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hidePivotFieldList="1" defaultThemeVersion="124226"/>
  <bookViews>
    <workbookView xWindow="0" yWindow="135" windowWidth="21720" windowHeight="10845"/>
  </bookViews>
  <sheets>
    <sheet name="entry data" sheetId="1" r:id="rId1"/>
    <sheet name="index" sheetId="2" state="hidden" r:id="rId2"/>
    <sheet name="loan schedule" sheetId="4" r:id="rId3"/>
    <sheet name="repayment calendar" sheetId="6" r:id="rId4"/>
    <sheet name="calculations" sheetId="3" state="hidden" r:id="rId5"/>
    <sheet name="all loans calendar" sheetId="5" state="hidden" r:id="rId6"/>
  </sheets>
  <definedNames>
    <definedName name="period">index!$A$1:$A$6</definedName>
  </definedNames>
  <calcPr calcId="144525"/>
  <pivotCaches>
    <pivotCache cacheId="155" r:id="rId7"/>
    <pivotCache cacheId="156" r:id="rId8"/>
  </pivotCaches>
</workbook>
</file>

<file path=xl/calcChain.xml><?xml version="1.0" encoding="utf-8"?>
<calcChain xmlns="http://schemas.openxmlformats.org/spreadsheetml/2006/main">
  <c r="I17" i="1" l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9" i="1"/>
  <c r="I10" i="1"/>
  <c r="I11" i="1"/>
  <c r="I12" i="1"/>
  <c r="I13" i="1"/>
  <c r="I14" i="1"/>
  <c r="I15" i="1"/>
  <c r="I16" i="1"/>
  <c r="I8" i="1"/>
  <c r="B4" i="2"/>
  <c r="B3" i="2"/>
  <c r="B2" i="2"/>
  <c r="B1" i="2"/>
  <c r="G2" i="3" l="1"/>
  <c r="F2" i="3"/>
  <c r="K2" i="3" s="1"/>
  <c r="C2" i="3"/>
  <c r="A3" i="3" s="1"/>
  <c r="E2" i="3"/>
  <c r="H2" i="3"/>
  <c r="D2" i="3"/>
  <c r="N2" i="3" l="1"/>
  <c r="M2" i="3"/>
  <c r="I2" i="3"/>
  <c r="G3" i="3"/>
  <c r="F3" i="3"/>
  <c r="D3" i="3"/>
  <c r="B3" i="3"/>
  <c r="E3" i="3"/>
  <c r="C3" i="3"/>
  <c r="N3" i="3" l="1"/>
  <c r="A4" i="3"/>
  <c r="J2" i="3"/>
  <c r="L2" i="3"/>
  <c r="O2" i="3" s="1"/>
  <c r="K3" i="3" s="1"/>
  <c r="M3" i="3" s="1"/>
  <c r="H3" i="3"/>
  <c r="I3" i="3" s="1"/>
  <c r="G4" i="3" l="1"/>
  <c r="B4" i="3"/>
  <c r="E4" i="3"/>
  <c r="C4" i="3"/>
  <c r="F4" i="3"/>
  <c r="D4" i="3"/>
  <c r="N4" i="3" l="1"/>
  <c r="J3" i="3"/>
  <c r="P2" i="3" s="1"/>
  <c r="A5" i="3"/>
  <c r="H4" i="3"/>
  <c r="I4" i="3" s="1"/>
  <c r="L3" i="3"/>
  <c r="O3" i="3" s="1"/>
  <c r="K4" i="3" s="1"/>
  <c r="M4" i="3" s="1"/>
  <c r="G5" i="3" l="1"/>
  <c r="J4" i="3"/>
  <c r="P3" i="3" s="1"/>
  <c r="D5" i="3"/>
  <c r="B5" i="3"/>
  <c r="F5" i="3"/>
  <c r="E5" i="3"/>
  <c r="C5" i="3"/>
  <c r="N5" i="3" l="1"/>
  <c r="L4" i="3"/>
  <c r="O4" i="3" s="1"/>
  <c r="K5" i="3" s="1"/>
  <c r="M5" i="3" s="1"/>
  <c r="A6" i="3"/>
  <c r="H5" i="3"/>
  <c r="I5" i="3" s="1"/>
  <c r="G6" i="3" l="1"/>
  <c r="D6" i="3"/>
  <c r="C6" i="3"/>
  <c r="F6" i="3"/>
  <c r="E6" i="3"/>
  <c r="B6" i="3"/>
  <c r="J5" i="3"/>
  <c r="L5" i="3"/>
  <c r="O5" i="3" s="1"/>
  <c r="N6" i="3" l="1"/>
  <c r="A7" i="3"/>
  <c r="H6" i="3"/>
  <c r="I6" i="3" s="1"/>
  <c r="P4" i="3"/>
  <c r="K6" i="3"/>
  <c r="M6" i="3" s="1"/>
  <c r="D7" i="3" l="1"/>
  <c r="G7" i="3"/>
  <c r="C7" i="3"/>
  <c r="B7" i="3"/>
  <c r="F7" i="3"/>
  <c r="E7" i="3"/>
  <c r="J6" i="3"/>
  <c r="P5" i="3" s="1"/>
  <c r="L6" i="3"/>
  <c r="O6" i="3" s="1"/>
  <c r="N7" i="3" l="1"/>
  <c r="A8" i="3"/>
  <c r="H7" i="3"/>
  <c r="I7" i="3" s="1"/>
  <c r="K7" i="3"/>
  <c r="M7" i="3" s="1"/>
  <c r="C8" i="3" l="1"/>
  <c r="G8" i="3"/>
  <c r="D8" i="3"/>
  <c r="E8" i="3"/>
  <c r="B8" i="3"/>
  <c r="F8" i="3"/>
  <c r="J7" i="3"/>
  <c r="P6" i="3" s="1"/>
  <c r="L7" i="3"/>
  <c r="O7" i="3" s="1"/>
  <c r="A9" i="3" l="1"/>
  <c r="G9" i="3" s="1"/>
  <c r="N8" i="3"/>
  <c r="K8" i="3"/>
  <c r="M8" i="3" s="1"/>
  <c r="H8" i="3"/>
  <c r="I8" i="3" s="1"/>
  <c r="J8" i="3" l="1"/>
  <c r="P7" i="3" s="1"/>
  <c r="E9" i="3"/>
  <c r="B9" i="3"/>
  <c r="D9" i="3"/>
  <c r="F9" i="3"/>
  <c r="C9" i="3"/>
  <c r="N9" i="3" l="1"/>
  <c r="A10" i="3"/>
  <c r="L8" i="3"/>
  <c r="O8" i="3" s="1"/>
  <c r="K9" i="3" s="1"/>
  <c r="M9" i="3" s="1"/>
  <c r="H9" i="3"/>
  <c r="I9" i="3" s="1"/>
  <c r="G10" i="3" l="1"/>
  <c r="E10" i="3"/>
  <c r="C10" i="3"/>
  <c r="D10" i="3"/>
  <c r="F10" i="3"/>
  <c r="B10" i="3"/>
  <c r="J9" i="3"/>
  <c r="P8" i="3" s="1"/>
  <c r="A11" i="3" l="1"/>
  <c r="C11" i="3" s="1"/>
  <c r="N10" i="3"/>
  <c r="H10" i="3"/>
  <c r="I10" i="3" s="1"/>
  <c r="L9" i="3"/>
  <c r="O9" i="3" s="1"/>
  <c r="K10" i="3" s="1"/>
  <c r="M10" i="3" s="1"/>
  <c r="G11" i="3" l="1"/>
  <c r="F11" i="3"/>
  <c r="D11" i="3"/>
  <c r="L10" i="3"/>
  <c r="O10" i="3" s="1"/>
  <c r="E11" i="3"/>
  <c r="B11" i="3"/>
  <c r="A12" i="3" s="1"/>
  <c r="J10" i="3"/>
  <c r="P9" i="3" s="1"/>
  <c r="N11" i="3" l="1"/>
  <c r="G12" i="3"/>
  <c r="B12" i="3"/>
  <c r="D12" i="3"/>
  <c r="H11" i="3"/>
  <c r="I11" i="3" s="1"/>
  <c r="E12" i="3"/>
  <c r="K11" i="3"/>
  <c r="M11" i="3" s="1"/>
  <c r="L11" i="3" l="1"/>
  <c r="O11" i="3" s="1"/>
  <c r="K12" i="3" s="1"/>
  <c r="M12" i="3" s="1"/>
  <c r="C12" i="3"/>
  <c r="A13" i="3" s="1"/>
  <c r="F12" i="3"/>
  <c r="H12" i="3"/>
  <c r="I12" i="3" s="1"/>
  <c r="J11" i="3"/>
  <c r="P10" i="3" s="1"/>
  <c r="G13" i="3" l="1"/>
  <c r="N12" i="3"/>
  <c r="D13" i="3"/>
  <c r="E13" i="3"/>
  <c r="C13" i="3"/>
  <c r="F13" i="3"/>
  <c r="B13" i="3"/>
  <c r="J12" i="3"/>
  <c r="P11" i="3" s="1"/>
  <c r="N13" i="3" l="1"/>
  <c r="A14" i="3"/>
  <c r="H13" i="3"/>
  <c r="I13" i="3" s="1"/>
  <c r="L12" i="3"/>
  <c r="O12" i="3" s="1"/>
  <c r="K13" i="3" s="1"/>
  <c r="M13" i="3" s="1"/>
  <c r="J13" i="3" l="1"/>
  <c r="P12" i="3" s="1"/>
  <c r="B14" i="3"/>
  <c r="G14" i="3"/>
  <c r="C14" i="3"/>
  <c r="F14" i="3"/>
  <c r="D14" i="3"/>
  <c r="E14" i="3"/>
  <c r="H14" i="3"/>
  <c r="A15" i="3" l="1"/>
  <c r="G15" i="3" s="1"/>
  <c r="N14" i="3"/>
  <c r="I14" i="3"/>
  <c r="L13" i="3"/>
  <c r="O13" i="3" s="1"/>
  <c r="K14" i="3" s="1"/>
  <c r="M14" i="3" s="1"/>
  <c r="C15" i="3"/>
  <c r="A16" i="3" s="1"/>
  <c r="B15" i="3"/>
  <c r="E15" i="3"/>
  <c r="D15" i="3"/>
  <c r="F15" i="3"/>
  <c r="N15" i="3" l="1"/>
  <c r="C16" i="3"/>
  <c r="G16" i="3"/>
  <c r="L14" i="3"/>
  <c r="O14" i="3" s="1"/>
  <c r="K15" i="3" s="1"/>
  <c r="M15" i="3" s="1"/>
  <c r="H15" i="3"/>
  <c r="I15" i="3" s="1"/>
  <c r="J14" i="3"/>
  <c r="P13" i="3" s="1"/>
  <c r="B16" i="3"/>
  <c r="A17" i="3" s="1"/>
  <c r="E16" i="3"/>
  <c r="F16" i="3"/>
  <c r="D16" i="3"/>
  <c r="N16" i="3" l="1"/>
  <c r="G17" i="3"/>
  <c r="J15" i="3"/>
  <c r="P14" i="3" s="1"/>
  <c r="F17" i="3"/>
  <c r="C17" i="3"/>
  <c r="E17" i="3"/>
  <c r="D17" i="3"/>
  <c r="B17" i="3"/>
  <c r="N17" i="3" l="1"/>
  <c r="L15" i="3"/>
  <c r="O15" i="3" s="1"/>
  <c r="K16" i="3" s="1"/>
  <c r="M16" i="3" s="1"/>
  <c r="H16" i="3"/>
  <c r="I16" i="3" s="1"/>
  <c r="A18" i="3"/>
  <c r="G18" i="3" l="1"/>
  <c r="H17" i="3"/>
  <c r="I17" i="3" s="1"/>
  <c r="C18" i="3"/>
  <c r="B18" i="3"/>
  <c r="E18" i="3"/>
  <c r="F18" i="3"/>
  <c r="D18" i="3"/>
  <c r="N18" i="3" l="1"/>
  <c r="J17" i="3"/>
  <c r="L16" i="3"/>
  <c r="O16" i="3" s="1"/>
  <c r="K17" i="3" s="1"/>
  <c r="M17" i="3" s="1"/>
  <c r="J16" i="3"/>
  <c r="P15" i="3" s="1"/>
  <c r="A19" i="3"/>
  <c r="H18" i="3"/>
  <c r="I18" i="3" s="1"/>
  <c r="G19" i="3" l="1"/>
  <c r="L17" i="3"/>
  <c r="O17" i="3" s="1"/>
  <c r="K18" i="3" s="1"/>
  <c r="M18" i="3" s="1"/>
  <c r="P16" i="3"/>
  <c r="J18" i="3"/>
  <c r="E19" i="3"/>
  <c r="F19" i="3"/>
  <c r="B19" i="3"/>
  <c r="C19" i="3"/>
  <c r="D19" i="3"/>
  <c r="P17" i="3" l="1"/>
  <c r="N19" i="3"/>
  <c r="A20" i="3"/>
  <c r="B20" i="3" s="1"/>
  <c r="L18" i="3"/>
  <c r="O18" i="3" s="1"/>
  <c r="K19" i="3" s="1"/>
  <c r="M19" i="3" s="1"/>
  <c r="H19" i="3"/>
  <c r="I19" i="3" s="1"/>
  <c r="G20" i="3" l="1"/>
  <c r="F20" i="3"/>
  <c r="E20" i="3"/>
  <c r="D20" i="3"/>
  <c r="C20" i="3"/>
  <c r="A21" i="3" s="1"/>
  <c r="H20" i="3"/>
  <c r="J19" i="3"/>
  <c r="P18" i="3" s="1"/>
  <c r="L19" i="3"/>
  <c r="O19" i="3" s="1"/>
  <c r="K20" i="3" s="1"/>
  <c r="M20" i="3" l="1"/>
  <c r="N20" i="3"/>
  <c r="I20" i="3"/>
  <c r="J20" i="3" s="1"/>
  <c r="P19" i="3" s="1"/>
  <c r="G21" i="3"/>
  <c r="D21" i="3"/>
  <c r="B21" i="3"/>
  <c r="E21" i="3" l="1"/>
  <c r="F21" i="3"/>
  <c r="C21" i="3"/>
  <c r="A22" i="3" s="1"/>
  <c r="H21" i="3"/>
  <c r="N21" i="3" l="1"/>
  <c r="G22" i="3"/>
  <c r="I21" i="3"/>
  <c r="J21" i="3" s="1"/>
  <c r="P20" i="3" s="1"/>
  <c r="C22" i="3"/>
  <c r="B22" i="3"/>
  <c r="F22" i="3"/>
  <c r="D22" i="3"/>
  <c r="E22" i="3"/>
  <c r="L20" i="3"/>
  <c r="O20" i="3" s="1"/>
  <c r="K21" i="3" s="1"/>
  <c r="M21" i="3" s="1"/>
  <c r="N22" i="3" l="1"/>
  <c r="A23" i="3"/>
  <c r="H22" i="3"/>
  <c r="I22" i="3" s="1"/>
  <c r="L21" i="3" l="1"/>
  <c r="O21" i="3" s="1"/>
  <c r="K22" i="3" s="1"/>
  <c r="B23" i="3"/>
  <c r="G23" i="3"/>
  <c r="F23" i="3"/>
  <c r="D23" i="3"/>
  <c r="C23" i="3"/>
  <c r="A24" i="3" s="1"/>
  <c r="E23" i="3"/>
  <c r="J22" i="3"/>
  <c r="H23" i="3"/>
  <c r="N23" i="3" l="1"/>
  <c r="I23" i="3"/>
  <c r="M22" i="3"/>
  <c r="L22" i="3" s="1"/>
  <c r="O22" i="3" s="1"/>
  <c r="K23" i="3" s="1"/>
  <c r="M23" i="3" s="1"/>
  <c r="P21" i="3"/>
  <c r="F24" i="3"/>
  <c r="G24" i="3"/>
  <c r="J23" i="3"/>
  <c r="P22" i="3" s="1"/>
  <c r="D24" i="3"/>
  <c r="E24" i="3"/>
  <c r="C24" i="3"/>
  <c r="B24" i="3"/>
  <c r="N24" i="3" l="1"/>
  <c r="A25" i="3"/>
  <c r="H24" i="3"/>
  <c r="I24" i="3" s="1"/>
  <c r="J24" i="3" l="1"/>
  <c r="F25" i="3"/>
  <c r="G25" i="3"/>
  <c r="L23" i="3"/>
  <c r="O23" i="3" s="1"/>
  <c r="K24" i="3" s="1"/>
  <c r="M24" i="3" s="1"/>
  <c r="E25" i="3"/>
  <c r="C25" i="3"/>
  <c r="D25" i="3"/>
  <c r="B25" i="3"/>
  <c r="H25" i="3" s="1"/>
  <c r="N25" i="3" l="1"/>
  <c r="I25" i="3"/>
  <c r="P23" i="3"/>
  <c r="A26" i="3"/>
  <c r="L24" i="3"/>
  <c r="O24" i="3" s="1"/>
  <c r="K25" i="3" s="1"/>
  <c r="M25" i="3" s="1"/>
  <c r="G26" i="3" l="1"/>
  <c r="F26" i="3"/>
  <c r="L25" i="3"/>
  <c r="O25" i="3" s="1"/>
  <c r="J25" i="3"/>
  <c r="P24" i="3" s="1"/>
  <c r="D26" i="3"/>
  <c r="B26" i="3"/>
  <c r="C26" i="3"/>
  <c r="E26" i="3"/>
  <c r="N26" i="3" l="1"/>
  <c r="A27" i="3"/>
  <c r="K26" i="3"/>
  <c r="M26" i="3" s="1"/>
  <c r="H26" i="3"/>
  <c r="I26" i="3" s="1"/>
  <c r="C27" i="3" l="1"/>
  <c r="G27" i="3"/>
  <c r="B27" i="3"/>
  <c r="E27" i="3"/>
  <c r="D27" i="3"/>
  <c r="F27" i="3"/>
  <c r="J26" i="3"/>
  <c r="P25" i="3" s="1"/>
  <c r="N27" i="3" l="1"/>
  <c r="A28" i="3"/>
  <c r="H27" i="3"/>
  <c r="I27" i="3" s="1"/>
  <c r="L26" i="3"/>
  <c r="O26" i="3" s="1"/>
  <c r="K27" i="3" s="1"/>
  <c r="M27" i="3" s="1"/>
  <c r="G28" i="3" l="1"/>
  <c r="F28" i="3"/>
  <c r="B28" i="3"/>
  <c r="D28" i="3"/>
  <c r="C28" i="3"/>
  <c r="E28" i="3"/>
  <c r="J27" i="3"/>
  <c r="P26" i="3" s="1"/>
  <c r="N28" i="3" l="1"/>
  <c r="A29" i="3"/>
  <c r="H28" i="3"/>
  <c r="I28" i="3" s="1"/>
  <c r="L27" i="3"/>
  <c r="O27" i="3" s="1"/>
  <c r="K28" i="3" s="1"/>
  <c r="M28" i="3" s="1"/>
  <c r="J28" i="3" l="1"/>
  <c r="P27" i="3" s="1"/>
  <c r="C29" i="3"/>
  <c r="G29" i="3"/>
  <c r="D29" i="3"/>
  <c r="F29" i="3"/>
  <c r="B29" i="3"/>
  <c r="E29" i="3"/>
  <c r="A30" i="3" l="1"/>
  <c r="G30" i="3" s="1"/>
  <c r="N29" i="3"/>
  <c r="H29" i="3"/>
  <c r="I29" i="3" s="1"/>
  <c r="L28" i="3"/>
  <c r="O28" i="3" s="1"/>
  <c r="K29" i="3" s="1"/>
  <c r="M29" i="3" s="1"/>
  <c r="B30" i="3" l="1"/>
  <c r="E30" i="3"/>
  <c r="C30" i="3"/>
  <c r="A31" i="3" s="1"/>
  <c r="D30" i="3"/>
  <c r="F30" i="3"/>
  <c r="H30" i="3"/>
  <c r="J29" i="3"/>
  <c r="P28" i="3" s="1"/>
  <c r="I30" i="3" l="1"/>
  <c r="N30" i="3"/>
  <c r="C31" i="3"/>
  <c r="G31" i="3"/>
  <c r="L29" i="3"/>
  <c r="O29" i="3" s="1"/>
  <c r="K30" i="3" s="1"/>
  <c r="M30" i="3" s="1"/>
  <c r="D31" i="3"/>
  <c r="B31" i="3"/>
  <c r="A32" i="3" s="1"/>
  <c r="E31" i="3"/>
  <c r="F31" i="3"/>
  <c r="J30" i="3"/>
  <c r="P29" i="3" s="1"/>
  <c r="N31" i="3" l="1"/>
  <c r="G32" i="3"/>
  <c r="H31" i="3"/>
  <c r="I31" i="3" s="1"/>
  <c r="D32" i="3"/>
  <c r="L30" i="3"/>
  <c r="O30" i="3" s="1"/>
  <c r="K31" i="3" s="1"/>
  <c r="M31" i="3" s="1"/>
  <c r="J31" i="3" l="1"/>
  <c r="P30" i="3" s="1"/>
  <c r="B32" i="3"/>
  <c r="F32" i="3"/>
  <c r="E32" i="3"/>
  <c r="N32" i="3" s="1"/>
  <c r="C32" i="3"/>
  <c r="H32" i="3" l="1"/>
  <c r="I32" i="3" s="1"/>
  <c r="A33" i="3"/>
  <c r="L31" i="3"/>
  <c r="O31" i="3" s="1"/>
  <c r="K32" i="3" s="1"/>
  <c r="M32" i="3" s="1"/>
  <c r="G33" i="3" l="1"/>
  <c r="J32" i="3"/>
  <c r="P31" i="3" s="1"/>
  <c r="E33" i="3"/>
  <c r="D33" i="3"/>
  <c r="C33" i="3"/>
  <c r="B33" i="3"/>
  <c r="F33" i="3"/>
  <c r="N33" i="3" l="1"/>
  <c r="L32" i="3"/>
  <c r="O32" i="3" s="1"/>
  <c r="H33" i="3"/>
  <c r="A34" i="3"/>
  <c r="I33" i="3" l="1"/>
  <c r="J33" i="3" s="1"/>
  <c r="P32" i="3" s="1"/>
  <c r="D34" i="3"/>
  <c r="G34" i="3"/>
  <c r="C34" i="3"/>
  <c r="F34" i="3"/>
  <c r="B34" i="3"/>
  <c r="E34" i="3"/>
  <c r="K33" i="3"/>
  <c r="M33" i="3" s="1"/>
  <c r="H34" i="3"/>
  <c r="N34" i="3" l="1"/>
  <c r="I34" i="3"/>
  <c r="J34" i="3" s="1"/>
  <c r="A35" i="3"/>
  <c r="L33" i="3"/>
  <c r="O33" i="3" s="1"/>
  <c r="K34" i="3" s="1"/>
  <c r="M34" i="3" s="1"/>
  <c r="D35" i="3" l="1"/>
  <c r="G35" i="3"/>
  <c r="B35" i="3"/>
  <c r="H35" i="3" s="1"/>
  <c r="E35" i="3"/>
  <c r="F35" i="3"/>
  <c r="C35" i="3"/>
  <c r="P33" i="3"/>
  <c r="N35" i="3" l="1"/>
  <c r="I35" i="3"/>
  <c r="J35" i="3" s="1"/>
  <c r="A36" i="3"/>
  <c r="L34" i="3"/>
  <c r="O34" i="3" s="1"/>
  <c r="K35" i="3" s="1"/>
  <c r="M35" i="3" s="1"/>
  <c r="G36" i="3" l="1"/>
  <c r="P34" i="3"/>
  <c r="B36" i="3"/>
  <c r="H36" i="3" s="1"/>
  <c r="D36" i="3"/>
  <c r="C36" i="3"/>
  <c r="F36" i="3"/>
  <c r="E36" i="3"/>
  <c r="L35" i="3"/>
  <c r="O35" i="3" s="1"/>
  <c r="N36" i="3" l="1"/>
  <c r="I36" i="3"/>
  <c r="A37" i="3"/>
  <c r="E37" i="3" s="1"/>
  <c r="K36" i="3"/>
  <c r="M36" i="3" s="1"/>
  <c r="F37" i="3" l="1"/>
  <c r="B37" i="3"/>
  <c r="G37" i="3"/>
  <c r="C37" i="3"/>
  <c r="A38" i="3" s="1"/>
  <c r="D37" i="3"/>
  <c r="J36" i="3"/>
  <c r="P35" i="3" s="1"/>
  <c r="H37" i="3"/>
  <c r="I37" i="3" s="1"/>
  <c r="N37" i="3" l="1"/>
  <c r="J37" i="3"/>
  <c r="L36" i="3"/>
  <c r="O36" i="3" s="1"/>
  <c r="K37" i="3" s="1"/>
  <c r="M37" i="3" s="1"/>
  <c r="F38" i="3"/>
  <c r="G38" i="3"/>
  <c r="E38" i="3"/>
  <c r="B38" i="3"/>
  <c r="H38" i="3" s="1"/>
  <c r="D38" i="3"/>
  <c r="C38" i="3"/>
  <c r="N38" i="3" l="1"/>
  <c r="I38" i="3"/>
  <c r="P36" i="3"/>
  <c r="A39" i="3"/>
  <c r="L37" i="3"/>
  <c r="O37" i="3" s="1"/>
  <c r="K38" i="3" s="1"/>
  <c r="M38" i="3" s="1"/>
  <c r="G39" i="3" l="1"/>
  <c r="L38" i="3"/>
  <c r="O38" i="3" s="1"/>
  <c r="J38" i="3"/>
  <c r="P37" i="3" s="1"/>
  <c r="B39" i="3"/>
  <c r="D39" i="3"/>
  <c r="C39" i="3"/>
  <c r="F39" i="3"/>
  <c r="E39" i="3"/>
  <c r="N39" i="3" l="1"/>
  <c r="A40" i="3"/>
  <c r="K39" i="3"/>
  <c r="M39" i="3" s="1"/>
  <c r="H39" i="3"/>
  <c r="I39" i="3" s="1"/>
  <c r="J39" i="3" l="1"/>
  <c r="P38" i="3" s="1"/>
  <c r="B40" i="3"/>
  <c r="G40" i="3"/>
  <c r="E40" i="3"/>
  <c r="D40" i="3"/>
  <c r="F40" i="3"/>
  <c r="C40" i="3"/>
  <c r="A41" i="3" s="1"/>
  <c r="H40" i="3"/>
  <c r="I40" i="3" l="1"/>
  <c r="N40" i="3"/>
  <c r="G41" i="3"/>
  <c r="L39" i="3"/>
  <c r="O39" i="3" s="1"/>
  <c r="K40" i="3" s="1"/>
  <c r="M40" i="3" s="1"/>
  <c r="J40" i="3"/>
  <c r="B41" i="3"/>
  <c r="E41" i="3"/>
  <c r="C41" i="3"/>
  <c r="F41" i="3"/>
  <c r="D41" i="3"/>
  <c r="N41" i="3" l="1"/>
  <c r="H41" i="3"/>
  <c r="I41" i="3" s="1"/>
  <c r="A42" i="3"/>
  <c r="P39" i="3"/>
  <c r="J41" i="3" l="1"/>
  <c r="P40" i="3" s="1"/>
  <c r="C42" i="3"/>
  <c r="G42" i="3"/>
  <c r="L40" i="3"/>
  <c r="O40" i="3" s="1"/>
  <c r="K41" i="3" s="1"/>
  <c r="M41" i="3" s="1"/>
  <c r="D42" i="3"/>
  <c r="E42" i="3"/>
  <c r="B42" i="3"/>
  <c r="F42" i="3"/>
  <c r="N42" i="3" l="1"/>
  <c r="H42" i="3"/>
  <c r="I42" i="3" s="1"/>
  <c r="L41" i="3"/>
  <c r="O41" i="3" s="1"/>
  <c r="K42" i="3" s="1"/>
  <c r="M42" i="3" s="1"/>
  <c r="A43" i="3"/>
  <c r="G43" i="3" l="1"/>
  <c r="J42" i="3"/>
  <c r="P41" i="3" s="1"/>
  <c r="B43" i="3"/>
  <c r="C43" i="3"/>
  <c r="F43" i="3"/>
  <c r="E43" i="3"/>
  <c r="D43" i="3"/>
  <c r="N43" i="3" l="1"/>
  <c r="L42" i="3"/>
  <c r="O42" i="3" s="1"/>
  <c r="K43" i="3" s="1"/>
  <c r="M43" i="3" s="1"/>
  <c r="H43" i="3"/>
  <c r="A44" i="3"/>
  <c r="G44" i="3" l="1"/>
  <c r="I43" i="3"/>
  <c r="J43" i="3" s="1"/>
  <c r="P42" i="3" s="1"/>
  <c r="E44" i="3"/>
  <c r="C44" i="3"/>
  <c r="B44" i="3"/>
  <c r="D44" i="3"/>
  <c r="F44" i="3"/>
  <c r="N44" i="3" l="1"/>
  <c r="L43" i="3"/>
  <c r="O43" i="3" s="1"/>
  <c r="K44" i="3" s="1"/>
  <c r="M44" i="3" s="1"/>
  <c r="A45" i="3"/>
  <c r="H44" i="3"/>
  <c r="I44" i="3" s="1"/>
  <c r="C45" i="3" l="1"/>
  <c r="G45" i="3"/>
  <c r="F45" i="3"/>
  <c r="E45" i="3"/>
  <c r="B45" i="3"/>
  <c r="A46" i="3" s="1"/>
  <c r="D45" i="3"/>
  <c r="J44" i="3"/>
  <c r="P43" i="3" s="1"/>
  <c r="N45" i="3" l="1"/>
  <c r="D46" i="3"/>
  <c r="G46" i="3"/>
  <c r="F46" i="3"/>
  <c r="E46" i="3"/>
  <c r="B46" i="3"/>
  <c r="C46" i="3"/>
  <c r="H45" i="3"/>
  <c r="I45" i="3" s="1"/>
  <c r="L44" i="3"/>
  <c r="O44" i="3" s="1"/>
  <c r="K45" i="3" s="1"/>
  <c r="M45" i="3" s="1"/>
  <c r="N46" i="3" l="1"/>
  <c r="J45" i="3"/>
  <c r="P44" i="3" s="1"/>
  <c r="A47" i="3"/>
  <c r="C47" i="3" s="1"/>
  <c r="H46" i="3"/>
  <c r="I46" i="3" s="1"/>
  <c r="G47" i="3" l="1"/>
  <c r="J46" i="3"/>
  <c r="L45" i="3"/>
  <c r="O45" i="3" s="1"/>
  <c r="K46" i="3" s="1"/>
  <c r="M46" i="3" s="1"/>
  <c r="D47" i="3"/>
  <c r="B47" i="3"/>
  <c r="A48" i="3" s="1"/>
  <c r="F47" i="3"/>
  <c r="E47" i="3"/>
  <c r="H47" i="3" l="1"/>
  <c r="N47" i="3"/>
  <c r="I47" i="3"/>
  <c r="J47" i="3" s="1"/>
  <c r="P46" i="3" s="1"/>
  <c r="D48" i="3"/>
  <c r="G48" i="3"/>
  <c r="P45" i="3"/>
  <c r="L46" i="3"/>
  <c r="O46" i="3" s="1"/>
  <c r="K47" i="3" s="1"/>
  <c r="M47" i="3" s="1"/>
  <c r="B48" i="3"/>
  <c r="F48" i="3"/>
  <c r="E48" i="3"/>
  <c r="C48" i="3"/>
  <c r="N48" i="3" l="1"/>
  <c r="L47" i="3"/>
  <c r="O47" i="3" s="1"/>
  <c r="K48" i="3" s="1"/>
  <c r="M48" i="3" s="1"/>
  <c r="A49" i="3"/>
  <c r="H48" i="3"/>
  <c r="I48" i="3" s="1"/>
  <c r="D49" i="3" l="1"/>
  <c r="G49" i="3"/>
  <c r="J48" i="3"/>
  <c r="P47" i="3" s="1"/>
  <c r="E49" i="3"/>
  <c r="F49" i="3"/>
  <c r="C49" i="3"/>
  <c r="B49" i="3"/>
  <c r="H49" i="3" s="1"/>
  <c r="I49" i="3" l="1"/>
  <c r="N49" i="3"/>
  <c r="L48" i="3"/>
  <c r="O48" i="3" s="1"/>
  <c r="K49" i="3" s="1"/>
  <c r="M49" i="3" s="1"/>
  <c r="A50" i="3"/>
  <c r="J49" i="3"/>
  <c r="P48" i="3" s="1"/>
  <c r="C50" i="3" l="1"/>
  <c r="G50" i="3"/>
  <c r="D50" i="3"/>
  <c r="B50" i="3"/>
  <c r="H50" i="3" s="1"/>
  <c r="E50" i="3"/>
  <c r="F50" i="3"/>
  <c r="N50" i="3" l="1"/>
  <c r="I50" i="3"/>
  <c r="J50" i="3" s="1"/>
  <c r="P49" i="3" s="1"/>
  <c r="L49" i="3"/>
  <c r="O49" i="3" s="1"/>
  <c r="K50" i="3" s="1"/>
  <c r="M50" i="3" s="1"/>
  <c r="A51" i="3"/>
  <c r="G51" i="3" l="1"/>
  <c r="C51" i="3"/>
  <c r="D51" i="3"/>
  <c r="F51" i="3"/>
  <c r="E51" i="3"/>
  <c r="B51" i="3"/>
  <c r="H51" i="3" s="1"/>
  <c r="N51" i="3" l="1"/>
  <c r="I51" i="3"/>
  <c r="J51" i="3" s="1"/>
  <c r="P50" i="3" s="1"/>
  <c r="L50" i="3"/>
  <c r="O50" i="3" s="1"/>
  <c r="K51" i="3" s="1"/>
  <c r="M51" i="3" s="1"/>
  <c r="A52" i="3"/>
  <c r="G52" i="3" l="1"/>
  <c r="D52" i="3"/>
  <c r="F52" i="3"/>
  <c r="C52" i="3"/>
  <c r="E52" i="3"/>
  <c r="B52" i="3"/>
  <c r="H52" i="3" s="1"/>
  <c r="I52" i="3" l="1"/>
  <c r="N52" i="3"/>
  <c r="L51" i="3"/>
  <c r="O51" i="3" s="1"/>
  <c r="K52" i="3" s="1"/>
  <c r="M52" i="3" s="1"/>
  <c r="A53" i="3"/>
  <c r="J52" i="3"/>
  <c r="G53" i="3" l="1"/>
  <c r="P51" i="3"/>
  <c r="E53" i="3"/>
  <c r="C53" i="3"/>
  <c r="D53" i="3"/>
  <c r="B53" i="3"/>
  <c r="F53" i="3"/>
  <c r="H53" i="3"/>
  <c r="N53" i="3" l="1"/>
  <c r="I53" i="3"/>
  <c r="L52" i="3"/>
  <c r="O52" i="3" s="1"/>
  <c r="K53" i="3" s="1"/>
  <c r="M53" i="3" s="1"/>
  <c r="A54" i="3"/>
  <c r="J53" i="3"/>
  <c r="P52" i="3" s="1"/>
  <c r="E54" i="3" l="1"/>
  <c r="G54" i="3"/>
  <c r="B54" i="3"/>
  <c r="H54" i="3" s="1"/>
  <c r="F54" i="3"/>
  <c r="C54" i="3"/>
  <c r="D54" i="3"/>
  <c r="N54" i="3" l="1"/>
  <c r="I54" i="3"/>
  <c r="J54" i="3" s="1"/>
  <c r="A55" i="3"/>
  <c r="L53" i="3"/>
  <c r="O53" i="3" s="1"/>
  <c r="K54" i="3" s="1"/>
  <c r="M54" i="3" s="1"/>
  <c r="L54" i="3" l="1"/>
  <c r="O54" i="3" s="1"/>
  <c r="D55" i="3"/>
  <c r="G55" i="3"/>
  <c r="E55" i="3"/>
  <c r="B55" i="3"/>
  <c r="H55" i="3" s="1"/>
  <c r="C55" i="3"/>
  <c r="F55" i="3"/>
  <c r="P53" i="3"/>
  <c r="N55" i="3" l="1"/>
  <c r="I55" i="3"/>
  <c r="J55" i="3" s="1"/>
  <c r="P54" i="3" s="1"/>
  <c r="K55" i="3"/>
  <c r="M55" i="3" s="1"/>
  <c r="A56" i="3"/>
  <c r="B56" i="3" l="1"/>
  <c r="G56" i="3"/>
  <c r="C56" i="3"/>
  <c r="A57" i="3" s="1"/>
  <c r="E56" i="3"/>
  <c r="F56" i="3"/>
  <c r="D56" i="3"/>
  <c r="H56" i="3"/>
  <c r="I56" i="3" l="1"/>
  <c r="N56" i="3"/>
  <c r="E57" i="3"/>
  <c r="G57" i="3"/>
  <c r="L55" i="3"/>
  <c r="O55" i="3" s="1"/>
  <c r="K56" i="3" s="1"/>
  <c r="M56" i="3" s="1"/>
  <c r="C57" i="3"/>
  <c r="F57" i="3"/>
  <c r="D57" i="3"/>
  <c r="J56" i="3"/>
  <c r="P55" i="3" s="1"/>
  <c r="B57" i="3"/>
  <c r="N57" i="3" l="1"/>
  <c r="H57" i="3"/>
  <c r="I57" i="3" s="1"/>
  <c r="A58" i="3"/>
  <c r="G58" i="3" l="1"/>
  <c r="J57" i="3"/>
  <c r="L56" i="3"/>
  <c r="O56" i="3" s="1"/>
  <c r="K57" i="3" s="1"/>
  <c r="M57" i="3" s="1"/>
  <c r="C58" i="3"/>
  <c r="D58" i="3"/>
  <c r="E58" i="3"/>
  <c r="N58" i="3" s="1"/>
  <c r="F58" i="3"/>
  <c r="B58" i="3"/>
  <c r="H58" i="3" l="1"/>
  <c r="I58" i="3" s="1"/>
  <c r="P56" i="3"/>
  <c r="L57" i="3"/>
  <c r="O57" i="3" s="1"/>
  <c r="K58" i="3" s="1"/>
  <c r="M58" i="3" s="1"/>
  <c r="A59" i="3"/>
  <c r="L58" i="3" l="1"/>
  <c r="O58" i="3" s="1"/>
  <c r="J58" i="3"/>
  <c r="P57" i="3" s="1"/>
  <c r="F59" i="3"/>
  <c r="G59" i="3"/>
  <c r="C59" i="3"/>
  <c r="D59" i="3"/>
  <c r="B59" i="3"/>
  <c r="E59" i="3"/>
  <c r="N59" i="3" l="1"/>
  <c r="K59" i="3"/>
  <c r="M59" i="3" s="1"/>
  <c r="H59" i="3"/>
  <c r="I59" i="3" s="1"/>
  <c r="A60" i="3"/>
  <c r="F60" i="3" l="1"/>
  <c r="G60" i="3"/>
  <c r="B60" i="3"/>
  <c r="H60" i="3" s="1"/>
  <c r="E60" i="3"/>
  <c r="D60" i="3"/>
  <c r="C60" i="3"/>
  <c r="J59" i="3"/>
  <c r="P58" i="3" s="1"/>
  <c r="A61" i="3" l="1"/>
  <c r="G61" i="3" s="1"/>
  <c r="I60" i="3"/>
  <c r="N60" i="3"/>
  <c r="L59" i="3"/>
  <c r="O59" i="3" s="1"/>
  <c r="K60" i="3" s="1"/>
  <c r="M60" i="3" s="1"/>
  <c r="C61" i="3"/>
  <c r="J60" i="3"/>
  <c r="P59" i="3" s="1"/>
  <c r="B61" i="3"/>
  <c r="F61" i="3"/>
  <c r="D61" i="3"/>
  <c r="E61" i="3" l="1"/>
  <c r="N61" i="3" s="1"/>
  <c r="H61" i="3"/>
  <c r="L60" i="3"/>
  <c r="O60" i="3" s="1"/>
  <c r="K61" i="3" s="1"/>
  <c r="A62" i="3"/>
  <c r="M61" i="3" l="1"/>
  <c r="I61" i="3"/>
  <c r="J61" i="3" s="1"/>
  <c r="P60" i="3" s="1"/>
  <c r="E62" i="3"/>
  <c r="B62" i="3"/>
  <c r="H62" i="3" s="1"/>
  <c r="C62" i="3"/>
  <c r="D62" i="3"/>
  <c r="F62" i="3"/>
  <c r="G62" i="3"/>
  <c r="L61" i="3"/>
  <c r="O61" i="3" s="1"/>
  <c r="K62" i="3" l="1"/>
  <c r="N62" i="3"/>
  <c r="A63" i="3"/>
  <c r="G63" i="3" s="1"/>
  <c r="I62" i="3"/>
  <c r="J62" i="3" s="1"/>
  <c r="P61" i="3" s="1"/>
  <c r="M62" i="3"/>
  <c r="E63" i="3"/>
  <c r="B63" i="3"/>
  <c r="F63" i="3"/>
  <c r="C63" i="3"/>
  <c r="D63" i="3" l="1"/>
  <c r="N63" i="3"/>
  <c r="L62" i="3"/>
  <c r="O62" i="3" s="1"/>
  <c r="K63" i="3" s="1"/>
  <c r="M63" i="3" s="1"/>
  <c r="A64" i="3"/>
  <c r="H63" i="3"/>
  <c r="I63" i="3" s="1"/>
  <c r="G64" i="3" l="1"/>
  <c r="J63" i="3"/>
  <c r="P62" i="3" s="1"/>
  <c r="F64" i="3"/>
  <c r="C64" i="3"/>
  <c r="B64" i="3"/>
  <c r="E64" i="3"/>
  <c r="D64" i="3"/>
  <c r="N64" i="3" l="1"/>
  <c r="L63" i="3"/>
  <c r="O63" i="3" s="1"/>
  <c r="K64" i="3" s="1"/>
  <c r="M64" i="3" s="1"/>
  <c r="A65" i="3"/>
  <c r="H64" i="3"/>
  <c r="I64" i="3" s="1"/>
  <c r="G65" i="3" l="1"/>
  <c r="J64" i="3"/>
  <c r="P63" i="3" s="1"/>
  <c r="D65" i="3"/>
  <c r="F65" i="3"/>
  <c r="B65" i="3"/>
  <c r="H65" i="3" s="1"/>
  <c r="E65" i="3"/>
  <c r="C65" i="3"/>
  <c r="N65" i="3" l="1"/>
  <c r="I65" i="3"/>
  <c r="J65" i="3" s="1"/>
  <c r="L64" i="3"/>
  <c r="O64" i="3" s="1"/>
  <c r="K65" i="3" s="1"/>
  <c r="M65" i="3" s="1"/>
  <c r="A66" i="3"/>
  <c r="G66" i="3" l="1"/>
  <c r="P64" i="3"/>
  <c r="L65" i="3"/>
  <c r="O65" i="3" s="1"/>
  <c r="F66" i="3"/>
  <c r="B66" i="3"/>
  <c r="D66" i="3"/>
  <c r="C66" i="3"/>
  <c r="E66" i="3"/>
  <c r="N66" i="3" l="1"/>
  <c r="K66" i="3"/>
  <c r="M66" i="3" s="1"/>
  <c r="H66" i="3"/>
  <c r="I66" i="3" s="1"/>
  <c r="A67" i="3"/>
  <c r="G67" i="3" l="1"/>
  <c r="J66" i="3"/>
  <c r="P65" i="3" s="1"/>
  <c r="B67" i="3"/>
  <c r="C67" i="3"/>
  <c r="D67" i="3"/>
  <c r="E67" i="3"/>
  <c r="F67" i="3"/>
  <c r="N67" i="3" l="1"/>
  <c r="H67" i="3"/>
  <c r="I67" i="3" s="1"/>
  <c r="A68" i="3"/>
  <c r="L66" i="3"/>
  <c r="O66" i="3" s="1"/>
  <c r="K67" i="3" s="1"/>
  <c r="M67" i="3" s="1"/>
  <c r="G68" i="3" l="1"/>
  <c r="J67" i="3"/>
  <c r="P66" i="3" s="1"/>
  <c r="E68" i="3"/>
  <c r="B68" i="3"/>
  <c r="C68" i="3"/>
  <c r="F68" i="3"/>
  <c r="D68" i="3"/>
  <c r="N68" i="3" l="1"/>
  <c r="L67" i="3"/>
  <c r="O67" i="3" s="1"/>
  <c r="K68" i="3" s="1"/>
  <c r="M68" i="3" s="1"/>
  <c r="A69" i="3"/>
  <c r="H68" i="3"/>
  <c r="I68" i="3" s="1"/>
  <c r="C69" i="3" l="1"/>
  <c r="G69" i="3"/>
  <c r="E69" i="3"/>
  <c r="B69" i="3"/>
  <c r="D69" i="3"/>
  <c r="F69" i="3"/>
  <c r="J68" i="3"/>
  <c r="P67" i="3" s="1"/>
  <c r="N69" i="3" l="1"/>
  <c r="A70" i="3"/>
  <c r="L68" i="3"/>
  <c r="O68" i="3" s="1"/>
  <c r="K69" i="3" s="1"/>
  <c r="M69" i="3" s="1"/>
  <c r="H69" i="3"/>
  <c r="I69" i="3" s="1"/>
  <c r="E70" i="3"/>
  <c r="D70" i="3"/>
  <c r="B70" i="3"/>
  <c r="F70" i="3"/>
  <c r="C70" i="3"/>
  <c r="G70" i="3" l="1"/>
  <c r="N70" i="3" s="1"/>
  <c r="J69" i="3"/>
  <c r="P68" i="3" s="1"/>
  <c r="A71" i="3"/>
  <c r="G71" i="3" l="1"/>
  <c r="H70" i="3"/>
  <c r="I70" i="3" s="1"/>
  <c r="L69" i="3"/>
  <c r="O69" i="3" s="1"/>
  <c r="K70" i="3" s="1"/>
  <c r="M70" i="3" s="1"/>
  <c r="D71" i="3"/>
  <c r="F71" i="3"/>
  <c r="E71" i="3"/>
  <c r="B71" i="3"/>
  <c r="C71" i="3"/>
  <c r="N71" i="3" l="1"/>
  <c r="L70" i="3"/>
  <c r="O70" i="3" s="1"/>
  <c r="K71" i="3" s="1"/>
  <c r="M71" i="3" s="1"/>
  <c r="A72" i="3"/>
  <c r="H71" i="3" l="1"/>
  <c r="J70" i="3"/>
  <c r="P69" i="3" s="1"/>
  <c r="B72" i="3"/>
  <c r="G72" i="3"/>
  <c r="E72" i="3"/>
  <c r="C72" i="3"/>
  <c r="A73" i="3" s="1"/>
  <c r="F72" i="3"/>
  <c r="D72" i="3"/>
  <c r="N72" i="3" l="1"/>
  <c r="G73" i="3"/>
  <c r="I71" i="3"/>
  <c r="L71" i="3" s="1"/>
  <c r="O71" i="3" s="1"/>
  <c r="K72" i="3" s="1"/>
  <c r="M72" i="3" s="1"/>
  <c r="E73" i="3"/>
  <c r="D73" i="3"/>
  <c r="F73" i="3"/>
  <c r="C73" i="3"/>
  <c r="B73" i="3"/>
  <c r="N73" i="3" l="1"/>
  <c r="J71" i="3"/>
  <c r="P70" i="3" s="1"/>
  <c r="H72" i="3"/>
  <c r="I72" i="3" s="1"/>
  <c r="J72" i="3" s="1"/>
  <c r="A74" i="3"/>
  <c r="G74" i="3" l="1"/>
  <c r="H73" i="3"/>
  <c r="I73" i="3" s="1"/>
  <c r="P71" i="3"/>
  <c r="L72" i="3"/>
  <c r="O72" i="3" s="1"/>
  <c r="K73" i="3" s="1"/>
  <c r="M73" i="3" s="1"/>
  <c r="E74" i="3"/>
  <c r="C74" i="3"/>
  <c r="B74" i="3"/>
  <c r="D74" i="3"/>
  <c r="F74" i="3"/>
  <c r="N74" i="3" l="1"/>
  <c r="A75" i="3"/>
  <c r="L73" i="3"/>
  <c r="O73" i="3" s="1"/>
  <c r="K74" i="3" s="1"/>
  <c r="M74" i="3" s="1"/>
  <c r="H74" i="3"/>
  <c r="I74" i="3" s="1"/>
  <c r="J74" i="3" s="1"/>
  <c r="J73" i="3"/>
  <c r="P72" i="3" s="1"/>
  <c r="B75" i="3"/>
  <c r="C75" i="3"/>
  <c r="A76" i="3" s="1"/>
  <c r="D75" i="3"/>
  <c r="E75" i="3"/>
  <c r="F75" i="3"/>
  <c r="G76" i="3" l="1"/>
  <c r="G75" i="3"/>
  <c r="N75" i="3" s="1"/>
  <c r="H75" i="3"/>
  <c r="I75" i="3" s="1"/>
  <c r="L74" i="3"/>
  <c r="O74" i="3" s="1"/>
  <c r="K75" i="3" s="1"/>
  <c r="P73" i="3"/>
  <c r="F76" i="3"/>
  <c r="D76" i="3"/>
  <c r="C76" i="3"/>
  <c r="B76" i="3"/>
  <c r="E76" i="3"/>
  <c r="M75" i="3" l="1"/>
  <c r="L75" i="3" s="1"/>
  <c r="O75" i="3" s="1"/>
  <c r="K76" i="3" s="1"/>
  <c r="M76" i="3" s="1"/>
  <c r="N76" i="3"/>
  <c r="J75" i="3"/>
  <c r="P74" i="3" s="1"/>
  <c r="H76" i="3"/>
  <c r="I76" i="3" s="1"/>
  <c r="A77" i="3"/>
  <c r="G77" i="3" l="1"/>
  <c r="F77" i="3"/>
  <c r="E77" i="3"/>
  <c r="C77" i="3"/>
  <c r="D77" i="3"/>
  <c r="B77" i="3"/>
  <c r="H77" i="3" s="1"/>
  <c r="J76" i="3"/>
  <c r="P75" i="3" s="1"/>
  <c r="I77" i="3" l="1"/>
  <c r="J77" i="3" s="1"/>
  <c r="P76" i="3" s="1"/>
  <c r="N77" i="3"/>
  <c r="L76" i="3"/>
  <c r="O76" i="3" s="1"/>
  <c r="K77" i="3" s="1"/>
  <c r="M77" i="3" s="1"/>
  <c r="A78" i="3"/>
  <c r="G78" i="3" l="1"/>
  <c r="B78" i="3"/>
  <c r="H78" i="3" s="1"/>
  <c r="C78" i="3"/>
  <c r="D78" i="3"/>
  <c r="E78" i="3"/>
  <c r="F78" i="3"/>
  <c r="L77" i="3"/>
  <c r="O77" i="3" s="1"/>
  <c r="A79" i="3" l="1"/>
  <c r="E79" i="3" s="1"/>
  <c r="N78" i="3"/>
  <c r="I78" i="3"/>
  <c r="K78" i="3"/>
  <c r="M78" i="3" s="1"/>
  <c r="D79" i="3"/>
  <c r="J78" i="3"/>
  <c r="P77" i="3" s="1"/>
  <c r="B79" i="3" l="1"/>
  <c r="F79" i="3"/>
  <c r="G79" i="3"/>
  <c r="N79" i="3" s="1"/>
  <c r="C79" i="3"/>
  <c r="A80" i="3" s="1"/>
  <c r="H79" i="3"/>
  <c r="I79" i="3" s="1"/>
  <c r="C80" i="3" l="1"/>
  <c r="J79" i="3"/>
  <c r="B80" i="3"/>
  <c r="H80" i="3" s="1"/>
  <c r="E80" i="3"/>
  <c r="F80" i="3"/>
  <c r="D80" i="3"/>
  <c r="G80" i="3"/>
  <c r="L78" i="3"/>
  <c r="O78" i="3" s="1"/>
  <c r="K79" i="3" s="1"/>
  <c r="M79" i="3" s="1"/>
  <c r="N80" i="3" l="1"/>
  <c r="A81" i="3"/>
  <c r="F81" i="3" s="1"/>
  <c r="K80" i="3"/>
  <c r="M80" i="3" s="1"/>
  <c r="I80" i="3"/>
  <c r="J80" i="3" s="1"/>
  <c r="C81" i="3"/>
  <c r="D81" i="3"/>
  <c r="P78" i="3"/>
  <c r="E81" i="3"/>
  <c r="G81" i="3"/>
  <c r="B81" i="3"/>
  <c r="L79" i="3"/>
  <c r="O79" i="3" s="1"/>
  <c r="N81" i="3" l="1"/>
  <c r="L80" i="3"/>
  <c r="O80" i="3" s="1"/>
  <c r="H81" i="3"/>
  <c r="I81" i="3" s="1"/>
  <c r="A82" i="3"/>
  <c r="E82" i="3" s="1"/>
  <c r="P79" i="3"/>
  <c r="K81" i="3"/>
  <c r="M81" i="3" s="1"/>
  <c r="C82" i="3" l="1"/>
  <c r="G82" i="3"/>
  <c r="D82" i="3"/>
  <c r="B82" i="3"/>
  <c r="H82" i="3" s="1"/>
  <c r="I82" i="3" s="1"/>
  <c r="F82" i="3"/>
  <c r="N82" i="3" s="1"/>
  <c r="J81" i="3"/>
  <c r="P80" i="3" s="1"/>
  <c r="L81" i="3"/>
  <c r="O81" i="3" s="1"/>
  <c r="A83" i="3" l="1"/>
  <c r="G83" i="3" s="1"/>
  <c r="K82" i="3"/>
  <c r="M82" i="3" s="1"/>
  <c r="L82" i="3" s="1"/>
  <c r="O82" i="3" s="1"/>
  <c r="J82" i="3"/>
  <c r="P81" i="3" s="1"/>
  <c r="C83" i="3"/>
  <c r="D83" i="3"/>
  <c r="B83" i="3"/>
  <c r="F83" i="3"/>
  <c r="E83" i="3"/>
  <c r="N83" i="3" l="1"/>
  <c r="H83" i="3"/>
  <c r="K83" i="3"/>
  <c r="M83" i="3" s="1"/>
  <c r="A84" i="3"/>
  <c r="F84" i="3" s="1"/>
  <c r="D84" i="3" l="1"/>
  <c r="C84" i="3"/>
  <c r="B84" i="3"/>
  <c r="I83" i="3"/>
  <c r="J83" i="3" s="1"/>
  <c r="P82" i="3" s="1"/>
  <c r="E84" i="3"/>
  <c r="G84" i="3"/>
  <c r="L83" i="3"/>
  <c r="O83" i="3" s="1"/>
  <c r="K84" i="3" s="1"/>
  <c r="A85" i="3" l="1"/>
  <c r="G85" i="3" s="1"/>
  <c r="N84" i="3"/>
  <c r="M84" i="3"/>
  <c r="H84" i="3"/>
  <c r="I84" i="3" s="1"/>
  <c r="J84" i="3" s="1"/>
  <c r="P83" i="3" s="1"/>
  <c r="F85" i="3" l="1"/>
  <c r="E85" i="3"/>
  <c r="B85" i="3"/>
  <c r="D85" i="3"/>
  <c r="C85" i="3"/>
  <c r="N85" i="3"/>
  <c r="L84" i="3"/>
  <c r="O84" i="3" s="1"/>
  <c r="K85" i="3" s="1"/>
  <c r="M85" i="3" s="1"/>
  <c r="H85" i="3"/>
  <c r="I85" i="3" s="1"/>
  <c r="A86" i="3" l="1"/>
  <c r="B86" i="3" s="1"/>
  <c r="F86" i="3"/>
  <c r="J85" i="3"/>
  <c r="P84" i="3" s="1"/>
  <c r="L85" i="3"/>
  <c r="O85" i="3" s="1"/>
  <c r="C86" i="3" l="1"/>
  <c r="A87" i="3" s="1"/>
  <c r="G86" i="3"/>
  <c r="D86" i="3"/>
  <c r="E86" i="3"/>
  <c r="N86" i="3" s="1"/>
  <c r="K86" i="3"/>
  <c r="H86" i="3"/>
  <c r="E87" i="3"/>
  <c r="G87" i="3"/>
  <c r="D87" i="3"/>
  <c r="C87" i="3"/>
  <c r="B87" i="3"/>
  <c r="F87" i="3"/>
  <c r="I86" i="3" l="1"/>
  <c r="M86" i="3"/>
  <c r="L86" i="3" s="1"/>
  <c r="O86" i="3" s="1"/>
  <c r="K87" i="3" s="1"/>
  <c r="M87" i="3" s="1"/>
  <c r="N87" i="3"/>
  <c r="J86" i="3"/>
  <c r="P85" i="3" s="1"/>
  <c r="A88" i="3"/>
  <c r="H87" i="3" l="1"/>
  <c r="I87" i="3" s="1"/>
  <c r="E88" i="3"/>
  <c r="G88" i="3"/>
  <c r="L87" i="3"/>
  <c r="O87" i="3" s="1"/>
  <c r="C88" i="3"/>
  <c r="F88" i="3"/>
  <c r="B88" i="3"/>
  <c r="D88" i="3"/>
  <c r="N88" i="3" l="1"/>
  <c r="J87" i="3"/>
  <c r="P86" i="3" s="1"/>
  <c r="A89" i="3"/>
  <c r="K88" i="3"/>
  <c r="M88" i="3" s="1"/>
  <c r="H88" i="3" l="1"/>
  <c r="I88" i="3" s="1"/>
  <c r="C89" i="3"/>
  <c r="G89" i="3"/>
  <c r="E89" i="3"/>
  <c r="F89" i="3"/>
  <c r="B89" i="3"/>
  <c r="A90" i="3" s="1"/>
  <c r="D89" i="3"/>
  <c r="N89" i="3" l="1"/>
  <c r="G90" i="3"/>
  <c r="J88" i="3"/>
  <c r="P87" i="3" s="1"/>
  <c r="L88" i="3"/>
  <c r="O88" i="3" s="1"/>
  <c r="K89" i="3" s="1"/>
  <c r="M89" i="3" s="1"/>
  <c r="E90" i="3"/>
  <c r="F90" i="3"/>
  <c r="C90" i="3"/>
  <c r="D90" i="3"/>
  <c r="B90" i="3"/>
  <c r="N90" i="3" l="1"/>
  <c r="H89" i="3"/>
  <c r="I89" i="3" s="1"/>
  <c r="A91" i="3"/>
  <c r="G91" i="3" l="1"/>
  <c r="H90" i="3"/>
  <c r="I90" i="3" s="1"/>
  <c r="L89" i="3"/>
  <c r="O89" i="3" s="1"/>
  <c r="K90" i="3" s="1"/>
  <c r="M90" i="3" s="1"/>
  <c r="B91" i="3"/>
  <c r="E91" i="3"/>
  <c r="F91" i="3"/>
  <c r="C91" i="3"/>
  <c r="D91" i="3"/>
  <c r="N91" i="3" l="1"/>
  <c r="H91" i="3"/>
  <c r="I91" i="3" s="1"/>
  <c r="J89" i="3"/>
  <c r="P88" i="3" s="1"/>
  <c r="L90" i="3"/>
  <c r="O90" i="3" s="1"/>
  <c r="K91" i="3" s="1"/>
  <c r="M91" i="3" s="1"/>
  <c r="A92" i="3"/>
  <c r="J91" i="3" l="1"/>
  <c r="J90" i="3"/>
  <c r="P89" i="3" s="1"/>
  <c r="D92" i="3"/>
  <c r="G92" i="3"/>
  <c r="E92" i="3"/>
  <c r="B92" i="3"/>
  <c r="F92" i="3"/>
  <c r="C92" i="3"/>
  <c r="N92" i="3" l="1"/>
  <c r="P90" i="3"/>
  <c r="L91" i="3"/>
  <c r="O91" i="3" s="1"/>
  <c r="K92" i="3" s="1"/>
  <c r="M92" i="3" s="1"/>
  <c r="A93" i="3"/>
  <c r="H92" i="3"/>
  <c r="I92" i="3" s="1"/>
  <c r="G93" i="3" l="1"/>
  <c r="J92" i="3"/>
  <c r="P91" i="3" s="1"/>
  <c r="E93" i="3"/>
  <c r="C93" i="3"/>
  <c r="D93" i="3"/>
  <c r="F93" i="3"/>
  <c r="B93" i="3"/>
  <c r="N93" i="3" l="1"/>
  <c r="L92" i="3"/>
  <c r="O92" i="3" s="1"/>
  <c r="K93" i="3" s="1"/>
  <c r="M93" i="3" s="1"/>
  <c r="A94" i="3"/>
  <c r="H93" i="3"/>
  <c r="I93" i="3" s="1"/>
  <c r="J93" i="3" l="1"/>
  <c r="P92" i="3" s="1"/>
  <c r="F94" i="3"/>
  <c r="G94" i="3"/>
  <c r="B94" i="3"/>
  <c r="D94" i="3"/>
  <c r="L93" i="3"/>
  <c r="O93" i="3" s="1"/>
  <c r="E94" i="3"/>
  <c r="C94" i="3"/>
  <c r="A95" i="3" s="1"/>
  <c r="K94" i="3" l="1"/>
  <c r="M94" i="3" s="1"/>
  <c r="N94" i="3"/>
  <c r="G95" i="3"/>
  <c r="H94" i="3"/>
  <c r="I94" i="3" s="1"/>
  <c r="E95" i="3"/>
  <c r="B95" i="3"/>
  <c r="D95" i="3"/>
  <c r="C95" i="3"/>
  <c r="F95" i="3"/>
  <c r="N95" i="3" l="1"/>
  <c r="J94" i="3"/>
  <c r="P93" i="3" s="1"/>
  <c r="L94" i="3"/>
  <c r="O94" i="3" s="1"/>
  <c r="K95" i="3" s="1"/>
  <c r="M95" i="3" s="1"/>
  <c r="A96" i="3"/>
  <c r="H95" i="3" l="1"/>
  <c r="C96" i="3"/>
  <c r="G96" i="3"/>
  <c r="D96" i="3"/>
  <c r="L95" i="3"/>
  <c r="O95" i="3" s="1"/>
  <c r="B96" i="3"/>
  <c r="F96" i="3"/>
  <c r="E96" i="3"/>
  <c r="N96" i="3" l="1"/>
  <c r="A97" i="3"/>
  <c r="D97" i="3" s="1"/>
  <c r="I95" i="3"/>
  <c r="J95" i="3" s="1"/>
  <c r="P94" i="3" s="1"/>
  <c r="K96" i="3"/>
  <c r="M96" i="3" s="1"/>
  <c r="C97" i="3"/>
  <c r="E97" i="3"/>
  <c r="B97" i="3"/>
  <c r="F97" i="3" l="1"/>
  <c r="G97" i="3"/>
  <c r="H96" i="3"/>
  <c r="I96" i="3" s="1"/>
  <c r="J96" i="3" s="1"/>
  <c r="P95" i="3" s="1"/>
  <c r="L96" i="3"/>
  <c r="O96" i="3" s="1"/>
  <c r="K97" i="3" s="1"/>
  <c r="A98" i="3"/>
  <c r="M97" i="3" l="1"/>
  <c r="N97" i="3"/>
  <c r="G98" i="3"/>
  <c r="H97" i="3"/>
  <c r="I97" i="3" s="1"/>
  <c r="C98" i="3"/>
  <c r="B98" i="3"/>
  <c r="E98" i="3"/>
  <c r="D98" i="3"/>
  <c r="F98" i="3"/>
  <c r="L97" i="3" l="1"/>
  <c r="O97" i="3" s="1"/>
  <c r="N98" i="3"/>
  <c r="J97" i="3"/>
  <c r="P96" i="3" s="1"/>
  <c r="A99" i="3"/>
  <c r="K98" i="3"/>
  <c r="M98" i="3" s="1"/>
  <c r="H98" i="3" l="1"/>
  <c r="I98" i="3" s="1"/>
  <c r="C99" i="3"/>
  <c r="G99" i="3"/>
  <c r="F99" i="3"/>
  <c r="B99" i="3"/>
  <c r="A100" i="3" s="1"/>
  <c r="D99" i="3"/>
  <c r="E99" i="3"/>
  <c r="N99" i="3" l="1"/>
  <c r="J98" i="3"/>
  <c r="P97" i="3" s="1"/>
  <c r="E100" i="3"/>
  <c r="G100" i="3"/>
  <c r="L98" i="3"/>
  <c r="O98" i="3" s="1"/>
  <c r="K99" i="3" s="1"/>
  <c r="M99" i="3" s="1"/>
  <c r="F100" i="3"/>
  <c r="C100" i="3"/>
  <c r="D100" i="3"/>
  <c r="B100" i="3"/>
  <c r="N100" i="3" l="1"/>
  <c r="H99" i="3"/>
  <c r="I99" i="3" s="1"/>
  <c r="L99" i="3"/>
  <c r="O99" i="3" s="1"/>
  <c r="K100" i="3" s="1"/>
  <c r="M100" i="3" s="1"/>
  <c r="A101" i="3"/>
  <c r="G101" i="3" l="1"/>
  <c r="J99" i="3"/>
  <c r="P98" i="3" s="1"/>
  <c r="L100" i="3"/>
  <c r="O100" i="3" s="1"/>
  <c r="B101" i="3"/>
  <c r="F101" i="3"/>
  <c r="D101" i="3"/>
  <c r="C101" i="3"/>
  <c r="E101" i="3"/>
  <c r="N101" i="3" l="1"/>
  <c r="H100" i="3"/>
  <c r="A102" i="3"/>
  <c r="K101" i="3"/>
  <c r="M101" i="3" s="1"/>
  <c r="G102" i="3" l="1"/>
  <c r="I100" i="3"/>
  <c r="J100" i="3" s="1"/>
  <c r="P99" i="3" s="1"/>
  <c r="F102" i="3"/>
  <c r="C102" i="3"/>
  <c r="B102" i="3"/>
  <c r="D102" i="3"/>
  <c r="E102" i="3"/>
  <c r="N102" i="3" l="1"/>
  <c r="H101" i="3"/>
  <c r="I101" i="3" s="1"/>
  <c r="J101" i="3" s="1"/>
  <c r="P100" i="3" s="1"/>
  <c r="L101" i="3"/>
  <c r="O101" i="3" s="1"/>
  <c r="K102" i="3" s="1"/>
  <c r="M102" i="3" s="1"/>
  <c r="A103" i="3"/>
  <c r="G103" i="3" l="1"/>
  <c r="H102" i="3"/>
  <c r="I102" i="3" s="1"/>
  <c r="C103" i="3"/>
  <c r="B103" i="3"/>
  <c r="D103" i="3"/>
  <c r="E103" i="3"/>
  <c r="F103" i="3"/>
  <c r="N103" i="3" l="1"/>
  <c r="H103" i="3"/>
  <c r="I103" i="3" s="1"/>
  <c r="L102" i="3"/>
  <c r="O102" i="3" s="1"/>
  <c r="K103" i="3" s="1"/>
  <c r="M103" i="3" s="1"/>
  <c r="A104" i="3"/>
  <c r="G104" i="3" l="1"/>
  <c r="J103" i="3"/>
  <c r="J102" i="3"/>
  <c r="P101" i="3" s="1"/>
  <c r="D104" i="3"/>
  <c r="E104" i="3"/>
  <c r="C104" i="3"/>
  <c r="B104" i="3"/>
  <c r="F104" i="3"/>
  <c r="N104" i="3" l="1"/>
  <c r="H104" i="3"/>
  <c r="P102" i="3"/>
  <c r="A105" i="3"/>
  <c r="L103" i="3"/>
  <c r="O103" i="3" s="1"/>
  <c r="K104" i="3" s="1"/>
  <c r="M104" i="3" s="1"/>
  <c r="G105" i="3" l="1"/>
  <c r="I104" i="3"/>
  <c r="J104" i="3" s="1"/>
  <c r="P103" i="3" s="1"/>
  <c r="L104" i="3"/>
  <c r="O104" i="3" s="1"/>
  <c r="F105" i="3"/>
  <c r="C105" i="3"/>
  <c r="E105" i="3"/>
  <c r="N105" i="3" s="1"/>
  <c r="B105" i="3"/>
  <c r="D105" i="3"/>
  <c r="H105" i="3" l="1"/>
  <c r="I105" i="3" s="1"/>
  <c r="A106" i="3"/>
  <c r="K105" i="3"/>
  <c r="M105" i="3" s="1"/>
  <c r="G106" i="3" l="1"/>
  <c r="J105" i="3"/>
  <c r="P104" i="3" s="1"/>
  <c r="L105" i="3"/>
  <c r="O105" i="3" s="1"/>
  <c r="F106" i="3"/>
  <c r="D106" i="3"/>
  <c r="B106" i="3"/>
  <c r="E106" i="3"/>
  <c r="C106" i="3"/>
  <c r="N106" i="3" l="1"/>
  <c r="H106" i="3"/>
  <c r="I106" i="3" s="1"/>
  <c r="A107" i="3"/>
  <c r="K106" i="3"/>
  <c r="M106" i="3" s="1"/>
  <c r="G107" i="3" l="1"/>
  <c r="J106" i="3"/>
  <c r="P105" i="3" s="1"/>
  <c r="E107" i="3"/>
  <c r="B107" i="3"/>
  <c r="F107" i="3"/>
  <c r="D107" i="3"/>
  <c r="C107" i="3"/>
  <c r="N107" i="3" l="1"/>
  <c r="L106" i="3"/>
  <c r="O106" i="3" s="1"/>
  <c r="K107" i="3" s="1"/>
  <c r="M107" i="3" s="1"/>
  <c r="A108" i="3"/>
  <c r="H107" i="3"/>
  <c r="I107" i="3" s="1"/>
  <c r="J107" i="3" l="1"/>
  <c r="P106" i="3" s="1"/>
  <c r="B108" i="3"/>
  <c r="G108" i="3"/>
  <c r="E108" i="3"/>
  <c r="C108" i="3"/>
  <c r="A109" i="3" s="1"/>
  <c r="F108" i="3"/>
  <c r="D108" i="3"/>
  <c r="N108" i="3" l="1"/>
  <c r="H108" i="3"/>
  <c r="I108" i="3" s="1"/>
  <c r="B109" i="3"/>
  <c r="G109" i="3"/>
  <c r="L107" i="3"/>
  <c r="O107" i="3" s="1"/>
  <c r="K108" i="3" s="1"/>
  <c r="M108" i="3" s="1"/>
  <c r="C109" i="3"/>
  <c r="A110" i="3" s="1"/>
  <c r="D109" i="3"/>
  <c r="E109" i="3"/>
  <c r="F109" i="3"/>
  <c r="N109" i="3" l="1"/>
  <c r="J108" i="3"/>
  <c r="P107" i="3" s="1"/>
  <c r="C110" i="3"/>
  <c r="G110" i="3"/>
  <c r="L108" i="3"/>
  <c r="O108" i="3" s="1"/>
  <c r="K109" i="3" s="1"/>
  <c r="M109" i="3" s="1"/>
  <c r="D110" i="3"/>
  <c r="F110" i="3"/>
  <c r="B110" i="3"/>
  <c r="E110" i="3"/>
  <c r="N110" i="3" l="1"/>
  <c r="H109" i="3"/>
  <c r="I109" i="3" s="1"/>
  <c r="A111" i="3"/>
  <c r="D111" i="3" s="1"/>
  <c r="L109" i="3"/>
  <c r="O109" i="3" s="1"/>
  <c r="K110" i="3" s="1"/>
  <c r="M110" i="3" s="1"/>
  <c r="C111" i="3" l="1"/>
  <c r="A112" i="3" s="1"/>
  <c r="F111" i="3"/>
  <c r="B111" i="3"/>
  <c r="G111" i="3"/>
  <c r="H110" i="3"/>
  <c r="E111" i="3"/>
  <c r="L110" i="3"/>
  <c r="O110" i="3" s="1"/>
  <c r="K111" i="3" s="1"/>
  <c r="N111" i="3" l="1"/>
  <c r="M111" i="3"/>
  <c r="G112" i="3"/>
  <c r="I110" i="3"/>
  <c r="J110" i="3" s="1"/>
  <c r="J109" i="3"/>
  <c r="P108" i="3" s="1"/>
  <c r="D112" i="3"/>
  <c r="F112" i="3"/>
  <c r="E112" i="3"/>
  <c r="B112" i="3"/>
  <c r="C112" i="3"/>
  <c r="N112" i="3" l="1"/>
  <c r="H111" i="3"/>
  <c r="I111" i="3" s="1"/>
  <c r="J111" i="3" s="1"/>
  <c r="P110" i="3" s="1"/>
  <c r="P109" i="3"/>
  <c r="L111" i="3"/>
  <c r="O111" i="3" s="1"/>
  <c r="K112" i="3" s="1"/>
  <c r="M112" i="3" s="1"/>
  <c r="A113" i="3"/>
  <c r="H112" i="3" l="1"/>
  <c r="I112" i="3" s="1"/>
  <c r="E113" i="3"/>
  <c r="G113" i="3"/>
  <c r="B113" i="3"/>
  <c r="C113" i="3"/>
  <c r="D113" i="3"/>
  <c r="F113" i="3"/>
  <c r="N113" i="3" l="1"/>
  <c r="J112" i="3"/>
  <c r="P111" i="3" s="1"/>
  <c r="L112" i="3"/>
  <c r="O112" i="3" s="1"/>
  <c r="K113" i="3" s="1"/>
  <c r="M113" i="3" s="1"/>
  <c r="A114" i="3"/>
  <c r="G114" i="3" l="1"/>
  <c r="H113" i="3"/>
  <c r="E114" i="3"/>
  <c r="F114" i="3"/>
  <c r="C114" i="3"/>
  <c r="B114" i="3"/>
  <c r="D114" i="3"/>
  <c r="N114" i="3" l="1"/>
  <c r="I113" i="3"/>
  <c r="J113" i="3" s="1"/>
  <c r="P112" i="3" s="1"/>
  <c r="L113" i="3"/>
  <c r="O113" i="3" s="1"/>
  <c r="K114" i="3" s="1"/>
  <c r="M114" i="3" s="1"/>
  <c r="A115" i="3"/>
  <c r="H114" i="3" l="1"/>
  <c r="I114" i="3" s="1"/>
  <c r="J114" i="3" s="1"/>
  <c r="P113" i="3" s="1"/>
  <c r="F115" i="3"/>
  <c r="G115" i="3"/>
  <c r="D115" i="3"/>
  <c r="B115" i="3"/>
  <c r="C115" i="3"/>
  <c r="E115" i="3"/>
  <c r="N115" i="3" l="1"/>
  <c r="H115" i="3"/>
  <c r="I115" i="3" s="1"/>
  <c r="L114" i="3"/>
  <c r="O114" i="3" s="1"/>
  <c r="K115" i="3" s="1"/>
  <c r="M115" i="3" s="1"/>
  <c r="A116" i="3"/>
  <c r="G116" i="3" l="1"/>
  <c r="J115" i="3"/>
  <c r="P114" i="3" s="1"/>
  <c r="B116" i="3"/>
  <c r="C116" i="3"/>
  <c r="D116" i="3"/>
  <c r="E116" i="3"/>
  <c r="F116" i="3"/>
  <c r="N116" i="3" l="1"/>
  <c r="H116" i="3"/>
  <c r="L115" i="3"/>
  <c r="O115" i="3" s="1"/>
  <c r="K116" i="3" s="1"/>
  <c r="M116" i="3" s="1"/>
  <c r="A117" i="3"/>
  <c r="G117" i="3" l="1"/>
  <c r="I116" i="3"/>
  <c r="J116" i="3" s="1"/>
  <c r="P115" i="3" s="1"/>
  <c r="L116" i="3"/>
  <c r="O116" i="3" s="1"/>
  <c r="D117" i="3"/>
  <c r="E117" i="3"/>
  <c r="B117" i="3"/>
  <c r="C117" i="3"/>
  <c r="F117" i="3"/>
  <c r="N117" i="3" l="1"/>
  <c r="H117" i="3"/>
  <c r="I117" i="3" s="1"/>
  <c r="A118" i="3"/>
  <c r="K117" i="3"/>
  <c r="M117" i="3" s="1"/>
  <c r="G118" i="3" l="1"/>
  <c r="J117" i="3"/>
  <c r="P116" i="3" s="1"/>
  <c r="L117" i="3"/>
  <c r="O117" i="3" s="1"/>
  <c r="E118" i="3"/>
  <c r="B118" i="3"/>
  <c r="F118" i="3"/>
  <c r="C118" i="3"/>
  <c r="D118" i="3"/>
  <c r="N118" i="3" l="1"/>
  <c r="H118" i="3"/>
  <c r="I118" i="3" s="1"/>
  <c r="K118" i="3"/>
  <c r="M118" i="3" s="1"/>
  <c r="A119" i="3"/>
  <c r="G119" i="3" l="1"/>
  <c r="J118" i="3"/>
  <c r="P117" i="3" s="1"/>
  <c r="L118" i="3"/>
  <c r="O118" i="3" s="1"/>
  <c r="B119" i="3"/>
  <c r="H119" i="3" s="1"/>
  <c r="F119" i="3"/>
  <c r="E119" i="3"/>
  <c r="D119" i="3"/>
  <c r="C119" i="3"/>
  <c r="N119" i="3" l="1"/>
  <c r="I119" i="3"/>
  <c r="J119" i="3" s="1"/>
  <c r="P118" i="3" s="1"/>
  <c r="K119" i="3"/>
  <c r="M119" i="3" s="1"/>
  <c r="A120" i="3"/>
  <c r="G120" i="3" l="1"/>
  <c r="L119" i="3"/>
  <c r="O119" i="3" s="1"/>
  <c r="D120" i="3"/>
  <c r="E120" i="3"/>
  <c r="B120" i="3"/>
  <c r="C120" i="3"/>
  <c r="F120" i="3"/>
  <c r="N120" i="3" l="1"/>
  <c r="K120" i="3"/>
  <c r="M120" i="3" s="1"/>
  <c r="A121" i="3"/>
  <c r="H120" i="3"/>
  <c r="I120" i="3" s="1"/>
  <c r="J120" i="3" l="1"/>
  <c r="P119" i="3" s="1"/>
  <c r="F121" i="3"/>
  <c r="G121" i="3"/>
  <c r="C121" i="3"/>
  <c r="B121" i="3"/>
  <c r="H121" i="3" s="1"/>
  <c r="D121" i="3"/>
  <c r="E121" i="3"/>
  <c r="N121" i="3" l="1"/>
  <c r="I121" i="3"/>
  <c r="J121" i="3" s="1"/>
  <c r="L120" i="3"/>
  <c r="O120" i="3" s="1"/>
  <c r="K121" i="3" s="1"/>
  <c r="M121" i="3" s="1"/>
  <c r="A122" i="3"/>
  <c r="F122" i="3" l="1"/>
  <c r="G122" i="3"/>
  <c r="P120" i="3"/>
  <c r="C122" i="3"/>
  <c r="D122" i="3"/>
  <c r="E122" i="3"/>
  <c r="B122" i="3"/>
  <c r="N122" i="3" l="1"/>
  <c r="A123" i="3"/>
  <c r="H122" i="3"/>
  <c r="I122" i="3" s="1"/>
  <c r="L121" i="3"/>
  <c r="O121" i="3" s="1"/>
  <c r="K122" i="3" s="1"/>
  <c r="M122" i="3" s="1"/>
  <c r="J122" i="3" l="1"/>
  <c r="P121" i="3" s="1"/>
  <c r="D123" i="3"/>
  <c r="G123" i="3"/>
  <c r="E123" i="3"/>
  <c r="C123" i="3"/>
  <c r="F123" i="3"/>
  <c r="B123" i="3"/>
  <c r="N123" i="3" l="1"/>
  <c r="H123" i="3"/>
  <c r="A124" i="3"/>
  <c r="L122" i="3"/>
  <c r="O122" i="3" s="1"/>
  <c r="K123" i="3" s="1"/>
  <c r="M123" i="3" s="1"/>
  <c r="G124" i="3" l="1"/>
  <c r="I123" i="3"/>
  <c r="J123" i="3" s="1"/>
  <c r="P122" i="3" s="1"/>
  <c r="E124" i="3"/>
  <c r="F124" i="3"/>
  <c r="B124" i="3"/>
  <c r="D124" i="3"/>
  <c r="C124" i="3"/>
  <c r="A125" i="3" s="1"/>
  <c r="L123" i="3"/>
  <c r="O123" i="3" s="1"/>
  <c r="K124" i="3" l="1"/>
  <c r="M124" i="3" s="1"/>
  <c r="N124" i="3"/>
  <c r="G125" i="3"/>
  <c r="H124" i="3"/>
  <c r="I124" i="3" s="1"/>
  <c r="J124" i="3" s="1"/>
  <c r="P123" i="3" s="1"/>
  <c r="D125" i="3"/>
  <c r="E125" i="3"/>
  <c r="F125" i="3"/>
  <c r="C125" i="3"/>
  <c r="B125" i="3"/>
  <c r="N125" i="3" l="1"/>
  <c r="A126" i="3"/>
  <c r="L124" i="3"/>
  <c r="O124" i="3" s="1"/>
  <c r="K125" i="3" s="1"/>
  <c r="M125" i="3" s="1"/>
  <c r="H125" i="3"/>
  <c r="I125" i="3" s="1"/>
  <c r="G126" i="3" l="1"/>
  <c r="J125" i="3"/>
  <c r="P124" i="3" s="1"/>
  <c r="D126" i="3"/>
  <c r="C126" i="3"/>
  <c r="B126" i="3"/>
  <c r="F126" i="3"/>
  <c r="E126" i="3"/>
  <c r="L125" i="3"/>
  <c r="O125" i="3" s="1"/>
  <c r="K126" i="3" l="1"/>
  <c r="M126" i="3" s="1"/>
  <c r="A127" i="3"/>
  <c r="G127" i="3" s="1"/>
  <c r="N126" i="3"/>
  <c r="H126" i="3"/>
  <c r="I126" i="3" s="1"/>
  <c r="C127" i="3"/>
  <c r="L126" i="3" l="1"/>
  <c r="O126" i="3" s="1"/>
  <c r="B127" i="3"/>
  <c r="F127" i="3"/>
  <c r="D127" i="3"/>
  <c r="E127" i="3"/>
  <c r="N127" i="3" s="1"/>
  <c r="H127" i="3"/>
  <c r="K127" i="3" l="1"/>
  <c r="M127" i="3"/>
  <c r="L127" i="3" s="1"/>
  <c r="O127" i="3" s="1"/>
  <c r="I127" i="3"/>
  <c r="J127" i="3" s="1"/>
  <c r="P126" i="3" s="1"/>
  <c r="A128" i="3"/>
  <c r="J126" i="3"/>
  <c r="P125" i="3" s="1"/>
  <c r="B128" i="3" l="1"/>
  <c r="H128" i="3" s="1"/>
  <c r="F128" i="3"/>
  <c r="E128" i="3"/>
  <c r="G128" i="3"/>
  <c r="D128" i="3"/>
  <c r="C128" i="3"/>
  <c r="A129" i="3" s="1"/>
  <c r="K128" i="3"/>
  <c r="M128" i="3" l="1"/>
  <c r="I128" i="3"/>
  <c r="N128" i="3"/>
  <c r="L128" i="3" s="1"/>
  <c r="O128" i="3" s="1"/>
  <c r="C129" i="3"/>
  <c r="D129" i="3"/>
  <c r="B129" i="3"/>
  <c r="G129" i="3"/>
  <c r="F129" i="3"/>
  <c r="E129" i="3"/>
  <c r="H129" i="3" l="1"/>
  <c r="A130" i="3"/>
  <c r="E130" i="3" s="1"/>
  <c r="K129" i="3"/>
  <c r="N129" i="3"/>
  <c r="I129" i="3"/>
  <c r="M129" i="3"/>
  <c r="J128" i="3"/>
  <c r="B130" i="3" l="1"/>
  <c r="H130" i="3" s="1"/>
  <c r="I130" i="3" s="1"/>
  <c r="J130" i="3" s="1"/>
  <c r="C130" i="3"/>
  <c r="F130" i="3"/>
  <c r="D130" i="3"/>
  <c r="G130" i="3"/>
  <c r="N130" i="3" s="1"/>
  <c r="L129" i="3"/>
  <c r="O129" i="3" s="1"/>
  <c r="K130" i="3" s="1"/>
  <c r="P127" i="3"/>
  <c r="J129" i="3"/>
  <c r="M130" i="3" l="1"/>
  <c r="L130" i="3" s="1"/>
  <c r="O130" i="3" s="1"/>
  <c r="A131" i="3"/>
  <c r="P129" i="3"/>
  <c r="P128" i="3"/>
  <c r="B131" i="3" l="1"/>
  <c r="D131" i="3"/>
  <c r="F131" i="3"/>
  <c r="C131" i="3"/>
  <c r="G131" i="3"/>
  <c r="E131" i="3"/>
  <c r="N131" i="3" l="1"/>
  <c r="K131" i="3"/>
  <c r="M131" i="3" s="1"/>
  <c r="H131" i="3"/>
  <c r="I131" i="3" s="1"/>
  <c r="J131" i="3" s="1"/>
  <c r="P130" i="3" s="1"/>
  <c r="A132" i="3"/>
  <c r="L131" i="3" l="1"/>
  <c r="O131" i="3" s="1"/>
  <c r="G132" i="3"/>
  <c r="B132" i="3"/>
  <c r="K132" i="3" s="1"/>
  <c r="F132" i="3"/>
  <c r="C132" i="3"/>
  <c r="A133" i="3" s="1"/>
  <c r="E132" i="3"/>
  <c r="D132" i="3"/>
  <c r="H132" i="3"/>
  <c r="N132" i="3" l="1"/>
  <c r="M132" i="3"/>
  <c r="D133" i="3"/>
  <c r="G133" i="3"/>
  <c r="E133" i="3"/>
  <c r="B133" i="3"/>
  <c r="C133" i="3"/>
  <c r="A134" i="3" s="1"/>
  <c r="F133" i="3"/>
  <c r="I132" i="3"/>
  <c r="L132" i="3" l="1"/>
  <c r="O132" i="3" s="1"/>
  <c r="N133" i="3"/>
  <c r="C134" i="3"/>
  <c r="D134" i="3"/>
  <c r="E134" i="3"/>
  <c r="B134" i="3"/>
  <c r="A135" i="3" s="1"/>
  <c r="G134" i="3"/>
  <c r="F134" i="3"/>
  <c r="H133" i="3"/>
  <c r="I133" i="3" s="1"/>
  <c r="J133" i="3" s="1"/>
  <c r="J132" i="3"/>
  <c r="K133" i="3"/>
  <c r="M133" i="3" s="1"/>
  <c r="L133" i="3" s="1"/>
  <c r="O133" i="3" s="1"/>
  <c r="K134" i="3" s="1"/>
  <c r="N134" i="3" l="1"/>
  <c r="M134" i="3"/>
  <c r="P131" i="3"/>
  <c r="P132" i="3"/>
  <c r="H134" i="3"/>
  <c r="I134" i="3" s="1"/>
  <c r="J134" i="3" s="1"/>
  <c r="P133" i="3" s="1"/>
  <c r="D135" i="3"/>
  <c r="B135" i="3"/>
  <c r="E135" i="3"/>
  <c r="C135" i="3"/>
  <c r="F135" i="3"/>
  <c r="G135" i="3"/>
  <c r="L134" i="3" l="1"/>
  <c r="O134" i="3" s="1"/>
  <c r="K135" i="3"/>
  <c r="H135" i="3"/>
  <c r="I135" i="3" s="1"/>
  <c r="J135" i="3" s="1"/>
  <c r="P134" i="3" s="1"/>
  <c r="N135" i="3"/>
  <c r="L135" i="3" s="1"/>
  <c r="O135" i="3" s="1"/>
  <c r="A136" i="3"/>
  <c r="M135" i="3"/>
  <c r="B136" i="3" l="1"/>
  <c r="H136" i="3" s="1"/>
  <c r="C136" i="3"/>
  <c r="G136" i="3"/>
  <c r="F136" i="3"/>
  <c r="D136" i="3"/>
  <c r="E136" i="3"/>
  <c r="A137" i="3" l="1"/>
  <c r="E137" i="3" s="1"/>
  <c r="N136" i="3"/>
  <c r="I136" i="3"/>
  <c r="J136" i="3" s="1"/>
  <c r="P135" i="3" s="1"/>
  <c r="K136" i="3"/>
  <c r="D137" i="3"/>
  <c r="F137" i="3"/>
  <c r="M136" i="3"/>
  <c r="C137" i="3" l="1"/>
  <c r="A138" i="3" s="1"/>
  <c r="G138" i="3" s="1"/>
  <c r="B137" i="3"/>
  <c r="G137" i="3"/>
  <c r="N137" i="3" s="1"/>
  <c r="L136" i="3"/>
  <c r="O136" i="3" s="1"/>
  <c r="K137" i="3" s="1"/>
  <c r="H137" i="3"/>
  <c r="I137" i="3" s="1"/>
  <c r="J137" i="3" s="1"/>
  <c r="P136" i="3" s="1"/>
  <c r="B138" i="3" l="1"/>
  <c r="C138" i="3"/>
  <c r="E138" i="3"/>
  <c r="N138" i="3" s="1"/>
  <c r="D138" i="3"/>
  <c r="F138" i="3"/>
  <c r="M137" i="3"/>
  <c r="A139" i="3"/>
  <c r="H138" i="3"/>
  <c r="L137" i="3"/>
  <c r="O137" i="3" s="1"/>
  <c r="K138" i="3" s="1"/>
  <c r="M138" i="3" l="1"/>
  <c r="I138" i="3"/>
  <c r="H139" i="3" s="1"/>
  <c r="F139" i="3"/>
  <c r="C139" i="3"/>
  <c r="B139" i="3"/>
  <c r="E139" i="3"/>
  <c r="G139" i="3"/>
  <c r="D139" i="3"/>
  <c r="L138" i="3"/>
  <c r="O138" i="3" s="1"/>
  <c r="K139" i="3" s="1"/>
  <c r="J138" i="3" l="1"/>
  <c r="P137" i="3" s="1"/>
  <c r="N139" i="3"/>
  <c r="A140" i="3"/>
  <c r="E140" i="3" s="1"/>
  <c r="I139" i="3"/>
  <c r="J139" i="3" s="1"/>
  <c r="M139" i="3"/>
  <c r="L139" i="3" s="1"/>
  <c r="O139" i="3" s="1"/>
  <c r="P138" i="3" l="1"/>
  <c r="G140" i="3"/>
  <c r="B140" i="3"/>
  <c r="C140" i="3"/>
  <c r="F140" i="3"/>
  <c r="D140" i="3"/>
  <c r="H140" i="3"/>
  <c r="I140" i="3" s="1"/>
  <c r="A141" i="3"/>
  <c r="K140" i="3"/>
  <c r="M140" i="3" s="1"/>
  <c r="N140" i="3" l="1"/>
  <c r="L140" i="3" s="1"/>
  <c r="O140" i="3" s="1"/>
  <c r="J140" i="3"/>
  <c r="P139" i="3" s="1"/>
  <c r="B141" i="3"/>
  <c r="G141" i="3"/>
  <c r="F141" i="3"/>
  <c r="D141" i="3"/>
  <c r="E141" i="3"/>
  <c r="C141" i="3"/>
  <c r="A142" i="3" s="1"/>
  <c r="N141" i="3" l="1"/>
  <c r="K141" i="3"/>
  <c r="M141" i="3" s="1"/>
  <c r="H141" i="3"/>
  <c r="I141" i="3" s="1"/>
  <c r="F142" i="3"/>
  <c r="G142" i="3"/>
  <c r="C142" i="3"/>
  <c r="E142" i="3"/>
  <c r="B142" i="3"/>
  <c r="D142" i="3"/>
  <c r="N142" i="3" l="1"/>
  <c r="J141" i="3"/>
  <c r="P140" i="3" s="1"/>
  <c r="L141" i="3"/>
  <c r="O141" i="3" s="1"/>
  <c r="K142" i="3" s="1"/>
  <c r="M142" i="3" s="1"/>
  <c r="A143" i="3"/>
  <c r="E143" i="3" s="1"/>
  <c r="D143" i="3"/>
  <c r="C143" i="3" l="1"/>
  <c r="F143" i="3"/>
  <c r="H142" i="3"/>
  <c r="B143" i="3"/>
  <c r="G143" i="3"/>
  <c r="N143" i="3" s="1"/>
  <c r="L142" i="3"/>
  <c r="O142" i="3" s="1"/>
  <c r="K143" i="3" l="1"/>
  <c r="M143" i="3" s="1"/>
  <c r="L143" i="3" s="1"/>
  <c r="O143" i="3" s="1"/>
  <c r="I142" i="3"/>
  <c r="J142" i="3" s="1"/>
  <c r="P141" i="3" s="1"/>
  <c r="A144" i="3"/>
  <c r="H143" i="3" l="1"/>
  <c r="I143" i="3" s="1"/>
  <c r="J143" i="3" s="1"/>
  <c r="P142" i="3" s="1"/>
  <c r="E144" i="3"/>
  <c r="G144" i="3"/>
  <c r="F144" i="3"/>
  <c r="D144" i="3"/>
  <c r="B144" i="3"/>
  <c r="C144" i="3"/>
  <c r="N144" i="3" l="1"/>
  <c r="H144" i="3"/>
  <c r="I144" i="3" s="1"/>
  <c r="A145" i="3"/>
  <c r="K144" i="3"/>
  <c r="M144" i="3" s="1"/>
  <c r="J144" i="3" l="1"/>
  <c r="P143" i="3" s="1"/>
  <c r="L144" i="3"/>
  <c r="O144" i="3" s="1"/>
  <c r="G145" i="3"/>
  <c r="F145" i="3"/>
  <c r="D145" i="3"/>
  <c r="B145" i="3"/>
  <c r="C145" i="3"/>
  <c r="E145" i="3"/>
  <c r="N145" i="3" l="1"/>
  <c r="A146" i="3"/>
  <c r="H145" i="3"/>
  <c r="I145" i="3" s="1"/>
  <c r="K145" i="3"/>
  <c r="M145" i="3" s="1"/>
  <c r="J145" i="3" l="1"/>
  <c r="P144" i="3" s="1"/>
  <c r="L145" i="3"/>
  <c r="O145" i="3" s="1"/>
  <c r="G146" i="3"/>
  <c r="C146" i="3"/>
  <c r="B146" i="3"/>
  <c r="D146" i="3"/>
  <c r="E146" i="3"/>
  <c r="F146" i="3"/>
  <c r="N146" i="3" l="1"/>
  <c r="A147" i="3"/>
  <c r="G147" i="3" s="1"/>
  <c r="H146" i="3"/>
  <c r="I146" i="3" s="1"/>
  <c r="K146" i="3"/>
  <c r="M146" i="3" s="1"/>
  <c r="C147" i="3" l="1"/>
  <c r="D147" i="3"/>
  <c r="E147" i="3"/>
  <c r="F147" i="3"/>
  <c r="B147" i="3"/>
  <c r="J146" i="3"/>
  <c r="P145" i="3" s="1"/>
  <c r="L146" i="3"/>
  <c r="O146" i="3" s="1"/>
  <c r="K147" i="3" s="1"/>
  <c r="A148" i="3" l="1"/>
  <c r="F148" i="3" s="1"/>
  <c r="N147" i="3"/>
  <c r="E148" i="3"/>
  <c r="C148" i="3"/>
  <c r="B148" i="3"/>
  <c r="G148" i="3"/>
  <c r="M147" i="3"/>
  <c r="L147" i="3" s="1"/>
  <c r="O147" i="3" s="1"/>
  <c r="K148" i="3" s="1"/>
  <c r="H147" i="3"/>
  <c r="M148" i="3" l="1"/>
  <c r="D148" i="3"/>
  <c r="A149" i="3"/>
  <c r="G149" i="3" s="1"/>
  <c r="N148" i="3"/>
  <c r="C149" i="3"/>
  <c r="E149" i="3"/>
  <c r="I147" i="3"/>
  <c r="J147" i="3" s="1"/>
  <c r="P146" i="3" s="1"/>
  <c r="B149" i="3" l="1"/>
  <c r="A150" i="3" s="1"/>
  <c r="L148" i="3"/>
  <c r="O148" i="3" s="1"/>
  <c r="F149" i="3"/>
  <c r="N149" i="3" s="1"/>
  <c r="D149" i="3"/>
  <c r="H148" i="3"/>
  <c r="I148" i="3" s="1"/>
  <c r="J148" i="3" s="1"/>
  <c r="P147" i="3" s="1"/>
  <c r="K149" i="3" l="1"/>
  <c r="M149" i="3" s="1"/>
  <c r="L149" i="3" s="1"/>
  <c r="O149" i="3" s="1"/>
  <c r="G150" i="3"/>
  <c r="D150" i="3"/>
  <c r="C150" i="3"/>
  <c r="E150" i="3"/>
  <c r="F150" i="3"/>
  <c r="B150" i="3"/>
  <c r="H149" i="3"/>
  <c r="K150" i="3" l="1"/>
  <c r="M150" i="3" s="1"/>
  <c r="A151" i="3"/>
  <c r="B151" i="3" s="1"/>
  <c r="N150" i="3"/>
  <c r="I149" i="3"/>
  <c r="H150" i="3" s="1"/>
  <c r="I150" i="3" s="1"/>
  <c r="J150" i="3" s="1"/>
  <c r="L150" i="3" l="1"/>
  <c r="O150" i="3" s="1"/>
  <c r="K151" i="3" s="1"/>
  <c r="D151" i="3"/>
  <c r="G151" i="3"/>
  <c r="C151" i="3"/>
  <c r="A152" i="3" s="1"/>
  <c r="F151" i="3"/>
  <c r="E151" i="3"/>
  <c r="J149" i="3"/>
  <c r="P148" i="3" s="1"/>
  <c r="H151" i="3"/>
  <c r="N151" i="3" l="1"/>
  <c r="E152" i="3"/>
  <c r="G152" i="3"/>
  <c r="D152" i="3"/>
  <c r="B152" i="3"/>
  <c r="H152" i="3" s="1"/>
  <c r="I152" i="3" s="1"/>
  <c r="J152" i="3" s="1"/>
  <c r="C152" i="3"/>
  <c r="F152" i="3"/>
  <c r="M151" i="3"/>
  <c r="N152" i="3"/>
  <c r="P149" i="3"/>
  <c r="I151" i="3"/>
  <c r="J151" i="3" s="1"/>
  <c r="P150" i="3" s="1"/>
  <c r="K152" i="3" l="1"/>
  <c r="M152" i="3" s="1"/>
  <c r="L152" i="3" s="1"/>
  <c r="O152" i="3" s="1"/>
  <c r="L151" i="3"/>
  <c r="O151" i="3" s="1"/>
  <c r="A153" i="3"/>
  <c r="G153" i="3" s="1"/>
  <c r="P151" i="3"/>
  <c r="F153" i="3" l="1"/>
  <c r="C153" i="3"/>
  <c r="A154" i="3" s="1"/>
  <c r="B153" i="3"/>
  <c r="K153" i="3" s="1"/>
  <c r="E153" i="3"/>
  <c r="D153" i="3"/>
  <c r="H153" i="3"/>
  <c r="N153" i="3" l="1"/>
  <c r="I153" i="3"/>
  <c r="J153" i="3" s="1"/>
  <c r="P152" i="3" s="1"/>
  <c r="M153" i="3"/>
  <c r="G154" i="3"/>
  <c r="L153" i="3"/>
  <c r="O153" i="3" s="1"/>
  <c r="E154" i="3"/>
  <c r="F154" i="3"/>
  <c r="D154" i="3"/>
  <c r="C154" i="3"/>
  <c r="B154" i="3"/>
  <c r="N154" i="3" l="1"/>
  <c r="H154" i="3"/>
  <c r="I154" i="3" s="1"/>
  <c r="K154" i="3"/>
  <c r="M154" i="3" s="1"/>
  <c r="A155" i="3"/>
  <c r="E155" i="3" s="1"/>
  <c r="J154" i="3" l="1"/>
  <c r="P153" i="3" s="1"/>
  <c r="B155" i="3"/>
  <c r="G155" i="3"/>
  <c r="D155" i="3"/>
  <c r="F155" i="3"/>
  <c r="C155" i="3"/>
  <c r="A156" i="3" s="1"/>
  <c r="L154" i="3"/>
  <c r="O154" i="3" s="1"/>
  <c r="K155" i="3" s="1"/>
  <c r="M155" i="3" s="1"/>
  <c r="N155" i="3" l="1"/>
  <c r="G156" i="3"/>
  <c r="H155" i="3"/>
  <c r="B156" i="3"/>
  <c r="C156" i="3"/>
  <c r="F156" i="3"/>
  <c r="E156" i="3"/>
  <c r="D156" i="3"/>
  <c r="N156" i="3" l="1"/>
  <c r="I155" i="3"/>
  <c r="J155" i="3" s="1"/>
  <c r="P154" i="3" s="1"/>
  <c r="L155" i="3"/>
  <c r="O155" i="3" s="1"/>
  <c r="K156" i="3" s="1"/>
  <c r="M156" i="3" s="1"/>
  <c r="A157" i="3"/>
  <c r="H156" i="3" l="1"/>
  <c r="I156" i="3" s="1"/>
  <c r="J156" i="3" s="1"/>
  <c r="P155" i="3" s="1"/>
  <c r="E157" i="3"/>
  <c r="G157" i="3"/>
  <c r="D157" i="3"/>
  <c r="F157" i="3"/>
  <c r="L156" i="3"/>
  <c r="O156" i="3" s="1"/>
  <c r="B157" i="3"/>
  <c r="C157" i="3"/>
  <c r="N157" i="3" l="1"/>
  <c r="K157" i="3"/>
  <c r="M157" i="3" s="1"/>
  <c r="H157" i="3"/>
  <c r="I157" i="3" s="1"/>
  <c r="A158" i="3"/>
  <c r="G158" i="3" l="1"/>
  <c r="J157" i="3"/>
  <c r="P156" i="3" s="1"/>
  <c r="L157" i="3"/>
  <c r="O157" i="3" s="1"/>
  <c r="C158" i="3"/>
  <c r="D158" i="3"/>
  <c r="B158" i="3"/>
  <c r="F158" i="3"/>
  <c r="E158" i="3"/>
  <c r="N158" i="3" l="1"/>
  <c r="K158" i="3"/>
  <c r="M158" i="3" s="1"/>
  <c r="H158" i="3"/>
  <c r="I158" i="3" s="1"/>
  <c r="A159" i="3"/>
  <c r="J158" i="3" l="1"/>
  <c r="P157" i="3" s="1"/>
  <c r="D159" i="3"/>
  <c r="G159" i="3"/>
  <c r="F159" i="3"/>
  <c r="B159" i="3"/>
  <c r="E159" i="3"/>
  <c r="C159" i="3"/>
  <c r="A160" i="3" s="1"/>
  <c r="N159" i="3" l="1"/>
  <c r="G160" i="3"/>
  <c r="H159" i="3"/>
  <c r="I159" i="3" s="1"/>
  <c r="L158" i="3"/>
  <c r="O158" i="3" s="1"/>
  <c r="K159" i="3" s="1"/>
  <c r="M159" i="3" s="1"/>
  <c r="C160" i="3"/>
  <c r="E160" i="3"/>
  <c r="F160" i="3"/>
  <c r="B160" i="3"/>
  <c r="D160" i="3"/>
  <c r="N160" i="3" l="1"/>
  <c r="J159" i="3"/>
  <c r="P158" i="3" s="1"/>
  <c r="L159" i="3"/>
  <c r="O159" i="3" s="1"/>
  <c r="K160" i="3" s="1"/>
  <c r="M160" i="3" s="1"/>
  <c r="A161" i="3"/>
  <c r="G161" i="3" l="1"/>
  <c r="H160" i="3"/>
  <c r="E161" i="3"/>
  <c r="D161" i="3"/>
  <c r="B161" i="3"/>
  <c r="C161" i="3"/>
  <c r="F161" i="3"/>
  <c r="N161" i="3" l="1"/>
  <c r="I160" i="3"/>
  <c r="H161" i="3" s="1"/>
  <c r="I161" i="3" s="1"/>
  <c r="A162" i="3"/>
  <c r="L160" i="3"/>
  <c r="O160" i="3" s="1"/>
  <c r="K161" i="3" s="1"/>
  <c r="M161" i="3" s="1"/>
  <c r="G162" i="3" l="1"/>
  <c r="J160" i="3"/>
  <c r="P159" i="3" s="1"/>
  <c r="J161" i="3"/>
  <c r="L161" i="3"/>
  <c r="O161" i="3" s="1"/>
  <c r="E162" i="3"/>
  <c r="B162" i="3"/>
  <c r="C162" i="3"/>
  <c r="D162" i="3"/>
  <c r="F162" i="3"/>
  <c r="P160" i="3" l="1"/>
  <c r="N162" i="3"/>
  <c r="H162" i="3"/>
  <c r="A163" i="3"/>
  <c r="K162" i="3"/>
  <c r="M162" i="3" s="1"/>
  <c r="G163" i="3" l="1"/>
  <c r="I162" i="3"/>
  <c r="J162" i="3" s="1"/>
  <c r="P161" i="3" s="1"/>
  <c r="L162" i="3"/>
  <c r="O162" i="3" s="1"/>
  <c r="E163" i="3"/>
  <c r="D163" i="3"/>
  <c r="F163" i="3"/>
  <c r="B163" i="3"/>
  <c r="C163" i="3"/>
  <c r="A164" i="3" l="1"/>
  <c r="F164" i="3" s="1"/>
  <c r="N163" i="3"/>
  <c r="H163" i="3"/>
  <c r="I163" i="3" s="1"/>
  <c r="J163" i="3" s="1"/>
  <c r="P162" i="3" s="1"/>
  <c r="K163" i="3"/>
  <c r="M163" i="3" s="1"/>
  <c r="D164" i="3" l="1"/>
  <c r="E164" i="3"/>
  <c r="G164" i="3"/>
  <c r="N164" i="3" s="1"/>
  <c r="B164" i="3"/>
  <c r="C164" i="3"/>
  <c r="A165" i="3" s="1"/>
  <c r="B165" i="3" s="1"/>
  <c r="H164" i="3"/>
  <c r="I164" i="3" l="1"/>
  <c r="J164" i="3" s="1"/>
  <c r="F165" i="3"/>
  <c r="C165" i="3"/>
  <c r="A166" i="3" s="1"/>
  <c r="E166" i="3" s="1"/>
  <c r="E165" i="3"/>
  <c r="D165" i="3"/>
  <c r="G165" i="3"/>
  <c r="L163" i="3"/>
  <c r="O163" i="3" s="1"/>
  <c r="K164" i="3" s="1"/>
  <c r="C166" i="3" l="1"/>
  <c r="N165" i="3"/>
  <c r="G166" i="3"/>
  <c r="D166" i="3"/>
  <c r="B166" i="3"/>
  <c r="F166" i="3"/>
  <c r="M164" i="3"/>
  <c r="L164" i="3" s="1"/>
  <c r="O164" i="3" s="1"/>
  <c r="K165" i="3" s="1"/>
  <c r="M165" i="3" s="1"/>
  <c r="H165" i="3"/>
  <c r="I165" i="3" s="1"/>
  <c r="P163" i="3"/>
  <c r="A167" i="3" l="1"/>
  <c r="D167" i="3" s="1"/>
  <c r="L165" i="3"/>
  <c r="O165" i="3" s="1"/>
  <c r="K166" i="3" s="1"/>
  <c r="M166" i="3" s="1"/>
  <c r="N166" i="3"/>
  <c r="L166" i="3" s="1"/>
  <c r="O166" i="3" s="1"/>
  <c r="H166" i="3"/>
  <c r="I166" i="3" s="1"/>
  <c r="B167" i="3" l="1"/>
  <c r="H167" i="3" s="1"/>
  <c r="C167" i="3"/>
  <c r="F167" i="3"/>
  <c r="G167" i="3"/>
  <c r="E167" i="3"/>
  <c r="J165" i="3"/>
  <c r="K167" i="3" l="1"/>
  <c r="A168" i="3"/>
  <c r="N167" i="3"/>
  <c r="M167" i="3"/>
  <c r="I167" i="3"/>
  <c r="J167" i="3" s="1"/>
  <c r="G168" i="3"/>
  <c r="P164" i="3"/>
  <c r="J166" i="3"/>
  <c r="C168" i="3"/>
  <c r="B168" i="3"/>
  <c r="F168" i="3"/>
  <c r="D168" i="3"/>
  <c r="E168" i="3"/>
  <c r="L167" i="3" l="1"/>
  <c r="O167" i="3" s="1"/>
  <c r="K168" i="3" s="1"/>
  <c r="M168" i="3" s="1"/>
  <c r="N168" i="3"/>
  <c r="P166" i="3"/>
  <c r="P165" i="3"/>
  <c r="H168" i="3"/>
  <c r="I168" i="3" s="1"/>
  <c r="A169" i="3"/>
  <c r="G169" i="3" l="1"/>
  <c r="J168" i="3"/>
  <c r="P167" i="3" s="1"/>
  <c r="E169" i="3"/>
  <c r="F169" i="3"/>
  <c r="C169" i="3"/>
  <c r="B169" i="3"/>
  <c r="D169" i="3"/>
  <c r="L168" i="3"/>
  <c r="O168" i="3" s="1"/>
  <c r="N169" i="3" l="1"/>
  <c r="H169" i="3"/>
  <c r="I169" i="3" s="1"/>
  <c r="K169" i="3"/>
  <c r="A170" i="3"/>
  <c r="E170" i="3" l="1"/>
  <c r="B170" i="3"/>
  <c r="M169" i="3"/>
  <c r="L169" i="3" s="1"/>
  <c r="O169" i="3" s="1"/>
  <c r="K170" i="3" s="1"/>
  <c r="J169" i="3"/>
  <c r="P168" i="3" s="1"/>
  <c r="F170" i="3"/>
  <c r="C170" i="3"/>
  <c r="A171" i="3" s="1"/>
  <c r="D170" i="3"/>
  <c r="G170" i="3"/>
  <c r="N170" i="3" l="1"/>
  <c r="M170" i="3"/>
  <c r="E171" i="3"/>
  <c r="H170" i="3"/>
  <c r="C171" i="3"/>
  <c r="A172" i="3" s="1"/>
  <c r="G171" i="3"/>
  <c r="L170" i="3"/>
  <c r="O170" i="3" s="1"/>
  <c r="B171" i="3"/>
  <c r="D171" i="3"/>
  <c r="F171" i="3"/>
  <c r="N171" i="3" l="1"/>
  <c r="K171" i="3"/>
  <c r="M171" i="3" s="1"/>
  <c r="I170" i="3"/>
  <c r="J170" i="3" s="1"/>
  <c r="P169" i="3" s="1"/>
  <c r="C172" i="3"/>
  <c r="G172" i="3"/>
  <c r="F172" i="3"/>
  <c r="B172" i="3"/>
  <c r="E172" i="3"/>
  <c r="D172" i="3"/>
  <c r="A173" i="3" l="1"/>
  <c r="G173" i="3" s="1"/>
  <c r="N172" i="3"/>
  <c r="H171" i="3"/>
  <c r="L171" i="3"/>
  <c r="O171" i="3" s="1"/>
  <c r="K172" i="3" s="1"/>
  <c r="D173" i="3" l="1"/>
  <c r="F173" i="3"/>
  <c r="B173" i="3"/>
  <c r="C173" i="3"/>
  <c r="E173" i="3"/>
  <c r="N173" i="3" s="1"/>
  <c r="M172" i="3"/>
  <c r="L172" i="3" s="1"/>
  <c r="O172" i="3" s="1"/>
  <c r="K173" i="3" s="1"/>
  <c r="I171" i="3"/>
  <c r="J171" i="3" s="1"/>
  <c r="P170" i="3" s="1"/>
  <c r="M173" i="3" l="1"/>
  <c r="L173" i="3" s="1"/>
  <c r="O173" i="3" s="1"/>
  <c r="A174" i="3"/>
  <c r="H172" i="3"/>
  <c r="I172" i="3" s="1"/>
  <c r="E174" i="3" l="1"/>
  <c r="F174" i="3"/>
  <c r="D174" i="3"/>
  <c r="G174" i="3"/>
  <c r="B174" i="3"/>
  <c r="K174" i="3" s="1"/>
  <c r="C174" i="3"/>
  <c r="H173" i="3"/>
  <c r="I173" i="3" s="1"/>
  <c r="J172" i="3"/>
  <c r="A175" i="3" l="1"/>
  <c r="D175" i="3" s="1"/>
  <c r="M174" i="3"/>
  <c r="N174" i="3"/>
  <c r="L174" i="3" s="1"/>
  <c r="O174" i="3" s="1"/>
  <c r="H174" i="3"/>
  <c r="I174" i="3" s="1"/>
  <c r="J173" i="3"/>
  <c r="P172" i="3" s="1"/>
  <c r="P171" i="3"/>
  <c r="E175" i="3" l="1"/>
  <c r="C175" i="3"/>
  <c r="B175" i="3"/>
  <c r="K175" i="3" s="1"/>
  <c r="M175" i="3" s="1"/>
  <c r="G175" i="3"/>
  <c r="A176" i="3"/>
  <c r="G176" i="3" s="1"/>
  <c r="F175" i="3"/>
  <c r="C176" i="3"/>
  <c r="J174" i="3"/>
  <c r="P173" i="3" s="1"/>
  <c r="H175" i="3"/>
  <c r="I175" i="3" l="1"/>
  <c r="J175" i="3" s="1"/>
  <c r="B176" i="3"/>
  <c r="N175" i="3"/>
  <c r="E176" i="3"/>
  <c r="N176" i="3" s="1"/>
  <c r="D176" i="3"/>
  <c r="F176" i="3"/>
  <c r="A177" i="3"/>
  <c r="G177" i="3" s="1"/>
  <c r="L175" i="3"/>
  <c r="O175" i="3" s="1"/>
  <c r="K176" i="3" s="1"/>
  <c r="M176" i="3" s="1"/>
  <c r="P174" i="3"/>
  <c r="D177" i="3"/>
  <c r="B177" i="3"/>
  <c r="F177" i="3" l="1"/>
  <c r="E177" i="3"/>
  <c r="N177" i="3" s="1"/>
  <c r="H176" i="3"/>
  <c r="I176" i="3" s="1"/>
  <c r="J176" i="3" s="1"/>
  <c r="P175" i="3" s="1"/>
  <c r="C177" i="3"/>
  <c r="L176" i="3"/>
  <c r="O176" i="3" s="1"/>
  <c r="K177" i="3" s="1"/>
  <c r="M177" i="3" s="1"/>
  <c r="A178" i="3"/>
  <c r="H177" i="3" l="1"/>
  <c r="I177" i="3" s="1"/>
  <c r="J177" i="3" s="1"/>
  <c r="P176" i="3" s="1"/>
  <c r="B178" i="3"/>
  <c r="G178" i="3"/>
  <c r="L177" i="3"/>
  <c r="O177" i="3" s="1"/>
  <c r="C178" i="3"/>
  <c r="A179" i="3" s="1"/>
  <c r="F178" i="3"/>
  <c r="D178" i="3"/>
  <c r="E178" i="3"/>
  <c r="N178" i="3" l="1"/>
  <c r="G179" i="3"/>
  <c r="K178" i="3"/>
  <c r="M178" i="3" s="1"/>
  <c r="H178" i="3"/>
  <c r="C179" i="3"/>
  <c r="E179" i="3"/>
  <c r="D179" i="3"/>
  <c r="B179" i="3"/>
  <c r="F179" i="3"/>
  <c r="N179" i="3" l="1"/>
  <c r="I178" i="3"/>
  <c r="H179" i="3" s="1"/>
  <c r="I179" i="3" s="1"/>
  <c r="A180" i="3"/>
  <c r="G180" i="3" l="1"/>
  <c r="J178" i="3"/>
  <c r="P177" i="3" s="1"/>
  <c r="J179" i="3"/>
  <c r="L178" i="3"/>
  <c r="O178" i="3" s="1"/>
  <c r="K179" i="3" s="1"/>
  <c r="M179" i="3" s="1"/>
  <c r="B180" i="3"/>
  <c r="E180" i="3"/>
  <c r="C180" i="3"/>
  <c r="F180" i="3"/>
  <c r="D180" i="3"/>
  <c r="N180" i="3" l="1"/>
  <c r="H180" i="3"/>
  <c r="I180" i="3" s="1"/>
  <c r="L179" i="3"/>
  <c r="O179" i="3" s="1"/>
  <c r="K180" i="3" s="1"/>
  <c r="M180" i="3" s="1"/>
  <c r="P178" i="3"/>
  <c r="A181" i="3"/>
  <c r="J180" i="3" l="1"/>
  <c r="P179" i="3" s="1"/>
  <c r="D181" i="3"/>
  <c r="G181" i="3"/>
  <c r="L180" i="3"/>
  <c r="O180" i="3" s="1"/>
  <c r="E181" i="3"/>
  <c r="F181" i="3"/>
  <c r="C181" i="3"/>
  <c r="B181" i="3"/>
  <c r="N181" i="3" l="1"/>
  <c r="H181" i="3"/>
  <c r="A182" i="3"/>
  <c r="K181" i="3"/>
  <c r="M181" i="3" s="1"/>
  <c r="C182" i="3" l="1"/>
  <c r="I181" i="3"/>
  <c r="D182" i="3"/>
  <c r="B182" i="3"/>
  <c r="G182" i="3"/>
  <c r="E182" i="3"/>
  <c r="F182" i="3"/>
  <c r="L181" i="3"/>
  <c r="O181" i="3" s="1"/>
  <c r="A183" i="3" l="1"/>
  <c r="E183" i="3" s="1"/>
  <c r="H182" i="3"/>
  <c r="K182" i="3"/>
  <c r="M182" i="3" s="1"/>
  <c r="N182" i="3"/>
  <c r="I182" i="3"/>
  <c r="J182" i="3" s="1"/>
  <c r="J181" i="3"/>
  <c r="P180" i="3" s="1"/>
  <c r="G183" i="3"/>
  <c r="B183" i="3" l="1"/>
  <c r="H183" i="3" s="1"/>
  <c r="I183" i="3" s="1"/>
  <c r="C183" i="3"/>
  <c r="D183" i="3"/>
  <c r="F183" i="3"/>
  <c r="N183" i="3" s="1"/>
  <c r="P181" i="3"/>
  <c r="L182" i="3"/>
  <c r="O182" i="3" s="1"/>
  <c r="K183" i="3" s="1"/>
  <c r="M183" i="3" s="1"/>
  <c r="A184" i="3"/>
  <c r="G184" i="3" l="1"/>
  <c r="C184" i="3"/>
  <c r="J183" i="3"/>
  <c r="P182" i="3" s="1"/>
  <c r="E184" i="3"/>
  <c r="D184" i="3"/>
  <c r="F184" i="3"/>
  <c r="B184" i="3"/>
  <c r="A185" i="3" s="1"/>
  <c r="L183" i="3"/>
  <c r="O183" i="3" s="1"/>
  <c r="N184" i="3" l="1"/>
  <c r="K184" i="3"/>
  <c r="H184" i="3"/>
  <c r="I184" i="3" s="1"/>
  <c r="G185" i="3"/>
  <c r="F185" i="3"/>
  <c r="D185" i="3"/>
  <c r="C185" i="3"/>
  <c r="B185" i="3"/>
  <c r="E185" i="3"/>
  <c r="A186" i="3" l="1"/>
  <c r="G186" i="3" s="1"/>
  <c r="N185" i="3"/>
  <c r="M184" i="3"/>
  <c r="L184" i="3" s="1"/>
  <c r="O184" i="3" s="1"/>
  <c r="K185" i="3" s="1"/>
  <c r="M185" i="3" s="1"/>
  <c r="J184" i="3"/>
  <c r="P183" i="3" s="1"/>
  <c r="D186" i="3" l="1"/>
  <c r="B186" i="3"/>
  <c r="F186" i="3"/>
  <c r="E186" i="3"/>
  <c r="C186" i="3"/>
  <c r="A187" i="3" s="1"/>
  <c r="F187" i="3" s="1"/>
  <c r="H185" i="3"/>
  <c r="I185" i="3" s="1"/>
  <c r="L185" i="3"/>
  <c r="O185" i="3" s="1"/>
  <c r="K186" i="3" s="1"/>
  <c r="N186" i="3" l="1"/>
  <c r="G187" i="3"/>
  <c r="D187" i="3"/>
  <c r="B187" i="3"/>
  <c r="C187" i="3"/>
  <c r="A188" i="3" s="1"/>
  <c r="M186" i="3"/>
  <c r="E187" i="3"/>
  <c r="J185" i="3"/>
  <c r="P184" i="3" s="1"/>
  <c r="L186" i="3" l="1"/>
  <c r="O186" i="3" s="1"/>
  <c r="K187" i="3" s="1"/>
  <c r="M187" i="3" s="1"/>
  <c r="G188" i="3"/>
  <c r="F188" i="3"/>
  <c r="C188" i="3"/>
  <c r="B188" i="3"/>
  <c r="A189" i="3" s="1"/>
  <c r="N187" i="3"/>
  <c r="E188" i="3"/>
  <c r="N188" i="3" s="1"/>
  <c r="D188" i="3"/>
  <c r="H186" i="3"/>
  <c r="I186" i="3" s="1"/>
  <c r="L187" i="3" l="1"/>
  <c r="O187" i="3" s="1"/>
  <c r="K188" i="3" s="1"/>
  <c r="M188" i="3"/>
  <c r="C189" i="3"/>
  <c r="H187" i="3"/>
  <c r="E189" i="3"/>
  <c r="G189" i="3"/>
  <c r="B189" i="3"/>
  <c r="A190" i="3" s="1"/>
  <c r="D189" i="3"/>
  <c r="F189" i="3"/>
  <c r="N189" i="3" l="1"/>
  <c r="I187" i="3"/>
  <c r="H188" i="3" s="1"/>
  <c r="I188" i="3" s="1"/>
  <c r="H189" i="3" s="1"/>
  <c r="I189" i="3" s="1"/>
  <c r="J186" i="3"/>
  <c r="P185" i="3" s="1"/>
  <c r="F190" i="3"/>
  <c r="G190" i="3"/>
  <c r="L188" i="3"/>
  <c r="O188" i="3" s="1"/>
  <c r="K189" i="3" s="1"/>
  <c r="M189" i="3" s="1"/>
  <c r="B190" i="3"/>
  <c r="D190" i="3"/>
  <c r="E190" i="3"/>
  <c r="C190" i="3"/>
  <c r="N190" i="3" l="1"/>
  <c r="J187" i="3"/>
  <c r="P186" i="3" s="1"/>
  <c r="H190" i="3"/>
  <c r="I190" i="3" s="1"/>
  <c r="J188" i="3"/>
  <c r="L189" i="3"/>
  <c r="O189" i="3" s="1"/>
  <c r="K190" i="3" s="1"/>
  <c r="M190" i="3" s="1"/>
  <c r="A191" i="3"/>
  <c r="P187" i="3" l="1"/>
  <c r="J190" i="3"/>
  <c r="J189" i="3"/>
  <c r="P188" i="3" s="1"/>
  <c r="B191" i="3"/>
  <c r="G191" i="3"/>
  <c r="C191" i="3"/>
  <c r="L190" i="3"/>
  <c r="O190" i="3" s="1"/>
  <c r="E191" i="3"/>
  <c r="F191" i="3"/>
  <c r="D191" i="3"/>
  <c r="A192" i="3" l="1"/>
  <c r="F192" i="3" s="1"/>
  <c r="K191" i="3"/>
  <c r="M191" i="3" s="1"/>
  <c r="N191" i="3"/>
  <c r="G192" i="3"/>
  <c r="B192" i="3"/>
  <c r="H191" i="3"/>
  <c r="P189" i="3"/>
  <c r="D192" i="3" l="1"/>
  <c r="E192" i="3"/>
  <c r="N192" i="3" s="1"/>
  <c r="C192" i="3"/>
  <c r="A193" i="3" s="1"/>
  <c r="I191" i="3"/>
  <c r="H192" i="3" s="1"/>
  <c r="I192" i="3" s="1"/>
  <c r="L191" i="3"/>
  <c r="O191" i="3" s="1"/>
  <c r="K192" i="3" s="1"/>
  <c r="M192" i="3" s="1"/>
  <c r="C193" i="3" l="1"/>
  <c r="E193" i="3"/>
  <c r="G193" i="3"/>
  <c r="N193" i="3" s="1"/>
  <c r="F193" i="3"/>
  <c r="D193" i="3"/>
  <c r="B193" i="3"/>
  <c r="A194" i="3" s="1"/>
  <c r="J191" i="3"/>
  <c r="P190" i="3" s="1"/>
  <c r="L192" i="3"/>
  <c r="O192" i="3" s="1"/>
  <c r="H193" i="3" l="1"/>
  <c r="I193" i="3" s="1"/>
  <c r="J193" i="3" s="1"/>
  <c r="G194" i="3"/>
  <c r="E194" i="3"/>
  <c r="C194" i="3"/>
  <c r="D194" i="3"/>
  <c r="K193" i="3"/>
  <c r="M193" i="3" s="1"/>
  <c r="B194" i="3"/>
  <c r="A195" i="3" s="1"/>
  <c r="J192" i="3"/>
  <c r="P191" i="3" s="1"/>
  <c r="F194" i="3"/>
  <c r="N194" i="3" s="1"/>
  <c r="G195" i="3" l="1"/>
  <c r="H194" i="3"/>
  <c r="I194" i="3" s="1"/>
  <c r="P192" i="3"/>
  <c r="C195" i="3"/>
  <c r="L193" i="3"/>
  <c r="O193" i="3" s="1"/>
  <c r="K194" i="3" s="1"/>
  <c r="F195" i="3"/>
  <c r="E195" i="3"/>
  <c r="B195" i="3"/>
  <c r="D195" i="3"/>
  <c r="N195" i="3" l="1"/>
  <c r="M194" i="3"/>
  <c r="L194" i="3" s="1"/>
  <c r="O194" i="3" s="1"/>
  <c r="K195" i="3" s="1"/>
  <c r="M195" i="3" s="1"/>
  <c r="J194" i="3"/>
  <c r="P193" i="3" s="1"/>
  <c r="A196" i="3"/>
  <c r="H195" i="3" l="1"/>
  <c r="B196" i="3"/>
  <c r="G196" i="3"/>
  <c r="F196" i="3"/>
  <c r="D196" i="3"/>
  <c r="E196" i="3"/>
  <c r="C196" i="3"/>
  <c r="A197" i="3" s="1"/>
  <c r="N196" i="3" l="1"/>
  <c r="G197" i="3"/>
  <c r="I195" i="3"/>
  <c r="J195" i="3" s="1"/>
  <c r="P194" i="3" s="1"/>
  <c r="F197" i="3"/>
  <c r="D197" i="3"/>
  <c r="B197" i="3"/>
  <c r="E197" i="3"/>
  <c r="C197" i="3"/>
  <c r="L195" i="3"/>
  <c r="O195" i="3" s="1"/>
  <c r="K196" i="3" s="1"/>
  <c r="M196" i="3" s="1"/>
  <c r="N197" i="3" l="1"/>
  <c r="H196" i="3"/>
  <c r="I196" i="3" s="1"/>
  <c r="J196" i="3" s="1"/>
  <c r="P195" i="3" s="1"/>
  <c r="A198" i="3"/>
  <c r="E198" i="3" s="1"/>
  <c r="H197" i="3" l="1"/>
  <c r="B198" i="3"/>
  <c r="G198" i="3"/>
  <c r="C198" i="3"/>
  <c r="D198" i="3"/>
  <c r="L196" i="3"/>
  <c r="O196" i="3" s="1"/>
  <c r="K197" i="3" s="1"/>
  <c r="M197" i="3" s="1"/>
  <c r="F198" i="3"/>
  <c r="N198" i="3" l="1"/>
  <c r="A199" i="3"/>
  <c r="D199" i="3" s="1"/>
  <c r="I197" i="3"/>
  <c r="J197" i="3" s="1"/>
  <c r="P196" i="3" s="1"/>
  <c r="L197" i="3"/>
  <c r="O197" i="3" s="1"/>
  <c r="K198" i="3" s="1"/>
  <c r="M198" i="3" s="1"/>
  <c r="B199" i="3"/>
  <c r="C199" i="3"/>
  <c r="F199" i="3" l="1"/>
  <c r="G199" i="3"/>
  <c r="E199" i="3"/>
  <c r="H198" i="3"/>
  <c r="I198" i="3" s="1"/>
  <c r="J198" i="3" s="1"/>
  <c r="P197" i="3" s="1"/>
  <c r="A200" i="3"/>
  <c r="L198" i="3"/>
  <c r="O198" i="3" s="1"/>
  <c r="K199" i="3" s="1"/>
  <c r="M199" i="3" l="1"/>
  <c r="L199" i="3" s="1"/>
  <c r="O199" i="3" s="1"/>
  <c r="N199" i="3"/>
  <c r="G200" i="3"/>
  <c r="H199" i="3"/>
  <c r="I199" i="3" s="1"/>
  <c r="F200" i="3"/>
  <c r="D200" i="3"/>
  <c r="E200" i="3"/>
  <c r="B200" i="3"/>
  <c r="H200" i="3" s="1"/>
  <c r="C200" i="3"/>
  <c r="I200" i="3" l="1"/>
  <c r="N200" i="3"/>
  <c r="J199" i="3"/>
  <c r="P198" i="3" s="1"/>
  <c r="A201" i="3"/>
  <c r="K200" i="3"/>
  <c r="M200" i="3" s="1"/>
  <c r="G201" i="3" l="1"/>
  <c r="L200" i="3"/>
  <c r="O200" i="3" s="1"/>
  <c r="J200" i="3"/>
  <c r="P199" i="3" s="1"/>
  <c r="D201" i="3"/>
  <c r="C201" i="3"/>
  <c r="B201" i="3"/>
  <c r="H201" i="3" s="1"/>
  <c r="F201" i="3"/>
  <c r="E201" i="3"/>
  <c r="N201" i="3" l="1"/>
  <c r="I201" i="3"/>
  <c r="A202" i="3"/>
  <c r="K201" i="3"/>
  <c r="M201" i="3" s="1"/>
  <c r="B202" i="3" l="1"/>
  <c r="H202" i="3" s="1"/>
  <c r="G202" i="3"/>
  <c r="C202" i="3"/>
  <c r="D202" i="3"/>
  <c r="E202" i="3"/>
  <c r="F202" i="3"/>
  <c r="J201" i="3"/>
  <c r="I202" i="3" l="1"/>
  <c r="A203" i="3"/>
  <c r="G203" i="3" s="1"/>
  <c r="N202" i="3"/>
  <c r="L201" i="3"/>
  <c r="O201" i="3" s="1"/>
  <c r="K202" i="3" s="1"/>
  <c r="M202" i="3" s="1"/>
  <c r="P200" i="3"/>
  <c r="J202" i="3"/>
  <c r="P201" i="3" s="1"/>
  <c r="F203" i="3" l="1"/>
  <c r="E203" i="3"/>
  <c r="D203" i="3"/>
  <c r="C203" i="3"/>
  <c r="B203" i="3"/>
  <c r="H203" i="3" s="1"/>
  <c r="L202" i="3"/>
  <c r="O202" i="3" s="1"/>
  <c r="I203" i="3" l="1"/>
  <c r="N203" i="3"/>
  <c r="A204" i="3"/>
  <c r="G204" i="3" s="1"/>
  <c r="K203" i="3"/>
  <c r="M203" i="3" s="1"/>
  <c r="J203" i="3"/>
  <c r="P202" i="3" s="1"/>
  <c r="F204" i="3"/>
  <c r="E204" i="3"/>
  <c r="B204" i="3"/>
  <c r="H204" i="3" s="1"/>
  <c r="C204" i="3"/>
  <c r="L203" i="3" l="1"/>
  <c r="O203" i="3" s="1"/>
  <c r="D204" i="3"/>
  <c r="I204" i="3"/>
  <c r="N204" i="3"/>
  <c r="K204" i="3"/>
  <c r="M204" i="3" s="1"/>
  <c r="A205" i="3"/>
  <c r="J204" i="3"/>
  <c r="P203" i="3" s="1"/>
  <c r="G205" i="3" l="1"/>
  <c r="D205" i="3"/>
  <c r="B205" i="3"/>
  <c r="H205" i="3" s="1"/>
  <c r="F205" i="3"/>
  <c r="E205" i="3"/>
  <c r="C205" i="3"/>
  <c r="A206" i="3" s="1"/>
  <c r="N205" i="3" l="1"/>
  <c r="I205" i="3"/>
  <c r="G206" i="3"/>
  <c r="L204" i="3"/>
  <c r="O204" i="3" s="1"/>
  <c r="K205" i="3" s="1"/>
  <c r="M205" i="3" s="1"/>
  <c r="B206" i="3"/>
  <c r="J205" i="3"/>
  <c r="P204" i="3" s="1"/>
  <c r="D206" i="3"/>
  <c r="E206" i="3"/>
  <c r="C206" i="3"/>
  <c r="F206" i="3"/>
  <c r="N206" i="3" l="1"/>
  <c r="H206" i="3"/>
  <c r="I206" i="3" s="1"/>
  <c r="A207" i="3"/>
  <c r="D207" i="3" s="1"/>
  <c r="F207" i="3" l="1"/>
  <c r="J206" i="3"/>
  <c r="B207" i="3"/>
  <c r="G207" i="3"/>
  <c r="C207" i="3"/>
  <c r="A208" i="3" s="1"/>
  <c r="E207" i="3"/>
  <c r="L205" i="3"/>
  <c r="O205" i="3" s="1"/>
  <c r="K206" i="3" s="1"/>
  <c r="M206" i="3" s="1"/>
  <c r="N207" i="3" l="1"/>
  <c r="G208" i="3"/>
  <c r="H207" i="3"/>
  <c r="I207" i="3" s="1"/>
  <c r="D208" i="3"/>
  <c r="C208" i="3"/>
  <c r="B208" i="3"/>
  <c r="L206" i="3"/>
  <c r="O206" i="3" s="1"/>
  <c r="K207" i="3" s="1"/>
  <c r="M207" i="3" s="1"/>
  <c r="P205" i="3"/>
  <c r="E208" i="3"/>
  <c r="F208" i="3"/>
  <c r="N208" i="3" l="1"/>
  <c r="A209" i="3"/>
  <c r="H208" i="3"/>
  <c r="I208" i="3" s="1"/>
  <c r="J207" i="3"/>
  <c r="P206" i="3" s="1"/>
  <c r="E209" i="3"/>
  <c r="D209" i="3"/>
  <c r="F209" i="3"/>
  <c r="B209" i="3"/>
  <c r="C209" i="3" l="1"/>
  <c r="A210" i="3" s="1"/>
  <c r="G209" i="3"/>
  <c r="N209" i="3" s="1"/>
  <c r="L207" i="3"/>
  <c r="O207" i="3" s="1"/>
  <c r="K208" i="3" s="1"/>
  <c r="J208" i="3"/>
  <c r="P207" i="3" s="1"/>
  <c r="H209" i="3"/>
  <c r="I209" i="3" s="1"/>
  <c r="M208" i="3" l="1"/>
  <c r="L208" i="3" s="1"/>
  <c r="O208" i="3" s="1"/>
  <c r="K209" i="3" s="1"/>
  <c r="M209" i="3" s="1"/>
  <c r="J209" i="3"/>
  <c r="P208" i="3" s="1"/>
  <c r="G210" i="3"/>
  <c r="C210" i="3"/>
  <c r="B210" i="3"/>
  <c r="D210" i="3"/>
  <c r="F210" i="3"/>
  <c r="E210" i="3"/>
  <c r="N210" i="3" l="1"/>
  <c r="L209" i="3"/>
  <c r="O209" i="3" s="1"/>
  <c r="K210" i="3" s="1"/>
  <c r="M210" i="3" s="1"/>
  <c r="A211" i="3"/>
  <c r="H210" i="3"/>
  <c r="I210" i="3" s="1"/>
  <c r="G211" i="3" l="1"/>
  <c r="J210" i="3"/>
  <c r="P209" i="3" s="1"/>
  <c r="C211" i="3"/>
  <c r="F211" i="3"/>
  <c r="E211" i="3"/>
  <c r="B211" i="3"/>
  <c r="D211" i="3"/>
  <c r="N211" i="3" l="1"/>
  <c r="H211" i="3"/>
  <c r="I211" i="3" s="1"/>
  <c r="A212" i="3"/>
  <c r="L210" i="3"/>
  <c r="O210" i="3" s="1"/>
  <c r="K211" i="3" s="1"/>
  <c r="M211" i="3" s="1"/>
  <c r="G212" i="3" l="1"/>
  <c r="J211" i="3"/>
  <c r="P210" i="3" s="1"/>
  <c r="C212" i="3"/>
  <c r="D212" i="3"/>
  <c r="F212" i="3"/>
  <c r="E212" i="3"/>
  <c r="B212" i="3"/>
  <c r="H212" i="3" s="1"/>
  <c r="N212" i="3" l="1"/>
  <c r="I212" i="3"/>
  <c r="L211" i="3"/>
  <c r="O211" i="3" s="1"/>
  <c r="K212" i="3" s="1"/>
  <c r="M212" i="3" s="1"/>
  <c r="A213" i="3"/>
  <c r="J212" i="3"/>
  <c r="P211" i="3" s="1"/>
  <c r="G213" i="3" l="1"/>
  <c r="F213" i="3"/>
  <c r="D213" i="3"/>
  <c r="E213" i="3"/>
  <c r="B213" i="3"/>
  <c r="C213" i="3"/>
  <c r="N213" i="3" l="1"/>
  <c r="L212" i="3"/>
  <c r="O212" i="3" s="1"/>
  <c r="K213" i="3" s="1"/>
  <c r="M213" i="3" s="1"/>
  <c r="A214" i="3"/>
  <c r="H213" i="3"/>
  <c r="I213" i="3" s="1"/>
  <c r="G214" i="3" l="1"/>
  <c r="J213" i="3"/>
  <c r="P212" i="3" s="1"/>
  <c r="C214" i="3"/>
  <c r="D214" i="3"/>
  <c r="B214" i="3"/>
  <c r="F214" i="3"/>
  <c r="E214" i="3"/>
  <c r="N214" i="3" l="1"/>
  <c r="A215" i="3"/>
  <c r="L213" i="3"/>
  <c r="O213" i="3" s="1"/>
  <c r="K214" i="3" s="1"/>
  <c r="M214" i="3" s="1"/>
  <c r="H214" i="3"/>
  <c r="I214" i="3" s="1"/>
  <c r="J214" i="3" l="1"/>
  <c r="P213" i="3" s="1"/>
  <c r="D215" i="3"/>
  <c r="G215" i="3"/>
  <c r="E215" i="3"/>
  <c r="C215" i="3"/>
  <c r="F215" i="3"/>
  <c r="B215" i="3"/>
  <c r="N215" i="3" l="1"/>
  <c r="L214" i="3"/>
  <c r="O214" i="3" s="1"/>
  <c r="K215" i="3" s="1"/>
  <c r="M215" i="3" s="1"/>
  <c r="H215" i="3"/>
  <c r="A216" i="3"/>
  <c r="G216" i="3" l="1"/>
  <c r="I215" i="3"/>
  <c r="J215" i="3" s="1"/>
  <c r="P214" i="3" s="1"/>
  <c r="L215" i="3"/>
  <c r="O215" i="3" s="1"/>
  <c r="C216" i="3"/>
  <c r="E216" i="3"/>
  <c r="D216" i="3"/>
  <c r="F216" i="3"/>
  <c r="B216" i="3"/>
  <c r="H216" i="3" s="1"/>
  <c r="I216" i="3" l="1"/>
  <c r="J216" i="3" s="1"/>
  <c r="P215" i="3" s="1"/>
  <c r="N216" i="3"/>
  <c r="A217" i="3"/>
  <c r="K216" i="3"/>
  <c r="M216" i="3" s="1"/>
  <c r="G217" i="3" l="1"/>
  <c r="D217" i="3"/>
  <c r="E217" i="3"/>
  <c r="B217" i="3"/>
  <c r="H217" i="3" s="1"/>
  <c r="C217" i="3"/>
  <c r="F217" i="3"/>
  <c r="N217" i="3" l="1"/>
  <c r="I217" i="3"/>
  <c r="J217" i="3" s="1"/>
  <c r="P216" i="3" s="1"/>
  <c r="L216" i="3"/>
  <c r="O216" i="3" s="1"/>
  <c r="K217" i="3" s="1"/>
  <c r="M217" i="3" s="1"/>
  <c r="A218" i="3"/>
  <c r="G218" i="3" l="1"/>
  <c r="F218" i="3"/>
  <c r="C218" i="3"/>
  <c r="E218" i="3"/>
  <c r="D218" i="3"/>
  <c r="B218" i="3"/>
  <c r="H218" i="3" s="1"/>
  <c r="N218" i="3" l="1"/>
  <c r="I218" i="3"/>
  <c r="L217" i="3"/>
  <c r="O217" i="3" s="1"/>
  <c r="K218" i="3" s="1"/>
  <c r="M218" i="3" s="1"/>
  <c r="A219" i="3"/>
  <c r="G219" i="3" l="1"/>
  <c r="J218" i="3"/>
  <c r="P217" i="3" s="1"/>
  <c r="B219" i="3"/>
  <c r="H219" i="3" s="1"/>
  <c r="E219" i="3"/>
  <c r="F219" i="3"/>
  <c r="C219" i="3"/>
  <c r="D219" i="3"/>
  <c r="I219" i="3" l="1"/>
  <c r="N219" i="3"/>
  <c r="L218" i="3"/>
  <c r="O218" i="3" s="1"/>
  <c r="K219" i="3" s="1"/>
  <c r="M219" i="3" s="1"/>
  <c r="A220" i="3"/>
  <c r="B220" i="3" l="1"/>
  <c r="G220" i="3"/>
  <c r="C220" i="3"/>
  <c r="D220" i="3"/>
  <c r="F220" i="3"/>
  <c r="E220" i="3"/>
  <c r="J219" i="3"/>
  <c r="P218" i="3" s="1"/>
  <c r="H220" i="3"/>
  <c r="A221" i="3" l="1"/>
  <c r="C221" i="3" s="1"/>
  <c r="N220" i="3"/>
  <c r="I220" i="3"/>
  <c r="G221" i="3"/>
  <c r="J220" i="3"/>
  <c r="P219" i="3" s="1"/>
  <c r="E221" i="3"/>
  <c r="F221" i="3"/>
  <c r="D221" i="3"/>
  <c r="B221" i="3"/>
  <c r="L219" i="3"/>
  <c r="O219" i="3" s="1"/>
  <c r="K220" i="3" s="1"/>
  <c r="M220" i="3" s="1"/>
  <c r="N221" i="3" l="1"/>
  <c r="A222" i="3"/>
  <c r="E222" i="3" s="1"/>
  <c r="H221" i="3"/>
  <c r="I221" i="3" s="1"/>
  <c r="L220" i="3"/>
  <c r="O220" i="3" s="1"/>
  <c r="K221" i="3" s="1"/>
  <c r="M221" i="3" s="1"/>
  <c r="B222" i="3" l="1"/>
  <c r="F222" i="3"/>
  <c r="L221" i="3"/>
  <c r="O221" i="3" s="1"/>
  <c r="K222" i="3" s="1"/>
  <c r="C222" i="3"/>
  <c r="A223" i="3" s="1"/>
  <c r="D222" i="3"/>
  <c r="G222" i="3"/>
  <c r="H222" i="3"/>
  <c r="I222" i="3" s="1"/>
  <c r="J221" i="3"/>
  <c r="P220" i="3" s="1"/>
  <c r="N222" i="3" l="1"/>
  <c r="M222" i="3"/>
  <c r="E223" i="3"/>
  <c r="G223" i="3"/>
  <c r="B223" i="3"/>
  <c r="H223" i="3" s="1"/>
  <c r="D223" i="3"/>
  <c r="J222" i="3"/>
  <c r="P221" i="3" s="1"/>
  <c r="C223" i="3"/>
  <c r="A224" i="3" s="1"/>
  <c r="F223" i="3"/>
  <c r="N223" i="3" l="1"/>
  <c r="G224" i="3"/>
  <c r="I223" i="3"/>
  <c r="J223" i="3" s="1"/>
  <c r="L222" i="3"/>
  <c r="O222" i="3" s="1"/>
  <c r="K223" i="3" s="1"/>
  <c r="M223" i="3" s="1"/>
  <c r="E224" i="3"/>
  <c r="C224" i="3"/>
  <c r="D224" i="3"/>
  <c r="B224" i="3"/>
  <c r="F224" i="3"/>
  <c r="H224" i="3" l="1"/>
  <c r="I224" i="3" s="1"/>
  <c r="J224" i="3" s="1"/>
  <c r="P223" i="3" s="1"/>
  <c r="N224" i="3"/>
  <c r="P222" i="3"/>
  <c r="A225" i="3"/>
  <c r="L223" i="3" l="1"/>
  <c r="O223" i="3" s="1"/>
  <c r="K224" i="3" s="1"/>
  <c r="M224" i="3" s="1"/>
  <c r="D225" i="3"/>
  <c r="G225" i="3"/>
  <c r="E225" i="3"/>
  <c r="B225" i="3"/>
  <c r="C225" i="3"/>
  <c r="F225" i="3"/>
  <c r="N225" i="3" l="1"/>
  <c r="L224" i="3"/>
  <c r="O224" i="3" s="1"/>
  <c r="K225" i="3" s="1"/>
  <c r="M225" i="3" s="1"/>
  <c r="H225" i="3"/>
  <c r="I225" i="3" s="1"/>
  <c r="A226" i="3"/>
  <c r="G226" i="3" l="1"/>
  <c r="J225" i="3"/>
  <c r="P224" i="3" s="1"/>
  <c r="B226" i="3"/>
  <c r="F226" i="3"/>
  <c r="D226" i="3"/>
  <c r="E226" i="3"/>
  <c r="C226" i="3"/>
  <c r="N226" i="3" l="1"/>
  <c r="H226" i="3"/>
  <c r="I226" i="3" s="1"/>
  <c r="J226" i="3" s="1"/>
  <c r="L225" i="3"/>
  <c r="O225" i="3" s="1"/>
  <c r="K226" i="3" s="1"/>
  <c r="M226" i="3" s="1"/>
  <c r="A227" i="3"/>
  <c r="C227" i="3" l="1"/>
  <c r="G227" i="3"/>
  <c r="F227" i="3"/>
  <c r="E227" i="3"/>
  <c r="B227" i="3"/>
  <c r="H227" i="3" s="1"/>
  <c r="D227" i="3"/>
  <c r="L226" i="3"/>
  <c r="O226" i="3" s="1"/>
  <c r="P225" i="3"/>
  <c r="K227" i="3" l="1"/>
  <c r="A228" i="3"/>
  <c r="B228" i="3" s="1"/>
  <c r="M227" i="3"/>
  <c r="N227" i="3"/>
  <c r="I227" i="3"/>
  <c r="J227" i="3" s="1"/>
  <c r="P226" i="3" s="1"/>
  <c r="E228" i="3"/>
  <c r="F228" i="3"/>
  <c r="D228" i="3" l="1"/>
  <c r="C228" i="3"/>
  <c r="A229" i="3" s="1"/>
  <c r="G228" i="3"/>
  <c r="N228" i="3" s="1"/>
  <c r="H228" i="3"/>
  <c r="L227" i="3"/>
  <c r="O227" i="3" s="1"/>
  <c r="K228" i="3" s="1"/>
  <c r="M228" i="3" l="1"/>
  <c r="I228" i="3"/>
  <c r="J228" i="3" s="1"/>
  <c r="P227" i="3" s="1"/>
  <c r="E229" i="3"/>
  <c r="G229" i="3"/>
  <c r="B229" i="3"/>
  <c r="F229" i="3"/>
  <c r="D229" i="3"/>
  <c r="C229" i="3"/>
  <c r="A230" i="3" l="1"/>
  <c r="G230" i="3" s="1"/>
  <c r="N229" i="3"/>
  <c r="H229" i="3"/>
  <c r="I229" i="3" s="1"/>
  <c r="J229" i="3" s="1"/>
  <c r="P228" i="3" s="1"/>
  <c r="L228" i="3"/>
  <c r="O228" i="3" s="1"/>
  <c r="K229" i="3" s="1"/>
  <c r="M229" i="3" s="1"/>
  <c r="C230" i="3" l="1"/>
  <c r="B230" i="3"/>
  <c r="H230" i="3" s="1"/>
  <c r="F230" i="3"/>
  <c r="E230" i="3"/>
  <c r="N230" i="3" s="1"/>
  <c r="D230" i="3"/>
  <c r="L229" i="3"/>
  <c r="O229" i="3" s="1"/>
  <c r="K230" i="3" s="1"/>
  <c r="A231" i="3" l="1"/>
  <c r="C231" i="3" s="1"/>
  <c r="I230" i="3"/>
  <c r="J230" i="3" s="1"/>
  <c r="P229" i="3" s="1"/>
  <c r="D231" i="3"/>
  <c r="B231" i="3"/>
  <c r="H231" i="3" s="1"/>
  <c r="E231" i="3"/>
  <c r="G231" i="3"/>
  <c r="M230" i="3"/>
  <c r="L230" i="3" s="1"/>
  <c r="O230" i="3" s="1"/>
  <c r="K231" i="3" s="1"/>
  <c r="F231" i="3" l="1"/>
  <c r="N231" i="3" s="1"/>
  <c r="L231" i="3" s="1"/>
  <c r="O231" i="3" s="1"/>
  <c r="M231" i="3"/>
  <c r="I231" i="3"/>
  <c r="J231" i="3" s="1"/>
  <c r="P230" i="3" s="1"/>
  <c r="A232" i="3"/>
  <c r="D232" i="3" l="1"/>
  <c r="C232" i="3"/>
  <c r="A233" i="3" s="1"/>
  <c r="B232" i="3"/>
  <c r="H232" i="3" s="1"/>
  <c r="E232" i="3"/>
  <c r="F232" i="3"/>
  <c r="G232" i="3"/>
  <c r="N232" i="3" s="1"/>
  <c r="B233" i="3" l="1"/>
  <c r="C233" i="3"/>
  <c r="E233" i="3"/>
  <c r="G233" i="3"/>
  <c r="D233" i="3"/>
  <c r="F233" i="3"/>
  <c r="A234" i="3"/>
  <c r="G234" i="3" s="1"/>
  <c r="I232" i="3"/>
  <c r="J232" i="3" s="1"/>
  <c r="P231" i="3" s="1"/>
  <c r="K232" i="3"/>
  <c r="M232" i="3" s="1"/>
  <c r="L232" i="3" s="1"/>
  <c r="O232" i="3" s="1"/>
  <c r="K233" i="3" s="1"/>
  <c r="H233" i="3" l="1"/>
  <c r="N233" i="3"/>
  <c r="M233" i="3"/>
  <c r="B234" i="3"/>
  <c r="D234" i="3"/>
  <c r="C234" i="3"/>
  <c r="E234" i="3"/>
  <c r="F234" i="3"/>
  <c r="I233" i="3"/>
  <c r="J233" i="3" s="1"/>
  <c r="P232" i="3" s="1"/>
  <c r="L233" i="3" l="1"/>
  <c r="O233" i="3" s="1"/>
  <c r="N234" i="3"/>
  <c r="K234" i="3"/>
  <c r="M234" i="3"/>
  <c r="A235" i="3"/>
  <c r="H234" i="3"/>
  <c r="I234" i="3" s="1"/>
  <c r="J234" i="3" s="1"/>
  <c r="P233" i="3" s="1"/>
  <c r="L234" i="3" l="1"/>
  <c r="O234" i="3" s="1"/>
  <c r="G235" i="3"/>
  <c r="B235" i="3"/>
  <c r="K235" i="3" s="1"/>
  <c r="C235" i="3"/>
  <c r="E235" i="3"/>
  <c r="F235" i="3"/>
  <c r="D235" i="3"/>
  <c r="M235" i="3" l="1"/>
  <c r="A236" i="3"/>
  <c r="H235" i="3"/>
  <c r="I235" i="3" s="1"/>
  <c r="J235" i="3" s="1"/>
  <c r="P234" i="3" s="1"/>
  <c r="N235" i="3"/>
  <c r="L235" i="3" l="1"/>
  <c r="O235" i="3" s="1"/>
  <c r="C236" i="3"/>
  <c r="D236" i="3"/>
  <c r="G236" i="3"/>
  <c r="E236" i="3"/>
  <c r="F236" i="3"/>
  <c r="B236" i="3"/>
  <c r="K236" i="3" s="1"/>
  <c r="H236" i="3" l="1"/>
  <c r="I236" i="3" s="1"/>
  <c r="J236" i="3" s="1"/>
  <c r="P235" i="3" s="1"/>
  <c r="M236" i="3"/>
  <c r="A237" i="3"/>
  <c r="N236" i="3"/>
  <c r="L236" i="3" l="1"/>
  <c r="O236" i="3" s="1"/>
  <c r="B237" i="3"/>
  <c r="H237" i="3" s="1"/>
  <c r="F237" i="3"/>
  <c r="D237" i="3"/>
  <c r="C237" i="3"/>
  <c r="A238" i="3" s="1"/>
  <c r="G237" i="3"/>
  <c r="E237" i="3"/>
  <c r="N237" i="3" l="1"/>
  <c r="I237" i="3"/>
  <c r="J237" i="3" s="1"/>
  <c r="P236" i="3" s="1"/>
  <c r="D238" i="3"/>
  <c r="B238" i="3"/>
  <c r="C238" i="3"/>
  <c r="F238" i="3"/>
  <c r="E238" i="3"/>
  <c r="G238" i="3"/>
  <c r="K237" i="3"/>
  <c r="M237" i="3" s="1"/>
  <c r="L237" i="3" s="1"/>
  <c r="O237" i="3" s="1"/>
  <c r="K238" i="3" s="1"/>
  <c r="H238" i="3" l="1"/>
  <c r="I238" i="3" s="1"/>
  <c r="J238" i="3" s="1"/>
  <c r="P237" i="3" s="1"/>
  <c r="M238" i="3"/>
  <c r="A239" i="3"/>
  <c r="G239" i="3" s="1"/>
  <c r="N238" i="3"/>
  <c r="L238" i="3" s="1"/>
  <c r="O238" i="3" s="1"/>
  <c r="C239" i="3" l="1"/>
  <c r="F239" i="3"/>
  <c r="E239" i="3"/>
  <c r="N239" i="3" s="1"/>
  <c r="D239" i="3"/>
  <c r="B239" i="3"/>
  <c r="H239" i="3" s="1"/>
  <c r="I239" i="3" s="1"/>
  <c r="J239" i="3" s="1"/>
  <c r="P238" i="3" s="1"/>
  <c r="K239" i="3" l="1"/>
  <c r="M239" i="3" s="1"/>
  <c r="L239" i="3" s="1"/>
  <c r="O239" i="3" s="1"/>
  <c r="A240" i="3"/>
  <c r="G240" i="3" l="1"/>
  <c r="F240" i="3"/>
  <c r="C240" i="3"/>
  <c r="E240" i="3"/>
  <c r="B240" i="3"/>
  <c r="K240" i="3" s="1"/>
  <c r="D240" i="3"/>
  <c r="N240" i="3" l="1"/>
  <c r="M240" i="3"/>
  <c r="A241" i="3"/>
  <c r="H240" i="3"/>
  <c r="I240" i="3" s="1"/>
  <c r="J240" i="3" s="1"/>
  <c r="P239" i="3" s="1"/>
  <c r="L240" i="3" l="1"/>
  <c r="O240" i="3" s="1"/>
  <c r="F241" i="3"/>
  <c r="G241" i="3"/>
  <c r="E241" i="3"/>
  <c r="D241" i="3"/>
  <c r="C241" i="3"/>
  <c r="B241" i="3"/>
  <c r="K241" i="3" s="1"/>
  <c r="H241" i="3"/>
  <c r="M241" i="3" l="1"/>
  <c r="N241" i="3"/>
  <c r="L241" i="3" s="1"/>
  <c r="O241" i="3" s="1"/>
  <c r="I241" i="3"/>
  <c r="J241" i="3" s="1"/>
  <c r="P240" i="3" s="1"/>
  <c r="A242" i="3"/>
  <c r="E242" i="3" l="1"/>
  <c r="I242" i="3" s="1"/>
  <c r="J242" i="3" s="1"/>
  <c r="P241" i="3" s="1"/>
  <c r="B242" i="3"/>
  <c r="F242" i="3"/>
  <c r="C242" i="3"/>
  <c r="A243" i="3" s="1"/>
  <c r="G242" i="3"/>
  <c r="D242" i="3"/>
  <c r="H242" i="3"/>
  <c r="K242" i="3"/>
  <c r="M242" i="3" l="1"/>
  <c r="N242" i="3"/>
  <c r="L242" i="3" s="1"/>
  <c r="O242" i="3" s="1"/>
  <c r="G243" i="3"/>
  <c r="B243" i="3"/>
  <c r="H243" i="3" s="1"/>
  <c r="C243" i="3"/>
  <c r="D243" i="3"/>
  <c r="F243" i="3"/>
  <c r="E243" i="3"/>
  <c r="A244" i="3" l="1"/>
  <c r="K243" i="3"/>
  <c r="M243" i="3" s="1"/>
  <c r="I243" i="3"/>
  <c r="J243" i="3" s="1"/>
  <c r="P242" i="3" s="1"/>
  <c r="F244" i="3"/>
  <c r="E244" i="3"/>
  <c r="B244" i="3"/>
  <c r="G244" i="3"/>
  <c r="C244" i="3"/>
  <c r="A245" i="3" s="1"/>
  <c r="D244" i="3"/>
  <c r="H244" i="3"/>
  <c r="I244" i="3"/>
  <c r="J244" i="3" s="1"/>
  <c r="P243" i="3" s="1"/>
  <c r="N243" i="3"/>
  <c r="L243" i="3" s="1"/>
  <c r="O243" i="3" s="1"/>
  <c r="K244" i="3" s="1"/>
  <c r="M244" i="3" s="1"/>
  <c r="N244" i="3" l="1"/>
  <c r="C245" i="3"/>
  <c r="D245" i="3"/>
  <c r="G245" i="3"/>
  <c r="F245" i="3"/>
  <c r="B245" i="3"/>
  <c r="H245" i="3" s="1"/>
  <c r="E245" i="3"/>
  <c r="A246" i="3"/>
  <c r="L244" i="3"/>
  <c r="O244" i="3" s="1"/>
  <c r="K245" i="3" l="1"/>
  <c r="M245" i="3" s="1"/>
  <c r="N245" i="3"/>
  <c r="I245" i="3"/>
  <c r="J245" i="3" s="1"/>
  <c r="P244" i="3" s="1"/>
  <c r="C246" i="3"/>
  <c r="G246" i="3"/>
  <c r="D246" i="3"/>
  <c r="E246" i="3"/>
  <c r="F246" i="3"/>
  <c r="B246" i="3"/>
  <c r="N246" i="3" l="1"/>
  <c r="A247" i="3"/>
  <c r="L245" i="3"/>
  <c r="O245" i="3" s="1"/>
  <c r="K246" i="3" s="1"/>
  <c r="M246" i="3" s="1"/>
  <c r="H246" i="3"/>
  <c r="I246" i="3" s="1"/>
  <c r="B247" i="3"/>
  <c r="G247" i="3" l="1"/>
  <c r="F247" i="3"/>
  <c r="C247" i="3"/>
  <c r="D247" i="3"/>
  <c r="E247" i="3"/>
  <c r="J246" i="3"/>
  <c r="P245" i="3" s="1"/>
  <c r="A248" i="3"/>
  <c r="H247" i="3"/>
  <c r="I247" i="3" l="1"/>
  <c r="N247" i="3"/>
  <c r="G248" i="3"/>
  <c r="L246" i="3"/>
  <c r="O246" i="3" s="1"/>
  <c r="K247" i="3" s="1"/>
  <c r="M247" i="3" s="1"/>
  <c r="J247" i="3"/>
  <c r="P246" i="3" s="1"/>
  <c r="F248" i="3"/>
  <c r="C248" i="3"/>
  <c r="D248" i="3"/>
  <c r="B248" i="3"/>
  <c r="E248" i="3"/>
  <c r="N248" i="3" l="1"/>
  <c r="A249" i="3"/>
  <c r="H248" i="3"/>
  <c r="I248" i="3" s="1"/>
  <c r="L247" i="3"/>
  <c r="O247" i="3" s="1"/>
  <c r="K248" i="3" s="1"/>
  <c r="M248" i="3" s="1"/>
  <c r="G249" i="3" l="1"/>
  <c r="J248" i="3"/>
  <c r="P247" i="3" s="1"/>
  <c r="E249" i="3"/>
  <c r="F249" i="3"/>
  <c r="D249" i="3"/>
  <c r="B249" i="3"/>
  <c r="C249" i="3"/>
  <c r="N249" i="3" l="1"/>
  <c r="L248" i="3"/>
  <c r="O248" i="3" s="1"/>
  <c r="K249" i="3" s="1"/>
  <c r="M249" i="3" s="1"/>
  <c r="A250" i="3"/>
  <c r="H249" i="3"/>
  <c r="I249" i="3" s="1"/>
  <c r="J249" i="3" l="1"/>
  <c r="P248" i="3" s="1"/>
  <c r="D250" i="3"/>
  <c r="G250" i="3"/>
  <c r="E250" i="3"/>
  <c r="F250" i="3"/>
  <c r="B250" i="3"/>
  <c r="C250" i="3"/>
  <c r="N250" i="3" l="1"/>
  <c r="A251" i="3"/>
  <c r="H250" i="3"/>
  <c r="I250" i="3" s="1"/>
  <c r="L249" i="3"/>
  <c r="O249" i="3" s="1"/>
  <c r="K250" i="3" s="1"/>
  <c r="M250" i="3" s="1"/>
  <c r="G251" i="3" l="1"/>
  <c r="J250" i="3"/>
  <c r="P249" i="3" s="1"/>
  <c r="C251" i="3"/>
  <c r="D251" i="3"/>
  <c r="E251" i="3"/>
  <c r="B251" i="3"/>
  <c r="F251" i="3"/>
  <c r="N251" i="3" l="1"/>
  <c r="L250" i="3"/>
  <c r="O250" i="3" s="1"/>
  <c r="K251" i="3" s="1"/>
  <c r="M251" i="3" s="1"/>
  <c r="A252" i="3"/>
  <c r="H251" i="3"/>
  <c r="I251" i="3" s="1"/>
  <c r="G252" i="3" l="1"/>
  <c r="D252" i="3"/>
  <c r="B252" i="3"/>
  <c r="E252" i="3"/>
  <c r="F252" i="3"/>
  <c r="C252" i="3"/>
  <c r="N252" i="3" l="1"/>
  <c r="J251" i="3"/>
  <c r="P250" i="3" s="1"/>
  <c r="A253" i="3"/>
  <c r="L251" i="3"/>
  <c r="O251" i="3" s="1"/>
  <c r="K252" i="3" s="1"/>
  <c r="M252" i="3" s="1"/>
  <c r="H252" i="3"/>
  <c r="I252" i="3" s="1"/>
  <c r="F253" i="3" l="1"/>
  <c r="G253" i="3"/>
  <c r="J252" i="3"/>
  <c r="P251" i="3" s="1"/>
  <c r="B253" i="3"/>
  <c r="H253" i="3" s="1"/>
  <c r="E253" i="3"/>
  <c r="C253" i="3"/>
  <c r="D253" i="3"/>
  <c r="N253" i="3" l="1"/>
  <c r="I253" i="3"/>
  <c r="L252" i="3"/>
  <c r="O252" i="3" s="1"/>
  <c r="K253" i="3" s="1"/>
  <c r="M253" i="3" s="1"/>
  <c r="A254" i="3"/>
  <c r="F254" i="3" l="1"/>
  <c r="G254" i="3"/>
  <c r="D254" i="3"/>
  <c r="E254" i="3"/>
  <c r="J253" i="3"/>
  <c r="P252" i="3" s="1"/>
  <c r="B254" i="3"/>
  <c r="H254" i="3" s="1"/>
  <c r="C254" i="3"/>
  <c r="N254" i="3" l="1"/>
  <c r="I254" i="3"/>
  <c r="J254" i="3" s="1"/>
  <c r="P253" i="3" s="1"/>
  <c r="L253" i="3"/>
  <c r="O253" i="3" s="1"/>
  <c r="K254" i="3" s="1"/>
  <c r="M254" i="3" s="1"/>
  <c r="A255" i="3"/>
  <c r="D255" i="3" l="1"/>
  <c r="E255" i="3"/>
  <c r="F255" i="3"/>
  <c r="G255" i="3"/>
  <c r="B255" i="3"/>
  <c r="H255" i="3" s="1"/>
  <c r="C255" i="3"/>
  <c r="N255" i="3" l="1"/>
  <c r="I255" i="3"/>
  <c r="J255" i="3" s="1"/>
  <c r="P254" i="3" s="1"/>
  <c r="L254" i="3"/>
  <c r="O254" i="3" s="1"/>
  <c r="K255" i="3" s="1"/>
  <c r="M255" i="3" s="1"/>
  <c r="A256" i="3"/>
  <c r="G256" i="3" l="1"/>
  <c r="B256" i="3"/>
  <c r="H256" i="3" s="1"/>
  <c r="C256" i="3"/>
  <c r="A257" i="3" s="1"/>
  <c r="D256" i="3"/>
  <c r="F256" i="3"/>
  <c r="E256" i="3"/>
  <c r="L255" i="3"/>
  <c r="O255" i="3" s="1"/>
  <c r="I256" i="3" l="1"/>
  <c r="N256" i="3"/>
  <c r="K256" i="3"/>
  <c r="M256" i="3" s="1"/>
  <c r="G257" i="3"/>
  <c r="J256" i="3"/>
  <c r="P255" i="3" s="1"/>
  <c r="B257" i="3"/>
  <c r="E257" i="3"/>
  <c r="F257" i="3"/>
  <c r="D257" i="3"/>
  <c r="C257" i="3"/>
  <c r="N257" i="3" l="1"/>
  <c r="L256" i="3"/>
  <c r="O256" i="3" s="1"/>
  <c r="K257" i="3" s="1"/>
  <c r="M257" i="3" s="1"/>
  <c r="A258" i="3"/>
  <c r="H257" i="3"/>
  <c r="I257" i="3" s="1"/>
  <c r="G258" i="3" l="1"/>
  <c r="C258" i="3"/>
  <c r="E258" i="3"/>
  <c r="B258" i="3"/>
  <c r="F258" i="3"/>
  <c r="D258" i="3"/>
  <c r="J257" i="3"/>
  <c r="P256" i="3" s="1"/>
  <c r="N258" i="3" l="1"/>
  <c r="L257" i="3"/>
  <c r="O257" i="3" s="1"/>
  <c r="K258" i="3" s="1"/>
  <c r="M258" i="3" s="1"/>
  <c r="A259" i="3"/>
  <c r="H258" i="3"/>
  <c r="I258" i="3" s="1"/>
  <c r="D259" i="3" l="1"/>
  <c r="G259" i="3"/>
  <c r="B259" i="3"/>
  <c r="H259" i="3" s="1"/>
  <c r="E259" i="3"/>
  <c r="C259" i="3"/>
  <c r="F259" i="3"/>
  <c r="J258" i="3"/>
  <c r="P257" i="3" s="1"/>
  <c r="N259" i="3" l="1"/>
  <c r="I259" i="3"/>
  <c r="J259" i="3" s="1"/>
  <c r="P258" i="3" s="1"/>
  <c r="A260" i="3"/>
  <c r="L258" i="3"/>
  <c r="O258" i="3" s="1"/>
  <c r="K259" i="3" s="1"/>
  <c r="M259" i="3" s="1"/>
  <c r="F260" i="3" l="1"/>
  <c r="G260" i="3"/>
  <c r="E260" i="3"/>
  <c r="L259" i="3"/>
  <c r="O259" i="3" s="1"/>
  <c r="C260" i="3"/>
  <c r="D260" i="3"/>
  <c r="B260" i="3"/>
  <c r="H260" i="3" s="1"/>
  <c r="N260" i="3" l="1"/>
  <c r="I260" i="3"/>
  <c r="K260" i="3"/>
  <c r="M260" i="3" s="1"/>
  <c r="A261" i="3"/>
  <c r="E261" i="3" l="1"/>
  <c r="G261" i="3"/>
  <c r="F261" i="3"/>
  <c r="B261" i="3"/>
  <c r="H261" i="3" s="1"/>
  <c r="D261" i="3"/>
  <c r="C261" i="3"/>
  <c r="J260" i="3"/>
  <c r="P259" i="3" s="1"/>
  <c r="I261" i="3" l="1"/>
  <c r="J261" i="3" s="1"/>
  <c r="P260" i="3" s="1"/>
  <c r="N261" i="3"/>
  <c r="L260" i="3"/>
  <c r="O260" i="3" s="1"/>
  <c r="K261" i="3" s="1"/>
  <c r="M261" i="3" s="1"/>
  <c r="A262" i="3"/>
  <c r="F262" i="3" s="1"/>
  <c r="D262" i="3" l="1"/>
  <c r="B262" i="3"/>
  <c r="H262" i="3" s="1"/>
  <c r="G262" i="3"/>
  <c r="C262" i="3"/>
  <c r="A263" i="3" s="1"/>
  <c r="E262" i="3"/>
  <c r="L261" i="3"/>
  <c r="O261" i="3" s="1"/>
  <c r="K262" i="3" s="1"/>
  <c r="N262" i="3" l="1"/>
  <c r="G263" i="3"/>
  <c r="M262" i="3"/>
  <c r="I262" i="3"/>
  <c r="J262" i="3" s="1"/>
  <c r="P261" i="3" s="1"/>
  <c r="F263" i="3"/>
  <c r="C263" i="3"/>
  <c r="B263" i="3"/>
  <c r="H263" i="3" s="1"/>
  <c r="D263" i="3"/>
  <c r="E263" i="3"/>
  <c r="N263" i="3" l="1"/>
  <c r="I263" i="3"/>
  <c r="L262" i="3"/>
  <c r="O262" i="3" s="1"/>
  <c r="K263" i="3" s="1"/>
  <c r="M263" i="3" s="1"/>
  <c r="A264" i="3"/>
  <c r="J263" i="3"/>
  <c r="P262" i="3" s="1"/>
  <c r="G264" i="3" l="1"/>
  <c r="B264" i="3"/>
  <c r="H264" i="3" s="1"/>
  <c r="C264" i="3"/>
  <c r="E264" i="3"/>
  <c r="F264" i="3"/>
  <c r="D264" i="3"/>
  <c r="N264" i="3" l="1"/>
  <c r="I264" i="3"/>
  <c r="J264" i="3" s="1"/>
  <c r="P263" i="3" s="1"/>
  <c r="L263" i="3"/>
  <c r="O263" i="3" s="1"/>
  <c r="K264" i="3" s="1"/>
  <c r="M264" i="3" s="1"/>
  <c r="A265" i="3"/>
  <c r="G265" i="3" l="1"/>
  <c r="L264" i="3"/>
  <c r="O264" i="3" s="1"/>
  <c r="B265" i="3"/>
  <c r="H265" i="3" s="1"/>
  <c r="D265" i="3"/>
  <c r="F265" i="3"/>
  <c r="C265" i="3"/>
  <c r="E265" i="3"/>
  <c r="N265" i="3" l="1"/>
  <c r="I265" i="3"/>
  <c r="J265" i="3" s="1"/>
  <c r="P264" i="3" s="1"/>
  <c r="K265" i="3"/>
  <c r="M265" i="3" s="1"/>
  <c r="A266" i="3"/>
  <c r="G266" i="3" l="1"/>
  <c r="E266" i="3"/>
  <c r="D266" i="3"/>
  <c r="B266" i="3"/>
  <c r="H266" i="3" s="1"/>
  <c r="C266" i="3"/>
  <c r="F266" i="3"/>
  <c r="I266" i="3" l="1"/>
  <c r="J266" i="3" s="1"/>
  <c r="P265" i="3" s="1"/>
  <c r="N266" i="3"/>
  <c r="L265" i="3"/>
  <c r="O265" i="3" s="1"/>
  <c r="K266" i="3" s="1"/>
  <c r="M266" i="3" s="1"/>
  <c r="A267" i="3"/>
  <c r="G267" i="3" l="1"/>
  <c r="B267" i="3"/>
  <c r="H267" i="3" s="1"/>
  <c r="F267" i="3"/>
  <c r="C267" i="3"/>
  <c r="E267" i="3"/>
  <c r="D267" i="3"/>
  <c r="I267" i="3" l="1"/>
  <c r="J267" i="3" s="1"/>
  <c r="N267" i="3"/>
  <c r="L266" i="3"/>
  <c r="O266" i="3" s="1"/>
  <c r="K267" i="3" s="1"/>
  <c r="M267" i="3" s="1"/>
  <c r="A268" i="3"/>
  <c r="G268" i="3" l="1"/>
  <c r="P266" i="3"/>
  <c r="F268" i="3"/>
  <c r="C268" i="3"/>
  <c r="D268" i="3"/>
  <c r="B268" i="3"/>
  <c r="H268" i="3" s="1"/>
  <c r="E268" i="3"/>
  <c r="N268" i="3" l="1"/>
  <c r="I268" i="3"/>
  <c r="J268" i="3" s="1"/>
  <c r="P267" i="3" s="1"/>
  <c r="L267" i="3"/>
  <c r="O267" i="3" s="1"/>
  <c r="K268" i="3" s="1"/>
  <c r="M268" i="3" s="1"/>
  <c r="A269" i="3"/>
  <c r="G269" i="3" l="1"/>
  <c r="E269" i="3"/>
  <c r="C269" i="3"/>
  <c r="D269" i="3"/>
  <c r="B269" i="3"/>
  <c r="H269" i="3" s="1"/>
  <c r="F269" i="3"/>
  <c r="N269" i="3" l="1"/>
  <c r="I269" i="3"/>
  <c r="J269" i="3" s="1"/>
  <c r="P268" i="3" s="1"/>
  <c r="L268" i="3"/>
  <c r="O268" i="3" s="1"/>
  <c r="K269" i="3" s="1"/>
  <c r="M269" i="3" s="1"/>
  <c r="A270" i="3"/>
  <c r="B270" i="3" l="1"/>
  <c r="G270" i="3"/>
  <c r="F270" i="3"/>
  <c r="E270" i="3"/>
  <c r="C270" i="3"/>
  <c r="A271" i="3" s="1"/>
  <c r="H270" i="3"/>
  <c r="D270" i="3"/>
  <c r="N270" i="3" l="1"/>
  <c r="I270" i="3"/>
  <c r="G271" i="3"/>
  <c r="L269" i="3"/>
  <c r="O269" i="3" s="1"/>
  <c r="K270" i="3" s="1"/>
  <c r="M270" i="3" s="1"/>
  <c r="J270" i="3"/>
  <c r="P269" i="3" s="1"/>
  <c r="B271" i="3"/>
  <c r="C271" i="3"/>
  <c r="F271" i="3"/>
  <c r="D271" i="3"/>
  <c r="E271" i="3"/>
  <c r="N271" i="3" l="1"/>
  <c r="A272" i="3"/>
  <c r="H271" i="3"/>
  <c r="I271" i="3" s="1"/>
  <c r="L270" i="3"/>
  <c r="O270" i="3" s="1"/>
  <c r="K271" i="3" s="1"/>
  <c r="M271" i="3" s="1"/>
  <c r="F272" i="3"/>
  <c r="D272" i="3"/>
  <c r="B272" i="3"/>
  <c r="G272" i="3" l="1"/>
  <c r="C272" i="3"/>
  <c r="E272" i="3"/>
  <c r="J271" i="3"/>
  <c r="P270" i="3" s="1"/>
  <c r="H272" i="3"/>
  <c r="A273" i="3"/>
  <c r="N272" i="3" l="1"/>
  <c r="G273" i="3"/>
  <c r="I272" i="3"/>
  <c r="J272" i="3" s="1"/>
  <c r="P271" i="3" s="1"/>
  <c r="L271" i="3"/>
  <c r="O271" i="3" s="1"/>
  <c r="K272" i="3" s="1"/>
  <c r="D273" i="3"/>
  <c r="F273" i="3"/>
  <c r="E273" i="3"/>
  <c r="C273" i="3"/>
  <c r="B273" i="3"/>
  <c r="N273" i="3" l="1"/>
  <c r="M272" i="3"/>
  <c r="L272" i="3" s="1"/>
  <c r="O272" i="3" s="1"/>
  <c r="K273" i="3" s="1"/>
  <c r="M273" i="3" s="1"/>
  <c r="A274" i="3"/>
  <c r="H273" i="3"/>
  <c r="I273" i="3" s="1"/>
  <c r="C274" i="3" l="1"/>
  <c r="G274" i="3"/>
  <c r="D274" i="3"/>
  <c r="E274" i="3"/>
  <c r="F274" i="3"/>
  <c r="B274" i="3"/>
  <c r="A275" i="3" s="1"/>
  <c r="J273" i="3"/>
  <c r="P272" i="3" s="1"/>
  <c r="H274" i="3" l="1"/>
  <c r="I274" i="3" s="1"/>
  <c r="J274" i="3" s="1"/>
  <c r="N274" i="3"/>
  <c r="G275" i="3"/>
  <c r="L273" i="3"/>
  <c r="O273" i="3" s="1"/>
  <c r="K274" i="3" s="1"/>
  <c r="M274" i="3" s="1"/>
  <c r="C275" i="3"/>
  <c r="B275" i="3"/>
  <c r="D275" i="3"/>
  <c r="F275" i="3"/>
  <c r="E275" i="3"/>
  <c r="N275" i="3" l="1"/>
  <c r="H275" i="3"/>
  <c r="L274" i="3"/>
  <c r="O274" i="3" s="1"/>
  <c r="K275" i="3" s="1"/>
  <c r="M275" i="3" s="1"/>
  <c r="P273" i="3"/>
  <c r="A276" i="3"/>
  <c r="G276" i="3" l="1"/>
  <c r="I275" i="3"/>
  <c r="J275" i="3" s="1"/>
  <c r="P274" i="3" s="1"/>
  <c r="D276" i="3"/>
  <c r="B276" i="3"/>
  <c r="H276" i="3" s="1"/>
  <c r="E276" i="3"/>
  <c r="C276" i="3"/>
  <c r="F276" i="3"/>
  <c r="I276" i="3" l="1"/>
  <c r="J276" i="3" s="1"/>
  <c r="P275" i="3" s="1"/>
  <c r="N276" i="3"/>
  <c r="L275" i="3"/>
  <c r="O275" i="3" s="1"/>
  <c r="K276" i="3" s="1"/>
  <c r="M276" i="3" s="1"/>
  <c r="A277" i="3"/>
  <c r="F277" i="3" l="1"/>
  <c r="G277" i="3"/>
  <c r="C277" i="3"/>
  <c r="B277" i="3"/>
  <c r="H277" i="3" s="1"/>
  <c r="D277" i="3"/>
  <c r="E277" i="3"/>
  <c r="L276" i="3"/>
  <c r="O276" i="3" s="1"/>
  <c r="N277" i="3" l="1"/>
  <c r="I277" i="3"/>
  <c r="J277" i="3" s="1"/>
  <c r="K277" i="3"/>
  <c r="M277" i="3" s="1"/>
  <c r="A278" i="3"/>
  <c r="E278" i="3" s="1"/>
  <c r="G278" i="3" l="1"/>
  <c r="C278" i="3"/>
  <c r="D278" i="3"/>
  <c r="F278" i="3"/>
  <c r="L277" i="3"/>
  <c r="O277" i="3" s="1"/>
  <c r="B278" i="3"/>
  <c r="H278" i="3" s="1"/>
  <c r="I278" i="3" s="1"/>
  <c r="P276" i="3"/>
  <c r="N278" i="3" l="1"/>
  <c r="A279" i="3"/>
  <c r="K278" i="3"/>
  <c r="M278" i="3" s="1"/>
  <c r="J278" i="3"/>
  <c r="P277" i="3" s="1"/>
  <c r="G279" i="3" l="1"/>
  <c r="D279" i="3"/>
  <c r="F279" i="3"/>
  <c r="E279" i="3"/>
  <c r="N279" i="3" s="1"/>
  <c r="C279" i="3"/>
  <c r="B279" i="3"/>
  <c r="L278" i="3"/>
  <c r="O278" i="3" s="1"/>
  <c r="A280" i="3" l="1"/>
  <c r="G280" i="3" s="1"/>
  <c r="H279" i="3"/>
  <c r="I279" i="3" s="1"/>
  <c r="K279" i="3"/>
  <c r="M279" i="3" s="1"/>
  <c r="F280" i="3" l="1"/>
  <c r="B280" i="3"/>
  <c r="E280" i="3"/>
  <c r="N280" i="3" s="1"/>
  <c r="D280" i="3"/>
  <c r="C280" i="3"/>
  <c r="A281" i="3" s="1"/>
  <c r="C281" i="3" s="1"/>
  <c r="H280" i="3"/>
  <c r="L279" i="3"/>
  <c r="O279" i="3" s="1"/>
  <c r="K280" i="3" s="1"/>
  <c r="J279" i="3"/>
  <c r="P278" i="3" s="1"/>
  <c r="D281" i="3" l="1"/>
  <c r="F281" i="3"/>
  <c r="E281" i="3"/>
  <c r="N281" i="3" s="1"/>
  <c r="G281" i="3"/>
  <c r="I280" i="3"/>
  <c r="J280" i="3" s="1"/>
  <c r="P279" i="3" s="1"/>
  <c r="B281" i="3"/>
  <c r="H281" i="3" s="1"/>
  <c r="I281" i="3" s="1"/>
  <c r="J281" i="3" s="1"/>
  <c r="P280" i="3" s="1"/>
  <c r="M280" i="3"/>
  <c r="L280" i="3" s="1"/>
  <c r="O280" i="3" s="1"/>
  <c r="K281" i="3" s="1"/>
  <c r="M281" i="3" s="1"/>
  <c r="A282" i="3" l="1"/>
  <c r="E282" i="3" s="1"/>
  <c r="B282" i="3" l="1"/>
  <c r="H282" i="3" s="1"/>
  <c r="F282" i="3"/>
  <c r="G282" i="3"/>
  <c r="N282" i="3" s="1"/>
  <c r="D282" i="3"/>
  <c r="C282" i="3"/>
  <c r="A283" i="3" s="1"/>
  <c r="I282" i="3"/>
  <c r="J282" i="3" s="1"/>
  <c r="P281" i="3" s="1"/>
  <c r="B283" i="3"/>
  <c r="G283" i="3"/>
  <c r="L281" i="3"/>
  <c r="O281" i="3" s="1"/>
  <c r="K282" i="3" s="1"/>
  <c r="M282" i="3" s="1"/>
  <c r="C283" i="3"/>
  <c r="A284" i="3" s="1"/>
  <c r="E283" i="3"/>
  <c r="D283" i="3"/>
  <c r="F283" i="3"/>
  <c r="N283" i="3" l="1"/>
  <c r="H283" i="3"/>
  <c r="F284" i="3"/>
  <c r="G284" i="3"/>
  <c r="L282" i="3"/>
  <c r="O282" i="3" s="1"/>
  <c r="K283" i="3" s="1"/>
  <c r="M283" i="3" s="1"/>
  <c r="B284" i="3"/>
  <c r="C284" i="3"/>
  <c r="D284" i="3"/>
  <c r="E284" i="3"/>
  <c r="A285" i="3" l="1"/>
  <c r="B285" i="3" s="1"/>
  <c r="N284" i="3"/>
  <c r="I283" i="3"/>
  <c r="J283" i="3" s="1"/>
  <c r="P282" i="3" s="1"/>
  <c r="H284" i="3"/>
  <c r="I284" i="3" s="1"/>
  <c r="D285" i="3"/>
  <c r="E285" i="3"/>
  <c r="F285" i="3"/>
  <c r="C285" i="3"/>
  <c r="G285" i="3" l="1"/>
  <c r="N285" i="3" s="1"/>
  <c r="A286" i="3"/>
  <c r="G286" i="3" s="1"/>
  <c r="L283" i="3"/>
  <c r="O283" i="3" s="1"/>
  <c r="K284" i="3" s="1"/>
  <c r="H285" i="3"/>
  <c r="I285" i="3" s="1"/>
  <c r="J284" i="3"/>
  <c r="E286" i="3" l="1"/>
  <c r="F286" i="3"/>
  <c r="D286" i="3"/>
  <c r="C286" i="3"/>
  <c r="B286" i="3"/>
  <c r="M284" i="3"/>
  <c r="L284" i="3" s="1"/>
  <c r="O284" i="3" s="1"/>
  <c r="K285" i="3" s="1"/>
  <c r="M285" i="3" s="1"/>
  <c r="P283" i="3"/>
  <c r="J285" i="3"/>
  <c r="P284" i="3" s="1"/>
  <c r="H286" i="3"/>
  <c r="I286" i="3" s="1"/>
  <c r="A287" i="3"/>
  <c r="N286" i="3" l="1"/>
  <c r="G287" i="3"/>
  <c r="J286" i="3"/>
  <c r="P285" i="3" s="1"/>
  <c r="L285" i="3"/>
  <c r="O285" i="3" s="1"/>
  <c r="K286" i="3" s="1"/>
  <c r="M286" i="3" s="1"/>
  <c r="E287" i="3"/>
  <c r="C287" i="3"/>
  <c r="F287" i="3"/>
  <c r="B287" i="3"/>
  <c r="D287" i="3"/>
  <c r="N287" i="3" l="1"/>
  <c r="L286" i="3"/>
  <c r="O286" i="3" s="1"/>
  <c r="K287" i="3" s="1"/>
  <c r="M287" i="3" s="1"/>
  <c r="A288" i="3"/>
  <c r="H287" i="3"/>
  <c r="I287" i="3" s="1"/>
  <c r="G288" i="3" l="1"/>
  <c r="J287" i="3"/>
  <c r="P286" i="3" s="1"/>
  <c r="B288" i="3"/>
  <c r="F288" i="3"/>
  <c r="C288" i="3"/>
  <c r="D288" i="3"/>
  <c r="E288" i="3"/>
  <c r="N288" i="3" l="1"/>
  <c r="L287" i="3"/>
  <c r="O287" i="3" s="1"/>
  <c r="K288" i="3" s="1"/>
  <c r="M288" i="3" s="1"/>
  <c r="A289" i="3"/>
  <c r="H288" i="3"/>
  <c r="I288" i="3" s="1"/>
  <c r="E289" i="3" l="1"/>
  <c r="G289" i="3"/>
  <c r="B289" i="3"/>
  <c r="H289" i="3" s="1"/>
  <c r="C289" i="3"/>
  <c r="F289" i="3"/>
  <c r="D289" i="3"/>
  <c r="J288" i="3"/>
  <c r="P287" i="3" s="1"/>
  <c r="L288" i="3"/>
  <c r="O288" i="3" s="1"/>
  <c r="I289" i="3" l="1"/>
  <c r="N289" i="3"/>
  <c r="A290" i="3"/>
  <c r="D290" i="3" s="1"/>
  <c r="K289" i="3"/>
  <c r="M289" i="3" s="1"/>
  <c r="J289" i="3"/>
  <c r="P288" i="3" s="1"/>
  <c r="G290" i="3"/>
  <c r="F290" i="3"/>
  <c r="C290" i="3"/>
  <c r="B290" i="3"/>
  <c r="H290" i="3" s="1"/>
  <c r="E290" i="3" l="1"/>
  <c r="I290" i="3" s="1"/>
  <c r="J290" i="3" s="1"/>
  <c r="P289" i="3" s="1"/>
  <c r="L289" i="3"/>
  <c r="O289" i="3" s="1"/>
  <c r="K290" i="3" s="1"/>
  <c r="A291" i="3"/>
  <c r="M290" i="3" l="1"/>
  <c r="N290" i="3"/>
  <c r="G291" i="3"/>
  <c r="F291" i="3"/>
  <c r="E291" i="3"/>
  <c r="C291" i="3"/>
  <c r="B291" i="3"/>
  <c r="D291" i="3"/>
  <c r="N291" i="3" l="1"/>
  <c r="L290" i="3"/>
  <c r="O290" i="3" s="1"/>
  <c r="K291" i="3" s="1"/>
  <c r="M291" i="3" s="1"/>
  <c r="A292" i="3"/>
  <c r="H291" i="3"/>
  <c r="I291" i="3" s="1"/>
  <c r="C292" i="3" l="1"/>
  <c r="G292" i="3"/>
  <c r="E292" i="3"/>
  <c r="D292" i="3"/>
  <c r="F292" i="3"/>
  <c r="B292" i="3"/>
  <c r="J291" i="3"/>
  <c r="N292" i="3" l="1"/>
  <c r="A293" i="3"/>
  <c r="G293" i="3" s="1"/>
  <c r="H292" i="3"/>
  <c r="I292" i="3" s="1"/>
  <c r="L291" i="3"/>
  <c r="O291" i="3" s="1"/>
  <c r="K292" i="3" s="1"/>
  <c r="M292" i="3" s="1"/>
  <c r="P290" i="3"/>
  <c r="F293" i="3" l="1"/>
  <c r="C293" i="3"/>
  <c r="B293" i="3"/>
  <c r="H293" i="3" s="1"/>
  <c r="E293" i="3"/>
  <c r="D293" i="3"/>
  <c r="J292" i="3"/>
  <c r="P291" i="3" s="1"/>
  <c r="A294" i="3" l="1"/>
  <c r="F294" i="3" s="1"/>
  <c r="I293" i="3"/>
  <c r="N293" i="3"/>
  <c r="L292" i="3"/>
  <c r="O292" i="3" s="1"/>
  <c r="K293" i="3" s="1"/>
  <c r="J293" i="3"/>
  <c r="P292" i="3" s="1"/>
  <c r="D294" i="3" l="1"/>
  <c r="B294" i="3"/>
  <c r="H294" i="3" s="1"/>
  <c r="E294" i="3"/>
  <c r="I294" i="3" s="1"/>
  <c r="J294" i="3" s="1"/>
  <c r="P293" i="3" s="1"/>
  <c r="G294" i="3"/>
  <c r="C294" i="3"/>
  <c r="A295" i="3" s="1"/>
  <c r="M293" i="3"/>
  <c r="L293" i="3" s="1"/>
  <c r="O293" i="3" s="1"/>
  <c r="K294" i="3" s="1"/>
  <c r="N294" i="3" l="1"/>
  <c r="B295" i="3"/>
  <c r="H295" i="3" s="1"/>
  <c r="C295" i="3"/>
  <c r="G295" i="3"/>
  <c r="E295" i="3"/>
  <c r="N295" i="3" s="1"/>
  <c r="D295" i="3"/>
  <c r="F295" i="3"/>
  <c r="M294" i="3"/>
  <c r="L294" i="3" s="1"/>
  <c r="O294" i="3" s="1"/>
  <c r="K295" i="3" s="1"/>
  <c r="M295" i="3" l="1"/>
  <c r="L295" i="3" s="1"/>
  <c r="O295" i="3" s="1"/>
  <c r="I295" i="3"/>
  <c r="J295" i="3" s="1"/>
  <c r="P294" i="3" s="1"/>
  <c r="A296" i="3"/>
  <c r="B296" i="3" l="1"/>
  <c r="K296" i="3" s="1"/>
  <c r="F296" i="3"/>
  <c r="E296" i="3"/>
  <c r="N296" i="3" s="1"/>
  <c r="G296" i="3"/>
  <c r="C296" i="3"/>
  <c r="A297" i="3" s="1"/>
  <c r="D296" i="3"/>
  <c r="H296" i="3"/>
  <c r="M296" i="3" l="1"/>
  <c r="L296" i="3" s="1"/>
  <c r="O296" i="3" s="1"/>
  <c r="I296" i="3"/>
  <c r="J296" i="3" s="1"/>
  <c r="P295" i="3" s="1"/>
  <c r="C297" i="3"/>
  <c r="D297" i="3"/>
  <c r="B297" i="3"/>
  <c r="G297" i="3"/>
  <c r="N297" i="3" s="1"/>
  <c r="E297" i="3"/>
  <c r="F297" i="3"/>
  <c r="H297" i="3" l="1"/>
  <c r="I297" i="3" s="1"/>
  <c r="J297" i="3" s="1"/>
  <c r="P296" i="3" s="1"/>
  <c r="A298" i="3"/>
  <c r="K297" i="3"/>
  <c r="M297" i="3" s="1"/>
  <c r="L297" i="3" s="1"/>
  <c r="O297" i="3" s="1"/>
  <c r="B298" i="3" l="1"/>
  <c r="K298" i="3" s="1"/>
  <c r="F298" i="3"/>
  <c r="D298" i="3"/>
  <c r="E298" i="3"/>
  <c r="I298" i="3" s="1"/>
  <c r="J298" i="3" s="1"/>
  <c r="P297" i="3" s="1"/>
  <c r="H298" i="3"/>
  <c r="C298" i="3"/>
  <c r="A299" i="3" s="1"/>
  <c r="G298" i="3"/>
  <c r="N298" i="3" l="1"/>
  <c r="M298" i="3"/>
  <c r="L298" i="3" s="1"/>
  <c r="O298" i="3" s="1"/>
  <c r="C299" i="3"/>
  <c r="E299" i="3"/>
  <c r="D299" i="3"/>
  <c r="B299" i="3"/>
  <c r="H299" i="3" s="1"/>
  <c r="G299" i="3"/>
  <c r="F299" i="3"/>
  <c r="K299" i="3" l="1"/>
  <c r="N299" i="3"/>
  <c r="I299" i="3"/>
  <c r="J299" i="3" s="1"/>
  <c r="P298" i="3" s="1"/>
  <c r="A300" i="3"/>
  <c r="M299" i="3"/>
  <c r="L299" i="3" l="1"/>
  <c r="O299" i="3" s="1"/>
  <c r="C300" i="3"/>
  <c r="E300" i="3"/>
  <c r="F300" i="3"/>
  <c r="G300" i="3"/>
  <c r="B300" i="3"/>
  <c r="A301" i="3" s="1"/>
  <c r="D300" i="3"/>
  <c r="K300" i="3" l="1"/>
  <c r="M300" i="3" s="1"/>
  <c r="N300" i="3"/>
  <c r="L300" i="3" s="1"/>
  <c r="O300" i="3" s="1"/>
  <c r="H300" i="3"/>
  <c r="I300" i="3" s="1"/>
  <c r="J300" i="3" s="1"/>
  <c r="P299" i="3" s="1"/>
  <c r="D301" i="3"/>
  <c r="G301" i="3"/>
  <c r="B301" i="3"/>
  <c r="K301" i="3" s="1"/>
  <c r="C301" i="3"/>
  <c r="A302" i="3" s="1"/>
  <c r="E301" i="3"/>
  <c r="F301" i="3"/>
  <c r="H301" i="3"/>
  <c r="M301" i="3" l="1"/>
  <c r="N301" i="3"/>
  <c r="L301" i="3" s="1"/>
  <c r="O301" i="3" s="1"/>
  <c r="I301" i="3"/>
  <c r="J301" i="3" s="1"/>
  <c r="P300" i="3" s="1"/>
  <c r="D302" i="3"/>
  <c r="B302" i="3"/>
  <c r="K302" i="3" s="1"/>
  <c r="F302" i="3"/>
  <c r="C302" i="3"/>
  <c r="G302" i="3"/>
  <c r="N302" i="3" s="1"/>
  <c r="E302" i="3"/>
  <c r="H302" i="3" l="1"/>
  <c r="I302" i="3" s="1"/>
  <c r="J302" i="3" s="1"/>
  <c r="P301" i="3" s="1"/>
  <c r="A303" i="3"/>
  <c r="M302" i="3"/>
  <c r="L302" i="3" s="1"/>
  <c r="O302" i="3" s="1"/>
  <c r="G303" i="3" l="1"/>
  <c r="F303" i="3"/>
  <c r="D303" i="3"/>
  <c r="B303" i="3"/>
  <c r="H303" i="3" s="1"/>
  <c r="E303" i="3"/>
  <c r="I303" i="3" s="1"/>
  <c r="J303" i="3" s="1"/>
  <c r="P302" i="3" s="1"/>
  <c r="C303" i="3"/>
  <c r="A304" i="3" l="1"/>
  <c r="F304" i="3" s="1"/>
  <c r="N303" i="3"/>
  <c r="K303" i="3"/>
  <c r="M303" i="3" s="1"/>
  <c r="G304" i="3"/>
  <c r="D304" i="3"/>
  <c r="E304" i="3"/>
  <c r="C304" i="3"/>
  <c r="B304" i="3"/>
  <c r="H304" i="3" s="1"/>
  <c r="I304" i="3" l="1"/>
  <c r="J304" i="3" s="1"/>
  <c r="P303" i="3" s="1"/>
  <c r="L303" i="3"/>
  <c r="O303" i="3" s="1"/>
  <c r="K304" i="3" s="1"/>
  <c r="M304" i="3" s="1"/>
  <c r="N304" i="3"/>
  <c r="A305" i="3"/>
  <c r="L304" i="3" l="1"/>
  <c r="O304" i="3" s="1"/>
  <c r="G305" i="3"/>
  <c r="C305" i="3"/>
  <c r="D305" i="3"/>
  <c r="E305" i="3"/>
  <c r="B305" i="3"/>
  <c r="F305" i="3"/>
  <c r="N305" i="3" l="1"/>
  <c r="A306" i="3"/>
  <c r="H305" i="3"/>
  <c r="I305" i="3" s="1"/>
  <c r="J305" i="3" s="1"/>
  <c r="P304" i="3" s="1"/>
  <c r="K305" i="3"/>
  <c r="M305" i="3" s="1"/>
  <c r="L305" i="3" s="1"/>
  <c r="O305" i="3" s="1"/>
  <c r="B306" i="3" l="1"/>
  <c r="F306" i="3"/>
  <c r="E306" i="3"/>
  <c r="C306" i="3"/>
  <c r="A307" i="3" s="1"/>
  <c r="G306" i="3"/>
  <c r="D306" i="3"/>
  <c r="N306" i="3" l="1"/>
  <c r="D307" i="3"/>
  <c r="E307" i="3"/>
  <c r="B307" i="3"/>
  <c r="A308" i="3" s="1"/>
  <c r="F307" i="3"/>
  <c r="C307" i="3"/>
  <c r="G307" i="3"/>
  <c r="K306" i="3"/>
  <c r="M306" i="3" s="1"/>
  <c r="L306" i="3" s="1"/>
  <c r="O306" i="3" s="1"/>
  <c r="K307" i="3" s="1"/>
  <c r="M307" i="3" s="1"/>
  <c r="H306" i="3"/>
  <c r="I306" i="3" s="1"/>
  <c r="J306" i="3" s="1"/>
  <c r="P305" i="3" s="1"/>
  <c r="N307" i="3" l="1"/>
  <c r="G308" i="3"/>
  <c r="D308" i="3"/>
  <c r="B308" i="3"/>
  <c r="E308" i="3"/>
  <c r="F308" i="3"/>
  <c r="C308" i="3"/>
  <c r="H307" i="3"/>
  <c r="I307" i="3" s="1"/>
  <c r="J307" i="3" s="1"/>
  <c r="P306" i="3" s="1"/>
  <c r="L307" i="3"/>
  <c r="O307" i="3" s="1"/>
  <c r="K308" i="3" s="1"/>
  <c r="H308" i="3"/>
  <c r="M308" i="3" l="1"/>
  <c r="N308" i="3"/>
  <c r="I308" i="3"/>
  <c r="A309" i="3"/>
  <c r="E309" i="3"/>
  <c r="G309" i="3" l="1"/>
  <c r="B309" i="3"/>
  <c r="D309" i="3"/>
  <c r="C309" i="3"/>
  <c r="F309" i="3"/>
  <c r="L308" i="3"/>
  <c r="O308" i="3" s="1"/>
  <c r="K309" i="3" s="1"/>
  <c r="M309" i="3" s="1"/>
  <c r="J308" i="3"/>
  <c r="P307" i="3" s="1"/>
  <c r="N309" i="3" l="1"/>
  <c r="L309" i="3" s="1"/>
  <c r="O309" i="3" s="1"/>
  <c r="H309" i="3"/>
  <c r="I309" i="3" s="1"/>
  <c r="J309" i="3" s="1"/>
  <c r="P308" i="3" s="1"/>
  <c r="A310" i="3"/>
  <c r="C310" i="3" l="1"/>
  <c r="G310" i="3"/>
  <c r="E310" i="3"/>
  <c r="B310" i="3"/>
  <c r="D310" i="3"/>
  <c r="F310" i="3"/>
  <c r="N310" i="3" l="1"/>
  <c r="A311" i="3"/>
  <c r="K310" i="3"/>
  <c r="M310" i="3" s="1"/>
  <c r="H310" i="3"/>
  <c r="I310" i="3" s="1"/>
  <c r="J310" i="3" s="1"/>
  <c r="P309" i="3" s="1"/>
  <c r="L310" i="3" l="1"/>
  <c r="O310" i="3" s="1"/>
  <c r="C311" i="3"/>
  <c r="F311" i="3"/>
  <c r="G311" i="3"/>
  <c r="E311" i="3"/>
  <c r="D311" i="3"/>
  <c r="B311" i="3"/>
  <c r="N311" i="3" l="1"/>
  <c r="H311" i="3"/>
  <c r="I311" i="3" s="1"/>
  <c r="J311" i="3" s="1"/>
  <c r="P310" i="3" s="1"/>
  <c r="A312" i="3"/>
  <c r="K311" i="3"/>
  <c r="M311" i="3" s="1"/>
  <c r="E312" i="3" l="1"/>
  <c r="G312" i="3"/>
  <c r="D312" i="3"/>
  <c r="C312" i="3"/>
  <c r="F312" i="3"/>
  <c r="B312" i="3"/>
  <c r="H312" i="3" s="1"/>
  <c r="I312" i="3" s="1"/>
  <c r="J312" i="3" s="1"/>
  <c r="P311" i="3" s="1"/>
  <c r="A313" i="3"/>
  <c r="L311" i="3"/>
  <c r="O311" i="3" s="1"/>
  <c r="K312" i="3" s="1"/>
  <c r="M312" i="3" s="1"/>
  <c r="N312" i="3" l="1"/>
  <c r="L312" i="3" s="1"/>
  <c r="O312" i="3" s="1"/>
  <c r="K313" i="3" s="1"/>
  <c r="G313" i="3"/>
  <c r="F313" i="3"/>
  <c r="B313" i="3"/>
  <c r="H313" i="3" s="1"/>
  <c r="E313" i="3"/>
  <c r="N313" i="3" s="1"/>
  <c r="C313" i="3"/>
  <c r="A314" i="3" s="1"/>
  <c r="D313" i="3"/>
  <c r="M313" i="3" l="1"/>
  <c r="L313" i="3" s="1"/>
  <c r="O313" i="3" s="1"/>
  <c r="G314" i="3"/>
  <c r="B314" i="3"/>
  <c r="D314" i="3"/>
  <c r="F314" i="3"/>
  <c r="C314" i="3"/>
  <c r="E314" i="3"/>
  <c r="N314" i="3" s="1"/>
  <c r="I313" i="3"/>
  <c r="J313" i="3" s="1"/>
  <c r="P312" i="3" s="1"/>
  <c r="K314" i="3" l="1"/>
  <c r="M314" i="3" s="1"/>
  <c r="L314" i="3" s="1"/>
  <c r="O314" i="3" s="1"/>
  <c r="A315" i="3"/>
  <c r="C315" i="3" s="1"/>
  <c r="H314" i="3"/>
  <c r="I314" i="3" s="1"/>
  <c r="J314" i="3" s="1"/>
  <c r="P313" i="3" s="1"/>
  <c r="D315" i="3"/>
  <c r="E315" i="3"/>
  <c r="B315" i="3"/>
  <c r="H315" i="3" l="1"/>
  <c r="I315" i="3" s="1"/>
  <c r="J315" i="3" s="1"/>
  <c r="P314" i="3" s="1"/>
  <c r="G315" i="3"/>
  <c r="F315" i="3"/>
  <c r="N315" i="3" s="1"/>
  <c r="L315" i="3" s="1"/>
  <c r="O315" i="3" s="1"/>
  <c r="K315" i="3"/>
  <c r="M315" i="3" s="1"/>
  <c r="A316" i="3"/>
  <c r="B316" i="3" l="1"/>
  <c r="K316" i="3" s="1"/>
  <c r="F316" i="3"/>
  <c r="G316" i="3"/>
  <c r="C316" i="3"/>
  <c r="D316" i="3"/>
  <c r="E316" i="3"/>
  <c r="N316" i="3" l="1"/>
  <c r="M316" i="3"/>
  <c r="A317" i="3"/>
  <c r="H316" i="3"/>
  <c r="I316" i="3" s="1"/>
  <c r="J316" i="3" s="1"/>
  <c r="P315" i="3" s="1"/>
  <c r="L316" i="3" l="1"/>
  <c r="O316" i="3" s="1"/>
  <c r="B317" i="3"/>
  <c r="E317" i="3"/>
  <c r="F317" i="3"/>
  <c r="C317" i="3"/>
  <c r="D317" i="3"/>
  <c r="G317" i="3"/>
  <c r="A318" i="3"/>
  <c r="H317" i="3"/>
  <c r="K317" i="3"/>
  <c r="N317" i="3" l="1"/>
  <c r="I317" i="3"/>
  <c r="J317" i="3" s="1"/>
  <c r="P316" i="3" s="1"/>
  <c r="M317" i="3"/>
  <c r="G318" i="3"/>
  <c r="E318" i="3"/>
  <c r="F318" i="3"/>
  <c r="D318" i="3"/>
  <c r="C318" i="3"/>
  <c r="B318" i="3"/>
  <c r="L317" i="3" l="1"/>
  <c r="O317" i="3" s="1"/>
  <c r="N318" i="3"/>
  <c r="L318" i="3" s="1"/>
  <c r="O318" i="3" s="1"/>
  <c r="K318" i="3"/>
  <c r="M318" i="3" s="1"/>
  <c r="A319" i="3"/>
  <c r="H318" i="3"/>
  <c r="I318" i="3" s="1"/>
  <c r="J318" i="3" s="1"/>
  <c r="P317" i="3" s="1"/>
  <c r="F319" i="3" l="1"/>
  <c r="G319" i="3"/>
  <c r="E319" i="3"/>
  <c r="D319" i="3"/>
  <c r="C319" i="3"/>
  <c r="B319" i="3"/>
  <c r="K319" i="3" s="1"/>
  <c r="M319" i="3" s="1"/>
  <c r="N319" i="3"/>
  <c r="A320" i="3" l="1"/>
  <c r="H319" i="3"/>
  <c r="I319" i="3" s="1"/>
  <c r="J319" i="3" s="1"/>
  <c r="P318" i="3" s="1"/>
  <c r="L319" i="3"/>
  <c r="O319" i="3" s="1"/>
  <c r="F320" i="3"/>
  <c r="E320" i="3" l="1"/>
  <c r="D320" i="3"/>
  <c r="G320" i="3"/>
  <c r="B320" i="3"/>
  <c r="C320" i="3"/>
  <c r="N320" i="3" l="1"/>
  <c r="H320" i="3"/>
  <c r="I320" i="3" s="1"/>
  <c r="J320" i="3" s="1"/>
  <c r="P319" i="3" s="1"/>
  <c r="A321" i="3"/>
  <c r="K320" i="3"/>
  <c r="M320" i="3" s="1"/>
  <c r="L320" i="3" s="1"/>
  <c r="O320" i="3" s="1"/>
  <c r="E321" i="3" l="1"/>
  <c r="D321" i="3"/>
  <c r="G321" i="3"/>
  <c r="F321" i="3"/>
  <c r="C321" i="3"/>
  <c r="B321" i="3"/>
  <c r="N321" i="3" l="1"/>
  <c r="H321" i="3"/>
  <c r="I321" i="3" s="1"/>
  <c r="J321" i="3" s="1"/>
  <c r="P320" i="3" s="1"/>
  <c r="K321" i="3"/>
  <c r="M321" i="3" s="1"/>
  <c r="L321" i="3" s="1"/>
  <c r="O321" i="3" s="1"/>
  <c r="A322" i="3"/>
  <c r="E322" i="3" l="1"/>
  <c r="C322" i="3"/>
  <c r="D322" i="3"/>
  <c r="G322" i="3"/>
  <c r="F322" i="3"/>
  <c r="B322" i="3"/>
  <c r="K322" i="3" s="1"/>
  <c r="M322" i="3" s="1"/>
  <c r="N322" i="3" l="1"/>
  <c r="L322" i="3" s="1"/>
  <c r="O322" i="3" s="1"/>
  <c r="H322" i="3"/>
  <c r="I322" i="3" s="1"/>
  <c r="J322" i="3" s="1"/>
  <c r="P321" i="3" s="1"/>
  <c r="A323" i="3"/>
  <c r="D323" i="3" l="1"/>
  <c r="E323" i="3"/>
  <c r="F323" i="3"/>
  <c r="G323" i="3"/>
  <c r="B323" i="3"/>
  <c r="C323" i="3"/>
  <c r="N323" i="3" l="1"/>
  <c r="H323" i="3"/>
  <c r="I323" i="3" s="1"/>
  <c r="J323" i="3" s="1"/>
  <c r="P322" i="3" s="1"/>
  <c r="K323" i="3"/>
  <c r="M323" i="3" s="1"/>
  <c r="L323" i="3" s="1"/>
  <c r="O323" i="3" s="1"/>
  <c r="A324" i="3"/>
  <c r="B324" i="3" l="1"/>
  <c r="G324" i="3"/>
  <c r="C324" i="3"/>
  <c r="A325" i="3" s="1"/>
  <c r="D324" i="3"/>
  <c r="E324" i="3"/>
  <c r="F324" i="3"/>
  <c r="F325" i="3" l="1"/>
  <c r="D325" i="3"/>
  <c r="B325" i="3"/>
  <c r="G325" i="3"/>
  <c r="C325" i="3"/>
  <c r="E325" i="3"/>
  <c r="N324" i="3"/>
  <c r="H324" i="3"/>
  <c r="I324" i="3" s="1"/>
  <c r="J324" i="3" s="1"/>
  <c r="K324" i="3"/>
  <c r="M324" i="3" s="1"/>
  <c r="P323" i="3" l="1"/>
  <c r="L324" i="3"/>
  <c r="O324" i="3" s="1"/>
  <c r="K325" i="3" s="1"/>
  <c r="M325" i="3" s="1"/>
  <c r="H325" i="3"/>
  <c r="I325" i="3" s="1"/>
  <c r="J325" i="3" s="1"/>
  <c r="P324" i="3" s="1"/>
  <c r="A326" i="3"/>
  <c r="N325" i="3"/>
  <c r="L325" i="3" s="1"/>
  <c r="O325" i="3" s="1"/>
  <c r="E326" i="3" l="1"/>
  <c r="B326" i="3"/>
  <c r="K326" i="3" s="1"/>
  <c r="F326" i="3"/>
  <c r="D326" i="3"/>
  <c r="C326" i="3"/>
  <c r="G326" i="3"/>
  <c r="N326" i="3" l="1"/>
  <c r="A327" i="3"/>
  <c r="H326" i="3"/>
  <c r="I326" i="3" s="1"/>
  <c r="J326" i="3" s="1"/>
  <c r="P325" i="3" s="1"/>
  <c r="M326" i="3"/>
  <c r="L326" i="3" l="1"/>
  <c r="O326" i="3" s="1"/>
  <c r="G327" i="3"/>
  <c r="E327" i="3"/>
  <c r="D327" i="3"/>
  <c r="C327" i="3"/>
  <c r="B327" i="3"/>
  <c r="A328" i="3" s="1"/>
  <c r="B328" i="3" s="1"/>
  <c r="F327" i="3"/>
  <c r="N327" i="3" s="1"/>
  <c r="G328" i="3" l="1"/>
  <c r="C328" i="3"/>
  <c r="E328" i="3"/>
  <c r="F328" i="3"/>
  <c r="K327" i="3"/>
  <c r="M327" i="3" s="1"/>
  <c r="D328" i="3"/>
  <c r="H327" i="3"/>
  <c r="I327" i="3" s="1"/>
  <c r="J327" i="3" s="1"/>
  <c r="P326" i="3" s="1"/>
  <c r="A329" i="3"/>
  <c r="G329" i="3" s="1"/>
  <c r="N328" i="3"/>
  <c r="L327" i="3"/>
  <c r="O327" i="3" s="1"/>
  <c r="K328" i="3" s="1"/>
  <c r="M328" i="3" s="1"/>
  <c r="B329" i="3"/>
  <c r="C329" i="3"/>
  <c r="E329" i="3"/>
  <c r="F329" i="3" l="1"/>
  <c r="N329" i="3" s="1"/>
  <c r="H328" i="3"/>
  <c r="I328" i="3" s="1"/>
  <c r="D329" i="3"/>
  <c r="A330" i="3"/>
  <c r="L328" i="3"/>
  <c r="O328" i="3" s="1"/>
  <c r="K329" i="3" s="1"/>
  <c r="M329" i="3" s="1"/>
  <c r="J328" i="3"/>
  <c r="P327" i="3" s="1"/>
  <c r="H329" i="3"/>
  <c r="I329" i="3" s="1"/>
  <c r="G330" i="3" l="1"/>
  <c r="C330" i="3"/>
  <c r="L329" i="3"/>
  <c r="O329" i="3" s="1"/>
  <c r="J329" i="3"/>
  <c r="P328" i="3" s="1"/>
  <c r="B330" i="3"/>
  <c r="D330" i="3"/>
  <c r="E330" i="3"/>
  <c r="F330" i="3"/>
  <c r="N330" i="3" l="1"/>
  <c r="A331" i="3"/>
  <c r="K330" i="3"/>
  <c r="M330" i="3" s="1"/>
  <c r="H330" i="3"/>
  <c r="I330" i="3" s="1"/>
  <c r="B331" i="3" l="1"/>
  <c r="G331" i="3"/>
  <c r="D331" i="3"/>
  <c r="F331" i="3"/>
  <c r="C331" i="3"/>
  <c r="A332" i="3" s="1"/>
  <c r="E331" i="3"/>
  <c r="H331" i="3"/>
  <c r="J330" i="3"/>
  <c r="P329" i="3" s="1"/>
  <c r="N331" i="3" l="1"/>
  <c r="I331" i="3"/>
  <c r="J331" i="3" s="1"/>
  <c r="P330" i="3" s="1"/>
  <c r="G332" i="3"/>
  <c r="L330" i="3"/>
  <c r="O330" i="3" s="1"/>
  <c r="K331" i="3" s="1"/>
  <c r="M331" i="3" s="1"/>
  <c r="F332" i="3"/>
  <c r="B332" i="3"/>
  <c r="C332" i="3"/>
  <c r="E332" i="3"/>
  <c r="D332" i="3"/>
  <c r="N332" i="3" l="1"/>
  <c r="A333" i="3"/>
  <c r="H332" i="3"/>
  <c r="I332" i="3" s="1"/>
  <c r="D333" i="3" l="1"/>
  <c r="G333" i="3"/>
  <c r="L331" i="3"/>
  <c r="O331" i="3" s="1"/>
  <c r="K332" i="3" s="1"/>
  <c r="J332" i="3"/>
  <c r="E333" i="3"/>
  <c r="C333" i="3"/>
  <c r="B333" i="3"/>
  <c r="F333" i="3"/>
  <c r="N333" i="3" l="1"/>
  <c r="M332" i="3"/>
  <c r="L332" i="3" s="1"/>
  <c r="O332" i="3" s="1"/>
  <c r="K333" i="3" s="1"/>
  <c r="M333" i="3" s="1"/>
  <c r="P331" i="3"/>
  <c r="A334" i="3"/>
  <c r="H333" i="3"/>
  <c r="I333" i="3" s="1"/>
  <c r="G334" i="3" l="1"/>
  <c r="D334" i="3"/>
  <c r="B334" i="3"/>
  <c r="C334" i="3"/>
  <c r="F334" i="3"/>
  <c r="E334" i="3"/>
  <c r="N334" i="3" l="1"/>
  <c r="J333" i="3"/>
  <c r="P332" i="3" s="1"/>
  <c r="A335" i="3"/>
  <c r="H334" i="3"/>
  <c r="I334" i="3" s="1"/>
  <c r="L333" i="3"/>
  <c r="O333" i="3" s="1"/>
  <c r="K334" i="3" s="1"/>
  <c r="M334" i="3" s="1"/>
  <c r="F335" i="3" l="1"/>
  <c r="G335" i="3"/>
  <c r="D335" i="3"/>
  <c r="E335" i="3"/>
  <c r="B335" i="3"/>
  <c r="C335" i="3"/>
  <c r="J334" i="3"/>
  <c r="N335" i="3" l="1"/>
  <c r="A336" i="3"/>
  <c r="H335" i="3"/>
  <c r="I335" i="3" s="1"/>
  <c r="L334" i="3"/>
  <c r="O334" i="3" s="1"/>
  <c r="K335" i="3" s="1"/>
  <c r="M335" i="3" s="1"/>
  <c r="P333" i="3"/>
  <c r="G336" i="3" l="1"/>
  <c r="J335" i="3"/>
  <c r="P334" i="3" s="1"/>
  <c r="F336" i="3"/>
  <c r="D336" i="3"/>
  <c r="E336" i="3"/>
  <c r="C336" i="3"/>
  <c r="B336" i="3"/>
  <c r="N336" i="3" l="1"/>
  <c r="L335" i="3"/>
  <c r="O335" i="3" s="1"/>
  <c r="K336" i="3" s="1"/>
  <c r="M336" i="3" s="1"/>
  <c r="A337" i="3"/>
  <c r="H336" i="3"/>
  <c r="I336" i="3" s="1"/>
  <c r="G337" i="3" l="1"/>
  <c r="J336" i="3"/>
  <c r="P335" i="3" s="1"/>
  <c r="E337" i="3"/>
  <c r="D337" i="3"/>
  <c r="C337" i="3"/>
  <c r="B337" i="3"/>
  <c r="F337" i="3"/>
  <c r="N337" i="3" l="1"/>
  <c r="A338" i="3"/>
  <c r="L336" i="3"/>
  <c r="O336" i="3" s="1"/>
  <c r="K337" i="3" s="1"/>
  <c r="M337" i="3" s="1"/>
  <c r="H337" i="3"/>
  <c r="I337" i="3" s="1"/>
  <c r="G338" i="3" l="1"/>
  <c r="J337" i="3"/>
  <c r="C338" i="3"/>
  <c r="B338" i="3"/>
  <c r="F338" i="3"/>
  <c r="D338" i="3"/>
  <c r="E338" i="3"/>
  <c r="N338" i="3" l="1"/>
  <c r="A339" i="3"/>
  <c r="H338" i="3"/>
  <c r="I338" i="3" s="1"/>
  <c r="L337" i="3"/>
  <c r="O337" i="3" s="1"/>
  <c r="K338" i="3" s="1"/>
  <c r="M338" i="3" s="1"/>
  <c r="P336" i="3"/>
  <c r="B339" i="3" l="1"/>
  <c r="H339" i="3" s="1"/>
  <c r="G339" i="3"/>
  <c r="D339" i="3"/>
  <c r="F339" i="3"/>
  <c r="C339" i="3"/>
  <c r="A340" i="3" s="1"/>
  <c r="E339" i="3"/>
  <c r="N339" i="3" l="1"/>
  <c r="I339" i="3"/>
  <c r="G340" i="3"/>
  <c r="L338" i="3"/>
  <c r="O338" i="3" s="1"/>
  <c r="K339" i="3" s="1"/>
  <c r="M339" i="3" s="1"/>
  <c r="J338" i="3"/>
  <c r="P337" i="3" s="1"/>
  <c r="E340" i="3"/>
  <c r="F340" i="3"/>
  <c r="C340" i="3"/>
  <c r="D340" i="3"/>
  <c r="B340" i="3"/>
  <c r="J339" i="3"/>
  <c r="N340" i="3" l="1"/>
  <c r="P338" i="3"/>
  <c r="A341" i="3"/>
  <c r="H340" i="3"/>
  <c r="I340" i="3" s="1"/>
  <c r="E341" i="3" l="1"/>
  <c r="G341" i="3"/>
  <c r="C341" i="3"/>
  <c r="F341" i="3"/>
  <c r="B341" i="3"/>
  <c r="H341" i="3" s="1"/>
  <c r="D341" i="3"/>
  <c r="J340" i="3"/>
  <c r="L339" i="3"/>
  <c r="O339" i="3" s="1"/>
  <c r="K340" i="3" s="1"/>
  <c r="M340" i="3" s="1"/>
  <c r="I341" i="3" l="1"/>
  <c r="J341" i="3" s="1"/>
  <c r="P340" i="3" s="1"/>
  <c r="N341" i="3"/>
  <c r="L340" i="3"/>
  <c r="O340" i="3" s="1"/>
  <c r="K341" i="3" s="1"/>
  <c r="M341" i="3" s="1"/>
  <c r="A342" i="3"/>
  <c r="F342" i="3" s="1"/>
  <c r="P339" i="3"/>
  <c r="L341" i="3" l="1"/>
  <c r="O341" i="3" s="1"/>
  <c r="C342" i="3"/>
  <c r="G342" i="3"/>
  <c r="E342" i="3"/>
  <c r="D342" i="3"/>
  <c r="B342" i="3"/>
  <c r="N342" i="3" l="1"/>
  <c r="A343" i="3"/>
  <c r="K342" i="3"/>
  <c r="M342" i="3" s="1"/>
  <c r="H342" i="3"/>
  <c r="I342" i="3" s="1"/>
  <c r="F343" i="3" l="1"/>
  <c r="J342" i="3"/>
  <c r="P341" i="3" s="1"/>
  <c r="D343" i="3"/>
  <c r="B343" i="3"/>
  <c r="E343" i="3"/>
  <c r="G343" i="3"/>
  <c r="C343" i="3"/>
  <c r="N343" i="3" l="1"/>
  <c r="A344" i="3"/>
  <c r="D344" i="3" s="1"/>
  <c r="L342" i="3"/>
  <c r="O342" i="3" s="1"/>
  <c r="K343" i="3" s="1"/>
  <c r="M343" i="3" s="1"/>
  <c r="H343" i="3"/>
  <c r="F344" i="3" l="1"/>
  <c r="C344" i="3"/>
  <c r="B344" i="3"/>
  <c r="E344" i="3"/>
  <c r="G344" i="3"/>
  <c r="I343" i="3"/>
  <c r="J343" i="3" s="1"/>
  <c r="P342" i="3" s="1"/>
  <c r="L343" i="3"/>
  <c r="O343" i="3" s="1"/>
  <c r="K344" i="3" s="1"/>
  <c r="H344" i="3" l="1"/>
  <c r="I344" i="3" s="1"/>
  <c r="A345" i="3"/>
  <c r="B345" i="3" s="1"/>
  <c r="N344" i="3"/>
  <c r="M344" i="3"/>
  <c r="G345" i="3" l="1"/>
  <c r="F345" i="3"/>
  <c r="E345" i="3"/>
  <c r="L344" i="3"/>
  <c r="O344" i="3" s="1"/>
  <c r="D345" i="3"/>
  <c r="K345" i="3"/>
  <c r="C345" i="3"/>
  <c r="A346" i="3" s="1"/>
  <c r="C346" i="3" s="1"/>
  <c r="H345" i="3"/>
  <c r="J344" i="3"/>
  <c r="P343" i="3" s="1"/>
  <c r="M345" i="3" l="1"/>
  <c r="N345" i="3"/>
  <c r="L345" i="3" s="1"/>
  <c r="O345" i="3" s="1"/>
  <c r="D346" i="3"/>
  <c r="G346" i="3"/>
  <c r="E346" i="3"/>
  <c r="F346" i="3"/>
  <c r="B346" i="3"/>
  <c r="A347" i="3" s="1"/>
  <c r="G347" i="3" s="1"/>
  <c r="I345" i="3"/>
  <c r="K346" i="3" l="1"/>
  <c r="M346" i="3"/>
  <c r="N346" i="3"/>
  <c r="B347" i="3"/>
  <c r="F347" i="3"/>
  <c r="D347" i="3"/>
  <c r="C347" i="3"/>
  <c r="A348" i="3" s="1"/>
  <c r="E347" i="3"/>
  <c r="H346" i="3"/>
  <c r="I346" i="3" s="1"/>
  <c r="J346" i="3" s="1"/>
  <c r="J345" i="3"/>
  <c r="P344" i="3" s="1"/>
  <c r="N347" i="3" l="1"/>
  <c r="H347" i="3"/>
  <c r="I347" i="3" s="1"/>
  <c r="J347" i="3" s="1"/>
  <c r="P346" i="3" s="1"/>
  <c r="L346" i="3"/>
  <c r="O346" i="3" s="1"/>
  <c r="K347" i="3" s="1"/>
  <c r="M347" i="3" s="1"/>
  <c r="P345" i="3"/>
  <c r="C348" i="3"/>
  <c r="G348" i="3"/>
  <c r="D348" i="3"/>
  <c r="B348" i="3"/>
  <c r="E348" i="3"/>
  <c r="F348" i="3"/>
  <c r="N348" i="3" l="1"/>
  <c r="H348" i="3"/>
  <c r="L347" i="3"/>
  <c r="O347" i="3" s="1"/>
  <c r="K348" i="3" s="1"/>
  <c r="M348" i="3" s="1"/>
  <c r="A349" i="3"/>
  <c r="I348" i="3" l="1"/>
  <c r="J348" i="3" s="1"/>
  <c r="P347" i="3" s="1"/>
  <c r="D349" i="3"/>
  <c r="G349" i="3"/>
  <c r="E349" i="3"/>
  <c r="F349" i="3"/>
  <c r="C349" i="3"/>
  <c r="B349" i="3"/>
  <c r="H349" i="3" s="1"/>
  <c r="N349" i="3" l="1"/>
  <c r="I349" i="3"/>
  <c r="J349" i="3" s="1"/>
  <c r="A350" i="3"/>
  <c r="L348" i="3"/>
  <c r="O348" i="3" s="1"/>
  <c r="K349" i="3" s="1"/>
  <c r="M349" i="3" s="1"/>
  <c r="L349" i="3" l="1"/>
  <c r="O349" i="3" s="1"/>
  <c r="F350" i="3"/>
  <c r="G350" i="3"/>
  <c r="C350" i="3"/>
  <c r="A351" i="3" s="1"/>
  <c r="B350" i="3"/>
  <c r="E350" i="3"/>
  <c r="D350" i="3"/>
  <c r="P348" i="3"/>
  <c r="H350" i="3"/>
  <c r="N350" i="3" l="1"/>
  <c r="G351" i="3"/>
  <c r="I350" i="3"/>
  <c r="K350" i="3"/>
  <c r="M350" i="3" s="1"/>
  <c r="E351" i="3"/>
  <c r="D351" i="3"/>
  <c r="C351" i="3"/>
  <c r="B351" i="3"/>
  <c r="F351" i="3"/>
  <c r="N351" i="3" l="1"/>
  <c r="H351" i="3"/>
  <c r="I351" i="3" s="1"/>
  <c r="L350" i="3"/>
  <c r="O350" i="3" s="1"/>
  <c r="K351" i="3" s="1"/>
  <c r="M351" i="3" s="1"/>
  <c r="J350" i="3"/>
  <c r="P349" i="3" s="1"/>
  <c r="A352" i="3"/>
  <c r="G352" i="3" l="1"/>
  <c r="J351" i="3"/>
  <c r="P350" i="3" s="1"/>
  <c r="D352" i="3"/>
  <c r="B352" i="3"/>
  <c r="H352" i="3" s="1"/>
  <c r="C352" i="3"/>
  <c r="F352" i="3"/>
  <c r="E352" i="3"/>
  <c r="I352" i="3" l="1"/>
  <c r="N352" i="3"/>
  <c r="L351" i="3"/>
  <c r="O351" i="3" s="1"/>
  <c r="K352" i="3" s="1"/>
  <c r="M352" i="3" s="1"/>
  <c r="A353" i="3"/>
  <c r="B353" i="3" l="1"/>
  <c r="G353" i="3"/>
  <c r="J352" i="3"/>
  <c r="P351" i="3" s="1"/>
  <c r="L352" i="3"/>
  <c r="O352" i="3" s="1"/>
  <c r="D353" i="3"/>
  <c r="F353" i="3"/>
  <c r="E353" i="3"/>
  <c r="C353" i="3"/>
  <c r="A354" i="3" s="1"/>
  <c r="H353" i="3"/>
  <c r="K353" i="3" l="1"/>
  <c r="N353" i="3"/>
  <c r="I353" i="3"/>
  <c r="G354" i="3"/>
  <c r="M353" i="3"/>
  <c r="C354" i="3"/>
  <c r="F354" i="3"/>
  <c r="E354" i="3"/>
  <c r="N354" i="3" l="1"/>
  <c r="J353" i="3"/>
  <c r="P352" i="3" s="1"/>
  <c r="L353" i="3"/>
  <c r="O353" i="3" s="1"/>
  <c r="D354" i="3"/>
  <c r="B354" i="3"/>
  <c r="A355" i="3" s="1"/>
  <c r="G355" i="3" l="1"/>
  <c r="H354" i="3"/>
  <c r="I354" i="3" s="1"/>
  <c r="K354" i="3"/>
  <c r="M354" i="3" s="1"/>
  <c r="J354" i="3" l="1"/>
  <c r="P353" i="3" s="1"/>
  <c r="C355" i="3"/>
  <c r="E355" i="3"/>
  <c r="B355" i="3"/>
  <c r="F355" i="3"/>
  <c r="D355" i="3"/>
  <c r="N355" i="3" l="1"/>
  <c r="L354" i="3"/>
  <c r="O354" i="3" s="1"/>
  <c r="K355" i="3" s="1"/>
  <c r="M355" i="3" s="1"/>
  <c r="A356" i="3"/>
  <c r="H355" i="3"/>
  <c r="I355" i="3" s="1"/>
  <c r="J355" i="3" l="1"/>
  <c r="P354" i="3" s="1"/>
  <c r="E356" i="3"/>
  <c r="G356" i="3"/>
  <c r="B356" i="3"/>
  <c r="F356" i="3"/>
  <c r="D356" i="3"/>
  <c r="C356" i="3"/>
  <c r="N356" i="3" l="1"/>
  <c r="L355" i="3"/>
  <c r="O355" i="3" s="1"/>
  <c r="K356" i="3" s="1"/>
  <c r="M356" i="3" s="1"/>
  <c r="H356" i="3"/>
  <c r="A357" i="3"/>
  <c r="I356" i="3" l="1"/>
  <c r="J356" i="3" s="1"/>
  <c r="P355" i="3" s="1"/>
  <c r="L356" i="3"/>
  <c r="O356" i="3" s="1"/>
  <c r="B357" i="3"/>
  <c r="G357" i="3"/>
  <c r="F357" i="3"/>
  <c r="C357" i="3"/>
  <c r="A358" i="3" s="1"/>
  <c r="D357" i="3"/>
  <c r="E357" i="3"/>
  <c r="K357" i="3" l="1"/>
  <c r="H357" i="3"/>
  <c r="I357" i="3" s="1"/>
  <c r="J357" i="3" s="1"/>
  <c r="P356" i="3" s="1"/>
  <c r="N357" i="3"/>
  <c r="M357" i="3"/>
  <c r="C358" i="3"/>
  <c r="G358" i="3"/>
  <c r="D358" i="3"/>
  <c r="B358" i="3"/>
  <c r="E358" i="3"/>
  <c r="F358" i="3"/>
  <c r="A359" i="3" l="1"/>
  <c r="G359" i="3" s="1"/>
  <c r="N358" i="3"/>
  <c r="H358" i="3"/>
  <c r="I358" i="3" s="1"/>
  <c r="C359" i="3" l="1"/>
  <c r="D359" i="3"/>
  <c r="F359" i="3"/>
  <c r="E359" i="3"/>
  <c r="N359" i="3" s="1"/>
  <c r="B359" i="3"/>
  <c r="J358" i="3"/>
  <c r="L357" i="3"/>
  <c r="O357" i="3" s="1"/>
  <c r="K358" i="3" s="1"/>
  <c r="H359" i="3"/>
  <c r="A360" i="3"/>
  <c r="I359" i="3" l="1"/>
  <c r="J359" i="3" s="1"/>
  <c r="P358" i="3" s="1"/>
  <c r="M358" i="3"/>
  <c r="L358" i="3" s="1"/>
  <c r="O358" i="3" s="1"/>
  <c r="K359" i="3" s="1"/>
  <c r="M359" i="3" s="1"/>
  <c r="F360" i="3"/>
  <c r="G360" i="3"/>
  <c r="P357" i="3"/>
  <c r="E360" i="3"/>
  <c r="D360" i="3"/>
  <c r="B360" i="3"/>
  <c r="C360" i="3"/>
  <c r="A361" i="3" l="1"/>
  <c r="G361" i="3" s="1"/>
  <c r="N360" i="3"/>
  <c r="H360" i="3"/>
  <c r="L359" i="3"/>
  <c r="O359" i="3" s="1"/>
  <c r="K360" i="3" s="1"/>
  <c r="M360" i="3" s="1"/>
  <c r="E361" i="3"/>
  <c r="C361" i="3" l="1"/>
  <c r="B361" i="3"/>
  <c r="F361" i="3"/>
  <c r="N361" i="3" s="1"/>
  <c r="D361" i="3"/>
  <c r="I360" i="3"/>
  <c r="J360" i="3" s="1"/>
  <c r="P359" i="3" s="1"/>
  <c r="L360" i="3"/>
  <c r="O360" i="3" s="1"/>
  <c r="K361" i="3" s="1"/>
  <c r="M361" i="3" s="1"/>
  <c r="A362" i="3"/>
  <c r="H361" i="3" l="1"/>
  <c r="I361" i="3" s="1"/>
  <c r="D362" i="3"/>
  <c r="G362" i="3"/>
  <c r="F362" i="3"/>
  <c r="B362" i="3"/>
  <c r="H362" i="3" s="1"/>
  <c r="E362" i="3"/>
  <c r="C362" i="3"/>
  <c r="A363" i="3" s="1"/>
  <c r="N362" i="3" l="1"/>
  <c r="I362" i="3"/>
  <c r="J362" i="3" s="1"/>
  <c r="J361" i="3"/>
  <c r="P360" i="3" s="1"/>
  <c r="C363" i="3"/>
  <c r="G363" i="3"/>
  <c r="L361" i="3"/>
  <c r="O361" i="3" s="1"/>
  <c r="K362" i="3" s="1"/>
  <c r="M362" i="3" s="1"/>
  <c r="F363" i="3"/>
  <c r="B363" i="3"/>
  <c r="D363" i="3"/>
  <c r="E363" i="3"/>
  <c r="N363" i="3" s="1"/>
  <c r="L362" i="3" l="1"/>
  <c r="O362" i="3" s="1"/>
  <c r="K363" i="3" s="1"/>
  <c r="M363" i="3" s="1"/>
  <c r="P361" i="3"/>
  <c r="A364" i="3"/>
  <c r="H363" i="3"/>
  <c r="I363" i="3" s="1"/>
  <c r="J363" i="3" l="1"/>
  <c r="P362" i="3" s="1"/>
  <c r="B364" i="3"/>
  <c r="G364" i="3"/>
  <c r="D364" i="3"/>
  <c r="F364" i="3"/>
  <c r="E364" i="3"/>
  <c r="C364" i="3"/>
  <c r="N364" i="3" l="1"/>
  <c r="L363" i="3"/>
  <c r="O363" i="3" s="1"/>
  <c r="K364" i="3" s="1"/>
  <c r="M364" i="3" s="1"/>
  <c r="H364" i="3"/>
  <c r="I364" i="3" s="1"/>
  <c r="A365" i="3"/>
  <c r="F365" i="3" l="1"/>
  <c r="B365" i="3"/>
  <c r="C365" i="3"/>
  <c r="D365" i="3"/>
  <c r="G365" i="3"/>
  <c r="E365" i="3"/>
  <c r="L364" i="3"/>
  <c r="O364" i="3" s="1"/>
  <c r="K365" i="3" s="1"/>
  <c r="J364" i="3"/>
  <c r="P363" i="3" s="1"/>
  <c r="H365" i="3"/>
  <c r="N365" i="3" l="1"/>
  <c r="A366" i="3"/>
  <c r="B366" i="3" s="1"/>
  <c r="I365" i="3"/>
  <c r="J365" i="3" s="1"/>
  <c r="P364" i="3" s="1"/>
  <c r="M365" i="3"/>
  <c r="D366" i="3" l="1"/>
  <c r="F366" i="3"/>
  <c r="C366" i="3"/>
  <c r="A367" i="3" s="1"/>
  <c r="E366" i="3"/>
  <c r="G366" i="3"/>
  <c r="L365" i="3"/>
  <c r="O365" i="3" s="1"/>
  <c r="K366" i="3" s="1"/>
  <c r="H366" i="3"/>
  <c r="D367" i="3" l="1"/>
  <c r="B367" i="3"/>
  <c r="I366" i="3"/>
  <c r="M366" i="3"/>
  <c r="C367" i="3"/>
  <c r="A368" i="3" s="1"/>
  <c r="N366" i="3"/>
  <c r="E367" i="3"/>
  <c r="G367" i="3"/>
  <c r="F367" i="3"/>
  <c r="L366" i="3"/>
  <c r="O366" i="3" s="1"/>
  <c r="K367" i="3" s="1"/>
  <c r="H367" i="3"/>
  <c r="I367" i="3" l="1"/>
  <c r="N367" i="3"/>
  <c r="M367" i="3"/>
  <c r="G368" i="3"/>
  <c r="J367" i="3"/>
  <c r="J366" i="3"/>
  <c r="P365" i="3" s="1"/>
  <c r="C368" i="3"/>
  <c r="F368" i="3"/>
  <c r="D368" i="3"/>
  <c r="B368" i="3"/>
  <c r="E368" i="3"/>
  <c r="N368" i="3" l="1"/>
  <c r="L367" i="3"/>
  <c r="O367" i="3" s="1"/>
  <c r="K368" i="3" s="1"/>
  <c r="M368" i="3" s="1"/>
  <c r="P366" i="3"/>
  <c r="A369" i="3"/>
  <c r="H368" i="3"/>
  <c r="I368" i="3" s="1"/>
  <c r="J368" i="3" l="1"/>
  <c r="P367" i="3" s="1"/>
  <c r="B369" i="3"/>
  <c r="G369" i="3"/>
  <c r="F369" i="3"/>
  <c r="E369" i="3"/>
  <c r="N369" i="3" s="1"/>
  <c r="C369" i="3"/>
  <c r="A370" i="3" s="1"/>
  <c r="D369" i="3"/>
  <c r="G370" i="3" l="1"/>
  <c r="H369" i="3"/>
  <c r="L368" i="3"/>
  <c r="O368" i="3" s="1"/>
  <c r="K369" i="3" s="1"/>
  <c r="M369" i="3" s="1"/>
  <c r="B370" i="3"/>
  <c r="E370" i="3"/>
  <c r="C370" i="3"/>
  <c r="F370" i="3"/>
  <c r="D370" i="3"/>
  <c r="N370" i="3" l="1"/>
  <c r="I369" i="3"/>
  <c r="J369" i="3" s="1"/>
  <c r="P368" i="3" s="1"/>
  <c r="A371" i="3"/>
  <c r="H370" i="3" l="1"/>
  <c r="I370" i="3" s="1"/>
  <c r="J370" i="3" s="1"/>
  <c r="P369" i="3" s="1"/>
  <c r="E371" i="3"/>
  <c r="G371" i="3"/>
  <c r="L369" i="3"/>
  <c r="O369" i="3" s="1"/>
  <c r="K370" i="3" s="1"/>
  <c r="M370" i="3" s="1"/>
  <c r="B371" i="3"/>
  <c r="H371" i="3" s="1"/>
  <c r="F371" i="3"/>
  <c r="D371" i="3"/>
  <c r="C371" i="3"/>
  <c r="N371" i="3" l="1"/>
  <c r="I371" i="3"/>
  <c r="J371" i="3" s="1"/>
  <c r="L370" i="3"/>
  <c r="O370" i="3" s="1"/>
  <c r="K371" i="3" s="1"/>
  <c r="M371" i="3" s="1"/>
  <c r="A372" i="3"/>
  <c r="G372" i="3" l="1"/>
  <c r="L371" i="3"/>
  <c r="O371" i="3" s="1"/>
  <c r="P370" i="3"/>
  <c r="B372" i="3"/>
  <c r="H372" i="3" s="1"/>
  <c r="D372" i="3"/>
  <c r="F372" i="3"/>
  <c r="E372" i="3"/>
  <c r="C372" i="3"/>
  <c r="I372" i="3" l="1"/>
  <c r="N372" i="3"/>
  <c r="A373" i="3"/>
  <c r="K372" i="3"/>
  <c r="M372" i="3" s="1"/>
  <c r="J372" i="3"/>
  <c r="P371" i="3" s="1"/>
  <c r="C373" i="3" l="1"/>
  <c r="G373" i="3"/>
  <c r="B373" i="3"/>
  <c r="H373" i="3" s="1"/>
  <c r="F373" i="3"/>
  <c r="D373" i="3"/>
  <c r="E373" i="3"/>
  <c r="N373" i="3" l="1"/>
  <c r="I373" i="3"/>
  <c r="J373" i="3" s="1"/>
  <c r="P372" i="3" s="1"/>
  <c r="L372" i="3"/>
  <c r="O372" i="3" s="1"/>
  <c r="K373" i="3" s="1"/>
  <c r="M373" i="3" s="1"/>
  <c r="A374" i="3"/>
  <c r="G374" i="3" l="1"/>
  <c r="D374" i="3"/>
  <c r="C374" i="3"/>
  <c r="B374" i="3"/>
  <c r="H374" i="3" s="1"/>
  <c r="E374" i="3"/>
  <c r="F374" i="3"/>
  <c r="I374" i="3" l="1"/>
  <c r="N374" i="3"/>
  <c r="L373" i="3"/>
  <c r="O373" i="3" s="1"/>
  <c r="K374" i="3" s="1"/>
  <c r="M374" i="3" s="1"/>
  <c r="A375" i="3"/>
  <c r="J374" i="3"/>
  <c r="P373" i="3" s="1"/>
  <c r="G375" i="3" l="1"/>
  <c r="E375" i="3"/>
  <c r="D375" i="3"/>
  <c r="C375" i="3"/>
  <c r="F375" i="3"/>
  <c r="B375" i="3"/>
  <c r="N375" i="3" l="1"/>
  <c r="A376" i="3"/>
  <c r="L374" i="3"/>
  <c r="O374" i="3" s="1"/>
  <c r="K375" i="3" s="1"/>
  <c r="M375" i="3" s="1"/>
  <c r="H375" i="3"/>
  <c r="I375" i="3" s="1"/>
  <c r="G376" i="3" l="1"/>
  <c r="J375" i="3"/>
  <c r="P374" i="3" s="1"/>
  <c r="E376" i="3"/>
  <c r="F376" i="3"/>
  <c r="B376" i="3"/>
  <c r="D376" i="3"/>
  <c r="C376" i="3"/>
  <c r="L375" i="3"/>
  <c r="O375" i="3" s="1"/>
  <c r="N376" i="3" l="1"/>
  <c r="K376" i="3"/>
  <c r="M376" i="3" s="1"/>
  <c r="A377" i="3"/>
  <c r="H376" i="3"/>
  <c r="I376" i="3" s="1"/>
  <c r="G377" i="3" l="1"/>
  <c r="J376" i="3"/>
  <c r="P375" i="3" s="1"/>
  <c r="E377" i="3"/>
  <c r="B377" i="3"/>
  <c r="D377" i="3"/>
  <c r="C377" i="3"/>
  <c r="F377" i="3"/>
  <c r="N377" i="3" l="1"/>
  <c r="A378" i="3"/>
  <c r="L376" i="3"/>
  <c r="O376" i="3" s="1"/>
  <c r="K377" i="3" s="1"/>
  <c r="M377" i="3" s="1"/>
  <c r="H377" i="3"/>
  <c r="I377" i="3" s="1"/>
  <c r="J377" i="3" l="1"/>
  <c r="P376" i="3" s="1"/>
  <c r="C378" i="3"/>
  <c r="G378" i="3"/>
  <c r="D378" i="3"/>
  <c r="B378" i="3"/>
  <c r="E378" i="3"/>
  <c r="F378" i="3"/>
  <c r="N378" i="3" l="1"/>
  <c r="L377" i="3"/>
  <c r="O377" i="3" s="1"/>
  <c r="K378" i="3" s="1"/>
  <c r="M378" i="3" s="1"/>
  <c r="A379" i="3"/>
  <c r="F379" i="3" s="1"/>
  <c r="H378" i="3"/>
  <c r="I378" i="3" s="1"/>
  <c r="E379" i="3" l="1"/>
  <c r="B379" i="3"/>
  <c r="D379" i="3"/>
  <c r="C379" i="3"/>
  <c r="G379" i="3"/>
  <c r="N379" i="3" s="1"/>
  <c r="J378" i="3"/>
  <c r="P377" i="3" s="1"/>
  <c r="A380" i="3" l="1"/>
  <c r="G380" i="3"/>
  <c r="H379" i="3"/>
  <c r="L378" i="3"/>
  <c r="O378" i="3" s="1"/>
  <c r="K379" i="3" s="1"/>
  <c r="M379" i="3" s="1"/>
  <c r="D380" i="3"/>
  <c r="C380" i="3"/>
  <c r="E380" i="3"/>
  <c r="B380" i="3"/>
  <c r="F380" i="3"/>
  <c r="N380" i="3" l="1"/>
  <c r="I379" i="3"/>
  <c r="J379" i="3" s="1"/>
  <c r="P378" i="3" s="1"/>
  <c r="L379" i="3"/>
  <c r="O379" i="3" s="1"/>
  <c r="K380" i="3" s="1"/>
  <c r="M380" i="3" s="1"/>
  <c r="A381" i="3"/>
  <c r="H380" i="3"/>
  <c r="I380" i="3" s="1"/>
  <c r="G381" i="3" l="1"/>
  <c r="J380" i="3"/>
  <c r="P379" i="3" s="1"/>
  <c r="F381" i="3"/>
  <c r="B381" i="3"/>
  <c r="E381" i="3"/>
  <c r="C381" i="3"/>
  <c r="D381" i="3"/>
  <c r="N381" i="3" l="1"/>
  <c r="A382" i="3"/>
  <c r="H381" i="3"/>
  <c r="I381" i="3" s="1"/>
  <c r="L380" i="3"/>
  <c r="O380" i="3" s="1"/>
  <c r="K381" i="3" s="1"/>
  <c r="M381" i="3" s="1"/>
  <c r="J381" i="3" l="1"/>
  <c r="P380" i="3" s="1"/>
  <c r="F382" i="3"/>
  <c r="G382" i="3"/>
  <c r="B382" i="3"/>
  <c r="D382" i="3"/>
  <c r="C382" i="3"/>
  <c r="E382" i="3"/>
  <c r="N382" i="3" l="1"/>
  <c r="L381" i="3"/>
  <c r="O381" i="3" s="1"/>
  <c r="K382" i="3" s="1"/>
  <c r="M382" i="3" s="1"/>
  <c r="H382" i="3"/>
  <c r="A383" i="3"/>
  <c r="G383" i="3" l="1"/>
  <c r="I382" i="3"/>
  <c r="J382" i="3" s="1"/>
  <c r="P381" i="3" s="1"/>
  <c r="F383" i="3"/>
  <c r="D383" i="3"/>
  <c r="C383" i="3"/>
  <c r="B383" i="3"/>
  <c r="H383" i="3" s="1"/>
  <c r="E383" i="3"/>
  <c r="N383" i="3" l="1"/>
  <c r="I383" i="3"/>
  <c r="L382" i="3"/>
  <c r="O382" i="3" s="1"/>
  <c r="K383" i="3" s="1"/>
  <c r="M383" i="3" s="1"/>
  <c r="A384" i="3"/>
  <c r="J383" i="3"/>
  <c r="P382" i="3" s="1"/>
  <c r="G384" i="3" l="1"/>
  <c r="B384" i="3"/>
  <c r="H384" i="3" s="1"/>
  <c r="E384" i="3"/>
  <c r="C384" i="3"/>
  <c r="F384" i="3"/>
  <c r="D384" i="3"/>
  <c r="N384" i="3" l="1"/>
  <c r="I384" i="3"/>
  <c r="A385" i="3"/>
  <c r="L383" i="3"/>
  <c r="O383" i="3" s="1"/>
  <c r="K384" i="3" s="1"/>
  <c r="M384" i="3" s="1"/>
  <c r="F385" i="3" l="1"/>
  <c r="G385" i="3"/>
  <c r="E385" i="3"/>
  <c r="C385" i="3"/>
  <c r="B385" i="3"/>
  <c r="H385" i="3" s="1"/>
  <c r="D385" i="3"/>
  <c r="L384" i="3"/>
  <c r="O384" i="3" s="1"/>
  <c r="J384" i="3"/>
  <c r="P383" i="3" s="1"/>
  <c r="N385" i="3" l="1"/>
  <c r="I385" i="3"/>
  <c r="J385" i="3" s="1"/>
  <c r="P384" i="3" s="1"/>
  <c r="K385" i="3"/>
  <c r="M385" i="3" s="1"/>
  <c r="A386" i="3"/>
  <c r="G386" i="3" l="1"/>
  <c r="D386" i="3"/>
  <c r="C386" i="3"/>
  <c r="F386" i="3"/>
  <c r="B386" i="3"/>
  <c r="H386" i="3" s="1"/>
  <c r="E386" i="3"/>
  <c r="N386" i="3" l="1"/>
  <c r="I386" i="3"/>
  <c r="L385" i="3"/>
  <c r="O385" i="3" s="1"/>
  <c r="K386" i="3" s="1"/>
  <c r="M386" i="3" s="1"/>
  <c r="A387" i="3"/>
  <c r="J386" i="3"/>
  <c r="P385" i="3" s="1"/>
  <c r="G387" i="3" l="1"/>
  <c r="F387" i="3"/>
  <c r="E387" i="3"/>
  <c r="D387" i="3"/>
  <c r="B387" i="3"/>
  <c r="H387" i="3" s="1"/>
  <c r="C387" i="3"/>
  <c r="N387" i="3" l="1"/>
  <c r="I387" i="3"/>
  <c r="J387" i="3" s="1"/>
  <c r="P386" i="3" s="1"/>
  <c r="L386" i="3"/>
  <c r="O386" i="3" s="1"/>
  <c r="K387" i="3" s="1"/>
  <c r="M387" i="3" s="1"/>
  <c r="A388" i="3"/>
  <c r="G388" i="3" l="1"/>
  <c r="B388" i="3"/>
  <c r="H388" i="3" s="1"/>
  <c r="D388" i="3"/>
  <c r="F388" i="3"/>
  <c r="C388" i="3"/>
  <c r="E388" i="3"/>
  <c r="N388" i="3" l="1"/>
  <c r="I388" i="3"/>
  <c r="J388" i="3" s="1"/>
  <c r="P387" i="3" s="1"/>
  <c r="L387" i="3"/>
  <c r="O387" i="3" s="1"/>
  <c r="K388" i="3" s="1"/>
  <c r="M388" i="3" s="1"/>
  <c r="A389" i="3"/>
  <c r="G389" i="3" l="1"/>
  <c r="F389" i="3"/>
  <c r="C389" i="3"/>
  <c r="D389" i="3"/>
  <c r="E389" i="3"/>
  <c r="B389" i="3"/>
  <c r="H389" i="3" s="1"/>
  <c r="I389" i="3" l="1"/>
  <c r="N389" i="3"/>
  <c r="A390" i="3"/>
  <c r="L388" i="3"/>
  <c r="O388" i="3" s="1"/>
  <c r="K389" i="3" s="1"/>
  <c r="M389" i="3" s="1"/>
  <c r="G390" i="3" l="1"/>
  <c r="E390" i="3"/>
  <c r="F390" i="3"/>
  <c r="D390" i="3"/>
  <c r="B390" i="3"/>
  <c r="C390" i="3"/>
  <c r="A391" i="3" s="1"/>
  <c r="J389" i="3"/>
  <c r="P388" i="3" s="1"/>
  <c r="L389" i="3"/>
  <c r="O389" i="3" s="1"/>
  <c r="H390" i="3"/>
  <c r="K390" i="3" l="1"/>
  <c r="M390" i="3" s="1"/>
  <c r="N390" i="3"/>
  <c r="G391" i="3"/>
  <c r="I390" i="3"/>
  <c r="J390" i="3" s="1"/>
  <c r="P389" i="3" s="1"/>
  <c r="F391" i="3"/>
  <c r="D391" i="3"/>
  <c r="E391" i="3"/>
  <c r="C391" i="3"/>
  <c r="B391" i="3"/>
  <c r="N391" i="3" l="1"/>
  <c r="H391" i="3"/>
  <c r="I391" i="3" s="1"/>
  <c r="A392" i="3"/>
  <c r="J391" i="3" l="1"/>
  <c r="P390" i="3" s="1"/>
  <c r="B392" i="3"/>
  <c r="G392" i="3"/>
  <c r="L390" i="3"/>
  <c r="O390" i="3" s="1"/>
  <c r="K391" i="3" s="1"/>
  <c r="M391" i="3" s="1"/>
  <c r="H392" i="3"/>
  <c r="E392" i="3"/>
  <c r="D392" i="3"/>
  <c r="C392" i="3"/>
  <c r="A393" i="3" s="1"/>
  <c r="F392" i="3"/>
  <c r="I392" i="3" l="1"/>
  <c r="J392" i="3" s="1"/>
  <c r="N392" i="3"/>
  <c r="B393" i="3"/>
  <c r="G393" i="3"/>
  <c r="L391" i="3"/>
  <c r="O391" i="3" s="1"/>
  <c r="K392" i="3" s="1"/>
  <c r="M392" i="3" s="1"/>
  <c r="F393" i="3"/>
  <c r="C393" i="3"/>
  <c r="A394" i="3" s="1"/>
  <c r="E393" i="3"/>
  <c r="D393" i="3"/>
  <c r="N393" i="3" l="1"/>
  <c r="E394" i="3"/>
  <c r="G394" i="3"/>
  <c r="P391" i="3"/>
  <c r="D394" i="3"/>
  <c r="H393" i="3"/>
  <c r="I393" i="3" s="1"/>
  <c r="C394" i="3"/>
  <c r="B394" i="3"/>
  <c r="F394" i="3"/>
  <c r="N394" i="3" l="1"/>
  <c r="J393" i="3"/>
  <c r="P392" i="3" s="1"/>
  <c r="A395" i="3"/>
  <c r="F395" i="3" s="1"/>
  <c r="L392" i="3"/>
  <c r="O392" i="3" s="1"/>
  <c r="K393" i="3" s="1"/>
  <c r="M393" i="3" s="1"/>
  <c r="L393" i="3" l="1"/>
  <c r="O393" i="3" s="1"/>
  <c r="K394" i="3" s="1"/>
  <c r="M394" i="3" s="1"/>
  <c r="H394" i="3"/>
  <c r="I394" i="3" s="1"/>
  <c r="C395" i="3"/>
  <c r="G395" i="3"/>
  <c r="B395" i="3"/>
  <c r="E395" i="3"/>
  <c r="D395" i="3"/>
  <c r="A396" i="3" l="1"/>
  <c r="G396" i="3" s="1"/>
  <c r="N395" i="3"/>
  <c r="H395" i="3"/>
  <c r="D396" i="3" l="1"/>
  <c r="F396" i="3"/>
  <c r="E396" i="3"/>
  <c r="B396" i="3"/>
  <c r="C396" i="3"/>
  <c r="I395" i="3"/>
  <c r="J395" i="3" s="1"/>
  <c r="J394" i="3"/>
  <c r="P393" i="3" s="1"/>
  <c r="L394" i="3"/>
  <c r="O394" i="3" s="1"/>
  <c r="K395" i="3" s="1"/>
  <c r="N396" i="3" l="1"/>
  <c r="A397" i="3"/>
  <c r="H396" i="3"/>
  <c r="I396" i="3" s="1"/>
  <c r="J396" i="3" s="1"/>
  <c r="P395" i="3" s="1"/>
  <c r="M395" i="3"/>
  <c r="L395" i="3" s="1"/>
  <c r="O395" i="3" s="1"/>
  <c r="K396" i="3" s="1"/>
  <c r="M396" i="3" s="1"/>
  <c r="P394" i="3"/>
  <c r="E397" i="3"/>
  <c r="G397" i="3"/>
  <c r="B397" i="3"/>
  <c r="D397" i="3"/>
  <c r="C397" i="3"/>
  <c r="F397" i="3"/>
  <c r="H397" i="3" l="1"/>
  <c r="I397" i="3" s="1"/>
  <c r="J397" i="3" s="1"/>
  <c r="N397" i="3"/>
  <c r="A398" i="3"/>
  <c r="L396" i="3"/>
  <c r="O396" i="3" s="1"/>
  <c r="K397" i="3" s="1"/>
  <c r="M397" i="3" s="1"/>
  <c r="L397" i="3" l="1"/>
  <c r="O397" i="3" s="1"/>
  <c r="C398" i="3"/>
  <c r="G398" i="3"/>
  <c r="D398" i="3"/>
  <c r="B398" i="3"/>
  <c r="E398" i="3"/>
  <c r="F398" i="3"/>
  <c r="P396" i="3"/>
  <c r="N398" i="3" l="1"/>
  <c r="K398" i="3"/>
  <c r="M398" i="3" s="1"/>
  <c r="A399" i="3"/>
  <c r="H398" i="3"/>
  <c r="I398" i="3" s="1"/>
  <c r="D399" i="3" l="1"/>
  <c r="J398" i="3"/>
  <c r="P397" i="3" s="1"/>
  <c r="E399" i="3"/>
  <c r="G399" i="3"/>
  <c r="F399" i="3"/>
  <c r="B399" i="3"/>
  <c r="C399" i="3"/>
  <c r="A400" i="3" l="1"/>
  <c r="G400" i="3" s="1"/>
  <c r="N399" i="3"/>
  <c r="L398" i="3"/>
  <c r="O398" i="3" s="1"/>
  <c r="K399" i="3" s="1"/>
  <c r="M399" i="3" s="1"/>
  <c r="H399" i="3"/>
  <c r="F400" i="3"/>
  <c r="E400" i="3"/>
  <c r="D400" i="3"/>
  <c r="B400" i="3"/>
  <c r="C400" i="3" l="1"/>
  <c r="N400" i="3"/>
  <c r="I399" i="3"/>
  <c r="J399" i="3" s="1"/>
  <c r="P398" i="3" s="1"/>
  <c r="A401" i="3"/>
  <c r="H400" i="3" l="1"/>
  <c r="I400" i="3" s="1"/>
  <c r="J400" i="3" s="1"/>
  <c r="P399" i="3" s="1"/>
  <c r="L399" i="3"/>
  <c r="O399" i="3" s="1"/>
  <c r="K400" i="3" s="1"/>
  <c r="M400" i="3" s="1"/>
  <c r="D401" i="3"/>
  <c r="G401" i="3"/>
  <c r="B401" i="3"/>
  <c r="H401" i="3" s="1"/>
  <c r="E401" i="3"/>
  <c r="C401" i="3"/>
  <c r="F401" i="3"/>
  <c r="I401" i="3" l="1"/>
  <c r="N401" i="3"/>
  <c r="L400" i="3"/>
  <c r="O400" i="3" s="1"/>
  <c r="K401" i="3" s="1"/>
  <c r="M401" i="3" s="1"/>
  <c r="A402" i="3"/>
  <c r="F402" i="3" l="1"/>
  <c r="G402" i="3"/>
  <c r="C402" i="3"/>
  <c r="E402" i="3"/>
  <c r="D402" i="3"/>
  <c r="B402" i="3"/>
  <c r="J401" i="3"/>
  <c r="P400" i="3" s="1"/>
  <c r="N402" i="3" l="1"/>
  <c r="A403" i="3"/>
  <c r="B403" i="3" s="1"/>
  <c r="L401" i="3"/>
  <c r="O401" i="3" s="1"/>
  <c r="K402" i="3" s="1"/>
  <c r="M402" i="3" s="1"/>
  <c r="H402" i="3"/>
  <c r="I402" i="3" s="1"/>
  <c r="D403" i="3"/>
  <c r="C403" i="3"/>
  <c r="G403" i="3" l="1"/>
  <c r="F403" i="3"/>
  <c r="E403" i="3"/>
  <c r="J402" i="3"/>
  <c r="P401" i="3" s="1"/>
  <c r="A404" i="3"/>
  <c r="H403" i="3"/>
  <c r="N403" i="3" l="1"/>
  <c r="I403" i="3"/>
  <c r="J403" i="3" s="1"/>
  <c r="P402" i="3" s="1"/>
  <c r="G404" i="3"/>
  <c r="L402" i="3"/>
  <c r="O402" i="3" s="1"/>
  <c r="K403" i="3" s="1"/>
  <c r="M403" i="3" s="1"/>
  <c r="E404" i="3"/>
  <c r="F404" i="3"/>
  <c r="B404" i="3"/>
  <c r="C404" i="3"/>
  <c r="D404" i="3"/>
  <c r="N404" i="3" l="1"/>
  <c r="L403" i="3"/>
  <c r="O403" i="3" s="1"/>
  <c r="K404" i="3" s="1"/>
  <c r="M404" i="3" s="1"/>
  <c r="H404" i="3"/>
  <c r="I404" i="3" s="1"/>
  <c r="A405" i="3"/>
  <c r="G405" i="3" l="1"/>
  <c r="J404" i="3"/>
  <c r="P403" i="3" s="1"/>
  <c r="D405" i="3"/>
  <c r="B405" i="3"/>
  <c r="C405" i="3"/>
  <c r="F405" i="3"/>
  <c r="E405" i="3"/>
  <c r="N405" i="3" l="1"/>
  <c r="L404" i="3"/>
  <c r="O404" i="3" s="1"/>
  <c r="K405" i="3" s="1"/>
  <c r="M405" i="3" s="1"/>
  <c r="H405" i="3"/>
  <c r="I405" i="3" s="1"/>
  <c r="A406" i="3"/>
  <c r="G406" i="3" l="1"/>
  <c r="J405" i="3"/>
  <c r="P404" i="3" s="1"/>
  <c r="D406" i="3"/>
  <c r="F406" i="3"/>
  <c r="B406" i="3"/>
  <c r="C406" i="3"/>
  <c r="E406" i="3"/>
  <c r="N406" i="3" l="1"/>
  <c r="L405" i="3"/>
  <c r="O405" i="3" s="1"/>
  <c r="K406" i="3" s="1"/>
  <c r="M406" i="3" s="1"/>
  <c r="A407" i="3"/>
  <c r="H406" i="3"/>
  <c r="I406" i="3" s="1"/>
  <c r="G407" i="3" l="1"/>
  <c r="J406" i="3"/>
  <c r="P405" i="3" s="1"/>
  <c r="F407" i="3"/>
  <c r="D407" i="3"/>
  <c r="E407" i="3"/>
  <c r="C407" i="3"/>
  <c r="B407" i="3"/>
  <c r="N407" i="3" l="1"/>
  <c r="L406" i="3"/>
  <c r="O406" i="3" s="1"/>
  <c r="K407" i="3" s="1"/>
  <c r="M407" i="3" s="1"/>
  <c r="H407" i="3"/>
  <c r="A408" i="3"/>
  <c r="G408" i="3" l="1"/>
  <c r="I407" i="3"/>
  <c r="J407" i="3" s="1"/>
  <c r="P406" i="3" s="1"/>
  <c r="B408" i="3"/>
  <c r="H408" i="3" s="1"/>
  <c r="F408" i="3"/>
  <c r="E408" i="3"/>
  <c r="C408" i="3"/>
  <c r="D408" i="3"/>
  <c r="I408" i="3" l="1"/>
  <c r="N408" i="3"/>
  <c r="L407" i="3"/>
  <c r="O407" i="3" s="1"/>
  <c r="K408" i="3" s="1"/>
  <c r="M408" i="3" s="1"/>
  <c r="A409" i="3"/>
  <c r="G409" i="3" l="1"/>
  <c r="L408" i="3"/>
  <c r="O408" i="3" s="1"/>
  <c r="J408" i="3"/>
  <c r="P407" i="3" s="1"/>
  <c r="D409" i="3"/>
  <c r="B409" i="3"/>
  <c r="H409" i="3" s="1"/>
  <c r="C409" i="3"/>
  <c r="F409" i="3"/>
  <c r="E409" i="3"/>
  <c r="N409" i="3" l="1"/>
  <c r="I409" i="3"/>
  <c r="J409" i="3" s="1"/>
  <c r="P408" i="3" s="1"/>
  <c r="A410" i="3"/>
  <c r="K409" i="3"/>
  <c r="M409" i="3" s="1"/>
  <c r="F410" i="3" l="1"/>
  <c r="G410" i="3"/>
  <c r="E410" i="3"/>
  <c r="D410" i="3"/>
  <c r="C410" i="3"/>
  <c r="A411" i="3" s="1"/>
  <c r="B410" i="3"/>
  <c r="H410" i="3" s="1"/>
  <c r="I410" i="3" l="1"/>
  <c r="J410" i="3" s="1"/>
  <c r="N410" i="3"/>
  <c r="G411" i="3"/>
  <c r="L409" i="3"/>
  <c r="O409" i="3" s="1"/>
  <c r="K410" i="3" s="1"/>
  <c r="M410" i="3" s="1"/>
  <c r="D411" i="3"/>
  <c r="B411" i="3"/>
  <c r="H411" i="3" s="1"/>
  <c r="F411" i="3"/>
  <c r="E411" i="3"/>
  <c r="C411" i="3"/>
  <c r="N411" i="3" l="1"/>
  <c r="I411" i="3"/>
  <c r="P409" i="3"/>
  <c r="L410" i="3"/>
  <c r="O410" i="3" s="1"/>
  <c r="K411" i="3" s="1"/>
  <c r="M411" i="3" s="1"/>
  <c r="J411" i="3"/>
  <c r="P410" i="3" s="1"/>
  <c r="A412" i="3"/>
  <c r="G412" i="3" l="1"/>
  <c r="C412" i="3"/>
  <c r="D412" i="3"/>
  <c r="B412" i="3"/>
  <c r="H412" i="3" s="1"/>
  <c r="F412" i="3"/>
  <c r="E412" i="3"/>
  <c r="N412" i="3" l="1"/>
  <c r="I412" i="3"/>
  <c r="J412" i="3" s="1"/>
  <c r="L411" i="3"/>
  <c r="O411" i="3" s="1"/>
  <c r="K412" i="3" s="1"/>
  <c r="M412" i="3" s="1"/>
  <c r="A413" i="3"/>
  <c r="G413" i="3" l="1"/>
  <c r="L412" i="3"/>
  <c r="O412" i="3" s="1"/>
  <c r="F413" i="3"/>
  <c r="D413" i="3"/>
  <c r="C413" i="3"/>
  <c r="B413" i="3"/>
  <c r="H413" i="3" s="1"/>
  <c r="E413" i="3"/>
  <c r="P411" i="3"/>
  <c r="N413" i="3" l="1"/>
  <c r="I413" i="3"/>
  <c r="K413" i="3"/>
  <c r="M413" i="3" s="1"/>
  <c r="A414" i="3"/>
  <c r="J413" i="3"/>
  <c r="P412" i="3" s="1"/>
  <c r="G414" i="3" l="1"/>
  <c r="D414" i="3"/>
  <c r="C414" i="3"/>
  <c r="E414" i="3"/>
  <c r="B414" i="3"/>
  <c r="H414" i="3" s="1"/>
  <c r="F414" i="3"/>
  <c r="N414" i="3" l="1"/>
  <c r="I414" i="3"/>
  <c r="A415" i="3"/>
  <c r="L413" i="3"/>
  <c r="O413" i="3" s="1"/>
  <c r="K414" i="3" s="1"/>
  <c r="M414" i="3" s="1"/>
  <c r="B415" i="3" l="1"/>
  <c r="G415" i="3"/>
  <c r="E415" i="3"/>
  <c r="D415" i="3"/>
  <c r="C415" i="3"/>
  <c r="A416" i="3" s="1"/>
  <c r="F415" i="3"/>
  <c r="J414" i="3"/>
  <c r="P413" i="3" s="1"/>
  <c r="L414" i="3"/>
  <c r="O414" i="3" s="1"/>
  <c r="H415" i="3"/>
  <c r="K415" i="3" l="1"/>
  <c r="M415" i="3"/>
  <c r="I415" i="3"/>
  <c r="N415" i="3"/>
  <c r="C416" i="3"/>
  <c r="G416" i="3"/>
  <c r="B416" i="3"/>
  <c r="D416" i="3"/>
  <c r="F416" i="3"/>
  <c r="E416" i="3"/>
  <c r="H416" i="3"/>
  <c r="N416" i="3" l="1"/>
  <c r="I416" i="3"/>
  <c r="A417" i="3"/>
  <c r="B417" i="3" s="1"/>
  <c r="J415" i="3"/>
  <c r="P414" i="3" s="1"/>
  <c r="C417" i="3" l="1"/>
  <c r="E417" i="3"/>
  <c r="G417" i="3"/>
  <c r="F417" i="3"/>
  <c r="D417" i="3"/>
  <c r="L415" i="3"/>
  <c r="O415" i="3" s="1"/>
  <c r="K416" i="3" s="1"/>
  <c r="J416" i="3"/>
  <c r="P415" i="3" s="1"/>
  <c r="A418" i="3"/>
  <c r="H417" i="3"/>
  <c r="I417" i="3" s="1"/>
  <c r="N417" i="3" l="1"/>
  <c r="M416" i="3"/>
  <c r="L416" i="3" s="1"/>
  <c r="O416" i="3" s="1"/>
  <c r="K417" i="3" s="1"/>
  <c r="M417" i="3" s="1"/>
  <c r="J417" i="3"/>
  <c r="P416" i="3" s="1"/>
  <c r="B418" i="3"/>
  <c r="H418" i="3" s="1"/>
  <c r="G418" i="3"/>
  <c r="C418" i="3"/>
  <c r="E418" i="3"/>
  <c r="F418" i="3"/>
  <c r="D418" i="3"/>
  <c r="A419" i="3" l="1"/>
  <c r="G419" i="3" s="1"/>
  <c r="N418" i="3"/>
  <c r="I418" i="3"/>
  <c r="J418" i="3" s="1"/>
  <c r="P417" i="3" s="1"/>
  <c r="L417" i="3"/>
  <c r="O417" i="3" s="1"/>
  <c r="K418" i="3" s="1"/>
  <c r="M418" i="3" s="1"/>
  <c r="C419" i="3"/>
  <c r="F419" i="3"/>
  <c r="E419" i="3"/>
  <c r="N419" i="3" l="1"/>
  <c r="D419" i="3"/>
  <c r="B419" i="3"/>
  <c r="A420" i="3" s="1"/>
  <c r="H419" i="3" l="1"/>
  <c r="I419" i="3" s="1"/>
  <c r="C420" i="3"/>
  <c r="G420" i="3"/>
  <c r="D420" i="3"/>
  <c r="E420" i="3"/>
  <c r="F420" i="3"/>
  <c r="B420" i="3"/>
  <c r="A421" i="3" s="1"/>
  <c r="L418" i="3"/>
  <c r="O418" i="3" s="1"/>
  <c r="K419" i="3" s="1"/>
  <c r="M419" i="3" s="1"/>
  <c r="J419" i="3"/>
  <c r="N420" i="3" l="1"/>
  <c r="F421" i="3"/>
  <c r="G421" i="3"/>
  <c r="E421" i="3"/>
  <c r="H420" i="3"/>
  <c r="I420" i="3" s="1"/>
  <c r="B421" i="3"/>
  <c r="D421" i="3"/>
  <c r="P418" i="3"/>
  <c r="C421" i="3"/>
  <c r="L419" i="3"/>
  <c r="O419" i="3" s="1"/>
  <c r="K420" i="3" s="1"/>
  <c r="M420" i="3" s="1"/>
  <c r="N421" i="3" l="1"/>
  <c r="A422" i="3"/>
  <c r="H421" i="3"/>
  <c r="I421" i="3" s="1"/>
  <c r="J420" i="3"/>
  <c r="P419" i="3" s="1"/>
  <c r="L420" i="3"/>
  <c r="O420" i="3" s="1"/>
  <c r="K421" i="3" s="1"/>
  <c r="M421" i="3" s="1"/>
  <c r="E422" i="3"/>
  <c r="C422" i="3"/>
  <c r="D422" i="3"/>
  <c r="B422" i="3"/>
  <c r="F422" i="3"/>
  <c r="G422" i="3" l="1"/>
  <c r="N422" i="3" s="1"/>
  <c r="J421" i="3"/>
  <c r="P420" i="3" s="1"/>
  <c r="A423" i="3"/>
  <c r="G423" i="3" l="1"/>
  <c r="E423" i="3"/>
  <c r="D423" i="3"/>
  <c r="F423" i="3"/>
  <c r="C423" i="3"/>
  <c r="B423" i="3"/>
  <c r="L421" i="3"/>
  <c r="O421" i="3" s="1"/>
  <c r="K422" i="3" s="1"/>
  <c r="M422" i="3" s="1"/>
  <c r="H422" i="3"/>
  <c r="I422" i="3" s="1"/>
  <c r="N423" i="3" l="1"/>
  <c r="A424" i="3"/>
  <c r="H423" i="3"/>
  <c r="G424" i="3" l="1"/>
  <c r="F424" i="3"/>
  <c r="D424" i="3"/>
  <c r="B424" i="3"/>
  <c r="C424" i="3"/>
  <c r="E424" i="3"/>
  <c r="I423" i="3"/>
  <c r="J423" i="3" s="1"/>
  <c r="L422" i="3"/>
  <c r="O422" i="3" s="1"/>
  <c r="K423" i="3" s="1"/>
  <c r="J422" i="3"/>
  <c r="A425" i="3" l="1"/>
  <c r="G425" i="3" s="1"/>
  <c r="N424" i="3"/>
  <c r="M423" i="3"/>
  <c r="L423" i="3" s="1"/>
  <c r="O423" i="3" s="1"/>
  <c r="K424" i="3" s="1"/>
  <c r="M424" i="3" s="1"/>
  <c r="H424" i="3"/>
  <c r="I424" i="3" s="1"/>
  <c r="P421" i="3"/>
  <c r="P422" i="3"/>
  <c r="D425" i="3" l="1"/>
  <c r="B425" i="3"/>
  <c r="H425" i="3" s="1"/>
  <c r="F425" i="3"/>
  <c r="E425" i="3"/>
  <c r="N425" i="3" s="1"/>
  <c r="C425" i="3"/>
  <c r="L424" i="3"/>
  <c r="O424" i="3" s="1"/>
  <c r="K425" i="3" s="1"/>
  <c r="J424" i="3"/>
  <c r="P423" i="3" s="1"/>
  <c r="I425" i="3" l="1"/>
  <c r="J425" i="3" s="1"/>
  <c r="P424" i="3" s="1"/>
  <c r="M425" i="3"/>
  <c r="L425" i="3" s="1"/>
  <c r="O425" i="3" s="1"/>
  <c r="A426" i="3"/>
  <c r="E426" i="3" s="1"/>
  <c r="G426" i="3" l="1"/>
  <c r="D426" i="3"/>
  <c r="C426" i="3"/>
  <c r="F426" i="3"/>
  <c r="B426" i="3"/>
  <c r="K426" i="3" s="1"/>
  <c r="M426" i="3" s="1"/>
  <c r="N426" i="3" l="1"/>
  <c r="L426" i="3" s="1"/>
  <c r="O426" i="3" s="1"/>
  <c r="A427" i="3"/>
  <c r="H426" i="3"/>
  <c r="I426" i="3" s="1"/>
  <c r="J426" i="3" s="1"/>
  <c r="P425" i="3" s="1"/>
  <c r="B427" i="3" l="1"/>
  <c r="G427" i="3"/>
  <c r="E427" i="3"/>
  <c r="F427" i="3"/>
  <c r="C427" i="3"/>
  <c r="D427" i="3"/>
  <c r="N427" i="3" l="1"/>
  <c r="H427" i="3"/>
  <c r="I427" i="3" s="1"/>
  <c r="J427" i="3" s="1"/>
  <c r="P426" i="3" s="1"/>
  <c r="A428" i="3"/>
  <c r="K427" i="3"/>
  <c r="M427" i="3" s="1"/>
  <c r="L427" i="3" l="1"/>
  <c r="O427" i="3" s="1"/>
  <c r="E428" i="3"/>
  <c r="B428" i="3"/>
  <c r="C428" i="3"/>
  <c r="G428" i="3"/>
  <c r="D428" i="3"/>
  <c r="F428" i="3"/>
  <c r="H428" i="3" l="1"/>
  <c r="I428" i="3" s="1"/>
  <c r="J428" i="3" s="1"/>
  <c r="P427" i="3" s="1"/>
  <c r="A429" i="3"/>
  <c r="N428" i="3"/>
  <c r="L428" i="3" s="1"/>
  <c r="O428" i="3" s="1"/>
  <c r="K428" i="3"/>
  <c r="M428" i="3" s="1"/>
  <c r="D429" i="3" l="1"/>
  <c r="F429" i="3"/>
  <c r="C429" i="3"/>
  <c r="B429" i="3"/>
  <c r="G429" i="3"/>
  <c r="E429" i="3"/>
  <c r="A430" i="3" l="1"/>
  <c r="G430" i="3" s="1"/>
  <c r="N429" i="3"/>
  <c r="H429" i="3"/>
  <c r="K429" i="3"/>
  <c r="M429" i="3" s="1"/>
  <c r="E430" i="3"/>
  <c r="F430" i="3"/>
  <c r="D430" i="3"/>
  <c r="C430" i="3"/>
  <c r="B430" i="3"/>
  <c r="H430" i="3" s="1"/>
  <c r="I429" i="3"/>
  <c r="J429" i="3" s="1"/>
  <c r="P428" i="3" s="1"/>
  <c r="I430" i="3" l="1"/>
  <c r="J430" i="3" s="1"/>
  <c r="P429" i="3" s="1"/>
  <c r="L429" i="3"/>
  <c r="O429" i="3" s="1"/>
  <c r="N430" i="3"/>
  <c r="K430" i="3"/>
  <c r="M430" i="3" s="1"/>
  <c r="A431" i="3"/>
  <c r="L430" i="3" l="1"/>
  <c r="O430" i="3" s="1"/>
  <c r="G431" i="3"/>
  <c r="F431" i="3"/>
  <c r="E431" i="3"/>
  <c r="D431" i="3"/>
  <c r="C431" i="3"/>
  <c r="B431" i="3"/>
  <c r="N431" i="3" l="1"/>
  <c r="A432" i="3"/>
  <c r="K431" i="3"/>
  <c r="M431" i="3" s="1"/>
  <c r="H431" i="3"/>
  <c r="I431" i="3" s="1"/>
  <c r="J431" i="3" s="1"/>
  <c r="P430" i="3" s="1"/>
  <c r="L431" i="3" l="1"/>
  <c r="O431" i="3" s="1"/>
  <c r="D432" i="3"/>
  <c r="C432" i="3"/>
  <c r="B432" i="3"/>
  <c r="E432" i="3"/>
  <c r="G432" i="3"/>
  <c r="F432" i="3"/>
  <c r="N432" i="3" l="1"/>
  <c r="H432" i="3"/>
  <c r="I432" i="3" s="1"/>
  <c r="J432" i="3" s="1"/>
  <c r="P431" i="3" s="1"/>
  <c r="A433" i="3"/>
  <c r="K432" i="3"/>
  <c r="M432" i="3" s="1"/>
  <c r="L432" i="3" s="1"/>
  <c r="O432" i="3" s="1"/>
  <c r="G433" i="3" l="1"/>
  <c r="B433" i="3"/>
  <c r="E433" i="3"/>
  <c r="F433" i="3"/>
  <c r="D433" i="3"/>
  <c r="C433" i="3"/>
  <c r="A434" i="3" s="1"/>
  <c r="N433" i="3" l="1"/>
  <c r="C434" i="3"/>
  <c r="G434" i="3"/>
  <c r="F434" i="3"/>
  <c r="E434" i="3"/>
  <c r="D434" i="3"/>
  <c r="B434" i="3"/>
  <c r="H433" i="3"/>
  <c r="I433" i="3" s="1"/>
  <c r="K433" i="3"/>
  <c r="M433" i="3" s="1"/>
  <c r="L433" i="3" s="1"/>
  <c r="O433" i="3" s="1"/>
  <c r="K434" i="3" s="1"/>
  <c r="M434" i="3" s="1"/>
  <c r="H434" i="3" l="1"/>
  <c r="I434" i="3" s="1"/>
  <c r="J434" i="3" s="1"/>
  <c r="J433" i="3"/>
  <c r="P432" i="3" s="1"/>
  <c r="N434" i="3"/>
  <c r="L434" i="3" s="1"/>
  <c r="O434" i="3" s="1"/>
  <c r="A435" i="3"/>
  <c r="P433" i="3" l="1"/>
  <c r="G435" i="3"/>
  <c r="D435" i="3"/>
  <c r="E435" i="3"/>
  <c r="C435" i="3"/>
  <c r="B435" i="3"/>
  <c r="K435" i="3" s="1"/>
  <c r="F435" i="3"/>
  <c r="H435" i="3"/>
  <c r="N435" i="3" l="1"/>
  <c r="I435" i="3"/>
  <c r="J435" i="3" s="1"/>
  <c r="P434" i="3" s="1"/>
  <c r="M435" i="3"/>
  <c r="A436" i="3"/>
  <c r="C436" i="3" s="1"/>
  <c r="L435" i="3" l="1"/>
  <c r="O435" i="3" s="1"/>
  <c r="D436" i="3"/>
  <c r="G436" i="3"/>
  <c r="F436" i="3"/>
  <c r="E436" i="3"/>
  <c r="B436" i="3"/>
  <c r="A437" i="3" s="1"/>
  <c r="N436" i="3" l="1"/>
  <c r="K436" i="3"/>
  <c r="M436" i="3" s="1"/>
  <c r="H436" i="3"/>
  <c r="I436" i="3" s="1"/>
  <c r="J436" i="3" s="1"/>
  <c r="P435" i="3" s="1"/>
  <c r="C437" i="3"/>
  <c r="D437" i="3"/>
  <c r="B437" i="3"/>
  <c r="G437" i="3"/>
  <c r="F437" i="3"/>
  <c r="E437" i="3"/>
  <c r="A438" i="3" l="1"/>
  <c r="D438" i="3" s="1"/>
  <c r="L436" i="3"/>
  <c r="O436" i="3" s="1"/>
  <c r="N437" i="3"/>
  <c r="K437" i="3"/>
  <c r="H437" i="3"/>
  <c r="I437" i="3" s="1"/>
  <c r="J437" i="3" s="1"/>
  <c r="P436" i="3" s="1"/>
  <c r="F438" i="3"/>
  <c r="E438" i="3"/>
  <c r="M437" i="3"/>
  <c r="L437" i="3" l="1"/>
  <c r="O437" i="3" s="1"/>
  <c r="G438" i="3"/>
  <c r="N438" i="3" s="1"/>
  <c r="B438" i="3"/>
  <c r="H438" i="3" s="1"/>
  <c r="I438" i="3" s="1"/>
  <c r="J438" i="3" s="1"/>
  <c r="P437" i="3" s="1"/>
  <c r="C438" i="3"/>
  <c r="A439" i="3" l="1"/>
  <c r="K438" i="3"/>
  <c r="M438" i="3" s="1"/>
  <c r="L438" i="3" s="1"/>
  <c r="O438" i="3" s="1"/>
  <c r="E439" i="3"/>
  <c r="F439" i="3"/>
  <c r="D439" i="3"/>
  <c r="B439" i="3"/>
  <c r="K439" i="3" s="1"/>
  <c r="G439" i="3"/>
  <c r="C439" i="3"/>
  <c r="A440" i="3" s="1"/>
  <c r="M439" i="3" l="1"/>
  <c r="N439" i="3"/>
  <c r="H439" i="3"/>
  <c r="I439" i="3" s="1"/>
  <c r="J439" i="3" s="1"/>
  <c r="P438" i="3" s="1"/>
  <c r="G440" i="3"/>
  <c r="B440" i="3"/>
  <c r="C440" i="3"/>
  <c r="E440" i="3"/>
  <c r="D440" i="3"/>
  <c r="F440" i="3"/>
  <c r="L439" i="3" l="1"/>
  <c r="O439" i="3" s="1"/>
  <c r="K440" i="3" s="1"/>
  <c r="M440" i="3" s="1"/>
  <c r="N440" i="3"/>
  <c r="A441" i="3"/>
  <c r="E441" i="3" s="1"/>
  <c r="H440" i="3"/>
  <c r="I440" i="3" s="1"/>
  <c r="J440" i="3" s="1"/>
  <c r="P439" i="3" s="1"/>
  <c r="L440" i="3" l="1"/>
  <c r="O440" i="3" s="1"/>
  <c r="B441" i="3"/>
  <c r="K441" i="3" s="1"/>
  <c r="M441" i="3" s="1"/>
  <c r="G441" i="3"/>
  <c r="C441" i="3"/>
  <c r="A442" i="3" s="1"/>
  <c r="D441" i="3"/>
  <c r="H441" i="3"/>
  <c r="I441" i="3" s="1"/>
  <c r="J441" i="3" s="1"/>
  <c r="P440" i="3" s="1"/>
  <c r="F441" i="3"/>
  <c r="N441" i="3" s="1"/>
  <c r="L441" i="3" l="1"/>
  <c r="O441" i="3" s="1"/>
  <c r="C442" i="3"/>
  <c r="E442" i="3"/>
  <c r="B442" i="3"/>
  <c r="D442" i="3"/>
  <c r="G442" i="3"/>
  <c r="F442" i="3"/>
  <c r="H442" i="3"/>
  <c r="K442" i="3" l="1"/>
  <c r="N442" i="3"/>
  <c r="A443" i="3"/>
  <c r="E443" i="3" s="1"/>
  <c r="I442" i="3"/>
  <c r="J442" i="3" s="1"/>
  <c r="P441" i="3" s="1"/>
  <c r="M442" i="3"/>
  <c r="G443" i="3"/>
  <c r="D443" i="3"/>
  <c r="B443" i="3" l="1"/>
  <c r="H443" i="3" s="1"/>
  <c r="I443" i="3" s="1"/>
  <c r="J443" i="3" s="1"/>
  <c r="P442" i="3" s="1"/>
  <c r="L442" i="3"/>
  <c r="O442" i="3" s="1"/>
  <c r="C443" i="3"/>
  <c r="N443" i="3" s="1"/>
  <c r="F443" i="3"/>
  <c r="K443" i="3" l="1"/>
  <c r="M443" i="3" s="1"/>
  <c r="L443" i="3" s="1"/>
  <c r="O443" i="3" s="1"/>
  <c r="A444" i="3"/>
  <c r="B444" i="3" s="1"/>
  <c r="H444" i="3" s="1"/>
  <c r="E444" i="3" l="1"/>
  <c r="I444" i="3" s="1"/>
  <c r="J444" i="3" s="1"/>
  <c r="P443" i="3" s="1"/>
  <c r="C444" i="3"/>
  <c r="A445" i="3" s="1"/>
  <c r="F444" i="3"/>
  <c r="G444" i="3"/>
  <c r="D444" i="3"/>
  <c r="K444" i="3"/>
  <c r="N444" i="3" l="1"/>
  <c r="M444" i="3"/>
  <c r="L444" i="3" s="1"/>
  <c r="O444" i="3" s="1"/>
  <c r="K445" i="3" s="1"/>
  <c r="G445" i="3"/>
  <c r="B445" i="3"/>
  <c r="H445" i="3" s="1"/>
  <c r="D445" i="3"/>
  <c r="C445" i="3"/>
  <c r="A446" i="3" s="1"/>
  <c r="F445" i="3"/>
  <c r="E445" i="3"/>
  <c r="M445" i="3" l="1"/>
  <c r="I445" i="3"/>
  <c r="J445" i="3" s="1"/>
  <c r="P444" i="3" s="1"/>
  <c r="C446" i="3"/>
  <c r="F446" i="3"/>
  <c r="D446" i="3"/>
  <c r="G446" i="3"/>
  <c r="E446" i="3"/>
  <c r="B446" i="3"/>
  <c r="H446" i="3"/>
  <c r="N445" i="3"/>
  <c r="L445" i="3" s="1"/>
  <c r="O445" i="3" s="1"/>
  <c r="K446" i="3" s="1"/>
  <c r="M446" i="3" l="1"/>
  <c r="N446" i="3"/>
  <c r="L446" i="3" s="1"/>
  <c r="O446" i="3" s="1"/>
  <c r="I446" i="3"/>
  <c r="J446" i="3" s="1"/>
  <c r="P445" i="3" s="1"/>
  <c r="A447" i="3"/>
  <c r="E447" i="3" l="1"/>
  <c r="F447" i="3"/>
  <c r="B447" i="3"/>
  <c r="H447" i="3" s="1"/>
  <c r="G447" i="3"/>
  <c r="D447" i="3"/>
  <c r="C447" i="3"/>
  <c r="K447" i="3"/>
  <c r="A448" i="3" l="1"/>
  <c r="C448" i="3" s="1"/>
  <c r="N447" i="3"/>
  <c r="I447" i="3"/>
  <c r="J447" i="3" s="1"/>
  <c r="P446" i="3" s="1"/>
  <c r="M447" i="3"/>
  <c r="E448" i="3" l="1"/>
  <c r="B448" i="3"/>
  <c r="A449" i="3" s="1"/>
  <c r="D448" i="3"/>
  <c r="F448" i="3"/>
  <c r="G448" i="3"/>
  <c r="N448" i="3" s="1"/>
  <c r="L447" i="3"/>
  <c r="O447" i="3" s="1"/>
  <c r="H448" i="3"/>
  <c r="C449" i="3"/>
  <c r="D449" i="3"/>
  <c r="G449" i="3"/>
  <c r="F449" i="3"/>
  <c r="E449" i="3"/>
  <c r="B449" i="3"/>
  <c r="I448" i="3"/>
  <c r="J448" i="3" s="1"/>
  <c r="P447" i="3" s="1"/>
  <c r="K448" i="3"/>
  <c r="M448" i="3" l="1"/>
  <c r="L448" i="3" s="1"/>
  <c r="O448" i="3" s="1"/>
  <c r="K449" i="3" s="1"/>
  <c r="M449" i="3" s="1"/>
  <c r="A450" i="3"/>
  <c r="G450" i="3" s="1"/>
  <c r="D450" i="3"/>
  <c r="F450" i="3"/>
  <c r="N449" i="3"/>
  <c r="H449" i="3"/>
  <c r="I449" i="3" s="1"/>
  <c r="J449" i="3" s="1"/>
  <c r="P448" i="3" s="1"/>
  <c r="E450" i="3" l="1"/>
  <c r="N450" i="3" s="1"/>
  <c r="L449" i="3"/>
  <c r="O449" i="3" s="1"/>
  <c r="C450" i="3"/>
  <c r="B450" i="3"/>
  <c r="K450" i="3" s="1"/>
  <c r="M450" i="3" l="1"/>
  <c r="L450" i="3" s="1"/>
  <c r="O450" i="3" s="1"/>
  <c r="H450" i="3"/>
  <c r="I450" i="3" s="1"/>
  <c r="J450" i="3" s="1"/>
  <c r="P449" i="3" s="1"/>
  <c r="A451" i="3"/>
  <c r="E451" i="3" s="1"/>
  <c r="G451" i="3" l="1"/>
  <c r="D451" i="3"/>
  <c r="B451" i="3"/>
  <c r="C451" i="3"/>
  <c r="A452" i="3" s="1"/>
  <c r="F451" i="3"/>
  <c r="N451" i="3" s="1"/>
  <c r="K451" i="3"/>
  <c r="M451" i="3" s="1"/>
  <c r="H451" i="3"/>
  <c r="I451" i="3" s="1"/>
  <c r="J451" i="3" s="1"/>
  <c r="P450" i="3" s="1"/>
  <c r="L451" i="3" l="1"/>
  <c r="O451" i="3" s="1"/>
  <c r="B452" i="3"/>
  <c r="K452" i="3" s="1"/>
  <c r="F452" i="3"/>
  <c r="D452" i="3"/>
  <c r="G452" i="3"/>
  <c r="C452" i="3"/>
  <c r="A453" i="3" s="1"/>
  <c r="E452" i="3"/>
  <c r="H452" i="3" l="1"/>
  <c r="I452" i="3" s="1"/>
  <c r="M452" i="3"/>
  <c r="D453" i="3"/>
  <c r="E453" i="3"/>
  <c r="F453" i="3"/>
  <c r="G453" i="3"/>
  <c r="B453" i="3"/>
  <c r="C453" i="3"/>
  <c r="A454" i="3" s="1"/>
  <c r="E454" i="3" s="1"/>
  <c r="N452" i="3"/>
  <c r="L452" i="3" s="1"/>
  <c r="O452" i="3" s="1"/>
  <c r="K453" i="3" s="1"/>
  <c r="J452" i="3" l="1"/>
  <c r="P451" i="3" s="1"/>
  <c r="H453" i="3"/>
  <c r="I453" i="3" s="1"/>
  <c r="J453" i="3" s="1"/>
  <c r="N453" i="3"/>
  <c r="L453" i="3" s="1"/>
  <c r="O453" i="3" s="1"/>
  <c r="M453" i="3"/>
  <c r="F454" i="3"/>
  <c r="B454" i="3"/>
  <c r="H454" i="3" s="1"/>
  <c r="I454" i="3" s="1"/>
  <c r="J454" i="3" s="1"/>
  <c r="P453" i="3" s="1"/>
  <c r="C454" i="3"/>
  <c r="A455" i="3" s="1"/>
  <c r="G454" i="3"/>
  <c r="D454" i="3"/>
  <c r="N454" i="3" l="1"/>
  <c r="K454" i="3"/>
  <c r="P452" i="3"/>
  <c r="M454" i="3"/>
  <c r="F455" i="3"/>
  <c r="E455" i="3"/>
  <c r="G455" i="3"/>
  <c r="C455" i="3"/>
  <c r="D455" i="3"/>
  <c r="B455" i="3"/>
  <c r="A456" i="3" s="1"/>
  <c r="F456" i="3" s="1"/>
  <c r="L454" i="3"/>
  <c r="O454" i="3" s="1"/>
  <c r="D456" i="3" l="1"/>
  <c r="B456" i="3"/>
  <c r="K455" i="3"/>
  <c r="M455" i="3" s="1"/>
  <c r="G456" i="3"/>
  <c r="E456" i="3"/>
  <c r="N456" i="3" s="1"/>
  <c r="C456" i="3"/>
  <c r="H455" i="3"/>
  <c r="I455" i="3" s="1"/>
  <c r="N455" i="3"/>
  <c r="A457" i="3"/>
  <c r="L455" i="3" l="1"/>
  <c r="O455" i="3" s="1"/>
  <c r="K456" i="3" s="1"/>
  <c r="M456" i="3" s="1"/>
  <c r="L456" i="3" s="1"/>
  <c r="O456" i="3" s="1"/>
  <c r="H456" i="3"/>
  <c r="G457" i="3"/>
  <c r="J455" i="3"/>
  <c r="P454" i="3" s="1"/>
  <c r="I456" i="3"/>
  <c r="J456" i="3" s="1"/>
  <c r="D457" i="3"/>
  <c r="B457" i="3"/>
  <c r="C457" i="3"/>
  <c r="F457" i="3"/>
  <c r="E457" i="3"/>
  <c r="P455" i="3" l="1"/>
  <c r="N457" i="3"/>
  <c r="H457" i="3"/>
  <c r="I457" i="3" s="1"/>
  <c r="J457" i="3" s="1"/>
  <c r="P456" i="3" s="1"/>
  <c r="K457" i="3"/>
  <c r="M457" i="3" s="1"/>
  <c r="A458" i="3"/>
  <c r="G458" i="3" l="1"/>
  <c r="B458" i="3"/>
  <c r="E458" i="3"/>
  <c r="F458" i="3"/>
  <c r="H458" i="3"/>
  <c r="C458" i="3"/>
  <c r="A459" i="3" s="1"/>
  <c r="D458" i="3"/>
  <c r="N458" i="3" l="1"/>
  <c r="G459" i="3"/>
  <c r="I458" i="3"/>
  <c r="J458" i="3" s="1"/>
  <c r="L457" i="3"/>
  <c r="O457" i="3" s="1"/>
  <c r="K458" i="3" s="1"/>
  <c r="M458" i="3" s="1"/>
  <c r="F459" i="3"/>
  <c r="B459" i="3"/>
  <c r="E459" i="3"/>
  <c r="C459" i="3"/>
  <c r="D459" i="3"/>
  <c r="N459" i="3" l="1"/>
  <c r="P457" i="3"/>
  <c r="A460" i="3"/>
  <c r="H459" i="3"/>
  <c r="I459" i="3" s="1"/>
  <c r="G460" i="3" l="1"/>
  <c r="J459" i="3"/>
  <c r="P458" i="3" s="1"/>
  <c r="L458" i="3"/>
  <c r="O458" i="3" s="1"/>
  <c r="K459" i="3" s="1"/>
  <c r="M459" i="3" s="1"/>
  <c r="E460" i="3"/>
  <c r="F460" i="3"/>
  <c r="D460" i="3"/>
  <c r="C460" i="3"/>
  <c r="B460" i="3"/>
  <c r="H460" i="3" s="1"/>
  <c r="I460" i="3" l="1"/>
  <c r="J460" i="3" s="1"/>
  <c r="P459" i="3" s="1"/>
  <c r="N460" i="3"/>
  <c r="A461" i="3"/>
  <c r="B461" i="3" s="1"/>
  <c r="L459" i="3"/>
  <c r="O459" i="3" s="1"/>
  <c r="K460" i="3" s="1"/>
  <c r="M460" i="3" s="1"/>
  <c r="E461" i="3"/>
  <c r="G461" i="3" l="1"/>
  <c r="F461" i="3"/>
  <c r="C461" i="3"/>
  <c r="A462" i="3" s="1"/>
  <c r="D461" i="3"/>
  <c r="H461" i="3"/>
  <c r="I461" i="3" s="1"/>
  <c r="L460" i="3"/>
  <c r="O460" i="3" s="1"/>
  <c r="K461" i="3" s="1"/>
  <c r="N461" i="3" l="1"/>
  <c r="L461" i="3" s="1"/>
  <c r="O461" i="3" s="1"/>
  <c r="M461" i="3"/>
  <c r="G462" i="3"/>
  <c r="B462" i="3"/>
  <c r="H462" i="3" s="1"/>
  <c r="C462" i="3"/>
  <c r="F462" i="3"/>
  <c r="J461" i="3"/>
  <c r="P460" i="3" s="1"/>
  <c r="E462" i="3"/>
  <c r="D462" i="3"/>
  <c r="N462" i="3" l="1"/>
  <c r="I462" i="3"/>
  <c r="J462" i="3" s="1"/>
  <c r="P461" i="3" s="1"/>
  <c r="K462" i="3"/>
  <c r="M462" i="3" s="1"/>
  <c r="A463" i="3"/>
  <c r="F463" i="3" s="1"/>
  <c r="D463" i="3" l="1"/>
  <c r="E463" i="3"/>
  <c r="C463" i="3"/>
  <c r="B463" i="3"/>
  <c r="G463" i="3"/>
  <c r="L462" i="3"/>
  <c r="O462" i="3" s="1"/>
  <c r="K463" i="3" s="1"/>
  <c r="M463" i="3" l="1"/>
  <c r="N463" i="3"/>
  <c r="A464" i="3"/>
  <c r="G464" i="3" s="1"/>
  <c r="H463" i="3"/>
  <c r="I463" i="3" s="1"/>
  <c r="D464" i="3" l="1"/>
  <c r="B464" i="3"/>
  <c r="F464" i="3"/>
  <c r="C464" i="3"/>
  <c r="E464" i="3"/>
  <c r="N464" i="3" s="1"/>
  <c r="J463" i="3"/>
  <c r="P462" i="3" s="1"/>
  <c r="A465" i="3" l="1"/>
  <c r="C465" i="3" s="1"/>
  <c r="H464" i="3"/>
  <c r="I464" i="3" s="1"/>
  <c r="L463" i="3"/>
  <c r="O463" i="3" s="1"/>
  <c r="K464" i="3" s="1"/>
  <c r="M464" i="3" s="1"/>
  <c r="D465" i="3"/>
  <c r="F465" i="3"/>
  <c r="B465" i="3"/>
  <c r="E465" i="3"/>
  <c r="G465" i="3" l="1"/>
  <c r="N465" i="3" s="1"/>
  <c r="A466" i="3"/>
  <c r="F466" i="3" s="1"/>
  <c r="L464" i="3"/>
  <c r="O464" i="3" s="1"/>
  <c r="K465" i="3" s="1"/>
  <c r="M465" i="3" s="1"/>
  <c r="G466" i="3"/>
  <c r="C466" i="3"/>
  <c r="E466" i="3"/>
  <c r="B466" i="3" l="1"/>
  <c r="D466" i="3"/>
  <c r="N466" i="3"/>
  <c r="H465" i="3"/>
  <c r="J464" i="3"/>
  <c r="P463" i="3" s="1"/>
  <c r="A467" i="3"/>
  <c r="I465" i="3" l="1"/>
  <c r="J465" i="3" s="1"/>
  <c r="P464" i="3" s="1"/>
  <c r="F467" i="3"/>
  <c r="G467" i="3"/>
  <c r="D467" i="3"/>
  <c r="E467" i="3"/>
  <c r="B467" i="3"/>
  <c r="C467" i="3"/>
  <c r="A468" i="3" l="1"/>
  <c r="N467" i="3"/>
  <c r="H466" i="3"/>
  <c r="L465" i="3"/>
  <c r="O465" i="3" s="1"/>
  <c r="K466" i="3" s="1"/>
  <c r="M466" i="3" s="1"/>
  <c r="G468" i="3"/>
  <c r="F468" i="3"/>
  <c r="E468" i="3"/>
  <c r="B468" i="3"/>
  <c r="C468" i="3"/>
  <c r="A469" i="3" s="1"/>
  <c r="D468" i="3"/>
  <c r="N468" i="3" l="1"/>
  <c r="I466" i="3"/>
  <c r="H467" i="3" s="1"/>
  <c r="G469" i="3"/>
  <c r="F469" i="3"/>
  <c r="E469" i="3"/>
  <c r="D469" i="3"/>
  <c r="C469" i="3"/>
  <c r="B469" i="3"/>
  <c r="A470" i="3" l="1"/>
  <c r="G470" i="3" s="1"/>
  <c r="N469" i="3"/>
  <c r="I467" i="3"/>
  <c r="J466" i="3"/>
  <c r="L466" i="3"/>
  <c r="O466" i="3" s="1"/>
  <c r="K467" i="3" s="1"/>
  <c r="M467" i="3" s="1"/>
  <c r="F470" i="3"/>
  <c r="B470" i="3"/>
  <c r="D470" i="3"/>
  <c r="E470" i="3"/>
  <c r="C470" i="3"/>
  <c r="A471" i="3" s="1"/>
  <c r="N470" i="3" l="1"/>
  <c r="P465" i="3"/>
  <c r="H468" i="3"/>
  <c r="I468" i="3" s="1"/>
  <c r="L467" i="3"/>
  <c r="O467" i="3" s="1"/>
  <c r="K468" i="3" s="1"/>
  <c r="M468" i="3" s="1"/>
  <c r="J467" i="3"/>
  <c r="P466" i="3" s="1"/>
  <c r="B471" i="3"/>
  <c r="G471" i="3"/>
  <c r="F471" i="3"/>
  <c r="C471" i="3"/>
  <c r="A472" i="3" s="1"/>
  <c r="D471" i="3"/>
  <c r="E471" i="3"/>
  <c r="N471" i="3" l="1"/>
  <c r="G472" i="3"/>
  <c r="J468" i="3"/>
  <c r="P467" i="3" s="1"/>
  <c r="L468" i="3"/>
  <c r="O468" i="3" s="1"/>
  <c r="K469" i="3" s="1"/>
  <c r="H469" i="3"/>
  <c r="I469" i="3" s="1"/>
  <c r="B472" i="3"/>
  <c r="D472" i="3"/>
  <c r="E472" i="3"/>
  <c r="C472" i="3"/>
  <c r="F472" i="3"/>
  <c r="N472" i="3" l="1"/>
  <c r="M469" i="3"/>
  <c r="L469" i="3" s="1"/>
  <c r="O469" i="3" s="1"/>
  <c r="K470" i="3" s="1"/>
  <c r="M470" i="3" s="1"/>
  <c r="H470" i="3"/>
  <c r="I470" i="3" s="1"/>
  <c r="J469" i="3"/>
  <c r="P468" i="3" s="1"/>
  <c r="A473" i="3"/>
  <c r="D473" i="3" s="1"/>
  <c r="C473" i="3" l="1"/>
  <c r="H471" i="3"/>
  <c r="J470" i="3"/>
  <c r="P469" i="3" s="1"/>
  <c r="L470" i="3"/>
  <c r="O470" i="3" s="1"/>
  <c r="K471" i="3" s="1"/>
  <c r="M471" i="3" s="1"/>
  <c r="F473" i="3"/>
  <c r="E473" i="3"/>
  <c r="B473" i="3"/>
  <c r="G473" i="3"/>
  <c r="N473" i="3" s="1"/>
  <c r="I471" i="3" l="1"/>
  <c r="A474" i="3"/>
  <c r="L471" i="3" l="1"/>
  <c r="O471" i="3" s="1"/>
  <c r="K472" i="3" s="1"/>
  <c r="M472" i="3" s="1"/>
  <c r="J471" i="3"/>
  <c r="H472" i="3"/>
  <c r="I472" i="3" s="1"/>
  <c r="E474" i="3"/>
  <c r="G474" i="3"/>
  <c r="F474" i="3"/>
  <c r="D474" i="3"/>
  <c r="C474" i="3"/>
  <c r="A475" i="3" s="1"/>
  <c r="B474" i="3"/>
  <c r="N474" i="3" l="1"/>
  <c r="J472" i="3"/>
  <c r="P471" i="3" s="1"/>
  <c r="H473" i="3"/>
  <c r="I473" i="3" s="1"/>
  <c r="J473" i="3" s="1"/>
  <c r="P470" i="3"/>
  <c r="L472" i="3"/>
  <c r="O472" i="3" s="1"/>
  <c r="K473" i="3" s="1"/>
  <c r="M473" i="3" s="1"/>
  <c r="H474" i="3"/>
  <c r="G475" i="3"/>
  <c r="B475" i="3"/>
  <c r="F475" i="3"/>
  <c r="E475" i="3"/>
  <c r="D475" i="3"/>
  <c r="C475" i="3"/>
  <c r="A476" i="3" s="1"/>
  <c r="P472" i="3" l="1"/>
  <c r="N475" i="3"/>
  <c r="L473" i="3"/>
  <c r="O473" i="3" s="1"/>
  <c r="K474" i="3" s="1"/>
  <c r="M474" i="3" s="1"/>
  <c r="I474" i="3"/>
  <c r="H475" i="3" s="1"/>
  <c r="I475" i="3" s="1"/>
  <c r="G476" i="3"/>
  <c r="F476" i="3"/>
  <c r="C476" i="3"/>
  <c r="E476" i="3"/>
  <c r="B476" i="3"/>
  <c r="D476" i="3"/>
  <c r="N476" i="3" l="1"/>
  <c r="A477" i="3"/>
  <c r="L474" i="3"/>
  <c r="O474" i="3" s="1"/>
  <c r="K475" i="3" s="1"/>
  <c r="M475" i="3" s="1"/>
  <c r="J474" i="3"/>
  <c r="P473" i="3" s="1"/>
  <c r="E477" i="3"/>
  <c r="G477" i="3"/>
  <c r="H476" i="3"/>
  <c r="I476" i="3" s="1"/>
  <c r="J475" i="3"/>
  <c r="C477" i="3"/>
  <c r="D477" i="3"/>
  <c r="F477" i="3"/>
  <c r="B477" i="3"/>
  <c r="N477" i="3" l="1"/>
  <c r="P474" i="3"/>
  <c r="J476" i="3"/>
  <c r="P475" i="3" s="1"/>
  <c r="A478" i="3"/>
  <c r="L475" i="3"/>
  <c r="O475" i="3" s="1"/>
  <c r="K476" i="3" s="1"/>
  <c r="H477" i="3"/>
  <c r="I477" i="3" s="1"/>
  <c r="G478" i="3" l="1"/>
  <c r="M476" i="3"/>
  <c r="L476" i="3" s="1"/>
  <c r="O476" i="3" s="1"/>
  <c r="K477" i="3" s="1"/>
  <c r="M477" i="3" s="1"/>
  <c r="J477" i="3"/>
  <c r="P476" i="3" s="1"/>
  <c r="F478" i="3"/>
  <c r="C478" i="3"/>
  <c r="B478" i="3"/>
  <c r="D478" i="3"/>
  <c r="E478" i="3"/>
  <c r="N478" i="3" l="1"/>
  <c r="L477" i="3"/>
  <c r="O477" i="3" s="1"/>
  <c r="K478" i="3" s="1"/>
  <c r="M478" i="3" s="1"/>
  <c r="H478" i="3"/>
  <c r="I478" i="3" s="1"/>
  <c r="A479" i="3"/>
  <c r="J478" i="3" l="1"/>
  <c r="P477" i="3" s="1"/>
  <c r="C479" i="3"/>
  <c r="G479" i="3"/>
  <c r="E479" i="3"/>
  <c r="F479" i="3"/>
  <c r="D479" i="3"/>
  <c r="B479" i="3"/>
  <c r="A480" i="3" s="1"/>
  <c r="N479" i="3" l="1"/>
  <c r="G480" i="3"/>
  <c r="L478" i="3"/>
  <c r="O478" i="3" s="1"/>
  <c r="K479" i="3" s="1"/>
  <c r="M479" i="3" s="1"/>
  <c r="H479" i="3"/>
  <c r="I479" i="3" s="1"/>
  <c r="F480" i="3"/>
  <c r="B480" i="3"/>
  <c r="E480" i="3"/>
  <c r="C480" i="3"/>
  <c r="D480" i="3"/>
  <c r="N480" i="3" l="1"/>
  <c r="A481" i="3"/>
  <c r="G481" i="3" l="1"/>
  <c r="H480" i="3"/>
  <c r="J479" i="3"/>
  <c r="P478" i="3" s="1"/>
  <c r="L479" i="3"/>
  <c r="O479" i="3" s="1"/>
  <c r="K480" i="3" s="1"/>
  <c r="M480" i="3" s="1"/>
  <c r="E481" i="3"/>
  <c r="B481" i="3"/>
  <c r="D481" i="3"/>
  <c r="C481" i="3"/>
  <c r="F481" i="3"/>
  <c r="N481" i="3" l="1"/>
  <c r="I480" i="3"/>
  <c r="J480" i="3" s="1"/>
  <c r="P479" i="3" s="1"/>
  <c r="L480" i="3"/>
  <c r="O480" i="3" s="1"/>
  <c r="K481" i="3" s="1"/>
  <c r="M481" i="3" s="1"/>
  <c r="A482" i="3"/>
  <c r="H481" i="3" l="1"/>
  <c r="I481" i="3" s="1"/>
  <c r="J481" i="3" s="1"/>
  <c r="P480" i="3" s="1"/>
  <c r="G482" i="3"/>
  <c r="D482" i="3"/>
  <c r="C482" i="3"/>
  <c r="E482" i="3"/>
  <c r="B482" i="3"/>
  <c r="H482" i="3" s="1"/>
  <c r="F482" i="3"/>
  <c r="I482" i="3" l="1"/>
  <c r="N482" i="3"/>
  <c r="L481" i="3"/>
  <c r="O481" i="3" s="1"/>
  <c r="K482" i="3" s="1"/>
  <c r="M482" i="3" s="1"/>
  <c r="A483" i="3"/>
  <c r="D483" i="3" l="1"/>
  <c r="G483" i="3"/>
  <c r="B483" i="3"/>
  <c r="H483" i="3" s="1"/>
  <c r="C483" i="3"/>
  <c r="E483" i="3"/>
  <c r="F483" i="3"/>
  <c r="J482" i="3"/>
  <c r="P481" i="3" s="1"/>
  <c r="N483" i="3" l="1"/>
  <c r="I483" i="3"/>
  <c r="J483" i="3" s="1"/>
  <c r="A484" i="3"/>
  <c r="L482" i="3"/>
  <c r="O482" i="3" s="1"/>
  <c r="K483" i="3" s="1"/>
  <c r="M483" i="3" s="1"/>
  <c r="D484" i="3" l="1"/>
  <c r="G484" i="3"/>
  <c r="P482" i="3"/>
  <c r="C484" i="3"/>
  <c r="B484" i="3"/>
  <c r="H484" i="3" s="1"/>
  <c r="E484" i="3"/>
  <c r="F484" i="3"/>
  <c r="L483" i="3"/>
  <c r="O483" i="3" s="1"/>
  <c r="N484" i="3" l="1"/>
  <c r="I484" i="3"/>
  <c r="K484" i="3"/>
  <c r="M484" i="3" s="1"/>
  <c r="A485" i="3"/>
  <c r="C485" i="3" l="1"/>
  <c r="G485" i="3"/>
  <c r="L484" i="3"/>
  <c r="O484" i="3" s="1"/>
  <c r="J484" i="3"/>
  <c r="P483" i="3" s="1"/>
  <c r="F485" i="3"/>
  <c r="B485" i="3"/>
  <c r="H485" i="3" s="1"/>
  <c r="D485" i="3"/>
  <c r="E485" i="3"/>
  <c r="N485" i="3" l="1"/>
  <c r="I485" i="3"/>
  <c r="J485" i="3" s="1"/>
  <c r="P484" i="3" s="1"/>
  <c r="A486" i="3"/>
  <c r="K485" i="3"/>
  <c r="M485" i="3" s="1"/>
  <c r="F486" i="3" l="1"/>
  <c r="G486" i="3"/>
  <c r="B486" i="3"/>
  <c r="E486" i="3"/>
  <c r="C486" i="3"/>
  <c r="A487" i="3" s="1"/>
  <c r="D486" i="3"/>
  <c r="L485" i="3"/>
  <c r="O485" i="3" s="1"/>
  <c r="K486" i="3" s="1"/>
  <c r="H486" i="3"/>
  <c r="I486" i="3" l="1"/>
  <c r="N486" i="3"/>
  <c r="M486" i="3"/>
  <c r="G487" i="3"/>
  <c r="J486" i="3"/>
  <c r="P485" i="3" s="1"/>
  <c r="C487" i="3"/>
  <c r="D487" i="3"/>
  <c r="F487" i="3"/>
  <c r="B487" i="3"/>
  <c r="H487" i="3" s="1"/>
  <c r="E487" i="3"/>
  <c r="N487" i="3" l="1"/>
  <c r="I487" i="3"/>
  <c r="L486" i="3"/>
  <c r="O486" i="3" s="1"/>
  <c r="K487" i="3" s="1"/>
  <c r="M487" i="3" s="1"/>
  <c r="A488" i="3"/>
  <c r="J487" i="3"/>
  <c r="P486" i="3" s="1"/>
  <c r="B488" i="3" l="1"/>
  <c r="H488" i="3" s="1"/>
  <c r="G488" i="3"/>
  <c r="F488" i="3"/>
  <c r="D488" i="3"/>
  <c r="C488" i="3"/>
  <c r="A489" i="3" s="1"/>
  <c r="E488" i="3"/>
  <c r="N488" i="3" l="1"/>
  <c r="I488" i="3"/>
  <c r="L487" i="3"/>
  <c r="O487" i="3" s="1"/>
  <c r="K488" i="3" s="1"/>
  <c r="M488" i="3" s="1"/>
  <c r="C489" i="3"/>
  <c r="G489" i="3"/>
  <c r="J488" i="3"/>
  <c r="F489" i="3"/>
  <c r="B489" i="3"/>
  <c r="A490" i="3" s="1"/>
  <c r="E489" i="3"/>
  <c r="D489" i="3"/>
  <c r="N489" i="3" l="1"/>
  <c r="G490" i="3"/>
  <c r="H489" i="3"/>
  <c r="P487" i="3"/>
  <c r="L488" i="3"/>
  <c r="O488" i="3" s="1"/>
  <c r="K489" i="3" s="1"/>
  <c r="M489" i="3" s="1"/>
  <c r="C490" i="3"/>
  <c r="B490" i="3"/>
  <c r="D490" i="3"/>
  <c r="F490" i="3"/>
  <c r="E490" i="3"/>
  <c r="N490" i="3" l="1"/>
  <c r="I489" i="3"/>
  <c r="J489" i="3" s="1"/>
  <c r="P488" i="3" s="1"/>
  <c r="A491" i="3"/>
  <c r="H490" i="3" l="1"/>
  <c r="I490" i="3" s="1"/>
  <c r="L489" i="3"/>
  <c r="O489" i="3" s="1"/>
  <c r="K490" i="3" s="1"/>
  <c r="M490" i="3" s="1"/>
  <c r="F491" i="3"/>
  <c r="G491" i="3"/>
  <c r="C491" i="3"/>
  <c r="B491" i="3"/>
  <c r="D491" i="3"/>
  <c r="E491" i="3"/>
  <c r="J490" i="3"/>
  <c r="P489" i="3" s="1"/>
  <c r="H491" i="3" l="1"/>
  <c r="N491" i="3"/>
  <c r="I491" i="3"/>
  <c r="A492" i="3"/>
  <c r="L490" i="3"/>
  <c r="O490" i="3" s="1"/>
  <c r="K491" i="3" s="1"/>
  <c r="M491" i="3" s="1"/>
  <c r="D492" i="3" l="1"/>
  <c r="G492" i="3"/>
  <c r="C492" i="3"/>
  <c r="F492" i="3"/>
  <c r="J491" i="3"/>
  <c r="P490" i="3" s="1"/>
  <c r="B492" i="3"/>
  <c r="E492" i="3"/>
  <c r="L491" i="3"/>
  <c r="O491" i="3" s="1"/>
  <c r="N492" i="3" l="1"/>
  <c r="K492" i="3"/>
  <c r="M492" i="3" s="1"/>
  <c r="A493" i="3"/>
  <c r="H492" i="3"/>
  <c r="I492" i="3" s="1"/>
  <c r="B493" i="3" l="1"/>
  <c r="H493" i="3" s="1"/>
  <c r="G493" i="3"/>
  <c r="E493" i="3"/>
  <c r="F493" i="3"/>
  <c r="D493" i="3"/>
  <c r="C493" i="3"/>
  <c r="A494" i="3" s="1"/>
  <c r="J492" i="3"/>
  <c r="P491" i="3" s="1"/>
  <c r="N493" i="3" l="1"/>
  <c r="G494" i="3"/>
  <c r="I493" i="3"/>
  <c r="J493" i="3" s="1"/>
  <c r="P492" i="3" s="1"/>
  <c r="L492" i="3"/>
  <c r="O492" i="3" s="1"/>
  <c r="K493" i="3" s="1"/>
  <c r="M493" i="3" s="1"/>
  <c r="C494" i="3"/>
  <c r="B494" i="3"/>
  <c r="F494" i="3"/>
  <c r="E494" i="3"/>
  <c r="D494" i="3"/>
  <c r="N494" i="3" l="1"/>
  <c r="H494" i="3"/>
  <c r="L493" i="3"/>
  <c r="O493" i="3" s="1"/>
  <c r="K494" i="3" s="1"/>
  <c r="M494" i="3" s="1"/>
  <c r="A495" i="3"/>
  <c r="I494" i="3" l="1"/>
  <c r="J494" i="3" s="1"/>
  <c r="P493" i="3" s="1"/>
  <c r="L494" i="3"/>
  <c r="O494" i="3" s="1"/>
  <c r="E495" i="3"/>
  <c r="G495" i="3"/>
  <c r="F495" i="3"/>
  <c r="B495" i="3"/>
  <c r="H495" i="3" s="1"/>
  <c r="D495" i="3"/>
  <c r="C495" i="3"/>
  <c r="N495" i="3" l="1"/>
  <c r="I495" i="3"/>
  <c r="J495" i="3" s="1"/>
  <c r="P494" i="3" s="1"/>
  <c r="A496" i="3"/>
  <c r="K495" i="3"/>
  <c r="M495" i="3" s="1"/>
  <c r="G496" i="3" l="1"/>
  <c r="L495" i="3"/>
  <c r="O495" i="3" s="1"/>
  <c r="D496" i="3"/>
  <c r="E496" i="3"/>
  <c r="F496" i="3"/>
  <c r="B496" i="3"/>
  <c r="C496" i="3"/>
  <c r="N496" i="3" l="1"/>
  <c r="H496" i="3"/>
  <c r="I496" i="3" s="1"/>
  <c r="A497" i="3"/>
  <c r="K496" i="3"/>
  <c r="M496" i="3" s="1"/>
  <c r="G497" i="3" l="1"/>
  <c r="J496" i="3"/>
  <c r="P495" i="3" s="1"/>
  <c r="B497" i="3"/>
  <c r="C497" i="3"/>
  <c r="F497" i="3"/>
  <c r="E497" i="3"/>
  <c r="N497" i="3" s="1"/>
  <c r="D497" i="3"/>
  <c r="L496" i="3" l="1"/>
  <c r="O496" i="3" s="1"/>
  <c r="K497" i="3" s="1"/>
  <c r="M497" i="3" s="1"/>
  <c r="A498" i="3"/>
  <c r="H497" i="3"/>
  <c r="I497" i="3" s="1"/>
  <c r="J497" i="3" l="1"/>
  <c r="P496" i="3" s="1"/>
  <c r="B498" i="3"/>
  <c r="G498" i="3"/>
  <c r="D498" i="3"/>
  <c r="C498" i="3"/>
  <c r="A499" i="3" s="1"/>
  <c r="E498" i="3"/>
  <c r="F498" i="3"/>
  <c r="N498" i="3" l="1"/>
  <c r="G499" i="3"/>
  <c r="H498" i="3"/>
  <c r="L497" i="3"/>
  <c r="O497" i="3" s="1"/>
  <c r="K498" i="3" s="1"/>
  <c r="M498" i="3" s="1"/>
  <c r="D499" i="3"/>
  <c r="F499" i="3"/>
  <c r="E499" i="3"/>
  <c r="B499" i="3"/>
  <c r="C499" i="3"/>
  <c r="N499" i="3" l="1"/>
  <c r="I498" i="3"/>
  <c r="L498" i="3" s="1"/>
  <c r="O498" i="3" s="1"/>
  <c r="K499" i="3" s="1"/>
  <c r="M499" i="3" s="1"/>
  <c r="A500" i="3"/>
  <c r="H499" i="3" l="1"/>
  <c r="G500" i="3"/>
  <c r="J498" i="3"/>
  <c r="P497" i="3" s="1"/>
  <c r="L499" i="3"/>
  <c r="O499" i="3" s="1"/>
  <c r="I499" i="3"/>
  <c r="J499" i="3" s="1"/>
  <c r="P498" i="3" s="1"/>
  <c r="C500" i="3"/>
  <c r="F500" i="3"/>
  <c r="E500" i="3"/>
  <c r="B500" i="3"/>
  <c r="D500" i="3"/>
  <c r="N500" i="3" l="1"/>
  <c r="H500" i="3"/>
  <c r="I500" i="3" s="1"/>
  <c r="J500" i="3" s="1"/>
  <c r="P499" i="3" s="1"/>
  <c r="A501" i="3"/>
  <c r="K500" i="3"/>
  <c r="M500" i="3" s="1"/>
  <c r="G501" i="3" l="1"/>
  <c r="D501" i="3"/>
  <c r="B501" i="3"/>
  <c r="E501" i="3"/>
  <c r="F501" i="3"/>
  <c r="C501" i="3"/>
  <c r="N501" i="3" l="1"/>
  <c r="L500" i="3"/>
  <c r="O500" i="3" s="1"/>
  <c r="K501" i="3" s="1"/>
  <c r="M501" i="3" s="1"/>
  <c r="H501" i="3"/>
  <c r="I501" i="3" s="1"/>
  <c r="A502" i="3"/>
  <c r="G502" i="3" l="1"/>
  <c r="J501" i="3"/>
  <c r="P500" i="3" s="1"/>
  <c r="F502" i="3"/>
  <c r="E502" i="3"/>
  <c r="D502" i="3"/>
  <c r="C502" i="3"/>
  <c r="B502" i="3"/>
  <c r="N502" i="3" l="1"/>
  <c r="L501" i="3"/>
  <c r="O501" i="3" s="1"/>
  <c r="K502" i="3" s="1"/>
  <c r="M502" i="3" s="1"/>
  <c r="H502" i="3"/>
  <c r="A503" i="3"/>
  <c r="G503" i="3" l="1"/>
  <c r="I502" i="3"/>
  <c r="J502" i="3" s="1"/>
  <c r="P501" i="3" s="1"/>
  <c r="F503" i="3"/>
  <c r="E503" i="3"/>
  <c r="C503" i="3"/>
  <c r="D503" i="3"/>
  <c r="B503" i="3"/>
  <c r="N503" i="3" l="1"/>
  <c r="L502" i="3"/>
  <c r="O502" i="3" s="1"/>
  <c r="K503" i="3" s="1"/>
  <c r="M503" i="3" s="1"/>
  <c r="A504" i="3"/>
  <c r="H503" i="3"/>
  <c r="I503" i="3" s="1"/>
  <c r="G504" i="3" l="1"/>
  <c r="E504" i="3"/>
  <c r="F504" i="3"/>
  <c r="B504" i="3"/>
  <c r="H504" i="3" s="1"/>
  <c r="D504" i="3"/>
  <c r="C504" i="3"/>
  <c r="J503" i="3"/>
  <c r="P502" i="3" s="1"/>
  <c r="N504" i="3" l="1"/>
  <c r="I504" i="3"/>
  <c r="J504" i="3" s="1"/>
  <c r="P503" i="3" s="1"/>
  <c r="A505" i="3"/>
  <c r="L503" i="3"/>
  <c r="O503" i="3" s="1"/>
  <c r="K504" i="3" s="1"/>
  <c r="M504" i="3" s="1"/>
  <c r="E505" i="3" l="1"/>
  <c r="G505" i="3"/>
  <c r="B505" i="3"/>
  <c r="C505" i="3"/>
  <c r="D505" i="3"/>
  <c r="F505" i="3"/>
  <c r="H505" i="3"/>
  <c r="N505" i="3" l="1"/>
  <c r="I505" i="3"/>
  <c r="J505" i="3" s="1"/>
  <c r="P504" i="3" s="1"/>
  <c r="L504" i="3"/>
  <c r="O504" i="3" s="1"/>
  <c r="K505" i="3" s="1"/>
  <c r="M505" i="3" s="1"/>
  <c r="A506" i="3"/>
  <c r="L505" i="3" l="1"/>
  <c r="O505" i="3" s="1"/>
  <c r="B506" i="3"/>
  <c r="H506" i="3" s="1"/>
  <c r="G506" i="3"/>
  <c r="F506" i="3"/>
  <c r="E506" i="3"/>
  <c r="C506" i="3"/>
  <c r="A507" i="3" s="1"/>
  <c r="D506" i="3"/>
  <c r="N506" i="3" l="1"/>
  <c r="I506" i="3"/>
  <c r="K506" i="3"/>
  <c r="M506" i="3" s="1"/>
  <c r="F507" i="3"/>
  <c r="G507" i="3"/>
  <c r="J506" i="3"/>
  <c r="P505" i="3" s="1"/>
  <c r="D507" i="3"/>
  <c r="B507" i="3"/>
  <c r="C507" i="3"/>
  <c r="E507" i="3"/>
  <c r="N507" i="3" l="1"/>
  <c r="L506" i="3"/>
  <c r="O506" i="3" s="1"/>
  <c r="K507" i="3" s="1"/>
  <c r="M507" i="3" s="1"/>
  <c r="H507" i="3"/>
  <c r="I507" i="3" s="1"/>
  <c r="A508" i="3"/>
  <c r="J507" i="3" l="1"/>
  <c r="P506" i="3" s="1"/>
  <c r="C508" i="3"/>
  <c r="G508" i="3"/>
  <c r="E508" i="3"/>
  <c r="F508" i="3"/>
  <c r="B508" i="3"/>
  <c r="H508" i="3" s="1"/>
  <c r="D508" i="3"/>
  <c r="N508" i="3" l="1"/>
  <c r="I508" i="3"/>
  <c r="J508" i="3" s="1"/>
  <c r="P507" i="3" s="1"/>
  <c r="L507" i="3"/>
  <c r="O507" i="3" s="1"/>
  <c r="K508" i="3" s="1"/>
  <c r="M508" i="3" s="1"/>
  <c r="A509" i="3"/>
  <c r="C509" i="3" s="1"/>
  <c r="E509" i="3" l="1"/>
  <c r="D509" i="3"/>
  <c r="F509" i="3"/>
  <c r="B509" i="3"/>
  <c r="A510" i="3" s="1"/>
  <c r="G509" i="3"/>
  <c r="L508" i="3"/>
  <c r="O508" i="3" s="1"/>
  <c r="N509" i="3" l="1"/>
  <c r="H509" i="3"/>
  <c r="I509" i="3" s="1"/>
  <c r="J509" i="3" s="1"/>
  <c r="P508" i="3" s="1"/>
  <c r="K509" i="3"/>
  <c r="M509" i="3" s="1"/>
  <c r="G510" i="3"/>
  <c r="C510" i="3"/>
  <c r="F510" i="3"/>
  <c r="B510" i="3"/>
  <c r="D510" i="3"/>
  <c r="E510" i="3"/>
  <c r="N510" i="3" l="1"/>
  <c r="L509" i="3"/>
  <c r="O509" i="3" s="1"/>
  <c r="K510" i="3" s="1"/>
  <c r="M510" i="3" s="1"/>
  <c r="H510" i="3"/>
  <c r="I510" i="3" s="1"/>
  <c r="A511" i="3"/>
  <c r="E511" i="3" l="1"/>
  <c r="G511" i="3"/>
  <c r="J510" i="3"/>
  <c r="P509" i="3" s="1"/>
  <c r="L510" i="3"/>
  <c r="O510" i="3" s="1"/>
  <c r="C511" i="3"/>
  <c r="F511" i="3"/>
  <c r="B511" i="3"/>
  <c r="H511" i="3" s="1"/>
  <c r="D511" i="3"/>
  <c r="I511" i="3" l="1"/>
  <c r="J511" i="3" s="1"/>
  <c r="P510" i="3" s="1"/>
  <c r="N511" i="3"/>
  <c r="A512" i="3"/>
  <c r="K511" i="3"/>
  <c r="M511" i="3" s="1"/>
  <c r="F512" i="3" l="1"/>
  <c r="K512" i="3" s="1"/>
  <c r="G512" i="3"/>
  <c r="E512" i="3"/>
  <c r="B512" i="3"/>
  <c r="H512" i="3" s="1"/>
  <c r="D512" i="3"/>
  <c r="C512" i="3"/>
  <c r="A513" i="3" s="1"/>
  <c r="L511" i="3"/>
  <c r="O511" i="3" s="1"/>
  <c r="N512" i="3" l="1"/>
  <c r="M512" i="3"/>
  <c r="I512" i="3"/>
  <c r="J512" i="3" s="1"/>
  <c r="P511" i="3" s="1"/>
  <c r="G513" i="3"/>
  <c r="D513" i="3"/>
  <c r="E513" i="3"/>
  <c r="F513" i="3"/>
  <c r="B513" i="3"/>
  <c r="C513" i="3"/>
  <c r="N513" i="3" l="1"/>
  <c r="H513" i="3"/>
  <c r="I513" i="3" s="1"/>
  <c r="A514" i="3"/>
  <c r="J513" i="3" l="1"/>
  <c r="D514" i="3"/>
  <c r="B514" i="3"/>
  <c r="C514" i="3"/>
  <c r="G514" i="3"/>
  <c r="F514" i="3"/>
  <c r="E514" i="3"/>
  <c r="L512" i="3"/>
  <c r="O512" i="3" s="1"/>
  <c r="N514" i="3" l="1"/>
  <c r="H514" i="3"/>
  <c r="I514" i="3" s="1"/>
  <c r="P512" i="3"/>
  <c r="K513" i="3"/>
  <c r="A515" i="3"/>
  <c r="M513" i="3" l="1"/>
  <c r="L513" i="3" s="1"/>
  <c r="O513" i="3" s="1"/>
  <c r="K514" i="3" s="1"/>
  <c r="M514" i="3" s="1"/>
  <c r="J514" i="3"/>
  <c r="G515" i="3"/>
  <c r="B515" i="3"/>
  <c r="D515" i="3"/>
  <c r="F515" i="3"/>
  <c r="E515" i="3"/>
  <c r="C515" i="3"/>
  <c r="A516" i="3" s="1"/>
  <c r="N515" i="3" l="1"/>
  <c r="P513" i="3"/>
  <c r="H515" i="3"/>
  <c r="L514" i="3"/>
  <c r="O514" i="3" s="1"/>
  <c r="K515" i="3" s="1"/>
  <c r="M515" i="3" s="1"/>
  <c r="E516" i="3"/>
  <c r="B516" i="3"/>
  <c r="C516" i="3"/>
  <c r="A517" i="3" s="1"/>
  <c r="G516" i="3"/>
  <c r="D516" i="3"/>
  <c r="F516" i="3"/>
  <c r="N516" i="3" l="1"/>
  <c r="I515" i="3"/>
  <c r="L515" i="3" s="1"/>
  <c r="O515" i="3" s="1"/>
  <c r="K516" i="3" s="1"/>
  <c r="M516" i="3" s="1"/>
  <c r="F517" i="3"/>
  <c r="D517" i="3"/>
  <c r="B517" i="3"/>
  <c r="G517" i="3"/>
  <c r="E517" i="3"/>
  <c r="C517" i="3"/>
  <c r="A518" i="3" l="1"/>
  <c r="B518" i="3" s="1"/>
  <c r="N517" i="3"/>
  <c r="J515" i="3"/>
  <c r="P514" i="3" s="1"/>
  <c r="H516" i="3"/>
  <c r="D518" i="3" l="1"/>
  <c r="F518" i="3"/>
  <c r="E518" i="3"/>
  <c r="C518" i="3"/>
  <c r="A519" i="3" s="1"/>
  <c r="G518" i="3"/>
  <c r="I516" i="3"/>
  <c r="N518" i="3" l="1"/>
  <c r="G519" i="3"/>
  <c r="F519" i="3"/>
  <c r="E519" i="3"/>
  <c r="D519" i="3"/>
  <c r="C519" i="3"/>
  <c r="B519" i="3"/>
  <c r="L516" i="3"/>
  <c r="O516" i="3" s="1"/>
  <c r="K517" i="3" s="1"/>
  <c r="M517" i="3" s="1"/>
  <c r="H517" i="3"/>
  <c r="I517" i="3" s="1"/>
  <c r="J517" i="3" s="1"/>
  <c r="P516" i="3" s="1"/>
  <c r="J516" i="3"/>
  <c r="P515" i="3" s="1"/>
  <c r="N519" i="3" l="1"/>
  <c r="A520" i="3"/>
  <c r="H518" i="3"/>
  <c r="L517" i="3"/>
  <c r="O517" i="3" s="1"/>
  <c r="K518" i="3" s="1"/>
  <c r="M518" i="3" s="1"/>
  <c r="G520" i="3" l="1"/>
  <c r="C520" i="3"/>
  <c r="B520" i="3"/>
  <c r="E520" i="3"/>
  <c r="D520" i="3"/>
  <c r="F520" i="3"/>
  <c r="I518" i="3"/>
  <c r="A521" i="3" l="1"/>
  <c r="F521" i="3" s="1"/>
  <c r="N520" i="3"/>
  <c r="G521" i="3"/>
  <c r="B521" i="3"/>
  <c r="C521" i="3"/>
  <c r="A522" i="3" s="1"/>
  <c r="D521" i="3"/>
  <c r="J518" i="3"/>
  <c r="L518" i="3"/>
  <c r="O518" i="3" s="1"/>
  <c r="K519" i="3" s="1"/>
  <c r="M519" i="3" s="1"/>
  <c r="H519" i="3"/>
  <c r="I519" i="3" s="1"/>
  <c r="E521" i="3" l="1"/>
  <c r="N521" i="3" s="1"/>
  <c r="G522" i="3"/>
  <c r="B522" i="3"/>
  <c r="F522" i="3"/>
  <c r="D522" i="3"/>
  <c r="E522" i="3"/>
  <c r="C522" i="3"/>
  <c r="A523" i="3" s="1"/>
  <c r="H520" i="3"/>
  <c r="I520" i="3" s="1"/>
  <c r="J519" i="3"/>
  <c r="P518" i="3" s="1"/>
  <c r="L519" i="3"/>
  <c r="O519" i="3" s="1"/>
  <c r="K520" i="3" s="1"/>
  <c r="M520" i="3" s="1"/>
  <c r="P517" i="3"/>
  <c r="D523" i="3" l="1"/>
  <c r="C523" i="3"/>
  <c r="F523" i="3"/>
  <c r="G523" i="3"/>
  <c r="E523" i="3"/>
  <c r="B523" i="3"/>
  <c r="N522" i="3"/>
  <c r="J520" i="3"/>
  <c r="L520" i="3"/>
  <c r="O520" i="3" s="1"/>
  <c r="K521" i="3" s="1"/>
  <c r="M521" i="3" s="1"/>
  <c r="H521" i="3"/>
  <c r="A524" i="3"/>
  <c r="N523" i="3" l="1"/>
  <c r="I521" i="3"/>
  <c r="P519" i="3"/>
  <c r="G524" i="3"/>
  <c r="E524" i="3"/>
  <c r="D524" i="3"/>
  <c r="C524" i="3"/>
  <c r="F524" i="3"/>
  <c r="B524" i="3"/>
  <c r="N524" i="3" l="1"/>
  <c r="H522" i="3"/>
  <c r="I522" i="3" s="1"/>
  <c r="L521" i="3"/>
  <c r="O521" i="3" s="1"/>
  <c r="K522" i="3" s="1"/>
  <c r="M522" i="3" s="1"/>
  <c r="J521" i="3"/>
  <c r="P520" i="3" s="1"/>
  <c r="A525" i="3"/>
  <c r="L522" i="3" l="1"/>
  <c r="O522" i="3" s="1"/>
  <c r="K523" i="3" s="1"/>
  <c r="M523" i="3" s="1"/>
  <c r="J522" i="3"/>
  <c r="P521" i="3" s="1"/>
  <c r="H523" i="3"/>
  <c r="I523" i="3" s="1"/>
  <c r="G525" i="3"/>
  <c r="C525" i="3"/>
  <c r="E525" i="3"/>
  <c r="F525" i="3"/>
  <c r="B525" i="3"/>
  <c r="D525" i="3"/>
  <c r="A526" i="3" l="1"/>
  <c r="N525" i="3"/>
  <c r="L523" i="3"/>
  <c r="O523" i="3" s="1"/>
  <c r="K524" i="3" s="1"/>
  <c r="M524" i="3" s="1"/>
  <c r="J523" i="3"/>
  <c r="P522" i="3" s="1"/>
  <c r="H524" i="3"/>
  <c r="I524" i="3" s="1"/>
  <c r="G526" i="3"/>
  <c r="D526" i="3"/>
  <c r="E526" i="3"/>
  <c r="B526" i="3"/>
  <c r="C526" i="3"/>
  <c r="F526" i="3"/>
  <c r="N526" i="3" l="1"/>
  <c r="A527" i="3"/>
  <c r="H525" i="3"/>
  <c r="I525" i="3" s="1"/>
  <c r="L524" i="3"/>
  <c r="O524" i="3" s="1"/>
  <c r="K525" i="3" s="1"/>
  <c r="M525" i="3" s="1"/>
  <c r="J524" i="3"/>
  <c r="P523" i="3" s="1"/>
  <c r="G527" i="3"/>
  <c r="E527" i="3"/>
  <c r="D527" i="3"/>
  <c r="B527" i="3"/>
  <c r="A528" i="3" s="1"/>
  <c r="C527" i="3"/>
  <c r="F527" i="3"/>
  <c r="N527" i="3" l="1"/>
  <c r="H526" i="3"/>
  <c r="I526" i="3" s="1"/>
  <c r="G528" i="3"/>
  <c r="F528" i="3"/>
  <c r="C528" i="3"/>
  <c r="B528" i="3"/>
  <c r="E528" i="3"/>
  <c r="D528" i="3"/>
  <c r="N528" i="3" l="1"/>
  <c r="H527" i="3"/>
  <c r="J525" i="3"/>
  <c r="P524" i="3" s="1"/>
  <c r="L525" i="3"/>
  <c r="O525" i="3" s="1"/>
  <c r="K526" i="3" s="1"/>
  <c r="M526" i="3" s="1"/>
  <c r="A529" i="3"/>
  <c r="I527" i="3" l="1"/>
  <c r="J527" i="3" s="1"/>
  <c r="L526" i="3"/>
  <c r="O526" i="3" s="1"/>
  <c r="K527" i="3" s="1"/>
  <c r="M527" i="3" s="1"/>
  <c r="J526" i="3"/>
  <c r="P525" i="3" s="1"/>
  <c r="G529" i="3"/>
  <c r="D529" i="3"/>
  <c r="E529" i="3"/>
  <c r="F529" i="3"/>
  <c r="B529" i="3"/>
  <c r="C529" i="3"/>
  <c r="N529" i="3" l="1"/>
  <c r="L527" i="3"/>
  <c r="O527" i="3" s="1"/>
  <c r="K528" i="3" s="1"/>
  <c r="M528" i="3" s="1"/>
  <c r="H528" i="3"/>
  <c r="I528" i="3" s="1"/>
  <c r="H529" i="3" s="1"/>
  <c r="I529" i="3" s="1"/>
  <c r="P526" i="3"/>
  <c r="A530" i="3"/>
  <c r="J528" i="3" l="1"/>
  <c r="P527" i="3" s="1"/>
  <c r="L528" i="3"/>
  <c r="O528" i="3" s="1"/>
  <c r="K529" i="3" s="1"/>
  <c r="M529" i="3" s="1"/>
  <c r="G530" i="3"/>
  <c r="D530" i="3"/>
  <c r="B530" i="3"/>
  <c r="C530" i="3"/>
  <c r="E530" i="3"/>
  <c r="F530" i="3"/>
  <c r="N530" i="3" l="1"/>
  <c r="A531" i="3"/>
  <c r="H530" i="3"/>
  <c r="I530" i="3" s="1"/>
  <c r="L529" i="3"/>
  <c r="O529" i="3" s="1"/>
  <c r="K530" i="3" s="1"/>
  <c r="M530" i="3" s="1"/>
  <c r="J529" i="3"/>
  <c r="P528" i="3" s="1"/>
  <c r="G531" i="3"/>
  <c r="D531" i="3"/>
  <c r="F531" i="3"/>
  <c r="E531" i="3"/>
  <c r="C531" i="3"/>
  <c r="B531" i="3"/>
  <c r="A532" i="3" s="1"/>
  <c r="H531" i="3" l="1"/>
  <c r="I531" i="3" s="1"/>
  <c r="J531" i="3" s="1"/>
  <c r="N531" i="3"/>
  <c r="L530" i="3"/>
  <c r="O530" i="3" s="1"/>
  <c r="K531" i="3" s="1"/>
  <c r="G532" i="3"/>
  <c r="E532" i="3"/>
  <c r="D532" i="3"/>
  <c r="B532" i="3"/>
  <c r="C532" i="3"/>
  <c r="F532" i="3"/>
  <c r="J530" i="3"/>
  <c r="N532" i="3" l="1"/>
  <c r="A533" i="3"/>
  <c r="G533" i="3" s="1"/>
  <c r="M531" i="3"/>
  <c r="L531" i="3" s="1"/>
  <c r="O531" i="3" s="1"/>
  <c r="K532" i="3" s="1"/>
  <c r="M532" i="3" s="1"/>
  <c r="H532" i="3"/>
  <c r="I532" i="3" s="1"/>
  <c r="P529" i="3"/>
  <c r="P530" i="3"/>
  <c r="C533" i="3" l="1"/>
  <c r="A534" i="3" s="1"/>
  <c r="E533" i="3"/>
  <c r="B533" i="3"/>
  <c r="F533" i="3"/>
  <c r="D533" i="3"/>
  <c r="J532" i="3"/>
  <c r="P531" i="3" s="1"/>
  <c r="H533" i="3"/>
  <c r="N533" i="3" l="1"/>
  <c r="I533" i="3"/>
  <c r="J533" i="3" s="1"/>
  <c r="L532" i="3"/>
  <c r="O532" i="3" s="1"/>
  <c r="K533" i="3" s="1"/>
  <c r="M533" i="3" s="1"/>
  <c r="G534" i="3"/>
  <c r="E534" i="3"/>
  <c r="C534" i="3"/>
  <c r="F534" i="3"/>
  <c r="B534" i="3"/>
  <c r="D534" i="3"/>
  <c r="H534" i="3" l="1"/>
  <c r="I534" i="3" s="1"/>
  <c r="J534" i="3" s="1"/>
  <c r="N534" i="3"/>
  <c r="P532" i="3"/>
  <c r="L533" i="3"/>
  <c r="O533" i="3" s="1"/>
  <c r="K534" i="3" s="1"/>
  <c r="M534" i="3" s="1"/>
  <c r="A535" i="3"/>
  <c r="P533" i="3" l="1"/>
  <c r="G535" i="3"/>
  <c r="E535" i="3"/>
  <c r="D535" i="3"/>
  <c r="C535" i="3"/>
  <c r="F535" i="3"/>
  <c r="B535" i="3"/>
  <c r="N535" i="3" l="1"/>
  <c r="L534" i="3"/>
  <c r="O534" i="3" s="1"/>
  <c r="K535" i="3" s="1"/>
  <c r="M535" i="3" s="1"/>
  <c r="H535" i="3"/>
  <c r="I535" i="3" s="1"/>
  <c r="A536" i="3"/>
  <c r="J535" i="3" l="1"/>
  <c r="P534" i="3" s="1"/>
  <c r="G536" i="3"/>
  <c r="C536" i="3"/>
  <c r="B536" i="3"/>
  <c r="H536" i="3" s="1"/>
  <c r="F536" i="3"/>
  <c r="D536" i="3"/>
  <c r="E536" i="3"/>
  <c r="N536" i="3" l="1"/>
  <c r="I536" i="3"/>
  <c r="J536" i="3" s="1"/>
  <c r="A537" i="3"/>
  <c r="L535" i="3"/>
  <c r="O535" i="3" s="1"/>
  <c r="K536" i="3" s="1"/>
  <c r="M536" i="3" s="1"/>
  <c r="L536" i="3" l="1"/>
  <c r="O536" i="3" s="1"/>
  <c r="P535" i="3"/>
  <c r="G537" i="3"/>
  <c r="E537" i="3"/>
  <c r="B537" i="3"/>
  <c r="H537" i="3" s="1"/>
  <c r="C537" i="3"/>
  <c r="D537" i="3"/>
  <c r="F537" i="3"/>
  <c r="N537" i="3" l="1"/>
  <c r="I537" i="3"/>
  <c r="J537" i="3" s="1"/>
  <c r="P536" i="3" s="1"/>
  <c r="K537" i="3"/>
  <c r="M537" i="3" s="1"/>
  <c r="A538" i="3"/>
  <c r="G538" i="3" l="1"/>
  <c r="F538" i="3"/>
  <c r="D538" i="3"/>
  <c r="B538" i="3"/>
  <c r="H538" i="3" s="1"/>
  <c r="C538" i="3"/>
  <c r="E538" i="3"/>
  <c r="N538" i="3" l="1"/>
  <c r="I538" i="3"/>
  <c r="J538" i="3" s="1"/>
  <c r="L537" i="3"/>
  <c r="O537" i="3" s="1"/>
  <c r="K538" i="3" s="1"/>
  <c r="M538" i="3" s="1"/>
  <c r="A539" i="3"/>
  <c r="G539" i="3" l="1"/>
  <c r="C539" i="3"/>
  <c r="E539" i="3"/>
  <c r="D539" i="3"/>
  <c r="F539" i="3"/>
  <c r="B539" i="3"/>
  <c r="A540" i="3" s="1"/>
  <c r="P537" i="3"/>
  <c r="N539" i="3" l="1"/>
  <c r="G540" i="3"/>
  <c r="B540" i="3"/>
  <c r="F540" i="3"/>
  <c r="C540" i="3"/>
  <c r="D540" i="3"/>
  <c r="E540" i="3"/>
  <c r="H539" i="3"/>
  <c r="I539" i="3" s="1"/>
  <c r="L538" i="3"/>
  <c r="O538" i="3" s="1"/>
  <c r="K539" i="3" s="1"/>
  <c r="M539" i="3" s="1"/>
  <c r="N540" i="3" l="1"/>
  <c r="A541" i="3"/>
  <c r="E541" i="3" s="1"/>
  <c r="J539" i="3"/>
  <c r="H540" i="3"/>
  <c r="I540" i="3" s="1"/>
  <c r="B541" i="3" l="1"/>
  <c r="D541" i="3"/>
  <c r="F541" i="3"/>
  <c r="G541" i="3"/>
  <c r="C541" i="3"/>
  <c r="A542" i="3" s="1"/>
  <c r="J540" i="3"/>
  <c r="P538" i="3"/>
  <c r="L539" i="3"/>
  <c r="O539" i="3" s="1"/>
  <c r="K540" i="3" s="1"/>
  <c r="M540" i="3" s="1"/>
  <c r="N541" i="3" l="1"/>
  <c r="H541" i="3"/>
  <c r="I541" i="3" s="1"/>
  <c r="L540" i="3"/>
  <c r="O540" i="3" s="1"/>
  <c r="K541" i="3" s="1"/>
  <c r="M541" i="3" s="1"/>
  <c r="G542" i="3"/>
  <c r="D542" i="3"/>
  <c r="B542" i="3"/>
  <c r="C542" i="3"/>
  <c r="E542" i="3"/>
  <c r="F542" i="3"/>
  <c r="P539" i="3"/>
  <c r="N542" i="3" l="1"/>
  <c r="A543" i="3"/>
  <c r="G543" i="3" s="1"/>
  <c r="H542" i="3"/>
  <c r="C543" i="3" l="1"/>
  <c r="A544" i="3" s="1"/>
  <c r="B543" i="3"/>
  <c r="D543" i="3"/>
  <c r="F543" i="3"/>
  <c r="E543" i="3"/>
  <c r="N543" i="3" s="1"/>
  <c r="I542" i="3"/>
  <c r="J542" i="3" s="1"/>
  <c r="J541" i="3"/>
  <c r="P540" i="3" s="1"/>
  <c r="L541" i="3"/>
  <c r="O541" i="3" s="1"/>
  <c r="K542" i="3" s="1"/>
  <c r="M542" i="3" s="1"/>
  <c r="H543" i="3" l="1"/>
  <c r="I543" i="3" s="1"/>
  <c r="J543" i="3" s="1"/>
  <c r="L542" i="3"/>
  <c r="O542" i="3" s="1"/>
  <c r="K543" i="3" s="1"/>
  <c r="M543" i="3" s="1"/>
  <c r="P541" i="3"/>
  <c r="G544" i="3"/>
  <c r="D544" i="3"/>
  <c r="F544" i="3"/>
  <c r="E544" i="3"/>
  <c r="B544" i="3"/>
  <c r="C544" i="3"/>
  <c r="N544" i="3" l="1"/>
  <c r="P542" i="3"/>
  <c r="L543" i="3"/>
  <c r="O543" i="3" s="1"/>
  <c r="K544" i="3" s="1"/>
  <c r="M544" i="3" s="1"/>
  <c r="A545" i="3"/>
  <c r="H544" i="3"/>
  <c r="I544" i="3" s="1"/>
  <c r="J544" i="3" l="1"/>
  <c r="G545" i="3"/>
  <c r="B545" i="3"/>
  <c r="H545" i="3" s="1"/>
  <c r="F545" i="3"/>
  <c r="C545" i="3"/>
  <c r="A546" i="3" s="1"/>
  <c r="E545" i="3"/>
  <c r="D545" i="3"/>
  <c r="I545" i="3" l="1"/>
  <c r="J545" i="3" s="1"/>
  <c r="N545" i="3"/>
  <c r="G546" i="3"/>
  <c r="D546" i="3"/>
  <c r="E546" i="3"/>
  <c r="B546" i="3"/>
  <c r="C546" i="3"/>
  <c r="F546" i="3"/>
  <c r="L544" i="3"/>
  <c r="O544" i="3" s="1"/>
  <c r="K545" i="3" s="1"/>
  <c r="M545" i="3" s="1"/>
  <c r="P543" i="3"/>
  <c r="N546" i="3" l="1"/>
  <c r="H546" i="3"/>
  <c r="I546" i="3" s="1"/>
  <c r="P544" i="3"/>
  <c r="A547" i="3"/>
  <c r="J546" i="3" l="1"/>
  <c r="L545" i="3"/>
  <c r="O545" i="3" s="1"/>
  <c r="K546" i="3" s="1"/>
  <c r="M546" i="3" s="1"/>
  <c r="G547" i="3"/>
  <c r="D547" i="3"/>
  <c r="B547" i="3"/>
  <c r="F547" i="3"/>
  <c r="E547" i="3"/>
  <c r="C547" i="3"/>
  <c r="N547" i="3" l="1"/>
  <c r="H547" i="3"/>
  <c r="I547" i="3" s="1"/>
  <c r="L546" i="3"/>
  <c r="O546" i="3" s="1"/>
  <c r="K547" i="3" s="1"/>
  <c r="M547" i="3" s="1"/>
  <c r="P545" i="3"/>
  <c r="A548" i="3"/>
  <c r="L547" i="3" l="1"/>
  <c r="O547" i="3" s="1"/>
  <c r="G548" i="3"/>
  <c r="E548" i="3"/>
  <c r="C548" i="3"/>
  <c r="D548" i="3"/>
  <c r="F548" i="3"/>
  <c r="B548" i="3"/>
  <c r="A549" i="3" l="1"/>
  <c r="F549" i="3" s="1"/>
  <c r="N548" i="3"/>
  <c r="J547" i="3"/>
  <c r="P546" i="3" s="1"/>
  <c r="G549" i="3"/>
  <c r="B549" i="3"/>
  <c r="D549" i="3"/>
  <c r="E549" i="3"/>
  <c r="C549" i="3"/>
  <c r="K548" i="3"/>
  <c r="M548" i="3" s="1"/>
  <c r="H548" i="3"/>
  <c r="I548" i="3" s="1"/>
  <c r="N549" i="3" l="1"/>
  <c r="A550" i="3"/>
  <c r="G550" i="3" s="1"/>
  <c r="H549" i="3"/>
  <c r="I549" i="3" s="1"/>
  <c r="E550" i="3" l="1"/>
  <c r="D550" i="3"/>
  <c r="C550" i="3"/>
  <c r="B550" i="3"/>
  <c r="A551" i="3" s="1"/>
  <c r="F550" i="3"/>
  <c r="J549" i="3"/>
  <c r="L548" i="3"/>
  <c r="O548" i="3" s="1"/>
  <c r="K549" i="3" s="1"/>
  <c r="M549" i="3" s="1"/>
  <c r="J548" i="3"/>
  <c r="P547" i="3" s="1"/>
  <c r="N550" i="3" l="1"/>
  <c r="H550" i="3"/>
  <c r="L549" i="3"/>
  <c r="O549" i="3" s="1"/>
  <c r="K550" i="3" s="1"/>
  <c r="M550" i="3" s="1"/>
  <c r="P548" i="3"/>
  <c r="G551" i="3"/>
  <c r="D551" i="3"/>
  <c r="C551" i="3"/>
  <c r="B551" i="3"/>
  <c r="F551" i="3"/>
  <c r="E551" i="3"/>
  <c r="N551" i="3" l="1"/>
  <c r="I550" i="3"/>
  <c r="H551" i="3" s="1"/>
  <c r="I551" i="3" s="1"/>
  <c r="A552" i="3"/>
  <c r="L550" i="3" l="1"/>
  <c r="O550" i="3" s="1"/>
  <c r="K551" i="3" s="1"/>
  <c r="M551" i="3" s="1"/>
  <c r="J550" i="3"/>
  <c r="P549" i="3" s="1"/>
  <c r="J551" i="3"/>
  <c r="G552" i="3"/>
  <c r="F552" i="3"/>
  <c r="D552" i="3"/>
  <c r="B552" i="3"/>
  <c r="E552" i="3"/>
  <c r="C552" i="3"/>
  <c r="P550" i="3" l="1"/>
  <c r="N552" i="3"/>
  <c r="L551" i="3"/>
  <c r="O551" i="3" s="1"/>
  <c r="K552" i="3" s="1"/>
  <c r="M552" i="3" s="1"/>
  <c r="H552" i="3"/>
  <c r="I552" i="3" s="1"/>
  <c r="A553" i="3"/>
  <c r="J552" i="3" l="1"/>
  <c r="P551" i="3" s="1"/>
  <c r="G553" i="3"/>
  <c r="B553" i="3"/>
  <c r="E553" i="3"/>
  <c r="F553" i="3"/>
  <c r="D553" i="3"/>
  <c r="C553" i="3"/>
  <c r="N553" i="3" l="1"/>
  <c r="A554" i="3"/>
  <c r="G554" i="3" s="1"/>
  <c r="L552" i="3"/>
  <c r="O552" i="3" s="1"/>
  <c r="K553" i="3" s="1"/>
  <c r="M553" i="3" s="1"/>
  <c r="H553" i="3"/>
  <c r="I553" i="3" s="1"/>
  <c r="C554" i="3" l="1"/>
  <c r="F554" i="3"/>
  <c r="D554" i="3"/>
  <c r="E554" i="3"/>
  <c r="B554" i="3"/>
  <c r="A555" i="3" s="1"/>
  <c r="F555" i="3" s="1"/>
  <c r="J553" i="3"/>
  <c r="P552" i="3" s="1"/>
  <c r="B555" i="3" l="1"/>
  <c r="A556" i="3" s="1"/>
  <c r="N554" i="3"/>
  <c r="E555" i="3"/>
  <c r="N555" i="3" s="1"/>
  <c r="G555" i="3"/>
  <c r="C555" i="3"/>
  <c r="D555" i="3"/>
  <c r="H554" i="3"/>
  <c r="L553" i="3"/>
  <c r="O553" i="3" s="1"/>
  <c r="K554" i="3" s="1"/>
  <c r="M554" i="3" s="1"/>
  <c r="G556" i="3" l="1"/>
  <c r="D556" i="3"/>
  <c r="C556" i="3"/>
  <c r="B556" i="3"/>
  <c r="F556" i="3"/>
  <c r="E556" i="3"/>
  <c r="I554" i="3"/>
  <c r="L554" i="3" s="1"/>
  <c r="O554" i="3" s="1"/>
  <c r="K555" i="3" s="1"/>
  <c r="M555" i="3" s="1"/>
  <c r="N556" i="3" l="1"/>
  <c r="A557" i="3"/>
  <c r="D557" i="3" s="1"/>
  <c r="J554" i="3"/>
  <c r="P553" i="3" s="1"/>
  <c r="H555" i="3"/>
  <c r="I555" i="3" s="1"/>
  <c r="B557" i="3" l="1"/>
  <c r="F557" i="3"/>
  <c r="C557" i="3"/>
  <c r="A558" i="3" s="1"/>
  <c r="D558" i="3" s="1"/>
  <c r="G557" i="3"/>
  <c r="E557" i="3"/>
  <c r="J555" i="3"/>
  <c r="P554" i="3" s="1"/>
  <c r="H556" i="3"/>
  <c r="I556" i="3" s="1"/>
  <c r="J556" i="3" s="1"/>
  <c r="L555" i="3"/>
  <c r="O555" i="3" s="1"/>
  <c r="K556" i="3" s="1"/>
  <c r="M556" i="3" s="1"/>
  <c r="E558" i="3" l="1"/>
  <c r="G558" i="3"/>
  <c r="C558" i="3"/>
  <c r="F558" i="3"/>
  <c r="B558" i="3"/>
  <c r="A559" i="3" s="1"/>
  <c r="N557" i="3"/>
  <c r="P555" i="3"/>
  <c r="H557" i="3"/>
  <c r="I557" i="3" s="1"/>
  <c r="H558" i="3" s="1"/>
  <c r="I558" i="3" s="1"/>
  <c r="L556" i="3"/>
  <c r="O556" i="3" s="1"/>
  <c r="K557" i="3" s="1"/>
  <c r="M557" i="3" s="1"/>
  <c r="G559" i="3" l="1"/>
  <c r="D559" i="3"/>
  <c r="E559" i="3"/>
  <c r="N559" i="3" s="1"/>
  <c r="C559" i="3"/>
  <c r="F559" i="3"/>
  <c r="B559" i="3"/>
  <c r="N558" i="3"/>
  <c r="J557" i="3"/>
  <c r="P556" i="3" s="1"/>
  <c r="L557" i="3"/>
  <c r="O557" i="3" s="1"/>
  <c r="K558" i="3" s="1"/>
  <c r="A560" i="3"/>
  <c r="M558" i="3" l="1"/>
  <c r="L558" i="3" s="1"/>
  <c r="O558" i="3" s="1"/>
  <c r="K559" i="3" s="1"/>
  <c r="M559" i="3" s="1"/>
  <c r="H559" i="3"/>
  <c r="I559" i="3" s="1"/>
  <c r="J558" i="3"/>
  <c r="P557" i="3" s="1"/>
  <c r="G560" i="3"/>
  <c r="B560" i="3"/>
  <c r="C560" i="3"/>
  <c r="D560" i="3"/>
  <c r="F560" i="3"/>
  <c r="E560" i="3"/>
  <c r="N560" i="3" l="1"/>
  <c r="L559" i="3"/>
  <c r="O559" i="3" s="1"/>
  <c r="K560" i="3" s="1"/>
  <c r="M560" i="3" s="1"/>
  <c r="A561" i="3"/>
  <c r="J559" i="3" l="1"/>
  <c r="P558" i="3" s="1"/>
  <c r="H560" i="3"/>
  <c r="I560" i="3" s="1"/>
  <c r="G561" i="3"/>
  <c r="F561" i="3"/>
  <c r="E561" i="3"/>
  <c r="D561" i="3"/>
  <c r="C561" i="3"/>
  <c r="B561" i="3"/>
  <c r="N561" i="3" l="1"/>
  <c r="A562" i="3"/>
  <c r="G562" i="3" s="1"/>
  <c r="L560" i="3"/>
  <c r="O560" i="3" s="1"/>
  <c r="K561" i="3" s="1"/>
  <c r="M561" i="3" s="1"/>
  <c r="B562" i="3" l="1"/>
  <c r="C562" i="3"/>
  <c r="E562" i="3"/>
  <c r="F562" i="3"/>
  <c r="D562" i="3"/>
  <c r="A563" i="3"/>
  <c r="G563" i="3" s="1"/>
  <c r="N562" i="3"/>
  <c r="H561" i="3"/>
  <c r="J560" i="3"/>
  <c r="P559" i="3" s="1"/>
  <c r="I561" i="3" l="1"/>
  <c r="L561" i="3" s="1"/>
  <c r="O561" i="3" s="1"/>
  <c r="K562" i="3" s="1"/>
  <c r="M562" i="3" s="1"/>
  <c r="E563" i="3"/>
  <c r="N563" i="3" s="1"/>
  <c r="D563" i="3"/>
  <c r="C563" i="3"/>
  <c r="F563" i="3"/>
  <c r="B563" i="3"/>
  <c r="A564" i="3" s="1"/>
  <c r="H562" i="3" l="1"/>
  <c r="I562" i="3" s="1"/>
  <c r="L562" i="3" s="1"/>
  <c r="O562" i="3" s="1"/>
  <c r="K563" i="3" s="1"/>
  <c r="M563" i="3" s="1"/>
  <c r="J561" i="3"/>
  <c r="P560" i="3" s="1"/>
  <c r="G564" i="3"/>
  <c r="D564" i="3"/>
  <c r="F564" i="3"/>
  <c r="C564" i="3"/>
  <c r="B564" i="3"/>
  <c r="E564" i="3"/>
  <c r="N564" i="3" l="1"/>
  <c r="A565" i="3"/>
  <c r="G565" i="3" s="1"/>
  <c r="H563" i="3"/>
  <c r="I563" i="3" s="1"/>
  <c r="J562" i="3"/>
  <c r="P561" i="3" s="1"/>
  <c r="F565" i="3" l="1"/>
  <c r="E565" i="3"/>
  <c r="N565" i="3" s="1"/>
  <c r="C565" i="3"/>
  <c r="D565" i="3"/>
  <c r="B565" i="3"/>
  <c r="A566" i="3" s="1"/>
  <c r="H564" i="3" l="1"/>
  <c r="I564" i="3" s="1"/>
  <c r="L563" i="3"/>
  <c r="O563" i="3" s="1"/>
  <c r="K564" i="3" s="1"/>
  <c r="M564" i="3" s="1"/>
  <c r="J563" i="3"/>
  <c r="G566" i="3"/>
  <c r="P562" i="3" l="1"/>
  <c r="B566" i="3"/>
  <c r="C566" i="3"/>
  <c r="F566" i="3"/>
  <c r="D566" i="3"/>
  <c r="E566" i="3"/>
  <c r="N566" i="3" s="1"/>
  <c r="L564" i="3" l="1"/>
  <c r="O564" i="3" s="1"/>
  <c r="K565" i="3" s="1"/>
  <c r="M565" i="3" s="1"/>
  <c r="H565" i="3"/>
  <c r="I565" i="3" s="1"/>
  <c r="J564" i="3"/>
  <c r="A567" i="3"/>
  <c r="F567" i="3" l="1"/>
  <c r="P563" i="3"/>
  <c r="J565" i="3"/>
  <c r="G567" i="3"/>
  <c r="B567" i="3"/>
  <c r="D567" i="3"/>
  <c r="E567" i="3"/>
  <c r="C567" i="3"/>
  <c r="N567" i="3" l="1"/>
  <c r="A568" i="3"/>
  <c r="G568" i="3" s="1"/>
  <c r="P564" i="3"/>
  <c r="L565" i="3"/>
  <c r="O565" i="3" s="1"/>
  <c r="K566" i="3" s="1"/>
  <c r="M566" i="3" s="1"/>
  <c r="H566" i="3"/>
  <c r="I566" i="3" s="1"/>
  <c r="C568" i="3" l="1"/>
  <c r="E568" i="3"/>
  <c r="N568" i="3" s="1"/>
  <c r="D568" i="3"/>
  <c r="F568" i="3"/>
  <c r="B568" i="3"/>
  <c r="H567" i="3" l="1"/>
  <c r="I567" i="3" s="1"/>
  <c r="L566" i="3"/>
  <c r="O566" i="3" s="1"/>
  <c r="K567" i="3" s="1"/>
  <c r="M567" i="3" s="1"/>
  <c r="J566" i="3"/>
  <c r="P565" i="3" s="1"/>
  <c r="A569" i="3"/>
  <c r="C569" i="3" l="1"/>
  <c r="H568" i="3"/>
  <c r="I568" i="3" s="1"/>
  <c r="G569" i="3"/>
  <c r="D569" i="3"/>
  <c r="E569" i="3"/>
  <c r="B569" i="3"/>
  <c r="A570" i="3" s="1"/>
  <c r="F569" i="3"/>
  <c r="N569" i="3" l="1"/>
  <c r="J568" i="3"/>
  <c r="L567" i="3"/>
  <c r="O567" i="3" s="1"/>
  <c r="K568" i="3" s="1"/>
  <c r="J567" i="3"/>
  <c r="P566" i="3" s="1"/>
  <c r="G570" i="3"/>
  <c r="H569" i="3"/>
  <c r="I569" i="3" s="1"/>
  <c r="M568" i="3" l="1"/>
  <c r="L568" i="3" s="1"/>
  <c r="O568" i="3" s="1"/>
  <c r="K569" i="3" s="1"/>
  <c r="M569" i="3" s="1"/>
  <c r="P567" i="3"/>
  <c r="J569" i="3"/>
  <c r="C570" i="3"/>
  <c r="F570" i="3"/>
  <c r="B570" i="3"/>
  <c r="D570" i="3"/>
  <c r="E570" i="3"/>
  <c r="N570" i="3" s="1"/>
  <c r="H570" i="3"/>
  <c r="I570" i="3" l="1"/>
  <c r="J570" i="3" s="1"/>
  <c r="A571" i="3"/>
  <c r="F571" i="3" s="1"/>
  <c r="P568" i="3"/>
  <c r="L569" i="3"/>
  <c r="O569" i="3" s="1"/>
  <c r="K570" i="3" s="1"/>
  <c r="M570" i="3" s="1"/>
  <c r="D571" i="3" l="1"/>
  <c r="B571" i="3"/>
  <c r="C571" i="3"/>
  <c r="A572" i="3" s="1"/>
  <c r="G572" i="3" s="1"/>
  <c r="G571" i="3"/>
  <c r="N571" i="3" s="1"/>
  <c r="E571" i="3"/>
  <c r="H571" i="3"/>
  <c r="I571" i="3" s="1"/>
  <c r="L570" i="3"/>
  <c r="O570" i="3" s="1"/>
  <c r="K571" i="3" s="1"/>
  <c r="M571" i="3" s="1"/>
  <c r="P569" i="3"/>
  <c r="J571" i="3" l="1"/>
  <c r="P570" i="3" s="1"/>
  <c r="C572" i="3"/>
  <c r="E572" i="3"/>
  <c r="B572" i="3"/>
  <c r="D572" i="3"/>
  <c r="F572" i="3"/>
  <c r="N572" i="3" l="1"/>
  <c r="L571" i="3"/>
  <c r="O571" i="3" s="1"/>
  <c r="K572" i="3" s="1"/>
  <c r="M572" i="3" s="1"/>
  <c r="H572" i="3"/>
  <c r="I572" i="3" s="1"/>
  <c r="A573" i="3"/>
  <c r="J572" i="3" l="1"/>
  <c r="P571" i="3" s="1"/>
  <c r="G573" i="3"/>
  <c r="C573" i="3"/>
  <c r="D573" i="3"/>
  <c r="B573" i="3"/>
  <c r="H573" i="3" s="1"/>
  <c r="E573" i="3"/>
  <c r="F573" i="3"/>
  <c r="I573" i="3" l="1"/>
  <c r="J573" i="3" s="1"/>
  <c r="P572" i="3" s="1"/>
  <c r="N573" i="3"/>
  <c r="L572" i="3"/>
  <c r="O572" i="3" s="1"/>
  <c r="K573" i="3" s="1"/>
  <c r="M573" i="3" s="1"/>
  <c r="A574" i="3"/>
  <c r="D574" i="3" l="1"/>
  <c r="B574" i="3"/>
  <c r="E574" i="3"/>
  <c r="F574" i="3"/>
  <c r="C574" i="3"/>
  <c r="A575" i="3" s="1"/>
  <c r="G574" i="3"/>
  <c r="H574" i="3"/>
  <c r="I574" i="3" l="1"/>
  <c r="N574" i="3"/>
  <c r="L573" i="3"/>
  <c r="O573" i="3" s="1"/>
  <c r="K574" i="3" s="1"/>
  <c r="M574" i="3" s="1"/>
  <c r="G575" i="3"/>
  <c r="C575" i="3"/>
  <c r="E575" i="3"/>
  <c r="F575" i="3"/>
  <c r="D575" i="3"/>
  <c r="B575" i="3"/>
  <c r="J574" i="3"/>
  <c r="A576" i="3" l="1"/>
  <c r="G576" i="3" s="1"/>
  <c r="N575" i="3"/>
  <c r="L574" i="3"/>
  <c r="O574" i="3" s="1"/>
  <c r="K575" i="3" s="1"/>
  <c r="M575" i="3" s="1"/>
  <c r="P573" i="3"/>
  <c r="H575" i="3"/>
  <c r="I575" i="3" s="1"/>
  <c r="D576" i="3" l="1"/>
  <c r="B576" i="3"/>
  <c r="C576" i="3"/>
  <c r="F576" i="3"/>
  <c r="E576" i="3"/>
  <c r="N576" i="3" s="1"/>
  <c r="A577" i="3"/>
  <c r="G577" i="3" s="1"/>
  <c r="L575" i="3"/>
  <c r="O575" i="3" s="1"/>
  <c r="K576" i="3" s="1"/>
  <c r="M576" i="3" l="1"/>
  <c r="B577" i="3"/>
  <c r="F577" i="3"/>
  <c r="C577" i="3"/>
  <c r="D577" i="3"/>
  <c r="E577" i="3"/>
  <c r="N577" i="3" s="1"/>
  <c r="J575" i="3"/>
  <c r="P574" i="3" s="1"/>
  <c r="H576" i="3"/>
  <c r="I576" i="3" s="1"/>
  <c r="A578" i="3" l="1"/>
  <c r="G578" i="3" s="1"/>
  <c r="J576" i="3"/>
  <c r="P575" i="3" s="1"/>
  <c r="C578" i="3" l="1"/>
  <c r="E578" i="3"/>
  <c r="N578" i="3" s="1"/>
  <c r="F578" i="3"/>
  <c r="D578" i="3"/>
  <c r="B578" i="3"/>
  <c r="H577" i="3"/>
  <c r="I577" i="3" s="1"/>
  <c r="L576" i="3"/>
  <c r="O576" i="3" s="1"/>
  <c r="K577" i="3" s="1"/>
  <c r="M577" i="3" s="1"/>
  <c r="A579" i="3"/>
  <c r="L577" i="3" l="1"/>
  <c r="O577" i="3" s="1"/>
  <c r="K578" i="3" s="1"/>
  <c r="M578" i="3" s="1"/>
  <c r="H578" i="3"/>
  <c r="I578" i="3" s="1"/>
  <c r="J577" i="3"/>
  <c r="P576" i="3" s="1"/>
  <c r="G579" i="3"/>
  <c r="F579" i="3"/>
  <c r="C579" i="3"/>
  <c r="D579" i="3"/>
  <c r="E579" i="3"/>
  <c r="B579" i="3"/>
  <c r="N579" i="3" l="1"/>
  <c r="J578" i="3"/>
  <c r="P577" i="3" s="1"/>
  <c r="A580" i="3"/>
  <c r="C580" i="3" s="1"/>
  <c r="E580" i="3" l="1"/>
  <c r="F580" i="3"/>
  <c r="B580" i="3"/>
  <c r="H579" i="3"/>
  <c r="I579" i="3" s="1"/>
  <c r="L578" i="3"/>
  <c r="O578" i="3" s="1"/>
  <c r="K579" i="3" s="1"/>
  <c r="M579" i="3" s="1"/>
  <c r="D580" i="3"/>
  <c r="G580" i="3"/>
  <c r="N580" i="3" s="1"/>
  <c r="A581" i="3"/>
  <c r="H580" i="3" l="1"/>
  <c r="I580" i="3" s="1"/>
  <c r="G581" i="3"/>
  <c r="E581" i="3"/>
  <c r="C581" i="3"/>
  <c r="D581" i="3"/>
  <c r="B581" i="3"/>
  <c r="F581" i="3"/>
  <c r="N581" i="3" l="1"/>
  <c r="J579" i="3"/>
  <c r="L579" i="3"/>
  <c r="O579" i="3" s="1"/>
  <c r="K580" i="3" s="1"/>
  <c r="M580" i="3" s="1"/>
  <c r="A582" i="3"/>
  <c r="L580" i="3" l="1"/>
  <c r="O580" i="3" s="1"/>
  <c r="K581" i="3" s="1"/>
  <c r="M581" i="3" s="1"/>
  <c r="H581" i="3"/>
  <c r="P578" i="3"/>
  <c r="J580" i="3"/>
  <c r="P579" i="3" s="1"/>
  <c r="G582" i="3"/>
  <c r="E582" i="3"/>
  <c r="D582" i="3"/>
  <c r="C582" i="3"/>
  <c r="F582" i="3"/>
  <c r="B582" i="3"/>
  <c r="N582" i="3" l="1"/>
  <c r="I581" i="3"/>
  <c r="J581" i="3" s="1"/>
  <c r="P580" i="3" s="1"/>
  <c r="A583" i="3"/>
  <c r="H582" i="3" l="1"/>
  <c r="L581" i="3"/>
  <c r="O581" i="3" s="1"/>
  <c r="K582" i="3" s="1"/>
  <c r="M582" i="3" s="1"/>
  <c r="G583" i="3"/>
  <c r="C583" i="3"/>
  <c r="E583" i="3"/>
  <c r="B583" i="3"/>
  <c r="D583" i="3"/>
  <c r="F583" i="3"/>
  <c r="N583" i="3" l="1"/>
  <c r="I582" i="3"/>
  <c r="L582" i="3" s="1"/>
  <c r="O582" i="3" s="1"/>
  <c r="K583" i="3" s="1"/>
  <c r="M583" i="3" s="1"/>
  <c r="A584" i="3"/>
  <c r="J582" i="3" l="1"/>
  <c r="P581" i="3" s="1"/>
  <c r="H583" i="3"/>
  <c r="I583" i="3" s="1"/>
  <c r="J583" i="3" s="1"/>
  <c r="P582" i="3" s="1"/>
  <c r="G584" i="3"/>
  <c r="D584" i="3"/>
  <c r="F584" i="3"/>
  <c r="B584" i="3"/>
  <c r="E584" i="3"/>
  <c r="C584" i="3"/>
  <c r="N584" i="3" l="1"/>
  <c r="H584" i="3"/>
  <c r="I584" i="3" s="1"/>
  <c r="J584" i="3" s="1"/>
  <c r="L583" i="3"/>
  <c r="O583" i="3" s="1"/>
  <c r="K584" i="3" s="1"/>
  <c r="M584" i="3" s="1"/>
  <c r="A585" i="3"/>
  <c r="P583" i="3" l="1"/>
  <c r="G585" i="3"/>
  <c r="C585" i="3"/>
  <c r="E585" i="3"/>
  <c r="F585" i="3"/>
  <c r="D585" i="3"/>
  <c r="B585" i="3"/>
  <c r="H585" i="3" s="1"/>
  <c r="N585" i="3" l="1"/>
  <c r="I585" i="3"/>
  <c r="J585" i="3" s="1"/>
  <c r="L584" i="3"/>
  <c r="O584" i="3" s="1"/>
  <c r="K585" i="3" s="1"/>
  <c r="M585" i="3" s="1"/>
  <c r="A586" i="3"/>
  <c r="P584" i="3" l="1"/>
  <c r="G586" i="3"/>
  <c r="F586" i="3"/>
  <c r="B586" i="3"/>
  <c r="D586" i="3"/>
  <c r="E586" i="3"/>
  <c r="C586" i="3"/>
  <c r="N586" i="3" l="1"/>
  <c r="A587" i="3"/>
  <c r="G587" i="3" s="1"/>
  <c r="L585" i="3"/>
  <c r="O585" i="3" s="1"/>
  <c r="K586" i="3" s="1"/>
  <c r="M586" i="3" s="1"/>
  <c r="H586" i="3"/>
  <c r="I586" i="3" s="1"/>
  <c r="E587" i="3" l="1"/>
  <c r="C587" i="3"/>
  <c r="D587" i="3"/>
  <c r="B587" i="3"/>
  <c r="F587" i="3"/>
  <c r="N587" i="3" s="1"/>
  <c r="A588" i="3"/>
  <c r="G588" i="3" s="1"/>
  <c r="J586" i="3"/>
  <c r="P585" i="3" s="1"/>
  <c r="L586" i="3" l="1"/>
  <c r="O586" i="3" s="1"/>
  <c r="K587" i="3" s="1"/>
  <c r="M587" i="3" s="1"/>
  <c r="H587" i="3"/>
  <c r="I587" i="3" s="1"/>
  <c r="E588" i="3"/>
  <c r="D588" i="3"/>
  <c r="B588" i="3"/>
  <c r="C588" i="3"/>
  <c r="F588" i="3"/>
  <c r="N588" i="3" l="1"/>
  <c r="H588" i="3"/>
  <c r="A589" i="3"/>
  <c r="F589" i="3" s="1"/>
  <c r="E589" i="3" l="1"/>
  <c r="B589" i="3"/>
  <c r="D589" i="3"/>
  <c r="C589" i="3"/>
  <c r="I588" i="3"/>
  <c r="J588" i="3" s="1"/>
  <c r="J587" i="3"/>
  <c r="P586" i="3" s="1"/>
  <c r="L587" i="3"/>
  <c r="O587" i="3" s="1"/>
  <c r="K588" i="3" s="1"/>
  <c r="M588" i="3" s="1"/>
  <c r="A590" i="3"/>
  <c r="D590" i="3" s="1"/>
  <c r="G589" i="3"/>
  <c r="N589" i="3" s="1"/>
  <c r="L588" i="3" l="1"/>
  <c r="O588" i="3" s="1"/>
  <c r="K589" i="3" s="1"/>
  <c r="M589" i="3" s="1"/>
  <c r="H589" i="3"/>
  <c r="I589" i="3" s="1"/>
  <c r="J589" i="3" s="1"/>
  <c r="P588" i="3" s="1"/>
  <c r="P587" i="3"/>
  <c r="G590" i="3"/>
  <c r="C590" i="3"/>
  <c r="F590" i="3"/>
  <c r="B590" i="3"/>
  <c r="E590" i="3"/>
  <c r="N590" i="3" l="1"/>
  <c r="A591" i="3"/>
  <c r="G591" i="3" s="1"/>
  <c r="H590" i="3"/>
  <c r="I590" i="3" s="1"/>
  <c r="L589" i="3"/>
  <c r="O589" i="3" s="1"/>
  <c r="K590" i="3" s="1"/>
  <c r="M590" i="3" s="1"/>
  <c r="E591" i="3" l="1"/>
  <c r="C591" i="3"/>
  <c r="F591" i="3"/>
  <c r="B591" i="3"/>
  <c r="D591" i="3"/>
  <c r="A592" i="3"/>
  <c r="A593" i="3" s="1"/>
  <c r="N591" i="3"/>
  <c r="J590" i="3"/>
  <c r="P589" i="3" s="1"/>
  <c r="M593" i="3" l="1"/>
  <c r="I593" i="3"/>
  <c r="N593" i="3"/>
  <c r="C593" i="3"/>
  <c r="F593" i="3"/>
  <c r="D593" i="3"/>
  <c r="E593" i="3"/>
  <c r="B593" i="3"/>
  <c r="E592" i="3"/>
  <c r="B592" i="3"/>
  <c r="D592" i="3"/>
  <c r="C592" i="3"/>
  <c r="G592" i="3"/>
  <c r="H592" i="3"/>
  <c r="F592" i="3"/>
  <c r="M592" i="3"/>
  <c r="I592" i="3"/>
  <c r="N592" i="3"/>
  <c r="H591" i="3"/>
  <c r="L590" i="3"/>
  <c r="O590" i="3" s="1"/>
  <c r="K591" i="3" s="1"/>
  <c r="M591" i="3" s="1"/>
  <c r="A594" i="3"/>
  <c r="D594" i="3" s="1"/>
  <c r="G593" i="3"/>
  <c r="J592" i="3"/>
  <c r="L592" i="3"/>
  <c r="O592" i="3" s="1"/>
  <c r="K593" i="3" s="1"/>
  <c r="H593" i="3"/>
  <c r="J593" i="3" s="1"/>
  <c r="B594" i="3" l="1"/>
  <c r="C594" i="3"/>
  <c r="M594" i="3"/>
  <c r="I594" i="3"/>
  <c r="N594" i="3"/>
  <c r="I591" i="3"/>
  <c r="J591" i="3" s="1"/>
  <c r="P590" i="3" s="1"/>
  <c r="A595" i="3"/>
  <c r="C595" i="3" s="1"/>
  <c r="G594" i="3"/>
  <c r="F594" i="3"/>
  <c r="E594" i="3"/>
  <c r="F595" i="3"/>
  <c r="L593" i="3"/>
  <c r="O593" i="3" s="1"/>
  <c r="K594" i="3" s="1"/>
  <c r="P592" i="3"/>
  <c r="H594" i="3"/>
  <c r="D595" i="3" l="1"/>
  <c r="E595" i="3"/>
  <c r="B595" i="3"/>
  <c r="M595" i="3"/>
  <c r="I595" i="3"/>
  <c r="N595" i="3"/>
  <c r="L591" i="3"/>
  <c r="O591" i="3" s="1"/>
  <c r="K592" i="3" s="1"/>
  <c r="A596" i="3"/>
  <c r="E596" i="3" s="1"/>
  <c r="J596" i="3" s="1"/>
  <c r="P595" i="3" s="1"/>
  <c r="G595" i="3"/>
  <c r="J594" i="3"/>
  <c r="H595" i="3"/>
  <c r="J595" i="3" s="1"/>
  <c r="B596" i="3" l="1"/>
  <c r="H596" i="3" s="1"/>
  <c r="F596" i="3"/>
  <c r="C596" i="3"/>
  <c r="M596" i="3"/>
  <c r="I596" i="3"/>
  <c r="N596" i="3"/>
  <c r="P591" i="3"/>
  <c r="G596" i="3"/>
  <c r="A597" i="3"/>
  <c r="L594" i="3"/>
  <c r="O594" i="3" s="1"/>
  <c r="K595" i="3" s="1"/>
  <c r="D596" i="3"/>
  <c r="P593" i="3"/>
  <c r="P594" i="3"/>
  <c r="B597" i="3"/>
  <c r="D597" i="3"/>
  <c r="E597" i="3"/>
  <c r="H597" i="3"/>
  <c r="M597" i="3" l="1"/>
  <c r="I597" i="3"/>
  <c r="N597" i="3"/>
  <c r="A598" i="3"/>
  <c r="G597" i="3"/>
  <c r="J597" i="3"/>
  <c r="P596" i="3" s="1"/>
  <c r="F597" i="3"/>
  <c r="C597" i="3"/>
  <c r="L595" i="3"/>
  <c r="O595" i="3" s="1"/>
  <c r="K596" i="3" s="1"/>
  <c r="L596" i="3" s="1"/>
  <c r="O596" i="3" s="1"/>
  <c r="K597" i="3" s="1"/>
  <c r="M598" i="3" l="1"/>
  <c r="I598" i="3"/>
  <c r="N598" i="3"/>
  <c r="A599" i="3"/>
  <c r="G598" i="3"/>
  <c r="F598" i="3"/>
  <c r="C598" i="3"/>
  <c r="D598" i="3"/>
  <c r="E598" i="3"/>
  <c r="B598" i="3"/>
  <c r="L597" i="3"/>
  <c r="O597" i="3" s="1"/>
  <c r="K598" i="3" s="1"/>
  <c r="M599" i="3" l="1"/>
  <c r="I599" i="3"/>
  <c r="N599" i="3"/>
  <c r="A600" i="3"/>
  <c r="G599" i="3"/>
  <c r="E599" i="3"/>
  <c r="F599" i="3"/>
  <c r="B599" i="3"/>
  <c r="C599" i="3"/>
  <c r="D599" i="3"/>
  <c r="H598" i="3"/>
  <c r="J598" i="3" s="1"/>
  <c r="P597" i="3" s="1"/>
  <c r="M600" i="3" l="1"/>
  <c r="I600" i="3"/>
  <c r="N600" i="3"/>
  <c r="A601" i="3"/>
  <c r="G600" i="3"/>
  <c r="F600" i="3"/>
  <c r="E600" i="3"/>
  <c r="C600" i="3"/>
  <c r="B600" i="3"/>
  <c r="H599" i="3"/>
  <c r="J599" i="3" s="1"/>
  <c r="P598" i="3" s="1"/>
  <c r="D600" i="3"/>
  <c r="H600" i="3"/>
  <c r="J600" i="3"/>
  <c r="P599" i="3" s="1"/>
  <c r="M601" i="3" l="1"/>
  <c r="I601" i="3"/>
  <c r="N601" i="3"/>
  <c r="A602" i="3"/>
  <c r="G601" i="3"/>
  <c r="L598" i="3"/>
  <c r="O598" i="3" s="1"/>
  <c r="K599" i="3" s="1"/>
  <c r="L599" i="3" s="1"/>
  <c r="O599" i="3" s="1"/>
  <c r="K600" i="3" s="1"/>
  <c r="M602" i="3" l="1"/>
  <c r="I602" i="3"/>
  <c r="N602" i="3"/>
  <c r="A603" i="3"/>
  <c r="G602" i="3"/>
  <c r="L600" i="3"/>
  <c r="O600" i="3" s="1"/>
  <c r="E601" i="3"/>
  <c r="D601" i="3"/>
  <c r="F601" i="3"/>
  <c r="B601" i="3"/>
  <c r="H601" i="3" s="1"/>
  <c r="C601" i="3"/>
  <c r="M603" i="3" l="1"/>
  <c r="I603" i="3"/>
  <c r="N603" i="3"/>
  <c r="G603" i="3"/>
  <c r="A604" i="3"/>
  <c r="J601" i="3"/>
  <c r="P600" i="3" s="1"/>
  <c r="K601" i="3"/>
  <c r="L601" i="3" s="1"/>
  <c r="O601" i="3" s="1"/>
  <c r="M604" i="3" l="1"/>
  <c r="I604" i="3"/>
  <c r="N604" i="3"/>
  <c r="A605" i="3"/>
  <c r="G604" i="3"/>
  <c r="B602" i="3"/>
  <c r="D602" i="3"/>
  <c r="C602" i="3"/>
  <c r="F602" i="3"/>
  <c r="H602" i="3"/>
  <c r="K602" i="3"/>
  <c r="E602" i="3"/>
  <c r="M605" i="3" l="1"/>
  <c r="I605" i="3"/>
  <c r="N605" i="3"/>
  <c r="A606" i="3"/>
  <c r="G605" i="3"/>
  <c r="E603" i="3"/>
  <c r="F603" i="3"/>
  <c r="C603" i="3"/>
  <c r="D603" i="3"/>
  <c r="B603" i="3"/>
  <c r="H603" i="3"/>
  <c r="J603" i="3" s="1"/>
  <c r="J602" i="3"/>
  <c r="M606" i="3" l="1"/>
  <c r="I606" i="3"/>
  <c r="N606" i="3"/>
  <c r="A607" i="3"/>
  <c r="G606" i="3"/>
  <c r="F604" i="3"/>
  <c r="B604" i="3"/>
  <c r="C604" i="3"/>
  <c r="D604" i="3"/>
  <c r="E604" i="3"/>
  <c r="P601" i="3"/>
  <c r="P602" i="3"/>
  <c r="L602" i="3"/>
  <c r="O602" i="3" s="1"/>
  <c r="K603" i="3" s="1"/>
  <c r="M607" i="3" l="1"/>
  <c r="I607" i="3"/>
  <c r="N607" i="3"/>
  <c r="A608" i="3"/>
  <c r="G607" i="3"/>
  <c r="D605" i="3"/>
  <c r="F605" i="3"/>
  <c r="B605" i="3"/>
  <c r="C605" i="3"/>
  <c r="E605" i="3"/>
  <c r="J604" i="3"/>
  <c r="P603" i="3" s="1"/>
  <c r="H604" i="3"/>
  <c r="L603" i="3"/>
  <c r="O603" i="3" s="1"/>
  <c r="K604" i="3" s="1"/>
  <c r="M608" i="3" l="1"/>
  <c r="I608" i="3"/>
  <c r="N608" i="3"/>
  <c r="A609" i="3"/>
  <c r="G608" i="3"/>
  <c r="F606" i="3"/>
  <c r="E606" i="3"/>
  <c r="C606" i="3"/>
  <c r="B606" i="3"/>
  <c r="D606" i="3"/>
  <c r="H605" i="3"/>
  <c r="J605" i="3" s="1"/>
  <c r="L604" i="3"/>
  <c r="O604" i="3" s="1"/>
  <c r="K605" i="3" s="1"/>
  <c r="P604" i="3"/>
  <c r="M609" i="3" l="1"/>
  <c r="I609" i="3"/>
  <c r="N609" i="3"/>
  <c r="A610" i="3"/>
  <c r="G609" i="3"/>
  <c r="C607" i="3"/>
  <c r="D607" i="3"/>
  <c r="F607" i="3"/>
  <c r="E607" i="3"/>
  <c r="B607" i="3"/>
  <c r="H606" i="3"/>
  <c r="H607" i="3" s="1"/>
  <c r="L605" i="3"/>
  <c r="O605" i="3" s="1"/>
  <c r="K606" i="3" s="1"/>
  <c r="M610" i="3" l="1"/>
  <c r="I610" i="3"/>
  <c r="N610" i="3"/>
  <c r="A611" i="3"/>
  <c r="G610" i="3"/>
  <c r="J607" i="3"/>
  <c r="E608" i="3"/>
  <c r="J606" i="3"/>
  <c r="P605" i="3" s="1"/>
  <c r="D608" i="3"/>
  <c r="C608" i="3"/>
  <c r="F608" i="3"/>
  <c r="B608" i="3"/>
  <c r="H608" i="3" s="1"/>
  <c r="J608" i="3" s="1"/>
  <c r="M611" i="3" l="1"/>
  <c r="I611" i="3"/>
  <c r="N611" i="3"/>
  <c r="A612" i="3"/>
  <c r="G611" i="3"/>
  <c r="L606" i="3"/>
  <c r="O606" i="3" s="1"/>
  <c r="K607" i="3" s="1"/>
  <c r="L607" i="3" s="1"/>
  <c r="O607" i="3" s="1"/>
  <c r="K608" i="3" s="1"/>
  <c r="L608" i="3" s="1"/>
  <c r="O608" i="3" s="1"/>
  <c r="P606" i="3"/>
  <c r="P607" i="3"/>
  <c r="C609" i="3"/>
  <c r="D609" i="3"/>
  <c r="E609" i="3"/>
  <c r="B609" i="3"/>
  <c r="F609" i="3"/>
  <c r="M612" i="3" l="1"/>
  <c r="I612" i="3"/>
  <c r="N612" i="3"/>
  <c r="A613" i="3"/>
  <c r="G612" i="3"/>
  <c r="K609" i="3"/>
  <c r="H609" i="3"/>
  <c r="J609" i="3" s="1"/>
  <c r="M613" i="3" l="1"/>
  <c r="I613" i="3"/>
  <c r="N613" i="3"/>
  <c r="A614" i="3"/>
  <c r="G613" i="3"/>
  <c r="L609" i="3"/>
  <c r="O609" i="3" s="1"/>
  <c r="P608" i="3"/>
  <c r="D610" i="3"/>
  <c r="F610" i="3"/>
  <c r="B610" i="3"/>
  <c r="H610" i="3" s="1"/>
  <c r="E610" i="3"/>
  <c r="C610" i="3"/>
  <c r="M614" i="3" l="1"/>
  <c r="I614" i="3"/>
  <c r="N614" i="3"/>
  <c r="A615" i="3"/>
  <c r="G614" i="3"/>
  <c r="J610" i="3"/>
  <c r="P609" i="3" s="1"/>
  <c r="K610" i="3"/>
  <c r="M615" i="3" l="1"/>
  <c r="I615" i="3"/>
  <c r="N615" i="3"/>
  <c r="G615" i="3"/>
  <c r="A616" i="3"/>
  <c r="L610" i="3"/>
  <c r="O610" i="3" s="1"/>
  <c r="F611" i="3"/>
  <c r="C611" i="3"/>
  <c r="D611" i="3"/>
  <c r="E611" i="3"/>
  <c r="B611" i="3"/>
  <c r="M616" i="3" l="1"/>
  <c r="I616" i="3"/>
  <c r="N616" i="3"/>
  <c r="A617" i="3"/>
  <c r="G616" i="3"/>
  <c r="K611" i="3"/>
  <c r="D612" i="3"/>
  <c r="H611" i="3"/>
  <c r="J611" i="3"/>
  <c r="M617" i="3" l="1"/>
  <c r="I617" i="3"/>
  <c r="N617" i="3"/>
  <c r="A618" i="3"/>
  <c r="G617" i="3"/>
  <c r="C612" i="3"/>
  <c r="F612" i="3"/>
  <c r="B612" i="3"/>
  <c r="E612" i="3"/>
  <c r="H612" i="3"/>
  <c r="P610" i="3"/>
  <c r="M618" i="3" l="1"/>
  <c r="I618" i="3"/>
  <c r="N618" i="3"/>
  <c r="A619" i="3"/>
  <c r="G618" i="3"/>
  <c r="J612" i="3"/>
  <c r="L611" i="3"/>
  <c r="O611" i="3" s="1"/>
  <c r="K612" i="3" s="1"/>
  <c r="E613" i="3"/>
  <c r="F613" i="3"/>
  <c r="B613" i="3"/>
  <c r="C613" i="3"/>
  <c r="D613" i="3"/>
  <c r="P611" i="3"/>
  <c r="M619" i="3" l="1"/>
  <c r="I619" i="3"/>
  <c r="N619" i="3"/>
  <c r="A620" i="3"/>
  <c r="G619" i="3"/>
  <c r="L612" i="3"/>
  <c r="O612" i="3" s="1"/>
  <c r="K613" i="3" s="1"/>
  <c r="H613" i="3"/>
  <c r="J613" i="3" s="1"/>
  <c r="M620" i="3" l="1"/>
  <c r="I620" i="3"/>
  <c r="N620" i="3"/>
  <c r="G620" i="3"/>
  <c r="A621" i="3"/>
  <c r="L613" i="3"/>
  <c r="O613" i="3" s="1"/>
  <c r="K614" i="3" s="1"/>
  <c r="P612" i="3"/>
  <c r="D614" i="3"/>
  <c r="F614" i="3"/>
  <c r="B614" i="3"/>
  <c r="H614" i="3" s="1"/>
  <c r="E614" i="3"/>
  <c r="C614" i="3"/>
  <c r="M621" i="3" l="1"/>
  <c r="I621" i="3"/>
  <c r="N621" i="3"/>
  <c r="A622" i="3"/>
  <c r="G621" i="3"/>
  <c r="F615" i="3"/>
  <c r="E615" i="3"/>
  <c r="J614" i="3"/>
  <c r="M622" i="3" l="1"/>
  <c r="I622" i="3"/>
  <c r="N622" i="3"/>
  <c r="G622" i="3"/>
  <c r="A623" i="3"/>
  <c r="D615" i="3"/>
  <c r="B615" i="3"/>
  <c r="C615" i="3"/>
  <c r="L614" i="3"/>
  <c r="O614" i="3" s="1"/>
  <c r="K615" i="3" s="1"/>
  <c r="P613" i="3"/>
  <c r="H615" i="3"/>
  <c r="J615" i="3" s="1"/>
  <c r="M623" i="3" l="1"/>
  <c r="I623" i="3"/>
  <c r="N623" i="3"/>
  <c r="A624" i="3"/>
  <c r="G623" i="3"/>
  <c r="L615" i="3"/>
  <c r="O615" i="3" s="1"/>
  <c r="P614" i="3"/>
  <c r="F616" i="3"/>
  <c r="E616" i="3"/>
  <c r="D616" i="3"/>
  <c r="C616" i="3"/>
  <c r="B616" i="3"/>
  <c r="H616" i="3" s="1"/>
  <c r="M624" i="3" l="1"/>
  <c r="I624" i="3"/>
  <c r="N624" i="3"/>
  <c r="A625" i="3"/>
  <c r="G624" i="3"/>
  <c r="J616" i="3"/>
  <c r="P615" i="3" s="1"/>
  <c r="K616" i="3"/>
  <c r="C617" i="3"/>
  <c r="M625" i="3" l="1"/>
  <c r="I625" i="3"/>
  <c r="N625" i="3"/>
  <c r="G625" i="3"/>
  <c r="A626" i="3"/>
  <c r="F617" i="3"/>
  <c r="E617" i="3"/>
  <c r="B617" i="3"/>
  <c r="H617" i="3" s="1"/>
  <c r="D617" i="3"/>
  <c r="L616" i="3"/>
  <c r="O616" i="3" s="1"/>
  <c r="K617" i="3"/>
  <c r="M626" i="3" l="1"/>
  <c r="I626" i="3"/>
  <c r="N626" i="3"/>
  <c r="G626" i="3"/>
  <c r="A627" i="3"/>
  <c r="J617" i="3"/>
  <c r="P616" i="3" s="1"/>
  <c r="B618" i="3"/>
  <c r="H618" i="3" s="1"/>
  <c r="D618" i="3"/>
  <c r="C618" i="3"/>
  <c r="E618" i="3"/>
  <c r="F618" i="3"/>
  <c r="M627" i="3" l="1"/>
  <c r="I627" i="3"/>
  <c r="N627" i="3"/>
  <c r="A628" i="3"/>
  <c r="G627" i="3"/>
  <c r="C619" i="3"/>
  <c r="L617" i="3"/>
  <c r="O617" i="3" s="1"/>
  <c r="K618" i="3" s="1"/>
  <c r="J618" i="3"/>
  <c r="M628" i="3" l="1"/>
  <c r="I628" i="3"/>
  <c r="N628" i="3"/>
  <c r="A629" i="3"/>
  <c r="G628" i="3"/>
  <c r="L618" i="3"/>
  <c r="O618" i="3" s="1"/>
  <c r="K619" i="3" s="1"/>
  <c r="F619" i="3"/>
  <c r="D619" i="3"/>
  <c r="E619" i="3"/>
  <c r="B619" i="3"/>
  <c r="H619" i="3"/>
  <c r="P617" i="3"/>
  <c r="M629" i="3" l="1"/>
  <c r="I629" i="3"/>
  <c r="N629" i="3"/>
  <c r="G629" i="3"/>
  <c r="A630" i="3"/>
  <c r="J619" i="3"/>
  <c r="P618" i="3" s="1"/>
  <c r="B620" i="3"/>
  <c r="D620" i="3"/>
  <c r="H620" i="3"/>
  <c r="M630" i="3" l="1"/>
  <c r="I630" i="3"/>
  <c r="N630" i="3"/>
  <c r="A631" i="3"/>
  <c r="G630" i="3"/>
  <c r="C620" i="3"/>
  <c r="F620" i="3"/>
  <c r="E620" i="3"/>
  <c r="L620" i="3" s="1"/>
  <c r="O620" i="3" s="1"/>
  <c r="J620" i="3"/>
  <c r="P619" i="3" s="1"/>
  <c r="L619" i="3"/>
  <c r="O619" i="3" s="1"/>
  <c r="K620" i="3" s="1"/>
  <c r="M631" i="3" l="1"/>
  <c r="I631" i="3"/>
  <c r="N631" i="3"/>
  <c r="A632" i="3"/>
  <c r="G631" i="3"/>
  <c r="F621" i="3"/>
  <c r="C621" i="3"/>
  <c r="B621" i="3"/>
  <c r="H621" i="3" s="1"/>
  <c r="E621" i="3"/>
  <c r="J621" i="3" s="1"/>
  <c r="P620" i="3" s="1"/>
  <c r="D621" i="3"/>
  <c r="K621" i="3"/>
  <c r="M632" i="3" l="1"/>
  <c r="I632" i="3"/>
  <c r="N632" i="3"/>
  <c r="G632" i="3"/>
  <c r="A633" i="3"/>
  <c r="L621" i="3"/>
  <c r="O621" i="3" s="1"/>
  <c r="F622" i="3"/>
  <c r="E622" i="3"/>
  <c r="C622" i="3"/>
  <c r="D622" i="3"/>
  <c r="B622" i="3"/>
  <c r="M633" i="3" l="1"/>
  <c r="I633" i="3"/>
  <c r="N633" i="3"/>
  <c r="A634" i="3"/>
  <c r="G633" i="3"/>
  <c r="K622" i="3"/>
  <c r="H622" i="3"/>
  <c r="J622" i="3" s="1"/>
  <c r="M634" i="3" l="1"/>
  <c r="I634" i="3"/>
  <c r="N634" i="3"/>
  <c r="A635" i="3"/>
  <c r="G634" i="3"/>
  <c r="P621" i="3"/>
  <c r="D623" i="3"/>
  <c r="F623" i="3"/>
  <c r="B623" i="3"/>
  <c r="H623" i="3" s="1"/>
  <c r="C623" i="3"/>
  <c r="E623" i="3"/>
  <c r="L622" i="3"/>
  <c r="O622" i="3" s="1"/>
  <c r="M635" i="3" l="1"/>
  <c r="I635" i="3"/>
  <c r="N635" i="3"/>
  <c r="A636" i="3"/>
  <c r="G635" i="3"/>
  <c r="J623" i="3"/>
  <c r="K623" i="3"/>
  <c r="M636" i="3" l="1"/>
  <c r="I636" i="3"/>
  <c r="N636" i="3"/>
  <c r="G636" i="3"/>
  <c r="A637" i="3"/>
  <c r="D624" i="3"/>
  <c r="E624" i="3"/>
  <c r="B624" i="3"/>
  <c r="F624" i="3"/>
  <c r="C624" i="3"/>
  <c r="P622" i="3"/>
  <c r="H624" i="3"/>
  <c r="L623" i="3"/>
  <c r="O623" i="3" s="1"/>
  <c r="K624" i="3" s="1"/>
  <c r="M637" i="3" l="1"/>
  <c r="I637" i="3"/>
  <c r="N637" i="3"/>
  <c r="A638" i="3"/>
  <c r="G637" i="3"/>
  <c r="B625" i="3"/>
  <c r="J624" i="3"/>
  <c r="P623" i="3" s="1"/>
  <c r="C625" i="3"/>
  <c r="F625" i="3"/>
  <c r="E625" i="3"/>
  <c r="D625" i="3"/>
  <c r="M638" i="3" l="1"/>
  <c r="I638" i="3"/>
  <c r="N638" i="3"/>
  <c r="A639" i="3"/>
  <c r="G638" i="3"/>
  <c r="H625" i="3"/>
  <c r="E626" i="3"/>
  <c r="F626" i="3"/>
  <c r="C626" i="3"/>
  <c r="D626" i="3"/>
  <c r="B626" i="3"/>
  <c r="J625" i="3"/>
  <c r="P624" i="3" s="1"/>
  <c r="M639" i="3" l="1"/>
  <c r="I639" i="3"/>
  <c r="N639" i="3"/>
  <c r="G639" i="3"/>
  <c r="A640" i="3"/>
  <c r="B627" i="3"/>
  <c r="L624" i="3"/>
  <c r="O624" i="3" s="1"/>
  <c r="K625" i="3" s="1"/>
  <c r="L625" i="3"/>
  <c r="O625" i="3" s="1"/>
  <c r="K626" i="3" s="1"/>
  <c r="C627" i="3"/>
  <c r="E627" i="3"/>
  <c r="D627" i="3"/>
  <c r="H626" i="3"/>
  <c r="J626" i="3" s="1"/>
  <c r="P625" i="3" s="1"/>
  <c r="F627" i="3"/>
  <c r="M640" i="3" l="1"/>
  <c r="I640" i="3"/>
  <c r="N640" i="3"/>
  <c r="A641" i="3"/>
  <c r="G640" i="3"/>
  <c r="L626" i="3"/>
  <c r="O626" i="3" s="1"/>
  <c r="K627" i="3" s="1"/>
  <c r="C628" i="3"/>
  <c r="F628" i="3"/>
  <c r="B628" i="3"/>
  <c r="D628" i="3"/>
  <c r="E628" i="3"/>
  <c r="H627" i="3"/>
  <c r="M641" i="3" l="1"/>
  <c r="I641" i="3"/>
  <c r="N641" i="3"/>
  <c r="G641" i="3"/>
  <c r="A642" i="3"/>
  <c r="L627" i="3"/>
  <c r="O627" i="3" s="1"/>
  <c r="K628" i="3" s="1"/>
  <c r="D629" i="3"/>
  <c r="C629" i="3"/>
  <c r="J627" i="3"/>
  <c r="P626" i="3" s="1"/>
  <c r="H628" i="3"/>
  <c r="J628" i="3" s="1"/>
  <c r="P627" i="3" s="1"/>
  <c r="B629" i="3"/>
  <c r="E629" i="3"/>
  <c r="F629" i="3"/>
  <c r="M642" i="3" l="1"/>
  <c r="I642" i="3"/>
  <c r="N642" i="3"/>
  <c r="A643" i="3"/>
  <c r="G642" i="3"/>
  <c r="D630" i="3"/>
  <c r="L628" i="3"/>
  <c r="O628" i="3" s="1"/>
  <c r="K629" i="3" s="1"/>
  <c r="H629" i="3"/>
  <c r="J629" i="3" s="1"/>
  <c r="P628" i="3" s="1"/>
  <c r="E630" i="3"/>
  <c r="F630" i="3"/>
  <c r="B630" i="3"/>
  <c r="C630" i="3"/>
  <c r="M643" i="3" l="1"/>
  <c r="I643" i="3"/>
  <c r="N643" i="3"/>
  <c r="A644" i="3"/>
  <c r="G643" i="3"/>
  <c r="L629" i="3"/>
  <c r="O629" i="3" s="1"/>
  <c r="K630" i="3" s="1"/>
  <c r="H630" i="3"/>
  <c r="J630" i="3" s="1"/>
  <c r="P629" i="3" s="1"/>
  <c r="M644" i="3" l="1"/>
  <c r="I644" i="3"/>
  <c r="N644" i="3"/>
  <c r="G644" i="3"/>
  <c r="A645" i="3"/>
  <c r="B631" i="3"/>
  <c r="E631" i="3"/>
  <c r="F631" i="3"/>
  <c r="D631" i="3"/>
  <c r="C631" i="3"/>
  <c r="M645" i="3" l="1"/>
  <c r="I645" i="3"/>
  <c r="N645" i="3"/>
  <c r="A646" i="3"/>
  <c r="G645" i="3"/>
  <c r="H631" i="3"/>
  <c r="J631" i="3" s="1"/>
  <c r="P630" i="3" s="1"/>
  <c r="L630" i="3"/>
  <c r="O630" i="3" s="1"/>
  <c r="E632" i="3"/>
  <c r="K631" i="3"/>
  <c r="M646" i="3" l="1"/>
  <c r="I646" i="3"/>
  <c r="N646" i="3"/>
  <c r="G646" i="3"/>
  <c r="A647" i="3"/>
  <c r="L631" i="3"/>
  <c r="O631" i="3" s="1"/>
  <c r="B632" i="3"/>
  <c r="C632" i="3"/>
  <c r="F632" i="3"/>
  <c r="D632" i="3"/>
  <c r="M647" i="3" l="1"/>
  <c r="I647" i="3"/>
  <c r="N647" i="3"/>
  <c r="G647" i="3"/>
  <c r="A648" i="3"/>
  <c r="H632" i="3"/>
  <c r="J632" i="3" s="1"/>
  <c r="P631" i="3" s="1"/>
  <c r="K632" i="3"/>
  <c r="F633" i="3"/>
  <c r="B633" i="3"/>
  <c r="E633" i="3"/>
  <c r="H633" i="3"/>
  <c r="C633" i="3"/>
  <c r="D633" i="3"/>
  <c r="M648" i="3" l="1"/>
  <c r="I648" i="3"/>
  <c r="N648" i="3"/>
  <c r="A649" i="3"/>
  <c r="G648" i="3"/>
  <c r="L632" i="3"/>
  <c r="O632" i="3" s="1"/>
  <c r="K633" i="3" s="1"/>
  <c r="B634" i="3"/>
  <c r="E634" i="3"/>
  <c r="D634" i="3"/>
  <c r="F634" i="3"/>
  <c r="C634" i="3"/>
  <c r="J633" i="3"/>
  <c r="P632" i="3" s="1"/>
  <c r="M649" i="3" l="1"/>
  <c r="I649" i="3"/>
  <c r="N649" i="3"/>
  <c r="G649" i="3"/>
  <c r="A650" i="3"/>
  <c r="F635" i="3"/>
  <c r="E635" i="3"/>
  <c r="C635" i="3"/>
  <c r="B635" i="3"/>
  <c r="H634" i="3"/>
  <c r="J634" i="3" s="1"/>
  <c r="P633" i="3" s="1"/>
  <c r="M650" i="3" l="1"/>
  <c r="I650" i="3"/>
  <c r="N650" i="3"/>
  <c r="A651" i="3"/>
  <c r="G650" i="3"/>
  <c r="D635" i="3"/>
  <c r="L633" i="3"/>
  <c r="O633" i="3" s="1"/>
  <c r="K634" i="3" s="1"/>
  <c r="D636" i="3"/>
  <c r="H635" i="3"/>
  <c r="J635" i="3" s="1"/>
  <c r="P634" i="3" s="1"/>
  <c r="M651" i="3" l="1"/>
  <c r="I651" i="3"/>
  <c r="N651" i="3"/>
  <c r="A652" i="3"/>
  <c r="G651" i="3"/>
  <c r="L634" i="3"/>
  <c r="O634" i="3" s="1"/>
  <c r="K635" i="3" s="1"/>
  <c r="F636" i="3"/>
  <c r="B636" i="3"/>
  <c r="E636" i="3"/>
  <c r="C636" i="3"/>
  <c r="M652" i="3" l="1"/>
  <c r="I652" i="3"/>
  <c r="N652" i="3"/>
  <c r="G652" i="3"/>
  <c r="A653" i="3"/>
  <c r="B637" i="3"/>
  <c r="F637" i="3"/>
  <c r="C637" i="3"/>
  <c r="E637" i="3"/>
  <c r="D637" i="3"/>
  <c r="L635" i="3"/>
  <c r="O635" i="3" s="1"/>
  <c r="K636" i="3" s="1"/>
  <c r="H636" i="3"/>
  <c r="J636" i="3" s="1"/>
  <c r="P635" i="3" s="1"/>
  <c r="M653" i="3" l="1"/>
  <c r="I653" i="3"/>
  <c r="N653" i="3"/>
  <c r="A654" i="3"/>
  <c r="G653" i="3"/>
  <c r="H637" i="3"/>
  <c r="L636" i="3"/>
  <c r="O636" i="3" s="1"/>
  <c r="K637" i="3" s="1"/>
  <c r="M654" i="3" l="1"/>
  <c r="I654" i="3"/>
  <c r="N654" i="3"/>
  <c r="G654" i="3"/>
  <c r="A655" i="3"/>
  <c r="F638" i="3"/>
  <c r="E638" i="3"/>
  <c r="D638" i="3"/>
  <c r="C638" i="3"/>
  <c r="B638" i="3"/>
  <c r="J637" i="3"/>
  <c r="P636" i="3" s="1"/>
  <c r="L637" i="3"/>
  <c r="O637" i="3" s="1"/>
  <c r="M655" i="3" l="1"/>
  <c r="I655" i="3"/>
  <c r="N655" i="3"/>
  <c r="A656" i="3"/>
  <c r="G655" i="3"/>
  <c r="K638" i="3"/>
  <c r="H638" i="3"/>
  <c r="J638" i="3" s="1"/>
  <c r="P637" i="3" s="1"/>
  <c r="M656" i="3" l="1"/>
  <c r="I656" i="3"/>
  <c r="N656" i="3"/>
  <c r="A657" i="3"/>
  <c r="G656" i="3"/>
  <c r="D639" i="3"/>
  <c r="E639" i="3"/>
  <c r="C639" i="3"/>
  <c r="B639" i="3"/>
  <c r="F639" i="3"/>
  <c r="H639" i="3"/>
  <c r="J639" i="3" s="1"/>
  <c r="P638" i="3" s="1"/>
  <c r="L638" i="3"/>
  <c r="O638" i="3" s="1"/>
  <c r="K639" i="3" s="1"/>
  <c r="M657" i="3" l="1"/>
  <c r="I657" i="3"/>
  <c r="N657" i="3"/>
  <c r="A658" i="3"/>
  <c r="G657" i="3"/>
  <c r="E640" i="3"/>
  <c r="F640" i="3"/>
  <c r="C640" i="3"/>
  <c r="D640" i="3"/>
  <c r="B640" i="3"/>
  <c r="M658" i="3" l="1"/>
  <c r="I658" i="3"/>
  <c r="N658" i="3"/>
  <c r="A659" i="3"/>
  <c r="G658" i="3"/>
  <c r="F641" i="3"/>
  <c r="E641" i="3"/>
  <c r="H641" i="3"/>
  <c r="C641" i="3"/>
  <c r="B641" i="3"/>
  <c r="D641" i="3"/>
  <c r="H640" i="3"/>
  <c r="L639" i="3"/>
  <c r="O639" i="3" s="1"/>
  <c r="K640" i="3"/>
  <c r="M659" i="3" l="1"/>
  <c r="I659" i="3"/>
  <c r="N659" i="3"/>
  <c r="A660" i="3"/>
  <c r="G659" i="3"/>
  <c r="J641" i="3"/>
  <c r="J640" i="3"/>
  <c r="P639" i="3" s="1"/>
  <c r="L640" i="3"/>
  <c r="O640" i="3" s="1"/>
  <c r="K641" i="3" s="1"/>
  <c r="L641" i="3" s="1"/>
  <c r="O641" i="3" s="1"/>
  <c r="D642" i="3"/>
  <c r="C642" i="3"/>
  <c r="E642" i="3"/>
  <c r="M660" i="3" l="1"/>
  <c r="I660" i="3"/>
  <c r="N660" i="3"/>
  <c r="A661" i="3"/>
  <c r="G660" i="3"/>
  <c r="B642" i="3"/>
  <c r="F642" i="3"/>
  <c r="P640" i="3"/>
  <c r="K642" i="3"/>
  <c r="M661" i="3" l="1"/>
  <c r="I661" i="3"/>
  <c r="N661" i="3"/>
  <c r="A662" i="3"/>
  <c r="G661" i="3"/>
  <c r="H642" i="3"/>
  <c r="J642" i="3" s="1"/>
  <c r="P641" i="3" s="1"/>
  <c r="E643" i="3"/>
  <c r="D643" i="3"/>
  <c r="C643" i="3"/>
  <c r="F643" i="3"/>
  <c r="B643" i="3"/>
  <c r="M662" i="3" l="1"/>
  <c r="I662" i="3"/>
  <c r="N662" i="3"/>
  <c r="G662" i="3"/>
  <c r="A663" i="3"/>
  <c r="H643" i="3"/>
  <c r="L642" i="3"/>
  <c r="O642" i="3" s="1"/>
  <c r="K643" i="3" s="1"/>
  <c r="J643" i="3"/>
  <c r="P642" i="3" s="1"/>
  <c r="M663" i="3" l="1"/>
  <c r="I663" i="3"/>
  <c r="N663" i="3"/>
  <c r="A664" i="3"/>
  <c r="G663" i="3"/>
  <c r="L643" i="3"/>
  <c r="O643" i="3" s="1"/>
  <c r="F644" i="3"/>
  <c r="C644" i="3"/>
  <c r="B644" i="3"/>
  <c r="H644" i="3" s="1"/>
  <c r="D644" i="3"/>
  <c r="E644" i="3"/>
  <c r="M664" i="3" l="1"/>
  <c r="I664" i="3"/>
  <c r="N664" i="3"/>
  <c r="A665" i="3"/>
  <c r="G664" i="3"/>
  <c r="K644" i="3"/>
  <c r="J644" i="3"/>
  <c r="M665" i="3" l="1"/>
  <c r="I665" i="3"/>
  <c r="N665" i="3"/>
  <c r="A666" i="3"/>
  <c r="G665" i="3"/>
  <c r="L644" i="3"/>
  <c r="O644" i="3" s="1"/>
  <c r="F645" i="3"/>
  <c r="E645" i="3"/>
  <c r="B645" i="3"/>
  <c r="K645" i="3" s="1"/>
  <c r="C645" i="3"/>
  <c r="D645" i="3"/>
  <c r="H645" i="3"/>
  <c r="P643" i="3"/>
  <c r="M666" i="3" l="1"/>
  <c r="I666" i="3"/>
  <c r="N666" i="3"/>
  <c r="A667" i="3"/>
  <c r="G666" i="3"/>
  <c r="F646" i="3"/>
  <c r="B646" i="3"/>
  <c r="D646" i="3"/>
  <c r="E646" i="3"/>
  <c r="C646" i="3"/>
  <c r="J645" i="3"/>
  <c r="M667" i="3" l="1"/>
  <c r="I667" i="3"/>
  <c r="N667" i="3"/>
  <c r="A668" i="3"/>
  <c r="G667" i="3"/>
  <c r="L645" i="3"/>
  <c r="O645" i="3" s="1"/>
  <c r="K646" i="3"/>
  <c r="E647" i="3"/>
  <c r="H646" i="3"/>
  <c r="J646" i="3" s="1"/>
  <c r="P644" i="3"/>
  <c r="M668" i="3" l="1"/>
  <c r="I668" i="3"/>
  <c r="N668" i="3"/>
  <c r="A669" i="3"/>
  <c r="G668" i="3"/>
  <c r="D647" i="3"/>
  <c r="B647" i="3"/>
  <c r="F647" i="3"/>
  <c r="C647" i="3"/>
  <c r="H647" i="3"/>
  <c r="J647" i="3" s="1"/>
  <c r="P646" i="3" s="1"/>
  <c r="P645" i="3"/>
  <c r="M669" i="3" l="1"/>
  <c r="I669" i="3"/>
  <c r="N669" i="3"/>
  <c r="A670" i="3"/>
  <c r="G669" i="3"/>
  <c r="C648" i="3"/>
  <c r="F648" i="3"/>
  <c r="D648" i="3"/>
  <c r="E648" i="3"/>
  <c r="B648" i="3"/>
  <c r="L646" i="3"/>
  <c r="O646" i="3" s="1"/>
  <c r="K647" i="3" s="1"/>
  <c r="L647" i="3" s="1"/>
  <c r="O647" i="3" s="1"/>
  <c r="K648" i="3" s="1"/>
  <c r="H648" i="3"/>
  <c r="J648" i="3" s="1"/>
  <c r="M670" i="3" l="1"/>
  <c r="I670" i="3"/>
  <c r="N670" i="3"/>
  <c r="A671" i="3"/>
  <c r="G670" i="3"/>
  <c r="L648" i="3"/>
  <c r="O648" i="3" s="1"/>
  <c r="E649" i="3"/>
  <c r="F649" i="3"/>
  <c r="B649" i="3"/>
  <c r="K649" i="3" s="1"/>
  <c r="C649" i="3"/>
  <c r="D649" i="3"/>
  <c r="H649" i="3"/>
  <c r="P647" i="3"/>
  <c r="M671" i="3" l="1"/>
  <c r="I671" i="3"/>
  <c r="N671" i="3"/>
  <c r="A672" i="3"/>
  <c r="G671" i="3"/>
  <c r="J649" i="3"/>
  <c r="P648" i="3" s="1"/>
  <c r="M672" i="3" l="1"/>
  <c r="I672" i="3"/>
  <c r="N672" i="3"/>
  <c r="A673" i="3"/>
  <c r="G672" i="3"/>
  <c r="L649" i="3"/>
  <c r="O649" i="3" s="1"/>
  <c r="K650" i="3" s="1"/>
  <c r="E650" i="3"/>
  <c r="F650" i="3"/>
  <c r="B650" i="3"/>
  <c r="D650" i="3"/>
  <c r="C650" i="3"/>
  <c r="M673" i="3" l="1"/>
  <c r="I673" i="3"/>
  <c r="N673" i="3"/>
  <c r="A674" i="3"/>
  <c r="G673" i="3"/>
  <c r="H650" i="3"/>
  <c r="J650" i="3"/>
  <c r="P649" i="3" s="1"/>
  <c r="C651" i="3"/>
  <c r="M674" i="3" l="1"/>
  <c r="I674" i="3"/>
  <c r="N674" i="3"/>
  <c r="A675" i="3"/>
  <c r="G674" i="3"/>
  <c r="L650" i="3"/>
  <c r="O650" i="3" s="1"/>
  <c r="F651" i="3"/>
  <c r="D651" i="3"/>
  <c r="B651" i="3"/>
  <c r="E651" i="3"/>
  <c r="K651" i="3"/>
  <c r="H651" i="3"/>
  <c r="M675" i="3" l="1"/>
  <c r="I675" i="3"/>
  <c r="N675" i="3"/>
  <c r="A676" i="3"/>
  <c r="G675" i="3"/>
  <c r="F652" i="3"/>
  <c r="J651" i="3"/>
  <c r="P650" i="3" s="1"/>
  <c r="M676" i="3" l="1"/>
  <c r="I676" i="3"/>
  <c r="N676" i="3"/>
  <c r="A677" i="3"/>
  <c r="G676" i="3"/>
  <c r="E652" i="3"/>
  <c r="D652" i="3"/>
  <c r="C652" i="3"/>
  <c r="B652" i="3"/>
  <c r="H652" i="3" s="1"/>
  <c r="J652" i="3" s="1"/>
  <c r="P651" i="3" s="1"/>
  <c r="M677" i="3" l="1"/>
  <c r="I677" i="3"/>
  <c r="N677" i="3"/>
  <c r="A678" i="3"/>
  <c r="G677" i="3"/>
  <c r="L651" i="3"/>
  <c r="O651" i="3" s="1"/>
  <c r="K652" i="3" s="1"/>
  <c r="M678" i="3" l="1"/>
  <c r="I678" i="3"/>
  <c r="N678" i="3"/>
  <c r="A679" i="3"/>
  <c r="G678" i="3"/>
  <c r="L652" i="3"/>
  <c r="O652" i="3" s="1"/>
  <c r="E653" i="3"/>
  <c r="F653" i="3"/>
  <c r="D653" i="3"/>
  <c r="C653" i="3"/>
  <c r="H653" i="3"/>
  <c r="B653" i="3"/>
  <c r="M679" i="3" l="1"/>
  <c r="I679" i="3"/>
  <c r="N679" i="3"/>
  <c r="A680" i="3"/>
  <c r="G679" i="3"/>
  <c r="C654" i="3"/>
  <c r="F654" i="3"/>
  <c r="B654" i="3"/>
  <c r="D654" i="3"/>
  <c r="E654" i="3"/>
  <c r="J653" i="3"/>
  <c r="K653" i="3"/>
  <c r="M680" i="3" l="1"/>
  <c r="I680" i="3"/>
  <c r="N680" i="3"/>
  <c r="A681" i="3"/>
  <c r="G680" i="3"/>
  <c r="B655" i="3"/>
  <c r="D655" i="3"/>
  <c r="F655" i="3"/>
  <c r="E655" i="3"/>
  <c r="C655" i="3"/>
  <c r="P652" i="3"/>
  <c r="H654" i="3"/>
  <c r="J654" i="3" s="1"/>
  <c r="P653" i="3" s="1"/>
  <c r="L653" i="3"/>
  <c r="O653" i="3" s="1"/>
  <c r="K654" i="3" s="1"/>
  <c r="M681" i="3" l="1"/>
  <c r="I681" i="3"/>
  <c r="N681" i="3"/>
  <c r="A682" i="3"/>
  <c r="G681" i="3"/>
  <c r="F656" i="3"/>
  <c r="D656" i="3"/>
  <c r="B656" i="3"/>
  <c r="C656" i="3"/>
  <c r="E656" i="3"/>
  <c r="L654" i="3"/>
  <c r="O654" i="3" s="1"/>
  <c r="K655" i="3" s="1"/>
  <c r="H655" i="3"/>
  <c r="H656" i="3" s="1"/>
  <c r="J656" i="3" s="1"/>
  <c r="M682" i="3" l="1"/>
  <c r="I682" i="3"/>
  <c r="N682" i="3"/>
  <c r="A683" i="3"/>
  <c r="G682" i="3"/>
  <c r="B657" i="3"/>
  <c r="H657" i="3" s="1"/>
  <c r="F657" i="3"/>
  <c r="C657" i="3"/>
  <c r="D657" i="3"/>
  <c r="E657" i="3"/>
  <c r="J657" i="3" s="1"/>
  <c r="P656" i="3" s="1"/>
  <c r="J655" i="3"/>
  <c r="L655" i="3"/>
  <c r="O655" i="3" s="1"/>
  <c r="K656" i="3" s="1"/>
  <c r="M683" i="3" l="1"/>
  <c r="I683" i="3"/>
  <c r="N683" i="3"/>
  <c r="A684" i="3"/>
  <c r="G683" i="3"/>
  <c r="P655" i="3"/>
  <c r="P654" i="3"/>
  <c r="L656" i="3"/>
  <c r="O656" i="3" s="1"/>
  <c r="K657" i="3" s="1"/>
  <c r="M684" i="3" l="1"/>
  <c r="I684" i="3"/>
  <c r="N684" i="3"/>
  <c r="A685" i="3"/>
  <c r="G684" i="3"/>
  <c r="F658" i="3"/>
  <c r="C658" i="3"/>
  <c r="B658" i="3"/>
  <c r="E658" i="3"/>
  <c r="D658" i="3"/>
  <c r="H658" i="3"/>
  <c r="L657" i="3"/>
  <c r="O657" i="3" s="1"/>
  <c r="K658" i="3" s="1"/>
  <c r="M685" i="3" l="1"/>
  <c r="I685" i="3"/>
  <c r="N685" i="3"/>
  <c r="A686" i="3"/>
  <c r="G685" i="3"/>
  <c r="F659" i="3"/>
  <c r="D659" i="3"/>
  <c r="E659" i="3"/>
  <c r="C659" i="3"/>
  <c r="B659" i="3"/>
  <c r="H659" i="3"/>
  <c r="J658" i="3"/>
  <c r="P657" i="3" s="1"/>
  <c r="M686" i="3" l="1"/>
  <c r="I686" i="3"/>
  <c r="N686" i="3"/>
  <c r="A687" i="3"/>
  <c r="G686" i="3"/>
  <c r="E660" i="3"/>
  <c r="C660" i="3"/>
  <c r="B660" i="3"/>
  <c r="F660" i="3"/>
  <c r="D660" i="3"/>
  <c r="J659" i="3"/>
  <c r="P658" i="3" s="1"/>
  <c r="L658" i="3"/>
  <c r="O658" i="3" s="1"/>
  <c r="K659" i="3" s="1"/>
  <c r="M687" i="3" l="1"/>
  <c r="I687" i="3"/>
  <c r="N687" i="3"/>
  <c r="A688" i="3"/>
  <c r="G687" i="3"/>
  <c r="L660" i="3"/>
  <c r="O660" i="3" s="1"/>
  <c r="H660" i="3"/>
  <c r="J660" i="3" s="1"/>
  <c r="P659" i="3" s="1"/>
  <c r="L659" i="3"/>
  <c r="O659" i="3" s="1"/>
  <c r="K660" i="3" s="1"/>
  <c r="M688" i="3" l="1"/>
  <c r="I688" i="3"/>
  <c r="N688" i="3"/>
  <c r="A689" i="3"/>
  <c r="G688" i="3"/>
  <c r="B661" i="3"/>
  <c r="K661" i="3" s="1"/>
  <c r="F661" i="3"/>
  <c r="C661" i="3"/>
  <c r="D661" i="3"/>
  <c r="E661" i="3"/>
  <c r="M689" i="3" l="1"/>
  <c r="I689" i="3"/>
  <c r="N689" i="3"/>
  <c r="A690" i="3"/>
  <c r="G689" i="3"/>
  <c r="H661" i="3"/>
  <c r="M690" i="3" l="1"/>
  <c r="I690" i="3"/>
  <c r="N690" i="3"/>
  <c r="A691" i="3"/>
  <c r="G690" i="3"/>
  <c r="J661" i="3"/>
  <c r="P660" i="3" s="1"/>
  <c r="B662" i="3"/>
  <c r="C662" i="3"/>
  <c r="F662" i="3"/>
  <c r="E662" i="3"/>
  <c r="D662" i="3"/>
  <c r="H662" i="3"/>
  <c r="J662" i="3" s="1"/>
  <c r="P661" i="3" s="1"/>
  <c r="M691" i="3" l="1"/>
  <c r="I691" i="3"/>
  <c r="N691" i="3"/>
  <c r="A692" i="3"/>
  <c r="G691" i="3"/>
  <c r="E663" i="3"/>
  <c r="D663" i="3"/>
  <c r="B663" i="3"/>
  <c r="C663" i="3"/>
  <c r="F663" i="3"/>
  <c r="L661" i="3"/>
  <c r="O661" i="3" s="1"/>
  <c r="K662" i="3" s="1"/>
  <c r="M692" i="3" l="1"/>
  <c r="I692" i="3"/>
  <c r="N692" i="3"/>
  <c r="A693" i="3"/>
  <c r="G692" i="3"/>
  <c r="D664" i="3"/>
  <c r="B664" i="3"/>
  <c r="E664" i="3"/>
  <c r="F664" i="3"/>
  <c r="C664" i="3"/>
  <c r="H663" i="3"/>
  <c r="J663" i="3"/>
  <c r="L662" i="3"/>
  <c r="O662" i="3" s="1"/>
  <c r="K663" i="3" s="1"/>
  <c r="M693" i="3" l="1"/>
  <c r="I693" i="3"/>
  <c r="N693" i="3"/>
  <c r="A694" i="3"/>
  <c r="G693" i="3"/>
  <c r="D665" i="3"/>
  <c r="B665" i="3"/>
  <c r="E665" i="3"/>
  <c r="F665" i="3"/>
  <c r="C665" i="3"/>
  <c r="L663" i="3"/>
  <c r="O663" i="3" s="1"/>
  <c r="K664" i="3" s="1"/>
  <c r="H664" i="3"/>
  <c r="J664" i="3" s="1"/>
  <c r="P662" i="3"/>
  <c r="M694" i="3" l="1"/>
  <c r="I694" i="3"/>
  <c r="N694" i="3"/>
  <c r="A695" i="3"/>
  <c r="G694" i="3"/>
  <c r="B666" i="3"/>
  <c r="C666" i="3"/>
  <c r="D666" i="3"/>
  <c r="F666" i="3"/>
  <c r="E666" i="3"/>
  <c r="L664" i="3"/>
  <c r="O664" i="3" s="1"/>
  <c r="K665" i="3" s="1"/>
  <c r="H665" i="3"/>
  <c r="P663" i="3"/>
  <c r="M695" i="3" l="1"/>
  <c r="I695" i="3"/>
  <c r="N695" i="3"/>
  <c r="A696" i="3"/>
  <c r="G695" i="3"/>
  <c r="B667" i="3"/>
  <c r="F667" i="3"/>
  <c r="C667" i="3"/>
  <c r="D667" i="3"/>
  <c r="E667" i="3"/>
  <c r="J665" i="3"/>
  <c r="H666" i="3"/>
  <c r="L665" i="3"/>
  <c r="O665" i="3" s="1"/>
  <c r="K666" i="3" s="1"/>
  <c r="M696" i="3" l="1"/>
  <c r="I696" i="3"/>
  <c r="N696" i="3"/>
  <c r="G696" i="3"/>
  <c r="A697" i="3"/>
  <c r="F668" i="3"/>
  <c r="D668" i="3"/>
  <c r="C668" i="3"/>
  <c r="B668" i="3"/>
  <c r="H668" i="3" s="1"/>
  <c r="J668" i="3" s="1"/>
  <c r="P667" i="3" s="1"/>
  <c r="E668" i="3"/>
  <c r="P664" i="3"/>
  <c r="J666" i="3"/>
  <c r="P665" i="3" s="1"/>
  <c r="H667" i="3"/>
  <c r="J667" i="3" s="1"/>
  <c r="P666" i="3" s="1"/>
  <c r="M697" i="3" l="1"/>
  <c r="I697" i="3"/>
  <c r="N697" i="3"/>
  <c r="A698" i="3"/>
  <c r="G697" i="3"/>
  <c r="D669" i="3"/>
  <c r="E669" i="3"/>
  <c r="B669" i="3"/>
  <c r="F669" i="3"/>
  <c r="C669" i="3"/>
  <c r="H669" i="3"/>
  <c r="J669" i="3" s="1"/>
  <c r="P668" i="3" s="1"/>
  <c r="L666" i="3"/>
  <c r="O666" i="3" s="1"/>
  <c r="K667" i="3" s="1"/>
  <c r="M698" i="3" l="1"/>
  <c r="I698" i="3"/>
  <c r="N698" i="3"/>
  <c r="A699" i="3"/>
  <c r="G698" i="3"/>
  <c r="E670" i="3"/>
  <c r="C670" i="3"/>
  <c r="F670" i="3"/>
  <c r="D670" i="3"/>
  <c r="B670" i="3"/>
  <c r="L667" i="3"/>
  <c r="O667" i="3" s="1"/>
  <c r="K668" i="3" s="1"/>
  <c r="L668" i="3" s="1"/>
  <c r="O668" i="3" s="1"/>
  <c r="K669" i="3" s="1"/>
  <c r="M699" i="3" l="1"/>
  <c r="I699" i="3"/>
  <c r="N699" i="3"/>
  <c r="A700" i="3"/>
  <c r="G699" i="3"/>
  <c r="L669" i="3"/>
  <c r="O669" i="3" s="1"/>
  <c r="K670" i="3" s="1"/>
  <c r="F671" i="3"/>
  <c r="B671" i="3"/>
  <c r="C671" i="3"/>
  <c r="E671" i="3"/>
  <c r="D671" i="3"/>
  <c r="H670" i="3"/>
  <c r="J670" i="3" s="1"/>
  <c r="P669" i="3" s="1"/>
  <c r="M700" i="3" l="1"/>
  <c r="I700" i="3"/>
  <c r="N700" i="3"/>
  <c r="A701" i="3"/>
  <c r="G700" i="3"/>
  <c r="E672" i="3"/>
  <c r="H671" i="3"/>
  <c r="F672" i="3"/>
  <c r="D672" i="3"/>
  <c r="B672" i="3"/>
  <c r="C672" i="3"/>
  <c r="H672" i="3"/>
  <c r="J672" i="3" s="1"/>
  <c r="M701" i="3" l="1"/>
  <c r="I701" i="3"/>
  <c r="N701" i="3"/>
  <c r="G701" i="3"/>
  <c r="A702" i="3"/>
  <c r="L670" i="3"/>
  <c r="O670" i="3" s="1"/>
  <c r="K671" i="3" s="1"/>
  <c r="J671" i="3"/>
  <c r="P670" i="3" s="1"/>
  <c r="C673" i="3"/>
  <c r="F673" i="3"/>
  <c r="D673" i="3"/>
  <c r="E673" i="3"/>
  <c r="J673" i="3" s="1"/>
  <c r="P672" i="3" s="1"/>
  <c r="B673" i="3"/>
  <c r="H673" i="3"/>
  <c r="P671" i="3"/>
  <c r="M702" i="3" l="1"/>
  <c r="I702" i="3"/>
  <c r="N702" i="3"/>
  <c r="A703" i="3"/>
  <c r="G702" i="3"/>
  <c r="L671" i="3"/>
  <c r="O671" i="3" s="1"/>
  <c r="K672" i="3" s="1"/>
  <c r="L672" i="3" s="1"/>
  <c r="O672" i="3" s="1"/>
  <c r="K673" i="3" s="1"/>
  <c r="M703" i="3" l="1"/>
  <c r="I703" i="3"/>
  <c r="N703" i="3"/>
  <c r="A704" i="3"/>
  <c r="G703" i="3"/>
  <c r="L673" i="3"/>
  <c r="O673" i="3" s="1"/>
  <c r="E674" i="3"/>
  <c r="D674" i="3"/>
  <c r="C674" i="3"/>
  <c r="F674" i="3"/>
  <c r="B674" i="3"/>
  <c r="M704" i="3" l="1"/>
  <c r="I704" i="3"/>
  <c r="N704" i="3"/>
  <c r="A705" i="3"/>
  <c r="G704" i="3"/>
  <c r="E675" i="3"/>
  <c r="D675" i="3"/>
  <c r="H674" i="3"/>
  <c r="J674" i="3" s="1"/>
  <c r="P673" i="3" s="1"/>
  <c r="K674" i="3"/>
  <c r="M705" i="3" l="1"/>
  <c r="I705" i="3"/>
  <c r="N705" i="3"/>
  <c r="A706" i="3"/>
  <c r="G705" i="3"/>
  <c r="C675" i="3"/>
  <c r="B675" i="3"/>
  <c r="F675" i="3"/>
  <c r="L674" i="3"/>
  <c r="O674" i="3" s="1"/>
  <c r="K675" i="3" s="1"/>
  <c r="M706" i="3" l="1"/>
  <c r="I706" i="3"/>
  <c r="N706" i="3"/>
  <c r="A707" i="3"/>
  <c r="G706" i="3"/>
  <c r="C676" i="3"/>
  <c r="D676" i="3"/>
  <c r="E676" i="3"/>
  <c r="B676" i="3"/>
  <c r="F676" i="3"/>
  <c r="H675" i="3"/>
  <c r="J675" i="3" s="1"/>
  <c r="P674" i="3" s="1"/>
  <c r="M707" i="3" l="1"/>
  <c r="I707" i="3"/>
  <c r="N707" i="3"/>
  <c r="A708" i="3"/>
  <c r="G707" i="3"/>
  <c r="D677" i="3"/>
  <c r="E677" i="3"/>
  <c r="F677" i="3"/>
  <c r="C677" i="3"/>
  <c r="B677" i="3"/>
  <c r="L675" i="3"/>
  <c r="O675" i="3" s="1"/>
  <c r="K676" i="3" s="1"/>
  <c r="H676" i="3"/>
  <c r="J676" i="3" s="1"/>
  <c r="P675" i="3" s="1"/>
  <c r="B678" i="3"/>
  <c r="M708" i="3" l="1"/>
  <c r="I708" i="3"/>
  <c r="N708" i="3"/>
  <c r="A709" i="3"/>
  <c r="G708" i="3"/>
  <c r="L676" i="3"/>
  <c r="O676" i="3" s="1"/>
  <c r="K677" i="3" s="1"/>
  <c r="H677" i="3"/>
  <c r="J677" i="3" s="1"/>
  <c r="P676" i="3" s="1"/>
  <c r="F678" i="3"/>
  <c r="D678" i="3"/>
  <c r="E678" i="3"/>
  <c r="C678" i="3"/>
  <c r="M709" i="3" l="1"/>
  <c r="I709" i="3"/>
  <c r="N709" i="3"/>
  <c r="A710" i="3"/>
  <c r="G709" i="3"/>
  <c r="F679" i="3"/>
  <c r="H678" i="3"/>
  <c r="L677" i="3"/>
  <c r="O677" i="3" s="1"/>
  <c r="K678" i="3" s="1"/>
  <c r="M710" i="3" l="1"/>
  <c r="I710" i="3"/>
  <c r="N710" i="3"/>
  <c r="A711" i="3"/>
  <c r="G710" i="3"/>
  <c r="J678" i="3"/>
  <c r="P677" i="3" s="1"/>
  <c r="L678" i="3"/>
  <c r="O678" i="3" s="1"/>
  <c r="E679" i="3"/>
  <c r="C679" i="3"/>
  <c r="B679" i="3"/>
  <c r="D679" i="3"/>
  <c r="M711" i="3" l="1"/>
  <c r="I711" i="3"/>
  <c r="N711" i="3"/>
  <c r="A712" i="3"/>
  <c r="G711" i="3"/>
  <c r="C680" i="3"/>
  <c r="D680" i="3"/>
  <c r="B680" i="3"/>
  <c r="E680" i="3"/>
  <c r="F680" i="3"/>
  <c r="H679" i="3"/>
  <c r="J679" i="3" s="1"/>
  <c r="P678" i="3" s="1"/>
  <c r="K679" i="3"/>
  <c r="M712" i="3" l="1"/>
  <c r="I712" i="3"/>
  <c r="N712" i="3"/>
  <c r="A713" i="3"/>
  <c r="G712" i="3"/>
  <c r="B681" i="3"/>
  <c r="H680" i="3"/>
  <c r="J680" i="3" s="1"/>
  <c r="P679" i="3" s="1"/>
  <c r="F681" i="3"/>
  <c r="E681" i="3"/>
  <c r="C681" i="3"/>
  <c r="D681" i="3"/>
  <c r="H681" i="3"/>
  <c r="J681" i="3" s="1"/>
  <c r="P680" i="3" s="1"/>
  <c r="M713" i="3" l="1"/>
  <c r="I713" i="3"/>
  <c r="N713" i="3"/>
  <c r="A714" i="3"/>
  <c r="G713" i="3"/>
  <c r="L679" i="3"/>
  <c r="O679" i="3" s="1"/>
  <c r="K680" i="3" s="1"/>
  <c r="L680" i="3"/>
  <c r="O680" i="3" s="1"/>
  <c r="K681" i="3" s="1"/>
  <c r="E682" i="3"/>
  <c r="F682" i="3"/>
  <c r="D682" i="3"/>
  <c r="B682" i="3"/>
  <c r="C682" i="3"/>
  <c r="H682" i="3"/>
  <c r="L681" i="3"/>
  <c r="O681" i="3" s="1"/>
  <c r="K682" i="3" s="1"/>
  <c r="M714" i="3" l="1"/>
  <c r="I714" i="3"/>
  <c r="N714" i="3"/>
  <c r="A715" i="3"/>
  <c r="G714" i="3"/>
  <c r="D683" i="3"/>
  <c r="J682" i="3"/>
  <c r="P681" i="3" s="1"/>
  <c r="B683" i="3"/>
  <c r="F683" i="3"/>
  <c r="C683" i="3"/>
  <c r="E683" i="3"/>
  <c r="H683" i="3"/>
  <c r="M715" i="3" l="1"/>
  <c r="I715" i="3"/>
  <c r="N715" i="3"/>
  <c r="A716" i="3"/>
  <c r="G715" i="3"/>
  <c r="C684" i="3"/>
  <c r="L682" i="3"/>
  <c r="O682" i="3" s="1"/>
  <c r="K683" i="3" s="1"/>
  <c r="J683" i="3"/>
  <c r="P682" i="3" s="1"/>
  <c r="B684" i="3"/>
  <c r="F684" i="3"/>
  <c r="E684" i="3"/>
  <c r="D684" i="3"/>
  <c r="D685" i="3"/>
  <c r="M716" i="3" l="1"/>
  <c r="I716" i="3"/>
  <c r="N716" i="3"/>
  <c r="A717" i="3"/>
  <c r="G716" i="3"/>
  <c r="L683" i="3"/>
  <c r="O683" i="3" s="1"/>
  <c r="K684" i="3" s="1"/>
  <c r="H684" i="3"/>
  <c r="E685" i="3"/>
  <c r="F685" i="3"/>
  <c r="B685" i="3"/>
  <c r="C685" i="3"/>
  <c r="J684" i="3"/>
  <c r="P683" i="3" s="1"/>
  <c r="M717" i="3" l="1"/>
  <c r="I717" i="3"/>
  <c r="N717" i="3"/>
  <c r="A718" i="3"/>
  <c r="G717" i="3"/>
  <c r="L684" i="3"/>
  <c r="O684" i="3" s="1"/>
  <c r="K685" i="3" s="1"/>
  <c r="E686" i="3"/>
  <c r="D686" i="3"/>
  <c r="B686" i="3"/>
  <c r="F686" i="3"/>
  <c r="C686" i="3"/>
  <c r="H685" i="3"/>
  <c r="M718" i="3" l="1"/>
  <c r="I718" i="3"/>
  <c r="N718" i="3"/>
  <c r="A719" i="3"/>
  <c r="G718" i="3"/>
  <c r="H686" i="3"/>
  <c r="J686" i="3" s="1"/>
  <c r="L685" i="3"/>
  <c r="O685" i="3" s="1"/>
  <c r="K686" i="3" s="1"/>
  <c r="B687" i="3"/>
  <c r="F687" i="3"/>
  <c r="E687" i="3"/>
  <c r="D687" i="3"/>
  <c r="J685" i="3"/>
  <c r="P685" i="3" s="1"/>
  <c r="C687" i="3"/>
  <c r="H687" i="3"/>
  <c r="M719" i="3" l="1"/>
  <c r="I719" i="3"/>
  <c r="N719" i="3"/>
  <c r="A720" i="3"/>
  <c r="G719" i="3"/>
  <c r="J687" i="3"/>
  <c r="L686" i="3"/>
  <c r="O686" i="3" s="1"/>
  <c r="K687" i="3" s="1"/>
  <c r="L687" i="3" s="1"/>
  <c r="O687" i="3" s="1"/>
  <c r="K688" i="3" s="1"/>
  <c r="P684" i="3"/>
  <c r="C688" i="3"/>
  <c r="D688" i="3"/>
  <c r="F688" i="3"/>
  <c r="E688" i="3"/>
  <c r="B688" i="3"/>
  <c r="H688" i="3" s="1"/>
  <c r="J688" i="3" s="1"/>
  <c r="P686" i="3"/>
  <c r="M720" i="3" l="1"/>
  <c r="I720" i="3"/>
  <c r="N720" i="3"/>
  <c r="A721" i="3"/>
  <c r="G720" i="3"/>
  <c r="P687" i="3"/>
  <c r="M721" i="3" l="1"/>
  <c r="I721" i="3"/>
  <c r="N721" i="3"/>
  <c r="A722" i="3"/>
  <c r="G721" i="3"/>
  <c r="L688" i="3"/>
  <c r="O688" i="3" s="1"/>
  <c r="E689" i="3"/>
  <c r="C689" i="3"/>
  <c r="F689" i="3"/>
  <c r="D689" i="3"/>
  <c r="B689" i="3"/>
  <c r="M722" i="3" l="1"/>
  <c r="I722" i="3"/>
  <c r="N722" i="3"/>
  <c r="A723" i="3"/>
  <c r="G722" i="3"/>
  <c r="H689" i="3"/>
  <c r="J689" i="3" s="1"/>
  <c r="K689" i="3"/>
  <c r="M723" i="3" l="1"/>
  <c r="I723" i="3"/>
  <c r="N723" i="3"/>
  <c r="A724" i="3"/>
  <c r="G723" i="3"/>
  <c r="L689" i="3"/>
  <c r="O689" i="3" s="1"/>
  <c r="P688" i="3"/>
  <c r="F690" i="3"/>
  <c r="C690" i="3"/>
  <c r="E690" i="3"/>
  <c r="B690" i="3"/>
  <c r="D690" i="3"/>
  <c r="M724" i="3" l="1"/>
  <c r="I724" i="3"/>
  <c r="N724" i="3"/>
  <c r="A725" i="3"/>
  <c r="G724" i="3"/>
  <c r="K690" i="3"/>
  <c r="H690" i="3"/>
  <c r="M725" i="3" l="1"/>
  <c r="I725" i="3"/>
  <c r="N725" i="3"/>
  <c r="A726" i="3"/>
  <c r="G725" i="3"/>
  <c r="L690" i="3"/>
  <c r="O690" i="3" s="1"/>
  <c r="K691" i="3" s="1"/>
  <c r="F691" i="3"/>
  <c r="D691" i="3"/>
  <c r="B691" i="3"/>
  <c r="E691" i="3"/>
  <c r="C691" i="3"/>
  <c r="J690" i="3"/>
  <c r="P689" i="3" s="1"/>
  <c r="H691" i="3"/>
  <c r="M726" i="3" l="1"/>
  <c r="I726" i="3"/>
  <c r="N726" i="3"/>
  <c r="A727" i="3"/>
  <c r="G726" i="3"/>
  <c r="J691" i="3"/>
  <c r="P690" i="3" s="1"/>
  <c r="C692" i="3"/>
  <c r="F692" i="3"/>
  <c r="D692" i="3"/>
  <c r="E692" i="3"/>
  <c r="B692" i="3"/>
  <c r="M727" i="3" l="1"/>
  <c r="I727" i="3"/>
  <c r="N727" i="3"/>
  <c r="A728" i="3"/>
  <c r="G727" i="3"/>
  <c r="H692" i="3"/>
  <c r="J692" i="3" s="1"/>
  <c r="P691" i="3" s="1"/>
  <c r="L691" i="3"/>
  <c r="O691" i="3" s="1"/>
  <c r="K692" i="3" s="1"/>
  <c r="M728" i="3" l="1"/>
  <c r="I728" i="3"/>
  <c r="N728" i="3"/>
  <c r="A729" i="3"/>
  <c r="G728" i="3"/>
  <c r="F693" i="3"/>
  <c r="C693" i="3"/>
  <c r="E693" i="3"/>
  <c r="B693" i="3"/>
  <c r="D693" i="3"/>
  <c r="L692" i="3"/>
  <c r="O692" i="3" s="1"/>
  <c r="K693" i="3" s="1"/>
  <c r="M729" i="3" l="1"/>
  <c r="I729" i="3"/>
  <c r="N729" i="3"/>
  <c r="A730" i="3"/>
  <c r="G729" i="3"/>
  <c r="H693" i="3"/>
  <c r="J693" i="3" s="1"/>
  <c r="P692" i="3" s="1"/>
  <c r="D694" i="3"/>
  <c r="E694" i="3"/>
  <c r="F694" i="3"/>
  <c r="C694" i="3"/>
  <c r="B694" i="3"/>
  <c r="H694" i="3" s="1"/>
  <c r="J694" i="3" s="1"/>
  <c r="P693" i="3" s="1"/>
  <c r="L693" i="3"/>
  <c r="O693" i="3" s="1"/>
  <c r="K694" i="3" s="1"/>
  <c r="M730" i="3" l="1"/>
  <c r="I730" i="3"/>
  <c r="N730" i="3"/>
  <c r="A731" i="3"/>
  <c r="G730" i="3"/>
  <c r="F695" i="3"/>
  <c r="D695" i="3"/>
  <c r="M731" i="3" l="1"/>
  <c r="I731" i="3"/>
  <c r="N731" i="3"/>
  <c r="A732" i="3"/>
  <c r="G731" i="3"/>
  <c r="C695" i="3"/>
  <c r="E695" i="3"/>
  <c r="B695" i="3"/>
  <c r="L694" i="3"/>
  <c r="O694" i="3" s="1"/>
  <c r="M732" i="3" l="1"/>
  <c r="I732" i="3"/>
  <c r="N732" i="3"/>
  <c r="A733" i="3"/>
  <c r="G732" i="3"/>
  <c r="D696" i="3"/>
  <c r="B696" i="3"/>
  <c r="E696" i="3"/>
  <c r="F696" i="3"/>
  <c r="C696" i="3"/>
  <c r="H695" i="3"/>
  <c r="J695" i="3" s="1"/>
  <c r="P694" i="3" s="1"/>
  <c r="K695" i="3"/>
  <c r="M733" i="3" l="1"/>
  <c r="I733" i="3"/>
  <c r="N733" i="3"/>
  <c r="A734" i="3"/>
  <c r="G733" i="3"/>
  <c r="H696" i="3"/>
  <c r="J696" i="3" s="1"/>
  <c r="P695" i="3" s="1"/>
  <c r="M734" i="3" l="1"/>
  <c r="I734" i="3"/>
  <c r="N734" i="3"/>
  <c r="A735" i="3"/>
  <c r="G734" i="3"/>
  <c r="E697" i="3"/>
  <c r="C697" i="3"/>
  <c r="F697" i="3"/>
  <c r="B697" i="3"/>
  <c r="H697" i="3" s="1"/>
  <c r="D697" i="3"/>
  <c r="L695" i="3"/>
  <c r="O695" i="3" s="1"/>
  <c r="K696" i="3" s="1"/>
  <c r="L696" i="3" s="1"/>
  <c r="O696" i="3" s="1"/>
  <c r="K697" i="3" s="1"/>
  <c r="M735" i="3" l="1"/>
  <c r="I735" i="3"/>
  <c r="N735" i="3"/>
  <c r="A736" i="3"/>
  <c r="G735" i="3"/>
  <c r="L697" i="3"/>
  <c r="O697" i="3" s="1"/>
  <c r="J697" i="3"/>
  <c r="P696" i="3" s="1"/>
  <c r="M736" i="3" l="1"/>
  <c r="I736" i="3"/>
  <c r="N736" i="3"/>
  <c r="A737" i="3"/>
  <c r="G736" i="3"/>
  <c r="D698" i="3"/>
  <c r="C698" i="3"/>
  <c r="F698" i="3"/>
  <c r="B698" i="3"/>
  <c r="E698" i="3"/>
  <c r="K698" i="3"/>
  <c r="M737" i="3" l="1"/>
  <c r="I737" i="3"/>
  <c r="N737" i="3"/>
  <c r="A738" i="3"/>
  <c r="G737" i="3"/>
  <c r="C699" i="3"/>
  <c r="D699" i="3"/>
  <c r="F699" i="3"/>
  <c r="B699" i="3"/>
  <c r="H699" i="3" s="1"/>
  <c r="J699" i="3" s="1"/>
  <c r="E699" i="3"/>
  <c r="H698" i="3"/>
  <c r="J698" i="3" s="1"/>
  <c r="M738" i="3" l="1"/>
  <c r="I738" i="3"/>
  <c r="N738" i="3"/>
  <c r="A739" i="3"/>
  <c r="G738" i="3"/>
  <c r="F700" i="3"/>
  <c r="B700" i="3"/>
  <c r="D700" i="3"/>
  <c r="C700" i="3"/>
  <c r="E700" i="3"/>
  <c r="H700" i="3"/>
  <c r="J700" i="3" s="1"/>
  <c r="L698" i="3"/>
  <c r="O698" i="3" s="1"/>
  <c r="K699" i="3" s="1"/>
  <c r="L699" i="3" s="1"/>
  <c r="O699" i="3" s="1"/>
  <c r="K700" i="3" s="1"/>
  <c r="P697" i="3"/>
  <c r="P698" i="3"/>
  <c r="P699" i="3"/>
  <c r="M739" i="3" l="1"/>
  <c r="I739" i="3"/>
  <c r="N739" i="3"/>
  <c r="A740" i="3"/>
  <c r="G739" i="3"/>
  <c r="F701" i="3"/>
  <c r="B701" i="3"/>
  <c r="C701" i="3"/>
  <c r="E701" i="3"/>
  <c r="J701" i="3" s="1"/>
  <c r="D701" i="3"/>
  <c r="H701" i="3"/>
  <c r="L700" i="3"/>
  <c r="O700" i="3" s="1"/>
  <c r="M740" i="3" l="1"/>
  <c r="I740" i="3"/>
  <c r="N740" i="3"/>
  <c r="A741" i="3"/>
  <c r="G740" i="3"/>
  <c r="C702" i="3"/>
  <c r="B702" i="3"/>
  <c r="E702" i="3"/>
  <c r="F702" i="3"/>
  <c r="D702" i="3"/>
  <c r="H702" i="3"/>
  <c r="J702" i="3" s="1"/>
  <c r="K701" i="3"/>
  <c r="P700" i="3"/>
  <c r="M741" i="3" l="1"/>
  <c r="I741" i="3"/>
  <c r="N741" i="3"/>
  <c r="A742" i="3"/>
  <c r="G741" i="3"/>
  <c r="B703" i="3"/>
  <c r="F703" i="3"/>
  <c r="C703" i="3"/>
  <c r="E703" i="3"/>
  <c r="D703" i="3"/>
  <c r="H703" i="3"/>
  <c r="J703" i="3" s="1"/>
  <c r="L701" i="3"/>
  <c r="O701" i="3" s="1"/>
  <c r="M742" i="3" l="1"/>
  <c r="I742" i="3"/>
  <c r="N742" i="3"/>
  <c r="A743" i="3"/>
  <c r="G742" i="3"/>
  <c r="C704" i="3"/>
  <c r="B704" i="3"/>
  <c r="F704" i="3"/>
  <c r="E704" i="3"/>
  <c r="D704" i="3"/>
  <c r="H704" i="3"/>
  <c r="K702" i="3"/>
  <c r="P701" i="3"/>
  <c r="M743" i="3" l="1"/>
  <c r="I743" i="3"/>
  <c r="N743" i="3"/>
  <c r="A744" i="3"/>
  <c r="G743" i="3"/>
  <c r="B705" i="3"/>
  <c r="F705" i="3"/>
  <c r="E705" i="3"/>
  <c r="D705" i="3"/>
  <c r="C705" i="3"/>
  <c r="J704" i="3"/>
  <c r="L702" i="3"/>
  <c r="O702" i="3" s="1"/>
  <c r="M744" i="3" l="1"/>
  <c r="I744" i="3"/>
  <c r="N744" i="3"/>
  <c r="A745" i="3"/>
  <c r="G744" i="3"/>
  <c r="E706" i="3"/>
  <c r="F706" i="3"/>
  <c r="B706" i="3"/>
  <c r="D706" i="3"/>
  <c r="C706" i="3"/>
  <c r="H705" i="3"/>
  <c r="J705" i="3" s="1"/>
  <c r="K703" i="3"/>
  <c r="P702" i="3"/>
  <c r="M745" i="3" l="1"/>
  <c r="I745" i="3"/>
  <c r="N745" i="3"/>
  <c r="A746" i="3"/>
  <c r="G745" i="3"/>
  <c r="H706" i="3"/>
  <c r="J706" i="3" s="1"/>
  <c r="L703" i="3"/>
  <c r="O703" i="3" s="1"/>
  <c r="M746" i="3" l="1"/>
  <c r="I746" i="3"/>
  <c r="N746" i="3"/>
  <c r="A747" i="3"/>
  <c r="G746" i="3"/>
  <c r="D707" i="3"/>
  <c r="B707" i="3"/>
  <c r="H707" i="3" s="1"/>
  <c r="F707" i="3"/>
  <c r="C707" i="3"/>
  <c r="E707" i="3"/>
  <c r="K704" i="3"/>
  <c r="P703" i="3"/>
  <c r="M747" i="3" l="1"/>
  <c r="I747" i="3"/>
  <c r="N747" i="3"/>
  <c r="A748" i="3"/>
  <c r="G747" i="3"/>
  <c r="J707" i="3"/>
  <c r="L704" i="3"/>
  <c r="O704" i="3" s="1"/>
  <c r="M748" i="3" l="1"/>
  <c r="I748" i="3"/>
  <c r="N748" i="3"/>
  <c r="A749" i="3"/>
  <c r="G748" i="3"/>
  <c r="F708" i="3"/>
  <c r="C708" i="3"/>
  <c r="E708" i="3"/>
  <c r="B708" i="3"/>
  <c r="D708" i="3"/>
  <c r="H708" i="3"/>
  <c r="J708" i="3" s="1"/>
  <c r="K705" i="3"/>
  <c r="P704" i="3"/>
  <c r="M749" i="3" l="1"/>
  <c r="I749" i="3"/>
  <c r="N749" i="3"/>
  <c r="A750" i="3"/>
  <c r="G749" i="3"/>
  <c r="D709" i="3"/>
  <c r="F709" i="3"/>
  <c r="B709" i="3"/>
  <c r="H709" i="3" s="1"/>
  <c r="J709" i="3" s="1"/>
  <c r="E709" i="3"/>
  <c r="C709" i="3"/>
  <c r="L705" i="3"/>
  <c r="O705" i="3" s="1"/>
  <c r="M750" i="3" l="1"/>
  <c r="I750" i="3"/>
  <c r="N750" i="3"/>
  <c r="A751" i="3"/>
  <c r="G750" i="3"/>
  <c r="K706" i="3"/>
  <c r="P705" i="3"/>
  <c r="M751" i="3" l="1"/>
  <c r="I751" i="3"/>
  <c r="N751" i="3"/>
  <c r="A752" i="3"/>
  <c r="G751" i="3"/>
  <c r="C710" i="3"/>
  <c r="E710" i="3"/>
  <c r="F710" i="3"/>
  <c r="D710" i="3"/>
  <c r="B710" i="3"/>
  <c r="L706" i="3"/>
  <c r="O706" i="3" s="1"/>
  <c r="M752" i="3" l="1"/>
  <c r="I752" i="3"/>
  <c r="N752" i="3"/>
  <c r="A753" i="3"/>
  <c r="G752" i="3"/>
  <c r="E711" i="3"/>
  <c r="D711" i="3"/>
  <c r="F711" i="3"/>
  <c r="B711" i="3"/>
  <c r="C711" i="3"/>
  <c r="H710" i="3"/>
  <c r="J710" i="3" s="1"/>
  <c r="K707" i="3"/>
  <c r="P706" i="3"/>
  <c r="M753" i="3" l="1"/>
  <c r="I753" i="3"/>
  <c r="N753" i="3"/>
  <c r="G753" i="3"/>
  <c r="A754" i="3"/>
  <c r="F712" i="3"/>
  <c r="C712" i="3"/>
  <c r="D712" i="3"/>
  <c r="E712" i="3"/>
  <c r="B712" i="3"/>
  <c r="H711" i="3"/>
  <c r="J711" i="3" s="1"/>
  <c r="L707" i="3"/>
  <c r="O707" i="3" s="1"/>
  <c r="M754" i="3" l="1"/>
  <c r="I754" i="3"/>
  <c r="N754" i="3"/>
  <c r="A755" i="3"/>
  <c r="G754" i="3"/>
  <c r="C713" i="3"/>
  <c r="E713" i="3"/>
  <c r="B713" i="3"/>
  <c r="F713" i="3"/>
  <c r="D713" i="3"/>
  <c r="H712" i="3"/>
  <c r="K708" i="3"/>
  <c r="P707" i="3"/>
  <c r="M755" i="3" l="1"/>
  <c r="I755" i="3"/>
  <c r="N755" i="3"/>
  <c r="A756" i="3"/>
  <c r="G755" i="3"/>
  <c r="D714" i="3"/>
  <c r="E714" i="3"/>
  <c r="B714" i="3"/>
  <c r="C714" i="3"/>
  <c r="F714" i="3"/>
  <c r="J712" i="3"/>
  <c r="H713" i="3"/>
  <c r="J713" i="3" s="1"/>
  <c r="L708" i="3"/>
  <c r="O708" i="3" s="1"/>
  <c r="M756" i="3" l="1"/>
  <c r="I756" i="3"/>
  <c r="N756" i="3"/>
  <c r="A757" i="3"/>
  <c r="G756" i="3"/>
  <c r="B715" i="3"/>
  <c r="C715" i="3"/>
  <c r="F715" i="3"/>
  <c r="D715" i="3"/>
  <c r="E715" i="3"/>
  <c r="H714" i="3"/>
  <c r="H715" i="3"/>
  <c r="J715" i="3" s="1"/>
  <c r="K709" i="3"/>
  <c r="P708" i="3"/>
  <c r="M757" i="3" l="1"/>
  <c r="I757" i="3"/>
  <c r="N757" i="3"/>
  <c r="A758" i="3"/>
  <c r="G757" i="3"/>
  <c r="C716" i="3"/>
  <c r="E716" i="3"/>
  <c r="F716" i="3"/>
  <c r="B716" i="3"/>
  <c r="D716" i="3"/>
  <c r="J714" i="3"/>
  <c r="L709" i="3"/>
  <c r="O709" i="3" s="1"/>
  <c r="M758" i="3" l="1"/>
  <c r="I758" i="3"/>
  <c r="N758" i="3"/>
  <c r="A759" i="3"/>
  <c r="G758" i="3"/>
  <c r="C717" i="3"/>
  <c r="H716" i="3"/>
  <c r="J716" i="3" s="1"/>
  <c r="E717" i="3"/>
  <c r="F717" i="3"/>
  <c r="D717" i="3"/>
  <c r="B717" i="3"/>
  <c r="H717" i="3"/>
  <c r="J717" i="3" s="1"/>
  <c r="K710" i="3"/>
  <c r="P709" i="3"/>
  <c r="M759" i="3" l="1"/>
  <c r="I759" i="3"/>
  <c r="N759" i="3"/>
  <c r="A760" i="3"/>
  <c r="G759" i="3"/>
  <c r="C718" i="3"/>
  <c r="E718" i="3"/>
  <c r="B718" i="3"/>
  <c r="H718" i="3" s="1"/>
  <c r="F718" i="3"/>
  <c r="D718" i="3"/>
  <c r="L710" i="3"/>
  <c r="O710" i="3" s="1"/>
  <c r="M760" i="3" l="1"/>
  <c r="I760" i="3"/>
  <c r="N760" i="3"/>
  <c r="A761" i="3"/>
  <c r="G760" i="3"/>
  <c r="D719" i="3"/>
  <c r="E719" i="3"/>
  <c r="F719" i="3"/>
  <c r="B719" i="3"/>
  <c r="J718" i="3"/>
  <c r="K711" i="3"/>
  <c r="P710" i="3"/>
  <c r="M761" i="3" l="1"/>
  <c r="I761" i="3"/>
  <c r="N761" i="3"/>
  <c r="A762" i="3"/>
  <c r="G761" i="3"/>
  <c r="C719" i="3"/>
  <c r="H719" i="3"/>
  <c r="J719" i="3" s="1"/>
  <c r="L711" i="3"/>
  <c r="O711" i="3" s="1"/>
  <c r="M762" i="3" l="1"/>
  <c r="I762" i="3"/>
  <c r="N762" i="3"/>
  <c r="A763" i="3"/>
  <c r="G762" i="3"/>
  <c r="B720" i="3"/>
  <c r="E720" i="3"/>
  <c r="J720" i="3" s="1"/>
  <c r="C720" i="3"/>
  <c r="D720" i="3"/>
  <c r="H720" i="3"/>
  <c r="F720" i="3"/>
  <c r="K712" i="3"/>
  <c r="P711" i="3"/>
  <c r="M763" i="3" l="1"/>
  <c r="I763" i="3"/>
  <c r="N763" i="3"/>
  <c r="A764" i="3"/>
  <c r="G763" i="3"/>
  <c r="F721" i="3"/>
  <c r="L712" i="3"/>
  <c r="O712" i="3" s="1"/>
  <c r="M764" i="3" l="1"/>
  <c r="I764" i="3"/>
  <c r="N764" i="3"/>
  <c r="A765" i="3"/>
  <c r="G764" i="3"/>
  <c r="B721" i="3"/>
  <c r="C721" i="3"/>
  <c r="D721" i="3"/>
  <c r="E721" i="3"/>
  <c r="K713" i="3"/>
  <c r="P712" i="3"/>
  <c r="M765" i="3" l="1"/>
  <c r="I765" i="3"/>
  <c r="N765" i="3"/>
  <c r="A766" i="3"/>
  <c r="G765" i="3"/>
  <c r="H721" i="3"/>
  <c r="J721" i="3"/>
  <c r="B722" i="3"/>
  <c r="D722" i="3"/>
  <c r="C722" i="3"/>
  <c r="E722" i="3"/>
  <c r="F722" i="3"/>
  <c r="L713" i="3"/>
  <c r="O713" i="3" s="1"/>
  <c r="M766" i="3" l="1"/>
  <c r="I766" i="3"/>
  <c r="N766" i="3"/>
  <c r="A767" i="3"/>
  <c r="G766" i="3"/>
  <c r="H722" i="3"/>
  <c r="D723" i="3"/>
  <c r="B723" i="3"/>
  <c r="E723" i="3"/>
  <c r="F723" i="3"/>
  <c r="C723" i="3"/>
  <c r="K714" i="3"/>
  <c r="P713" i="3"/>
  <c r="M767" i="3" l="1"/>
  <c r="I767" i="3"/>
  <c r="N767" i="3"/>
  <c r="A768" i="3"/>
  <c r="G767" i="3"/>
  <c r="J722" i="3"/>
  <c r="H723" i="3"/>
  <c r="B724" i="3"/>
  <c r="E724" i="3"/>
  <c r="D724" i="3"/>
  <c r="F724" i="3"/>
  <c r="C724" i="3"/>
  <c r="L714" i="3"/>
  <c r="O714" i="3" s="1"/>
  <c r="M768" i="3" l="1"/>
  <c r="I768" i="3"/>
  <c r="N768" i="3"/>
  <c r="A769" i="3"/>
  <c r="G768" i="3"/>
  <c r="B725" i="3"/>
  <c r="J723" i="3"/>
  <c r="H724" i="3"/>
  <c r="F725" i="3"/>
  <c r="C725" i="3"/>
  <c r="D725" i="3"/>
  <c r="E725" i="3"/>
  <c r="K715" i="3"/>
  <c r="P714" i="3"/>
  <c r="M769" i="3" l="1"/>
  <c r="I769" i="3"/>
  <c r="N769" i="3"/>
  <c r="A770" i="3"/>
  <c r="G769" i="3"/>
  <c r="J724" i="3"/>
  <c r="H725" i="3"/>
  <c r="D726" i="3"/>
  <c r="L715" i="3"/>
  <c r="O715" i="3" s="1"/>
  <c r="M770" i="3" l="1"/>
  <c r="I770" i="3"/>
  <c r="N770" i="3"/>
  <c r="A771" i="3"/>
  <c r="G770" i="3"/>
  <c r="J725" i="3"/>
  <c r="C726" i="3"/>
  <c r="F726" i="3"/>
  <c r="E726" i="3"/>
  <c r="B726" i="3"/>
  <c r="K716" i="3"/>
  <c r="P715" i="3"/>
  <c r="M771" i="3" l="1"/>
  <c r="I771" i="3"/>
  <c r="N771" i="3"/>
  <c r="G771" i="3"/>
  <c r="A772" i="3"/>
  <c r="H726" i="3"/>
  <c r="J726" i="3" s="1"/>
  <c r="D727" i="3"/>
  <c r="E727" i="3"/>
  <c r="F727" i="3"/>
  <c r="C727" i="3"/>
  <c r="B727" i="3"/>
  <c r="H727" i="3"/>
  <c r="J727" i="3" s="1"/>
  <c r="L716" i="3"/>
  <c r="O716" i="3" s="1"/>
  <c r="M772" i="3" l="1"/>
  <c r="I772" i="3"/>
  <c r="N772" i="3"/>
  <c r="A773" i="3"/>
  <c r="G772" i="3"/>
  <c r="E728" i="3"/>
  <c r="D728" i="3"/>
  <c r="F728" i="3"/>
  <c r="C728" i="3"/>
  <c r="B728" i="3"/>
  <c r="K717" i="3"/>
  <c r="P716" i="3"/>
  <c r="M773" i="3" l="1"/>
  <c r="I773" i="3"/>
  <c r="N773" i="3"/>
  <c r="A774" i="3"/>
  <c r="G773" i="3"/>
  <c r="D729" i="3"/>
  <c r="B729" i="3"/>
  <c r="F729" i="3"/>
  <c r="C729" i="3"/>
  <c r="E729" i="3"/>
  <c r="H728" i="3"/>
  <c r="J728" i="3" s="1"/>
  <c r="L717" i="3"/>
  <c r="O717" i="3" s="1"/>
  <c r="M774" i="3" l="1"/>
  <c r="I774" i="3"/>
  <c r="N774" i="3"/>
  <c r="A775" i="3"/>
  <c r="G774" i="3"/>
  <c r="F730" i="3"/>
  <c r="H729" i="3"/>
  <c r="J729" i="3" s="1"/>
  <c r="C730" i="3"/>
  <c r="D730" i="3"/>
  <c r="B730" i="3"/>
  <c r="E730" i="3"/>
  <c r="P717" i="3"/>
  <c r="K718" i="3"/>
  <c r="H730" i="3"/>
  <c r="M775" i="3" l="1"/>
  <c r="I775" i="3"/>
  <c r="N775" i="3"/>
  <c r="A776" i="3"/>
  <c r="G775" i="3"/>
  <c r="J730" i="3"/>
  <c r="L718" i="3"/>
  <c r="O718" i="3" s="1"/>
  <c r="M776" i="3" l="1"/>
  <c r="I776" i="3"/>
  <c r="N776" i="3"/>
  <c r="A777" i="3"/>
  <c r="G776" i="3"/>
  <c r="B731" i="3"/>
  <c r="F731" i="3"/>
  <c r="C731" i="3"/>
  <c r="D731" i="3"/>
  <c r="E731" i="3"/>
  <c r="K719" i="3"/>
  <c r="P718" i="3"/>
  <c r="M777" i="3" l="1"/>
  <c r="I777" i="3"/>
  <c r="N777" i="3"/>
  <c r="A778" i="3"/>
  <c r="G777" i="3"/>
  <c r="H731" i="3"/>
  <c r="F732" i="3"/>
  <c r="D732" i="3"/>
  <c r="B732" i="3"/>
  <c r="C732" i="3"/>
  <c r="E732" i="3"/>
  <c r="J731" i="3"/>
  <c r="L719" i="3"/>
  <c r="O719" i="3" s="1"/>
  <c r="M778" i="3" l="1"/>
  <c r="I778" i="3"/>
  <c r="N778" i="3"/>
  <c r="A779" i="3"/>
  <c r="G778" i="3"/>
  <c r="H732" i="3"/>
  <c r="J732" i="3" s="1"/>
  <c r="P719" i="3"/>
  <c r="K720" i="3"/>
  <c r="M779" i="3" l="1"/>
  <c r="I779" i="3"/>
  <c r="N779" i="3"/>
  <c r="A780" i="3"/>
  <c r="G779" i="3"/>
  <c r="F733" i="3"/>
  <c r="D733" i="3"/>
  <c r="B733" i="3"/>
  <c r="E733" i="3"/>
  <c r="C733" i="3"/>
  <c r="H733" i="3"/>
  <c r="L720" i="3"/>
  <c r="O720" i="3" s="1"/>
  <c r="M780" i="3" l="1"/>
  <c r="I780" i="3"/>
  <c r="N780" i="3"/>
  <c r="A781" i="3"/>
  <c r="G780" i="3"/>
  <c r="B734" i="3"/>
  <c r="D734" i="3"/>
  <c r="C734" i="3"/>
  <c r="F734" i="3"/>
  <c r="E734" i="3"/>
  <c r="J733" i="3"/>
  <c r="K721" i="3"/>
  <c r="P720" i="3"/>
  <c r="M781" i="3" l="1"/>
  <c r="I781" i="3"/>
  <c r="N781" i="3"/>
  <c r="A782" i="3"/>
  <c r="G781" i="3"/>
  <c r="B735" i="3"/>
  <c r="F735" i="3"/>
  <c r="C735" i="3"/>
  <c r="D735" i="3"/>
  <c r="E735" i="3"/>
  <c r="H734" i="3"/>
  <c r="J734" i="3" s="1"/>
  <c r="L721" i="3"/>
  <c r="O721" i="3" s="1"/>
  <c r="M782" i="3" l="1"/>
  <c r="I782" i="3"/>
  <c r="N782" i="3"/>
  <c r="A783" i="3"/>
  <c r="G782" i="3"/>
  <c r="H735" i="3"/>
  <c r="J735" i="3" s="1"/>
  <c r="K722" i="3"/>
  <c r="P721" i="3"/>
  <c r="M783" i="3" l="1"/>
  <c r="I783" i="3"/>
  <c r="N783" i="3"/>
  <c r="A784" i="3"/>
  <c r="G783" i="3"/>
  <c r="F736" i="3"/>
  <c r="B736" i="3"/>
  <c r="E736" i="3"/>
  <c r="C736" i="3"/>
  <c r="D736" i="3"/>
  <c r="H736" i="3"/>
  <c r="L722" i="3"/>
  <c r="O722" i="3" s="1"/>
  <c r="M784" i="3" l="1"/>
  <c r="I784" i="3"/>
  <c r="N784" i="3"/>
  <c r="A785" i="3"/>
  <c r="G784" i="3"/>
  <c r="B737" i="3"/>
  <c r="D737" i="3"/>
  <c r="C737" i="3"/>
  <c r="E737" i="3"/>
  <c r="F737" i="3"/>
  <c r="K723" i="3"/>
  <c r="P722" i="3"/>
  <c r="M785" i="3" l="1"/>
  <c r="I785" i="3"/>
  <c r="N785" i="3"/>
  <c r="A786" i="3"/>
  <c r="G785" i="3"/>
  <c r="H737" i="3"/>
  <c r="J737" i="3" s="1"/>
  <c r="J736" i="3"/>
  <c r="B738" i="3"/>
  <c r="F738" i="3"/>
  <c r="E738" i="3"/>
  <c r="C738" i="3"/>
  <c r="D738" i="3"/>
  <c r="L723" i="3"/>
  <c r="O723" i="3" s="1"/>
  <c r="M786" i="3" l="1"/>
  <c r="I786" i="3"/>
  <c r="N786" i="3"/>
  <c r="A787" i="3"/>
  <c r="G786" i="3"/>
  <c r="H738" i="3"/>
  <c r="D739" i="3"/>
  <c r="C739" i="3"/>
  <c r="F739" i="3"/>
  <c r="E739" i="3"/>
  <c r="B739" i="3"/>
  <c r="J738" i="3"/>
  <c r="K724" i="3"/>
  <c r="P723" i="3"/>
  <c r="M787" i="3" l="1"/>
  <c r="I787" i="3"/>
  <c r="N787" i="3"/>
  <c r="A788" i="3"/>
  <c r="G787" i="3"/>
  <c r="H739" i="3"/>
  <c r="J739" i="3" s="1"/>
  <c r="L724" i="3"/>
  <c r="O724" i="3" s="1"/>
  <c r="M788" i="3" l="1"/>
  <c r="I788" i="3"/>
  <c r="N788" i="3"/>
  <c r="A789" i="3"/>
  <c r="G788" i="3"/>
  <c r="F740" i="3"/>
  <c r="C740" i="3"/>
  <c r="B740" i="3"/>
  <c r="D740" i="3"/>
  <c r="E740" i="3"/>
  <c r="H740" i="3"/>
  <c r="K725" i="3"/>
  <c r="P724" i="3"/>
  <c r="M789" i="3" l="1"/>
  <c r="I789" i="3"/>
  <c r="N789" i="3"/>
  <c r="A790" i="3"/>
  <c r="G789" i="3"/>
  <c r="E741" i="3"/>
  <c r="B741" i="3"/>
  <c r="C741" i="3"/>
  <c r="F741" i="3"/>
  <c r="D741" i="3"/>
  <c r="J740" i="3"/>
  <c r="L725" i="3"/>
  <c r="O725" i="3" s="1"/>
  <c r="M790" i="3" l="1"/>
  <c r="I790" i="3"/>
  <c r="N790" i="3"/>
  <c r="A791" i="3"/>
  <c r="G790" i="3"/>
  <c r="E742" i="3"/>
  <c r="H741" i="3"/>
  <c r="K726" i="3"/>
  <c r="P725" i="3"/>
  <c r="M791" i="3" l="1"/>
  <c r="I791" i="3"/>
  <c r="N791" i="3"/>
  <c r="A792" i="3"/>
  <c r="G791" i="3"/>
  <c r="C742" i="3"/>
  <c r="F742" i="3"/>
  <c r="B742" i="3"/>
  <c r="D742" i="3"/>
  <c r="J741" i="3"/>
  <c r="H742" i="3"/>
  <c r="J742" i="3" s="1"/>
  <c r="L726" i="3"/>
  <c r="O726" i="3" s="1"/>
  <c r="M792" i="3" l="1"/>
  <c r="I792" i="3"/>
  <c r="N792" i="3"/>
  <c r="A793" i="3"/>
  <c r="G792" i="3"/>
  <c r="C743" i="3"/>
  <c r="F743" i="3"/>
  <c r="K727" i="3"/>
  <c r="P726" i="3"/>
  <c r="M793" i="3" l="1"/>
  <c r="I793" i="3"/>
  <c r="N793" i="3"/>
  <c r="A794" i="3"/>
  <c r="G793" i="3"/>
  <c r="B743" i="3"/>
  <c r="E743" i="3"/>
  <c r="D743" i="3"/>
  <c r="H743" i="3"/>
  <c r="L727" i="3"/>
  <c r="O727" i="3" s="1"/>
  <c r="M794" i="3" l="1"/>
  <c r="I794" i="3"/>
  <c r="N794" i="3"/>
  <c r="A795" i="3"/>
  <c r="G794" i="3"/>
  <c r="E744" i="3"/>
  <c r="D744" i="3"/>
  <c r="F744" i="3"/>
  <c r="B744" i="3"/>
  <c r="C744" i="3"/>
  <c r="J743" i="3"/>
  <c r="K728" i="3"/>
  <c r="P727" i="3"/>
  <c r="M795" i="3" l="1"/>
  <c r="I795" i="3"/>
  <c r="N795" i="3"/>
  <c r="A796" i="3"/>
  <c r="G795" i="3"/>
  <c r="D745" i="3"/>
  <c r="H744" i="3"/>
  <c r="C745" i="3"/>
  <c r="F745" i="3"/>
  <c r="E745" i="3"/>
  <c r="B745" i="3"/>
  <c r="L728" i="3"/>
  <c r="O728" i="3" s="1"/>
  <c r="M796" i="3" l="1"/>
  <c r="I796" i="3"/>
  <c r="N796" i="3"/>
  <c r="A797" i="3"/>
  <c r="G796" i="3"/>
  <c r="J744" i="3"/>
  <c r="F746" i="3"/>
  <c r="H745" i="3"/>
  <c r="J745" i="3" s="1"/>
  <c r="K729" i="3"/>
  <c r="P728" i="3"/>
  <c r="M797" i="3" l="1"/>
  <c r="I797" i="3"/>
  <c r="N797" i="3"/>
  <c r="A798" i="3"/>
  <c r="G797" i="3"/>
  <c r="C746" i="3"/>
  <c r="E746" i="3"/>
  <c r="B746" i="3"/>
  <c r="D746" i="3"/>
  <c r="H746" i="3"/>
  <c r="J746" i="3" s="1"/>
  <c r="L729" i="3"/>
  <c r="O729" i="3" s="1"/>
  <c r="M798" i="3" l="1"/>
  <c r="I798" i="3"/>
  <c r="N798" i="3"/>
  <c r="A799" i="3"/>
  <c r="G798" i="3"/>
  <c r="F747" i="3"/>
  <c r="B747" i="3"/>
  <c r="K730" i="3"/>
  <c r="P729" i="3"/>
  <c r="M799" i="3" l="1"/>
  <c r="I799" i="3"/>
  <c r="N799" i="3"/>
  <c r="G799" i="3"/>
  <c r="A800" i="3"/>
  <c r="D747" i="3"/>
  <c r="C747" i="3"/>
  <c r="E747" i="3"/>
  <c r="H747" i="3"/>
  <c r="J747" i="3" s="1"/>
  <c r="L730" i="3"/>
  <c r="O730" i="3" s="1"/>
  <c r="M800" i="3" l="1"/>
  <c r="I800" i="3"/>
  <c r="N800" i="3"/>
  <c r="A801" i="3"/>
  <c r="G800" i="3"/>
  <c r="B748" i="3"/>
  <c r="H748" i="3" s="1"/>
  <c r="E748" i="3"/>
  <c r="D748" i="3"/>
  <c r="C748" i="3"/>
  <c r="F748" i="3"/>
  <c r="K731" i="3"/>
  <c r="P730" i="3"/>
  <c r="M801" i="3" l="1"/>
  <c r="I801" i="3"/>
  <c r="N801" i="3"/>
  <c r="A802" i="3"/>
  <c r="G801" i="3"/>
  <c r="B749" i="3"/>
  <c r="L731" i="3"/>
  <c r="O731" i="3" s="1"/>
  <c r="M802" i="3" l="1"/>
  <c r="I802" i="3"/>
  <c r="N802" i="3"/>
  <c r="A803" i="3"/>
  <c r="G802" i="3"/>
  <c r="E749" i="3"/>
  <c r="D749" i="3"/>
  <c r="C749" i="3"/>
  <c r="H749" i="3"/>
  <c r="J749" i="3" s="1"/>
  <c r="F749" i="3"/>
  <c r="J748" i="3"/>
  <c r="K732" i="3"/>
  <c r="P731" i="3"/>
  <c r="M803" i="3" l="1"/>
  <c r="I803" i="3"/>
  <c r="N803" i="3"/>
  <c r="A804" i="3"/>
  <c r="G803" i="3"/>
  <c r="C750" i="3"/>
  <c r="L732" i="3"/>
  <c r="O732" i="3" s="1"/>
  <c r="M804" i="3" l="1"/>
  <c r="I804" i="3"/>
  <c r="N804" i="3"/>
  <c r="A805" i="3"/>
  <c r="G804" i="3"/>
  <c r="B750" i="3"/>
  <c r="F750" i="3"/>
  <c r="E750" i="3"/>
  <c r="D750" i="3"/>
  <c r="K733" i="3"/>
  <c r="P732" i="3"/>
  <c r="M805" i="3" l="1"/>
  <c r="I805" i="3"/>
  <c r="N805" i="3"/>
  <c r="A806" i="3"/>
  <c r="G805" i="3"/>
  <c r="D751" i="3"/>
  <c r="E751" i="3"/>
  <c r="C751" i="3"/>
  <c r="B751" i="3"/>
  <c r="F751" i="3"/>
  <c r="H750" i="3"/>
  <c r="L733" i="3"/>
  <c r="O733" i="3" s="1"/>
  <c r="M806" i="3" l="1"/>
  <c r="I806" i="3"/>
  <c r="N806" i="3"/>
  <c r="A807" i="3"/>
  <c r="G806" i="3"/>
  <c r="J750" i="3"/>
  <c r="H751" i="3"/>
  <c r="J751" i="3" s="1"/>
  <c r="C752" i="3"/>
  <c r="E752" i="3"/>
  <c r="F752" i="3"/>
  <c r="D752" i="3"/>
  <c r="B752" i="3"/>
  <c r="H752" i="3" s="1"/>
  <c r="K734" i="3"/>
  <c r="P733" i="3"/>
  <c r="M807" i="3" l="1"/>
  <c r="I807" i="3"/>
  <c r="N807" i="3"/>
  <c r="A808" i="3"/>
  <c r="G807" i="3"/>
  <c r="J752" i="3"/>
  <c r="L734" i="3"/>
  <c r="O734" i="3" s="1"/>
  <c r="M808" i="3" l="1"/>
  <c r="I808" i="3"/>
  <c r="N808" i="3"/>
  <c r="A809" i="3"/>
  <c r="G808" i="3"/>
  <c r="C753" i="3"/>
  <c r="F753" i="3"/>
  <c r="H753" i="3"/>
  <c r="D753" i="3"/>
  <c r="B753" i="3"/>
  <c r="E753" i="3"/>
  <c r="K735" i="3"/>
  <c r="P734" i="3"/>
  <c r="M809" i="3" l="1"/>
  <c r="I809" i="3"/>
  <c r="N809" i="3"/>
  <c r="A810" i="3"/>
  <c r="G809" i="3"/>
  <c r="B754" i="3"/>
  <c r="C754" i="3"/>
  <c r="F754" i="3"/>
  <c r="E754" i="3"/>
  <c r="D754" i="3"/>
  <c r="H754" i="3"/>
  <c r="J754" i="3" s="1"/>
  <c r="J753" i="3"/>
  <c r="L735" i="3"/>
  <c r="O735" i="3" s="1"/>
  <c r="M810" i="3" l="1"/>
  <c r="I810" i="3"/>
  <c r="N810" i="3"/>
  <c r="A811" i="3"/>
  <c r="G810" i="3"/>
  <c r="E755" i="3"/>
  <c r="F755" i="3"/>
  <c r="B755" i="3"/>
  <c r="D755" i="3"/>
  <c r="C755" i="3"/>
  <c r="H755" i="3"/>
  <c r="P752" i="3"/>
  <c r="P753" i="3"/>
  <c r="K736" i="3"/>
  <c r="P735" i="3"/>
  <c r="M811" i="3" l="1"/>
  <c r="I811" i="3"/>
  <c r="N811" i="3"/>
  <c r="A812" i="3"/>
  <c r="G811" i="3"/>
  <c r="B756" i="3"/>
  <c r="F756" i="3"/>
  <c r="C756" i="3"/>
  <c r="E756" i="3"/>
  <c r="D756" i="3"/>
  <c r="H756" i="3"/>
  <c r="J755" i="3"/>
  <c r="P754" i="3" s="1"/>
  <c r="L736" i="3"/>
  <c r="O736" i="3" s="1"/>
  <c r="M812" i="3" l="1"/>
  <c r="I812" i="3"/>
  <c r="N812" i="3"/>
  <c r="A813" i="3"/>
  <c r="G812" i="3"/>
  <c r="J756" i="3"/>
  <c r="P755" i="3" s="1"/>
  <c r="B757" i="3"/>
  <c r="E757" i="3"/>
  <c r="F757" i="3"/>
  <c r="D757" i="3"/>
  <c r="C757" i="3"/>
  <c r="H757" i="3"/>
  <c r="J757" i="3" s="1"/>
  <c r="P756" i="3" s="1"/>
  <c r="K737" i="3"/>
  <c r="P736" i="3"/>
  <c r="M813" i="3" l="1"/>
  <c r="I813" i="3"/>
  <c r="N813" i="3"/>
  <c r="A814" i="3"/>
  <c r="G813" i="3"/>
  <c r="E758" i="3"/>
  <c r="D758" i="3"/>
  <c r="F758" i="3"/>
  <c r="C758" i="3"/>
  <c r="B758" i="3"/>
  <c r="L737" i="3"/>
  <c r="O737" i="3" s="1"/>
  <c r="M814" i="3" l="1"/>
  <c r="I814" i="3"/>
  <c r="N814" i="3"/>
  <c r="A815" i="3"/>
  <c r="G814" i="3"/>
  <c r="H758" i="3"/>
  <c r="J758" i="3" s="1"/>
  <c r="P757" i="3" s="1"/>
  <c r="K738" i="3"/>
  <c r="P737" i="3"/>
  <c r="M815" i="3" l="1"/>
  <c r="I815" i="3"/>
  <c r="N815" i="3"/>
  <c r="A816" i="3"/>
  <c r="G815" i="3"/>
  <c r="D759" i="3"/>
  <c r="B759" i="3"/>
  <c r="H759" i="3" s="1"/>
  <c r="C759" i="3"/>
  <c r="E759" i="3"/>
  <c r="F759" i="3"/>
  <c r="J759" i="3"/>
  <c r="P758" i="3" s="1"/>
  <c r="L738" i="3"/>
  <c r="O738" i="3" s="1"/>
  <c r="M816" i="3" l="1"/>
  <c r="I816" i="3"/>
  <c r="N816" i="3"/>
  <c r="A817" i="3"/>
  <c r="G816" i="3"/>
  <c r="K739" i="3"/>
  <c r="P738" i="3"/>
  <c r="M817" i="3" l="1"/>
  <c r="I817" i="3"/>
  <c r="N817" i="3"/>
  <c r="A818" i="3"/>
  <c r="G817" i="3"/>
  <c r="B760" i="3"/>
  <c r="F760" i="3"/>
  <c r="D760" i="3"/>
  <c r="E760" i="3"/>
  <c r="C760" i="3"/>
  <c r="L739" i="3"/>
  <c r="O739" i="3" s="1"/>
  <c r="M818" i="3" l="1"/>
  <c r="I818" i="3"/>
  <c r="N818" i="3"/>
  <c r="A819" i="3"/>
  <c r="G818" i="3"/>
  <c r="C761" i="3"/>
  <c r="B761" i="3"/>
  <c r="E761" i="3"/>
  <c r="F761" i="3"/>
  <c r="D761" i="3"/>
  <c r="J760" i="3"/>
  <c r="P759" i="3" s="1"/>
  <c r="H760" i="3"/>
  <c r="K740" i="3"/>
  <c r="P739" i="3"/>
  <c r="M819" i="3" l="1"/>
  <c r="I819" i="3"/>
  <c r="N819" i="3"/>
  <c r="A820" i="3"/>
  <c r="G819" i="3"/>
  <c r="C762" i="3"/>
  <c r="B762" i="3"/>
  <c r="H762" i="3" s="1"/>
  <c r="D762" i="3"/>
  <c r="E762" i="3"/>
  <c r="F762" i="3"/>
  <c r="H761" i="3"/>
  <c r="J761" i="3" s="1"/>
  <c r="P760" i="3" s="1"/>
  <c r="L740" i="3"/>
  <c r="O740" i="3" s="1"/>
  <c r="M820" i="3" l="1"/>
  <c r="I820" i="3"/>
  <c r="N820" i="3"/>
  <c r="A821" i="3"/>
  <c r="G820" i="3"/>
  <c r="J762" i="3"/>
  <c r="P761" i="3" s="1"/>
  <c r="K741" i="3"/>
  <c r="P740" i="3"/>
  <c r="M821" i="3" l="1"/>
  <c r="I821" i="3"/>
  <c r="N821" i="3"/>
  <c r="A822" i="3"/>
  <c r="G821" i="3"/>
  <c r="E763" i="3"/>
  <c r="B763" i="3"/>
  <c r="D763" i="3"/>
  <c r="F763" i="3"/>
  <c r="C763" i="3"/>
  <c r="L741" i="3"/>
  <c r="O741" i="3" s="1"/>
  <c r="M822" i="3" l="1"/>
  <c r="I822" i="3"/>
  <c r="N822" i="3"/>
  <c r="G822" i="3"/>
  <c r="A823" i="3"/>
  <c r="H763" i="3"/>
  <c r="K742" i="3"/>
  <c r="P741" i="3"/>
  <c r="M823" i="3" l="1"/>
  <c r="I823" i="3"/>
  <c r="N823" i="3"/>
  <c r="A824" i="3"/>
  <c r="G823" i="3"/>
  <c r="J763" i="3"/>
  <c r="P762" i="3" s="1"/>
  <c r="C764" i="3"/>
  <c r="B764" i="3"/>
  <c r="D764" i="3"/>
  <c r="F764" i="3"/>
  <c r="E764" i="3"/>
  <c r="L742" i="3"/>
  <c r="O742" i="3" s="1"/>
  <c r="M824" i="3" l="1"/>
  <c r="I824" i="3"/>
  <c r="N824" i="3"/>
  <c r="A825" i="3"/>
  <c r="G824" i="3"/>
  <c r="B765" i="3"/>
  <c r="E765" i="3"/>
  <c r="C765" i="3"/>
  <c r="F765" i="3"/>
  <c r="D765" i="3"/>
  <c r="H764" i="3"/>
  <c r="H765" i="3" s="1"/>
  <c r="J765" i="3" s="1"/>
  <c r="K743" i="3"/>
  <c r="P742" i="3"/>
  <c r="M825" i="3" l="1"/>
  <c r="I825" i="3"/>
  <c r="N825" i="3"/>
  <c r="A826" i="3"/>
  <c r="G825" i="3"/>
  <c r="B766" i="3"/>
  <c r="C766" i="3"/>
  <c r="E766" i="3"/>
  <c r="D766" i="3"/>
  <c r="F766" i="3"/>
  <c r="J764" i="3"/>
  <c r="P763" i="3" s="1"/>
  <c r="L743" i="3"/>
  <c r="O743" i="3" s="1"/>
  <c r="M826" i="3" l="1"/>
  <c r="I826" i="3"/>
  <c r="N826" i="3"/>
  <c r="G826" i="3"/>
  <c r="A827" i="3"/>
  <c r="E767" i="3"/>
  <c r="C767" i="3"/>
  <c r="F767" i="3"/>
  <c r="B767" i="3"/>
  <c r="D767" i="3"/>
  <c r="H766" i="3"/>
  <c r="J766" i="3" s="1"/>
  <c r="P765" i="3" s="1"/>
  <c r="P764" i="3"/>
  <c r="K744" i="3"/>
  <c r="P743" i="3"/>
  <c r="M827" i="3" l="1"/>
  <c r="I827" i="3"/>
  <c r="N827" i="3"/>
  <c r="A828" i="3"/>
  <c r="G827" i="3"/>
  <c r="D768" i="3"/>
  <c r="C768" i="3"/>
  <c r="F768" i="3"/>
  <c r="B768" i="3"/>
  <c r="E768" i="3"/>
  <c r="H767" i="3"/>
  <c r="J767" i="3" s="1"/>
  <c r="P766" i="3" s="1"/>
  <c r="L744" i="3"/>
  <c r="O744" i="3" s="1"/>
  <c r="M828" i="3" l="1"/>
  <c r="I828" i="3"/>
  <c r="N828" i="3"/>
  <c r="A829" i="3"/>
  <c r="G828" i="3"/>
  <c r="H768" i="3"/>
  <c r="J768" i="3" s="1"/>
  <c r="K745" i="3"/>
  <c r="P744" i="3"/>
  <c r="M829" i="3" l="1"/>
  <c r="I829" i="3"/>
  <c r="N829" i="3"/>
  <c r="A830" i="3"/>
  <c r="G829" i="3"/>
  <c r="B769" i="3"/>
  <c r="E769" i="3"/>
  <c r="F769" i="3"/>
  <c r="C769" i="3"/>
  <c r="D769" i="3"/>
  <c r="H769" i="3"/>
  <c r="P767" i="3"/>
  <c r="L745" i="3"/>
  <c r="O745" i="3" s="1"/>
  <c r="M830" i="3" l="1"/>
  <c r="I830" i="3"/>
  <c r="N830" i="3"/>
  <c r="A831" i="3"/>
  <c r="G830" i="3"/>
  <c r="D770" i="3"/>
  <c r="E770" i="3"/>
  <c r="H770" i="3"/>
  <c r="J770" i="3" s="1"/>
  <c r="F770" i="3"/>
  <c r="C770" i="3"/>
  <c r="B770" i="3"/>
  <c r="J769" i="3"/>
  <c r="K746" i="3"/>
  <c r="P745" i="3"/>
  <c r="M831" i="3" l="1"/>
  <c r="I831" i="3"/>
  <c r="N831" i="3"/>
  <c r="G831" i="3"/>
  <c r="A832" i="3"/>
  <c r="P768" i="3"/>
  <c r="P769" i="3"/>
  <c r="E771" i="3"/>
  <c r="L746" i="3"/>
  <c r="O746" i="3" s="1"/>
  <c r="M832" i="3" l="1"/>
  <c r="I832" i="3"/>
  <c r="N832" i="3"/>
  <c r="A833" i="3"/>
  <c r="G832" i="3"/>
  <c r="C771" i="3"/>
  <c r="D771" i="3"/>
  <c r="B771" i="3"/>
  <c r="F771" i="3"/>
  <c r="K747" i="3"/>
  <c r="P746" i="3"/>
  <c r="M833" i="3" l="1"/>
  <c r="I833" i="3"/>
  <c r="N833" i="3"/>
  <c r="A834" i="3"/>
  <c r="G833" i="3"/>
  <c r="B772" i="3"/>
  <c r="E772" i="3"/>
  <c r="F772" i="3"/>
  <c r="C772" i="3"/>
  <c r="D772" i="3"/>
  <c r="H771" i="3"/>
  <c r="L747" i="3"/>
  <c r="O747" i="3" s="1"/>
  <c r="M834" i="3" l="1"/>
  <c r="I834" i="3"/>
  <c r="N834" i="3"/>
  <c r="A835" i="3"/>
  <c r="G834" i="3"/>
  <c r="D773" i="3"/>
  <c r="F773" i="3"/>
  <c r="B773" i="3"/>
  <c r="C773" i="3"/>
  <c r="E773" i="3"/>
  <c r="H772" i="3"/>
  <c r="J771" i="3"/>
  <c r="P770" i="3" s="1"/>
  <c r="P747" i="3"/>
  <c r="K748" i="3"/>
  <c r="M835" i="3" l="1"/>
  <c r="I835" i="3"/>
  <c r="N835" i="3"/>
  <c r="A836" i="3"/>
  <c r="G835" i="3"/>
  <c r="J772" i="3"/>
  <c r="P771" i="3" s="1"/>
  <c r="H773" i="3"/>
  <c r="J773" i="3" s="1"/>
  <c r="P772" i="3" s="1"/>
  <c r="B774" i="3"/>
  <c r="D774" i="3"/>
  <c r="F774" i="3"/>
  <c r="C774" i="3"/>
  <c r="E774" i="3"/>
  <c r="L748" i="3"/>
  <c r="O748" i="3" s="1"/>
  <c r="M836" i="3" l="1"/>
  <c r="I836" i="3"/>
  <c r="N836" i="3"/>
  <c r="A837" i="3"/>
  <c r="G836" i="3"/>
  <c r="C775" i="3"/>
  <c r="B775" i="3"/>
  <c r="F775" i="3"/>
  <c r="E775" i="3"/>
  <c r="D775" i="3"/>
  <c r="H774" i="3"/>
  <c r="J774" i="3" s="1"/>
  <c r="P773" i="3" s="1"/>
  <c r="K749" i="3"/>
  <c r="P748" i="3"/>
  <c r="M837" i="3" l="1"/>
  <c r="I837" i="3"/>
  <c r="N837" i="3"/>
  <c r="A838" i="3"/>
  <c r="G837" i="3"/>
  <c r="B776" i="3"/>
  <c r="D776" i="3"/>
  <c r="F776" i="3"/>
  <c r="C776" i="3"/>
  <c r="E776" i="3"/>
  <c r="H775" i="3"/>
  <c r="J775" i="3" s="1"/>
  <c r="P774" i="3" s="1"/>
  <c r="L749" i="3"/>
  <c r="O749" i="3" s="1"/>
  <c r="M838" i="3" l="1"/>
  <c r="I838" i="3"/>
  <c r="N838" i="3"/>
  <c r="A839" i="3"/>
  <c r="G838" i="3"/>
  <c r="B777" i="3"/>
  <c r="E777" i="3"/>
  <c r="F777" i="3"/>
  <c r="C777" i="3"/>
  <c r="D777" i="3"/>
  <c r="H776" i="3"/>
  <c r="K750" i="3"/>
  <c r="P749" i="3"/>
  <c r="M839" i="3" l="1"/>
  <c r="I839" i="3"/>
  <c r="N839" i="3"/>
  <c r="A840" i="3"/>
  <c r="G839" i="3"/>
  <c r="C778" i="3"/>
  <c r="B778" i="3"/>
  <c r="D778" i="3"/>
  <c r="E778" i="3"/>
  <c r="F778" i="3"/>
  <c r="J776" i="3"/>
  <c r="P775" i="3" s="1"/>
  <c r="H777" i="3"/>
  <c r="J777" i="3" s="1"/>
  <c r="L750" i="3"/>
  <c r="O750" i="3" s="1"/>
  <c r="M840" i="3" l="1"/>
  <c r="I840" i="3"/>
  <c r="N840" i="3"/>
  <c r="A841" i="3"/>
  <c r="G840" i="3"/>
  <c r="P776" i="3"/>
  <c r="H778" i="3"/>
  <c r="J778" i="3" s="1"/>
  <c r="K751" i="3"/>
  <c r="P750" i="3"/>
  <c r="M841" i="3" l="1"/>
  <c r="I841" i="3"/>
  <c r="N841" i="3"/>
  <c r="A842" i="3"/>
  <c r="G841" i="3"/>
  <c r="P777" i="3"/>
  <c r="C779" i="3"/>
  <c r="E779" i="3"/>
  <c r="F779" i="3"/>
  <c r="B779" i="3"/>
  <c r="D779" i="3"/>
  <c r="L751" i="3"/>
  <c r="O751" i="3" s="1"/>
  <c r="M842" i="3" l="1"/>
  <c r="I842" i="3"/>
  <c r="N842" i="3"/>
  <c r="A843" i="3"/>
  <c r="G842" i="3"/>
  <c r="H779" i="3"/>
  <c r="J779" i="3"/>
  <c r="P778" i="3" s="1"/>
  <c r="P751" i="3"/>
  <c r="K752" i="3"/>
  <c r="L752" i="3" s="1"/>
  <c r="O752" i="3" s="1"/>
  <c r="K753" i="3" s="1"/>
  <c r="L753" i="3" s="1"/>
  <c r="O753" i="3" s="1"/>
  <c r="K754" i="3" s="1"/>
  <c r="L754" i="3" s="1"/>
  <c r="O754" i="3" s="1"/>
  <c r="K755" i="3" s="1"/>
  <c r="L755" i="3" s="1"/>
  <c r="O755" i="3" s="1"/>
  <c r="K756" i="3" s="1"/>
  <c r="L756" i="3" s="1"/>
  <c r="O756" i="3" s="1"/>
  <c r="K757" i="3" s="1"/>
  <c r="L757" i="3" s="1"/>
  <c r="O757" i="3" s="1"/>
  <c r="K758" i="3" s="1"/>
  <c r="L758" i="3" s="1"/>
  <c r="O758" i="3" s="1"/>
  <c r="K759" i="3" s="1"/>
  <c r="L759" i="3" s="1"/>
  <c r="O759" i="3" s="1"/>
  <c r="K760" i="3" s="1"/>
  <c r="L760" i="3" s="1"/>
  <c r="O760" i="3" s="1"/>
  <c r="K761" i="3" s="1"/>
  <c r="L761" i="3" s="1"/>
  <c r="O761" i="3" s="1"/>
  <c r="K762" i="3" s="1"/>
  <c r="L762" i="3" s="1"/>
  <c r="O762" i="3" s="1"/>
  <c r="K763" i="3" s="1"/>
  <c r="L763" i="3" s="1"/>
  <c r="O763" i="3" s="1"/>
  <c r="K764" i="3" s="1"/>
  <c r="L764" i="3" s="1"/>
  <c r="O764" i="3" s="1"/>
  <c r="K765" i="3" s="1"/>
  <c r="L765" i="3" s="1"/>
  <c r="O765" i="3" s="1"/>
  <c r="K766" i="3" s="1"/>
  <c r="L766" i="3" s="1"/>
  <c r="O766" i="3" s="1"/>
  <c r="K767" i="3" s="1"/>
  <c r="L767" i="3" s="1"/>
  <c r="O767" i="3" s="1"/>
  <c r="K768" i="3" s="1"/>
  <c r="L768" i="3" s="1"/>
  <c r="O768" i="3" s="1"/>
  <c r="K769" i="3" s="1"/>
  <c r="L769" i="3" s="1"/>
  <c r="O769" i="3" s="1"/>
  <c r="K770" i="3" s="1"/>
  <c r="L770" i="3" s="1"/>
  <c r="O770" i="3" s="1"/>
  <c r="K771" i="3" s="1"/>
  <c r="L771" i="3" s="1"/>
  <c r="O771" i="3" s="1"/>
  <c r="K772" i="3" s="1"/>
  <c r="L772" i="3" s="1"/>
  <c r="O772" i="3" s="1"/>
  <c r="K773" i="3" s="1"/>
  <c r="L773" i="3" s="1"/>
  <c r="O773" i="3" s="1"/>
  <c r="K774" i="3" s="1"/>
  <c r="L774" i="3" s="1"/>
  <c r="O774" i="3" s="1"/>
  <c r="K775" i="3" s="1"/>
  <c r="L775" i="3" s="1"/>
  <c r="O775" i="3" s="1"/>
  <c r="K776" i="3" s="1"/>
  <c r="L776" i="3" s="1"/>
  <c r="O776" i="3" s="1"/>
  <c r="K777" i="3" s="1"/>
  <c r="L777" i="3" s="1"/>
  <c r="O777" i="3" s="1"/>
  <c r="K778" i="3" s="1"/>
  <c r="L778" i="3" s="1"/>
  <c r="O778" i="3" s="1"/>
  <c r="K779" i="3" s="1"/>
  <c r="M843" i="3" l="1"/>
  <c r="I843" i="3"/>
  <c r="N843" i="3"/>
  <c r="A844" i="3"/>
  <c r="G843" i="3"/>
  <c r="E780" i="3"/>
  <c r="B780" i="3"/>
  <c r="D780" i="3"/>
  <c r="C780" i="3"/>
  <c r="F780" i="3"/>
  <c r="M844" i="3" l="1"/>
  <c r="I844" i="3"/>
  <c r="N844" i="3"/>
  <c r="A845" i="3"/>
  <c r="G844" i="3"/>
  <c r="F781" i="3"/>
  <c r="C781" i="3"/>
  <c r="E781" i="3"/>
  <c r="B781" i="3"/>
  <c r="D781" i="3"/>
  <c r="L779" i="3"/>
  <c r="O779" i="3" s="1"/>
  <c r="K780" i="3" s="1"/>
  <c r="H780" i="3"/>
  <c r="J780" i="3" s="1"/>
  <c r="M845" i="3" l="1"/>
  <c r="I845" i="3"/>
  <c r="N845" i="3"/>
  <c r="A846" i="3"/>
  <c r="G845" i="3"/>
  <c r="F782" i="3"/>
  <c r="E782" i="3"/>
  <c r="B782" i="3"/>
  <c r="C782" i="3"/>
  <c r="D782" i="3"/>
  <c r="P779" i="3"/>
  <c r="H781" i="3"/>
  <c r="J781" i="3" s="1"/>
  <c r="P780" i="3" s="1"/>
  <c r="L780" i="3"/>
  <c r="O780" i="3" s="1"/>
  <c r="K781" i="3" s="1"/>
  <c r="M846" i="3" l="1"/>
  <c r="I846" i="3"/>
  <c r="N846" i="3"/>
  <c r="A847" i="3"/>
  <c r="G846" i="3"/>
  <c r="F783" i="3"/>
  <c r="D783" i="3"/>
  <c r="E783" i="3"/>
  <c r="B783" i="3"/>
  <c r="H783" i="3"/>
  <c r="C783" i="3"/>
  <c r="H782" i="3"/>
  <c r="J782" i="3" s="1"/>
  <c r="P781" i="3" s="1"/>
  <c r="M847" i="3" l="1"/>
  <c r="I847" i="3"/>
  <c r="N847" i="3"/>
  <c r="A848" i="3"/>
  <c r="G847" i="3"/>
  <c r="J783" i="3"/>
  <c r="E784" i="3"/>
  <c r="B784" i="3"/>
  <c r="F784" i="3"/>
  <c r="C784" i="3"/>
  <c r="D784" i="3"/>
  <c r="H784" i="3"/>
  <c r="L781" i="3"/>
  <c r="O781" i="3" s="1"/>
  <c r="K782" i="3" s="1"/>
  <c r="L782" i="3"/>
  <c r="O782" i="3" s="1"/>
  <c r="K783" i="3" s="1"/>
  <c r="L783" i="3" s="1"/>
  <c r="O783" i="3" s="1"/>
  <c r="K784" i="3" s="1"/>
  <c r="M848" i="3" l="1"/>
  <c r="I848" i="3"/>
  <c r="N848" i="3"/>
  <c r="A849" i="3"/>
  <c r="G848" i="3"/>
  <c r="D785" i="3"/>
  <c r="C785" i="3"/>
  <c r="E785" i="3"/>
  <c r="F785" i="3"/>
  <c r="B785" i="3"/>
  <c r="L784" i="3"/>
  <c r="O784" i="3" s="1"/>
  <c r="K785" i="3" s="1"/>
  <c r="J784" i="3"/>
  <c r="P782" i="3"/>
  <c r="P783" i="3"/>
  <c r="M849" i="3" l="1"/>
  <c r="I849" i="3"/>
  <c r="N849" i="3"/>
  <c r="A850" i="3"/>
  <c r="G849" i="3"/>
  <c r="C786" i="3"/>
  <c r="F786" i="3"/>
  <c r="E786" i="3"/>
  <c r="D786" i="3"/>
  <c r="B786" i="3"/>
  <c r="H785" i="3"/>
  <c r="M850" i="3" l="1"/>
  <c r="I850" i="3"/>
  <c r="N850" i="3"/>
  <c r="A851" i="3"/>
  <c r="G850" i="3"/>
  <c r="H786" i="3"/>
  <c r="J785" i="3"/>
  <c r="P784" i="3" s="1"/>
  <c r="L785" i="3"/>
  <c r="O785" i="3" s="1"/>
  <c r="K786" i="3" s="1"/>
  <c r="M851" i="3" l="1"/>
  <c r="I851" i="3"/>
  <c r="N851" i="3"/>
  <c r="G851" i="3"/>
  <c r="A852" i="3"/>
  <c r="J786" i="3"/>
  <c r="P785" i="3" s="1"/>
  <c r="C787" i="3"/>
  <c r="B787" i="3"/>
  <c r="D787" i="3"/>
  <c r="F787" i="3"/>
  <c r="E787" i="3"/>
  <c r="L787" i="3" s="1"/>
  <c r="O787" i="3" s="1"/>
  <c r="H787" i="3"/>
  <c r="J787" i="3" s="1"/>
  <c r="P786" i="3" s="1"/>
  <c r="L786" i="3"/>
  <c r="O786" i="3" s="1"/>
  <c r="K787" i="3" s="1"/>
  <c r="M852" i="3" l="1"/>
  <c r="I852" i="3"/>
  <c r="N852" i="3"/>
  <c r="A853" i="3"/>
  <c r="G852" i="3"/>
  <c r="C788" i="3"/>
  <c r="F788" i="3"/>
  <c r="D788" i="3"/>
  <c r="B788" i="3"/>
  <c r="E788" i="3"/>
  <c r="K788" i="3"/>
  <c r="M853" i="3" l="1"/>
  <c r="I853" i="3"/>
  <c r="N853" i="3"/>
  <c r="A854" i="3"/>
  <c r="G853" i="3"/>
  <c r="F789" i="3"/>
  <c r="C789" i="3"/>
  <c r="D789" i="3"/>
  <c r="B789" i="3"/>
  <c r="E789" i="3"/>
  <c r="H788" i="3"/>
  <c r="M854" i="3" l="1"/>
  <c r="I854" i="3"/>
  <c r="N854" i="3"/>
  <c r="A855" i="3"/>
  <c r="G854" i="3"/>
  <c r="J788" i="3"/>
  <c r="P787" i="3" s="1"/>
  <c r="L788" i="3"/>
  <c r="O788" i="3" s="1"/>
  <c r="K789" i="3" s="1"/>
  <c r="H789" i="3"/>
  <c r="F790" i="3"/>
  <c r="D790" i="3"/>
  <c r="E790" i="3"/>
  <c r="H790" i="3"/>
  <c r="B790" i="3"/>
  <c r="C790" i="3"/>
  <c r="J789" i="3"/>
  <c r="P788" i="3" s="1"/>
  <c r="M855" i="3" l="1"/>
  <c r="I855" i="3"/>
  <c r="N855" i="3"/>
  <c r="A856" i="3"/>
  <c r="G855" i="3"/>
  <c r="E791" i="3"/>
  <c r="C791" i="3"/>
  <c r="F791" i="3"/>
  <c r="B791" i="3"/>
  <c r="D791" i="3"/>
  <c r="J790" i="3"/>
  <c r="P789" i="3" s="1"/>
  <c r="L789" i="3"/>
  <c r="O789" i="3" s="1"/>
  <c r="K790" i="3" s="1"/>
  <c r="H791" i="3"/>
  <c r="J791" i="3" s="1"/>
  <c r="P790" i="3" s="1"/>
  <c r="M856" i="3" l="1"/>
  <c r="I856" i="3"/>
  <c r="N856" i="3"/>
  <c r="A857" i="3"/>
  <c r="G856" i="3"/>
  <c r="L791" i="3"/>
  <c r="O791" i="3" s="1"/>
  <c r="L790" i="3"/>
  <c r="O790" i="3" s="1"/>
  <c r="K791" i="3"/>
  <c r="M857" i="3" l="1"/>
  <c r="I857" i="3"/>
  <c r="N857" i="3"/>
  <c r="A858" i="3"/>
  <c r="G857" i="3"/>
  <c r="C792" i="3"/>
  <c r="E792" i="3"/>
  <c r="F792" i="3"/>
  <c r="D792" i="3"/>
  <c r="B792" i="3"/>
  <c r="H792" i="3" s="1"/>
  <c r="M858" i="3" l="1"/>
  <c r="I858" i="3"/>
  <c r="N858" i="3"/>
  <c r="A859" i="3"/>
  <c r="G858" i="3"/>
  <c r="J792" i="3"/>
  <c r="P791" i="3" s="1"/>
  <c r="K792" i="3"/>
  <c r="M859" i="3" l="1"/>
  <c r="I859" i="3"/>
  <c r="N859" i="3"/>
  <c r="A860" i="3"/>
  <c r="G859" i="3"/>
  <c r="E793" i="3"/>
  <c r="F793" i="3"/>
  <c r="C793" i="3"/>
  <c r="B793" i="3"/>
  <c r="D793" i="3"/>
  <c r="L792" i="3"/>
  <c r="O792" i="3" s="1"/>
  <c r="M860" i="3" l="1"/>
  <c r="I860" i="3"/>
  <c r="N860" i="3"/>
  <c r="G860" i="3"/>
  <c r="A861" i="3"/>
  <c r="K793" i="3"/>
  <c r="H793" i="3"/>
  <c r="J793" i="3"/>
  <c r="P792" i="3" s="1"/>
  <c r="M861" i="3" l="1"/>
  <c r="I861" i="3"/>
  <c r="N861" i="3"/>
  <c r="A862" i="3"/>
  <c r="G861" i="3"/>
  <c r="D794" i="3"/>
  <c r="C794" i="3"/>
  <c r="E794" i="3"/>
  <c r="F794" i="3"/>
  <c r="B794" i="3"/>
  <c r="M862" i="3" l="1"/>
  <c r="I862" i="3"/>
  <c r="N862" i="3"/>
  <c r="A863" i="3"/>
  <c r="G862" i="3"/>
  <c r="L793" i="3"/>
  <c r="O793" i="3" s="1"/>
  <c r="K794" i="3" s="1"/>
  <c r="H794" i="3"/>
  <c r="J794" i="3" s="1"/>
  <c r="P793" i="3" s="1"/>
  <c r="M863" i="3" l="1"/>
  <c r="I863" i="3"/>
  <c r="N863" i="3"/>
  <c r="A864" i="3"/>
  <c r="G863" i="3"/>
  <c r="F795" i="3"/>
  <c r="E795" i="3"/>
  <c r="D795" i="3"/>
  <c r="B795" i="3"/>
  <c r="C795" i="3"/>
  <c r="L794" i="3"/>
  <c r="O794" i="3" s="1"/>
  <c r="M864" i="3" l="1"/>
  <c r="I864" i="3"/>
  <c r="N864" i="3"/>
  <c r="A865" i="3"/>
  <c r="G864" i="3"/>
  <c r="C796" i="3"/>
  <c r="D796" i="3"/>
  <c r="E796" i="3"/>
  <c r="F796" i="3"/>
  <c r="B796" i="3"/>
  <c r="H795" i="3"/>
  <c r="J795" i="3" s="1"/>
  <c r="P794" i="3" s="1"/>
  <c r="K795" i="3"/>
  <c r="M865" i="3" l="1"/>
  <c r="I865" i="3"/>
  <c r="N865" i="3"/>
  <c r="A866" i="3"/>
  <c r="G865" i="3"/>
  <c r="D797" i="3"/>
  <c r="B797" i="3"/>
  <c r="H797" i="3" s="1"/>
  <c r="J797" i="3" s="1"/>
  <c r="P796" i="3" s="1"/>
  <c r="C797" i="3"/>
  <c r="F797" i="3"/>
  <c r="E797" i="3"/>
  <c r="H796" i="3"/>
  <c r="J796" i="3" s="1"/>
  <c r="P795" i="3" s="1"/>
  <c r="L795" i="3"/>
  <c r="O795" i="3" s="1"/>
  <c r="K796" i="3" s="1"/>
  <c r="M866" i="3" l="1"/>
  <c r="I866" i="3"/>
  <c r="N866" i="3"/>
  <c r="A867" i="3"/>
  <c r="G866" i="3"/>
  <c r="L796" i="3"/>
  <c r="O796" i="3" s="1"/>
  <c r="K797" i="3" s="1"/>
  <c r="E798" i="3"/>
  <c r="D798" i="3"/>
  <c r="F798" i="3"/>
  <c r="B798" i="3"/>
  <c r="C798" i="3"/>
  <c r="M867" i="3" l="1"/>
  <c r="I867" i="3"/>
  <c r="N867" i="3"/>
  <c r="A868" i="3"/>
  <c r="G867" i="3"/>
  <c r="L797" i="3"/>
  <c r="O797" i="3" s="1"/>
  <c r="K798" i="3" s="1"/>
  <c r="H798" i="3"/>
  <c r="J798" i="3" s="1"/>
  <c r="P797" i="3" s="1"/>
  <c r="M868" i="3" l="1"/>
  <c r="I868" i="3"/>
  <c r="N868" i="3"/>
  <c r="A869" i="3"/>
  <c r="G868" i="3"/>
  <c r="L798" i="3"/>
  <c r="O798" i="3" s="1"/>
  <c r="E799" i="3"/>
  <c r="C799" i="3"/>
  <c r="F799" i="3"/>
  <c r="D799" i="3"/>
  <c r="B799" i="3"/>
  <c r="M869" i="3" l="1"/>
  <c r="I869" i="3"/>
  <c r="N869" i="3"/>
  <c r="A870" i="3"/>
  <c r="G869" i="3"/>
  <c r="H799" i="3"/>
  <c r="J799" i="3" s="1"/>
  <c r="P798" i="3" s="1"/>
  <c r="C800" i="3"/>
  <c r="D800" i="3"/>
  <c r="F800" i="3"/>
  <c r="E800" i="3"/>
  <c r="B800" i="3"/>
  <c r="K799" i="3"/>
  <c r="M870" i="3" l="1"/>
  <c r="I870" i="3"/>
  <c r="N870" i="3"/>
  <c r="A871" i="3"/>
  <c r="G870" i="3"/>
  <c r="L799" i="3"/>
  <c r="O799" i="3" s="1"/>
  <c r="H800" i="3"/>
  <c r="J800" i="3" s="1"/>
  <c r="P799" i="3" s="1"/>
  <c r="K800" i="3"/>
  <c r="M871" i="3" l="1"/>
  <c r="I871" i="3"/>
  <c r="N871" i="3"/>
  <c r="A872" i="3"/>
  <c r="G871" i="3"/>
  <c r="L800" i="3"/>
  <c r="O800" i="3" s="1"/>
  <c r="E801" i="3"/>
  <c r="B801" i="3"/>
  <c r="D801" i="3"/>
  <c r="F801" i="3"/>
  <c r="C801" i="3"/>
  <c r="M872" i="3" l="1"/>
  <c r="I872" i="3"/>
  <c r="N872" i="3"/>
  <c r="A873" i="3"/>
  <c r="G872" i="3"/>
  <c r="D802" i="3"/>
  <c r="B802" i="3"/>
  <c r="C802" i="3"/>
  <c r="F802" i="3"/>
  <c r="E802" i="3"/>
  <c r="H801" i="3"/>
  <c r="J801" i="3" s="1"/>
  <c r="K801" i="3"/>
  <c r="M873" i="3" l="1"/>
  <c r="I873" i="3"/>
  <c r="N873" i="3"/>
  <c r="A874" i="3"/>
  <c r="G873" i="3"/>
  <c r="L801" i="3"/>
  <c r="O801" i="3" s="1"/>
  <c r="K802" i="3" s="1"/>
  <c r="C803" i="3"/>
  <c r="D803" i="3"/>
  <c r="E803" i="3"/>
  <c r="F803" i="3"/>
  <c r="B803" i="3"/>
  <c r="P800" i="3"/>
  <c r="H802" i="3"/>
  <c r="J802" i="3" s="1"/>
  <c r="M874" i="3" l="1"/>
  <c r="I874" i="3"/>
  <c r="N874" i="3"/>
  <c r="A875" i="3"/>
  <c r="G874" i="3"/>
  <c r="L802" i="3"/>
  <c r="O802" i="3" s="1"/>
  <c r="K803" i="3" s="1"/>
  <c r="E804" i="3"/>
  <c r="F804" i="3"/>
  <c r="C804" i="3"/>
  <c r="D804" i="3"/>
  <c r="B804" i="3"/>
  <c r="H803" i="3"/>
  <c r="J803" i="3" s="1"/>
  <c r="P801" i="3"/>
  <c r="M875" i="3" l="1"/>
  <c r="I875" i="3"/>
  <c r="N875" i="3"/>
  <c r="A876" i="3"/>
  <c r="G875" i="3"/>
  <c r="L803" i="3"/>
  <c r="O803" i="3" s="1"/>
  <c r="K804" i="3" s="1"/>
  <c r="H804" i="3"/>
  <c r="J804" i="3" s="1"/>
  <c r="P802" i="3"/>
  <c r="M876" i="3" l="1"/>
  <c r="I876" i="3"/>
  <c r="N876" i="3"/>
  <c r="A877" i="3"/>
  <c r="G876" i="3"/>
  <c r="L804" i="3"/>
  <c r="O804" i="3" s="1"/>
  <c r="F805" i="3"/>
  <c r="C805" i="3"/>
  <c r="B805" i="3"/>
  <c r="D805" i="3"/>
  <c r="E805" i="3"/>
  <c r="P803" i="3"/>
  <c r="M877" i="3" l="1"/>
  <c r="I877" i="3"/>
  <c r="N877" i="3"/>
  <c r="A878" i="3"/>
  <c r="G877" i="3"/>
  <c r="K805" i="3"/>
  <c r="H805" i="3"/>
  <c r="J805" i="3" s="1"/>
  <c r="C806" i="3"/>
  <c r="B806" i="3"/>
  <c r="E806" i="3"/>
  <c r="D806" i="3"/>
  <c r="F806" i="3"/>
  <c r="M878" i="3" l="1"/>
  <c r="I878" i="3"/>
  <c r="N878" i="3"/>
  <c r="A879" i="3"/>
  <c r="G878" i="3"/>
  <c r="L805" i="3"/>
  <c r="O805" i="3" s="1"/>
  <c r="K806" i="3" s="1"/>
  <c r="P804" i="3"/>
  <c r="H806" i="3"/>
  <c r="J806" i="3" s="1"/>
  <c r="P805" i="3" s="1"/>
  <c r="M879" i="3" l="1"/>
  <c r="I879" i="3"/>
  <c r="N879" i="3"/>
  <c r="A880" i="3"/>
  <c r="G879" i="3"/>
  <c r="L806" i="3"/>
  <c r="O806" i="3" s="1"/>
  <c r="E807" i="3"/>
  <c r="F807" i="3"/>
  <c r="D807" i="3"/>
  <c r="C807" i="3"/>
  <c r="B807" i="3"/>
  <c r="M880" i="3" l="1"/>
  <c r="I880" i="3"/>
  <c r="N880" i="3"/>
  <c r="G880" i="3"/>
  <c r="A881" i="3"/>
  <c r="K807" i="3"/>
  <c r="H807" i="3"/>
  <c r="J807" i="3" s="1"/>
  <c r="E808" i="3"/>
  <c r="D808" i="3"/>
  <c r="F808" i="3"/>
  <c r="C808" i="3"/>
  <c r="B808" i="3"/>
  <c r="M881" i="3" l="1"/>
  <c r="I881" i="3"/>
  <c r="N881" i="3"/>
  <c r="A882" i="3"/>
  <c r="G881" i="3"/>
  <c r="P806" i="3"/>
  <c r="E809" i="3"/>
  <c r="D809" i="3"/>
  <c r="F809" i="3"/>
  <c r="C809" i="3"/>
  <c r="B809" i="3"/>
  <c r="H808" i="3"/>
  <c r="J808" i="3" s="1"/>
  <c r="P807" i="3" s="1"/>
  <c r="M882" i="3" l="1"/>
  <c r="I882" i="3"/>
  <c r="N882" i="3"/>
  <c r="A883" i="3"/>
  <c r="G882" i="3"/>
  <c r="L807" i="3"/>
  <c r="O807" i="3" s="1"/>
  <c r="K808" i="3" s="1"/>
  <c r="B810" i="3"/>
  <c r="E810" i="3"/>
  <c r="C810" i="3"/>
  <c r="D810" i="3"/>
  <c r="F810" i="3"/>
  <c r="H809" i="3"/>
  <c r="J809" i="3" s="1"/>
  <c r="P808" i="3" s="1"/>
  <c r="M883" i="3" l="1"/>
  <c r="I883" i="3"/>
  <c r="N883" i="3"/>
  <c r="A884" i="3"/>
  <c r="G883" i="3"/>
  <c r="L808" i="3"/>
  <c r="O808" i="3" s="1"/>
  <c r="K809" i="3" s="1"/>
  <c r="E811" i="3"/>
  <c r="H810" i="3"/>
  <c r="J810" i="3" s="1"/>
  <c r="P809" i="3" s="1"/>
  <c r="D811" i="3"/>
  <c r="C811" i="3"/>
  <c r="F811" i="3"/>
  <c r="B811" i="3"/>
  <c r="M884" i="3" l="1"/>
  <c r="I884" i="3"/>
  <c r="N884" i="3"/>
  <c r="A885" i="3"/>
  <c r="G884" i="3"/>
  <c r="L809" i="3"/>
  <c r="O809" i="3" s="1"/>
  <c r="K810" i="3" s="1"/>
  <c r="L810" i="3"/>
  <c r="O810" i="3" s="1"/>
  <c r="K811" i="3" s="1"/>
  <c r="H811" i="3"/>
  <c r="J811" i="3" s="1"/>
  <c r="M885" i="3" l="1"/>
  <c r="I885" i="3"/>
  <c r="N885" i="3"/>
  <c r="A886" i="3"/>
  <c r="G885" i="3"/>
  <c r="L811" i="3"/>
  <c r="O811" i="3" s="1"/>
  <c r="B812" i="3"/>
  <c r="H812" i="3" s="1"/>
  <c r="C812" i="3"/>
  <c r="E812" i="3"/>
  <c r="D812" i="3"/>
  <c r="F812" i="3"/>
  <c r="K812" i="3" s="1"/>
  <c r="P810" i="3"/>
  <c r="M886" i="3" l="1"/>
  <c r="I886" i="3"/>
  <c r="N886" i="3"/>
  <c r="A887" i="3"/>
  <c r="G886" i="3"/>
  <c r="L812" i="3"/>
  <c r="O812" i="3" s="1"/>
  <c r="J812" i="3"/>
  <c r="P811" i="3" s="1"/>
  <c r="D813" i="3"/>
  <c r="F813" i="3"/>
  <c r="E813" i="3"/>
  <c r="J813" i="3" s="1"/>
  <c r="P812" i="3" s="1"/>
  <c r="B813" i="3"/>
  <c r="H813" i="3" s="1"/>
  <c r="C813" i="3"/>
  <c r="M887" i="3" l="1"/>
  <c r="I887" i="3"/>
  <c r="N887" i="3"/>
  <c r="A888" i="3"/>
  <c r="G887" i="3"/>
  <c r="K813" i="3"/>
  <c r="M888" i="3" l="1"/>
  <c r="I888" i="3"/>
  <c r="N888" i="3"/>
  <c r="A889" i="3"/>
  <c r="G888" i="3"/>
  <c r="C814" i="3"/>
  <c r="B814" i="3"/>
  <c r="D814" i="3"/>
  <c r="E814" i="3"/>
  <c r="F814" i="3"/>
  <c r="H814" i="3"/>
  <c r="L813" i="3"/>
  <c r="O813" i="3" s="1"/>
  <c r="M889" i="3" l="1"/>
  <c r="I889" i="3"/>
  <c r="N889" i="3"/>
  <c r="A890" i="3"/>
  <c r="G889" i="3"/>
  <c r="K814" i="3"/>
  <c r="F815" i="3"/>
  <c r="C815" i="3"/>
  <c r="B815" i="3"/>
  <c r="E815" i="3"/>
  <c r="D815" i="3"/>
  <c r="J814" i="3"/>
  <c r="P813" i="3" s="1"/>
  <c r="M890" i="3" l="1"/>
  <c r="I890" i="3"/>
  <c r="N890" i="3"/>
  <c r="A891" i="3"/>
  <c r="G890" i="3"/>
  <c r="L814" i="3"/>
  <c r="O814" i="3" s="1"/>
  <c r="K815" i="3" s="1"/>
  <c r="H815" i="3"/>
  <c r="J815" i="3" s="1"/>
  <c r="E816" i="3"/>
  <c r="D816" i="3"/>
  <c r="C816" i="3"/>
  <c r="F816" i="3"/>
  <c r="B816" i="3"/>
  <c r="M891" i="3" l="1"/>
  <c r="I891" i="3"/>
  <c r="N891" i="3"/>
  <c r="A892" i="3"/>
  <c r="G891" i="3"/>
  <c r="L815" i="3"/>
  <c r="O815" i="3" s="1"/>
  <c r="K816" i="3" s="1"/>
  <c r="H816" i="3"/>
  <c r="J816" i="3" s="1"/>
  <c r="P815" i="3" s="1"/>
  <c r="F817" i="3"/>
  <c r="E817" i="3"/>
  <c r="C817" i="3"/>
  <c r="D817" i="3"/>
  <c r="B817" i="3"/>
  <c r="P814" i="3"/>
  <c r="M892" i="3" l="1"/>
  <c r="I892" i="3"/>
  <c r="N892" i="3"/>
  <c r="A893" i="3"/>
  <c r="G892" i="3"/>
  <c r="L816" i="3"/>
  <c r="O816" i="3" s="1"/>
  <c r="K817" i="3" s="1"/>
  <c r="F818" i="3"/>
  <c r="B818" i="3"/>
  <c r="D818" i="3"/>
  <c r="E818" i="3"/>
  <c r="C818" i="3"/>
  <c r="H817" i="3"/>
  <c r="J817" i="3" s="1"/>
  <c r="P816" i="3" s="1"/>
  <c r="M893" i="3" l="1"/>
  <c r="I893" i="3"/>
  <c r="N893" i="3"/>
  <c r="A894" i="3"/>
  <c r="G893" i="3"/>
  <c r="K818" i="3"/>
  <c r="L817" i="3"/>
  <c r="O817" i="3" s="1"/>
  <c r="B819" i="3"/>
  <c r="C819" i="3"/>
  <c r="E819" i="3"/>
  <c r="F819" i="3"/>
  <c r="D819" i="3"/>
  <c r="H818" i="3"/>
  <c r="J818" i="3" s="1"/>
  <c r="P817" i="3" s="1"/>
  <c r="M894" i="3" l="1"/>
  <c r="I894" i="3"/>
  <c r="N894" i="3"/>
  <c r="A895" i="3"/>
  <c r="G894" i="3"/>
  <c r="D820" i="3"/>
  <c r="C820" i="3"/>
  <c r="E820" i="3"/>
  <c r="H819" i="3"/>
  <c r="J819" i="3" s="1"/>
  <c r="M895" i="3" l="1"/>
  <c r="I895" i="3"/>
  <c r="N895" i="3"/>
  <c r="A896" i="3"/>
  <c r="G895" i="3"/>
  <c r="L818" i="3"/>
  <c r="O818" i="3" s="1"/>
  <c r="K819" i="3" s="1"/>
  <c r="L819" i="3" s="1"/>
  <c r="O819" i="3" s="1"/>
  <c r="K820" i="3" s="1"/>
  <c r="B820" i="3"/>
  <c r="F820" i="3"/>
  <c r="P818" i="3"/>
  <c r="H820" i="3"/>
  <c r="M896" i="3" l="1"/>
  <c r="I896" i="3"/>
  <c r="N896" i="3"/>
  <c r="A897" i="3"/>
  <c r="G896" i="3"/>
  <c r="E821" i="3"/>
  <c r="D821" i="3"/>
  <c r="B821" i="3"/>
  <c r="F821" i="3"/>
  <c r="C821" i="3"/>
  <c r="J820" i="3"/>
  <c r="P819" i="3" s="1"/>
  <c r="H821" i="3"/>
  <c r="L820" i="3"/>
  <c r="O820" i="3" s="1"/>
  <c r="K821" i="3" s="1"/>
  <c r="M897" i="3" l="1"/>
  <c r="I897" i="3"/>
  <c r="N897" i="3"/>
  <c r="A898" i="3"/>
  <c r="G897" i="3"/>
  <c r="E822" i="3"/>
  <c r="D822" i="3"/>
  <c r="C822" i="3"/>
  <c r="F822" i="3"/>
  <c r="B822" i="3"/>
  <c r="J821" i="3"/>
  <c r="B823" i="3"/>
  <c r="D823" i="3"/>
  <c r="P820" i="3"/>
  <c r="J822" i="3"/>
  <c r="H822" i="3"/>
  <c r="M898" i="3" l="1"/>
  <c r="I898" i="3"/>
  <c r="N898" i="3"/>
  <c r="A899" i="3"/>
  <c r="G898" i="3"/>
  <c r="C823" i="3"/>
  <c r="E823" i="3"/>
  <c r="L821" i="3"/>
  <c r="O821" i="3" s="1"/>
  <c r="K822" i="3" s="1"/>
  <c r="L822" i="3" s="1"/>
  <c r="O822" i="3" s="1"/>
  <c r="K823" i="3" s="1"/>
  <c r="H823" i="3"/>
  <c r="F823" i="3"/>
  <c r="P821" i="3"/>
  <c r="M899" i="3" l="1"/>
  <c r="I899" i="3"/>
  <c r="N899" i="3"/>
  <c r="A900" i="3"/>
  <c r="G899" i="3"/>
  <c r="B824" i="3"/>
  <c r="E824" i="3"/>
  <c r="D824" i="3"/>
  <c r="F824" i="3"/>
  <c r="C824" i="3"/>
  <c r="M900" i="3" l="1"/>
  <c r="I900" i="3"/>
  <c r="N900" i="3"/>
  <c r="A901" i="3"/>
  <c r="G900" i="3"/>
  <c r="J823" i="3"/>
  <c r="P822" i="3" s="1"/>
  <c r="H824" i="3"/>
  <c r="M901" i="3" l="1"/>
  <c r="I901" i="3"/>
  <c r="N901" i="3"/>
  <c r="A902" i="3"/>
  <c r="G901" i="3"/>
  <c r="L823" i="3"/>
  <c r="O823" i="3" s="1"/>
  <c r="K824" i="3" s="1"/>
  <c r="L824" i="3" s="1"/>
  <c r="O824" i="3" s="1"/>
  <c r="K825" i="3" s="1"/>
  <c r="J824" i="3"/>
  <c r="D825" i="3"/>
  <c r="E825" i="3"/>
  <c r="B825" i="3"/>
  <c r="H825" i="3" s="1"/>
  <c r="C825" i="3"/>
  <c r="F825" i="3"/>
  <c r="P823" i="3"/>
  <c r="M902" i="3" l="1"/>
  <c r="I902" i="3"/>
  <c r="N902" i="3"/>
  <c r="A903" i="3"/>
  <c r="G902" i="3"/>
  <c r="J825" i="3"/>
  <c r="P824" i="3" s="1"/>
  <c r="M903" i="3" l="1"/>
  <c r="I903" i="3"/>
  <c r="N903" i="3"/>
  <c r="A904" i="3"/>
  <c r="G903" i="3"/>
  <c r="E826" i="3"/>
  <c r="D826" i="3"/>
  <c r="F826" i="3"/>
  <c r="C826" i="3"/>
  <c r="B826" i="3"/>
  <c r="M904" i="3" l="1"/>
  <c r="I904" i="3"/>
  <c r="N904" i="3"/>
  <c r="A905" i="3"/>
  <c r="G904" i="3"/>
  <c r="F827" i="3"/>
  <c r="C827" i="3"/>
  <c r="B827" i="3"/>
  <c r="E827" i="3"/>
  <c r="D827" i="3"/>
  <c r="H826" i="3"/>
  <c r="L825" i="3"/>
  <c r="O825" i="3" s="1"/>
  <c r="K826" i="3" s="1"/>
  <c r="M905" i="3" l="1"/>
  <c r="I905" i="3"/>
  <c r="N905" i="3"/>
  <c r="A906" i="3"/>
  <c r="G905" i="3"/>
  <c r="F828" i="3"/>
  <c r="D828" i="3"/>
  <c r="B828" i="3"/>
  <c r="H828" i="3" s="1"/>
  <c r="J828" i="3" s="1"/>
  <c r="E828" i="3"/>
  <c r="C828" i="3"/>
  <c r="H827" i="3"/>
  <c r="J827" i="3" s="1"/>
  <c r="P826" i="3" s="1"/>
  <c r="J826" i="3"/>
  <c r="P825" i="3" s="1"/>
  <c r="L826" i="3"/>
  <c r="O826" i="3" s="1"/>
  <c r="K827" i="3" s="1"/>
  <c r="L827" i="3" s="1"/>
  <c r="O827" i="3" s="1"/>
  <c r="M906" i="3" l="1"/>
  <c r="I906" i="3"/>
  <c r="N906" i="3"/>
  <c r="A907" i="3"/>
  <c r="G906" i="3"/>
  <c r="P827" i="3"/>
  <c r="L828" i="3"/>
  <c r="O828" i="3" s="1"/>
  <c r="K828" i="3"/>
  <c r="M907" i="3" l="1"/>
  <c r="I907" i="3"/>
  <c r="N907" i="3"/>
  <c r="A908" i="3"/>
  <c r="G907" i="3"/>
  <c r="D829" i="3"/>
  <c r="E829" i="3"/>
  <c r="F829" i="3"/>
  <c r="B829" i="3"/>
  <c r="K829" i="3" s="1"/>
  <c r="C829" i="3"/>
  <c r="M908" i="3" l="1"/>
  <c r="I908" i="3"/>
  <c r="N908" i="3"/>
  <c r="A909" i="3"/>
  <c r="G908" i="3"/>
  <c r="H829" i="3"/>
  <c r="J829" i="3" s="1"/>
  <c r="P828" i="3" s="1"/>
  <c r="M909" i="3" l="1"/>
  <c r="I909" i="3"/>
  <c r="N909" i="3"/>
  <c r="A910" i="3"/>
  <c r="G909" i="3"/>
  <c r="F830" i="3"/>
  <c r="B830" i="3"/>
  <c r="C830" i="3"/>
  <c r="D830" i="3"/>
  <c r="E830" i="3"/>
  <c r="H830" i="3"/>
  <c r="L829" i="3"/>
  <c r="O829" i="3" s="1"/>
  <c r="M910" i="3" l="1"/>
  <c r="I910" i="3"/>
  <c r="N910" i="3"/>
  <c r="A911" i="3"/>
  <c r="G910" i="3"/>
  <c r="E831" i="3"/>
  <c r="F831" i="3"/>
  <c r="B831" i="3"/>
  <c r="H831" i="3" s="1"/>
  <c r="D831" i="3"/>
  <c r="C831" i="3"/>
  <c r="L830" i="3"/>
  <c r="O830" i="3" s="1"/>
  <c r="J830" i="3"/>
  <c r="K830" i="3"/>
  <c r="M911" i="3" l="1"/>
  <c r="I911" i="3"/>
  <c r="N911" i="3"/>
  <c r="A912" i="3"/>
  <c r="G911" i="3"/>
  <c r="J831" i="3"/>
  <c r="K831" i="3"/>
  <c r="L831" i="3" s="1"/>
  <c r="O831" i="3" s="1"/>
  <c r="P829" i="3"/>
  <c r="P830" i="3"/>
  <c r="M912" i="3" l="1"/>
  <c r="I912" i="3"/>
  <c r="N912" i="3"/>
  <c r="A913" i="3"/>
  <c r="G912" i="3"/>
  <c r="D832" i="3"/>
  <c r="C832" i="3"/>
  <c r="E832" i="3"/>
  <c r="B832" i="3"/>
  <c r="K832" i="3" s="1"/>
  <c r="F832" i="3"/>
  <c r="H832" i="3"/>
  <c r="M913" i="3" l="1"/>
  <c r="I913" i="3"/>
  <c r="N913" i="3"/>
  <c r="A914" i="3"/>
  <c r="G913" i="3"/>
  <c r="J832" i="3"/>
  <c r="P831" i="3" s="1"/>
  <c r="M914" i="3" l="1"/>
  <c r="I914" i="3"/>
  <c r="N914" i="3"/>
  <c r="A915" i="3"/>
  <c r="G914" i="3"/>
  <c r="F833" i="3"/>
  <c r="B833" i="3"/>
  <c r="D833" i="3"/>
  <c r="C833" i="3"/>
  <c r="E833" i="3"/>
  <c r="H833" i="3"/>
  <c r="L832" i="3"/>
  <c r="O832" i="3" s="1"/>
  <c r="K833" i="3" s="1"/>
  <c r="M915" i="3" l="1"/>
  <c r="I915" i="3"/>
  <c r="N915" i="3"/>
  <c r="A916" i="3"/>
  <c r="G915" i="3"/>
  <c r="C834" i="3"/>
  <c r="F834" i="3"/>
  <c r="E834" i="3"/>
  <c r="D834" i="3"/>
  <c r="B834" i="3"/>
  <c r="J833" i="3"/>
  <c r="M916" i="3" l="1"/>
  <c r="I916" i="3"/>
  <c r="N916" i="3"/>
  <c r="G916" i="3"/>
  <c r="A917" i="3"/>
  <c r="C835" i="3"/>
  <c r="B835" i="3"/>
  <c r="D835" i="3"/>
  <c r="F835" i="3"/>
  <c r="E835" i="3"/>
  <c r="H835" i="3"/>
  <c r="J835" i="3" s="1"/>
  <c r="P834" i="3" s="1"/>
  <c r="L833" i="3"/>
  <c r="O833" i="3" s="1"/>
  <c r="K834" i="3" s="1"/>
  <c r="L834" i="3" s="1"/>
  <c r="O834" i="3" s="1"/>
  <c r="H834" i="3"/>
  <c r="J834" i="3" s="1"/>
  <c r="P833" i="3" s="1"/>
  <c r="P832" i="3"/>
  <c r="M917" i="3" l="1"/>
  <c r="I917" i="3"/>
  <c r="N917" i="3"/>
  <c r="A918" i="3"/>
  <c r="G917" i="3"/>
  <c r="C836" i="3"/>
  <c r="B836" i="3"/>
  <c r="E836" i="3"/>
  <c r="F836" i="3"/>
  <c r="D836" i="3"/>
  <c r="K835" i="3"/>
  <c r="M918" i="3" l="1"/>
  <c r="I918" i="3"/>
  <c r="N918" i="3"/>
  <c r="A919" i="3"/>
  <c r="G918" i="3"/>
  <c r="F837" i="3"/>
  <c r="E837" i="3"/>
  <c r="D837" i="3"/>
  <c r="C837" i="3"/>
  <c r="B837" i="3"/>
  <c r="L835" i="3"/>
  <c r="O835" i="3" s="1"/>
  <c r="H836" i="3"/>
  <c r="J836" i="3" s="1"/>
  <c r="K836" i="3"/>
  <c r="M919" i="3" l="1"/>
  <c r="I919" i="3"/>
  <c r="N919" i="3"/>
  <c r="G919" i="3"/>
  <c r="A920" i="3"/>
  <c r="P835" i="3"/>
  <c r="H837" i="3"/>
  <c r="L836" i="3"/>
  <c r="O836" i="3" s="1"/>
  <c r="K837" i="3" s="1"/>
  <c r="M920" i="3" l="1"/>
  <c r="I920" i="3"/>
  <c r="N920" i="3"/>
  <c r="G920" i="3"/>
  <c r="A921" i="3"/>
  <c r="J837" i="3"/>
  <c r="L837" i="3"/>
  <c r="O837" i="3" s="1"/>
  <c r="C838" i="3"/>
  <c r="F838" i="3"/>
  <c r="D838" i="3"/>
  <c r="E838" i="3"/>
  <c r="B838" i="3"/>
  <c r="H838" i="3" s="1"/>
  <c r="J838" i="3"/>
  <c r="M921" i="3" l="1"/>
  <c r="I921" i="3"/>
  <c r="N921" i="3"/>
  <c r="A922" i="3"/>
  <c r="G921" i="3"/>
  <c r="F839" i="3"/>
  <c r="B839" i="3"/>
  <c r="D839" i="3"/>
  <c r="C839" i="3"/>
  <c r="E839" i="3"/>
  <c r="K838" i="3"/>
  <c r="L838" i="3"/>
  <c r="O838" i="3" s="1"/>
  <c r="P837" i="3"/>
  <c r="P836" i="3"/>
  <c r="M922" i="3" l="1"/>
  <c r="I922" i="3"/>
  <c r="N922" i="3"/>
  <c r="G922" i="3"/>
  <c r="A923" i="3"/>
  <c r="E840" i="3"/>
  <c r="B840" i="3"/>
  <c r="F840" i="3"/>
  <c r="C840" i="3"/>
  <c r="D840" i="3"/>
  <c r="K839" i="3"/>
  <c r="H839" i="3"/>
  <c r="H840" i="3" s="1"/>
  <c r="J840" i="3" s="1"/>
  <c r="M923" i="3" l="1"/>
  <c r="I923" i="3"/>
  <c r="N923" i="3"/>
  <c r="A924" i="3"/>
  <c r="G923" i="3"/>
  <c r="E841" i="3"/>
  <c r="B841" i="3"/>
  <c r="F841" i="3"/>
  <c r="C841" i="3"/>
  <c r="D841" i="3"/>
  <c r="H841" i="3"/>
  <c r="J841" i="3" s="1"/>
  <c r="P840" i="3" s="1"/>
  <c r="J839" i="3"/>
  <c r="P838" i="3" s="1"/>
  <c r="L839" i="3"/>
  <c r="O839" i="3" s="1"/>
  <c r="K840" i="3" s="1"/>
  <c r="M924" i="3" l="1"/>
  <c r="I924" i="3"/>
  <c r="N924" i="3"/>
  <c r="G924" i="3"/>
  <c r="A925" i="3"/>
  <c r="E842" i="3"/>
  <c r="F842" i="3"/>
  <c r="D842" i="3"/>
  <c r="B842" i="3"/>
  <c r="C842" i="3"/>
  <c r="H842" i="3"/>
  <c r="J842" i="3" s="1"/>
  <c r="P841" i="3" s="1"/>
  <c r="L840" i="3"/>
  <c r="O840" i="3" s="1"/>
  <c r="K841" i="3" s="1"/>
  <c r="L841" i="3"/>
  <c r="O841" i="3" s="1"/>
  <c r="K842" i="3" s="1"/>
  <c r="P839" i="3"/>
  <c r="M925" i="3" l="1"/>
  <c r="I925" i="3"/>
  <c r="N925" i="3"/>
  <c r="A926" i="3"/>
  <c r="G925" i="3"/>
  <c r="E843" i="3"/>
  <c r="C843" i="3"/>
  <c r="B843" i="3"/>
  <c r="F843" i="3"/>
  <c r="D843" i="3"/>
  <c r="L842" i="3"/>
  <c r="O842" i="3" s="1"/>
  <c r="M926" i="3" l="1"/>
  <c r="I926" i="3"/>
  <c r="N926" i="3"/>
  <c r="A927" i="3"/>
  <c r="G926" i="3"/>
  <c r="K843" i="3"/>
  <c r="H843" i="3"/>
  <c r="J843" i="3" s="1"/>
  <c r="M927" i="3" l="1"/>
  <c r="I927" i="3"/>
  <c r="N927" i="3"/>
  <c r="G927" i="3"/>
  <c r="A928" i="3"/>
  <c r="P842" i="3"/>
  <c r="B844" i="3"/>
  <c r="H844" i="3" s="1"/>
  <c r="D844" i="3"/>
  <c r="E844" i="3"/>
  <c r="C844" i="3"/>
  <c r="F844" i="3"/>
  <c r="M928" i="3" l="1"/>
  <c r="I928" i="3"/>
  <c r="N928" i="3"/>
  <c r="A929" i="3"/>
  <c r="G928" i="3"/>
  <c r="L843" i="3"/>
  <c r="O843" i="3" s="1"/>
  <c r="K844" i="3" s="1"/>
  <c r="J844" i="3"/>
  <c r="P843" i="3" s="1"/>
  <c r="M929" i="3" l="1"/>
  <c r="I929" i="3"/>
  <c r="N929" i="3"/>
  <c r="A930" i="3"/>
  <c r="G929" i="3"/>
  <c r="B845" i="3"/>
  <c r="H845" i="3" s="1"/>
  <c r="C845" i="3"/>
  <c r="D845" i="3"/>
  <c r="F845" i="3"/>
  <c r="E845" i="3"/>
  <c r="L844" i="3"/>
  <c r="O844" i="3" s="1"/>
  <c r="K845" i="3" s="1"/>
  <c r="M930" i="3" l="1"/>
  <c r="I930" i="3"/>
  <c r="N930" i="3"/>
  <c r="A931" i="3"/>
  <c r="G930" i="3"/>
  <c r="J845" i="3"/>
  <c r="M931" i="3" l="1"/>
  <c r="I931" i="3"/>
  <c r="N931" i="3"/>
  <c r="A932" i="3"/>
  <c r="G931" i="3"/>
  <c r="P844" i="3"/>
  <c r="F846" i="3"/>
  <c r="B846" i="3"/>
  <c r="H846" i="3" s="1"/>
  <c r="E846" i="3"/>
  <c r="C846" i="3"/>
  <c r="D846" i="3"/>
  <c r="M932" i="3" l="1"/>
  <c r="I932" i="3"/>
  <c r="N932" i="3"/>
  <c r="A933" i="3"/>
  <c r="G932" i="3"/>
  <c r="L845" i="3"/>
  <c r="O845" i="3" s="1"/>
  <c r="K846" i="3" s="1"/>
  <c r="J846" i="3"/>
  <c r="M933" i="3" l="1"/>
  <c r="I933" i="3"/>
  <c r="N933" i="3"/>
  <c r="A934" i="3"/>
  <c r="G933" i="3"/>
  <c r="P845" i="3"/>
  <c r="E847" i="3"/>
  <c r="D847" i="3"/>
  <c r="B847" i="3"/>
  <c r="H847" i="3" s="1"/>
  <c r="F847" i="3"/>
  <c r="C847" i="3"/>
  <c r="M934" i="3" l="1"/>
  <c r="I934" i="3"/>
  <c r="N934" i="3"/>
  <c r="A935" i="3"/>
  <c r="G934" i="3"/>
  <c r="J847" i="3"/>
  <c r="P846" i="3" s="1"/>
  <c r="L846" i="3"/>
  <c r="O846" i="3" s="1"/>
  <c r="K847" i="3" s="1"/>
  <c r="M935" i="3" l="1"/>
  <c r="I935" i="3"/>
  <c r="N935" i="3"/>
  <c r="A936" i="3"/>
  <c r="G935" i="3"/>
  <c r="E848" i="3"/>
  <c r="F848" i="3"/>
  <c r="B848" i="3"/>
  <c r="D848" i="3"/>
  <c r="C848" i="3"/>
  <c r="H848" i="3"/>
  <c r="J848" i="3" s="1"/>
  <c r="P847" i="3" s="1"/>
  <c r="L847" i="3"/>
  <c r="O847" i="3" s="1"/>
  <c r="M936" i="3" l="1"/>
  <c r="I936" i="3"/>
  <c r="N936" i="3"/>
  <c r="A937" i="3"/>
  <c r="G936" i="3"/>
  <c r="F849" i="3"/>
  <c r="C849" i="3"/>
  <c r="E849" i="3"/>
  <c r="B849" i="3"/>
  <c r="H849" i="3" s="1"/>
  <c r="D849" i="3"/>
  <c r="K848" i="3"/>
  <c r="M937" i="3" l="1"/>
  <c r="I937" i="3"/>
  <c r="N937" i="3"/>
  <c r="A938" i="3"/>
  <c r="G937" i="3"/>
  <c r="L848" i="3"/>
  <c r="O848" i="3" s="1"/>
  <c r="K849" i="3" s="1"/>
  <c r="J849" i="3"/>
  <c r="P848" i="3" s="1"/>
  <c r="M938" i="3" l="1"/>
  <c r="I938" i="3"/>
  <c r="N938" i="3"/>
  <c r="A939" i="3"/>
  <c r="G938" i="3"/>
  <c r="E850" i="3"/>
  <c r="H850" i="3"/>
  <c r="J850" i="3" s="1"/>
  <c r="P849" i="3" s="1"/>
  <c r="D850" i="3"/>
  <c r="C850" i="3"/>
  <c r="F850" i="3"/>
  <c r="B850" i="3"/>
  <c r="L849" i="3"/>
  <c r="O849" i="3" s="1"/>
  <c r="M939" i="3" l="1"/>
  <c r="I939" i="3"/>
  <c r="N939" i="3"/>
  <c r="A940" i="3"/>
  <c r="G939" i="3"/>
  <c r="F851" i="3"/>
  <c r="B851" i="3"/>
  <c r="E851" i="3"/>
  <c r="C851" i="3"/>
  <c r="D851" i="3"/>
  <c r="H851" i="3"/>
  <c r="J851" i="3" s="1"/>
  <c r="P850" i="3" s="1"/>
  <c r="K850" i="3"/>
  <c r="M940" i="3" l="1"/>
  <c r="I940" i="3"/>
  <c r="N940" i="3"/>
  <c r="A941" i="3"/>
  <c r="G940" i="3"/>
  <c r="L850" i="3"/>
  <c r="O850" i="3" s="1"/>
  <c r="K851" i="3" s="1"/>
  <c r="M941" i="3" l="1"/>
  <c r="I941" i="3"/>
  <c r="N941" i="3"/>
  <c r="A942" i="3"/>
  <c r="G941" i="3"/>
  <c r="B852" i="3"/>
  <c r="F852" i="3"/>
  <c r="D852" i="3"/>
  <c r="H852" i="3"/>
  <c r="C852" i="3"/>
  <c r="E852" i="3"/>
  <c r="L851" i="3"/>
  <c r="O851" i="3" s="1"/>
  <c r="M942" i="3" l="1"/>
  <c r="I942" i="3"/>
  <c r="N942" i="3"/>
  <c r="A943" i="3"/>
  <c r="G942" i="3"/>
  <c r="J852" i="3"/>
  <c r="K852" i="3"/>
  <c r="M943" i="3" l="1"/>
  <c r="I943" i="3"/>
  <c r="N943" i="3"/>
  <c r="A944" i="3"/>
  <c r="G943" i="3"/>
  <c r="P851" i="3"/>
  <c r="F853" i="3"/>
  <c r="B853" i="3"/>
  <c r="C853" i="3"/>
  <c r="H853" i="3"/>
  <c r="D853" i="3"/>
  <c r="E853" i="3"/>
  <c r="J853" i="3"/>
  <c r="L852" i="3"/>
  <c r="O852" i="3" s="1"/>
  <c r="K853" i="3" s="1"/>
  <c r="M944" i="3" l="1"/>
  <c r="I944" i="3"/>
  <c r="N944" i="3"/>
  <c r="A945" i="3"/>
  <c r="G944" i="3"/>
  <c r="C854" i="3"/>
  <c r="E854" i="3"/>
  <c r="D854" i="3"/>
  <c r="B854" i="3"/>
  <c r="F854" i="3"/>
  <c r="H854" i="3"/>
  <c r="J854" i="3" s="1"/>
  <c r="P853" i="3" s="1"/>
  <c r="L853" i="3"/>
  <c r="O853" i="3" s="1"/>
  <c r="P852" i="3"/>
  <c r="M945" i="3" l="1"/>
  <c r="I945" i="3"/>
  <c r="N945" i="3"/>
  <c r="A946" i="3"/>
  <c r="G945" i="3"/>
  <c r="K854" i="3"/>
  <c r="M946" i="3" l="1"/>
  <c r="I946" i="3"/>
  <c r="N946" i="3"/>
  <c r="A947" i="3"/>
  <c r="G946" i="3"/>
  <c r="B855" i="3"/>
  <c r="C855" i="3"/>
  <c r="D855" i="3"/>
  <c r="F855" i="3"/>
  <c r="E855" i="3"/>
  <c r="H855" i="3"/>
  <c r="J855" i="3" s="1"/>
  <c r="P854" i="3" s="1"/>
  <c r="L854" i="3"/>
  <c r="O854" i="3" s="1"/>
  <c r="K855" i="3" s="1"/>
  <c r="M947" i="3" l="1"/>
  <c r="I947" i="3"/>
  <c r="N947" i="3"/>
  <c r="A948" i="3"/>
  <c r="G947" i="3"/>
  <c r="D856" i="3"/>
  <c r="F856" i="3"/>
  <c r="E856" i="3"/>
  <c r="B856" i="3"/>
  <c r="C856" i="3"/>
  <c r="M948" i="3" l="1"/>
  <c r="I948" i="3"/>
  <c r="N948" i="3"/>
  <c r="A949" i="3"/>
  <c r="G948" i="3"/>
  <c r="C857" i="3"/>
  <c r="E857" i="3"/>
  <c r="D857" i="3"/>
  <c r="F857" i="3"/>
  <c r="B857" i="3"/>
  <c r="L855" i="3"/>
  <c r="O855" i="3" s="1"/>
  <c r="K856" i="3" s="1"/>
  <c r="H856" i="3"/>
  <c r="M949" i="3" l="1"/>
  <c r="I949" i="3"/>
  <c r="N949" i="3"/>
  <c r="A950" i="3"/>
  <c r="G949" i="3"/>
  <c r="E858" i="3"/>
  <c r="F858" i="3"/>
  <c r="C858" i="3"/>
  <c r="D858" i="3"/>
  <c r="B858" i="3"/>
  <c r="J856" i="3"/>
  <c r="P855" i="3" s="1"/>
  <c r="H857" i="3"/>
  <c r="M950" i="3" l="1"/>
  <c r="I950" i="3"/>
  <c r="N950" i="3"/>
  <c r="A951" i="3"/>
  <c r="G950" i="3"/>
  <c r="D859" i="3"/>
  <c r="E859" i="3"/>
  <c r="B859" i="3"/>
  <c r="C859" i="3"/>
  <c r="F859" i="3"/>
  <c r="L856" i="3"/>
  <c r="O856" i="3" s="1"/>
  <c r="K857" i="3" s="1"/>
  <c r="H858" i="3"/>
  <c r="J857" i="3"/>
  <c r="P856" i="3" s="1"/>
  <c r="L857" i="3"/>
  <c r="O857" i="3" s="1"/>
  <c r="K858" i="3" s="1"/>
  <c r="M951" i="3" l="1"/>
  <c r="I951" i="3"/>
  <c r="N951" i="3"/>
  <c r="A952" i="3"/>
  <c r="G951" i="3"/>
  <c r="E860" i="3"/>
  <c r="F860" i="3"/>
  <c r="B860" i="3"/>
  <c r="D860" i="3"/>
  <c r="C860" i="3"/>
  <c r="J858" i="3"/>
  <c r="H859" i="3"/>
  <c r="H860" i="3" s="1"/>
  <c r="L858" i="3"/>
  <c r="O858" i="3" s="1"/>
  <c r="K859" i="3" s="1"/>
  <c r="M952" i="3" l="1"/>
  <c r="I952" i="3"/>
  <c r="N952" i="3"/>
  <c r="A953" i="3"/>
  <c r="G952" i="3"/>
  <c r="B861" i="3"/>
  <c r="F861" i="3"/>
  <c r="E861" i="3"/>
  <c r="C861" i="3"/>
  <c r="D861" i="3"/>
  <c r="J860" i="3"/>
  <c r="P857" i="3"/>
  <c r="J859" i="3"/>
  <c r="P858" i="3" s="1"/>
  <c r="L859" i="3"/>
  <c r="O859" i="3" s="1"/>
  <c r="K860" i="3" s="1"/>
  <c r="L860" i="3" s="1"/>
  <c r="O860" i="3" s="1"/>
  <c r="K861" i="3" s="1"/>
  <c r="M953" i="3" l="1"/>
  <c r="I953" i="3"/>
  <c r="N953" i="3"/>
  <c r="A954" i="3"/>
  <c r="G953" i="3"/>
  <c r="P859" i="3"/>
  <c r="H861" i="3"/>
  <c r="J861" i="3" s="1"/>
  <c r="P860" i="3" s="1"/>
  <c r="M954" i="3" l="1"/>
  <c r="I954" i="3"/>
  <c r="N954" i="3"/>
  <c r="A955" i="3"/>
  <c r="G954" i="3"/>
  <c r="D862" i="3"/>
  <c r="F862" i="3"/>
  <c r="B862" i="3"/>
  <c r="E862" i="3"/>
  <c r="C862" i="3"/>
  <c r="H862" i="3"/>
  <c r="M955" i="3" l="1"/>
  <c r="I955" i="3"/>
  <c r="N955" i="3"/>
  <c r="A956" i="3"/>
  <c r="G955" i="3"/>
  <c r="L861" i="3"/>
  <c r="O861" i="3" s="1"/>
  <c r="K862" i="3" s="1"/>
  <c r="M956" i="3" l="1"/>
  <c r="I956" i="3"/>
  <c r="N956" i="3"/>
  <c r="A957" i="3"/>
  <c r="G956" i="3"/>
  <c r="D863" i="3"/>
  <c r="C863" i="3"/>
  <c r="B863" i="3"/>
  <c r="H863" i="3" s="1"/>
  <c r="F863" i="3"/>
  <c r="E863" i="3"/>
  <c r="J862" i="3"/>
  <c r="P861" i="3" s="1"/>
  <c r="M957" i="3" l="1"/>
  <c r="I957" i="3"/>
  <c r="N957" i="3"/>
  <c r="A958" i="3"/>
  <c r="G957" i="3"/>
  <c r="J863" i="3"/>
  <c r="P862" i="3" s="1"/>
  <c r="L862" i="3"/>
  <c r="O862" i="3" s="1"/>
  <c r="K863" i="3" s="1"/>
  <c r="L863" i="3" s="1"/>
  <c r="O863" i="3" s="1"/>
  <c r="M958" i="3" l="1"/>
  <c r="I958" i="3"/>
  <c r="N958" i="3"/>
  <c r="A959" i="3"/>
  <c r="G958" i="3"/>
  <c r="F864" i="3"/>
  <c r="C864" i="3"/>
  <c r="D864" i="3"/>
  <c r="E864" i="3"/>
  <c r="B864" i="3"/>
  <c r="K864" i="3" s="1"/>
  <c r="M959" i="3" l="1"/>
  <c r="I959" i="3"/>
  <c r="N959" i="3"/>
  <c r="A960" i="3"/>
  <c r="G959" i="3"/>
  <c r="H864" i="3"/>
  <c r="M960" i="3" l="1"/>
  <c r="I960" i="3"/>
  <c r="N960" i="3"/>
  <c r="A961" i="3"/>
  <c r="G960" i="3"/>
  <c r="C865" i="3"/>
  <c r="B865" i="3"/>
  <c r="D865" i="3"/>
  <c r="E865" i="3"/>
  <c r="F865" i="3"/>
  <c r="J864" i="3"/>
  <c r="P863" i="3" s="1"/>
  <c r="L864" i="3"/>
  <c r="O864" i="3" s="1"/>
  <c r="M961" i="3" l="1"/>
  <c r="I961" i="3"/>
  <c r="N961" i="3"/>
  <c r="A962" i="3"/>
  <c r="G961" i="3"/>
  <c r="D866" i="3"/>
  <c r="F866" i="3"/>
  <c r="C866" i="3"/>
  <c r="E866" i="3"/>
  <c r="B866" i="3"/>
  <c r="K865" i="3"/>
  <c r="H865" i="3"/>
  <c r="J865" i="3" s="1"/>
  <c r="M962" i="3" l="1"/>
  <c r="I962" i="3"/>
  <c r="N962" i="3"/>
  <c r="A963" i="3"/>
  <c r="G962" i="3"/>
  <c r="P864" i="3"/>
  <c r="H866" i="3"/>
  <c r="J866" i="3" s="1"/>
  <c r="M963" i="3" l="1"/>
  <c r="I963" i="3"/>
  <c r="N963" i="3"/>
  <c r="A964" i="3"/>
  <c r="G963" i="3"/>
  <c r="F867" i="3"/>
  <c r="H867" i="3"/>
  <c r="B867" i="3"/>
  <c r="D867" i="3"/>
  <c r="C867" i="3"/>
  <c r="E867" i="3"/>
  <c r="L865" i="3"/>
  <c r="O865" i="3" s="1"/>
  <c r="K866" i="3" s="1"/>
  <c r="P865" i="3"/>
  <c r="M964" i="3" l="1"/>
  <c r="I964" i="3"/>
  <c r="N964" i="3"/>
  <c r="A965" i="3"/>
  <c r="G964" i="3"/>
  <c r="C868" i="3"/>
  <c r="D868" i="3"/>
  <c r="B868" i="3"/>
  <c r="E868" i="3"/>
  <c r="F868" i="3"/>
  <c r="L866" i="3"/>
  <c r="O866" i="3" s="1"/>
  <c r="K867" i="3" s="1"/>
  <c r="M965" i="3" l="1"/>
  <c r="I965" i="3"/>
  <c r="N965" i="3"/>
  <c r="A966" i="3"/>
  <c r="G965" i="3"/>
  <c r="F869" i="3"/>
  <c r="C869" i="3"/>
  <c r="B869" i="3"/>
  <c r="D869" i="3"/>
  <c r="E869" i="3"/>
  <c r="J867" i="3"/>
  <c r="L867" i="3"/>
  <c r="O867" i="3" s="1"/>
  <c r="K868" i="3" s="1"/>
  <c r="H868" i="3"/>
  <c r="M966" i="3" l="1"/>
  <c r="I966" i="3"/>
  <c r="N966" i="3"/>
  <c r="A967" i="3"/>
  <c r="G966" i="3"/>
  <c r="B870" i="3"/>
  <c r="F870" i="3"/>
  <c r="C870" i="3"/>
  <c r="D870" i="3"/>
  <c r="E870" i="3"/>
  <c r="J868" i="3"/>
  <c r="H869" i="3"/>
  <c r="J869" i="3" s="1"/>
  <c r="L868" i="3"/>
  <c r="O868" i="3" s="1"/>
  <c r="K869" i="3" s="1"/>
  <c r="P866" i="3"/>
  <c r="P867" i="3"/>
  <c r="M967" i="3" l="1"/>
  <c r="I967" i="3"/>
  <c r="N967" i="3"/>
  <c r="A968" i="3"/>
  <c r="G967" i="3"/>
  <c r="B871" i="3"/>
  <c r="D871" i="3"/>
  <c r="E871" i="3"/>
  <c r="C871" i="3"/>
  <c r="F871" i="3"/>
  <c r="P868" i="3"/>
  <c r="H870" i="3"/>
  <c r="L869" i="3"/>
  <c r="O869" i="3" s="1"/>
  <c r="K870" i="3" s="1"/>
  <c r="M968" i="3" l="1"/>
  <c r="I968" i="3"/>
  <c r="N968" i="3"/>
  <c r="G968" i="3"/>
  <c r="A969" i="3"/>
  <c r="B872" i="3"/>
  <c r="E872" i="3"/>
  <c r="C872" i="3"/>
  <c r="D872" i="3"/>
  <c r="F872" i="3"/>
  <c r="J870" i="3"/>
  <c r="P869" i="3" s="1"/>
  <c r="L870" i="3"/>
  <c r="O870" i="3" s="1"/>
  <c r="K871" i="3" s="1"/>
  <c r="H871" i="3"/>
  <c r="J871" i="3" s="1"/>
  <c r="P870" i="3" s="1"/>
  <c r="M969" i="3" l="1"/>
  <c r="I969" i="3"/>
  <c r="N969" i="3"/>
  <c r="A970" i="3"/>
  <c r="G969" i="3"/>
  <c r="C873" i="3"/>
  <c r="B873" i="3"/>
  <c r="D873" i="3"/>
  <c r="E873" i="3"/>
  <c r="F873" i="3"/>
  <c r="H872" i="3"/>
  <c r="L871" i="3"/>
  <c r="O871" i="3" s="1"/>
  <c r="K872" i="3" s="1"/>
  <c r="M970" i="3" l="1"/>
  <c r="I970" i="3"/>
  <c r="N970" i="3"/>
  <c r="A971" i="3"/>
  <c r="G970" i="3"/>
  <c r="E874" i="3"/>
  <c r="F874" i="3"/>
  <c r="D874" i="3"/>
  <c r="C874" i="3"/>
  <c r="B874" i="3"/>
  <c r="J872" i="3"/>
  <c r="L872" i="3"/>
  <c r="O872" i="3" s="1"/>
  <c r="K873" i="3" s="1"/>
  <c r="H873" i="3"/>
  <c r="M971" i="3" l="1"/>
  <c r="I971" i="3"/>
  <c r="N971" i="3"/>
  <c r="A972" i="3"/>
  <c r="G971" i="3"/>
  <c r="J873" i="3"/>
  <c r="C875" i="3"/>
  <c r="B875" i="3"/>
  <c r="E875" i="3"/>
  <c r="D875" i="3"/>
  <c r="F875" i="3"/>
  <c r="H874" i="3"/>
  <c r="J874" i="3" s="1"/>
  <c r="P871" i="3"/>
  <c r="P872" i="3"/>
  <c r="M972" i="3" l="1"/>
  <c r="I972" i="3"/>
  <c r="N972" i="3"/>
  <c r="A973" i="3"/>
  <c r="G972" i="3"/>
  <c r="E876" i="3"/>
  <c r="C876" i="3"/>
  <c r="D876" i="3"/>
  <c r="F876" i="3"/>
  <c r="B876" i="3"/>
  <c r="H875" i="3"/>
  <c r="L873" i="3"/>
  <c r="O873" i="3" s="1"/>
  <c r="K874" i="3" s="1"/>
  <c r="P873" i="3"/>
  <c r="M973" i="3" l="1"/>
  <c r="I973" i="3"/>
  <c r="N973" i="3"/>
  <c r="G973" i="3"/>
  <c r="A974" i="3"/>
  <c r="J875" i="3"/>
  <c r="H876" i="3"/>
  <c r="J876" i="3" s="1"/>
  <c r="L874" i="3"/>
  <c r="O874" i="3"/>
  <c r="K875" i="3" s="1"/>
  <c r="M974" i="3" l="1"/>
  <c r="I974" i="3"/>
  <c r="N974" i="3"/>
  <c r="A975" i="3"/>
  <c r="G974" i="3"/>
  <c r="P875" i="3"/>
  <c r="P874" i="3"/>
  <c r="D877" i="3"/>
  <c r="B877" i="3"/>
  <c r="C877" i="3"/>
  <c r="E877" i="3"/>
  <c r="F877" i="3"/>
  <c r="L875" i="3"/>
  <c r="O875" i="3" s="1"/>
  <c r="K876" i="3" s="1"/>
  <c r="M975" i="3" l="1"/>
  <c r="I975" i="3"/>
  <c r="N975" i="3"/>
  <c r="A976" i="3"/>
  <c r="G975" i="3"/>
  <c r="C878" i="3"/>
  <c r="B878" i="3"/>
  <c r="E878" i="3"/>
  <c r="F878" i="3"/>
  <c r="D878" i="3"/>
  <c r="L876" i="3"/>
  <c r="O876" i="3" s="1"/>
  <c r="K877" i="3" s="1"/>
  <c r="J877" i="3"/>
  <c r="H877" i="3"/>
  <c r="M976" i="3" l="1"/>
  <c r="I976" i="3"/>
  <c r="N976" i="3"/>
  <c r="A977" i="3"/>
  <c r="G976" i="3"/>
  <c r="B879" i="3"/>
  <c r="D879" i="3"/>
  <c r="F879" i="3"/>
  <c r="C879" i="3"/>
  <c r="E879" i="3"/>
  <c r="P876" i="3"/>
  <c r="H878" i="3"/>
  <c r="M977" i="3" l="1"/>
  <c r="I977" i="3"/>
  <c r="N977" i="3"/>
  <c r="G977" i="3"/>
  <c r="A978" i="3"/>
  <c r="C880" i="3"/>
  <c r="F880" i="3"/>
  <c r="E880" i="3"/>
  <c r="D880" i="3"/>
  <c r="B880" i="3"/>
  <c r="J878" i="3"/>
  <c r="H879" i="3"/>
  <c r="L877" i="3"/>
  <c r="O877" i="3" s="1"/>
  <c r="K878" i="3" s="1"/>
  <c r="J879" i="3"/>
  <c r="M978" i="3" l="1"/>
  <c r="I978" i="3"/>
  <c r="N978" i="3"/>
  <c r="A979" i="3"/>
  <c r="G978" i="3"/>
  <c r="F881" i="3"/>
  <c r="D881" i="3"/>
  <c r="B881" i="3"/>
  <c r="C881" i="3"/>
  <c r="E881" i="3"/>
  <c r="L878" i="3"/>
  <c r="H880" i="3"/>
  <c r="O878" i="3"/>
  <c r="K879" i="3" s="1"/>
  <c r="P878" i="3"/>
  <c r="P877" i="3"/>
  <c r="M979" i="3" l="1"/>
  <c r="I979" i="3"/>
  <c r="N979" i="3"/>
  <c r="A980" i="3"/>
  <c r="G979" i="3"/>
  <c r="D882" i="3"/>
  <c r="F882" i="3"/>
  <c r="B882" i="3"/>
  <c r="E882" i="3"/>
  <c r="C882" i="3"/>
  <c r="J880" i="3"/>
  <c r="H881" i="3"/>
  <c r="O879" i="3"/>
  <c r="K880" i="3" s="1"/>
  <c r="L879" i="3"/>
  <c r="M980" i="3" l="1"/>
  <c r="I980" i="3"/>
  <c r="N980" i="3"/>
  <c r="A981" i="3"/>
  <c r="G980" i="3"/>
  <c r="J881" i="3"/>
  <c r="B883" i="3"/>
  <c r="F883" i="3"/>
  <c r="C883" i="3"/>
  <c r="D883" i="3"/>
  <c r="E883" i="3"/>
  <c r="H882" i="3"/>
  <c r="P880" i="3"/>
  <c r="P879" i="3"/>
  <c r="L880" i="3"/>
  <c r="O880" i="3" s="1"/>
  <c r="K881" i="3" s="1"/>
  <c r="M981" i="3" l="1"/>
  <c r="I981" i="3"/>
  <c r="N981" i="3"/>
  <c r="A982" i="3"/>
  <c r="G981" i="3"/>
  <c r="E884" i="3"/>
  <c r="D884" i="3"/>
  <c r="F884" i="3"/>
  <c r="B884" i="3"/>
  <c r="C884" i="3"/>
  <c r="L881" i="3"/>
  <c r="O881" i="3" s="1"/>
  <c r="K882" i="3" s="1"/>
  <c r="J882" i="3"/>
  <c r="H883" i="3"/>
  <c r="P881" i="3"/>
  <c r="M982" i="3" l="1"/>
  <c r="I982" i="3"/>
  <c r="N982" i="3"/>
  <c r="A983" i="3"/>
  <c r="G982" i="3"/>
  <c r="J883" i="3"/>
  <c r="H884" i="3"/>
  <c r="L882" i="3"/>
  <c r="O882" i="3" s="1"/>
  <c r="K883" i="3" s="1"/>
  <c r="J884" i="3"/>
  <c r="P882" i="3"/>
  <c r="M983" i="3" l="1"/>
  <c r="I983" i="3"/>
  <c r="N983" i="3"/>
  <c r="A984" i="3"/>
  <c r="G983" i="3"/>
  <c r="B885" i="3"/>
  <c r="C885" i="3"/>
  <c r="E885" i="3"/>
  <c r="D885" i="3"/>
  <c r="H885" i="3"/>
  <c r="F885" i="3"/>
  <c r="J885" i="3"/>
  <c r="L883" i="3"/>
  <c r="O883" i="3" s="1"/>
  <c r="K884" i="3" s="1"/>
  <c r="P883" i="3"/>
  <c r="M984" i="3" l="1"/>
  <c r="I984" i="3"/>
  <c r="N984" i="3"/>
  <c r="A985" i="3"/>
  <c r="G984" i="3"/>
  <c r="D886" i="3"/>
  <c r="E886" i="3"/>
  <c r="F886" i="3"/>
  <c r="B886" i="3"/>
  <c r="C886" i="3"/>
  <c r="P884" i="3"/>
  <c r="L884" i="3"/>
  <c r="O884" i="3" s="1"/>
  <c r="K885" i="3" s="1"/>
  <c r="M985" i="3" l="1"/>
  <c r="I985" i="3"/>
  <c r="N985" i="3"/>
  <c r="A986" i="3"/>
  <c r="G985" i="3"/>
  <c r="L885" i="3"/>
  <c r="O885" i="3" s="1"/>
  <c r="K886" i="3" s="1"/>
  <c r="C887" i="3"/>
  <c r="B887" i="3"/>
  <c r="D887" i="3"/>
  <c r="F887" i="3"/>
  <c r="E887" i="3"/>
  <c r="H886" i="3"/>
  <c r="M986" i="3" l="1"/>
  <c r="I986" i="3"/>
  <c r="N986" i="3"/>
  <c r="A987" i="3"/>
  <c r="G986" i="3"/>
  <c r="J886" i="3"/>
  <c r="H887" i="3"/>
  <c r="J887" i="3" s="1"/>
  <c r="L886" i="3"/>
  <c r="O886" i="3" s="1"/>
  <c r="K887" i="3" s="1"/>
  <c r="C888" i="3"/>
  <c r="D888" i="3"/>
  <c r="F888" i="3"/>
  <c r="B888" i="3"/>
  <c r="E888" i="3"/>
  <c r="M987" i="3" l="1"/>
  <c r="I987" i="3"/>
  <c r="N987" i="3"/>
  <c r="A988" i="3"/>
  <c r="G987" i="3"/>
  <c r="E889" i="3"/>
  <c r="B889" i="3"/>
  <c r="H889" i="3" s="1"/>
  <c r="D889" i="3"/>
  <c r="C889" i="3"/>
  <c r="F889" i="3"/>
  <c r="H888" i="3"/>
  <c r="L887" i="3"/>
  <c r="O887" i="3" s="1"/>
  <c r="K888" i="3" s="1"/>
  <c r="P886" i="3"/>
  <c r="P885" i="3"/>
  <c r="M988" i="3" l="1"/>
  <c r="I988" i="3"/>
  <c r="N988" i="3"/>
  <c r="A989" i="3"/>
  <c r="G988" i="3"/>
  <c r="J888" i="3"/>
  <c r="J889" i="3"/>
  <c r="M989" i="3" l="1"/>
  <c r="I989" i="3"/>
  <c r="N989" i="3"/>
  <c r="A990" i="3"/>
  <c r="G989" i="3"/>
  <c r="D890" i="3"/>
  <c r="C890" i="3"/>
  <c r="F890" i="3"/>
  <c r="E890" i="3"/>
  <c r="B890" i="3"/>
  <c r="L888" i="3"/>
  <c r="O888" i="3" s="1"/>
  <c r="K889" i="3" s="1"/>
  <c r="P888" i="3"/>
  <c r="P887" i="3"/>
  <c r="M990" i="3" l="1"/>
  <c r="I990" i="3"/>
  <c r="N990" i="3"/>
  <c r="A991" i="3"/>
  <c r="G990" i="3"/>
  <c r="D891" i="3"/>
  <c r="B891" i="3"/>
  <c r="E891" i="3"/>
  <c r="F891" i="3"/>
  <c r="C891" i="3"/>
  <c r="H891" i="3"/>
  <c r="H890" i="3"/>
  <c r="L889" i="3"/>
  <c r="O889" i="3" s="1"/>
  <c r="K890" i="3" s="1"/>
  <c r="J890" i="3"/>
  <c r="M991" i="3" l="1"/>
  <c r="I991" i="3"/>
  <c r="N991" i="3"/>
  <c r="A992" i="3"/>
  <c r="G991" i="3"/>
  <c r="D892" i="3"/>
  <c r="F892" i="3"/>
  <c r="C892" i="3"/>
  <c r="E892" i="3"/>
  <c r="B892" i="3"/>
  <c r="P889" i="3"/>
  <c r="J891" i="3"/>
  <c r="L890" i="3"/>
  <c r="O890" i="3" s="1"/>
  <c r="K891" i="3" s="1"/>
  <c r="M992" i="3" l="1"/>
  <c r="I992" i="3"/>
  <c r="N992" i="3"/>
  <c r="A993" i="3"/>
  <c r="G992" i="3"/>
  <c r="B893" i="3"/>
  <c r="E893" i="3"/>
  <c r="C893" i="3"/>
  <c r="F893" i="3"/>
  <c r="D893" i="3"/>
  <c r="H892" i="3"/>
  <c r="P890" i="3"/>
  <c r="M993" i="3" l="1"/>
  <c r="I993" i="3"/>
  <c r="N993" i="3"/>
  <c r="A994" i="3"/>
  <c r="G993" i="3"/>
  <c r="J892" i="3"/>
  <c r="L891" i="3"/>
  <c r="O891" i="3" s="1"/>
  <c r="K892" i="3" s="1"/>
  <c r="H893" i="3"/>
  <c r="M994" i="3" l="1"/>
  <c r="I994" i="3"/>
  <c r="N994" i="3"/>
  <c r="A995" i="3"/>
  <c r="G994" i="3"/>
  <c r="L892" i="3"/>
  <c r="J893" i="3"/>
  <c r="E894" i="3"/>
  <c r="D894" i="3"/>
  <c r="C894" i="3"/>
  <c r="F894" i="3"/>
  <c r="B894" i="3"/>
  <c r="H894" i="3" s="1"/>
  <c r="O892" i="3"/>
  <c r="K893" i="3" s="1"/>
  <c r="P892" i="3"/>
  <c r="P891" i="3"/>
  <c r="M995" i="3" l="1"/>
  <c r="I995" i="3"/>
  <c r="N995" i="3"/>
  <c r="A996" i="3"/>
  <c r="G995" i="3"/>
  <c r="L893" i="3"/>
  <c r="O893" i="3" s="1"/>
  <c r="K894" i="3" s="1"/>
  <c r="J894" i="3"/>
  <c r="P893" i="3"/>
  <c r="M996" i="3" l="1"/>
  <c r="I996" i="3"/>
  <c r="N996" i="3"/>
  <c r="A997" i="3"/>
  <c r="G996" i="3"/>
  <c r="C895" i="3"/>
  <c r="F895" i="3"/>
  <c r="B895" i="3"/>
  <c r="H895" i="3" s="1"/>
  <c r="J895" i="3" s="1"/>
  <c r="E895" i="3"/>
  <c r="D895" i="3"/>
  <c r="L894" i="3"/>
  <c r="O894" i="3" s="1"/>
  <c r="K895" i="3" s="1"/>
  <c r="M997" i="3" l="1"/>
  <c r="I997" i="3"/>
  <c r="N997" i="3"/>
  <c r="A998" i="3"/>
  <c r="G997" i="3"/>
  <c r="P894" i="3"/>
  <c r="L895" i="3"/>
  <c r="O895" i="3" s="1"/>
  <c r="M998" i="3" l="1"/>
  <c r="I998" i="3"/>
  <c r="N998" i="3"/>
  <c r="A999" i="3"/>
  <c r="G998" i="3"/>
  <c r="B896" i="3"/>
  <c r="E896" i="3"/>
  <c r="D896" i="3"/>
  <c r="F896" i="3"/>
  <c r="C896" i="3"/>
  <c r="M999" i="3" l="1"/>
  <c r="I999" i="3"/>
  <c r="N999" i="3"/>
  <c r="A1000" i="3"/>
  <c r="G999" i="3"/>
  <c r="F897" i="3"/>
  <c r="B897" i="3"/>
  <c r="C897" i="3"/>
  <c r="E897" i="3"/>
  <c r="D897" i="3"/>
  <c r="K896" i="3"/>
  <c r="H896" i="3"/>
  <c r="M1000" i="3" l="1"/>
  <c r="I1000" i="3"/>
  <c r="N1000" i="3"/>
  <c r="A1001" i="3"/>
  <c r="G1000" i="3"/>
  <c r="J896" i="3"/>
  <c r="L896" i="3"/>
  <c r="H897" i="3"/>
  <c r="E898" i="3"/>
  <c r="H898" i="3"/>
  <c r="C898" i="3"/>
  <c r="B898" i="3"/>
  <c r="F898" i="3"/>
  <c r="D898" i="3"/>
  <c r="J897" i="3"/>
  <c r="L897" i="3"/>
  <c r="O896" i="3"/>
  <c r="K897" i="3" s="1"/>
  <c r="M1001" i="3" l="1"/>
  <c r="I1001" i="3"/>
  <c r="N1001" i="3"/>
  <c r="A1002" i="3"/>
  <c r="G1001" i="3"/>
  <c r="D899" i="3"/>
  <c r="F899" i="3"/>
  <c r="E899" i="3"/>
  <c r="B899" i="3"/>
  <c r="C899" i="3"/>
  <c r="L898" i="3"/>
  <c r="O897" i="3"/>
  <c r="K898" i="3" s="1"/>
  <c r="J898" i="3"/>
  <c r="P897" i="3" s="1"/>
  <c r="P895" i="3"/>
  <c r="P896" i="3"/>
  <c r="M1002" i="3" l="1"/>
  <c r="I1002" i="3"/>
  <c r="N1002" i="3"/>
  <c r="A1003" i="3"/>
  <c r="G1002" i="3"/>
  <c r="B900" i="3"/>
  <c r="C900" i="3"/>
  <c r="D900" i="3"/>
  <c r="E900" i="3"/>
  <c r="F900" i="3"/>
  <c r="H899" i="3"/>
  <c r="O898" i="3"/>
  <c r="K899" i="3" s="1"/>
  <c r="J899" i="3"/>
  <c r="P898" i="3" s="1"/>
  <c r="M1003" i="3" l="1"/>
  <c r="I1003" i="3"/>
  <c r="N1003" i="3"/>
  <c r="A1004" i="3"/>
  <c r="G1003" i="3"/>
  <c r="D901" i="3"/>
  <c r="E901" i="3"/>
  <c r="F901" i="3"/>
  <c r="C901" i="3"/>
  <c r="B901" i="3"/>
  <c r="H900" i="3"/>
  <c r="L899" i="3"/>
  <c r="O899" i="3" s="1"/>
  <c r="K900" i="3" s="1"/>
  <c r="M1004" i="3" l="1"/>
  <c r="I1004" i="3"/>
  <c r="N1004" i="3"/>
  <c r="A1005" i="3"/>
  <c r="G1004" i="3"/>
  <c r="J900" i="3"/>
  <c r="L900" i="3"/>
  <c r="O900" i="3" s="1"/>
  <c r="K901" i="3" s="1"/>
  <c r="B902" i="3"/>
  <c r="D902" i="3"/>
  <c r="C902" i="3"/>
  <c r="E902" i="3"/>
  <c r="F902" i="3"/>
  <c r="H901" i="3"/>
  <c r="J901" i="3" s="1"/>
  <c r="M1005" i="3" l="1"/>
  <c r="I1005" i="3"/>
  <c r="N1005" i="3"/>
  <c r="A1006" i="3"/>
  <c r="G1005" i="3"/>
  <c r="L901" i="3"/>
  <c r="O901" i="3" s="1"/>
  <c r="K902" i="3" s="1"/>
  <c r="H902" i="3"/>
  <c r="J902" i="3"/>
  <c r="P901" i="3" s="1"/>
  <c r="P900" i="3"/>
  <c r="P899" i="3"/>
  <c r="M1006" i="3" l="1"/>
  <c r="I1006" i="3"/>
  <c r="N1006" i="3"/>
  <c r="A1007" i="3"/>
  <c r="G1006" i="3"/>
  <c r="E903" i="3"/>
  <c r="C903" i="3"/>
  <c r="F903" i="3"/>
  <c r="B903" i="3"/>
  <c r="H903" i="3" s="1"/>
  <c r="D903" i="3"/>
  <c r="M1007" i="3" l="1"/>
  <c r="I1007" i="3"/>
  <c r="N1007" i="3"/>
  <c r="A1008" i="3"/>
  <c r="G1007" i="3"/>
  <c r="L902" i="3"/>
  <c r="O902" i="3" s="1"/>
  <c r="K903" i="3" s="1"/>
  <c r="J903" i="3"/>
  <c r="M1008" i="3" l="1"/>
  <c r="I1008" i="3"/>
  <c r="N1008" i="3"/>
  <c r="A1009" i="3"/>
  <c r="G1008" i="3"/>
  <c r="B904" i="3"/>
  <c r="D904" i="3"/>
  <c r="F904" i="3"/>
  <c r="C904" i="3"/>
  <c r="E904" i="3"/>
  <c r="P902" i="3"/>
  <c r="L903" i="3"/>
  <c r="O903" i="3" s="1"/>
  <c r="M1009" i="3" l="1"/>
  <c r="I1009" i="3"/>
  <c r="N1009" i="3"/>
  <c r="A1010" i="3"/>
  <c r="G1009" i="3"/>
  <c r="F905" i="3"/>
  <c r="C905" i="3"/>
  <c r="E905" i="3"/>
  <c r="B905" i="3"/>
  <c r="D905" i="3"/>
  <c r="K904" i="3"/>
  <c r="H904" i="3"/>
  <c r="J904" i="3" s="1"/>
  <c r="M1010" i="3" l="1"/>
  <c r="I1010" i="3"/>
  <c r="N1010" i="3"/>
  <c r="A1011" i="3"/>
  <c r="G1010" i="3"/>
  <c r="F906" i="3"/>
  <c r="B906" i="3"/>
  <c r="D906" i="3"/>
  <c r="C906" i="3"/>
  <c r="E906" i="3"/>
  <c r="P903" i="3"/>
  <c r="H905" i="3"/>
  <c r="L904" i="3"/>
  <c r="O904" i="3" s="1"/>
  <c r="K905" i="3" s="1"/>
  <c r="M1011" i="3" l="1"/>
  <c r="I1011" i="3"/>
  <c r="N1011" i="3"/>
  <c r="A1012" i="3"/>
  <c r="G1011" i="3"/>
  <c r="J905" i="3"/>
  <c r="L905" i="3"/>
  <c r="H906" i="3"/>
  <c r="J906" i="3"/>
  <c r="E907" i="3"/>
  <c r="F907" i="3"/>
  <c r="D907" i="3"/>
  <c r="C907" i="3"/>
  <c r="B907" i="3"/>
  <c r="O905" i="3"/>
  <c r="K906" i="3" s="1"/>
  <c r="M1012" i="3" l="1"/>
  <c r="I1012" i="3"/>
  <c r="N1012" i="3"/>
  <c r="A1013" i="3"/>
  <c r="G1012" i="3"/>
  <c r="F908" i="3"/>
  <c r="D908" i="3"/>
  <c r="B908" i="3"/>
  <c r="E908" i="3"/>
  <c r="C908" i="3"/>
  <c r="H907" i="3"/>
  <c r="L906" i="3"/>
  <c r="O906" i="3" s="1"/>
  <c r="K907" i="3" s="1"/>
  <c r="P905" i="3"/>
  <c r="P904" i="3"/>
  <c r="M1013" i="3" l="1"/>
  <c r="I1013" i="3"/>
  <c r="N1013" i="3"/>
  <c r="A1014" i="3"/>
  <c r="G1013" i="3"/>
  <c r="E909" i="3"/>
  <c r="C909" i="3"/>
  <c r="B909" i="3"/>
  <c r="D909" i="3"/>
  <c r="F909" i="3"/>
  <c r="J907" i="3"/>
  <c r="H908" i="3"/>
  <c r="L907" i="3"/>
  <c r="O907" i="3" s="1"/>
  <c r="K908" i="3" s="1"/>
  <c r="M1014" i="3" l="1"/>
  <c r="I1014" i="3"/>
  <c r="N1014" i="3"/>
  <c r="A1015" i="3"/>
  <c r="G1014" i="3"/>
  <c r="J908" i="3"/>
  <c r="L908" i="3"/>
  <c r="B910" i="3"/>
  <c r="D910" i="3"/>
  <c r="C910" i="3"/>
  <c r="E910" i="3"/>
  <c r="F910" i="3"/>
  <c r="O908" i="3"/>
  <c r="K909" i="3" s="1"/>
  <c r="P907" i="3"/>
  <c r="P906" i="3"/>
  <c r="H909" i="3"/>
  <c r="J909" i="3" s="1"/>
  <c r="M1015" i="3" l="1"/>
  <c r="I1015" i="3"/>
  <c r="N1015" i="3"/>
  <c r="A1016" i="3"/>
  <c r="G1015" i="3"/>
  <c r="D911" i="3"/>
  <c r="E911" i="3"/>
  <c r="F911" i="3"/>
  <c r="B911" i="3"/>
  <c r="C911" i="3"/>
  <c r="P908" i="3"/>
  <c r="H910" i="3"/>
  <c r="J910" i="3" s="1"/>
  <c r="L909" i="3"/>
  <c r="O909" i="3" s="1"/>
  <c r="K910" i="3" s="1"/>
  <c r="M1016" i="3" l="1"/>
  <c r="I1016" i="3"/>
  <c r="N1016" i="3"/>
  <c r="A1017" i="3"/>
  <c r="G1016" i="3"/>
  <c r="C912" i="3"/>
  <c r="F912" i="3"/>
  <c r="B912" i="3"/>
  <c r="D912" i="3"/>
  <c r="E912" i="3"/>
  <c r="H911" i="3"/>
  <c r="L910" i="3"/>
  <c r="O910" i="3" s="1"/>
  <c r="K911" i="3" s="1"/>
  <c r="P909" i="3"/>
  <c r="M1017" i="3" l="1"/>
  <c r="I1017" i="3"/>
  <c r="N1017" i="3"/>
  <c r="A1018" i="3"/>
  <c r="G1017" i="3"/>
  <c r="D913" i="3"/>
  <c r="F913" i="3"/>
  <c r="E913" i="3"/>
  <c r="B913" i="3"/>
  <c r="H913" i="3" s="1"/>
  <c r="C913" i="3"/>
  <c r="H912" i="3"/>
  <c r="J911" i="3"/>
  <c r="L911" i="3"/>
  <c r="O911" i="3" s="1"/>
  <c r="K912" i="3" s="1"/>
  <c r="J912" i="3"/>
  <c r="M1018" i="3" l="1"/>
  <c r="I1018" i="3"/>
  <c r="N1018" i="3"/>
  <c r="A1019" i="3"/>
  <c r="G1018" i="3"/>
  <c r="P911" i="3"/>
  <c r="P910" i="3"/>
  <c r="J913" i="3"/>
  <c r="L912" i="3"/>
  <c r="O912" i="3" s="1"/>
  <c r="K913" i="3" s="1"/>
  <c r="P912" i="3"/>
  <c r="M1019" i="3" l="1"/>
  <c r="I1019" i="3"/>
  <c r="N1019" i="3"/>
  <c r="A1020" i="3"/>
  <c r="G1019" i="3"/>
  <c r="F914" i="3"/>
  <c r="E914" i="3"/>
  <c r="C914" i="3"/>
  <c r="B914" i="3"/>
  <c r="H914" i="3" s="1"/>
  <c r="D914" i="3"/>
  <c r="L913" i="3"/>
  <c r="O913" i="3" s="1"/>
  <c r="M1020" i="3" l="1"/>
  <c r="I1020" i="3"/>
  <c r="N1020" i="3"/>
  <c r="A1021" i="3"/>
  <c r="G1020" i="3"/>
  <c r="J914" i="3"/>
  <c r="K914" i="3"/>
  <c r="M1021" i="3" l="1"/>
  <c r="I1021" i="3"/>
  <c r="N1021" i="3"/>
  <c r="A1022" i="3"/>
  <c r="G1021" i="3"/>
  <c r="D915" i="3"/>
  <c r="E915" i="3"/>
  <c r="B915" i="3"/>
  <c r="C915" i="3"/>
  <c r="H915" i="3"/>
  <c r="F915" i="3"/>
  <c r="P913" i="3"/>
  <c r="L914" i="3"/>
  <c r="O914" i="3" s="1"/>
  <c r="K915" i="3" s="1"/>
  <c r="M1022" i="3" l="1"/>
  <c r="I1022" i="3"/>
  <c r="N1022" i="3"/>
  <c r="A1023" i="3"/>
  <c r="G1022" i="3"/>
  <c r="B916" i="3"/>
  <c r="E916" i="3"/>
  <c r="F916" i="3"/>
  <c r="D916" i="3"/>
  <c r="C916" i="3"/>
  <c r="J915" i="3"/>
  <c r="L915" i="3"/>
  <c r="O915" i="3" s="1"/>
  <c r="K916" i="3" s="1"/>
  <c r="M1023" i="3" l="1"/>
  <c r="I1023" i="3"/>
  <c r="N1023" i="3"/>
  <c r="A1024" i="3"/>
  <c r="G1023" i="3"/>
  <c r="E917" i="3"/>
  <c r="F917" i="3"/>
  <c r="B917" i="3"/>
  <c r="C917" i="3"/>
  <c r="D917" i="3"/>
  <c r="P914" i="3"/>
  <c r="H916" i="3"/>
  <c r="M1024" i="3" l="1"/>
  <c r="I1024" i="3"/>
  <c r="N1024" i="3"/>
  <c r="A1025" i="3"/>
  <c r="G1024" i="3"/>
  <c r="J916" i="3"/>
  <c r="L916" i="3"/>
  <c r="O916" i="3" s="1"/>
  <c r="K917" i="3" s="1"/>
  <c r="H917" i="3"/>
  <c r="J917" i="3"/>
  <c r="M1025" i="3" l="1"/>
  <c r="I1025" i="3"/>
  <c r="N1025" i="3"/>
  <c r="A1026" i="3"/>
  <c r="G1025" i="3"/>
  <c r="F918" i="3"/>
  <c r="H918" i="3"/>
  <c r="C918" i="3"/>
  <c r="B918" i="3"/>
  <c r="D918" i="3"/>
  <c r="E918" i="3"/>
  <c r="L917" i="3"/>
  <c r="O917" i="3" s="1"/>
  <c r="K918" i="3" s="1"/>
  <c r="P916" i="3"/>
  <c r="P915" i="3"/>
  <c r="M1026" i="3" l="1"/>
  <c r="I1026" i="3"/>
  <c r="N1026" i="3"/>
  <c r="A1027" i="3"/>
  <c r="G1026" i="3"/>
  <c r="C919" i="3"/>
  <c r="E919" i="3"/>
  <c r="F919" i="3"/>
  <c r="D919" i="3"/>
  <c r="B919" i="3"/>
  <c r="J918" i="3"/>
  <c r="M1027" i="3" l="1"/>
  <c r="I1027" i="3"/>
  <c r="N1027" i="3"/>
  <c r="A1028" i="3"/>
  <c r="G1027" i="3"/>
  <c r="C920" i="3"/>
  <c r="F920" i="3"/>
  <c r="E920" i="3"/>
  <c r="D920" i="3"/>
  <c r="B920" i="3"/>
  <c r="H919" i="3"/>
  <c r="P917" i="3"/>
  <c r="L918" i="3"/>
  <c r="O918" i="3" s="1"/>
  <c r="K919" i="3" s="1"/>
  <c r="M1028" i="3" l="1"/>
  <c r="I1028" i="3"/>
  <c r="N1028" i="3"/>
  <c r="A1029" i="3"/>
  <c r="G1028" i="3"/>
  <c r="D921" i="3"/>
  <c r="C921" i="3"/>
  <c r="B921" i="3"/>
  <c r="F921" i="3"/>
  <c r="E921" i="3"/>
  <c r="J919" i="3"/>
  <c r="H920" i="3"/>
  <c r="M1029" i="3" l="1"/>
  <c r="I1029" i="3"/>
  <c r="N1029" i="3"/>
  <c r="A1030" i="3"/>
  <c r="G1029" i="3"/>
  <c r="J920" i="3"/>
  <c r="H921" i="3"/>
  <c r="E922" i="3"/>
  <c r="D922" i="3"/>
  <c r="C922" i="3"/>
  <c r="F922" i="3"/>
  <c r="B922" i="3"/>
  <c r="P919" i="3"/>
  <c r="P918" i="3"/>
  <c r="L919" i="3"/>
  <c r="O919" i="3" s="1"/>
  <c r="K920" i="3" s="1"/>
  <c r="J921" i="3"/>
  <c r="M1030" i="3" l="1"/>
  <c r="I1030" i="3"/>
  <c r="N1030" i="3"/>
  <c r="A1031" i="3"/>
  <c r="G1030" i="3"/>
  <c r="B923" i="3"/>
  <c r="F923" i="3"/>
  <c r="E923" i="3"/>
  <c r="J923" i="3" s="1"/>
  <c r="C923" i="3"/>
  <c r="D923" i="3"/>
  <c r="L920" i="3"/>
  <c r="O920" i="3" s="1"/>
  <c r="K921" i="3" s="1"/>
  <c r="H922" i="3"/>
  <c r="H923" i="3" s="1"/>
  <c r="P920" i="3"/>
  <c r="M1031" i="3" l="1"/>
  <c r="I1031" i="3"/>
  <c r="N1031" i="3"/>
  <c r="A1032" i="3"/>
  <c r="G1031" i="3"/>
  <c r="B924" i="3"/>
  <c r="E924" i="3"/>
  <c r="C924" i="3"/>
  <c r="H924" i="3"/>
  <c r="D924" i="3"/>
  <c r="F924" i="3"/>
  <c r="J922" i="3"/>
  <c r="L921" i="3"/>
  <c r="O921" i="3" s="1"/>
  <c r="K922" i="3" s="1"/>
  <c r="M1032" i="3" l="1"/>
  <c r="I1032" i="3"/>
  <c r="N1032" i="3"/>
  <c r="A1033" i="3"/>
  <c r="G1032" i="3"/>
  <c r="E925" i="3"/>
  <c r="B925" i="3"/>
  <c r="H925" i="3" s="1"/>
  <c r="C925" i="3"/>
  <c r="F925" i="3"/>
  <c r="D925" i="3"/>
  <c r="L922" i="3"/>
  <c r="O922" i="3" s="1"/>
  <c r="K923" i="3" s="1"/>
  <c r="J924" i="3"/>
  <c r="P922" i="3"/>
  <c r="P921" i="3"/>
  <c r="M1033" i="3" l="1"/>
  <c r="I1033" i="3"/>
  <c r="N1033" i="3"/>
  <c r="A1034" i="3"/>
  <c r="G1033" i="3"/>
  <c r="L923" i="3"/>
  <c r="O923" i="3" s="1"/>
  <c r="K924" i="3" s="1"/>
  <c r="P923" i="3"/>
  <c r="M1034" i="3" l="1"/>
  <c r="I1034" i="3"/>
  <c r="N1034" i="3"/>
  <c r="A1035" i="3"/>
  <c r="G1034" i="3"/>
  <c r="D926" i="3"/>
  <c r="E926" i="3"/>
  <c r="H926" i="3"/>
  <c r="B926" i="3"/>
  <c r="C926" i="3"/>
  <c r="F926" i="3"/>
  <c r="J925" i="3"/>
  <c r="L924" i="3"/>
  <c r="O924" i="3" s="1"/>
  <c r="K925" i="3" s="1"/>
  <c r="M1035" i="3" l="1"/>
  <c r="I1035" i="3"/>
  <c r="N1035" i="3"/>
  <c r="A1036" i="3"/>
  <c r="G1035" i="3"/>
  <c r="J926" i="3"/>
  <c r="P925" i="3" s="1"/>
  <c r="P924" i="3"/>
  <c r="L925" i="3"/>
  <c r="O925" i="3" s="1"/>
  <c r="K926" i="3" s="1"/>
  <c r="M1036" i="3" l="1"/>
  <c r="I1036" i="3"/>
  <c r="N1036" i="3"/>
  <c r="A1037" i="3"/>
  <c r="G1036" i="3"/>
  <c r="L926" i="3"/>
  <c r="O926" i="3" s="1"/>
  <c r="D927" i="3"/>
  <c r="E927" i="3"/>
  <c r="F927" i="3"/>
  <c r="B927" i="3"/>
  <c r="H927" i="3" s="1"/>
  <c r="C927" i="3"/>
  <c r="M1037" i="3" l="1"/>
  <c r="I1037" i="3"/>
  <c r="N1037" i="3"/>
  <c r="G1037" i="3"/>
  <c r="A1038" i="3"/>
  <c r="B928" i="3"/>
  <c r="C928" i="3"/>
  <c r="H928" i="3"/>
  <c r="D928" i="3"/>
  <c r="E928" i="3"/>
  <c r="J928" i="3" s="1"/>
  <c r="F928" i="3"/>
  <c r="J927" i="3"/>
  <c r="K927" i="3"/>
  <c r="M1038" i="3" l="1"/>
  <c r="I1038" i="3"/>
  <c r="N1038" i="3"/>
  <c r="A1039" i="3"/>
  <c r="G1038" i="3"/>
  <c r="B929" i="3"/>
  <c r="E929" i="3"/>
  <c r="F929" i="3"/>
  <c r="H929" i="3"/>
  <c r="J929" i="3" s="1"/>
  <c r="C929" i="3"/>
  <c r="D929" i="3"/>
  <c r="P927" i="3"/>
  <c r="P926" i="3"/>
  <c r="L927" i="3"/>
  <c r="O927" i="3" s="1"/>
  <c r="K928" i="3" s="1"/>
  <c r="M1039" i="3" l="1"/>
  <c r="I1039" i="3"/>
  <c r="N1039" i="3"/>
  <c r="A1040" i="3"/>
  <c r="G1039" i="3"/>
  <c r="P928" i="3"/>
  <c r="L928" i="3"/>
  <c r="O928" i="3" s="1"/>
  <c r="K929" i="3" s="1"/>
  <c r="M1040" i="3" l="1"/>
  <c r="I1040" i="3"/>
  <c r="N1040" i="3"/>
  <c r="A1041" i="3"/>
  <c r="G1040" i="3"/>
  <c r="C930" i="3"/>
  <c r="E930" i="3"/>
  <c r="B930" i="3"/>
  <c r="K930" i="3" s="1"/>
  <c r="D930" i="3"/>
  <c r="F930" i="3"/>
  <c r="L929" i="3"/>
  <c r="O929" i="3" s="1"/>
  <c r="M1041" i="3" l="1"/>
  <c r="I1041" i="3"/>
  <c r="N1041" i="3"/>
  <c r="A1042" i="3"/>
  <c r="G1041" i="3"/>
  <c r="H930" i="3"/>
  <c r="M1042" i="3" l="1"/>
  <c r="I1042" i="3"/>
  <c r="N1042" i="3"/>
  <c r="A1043" i="3"/>
  <c r="G1042" i="3"/>
  <c r="E931" i="3"/>
  <c r="B931" i="3"/>
  <c r="H931" i="3"/>
  <c r="F931" i="3"/>
  <c r="J931" i="3"/>
  <c r="C931" i="3"/>
  <c r="D931" i="3"/>
  <c r="J930" i="3"/>
  <c r="L930" i="3"/>
  <c r="O930" i="3" s="1"/>
  <c r="M1043" i="3" l="1"/>
  <c r="I1043" i="3"/>
  <c r="N1043" i="3"/>
  <c r="A1044" i="3"/>
  <c r="G1043" i="3"/>
  <c r="D932" i="3"/>
  <c r="F932" i="3"/>
  <c r="B932" i="3"/>
  <c r="H932" i="3"/>
  <c r="C932" i="3"/>
  <c r="E932" i="3"/>
  <c r="J932" i="3" s="1"/>
  <c r="K931" i="3"/>
  <c r="P929" i="3"/>
  <c r="P930" i="3"/>
  <c r="M1044" i="3" l="1"/>
  <c r="I1044" i="3"/>
  <c r="N1044" i="3"/>
  <c r="A1045" i="3"/>
  <c r="G1044" i="3"/>
  <c r="B933" i="3"/>
  <c r="D933" i="3"/>
  <c r="F933" i="3"/>
  <c r="E933" i="3"/>
  <c r="H933" i="3"/>
  <c r="C933" i="3"/>
  <c r="P931" i="3"/>
  <c r="O931" i="3"/>
  <c r="K932" i="3" s="1"/>
  <c r="L931" i="3"/>
  <c r="M1045" i="3" l="1"/>
  <c r="I1045" i="3"/>
  <c r="N1045" i="3"/>
  <c r="A1046" i="3"/>
  <c r="G1045" i="3"/>
  <c r="C934" i="3"/>
  <c r="D934" i="3"/>
  <c r="B934" i="3"/>
  <c r="F934" i="3"/>
  <c r="E934" i="3"/>
  <c r="J933" i="3"/>
  <c r="L932" i="3"/>
  <c r="O932" i="3" s="1"/>
  <c r="K933" i="3" s="1"/>
  <c r="M1046" i="3" l="1"/>
  <c r="I1046" i="3"/>
  <c r="N1046" i="3"/>
  <c r="A1047" i="3"/>
  <c r="G1046" i="3"/>
  <c r="C935" i="3"/>
  <c r="B935" i="3"/>
  <c r="F935" i="3"/>
  <c r="D935" i="3"/>
  <c r="E935" i="3"/>
  <c r="P932" i="3"/>
  <c r="L933" i="3"/>
  <c r="O933" i="3" s="1"/>
  <c r="K934" i="3" s="1"/>
  <c r="H934" i="3"/>
  <c r="M1047" i="3" l="1"/>
  <c r="I1047" i="3"/>
  <c r="N1047" i="3"/>
  <c r="A1048" i="3"/>
  <c r="G1047" i="3"/>
  <c r="F936" i="3"/>
  <c r="B936" i="3"/>
  <c r="E936" i="3"/>
  <c r="C936" i="3"/>
  <c r="D936" i="3"/>
  <c r="J934" i="3"/>
  <c r="H935" i="3"/>
  <c r="L934" i="3"/>
  <c r="O934" i="3" s="1"/>
  <c r="K935" i="3" s="1"/>
  <c r="M1048" i="3" l="1"/>
  <c r="I1048" i="3"/>
  <c r="N1048" i="3"/>
  <c r="A1049" i="3"/>
  <c r="G1048" i="3"/>
  <c r="J935" i="3"/>
  <c r="L935" i="3"/>
  <c r="O935" i="3" s="1"/>
  <c r="K936" i="3" s="1"/>
  <c r="P934" i="3"/>
  <c r="P933" i="3"/>
  <c r="H936" i="3"/>
  <c r="M1049" i="3" l="1"/>
  <c r="I1049" i="3"/>
  <c r="N1049" i="3"/>
  <c r="A1050" i="3"/>
  <c r="G1049" i="3"/>
  <c r="J936" i="3"/>
  <c r="L936" i="3"/>
  <c r="O936" i="3"/>
  <c r="D937" i="3"/>
  <c r="C937" i="3"/>
  <c r="F937" i="3"/>
  <c r="E937" i="3"/>
  <c r="B937" i="3"/>
  <c r="K937" i="3"/>
  <c r="P935" i="3"/>
  <c r="M1050" i="3" l="1"/>
  <c r="I1050" i="3"/>
  <c r="N1050" i="3"/>
  <c r="A1051" i="3"/>
  <c r="G1050" i="3"/>
  <c r="B938" i="3"/>
  <c r="C938" i="3"/>
  <c r="E938" i="3"/>
  <c r="F938" i="3"/>
  <c r="D938" i="3"/>
  <c r="H937" i="3"/>
  <c r="M1051" i="3" l="1"/>
  <c r="I1051" i="3"/>
  <c r="N1051" i="3"/>
  <c r="A1052" i="3"/>
  <c r="G1051" i="3"/>
  <c r="J937" i="3"/>
  <c r="H938" i="3"/>
  <c r="E939" i="3"/>
  <c r="C939" i="3"/>
  <c r="F939" i="3"/>
  <c r="B939" i="3"/>
  <c r="H939" i="3" s="1"/>
  <c r="D939" i="3"/>
  <c r="M1052" i="3" l="1"/>
  <c r="I1052" i="3"/>
  <c r="N1052" i="3"/>
  <c r="A1053" i="3"/>
  <c r="G1052" i="3"/>
  <c r="J939" i="3"/>
  <c r="J938" i="3"/>
  <c r="P938" i="3" s="1"/>
  <c r="P936" i="3"/>
  <c r="L937" i="3"/>
  <c r="O937" i="3" s="1"/>
  <c r="K938" i="3" s="1"/>
  <c r="M1053" i="3" l="1"/>
  <c r="I1053" i="3"/>
  <c r="N1053" i="3"/>
  <c r="A1054" i="3"/>
  <c r="G1053" i="3"/>
  <c r="P937" i="3"/>
  <c r="D940" i="3"/>
  <c r="C940" i="3"/>
  <c r="F940" i="3"/>
  <c r="E940" i="3"/>
  <c r="B940" i="3"/>
  <c r="L938" i="3"/>
  <c r="O938" i="3" s="1"/>
  <c r="K939" i="3" s="1"/>
  <c r="M1054" i="3" l="1"/>
  <c r="I1054" i="3"/>
  <c r="N1054" i="3"/>
  <c r="A1055" i="3"/>
  <c r="G1054" i="3"/>
  <c r="L939" i="3"/>
  <c r="O939" i="3" s="1"/>
  <c r="K940" i="3" s="1"/>
  <c r="J940" i="3"/>
  <c r="H940" i="3"/>
  <c r="M1055" i="3" l="1"/>
  <c r="I1055" i="3"/>
  <c r="N1055" i="3"/>
  <c r="A1056" i="3"/>
  <c r="G1055" i="3"/>
  <c r="P939" i="3"/>
  <c r="B941" i="3"/>
  <c r="E941" i="3"/>
  <c r="F941" i="3"/>
  <c r="C941" i="3"/>
  <c r="D941" i="3"/>
  <c r="M1056" i="3" l="1"/>
  <c r="I1056" i="3"/>
  <c r="N1056" i="3"/>
  <c r="A1057" i="3"/>
  <c r="G1056" i="3"/>
  <c r="F942" i="3"/>
  <c r="E942" i="3"/>
  <c r="D942" i="3"/>
  <c r="C942" i="3"/>
  <c r="B942" i="3"/>
  <c r="H941" i="3"/>
  <c r="L940" i="3"/>
  <c r="O940" i="3" s="1"/>
  <c r="K941" i="3" s="1"/>
  <c r="M1057" i="3" l="1"/>
  <c r="I1057" i="3"/>
  <c r="N1057" i="3"/>
  <c r="A1058" i="3"/>
  <c r="G1057" i="3"/>
  <c r="J941" i="3"/>
  <c r="H942" i="3"/>
  <c r="E943" i="3"/>
  <c r="C943" i="3"/>
  <c r="B943" i="3"/>
  <c r="D943" i="3"/>
  <c r="F943" i="3"/>
  <c r="M1058" i="3" l="1"/>
  <c r="I1058" i="3"/>
  <c r="N1058" i="3"/>
  <c r="A1059" i="3"/>
  <c r="G1058" i="3"/>
  <c r="F944" i="3"/>
  <c r="E944" i="3"/>
  <c r="B944" i="3"/>
  <c r="C944" i="3"/>
  <c r="D944" i="3"/>
  <c r="H943" i="3"/>
  <c r="L941" i="3"/>
  <c r="O941" i="3" s="1"/>
  <c r="K942" i="3" s="1"/>
  <c r="L942" i="3"/>
  <c r="J942" i="3"/>
  <c r="P941" i="3" s="1"/>
  <c r="P940" i="3"/>
  <c r="M1059" i="3" l="1"/>
  <c r="I1059" i="3"/>
  <c r="N1059" i="3"/>
  <c r="A1060" i="3"/>
  <c r="G1059" i="3"/>
  <c r="E945" i="3"/>
  <c r="F945" i="3"/>
  <c r="C945" i="3"/>
  <c r="B945" i="3"/>
  <c r="D945" i="3"/>
  <c r="O942" i="3"/>
  <c r="K943" i="3" s="1"/>
  <c r="J943" i="3"/>
  <c r="P942" i="3"/>
  <c r="H944" i="3"/>
  <c r="M1060" i="3" l="1"/>
  <c r="I1060" i="3"/>
  <c r="N1060" i="3"/>
  <c r="A1061" i="3"/>
  <c r="G1060" i="3"/>
  <c r="J944" i="3"/>
  <c r="F946" i="3"/>
  <c r="B946" i="3"/>
  <c r="C946" i="3"/>
  <c r="D946" i="3"/>
  <c r="H946" i="3"/>
  <c r="E946" i="3"/>
  <c r="L943" i="3"/>
  <c r="O943" i="3" s="1"/>
  <c r="K944" i="3" s="1"/>
  <c r="H945" i="3"/>
  <c r="P943" i="3"/>
  <c r="M1061" i="3" l="1"/>
  <c r="I1061" i="3"/>
  <c r="N1061" i="3"/>
  <c r="A1062" i="3"/>
  <c r="G1061" i="3"/>
  <c r="J946" i="3"/>
  <c r="B947" i="3"/>
  <c r="D947" i="3"/>
  <c r="E947" i="3"/>
  <c r="C947" i="3"/>
  <c r="F947" i="3"/>
  <c r="J945" i="3"/>
  <c r="P945" i="3" s="1"/>
  <c r="L944" i="3"/>
  <c r="O944" i="3" s="1"/>
  <c r="K945" i="3" s="1"/>
  <c r="M1062" i="3" l="1"/>
  <c r="I1062" i="3"/>
  <c r="N1062" i="3"/>
  <c r="A1063" i="3"/>
  <c r="G1062" i="3"/>
  <c r="C948" i="3"/>
  <c r="B948" i="3"/>
  <c r="F948" i="3"/>
  <c r="E948" i="3"/>
  <c r="D948" i="3"/>
  <c r="L945" i="3"/>
  <c r="O945" i="3" s="1"/>
  <c r="K946" i="3" s="1"/>
  <c r="J947" i="3"/>
  <c r="P944" i="3"/>
  <c r="H947" i="3"/>
  <c r="M1063" i="3" l="1"/>
  <c r="I1063" i="3"/>
  <c r="N1063" i="3"/>
  <c r="A1064" i="3"/>
  <c r="G1063" i="3"/>
  <c r="F949" i="3"/>
  <c r="D949" i="3"/>
  <c r="B949" i="3"/>
  <c r="E949" i="3"/>
  <c r="C949" i="3"/>
  <c r="O946" i="3"/>
  <c r="K947" i="3" s="1"/>
  <c r="L946" i="3"/>
  <c r="J948" i="3"/>
  <c r="P946" i="3"/>
  <c r="H948" i="3"/>
  <c r="M1064" i="3" l="1"/>
  <c r="I1064" i="3"/>
  <c r="N1064" i="3"/>
  <c r="A1065" i="3"/>
  <c r="G1064" i="3"/>
  <c r="C950" i="3"/>
  <c r="F950" i="3"/>
  <c r="D950" i="3"/>
  <c r="E950" i="3"/>
  <c r="B950" i="3"/>
  <c r="H949" i="3"/>
  <c r="L947" i="3"/>
  <c r="O947" i="3" s="1"/>
  <c r="K948" i="3" s="1"/>
  <c r="P947" i="3"/>
  <c r="M1065" i="3" l="1"/>
  <c r="I1065" i="3"/>
  <c r="N1065" i="3"/>
  <c r="A1066" i="3"/>
  <c r="G1065" i="3"/>
  <c r="J949" i="3"/>
  <c r="F951" i="3"/>
  <c r="H951" i="3"/>
  <c r="B951" i="3"/>
  <c r="E951" i="3"/>
  <c r="D951" i="3"/>
  <c r="C951" i="3"/>
  <c r="L948" i="3"/>
  <c r="O948" i="3" s="1"/>
  <c r="K949" i="3" s="1"/>
  <c r="H950" i="3"/>
  <c r="J950" i="3" s="1"/>
  <c r="M1066" i="3" l="1"/>
  <c r="I1066" i="3"/>
  <c r="N1066" i="3"/>
  <c r="A1067" i="3"/>
  <c r="G1066" i="3"/>
  <c r="F952" i="3"/>
  <c r="D952" i="3"/>
  <c r="E952" i="3"/>
  <c r="C952" i="3"/>
  <c r="B952" i="3"/>
  <c r="L949" i="3"/>
  <c r="O949" i="3" s="1"/>
  <c r="K950" i="3" s="1"/>
  <c r="J951" i="3"/>
  <c r="P950" i="3" s="1"/>
  <c r="P949" i="3"/>
  <c r="P948" i="3"/>
  <c r="M1067" i="3" l="1"/>
  <c r="I1067" i="3"/>
  <c r="N1067" i="3"/>
  <c r="A1068" i="3"/>
  <c r="G1067" i="3"/>
  <c r="L950" i="3"/>
  <c r="O950" i="3" s="1"/>
  <c r="K951" i="3" s="1"/>
  <c r="D953" i="3"/>
  <c r="F953" i="3"/>
  <c r="E953" i="3"/>
  <c r="B953" i="3"/>
  <c r="C953" i="3"/>
  <c r="H952" i="3"/>
  <c r="J952" i="3"/>
  <c r="P951" i="3"/>
  <c r="M1068" i="3" l="1"/>
  <c r="I1068" i="3"/>
  <c r="N1068" i="3"/>
  <c r="A1069" i="3"/>
  <c r="G1068" i="3"/>
  <c r="L951" i="3"/>
  <c r="O951" i="3" s="1"/>
  <c r="K952" i="3" s="1"/>
  <c r="H953" i="3"/>
  <c r="M1069" i="3" l="1"/>
  <c r="I1069" i="3"/>
  <c r="N1069" i="3"/>
  <c r="A1070" i="3"/>
  <c r="G1069" i="3"/>
  <c r="J953" i="3"/>
  <c r="L952" i="3"/>
  <c r="O952" i="3" s="1"/>
  <c r="K953" i="3" s="1"/>
  <c r="F954" i="3"/>
  <c r="C954" i="3"/>
  <c r="D954" i="3"/>
  <c r="B954" i="3"/>
  <c r="E954" i="3"/>
  <c r="M1070" i="3" l="1"/>
  <c r="I1070" i="3"/>
  <c r="N1070" i="3"/>
  <c r="A1071" i="3"/>
  <c r="G1070" i="3"/>
  <c r="B955" i="3"/>
  <c r="C955" i="3"/>
  <c r="D955" i="3"/>
  <c r="E955" i="3"/>
  <c r="F955" i="3"/>
  <c r="H954" i="3"/>
  <c r="L953" i="3"/>
  <c r="O953" i="3" s="1"/>
  <c r="K954" i="3" s="1"/>
  <c r="P952" i="3"/>
  <c r="M1071" i="3" l="1"/>
  <c r="I1071" i="3"/>
  <c r="N1071" i="3"/>
  <c r="A1072" i="3"/>
  <c r="G1071" i="3"/>
  <c r="C956" i="3"/>
  <c r="F956" i="3"/>
  <c r="B956" i="3"/>
  <c r="E956" i="3"/>
  <c r="D956" i="3"/>
  <c r="J954" i="3"/>
  <c r="L954" i="3"/>
  <c r="O954" i="3" s="1"/>
  <c r="K955" i="3" s="1"/>
  <c r="H955" i="3"/>
  <c r="M1072" i="3" l="1"/>
  <c r="I1072" i="3"/>
  <c r="N1072" i="3"/>
  <c r="A1073" i="3"/>
  <c r="G1072" i="3"/>
  <c r="L955" i="3"/>
  <c r="J955" i="3"/>
  <c r="H956" i="3"/>
  <c r="O955" i="3"/>
  <c r="K956" i="3" s="1"/>
  <c r="P954" i="3"/>
  <c r="P953" i="3"/>
  <c r="M1073" i="3" l="1"/>
  <c r="I1073" i="3"/>
  <c r="N1073" i="3"/>
  <c r="A1074" i="3"/>
  <c r="G1073" i="3"/>
  <c r="L956" i="3"/>
  <c r="O956" i="3" s="1"/>
  <c r="J956" i="3"/>
  <c r="C957" i="3"/>
  <c r="F957" i="3"/>
  <c r="B957" i="3"/>
  <c r="D957" i="3"/>
  <c r="H957" i="3"/>
  <c r="E957" i="3"/>
  <c r="J957" i="3" s="1"/>
  <c r="M1074" i="3" l="1"/>
  <c r="I1074" i="3"/>
  <c r="N1074" i="3"/>
  <c r="A1075" i="3"/>
  <c r="G1074" i="3"/>
  <c r="B958" i="3"/>
  <c r="D958" i="3"/>
  <c r="C958" i="3"/>
  <c r="H958" i="3"/>
  <c r="F958" i="3"/>
  <c r="E958" i="3"/>
  <c r="J958" i="3" s="1"/>
  <c r="P956" i="3"/>
  <c r="K957" i="3"/>
  <c r="P955" i="3"/>
  <c r="M1075" i="3" l="1"/>
  <c r="I1075" i="3"/>
  <c r="N1075" i="3"/>
  <c r="A1076" i="3"/>
  <c r="G1075" i="3"/>
  <c r="P957" i="3"/>
  <c r="E959" i="3"/>
  <c r="D959" i="3"/>
  <c r="F959" i="3"/>
  <c r="C959" i="3"/>
  <c r="B959" i="3"/>
  <c r="H959" i="3" s="1"/>
  <c r="J959" i="3" s="1"/>
  <c r="L957" i="3"/>
  <c r="O957" i="3"/>
  <c r="K958" i="3" s="1"/>
  <c r="M1076" i="3" l="1"/>
  <c r="I1076" i="3"/>
  <c r="N1076" i="3"/>
  <c r="A1077" i="3"/>
  <c r="G1076" i="3"/>
  <c r="P958" i="3"/>
  <c r="L958" i="3"/>
  <c r="O958" i="3" s="1"/>
  <c r="K959" i="3" s="1"/>
  <c r="M1077" i="3" l="1"/>
  <c r="I1077" i="3"/>
  <c r="N1077" i="3"/>
  <c r="A1078" i="3"/>
  <c r="G1077" i="3"/>
  <c r="L959" i="3"/>
  <c r="O959" i="3" s="1"/>
  <c r="F960" i="3"/>
  <c r="B960" i="3"/>
  <c r="C960" i="3"/>
  <c r="D960" i="3"/>
  <c r="E960" i="3"/>
  <c r="M1078" i="3" l="1"/>
  <c r="I1078" i="3"/>
  <c r="N1078" i="3"/>
  <c r="A1079" i="3"/>
  <c r="G1078" i="3"/>
  <c r="B961" i="3"/>
  <c r="D961" i="3"/>
  <c r="F961" i="3"/>
  <c r="C961" i="3"/>
  <c r="E961" i="3"/>
  <c r="H960" i="3"/>
  <c r="J960" i="3"/>
  <c r="K960" i="3"/>
  <c r="M1079" i="3" l="1"/>
  <c r="I1079" i="3"/>
  <c r="N1079" i="3"/>
  <c r="A1080" i="3"/>
  <c r="G1079" i="3"/>
  <c r="D962" i="3"/>
  <c r="F962" i="3"/>
  <c r="E962" i="3"/>
  <c r="B962" i="3"/>
  <c r="C962" i="3"/>
  <c r="P959" i="3"/>
  <c r="H961" i="3"/>
  <c r="M1080" i="3" l="1"/>
  <c r="I1080" i="3"/>
  <c r="N1080" i="3"/>
  <c r="A1081" i="3"/>
  <c r="G1080" i="3"/>
  <c r="J961" i="3"/>
  <c r="B963" i="3"/>
  <c r="F963" i="3"/>
  <c r="E963" i="3"/>
  <c r="D963" i="3"/>
  <c r="C963" i="3"/>
  <c r="H962" i="3"/>
  <c r="L960" i="3"/>
  <c r="O960" i="3" s="1"/>
  <c r="K961" i="3" s="1"/>
  <c r="M1081" i="3" l="1"/>
  <c r="I1081" i="3"/>
  <c r="N1081" i="3"/>
  <c r="A1082" i="3"/>
  <c r="G1081" i="3"/>
  <c r="C964" i="3"/>
  <c r="E964" i="3"/>
  <c r="B964" i="3"/>
  <c r="F964" i="3"/>
  <c r="D964" i="3"/>
  <c r="J962" i="3"/>
  <c r="H963" i="3"/>
  <c r="L961" i="3"/>
  <c r="P961" i="3"/>
  <c r="P960" i="3"/>
  <c r="O961" i="3"/>
  <c r="K962" i="3" s="1"/>
  <c r="J963" i="3"/>
  <c r="M1082" i="3" l="1"/>
  <c r="I1082" i="3"/>
  <c r="N1082" i="3"/>
  <c r="A1083" i="3"/>
  <c r="G1082" i="3"/>
  <c r="C965" i="3"/>
  <c r="E965" i="3"/>
  <c r="F965" i="3"/>
  <c r="B965" i="3"/>
  <c r="D965" i="3"/>
  <c r="L962" i="3"/>
  <c r="O962" i="3"/>
  <c r="K963" i="3" s="1"/>
  <c r="P962" i="3"/>
  <c r="H964" i="3"/>
  <c r="M1083" i="3" l="1"/>
  <c r="I1083" i="3"/>
  <c r="N1083" i="3"/>
  <c r="A1084" i="3"/>
  <c r="G1083" i="3"/>
  <c r="D966" i="3"/>
  <c r="B966" i="3"/>
  <c r="E966" i="3"/>
  <c r="C966" i="3"/>
  <c r="F966" i="3"/>
  <c r="L963" i="3"/>
  <c r="J965" i="3"/>
  <c r="O963" i="3"/>
  <c r="K964" i="3" s="1"/>
  <c r="H965" i="3"/>
  <c r="J964" i="3"/>
  <c r="M1084" i="3" l="1"/>
  <c r="I1084" i="3"/>
  <c r="N1084" i="3"/>
  <c r="A1085" i="3"/>
  <c r="G1084" i="3"/>
  <c r="C967" i="3"/>
  <c r="B967" i="3"/>
  <c r="E967" i="3"/>
  <c r="D967" i="3"/>
  <c r="F967" i="3"/>
  <c r="P964" i="3"/>
  <c r="P963" i="3"/>
  <c r="H966" i="3"/>
  <c r="J966" i="3"/>
  <c r="P965" i="3" s="1"/>
  <c r="L964" i="3"/>
  <c r="O964" i="3" s="1"/>
  <c r="K965" i="3" s="1"/>
  <c r="M1085" i="3" l="1"/>
  <c r="I1085" i="3"/>
  <c r="N1085" i="3"/>
  <c r="A1086" i="3"/>
  <c r="G1085" i="3"/>
  <c r="C968" i="3"/>
  <c r="B968" i="3"/>
  <c r="F968" i="3"/>
  <c r="D968" i="3"/>
  <c r="E968" i="3"/>
  <c r="H967" i="3"/>
  <c r="L965" i="3"/>
  <c r="O965" i="3" s="1"/>
  <c r="K966" i="3" s="1"/>
  <c r="M1086" i="3" l="1"/>
  <c r="I1086" i="3"/>
  <c r="N1086" i="3"/>
  <c r="A1087" i="3"/>
  <c r="G1086" i="3"/>
  <c r="J967" i="3"/>
  <c r="H968" i="3"/>
  <c r="J968" i="3"/>
  <c r="L966" i="3"/>
  <c r="O966" i="3" s="1"/>
  <c r="K967" i="3" s="1"/>
  <c r="M1087" i="3" l="1"/>
  <c r="I1087" i="3"/>
  <c r="N1087" i="3"/>
  <c r="A1088" i="3"/>
  <c r="G1087" i="3"/>
  <c r="L967" i="3"/>
  <c r="O967" i="3" s="1"/>
  <c r="K968" i="3" s="1"/>
  <c r="F969" i="3"/>
  <c r="C969" i="3"/>
  <c r="E969" i="3"/>
  <c r="D969" i="3"/>
  <c r="B969" i="3"/>
  <c r="P967" i="3"/>
  <c r="P966" i="3"/>
  <c r="M1088" i="3" l="1"/>
  <c r="I1088" i="3"/>
  <c r="N1088" i="3"/>
  <c r="A1089" i="3"/>
  <c r="G1088" i="3"/>
  <c r="L968" i="3"/>
  <c r="O968" i="3" s="1"/>
  <c r="K969" i="3" s="1"/>
  <c r="H969" i="3"/>
  <c r="M1089" i="3" l="1"/>
  <c r="I1089" i="3"/>
  <c r="N1089" i="3"/>
  <c r="A1090" i="3"/>
  <c r="G1089" i="3"/>
  <c r="E970" i="3"/>
  <c r="C970" i="3"/>
  <c r="D970" i="3"/>
  <c r="F970" i="3"/>
  <c r="B970" i="3"/>
  <c r="H970" i="3" s="1"/>
  <c r="J970" i="3" s="1"/>
  <c r="L969" i="3"/>
  <c r="O969" i="3" s="1"/>
  <c r="J969" i="3"/>
  <c r="M1090" i="3" l="1"/>
  <c r="I1090" i="3"/>
  <c r="N1090" i="3"/>
  <c r="A1091" i="3"/>
  <c r="G1090" i="3"/>
  <c r="P969" i="3"/>
  <c r="P968" i="3"/>
  <c r="K970" i="3"/>
  <c r="M1091" i="3" l="1"/>
  <c r="I1091" i="3"/>
  <c r="N1091" i="3"/>
  <c r="A1092" i="3"/>
  <c r="G1091" i="3"/>
  <c r="E971" i="3"/>
  <c r="D971" i="3"/>
  <c r="C971" i="3"/>
  <c r="F971" i="3"/>
  <c r="B971" i="3"/>
  <c r="L970" i="3"/>
  <c r="O970" i="3" s="1"/>
  <c r="M1092" i="3" l="1"/>
  <c r="I1092" i="3"/>
  <c r="N1092" i="3"/>
  <c r="A1093" i="3"/>
  <c r="G1092" i="3"/>
  <c r="D972" i="3"/>
  <c r="B972" i="3"/>
  <c r="E972" i="3"/>
  <c r="C972" i="3"/>
  <c r="F972" i="3"/>
  <c r="K971" i="3"/>
  <c r="H971" i="3"/>
  <c r="M1093" i="3" l="1"/>
  <c r="I1093" i="3"/>
  <c r="N1093" i="3"/>
  <c r="A1094" i="3"/>
  <c r="G1093" i="3"/>
  <c r="B973" i="3"/>
  <c r="F973" i="3"/>
  <c r="C973" i="3"/>
  <c r="D973" i="3"/>
  <c r="E973" i="3"/>
  <c r="J971" i="3"/>
  <c r="H972" i="3"/>
  <c r="M1094" i="3" l="1"/>
  <c r="I1094" i="3"/>
  <c r="N1094" i="3"/>
  <c r="A1095" i="3"/>
  <c r="G1094" i="3"/>
  <c r="J972" i="3"/>
  <c r="H973" i="3"/>
  <c r="C974" i="3"/>
  <c r="F974" i="3"/>
  <c r="E974" i="3"/>
  <c r="D974" i="3"/>
  <c r="B974" i="3"/>
  <c r="P970" i="3"/>
  <c r="P971" i="3"/>
  <c r="L971" i="3"/>
  <c r="O971" i="3" s="1"/>
  <c r="K972" i="3" s="1"/>
  <c r="M1095" i="3" l="1"/>
  <c r="I1095" i="3"/>
  <c r="N1095" i="3"/>
  <c r="A1096" i="3"/>
  <c r="G1095" i="3"/>
  <c r="J973" i="3"/>
  <c r="L972" i="3"/>
  <c r="O972" i="3" s="1"/>
  <c r="K973" i="3" s="1"/>
  <c r="H974" i="3"/>
  <c r="P972" i="3"/>
  <c r="M1096" i="3" l="1"/>
  <c r="I1096" i="3"/>
  <c r="N1096" i="3"/>
  <c r="A1097" i="3"/>
  <c r="G1096" i="3"/>
  <c r="J974" i="3"/>
  <c r="L973" i="3"/>
  <c r="O973" i="3" s="1"/>
  <c r="K974" i="3" s="1"/>
  <c r="D975" i="3"/>
  <c r="E975" i="3"/>
  <c r="C975" i="3"/>
  <c r="F975" i="3"/>
  <c r="B975" i="3"/>
  <c r="P973" i="3"/>
  <c r="M1097" i="3" l="1"/>
  <c r="I1097" i="3"/>
  <c r="N1097" i="3"/>
  <c r="A1098" i="3"/>
  <c r="G1097" i="3"/>
  <c r="E976" i="3"/>
  <c r="C976" i="3"/>
  <c r="F976" i="3"/>
  <c r="D976" i="3"/>
  <c r="B976" i="3"/>
  <c r="L974" i="3"/>
  <c r="O974" i="3" s="1"/>
  <c r="K975" i="3" s="1"/>
  <c r="H975" i="3"/>
  <c r="M1098" i="3" l="1"/>
  <c r="I1098" i="3"/>
  <c r="N1098" i="3"/>
  <c r="A1099" i="3"/>
  <c r="G1098" i="3"/>
  <c r="D977" i="3"/>
  <c r="C977" i="3"/>
  <c r="B977" i="3"/>
  <c r="E977" i="3"/>
  <c r="F977" i="3"/>
  <c r="L975" i="3"/>
  <c r="O975" i="3" s="1"/>
  <c r="K976" i="3" s="1"/>
  <c r="J975" i="3"/>
  <c r="H976" i="3"/>
  <c r="M1099" i="3" l="1"/>
  <c r="I1099" i="3"/>
  <c r="N1099" i="3"/>
  <c r="A1100" i="3"/>
  <c r="G1099" i="3"/>
  <c r="J976" i="3"/>
  <c r="L976" i="3"/>
  <c r="O976" i="3" s="1"/>
  <c r="K977" i="3" s="1"/>
  <c r="H977" i="3"/>
  <c r="J977" i="3" s="1"/>
  <c r="P975" i="3"/>
  <c r="P974" i="3"/>
  <c r="M1100" i="3" l="1"/>
  <c r="I1100" i="3"/>
  <c r="N1100" i="3"/>
  <c r="A1101" i="3"/>
  <c r="G1100" i="3"/>
  <c r="P976" i="3"/>
  <c r="D978" i="3"/>
  <c r="F978" i="3"/>
  <c r="E978" i="3"/>
  <c r="B978" i="3"/>
  <c r="C978" i="3"/>
  <c r="L977" i="3"/>
  <c r="O977" i="3" s="1"/>
  <c r="M1101" i="3" l="1"/>
  <c r="I1101" i="3"/>
  <c r="N1101" i="3"/>
  <c r="A1102" i="3"/>
  <c r="G1101" i="3"/>
  <c r="D979" i="3"/>
  <c r="E979" i="3"/>
  <c r="B979" i="3"/>
  <c r="C979" i="3"/>
  <c r="F979" i="3"/>
  <c r="K978" i="3"/>
  <c r="H978" i="3"/>
  <c r="M1102" i="3" l="1"/>
  <c r="I1102" i="3"/>
  <c r="N1102" i="3"/>
  <c r="A1103" i="3"/>
  <c r="G1102" i="3"/>
  <c r="H979" i="3"/>
  <c r="J978" i="3"/>
  <c r="L978" i="3"/>
  <c r="O978" i="3" s="1"/>
  <c r="K979" i="3" s="1"/>
  <c r="J979" i="3"/>
  <c r="M1103" i="3" l="1"/>
  <c r="I1103" i="3"/>
  <c r="N1103" i="3"/>
  <c r="G1103" i="3"/>
  <c r="A1104" i="3"/>
  <c r="F980" i="3"/>
  <c r="E980" i="3"/>
  <c r="B980" i="3"/>
  <c r="D980" i="3"/>
  <c r="C980" i="3"/>
  <c r="P978" i="3"/>
  <c r="P977" i="3"/>
  <c r="L979" i="3"/>
  <c r="O979" i="3" s="1"/>
  <c r="M1104" i="3" l="1"/>
  <c r="I1104" i="3"/>
  <c r="N1104" i="3"/>
  <c r="A1105" i="3"/>
  <c r="G1104" i="3"/>
  <c r="K980" i="3"/>
  <c r="H980" i="3"/>
  <c r="M1105" i="3" l="1"/>
  <c r="I1105" i="3"/>
  <c r="N1105" i="3"/>
  <c r="A1106" i="3"/>
  <c r="G1105" i="3"/>
  <c r="J980" i="3"/>
  <c r="L980" i="3"/>
  <c r="O980" i="3" s="1"/>
  <c r="C981" i="3"/>
  <c r="E981" i="3"/>
  <c r="D981" i="3"/>
  <c r="F981" i="3"/>
  <c r="B981" i="3"/>
  <c r="M1106" i="3" l="1"/>
  <c r="I1106" i="3"/>
  <c r="N1106" i="3"/>
  <c r="A1107" i="3"/>
  <c r="G1106" i="3"/>
  <c r="E982" i="3"/>
  <c r="F982" i="3"/>
  <c r="C982" i="3"/>
  <c r="B982" i="3"/>
  <c r="D982" i="3"/>
  <c r="K981" i="3"/>
  <c r="H981" i="3"/>
  <c r="P979" i="3"/>
  <c r="M1107" i="3" l="1"/>
  <c r="I1107" i="3"/>
  <c r="N1107" i="3"/>
  <c r="G1107" i="3"/>
  <c r="A1108" i="3"/>
  <c r="J981" i="3"/>
  <c r="B983" i="3"/>
  <c r="C983" i="3"/>
  <c r="E983" i="3"/>
  <c r="F983" i="3"/>
  <c r="D983" i="3"/>
  <c r="H982" i="3"/>
  <c r="J982" i="3"/>
  <c r="M1108" i="3" l="1"/>
  <c r="I1108" i="3"/>
  <c r="N1108" i="3"/>
  <c r="G1108" i="3"/>
  <c r="A1109" i="3"/>
  <c r="L981" i="3"/>
  <c r="O981" i="3" s="1"/>
  <c r="K982" i="3" s="1"/>
  <c r="D984" i="3"/>
  <c r="B984" i="3"/>
  <c r="C984" i="3"/>
  <c r="F984" i="3"/>
  <c r="E984" i="3"/>
  <c r="L982" i="3"/>
  <c r="H983" i="3"/>
  <c r="P981" i="3"/>
  <c r="P980" i="3"/>
  <c r="M1109" i="3" l="1"/>
  <c r="I1109" i="3"/>
  <c r="N1109" i="3"/>
  <c r="A1110" i="3"/>
  <c r="G1109" i="3"/>
  <c r="H984" i="3"/>
  <c r="J983" i="3"/>
  <c r="L983" i="3"/>
  <c r="O982" i="3"/>
  <c r="K983" i="3" s="1"/>
  <c r="M1110" i="3" l="1"/>
  <c r="I1110" i="3"/>
  <c r="N1110" i="3"/>
  <c r="A1111" i="3"/>
  <c r="G1110" i="3"/>
  <c r="J984" i="3"/>
  <c r="F985" i="3"/>
  <c r="E985" i="3"/>
  <c r="B985" i="3"/>
  <c r="C985" i="3"/>
  <c r="D985" i="3"/>
  <c r="O983" i="3"/>
  <c r="K984" i="3" s="1"/>
  <c r="P983" i="3"/>
  <c r="P982" i="3"/>
  <c r="M1111" i="3" l="1"/>
  <c r="I1111" i="3"/>
  <c r="N1111" i="3"/>
  <c r="A1112" i="3"/>
  <c r="G1111" i="3"/>
  <c r="H985" i="3"/>
  <c r="L984" i="3"/>
  <c r="O984" i="3" s="1"/>
  <c r="K985" i="3" s="1"/>
  <c r="M1112" i="3" l="1"/>
  <c r="I1112" i="3"/>
  <c r="N1112" i="3"/>
  <c r="G1112" i="3"/>
  <c r="A1113" i="3"/>
  <c r="F986" i="3"/>
  <c r="E986" i="3"/>
  <c r="D986" i="3"/>
  <c r="B986" i="3"/>
  <c r="K986" i="3" s="1"/>
  <c r="C986" i="3"/>
  <c r="L985" i="3"/>
  <c r="O985" i="3" s="1"/>
  <c r="J985" i="3"/>
  <c r="M1113" i="3" l="1"/>
  <c r="I1113" i="3"/>
  <c r="N1113" i="3"/>
  <c r="G1113" i="3"/>
  <c r="A1114" i="3"/>
  <c r="P984" i="3"/>
  <c r="H986" i="3"/>
  <c r="M1114" i="3" l="1"/>
  <c r="I1114" i="3"/>
  <c r="N1114" i="3"/>
  <c r="A1115" i="3"/>
  <c r="G1114" i="3"/>
  <c r="J986" i="3"/>
  <c r="E987" i="3"/>
  <c r="D987" i="3"/>
  <c r="B987" i="3"/>
  <c r="H987" i="3"/>
  <c r="C987" i="3"/>
  <c r="F987" i="3"/>
  <c r="J987" i="3"/>
  <c r="M1115" i="3" l="1"/>
  <c r="I1115" i="3"/>
  <c r="N1115" i="3"/>
  <c r="G1115" i="3"/>
  <c r="A1116" i="3"/>
  <c r="F988" i="3"/>
  <c r="E988" i="3"/>
  <c r="D988" i="3"/>
  <c r="B988" i="3"/>
  <c r="C988" i="3"/>
  <c r="P986" i="3"/>
  <c r="P985" i="3"/>
  <c r="L986" i="3"/>
  <c r="O986" i="3" s="1"/>
  <c r="K987" i="3" s="1"/>
  <c r="M1116" i="3" l="1"/>
  <c r="I1116" i="3"/>
  <c r="N1116" i="3"/>
  <c r="A1117" i="3"/>
  <c r="G1116" i="3"/>
  <c r="C989" i="3"/>
  <c r="E989" i="3"/>
  <c r="F989" i="3"/>
  <c r="B989" i="3"/>
  <c r="D989" i="3"/>
  <c r="H988" i="3"/>
  <c r="J988" i="3" s="1"/>
  <c r="L987" i="3"/>
  <c r="O987" i="3"/>
  <c r="K988" i="3" s="1"/>
  <c r="M1117" i="3" l="1"/>
  <c r="I1117" i="3"/>
  <c r="N1117" i="3"/>
  <c r="G1117" i="3"/>
  <c r="A1118" i="3"/>
  <c r="E990" i="3"/>
  <c r="C990" i="3"/>
  <c r="D990" i="3"/>
  <c r="B990" i="3"/>
  <c r="F990" i="3"/>
  <c r="P987" i="3"/>
  <c r="L988" i="3"/>
  <c r="O988" i="3" s="1"/>
  <c r="K989" i="3" s="1"/>
  <c r="H989" i="3"/>
  <c r="M1118" i="3" l="1"/>
  <c r="I1118" i="3"/>
  <c r="N1118" i="3"/>
  <c r="A1119" i="3"/>
  <c r="G1118" i="3"/>
  <c r="J989" i="3"/>
  <c r="H990" i="3"/>
  <c r="M1119" i="3" l="1"/>
  <c r="I1119" i="3"/>
  <c r="N1119" i="3"/>
  <c r="A1120" i="3"/>
  <c r="G1119" i="3"/>
  <c r="J990" i="3"/>
  <c r="L990" i="3"/>
  <c r="L989" i="3"/>
  <c r="O989" i="3" s="1"/>
  <c r="K990" i="3" s="1"/>
  <c r="C991" i="3"/>
  <c r="D991" i="3"/>
  <c r="E991" i="3"/>
  <c r="B991" i="3"/>
  <c r="F991" i="3"/>
  <c r="P989" i="3"/>
  <c r="P988" i="3"/>
  <c r="M1120" i="3" l="1"/>
  <c r="I1120" i="3"/>
  <c r="N1120" i="3"/>
  <c r="A1121" i="3"/>
  <c r="G1120" i="3"/>
  <c r="C992" i="3"/>
  <c r="D992" i="3"/>
  <c r="B992" i="3"/>
  <c r="F992" i="3"/>
  <c r="E992" i="3"/>
  <c r="O990" i="3"/>
  <c r="K991" i="3" s="1"/>
  <c r="H991" i="3"/>
  <c r="M1121" i="3" l="1"/>
  <c r="I1121" i="3"/>
  <c r="N1121" i="3"/>
  <c r="A1122" i="3"/>
  <c r="G1121" i="3"/>
  <c r="J991" i="3"/>
  <c r="L991" i="3"/>
  <c r="O991" i="3" s="1"/>
  <c r="K992" i="3" s="1"/>
  <c r="E993" i="3"/>
  <c r="F993" i="3"/>
  <c r="D993" i="3"/>
  <c r="C993" i="3"/>
  <c r="B993" i="3"/>
  <c r="H993" i="3" s="1"/>
  <c r="J992" i="3"/>
  <c r="H992" i="3"/>
  <c r="M1122" i="3" l="1"/>
  <c r="I1122" i="3"/>
  <c r="N1122" i="3"/>
  <c r="A1123" i="3"/>
  <c r="G1122" i="3"/>
  <c r="J993" i="3"/>
  <c r="L992" i="3"/>
  <c r="O992" i="3" s="1"/>
  <c r="K993" i="3" s="1"/>
  <c r="P992" i="3"/>
  <c r="P991" i="3"/>
  <c r="P990" i="3"/>
  <c r="M1123" i="3" l="1"/>
  <c r="I1123" i="3"/>
  <c r="N1123" i="3"/>
  <c r="A1124" i="3"/>
  <c r="G1123" i="3"/>
  <c r="B994" i="3"/>
  <c r="H994" i="3" s="1"/>
  <c r="D994" i="3"/>
  <c r="F994" i="3"/>
  <c r="C994" i="3"/>
  <c r="E994" i="3"/>
  <c r="J994" i="3" s="1"/>
  <c r="L993" i="3"/>
  <c r="O993" i="3" s="1"/>
  <c r="M1124" i="3" l="1"/>
  <c r="I1124" i="3"/>
  <c r="N1124" i="3"/>
  <c r="A1125" i="3"/>
  <c r="G1124" i="3"/>
  <c r="P993" i="3"/>
  <c r="K994" i="3"/>
  <c r="M1125" i="3" l="1"/>
  <c r="I1125" i="3"/>
  <c r="N1125" i="3"/>
  <c r="A1126" i="3"/>
  <c r="G1125" i="3"/>
  <c r="L994" i="3"/>
  <c r="O994" i="3" s="1"/>
  <c r="K995" i="3" s="1"/>
  <c r="B995" i="3"/>
  <c r="C995" i="3"/>
  <c r="E995" i="3"/>
  <c r="D995" i="3"/>
  <c r="F995" i="3"/>
  <c r="H995" i="3"/>
  <c r="J995" i="3" s="1"/>
  <c r="M1126" i="3" l="1"/>
  <c r="I1126" i="3"/>
  <c r="N1126" i="3"/>
  <c r="A1127" i="3"/>
  <c r="G1126" i="3"/>
  <c r="O995" i="3"/>
  <c r="L995" i="3"/>
  <c r="P994" i="3"/>
  <c r="E996" i="3"/>
  <c r="C996" i="3"/>
  <c r="F996" i="3"/>
  <c r="K996" i="3"/>
  <c r="B996" i="3"/>
  <c r="H996" i="3" s="1"/>
  <c r="J996" i="3" s="1"/>
  <c r="D996" i="3"/>
  <c r="M1127" i="3" l="1"/>
  <c r="I1127" i="3"/>
  <c r="N1127" i="3"/>
  <c r="A1128" i="3"/>
  <c r="G1127" i="3"/>
  <c r="P995" i="3"/>
  <c r="L996" i="3"/>
  <c r="O996" i="3" s="1"/>
  <c r="M1128" i="3" l="1"/>
  <c r="I1128" i="3"/>
  <c r="N1128" i="3"/>
  <c r="A1129" i="3"/>
  <c r="G1128" i="3"/>
  <c r="C997" i="3"/>
  <c r="K997" i="3"/>
  <c r="F997" i="3"/>
  <c r="E997" i="3"/>
  <c r="J997" i="3" s="1"/>
  <c r="B997" i="3"/>
  <c r="D997" i="3"/>
  <c r="H997" i="3"/>
  <c r="M1129" i="3" l="1"/>
  <c r="I1129" i="3"/>
  <c r="N1129" i="3"/>
  <c r="A1130" i="3"/>
  <c r="G1129" i="3"/>
  <c r="P996" i="3"/>
  <c r="B998" i="3"/>
  <c r="H998" i="3" s="1"/>
  <c r="E998" i="3"/>
  <c r="D998" i="3"/>
  <c r="F998" i="3"/>
  <c r="C998" i="3"/>
  <c r="L997" i="3"/>
  <c r="O997" i="3" s="1"/>
  <c r="K998" i="3" s="1"/>
  <c r="M1130" i="3" l="1"/>
  <c r="I1130" i="3"/>
  <c r="N1130" i="3"/>
  <c r="A1131" i="3"/>
  <c r="G1130" i="3"/>
  <c r="J998" i="3"/>
  <c r="M1131" i="3" l="1"/>
  <c r="I1131" i="3"/>
  <c r="N1131" i="3"/>
  <c r="A1132" i="3"/>
  <c r="G1131" i="3"/>
  <c r="P997" i="3"/>
  <c r="D999" i="3"/>
  <c r="B999" i="3"/>
  <c r="F999" i="3"/>
  <c r="H999" i="3"/>
  <c r="E999" i="3"/>
  <c r="C999" i="3"/>
  <c r="L998" i="3"/>
  <c r="O998" i="3" s="1"/>
  <c r="M1132" i="3" l="1"/>
  <c r="I1132" i="3"/>
  <c r="N1132" i="3"/>
  <c r="A1133" i="3"/>
  <c r="G1132" i="3"/>
  <c r="F1000" i="3"/>
  <c r="D1000" i="3"/>
  <c r="E1000" i="3"/>
  <c r="C1000" i="3"/>
  <c r="B1000" i="3"/>
  <c r="K999" i="3"/>
  <c r="J999" i="3"/>
  <c r="M1133" i="3" l="1"/>
  <c r="I1133" i="3"/>
  <c r="N1133" i="3"/>
  <c r="A1134" i="3"/>
  <c r="G1133" i="3"/>
  <c r="D1001" i="3"/>
  <c r="B1001" i="3"/>
  <c r="C1001" i="3"/>
  <c r="E1001" i="3"/>
  <c r="F1001" i="3"/>
  <c r="P998" i="3"/>
  <c r="H1000" i="3"/>
  <c r="J1000" i="3" s="1"/>
  <c r="L999" i="3"/>
  <c r="O999" i="3" s="1"/>
  <c r="K1000" i="3" s="1"/>
  <c r="M1134" i="3" l="1"/>
  <c r="I1134" i="3"/>
  <c r="N1134" i="3"/>
  <c r="A1135" i="3"/>
  <c r="G1134" i="3"/>
  <c r="D1002" i="3"/>
  <c r="F1002" i="3"/>
  <c r="B1002" i="3"/>
  <c r="E1002" i="3"/>
  <c r="C1002" i="3"/>
  <c r="P999" i="3"/>
  <c r="H1001" i="3"/>
  <c r="M1135" i="3" l="1"/>
  <c r="I1135" i="3"/>
  <c r="N1135" i="3"/>
  <c r="A1136" i="3"/>
  <c r="G1135" i="3"/>
  <c r="J1001" i="3"/>
  <c r="C1003" i="3"/>
  <c r="F1003" i="3"/>
  <c r="E1003" i="3"/>
  <c r="B1003" i="3"/>
  <c r="D1003" i="3"/>
  <c r="L1000" i="3"/>
  <c r="O1000" i="3" s="1"/>
  <c r="K1001" i="3" s="1"/>
  <c r="H1002" i="3"/>
  <c r="M1136" i="3" l="1"/>
  <c r="I1136" i="3"/>
  <c r="N1136" i="3"/>
  <c r="A1137" i="3"/>
  <c r="G1136" i="3"/>
  <c r="J1002" i="3"/>
  <c r="P1001" i="3" s="1"/>
  <c r="H1003" i="3"/>
  <c r="L1001" i="3"/>
  <c r="O1001" i="3" s="1"/>
  <c r="K1002" i="3" s="1"/>
  <c r="P1000" i="3"/>
  <c r="M1137" i="3" l="1"/>
  <c r="I1137" i="3"/>
  <c r="N1137" i="3"/>
  <c r="A1138" i="3"/>
  <c r="G1137" i="3"/>
  <c r="J1003" i="3"/>
  <c r="D1004" i="3"/>
  <c r="E1004" i="3"/>
  <c r="C1004" i="3"/>
  <c r="F1004" i="3"/>
  <c r="B1004" i="3"/>
  <c r="L1002" i="3"/>
  <c r="O1002" i="3" s="1"/>
  <c r="K1003" i="3" s="1"/>
  <c r="M1138" i="3" l="1"/>
  <c r="I1138" i="3"/>
  <c r="N1138" i="3"/>
  <c r="A1139" i="3"/>
  <c r="G1138" i="3"/>
  <c r="E1005" i="3"/>
  <c r="D1005" i="3"/>
  <c r="F1005" i="3"/>
  <c r="C1005" i="3"/>
  <c r="B1005" i="3"/>
  <c r="L1003" i="3"/>
  <c r="O1003" i="3" s="1"/>
  <c r="K1004" i="3" s="1"/>
  <c r="H1004" i="3"/>
  <c r="P1002" i="3"/>
  <c r="M1139" i="3" l="1"/>
  <c r="I1139" i="3"/>
  <c r="N1139" i="3"/>
  <c r="A1140" i="3"/>
  <c r="G1139" i="3"/>
  <c r="F1006" i="3"/>
  <c r="E1006" i="3"/>
  <c r="C1006" i="3"/>
  <c r="H1006" i="3"/>
  <c r="B1006" i="3"/>
  <c r="D1006" i="3"/>
  <c r="H1005" i="3"/>
  <c r="L1004" i="3"/>
  <c r="O1004" i="3" s="1"/>
  <c r="K1005" i="3" s="1"/>
  <c r="J1004" i="3"/>
  <c r="M1140" i="3" l="1"/>
  <c r="I1140" i="3"/>
  <c r="N1140" i="3"/>
  <c r="A1141" i="3"/>
  <c r="G1140" i="3"/>
  <c r="J1006" i="3"/>
  <c r="D1007" i="3"/>
  <c r="F1007" i="3"/>
  <c r="H1007" i="3"/>
  <c r="E1007" i="3"/>
  <c r="J1007" i="3" s="1"/>
  <c r="B1007" i="3"/>
  <c r="C1007" i="3"/>
  <c r="J1005" i="3"/>
  <c r="P1005" i="3" s="1"/>
  <c r="L1005" i="3"/>
  <c r="O1005" i="3" s="1"/>
  <c r="K1006" i="3" s="1"/>
  <c r="P1003" i="3"/>
  <c r="M1141" i="3" l="1"/>
  <c r="I1141" i="3"/>
  <c r="N1141" i="3"/>
  <c r="A1142" i="3"/>
  <c r="G1141" i="3"/>
  <c r="F1008" i="3"/>
  <c r="B1008" i="3"/>
  <c r="D1008" i="3"/>
  <c r="C1008" i="3"/>
  <c r="E1008" i="3"/>
  <c r="L1006" i="3"/>
  <c r="O1006" i="3" s="1"/>
  <c r="K1007" i="3" s="1"/>
  <c r="P1004" i="3"/>
  <c r="P1006" i="3"/>
  <c r="M1142" i="3" l="1"/>
  <c r="I1142" i="3"/>
  <c r="N1142" i="3"/>
  <c r="A1143" i="3"/>
  <c r="G1142" i="3"/>
  <c r="C1009" i="3"/>
  <c r="F1009" i="3"/>
  <c r="D1009" i="3"/>
  <c r="E1009" i="3"/>
  <c r="B1009" i="3"/>
  <c r="H1008" i="3"/>
  <c r="L1007" i="3"/>
  <c r="O1007" i="3" s="1"/>
  <c r="K1008" i="3" s="1"/>
  <c r="M1143" i="3" l="1"/>
  <c r="I1143" i="3"/>
  <c r="N1143" i="3"/>
  <c r="A1144" i="3"/>
  <c r="G1143" i="3"/>
  <c r="J1008" i="3"/>
  <c r="H1009" i="3"/>
  <c r="J1009" i="3" s="1"/>
  <c r="M1144" i="3" l="1"/>
  <c r="I1144" i="3"/>
  <c r="N1144" i="3"/>
  <c r="A1145" i="3"/>
  <c r="G1144" i="3"/>
  <c r="E1010" i="3"/>
  <c r="F1010" i="3"/>
  <c r="C1010" i="3"/>
  <c r="B1010" i="3"/>
  <c r="D1010" i="3"/>
  <c r="L1008" i="3"/>
  <c r="O1008" i="3" s="1"/>
  <c r="K1009" i="3" s="1"/>
  <c r="P1008" i="3"/>
  <c r="P1007" i="3"/>
  <c r="M1145" i="3" l="1"/>
  <c r="I1145" i="3"/>
  <c r="N1145" i="3"/>
  <c r="A1146" i="3"/>
  <c r="G1145" i="3"/>
  <c r="C1011" i="3"/>
  <c r="D1011" i="3"/>
  <c r="B1011" i="3"/>
  <c r="F1011" i="3"/>
  <c r="E1011" i="3"/>
  <c r="J1010" i="3"/>
  <c r="H1010" i="3"/>
  <c r="O1009" i="3"/>
  <c r="K1010" i="3" s="1"/>
  <c r="L1009" i="3"/>
  <c r="M1146" i="3" l="1"/>
  <c r="I1146" i="3"/>
  <c r="N1146" i="3"/>
  <c r="A1147" i="3"/>
  <c r="G1146" i="3"/>
  <c r="B1012" i="3"/>
  <c r="D1012" i="3"/>
  <c r="C1012" i="3"/>
  <c r="F1012" i="3"/>
  <c r="E1012" i="3"/>
  <c r="L1010" i="3"/>
  <c r="O1010" i="3" s="1"/>
  <c r="K1011" i="3" s="1"/>
  <c r="H1011" i="3"/>
  <c r="P1009" i="3"/>
  <c r="M1147" i="3" l="1"/>
  <c r="I1147" i="3"/>
  <c r="N1147" i="3"/>
  <c r="A1148" i="3"/>
  <c r="G1147" i="3"/>
  <c r="C1013" i="3"/>
  <c r="B1013" i="3"/>
  <c r="F1013" i="3"/>
  <c r="D1013" i="3"/>
  <c r="E1013" i="3"/>
  <c r="J1011" i="3"/>
  <c r="H1012" i="3"/>
  <c r="J1012" i="3"/>
  <c r="M1148" i="3" l="1"/>
  <c r="I1148" i="3"/>
  <c r="N1148" i="3"/>
  <c r="A1149" i="3"/>
  <c r="G1148" i="3"/>
  <c r="D1014" i="3"/>
  <c r="F1014" i="3"/>
  <c r="C1014" i="3"/>
  <c r="E1014" i="3"/>
  <c r="B1014" i="3"/>
  <c r="L1011" i="3"/>
  <c r="O1011" i="3" s="1"/>
  <c r="K1012" i="3" s="1"/>
  <c r="P1011" i="3"/>
  <c r="P1010" i="3"/>
  <c r="H1013" i="3"/>
  <c r="L1012" i="3"/>
  <c r="M1149" i="3" l="1"/>
  <c r="I1149" i="3"/>
  <c r="N1149" i="3"/>
  <c r="A1150" i="3"/>
  <c r="G1149" i="3"/>
  <c r="J1013" i="3"/>
  <c r="B1015" i="3"/>
  <c r="C1015" i="3"/>
  <c r="D1015" i="3"/>
  <c r="E1015" i="3"/>
  <c r="F1015" i="3"/>
  <c r="O1012" i="3"/>
  <c r="K1013" i="3" s="1"/>
  <c r="H1014" i="3"/>
  <c r="M1150" i="3" l="1"/>
  <c r="I1150" i="3"/>
  <c r="N1150" i="3"/>
  <c r="A1151" i="3"/>
  <c r="G1150" i="3"/>
  <c r="F1016" i="3"/>
  <c r="B1016" i="3"/>
  <c r="C1016" i="3"/>
  <c r="E1016" i="3"/>
  <c r="D1016" i="3"/>
  <c r="J1014" i="3"/>
  <c r="P1013" i="3" s="1"/>
  <c r="P1012" i="3"/>
  <c r="H1015" i="3"/>
  <c r="L1013" i="3"/>
  <c r="O1013" i="3" s="1"/>
  <c r="K1014" i="3" s="1"/>
  <c r="M1151" i="3" l="1"/>
  <c r="I1151" i="3"/>
  <c r="N1151" i="3"/>
  <c r="A1152" i="3"/>
  <c r="G1151" i="3"/>
  <c r="J1015" i="3"/>
  <c r="C1017" i="3"/>
  <c r="F1017" i="3"/>
  <c r="D1017" i="3"/>
  <c r="B1017" i="3"/>
  <c r="E1017" i="3"/>
  <c r="H1016" i="3"/>
  <c r="L1014" i="3"/>
  <c r="O1014" i="3" s="1"/>
  <c r="K1015" i="3" s="1"/>
  <c r="J1016" i="3"/>
  <c r="P1014" i="3"/>
  <c r="M1152" i="3" l="1"/>
  <c r="I1152" i="3"/>
  <c r="N1152" i="3"/>
  <c r="A1153" i="3"/>
  <c r="G1152" i="3"/>
  <c r="D1018" i="3"/>
  <c r="E1018" i="3"/>
  <c r="B1018" i="3"/>
  <c r="F1018" i="3"/>
  <c r="C1018" i="3"/>
  <c r="L1015" i="3"/>
  <c r="O1015" i="3" s="1"/>
  <c r="K1016" i="3" s="1"/>
  <c r="J1017" i="3"/>
  <c r="P1016" i="3" s="1"/>
  <c r="H1017" i="3"/>
  <c r="P1015" i="3"/>
  <c r="M1153" i="3" l="1"/>
  <c r="I1153" i="3"/>
  <c r="N1153" i="3"/>
  <c r="G1153" i="3"/>
  <c r="A1154" i="3"/>
  <c r="C1019" i="3"/>
  <c r="B1019" i="3"/>
  <c r="E1019" i="3"/>
  <c r="F1019" i="3"/>
  <c r="D1019" i="3"/>
  <c r="L1016" i="3"/>
  <c r="O1016" i="3" s="1"/>
  <c r="K1017" i="3" s="1"/>
  <c r="H1018" i="3"/>
  <c r="H1019" i="3" s="1"/>
  <c r="M1154" i="3" l="1"/>
  <c r="I1154" i="3"/>
  <c r="N1154" i="3"/>
  <c r="G1154" i="3"/>
  <c r="A1155" i="3"/>
  <c r="E1020" i="3"/>
  <c r="C1020" i="3"/>
  <c r="F1020" i="3"/>
  <c r="B1020" i="3"/>
  <c r="D1020" i="3"/>
  <c r="J1019" i="3"/>
  <c r="L1017" i="3"/>
  <c r="O1017" i="3" s="1"/>
  <c r="K1018" i="3" s="1"/>
  <c r="J1018" i="3"/>
  <c r="M1155" i="3" l="1"/>
  <c r="I1155" i="3"/>
  <c r="N1155" i="3"/>
  <c r="A1156" i="3"/>
  <c r="G1155" i="3"/>
  <c r="E1021" i="3"/>
  <c r="B1021" i="3"/>
  <c r="F1021" i="3"/>
  <c r="D1021" i="3"/>
  <c r="C1021" i="3"/>
  <c r="H1020" i="3"/>
  <c r="P1018" i="3"/>
  <c r="P1017" i="3"/>
  <c r="L1018" i="3"/>
  <c r="O1018" i="3" s="1"/>
  <c r="K1019" i="3" s="1"/>
  <c r="M1156" i="3" l="1"/>
  <c r="I1156" i="3"/>
  <c r="N1156" i="3"/>
  <c r="G1156" i="3"/>
  <c r="A1157" i="3"/>
  <c r="C1022" i="3"/>
  <c r="E1022" i="3"/>
  <c r="F1022" i="3"/>
  <c r="B1022" i="3"/>
  <c r="D1022" i="3"/>
  <c r="L1019" i="3"/>
  <c r="O1019" i="3" s="1"/>
  <c r="K1020" i="3" s="1"/>
  <c r="H1021" i="3"/>
  <c r="J1021" i="3" s="1"/>
  <c r="J1020" i="3"/>
  <c r="M1157" i="3" l="1"/>
  <c r="I1157" i="3"/>
  <c r="N1157" i="3"/>
  <c r="A1158" i="3"/>
  <c r="G1157" i="3"/>
  <c r="L1020" i="3"/>
  <c r="O1020" i="3" s="1"/>
  <c r="K1021" i="3" s="1"/>
  <c r="D1023" i="3"/>
  <c r="E1023" i="3"/>
  <c r="C1023" i="3"/>
  <c r="F1023" i="3"/>
  <c r="B1023" i="3"/>
  <c r="P1020" i="3"/>
  <c r="P1019" i="3"/>
  <c r="H1022" i="3"/>
  <c r="M1158" i="3" l="1"/>
  <c r="I1158" i="3"/>
  <c r="N1158" i="3"/>
  <c r="A1159" i="3"/>
  <c r="G1158" i="3"/>
  <c r="J1022" i="3"/>
  <c r="L1021" i="3"/>
  <c r="O1021" i="3" s="1"/>
  <c r="K1022" i="3" s="1"/>
  <c r="H1023" i="3"/>
  <c r="M1159" i="3" l="1"/>
  <c r="I1159" i="3"/>
  <c r="N1159" i="3"/>
  <c r="G1159" i="3"/>
  <c r="A1160" i="3"/>
  <c r="J1023" i="3"/>
  <c r="L1022" i="3"/>
  <c r="O1022" i="3" s="1"/>
  <c r="K1023" i="3" s="1"/>
  <c r="P1022" i="3"/>
  <c r="P1021" i="3"/>
  <c r="D1024" i="3"/>
  <c r="C1024" i="3"/>
  <c r="F1024" i="3"/>
  <c r="E1024" i="3"/>
  <c r="B1024" i="3"/>
  <c r="M1160" i="3" l="1"/>
  <c r="I1160" i="3"/>
  <c r="N1160" i="3"/>
  <c r="A1161" i="3"/>
  <c r="G1160" i="3"/>
  <c r="D1025" i="3"/>
  <c r="B1025" i="3"/>
  <c r="C1025" i="3"/>
  <c r="E1025" i="3"/>
  <c r="F1025" i="3"/>
  <c r="L1023" i="3"/>
  <c r="O1023" i="3" s="1"/>
  <c r="K1024" i="3" s="1"/>
  <c r="H1024" i="3"/>
  <c r="M1161" i="3" l="1"/>
  <c r="I1161" i="3"/>
  <c r="N1161" i="3"/>
  <c r="A1162" i="3"/>
  <c r="G1161" i="3"/>
  <c r="F1026" i="3"/>
  <c r="E1026" i="3"/>
  <c r="B1026" i="3"/>
  <c r="D1026" i="3"/>
  <c r="C1026" i="3"/>
  <c r="H1025" i="3"/>
  <c r="J1024" i="3"/>
  <c r="M1162" i="3" l="1"/>
  <c r="I1162" i="3"/>
  <c r="N1162" i="3"/>
  <c r="G1162" i="3"/>
  <c r="A1163" i="3"/>
  <c r="J1025" i="3"/>
  <c r="P1024" i="3" s="1"/>
  <c r="H1026" i="3"/>
  <c r="D1027" i="3"/>
  <c r="B1027" i="3"/>
  <c r="F1027" i="3"/>
  <c r="H1027" i="3"/>
  <c r="C1027" i="3"/>
  <c r="E1027" i="3"/>
  <c r="L1024" i="3"/>
  <c r="O1024" i="3" s="1"/>
  <c r="K1025" i="3" s="1"/>
  <c r="P1023" i="3"/>
  <c r="M1163" i="3" l="1"/>
  <c r="I1163" i="3"/>
  <c r="N1163" i="3"/>
  <c r="G1163" i="3"/>
  <c r="A1164" i="3"/>
  <c r="D1028" i="3"/>
  <c r="E1028" i="3"/>
  <c r="C1028" i="3"/>
  <c r="F1028" i="3"/>
  <c r="B1028" i="3"/>
  <c r="J1027" i="3"/>
  <c r="J1026" i="3"/>
  <c r="L1025" i="3"/>
  <c r="O1025" i="3" s="1"/>
  <c r="K1026" i="3" s="1"/>
  <c r="P1025" i="3"/>
  <c r="M1164" i="3" l="1"/>
  <c r="I1164" i="3"/>
  <c r="N1164" i="3"/>
  <c r="A1165" i="3"/>
  <c r="G1164" i="3"/>
  <c r="L1026" i="3"/>
  <c r="O1026" i="3" s="1"/>
  <c r="K1027" i="3" s="1"/>
  <c r="H1028" i="3"/>
  <c r="F1029" i="3"/>
  <c r="E1029" i="3"/>
  <c r="C1029" i="3"/>
  <c r="D1029" i="3"/>
  <c r="B1029" i="3"/>
  <c r="P1026" i="3"/>
  <c r="M1165" i="3" l="1"/>
  <c r="I1165" i="3"/>
  <c r="N1165" i="3"/>
  <c r="G1165" i="3"/>
  <c r="A1166" i="3"/>
  <c r="E1030" i="3"/>
  <c r="B1030" i="3"/>
  <c r="F1030" i="3"/>
  <c r="D1030" i="3"/>
  <c r="C1030" i="3"/>
  <c r="L1027" i="3"/>
  <c r="O1027" i="3" s="1"/>
  <c r="K1028" i="3" s="1"/>
  <c r="J1028" i="3"/>
  <c r="H1029" i="3"/>
  <c r="M1166" i="3" l="1"/>
  <c r="I1166" i="3"/>
  <c r="N1166" i="3"/>
  <c r="G1166" i="3"/>
  <c r="A1167" i="3"/>
  <c r="J1029" i="3"/>
  <c r="H1030" i="3"/>
  <c r="D1031" i="3"/>
  <c r="B1031" i="3"/>
  <c r="H1031" i="3"/>
  <c r="J1031" i="3" s="1"/>
  <c r="E1031" i="3"/>
  <c r="F1031" i="3"/>
  <c r="C1031" i="3"/>
  <c r="P1028" i="3"/>
  <c r="P1027" i="3"/>
  <c r="L1028" i="3"/>
  <c r="O1028" i="3" s="1"/>
  <c r="K1029" i="3" s="1"/>
  <c r="M1167" i="3" l="1"/>
  <c r="I1167" i="3"/>
  <c r="N1167" i="3"/>
  <c r="G1167" i="3"/>
  <c r="A1168" i="3"/>
  <c r="F1032" i="3"/>
  <c r="B1032" i="3"/>
  <c r="H1032" i="3" s="1"/>
  <c r="C1032" i="3"/>
  <c r="E1032" i="3"/>
  <c r="D1032" i="3"/>
  <c r="L1029" i="3"/>
  <c r="O1029" i="3" s="1"/>
  <c r="K1030" i="3" s="1"/>
  <c r="J1030" i="3"/>
  <c r="P1030" i="3" s="1"/>
  <c r="M1168" i="3" l="1"/>
  <c r="I1168" i="3"/>
  <c r="N1168" i="3"/>
  <c r="G1168" i="3"/>
  <c r="A1169" i="3"/>
  <c r="L1030" i="3"/>
  <c r="O1030" i="3" s="1"/>
  <c r="K1031" i="3" s="1"/>
  <c r="J1032" i="3"/>
  <c r="P1029" i="3"/>
  <c r="M1169" i="3" l="1"/>
  <c r="I1169" i="3"/>
  <c r="N1169" i="3"/>
  <c r="A1170" i="3"/>
  <c r="G1169" i="3"/>
  <c r="L1031" i="3"/>
  <c r="O1031" i="3" s="1"/>
  <c r="K1032" i="3" s="1"/>
  <c r="B1033" i="3"/>
  <c r="F1033" i="3"/>
  <c r="C1033" i="3"/>
  <c r="D1033" i="3"/>
  <c r="E1033" i="3"/>
  <c r="P1031" i="3"/>
  <c r="M1170" i="3" l="1"/>
  <c r="I1170" i="3"/>
  <c r="N1170" i="3"/>
  <c r="G1170" i="3"/>
  <c r="A1171" i="3"/>
  <c r="L1032" i="3"/>
  <c r="O1032" i="3" s="1"/>
  <c r="K1033" i="3" s="1"/>
  <c r="H1033" i="3"/>
  <c r="J1033" i="3"/>
  <c r="M1171" i="3" l="1"/>
  <c r="I1171" i="3"/>
  <c r="N1171" i="3"/>
  <c r="G1171" i="3"/>
  <c r="A1172" i="3"/>
  <c r="P1032" i="3"/>
  <c r="L1033" i="3"/>
  <c r="O1033" i="3" s="1"/>
  <c r="D1034" i="3"/>
  <c r="F1034" i="3"/>
  <c r="E1034" i="3"/>
  <c r="C1034" i="3"/>
  <c r="B1034" i="3"/>
  <c r="M1172" i="3" l="1"/>
  <c r="I1172" i="3"/>
  <c r="N1172" i="3"/>
  <c r="A1173" i="3"/>
  <c r="G1172" i="3"/>
  <c r="C1035" i="3"/>
  <c r="D1035" i="3"/>
  <c r="B1035" i="3"/>
  <c r="E1035" i="3"/>
  <c r="F1035" i="3"/>
  <c r="K1034" i="3"/>
  <c r="H1034" i="3"/>
  <c r="J1034" i="3" s="1"/>
  <c r="M1173" i="3" l="1"/>
  <c r="I1173" i="3"/>
  <c r="N1173" i="3"/>
  <c r="G1173" i="3"/>
  <c r="A1174" i="3"/>
  <c r="E1036" i="3"/>
  <c r="B1036" i="3"/>
  <c r="H1036" i="3" s="1"/>
  <c r="C1036" i="3"/>
  <c r="F1036" i="3"/>
  <c r="D1036" i="3"/>
  <c r="P1033" i="3"/>
  <c r="L1034" i="3"/>
  <c r="O1034" i="3" s="1"/>
  <c r="K1035" i="3" s="1"/>
  <c r="H1035" i="3"/>
  <c r="M1174" i="3" l="1"/>
  <c r="I1174" i="3"/>
  <c r="N1174" i="3"/>
  <c r="A1175" i="3"/>
  <c r="G1174" i="3"/>
  <c r="J1036" i="3"/>
  <c r="J1035" i="3"/>
  <c r="M1175" i="3" l="1"/>
  <c r="I1175" i="3"/>
  <c r="N1175" i="3"/>
  <c r="A1176" i="3"/>
  <c r="G1175" i="3"/>
  <c r="P1035" i="3"/>
  <c r="P1034" i="3"/>
  <c r="L1035" i="3"/>
  <c r="O1035" i="3" s="1"/>
  <c r="K1036" i="3" s="1"/>
  <c r="E1037" i="3"/>
  <c r="F1037" i="3"/>
  <c r="D1037" i="3"/>
  <c r="C1037" i="3"/>
  <c r="B1037" i="3"/>
  <c r="H1037" i="3"/>
  <c r="J1037" i="3" s="1"/>
  <c r="M1176" i="3" l="1"/>
  <c r="I1176" i="3"/>
  <c r="N1176" i="3"/>
  <c r="G1176" i="3"/>
  <c r="A1177" i="3"/>
  <c r="B1038" i="3"/>
  <c r="D1038" i="3"/>
  <c r="E1038" i="3"/>
  <c r="H1038" i="3"/>
  <c r="F1038" i="3"/>
  <c r="C1038" i="3"/>
  <c r="J1038" i="3"/>
  <c r="P1036" i="3"/>
  <c r="L1036" i="3"/>
  <c r="O1036" i="3" s="1"/>
  <c r="K1037" i="3" s="1"/>
  <c r="M1177" i="3" l="1"/>
  <c r="I1177" i="3"/>
  <c r="N1177" i="3"/>
  <c r="A1178" i="3"/>
  <c r="G1177" i="3"/>
  <c r="L1037" i="3"/>
  <c r="O1037" i="3" s="1"/>
  <c r="K1038" i="3" s="1"/>
  <c r="C1039" i="3"/>
  <c r="B1039" i="3"/>
  <c r="F1039" i="3"/>
  <c r="D1039" i="3"/>
  <c r="E1039" i="3"/>
  <c r="J1039" i="3" s="1"/>
  <c r="H1039" i="3"/>
  <c r="P1037" i="3"/>
  <c r="M1178" i="3" l="1"/>
  <c r="I1178" i="3"/>
  <c r="N1178" i="3"/>
  <c r="A1179" i="3"/>
  <c r="G1178" i="3"/>
  <c r="P1038" i="3"/>
  <c r="E1040" i="3"/>
  <c r="B1040" i="3"/>
  <c r="H1040" i="3" s="1"/>
  <c r="D1040" i="3"/>
  <c r="F1040" i="3"/>
  <c r="C1040" i="3"/>
  <c r="L1038" i="3"/>
  <c r="O1038" i="3" s="1"/>
  <c r="K1039" i="3" s="1"/>
  <c r="M1179" i="3" l="1"/>
  <c r="I1179" i="3"/>
  <c r="N1179" i="3"/>
  <c r="A1180" i="3"/>
  <c r="G1179" i="3"/>
  <c r="L1039" i="3"/>
  <c r="O1039" i="3" s="1"/>
  <c r="K1040" i="3" s="1"/>
  <c r="M1180" i="3" l="1"/>
  <c r="I1180" i="3"/>
  <c r="N1180" i="3"/>
  <c r="A1181" i="3"/>
  <c r="G1180" i="3"/>
  <c r="L1040" i="3"/>
  <c r="O1040" i="3" s="1"/>
  <c r="K1041" i="3" s="1"/>
  <c r="J1040" i="3"/>
  <c r="F1041" i="3"/>
  <c r="B1041" i="3"/>
  <c r="D1041" i="3"/>
  <c r="E1041" i="3"/>
  <c r="J1041" i="3" s="1"/>
  <c r="C1041" i="3"/>
  <c r="H1041" i="3"/>
  <c r="M1181" i="3" l="1"/>
  <c r="I1181" i="3"/>
  <c r="N1181" i="3"/>
  <c r="A1182" i="3"/>
  <c r="G1181" i="3"/>
  <c r="H1042" i="3"/>
  <c r="C1042" i="3"/>
  <c r="E1042" i="3"/>
  <c r="J1042" i="3" s="1"/>
  <c r="B1042" i="3"/>
  <c r="D1042" i="3"/>
  <c r="F1042" i="3"/>
  <c r="P1039" i="3"/>
  <c r="P1040" i="3"/>
  <c r="M1182" i="3" l="1"/>
  <c r="I1182" i="3"/>
  <c r="N1182" i="3"/>
  <c r="A1183" i="3"/>
  <c r="G1182" i="3"/>
  <c r="P1041" i="3"/>
  <c r="L1041" i="3"/>
  <c r="O1041" i="3" s="1"/>
  <c r="K1042" i="3" s="1"/>
  <c r="M1183" i="3" l="1"/>
  <c r="I1183" i="3"/>
  <c r="N1183" i="3"/>
  <c r="A1184" i="3"/>
  <c r="G1183" i="3"/>
  <c r="L1042" i="3"/>
  <c r="O1042" i="3" s="1"/>
  <c r="K1043" i="3" s="1"/>
  <c r="D1043" i="3"/>
  <c r="H1043" i="3"/>
  <c r="E1043" i="3"/>
  <c r="J1043" i="3" s="1"/>
  <c r="F1043" i="3"/>
  <c r="C1043" i="3"/>
  <c r="B1043" i="3"/>
  <c r="M1184" i="3" l="1"/>
  <c r="I1184" i="3"/>
  <c r="N1184" i="3"/>
  <c r="A1185" i="3"/>
  <c r="G1184" i="3"/>
  <c r="P1042" i="3"/>
  <c r="B1044" i="3"/>
  <c r="H1044" i="3" s="1"/>
  <c r="F1044" i="3"/>
  <c r="C1044" i="3"/>
  <c r="D1044" i="3"/>
  <c r="E1044" i="3"/>
  <c r="L1043" i="3"/>
  <c r="O1043" i="3" s="1"/>
  <c r="K1044" i="3" s="1"/>
  <c r="M1185" i="3" l="1"/>
  <c r="I1185" i="3"/>
  <c r="N1185" i="3"/>
  <c r="A1186" i="3"/>
  <c r="G1185" i="3"/>
  <c r="J1044" i="3"/>
  <c r="D1045" i="3"/>
  <c r="C1045" i="3"/>
  <c r="B1045" i="3"/>
  <c r="E1045" i="3"/>
  <c r="F1045" i="3"/>
  <c r="L1044" i="3"/>
  <c r="O1044" i="3" s="1"/>
  <c r="M1186" i="3" l="1"/>
  <c r="I1186" i="3"/>
  <c r="N1186" i="3"/>
  <c r="A1187" i="3"/>
  <c r="G1186" i="3"/>
  <c r="K1045" i="3"/>
  <c r="H1045" i="3"/>
  <c r="J1045" i="3" s="1"/>
  <c r="P1043" i="3"/>
  <c r="M1187" i="3" l="1"/>
  <c r="I1187" i="3"/>
  <c r="N1187" i="3"/>
  <c r="A1188" i="3"/>
  <c r="G1187" i="3"/>
  <c r="L1045" i="3"/>
  <c r="D1046" i="3"/>
  <c r="F1046" i="3"/>
  <c r="C1046" i="3"/>
  <c r="B1046" i="3"/>
  <c r="K1046" i="3" s="1"/>
  <c r="E1046" i="3"/>
  <c r="P1044" i="3"/>
  <c r="O1045" i="3"/>
  <c r="M1188" i="3" l="1"/>
  <c r="I1188" i="3"/>
  <c r="N1188" i="3"/>
  <c r="A1189" i="3"/>
  <c r="G1188" i="3"/>
  <c r="H1046" i="3"/>
  <c r="M1189" i="3" l="1"/>
  <c r="I1189" i="3"/>
  <c r="N1189" i="3"/>
  <c r="A1190" i="3"/>
  <c r="G1189" i="3"/>
  <c r="J1046" i="3"/>
  <c r="L1046" i="3"/>
  <c r="O1046" i="3" s="1"/>
  <c r="E1047" i="3"/>
  <c r="B1047" i="3"/>
  <c r="H1047" i="3" s="1"/>
  <c r="K1047" i="3"/>
  <c r="C1047" i="3"/>
  <c r="D1047" i="3"/>
  <c r="F1047" i="3"/>
  <c r="M1190" i="3" l="1"/>
  <c r="I1190" i="3"/>
  <c r="N1190" i="3"/>
  <c r="A1191" i="3"/>
  <c r="G1190" i="3"/>
  <c r="J1047" i="3"/>
  <c r="P1046" i="3" s="1"/>
  <c r="P1045" i="3"/>
  <c r="M1191" i="3" l="1"/>
  <c r="I1191" i="3"/>
  <c r="N1191" i="3"/>
  <c r="A1192" i="3"/>
  <c r="G1191" i="3"/>
  <c r="F1048" i="3"/>
  <c r="B1048" i="3"/>
  <c r="C1048" i="3"/>
  <c r="D1048" i="3"/>
  <c r="E1048" i="3"/>
  <c r="H1048" i="3"/>
  <c r="L1047" i="3"/>
  <c r="O1047" i="3" s="1"/>
  <c r="K1048" i="3" s="1"/>
  <c r="M1192" i="3" l="1"/>
  <c r="I1192" i="3"/>
  <c r="N1192" i="3"/>
  <c r="A1193" i="3"/>
  <c r="G1192" i="3"/>
  <c r="E1049" i="3"/>
  <c r="B1049" i="3"/>
  <c r="F1049" i="3"/>
  <c r="D1049" i="3"/>
  <c r="C1049" i="3"/>
  <c r="J1048" i="3"/>
  <c r="M1193" i="3" l="1"/>
  <c r="I1193" i="3"/>
  <c r="N1193" i="3"/>
  <c r="A1194" i="3"/>
  <c r="G1193" i="3"/>
  <c r="F1050" i="3"/>
  <c r="D1050" i="3"/>
  <c r="E1050" i="3"/>
  <c r="B1050" i="3"/>
  <c r="C1050" i="3"/>
  <c r="J1049" i="3"/>
  <c r="P1047" i="3"/>
  <c r="P1048" i="3"/>
  <c r="H1049" i="3"/>
  <c r="L1048" i="3"/>
  <c r="O1048" i="3" s="1"/>
  <c r="K1049" i="3" s="1"/>
  <c r="M1194" i="3" l="1"/>
  <c r="I1194" i="3"/>
  <c r="N1194" i="3"/>
  <c r="A1195" i="3"/>
  <c r="G1194" i="3"/>
  <c r="H1050" i="3"/>
  <c r="L1049" i="3"/>
  <c r="O1049" i="3" s="1"/>
  <c r="K1050" i="3" s="1"/>
  <c r="M1195" i="3" l="1"/>
  <c r="I1195" i="3"/>
  <c r="N1195" i="3"/>
  <c r="A1196" i="3"/>
  <c r="G1195" i="3"/>
  <c r="J1050" i="3"/>
  <c r="L1050" i="3"/>
  <c r="O1050" i="3" s="1"/>
  <c r="B1051" i="3"/>
  <c r="D1051" i="3"/>
  <c r="F1051" i="3"/>
  <c r="E1051" i="3"/>
  <c r="H1051" i="3"/>
  <c r="C1051" i="3"/>
  <c r="M1196" i="3" l="1"/>
  <c r="I1196" i="3"/>
  <c r="N1196" i="3"/>
  <c r="A1197" i="3"/>
  <c r="G1196" i="3"/>
  <c r="E1052" i="3"/>
  <c r="D1052" i="3"/>
  <c r="C1052" i="3"/>
  <c r="B1052" i="3"/>
  <c r="F1052" i="3"/>
  <c r="K1051" i="3"/>
  <c r="J1051" i="3"/>
  <c r="P1049" i="3"/>
  <c r="M1197" i="3" l="1"/>
  <c r="I1197" i="3"/>
  <c r="N1197" i="3"/>
  <c r="A1198" i="3"/>
  <c r="G1197" i="3"/>
  <c r="C1053" i="3"/>
  <c r="D1053" i="3"/>
  <c r="E1053" i="3"/>
  <c r="F1053" i="3"/>
  <c r="B1053" i="3"/>
  <c r="O1051" i="3"/>
  <c r="K1052" i="3" s="1"/>
  <c r="H1052" i="3"/>
  <c r="J1052" i="3" s="1"/>
  <c r="P1051" i="3"/>
  <c r="P1050" i="3"/>
  <c r="L1051" i="3"/>
  <c r="M1198" i="3" l="1"/>
  <c r="I1198" i="3"/>
  <c r="N1198" i="3"/>
  <c r="A1199" i="3"/>
  <c r="G1198" i="3"/>
  <c r="B1054" i="3"/>
  <c r="C1054" i="3"/>
  <c r="E1054" i="3"/>
  <c r="D1054" i="3"/>
  <c r="F1054" i="3"/>
  <c r="L1052" i="3"/>
  <c r="O1052" i="3" s="1"/>
  <c r="K1053" i="3" s="1"/>
  <c r="H1053" i="3"/>
  <c r="M1199" i="3" l="1"/>
  <c r="I1199" i="3"/>
  <c r="N1199" i="3"/>
  <c r="A1200" i="3"/>
  <c r="G1199" i="3"/>
  <c r="J1053" i="3"/>
  <c r="L1053" i="3"/>
  <c r="E1055" i="3"/>
  <c r="B1055" i="3"/>
  <c r="F1055" i="3"/>
  <c r="C1055" i="3"/>
  <c r="D1055" i="3"/>
  <c r="K1054" i="3"/>
  <c r="O1053" i="3"/>
  <c r="H1054" i="3"/>
  <c r="M1200" i="3" l="1"/>
  <c r="I1200" i="3"/>
  <c r="N1200" i="3"/>
  <c r="A1201" i="3"/>
  <c r="G1200" i="3"/>
  <c r="J1054" i="3"/>
  <c r="L1054" i="3"/>
  <c r="O1054" i="3" s="1"/>
  <c r="K1055" i="3" s="1"/>
  <c r="H1055" i="3"/>
  <c r="P1053" i="3"/>
  <c r="P1052" i="3"/>
  <c r="M1201" i="3" l="1"/>
  <c r="I1201" i="3"/>
  <c r="N1201" i="3"/>
  <c r="A1202" i="3"/>
  <c r="G1201" i="3"/>
  <c r="C1056" i="3"/>
  <c r="D1056" i="3"/>
  <c r="B1056" i="3"/>
  <c r="H1056" i="3" s="1"/>
  <c r="E1056" i="3"/>
  <c r="F1056" i="3"/>
  <c r="J1055" i="3"/>
  <c r="P1054" i="3" s="1"/>
  <c r="L1055" i="3"/>
  <c r="O1055" i="3" s="1"/>
  <c r="K1056" i="3" s="1"/>
  <c r="M1202" i="3" l="1"/>
  <c r="I1202" i="3"/>
  <c r="N1202" i="3"/>
  <c r="A1203" i="3"/>
  <c r="G1202" i="3"/>
  <c r="J1056" i="3"/>
  <c r="L1056" i="3"/>
  <c r="O1056" i="3" s="1"/>
  <c r="P1055" i="3"/>
  <c r="M1203" i="3" l="1"/>
  <c r="I1203" i="3"/>
  <c r="N1203" i="3"/>
  <c r="A1204" i="3"/>
  <c r="G1203" i="3"/>
  <c r="H1057" i="3"/>
  <c r="D1057" i="3"/>
  <c r="F1057" i="3"/>
  <c r="C1057" i="3"/>
  <c r="B1057" i="3"/>
  <c r="E1057" i="3"/>
  <c r="M1204" i="3" l="1"/>
  <c r="I1204" i="3"/>
  <c r="N1204" i="3"/>
  <c r="A1205" i="3"/>
  <c r="G1204" i="3"/>
  <c r="D1058" i="3"/>
  <c r="F1058" i="3"/>
  <c r="E1058" i="3"/>
  <c r="C1058" i="3"/>
  <c r="B1058" i="3"/>
  <c r="H1058" i="3"/>
  <c r="J1057" i="3"/>
  <c r="K1057" i="3"/>
  <c r="M1205" i="3" l="1"/>
  <c r="I1205" i="3"/>
  <c r="N1205" i="3"/>
  <c r="A1206" i="3"/>
  <c r="G1205" i="3"/>
  <c r="F1059" i="3"/>
  <c r="C1059" i="3"/>
  <c r="H1059" i="3"/>
  <c r="E1059" i="3"/>
  <c r="B1059" i="3"/>
  <c r="D1059" i="3"/>
  <c r="J1058" i="3"/>
  <c r="P1056" i="3"/>
  <c r="P1057" i="3"/>
  <c r="L1057" i="3"/>
  <c r="O1057" i="3" s="1"/>
  <c r="K1058" i="3" s="1"/>
  <c r="M1206" i="3" l="1"/>
  <c r="I1206" i="3"/>
  <c r="N1206" i="3"/>
  <c r="A1207" i="3"/>
  <c r="G1206" i="3"/>
  <c r="J1059" i="3"/>
  <c r="B1060" i="3"/>
  <c r="F1060" i="3"/>
  <c r="D1060" i="3"/>
  <c r="E1060" i="3"/>
  <c r="H1060" i="3"/>
  <c r="C1060" i="3"/>
  <c r="L1058" i="3"/>
  <c r="O1058" i="3" s="1"/>
  <c r="K1059" i="3" s="1"/>
  <c r="P1058" i="3"/>
  <c r="M1207" i="3" l="1"/>
  <c r="I1207" i="3"/>
  <c r="N1207" i="3"/>
  <c r="A1208" i="3"/>
  <c r="G1207" i="3"/>
  <c r="J1060" i="3"/>
  <c r="E1061" i="3"/>
  <c r="F1061" i="3"/>
  <c r="B1061" i="3"/>
  <c r="C1061" i="3"/>
  <c r="D1061" i="3"/>
  <c r="L1059" i="3"/>
  <c r="O1059" i="3" s="1"/>
  <c r="K1060" i="3" s="1"/>
  <c r="P1059" i="3"/>
  <c r="M1208" i="3" l="1"/>
  <c r="I1208" i="3"/>
  <c r="N1208" i="3"/>
  <c r="A1209" i="3"/>
  <c r="G1208" i="3"/>
  <c r="C1062" i="3"/>
  <c r="E1062" i="3"/>
  <c r="D1062" i="3"/>
  <c r="F1062" i="3"/>
  <c r="B1062" i="3"/>
  <c r="H1061" i="3"/>
  <c r="L1060" i="3"/>
  <c r="O1060" i="3" s="1"/>
  <c r="K1061" i="3" s="1"/>
  <c r="M1209" i="3" l="1"/>
  <c r="I1209" i="3"/>
  <c r="N1209" i="3"/>
  <c r="A1210" i="3"/>
  <c r="G1209" i="3"/>
  <c r="J1061" i="3"/>
  <c r="H1062" i="3"/>
  <c r="M1210" i="3" l="1"/>
  <c r="I1210" i="3"/>
  <c r="N1210" i="3"/>
  <c r="A1211" i="3"/>
  <c r="G1210" i="3"/>
  <c r="L1061" i="3"/>
  <c r="O1061" i="3" s="1"/>
  <c r="K1062" i="3" s="1"/>
  <c r="D1063" i="3"/>
  <c r="C1063" i="3"/>
  <c r="F1063" i="3"/>
  <c r="B1063" i="3"/>
  <c r="H1063" i="3"/>
  <c r="E1063" i="3"/>
  <c r="J1062" i="3"/>
  <c r="L1062" i="3"/>
  <c r="P1061" i="3"/>
  <c r="P1060" i="3"/>
  <c r="M1211" i="3" l="1"/>
  <c r="I1211" i="3"/>
  <c r="N1211" i="3"/>
  <c r="A1212" i="3"/>
  <c r="G1211" i="3"/>
  <c r="B1064" i="3"/>
  <c r="D1064" i="3"/>
  <c r="E1064" i="3"/>
  <c r="C1064" i="3"/>
  <c r="F1064" i="3"/>
  <c r="J1063" i="3"/>
  <c r="P1062" i="3"/>
  <c r="O1062" i="3"/>
  <c r="K1063" i="3" s="1"/>
  <c r="M1212" i="3" l="1"/>
  <c r="I1212" i="3"/>
  <c r="N1212" i="3"/>
  <c r="A1213" i="3"/>
  <c r="G1212" i="3"/>
  <c r="D1065" i="3"/>
  <c r="C1065" i="3"/>
  <c r="B1065" i="3"/>
  <c r="F1065" i="3"/>
  <c r="E1065" i="3"/>
  <c r="H1064" i="3"/>
  <c r="L1063" i="3"/>
  <c r="O1063" i="3" s="1"/>
  <c r="K1064" i="3" s="1"/>
  <c r="M1213" i="3" l="1"/>
  <c r="I1213" i="3"/>
  <c r="N1213" i="3"/>
  <c r="A1214" i="3"/>
  <c r="G1213" i="3"/>
  <c r="H1065" i="3"/>
  <c r="J1064" i="3"/>
  <c r="J1065" i="3"/>
  <c r="M1214" i="3" l="1"/>
  <c r="I1214" i="3"/>
  <c r="N1214" i="3"/>
  <c r="A1215" i="3"/>
  <c r="G1214" i="3"/>
  <c r="L1064" i="3"/>
  <c r="O1064" i="3" s="1"/>
  <c r="K1065" i="3" s="1"/>
  <c r="L1065" i="3"/>
  <c r="C1066" i="3"/>
  <c r="B1066" i="3"/>
  <c r="F1066" i="3"/>
  <c r="D1066" i="3"/>
  <c r="H1066" i="3"/>
  <c r="E1066" i="3"/>
  <c r="P1064" i="3"/>
  <c r="P1063" i="3"/>
  <c r="M1215" i="3" l="1"/>
  <c r="I1215" i="3"/>
  <c r="N1215" i="3"/>
  <c r="A1216" i="3"/>
  <c r="G1215" i="3"/>
  <c r="F1067" i="3"/>
  <c r="B1067" i="3"/>
  <c r="D1067" i="3"/>
  <c r="E1067" i="3"/>
  <c r="C1067" i="3"/>
  <c r="J1066" i="3"/>
  <c r="O1065" i="3"/>
  <c r="K1066" i="3" s="1"/>
  <c r="M1216" i="3" l="1"/>
  <c r="I1216" i="3"/>
  <c r="N1216" i="3"/>
  <c r="A1217" i="3"/>
  <c r="G1216" i="3"/>
  <c r="C1068" i="3"/>
  <c r="D1068" i="3"/>
  <c r="F1068" i="3"/>
  <c r="B1068" i="3"/>
  <c r="E1068" i="3"/>
  <c r="P1065" i="3"/>
  <c r="H1067" i="3"/>
  <c r="L1066" i="3"/>
  <c r="O1066" i="3" s="1"/>
  <c r="K1067" i="3" s="1"/>
  <c r="M1217" i="3" l="1"/>
  <c r="I1217" i="3"/>
  <c r="N1217" i="3"/>
  <c r="A1218" i="3"/>
  <c r="G1217" i="3"/>
  <c r="B1069" i="3"/>
  <c r="F1069" i="3"/>
  <c r="E1069" i="3"/>
  <c r="D1069" i="3"/>
  <c r="C1069" i="3"/>
  <c r="H1068" i="3"/>
  <c r="J1068" i="3"/>
  <c r="J1067" i="3"/>
  <c r="M1218" i="3" l="1"/>
  <c r="I1218" i="3"/>
  <c r="N1218" i="3"/>
  <c r="A1219" i="3"/>
  <c r="G1218" i="3"/>
  <c r="C1070" i="3"/>
  <c r="D1070" i="3"/>
  <c r="F1070" i="3"/>
  <c r="B1070" i="3"/>
  <c r="H1070" i="3" s="1"/>
  <c r="E1070" i="3"/>
  <c r="L1067" i="3"/>
  <c r="O1067" i="3" s="1"/>
  <c r="K1068" i="3" s="1"/>
  <c r="L1068" i="3" s="1"/>
  <c r="P1067" i="3"/>
  <c r="P1066" i="3"/>
  <c r="H1069" i="3"/>
  <c r="M1219" i="3" l="1"/>
  <c r="I1219" i="3"/>
  <c r="N1219" i="3"/>
  <c r="A1220" i="3"/>
  <c r="G1219" i="3"/>
  <c r="E1071" i="3"/>
  <c r="F1071" i="3"/>
  <c r="B1071" i="3"/>
  <c r="C1071" i="3"/>
  <c r="D1071" i="3"/>
  <c r="J1069" i="3"/>
  <c r="O1068" i="3"/>
  <c r="K1069" i="3" s="1"/>
  <c r="J1070" i="3"/>
  <c r="M1220" i="3" l="1"/>
  <c r="I1220" i="3"/>
  <c r="N1220" i="3"/>
  <c r="A1221" i="3"/>
  <c r="G1220" i="3"/>
  <c r="C1072" i="3"/>
  <c r="E1072" i="3"/>
  <c r="B1072" i="3"/>
  <c r="F1072" i="3"/>
  <c r="H1072" i="3"/>
  <c r="D1072" i="3"/>
  <c r="P1069" i="3"/>
  <c r="P1068" i="3"/>
  <c r="L1069" i="3"/>
  <c r="O1069" i="3" s="1"/>
  <c r="K1070" i="3" s="1"/>
  <c r="H1071" i="3"/>
  <c r="M1221" i="3" l="1"/>
  <c r="I1221" i="3"/>
  <c r="N1221" i="3"/>
  <c r="A1222" i="3"/>
  <c r="G1221" i="3"/>
  <c r="E1073" i="3"/>
  <c r="B1073" i="3"/>
  <c r="D1073" i="3"/>
  <c r="C1073" i="3"/>
  <c r="F1073" i="3"/>
  <c r="O1070" i="3"/>
  <c r="K1071" i="3" s="1"/>
  <c r="L1070" i="3"/>
  <c r="J1072" i="3"/>
  <c r="J1071" i="3"/>
  <c r="M1222" i="3" l="1"/>
  <c r="I1222" i="3"/>
  <c r="N1222" i="3"/>
  <c r="A1223" i="3"/>
  <c r="G1222" i="3"/>
  <c r="C1074" i="3"/>
  <c r="F1074" i="3"/>
  <c r="D1074" i="3"/>
  <c r="B1074" i="3"/>
  <c r="E1074" i="3"/>
  <c r="P1071" i="3"/>
  <c r="P1070" i="3"/>
  <c r="L1071" i="3"/>
  <c r="O1071" i="3" s="1"/>
  <c r="K1072" i="3" s="1"/>
  <c r="H1073" i="3"/>
  <c r="M1223" i="3" l="1"/>
  <c r="I1223" i="3"/>
  <c r="N1223" i="3"/>
  <c r="A1224" i="3"/>
  <c r="G1223" i="3"/>
  <c r="C1075" i="3"/>
  <c r="D1075" i="3"/>
  <c r="E1075" i="3"/>
  <c r="B1075" i="3"/>
  <c r="F1075" i="3"/>
  <c r="J1073" i="3"/>
  <c r="H1074" i="3"/>
  <c r="L1072" i="3"/>
  <c r="O1072" i="3" s="1"/>
  <c r="K1073" i="3" s="1"/>
  <c r="J1074" i="3"/>
  <c r="M1224" i="3" l="1"/>
  <c r="I1224" i="3"/>
  <c r="N1224" i="3"/>
  <c r="A1225" i="3"/>
  <c r="G1224" i="3"/>
  <c r="D1076" i="3"/>
  <c r="C1076" i="3"/>
  <c r="E1076" i="3"/>
  <c r="B1076" i="3"/>
  <c r="F1076" i="3"/>
  <c r="H1075" i="3"/>
  <c r="L1073" i="3"/>
  <c r="O1073" i="3" s="1"/>
  <c r="K1074" i="3" s="1"/>
  <c r="P1073" i="3"/>
  <c r="P1072" i="3"/>
  <c r="M1225" i="3" l="1"/>
  <c r="I1225" i="3"/>
  <c r="N1225" i="3"/>
  <c r="A1226" i="3"/>
  <c r="G1225" i="3"/>
  <c r="J1075" i="3"/>
  <c r="H1076" i="3"/>
  <c r="J1076" i="3" s="1"/>
  <c r="L1074" i="3"/>
  <c r="O1074" i="3" s="1"/>
  <c r="K1075" i="3" s="1"/>
  <c r="M1226" i="3" l="1"/>
  <c r="I1226" i="3"/>
  <c r="N1226" i="3"/>
  <c r="A1227" i="3"/>
  <c r="G1226" i="3"/>
  <c r="L1075" i="3"/>
  <c r="O1075" i="3" s="1"/>
  <c r="K1076" i="3" s="1"/>
  <c r="P1075" i="3"/>
  <c r="P1074" i="3"/>
  <c r="F1077" i="3"/>
  <c r="D1077" i="3"/>
  <c r="B1077" i="3"/>
  <c r="H1077" i="3"/>
  <c r="E1077" i="3"/>
  <c r="C1077" i="3"/>
  <c r="M1227" i="3" l="1"/>
  <c r="I1227" i="3"/>
  <c r="N1227" i="3"/>
  <c r="A1228" i="3"/>
  <c r="G1227" i="3"/>
  <c r="B1078" i="3"/>
  <c r="E1078" i="3"/>
  <c r="F1078" i="3"/>
  <c r="D1078" i="3"/>
  <c r="C1078" i="3"/>
  <c r="L1076" i="3"/>
  <c r="O1076" i="3" s="1"/>
  <c r="K1077" i="3" s="1"/>
  <c r="J1077" i="3"/>
  <c r="M1228" i="3" l="1"/>
  <c r="I1228" i="3"/>
  <c r="N1228" i="3"/>
  <c r="A1229" i="3"/>
  <c r="G1228" i="3"/>
  <c r="H1079" i="3"/>
  <c r="B1079" i="3"/>
  <c r="D1079" i="3"/>
  <c r="F1079" i="3"/>
  <c r="E1079" i="3"/>
  <c r="C1079" i="3"/>
  <c r="P1076" i="3"/>
  <c r="P1077" i="3"/>
  <c r="H1078" i="3"/>
  <c r="J1078" i="3" s="1"/>
  <c r="L1077" i="3"/>
  <c r="O1077" i="3" s="1"/>
  <c r="K1078" i="3" s="1"/>
  <c r="M1229" i="3" l="1"/>
  <c r="I1229" i="3"/>
  <c r="N1229" i="3"/>
  <c r="A1230" i="3"/>
  <c r="G1229" i="3"/>
  <c r="F1080" i="3"/>
  <c r="B1080" i="3"/>
  <c r="E1080" i="3"/>
  <c r="H1080" i="3"/>
  <c r="C1080" i="3"/>
  <c r="D1080" i="3"/>
  <c r="J1079" i="3"/>
  <c r="P1078" i="3"/>
  <c r="L1078" i="3"/>
  <c r="O1078" i="3" s="1"/>
  <c r="K1079" i="3" s="1"/>
  <c r="M1230" i="3" l="1"/>
  <c r="I1230" i="3"/>
  <c r="N1230" i="3"/>
  <c r="A1231" i="3"/>
  <c r="G1230" i="3"/>
  <c r="L1079" i="3"/>
  <c r="O1079" i="3" s="1"/>
  <c r="K1080" i="3" s="1"/>
  <c r="C1081" i="3"/>
  <c r="F1081" i="3"/>
  <c r="D1081" i="3"/>
  <c r="B1081" i="3"/>
  <c r="E1081" i="3"/>
  <c r="H1081" i="3"/>
  <c r="M1231" i="3" l="1"/>
  <c r="I1231" i="3"/>
  <c r="N1231" i="3"/>
  <c r="A1232" i="3"/>
  <c r="G1231" i="3"/>
  <c r="J1081" i="3"/>
  <c r="C1082" i="3"/>
  <c r="D1082" i="3"/>
  <c r="B1082" i="3"/>
  <c r="E1082" i="3"/>
  <c r="F1082" i="3"/>
  <c r="J1080" i="3"/>
  <c r="L1080" i="3"/>
  <c r="O1080" i="3" s="1"/>
  <c r="K1081" i="3" s="1"/>
  <c r="M1232" i="3" l="1"/>
  <c r="I1232" i="3"/>
  <c r="N1232" i="3"/>
  <c r="A1233" i="3"/>
  <c r="G1232" i="3"/>
  <c r="L1081" i="3"/>
  <c r="O1081" i="3" s="1"/>
  <c r="K1082" i="3" s="1"/>
  <c r="B1083" i="3"/>
  <c r="E1083" i="3"/>
  <c r="C1083" i="3"/>
  <c r="F1083" i="3"/>
  <c r="D1083" i="3"/>
  <c r="P1080" i="3"/>
  <c r="P1079" i="3"/>
  <c r="H1082" i="3"/>
  <c r="M1233" i="3" l="1"/>
  <c r="I1233" i="3"/>
  <c r="N1233" i="3"/>
  <c r="A1234" i="3"/>
  <c r="G1233" i="3"/>
  <c r="J1082" i="3"/>
  <c r="H1083" i="3"/>
  <c r="L1082" i="3"/>
  <c r="O1082" i="3" s="1"/>
  <c r="K1083" i="3" s="1"/>
  <c r="E1084" i="3"/>
  <c r="F1084" i="3"/>
  <c r="C1084" i="3"/>
  <c r="B1084" i="3"/>
  <c r="D1084" i="3"/>
  <c r="M1234" i="3" l="1"/>
  <c r="I1234" i="3"/>
  <c r="N1234" i="3"/>
  <c r="A1235" i="3"/>
  <c r="G1234" i="3"/>
  <c r="J1084" i="3"/>
  <c r="H1084" i="3"/>
  <c r="L1083" i="3"/>
  <c r="O1083" i="3" s="1"/>
  <c r="K1084" i="3" s="1"/>
  <c r="J1083" i="3"/>
  <c r="P1082" i="3" s="1"/>
  <c r="P1081" i="3"/>
  <c r="M1235" i="3" l="1"/>
  <c r="I1235" i="3"/>
  <c r="N1235" i="3"/>
  <c r="A1236" i="3"/>
  <c r="G1235" i="3"/>
  <c r="E1085" i="3"/>
  <c r="D1085" i="3"/>
  <c r="B1085" i="3"/>
  <c r="H1085" i="3" s="1"/>
  <c r="C1085" i="3"/>
  <c r="F1085" i="3"/>
  <c r="P1083" i="3"/>
  <c r="M1236" i="3" l="1"/>
  <c r="I1236" i="3"/>
  <c r="N1236" i="3"/>
  <c r="A1237" i="3"/>
  <c r="G1236" i="3"/>
  <c r="J1085" i="3"/>
  <c r="K1085" i="3"/>
  <c r="L1084" i="3"/>
  <c r="O1084" i="3" s="1"/>
  <c r="M1237" i="3" l="1"/>
  <c r="I1237" i="3"/>
  <c r="N1237" i="3"/>
  <c r="A1238" i="3"/>
  <c r="G1237" i="3"/>
  <c r="L1085" i="3"/>
  <c r="O1085" i="3" s="1"/>
  <c r="D1086" i="3"/>
  <c r="B1086" i="3"/>
  <c r="F1086" i="3"/>
  <c r="C1086" i="3"/>
  <c r="E1086" i="3"/>
  <c r="P1084" i="3"/>
  <c r="M1238" i="3" l="1"/>
  <c r="I1238" i="3"/>
  <c r="N1238" i="3"/>
  <c r="A1239" i="3"/>
  <c r="G1238" i="3"/>
  <c r="C1087" i="3"/>
  <c r="F1087" i="3"/>
  <c r="B1087" i="3"/>
  <c r="E1087" i="3"/>
  <c r="D1087" i="3"/>
  <c r="H1086" i="3"/>
  <c r="K1086" i="3"/>
  <c r="M1239" i="3" l="1"/>
  <c r="I1239" i="3"/>
  <c r="N1239" i="3"/>
  <c r="A1240" i="3"/>
  <c r="G1239" i="3"/>
  <c r="C1088" i="3"/>
  <c r="F1088" i="3"/>
  <c r="D1088" i="3"/>
  <c r="E1088" i="3"/>
  <c r="B1088" i="3"/>
  <c r="J1086" i="3"/>
  <c r="H1087" i="3"/>
  <c r="L1086" i="3"/>
  <c r="O1086" i="3" s="1"/>
  <c r="K1087" i="3" s="1"/>
  <c r="M1240" i="3" l="1"/>
  <c r="I1240" i="3"/>
  <c r="N1240" i="3"/>
  <c r="A1241" i="3"/>
  <c r="G1240" i="3"/>
  <c r="C1089" i="3"/>
  <c r="D1089" i="3"/>
  <c r="E1089" i="3"/>
  <c r="F1089" i="3"/>
  <c r="B1089" i="3"/>
  <c r="J1087" i="3"/>
  <c r="H1088" i="3"/>
  <c r="P1085" i="3"/>
  <c r="P1086" i="3"/>
  <c r="M1241" i="3" l="1"/>
  <c r="I1241" i="3"/>
  <c r="N1241" i="3"/>
  <c r="A1242" i="3"/>
  <c r="G1241" i="3"/>
  <c r="H1089" i="3"/>
  <c r="J1088" i="3"/>
  <c r="L1088" i="3"/>
  <c r="L1087" i="3"/>
  <c r="O1087" i="3" s="1"/>
  <c r="K1088" i="3" s="1"/>
  <c r="P1087" i="3"/>
  <c r="M1242" i="3" l="1"/>
  <c r="I1242" i="3"/>
  <c r="N1242" i="3"/>
  <c r="A1243" i="3"/>
  <c r="G1242" i="3"/>
  <c r="J1089" i="3"/>
  <c r="P1088" i="3"/>
  <c r="O1088" i="3"/>
  <c r="K1089" i="3" s="1"/>
  <c r="B1090" i="3"/>
  <c r="E1090" i="3"/>
  <c r="D1090" i="3"/>
  <c r="F1090" i="3"/>
  <c r="C1090" i="3"/>
  <c r="M1243" i="3" l="1"/>
  <c r="I1243" i="3"/>
  <c r="N1243" i="3"/>
  <c r="A1244" i="3"/>
  <c r="G1243" i="3"/>
  <c r="F1091" i="3"/>
  <c r="B1091" i="3"/>
  <c r="C1091" i="3"/>
  <c r="D1091" i="3"/>
  <c r="E1091" i="3"/>
  <c r="H1090" i="3"/>
  <c r="L1089" i="3"/>
  <c r="O1089" i="3" s="1"/>
  <c r="K1090" i="3" s="1"/>
  <c r="M1244" i="3" l="1"/>
  <c r="I1244" i="3"/>
  <c r="N1244" i="3"/>
  <c r="A1245" i="3"/>
  <c r="G1244" i="3"/>
  <c r="J1090" i="3"/>
  <c r="H1091" i="3"/>
  <c r="C1092" i="3"/>
  <c r="E1092" i="3"/>
  <c r="B1092" i="3"/>
  <c r="D1092" i="3"/>
  <c r="F1092" i="3"/>
  <c r="J1091" i="3"/>
  <c r="M1245" i="3" l="1"/>
  <c r="I1245" i="3"/>
  <c r="N1245" i="3"/>
  <c r="A1246" i="3"/>
  <c r="G1245" i="3"/>
  <c r="C1093" i="3"/>
  <c r="F1093" i="3"/>
  <c r="B1093" i="3"/>
  <c r="E1093" i="3"/>
  <c r="D1093" i="3"/>
  <c r="H1092" i="3"/>
  <c r="L1090" i="3"/>
  <c r="O1090" i="3" s="1"/>
  <c r="K1091" i="3" s="1"/>
  <c r="L1091" i="3"/>
  <c r="P1090" i="3"/>
  <c r="P1089" i="3"/>
  <c r="M1246" i="3" l="1"/>
  <c r="I1246" i="3"/>
  <c r="N1246" i="3"/>
  <c r="A1247" i="3"/>
  <c r="G1246" i="3"/>
  <c r="D1094" i="3"/>
  <c r="B1094" i="3"/>
  <c r="E1094" i="3"/>
  <c r="F1094" i="3"/>
  <c r="C1094" i="3"/>
  <c r="J1092" i="3"/>
  <c r="H1093" i="3"/>
  <c r="O1091" i="3"/>
  <c r="K1092" i="3" s="1"/>
  <c r="M1247" i="3" l="1"/>
  <c r="I1247" i="3"/>
  <c r="N1247" i="3"/>
  <c r="A1248" i="3"/>
  <c r="G1247" i="3"/>
  <c r="F1095" i="3"/>
  <c r="E1095" i="3"/>
  <c r="B1095" i="3"/>
  <c r="D1095" i="3"/>
  <c r="C1095" i="3"/>
  <c r="J1093" i="3"/>
  <c r="L1092" i="3"/>
  <c r="O1092" i="3" s="1"/>
  <c r="K1093" i="3" s="1"/>
  <c r="H1094" i="3"/>
  <c r="J1094" i="3" s="1"/>
  <c r="P1091" i="3"/>
  <c r="M1248" i="3" l="1"/>
  <c r="I1248" i="3"/>
  <c r="N1248" i="3"/>
  <c r="A1249" i="3"/>
  <c r="G1248" i="3"/>
  <c r="E1096" i="3"/>
  <c r="D1096" i="3"/>
  <c r="B1096" i="3"/>
  <c r="C1096" i="3"/>
  <c r="F1096" i="3"/>
  <c r="L1093" i="3"/>
  <c r="O1093" i="3" s="1"/>
  <c r="K1094" i="3" s="1"/>
  <c r="P1093" i="3"/>
  <c r="H1095" i="3"/>
  <c r="P1092" i="3"/>
  <c r="M1249" i="3" l="1"/>
  <c r="I1249" i="3"/>
  <c r="N1249" i="3"/>
  <c r="A1250" i="3"/>
  <c r="G1249" i="3"/>
  <c r="C1097" i="3"/>
  <c r="F1097" i="3"/>
  <c r="D1097" i="3"/>
  <c r="E1097" i="3"/>
  <c r="B1097" i="3"/>
  <c r="H1097" i="3" s="1"/>
  <c r="J1095" i="3"/>
  <c r="H1096" i="3"/>
  <c r="L1094" i="3"/>
  <c r="O1094" i="3" s="1"/>
  <c r="K1095" i="3" s="1"/>
  <c r="M1250" i="3" l="1"/>
  <c r="I1250" i="3"/>
  <c r="N1250" i="3"/>
  <c r="A1251" i="3"/>
  <c r="G1250" i="3"/>
  <c r="J1097" i="3"/>
  <c r="F1098" i="3"/>
  <c r="D1098" i="3"/>
  <c r="C1098" i="3"/>
  <c r="B1098" i="3"/>
  <c r="E1098" i="3"/>
  <c r="L1095" i="3"/>
  <c r="O1095" i="3" s="1"/>
  <c r="K1096" i="3" s="1"/>
  <c r="P1095" i="3"/>
  <c r="P1094" i="3"/>
  <c r="J1096" i="3"/>
  <c r="P1096" i="3" s="1"/>
  <c r="M1251" i="3" l="1"/>
  <c r="I1251" i="3"/>
  <c r="N1251" i="3"/>
  <c r="A1252" i="3"/>
  <c r="G1251" i="3"/>
  <c r="F1099" i="3"/>
  <c r="D1099" i="3"/>
  <c r="B1099" i="3"/>
  <c r="E1099" i="3"/>
  <c r="C1099" i="3"/>
  <c r="L1096" i="3"/>
  <c r="O1096" i="3" s="1"/>
  <c r="K1097" i="3" s="1"/>
  <c r="H1098" i="3"/>
  <c r="M1252" i="3" l="1"/>
  <c r="I1252" i="3"/>
  <c r="N1252" i="3"/>
  <c r="A1253" i="3"/>
  <c r="G1252" i="3"/>
  <c r="J1098" i="3"/>
  <c r="F1100" i="3"/>
  <c r="B1100" i="3"/>
  <c r="C1100" i="3"/>
  <c r="E1100" i="3"/>
  <c r="D1100" i="3"/>
  <c r="L1097" i="3"/>
  <c r="O1097" i="3" s="1"/>
  <c r="K1098" i="3" s="1"/>
  <c r="H1099" i="3"/>
  <c r="M1253" i="3" l="1"/>
  <c r="I1253" i="3"/>
  <c r="N1253" i="3"/>
  <c r="A1254" i="3"/>
  <c r="G1253" i="3"/>
  <c r="J1099" i="3"/>
  <c r="L1098" i="3"/>
  <c r="O1098" i="3" s="1"/>
  <c r="K1099" i="3" s="1"/>
  <c r="H1100" i="3"/>
  <c r="P1098" i="3"/>
  <c r="P1097" i="3"/>
  <c r="M1254" i="3" l="1"/>
  <c r="I1254" i="3"/>
  <c r="N1254" i="3"/>
  <c r="A1255" i="3"/>
  <c r="G1254" i="3"/>
  <c r="L1099" i="3"/>
  <c r="O1099" i="3" s="1"/>
  <c r="K1100" i="3" s="1"/>
  <c r="J1100" i="3"/>
  <c r="P1099" i="3"/>
  <c r="B1101" i="3"/>
  <c r="D1101" i="3"/>
  <c r="C1101" i="3"/>
  <c r="H1101" i="3"/>
  <c r="E1101" i="3"/>
  <c r="F1101" i="3"/>
  <c r="M1255" i="3" l="1"/>
  <c r="I1255" i="3"/>
  <c r="N1255" i="3"/>
  <c r="A1256" i="3"/>
  <c r="G1255" i="3"/>
  <c r="L1100" i="3"/>
  <c r="O1100" i="3" s="1"/>
  <c r="K1101" i="3" s="1"/>
  <c r="F1102" i="3"/>
  <c r="B1102" i="3"/>
  <c r="C1102" i="3"/>
  <c r="E1102" i="3"/>
  <c r="D1102" i="3"/>
  <c r="J1101" i="3"/>
  <c r="M1256" i="3" l="1"/>
  <c r="I1256" i="3"/>
  <c r="N1256" i="3"/>
  <c r="A1257" i="3"/>
  <c r="G1256" i="3"/>
  <c r="D1103" i="3"/>
  <c r="C1103" i="3"/>
  <c r="F1103" i="3"/>
  <c r="B1103" i="3"/>
  <c r="E1103" i="3"/>
  <c r="P1100" i="3"/>
  <c r="H1102" i="3"/>
  <c r="L1101" i="3"/>
  <c r="O1101" i="3" s="1"/>
  <c r="K1102" i="3" s="1"/>
  <c r="M1257" i="3" l="1"/>
  <c r="I1257" i="3"/>
  <c r="N1257" i="3"/>
  <c r="A1258" i="3"/>
  <c r="G1257" i="3"/>
  <c r="J1102" i="3"/>
  <c r="H1103" i="3"/>
  <c r="M1258" i="3" l="1"/>
  <c r="I1258" i="3"/>
  <c r="N1258" i="3"/>
  <c r="A1259" i="3"/>
  <c r="G1258" i="3"/>
  <c r="J1103" i="3"/>
  <c r="L1102" i="3"/>
  <c r="O1102" i="3" s="1"/>
  <c r="K1103" i="3" s="1"/>
  <c r="B1104" i="3"/>
  <c r="H1104" i="3" s="1"/>
  <c r="J1104" i="3" s="1"/>
  <c r="C1104" i="3"/>
  <c r="D1104" i="3"/>
  <c r="E1104" i="3"/>
  <c r="F1104" i="3"/>
  <c r="L1103" i="3"/>
  <c r="P1102" i="3"/>
  <c r="P1101" i="3"/>
  <c r="M1259" i="3" l="1"/>
  <c r="I1259" i="3"/>
  <c r="N1259" i="3"/>
  <c r="A1260" i="3"/>
  <c r="G1259" i="3"/>
  <c r="O1103" i="3"/>
  <c r="K1104" i="3" s="1"/>
  <c r="L1104" i="3" s="1"/>
  <c r="F1105" i="3"/>
  <c r="D1105" i="3"/>
  <c r="C1105" i="3"/>
  <c r="H1105" i="3"/>
  <c r="B1105" i="3"/>
  <c r="E1105" i="3"/>
  <c r="P1103" i="3"/>
  <c r="M1260" i="3" l="1"/>
  <c r="I1260" i="3"/>
  <c r="N1260" i="3"/>
  <c r="A1261" i="3"/>
  <c r="G1260" i="3"/>
  <c r="F1106" i="3"/>
  <c r="D1106" i="3"/>
  <c r="B1106" i="3"/>
  <c r="E1106" i="3"/>
  <c r="C1106" i="3"/>
  <c r="O1104" i="3"/>
  <c r="K1105" i="3" s="1"/>
  <c r="J1105" i="3"/>
  <c r="M1261" i="3" l="1"/>
  <c r="I1261" i="3"/>
  <c r="N1261" i="3"/>
  <c r="A1262" i="3"/>
  <c r="G1261" i="3"/>
  <c r="E1107" i="3"/>
  <c r="B1107" i="3"/>
  <c r="C1107" i="3"/>
  <c r="D1107" i="3"/>
  <c r="F1107" i="3"/>
  <c r="P1104" i="3"/>
  <c r="J1106" i="3"/>
  <c r="P1105" i="3" s="1"/>
  <c r="H1106" i="3"/>
  <c r="L1105" i="3"/>
  <c r="O1105" i="3" s="1"/>
  <c r="K1106" i="3" s="1"/>
  <c r="M1262" i="3" l="1"/>
  <c r="I1262" i="3"/>
  <c r="N1262" i="3"/>
  <c r="A1263" i="3"/>
  <c r="G1262" i="3"/>
  <c r="F1108" i="3"/>
  <c r="D1108" i="3"/>
  <c r="B1108" i="3"/>
  <c r="E1108" i="3"/>
  <c r="C1108" i="3"/>
  <c r="H1107" i="3"/>
  <c r="L1106" i="3"/>
  <c r="O1106" i="3" s="1"/>
  <c r="K1107" i="3" s="1"/>
  <c r="M1263" i="3" l="1"/>
  <c r="I1263" i="3"/>
  <c r="N1263" i="3"/>
  <c r="A1264" i="3"/>
  <c r="G1263" i="3"/>
  <c r="F1109" i="3"/>
  <c r="B1109" i="3"/>
  <c r="C1109" i="3"/>
  <c r="E1109" i="3"/>
  <c r="D1109" i="3"/>
  <c r="H1109" i="3"/>
  <c r="J1107" i="3"/>
  <c r="H1108" i="3"/>
  <c r="M1264" i="3" l="1"/>
  <c r="I1264" i="3"/>
  <c r="N1264" i="3"/>
  <c r="A1265" i="3"/>
  <c r="G1264" i="3"/>
  <c r="D1110" i="3"/>
  <c r="E1110" i="3"/>
  <c r="F1110" i="3"/>
  <c r="C1110" i="3"/>
  <c r="B1110" i="3"/>
  <c r="P1106" i="3"/>
  <c r="J1108" i="3"/>
  <c r="P1107" i="3" s="1"/>
  <c r="L1107" i="3"/>
  <c r="O1107" i="3" s="1"/>
  <c r="K1108" i="3" s="1"/>
  <c r="M1265" i="3" l="1"/>
  <c r="I1265" i="3"/>
  <c r="N1265" i="3"/>
  <c r="A1266" i="3"/>
  <c r="G1265" i="3"/>
  <c r="C1111" i="3"/>
  <c r="E1111" i="3"/>
  <c r="F1111" i="3"/>
  <c r="D1111" i="3"/>
  <c r="B1111" i="3"/>
  <c r="H1110" i="3"/>
  <c r="O1108" i="3"/>
  <c r="K1109" i="3" s="1"/>
  <c r="J1109" i="3"/>
  <c r="L1108" i="3"/>
  <c r="P1108" i="3"/>
  <c r="M1266" i="3" l="1"/>
  <c r="I1266" i="3"/>
  <c r="N1266" i="3"/>
  <c r="A1267" i="3"/>
  <c r="G1266" i="3"/>
  <c r="J1110" i="3"/>
  <c r="H1111" i="3"/>
  <c r="L1109" i="3"/>
  <c r="O1109" i="3" s="1"/>
  <c r="K1110" i="3" s="1"/>
  <c r="P1109" i="3"/>
  <c r="M1267" i="3" l="1"/>
  <c r="I1267" i="3"/>
  <c r="N1267" i="3"/>
  <c r="A1268" i="3"/>
  <c r="G1267" i="3"/>
  <c r="J1111" i="3"/>
  <c r="L1110" i="3"/>
  <c r="O1110" i="3" s="1"/>
  <c r="K1111" i="3" s="1"/>
  <c r="B1112" i="3"/>
  <c r="H1112" i="3" s="1"/>
  <c r="F1112" i="3"/>
  <c r="C1112" i="3"/>
  <c r="D1112" i="3"/>
  <c r="E1112" i="3"/>
  <c r="P1110" i="3"/>
  <c r="M1268" i="3" l="1"/>
  <c r="I1268" i="3"/>
  <c r="N1268" i="3"/>
  <c r="A1269" i="3"/>
  <c r="G1268" i="3"/>
  <c r="L1111" i="3"/>
  <c r="O1111" i="3" s="1"/>
  <c r="K1112" i="3" s="1"/>
  <c r="J1112" i="3"/>
  <c r="M1269" i="3" l="1"/>
  <c r="I1269" i="3"/>
  <c r="N1269" i="3"/>
  <c r="A1270" i="3"/>
  <c r="G1269" i="3"/>
  <c r="L1112" i="3"/>
  <c r="O1112" i="3" s="1"/>
  <c r="K1113" i="3" s="1"/>
  <c r="P1111" i="3"/>
  <c r="D1113" i="3"/>
  <c r="F1113" i="3"/>
  <c r="B1113" i="3"/>
  <c r="H1113" i="3"/>
  <c r="C1113" i="3"/>
  <c r="E1113" i="3"/>
  <c r="J1113" i="3" s="1"/>
  <c r="M1270" i="3" l="1"/>
  <c r="I1270" i="3"/>
  <c r="N1270" i="3"/>
  <c r="A1271" i="3"/>
  <c r="G1270" i="3"/>
  <c r="P1112" i="3"/>
  <c r="B1114" i="3"/>
  <c r="D1114" i="3"/>
  <c r="H1114" i="3"/>
  <c r="E1114" i="3"/>
  <c r="J1114" i="3" s="1"/>
  <c r="F1114" i="3"/>
  <c r="C1114" i="3"/>
  <c r="M1271" i="3" l="1"/>
  <c r="I1271" i="3"/>
  <c r="N1271" i="3"/>
  <c r="A1272" i="3"/>
  <c r="G1271" i="3"/>
  <c r="P1113" i="3"/>
  <c r="L1113" i="3"/>
  <c r="O1113" i="3" s="1"/>
  <c r="K1114" i="3" s="1"/>
  <c r="M1272" i="3" l="1"/>
  <c r="I1272" i="3"/>
  <c r="N1272" i="3"/>
  <c r="A1273" i="3"/>
  <c r="G1272" i="3"/>
  <c r="L1114" i="3"/>
  <c r="O1114" i="3" s="1"/>
  <c r="K1115" i="3" s="1"/>
  <c r="B1115" i="3"/>
  <c r="H1115" i="3"/>
  <c r="C1115" i="3"/>
  <c r="E1115" i="3"/>
  <c r="J1115" i="3" s="1"/>
  <c r="D1115" i="3"/>
  <c r="F1115" i="3"/>
  <c r="M1273" i="3" l="1"/>
  <c r="I1273" i="3"/>
  <c r="N1273" i="3"/>
  <c r="A1274" i="3"/>
  <c r="G1273" i="3"/>
  <c r="P1114" i="3"/>
  <c r="F1116" i="3"/>
  <c r="E1116" i="3"/>
  <c r="D1116" i="3"/>
  <c r="C1116" i="3"/>
  <c r="B1116" i="3"/>
  <c r="H1116" i="3" s="1"/>
  <c r="M1274" i="3" l="1"/>
  <c r="I1274" i="3"/>
  <c r="N1274" i="3"/>
  <c r="A1275" i="3"/>
  <c r="G1274" i="3"/>
  <c r="L1115" i="3"/>
  <c r="O1115" i="3" s="1"/>
  <c r="K1116" i="3" s="1"/>
  <c r="J1116" i="3"/>
  <c r="M1275" i="3" l="1"/>
  <c r="I1275" i="3"/>
  <c r="N1275" i="3"/>
  <c r="A1276" i="3"/>
  <c r="G1275" i="3"/>
  <c r="C1117" i="3"/>
  <c r="D1117" i="3"/>
  <c r="F1117" i="3"/>
  <c r="E1117" i="3"/>
  <c r="B1117" i="3"/>
  <c r="P1115" i="3"/>
  <c r="L1116" i="3"/>
  <c r="O1116" i="3" s="1"/>
  <c r="M1276" i="3" l="1"/>
  <c r="I1276" i="3"/>
  <c r="N1276" i="3"/>
  <c r="A1277" i="3"/>
  <c r="G1276" i="3"/>
  <c r="F1118" i="3"/>
  <c r="E1118" i="3"/>
  <c r="B1118" i="3"/>
  <c r="C1118" i="3"/>
  <c r="D1118" i="3"/>
  <c r="K1117" i="3"/>
  <c r="H1117" i="3"/>
  <c r="M1277" i="3" l="1"/>
  <c r="I1277" i="3"/>
  <c r="N1277" i="3"/>
  <c r="A1278" i="3"/>
  <c r="G1277" i="3"/>
  <c r="E1119" i="3"/>
  <c r="H1119" i="3"/>
  <c r="D1119" i="3"/>
  <c r="F1119" i="3"/>
  <c r="B1119" i="3"/>
  <c r="C1119" i="3"/>
  <c r="J1117" i="3"/>
  <c r="H1118" i="3"/>
  <c r="J1118" i="3"/>
  <c r="M1278" i="3" l="1"/>
  <c r="I1278" i="3"/>
  <c r="N1278" i="3"/>
  <c r="A1279" i="3"/>
  <c r="G1278" i="3"/>
  <c r="F1120" i="3"/>
  <c r="B1120" i="3"/>
  <c r="H1120" i="3"/>
  <c r="J1120" i="3" s="1"/>
  <c r="C1120" i="3"/>
  <c r="E1120" i="3"/>
  <c r="D1120" i="3"/>
  <c r="J1119" i="3"/>
  <c r="P1118" i="3" s="1"/>
  <c r="L1117" i="3"/>
  <c r="O1117" i="3" s="1"/>
  <c r="K1118" i="3" s="1"/>
  <c r="P1117" i="3"/>
  <c r="P1116" i="3"/>
  <c r="M1279" i="3" l="1"/>
  <c r="I1279" i="3"/>
  <c r="N1279" i="3"/>
  <c r="A1280" i="3"/>
  <c r="G1279" i="3"/>
  <c r="D1121" i="3"/>
  <c r="E1121" i="3"/>
  <c r="C1121" i="3"/>
  <c r="F1121" i="3"/>
  <c r="B1121" i="3"/>
  <c r="L1118" i="3"/>
  <c r="O1118" i="3" s="1"/>
  <c r="K1119" i="3" s="1"/>
  <c r="P1119" i="3"/>
  <c r="M1280" i="3" l="1"/>
  <c r="I1280" i="3"/>
  <c r="N1280" i="3"/>
  <c r="A1281" i="3"/>
  <c r="G1280" i="3"/>
  <c r="O1119" i="3"/>
  <c r="K1120" i="3" s="1"/>
  <c r="L1119" i="3"/>
  <c r="F1122" i="3"/>
  <c r="E1122" i="3"/>
  <c r="B1122" i="3"/>
  <c r="D1122" i="3"/>
  <c r="C1122" i="3"/>
  <c r="H1121" i="3"/>
  <c r="M1281" i="3" l="1"/>
  <c r="I1281" i="3"/>
  <c r="N1281" i="3"/>
  <c r="A1282" i="3"/>
  <c r="G1281" i="3"/>
  <c r="E1123" i="3"/>
  <c r="B1123" i="3"/>
  <c r="C1123" i="3"/>
  <c r="D1123" i="3"/>
  <c r="F1123" i="3"/>
  <c r="J1121" i="3"/>
  <c r="H1122" i="3"/>
  <c r="L1120" i="3"/>
  <c r="O1120" i="3" s="1"/>
  <c r="K1121" i="3" s="1"/>
  <c r="M1282" i="3" l="1"/>
  <c r="I1282" i="3"/>
  <c r="N1282" i="3"/>
  <c r="A1283" i="3"/>
  <c r="G1282" i="3"/>
  <c r="J1122" i="3"/>
  <c r="H1123" i="3"/>
  <c r="F1124" i="3"/>
  <c r="B1124" i="3"/>
  <c r="C1124" i="3"/>
  <c r="E1124" i="3"/>
  <c r="D1124" i="3"/>
  <c r="L1121" i="3"/>
  <c r="O1121" i="3" s="1"/>
  <c r="K1122" i="3" s="1"/>
  <c r="J1123" i="3"/>
  <c r="P1121" i="3"/>
  <c r="P1120" i="3"/>
  <c r="M1283" i="3" l="1"/>
  <c r="I1283" i="3"/>
  <c r="N1283" i="3"/>
  <c r="A1284" i="3"/>
  <c r="G1283" i="3"/>
  <c r="L1122" i="3"/>
  <c r="O1122" i="3" s="1"/>
  <c r="K1123" i="3" s="1"/>
  <c r="H1124" i="3"/>
  <c r="J1124" i="3" s="1"/>
  <c r="P1122" i="3"/>
  <c r="F1125" i="3"/>
  <c r="D1125" i="3"/>
  <c r="C1125" i="3"/>
  <c r="E1125" i="3"/>
  <c r="J1125" i="3" s="1"/>
  <c r="B1125" i="3"/>
  <c r="H1125" i="3"/>
  <c r="M1284" i="3" l="1"/>
  <c r="I1284" i="3"/>
  <c r="N1284" i="3"/>
  <c r="A1285" i="3"/>
  <c r="G1284" i="3"/>
  <c r="P1124" i="3"/>
  <c r="L1123" i="3"/>
  <c r="O1123" i="3" s="1"/>
  <c r="K1124" i="3" s="1"/>
  <c r="P1123" i="3"/>
  <c r="M1285" i="3" l="1"/>
  <c r="I1285" i="3"/>
  <c r="N1285" i="3"/>
  <c r="A1286" i="3"/>
  <c r="G1285" i="3"/>
  <c r="O1124" i="3"/>
  <c r="K1125" i="3" s="1"/>
  <c r="L1124" i="3"/>
  <c r="D1126" i="3"/>
  <c r="C1126" i="3"/>
  <c r="H1126" i="3"/>
  <c r="F1126" i="3"/>
  <c r="B1126" i="3"/>
  <c r="E1126" i="3"/>
  <c r="M1286" i="3" l="1"/>
  <c r="I1286" i="3"/>
  <c r="N1286" i="3"/>
  <c r="A1287" i="3"/>
  <c r="G1286" i="3"/>
  <c r="E1127" i="3"/>
  <c r="C1127" i="3"/>
  <c r="F1127" i="3"/>
  <c r="D1127" i="3"/>
  <c r="H1127" i="3"/>
  <c r="B1127" i="3"/>
  <c r="J1126" i="3"/>
  <c r="L1125" i="3"/>
  <c r="O1125" i="3" s="1"/>
  <c r="K1126" i="3" s="1"/>
  <c r="M1287" i="3" l="1"/>
  <c r="I1287" i="3"/>
  <c r="N1287" i="3"/>
  <c r="A1288" i="3"/>
  <c r="G1287" i="3"/>
  <c r="C1128" i="3"/>
  <c r="B1128" i="3"/>
  <c r="E1128" i="3"/>
  <c r="F1128" i="3"/>
  <c r="D1128" i="3"/>
  <c r="L1126" i="3"/>
  <c r="O1126" i="3" s="1"/>
  <c r="K1127" i="3" s="1"/>
  <c r="J1127" i="3"/>
  <c r="P1125" i="3"/>
  <c r="M1288" i="3" l="1"/>
  <c r="I1288" i="3"/>
  <c r="N1288" i="3"/>
  <c r="A1289" i="3"/>
  <c r="G1288" i="3"/>
  <c r="L1127" i="3"/>
  <c r="O1127" i="3" s="1"/>
  <c r="K1128" i="3" s="1"/>
  <c r="D1129" i="3"/>
  <c r="E1129" i="3"/>
  <c r="F1129" i="3"/>
  <c r="C1129" i="3"/>
  <c r="B1129" i="3"/>
  <c r="P1126" i="3"/>
  <c r="H1128" i="3"/>
  <c r="M1289" i="3" l="1"/>
  <c r="I1289" i="3"/>
  <c r="N1289" i="3"/>
  <c r="A1290" i="3"/>
  <c r="G1289" i="3"/>
  <c r="J1128" i="3"/>
  <c r="H1129" i="3"/>
  <c r="J1129" i="3" s="1"/>
  <c r="M1290" i="3" l="1"/>
  <c r="I1290" i="3"/>
  <c r="N1290" i="3"/>
  <c r="A1291" i="3"/>
  <c r="G1290" i="3"/>
  <c r="D1130" i="3"/>
  <c r="C1130" i="3"/>
  <c r="B1130" i="3"/>
  <c r="E1130" i="3"/>
  <c r="F1130" i="3"/>
  <c r="H1130" i="3"/>
  <c r="J1130" i="3" s="1"/>
  <c r="L1128" i="3"/>
  <c r="O1128" i="3" s="1"/>
  <c r="K1129" i="3" s="1"/>
  <c r="P1128" i="3"/>
  <c r="P1127" i="3"/>
  <c r="M1291" i="3" l="1"/>
  <c r="I1291" i="3"/>
  <c r="N1291" i="3"/>
  <c r="A1292" i="3"/>
  <c r="G1291" i="3"/>
  <c r="P1129" i="3"/>
  <c r="D1131" i="3"/>
  <c r="E1131" i="3"/>
  <c r="C1131" i="3"/>
  <c r="F1131" i="3"/>
  <c r="B1131" i="3"/>
  <c r="L1129" i="3"/>
  <c r="L1130" i="3"/>
  <c r="O1129" i="3"/>
  <c r="K1130" i="3" s="1"/>
  <c r="M1292" i="3" l="1"/>
  <c r="I1292" i="3"/>
  <c r="N1292" i="3"/>
  <c r="A1293" i="3"/>
  <c r="G1292" i="3"/>
  <c r="H1131" i="3"/>
  <c r="O1130" i="3"/>
  <c r="K1131" i="3" s="1"/>
  <c r="M1293" i="3" l="1"/>
  <c r="I1293" i="3"/>
  <c r="N1293" i="3"/>
  <c r="A1294" i="3"/>
  <c r="G1293" i="3"/>
  <c r="J1131" i="3"/>
  <c r="L1131" i="3"/>
  <c r="O1131" i="3" s="1"/>
  <c r="B1132" i="3"/>
  <c r="F1132" i="3"/>
  <c r="C1132" i="3"/>
  <c r="D1132" i="3"/>
  <c r="E1132" i="3"/>
  <c r="M1294" i="3" l="1"/>
  <c r="I1294" i="3"/>
  <c r="N1294" i="3"/>
  <c r="G1294" i="3"/>
  <c r="A1295" i="3"/>
  <c r="E1133" i="3"/>
  <c r="B1133" i="3"/>
  <c r="F1133" i="3"/>
  <c r="C1133" i="3"/>
  <c r="D1133" i="3"/>
  <c r="H1132" i="3"/>
  <c r="K1132" i="3"/>
  <c r="P1130" i="3"/>
  <c r="M1295" i="3" l="1"/>
  <c r="I1295" i="3"/>
  <c r="N1295" i="3"/>
  <c r="A1296" i="3"/>
  <c r="G1295" i="3"/>
  <c r="C1134" i="3"/>
  <c r="D1134" i="3"/>
  <c r="B1134" i="3"/>
  <c r="E1134" i="3"/>
  <c r="F1134" i="3"/>
  <c r="J1132" i="3"/>
  <c r="L1132" i="3"/>
  <c r="O1132" i="3" s="1"/>
  <c r="K1133" i="3" s="1"/>
  <c r="H1133" i="3"/>
  <c r="M1296" i="3" l="1"/>
  <c r="I1296" i="3"/>
  <c r="N1296" i="3"/>
  <c r="A1297" i="3"/>
  <c r="G1296" i="3"/>
  <c r="C1135" i="3"/>
  <c r="E1135" i="3"/>
  <c r="B1135" i="3"/>
  <c r="F1135" i="3"/>
  <c r="D1135" i="3"/>
  <c r="J1133" i="3"/>
  <c r="L1133" i="3"/>
  <c r="O1133" i="3" s="1"/>
  <c r="K1134" i="3" s="1"/>
  <c r="J1134" i="3"/>
  <c r="H1134" i="3"/>
  <c r="P1132" i="3"/>
  <c r="P1131" i="3"/>
  <c r="M1297" i="3" l="1"/>
  <c r="I1297" i="3"/>
  <c r="N1297" i="3"/>
  <c r="A1298" i="3"/>
  <c r="G1297" i="3"/>
  <c r="F1136" i="3"/>
  <c r="D1136" i="3"/>
  <c r="C1136" i="3"/>
  <c r="E1136" i="3"/>
  <c r="B1136" i="3"/>
  <c r="L1134" i="3"/>
  <c r="O1134" i="3" s="1"/>
  <c r="K1135" i="3" s="1"/>
  <c r="H1135" i="3"/>
  <c r="P1133" i="3"/>
  <c r="M1298" i="3" l="1"/>
  <c r="I1298" i="3"/>
  <c r="N1298" i="3"/>
  <c r="A1299" i="3"/>
  <c r="G1298" i="3"/>
  <c r="D1137" i="3"/>
  <c r="B1137" i="3"/>
  <c r="E1137" i="3"/>
  <c r="C1137" i="3"/>
  <c r="F1137" i="3"/>
  <c r="J1135" i="3"/>
  <c r="L1135" i="3"/>
  <c r="O1135" i="3" s="1"/>
  <c r="K1136" i="3" s="1"/>
  <c r="H1136" i="3"/>
  <c r="M1299" i="3" l="1"/>
  <c r="I1299" i="3"/>
  <c r="N1299" i="3"/>
  <c r="A1300" i="3"/>
  <c r="G1299" i="3"/>
  <c r="J1136" i="3"/>
  <c r="L1136" i="3"/>
  <c r="O1136" i="3" s="1"/>
  <c r="K1137" i="3" s="1"/>
  <c r="D1138" i="3"/>
  <c r="B1138" i="3"/>
  <c r="C1138" i="3"/>
  <c r="E1138" i="3"/>
  <c r="F1138" i="3"/>
  <c r="H1137" i="3"/>
  <c r="P1135" i="3"/>
  <c r="P1134" i="3"/>
  <c r="M1300" i="3" l="1"/>
  <c r="I1300" i="3"/>
  <c r="N1300" i="3"/>
  <c r="A1301" i="3"/>
  <c r="G1300" i="3"/>
  <c r="J1137" i="3"/>
  <c r="L1137" i="3"/>
  <c r="H1138" i="3"/>
  <c r="C1139" i="3"/>
  <c r="B1139" i="3"/>
  <c r="F1139" i="3"/>
  <c r="D1139" i="3"/>
  <c r="E1139" i="3"/>
  <c r="O1137" i="3"/>
  <c r="K1138" i="3" s="1"/>
  <c r="J1138" i="3"/>
  <c r="P1136" i="3"/>
  <c r="M1301" i="3" l="1"/>
  <c r="I1301" i="3"/>
  <c r="N1301" i="3"/>
  <c r="A1302" i="3"/>
  <c r="G1301" i="3"/>
  <c r="B1140" i="3"/>
  <c r="D1140" i="3"/>
  <c r="F1140" i="3"/>
  <c r="E1140" i="3"/>
  <c r="C1140" i="3"/>
  <c r="H1139" i="3"/>
  <c r="L1138" i="3"/>
  <c r="O1138" i="3" s="1"/>
  <c r="K1139" i="3" s="1"/>
  <c r="P1137" i="3"/>
  <c r="M1302" i="3" l="1"/>
  <c r="I1302" i="3"/>
  <c r="N1302" i="3"/>
  <c r="A1303" i="3"/>
  <c r="G1302" i="3"/>
  <c r="J1139" i="3"/>
  <c r="H1140" i="3"/>
  <c r="L1139" i="3"/>
  <c r="O1139" i="3" s="1"/>
  <c r="K1140" i="3" s="1"/>
  <c r="B1141" i="3"/>
  <c r="D1141" i="3"/>
  <c r="E1141" i="3"/>
  <c r="F1141" i="3"/>
  <c r="C1141" i="3"/>
  <c r="J1140" i="3"/>
  <c r="M1303" i="3" l="1"/>
  <c r="I1303" i="3"/>
  <c r="N1303" i="3"/>
  <c r="A1304" i="3"/>
  <c r="G1303" i="3"/>
  <c r="D1142" i="3"/>
  <c r="B1142" i="3"/>
  <c r="E1142" i="3"/>
  <c r="C1142" i="3"/>
  <c r="F1142" i="3"/>
  <c r="H1141" i="3"/>
  <c r="J1141" i="3" s="1"/>
  <c r="P1140" i="3" s="1"/>
  <c r="L1140" i="3"/>
  <c r="O1140" i="3" s="1"/>
  <c r="K1141" i="3" s="1"/>
  <c r="P1139" i="3"/>
  <c r="P1138" i="3"/>
  <c r="M1304" i="3" l="1"/>
  <c r="I1304" i="3"/>
  <c r="N1304" i="3"/>
  <c r="A1305" i="3"/>
  <c r="G1304" i="3"/>
  <c r="D1143" i="3"/>
  <c r="E1143" i="3"/>
  <c r="B1143" i="3"/>
  <c r="C1143" i="3"/>
  <c r="F1143" i="3"/>
  <c r="H1142" i="3"/>
  <c r="L1141" i="3"/>
  <c r="O1141" i="3" s="1"/>
  <c r="K1142" i="3" s="1"/>
  <c r="M1305" i="3" l="1"/>
  <c r="I1305" i="3"/>
  <c r="N1305" i="3"/>
  <c r="A1306" i="3"/>
  <c r="G1305" i="3"/>
  <c r="J1142" i="3"/>
  <c r="L1142" i="3"/>
  <c r="O1142" i="3" s="1"/>
  <c r="K1143" i="3" s="1"/>
  <c r="D1144" i="3"/>
  <c r="C1144" i="3"/>
  <c r="B1144" i="3"/>
  <c r="E1144" i="3"/>
  <c r="F1144" i="3"/>
  <c r="H1143" i="3"/>
  <c r="M1306" i="3" l="1"/>
  <c r="I1306" i="3"/>
  <c r="N1306" i="3"/>
  <c r="A1307" i="3"/>
  <c r="G1306" i="3"/>
  <c r="D1145" i="3"/>
  <c r="B1145" i="3"/>
  <c r="E1145" i="3"/>
  <c r="C1145" i="3"/>
  <c r="F1145" i="3"/>
  <c r="J1143" i="3"/>
  <c r="P1142" i="3" s="1"/>
  <c r="H1144" i="3"/>
  <c r="H1145" i="3"/>
  <c r="P1141" i="3"/>
  <c r="M1307" i="3" l="1"/>
  <c r="I1307" i="3"/>
  <c r="N1307" i="3"/>
  <c r="A1308" i="3"/>
  <c r="G1307" i="3"/>
  <c r="J1145" i="3"/>
  <c r="F1146" i="3"/>
  <c r="C1146" i="3"/>
  <c r="E1146" i="3"/>
  <c r="B1146" i="3"/>
  <c r="H1146" i="3" s="1"/>
  <c r="D1146" i="3"/>
  <c r="J1144" i="3"/>
  <c r="P1144" i="3" s="1"/>
  <c r="P1143" i="3"/>
  <c r="L1143" i="3"/>
  <c r="O1143" i="3" s="1"/>
  <c r="K1144" i="3" s="1"/>
  <c r="M1308" i="3" l="1"/>
  <c r="I1308" i="3"/>
  <c r="N1308" i="3"/>
  <c r="A1309" i="3"/>
  <c r="G1308" i="3"/>
  <c r="J1146" i="3"/>
  <c r="P1145" i="3" s="1"/>
  <c r="L1144" i="3"/>
  <c r="O1144" i="3" s="1"/>
  <c r="K1145" i="3" s="1"/>
  <c r="M1309" i="3" l="1"/>
  <c r="I1309" i="3"/>
  <c r="N1309" i="3"/>
  <c r="A1310" i="3"/>
  <c r="G1309" i="3"/>
  <c r="L1145" i="3"/>
  <c r="O1145" i="3" s="1"/>
  <c r="K1146" i="3" s="1"/>
  <c r="D1147" i="3"/>
  <c r="C1147" i="3"/>
  <c r="F1147" i="3"/>
  <c r="E1147" i="3"/>
  <c r="B1147" i="3"/>
  <c r="M1310" i="3" l="1"/>
  <c r="I1310" i="3"/>
  <c r="N1310" i="3"/>
  <c r="A1311" i="3"/>
  <c r="G1310" i="3"/>
  <c r="E1148" i="3"/>
  <c r="C1148" i="3"/>
  <c r="F1148" i="3"/>
  <c r="B1148" i="3"/>
  <c r="D1148" i="3"/>
  <c r="L1146" i="3"/>
  <c r="O1146" i="3" s="1"/>
  <c r="K1147" i="3" s="1"/>
  <c r="H1147" i="3"/>
  <c r="M1311" i="3" l="1"/>
  <c r="I1311" i="3"/>
  <c r="N1311" i="3"/>
  <c r="A1312" i="3"/>
  <c r="G1311" i="3"/>
  <c r="J1147" i="3"/>
  <c r="L1147" i="3"/>
  <c r="O1147" i="3" s="1"/>
  <c r="K1148" i="3" s="1"/>
  <c r="H1148" i="3"/>
  <c r="J1148" i="3"/>
  <c r="M1312" i="3" l="1"/>
  <c r="I1312" i="3"/>
  <c r="N1312" i="3"/>
  <c r="A1313" i="3"/>
  <c r="G1312" i="3"/>
  <c r="P1146" i="3"/>
  <c r="P1147" i="3"/>
  <c r="F1149" i="3"/>
  <c r="E1149" i="3"/>
  <c r="B1149" i="3"/>
  <c r="H1149" i="3"/>
  <c r="D1149" i="3"/>
  <c r="C1149" i="3"/>
  <c r="L1148" i="3"/>
  <c r="O1148" i="3" s="1"/>
  <c r="M1313" i="3" l="1"/>
  <c r="I1313" i="3"/>
  <c r="N1313" i="3"/>
  <c r="A1314" i="3"/>
  <c r="G1313" i="3"/>
  <c r="F1150" i="3"/>
  <c r="C1150" i="3"/>
  <c r="B1150" i="3"/>
  <c r="E1150" i="3"/>
  <c r="D1150" i="3"/>
  <c r="K1149" i="3"/>
  <c r="J1149" i="3"/>
  <c r="M1314" i="3" l="1"/>
  <c r="I1314" i="3"/>
  <c r="N1314" i="3"/>
  <c r="A1315" i="3"/>
  <c r="G1314" i="3"/>
  <c r="D1151" i="3"/>
  <c r="C1151" i="3"/>
  <c r="F1151" i="3"/>
  <c r="B1151" i="3"/>
  <c r="E1151" i="3"/>
  <c r="P1148" i="3"/>
  <c r="J1150" i="3"/>
  <c r="L1149" i="3"/>
  <c r="O1149" i="3" s="1"/>
  <c r="K1150" i="3" s="1"/>
  <c r="H1150" i="3"/>
  <c r="M1315" i="3" l="1"/>
  <c r="I1315" i="3"/>
  <c r="N1315" i="3"/>
  <c r="A1316" i="3"/>
  <c r="G1315" i="3"/>
  <c r="E1152" i="3"/>
  <c r="C1152" i="3"/>
  <c r="F1152" i="3"/>
  <c r="D1152" i="3"/>
  <c r="B1152" i="3"/>
  <c r="P1149" i="3"/>
  <c r="H1151" i="3"/>
  <c r="M1316" i="3" l="1"/>
  <c r="I1316" i="3"/>
  <c r="N1316" i="3"/>
  <c r="A1317" i="3"/>
  <c r="G1316" i="3"/>
  <c r="C1153" i="3"/>
  <c r="E1153" i="3"/>
  <c r="F1153" i="3"/>
  <c r="B1153" i="3"/>
  <c r="D1153" i="3"/>
  <c r="L1151" i="3"/>
  <c r="J1151" i="3"/>
  <c r="H1152" i="3"/>
  <c r="L1150" i="3"/>
  <c r="O1150" i="3" s="1"/>
  <c r="K1151" i="3" s="1"/>
  <c r="M1317" i="3" l="1"/>
  <c r="I1317" i="3"/>
  <c r="N1317" i="3"/>
  <c r="A1318" i="3"/>
  <c r="G1317" i="3"/>
  <c r="F1154" i="3"/>
  <c r="B1154" i="3"/>
  <c r="D1154" i="3"/>
  <c r="E1154" i="3"/>
  <c r="C1154" i="3"/>
  <c r="J1152" i="3"/>
  <c r="O1151" i="3"/>
  <c r="K1152" i="3" s="1"/>
  <c r="P1151" i="3"/>
  <c r="P1150" i="3"/>
  <c r="J1153" i="3"/>
  <c r="H1153" i="3"/>
  <c r="M1318" i="3" l="1"/>
  <c r="I1318" i="3"/>
  <c r="N1318" i="3"/>
  <c r="A1319" i="3"/>
  <c r="G1318" i="3"/>
  <c r="B1155" i="3"/>
  <c r="D1155" i="3"/>
  <c r="F1155" i="3"/>
  <c r="E1155" i="3"/>
  <c r="C1155" i="3"/>
  <c r="L1152" i="3"/>
  <c r="P1152" i="3"/>
  <c r="H1154" i="3"/>
  <c r="O1152" i="3"/>
  <c r="K1153" i="3" s="1"/>
  <c r="M1319" i="3" l="1"/>
  <c r="I1319" i="3"/>
  <c r="N1319" i="3"/>
  <c r="A1320" i="3"/>
  <c r="G1319" i="3"/>
  <c r="B1156" i="3"/>
  <c r="C1156" i="3"/>
  <c r="E1156" i="3"/>
  <c r="F1156" i="3"/>
  <c r="D1156" i="3"/>
  <c r="L1153" i="3"/>
  <c r="O1153" i="3" s="1"/>
  <c r="K1154" i="3" s="1"/>
  <c r="H1155" i="3"/>
  <c r="J1155" i="3" s="1"/>
  <c r="J1154" i="3"/>
  <c r="M1320" i="3" l="1"/>
  <c r="I1320" i="3"/>
  <c r="N1320" i="3"/>
  <c r="A1321" i="3"/>
  <c r="G1320" i="3"/>
  <c r="B1157" i="3"/>
  <c r="C1157" i="3"/>
  <c r="D1157" i="3"/>
  <c r="E1157" i="3"/>
  <c r="F1157" i="3"/>
  <c r="L1154" i="3"/>
  <c r="O1154" i="3" s="1"/>
  <c r="K1155" i="3" s="1"/>
  <c r="P1154" i="3"/>
  <c r="P1153" i="3"/>
  <c r="H1156" i="3"/>
  <c r="J1156" i="3"/>
  <c r="M1321" i="3" l="1"/>
  <c r="I1321" i="3"/>
  <c r="N1321" i="3"/>
  <c r="A1322" i="3"/>
  <c r="G1321" i="3"/>
  <c r="D1158" i="3"/>
  <c r="C1158" i="3"/>
  <c r="B1158" i="3"/>
  <c r="E1158" i="3"/>
  <c r="F1158" i="3"/>
  <c r="L1155" i="3"/>
  <c r="O1155" i="3" s="1"/>
  <c r="K1156" i="3" s="1"/>
  <c r="P1155" i="3"/>
  <c r="H1157" i="3"/>
  <c r="M1322" i="3" l="1"/>
  <c r="I1322" i="3"/>
  <c r="N1322" i="3"/>
  <c r="A1323" i="3"/>
  <c r="G1322" i="3"/>
  <c r="H1158" i="3"/>
  <c r="J1157" i="3"/>
  <c r="L1156" i="3"/>
  <c r="O1156" i="3" s="1"/>
  <c r="K1157" i="3" s="1"/>
  <c r="J1158" i="3"/>
  <c r="M1323" i="3" l="1"/>
  <c r="I1323" i="3"/>
  <c r="N1323" i="3"/>
  <c r="A1324" i="3"/>
  <c r="G1323" i="3"/>
  <c r="D1159" i="3"/>
  <c r="F1159" i="3"/>
  <c r="B1159" i="3"/>
  <c r="E1159" i="3"/>
  <c r="J1159" i="3" s="1"/>
  <c r="H1159" i="3"/>
  <c r="C1159" i="3"/>
  <c r="L1157" i="3"/>
  <c r="O1157" i="3" s="1"/>
  <c r="K1158" i="3" s="1"/>
  <c r="P1157" i="3"/>
  <c r="P1156" i="3"/>
  <c r="M1324" i="3" l="1"/>
  <c r="I1324" i="3"/>
  <c r="N1324" i="3"/>
  <c r="A1325" i="3"/>
  <c r="G1324" i="3"/>
  <c r="P1158" i="3"/>
  <c r="L1158" i="3"/>
  <c r="O1158" i="3" s="1"/>
  <c r="K1159" i="3" s="1"/>
  <c r="M1325" i="3" l="1"/>
  <c r="I1325" i="3"/>
  <c r="N1325" i="3"/>
  <c r="A1326" i="3"/>
  <c r="G1325" i="3"/>
  <c r="E1160" i="3"/>
  <c r="F1160" i="3"/>
  <c r="D1160" i="3"/>
  <c r="C1160" i="3"/>
  <c r="B1160" i="3"/>
  <c r="H1160" i="3" s="1"/>
  <c r="L1159" i="3"/>
  <c r="O1159" i="3" s="1"/>
  <c r="M1326" i="3" l="1"/>
  <c r="I1326" i="3"/>
  <c r="N1326" i="3"/>
  <c r="A1327" i="3"/>
  <c r="G1326" i="3"/>
  <c r="J1160" i="3"/>
  <c r="K1160" i="3"/>
  <c r="M1327" i="3" l="1"/>
  <c r="I1327" i="3"/>
  <c r="N1327" i="3"/>
  <c r="A1328" i="3"/>
  <c r="G1327" i="3"/>
  <c r="H1161" i="3"/>
  <c r="B1161" i="3"/>
  <c r="E1161" i="3"/>
  <c r="F1161" i="3"/>
  <c r="D1161" i="3"/>
  <c r="J1161" i="3"/>
  <c r="C1161" i="3"/>
  <c r="L1160" i="3"/>
  <c r="O1160" i="3" s="1"/>
  <c r="K1161" i="3" s="1"/>
  <c r="P1159" i="3"/>
  <c r="M1328" i="3" l="1"/>
  <c r="I1328" i="3"/>
  <c r="N1328" i="3"/>
  <c r="A1329" i="3"/>
  <c r="G1328" i="3"/>
  <c r="P1160" i="3"/>
  <c r="F1162" i="3"/>
  <c r="D1162" i="3"/>
  <c r="E1162" i="3"/>
  <c r="B1162" i="3"/>
  <c r="C1162" i="3"/>
  <c r="L1161" i="3"/>
  <c r="O1161" i="3" s="1"/>
  <c r="M1329" i="3" l="1"/>
  <c r="I1329" i="3"/>
  <c r="N1329" i="3"/>
  <c r="A1330" i="3"/>
  <c r="G1329" i="3"/>
  <c r="F1163" i="3"/>
  <c r="D1163" i="3"/>
  <c r="B1163" i="3"/>
  <c r="C1163" i="3"/>
  <c r="E1163" i="3"/>
  <c r="K1162" i="3"/>
  <c r="H1162" i="3"/>
  <c r="M1330" i="3" l="1"/>
  <c r="I1330" i="3"/>
  <c r="N1330" i="3"/>
  <c r="A1331" i="3"/>
  <c r="G1330" i="3"/>
  <c r="J1162" i="3"/>
  <c r="C1164" i="3"/>
  <c r="D1164" i="3"/>
  <c r="E1164" i="3"/>
  <c r="F1164" i="3"/>
  <c r="B1164" i="3"/>
  <c r="H1164" i="3"/>
  <c r="J1163" i="3"/>
  <c r="H1163" i="3"/>
  <c r="M1331" i="3" l="1"/>
  <c r="I1331" i="3"/>
  <c r="N1331" i="3"/>
  <c r="A1332" i="3"/>
  <c r="G1331" i="3"/>
  <c r="J1164" i="3"/>
  <c r="E1165" i="3"/>
  <c r="J1165" i="3" s="1"/>
  <c r="F1165" i="3"/>
  <c r="B1165" i="3"/>
  <c r="H1165" i="3"/>
  <c r="C1165" i="3"/>
  <c r="D1165" i="3"/>
  <c r="P1163" i="3"/>
  <c r="L1162" i="3"/>
  <c r="O1162" i="3" s="1"/>
  <c r="K1163" i="3" s="1"/>
  <c r="P1161" i="3"/>
  <c r="P1162" i="3"/>
  <c r="M1332" i="3" l="1"/>
  <c r="I1332" i="3"/>
  <c r="N1332" i="3"/>
  <c r="A1333" i="3"/>
  <c r="G1332" i="3"/>
  <c r="L1163" i="3"/>
  <c r="O1163" i="3" s="1"/>
  <c r="K1164" i="3" s="1"/>
  <c r="D1166" i="3"/>
  <c r="E1166" i="3"/>
  <c r="B1166" i="3"/>
  <c r="H1166" i="3" s="1"/>
  <c r="F1166" i="3"/>
  <c r="C1166" i="3"/>
  <c r="P1164" i="3"/>
  <c r="M1333" i="3" l="1"/>
  <c r="I1333" i="3"/>
  <c r="N1333" i="3"/>
  <c r="A1334" i="3"/>
  <c r="G1333" i="3"/>
  <c r="B1167" i="3"/>
  <c r="F1167" i="3"/>
  <c r="E1167" i="3"/>
  <c r="C1167" i="3"/>
  <c r="D1167" i="3"/>
  <c r="L1164" i="3"/>
  <c r="O1164" i="3" s="1"/>
  <c r="K1165" i="3" s="1"/>
  <c r="J1166" i="3"/>
  <c r="M1334" i="3" l="1"/>
  <c r="I1334" i="3"/>
  <c r="N1334" i="3"/>
  <c r="A1335" i="3"/>
  <c r="G1334" i="3"/>
  <c r="L1165" i="3"/>
  <c r="O1165" i="3" s="1"/>
  <c r="K1166" i="3" s="1"/>
  <c r="E1168" i="3"/>
  <c r="B1168" i="3"/>
  <c r="D1168" i="3"/>
  <c r="F1168" i="3"/>
  <c r="C1168" i="3"/>
  <c r="H1167" i="3"/>
  <c r="P1165" i="3"/>
  <c r="M1335" i="3" l="1"/>
  <c r="I1335" i="3"/>
  <c r="N1335" i="3"/>
  <c r="A1336" i="3"/>
  <c r="G1335" i="3"/>
  <c r="J1167" i="3"/>
  <c r="B1169" i="3"/>
  <c r="C1169" i="3"/>
  <c r="D1169" i="3"/>
  <c r="E1169" i="3"/>
  <c r="F1169" i="3"/>
  <c r="H1168" i="3"/>
  <c r="J1168" i="3" s="1"/>
  <c r="L1166" i="3"/>
  <c r="O1166" i="3" s="1"/>
  <c r="K1167" i="3" s="1"/>
  <c r="M1336" i="3" l="1"/>
  <c r="I1336" i="3"/>
  <c r="N1336" i="3"/>
  <c r="A1337" i="3"/>
  <c r="G1336" i="3"/>
  <c r="B1170" i="3"/>
  <c r="C1170" i="3"/>
  <c r="D1170" i="3"/>
  <c r="E1170" i="3"/>
  <c r="F1170" i="3"/>
  <c r="H1169" i="3"/>
  <c r="L1167" i="3"/>
  <c r="O1167" i="3" s="1"/>
  <c r="K1168" i="3" s="1"/>
  <c r="P1167" i="3"/>
  <c r="P1166" i="3"/>
  <c r="M1337" i="3" l="1"/>
  <c r="I1337" i="3"/>
  <c r="N1337" i="3"/>
  <c r="A1338" i="3"/>
  <c r="G1337" i="3"/>
  <c r="L1168" i="3"/>
  <c r="O1168" i="3" s="1"/>
  <c r="K1169" i="3" s="1"/>
  <c r="C1171" i="3"/>
  <c r="E1171" i="3"/>
  <c r="D1171" i="3"/>
  <c r="F1171" i="3"/>
  <c r="B1171" i="3"/>
  <c r="J1169" i="3"/>
  <c r="H1170" i="3"/>
  <c r="M1338" i="3" l="1"/>
  <c r="I1338" i="3"/>
  <c r="N1338" i="3"/>
  <c r="A1339" i="3"/>
  <c r="G1338" i="3"/>
  <c r="L1169" i="3"/>
  <c r="O1169" i="3" s="1"/>
  <c r="K1170" i="3" s="1"/>
  <c r="P1168" i="3"/>
  <c r="H1171" i="3"/>
  <c r="J1170" i="3"/>
  <c r="M1339" i="3" l="1"/>
  <c r="I1339" i="3"/>
  <c r="N1339" i="3"/>
  <c r="A1340" i="3"/>
  <c r="G1339" i="3"/>
  <c r="J1171" i="3"/>
  <c r="L1170" i="3"/>
  <c r="O1170" i="3" s="1"/>
  <c r="K1171" i="3" s="1"/>
  <c r="P1170" i="3"/>
  <c r="H1172" i="3"/>
  <c r="B1172" i="3"/>
  <c r="D1172" i="3"/>
  <c r="C1172" i="3"/>
  <c r="E1172" i="3"/>
  <c r="F1172" i="3"/>
  <c r="P1169" i="3"/>
  <c r="M1340" i="3" l="1"/>
  <c r="I1340" i="3"/>
  <c r="N1340" i="3"/>
  <c r="A1341" i="3"/>
  <c r="G1340" i="3"/>
  <c r="E1173" i="3"/>
  <c r="C1173" i="3"/>
  <c r="D1173" i="3"/>
  <c r="B1173" i="3"/>
  <c r="F1173" i="3"/>
  <c r="L1171" i="3"/>
  <c r="O1171" i="3" s="1"/>
  <c r="K1172" i="3" s="1"/>
  <c r="J1172" i="3"/>
  <c r="P1171" i="3"/>
  <c r="M1341" i="3" l="1"/>
  <c r="I1341" i="3"/>
  <c r="N1341" i="3"/>
  <c r="A1342" i="3"/>
  <c r="G1341" i="3"/>
  <c r="D1174" i="3"/>
  <c r="E1174" i="3"/>
  <c r="F1174" i="3"/>
  <c r="B1174" i="3"/>
  <c r="C1174" i="3"/>
  <c r="H1173" i="3"/>
  <c r="J1173" i="3" s="1"/>
  <c r="M1342" i="3" l="1"/>
  <c r="I1342" i="3"/>
  <c r="N1342" i="3"/>
  <c r="A1343" i="3"/>
  <c r="G1342" i="3"/>
  <c r="F1175" i="3"/>
  <c r="B1175" i="3"/>
  <c r="D1175" i="3"/>
  <c r="E1175" i="3"/>
  <c r="C1175" i="3"/>
  <c r="P1172" i="3"/>
  <c r="L1172" i="3"/>
  <c r="O1172" i="3" s="1"/>
  <c r="K1173" i="3" s="1"/>
  <c r="H1174" i="3"/>
  <c r="M1343" i="3" l="1"/>
  <c r="I1343" i="3"/>
  <c r="N1343" i="3"/>
  <c r="A1344" i="3"/>
  <c r="G1343" i="3"/>
  <c r="B1176" i="3"/>
  <c r="F1176" i="3"/>
  <c r="C1176" i="3"/>
  <c r="E1176" i="3"/>
  <c r="D1176" i="3"/>
  <c r="J1174" i="3"/>
  <c r="L1173" i="3"/>
  <c r="O1173" i="3" s="1"/>
  <c r="K1174" i="3" s="1"/>
  <c r="H1175" i="3"/>
  <c r="M1344" i="3" l="1"/>
  <c r="I1344" i="3"/>
  <c r="N1344" i="3"/>
  <c r="A1345" i="3"/>
  <c r="G1344" i="3"/>
  <c r="J1175" i="3"/>
  <c r="H1176" i="3"/>
  <c r="B1177" i="3"/>
  <c r="D1177" i="3"/>
  <c r="C1177" i="3"/>
  <c r="F1177" i="3"/>
  <c r="E1177" i="3"/>
  <c r="L1174" i="3"/>
  <c r="O1174" i="3" s="1"/>
  <c r="K1175" i="3" s="1"/>
  <c r="J1176" i="3"/>
  <c r="P1174" i="3"/>
  <c r="P1173" i="3"/>
  <c r="M1345" i="3" l="1"/>
  <c r="I1345" i="3"/>
  <c r="N1345" i="3"/>
  <c r="A1346" i="3"/>
  <c r="G1345" i="3"/>
  <c r="L1175" i="3"/>
  <c r="O1175" i="3" s="1"/>
  <c r="K1176" i="3" s="1"/>
  <c r="H1177" i="3"/>
  <c r="P1175" i="3"/>
  <c r="M1346" i="3" l="1"/>
  <c r="I1346" i="3"/>
  <c r="N1346" i="3"/>
  <c r="A1347" i="3"/>
  <c r="G1346" i="3"/>
  <c r="J1177" i="3"/>
  <c r="L1176" i="3"/>
  <c r="O1176" i="3" s="1"/>
  <c r="K1177" i="3" s="1"/>
  <c r="C1178" i="3"/>
  <c r="E1178" i="3"/>
  <c r="B1178" i="3"/>
  <c r="D1178" i="3"/>
  <c r="F1178" i="3"/>
  <c r="M1347" i="3" l="1"/>
  <c r="I1347" i="3"/>
  <c r="N1347" i="3"/>
  <c r="A1348" i="3"/>
  <c r="G1347" i="3"/>
  <c r="L1177" i="3"/>
  <c r="O1177" i="3" s="1"/>
  <c r="K1178" i="3" s="1"/>
  <c r="E1179" i="3"/>
  <c r="F1179" i="3"/>
  <c r="B1179" i="3"/>
  <c r="C1179" i="3"/>
  <c r="D1179" i="3"/>
  <c r="H1178" i="3"/>
  <c r="J1178" i="3"/>
  <c r="P1176" i="3"/>
  <c r="M1348" i="3" l="1"/>
  <c r="I1348" i="3"/>
  <c r="N1348" i="3"/>
  <c r="A1349" i="3"/>
  <c r="G1348" i="3"/>
  <c r="P1177" i="3"/>
  <c r="L1178" i="3"/>
  <c r="O1178" i="3" s="1"/>
  <c r="K1179" i="3" s="1"/>
  <c r="H1179" i="3"/>
  <c r="M1349" i="3" l="1"/>
  <c r="I1349" i="3"/>
  <c r="N1349" i="3"/>
  <c r="A1350" i="3"/>
  <c r="G1349" i="3"/>
  <c r="J1179" i="3"/>
  <c r="E1180" i="3"/>
  <c r="J1180" i="3" s="1"/>
  <c r="B1180" i="3"/>
  <c r="H1180" i="3"/>
  <c r="D1180" i="3"/>
  <c r="C1180" i="3"/>
  <c r="F1180" i="3"/>
  <c r="M1350" i="3" l="1"/>
  <c r="I1350" i="3"/>
  <c r="N1350" i="3"/>
  <c r="A1351" i="3"/>
  <c r="G1350" i="3"/>
  <c r="F1181" i="3"/>
  <c r="D1181" i="3"/>
  <c r="C1181" i="3"/>
  <c r="H1181" i="3"/>
  <c r="E1181" i="3"/>
  <c r="B1181" i="3"/>
  <c r="L1180" i="3"/>
  <c r="L1179" i="3"/>
  <c r="O1179" i="3" s="1"/>
  <c r="K1180" i="3" s="1"/>
  <c r="P1179" i="3"/>
  <c r="P1178" i="3"/>
  <c r="M1351" i="3" l="1"/>
  <c r="I1351" i="3"/>
  <c r="N1351" i="3"/>
  <c r="A1352" i="3"/>
  <c r="G1351" i="3"/>
  <c r="E1182" i="3"/>
  <c r="B1182" i="3"/>
  <c r="H1182" i="3" s="1"/>
  <c r="C1182" i="3"/>
  <c r="F1182" i="3"/>
  <c r="D1182" i="3"/>
  <c r="O1180" i="3"/>
  <c r="J1181" i="3"/>
  <c r="K1181" i="3"/>
  <c r="M1352" i="3" l="1"/>
  <c r="I1352" i="3"/>
  <c r="N1352" i="3"/>
  <c r="A1353" i="3"/>
  <c r="G1352" i="3"/>
  <c r="C1183" i="3"/>
  <c r="E1183" i="3"/>
  <c r="B1183" i="3"/>
  <c r="F1183" i="3"/>
  <c r="D1183" i="3"/>
  <c r="L1181" i="3"/>
  <c r="O1181" i="3" s="1"/>
  <c r="K1182" i="3" s="1"/>
  <c r="J1182" i="3"/>
  <c r="P1180" i="3"/>
  <c r="M1353" i="3" l="1"/>
  <c r="I1353" i="3"/>
  <c r="N1353" i="3"/>
  <c r="A1354" i="3"/>
  <c r="G1353" i="3"/>
  <c r="B1184" i="3"/>
  <c r="E1184" i="3"/>
  <c r="F1184" i="3"/>
  <c r="C1184" i="3"/>
  <c r="D1184" i="3"/>
  <c r="L1182" i="3"/>
  <c r="O1182" i="3" s="1"/>
  <c r="K1183" i="3" s="1"/>
  <c r="H1183" i="3"/>
  <c r="P1181" i="3"/>
  <c r="M1354" i="3" l="1"/>
  <c r="I1354" i="3"/>
  <c r="N1354" i="3"/>
  <c r="A1355" i="3"/>
  <c r="G1354" i="3"/>
  <c r="D1185" i="3"/>
  <c r="B1185" i="3"/>
  <c r="E1185" i="3"/>
  <c r="C1185" i="3"/>
  <c r="F1185" i="3"/>
  <c r="J1183" i="3"/>
  <c r="H1184" i="3"/>
  <c r="H1185" i="3" s="1"/>
  <c r="J1185" i="3" s="1"/>
  <c r="M1355" i="3" l="1"/>
  <c r="I1355" i="3"/>
  <c r="N1355" i="3"/>
  <c r="A1356" i="3"/>
  <c r="G1355" i="3"/>
  <c r="L1183" i="3"/>
  <c r="O1183" i="3" s="1"/>
  <c r="K1184" i="3" s="1"/>
  <c r="J1184" i="3"/>
  <c r="P1184" i="3" s="1"/>
  <c r="L1184" i="3"/>
  <c r="P1182" i="3"/>
  <c r="M1356" i="3" l="1"/>
  <c r="I1356" i="3"/>
  <c r="N1356" i="3"/>
  <c r="A1357" i="3"/>
  <c r="G1356" i="3"/>
  <c r="P1183" i="3"/>
  <c r="E1186" i="3"/>
  <c r="C1186" i="3"/>
  <c r="F1186" i="3"/>
  <c r="D1186" i="3"/>
  <c r="B1186" i="3"/>
  <c r="O1184" i="3"/>
  <c r="K1185" i="3" s="1"/>
  <c r="M1357" i="3" l="1"/>
  <c r="I1357" i="3"/>
  <c r="N1357" i="3"/>
  <c r="A1358" i="3"/>
  <c r="G1357" i="3"/>
  <c r="D1187" i="3"/>
  <c r="B1187" i="3"/>
  <c r="H1187" i="3" s="1"/>
  <c r="F1187" i="3"/>
  <c r="C1187" i="3"/>
  <c r="E1187" i="3"/>
  <c r="L1185" i="3"/>
  <c r="O1185" i="3" s="1"/>
  <c r="K1186" i="3" s="1"/>
  <c r="H1186" i="3"/>
  <c r="J1186" i="3"/>
  <c r="M1358" i="3" l="1"/>
  <c r="I1358" i="3"/>
  <c r="N1358" i="3"/>
  <c r="A1359" i="3"/>
  <c r="G1358" i="3"/>
  <c r="F1188" i="3"/>
  <c r="D1188" i="3"/>
  <c r="E1188" i="3"/>
  <c r="B1188" i="3"/>
  <c r="C1188" i="3"/>
  <c r="P1185" i="3"/>
  <c r="M1359" i="3" l="1"/>
  <c r="I1359" i="3"/>
  <c r="N1359" i="3"/>
  <c r="A1360" i="3"/>
  <c r="G1359" i="3"/>
  <c r="D1189" i="3"/>
  <c r="C1189" i="3"/>
  <c r="E1189" i="3"/>
  <c r="B1189" i="3"/>
  <c r="F1189" i="3"/>
  <c r="H1188" i="3"/>
  <c r="L1186" i="3"/>
  <c r="O1186" i="3" s="1"/>
  <c r="K1187" i="3" s="1"/>
  <c r="J1187" i="3"/>
  <c r="M1360" i="3" l="1"/>
  <c r="I1360" i="3"/>
  <c r="N1360" i="3"/>
  <c r="A1361" i="3"/>
  <c r="G1360" i="3"/>
  <c r="J1188" i="3"/>
  <c r="H1189" i="3"/>
  <c r="B1190" i="3"/>
  <c r="E1190" i="3"/>
  <c r="F1190" i="3"/>
  <c r="D1190" i="3"/>
  <c r="C1190" i="3"/>
  <c r="L1187" i="3"/>
  <c r="P1187" i="3"/>
  <c r="P1186" i="3"/>
  <c r="O1187" i="3"/>
  <c r="K1188" i="3" s="1"/>
  <c r="M1361" i="3" l="1"/>
  <c r="I1361" i="3"/>
  <c r="N1361" i="3"/>
  <c r="A1362" i="3"/>
  <c r="G1361" i="3"/>
  <c r="H1190" i="3"/>
  <c r="J1190" i="3" s="1"/>
  <c r="L1188" i="3"/>
  <c r="O1188" i="3" s="1"/>
  <c r="K1189" i="3" s="1"/>
  <c r="P1188" i="3"/>
  <c r="J1189" i="3"/>
  <c r="M1362" i="3" l="1"/>
  <c r="I1362" i="3"/>
  <c r="N1362" i="3"/>
  <c r="A1363" i="3"/>
  <c r="G1362" i="3"/>
  <c r="D1191" i="3"/>
  <c r="B1191" i="3"/>
  <c r="C1191" i="3"/>
  <c r="F1191" i="3"/>
  <c r="E1191" i="3"/>
  <c r="L1189" i="3"/>
  <c r="O1189" i="3" s="1"/>
  <c r="K1190" i="3" s="1"/>
  <c r="P1189" i="3"/>
  <c r="M1363" i="3" l="1"/>
  <c r="I1363" i="3"/>
  <c r="N1363" i="3"/>
  <c r="A1364" i="3"/>
  <c r="G1363" i="3"/>
  <c r="C1192" i="3"/>
  <c r="F1192" i="3"/>
  <c r="E1192" i="3"/>
  <c r="B1192" i="3"/>
  <c r="H1192" i="3" s="1"/>
  <c r="J1192" i="3" s="1"/>
  <c r="D1192" i="3"/>
  <c r="H1191" i="3"/>
  <c r="L1190" i="3"/>
  <c r="O1190" i="3" s="1"/>
  <c r="K1191" i="3" s="1"/>
  <c r="M1364" i="3" l="1"/>
  <c r="I1364" i="3"/>
  <c r="N1364" i="3"/>
  <c r="A1365" i="3"/>
  <c r="G1364" i="3"/>
  <c r="J1191" i="3"/>
  <c r="M1365" i="3" l="1"/>
  <c r="I1365" i="3"/>
  <c r="N1365" i="3"/>
  <c r="A1366" i="3"/>
  <c r="G1365" i="3"/>
  <c r="P1191" i="3"/>
  <c r="P1190" i="3"/>
  <c r="L1191" i="3"/>
  <c r="O1191" i="3" s="1"/>
  <c r="K1192" i="3" s="1"/>
  <c r="B1193" i="3"/>
  <c r="F1193" i="3"/>
  <c r="H1193" i="3"/>
  <c r="C1193" i="3"/>
  <c r="E1193" i="3"/>
  <c r="D1193" i="3"/>
  <c r="M1366" i="3" l="1"/>
  <c r="I1366" i="3"/>
  <c r="N1366" i="3"/>
  <c r="A1367" i="3"/>
  <c r="G1366" i="3"/>
  <c r="C1194" i="3"/>
  <c r="B1194" i="3"/>
  <c r="E1194" i="3"/>
  <c r="D1194" i="3"/>
  <c r="F1194" i="3"/>
  <c r="J1193" i="3"/>
  <c r="L1192" i="3"/>
  <c r="O1192" i="3" s="1"/>
  <c r="K1193" i="3" s="1"/>
  <c r="M1367" i="3" l="1"/>
  <c r="I1367" i="3"/>
  <c r="N1367" i="3"/>
  <c r="A1368" i="3"/>
  <c r="G1367" i="3"/>
  <c r="E1195" i="3"/>
  <c r="F1195" i="3"/>
  <c r="D1195" i="3"/>
  <c r="B1195" i="3"/>
  <c r="C1195" i="3"/>
  <c r="H1194" i="3"/>
  <c r="P1192" i="3"/>
  <c r="L1193" i="3"/>
  <c r="O1193" i="3" s="1"/>
  <c r="K1194" i="3" s="1"/>
  <c r="M1368" i="3" l="1"/>
  <c r="I1368" i="3"/>
  <c r="N1368" i="3"/>
  <c r="A1369" i="3"/>
  <c r="G1368" i="3"/>
  <c r="J1194" i="3"/>
  <c r="H1195" i="3"/>
  <c r="M1369" i="3" l="1"/>
  <c r="I1369" i="3"/>
  <c r="N1369" i="3"/>
  <c r="A1370" i="3"/>
  <c r="G1369" i="3"/>
  <c r="J1195" i="3"/>
  <c r="L1194" i="3"/>
  <c r="O1194" i="3" s="1"/>
  <c r="K1195" i="3" s="1"/>
  <c r="P1194" i="3"/>
  <c r="P1193" i="3"/>
  <c r="E1196" i="3"/>
  <c r="F1196" i="3"/>
  <c r="C1196" i="3"/>
  <c r="B1196" i="3"/>
  <c r="H1196" i="3" s="1"/>
  <c r="J1196" i="3" s="1"/>
  <c r="D1196" i="3"/>
  <c r="M1370" i="3" l="1"/>
  <c r="I1370" i="3"/>
  <c r="N1370" i="3"/>
  <c r="A1371" i="3"/>
  <c r="G1370" i="3"/>
  <c r="L1195" i="3"/>
  <c r="O1195" i="3" s="1"/>
  <c r="K1196" i="3" s="1"/>
  <c r="P1195" i="3"/>
  <c r="M1371" i="3" l="1"/>
  <c r="I1371" i="3"/>
  <c r="N1371" i="3"/>
  <c r="A1372" i="3"/>
  <c r="G1371" i="3"/>
  <c r="F1197" i="3"/>
  <c r="E1197" i="3"/>
  <c r="D1197" i="3"/>
  <c r="B1197" i="3"/>
  <c r="H1197" i="3" s="1"/>
  <c r="C1197" i="3"/>
  <c r="L1196" i="3"/>
  <c r="O1196" i="3" s="1"/>
  <c r="K1197" i="3" s="1"/>
  <c r="M1372" i="3" l="1"/>
  <c r="I1372" i="3"/>
  <c r="N1372" i="3"/>
  <c r="A1373" i="3"/>
  <c r="G1372" i="3"/>
  <c r="J1197" i="3"/>
  <c r="M1373" i="3" l="1"/>
  <c r="I1373" i="3"/>
  <c r="N1373" i="3"/>
  <c r="A1374" i="3"/>
  <c r="G1373" i="3"/>
  <c r="P1196" i="3"/>
  <c r="L1197" i="3"/>
  <c r="O1197" i="3" s="1"/>
  <c r="E1198" i="3"/>
  <c r="D1198" i="3"/>
  <c r="F1198" i="3"/>
  <c r="C1198" i="3"/>
  <c r="B1198" i="3"/>
  <c r="M1374" i="3" l="1"/>
  <c r="I1374" i="3"/>
  <c r="N1374" i="3"/>
  <c r="A1375" i="3"/>
  <c r="G1374" i="3"/>
  <c r="D1199" i="3"/>
  <c r="F1199" i="3"/>
  <c r="B1199" i="3"/>
  <c r="H1199" i="3" s="1"/>
  <c r="E1199" i="3"/>
  <c r="C1199" i="3"/>
  <c r="H1198" i="3"/>
  <c r="J1198" i="3" s="1"/>
  <c r="K1198" i="3"/>
  <c r="M1375" i="3" l="1"/>
  <c r="I1375" i="3"/>
  <c r="N1375" i="3"/>
  <c r="A1376" i="3"/>
  <c r="G1375" i="3"/>
  <c r="J1199" i="3"/>
  <c r="P1197" i="3"/>
  <c r="M1376" i="3" l="1"/>
  <c r="I1376" i="3"/>
  <c r="N1376" i="3"/>
  <c r="A1377" i="3"/>
  <c r="G1376" i="3"/>
  <c r="P1198" i="3"/>
  <c r="D1200" i="3"/>
  <c r="B1200" i="3"/>
  <c r="H1200" i="3" s="1"/>
  <c r="F1200" i="3"/>
  <c r="E1200" i="3"/>
  <c r="C1200" i="3"/>
  <c r="L1198" i="3"/>
  <c r="O1198" i="3" s="1"/>
  <c r="K1199" i="3" s="1"/>
  <c r="M1377" i="3" l="1"/>
  <c r="I1377" i="3"/>
  <c r="N1377" i="3"/>
  <c r="A1378" i="3"/>
  <c r="G1377" i="3"/>
  <c r="L1199" i="3"/>
  <c r="O1199" i="3"/>
  <c r="K1200" i="3" s="1"/>
  <c r="M1378" i="3" l="1"/>
  <c r="I1378" i="3"/>
  <c r="N1378" i="3"/>
  <c r="A1379" i="3"/>
  <c r="G1378" i="3"/>
  <c r="B1201" i="3"/>
  <c r="E1201" i="3"/>
  <c r="F1201" i="3"/>
  <c r="C1201" i="3"/>
  <c r="D1201" i="3"/>
  <c r="J1200" i="3"/>
  <c r="M1379" i="3" l="1"/>
  <c r="I1379" i="3"/>
  <c r="N1379" i="3"/>
  <c r="A1380" i="3"/>
  <c r="G1379" i="3"/>
  <c r="D1202" i="3"/>
  <c r="E1202" i="3"/>
  <c r="C1202" i="3"/>
  <c r="B1202" i="3"/>
  <c r="F1202" i="3"/>
  <c r="L1200" i="3"/>
  <c r="O1200" i="3" s="1"/>
  <c r="K1201" i="3"/>
  <c r="H1201" i="3"/>
  <c r="J1201" i="3" s="1"/>
  <c r="P1199" i="3"/>
  <c r="P1200" i="3"/>
  <c r="M1380" i="3" l="1"/>
  <c r="I1380" i="3"/>
  <c r="N1380" i="3"/>
  <c r="A1381" i="3"/>
  <c r="G1380" i="3"/>
  <c r="F1203" i="3"/>
  <c r="E1203" i="3"/>
  <c r="C1203" i="3"/>
  <c r="B1203" i="3"/>
  <c r="D1203" i="3"/>
  <c r="H1202" i="3"/>
  <c r="L1201" i="3"/>
  <c r="O1201" i="3" s="1"/>
  <c r="K1202" i="3" s="1"/>
  <c r="M1381" i="3" l="1"/>
  <c r="I1381" i="3"/>
  <c r="N1381" i="3"/>
  <c r="A1382" i="3"/>
  <c r="G1381" i="3"/>
  <c r="F1204" i="3"/>
  <c r="B1204" i="3"/>
  <c r="E1204" i="3"/>
  <c r="D1204" i="3"/>
  <c r="C1204" i="3"/>
  <c r="L1202" i="3"/>
  <c r="O1202" i="3" s="1"/>
  <c r="K1203" i="3" s="1"/>
  <c r="J1202" i="3"/>
  <c r="H1203" i="3"/>
  <c r="J1203" i="3" s="1"/>
  <c r="M1382" i="3" l="1"/>
  <c r="I1382" i="3"/>
  <c r="N1382" i="3"/>
  <c r="A1383" i="3"/>
  <c r="G1382" i="3"/>
  <c r="D1205" i="3"/>
  <c r="F1205" i="3"/>
  <c r="E1205" i="3"/>
  <c r="B1205" i="3"/>
  <c r="C1205" i="3"/>
  <c r="H1204" i="3"/>
  <c r="L1203" i="3"/>
  <c r="O1203" i="3" s="1"/>
  <c r="K1204" i="3" s="1"/>
  <c r="P1202" i="3"/>
  <c r="P1201" i="3"/>
  <c r="M1383" i="3" l="1"/>
  <c r="I1383" i="3"/>
  <c r="N1383" i="3"/>
  <c r="A1384" i="3"/>
  <c r="G1383" i="3"/>
  <c r="E1206" i="3"/>
  <c r="B1206" i="3"/>
  <c r="F1206" i="3"/>
  <c r="D1206" i="3"/>
  <c r="C1206" i="3"/>
  <c r="J1204" i="3"/>
  <c r="H1205" i="3"/>
  <c r="L1204" i="3"/>
  <c r="O1204" i="3" s="1"/>
  <c r="K1205" i="3" s="1"/>
  <c r="M1384" i="3" l="1"/>
  <c r="I1384" i="3"/>
  <c r="N1384" i="3"/>
  <c r="A1385" i="3"/>
  <c r="G1384" i="3"/>
  <c r="J1205" i="3"/>
  <c r="L1205" i="3"/>
  <c r="D1207" i="3"/>
  <c r="F1207" i="3"/>
  <c r="E1207" i="3"/>
  <c r="B1207" i="3"/>
  <c r="C1207" i="3"/>
  <c r="O1205" i="3"/>
  <c r="H1206" i="3"/>
  <c r="P1204" i="3"/>
  <c r="P1203" i="3"/>
  <c r="K1206" i="3"/>
  <c r="M1385" i="3" l="1"/>
  <c r="I1385" i="3"/>
  <c r="N1385" i="3"/>
  <c r="A1386" i="3"/>
  <c r="G1385" i="3"/>
  <c r="C1208" i="3"/>
  <c r="D1208" i="3"/>
  <c r="F1208" i="3"/>
  <c r="B1208" i="3"/>
  <c r="E1208" i="3"/>
  <c r="L1206" i="3"/>
  <c r="O1206" i="3" s="1"/>
  <c r="K1207" i="3" s="1"/>
  <c r="J1206" i="3"/>
  <c r="H1207" i="3"/>
  <c r="J1207" i="3" s="1"/>
  <c r="P1205" i="3"/>
  <c r="M1386" i="3" l="1"/>
  <c r="I1386" i="3"/>
  <c r="N1386" i="3"/>
  <c r="A1387" i="3"/>
  <c r="G1386" i="3"/>
  <c r="C1209" i="3"/>
  <c r="E1209" i="3"/>
  <c r="F1209" i="3"/>
  <c r="D1209" i="3"/>
  <c r="B1209" i="3"/>
  <c r="H1209" i="3" s="1"/>
  <c r="H1208" i="3"/>
  <c r="J1208" i="3" s="1"/>
  <c r="P1206" i="3"/>
  <c r="L1207" i="3"/>
  <c r="O1207" i="3" s="1"/>
  <c r="K1208" i="3" s="1"/>
  <c r="M1387" i="3" l="1"/>
  <c r="I1387" i="3"/>
  <c r="N1387" i="3"/>
  <c r="A1388" i="3"/>
  <c r="G1387" i="3"/>
  <c r="P1207" i="3"/>
  <c r="J1209" i="3"/>
  <c r="M1388" i="3" l="1"/>
  <c r="I1388" i="3"/>
  <c r="N1388" i="3"/>
  <c r="A1389" i="3"/>
  <c r="G1388" i="3"/>
  <c r="E1210" i="3"/>
  <c r="D1210" i="3"/>
  <c r="B1210" i="3"/>
  <c r="C1210" i="3"/>
  <c r="F1210" i="3"/>
  <c r="P1208" i="3"/>
  <c r="L1208" i="3"/>
  <c r="O1208" i="3" s="1"/>
  <c r="K1209" i="3" s="1"/>
  <c r="M1389" i="3" l="1"/>
  <c r="I1389" i="3"/>
  <c r="N1389" i="3"/>
  <c r="A1390" i="3"/>
  <c r="G1389" i="3"/>
  <c r="E1211" i="3"/>
  <c r="C1211" i="3"/>
  <c r="B1211" i="3"/>
  <c r="F1211" i="3"/>
  <c r="D1211" i="3"/>
  <c r="L1209" i="3"/>
  <c r="O1209" i="3" s="1"/>
  <c r="K1210" i="3" s="1"/>
  <c r="H1210" i="3"/>
  <c r="M1390" i="3" l="1"/>
  <c r="I1390" i="3"/>
  <c r="N1390" i="3"/>
  <c r="A1391" i="3"/>
  <c r="G1390" i="3"/>
  <c r="J1210" i="3"/>
  <c r="H1211" i="3"/>
  <c r="L1210" i="3"/>
  <c r="C1212" i="3"/>
  <c r="D1212" i="3"/>
  <c r="F1212" i="3"/>
  <c r="B1212" i="3"/>
  <c r="E1212" i="3"/>
  <c r="O1210" i="3"/>
  <c r="K1211" i="3" s="1"/>
  <c r="J1211" i="3"/>
  <c r="M1391" i="3" l="1"/>
  <c r="I1391" i="3"/>
  <c r="N1391" i="3"/>
  <c r="A1392" i="3"/>
  <c r="G1391" i="3"/>
  <c r="B1213" i="3"/>
  <c r="C1213" i="3"/>
  <c r="F1213" i="3"/>
  <c r="D1213" i="3"/>
  <c r="E1213" i="3"/>
  <c r="H1212" i="3"/>
  <c r="L1211" i="3"/>
  <c r="O1211" i="3" s="1"/>
  <c r="K1212" i="3" s="1"/>
  <c r="P1209" i="3"/>
  <c r="P1210" i="3"/>
  <c r="M1392" i="3" l="1"/>
  <c r="I1392" i="3"/>
  <c r="N1392" i="3"/>
  <c r="G1392" i="3"/>
  <c r="A1393" i="3"/>
  <c r="J1212" i="3"/>
  <c r="L1212" i="3"/>
  <c r="O1212" i="3" s="1"/>
  <c r="K1213" i="3" s="1"/>
  <c r="H1213" i="3"/>
  <c r="C1214" i="3"/>
  <c r="B1214" i="3"/>
  <c r="H1214" i="3" s="1"/>
  <c r="D1214" i="3"/>
  <c r="E1214" i="3"/>
  <c r="F1214" i="3"/>
  <c r="J1213" i="3"/>
  <c r="M1393" i="3" l="1"/>
  <c r="I1393" i="3"/>
  <c r="N1393" i="3"/>
  <c r="A1394" i="3"/>
  <c r="G1393" i="3"/>
  <c r="J1214" i="3"/>
  <c r="L1213" i="3"/>
  <c r="O1213" i="3" s="1"/>
  <c r="K1214" i="3" s="1"/>
  <c r="P1212" i="3"/>
  <c r="P1211" i="3"/>
  <c r="M1394" i="3" l="1"/>
  <c r="I1394" i="3"/>
  <c r="N1394" i="3"/>
  <c r="A1395" i="3"/>
  <c r="G1394" i="3"/>
  <c r="L1214" i="3"/>
  <c r="O1214" i="3" s="1"/>
  <c r="F1215" i="3"/>
  <c r="B1215" i="3"/>
  <c r="D1215" i="3"/>
  <c r="C1215" i="3"/>
  <c r="E1215" i="3"/>
  <c r="P1213" i="3"/>
  <c r="M1395" i="3" l="1"/>
  <c r="I1395" i="3"/>
  <c r="N1395" i="3"/>
  <c r="A1396" i="3"/>
  <c r="G1395" i="3"/>
  <c r="K1215" i="3"/>
  <c r="H1215" i="3"/>
  <c r="M1396" i="3" l="1"/>
  <c r="I1396" i="3"/>
  <c r="N1396" i="3"/>
  <c r="A1397" i="3"/>
  <c r="G1396" i="3"/>
  <c r="J1215" i="3"/>
  <c r="L1215" i="3"/>
  <c r="E1216" i="3"/>
  <c r="C1216" i="3"/>
  <c r="D1216" i="3"/>
  <c r="L1216" i="3"/>
  <c r="B1216" i="3"/>
  <c r="K1216" i="3" s="1"/>
  <c r="F1216" i="3"/>
  <c r="H1216" i="3"/>
  <c r="J1216" i="3"/>
  <c r="O1215" i="3"/>
  <c r="M1397" i="3" l="1"/>
  <c r="I1397" i="3"/>
  <c r="N1397" i="3"/>
  <c r="A1398" i="3"/>
  <c r="G1397" i="3"/>
  <c r="O1216" i="3"/>
  <c r="P1215" i="3"/>
  <c r="P1214" i="3"/>
  <c r="M1398" i="3" l="1"/>
  <c r="I1398" i="3"/>
  <c r="N1398" i="3"/>
  <c r="A1399" i="3"/>
  <c r="G1398" i="3"/>
  <c r="C1217" i="3"/>
  <c r="E1217" i="3"/>
  <c r="B1217" i="3"/>
  <c r="D1217" i="3"/>
  <c r="F1217" i="3"/>
  <c r="M1399" i="3" l="1"/>
  <c r="I1399" i="3"/>
  <c r="N1399" i="3"/>
  <c r="A1400" i="3"/>
  <c r="G1399" i="3"/>
  <c r="F1218" i="3"/>
  <c r="C1218" i="3"/>
  <c r="E1218" i="3"/>
  <c r="D1218" i="3"/>
  <c r="B1218" i="3"/>
  <c r="K1217" i="3"/>
  <c r="H1217" i="3"/>
  <c r="M1400" i="3" l="1"/>
  <c r="I1400" i="3"/>
  <c r="N1400" i="3"/>
  <c r="A1401" i="3"/>
  <c r="G1400" i="3"/>
  <c r="H1218" i="3"/>
  <c r="J1217" i="3"/>
  <c r="L1217" i="3"/>
  <c r="O1217" i="3" s="1"/>
  <c r="K1218" i="3" s="1"/>
  <c r="J1218" i="3"/>
  <c r="M1401" i="3" l="1"/>
  <c r="I1401" i="3"/>
  <c r="N1401" i="3"/>
  <c r="A1402" i="3"/>
  <c r="G1401" i="3"/>
  <c r="P1216" i="3"/>
  <c r="P1217" i="3"/>
  <c r="B1219" i="3"/>
  <c r="H1219" i="3" s="1"/>
  <c r="F1219" i="3"/>
  <c r="C1219" i="3"/>
  <c r="E1219" i="3"/>
  <c r="D1219" i="3"/>
  <c r="L1218" i="3"/>
  <c r="O1218" i="3" s="1"/>
  <c r="M1402" i="3" l="1"/>
  <c r="I1402" i="3"/>
  <c r="N1402" i="3"/>
  <c r="A1403" i="3"/>
  <c r="G1402" i="3"/>
  <c r="J1219" i="3"/>
  <c r="K1219" i="3"/>
  <c r="M1403" i="3" l="1"/>
  <c r="I1403" i="3"/>
  <c r="N1403" i="3"/>
  <c r="A1404" i="3"/>
  <c r="G1403" i="3"/>
  <c r="P1218" i="3"/>
  <c r="C1220" i="3"/>
  <c r="B1220" i="3"/>
  <c r="D1220" i="3"/>
  <c r="E1220" i="3"/>
  <c r="F1220" i="3"/>
  <c r="H1220" i="3"/>
  <c r="M1404" i="3" l="1"/>
  <c r="I1404" i="3"/>
  <c r="N1404" i="3"/>
  <c r="A1405" i="3"/>
  <c r="G1404" i="3"/>
  <c r="C1221" i="3"/>
  <c r="E1221" i="3"/>
  <c r="D1221" i="3"/>
  <c r="F1221" i="3"/>
  <c r="B1221" i="3"/>
  <c r="L1219" i="3"/>
  <c r="O1219" i="3" s="1"/>
  <c r="K1220" i="3" s="1"/>
  <c r="J1220" i="3"/>
  <c r="M1405" i="3" l="1"/>
  <c r="I1405" i="3"/>
  <c r="N1405" i="3"/>
  <c r="A1406" i="3"/>
  <c r="G1405" i="3"/>
  <c r="E1222" i="3"/>
  <c r="C1222" i="3"/>
  <c r="F1222" i="3"/>
  <c r="D1222" i="3"/>
  <c r="B1222" i="3"/>
  <c r="L1220" i="3"/>
  <c r="O1220" i="3" s="1"/>
  <c r="K1221" i="3" s="1"/>
  <c r="H1221" i="3"/>
  <c r="P1219" i="3"/>
  <c r="M1406" i="3" l="1"/>
  <c r="I1406" i="3"/>
  <c r="N1406" i="3"/>
  <c r="A1407" i="3"/>
  <c r="G1406" i="3"/>
  <c r="J1221" i="3"/>
  <c r="C1223" i="3"/>
  <c r="B1223" i="3"/>
  <c r="D1223" i="3"/>
  <c r="E1223" i="3"/>
  <c r="F1223" i="3"/>
  <c r="H1222" i="3"/>
  <c r="J1222" i="3" s="1"/>
  <c r="M1407" i="3" l="1"/>
  <c r="I1407" i="3"/>
  <c r="N1407" i="3"/>
  <c r="A1408" i="3"/>
  <c r="G1407" i="3"/>
  <c r="E1224" i="3"/>
  <c r="D1224" i="3"/>
  <c r="F1224" i="3"/>
  <c r="B1224" i="3"/>
  <c r="C1224" i="3"/>
  <c r="L1221" i="3"/>
  <c r="O1221" i="3" s="1"/>
  <c r="K1222" i="3" s="1"/>
  <c r="P1221" i="3"/>
  <c r="P1220" i="3"/>
  <c r="H1223" i="3"/>
  <c r="M1408" i="3" l="1"/>
  <c r="I1408" i="3"/>
  <c r="N1408" i="3"/>
  <c r="A1409" i="3"/>
  <c r="G1408" i="3"/>
  <c r="E1225" i="3"/>
  <c r="C1225" i="3"/>
  <c r="D1225" i="3"/>
  <c r="F1225" i="3"/>
  <c r="B1225" i="3"/>
  <c r="J1223" i="3"/>
  <c r="H1224" i="3"/>
  <c r="J1224" i="3" s="1"/>
  <c r="L1222" i="3"/>
  <c r="O1222" i="3"/>
  <c r="K1223" i="3" s="1"/>
  <c r="M1409" i="3" l="1"/>
  <c r="I1409" i="3"/>
  <c r="N1409" i="3"/>
  <c r="A1410" i="3"/>
  <c r="G1409" i="3"/>
  <c r="F1226" i="3"/>
  <c r="D1226" i="3"/>
  <c r="C1226" i="3"/>
  <c r="B1226" i="3"/>
  <c r="E1226" i="3"/>
  <c r="L1223" i="3"/>
  <c r="H1225" i="3"/>
  <c r="O1223" i="3"/>
  <c r="K1224" i="3" s="1"/>
  <c r="P1223" i="3"/>
  <c r="P1222" i="3"/>
  <c r="M1410" i="3" l="1"/>
  <c r="I1410" i="3"/>
  <c r="N1410" i="3"/>
  <c r="A1411" i="3"/>
  <c r="G1410" i="3"/>
  <c r="E1227" i="3"/>
  <c r="F1227" i="3"/>
  <c r="D1227" i="3"/>
  <c r="B1227" i="3"/>
  <c r="C1227" i="3"/>
  <c r="J1225" i="3"/>
  <c r="L1224" i="3"/>
  <c r="O1224" i="3" s="1"/>
  <c r="K1225" i="3" s="1"/>
  <c r="H1226" i="3"/>
  <c r="M1411" i="3" l="1"/>
  <c r="I1411" i="3"/>
  <c r="N1411" i="3"/>
  <c r="A1412" i="3"/>
  <c r="G1411" i="3"/>
  <c r="E1228" i="3"/>
  <c r="D1228" i="3"/>
  <c r="B1228" i="3"/>
  <c r="C1228" i="3"/>
  <c r="F1228" i="3"/>
  <c r="J1226" i="3"/>
  <c r="H1227" i="3"/>
  <c r="L1225" i="3"/>
  <c r="O1225" i="3" s="1"/>
  <c r="K1226" i="3" s="1"/>
  <c r="J1227" i="3"/>
  <c r="P1225" i="3"/>
  <c r="P1224" i="3"/>
  <c r="M1412" i="3" l="1"/>
  <c r="I1412" i="3"/>
  <c r="N1412" i="3"/>
  <c r="A1413" i="3"/>
  <c r="G1412" i="3"/>
  <c r="P1226" i="3"/>
  <c r="H1228" i="3"/>
  <c r="L1226" i="3"/>
  <c r="O1226" i="3" s="1"/>
  <c r="K1227" i="3" s="1"/>
  <c r="J1228" i="3"/>
  <c r="P1227" i="3"/>
  <c r="M1413" i="3" l="1"/>
  <c r="I1413" i="3"/>
  <c r="N1413" i="3"/>
  <c r="A1414" i="3"/>
  <c r="G1413" i="3"/>
  <c r="E1229" i="3"/>
  <c r="F1229" i="3"/>
  <c r="B1229" i="3"/>
  <c r="H1229" i="3" s="1"/>
  <c r="C1229" i="3"/>
  <c r="D1229" i="3"/>
  <c r="L1227" i="3"/>
  <c r="O1227" i="3" s="1"/>
  <c r="K1228" i="3" s="1"/>
  <c r="M1414" i="3" l="1"/>
  <c r="I1414" i="3"/>
  <c r="N1414" i="3"/>
  <c r="A1415" i="3"/>
  <c r="G1414" i="3"/>
  <c r="J1229" i="3"/>
  <c r="L1228" i="3"/>
  <c r="O1228" i="3" s="1"/>
  <c r="K1229" i="3" s="1"/>
  <c r="M1415" i="3" l="1"/>
  <c r="I1415" i="3"/>
  <c r="N1415" i="3"/>
  <c r="A1416" i="3"/>
  <c r="G1415" i="3"/>
  <c r="P1228" i="3"/>
  <c r="B1230" i="3"/>
  <c r="D1230" i="3"/>
  <c r="E1230" i="3"/>
  <c r="F1230" i="3"/>
  <c r="C1230" i="3"/>
  <c r="L1229" i="3"/>
  <c r="O1229" i="3" s="1"/>
  <c r="K1230" i="3" s="1"/>
  <c r="M1416" i="3" l="1"/>
  <c r="I1416" i="3"/>
  <c r="N1416" i="3"/>
  <c r="A1417" i="3"/>
  <c r="G1416" i="3"/>
  <c r="E1231" i="3"/>
  <c r="B1231" i="3"/>
  <c r="F1231" i="3"/>
  <c r="C1231" i="3"/>
  <c r="D1231" i="3"/>
  <c r="H1230" i="3"/>
  <c r="M1417" i="3" l="1"/>
  <c r="I1417" i="3"/>
  <c r="N1417" i="3"/>
  <c r="A1418" i="3"/>
  <c r="G1417" i="3"/>
  <c r="J1230" i="3"/>
  <c r="L1230" i="3"/>
  <c r="O1230" i="3" s="1"/>
  <c r="C1232" i="3"/>
  <c r="E1232" i="3"/>
  <c r="F1232" i="3"/>
  <c r="B1232" i="3"/>
  <c r="H1232" i="3" s="1"/>
  <c r="D1232" i="3"/>
  <c r="H1231" i="3"/>
  <c r="K1231" i="3"/>
  <c r="J1231" i="3"/>
  <c r="M1418" i="3" l="1"/>
  <c r="I1418" i="3"/>
  <c r="N1418" i="3"/>
  <c r="A1419" i="3"/>
  <c r="G1418" i="3"/>
  <c r="F1233" i="3"/>
  <c r="E1233" i="3"/>
  <c r="D1233" i="3"/>
  <c r="C1233" i="3"/>
  <c r="B1233" i="3"/>
  <c r="H1233" i="3" s="1"/>
  <c r="J1232" i="3"/>
  <c r="P1231" i="3" s="1"/>
  <c r="P1230" i="3"/>
  <c r="P1229" i="3"/>
  <c r="M1419" i="3" l="1"/>
  <c r="I1419" i="3"/>
  <c r="N1419" i="3"/>
  <c r="A1420" i="3"/>
  <c r="G1419" i="3"/>
  <c r="J1233" i="3"/>
  <c r="P1232" i="3" s="1"/>
  <c r="L1231" i="3"/>
  <c r="O1231" i="3" s="1"/>
  <c r="K1232" i="3" s="1"/>
  <c r="M1420" i="3" l="1"/>
  <c r="I1420" i="3"/>
  <c r="N1420" i="3"/>
  <c r="A1421" i="3"/>
  <c r="G1420" i="3"/>
  <c r="F1234" i="3"/>
  <c r="E1234" i="3"/>
  <c r="D1234" i="3"/>
  <c r="B1234" i="3"/>
  <c r="H1234" i="3" s="1"/>
  <c r="C1234" i="3"/>
  <c r="L1232" i="3"/>
  <c r="O1232" i="3" s="1"/>
  <c r="K1233" i="3" s="1"/>
  <c r="M1421" i="3" l="1"/>
  <c r="I1421" i="3"/>
  <c r="N1421" i="3"/>
  <c r="A1422" i="3"/>
  <c r="G1421" i="3"/>
  <c r="L1233" i="3"/>
  <c r="O1233" i="3" s="1"/>
  <c r="K1234" i="3" s="1"/>
  <c r="J1234" i="3"/>
  <c r="M1422" i="3" l="1"/>
  <c r="I1422" i="3"/>
  <c r="N1422" i="3"/>
  <c r="A1423" i="3"/>
  <c r="G1422" i="3"/>
  <c r="L1234" i="3"/>
  <c r="O1234" i="3" s="1"/>
  <c r="C1235" i="3"/>
  <c r="F1235" i="3"/>
  <c r="E1235" i="3"/>
  <c r="D1235" i="3"/>
  <c r="B1235" i="3"/>
  <c r="P1233" i="3"/>
  <c r="M1423" i="3" l="1"/>
  <c r="I1423" i="3"/>
  <c r="N1423" i="3"/>
  <c r="A1424" i="3"/>
  <c r="G1423" i="3"/>
  <c r="K1235" i="3"/>
  <c r="B1236" i="3"/>
  <c r="E1236" i="3"/>
  <c r="D1236" i="3"/>
  <c r="F1236" i="3"/>
  <c r="C1236" i="3"/>
  <c r="H1235" i="3"/>
  <c r="J1235" i="3" s="1"/>
  <c r="M1424" i="3" l="1"/>
  <c r="I1424" i="3"/>
  <c r="N1424" i="3"/>
  <c r="A1425" i="3"/>
  <c r="G1424" i="3"/>
  <c r="P1234" i="3"/>
  <c r="H1236" i="3"/>
  <c r="J1236" i="3" s="1"/>
  <c r="P1235" i="3" s="1"/>
  <c r="M1425" i="3" l="1"/>
  <c r="I1425" i="3"/>
  <c r="N1425" i="3"/>
  <c r="A1426" i="3"/>
  <c r="G1425" i="3"/>
  <c r="L1235" i="3"/>
  <c r="O1235" i="3" s="1"/>
  <c r="K1236" i="3" s="1"/>
  <c r="B1237" i="3"/>
  <c r="D1237" i="3"/>
  <c r="E1237" i="3"/>
  <c r="F1237" i="3"/>
  <c r="C1237" i="3"/>
  <c r="M1426" i="3" l="1"/>
  <c r="I1426" i="3"/>
  <c r="N1426" i="3"/>
  <c r="A1427" i="3"/>
  <c r="G1426" i="3"/>
  <c r="L1236" i="3"/>
  <c r="O1236" i="3" s="1"/>
  <c r="K1237" i="3" s="1"/>
  <c r="C1238" i="3"/>
  <c r="F1238" i="3"/>
  <c r="E1238" i="3"/>
  <c r="D1238" i="3"/>
  <c r="B1238" i="3"/>
  <c r="H1237" i="3"/>
  <c r="M1427" i="3" l="1"/>
  <c r="I1427" i="3"/>
  <c r="N1427" i="3"/>
  <c r="A1428" i="3"/>
  <c r="G1427" i="3"/>
  <c r="J1237" i="3"/>
  <c r="L1237" i="3"/>
  <c r="C1239" i="3"/>
  <c r="F1239" i="3"/>
  <c r="D1239" i="3"/>
  <c r="E1239" i="3"/>
  <c r="B1239" i="3"/>
  <c r="O1237" i="3"/>
  <c r="K1238" i="3" s="1"/>
  <c r="H1238" i="3"/>
  <c r="M1428" i="3" l="1"/>
  <c r="I1428" i="3"/>
  <c r="N1428" i="3"/>
  <c r="A1429" i="3"/>
  <c r="G1428" i="3"/>
  <c r="L1238" i="3"/>
  <c r="O1238" i="3" s="1"/>
  <c r="K1239" i="3" s="1"/>
  <c r="J1238" i="3"/>
  <c r="H1239" i="3"/>
  <c r="J1239" i="3" s="1"/>
  <c r="E1240" i="3"/>
  <c r="D1240" i="3"/>
  <c r="F1240" i="3"/>
  <c r="B1240" i="3"/>
  <c r="C1240" i="3"/>
  <c r="P1236" i="3"/>
  <c r="P1237" i="3"/>
  <c r="M1429" i="3" l="1"/>
  <c r="I1429" i="3"/>
  <c r="N1429" i="3"/>
  <c r="A1430" i="3"/>
  <c r="G1429" i="3"/>
  <c r="D1241" i="3"/>
  <c r="B1241" i="3"/>
  <c r="E1241" i="3"/>
  <c r="F1241" i="3"/>
  <c r="C1241" i="3"/>
  <c r="L1239" i="3"/>
  <c r="O1239" i="3" s="1"/>
  <c r="K1240" i="3" s="1"/>
  <c r="H1240" i="3"/>
  <c r="J1240" i="3"/>
  <c r="P1239" i="3" s="1"/>
  <c r="P1238" i="3"/>
  <c r="M1430" i="3" l="1"/>
  <c r="I1430" i="3"/>
  <c r="N1430" i="3"/>
  <c r="A1431" i="3"/>
  <c r="G1430" i="3"/>
  <c r="C1242" i="3"/>
  <c r="B1242" i="3"/>
  <c r="E1242" i="3"/>
  <c r="D1242" i="3"/>
  <c r="F1242" i="3"/>
  <c r="H1241" i="3"/>
  <c r="L1240" i="3"/>
  <c r="O1240" i="3" s="1"/>
  <c r="K1241" i="3" s="1"/>
  <c r="M1431" i="3" l="1"/>
  <c r="I1431" i="3"/>
  <c r="N1431" i="3"/>
  <c r="A1432" i="3"/>
  <c r="G1431" i="3"/>
  <c r="J1241" i="3"/>
  <c r="L1241" i="3"/>
  <c r="O1241" i="3" s="1"/>
  <c r="K1242" i="3" s="1"/>
  <c r="H1242" i="3"/>
  <c r="F1243" i="3"/>
  <c r="B1243" i="3"/>
  <c r="H1243" i="3" s="1"/>
  <c r="J1243" i="3" s="1"/>
  <c r="C1243" i="3"/>
  <c r="D1243" i="3"/>
  <c r="E1243" i="3"/>
  <c r="M1432" i="3" l="1"/>
  <c r="I1432" i="3"/>
  <c r="N1432" i="3"/>
  <c r="A1433" i="3"/>
  <c r="G1432" i="3"/>
  <c r="J1242" i="3"/>
  <c r="P1242" i="3" s="1"/>
  <c r="L1242" i="3"/>
  <c r="O1242" i="3" s="1"/>
  <c r="K1243" i="3" s="1"/>
  <c r="P1241" i="3"/>
  <c r="P1240" i="3"/>
  <c r="M1433" i="3" l="1"/>
  <c r="I1433" i="3"/>
  <c r="N1433" i="3"/>
  <c r="A1434" i="3"/>
  <c r="G1433" i="3"/>
  <c r="L1243" i="3"/>
  <c r="O1243" i="3" s="1"/>
  <c r="K1244" i="3" s="1"/>
  <c r="H1244" i="3"/>
  <c r="C1244" i="3"/>
  <c r="B1244" i="3"/>
  <c r="D1244" i="3"/>
  <c r="E1244" i="3"/>
  <c r="F1244" i="3"/>
  <c r="M1434" i="3" l="1"/>
  <c r="I1434" i="3"/>
  <c r="N1434" i="3"/>
  <c r="A1435" i="3"/>
  <c r="G1434" i="3"/>
  <c r="F1245" i="3"/>
  <c r="D1245" i="3"/>
  <c r="E1245" i="3"/>
  <c r="C1245" i="3"/>
  <c r="B1245" i="3"/>
  <c r="J1244" i="3"/>
  <c r="M1435" i="3" l="1"/>
  <c r="I1435" i="3"/>
  <c r="N1435" i="3"/>
  <c r="A1436" i="3"/>
  <c r="G1435" i="3"/>
  <c r="E1246" i="3"/>
  <c r="B1246" i="3"/>
  <c r="F1246" i="3"/>
  <c r="C1246" i="3"/>
  <c r="D1246" i="3"/>
  <c r="P1243" i="3"/>
  <c r="H1245" i="3"/>
  <c r="L1244" i="3"/>
  <c r="O1244" i="3" s="1"/>
  <c r="K1245" i="3" s="1"/>
  <c r="M1436" i="3" l="1"/>
  <c r="I1436" i="3"/>
  <c r="N1436" i="3"/>
  <c r="A1437" i="3"/>
  <c r="G1436" i="3"/>
  <c r="C1247" i="3"/>
  <c r="E1247" i="3"/>
  <c r="F1247" i="3"/>
  <c r="H1247" i="3"/>
  <c r="B1247" i="3"/>
  <c r="D1247" i="3"/>
  <c r="H1246" i="3"/>
  <c r="J1245" i="3"/>
  <c r="L1245" i="3"/>
  <c r="O1245" i="3" s="1"/>
  <c r="K1246" i="3" s="1"/>
  <c r="M1437" i="3" l="1"/>
  <c r="I1437" i="3"/>
  <c r="N1437" i="3"/>
  <c r="A1438" i="3"/>
  <c r="G1437" i="3"/>
  <c r="B1248" i="3"/>
  <c r="H1248" i="3"/>
  <c r="F1248" i="3"/>
  <c r="D1248" i="3"/>
  <c r="E1248" i="3"/>
  <c r="C1248" i="3"/>
  <c r="P1245" i="3"/>
  <c r="P1244" i="3"/>
  <c r="J1246" i="3"/>
  <c r="L1246" i="3"/>
  <c r="O1246" i="3" s="1"/>
  <c r="K1247" i="3" s="1"/>
  <c r="J1247" i="3"/>
  <c r="M1438" i="3" l="1"/>
  <c r="I1438" i="3"/>
  <c r="N1438" i="3"/>
  <c r="A1439" i="3"/>
  <c r="G1438" i="3"/>
  <c r="E1249" i="3"/>
  <c r="F1249" i="3"/>
  <c r="D1249" i="3"/>
  <c r="B1249" i="3"/>
  <c r="H1249" i="3" s="1"/>
  <c r="C1249" i="3"/>
  <c r="P1246" i="3"/>
  <c r="L1247" i="3"/>
  <c r="O1247" i="3" s="1"/>
  <c r="K1248" i="3" s="1"/>
  <c r="M1439" i="3" l="1"/>
  <c r="I1439" i="3"/>
  <c r="N1439" i="3"/>
  <c r="A1440" i="3"/>
  <c r="G1439" i="3"/>
  <c r="J1249" i="3"/>
  <c r="C1250" i="3"/>
  <c r="F1250" i="3"/>
  <c r="B1250" i="3"/>
  <c r="E1250" i="3"/>
  <c r="H1250" i="3"/>
  <c r="D1250" i="3"/>
  <c r="J1248" i="3"/>
  <c r="L1248" i="3"/>
  <c r="O1248" i="3" s="1"/>
  <c r="K1249" i="3" s="1"/>
  <c r="M1440" i="3" l="1"/>
  <c r="I1440" i="3"/>
  <c r="N1440" i="3"/>
  <c r="A1441" i="3"/>
  <c r="G1440" i="3"/>
  <c r="J1250" i="3"/>
  <c r="E1251" i="3"/>
  <c r="B1251" i="3"/>
  <c r="H1251" i="3" s="1"/>
  <c r="C1251" i="3"/>
  <c r="D1251" i="3"/>
  <c r="F1251" i="3"/>
  <c r="O1249" i="3"/>
  <c r="K1250" i="3" s="1"/>
  <c r="L1249" i="3"/>
  <c r="P1248" i="3"/>
  <c r="P1247" i="3"/>
  <c r="P1249" i="3"/>
  <c r="M1441" i="3" l="1"/>
  <c r="I1441" i="3"/>
  <c r="N1441" i="3"/>
  <c r="A1442" i="3"/>
  <c r="G1441" i="3"/>
  <c r="D1252" i="3"/>
  <c r="F1252" i="3"/>
  <c r="C1252" i="3"/>
  <c r="B1252" i="3"/>
  <c r="E1252" i="3"/>
  <c r="O1250" i="3"/>
  <c r="K1251" i="3" s="1"/>
  <c r="J1251" i="3"/>
  <c r="P1250" i="3" s="1"/>
  <c r="L1250" i="3"/>
  <c r="M1442" i="3" l="1"/>
  <c r="I1442" i="3"/>
  <c r="N1442" i="3"/>
  <c r="A1443" i="3"/>
  <c r="G1442" i="3"/>
  <c r="E1253" i="3"/>
  <c r="D1253" i="3"/>
  <c r="B1253" i="3"/>
  <c r="F1253" i="3"/>
  <c r="C1253" i="3"/>
  <c r="H1252" i="3"/>
  <c r="L1251" i="3"/>
  <c r="O1251" i="3" s="1"/>
  <c r="K1252" i="3" s="1"/>
  <c r="M1443" i="3" l="1"/>
  <c r="I1443" i="3"/>
  <c r="N1443" i="3"/>
  <c r="A1444" i="3"/>
  <c r="G1443" i="3"/>
  <c r="J1252" i="3"/>
  <c r="H1253" i="3"/>
  <c r="M1444" i="3" l="1"/>
  <c r="I1444" i="3"/>
  <c r="N1444" i="3"/>
  <c r="A1445" i="3"/>
  <c r="G1444" i="3"/>
  <c r="J1253" i="3"/>
  <c r="B1254" i="3"/>
  <c r="E1254" i="3"/>
  <c r="D1254" i="3"/>
  <c r="H1254" i="3"/>
  <c r="C1254" i="3"/>
  <c r="F1254" i="3"/>
  <c r="L1252" i="3"/>
  <c r="O1252" i="3" s="1"/>
  <c r="K1253" i="3" s="1"/>
  <c r="P1252" i="3"/>
  <c r="P1251" i="3"/>
  <c r="M1445" i="3" l="1"/>
  <c r="I1445" i="3"/>
  <c r="N1445" i="3"/>
  <c r="A1446" i="3"/>
  <c r="G1445" i="3"/>
  <c r="L1253" i="3"/>
  <c r="O1253" i="3" s="1"/>
  <c r="K1254" i="3" s="1"/>
  <c r="F1255" i="3"/>
  <c r="D1255" i="3"/>
  <c r="C1255" i="3"/>
  <c r="E1255" i="3"/>
  <c r="B1255" i="3"/>
  <c r="J1254" i="3"/>
  <c r="P1253" i="3" s="1"/>
  <c r="M1446" i="3" l="1"/>
  <c r="I1446" i="3"/>
  <c r="N1446" i="3"/>
  <c r="A1447" i="3"/>
  <c r="G1446" i="3"/>
  <c r="D1256" i="3"/>
  <c r="E1256" i="3"/>
  <c r="J1256" i="3" s="1"/>
  <c r="B1256" i="3"/>
  <c r="F1256" i="3"/>
  <c r="C1256" i="3"/>
  <c r="H1256" i="3"/>
  <c r="H1255" i="3"/>
  <c r="L1254" i="3"/>
  <c r="O1254" i="3" s="1"/>
  <c r="K1255" i="3" s="1"/>
  <c r="M1447" i="3" l="1"/>
  <c r="I1447" i="3"/>
  <c r="N1447" i="3"/>
  <c r="A1448" i="3"/>
  <c r="G1447" i="3"/>
  <c r="E1257" i="3"/>
  <c r="D1257" i="3"/>
  <c r="F1257" i="3"/>
  <c r="B1257" i="3"/>
  <c r="C1257" i="3"/>
  <c r="H1257" i="3"/>
  <c r="J1257" i="3" s="1"/>
  <c r="L1255" i="3"/>
  <c r="O1255" i="3" s="1"/>
  <c r="K1256" i="3" s="1"/>
  <c r="J1255" i="3"/>
  <c r="M1448" i="3" l="1"/>
  <c r="I1448" i="3"/>
  <c r="N1448" i="3"/>
  <c r="A1449" i="3"/>
  <c r="G1448" i="3"/>
  <c r="P1256" i="3"/>
  <c r="O1256" i="3"/>
  <c r="K1257" i="3" s="1"/>
  <c r="C1258" i="3"/>
  <c r="F1258" i="3"/>
  <c r="B1258" i="3"/>
  <c r="D1258" i="3"/>
  <c r="E1258" i="3"/>
  <c r="L1256" i="3"/>
  <c r="P1255" i="3"/>
  <c r="P1254" i="3"/>
  <c r="M1449" i="3" l="1"/>
  <c r="I1449" i="3"/>
  <c r="N1449" i="3"/>
  <c r="A1450" i="3"/>
  <c r="G1449" i="3"/>
  <c r="D1259" i="3"/>
  <c r="C1259" i="3"/>
  <c r="F1259" i="3"/>
  <c r="E1259" i="3"/>
  <c r="B1259" i="3"/>
  <c r="L1257" i="3"/>
  <c r="O1257" i="3" s="1"/>
  <c r="K1258" i="3" s="1"/>
  <c r="H1258" i="3"/>
  <c r="M1450" i="3" l="1"/>
  <c r="I1450" i="3"/>
  <c r="N1450" i="3"/>
  <c r="A1451" i="3"/>
  <c r="G1450" i="3"/>
  <c r="J1258" i="3"/>
  <c r="E1260" i="3"/>
  <c r="D1260" i="3"/>
  <c r="B1260" i="3"/>
  <c r="C1260" i="3"/>
  <c r="F1260" i="3"/>
  <c r="H1259" i="3"/>
  <c r="J1259" i="3" s="1"/>
  <c r="M1451" i="3" l="1"/>
  <c r="I1451" i="3"/>
  <c r="N1451" i="3"/>
  <c r="A1452" i="3"/>
  <c r="G1451" i="3"/>
  <c r="D1261" i="3"/>
  <c r="E1261" i="3"/>
  <c r="C1261" i="3"/>
  <c r="F1261" i="3"/>
  <c r="B1261" i="3"/>
  <c r="H1260" i="3"/>
  <c r="L1258" i="3"/>
  <c r="O1258" i="3" s="1"/>
  <c r="K1259" i="3" s="1"/>
  <c r="P1258" i="3"/>
  <c r="P1257" i="3"/>
  <c r="M1452" i="3" l="1"/>
  <c r="I1452" i="3"/>
  <c r="N1452" i="3"/>
  <c r="A1453" i="3"/>
  <c r="G1452" i="3"/>
  <c r="C1262" i="3"/>
  <c r="E1262" i="3"/>
  <c r="D1262" i="3"/>
  <c r="F1262" i="3"/>
  <c r="B1262" i="3"/>
  <c r="H1262" i="3"/>
  <c r="J1262" i="3" s="1"/>
  <c r="L1259" i="3"/>
  <c r="O1259" i="3"/>
  <c r="K1260" i="3" s="1"/>
  <c r="J1260" i="3"/>
  <c r="H1261" i="3"/>
  <c r="M1453" i="3" l="1"/>
  <c r="I1453" i="3"/>
  <c r="N1453" i="3"/>
  <c r="A1454" i="3"/>
  <c r="G1453" i="3"/>
  <c r="B1263" i="3"/>
  <c r="C1263" i="3"/>
  <c r="E1263" i="3"/>
  <c r="H1263" i="3"/>
  <c r="F1263" i="3"/>
  <c r="D1263" i="3"/>
  <c r="P1260" i="3"/>
  <c r="P1259" i="3"/>
  <c r="J1261" i="3"/>
  <c r="P1261" i="3" s="1"/>
  <c r="L1260" i="3"/>
  <c r="O1260" i="3" s="1"/>
  <c r="K1261" i="3" s="1"/>
  <c r="M1454" i="3" l="1"/>
  <c r="I1454" i="3"/>
  <c r="N1454" i="3"/>
  <c r="A1455" i="3"/>
  <c r="G1454" i="3"/>
  <c r="J1263" i="3"/>
  <c r="F1264" i="3"/>
  <c r="D1264" i="3"/>
  <c r="E1264" i="3"/>
  <c r="H1264" i="3"/>
  <c r="C1264" i="3"/>
  <c r="B1264" i="3"/>
  <c r="L1261" i="3"/>
  <c r="O1261" i="3" s="1"/>
  <c r="K1262" i="3" s="1"/>
  <c r="M1455" i="3" l="1"/>
  <c r="I1455" i="3"/>
  <c r="N1455" i="3"/>
  <c r="A1456" i="3"/>
  <c r="G1455" i="3"/>
  <c r="B1265" i="3"/>
  <c r="C1265" i="3"/>
  <c r="E1265" i="3"/>
  <c r="J1265" i="3"/>
  <c r="H1265" i="3"/>
  <c r="F1265" i="3"/>
  <c r="D1265" i="3"/>
  <c r="O1262" i="3"/>
  <c r="K1263" i="3" s="1"/>
  <c r="L1262" i="3"/>
  <c r="J1264" i="3"/>
  <c r="P1262" i="3"/>
  <c r="P1263" i="3"/>
  <c r="M1456" i="3" l="1"/>
  <c r="I1456" i="3"/>
  <c r="N1456" i="3"/>
  <c r="A1457" i="3"/>
  <c r="G1456" i="3"/>
  <c r="L1263" i="3"/>
  <c r="O1263" i="3" s="1"/>
  <c r="K1264" i="3" s="1"/>
  <c r="D1266" i="3"/>
  <c r="B1266" i="3"/>
  <c r="C1266" i="3"/>
  <c r="F1266" i="3"/>
  <c r="H1266" i="3"/>
  <c r="E1266" i="3"/>
  <c r="P1264" i="3"/>
  <c r="M1457" i="3" l="1"/>
  <c r="I1457" i="3"/>
  <c r="N1457" i="3"/>
  <c r="A1458" i="3"/>
  <c r="G1457" i="3"/>
  <c r="C1267" i="3"/>
  <c r="B1267" i="3"/>
  <c r="E1267" i="3"/>
  <c r="D1267" i="3"/>
  <c r="F1267" i="3"/>
  <c r="J1266" i="3"/>
  <c r="L1264" i="3"/>
  <c r="O1264" i="3" s="1"/>
  <c r="K1265" i="3" s="1"/>
  <c r="M1458" i="3" l="1"/>
  <c r="I1458" i="3"/>
  <c r="N1458" i="3"/>
  <c r="A1459" i="3"/>
  <c r="G1458" i="3"/>
  <c r="L1265" i="3"/>
  <c r="O1265" i="3" s="1"/>
  <c r="K1266" i="3" s="1"/>
  <c r="F1268" i="3"/>
  <c r="B1268" i="3"/>
  <c r="C1268" i="3"/>
  <c r="E1268" i="3"/>
  <c r="D1268" i="3"/>
  <c r="H1267" i="3"/>
  <c r="P1265" i="3"/>
  <c r="M1459" i="3" l="1"/>
  <c r="I1459" i="3"/>
  <c r="N1459" i="3"/>
  <c r="A1460" i="3"/>
  <c r="G1459" i="3"/>
  <c r="H1268" i="3"/>
  <c r="J1267" i="3"/>
  <c r="L1266" i="3"/>
  <c r="O1266" i="3" s="1"/>
  <c r="K1267" i="3" s="1"/>
  <c r="M1460" i="3" l="1"/>
  <c r="I1460" i="3"/>
  <c r="N1460" i="3"/>
  <c r="A1461" i="3"/>
  <c r="G1460" i="3"/>
  <c r="J1268" i="3"/>
  <c r="L1267" i="3"/>
  <c r="O1267" i="3" s="1"/>
  <c r="K1268" i="3" s="1"/>
  <c r="P1267" i="3"/>
  <c r="P1266" i="3"/>
  <c r="E1269" i="3"/>
  <c r="C1269" i="3"/>
  <c r="B1269" i="3"/>
  <c r="F1269" i="3"/>
  <c r="D1269" i="3"/>
  <c r="M1461" i="3" l="1"/>
  <c r="I1461" i="3"/>
  <c r="N1461" i="3"/>
  <c r="A1462" i="3"/>
  <c r="G1461" i="3"/>
  <c r="D1270" i="3"/>
  <c r="C1270" i="3"/>
  <c r="E1270" i="3"/>
  <c r="B1270" i="3"/>
  <c r="F1270" i="3"/>
  <c r="H1269" i="3"/>
  <c r="J1269" i="3" s="1"/>
  <c r="L1268" i="3"/>
  <c r="O1268" i="3" s="1"/>
  <c r="K1269" i="3" s="1"/>
  <c r="M1462" i="3" l="1"/>
  <c r="I1462" i="3"/>
  <c r="N1462" i="3"/>
  <c r="A1463" i="3"/>
  <c r="G1462" i="3"/>
  <c r="H1270" i="3"/>
  <c r="P1268" i="3"/>
  <c r="L1269" i="3"/>
  <c r="O1269" i="3" s="1"/>
  <c r="K1270" i="3" s="1"/>
  <c r="M1463" i="3" l="1"/>
  <c r="I1463" i="3"/>
  <c r="N1463" i="3"/>
  <c r="A1464" i="3"/>
  <c r="G1463" i="3"/>
  <c r="J1270" i="3"/>
  <c r="L1270" i="3"/>
  <c r="O1270" i="3" s="1"/>
  <c r="F1271" i="3"/>
  <c r="C1271" i="3"/>
  <c r="D1271" i="3"/>
  <c r="B1271" i="3"/>
  <c r="H1271" i="3"/>
  <c r="E1271" i="3"/>
  <c r="M1464" i="3" l="1"/>
  <c r="I1464" i="3"/>
  <c r="N1464" i="3"/>
  <c r="A1465" i="3"/>
  <c r="G1464" i="3"/>
  <c r="C1272" i="3"/>
  <c r="D1272" i="3"/>
  <c r="E1272" i="3"/>
  <c r="F1272" i="3"/>
  <c r="B1272" i="3"/>
  <c r="K1271" i="3"/>
  <c r="P1270" i="3"/>
  <c r="P1269" i="3"/>
  <c r="J1271" i="3"/>
  <c r="M1465" i="3" l="1"/>
  <c r="I1465" i="3"/>
  <c r="N1465" i="3"/>
  <c r="A1466" i="3"/>
  <c r="G1465" i="3"/>
  <c r="C1273" i="3"/>
  <c r="B1273" i="3"/>
  <c r="D1273" i="3"/>
  <c r="E1273" i="3"/>
  <c r="F1273" i="3"/>
  <c r="H1272" i="3"/>
  <c r="J1272" i="3" s="1"/>
  <c r="P1271" i="3"/>
  <c r="L1271" i="3"/>
  <c r="O1271" i="3" s="1"/>
  <c r="K1272" i="3" s="1"/>
  <c r="M1466" i="3" l="1"/>
  <c r="I1466" i="3"/>
  <c r="N1466" i="3"/>
  <c r="A1467" i="3"/>
  <c r="G1466" i="3"/>
  <c r="C1274" i="3"/>
  <c r="D1274" i="3"/>
  <c r="E1274" i="3"/>
  <c r="B1274" i="3"/>
  <c r="F1274" i="3"/>
  <c r="H1273" i="3"/>
  <c r="L1272" i="3"/>
  <c r="O1272" i="3" s="1"/>
  <c r="K1273" i="3" s="1"/>
  <c r="M1467" i="3" l="1"/>
  <c r="I1467" i="3"/>
  <c r="N1467" i="3"/>
  <c r="A1468" i="3"/>
  <c r="G1467" i="3"/>
  <c r="J1273" i="3"/>
  <c r="H1274" i="3"/>
  <c r="C1275" i="3"/>
  <c r="D1275" i="3"/>
  <c r="E1275" i="3"/>
  <c r="B1275" i="3"/>
  <c r="F1275" i="3"/>
  <c r="M1468" i="3" l="1"/>
  <c r="I1468" i="3"/>
  <c r="N1468" i="3"/>
  <c r="A1469" i="3"/>
  <c r="G1468" i="3"/>
  <c r="D1276" i="3"/>
  <c r="B1276" i="3"/>
  <c r="F1276" i="3"/>
  <c r="C1276" i="3"/>
  <c r="E1276" i="3"/>
  <c r="J1274" i="3"/>
  <c r="H1275" i="3"/>
  <c r="L1273" i="3"/>
  <c r="O1273" i="3" s="1"/>
  <c r="K1274" i="3" s="1"/>
  <c r="P1273" i="3"/>
  <c r="P1272" i="3"/>
  <c r="L1274" i="3"/>
  <c r="M1469" i="3" l="1"/>
  <c r="I1469" i="3"/>
  <c r="N1469" i="3"/>
  <c r="A1470" i="3"/>
  <c r="G1469" i="3"/>
  <c r="E1277" i="3"/>
  <c r="C1277" i="3"/>
  <c r="D1277" i="3"/>
  <c r="B1277" i="3"/>
  <c r="F1277" i="3"/>
  <c r="J1275" i="3"/>
  <c r="H1276" i="3"/>
  <c r="O1274" i="3"/>
  <c r="K1275" i="3" s="1"/>
  <c r="P1274" i="3"/>
  <c r="M1470" i="3" l="1"/>
  <c r="I1470" i="3"/>
  <c r="N1470" i="3"/>
  <c r="A1471" i="3"/>
  <c r="G1470" i="3"/>
  <c r="J1276" i="3"/>
  <c r="L1275" i="3"/>
  <c r="P1275" i="3"/>
  <c r="O1275" i="3"/>
  <c r="K1276" i="3" s="1"/>
  <c r="H1277" i="3"/>
  <c r="J1277" i="3" s="1"/>
  <c r="M1471" i="3" l="1"/>
  <c r="I1471" i="3"/>
  <c r="N1471" i="3"/>
  <c r="A1472" i="3"/>
  <c r="G1471" i="3"/>
  <c r="L1276" i="3"/>
  <c r="O1276" i="3"/>
  <c r="K1277" i="3" s="1"/>
  <c r="C1278" i="3"/>
  <c r="D1278" i="3"/>
  <c r="E1278" i="3"/>
  <c r="F1278" i="3"/>
  <c r="B1278" i="3"/>
  <c r="P1276" i="3"/>
  <c r="M1472" i="3" l="1"/>
  <c r="I1472" i="3"/>
  <c r="N1472" i="3"/>
  <c r="A1473" i="3"/>
  <c r="G1472" i="3"/>
  <c r="D1279" i="3"/>
  <c r="C1279" i="3"/>
  <c r="F1279" i="3"/>
  <c r="B1279" i="3"/>
  <c r="E1279" i="3"/>
  <c r="H1278" i="3"/>
  <c r="L1277" i="3"/>
  <c r="O1277" i="3" s="1"/>
  <c r="K1278" i="3" s="1"/>
  <c r="M1473" i="3" l="1"/>
  <c r="I1473" i="3"/>
  <c r="N1473" i="3"/>
  <c r="A1474" i="3"/>
  <c r="G1473" i="3"/>
  <c r="B1280" i="3"/>
  <c r="D1280" i="3"/>
  <c r="E1280" i="3"/>
  <c r="C1280" i="3"/>
  <c r="F1280" i="3"/>
  <c r="L1278" i="3"/>
  <c r="O1278" i="3" s="1"/>
  <c r="K1279" i="3" s="1"/>
  <c r="J1278" i="3"/>
  <c r="H1279" i="3"/>
  <c r="M1474" i="3" l="1"/>
  <c r="I1474" i="3"/>
  <c r="N1474" i="3"/>
  <c r="A1475" i="3"/>
  <c r="G1474" i="3"/>
  <c r="J1279" i="3"/>
  <c r="L1279" i="3"/>
  <c r="O1279" i="3" s="1"/>
  <c r="K1280" i="3" s="1"/>
  <c r="H1280" i="3"/>
  <c r="J1280" i="3"/>
  <c r="C1281" i="3"/>
  <c r="F1281" i="3"/>
  <c r="H1281" i="3"/>
  <c r="E1281" i="3"/>
  <c r="D1281" i="3"/>
  <c r="B1281" i="3"/>
  <c r="J1281" i="3"/>
  <c r="P1277" i="3"/>
  <c r="P1278" i="3"/>
  <c r="M1475" i="3" l="1"/>
  <c r="I1475" i="3"/>
  <c r="N1475" i="3"/>
  <c r="A1476" i="3"/>
  <c r="G1475" i="3"/>
  <c r="C1282" i="3"/>
  <c r="E1282" i="3"/>
  <c r="F1282" i="3"/>
  <c r="D1282" i="3"/>
  <c r="B1282" i="3"/>
  <c r="P1280" i="3"/>
  <c r="L1280" i="3"/>
  <c r="O1280" i="3" s="1"/>
  <c r="K1281" i="3" s="1"/>
  <c r="P1279" i="3"/>
  <c r="M1476" i="3" l="1"/>
  <c r="I1476" i="3"/>
  <c r="N1476" i="3"/>
  <c r="A1477" i="3"/>
  <c r="G1476" i="3"/>
  <c r="L1281" i="3"/>
  <c r="O1281" i="3" s="1"/>
  <c r="K1282" i="3" s="1"/>
  <c r="B1283" i="3"/>
  <c r="C1283" i="3"/>
  <c r="F1283" i="3"/>
  <c r="D1283" i="3"/>
  <c r="E1283" i="3"/>
  <c r="H1282" i="3"/>
  <c r="M1477" i="3" l="1"/>
  <c r="I1477" i="3"/>
  <c r="N1477" i="3"/>
  <c r="A1478" i="3"/>
  <c r="G1477" i="3"/>
  <c r="J1282" i="3"/>
  <c r="J1283" i="3"/>
  <c r="L1282" i="3"/>
  <c r="O1282" i="3" s="1"/>
  <c r="K1283" i="3" s="1"/>
  <c r="H1283" i="3"/>
  <c r="M1478" i="3" l="1"/>
  <c r="I1478" i="3"/>
  <c r="N1478" i="3"/>
  <c r="A1479" i="3"/>
  <c r="G1478" i="3"/>
  <c r="P1282" i="3"/>
  <c r="P1281" i="3"/>
  <c r="F1284" i="3"/>
  <c r="B1284" i="3"/>
  <c r="D1284" i="3"/>
  <c r="E1284" i="3"/>
  <c r="C1284" i="3"/>
  <c r="L1283" i="3"/>
  <c r="O1283" i="3" s="1"/>
  <c r="M1479" i="3" l="1"/>
  <c r="I1479" i="3"/>
  <c r="N1479" i="3"/>
  <c r="A1480" i="3"/>
  <c r="G1479" i="3"/>
  <c r="K1284" i="3"/>
  <c r="H1284" i="3"/>
  <c r="J1284" i="3" s="1"/>
  <c r="M1480" i="3" l="1"/>
  <c r="I1480" i="3"/>
  <c r="N1480" i="3"/>
  <c r="G1480" i="3"/>
  <c r="A1481" i="3"/>
  <c r="P1283" i="3"/>
  <c r="D1285" i="3"/>
  <c r="C1285" i="3"/>
  <c r="B1285" i="3"/>
  <c r="E1285" i="3"/>
  <c r="H1285" i="3"/>
  <c r="F1285" i="3"/>
  <c r="M1481" i="3" l="1"/>
  <c r="I1481" i="3"/>
  <c r="N1481" i="3"/>
  <c r="G1481" i="3"/>
  <c r="A1482" i="3"/>
  <c r="J1285" i="3"/>
  <c r="B1286" i="3"/>
  <c r="D1286" i="3"/>
  <c r="F1286" i="3"/>
  <c r="E1286" i="3"/>
  <c r="J1286" i="3"/>
  <c r="H1286" i="3"/>
  <c r="C1286" i="3"/>
  <c r="L1284" i="3"/>
  <c r="O1284" i="3" s="1"/>
  <c r="K1285" i="3" s="1"/>
  <c r="M1482" i="3" l="1"/>
  <c r="I1482" i="3"/>
  <c r="N1482" i="3"/>
  <c r="A1483" i="3"/>
  <c r="G1482" i="3"/>
  <c r="L1285" i="3"/>
  <c r="O1285" i="3" s="1"/>
  <c r="K1286" i="3" s="1"/>
  <c r="E1287" i="3"/>
  <c r="B1287" i="3"/>
  <c r="H1287" i="3" s="1"/>
  <c r="D1287" i="3"/>
  <c r="C1287" i="3"/>
  <c r="F1287" i="3"/>
  <c r="P1284" i="3"/>
  <c r="P1285" i="3"/>
  <c r="M1483" i="3" l="1"/>
  <c r="I1483" i="3"/>
  <c r="N1483" i="3"/>
  <c r="G1483" i="3"/>
  <c r="A1484" i="3"/>
  <c r="L1286" i="3"/>
  <c r="O1286" i="3" s="1"/>
  <c r="K1287" i="3" s="1"/>
  <c r="J1287" i="3"/>
  <c r="M1484" i="3" l="1"/>
  <c r="I1484" i="3"/>
  <c r="N1484" i="3"/>
  <c r="A1485" i="3"/>
  <c r="G1484" i="3"/>
  <c r="C1288" i="3"/>
  <c r="D1288" i="3"/>
  <c r="E1288" i="3"/>
  <c r="B1288" i="3"/>
  <c r="F1288" i="3"/>
  <c r="P1286" i="3"/>
  <c r="L1287" i="3"/>
  <c r="O1287" i="3" s="1"/>
  <c r="M1485" i="3" l="1"/>
  <c r="I1485" i="3"/>
  <c r="N1485" i="3"/>
  <c r="A1486" i="3"/>
  <c r="G1485" i="3"/>
  <c r="K1288" i="3"/>
  <c r="H1288" i="3"/>
  <c r="M1486" i="3" l="1"/>
  <c r="I1486" i="3"/>
  <c r="N1486" i="3"/>
  <c r="A1487" i="3"/>
  <c r="G1486" i="3"/>
  <c r="B1289" i="3"/>
  <c r="C1289" i="3"/>
  <c r="D1289" i="3"/>
  <c r="E1289" i="3"/>
  <c r="F1289" i="3"/>
  <c r="L1288" i="3"/>
  <c r="O1288" i="3" s="1"/>
  <c r="J1288" i="3"/>
  <c r="M1487" i="3" l="1"/>
  <c r="I1487" i="3"/>
  <c r="N1487" i="3"/>
  <c r="G1487" i="3"/>
  <c r="A1488" i="3"/>
  <c r="F1290" i="3"/>
  <c r="C1290" i="3"/>
  <c r="E1290" i="3"/>
  <c r="D1290" i="3"/>
  <c r="B1290" i="3"/>
  <c r="P1287" i="3"/>
  <c r="K1289" i="3"/>
  <c r="H1289" i="3"/>
  <c r="M1488" i="3" l="1"/>
  <c r="I1488" i="3"/>
  <c r="N1488" i="3"/>
  <c r="G1488" i="3"/>
  <c r="A1489" i="3"/>
  <c r="C1291" i="3"/>
  <c r="B1291" i="3"/>
  <c r="D1291" i="3"/>
  <c r="E1291" i="3"/>
  <c r="F1291" i="3"/>
  <c r="J1289" i="3"/>
  <c r="H1290" i="3"/>
  <c r="J1290" i="3" s="1"/>
  <c r="M1489" i="3" l="1"/>
  <c r="I1489" i="3"/>
  <c r="N1489" i="3"/>
  <c r="A1490" i="3"/>
  <c r="G1489" i="3"/>
  <c r="F1292" i="3"/>
  <c r="D1292" i="3"/>
  <c r="C1292" i="3"/>
  <c r="E1292" i="3"/>
  <c r="B1292" i="3"/>
  <c r="L1289" i="3"/>
  <c r="O1289" i="3" s="1"/>
  <c r="K1290" i="3" s="1"/>
  <c r="P1289" i="3"/>
  <c r="P1288" i="3"/>
  <c r="H1291" i="3"/>
  <c r="J1291" i="3" s="1"/>
  <c r="P1290" i="3" s="1"/>
  <c r="M1490" i="3" l="1"/>
  <c r="I1490" i="3"/>
  <c r="N1490" i="3"/>
  <c r="A1491" i="3"/>
  <c r="G1490" i="3"/>
  <c r="F1293" i="3"/>
  <c r="D1293" i="3"/>
  <c r="B1293" i="3"/>
  <c r="C1293" i="3"/>
  <c r="E1293" i="3"/>
  <c r="O1290" i="3"/>
  <c r="K1291" i="3" s="1"/>
  <c r="H1292" i="3"/>
  <c r="L1290" i="3"/>
  <c r="M1491" i="3" l="1"/>
  <c r="I1491" i="3"/>
  <c r="N1491" i="3"/>
  <c r="A1492" i="3"/>
  <c r="G1491" i="3"/>
  <c r="D1294" i="3"/>
  <c r="B1294" i="3"/>
  <c r="F1294" i="3"/>
  <c r="E1294" i="3"/>
  <c r="C1294" i="3"/>
  <c r="J1292" i="3"/>
  <c r="H1293" i="3"/>
  <c r="L1291" i="3"/>
  <c r="O1291" i="3" s="1"/>
  <c r="K1292" i="3" s="1"/>
  <c r="M1492" i="3" l="1"/>
  <c r="I1492" i="3"/>
  <c r="N1492" i="3"/>
  <c r="G1492" i="3"/>
  <c r="A1493" i="3"/>
  <c r="J1293" i="3"/>
  <c r="H1294" i="3"/>
  <c r="D1295" i="3"/>
  <c r="F1295" i="3"/>
  <c r="E1295" i="3"/>
  <c r="B1295" i="3"/>
  <c r="C1295" i="3"/>
  <c r="L1292" i="3"/>
  <c r="O1292" i="3" s="1"/>
  <c r="K1293" i="3" s="1"/>
  <c r="J1294" i="3"/>
  <c r="P1292" i="3"/>
  <c r="P1291" i="3"/>
  <c r="M1493" i="3" l="1"/>
  <c r="I1493" i="3"/>
  <c r="N1493" i="3"/>
  <c r="A1494" i="3"/>
  <c r="G1493" i="3"/>
  <c r="E1296" i="3"/>
  <c r="D1296" i="3"/>
  <c r="F1296" i="3"/>
  <c r="C1296" i="3"/>
  <c r="B1296" i="3"/>
  <c r="H1295" i="3"/>
  <c r="J1295" i="3"/>
  <c r="P1294" i="3" s="1"/>
  <c r="P1293" i="3"/>
  <c r="L1293" i="3"/>
  <c r="O1293" i="3" s="1"/>
  <c r="K1294" i="3" s="1"/>
  <c r="M1494" i="3" l="1"/>
  <c r="I1494" i="3"/>
  <c r="N1494" i="3"/>
  <c r="G1494" i="3"/>
  <c r="A1495" i="3"/>
  <c r="E1297" i="3"/>
  <c r="D1297" i="3"/>
  <c r="B1297" i="3"/>
  <c r="C1297" i="3"/>
  <c r="F1297" i="3"/>
  <c r="L1294" i="3"/>
  <c r="O1294" i="3" s="1"/>
  <c r="K1295" i="3" s="1"/>
  <c r="H1296" i="3"/>
  <c r="J1296" i="3" s="1"/>
  <c r="P1295" i="3" s="1"/>
  <c r="M1495" i="3" l="1"/>
  <c r="I1495" i="3"/>
  <c r="N1495" i="3"/>
  <c r="A1496" i="3"/>
  <c r="G1495" i="3"/>
  <c r="L1295" i="3"/>
  <c r="O1295" i="3" s="1"/>
  <c r="K1296" i="3" s="1"/>
  <c r="C1298" i="3"/>
  <c r="B1298" i="3"/>
  <c r="E1298" i="3"/>
  <c r="F1298" i="3"/>
  <c r="D1298" i="3"/>
  <c r="J1297" i="3"/>
  <c r="H1297" i="3"/>
  <c r="M1496" i="3" l="1"/>
  <c r="I1496" i="3"/>
  <c r="N1496" i="3"/>
  <c r="A1497" i="3"/>
  <c r="G1496" i="3"/>
  <c r="B1299" i="3"/>
  <c r="D1299" i="3"/>
  <c r="E1299" i="3"/>
  <c r="C1299" i="3"/>
  <c r="F1299" i="3"/>
  <c r="H1298" i="3"/>
  <c r="L1296" i="3"/>
  <c r="O1296" i="3" s="1"/>
  <c r="K1297" i="3" s="1"/>
  <c r="P1296" i="3"/>
  <c r="M1497" i="3" l="1"/>
  <c r="I1497" i="3"/>
  <c r="N1497" i="3"/>
  <c r="A1498" i="3"/>
  <c r="G1497" i="3"/>
  <c r="B1300" i="3"/>
  <c r="H1300" i="3" s="1"/>
  <c r="E1300" i="3"/>
  <c r="D1300" i="3"/>
  <c r="C1300" i="3"/>
  <c r="F1300" i="3"/>
  <c r="H1299" i="3"/>
  <c r="J1299" i="3" s="1"/>
  <c r="L1297" i="3"/>
  <c r="O1297" i="3" s="1"/>
  <c r="K1298" i="3" s="1"/>
  <c r="J1298" i="3"/>
  <c r="M1498" i="3" l="1"/>
  <c r="I1498" i="3"/>
  <c r="N1498" i="3"/>
  <c r="A1499" i="3"/>
  <c r="G1498" i="3"/>
  <c r="J1300" i="3"/>
  <c r="L1298" i="3"/>
  <c r="O1298" i="3" s="1"/>
  <c r="K1299" i="3" s="1"/>
  <c r="P1299" i="3"/>
  <c r="P1298" i="3"/>
  <c r="P1297" i="3"/>
  <c r="M1499" i="3" l="1"/>
  <c r="I1499" i="3"/>
  <c r="N1499" i="3"/>
  <c r="G1499" i="3"/>
  <c r="A1500" i="3"/>
  <c r="L1299" i="3"/>
  <c r="O1299" i="3" s="1"/>
  <c r="K1300" i="3" s="1"/>
  <c r="C1301" i="3"/>
  <c r="E1301" i="3"/>
  <c r="F1301" i="3"/>
  <c r="D1301" i="3"/>
  <c r="B1301" i="3"/>
  <c r="H1301" i="3" s="1"/>
  <c r="J1301" i="3" s="1"/>
  <c r="M1500" i="3" l="1"/>
  <c r="I1500" i="3"/>
  <c r="N1500" i="3"/>
  <c r="A1501" i="3"/>
  <c r="G1500" i="3"/>
  <c r="P1300" i="3"/>
  <c r="L1300" i="3"/>
  <c r="O1300" i="3" s="1"/>
  <c r="K1301" i="3" s="1"/>
  <c r="M1501" i="3" l="1"/>
  <c r="I1501" i="3"/>
  <c r="N1501" i="3"/>
  <c r="A1502" i="3"/>
  <c r="G1501" i="3"/>
  <c r="L1301" i="3"/>
  <c r="O1301" i="3" s="1"/>
  <c r="K1302" i="3" s="1"/>
  <c r="C1302" i="3"/>
  <c r="B1302" i="3"/>
  <c r="E1302" i="3"/>
  <c r="J1302" i="3" s="1"/>
  <c r="F1302" i="3"/>
  <c r="H1302" i="3"/>
  <c r="D1302" i="3"/>
  <c r="M1502" i="3" l="1"/>
  <c r="I1502" i="3"/>
  <c r="N1502" i="3"/>
  <c r="A1503" i="3"/>
  <c r="G1502" i="3"/>
  <c r="P1301" i="3"/>
  <c r="E1303" i="3"/>
  <c r="C1303" i="3"/>
  <c r="B1303" i="3"/>
  <c r="F1303" i="3"/>
  <c r="D1303" i="3"/>
  <c r="H1303" i="3"/>
  <c r="M1503" i="3" l="1"/>
  <c r="I1503" i="3"/>
  <c r="N1503" i="3"/>
  <c r="A1504" i="3"/>
  <c r="G1503" i="3"/>
  <c r="J1303" i="3"/>
  <c r="B1304" i="3"/>
  <c r="F1304" i="3"/>
  <c r="D1304" i="3"/>
  <c r="H1304" i="3"/>
  <c r="C1304" i="3"/>
  <c r="E1304" i="3"/>
  <c r="L1302" i="3"/>
  <c r="O1302" i="3" s="1"/>
  <c r="K1303" i="3" s="1"/>
  <c r="M1504" i="3" l="1"/>
  <c r="I1504" i="3"/>
  <c r="N1504" i="3"/>
  <c r="A1505" i="3"/>
  <c r="G1504" i="3"/>
  <c r="E1305" i="3"/>
  <c r="B1305" i="3"/>
  <c r="F1305" i="3"/>
  <c r="D1305" i="3"/>
  <c r="C1305" i="3"/>
  <c r="J1304" i="3"/>
  <c r="L1303" i="3"/>
  <c r="O1303" i="3" s="1"/>
  <c r="K1304" i="3" s="1"/>
  <c r="P1302" i="3"/>
  <c r="P1303" i="3"/>
  <c r="M1505" i="3" l="1"/>
  <c r="I1505" i="3"/>
  <c r="N1505" i="3"/>
  <c r="A1506" i="3"/>
  <c r="G1505" i="3"/>
  <c r="E1306" i="3"/>
  <c r="D1306" i="3"/>
  <c r="F1306" i="3"/>
  <c r="C1306" i="3"/>
  <c r="B1306" i="3"/>
  <c r="H1305" i="3"/>
  <c r="L1304" i="3"/>
  <c r="O1304" i="3" s="1"/>
  <c r="K1305" i="3" s="1"/>
  <c r="M1506" i="3" l="1"/>
  <c r="I1506" i="3"/>
  <c r="N1506" i="3"/>
  <c r="A1507" i="3"/>
  <c r="G1506" i="3"/>
  <c r="C1307" i="3"/>
  <c r="D1307" i="3"/>
  <c r="F1307" i="3"/>
  <c r="B1307" i="3"/>
  <c r="E1307" i="3"/>
  <c r="H1306" i="3"/>
  <c r="L1305" i="3"/>
  <c r="O1305" i="3" s="1"/>
  <c r="K1306" i="3" s="1"/>
  <c r="J1305" i="3"/>
  <c r="M1507" i="3" l="1"/>
  <c r="I1507" i="3"/>
  <c r="N1507" i="3"/>
  <c r="A1508" i="3"/>
  <c r="G1507" i="3"/>
  <c r="D1308" i="3"/>
  <c r="F1308" i="3"/>
  <c r="C1308" i="3"/>
  <c r="E1308" i="3"/>
  <c r="B1308" i="3"/>
  <c r="J1306" i="3"/>
  <c r="L1306" i="3"/>
  <c r="O1306" i="3" s="1"/>
  <c r="K1307" i="3" s="1"/>
  <c r="H1307" i="3"/>
  <c r="J1307" i="3"/>
  <c r="P1305" i="3"/>
  <c r="P1304" i="3"/>
  <c r="M1508" i="3" l="1"/>
  <c r="I1508" i="3"/>
  <c r="N1508" i="3"/>
  <c r="A1509" i="3"/>
  <c r="G1508" i="3"/>
  <c r="F1309" i="3"/>
  <c r="E1309" i="3"/>
  <c r="C1309" i="3"/>
  <c r="B1309" i="3"/>
  <c r="D1309" i="3"/>
  <c r="L1307" i="3"/>
  <c r="O1307" i="3" s="1"/>
  <c r="K1308" i="3" s="1"/>
  <c r="P1306" i="3"/>
  <c r="H1308" i="3"/>
  <c r="M1509" i="3" l="1"/>
  <c r="I1509" i="3"/>
  <c r="N1509" i="3"/>
  <c r="A1510" i="3"/>
  <c r="G1509" i="3"/>
  <c r="J1308" i="3"/>
  <c r="L1308" i="3"/>
  <c r="O1308" i="3" s="1"/>
  <c r="K1309" i="3" s="1"/>
  <c r="H1309" i="3"/>
  <c r="J1309" i="3" s="1"/>
  <c r="M1510" i="3" l="1"/>
  <c r="I1510" i="3"/>
  <c r="N1510" i="3"/>
  <c r="A1511" i="3"/>
  <c r="G1510" i="3"/>
  <c r="F1310" i="3"/>
  <c r="D1310" i="3"/>
  <c r="B1310" i="3"/>
  <c r="H1310" i="3"/>
  <c r="C1310" i="3"/>
  <c r="E1310" i="3"/>
  <c r="J1310" i="3" s="1"/>
  <c r="P1308" i="3"/>
  <c r="P1307" i="3"/>
  <c r="L1309" i="3"/>
  <c r="O1309" i="3" s="1"/>
  <c r="M1511" i="3" l="1"/>
  <c r="I1511" i="3"/>
  <c r="N1511" i="3"/>
  <c r="A1512" i="3"/>
  <c r="G1511" i="3"/>
  <c r="F1311" i="3"/>
  <c r="B1311" i="3"/>
  <c r="E1311" i="3"/>
  <c r="C1311" i="3"/>
  <c r="D1311" i="3"/>
  <c r="P1309" i="3"/>
  <c r="L1310" i="3"/>
  <c r="K1310" i="3"/>
  <c r="M1512" i="3" l="1"/>
  <c r="I1512" i="3"/>
  <c r="N1512" i="3"/>
  <c r="A1513" i="3"/>
  <c r="G1512" i="3"/>
  <c r="F1312" i="3"/>
  <c r="E1312" i="3"/>
  <c r="B1312" i="3"/>
  <c r="C1312" i="3"/>
  <c r="D1312" i="3"/>
  <c r="J1311" i="3"/>
  <c r="O1310" i="3"/>
  <c r="K1311" i="3" s="1"/>
  <c r="H1311" i="3"/>
  <c r="M1513" i="3" l="1"/>
  <c r="I1513" i="3"/>
  <c r="N1513" i="3"/>
  <c r="A1514" i="3"/>
  <c r="G1513" i="3"/>
  <c r="B1313" i="3"/>
  <c r="D1313" i="3"/>
  <c r="F1313" i="3"/>
  <c r="C1313" i="3"/>
  <c r="E1313" i="3"/>
  <c r="P1310" i="3"/>
  <c r="H1312" i="3"/>
  <c r="L1311" i="3"/>
  <c r="O1311" i="3" s="1"/>
  <c r="K1312" i="3" s="1"/>
  <c r="M1514" i="3" l="1"/>
  <c r="I1514" i="3"/>
  <c r="N1514" i="3"/>
  <c r="A1515" i="3"/>
  <c r="G1514" i="3"/>
  <c r="C1314" i="3"/>
  <c r="E1314" i="3"/>
  <c r="D1314" i="3"/>
  <c r="B1314" i="3"/>
  <c r="F1314" i="3"/>
  <c r="H1313" i="3"/>
  <c r="J1313" i="3" s="1"/>
  <c r="L1312" i="3"/>
  <c r="O1312" i="3" s="1"/>
  <c r="K1313" i="3" s="1"/>
  <c r="J1312" i="3"/>
  <c r="M1515" i="3" l="1"/>
  <c r="I1515" i="3"/>
  <c r="N1515" i="3"/>
  <c r="A1516" i="3"/>
  <c r="G1515" i="3"/>
  <c r="P1312" i="3"/>
  <c r="P1311" i="3"/>
  <c r="H1314" i="3"/>
  <c r="L1313" i="3"/>
  <c r="O1313" i="3" s="1"/>
  <c r="K1314" i="3" s="1"/>
  <c r="M1516" i="3" l="1"/>
  <c r="I1516" i="3"/>
  <c r="N1516" i="3"/>
  <c r="A1517" i="3"/>
  <c r="G1516" i="3"/>
  <c r="J1314" i="3"/>
  <c r="L1314" i="3"/>
  <c r="O1314" i="3" s="1"/>
  <c r="F1315" i="3"/>
  <c r="D1315" i="3"/>
  <c r="C1315" i="3"/>
  <c r="E1315" i="3"/>
  <c r="B1315" i="3"/>
  <c r="M1517" i="3" l="1"/>
  <c r="I1517" i="3"/>
  <c r="N1517" i="3"/>
  <c r="A1518" i="3"/>
  <c r="G1517" i="3"/>
  <c r="F1316" i="3"/>
  <c r="B1316" i="3"/>
  <c r="E1316" i="3"/>
  <c r="D1316" i="3"/>
  <c r="C1316" i="3"/>
  <c r="K1315" i="3"/>
  <c r="H1315" i="3"/>
  <c r="P1313" i="3"/>
  <c r="M1518" i="3" l="1"/>
  <c r="I1518" i="3"/>
  <c r="N1518" i="3"/>
  <c r="A1519" i="3"/>
  <c r="G1518" i="3"/>
  <c r="J1315" i="3"/>
  <c r="H1316" i="3"/>
  <c r="E1317" i="3"/>
  <c r="B1317" i="3"/>
  <c r="F1317" i="3"/>
  <c r="C1317" i="3"/>
  <c r="D1317" i="3"/>
  <c r="M1519" i="3" l="1"/>
  <c r="I1519" i="3"/>
  <c r="N1519" i="3"/>
  <c r="A1520" i="3"/>
  <c r="G1519" i="3"/>
  <c r="B1318" i="3"/>
  <c r="E1318" i="3"/>
  <c r="C1318" i="3"/>
  <c r="D1318" i="3"/>
  <c r="F1318" i="3"/>
  <c r="J1316" i="3"/>
  <c r="H1317" i="3"/>
  <c r="J1317" i="3" s="1"/>
  <c r="P1315" i="3"/>
  <c r="P1314" i="3"/>
  <c r="L1315" i="3"/>
  <c r="O1315" i="3" s="1"/>
  <c r="K1316" i="3" s="1"/>
  <c r="M1520" i="3" l="1"/>
  <c r="I1520" i="3"/>
  <c r="N1520" i="3"/>
  <c r="A1521" i="3"/>
  <c r="G1520" i="3"/>
  <c r="F1319" i="3"/>
  <c r="D1319" i="3"/>
  <c r="B1319" i="3"/>
  <c r="C1319" i="3"/>
  <c r="E1319" i="3"/>
  <c r="H1318" i="3"/>
  <c r="L1316" i="3"/>
  <c r="P1316" i="3"/>
  <c r="O1316" i="3"/>
  <c r="K1317" i="3" s="1"/>
  <c r="M1521" i="3" l="1"/>
  <c r="I1521" i="3"/>
  <c r="N1521" i="3"/>
  <c r="A1522" i="3"/>
  <c r="G1521" i="3"/>
  <c r="J1318" i="3"/>
  <c r="D1320" i="3"/>
  <c r="F1320" i="3"/>
  <c r="B1320" i="3"/>
  <c r="C1320" i="3"/>
  <c r="E1320" i="3"/>
  <c r="H1319" i="3"/>
  <c r="L1317" i="3"/>
  <c r="O1317" i="3" s="1"/>
  <c r="K1318" i="3" s="1"/>
  <c r="M1522" i="3" l="1"/>
  <c r="I1522" i="3"/>
  <c r="N1522" i="3"/>
  <c r="A1523" i="3"/>
  <c r="G1522" i="3"/>
  <c r="L1318" i="3"/>
  <c r="O1318" i="3" s="1"/>
  <c r="K1319" i="3" s="1"/>
  <c r="J1319" i="3"/>
  <c r="H1320" i="3"/>
  <c r="B1321" i="3"/>
  <c r="D1321" i="3"/>
  <c r="F1321" i="3"/>
  <c r="C1321" i="3"/>
  <c r="E1321" i="3"/>
  <c r="J1320" i="3"/>
  <c r="P1318" i="3"/>
  <c r="P1317" i="3"/>
  <c r="M1523" i="3" l="1"/>
  <c r="I1523" i="3"/>
  <c r="N1523" i="3"/>
  <c r="A1524" i="3"/>
  <c r="G1523" i="3"/>
  <c r="P1319" i="3"/>
  <c r="L1319" i="3"/>
  <c r="O1319" i="3" s="1"/>
  <c r="K1320" i="3" s="1"/>
  <c r="H1321" i="3"/>
  <c r="J1321" i="3"/>
  <c r="M1524" i="3" l="1"/>
  <c r="I1524" i="3"/>
  <c r="N1524" i="3"/>
  <c r="A1525" i="3"/>
  <c r="G1524" i="3"/>
  <c r="L1320" i="3"/>
  <c r="O1320" i="3" s="1"/>
  <c r="K1321" i="3" s="1"/>
  <c r="P1320" i="3"/>
  <c r="E1322" i="3"/>
  <c r="D1322" i="3"/>
  <c r="F1322" i="3"/>
  <c r="C1322" i="3"/>
  <c r="B1322" i="3"/>
  <c r="H1322" i="3" s="1"/>
  <c r="M1525" i="3" l="1"/>
  <c r="I1525" i="3"/>
  <c r="N1525" i="3"/>
  <c r="A1526" i="3"/>
  <c r="G1525" i="3"/>
  <c r="J1322" i="3"/>
  <c r="L1321" i="3"/>
  <c r="O1321" i="3" s="1"/>
  <c r="K1322" i="3" s="1"/>
  <c r="M1526" i="3" l="1"/>
  <c r="I1526" i="3"/>
  <c r="N1526" i="3"/>
  <c r="A1527" i="3"/>
  <c r="G1526" i="3"/>
  <c r="P1321" i="3"/>
  <c r="F1323" i="3"/>
  <c r="B1323" i="3"/>
  <c r="D1323" i="3"/>
  <c r="C1323" i="3"/>
  <c r="E1323" i="3"/>
  <c r="J1323" i="3" s="1"/>
  <c r="H1323" i="3"/>
  <c r="L1322" i="3"/>
  <c r="O1322" i="3" s="1"/>
  <c r="K1323" i="3" s="1"/>
  <c r="M1527" i="3" l="1"/>
  <c r="I1527" i="3"/>
  <c r="N1527" i="3"/>
  <c r="A1528" i="3"/>
  <c r="G1527" i="3"/>
  <c r="F1324" i="3"/>
  <c r="B1324" i="3"/>
  <c r="C1324" i="3"/>
  <c r="E1324" i="3"/>
  <c r="D1324" i="3"/>
  <c r="H1324" i="3"/>
  <c r="P1322" i="3"/>
  <c r="L1323" i="3"/>
  <c r="O1323" i="3" s="1"/>
  <c r="K1324" i="3" s="1"/>
  <c r="M1528" i="3" l="1"/>
  <c r="I1528" i="3"/>
  <c r="N1528" i="3"/>
  <c r="A1529" i="3"/>
  <c r="G1528" i="3"/>
  <c r="J1324" i="3"/>
  <c r="E1325" i="3"/>
  <c r="F1325" i="3"/>
  <c r="D1325" i="3"/>
  <c r="C1325" i="3"/>
  <c r="B1325" i="3"/>
  <c r="H1325" i="3" s="1"/>
  <c r="J1325" i="3" s="1"/>
  <c r="M1529" i="3" l="1"/>
  <c r="I1529" i="3"/>
  <c r="N1529" i="3"/>
  <c r="A1530" i="3"/>
  <c r="G1529" i="3"/>
  <c r="P1323" i="3"/>
  <c r="P1324" i="3"/>
  <c r="L1324" i="3"/>
  <c r="O1324" i="3" s="1"/>
  <c r="K1325" i="3" s="1"/>
  <c r="M1530" i="3" l="1"/>
  <c r="I1530" i="3"/>
  <c r="N1530" i="3"/>
  <c r="A1531" i="3"/>
  <c r="G1530" i="3"/>
  <c r="L1325" i="3"/>
  <c r="O1325" i="3" s="1"/>
  <c r="K1326" i="3" s="1"/>
  <c r="E1326" i="3"/>
  <c r="C1326" i="3"/>
  <c r="B1326" i="3"/>
  <c r="F1326" i="3"/>
  <c r="D1326" i="3"/>
  <c r="H1326" i="3"/>
  <c r="M1531" i="3" l="1"/>
  <c r="I1531" i="3"/>
  <c r="N1531" i="3"/>
  <c r="G1531" i="3"/>
  <c r="A1532" i="3"/>
  <c r="E1327" i="3"/>
  <c r="C1327" i="3"/>
  <c r="D1327" i="3"/>
  <c r="F1327" i="3"/>
  <c r="B1327" i="3"/>
  <c r="J1326" i="3"/>
  <c r="L1326" i="3"/>
  <c r="O1326" i="3" s="1"/>
  <c r="M1532" i="3" l="1"/>
  <c r="I1532" i="3"/>
  <c r="N1532" i="3"/>
  <c r="A1533" i="3"/>
  <c r="G1532" i="3"/>
  <c r="C1328" i="3"/>
  <c r="B1328" i="3"/>
  <c r="D1328" i="3"/>
  <c r="F1328" i="3"/>
  <c r="E1328" i="3"/>
  <c r="P1325" i="3"/>
  <c r="H1327" i="3"/>
  <c r="K1327" i="3"/>
  <c r="M1533" i="3" l="1"/>
  <c r="I1533" i="3"/>
  <c r="N1533" i="3"/>
  <c r="A1534" i="3"/>
  <c r="G1533" i="3"/>
  <c r="J1327" i="3"/>
  <c r="L1327" i="3"/>
  <c r="H1328" i="3"/>
  <c r="B1329" i="3"/>
  <c r="E1329" i="3"/>
  <c r="D1329" i="3"/>
  <c r="F1329" i="3"/>
  <c r="C1329" i="3"/>
  <c r="J1328" i="3"/>
  <c r="O1327" i="3"/>
  <c r="K1328" i="3" s="1"/>
  <c r="M1534" i="3" l="1"/>
  <c r="I1534" i="3"/>
  <c r="N1534" i="3"/>
  <c r="A1535" i="3"/>
  <c r="G1534" i="3"/>
  <c r="B1330" i="3"/>
  <c r="E1330" i="3"/>
  <c r="D1330" i="3"/>
  <c r="F1330" i="3"/>
  <c r="C1330" i="3"/>
  <c r="H1329" i="3"/>
  <c r="L1328" i="3"/>
  <c r="O1328" i="3" s="1"/>
  <c r="K1329" i="3" s="1"/>
  <c r="P1327" i="3"/>
  <c r="P1326" i="3"/>
  <c r="M1535" i="3" l="1"/>
  <c r="I1535" i="3"/>
  <c r="N1535" i="3"/>
  <c r="G1535" i="3"/>
  <c r="A1536" i="3"/>
  <c r="J1329" i="3"/>
  <c r="L1329" i="3"/>
  <c r="O1329" i="3" s="1"/>
  <c r="K1330" i="3" s="1"/>
  <c r="C1331" i="3"/>
  <c r="F1331" i="3"/>
  <c r="B1331" i="3"/>
  <c r="E1331" i="3"/>
  <c r="D1331" i="3"/>
  <c r="H1330" i="3"/>
  <c r="M1536" i="3" l="1"/>
  <c r="I1536" i="3"/>
  <c r="N1536" i="3"/>
  <c r="A1537" i="3"/>
  <c r="G1536" i="3"/>
  <c r="D1332" i="3"/>
  <c r="B1332" i="3"/>
  <c r="E1332" i="3"/>
  <c r="C1332" i="3"/>
  <c r="F1332" i="3"/>
  <c r="J1330" i="3"/>
  <c r="H1331" i="3"/>
  <c r="J1331" i="3"/>
  <c r="P1329" i="3"/>
  <c r="P1328" i="3"/>
  <c r="M1537" i="3" l="1"/>
  <c r="I1537" i="3"/>
  <c r="N1537" i="3"/>
  <c r="A1538" i="3"/>
  <c r="G1537" i="3"/>
  <c r="E1333" i="3"/>
  <c r="D1333" i="3"/>
  <c r="C1333" i="3"/>
  <c r="B1333" i="3"/>
  <c r="F1333" i="3"/>
  <c r="L1330" i="3"/>
  <c r="O1330" i="3" s="1"/>
  <c r="K1331" i="3" s="1"/>
  <c r="P1330" i="3"/>
  <c r="H1332" i="3"/>
  <c r="M1538" i="3" l="1"/>
  <c r="I1538" i="3"/>
  <c r="N1538" i="3"/>
  <c r="A1539" i="3"/>
  <c r="G1538" i="3"/>
  <c r="J1332" i="3"/>
  <c r="F1334" i="3"/>
  <c r="D1334" i="3"/>
  <c r="E1334" i="3"/>
  <c r="C1334" i="3"/>
  <c r="B1334" i="3"/>
  <c r="H1333" i="3"/>
  <c r="L1331" i="3"/>
  <c r="O1331" i="3" s="1"/>
  <c r="K1332" i="3" s="1"/>
  <c r="M1539" i="3" l="1"/>
  <c r="I1539" i="3"/>
  <c r="N1539" i="3"/>
  <c r="A1540" i="3"/>
  <c r="G1539" i="3"/>
  <c r="J1333" i="3"/>
  <c r="B1335" i="3"/>
  <c r="E1335" i="3"/>
  <c r="F1335" i="3"/>
  <c r="D1335" i="3"/>
  <c r="C1335" i="3"/>
  <c r="L1332" i="3"/>
  <c r="O1332" i="3" s="1"/>
  <c r="K1333" i="3" s="1"/>
  <c r="P1332" i="3"/>
  <c r="P1331" i="3"/>
  <c r="H1334" i="3"/>
  <c r="M1540" i="3" l="1"/>
  <c r="I1540" i="3"/>
  <c r="N1540" i="3"/>
  <c r="A1541" i="3"/>
  <c r="G1540" i="3"/>
  <c r="B1336" i="3"/>
  <c r="E1336" i="3"/>
  <c r="F1336" i="3"/>
  <c r="C1336" i="3"/>
  <c r="D1336" i="3"/>
  <c r="L1333" i="3"/>
  <c r="O1333" i="3" s="1"/>
  <c r="K1334" i="3" s="1"/>
  <c r="J1334" i="3"/>
  <c r="H1335" i="3"/>
  <c r="M1541" i="3" l="1"/>
  <c r="I1541" i="3"/>
  <c r="N1541" i="3"/>
  <c r="A1542" i="3"/>
  <c r="G1541" i="3"/>
  <c r="J1335" i="3"/>
  <c r="B1337" i="3"/>
  <c r="F1337" i="3"/>
  <c r="D1337" i="3"/>
  <c r="C1337" i="3"/>
  <c r="E1337" i="3"/>
  <c r="O1334" i="3"/>
  <c r="K1335" i="3" s="1"/>
  <c r="H1336" i="3"/>
  <c r="J1336" i="3" s="1"/>
  <c r="P1334" i="3"/>
  <c r="P1333" i="3"/>
  <c r="L1334" i="3"/>
  <c r="M1542" i="3" l="1"/>
  <c r="I1542" i="3"/>
  <c r="N1542" i="3"/>
  <c r="A1543" i="3"/>
  <c r="G1542" i="3"/>
  <c r="D1338" i="3"/>
  <c r="C1338" i="3"/>
  <c r="F1338" i="3"/>
  <c r="E1338" i="3"/>
  <c r="B1338" i="3"/>
  <c r="J1337" i="3"/>
  <c r="H1337" i="3"/>
  <c r="L1335" i="3"/>
  <c r="O1335" i="3"/>
  <c r="K1336" i="3" s="1"/>
  <c r="P1335" i="3"/>
  <c r="M1543" i="3" l="1"/>
  <c r="I1543" i="3"/>
  <c r="N1543" i="3"/>
  <c r="A1544" i="3"/>
  <c r="G1543" i="3"/>
  <c r="P1336" i="3"/>
  <c r="H1338" i="3"/>
  <c r="L1336" i="3"/>
  <c r="O1336" i="3" s="1"/>
  <c r="K1337" i="3" s="1"/>
  <c r="M1544" i="3" l="1"/>
  <c r="I1544" i="3"/>
  <c r="N1544" i="3"/>
  <c r="A1545" i="3"/>
  <c r="G1544" i="3"/>
  <c r="J1338" i="3"/>
  <c r="D1339" i="3"/>
  <c r="B1339" i="3"/>
  <c r="C1339" i="3"/>
  <c r="E1339" i="3"/>
  <c r="F1339" i="3"/>
  <c r="L1337" i="3"/>
  <c r="O1337" i="3" s="1"/>
  <c r="K1338" i="3" s="1"/>
  <c r="M1545" i="3" l="1"/>
  <c r="I1545" i="3"/>
  <c r="N1545" i="3"/>
  <c r="A1546" i="3"/>
  <c r="G1545" i="3"/>
  <c r="L1338" i="3"/>
  <c r="O1338" i="3" s="1"/>
  <c r="K1339" i="3" s="1"/>
  <c r="H1339" i="3"/>
  <c r="J1339" i="3" s="1"/>
  <c r="P1338" i="3"/>
  <c r="P1337" i="3"/>
  <c r="M1546" i="3" l="1"/>
  <c r="I1546" i="3"/>
  <c r="N1546" i="3"/>
  <c r="A1547" i="3"/>
  <c r="G1546" i="3"/>
  <c r="E1340" i="3"/>
  <c r="D1340" i="3"/>
  <c r="F1340" i="3"/>
  <c r="C1340" i="3"/>
  <c r="B1340" i="3"/>
  <c r="L1339" i="3"/>
  <c r="O1339" i="3" s="1"/>
  <c r="M1547" i="3" l="1"/>
  <c r="I1547" i="3"/>
  <c r="N1547" i="3"/>
  <c r="A1548" i="3"/>
  <c r="G1547" i="3"/>
  <c r="K1340" i="3"/>
  <c r="H1340" i="3"/>
  <c r="J1340" i="3" s="1"/>
  <c r="M1548" i="3" l="1"/>
  <c r="I1548" i="3"/>
  <c r="N1548" i="3"/>
  <c r="A1549" i="3"/>
  <c r="G1548" i="3"/>
  <c r="E1341" i="3"/>
  <c r="B1341" i="3"/>
  <c r="C1341" i="3"/>
  <c r="D1341" i="3"/>
  <c r="F1341" i="3"/>
  <c r="H1341" i="3"/>
  <c r="J1341" i="3"/>
  <c r="P1339" i="3"/>
  <c r="M1549" i="3" l="1"/>
  <c r="I1549" i="3"/>
  <c r="N1549" i="3"/>
  <c r="A1550" i="3"/>
  <c r="G1549" i="3"/>
  <c r="D1342" i="3"/>
  <c r="F1342" i="3"/>
  <c r="C1342" i="3"/>
  <c r="E1342" i="3"/>
  <c r="H1342" i="3"/>
  <c r="B1342" i="3"/>
  <c r="P1340" i="3"/>
  <c r="K1341" i="3"/>
  <c r="L1340" i="3"/>
  <c r="O1340" i="3" s="1"/>
  <c r="M1550" i="3" l="1"/>
  <c r="I1550" i="3"/>
  <c r="N1550" i="3"/>
  <c r="A1551" i="3"/>
  <c r="G1550" i="3"/>
  <c r="B1343" i="3"/>
  <c r="C1343" i="3"/>
  <c r="E1343" i="3"/>
  <c r="F1343" i="3"/>
  <c r="D1343" i="3"/>
  <c r="J1342" i="3"/>
  <c r="L1341" i="3"/>
  <c r="O1341" i="3" s="1"/>
  <c r="K1342" i="3" s="1"/>
  <c r="M1551" i="3" l="1"/>
  <c r="I1551" i="3"/>
  <c r="N1551" i="3"/>
  <c r="A1552" i="3"/>
  <c r="G1551" i="3"/>
  <c r="E1344" i="3"/>
  <c r="B1344" i="3"/>
  <c r="D1344" i="3"/>
  <c r="F1344" i="3"/>
  <c r="C1344" i="3"/>
  <c r="J1343" i="3"/>
  <c r="P1341" i="3"/>
  <c r="H1343" i="3"/>
  <c r="L1342" i="3"/>
  <c r="O1342" i="3" s="1"/>
  <c r="K1343" i="3" s="1"/>
  <c r="M1552" i="3" l="1"/>
  <c r="I1552" i="3"/>
  <c r="N1552" i="3"/>
  <c r="A1553" i="3"/>
  <c r="G1552" i="3"/>
  <c r="D1345" i="3"/>
  <c r="E1345" i="3"/>
  <c r="C1345" i="3"/>
  <c r="B1345" i="3"/>
  <c r="F1345" i="3"/>
  <c r="L1343" i="3"/>
  <c r="O1343" i="3" s="1"/>
  <c r="K1344" i="3" s="1"/>
  <c r="P1342" i="3"/>
  <c r="H1344" i="3"/>
  <c r="J1344" i="3" s="1"/>
  <c r="M1553" i="3" l="1"/>
  <c r="I1553" i="3"/>
  <c r="N1553" i="3"/>
  <c r="A1554" i="3"/>
  <c r="G1553" i="3"/>
  <c r="B1346" i="3"/>
  <c r="D1346" i="3"/>
  <c r="F1346" i="3"/>
  <c r="H1346" i="3"/>
  <c r="E1346" i="3"/>
  <c r="J1346" i="3" s="1"/>
  <c r="C1346" i="3"/>
  <c r="P1343" i="3"/>
  <c r="H1345" i="3"/>
  <c r="L1344" i="3"/>
  <c r="O1344" i="3" s="1"/>
  <c r="K1345" i="3" s="1"/>
  <c r="M1554" i="3" l="1"/>
  <c r="I1554" i="3"/>
  <c r="N1554" i="3"/>
  <c r="A1555" i="3"/>
  <c r="G1554" i="3"/>
  <c r="H1347" i="3"/>
  <c r="B1347" i="3"/>
  <c r="F1347" i="3"/>
  <c r="D1347" i="3"/>
  <c r="E1347" i="3"/>
  <c r="C1347" i="3"/>
  <c r="J1345" i="3"/>
  <c r="L1345" i="3"/>
  <c r="O1345" i="3" s="1"/>
  <c r="K1346" i="3" s="1"/>
  <c r="M1555" i="3" l="1"/>
  <c r="I1555" i="3"/>
  <c r="N1555" i="3"/>
  <c r="A1556" i="3"/>
  <c r="G1555" i="3"/>
  <c r="E1348" i="3"/>
  <c r="H1348" i="3"/>
  <c r="F1348" i="3"/>
  <c r="C1348" i="3"/>
  <c r="B1348" i="3"/>
  <c r="D1348" i="3"/>
  <c r="J1347" i="3"/>
  <c r="L1346" i="3"/>
  <c r="O1346" i="3" s="1"/>
  <c r="K1347" i="3" s="1"/>
  <c r="P1345" i="3"/>
  <c r="P1344" i="3"/>
  <c r="M1556" i="3" l="1"/>
  <c r="I1556" i="3"/>
  <c r="N1556" i="3"/>
  <c r="A1557" i="3"/>
  <c r="G1556" i="3"/>
  <c r="D1349" i="3"/>
  <c r="E1349" i="3"/>
  <c r="B1349" i="3"/>
  <c r="C1349" i="3"/>
  <c r="H1349" i="3"/>
  <c r="F1349" i="3"/>
  <c r="J1348" i="3"/>
  <c r="P1346" i="3"/>
  <c r="P1347" i="3"/>
  <c r="L1347" i="3"/>
  <c r="O1347" i="3" s="1"/>
  <c r="K1348" i="3" s="1"/>
  <c r="M1557" i="3" l="1"/>
  <c r="I1557" i="3"/>
  <c r="N1557" i="3"/>
  <c r="A1558" i="3"/>
  <c r="G1557" i="3"/>
  <c r="D1350" i="3"/>
  <c r="F1350" i="3"/>
  <c r="E1350" i="3"/>
  <c r="B1350" i="3"/>
  <c r="C1350" i="3"/>
  <c r="L1348" i="3"/>
  <c r="O1348" i="3" s="1"/>
  <c r="K1349" i="3" s="1"/>
  <c r="J1349" i="3"/>
  <c r="P1348" i="3" s="1"/>
  <c r="M1558" i="3" l="1"/>
  <c r="I1558" i="3"/>
  <c r="N1558" i="3"/>
  <c r="A1559" i="3"/>
  <c r="G1558" i="3"/>
  <c r="F1351" i="3"/>
  <c r="B1351" i="3"/>
  <c r="H1351" i="3"/>
  <c r="J1351" i="3" s="1"/>
  <c r="E1351" i="3"/>
  <c r="C1351" i="3"/>
  <c r="D1351" i="3"/>
  <c r="L1349" i="3"/>
  <c r="O1349" i="3" s="1"/>
  <c r="K1350" i="3" s="1"/>
  <c r="H1350" i="3"/>
  <c r="J1350" i="3" s="1"/>
  <c r="P1349" i="3" s="1"/>
  <c r="M1559" i="3" l="1"/>
  <c r="I1559" i="3"/>
  <c r="N1559" i="3"/>
  <c r="A1560" i="3"/>
  <c r="G1559" i="3"/>
  <c r="C1352" i="3"/>
  <c r="D1352" i="3"/>
  <c r="B1352" i="3"/>
  <c r="H1352" i="3" s="1"/>
  <c r="F1352" i="3"/>
  <c r="E1352" i="3"/>
  <c r="P1350" i="3"/>
  <c r="M1560" i="3" l="1"/>
  <c r="I1560" i="3"/>
  <c r="N1560" i="3"/>
  <c r="A1561" i="3"/>
  <c r="G1560" i="3"/>
  <c r="J1352" i="3"/>
  <c r="L1350" i="3"/>
  <c r="O1350" i="3" s="1"/>
  <c r="K1351" i="3" s="1"/>
  <c r="M1561" i="3" l="1"/>
  <c r="I1561" i="3"/>
  <c r="N1561" i="3"/>
  <c r="A1562" i="3"/>
  <c r="G1561" i="3"/>
  <c r="L1351" i="3"/>
  <c r="O1351" i="3" s="1"/>
  <c r="K1352" i="3" s="1"/>
  <c r="B1353" i="3"/>
  <c r="C1353" i="3"/>
  <c r="E1353" i="3"/>
  <c r="F1353" i="3"/>
  <c r="D1353" i="3"/>
  <c r="H1353" i="3"/>
  <c r="J1353" i="3"/>
  <c r="P1351" i="3"/>
  <c r="M1562" i="3" l="1"/>
  <c r="I1562" i="3"/>
  <c r="N1562" i="3"/>
  <c r="A1563" i="3"/>
  <c r="G1562" i="3"/>
  <c r="P1352" i="3"/>
  <c r="L1352" i="3"/>
  <c r="O1352" i="3" s="1"/>
  <c r="K1353" i="3" s="1"/>
  <c r="E1354" i="3"/>
  <c r="C1354" i="3"/>
  <c r="B1354" i="3"/>
  <c r="F1354" i="3"/>
  <c r="D1354" i="3"/>
  <c r="M1563" i="3" l="1"/>
  <c r="I1563" i="3"/>
  <c r="N1563" i="3"/>
  <c r="A1564" i="3"/>
  <c r="G1563" i="3"/>
  <c r="L1353" i="3"/>
  <c r="O1353" i="3" s="1"/>
  <c r="K1354" i="3" s="1"/>
  <c r="H1354" i="3"/>
  <c r="M1564" i="3" l="1"/>
  <c r="I1564" i="3"/>
  <c r="N1564" i="3"/>
  <c r="A1565" i="3"/>
  <c r="G1564" i="3"/>
  <c r="D1355" i="3"/>
  <c r="C1355" i="3"/>
  <c r="B1355" i="3"/>
  <c r="H1355" i="3" s="1"/>
  <c r="F1355" i="3"/>
  <c r="E1355" i="3"/>
  <c r="J1354" i="3"/>
  <c r="L1354" i="3"/>
  <c r="O1354" i="3" s="1"/>
  <c r="K1355" i="3" s="1"/>
  <c r="M1565" i="3" l="1"/>
  <c r="I1565" i="3"/>
  <c r="N1565" i="3"/>
  <c r="A1566" i="3"/>
  <c r="G1565" i="3"/>
  <c r="P1353" i="3"/>
  <c r="J1355" i="3"/>
  <c r="P1354" i="3" s="1"/>
  <c r="M1566" i="3" l="1"/>
  <c r="I1566" i="3"/>
  <c r="N1566" i="3"/>
  <c r="A1567" i="3"/>
  <c r="G1566" i="3"/>
  <c r="F1356" i="3"/>
  <c r="C1356" i="3"/>
  <c r="D1356" i="3"/>
  <c r="B1356" i="3"/>
  <c r="E1356" i="3"/>
  <c r="M1567" i="3" l="1"/>
  <c r="I1567" i="3"/>
  <c r="N1567" i="3"/>
  <c r="A1568" i="3"/>
  <c r="G1567" i="3"/>
  <c r="B1357" i="3"/>
  <c r="F1357" i="3"/>
  <c r="C1357" i="3"/>
  <c r="D1357" i="3"/>
  <c r="E1357" i="3"/>
  <c r="L1355" i="3"/>
  <c r="O1355" i="3" s="1"/>
  <c r="K1356" i="3" s="1"/>
  <c r="J1356" i="3"/>
  <c r="H1356" i="3"/>
  <c r="M1568" i="3" l="1"/>
  <c r="I1568" i="3"/>
  <c r="N1568" i="3"/>
  <c r="A1569" i="3"/>
  <c r="G1568" i="3"/>
  <c r="D1358" i="3"/>
  <c r="F1358" i="3"/>
  <c r="E1358" i="3"/>
  <c r="B1358" i="3"/>
  <c r="C1358" i="3"/>
  <c r="H1358" i="3"/>
  <c r="H1357" i="3"/>
  <c r="P1355" i="3"/>
  <c r="L1356" i="3"/>
  <c r="O1356" i="3" s="1"/>
  <c r="K1357" i="3" s="1"/>
  <c r="M1569" i="3" l="1"/>
  <c r="I1569" i="3"/>
  <c r="N1569" i="3"/>
  <c r="A1570" i="3"/>
  <c r="G1569" i="3"/>
  <c r="J1357" i="3"/>
  <c r="J1358" i="3"/>
  <c r="M1570" i="3" l="1"/>
  <c r="I1570" i="3"/>
  <c r="N1570" i="3"/>
  <c r="A1571" i="3"/>
  <c r="G1570" i="3"/>
  <c r="F1359" i="3"/>
  <c r="D1359" i="3"/>
  <c r="C1359" i="3"/>
  <c r="B1359" i="3"/>
  <c r="E1359" i="3"/>
  <c r="H1359" i="3"/>
  <c r="L1357" i="3"/>
  <c r="O1357" i="3" s="1"/>
  <c r="K1358" i="3" s="1"/>
  <c r="L1358" i="3"/>
  <c r="P1357" i="3"/>
  <c r="P1356" i="3"/>
  <c r="M1571" i="3" l="1"/>
  <c r="I1571" i="3"/>
  <c r="N1571" i="3"/>
  <c r="A1572" i="3"/>
  <c r="G1571" i="3"/>
  <c r="O1358" i="3"/>
  <c r="K1359" i="3" s="1"/>
  <c r="J1359" i="3"/>
  <c r="M1572" i="3" l="1"/>
  <c r="I1572" i="3"/>
  <c r="N1572" i="3"/>
  <c r="A1573" i="3"/>
  <c r="G1572" i="3"/>
  <c r="P1358" i="3"/>
  <c r="E1360" i="3"/>
  <c r="F1360" i="3"/>
  <c r="D1360" i="3"/>
  <c r="C1360" i="3"/>
  <c r="B1360" i="3"/>
  <c r="H1360" i="3"/>
  <c r="L1359" i="3"/>
  <c r="O1359" i="3" s="1"/>
  <c r="K1360" i="3" s="1"/>
  <c r="M1573" i="3" l="1"/>
  <c r="I1573" i="3"/>
  <c r="N1573" i="3"/>
  <c r="A1574" i="3"/>
  <c r="G1573" i="3"/>
  <c r="B1361" i="3"/>
  <c r="F1361" i="3"/>
  <c r="D1361" i="3"/>
  <c r="C1361" i="3"/>
  <c r="E1361" i="3"/>
  <c r="J1360" i="3"/>
  <c r="M1574" i="3" l="1"/>
  <c r="I1574" i="3"/>
  <c r="N1574" i="3"/>
  <c r="A1575" i="3"/>
  <c r="G1574" i="3"/>
  <c r="F1362" i="3"/>
  <c r="C1362" i="3"/>
  <c r="B1362" i="3"/>
  <c r="H1362" i="3" s="1"/>
  <c r="E1362" i="3"/>
  <c r="D1362" i="3"/>
  <c r="L1360" i="3"/>
  <c r="O1360" i="3" s="1"/>
  <c r="K1361" i="3" s="1"/>
  <c r="P1359" i="3"/>
  <c r="H1361" i="3"/>
  <c r="M1575" i="3" l="1"/>
  <c r="I1575" i="3"/>
  <c r="N1575" i="3"/>
  <c r="A1576" i="3"/>
  <c r="G1575" i="3"/>
  <c r="J1361" i="3"/>
  <c r="J1362" i="3"/>
  <c r="L1361" i="3"/>
  <c r="O1361" i="3" s="1"/>
  <c r="K1362" i="3" s="1"/>
  <c r="M1576" i="3" l="1"/>
  <c r="I1576" i="3"/>
  <c r="N1576" i="3"/>
  <c r="A1577" i="3"/>
  <c r="G1576" i="3"/>
  <c r="P1361" i="3"/>
  <c r="P1360" i="3"/>
  <c r="C1363" i="3"/>
  <c r="F1363" i="3"/>
  <c r="E1363" i="3"/>
  <c r="B1363" i="3"/>
  <c r="H1363" i="3" s="1"/>
  <c r="D1363" i="3"/>
  <c r="M1577" i="3" l="1"/>
  <c r="I1577" i="3"/>
  <c r="N1577" i="3"/>
  <c r="A1578" i="3"/>
  <c r="G1577" i="3"/>
  <c r="L1362" i="3"/>
  <c r="O1362" i="3" s="1"/>
  <c r="K1363" i="3" s="1"/>
  <c r="M1578" i="3" l="1"/>
  <c r="I1578" i="3"/>
  <c r="N1578" i="3"/>
  <c r="A1579" i="3"/>
  <c r="G1578" i="3"/>
  <c r="J1363" i="3"/>
  <c r="E1364" i="3"/>
  <c r="C1364" i="3"/>
  <c r="B1364" i="3"/>
  <c r="D1364" i="3"/>
  <c r="F1364" i="3"/>
  <c r="H1364" i="3"/>
  <c r="M1579" i="3" l="1"/>
  <c r="I1579" i="3"/>
  <c r="N1579" i="3"/>
  <c r="A1580" i="3"/>
  <c r="G1579" i="3"/>
  <c r="E1365" i="3"/>
  <c r="C1365" i="3"/>
  <c r="B1365" i="3"/>
  <c r="H1365" i="3"/>
  <c r="D1365" i="3"/>
  <c r="F1365" i="3"/>
  <c r="J1364" i="3"/>
  <c r="P1363" i="3" s="1"/>
  <c r="P1362" i="3"/>
  <c r="L1363" i="3"/>
  <c r="O1363" i="3" s="1"/>
  <c r="K1364" i="3" s="1"/>
  <c r="M1580" i="3" l="1"/>
  <c r="I1580" i="3"/>
  <c r="N1580" i="3"/>
  <c r="A1581" i="3"/>
  <c r="G1580" i="3"/>
  <c r="F1366" i="3"/>
  <c r="D1366" i="3"/>
  <c r="B1366" i="3"/>
  <c r="C1366" i="3"/>
  <c r="E1366" i="3"/>
  <c r="M1581" i="3" l="1"/>
  <c r="I1581" i="3"/>
  <c r="N1581" i="3"/>
  <c r="A1582" i="3"/>
  <c r="G1581" i="3"/>
  <c r="E1367" i="3"/>
  <c r="F1367" i="3"/>
  <c r="B1367" i="3"/>
  <c r="C1367" i="3"/>
  <c r="D1367" i="3"/>
  <c r="L1364" i="3"/>
  <c r="O1364" i="3" s="1"/>
  <c r="K1365" i="3" s="1"/>
  <c r="J1365" i="3"/>
  <c r="H1366" i="3"/>
  <c r="M1582" i="3" l="1"/>
  <c r="I1582" i="3"/>
  <c r="N1582" i="3"/>
  <c r="A1583" i="3"/>
  <c r="G1582" i="3"/>
  <c r="F1368" i="3"/>
  <c r="C1368" i="3"/>
  <c r="E1368" i="3"/>
  <c r="B1368" i="3"/>
  <c r="D1368" i="3"/>
  <c r="J1366" i="3"/>
  <c r="H1367" i="3"/>
  <c r="J1367" i="3" s="1"/>
  <c r="L1365" i="3"/>
  <c r="O1365" i="3" s="1"/>
  <c r="K1366" i="3" s="1"/>
  <c r="P1365" i="3"/>
  <c r="P1364" i="3"/>
  <c r="M1583" i="3" l="1"/>
  <c r="I1583" i="3"/>
  <c r="N1583" i="3"/>
  <c r="A1584" i="3"/>
  <c r="G1583" i="3"/>
  <c r="C1369" i="3"/>
  <c r="E1369" i="3"/>
  <c r="D1369" i="3"/>
  <c r="F1369" i="3"/>
  <c r="B1369" i="3"/>
  <c r="L1366" i="3"/>
  <c r="O1366" i="3" s="1"/>
  <c r="K1367" i="3" s="1"/>
  <c r="H1368" i="3"/>
  <c r="P1366" i="3"/>
  <c r="M1584" i="3" l="1"/>
  <c r="I1584" i="3"/>
  <c r="N1584" i="3"/>
  <c r="A1585" i="3"/>
  <c r="G1584" i="3"/>
  <c r="J1368" i="3"/>
  <c r="C1370" i="3"/>
  <c r="D1370" i="3"/>
  <c r="E1370" i="3"/>
  <c r="F1370" i="3"/>
  <c r="B1370" i="3"/>
  <c r="H1369" i="3"/>
  <c r="L1367" i="3"/>
  <c r="O1367" i="3" s="1"/>
  <c r="K1368" i="3" s="1"/>
  <c r="M1585" i="3" l="1"/>
  <c r="I1585" i="3"/>
  <c r="N1585" i="3"/>
  <c r="A1586" i="3"/>
  <c r="G1585" i="3"/>
  <c r="L1368" i="3"/>
  <c r="O1368" i="3" s="1"/>
  <c r="K1369" i="3" s="1"/>
  <c r="J1369" i="3"/>
  <c r="H1370" i="3"/>
  <c r="P1368" i="3"/>
  <c r="P1367" i="3"/>
  <c r="M1586" i="3" l="1"/>
  <c r="I1586" i="3"/>
  <c r="N1586" i="3"/>
  <c r="A1587" i="3"/>
  <c r="G1586" i="3"/>
  <c r="J1370" i="3"/>
  <c r="L1369" i="3"/>
  <c r="O1369" i="3" s="1"/>
  <c r="K1370" i="3" s="1"/>
  <c r="P1369" i="3"/>
  <c r="F1371" i="3"/>
  <c r="C1371" i="3"/>
  <c r="B1371" i="3"/>
  <c r="D1371" i="3"/>
  <c r="E1371" i="3"/>
  <c r="M1587" i="3" l="1"/>
  <c r="I1587" i="3"/>
  <c r="N1587" i="3"/>
  <c r="A1588" i="3"/>
  <c r="G1587" i="3"/>
  <c r="L1370" i="3"/>
  <c r="O1370" i="3" s="1"/>
  <c r="K1371" i="3" s="1"/>
  <c r="H1371" i="3"/>
  <c r="M1588" i="3" l="1"/>
  <c r="I1588" i="3"/>
  <c r="N1588" i="3"/>
  <c r="A1589" i="3"/>
  <c r="G1588" i="3"/>
  <c r="J1371" i="3"/>
  <c r="C1372" i="3"/>
  <c r="D1372" i="3"/>
  <c r="E1372" i="3"/>
  <c r="B1372" i="3"/>
  <c r="H1372" i="3"/>
  <c r="F1372" i="3"/>
  <c r="M1589" i="3" l="1"/>
  <c r="I1589" i="3"/>
  <c r="N1589" i="3"/>
  <c r="A1590" i="3"/>
  <c r="G1589" i="3"/>
  <c r="E1373" i="3"/>
  <c r="B1373" i="3"/>
  <c r="D1373" i="3"/>
  <c r="F1373" i="3"/>
  <c r="C1373" i="3"/>
  <c r="L1371" i="3"/>
  <c r="O1371" i="3" s="1"/>
  <c r="K1372" i="3" s="1"/>
  <c r="P1370" i="3"/>
  <c r="M1590" i="3" l="1"/>
  <c r="I1590" i="3"/>
  <c r="N1590" i="3"/>
  <c r="A1591" i="3"/>
  <c r="G1590" i="3"/>
  <c r="C1374" i="3"/>
  <c r="D1374" i="3"/>
  <c r="B1374" i="3"/>
  <c r="E1374" i="3"/>
  <c r="F1374" i="3"/>
  <c r="J1372" i="3"/>
  <c r="H1373" i="3"/>
  <c r="L1372" i="3"/>
  <c r="O1372" i="3" s="1"/>
  <c r="K1373" i="3" s="1"/>
  <c r="M1591" i="3" l="1"/>
  <c r="I1591" i="3"/>
  <c r="N1591" i="3"/>
  <c r="A1592" i="3"/>
  <c r="G1591" i="3"/>
  <c r="D1375" i="3"/>
  <c r="B1375" i="3"/>
  <c r="E1375" i="3"/>
  <c r="F1375" i="3"/>
  <c r="C1375" i="3"/>
  <c r="J1373" i="3"/>
  <c r="L1373" i="3"/>
  <c r="O1373" i="3" s="1"/>
  <c r="K1374" i="3" s="1"/>
  <c r="P1372" i="3"/>
  <c r="P1371" i="3"/>
  <c r="H1374" i="3"/>
  <c r="M1592" i="3" l="1"/>
  <c r="I1592" i="3"/>
  <c r="N1592" i="3"/>
  <c r="A1593" i="3"/>
  <c r="G1592" i="3"/>
  <c r="D1376" i="3"/>
  <c r="F1376" i="3"/>
  <c r="E1376" i="3"/>
  <c r="C1376" i="3"/>
  <c r="B1376" i="3"/>
  <c r="L1374" i="3"/>
  <c r="O1374" i="3" s="1"/>
  <c r="K1375" i="3" s="1"/>
  <c r="J1374" i="3"/>
  <c r="H1375" i="3"/>
  <c r="M1593" i="3" l="1"/>
  <c r="I1593" i="3"/>
  <c r="N1593" i="3"/>
  <c r="A1594" i="3"/>
  <c r="G1593" i="3"/>
  <c r="H1376" i="3"/>
  <c r="J1375" i="3"/>
  <c r="P1374" i="3" s="1"/>
  <c r="P1373" i="3"/>
  <c r="M1594" i="3" l="1"/>
  <c r="I1594" i="3"/>
  <c r="N1594" i="3"/>
  <c r="A1595" i="3"/>
  <c r="G1594" i="3"/>
  <c r="J1376" i="3"/>
  <c r="L1376" i="3"/>
  <c r="L1375" i="3"/>
  <c r="O1375" i="3" s="1"/>
  <c r="K1376" i="3" s="1"/>
  <c r="D1377" i="3"/>
  <c r="C1377" i="3"/>
  <c r="B1377" i="3"/>
  <c r="F1377" i="3"/>
  <c r="E1377" i="3"/>
  <c r="H1377" i="3"/>
  <c r="P1375" i="3"/>
  <c r="M1595" i="3" l="1"/>
  <c r="I1595" i="3"/>
  <c r="N1595" i="3"/>
  <c r="A1596" i="3"/>
  <c r="G1595" i="3"/>
  <c r="B1378" i="3"/>
  <c r="C1378" i="3"/>
  <c r="E1378" i="3"/>
  <c r="D1378" i="3"/>
  <c r="F1378" i="3"/>
  <c r="J1377" i="3"/>
  <c r="O1376" i="3"/>
  <c r="K1377" i="3" s="1"/>
  <c r="M1596" i="3" l="1"/>
  <c r="I1596" i="3"/>
  <c r="N1596" i="3"/>
  <c r="A1597" i="3"/>
  <c r="G1596" i="3"/>
  <c r="E1379" i="3"/>
  <c r="D1379" i="3"/>
  <c r="C1379" i="3"/>
  <c r="B1379" i="3"/>
  <c r="F1379" i="3"/>
  <c r="H1378" i="3"/>
  <c r="P1376" i="3"/>
  <c r="L1377" i="3"/>
  <c r="O1377" i="3" s="1"/>
  <c r="K1378" i="3" s="1"/>
  <c r="M1597" i="3" l="1"/>
  <c r="I1597" i="3"/>
  <c r="N1597" i="3"/>
  <c r="A1598" i="3"/>
  <c r="G1597" i="3"/>
  <c r="C1380" i="3"/>
  <c r="D1380" i="3"/>
  <c r="F1380" i="3"/>
  <c r="E1380" i="3"/>
  <c r="B1380" i="3"/>
  <c r="J1378" i="3"/>
  <c r="H1379" i="3"/>
  <c r="M1598" i="3" l="1"/>
  <c r="I1598" i="3"/>
  <c r="N1598" i="3"/>
  <c r="A1599" i="3"/>
  <c r="G1598" i="3"/>
  <c r="J1379" i="3"/>
  <c r="D1381" i="3"/>
  <c r="C1381" i="3"/>
  <c r="E1381" i="3"/>
  <c r="B1381" i="3"/>
  <c r="F1381" i="3"/>
  <c r="L1378" i="3"/>
  <c r="O1378" i="3" s="1"/>
  <c r="K1379" i="3" s="1"/>
  <c r="H1380" i="3"/>
  <c r="P1378" i="3"/>
  <c r="P1377" i="3"/>
  <c r="M1599" i="3" l="1"/>
  <c r="I1599" i="3"/>
  <c r="N1599" i="3"/>
  <c r="A1600" i="3"/>
  <c r="G1599" i="3"/>
  <c r="J1380" i="3"/>
  <c r="C1382" i="3"/>
  <c r="B1382" i="3"/>
  <c r="D1382" i="3"/>
  <c r="F1382" i="3"/>
  <c r="E1382" i="3"/>
  <c r="H1381" i="3"/>
  <c r="P1379" i="3"/>
  <c r="L1379" i="3"/>
  <c r="O1379" i="3" s="1"/>
  <c r="K1380" i="3" s="1"/>
  <c r="M1600" i="3" l="1"/>
  <c r="I1600" i="3"/>
  <c r="N1600" i="3"/>
  <c r="A1601" i="3"/>
  <c r="G1600" i="3"/>
  <c r="H1382" i="3"/>
  <c r="L1380" i="3"/>
  <c r="O1380" i="3" s="1"/>
  <c r="K1381" i="3" s="1"/>
  <c r="J1381" i="3"/>
  <c r="J1382" i="3"/>
  <c r="P1380" i="3"/>
  <c r="M1601" i="3" l="1"/>
  <c r="I1601" i="3"/>
  <c r="N1601" i="3"/>
  <c r="A1602" i="3"/>
  <c r="G1601" i="3"/>
  <c r="P1381" i="3"/>
  <c r="D1383" i="3"/>
  <c r="E1383" i="3"/>
  <c r="F1383" i="3"/>
  <c r="C1383" i="3"/>
  <c r="B1383" i="3"/>
  <c r="H1383" i="3" s="1"/>
  <c r="L1381" i="3"/>
  <c r="O1381" i="3" s="1"/>
  <c r="K1382" i="3" s="1"/>
  <c r="M1602" i="3" l="1"/>
  <c r="I1602" i="3"/>
  <c r="N1602" i="3"/>
  <c r="A1603" i="3"/>
  <c r="G1602" i="3"/>
  <c r="C1384" i="3"/>
  <c r="D1384" i="3"/>
  <c r="E1384" i="3"/>
  <c r="B1384" i="3"/>
  <c r="F1384" i="3"/>
  <c r="J1383" i="3"/>
  <c r="L1382" i="3"/>
  <c r="O1382" i="3" s="1"/>
  <c r="K1383" i="3" s="1"/>
  <c r="M1603" i="3" l="1"/>
  <c r="I1603" i="3"/>
  <c r="N1603" i="3"/>
  <c r="A1604" i="3"/>
  <c r="G1603" i="3"/>
  <c r="F1385" i="3"/>
  <c r="B1385" i="3"/>
  <c r="C1385" i="3"/>
  <c r="E1385" i="3"/>
  <c r="H1385" i="3"/>
  <c r="D1385" i="3"/>
  <c r="H1384" i="3"/>
  <c r="J1384" i="3" s="1"/>
  <c r="P1383" i="3" s="1"/>
  <c r="P1382" i="3"/>
  <c r="L1383" i="3"/>
  <c r="O1383" i="3" s="1"/>
  <c r="K1384" i="3" s="1"/>
  <c r="M1604" i="3" l="1"/>
  <c r="I1604" i="3"/>
  <c r="N1604" i="3"/>
  <c r="A1605" i="3"/>
  <c r="G1604" i="3"/>
  <c r="J1385" i="3"/>
  <c r="L1384" i="3"/>
  <c r="O1384" i="3" s="1"/>
  <c r="K1385" i="3" s="1"/>
  <c r="M1605" i="3" l="1"/>
  <c r="I1605" i="3"/>
  <c r="N1605" i="3"/>
  <c r="A1606" i="3"/>
  <c r="G1605" i="3"/>
  <c r="L1385" i="3"/>
  <c r="O1385" i="3" s="1"/>
  <c r="K1386" i="3" s="1"/>
  <c r="P1384" i="3"/>
  <c r="D1386" i="3"/>
  <c r="E1386" i="3"/>
  <c r="C1386" i="3"/>
  <c r="B1386" i="3"/>
  <c r="F1386" i="3"/>
  <c r="M1606" i="3" l="1"/>
  <c r="I1606" i="3"/>
  <c r="N1606" i="3"/>
  <c r="A1607" i="3"/>
  <c r="G1606" i="3"/>
  <c r="D1387" i="3"/>
  <c r="F1387" i="3"/>
  <c r="C1387" i="3"/>
  <c r="B1387" i="3"/>
  <c r="E1387" i="3"/>
  <c r="H1386" i="3"/>
  <c r="J1386" i="3" s="1"/>
  <c r="M1607" i="3" l="1"/>
  <c r="I1607" i="3"/>
  <c r="N1607" i="3"/>
  <c r="A1608" i="3"/>
  <c r="G1607" i="3"/>
  <c r="C1388" i="3"/>
  <c r="D1388" i="3"/>
  <c r="B1388" i="3"/>
  <c r="F1388" i="3"/>
  <c r="E1388" i="3"/>
  <c r="P1385" i="3"/>
  <c r="H1387" i="3"/>
  <c r="L1386" i="3"/>
  <c r="O1386" i="3" s="1"/>
  <c r="K1387" i="3" s="1"/>
  <c r="M1608" i="3" l="1"/>
  <c r="I1608" i="3"/>
  <c r="N1608" i="3"/>
  <c r="A1609" i="3"/>
  <c r="G1608" i="3"/>
  <c r="J1387" i="3"/>
  <c r="L1387" i="3"/>
  <c r="O1387" i="3" s="1"/>
  <c r="K1388" i="3" s="1"/>
  <c r="H1388" i="3"/>
  <c r="M1609" i="3" l="1"/>
  <c r="I1609" i="3"/>
  <c r="N1609" i="3"/>
  <c r="A1610" i="3"/>
  <c r="G1609" i="3"/>
  <c r="J1388" i="3"/>
  <c r="L1388" i="3"/>
  <c r="O1388" i="3" s="1"/>
  <c r="P1387" i="3"/>
  <c r="P1386" i="3"/>
  <c r="C1389" i="3"/>
  <c r="D1389" i="3"/>
  <c r="F1389" i="3"/>
  <c r="E1389" i="3"/>
  <c r="B1389" i="3"/>
  <c r="H1389" i="3" s="1"/>
  <c r="J1389" i="3" s="1"/>
  <c r="M1610" i="3" l="1"/>
  <c r="I1610" i="3"/>
  <c r="N1610" i="3"/>
  <c r="A1611" i="3"/>
  <c r="G1610" i="3"/>
  <c r="K1389" i="3"/>
  <c r="P1388" i="3"/>
  <c r="M1611" i="3" l="1"/>
  <c r="I1611" i="3"/>
  <c r="N1611" i="3"/>
  <c r="A1612" i="3"/>
  <c r="G1611" i="3"/>
  <c r="B1390" i="3"/>
  <c r="E1390" i="3"/>
  <c r="D1390" i="3"/>
  <c r="H1390" i="3"/>
  <c r="F1390" i="3"/>
  <c r="C1390" i="3"/>
  <c r="L1389" i="3"/>
  <c r="O1389" i="3" s="1"/>
  <c r="K1390" i="3" s="1"/>
  <c r="M1612" i="3" l="1"/>
  <c r="I1612" i="3"/>
  <c r="N1612" i="3"/>
  <c r="A1613" i="3"/>
  <c r="G1612" i="3"/>
  <c r="B1391" i="3"/>
  <c r="F1391" i="3"/>
  <c r="D1391" i="3"/>
  <c r="H1391" i="3"/>
  <c r="C1391" i="3"/>
  <c r="E1391" i="3"/>
  <c r="J1391" i="3" s="1"/>
  <c r="J1390" i="3"/>
  <c r="M1613" i="3" l="1"/>
  <c r="I1613" i="3"/>
  <c r="N1613" i="3"/>
  <c r="A1614" i="3"/>
  <c r="G1613" i="3"/>
  <c r="D1392" i="3"/>
  <c r="C1392" i="3"/>
  <c r="B1392" i="3"/>
  <c r="H1392" i="3"/>
  <c r="F1392" i="3"/>
  <c r="E1392" i="3"/>
  <c r="P1389" i="3"/>
  <c r="P1390" i="3"/>
  <c r="L1390" i="3"/>
  <c r="O1390" i="3" s="1"/>
  <c r="K1391" i="3" s="1"/>
  <c r="M1614" i="3" l="1"/>
  <c r="I1614" i="3"/>
  <c r="N1614" i="3"/>
  <c r="A1615" i="3"/>
  <c r="G1614" i="3"/>
  <c r="B1393" i="3"/>
  <c r="D1393" i="3"/>
  <c r="E1393" i="3"/>
  <c r="F1393" i="3"/>
  <c r="C1393" i="3"/>
  <c r="J1392" i="3"/>
  <c r="L1391" i="3"/>
  <c r="O1391" i="3" s="1"/>
  <c r="K1392" i="3" s="1"/>
  <c r="M1615" i="3" l="1"/>
  <c r="I1615" i="3"/>
  <c r="N1615" i="3"/>
  <c r="A1616" i="3"/>
  <c r="G1615" i="3"/>
  <c r="D1394" i="3"/>
  <c r="B1394" i="3"/>
  <c r="E1394" i="3"/>
  <c r="C1394" i="3"/>
  <c r="F1394" i="3"/>
  <c r="P1391" i="3"/>
  <c r="H1393" i="3"/>
  <c r="H1394" i="3" s="1"/>
  <c r="L1392" i="3"/>
  <c r="O1392" i="3" s="1"/>
  <c r="K1393" i="3" s="1"/>
  <c r="M1616" i="3" l="1"/>
  <c r="I1616" i="3"/>
  <c r="N1616" i="3"/>
  <c r="A1617" i="3"/>
  <c r="G1616" i="3"/>
  <c r="J1394" i="3"/>
  <c r="F1395" i="3"/>
  <c r="E1395" i="3"/>
  <c r="C1395" i="3"/>
  <c r="B1395" i="3"/>
  <c r="D1395" i="3"/>
  <c r="H1395" i="3"/>
  <c r="L1393" i="3"/>
  <c r="O1393" i="3" s="1"/>
  <c r="K1394" i="3" s="1"/>
  <c r="J1393" i="3"/>
  <c r="M1617" i="3" l="1"/>
  <c r="I1617" i="3"/>
  <c r="N1617" i="3"/>
  <c r="A1618" i="3"/>
  <c r="G1617" i="3"/>
  <c r="B1396" i="3"/>
  <c r="F1396" i="3"/>
  <c r="D1396" i="3"/>
  <c r="C1396" i="3"/>
  <c r="E1396" i="3"/>
  <c r="L1394" i="3"/>
  <c r="O1394" i="3" s="1"/>
  <c r="K1395" i="3" s="1"/>
  <c r="P1393" i="3"/>
  <c r="P1392" i="3"/>
  <c r="M1618" i="3" l="1"/>
  <c r="I1618" i="3"/>
  <c r="N1618" i="3"/>
  <c r="A1619" i="3"/>
  <c r="G1618" i="3"/>
  <c r="C1397" i="3"/>
  <c r="E1397" i="3"/>
  <c r="F1397" i="3"/>
  <c r="B1397" i="3"/>
  <c r="D1397" i="3"/>
  <c r="J1395" i="3"/>
  <c r="L1395" i="3"/>
  <c r="O1395" i="3" s="1"/>
  <c r="K1396" i="3" s="1"/>
  <c r="H1396" i="3"/>
  <c r="M1619" i="3" l="1"/>
  <c r="I1619" i="3"/>
  <c r="N1619" i="3"/>
  <c r="A1620" i="3"/>
  <c r="G1619" i="3"/>
  <c r="J1396" i="3"/>
  <c r="L1396" i="3"/>
  <c r="B1398" i="3"/>
  <c r="C1398" i="3"/>
  <c r="E1398" i="3"/>
  <c r="F1398" i="3"/>
  <c r="D1398" i="3"/>
  <c r="O1396" i="3"/>
  <c r="H1397" i="3"/>
  <c r="K1397" i="3"/>
  <c r="P1395" i="3"/>
  <c r="P1394" i="3"/>
  <c r="M1620" i="3" l="1"/>
  <c r="I1620" i="3"/>
  <c r="N1620" i="3"/>
  <c r="A1621" i="3"/>
  <c r="G1620" i="3"/>
  <c r="B1399" i="3"/>
  <c r="C1399" i="3"/>
  <c r="D1399" i="3"/>
  <c r="E1399" i="3"/>
  <c r="F1399" i="3"/>
  <c r="J1397" i="3"/>
  <c r="L1397" i="3"/>
  <c r="O1397" i="3" s="1"/>
  <c r="K1398" i="3" s="1"/>
  <c r="H1398" i="3"/>
  <c r="P1396" i="3"/>
  <c r="M1621" i="3" l="1"/>
  <c r="I1621" i="3"/>
  <c r="N1621" i="3"/>
  <c r="A1622" i="3"/>
  <c r="G1621" i="3"/>
  <c r="J1398" i="3"/>
  <c r="L1398" i="3"/>
  <c r="O1398" i="3" s="1"/>
  <c r="K1399" i="3" s="1"/>
  <c r="H1399" i="3"/>
  <c r="C1400" i="3"/>
  <c r="F1400" i="3"/>
  <c r="D1400" i="3"/>
  <c r="B1400" i="3"/>
  <c r="E1400" i="3"/>
  <c r="J1400" i="3" s="1"/>
  <c r="H1400" i="3"/>
  <c r="J1399" i="3"/>
  <c r="P1397" i="3"/>
  <c r="M1622" i="3" l="1"/>
  <c r="I1622" i="3"/>
  <c r="N1622" i="3"/>
  <c r="A1623" i="3"/>
  <c r="G1622" i="3"/>
  <c r="F1401" i="3"/>
  <c r="B1401" i="3"/>
  <c r="C1401" i="3"/>
  <c r="D1401" i="3"/>
  <c r="E1401" i="3"/>
  <c r="P1399" i="3"/>
  <c r="L1399" i="3"/>
  <c r="O1399" i="3" s="1"/>
  <c r="K1400" i="3" s="1"/>
  <c r="P1398" i="3"/>
  <c r="M1623" i="3" l="1"/>
  <c r="I1623" i="3"/>
  <c r="N1623" i="3"/>
  <c r="A1624" i="3"/>
  <c r="G1623" i="3"/>
  <c r="L1400" i="3"/>
  <c r="O1400" i="3" s="1"/>
  <c r="K1401" i="3" s="1"/>
  <c r="C1402" i="3"/>
  <c r="D1402" i="3"/>
  <c r="F1402" i="3"/>
  <c r="E1402" i="3"/>
  <c r="B1402" i="3"/>
  <c r="H1401" i="3"/>
  <c r="M1624" i="3" l="1"/>
  <c r="I1624" i="3"/>
  <c r="N1624" i="3"/>
  <c r="A1625" i="3"/>
  <c r="G1624" i="3"/>
  <c r="B1403" i="3"/>
  <c r="E1403" i="3"/>
  <c r="C1403" i="3"/>
  <c r="F1403" i="3"/>
  <c r="D1403" i="3"/>
  <c r="H1402" i="3"/>
  <c r="J1402" i="3"/>
  <c r="J1401" i="3"/>
  <c r="M1625" i="3" l="1"/>
  <c r="I1625" i="3"/>
  <c r="N1625" i="3"/>
  <c r="A1626" i="3"/>
  <c r="G1625" i="3"/>
  <c r="D1404" i="3"/>
  <c r="B1404" i="3"/>
  <c r="F1404" i="3"/>
  <c r="E1404" i="3"/>
  <c r="C1404" i="3"/>
  <c r="L1401" i="3"/>
  <c r="O1401" i="3" s="1"/>
  <c r="K1402" i="3" s="1"/>
  <c r="H1403" i="3"/>
  <c r="P1401" i="3"/>
  <c r="P1400" i="3"/>
  <c r="M1626" i="3" l="1"/>
  <c r="I1626" i="3"/>
  <c r="N1626" i="3"/>
  <c r="A1627" i="3"/>
  <c r="G1626" i="3"/>
  <c r="J1403" i="3"/>
  <c r="H1404" i="3"/>
  <c r="L1402" i="3"/>
  <c r="O1402" i="3" s="1"/>
  <c r="K1403" i="3" s="1"/>
  <c r="J1404" i="3"/>
  <c r="M1627" i="3" l="1"/>
  <c r="I1627" i="3"/>
  <c r="N1627" i="3"/>
  <c r="A1628" i="3"/>
  <c r="G1627" i="3"/>
  <c r="L1403" i="3"/>
  <c r="O1403" i="3" s="1"/>
  <c r="K1404" i="3" s="1"/>
  <c r="D1405" i="3"/>
  <c r="C1405" i="3"/>
  <c r="F1405" i="3"/>
  <c r="E1405" i="3"/>
  <c r="B1405" i="3"/>
  <c r="H1405" i="3"/>
  <c r="P1403" i="3"/>
  <c r="P1402" i="3"/>
  <c r="M1628" i="3" l="1"/>
  <c r="I1628" i="3"/>
  <c r="N1628" i="3"/>
  <c r="A1629" i="3"/>
  <c r="G1628" i="3"/>
  <c r="J1405" i="3"/>
  <c r="F1406" i="3"/>
  <c r="E1406" i="3"/>
  <c r="C1406" i="3"/>
  <c r="D1406" i="3"/>
  <c r="B1406" i="3"/>
  <c r="L1404" i="3"/>
  <c r="O1404" i="3" s="1"/>
  <c r="K1405" i="3" s="1"/>
  <c r="M1629" i="3" l="1"/>
  <c r="I1629" i="3"/>
  <c r="N1629" i="3"/>
  <c r="A1630" i="3"/>
  <c r="G1629" i="3"/>
  <c r="L1405" i="3"/>
  <c r="O1405" i="3" s="1"/>
  <c r="K1406" i="3" s="1"/>
  <c r="H1406" i="3"/>
  <c r="P1404" i="3"/>
  <c r="M1630" i="3" l="1"/>
  <c r="I1630" i="3"/>
  <c r="N1630" i="3"/>
  <c r="A1631" i="3"/>
  <c r="G1630" i="3"/>
  <c r="J1406" i="3"/>
  <c r="L1406" i="3"/>
  <c r="O1406" i="3" s="1"/>
  <c r="K1407" i="3" s="1"/>
  <c r="B1407" i="3"/>
  <c r="E1407" i="3"/>
  <c r="F1407" i="3"/>
  <c r="C1407" i="3"/>
  <c r="D1407" i="3"/>
  <c r="M1631" i="3" l="1"/>
  <c r="I1631" i="3"/>
  <c r="N1631" i="3"/>
  <c r="A1632" i="3"/>
  <c r="G1631" i="3"/>
  <c r="F1408" i="3"/>
  <c r="B1408" i="3"/>
  <c r="D1408" i="3"/>
  <c r="C1408" i="3"/>
  <c r="E1408" i="3"/>
  <c r="H1407" i="3"/>
  <c r="P1405" i="3"/>
  <c r="M1632" i="3" l="1"/>
  <c r="I1632" i="3"/>
  <c r="N1632" i="3"/>
  <c r="A1633" i="3"/>
  <c r="G1632" i="3"/>
  <c r="C1409" i="3"/>
  <c r="E1409" i="3"/>
  <c r="F1409" i="3"/>
  <c r="B1409" i="3"/>
  <c r="D1409" i="3"/>
  <c r="J1407" i="3"/>
  <c r="L1407" i="3"/>
  <c r="O1407" i="3" s="1"/>
  <c r="K1408" i="3" s="1"/>
  <c r="H1408" i="3"/>
  <c r="M1633" i="3" l="1"/>
  <c r="I1633" i="3"/>
  <c r="N1633" i="3"/>
  <c r="A1634" i="3"/>
  <c r="G1633" i="3"/>
  <c r="J1408" i="3"/>
  <c r="L1408" i="3"/>
  <c r="O1408" i="3" s="1"/>
  <c r="K1409" i="3" s="1"/>
  <c r="B1410" i="3"/>
  <c r="C1410" i="3"/>
  <c r="E1410" i="3"/>
  <c r="F1410" i="3"/>
  <c r="D1410" i="3"/>
  <c r="P1407" i="3"/>
  <c r="P1406" i="3"/>
  <c r="H1409" i="3"/>
  <c r="M1634" i="3" l="1"/>
  <c r="I1634" i="3"/>
  <c r="N1634" i="3"/>
  <c r="A1635" i="3"/>
  <c r="G1634" i="3"/>
  <c r="E1411" i="3"/>
  <c r="B1411" i="3"/>
  <c r="C1411" i="3"/>
  <c r="D1411" i="3"/>
  <c r="F1411" i="3"/>
  <c r="J1409" i="3"/>
  <c r="H1410" i="3"/>
  <c r="L1409" i="3"/>
  <c r="O1409" i="3" s="1"/>
  <c r="K1410" i="3" s="1"/>
  <c r="M1635" i="3" l="1"/>
  <c r="I1635" i="3"/>
  <c r="N1635" i="3"/>
  <c r="A1636" i="3"/>
  <c r="G1635" i="3"/>
  <c r="J1410" i="3"/>
  <c r="L1410" i="3"/>
  <c r="O1410" i="3" s="1"/>
  <c r="K1411" i="3" s="1"/>
  <c r="H1411" i="3"/>
  <c r="E1412" i="3"/>
  <c r="B1412" i="3"/>
  <c r="H1412" i="3"/>
  <c r="F1412" i="3"/>
  <c r="D1412" i="3"/>
  <c r="C1412" i="3"/>
  <c r="P1409" i="3"/>
  <c r="P1408" i="3"/>
  <c r="M1636" i="3" l="1"/>
  <c r="I1636" i="3"/>
  <c r="N1636" i="3"/>
  <c r="A1637" i="3"/>
  <c r="G1636" i="3"/>
  <c r="D1413" i="3"/>
  <c r="C1413" i="3"/>
  <c r="F1413" i="3"/>
  <c r="E1413" i="3"/>
  <c r="B1413" i="3"/>
  <c r="J1412" i="3"/>
  <c r="J1411" i="3"/>
  <c r="L1411" i="3"/>
  <c r="O1411" i="3" s="1"/>
  <c r="K1412" i="3" s="1"/>
  <c r="P1410" i="3"/>
  <c r="M1637" i="3" l="1"/>
  <c r="I1637" i="3"/>
  <c r="N1637" i="3"/>
  <c r="A1638" i="3"/>
  <c r="G1637" i="3"/>
  <c r="F1414" i="3"/>
  <c r="E1414" i="3"/>
  <c r="D1414" i="3"/>
  <c r="C1414" i="3"/>
  <c r="B1414" i="3"/>
  <c r="L1412" i="3"/>
  <c r="O1412" i="3" s="1"/>
  <c r="K1413" i="3" s="1"/>
  <c r="P1411" i="3"/>
  <c r="H1413" i="3"/>
  <c r="J1413" i="3" s="1"/>
  <c r="P1412" i="3" s="1"/>
  <c r="M1638" i="3" l="1"/>
  <c r="I1638" i="3"/>
  <c r="N1638" i="3"/>
  <c r="A1639" i="3"/>
  <c r="G1638" i="3"/>
  <c r="L1413" i="3"/>
  <c r="O1413" i="3" s="1"/>
  <c r="K1414" i="3" s="1"/>
  <c r="H1414" i="3"/>
  <c r="M1639" i="3" l="1"/>
  <c r="I1639" i="3"/>
  <c r="N1639" i="3"/>
  <c r="A1640" i="3"/>
  <c r="G1639" i="3"/>
  <c r="J1414" i="3"/>
  <c r="B1415" i="3"/>
  <c r="F1415" i="3"/>
  <c r="H1415" i="3"/>
  <c r="C1415" i="3"/>
  <c r="E1415" i="3"/>
  <c r="D1415" i="3"/>
  <c r="M1640" i="3" l="1"/>
  <c r="I1640" i="3"/>
  <c r="N1640" i="3"/>
  <c r="A1641" i="3"/>
  <c r="G1640" i="3"/>
  <c r="D1416" i="3"/>
  <c r="B1416" i="3"/>
  <c r="C1416" i="3"/>
  <c r="F1416" i="3"/>
  <c r="E1416" i="3"/>
  <c r="J1415" i="3"/>
  <c r="P1413" i="3"/>
  <c r="L1414" i="3"/>
  <c r="O1414" i="3" s="1"/>
  <c r="K1415" i="3" s="1"/>
  <c r="M1641" i="3" l="1"/>
  <c r="I1641" i="3"/>
  <c r="N1641" i="3"/>
  <c r="A1642" i="3"/>
  <c r="G1641" i="3"/>
  <c r="D1417" i="3"/>
  <c r="F1417" i="3"/>
  <c r="C1417" i="3"/>
  <c r="B1417" i="3"/>
  <c r="E1417" i="3"/>
  <c r="H1416" i="3"/>
  <c r="L1415" i="3"/>
  <c r="O1415" i="3" s="1"/>
  <c r="K1416" i="3" s="1"/>
  <c r="P1414" i="3"/>
  <c r="M1642" i="3" l="1"/>
  <c r="I1642" i="3"/>
  <c r="N1642" i="3"/>
  <c r="A1643" i="3"/>
  <c r="G1642" i="3"/>
  <c r="J1416" i="3"/>
  <c r="L1416" i="3"/>
  <c r="O1416" i="3" s="1"/>
  <c r="K1417" i="3" s="1"/>
  <c r="H1417" i="3"/>
  <c r="M1643" i="3" l="1"/>
  <c r="I1643" i="3"/>
  <c r="N1643" i="3"/>
  <c r="A1644" i="3"/>
  <c r="G1643" i="3"/>
  <c r="B1418" i="3"/>
  <c r="E1418" i="3"/>
  <c r="F1418" i="3"/>
  <c r="D1418" i="3"/>
  <c r="C1418" i="3"/>
  <c r="J1417" i="3"/>
  <c r="L1417" i="3"/>
  <c r="O1417" i="3" s="1"/>
  <c r="P1416" i="3"/>
  <c r="P1415" i="3"/>
  <c r="M1644" i="3" l="1"/>
  <c r="I1644" i="3"/>
  <c r="N1644" i="3"/>
  <c r="A1645" i="3"/>
  <c r="G1644" i="3"/>
  <c r="B1419" i="3"/>
  <c r="D1419" i="3"/>
  <c r="C1419" i="3"/>
  <c r="E1419" i="3"/>
  <c r="F1419" i="3"/>
  <c r="K1418" i="3"/>
  <c r="H1418" i="3"/>
  <c r="J1418" i="3"/>
  <c r="M1645" i="3" l="1"/>
  <c r="I1645" i="3"/>
  <c r="N1645" i="3"/>
  <c r="A1646" i="3"/>
  <c r="G1645" i="3"/>
  <c r="E1420" i="3"/>
  <c r="B1420" i="3"/>
  <c r="D1420" i="3"/>
  <c r="F1420" i="3"/>
  <c r="C1420" i="3"/>
  <c r="H1419" i="3"/>
  <c r="P1417" i="3"/>
  <c r="L1418" i="3"/>
  <c r="O1418" i="3" s="1"/>
  <c r="K1419" i="3" s="1"/>
  <c r="M1646" i="3" l="1"/>
  <c r="I1646" i="3"/>
  <c r="N1646" i="3"/>
  <c r="A1647" i="3"/>
  <c r="G1646" i="3"/>
  <c r="B1421" i="3"/>
  <c r="F1421" i="3"/>
  <c r="C1421" i="3"/>
  <c r="D1421" i="3"/>
  <c r="E1421" i="3"/>
  <c r="H1420" i="3"/>
  <c r="J1419" i="3"/>
  <c r="M1647" i="3" l="1"/>
  <c r="I1647" i="3"/>
  <c r="N1647" i="3"/>
  <c r="A1648" i="3"/>
  <c r="G1647" i="3"/>
  <c r="F1422" i="3"/>
  <c r="E1422" i="3"/>
  <c r="D1422" i="3"/>
  <c r="B1422" i="3"/>
  <c r="C1422" i="3"/>
  <c r="J1420" i="3"/>
  <c r="H1421" i="3"/>
  <c r="P1419" i="3"/>
  <c r="P1418" i="3"/>
  <c r="L1419" i="3"/>
  <c r="O1419" i="3" s="1"/>
  <c r="K1420" i="3" s="1"/>
  <c r="M1648" i="3" l="1"/>
  <c r="I1648" i="3"/>
  <c r="N1648" i="3"/>
  <c r="A1649" i="3"/>
  <c r="G1648" i="3"/>
  <c r="J1421" i="3"/>
  <c r="F1423" i="3"/>
  <c r="B1423" i="3"/>
  <c r="D1423" i="3"/>
  <c r="C1423" i="3"/>
  <c r="E1423" i="3"/>
  <c r="L1420" i="3"/>
  <c r="H1422" i="3"/>
  <c r="O1420" i="3"/>
  <c r="K1421" i="3" s="1"/>
  <c r="P1420" i="3"/>
  <c r="M1649" i="3" l="1"/>
  <c r="I1649" i="3"/>
  <c r="N1649" i="3"/>
  <c r="A1650" i="3"/>
  <c r="G1649" i="3"/>
  <c r="F1424" i="3"/>
  <c r="C1424" i="3"/>
  <c r="B1424" i="3"/>
  <c r="D1424" i="3"/>
  <c r="E1424" i="3"/>
  <c r="J1422" i="3"/>
  <c r="L1421" i="3"/>
  <c r="O1421" i="3" s="1"/>
  <c r="K1422" i="3" s="1"/>
  <c r="H1423" i="3"/>
  <c r="P1421" i="3"/>
  <c r="M1650" i="3" l="1"/>
  <c r="I1650" i="3"/>
  <c r="N1650" i="3"/>
  <c r="A1651" i="3"/>
  <c r="G1650" i="3"/>
  <c r="J1423" i="3"/>
  <c r="H1424" i="3"/>
  <c r="J1424" i="3"/>
  <c r="L1422" i="3"/>
  <c r="O1422" i="3" s="1"/>
  <c r="K1423" i="3" s="1"/>
  <c r="P1422" i="3"/>
  <c r="H1425" i="3"/>
  <c r="B1425" i="3"/>
  <c r="F1425" i="3"/>
  <c r="C1425" i="3"/>
  <c r="E1425" i="3"/>
  <c r="D1425" i="3"/>
  <c r="M1651" i="3" l="1"/>
  <c r="I1651" i="3"/>
  <c r="N1651" i="3"/>
  <c r="A1652" i="3"/>
  <c r="G1651" i="3"/>
  <c r="L1423" i="3"/>
  <c r="O1423" i="3" s="1"/>
  <c r="K1424" i="3" s="1"/>
  <c r="J1425" i="3"/>
  <c r="P1423" i="3"/>
  <c r="M1652" i="3" l="1"/>
  <c r="I1652" i="3"/>
  <c r="N1652" i="3"/>
  <c r="A1653" i="3"/>
  <c r="G1652" i="3"/>
  <c r="L1424" i="3"/>
  <c r="O1424" i="3" s="1"/>
  <c r="K1425" i="3" s="1"/>
  <c r="P1424" i="3"/>
  <c r="F1426" i="3"/>
  <c r="C1426" i="3"/>
  <c r="D1426" i="3"/>
  <c r="E1426" i="3"/>
  <c r="B1426" i="3"/>
  <c r="H1426" i="3" s="1"/>
  <c r="M1653" i="3" l="1"/>
  <c r="I1653" i="3"/>
  <c r="N1653" i="3"/>
  <c r="A1654" i="3"/>
  <c r="G1653" i="3"/>
  <c r="L1425" i="3"/>
  <c r="O1425" i="3" s="1"/>
  <c r="K1426" i="3" s="1"/>
  <c r="J1426" i="3"/>
  <c r="M1654" i="3" l="1"/>
  <c r="I1654" i="3"/>
  <c r="N1654" i="3"/>
  <c r="A1655" i="3"/>
  <c r="G1654" i="3"/>
  <c r="P1425" i="3"/>
  <c r="D1427" i="3"/>
  <c r="F1427" i="3"/>
  <c r="E1427" i="3"/>
  <c r="C1427" i="3"/>
  <c r="B1427" i="3"/>
  <c r="M1655" i="3" l="1"/>
  <c r="I1655" i="3"/>
  <c r="N1655" i="3"/>
  <c r="A1656" i="3"/>
  <c r="G1655" i="3"/>
  <c r="L1426" i="3"/>
  <c r="O1426" i="3" s="1"/>
  <c r="K1427" i="3" s="1"/>
  <c r="H1427" i="3"/>
  <c r="M1656" i="3" l="1"/>
  <c r="I1656" i="3"/>
  <c r="N1656" i="3"/>
  <c r="A1657" i="3"/>
  <c r="G1656" i="3"/>
  <c r="J1427" i="3"/>
  <c r="D1428" i="3"/>
  <c r="F1428" i="3"/>
  <c r="C1428" i="3"/>
  <c r="B1428" i="3"/>
  <c r="E1428" i="3"/>
  <c r="H1428" i="3"/>
  <c r="M1657" i="3" l="1"/>
  <c r="I1657" i="3"/>
  <c r="N1657" i="3"/>
  <c r="A1658" i="3"/>
  <c r="G1657" i="3"/>
  <c r="E1429" i="3"/>
  <c r="J1429" i="3" s="1"/>
  <c r="H1429" i="3"/>
  <c r="B1429" i="3"/>
  <c r="F1429" i="3"/>
  <c r="D1429" i="3"/>
  <c r="C1429" i="3"/>
  <c r="L1427" i="3"/>
  <c r="O1427" i="3" s="1"/>
  <c r="K1428" i="3" s="1"/>
  <c r="J1428" i="3"/>
  <c r="P1427" i="3"/>
  <c r="P1426" i="3"/>
  <c r="M1658" i="3" l="1"/>
  <c r="I1658" i="3"/>
  <c r="N1658" i="3"/>
  <c r="A1659" i="3"/>
  <c r="G1658" i="3"/>
  <c r="E1430" i="3"/>
  <c r="B1430" i="3"/>
  <c r="D1430" i="3"/>
  <c r="H1430" i="3"/>
  <c r="F1430" i="3"/>
  <c r="C1430" i="3"/>
  <c r="P1428" i="3"/>
  <c r="L1428" i="3"/>
  <c r="O1428" i="3" s="1"/>
  <c r="K1429" i="3" s="1"/>
  <c r="M1659" i="3" l="1"/>
  <c r="I1659" i="3"/>
  <c r="N1659" i="3"/>
  <c r="A1660" i="3"/>
  <c r="G1659" i="3"/>
  <c r="J1430" i="3"/>
  <c r="E1431" i="3"/>
  <c r="D1431" i="3"/>
  <c r="F1431" i="3"/>
  <c r="H1431" i="3"/>
  <c r="B1431" i="3"/>
  <c r="C1431" i="3"/>
  <c r="L1429" i="3"/>
  <c r="O1429" i="3" s="1"/>
  <c r="K1430" i="3" s="1"/>
  <c r="M1660" i="3" l="1"/>
  <c r="I1660" i="3"/>
  <c r="N1660" i="3"/>
  <c r="A1661" i="3"/>
  <c r="G1660" i="3"/>
  <c r="D1432" i="3"/>
  <c r="E1432" i="3"/>
  <c r="C1432" i="3"/>
  <c r="F1432" i="3"/>
  <c r="B1432" i="3"/>
  <c r="H1432" i="3"/>
  <c r="J1432" i="3" s="1"/>
  <c r="L1430" i="3"/>
  <c r="O1430" i="3" s="1"/>
  <c r="K1431" i="3" s="1"/>
  <c r="P1429" i="3"/>
  <c r="M1661" i="3" l="1"/>
  <c r="I1661" i="3"/>
  <c r="N1661" i="3"/>
  <c r="A1662" i="3"/>
  <c r="G1661" i="3"/>
  <c r="F1433" i="3"/>
  <c r="E1433" i="3"/>
  <c r="J1433" i="3"/>
  <c r="D1433" i="3"/>
  <c r="B1433" i="3"/>
  <c r="C1433" i="3"/>
  <c r="H1433" i="3"/>
  <c r="L1431" i="3"/>
  <c r="O1431" i="3" s="1"/>
  <c r="K1432" i="3" s="1"/>
  <c r="J1431" i="3"/>
  <c r="M1662" i="3" l="1"/>
  <c r="I1662" i="3"/>
  <c r="N1662" i="3"/>
  <c r="A1663" i="3"/>
  <c r="G1662" i="3"/>
  <c r="P1432" i="3"/>
  <c r="D1434" i="3"/>
  <c r="F1434" i="3"/>
  <c r="E1434" i="3"/>
  <c r="J1434" i="3" s="1"/>
  <c r="H1434" i="3"/>
  <c r="B1434" i="3"/>
  <c r="C1434" i="3"/>
  <c r="L1432" i="3"/>
  <c r="O1432" i="3" s="1"/>
  <c r="K1433" i="3" s="1"/>
  <c r="P1431" i="3"/>
  <c r="P1430" i="3"/>
  <c r="M1663" i="3" l="1"/>
  <c r="I1663" i="3"/>
  <c r="N1663" i="3"/>
  <c r="A1664" i="3"/>
  <c r="G1663" i="3"/>
  <c r="P1433" i="3"/>
  <c r="F1435" i="3"/>
  <c r="E1435" i="3"/>
  <c r="B1435" i="3"/>
  <c r="H1435" i="3" s="1"/>
  <c r="D1435" i="3"/>
  <c r="C1435" i="3"/>
  <c r="L1433" i="3"/>
  <c r="O1433" i="3" s="1"/>
  <c r="K1434" i="3" s="1"/>
  <c r="M1664" i="3" l="1"/>
  <c r="I1664" i="3"/>
  <c r="N1664" i="3"/>
  <c r="A1665" i="3"/>
  <c r="G1664" i="3"/>
  <c r="L1434" i="3"/>
  <c r="O1434" i="3" s="1"/>
  <c r="K1435" i="3" s="1"/>
  <c r="J1435" i="3"/>
  <c r="M1665" i="3" l="1"/>
  <c r="I1665" i="3"/>
  <c r="N1665" i="3"/>
  <c r="A1666" i="3"/>
  <c r="G1665" i="3"/>
  <c r="P1434" i="3"/>
  <c r="L1435" i="3"/>
  <c r="O1435" i="3" s="1"/>
  <c r="C1436" i="3"/>
  <c r="F1436" i="3"/>
  <c r="D1436" i="3"/>
  <c r="H1436" i="3"/>
  <c r="E1436" i="3"/>
  <c r="J1436" i="3"/>
  <c r="B1436" i="3"/>
  <c r="M1666" i="3" l="1"/>
  <c r="I1666" i="3"/>
  <c r="N1666" i="3"/>
  <c r="A1667" i="3"/>
  <c r="G1666" i="3"/>
  <c r="B1437" i="3"/>
  <c r="C1437" i="3"/>
  <c r="F1437" i="3"/>
  <c r="E1437" i="3"/>
  <c r="D1437" i="3"/>
  <c r="P1435" i="3"/>
  <c r="K1436" i="3"/>
  <c r="M1667" i="3" l="1"/>
  <c r="I1667" i="3"/>
  <c r="N1667" i="3"/>
  <c r="A1668" i="3"/>
  <c r="G1667" i="3"/>
  <c r="F1438" i="3"/>
  <c r="D1438" i="3"/>
  <c r="E1438" i="3"/>
  <c r="C1438" i="3"/>
  <c r="B1438" i="3"/>
  <c r="L1436" i="3"/>
  <c r="O1436" i="3" s="1"/>
  <c r="K1437" i="3" s="1"/>
  <c r="H1437" i="3"/>
  <c r="M1668" i="3" l="1"/>
  <c r="I1668" i="3"/>
  <c r="N1668" i="3"/>
  <c r="A1669" i="3"/>
  <c r="G1668" i="3"/>
  <c r="J1437" i="3"/>
  <c r="F1439" i="3"/>
  <c r="C1439" i="3"/>
  <c r="E1439" i="3"/>
  <c r="D1439" i="3"/>
  <c r="B1439" i="3"/>
  <c r="H1438" i="3"/>
  <c r="M1669" i="3" l="1"/>
  <c r="I1669" i="3"/>
  <c r="N1669" i="3"/>
  <c r="A1670" i="3"/>
  <c r="G1669" i="3"/>
  <c r="J1438" i="3"/>
  <c r="C1440" i="3"/>
  <c r="E1440" i="3"/>
  <c r="D1440" i="3"/>
  <c r="F1440" i="3"/>
  <c r="B1440" i="3"/>
  <c r="H1439" i="3"/>
  <c r="L1437" i="3"/>
  <c r="O1437" i="3" s="1"/>
  <c r="K1438" i="3" s="1"/>
  <c r="P1436" i="3"/>
  <c r="P1437" i="3"/>
  <c r="M1670" i="3" l="1"/>
  <c r="I1670" i="3"/>
  <c r="N1670" i="3"/>
  <c r="A1671" i="3"/>
  <c r="G1670" i="3"/>
  <c r="J1439" i="3"/>
  <c r="H1440" i="3"/>
  <c r="J1440" i="3" s="1"/>
  <c r="P1438" i="3"/>
  <c r="L1438" i="3"/>
  <c r="O1438" i="3" s="1"/>
  <c r="K1439" i="3" s="1"/>
  <c r="M1671" i="3" l="1"/>
  <c r="I1671" i="3"/>
  <c r="N1671" i="3"/>
  <c r="A1672" i="3"/>
  <c r="G1671" i="3"/>
  <c r="E1441" i="3"/>
  <c r="C1441" i="3"/>
  <c r="B1441" i="3"/>
  <c r="F1441" i="3"/>
  <c r="D1441" i="3"/>
  <c r="L1439" i="3"/>
  <c r="O1439" i="3" s="1"/>
  <c r="K1440" i="3" s="1"/>
  <c r="P1439" i="3"/>
  <c r="M1672" i="3" l="1"/>
  <c r="I1672" i="3"/>
  <c r="N1672" i="3"/>
  <c r="A1673" i="3"/>
  <c r="G1672" i="3"/>
  <c r="F1442" i="3"/>
  <c r="D1442" i="3"/>
  <c r="C1442" i="3"/>
  <c r="E1442" i="3"/>
  <c r="B1442" i="3"/>
  <c r="L1440" i="3"/>
  <c r="O1440" i="3" s="1"/>
  <c r="K1441" i="3" s="1"/>
  <c r="H1441" i="3"/>
  <c r="J1441" i="3"/>
  <c r="M1673" i="3" l="1"/>
  <c r="I1673" i="3"/>
  <c r="N1673" i="3"/>
  <c r="A1674" i="3"/>
  <c r="G1673" i="3"/>
  <c r="C1443" i="3"/>
  <c r="E1443" i="3"/>
  <c r="B1443" i="3"/>
  <c r="F1443" i="3"/>
  <c r="D1443" i="3"/>
  <c r="H1442" i="3"/>
  <c r="P1440" i="3"/>
  <c r="M1674" i="3" l="1"/>
  <c r="I1674" i="3"/>
  <c r="N1674" i="3"/>
  <c r="A1675" i="3"/>
  <c r="G1674" i="3"/>
  <c r="J1442" i="3"/>
  <c r="H1443" i="3"/>
  <c r="J1443" i="3"/>
  <c r="L1441" i="3"/>
  <c r="O1441" i="3" s="1"/>
  <c r="K1442" i="3" s="1"/>
  <c r="M1675" i="3" l="1"/>
  <c r="I1675" i="3"/>
  <c r="N1675" i="3"/>
  <c r="A1676" i="3"/>
  <c r="G1675" i="3"/>
  <c r="L1442" i="3"/>
  <c r="P1442" i="3"/>
  <c r="P1441" i="3"/>
  <c r="O1442" i="3"/>
  <c r="K1443" i="3" s="1"/>
  <c r="D1444" i="3"/>
  <c r="F1444" i="3"/>
  <c r="B1444" i="3"/>
  <c r="C1444" i="3"/>
  <c r="H1444" i="3"/>
  <c r="E1444" i="3"/>
  <c r="M1676" i="3" l="1"/>
  <c r="I1676" i="3"/>
  <c r="N1676" i="3"/>
  <c r="A1677" i="3"/>
  <c r="G1676" i="3"/>
  <c r="F1445" i="3"/>
  <c r="B1445" i="3"/>
  <c r="C1445" i="3"/>
  <c r="D1445" i="3"/>
  <c r="E1445" i="3"/>
  <c r="L1443" i="3"/>
  <c r="O1443" i="3" s="1"/>
  <c r="K1444" i="3" s="1"/>
  <c r="J1444" i="3"/>
  <c r="M1677" i="3" l="1"/>
  <c r="I1677" i="3"/>
  <c r="N1677" i="3"/>
  <c r="A1678" i="3"/>
  <c r="G1677" i="3"/>
  <c r="F1446" i="3"/>
  <c r="C1446" i="3"/>
  <c r="E1446" i="3"/>
  <c r="D1446" i="3"/>
  <c r="B1446" i="3"/>
  <c r="H1446" i="3" s="1"/>
  <c r="H1445" i="3"/>
  <c r="J1445" i="3"/>
  <c r="P1444" i="3" s="1"/>
  <c r="P1443" i="3"/>
  <c r="L1444" i="3"/>
  <c r="O1444" i="3" s="1"/>
  <c r="K1445" i="3" s="1"/>
  <c r="M1678" i="3" l="1"/>
  <c r="I1678" i="3"/>
  <c r="N1678" i="3"/>
  <c r="A1679" i="3"/>
  <c r="G1678" i="3"/>
  <c r="J1446" i="3"/>
  <c r="P1445" i="3"/>
  <c r="L1445" i="3"/>
  <c r="O1445" i="3" s="1"/>
  <c r="K1446" i="3" s="1"/>
  <c r="M1679" i="3" l="1"/>
  <c r="I1679" i="3"/>
  <c r="N1679" i="3"/>
  <c r="A1680" i="3"/>
  <c r="G1679" i="3"/>
  <c r="L1446" i="3"/>
  <c r="O1446" i="3" s="1"/>
  <c r="C1447" i="3"/>
  <c r="E1447" i="3"/>
  <c r="D1447" i="3"/>
  <c r="B1447" i="3"/>
  <c r="F1447" i="3"/>
  <c r="M1680" i="3" l="1"/>
  <c r="I1680" i="3"/>
  <c r="N1680" i="3"/>
  <c r="A1681" i="3"/>
  <c r="G1680" i="3"/>
  <c r="K1447" i="3"/>
  <c r="H1447" i="3"/>
  <c r="J1447" i="3" s="1"/>
  <c r="M1681" i="3" l="1"/>
  <c r="I1681" i="3"/>
  <c r="N1681" i="3"/>
  <c r="A1682" i="3"/>
  <c r="G1681" i="3"/>
  <c r="E1448" i="3"/>
  <c r="B1448" i="3"/>
  <c r="H1448" i="3"/>
  <c r="F1448" i="3"/>
  <c r="D1448" i="3"/>
  <c r="C1448" i="3"/>
  <c r="P1446" i="3"/>
  <c r="M1682" i="3" l="1"/>
  <c r="I1682" i="3"/>
  <c r="N1682" i="3"/>
  <c r="A1683" i="3"/>
  <c r="G1682" i="3"/>
  <c r="D1449" i="3"/>
  <c r="C1449" i="3"/>
  <c r="B1449" i="3"/>
  <c r="F1449" i="3"/>
  <c r="E1449" i="3"/>
  <c r="L1447" i="3"/>
  <c r="O1447" i="3" s="1"/>
  <c r="K1448" i="3" s="1"/>
  <c r="M1683" i="3" l="1"/>
  <c r="I1683" i="3"/>
  <c r="N1683" i="3"/>
  <c r="A1684" i="3"/>
  <c r="G1683" i="3"/>
  <c r="F1450" i="3"/>
  <c r="B1450" i="3"/>
  <c r="D1450" i="3"/>
  <c r="E1450" i="3"/>
  <c r="C1450" i="3"/>
  <c r="H1449" i="3"/>
  <c r="J1448" i="3"/>
  <c r="M1684" i="3" l="1"/>
  <c r="I1684" i="3"/>
  <c r="N1684" i="3"/>
  <c r="A1685" i="3"/>
  <c r="G1684" i="3"/>
  <c r="J1449" i="3"/>
  <c r="C1451" i="3"/>
  <c r="F1451" i="3"/>
  <c r="D1451" i="3"/>
  <c r="E1451" i="3"/>
  <c r="B1451" i="3"/>
  <c r="P1448" i="3"/>
  <c r="P1447" i="3"/>
  <c r="L1448" i="3"/>
  <c r="O1448" i="3" s="1"/>
  <c r="K1449" i="3" s="1"/>
  <c r="H1450" i="3"/>
  <c r="M1685" i="3" l="1"/>
  <c r="I1685" i="3"/>
  <c r="N1685" i="3"/>
  <c r="A1686" i="3"/>
  <c r="G1685" i="3"/>
  <c r="E1452" i="3"/>
  <c r="C1452" i="3"/>
  <c r="D1452" i="3"/>
  <c r="F1452" i="3"/>
  <c r="B1452" i="3"/>
  <c r="J1450" i="3"/>
  <c r="H1451" i="3"/>
  <c r="L1449" i="3"/>
  <c r="O1449" i="3" s="1"/>
  <c r="K1450" i="3" s="1"/>
  <c r="P1449" i="3"/>
  <c r="M1686" i="3" l="1"/>
  <c r="I1686" i="3"/>
  <c r="N1686" i="3"/>
  <c r="A1687" i="3"/>
  <c r="G1686" i="3"/>
  <c r="F1453" i="3"/>
  <c r="D1453" i="3"/>
  <c r="B1453" i="3"/>
  <c r="C1453" i="3"/>
  <c r="E1453" i="3"/>
  <c r="J1451" i="3"/>
  <c r="H1452" i="3"/>
  <c r="L1450" i="3"/>
  <c r="O1450" i="3" s="1"/>
  <c r="K1451" i="3" s="1"/>
  <c r="P1450" i="3"/>
  <c r="M1687" i="3" l="1"/>
  <c r="I1687" i="3"/>
  <c r="N1687" i="3"/>
  <c r="A1688" i="3"/>
  <c r="G1687" i="3"/>
  <c r="B1454" i="3"/>
  <c r="E1454" i="3"/>
  <c r="C1454" i="3"/>
  <c r="F1454" i="3"/>
  <c r="D1454" i="3"/>
  <c r="J1452" i="3"/>
  <c r="L1451" i="3"/>
  <c r="O1451" i="3" s="1"/>
  <c r="K1452" i="3" s="1"/>
  <c r="P1451" i="3"/>
  <c r="H1453" i="3"/>
  <c r="M1688" i="3" l="1"/>
  <c r="I1688" i="3"/>
  <c r="N1688" i="3"/>
  <c r="A1689" i="3"/>
  <c r="G1688" i="3"/>
  <c r="J1453" i="3"/>
  <c r="B1455" i="3"/>
  <c r="C1455" i="3"/>
  <c r="D1455" i="3"/>
  <c r="E1455" i="3"/>
  <c r="F1455" i="3"/>
  <c r="L1452" i="3"/>
  <c r="O1452" i="3" s="1"/>
  <c r="K1453" i="3" s="1"/>
  <c r="H1454" i="3"/>
  <c r="P1452" i="3"/>
  <c r="M1689" i="3" l="1"/>
  <c r="I1689" i="3"/>
  <c r="N1689" i="3"/>
  <c r="A1690" i="3"/>
  <c r="G1689" i="3"/>
  <c r="F1456" i="3"/>
  <c r="B1456" i="3"/>
  <c r="D1456" i="3"/>
  <c r="E1456" i="3"/>
  <c r="C1456" i="3"/>
  <c r="J1454" i="3"/>
  <c r="H1455" i="3"/>
  <c r="L1453" i="3"/>
  <c r="O1453" i="3" s="1"/>
  <c r="K1454" i="3" s="1"/>
  <c r="J1455" i="3"/>
  <c r="P1453" i="3"/>
  <c r="M1690" i="3" l="1"/>
  <c r="I1690" i="3"/>
  <c r="N1690" i="3"/>
  <c r="A1691" i="3"/>
  <c r="G1690" i="3"/>
  <c r="B1457" i="3"/>
  <c r="F1457" i="3"/>
  <c r="D1457" i="3"/>
  <c r="C1457" i="3"/>
  <c r="E1457" i="3"/>
  <c r="L1454" i="3"/>
  <c r="O1454" i="3" s="1"/>
  <c r="K1455" i="3" s="1"/>
  <c r="P1454" i="3"/>
  <c r="H1456" i="3"/>
  <c r="M1691" i="3" l="1"/>
  <c r="I1691" i="3"/>
  <c r="N1691" i="3"/>
  <c r="A1692" i="3"/>
  <c r="G1691" i="3"/>
  <c r="J1456" i="3"/>
  <c r="C1458" i="3"/>
  <c r="F1458" i="3"/>
  <c r="E1458" i="3"/>
  <c r="D1458" i="3"/>
  <c r="B1458" i="3"/>
  <c r="L1455" i="3"/>
  <c r="O1455" i="3" s="1"/>
  <c r="K1456" i="3" s="1"/>
  <c r="H1457" i="3"/>
  <c r="M1692" i="3" l="1"/>
  <c r="I1692" i="3"/>
  <c r="N1692" i="3"/>
  <c r="A1693" i="3"/>
  <c r="G1692" i="3"/>
  <c r="D1459" i="3"/>
  <c r="C1459" i="3"/>
  <c r="E1459" i="3"/>
  <c r="F1459" i="3"/>
  <c r="B1459" i="3"/>
  <c r="J1457" i="3"/>
  <c r="H1458" i="3"/>
  <c r="J1458" i="3"/>
  <c r="L1456" i="3"/>
  <c r="O1456" i="3" s="1"/>
  <c r="K1457" i="3" s="1"/>
  <c r="P1456" i="3"/>
  <c r="P1455" i="3"/>
  <c r="M1693" i="3" l="1"/>
  <c r="I1693" i="3"/>
  <c r="N1693" i="3"/>
  <c r="A1694" i="3"/>
  <c r="G1693" i="3"/>
  <c r="L1457" i="3"/>
  <c r="O1457" i="3" s="1"/>
  <c r="K1458" i="3" s="1"/>
  <c r="D1460" i="3"/>
  <c r="C1460" i="3"/>
  <c r="E1460" i="3"/>
  <c r="B1460" i="3"/>
  <c r="F1460" i="3"/>
  <c r="P1457" i="3"/>
  <c r="J1459" i="3"/>
  <c r="P1458" i="3" s="1"/>
  <c r="H1459" i="3"/>
  <c r="M1694" i="3" l="1"/>
  <c r="I1694" i="3"/>
  <c r="N1694" i="3"/>
  <c r="A1695" i="3"/>
  <c r="G1694" i="3"/>
  <c r="C1461" i="3"/>
  <c r="F1461" i="3"/>
  <c r="D1461" i="3"/>
  <c r="E1461" i="3"/>
  <c r="B1461" i="3"/>
  <c r="L1458" i="3"/>
  <c r="O1458" i="3" s="1"/>
  <c r="K1459" i="3" s="1"/>
  <c r="H1460" i="3"/>
  <c r="M1695" i="3" l="1"/>
  <c r="I1695" i="3"/>
  <c r="N1695" i="3"/>
  <c r="A1696" i="3"/>
  <c r="G1695" i="3"/>
  <c r="D1462" i="3"/>
  <c r="B1462" i="3"/>
  <c r="E1462" i="3"/>
  <c r="C1462" i="3"/>
  <c r="F1462" i="3"/>
  <c r="J1460" i="3"/>
  <c r="H1461" i="3"/>
  <c r="J1461" i="3"/>
  <c r="L1459" i="3"/>
  <c r="O1459" i="3" s="1"/>
  <c r="K1460" i="3" s="1"/>
  <c r="M1696" i="3" l="1"/>
  <c r="I1696" i="3"/>
  <c r="N1696" i="3"/>
  <c r="A1697" i="3"/>
  <c r="G1696" i="3"/>
  <c r="C1463" i="3"/>
  <c r="D1463" i="3"/>
  <c r="F1463" i="3"/>
  <c r="E1463" i="3"/>
  <c r="B1463" i="3"/>
  <c r="L1460" i="3"/>
  <c r="O1460" i="3" s="1"/>
  <c r="K1461" i="3" s="1"/>
  <c r="H1462" i="3"/>
  <c r="J1462" i="3" s="1"/>
  <c r="P1461" i="3" s="1"/>
  <c r="P1460" i="3"/>
  <c r="P1459" i="3"/>
  <c r="M1697" i="3" l="1"/>
  <c r="I1697" i="3"/>
  <c r="N1697" i="3"/>
  <c r="A1698" i="3"/>
  <c r="G1697" i="3"/>
  <c r="F1464" i="3"/>
  <c r="D1464" i="3"/>
  <c r="B1464" i="3"/>
  <c r="H1464" i="3" s="1"/>
  <c r="C1464" i="3"/>
  <c r="E1464" i="3"/>
  <c r="L1461" i="3"/>
  <c r="O1461" i="3" s="1"/>
  <c r="K1462" i="3" s="1"/>
  <c r="H1463" i="3"/>
  <c r="M1698" i="3" l="1"/>
  <c r="I1698" i="3"/>
  <c r="N1698" i="3"/>
  <c r="A1699" i="3"/>
  <c r="G1698" i="3"/>
  <c r="L1462" i="3"/>
  <c r="O1462" i="3" s="1"/>
  <c r="K1463" i="3" s="1"/>
  <c r="J1463" i="3"/>
  <c r="M1699" i="3" l="1"/>
  <c r="I1699" i="3"/>
  <c r="N1699" i="3"/>
  <c r="A1700" i="3"/>
  <c r="G1699" i="3"/>
  <c r="J1464" i="3"/>
  <c r="L1463" i="3"/>
  <c r="O1463" i="3" s="1"/>
  <c r="K1464" i="3" s="1"/>
  <c r="P1463" i="3"/>
  <c r="P1462" i="3"/>
  <c r="E1465" i="3"/>
  <c r="F1465" i="3"/>
  <c r="B1465" i="3"/>
  <c r="D1465" i="3"/>
  <c r="H1465" i="3"/>
  <c r="C1465" i="3"/>
  <c r="M1700" i="3" l="1"/>
  <c r="I1700" i="3"/>
  <c r="N1700" i="3"/>
  <c r="A1701" i="3"/>
  <c r="G1700" i="3"/>
  <c r="B1466" i="3"/>
  <c r="F1466" i="3"/>
  <c r="C1466" i="3"/>
  <c r="E1466" i="3"/>
  <c r="J1466" i="3" s="1"/>
  <c r="H1466" i="3"/>
  <c r="D1466" i="3"/>
  <c r="J1465" i="3"/>
  <c r="O1464" i="3"/>
  <c r="K1465" i="3" s="1"/>
  <c r="L1464" i="3"/>
  <c r="P1464" i="3"/>
  <c r="M1701" i="3" l="1"/>
  <c r="I1701" i="3"/>
  <c r="N1701" i="3"/>
  <c r="A1702" i="3"/>
  <c r="G1701" i="3"/>
  <c r="C1467" i="3"/>
  <c r="D1467" i="3"/>
  <c r="F1467" i="3"/>
  <c r="E1467" i="3"/>
  <c r="B1467" i="3"/>
  <c r="L1465" i="3"/>
  <c r="O1465" i="3" s="1"/>
  <c r="K1466" i="3" s="1"/>
  <c r="P1465" i="3"/>
  <c r="M1702" i="3" l="1"/>
  <c r="I1702" i="3"/>
  <c r="N1702" i="3"/>
  <c r="A1703" i="3"/>
  <c r="G1702" i="3"/>
  <c r="D1468" i="3"/>
  <c r="C1468" i="3"/>
  <c r="E1468" i="3"/>
  <c r="F1468" i="3"/>
  <c r="B1468" i="3"/>
  <c r="L1466" i="3"/>
  <c r="O1466" i="3" s="1"/>
  <c r="K1467" i="3" s="1"/>
  <c r="H1467" i="3"/>
  <c r="M1703" i="3" l="1"/>
  <c r="I1703" i="3"/>
  <c r="N1703" i="3"/>
  <c r="A1704" i="3"/>
  <c r="G1703" i="3"/>
  <c r="H1468" i="3"/>
  <c r="J1467" i="3"/>
  <c r="L1467" i="3"/>
  <c r="O1467" i="3" s="1"/>
  <c r="K1468" i="3" s="1"/>
  <c r="M1704" i="3" l="1"/>
  <c r="I1704" i="3"/>
  <c r="N1704" i="3"/>
  <c r="A1705" i="3"/>
  <c r="G1704" i="3"/>
  <c r="C1469" i="3"/>
  <c r="E1469" i="3"/>
  <c r="F1469" i="3"/>
  <c r="B1469" i="3"/>
  <c r="D1469" i="3"/>
  <c r="P1466" i="3"/>
  <c r="P1467" i="3"/>
  <c r="J1468" i="3"/>
  <c r="M1705" i="3" l="1"/>
  <c r="I1705" i="3"/>
  <c r="N1705" i="3"/>
  <c r="A1706" i="3"/>
  <c r="G1705" i="3"/>
  <c r="H1469" i="3"/>
  <c r="L1468" i="3"/>
  <c r="O1468" i="3" s="1"/>
  <c r="K1469" i="3" s="1"/>
  <c r="M1706" i="3" l="1"/>
  <c r="I1706" i="3"/>
  <c r="N1706" i="3"/>
  <c r="A1707" i="3"/>
  <c r="G1706" i="3"/>
  <c r="J1469" i="3"/>
  <c r="D1470" i="3"/>
  <c r="E1470" i="3"/>
  <c r="C1470" i="3"/>
  <c r="F1470" i="3"/>
  <c r="B1470" i="3"/>
  <c r="M1707" i="3" l="1"/>
  <c r="I1707" i="3"/>
  <c r="N1707" i="3"/>
  <c r="A1708" i="3"/>
  <c r="G1707" i="3"/>
  <c r="B1471" i="3"/>
  <c r="D1471" i="3"/>
  <c r="C1471" i="3"/>
  <c r="F1471" i="3"/>
  <c r="E1471" i="3"/>
  <c r="L1469" i="3"/>
  <c r="O1469" i="3" s="1"/>
  <c r="K1470" i="3" s="1"/>
  <c r="H1470" i="3"/>
  <c r="J1470" i="3" s="1"/>
  <c r="P1468" i="3"/>
  <c r="M1708" i="3" l="1"/>
  <c r="I1708" i="3"/>
  <c r="N1708" i="3"/>
  <c r="A1709" i="3"/>
  <c r="G1708" i="3"/>
  <c r="E1472" i="3"/>
  <c r="C1472" i="3"/>
  <c r="F1472" i="3"/>
  <c r="D1472" i="3"/>
  <c r="B1472" i="3"/>
  <c r="P1469" i="3"/>
  <c r="L1470" i="3"/>
  <c r="O1470" i="3" s="1"/>
  <c r="K1471" i="3" s="1"/>
  <c r="H1471" i="3"/>
  <c r="M1709" i="3" l="1"/>
  <c r="I1709" i="3"/>
  <c r="N1709" i="3"/>
  <c r="A1710" i="3"/>
  <c r="G1709" i="3"/>
  <c r="J1471" i="3"/>
  <c r="L1471" i="3"/>
  <c r="O1471" i="3" s="1"/>
  <c r="K1472" i="3" s="1"/>
  <c r="H1472" i="3"/>
  <c r="C1473" i="3"/>
  <c r="E1473" i="3"/>
  <c r="D1473" i="3"/>
  <c r="H1473" i="3"/>
  <c r="J1473" i="3" s="1"/>
  <c r="B1473" i="3"/>
  <c r="F1473" i="3"/>
  <c r="M1710" i="3" l="1"/>
  <c r="I1710" i="3"/>
  <c r="N1710" i="3"/>
  <c r="A1711" i="3"/>
  <c r="G1710" i="3"/>
  <c r="F1474" i="3"/>
  <c r="C1474" i="3"/>
  <c r="D1474" i="3"/>
  <c r="B1474" i="3"/>
  <c r="E1474" i="3"/>
  <c r="P1470" i="3"/>
  <c r="J1472" i="3"/>
  <c r="P1472" i="3" s="1"/>
  <c r="L1472" i="3"/>
  <c r="O1472" i="3" s="1"/>
  <c r="K1473" i="3" s="1"/>
  <c r="M1711" i="3" l="1"/>
  <c r="I1711" i="3"/>
  <c r="N1711" i="3"/>
  <c r="A1712" i="3"/>
  <c r="G1711" i="3"/>
  <c r="L1473" i="3"/>
  <c r="O1473" i="3" s="1"/>
  <c r="K1474" i="3" s="1"/>
  <c r="H1474" i="3"/>
  <c r="J1474" i="3"/>
  <c r="P1471" i="3"/>
  <c r="M1712" i="3" l="1"/>
  <c r="I1712" i="3"/>
  <c r="N1712" i="3"/>
  <c r="A1713" i="3"/>
  <c r="G1712" i="3"/>
  <c r="B1475" i="3"/>
  <c r="F1475" i="3"/>
  <c r="C1475" i="3"/>
  <c r="D1475" i="3"/>
  <c r="E1475" i="3"/>
  <c r="P1473" i="3"/>
  <c r="M1713" i="3" l="1"/>
  <c r="I1713" i="3"/>
  <c r="N1713" i="3"/>
  <c r="A1714" i="3"/>
  <c r="G1713" i="3"/>
  <c r="H1475" i="3"/>
  <c r="L1474" i="3"/>
  <c r="O1474" i="3" s="1"/>
  <c r="K1475" i="3" s="1"/>
  <c r="M1714" i="3" l="1"/>
  <c r="I1714" i="3"/>
  <c r="N1714" i="3"/>
  <c r="A1715" i="3"/>
  <c r="G1714" i="3"/>
  <c r="J1475" i="3"/>
  <c r="C1476" i="3"/>
  <c r="D1476" i="3"/>
  <c r="B1476" i="3"/>
  <c r="F1476" i="3"/>
  <c r="E1476" i="3"/>
  <c r="M1715" i="3" l="1"/>
  <c r="I1715" i="3"/>
  <c r="N1715" i="3"/>
  <c r="A1716" i="3"/>
  <c r="G1715" i="3"/>
  <c r="C1477" i="3"/>
  <c r="E1477" i="3"/>
  <c r="B1477" i="3"/>
  <c r="F1477" i="3"/>
  <c r="D1477" i="3"/>
  <c r="L1475" i="3"/>
  <c r="O1475" i="3" s="1"/>
  <c r="K1476" i="3" s="1"/>
  <c r="H1476" i="3"/>
  <c r="P1474" i="3"/>
  <c r="M1716" i="3" l="1"/>
  <c r="I1716" i="3"/>
  <c r="N1716" i="3"/>
  <c r="A1717" i="3"/>
  <c r="G1716" i="3"/>
  <c r="C1478" i="3"/>
  <c r="B1478" i="3"/>
  <c r="D1478" i="3"/>
  <c r="E1478" i="3"/>
  <c r="F1478" i="3"/>
  <c r="J1476" i="3"/>
  <c r="H1477" i="3"/>
  <c r="M1717" i="3" l="1"/>
  <c r="I1717" i="3"/>
  <c r="N1717" i="3"/>
  <c r="A1718" i="3"/>
  <c r="G1717" i="3"/>
  <c r="F1479" i="3"/>
  <c r="B1479" i="3"/>
  <c r="C1479" i="3"/>
  <c r="D1479" i="3"/>
  <c r="E1479" i="3"/>
  <c r="J1477" i="3"/>
  <c r="L1477" i="3"/>
  <c r="L1476" i="3"/>
  <c r="O1476" i="3" s="1"/>
  <c r="K1477" i="3" s="1"/>
  <c r="H1478" i="3"/>
  <c r="P1476" i="3"/>
  <c r="P1475" i="3"/>
  <c r="M1718" i="3" l="1"/>
  <c r="I1718" i="3"/>
  <c r="N1718" i="3"/>
  <c r="A1719" i="3"/>
  <c r="G1718" i="3"/>
  <c r="J1478" i="3"/>
  <c r="H1479" i="3"/>
  <c r="B1480" i="3"/>
  <c r="D1480" i="3"/>
  <c r="E1480" i="3"/>
  <c r="C1480" i="3"/>
  <c r="F1480" i="3"/>
  <c r="O1477" i="3"/>
  <c r="K1478" i="3" s="1"/>
  <c r="P1477" i="3"/>
  <c r="M1719" i="3" l="1"/>
  <c r="I1719" i="3"/>
  <c r="N1719" i="3"/>
  <c r="A1720" i="3"/>
  <c r="G1719" i="3"/>
  <c r="D1481" i="3"/>
  <c r="C1481" i="3"/>
  <c r="B1481" i="3"/>
  <c r="E1481" i="3"/>
  <c r="F1481" i="3"/>
  <c r="H1480" i="3"/>
  <c r="L1478" i="3"/>
  <c r="O1478" i="3" s="1"/>
  <c r="K1479" i="3" s="1"/>
  <c r="J1479" i="3"/>
  <c r="P1478" i="3"/>
  <c r="M1720" i="3" l="1"/>
  <c r="I1720" i="3"/>
  <c r="N1720" i="3"/>
  <c r="A1721" i="3"/>
  <c r="G1720" i="3"/>
  <c r="D1482" i="3"/>
  <c r="C1482" i="3"/>
  <c r="F1482" i="3"/>
  <c r="B1482" i="3"/>
  <c r="E1482" i="3"/>
  <c r="J1480" i="3"/>
  <c r="H1482" i="3"/>
  <c r="J1482" i="3" s="1"/>
  <c r="P1479" i="3"/>
  <c r="H1481" i="3"/>
  <c r="L1479" i="3"/>
  <c r="O1479" i="3" s="1"/>
  <c r="K1480" i="3" s="1"/>
  <c r="M1721" i="3" l="1"/>
  <c r="I1721" i="3"/>
  <c r="N1721" i="3"/>
  <c r="A1722" i="3"/>
  <c r="G1721" i="3"/>
  <c r="L1480" i="3"/>
  <c r="O1480" i="3" s="1"/>
  <c r="K1481" i="3" s="1"/>
  <c r="F1483" i="3"/>
  <c r="C1483" i="3"/>
  <c r="B1483" i="3"/>
  <c r="D1483" i="3"/>
  <c r="E1483" i="3"/>
  <c r="J1481" i="3"/>
  <c r="P1481" i="3" s="1"/>
  <c r="P1480" i="3"/>
  <c r="M1722" i="3" l="1"/>
  <c r="I1722" i="3"/>
  <c r="N1722" i="3"/>
  <c r="A1723" i="3"/>
  <c r="G1722" i="3"/>
  <c r="D1484" i="3"/>
  <c r="E1484" i="3"/>
  <c r="C1484" i="3"/>
  <c r="B1484" i="3"/>
  <c r="F1484" i="3"/>
  <c r="L1481" i="3"/>
  <c r="O1481" i="3" s="1"/>
  <c r="K1482" i="3" s="1"/>
  <c r="H1483" i="3"/>
  <c r="M1723" i="3" l="1"/>
  <c r="I1723" i="3"/>
  <c r="N1723" i="3"/>
  <c r="A1724" i="3"/>
  <c r="G1723" i="3"/>
  <c r="L1482" i="3"/>
  <c r="O1482" i="3" s="1"/>
  <c r="K1483" i="3" s="1"/>
  <c r="J1483" i="3"/>
  <c r="H1484" i="3"/>
  <c r="J1484" i="3" s="1"/>
  <c r="E1485" i="3"/>
  <c r="B1485" i="3"/>
  <c r="C1485" i="3"/>
  <c r="D1485" i="3"/>
  <c r="H1485" i="3"/>
  <c r="J1485" i="3"/>
  <c r="F1485" i="3"/>
  <c r="M1724" i="3" l="1"/>
  <c r="I1724" i="3"/>
  <c r="N1724" i="3"/>
  <c r="A1725" i="3"/>
  <c r="G1724" i="3"/>
  <c r="L1483" i="3"/>
  <c r="O1483" i="3" s="1"/>
  <c r="K1484" i="3" s="1"/>
  <c r="P1482" i="3"/>
  <c r="P1483" i="3"/>
  <c r="P1484" i="3"/>
  <c r="M1725" i="3" l="1"/>
  <c r="I1725" i="3"/>
  <c r="N1725" i="3"/>
  <c r="A1726" i="3"/>
  <c r="G1725" i="3"/>
  <c r="L1484" i="3"/>
  <c r="O1484" i="3" s="1"/>
  <c r="K1485" i="3" s="1"/>
  <c r="D1486" i="3"/>
  <c r="E1486" i="3"/>
  <c r="F1486" i="3"/>
  <c r="B1486" i="3"/>
  <c r="H1486" i="3" s="1"/>
  <c r="C1486" i="3"/>
  <c r="M1726" i="3" l="1"/>
  <c r="I1726" i="3"/>
  <c r="N1726" i="3"/>
  <c r="A1727" i="3"/>
  <c r="G1726" i="3"/>
  <c r="J1486" i="3"/>
  <c r="L1485" i="3"/>
  <c r="O1485" i="3" s="1"/>
  <c r="K1486" i="3" s="1"/>
  <c r="M1727" i="3" l="1"/>
  <c r="I1727" i="3"/>
  <c r="N1727" i="3"/>
  <c r="A1728" i="3"/>
  <c r="G1727" i="3"/>
  <c r="J1487" i="3"/>
  <c r="F1487" i="3"/>
  <c r="C1487" i="3"/>
  <c r="D1487" i="3"/>
  <c r="E1487" i="3"/>
  <c r="H1487" i="3"/>
  <c r="B1487" i="3"/>
  <c r="L1486" i="3"/>
  <c r="O1486" i="3" s="1"/>
  <c r="P1485" i="3"/>
  <c r="M1728" i="3" l="1"/>
  <c r="I1728" i="3"/>
  <c r="N1728" i="3"/>
  <c r="A1729" i="3"/>
  <c r="G1728" i="3"/>
  <c r="P1486" i="3"/>
  <c r="K1487" i="3"/>
  <c r="M1729" i="3" l="1"/>
  <c r="I1729" i="3"/>
  <c r="N1729" i="3"/>
  <c r="A1730" i="3"/>
  <c r="G1729" i="3"/>
  <c r="L1487" i="3"/>
  <c r="O1487" i="3" s="1"/>
  <c r="B1488" i="3"/>
  <c r="K1488" i="3" s="1"/>
  <c r="C1488" i="3"/>
  <c r="D1488" i="3"/>
  <c r="E1488" i="3"/>
  <c r="F1488" i="3"/>
  <c r="M1730" i="3" l="1"/>
  <c r="I1730" i="3"/>
  <c r="N1730" i="3"/>
  <c r="A1731" i="3"/>
  <c r="G1730" i="3"/>
  <c r="J1488" i="3"/>
  <c r="H1488" i="3"/>
  <c r="M1731" i="3" l="1"/>
  <c r="I1731" i="3"/>
  <c r="N1731" i="3"/>
  <c r="A1732" i="3"/>
  <c r="G1731" i="3"/>
  <c r="P1487" i="3"/>
  <c r="D1489" i="3"/>
  <c r="B1489" i="3"/>
  <c r="H1489" i="3" s="1"/>
  <c r="E1489" i="3"/>
  <c r="C1489" i="3"/>
  <c r="F1489" i="3"/>
  <c r="M1732" i="3" l="1"/>
  <c r="I1732" i="3"/>
  <c r="N1732" i="3"/>
  <c r="A1733" i="3"/>
  <c r="G1732" i="3"/>
  <c r="C1490" i="3"/>
  <c r="E1490" i="3"/>
  <c r="B1490" i="3"/>
  <c r="D1490" i="3"/>
  <c r="F1490" i="3"/>
  <c r="J1489" i="3"/>
  <c r="L1488" i="3"/>
  <c r="O1488" i="3" s="1"/>
  <c r="K1489" i="3" s="1"/>
  <c r="M1733" i="3" l="1"/>
  <c r="I1733" i="3"/>
  <c r="N1733" i="3"/>
  <c r="A1734" i="3"/>
  <c r="G1733" i="3"/>
  <c r="F1491" i="3"/>
  <c r="D1491" i="3"/>
  <c r="B1491" i="3"/>
  <c r="E1491" i="3"/>
  <c r="C1491" i="3"/>
  <c r="H1490" i="3"/>
  <c r="P1488" i="3"/>
  <c r="L1489" i="3"/>
  <c r="O1489" i="3" s="1"/>
  <c r="K1490" i="3" s="1"/>
  <c r="M1734" i="3" l="1"/>
  <c r="I1734" i="3"/>
  <c r="N1734" i="3"/>
  <c r="A1735" i="3"/>
  <c r="G1734" i="3"/>
  <c r="J1490" i="3"/>
  <c r="H1491" i="3"/>
  <c r="D1492" i="3"/>
  <c r="F1492" i="3"/>
  <c r="B1492" i="3"/>
  <c r="C1492" i="3"/>
  <c r="E1492" i="3"/>
  <c r="M1735" i="3" l="1"/>
  <c r="I1735" i="3"/>
  <c r="N1735" i="3"/>
  <c r="A1736" i="3"/>
  <c r="G1735" i="3"/>
  <c r="J1491" i="3"/>
  <c r="P1491" i="3" s="1"/>
  <c r="H1492" i="3"/>
  <c r="J1492" i="3" s="1"/>
  <c r="L1490" i="3"/>
  <c r="O1490" i="3" s="1"/>
  <c r="K1491" i="3" s="1"/>
  <c r="P1489" i="3"/>
  <c r="M1736" i="3" l="1"/>
  <c r="I1736" i="3"/>
  <c r="N1736" i="3"/>
  <c r="A1737" i="3"/>
  <c r="G1736" i="3"/>
  <c r="P1490" i="3"/>
  <c r="D1493" i="3"/>
  <c r="F1493" i="3"/>
  <c r="C1493" i="3"/>
  <c r="E1493" i="3"/>
  <c r="B1493" i="3"/>
  <c r="H1493" i="3" s="1"/>
  <c r="L1491" i="3"/>
  <c r="O1491" i="3" s="1"/>
  <c r="K1492" i="3" s="1"/>
  <c r="M1737" i="3" l="1"/>
  <c r="I1737" i="3"/>
  <c r="N1737" i="3"/>
  <c r="A1738" i="3"/>
  <c r="G1737" i="3"/>
  <c r="L1492" i="3"/>
  <c r="O1492" i="3" s="1"/>
  <c r="K1493" i="3" s="1"/>
  <c r="B1494" i="3"/>
  <c r="F1494" i="3"/>
  <c r="C1494" i="3"/>
  <c r="D1494" i="3"/>
  <c r="E1494" i="3"/>
  <c r="M1738" i="3" l="1"/>
  <c r="I1738" i="3"/>
  <c r="N1738" i="3"/>
  <c r="A1739" i="3"/>
  <c r="G1738" i="3"/>
  <c r="D1495" i="3"/>
  <c r="B1495" i="3"/>
  <c r="F1495" i="3"/>
  <c r="E1495" i="3"/>
  <c r="C1495" i="3"/>
  <c r="H1494" i="3"/>
  <c r="J1493" i="3"/>
  <c r="M1739" i="3" l="1"/>
  <c r="I1739" i="3"/>
  <c r="N1739" i="3"/>
  <c r="A1740" i="3"/>
  <c r="G1739" i="3"/>
  <c r="H1495" i="3"/>
  <c r="J1494" i="3"/>
  <c r="J1495" i="3"/>
  <c r="D1496" i="3"/>
  <c r="F1496" i="3"/>
  <c r="J1496" i="3"/>
  <c r="E1496" i="3"/>
  <c r="C1496" i="3"/>
  <c r="H1496" i="3"/>
  <c r="B1496" i="3"/>
  <c r="P1492" i="3"/>
  <c r="P1493" i="3"/>
  <c r="L1493" i="3"/>
  <c r="O1493" i="3" s="1"/>
  <c r="K1494" i="3" s="1"/>
  <c r="M1740" i="3" l="1"/>
  <c r="I1740" i="3"/>
  <c r="N1740" i="3"/>
  <c r="A1741" i="3"/>
  <c r="G1740" i="3"/>
  <c r="L1494" i="3"/>
  <c r="P1494" i="3"/>
  <c r="O1494" i="3"/>
  <c r="K1495" i="3" s="1"/>
  <c r="P1495" i="3"/>
  <c r="M1741" i="3" l="1"/>
  <c r="I1741" i="3"/>
  <c r="N1741" i="3"/>
  <c r="A1742" i="3"/>
  <c r="G1741" i="3"/>
  <c r="L1495" i="3"/>
  <c r="O1495" i="3" s="1"/>
  <c r="K1496" i="3" s="1"/>
  <c r="C1497" i="3"/>
  <c r="D1497" i="3"/>
  <c r="F1497" i="3"/>
  <c r="B1497" i="3"/>
  <c r="E1497" i="3"/>
  <c r="M1742" i="3" l="1"/>
  <c r="I1742" i="3"/>
  <c r="N1742" i="3"/>
  <c r="A1743" i="3"/>
  <c r="G1742" i="3"/>
  <c r="L1496" i="3"/>
  <c r="O1496" i="3" s="1"/>
  <c r="K1497" i="3" s="1"/>
  <c r="B1498" i="3"/>
  <c r="C1498" i="3"/>
  <c r="F1498" i="3"/>
  <c r="E1498" i="3"/>
  <c r="D1498" i="3"/>
  <c r="H1497" i="3"/>
  <c r="J1497" i="3"/>
  <c r="M1743" i="3" l="1"/>
  <c r="I1743" i="3"/>
  <c r="N1743" i="3"/>
  <c r="A1744" i="3"/>
  <c r="G1743" i="3"/>
  <c r="H1498" i="3"/>
  <c r="L1497" i="3"/>
  <c r="O1497" i="3" s="1"/>
  <c r="K1498" i="3" s="1"/>
  <c r="P1496" i="3"/>
  <c r="M1744" i="3" l="1"/>
  <c r="I1744" i="3"/>
  <c r="N1744" i="3"/>
  <c r="A1745" i="3"/>
  <c r="G1744" i="3"/>
  <c r="L1498" i="3"/>
  <c r="O1498" i="3" s="1"/>
  <c r="K1499" i="3" s="1"/>
  <c r="J1498" i="3"/>
  <c r="E1499" i="3"/>
  <c r="J1499" i="3" s="1"/>
  <c r="B1499" i="3"/>
  <c r="C1499" i="3"/>
  <c r="H1499" i="3"/>
  <c r="D1499" i="3"/>
  <c r="F1499" i="3"/>
  <c r="M1745" i="3" l="1"/>
  <c r="I1745" i="3"/>
  <c r="N1745" i="3"/>
  <c r="A1746" i="3"/>
  <c r="G1745" i="3"/>
  <c r="D1500" i="3"/>
  <c r="C1500" i="3"/>
  <c r="B1500" i="3"/>
  <c r="F1500" i="3"/>
  <c r="E1500" i="3"/>
  <c r="L1499" i="3"/>
  <c r="O1499" i="3" s="1"/>
  <c r="P1498" i="3"/>
  <c r="P1497" i="3"/>
  <c r="M1746" i="3" l="1"/>
  <c r="I1746" i="3"/>
  <c r="N1746" i="3"/>
  <c r="A1747" i="3"/>
  <c r="G1746" i="3"/>
  <c r="K1500" i="3"/>
  <c r="H1500" i="3"/>
  <c r="M1747" i="3" l="1"/>
  <c r="I1747" i="3"/>
  <c r="N1747" i="3"/>
  <c r="A1748" i="3"/>
  <c r="G1747" i="3"/>
  <c r="J1500" i="3"/>
  <c r="L1500" i="3"/>
  <c r="C1501" i="3"/>
  <c r="F1501" i="3"/>
  <c r="D1501" i="3"/>
  <c r="B1501" i="3"/>
  <c r="K1501" i="3" s="1"/>
  <c r="E1501" i="3"/>
  <c r="O1500" i="3"/>
  <c r="M1748" i="3" l="1"/>
  <c r="I1748" i="3"/>
  <c r="N1748" i="3"/>
  <c r="A1749" i="3"/>
  <c r="G1748" i="3"/>
  <c r="J1501" i="3"/>
  <c r="H1501" i="3"/>
  <c r="P1499" i="3"/>
  <c r="M1749" i="3" l="1"/>
  <c r="I1749" i="3"/>
  <c r="N1749" i="3"/>
  <c r="A1750" i="3"/>
  <c r="G1749" i="3"/>
  <c r="P1500" i="3"/>
  <c r="C1502" i="3"/>
  <c r="B1502" i="3"/>
  <c r="E1502" i="3"/>
  <c r="F1502" i="3"/>
  <c r="H1502" i="3"/>
  <c r="D1502" i="3"/>
  <c r="L1501" i="3"/>
  <c r="O1501" i="3" s="1"/>
  <c r="M1750" i="3" l="1"/>
  <c r="I1750" i="3"/>
  <c r="N1750" i="3"/>
  <c r="A1751" i="3"/>
  <c r="G1750" i="3"/>
  <c r="B1503" i="3"/>
  <c r="E1503" i="3"/>
  <c r="D1503" i="3"/>
  <c r="C1503" i="3"/>
  <c r="F1503" i="3"/>
  <c r="J1502" i="3"/>
  <c r="K1502" i="3"/>
  <c r="M1751" i="3" l="1"/>
  <c r="I1751" i="3"/>
  <c r="N1751" i="3"/>
  <c r="A1752" i="3"/>
  <c r="G1751" i="3"/>
  <c r="B1504" i="3"/>
  <c r="F1504" i="3"/>
  <c r="C1504" i="3"/>
  <c r="D1504" i="3"/>
  <c r="E1504" i="3"/>
  <c r="P1501" i="3"/>
  <c r="H1503" i="3"/>
  <c r="H1504" i="3" s="1"/>
  <c r="L1502" i="3"/>
  <c r="O1502" i="3" s="1"/>
  <c r="K1503" i="3" s="1"/>
  <c r="M1752" i="3" l="1"/>
  <c r="I1752" i="3"/>
  <c r="N1752" i="3"/>
  <c r="A1753" i="3"/>
  <c r="G1752" i="3"/>
  <c r="E1505" i="3"/>
  <c r="C1505" i="3"/>
  <c r="F1505" i="3"/>
  <c r="B1505" i="3"/>
  <c r="H1505" i="3" s="1"/>
  <c r="D1505" i="3"/>
  <c r="J1504" i="3"/>
  <c r="L1503" i="3"/>
  <c r="O1503" i="3" s="1"/>
  <c r="K1504" i="3" s="1"/>
  <c r="J1503" i="3"/>
  <c r="M1753" i="3" l="1"/>
  <c r="I1753" i="3"/>
  <c r="N1753" i="3"/>
  <c r="A1754" i="3"/>
  <c r="G1753" i="3"/>
  <c r="J1505" i="3"/>
  <c r="P1504" i="3"/>
  <c r="P1503" i="3"/>
  <c r="P1502" i="3"/>
  <c r="M1754" i="3" l="1"/>
  <c r="I1754" i="3"/>
  <c r="N1754" i="3"/>
  <c r="A1755" i="3"/>
  <c r="G1754" i="3"/>
  <c r="L1504" i="3"/>
  <c r="O1504" i="3" s="1"/>
  <c r="K1505" i="3" s="1"/>
  <c r="D1506" i="3"/>
  <c r="B1506" i="3"/>
  <c r="E1506" i="3"/>
  <c r="F1506" i="3"/>
  <c r="C1506" i="3"/>
  <c r="L1505" i="3"/>
  <c r="M1755" i="3" l="1"/>
  <c r="I1755" i="3"/>
  <c r="N1755" i="3"/>
  <c r="A1756" i="3"/>
  <c r="G1755" i="3"/>
  <c r="C1507" i="3"/>
  <c r="F1507" i="3"/>
  <c r="B1507" i="3"/>
  <c r="H1507" i="3" s="1"/>
  <c r="E1507" i="3"/>
  <c r="D1507" i="3"/>
  <c r="H1506" i="3"/>
  <c r="J1506" i="3"/>
  <c r="O1505" i="3"/>
  <c r="K1506" i="3" s="1"/>
  <c r="M1756" i="3" l="1"/>
  <c r="I1756" i="3"/>
  <c r="N1756" i="3"/>
  <c r="A1757" i="3"/>
  <c r="G1756" i="3"/>
  <c r="P1505" i="3"/>
  <c r="J1507" i="3"/>
  <c r="L1506" i="3"/>
  <c r="O1506" i="3" s="1"/>
  <c r="K1507" i="3" s="1"/>
  <c r="M1757" i="3" l="1"/>
  <c r="I1757" i="3"/>
  <c r="N1757" i="3"/>
  <c r="A1758" i="3"/>
  <c r="G1757" i="3"/>
  <c r="D1508" i="3"/>
  <c r="B1508" i="3"/>
  <c r="H1508" i="3"/>
  <c r="C1508" i="3"/>
  <c r="F1508" i="3"/>
  <c r="E1508" i="3"/>
  <c r="P1506" i="3"/>
  <c r="L1507" i="3"/>
  <c r="O1507" i="3" s="1"/>
  <c r="K1508" i="3" s="1"/>
  <c r="M1758" i="3" l="1"/>
  <c r="I1758" i="3"/>
  <c r="N1758" i="3"/>
  <c r="A1759" i="3"/>
  <c r="G1758" i="3"/>
  <c r="C1509" i="3"/>
  <c r="B1509" i="3"/>
  <c r="F1509" i="3"/>
  <c r="E1509" i="3"/>
  <c r="D1509" i="3"/>
  <c r="J1508" i="3"/>
  <c r="M1759" i="3" l="1"/>
  <c r="I1759" i="3"/>
  <c r="N1759" i="3"/>
  <c r="A1760" i="3"/>
  <c r="G1759" i="3"/>
  <c r="F1510" i="3"/>
  <c r="C1510" i="3"/>
  <c r="B1510" i="3"/>
  <c r="E1510" i="3"/>
  <c r="D1510" i="3"/>
  <c r="P1507" i="3"/>
  <c r="H1509" i="3"/>
  <c r="J1509" i="3"/>
  <c r="L1508" i="3"/>
  <c r="O1508" i="3" s="1"/>
  <c r="K1509" i="3" s="1"/>
  <c r="M1760" i="3" l="1"/>
  <c r="I1760" i="3"/>
  <c r="N1760" i="3"/>
  <c r="A1761" i="3"/>
  <c r="G1760" i="3"/>
  <c r="C1511" i="3"/>
  <c r="D1511" i="3"/>
  <c r="F1511" i="3"/>
  <c r="E1511" i="3"/>
  <c r="B1511" i="3"/>
  <c r="H1510" i="3"/>
  <c r="P1508" i="3"/>
  <c r="M1761" i="3" l="1"/>
  <c r="I1761" i="3"/>
  <c r="N1761" i="3"/>
  <c r="A1762" i="3"/>
  <c r="G1761" i="3"/>
  <c r="J1510" i="3"/>
  <c r="E1512" i="3"/>
  <c r="C1512" i="3"/>
  <c r="B1512" i="3"/>
  <c r="D1512" i="3"/>
  <c r="F1512" i="3"/>
  <c r="H1511" i="3"/>
  <c r="L1509" i="3"/>
  <c r="O1509" i="3" s="1"/>
  <c r="K1510" i="3" s="1"/>
  <c r="M1762" i="3" l="1"/>
  <c r="I1762" i="3"/>
  <c r="N1762" i="3"/>
  <c r="A1763" i="3"/>
  <c r="G1762" i="3"/>
  <c r="J1511" i="3"/>
  <c r="H1512" i="3"/>
  <c r="L1510" i="3"/>
  <c r="O1510" i="3" s="1"/>
  <c r="K1511" i="3" s="1"/>
  <c r="P1510" i="3"/>
  <c r="P1509" i="3"/>
  <c r="M1763" i="3" l="1"/>
  <c r="I1763" i="3"/>
  <c r="N1763" i="3"/>
  <c r="A1764" i="3"/>
  <c r="G1763" i="3"/>
  <c r="J1512" i="3"/>
  <c r="C1513" i="3"/>
  <c r="F1513" i="3"/>
  <c r="B1513" i="3"/>
  <c r="D1513" i="3"/>
  <c r="H1513" i="3"/>
  <c r="E1513" i="3"/>
  <c r="L1511" i="3"/>
  <c r="O1511" i="3" s="1"/>
  <c r="K1512" i="3" s="1"/>
  <c r="P1511" i="3"/>
  <c r="M1764" i="3" l="1"/>
  <c r="I1764" i="3"/>
  <c r="N1764" i="3"/>
  <c r="A1765" i="3"/>
  <c r="G1764" i="3"/>
  <c r="B1514" i="3"/>
  <c r="E1514" i="3"/>
  <c r="C1514" i="3"/>
  <c r="F1514" i="3"/>
  <c r="D1514" i="3"/>
  <c r="J1513" i="3"/>
  <c r="L1512" i="3"/>
  <c r="O1512" i="3" s="1"/>
  <c r="K1513" i="3" s="1"/>
  <c r="P1512" i="3"/>
  <c r="M1765" i="3" l="1"/>
  <c r="I1765" i="3"/>
  <c r="N1765" i="3"/>
  <c r="A1766" i="3"/>
  <c r="G1765" i="3"/>
  <c r="E1515" i="3"/>
  <c r="C1515" i="3"/>
  <c r="D1515" i="3"/>
  <c r="F1515" i="3"/>
  <c r="B1515" i="3"/>
  <c r="H1514" i="3"/>
  <c r="L1513" i="3"/>
  <c r="O1513" i="3" s="1"/>
  <c r="K1514" i="3" s="1"/>
  <c r="M1766" i="3" l="1"/>
  <c r="I1766" i="3"/>
  <c r="N1766" i="3"/>
  <c r="A1767" i="3"/>
  <c r="G1766" i="3"/>
  <c r="B1516" i="3"/>
  <c r="F1516" i="3"/>
  <c r="D1516" i="3"/>
  <c r="E1516" i="3"/>
  <c r="C1516" i="3"/>
  <c r="J1514" i="3"/>
  <c r="H1515" i="3"/>
  <c r="M1767" i="3" l="1"/>
  <c r="I1767" i="3"/>
  <c r="N1767" i="3"/>
  <c r="A1768" i="3"/>
  <c r="G1767" i="3"/>
  <c r="E1517" i="3"/>
  <c r="F1517" i="3"/>
  <c r="D1517" i="3"/>
  <c r="C1517" i="3"/>
  <c r="B1517" i="3"/>
  <c r="H1516" i="3"/>
  <c r="L1514" i="3"/>
  <c r="O1514" i="3" s="1"/>
  <c r="K1515" i="3" s="1"/>
  <c r="J1515" i="3"/>
  <c r="L1515" i="3"/>
  <c r="P1513" i="3"/>
  <c r="M1768" i="3" l="1"/>
  <c r="I1768" i="3"/>
  <c r="N1768" i="3"/>
  <c r="A1769" i="3"/>
  <c r="G1768" i="3"/>
  <c r="J1516" i="3"/>
  <c r="O1515" i="3"/>
  <c r="K1516" i="3" s="1"/>
  <c r="P1515" i="3"/>
  <c r="H1517" i="3"/>
  <c r="P1514" i="3"/>
  <c r="J1517" i="3"/>
  <c r="M1769" i="3" l="1"/>
  <c r="I1769" i="3"/>
  <c r="N1769" i="3"/>
  <c r="A1770" i="3"/>
  <c r="G1769" i="3"/>
  <c r="L1516" i="3"/>
  <c r="O1516" i="3" s="1"/>
  <c r="K1517" i="3" s="1"/>
  <c r="E1518" i="3"/>
  <c r="D1518" i="3"/>
  <c r="F1518" i="3"/>
  <c r="H1518" i="3"/>
  <c r="B1518" i="3"/>
  <c r="C1518" i="3"/>
  <c r="P1516" i="3"/>
  <c r="M1770" i="3" l="1"/>
  <c r="I1770" i="3"/>
  <c r="N1770" i="3"/>
  <c r="A1771" i="3"/>
  <c r="G1770" i="3"/>
  <c r="C1519" i="3"/>
  <c r="F1519" i="3"/>
  <c r="B1519" i="3"/>
  <c r="E1519" i="3"/>
  <c r="D1519" i="3"/>
  <c r="J1518" i="3"/>
  <c r="L1517" i="3"/>
  <c r="O1517" i="3" s="1"/>
  <c r="K1518" i="3" s="1"/>
  <c r="M1771" i="3" l="1"/>
  <c r="I1771" i="3"/>
  <c r="N1771" i="3"/>
  <c r="A1772" i="3"/>
  <c r="G1771" i="3"/>
  <c r="C1520" i="3"/>
  <c r="D1520" i="3"/>
  <c r="F1520" i="3"/>
  <c r="E1520" i="3"/>
  <c r="B1520" i="3"/>
  <c r="H1520" i="3" s="1"/>
  <c r="P1517" i="3"/>
  <c r="H1519" i="3"/>
  <c r="J1519" i="3" s="1"/>
  <c r="P1518" i="3" s="1"/>
  <c r="M1772" i="3" l="1"/>
  <c r="I1772" i="3"/>
  <c r="N1772" i="3"/>
  <c r="A1773" i="3"/>
  <c r="G1772" i="3"/>
  <c r="J1520" i="3"/>
  <c r="P1519" i="3" s="1"/>
  <c r="L1518" i="3"/>
  <c r="O1518" i="3" s="1"/>
  <c r="K1519" i="3" s="1"/>
  <c r="L1519" i="3"/>
  <c r="M1773" i="3" l="1"/>
  <c r="I1773" i="3"/>
  <c r="N1773" i="3"/>
  <c r="A1774" i="3"/>
  <c r="G1773" i="3"/>
  <c r="C1521" i="3"/>
  <c r="D1521" i="3"/>
  <c r="B1521" i="3"/>
  <c r="F1521" i="3"/>
  <c r="E1521" i="3"/>
  <c r="O1519" i="3"/>
  <c r="K1520" i="3" s="1"/>
  <c r="M1774" i="3" l="1"/>
  <c r="I1774" i="3"/>
  <c r="N1774" i="3"/>
  <c r="A1775" i="3"/>
  <c r="G1774" i="3"/>
  <c r="E1522" i="3"/>
  <c r="B1522" i="3"/>
  <c r="D1522" i="3"/>
  <c r="F1522" i="3"/>
  <c r="C1522" i="3"/>
  <c r="L1520" i="3"/>
  <c r="O1520" i="3" s="1"/>
  <c r="K1521" i="3" s="1"/>
  <c r="H1521" i="3"/>
  <c r="J1521" i="3" s="1"/>
  <c r="M1775" i="3" l="1"/>
  <c r="I1775" i="3"/>
  <c r="N1775" i="3"/>
  <c r="A1776" i="3"/>
  <c r="G1775" i="3"/>
  <c r="C1523" i="3"/>
  <c r="E1523" i="3"/>
  <c r="F1523" i="3"/>
  <c r="B1523" i="3"/>
  <c r="D1523" i="3"/>
  <c r="H1522" i="3"/>
  <c r="P1520" i="3"/>
  <c r="L1521" i="3"/>
  <c r="O1521" i="3" s="1"/>
  <c r="K1522" i="3" s="1"/>
  <c r="M1776" i="3" l="1"/>
  <c r="I1776" i="3"/>
  <c r="N1776" i="3"/>
  <c r="A1777" i="3"/>
  <c r="G1776" i="3"/>
  <c r="J1522" i="3"/>
  <c r="L1522" i="3"/>
  <c r="H1523" i="3"/>
  <c r="D1524" i="3"/>
  <c r="E1524" i="3"/>
  <c r="F1524" i="3"/>
  <c r="C1524" i="3"/>
  <c r="B1524" i="3"/>
  <c r="O1522" i="3"/>
  <c r="K1523" i="3" s="1"/>
  <c r="M1777" i="3" l="1"/>
  <c r="I1777" i="3"/>
  <c r="N1777" i="3"/>
  <c r="A1778" i="3"/>
  <c r="G1777" i="3"/>
  <c r="E1525" i="3"/>
  <c r="D1525" i="3"/>
  <c r="F1525" i="3"/>
  <c r="C1525" i="3"/>
  <c r="B1525" i="3"/>
  <c r="H1524" i="3"/>
  <c r="J1523" i="3"/>
  <c r="L1523" i="3"/>
  <c r="O1523" i="3" s="1"/>
  <c r="K1524" i="3" s="1"/>
  <c r="P1522" i="3"/>
  <c r="P1521" i="3"/>
  <c r="M1778" i="3" l="1"/>
  <c r="I1778" i="3"/>
  <c r="N1778" i="3"/>
  <c r="A1779" i="3"/>
  <c r="G1778" i="3"/>
  <c r="J1524" i="3"/>
  <c r="H1525" i="3"/>
  <c r="P1523" i="3"/>
  <c r="J1525" i="3"/>
  <c r="M1779" i="3" l="1"/>
  <c r="I1779" i="3"/>
  <c r="N1779" i="3"/>
  <c r="A1780" i="3"/>
  <c r="G1779" i="3"/>
  <c r="B1526" i="3"/>
  <c r="D1526" i="3"/>
  <c r="C1526" i="3"/>
  <c r="H1526" i="3"/>
  <c r="F1526" i="3"/>
  <c r="E1526" i="3"/>
  <c r="L1524" i="3"/>
  <c r="O1524" i="3" s="1"/>
  <c r="K1525" i="3" s="1"/>
  <c r="P1524" i="3"/>
  <c r="M1780" i="3" l="1"/>
  <c r="I1780" i="3"/>
  <c r="N1780" i="3"/>
  <c r="A1781" i="3"/>
  <c r="G1780" i="3"/>
  <c r="C1527" i="3"/>
  <c r="E1527" i="3"/>
  <c r="B1527" i="3"/>
  <c r="D1527" i="3"/>
  <c r="F1527" i="3"/>
  <c r="L1525" i="3"/>
  <c r="O1525" i="3" s="1"/>
  <c r="K1526" i="3" s="1"/>
  <c r="J1526" i="3"/>
  <c r="M1781" i="3" l="1"/>
  <c r="I1781" i="3"/>
  <c r="N1781" i="3"/>
  <c r="A1782" i="3"/>
  <c r="G1781" i="3"/>
  <c r="C1528" i="3"/>
  <c r="B1528" i="3"/>
  <c r="E1528" i="3"/>
  <c r="F1528" i="3"/>
  <c r="D1528" i="3"/>
  <c r="J1527" i="3"/>
  <c r="P1525" i="3"/>
  <c r="H1527" i="3"/>
  <c r="M1782" i="3" l="1"/>
  <c r="I1782" i="3"/>
  <c r="N1782" i="3"/>
  <c r="A1783" i="3"/>
  <c r="G1782" i="3"/>
  <c r="C1529" i="3"/>
  <c r="B1529" i="3"/>
  <c r="F1529" i="3"/>
  <c r="E1529" i="3"/>
  <c r="D1529" i="3"/>
  <c r="H1528" i="3"/>
  <c r="L1526" i="3"/>
  <c r="O1526" i="3" s="1"/>
  <c r="K1527" i="3" s="1"/>
  <c r="P1526" i="3"/>
  <c r="M1783" i="3" l="1"/>
  <c r="I1783" i="3"/>
  <c r="N1783" i="3"/>
  <c r="A1784" i="3"/>
  <c r="G1783" i="3"/>
  <c r="J1528" i="3"/>
  <c r="H1529" i="3"/>
  <c r="F1530" i="3"/>
  <c r="D1530" i="3"/>
  <c r="B1530" i="3"/>
  <c r="E1530" i="3"/>
  <c r="C1530" i="3"/>
  <c r="H1530" i="3"/>
  <c r="J1529" i="3"/>
  <c r="L1527" i="3"/>
  <c r="O1527" i="3" s="1"/>
  <c r="K1528" i="3" s="1"/>
  <c r="M1784" i="3" l="1"/>
  <c r="I1784" i="3"/>
  <c r="N1784" i="3"/>
  <c r="A1785" i="3"/>
  <c r="G1784" i="3"/>
  <c r="D1531" i="3"/>
  <c r="B1531" i="3"/>
  <c r="F1531" i="3"/>
  <c r="E1531" i="3"/>
  <c r="C1531" i="3"/>
  <c r="L1528" i="3"/>
  <c r="O1528" i="3" s="1"/>
  <c r="K1529" i="3" s="1"/>
  <c r="P1528" i="3"/>
  <c r="P1527" i="3"/>
  <c r="M1785" i="3" l="1"/>
  <c r="I1785" i="3"/>
  <c r="N1785" i="3"/>
  <c r="A1786" i="3"/>
  <c r="G1785" i="3"/>
  <c r="L1529" i="3"/>
  <c r="O1529" i="3" s="1"/>
  <c r="K1530" i="3" s="1"/>
  <c r="E1532" i="3"/>
  <c r="B1532" i="3"/>
  <c r="C1532" i="3"/>
  <c r="D1532" i="3"/>
  <c r="F1532" i="3"/>
  <c r="J1530" i="3"/>
  <c r="H1531" i="3"/>
  <c r="J1531" i="3" s="1"/>
  <c r="M1786" i="3" l="1"/>
  <c r="I1786" i="3"/>
  <c r="N1786" i="3"/>
  <c r="A1787" i="3"/>
  <c r="G1786" i="3"/>
  <c r="F1533" i="3"/>
  <c r="E1533" i="3"/>
  <c r="C1533" i="3"/>
  <c r="D1533" i="3"/>
  <c r="B1533" i="3"/>
  <c r="L1530" i="3"/>
  <c r="O1530" i="3" s="1"/>
  <c r="K1531" i="3" s="1"/>
  <c r="H1532" i="3"/>
  <c r="P1530" i="3"/>
  <c r="P1529" i="3"/>
  <c r="M1787" i="3" l="1"/>
  <c r="I1787" i="3"/>
  <c r="N1787" i="3"/>
  <c r="A1788" i="3"/>
  <c r="G1787" i="3"/>
  <c r="J1532" i="3"/>
  <c r="C1534" i="3"/>
  <c r="B1534" i="3"/>
  <c r="E1534" i="3"/>
  <c r="D1534" i="3"/>
  <c r="F1534" i="3"/>
  <c r="L1531" i="3"/>
  <c r="O1531" i="3" s="1"/>
  <c r="K1532" i="3" s="1"/>
  <c r="H1533" i="3"/>
  <c r="M1788" i="3" l="1"/>
  <c r="I1788" i="3"/>
  <c r="N1788" i="3"/>
  <c r="A1789" i="3"/>
  <c r="G1788" i="3"/>
  <c r="J1533" i="3"/>
  <c r="H1534" i="3"/>
  <c r="J1534" i="3"/>
  <c r="F1535" i="3"/>
  <c r="B1535" i="3"/>
  <c r="E1535" i="3"/>
  <c r="C1535" i="3"/>
  <c r="D1535" i="3"/>
  <c r="L1532" i="3"/>
  <c r="O1532" i="3" s="1"/>
  <c r="K1533" i="3" s="1"/>
  <c r="P1532" i="3"/>
  <c r="P1531" i="3"/>
  <c r="M1789" i="3" l="1"/>
  <c r="I1789" i="3"/>
  <c r="N1789" i="3"/>
  <c r="A1790" i="3"/>
  <c r="G1789" i="3"/>
  <c r="L1533" i="3"/>
  <c r="O1533" i="3" s="1"/>
  <c r="K1534" i="3" s="1"/>
  <c r="H1535" i="3"/>
  <c r="P1533" i="3"/>
  <c r="M1790" i="3" l="1"/>
  <c r="I1790" i="3"/>
  <c r="N1790" i="3"/>
  <c r="A1791" i="3"/>
  <c r="G1790" i="3"/>
  <c r="J1535" i="3"/>
  <c r="D1536" i="3"/>
  <c r="E1536" i="3"/>
  <c r="F1536" i="3"/>
  <c r="B1536" i="3"/>
  <c r="C1536" i="3"/>
  <c r="L1534" i="3"/>
  <c r="O1534" i="3" s="1"/>
  <c r="K1535" i="3" s="1"/>
  <c r="M1791" i="3" l="1"/>
  <c r="I1791" i="3"/>
  <c r="N1791" i="3"/>
  <c r="A1792" i="3"/>
  <c r="G1791" i="3"/>
  <c r="L1535" i="3"/>
  <c r="O1535" i="3" s="1"/>
  <c r="K1536" i="3" s="1"/>
  <c r="F1537" i="3"/>
  <c r="E1537" i="3"/>
  <c r="B1537" i="3"/>
  <c r="D1537" i="3"/>
  <c r="C1537" i="3"/>
  <c r="H1536" i="3"/>
  <c r="P1534" i="3"/>
  <c r="M1792" i="3" l="1"/>
  <c r="I1792" i="3"/>
  <c r="N1792" i="3"/>
  <c r="A1793" i="3"/>
  <c r="G1792" i="3"/>
  <c r="D1538" i="3"/>
  <c r="C1538" i="3"/>
  <c r="F1538" i="3"/>
  <c r="E1538" i="3"/>
  <c r="B1538" i="3"/>
  <c r="J1536" i="3"/>
  <c r="L1536" i="3"/>
  <c r="O1536" i="3" s="1"/>
  <c r="K1537" i="3" s="1"/>
  <c r="H1537" i="3"/>
  <c r="J1537" i="3" s="1"/>
  <c r="M1793" i="3" l="1"/>
  <c r="I1793" i="3"/>
  <c r="N1793" i="3"/>
  <c r="A1794" i="3"/>
  <c r="G1793" i="3"/>
  <c r="F1539" i="3"/>
  <c r="C1539" i="3"/>
  <c r="D1539" i="3"/>
  <c r="E1539" i="3"/>
  <c r="B1539" i="3"/>
  <c r="P1536" i="3"/>
  <c r="P1535" i="3"/>
  <c r="H1538" i="3"/>
  <c r="L1537" i="3"/>
  <c r="O1537" i="3" s="1"/>
  <c r="K1538" i="3" s="1"/>
  <c r="M1794" i="3" l="1"/>
  <c r="I1794" i="3"/>
  <c r="N1794" i="3"/>
  <c r="A1795" i="3"/>
  <c r="G1794" i="3"/>
  <c r="J1538" i="3"/>
  <c r="L1538" i="3"/>
  <c r="O1538" i="3" s="1"/>
  <c r="K1539" i="3" s="1"/>
  <c r="E1540" i="3"/>
  <c r="B1540" i="3"/>
  <c r="H1540" i="3" s="1"/>
  <c r="J1540" i="3" s="1"/>
  <c r="C1540" i="3"/>
  <c r="D1540" i="3"/>
  <c r="F1540" i="3"/>
  <c r="H1539" i="3"/>
  <c r="J1539" i="3"/>
  <c r="M1795" i="3" l="1"/>
  <c r="I1795" i="3"/>
  <c r="N1795" i="3"/>
  <c r="A1796" i="3"/>
  <c r="G1795" i="3"/>
  <c r="P1539" i="3"/>
  <c r="P1538" i="3"/>
  <c r="P1537" i="3"/>
  <c r="M1796" i="3" l="1"/>
  <c r="I1796" i="3"/>
  <c r="N1796" i="3"/>
  <c r="A1797" i="3"/>
  <c r="G1796" i="3"/>
  <c r="L1539" i="3"/>
  <c r="O1539" i="3" s="1"/>
  <c r="K1540" i="3" s="1"/>
  <c r="E1541" i="3"/>
  <c r="F1541" i="3"/>
  <c r="C1541" i="3"/>
  <c r="B1541" i="3"/>
  <c r="D1541" i="3"/>
  <c r="M1797" i="3" l="1"/>
  <c r="I1797" i="3"/>
  <c r="N1797" i="3"/>
  <c r="A1798" i="3"/>
  <c r="G1797" i="3"/>
  <c r="B1542" i="3"/>
  <c r="F1542" i="3"/>
  <c r="C1542" i="3"/>
  <c r="E1542" i="3"/>
  <c r="D1542" i="3"/>
  <c r="H1541" i="3"/>
  <c r="L1540" i="3"/>
  <c r="O1540" i="3" s="1"/>
  <c r="K1541" i="3" s="1"/>
  <c r="M1798" i="3" l="1"/>
  <c r="I1798" i="3"/>
  <c r="N1798" i="3"/>
  <c r="A1799" i="3"/>
  <c r="G1798" i="3"/>
  <c r="J1541" i="3"/>
  <c r="L1541" i="3"/>
  <c r="O1541" i="3" s="1"/>
  <c r="K1542" i="3" s="1"/>
  <c r="H1542" i="3"/>
  <c r="J1542" i="3"/>
  <c r="M1799" i="3" l="1"/>
  <c r="I1799" i="3"/>
  <c r="N1799" i="3"/>
  <c r="A1800" i="3"/>
  <c r="G1799" i="3"/>
  <c r="L1542" i="3"/>
  <c r="O1542" i="3" s="1"/>
  <c r="K1543" i="3" s="1"/>
  <c r="P1540" i="3"/>
  <c r="P1541" i="3"/>
  <c r="F1543" i="3"/>
  <c r="C1543" i="3"/>
  <c r="B1543" i="3"/>
  <c r="E1543" i="3"/>
  <c r="D1543" i="3"/>
  <c r="M1800" i="3" l="1"/>
  <c r="I1800" i="3"/>
  <c r="N1800" i="3"/>
  <c r="A1801" i="3"/>
  <c r="G1800" i="3"/>
  <c r="D1544" i="3"/>
  <c r="B1544" i="3"/>
  <c r="F1544" i="3"/>
  <c r="C1544" i="3"/>
  <c r="E1544" i="3"/>
  <c r="J1543" i="3"/>
  <c r="H1543" i="3"/>
  <c r="M1801" i="3" l="1"/>
  <c r="I1801" i="3"/>
  <c r="N1801" i="3"/>
  <c r="A1802" i="3"/>
  <c r="G1801" i="3"/>
  <c r="P1542" i="3"/>
  <c r="H1544" i="3"/>
  <c r="L1543" i="3"/>
  <c r="O1543" i="3" s="1"/>
  <c r="K1544" i="3" s="1"/>
  <c r="M1802" i="3" l="1"/>
  <c r="I1802" i="3"/>
  <c r="N1802" i="3"/>
  <c r="A1803" i="3"/>
  <c r="G1802" i="3"/>
  <c r="J1544" i="3"/>
  <c r="D1545" i="3"/>
  <c r="F1545" i="3"/>
  <c r="E1545" i="3"/>
  <c r="C1545" i="3"/>
  <c r="H1545" i="3"/>
  <c r="B1545" i="3"/>
  <c r="J1545" i="3"/>
  <c r="M1803" i="3" l="1"/>
  <c r="I1803" i="3"/>
  <c r="N1803" i="3"/>
  <c r="A1804" i="3"/>
  <c r="G1803" i="3"/>
  <c r="D1546" i="3"/>
  <c r="B1546" i="3"/>
  <c r="C1546" i="3"/>
  <c r="H1546" i="3"/>
  <c r="E1546" i="3"/>
  <c r="F1546" i="3"/>
  <c r="J1546" i="3"/>
  <c r="L1544" i="3"/>
  <c r="O1544" i="3" s="1"/>
  <c r="K1545" i="3" s="1"/>
  <c r="P1544" i="3"/>
  <c r="P1543" i="3"/>
  <c r="M1804" i="3" l="1"/>
  <c r="I1804" i="3"/>
  <c r="N1804" i="3"/>
  <c r="A1805" i="3"/>
  <c r="G1804" i="3"/>
  <c r="P1545" i="3"/>
  <c r="C1547" i="3"/>
  <c r="D1547" i="3"/>
  <c r="E1547" i="3"/>
  <c r="F1547" i="3"/>
  <c r="B1547" i="3"/>
  <c r="L1545" i="3"/>
  <c r="O1545" i="3" s="1"/>
  <c r="K1546" i="3" s="1"/>
  <c r="M1805" i="3" l="1"/>
  <c r="I1805" i="3"/>
  <c r="N1805" i="3"/>
  <c r="A1806" i="3"/>
  <c r="G1805" i="3"/>
  <c r="L1546" i="3"/>
  <c r="O1546" i="3" s="1"/>
  <c r="K1547" i="3" s="1"/>
  <c r="C1548" i="3"/>
  <c r="E1548" i="3"/>
  <c r="D1548" i="3"/>
  <c r="B1548" i="3"/>
  <c r="F1548" i="3"/>
  <c r="H1547" i="3"/>
  <c r="J1547" i="3" s="1"/>
  <c r="M1806" i="3" l="1"/>
  <c r="I1806" i="3"/>
  <c r="N1806" i="3"/>
  <c r="A1807" i="3"/>
  <c r="G1806" i="3"/>
  <c r="F1549" i="3"/>
  <c r="B1549" i="3"/>
  <c r="C1549" i="3"/>
  <c r="D1549" i="3"/>
  <c r="E1549" i="3"/>
  <c r="H1548" i="3"/>
  <c r="J1548" i="3" s="1"/>
  <c r="P1546" i="3"/>
  <c r="L1547" i="3"/>
  <c r="O1547" i="3" s="1"/>
  <c r="K1548" i="3" s="1"/>
  <c r="M1807" i="3" l="1"/>
  <c r="I1807" i="3"/>
  <c r="N1807" i="3"/>
  <c r="A1808" i="3"/>
  <c r="G1807" i="3"/>
  <c r="L1548" i="3"/>
  <c r="O1548" i="3" s="1"/>
  <c r="K1549" i="3" s="1"/>
  <c r="F1550" i="3"/>
  <c r="E1550" i="3"/>
  <c r="B1550" i="3"/>
  <c r="C1550" i="3"/>
  <c r="D1550" i="3"/>
  <c r="H1549" i="3"/>
  <c r="J1549" i="3"/>
  <c r="P1547" i="3"/>
  <c r="M1808" i="3" l="1"/>
  <c r="I1808" i="3"/>
  <c r="N1808" i="3"/>
  <c r="A1809" i="3"/>
  <c r="G1808" i="3"/>
  <c r="D1551" i="3"/>
  <c r="B1551" i="3"/>
  <c r="C1551" i="3"/>
  <c r="F1551" i="3"/>
  <c r="E1551" i="3"/>
  <c r="L1549" i="3"/>
  <c r="O1549" i="3" s="1"/>
  <c r="K1550" i="3" s="1"/>
  <c r="P1548" i="3"/>
  <c r="H1550" i="3"/>
  <c r="M1809" i="3" l="1"/>
  <c r="I1809" i="3"/>
  <c r="N1809" i="3"/>
  <c r="A1810" i="3"/>
  <c r="G1809" i="3"/>
  <c r="F1552" i="3"/>
  <c r="C1552" i="3"/>
  <c r="E1552" i="3"/>
  <c r="D1552" i="3"/>
  <c r="B1552" i="3"/>
  <c r="J1550" i="3"/>
  <c r="H1551" i="3"/>
  <c r="J1551" i="3"/>
  <c r="M1810" i="3" l="1"/>
  <c r="I1810" i="3"/>
  <c r="N1810" i="3"/>
  <c r="A1811" i="3"/>
  <c r="G1810" i="3"/>
  <c r="C1553" i="3"/>
  <c r="E1553" i="3"/>
  <c r="D1553" i="3"/>
  <c r="F1553" i="3"/>
  <c r="B1553" i="3"/>
  <c r="P1550" i="3"/>
  <c r="P1549" i="3"/>
  <c r="H1552" i="3"/>
  <c r="L1550" i="3"/>
  <c r="O1550" i="3" s="1"/>
  <c r="K1551" i="3" s="1"/>
  <c r="L1551" i="3"/>
  <c r="M1811" i="3" l="1"/>
  <c r="I1811" i="3"/>
  <c r="N1811" i="3"/>
  <c r="A1812" i="3"/>
  <c r="G1811" i="3"/>
  <c r="J1552" i="3"/>
  <c r="O1551" i="3"/>
  <c r="K1552" i="3" s="1"/>
  <c r="H1553" i="3"/>
  <c r="M1812" i="3" l="1"/>
  <c r="I1812" i="3"/>
  <c r="N1812" i="3"/>
  <c r="A1813" i="3"/>
  <c r="G1812" i="3"/>
  <c r="J1553" i="3"/>
  <c r="P1552" i="3"/>
  <c r="P1551" i="3"/>
  <c r="E1554" i="3"/>
  <c r="F1554" i="3"/>
  <c r="D1554" i="3"/>
  <c r="C1554" i="3"/>
  <c r="H1554" i="3"/>
  <c r="B1554" i="3"/>
  <c r="L1552" i="3"/>
  <c r="O1552" i="3" s="1"/>
  <c r="K1553" i="3" s="1"/>
  <c r="M1813" i="3" l="1"/>
  <c r="I1813" i="3"/>
  <c r="N1813" i="3"/>
  <c r="A1814" i="3"/>
  <c r="G1813" i="3"/>
  <c r="L1553" i="3"/>
  <c r="O1553" i="3" s="1"/>
  <c r="K1554" i="3" s="1"/>
  <c r="M1814" i="3" l="1"/>
  <c r="I1814" i="3"/>
  <c r="N1814" i="3"/>
  <c r="A1815" i="3"/>
  <c r="G1814" i="3"/>
  <c r="E1555" i="3"/>
  <c r="D1555" i="3"/>
  <c r="C1555" i="3"/>
  <c r="F1555" i="3"/>
  <c r="B1555" i="3"/>
  <c r="H1555" i="3" s="1"/>
  <c r="J1554" i="3"/>
  <c r="L1554" i="3"/>
  <c r="O1554" i="3" s="1"/>
  <c r="M1815" i="3" l="1"/>
  <c r="I1815" i="3"/>
  <c r="N1815" i="3"/>
  <c r="A1816" i="3"/>
  <c r="G1815" i="3"/>
  <c r="K1555" i="3"/>
  <c r="P1553" i="3"/>
  <c r="J1555" i="3"/>
  <c r="M1816" i="3" l="1"/>
  <c r="I1816" i="3"/>
  <c r="N1816" i="3"/>
  <c r="A1817" i="3"/>
  <c r="G1816" i="3"/>
  <c r="P1554" i="3"/>
  <c r="B1556" i="3"/>
  <c r="H1556" i="3"/>
  <c r="E1556" i="3"/>
  <c r="J1556" i="3" s="1"/>
  <c r="C1556" i="3"/>
  <c r="D1556" i="3"/>
  <c r="F1556" i="3"/>
  <c r="M1817" i="3" l="1"/>
  <c r="I1817" i="3"/>
  <c r="N1817" i="3"/>
  <c r="A1818" i="3"/>
  <c r="G1817" i="3"/>
  <c r="P1555" i="3"/>
  <c r="C1557" i="3"/>
  <c r="D1557" i="3"/>
  <c r="E1557" i="3"/>
  <c r="B1557" i="3"/>
  <c r="F1557" i="3"/>
  <c r="L1555" i="3"/>
  <c r="O1555" i="3" s="1"/>
  <c r="K1556" i="3" s="1"/>
  <c r="M1818" i="3" l="1"/>
  <c r="I1818" i="3"/>
  <c r="N1818" i="3"/>
  <c r="A1819" i="3"/>
  <c r="G1818" i="3"/>
  <c r="C1558" i="3"/>
  <c r="B1558" i="3"/>
  <c r="D1558" i="3"/>
  <c r="E1558" i="3"/>
  <c r="F1558" i="3"/>
  <c r="H1557" i="3"/>
  <c r="J1557" i="3" s="1"/>
  <c r="L1556" i="3"/>
  <c r="O1556" i="3" s="1"/>
  <c r="K1557" i="3" s="1"/>
  <c r="M1819" i="3" l="1"/>
  <c r="I1819" i="3"/>
  <c r="N1819" i="3"/>
  <c r="A1820" i="3"/>
  <c r="G1819" i="3"/>
  <c r="D1559" i="3"/>
  <c r="F1559" i="3"/>
  <c r="C1559" i="3"/>
  <c r="B1559" i="3"/>
  <c r="E1559" i="3"/>
  <c r="P1556" i="3"/>
  <c r="H1558" i="3"/>
  <c r="L1557" i="3"/>
  <c r="O1557" i="3" s="1"/>
  <c r="K1558" i="3" s="1"/>
  <c r="M1820" i="3" l="1"/>
  <c r="I1820" i="3"/>
  <c r="N1820" i="3"/>
  <c r="A1821" i="3"/>
  <c r="G1820" i="3"/>
  <c r="J1558" i="3"/>
  <c r="L1558" i="3"/>
  <c r="O1558" i="3" s="1"/>
  <c r="K1559" i="3" s="1"/>
  <c r="C1560" i="3"/>
  <c r="F1560" i="3"/>
  <c r="E1560" i="3"/>
  <c r="D1560" i="3"/>
  <c r="B1560" i="3"/>
  <c r="H1559" i="3"/>
  <c r="H1560" i="3" s="1"/>
  <c r="M1821" i="3" l="1"/>
  <c r="I1821" i="3"/>
  <c r="N1821" i="3"/>
  <c r="A1822" i="3"/>
  <c r="G1821" i="3"/>
  <c r="F1561" i="3"/>
  <c r="B1561" i="3"/>
  <c r="E1561" i="3"/>
  <c r="D1561" i="3"/>
  <c r="C1561" i="3"/>
  <c r="J1560" i="3"/>
  <c r="J1559" i="3"/>
  <c r="P1559" i="3" s="1"/>
  <c r="P1557" i="3"/>
  <c r="M1822" i="3" l="1"/>
  <c r="I1822" i="3"/>
  <c r="N1822" i="3"/>
  <c r="A1823" i="3"/>
  <c r="G1822" i="3"/>
  <c r="C1562" i="3"/>
  <c r="B1562" i="3"/>
  <c r="F1562" i="3"/>
  <c r="E1562" i="3"/>
  <c r="D1562" i="3"/>
  <c r="H1561" i="3"/>
  <c r="J1561" i="3"/>
  <c r="P1560" i="3" s="1"/>
  <c r="P1558" i="3"/>
  <c r="L1559" i="3"/>
  <c r="O1559" i="3" s="1"/>
  <c r="K1560" i="3" s="1"/>
  <c r="M1823" i="3" l="1"/>
  <c r="I1823" i="3"/>
  <c r="N1823" i="3"/>
  <c r="A1824" i="3"/>
  <c r="G1823" i="3"/>
  <c r="F1563" i="3"/>
  <c r="E1563" i="3"/>
  <c r="D1563" i="3"/>
  <c r="B1563" i="3"/>
  <c r="C1563" i="3"/>
  <c r="H1562" i="3"/>
  <c r="L1560" i="3"/>
  <c r="O1560" i="3" s="1"/>
  <c r="K1561" i="3" s="1"/>
  <c r="M1824" i="3" l="1"/>
  <c r="I1824" i="3"/>
  <c r="N1824" i="3"/>
  <c r="A1825" i="3"/>
  <c r="G1824" i="3"/>
  <c r="L1561" i="3"/>
  <c r="O1561" i="3" s="1"/>
  <c r="K1562" i="3" s="1"/>
  <c r="E1564" i="3"/>
  <c r="D1564" i="3"/>
  <c r="C1564" i="3"/>
  <c r="F1564" i="3"/>
  <c r="B1564" i="3"/>
  <c r="J1562" i="3"/>
  <c r="H1563" i="3"/>
  <c r="M1825" i="3" l="1"/>
  <c r="I1825" i="3"/>
  <c r="N1825" i="3"/>
  <c r="A1826" i="3"/>
  <c r="G1825" i="3"/>
  <c r="J1563" i="3"/>
  <c r="H1564" i="3"/>
  <c r="J1564" i="3" s="1"/>
  <c r="P1562" i="3"/>
  <c r="P1561" i="3"/>
  <c r="L1562" i="3"/>
  <c r="O1562" i="3" s="1"/>
  <c r="K1563" i="3" s="1"/>
  <c r="M1826" i="3" l="1"/>
  <c r="I1826" i="3"/>
  <c r="N1826" i="3"/>
  <c r="A1827" i="3"/>
  <c r="G1826" i="3"/>
  <c r="E1565" i="3"/>
  <c r="D1565" i="3"/>
  <c r="F1565" i="3"/>
  <c r="B1565" i="3"/>
  <c r="H1565" i="3" s="1"/>
  <c r="C1565" i="3"/>
  <c r="L1563" i="3"/>
  <c r="O1563" i="3" s="1"/>
  <c r="K1564" i="3" s="1"/>
  <c r="P1563" i="3"/>
  <c r="M1827" i="3" l="1"/>
  <c r="I1827" i="3"/>
  <c r="N1827" i="3"/>
  <c r="A1828" i="3"/>
  <c r="G1827" i="3"/>
  <c r="L1564" i="3"/>
  <c r="O1564" i="3" s="1"/>
  <c r="K1565" i="3" s="1"/>
  <c r="M1828" i="3" l="1"/>
  <c r="I1828" i="3"/>
  <c r="N1828" i="3"/>
  <c r="A1829" i="3"/>
  <c r="G1828" i="3"/>
  <c r="J1565" i="3"/>
  <c r="L1565" i="3"/>
  <c r="O1565" i="3" s="1"/>
  <c r="D1566" i="3"/>
  <c r="F1566" i="3"/>
  <c r="H1566" i="3"/>
  <c r="B1566" i="3"/>
  <c r="C1566" i="3"/>
  <c r="E1566" i="3"/>
  <c r="M1829" i="3" l="1"/>
  <c r="I1829" i="3"/>
  <c r="N1829" i="3"/>
  <c r="A1830" i="3"/>
  <c r="G1829" i="3"/>
  <c r="E1567" i="3"/>
  <c r="D1567" i="3"/>
  <c r="F1567" i="3"/>
  <c r="C1567" i="3"/>
  <c r="B1567" i="3"/>
  <c r="H1567" i="3"/>
  <c r="K1566" i="3"/>
  <c r="P1564" i="3"/>
  <c r="M1830" i="3" l="1"/>
  <c r="I1830" i="3"/>
  <c r="N1830" i="3"/>
  <c r="A1831" i="3"/>
  <c r="G1830" i="3"/>
  <c r="D1568" i="3"/>
  <c r="B1568" i="3"/>
  <c r="C1568" i="3"/>
  <c r="E1568" i="3"/>
  <c r="F1568" i="3"/>
  <c r="J1567" i="3"/>
  <c r="J1566" i="3"/>
  <c r="M1831" i="3" l="1"/>
  <c r="I1831" i="3"/>
  <c r="N1831" i="3"/>
  <c r="A1832" i="3"/>
  <c r="G1831" i="3"/>
  <c r="F1569" i="3"/>
  <c r="C1569" i="3"/>
  <c r="B1569" i="3"/>
  <c r="D1569" i="3"/>
  <c r="E1569" i="3"/>
  <c r="H1568" i="3"/>
  <c r="L1566" i="3"/>
  <c r="O1566" i="3" s="1"/>
  <c r="K1567" i="3" s="1"/>
  <c r="J1568" i="3"/>
  <c r="P1566" i="3"/>
  <c r="P1565" i="3"/>
  <c r="M1832" i="3" l="1"/>
  <c r="I1832" i="3"/>
  <c r="N1832" i="3"/>
  <c r="A1833" i="3"/>
  <c r="G1832" i="3"/>
  <c r="C1570" i="3"/>
  <c r="B1570" i="3"/>
  <c r="F1570" i="3"/>
  <c r="D1570" i="3"/>
  <c r="E1570" i="3"/>
  <c r="P1567" i="3"/>
  <c r="H1569" i="3"/>
  <c r="L1567" i="3"/>
  <c r="O1567" i="3" s="1"/>
  <c r="K1568" i="3" s="1"/>
  <c r="M1833" i="3" l="1"/>
  <c r="I1833" i="3"/>
  <c r="N1833" i="3"/>
  <c r="A1834" i="3"/>
  <c r="G1833" i="3"/>
  <c r="J1569" i="3"/>
  <c r="H1570" i="3"/>
  <c r="C1571" i="3"/>
  <c r="E1571" i="3"/>
  <c r="D1571" i="3"/>
  <c r="B1571" i="3"/>
  <c r="F1571" i="3"/>
  <c r="J1570" i="3"/>
  <c r="L1568" i="3"/>
  <c r="O1568" i="3" s="1"/>
  <c r="K1569" i="3" s="1"/>
  <c r="M1834" i="3" l="1"/>
  <c r="I1834" i="3"/>
  <c r="N1834" i="3"/>
  <c r="A1835" i="3"/>
  <c r="G1834" i="3"/>
  <c r="J1571" i="3"/>
  <c r="H1571" i="3"/>
  <c r="P1569" i="3"/>
  <c r="P1568" i="3"/>
  <c r="L1569" i="3"/>
  <c r="O1569" i="3" s="1"/>
  <c r="K1570" i="3" s="1"/>
  <c r="M1835" i="3" l="1"/>
  <c r="I1835" i="3"/>
  <c r="N1835" i="3"/>
  <c r="A1836" i="3"/>
  <c r="G1835" i="3"/>
  <c r="L1570" i="3"/>
  <c r="O1570" i="3" s="1"/>
  <c r="K1571" i="3" s="1"/>
  <c r="F1572" i="3"/>
  <c r="C1572" i="3"/>
  <c r="E1572" i="3"/>
  <c r="J1572" i="3" s="1"/>
  <c r="H1572" i="3"/>
  <c r="B1572" i="3"/>
  <c r="D1572" i="3"/>
  <c r="P1570" i="3"/>
  <c r="M1836" i="3" l="1"/>
  <c r="I1836" i="3"/>
  <c r="N1836" i="3"/>
  <c r="A1837" i="3"/>
  <c r="G1836" i="3"/>
  <c r="P1571" i="3"/>
  <c r="D1573" i="3"/>
  <c r="F1573" i="3"/>
  <c r="C1573" i="3"/>
  <c r="B1573" i="3"/>
  <c r="E1573" i="3"/>
  <c r="L1571" i="3"/>
  <c r="O1571" i="3" s="1"/>
  <c r="K1572" i="3" s="1"/>
  <c r="M1837" i="3" l="1"/>
  <c r="I1837" i="3"/>
  <c r="N1837" i="3"/>
  <c r="A1838" i="3"/>
  <c r="G1837" i="3"/>
  <c r="D1574" i="3"/>
  <c r="B1574" i="3"/>
  <c r="E1574" i="3"/>
  <c r="F1574" i="3"/>
  <c r="C1574" i="3"/>
  <c r="L1572" i="3"/>
  <c r="O1572" i="3" s="1"/>
  <c r="K1573" i="3" s="1"/>
  <c r="H1573" i="3"/>
  <c r="M1838" i="3" l="1"/>
  <c r="I1838" i="3"/>
  <c r="N1838" i="3"/>
  <c r="G1838" i="3"/>
  <c r="A1839" i="3"/>
  <c r="D1575" i="3"/>
  <c r="B1575" i="3"/>
  <c r="F1575" i="3"/>
  <c r="C1575" i="3"/>
  <c r="E1575" i="3"/>
  <c r="J1573" i="3"/>
  <c r="H1574" i="3"/>
  <c r="M1839" i="3" l="1"/>
  <c r="I1839" i="3"/>
  <c r="N1839" i="3"/>
  <c r="G1839" i="3"/>
  <c r="A1840" i="3"/>
  <c r="J1574" i="3"/>
  <c r="H1575" i="3"/>
  <c r="B1576" i="3"/>
  <c r="D1576" i="3"/>
  <c r="F1576" i="3"/>
  <c r="E1576" i="3"/>
  <c r="C1576" i="3"/>
  <c r="P1573" i="3"/>
  <c r="P1572" i="3"/>
  <c r="L1573" i="3"/>
  <c r="O1573" i="3" s="1"/>
  <c r="K1574" i="3" s="1"/>
  <c r="J1575" i="3"/>
  <c r="M1840" i="3" l="1"/>
  <c r="I1840" i="3"/>
  <c r="N1840" i="3"/>
  <c r="A1841" i="3"/>
  <c r="G1840" i="3"/>
  <c r="C1577" i="3"/>
  <c r="E1577" i="3"/>
  <c r="B1577" i="3"/>
  <c r="D1577" i="3"/>
  <c r="F1577" i="3"/>
  <c r="L1574" i="3"/>
  <c r="H1576" i="3"/>
  <c r="O1574" i="3"/>
  <c r="K1575" i="3" s="1"/>
  <c r="P1574" i="3"/>
  <c r="M1841" i="3" l="1"/>
  <c r="I1841" i="3"/>
  <c r="N1841" i="3"/>
  <c r="A1842" i="3"/>
  <c r="G1841" i="3"/>
  <c r="J1576" i="3"/>
  <c r="H1577" i="3"/>
  <c r="F1578" i="3"/>
  <c r="B1578" i="3"/>
  <c r="E1578" i="3"/>
  <c r="D1578" i="3"/>
  <c r="C1578" i="3"/>
  <c r="L1575" i="3"/>
  <c r="O1575" i="3"/>
  <c r="K1576" i="3" s="1"/>
  <c r="M1842" i="3" l="1"/>
  <c r="I1842" i="3"/>
  <c r="N1842" i="3"/>
  <c r="A1843" i="3"/>
  <c r="G1842" i="3"/>
  <c r="J1577" i="3"/>
  <c r="H1578" i="3"/>
  <c r="J1578" i="3" s="1"/>
  <c r="F1579" i="3"/>
  <c r="E1579" i="3"/>
  <c r="B1579" i="3"/>
  <c r="D1579" i="3"/>
  <c r="C1579" i="3"/>
  <c r="L1576" i="3"/>
  <c r="O1576" i="3" s="1"/>
  <c r="K1577" i="3" s="1"/>
  <c r="P1576" i="3"/>
  <c r="P1575" i="3"/>
  <c r="M1843" i="3" l="1"/>
  <c r="I1843" i="3"/>
  <c r="N1843" i="3"/>
  <c r="A1844" i="3"/>
  <c r="G1843" i="3"/>
  <c r="B1580" i="3"/>
  <c r="F1580" i="3"/>
  <c r="D1580" i="3"/>
  <c r="E1580" i="3"/>
  <c r="C1580" i="3"/>
  <c r="H1579" i="3"/>
  <c r="L1577" i="3"/>
  <c r="O1577" i="3" s="1"/>
  <c r="K1578" i="3" s="1"/>
  <c r="P1577" i="3"/>
  <c r="M1844" i="3" l="1"/>
  <c r="I1844" i="3"/>
  <c r="N1844" i="3"/>
  <c r="A1845" i="3"/>
  <c r="G1844" i="3"/>
  <c r="F1581" i="3"/>
  <c r="D1581" i="3"/>
  <c r="H1581" i="3"/>
  <c r="C1581" i="3"/>
  <c r="E1581" i="3"/>
  <c r="B1581" i="3"/>
  <c r="L1578" i="3"/>
  <c r="O1578" i="3" s="1"/>
  <c r="K1579" i="3" s="1"/>
  <c r="J1579" i="3"/>
  <c r="H1580" i="3"/>
  <c r="M1845" i="3" l="1"/>
  <c r="I1845" i="3"/>
  <c r="N1845" i="3"/>
  <c r="A1846" i="3"/>
  <c r="G1845" i="3"/>
  <c r="L1579" i="3"/>
  <c r="O1579" i="3" s="1"/>
  <c r="K1580" i="3" s="1"/>
  <c r="H1582" i="3"/>
  <c r="B1582" i="3"/>
  <c r="D1582" i="3"/>
  <c r="E1582" i="3"/>
  <c r="J1582" i="3" s="1"/>
  <c r="C1582" i="3"/>
  <c r="F1582" i="3"/>
  <c r="J1581" i="3"/>
  <c r="P1579" i="3"/>
  <c r="P1578" i="3"/>
  <c r="J1580" i="3"/>
  <c r="P1580" i="3" s="1"/>
  <c r="M1846" i="3" l="1"/>
  <c r="I1846" i="3"/>
  <c r="N1846" i="3"/>
  <c r="A1847" i="3"/>
  <c r="G1846" i="3"/>
  <c r="E1583" i="3"/>
  <c r="F1583" i="3"/>
  <c r="B1583" i="3"/>
  <c r="C1583" i="3"/>
  <c r="D1583" i="3"/>
  <c r="L1580" i="3"/>
  <c r="O1580" i="3" s="1"/>
  <c r="K1581" i="3" s="1"/>
  <c r="P1581" i="3"/>
  <c r="M1847" i="3" l="1"/>
  <c r="I1847" i="3"/>
  <c r="N1847" i="3"/>
  <c r="A1848" i="3"/>
  <c r="G1847" i="3"/>
  <c r="L1581" i="3"/>
  <c r="O1581" i="3" s="1"/>
  <c r="K1582" i="3" s="1"/>
  <c r="E1584" i="3"/>
  <c r="F1584" i="3"/>
  <c r="C1584" i="3"/>
  <c r="B1584" i="3"/>
  <c r="D1584" i="3"/>
  <c r="H1583" i="3"/>
  <c r="M1848" i="3" l="1"/>
  <c r="I1848" i="3"/>
  <c r="N1848" i="3"/>
  <c r="A1849" i="3"/>
  <c r="G1848" i="3"/>
  <c r="J1583" i="3"/>
  <c r="H1584" i="3"/>
  <c r="J1584" i="3" s="1"/>
  <c r="L1582" i="3"/>
  <c r="O1582" i="3" s="1"/>
  <c r="K1583" i="3" s="1"/>
  <c r="M1849" i="3" l="1"/>
  <c r="I1849" i="3"/>
  <c r="N1849" i="3"/>
  <c r="A1850" i="3"/>
  <c r="G1849" i="3"/>
  <c r="L1583" i="3"/>
  <c r="O1583" i="3" s="1"/>
  <c r="K1584" i="3" s="1"/>
  <c r="F1585" i="3"/>
  <c r="E1585" i="3"/>
  <c r="J1585" i="3" s="1"/>
  <c r="H1585" i="3"/>
  <c r="D1585" i="3"/>
  <c r="B1585" i="3"/>
  <c r="C1585" i="3"/>
  <c r="P1582" i="3"/>
  <c r="P1583" i="3"/>
  <c r="M1850" i="3" l="1"/>
  <c r="I1850" i="3"/>
  <c r="N1850" i="3"/>
  <c r="A1851" i="3"/>
  <c r="G1850" i="3"/>
  <c r="P1584" i="3"/>
  <c r="E1586" i="3"/>
  <c r="C1586" i="3"/>
  <c r="F1586" i="3"/>
  <c r="B1586" i="3"/>
  <c r="H1586" i="3" s="1"/>
  <c r="D1586" i="3"/>
  <c r="L1584" i="3"/>
  <c r="O1584" i="3" s="1"/>
  <c r="K1585" i="3" s="1"/>
  <c r="M1851" i="3" l="1"/>
  <c r="I1851" i="3"/>
  <c r="N1851" i="3"/>
  <c r="A1852" i="3"/>
  <c r="G1851" i="3"/>
  <c r="J1586" i="3"/>
  <c r="L1585" i="3"/>
  <c r="O1585" i="3" s="1"/>
  <c r="K1586" i="3" s="1"/>
  <c r="M1852" i="3" l="1"/>
  <c r="I1852" i="3"/>
  <c r="N1852" i="3"/>
  <c r="A1853" i="3"/>
  <c r="G1852" i="3"/>
  <c r="P1585" i="3"/>
  <c r="B1587" i="3"/>
  <c r="C1587" i="3"/>
  <c r="D1587" i="3"/>
  <c r="E1587" i="3"/>
  <c r="F1587" i="3"/>
  <c r="M1853" i="3" l="1"/>
  <c r="I1853" i="3"/>
  <c r="N1853" i="3"/>
  <c r="A1854" i="3"/>
  <c r="G1853" i="3"/>
  <c r="F1588" i="3"/>
  <c r="B1588" i="3"/>
  <c r="E1588" i="3"/>
  <c r="D1588" i="3"/>
  <c r="C1588" i="3"/>
  <c r="L1586" i="3"/>
  <c r="O1586" i="3" s="1"/>
  <c r="K1587" i="3" s="1"/>
  <c r="H1587" i="3"/>
  <c r="M1854" i="3" l="1"/>
  <c r="I1854" i="3"/>
  <c r="N1854" i="3"/>
  <c r="A1855" i="3"/>
  <c r="G1854" i="3"/>
  <c r="J1587" i="3"/>
  <c r="L1587" i="3"/>
  <c r="O1587" i="3" s="1"/>
  <c r="K1588" i="3" s="1"/>
  <c r="H1588" i="3"/>
  <c r="C1589" i="3"/>
  <c r="D1589" i="3"/>
  <c r="E1589" i="3"/>
  <c r="F1589" i="3"/>
  <c r="B1589" i="3"/>
  <c r="M1855" i="3" l="1"/>
  <c r="I1855" i="3"/>
  <c r="N1855" i="3"/>
  <c r="A1856" i="3"/>
  <c r="G1855" i="3"/>
  <c r="J1588" i="3"/>
  <c r="H1589" i="3"/>
  <c r="E1590" i="3"/>
  <c r="F1590" i="3"/>
  <c r="C1590" i="3"/>
  <c r="B1590" i="3"/>
  <c r="D1590" i="3"/>
  <c r="J1589" i="3"/>
  <c r="P1587" i="3"/>
  <c r="P1586" i="3"/>
  <c r="M1856" i="3" l="1"/>
  <c r="I1856" i="3"/>
  <c r="N1856" i="3"/>
  <c r="A1857" i="3"/>
  <c r="G1856" i="3"/>
  <c r="H1590" i="3"/>
  <c r="L1588" i="3"/>
  <c r="O1588" i="3" s="1"/>
  <c r="K1589" i="3" s="1"/>
  <c r="E1591" i="3"/>
  <c r="F1591" i="3"/>
  <c r="B1591" i="3"/>
  <c r="C1591" i="3"/>
  <c r="D1591" i="3"/>
  <c r="P1588" i="3"/>
  <c r="M1857" i="3" l="1"/>
  <c r="I1857" i="3"/>
  <c r="N1857" i="3"/>
  <c r="A1858" i="3"/>
  <c r="G1857" i="3"/>
  <c r="J1590" i="3"/>
  <c r="H1591" i="3"/>
  <c r="C1592" i="3"/>
  <c r="D1592" i="3"/>
  <c r="E1592" i="3"/>
  <c r="B1592" i="3"/>
  <c r="F1592" i="3"/>
  <c r="L1589" i="3"/>
  <c r="O1589" i="3" s="1"/>
  <c r="K1590" i="3" s="1"/>
  <c r="M1858" i="3" l="1"/>
  <c r="I1858" i="3"/>
  <c r="N1858" i="3"/>
  <c r="A1859" i="3"/>
  <c r="G1858" i="3"/>
  <c r="L1590" i="3"/>
  <c r="O1590" i="3" s="1"/>
  <c r="K1591" i="3" s="1"/>
  <c r="J1592" i="3"/>
  <c r="H1592" i="3"/>
  <c r="P1590" i="3"/>
  <c r="P1589" i="3"/>
  <c r="E1593" i="3"/>
  <c r="D1593" i="3"/>
  <c r="F1593" i="3"/>
  <c r="C1593" i="3"/>
  <c r="B1593" i="3"/>
  <c r="H1593" i="3" s="1"/>
  <c r="J1593" i="3" s="1"/>
  <c r="J1591" i="3"/>
  <c r="M1859" i="3" l="1"/>
  <c r="I1859" i="3"/>
  <c r="N1859" i="3"/>
  <c r="A1860" i="3"/>
  <c r="G1859" i="3"/>
  <c r="L1591" i="3"/>
  <c r="O1591" i="3" s="1"/>
  <c r="K1592" i="3" s="1"/>
  <c r="P1591" i="3"/>
  <c r="P1592" i="3"/>
  <c r="M1860" i="3" l="1"/>
  <c r="I1860" i="3"/>
  <c r="N1860" i="3"/>
  <c r="A1861" i="3"/>
  <c r="G1860" i="3"/>
  <c r="L1592" i="3"/>
  <c r="O1592" i="3" s="1"/>
  <c r="K1593" i="3" s="1"/>
  <c r="C1594" i="3"/>
  <c r="D1594" i="3"/>
  <c r="B1594" i="3"/>
  <c r="F1594" i="3"/>
  <c r="E1594" i="3"/>
  <c r="M1861" i="3" l="1"/>
  <c r="I1861" i="3"/>
  <c r="N1861" i="3"/>
  <c r="A1862" i="3"/>
  <c r="G1861" i="3"/>
  <c r="D1595" i="3"/>
  <c r="B1595" i="3"/>
  <c r="E1595" i="3"/>
  <c r="F1595" i="3"/>
  <c r="C1595" i="3"/>
  <c r="L1593" i="3"/>
  <c r="O1593" i="3" s="1"/>
  <c r="K1594" i="3" s="1"/>
  <c r="H1594" i="3"/>
  <c r="J1594" i="3" s="1"/>
  <c r="M1862" i="3" l="1"/>
  <c r="I1862" i="3"/>
  <c r="N1862" i="3"/>
  <c r="A1863" i="3"/>
  <c r="G1862" i="3"/>
  <c r="D1596" i="3"/>
  <c r="E1596" i="3"/>
  <c r="F1596" i="3"/>
  <c r="B1596" i="3"/>
  <c r="C1596" i="3"/>
  <c r="P1593" i="3"/>
  <c r="L1594" i="3"/>
  <c r="O1594" i="3" s="1"/>
  <c r="K1595" i="3" s="1"/>
  <c r="H1595" i="3"/>
  <c r="M1863" i="3" l="1"/>
  <c r="I1863" i="3"/>
  <c r="N1863" i="3"/>
  <c r="A1864" i="3"/>
  <c r="G1863" i="3"/>
  <c r="E1597" i="3"/>
  <c r="D1597" i="3"/>
  <c r="C1597" i="3"/>
  <c r="F1597" i="3"/>
  <c r="B1597" i="3"/>
  <c r="H1597" i="3" s="1"/>
  <c r="J1595" i="3"/>
  <c r="H1596" i="3"/>
  <c r="J1596" i="3"/>
  <c r="M1864" i="3" l="1"/>
  <c r="I1864" i="3"/>
  <c r="N1864" i="3"/>
  <c r="A1865" i="3"/>
  <c r="G1864" i="3"/>
  <c r="J1597" i="3"/>
  <c r="P1595" i="3"/>
  <c r="P1594" i="3"/>
  <c r="P1596" i="3"/>
  <c r="L1595" i="3"/>
  <c r="O1595" i="3" s="1"/>
  <c r="K1596" i="3" s="1"/>
  <c r="M1865" i="3" l="1"/>
  <c r="I1865" i="3"/>
  <c r="N1865" i="3"/>
  <c r="A1866" i="3"/>
  <c r="G1865" i="3"/>
  <c r="B1598" i="3"/>
  <c r="E1598" i="3"/>
  <c r="J1598" i="3" s="1"/>
  <c r="H1598" i="3"/>
  <c r="C1598" i="3"/>
  <c r="D1598" i="3"/>
  <c r="F1598" i="3"/>
  <c r="L1596" i="3"/>
  <c r="O1596" i="3"/>
  <c r="K1597" i="3" s="1"/>
  <c r="M1866" i="3" l="1"/>
  <c r="I1866" i="3"/>
  <c r="N1866" i="3"/>
  <c r="A1867" i="3"/>
  <c r="G1866" i="3"/>
  <c r="D1599" i="3"/>
  <c r="C1599" i="3"/>
  <c r="E1599" i="3"/>
  <c r="B1599" i="3"/>
  <c r="F1599" i="3"/>
  <c r="P1597" i="3"/>
  <c r="L1597" i="3"/>
  <c r="O1597" i="3" s="1"/>
  <c r="K1598" i="3" s="1"/>
  <c r="M1867" i="3" l="1"/>
  <c r="I1867" i="3"/>
  <c r="N1867" i="3"/>
  <c r="A1868" i="3"/>
  <c r="G1867" i="3"/>
  <c r="L1598" i="3"/>
  <c r="O1598" i="3" s="1"/>
  <c r="K1599" i="3" s="1"/>
  <c r="F1600" i="3"/>
  <c r="D1600" i="3"/>
  <c r="C1600" i="3"/>
  <c r="E1600" i="3"/>
  <c r="B1600" i="3"/>
  <c r="H1600" i="3" s="1"/>
  <c r="H1599" i="3"/>
  <c r="M1868" i="3" l="1"/>
  <c r="I1868" i="3"/>
  <c r="N1868" i="3"/>
  <c r="A1869" i="3"/>
  <c r="G1868" i="3"/>
  <c r="C1601" i="3"/>
  <c r="E1601" i="3"/>
  <c r="B1601" i="3"/>
  <c r="F1601" i="3"/>
  <c r="D1601" i="3"/>
  <c r="J1600" i="3"/>
  <c r="J1599" i="3"/>
  <c r="L1599" i="3"/>
  <c r="O1599" i="3" s="1"/>
  <c r="K1600" i="3" s="1"/>
  <c r="M1869" i="3" l="1"/>
  <c r="I1869" i="3"/>
  <c r="N1869" i="3"/>
  <c r="A1870" i="3"/>
  <c r="G1869" i="3"/>
  <c r="C1602" i="3"/>
  <c r="E1602" i="3"/>
  <c r="F1602" i="3"/>
  <c r="D1602" i="3"/>
  <c r="B1602" i="3"/>
  <c r="P1598" i="3"/>
  <c r="P1599" i="3"/>
  <c r="L1600" i="3"/>
  <c r="O1600" i="3" s="1"/>
  <c r="K1601" i="3" s="1"/>
  <c r="H1601" i="3"/>
  <c r="M1870" i="3" l="1"/>
  <c r="I1870" i="3"/>
  <c r="N1870" i="3"/>
  <c r="A1871" i="3"/>
  <c r="G1870" i="3"/>
  <c r="J1601" i="3"/>
  <c r="L1601" i="3"/>
  <c r="O1601" i="3"/>
  <c r="E1603" i="3"/>
  <c r="C1603" i="3"/>
  <c r="D1603" i="3"/>
  <c r="F1603" i="3"/>
  <c r="B1603" i="3"/>
  <c r="H1603" i="3" s="1"/>
  <c r="K1602" i="3"/>
  <c r="H1602" i="3"/>
  <c r="M1871" i="3" l="1"/>
  <c r="I1871" i="3"/>
  <c r="N1871" i="3"/>
  <c r="A1872" i="3"/>
  <c r="G1871" i="3"/>
  <c r="J1603" i="3"/>
  <c r="J1602" i="3"/>
  <c r="P1602" i="3" s="1"/>
  <c r="L1602" i="3"/>
  <c r="O1602" i="3" s="1"/>
  <c r="K1603" i="3" s="1"/>
  <c r="P1601" i="3"/>
  <c r="P1600" i="3"/>
  <c r="M1872" i="3" l="1"/>
  <c r="I1872" i="3"/>
  <c r="N1872" i="3"/>
  <c r="A1873" i="3"/>
  <c r="G1872" i="3"/>
  <c r="E1604" i="3"/>
  <c r="D1604" i="3"/>
  <c r="B1604" i="3"/>
  <c r="H1604" i="3"/>
  <c r="F1604" i="3"/>
  <c r="C1604" i="3"/>
  <c r="L1603" i="3"/>
  <c r="O1603" i="3" s="1"/>
  <c r="M1873" i="3" l="1"/>
  <c r="I1873" i="3"/>
  <c r="N1873" i="3"/>
  <c r="A1874" i="3"/>
  <c r="G1873" i="3"/>
  <c r="D1605" i="3"/>
  <c r="B1605" i="3"/>
  <c r="F1605" i="3"/>
  <c r="C1605" i="3"/>
  <c r="E1605" i="3"/>
  <c r="K1604" i="3"/>
  <c r="J1604" i="3"/>
  <c r="M1874" i="3" l="1"/>
  <c r="I1874" i="3"/>
  <c r="N1874" i="3"/>
  <c r="A1875" i="3"/>
  <c r="G1874" i="3"/>
  <c r="C1606" i="3"/>
  <c r="E1606" i="3"/>
  <c r="F1606" i="3"/>
  <c r="D1606" i="3"/>
  <c r="B1606" i="3"/>
  <c r="H1605" i="3"/>
  <c r="P1603" i="3"/>
  <c r="M1875" i="3" l="1"/>
  <c r="I1875" i="3"/>
  <c r="N1875" i="3"/>
  <c r="A1876" i="3"/>
  <c r="G1875" i="3"/>
  <c r="J1605" i="3"/>
  <c r="C1607" i="3"/>
  <c r="B1607" i="3"/>
  <c r="F1607" i="3"/>
  <c r="E1607" i="3"/>
  <c r="D1607" i="3"/>
  <c r="L1604" i="3"/>
  <c r="O1604" i="3" s="1"/>
  <c r="K1605" i="3" s="1"/>
  <c r="H1606" i="3"/>
  <c r="M1876" i="3" l="1"/>
  <c r="I1876" i="3"/>
  <c r="N1876" i="3"/>
  <c r="A1877" i="3"/>
  <c r="G1876" i="3"/>
  <c r="B1608" i="3"/>
  <c r="C1608" i="3"/>
  <c r="E1608" i="3"/>
  <c r="D1608" i="3"/>
  <c r="F1608" i="3"/>
  <c r="J1606" i="3"/>
  <c r="P1606" i="3" s="1"/>
  <c r="H1607" i="3"/>
  <c r="J1607" i="3"/>
  <c r="L1605" i="3"/>
  <c r="O1605" i="3" s="1"/>
  <c r="K1606" i="3" s="1"/>
  <c r="P1604" i="3"/>
  <c r="M1877" i="3" l="1"/>
  <c r="I1877" i="3"/>
  <c r="N1877" i="3"/>
  <c r="A1878" i="3"/>
  <c r="G1877" i="3"/>
  <c r="E1609" i="3"/>
  <c r="C1609" i="3"/>
  <c r="D1609" i="3"/>
  <c r="B1609" i="3"/>
  <c r="H1609" i="3" s="1"/>
  <c r="F1609" i="3"/>
  <c r="P1605" i="3"/>
  <c r="H1608" i="3"/>
  <c r="L1606" i="3"/>
  <c r="O1606" i="3" s="1"/>
  <c r="K1607" i="3" s="1"/>
  <c r="M1878" i="3" l="1"/>
  <c r="I1878" i="3"/>
  <c r="N1878" i="3"/>
  <c r="A1879" i="3"/>
  <c r="G1878" i="3"/>
  <c r="L1607" i="3"/>
  <c r="O1607" i="3" s="1"/>
  <c r="K1608" i="3" s="1"/>
  <c r="J1608" i="3"/>
  <c r="J1609" i="3"/>
  <c r="M1879" i="3" l="1"/>
  <c r="I1879" i="3"/>
  <c r="N1879" i="3"/>
  <c r="A1880" i="3"/>
  <c r="G1879" i="3"/>
  <c r="P1608" i="3"/>
  <c r="P1607" i="3"/>
  <c r="L1608" i="3"/>
  <c r="O1608" i="3" s="1"/>
  <c r="K1609" i="3" s="1"/>
  <c r="B1610" i="3"/>
  <c r="F1610" i="3"/>
  <c r="E1610" i="3"/>
  <c r="H1610" i="3"/>
  <c r="J1610" i="3"/>
  <c r="C1610" i="3"/>
  <c r="D1610" i="3"/>
  <c r="M1880" i="3" l="1"/>
  <c r="I1880" i="3"/>
  <c r="N1880" i="3"/>
  <c r="A1881" i="3"/>
  <c r="G1880" i="3"/>
  <c r="P1609" i="3"/>
  <c r="D1611" i="3"/>
  <c r="F1611" i="3"/>
  <c r="E1611" i="3"/>
  <c r="C1611" i="3"/>
  <c r="B1611" i="3"/>
  <c r="L1609" i="3"/>
  <c r="O1609" i="3" s="1"/>
  <c r="K1610" i="3" s="1"/>
  <c r="M1881" i="3" l="1"/>
  <c r="I1881" i="3"/>
  <c r="N1881" i="3"/>
  <c r="A1882" i="3"/>
  <c r="G1881" i="3"/>
  <c r="L1610" i="3"/>
  <c r="O1610" i="3" s="1"/>
  <c r="K1611" i="3" s="1"/>
  <c r="B1612" i="3"/>
  <c r="E1612" i="3"/>
  <c r="C1612" i="3"/>
  <c r="F1612" i="3"/>
  <c r="D1612" i="3"/>
  <c r="H1611" i="3"/>
  <c r="M1882" i="3" l="1"/>
  <c r="I1882" i="3"/>
  <c r="N1882" i="3"/>
  <c r="A1883" i="3"/>
  <c r="G1882" i="3"/>
  <c r="C1613" i="3"/>
  <c r="E1613" i="3"/>
  <c r="D1613" i="3"/>
  <c r="B1613" i="3"/>
  <c r="F1613" i="3"/>
  <c r="H1612" i="3"/>
  <c r="J1611" i="3"/>
  <c r="M1883" i="3" l="1"/>
  <c r="I1883" i="3"/>
  <c r="N1883" i="3"/>
  <c r="A1884" i="3"/>
  <c r="G1883" i="3"/>
  <c r="B1614" i="3"/>
  <c r="D1614" i="3"/>
  <c r="E1614" i="3"/>
  <c r="F1614" i="3"/>
  <c r="C1614" i="3"/>
  <c r="J1612" i="3"/>
  <c r="J1613" i="3"/>
  <c r="H1613" i="3"/>
  <c r="P1610" i="3"/>
  <c r="P1611" i="3"/>
  <c r="L1611" i="3"/>
  <c r="O1611" i="3" s="1"/>
  <c r="K1612" i="3" s="1"/>
  <c r="M1884" i="3" l="1"/>
  <c r="I1884" i="3"/>
  <c r="N1884" i="3"/>
  <c r="A1885" i="3"/>
  <c r="G1884" i="3"/>
  <c r="B1615" i="3"/>
  <c r="E1615" i="3"/>
  <c r="C1615" i="3"/>
  <c r="F1615" i="3"/>
  <c r="D1615" i="3"/>
  <c r="J1614" i="3"/>
  <c r="P1612" i="3"/>
  <c r="L1612" i="3"/>
  <c r="O1612" i="3" s="1"/>
  <c r="K1613" i="3" s="1"/>
  <c r="H1614" i="3"/>
  <c r="M1885" i="3" l="1"/>
  <c r="I1885" i="3"/>
  <c r="N1885" i="3"/>
  <c r="A1886" i="3"/>
  <c r="G1885" i="3"/>
  <c r="D1616" i="3"/>
  <c r="F1616" i="3"/>
  <c r="E1616" i="3"/>
  <c r="C1616" i="3"/>
  <c r="B1616" i="3"/>
  <c r="P1613" i="3"/>
  <c r="L1613" i="3"/>
  <c r="O1613" i="3" s="1"/>
  <c r="K1614" i="3" s="1"/>
  <c r="H1615" i="3"/>
  <c r="M1886" i="3" l="1"/>
  <c r="I1886" i="3"/>
  <c r="N1886" i="3"/>
  <c r="A1887" i="3"/>
  <c r="G1886" i="3"/>
  <c r="J1615" i="3"/>
  <c r="H1616" i="3"/>
  <c r="J1616" i="3" s="1"/>
  <c r="E1617" i="3"/>
  <c r="B1617" i="3"/>
  <c r="D1617" i="3"/>
  <c r="C1617" i="3"/>
  <c r="F1617" i="3"/>
  <c r="H1617" i="3"/>
  <c r="J1617" i="3" s="1"/>
  <c r="L1614" i="3"/>
  <c r="O1614" i="3" s="1"/>
  <c r="K1615" i="3" s="1"/>
  <c r="M1887" i="3" l="1"/>
  <c r="I1887" i="3"/>
  <c r="N1887" i="3"/>
  <c r="A1888" i="3"/>
  <c r="G1887" i="3"/>
  <c r="D1618" i="3"/>
  <c r="C1618" i="3"/>
  <c r="F1618" i="3"/>
  <c r="B1618" i="3"/>
  <c r="E1618" i="3"/>
  <c r="L1615" i="3"/>
  <c r="O1615" i="3" s="1"/>
  <c r="K1616" i="3" s="1"/>
  <c r="P1615" i="3"/>
  <c r="P1614" i="3"/>
  <c r="P1616" i="3"/>
  <c r="M1888" i="3" l="1"/>
  <c r="I1888" i="3"/>
  <c r="N1888" i="3"/>
  <c r="A1889" i="3"/>
  <c r="G1888" i="3"/>
  <c r="D1619" i="3"/>
  <c r="E1619" i="3"/>
  <c r="F1619" i="3"/>
  <c r="B1619" i="3"/>
  <c r="H1619" i="3" s="1"/>
  <c r="C1619" i="3"/>
  <c r="H1618" i="3"/>
  <c r="L1616" i="3"/>
  <c r="O1616" i="3" s="1"/>
  <c r="K1617" i="3" s="1"/>
  <c r="M1889" i="3" l="1"/>
  <c r="I1889" i="3"/>
  <c r="N1889" i="3"/>
  <c r="A1890" i="3"/>
  <c r="G1889" i="3"/>
  <c r="J1618" i="3"/>
  <c r="J1619" i="3"/>
  <c r="L1617" i="3"/>
  <c r="O1617" i="3" s="1"/>
  <c r="K1618" i="3" s="1"/>
  <c r="M1890" i="3" l="1"/>
  <c r="I1890" i="3"/>
  <c r="N1890" i="3"/>
  <c r="A1891" i="3"/>
  <c r="G1890" i="3"/>
  <c r="B1620" i="3"/>
  <c r="D1620" i="3"/>
  <c r="F1620" i="3"/>
  <c r="C1620" i="3"/>
  <c r="H1620" i="3"/>
  <c r="E1620" i="3"/>
  <c r="L1618" i="3"/>
  <c r="O1618" i="3" s="1"/>
  <c r="K1619" i="3" s="1"/>
  <c r="P1618" i="3"/>
  <c r="P1617" i="3"/>
  <c r="M1891" i="3" l="1"/>
  <c r="I1891" i="3"/>
  <c r="N1891" i="3"/>
  <c r="A1892" i="3"/>
  <c r="G1891" i="3"/>
  <c r="D1621" i="3"/>
  <c r="B1621" i="3"/>
  <c r="C1621" i="3"/>
  <c r="F1621" i="3"/>
  <c r="E1621" i="3"/>
  <c r="L1619" i="3"/>
  <c r="O1619" i="3" s="1"/>
  <c r="K1620" i="3" s="1"/>
  <c r="J1620" i="3"/>
  <c r="M1892" i="3" l="1"/>
  <c r="I1892" i="3"/>
  <c r="N1892" i="3"/>
  <c r="A1893" i="3"/>
  <c r="G1892" i="3"/>
  <c r="E1622" i="3"/>
  <c r="B1622" i="3"/>
  <c r="D1622" i="3"/>
  <c r="C1622" i="3"/>
  <c r="F1622" i="3"/>
  <c r="P1619" i="3"/>
  <c r="H1621" i="3"/>
  <c r="M1893" i="3" l="1"/>
  <c r="I1893" i="3"/>
  <c r="N1893" i="3"/>
  <c r="A1894" i="3"/>
  <c r="G1893" i="3"/>
  <c r="J1621" i="3"/>
  <c r="E1623" i="3"/>
  <c r="F1623" i="3"/>
  <c r="D1623" i="3"/>
  <c r="B1623" i="3"/>
  <c r="C1623" i="3"/>
  <c r="L1620" i="3"/>
  <c r="O1620" i="3" s="1"/>
  <c r="K1621" i="3" s="1"/>
  <c r="H1622" i="3"/>
  <c r="M1894" i="3" l="1"/>
  <c r="I1894" i="3"/>
  <c r="N1894" i="3"/>
  <c r="A1895" i="3"/>
  <c r="G1894" i="3"/>
  <c r="J1622" i="3"/>
  <c r="H1623" i="3"/>
  <c r="L1621" i="3"/>
  <c r="O1621" i="3" s="1"/>
  <c r="K1622" i="3" s="1"/>
  <c r="P1621" i="3"/>
  <c r="P1620" i="3"/>
  <c r="M1895" i="3" l="1"/>
  <c r="I1895" i="3"/>
  <c r="N1895" i="3"/>
  <c r="A1896" i="3"/>
  <c r="G1895" i="3"/>
  <c r="J1623" i="3"/>
  <c r="L1622" i="3"/>
  <c r="O1622" i="3" s="1"/>
  <c r="K1623" i="3" s="1"/>
  <c r="P1622" i="3"/>
  <c r="D1624" i="3"/>
  <c r="B1624" i="3"/>
  <c r="C1624" i="3"/>
  <c r="E1624" i="3"/>
  <c r="F1624" i="3"/>
  <c r="M1896" i="3" l="1"/>
  <c r="I1896" i="3"/>
  <c r="N1896" i="3"/>
  <c r="A1897" i="3"/>
  <c r="G1896" i="3"/>
  <c r="D1625" i="3"/>
  <c r="F1625" i="3"/>
  <c r="E1625" i="3"/>
  <c r="C1625" i="3"/>
  <c r="B1625" i="3"/>
  <c r="H1624" i="3"/>
  <c r="J1624" i="3" s="1"/>
  <c r="P1623" i="3" s="1"/>
  <c r="L1623" i="3"/>
  <c r="O1623" i="3" s="1"/>
  <c r="K1624" i="3" s="1"/>
  <c r="M1897" i="3" l="1"/>
  <c r="I1897" i="3"/>
  <c r="N1897" i="3"/>
  <c r="A1898" i="3"/>
  <c r="G1897" i="3"/>
  <c r="L1624" i="3"/>
  <c r="O1624" i="3" s="1"/>
  <c r="K1625" i="3" s="1"/>
  <c r="H1625" i="3"/>
  <c r="M1898" i="3" l="1"/>
  <c r="I1898" i="3"/>
  <c r="N1898" i="3"/>
  <c r="A1899" i="3"/>
  <c r="G1898" i="3"/>
  <c r="B1626" i="3"/>
  <c r="D1626" i="3"/>
  <c r="C1626" i="3"/>
  <c r="E1626" i="3"/>
  <c r="F1626" i="3"/>
  <c r="J1625" i="3"/>
  <c r="M1899" i="3" l="1"/>
  <c r="I1899" i="3"/>
  <c r="N1899" i="3"/>
  <c r="A1900" i="3"/>
  <c r="G1899" i="3"/>
  <c r="D1627" i="3"/>
  <c r="F1627" i="3"/>
  <c r="C1627" i="3"/>
  <c r="E1627" i="3"/>
  <c r="B1627" i="3"/>
  <c r="L1625" i="3"/>
  <c r="O1625" i="3" s="1"/>
  <c r="K1626" i="3" s="1"/>
  <c r="H1626" i="3"/>
  <c r="P1624" i="3"/>
  <c r="M1900" i="3" l="1"/>
  <c r="I1900" i="3"/>
  <c r="N1900" i="3"/>
  <c r="A1901" i="3"/>
  <c r="G1900" i="3"/>
  <c r="J1626" i="3"/>
  <c r="H1627" i="3"/>
  <c r="J1627" i="3" s="1"/>
  <c r="M1901" i="3" l="1"/>
  <c r="I1901" i="3"/>
  <c r="N1901" i="3"/>
  <c r="A1902" i="3"/>
  <c r="G1901" i="3"/>
  <c r="D1628" i="3"/>
  <c r="E1628" i="3"/>
  <c r="B1628" i="3"/>
  <c r="H1628" i="3" s="1"/>
  <c r="C1628" i="3"/>
  <c r="F1628" i="3"/>
  <c r="L1626" i="3"/>
  <c r="O1626" i="3" s="1"/>
  <c r="K1627" i="3" s="1"/>
  <c r="L1627" i="3"/>
  <c r="P1626" i="3"/>
  <c r="P1625" i="3"/>
  <c r="M1902" i="3" l="1"/>
  <c r="I1902" i="3"/>
  <c r="N1902" i="3"/>
  <c r="A1903" i="3"/>
  <c r="G1902" i="3"/>
  <c r="B1629" i="3"/>
  <c r="E1629" i="3"/>
  <c r="C1629" i="3"/>
  <c r="D1629" i="3"/>
  <c r="F1629" i="3"/>
  <c r="J1628" i="3"/>
  <c r="O1627" i="3"/>
  <c r="K1628" i="3" s="1"/>
  <c r="M1903" i="3" l="1"/>
  <c r="I1903" i="3"/>
  <c r="N1903" i="3"/>
  <c r="A1904" i="3"/>
  <c r="G1903" i="3"/>
  <c r="D1630" i="3"/>
  <c r="C1630" i="3"/>
  <c r="E1630" i="3"/>
  <c r="F1630" i="3"/>
  <c r="B1630" i="3"/>
  <c r="P1627" i="3"/>
  <c r="H1629" i="3"/>
  <c r="L1628" i="3"/>
  <c r="O1628" i="3" s="1"/>
  <c r="K1629" i="3" s="1"/>
  <c r="M1904" i="3" l="1"/>
  <c r="I1904" i="3"/>
  <c r="N1904" i="3"/>
  <c r="A1905" i="3"/>
  <c r="G1904" i="3"/>
  <c r="C1631" i="3"/>
  <c r="E1631" i="3"/>
  <c r="H1631" i="3"/>
  <c r="F1631" i="3"/>
  <c r="B1631" i="3"/>
  <c r="D1631" i="3"/>
  <c r="J1629" i="3"/>
  <c r="L1629" i="3"/>
  <c r="O1629" i="3" s="1"/>
  <c r="K1630" i="3" s="1"/>
  <c r="H1630" i="3"/>
  <c r="M1905" i="3" l="1"/>
  <c r="I1905" i="3"/>
  <c r="N1905" i="3"/>
  <c r="A1906" i="3"/>
  <c r="G1905" i="3"/>
  <c r="J1631" i="3"/>
  <c r="E1632" i="3"/>
  <c r="D1632" i="3"/>
  <c r="B1632" i="3"/>
  <c r="F1632" i="3"/>
  <c r="C1632" i="3"/>
  <c r="H1632" i="3"/>
  <c r="P1628" i="3"/>
  <c r="J1630" i="3"/>
  <c r="P1630" i="3" s="1"/>
  <c r="M1906" i="3" l="1"/>
  <c r="I1906" i="3"/>
  <c r="N1906" i="3"/>
  <c r="A1907" i="3"/>
  <c r="G1906" i="3"/>
  <c r="J1632" i="3"/>
  <c r="F1633" i="3"/>
  <c r="B1633" i="3"/>
  <c r="E1633" i="3"/>
  <c r="D1633" i="3"/>
  <c r="C1633" i="3"/>
  <c r="H1633" i="3"/>
  <c r="L1630" i="3"/>
  <c r="O1630" i="3" s="1"/>
  <c r="K1631" i="3" s="1"/>
  <c r="P1629" i="3"/>
  <c r="P1631" i="3"/>
  <c r="M1907" i="3" l="1"/>
  <c r="I1907" i="3"/>
  <c r="N1907" i="3"/>
  <c r="A1908" i="3"/>
  <c r="G1907" i="3"/>
  <c r="L1631" i="3"/>
  <c r="O1631" i="3" s="1"/>
  <c r="K1632" i="3" s="1"/>
  <c r="J1633" i="3"/>
  <c r="M1908" i="3" l="1"/>
  <c r="I1908" i="3"/>
  <c r="N1908" i="3"/>
  <c r="A1909" i="3"/>
  <c r="G1908" i="3"/>
  <c r="L1632" i="3"/>
  <c r="O1632" i="3" s="1"/>
  <c r="K1633" i="3" s="1"/>
  <c r="P1632" i="3"/>
  <c r="C1634" i="3"/>
  <c r="F1634" i="3"/>
  <c r="B1634" i="3"/>
  <c r="E1634" i="3"/>
  <c r="D1634" i="3"/>
  <c r="M1909" i="3" l="1"/>
  <c r="I1909" i="3"/>
  <c r="N1909" i="3"/>
  <c r="A1910" i="3"/>
  <c r="G1909" i="3"/>
  <c r="E1635" i="3"/>
  <c r="F1635" i="3"/>
  <c r="B1635" i="3"/>
  <c r="C1635" i="3"/>
  <c r="D1635" i="3"/>
  <c r="L1633" i="3"/>
  <c r="O1633" i="3" s="1"/>
  <c r="K1634" i="3" s="1"/>
  <c r="H1634" i="3"/>
  <c r="J1634" i="3"/>
  <c r="M1910" i="3" l="1"/>
  <c r="I1910" i="3"/>
  <c r="N1910" i="3"/>
  <c r="A1911" i="3"/>
  <c r="G1910" i="3"/>
  <c r="E1636" i="3"/>
  <c r="B1636" i="3"/>
  <c r="C1636" i="3"/>
  <c r="D1636" i="3"/>
  <c r="F1636" i="3"/>
  <c r="H1635" i="3"/>
  <c r="P1633" i="3"/>
  <c r="L1634" i="3"/>
  <c r="O1634" i="3" s="1"/>
  <c r="K1635" i="3" s="1"/>
  <c r="M1911" i="3" l="1"/>
  <c r="I1911" i="3"/>
  <c r="N1911" i="3"/>
  <c r="A1912" i="3"/>
  <c r="G1911" i="3"/>
  <c r="C1637" i="3"/>
  <c r="B1637" i="3"/>
  <c r="F1637" i="3"/>
  <c r="D1637" i="3"/>
  <c r="E1637" i="3"/>
  <c r="J1635" i="3"/>
  <c r="L1635" i="3"/>
  <c r="O1635" i="3" s="1"/>
  <c r="K1636" i="3" s="1"/>
  <c r="H1636" i="3"/>
  <c r="M1912" i="3" l="1"/>
  <c r="I1912" i="3"/>
  <c r="N1912" i="3"/>
  <c r="A1913" i="3"/>
  <c r="G1912" i="3"/>
  <c r="J1636" i="3"/>
  <c r="L1636" i="3"/>
  <c r="O1636" i="3" s="1"/>
  <c r="K1637" i="3" s="1"/>
  <c r="H1637" i="3"/>
  <c r="J1637" i="3"/>
  <c r="P1635" i="3"/>
  <c r="P1634" i="3"/>
  <c r="M1913" i="3" l="1"/>
  <c r="I1913" i="3"/>
  <c r="N1913" i="3"/>
  <c r="A1914" i="3"/>
  <c r="G1913" i="3"/>
  <c r="L1637" i="3"/>
  <c r="O1637" i="3" s="1"/>
  <c r="K1638" i="3" s="1"/>
  <c r="P1636" i="3"/>
  <c r="F1638" i="3"/>
  <c r="E1638" i="3"/>
  <c r="J1638" i="3" s="1"/>
  <c r="B1638" i="3"/>
  <c r="H1638" i="3"/>
  <c r="C1638" i="3"/>
  <c r="D1638" i="3"/>
  <c r="M1914" i="3" l="1"/>
  <c r="I1914" i="3"/>
  <c r="N1914" i="3"/>
  <c r="A1915" i="3"/>
  <c r="G1914" i="3"/>
  <c r="F1639" i="3"/>
  <c r="C1639" i="3"/>
  <c r="B1639" i="3"/>
  <c r="H1639" i="3"/>
  <c r="E1639" i="3"/>
  <c r="D1639" i="3"/>
  <c r="P1637" i="3"/>
  <c r="L1638" i="3"/>
  <c r="O1638" i="3" s="1"/>
  <c r="K1639" i="3" s="1"/>
  <c r="M1915" i="3" l="1"/>
  <c r="I1915" i="3"/>
  <c r="N1915" i="3"/>
  <c r="A1916" i="3"/>
  <c r="G1915" i="3"/>
  <c r="B1640" i="3"/>
  <c r="C1640" i="3"/>
  <c r="F1640" i="3"/>
  <c r="E1640" i="3"/>
  <c r="D1640" i="3"/>
  <c r="L1639" i="3"/>
  <c r="O1639" i="3" s="1"/>
  <c r="J1639" i="3"/>
  <c r="M1916" i="3" l="1"/>
  <c r="I1916" i="3"/>
  <c r="N1916" i="3"/>
  <c r="A1917" i="3"/>
  <c r="G1916" i="3"/>
  <c r="D1641" i="3"/>
  <c r="E1641" i="3"/>
  <c r="C1641" i="3"/>
  <c r="F1641" i="3"/>
  <c r="B1641" i="3"/>
  <c r="P1638" i="3"/>
  <c r="H1640" i="3"/>
  <c r="K1640" i="3"/>
  <c r="M1917" i="3" l="1"/>
  <c r="I1917" i="3"/>
  <c r="N1917" i="3"/>
  <c r="A1918" i="3"/>
  <c r="G1917" i="3"/>
  <c r="J1640" i="3"/>
  <c r="L1640" i="3"/>
  <c r="O1640" i="3" s="1"/>
  <c r="K1641" i="3" s="1"/>
  <c r="D1642" i="3"/>
  <c r="C1642" i="3"/>
  <c r="E1642" i="3"/>
  <c r="B1642" i="3"/>
  <c r="F1642" i="3"/>
  <c r="H1641" i="3"/>
  <c r="M1918" i="3" l="1"/>
  <c r="I1918" i="3"/>
  <c r="N1918" i="3"/>
  <c r="A1919" i="3"/>
  <c r="G1918" i="3"/>
  <c r="C1643" i="3"/>
  <c r="E1643" i="3"/>
  <c r="B1643" i="3"/>
  <c r="F1643" i="3"/>
  <c r="D1643" i="3"/>
  <c r="J1641" i="3"/>
  <c r="H1642" i="3"/>
  <c r="J1642" i="3" s="1"/>
  <c r="P1640" i="3"/>
  <c r="P1639" i="3"/>
  <c r="M1919" i="3" l="1"/>
  <c r="I1919" i="3"/>
  <c r="N1919" i="3"/>
  <c r="A1920" i="3"/>
  <c r="G1919" i="3"/>
  <c r="B1644" i="3"/>
  <c r="F1644" i="3"/>
  <c r="E1644" i="3"/>
  <c r="C1644" i="3"/>
  <c r="D1644" i="3"/>
  <c r="H1643" i="3"/>
  <c r="J1643" i="3" s="1"/>
  <c r="P1641" i="3"/>
  <c r="L1641" i="3"/>
  <c r="O1641" i="3" s="1"/>
  <c r="K1642" i="3" s="1"/>
  <c r="M1920" i="3" l="1"/>
  <c r="I1920" i="3"/>
  <c r="N1920" i="3"/>
  <c r="A1921" i="3"/>
  <c r="G1920" i="3"/>
  <c r="D1645" i="3"/>
  <c r="C1645" i="3"/>
  <c r="E1645" i="3"/>
  <c r="F1645" i="3"/>
  <c r="B1645" i="3"/>
  <c r="L1642" i="3"/>
  <c r="O1642" i="3" s="1"/>
  <c r="K1643" i="3" s="1"/>
  <c r="P1642" i="3"/>
  <c r="H1644" i="3"/>
  <c r="M1921" i="3" l="1"/>
  <c r="I1921" i="3"/>
  <c r="N1921" i="3"/>
  <c r="A1922" i="3"/>
  <c r="G1921" i="3"/>
  <c r="C1646" i="3"/>
  <c r="D1646" i="3"/>
  <c r="E1646" i="3"/>
  <c r="F1646" i="3"/>
  <c r="B1646" i="3"/>
  <c r="J1644" i="3"/>
  <c r="L1643" i="3"/>
  <c r="O1643" i="3" s="1"/>
  <c r="K1644" i="3" s="1"/>
  <c r="H1645" i="3"/>
  <c r="M1922" i="3" l="1"/>
  <c r="I1922" i="3"/>
  <c r="N1922" i="3"/>
  <c r="A1923" i="3"/>
  <c r="G1922" i="3"/>
  <c r="B1647" i="3"/>
  <c r="C1647" i="3"/>
  <c r="F1647" i="3"/>
  <c r="E1647" i="3"/>
  <c r="D1647" i="3"/>
  <c r="L1644" i="3"/>
  <c r="O1644" i="3" s="1"/>
  <c r="K1645" i="3" s="1"/>
  <c r="J1646" i="3"/>
  <c r="H1646" i="3"/>
  <c r="J1645" i="3"/>
  <c r="P1644" i="3"/>
  <c r="P1643" i="3"/>
  <c r="M1923" i="3" l="1"/>
  <c r="I1923" i="3"/>
  <c r="N1923" i="3"/>
  <c r="A1924" i="3"/>
  <c r="G1923" i="3"/>
  <c r="L1645" i="3"/>
  <c r="O1645" i="3" s="1"/>
  <c r="K1646" i="3" s="1"/>
  <c r="D1648" i="3"/>
  <c r="F1648" i="3"/>
  <c r="E1648" i="3"/>
  <c r="C1648" i="3"/>
  <c r="B1648" i="3"/>
  <c r="P1645" i="3"/>
  <c r="H1647" i="3"/>
  <c r="M1924" i="3" l="1"/>
  <c r="I1924" i="3"/>
  <c r="N1924" i="3"/>
  <c r="A1925" i="3"/>
  <c r="G1924" i="3"/>
  <c r="J1647" i="3"/>
  <c r="L1646" i="3"/>
  <c r="O1646" i="3" s="1"/>
  <c r="K1647" i="3" s="1"/>
  <c r="J1648" i="3"/>
  <c r="H1648" i="3"/>
  <c r="M1925" i="3" l="1"/>
  <c r="I1925" i="3"/>
  <c r="N1925" i="3"/>
  <c r="A1926" i="3"/>
  <c r="G1925" i="3"/>
  <c r="P1647" i="3"/>
  <c r="P1646" i="3"/>
  <c r="D1649" i="3"/>
  <c r="B1649" i="3"/>
  <c r="C1649" i="3"/>
  <c r="F1649" i="3"/>
  <c r="E1649" i="3"/>
  <c r="L1647" i="3"/>
  <c r="O1647" i="3" s="1"/>
  <c r="K1648" i="3" s="1"/>
  <c r="M1926" i="3" l="1"/>
  <c r="I1926" i="3"/>
  <c r="N1926" i="3"/>
  <c r="A1927" i="3"/>
  <c r="G1926" i="3"/>
  <c r="E1650" i="3"/>
  <c r="B1650" i="3"/>
  <c r="D1650" i="3"/>
  <c r="F1650" i="3"/>
  <c r="C1650" i="3"/>
  <c r="H1649" i="3"/>
  <c r="L1648" i="3"/>
  <c r="O1648" i="3" s="1"/>
  <c r="K1649" i="3" s="1"/>
  <c r="M1927" i="3" l="1"/>
  <c r="I1927" i="3"/>
  <c r="N1927" i="3"/>
  <c r="A1928" i="3"/>
  <c r="G1927" i="3"/>
  <c r="J1649" i="3"/>
  <c r="H1650" i="3"/>
  <c r="L1649" i="3"/>
  <c r="O1649" i="3" s="1"/>
  <c r="K1650" i="3" s="1"/>
  <c r="M1928" i="3" l="1"/>
  <c r="I1928" i="3"/>
  <c r="N1928" i="3"/>
  <c r="A1929" i="3"/>
  <c r="G1928" i="3"/>
  <c r="J1650" i="3"/>
  <c r="L1650" i="3"/>
  <c r="O1650" i="3" s="1"/>
  <c r="F1651" i="3"/>
  <c r="C1651" i="3"/>
  <c r="E1651" i="3"/>
  <c r="D1651" i="3"/>
  <c r="B1651" i="3"/>
  <c r="P1648" i="3"/>
  <c r="P1649" i="3"/>
  <c r="M1929" i="3" l="1"/>
  <c r="I1929" i="3"/>
  <c r="N1929" i="3"/>
  <c r="A1930" i="3"/>
  <c r="G1929" i="3"/>
  <c r="C1652" i="3"/>
  <c r="D1652" i="3"/>
  <c r="F1652" i="3"/>
  <c r="B1652" i="3"/>
  <c r="E1652" i="3"/>
  <c r="H1651" i="3"/>
  <c r="K1651" i="3"/>
  <c r="M1930" i="3" l="1"/>
  <c r="I1930" i="3"/>
  <c r="N1930" i="3"/>
  <c r="A1931" i="3"/>
  <c r="G1930" i="3"/>
  <c r="J1651" i="3"/>
  <c r="L1651" i="3"/>
  <c r="C1653" i="3"/>
  <c r="D1653" i="3"/>
  <c r="F1653" i="3"/>
  <c r="B1653" i="3"/>
  <c r="E1653" i="3"/>
  <c r="O1651" i="3"/>
  <c r="K1652" i="3" s="1"/>
  <c r="H1652" i="3"/>
  <c r="M1931" i="3" l="1"/>
  <c r="I1931" i="3"/>
  <c r="N1931" i="3"/>
  <c r="A1932" i="3"/>
  <c r="G1931" i="3"/>
  <c r="J1652" i="3"/>
  <c r="L1652" i="3"/>
  <c r="D1654" i="3"/>
  <c r="B1654" i="3"/>
  <c r="E1654" i="3"/>
  <c r="F1654" i="3"/>
  <c r="C1654" i="3"/>
  <c r="O1652" i="3"/>
  <c r="K1653" i="3" s="1"/>
  <c r="H1653" i="3"/>
  <c r="J1653" i="3" s="1"/>
  <c r="P1651" i="3"/>
  <c r="P1650" i="3"/>
  <c r="M1932" i="3" l="1"/>
  <c r="I1932" i="3"/>
  <c r="N1932" i="3"/>
  <c r="A1933" i="3"/>
  <c r="G1932" i="3"/>
  <c r="D1655" i="3"/>
  <c r="C1655" i="3"/>
  <c r="F1655" i="3"/>
  <c r="B1655" i="3"/>
  <c r="E1655" i="3"/>
  <c r="H1654" i="3"/>
  <c r="J1654" i="3"/>
  <c r="P1653" i="3" s="1"/>
  <c r="P1652" i="3"/>
  <c r="L1653" i="3"/>
  <c r="O1653" i="3" s="1"/>
  <c r="K1654" i="3" s="1"/>
  <c r="M1933" i="3" l="1"/>
  <c r="I1933" i="3"/>
  <c r="N1933" i="3"/>
  <c r="A1934" i="3"/>
  <c r="G1933" i="3"/>
  <c r="D1656" i="3"/>
  <c r="F1656" i="3"/>
  <c r="E1656" i="3"/>
  <c r="C1656" i="3"/>
  <c r="B1656" i="3"/>
  <c r="H1655" i="3"/>
  <c r="L1654" i="3"/>
  <c r="O1654" i="3" s="1"/>
  <c r="K1655" i="3" s="1"/>
  <c r="M1934" i="3" l="1"/>
  <c r="I1934" i="3"/>
  <c r="N1934" i="3"/>
  <c r="A1935" i="3"/>
  <c r="G1934" i="3"/>
  <c r="J1655" i="3"/>
  <c r="L1655" i="3"/>
  <c r="O1655" i="3" s="1"/>
  <c r="K1656" i="3" s="1"/>
  <c r="J1656" i="3"/>
  <c r="H1656" i="3"/>
  <c r="M1935" i="3" l="1"/>
  <c r="I1935" i="3"/>
  <c r="N1935" i="3"/>
  <c r="A1936" i="3"/>
  <c r="G1935" i="3"/>
  <c r="E1657" i="3"/>
  <c r="H1657" i="3"/>
  <c r="J1657" i="3" s="1"/>
  <c r="B1657" i="3"/>
  <c r="C1657" i="3"/>
  <c r="D1657" i="3"/>
  <c r="F1657" i="3"/>
  <c r="P1655" i="3"/>
  <c r="P1654" i="3"/>
  <c r="M1936" i="3" l="1"/>
  <c r="I1936" i="3"/>
  <c r="N1936" i="3"/>
  <c r="A1937" i="3"/>
  <c r="G1936" i="3"/>
  <c r="D1658" i="3"/>
  <c r="E1658" i="3"/>
  <c r="C1658" i="3"/>
  <c r="B1658" i="3"/>
  <c r="F1658" i="3"/>
  <c r="H1658" i="3"/>
  <c r="P1656" i="3"/>
  <c r="L1656" i="3"/>
  <c r="O1656" i="3" s="1"/>
  <c r="K1657" i="3" s="1"/>
  <c r="M1937" i="3" l="1"/>
  <c r="I1937" i="3"/>
  <c r="N1937" i="3"/>
  <c r="A1938" i="3"/>
  <c r="G1937" i="3"/>
  <c r="D1659" i="3"/>
  <c r="C1659" i="3"/>
  <c r="E1659" i="3"/>
  <c r="F1659" i="3"/>
  <c r="B1659" i="3"/>
  <c r="L1657" i="3"/>
  <c r="J1658" i="3"/>
  <c r="O1657" i="3"/>
  <c r="K1658" i="3" s="1"/>
  <c r="M1938" i="3" l="1"/>
  <c r="I1938" i="3"/>
  <c r="N1938" i="3"/>
  <c r="A1939" i="3"/>
  <c r="G1938" i="3"/>
  <c r="C1660" i="3"/>
  <c r="F1660" i="3"/>
  <c r="E1660" i="3"/>
  <c r="D1660" i="3"/>
  <c r="B1660" i="3"/>
  <c r="P1657" i="3"/>
  <c r="L1658" i="3"/>
  <c r="O1658" i="3" s="1"/>
  <c r="K1659" i="3" s="1"/>
  <c r="H1659" i="3"/>
  <c r="M1939" i="3" l="1"/>
  <c r="I1939" i="3"/>
  <c r="N1939" i="3"/>
  <c r="A1940" i="3"/>
  <c r="G1939" i="3"/>
  <c r="D1661" i="3"/>
  <c r="E1661" i="3"/>
  <c r="F1661" i="3"/>
  <c r="B1661" i="3"/>
  <c r="C1661" i="3"/>
  <c r="J1659" i="3"/>
  <c r="L1659" i="3"/>
  <c r="O1659" i="3" s="1"/>
  <c r="K1660" i="3" s="1"/>
  <c r="H1660" i="3"/>
  <c r="M1940" i="3" l="1"/>
  <c r="I1940" i="3"/>
  <c r="N1940" i="3"/>
  <c r="A1941" i="3"/>
  <c r="G1940" i="3"/>
  <c r="J1660" i="3"/>
  <c r="H1661" i="3"/>
  <c r="P1659" i="3"/>
  <c r="P1658" i="3"/>
  <c r="J1661" i="3"/>
  <c r="M1941" i="3" l="1"/>
  <c r="I1941" i="3"/>
  <c r="N1941" i="3"/>
  <c r="G1941" i="3"/>
  <c r="A1942" i="3"/>
  <c r="P1660" i="3"/>
  <c r="B1662" i="3"/>
  <c r="E1662" i="3"/>
  <c r="F1662" i="3"/>
  <c r="C1662" i="3"/>
  <c r="H1662" i="3"/>
  <c r="D1662" i="3"/>
  <c r="L1660" i="3"/>
  <c r="O1660" i="3" s="1"/>
  <c r="K1661" i="3" s="1"/>
  <c r="M1942" i="3" l="1"/>
  <c r="I1942" i="3"/>
  <c r="N1942" i="3"/>
  <c r="A1943" i="3"/>
  <c r="G1942" i="3"/>
  <c r="J1662" i="3"/>
  <c r="L1661" i="3"/>
  <c r="O1661" i="3" s="1"/>
  <c r="K1662" i="3" s="1"/>
  <c r="M1943" i="3" l="1"/>
  <c r="I1943" i="3"/>
  <c r="N1943" i="3"/>
  <c r="A1944" i="3"/>
  <c r="G1943" i="3"/>
  <c r="P1661" i="3"/>
  <c r="D1663" i="3"/>
  <c r="E1663" i="3"/>
  <c r="B1663" i="3"/>
  <c r="F1663" i="3"/>
  <c r="C1663" i="3"/>
  <c r="M1944" i="3" l="1"/>
  <c r="I1944" i="3"/>
  <c r="N1944" i="3"/>
  <c r="A1945" i="3"/>
  <c r="G1944" i="3"/>
  <c r="D1664" i="3"/>
  <c r="B1664" i="3"/>
  <c r="E1664" i="3"/>
  <c r="C1664" i="3"/>
  <c r="F1664" i="3"/>
  <c r="J1663" i="3"/>
  <c r="H1663" i="3"/>
  <c r="L1662" i="3"/>
  <c r="O1662" i="3" s="1"/>
  <c r="K1663" i="3" s="1"/>
  <c r="M1945" i="3" l="1"/>
  <c r="I1945" i="3"/>
  <c r="N1945" i="3"/>
  <c r="A1946" i="3"/>
  <c r="G1945" i="3"/>
  <c r="C1665" i="3"/>
  <c r="D1665" i="3"/>
  <c r="F1665" i="3"/>
  <c r="B1665" i="3"/>
  <c r="E1665" i="3"/>
  <c r="L1663" i="3"/>
  <c r="O1663" i="3" s="1"/>
  <c r="K1664" i="3" s="1"/>
  <c r="H1664" i="3"/>
  <c r="J1664" i="3" s="1"/>
  <c r="P1663" i="3" s="1"/>
  <c r="P1662" i="3"/>
  <c r="M1946" i="3" l="1"/>
  <c r="I1946" i="3"/>
  <c r="N1946" i="3"/>
  <c r="A1947" i="3"/>
  <c r="G1946" i="3"/>
  <c r="H1665" i="3"/>
  <c r="L1664" i="3"/>
  <c r="O1664" i="3" s="1"/>
  <c r="K1665" i="3" s="1"/>
  <c r="M1947" i="3" l="1"/>
  <c r="I1947" i="3"/>
  <c r="N1947" i="3"/>
  <c r="A1948" i="3"/>
  <c r="G1947" i="3"/>
  <c r="J1665" i="3"/>
  <c r="L1665" i="3"/>
  <c r="O1665" i="3" s="1"/>
  <c r="C1666" i="3"/>
  <c r="B1666" i="3"/>
  <c r="D1666" i="3"/>
  <c r="H1666" i="3"/>
  <c r="E1666" i="3"/>
  <c r="J1666" i="3" s="1"/>
  <c r="F1666" i="3"/>
  <c r="M1948" i="3" l="1"/>
  <c r="I1948" i="3"/>
  <c r="N1948" i="3"/>
  <c r="A1949" i="3"/>
  <c r="G1948" i="3"/>
  <c r="B1667" i="3"/>
  <c r="F1667" i="3"/>
  <c r="D1667" i="3"/>
  <c r="C1667" i="3"/>
  <c r="H1667" i="3"/>
  <c r="E1667" i="3"/>
  <c r="P1665" i="3"/>
  <c r="P1664" i="3"/>
  <c r="K1666" i="3"/>
  <c r="M1949" i="3" l="1"/>
  <c r="I1949" i="3"/>
  <c r="N1949" i="3"/>
  <c r="A1950" i="3"/>
  <c r="G1949" i="3"/>
  <c r="D1668" i="3"/>
  <c r="E1668" i="3"/>
  <c r="C1668" i="3"/>
  <c r="B1668" i="3"/>
  <c r="F1668" i="3"/>
  <c r="J1667" i="3"/>
  <c r="L1666" i="3"/>
  <c r="O1666" i="3"/>
  <c r="K1667" i="3" s="1"/>
  <c r="M1950" i="3" l="1"/>
  <c r="I1950" i="3"/>
  <c r="N1950" i="3"/>
  <c r="A1951" i="3"/>
  <c r="G1950" i="3"/>
  <c r="F1669" i="3"/>
  <c r="B1669" i="3"/>
  <c r="D1669" i="3"/>
  <c r="E1669" i="3"/>
  <c r="C1669" i="3"/>
  <c r="H1668" i="3"/>
  <c r="P1666" i="3"/>
  <c r="L1667" i="3"/>
  <c r="O1667" i="3" s="1"/>
  <c r="K1668" i="3" s="1"/>
  <c r="M1951" i="3" l="1"/>
  <c r="I1951" i="3"/>
  <c r="N1951" i="3"/>
  <c r="A1952" i="3"/>
  <c r="G1951" i="3"/>
  <c r="J1668" i="3"/>
  <c r="H1669" i="3"/>
  <c r="L1668" i="3"/>
  <c r="O1668" i="3" s="1"/>
  <c r="K1669" i="3" s="1"/>
  <c r="J1669" i="3"/>
  <c r="M1952" i="3" l="1"/>
  <c r="I1952" i="3"/>
  <c r="N1952" i="3"/>
  <c r="A1953" i="3"/>
  <c r="G1952" i="3"/>
  <c r="C1670" i="3"/>
  <c r="F1670" i="3"/>
  <c r="B1670" i="3"/>
  <c r="D1670" i="3"/>
  <c r="E1670" i="3"/>
  <c r="L1669" i="3"/>
  <c r="O1669" i="3" s="1"/>
  <c r="P1668" i="3"/>
  <c r="P1667" i="3"/>
  <c r="M1953" i="3" l="1"/>
  <c r="I1953" i="3"/>
  <c r="N1953" i="3"/>
  <c r="A1954" i="3"/>
  <c r="G1953" i="3"/>
  <c r="K1670" i="3"/>
  <c r="H1670" i="3"/>
  <c r="M1954" i="3" l="1"/>
  <c r="I1954" i="3"/>
  <c r="N1954" i="3"/>
  <c r="A1955" i="3"/>
  <c r="G1954" i="3"/>
  <c r="J1670" i="3"/>
  <c r="L1670" i="3"/>
  <c r="O1670" i="3" s="1"/>
  <c r="K1671" i="3" s="1"/>
  <c r="F1671" i="3"/>
  <c r="B1671" i="3"/>
  <c r="C1671" i="3"/>
  <c r="E1671" i="3"/>
  <c r="H1671" i="3"/>
  <c r="D1671" i="3"/>
  <c r="M1955" i="3" l="1"/>
  <c r="I1955" i="3"/>
  <c r="N1955" i="3"/>
  <c r="A1956" i="3"/>
  <c r="G1955" i="3"/>
  <c r="E1672" i="3"/>
  <c r="D1672" i="3"/>
  <c r="C1672" i="3"/>
  <c r="F1672" i="3"/>
  <c r="B1672" i="3"/>
  <c r="J1671" i="3"/>
  <c r="P1669" i="3"/>
  <c r="M1956" i="3" l="1"/>
  <c r="I1956" i="3"/>
  <c r="N1956" i="3"/>
  <c r="A1957" i="3"/>
  <c r="G1956" i="3"/>
  <c r="H1672" i="3"/>
  <c r="J1672" i="3" s="1"/>
  <c r="P1670" i="3"/>
  <c r="L1671" i="3"/>
  <c r="O1671" i="3" s="1"/>
  <c r="K1672" i="3" s="1"/>
  <c r="M1957" i="3" l="1"/>
  <c r="I1957" i="3"/>
  <c r="N1957" i="3"/>
  <c r="A1958" i="3"/>
  <c r="G1957" i="3"/>
  <c r="C1673" i="3"/>
  <c r="E1673" i="3"/>
  <c r="F1673" i="3"/>
  <c r="B1673" i="3"/>
  <c r="D1673" i="3"/>
  <c r="L1672" i="3"/>
  <c r="O1672" i="3" s="1"/>
  <c r="P1671" i="3"/>
  <c r="M1958" i="3" l="1"/>
  <c r="I1958" i="3"/>
  <c r="N1958" i="3"/>
  <c r="A1959" i="3"/>
  <c r="G1958" i="3"/>
  <c r="K1673" i="3"/>
  <c r="H1673" i="3"/>
  <c r="J1673" i="3"/>
  <c r="M1959" i="3" l="1"/>
  <c r="I1959" i="3"/>
  <c r="N1959" i="3"/>
  <c r="A1960" i="3"/>
  <c r="G1959" i="3"/>
  <c r="P1672" i="3"/>
  <c r="E1674" i="3"/>
  <c r="C1674" i="3"/>
  <c r="F1674" i="3"/>
  <c r="B1674" i="3"/>
  <c r="H1674" i="3"/>
  <c r="J1674" i="3" s="1"/>
  <c r="D1674" i="3"/>
  <c r="L1673" i="3"/>
  <c r="O1673" i="3" s="1"/>
  <c r="M1960" i="3" l="1"/>
  <c r="I1960" i="3"/>
  <c r="N1960" i="3"/>
  <c r="A1961" i="3"/>
  <c r="G1960" i="3"/>
  <c r="P1673" i="3"/>
  <c r="D1675" i="3"/>
  <c r="C1675" i="3"/>
  <c r="F1675" i="3"/>
  <c r="E1675" i="3"/>
  <c r="B1675" i="3"/>
  <c r="K1674" i="3"/>
  <c r="L1674" i="3"/>
  <c r="M1961" i="3" l="1"/>
  <c r="I1961" i="3"/>
  <c r="N1961" i="3"/>
  <c r="A1962" i="3"/>
  <c r="G1961" i="3"/>
  <c r="O1674" i="3"/>
  <c r="K1675" i="3" s="1"/>
  <c r="H1675" i="3"/>
  <c r="M1962" i="3" l="1"/>
  <c r="I1962" i="3"/>
  <c r="N1962" i="3"/>
  <c r="A1963" i="3"/>
  <c r="G1962" i="3"/>
  <c r="J1675" i="3"/>
  <c r="L1675" i="3"/>
  <c r="O1675" i="3" s="1"/>
  <c r="D1676" i="3"/>
  <c r="F1676" i="3"/>
  <c r="C1676" i="3"/>
  <c r="E1676" i="3"/>
  <c r="J1676" i="3" s="1"/>
  <c r="B1676" i="3"/>
  <c r="H1676" i="3"/>
  <c r="M1963" i="3" l="1"/>
  <c r="I1963" i="3"/>
  <c r="N1963" i="3"/>
  <c r="G1963" i="3"/>
  <c r="A1964" i="3"/>
  <c r="B1677" i="3"/>
  <c r="F1677" i="3"/>
  <c r="C1677" i="3"/>
  <c r="H1677" i="3"/>
  <c r="D1677" i="3"/>
  <c r="E1677" i="3"/>
  <c r="K1676" i="3"/>
  <c r="P1674" i="3"/>
  <c r="P1675" i="3"/>
  <c r="M1964" i="3" l="1"/>
  <c r="I1964" i="3"/>
  <c r="N1964" i="3"/>
  <c r="G1964" i="3"/>
  <c r="A1965" i="3"/>
  <c r="B1678" i="3"/>
  <c r="F1678" i="3"/>
  <c r="E1678" i="3"/>
  <c r="C1678" i="3"/>
  <c r="D1678" i="3"/>
  <c r="J1677" i="3"/>
  <c r="L1676" i="3"/>
  <c r="O1676" i="3" s="1"/>
  <c r="K1677" i="3" s="1"/>
  <c r="M1965" i="3" l="1"/>
  <c r="I1965" i="3"/>
  <c r="N1965" i="3"/>
  <c r="A1966" i="3"/>
  <c r="G1965" i="3"/>
  <c r="F1679" i="3"/>
  <c r="C1679" i="3"/>
  <c r="D1679" i="3"/>
  <c r="E1679" i="3"/>
  <c r="B1679" i="3"/>
  <c r="H1679" i="3" s="1"/>
  <c r="P1676" i="3"/>
  <c r="H1678" i="3"/>
  <c r="J1678" i="3" s="1"/>
  <c r="L1677" i="3"/>
  <c r="O1677" i="3" s="1"/>
  <c r="K1678" i="3" s="1"/>
  <c r="M1966" i="3" l="1"/>
  <c r="I1966" i="3"/>
  <c r="N1966" i="3"/>
  <c r="A1967" i="3"/>
  <c r="G1966" i="3"/>
  <c r="J1679" i="3"/>
  <c r="L1678" i="3"/>
  <c r="O1678" i="3" s="1"/>
  <c r="K1679" i="3" s="1"/>
  <c r="P1677" i="3"/>
  <c r="M1967" i="3" l="1"/>
  <c r="I1967" i="3"/>
  <c r="N1967" i="3"/>
  <c r="A1968" i="3"/>
  <c r="G1967" i="3"/>
  <c r="F1680" i="3"/>
  <c r="C1680" i="3"/>
  <c r="E1680" i="3"/>
  <c r="D1680" i="3"/>
  <c r="B1680" i="3"/>
  <c r="P1678" i="3"/>
  <c r="M1968" i="3" l="1"/>
  <c r="I1968" i="3"/>
  <c r="N1968" i="3"/>
  <c r="G1968" i="3"/>
  <c r="A1969" i="3"/>
  <c r="H1680" i="3"/>
  <c r="L1679" i="3"/>
  <c r="O1679" i="3" s="1"/>
  <c r="K1680" i="3" s="1"/>
  <c r="M1969" i="3" l="1"/>
  <c r="I1969" i="3"/>
  <c r="N1969" i="3"/>
  <c r="A1970" i="3"/>
  <c r="G1969" i="3"/>
  <c r="L1680" i="3"/>
  <c r="O1680" i="3" s="1"/>
  <c r="K1681" i="3" s="1"/>
  <c r="J1680" i="3"/>
  <c r="F1681" i="3"/>
  <c r="D1681" i="3"/>
  <c r="H1681" i="3"/>
  <c r="B1681" i="3"/>
  <c r="E1681" i="3"/>
  <c r="C1681" i="3"/>
  <c r="J1681" i="3"/>
  <c r="M1970" i="3" l="1"/>
  <c r="I1970" i="3"/>
  <c r="N1970" i="3"/>
  <c r="A1971" i="3"/>
  <c r="G1970" i="3"/>
  <c r="E1682" i="3"/>
  <c r="C1682" i="3"/>
  <c r="F1682" i="3"/>
  <c r="D1682" i="3"/>
  <c r="B1682" i="3"/>
  <c r="H1682" i="3"/>
  <c r="J1682" i="3" s="1"/>
  <c r="L1681" i="3"/>
  <c r="O1681" i="3" s="1"/>
  <c r="P1679" i="3"/>
  <c r="P1680" i="3"/>
  <c r="M1971" i="3" l="1"/>
  <c r="I1971" i="3"/>
  <c r="N1971" i="3"/>
  <c r="G1971" i="3"/>
  <c r="A1972" i="3"/>
  <c r="P1681" i="3"/>
  <c r="D1683" i="3"/>
  <c r="F1683" i="3"/>
  <c r="B1683" i="3"/>
  <c r="H1683" i="3" s="1"/>
  <c r="C1683" i="3"/>
  <c r="E1683" i="3"/>
  <c r="K1682" i="3"/>
  <c r="M1972" i="3" l="1"/>
  <c r="I1972" i="3"/>
  <c r="N1972" i="3"/>
  <c r="A1973" i="3"/>
  <c r="G1972" i="3"/>
  <c r="H1684" i="3"/>
  <c r="F1684" i="3"/>
  <c r="B1684" i="3"/>
  <c r="C1684" i="3"/>
  <c r="E1684" i="3"/>
  <c r="D1684" i="3"/>
  <c r="L1682" i="3"/>
  <c r="O1682" i="3" s="1"/>
  <c r="K1683" i="3" s="1"/>
  <c r="M1973" i="3" l="1"/>
  <c r="I1973" i="3"/>
  <c r="N1973" i="3"/>
  <c r="A1974" i="3"/>
  <c r="G1973" i="3"/>
  <c r="C1685" i="3"/>
  <c r="F1685" i="3"/>
  <c r="D1685" i="3"/>
  <c r="B1685" i="3"/>
  <c r="H1685" i="3" s="1"/>
  <c r="E1685" i="3"/>
  <c r="J1683" i="3"/>
  <c r="M1974" i="3" l="1"/>
  <c r="I1974" i="3"/>
  <c r="N1974" i="3"/>
  <c r="A1975" i="3"/>
  <c r="G1974" i="3"/>
  <c r="J1684" i="3"/>
  <c r="L1683" i="3"/>
  <c r="O1683" i="3" s="1"/>
  <c r="K1684" i="3" s="1"/>
  <c r="P1683" i="3"/>
  <c r="P1682" i="3"/>
  <c r="J1685" i="3"/>
  <c r="M1975" i="3" l="1"/>
  <c r="I1975" i="3"/>
  <c r="N1975" i="3"/>
  <c r="A1976" i="3"/>
  <c r="G1975" i="3"/>
  <c r="P1684" i="3"/>
  <c r="L1684" i="3"/>
  <c r="O1684" i="3" s="1"/>
  <c r="K1685" i="3" s="1"/>
  <c r="C1686" i="3"/>
  <c r="E1686" i="3"/>
  <c r="F1686" i="3"/>
  <c r="D1686" i="3"/>
  <c r="B1686" i="3"/>
  <c r="M1976" i="3" l="1"/>
  <c r="I1976" i="3"/>
  <c r="N1976" i="3"/>
  <c r="A1977" i="3"/>
  <c r="G1976" i="3"/>
  <c r="C1687" i="3"/>
  <c r="F1687" i="3"/>
  <c r="E1687" i="3"/>
  <c r="D1687" i="3"/>
  <c r="B1687" i="3"/>
  <c r="L1685" i="3"/>
  <c r="O1685" i="3" s="1"/>
  <c r="K1686" i="3" s="1"/>
  <c r="H1686" i="3"/>
  <c r="J1686" i="3" s="1"/>
  <c r="M1977" i="3" l="1"/>
  <c r="I1977" i="3"/>
  <c r="N1977" i="3"/>
  <c r="A1978" i="3"/>
  <c r="G1977" i="3"/>
  <c r="C1688" i="3"/>
  <c r="B1688" i="3"/>
  <c r="D1688" i="3"/>
  <c r="F1688" i="3"/>
  <c r="E1688" i="3"/>
  <c r="L1686" i="3"/>
  <c r="O1686" i="3" s="1"/>
  <c r="K1687" i="3" s="1"/>
  <c r="P1685" i="3"/>
  <c r="H1687" i="3"/>
  <c r="M1978" i="3" l="1"/>
  <c r="I1978" i="3"/>
  <c r="N1978" i="3"/>
  <c r="G1978" i="3"/>
  <c r="A1979" i="3"/>
  <c r="J1687" i="3"/>
  <c r="H1688" i="3"/>
  <c r="M1979" i="3" l="1"/>
  <c r="I1979" i="3"/>
  <c r="N1979" i="3"/>
  <c r="A1980" i="3"/>
  <c r="G1979" i="3"/>
  <c r="J1688" i="3"/>
  <c r="P1687" i="3"/>
  <c r="P1686" i="3"/>
  <c r="E1689" i="3"/>
  <c r="H1689" i="3"/>
  <c r="D1689" i="3"/>
  <c r="B1689" i="3"/>
  <c r="F1689" i="3"/>
  <c r="C1689" i="3"/>
  <c r="L1687" i="3"/>
  <c r="O1687" i="3" s="1"/>
  <c r="K1688" i="3" s="1"/>
  <c r="M1980" i="3" l="1"/>
  <c r="I1980" i="3"/>
  <c r="N1980" i="3"/>
  <c r="A1981" i="3"/>
  <c r="G1980" i="3"/>
  <c r="F1690" i="3"/>
  <c r="C1690" i="3"/>
  <c r="B1690" i="3"/>
  <c r="D1690" i="3"/>
  <c r="E1690" i="3"/>
  <c r="H1690" i="3"/>
  <c r="L1688" i="3"/>
  <c r="O1688" i="3" s="1"/>
  <c r="K1689" i="3" s="1"/>
  <c r="M1981" i="3" l="1"/>
  <c r="I1981" i="3"/>
  <c r="N1981" i="3"/>
  <c r="G1981" i="3"/>
  <c r="A1982" i="3"/>
  <c r="E1691" i="3"/>
  <c r="F1691" i="3"/>
  <c r="C1691" i="3"/>
  <c r="D1691" i="3"/>
  <c r="B1691" i="3"/>
  <c r="J1689" i="3"/>
  <c r="L1689" i="3"/>
  <c r="O1689" i="3" s="1"/>
  <c r="K1690" i="3" s="1"/>
  <c r="M1982" i="3" l="1"/>
  <c r="I1982" i="3"/>
  <c r="N1982" i="3"/>
  <c r="A1983" i="3"/>
  <c r="G1982" i="3"/>
  <c r="F1692" i="3"/>
  <c r="B1692" i="3"/>
  <c r="C1692" i="3"/>
  <c r="E1692" i="3"/>
  <c r="D1692" i="3"/>
  <c r="H1691" i="3"/>
  <c r="J1691" i="3" s="1"/>
  <c r="L1690" i="3"/>
  <c r="O1690" i="3" s="1"/>
  <c r="K1691" i="3" s="1"/>
  <c r="J1690" i="3"/>
  <c r="P1690" i="3" s="1"/>
  <c r="P1688" i="3"/>
  <c r="M1983" i="3" l="1"/>
  <c r="I1983" i="3"/>
  <c r="N1983" i="3"/>
  <c r="A1984" i="3"/>
  <c r="G1983" i="3"/>
  <c r="B1693" i="3"/>
  <c r="E1693" i="3"/>
  <c r="D1693" i="3"/>
  <c r="F1693" i="3"/>
  <c r="C1693" i="3"/>
  <c r="H1692" i="3"/>
  <c r="L1691" i="3"/>
  <c r="O1691" i="3" s="1"/>
  <c r="K1692" i="3" s="1"/>
  <c r="P1689" i="3"/>
  <c r="M1984" i="3" l="1"/>
  <c r="I1984" i="3"/>
  <c r="N1984" i="3"/>
  <c r="G1984" i="3"/>
  <c r="A1985" i="3"/>
  <c r="B1694" i="3"/>
  <c r="C1694" i="3"/>
  <c r="E1694" i="3"/>
  <c r="D1694" i="3"/>
  <c r="F1694" i="3"/>
  <c r="J1692" i="3"/>
  <c r="H1693" i="3"/>
  <c r="M1985" i="3" l="1"/>
  <c r="I1985" i="3"/>
  <c r="N1985" i="3"/>
  <c r="A1986" i="3"/>
  <c r="G1985" i="3"/>
  <c r="B1695" i="3"/>
  <c r="F1695" i="3"/>
  <c r="D1695" i="3"/>
  <c r="C1695" i="3"/>
  <c r="E1695" i="3"/>
  <c r="J1693" i="3"/>
  <c r="L1692" i="3"/>
  <c r="O1692" i="3" s="1"/>
  <c r="K1693" i="3" s="1"/>
  <c r="H1694" i="3"/>
  <c r="J1694" i="3" s="1"/>
  <c r="P1692" i="3"/>
  <c r="P1691" i="3"/>
  <c r="M1986" i="3" l="1"/>
  <c r="I1986" i="3"/>
  <c r="N1986" i="3"/>
  <c r="G1986" i="3"/>
  <c r="A1987" i="3"/>
  <c r="P1693" i="3"/>
  <c r="O1693" i="3"/>
  <c r="K1694" i="3" s="1"/>
  <c r="H1695" i="3"/>
  <c r="L1693" i="3"/>
  <c r="M1987" i="3" l="1"/>
  <c r="I1987" i="3"/>
  <c r="N1987" i="3"/>
  <c r="A1988" i="3"/>
  <c r="G1987" i="3"/>
  <c r="J1695" i="3"/>
  <c r="O1694" i="3"/>
  <c r="K1695" i="3" s="1"/>
  <c r="L1694" i="3"/>
  <c r="E1696" i="3"/>
  <c r="B1696" i="3"/>
  <c r="H1696" i="3" s="1"/>
  <c r="J1696" i="3" s="1"/>
  <c r="D1696" i="3"/>
  <c r="C1696" i="3"/>
  <c r="F1696" i="3"/>
  <c r="M1988" i="3" l="1"/>
  <c r="I1988" i="3"/>
  <c r="N1988" i="3"/>
  <c r="G1988" i="3"/>
  <c r="A1989" i="3"/>
  <c r="L1695" i="3"/>
  <c r="O1695" i="3"/>
  <c r="K1696" i="3" s="1"/>
  <c r="P1695" i="3"/>
  <c r="P1694" i="3"/>
  <c r="M1989" i="3" l="1"/>
  <c r="I1989" i="3"/>
  <c r="N1989" i="3"/>
  <c r="A1990" i="3"/>
  <c r="G1989" i="3"/>
  <c r="F1697" i="3"/>
  <c r="K1697" i="3"/>
  <c r="B1697" i="3"/>
  <c r="E1697" i="3"/>
  <c r="H1697" i="3"/>
  <c r="C1697" i="3"/>
  <c r="D1697" i="3"/>
  <c r="L1696" i="3"/>
  <c r="O1696" i="3"/>
  <c r="M1990" i="3" l="1"/>
  <c r="I1990" i="3"/>
  <c r="N1990" i="3"/>
  <c r="G1990" i="3"/>
  <c r="A1991" i="3"/>
  <c r="F1698" i="3"/>
  <c r="C1698" i="3"/>
  <c r="D1698" i="3"/>
  <c r="E1698" i="3"/>
  <c r="B1698" i="3"/>
  <c r="J1697" i="3"/>
  <c r="L1697" i="3"/>
  <c r="O1697" i="3" s="1"/>
  <c r="M1991" i="3" l="1"/>
  <c r="I1991" i="3"/>
  <c r="N1991" i="3"/>
  <c r="G1991" i="3"/>
  <c r="A1992" i="3"/>
  <c r="C1699" i="3"/>
  <c r="E1699" i="3"/>
  <c r="B1699" i="3"/>
  <c r="D1699" i="3"/>
  <c r="F1699" i="3"/>
  <c r="H1698" i="3"/>
  <c r="K1698" i="3"/>
  <c r="P1696" i="3"/>
  <c r="M1992" i="3" l="1"/>
  <c r="I1992" i="3"/>
  <c r="N1992" i="3"/>
  <c r="G1992" i="3"/>
  <c r="A1993" i="3"/>
  <c r="F1700" i="3"/>
  <c r="E1700" i="3"/>
  <c r="C1700" i="3"/>
  <c r="D1700" i="3"/>
  <c r="B1700" i="3"/>
  <c r="H1700" i="3" s="1"/>
  <c r="L1698" i="3"/>
  <c r="J1698" i="3"/>
  <c r="O1698" i="3"/>
  <c r="K1699" i="3" s="1"/>
  <c r="H1699" i="3"/>
  <c r="J1699" i="3"/>
  <c r="M1993" i="3" l="1"/>
  <c r="I1993" i="3"/>
  <c r="N1993" i="3"/>
  <c r="A1994" i="3"/>
  <c r="G1993" i="3"/>
  <c r="J1700" i="3"/>
  <c r="P1699" i="3" s="1"/>
  <c r="P1698" i="3"/>
  <c r="P1697" i="3"/>
  <c r="M1994" i="3" l="1"/>
  <c r="I1994" i="3"/>
  <c r="N1994" i="3"/>
  <c r="A1995" i="3"/>
  <c r="G1994" i="3"/>
  <c r="L1699" i="3"/>
  <c r="O1699" i="3" s="1"/>
  <c r="K1700" i="3" s="1"/>
  <c r="E1701" i="3"/>
  <c r="D1701" i="3"/>
  <c r="B1701" i="3"/>
  <c r="H1701" i="3" s="1"/>
  <c r="F1701" i="3"/>
  <c r="C1701" i="3"/>
  <c r="M1995" i="3" l="1"/>
  <c r="I1995" i="3"/>
  <c r="N1995" i="3"/>
  <c r="A1996" i="3"/>
  <c r="G1995" i="3"/>
  <c r="J1701" i="3"/>
  <c r="L1700" i="3"/>
  <c r="O1700" i="3" s="1"/>
  <c r="K1701" i="3" s="1"/>
  <c r="M1996" i="3" l="1"/>
  <c r="I1996" i="3"/>
  <c r="N1996" i="3"/>
  <c r="A1997" i="3"/>
  <c r="G1996" i="3"/>
  <c r="L1701" i="3"/>
  <c r="O1701" i="3" s="1"/>
  <c r="K1702" i="3" s="1"/>
  <c r="D1702" i="3"/>
  <c r="E1702" i="3"/>
  <c r="B1702" i="3"/>
  <c r="H1702" i="3"/>
  <c r="C1702" i="3"/>
  <c r="F1702" i="3"/>
  <c r="P1700" i="3"/>
  <c r="M1997" i="3" l="1"/>
  <c r="I1997" i="3"/>
  <c r="N1997" i="3"/>
  <c r="A1998" i="3"/>
  <c r="G1997" i="3"/>
  <c r="F1703" i="3"/>
  <c r="C1703" i="3"/>
  <c r="E1703" i="3"/>
  <c r="B1703" i="3"/>
  <c r="D1703" i="3"/>
  <c r="J1702" i="3"/>
  <c r="M1998" i="3" l="1"/>
  <c r="I1998" i="3"/>
  <c r="N1998" i="3"/>
  <c r="A1999" i="3"/>
  <c r="G1998" i="3"/>
  <c r="F1704" i="3"/>
  <c r="E1704" i="3"/>
  <c r="B1704" i="3"/>
  <c r="H1704" i="3" s="1"/>
  <c r="C1704" i="3"/>
  <c r="D1704" i="3"/>
  <c r="L1702" i="3"/>
  <c r="O1702" i="3" s="1"/>
  <c r="K1703" i="3" s="1"/>
  <c r="H1703" i="3"/>
  <c r="J1703" i="3" s="1"/>
  <c r="P1701" i="3"/>
  <c r="M1999" i="3" l="1"/>
  <c r="I1999" i="3"/>
  <c r="N1999" i="3"/>
  <c r="A2000" i="3"/>
  <c r="G1999" i="3"/>
  <c r="J1704" i="3"/>
  <c r="P1703" i="3"/>
  <c r="P1702" i="3"/>
  <c r="M2000" i="3" l="1"/>
  <c r="I2000" i="3"/>
  <c r="N2000" i="3"/>
  <c r="A2001" i="3"/>
  <c r="G2000" i="3"/>
  <c r="B1705" i="3"/>
  <c r="C1705" i="3"/>
  <c r="F1705" i="3"/>
  <c r="E1705" i="3"/>
  <c r="J1705" i="3" s="1"/>
  <c r="D1705" i="3"/>
  <c r="H1705" i="3"/>
  <c r="L1703" i="3"/>
  <c r="O1703" i="3" s="1"/>
  <c r="K1704" i="3" s="1"/>
  <c r="M2001" i="3" l="1"/>
  <c r="I2001" i="3"/>
  <c r="N2001" i="3"/>
  <c r="A2002" i="3"/>
  <c r="G2001" i="3"/>
  <c r="P1704" i="3"/>
  <c r="E1706" i="3"/>
  <c r="J1706" i="3" s="1"/>
  <c r="H1706" i="3"/>
  <c r="F1706" i="3"/>
  <c r="D1706" i="3"/>
  <c r="C1706" i="3"/>
  <c r="B1706" i="3"/>
  <c r="L1704" i="3"/>
  <c r="O1704" i="3" s="1"/>
  <c r="K1705" i="3" s="1"/>
  <c r="M2002" i="3" l="1"/>
  <c r="I2002" i="3"/>
  <c r="N2002" i="3"/>
  <c r="A2003" i="3"/>
  <c r="G2002" i="3"/>
  <c r="F1707" i="3"/>
  <c r="D1707" i="3"/>
  <c r="B1707" i="3"/>
  <c r="E1707" i="3"/>
  <c r="H1707" i="3"/>
  <c r="C1707" i="3"/>
  <c r="P1705" i="3"/>
  <c r="L1705" i="3"/>
  <c r="O1705" i="3" s="1"/>
  <c r="K1706" i="3" s="1"/>
  <c r="M2003" i="3" l="1"/>
  <c r="I2003" i="3"/>
  <c r="N2003" i="3"/>
  <c r="A2004" i="3"/>
  <c r="G2003" i="3"/>
  <c r="C1708" i="3"/>
  <c r="D1708" i="3"/>
  <c r="B1708" i="3"/>
  <c r="F1708" i="3"/>
  <c r="E1708" i="3"/>
  <c r="H1708" i="3"/>
  <c r="L1706" i="3"/>
  <c r="O1706" i="3" s="1"/>
  <c r="K1707" i="3" s="1"/>
  <c r="M2004" i="3" l="1"/>
  <c r="I2004" i="3"/>
  <c r="N2004" i="3"/>
  <c r="A2005" i="3"/>
  <c r="G2004" i="3"/>
  <c r="J1708" i="3"/>
  <c r="F1709" i="3"/>
  <c r="C1709" i="3"/>
  <c r="E1709" i="3"/>
  <c r="B1709" i="3"/>
  <c r="H1709" i="3" s="1"/>
  <c r="D1709" i="3"/>
  <c r="L1707" i="3"/>
  <c r="O1707" i="3" s="1"/>
  <c r="K1708" i="3" s="1"/>
  <c r="J1707" i="3"/>
  <c r="M2005" i="3" l="1"/>
  <c r="I2005" i="3"/>
  <c r="N2005" i="3"/>
  <c r="A2006" i="3"/>
  <c r="G2005" i="3"/>
  <c r="P1706" i="3"/>
  <c r="P1707" i="3"/>
  <c r="C1710" i="3"/>
  <c r="E1710" i="3"/>
  <c r="B1710" i="3"/>
  <c r="H1710" i="3" s="1"/>
  <c r="F1710" i="3"/>
  <c r="D1710" i="3"/>
  <c r="L1708" i="3"/>
  <c r="O1708" i="3" s="1"/>
  <c r="K1709" i="3" s="1"/>
  <c r="M2006" i="3" l="1"/>
  <c r="I2006" i="3"/>
  <c r="N2006" i="3"/>
  <c r="A2007" i="3"/>
  <c r="G2006" i="3"/>
  <c r="J1709" i="3"/>
  <c r="J1710" i="3"/>
  <c r="L1709" i="3"/>
  <c r="O1709" i="3" s="1"/>
  <c r="K1710" i="3" s="1"/>
  <c r="M2007" i="3" l="1"/>
  <c r="I2007" i="3"/>
  <c r="N2007" i="3"/>
  <c r="A2008" i="3"/>
  <c r="G2007" i="3"/>
  <c r="P1709" i="3"/>
  <c r="P1708" i="3"/>
  <c r="L1710" i="3"/>
  <c r="O1710" i="3" s="1"/>
  <c r="K1711" i="3" s="1"/>
  <c r="E1711" i="3"/>
  <c r="J1711" i="3" s="1"/>
  <c r="D1711" i="3"/>
  <c r="C1711" i="3"/>
  <c r="F1711" i="3"/>
  <c r="H1711" i="3"/>
  <c r="B1711" i="3"/>
  <c r="M2008" i="3" l="1"/>
  <c r="I2008" i="3"/>
  <c r="N2008" i="3"/>
  <c r="A2009" i="3"/>
  <c r="G2008" i="3"/>
  <c r="P1710" i="3"/>
  <c r="C1712" i="3"/>
  <c r="E1712" i="3"/>
  <c r="D1712" i="3"/>
  <c r="F1712" i="3"/>
  <c r="B1712" i="3"/>
  <c r="L1711" i="3"/>
  <c r="O1711" i="3" s="1"/>
  <c r="M2009" i="3" l="1"/>
  <c r="I2009" i="3"/>
  <c r="N2009" i="3"/>
  <c r="A2010" i="3"/>
  <c r="G2009" i="3"/>
  <c r="F1713" i="3"/>
  <c r="D1713" i="3"/>
  <c r="E1713" i="3"/>
  <c r="B1713" i="3"/>
  <c r="C1713" i="3"/>
  <c r="K1712" i="3"/>
  <c r="H1712" i="3"/>
  <c r="M2010" i="3" l="1"/>
  <c r="I2010" i="3"/>
  <c r="N2010" i="3"/>
  <c r="A2011" i="3"/>
  <c r="G2010" i="3"/>
  <c r="J1712" i="3"/>
  <c r="L1712" i="3"/>
  <c r="H1713" i="3"/>
  <c r="J1713" i="3" s="1"/>
  <c r="F1714" i="3"/>
  <c r="C1714" i="3"/>
  <c r="D1714" i="3"/>
  <c r="B1714" i="3"/>
  <c r="E1714" i="3"/>
  <c r="O1712" i="3"/>
  <c r="K1713" i="3" s="1"/>
  <c r="M2011" i="3" l="1"/>
  <c r="I2011" i="3"/>
  <c r="N2011" i="3"/>
  <c r="A2012" i="3"/>
  <c r="G2011" i="3"/>
  <c r="F1715" i="3"/>
  <c r="B1715" i="3"/>
  <c r="E1715" i="3"/>
  <c r="C1715" i="3"/>
  <c r="D1715" i="3"/>
  <c r="L1713" i="3"/>
  <c r="O1713" i="3" s="1"/>
  <c r="K1714" i="3" s="1"/>
  <c r="H1714" i="3"/>
  <c r="P1711" i="3"/>
  <c r="P1712" i="3"/>
  <c r="M2012" i="3" l="1"/>
  <c r="I2012" i="3"/>
  <c r="N2012" i="3"/>
  <c r="A2013" i="3"/>
  <c r="G2012" i="3"/>
  <c r="J1714" i="3"/>
  <c r="L1714" i="3"/>
  <c r="O1714" i="3" s="1"/>
  <c r="K1715" i="3" s="1"/>
  <c r="H1715" i="3"/>
  <c r="F1716" i="3"/>
  <c r="C1716" i="3"/>
  <c r="D1716" i="3"/>
  <c r="B1716" i="3"/>
  <c r="E1716" i="3"/>
  <c r="M2013" i="3" l="1"/>
  <c r="I2013" i="3"/>
  <c r="N2013" i="3"/>
  <c r="A2014" i="3"/>
  <c r="G2013" i="3"/>
  <c r="J1715" i="3"/>
  <c r="H1716" i="3"/>
  <c r="L1715" i="3"/>
  <c r="O1715" i="3" s="1"/>
  <c r="K1716" i="3" s="1"/>
  <c r="C1717" i="3"/>
  <c r="B1717" i="3"/>
  <c r="H1717" i="3"/>
  <c r="E1717" i="3"/>
  <c r="J1717" i="3" s="1"/>
  <c r="D1717" i="3"/>
  <c r="F1717" i="3"/>
  <c r="P1714" i="3"/>
  <c r="P1713" i="3"/>
  <c r="M2014" i="3" l="1"/>
  <c r="I2014" i="3"/>
  <c r="N2014" i="3"/>
  <c r="A2015" i="3"/>
  <c r="G2014" i="3"/>
  <c r="B1718" i="3"/>
  <c r="H1718" i="3" s="1"/>
  <c r="F1718" i="3"/>
  <c r="D1718" i="3"/>
  <c r="C1718" i="3"/>
  <c r="E1718" i="3"/>
  <c r="J1718" i="3" s="1"/>
  <c r="J1716" i="3"/>
  <c r="P1716" i="3" s="1"/>
  <c r="P1715" i="3"/>
  <c r="L1716" i="3"/>
  <c r="O1716" i="3" s="1"/>
  <c r="K1717" i="3" s="1"/>
  <c r="M2015" i="3" l="1"/>
  <c r="I2015" i="3"/>
  <c r="N2015" i="3"/>
  <c r="A2016" i="3"/>
  <c r="G2015" i="3"/>
  <c r="P1717" i="3"/>
  <c r="C1719" i="3"/>
  <c r="E1719" i="3"/>
  <c r="D1719" i="3"/>
  <c r="B1719" i="3"/>
  <c r="F1719" i="3"/>
  <c r="L1717" i="3"/>
  <c r="O1717" i="3" s="1"/>
  <c r="K1718" i="3" s="1"/>
  <c r="M2016" i="3" l="1"/>
  <c r="I2016" i="3"/>
  <c r="N2016" i="3"/>
  <c r="A2017" i="3"/>
  <c r="G2016" i="3"/>
  <c r="L1718" i="3"/>
  <c r="O1718" i="3" s="1"/>
  <c r="K1719" i="3" s="1"/>
  <c r="H1719" i="3"/>
  <c r="M2017" i="3" l="1"/>
  <c r="I2017" i="3"/>
  <c r="N2017" i="3"/>
  <c r="A2018" i="3"/>
  <c r="G2017" i="3"/>
  <c r="J1719" i="3"/>
  <c r="H1720" i="3"/>
  <c r="B1720" i="3"/>
  <c r="E1720" i="3"/>
  <c r="D1720" i="3"/>
  <c r="C1720" i="3"/>
  <c r="F1720" i="3"/>
  <c r="M2018" i="3" l="1"/>
  <c r="I2018" i="3"/>
  <c r="N2018" i="3"/>
  <c r="A2019" i="3"/>
  <c r="G2018" i="3"/>
  <c r="E1721" i="3"/>
  <c r="C1721" i="3"/>
  <c r="D1721" i="3"/>
  <c r="F1721" i="3"/>
  <c r="B1721" i="3"/>
  <c r="P1718" i="3"/>
  <c r="J1720" i="3"/>
  <c r="L1719" i="3"/>
  <c r="O1719" i="3" s="1"/>
  <c r="K1720" i="3" s="1"/>
  <c r="M2019" i="3" l="1"/>
  <c r="I2019" i="3"/>
  <c r="N2019" i="3"/>
  <c r="A2020" i="3"/>
  <c r="G2019" i="3"/>
  <c r="E1722" i="3"/>
  <c r="F1722" i="3"/>
  <c r="D1722" i="3"/>
  <c r="B1722" i="3"/>
  <c r="C1722" i="3"/>
  <c r="P1719" i="3"/>
  <c r="H1721" i="3"/>
  <c r="J1721" i="3" s="1"/>
  <c r="L1720" i="3"/>
  <c r="O1720" i="3" s="1"/>
  <c r="K1721" i="3" s="1"/>
  <c r="M2020" i="3" l="1"/>
  <c r="I2020" i="3"/>
  <c r="N2020" i="3"/>
  <c r="A2021" i="3"/>
  <c r="G2020" i="3"/>
  <c r="F1723" i="3"/>
  <c r="B1723" i="3"/>
  <c r="C1723" i="3"/>
  <c r="D1723" i="3"/>
  <c r="E1723" i="3"/>
  <c r="P1720" i="3"/>
  <c r="H1722" i="3"/>
  <c r="L1721" i="3"/>
  <c r="O1721" i="3" s="1"/>
  <c r="K1722" i="3" s="1"/>
  <c r="M2021" i="3" l="1"/>
  <c r="I2021" i="3"/>
  <c r="N2021" i="3"/>
  <c r="A2022" i="3"/>
  <c r="G2021" i="3"/>
  <c r="E1724" i="3"/>
  <c r="C1724" i="3"/>
  <c r="B1724" i="3"/>
  <c r="D1724" i="3"/>
  <c r="F1724" i="3"/>
  <c r="H1723" i="3"/>
  <c r="J1722" i="3"/>
  <c r="M2022" i="3" l="1"/>
  <c r="I2022" i="3"/>
  <c r="N2022" i="3"/>
  <c r="A2023" i="3"/>
  <c r="G2022" i="3"/>
  <c r="E1725" i="3"/>
  <c r="F1725" i="3"/>
  <c r="B1725" i="3"/>
  <c r="D1725" i="3"/>
  <c r="C1725" i="3"/>
  <c r="J1723" i="3"/>
  <c r="H1724" i="3"/>
  <c r="L1722" i="3"/>
  <c r="O1722" i="3" s="1"/>
  <c r="K1723" i="3" s="1"/>
  <c r="P1722" i="3"/>
  <c r="P1721" i="3"/>
  <c r="J1724" i="3"/>
  <c r="M2023" i="3" l="1"/>
  <c r="I2023" i="3"/>
  <c r="N2023" i="3"/>
  <c r="A2024" i="3"/>
  <c r="G2023" i="3"/>
  <c r="E1726" i="3"/>
  <c r="F1726" i="3"/>
  <c r="B1726" i="3"/>
  <c r="C1726" i="3"/>
  <c r="D1726" i="3"/>
  <c r="H1725" i="3"/>
  <c r="L1723" i="3"/>
  <c r="O1723" i="3" s="1"/>
  <c r="K1724" i="3" s="1"/>
  <c r="P1723" i="3"/>
  <c r="M2024" i="3" l="1"/>
  <c r="I2024" i="3"/>
  <c r="N2024" i="3"/>
  <c r="A2025" i="3"/>
  <c r="G2024" i="3"/>
  <c r="F1727" i="3"/>
  <c r="B1727" i="3"/>
  <c r="E1727" i="3"/>
  <c r="D1727" i="3"/>
  <c r="C1727" i="3"/>
  <c r="J1725" i="3"/>
  <c r="H1726" i="3"/>
  <c r="L1724" i="3"/>
  <c r="O1724" i="3" s="1"/>
  <c r="K1725" i="3" s="1"/>
  <c r="M2025" i="3" l="1"/>
  <c r="I2025" i="3"/>
  <c r="N2025" i="3"/>
  <c r="A2026" i="3"/>
  <c r="G2025" i="3"/>
  <c r="B1728" i="3"/>
  <c r="C1728" i="3"/>
  <c r="F1728" i="3"/>
  <c r="D1728" i="3"/>
  <c r="E1728" i="3"/>
  <c r="J1726" i="3"/>
  <c r="H1727" i="3"/>
  <c r="L1725" i="3"/>
  <c r="O1725" i="3" s="1"/>
  <c r="K1726" i="3" s="1"/>
  <c r="P1725" i="3"/>
  <c r="P1724" i="3"/>
  <c r="M2026" i="3" l="1"/>
  <c r="I2026" i="3"/>
  <c r="N2026" i="3"/>
  <c r="A2027" i="3"/>
  <c r="G2026" i="3"/>
  <c r="J1727" i="3"/>
  <c r="P1726" i="3"/>
  <c r="H1728" i="3"/>
  <c r="L1726" i="3"/>
  <c r="O1726" i="3" s="1"/>
  <c r="K1727" i="3" s="1"/>
  <c r="M2027" i="3" l="1"/>
  <c r="I2027" i="3"/>
  <c r="N2027" i="3"/>
  <c r="G2027" i="3"/>
  <c r="A2028" i="3"/>
  <c r="J1728" i="3"/>
  <c r="P1727" i="3"/>
  <c r="E1729" i="3"/>
  <c r="D1729" i="3"/>
  <c r="C1729" i="3"/>
  <c r="B1729" i="3"/>
  <c r="F1729" i="3"/>
  <c r="L1727" i="3"/>
  <c r="O1727" i="3" s="1"/>
  <c r="K1728" i="3" s="1"/>
  <c r="M2028" i="3" l="1"/>
  <c r="I2028" i="3"/>
  <c r="N2028" i="3"/>
  <c r="G2028" i="3"/>
  <c r="A2029" i="3"/>
  <c r="F1730" i="3"/>
  <c r="C1730" i="3"/>
  <c r="E1730" i="3"/>
  <c r="D1730" i="3"/>
  <c r="B1730" i="3"/>
  <c r="H1729" i="3"/>
  <c r="L1728" i="3"/>
  <c r="O1728" i="3" s="1"/>
  <c r="K1729" i="3" s="1"/>
  <c r="M2029" i="3" l="1"/>
  <c r="I2029" i="3"/>
  <c r="N2029" i="3"/>
  <c r="A2030" i="3"/>
  <c r="G2029" i="3"/>
  <c r="D1731" i="3"/>
  <c r="F1731" i="3"/>
  <c r="E1731" i="3"/>
  <c r="C1731" i="3"/>
  <c r="B1731" i="3"/>
  <c r="J1729" i="3"/>
  <c r="H1730" i="3"/>
  <c r="M2030" i="3" l="1"/>
  <c r="I2030" i="3"/>
  <c r="N2030" i="3"/>
  <c r="A2031" i="3"/>
  <c r="G2030" i="3"/>
  <c r="J1730" i="3"/>
  <c r="H1731" i="3"/>
  <c r="P1729" i="3"/>
  <c r="P1728" i="3"/>
  <c r="L1729" i="3"/>
  <c r="O1729" i="3" s="1"/>
  <c r="K1730" i="3" s="1"/>
  <c r="J1731" i="3"/>
  <c r="M2031" i="3" l="1"/>
  <c r="I2031" i="3"/>
  <c r="N2031" i="3"/>
  <c r="A2032" i="3"/>
  <c r="G2031" i="3"/>
  <c r="L1730" i="3"/>
  <c r="O1730" i="3" s="1"/>
  <c r="K1731" i="3" s="1"/>
  <c r="E1732" i="3"/>
  <c r="B1732" i="3"/>
  <c r="F1732" i="3"/>
  <c r="D1732" i="3"/>
  <c r="C1732" i="3"/>
  <c r="P1730" i="3"/>
  <c r="M2032" i="3" l="1"/>
  <c r="I2032" i="3"/>
  <c r="N2032" i="3"/>
  <c r="A2033" i="3"/>
  <c r="G2032" i="3"/>
  <c r="E1733" i="3"/>
  <c r="B1733" i="3"/>
  <c r="C1733" i="3"/>
  <c r="F1733" i="3"/>
  <c r="D1733" i="3"/>
  <c r="H1732" i="3"/>
  <c r="L1731" i="3"/>
  <c r="O1731" i="3" s="1"/>
  <c r="K1732" i="3" s="1"/>
  <c r="M2033" i="3" l="1"/>
  <c r="I2033" i="3"/>
  <c r="N2033" i="3"/>
  <c r="A2034" i="3"/>
  <c r="G2033" i="3"/>
  <c r="E1734" i="3"/>
  <c r="C1734" i="3"/>
  <c r="F1734" i="3"/>
  <c r="B1734" i="3"/>
  <c r="D1734" i="3"/>
  <c r="J1732" i="3"/>
  <c r="H1733" i="3"/>
  <c r="J1733" i="3" s="1"/>
  <c r="L1732" i="3"/>
  <c r="O1732" i="3" s="1"/>
  <c r="K1733" i="3" s="1"/>
  <c r="M2034" i="3" l="1"/>
  <c r="I2034" i="3"/>
  <c r="N2034" i="3"/>
  <c r="G2034" i="3"/>
  <c r="A2035" i="3"/>
  <c r="B1735" i="3"/>
  <c r="F1735" i="3"/>
  <c r="D1735" i="3"/>
  <c r="C1735" i="3"/>
  <c r="E1735" i="3"/>
  <c r="P1731" i="3"/>
  <c r="P1732" i="3"/>
  <c r="L1733" i="3"/>
  <c r="O1733" i="3" s="1"/>
  <c r="K1734" i="3" s="1"/>
  <c r="H1734" i="3"/>
  <c r="M2035" i="3" l="1"/>
  <c r="I2035" i="3"/>
  <c r="N2035" i="3"/>
  <c r="A2036" i="3"/>
  <c r="G2035" i="3"/>
  <c r="J1734" i="3"/>
  <c r="L1734" i="3"/>
  <c r="O1734" i="3" s="1"/>
  <c r="K1735" i="3" s="1"/>
  <c r="C1736" i="3"/>
  <c r="E1736" i="3"/>
  <c r="F1736" i="3"/>
  <c r="D1736" i="3"/>
  <c r="B1736" i="3"/>
  <c r="H1735" i="3"/>
  <c r="M2036" i="3" l="1"/>
  <c r="I2036" i="3"/>
  <c r="N2036" i="3"/>
  <c r="A2037" i="3"/>
  <c r="G2036" i="3"/>
  <c r="H1736" i="3"/>
  <c r="J1735" i="3"/>
  <c r="L1735" i="3"/>
  <c r="O1735" i="3" s="1"/>
  <c r="K1736" i="3" s="1"/>
  <c r="P1734" i="3"/>
  <c r="P1733" i="3"/>
  <c r="J1736" i="3"/>
  <c r="M2037" i="3" l="1"/>
  <c r="I2037" i="3"/>
  <c r="N2037" i="3"/>
  <c r="A2038" i="3"/>
  <c r="G2037" i="3"/>
  <c r="F1737" i="3"/>
  <c r="D1737" i="3"/>
  <c r="C1737" i="3"/>
  <c r="B1737" i="3"/>
  <c r="E1737" i="3"/>
  <c r="H1737" i="3"/>
  <c r="P1735" i="3"/>
  <c r="L1736" i="3"/>
  <c r="O1736" i="3" s="1"/>
  <c r="K1737" i="3" s="1"/>
  <c r="M2038" i="3" l="1"/>
  <c r="I2038" i="3"/>
  <c r="N2038" i="3"/>
  <c r="A2039" i="3"/>
  <c r="G2038" i="3"/>
  <c r="E1738" i="3"/>
  <c r="B1738" i="3"/>
  <c r="F1738" i="3"/>
  <c r="C1738" i="3"/>
  <c r="D1738" i="3"/>
  <c r="J1737" i="3"/>
  <c r="M2039" i="3" l="1"/>
  <c r="I2039" i="3"/>
  <c r="N2039" i="3"/>
  <c r="A2040" i="3"/>
  <c r="G2039" i="3"/>
  <c r="P1736" i="3"/>
  <c r="H1738" i="3"/>
  <c r="M2040" i="3" l="1"/>
  <c r="I2040" i="3"/>
  <c r="N2040" i="3"/>
  <c r="A2041" i="3"/>
  <c r="G2040" i="3"/>
  <c r="J1738" i="3"/>
  <c r="L1738" i="3"/>
  <c r="L1737" i="3"/>
  <c r="O1737" i="3" s="1"/>
  <c r="K1738" i="3" s="1"/>
  <c r="B1739" i="3"/>
  <c r="F1739" i="3"/>
  <c r="D1739" i="3"/>
  <c r="H1739" i="3"/>
  <c r="C1739" i="3"/>
  <c r="E1739" i="3"/>
  <c r="M2041" i="3" l="1"/>
  <c r="I2041" i="3"/>
  <c r="N2041" i="3"/>
  <c r="A2042" i="3"/>
  <c r="G2041" i="3"/>
  <c r="B1740" i="3"/>
  <c r="D1740" i="3"/>
  <c r="F1740" i="3"/>
  <c r="C1740" i="3"/>
  <c r="E1740" i="3"/>
  <c r="J1739" i="3"/>
  <c r="O1738" i="3"/>
  <c r="K1739" i="3" s="1"/>
  <c r="P1737" i="3"/>
  <c r="M2042" i="3" l="1"/>
  <c r="I2042" i="3"/>
  <c r="N2042" i="3"/>
  <c r="A2043" i="3"/>
  <c r="G2042" i="3"/>
  <c r="B1741" i="3"/>
  <c r="C1741" i="3"/>
  <c r="D1741" i="3"/>
  <c r="F1741" i="3"/>
  <c r="E1741" i="3"/>
  <c r="P1738" i="3"/>
  <c r="H1740" i="3"/>
  <c r="L1739" i="3"/>
  <c r="O1739" i="3" s="1"/>
  <c r="K1740" i="3" s="1"/>
  <c r="M2043" i="3" l="1"/>
  <c r="I2043" i="3"/>
  <c r="N2043" i="3"/>
  <c r="A2044" i="3"/>
  <c r="G2043" i="3"/>
  <c r="J1740" i="3"/>
  <c r="L1740" i="3"/>
  <c r="O1740" i="3" s="1"/>
  <c r="K1741" i="3" s="1"/>
  <c r="E1742" i="3"/>
  <c r="B1742" i="3"/>
  <c r="D1742" i="3"/>
  <c r="F1742" i="3"/>
  <c r="C1742" i="3"/>
  <c r="H1741" i="3"/>
  <c r="M2044" i="3" l="1"/>
  <c r="I2044" i="3"/>
  <c r="N2044" i="3"/>
  <c r="A2045" i="3"/>
  <c r="G2044" i="3"/>
  <c r="J1741" i="3"/>
  <c r="H1742" i="3"/>
  <c r="J1742" i="3"/>
  <c r="C1743" i="3"/>
  <c r="D1743" i="3"/>
  <c r="E1743" i="3"/>
  <c r="J1743" i="3" s="1"/>
  <c r="B1743" i="3"/>
  <c r="F1743" i="3"/>
  <c r="H1743" i="3"/>
  <c r="P1740" i="3"/>
  <c r="P1739" i="3"/>
  <c r="M2045" i="3" l="1"/>
  <c r="I2045" i="3"/>
  <c r="N2045" i="3"/>
  <c r="A2046" i="3"/>
  <c r="G2045" i="3"/>
  <c r="B1744" i="3"/>
  <c r="D1744" i="3"/>
  <c r="C1744" i="3"/>
  <c r="F1744" i="3"/>
  <c r="E1744" i="3"/>
  <c r="P1742" i="3"/>
  <c r="L1741" i="3"/>
  <c r="O1741" i="3" s="1"/>
  <c r="K1742" i="3" s="1"/>
  <c r="P1741" i="3"/>
  <c r="M2046" i="3" l="1"/>
  <c r="I2046" i="3"/>
  <c r="N2046" i="3"/>
  <c r="A2047" i="3"/>
  <c r="G2046" i="3"/>
  <c r="F1745" i="3"/>
  <c r="E1745" i="3"/>
  <c r="D1745" i="3"/>
  <c r="C1745" i="3"/>
  <c r="B1745" i="3"/>
  <c r="H1744" i="3"/>
  <c r="O1742" i="3"/>
  <c r="K1743" i="3" s="1"/>
  <c r="L1742" i="3"/>
  <c r="M2047" i="3" l="1"/>
  <c r="I2047" i="3"/>
  <c r="N2047" i="3"/>
  <c r="A2048" i="3"/>
  <c r="G2047" i="3"/>
  <c r="J1744" i="3"/>
  <c r="H1745" i="3"/>
  <c r="E1746" i="3"/>
  <c r="C1746" i="3"/>
  <c r="D1746" i="3"/>
  <c r="B1746" i="3"/>
  <c r="F1746" i="3"/>
  <c r="J1745" i="3"/>
  <c r="O1743" i="3"/>
  <c r="K1744" i="3" s="1"/>
  <c r="L1743" i="3"/>
  <c r="M2048" i="3" l="1"/>
  <c r="I2048" i="3"/>
  <c r="N2048" i="3"/>
  <c r="A2049" i="3"/>
  <c r="G2048" i="3"/>
  <c r="E1747" i="3"/>
  <c r="C1747" i="3"/>
  <c r="D1747" i="3"/>
  <c r="B1747" i="3"/>
  <c r="F1747" i="3"/>
  <c r="H1746" i="3"/>
  <c r="J1746" i="3" s="1"/>
  <c r="P1745" i="3"/>
  <c r="P1743" i="3"/>
  <c r="P1744" i="3"/>
  <c r="O1744" i="3"/>
  <c r="K1745" i="3" s="1"/>
  <c r="L1744" i="3"/>
  <c r="M2049" i="3" l="1"/>
  <c r="I2049" i="3"/>
  <c r="N2049" i="3"/>
  <c r="A2050" i="3"/>
  <c r="G2049" i="3"/>
  <c r="E1748" i="3"/>
  <c r="F1748" i="3"/>
  <c r="D1748" i="3"/>
  <c r="C1748" i="3"/>
  <c r="B1748" i="3"/>
  <c r="L1745" i="3"/>
  <c r="O1745" i="3" s="1"/>
  <c r="K1746" i="3" s="1"/>
  <c r="H1747" i="3"/>
  <c r="M2050" i="3" l="1"/>
  <c r="I2050" i="3"/>
  <c r="N2050" i="3"/>
  <c r="A2051" i="3"/>
  <c r="G2050" i="3"/>
  <c r="J1747" i="3"/>
  <c r="L1746" i="3"/>
  <c r="O1746" i="3" s="1"/>
  <c r="K1747" i="3" s="1"/>
  <c r="E1749" i="3"/>
  <c r="B1749" i="3"/>
  <c r="D1749" i="3"/>
  <c r="F1749" i="3"/>
  <c r="C1749" i="3"/>
  <c r="H1748" i="3"/>
  <c r="H1749" i="3" s="1"/>
  <c r="J1749" i="3" s="1"/>
  <c r="M2051" i="3" l="1"/>
  <c r="I2051" i="3"/>
  <c r="N2051" i="3"/>
  <c r="A2052" i="3"/>
  <c r="G2051" i="3"/>
  <c r="B1750" i="3"/>
  <c r="E1750" i="3"/>
  <c r="C1750" i="3"/>
  <c r="F1750" i="3"/>
  <c r="D1750" i="3"/>
  <c r="H1750" i="3"/>
  <c r="P1746" i="3"/>
  <c r="J1748" i="3"/>
  <c r="P1748" i="3" s="1"/>
  <c r="L1747" i="3"/>
  <c r="O1747" i="3" s="1"/>
  <c r="K1748" i="3" s="1"/>
  <c r="M2052" i="3" l="1"/>
  <c r="I2052" i="3"/>
  <c r="N2052" i="3"/>
  <c r="A2053" i="3"/>
  <c r="G2052" i="3"/>
  <c r="J1750" i="3"/>
  <c r="C1751" i="3"/>
  <c r="E1751" i="3"/>
  <c r="J1751" i="3" s="1"/>
  <c r="D1751" i="3"/>
  <c r="F1751" i="3"/>
  <c r="B1751" i="3"/>
  <c r="H1751" i="3"/>
  <c r="P1747" i="3"/>
  <c r="L1748" i="3"/>
  <c r="O1748" i="3" s="1"/>
  <c r="K1749" i="3" s="1"/>
  <c r="M2053" i="3" l="1"/>
  <c r="I2053" i="3"/>
  <c r="N2053" i="3"/>
  <c r="A2054" i="3"/>
  <c r="G2053" i="3"/>
  <c r="F1752" i="3"/>
  <c r="C1752" i="3"/>
  <c r="D1752" i="3"/>
  <c r="E1752" i="3"/>
  <c r="B1752" i="3"/>
  <c r="H1752" i="3" s="1"/>
  <c r="L1749" i="3"/>
  <c r="O1749" i="3" s="1"/>
  <c r="K1750" i="3" s="1"/>
  <c r="P1750" i="3"/>
  <c r="P1749" i="3"/>
  <c r="M2054" i="3" l="1"/>
  <c r="I2054" i="3"/>
  <c r="N2054" i="3"/>
  <c r="A2055" i="3"/>
  <c r="G2054" i="3"/>
  <c r="L1750" i="3"/>
  <c r="O1750" i="3" s="1"/>
  <c r="K1751" i="3" s="1"/>
  <c r="J1752" i="3"/>
  <c r="M2055" i="3" l="1"/>
  <c r="I2055" i="3"/>
  <c r="N2055" i="3"/>
  <c r="A2056" i="3"/>
  <c r="G2055" i="3"/>
  <c r="L1751" i="3"/>
  <c r="O1751" i="3" s="1"/>
  <c r="K1752" i="3" s="1"/>
  <c r="B1753" i="3"/>
  <c r="H1753" i="3" s="1"/>
  <c r="E1753" i="3"/>
  <c r="C1753" i="3"/>
  <c r="D1753" i="3"/>
  <c r="F1753" i="3"/>
  <c r="P1751" i="3"/>
  <c r="M2056" i="3" l="1"/>
  <c r="I2056" i="3"/>
  <c r="N2056" i="3"/>
  <c r="A2057" i="3"/>
  <c r="G2056" i="3"/>
  <c r="L1752" i="3"/>
  <c r="O1752" i="3" s="1"/>
  <c r="K1753" i="3" s="1"/>
  <c r="M2057" i="3" l="1"/>
  <c r="I2057" i="3"/>
  <c r="N2057" i="3"/>
  <c r="A2058" i="3"/>
  <c r="G2057" i="3"/>
  <c r="F1754" i="3"/>
  <c r="D1754" i="3"/>
  <c r="C1754" i="3"/>
  <c r="B1754" i="3"/>
  <c r="H1754" i="3"/>
  <c r="E1754" i="3"/>
  <c r="L1753" i="3"/>
  <c r="O1753" i="3" s="1"/>
  <c r="J1753" i="3"/>
  <c r="M2058" i="3" l="1"/>
  <c r="I2058" i="3"/>
  <c r="N2058" i="3"/>
  <c r="A2059" i="3"/>
  <c r="G2058" i="3"/>
  <c r="F1755" i="3"/>
  <c r="D1755" i="3"/>
  <c r="E1755" i="3"/>
  <c r="C1755" i="3"/>
  <c r="B1755" i="3"/>
  <c r="P1752" i="3"/>
  <c r="P1753" i="3"/>
  <c r="K1754" i="3"/>
  <c r="J1754" i="3"/>
  <c r="M2059" i="3" l="1"/>
  <c r="I2059" i="3"/>
  <c r="N2059" i="3"/>
  <c r="A2060" i="3"/>
  <c r="G2059" i="3"/>
  <c r="H1755" i="3"/>
  <c r="J1755" i="3" s="1"/>
  <c r="L1754" i="3"/>
  <c r="O1754" i="3" s="1"/>
  <c r="K1755" i="3" s="1"/>
  <c r="M2060" i="3" l="1"/>
  <c r="I2060" i="3"/>
  <c r="N2060" i="3"/>
  <c r="A2061" i="3"/>
  <c r="G2060" i="3"/>
  <c r="E1756" i="3"/>
  <c r="D1756" i="3"/>
  <c r="C1756" i="3"/>
  <c r="F1756" i="3"/>
  <c r="B1756" i="3"/>
  <c r="P1754" i="3"/>
  <c r="L1755" i="3"/>
  <c r="O1755" i="3" s="1"/>
  <c r="K1756" i="3" s="1"/>
  <c r="M2061" i="3" l="1"/>
  <c r="I2061" i="3"/>
  <c r="N2061" i="3"/>
  <c r="A2062" i="3"/>
  <c r="G2061" i="3"/>
  <c r="E1757" i="3"/>
  <c r="D1757" i="3"/>
  <c r="B1757" i="3"/>
  <c r="F1757" i="3"/>
  <c r="C1757" i="3"/>
  <c r="H1756" i="3"/>
  <c r="M2062" i="3" l="1"/>
  <c r="I2062" i="3"/>
  <c r="N2062" i="3"/>
  <c r="A2063" i="3"/>
  <c r="G2062" i="3"/>
  <c r="H1757" i="3"/>
  <c r="J1756" i="3"/>
  <c r="L1756" i="3"/>
  <c r="O1756" i="3" s="1"/>
  <c r="K1757" i="3" s="1"/>
  <c r="M2063" i="3" l="1"/>
  <c r="I2063" i="3"/>
  <c r="N2063" i="3"/>
  <c r="A2064" i="3"/>
  <c r="G2063" i="3"/>
  <c r="E1758" i="3"/>
  <c r="B1758" i="3"/>
  <c r="C1758" i="3"/>
  <c r="D1758" i="3"/>
  <c r="F1758" i="3"/>
  <c r="L1757" i="3"/>
  <c r="O1757" i="3" s="1"/>
  <c r="K1758" i="3" s="1"/>
  <c r="J1757" i="3"/>
  <c r="P1755" i="3"/>
  <c r="P1756" i="3"/>
  <c r="M2064" i="3" l="1"/>
  <c r="I2064" i="3"/>
  <c r="N2064" i="3"/>
  <c r="A2065" i="3"/>
  <c r="G2064" i="3"/>
  <c r="D1759" i="3"/>
  <c r="F1759" i="3"/>
  <c r="C1759" i="3"/>
  <c r="E1759" i="3"/>
  <c r="B1759" i="3"/>
  <c r="H1758" i="3"/>
  <c r="M2065" i="3" l="1"/>
  <c r="I2065" i="3"/>
  <c r="N2065" i="3"/>
  <c r="A2066" i="3"/>
  <c r="G2065" i="3"/>
  <c r="B1760" i="3"/>
  <c r="D1760" i="3"/>
  <c r="E1760" i="3"/>
  <c r="C1760" i="3"/>
  <c r="F1760" i="3"/>
  <c r="L1758" i="3"/>
  <c r="O1758" i="3" s="1"/>
  <c r="K1759" i="3" s="1"/>
  <c r="J1758" i="3"/>
  <c r="J1759" i="3"/>
  <c r="H1759" i="3"/>
  <c r="M2066" i="3" l="1"/>
  <c r="I2066" i="3"/>
  <c r="N2066" i="3"/>
  <c r="A2067" i="3"/>
  <c r="G2066" i="3"/>
  <c r="C1761" i="3"/>
  <c r="E1761" i="3"/>
  <c r="B1761" i="3"/>
  <c r="F1761" i="3"/>
  <c r="D1761" i="3"/>
  <c r="P1758" i="3"/>
  <c r="P1757" i="3"/>
  <c r="H1760" i="3"/>
  <c r="M2067" i="3" l="1"/>
  <c r="I2067" i="3"/>
  <c r="N2067" i="3"/>
  <c r="A2068" i="3"/>
  <c r="G2067" i="3"/>
  <c r="H1761" i="3"/>
  <c r="J1760" i="3"/>
  <c r="J1761" i="3"/>
  <c r="L1759" i="3"/>
  <c r="O1759" i="3" s="1"/>
  <c r="K1760" i="3" s="1"/>
  <c r="M2068" i="3" l="1"/>
  <c r="I2068" i="3"/>
  <c r="N2068" i="3"/>
  <c r="A2069" i="3"/>
  <c r="G2068" i="3"/>
  <c r="B1762" i="3"/>
  <c r="C1762" i="3"/>
  <c r="D1762" i="3"/>
  <c r="F1762" i="3"/>
  <c r="H1762" i="3"/>
  <c r="E1762" i="3"/>
  <c r="J1762" i="3" s="1"/>
  <c r="P1760" i="3"/>
  <c r="P1759" i="3"/>
  <c r="L1760" i="3"/>
  <c r="O1760" i="3" s="1"/>
  <c r="K1761" i="3" s="1"/>
  <c r="M2069" i="3" l="1"/>
  <c r="I2069" i="3"/>
  <c r="N2069" i="3"/>
  <c r="A2070" i="3"/>
  <c r="G2069" i="3"/>
  <c r="P1761" i="3"/>
  <c r="L1761" i="3"/>
  <c r="O1761" i="3" s="1"/>
  <c r="K1762" i="3" s="1"/>
  <c r="D1763" i="3"/>
  <c r="F1763" i="3"/>
  <c r="B1763" i="3"/>
  <c r="E1763" i="3"/>
  <c r="C1763" i="3"/>
  <c r="H1763" i="3"/>
  <c r="M2070" i="3" l="1"/>
  <c r="I2070" i="3"/>
  <c r="N2070" i="3"/>
  <c r="A2071" i="3"/>
  <c r="G2070" i="3"/>
  <c r="D1764" i="3"/>
  <c r="C1764" i="3"/>
  <c r="B1764" i="3"/>
  <c r="H1764" i="3" s="1"/>
  <c r="E1764" i="3"/>
  <c r="F1764" i="3"/>
  <c r="J1763" i="3"/>
  <c r="L1762" i="3"/>
  <c r="O1762" i="3" s="1"/>
  <c r="K1763" i="3" s="1"/>
  <c r="M2071" i="3" l="1"/>
  <c r="I2071" i="3"/>
  <c r="N2071" i="3"/>
  <c r="A2072" i="3"/>
  <c r="G2071" i="3"/>
  <c r="J1764" i="3"/>
  <c r="P1763" i="3" s="1"/>
  <c r="P1762" i="3"/>
  <c r="M2072" i="3" l="1"/>
  <c r="I2072" i="3"/>
  <c r="N2072" i="3"/>
  <c r="A2073" i="3"/>
  <c r="G2072" i="3"/>
  <c r="L1763" i="3"/>
  <c r="O1763" i="3" s="1"/>
  <c r="K1764" i="3" s="1"/>
  <c r="C1765" i="3"/>
  <c r="D1765" i="3"/>
  <c r="B1765" i="3"/>
  <c r="F1765" i="3"/>
  <c r="E1765" i="3"/>
  <c r="H1765" i="3"/>
  <c r="L1764" i="3"/>
  <c r="M2073" i="3" l="1"/>
  <c r="I2073" i="3"/>
  <c r="N2073" i="3"/>
  <c r="A2074" i="3"/>
  <c r="G2073" i="3"/>
  <c r="C1766" i="3"/>
  <c r="F1766" i="3"/>
  <c r="B1766" i="3"/>
  <c r="H1766" i="3" s="1"/>
  <c r="D1766" i="3"/>
  <c r="E1766" i="3"/>
  <c r="J1765" i="3"/>
  <c r="O1764" i="3"/>
  <c r="K1765" i="3" s="1"/>
  <c r="M2074" i="3" l="1"/>
  <c r="I2074" i="3"/>
  <c r="N2074" i="3"/>
  <c r="A2075" i="3"/>
  <c r="G2074" i="3"/>
  <c r="P1764" i="3"/>
  <c r="L1765" i="3"/>
  <c r="O1765" i="3" s="1"/>
  <c r="K1766" i="3" s="1"/>
  <c r="M2075" i="3" l="1"/>
  <c r="I2075" i="3"/>
  <c r="N2075" i="3"/>
  <c r="A2076" i="3"/>
  <c r="G2075" i="3"/>
  <c r="F1767" i="3"/>
  <c r="E1767" i="3"/>
  <c r="D1767" i="3"/>
  <c r="C1767" i="3"/>
  <c r="B1767" i="3"/>
  <c r="L1766" i="3"/>
  <c r="O1766" i="3" s="1"/>
  <c r="J1766" i="3"/>
  <c r="M2076" i="3" l="1"/>
  <c r="I2076" i="3"/>
  <c r="N2076" i="3"/>
  <c r="A2077" i="3"/>
  <c r="G2076" i="3"/>
  <c r="E1768" i="3"/>
  <c r="F1768" i="3"/>
  <c r="D1768" i="3"/>
  <c r="C1768" i="3"/>
  <c r="B1768" i="3"/>
  <c r="P1765" i="3"/>
  <c r="H1767" i="3"/>
  <c r="K1767" i="3"/>
  <c r="M2077" i="3" l="1"/>
  <c r="I2077" i="3"/>
  <c r="N2077" i="3"/>
  <c r="A2078" i="3"/>
  <c r="G2077" i="3"/>
  <c r="E1769" i="3"/>
  <c r="B1769" i="3"/>
  <c r="C1769" i="3"/>
  <c r="D1769" i="3"/>
  <c r="F1769" i="3"/>
  <c r="J1767" i="3"/>
  <c r="H1768" i="3"/>
  <c r="J1768" i="3" s="1"/>
  <c r="L1767" i="3"/>
  <c r="O1767" i="3" s="1"/>
  <c r="K1768" i="3" s="1"/>
  <c r="M2078" i="3" l="1"/>
  <c r="I2078" i="3"/>
  <c r="N2078" i="3"/>
  <c r="A2079" i="3"/>
  <c r="G2078" i="3"/>
  <c r="D1770" i="3"/>
  <c r="F1770" i="3"/>
  <c r="B1770" i="3"/>
  <c r="C1770" i="3"/>
  <c r="E1770" i="3"/>
  <c r="P1767" i="3"/>
  <c r="P1766" i="3"/>
  <c r="H1769" i="3"/>
  <c r="M2079" i="3" l="1"/>
  <c r="I2079" i="3"/>
  <c r="N2079" i="3"/>
  <c r="A2080" i="3"/>
  <c r="G2079" i="3"/>
  <c r="E1771" i="3"/>
  <c r="C1771" i="3"/>
  <c r="B1771" i="3"/>
  <c r="F1771" i="3"/>
  <c r="D1771" i="3"/>
  <c r="J1769" i="3"/>
  <c r="H1770" i="3"/>
  <c r="J1770" i="3"/>
  <c r="L1768" i="3"/>
  <c r="O1768" i="3" s="1"/>
  <c r="K1769" i="3" s="1"/>
  <c r="M2080" i="3" l="1"/>
  <c r="I2080" i="3"/>
  <c r="N2080" i="3"/>
  <c r="A2081" i="3"/>
  <c r="G2080" i="3"/>
  <c r="B1772" i="3"/>
  <c r="C1772" i="3"/>
  <c r="D1772" i="3"/>
  <c r="F1772" i="3"/>
  <c r="E1772" i="3"/>
  <c r="L1769" i="3"/>
  <c r="O1769" i="3" s="1"/>
  <c r="K1770" i="3" s="1"/>
  <c r="P1769" i="3"/>
  <c r="P1768" i="3"/>
  <c r="H1771" i="3"/>
  <c r="M2081" i="3" l="1"/>
  <c r="I2081" i="3"/>
  <c r="N2081" i="3"/>
  <c r="A2082" i="3"/>
  <c r="G2081" i="3"/>
  <c r="L1770" i="3"/>
  <c r="O1770" i="3" s="1"/>
  <c r="K1771" i="3" s="1"/>
  <c r="B1773" i="3"/>
  <c r="C1773" i="3"/>
  <c r="E1773" i="3"/>
  <c r="D1773" i="3"/>
  <c r="F1773" i="3"/>
  <c r="J1771" i="3"/>
  <c r="H1772" i="3"/>
  <c r="J1772" i="3"/>
  <c r="M2082" i="3" l="1"/>
  <c r="I2082" i="3"/>
  <c r="N2082" i="3"/>
  <c r="A2083" i="3"/>
  <c r="G2082" i="3"/>
  <c r="E1774" i="3"/>
  <c r="B1774" i="3"/>
  <c r="F1774" i="3"/>
  <c r="C1774" i="3"/>
  <c r="D1774" i="3"/>
  <c r="H1773" i="3"/>
  <c r="J1773" i="3" s="1"/>
  <c r="L1771" i="3"/>
  <c r="O1771" i="3" s="1"/>
  <c r="K1772" i="3" s="1"/>
  <c r="P1771" i="3"/>
  <c r="P1770" i="3"/>
  <c r="M2083" i="3" l="1"/>
  <c r="I2083" i="3"/>
  <c r="N2083" i="3"/>
  <c r="A2084" i="3"/>
  <c r="G2083" i="3"/>
  <c r="B1775" i="3"/>
  <c r="H1775" i="3" s="1"/>
  <c r="F1775" i="3"/>
  <c r="C1775" i="3"/>
  <c r="D1775" i="3"/>
  <c r="E1775" i="3"/>
  <c r="L1772" i="3"/>
  <c r="O1772" i="3" s="1"/>
  <c r="K1773" i="3" s="1"/>
  <c r="H1774" i="3"/>
  <c r="P1772" i="3"/>
  <c r="M2084" i="3" l="1"/>
  <c r="I2084" i="3"/>
  <c r="N2084" i="3"/>
  <c r="A2085" i="3"/>
  <c r="G2084" i="3"/>
  <c r="J1775" i="3"/>
  <c r="L1773" i="3"/>
  <c r="O1773" i="3" s="1"/>
  <c r="K1774" i="3" s="1"/>
  <c r="J1774" i="3"/>
  <c r="M2085" i="3" l="1"/>
  <c r="I2085" i="3"/>
  <c r="N2085" i="3"/>
  <c r="A2086" i="3"/>
  <c r="G2085" i="3"/>
  <c r="L1774" i="3"/>
  <c r="O1774" i="3" s="1"/>
  <c r="K1775" i="3" s="1"/>
  <c r="B1776" i="3"/>
  <c r="H1776" i="3" s="1"/>
  <c r="J1776" i="3" s="1"/>
  <c r="C1776" i="3"/>
  <c r="F1776" i="3"/>
  <c r="E1776" i="3"/>
  <c r="D1776" i="3"/>
  <c r="P1774" i="3"/>
  <c r="P1773" i="3"/>
  <c r="M2086" i="3" l="1"/>
  <c r="I2086" i="3"/>
  <c r="N2086" i="3"/>
  <c r="A2087" i="3"/>
  <c r="G2086" i="3"/>
  <c r="P1775" i="3"/>
  <c r="L1775" i="3"/>
  <c r="O1775" i="3" s="1"/>
  <c r="K1776" i="3" s="1"/>
  <c r="M2087" i="3" l="1"/>
  <c r="I2087" i="3"/>
  <c r="N2087" i="3"/>
  <c r="A2088" i="3"/>
  <c r="G2087" i="3"/>
  <c r="B1777" i="3"/>
  <c r="H1777" i="3"/>
  <c r="E1777" i="3"/>
  <c r="F1777" i="3"/>
  <c r="C1777" i="3"/>
  <c r="D1777" i="3"/>
  <c r="J1777" i="3"/>
  <c r="L1776" i="3"/>
  <c r="O1776" i="3" s="1"/>
  <c r="K1777" i="3" s="1"/>
  <c r="M2088" i="3" l="1"/>
  <c r="I2088" i="3"/>
  <c r="N2088" i="3"/>
  <c r="A2089" i="3"/>
  <c r="G2088" i="3"/>
  <c r="D1778" i="3"/>
  <c r="C1778" i="3"/>
  <c r="E1778" i="3"/>
  <c r="F1778" i="3"/>
  <c r="B1778" i="3"/>
  <c r="P1776" i="3"/>
  <c r="L1777" i="3"/>
  <c r="O1777" i="3" s="1"/>
  <c r="M2089" i="3" l="1"/>
  <c r="I2089" i="3"/>
  <c r="N2089" i="3"/>
  <c r="A2090" i="3"/>
  <c r="G2089" i="3"/>
  <c r="C1779" i="3"/>
  <c r="E1779" i="3"/>
  <c r="F1779" i="3"/>
  <c r="D1779" i="3"/>
  <c r="B1779" i="3"/>
  <c r="J1778" i="3"/>
  <c r="K1778" i="3"/>
  <c r="H1778" i="3"/>
  <c r="M2090" i="3" l="1"/>
  <c r="I2090" i="3"/>
  <c r="N2090" i="3"/>
  <c r="A2091" i="3"/>
  <c r="G2090" i="3"/>
  <c r="C1780" i="3"/>
  <c r="F1780" i="3"/>
  <c r="B1780" i="3"/>
  <c r="D1780" i="3"/>
  <c r="E1780" i="3"/>
  <c r="H1779" i="3"/>
  <c r="J1779" i="3" s="1"/>
  <c r="P1778" i="3" s="1"/>
  <c r="P1777" i="3"/>
  <c r="L1778" i="3"/>
  <c r="O1778" i="3" s="1"/>
  <c r="K1779" i="3" s="1"/>
  <c r="M2091" i="3" l="1"/>
  <c r="I2091" i="3"/>
  <c r="N2091" i="3"/>
  <c r="A2092" i="3"/>
  <c r="G2091" i="3"/>
  <c r="C1781" i="3"/>
  <c r="B1781" i="3"/>
  <c r="D1781" i="3"/>
  <c r="E1781" i="3"/>
  <c r="F1781" i="3"/>
  <c r="H1780" i="3"/>
  <c r="M2092" i="3" l="1"/>
  <c r="I2092" i="3"/>
  <c r="N2092" i="3"/>
  <c r="A2093" i="3"/>
  <c r="G2092" i="3"/>
  <c r="J1780" i="3"/>
  <c r="C1782" i="3"/>
  <c r="E1782" i="3"/>
  <c r="D1782" i="3"/>
  <c r="F1782" i="3"/>
  <c r="B1782" i="3"/>
  <c r="H1781" i="3"/>
  <c r="J1781" i="3"/>
  <c r="L1779" i="3"/>
  <c r="O1779" i="3" s="1"/>
  <c r="K1780" i="3" s="1"/>
  <c r="M2093" i="3" l="1"/>
  <c r="I2093" i="3"/>
  <c r="N2093" i="3"/>
  <c r="A2094" i="3"/>
  <c r="G2093" i="3"/>
  <c r="H1782" i="3"/>
  <c r="L1780" i="3"/>
  <c r="O1780" i="3" s="1"/>
  <c r="K1781" i="3" s="1"/>
  <c r="P1780" i="3"/>
  <c r="P1779" i="3"/>
  <c r="M2094" i="3" l="1"/>
  <c r="I2094" i="3"/>
  <c r="N2094" i="3"/>
  <c r="A2095" i="3"/>
  <c r="G2094" i="3"/>
  <c r="J1782" i="3"/>
  <c r="L1781" i="3"/>
  <c r="O1781" i="3" s="1"/>
  <c r="K1782" i="3" s="1"/>
  <c r="F1783" i="3"/>
  <c r="E1783" i="3"/>
  <c r="D1783" i="3"/>
  <c r="C1783" i="3"/>
  <c r="B1783" i="3"/>
  <c r="M2095" i="3" l="1"/>
  <c r="I2095" i="3"/>
  <c r="N2095" i="3"/>
  <c r="A2096" i="3"/>
  <c r="G2095" i="3"/>
  <c r="L1782" i="3"/>
  <c r="O1782" i="3" s="1"/>
  <c r="K1783" i="3" s="1"/>
  <c r="H1783" i="3"/>
  <c r="J1783" i="3" s="1"/>
  <c r="P1781" i="3"/>
  <c r="M2096" i="3" l="1"/>
  <c r="I2096" i="3"/>
  <c r="N2096" i="3"/>
  <c r="A2097" i="3"/>
  <c r="G2096" i="3"/>
  <c r="P1782" i="3"/>
  <c r="D1784" i="3"/>
  <c r="B1784" i="3"/>
  <c r="F1784" i="3"/>
  <c r="H1784" i="3"/>
  <c r="C1784" i="3"/>
  <c r="E1784" i="3"/>
  <c r="M2097" i="3" l="1"/>
  <c r="I2097" i="3"/>
  <c r="N2097" i="3"/>
  <c r="A2098" i="3"/>
  <c r="G2097" i="3"/>
  <c r="F1785" i="3"/>
  <c r="B1785" i="3"/>
  <c r="D1785" i="3"/>
  <c r="E1785" i="3"/>
  <c r="C1785" i="3"/>
  <c r="J1784" i="3"/>
  <c r="L1783" i="3"/>
  <c r="O1783" i="3" s="1"/>
  <c r="K1784" i="3" s="1"/>
  <c r="M2098" i="3" l="1"/>
  <c r="I2098" i="3"/>
  <c r="N2098" i="3"/>
  <c r="A2099" i="3"/>
  <c r="G2098" i="3"/>
  <c r="D1786" i="3"/>
  <c r="C1786" i="3"/>
  <c r="B1786" i="3"/>
  <c r="F1786" i="3"/>
  <c r="E1786" i="3"/>
  <c r="H1785" i="3"/>
  <c r="P1783" i="3"/>
  <c r="M2099" i="3" l="1"/>
  <c r="I2099" i="3"/>
  <c r="N2099" i="3"/>
  <c r="A2100" i="3"/>
  <c r="G2099" i="3"/>
  <c r="J1785" i="3"/>
  <c r="F1787" i="3"/>
  <c r="E1787" i="3"/>
  <c r="D1787" i="3"/>
  <c r="B1787" i="3"/>
  <c r="C1787" i="3"/>
  <c r="L1784" i="3"/>
  <c r="O1784" i="3" s="1"/>
  <c r="K1785" i="3" s="1"/>
  <c r="J1786" i="3"/>
  <c r="H1786" i="3"/>
  <c r="M2100" i="3" l="1"/>
  <c r="I2100" i="3"/>
  <c r="N2100" i="3"/>
  <c r="A2101" i="3"/>
  <c r="G2100" i="3"/>
  <c r="L1786" i="3"/>
  <c r="L1785" i="3"/>
  <c r="H1787" i="3"/>
  <c r="O1785" i="3"/>
  <c r="K1786" i="3" s="1"/>
  <c r="P1785" i="3"/>
  <c r="P1784" i="3"/>
  <c r="M2101" i="3" l="1"/>
  <c r="I2101" i="3"/>
  <c r="N2101" i="3"/>
  <c r="A2102" i="3"/>
  <c r="G2101" i="3"/>
  <c r="J1787" i="3"/>
  <c r="L1787" i="3"/>
  <c r="O1786" i="3"/>
  <c r="K1787" i="3" s="1"/>
  <c r="C1788" i="3"/>
  <c r="F1788" i="3"/>
  <c r="E1788" i="3"/>
  <c r="B1788" i="3"/>
  <c r="D1788" i="3"/>
  <c r="M2102" i="3" l="1"/>
  <c r="I2102" i="3"/>
  <c r="N2102" i="3"/>
  <c r="A2103" i="3"/>
  <c r="G2102" i="3"/>
  <c r="B1789" i="3"/>
  <c r="E1789" i="3"/>
  <c r="C1789" i="3"/>
  <c r="D1789" i="3"/>
  <c r="F1789" i="3"/>
  <c r="O1787" i="3"/>
  <c r="K1788" i="3"/>
  <c r="H1788" i="3"/>
  <c r="P1786" i="3"/>
  <c r="M2103" i="3" l="1"/>
  <c r="I2103" i="3"/>
  <c r="N2103" i="3"/>
  <c r="A2104" i="3"/>
  <c r="G2103" i="3"/>
  <c r="J1788" i="3"/>
  <c r="F1790" i="3"/>
  <c r="B1790" i="3"/>
  <c r="D1790" i="3"/>
  <c r="C1790" i="3"/>
  <c r="E1790" i="3"/>
  <c r="H1789" i="3"/>
  <c r="M2104" i="3" l="1"/>
  <c r="I2104" i="3"/>
  <c r="N2104" i="3"/>
  <c r="A2105" i="3"/>
  <c r="G2104" i="3"/>
  <c r="J1789" i="3"/>
  <c r="H1790" i="3"/>
  <c r="C1791" i="3"/>
  <c r="E1791" i="3"/>
  <c r="B1791" i="3"/>
  <c r="F1791" i="3"/>
  <c r="D1791" i="3"/>
  <c r="L1788" i="3"/>
  <c r="O1788" i="3" s="1"/>
  <c r="K1789" i="3" s="1"/>
  <c r="P1788" i="3"/>
  <c r="P1787" i="3"/>
  <c r="J1790" i="3"/>
  <c r="M2105" i="3" l="1"/>
  <c r="I2105" i="3"/>
  <c r="N2105" i="3"/>
  <c r="A2106" i="3"/>
  <c r="G2105" i="3"/>
  <c r="F1792" i="3"/>
  <c r="E1792" i="3"/>
  <c r="D1792" i="3"/>
  <c r="C1792" i="3"/>
  <c r="B1792" i="3"/>
  <c r="L1790" i="3"/>
  <c r="H1791" i="3"/>
  <c r="L1789" i="3"/>
  <c r="O1789" i="3"/>
  <c r="K1790" i="3" s="1"/>
  <c r="P1789" i="3"/>
  <c r="M2106" i="3" l="1"/>
  <c r="I2106" i="3"/>
  <c r="N2106" i="3"/>
  <c r="A2107" i="3"/>
  <c r="G2106" i="3"/>
  <c r="J1791" i="3"/>
  <c r="F1793" i="3"/>
  <c r="D1793" i="3"/>
  <c r="E1793" i="3"/>
  <c r="C1793" i="3"/>
  <c r="B1793" i="3"/>
  <c r="O1790" i="3"/>
  <c r="K1791" i="3" s="1"/>
  <c r="H1792" i="3"/>
  <c r="M2107" i="3" l="1"/>
  <c r="I2107" i="3"/>
  <c r="N2107" i="3"/>
  <c r="A2108" i="3"/>
  <c r="G2107" i="3"/>
  <c r="J1792" i="3"/>
  <c r="H1793" i="3"/>
  <c r="L1791" i="3"/>
  <c r="O1791" i="3"/>
  <c r="K1792" i="3" s="1"/>
  <c r="P1791" i="3"/>
  <c r="P1790" i="3"/>
  <c r="M2108" i="3" l="1"/>
  <c r="I2108" i="3"/>
  <c r="N2108" i="3"/>
  <c r="A2109" i="3"/>
  <c r="G2108" i="3"/>
  <c r="J1793" i="3"/>
  <c r="L1792" i="3"/>
  <c r="C1794" i="3"/>
  <c r="D1794" i="3"/>
  <c r="F1794" i="3"/>
  <c r="B1794" i="3"/>
  <c r="E1794" i="3"/>
  <c r="P1792" i="3"/>
  <c r="O1792" i="3"/>
  <c r="K1793" i="3" s="1"/>
  <c r="M2109" i="3" l="1"/>
  <c r="I2109" i="3"/>
  <c r="N2109" i="3"/>
  <c r="A2110" i="3"/>
  <c r="G2109" i="3"/>
  <c r="C1795" i="3"/>
  <c r="B1795" i="3"/>
  <c r="E1795" i="3"/>
  <c r="F1795" i="3"/>
  <c r="D1795" i="3"/>
  <c r="H1794" i="3"/>
  <c r="L1793" i="3"/>
  <c r="O1793" i="3" s="1"/>
  <c r="K1794" i="3" s="1"/>
  <c r="M2110" i="3" l="1"/>
  <c r="I2110" i="3"/>
  <c r="N2110" i="3"/>
  <c r="A2111" i="3"/>
  <c r="G2110" i="3"/>
  <c r="J1794" i="3"/>
  <c r="L1794" i="3"/>
  <c r="O1794" i="3" s="1"/>
  <c r="K1795" i="3" s="1"/>
  <c r="H1795" i="3"/>
  <c r="E1796" i="3"/>
  <c r="C1796" i="3"/>
  <c r="D1796" i="3"/>
  <c r="B1796" i="3"/>
  <c r="F1796" i="3"/>
  <c r="H1796" i="3"/>
  <c r="J1796" i="3" s="1"/>
  <c r="M2111" i="3" l="1"/>
  <c r="I2111" i="3"/>
  <c r="N2111" i="3"/>
  <c r="A2112" i="3"/>
  <c r="G2111" i="3"/>
  <c r="C1797" i="3"/>
  <c r="E1797" i="3"/>
  <c r="B1797" i="3"/>
  <c r="D1797" i="3"/>
  <c r="F1797" i="3"/>
  <c r="J1795" i="3"/>
  <c r="P1795" i="3" s="1"/>
  <c r="L1795" i="3"/>
  <c r="O1795" i="3" s="1"/>
  <c r="K1796" i="3" s="1"/>
  <c r="P1794" i="3"/>
  <c r="P1793" i="3"/>
  <c r="M2112" i="3" l="1"/>
  <c r="I2112" i="3"/>
  <c r="N2112" i="3"/>
  <c r="A2113" i="3"/>
  <c r="G2112" i="3"/>
  <c r="B1798" i="3"/>
  <c r="E1798" i="3"/>
  <c r="C1798" i="3"/>
  <c r="F1798" i="3"/>
  <c r="D1798" i="3"/>
  <c r="L1796" i="3"/>
  <c r="O1796" i="3" s="1"/>
  <c r="K1797" i="3" s="1"/>
  <c r="H1797" i="3"/>
  <c r="J1797" i="3" s="1"/>
  <c r="M2113" i="3" l="1"/>
  <c r="I2113" i="3"/>
  <c r="N2113" i="3"/>
  <c r="A2114" i="3"/>
  <c r="G2113" i="3"/>
  <c r="D1799" i="3"/>
  <c r="E1799" i="3"/>
  <c r="C1799" i="3"/>
  <c r="F1799" i="3"/>
  <c r="B1799" i="3"/>
  <c r="H1798" i="3"/>
  <c r="J1798" i="3" s="1"/>
  <c r="P1796" i="3"/>
  <c r="P1797" i="3"/>
  <c r="M2114" i="3" l="1"/>
  <c r="I2114" i="3"/>
  <c r="N2114" i="3"/>
  <c r="A2115" i="3"/>
  <c r="G2114" i="3"/>
  <c r="C1800" i="3"/>
  <c r="E1800" i="3"/>
  <c r="F1800" i="3"/>
  <c r="B1800" i="3"/>
  <c r="D1800" i="3"/>
  <c r="H1799" i="3"/>
  <c r="L1797" i="3"/>
  <c r="O1797" i="3" s="1"/>
  <c r="K1798" i="3" s="1"/>
  <c r="M2115" i="3" l="1"/>
  <c r="I2115" i="3"/>
  <c r="N2115" i="3"/>
  <c r="A2116" i="3"/>
  <c r="G2115" i="3"/>
  <c r="J1799" i="3"/>
  <c r="H1800" i="3"/>
  <c r="D1801" i="3"/>
  <c r="E1801" i="3"/>
  <c r="C1801" i="3"/>
  <c r="F1801" i="3"/>
  <c r="B1801" i="3"/>
  <c r="L1798" i="3"/>
  <c r="O1798" i="3" s="1"/>
  <c r="K1799" i="3" s="1"/>
  <c r="M2116" i="3" l="1"/>
  <c r="I2116" i="3"/>
  <c r="N2116" i="3"/>
  <c r="A2117" i="3"/>
  <c r="G2116" i="3"/>
  <c r="J1800" i="3"/>
  <c r="L1799" i="3"/>
  <c r="O1799" i="3" s="1"/>
  <c r="K1800" i="3" s="1"/>
  <c r="H1801" i="3"/>
  <c r="P1799" i="3"/>
  <c r="P1798" i="3"/>
  <c r="M2117" i="3" l="1"/>
  <c r="I2117" i="3"/>
  <c r="N2117" i="3"/>
  <c r="A2118" i="3"/>
  <c r="G2117" i="3"/>
  <c r="J1801" i="3"/>
  <c r="E1802" i="3"/>
  <c r="C1802" i="3"/>
  <c r="D1802" i="3"/>
  <c r="B1802" i="3"/>
  <c r="F1802" i="3"/>
  <c r="L1800" i="3"/>
  <c r="O1800" i="3" s="1"/>
  <c r="K1801" i="3" s="1"/>
  <c r="P1800" i="3"/>
  <c r="M2118" i="3" l="1"/>
  <c r="I2118" i="3"/>
  <c r="N2118" i="3"/>
  <c r="A2119" i="3"/>
  <c r="G2118" i="3"/>
  <c r="B1803" i="3"/>
  <c r="D1803" i="3"/>
  <c r="F1803" i="3"/>
  <c r="C1803" i="3"/>
  <c r="E1803" i="3"/>
  <c r="H1802" i="3"/>
  <c r="J1802" i="3" s="1"/>
  <c r="P1801" i="3" s="1"/>
  <c r="L1801" i="3"/>
  <c r="O1801" i="3" s="1"/>
  <c r="K1802" i="3" s="1"/>
  <c r="M2119" i="3" l="1"/>
  <c r="I2119" i="3"/>
  <c r="N2119" i="3"/>
  <c r="A2120" i="3"/>
  <c r="G2119" i="3"/>
  <c r="D1804" i="3"/>
  <c r="F1804" i="3"/>
  <c r="E1804" i="3"/>
  <c r="B1804" i="3"/>
  <c r="C1804" i="3"/>
  <c r="H1803" i="3"/>
  <c r="L1802" i="3"/>
  <c r="O1802" i="3" s="1"/>
  <c r="K1803" i="3" s="1"/>
  <c r="M2120" i="3" l="1"/>
  <c r="I2120" i="3"/>
  <c r="N2120" i="3"/>
  <c r="A2121" i="3"/>
  <c r="G2120" i="3"/>
  <c r="J1803" i="3"/>
  <c r="H1804" i="3"/>
  <c r="J1804" i="3" s="1"/>
  <c r="M2121" i="3" l="1"/>
  <c r="I2121" i="3"/>
  <c r="N2121" i="3"/>
  <c r="A2122" i="3"/>
  <c r="G2121" i="3"/>
  <c r="P1803" i="3"/>
  <c r="P1802" i="3"/>
  <c r="D1805" i="3"/>
  <c r="B1805" i="3"/>
  <c r="F1805" i="3"/>
  <c r="E1805" i="3"/>
  <c r="C1805" i="3"/>
  <c r="H1805" i="3"/>
  <c r="L1803" i="3"/>
  <c r="O1803" i="3" s="1"/>
  <c r="K1804" i="3" s="1"/>
  <c r="M2122" i="3" l="1"/>
  <c r="I2122" i="3"/>
  <c r="N2122" i="3"/>
  <c r="A2123" i="3"/>
  <c r="G2122" i="3"/>
  <c r="B1806" i="3"/>
  <c r="H1806" i="3" s="1"/>
  <c r="C1806" i="3"/>
  <c r="E1806" i="3"/>
  <c r="D1806" i="3"/>
  <c r="F1806" i="3"/>
  <c r="J1805" i="3"/>
  <c r="L1804" i="3"/>
  <c r="O1804" i="3" s="1"/>
  <c r="K1805" i="3" s="1"/>
  <c r="M2123" i="3" l="1"/>
  <c r="I2123" i="3"/>
  <c r="N2123" i="3"/>
  <c r="A2124" i="3"/>
  <c r="G2123" i="3"/>
  <c r="P1804" i="3"/>
  <c r="D1807" i="3"/>
  <c r="C1807" i="3"/>
  <c r="E1807" i="3"/>
  <c r="H1807" i="3"/>
  <c r="F1807" i="3"/>
  <c r="B1807" i="3"/>
  <c r="L1805" i="3"/>
  <c r="O1805" i="3" s="1"/>
  <c r="K1806" i="3" s="1"/>
  <c r="M2124" i="3" l="1"/>
  <c r="I2124" i="3"/>
  <c r="N2124" i="3"/>
  <c r="A2125" i="3"/>
  <c r="G2124" i="3"/>
  <c r="E1808" i="3"/>
  <c r="B1808" i="3"/>
  <c r="F1808" i="3"/>
  <c r="D1808" i="3"/>
  <c r="C1808" i="3"/>
  <c r="J1807" i="3"/>
  <c r="L1806" i="3"/>
  <c r="O1806" i="3" s="1"/>
  <c r="K1807" i="3" s="1"/>
  <c r="J1806" i="3"/>
  <c r="M2125" i="3" l="1"/>
  <c r="I2125" i="3"/>
  <c r="N2125" i="3"/>
  <c r="A2126" i="3"/>
  <c r="G2125" i="3"/>
  <c r="C1809" i="3"/>
  <c r="E1809" i="3"/>
  <c r="B1809" i="3"/>
  <c r="D1809" i="3"/>
  <c r="F1809" i="3"/>
  <c r="P1806" i="3"/>
  <c r="P1805" i="3"/>
  <c r="L1807" i="3"/>
  <c r="O1807" i="3" s="1"/>
  <c r="K1808" i="3" s="1"/>
  <c r="H1808" i="3"/>
  <c r="M2126" i="3" l="1"/>
  <c r="I2126" i="3"/>
  <c r="N2126" i="3"/>
  <c r="A2127" i="3"/>
  <c r="G2126" i="3"/>
  <c r="J1808" i="3"/>
  <c r="L1808" i="3"/>
  <c r="F1810" i="3"/>
  <c r="E1810" i="3"/>
  <c r="C1810" i="3"/>
  <c r="D1810" i="3"/>
  <c r="B1810" i="3"/>
  <c r="O1808" i="3"/>
  <c r="K1809" i="3" s="1"/>
  <c r="H1809" i="3"/>
  <c r="J1809" i="3" s="1"/>
  <c r="M2127" i="3" l="1"/>
  <c r="I2127" i="3"/>
  <c r="N2127" i="3"/>
  <c r="A2128" i="3"/>
  <c r="G2127" i="3"/>
  <c r="F1811" i="3"/>
  <c r="E1811" i="3"/>
  <c r="D1811" i="3"/>
  <c r="B1811" i="3"/>
  <c r="C1811" i="3"/>
  <c r="H1810" i="3"/>
  <c r="P1808" i="3"/>
  <c r="P1807" i="3"/>
  <c r="L1809" i="3"/>
  <c r="O1809" i="3" s="1"/>
  <c r="K1810" i="3" s="1"/>
  <c r="M2128" i="3" l="1"/>
  <c r="I2128" i="3"/>
  <c r="N2128" i="3"/>
  <c r="A2129" i="3"/>
  <c r="G2128" i="3"/>
  <c r="C1812" i="3"/>
  <c r="F1812" i="3"/>
  <c r="B1812" i="3"/>
  <c r="D1812" i="3"/>
  <c r="E1812" i="3"/>
  <c r="J1810" i="3"/>
  <c r="L1810" i="3"/>
  <c r="O1810" i="3" s="1"/>
  <c r="K1811" i="3" s="1"/>
  <c r="H1811" i="3"/>
  <c r="M2129" i="3" l="1"/>
  <c r="I2129" i="3"/>
  <c r="N2129" i="3"/>
  <c r="A2130" i="3"/>
  <c r="G2129" i="3"/>
  <c r="F1813" i="3"/>
  <c r="B1813" i="3"/>
  <c r="C1813" i="3"/>
  <c r="D1813" i="3"/>
  <c r="E1813" i="3"/>
  <c r="L1811" i="3"/>
  <c r="O1811" i="3" s="1"/>
  <c r="K1812" i="3" s="1"/>
  <c r="J1811" i="3"/>
  <c r="P1809" i="3"/>
  <c r="H1812" i="3"/>
  <c r="M2130" i="3" l="1"/>
  <c r="I2130" i="3"/>
  <c r="N2130" i="3"/>
  <c r="A2131" i="3"/>
  <c r="G2130" i="3"/>
  <c r="C1814" i="3"/>
  <c r="F1814" i="3"/>
  <c r="B1814" i="3"/>
  <c r="D1814" i="3"/>
  <c r="E1814" i="3"/>
  <c r="J1812" i="3"/>
  <c r="P1811" i="3" s="1"/>
  <c r="L1812" i="3"/>
  <c r="O1812" i="3" s="1"/>
  <c r="K1813" i="3" s="1"/>
  <c r="P1810" i="3"/>
  <c r="H1813" i="3"/>
  <c r="M2131" i="3" l="1"/>
  <c r="I2131" i="3"/>
  <c r="N2131" i="3"/>
  <c r="G2131" i="3"/>
  <c r="A2132" i="3"/>
  <c r="B1815" i="3"/>
  <c r="C1815" i="3"/>
  <c r="F1815" i="3"/>
  <c r="E1815" i="3"/>
  <c r="D1815" i="3"/>
  <c r="J1813" i="3"/>
  <c r="H1814" i="3"/>
  <c r="P1812" i="3"/>
  <c r="M2132" i="3" l="1"/>
  <c r="I2132" i="3"/>
  <c r="N2132" i="3"/>
  <c r="G2132" i="3"/>
  <c r="A2133" i="3"/>
  <c r="J1814" i="3"/>
  <c r="D1816" i="3"/>
  <c r="E1816" i="3"/>
  <c r="C1816" i="3"/>
  <c r="B1816" i="3"/>
  <c r="F1816" i="3"/>
  <c r="H1815" i="3"/>
  <c r="L1813" i="3"/>
  <c r="O1813" i="3" s="1"/>
  <c r="K1814" i="3" s="1"/>
  <c r="P1813" i="3"/>
  <c r="M2133" i="3" l="1"/>
  <c r="I2133" i="3"/>
  <c r="N2133" i="3"/>
  <c r="A2134" i="3"/>
  <c r="G2133" i="3"/>
  <c r="E1817" i="3"/>
  <c r="C1817" i="3"/>
  <c r="F1817" i="3"/>
  <c r="D1817" i="3"/>
  <c r="B1817" i="3"/>
  <c r="L1814" i="3"/>
  <c r="O1814" i="3" s="1"/>
  <c r="K1815" i="3" s="1"/>
  <c r="H1816" i="3"/>
  <c r="J1815" i="3"/>
  <c r="M2134" i="3" l="1"/>
  <c r="I2134" i="3"/>
  <c r="N2134" i="3"/>
  <c r="G2134" i="3"/>
  <c r="A2135" i="3"/>
  <c r="F1818" i="3"/>
  <c r="B1818" i="3"/>
  <c r="D1818" i="3"/>
  <c r="E1818" i="3"/>
  <c r="C1818" i="3"/>
  <c r="J1816" i="3"/>
  <c r="P1815" i="3"/>
  <c r="P1814" i="3"/>
  <c r="H1817" i="3"/>
  <c r="L1815" i="3"/>
  <c r="O1815" i="3" s="1"/>
  <c r="K1816" i="3" s="1"/>
  <c r="M2135" i="3" l="1"/>
  <c r="I2135" i="3"/>
  <c r="N2135" i="3"/>
  <c r="G2135" i="3"/>
  <c r="A2136" i="3"/>
  <c r="L1816" i="3"/>
  <c r="O1816" i="3" s="1"/>
  <c r="K1817" i="3" s="1"/>
  <c r="D1819" i="3"/>
  <c r="B1819" i="3"/>
  <c r="H1819" i="3" s="1"/>
  <c r="C1819" i="3"/>
  <c r="F1819" i="3"/>
  <c r="E1819" i="3"/>
  <c r="H1818" i="3"/>
  <c r="J1818" i="3" s="1"/>
  <c r="J1817" i="3"/>
  <c r="M2136" i="3" l="1"/>
  <c r="I2136" i="3"/>
  <c r="N2136" i="3"/>
  <c r="G2136" i="3"/>
  <c r="A2137" i="3"/>
  <c r="J1819" i="3"/>
  <c r="P1817" i="3"/>
  <c r="P1816" i="3"/>
  <c r="P1818" i="3"/>
  <c r="L1817" i="3"/>
  <c r="O1817" i="3" s="1"/>
  <c r="K1818" i="3" s="1"/>
  <c r="M2137" i="3" l="1"/>
  <c r="I2137" i="3"/>
  <c r="N2137" i="3"/>
  <c r="G2137" i="3"/>
  <c r="A2138" i="3"/>
  <c r="L1818" i="3"/>
  <c r="O1818" i="3" s="1"/>
  <c r="K1819" i="3" s="1"/>
  <c r="C1820" i="3"/>
  <c r="E1820" i="3"/>
  <c r="F1820" i="3"/>
  <c r="D1820" i="3"/>
  <c r="B1820" i="3"/>
  <c r="M2138" i="3" l="1"/>
  <c r="I2138" i="3"/>
  <c r="N2138" i="3"/>
  <c r="G2138" i="3"/>
  <c r="A2139" i="3"/>
  <c r="E1821" i="3"/>
  <c r="F1821" i="3"/>
  <c r="B1821" i="3"/>
  <c r="D1821" i="3"/>
  <c r="C1821" i="3"/>
  <c r="L1819" i="3"/>
  <c r="O1819" i="3" s="1"/>
  <c r="K1820" i="3" s="1"/>
  <c r="H1820" i="3"/>
  <c r="J1820" i="3" s="1"/>
  <c r="M2139" i="3" l="1"/>
  <c r="I2139" i="3"/>
  <c r="N2139" i="3"/>
  <c r="A2140" i="3"/>
  <c r="G2139" i="3"/>
  <c r="C1822" i="3"/>
  <c r="F1822" i="3"/>
  <c r="E1822" i="3"/>
  <c r="B1822" i="3"/>
  <c r="D1822" i="3"/>
  <c r="P1819" i="3"/>
  <c r="J1821" i="3"/>
  <c r="P1820" i="3" s="1"/>
  <c r="L1820" i="3"/>
  <c r="O1820" i="3" s="1"/>
  <c r="K1821" i="3" s="1"/>
  <c r="H1821" i="3"/>
  <c r="M2140" i="3" l="1"/>
  <c r="I2140" i="3"/>
  <c r="N2140" i="3"/>
  <c r="G2140" i="3"/>
  <c r="A2141" i="3"/>
  <c r="E1823" i="3"/>
  <c r="C1823" i="3"/>
  <c r="F1823" i="3"/>
  <c r="B1823" i="3"/>
  <c r="H1823" i="3" s="1"/>
  <c r="D1823" i="3"/>
  <c r="H1822" i="3"/>
  <c r="J1822" i="3" s="1"/>
  <c r="P1821" i="3" s="1"/>
  <c r="L1821" i="3"/>
  <c r="O1821" i="3" s="1"/>
  <c r="K1822" i="3" s="1"/>
  <c r="M2141" i="3" l="1"/>
  <c r="I2141" i="3"/>
  <c r="N2141" i="3"/>
  <c r="A2142" i="3"/>
  <c r="G2141" i="3"/>
  <c r="L1822" i="3"/>
  <c r="O1822" i="3" s="1"/>
  <c r="K1823" i="3" s="1"/>
  <c r="M2142" i="3" l="1"/>
  <c r="I2142" i="3"/>
  <c r="N2142" i="3"/>
  <c r="A2143" i="3"/>
  <c r="G2142" i="3"/>
  <c r="D1824" i="3"/>
  <c r="E1824" i="3"/>
  <c r="F1824" i="3"/>
  <c r="B1824" i="3"/>
  <c r="C1824" i="3"/>
  <c r="L1823" i="3"/>
  <c r="O1823" i="3" s="1"/>
  <c r="J1823" i="3"/>
  <c r="M2143" i="3" l="1"/>
  <c r="I2143" i="3"/>
  <c r="N2143" i="3"/>
  <c r="G2143" i="3"/>
  <c r="A2144" i="3"/>
  <c r="D1825" i="3"/>
  <c r="F1825" i="3"/>
  <c r="B1825" i="3"/>
  <c r="E1825" i="3"/>
  <c r="C1825" i="3"/>
  <c r="P1822" i="3"/>
  <c r="H1824" i="3"/>
  <c r="K1824" i="3"/>
  <c r="M2144" i="3" l="1"/>
  <c r="I2144" i="3"/>
  <c r="N2144" i="3"/>
  <c r="G2144" i="3"/>
  <c r="A2145" i="3"/>
  <c r="E1826" i="3"/>
  <c r="C1826" i="3"/>
  <c r="F1826" i="3"/>
  <c r="D1826" i="3"/>
  <c r="B1826" i="3"/>
  <c r="J1824" i="3"/>
  <c r="L1824" i="3"/>
  <c r="O1824" i="3" s="1"/>
  <c r="K1825" i="3" s="1"/>
  <c r="H1825" i="3"/>
  <c r="J1825" i="3" s="1"/>
  <c r="M2145" i="3" l="1"/>
  <c r="I2145" i="3"/>
  <c r="N2145" i="3"/>
  <c r="A2146" i="3"/>
  <c r="G2145" i="3"/>
  <c r="F1827" i="3"/>
  <c r="E1827" i="3"/>
  <c r="B1827" i="3"/>
  <c r="C1827" i="3"/>
  <c r="D1827" i="3"/>
  <c r="L1825" i="3"/>
  <c r="O1825" i="3" s="1"/>
  <c r="K1826" i="3" s="1"/>
  <c r="H1826" i="3"/>
  <c r="P1824" i="3"/>
  <c r="P1823" i="3"/>
  <c r="M2146" i="3" l="1"/>
  <c r="I2146" i="3"/>
  <c r="N2146" i="3"/>
  <c r="G2146" i="3"/>
  <c r="A2147" i="3"/>
  <c r="E1828" i="3"/>
  <c r="F1828" i="3"/>
  <c r="C1828" i="3"/>
  <c r="B1828" i="3"/>
  <c r="D1828" i="3"/>
  <c r="J1826" i="3"/>
  <c r="H1827" i="3"/>
  <c r="J1827" i="3"/>
  <c r="M2147" i="3" l="1"/>
  <c r="I2147" i="3"/>
  <c r="N2147" i="3"/>
  <c r="G2147" i="3"/>
  <c r="A2148" i="3"/>
  <c r="L1826" i="3"/>
  <c r="O1826" i="3" s="1"/>
  <c r="K1827" i="3" s="1"/>
  <c r="H1828" i="3"/>
  <c r="P1826" i="3"/>
  <c r="P1825" i="3"/>
  <c r="J1828" i="3"/>
  <c r="P1827" i="3" s="1"/>
  <c r="M2148" i="3" l="1"/>
  <c r="I2148" i="3"/>
  <c r="N2148" i="3"/>
  <c r="A2149" i="3"/>
  <c r="G2148" i="3"/>
  <c r="L1827" i="3"/>
  <c r="O1827" i="3" s="1"/>
  <c r="K1828" i="3" s="1"/>
  <c r="F1829" i="3"/>
  <c r="C1829" i="3"/>
  <c r="E1829" i="3"/>
  <c r="J1829" i="3" s="1"/>
  <c r="H1829" i="3"/>
  <c r="B1829" i="3"/>
  <c r="D1829" i="3"/>
  <c r="M2149" i="3" l="1"/>
  <c r="I2149" i="3"/>
  <c r="N2149" i="3"/>
  <c r="A2150" i="3"/>
  <c r="G2149" i="3"/>
  <c r="F1830" i="3"/>
  <c r="C1830" i="3"/>
  <c r="E1830" i="3"/>
  <c r="B1830" i="3"/>
  <c r="D1830" i="3"/>
  <c r="L1828" i="3"/>
  <c r="O1828" i="3" s="1"/>
  <c r="K1829" i="3" s="1"/>
  <c r="P1828" i="3"/>
  <c r="M2150" i="3" l="1"/>
  <c r="I2150" i="3"/>
  <c r="N2150" i="3"/>
  <c r="A2151" i="3"/>
  <c r="G2150" i="3"/>
  <c r="E1831" i="3"/>
  <c r="B1831" i="3"/>
  <c r="D1831" i="3"/>
  <c r="C1831" i="3"/>
  <c r="F1831" i="3"/>
  <c r="H1830" i="3"/>
  <c r="L1829" i="3"/>
  <c r="O1829" i="3" s="1"/>
  <c r="K1830" i="3" s="1"/>
  <c r="M2151" i="3" l="1"/>
  <c r="I2151" i="3"/>
  <c r="N2151" i="3"/>
  <c r="A2152" i="3"/>
  <c r="G2151" i="3"/>
  <c r="J1830" i="3"/>
  <c r="L1830" i="3"/>
  <c r="O1830" i="3" s="1"/>
  <c r="K1831" i="3" s="1"/>
  <c r="H1831" i="3"/>
  <c r="M2152" i="3" l="1"/>
  <c r="I2152" i="3"/>
  <c r="N2152" i="3"/>
  <c r="A2153" i="3"/>
  <c r="G2152" i="3"/>
  <c r="F1832" i="3"/>
  <c r="E1832" i="3"/>
  <c r="D1832" i="3"/>
  <c r="B1832" i="3"/>
  <c r="C1832" i="3"/>
  <c r="J1831" i="3"/>
  <c r="L1831" i="3"/>
  <c r="O1831" i="3" s="1"/>
  <c r="K1832" i="3" s="1"/>
  <c r="P1830" i="3"/>
  <c r="P1829" i="3"/>
  <c r="M2153" i="3" l="1"/>
  <c r="I2153" i="3"/>
  <c r="N2153" i="3"/>
  <c r="A2154" i="3"/>
  <c r="G2153" i="3"/>
  <c r="C1833" i="3"/>
  <c r="F1833" i="3"/>
  <c r="E1833" i="3"/>
  <c r="D1833" i="3"/>
  <c r="B1833" i="3"/>
  <c r="J1832" i="3"/>
  <c r="H1832" i="3"/>
  <c r="M2154" i="3" l="1"/>
  <c r="I2154" i="3"/>
  <c r="N2154" i="3"/>
  <c r="A2155" i="3"/>
  <c r="G2154" i="3"/>
  <c r="P1831" i="3"/>
  <c r="H1833" i="3"/>
  <c r="J1833" i="3" s="1"/>
  <c r="P1832" i="3" s="1"/>
  <c r="M2155" i="3" l="1"/>
  <c r="I2155" i="3"/>
  <c r="N2155" i="3"/>
  <c r="A2156" i="3"/>
  <c r="G2155" i="3"/>
  <c r="L1832" i="3"/>
  <c r="O1832" i="3" s="1"/>
  <c r="K1833" i="3" s="1"/>
  <c r="E1834" i="3"/>
  <c r="D1834" i="3"/>
  <c r="C1834" i="3"/>
  <c r="F1834" i="3"/>
  <c r="B1834" i="3"/>
  <c r="M2156" i="3" l="1"/>
  <c r="I2156" i="3"/>
  <c r="N2156" i="3"/>
  <c r="A2157" i="3"/>
  <c r="G2156" i="3"/>
  <c r="E1835" i="3"/>
  <c r="F1835" i="3"/>
  <c r="D1835" i="3"/>
  <c r="C1835" i="3"/>
  <c r="B1835" i="3"/>
  <c r="L1833" i="3"/>
  <c r="H1834" i="3"/>
  <c r="J1834" i="3" s="1"/>
  <c r="O1833" i="3"/>
  <c r="K1834" i="3" s="1"/>
  <c r="M2157" i="3" l="1"/>
  <c r="I2157" i="3"/>
  <c r="N2157" i="3"/>
  <c r="A2158" i="3"/>
  <c r="G2157" i="3"/>
  <c r="B1836" i="3"/>
  <c r="D1836" i="3"/>
  <c r="F1836" i="3"/>
  <c r="C1836" i="3"/>
  <c r="E1836" i="3"/>
  <c r="P1833" i="3"/>
  <c r="H1835" i="3"/>
  <c r="M2158" i="3" l="1"/>
  <c r="I2158" i="3"/>
  <c r="N2158" i="3"/>
  <c r="A2159" i="3"/>
  <c r="G2158" i="3"/>
  <c r="B1837" i="3"/>
  <c r="F1837" i="3"/>
  <c r="E1837" i="3"/>
  <c r="C1837" i="3"/>
  <c r="D1837" i="3"/>
  <c r="L1834" i="3"/>
  <c r="O1834" i="3" s="1"/>
  <c r="K1835" i="3" s="1"/>
  <c r="J1835" i="3"/>
  <c r="H1836" i="3"/>
  <c r="M2159" i="3" l="1"/>
  <c r="I2159" i="3"/>
  <c r="N2159" i="3"/>
  <c r="A2160" i="3"/>
  <c r="G2159" i="3"/>
  <c r="J1836" i="3"/>
  <c r="F1838" i="3"/>
  <c r="E1838" i="3"/>
  <c r="C1838" i="3"/>
  <c r="B1838" i="3"/>
  <c r="D1838" i="3"/>
  <c r="P1835" i="3"/>
  <c r="P1834" i="3"/>
  <c r="H1837" i="3"/>
  <c r="L1835" i="3"/>
  <c r="O1835" i="3" s="1"/>
  <c r="K1836" i="3" s="1"/>
  <c r="M2160" i="3" l="1"/>
  <c r="I2160" i="3"/>
  <c r="N2160" i="3"/>
  <c r="A2161" i="3"/>
  <c r="G2160" i="3"/>
  <c r="J1837" i="3"/>
  <c r="D1839" i="3"/>
  <c r="F1839" i="3"/>
  <c r="E1839" i="3"/>
  <c r="C1839" i="3"/>
  <c r="B1839" i="3"/>
  <c r="H1838" i="3"/>
  <c r="J1838" i="3"/>
  <c r="L1836" i="3"/>
  <c r="O1836" i="3" s="1"/>
  <c r="K1837" i="3" s="1"/>
  <c r="P1836" i="3"/>
  <c r="M2161" i="3" l="1"/>
  <c r="I2161" i="3"/>
  <c r="N2161" i="3"/>
  <c r="A2162" i="3"/>
  <c r="G2161" i="3"/>
  <c r="C1840" i="3"/>
  <c r="F1840" i="3"/>
  <c r="E1840" i="3"/>
  <c r="D1840" i="3"/>
  <c r="B1840" i="3"/>
  <c r="H1839" i="3"/>
  <c r="P1837" i="3"/>
  <c r="L1837" i="3"/>
  <c r="O1837" i="3" s="1"/>
  <c r="K1838" i="3" s="1"/>
  <c r="M2162" i="3" l="1"/>
  <c r="I2162" i="3"/>
  <c r="N2162" i="3"/>
  <c r="A2163" i="3"/>
  <c r="G2162" i="3"/>
  <c r="L1838" i="3"/>
  <c r="O1838" i="3" s="1"/>
  <c r="K1839" i="3" s="1"/>
  <c r="H1840" i="3"/>
  <c r="J1839" i="3"/>
  <c r="J1840" i="3"/>
  <c r="M2163" i="3" l="1"/>
  <c r="I2163" i="3"/>
  <c r="N2163" i="3"/>
  <c r="A2164" i="3"/>
  <c r="G2163" i="3"/>
  <c r="L1839" i="3"/>
  <c r="O1839" i="3" s="1"/>
  <c r="K1840" i="3" s="1"/>
  <c r="D1841" i="3"/>
  <c r="E1841" i="3"/>
  <c r="F1841" i="3"/>
  <c r="C1841" i="3"/>
  <c r="B1841" i="3"/>
  <c r="P1839" i="3"/>
  <c r="P1838" i="3"/>
  <c r="M2164" i="3" l="1"/>
  <c r="I2164" i="3"/>
  <c r="N2164" i="3"/>
  <c r="A2165" i="3"/>
  <c r="G2164" i="3"/>
  <c r="B1842" i="3"/>
  <c r="E1842" i="3"/>
  <c r="C1842" i="3"/>
  <c r="D1842" i="3"/>
  <c r="F1842" i="3"/>
  <c r="L1840" i="3"/>
  <c r="O1840" i="3" s="1"/>
  <c r="K1841" i="3" s="1"/>
  <c r="H1841" i="3"/>
  <c r="M2165" i="3" l="1"/>
  <c r="I2165" i="3"/>
  <c r="N2165" i="3"/>
  <c r="A2166" i="3"/>
  <c r="G2165" i="3"/>
  <c r="J1841" i="3"/>
  <c r="L1841" i="3"/>
  <c r="O1841" i="3" s="1"/>
  <c r="K1842" i="3" s="1"/>
  <c r="C1843" i="3"/>
  <c r="F1843" i="3"/>
  <c r="E1843" i="3"/>
  <c r="D1843" i="3"/>
  <c r="B1843" i="3"/>
  <c r="H1842" i="3"/>
  <c r="M2166" i="3" l="1"/>
  <c r="I2166" i="3"/>
  <c r="N2166" i="3"/>
  <c r="A2167" i="3"/>
  <c r="G2166" i="3"/>
  <c r="J1842" i="3"/>
  <c r="L1842" i="3"/>
  <c r="O1842" i="3" s="1"/>
  <c r="K1843" i="3" s="1"/>
  <c r="F1844" i="3"/>
  <c r="D1844" i="3"/>
  <c r="E1844" i="3"/>
  <c r="B1844" i="3"/>
  <c r="C1844" i="3"/>
  <c r="H1843" i="3"/>
  <c r="P1840" i="3"/>
  <c r="P1841" i="3"/>
  <c r="M2167" i="3" l="1"/>
  <c r="I2167" i="3"/>
  <c r="N2167" i="3"/>
  <c r="A2168" i="3"/>
  <c r="G2167" i="3"/>
  <c r="F1845" i="3"/>
  <c r="B1845" i="3"/>
  <c r="D1845" i="3"/>
  <c r="C1845" i="3"/>
  <c r="E1845" i="3"/>
  <c r="J1843" i="3"/>
  <c r="L1843" i="3"/>
  <c r="O1843" i="3" s="1"/>
  <c r="K1844" i="3" s="1"/>
  <c r="H1844" i="3"/>
  <c r="J1844" i="3" s="1"/>
  <c r="P1842" i="3"/>
  <c r="M2168" i="3" l="1"/>
  <c r="I2168" i="3"/>
  <c r="N2168" i="3"/>
  <c r="A2169" i="3"/>
  <c r="G2168" i="3"/>
  <c r="C1846" i="3"/>
  <c r="B1846" i="3"/>
  <c r="E1846" i="3"/>
  <c r="F1846" i="3"/>
  <c r="D1846" i="3"/>
  <c r="H1845" i="3"/>
  <c r="J1845" i="3" s="1"/>
  <c r="L1844" i="3"/>
  <c r="O1844" i="3" s="1"/>
  <c r="K1845" i="3" s="1"/>
  <c r="P1843" i="3"/>
  <c r="P1844" i="3"/>
  <c r="M2169" i="3" l="1"/>
  <c r="I2169" i="3"/>
  <c r="N2169" i="3"/>
  <c r="A2170" i="3"/>
  <c r="G2169" i="3"/>
  <c r="E1847" i="3"/>
  <c r="F1847" i="3"/>
  <c r="D1847" i="3"/>
  <c r="B1847" i="3"/>
  <c r="C1847" i="3"/>
  <c r="H1846" i="3"/>
  <c r="L1845" i="3"/>
  <c r="O1845" i="3" s="1"/>
  <c r="K1846" i="3" s="1"/>
  <c r="M2170" i="3" l="1"/>
  <c r="I2170" i="3"/>
  <c r="N2170" i="3"/>
  <c r="A2171" i="3"/>
  <c r="G2170" i="3"/>
  <c r="C1848" i="3"/>
  <c r="E1848" i="3"/>
  <c r="B1848" i="3"/>
  <c r="H1848" i="3" s="1"/>
  <c r="D1848" i="3"/>
  <c r="F1848" i="3"/>
  <c r="J1846" i="3"/>
  <c r="L1846" i="3"/>
  <c r="O1846" i="3" s="1"/>
  <c r="K1847" i="3" s="1"/>
  <c r="H1847" i="3"/>
  <c r="M2171" i="3" l="1"/>
  <c r="I2171" i="3"/>
  <c r="N2171" i="3"/>
  <c r="A2172" i="3"/>
  <c r="G2171" i="3"/>
  <c r="J1848" i="3"/>
  <c r="P1845" i="3"/>
  <c r="J1847" i="3"/>
  <c r="M2172" i="3" l="1"/>
  <c r="I2172" i="3"/>
  <c r="N2172" i="3"/>
  <c r="A2173" i="3"/>
  <c r="G2172" i="3"/>
  <c r="P1847" i="3"/>
  <c r="F1849" i="3"/>
  <c r="D1849" i="3"/>
  <c r="C1849" i="3"/>
  <c r="B1849" i="3"/>
  <c r="E1849" i="3"/>
  <c r="L1847" i="3"/>
  <c r="O1847" i="3" s="1"/>
  <c r="K1848" i="3" s="1"/>
  <c r="P1846" i="3"/>
  <c r="M2173" i="3" l="1"/>
  <c r="I2173" i="3"/>
  <c r="N2173" i="3"/>
  <c r="A2174" i="3"/>
  <c r="G2173" i="3"/>
  <c r="B1850" i="3"/>
  <c r="D1850" i="3"/>
  <c r="E1850" i="3"/>
  <c r="F1850" i="3"/>
  <c r="C1850" i="3"/>
  <c r="L1848" i="3"/>
  <c r="O1848" i="3" s="1"/>
  <c r="K1849" i="3" s="1"/>
  <c r="H1849" i="3"/>
  <c r="M2174" i="3" l="1"/>
  <c r="I2174" i="3"/>
  <c r="N2174" i="3"/>
  <c r="A2175" i="3"/>
  <c r="G2174" i="3"/>
  <c r="J1849" i="3"/>
  <c r="L1849" i="3"/>
  <c r="H1850" i="3"/>
  <c r="O1849" i="3"/>
  <c r="K1850" i="3" s="1"/>
  <c r="C1851" i="3"/>
  <c r="B1851" i="3"/>
  <c r="D1851" i="3"/>
  <c r="F1851" i="3"/>
  <c r="E1851" i="3"/>
  <c r="J1850" i="3"/>
  <c r="M2175" i="3" l="1"/>
  <c r="I2175" i="3"/>
  <c r="N2175" i="3"/>
  <c r="A2176" i="3"/>
  <c r="G2175" i="3"/>
  <c r="H1851" i="3"/>
  <c r="L1850" i="3"/>
  <c r="O1850" i="3" s="1"/>
  <c r="K1851" i="3" s="1"/>
  <c r="P1848" i="3"/>
  <c r="P1849" i="3"/>
  <c r="M2176" i="3" l="1"/>
  <c r="I2176" i="3"/>
  <c r="N2176" i="3"/>
  <c r="A2177" i="3"/>
  <c r="G2176" i="3"/>
  <c r="J1851" i="3"/>
  <c r="L1851" i="3"/>
  <c r="O1851" i="3" s="1"/>
  <c r="F1852" i="3"/>
  <c r="E1852" i="3"/>
  <c r="B1852" i="3"/>
  <c r="D1852" i="3"/>
  <c r="C1852" i="3"/>
  <c r="M2177" i="3" l="1"/>
  <c r="I2177" i="3"/>
  <c r="N2177" i="3"/>
  <c r="A2178" i="3"/>
  <c r="G2177" i="3"/>
  <c r="C1853" i="3"/>
  <c r="E1853" i="3"/>
  <c r="F1853" i="3"/>
  <c r="B1853" i="3"/>
  <c r="D1853" i="3"/>
  <c r="H1852" i="3"/>
  <c r="K1852" i="3"/>
  <c r="P1850" i="3"/>
  <c r="M2178" i="3" l="1"/>
  <c r="I2178" i="3"/>
  <c r="N2178" i="3"/>
  <c r="A2179" i="3"/>
  <c r="G2178" i="3"/>
  <c r="J1852" i="3"/>
  <c r="L1852" i="3"/>
  <c r="O1852" i="3" s="1"/>
  <c r="K1853" i="3" s="1"/>
  <c r="H1853" i="3"/>
  <c r="J1853" i="3"/>
  <c r="M2179" i="3" l="1"/>
  <c r="I2179" i="3"/>
  <c r="N2179" i="3"/>
  <c r="A2180" i="3"/>
  <c r="G2179" i="3"/>
  <c r="D1854" i="3"/>
  <c r="F1854" i="3"/>
  <c r="C1854" i="3"/>
  <c r="H1854" i="3"/>
  <c r="E1854" i="3"/>
  <c r="J1854" i="3" s="1"/>
  <c r="B1854" i="3"/>
  <c r="P1852" i="3"/>
  <c r="P1851" i="3"/>
  <c r="L1853" i="3"/>
  <c r="O1853" i="3" s="1"/>
  <c r="K1854" i="3" s="1"/>
  <c r="M2180" i="3" l="1"/>
  <c r="I2180" i="3"/>
  <c r="N2180" i="3"/>
  <c r="A2181" i="3"/>
  <c r="G2180" i="3"/>
  <c r="E1855" i="3"/>
  <c r="D1855" i="3"/>
  <c r="B1855" i="3"/>
  <c r="F1855" i="3"/>
  <c r="C1855" i="3"/>
  <c r="P1853" i="3"/>
  <c r="L1854" i="3"/>
  <c r="O1854" i="3" s="1"/>
  <c r="M2181" i="3" l="1"/>
  <c r="I2181" i="3"/>
  <c r="N2181" i="3"/>
  <c r="A2182" i="3"/>
  <c r="G2181" i="3"/>
  <c r="F1856" i="3"/>
  <c r="C1856" i="3"/>
  <c r="E1856" i="3"/>
  <c r="D1856" i="3"/>
  <c r="B1856" i="3"/>
  <c r="H1855" i="3"/>
  <c r="K1855" i="3"/>
  <c r="M2182" i="3" l="1"/>
  <c r="I2182" i="3"/>
  <c r="N2182" i="3"/>
  <c r="A2183" i="3"/>
  <c r="G2182" i="3"/>
  <c r="F1857" i="3"/>
  <c r="C1857" i="3"/>
  <c r="B1857" i="3"/>
  <c r="E1857" i="3"/>
  <c r="D1857" i="3"/>
  <c r="J1856" i="3"/>
  <c r="J1855" i="3"/>
  <c r="H1856" i="3"/>
  <c r="M2183" i="3" l="1"/>
  <c r="I2183" i="3"/>
  <c r="N2183" i="3"/>
  <c r="A2184" i="3"/>
  <c r="G2183" i="3"/>
  <c r="D1858" i="3"/>
  <c r="C1858" i="3"/>
  <c r="E1858" i="3"/>
  <c r="J1858" i="3" s="1"/>
  <c r="F1858" i="3"/>
  <c r="B1858" i="3"/>
  <c r="H1858" i="3"/>
  <c r="H1857" i="3"/>
  <c r="P1855" i="3"/>
  <c r="P1854" i="3"/>
  <c r="L1855" i="3"/>
  <c r="O1855" i="3" s="1"/>
  <c r="K1856" i="3" s="1"/>
  <c r="M2184" i="3" l="1"/>
  <c r="I2184" i="3"/>
  <c r="N2184" i="3"/>
  <c r="A2185" i="3"/>
  <c r="G2184" i="3"/>
  <c r="F1859" i="3"/>
  <c r="C1859" i="3"/>
  <c r="D1859" i="3"/>
  <c r="B1859" i="3"/>
  <c r="H1859" i="3" s="1"/>
  <c r="E1859" i="3"/>
  <c r="L1856" i="3"/>
  <c r="O1856" i="3" s="1"/>
  <c r="K1857" i="3" s="1"/>
  <c r="J1857" i="3"/>
  <c r="M2185" i="3" l="1"/>
  <c r="I2185" i="3"/>
  <c r="N2185" i="3"/>
  <c r="A2186" i="3"/>
  <c r="G2185" i="3"/>
  <c r="L1857" i="3"/>
  <c r="O1857" i="3" s="1"/>
  <c r="K1858" i="3" s="1"/>
  <c r="P1857" i="3"/>
  <c r="P1856" i="3"/>
  <c r="J1859" i="3"/>
  <c r="M2186" i="3" l="1"/>
  <c r="I2186" i="3"/>
  <c r="N2186" i="3"/>
  <c r="A2187" i="3"/>
  <c r="G2186" i="3"/>
  <c r="L1858" i="3"/>
  <c r="O1858" i="3" s="1"/>
  <c r="K1859" i="3" s="1"/>
  <c r="P1858" i="3"/>
  <c r="F1860" i="3"/>
  <c r="B1860" i="3"/>
  <c r="E1860" i="3"/>
  <c r="D1860" i="3"/>
  <c r="C1860" i="3"/>
  <c r="H1860" i="3"/>
  <c r="M2187" i="3" l="1"/>
  <c r="I2187" i="3"/>
  <c r="N2187" i="3"/>
  <c r="A2188" i="3"/>
  <c r="G2187" i="3"/>
  <c r="F1861" i="3"/>
  <c r="C1861" i="3"/>
  <c r="D1861" i="3"/>
  <c r="B1861" i="3"/>
  <c r="E1861" i="3"/>
  <c r="L1859" i="3"/>
  <c r="O1859" i="3" s="1"/>
  <c r="K1860" i="3" s="1"/>
  <c r="J1860" i="3"/>
  <c r="M2188" i="3" l="1"/>
  <c r="I2188" i="3"/>
  <c r="N2188" i="3"/>
  <c r="A2189" i="3"/>
  <c r="G2188" i="3"/>
  <c r="C1862" i="3"/>
  <c r="D1862" i="3"/>
  <c r="E1862" i="3"/>
  <c r="B1862" i="3"/>
  <c r="F1862" i="3"/>
  <c r="L1860" i="3"/>
  <c r="O1860" i="3" s="1"/>
  <c r="K1861" i="3" s="1"/>
  <c r="H1861" i="3"/>
  <c r="J1861" i="3" s="1"/>
  <c r="P1859" i="3"/>
  <c r="P1860" i="3"/>
  <c r="M2189" i="3" l="1"/>
  <c r="I2189" i="3"/>
  <c r="N2189" i="3"/>
  <c r="A2190" i="3"/>
  <c r="G2189" i="3"/>
  <c r="D1863" i="3"/>
  <c r="C1863" i="3"/>
  <c r="E1863" i="3"/>
  <c r="F1863" i="3"/>
  <c r="B1863" i="3"/>
  <c r="L1861" i="3"/>
  <c r="O1861" i="3" s="1"/>
  <c r="K1862" i="3" s="1"/>
  <c r="H1862" i="3"/>
  <c r="M2190" i="3" l="1"/>
  <c r="I2190" i="3"/>
  <c r="N2190" i="3"/>
  <c r="A2191" i="3"/>
  <c r="G2190" i="3"/>
  <c r="E1864" i="3"/>
  <c r="D1864" i="3"/>
  <c r="C1864" i="3"/>
  <c r="F1864" i="3"/>
  <c r="B1864" i="3"/>
  <c r="J1862" i="3"/>
  <c r="H1863" i="3"/>
  <c r="L1862" i="3"/>
  <c r="O1862" i="3" s="1"/>
  <c r="K1863" i="3" s="1"/>
  <c r="M2191" i="3" l="1"/>
  <c r="I2191" i="3"/>
  <c r="N2191" i="3"/>
  <c r="A2192" i="3"/>
  <c r="G2191" i="3"/>
  <c r="J1863" i="3"/>
  <c r="L1863" i="3"/>
  <c r="O1863" i="3" s="1"/>
  <c r="K1864" i="3" s="1"/>
  <c r="H1864" i="3"/>
  <c r="J1864" i="3" s="1"/>
  <c r="P1862" i="3"/>
  <c r="P1861" i="3"/>
  <c r="M2192" i="3" l="1"/>
  <c r="I2192" i="3"/>
  <c r="N2192" i="3"/>
  <c r="A2193" i="3"/>
  <c r="G2192" i="3"/>
  <c r="C1865" i="3"/>
  <c r="D1865" i="3"/>
  <c r="E1865" i="3"/>
  <c r="B1865" i="3"/>
  <c r="F1865" i="3"/>
  <c r="H1865" i="3"/>
  <c r="P1863" i="3"/>
  <c r="M2193" i="3" l="1"/>
  <c r="I2193" i="3"/>
  <c r="N2193" i="3"/>
  <c r="A2194" i="3"/>
  <c r="G2193" i="3"/>
  <c r="E1866" i="3"/>
  <c r="B1866" i="3"/>
  <c r="C1866" i="3"/>
  <c r="D1866" i="3"/>
  <c r="F1866" i="3"/>
  <c r="L1864" i="3"/>
  <c r="O1864" i="3" s="1"/>
  <c r="K1865" i="3" s="1"/>
  <c r="J1865" i="3"/>
  <c r="M2194" i="3" l="1"/>
  <c r="I2194" i="3"/>
  <c r="N2194" i="3"/>
  <c r="A2195" i="3"/>
  <c r="G2194" i="3"/>
  <c r="D1867" i="3"/>
  <c r="B1867" i="3"/>
  <c r="C1867" i="3"/>
  <c r="E1867" i="3"/>
  <c r="F1867" i="3"/>
  <c r="H1866" i="3"/>
  <c r="P1864" i="3"/>
  <c r="L1865" i="3"/>
  <c r="O1865" i="3" s="1"/>
  <c r="K1866" i="3" s="1"/>
  <c r="M2195" i="3" l="1"/>
  <c r="I2195" i="3"/>
  <c r="N2195" i="3"/>
  <c r="A2196" i="3"/>
  <c r="G2195" i="3"/>
  <c r="C1868" i="3"/>
  <c r="B1868" i="3"/>
  <c r="F1868" i="3"/>
  <c r="D1868" i="3"/>
  <c r="E1868" i="3"/>
  <c r="J1866" i="3"/>
  <c r="J1867" i="3"/>
  <c r="H1867" i="3"/>
  <c r="M2196" i="3" l="1"/>
  <c r="I2196" i="3"/>
  <c r="N2196" i="3"/>
  <c r="A2197" i="3"/>
  <c r="G2196" i="3"/>
  <c r="L1866" i="3"/>
  <c r="O1866" i="3" s="1"/>
  <c r="K1867" i="3" s="1"/>
  <c r="H1868" i="3"/>
  <c r="P1866" i="3"/>
  <c r="P1865" i="3"/>
  <c r="L1867" i="3"/>
  <c r="M2197" i="3" l="1"/>
  <c r="I2197" i="3"/>
  <c r="N2197" i="3"/>
  <c r="A2198" i="3"/>
  <c r="G2197" i="3"/>
  <c r="J1868" i="3"/>
  <c r="O1867" i="3"/>
  <c r="K1868" i="3" s="1"/>
  <c r="D1869" i="3"/>
  <c r="B1869" i="3"/>
  <c r="C1869" i="3"/>
  <c r="F1869" i="3"/>
  <c r="E1869" i="3"/>
  <c r="M2198" i="3" l="1"/>
  <c r="I2198" i="3"/>
  <c r="N2198" i="3"/>
  <c r="A2199" i="3"/>
  <c r="G2198" i="3"/>
  <c r="F1870" i="3"/>
  <c r="D1870" i="3"/>
  <c r="B1870" i="3"/>
  <c r="E1870" i="3"/>
  <c r="C1870" i="3"/>
  <c r="L1868" i="3"/>
  <c r="O1868" i="3" s="1"/>
  <c r="K1869" i="3" s="1"/>
  <c r="H1869" i="3"/>
  <c r="P1867" i="3"/>
  <c r="M2199" i="3" l="1"/>
  <c r="I2199" i="3"/>
  <c r="N2199" i="3"/>
  <c r="A2200" i="3"/>
  <c r="G2199" i="3"/>
  <c r="F1871" i="3"/>
  <c r="C1871" i="3"/>
  <c r="B1871" i="3"/>
  <c r="D1871" i="3"/>
  <c r="E1871" i="3"/>
  <c r="J1869" i="3"/>
  <c r="L1869" i="3"/>
  <c r="O1869" i="3" s="1"/>
  <c r="K1870" i="3" s="1"/>
  <c r="H1870" i="3"/>
  <c r="M2200" i="3" l="1"/>
  <c r="I2200" i="3"/>
  <c r="N2200" i="3"/>
  <c r="A2201" i="3"/>
  <c r="G2200" i="3"/>
  <c r="E1872" i="3"/>
  <c r="B1872" i="3"/>
  <c r="D1872" i="3"/>
  <c r="F1872" i="3"/>
  <c r="C1872" i="3"/>
  <c r="J1870" i="3"/>
  <c r="L1870" i="3"/>
  <c r="O1870" i="3" s="1"/>
  <c r="K1871" i="3" s="1"/>
  <c r="H1871" i="3"/>
  <c r="P1869" i="3"/>
  <c r="P1868" i="3"/>
  <c r="M2201" i="3" l="1"/>
  <c r="I2201" i="3"/>
  <c r="N2201" i="3"/>
  <c r="A2202" i="3"/>
  <c r="G2201" i="3"/>
  <c r="J1871" i="3"/>
  <c r="H1872" i="3"/>
  <c r="D1873" i="3"/>
  <c r="F1873" i="3"/>
  <c r="C1873" i="3"/>
  <c r="E1873" i="3"/>
  <c r="B1873" i="3"/>
  <c r="P1870" i="3"/>
  <c r="M2202" i="3" l="1"/>
  <c r="I2202" i="3"/>
  <c r="N2202" i="3"/>
  <c r="A2203" i="3"/>
  <c r="G2202" i="3"/>
  <c r="D1874" i="3"/>
  <c r="F1874" i="3"/>
  <c r="B1874" i="3"/>
  <c r="E1874" i="3"/>
  <c r="C1874" i="3"/>
  <c r="H1873" i="3"/>
  <c r="J1872" i="3"/>
  <c r="L1872" i="3"/>
  <c r="P1871" i="3"/>
  <c r="L1871" i="3"/>
  <c r="O1871" i="3" s="1"/>
  <c r="K1872" i="3" s="1"/>
  <c r="M2203" i="3" l="1"/>
  <c r="I2203" i="3"/>
  <c r="N2203" i="3"/>
  <c r="A2204" i="3"/>
  <c r="G2203" i="3"/>
  <c r="C1875" i="3"/>
  <c r="B1875" i="3"/>
  <c r="E1875" i="3"/>
  <c r="F1875" i="3"/>
  <c r="D1875" i="3"/>
  <c r="J1873" i="3"/>
  <c r="J1874" i="3"/>
  <c r="O1872" i="3"/>
  <c r="K1873" i="3" s="1"/>
  <c r="P1872" i="3"/>
  <c r="H1874" i="3"/>
  <c r="M2204" i="3" l="1"/>
  <c r="I2204" i="3"/>
  <c r="N2204" i="3"/>
  <c r="A2205" i="3"/>
  <c r="G2204" i="3"/>
  <c r="E1876" i="3"/>
  <c r="D1876" i="3"/>
  <c r="B1876" i="3"/>
  <c r="C1876" i="3"/>
  <c r="F1876" i="3"/>
  <c r="O1873" i="3"/>
  <c r="K1874" i="3" s="1"/>
  <c r="L1873" i="3"/>
  <c r="H1875" i="3"/>
  <c r="P1873" i="3"/>
  <c r="M2205" i="3" l="1"/>
  <c r="I2205" i="3"/>
  <c r="N2205" i="3"/>
  <c r="A2206" i="3"/>
  <c r="G2205" i="3"/>
  <c r="F1877" i="3"/>
  <c r="C1877" i="3"/>
  <c r="E1877" i="3"/>
  <c r="D1877" i="3"/>
  <c r="B1877" i="3"/>
  <c r="J1875" i="3"/>
  <c r="H1876" i="3"/>
  <c r="J1876" i="3" s="1"/>
  <c r="O1874" i="3"/>
  <c r="K1875" i="3" s="1"/>
  <c r="L1874" i="3"/>
  <c r="M2206" i="3" l="1"/>
  <c r="I2206" i="3"/>
  <c r="N2206" i="3"/>
  <c r="A2207" i="3"/>
  <c r="G2206" i="3"/>
  <c r="C1878" i="3"/>
  <c r="D1878" i="3"/>
  <c r="F1878" i="3"/>
  <c r="E1878" i="3"/>
  <c r="B1878" i="3"/>
  <c r="P1876" i="3"/>
  <c r="H1877" i="3"/>
  <c r="P1875" i="3"/>
  <c r="P1874" i="3"/>
  <c r="J1877" i="3"/>
  <c r="L1875" i="3"/>
  <c r="O1875" i="3" s="1"/>
  <c r="K1876" i="3" s="1"/>
  <c r="M2207" i="3" l="1"/>
  <c r="I2207" i="3"/>
  <c r="N2207" i="3"/>
  <c r="A2208" i="3"/>
  <c r="G2207" i="3"/>
  <c r="L1876" i="3"/>
  <c r="O1876" i="3" s="1"/>
  <c r="K1877" i="3" s="1"/>
  <c r="H1878" i="3"/>
  <c r="M2208" i="3" l="1"/>
  <c r="I2208" i="3"/>
  <c r="N2208" i="3"/>
  <c r="A2209" i="3"/>
  <c r="G2208" i="3"/>
  <c r="J1878" i="3"/>
  <c r="O1877" i="3"/>
  <c r="K1878" i="3" s="1"/>
  <c r="L1877" i="3"/>
  <c r="D1879" i="3"/>
  <c r="C1879" i="3"/>
  <c r="F1879" i="3"/>
  <c r="E1879" i="3"/>
  <c r="B1879" i="3"/>
  <c r="M2209" i="3" l="1"/>
  <c r="I2209" i="3"/>
  <c r="N2209" i="3"/>
  <c r="A2210" i="3"/>
  <c r="G2209" i="3"/>
  <c r="L1878" i="3"/>
  <c r="O1878" i="3"/>
  <c r="K1879" i="3" s="1"/>
  <c r="H1879" i="3"/>
  <c r="P1877" i="3"/>
  <c r="M2210" i="3" l="1"/>
  <c r="I2210" i="3"/>
  <c r="N2210" i="3"/>
  <c r="A2211" i="3"/>
  <c r="G2210" i="3"/>
  <c r="J1879" i="3"/>
  <c r="C1880" i="3"/>
  <c r="B1880" i="3"/>
  <c r="F1880" i="3"/>
  <c r="E1880" i="3"/>
  <c r="H1880" i="3"/>
  <c r="D1880" i="3"/>
  <c r="M2211" i="3" l="1"/>
  <c r="I2211" i="3"/>
  <c r="N2211" i="3"/>
  <c r="A2212" i="3"/>
  <c r="G2211" i="3"/>
  <c r="D1881" i="3"/>
  <c r="B1881" i="3"/>
  <c r="F1881" i="3"/>
  <c r="E1881" i="3"/>
  <c r="C1881" i="3"/>
  <c r="J1880" i="3"/>
  <c r="L1879" i="3"/>
  <c r="O1879" i="3" s="1"/>
  <c r="K1880" i="3" s="1"/>
  <c r="P1878" i="3"/>
  <c r="M2212" i="3" l="1"/>
  <c r="I2212" i="3"/>
  <c r="N2212" i="3"/>
  <c r="A2213" i="3"/>
  <c r="G2212" i="3"/>
  <c r="D1882" i="3"/>
  <c r="F1882" i="3"/>
  <c r="B1882" i="3"/>
  <c r="C1882" i="3"/>
  <c r="E1882" i="3"/>
  <c r="H1881" i="3"/>
  <c r="P1879" i="3"/>
  <c r="L1880" i="3"/>
  <c r="O1880" i="3" s="1"/>
  <c r="K1881" i="3" s="1"/>
  <c r="M2213" i="3" l="1"/>
  <c r="I2213" i="3"/>
  <c r="N2213" i="3"/>
  <c r="A2214" i="3"/>
  <c r="G2213" i="3"/>
  <c r="D1883" i="3"/>
  <c r="F1883" i="3"/>
  <c r="C1883" i="3"/>
  <c r="B1883" i="3"/>
  <c r="E1883" i="3"/>
  <c r="J1881" i="3"/>
  <c r="H1882" i="3"/>
  <c r="M2214" i="3" l="1"/>
  <c r="I2214" i="3"/>
  <c r="N2214" i="3"/>
  <c r="A2215" i="3"/>
  <c r="G2214" i="3"/>
  <c r="F1884" i="3"/>
  <c r="D1884" i="3"/>
  <c r="B1884" i="3"/>
  <c r="E1884" i="3"/>
  <c r="C1884" i="3"/>
  <c r="J1882" i="3"/>
  <c r="L1881" i="3"/>
  <c r="O1881" i="3" s="1"/>
  <c r="K1882" i="3" s="1"/>
  <c r="P1881" i="3"/>
  <c r="P1880" i="3"/>
  <c r="H1883" i="3"/>
  <c r="M2215" i="3" l="1"/>
  <c r="I2215" i="3"/>
  <c r="N2215" i="3"/>
  <c r="A2216" i="3"/>
  <c r="G2215" i="3"/>
  <c r="J1883" i="3"/>
  <c r="H1884" i="3"/>
  <c r="J1884" i="3" s="1"/>
  <c r="B1885" i="3"/>
  <c r="E1885" i="3"/>
  <c r="C1885" i="3"/>
  <c r="D1885" i="3"/>
  <c r="H1885" i="3"/>
  <c r="F1885" i="3"/>
  <c r="P1882" i="3"/>
  <c r="L1882" i="3"/>
  <c r="O1882" i="3" s="1"/>
  <c r="K1883" i="3" s="1"/>
  <c r="M2216" i="3" l="1"/>
  <c r="I2216" i="3"/>
  <c r="N2216" i="3"/>
  <c r="A2217" i="3"/>
  <c r="G2216" i="3"/>
  <c r="B1886" i="3"/>
  <c r="E1886" i="3"/>
  <c r="H1886" i="3"/>
  <c r="F1886" i="3"/>
  <c r="C1886" i="3"/>
  <c r="D1886" i="3"/>
  <c r="L1883" i="3"/>
  <c r="O1883" i="3" s="1"/>
  <c r="K1884" i="3" s="1"/>
  <c r="J1885" i="3"/>
  <c r="P1884" i="3"/>
  <c r="P1883" i="3"/>
  <c r="M2217" i="3" l="1"/>
  <c r="I2217" i="3"/>
  <c r="N2217" i="3"/>
  <c r="A2218" i="3"/>
  <c r="G2217" i="3"/>
  <c r="L1884" i="3"/>
  <c r="O1884" i="3" s="1"/>
  <c r="K1885" i="3" s="1"/>
  <c r="J1886" i="3"/>
  <c r="D1887" i="3"/>
  <c r="E1887" i="3"/>
  <c r="F1887" i="3"/>
  <c r="C1887" i="3"/>
  <c r="B1887" i="3"/>
  <c r="P1885" i="3"/>
  <c r="M2218" i="3" l="1"/>
  <c r="I2218" i="3"/>
  <c r="N2218" i="3"/>
  <c r="A2219" i="3"/>
  <c r="G2218" i="3"/>
  <c r="C1888" i="3"/>
  <c r="B1888" i="3"/>
  <c r="F1888" i="3"/>
  <c r="E1888" i="3"/>
  <c r="D1888" i="3"/>
  <c r="L1885" i="3"/>
  <c r="O1885" i="3" s="1"/>
  <c r="K1886" i="3" s="1"/>
  <c r="J1887" i="3"/>
  <c r="P1886" i="3" s="1"/>
  <c r="H1887" i="3"/>
  <c r="M2219" i="3" l="1"/>
  <c r="I2219" i="3"/>
  <c r="N2219" i="3"/>
  <c r="G2219" i="3"/>
  <c r="A2220" i="3"/>
  <c r="L1886" i="3"/>
  <c r="O1886" i="3" s="1"/>
  <c r="K1887" i="3" s="1"/>
  <c r="D1889" i="3"/>
  <c r="B1889" i="3"/>
  <c r="E1889" i="3"/>
  <c r="C1889" i="3"/>
  <c r="F1889" i="3"/>
  <c r="H1888" i="3"/>
  <c r="J1888" i="3"/>
  <c r="P1887" i="3" s="1"/>
  <c r="M2220" i="3" l="1"/>
  <c r="I2220" i="3"/>
  <c r="N2220" i="3"/>
  <c r="A2221" i="3"/>
  <c r="G2220" i="3"/>
  <c r="E1890" i="3"/>
  <c r="C1890" i="3"/>
  <c r="F1890" i="3"/>
  <c r="D1890" i="3"/>
  <c r="B1890" i="3"/>
  <c r="H1890" i="3" s="1"/>
  <c r="L1887" i="3"/>
  <c r="O1887" i="3" s="1"/>
  <c r="K1888" i="3" s="1"/>
  <c r="H1889" i="3"/>
  <c r="J1889" i="3"/>
  <c r="M2221" i="3" l="1"/>
  <c r="I2221" i="3"/>
  <c r="N2221" i="3"/>
  <c r="A2222" i="3"/>
  <c r="G2221" i="3"/>
  <c r="L1888" i="3"/>
  <c r="O1888" i="3" s="1"/>
  <c r="K1889" i="3" s="1"/>
  <c r="J1890" i="3"/>
  <c r="P1889" i="3" s="1"/>
  <c r="P1888" i="3"/>
  <c r="M2222" i="3" l="1"/>
  <c r="I2222" i="3"/>
  <c r="N2222" i="3"/>
  <c r="A2223" i="3"/>
  <c r="G2222" i="3"/>
  <c r="C1891" i="3"/>
  <c r="F1891" i="3"/>
  <c r="E1891" i="3"/>
  <c r="D1891" i="3"/>
  <c r="B1891" i="3"/>
  <c r="L1889" i="3"/>
  <c r="O1889" i="3" s="1"/>
  <c r="K1890" i="3" s="1"/>
  <c r="M2223" i="3" l="1"/>
  <c r="I2223" i="3"/>
  <c r="N2223" i="3"/>
  <c r="A2224" i="3"/>
  <c r="G2223" i="3"/>
  <c r="C1892" i="3"/>
  <c r="D1892" i="3"/>
  <c r="E1892" i="3"/>
  <c r="B1892" i="3"/>
  <c r="F1892" i="3"/>
  <c r="L1890" i="3"/>
  <c r="O1890" i="3" s="1"/>
  <c r="K1891" i="3" s="1"/>
  <c r="J1891" i="3"/>
  <c r="H1891" i="3"/>
  <c r="M2224" i="3" l="1"/>
  <c r="I2224" i="3"/>
  <c r="N2224" i="3"/>
  <c r="A2225" i="3"/>
  <c r="G2224" i="3"/>
  <c r="P1890" i="3"/>
  <c r="H1892" i="3"/>
  <c r="L1891" i="3"/>
  <c r="O1891" i="3" s="1"/>
  <c r="K1892" i="3" s="1"/>
  <c r="M2225" i="3" l="1"/>
  <c r="I2225" i="3"/>
  <c r="N2225" i="3"/>
  <c r="A2226" i="3"/>
  <c r="G2225" i="3"/>
  <c r="H1893" i="3"/>
  <c r="B1893" i="3"/>
  <c r="D1893" i="3"/>
  <c r="C1893" i="3"/>
  <c r="E1893" i="3"/>
  <c r="J1893" i="3" s="1"/>
  <c r="F1893" i="3"/>
  <c r="J1892" i="3"/>
  <c r="L1892" i="3"/>
  <c r="O1892" i="3" s="1"/>
  <c r="K1893" i="3" s="1"/>
  <c r="M2226" i="3" l="1"/>
  <c r="I2226" i="3"/>
  <c r="N2226" i="3"/>
  <c r="A2227" i="3"/>
  <c r="G2226" i="3"/>
  <c r="B1894" i="3"/>
  <c r="H1894" i="3"/>
  <c r="C1894" i="3"/>
  <c r="D1894" i="3"/>
  <c r="F1894" i="3"/>
  <c r="E1894" i="3"/>
  <c r="P1892" i="3"/>
  <c r="P1891" i="3"/>
  <c r="L1893" i="3"/>
  <c r="O1893" i="3" s="1"/>
  <c r="K1894" i="3" s="1"/>
  <c r="M2227" i="3" l="1"/>
  <c r="I2227" i="3"/>
  <c r="N2227" i="3"/>
  <c r="A2228" i="3"/>
  <c r="G2227" i="3"/>
  <c r="B1895" i="3"/>
  <c r="H1895" i="3" s="1"/>
  <c r="J1895" i="3" s="1"/>
  <c r="D1895" i="3"/>
  <c r="F1895" i="3"/>
  <c r="C1895" i="3"/>
  <c r="E1895" i="3"/>
  <c r="J1894" i="3"/>
  <c r="M2228" i="3" l="1"/>
  <c r="I2228" i="3"/>
  <c r="N2228" i="3"/>
  <c r="A2229" i="3"/>
  <c r="G2228" i="3"/>
  <c r="P1893" i="3"/>
  <c r="P1894" i="3"/>
  <c r="L1894" i="3"/>
  <c r="O1894" i="3" s="1"/>
  <c r="K1895" i="3" s="1"/>
  <c r="M2229" i="3" l="1"/>
  <c r="I2229" i="3"/>
  <c r="N2229" i="3"/>
  <c r="A2230" i="3"/>
  <c r="G2229" i="3"/>
  <c r="B1896" i="3"/>
  <c r="F1896" i="3"/>
  <c r="E1896" i="3"/>
  <c r="C1896" i="3"/>
  <c r="D1896" i="3"/>
  <c r="L1895" i="3"/>
  <c r="O1895" i="3" s="1"/>
  <c r="M2230" i="3" l="1"/>
  <c r="I2230" i="3"/>
  <c r="N2230" i="3"/>
  <c r="A2231" i="3"/>
  <c r="G2230" i="3"/>
  <c r="F1897" i="3"/>
  <c r="D1897" i="3"/>
  <c r="C1897" i="3"/>
  <c r="B1897" i="3"/>
  <c r="H1897" i="3"/>
  <c r="E1897" i="3"/>
  <c r="H1896" i="3"/>
  <c r="K1896" i="3"/>
  <c r="M2231" i="3" l="1"/>
  <c r="I2231" i="3"/>
  <c r="N2231" i="3"/>
  <c r="A2232" i="3"/>
  <c r="G2231" i="3"/>
  <c r="F1898" i="3"/>
  <c r="E1898" i="3"/>
  <c r="B1898" i="3"/>
  <c r="C1898" i="3"/>
  <c r="D1898" i="3"/>
  <c r="J1897" i="3"/>
  <c r="J1896" i="3"/>
  <c r="M2232" i="3" l="1"/>
  <c r="I2232" i="3"/>
  <c r="N2232" i="3"/>
  <c r="A2233" i="3"/>
  <c r="G2232" i="3"/>
  <c r="D1899" i="3"/>
  <c r="E1899" i="3"/>
  <c r="B1899" i="3"/>
  <c r="F1899" i="3"/>
  <c r="C1899" i="3"/>
  <c r="L1896" i="3"/>
  <c r="O1896" i="3" s="1"/>
  <c r="K1897" i="3" s="1"/>
  <c r="H1898" i="3"/>
  <c r="P1895" i="3"/>
  <c r="P1896" i="3"/>
  <c r="M2233" i="3" l="1"/>
  <c r="I2233" i="3"/>
  <c r="N2233" i="3"/>
  <c r="A2234" i="3"/>
  <c r="G2233" i="3"/>
  <c r="J1898" i="3"/>
  <c r="E1900" i="3"/>
  <c r="F1900" i="3"/>
  <c r="C1900" i="3"/>
  <c r="D1900" i="3"/>
  <c r="B1900" i="3"/>
  <c r="H1899" i="3"/>
  <c r="L1897" i="3"/>
  <c r="O1897" i="3" s="1"/>
  <c r="K1898" i="3" s="1"/>
  <c r="M2234" i="3" l="1"/>
  <c r="I2234" i="3"/>
  <c r="N2234" i="3"/>
  <c r="A2235" i="3"/>
  <c r="G2234" i="3"/>
  <c r="J1899" i="3"/>
  <c r="H1900" i="3"/>
  <c r="E1901" i="3"/>
  <c r="D1901" i="3"/>
  <c r="B1901" i="3"/>
  <c r="C1901" i="3"/>
  <c r="F1901" i="3"/>
  <c r="P1898" i="3"/>
  <c r="P1897" i="3"/>
  <c r="L1898" i="3"/>
  <c r="O1898" i="3" s="1"/>
  <c r="K1899" i="3" s="1"/>
  <c r="M2235" i="3" l="1"/>
  <c r="I2235" i="3"/>
  <c r="N2235" i="3"/>
  <c r="A2236" i="3"/>
  <c r="G2235" i="3"/>
  <c r="H1901" i="3"/>
  <c r="J1900" i="3"/>
  <c r="L1899" i="3"/>
  <c r="O1899" i="3" s="1"/>
  <c r="K1900" i="3" s="1"/>
  <c r="P1899" i="3"/>
  <c r="M2236" i="3" l="1"/>
  <c r="I2236" i="3"/>
  <c r="N2236" i="3"/>
  <c r="A2237" i="3"/>
  <c r="G2236" i="3"/>
  <c r="L1900" i="3"/>
  <c r="O1900" i="3" s="1"/>
  <c r="K1901" i="3" s="1"/>
  <c r="P1900" i="3"/>
  <c r="J1901" i="3"/>
  <c r="F1902" i="3"/>
  <c r="D1902" i="3"/>
  <c r="C1902" i="3"/>
  <c r="B1902" i="3"/>
  <c r="E1902" i="3"/>
  <c r="M2237" i="3" l="1"/>
  <c r="I2237" i="3"/>
  <c r="N2237" i="3"/>
  <c r="A2238" i="3"/>
  <c r="G2237" i="3"/>
  <c r="D1903" i="3"/>
  <c r="F1903" i="3"/>
  <c r="E1903" i="3"/>
  <c r="C1903" i="3"/>
  <c r="B1903" i="3"/>
  <c r="L1901" i="3"/>
  <c r="O1901" i="3" s="1"/>
  <c r="K1902" i="3" s="1"/>
  <c r="J1902" i="3"/>
  <c r="H1902" i="3"/>
  <c r="M2238" i="3" l="1"/>
  <c r="I2238" i="3"/>
  <c r="N2238" i="3"/>
  <c r="A2239" i="3"/>
  <c r="G2238" i="3"/>
  <c r="D1904" i="3"/>
  <c r="B1904" i="3"/>
  <c r="E1904" i="3"/>
  <c r="F1904" i="3"/>
  <c r="C1904" i="3"/>
  <c r="P1901" i="3"/>
  <c r="H1903" i="3"/>
  <c r="L1902" i="3"/>
  <c r="O1902" i="3" s="1"/>
  <c r="K1903" i="3" s="1"/>
  <c r="M2239" i="3" l="1"/>
  <c r="I2239" i="3"/>
  <c r="N2239" i="3"/>
  <c r="A2240" i="3"/>
  <c r="G2239" i="3"/>
  <c r="J1903" i="3"/>
  <c r="L1903" i="3"/>
  <c r="O1903" i="3" s="1"/>
  <c r="K1904" i="3" s="1"/>
  <c r="H1904" i="3"/>
  <c r="M2240" i="3" l="1"/>
  <c r="I2240" i="3"/>
  <c r="N2240" i="3"/>
  <c r="A2241" i="3"/>
  <c r="G2240" i="3"/>
  <c r="J1904" i="3"/>
  <c r="L1904" i="3"/>
  <c r="O1904" i="3" s="1"/>
  <c r="P1902" i="3"/>
  <c r="D1905" i="3"/>
  <c r="E1905" i="3"/>
  <c r="C1905" i="3"/>
  <c r="B1905" i="3"/>
  <c r="F1905" i="3"/>
  <c r="M2241" i="3" l="1"/>
  <c r="I2241" i="3"/>
  <c r="N2241" i="3"/>
  <c r="A2242" i="3"/>
  <c r="G2241" i="3"/>
  <c r="B1906" i="3"/>
  <c r="D1906" i="3"/>
  <c r="C1906" i="3"/>
  <c r="F1906" i="3"/>
  <c r="E1906" i="3"/>
  <c r="J1906" i="3" s="1"/>
  <c r="H1906" i="3"/>
  <c r="K1905" i="3"/>
  <c r="H1905" i="3"/>
  <c r="P1903" i="3"/>
  <c r="M2242" i="3" l="1"/>
  <c r="I2242" i="3"/>
  <c r="N2242" i="3"/>
  <c r="A2243" i="3"/>
  <c r="G2242" i="3"/>
  <c r="F1907" i="3"/>
  <c r="C1907" i="3"/>
  <c r="B1907" i="3"/>
  <c r="D1907" i="3"/>
  <c r="E1907" i="3"/>
  <c r="J1905" i="3"/>
  <c r="L1905" i="3"/>
  <c r="O1905" i="3" s="1"/>
  <c r="K1906" i="3" s="1"/>
  <c r="M2243" i="3" l="1"/>
  <c r="I2243" i="3"/>
  <c r="N2243" i="3"/>
  <c r="A2244" i="3"/>
  <c r="G2243" i="3"/>
  <c r="E1908" i="3"/>
  <c r="F1908" i="3"/>
  <c r="B1908" i="3"/>
  <c r="C1908" i="3"/>
  <c r="D1908" i="3"/>
  <c r="P1905" i="3"/>
  <c r="P1904" i="3"/>
  <c r="H1907" i="3"/>
  <c r="L1906" i="3"/>
  <c r="O1906" i="3" s="1"/>
  <c r="K1907" i="3" s="1"/>
  <c r="M2244" i="3" l="1"/>
  <c r="I2244" i="3"/>
  <c r="N2244" i="3"/>
  <c r="A2245" i="3"/>
  <c r="G2244" i="3"/>
  <c r="J1907" i="3"/>
  <c r="H1908" i="3"/>
  <c r="E1909" i="3"/>
  <c r="C1909" i="3"/>
  <c r="F1909" i="3"/>
  <c r="B1909" i="3"/>
  <c r="D1909" i="3"/>
  <c r="M2245" i="3" l="1"/>
  <c r="I2245" i="3"/>
  <c r="N2245" i="3"/>
  <c r="A2246" i="3"/>
  <c r="G2245" i="3"/>
  <c r="J1908" i="3"/>
  <c r="L1907" i="3"/>
  <c r="O1907" i="3" s="1"/>
  <c r="K1908" i="3" s="1"/>
  <c r="H1909" i="3"/>
  <c r="P1906" i="3"/>
  <c r="P1907" i="3"/>
  <c r="M2246" i="3" l="1"/>
  <c r="I2246" i="3"/>
  <c r="N2246" i="3"/>
  <c r="A2247" i="3"/>
  <c r="G2246" i="3"/>
  <c r="J1909" i="3"/>
  <c r="L1908" i="3"/>
  <c r="O1908" i="3" s="1"/>
  <c r="K1909" i="3" s="1"/>
  <c r="B1910" i="3"/>
  <c r="D1910" i="3"/>
  <c r="E1910" i="3"/>
  <c r="C1910" i="3"/>
  <c r="H1910" i="3"/>
  <c r="F1910" i="3"/>
  <c r="P1908" i="3"/>
  <c r="M2247" i="3" l="1"/>
  <c r="I2247" i="3"/>
  <c r="N2247" i="3"/>
  <c r="A2248" i="3"/>
  <c r="G2247" i="3"/>
  <c r="E1911" i="3"/>
  <c r="F1911" i="3"/>
  <c r="B1911" i="3"/>
  <c r="C1911" i="3"/>
  <c r="D1911" i="3"/>
  <c r="L1909" i="3"/>
  <c r="O1909" i="3" s="1"/>
  <c r="K1910" i="3" s="1"/>
  <c r="J1910" i="3"/>
  <c r="M2248" i="3" l="1"/>
  <c r="I2248" i="3"/>
  <c r="N2248" i="3"/>
  <c r="A2249" i="3"/>
  <c r="G2248" i="3"/>
  <c r="B1912" i="3"/>
  <c r="F1912" i="3"/>
  <c r="C1912" i="3"/>
  <c r="D1912" i="3"/>
  <c r="E1912" i="3"/>
  <c r="H1911" i="3"/>
  <c r="J1911" i="3" s="1"/>
  <c r="P1910" i="3" s="1"/>
  <c r="P1909" i="3"/>
  <c r="L1910" i="3"/>
  <c r="O1910" i="3" s="1"/>
  <c r="K1911" i="3" s="1"/>
  <c r="M2249" i="3" l="1"/>
  <c r="I2249" i="3"/>
  <c r="N2249" i="3"/>
  <c r="A2250" i="3"/>
  <c r="G2249" i="3"/>
  <c r="L1911" i="3"/>
  <c r="O1911" i="3" s="1"/>
  <c r="K1912" i="3" s="1"/>
  <c r="H1912" i="3"/>
  <c r="J1912" i="3" s="1"/>
  <c r="M2250" i="3" l="1"/>
  <c r="I2250" i="3"/>
  <c r="N2250" i="3"/>
  <c r="A2251" i="3"/>
  <c r="G2250" i="3"/>
  <c r="C1913" i="3"/>
  <c r="B1913" i="3"/>
  <c r="E1913" i="3"/>
  <c r="F1913" i="3"/>
  <c r="D1913" i="3"/>
  <c r="H1913" i="3"/>
  <c r="L1912" i="3"/>
  <c r="O1912" i="3" s="1"/>
  <c r="P1911" i="3"/>
  <c r="M2251" i="3" l="1"/>
  <c r="I2251" i="3"/>
  <c r="N2251" i="3"/>
  <c r="A2252" i="3"/>
  <c r="G2251" i="3"/>
  <c r="K1913" i="3"/>
  <c r="J1913" i="3"/>
  <c r="M2252" i="3" l="1"/>
  <c r="I2252" i="3"/>
  <c r="N2252" i="3"/>
  <c r="A2253" i="3"/>
  <c r="G2252" i="3"/>
  <c r="D1914" i="3"/>
  <c r="C1914" i="3"/>
  <c r="H1914" i="3"/>
  <c r="F1914" i="3"/>
  <c r="E1914" i="3"/>
  <c r="B1914" i="3"/>
  <c r="P1912" i="3"/>
  <c r="M2253" i="3" l="1"/>
  <c r="I2253" i="3"/>
  <c r="N2253" i="3"/>
  <c r="A2254" i="3"/>
  <c r="G2253" i="3"/>
  <c r="B1915" i="3"/>
  <c r="C1915" i="3"/>
  <c r="F1915" i="3"/>
  <c r="D1915" i="3"/>
  <c r="E1915" i="3"/>
  <c r="J1914" i="3"/>
  <c r="K1914" i="3"/>
  <c r="L1913" i="3"/>
  <c r="O1913" i="3" s="1"/>
  <c r="M2254" i="3" l="1"/>
  <c r="I2254" i="3"/>
  <c r="N2254" i="3"/>
  <c r="A2255" i="3"/>
  <c r="G2254" i="3"/>
  <c r="H1915" i="3"/>
  <c r="P1913" i="3"/>
  <c r="M2255" i="3" l="1"/>
  <c r="I2255" i="3"/>
  <c r="N2255" i="3"/>
  <c r="A2256" i="3"/>
  <c r="G2255" i="3"/>
  <c r="J1915" i="3"/>
  <c r="F1916" i="3"/>
  <c r="E1916" i="3"/>
  <c r="D1916" i="3"/>
  <c r="B1916" i="3"/>
  <c r="H1916" i="3" s="1"/>
  <c r="C1916" i="3"/>
  <c r="L1914" i="3"/>
  <c r="O1914" i="3" s="1"/>
  <c r="K1915" i="3" s="1"/>
  <c r="M2256" i="3" l="1"/>
  <c r="I2256" i="3"/>
  <c r="N2256" i="3"/>
  <c r="A2257" i="3"/>
  <c r="G2256" i="3"/>
  <c r="J1916" i="3"/>
  <c r="L1915" i="3"/>
  <c r="O1915" i="3" s="1"/>
  <c r="K1916" i="3" s="1"/>
  <c r="P1915" i="3"/>
  <c r="P1914" i="3"/>
  <c r="M2257" i="3" l="1"/>
  <c r="I2257" i="3"/>
  <c r="N2257" i="3"/>
  <c r="A2258" i="3"/>
  <c r="G2257" i="3"/>
  <c r="B1917" i="3"/>
  <c r="J1917" i="3"/>
  <c r="C1917" i="3"/>
  <c r="F1917" i="3"/>
  <c r="D1917" i="3"/>
  <c r="E1917" i="3"/>
  <c r="H1917" i="3"/>
  <c r="L1916" i="3"/>
  <c r="O1916" i="3" s="1"/>
  <c r="K1917" i="3" s="1"/>
  <c r="M2258" i="3" l="1"/>
  <c r="I2258" i="3"/>
  <c r="N2258" i="3"/>
  <c r="A2259" i="3"/>
  <c r="G2258" i="3"/>
  <c r="P1916" i="3"/>
  <c r="L1917" i="3"/>
  <c r="O1917" i="3" s="1"/>
  <c r="F1918" i="3"/>
  <c r="E1918" i="3"/>
  <c r="D1918" i="3"/>
  <c r="B1918" i="3"/>
  <c r="C1918" i="3"/>
  <c r="M2259" i="3" l="1"/>
  <c r="I2259" i="3"/>
  <c r="N2259" i="3"/>
  <c r="A2260" i="3"/>
  <c r="G2259" i="3"/>
  <c r="B1919" i="3"/>
  <c r="F1919" i="3"/>
  <c r="D1919" i="3"/>
  <c r="C1919" i="3"/>
  <c r="E1919" i="3"/>
  <c r="K1918" i="3"/>
  <c r="J1918" i="3"/>
  <c r="H1918" i="3"/>
  <c r="M2260" i="3" l="1"/>
  <c r="I2260" i="3"/>
  <c r="N2260" i="3"/>
  <c r="A2261" i="3"/>
  <c r="G2260" i="3"/>
  <c r="D1920" i="3"/>
  <c r="B1920" i="3"/>
  <c r="F1920" i="3"/>
  <c r="E1920" i="3"/>
  <c r="C1920" i="3"/>
  <c r="P1917" i="3"/>
  <c r="H1919" i="3"/>
  <c r="L1918" i="3"/>
  <c r="O1918" i="3" s="1"/>
  <c r="K1919" i="3" s="1"/>
  <c r="J1919" i="3"/>
  <c r="P1918" i="3" s="1"/>
  <c r="M2261" i="3" l="1"/>
  <c r="I2261" i="3"/>
  <c r="N2261" i="3"/>
  <c r="A2262" i="3"/>
  <c r="G2261" i="3"/>
  <c r="C1921" i="3"/>
  <c r="B1921" i="3"/>
  <c r="D1921" i="3"/>
  <c r="E1921" i="3"/>
  <c r="F1921" i="3"/>
  <c r="H1920" i="3"/>
  <c r="M2262" i="3" l="1"/>
  <c r="I2262" i="3"/>
  <c r="N2262" i="3"/>
  <c r="A2263" i="3"/>
  <c r="G2262" i="3"/>
  <c r="J1920" i="3"/>
  <c r="H1921" i="3"/>
  <c r="D1922" i="3"/>
  <c r="E1922" i="3"/>
  <c r="F1922" i="3"/>
  <c r="C1922" i="3"/>
  <c r="B1922" i="3"/>
  <c r="L1919" i="3"/>
  <c r="O1919" i="3" s="1"/>
  <c r="K1920" i="3" s="1"/>
  <c r="M2263" i="3" l="1"/>
  <c r="I2263" i="3"/>
  <c r="N2263" i="3"/>
  <c r="A2264" i="3"/>
  <c r="G2263" i="3"/>
  <c r="D1923" i="3"/>
  <c r="B1923" i="3"/>
  <c r="E1923" i="3"/>
  <c r="F1923" i="3"/>
  <c r="C1923" i="3"/>
  <c r="J1921" i="3"/>
  <c r="H1922" i="3"/>
  <c r="P1920" i="3"/>
  <c r="P1919" i="3"/>
  <c r="L1920" i="3"/>
  <c r="O1920" i="3" s="1"/>
  <c r="K1921" i="3" s="1"/>
  <c r="M2264" i="3" l="1"/>
  <c r="I2264" i="3"/>
  <c r="N2264" i="3"/>
  <c r="A2265" i="3"/>
  <c r="G2264" i="3"/>
  <c r="E1924" i="3"/>
  <c r="B1924" i="3"/>
  <c r="F1924" i="3"/>
  <c r="C1924" i="3"/>
  <c r="D1924" i="3"/>
  <c r="J1922" i="3"/>
  <c r="H1923" i="3"/>
  <c r="L1921" i="3"/>
  <c r="O1921" i="3" s="1"/>
  <c r="K1922" i="3" s="1"/>
  <c r="P1921" i="3"/>
  <c r="M2265" i="3" l="1"/>
  <c r="I2265" i="3"/>
  <c r="N2265" i="3"/>
  <c r="A2266" i="3"/>
  <c r="G2265" i="3"/>
  <c r="J1923" i="3"/>
  <c r="B1925" i="3"/>
  <c r="D1925" i="3"/>
  <c r="E1925" i="3"/>
  <c r="F1925" i="3"/>
  <c r="C1925" i="3"/>
  <c r="L1922" i="3"/>
  <c r="O1922" i="3" s="1"/>
  <c r="K1923" i="3" s="1"/>
  <c r="P1922" i="3"/>
  <c r="H1924" i="3"/>
  <c r="M2266" i="3" l="1"/>
  <c r="I2266" i="3"/>
  <c r="N2266" i="3"/>
  <c r="A2267" i="3"/>
  <c r="G2266" i="3"/>
  <c r="J1924" i="3"/>
  <c r="E1926" i="3"/>
  <c r="B1926" i="3"/>
  <c r="F1926" i="3"/>
  <c r="C1926" i="3"/>
  <c r="D1926" i="3"/>
  <c r="L1923" i="3"/>
  <c r="O1923" i="3" s="1"/>
  <c r="K1924" i="3" s="1"/>
  <c r="J1925" i="3"/>
  <c r="H1925" i="3"/>
  <c r="P1923" i="3"/>
  <c r="M2267" i="3" l="1"/>
  <c r="I2267" i="3"/>
  <c r="N2267" i="3"/>
  <c r="A2268" i="3"/>
  <c r="G2267" i="3"/>
  <c r="B1927" i="3"/>
  <c r="E1927" i="3"/>
  <c r="F1927" i="3"/>
  <c r="D1927" i="3"/>
  <c r="C1927" i="3"/>
  <c r="L1924" i="3"/>
  <c r="O1924" i="3" s="1"/>
  <c r="K1925" i="3" s="1"/>
  <c r="H1926" i="3"/>
  <c r="P1924" i="3"/>
  <c r="M2268" i="3" l="1"/>
  <c r="I2268" i="3"/>
  <c r="N2268" i="3"/>
  <c r="A2269" i="3"/>
  <c r="G2268" i="3"/>
  <c r="J1926" i="3"/>
  <c r="H1927" i="3"/>
  <c r="L1925" i="3"/>
  <c r="O1925" i="3" s="1"/>
  <c r="K1926" i="3" s="1"/>
  <c r="F1928" i="3"/>
  <c r="B1928" i="3"/>
  <c r="D1928" i="3"/>
  <c r="C1928" i="3"/>
  <c r="E1928" i="3"/>
  <c r="M2269" i="3" l="1"/>
  <c r="I2269" i="3"/>
  <c r="N2269" i="3"/>
  <c r="A2270" i="3"/>
  <c r="G2269" i="3"/>
  <c r="J1927" i="3"/>
  <c r="H1928" i="3"/>
  <c r="J1928" i="3"/>
  <c r="C1929" i="3"/>
  <c r="D1929" i="3"/>
  <c r="F1929" i="3"/>
  <c r="B1929" i="3"/>
  <c r="E1929" i="3"/>
  <c r="L1926" i="3"/>
  <c r="O1926" i="3" s="1"/>
  <c r="K1927" i="3" s="1"/>
  <c r="P1925" i="3"/>
  <c r="M2270" i="3" l="1"/>
  <c r="I2270" i="3"/>
  <c r="N2270" i="3"/>
  <c r="A2271" i="3"/>
  <c r="G2270" i="3"/>
  <c r="L1927" i="3"/>
  <c r="O1927" i="3" s="1"/>
  <c r="K1928" i="3" s="1"/>
  <c r="H1929" i="3"/>
  <c r="P1927" i="3"/>
  <c r="P1926" i="3"/>
  <c r="M2271" i="3" l="1"/>
  <c r="I2271" i="3"/>
  <c r="N2271" i="3"/>
  <c r="A2272" i="3"/>
  <c r="G2271" i="3"/>
  <c r="J1929" i="3"/>
  <c r="L1928" i="3"/>
  <c r="O1928" i="3" s="1"/>
  <c r="K1929" i="3" s="1"/>
  <c r="B1930" i="3"/>
  <c r="H1930" i="3" s="1"/>
  <c r="D1930" i="3"/>
  <c r="F1930" i="3"/>
  <c r="C1930" i="3"/>
  <c r="E1930" i="3"/>
  <c r="M2272" i="3" l="1"/>
  <c r="I2272" i="3"/>
  <c r="N2272" i="3"/>
  <c r="A2273" i="3"/>
  <c r="G2272" i="3"/>
  <c r="H1931" i="3"/>
  <c r="B1931" i="3"/>
  <c r="F1931" i="3"/>
  <c r="D1931" i="3"/>
  <c r="C1931" i="3"/>
  <c r="J1931" i="3"/>
  <c r="E1931" i="3"/>
  <c r="L1929" i="3"/>
  <c r="O1929" i="3" s="1"/>
  <c r="K1930" i="3" s="1"/>
  <c r="J1930" i="3"/>
  <c r="P1929" i="3"/>
  <c r="P1928" i="3"/>
  <c r="M2273" i="3" l="1"/>
  <c r="I2273" i="3"/>
  <c r="N2273" i="3"/>
  <c r="A2274" i="3"/>
  <c r="G2273" i="3"/>
  <c r="F1932" i="3"/>
  <c r="E1932" i="3"/>
  <c r="H1932" i="3"/>
  <c r="C1932" i="3"/>
  <c r="B1932" i="3"/>
  <c r="D1932" i="3"/>
  <c r="P1930" i="3"/>
  <c r="M2274" i="3" l="1"/>
  <c r="I2274" i="3"/>
  <c r="N2274" i="3"/>
  <c r="A2275" i="3"/>
  <c r="G2274" i="3"/>
  <c r="F1933" i="3"/>
  <c r="E1933" i="3"/>
  <c r="B1933" i="3"/>
  <c r="C1933" i="3"/>
  <c r="D1933" i="3"/>
  <c r="L1930" i="3"/>
  <c r="O1930" i="3" s="1"/>
  <c r="K1931" i="3" s="1"/>
  <c r="J1932" i="3"/>
  <c r="M2275" i="3" l="1"/>
  <c r="I2275" i="3"/>
  <c r="N2275" i="3"/>
  <c r="A2276" i="3"/>
  <c r="G2275" i="3"/>
  <c r="B1934" i="3"/>
  <c r="C1934" i="3"/>
  <c r="F1934" i="3"/>
  <c r="D1934" i="3"/>
  <c r="E1934" i="3"/>
  <c r="L1931" i="3"/>
  <c r="O1931" i="3" s="1"/>
  <c r="K1932" i="3" s="1"/>
  <c r="H1933" i="3"/>
  <c r="P1931" i="3"/>
  <c r="M2276" i="3" l="1"/>
  <c r="I2276" i="3"/>
  <c r="N2276" i="3"/>
  <c r="A2277" i="3"/>
  <c r="G2276" i="3"/>
  <c r="E1935" i="3"/>
  <c r="F1935" i="3"/>
  <c r="C1935" i="3"/>
  <c r="B1935" i="3"/>
  <c r="H1935" i="3" s="1"/>
  <c r="D1935" i="3"/>
  <c r="L1932" i="3"/>
  <c r="O1932" i="3" s="1"/>
  <c r="K1933" i="3" s="1"/>
  <c r="H1934" i="3"/>
  <c r="J1934" i="3"/>
  <c r="J1933" i="3"/>
  <c r="M2277" i="3" l="1"/>
  <c r="I2277" i="3"/>
  <c r="N2277" i="3"/>
  <c r="A2278" i="3"/>
  <c r="G2277" i="3"/>
  <c r="J1935" i="3"/>
  <c r="D1936" i="3"/>
  <c r="E1936" i="3"/>
  <c r="F1936" i="3"/>
  <c r="B1936" i="3"/>
  <c r="C1936" i="3"/>
  <c r="P1934" i="3"/>
  <c r="P1933" i="3"/>
  <c r="P1932" i="3"/>
  <c r="L1933" i="3"/>
  <c r="O1933" i="3" s="1"/>
  <c r="K1934" i="3" s="1"/>
  <c r="M2278" i="3" l="1"/>
  <c r="I2278" i="3"/>
  <c r="N2278" i="3"/>
  <c r="A2279" i="3"/>
  <c r="G2278" i="3"/>
  <c r="L1934" i="3"/>
  <c r="O1934" i="3" s="1"/>
  <c r="K1935" i="3" s="1"/>
  <c r="H1936" i="3"/>
  <c r="M2279" i="3" l="1"/>
  <c r="I2279" i="3"/>
  <c r="N2279" i="3"/>
  <c r="A2280" i="3"/>
  <c r="G2279" i="3"/>
  <c r="J1936" i="3"/>
  <c r="O1935" i="3"/>
  <c r="K1936" i="3" s="1"/>
  <c r="L1935" i="3"/>
  <c r="H1937" i="3"/>
  <c r="C1937" i="3"/>
  <c r="F1937" i="3"/>
  <c r="E1937" i="3"/>
  <c r="D1937" i="3"/>
  <c r="B1937" i="3"/>
  <c r="M2280" i="3" l="1"/>
  <c r="I2280" i="3"/>
  <c r="N2280" i="3"/>
  <c r="A2281" i="3"/>
  <c r="G2280" i="3"/>
  <c r="J1937" i="3"/>
  <c r="F1938" i="3"/>
  <c r="E1938" i="3"/>
  <c r="B1938" i="3"/>
  <c r="H1938" i="3" s="1"/>
  <c r="D1938" i="3"/>
  <c r="C1938" i="3"/>
  <c r="O1936" i="3"/>
  <c r="K1937" i="3" s="1"/>
  <c r="L1936" i="3"/>
  <c r="P1936" i="3"/>
  <c r="P1935" i="3"/>
  <c r="M2281" i="3" l="1"/>
  <c r="I2281" i="3"/>
  <c r="N2281" i="3"/>
  <c r="A2282" i="3"/>
  <c r="G2281" i="3"/>
  <c r="J1938" i="3"/>
  <c r="L1937" i="3"/>
  <c r="O1937" i="3" s="1"/>
  <c r="K1938" i="3" s="1"/>
  <c r="M2282" i="3" l="1"/>
  <c r="I2282" i="3"/>
  <c r="N2282" i="3"/>
  <c r="A2283" i="3"/>
  <c r="G2282" i="3"/>
  <c r="E1939" i="3"/>
  <c r="B1939" i="3"/>
  <c r="H1939" i="3" s="1"/>
  <c r="J1939" i="3" s="1"/>
  <c r="F1939" i="3"/>
  <c r="D1939" i="3"/>
  <c r="C1939" i="3"/>
  <c r="P1937" i="3"/>
  <c r="L1938" i="3"/>
  <c r="O1938" i="3" s="1"/>
  <c r="M2283" i="3" l="1"/>
  <c r="I2283" i="3"/>
  <c r="N2283" i="3"/>
  <c r="A2284" i="3"/>
  <c r="G2283" i="3"/>
  <c r="P1938" i="3"/>
  <c r="L1939" i="3"/>
  <c r="K1939" i="3"/>
  <c r="M2284" i="3" l="1"/>
  <c r="I2284" i="3"/>
  <c r="N2284" i="3"/>
  <c r="A2285" i="3"/>
  <c r="G2284" i="3"/>
  <c r="B1940" i="3"/>
  <c r="K1940" i="3"/>
  <c r="C1940" i="3"/>
  <c r="E1940" i="3"/>
  <c r="D1940" i="3"/>
  <c r="F1940" i="3"/>
  <c r="O1939" i="3"/>
  <c r="M2285" i="3" l="1"/>
  <c r="I2285" i="3"/>
  <c r="N2285" i="3"/>
  <c r="A2286" i="3"/>
  <c r="G2285" i="3"/>
  <c r="B1941" i="3"/>
  <c r="D1941" i="3"/>
  <c r="C1941" i="3"/>
  <c r="E1941" i="3"/>
  <c r="F1941" i="3"/>
  <c r="H1940" i="3"/>
  <c r="M2286" i="3" l="1"/>
  <c r="I2286" i="3"/>
  <c r="N2286" i="3"/>
  <c r="A2287" i="3"/>
  <c r="G2286" i="3"/>
  <c r="F1942" i="3"/>
  <c r="D1942" i="3"/>
  <c r="C1942" i="3"/>
  <c r="B1942" i="3"/>
  <c r="E1942" i="3"/>
  <c r="J1940" i="3"/>
  <c r="H1941" i="3"/>
  <c r="M2287" i="3" l="1"/>
  <c r="I2287" i="3"/>
  <c r="N2287" i="3"/>
  <c r="A2288" i="3"/>
  <c r="G2287" i="3"/>
  <c r="D1943" i="3"/>
  <c r="B1943" i="3"/>
  <c r="F1943" i="3"/>
  <c r="E1943" i="3"/>
  <c r="C1943" i="3"/>
  <c r="J1941" i="3"/>
  <c r="L1941" i="3"/>
  <c r="P1939" i="3"/>
  <c r="P1940" i="3"/>
  <c r="H1942" i="3"/>
  <c r="L1940" i="3"/>
  <c r="O1940" i="3" s="1"/>
  <c r="K1941" i="3" s="1"/>
  <c r="M2288" i="3" l="1"/>
  <c r="I2288" i="3"/>
  <c r="N2288" i="3"/>
  <c r="A2289" i="3"/>
  <c r="G2288" i="3"/>
  <c r="J1942" i="3"/>
  <c r="H1943" i="3"/>
  <c r="J1943" i="3" s="1"/>
  <c r="D1944" i="3"/>
  <c r="F1944" i="3"/>
  <c r="E1944" i="3"/>
  <c r="B1944" i="3"/>
  <c r="C1944" i="3"/>
  <c r="H1944" i="3"/>
  <c r="O1941" i="3"/>
  <c r="K1942" i="3" s="1"/>
  <c r="P1941" i="3"/>
  <c r="M2289" i="3" l="1"/>
  <c r="I2289" i="3"/>
  <c r="N2289" i="3"/>
  <c r="A2290" i="3"/>
  <c r="G2289" i="3"/>
  <c r="F1945" i="3"/>
  <c r="D1945" i="3"/>
  <c r="B1945" i="3"/>
  <c r="E1945" i="3"/>
  <c r="C1945" i="3"/>
  <c r="J1944" i="3"/>
  <c r="P1942" i="3"/>
  <c r="L1942" i="3"/>
  <c r="O1942" i="3" s="1"/>
  <c r="K1943" i="3" s="1"/>
  <c r="M2290" i="3" l="1"/>
  <c r="I2290" i="3"/>
  <c r="N2290" i="3"/>
  <c r="A2291" i="3"/>
  <c r="G2290" i="3"/>
  <c r="C1946" i="3"/>
  <c r="D1946" i="3"/>
  <c r="B1946" i="3"/>
  <c r="E1946" i="3"/>
  <c r="F1946" i="3"/>
  <c r="L1943" i="3"/>
  <c r="O1943" i="3" s="1"/>
  <c r="K1944" i="3" s="1"/>
  <c r="P1943" i="3"/>
  <c r="H1945" i="3"/>
  <c r="M2291" i="3" l="1"/>
  <c r="I2291" i="3"/>
  <c r="N2291" i="3"/>
  <c r="A2292" i="3"/>
  <c r="G2291" i="3"/>
  <c r="J1945" i="3"/>
  <c r="H1946" i="3"/>
  <c r="D1947" i="3"/>
  <c r="E1947" i="3"/>
  <c r="F1947" i="3"/>
  <c r="B1947" i="3"/>
  <c r="C1947" i="3"/>
  <c r="L1944" i="3"/>
  <c r="O1944" i="3" s="1"/>
  <c r="K1945" i="3" s="1"/>
  <c r="M2292" i="3" l="1"/>
  <c r="I2292" i="3"/>
  <c r="N2292" i="3"/>
  <c r="A2293" i="3"/>
  <c r="G2292" i="3"/>
  <c r="B1948" i="3"/>
  <c r="C1948" i="3"/>
  <c r="F1948" i="3"/>
  <c r="E1948" i="3"/>
  <c r="D1948" i="3"/>
  <c r="L1945" i="3"/>
  <c r="O1945" i="3" s="1"/>
  <c r="K1946" i="3" s="1"/>
  <c r="J1947" i="3"/>
  <c r="J1946" i="3"/>
  <c r="H1947" i="3"/>
  <c r="P1945" i="3"/>
  <c r="P1944" i="3"/>
  <c r="M2293" i="3" l="1"/>
  <c r="I2293" i="3"/>
  <c r="N2293" i="3"/>
  <c r="A2294" i="3"/>
  <c r="G2293" i="3"/>
  <c r="E1949" i="3"/>
  <c r="D1949" i="3"/>
  <c r="C1949" i="3"/>
  <c r="B1949" i="3"/>
  <c r="H1949" i="3" s="1"/>
  <c r="J1949" i="3" s="1"/>
  <c r="F1949" i="3"/>
  <c r="L1946" i="3"/>
  <c r="O1946" i="3" s="1"/>
  <c r="K1947" i="3" s="1"/>
  <c r="P1946" i="3"/>
  <c r="J1948" i="3"/>
  <c r="H1948" i="3"/>
  <c r="M2294" i="3" l="1"/>
  <c r="I2294" i="3"/>
  <c r="N2294" i="3"/>
  <c r="A2295" i="3"/>
  <c r="G2294" i="3"/>
  <c r="L1947" i="3"/>
  <c r="O1947" i="3" s="1"/>
  <c r="K1948" i="3" s="1"/>
  <c r="P1948" i="3"/>
  <c r="P1947" i="3"/>
  <c r="M2295" i="3" l="1"/>
  <c r="I2295" i="3"/>
  <c r="N2295" i="3"/>
  <c r="A2296" i="3"/>
  <c r="G2295" i="3"/>
  <c r="L1948" i="3"/>
  <c r="O1948" i="3" s="1"/>
  <c r="K1949" i="3" s="1"/>
  <c r="E1950" i="3"/>
  <c r="F1950" i="3"/>
  <c r="D1950" i="3"/>
  <c r="B1950" i="3"/>
  <c r="H1950" i="3" s="1"/>
  <c r="C1950" i="3"/>
  <c r="M2296" i="3" l="1"/>
  <c r="I2296" i="3"/>
  <c r="N2296" i="3"/>
  <c r="A2297" i="3"/>
  <c r="G2296" i="3"/>
  <c r="J1950" i="3"/>
  <c r="L1949" i="3"/>
  <c r="O1949" i="3" s="1"/>
  <c r="K1950" i="3" s="1"/>
  <c r="M2297" i="3" l="1"/>
  <c r="I2297" i="3"/>
  <c r="N2297" i="3"/>
  <c r="A2298" i="3"/>
  <c r="G2297" i="3"/>
  <c r="C1951" i="3"/>
  <c r="D1951" i="3"/>
  <c r="F1951" i="3"/>
  <c r="E1951" i="3"/>
  <c r="B1951" i="3"/>
  <c r="L1950" i="3"/>
  <c r="O1950" i="3" s="1"/>
  <c r="P1949" i="3"/>
  <c r="M2298" i="3" l="1"/>
  <c r="I2298" i="3"/>
  <c r="N2298" i="3"/>
  <c r="A2299" i="3"/>
  <c r="G2298" i="3"/>
  <c r="K1951" i="3"/>
  <c r="H1951" i="3"/>
  <c r="J1951" i="3" s="1"/>
  <c r="M2299" i="3" l="1"/>
  <c r="I2299" i="3"/>
  <c r="N2299" i="3"/>
  <c r="A2300" i="3"/>
  <c r="G2299" i="3"/>
  <c r="P1950" i="3"/>
  <c r="L1951" i="3"/>
  <c r="E1952" i="3"/>
  <c r="B1952" i="3"/>
  <c r="K1952" i="3" s="1"/>
  <c r="D1952" i="3"/>
  <c r="H1952" i="3"/>
  <c r="C1952" i="3"/>
  <c r="F1952" i="3"/>
  <c r="O1951" i="3"/>
  <c r="M2300" i="3" l="1"/>
  <c r="I2300" i="3"/>
  <c r="N2300" i="3"/>
  <c r="A2301" i="3"/>
  <c r="G2300" i="3"/>
  <c r="B1953" i="3"/>
  <c r="E1953" i="3"/>
  <c r="F1953" i="3"/>
  <c r="C1953" i="3"/>
  <c r="D1953" i="3"/>
  <c r="L1952" i="3"/>
  <c r="O1952" i="3" s="1"/>
  <c r="K1953" i="3" s="1"/>
  <c r="J1952" i="3"/>
  <c r="M2301" i="3" l="1"/>
  <c r="I2301" i="3"/>
  <c r="N2301" i="3"/>
  <c r="A2302" i="3"/>
  <c r="G2301" i="3"/>
  <c r="B1954" i="3"/>
  <c r="F1954" i="3"/>
  <c r="E1954" i="3"/>
  <c r="C1954" i="3"/>
  <c r="D1954" i="3"/>
  <c r="P1951" i="3"/>
  <c r="H1953" i="3"/>
  <c r="M2302" i="3" l="1"/>
  <c r="I2302" i="3"/>
  <c r="N2302" i="3"/>
  <c r="A2303" i="3"/>
  <c r="G2302" i="3"/>
  <c r="J1953" i="3"/>
  <c r="L1953" i="3"/>
  <c r="O1953" i="3" s="1"/>
  <c r="K1954" i="3" s="1"/>
  <c r="H1954" i="3"/>
  <c r="D1955" i="3"/>
  <c r="C1955" i="3"/>
  <c r="F1955" i="3"/>
  <c r="E1955" i="3"/>
  <c r="B1955" i="3"/>
  <c r="M2303" i="3" l="1"/>
  <c r="I2303" i="3"/>
  <c r="N2303" i="3"/>
  <c r="A2304" i="3"/>
  <c r="G2303" i="3"/>
  <c r="D1956" i="3"/>
  <c r="E1956" i="3"/>
  <c r="B1956" i="3"/>
  <c r="F1956" i="3"/>
  <c r="C1956" i="3"/>
  <c r="H1955" i="3"/>
  <c r="J1954" i="3"/>
  <c r="P1953" i="3"/>
  <c r="P1952" i="3"/>
  <c r="M2304" i="3" l="1"/>
  <c r="I2304" i="3"/>
  <c r="N2304" i="3"/>
  <c r="A2305" i="3"/>
  <c r="G2304" i="3"/>
  <c r="C1957" i="3"/>
  <c r="B1957" i="3"/>
  <c r="E1957" i="3"/>
  <c r="F1957" i="3"/>
  <c r="D1957" i="3"/>
  <c r="L1954" i="3"/>
  <c r="O1954" i="3" s="1"/>
  <c r="K1955" i="3" s="1"/>
  <c r="H1956" i="3"/>
  <c r="J1956" i="3" s="1"/>
  <c r="J1955" i="3"/>
  <c r="P1955" i="3" s="1"/>
  <c r="M2305" i="3" l="1"/>
  <c r="I2305" i="3"/>
  <c r="N2305" i="3"/>
  <c r="A2306" i="3"/>
  <c r="G2305" i="3"/>
  <c r="C1958" i="3"/>
  <c r="D1958" i="3"/>
  <c r="F1958" i="3"/>
  <c r="E1958" i="3"/>
  <c r="B1958" i="3"/>
  <c r="P1954" i="3"/>
  <c r="L1955" i="3"/>
  <c r="O1955" i="3" s="1"/>
  <c r="K1956" i="3" s="1"/>
  <c r="H1957" i="3"/>
  <c r="M2306" i="3" l="1"/>
  <c r="I2306" i="3"/>
  <c r="N2306" i="3"/>
  <c r="A2307" i="3"/>
  <c r="G2306" i="3"/>
  <c r="E1959" i="3"/>
  <c r="B1959" i="3"/>
  <c r="C1959" i="3"/>
  <c r="F1959" i="3"/>
  <c r="D1959" i="3"/>
  <c r="J1957" i="3"/>
  <c r="H1958" i="3"/>
  <c r="L1956" i="3"/>
  <c r="O1956" i="3" s="1"/>
  <c r="K1957" i="3" s="1"/>
  <c r="M2307" i="3" l="1"/>
  <c r="I2307" i="3"/>
  <c r="N2307" i="3"/>
  <c r="A2308" i="3"/>
  <c r="G2307" i="3"/>
  <c r="B1960" i="3"/>
  <c r="D1960" i="3"/>
  <c r="F1960" i="3"/>
  <c r="E1960" i="3"/>
  <c r="C1960" i="3"/>
  <c r="L1957" i="3"/>
  <c r="O1957" i="3" s="1"/>
  <c r="K1958" i="3" s="1"/>
  <c r="J1958" i="3"/>
  <c r="P1957" i="3"/>
  <c r="P1956" i="3"/>
  <c r="H1959" i="3"/>
  <c r="M2308" i="3" l="1"/>
  <c r="I2308" i="3"/>
  <c r="N2308" i="3"/>
  <c r="A2309" i="3"/>
  <c r="G2308" i="3"/>
  <c r="J1959" i="3"/>
  <c r="D1961" i="3"/>
  <c r="F1961" i="3"/>
  <c r="C1961" i="3"/>
  <c r="E1961" i="3"/>
  <c r="B1961" i="3"/>
  <c r="L1958" i="3"/>
  <c r="O1958" i="3" s="1"/>
  <c r="K1959" i="3" s="1"/>
  <c r="P1958" i="3"/>
  <c r="H1960" i="3"/>
  <c r="M2309" i="3" l="1"/>
  <c r="I2309" i="3"/>
  <c r="N2309" i="3"/>
  <c r="A2310" i="3"/>
  <c r="G2309" i="3"/>
  <c r="F1962" i="3"/>
  <c r="C1962" i="3"/>
  <c r="E1962" i="3"/>
  <c r="D1962" i="3"/>
  <c r="B1962" i="3"/>
  <c r="J1960" i="3"/>
  <c r="H1961" i="3"/>
  <c r="J1961" i="3" s="1"/>
  <c r="L1959" i="3"/>
  <c r="O1959" i="3" s="1"/>
  <c r="K1960" i="3" s="1"/>
  <c r="P1959" i="3"/>
  <c r="M2310" i="3" l="1"/>
  <c r="I2310" i="3"/>
  <c r="N2310" i="3"/>
  <c r="A2311" i="3"/>
  <c r="G2310" i="3"/>
  <c r="E1963" i="3"/>
  <c r="F1963" i="3"/>
  <c r="D1963" i="3"/>
  <c r="B1963" i="3"/>
  <c r="C1963" i="3"/>
  <c r="H1962" i="3"/>
  <c r="P1960" i="3"/>
  <c r="L1960" i="3"/>
  <c r="O1960" i="3" s="1"/>
  <c r="K1961" i="3" s="1"/>
  <c r="M2311" i="3" l="1"/>
  <c r="I2311" i="3"/>
  <c r="N2311" i="3"/>
  <c r="A2312" i="3"/>
  <c r="G2311" i="3"/>
  <c r="J1962" i="3"/>
  <c r="H1963" i="3"/>
  <c r="L1961" i="3"/>
  <c r="O1961" i="3" s="1"/>
  <c r="K1962" i="3" s="1"/>
  <c r="M2312" i="3" l="1"/>
  <c r="I2312" i="3"/>
  <c r="N2312" i="3"/>
  <c r="A2313" i="3"/>
  <c r="G2312" i="3"/>
  <c r="C1964" i="3"/>
  <c r="B1964" i="3"/>
  <c r="F1964" i="3"/>
  <c r="D1964" i="3"/>
  <c r="E1964" i="3"/>
  <c r="J1963" i="3"/>
  <c r="L1962" i="3"/>
  <c r="O1962" i="3" s="1"/>
  <c r="K1963" i="3" s="1"/>
  <c r="P1962" i="3"/>
  <c r="P1961" i="3"/>
  <c r="M2313" i="3" l="1"/>
  <c r="I2313" i="3"/>
  <c r="N2313" i="3"/>
  <c r="A2314" i="3"/>
  <c r="G2313" i="3"/>
  <c r="B1965" i="3"/>
  <c r="C1965" i="3"/>
  <c r="D1965" i="3"/>
  <c r="F1965" i="3"/>
  <c r="E1965" i="3"/>
  <c r="J1964" i="3"/>
  <c r="P1963" i="3"/>
  <c r="H1964" i="3"/>
  <c r="L1963" i="3"/>
  <c r="O1963" i="3" s="1"/>
  <c r="K1964" i="3" s="1"/>
  <c r="M2314" i="3" l="1"/>
  <c r="I2314" i="3"/>
  <c r="N2314" i="3"/>
  <c r="A2315" i="3"/>
  <c r="G2314" i="3"/>
  <c r="E1966" i="3"/>
  <c r="C1966" i="3"/>
  <c r="F1966" i="3"/>
  <c r="D1966" i="3"/>
  <c r="B1966" i="3"/>
  <c r="L1964" i="3"/>
  <c r="O1964" i="3" s="1"/>
  <c r="K1965" i="3" s="1"/>
  <c r="H1965" i="3"/>
  <c r="M2315" i="3" l="1"/>
  <c r="I2315" i="3"/>
  <c r="N2315" i="3"/>
  <c r="A2316" i="3"/>
  <c r="G2315" i="3"/>
  <c r="J1965" i="3"/>
  <c r="H1966" i="3"/>
  <c r="M2316" i="3" l="1"/>
  <c r="I2316" i="3"/>
  <c r="N2316" i="3"/>
  <c r="A2317" i="3"/>
  <c r="G2316" i="3"/>
  <c r="J1966" i="3"/>
  <c r="P1965" i="3" s="1"/>
  <c r="P1964" i="3"/>
  <c r="L1965" i="3"/>
  <c r="O1965" i="3" s="1"/>
  <c r="K1966" i="3" s="1"/>
  <c r="E1967" i="3"/>
  <c r="B1967" i="3"/>
  <c r="F1967" i="3"/>
  <c r="C1967" i="3"/>
  <c r="D1967" i="3"/>
  <c r="M2317" i="3" l="1"/>
  <c r="I2317" i="3"/>
  <c r="N2317" i="3"/>
  <c r="A2318" i="3"/>
  <c r="G2317" i="3"/>
  <c r="E1968" i="3"/>
  <c r="C1968" i="3"/>
  <c r="B1968" i="3"/>
  <c r="F1968" i="3"/>
  <c r="D1968" i="3"/>
  <c r="H1967" i="3"/>
  <c r="L1966" i="3"/>
  <c r="O1966" i="3" s="1"/>
  <c r="K1967" i="3" s="1"/>
  <c r="M2318" i="3" l="1"/>
  <c r="I2318" i="3"/>
  <c r="N2318" i="3"/>
  <c r="A2319" i="3"/>
  <c r="G2318" i="3"/>
  <c r="C1969" i="3"/>
  <c r="E1969" i="3"/>
  <c r="B1969" i="3"/>
  <c r="F1969" i="3"/>
  <c r="D1969" i="3"/>
  <c r="H1968" i="3"/>
  <c r="J1967" i="3"/>
  <c r="L1967" i="3"/>
  <c r="O1967" i="3" s="1"/>
  <c r="K1968" i="3" s="1"/>
  <c r="M2319" i="3" l="1"/>
  <c r="I2319" i="3"/>
  <c r="N2319" i="3"/>
  <c r="A2320" i="3"/>
  <c r="G2319" i="3"/>
  <c r="E1970" i="3"/>
  <c r="B1970" i="3"/>
  <c r="D1970" i="3"/>
  <c r="C1970" i="3"/>
  <c r="F1970" i="3"/>
  <c r="J1968" i="3"/>
  <c r="L1968" i="3"/>
  <c r="O1968" i="3" s="1"/>
  <c r="K1969" i="3" s="1"/>
  <c r="P1967" i="3"/>
  <c r="P1966" i="3"/>
  <c r="H1969" i="3"/>
  <c r="M2320" i="3" l="1"/>
  <c r="I2320" i="3"/>
  <c r="N2320" i="3"/>
  <c r="A2321" i="3"/>
  <c r="G2320" i="3"/>
  <c r="J1969" i="3"/>
  <c r="L1969" i="3"/>
  <c r="O1969" i="3" s="1"/>
  <c r="K1970" i="3" s="1"/>
  <c r="E1971" i="3"/>
  <c r="D1971" i="3"/>
  <c r="B1971" i="3"/>
  <c r="F1971" i="3"/>
  <c r="C1971" i="3"/>
  <c r="P1968" i="3"/>
  <c r="H1970" i="3"/>
  <c r="J1970" i="3" s="1"/>
  <c r="M2321" i="3" l="1"/>
  <c r="I2321" i="3"/>
  <c r="N2321" i="3"/>
  <c r="A2322" i="3"/>
  <c r="G2321" i="3"/>
  <c r="E1972" i="3"/>
  <c r="B1972" i="3"/>
  <c r="C1972" i="3"/>
  <c r="F1972" i="3"/>
  <c r="D1972" i="3"/>
  <c r="H1971" i="3"/>
  <c r="L1970" i="3"/>
  <c r="O1970" i="3" s="1"/>
  <c r="K1971" i="3" s="1"/>
  <c r="P1969" i="3"/>
  <c r="M2322" i="3" l="1"/>
  <c r="I2322" i="3"/>
  <c r="N2322" i="3"/>
  <c r="A2323" i="3"/>
  <c r="G2322" i="3"/>
  <c r="B1973" i="3"/>
  <c r="F1973" i="3"/>
  <c r="D1973" i="3"/>
  <c r="C1973" i="3"/>
  <c r="E1973" i="3"/>
  <c r="J1971" i="3"/>
  <c r="L1971" i="3"/>
  <c r="O1971" i="3" s="1"/>
  <c r="K1972" i="3" s="1"/>
  <c r="H1972" i="3"/>
  <c r="J1972" i="3"/>
  <c r="M2323" i="3" l="1"/>
  <c r="I2323" i="3"/>
  <c r="N2323" i="3"/>
  <c r="A2324" i="3"/>
  <c r="G2323" i="3"/>
  <c r="E1974" i="3"/>
  <c r="D1974" i="3"/>
  <c r="C1974" i="3"/>
  <c r="F1974" i="3"/>
  <c r="B1974" i="3"/>
  <c r="H1973" i="3"/>
  <c r="J1973" i="3"/>
  <c r="P1972" i="3" s="1"/>
  <c r="P1971" i="3"/>
  <c r="P1970" i="3"/>
  <c r="M2324" i="3" l="1"/>
  <c r="I2324" i="3"/>
  <c r="N2324" i="3"/>
  <c r="A2325" i="3"/>
  <c r="G2324" i="3"/>
  <c r="F1975" i="3"/>
  <c r="C1975" i="3"/>
  <c r="D1975" i="3"/>
  <c r="E1975" i="3"/>
  <c r="B1975" i="3"/>
  <c r="L1972" i="3"/>
  <c r="O1972" i="3" s="1"/>
  <c r="K1973" i="3" s="1"/>
  <c r="H1974" i="3"/>
  <c r="M2325" i="3" l="1"/>
  <c r="I2325" i="3"/>
  <c r="N2325" i="3"/>
  <c r="A2326" i="3"/>
  <c r="G2325" i="3"/>
  <c r="B1976" i="3"/>
  <c r="D1976" i="3"/>
  <c r="E1976" i="3"/>
  <c r="C1976" i="3"/>
  <c r="F1976" i="3"/>
  <c r="H1975" i="3"/>
  <c r="L1973" i="3"/>
  <c r="O1973" i="3" s="1"/>
  <c r="K1974" i="3" s="1"/>
  <c r="J1974" i="3"/>
  <c r="M2326" i="3" l="1"/>
  <c r="I2326" i="3"/>
  <c r="N2326" i="3"/>
  <c r="A2327" i="3"/>
  <c r="G2326" i="3"/>
  <c r="J1975" i="3"/>
  <c r="H1976" i="3"/>
  <c r="F1977" i="3"/>
  <c r="C1977" i="3"/>
  <c r="B1977" i="3"/>
  <c r="H1977" i="3" s="1"/>
  <c r="E1977" i="3"/>
  <c r="D1977" i="3"/>
  <c r="L1974" i="3"/>
  <c r="O1974" i="3" s="1"/>
  <c r="K1975" i="3" s="1"/>
  <c r="P1974" i="3"/>
  <c r="P1973" i="3"/>
  <c r="M2327" i="3" l="1"/>
  <c r="I2327" i="3"/>
  <c r="N2327" i="3"/>
  <c r="A2328" i="3"/>
  <c r="G2327" i="3"/>
  <c r="L1975" i="3"/>
  <c r="O1975" i="3" s="1"/>
  <c r="K1976" i="3" s="1"/>
  <c r="J1976" i="3"/>
  <c r="P1975" i="3"/>
  <c r="M2328" i="3" l="1"/>
  <c r="I2328" i="3"/>
  <c r="N2328" i="3"/>
  <c r="A2329" i="3"/>
  <c r="G2328" i="3"/>
  <c r="L1976" i="3"/>
  <c r="O1976" i="3" s="1"/>
  <c r="K1977" i="3" s="1"/>
  <c r="B1978" i="3"/>
  <c r="H1978" i="3" s="1"/>
  <c r="E1978" i="3"/>
  <c r="F1978" i="3"/>
  <c r="C1978" i="3"/>
  <c r="D1978" i="3"/>
  <c r="P1976" i="3"/>
  <c r="J1977" i="3"/>
  <c r="M2329" i="3" l="1"/>
  <c r="I2329" i="3"/>
  <c r="N2329" i="3"/>
  <c r="A2330" i="3"/>
  <c r="G2329" i="3"/>
  <c r="L1977" i="3"/>
  <c r="O1977" i="3" s="1"/>
  <c r="K1978" i="3" s="1"/>
  <c r="M2330" i="3" l="1"/>
  <c r="I2330" i="3"/>
  <c r="N2330" i="3"/>
  <c r="A2331" i="3"/>
  <c r="G2330" i="3"/>
  <c r="D1979" i="3"/>
  <c r="E1979" i="3"/>
  <c r="F1979" i="3"/>
  <c r="C1979" i="3"/>
  <c r="B1979" i="3"/>
  <c r="J1978" i="3"/>
  <c r="L1978" i="3"/>
  <c r="O1978" i="3" s="1"/>
  <c r="M2331" i="3" l="1"/>
  <c r="I2331" i="3"/>
  <c r="N2331" i="3"/>
  <c r="A2332" i="3"/>
  <c r="G2331" i="3"/>
  <c r="E1980" i="3"/>
  <c r="F1980" i="3"/>
  <c r="C1980" i="3"/>
  <c r="D1980" i="3"/>
  <c r="B1980" i="3"/>
  <c r="P1977" i="3"/>
  <c r="H1979" i="3"/>
  <c r="K1979" i="3"/>
  <c r="M2332" i="3" l="1"/>
  <c r="I2332" i="3"/>
  <c r="N2332" i="3"/>
  <c r="A2333" i="3"/>
  <c r="G2332" i="3"/>
  <c r="J1979" i="3"/>
  <c r="L1979" i="3"/>
  <c r="O1979" i="3" s="1"/>
  <c r="K1980" i="3" s="1"/>
  <c r="H1980" i="3"/>
  <c r="M2333" i="3" l="1"/>
  <c r="I2333" i="3"/>
  <c r="N2333" i="3"/>
  <c r="A2334" i="3"/>
  <c r="G2333" i="3"/>
  <c r="J1980" i="3"/>
  <c r="L1980" i="3"/>
  <c r="O1980" i="3" s="1"/>
  <c r="D1981" i="3"/>
  <c r="E1981" i="3"/>
  <c r="F1981" i="3"/>
  <c r="B1981" i="3"/>
  <c r="C1981" i="3"/>
  <c r="P1979" i="3"/>
  <c r="P1978" i="3"/>
  <c r="M2334" i="3" l="1"/>
  <c r="I2334" i="3"/>
  <c r="N2334" i="3"/>
  <c r="A2335" i="3"/>
  <c r="G2334" i="3"/>
  <c r="E1982" i="3"/>
  <c r="D1982" i="3"/>
  <c r="C1982" i="3"/>
  <c r="B1982" i="3"/>
  <c r="F1982" i="3"/>
  <c r="H1981" i="3"/>
  <c r="K1981" i="3"/>
  <c r="M2335" i="3" l="1"/>
  <c r="I2335" i="3"/>
  <c r="N2335" i="3"/>
  <c r="A2336" i="3"/>
  <c r="G2335" i="3"/>
  <c r="J1981" i="3"/>
  <c r="L1981" i="3"/>
  <c r="B1983" i="3"/>
  <c r="D1983" i="3"/>
  <c r="C1983" i="3"/>
  <c r="E1983" i="3"/>
  <c r="F1983" i="3"/>
  <c r="O1981" i="3"/>
  <c r="K1982" i="3" s="1"/>
  <c r="H1982" i="3"/>
  <c r="M2336" i="3" l="1"/>
  <c r="I2336" i="3"/>
  <c r="N2336" i="3"/>
  <c r="A2337" i="3"/>
  <c r="G2336" i="3"/>
  <c r="C1984" i="3"/>
  <c r="D1984" i="3"/>
  <c r="B1984" i="3"/>
  <c r="E1984" i="3"/>
  <c r="F1984" i="3"/>
  <c r="J1982" i="3"/>
  <c r="H1983" i="3"/>
  <c r="P1981" i="3"/>
  <c r="P1980" i="3"/>
  <c r="M2337" i="3" l="1"/>
  <c r="I2337" i="3"/>
  <c r="N2337" i="3"/>
  <c r="A2338" i="3"/>
  <c r="G2337" i="3"/>
  <c r="E1985" i="3"/>
  <c r="D1985" i="3"/>
  <c r="F1985" i="3"/>
  <c r="B1985" i="3"/>
  <c r="C1985" i="3"/>
  <c r="J1984" i="3"/>
  <c r="J1983" i="3"/>
  <c r="P1982" i="3"/>
  <c r="H1984" i="3"/>
  <c r="L1982" i="3"/>
  <c r="O1982" i="3" s="1"/>
  <c r="K1983" i="3" s="1"/>
  <c r="M2338" i="3" l="1"/>
  <c r="I2338" i="3"/>
  <c r="N2338" i="3"/>
  <c r="A2339" i="3"/>
  <c r="G2338" i="3"/>
  <c r="C1986" i="3"/>
  <c r="E1986" i="3"/>
  <c r="D1986" i="3"/>
  <c r="F1986" i="3"/>
  <c r="B1986" i="3"/>
  <c r="L1983" i="3"/>
  <c r="O1983" i="3" s="1"/>
  <c r="K1984" i="3" s="1"/>
  <c r="P1983" i="3"/>
  <c r="P1984" i="3"/>
  <c r="H1985" i="3"/>
  <c r="J1985" i="3" s="1"/>
  <c r="M2339" i="3" l="1"/>
  <c r="I2339" i="3"/>
  <c r="N2339" i="3"/>
  <c r="A2340" i="3"/>
  <c r="G2339" i="3"/>
  <c r="L1984" i="3"/>
  <c r="O1984" i="3" s="1"/>
  <c r="K1985" i="3" s="1"/>
  <c r="B1987" i="3"/>
  <c r="D1987" i="3"/>
  <c r="C1987" i="3"/>
  <c r="E1987" i="3"/>
  <c r="F1987" i="3"/>
  <c r="H1986" i="3"/>
  <c r="J1986" i="3" s="1"/>
  <c r="M2340" i="3" l="1"/>
  <c r="I2340" i="3"/>
  <c r="N2340" i="3"/>
  <c r="A2341" i="3"/>
  <c r="G2340" i="3"/>
  <c r="C1988" i="3"/>
  <c r="E1988" i="3"/>
  <c r="F1988" i="3"/>
  <c r="B1988" i="3"/>
  <c r="D1988" i="3"/>
  <c r="L1985" i="3"/>
  <c r="O1985" i="3" s="1"/>
  <c r="K1986" i="3" s="1"/>
  <c r="P1985" i="3"/>
  <c r="H1987" i="3"/>
  <c r="M2341" i="3" l="1"/>
  <c r="I2341" i="3"/>
  <c r="N2341" i="3"/>
  <c r="A2342" i="3"/>
  <c r="G2341" i="3"/>
  <c r="L1986" i="3"/>
  <c r="O1986" i="3" s="1"/>
  <c r="K1987" i="3" s="1"/>
  <c r="J1987" i="3"/>
  <c r="H1988" i="3"/>
  <c r="J1988" i="3"/>
  <c r="M2342" i="3" l="1"/>
  <c r="I2342" i="3"/>
  <c r="N2342" i="3"/>
  <c r="A2343" i="3"/>
  <c r="G2342" i="3"/>
  <c r="P1987" i="3"/>
  <c r="P1986" i="3"/>
  <c r="B1989" i="3"/>
  <c r="H1989" i="3" s="1"/>
  <c r="C1989" i="3"/>
  <c r="D1989" i="3"/>
  <c r="E1989" i="3"/>
  <c r="F1989" i="3"/>
  <c r="L1987" i="3"/>
  <c r="O1987" i="3" s="1"/>
  <c r="K1988" i="3" s="1"/>
  <c r="M2343" i="3" l="1"/>
  <c r="I2343" i="3"/>
  <c r="N2343" i="3"/>
  <c r="A2344" i="3"/>
  <c r="G2343" i="3"/>
  <c r="B1990" i="3"/>
  <c r="H1990" i="3" s="1"/>
  <c r="D1990" i="3"/>
  <c r="F1990" i="3"/>
  <c r="E1990" i="3"/>
  <c r="C1990" i="3"/>
  <c r="L1988" i="3"/>
  <c r="O1988" i="3" s="1"/>
  <c r="K1989" i="3" s="1"/>
  <c r="J1989" i="3"/>
  <c r="M2344" i="3" l="1"/>
  <c r="I2344" i="3"/>
  <c r="N2344" i="3"/>
  <c r="A2345" i="3"/>
  <c r="G2344" i="3"/>
  <c r="J1990" i="3"/>
  <c r="P1988" i="3"/>
  <c r="P1989" i="3"/>
  <c r="L1989" i="3"/>
  <c r="O1989" i="3" s="1"/>
  <c r="K1990" i="3" s="1"/>
  <c r="M2345" i="3" l="1"/>
  <c r="I2345" i="3"/>
  <c r="N2345" i="3"/>
  <c r="A2346" i="3"/>
  <c r="G2345" i="3"/>
  <c r="C1991" i="3"/>
  <c r="B1991" i="3"/>
  <c r="E1991" i="3"/>
  <c r="H1991" i="3"/>
  <c r="F1991" i="3"/>
  <c r="D1991" i="3"/>
  <c r="L1990" i="3"/>
  <c r="O1990" i="3" s="1"/>
  <c r="K1991" i="3" s="1"/>
  <c r="M2346" i="3" l="1"/>
  <c r="I2346" i="3"/>
  <c r="N2346" i="3"/>
  <c r="A2347" i="3"/>
  <c r="G2346" i="3"/>
  <c r="E1992" i="3"/>
  <c r="B1992" i="3"/>
  <c r="F1992" i="3"/>
  <c r="D1992" i="3"/>
  <c r="C1992" i="3"/>
  <c r="J1991" i="3"/>
  <c r="M2347" i="3" l="1"/>
  <c r="I2347" i="3"/>
  <c r="N2347" i="3"/>
  <c r="A2348" i="3"/>
  <c r="G2347" i="3"/>
  <c r="C1993" i="3"/>
  <c r="F1993" i="3"/>
  <c r="D1993" i="3"/>
  <c r="B1993" i="3"/>
  <c r="E1993" i="3"/>
  <c r="L1991" i="3"/>
  <c r="O1991" i="3" s="1"/>
  <c r="K1992" i="3" s="1"/>
  <c r="H1992" i="3"/>
  <c r="J1992" i="3"/>
  <c r="P1991" i="3" s="1"/>
  <c r="P1990" i="3"/>
  <c r="M2348" i="3" l="1"/>
  <c r="I2348" i="3"/>
  <c r="N2348" i="3"/>
  <c r="A2349" i="3"/>
  <c r="G2348" i="3"/>
  <c r="F1994" i="3"/>
  <c r="D1994" i="3"/>
  <c r="E1994" i="3"/>
  <c r="B1994" i="3"/>
  <c r="C1994" i="3"/>
  <c r="H1993" i="3"/>
  <c r="L1992" i="3"/>
  <c r="O1992" i="3" s="1"/>
  <c r="K1993" i="3" s="1"/>
  <c r="M2349" i="3" l="1"/>
  <c r="I2349" i="3"/>
  <c r="N2349" i="3"/>
  <c r="G2349" i="3"/>
  <c r="A2350" i="3"/>
  <c r="F1995" i="3"/>
  <c r="C1995" i="3"/>
  <c r="B1995" i="3"/>
  <c r="E1995" i="3"/>
  <c r="D1995" i="3"/>
  <c r="J1993" i="3"/>
  <c r="H1994" i="3"/>
  <c r="L1993" i="3"/>
  <c r="O1993" i="3" s="1"/>
  <c r="K1994" i="3" s="1"/>
  <c r="M2350" i="3" l="1"/>
  <c r="I2350" i="3"/>
  <c r="N2350" i="3"/>
  <c r="A2351" i="3"/>
  <c r="G2350" i="3"/>
  <c r="J1994" i="3"/>
  <c r="P1993" i="3"/>
  <c r="P1992" i="3"/>
  <c r="H1995" i="3"/>
  <c r="M2351" i="3" l="1"/>
  <c r="I2351" i="3"/>
  <c r="N2351" i="3"/>
  <c r="A2352" i="3"/>
  <c r="G2351" i="3"/>
  <c r="J1995" i="3"/>
  <c r="P1994" i="3" s="1"/>
  <c r="F1996" i="3"/>
  <c r="C1996" i="3"/>
  <c r="E1996" i="3"/>
  <c r="B1996" i="3"/>
  <c r="D1996" i="3"/>
  <c r="L1994" i="3"/>
  <c r="O1994" i="3" s="1"/>
  <c r="K1995" i="3" s="1"/>
  <c r="M2352" i="3" l="1"/>
  <c r="I2352" i="3"/>
  <c r="N2352" i="3"/>
  <c r="G2352" i="3"/>
  <c r="A2353" i="3"/>
  <c r="B1997" i="3"/>
  <c r="F1997" i="3"/>
  <c r="D1997" i="3"/>
  <c r="C1997" i="3"/>
  <c r="E1997" i="3"/>
  <c r="H1996" i="3"/>
  <c r="L1995" i="3"/>
  <c r="O1995" i="3" s="1"/>
  <c r="K1996" i="3" s="1"/>
  <c r="M2353" i="3" l="1"/>
  <c r="I2353" i="3"/>
  <c r="N2353" i="3"/>
  <c r="A2354" i="3"/>
  <c r="G2353" i="3"/>
  <c r="J1996" i="3"/>
  <c r="L1996" i="3"/>
  <c r="O1996" i="3" s="1"/>
  <c r="K1997" i="3" s="1"/>
  <c r="E1998" i="3"/>
  <c r="F1998" i="3"/>
  <c r="D1998" i="3"/>
  <c r="C1998" i="3"/>
  <c r="B1998" i="3"/>
  <c r="J1997" i="3"/>
  <c r="H1997" i="3"/>
  <c r="M2354" i="3" l="1"/>
  <c r="I2354" i="3"/>
  <c r="N2354" i="3"/>
  <c r="A2355" i="3"/>
  <c r="G2354" i="3"/>
  <c r="C1999" i="3"/>
  <c r="F1999" i="3"/>
  <c r="D1999" i="3"/>
  <c r="H1999" i="3"/>
  <c r="B1999" i="3"/>
  <c r="E1999" i="3"/>
  <c r="H1998" i="3"/>
  <c r="P1996" i="3"/>
  <c r="P1995" i="3"/>
  <c r="M2355" i="3" l="1"/>
  <c r="I2355" i="3"/>
  <c r="N2355" i="3"/>
  <c r="A2356" i="3"/>
  <c r="G2355" i="3"/>
  <c r="E2000" i="3"/>
  <c r="D2000" i="3"/>
  <c r="B2000" i="3"/>
  <c r="J2000" i="3"/>
  <c r="F2000" i="3"/>
  <c r="H2000" i="3"/>
  <c r="C2000" i="3"/>
  <c r="L1997" i="3"/>
  <c r="O1997" i="3" s="1"/>
  <c r="K1998" i="3" s="1"/>
  <c r="J1998" i="3"/>
  <c r="J1999" i="3"/>
  <c r="L1998" i="3"/>
  <c r="M2356" i="3" l="1"/>
  <c r="I2356" i="3"/>
  <c r="N2356" i="3"/>
  <c r="A2357" i="3"/>
  <c r="G2356" i="3"/>
  <c r="C2001" i="3"/>
  <c r="E2001" i="3"/>
  <c r="B2001" i="3"/>
  <c r="D2001" i="3"/>
  <c r="F2001" i="3"/>
  <c r="P1999" i="3"/>
  <c r="P1998" i="3"/>
  <c r="P1997" i="3"/>
  <c r="O1998" i="3"/>
  <c r="K1999" i="3" s="1"/>
  <c r="M2357" i="3" l="1"/>
  <c r="I2357" i="3"/>
  <c r="N2357" i="3"/>
  <c r="A2358" i="3"/>
  <c r="G2357" i="3"/>
  <c r="C2002" i="3"/>
  <c r="F2002" i="3"/>
  <c r="B2002" i="3"/>
  <c r="D2002" i="3"/>
  <c r="E2002" i="3"/>
  <c r="L1999" i="3"/>
  <c r="O1999" i="3" s="1"/>
  <c r="K2000" i="3" s="1"/>
  <c r="H2001" i="3"/>
  <c r="M2358" i="3" l="1"/>
  <c r="I2358" i="3"/>
  <c r="N2358" i="3"/>
  <c r="G2358" i="3"/>
  <c r="A2359" i="3"/>
  <c r="J2001" i="3"/>
  <c r="H2002" i="3"/>
  <c r="L2000" i="3"/>
  <c r="O2000" i="3" s="1"/>
  <c r="K2001" i="3" s="1"/>
  <c r="E2003" i="3"/>
  <c r="B2003" i="3"/>
  <c r="F2003" i="3"/>
  <c r="D2003" i="3"/>
  <c r="C2003" i="3"/>
  <c r="J2002" i="3"/>
  <c r="M2359" i="3" l="1"/>
  <c r="I2359" i="3"/>
  <c r="N2359" i="3"/>
  <c r="G2359" i="3"/>
  <c r="A2360" i="3"/>
  <c r="L2001" i="3"/>
  <c r="O2001" i="3" s="1"/>
  <c r="K2002" i="3" s="1"/>
  <c r="H2003" i="3"/>
  <c r="P2000" i="3"/>
  <c r="P2001" i="3"/>
  <c r="M2360" i="3" l="1"/>
  <c r="I2360" i="3"/>
  <c r="N2360" i="3"/>
  <c r="A2361" i="3"/>
  <c r="G2360" i="3"/>
  <c r="J2003" i="3"/>
  <c r="L2002" i="3"/>
  <c r="O2002" i="3" s="1"/>
  <c r="K2003" i="3" s="1"/>
  <c r="F2004" i="3"/>
  <c r="D2004" i="3"/>
  <c r="B2004" i="3"/>
  <c r="C2004" i="3"/>
  <c r="E2004" i="3"/>
  <c r="H2004" i="3"/>
  <c r="M2361" i="3" l="1"/>
  <c r="I2361" i="3"/>
  <c r="N2361" i="3"/>
  <c r="G2361" i="3"/>
  <c r="A2362" i="3"/>
  <c r="D2005" i="3"/>
  <c r="B2005" i="3"/>
  <c r="E2005" i="3"/>
  <c r="C2005" i="3"/>
  <c r="F2005" i="3"/>
  <c r="L2003" i="3"/>
  <c r="O2003" i="3" s="1"/>
  <c r="K2004" i="3" s="1"/>
  <c r="J2004" i="3"/>
  <c r="P2003" i="3"/>
  <c r="P2002" i="3"/>
  <c r="M2362" i="3" l="1"/>
  <c r="I2362" i="3"/>
  <c r="N2362" i="3"/>
  <c r="A2363" i="3"/>
  <c r="G2362" i="3"/>
  <c r="D2006" i="3"/>
  <c r="B2006" i="3"/>
  <c r="F2006" i="3"/>
  <c r="C2006" i="3"/>
  <c r="E2006" i="3"/>
  <c r="H2005" i="3"/>
  <c r="L2004" i="3"/>
  <c r="O2004" i="3" s="1"/>
  <c r="K2005" i="3" s="1"/>
  <c r="M2363" i="3" l="1"/>
  <c r="I2363" i="3"/>
  <c r="N2363" i="3"/>
  <c r="G2363" i="3"/>
  <c r="A2364" i="3"/>
  <c r="J2005" i="3"/>
  <c r="H2006" i="3"/>
  <c r="J2006" i="3"/>
  <c r="L2005" i="3"/>
  <c r="O2005" i="3" s="1"/>
  <c r="K2006" i="3" s="1"/>
  <c r="M2364" i="3" l="1"/>
  <c r="I2364" i="3"/>
  <c r="N2364" i="3"/>
  <c r="A2365" i="3"/>
  <c r="G2364" i="3"/>
  <c r="P2005" i="3"/>
  <c r="P2004" i="3"/>
  <c r="D2007" i="3"/>
  <c r="E2007" i="3"/>
  <c r="F2007" i="3"/>
  <c r="B2007" i="3"/>
  <c r="C2007" i="3"/>
  <c r="M2365" i="3" l="1"/>
  <c r="I2365" i="3"/>
  <c r="N2365" i="3"/>
  <c r="A2366" i="3"/>
  <c r="G2365" i="3"/>
  <c r="B2008" i="3"/>
  <c r="C2008" i="3"/>
  <c r="F2008" i="3"/>
  <c r="D2008" i="3"/>
  <c r="E2008" i="3"/>
  <c r="K2007" i="3"/>
  <c r="H2007" i="3"/>
  <c r="J2007" i="3" s="1"/>
  <c r="L2006" i="3"/>
  <c r="O2006" i="3" s="1"/>
  <c r="M2366" i="3" l="1"/>
  <c r="I2366" i="3"/>
  <c r="N2366" i="3"/>
  <c r="G2366" i="3"/>
  <c r="A2367" i="3"/>
  <c r="D2009" i="3"/>
  <c r="F2009" i="3"/>
  <c r="E2009" i="3"/>
  <c r="B2009" i="3"/>
  <c r="C2009" i="3"/>
  <c r="P2006" i="3"/>
  <c r="H2008" i="3"/>
  <c r="M2367" i="3" l="1"/>
  <c r="I2367" i="3"/>
  <c r="N2367" i="3"/>
  <c r="G2367" i="3"/>
  <c r="A2368" i="3"/>
  <c r="B2010" i="3"/>
  <c r="E2010" i="3"/>
  <c r="C2010" i="3"/>
  <c r="D2010" i="3"/>
  <c r="F2010" i="3"/>
  <c r="L2007" i="3"/>
  <c r="O2007" i="3" s="1"/>
  <c r="K2008" i="3" s="1"/>
  <c r="J2008" i="3"/>
  <c r="H2009" i="3"/>
  <c r="M2368" i="3" l="1"/>
  <c r="I2368" i="3"/>
  <c r="N2368" i="3"/>
  <c r="A2369" i="3"/>
  <c r="G2368" i="3"/>
  <c r="J2009" i="3"/>
  <c r="H2010" i="3"/>
  <c r="C2011" i="3"/>
  <c r="F2011" i="3"/>
  <c r="D2011" i="3"/>
  <c r="E2011" i="3"/>
  <c r="B2011" i="3"/>
  <c r="P2008" i="3"/>
  <c r="P2007" i="3"/>
  <c r="O2008" i="3"/>
  <c r="K2009" i="3" s="1"/>
  <c r="L2008" i="3"/>
  <c r="M2369" i="3" l="1"/>
  <c r="I2369" i="3"/>
  <c r="N2369" i="3"/>
  <c r="G2369" i="3"/>
  <c r="A2370" i="3"/>
  <c r="F2012" i="3"/>
  <c r="E2012" i="3"/>
  <c r="C2012" i="3"/>
  <c r="D2012" i="3"/>
  <c r="B2012" i="3"/>
  <c r="J2010" i="3"/>
  <c r="P2009" i="3" s="1"/>
  <c r="H2011" i="3"/>
  <c r="L2009" i="3"/>
  <c r="O2009" i="3"/>
  <c r="K2010" i="3" s="1"/>
  <c r="M2370" i="3" l="1"/>
  <c r="I2370" i="3"/>
  <c r="N2370" i="3"/>
  <c r="G2370" i="3"/>
  <c r="A2371" i="3"/>
  <c r="C2013" i="3"/>
  <c r="D2013" i="3"/>
  <c r="E2013" i="3"/>
  <c r="F2013" i="3"/>
  <c r="B2013" i="3"/>
  <c r="H2012" i="3"/>
  <c r="J2011" i="3"/>
  <c r="P2010" i="3"/>
  <c r="L2010" i="3"/>
  <c r="O2010" i="3" s="1"/>
  <c r="K2011" i="3" s="1"/>
  <c r="M2371" i="3" l="1"/>
  <c r="I2371" i="3"/>
  <c r="N2371" i="3"/>
  <c r="A2372" i="3"/>
  <c r="G2371" i="3"/>
  <c r="B2014" i="3"/>
  <c r="C2014" i="3"/>
  <c r="F2014" i="3"/>
  <c r="D2014" i="3"/>
  <c r="E2014" i="3"/>
  <c r="J2012" i="3"/>
  <c r="L2011" i="3"/>
  <c r="O2011" i="3" s="1"/>
  <c r="K2012" i="3" s="1"/>
  <c r="H2013" i="3"/>
  <c r="M2372" i="3" l="1"/>
  <c r="I2372" i="3"/>
  <c r="N2372" i="3"/>
  <c r="A2373" i="3"/>
  <c r="G2372" i="3"/>
  <c r="J2013" i="3"/>
  <c r="H2014" i="3"/>
  <c r="P2012" i="3"/>
  <c r="C2015" i="3"/>
  <c r="D2015" i="3"/>
  <c r="B2015" i="3"/>
  <c r="E2015" i="3"/>
  <c r="F2015" i="3"/>
  <c r="P2011" i="3"/>
  <c r="L2012" i="3"/>
  <c r="O2012" i="3" s="1"/>
  <c r="K2013" i="3" s="1"/>
  <c r="M2373" i="3" l="1"/>
  <c r="I2373" i="3"/>
  <c r="N2373" i="3"/>
  <c r="A2374" i="3"/>
  <c r="G2373" i="3"/>
  <c r="B2016" i="3"/>
  <c r="F2016" i="3"/>
  <c r="D2016" i="3"/>
  <c r="E2016" i="3"/>
  <c r="J2016" i="3" s="1"/>
  <c r="H2016" i="3"/>
  <c r="C2016" i="3"/>
  <c r="J2014" i="3"/>
  <c r="H2015" i="3"/>
  <c r="L2013" i="3"/>
  <c r="O2013" i="3" s="1"/>
  <c r="K2014" i="3" s="1"/>
  <c r="P2013" i="3"/>
  <c r="M2374" i="3" l="1"/>
  <c r="I2374" i="3"/>
  <c r="N2374" i="3"/>
  <c r="G2374" i="3"/>
  <c r="A2375" i="3"/>
  <c r="F2017" i="3"/>
  <c r="C2017" i="3"/>
  <c r="H2017" i="3"/>
  <c r="D2017" i="3"/>
  <c r="E2017" i="3"/>
  <c r="B2017" i="3"/>
  <c r="J2015" i="3"/>
  <c r="P2015" i="3" s="1"/>
  <c r="L2014" i="3"/>
  <c r="O2014" i="3" s="1"/>
  <c r="K2015" i="3" s="1"/>
  <c r="P2014" i="3"/>
  <c r="M2375" i="3" l="1"/>
  <c r="I2375" i="3"/>
  <c r="N2375" i="3"/>
  <c r="A2376" i="3"/>
  <c r="G2375" i="3"/>
  <c r="L2015" i="3"/>
  <c r="O2015" i="3" s="1"/>
  <c r="K2016" i="3" s="1"/>
  <c r="E2018" i="3"/>
  <c r="B2018" i="3"/>
  <c r="D2018" i="3"/>
  <c r="H2018" i="3"/>
  <c r="J2018" i="3" s="1"/>
  <c r="C2018" i="3"/>
  <c r="F2018" i="3"/>
  <c r="J2017" i="3"/>
  <c r="M2376" i="3" l="1"/>
  <c r="I2376" i="3"/>
  <c r="N2376" i="3"/>
  <c r="G2376" i="3"/>
  <c r="A2377" i="3"/>
  <c r="F2019" i="3"/>
  <c r="B2019" i="3"/>
  <c r="E2019" i="3"/>
  <c r="C2019" i="3"/>
  <c r="J2019" i="3"/>
  <c r="H2019" i="3"/>
  <c r="D2019" i="3"/>
  <c r="L2016" i="3"/>
  <c r="O2016" i="3" s="1"/>
  <c r="K2017" i="3" s="1"/>
  <c r="P2017" i="3"/>
  <c r="P2016" i="3"/>
  <c r="M2377" i="3" l="1"/>
  <c r="I2377" i="3"/>
  <c r="N2377" i="3"/>
  <c r="G2377" i="3"/>
  <c r="A2378" i="3"/>
  <c r="E2020" i="3"/>
  <c r="C2020" i="3"/>
  <c r="B2020" i="3"/>
  <c r="H2020" i="3" s="1"/>
  <c r="D2020" i="3"/>
  <c r="F2020" i="3"/>
  <c r="P2018" i="3"/>
  <c r="L2017" i="3"/>
  <c r="O2017" i="3" s="1"/>
  <c r="K2018" i="3" s="1"/>
  <c r="M2378" i="3" l="1"/>
  <c r="I2378" i="3"/>
  <c r="N2378" i="3"/>
  <c r="G2378" i="3"/>
  <c r="A2379" i="3"/>
  <c r="L2018" i="3"/>
  <c r="O2018" i="3" s="1"/>
  <c r="K2019" i="3" s="1"/>
  <c r="J2020" i="3"/>
  <c r="M2379" i="3" l="1"/>
  <c r="I2379" i="3"/>
  <c r="N2379" i="3"/>
  <c r="A2380" i="3"/>
  <c r="G2379" i="3"/>
  <c r="L2019" i="3"/>
  <c r="O2019" i="3" s="1"/>
  <c r="K2020" i="3" s="1"/>
  <c r="E2021" i="3"/>
  <c r="C2021" i="3"/>
  <c r="F2021" i="3"/>
  <c r="B2021" i="3"/>
  <c r="H2021" i="3"/>
  <c r="D2021" i="3"/>
  <c r="P2019" i="3"/>
  <c r="M2380" i="3" l="1"/>
  <c r="I2380" i="3"/>
  <c r="N2380" i="3"/>
  <c r="A2381" i="3"/>
  <c r="G2380" i="3"/>
  <c r="E2022" i="3"/>
  <c r="F2022" i="3"/>
  <c r="B2022" i="3"/>
  <c r="D2022" i="3"/>
  <c r="C2022" i="3"/>
  <c r="L2020" i="3"/>
  <c r="O2020" i="3" s="1"/>
  <c r="K2021" i="3" s="1"/>
  <c r="J2021" i="3"/>
  <c r="M2381" i="3" l="1"/>
  <c r="I2381" i="3"/>
  <c r="N2381" i="3"/>
  <c r="A2382" i="3"/>
  <c r="G2381" i="3"/>
  <c r="C2023" i="3"/>
  <c r="E2023" i="3"/>
  <c r="F2023" i="3"/>
  <c r="B2023" i="3"/>
  <c r="D2023" i="3"/>
  <c r="J2022" i="3"/>
  <c r="P2020" i="3"/>
  <c r="L2021" i="3"/>
  <c r="O2021" i="3" s="1"/>
  <c r="K2022" i="3" s="1"/>
  <c r="H2022" i="3"/>
  <c r="M2382" i="3" l="1"/>
  <c r="I2382" i="3"/>
  <c r="N2382" i="3"/>
  <c r="A2383" i="3"/>
  <c r="G2382" i="3"/>
  <c r="P2021" i="3"/>
  <c r="H2023" i="3"/>
  <c r="M2383" i="3" l="1"/>
  <c r="I2383" i="3"/>
  <c r="N2383" i="3"/>
  <c r="A2384" i="3"/>
  <c r="G2383" i="3"/>
  <c r="J2023" i="3"/>
  <c r="F2024" i="3"/>
  <c r="E2024" i="3"/>
  <c r="B2024" i="3"/>
  <c r="H2024" i="3" s="1"/>
  <c r="C2024" i="3"/>
  <c r="D2024" i="3"/>
  <c r="L2022" i="3"/>
  <c r="O2022" i="3" s="1"/>
  <c r="K2023" i="3" s="1"/>
  <c r="M2384" i="3" l="1"/>
  <c r="I2384" i="3"/>
  <c r="N2384" i="3"/>
  <c r="A2385" i="3"/>
  <c r="G2384" i="3"/>
  <c r="D2025" i="3"/>
  <c r="F2025" i="3"/>
  <c r="E2025" i="3"/>
  <c r="B2025" i="3"/>
  <c r="C2025" i="3"/>
  <c r="J2024" i="3"/>
  <c r="L2023" i="3"/>
  <c r="O2023" i="3" s="1"/>
  <c r="K2024" i="3" s="1"/>
  <c r="P2023" i="3"/>
  <c r="P2022" i="3"/>
  <c r="M2385" i="3" l="1"/>
  <c r="I2385" i="3"/>
  <c r="N2385" i="3"/>
  <c r="A2386" i="3"/>
  <c r="G2385" i="3"/>
  <c r="L2024" i="3"/>
  <c r="O2024" i="3" s="1"/>
  <c r="K2025" i="3" s="1"/>
  <c r="E2026" i="3"/>
  <c r="F2026" i="3"/>
  <c r="D2026" i="3"/>
  <c r="C2026" i="3"/>
  <c r="B2026" i="3"/>
  <c r="H2025" i="3"/>
  <c r="M2386" i="3" l="1"/>
  <c r="I2386" i="3"/>
  <c r="N2386" i="3"/>
  <c r="A2387" i="3"/>
  <c r="G2386" i="3"/>
  <c r="J2025" i="3"/>
  <c r="H2026" i="3"/>
  <c r="M2387" i="3" l="1"/>
  <c r="I2387" i="3"/>
  <c r="N2387" i="3"/>
  <c r="A2388" i="3"/>
  <c r="G2387" i="3"/>
  <c r="J2026" i="3"/>
  <c r="P2025" i="3"/>
  <c r="P2024" i="3"/>
  <c r="F2027" i="3"/>
  <c r="E2027" i="3"/>
  <c r="B2027" i="3"/>
  <c r="H2027" i="3" s="1"/>
  <c r="C2027" i="3"/>
  <c r="D2027" i="3"/>
  <c r="L2025" i="3"/>
  <c r="O2025" i="3" s="1"/>
  <c r="K2026" i="3" s="1"/>
  <c r="M2388" i="3" l="1"/>
  <c r="I2388" i="3"/>
  <c r="N2388" i="3"/>
  <c r="A2389" i="3"/>
  <c r="G2388" i="3"/>
  <c r="E2028" i="3"/>
  <c r="D2028" i="3"/>
  <c r="B2028" i="3"/>
  <c r="H2028" i="3" s="1"/>
  <c r="F2028" i="3"/>
  <c r="C2028" i="3"/>
  <c r="O2026" i="3"/>
  <c r="K2027" i="3" s="1"/>
  <c r="J2027" i="3"/>
  <c r="L2026" i="3"/>
  <c r="M2389" i="3" l="1"/>
  <c r="I2389" i="3"/>
  <c r="N2389" i="3"/>
  <c r="A2390" i="3"/>
  <c r="G2389" i="3"/>
  <c r="J2028" i="3"/>
  <c r="P2026" i="3"/>
  <c r="M2390" i="3" l="1"/>
  <c r="I2390" i="3"/>
  <c r="N2390" i="3"/>
  <c r="A2391" i="3"/>
  <c r="G2390" i="3"/>
  <c r="H2029" i="3"/>
  <c r="E2029" i="3"/>
  <c r="B2029" i="3"/>
  <c r="C2029" i="3"/>
  <c r="F2029" i="3"/>
  <c r="D2029" i="3"/>
  <c r="P2027" i="3"/>
  <c r="L2027" i="3"/>
  <c r="O2027" i="3" s="1"/>
  <c r="K2028" i="3" s="1"/>
  <c r="M2391" i="3" l="1"/>
  <c r="I2391" i="3"/>
  <c r="N2391" i="3"/>
  <c r="A2392" i="3"/>
  <c r="G2391" i="3"/>
  <c r="E2030" i="3"/>
  <c r="C2030" i="3"/>
  <c r="D2030" i="3"/>
  <c r="F2030" i="3"/>
  <c r="B2030" i="3"/>
  <c r="L2028" i="3"/>
  <c r="O2028" i="3" s="1"/>
  <c r="K2029" i="3" s="1"/>
  <c r="M2392" i="3" l="1"/>
  <c r="I2392" i="3"/>
  <c r="N2392" i="3"/>
  <c r="A2393" i="3"/>
  <c r="G2392" i="3"/>
  <c r="E2031" i="3"/>
  <c r="C2031" i="3"/>
  <c r="B2031" i="3"/>
  <c r="F2031" i="3"/>
  <c r="D2031" i="3"/>
  <c r="H2030" i="3"/>
  <c r="J2030" i="3" s="1"/>
  <c r="J2029" i="3"/>
  <c r="M2393" i="3" l="1"/>
  <c r="I2393" i="3"/>
  <c r="N2393" i="3"/>
  <c r="A2394" i="3"/>
  <c r="G2393" i="3"/>
  <c r="C2032" i="3"/>
  <c r="B2032" i="3"/>
  <c r="D2032" i="3"/>
  <c r="E2032" i="3"/>
  <c r="F2032" i="3"/>
  <c r="L2029" i="3"/>
  <c r="O2029" i="3" s="1"/>
  <c r="K2030" i="3" s="1"/>
  <c r="H2031" i="3"/>
  <c r="P2028" i="3"/>
  <c r="P2029" i="3"/>
  <c r="M2394" i="3" l="1"/>
  <c r="I2394" i="3"/>
  <c r="N2394" i="3"/>
  <c r="A2395" i="3"/>
  <c r="G2394" i="3"/>
  <c r="J2031" i="3"/>
  <c r="H2032" i="3"/>
  <c r="E2033" i="3"/>
  <c r="C2033" i="3"/>
  <c r="F2033" i="3"/>
  <c r="B2033" i="3"/>
  <c r="D2033" i="3"/>
  <c r="L2030" i="3"/>
  <c r="O2030" i="3" s="1"/>
  <c r="K2031" i="3" s="1"/>
  <c r="M2395" i="3" l="1"/>
  <c r="I2395" i="3"/>
  <c r="N2395" i="3"/>
  <c r="A2396" i="3"/>
  <c r="G2395" i="3"/>
  <c r="C2034" i="3"/>
  <c r="F2034" i="3"/>
  <c r="D2034" i="3"/>
  <c r="B2034" i="3"/>
  <c r="H2034" i="3" s="1"/>
  <c r="E2034" i="3"/>
  <c r="L2031" i="3"/>
  <c r="O2031" i="3" s="1"/>
  <c r="K2032" i="3" s="1"/>
  <c r="J2032" i="3"/>
  <c r="H2033" i="3"/>
  <c r="J2033" i="3" s="1"/>
  <c r="P2031" i="3"/>
  <c r="P2030" i="3"/>
  <c r="M2396" i="3" l="1"/>
  <c r="I2396" i="3"/>
  <c r="N2396" i="3"/>
  <c r="A2397" i="3"/>
  <c r="G2396" i="3"/>
  <c r="J2034" i="3"/>
  <c r="E2035" i="3"/>
  <c r="D2035" i="3"/>
  <c r="C2035" i="3"/>
  <c r="B2035" i="3"/>
  <c r="H2035" i="3"/>
  <c r="F2035" i="3"/>
  <c r="P2033" i="3"/>
  <c r="L2032" i="3"/>
  <c r="O2032" i="3" s="1"/>
  <c r="K2033" i="3" s="1"/>
  <c r="P2032" i="3"/>
  <c r="M2397" i="3" l="1"/>
  <c r="I2397" i="3"/>
  <c r="N2397" i="3"/>
  <c r="A2398" i="3"/>
  <c r="G2397" i="3"/>
  <c r="L2033" i="3"/>
  <c r="O2033" i="3" s="1"/>
  <c r="K2034" i="3" s="1"/>
  <c r="J2035" i="3"/>
  <c r="P2034" i="3" s="1"/>
  <c r="M2398" i="3" l="1"/>
  <c r="I2398" i="3"/>
  <c r="N2398" i="3"/>
  <c r="A2399" i="3"/>
  <c r="G2398" i="3"/>
  <c r="L2034" i="3"/>
  <c r="O2034" i="3" s="1"/>
  <c r="K2035" i="3" s="1"/>
  <c r="D2036" i="3"/>
  <c r="F2036" i="3"/>
  <c r="B2036" i="3"/>
  <c r="H2036" i="3" s="1"/>
  <c r="J2036" i="3" s="1"/>
  <c r="C2036" i="3"/>
  <c r="E2036" i="3"/>
  <c r="M2399" i="3" l="1"/>
  <c r="I2399" i="3"/>
  <c r="N2399" i="3"/>
  <c r="A2400" i="3"/>
  <c r="G2399" i="3"/>
  <c r="P2035" i="3"/>
  <c r="L2035" i="3"/>
  <c r="O2035" i="3" s="1"/>
  <c r="K2036" i="3" s="1"/>
  <c r="M2400" i="3" l="1"/>
  <c r="I2400" i="3"/>
  <c r="N2400" i="3"/>
  <c r="A2401" i="3"/>
  <c r="G2400" i="3"/>
  <c r="L2036" i="3"/>
  <c r="O2036" i="3" s="1"/>
  <c r="K2037" i="3" s="1"/>
  <c r="H2037" i="3"/>
  <c r="F2037" i="3"/>
  <c r="E2037" i="3"/>
  <c r="D2037" i="3"/>
  <c r="B2037" i="3"/>
  <c r="C2037" i="3"/>
  <c r="M2401" i="3" l="1"/>
  <c r="I2401" i="3"/>
  <c r="N2401" i="3"/>
  <c r="A2402" i="3"/>
  <c r="G2401" i="3"/>
  <c r="J2037" i="3"/>
  <c r="E2038" i="3"/>
  <c r="B2038" i="3"/>
  <c r="H2038" i="3" s="1"/>
  <c r="C2038" i="3"/>
  <c r="F2038" i="3"/>
  <c r="D2038" i="3"/>
  <c r="M2402" i="3" l="1"/>
  <c r="I2402" i="3"/>
  <c r="N2402" i="3"/>
  <c r="A2403" i="3"/>
  <c r="G2402" i="3"/>
  <c r="J2038" i="3"/>
  <c r="F2039" i="3"/>
  <c r="C2039" i="3"/>
  <c r="E2039" i="3"/>
  <c r="B2039" i="3"/>
  <c r="D2039" i="3"/>
  <c r="P2036" i="3"/>
  <c r="P2037" i="3"/>
  <c r="L2037" i="3"/>
  <c r="O2037" i="3" s="1"/>
  <c r="K2038" i="3" s="1"/>
  <c r="M2403" i="3" l="1"/>
  <c r="I2403" i="3"/>
  <c r="N2403" i="3"/>
  <c r="A2404" i="3"/>
  <c r="G2403" i="3"/>
  <c r="E2040" i="3"/>
  <c r="B2040" i="3"/>
  <c r="C2040" i="3"/>
  <c r="F2040" i="3"/>
  <c r="D2040" i="3"/>
  <c r="L2038" i="3"/>
  <c r="O2038" i="3" s="1"/>
  <c r="K2039" i="3" s="1"/>
  <c r="H2039" i="3"/>
  <c r="M2404" i="3" l="1"/>
  <c r="I2404" i="3"/>
  <c r="N2404" i="3"/>
  <c r="A2405" i="3"/>
  <c r="G2404" i="3"/>
  <c r="D2041" i="3"/>
  <c r="B2041" i="3"/>
  <c r="C2041" i="3"/>
  <c r="E2041" i="3"/>
  <c r="F2041" i="3"/>
  <c r="J2039" i="3"/>
  <c r="H2040" i="3"/>
  <c r="J2040" i="3" s="1"/>
  <c r="L2039" i="3"/>
  <c r="O2039" i="3" s="1"/>
  <c r="K2040" i="3" s="1"/>
  <c r="M2405" i="3" l="1"/>
  <c r="I2405" i="3"/>
  <c r="N2405" i="3"/>
  <c r="A2406" i="3"/>
  <c r="G2405" i="3"/>
  <c r="D2042" i="3"/>
  <c r="C2042" i="3"/>
  <c r="E2042" i="3"/>
  <c r="B2042" i="3"/>
  <c r="F2042" i="3"/>
  <c r="H2041" i="3"/>
  <c r="P2039" i="3"/>
  <c r="P2038" i="3"/>
  <c r="L2040" i="3"/>
  <c r="O2040" i="3" s="1"/>
  <c r="K2041" i="3" s="1"/>
  <c r="M2406" i="3" l="1"/>
  <c r="I2406" i="3"/>
  <c r="N2406" i="3"/>
  <c r="A2407" i="3"/>
  <c r="G2406" i="3"/>
  <c r="E2043" i="3"/>
  <c r="B2043" i="3"/>
  <c r="F2043" i="3"/>
  <c r="C2043" i="3"/>
  <c r="D2043" i="3"/>
  <c r="J2041" i="3"/>
  <c r="H2042" i="3"/>
  <c r="M2407" i="3" l="1"/>
  <c r="I2407" i="3"/>
  <c r="N2407" i="3"/>
  <c r="A2408" i="3"/>
  <c r="G2407" i="3"/>
  <c r="J2042" i="3"/>
  <c r="H2043" i="3"/>
  <c r="C2044" i="3"/>
  <c r="E2044" i="3"/>
  <c r="F2044" i="3"/>
  <c r="B2044" i="3"/>
  <c r="D2044" i="3"/>
  <c r="J2043" i="3"/>
  <c r="L2041" i="3"/>
  <c r="O2041" i="3" s="1"/>
  <c r="K2042" i="3" s="1"/>
  <c r="P2041" i="3"/>
  <c r="P2040" i="3"/>
  <c r="M2408" i="3" l="1"/>
  <c r="I2408" i="3"/>
  <c r="N2408" i="3"/>
  <c r="A2409" i="3"/>
  <c r="G2408" i="3"/>
  <c r="E2045" i="3"/>
  <c r="F2045" i="3"/>
  <c r="D2045" i="3"/>
  <c r="B2045" i="3"/>
  <c r="C2045" i="3"/>
  <c r="H2044" i="3"/>
  <c r="L2042" i="3"/>
  <c r="O2042" i="3" s="1"/>
  <c r="K2043" i="3" s="1"/>
  <c r="P2042" i="3"/>
  <c r="M2409" i="3" l="1"/>
  <c r="I2409" i="3"/>
  <c r="N2409" i="3"/>
  <c r="A2410" i="3"/>
  <c r="G2409" i="3"/>
  <c r="D2046" i="3"/>
  <c r="E2046" i="3"/>
  <c r="C2046" i="3"/>
  <c r="F2046" i="3"/>
  <c r="B2046" i="3"/>
  <c r="J2044" i="3"/>
  <c r="H2045" i="3"/>
  <c r="J2045" i="3" s="1"/>
  <c r="L2043" i="3"/>
  <c r="O2043" i="3" s="1"/>
  <c r="K2044" i="3" s="1"/>
  <c r="M2410" i="3" l="1"/>
  <c r="I2410" i="3"/>
  <c r="N2410" i="3"/>
  <c r="A2411" i="3"/>
  <c r="G2410" i="3"/>
  <c r="C2047" i="3"/>
  <c r="E2047" i="3"/>
  <c r="D2047" i="3"/>
  <c r="F2047" i="3"/>
  <c r="B2047" i="3"/>
  <c r="H2047" i="3" s="1"/>
  <c r="J2047" i="3" s="1"/>
  <c r="P2044" i="3"/>
  <c r="P2043" i="3"/>
  <c r="H2046" i="3"/>
  <c r="J2046" i="3"/>
  <c r="L2044" i="3"/>
  <c r="O2044" i="3" s="1"/>
  <c r="K2045" i="3" s="1"/>
  <c r="M2411" i="3" l="1"/>
  <c r="I2411" i="3"/>
  <c r="N2411" i="3"/>
  <c r="A2412" i="3"/>
  <c r="G2411" i="3"/>
  <c r="L2045" i="3"/>
  <c r="O2045" i="3" s="1"/>
  <c r="K2046" i="3" s="1"/>
  <c r="P2046" i="3"/>
  <c r="P2045" i="3"/>
  <c r="M2412" i="3" l="1"/>
  <c r="I2412" i="3"/>
  <c r="N2412" i="3"/>
  <c r="A2413" i="3"/>
  <c r="G2412" i="3"/>
  <c r="L2046" i="3"/>
  <c r="O2046" i="3" s="1"/>
  <c r="K2047" i="3" s="1"/>
  <c r="B2048" i="3"/>
  <c r="F2048" i="3"/>
  <c r="C2048" i="3"/>
  <c r="D2048" i="3"/>
  <c r="E2048" i="3"/>
  <c r="M2413" i="3" l="1"/>
  <c r="I2413" i="3"/>
  <c r="N2413" i="3"/>
  <c r="A2414" i="3"/>
  <c r="G2413" i="3"/>
  <c r="L2047" i="3"/>
  <c r="O2047" i="3" s="1"/>
  <c r="K2048" i="3" s="1"/>
  <c r="H2048" i="3"/>
  <c r="M2414" i="3" l="1"/>
  <c r="I2414" i="3"/>
  <c r="N2414" i="3"/>
  <c r="A2415" i="3"/>
  <c r="G2414" i="3"/>
  <c r="J2048" i="3"/>
  <c r="L2048" i="3"/>
  <c r="O2048" i="3" s="1"/>
  <c r="C2049" i="3"/>
  <c r="D2049" i="3"/>
  <c r="F2049" i="3"/>
  <c r="E2049" i="3"/>
  <c r="B2049" i="3"/>
  <c r="M2415" i="3" l="1"/>
  <c r="I2415" i="3"/>
  <c r="N2415" i="3"/>
  <c r="A2416" i="3"/>
  <c r="G2415" i="3"/>
  <c r="C2050" i="3"/>
  <c r="D2050" i="3"/>
  <c r="B2050" i="3"/>
  <c r="F2050" i="3"/>
  <c r="E2050" i="3"/>
  <c r="K2049" i="3"/>
  <c r="H2049" i="3"/>
  <c r="P2047" i="3"/>
  <c r="M2416" i="3" l="1"/>
  <c r="I2416" i="3"/>
  <c r="N2416" i="3"/>
  <c r="A2417" i="3"/>
  <c r="G2416" i="3"/>
  <c r="J2049" i="3"/>
  <c r="H2050" i="3"/>
  <c r="M2417" i="3" l="1"/>
  <c r="I2417" i="3"/>
  <c r="N2417" i="3"/>
  <c r="A2418" i="3"/>
  <c r="G2417" i="3"/>
  <c r="J2050" i="3"/>
  <c r="L2049" i="3"/>
  <c r="O2049" i="3" s="1"/>
  <c r="K2050" i="3" s="1"/>
  <c r="E2051" i="3"/>
  <c r="F2051" i="3"/>
  <c r="C2051" i="3"/>
  <c r="D2051" i="3"/>
  <c r="B2051" i="3"/>
  <c r="P2049" i="3"/>
  <c r="P2048" i="3"/>
  <c r="M2418" i="3" l="1"/>
  <c r="I2418" i="3"/>
  <c r="N2418" i="3"/>
  <c r="G2418" i="3"/>
  <c r="A2419" i="3"/>
  <c r="E2052" i="3"/>
  <c r="D2052" i="3"/>
  <c r="C2052" i="3"/>
  <c r="F2052" i="3"/>
  <c r="B2052" i="3"/>
  <c r="L2050" i="3"/>
  <c r="O2050" i="3" s="1"/>
  <c r="K2051" i="3" s="1"/>
  <c r="H2051" i="3"/>
  <c r="M2419" i="3" l="1"/>
  <c r="I2419" i="3"/>
  <c r="N2419" i="3"/>
  <c r="A2420" i="3"/>
  <c r="G2419" i="3"/>
  <c r="J2051" i="3"/>
  <c r="L2051" i="3"/>
  <c r="O2051" i="3" s="1"/>
  <c r="K2052" i="3" s="1"/>
  <c r="H2052" i="3"/>
  <c r="M2420" i="3" l="1"/>
  <c r="I2420" i="3"/>
  <c r="N2420" i="3"/>
  <c r="A2421" i="3"/>
  <c r="G2420" i="3"/>
  <c r="C2053" i="3"/>
  <c r="D2053" i="3"/>
  <c r="E2053" i="3"/>
  <c r="F2053" i="3"/>
  <c r="B2053" i="3"/>
  <c r="L2052" i="3"/>
  <c r="O2052" i="3" s="1"/>
  <c r="J2052" i="3"/>
  <c r="P2051" i="3"/>
  <c r="P2050" i="3"/>
  <c r="M2421" i="3" l="1"/>
  <c r="I2421" i="3"/>
  <c r="N2421" i="3"/>
  <c r="A2422" i="3"/>
  <c r="G2421" i="3"/>
  <c r="K2053" i="3"/>
  <c r="H2053" i="3"/>
  <c r="J2053" i="3" s="1"/>
  <c r="P2052" i="3" s="1"/>
  <c r="M2422" i="3" l="1"/>
  <c r="I2422" i="3"/>
  <c r="N2422" i="3"/>
  <c r="A2423" i="3"/>
  <c r="G2422" i="3"/>
  <c r="H2054" i="3"/>
  <c r="D2054" i="3"/>
  <c r="B2054" i="3"/>
  <c r="F2054" i="3"/>
  <c r="E2054" i="3"/>
  <c r="C2054" i="3"/>
  <c r="M2423" i="3" l="1"/>
  <c r="I2423" i="3"/>
  <c r="N2423" i="3"/>
  <c r="G2423" i="3"/>
  <c r="A2424" i="3"/>
  <c r="D2055" i="3"/>
  <c r="C2055" i="3"/>
  <c r="F2055" i="3"/>
  <c r="B2055" i="3"/>
  <c r="H2055" i="3"/>
  <c r="E2055" i="3"/>
  <c r="J2055" i="3" s="1"/>
  <c r="J2054" i="3"/>
  <c r="L2053" i="3"/>
  <c r="O2053" i="3" s="1"/>
  <c r="K2054" i="3" s="1"/>
  <c r="M2424" i="3" l="1"/>
  <c r="I2424" i="3"/>
  <c r="N2424" i="3"/>
  <c r="A2425" i="3"/>
  <c r="G2424" i="3"/>
  <c r="C2056" i="3"/>
  <c r="D2056" i="3"/>
  <c r="F2056" i="3"/>
  <c r="B2056" i="3"/>
  <c r="E2056" i="3"/>
  <c r="P2054" i="3"/>
  <c r="P2053" i="3"/>
  <c r="L2054" i="3"/>
  <c r="O2054" i="3" s="1"/>
  <c r="K2055" i="3" s="1"/>
  <c r="M2425" i="3" l="1"/>
  <c r="I2425" i="3"/>
  <c r="N2425" i="3"/>
  <c r="A2426" i="3"/>
  <c r="G2425" i="3"/>
  <c r="L2055" i="3"/>
  <c r="O2055" i="3" s="1"/>
  <c r="K2056" i="3" s="1"/>
  <c r="H2056" i="3"/>
  <c r="M2426" i="3" l="1"/>
  <c r="I2426" i="3"/>
  <c r="N2426" i="3"/>
  <c r="A2427" i="3"/>
  <c r="G2426" i="3"/>
  <c r="L2056" i="3"/>
  <c r="O2056" i="3" s="1"/>
  <c r="J2056" i="3"/>
  <c r="D2057" i="3"/>
  <c r="C2057" i="3"/>
  <c r="B2057" i="3"/>
  <c r="F2057" i="3"/>
  <c r="E2057" i="3"/>
  <c r="M2427" i="3" l="1"/>
  <c r="I2427" i="3"/>
  <c r="N2427" i="3"/>
  <c r="A2428" i="3"/>
  <c r="G2427" i="3"/>
  <c r="B2058" i="3"/>
  <c r="C2058" i="3"/>
  <c r="F2058" i="3"/>
  <c r="E2058" i="3"/>
  <c r="D2058" i="3"/>
  <c r="H2057" i="3"/>
  <c r="K2057" i="3"/>
  <c r="P2055" i="3"/>
  <c r="M2428" i="3" l="1"/>
  <c r="I2428" i="3"/>
  <c r="N2428" i="3"/>
  <c r="A2429" i="3"/>
  <c r="G2428" i="3"/>
  <c r="J2057" i="3"/>
  <c r="H2058" i="3"/>
  <c r="F2059" i="3"/>
  <c r="E2059" i="3"/>
  <c r="C2059" i="3"/>
  <c r="D2059" i="3"/>
  <c r="B2059" i="3"/>
  <c r="M2429" i="3" l="1"/>
  <c r="I2429" i="3"/>
  <c r="N2429" i="3"/>
  <c r="A2430" i="3"/>
  <c r="G2429" i="3"/>
  <c r="E2060" i="3"/>
  <c r="F2060" i="3"/>
  <c r="C2060" i="3"/>
  <c r="D2060" i="3"/>
  <c r="B2060" i="3"/>
  <c r="L2057" i="3"/>
  <c r="O2057" i="3" s="1"/>
  <c r="K2058" i="3" s="1"/>
  <c r="H2059" i="3"/>
  <c r="P2057" i="3"/>
  <c r="P2056" i="3"/>
  <c r="J2058" i="3"/>
  <c r="M2430" i="3" l="1"/>
  <c r="I2430" i="3"/>
  <c r="N2430" i="3"/>
  <c r="A2431" i="3"/>
  <c r="G2430" i="3"/>
  <c r="J2059" i="3"/>
  <c r="B2061" i="3"/>
  <c r="E2061" i="3"/>
  <c r="F2061" i="3"/>
  <c r="C2061" i="3"/>
  <c r="D2061" i="3"/>
  <c r="H2060" i="3"/>
  <c r="L2058" i="3"/>
  <c r="O2058" i="3" s="1"/>
  <c r="K2059" i="3" s="1"/>
  <c r="P2058" i="3"/>
  <c r="M2431" i="3" l="1"/>
  <c r="I2431" i="3"/>
  <c r="N2431" i="3"/>
  <c r="A2432" i="3"/>
  <c r="G2431" i="3"/>
  <c r="C2062" i="3"/>
  <c r="E2062" i="3"/>
  <c r="B2062" i="3"/>
  <c r="F2062" i="3"/>
  <c r="D2062" i="3"/>
  <c r="L2059" i="3"/>
  <c r="O2059" i="3" s="1"/>
  <c r="K2060" i="3" s="1"/>
  <c r="J2060" i="3"/>
  <c r="H2061" i="3"/>
  <c r="P2059" i="3"/>
  <c r="M2432" i="3" l="1"/>
  <c r="I2432" i="3"/>
  <c r="N2432" i="3"/>
  <c r="A2433" i="3"/>
  <c r="G2432" i="3"/>
  <c r="C2063" i="3"/>
  <c r="B2063" i="3"/>
  <c r="H2063" i="3" s="1"/>
  <c r="E2063" i="3"/>
  <c r="F2063" i="3"/>
  <c r="D2063" i="3"/>
  <c r="J2061" i="3"/>
  <c r="H2062" i="3"/>
  <c r="J2062" i="3" s="1"/>
  <c r="P2060" i="3"/>
  <c r="L2060" i="3"/>
  <c r="O2060" i="3" s="1"/>
  <c r="K2061" i="3" s="1"/>
  <c r="M2433" i="3" l="1"/>
  <c r="I2433" i="3"/>
  <c r="N2433" i="3"/>
  <c r="A2434" i="3"/>
  <c r="G2433" i="3"/>
  <c r="L2061" i="3"/>
  <c r="O2061" i="3" s="1"/>
  <c r="K2062" i="3" s="1"/>
  <c r="P2061" i="3"/>
  <c r="J2063" i="3"/>
  <c r="P2062" i="3"/>
  <c r="M2434" i="3" l="1"/>
  <c r="I2434" i="3"/>
  <c r="N2434" i="3"/>
  <c r="A2435" i="3"/>
  <c r="G2434" i="3"/>
  <c r="L2062" i="3"/>
  <c r="O2062" i="3" s="1"/>
  <c r="K2063" i="3" s="1"/>
  <c r="D2064" i="3"/>
  <c r="B2064" i="3"/>
  <c r="H2064" i="3"/>
  <c r="F2064" i="3"/>
  <c r="C2064" i="3"/>
  <c r="E2064" i="3"/>
  <c r="J2064" i="3" s="1"/>
  <c r="M2435" i="3" l="1"/>
  <c r="I2435" i="3"/>
  <c r="N2435" i="3"/>
  <c r="A2436" i="3"/>
  <c r="G2435" i="3"/>
  <c r="P2063" i="3"/>
  <c r="D2065" i="3"/>
  <c r="F2065" i="3"/>
  <c r="E2065" i="3"/>
  <c r="B2065" i="3"/>
  <c r="C2065" i="3"/>
  <c r="L2063" i="3"/>
  <c r="O2063" i="3" s="1"/>
  <c r="K2064" i="3" s="1"/>
  <c r="M2436" i="3" l="1"/>
  <c r="I2436" i="3"/>
  <c r="N2436" i="3"/>
  <c r="A2437" i="3"/>
  <c r="G2436" i="3"/>
  <c r="L2064" i="3"/>
  <c r="O2064" i="3" s="1"/>
  <c r="K2065" i="3" s="1"/>
  <c r="H2065" i="3"/>
  <c r="M2437" i="3" l="1"/>
  <c r="I2437" i="3"/>
  <c r="N2437" i="3"/>
  <c r="A2438" i="3"/>
  <c r="G2437" i="3"/>
  <c r="J2065" i="3"/>
  <c r="L2065" i="3"/>
  <c r="O2065" i="3" s="1"/>
  <c r="F2066" i="3"/>
  <c r="C2066" i="3"/>
  <c r="D2066" i="3"/>
  <c r="B2066" i="3"/>
  <c r="E2066" i="3"/>
  <c r="M2438" i="3" l="1"/>
  <c r="I2438" i="3"/>
  <c r="N2438" i="3"/>
  <c r="A2439" i="3"/>
  <c r="G2438" i="3"/>
  <c r="E2067" i="3"/>
  <c r="B2067" i="3"/>
  <c r="F2067" i="3"/>
  <c r="C2067" i="3"/>
  <c r="D2067" i="3"/>
  <c r="K2066" i="3"/>
  <c r="H2066" i="3"/>
  <c r="P2064" i="3"/>
  <c r="M2439" i="3" l="1"/>
  <c r="I2439" i="3"/>
  <c r="N2439" i="3"/>
  <c r="A2440" i="3"/>
  <c r="G2439" i="3"/>
  <c r="J2066" i="3"/>
  <c r="L2066" i="3"/>
  <c r="C2068" i="3"/>
  <c r="E2068" i="3"/>
  <c r="B2068" i="3"/>
  <c r="D2068" i="3"/>
  <c r="F2068" i="3"/>
  <c r="H2067" i="3"/>
  <c r="O2066" i="3"/>
  <c r="K2067" i="3" s="1"/>
  <c r="M2440" i="3" l="1"/>
  <c r="I2440" i="3"/>
  <c r="N2440" i="3"/>
  <c r="A2441" i="3"/>
  <c r="G2440" i="3"/>
  <c r="J2067" i="3"/>
  <c r="L2067" i="3"/>
  <c r="O2067" i="3" s="1"/>
  <c r="K2068" i="3" s="1"/>
  <c r="H2068" i="3"/>
  <c r="J2068" i="3" s="1"/>
  <c r="P2066" i="3"/>
  <c r="P2065" i="3"/>
  <c r="M2441" i="3" l="1"/>
  <c r="I2441" i="3"/>
  <c r="N2441" i="3"/>
  <c r="A2442" i="3"/>
  <c r="G2441" i="3"/>
  <c r="D2069" i="3"/>
  <c r="E2069" i="3"/>
  <c r="B2069" i="3"/>
  <c r="C2069" i="3"/>
  <c r="H2069" i="3"/>
  <c r="F2069" i="3"/>
  <c r="P2067" i="3"/>
  <c r="L2068" i="3"/>
  <c r="O2068" i="3" s="1"/>
  <c r="M2442" i="3" l="1"/>
  <c r="I2442" i="3"/>
  <c r="N2442" i="3"/>
  <c r="A2443" i="3"/>
  <c r="G2442" i="3"/>
  <c r="K2069" i="3"/>
  <c r="L2069" i="3"/>
  <c r="J2069" i="3"/>
  <c r="M2443" i="3" l="1"/>
  <c r="I2443" i="3"/>
  <c r="N2443" i="3"/>
  <c r="A2444" i="3"/>
  <c r="G2443" i="3"/>
  <c r="P2068" i="3"/>
  <c r="E2070" i="3"/>
  <c r="C2070" i="3"/>
  <c r="D2070" i="3"/>
  <c r="F2070" i="3"/>
  <c r="B2070" i="3"/>
  <c r="H2070" i="3" s="1"/>
  <c r="K2070" i="3"/>
  <c r="O2069" i="3"/>
  <c r="M2444" i="3" l="1"/>
  <c r="I2444" i="3"/>
  <c r="N2444" i="3"/>
  <c r="A2445" i="3"/>
  <c r="G2444" i="3"/>
  <c r="J2070" i="3"/>
  <c r="M2445" i="3" l="1"/>
  <c r="I2445" i="3"/>
  <c r="N2445" i="3"/>
  <c r="A2446" i="3"/>
  <c r="G2445" i="3"/>
  <c r="E2071" i="3"/>
  <c r="B2071" i="3"/>
  <c r="C2071" i="3"/>
  <c r="D2071" i="3"/>
  <c r="H2071" i="3"/>
  <c r="F2071" i="3"/>
  <c r="P2069" i="3"/>
  <c r="L2070" i="3"/>
  <c r="O2070" i="3" s="1"/>
  <c r="K2071" i="3" s="1"/>
  <c r="M2446" i="3" l="1"/>
  <c r="I2446" i="3"/>
  <c r="N2446" i="3"/>
  <c r="A2447" i="3"/>
  <c r="G2446" i="3"/>
  <c r="B2072" i="3"/>
  <c r="F2072" i="3"/>
  <c r="C2072" i="3"/>
  <c r="E2072" i="3"/>
  <c r="D2072" i="3"/>
  <c r="J2071" i="3"/>
  <c r="M2447" i="3" l="1"/>
  <c r="I2447" i="3"/>
  <c r="N2447" i="3"/>
  <c r="A2448" i="3"/>
  <c r="G2447" i="3"/>
  <c r="D2073" i="3"/>
  <c r="C2073" i="3"/>
  <c r="E2073" i="3"/>
  <c r="F2073" i="3"/>
  <c r="B2073" i="3"/>
  <c r="H2073" i="3" s="1"/>
  <c r="J2073" i="3" s="1"/>
  <c r="H2072" i="3"/>
  <c r="J2072" i="3" s="1"/>
  <c r="P2070" i="3"/>
  <c r="L2071" i="3"/>
  <c r="O2071" i="3" s="1"/>
  <c r="K2072" i="3" s="1"/>
  <c r="M2448" i="3" l="1"/>
  <c r="I2448" i="3"/>
  <c r="N2448" i="3"/>
  <c r="A2449" i="3"/>
  <c r="G2448" i="3"/>
  <c r="P2072" i="3"/>
  <c r="P2071" i="3"/>
  <c r="M2449" i="3" l="1"/>
  <c r="I2449" i="3"/>
  <c r="N2449" i="3"/>
  <c r="A2450" i="3"/>
  <c r="G2449" i="3"/>
  <c r="C2074" i="3"/>
  <c r="B2074" i="3"/>
  <c r="E2074" i="3"/>
  <c r="D2074" i="3"/>
  <c r="H2074" i="3"/>
  <c r="F2074" i="3"/>
  <c r="L2072" i="3"/>
  <c r="O2072" i="3" s="1"/>
  <c r="K2073" i="3" s="1"/>
  <c r="M2450" i="3" l="1"/>
  <c r="I2450" i="3"/>
  <c r="N2450" i="3"/>
  <c r="A2451" i="3"/>
  <c r="G2450" i="3"/>
  <c r="F2075" i="3"/>
  <c r="C2075" i="3"/>
  <c r="D2075" i="3"/>
  <c r="B2075" i="3"/>
  <c r="E2075" i="3"/>
  <c r="J2074" i="3"/>
  <c r="L2073" i="3"/>
  <c r="O2073" i="3" s="1"/>
  <c r="K2074" i="3" s="1"/>
  <c r="M2451" i="3" l="1"/>
  <c r="I2451" i="3"/>
  <c r="N2451" i="3"/>
  <c r="A2452" i="3"/>
  <c r="G2451" i="3"/>
  <c r="B2076" i="3"/>
  <c r="F2076" i="3"/>
  <c r="D2076" i="3"/>
  <c r="E2076" i="3"/>
  <c r="C2076" i="3"/>
  <c r="L2074" i="3"/>
  <c r="O2074" i="3" s="1"/>
  <c r="K2075" i="3" s="1"/>
  <c r="H2075" i="3"/>
  <c r="P2073" i="3"/>
  <c r="M2452" i="3" l="1"/>
  <c r="I2452" i="3"/>
  <c r="N2452" i="3"/>
  <c r="A2453" i="3"/>
  <c r="G2452" i="3"/>
  <c r="J2075" i="3"/>
  <c r="L2075" i="3"/>
  <c r="O2075" i="3" s="1"/>
  <c r="K2076" i="3" s="1"/>
  <c r="H2076" i="3"/>
  <c r="M2453" i="3" l="1"/>
  <c r="I2453" i="3"/>
  <c r="N2453" i="3"/>
  <c r="A2454" i="3"/>
  <c r="G2453" i="3"/>
  <c r="J2076" i="3"/>
  <c r="L2076" i="3"/>
  <c r="O2076" i="3" s="1"/>
  <c r="F2077" i="3"/>
  <c r="E2077" i="3"/>
  <c r="C2077" i="3"/>
  <c r="D2077" i="3"/>
  <c r="B2077" i="3"/>
  <c r="P2075" i="3"/>
  <c r="P2074" i="3"/>
  <c r="M2454" i="3" l="1"/>
  <c r="I2454" i="3"/>
  <c r="N2454" i="3"/>
  <c r="A2455" i="3"/>
  <c r="G2454" i="3"/>
  <c r="F2078" i="3"/>
  <c r="E2078" i="3"/>
  <c r="B2078" i="3"/>
  <c r="C2078" i="3"/>
  <c r="D2078" i="3"/>
  <c r="K2077" i="3"/>
  <c r="H2077" i="3"/>
  <c r="M2455" i="3" l="1"/>
  <c r="I2455" i="3"/>
  <c r="N2455" i="3"/>
  <c r="A2456" i="3"/>
  <c r="G2455" i="3"/>
  <c r="J2077" i="3"/>
  <c r="L2077" i="3"/>
  <c r="H2078" i="3"/>
  <c r="B2079" i="3"/>
  <c r="D2079" i="3"/>
  <c r="F2079" i="3"/>
  <c r="C2079" i="3"/>
  <c r="E2079" i="3"/>
  <c r="O2077" i="3"/>
  <c r="K2078" i="3"/>
  <c r="M2456" i="3" l="1"/>
  <c r="I2456" i="3"/>
  <c r="N2456" i="3"/>
  <c r="A2457" i="3"/>
  <c r="G2456" i="3"/>
  <c r="J2078" i="3"/>
  <c r="H2079" i="3"/>
  <c r="L2078" i="3"/>
  <c r="B2080" i="3"/>
  <c r="F2080" i="3"/>
  <c r="C2080" i="3"/>
  <c r="E2080" i="3"/>
  <c r="D2080" i="3"/>
  <c r="O2078" i="3"/>
  <c r="J2079" i="3"/>
  <c r="K2079" i="3"/>
  <c r="P2077" i="3"/>
  <c r="P2076" i="3"/>
  <c r="M2457" i="3" l="1"/>
  <c r="I2457" i="3"/>
  <c r="N2457" i="3"/>
  <c r="A2458" i="3"/>
  <c r="G2457" i="3"/>
  <c r="D2081" i="3"/>
  <c r="F2081" i="3"/>
  <c r="C2081" i="3"/>
  <c r="B2081" i="3"/>
  <c r="E2081" i="3"/>
  <c r="H2080" i="3"/>
  <c r="L2079" i="3"/>
  <c r="O2079" i="3" s="1"/>
  <c r="K2080" i="3" s="1"/>
  <c r="P2078" i="3"/>
  <c r="M2458" i="3" l="1"/>
  <c r="I2458" i="3"/>
  <c r="N2458" i="3"/>
  <c r="A2459" i="3"/>
  <c r="G2458" i="3"/>
  <c r="D2082" i="3"/>
  <c r="E2082" i="3"/>
  <c r="B2082" i="3"/>
  <c r="F2082" i="3"/>
  <c r="C2082" i="3"/>
  <c r="J2080" i="3"/>
  <c r="L2080" i="3"/>
  <c r="O2080" i="3" s="1"/>
  <c r="K2081" i="3" s="1"/>
  <c r="H2081" i="3"/>
  <c r="J2081" i="3" s="1"/>
  <c r="M2459" i="3" l="1"/>
  <c r="I2459" i="3"/>
  <c r="N2459" i="3"/>
  <c r="A2460" i="3"/>
  <c r="G2459" i="3"/>
  <c r="C2083" i="3"/>
  <c r="B2083" i="3"/>
  <c r="D2083" i="3"/>
  <c r="F2083" i="3"/>
  <c r="E2083" i="3"/>
  <c r="P2080" i="3"/>
  <c r="P2079" i="3"/>
  <c r="H2082" i="3"/>
  <c r="J2082" i="3" s="1"/>
  <c r="P2081" i="3" s="1"/>
  <c r="M2460" i="3" l="1"/>
  <c r="I2460" i="3"/>
  <c r="N2460" i="3"/>
  <c r="A2461" i="3"/>
  <c r="G2460" i="3"/>
  <c r="C2084" i="3"/>
  <c r="E2084" i="3"/>
  <c r="B2084" i="3"/>
  <c r="D2084" i="3"/>
  <c r="F2084" i="3"/>
  <c r="L2081" i="3"/>
  <c r="O2081" i="3" s="1"/>
  <c r="K2082" i="3" s="1"/>
  <c r="J2083" i="3"/>
  <c r="H2083" i="3"/>
  <c r="M2461" i="3" l="1"/>
  <c r="I2461" i="3"/>
  <c r="N2461" i="3"/>
  <c r="A2462" i="3"/>
  <c r="G2461" i="3"/>
  <c r="E2085" i="3"/>
  <c r="D2085" i="3"/>
  <c r="C2085" i="3"/>
  <c r="F2085" i="3"/>
  <c r="B2085" i="3"/>
  <c r="L2082" i="3"/>
  <c r="H2084" i="3"/>
  <c r="O2082" i="3"/>
  <c r="K2083" i="3" s="1"/>
  <c r="P2082" i="3"/>
  <c r="L2083" i="3"/>
  <c r="M2462" i="3" l="1"/>
  <c r="I2462" i="3"/>
  <c r="N2462" i="3"/>
  <c r="A2463" i="3"/>
  <c r="G2462" i="3"/>
  <c r="J2084" i="3"/>
  <c r="B2086" i="3"/>
  <c r="C2086" i="3"/>
  <c r="E2086" i="3"/>
  <c r="F2086" i="3"/>
  <c r="D2086" i="3"/>
  <c r="O2083" i="3"/>
  <c r="K2084" i="3" s="1"/>
  <c r="H2085" i="3"/>
  <c r="J2085" i="3" s="1"/>
  <c r="M2463" i="3" l="1"/>
  <c r="I2463" i="3"/>
  <c r="N2463" i="3"/>
  <c r="A2464" i="3"/>
  <c r="G2463" i="3"/>
  <c r="F2087" i="3"/>
  <c r="C2087" i="3"/>
  <c r="D2087" i="3"/>
  <c r="B2087" i="3"/>
  <c r="E2087" i="3"/>
  <c r="L2084" i="3"/>
  <c r="O2084" i="3" s="1"/>
  <c r="K2085" i="3" s="1"/>
  <c r="H2086" i="3"/>
  <c r="P2084" i="3"/>
  <c r="P2083" i="3"/>
  <c r="M2464" i="3" l="1"/>
  <c r="I2464" i="3"/>
  <c r="N2464" i="3"/>
  <c r="A2465" i="3"/>
  <c r="G2464" i="3"/>
  <c r="J2086" i="3"/>
  <c r="C2088" i="3"/>
  <c r="D2088" i="3"/>
  <c r="B2088" i="3"/>
  <c r="F2088" i="3"/>
  <c r="E2088" i="3"/>
  <c r="J2087" i="3"/>
  <c r="H2087" i="3"/>
  <c r="L2085" i="3"/>
  <c r="O2085" i="3" s="1"/>
  <c r="K2086" i="3" s="1"/>
  <c r="M2465" i="3" l="1"/>
  <c r="I2465" i="3"/>
  <c r="N2465" i="3"/>
  <c r="A2466" i="3"/>
  <c r="G2465" i="3"/>
  <c r="E2089" i="3"/>
  <c r="D2089" i="3"/>
  <c r="B2089" i="3"/>
  <c r="F2089" i="3"/>
  <c r="C2089" i="3"/>
  <c r="J2088" i="3"/>
  <c r="L2086" i="3"/>
  <c r="O2086" i="3" s="1"/>
  <c r="K2087" i="3" s="1"/>
  <c r="H2088" i="3"/>
  <c r="P2086" i="3"/>
  <c r="P2085" i="3"/>
  <c r="M2466" i="3" l="1"/>
  <c r="I2466" i="3"/>
  <c r="N2466" i="3"/>
  <c r="A2467" i="3"/>
  <c r="G2466" i="3"/>
  <c r="B2090" i="3"/>
  <c r="F2090" i="3"/>
  <c r="D2090" i="3"/>
  <c r="E2090" i="3"/>
  <c r="C2090" i="3"/>
  <c r="L2087" i="3"/>
  <c r="O2087" i="3" s="1"/>
  <c r="K2088" i="3" s="1"/>
  <c r="P2087" i="3"/>
  <c r="H2089" i="3"/>
  <c r="J2089" i="3" s="1"/>
  <c r="M2467" i="3" l="1"/>
  <c r="I2467" i="3"/>
  <c r="N2467" i="3"/>
  <c r="A2468" i="3"/>
  <c r="G2467" i="3"/>
  <c r="B2091" i="3"/>
  <c r="F2091" i="3"/>
  <c r="D2091" i="3"/>
  <c r="E2091" i="3"/>
  <c r="C2091" i="3"/>
  <c r="L2088" i="3"/>
  <c r="O2088" i="3" s="1"/>
  <c r="K2089" i="3" s="1"/>
  <c r="H2090" i="3"/>
  <c r="P2088" i="3"/>
  <c r="M2468" i="3" l="1"/>
  <c r="I2468" i="3"/>
  <c r="N2468" i="3"/>
  <c r="A2469" i="3"/>
  <c r="G2468" i="3"/>
  <c r="L2089" i="3"/>
  <c r="O2089" i="3" s="1"/>
  <c r="K2090" i="3" s="1"/>
  <c r="J2090" i="3"/>
  <c r="H2091" i="3"/>
  <c r="J2091" i="3"/>
  <c r="M2469" i="3" l="1"/>
  <c r="I2469" i="3"/>
  <c r="N2469" i="3"/>
  <c r="A2470" i="3"/>
  <c r="G2469" i="3"/>
  <c r="L2090" i="3"/>
  <c r="O2090" i="3" s="1"/>
  <c r="K2091" i="3" s="1"/>
  <c r="B2092" i="3"/>
  <c r="F2092" i="3"/>
  <c r="C2092" i="3"/>
  <c r="D2092" i="3"/>
  <c r="H2092" i="3"/>
  <c r="E2092" i="3"/>
  <c r="P2090" i="3"/>
  <c r="P2089" i="3"/>
  <c r="M2470" i="3" l="1"/>
  <c r="I2470" i="3"/>
  <c r="N2470" i="3"/>
  <c r="A2471" i="3"/>
  <c r="G2470" i="3"/>
  <c r="E2093" i="3"/>
  <c r="B2093" i="3"/>
  <c r="C2093" i="3"/>
  <c r="F2093" i="3"/>
  <c r="D2093" i="3"/>
  <c r="L2091" i="3"/>
  <c r="O2091" i="3" s="1"/>
  <c r="K2092" i="3" s="1"/>
  <c r="J2092" i="3"/>
  <c r="M2471" i="3" l="1"/>
  <c r="I2471" i="3"/>
  <c r="N2471" i="3"/>
  <c r="A2472" i="3"/>
  <c r="G2471" i="3"/>
  <c r="P2091" i="3"/>
  <c r="H2093" i="3"/>
  <c r="M2472" i="3" l="1"/>
  <c r="I2472" i="3"/>
  <c r="N2472" i="3"/>
  <c r="A2473" i="3"/>
  <c r="G2472" i="3"/>
  <c r="J2093" i="3"/>
  <c r="C2094" i="3"/>
  <c r="D2094" i="3"/>
  <c r="B2094" i="3"/>
  <c r="H2094" i="3" s="1"/>
  <c r="E2094" i="3"/>
  <c r="F2094" i="3"/>
  <c r="L2092" i="3"/>
  <c r="O2092" i="3" s="1"/>
  <c r="K2093" i="3" s="1"/>
  <c r="M2473" i="3" l="1"/>
  <c r="I2473" i="3"/>
  <c r="N2473" i="3"/>
  <c r="A2474" i="3"/>
  <c r="G2473" i="3"/>
  <c r="L2093" i="3"/>
  <c r="O2093" i="3" s="1"/>
  <c r="K2094" i="3" s="1"/>
  <c r="P2092" i="3"/>
  <c r="M2474" i="3" l="1"/>
  <c r="I2474" i="3"/>
  <c r="N2474" i="3"/>
  <c r="G2474" i="3"/>
  <c r="A2475" i="3"/>
  <c r="J2094" i="3"/>
  <c r="E2095" i="3"/>
  <c r="C2095" i="3"/>
  <c r="F2095" i="3"/>
  <c r="D2095" i="3"/>
  <c r="B2095" i="3"/>
  <c r="H2095" i="3"/>
  <c r="M2475" i="3" l="1"/>
  <c r="I2475" i="3"/>
  <c r="N2475" i="3"/>
  <c r="A2476" i="3"/>
  <c r="G2475" i="3"/>
  <c r="D2096" i="3"/>
  <c r="E2096" i="3"/>
  <c r="B2096" i="3"/>
  <c r="J2096" i="3"/>
  <c r="H2096" i="3"/>
  <c r="F2096" i="3"/>
  <c r="C2096" i="3"/>
  <c r="J2095" i="3"/>
  <c r="K2095" i="3"/>
  <c r="L2094" i="3"/>
  <c r="O2094" i="3" s="1"/>
  <c r="P2094" i="3"/>
  <c r="P2093" i="3"/>
  <c r="M2476" i="3" l="1"/>
  <c r="I2476" i="3"/>
  <c r="N2476" i="3"/>
  <c r="A2477" i="3"/>
  <c r="G2476" i="3"/>
  <c r="B2097" i="3"/>
  <c r="D2097" i="3"/>
  <c r="C2097" i="3"/>
  <c r="F2097" i="3"/>
  <c r="E2097" i="3"/>
  <c r="O2095" i="3"/>
  <c r="K2096" i="3" s="1"/>
  <c r="L2095" i="3"/>
  <c r="P2095" i="3"/>
  <c r="M2477" i="3" l="1"/>
  <c r="I2477" i="3"/>
  <c r="N2477" i="3"/>
  <c r="G2477" i="3"/>
  <c r="A2478" i="3"/>
  <c r="L2096" i="3"/>
  <c r="O2096" i="3" s="1"/>
  <c r="K2097" i="3" s="1"/>
  <c r="B2098" i="3"/>
  <c r="C2098" i="3"/>
  <c r="D2098" i="3"/>
  <c r="E2098" i="3"/>
  <c r="F2098" i="3"/>
  <c r="H2097" i="3"/>
  <c r="M2478" i="3" l="1"/>
  <c r="I2478" i="3"/>
  <c r="N2478" i="3"/>
  <c r="G2478" i="3"/>
  <c r="A2479" i="3"/>
  <c r="J2097" i="3"/>
  <c r="L2097" i="3"/>
  <c r="H2098" i="3"/>
  <c r="C2099" i="3"/>
  <c r="E2099" i="3"/>
  <c r="F2099" i="3"/>
  <c r="B2099" i="3"/>
  <c r="D2099" i="3"/>
  <c r="J2098" i="3"/>
  <c r="O2097" i="3"/>
  <c r="K2098" i="3" s="1"/>
  <c r="M2479" i="3" l="1"/>
  <c r="I2479" i="3"/>
  <c r="N2479" i="3"/>
  <c r="G2479" i="3"/>
  <c r="A2480" i="3"/>
  <c r="F2100" i="3"/>
  <c r="C2100" i="3"/>
  <c r="B2100" i="3"/>
  <c r="H2100" i="3" s="1"/>
  <c r="D2100" i="3"/>
  <c r="E2100" i="3"/>
  <c r="L2098" i="3"/>
  <c r="J2099" i="3"/>
  <c r="O2098" i="3"/>
  <c r="K2099" i="3" s="1"/>
  <c r="H2099" i="3"/>
  <c r="P2096" i="3"/>
  <c r="P2097" i="3"/>
  <c r="M2480" i="3" l="1"/>
  <c r="I2480" i="3"/>
  <c r="N2480" i="3"/>
  <c r="A2481" i="3"/>
  <c r="G2480" i="3"/>
  <c r="J2100" i="3"/>
  <c r="P2099" i="3" s="1"/>
  <c r="P2098" i="3"/>
  <c r="M2481" i="3" l="1"/>
  <c r="I2481" i="3"/>
  <c r="N2481" i="3"/>
  <c r="A2482" i="3"/>
  <c r="G2481" i="3"/>
  <c r="F2101" i="3"/>
  <c r="E2101" i="3"/>
  <c r="D2101" i="3"/>
  <c r="B2101" i="3"/>
  <c r="H2101" i="3" s="1"/>
  <c r="C2101" i="3"/>
  <c r="L2099" i="3"/>
  <c r="O2099" i="3" s="1"/>
  <c r="K2100" i="3" s="1"/>
  <c r="M2482" i="3" l="1"/>
  <c r="I2482" i="3"/>
  <c r="N2482" i="3"/>
  <c r="G2482" i="3"/>
  <c r="A2483" i="3"/>
  <c r="J2101" i="3"/>
  <c r="L2100" i="3"/>
  <c r="O2100" i="3" s="1"/>
  <c r="K2101" i="3" s="1"/>
  <c r="M2483" i="3" l="1"/>
  <c r="I2483" i="3"/>
  <c r="N2483" i="3"/>
  <c r="G2483" i="3"/>
  <c r="A2484" i="3"/>
  <c r="L2101" i="3"/>
  <c r="O2101" i="3" s="1"/>
  <c r="C2102" i="3"/>
  <c r="F2102" i="3"/>
  <c r="E2102" i="3"/>
  <c r="D2102" i="3"/>
  <c r="B2102" i="3"/>
  <c r="P2100" i="3"/>
  <c r="M2484" i="3" l="1"/>
  <c r="I2484" i="3"/>
  <c r="N2484" i="3"/>
  <c r="G2484" i="3"/>
  <c r="A2485" i="3"/>
  <c r="K2102" i="3"/>
  <c r="H2102" i="3"/>
  <c r="J2102" i="3"/>
  <c r="M2485" i="3" l="1"/>
  <c r="I2485" i="3"/>
  <c r="N2485" i="3"/>
  <c r="G2485" i="3"/>
  <c r="A2486" i="3"/>
  <c r="C2103" i="3"/>
  <c r="D2103" i="3"/>
  <c r="F2103" i="3"/>
  <c r="B2103" i="3"/>
  <c r="E2103" i="3"/>
  <c r="P2101" i="3"/>
  <c r="L2102" i="3"/>
  <c r="O2102" i="3" s="1"/>
  <c r="K2103" i="3" s="1"/>
  <c r="M2486" i="3" l="1"/>
  <c r="I2486" i="3"/>
  <c r="N2486" i="3"/>
  <c r="G2486" i="3"/>
  <c r="A2487" i="3"/>
  <c r="F2104" i="3"/>
  <c r="C2104" i="3"/>
  <c r="D2104" i="3"/>
  <c r="E2104" i="3"/>
  <c r="B2104" i="3"/>
  <c r="H2103" i="3"/>
  <c r="M2487" i="3" l="1"/>
  <c r="I2487" i="3"/>
  <c r="N2487" i="3"/>
  <c r="G2487" i="3"/>
  <c r="A2488" i="3"/>
  <c r="J2103" i="3"/>
  <c r="L2103" i="3"/>
  <c r="O2103" i="3" s="1"/>
  <c r="K2104" i="3" s="1"/>
  <c r="H2104" i="3"/>
  <c r="M2488" i="3" l="1"/>
  <c r="I2488" i="3"/>
  <c r="N2488" i="3"/>
  <c r="A2489" i="3"/>
  <c r="G2488" i="3"/>
  <c r="J2104" i="3"/>
  <c r="B2105" i="3"/>
  <c r="D2105" i="3"/>
  <c r="C2105" i="3"/>
  <c r="F2105" i="3"/>
  <c r="E2105" i="3"/>
  <c r="H2105" i="3"/>
  <c r="P2102" i="3"/>
  <c r="P2103" i="3"/>
  <c r="M2489" i="3" l="1"/>
  <c r="I2489" i="3"/>
  <c r="N2489" i="3"/>
  <c r="G2489" i="3"/>
  <c r="A2490" i="3"/>
  <c r="C2106" i="3"/>
  <c r="D2106" i="3"/>
  <c r="F2106" i="3"/>
  <c r="B2106" i="3"/>
  <c r="E2106" i="3"/>
  <c r="J2105" i="3"/>
  <c r="P2104" i="3" s="1"/>
  <c r="L2104" i="3"/>
  <c r="O2104" i="3" s="1"/>
  <c r="K2105" i="3" s="1"/>
  <c r="M2490" i="3" l="1"/>
  <c r="I2490" i="3"/>
  <c r="N2490" i="3"/>
  <c r="G2490" i="3"/>
  <c r="A2491" i="3"/>
  <c r="H2106" i="3"/>
  <c r="L2105" i="3"/>
  <c r="O2105" i="3" s="1"/>
  <c r="K2106" i="3" s="1"/>
  <c r="M2491" i="3" l="1"/>
  <c r="I2491" i="3"/>
  <c r="N2491" i="3"/>
  <c r="A2492" i="3"/>
  <c r="G2491" i="3"/>
  <c r="J2106" i="3"/>
  <c r="L2106" i="3"/>
  <c r="O2106" i="3" s="1"/>
  <c r="E2107" i="3"/>
  <c r="C2107" i="3"/>
  <c r="B2107" i="3"/>
  <c r="D2107" i="3"/>
  <c r="F2107" i="3"/>
  <c r="M2492" i="3" l="1"/>
  <c r="I2492" i="3"/>
  <c r="N2492" i="3"/>
  <c r="G2492" i="3"/>
  <c r="A2493" i="3"/>
  <c r="B2108" i="3"/>
  <c r="E2108" i="3"/>
  <c r="C2108" i="3"/>
  <c r="D2108" i="3"/>
  <c r="F2108" i="3"/>
  <c r="H2107" i="3"/>
  <c r="P2105" i="3"/>
  <c r="J2107" i="3"/>
  <c r="P2106" i="3" s="1"/>
  <c r="K2107" i="3"/>
  <c r="M2493" i="3" l="1"/>
  <c r="I2493" i="3"/>
  <c r="N2493" i="3"/>
  <c r="G2493" i="3"/>
  <c r="A2494" i="3"/>
  <c r="F2109" i="3"/>
  <c r="B2109" i="3"/>
  <c r="D2109" i="3"/>
  <c r="C2109" i="3"/>
  <c r="E2109" i="3"/>
  <c r="H2108" i="3"/>
  <c r="M2494" i="3" l="1"/>
  <c r="I2494" i="3"/>
  <c r="N2494" i="3"/>
  <c r="G2494" i="3"/>
  <c r="A2495" i="3"/>
  <c r="J2108" i="3"/>
  <c r="H2109" i="3"/>
  <c r="C2110" i="3"/>
  <c r="E2110" i="3"/>
  <c r="D2110" i="3"/>
  <c r="B2110" i="3"/>
  <c r="F2110" i="3"/>
  <c r="J2109" i="3"/>
  <c r="L2107" i="3"/>
  <c r="O2107" i="3" s="1"/>
  <c r="K2108" i="3" s="1"/>
  <c r="M2495" i="3" l="1"/>
  <c r="I2495" i="3"/>
  <c r="N2495" i="3"/>
  <c r="G2495" i="3"/>
  <c r="A2496" i="3"/>
  <c r="C2111" i="3"/>
  <c r="B2111" i="3"/>
  <c r="F2111" i="3"/>
  <c r="D2111" i="3"/>
  <c r="E2111" i="3"/>
  <c r="H2110" i="3"/>
  <c r="L2108" i="3"/>
  <c r="O2108" i="3" s="1"/>
  <c r="K2109" i="3" s="1"/>
  <c r="P2108" i="3"/>
  <c r="P2107" i="3"/>
  <c r="M2496" i="3" l="1"/>
  <c r="I2496" i="3"/>
  <c r="N2496" i="3"/>
  <c r="G2496" i="3"/>
  <c r="A2497" i="3"/>
  <c r="J2110" i="3"/>
  <c r="H2111" i="3"/>
  <c r="L2109" i="3"/>
  <c r="O2109" i="3" s="1"/>
  <c r="K2110" i="3" s="1"/>
  <c r="M2497" i="3" l="1"/>
  <c r="I2497" i="3"/>
  <c r="N2497" i="3"/>
  <c r="A2498" i="3"/>
  <c r="G2497" i="3"/>
  <c r="J2111" i="3"/>
  <c r="O2110" i="3"/>
  <c r="K2111" i="3" s="1"/>
  <c r="H2112" i="3"/>
  <c r="B2112" i="3"/>
  <c r="D2112" i="3"/>
  <c r="F2112" i="3"/>
  <c r="E2112" i="3"/>
  <c r="C2112" i="3"/>
  <c r="L2110" i="3"/>
  <c r="P2110" i="3"/>
  <c r="P2109" i="3"/>
  <c r="M2498" i="3" l="1"/>
  <c r="I2498" i="3"/>
  <c r="N2498" i="3"/>
  <c r="A2499" i="3"/>
  <c r="G2498" i="3"/>
  <c r="B2113" i="3"/>
  <c r="C2113" i="3"/>
  <c r="F2113" i="3"/>
  <c r="E2113" i="3"/>
  <c r="D2113" i="3"/>
  <c r="H2113" i="3"/>
  <c r="L2111" i="3"/>
  <c r="O2111" i="3" s="1"/>
  <c r="K2112" i="3" s="1"/>
  <c r="M2499" i="3" l="1"/>
  <c r="I2499" i="3"/>
  <c r="N2499" i="3"/>
  <c r="A2500" i="3"/>
  <c r="G2499" i="3"/>
  <c r="J2113" i="3"/>
  <c r="E2114" i="3"/>
  <c r="D2114" i="3"/>
  <c r="F2114" i="3"/>
  <c r="B2114" i="3"/>
  <c r="H2114" i="3" s="1"/>
  <c r="J2114" i="3" s="1"/>
  <c r="C2114" i="3"/>
  <c r="L2112" i="3"/>
  <c r="O2112" i="3" s="1"/>
  <c r="K2113" i="3" s="1"/>
  <c r="J2112" i="3"/>
  <c r="M2500" i="3" l="1"/>
  <c r="I2500" i="3"/>
  <c r="N2500" i="3"/>
  <c r="G2500" i="3"/>
  <c r="A2501" i="3"/>
  <c r="L2113" i="3"/>
  <c r="O2113" i="3" s="1"/>
  <c r="K2114" i="3" s="1"/>
  <c r="E2115" i="3"/>
  <c r="D2115" i="3"/>
  <c r="C2115" i="3"/>
  <c r="F2115" i="3"/>
  <c r="B2115" i="3"/>
  <c r="P2112" i="3"/>
  <c r="P2111" i="3"/>
  <c r="P2113" i="3"/>
  <c r="M2501" i="3" l="1"/>
  <c r="I2501" i="3"/>
  <c r="N2501" i="3"/>
  <c r="A2502" i="3"/>
  <c r="G2501" i="3"/>
  <c r="D2116" i="3"/>
  <c r="F2116" i="3"/>
  <c r="E2116" i="3"/>
  <c r="C2116" i="3"/>
  <c r="B2116" i="3"/>
  <c r="L2114" i="3"/>
  <c r="O2114" i="3" s="1"/>
  <c r="K2115" i="3" s="1"/>
  <c r="H2115" i="3"/>
  <c r="M2502" i="3" l="1"/>
  <c r="I2502" i="3"/>
  <c r="N2502" i="3"/>
  <c r="A2503" i="3"/>
  <c r="G2502" i="3"/>
  <c r="B2117" i="3"/>
  <c r="E2117" i="3"/>
  <c r="D2117" i="3"/>
  <c r="F2117" i="3"/>
  <c r="C2117" i="3"/>
  <c r="H2116" i="3"/>
  <c r="J2115" i="3"/>
  <c r="L2115" i="3"/>
  <c r="O2115" i="3" s="1"/>
  <c r="K2116" i="3" s="1"/>
  <c r="M2503" i="3" l="1"/>
  <c r="I2503" i="3"/>
  <c r="N2503" i="3"/>
  <c r="A2504" i="3"/>
  <c r="G2503" i="3"/>
  <c r="J2116" i="3"/>
  <c r="L2116" i="3"/>
  <c r="O2116" i="3" s="1"/>
  <c r="K2117" i="3" s="1"/>
  <c r="H2117" i="3"/>
  <c r="P2115" i="3"/>
  <c r="P2114" i="3"/>
  <c r="J2117" i="3"/>
  <c r="M2504" i="3" l="1"/>
  <c r="I2504" i="3"/>
  <c r="N2504" i="3"/>
  <c r="A2505" i="3"/>
  <c r="G2504" i="3"/>
  <c r="L2117" i="3"/>
  <c r="O2117" i="3" s="1"/>
  <c r="E2118" i="3"/>
  <c r="C2118" i="3"/>
  <c r="B2118" i="3"/>
  <c r="F2118" i="3"/>
  <c r="D2118" i="3"/>
  <c r="P2116" i="3"/>
  <c r="M2505" i="3" l="1"/>
  <c r="I2505" i="3"/>
  <c r="N2505" i="3"/>
  <c r="G2505" i="3"/>
  <c r="A2506" i="3"/>
  <c r="E2119" i="3"/>
  <c r="F2119" i="3"/>
  <c r="C2119" i="3"/>
  <c r="D2119" i="3"/>
  <c r="B2119" i="3"/>
  <c r="H2118" i="3"/>
  <c r="K2118" i="3"/>
  <c r="M2506" i="3" l="1"/>
  <c r="I2506" i="3"/>
  <c r="N2506" i="3"/>
  <c r="A2507" i="3"/>
  <c r="G2506" i="3"/>
  <c r="F2120" i="3"/>
  <c r="E2120" i="3"/>
  <c r="C2120" i="3"/>
  <c r="D2120" i="3"/>
  <c r="B2120" i="3"/>
  <c r="H2119" i="3"/>
  <c r="J2118" i="3"/>
  <c r="L2118" i="3"/>
  <c r="O2118" i="3" s="1"/>
  <c r="K2119" i="3" s="1"/>
  <c r="M2507" i="3" l="1"/>
  <c r="I2507" i="3"/>
  <c r="N2507" i="3"/>
  <c r="A2508" i="3"/>
  <c r="G2507" i="3"/>
  <c r="J2119" i="3"/>
  <c r="F2121" i="3"/>
  <c r="C2121" i="3"/>
  <c r="B2121" i="3"/>
  <c r="D2121" i="3"/>
  <c r="E2121" i="3"/>
  <c r="P2117" i="3"/>
  <c r="P2118" i="3"/>
  <c r="J2120" i="3"/>
  <c r="H2120" i="3"/>
  <c r="M2508" i="3" l="1"/>
  <c r="I2508" i="3"/>
  <c r="N2508" i="3"/>
  <c r="A2509" i="3"/>
  <c r="G2508" i="3"/>
  <c r="D2122" i="3"/>
  <c r="F2122" i="3"/>
  <c r="C2122" i="3"/>
  <c r="E2122" i="3"/>
  <c r="B2122" i="3"/>
  <c r="H2121" i="3"/>
  <c r="L2119" i="3"/>
  <c r="O2119" i="3" s="1"/>
  <c r="K2120" i="3" s="1"/>
  <c r="P2119" i="3"/>
  <c r="M2509" i="3" l="1"/>
  <c r="I2509" i="3"/>
  <c r="N2509" i="3"/>
  <c r="A2510" i="3"/>
  <c r="G2509" i="3"/>
  <c r="J2121" i="3"/>
  <c r="D2123" i="3"/>
  <c r="F2123" i="3"/>
  <c r="B2123" i="3"/>
  <c r="E2123" i="3"/>
  <c r="C2123" i="3"/>
  <c r="H2123" i="3"/>
  <c r="H2122" i="3"/>
  <c r="L2120" i="3"/>
  <c r="O2120" i="3" s="1"/>
  <c r="K2121" i="3" s="1"/>
  <c r="M2510" i="3" l="1"/>
  <c r="I2510" i="3"/>
  <c r="N2510" i="3"/>
  <c r="A2511" i="3"/>
  <c r="G2510" i="3"/>
  <c r="H2124" i="3"/>
  <c r="D2124" i="3"/>
  <c r="F2124" i="3"/>
  <c r="E2124" i="3"/>
  <c r="C2124" i="3"/>
  <c r="B2124" i="3"/>
  <c r="L2121" i="3"/>
  <c r="O2121" i="3" s="1"/>
  <c r="K2122" i="3" s="1"/>
  <c r="J2123" i="3"/>
  <c r="P2121" i="3"/>
  <c r="P2120" i="3"/>
  <c r="J2122" i="3"/>
  <c r="P2122" i="3" s="1"/>
  <c r="M2511" i="3" l="1"/>
  <c r="I2511" i="3"/>
  <c r="N2511" i="3"/>
  <c r="A2512" i="3"/>
  <c r="G2511" i="3"/>
  <c r="C2125" i="3"/>
  <c r="E2125" i="3"/>
  <c r="H2125" i="3"/>
  <c r="B2125" i="3"/>
  <c r="F2125" i="3"/>
  <c r="D2125" i="3"/>
  <c r="L2122" i="3"/>
  <c r="O2122" i="3" s="1"/>
  <c r="K2123" i="3" s="1"/>
  <c r="J2124" i="3"/>
  <c r="P2123" i="3"/>
  <c r="M2512" i="3" l="1"/>
  <c r="I2512" i="3"/>
  <c r="N2512" i="3"/>
  <c r="A2513" i="3"/>
  <c r="G2512" i="3"/>
  <c r="L2123" i="3"/>
  <c r="O2123" i="3" s="1"/>
  <c r="K2124" i="3" s="1"/>
  <c r="J2125" i="3"/>
  <c r="B2126" i="3"/>
  <c r="H2126" i="3" s="1"/>
  <c r="E2126" i="3"/>
  <c r="D2126" i="3"/>
  <c r="F2126" i="3"/>
  <c r="C2126" i="3"/>
  <c r="P2124" i="3"/>
  <c r="M2513" i="3" l="1"/>
  <c r="I2513" i="3"/>
  <c r="N2513" i="3"/>
  <c r="A2514" i="3"/>
  <c r="G2513" i="3"/>
  <c r="J2126" i="3"/>
  <c r="O2124" i="3"/>
  <c r="K2125" i="3" s="1"/>
  <c r="L2124" i="3"/>
  <c r="P2125" i="3"/>
  <c r="M2514" i="3" l="1"/>
  <c r="I2514" i="3"/>
  <c r="N2514" i="3"/>
  <c r="A2515" i="3"/>
  <c r="G2514" i="3"/>
  <c r="L2125" i="3"/>
  <c r="O2125" i="3" s="1"/>
  <c r="K2126" i="3" s="1"/>
  <c r="H2127" i="3"/>
  <c r="D2127" i="3"/>
  <c r="B2127" i="3"/>
  <c r="C2127" i="3"/>
  <c r="F2127" i="3"/>
  <c r="E2127" i="3"/>
  <c r="M2515" i="3" l="1"/>
  <c r="I2515" i="3"/>
  <c r="N2515" i="3"/>
  <c r="A2516" i="3"/>
  <c r="G2515" i="3"/>
  <c r="D2128" i="3"/>
  <c r="E2128" i="3"/>
  <c r="F2128" i="3"/>
  <c r="B2128" i="3"/>
  <c r="C2128" i="3"/>
  <c r="L2126" i="3"/>
  <c r="O2126" i="3" s="1"/>
  <c r="K2127" i="3" s="1"/>
  <c r="J2127" i="3"/>
  <c r="M2516" i="3" l="1"/>
  <c r="I2516" i="3"/>
  <c r="N2516" i="3"/>
  <c r="A2517" i="3"/>
  <c r="G2516" i="3"/>
  <c r="C2129" i="3"/>
  <c r="D2129" i="3"/>
  <c r="E2129" i="3"/>
  <c r="B2129" i="3"/>
  <c r="F2129" i="3"/>
  <c r="P2126" i="3"/>
  <c r="H2128" i="3"/>
  <c r="M2517" i="3" l="1"/>
  <c r="I2517" i="3"/>
  <c r="N2517" i="3"/>
  <c r="A2518" i="3"/>
  <c r="G2517" i="3"/>
  <c r="J2128" i="3"/>
  <c r="H2129" i="3"/>
  <c r="J2129" i="3" s="1"/>
  <c r="B2130" i="3"/>
  <c r="D2130" i="3"/>
  <c r="E2130" i="3"/>
  <c r="F2130" i="3"/>
  <c r="C2130" i="3"/>
  <c r="L2127" i="3"/>
  <c r="O2127" i="3" s="1"/>
  <c r="K2128" i="3" s="1"/>
  <c r="M2518" i="3" l="1"/>
  <c r="I2518" i="3"/>
  <c r="N2518" i="3"/>
  <c r="A2519" i="3"/>
  <c r="G2518" i="3"/>
  <c r="E2131" i="3"/>
  <c r="F2131" i="3"/>
  <c r="B2131" i="3"/>
  <c r="D2131" i="3"/>
  <c r="C2131" i="3"/>
  <c r="J2130" i="3"/>
  <c r="P2128" i="3"/>
  <c r="P2127" i="3"/>
  <c r="H2130" i="3"/>
  <c r="L2128" i="3"/>
  <c r="O2128" i="3" s="1"/>
  <c r="K2129" i="3" s="1"/>
  <c r="M2519" i="3" l="1"/>
  <c r="I2519" i="3"/>
  <c r="N2519" i="3"/>
  <c r="A2520" i="3"/>
  <c r="G2519" i="3"/>
  <c r="C2132" i="3"/>
  <c r="D2132" i="3"/>
  <c r="F2132" i="3"/>
  <c r="H2132" i="3"/>
  <c r="E2132" i="3"/>
  <c r="B2132" i="3"/>
  <c r="P2130" i="3"/>
  <c r="H2131" i="3"/>
  <c r="L2129" i="3"/>
  <c r="O2129" i="3" s="1"/>
  <c r="K2130" i="3" s="1"/>
  <c r="P2129" i="3"/>
  <c r="J2131" i="3"/>
  <c r="M2520" i="3" l="1"/>
  <c r="I2520" i="3"/>
  <c r="N2520" i="3"/>
  <c r="A2521" i="3"/>
  <c r="G2520" i="3"/>
  <c r="J2132" i="3"/>
  <c r="P2131" i="3"/>
  <c r="L2130" i="3"/>
  <c r="O2130" i="3" s="1"/>
  <c r="K2131" i="3" s="1"/>
  <c r="M2521" i="3" l="1"/>
  <c r="I2521" i="3"/>
  <c r="N2521" i="3"/>
  <c r="A2522" i="3"/>
  <c r="G2521" i="3"/>
  <c r="L2131" i="3"/>
  <c r="O2131" i="3" s="1"/>
  <c r="K2132" i="3" s="1"/>
  <c r="F2133" i="3"/>
  <c r="B2133" i="3"/>
  <c r="E2133" i="3"/>
  <c r="C2133" i="3"/>
  <c r="H2133" i="3"/>
  <c r="D2133" i="3"/>
  <c r="M2522" i="3" l="1"/>
  <c r="I2522" i="3"/>
  <c r="N2522" i="3"/>
  <c r="A2523" i="3"/>
  <c r="G2522" i="3"/>
  <c r="F2134" i="3"/>
  <c r="D2134" i="3"/>
  <c r="C2134" i="3"/>
  <c r="B2134" i="3"/>
  <c r="H2134" i="3" s="1"/>
  <c r="E2134" i="3"/>
  <c r="L2132" i="3"/>
  <c r="O2132" i="3" s="1"/>
  <c r="K2133" i="3" s="1"/>
  <c r="J2133" i="3"/>
  <c r="M2523" i="3" l="1"/>
  <c r="I2523" i="3"/>
  <c r="N2523" i="3"/>
  <c r="A2524" i="3"/>
  <c r="G2523" i="3"/>
  <c r="J2134" i="3"/>
  <c r="P2132" i="3"/>
  <c r="L2133" i="3"/>
  <c r="O2133" i="3" s="1"/>
  <c r="K2134" i="3" s="1"/>
  <c r="M2524" i="3" l="1"/>
  <c r="I2524" i="3"/>
  <c r="N2524" i="3"/>
  <c r="A2525" i="3"/>
  <c r="G2524" i="3"/>
  <c r="P2133" i="3"/>
  <c r="D2135" i="3"/>
  <c r="B2135" i="3"/>
  <c r="E2135" i="3"/>
  <c r="C2135" i="3"/>
  <c r="F2135" i="3"/>
  <c r="M2525" i="3" l="1"/>
  <c r="I2525" i="3"/>
  <c r="N2525" i="3"/>
  <c r="A2526" i="3"/>
  <c r="G2525" i="3"/>
  <c r="C2136" i="3"/>
  <c r="D2136" i="3"/>
  <c r="F2136" i="3"/>
  <c r="E2136" i="3"/>
  <c r="B2136" i="3"/>
  <c r="H2135" i="3"/>
  <c r="L2134" i="3"/>
  <c r="O2134" i="3" s="1"/>
  <c r="K2135" i="3" s="1"/>
  <c r="M2526" i="3" l="1"/>
  <c r="I2526" i="3"/>
  <c r="N2526" i="3"/>
  <c r="A2527" i="3"/>
  <c r="G2526" i="3"/>
  <c r="J2135" i="3"/>
  <c r="L2135" i="3"/>
  <c r="O2135" i="3" s="1"/>
  <c r="K2136" i="3" s="1"/>
  <c r="C2137" i="3"/>
  <c r="E2137" i="3"/>
  <c r="B2137" i="3"/>
  <c r="F2137" i="3"/>
  <c r="D2137" i="3"/>
  <c r="H2136" i="3"/>
  <c r="M2527" i="3" l="1"/>
  <c r="I2527" i="3"/>
  <c r="N2527" i="3"/>
  <c r="A2528" i="3"/>
  <c r="G2527" i="3"/>
  <c r="J2136" i="3"/>
  <c r="H2137" i="3"/>
  <c r="F2138" i="3"/>
  <c r="H2138" i="3"/>
  <c r="C2138" i="3"/>
  <c r="B2138" i="3"/>
  <c r="D2138" i="3"/>
  <c r="J2138" i="3"/>
  <c r="E2138" i="3"/>
  <c r="J2137" i="3"/>
  <c r="P2134" i="3"/>
  <c r="P2135" i="3"/>
  <c r="M2528" i="3" l="1"/>
  <c r="I2528" i="3"/>
  <c r="N2528" i="3"/>
  <c r="A2529" i="3"/>
  <c r="G2528" i="3"/>
  <c r="D2139" i="3"/>
  <c r="B2139" i="3"/>
  <c r="E2139" i="3"/>
  <c r="C2139" i="3"/>
  <c r="F2139" i="3"/>
  <c r="P2137" i="3"/>
  <c r="L2136" i="3"/>
  <c r="O2136" i="3" s="1"/>
  <c r="K2137" i="3" s="1"/>
  <c r="P2136" i="3"/>
  <c r="M2529" i="3" l="1"/>
  <c r="I2529" i="3"/>
  <c r="N2529" i="3"/>
  <c r="A2530" i="3"/>
  <c r="G2529" i="3"/>
  <c r="B2140" i="3"/>
  <c r="C2140" i="3"/>
  <c r="F2140" i="3"/>
  <c r="E2140" i="3"/>
  <c r="D2140" i="3"/>
  <c r="L2137" i="3"/>
  <c r="H2139" i="3"/>
  <c r="O2137" i="3"/>
  <c r="K2138" i="3" s="1"/>
  <c r="M2530" i="3" l="1"/>
  <c r="I2530" i="3"/>
  <c r="N2530" i="3"/>
  <c r="A2531" i="3"/>
  <c r="G2530" i="3"/>
  <c r="J2139" i="3"/>
  <c r="L2138" i="3"/>
  <c r="O2138" i="3" s="1"/>
  <c r="K2139" i="3" s="1"/>
  <c r="H2140" i="3"/>
  <c r="M2531" i="3" l="1"/>
  <c r="I2531" i="3"/>
  <c r="N2531" i="3"/>
  <c r="A2532" i="3"/>
  <c r="G2531" i="3"/>
  <c r="J2140" i="3"/>
  <c r="L2139" i="3"/>
  <c r="O2139" i="3" s="1"/>
  <c r="K2140" i="3" s="1"/>
  <c r="E2141" i="3"/>
  <c r="D2141" i="3"/>
  <c r="B2141" i="3"/>
  <c r="F2141" i="3"/>
  <c r="C2141" i="3"/>
  <c r="P2138" i="3"/>
  <c r="P2139" i="3"/>
  <c r="M2532" i="3" l="1"/>
  <c r="I2532" i="3"/>
  <c r="N2532" i="3"/>
  <c r="A2533" i="3"/>
  <c r="G2532" i="3"/>
  <c r="L2140" i="3"/>
  <c r="O2140" i="3" s="1"/>
  <c r="K2141" i="3" s="1"/>
  <c r="D2142" i="3"/>
  <c r="C2142" i="3"/>
  <c r="E2142" i="3"/>
  <c r="F2142" i="3"/>
  <c r="B2142" i="3"/>
  <c r="H2141" i="3"/>
  <c r="M2533" i="3" l="1"/>
  <c r="I2533" i="3"/>
  <c r="N2533" i="3"/>
  <c r="A2534" i="3"/>
  <c r="G2533" i="3"/>
  <c r="H2142" i="3"/>
  <c r="L2141" i="3"/>
  <c r="O2141" i="3" s="1"/>
  <c r="K2142" i="3" s="1"/>
  <c r="J2141" i="3"/>
  <c r="M2534" i="3" l="1"/>
  <c r="I2534" i="3"/>
  <c r="N2534" i="3"/>
  <c r="A2535" i="3"/>
  <c r="G2534" i="3"/>
  <c r="J2142" i="3"/>
  <c r="P2140" i="3"/>
  <c r="D2143" i="3"/>
  <c r="B2143" i="3"/>
  <c r="C2143" i="3"/>
  <c r="F2143" i="3"/>
  <c r="H2143" i="3"/>
  <c r="E2143" i="3"/>
  <c r="M2535" i="3" l="1"/>
  <c r="I2535" i="3"/>
  <c r="N2535" i="3"/>
  <c r="A2536" i="3"/>
  <c r="G2535" i="3"/>
  <c r="J2143" i="3"/>
  <c r="F2144" i="3"/>
  <c r="D2144" i="3"/>
  <c r="C2144" i="3"/>
  <c r="B2144" i="3"/>
  <c r="H2144" i="3" s="1"/>
  <c r="E2144" i="3"/>
  <c r="L2142" i="3"/>
  <c r="O2142" i="3" s="1"/>
  <c r="K2143" i="3" s="1"/>
  <c r="P2142" i="3"/>
  <c r="P2141" i="3"/>
  <c r="M2536" i="3" l="1"/>
  <c r="I2536" i="3"/>
  <c r="N2536" i="3"/>
  <c r="A2537" i="3"/>
  <c r="G2536" i="3"/>
  <c r="J2144" i="3"/>
  <c r="L2143" i="3"/>
  <c r="O2143" i="3" s="1"/>
  <c r="K2144" i="3" s="1"/>
  <c r="M2537" i="3" l="1"/>
  <c r="I2537" i="3"/>
  <c r="N2537" i="3"/>
  <c r="G2537" i="3"/>
  <c r="A2538" i="3"/>
  <c r="L2144" i="3"/>
  <c r="O2144" i="3" s="1"/>
  <c r="C2145" i="3"/>
  <c r="B2145" i="3"/>
  <c r="F2145" i="3"/>
  <c r="D2145" i="3"/>
  <c r="E2145" i="3"/>
  <c r="P2143" i="3"/>
  <c r="M2538" i="3" l="1"/>
  <c r="I2538" i="3"/>
  <c r="N2538" i="3"/>
  <c r="A2539" i="3"/>
  <c r="G2538" i="3"/>
  <c r="D2146" i="3"/>
  <c r="B2146" i="3"/>
  <c r="E2146" i="3"/>
  <c r="F2146" i="3"/>
  <c r="C2146" i="3"/>
  <c r="H2145" i="3"/>
  <c r="K2145" i="3"/>
  <c r="M2539" i="3" l="1"/>
  <c r="I2539" i="3"/>
  <c r="N2539" i="3"/>
  <c r="A2540" i="3"/>
  <c r="G2539" i="3"/>
  <c r="J2145" i="3"/>
  <c r="H2146" i="3"/>
  <c r="L2145" i="3"/>
  <c r="O2145" i="3" s="1"/>
  <c r="K2146" i="3" s="1"/>
  <c r="F2147" i="3"/>
  <c r="E2147" i="3"/>
  <c r="D2147" i="3"/>
  <c r="B2147" i="3"/>
  <c r="C2147" i="3"/>
  <c r="M2540" i="3" l="1"/>
  <c r="I2540" i="3"/>
  <c r="N2540" i="3"/>
  <c r="G2540" i="3"/>
  <c r="A2541" i="3"/>
  <c r="F2148" i="3"/>
  <c r="B2148" i="3"/>
  <c r="E2148" i="3"/>
  <c r="C2148" i="3"/>
  <c r="D2148" i="3"/>
  <c r="H2147" i="3"/>
  <c r="P2145" i="3"/>
  <c r="P2144" i="3"/>
  <c r="L2146" i="3"/>
  <c r="O2146" i="3" s="1"/>
  <c r="K2147" i="3" s="1"/>
  <c r="J2146" i="3"/>
  <c r="M2541" i="3" l="1"/>
  <c r="I2541" i="3"/>
  <c r="N2541" i="3"/>
  <c r="A2542" i="3"/>
  <c r="G2541" i="3"/>
  <c r="J2147" i="3"/>
  <c r="L2147" i="3"/>
  <c r="B2149" i="3"/>
  <c r="F2149" i="3"/>
  <c r="C2149" i="3"/>
  <c r="H2149" i="3"/>
  <c r="E2149" i="3"/>
  <c r="J2149" i="3" s="1"/>
  <c r="D2149" i="3"/>
  <c r="O2147" i="3"/>
  <c r="P2146" i="3"/>
  <c r="K2148" i="3"/>
  <c r="H2148" i="3"/>
  <c r="J2148" i="3"/>
  <c r="M2542" i="3" l="1"/>
  <c r="I2542" i="3"/>
  <c r="N2542" i="3"/>
  <c r="A2543" i="3"/>
  <c r="G2542" i="3"/>
  <c r="C2150" i="3"/>
  <c r="D2150" i="3"/>
  <c r="E2150" i="3"/>
  <c r="F2150" i="3"/>
  <c r="H2150" i="3"/>
  <c r="J2150" i="3" s="1"/>
  <c r="B2150" i="3"/>
  <c r="P2147" i="3"/>
  <c r="P2148" i="3"/>
  <c r="M2543" i="3" l="1"/>
  <c r="I2543" i="3"/>
  <c r="N2543" i="3"/>
  <c r="A2544" i="3"/>
  <c r="G2543" i="3"/>
  <c r="E2151" i="3"/>
  <c r="C2151" i="3"/>
  <c r="B2151" i="3"/>
  <c r="D2151" i="3"/>
  <c r="F2151" i="3"/>
  <c r="P2149" i="3"/>
  <c r="L2148" i="3"/>
  <c r="O2148" i="3" s="1"/>
  <c r="K2149" i="3" s="1"/>
  <c r="M2544" i="3" l="1"/>
  <c r="I2544" i="3"/>
  <c r="N2544" i="3"/>
  <c r="A2545" i="3"/>
  <c r="G2544" i="3"/>
  <c r="D2152" i="3"/>
  <c r="C2152" i="3"/>
  <c r="B2152" i="3"/>
  <c r="F2152" i="3"/>
  <c r="E2152" i="3"/>
  <c r="L2149" i="3"/>
  <c r="O2149" i="3" s="1"/>
  <c r="K2150" i="3" s="1"/>
  <c r="H2151" i="3"/>
  <c r="M2545" i="3" l="1"/>
  <c r="I2545" i="3"/>
  <c r="N2545" i="3"/>
  <c r="A2546" i="3"/>
  <c r="G2545" i="3"/>
  <c r="L2150" i="3"/>
  <c r="O2150" i="3" s="1"/>
  <c r="K2151" i="3" s="1"/>
  <c r="E2153" i="3"/>
  <c r="F2153" i="3"/>
  <c r="D2153" i="3"/>
  <c r="C2153" i="3"/>
  <c r="B2153" i="3"/>
  <c r="J2151" i="3"/>
  <c r="H2152" i="3"/>
  <c r="M2546" i="3" l="1"/>
  <c r="I2546" i="3"/>
  <c r="N2546" i="3"/>
  <c r="A2547" i="3"/>
  <c r="G2546" i="3"/>
  <c r="H2153" i="3"/>
  <c r="J2152" i="3"/>
  <c r="E2154" i="3"/>
  <c r="F2154" i="3"/>
  <c r="D2154" i="3"/>
  <c r="C2154" i="3"/>
  <c r="B2154" i="3"/>
  <c r="P2150" i="3"/>
  <c r="P2151" i="3"/>
  <c r="L2151" i="3"/>
  <c r="O2151" i="3" s="1"/>
  <c r="K2152" i="3" s="1"/>
  <c r="M2547" i="3" l="1"/>
  <c r="I2547" i="3"/>
  <c r="N2547" i="3"/>
  <c r="A2548" i="3"/>
  <c r="G2547" i="3"/>
  <c r="B2155" i="3"/>
  <c r="D2155" i="3"/>
  <c r="C2155" i="3"/>
  <c r="E2155" i="3"/>
  <c r="F2155" i="3"/>
  <c r="H2154" i="3"/>
  <c r="J2153" i="3"/>
  <c r="P2152" i="3"/>
  <c r="L2152" i="3"/>
  <c r="O2152" i="3" s="1"/>
  <c r="K2153" i="3" s="1"/>
  <c r="M2548" i="3" l="1"/>
  <c r="I2548" i="3"/>
  <c r="N2548" i="3"/>
  <c r="A2549" i="3"/>
  <c r="G2548" i="3"/>
  <c r="J2154" i="3"/>
  <c r="L2153" i="3"/>
  <c r="O2153" i="3" s="1"/>
  <c r="K2154" i="3" s="1"/>
  <c r="H2155" i="3"/>
  <c r="P2153" i="3"/>
  <c r="M2549" i="3" l="1"/>
  <c r="I2549" i="3"/>
  <c r="N2549" i="3"/>
  <c r="A2550" i="3"/>
  <c r="G2549" i="3"/>
  <c r="J2155" i="3"/>
  <c r="B2156" i="3"/>
  <c r="E2156" i="3"/>
  <c r="F2156" i="3"/>
  <c r="D2156" i="3"/>
  <c r="C2156" i="3"/>
  <c r="H2156" i="3"/>
  <c r="L2154" i="3"/>
  <c r="O2154" i="3" s="1"/>
  <c r="K2155" i="3" s="1"/>
  <c r="P2154" i="3"/>
  <c r="M2550" i="3" l="1"/>
  <c r="I2550" i="3"/>
  <c r="N2550" i="3"/>
  <c r="A2551" i="3"/>
  <c r="G2550" i="3"/>
  <c r="E2157" i="3"/>
  <c r="F2157" i="3"/>
  <c r="D2157" i="3"/>
  <c r="B2157" i="3"/>
  <c r="C2157" i="3"/>
  <c r="J2156" i="3"/>
  <c r="L2155" i="3"/>
  <c r="O2155" i="3" s="1"/>
  <c r="K2156" i="3" s="1"/>
  <c r="P2155" i="3"/>
  <c r="M2551" i="3" l="1"/>
  <c r="I2551" i="3"/>
  <c r="N2551" i="3"/>
  <c r="A2552" i="3"/>
  <c r="G2551" i="3"/>
  <c r="E2158" i="3"/>
  <c r="B2158" i="3"/>
  <c r="F2158" i="3"/>
  <c r="D2158" i="3"/>
  <c r="C2158" i="3"/>
  <c r="H2157" i="3"/>
  <c r="H2158" i="3"/>
  <c r="L2156" i="3"/>
  <c r="O2156" i="3" s="1"/>
  <c r="K2157" i="3" s="1"/>
  <c r="M2552" i="3" l="1"/>
  <c r="I2552" i="3"/>
  <c r="N2552" i="3"/>
  <c r="A2553" i="3"/>
  <c r="G2552" i="3"/>
  <c r="F2159" i="3"/>
  <c r="E2159" i="3"/>
  <c r="C2159" i="3"/>
  <c r="B2159" i="3"/>
  <c r="D2159" i="3"/>
  <c r="H2159" i="3"/>
  <c r="J2157" i="3"/>
  <c r="L2157" i="3"/>
  <c r="O2157" i="3" s="1"/>
  <c r="K2158" i="3" s="1"/>
  <c r="M2553" i="3" l="1"/>
  <c r="I2553" i="3"/>
  <c r="N2553" i="3"/>
  <c r="A2554" i="3"/>
  <c r="G2553" i="3"/>
  <c r="C2160" i="3"/>
  <c r="E2160" i="3"/>
  <c r="D2160" i="3"/>
  <c r="F2160" i="3"/>
  <c r="B2160" i="3"/>
  <c r="H2160" i="3"/>
  <c r="P2157" i="3"/>
  <c r="P2156" i="3"/>
  <c r="J2159" i="3"/>
  <c r="J2158" i="3"/>
  <c r="L2158" i="3"/>
  <c r="O2158" i="3" s="1"/>
  <c r="K2159" i="3" s="1"/>
  <c r="M2554" i="3" l="1"/>
  <c r="I2554" i="3"/>
  <c r="N2554" i="3"/>
  <c r="A2555" i="3"/>
  <c r="G2554" i="3"/>
  <c r="D2161" i="3"/>
  <c r="B2161" i="3"/>
  <c r="E2161" i="3"/>
  <c r="F2161" i="3"/>
  <c r="C2161" i="3"/>
  <c r="J2160" i="3"/>
  <c r="P2158" i="3"/>
  <c r="L2159" i="3"/>
  <c r="O2159" i="3" s="1"/>
  <c r="K2160" i="3" s="1"/>
  <c r="M2555" i="3" l="1"/>
  <c r="I2555" i="3"/>
  <c r="N2555" i="3"/>
  <c r="A2556" i="3"/>
  <c r="G2555" i="3"/>
  <c r="E2162" i="3"/>
  <c r="B2162" i="3"/>
  <c r="D2162" i="3"/>
  <c r="C2162" i="3"/>
  <c r="F2162" i="3"/>
  <c r="L2160" i="3"/>
  <c r="O2160" i="3" s="1"/>
  <c r="K2161" i="3" s="1"/>
  <c r="P2159" i="3"/>
  <c r="H2161" i="3"/>
  <c r="M2556" i="3" l="1"/>
  <c r="I2556" i="3"/>
  <c r="N2556" i="3"/>
  <c r="A2557" i="3"/>
  <c r="G2556" i="3"/>
  <c r="J2161" i="3"/>
  <c r="L2161" i="3"/>
  <c r="O2161" i="3" s="1"/>
  <c r="K2162" i="3" s="1"/>
  <c r="H2162" i="3"/>
  <c r="M2557" i="3" l="1"/>
  <c r="I2557" i="3"/>
  <c r="N2557" i="3"/>
  <c r="A2558" i="3"/>
  <c r="G2557" i="3"/>
  <c r="B2163" i="3"/>
  <c r="E2163" i="3"/>
  <c r="F2163" i="3"/>
  <c r="D2163" i="3"/>
  <c r="C2163" i="3"/>
  <c r="P2161" i="3"/>
  <c r="P2160" i="3"/>
  <c r="J2162" i="3"/>
  <c r="M2558" i="3" l="1"/>
  <c r="I2558" i="3"/>
  <c r="N2558" i="3"/>
  <c r="A2559" i="3"/>
  <c r="G2558" i="3"/>
  <c r="B2164" i="3"/>
  <c r="D2164" i="3"/>
  <c r="C2164" i="3"/>
  <c r="F2164" i="3"/>
  <c r="E2164" i="3"/>
  <c r="L2162" i="3"/>
  <c r="O2162" i="3" s="1"/>
  <c r="K2163" i="3"/>
  <c r="H2163" i="3"/>
  <c r="M2559" i="3" l="1"/>
  <c r="I2559" i="3"/>
  <c r="N2559" i="3"/>
  <c r="A2560" i="3"/>
  <c r="G2559" i="3"/>
  <c r="D2165" i="3"/>
  <c r="C2165" i="3"/>
  <c r="B2165" i="3"/>
  <c r="F2165" i="3"/>
  <c r="E2165" i="3"/>
  <c r="J2163" i="3"/>
  <c r="L2163" i="3"/>
  <c r="O2163" i="3" s="1"/>
  <c r="K2164" i="3" s="1"/>
  <c r="H2164" i="3"/>
  <c r="M2560" i="3" l="1"/>
  <c r="I2560" i="3"/>
  <c r="N2560" i="3"/>
  <c r="A2561" i="3"/>
  <c r="G2560" i="3"/>
  <c r="D2166" i="3"/>
  <c r="E2166" i="3"/>
  <c r="B2166" i="3"/>
  <c r="F2166" i="3"/>
  <c r="C2166" i="3"/>
  <c r="J2164" i="3"/>
  <c r="L2164" i="3"/>
  <c r="O2164" i="3" s="1"/>
  <c r="K2165" i="3" s="1"/>
  <c r="H2165" i="3"/>
  <c r="P2163" i="3"/>
  <c r="P2162" i="3"/>
  <c r="J2165" i="3"/>
  <c r="M2561" i="3" l="1"/>
  <c r="I2561" i="3"/>
  <c r="N2561" i="3"/>
  <c r="A2562" i="3"/>
  <c r="G2561" i="3"/>
  <c r="F2167" i="3"/>
  <c r="D2167" i="3"/>
  <c r="C2167" i="3"/>
  <c r="B2167" i="3"/>
  <c r="H2167" i="3" s="1"/>
  <c r="E2167" i="3"/>
  <c r="H2166" i="3"/>
  <c r="P2164" i="3"/>
  <c r="M2562" i="3" l="1"/>
  <c r="I2562" i="3"/>
  <c r="N2562" i="3"/>
  <c r="A2563" i="3"/>
  <c r="G2562" i="3"/>
  <c r="J2167" i="3"/>
  <c r="J2166" i="3"/>
  <c r="L2165" i="3"/>
  <c r="O2165" i="3" s="1"/>
  <c r="K2166" i="3" s="1"/>
  <c r="D2168" i="3"/>
  <c r="C2168" i="3"/>
  <c r="E2168" i="3"/>
  <c r="B2168" i="3"/>
  <c r="F2168" i="3"/>
  <c r="M2563" i="3" l="1"/>
  <c r="I2563" i="3"/>
  <c r="N2563" i="3"/>
  <c r="A2564" i="3"/>
  <c r="G2563" i="3"/>
  <c r="F2169" i="3"/>
  <c r="C2169" i="3"/>
  <c r="D2169" i="3"/>
  <c r="E2169" i="3"/>
  <c r="B2169" i="3"/>
  <c r="H2168" i="3"/>
  <c r="J2168" i="3"/>
  <c r="P2167" i="3" s="1"/>
  <c r="P2166" i="3"/>
  <c r="P2165" i="3"/>
  <c r="L2166" i="3"/>
  <c r="O2166" i="3" s="1"/>
  <c r="K2167" i="3" s="1"/>
  <c r="M2564" i="3" l="1"/>
  <c r="I2564" i="3"/>
  <c r="N2564" i="3"/>
  <c r="A2565" i="3"/>
  <c r="G2564" i="3"/>
  <c r="L2167" i="3"/>
  <c r="O2167" i="3" s="1"/>
  <c r="K2168" i="3" s="1"/>
  <c r="H2169" i="3"/>
  <c r="M2565" i="3" l="1"/>
  <c r="I2565" i="3"/>
  <c r="N2565" i="3"/>
  <c r="A2566" i="3"/>
  <c r="G2565" i="3"/>
  <c r="J2169" i="3"/>
  <c r="L2168" i="3"/>
  <c r="O2168" i="3" s="1"/>
  <c r="K2169" i="3" s="1"/>
  <c r="B2170" i="3"/>
  <c r="H2170" i="3" s="1"/>
  <c r="D2170" i="3"/>
  <c r="F2170" i="3"/>
  <c r="E2170" i="3"/>
  <c r="C2170" i="3"/>
  <c r="M2566" i="3" l="1"/>
  <c r="I2566" i="3"/>
  <c r="N2566" i="3"/>
  <c r="A2567" i="3"/>
  <c r="G2566" i="3"/>
  <c r="B2171" i="3"/>
  <c r="C2171" i="3"/>
  <c r="E2171" i="3"/>
  <c r="D2171" i="3"/>
  <c r="F2171" i="3"/>
  <c r="J2170" i="3"/>
  <c r="L2169" i="3"/>
  <c r="O2169" i="3" s="1"/>
  <c r="K2170" i="3" s="1"/>
  <c r="P2168" i="3"/>
  <c r="M2567" i="3" l="1"/>
  <c r="I2567" i="3"/>
  <c r="N2567" i="3"/>
  <c r="A2568" i="3"/>
  <c r="G2567" i="3"/>
  <c r="D2172" i="3"/>
  <c r="F2172" i="3"/>
  <c r="E2172" i="3"/>
  <c r="C2172" i="3"/>
  <c r="B2172" i="3"/>
  <c r="P2169" i="3"/>
  <c r="H2171" i="3"/>
  <c r="J2171" i="3" s="1"/>
  <c r="L2170" i="3"/>
  <c r="O2170" i="3" s="1"/>
  <c r="K2171" i="3" s="1"/>
  <c r="M2568" i="3" l="1"/>
  <c r="I2568" i="3"/>
  <c r="N2568" i="3"/>
  <c r="A2569" i="3"/>
  <c r="G2568" i="3"/>
  <c r="J2172" i="3"/>
  <c r="H2172" i="3"/>
  <c r="L2171" i="3"/>
  <c r="O2171" i="3" s="1"/>
  <c r="K2172" i="3" s="1"/>
  <c r="P2170" i="3"/>
  <c r="M2569" i="3" l="1"/>
  <c r="I2569" i="3"/>
  <c r="N2569" i="3"/>
  <c r="A2570" i="3"/>
  <c r="G2569" i="3"/>
  <c r="P2171" i="3"/>
  <c r="E2173" i="3"/>
  <c r="D2173" i="3"/>
  <c r="B2173" i="3"/>
  <c r="C2173" i="3"/>
  <c r="F2173" i="3"/>
  <c r="L2172" i="3"/>
  <c r="O2172" i="3" s="1"/>
  <c r="M2570" i="3" l="1"/>
  <c r="I2570" i="3"/>
  <c r="N2570" i="3"/>
  <c r="A2571" i="3"/>
  <c r="G2570" i="3"/>
  <c r="D2174" i="3"/>
  <c r="B2174" i="3"/>
  <c r="F2174" i="3"/>
  <c r="E2174" i="3"/>
  <c r="C2174" i="3"/>
  <c r="K2173" i="3"/>
  <c r="H2173" i="3"/>
  <c r="J2173" i="3" s="1"/>
  <c r="M2571" i="3" l="1"/>
  <c r="I2571" i="3"/>
  <c r="N2571" i="3"/>
  <c r="A2572" i="3"/>
  <c r="G2571" i="3"/>
  <c r="P2172" i="3"/>
  <c r="H2174" i="3"/>
  <c r="L2173" i="3"/>
  <c r="O2173" i="3" s="1"/>
  <c r="K2174" i="3" s="1"/>
  <c r="J2174" i="3"/>
  <c r="P2173" i="3" s="1"/>
  <c r="M2572" i="3" l="1"/>
  <c r="I2572" i="3"/>
  <c r="N2572" i="3"/>
  <c r="A2573" i="3"/>
  <c r="G2572" i="3"/>
  <c r="L2174" i="3"/>
  <c r="O2174" i="3" s="1"/>
  <c r="F2175" i="3"/>
  <c r="D2175" i="3"/>
  <c r="E2175" i="3"/>
  <c r="C2175" i="3"/>
  <c r="H2175" i="3"/>
  <c r="B2175" i="3"/>
  <c r="M2573" i="3" l="1"/>
  <c r="I2573" i="3"/>
  <c r="N2573" i="3"/>
  <c r="A2574" i="3"/>
  <c r="G2573" i="3"/>
  <c r="K2175" i="3"/>
  <c r="J2175" i="3"/>
  <c r="M2574" i="3" l="1"/>
  <c r="I2574" i="3"/>
  <c r="N2574" i="3"/>
  <c r="A2575" i="3"/>
  <c r="G2574" i="3"/>
  <c r="D2176" i="3"/>
  <c r="E2176" i="3"/>
  <c r="F2176" i="3"/>
  <c r="C2176" i="3"/>
  <c r="B2176" i="3"/>
  <c r="P2174" i="3"/>
  <c r="M2575" i="3" l="1"/>
  <c r="I2575" i="3"/>
  <c r="N2575" i="3"/>
  <c r="A2576" i="3"/>
  <c r="G2575" i="3"/>
  <c r="E2177" i="3"/>
  <c r="B2177" i="3"/>
  <c r="C2177" i="3"/>
  <c r="F2177" i="3"/>
  <c r="D2177" i="3"/>
  <c r="L2175" i="3"/>
  <c r="O2175" i="3" s="1"/>
  <c r="K2176" i="3" s="1"/>
  <c r="H2176" i="3"/>
  <c r="M2576" i="3" l="1"/>
  <c r="I2576" i="3"/>
  <c r="N2576" i="3"/>
  <c r="A2577" i="3"/>
  <c r="G2576" i="3"/>
  <c r="F2178" i="3"/>
  <c r="C2178" i="3"/>
  <c r="E2178" i="3"/>
  <c r="D2178" i="3"/>
  <c r="B2178" i="3"/>
  <c r="H2177" i="3"/>
  <c r="J2176" i="3"/>
  <c r="L2176" i="3"/>
  <c r="O2176" i="3" s="1"/>
  <c r="K2177" i="3" s="1"/>
  <c r="M2577" i="3" l="1"/>
  <c r="I2577" i="3"/>
  <c r="N2577" i="3"/>
  <c r="A2578" i="3"/>
  <c r="G2577" i="3"/>
  <c r="J2177" i="3"/>
  <c r="L2177" i="3"/>
  <c r="O2177" i="3" s="1"/>
  <c r="K2178" i="3" s="1"/>
  <c r="D2179" i="3"/>
  <c r="F2179" i="3"/>
  <c r="B2179" i="3"/>
  <c r="E2179" i="3"/>
  <c r="C2179" i="3"/>
  <c r="P2176" i="3"/>
  <c r="P2175" i="3"/>
  <c r="H2178" i="3"/>
  <c r="M2578" i="3" l="1"/>
  <c r="I2578" i="3"/>
  <c r="N2578" i="3"/>
  <c r="A2579" i="3"/>
  <c r="G2578" i="3"/>
  <c r="J2178" i="3"/>
  <c r="L2178" i="3"/>
  <c r="O2178" i="3" s="1"/>
  <c r="K2179" i="3" s="1"/>
  <c r="C2180" i="3"/>
  <c r="D2180" i="3"/>
  <c r="F2180" i="3"/>
  <c r="B2180" i="3"/>
  <c r="E2180" i="3"/>
  <c r="H2179" i="3"/>
  <c r="P2177" i="3"/>
  <c r="M2579" i="3" l="1"/>
  <c r="I2579" i="3"/>
  <c r="N2579" i="3"/>
  <c r="A2580" i="3"/>
  <c r="G2579" i="3"/>
  <c r="J2179" i="3"/>
  <c r="F2181" i="3"/>
  <c r="B2181" i="3"/>
  <c r="C2181" i="3"/>
  <c r="E2181" i="3"/>
  <c r="D2181" i="3"/>
  <c r="J2180" i="3"/>
  <c r="H2180" i="3"/>
  <c r="P2178" i="3"/>
  <c r="M2580" i="3" l="1"/>
  <c r="I2580" i="3"/>
  <c r="N2580" i="3"/>
  <c r="A2581" i="3"/>
  <c r="G2580" i="3"/>
  <c r="E2182" i="3"/>
  <c r="B2182" i="3"/>
  <c r="C2182" i="3"/>
  <c r="F2182" i="3"/>
  <c r="D2182" i="3"/>
  <c r="L2179" i="3"/>
  <c r="O2179" i="3" s="1"/>
  <c r="K2180" i="3" s="1"/>
  <c r="L2180" i="3"/>
  <c r="H2181" i="3"/>
  <c r="P2179" i="3"/>
  <c r="M2581" i="3" l="1"/>
  <c r="I2581" i="3"/>
  <c r="N2581" i="3"/>
  <c r="A2582" i="3"/>
  <c r="G2581" i="3"/>
  <c r="E2183" i="3"/>
  <c r="B2183" i="3"/>
  <c r="C2183" i="3"/>
  <c r="D2183" i="3"/>
  <c r="F2183" i="3"/>
  <c r="J2181" i="3"/>
  <c r="H2182" i="3"/>
  <c r="J2182" i="3" s="1"/>
  <c r="O2180" i="3"/>
  <c r="K2181" i="3" s="1"/>
  <c r="M2582" i="3" l="1"/>
  <c r="I2582" i="3"/>
  <c r="N2582" i="3"/>
  <c r="A2583" i="3"/>
  <c r="G2582" i="3"/>
  <c r="E2184" i="3"/>
  <c r="C2184" i="3"/>
  <c r="B2184" i="3"/>
  <c r="F2184" i="3"/>
  <c r="D2184" i="3"/>
  <c r="H2183" i="3"/>
  <c r="J2183" i="3" s="1"/>
  <c r="P2182" i="3" s="1"/>
  <c r="L2181" i="3"/>
  <c r="O2181" i="3" s="1"/>
  <c r="K2182" i="3" s="1"/>
  <c r="P2181" i="3"/>
  <c r="P2180" i="3"/>
  <c r="M2583" i="3" l="1"/>
  <c r="I2583" i="3"/>
  <c r="N2583" i="3"/>
  <c r="A2584" i="3"/>
  <c r="G2583" i="3"/>
  <c r="F2185" i="3"/>
  <c r="C2185" i="3"/>
  <c r="D2185" i="3"/>
  <c r="E2185" i="3"/>
  <c r="B2185" i="3"/>
  <c r="L2182" i="3"/>
  <c r="O2182" i="3" s="1"/>
  <c r="K2183" i="3" s="1"/>
  <c r="H2184" i="3"/>
  <c r="J2184" i="3" s="1"/>
  <c r="P2183" i="3" s="1"/>
  <c r="M2584" i="3" l="1"/>
  <c r="I2584" i="3"/>
  <c r="N2584" i="3"/>
  <c r="A2585" i="3"/>
  <c r="G2584" i="3"/>
  <c r="L2183" i="3"/>
  <c r="O2183" i="3" s="1"/>
  <c r="K2184" i="3" s="1"/>
  <c r="B2186" i="3"/>
  <c r="F2186" i="3"/>
  <c r="C2186" i="3"/>
  <c r="E2186" i="3"/>
  <c r="D2186" i="3"/>
  <c r="H2185" i="3"/>
  <c r="M2585" i="3" l="1"/>
  <c r="I2585" i="3"/>
  <c r="N2585" i="3"/>
  <c r="A2586" i="3"/>
  <c r="G2585" i="3"/>
  <c r="J2185" i="3"/>
  <c r="L2184" i="3"/>
  <c r="O2184" i="3" s="1"/>
  <c r="K2185" i="3" s="1"/>
  <c r="H2186" i="3"/>
  <c r="M2586" i="3" l="1"/>
  <c r="I2586" i="3"/>
  <c r="N2586" i="3"/>
  <c r="A2587" i="3"/>
  <c r="G2586" i="3"/>
  <c r="J2186" i="3"/>
  <c r="L2185" i="3"/>
  <c r="O2185" i="3" s="1"/>
  <c r="K2186" i="3" s="1"/>
  <c r="D2187" i="3"/>
  <c r="B2187" i="3"/>
  <c r="C2187" i="3"/>
  <c r="E2187" i="3"/>
  <c r="F2187" i="3"/>
  <c r="P2185" i="3"/>
  <c r="P2184" i="3"/>
  <c r="M2587" i="3" l="1"/>
  <c r="I2587" i="3"/>
  <c r="N2587" i="3"/>
  <c r="A2588" i="3"/>
  <c r="G2587" i="3"/>
  <c r="L2186" i="3"/>
  <c r="O2186" i="3" s="1"/>
  <c r="K2187" i="3" s="1"/>
  <c r="H2187" i="3"/>
  <c r="M2588" i="3" l="1"/>
  <c r="I2588" i="3"/>
  <c r="N2588" i="3"/>
  <c r="A2589" i="3"/>
  <c r="G2588" i="3"/>
  <c r="J2187" i="3"/>
  <c r="L2187" i="3"/>
  <c r="O2187" i="3" s="1"/>
  <c r="B2188" i="3"/>
  <c r="D2188" i="3"/>
  <c r="C2188" i="3"/>
  <c r="E2188" i="3"/>
  <c r="F2188" i="3"/>
  <c r="H2188" i="3"/>
  <c r="M2589" i="3" l="1"/>
  <c r="I2589" i="3"/>
  <c r="N2589" i="3"/>
  <c r="A2590" i="3"/>
  <c r="G2589" i="3"/>
  <c r="J2188" i="3"/>
  <c r="D2189" i="3"/>
  <c r="E2189" i="3"/>
  <c r="F2189" i="3"/>
  <c r="C2189" i="3"/>
  <c r="B2189" i="3"/>
  <c r="K2188" i="3"/>
  <c r="P2187" i="3"/>
  <c r="P2186" i="3"/>
  <c r="M2590" i="3" l="1"/>
  <c r="I2590" i="3"/>
  <c r="N2590" i="3"/>
  <c r="A2591" i="3"/>
  <c r="G2590" i="3"/>
  <c r="B2190" i="3"/>
  <c r="E2190" i="3"/>
  <c r="F2190" i="3"/>
  <c r="D2190" i="3"/>
  <c r="C2190" i="3"/>
  <c r="J2189" i="3"/>
  <c r="P2188" i="3" s="1"/>
  <c r="H2189" i="3"/>
  <c r="L2188" i="3"/>
  <c r="O2188" i="3" s="1"/>
  <c r="K2189" i="3" s="1"/>
  <c r="M2591" i="3" l="1"/>
  <c r="I2591" i="3"/>
  <c r="N2591" i="3"/>
  <c r="A2592" i="3"/>
  <c r="G2591" i="3"/>
  <c r="E2191" i="3"/>
  <c r="F2191" i="3"/>
  <c r="C2191" i="3"/>
  <c r="B2191" i="3"/>
  <c r="D2191" i="3"/>
  <c r="H2190" i="3"/>
  <c r="J2190" i="3"/>
  <c r="P2189" i="3" s="1"/>
  <c r="L2189" i="3"/>
  <c r="O2189" i="3" s="1"/>
  <c r="K2190" i="3" s="1"/>
  <c r="M2592" i="3" l="1"/>
  <c r="I2592" i="3"/>
  <c r="N2592" i="3"/>
  <c r="A2593" i="3"/>
  <c r="G2592" i="3"/>
  <c r="F2192" i="3"/>
  <c r="E2192" i="3"/>
  <c r="C2192" i="3"/>
  <c r="B2192" i="3"/>
  <c r="D2192" i="3"/>
  <c r="H2191" i="3"/>
  <c r="J2191" i="3" s="1"/>
  <c r="P2190" i="3" s="1"/>
  <c r="L2190" i="3"/>
  <c r="O2190" i="3" s="1"/>
  <c r="K2191" i="3" s="1"/>
  <c r="M2593" i="3" l="1"/>
  <c r="I2593" i="3"/>
  <c r="N2593" i="3"/>
  <c r="A2594" i="3"/>
  <c r="G2593" i="3"/>
  <c r="E2193" i="3"/>
  <c r="B2193" i="3"/>
  <c r="D2193" i="3"/>
  <c r="F2193" i="3"/>
  <c r="C2193" i="3"/>
  <c r="H2192" i="3"/>
  <c r="M2594" i="3" l="1"/>
  <c r="I2594" i="3"/>
  <c r="N2594" i="3"/>
  <c r="A2595" i="3"/>
  <c r="G2594" i="3"/>
  <c r="J2192" i="3"/>
  <c r="H2193" i="3"/>
  <c r="E2194" i="3"/>
  <c r="B2194" i="3"/>
  <c r="F2194" i="3"/>
  <c r="C2194" i="3"/>
  <c r="D2194" i="3"/>
  <c r="J2193" i="3"/>
  <c r="L2191" i="3"/>
  <c r="O2191" i="3" s="1"/>
  <c r="K2192" i="3" s="1"/>
  <c r="M2595" i="3" l="1"/>
  <c r="I2595" i="3"/>
  <c r="N2595" i="3"/>
  <c r="A2596" i="3"/>
  <c r="G2595" i="3"/>
  <c r="F2195" i="3"/>
  <c r="D2195" i="3"/>
  <c r="B2195" i="3"/>
  <c r="C2195" i="3"/>
  <c r="E2195" i="3"/>
  <c r="H2194" i="3"/>
  <c r="J2194" i="3" s="1"/>
  <c r="P2193" i="3" s="1"/>
  <c r="L2192" i="3"/>
  <c r="O2192" i="3"/>
  <c r="K2193" i="3" s="1"/>
  <c r="P2192" i="3"/>
  <c r="P2191" i="3"/>
  <c r="M2596" i="3" l="1"/>
  <c r="I2596" i="3"/>
  <c r="N2596" i="3"/>
  <c r="A2597" i="3"/>
  <c r="G2596" i="3"/>
  <c r="L2193" i="3"/>
  <c r="O2193" i="3" s="1"/>
  <c r="K2194" i="3" s="1"/>
  <c r="H2195" i="3"/>
  <c r="M2597" i="3" l="1"/>
  <c r="I2597" i="3"/>
  <c r="N2597" i="3"/>
  <c r="A2598" i="3"/>
  <c r="G2597" i="3"/>
  <c r="J2195" i="3"/>
  <c r="L2194" i="3"/>
  <c r="O2194" i="3" s="1"/>
  <c r="K2195" i="3" s="1"/>
  <c r="D2196" i="3"/>
  <c r="B2196" i="3"/>
  <c r="F2196" i="3"/>
  <c r="C2196" i="3"/>
  <c r="E2196" i="3"/>
  <c r="M2598" i="3" l="1"/>
  <c r="I2598" i="3"/>
  <c r="N2598" i="3"/>
  <c r="A2599" i="3"/>
  <c r="G2598" i="3"/>
  <c r="D2197" i="3"/>
  <c r="E2197" i="3"/>
  <c r="C2197" i="3"/>
  <c r="F2197" i="3"/>
  <c r="B2197" i="3"/>
  <c r="H2196" i="3"/>
  <c r="L2195" i="3"/>
  <c r="O2195" i="3" s="1"/>
  <c r="K2196" i="3" s="1"/>
  <c r="P2194" i="3"/>
  <c r="M2599" i="3" l="1"/>
  <c r="I2599" i="3"/>
  <c r="N2599" i="3"/>
  <c r="A2600" i="3"/>
  <c r="G2599" i="3"/>
  <c r="J2196" i="3"/>
  <c r="H2197" i="3"/>
  <c r="J2197" i="3" s="1"/>
  <c r="L2196" i="3"/>
  <c r="E2198" i="3"/>
  <c r="J2198" i="3" s="1"/>
  <c r="D2198" i="3"/>
  <c r="C2198" i="3"/>
  <c r="B2198" i="3"/>
  <c r="F2198" i="3"/>
  <c r="H2198" i="3"/>
  <c r="O2196" i="3"/>
  <c r="K2197" i="3" s="1"/>
  <c r="M2600" i="3" l="1"/>
  <c r="I2600" i="3"/>
  <c r="N2600" i="3"/>
  <c r="A2601" i="3"/>
  <c r="G2600" i="3"/>
  <c r="C2199" i="3"/>
  <c r="B2199" i="3"/>
  <c r="D2199" i="3"/>
  <c r="H2199" i="3"/>
  <c r="F2199" i="3"/>
  <c r="E2199" i="3"/>
  <c r="L2197" i="3"/>
  <c r="O2197" i="3" s="1"/>
  <c r="K2198" i="3" s="1"/>
  <c r="P2197" i="3"/>
  <c r="P2196" i="3"/>
  <c r="P2195" i="3"/>
  <c r="M2601" i="3" l="1"/>
  <c r="I2601" i="3"/>
  <c r="N2601" i="3"/>
  <c r="A2602" i="3"/>
  <c r="G2601" i="3"/>
  <c r="D2200" i="3"/>
  <c r="E2200" i="3"/>
  <c r="F2200" i="3"/>
  <c r="C2200" i="3"/>
  <c r="B2200" i="3"/>
  <c r="L2198" i="3"/>
  <c r="O2198" i="3" s="1"/>
  <c r="K2199" i="3" s="1"/>
  <c r="J2199" i="3"/>
  <c r="M2602" i="3" l="1"/>
  <c r="I2602" i="3"/>
  <c r="N2602" i="3"/>
  <c r="A2603" i="3"/>
  <c r="G2602" i="3"/>
  <c r="D2201" i="3"/>
  <c r="C2201" i="3"/>
  <c r="E2201" i="3"/>
  <c r="F2201" i="3"/>
  <c r="B2201" i="3"/>
  <c r="J2200" i="3"/>
  <c r="H2200" i="3"/>
  <c r="P2198" i="3"/>
  <c r="M2603" i="3" l="1"/>
  <c r="I2603" i="3"/>
  <c r="N2603" i="3"/>
  <c r="A2604" i="3"/>
  <c r="G2603" i="3"/>
  <c r="H2201" i="3"/>
  <c r="P2199" i="3"/>
  <c r="L2199" i="3"/>
  <c r="O2199" i="3" s="1"/>
  <c r="K2200" i="3" s="1"/>
  <c r="M2604" i="3" l="1"/>
  <c r="I2604" i="3"/>
  <c r="N2604" i="3"/>
  <c r="A2605" i="3"/>
  <c r="G2604" i="3"/>
  <c r="J2201" i="3"/>
  <c r="L2200" i="3"/>
  <c r="O2200" i="3" s="1"/>
  <c r="K2201" i="3" s="1"/>
  <c r="F2202" i="3"/>
  <c r="E2202" i="3"/>
  <c r="D2202" i="3"/>
  <c r="B2202" i="3"/>
  <c r="C2202" i="3"/>
  <c r="M2605" i="3" l="1"/>
  <c r="I2605" i="3"/>
  <c r="N2605" i="3"/>
  <c r="A2606" i="3"/>
  <c r="G2605" i="3"/>
  <c r="L2201" i="3"/>
  <c r="O2201" i="3" s="1"/>
  <c r="K2202" i="3" s="1"/>
  <c r="F2203" i="3"/>
  <c r="D2203" i="3"/>
  <c r="C2203" i="3"/>
  <c r="E2203" i="3"/>
  <c r="B2203" i="3"/>
  <c r="H2202" i="3"/>
  <c r="P2200" i="3"/>
  <c r="M2606" i="3" l="1"/>
  <c r="I2606" i="3"/>
  <c r="N2606" i="3"/>
  <c r="A2607" i="3"/>
  <c r="G2606" i="3"/>
  <c r="J2202" i="3"/>
  <c r="L2202" i="3"/>
  <c r="O2202" i="3" s="1"/>
  <c r="K2203" i="3" s="1"/>
  <c r="H2203" i="3"/>
  <c r="M2607" i="3" l="1"/>
  <c r="I2607" i="3"/>
  <c r="N2607" i="3"/>
  <c r="A2608" i="3"/>
  <c r="G2607" i="3"/>
  <c r="J2203" i="3"/>
  <c r="L2203" i="3"/>
  <c r="O2203" i="3" s="1"/>
  <c r="K2204" i="3" s="1"/>
  <c r="B2204" i="3"/>
  <c r="C2204" i="3"/>
  <c r="F2204" i="3"/>
  <c r="D2204" i="3"/>
  <c r="J2204" i="3"/>
  <c r="E2204" i="3"/>
  <c r="H2204" i="3"/>
  <c r="P2202" i="3"/>
  <c r="P2201" i="3"/>
  <c r="M2608" i="3" l="1"/>
  <c r="I2608" i="3"/>
  <c r="N2608" i="3"/>
  <c r="A2609" i="3"/>
  <c r="G2608" i="3"/>
  <c r="C2205" i="3"/>
  <c r="B2205" i="3"/>
  <c r="H2205" i="3" s="1"/>
  <c r="D2205" i="3"/>
  <c r="F2205" i="3"/>
  <c r="E2205" i="3"/>
  <c r="O2204" i="3"/>
  <c r="L2204" i="3"/>
  <c r="P2203" i="3"/>
  <c r="M2609" i="3" l="1"/>
  <c r="I2609" i="3"/>
  <c r="N2609" i="3"/>
  <c r="A2610" i="3"/>
  <c r="G2609" i="3"/>
  <c r="J2205" i="3"/>
  <c r="K2205" i="3"/>
  <c r="M2610" i="3" l="1"/>
  <c r="I2610" i="3"/>
  <c r="N2610" i="3"/>
  <c r="A2611" i="3"/>
  <c r="G2610" i="3"/>
  <c r="P2204" i="3"/>
  <c r="H2206" i="3"/>
  <c r="B2206" i="3"/>
  <c r="F2206" i="3"/>
  <c r="C2206" i="3"/>
  <c r="D2206" i="3"/>
  <c r="E2206" i="3"/>
  <c r="J2206" i="3" s="1"/>
  <c r="L2205" i="3"/>
  <c r="O2205" i="3" s="1"/>
  <c r="K2206" i="3" s="1"/>
  <c r="M2611" i="3" l="1"/>
  <c r="I2611" i="3"/>
  <c r="N2611" i="3"/>
  <c r="A2612" i="3"/>
  <c r="G2611" i="3"/>
  <c r="P2205" i="3"/>
  <c r="F2207" i="3"/>
  <c r="C2207" i="3"/>
  <c r="B2207" i="3"/>
  <c r="K2207" i="3" s="1"/>
  <c r="D2207" i="3"/>
  <c r="E2207" i="3"/>
  <c r="L2206" i="3"/>
  <c r="O2206" i="3" s="1"/>
  <c r="M2612" i="3" l="1"/>
  <c r="I2612" i="3"/>
  <c r="N2612" i="3"/>
  <c r="A2613" i="3"/>
  <c r="G2612" i="3"/>
  <c r="H2207" i="3"/>
  <c r="J2207" i="3" s="1"/>
  <c r="M2613" i="3" l="1"/>
  <c r="I2613" i="3"/>
  <c r="N2613" i="3"/>
  <c r="A2614" i="3"/>
  <c r="G2613" i="3"/>
  <c r="P2206" i="3"/>
  <c r="L2207" i="3"/>
  <c r="O2207" i="3" s="1"/>
  <c r="B2208" i="3"/>
  <c r="D2208" i="3"/>
  <c r="C2208" i="3"/>
  <c r="E2208" i="3"/>
  <c r="L2208" i="3" s="1"/>
  <c r="F2208" i="3"/>
  <c r="H2208" i="3"/>
  <c r="J2208" i="3"/>
  <c r="K2208" i="3"/>
  <c r="M2614" i="3" l="1"/>
  <c r="I2614" i="3"/>
  <c r="N2614" i="3"/>
  <c r="A2615" i="3"/>
  <c r="G2614" i="3"/>
  <c r="D2209" i="3"/>
  <c r="C2209" i="3"/>
  <c r="E2209" i="3"/>
  <c r="B2209" i="3"/>
  <c r="F2209" i="3"/>
  <c r="P2207" i="3"/>
  <c r="O2208" i="3"/>
  <c r="M2615" i="3" l="1"/>
  <c r="I2615" i="3"/>
  <c r="N2615" i="3"/>
  <c r="A2616" i="3"/>
  <c r="G2615" i="3"/>
  <c r="F2210" i="3"/>
  <c r="C2210" i="3"/>
  <c r="B2210" i="3"/>
  <c r="E2210" i="3"/>
  <c r="D2210" i="3"/>
  <c r="K2209" i="3"/>
  <c r="H2209" i="3"/>
  <c r="J2209" i="3"/>
  <c r="M2616" i="3" l="1"/>
  <c r="I2616" i="3"/>
  <c r="N2616" i="3"/>
  <c r="A2617" i="3"/>
  <c r="G2616" i="3"/>
  <c r="F2211" i="3"/>
  <c r="D2211" i="3"/>
  <c r="E2211" i="3"/>
  <c r="B2211" i="3"/>
  <c r="C2211" i="3"/>
  <c r="P2208" i="3"/>
  <c r="H2210" i="3"/>
  <c r="M2617" i="3" l="1"/>
  <c r="I2617" i="3"/>
  <c r="N2617" i="3"/>
  <c r="A2618" i="3"/>
  <c r="G2617" i="3"/>
  <c r="J2210" i="3"/>
  <c r="B2212" i="3"/>
  <c r="F2212" i="3"/>
  <c r="C2212" i="3"/>
  <c r="E2212" i="3"/>
  <c r="D2212" i="3"/>
  <c r="L2209" i="3"/>
  <c r="O2209" i="3" s="1"/>
  <c r="K2210" i="3" s="1"/>
  <c r="H2211" i="3"/>
  <c r="J2211" i="3" s="1"/>
  <c r="M2618" i="3" l="1"/>
  <c r="I2618" i="3"/>
  <c r="N2618" i="3"/>
  <c r="A2619" i="3"/>
  <c r="G2618" i="3"/>
  <c r="C2213" i="3"/>
  <c r="F2213" i="3"/>
  <c r="E2213" i="3"/>
  <c r="D2213" i="3"/>
  <c r="B2213" i="3"/>
  <c r="H2212" i="3"/>
  <c r="L2210" i="3"/>
  <c r="O2210" i="3" s="1"/>
  <c r="K2211" i="3" s="1"/>
  <c r="P2210" i="3"/>
  <c r="P2209" i="3"/>
  <c r="M2619" i="3" l="1"/>
  <c r="I2619" i="3"/>
  <c r="N2619" i="3"/>
  <c r="A2620" i="3"/>
  <c r="G2619" i="3"/>
  <c r="J2212" i="3"/>
  <c r="D2214" i="3"/>
  <c r="B2214" i="3"/>
  <c r="E2214" i="3"/>
  <c r="C2214" i="3"/>
  <c r="F2214" i="3"/>
  <c r="L2211" i="3"/>
  <c r="O2211" i="3" s="1"/>
  <c r="K2212" i="3" s="1"/>
  <c r="H2213" i="3"/>
  <c r="J2213" i="3"/>
  <c r="M2620" i="3" l="1"/>
  <c r="I2620" i="3"/>
  <c r="N2620" i="3"/>
  <c r="A2621" i="3"/>
  <c r="G2620" i="3"/>
  <c r="C2215" i="3"/>
  <c r="B2215" i="3"/>
  <c r="E2215" i="3"/>
  <c r="F2215" i="3"/>
  <c r="D2215" i="3"/>
  <c r="H2214" i="3"/>
  <c r="L2212" i="3"/>
  <c r="O2212" i="3" s="1"/>
  <c r="K2213" i="3" s="1"/>
  <c r="P2212" i="3"/>
  <c r="P2211" i="3"/>
  <c r="M2621" i="3" l="1"/>
  <c r="I2621" i="3"/>
  <c r="N2621" i="3"/>
  <c r="A2622" i="3"/>
  <c r="G2621" i="3"/>
  <c r="B2216" i="3"/>
  <c r="E2216" i="3"/>
  <c r="D2216" i="3"/>
  <c r="F2216" i="3"/>
  <c r="C2216" i="3"/>
  <c r="J2214" i="3"/>
  <c r="L2213" i="3"/>
  <c r="O2213" i="3" s="1"/>
  <c r="K2214" i="3" s="1"/>
  <c r="H2215" i="3"/>
  <c r="M2622" i="3" l="1"/>
  <c r="I2622" i="3"/>
  <c r="N2622" i="3"/>
  <c r="A2623" i="3"/>
  <c r="G2622" i="3"/>
  <c r="E2217" i="3"/>
  <c r="B2217" i="3"/>
  <c r="D2217" i="3"/>
  <c r="F2217" i="3"/>
  <c r="C2217" i="3"/>
  <c r="J2215" i="3"/>
  <c r="H2216" i="3"/>
  <c r="L2214" i="3"/>
  <c r="O2214" i="3" s="1"/>
  <c r="K2215" i="3" s="1"/>
  <c r="P2214" i="3"/>
  <c r="P2213" i="3"/>
  <c r="M2623" i="3" l="1"/>
  <c r="I2623" i="3"/>
  <c r="N2623" i="3"/>
  <c r="A2624" i="3"/>
  <c r="G2623" i="3"/>
  <c r="J2216" i="3"/>
  <c r="H2217" i="3"/>
  <c r="L2215" i="3"/>
  <c r="O2215" i="3" s="1"/>
  <c r="K2216" i="3" s="1"/>
  <c r="J2217" i="3"/>
  <c r="P2215" i="3"/>
  <c r="M2624" i="3" l="1"/>
  <c r="I2624" i="3"/>
  <c r="N2624" i="3"/>
  <c r="A2625" i="3"/>
  <c r="G2624" i="3"/>
  <c r="L2216" i="3"/>
  <c r="O2216" i="3" s="1"/>
  <c r="K2217" i="3" s="1"/>
  <c r="E2218" i="3"/>
  <c r="B2218" i="3"/>
  <c r="C2218" i="3"/>
  <c r="F2218" i="3"/>
  <c r="D2218" i="3"/>
  <c r="H2218" i="3"/>
  <c r="J2218" i="3" s="1"/>
  <c r="P2216" i="3"/>
  <c r="M2625" i="3" l="1"/>
  <c r="I2625" i="3"/>
  <c r="N2625" i="3"/>
  <c r="A2626" i="3"/>
  <c r="G2625" i="3"/>
  <c r="L2217" i="3"/>
  <c r="O2217" i="3" s="1"/>
  <c r="K2218" i="3" s="1"/>
  <c r="P2217" i="3"/>
  <c r="E2219" i="3"/>
  <c r="D2219" i="3"/>
  <c r="C2219" i="3"/>
  <c r="F2219" i="3"/>
  <c r="B2219" i="3"/>
  <c r="M2626" i="3" l="1"/>
  <c r="I2626" i="3"/>
  <c r="N2626" i="3"/>
  <c r="A2627" i="3"/>
  <c r="G2626" i="3"/>
  <c r="E2220" i="3"/>
  <c r="C2220" i="3"/>
  <c r="F2220" i="3"/>
  <c r="D2220" i="3"/>
  <c r="B2220" i="3"/>
  <c r="L2218" i="3"/>
  <c r="O2218" i="3" s="1"/>
  <c r="K2219" i="3" s="1"/>
  <c r="H2219" i="3"/>
  <c r="J2219" i="3" s="1"/>
  <c r="M2627" i="3" l="1"/>
  <c r="I2627" i="3"/>
  <c r="N2627" i="3"/>
  <c r="A2628" i="3"/>
  <c r="G2627" i="3"/>
  <c r="B2221" i="3"/>
  <c r="F2221" i="3"/>
  <c r="C2221" i="3"/>
  <c r="E2221" i="3"/>
  <c r="D2221" i="3"/>
  <c r="P2218" i="3"/>
  <c r="H2220" i="3"/>
  <c r="M2628" i="3" l="1"/>
  <c r="I2628" i="3"/>
  <c r="N2628" i="3"/>
  <c r="A2629" i="3"/>
  <c r="G2628" i="3"/>
  <c r="E2222" i="3"/>
  <c r="F2222" i="3"/>
  <c r="D2222" i="3"/>
  <c r="C2222" i="3"/>
  <c r="B2222" i="3"/>
  <c r="H2221" i="3"/>
  <c r="L2219" i="3"/>
  <c r="O2219" i="3" s="1"/>
  <c r="K2220" i="3" s="1"/>
  <c r="J2220" i="3"/>
  <c r="M2629" i="3" l="1"/>
  <c r="I2629" i="3"/>
  <c r="N2629" i="3"/>
  <c r="A2630" i="3"/>
  <c r="G2629" i="3"/>
  <c r="J2221" i="3"/>
  <c r="E2223" i="3"/>
  <c r="B2223" i="3"/>
  <c r="F2223" i="3"/>
  <c r="C2223" i="3"/>
  <c r="D2223" i="3"/>
  <c r="P2220" i="3"/>
  <c r="P2219" i="3"/>
  <c r="H2222" i="3"/>
  <c r="J2222" i="3" s="1"/>
  <c r="L2220" i="3"/>
  <c r="O2220" i="3" s="1"/>
  <c r="K2221" i="3" s="1"/>
  <c r="M2630" i="3" l="1"/>
  <c r="I2630" i="3"/>
  <c r="N2630" i="3"/>
  <c r="A2631" i="3"/>
  <c r="G2630" i="3"/>
  <c r="B2224" i="3"/>
  <c r="H2224" i="3" s="1"/>
  <c r="J2224" i="3" s="1"/>
  <c r="E2224" i="3"/>
  <c r="F2224" i="3"/>
  <c r="D2224" i="3"/>
  <c r="C2224" i="3"/>
  <c r="H2223" i="3"/>
  <c r="J2223" i="3" s="1"/>
  <c r="P2222" i="3" s="1"/>
  <c r="L2221" i="3"/>
  <c r="O2221" i="3" s="1"/>
  <c r="K2222" i="3" s="1"/>
  <c r="P2221" i="3"/>
  <c r="M2631" i="3" l="1"/>
  <c r="I2631" i="3"/>
  <c r="N2631" i="3"/>
  <c r="G2631" i="3"/>
  <c r="A2632" i="3"/>
  <c r="L2222" i="3"/>
  <c r="O2222" i="3" s="1"/>
  <c r="K2223" i="3" s="1"/>
  <c r="P2223" i="3"/>
  <c r="M2632" i="3" l="1"/>
  <c r="I2632" i="3"/>
  <c r="N2632" i="3"/>
  <c r="G2632" i="3"/>
  <c r="A2633" i="3"/>
  <c r="L2223" i="3"/>
  <c r="O2223" i="3" s="1"/>
  <c r="K2224" i="3" s="1"/>
  <c r="E2225" i="3"/>
  <c r="D2225" i="3"/>
  <c r="C2225" i="3"/>
  <c r="B2225" i="3"/>
  <c r="H2225" i="3" s="1"/>
  <c r="F2225" i="3"/>
  <c r="M2633" i="3" l="1"/>
  <c r="I2633" i="3"/>
  <c r="N2633" i="3"/>
  <c r="A2634" i="3"/>
  <c r="G2633" i="3"/>
  <c r="J2225" i="3"/>
  <c r="L2224" i="3"/>
  <c r="O2224" i="3" s="1"/>
  <c r="K2225" i="3" s="1"/>
  <c r="M2634" i="3" l="1"/>
  <c r="I2634" i="3"/>
  <c r="N2634" i="3"/>
  <c r="A2635" i="3"/>
  <c r="G2634" i="3"/>
  <c r="L2225" i="3"/>
  <c r="O2225" i="3" s="1"/>
  <c r="K2226" i="3" s="1"/>
  <c r="E2226" i="3"/>
  <c r="F2226" i="3"/>
  <c r="D2226" i="3"/>
  <c r="C2226" i="3"/>
  <c r="B2226" i="3"/>
  <c r="H2226" i="3"/>
  <c r="P2224" i="3"/>
  <c r="M2635" i="3" l="1"/>
  <c r="I2635" i="3"/>
  <c r="N2635" i="3"/>
  <c r="A2636" i="3"/>
  <c r="G2635" i="3"/>
  <c r="J2226" i="3"/>
  <c r="B2227" i="3"/>
  <c r="E2227" i="3"/>
  <c r="D2227" i="3"/>
  <c r="C2227" i="3"/>
  <c r="F2227" i="3"/>
  <c r="M2636" i="3" l="1"/>
  <c r="I2636" i="3"/>
  <c r="N2636" i="3"/>
  <c r="A2637" i="3"/>
  <c r="G2636" i="3"/>
  <c r="E2228" i="3"/>
  <c r="F2228" i="3"/>
  <c r="D2228" i="3"/>
  <c r="B2228" i="3"/>
  <c r="C2228" i="3"/>
  <c r="H2227" i="3"/>
  <c r="L2226" i="3"/>
  <c r="O2226" i="3" s="1"/>
  <c r="K2227" i="3" s="1"/>
  <c r="P2225" i="3"/>
  <c r="M2637" i="3" l="1"/>
  <c r="I2637" i="3"/>
  <c r="N2637" i="3"/>
  <c r="A2638" i="3"/>
  <c r="G2637" i="3"/>
  <c r="J2227" i="3"/>
  <c r="H2228" i="3"/>
  <c r="J2228" i="3" s="1"/>
  <c r="M2638" i="3" l="1"/>
  <c r="I2638" i="3"/>
  <c r="N2638" i="3"/>
  <c r="A2639" i="3"/>
  <c r="G2638" i="3"/>
  <c r="P2227" i="3"/>
  <c r="P2226" i="3"/>
  <c r="L2227" i="3"/>
  <c r="O2227" i="3" s="1"/>
  <c r="K2228" i="3" s="1"/>
  <c r="C2229" i="3"/>
  <c r="E2229" i="3"/>
  <c r="B2229" i="3"/>
  <c r="F2229" i="3"/>
  <c r="D2229" i="3"/>
  <c r="M2639" i="3" l="1"/>
  <c r="I2639" i="3"/>
  <c r="N2639" i="3"/>
  <c r="A2640" i="3"/>
  <c r="G2639" i="3"/>
  <c r="D2230" i="3"/>
  <c r="C2230" i="3"/>
  <c r="F2230" i="3"/>
  <c r="E2230" i="3"/>
  <c r="B2230" i="3"/>
  <c r="L2228" i="3"/>
  <c r="O2228" i="3" s="1"/>
  <c r="K2229" i="3" s="1"/>
  <c r="H2229" i="3"/>
  <c r="M2640" i="3" l="1"/>
  <c r="I2640" i="3"/>
  <c r="N2640" i="3"/>
  <c r="A2641" i="3"/>
  <c r="G2640" i="3"/>
  <c r="J2229" i="3"/>
  <c r="L2229" i="3"/>
  <c r="O2229" i="3" s="1"/>
  <c r="K2230" i="3" s="1"/>
  <c r="H2230" i="3"/>
  <c r="M2641" i="3" l="1"/>
  <c r="I2641" i="3"/>
  <c r="N2641" i="3"/>
  <c r="A2642" i="3"/>
  <c r="G2641" i="3"/>
  <c r="J2230" i="3"/>
  <c r="L2230" i="3"/>
  <c r="O2230" i="3" s="1"/>
  <c r="B2231" i="3"/>
  <c r="F2231" i="3"/>
  <c r="H2231" i="3"/>
  <c r="D2231" i="3"/>
  <c r="E2231" i="3"/>
  <c r="C2231" i="3"/>
  <c r="P2229" i="3"/>
  <c r="P2228" i="3"/>
  <c r="M2642" i="3" l="1"/>
  <c r="I2642" i="3"/>
  <c r="N2642" i="3"/>
  <c r="A2643" i="3"/>
  <c r="G2642" i="3"/>
  <c r="J2231" i="3"/>
  <c r="E2232" i="3"/>
  <c r="D2232" i="3"/>
  <c r="C2232" i="3"/>
  <c r="B2232" i="3"/>
  <c r="H2232" i="3" s="1"/>
  <c r="F2232" i="3"/>
  <c r="K2231" i="3"/>
  <c r="P2230" i="3"/>
  <c r="M2643" i="3" l="1"/>
  <c r="I2643" i="3"/>
  <c r="N2643" i="3"/>
  <c r="A2644" i="3"/>
  <c r="G2643" i="3"/>
  <c r="J2232" i="3"/>
  <c r="E2233" i="3"/>
  <c r="D2233" i="3"/>
  <c r="B2233" i="3"/>
  <c r="F2233" i="3"/>
  <c r="C2233" i="3"/>
  <c r="P2231" i="3"/>
  <c r="L2231" i="3"/>
  <c r="O2231" i="3" s="1"/>
  <c r="K2232" i="3" s="1"/>
  <c r="M2644" i="3" l="1"/>
  <c r="I2644" i="3"/>
  <c r="N2644" i="3"/>
  <c r="A2645" i="3"/>
  <c r="G2644" i="3"/>
  <c r="B2234" i="3"/>
  <c r="D2234" i="3"/>
  <c r="C2234" i="3"/>
  <c r="E2234" i="3"/>
  <c r="F2234" i="3"/>
  <c r="P2232" i="3"/>
  <c r="J2233" i="3"/>
  <c r="H2233" i="3"/>
  <c r="L2232" i="3"/>
  <c r="O2232" i="3" s="1"/>
  <c r="K2233" i="3" s="1"/>
  <c r="M2645" i="3" l="1"/>
  <c r="I2645" i="3"/>
  <c r="N2645" i="3"/>
  <c r="A2646" i="3"/>
  <c r="G2645" i="3"/>
  <c r="B2235" i="3"/>
  <c r="E2235" i="3"/>
  <c r="D2235" i="3"/>
  <c r="F2235" i="3"/>
  <c r="C2235" i="3"/>
  <c r="L2233" i="3"/>
  <c r="O2233" i="3" s="1"/>
  <c r="K2234" i="3" s="1"/>
  <c r="H2234" i="3"/>
  <c r="M2646" i="3" l="1"/>
  <c r="I2646" i="3"/>
  <c r="N2646" i="3"/>
  <c r="A2647" i="3"/>
  <c r="G2646" i="3"/>
  <c r="J2234" i="3"/>
  <c r="L2234" i="3"/>
  <c r="O2234" i="3" s="1"/>
  <c r="K2235" i="3" s="1"/>
  <c r="H2235" i="3"/>
  <c r="J2235" i="3"/>
  <c r="E2236" i="3"/>
  <c r="F2236" i="3"/>
  <c r="B2236" i="3"/>
  <c r="D2236" i="3"/>
  <c r="C2236" i="3"/>
  <c r="M2647" i="3" l="1"/>
  <c r="I2647" i="3"/>
  <c r="N2647" i="3"/>
  <c r="A2648" i="3"/>
  <c r="G2647" i="3"/>
  <c r="F2237" i="3"/>
  <c r="C2237" i="3"/>
  <c r="D2237" i="3"/>
  <c r="E2237" i="3"/>
  <c r="B2237" i="3"/>
  <c r="H2237" i="3" s="1"/>
  <c r="P2234" i="3"/>
  <c r="P2233" i="3"/>
  <c r="H2236" i="3"/>
  <c r="J2236" i="3" s="1"/>
  <c r="P2235" i="3"/>
  <c r="L2235" i="3"/>
  <c r="O2235" i="3" s="1"/>
  <c r="K2236" i="3" s="1"/>
  <c r="M2648" i="3" l="1"/>
  <c r="I2648" i="3"/>
  <c r="N2648" i="3"/>
  <c r="A2649" i="3"/>
  <c r="G2648" i="3"/>
  <c r="L2236" i="3"/>
  <c r="O2236" i="3" s="1"/>
  <c r="K2237" i="3" s="1"/>
  <c r="J2237" i="3"/>
  <c r="P2236" i="3" s="1"/>
  <c r="M2649" i="3" l="1"/>
  <c r="I2649" i="3"/>
  <c r="N2649" i="3"/>
  <c r="A2650" i="3"/>
  <c r="G2649" i="3"/>
  <c r="H2238" i="3"/>
  <c r="B2238" i="3"/>
  <c r="C2238" i="3"/>
  <c r="E2238" i="3"/>
  <c r="D2238" i="3"/>
  <c r="F2238" i="3"/>
  <c r="M2650" i="3" l="1"/>
  <c r="I2650" i="3"/>
  <c r="N2650" i="3"/>
  <c r="A2651" i="3"/>
  <c r="G2650" i="3"/>
  <c r="D2239" i="3"/>
  <c r="C2239" i="3"/>
  <c r="E2239" i="3"/>
  <c r="F2239" i="3"/>
  <c r="B2239" i="3"/>
  <c r="J2238" i="3"/>
  <c r="L2237" i="3"/>
  <c r="O2237" i="3" s="1"/>
  <c r="K2238" i="3" s="1"/>
  <c r="M2651" i="3" l="1"/>
  <c r="I2651" i="3"/>
  <c r="N2651" i="3"/>
  <c r="A2652" i="3"/>
  <c r="G2651" i="3"/>
  <c r="P2237" i="3"/>
  <c r="H2239" i="3"/>
  <c r="L2238" i="3"/>
  <c r="O2238" i="3" s="1"/>
  <c r="K2239" i="3" s="1"/>
  <c r="M2652" i="3" l="1"/>
  <c r="I2652" i="3"/>
  <c r="N2652" i="3"/>
  <c r="A2653" i="3"/>
  <c r="G2652" i="3"/>
  <c r="J2239" i="3"/>
  <c r="C2240" i="3"/>
  <c r="H2240" i="3"/>
  <c r="B2240" i="3"/>
  <c r="D2240" i="3"/>
  <c r="F2240" i="3"/>
  <c r="E2240" i="3"/>
  <c r="J2240" i="3" s="1"/>
  <c r="M2653" i="3" l="1"/>
  <c r="I2653" i="3"/>
  <c r="N2653" i="3"/>
  <c r="A2654" i="3"/>
  <c r="G2653" i="3"/>
  <c r="F2241" i="3"/>
  <c r="H2241" i="3"/>
  <c r="B2241" i="3"/>
  <c r="C2241" i="3"/>
  <c r="E2241" i="3"/>
  <c r="D2241" i="3"/>
  <c r="P2239" i="3"/>
  <c r="P2238" i="3"/>
  <c r="L2239" i="3"/>
  <c r="O2239" i="3" s="1"/>
  <c r="K2240" i="3"/>
  <c r="M2654" i="3" l="1"/>
  <c r="I2654" i="3"/>
  <c r="N2654" i="3"/>
  <c r="A2655" i="3"/>
  <c r="G2654" i="3"/>
  <c r="D2242" i="3"/>
  <c r="F2242" i="3"/>
  <c r="E2242" i="3"/>
  <c r="B2242" i="3"/>
  <c r="C2242" i="3"/>
  <c r="J2241" i="3"/>
  <c r="L2240" i="3"/>
  <c r="O2240" i="3" s="1"/>
  <c r="K2241" i="3" s="1"/>
  <c r="M2655" i="3" l="1"/>
  <c r="I2655" i="3"/>
  <c r="N2655" i="3"/>
  <c r="A2656" i="3"/>
  <c r="G2655" i="3"/>
  <c r="C2243" i="3"/>
  <c r="F2243" i="3"/>
  <c r="B2243" i="3"/>
  <c r="D2243" i="3"/>
  <c r="E2243" i="3"/>
  <c r="P2240" i="3"/>
  <c r="L2241" i="3"/>
  <c r="O2241" i="3" s="1"/>
  <c r="K2242" i="3" s="1"/>
  <c r="H2242" i="3"/>
  <c r="M2656" i="3" l="1"/>
  <c r="I2656" i="3"/>
  <c r="N2656" i="3"/>
  <c r="A2657" i="3"/>
  <c r="G2656" i="3"/>
  <c r="J2242" i="3"/>
  <c r="L2242" i="3"/>
  <c r="O2242" i="3" s="1"/>
  <c r="K2243" i="3" s="1"/>
  <c r="H2243" i="3"/>
  <c r="C2244" i="3"/>
  <c r="D2244" i="3"/>
  <c r="B2244" i="3"/>
  <c r="E2244" i="3"/>
  <c r="F2244" i="3"/>
  <c r="M2657" i="3" l="1"/>
  <c r="I2657" i="3"/>
  <c r="N2657" i="3"/>
  <c r="A2658" i="3"/>
  <c r="G2657" i="3"/>
  <c r="J2243" i="3"/>
  <c r="D2245" i="3"/>
  <c r="C2245" i="3"/>
  <c r="B2245" i="3"/>
  <c r="H2245" i="3" s="1"/>
  <c r="F2245" i="3"/>
  <c r="E2245" i="3"/>
  <c r="J2245" i="3" s="1"/>
  <c r="H2244" i="3"/>
  <c r="P2242" i="3"/>
  <c r="P2241" i="3"/>
  <c r="M2658" i="3" l="1"/>
  <c r="I2658" i="3"/>
  <c r="N2658" i="3"/>
  <c r="A2659" i="3"/>
  <c r="G2658" i="3"/>
  <c r="J2244" i="3"/>
  <c r="P2244" i="3" s="1"/>
  <c r="L2243" i="3"/>
  <c r="O2243" i="3" s="1"/>
  <c r="K2244" i="3" s="1"/>
  <c r="L2244" i="3"/>
  <c r="M2659" i="3" l="1"/>
  <c r="I2659" i="3"/>
  <c r="N2659" i="3"/>
  <c r="A2660" i="3"/>
  <c r="G2659" i="3"/>
  <c r="O2244" i="3"/>
  <c r="K2245" i="3" s="1"/>
  <c r="P2243" i="3"/>
  <c r="B2246" i="3"/>
  <c r="F2246" i="3"/>
  <c r="C2246" i="3"/>
  <c r="D2246" i="3"/>
  <c r="E2246" i="3"/>
  <c r="M2660" i="3" l="1"/>
  <c r="I2660" i="3"/>
  <c r="N2660" i="3"/>
  <c r="A2661" i="3"/>
  <c r="G2660" i="3"/>
  <c r="L2245" i="3"/>
  <c r="O2245" i="3" s="1"/>
  <c r="K2246" i="3" s="1"/>
  <c r="H2246" i="3"/>
  <c r="M2661" i="3" l="1"/>
  <c r="I2661" i="3"/>
  <c r="N2661" i="3"/>
  <c r="A2662" i="3"/>
  <c r="G2661" i="3"/>
  <c r="J2246" i="3"/>
  <c r="L2246" i="3"/>
  <c r="O2246" i="3"/>
  <c r="F2247" i="3"/>
  <c r="E2247" i="3"/>
  <c r="D2247" i="3"/>
  <c r="C2247" i="3"/>
  <c r="B2247" i="3"/>
  <c r="M2662" i="3" l="1"/>
  <c r="I2662" i="3"/>
  <c r="N2662" i="3"/>
  <c r="A2663" i="3"/>
  <c r="G2662" i="3"/>
  <c r="D2248" i="3"/>
  <c r="F2248" i="3"/>
  <c r="E2248" i="3"/>
  <c r="C2248" i="3"/>
  <c r="B2248" i="3"/>
  <c r="H2247" i="3"/>
  <c r="K2247" i="3"/>
  <c r="P2245" i="3"/>
  <c r="M2663" i="3" l="1"/>
  <c r="I2663" i="3"/>
  <c r="N2663" i="3"/>
  <c r="A2664" i="3"/>
  <c r="G2663" i="3"/>
  <c r="H2248" i="3"/>
  <c r="J2247" i="3"/>
  <c r="L2247" i="3"/>
  <c r="O2247" i="3" s="1"/>
  <c r="K2248" i="3" s="1"/>
  <c r="M2664" i="3" l="1"/>
  <c r="I2664" i="3"/>
  <c r="N2664" i="3"/>
  <c r="A2665" i="3"/>
  <c r="G2664" i="3"/>
  <c r="J2248" i="3"/>
  <c r="P2246" i="3"/>
  <c r="C2249" i="3"/>
  <c r="B2249" i="3"/>
  <c r="D2249" i="3"/>
  <c r="F2249" i="3"/>
  <c r="E2249" i="3"/>
  <c r="M2665" i="3" l="1"/>
  <c r="I2665" i="3"/>
  <c r="N2665" i="3"/>
  <c r="A2666" i="3"/>
  <c r="G2665" i="3"/>
  <c r="H2249" i="3"/>
  <c r="L2248" i="3"/>
  <c r="O2248" i="3" s="1"/>
  <c r="K2249" i="3" s="1"/>
  <c r="P2247" i="3"/>
  <c r="M2666" i="3" l="1"/>
  <c r="I2666" i="3"/>
  <c r="N2666" i="3"/>
  <c r="A2667" i="3"/>
  <c r="G2666" i="3"/>
  <c r="J2249" i="3"/>
  <c r="L2249" i="3"/>
  <c r="O2249" i="3" s="1"/>
  <c r="K2250" i="3" s="1"/>
  <c r="E2250" i="3"/>
  <c r="C2250" i="3"/>
  <c r="D2250" i="3"/>
  <c r="B2250" i="3"/>
  <c r="H2250" i="3"/>
  <c r="J2250" i="3"/>
  <c r="F2250" i="3"/>
  <c r="M2667" i="3" l="1"/>
  <c r="I2667" i="3"/>
  <c r="N2667" i="3"/>
  <c r="A2668" i="3"/>
  <c r="G2667" i="3"/>
  <c r="B2251" i="3"/>
  <c r="H2251" i="3" s="1"/>
  <c r="C2251" i="3"/>
  <c r="E2251" i="3"/>
  <c r="F2251" i="3"/>
  <c r="D2251" i="3"/>
  <c r="L2250" i="3"/>
  <c r="O2250" i="3" s="1"/>
  <c r="P2249" i="3"/>
  <c r="P2248" i="3"/>
  <c r="M2668" i="3" l="1"/>
  <c r="I2668" i="3"/>
  <c r="N2668" i="3"/>
  <c r="A2669" i="3"/>
  <c r="G2668" i="3"/>
  <c r="J2251" i="3"/>
  <c r="K2251" i="3"/>
  <c r="M2669" i="3" l="1"/>
  <c r="I2669" i="3"/>
  <c r="N2669" i="3"/>
  <c r="A2670" i="3"/>
  <c r="G2669" i="3"/>
  <c r="P2250" i="3"/>
  <c r="B2252" i="3"/>
  <c r="F2252" i="3"/>
  <c r="C2252" i="3"/>
  <c r="H2252" i="3"/>
  <c r="D2252" i="3"/>
  <c r="E2252" i="3"/>
  <c r="J2252" i="3" s="1"/>
  <c r="M2670" i="3" l="1"/>
  <c r="I2670" i="3"/>
  <c r="N2670" i="3"/>
  <c r="A2671" i="3"/>
  <c r="G2670" i="3"/>
  <c r="P2251" i="3"/>
  <c r="B2253" i="3"/>
  <c r="C2253" i="3"/>
  <c r="H2253" i="3"/>
  <c r="F2253" i="3"/>
  <c r="E2253" i="3"/>
  <c r="D2253" i="3"/>
  <c r="L2251" i="3"/>
  <c r="O2251" i="3" s="1"/>
  <c r="K2252" i="3" s="1"/>
  <c r="M2671" i="3" l="1"/>
  <c r="I2671" i="3"/>
  <c r="N2671" i="3"/>
  <c r="A2672" i="3"/>
  <c r="G2671" i="3"/>
  <c r="C2254" i="3"/>
  <c r="F2254" i="3"/>
  <c r="B2254" i="3"/>
  <c r="H2254" i="3" s="1"/>
  <c r="D2254" i="3"/>
  <c r="E2254" i="3"/>
  <c r="J2253" i="3"/>
  <c r="L2252" i="3"/>
  <c r="O2252" i="3" s="1"/>
  <c r="K2253" i="3" s="1"/>
  <c r="M2672" i="3" l="1"/>
  <c r="I2672" i="3"/>
  <c r="N2672" i="3"/>
  <c r="A2673" i="3"/>
  <c r="G2672" i="3"/>
  <c r="D2255" i="3"/>
  <c r="F2255" i="3"/>
  <c r="B2255" i="3"/>
  <c r="C2255" i="3"/>
  <c r="E2255" i="3"/>
  <c r="P2252" i="3"/>
  <c r="J2254" i="3"/>
  <c r="L2253" i="3"/>
  <c r="O2253" i="3" s="1"/>
  <c r="K2254" i="3" s="1"/>
  <c r="M2673" i="3" l="1"/>
  <c r="I2673" i="3"/>
  <c r="N2673" i="3"/>
  <c r="A2674" i="3"/>
  <c r="G2673" i="3"/>
  <c r="H2255" i="3"/>
  <c r="E2256" i="3"/>
  <c r="B2256" i="3"/>
  <c r="D2256" i="3"/>
  <c r="F2256" i="3"/>
  <c r="C2256" i="3"/>
  <c r="P2253" i="3"/>
  <c r="M2674" i="3" l="1"/>
  <c r="I2674" i="3"/>
  <c r="N2674" i="3"/>
  <c r="A2675" i="3"/>
  <c r="G2674" i="3"/>
  <c r="B2257" i="3"/>
  <c r="F2257" i="3"/>
  <c r="E2257" i="3"/>
  <c r="D2257" i="3"/>
  <c r="C2257" i="3"/>
  <c r="J2255" i="3"/>
  <c r="H2256" i="3"/>
  <c r="J2256" i="3" s="1"/>
  <c r="L2254" i="3"/>
  <c r="O2254" i="3" s="1"/>
  <c r="K2255" i="3" s="1"/>
  <c r="M2675" i="3" l="1"/>
  <c r="I2675" i="3"/>
  <c r="N2675" i="3"/>
  <c r="A2676" i="3"/>
  <c r="G2675" i="3"/>
  <c r="F2258" i="3"/>
  <c r="C2258" i="3"/>
  <c r="B2258" i="3"/>
  <c r="E2258" i="3"/>
  <c r="D2258" i="3"/>
  <c r="O2255" i="3"/>
  <c r="K2256" i="3" s="1"/>
  <c r="L2255" i="3"/>
  <c r="H2257" i="3"/>
  <c r="P2255" i="3"/>
  <c r="P2254" i="3"/>
  <c r="M2676" i="3" l="1"/>
  <c r="I2676" i="3"/>
  <c r="N2676" i="3"/>
  <c r="A2677" i="3"/>
  <c r="G2676" i="3"/>
  <c r="B2259" i="3"/>
  <c r="D2259" i="3"/>
  <c r="C2259" i="3"/>
  <c r="E2259" i="3"/>
  <c r="F2259" i="3"/>
  <c r="H2258" i="3"/>
  <c r="L2256" i="3"/>
  <c r="O2256" i="3" s="1"/>
  <c r="K2257" i="3" s="1"/>
  <c r="J2257" i="3"/>
  <c r="M2677" i="3" l="1"/>
  <c r="I2677" i="3"/>
  <c r="N2677" i="3"/>
  <c r="A2678" i="3"/>
  <c r="G2677" i="3"/>
  <c r="J2258" i="3"/>
  <c r="H2259" i="3"/>
  <c r="C2260" i="3"/>
  <c r="B2260" i="3"/>
  <c r="H2260" i="3" s="1"/>
  <c r="E2260" i="3"/>
  <c r="D2260" i="3"/>
  <c r="F2260" i="3"/>
  <c r="L2257" i="3"/>
  <c r="O2257" i="3" s="1"/>
  <c r="K2258" i="3" s="1"/>
  <c r="P2257" i="3"/>
  <c r="P2256" i="3"/>
  <c r="M2678" i="3" l="1"/>
  <c r="I2678" i="3"/>
  <c r="N2678" i="3"/>
  <c r="A2679" i="3"/>
  <c r="G2678" i="3"/>
  <c r="L2258" i="3"/>
  <c r="O2258" i="3" s="1"/>
  <c r="K2259" i="3" s="1"/>
  <c r="J2260" i="3"/>
  <c r="J2259" i="3"/>
  <c r="P2259" i="3" s="1"/>
  <c r="B2261" i="3"/>
  <c r="C2261" i="3"/>
  <c r="F2261" i="3"/>
  <c r="D2261" i="3"/>
  <c r="E2261" i="3"/>
  <c r="H2261" i="3"/>
  <c r="P2258" i="3"/>
  <c r="M2679" i="3" l="1"/>
  <c r="I2679" i="3"/>
  <c r="N2679" i="3"/>
  <c r="A2680" i="3"/>
  <c r="G2679" i="3"/>
  <c r="C2262" i="3"/>
  <c r="F2262" i="3"/>
  <c r="E2262" i="3"/>
  <c r="B2262" i="3"/>
  <c r="D2262" i="3"/>
  <c r="J2261" i="3"/>
  <c r="L2259" i="3"/>
  <c r="O2259" i="3" s="1"/>
  <c r="K2260" i="3" s="1"/>
  <c r="P2260" i="3"/>
  <c r="M2680" i="3" l="1"/>
  <c r="I2680" i="3"/>
  <c r="N2680" i="3"/>
  <c r="A2681" i="3"/>
  <c r="G2680" i="3"/>
  <c r="L2260" i="3"/>
  <c r="O2260" i="3" s="1"/>
  <c r="K2261" i="3" s="1"/>
  <c r="D2263" i="3"/>
  <c r="E2263" i="3"/>
  <c r="F2263" i="3"/>
  <c r="B2263" i="3"/>
  <c r="C2263" i="3"/>
  <c r="H2262" i="3"/>
  <c r="M2681" i="3" l="1"/>
  <c r="I2681" i="3"/>
  <c r="N2681" i="3"/>
  <c r="A2682" i="3"/>
  <c r="G2681" i="3"/>
  <c r="H2263" i="3"/>
  <c r="J2263" i="3" s="1"/>
  <c r="J2262" i="3"/>
  <c r="L2261" i="3"/>
  <c r="O2261" i="3" s="1"/>
  <c r="K2262" i="3" s="1"/>
  <c r="M2682" i="3" l="1"/>
  <c r="I2682" i="3"/>
  <c r="N2682" i="3"/>
  <c r="A2683" i="3"/>
  <c r="G2682" i="3"/>
  <c r="F2264" i="3"/>
  <c r="E2264" i="3"/>
  <c r="D2264" i="3"/>
  <c r="B2264" i="3"/>
  <c r="H2264" i="3" s="1"/>
  <c r="C2264" i="3"/>
  <c r="L2262" i="3"/>
  <c r="O2262" i="3" s="1"/>
  <c r="K2263" i="3" s="1"/>
  <c r="P2262" i="3"/>
  <c r="P2261" i="3"/>
  <c r="M2683" i="3" l="1"/>
  <c r="I2683" i="3"/>
  <c r="N2683" i="3"/>
  <c r="A2684" i="3"/>
  <c r="G2683" i="3"/>
  <c r="L2263" i="3"/>
  <c r="O2263" i="3" s="1"/>
  <c r="K2264" i="3" s="1"/>
  <c r="M2684" i="3" l="1"/>
  <c r="I2684" i="3"/>
  <c r="N2684" i="3"/>
  <c r="A2685" i="3"/>
  <c r="G2684" i="3"/>
  <c r="F2265" i="3"/>
  <c r="B2265" i="3"/>
  <c r="E2265" i="3"/>
  <c r="C2265" i="3"/>
  <c r="H2265" i="3"/>
  <c r="D2265" i="3"/>
  <c r="L2264" i="3"/>
  <c r="O2264" i="3" s="1"/>
  <c r="K2265" i="3" s="1"/>
  <c r="J2264" i="3"/>
  <c r="M2685" i="3" l="1"/>
  <c r="I2685" i="3"/>
  <c r="N2685" i="3"/>
  <c r="A2686" i="3"/>
  <c r="G2685" i="3"/>
  <c r="J2265" i="3"/>
  <c r="F2266" i="3"/>
  <c r="D2266" i="3"/>
  <c r="C2266" i="3"/>
  <c r="B2266" i="3"/>
  <c r="H2266" i="3" s="1"/>
  <c r="E2266" i="3"/>
  <c r="P2264" i="3"/>
  <c r="P2263" i="3"/>
  <c r="M2686" i="3" l="1"/>
  <c r="I2686" i="3"/>
  <c r="N2686" i="3"/>
  <c r="A2687" i="3"/>
  <c r="G2686" i="3"/>
  <c r="J2266" i="3"/>
  <c r="L2265" i="3"/>
  <c r="O2265" i="3" s="1"/>
  <c r="K2266" i="3" s="1"/>
  <c r="M2687" i="3" l="1"/>
  <c r="I2687" i="3"/>
  <c r="N2687" i="3"/>
  <c r="A2688" i="3"/>
  <c r="G2687" i="3"/>
  <c r="F2267" i="3"/>
  <c r="C2267" i="3"/>
  <c r="B2267" i="3"/>
  <c r="D2267" i="3"/>
  <c r="E2267" i="3"/>
  <c r="P2265" i="3"/>
  <c r="L2266" i="3"/>
  <c r="O2266" i="3" s="1"/>
  <c r="K2267" i="3" s="1"/>
  <c r="M2688" i="3" l="1"/>
  <c r="I2688" i="3"/>
  <c r="N2688" i="3"/>
  <c r="A2689" i="3"/>
  <c r="G2688" i="3"/>
  <c r="D2268" i="3"/>
  <c r="E2268" i="3"/>
  <c r="F2268" i="3"/>
  <c r="C2268" i="3"/>
  <c r="B2268" i="3"/>
  <c r="H2267" i="3"/>
  <c r="M2689" i="3" l="1"/>
  <c r="I2689" i="3"/>
  <c r="N2689" i="3"/>
  <c r="A2690" i="3"/>
  <c r="G2689" i="3"/>
  <c r="J2267" i="3"/>
  <c r="L2267" i="3"/>
  <c r="O2267" i="3" s="1"/>
  <c r="K2268" i="3" s="1"/>
  <c r="C2269" i="3"/>
  <c r="D2269" i="3"/>
  <c r="F2269" i="3"/>
  <c r="E2269" i="3"/>
  <c r="B2269" i="3"/>
  <c r="H2268" i="3"/>
  <c r="M2690" i="3" l="1"/>
  <c r="I2690" i="3"/>
  <c r="N2690" i="3"/>
  <c r="A2691" i="3"/>
  <c r="G2690" i="3"/>
  <c r="F2270" i="3"/>
  <c r="C2270" i="3"/>
  <c r="E2270" i="3"/>
  <c r="D2270" i="3"/>
  <c r="B2270" i="3"/>
  <c r="H2269" i="3"/>
  <c r="P2266" i="3"/>
  <c r="J2268" i="3"/>
  <c r="P2267" i="3" s="1"/>
  <c r="M2691" i="3" l="1"/>
  <c r="I2691" i="3"/>
  <c r="N2691" i="3"/>
  <c r="A2692" i="3"/>
  <c r="G2691" i="3"/>
  <c r="J2269" i="3"/>
  <c r="D2271" i="3"/>
  <c r="C2271" i="3"/>
  <c r="E2271" i="3"/>
  <c r="F2271" i="3"/>
  <c r="B2271" i="3"/>
  <c r="L2268" i="3"/>
  <c r="O2268" i="3" s="1"/>
  <c r="K2269" i="3" s="1"/>
  <c r="H2270" i="3"/>
  <c r="P2268" i="3"/>
  <c r="M2692" i="3" l="1"/>
  <c r="I2692" i="3"/>
  <c r="N2692" i="3"/>
  <c r="A2693" i="3"/>
  <c r="G2692" i="3"/>
  <c r="J2270" i="3"/>
  <c r="H2271" i="3"/>
  <c r="C2272" i="3"/>
  <c r="B2272" i="3"/>
  <c r="F2272" i="3"/>
  <c r="D2272" i="3"/>
  <c r="E2272" i="3"/>
  <c r="J2271" i="3"/>
  <c r="L2269" i="3"/>
  <c r="O2269" i="3" s="1"/>
  <c r="K2270" i="3" s="1"/>
  <c r="P2269" i="3"/>
  <c r="M2693" i="3" l="1"/>
  <c r="I2693" i="3"/>
  <c r="N2693" i="3"/>
  <c r="A2694" i="3"/>
  <c r="G2693" i="3"/>
  <c r="E2273" i="3"/>
  <c r="B2273" i="3"/>
  <c r="F2273" i="3"/>
  <c r="C2273" i="3"/>
  <c r="D2273" i="3"/>
  <c r="H2272" i="3"/>
  <c r="L2270" i="3"/>
  <c r="O2270" i="3" s="1"/>
  <c r="K2271" i="3" s="1"/>
  <c r="P2270" i="3"/>
  <c r="M2694" i="3" l="1"/>
  <c r="I2694" i="3"/>
  <c r="N2694" i="3"/>
  <c r="A2695" i="3"/>
  <c r="G2694" i="3"/>
  <c r="J2272" i="3"/>
  <c r="H2273" i="3"/>
  <c r="J2273" i="3" s="1"/>
  <c r="F2274" i="3"/>
  <c r="E2274" i="3"/>
  <c r="C2274" i="3"/>
  <c r="B2274" i="3"/>
  <c r="D2274" i="3"/>
  <c r="L2271" i="3"/>
  <c r="O2271" i="3" s="1"/>
  <c r="K2272" i="3" s="1"/>
  <c r="M2695" i="3" l="1"/>
  <c r="I2695" i="3"/>
  <c r="N2695" i="3"/>
  <c r="A2696" i="3"/>
  <c r="G2695" i="3"/>
  <c r="D2275" i="3"/>
  <c r="E2275" i="3"/>
  <c r="C2275" i="3"/>
  <c r="F2275" i="3"/>
  <c r="B2275" i="3"/>
  <c r="H2274" i="3"/>
  <c r="L2272" i="3"/>
  <c r="O2272" i="3" s="1"/>
  <c r="K2273" i="3" s="1"/>
  <c r="P2272" i="3"/>
  <c r="P2271" i="3"/>
  <c r="M2696" i="3" l="1"/>
  <c r="I2696" i="3"/>
  <c r="N2696" i="3"/>
  <c r="A2697" i="3"/>
  <c r="G2696" i="3"/>
  <c r="J2274" i="3"/>
  <c r="F2276" i="3"/>
  <c r="E2276" i="3"/>
  <c r="J2276" i="3" s="1"/>
  <c r="B2276" i="3"/>
  <c r="H2276" i="3" s="1"/>
  <c r="C2276" i="3"/>
  <c r="D2276" i="3"/>
  <c r="H2275" i="3"/>
  <c r="L2273" i="3"/>
  <c r="O2273" i="3" s="1"/>
  <c r="K2274" i="3" s="1"/>
  <c r="M2697" i="3" l="1"/>
  <c r="I2697" i="3"/>
  <c r="N2697" i="3"/>
  <c r="A2698" i="3"/>
  <c r="G2697" i="3"/>
  <c r="L2274" i="3"/>
  <c r="O2274" i="3" s="1"/>
  <c r="K2275" i="3" s="1"/>
  <c r="J2275" i="3"/>
  <c r="P2275" i="3" s="1"/>
  <c r="P2274" i="3"/>
  <c r="P2273" i="3"/>
  <c r="M2698" i="3" l="1"/>
  <c r="I2698" i="3"/>
  <c r="N2698" i="3"/>
  <c r="A2699" i="3"/>
  <c r="G2698" i="3"/>
  <c r="L2275" i="3"/>
  <c r="O2275" i="3" s="1"/>
  <c r="K2276" i="3" s="1"/>
  <c r="C2277" i="3"/>
  <c r="H2277" i="3"/>
  <c r="B2277" i="3"/>
  <c r="D2277" i="3"/>
  <c r="E2277" i="3"/>
  <c r="J2277" i="3" s="1"/>
  <c r="F2277" i="3"/>
  <c r="M2699" i="3" l="1"/>
  <c r="I2699" i="3"/>
  <c r="N2699" i="3"/>
  <c r="A2700" i="3"/>
  <c r="G2699" i="3"/>
  <c r="P2276" i="3"/>
  <c r="L2276" i="3"/>
  <c r="O2276" i="3" s="1"/>
  <c r="K2277" i="3" s="1"/>
  <c r="M2700" i="3" l="1"/>
  <c r="I2700" i="3"/>
  <c r="N2700" i="3"/>
  <c r="A2701" i="3"/>
  <c r="G2700" i="3"/>
  <c r="F2278" i="3"/>
  <c r="E2278" i="3"/>
  <c r="C2278" i="3"/>
  <c r="B2278" i="3"/>
  <c r="H2278" i="3" s="1"/>
  <c r="D2278" i="3"/>
  <c r="L2277" i="3"/>
  <c r="O2277" i="3" s="1"/>
  <c r="K2278" i="3" s="1"/>
  <c r="M2701" i="3" l="1"/>
  <c r="I2701" i="3"/>
  <c r="N2701" i="3"/>
  <c r="A2702" i="3"/>
  <c r="G2701" i="3"/>
  <c r="L2278" i="3"/>
  <c r="O2278" i="3" s="1"/>
  <c r="J2278" i="3"/>
  <c r="M2702" i="3" l="1"/>
  <c r="I2702" i="3"/>
  <c r="N2702" i="3"/>
  <c r="A2703" i="3"/>
  <c r="G2702" i="3"/>
  <c r="B2279" i="3"/>
  <c r="C2279" i="3"/>
  <c r="F2279" i="3"/>
  <c r="E2279" i="3"/>
  <c r="H2279" i="3"/>
  <c r="D2279" i="3"/>
  <c r="K2279" i="3"/>
  <c r="P2277" i="3"/>
  <c r="M2703" i="3" l="1"/>
  <c r="I2703" i="3"/>
  <c r="N2703" i="3"/>
  <c r="A2704" i="3"/>
  <c r="G2703" i="3"/>
  <c r="J2279" i="3"/>
  <c r="D2280" i="3"/>
  <c r="H2280" i="3"/>
  <c r="E2280" i="3"/>
  <c r="J2280" i="3" s="1"/>
  <c r="B2280" i="3"/>
  <c r="C2280" i="3"/>
  <c r="F2280" i="3"/>
  <c r="M2704" i="3" l="1"/>
  <c r="I2704" i="3"/>
  <c r="N2704" i="3"/>
  <c r="A2705" i="3"/>
  <c r="G2704" i="3"/>
  <c r="L2279" i="3"/>
  <c r="O2279" i="3" s="1"/>
  <c r="K2280" i="3" s="1"/>
  <c r="P2279" i="3"/>
  <c r="P2278" i="3"/>
  <c r="M2705" i="3" l="1"/>
  <c r="I2705" i="3"/>
  <c r="N2705" i="3"/>
  <c r="A2706" i="3"/>
  <c r="G2705" i="3"/>
  <c r="L2280" i="3"/>
  <c r="O2280" i="3" s="1"/>
  <c r="D2281" i="3"/>
  <c r="E2281" i="3"/>
  <c r="C2281" i="3"/>
  <c r="B2281" i="3"/>
  <c r="K2281" i="3" s="1"/>
  <c r="F2281" i="3"/>
  <c r="M2706" i="3" l="1"/>
  <c r="I2706" i="3"/>
  <c r="N2706" i="3"/>
  <c r="A2707" i="3"/>
  <c r="G2706" i="3"/>
  <c r="H2281" i="3"/>
  <c r="J2281" i="3"/>
  <c r="M2707" i="3" l="1"/>
  <c r="I2707" i="3"/>
  <c r="N2707" i="3"/>
  <c r="A2708" i="3"/>
  <c r="G2707" i="3"/>
  <c r="E2282" i="3"/>
  <c r="B2282" i="3"/>
  <c r="D2282" i="3"/>
  <c r="F2282" i="3"/>
  <c r="H2282" i="3"/>
  <c r="C2282" i="3"/>
  <c r="P2280" i="3"/>
  <c r="L2281" i="3"/>
  <c r="O2281" i="3" s="1"/>
  <c r="K2282" i="3" s="1"/>
  <c r="M2708" i="3" l="1"/>
  <c r="I2708" i="3"/>
  <c r="N2708" i="3"/>
  <c r="A2709" i="3"/>
  <c r="G2708" i="3"/>
  <c r="B2283" i="3"/>
  <c r="C2283" i="3"/>
  <c r="D2283" i="3"/>
  <c r="E2283" i="3"/>
  <c r="F2283" i="3"/>
  <c r="J2282" i="3"/>
  <c r="M2709" i="3" l="1"/>
  <c r="I2709" i="3"/>
  <c r="N2709" i="3"/>
  <c r="A2710" i="3"/>
  <c r="G2709" i="3"/>
  <c r="P2281" i="3"/>
  <c r="H2283" i="3"/>
  <c r="L2282" i="3"/>
  <c r="O2282" i="3" s="1"/>
  <c r="K2283" i="3" s="1"/>
  <c r="M2710" i="3" l="1"/>
  <c r="I2710" i="3"/>
  <c r="N2710" i="3"/>
  <c r="A2711" i="3"/>
  <c r="G2710" i="3"/>
  <c r="J2283" i="3"/>
  <c r="L2283" i="3"/>
  <c r="O2283" i="3" s="1"/>
  <c r="F2284" i="3"/>
  <c r="E2284" i="3"/>
  <c r="B2284" i="3"/>
  <c r="C2284" i="3"/>
  <c r="D2284" i="3"/>
  <c r="M2711" i="3" l="1"/>
  <c r="I2711" i="3"/>
  <c r="N2711" i="3"/>
  <c r="A2712" i="3"/>
  <c r="G2711" i="3"/>
  <c r="D2285" i="3"/>
  <c r="B2285" i="3"/>
  <c r="F2285" i="3"/>
  <c r="C2285" i="3"/>
  <c r="E2285" i="3"/>
  <c r="K2284" i="3"/>
  <c r="P2282" i="3"/>
  <c r="H2284" i="3"/>
  <c r="M2712" i="3" l="1"/>
  <c r="I2712" i="3"/>
  <c r="N2712" i="3"/>
  <c r="A2713" i="3"/>
  <c r="G2712" i="3"/>
  <c r="J2284" i="3"/>
  <c r="L2284" i="3"/>
  <c r="C2286" i="3"/>
  <c r="D2286" i="3"/>
  <c r="E2286" i="3"/>
  <c r="F2286" i="3"/>
  <c r="B2286" i="3"/>
  <c r="O2284" i="3"/>
  <c r="K2285" i="3" s="1"/>
  <c r="H2285" i="3"/>
  <c r="M2713" i="3" l="1"/>
  <c r="I2713" i="3"/>
  <c r="N2713" i="3"/>
  <c r="A2714" i="3"/>
  <c r="G2713" i="3"/>
  <c r="J2285" i="3"/>
  <c r="L2285" i="3"/>
  <c r="B2287" i="3"/>
  <c r="D2287" i="3"/>
  <c r="C2287" i="3"/>
  <c r="E2287" i="3"/>
  <c r="F2287" i="3"/>
  <c r="H2286" i="3"/>
  <c r="P2284" i="3"/>
  <c r="P2283" i="3"/>
  <c r="O2285" i="3"/>
  <c r="K2286" i="3"/>
  <c r="M2714" i="3" l="1"/>
  <c r="I2714" i="3"/>
  <c r="N2714" i="3"/>
  <c r="A2715" i="3"/>
  <c r="G2714" i="3"/>
  <c r="D2288" i="3"/>
  <c r="B2288" i="3"/>
  <c r="F2288" i="3"/>
  <c r="E2288" i="3"/>
  <c r="C2288" i="3"/>
  <c r="J2286" i="3"/>
  <c r="L2286" i="3"/>
  <c r="O2286" i="3" s="1"/>
  <c r="K2287" i="3" s="1"/>
  <c r="H2287" i="3"/>
  <c r="J2287" i="3" s="1"/>
  <c r="P2285" i="3"/>
  <c r="M2715" i="3" l="1"/>
  <c r="I2715" i="3"/>
  <c r="N2715" i="3"/>
  <c r="A2716" i="3"/>
  <c r="G2715" i="3"/>
  <c r="P2286" i="3"/>
  <c r="H2288" i="3"/>
  <c r="L2287" i="3"/>
  <c r="O2287" i="3" s="1"/>
  <c r="K2288" i="3" s="1"/>
  <c r="M2716" i="3" l="1"/>
  <c r="I2716" i="3"/>
  <c r="N2716" i="3"/>
  <c r="A2717" i="3"/>
  <c r="G2716" i="3"/>
  <c r="J2288" i="3"/>
  <c r="L2288" i="3"/>
  <c r="O2288" i="3" s="1"/>
  <c r="C2289" i="3"/>
  <c r="E2289" i="3"/>
  <c r="D2289" i="3"/>
  <c r="F2289" i="3"/>
  <c r="B2289" i="3"/>
  <c r="M2717" i="3" l="1"/>
  <c r="I2717" i="3"/>
  <c r="N2717" i="3"/>
  <c r="A2718" i="3"/>
  <c r="G2717" i="3"/>
  <c r="B2290" i="3"/>
  <c r="D2290" i="3"/>
  <c r="C2290" i="3"/>
  <c r="F2290" i="3"/>
  <c r="E2290" i="3"/>
  <c r="K2289" i="3"/>
  <c r="H2289" i="3"/>
  <c r="P2287" i="3"/>
  <c r="M2718" i="3" l="1"/>
  <c r="I2718" i="3"/>
  <c r="N2718" i="3"/>
  <c r="A2719" i="3"/>
  <c r="G2718" i="3"/>
  <c r="J2289" i="3"/>
  <c r="L2289" i="3"/>
  <c r="O2289" i="3" s="1"/>
  <c r="K2290" i="3" s="1"/>
  <c r="H2290" i="3"/>
  <c r="J2290" i="3" s="1"/>
  <c r="E2291" i="3"/>
  <c r="C2291" i="3"/>
  <c r="F2291" i="3"/>
  <c r="D2291" i="3"/>
  <c r="B2291" i="3"/>
  <c r="M2719" i="3" l="1"/>
  <c r="I2719" i="3"/>
  <c r="N2719" i="3"/>
  <c r="A2720" i="3"/>
  <c r="G2719" i="3"/>
  <c r="F2292" i="3"/>
  <c r="D2292" i="3"/>
  <c r="E2292" i="3"/>
  <c r="C2292" i="3"/>
  <c r="B2292" i="3"/>
  <c r="H2291" i="3"/>
  <c r="P2289" i="3"/>
  <c r="P2288" i="3"/>
  <c r="L2290" i="3"/>
  <c r="O2290" i="3" s="1"/>
  <c r="K2291" i="3" s="1"/>
  <c r="M2720" i="3" l="1"/>
  <c r="I2720" i="3"/>
  <c r="N2720" i="3"/>
  <c r="A2721" i="3"/>
  <c r="G2720" i="3"/>
  <c r="J2291" i="3"/>
  <c r="L2291" i="3"/>
  <c r="O2291" i="3" s="1"/>
  <c r="K2292" i="3" s="1"/>
  <c r="H2292" i="3"/>
  <c r="M2721" i="3" l="1"/>
  <c r="I2721" i="3"/>
  <c r="N2721" i="3"/>
  <c r="A2722" i="3"/>
  <c r="G2721" i="3"/>
  <c r="L2292" i="3"/>
  <c r="O2292" i="3" s="1"/>
  <c r="K2293" i="3" s="1"/>
  <c r="J2292" i="3"/>
  <c r="C2293" i="3"/>
  <c r="B2293" i="3"/>
  <c r="J2293" i="3"/>
  <c r="F2293" i="3"/>
  <c r="E2293" i="3"/>
  <c r="D2293" i="3"/>
  <c r="H2293" i="3"/>
  <c r="P2291" i="3"/>
  <c r="P2290" i="3"/>
  <c r="M2722" i="3" l="1"/>
  <c r="I2722" i="3"/>
  <c r="N2722" i="3"/>
  <c r="A2723" i="3"/>
  <c r="G2722" i="3"/>
  <c r="D2294" i="3"/>
  <c r="B2294" i="3"/>
  <c r="C2294" i="3"/>
  <c r="F2294" i="3"/>
  <c r="E2294" i="3"/>
  <c r="L2293" i="3"/>
  <c r="O2293" i="3" s="1"/>
  <c r="P2292" i="3"/>
  <c r="M2723" i="3" l="1"/>
  <c r="I2723" i="3"/>
  <c r="N2723" i="3"/>
  <c r="A2724" i="3"/>
  <c r="G2723" i="3"/>
  <c r="D2295" i="3"/>
  <c r="C2295" i="3"/>
  <c r="B2295" i="3"/>
  <c r="E2295" i="3"/>
  <c r="F2295" i="3"/>
  <c r="H2294" i="3"/>
  <c r="K2294" i="3"/>
  <c r="J2294" i="3"/>
  <c r="M2724" i="3" l="1"/>
  <c r="I2724" i="3"/>
  <c r="N2724" i="3"/>
  <c r="A2725" i="3"/>
  <c r="G2724" i="3"/>
  <c r="C2296" i="3"/>
  <c r="E2296" i="3"/>
  <c r="D2296" i="3"/>
  <c r="B2296" i="3"/>
  <c r="F2296" i="3"/>
  <c r="H2295" i="3"/>
  <c r="P2293" i="3"/>
  <c r="L2294" i="3"/>
  <c r="O2294" i="3" s="1"/>
  <c r="K2295" i="3" s="1"/>
  <c r="M2725" i="3" l="1"/>
  <c r="I2725" i="3"/>
  <c r="N2725" i="3"/>
  <c r="A2726" i="3"/>
  <c r="G2725" i="3"/>
  <c r="J2295" i="3"/>
  <c r="H2296" i="3"/>
  <c r="M2726" i="3" l="1"/>
  <c r="I2726" i="3"/>
  <c r="N2726" i="3"/>
  <c r="A2727" i="3"/>
  <c r="G2726" i="3"/>
  <c r="J2296" i="3"/>
  <c r="L2295" i="3"/>
  <c r="O2295" i="3" s="1"/>
  <c r="K2296" i="3" s="1"/>
  <c r="E2297" i="3"/>
  <c r="F2297" i="3"/>
  <c r="C2297" i="3"/>
  <c r="B2297" i="3"/>
  <c r="D2297" i="3"/>
  <c r="H2297" i="3"/>
  <c r="P2295" i="3"/>
  <c r="P2294" i="3"/>
  <c r="M2727" i="3" l="1"/>
  <c r="I2727" i="3"/>
  <c r="N2727" i="3"/>
  <c r="A2728" i="3"/>
  <c r="G2727" i="3"/>
  <c r="E2298" i="3"/>
  <c r="D2298" i="3"/>
  <c r="C2298" i="3"/>
  <c r="B2298" i="3"/>
  <c r="F2298" i="3"/>
  <c r="L2296" i="3"/>
  <c r="O2296" i="3" s="1"/>
  <c r="K2297" i="3" s="1"/>
  <c r="M2728" i="3" l="1"/>
  <c r="I2728" i="3"/>
  <c r="N2728" i="3"/>
  <c r="A2729" i="3"/>
  <c r="G2728" i="3"/>
  <c r="E2299" i="3"/>
  <c r="F2299" i="3"/>
  <c r="D2299" i="3"/>
  <c r="B2299" i="3"/>
  <c r="C2299" i="3"/>
  <c r="H2298" i="3"/>
  <c r="J2298" i="3" s="1"/>
  <c r="L2297" i="3"/>
  <c r="O2297" i="3" s="1"/>
  <c r="K2298" i="3" s="1"/>
  <c r="J2297" i="3"/>
  <c r="M2729" i="3" l="1"/>
  <c r="I2729" i="3"/>
  <c r="N2729" i="3"/>
  <c r="A2730" i="3"/>
  <c r="G2729" i="3"/>
  <c r="L2298" i="3"/>
  <c r="O2298" i="3" s="1"/>
  <c r="K2299" i="3" s="1"/>
  <c r="H2299" i="3"/>
  <c r="P2297" i="3"/>
  <c r="P2296" i="3"/>
  <c r="M2730" i="3" l="1"/>
  <c r="I2730" i="3"/>
  <c r="N2730" i="3"/>
  <c r="A2731" i="3"/>
  <c r="G2730" i="3"/>
  <c r="J2299" i="3"/>
  <c r="L2299" i="3"/>
  <c r="O2299" i="3" s="1"/>
  <c r="E2300" i="3"/>
  <c r="C2300" i="3"/>
  <c r="D2300" i="3"/>
  <c r="F2300" i="3"/>
  <c r="B2300" i="3"/>
  <c r="M2731" i="3" l="1"/>
  <c r="I2731" i="3"/>
  <c r="N2731" i="3"/>
  <c r="A2732" i="3"/>
  <c r="G2731" i="3"/>
  <c r="F2301" i="3"/>
  <c r="E2301" i="3"/>
  <c r="C2301" i="3"/>
  <c r="D2301" i="3"/>
  <c r="B2301" i="3"/>
  <c r="J2300" i="3"/>
  <c r="H2300" i="3"/>
  <c r="K2300" i="3"/>
  <c r="P2299" i="3"/>
  <c r="P2298" i="3"/>
  <c r="M2732" i="3" l="1"/>
  <c r="I2732" i="3"/>
  <c r="N2732" i="3"/>
  <c r="A2733" i="3"/>
  <c r="G2732" i="3"/>
  <c r="F2302" i="3"/>
  <c r="C2302" i="3"/>
  <c r="E2302" i="3"/>
  <c r="D2302" i="3"/>
  <c r="B2302" i="3"/>
  <c r="J2301" i="3"/>
  <c r="H2301" i="3"/>
  <c r="L2300" i="3"/>
  <c r="O2300" i="3" s="1"/>
  <c r="K2301" i="3" s="1"/>
  <c r="M2733" i="3" l="1"/>
  <c r="I2733" i="3"/>
  <c r="N2733" i="3"/>
  <c r="A2734" i="3"/>
  <c r="G2733" i="3"/>
  <c r="F2303" i="3"/>
  <c r="C2303" i="3"/>
  <c r="B2303" i="3"/>
  <c r="E2303" i="3"/>
  <c r="D2303" i="3"/>
  <c r="L2301" i="3"/>
  <c r="O2301" i="3" s="1"/>
  <c r="K2302" i="3" s="1"/>
  <c r="H2302" i="3"/>
  <c r="J2302" i="3"/>
  <c r="P2301" i="3" s="1"/>
  <c r="P2300" i="3"/>
  <c r="M2734" i="3" l="1"/>
  <c r="I2734" i="3"/>
  <c r="N2734" i="3"/>
  <c r="A2735" i="3"/>
  <c r="G2734" i="3"/>
  <c r="H2303" i="3"/>
  <c r="L2302" i="3"/>
  <c r="O2302" i="3" s="1"/>
  <c r="K2303" i="3" s="1"/>
  <c r="M2735" i="3" l="1"/>
  <c r="I2735" i="3"/>
  <c r="N2735" i="3"/>
  <c r="A2736" i="3"/>
  <c r="G2735" i="3"/>
  <c r="J2303" i="3"/>
  <c r="L2303" i="3"/>
  <c r="O2303" i="3" s="1"/>
  <c r="C2304" i="3"/>
  <c r="F2304" i="3"/>
  <c r="E2304" i="3"/>
  <c r="H2304" i="3"/>
  <c r="D2304" i="3"/>
  <c r="B2304" i="3"/>
  <c r="M2736" i="3" l="1"/>
  <c r="I2736" i="3"/>
  <c r="N2736" i="3"/>
  <c r="A2737" i="3"/>
  <c r="G2736" i="3"/>
  <c r="E2305" i="3"/>
  <c r="B2305" i="3"/>
  <c r="F2305" i="3"/>
  <c r="C2305" i="3"/>
  <c r="D2305" i="3"/>
  <c r="K2304" i="3"/>
  <c r="J2304" i="3"/>
  <c r="P2302" i="3"/>
  <c r="M2737" i="3" l="1"/>
  <c r="I2737" i="3"/>
  <c r="N2737" i="3"/>
  <c r="A2738" i="3"/>
  <c r="G2737" i="3"/>
  <c r="B2306" i="3"/>
  <c r="C2306" i="3"/>
  <c r="E2306" i="3"/>
  <c r="F2306" i="3"/>
  <c r="D2306" i="3"/>
  <c r="H2305" i="3"/>
  <c r="J2305" i="3" s="1"/>
  <c r="P2304" i="3"/>
  <c r="P2303" i="3"/>
  <c r="L2304" i="3"/>
  <c r="O2304" i="3" s="1"/>
  <c r="K2305" i="3" s="1"/>
  <c r="M2738" i="3" l="1"/>
  <c r="I2738" i="3"/>
  <c r="N2738" i="3"/>
  <c r="A2739" i="3"/>
  <c r="G2738" i="3"/>
  <c r="B2307" i="3"/>
  <c r="E2307" i="3"/>
  <c r="D2307" i="3"/>
  <c r="C2307" i="3"/>
  <c r="F2307" i="3"/>
  <c r="H2306" i="3"/>
  <c r="L2305" i="3"/>
  <c r="O2305" i="3" s="1"/>
  <c r="K2306" i="3" s="1"/>
  <c r="M2739" i="3" l="1"/>
  <c r="I2739" i="3"/>
  <c r="N2739" i="3"/>
  <c r="A2740" i="3"/>
  <c r="G2739" i="3"/>
  <c r="J2306" i="3"/>
  <c r="L2306" i="3"/>
  <c r="H2307" i="3"/>
  <c r="C2308" i="3"/>
  <c r="E2308" i="3"/>
  <c r="F2308" i="3"/>
  <c r="B2308" i="3"/>
  <c r="D2308" i="3"/>
  <c r="O2306" i="3"/>
  <c r="K2307" i="3" s="1"/>
  <c r="J2307" i="3"/>
  <c r="M2740" i="3" l="1"/>
  <c r="I2740" i="3"/>
  <c r="N2740" i="3"/>
  <c r="A2741" i="3"/>
  <c r="G2740" i="3"/>
  <c r="H2308" i="3"/>
  <c r="L2307" i="3"/>
  <c r="O2307" i="3" s="1"/>
  <c r="K2308" i="3" s="1"/>
  <c r="P2306" i="3"/>
  <c r="P2305" i="3"/>
  <c r="M2741" i="3" l="1"/>
  <c r="I2741" i="3"/>
  <c r="N2741" i="3"/>
  <c r="A2742" i="3"/>
  <c r="G2741" i="3"/>
  <c r="J2308" i="3"/>
  <c r="L2308" i="3"/>
  <c r="O2308" i="3" s="1"/>
  <c r="F2309" i="3"/>
  <c r="E2309" i="3"/>
  <c r="D2309" i="3"/>
  <c r="C2309" i="3"/>
  <c r="B2309" i="3"/>
  <c r="M2742" i="3" l="1"/>
  <c r="I2742" i="3"/>
  <c r="N2742" i="3"/>
  <c r="A2743" i="3"/>
  <c r="G2742" i="3"/>
  <c r="F2310" i="3"/>
  <c r="E2310" i="3"/>
  <c r="B2310" i="3"/>
  <c r="D2310" i="3"/>
  <c r="C2310" i="3"/>
  <c r="J2309" i="3"/>
  <c r="P2308" i="3" s="1"/>
  <c r="H2309" i="3"/>
  <c r="K2309" i="3"/>
  <c r="P2307" i="3"/>
  <c r="M2743" i="3" l="1"/>
  <c r="I2743" i="3"/>
  <c r="N2743" i="3"/>
  <c r="G2743" i="3"/>
  <c r="A2744" i="3"/>
  <c r="B2311" i="3"/>
  <c r="C2311" i="3"/>
  <c r="E2311" i="3"/>
  <c r="F2311" i="3"/>
  <c r="D2311" i="3"/>
  <c r="H2310" i="3"/>
  <c r="M2744" i="3" l="1"/>
  <c r="I2744" i="3"/>
  <c r="N2744" i="3"/>
  <c r="A2745" i="3"/>
  <c r="G2744" i="3"/>
  <c r="J2310" i="3"/>
  <c r="B2312" i="3"/>
  <c r="D2312" i="3"/>
  <c r="C2312" i="3"/>
  <c r="E2312" i="3"/>
  <c r="F2312" i="3"/>
  <c r="L2309" i="3"/>
  <c r="O2309" i="3" s="1"/>
  <c r="K2310" i="3" s="1"/>
  <c r="H2311" i="3"/>
  <c r="J2311" i="3" s="1"/>
  <c r="M2745" i="3" l="1"/>
  <c r="I2745" i="3"/>
  <c r="N2745" i="3"/>
  <c r="G2745" i="3"/>
  <c r="A2746" i="3"/>
  <c r="C2313" i="3"/>
  <c r="E2313" i="3"/>
  <c r="F2313" i="3"/>
  <c r="D2313" i="3"/>
  <c r="B2313" i="3"/>
  <c r="L2310" i="3"/>
  <c r="O2310" i="3" s="1"/>
  <c r="K2311" i="3" s="1"/>
  <c r="H2312" i="3"/>
  <c r="J2312" i="3" s="1"/>
  <c r="P2310" i="3"/>
  <c r="P2309" i="3"/>
  <c r="M2746" i="3" l="1"/>
  <c r="I2746" i="3"/>
  <c r="N2746" i="3"/>
  <c r="A2747" i="3"/>
  <c r="G2746" i="3"/>
  <c r="L2311" i="3"/>
  <c r="O2311" i="3" s="1"/>
  <c r="K2312" i="3" s="1"/>
  <c r="F2314" i="3"/>
  <c r="B2314" i="3"/>
  <c r="D2314" i="3"/>
  <c r="E2314" i="3"/>
  <c r="C2314" i="3"/>
  <c r="H2313" i="3"/>
  <c r="P2311" i="3"/>
  <c r="M2747" i="3" l="1"/>
  <c r="I2747" i="3"/>
  <c r="N2747" i="3"/>
  <c r="A2748" i="3"/>
  <c r="G2747" i="3"/>
  <c r="E2315" i="3"/>
  <c r="F2315" i="3"/>
  <c r="D2315" i="3"/>
  <c r="C2315" i="3"/>
  <c r="B2315" i="3"/>
  <c r="L2312" i="3"/>
  <c r="O2312" i="3" s="1"/>
  <c r="K2313" i="3" s="1"/>
  <c r="J2313" i="3"/>
  <c r="H2314" i="3"/>
  <c r="M2748" i="3" l="1"/>
  <c r="I2748" i="3"/>
  <c r="N2748" i="3"/>
  <c r="A2749" i="3"/>
  <c r="G2748" i="3"/>
  <c r="B2316" i="3"/>
  <c r="E2316" i="3"/>
  <c r="C2316" i="3"/>
  <c r="D2316" i="3"/>
  <c r="F2316" i="3"/>
  <c r="J2314" i="3"/>
  <c r="H2315" i="3"/>
  <c r="P2312" i="3"/>
  <c r="L2313" i="3"/>
  <c r="O2313" i="3" s="1"/>
  <c r="K2314" i="3" s="1"/>
  <c r="M2749" i="3" l="1"/>
  <c r="I2749" i="3"/>
  <c r="N2749" i="3"/>
  <c r="A2750" i="3"/>
  <c r="G2749" i="3"/>
  <c r="L2314" i="3"/>
  <c r="O2314" i="3" s="1"/>
  <c r="K2315" i="3" s="1"/>
  <c r="H2316" i="3"/>
  <c r="J2315" i="3"/>
  <c r="P2314" i="3"/>
  <c r="P2313" i="3"/>
  <c r="M2750" i="3" l="1"/>
  <c r="I2750" i="3"/>
  <c r="N2750" i="3"/>
  <c r="A2751" i="3"/>
  <c r="G2750" i="3"/>
  <c r="J2316" i="3"/>
  <c r="L2315" i="3"/>
  <c r="O2315" i="3" s="1"/>
  <c r="K2316" i="3" s="1"/>
  <c r="B2317" i="3"/>
  <c r="C2317" i="3"/>
  <c r="D2317" i="3"/>
  <c r="F2317" i="3"/>
  <c r="E2317" i="3"/>
  <c r="J2317" i="3" s="1"/>
  <c r="H2317" i="3"/>
  <c r="P2315" i="3"/>
  <c r="M2751" i="3" l="1"/>
  <c r="I2751" i="3"/>
  <c r="N2751" i="3"/>
  <c r="A2752" i="3"/>
  <c r="G2751" i="3"/>
  <c r="D2318" i="3"/>
  <c r="F2318" i="3"/>
  <c r="B2318" i="3"/>
  <c r="C2318" i="3"/>
  <c r="E2318" i="3"/>
  <c r="J2318" i="3" s="1"/>
  <c r="H2318" i="3"/>
  <c r="L2316" i="3"/>
  <c r="O2316" i="3" s="1"/>
  <c r="K2317" i="3" s="1"/>
  <c r="P2316" i="3"/>
  <c r="M2752" i="3" l="1"/>
  <c r="I2752" i="3"/>
  <c r="N2752" i="3"/>
  <c r="G2752" i="3"/>
  <c r="A2753" i="3"/>
  <c r="P2317" i="3"/>
  <c r="D2319" i="3"/>
  <c r="B2319" i="3"/>
  <c r="J2319" i="3"/>
  <c r="F2319" i="3"/>
  <c r="E2319" i="3"/>
  <c r="C2319" i="3"/>
  <c r="H2319" i="3"/>
  <c r="L2317" i="3"/>
  <c r="O2317" i="3" s="1"/>
  <c r="K2318" i="3" s="1"/>
  <c r="M2753" i="3" l="1"/>
  <c r="I2753" i="3"/>
  <c r="N2753" i="3"/>
  <c r="G2753" i="3"/>
  <c r="A2754" i="3"/>
  <c r="F2320" i="3"/>
  <c r="B2320" i="3"/>
  <c r="D2320" i="3"/>
  <c r="E2320" i="3"/>
  <c r="C2320" i="3"/>
  <c r="P2318" i="3"/>
  <c r="L2318" i="3"/>
  <c r="O2318" i="3" s="1"/>
  <c r="K2319" i="3" s="1"/>
  <c r="M2754" i="3" l="1"/>
  <c r="I2754" i="3"/>
  <c r="N2754" i="3"/>
  <c r="G2754" i="3"/>
  <c r="A2755" i="3"/>
  <c r="L2319" i="3"/>
  <c r="O2319" i="3" s="1"/>
  <c r="K2320" i="3" s="1"/>
  <c r="H2320" i="3"/>
  <c r="M2755" i="3" l="1"/>
  <c r="I2755" i="3"/>
  <c r="N2755" i="3"/>
  <c r="A2756" i="3"/>
  <c r="G2755" i="3"/>
  <c r="J2320" i="3"/>
  <c r="L2320" i="3"/>
  <c r="O2320" i="3"/>
  <c r="F2321" i="3"/>
  <c r="D2321" i="3"/>
  <c r="C2321" i="3"/>
  <c r="B2321" i="3"/>
  <c r="E2321" i="3"/>
  <c r="M2756" i="3" l="1"/>
  <c r="I2756" i="3"/>
  <c r="N2756" i="3"/>
  <c r="A2757" i="3"/>
  <c r="G2756" i="3"/>
  <c r="B2322" i="3"/>
  <c r="E2322" i="3"/>
  <c r="D2322" i="3"/>
  <c r="C2322" i="3"/>
  <c r="F2322" i="3"/>
  <c r="K2321" i="3"/>
  <c r="H2321" i="3"/>
  <c r="P2319" i="3"/>
  <c r="M2757" i="3" l="1"/>
  <c r="I2757" i="3"/>
  <c r="N2757" i="3"/>
  <c r="A2758" i="3"/>
  <c r="G2757" i="3"/>
  <c r="J2321" i="3"/>
  <c r="L2321" i="3"/>
  <c r="O2321" i="3" s="1"/>
  <c r="K2322" i="3" s="1"/>
  <c r="H2322" i="3"/>
  <c r="J2322" i="3"/>
  <c r="M2758" i="3" l="1"/>
  <c r="I2758" i="3"/>
  <c r="N2758" i="3"/>
  <c r="A2759" i="3"/>
  <c r="G2758" i="3"/>
  <c r="P2321" i="3"/>
  <c r="P2320" i="3"/>
  <c r="F2323" i="3"/>
  <c r="C2323" i="3"/>
  <c r="B2323" i="3"/>
  <c r="H2323" i="3" s="1"/>
  <c r="E2323" i="3"/>
  <c r="D2323" i="3"/>
  <c r="L2322" i="3"/>
  <c r="O2322" i="3" s="1"/>
  <c r="M2759" i="3" l="1"/>
  <c r="I2759" i="3"/>
  <c r="N2759" i="3"/>
  <c r="G2759" i="3"/>
  <c r="A2760" i="3"/>
  <c r="K2323" i="3"/>
  <c r="J2323" i="3"/>
  <c r="M2760" i="3" l="1"/>
  <c r="I2760" i="3"/>
  <c r="N2760" i="3"/>
  <c r="A2761" i="3"/>
  <c r="G2760" i="3"/>
  <c r="C2324" i="3"/>
  <c r="B2324" i="3"/>
  <c r="E2324" i="3"/>
  <c r="F2324" i="3"/>
  <c r="D2324" i="3"/>
  <c r="P2322" i="3"/>
  <c r="L2323" i="3"/>
  <c r="O2323" i="3" s="1"/>
  <c r="M2761" i="3" l="1"/>
  <c r="I2761" i="3"/>
  <c r="N2761" i="3"/>
  <c r="G2761" i="3"/>
  <c r="A2762" i="3"/>
  <c r="F2325" i="3"/>
  <c r="B2325" i="3"/>
  <c r="C2325" i="3"/>
  <c r="D2325" i="3"/>
  <c r="E2325" i="3"/>
  <c r="H2324" i="3"/>
  <c r="K2324" i="3"/>
  <c r="M2762" i="3" l="1"/>
  <c r="I2762" i="3"/>
  <c r="N2762" i="3"/>
  <c r="A2763" i="3"/>
  <c r="G2762" i="3"/>
  <c r="B2326" i="3"/>
  <c r="C2326" i="3"/>
  <c r="E2326" i="3"/>
  <c r="F2326" i="3"/>
  <c r="D2326" i="3"/>
  <c r="H2325" i="3"/>
  <c r="J2324" i="3"/>
  <c r="M2763" i="3" l="1"/>
  <c r="I2763" i="3"/>
  <c r="N2763" i="3"/>
  <c r="A2764" i="3"/>
  <c r="G2763" i="3"/>
  <c r="J2325" i="3"/>
  <c r="H2326" i="3"/>
  <c r="B2327" i="3"/>
  <c r="E2327" i="3"/>
  <c r="D2327" i="3"/>
  <c r="C2327" i="3"/>
  <c r="F2327" i="3"/>
  <c r="P2324" i="3"/>
  <c r="P2323" i="3"/>
  <c r="J2326" i="3"/>
  <c r="L2324" i="3"/>
  <c r="O2324" i="3" s="1"/>
  <c r="K2325" i="3" s="1"/>
  <c r="M2764" i="3" l="1"/>
  <c r="I2764" i="3"/>
  <c r="N2764" i="3"/>
  <c r="A2765" i="3"/>
  <c r="G2764" i="3"/>
  <c r="C2328" i="3"/>
  <c r="F2328" i="3"/>
  <c r="D2328" i="3"/>
  <c r="B2328" i="3"/>
  <c r="E2328" i="3"/>
  <c r="H2327" i="3"/>
  <c r="L2325" i="3"/>
  <c r="O2325" i="3" s="1"/>
  <c r="K2326" i="3" s="1"/>
  <c r="P2325" i="3"/>
  <c r="M2765" i="3" l="1"/>
  <c r="I2765" i="3"/>
  <c r="N2765" i="3"/>
  <c r="A2766" i="3"/>
  <c r="G2765" i="3"/>
  <c r="C2329" i="3"/>
  <c r="D2329" i="3"/>
  <c r="F2329" i="3"/>
  <c r="E2329" i="3"/>
  <c r="B2329" i="3"/>
  <c r="L2326" i="3"/>
  <c r="O2326" i="3" s="1"/>
  <c r="K2327" i="3" s="1"/>
  <c r="J2327" i="3"/>
  <c r="H2328" i="3"/>
  <c r="M2766" i="3" l="1"/>
  <c r="I2766" i="3"/>
  <c r="N2766" i="3"/>
  <c r="A2767" i="3"/>
  <c r="G2766" i="3"/>
  <c r="J2328" i="3"/>
  <c r="H2329" i="3"/>
  <c r="J2329" i="3"/>
  <c r="L2327" i="3"/>
  <c r="O2327" i="3" s="1"/>
  <c r="K2328" i="3" s="1"/>
  <c r="P2327" i="3"/>
  <c r="P2326" i="3"/>
  <c r="M2767" i="3" l="1"/>
  <c r="I2767" i="3"/>
  <c r="N2767" i="3"/>
  <c r="A2768" i="3"/>
  <c r="G2767" i="3"/>
  <c r="L2328" i="3"/>
  <c r="O2328" i="3" s="1"/>
  <c r="K2329" i="3" s="1"/>
  <c r="P2328" i="3"/>
  <c r="D2330" i="3"/>
  <c r="C2330" i="3"/>
  <c r="E2330" i="3"/>
  <c r="F2330" i="3"/>
  <c r="B2330" i="3"/>
  <c r="M2768" i="3" l="1"/>
  <c r="I2768" i="3"/>
  <c r="N2768" i="3"/>
  <c r="A2769" i="3"/>
  <c r="G2768" i="3"/>
  <c r="J2330" i="3"/>
  <c r="L2329" i="3"/>
  <c r="O2329" i="3" s="1"/>
  <c r="K2330" i="3" s="1"/>
  <c r="H2330" i="3"/>
  <c r="M2769" i="3" l="1"/>
  <c r="I2769" i="3"/>
  <c r="N2769" i="3"/>
  <c r="A2770" i="3"/>
  <c r="G2769" i="3"/>
  <c r="L2330" i="3"/>
  <c r="O2330" i="3" s="1"/>
  <c r="E2331" i="3"/>
  <c r="D2331" i="3"/>
  <c r="C2331" i="3"/>
  <c r="F2331" i="3"/>
  <c r="B2331" i="3"/>
  <c r="H2331" i="3" s="1"/>
  <c r="P2329" i="3"/>
  <c r="M2770" i="3" l="1"/>
  <c r="I2770" i="3"/>
  <c r="N2770" i="3"/>
  <c r="A2771" i="3"/>
  <c r="G2770" i="3"/>
  <c r="J2331" i="3"/>
  <c r="K2331" i="3"/>
  <c r="M2771" i="3" l="1"/>
  <c r="I2771" i="3"/>
  <c r="N2771" i="3"/>
  <c r="A2772" i="3"/>
  <c r="G2771" i="3"/>
  <c r="P2330" i="3"/>
  <c r="F2332" i="3"/>
  <c r="C2332" i="3"/>
  <c r="D2332" i="3"/>
  <c r="B2332" i="3"/>
  <c r="E2332" i="3"/>
  <c r="L2331" i="3"/>
  <c r="O2331" i="3" s="1"/>
  <c r="K2332" i="3" s="1"/>
  <c r="M2772" i="3" l="1"/>
  <c r="I2772" i="3"/>
  <c r="N2772" i="3"/>
  <c r="A2773" i="3"/>
  <c r="G2772" i="3"/>
  <c r="D2333" i="3"/>
  <c r="F2333" i="3"/>
  <c r="B2333" i="3"/>
  <c r="C2333" i="3"/>
  <c r="E2333" i="3"/>
  <c r="H2332" i="3"/>
  <c r="M2773" i="3" l="1"/>
  <c r="I2773" i="3"/>
  <c r="N2773" i="3"/>
  <c r="A2774" i="3"/>
  <c r="G2773" i="3"/>
  <c r="E2334" i="3"/>
  <c r="F2334" i="3"/>
  <c r="B2334" i="3"/>
  <c r="C2334" i="3"/>
  <c r="D2334" i="3"/>
  <c r="J2332" i="3"/>
  <c r="L2332" i="3"/>
  <c r="O2332" i="3" s="1"/>
  <c r="K2333" i="3" s="1"/>
  <c r="H2333" i="3"/>
  <c r="M2774" i="3" l="1"/>
  <c r="I2774" i="3"/>
  <c r="N2774" i="3"/>
  <c r="A2775" i="3"/>
  <c r="G2774" i="3"/>
  <c r="E2335" i="3"/>
  <c r="F2335" i="3"/>
  <c r="D2335" i="3"/>
  <c r="B2335" i="3"/>
  <c r="C2335" i="3"/>
  <c r="J2333" i="3"/>
  <c r="P2332" i="3" s="1"/>
  <c r="H2334" i="3"/>
  <c r="L2333" i="3"/>
  <c r="O2333" i="3" s="1"/>
  <c r="K2334" i="3" s="1"/>
  <c r="P2331" i="3"/>
  <c r="M2775" i="3" l="1"/>
  <c r="I2775" i="3"/>
  <c r="N2775" i="3"/>
  <c r="A2776" i="3"/>
  <c r="G2775" i="3"/>
  <c r="F2336" i="3"/>
  <c r="E2336" i="3"/>
  <c r="C2336" i="3"/>
  <c r="D2336" i="3"/>
  <c r="B2336" i="3"/>
  <c r="L2334" i="3"/>
  <c r="O2334" i="3" s="1"/>
  <c r="K2335" i="3" s="1"/>
  <c r="J2334" i="3"/>
  <c r="P2333" i="3" s="1"/>
  <c r="H2335" i="3"/>
  <c r="M2776" i="3" l="1"/>
  <c r="I2776" i="3"/>
  <c r="N2776" i="3"/>
  <c r="A2777" i="3"/>
  <c r="G2776" i="3"/>
  <c r="B2337" i="3"/>
  <c r="C2337" i="3"/>
  <c r="E2337" i="3"/>
  <c r="D2337" i="3"/>
  <c r="F2337" i="3"/>
  <c r="J2335" i="3"/>
  <c r="P2334" i="3"/>
  <c r="H2336" i="3"/>
  <c r="M2777" i="3" l="1"/>
  <c r="I2777" i="3"/>
  <c r="N2777" i="3"/>
  <c r="A2778" i="3"/>
  <c r="G2777" i="3"/>
  <c r="J2336" i="3"/>
  <c r="H2337" i="3"/>
  <c r="J2337" i="3" s="1"/>
  <c r="L2335" i="3"/>
  <c r="O2335" i="3" s="1"/>
  <c r="K2336" i="3" s="1"/>
  <c r="P2335" i="3"/>
  <c r="M2778" i="3" l="1"/>
  <c r="I2778" i="3"/>
  <c r="N2778" i="3"/>
  <c r="A2779" i="3"/>
  <c r="G2778" i="3"/>
  <c r="L2336" i="3"/>
  <c r="O2336" i="3" s="1"/>
  <c r="K2337" i="3" s="1"/>
  <c r="E2338" i="3"/>
  <c r="C2338" i="3"/>
  <c r="F2338" i="3"/>
  <c r="B2338" i="3"/>
  <c r="H2338" i="3" s="1"/>
  <c r="D2338" i="3"/>
  <c r="P2336" i="3"/>
  <c r="M2779" i="3" l="1"/>
  <c r="I2779" i="3"/>
  <c r="N2779" i="3"/>
  <c r="A2780" i="3"/>
  <c r="G2779" i="3"/>
  <c r="L2337" i="3"/>
  <c r="O2337" i="3" s="1"/>
  <c r="K2338" i="3" s="1"/>
  <c r="M2780" i="3" l="1"/>
  <c r="I2780" i="3"/>
  <c r="N2780" i="3"/>
  <c r="A2781" i="3"/>
  <c r="G2780" i="3"/>
  <c r="F2339" i="3"/>
  <c r="E2339" i="3"/>
  <c r="D2339" i="3"/>
  <c r="C2339" i="3"/>
  <c r="B2339" i="3"/>
  <c r="J2338" i="3"/>
  <c r="L2338" i="3"/>
  <c r="O2338" i="3" s="1"/>
  <c r="M2781" i="3" l="1"/>
  <c r="I2781" i="3"/>
  <c r="N2781" i="3"/>
  <c r="A2782" i="3"/>
  <c r="G2781" i="3"/>
  <c r="E2340" i="3"/>
  <c r="F2340" i="3"/>
  <c r="D2340" i="3"/>
  <c r="B2340" i="3"/>
  <c r="C2340" i="3"/>
  <c r="K2339" i="3"/>
  <c r="P2337" i="3"/>
  <c r="H2339" i="3"/>
  <c r="J2339" i="3" s="1"/>
  <c r="P2338" i="3" s="1"/>
  <c r="M2782" i="3" l="1"/>
  <c r="I2782" i="3"/>
  <c r="N2782" i="3"/>
  <c r="A2783" i="3"/>
  <c r="G2782" i="3"/>
  <c r="C2341" i="3"/>
  <c r="B2341" i="3"/>
  <c r="E2341" i="3"/>
  <c r="F2341" i="3"/>
  <c r="D2341" i="3"/>
  <c r="H2340" i="3"/>
  <c r="L2339" i="3"/>
  <c r="O2339" i="3" s="1"/>
  <c r="K2340" i="3" s="1"/>
  <c r="M2783" i="3" l="1"/>
  <c r="I2783" i="3"/>
  <c r="N2783" i="3"/>
  <c r="A2784" i="3"/>
  <c r="G2783" i="3"/>
  <c r="J2340" i="3"/>
  <c r="L2340" i="3"/>
  <c r="O2340" i="3" s="1"/>
  <c r="K2341" i="3" s="1"/>
  <c r="B2342" i="3"/>
  <c r="D2342" i="3"/>
  <c r="C2342" i="3"/>
  <c r="E2342" i="3"/>
  <c r="F2342" i="3"/>
  <c r="H2341" i="3"/>
  <c r="J2341" i="3"/>
  <c r="M2784" i="3" l="1"/>
  <c r="I2784" i="3"/>
  <c r="N2784" i="3"/>
  <c r="A2785" i="3"/>
  <c r="G2784" i="3"/>
  <c r="E2343" i="3"/>
  <c r="C2343" i="3"/>
  <c r="D2343" i="3"/>
  <c r="B2343" i="3"/>
  <c r="F2343" i="3"/>
  <c r="H2342" i="3"/>
  <c r="P2340" i="3"/>
  <c r="P2339" i="3"/>
  <c r="M2785" i="3" l="1"/>
  <c r="I2785" i="3"/>
  <c r="N2785" i="3"/>
  <c r="A2786" i="3"/>
  <c r="G2785" i="3"/>
  <c r="J2342" i="3"/>
  <c r="B2344" i="3"/>
  <c r="C2344" i="3"/>
  <c r="F2344" i="3"/>
  <c r="D2344" i="3"/>
  <c r="E2344" i="3"/>
  <c r="L2341" i="3"/>
  <c r="O2341" i="3" s="1"/>
  <c r="K2342" i="3" s="1"/>
  <c r="H2343" i="3"/>
  <c r="M2786" i="3" l="1"/>
  <c r="I2786" i="3"/>
  <c r="N2786" i="3"/>
  <c r="A2787" i="3"/>
  <c r="G2786" i="3"/>
  <c r="J2343" i="3"/>
  <c r="H2344" i="3"/>
  <c r="J2344" i="3" s="1"/>
  <c r="L2342" i="3"/>
  <c r="O2342" i="3"/>
  <c r="K2343" i="3" s="1"/>
  <c r="P2342" i="3"/>
  <c r="P2341" i="3"/>
  <c r="M2787" i="3" l="1"/>
  <c r="I2787" i="3"/>
  <c r="N2787" i="3"/>
  <c r="A2788" i="3"/>
  <c r="G2787" i="3"/>
  <c r="B2345" i="3"/>
  <c r="F2345" i="3"/>
  <c r="C2345" i="3"/>
  <c r="E2345" i="3"/>
  <c r="D2345" i="3"/>
  <c r="L2343" i="3"/>
  <c r="P2343" i="3"/>
  <c r="O2343" i="3"/>
  <c r="K2344" i="3" s="1"/>
  <c r="L2344" i="3" s="1"/>
  <c r="M2788" i="3" l="1"/>
  <c r="I2788" i="3"/>
  <c r="N2788" i="3"/>
  <c r="A2789" i="3"/>
  <c r="G2788" i="3"/>
  <c r="C2346" i="3"/>
  <c r="F2346" i="3"/>
  <c r="E2346" i="3"/>
  <c r="B2346" i="3"/>
  <c r="D2346" i="3"/>
  <c r="H2345" i="3"/>
  <c r="O2344" i="3"/>
  <c r="K2345" i="3" s="1"/>
  <c r="M2789" i="3" l="1"/>
  <c r="I2789" i="3"/>
  <c r="N2789" i="3"/>
  <c r="A2790" i="3"/>
  <c r="G2789" i="3"/>
  <c r="J2345" i="3"/>
  <c r="B2347" i="3"/>
  <c r="D2347" i="3"/>
  <c r="F2347" i="3"/>
  <c r="E2347" i="3"/>
  <c r="C2347" i="3"/>
  <c r="H2346" i="3"/>
  <c r="J2346" i="3" s="1"/>
  <c r="M2790" i="3" l="1"/>
  <c r="I2790" i="3"/>
  <c r="N2790" i="3"/>
  <c r="A2791" i="3"/>
  <c r="G2790" i="3"/>
  <c r="F2348" i="3"/>
  <c r="C2348" i="3"/>
  <c r="D2348" i="3"/>
  <c r="E2348" i="3"/>
  <c r="B2348" i="3"/>
  <c r="L2345" i="3"/>
  <c r="O2345" i="3" s="1"/>
  <c r="K2346" i="3" s="1"/>
  <c r="H2347" i="3"/>
  <c r="P2344" i="3"/>
  <c r="P2345" i="3"/>
  <c r="M2791" i="3" l="1"/>
  <c r="I2791" i="3"/>
  <c r="N2791" i="3"/>
  <c r="A2792" i="3"/>
  <c r="G2791" i="3"/>
  <c r="F2349" i="3"/>
  <c r="B2349" i="3"/>
  <c r="D2349" i="3"/>
  <c r="C2349" i="3"/>
  <c r="E2349" i="3"/>
  <c r="J2347" i="3"/>
  <c r="H2348" i="3"/>
  <c r="L2346" i="3"/>
  <c r="O2346" i="3" s="1"/>
  <c r="K2347" i="3" s="1"/>
  <c r="M2792" i="3" l="1"/>
  <c r="I2792" i="3"/>
  <c r="N2792" i="3"/>
  <c r="A2793" i="3"/>
  <c r="G2792" i="3"/>
  <c r="F2350" i="3"/>
  <c r="D2350" i="3"/>
  <c r="C2350" i="3"/>
  <c r="E2350" i="3"/>
  <c r="B2350" i="3"/>
  <c r="J2348" i="3"/>
  <c r="P2348" i="3" s="1"/>
  <c r="H2349" i="3"/>
  <c r="J2349" i="3" s="1"/>
  <c r="L2347" i="3"/>
  <c r="O2347" i="3" s="1"/>
  <c r="K2348" i="3" s="1"/>
  <c r="P2346" i="3"/>
  <c r="M2793" i="3" l="1"/>
  <c r="I2793" i="3"/>
  <c r="N2793" i="3"/>
  <c r="A2794" i="3"/>
  <c r="G2793" i="3"/>
  <c r="L2348" i="3"/>
  <c r="O2348" i="3" s="1"/>
  <c r="K2349" i="3" s="1"/>
  <c r="H2350" i="3"/>
  <c r="P2347" i="3"/>
  <c r="M2794" i="3" l="1"/>
  <c r="I2794" i="3"/>
  <c r="N2794" i="3"/>
  <c r="A2795" i="3"/>
  <c r="G2794" i="3"/>
  <c r="L2349" i="3"/>
  <c r="O2349" i="3" s="1"/>
  <c r="K2350" i="3" s="1"/>
  <c r="J2350" i="3"/>
  <c r="D2351" i="3"/>
  <c r="E2351" i="3"/>
  <c r="C2351" i="3"/>
  <c r="F2351" i="3"/>
  <c r="B2351" i="3"/>
  <c r="M2795" i="3" l="1"/>
  <c r="I2795" i="3"/>
  <c r="N2795" i="3"/>
  <c r="A2796" i="3"/>
  <c r="G2795" i="3"/>
  <c r="F2352" i="3"/>
  <c r="B2352" i="3"/>
  <c r="E2352" i="3"/>
  <c r="D2352" i="3"/>
  <c r="C2352" i="3"/>
  <c r="L2350" i="3"/>
  <c r="O2350" i="3" s="1"/>
  <c r="K2351" i="3" s="1"/>
  <c r="P2349" i="3"/>
  <c r="H2351" i="3"/>
  <c r="M2796" i="3" l="1"/>
  <c r="I2796" i="3"/>
  <c r="N2796" i="3"/>
  <c r="A2797" i="3"/>
  <c r="G2796" i="3"/>
  <c r="B2353" i="3"/>
  <c r="D2353" i="3"/>
  <c r="F2353" i="3"/>
  <c r="E2353" i="3"/>
  <c r="C2353" i="3"/>
  <c r="J2351" i="3"/>
  <c r="H2352" i="3"/>
  <c r="J2352" i="3" s="1"/>
  <c r="M2797" i="3" l="1"/>
  <c r="I2797" i="3"/>
  <c r="N2797" i="3"/>
  <c r="A2798" i="3"/>
  <c r="G2797" i="3"/>
  <c r="E2354" i="3"/>
  <c r="D2354" i="3"/>
  <c r="B2354" i="3"/>
  <c r="C2354" i="3"/>
  <c r="F2354" i="3"/>
  <c r="P2351" i="3"/>
  <c r="P2350" i="3"/>
  <c r="L2352" i="3"/>
  <c r="L2351" i="3"/>
  <c r="O2351" i="3" s="1"/>
  <c r="K2352" i="3" s="1"/>
  <c r="H2353" i="3"/>
  <c r="M2798" i="3" l="1"/>
  <c r="I2798" i="3"/>
  <c r="N2798" i="3"/>
  <c r="A2799" i="3"/>
  <c r="G2798" i="3"/>
  <c r="J2353" i="3"/>
  <c r="H2354" i="3"/>
  <c r="C2355" i="3"/>
  <c r="E2355" i="3"/>
  <c r="F2355" i="3"/>
  <c r="D2355" i="3"/>
  <c r="B2355" i="3"/>
  <c r="O2352" i="3"/>
  <c r="K2353" i="3" s="1"/>
  <c r="M2799" i="3" l="1"/>
  <c r="I2799" i="3"/>
  <c r="N2799" i="3"/>
  <c r="A2800" i="3"/>
  <c r="G2799" i="3"/>
  <c r="J2354" i="3"/>
  <c r="L2353" i="3"/>
  <c r="O2353" i="3" s="1"/>
  <c r="K2354" i="3" s="1"/>
  <c r="H2355" i="3"/>
  <c r="J2355" i="3"/>
  <c r="P2353" i="3"/>
  <c r="P2352" i="3"/>
  <c r="M2800" i="3" l="1"/>
  <c r="I2800" i="3"/>
  <c r="N2800" i="3"/>
  <c r="A2801" i="3"/>
  <c r="G2800" i="3"/>
  <c r="L2354" i="3"/>
  <c r="O2354" i="3" s="1"/>
  <c r="K2355" i="3" s="1"/>
  <c r="P2354" i="3"/>
  <c r="H2356" i="3"/>
  <c r="C2356" i="3"/>
  <c r="B2356" i="3"/>
  <c r="D2356" i="3"/>
  <c r="F2356" i="3"/>
  <c r="E2356" i="3"/>
  <c r="M2801" i="3" l="1"/>
  <c r="I2801" i="3"/>
  <c r="N2801" i="3"/>
  <c r="A2802" i="3"/>
  <c r="G2801" i="3"/>
  <c r="J2356" i="3"/>
  <c r="D2357" i="3"/>
  <c r="F2357" i="3"/>
  <c r="H2357" i="3"/>
  <c r="E2357" i="3"/>
  <c r="B2357" i="3"/>
  <c r="C2357" i="3"/>
  <c r="L2355" i="3"/>
  <c r="O2355" i="3" s="1"/>
  <c r="K2356" i="3" s="1"/>
  <c r="M2802" i="3" l="1"/>
  <c r="I2802" i="3"/>
  <c r="N2802" i="3"/>
  <c r="A2803" i="3"/>
  <c r="G2802" i="3"/>
  <c r="F2358" i="3"/>
  <c r="E2358" i="3"/>
  <c r="C2358" i="3"/>
  <c r="B2358" i="3"/>
  <c r="H2358" i="3"/>
  <c r="D2358" i="3"/>
  <c r="L2356" i="3"/>
  <c r="O2356" i="3" s="1"/>
  <c r="K2357" i="3" s="1"/>
  <c r="J2357" i="3"/>
  <c r="P2355" i="3"/>
  <c r="P2356" i="3"/>
  <c r="M2803" i="3" l="1"/>
  <c r="I2803" i="3"/>
  <c r="N2803" i="3"/>
  <c r="G2803" i="3"/>
  <c r="A2804" i="3"/>
  <c r="J2358" i="3"/>
  <c r="B2359" i="3"/>
  <c r="H2359" i="3" s="1"/>
  <c r="E2359" i="3"/>
  <c r="F2359" i="3"/>
  <c r="D2359" i="3"/>
  <c r="C2359" i="3"/>
  <c r="L2357" i="3"/>
  <c r="O2357" i="3" s="1"/>
  <c r="K2358" i="3" s="1"/>
  <c r="P2357" i="3"/>
  <c r="M2804" i="3" l="1"/>
  <c r="I2804" i="3"/>
  <c r="N2804" i="3"/>
  <c r="A2805" i="3"/>
  <c r="G2804" i="3"/>
  <c r="J2359" i="3"/>
  <c r="L2358" i="3"/>
  <c r="O2358" i="3" s="1"/>
  <c r="K2359" i="3" s="1"/>
  <c r="D2360" i="3"/>
  <c r="F2360" i="3"/>
  <c r="B2360" i="3"/>
  <c r="E2360" i="3"/>
  <c r="C2360" i="3"/>
  <c r="P2358" i="3"/>
  <c r="M2805" i="3" l="1"/>
  <c r="I2805" i="3"/>
  <c r="N2805" i="3"/>
  <c r="A2806" i="3"/>
  <c r="G2805" i="3"/>
  <c r="F2361" i="3"/>
  <c r="D2361" i="3"/>
  <c r="B2361" i="3"/>
  <c r="C2361" i="3"/>
  <c r="E2361" i="3"/>
  <c r="L2359" i="3"/>
  <c r="O2359" i="3" s="1"/>
  <c r="K2360" i="3" s="1"/>
  <c r="J2360" i="3"/>
  <c r="H2360" i="3"/>
  <c r="M2806" i="3" l="1"/>
  <c r="I2806" i="3"/>
  <c r="N2806" i="3"/>
  <c r="A2807" i="3"/>
  <c r="G2806" i="3"/>
  <c r="F2362" i="3"/>
  <c r="D2362" i="3"/>
  <c r="C2362" i="3"/>
  <c r="B2362" i="3"/>
  <c r="E2362" i="3"/>
  <c r="H2361" i="3"/>
  <c r="P2359" i="3"/>
  <c r="M2807" i="3" l="1"/>
  <c r="I2807" i="3"/>
  <c r="N2807" i="3"/>
  <c r="A2808" i="3"/>
  <c r="G2807" i="3"/>
  <c r="J2361" i="3"/>
  <c r="C2363" i="3"/>
  <c r="F2363" i="3"/>
  <c r="D2363" i="3"/>
  <c r="B2363" i="3"/>
  <c r="E2363" i="3"/>
  <c r="J2362" i="3"/>
  <c r="H2362" i="3"/>
  <c r="L2360" i="3"/>
  <c r="O2360" i="3" s="1"/>
  <c r="K2361" i="3" s="1"/>
  <c r="M2808" i="3" l="1"/>
  <c r="I2808" i="3"/>
  <c r="N2808" i="3"/>
  <c r="A2809" i="3"/>
  <c r="G2808" i="3"/>
  <c r="E2364" i="3"/>
  <c r="D2364" i="3"/>
  <c r="C2364" i="3"/>
  <c r="F2364" i="3"/>
  <c r="B2364" i="3"/>
  <c r="H2363" i="3"/>
  <c r="L2361" i="3"/>
  <c r="O2361" i="3"/>
  <c r="K2362" i="3" s="1"/>
  <c r="P2361" i="3"/>
  <c r="P2360" i="3"/>
  <c r="M2809" i="3" l="1"/>
  <c r="I2809" i="3"/>
  <c r="N2809" i="3"/>
  <c r="A2810" i="3"/>
  <c r="G2809" i="3"/>
  <c r="J2363" i="3"/>
  <c r="H2364" i="3"/>
  <c r="L2362" i="3"/>
  <c r="O2362" i="3" s="1"/>
  <c r="K2363" i="3" s="1"/>
  <c r="M2810" i="3" l="1"/>
  <c r="I2810" i="3"/>
  <c r="N2810" i="3"/>
  <c r="A2811" i="3"/>
  <c r="G2810" i="3"/>
  <c r="L2363" i="3"/>
  <c r="O2363" i="3" s="1"/>
  <c r="K2364" i="3" s="1"/>
  <c r="J2364" i="3"/>
  <c r="D2365" i="3"/>
  <c r="C2365" i="3"/>
  <c r="F2365" i="3"/>
  <c r="E2365" i="3"/>
  <c r="B2365" i="3"/>
  <c r="H2365" i="3" s="1"/>
  <c r="P2362" i="3"/>
  <c r="M2811" i="3" l="1"/>
  <c r="I2811" i="3"/>
  <c r="N2811" i="3"/>
  <c r="A2812" i="3"/>
  <c r="G2811" i="3"/>
  <c r="F2366" i="3"/>
  <c r="C2366" i="3"/>
  <c r="B2366" i="3"/>
  <c r="D2366" i="3"/>
  <c r="E2366" i="3"/>
  <c r="L2364" i="3"/>
  <c r="O2364" i="3" s="1"/>
  <c r="K2365" i="3" s="1"/>
  <c r="J2365" i="3"/>
  <c r="P2364" i="3"/>
  <c r="P2363" i="3"/>
  <c r="M2812" i="3" l="1"/>
  <c r="I2812" i="3"/>
  <c r="N2812" i="3"/>
  <c r="A2813" i="3"/>
  <c r="G2812" i="3"/>
  <c r="H2366" i="3"/>
  <c r="J2366" i="3" s="1"/>
  <c r="P2365" i="3" s="1"/>
  <c r="L2365" i="3"/>
  <c r="O2365" i="3" s="1"/>
  <c r="K2366" i="3" s="1"/>
  <c r="M2813" i="3" l="1"/>
  <c r="I2813" i="3"/>
  <c r="N2813" i="3"/>
  <c r="A2814" i="3"/>
  <c r="G2813" i="3"/>
  <c r="L2366" i="3"/>
  <c r="O2366" i="3" s="1"/>
  <c r="K2367" i="3" s="1"/>
  <c r="E2367" i="3"/>
  <c r="D2367" i="3"/>
  <c r="B2367" i="3"/>
  <c r="C2367" i="3"/>
  <c r="F2367" i="3"/>
  <c r="M2814" i="3" l="1"/>
  <c r="I2814" i="3"/>
  <c r="N2814" i="3"/>
  <c r="A2815" i="3"/>
  <c r="G2814" i="3"/>
  <c r="D2368" i="3"/>
  <c r="C2368" i="3"/>
  <c r="B2368" i="3"/>
  <c r="F2368" i="3"/>
  <c r="E2368" i="3"/>
  <c r="H2367" i="3"/>
  <c r="M2815" i="3" l="1"/>
  <c r="I2815" i="3"/>
  <c r="N2815" i="3"/>
  <c r="A2816" i="3"/>
  <c r="G2815" i="3"/>
  <c r="C2369" i="3"/>
  <c r="E2369" i="3"/>
  <c r="D2369" i="3"/>
  <c r="B2369" i="3"/>
  <c r="F2369" i="3"/>
  <c r="J2367" i="3"/>
  <c r="H2368" i="3"/>
  <c r="J2368" i="3"/>
  <c r="M2816" i="3" l="1"/>
  <c r="I2816" i="3"/>
  <c r="N2816" i="3"/>
  <c r="A2817" i="3"/>
  <c r="G2816" i="3"/>
  <c r="F2370" i="3"/>
  <c r="D2370" i="3"/>
  <c r="B2370" i="3"/>
  <c r="E2370" i="3"/>
  <c r="C2370" i="3"/>
  <c r="H2369" i="3"/>
  <c r="L2368" i="3"/>
  <c r="L2367" i="3"/>
  <c r="O2367" i="3" s="1"/>
  <c r="K2368" i="3" s="1"/>
  <c r="P2366" i="3"/>
  <c r="P2367" i="3"/>
  <c r="M2817" i="3" l="1"/>
  <c r="I2817" i="3"/>
  <c r="N2817" i="3"/>
  <c r="A2818" i="3"/>
  <c r="G2817" i="3"/>
  <c r="D2371" i="3"/>
  <c r="F2371" i="3"/>
  <c r="E2371" i="3"/>
  <c r="C2371" i="3"/>
  <c r="B2371" i="3"/>
  <c r="J2369" i="3"/>
  <c r="O2368" i="3"/>
  <c r="K2369" i="3" s="1"/>
  <c r="H2370" i="3"/>
  <c r="J2370" i="3" s="1"/>
  <c r="M2818" i="3" l="1"/>
  <c r="I2818" i="3"/>
  <c r="N2818" i="3"/>
  <c r="A2819" i="3"/>
  <c r="G2818" i="3"/>
  <c r="D2372" i="3"/>
  <c r="C2372" i="3"/>
  <c r="E2372" i="3"/>
  <c r="B2372" i="3"/>
  <c r="F2372" i="3"/>
  <c r="L2369" i="3"/>
  <c r="O2369" i="3"/>
  <c r="K2370" i="3" s="1"/>
  <c r="H2371" i="3"/>
  <c r="P2369" i="3"/>
  <c r="P2368" i="3"/>
  <c r="M2819" i="3" l="1"/>
  <c r="I2819" i="3"/>
  <c r="N2819" i="3"/>
  <c r="A2820" i="3"/>
  <c r="G2819" i="3"/>
  <c r="D2373" i="3"/>
  <c r="F2373" i="3"/>
  <c r="C2373" i="3"/>
  <c r="B2373" i="3"/>
  <c r="E2373" i="3"/>
  <c r="L2370" i="3"/>
  <c r="O2370" i="3" s="1"/>
  <c r="K2371" i="3" s="1"/>
  <c r="J2371" i="3"/>
  <c r="H2372" i="3"/>
  <c r="M2820" i="3" l="1"/>
  <c r="I2820" i="3"/>
  <c r="N2820" i="3"/>
  <c r="A2821" i="3"/>
  <c r="G2820" i="3"/>
  <c r="B2374" i="3"/>
  <c r="D2374" i="3"/>
  <c r="C2374" i="3"/>
  <c r="F2374" i="3"/>
  <c r="E2374" i="3"/>
  <c r="P2370" i="3"/>
  <c r="J2372" i="3"/>
  <c r="L2371" i="3"/>
  <c r="O2371" i="3" s="1"/>
  <c r="K2372" i="3" s="1"/>
  <c r="H2373" i="3"/>
  <c r="M2821" i="3" l="1"/>
  <c r="I2821" i="3"/>
  <c r="N2821" i="3"/>
  <c r="A2822" i="3"/>
  <c r="G2821" i="3"/>
  <c r="J2373" i="3"/>
  <c r="E2375" i="3"/>
  <c r="F2375" i="3"/>
  <c r="B2375" i="3"/>
  <c r="H2375" i="3" s="1"/>
  <c r="C2375" i="3"/>
  <c r="D2375" i="3"/>
  <c r="P2372" i="3"/>
  <c r="L2372" i="3"/>
  <c r="O2372" i="3" s="1"/>
  <c r="K2373" i="3" s="1"/>
  <c r="H2374" i="3"/>
  <c r="J2374" i="3"/>
  <c r="P2371" i="3"/>
  <c r="M2822" i="3" l="1"/>
  <c r="I2822" i="3"/>
  <c r="N2822" i="3"/>
  <c r="A2823" i="3"/>
  <c r="G2822" i="3"/>
  <c r="C2376" i="3"/>
  <c r="F2376" i="3"/>
  <c r="B2376" i="3"/>
  <c r="H2376" i="3" s="1"/>
  <c r="J2376" i="3" s="1"/>
  <c r="D2376" i="3"/>
  <c r="E2376" i="3"/>
  <c r="L2373" i="3"/>
  <c r="O2373" i="3" s="1"/>
  <c r="K2374" i="3" s="1"/>
  <c r="P2374" i="3"/>
  <c r="J2375" i="3"/>
  <c r="P2373" i="3"/>
  <c r="M2823" i="3" l="1"/>
  <c r="I2823" i="3"/>
  <c r="N2823" i="3"/>
  <c r="A2824" i="3"/>
  <c r="G2823" i="3"/>
  <c r="L2374" i="3"/>
  <c r="O2374" i="3" s="1"/>
  <c r="K2375" i="3" s="1"/>
  <c r="P2375" i="3"/>
  <c r="M2824" i="3" l="1"/>
  <c r="I2824" i="3"/>
  <c r="N2824" i="3"/>
  <c r="A2825" i="3"/>
  <c r="G2824" i="3"/>
  <c r="L2375" i="3"/>
  <c r="O2375" i="3" s="1"/>
  <c r="K2376" i="3" s="1"/>
  <c r="F2377" i="3"/>
  <c r="B2377" i="3"/>
  <c r="D2377" i="3"/>
  <c r="E2377" i="3"/>
  <c r="C2377" i="3"/>
  <c r="M2825" i="3" l="1"/>
  <c r="I2825" i="3"/>
  <c r="N2825" i="3"/>
  <c r="A2826" i="3"/>
  <c r="G2825" i="3"/>
  <c r="C2378" i="3"/>
  <c r="E2378" i="3"/>
  <c r="B2378" i="3"/>
  <c r="D2378" i="3"/>
  <c r="F2378" i="3"/>
  <c r="L2376" i="3"/>
  <c r="O2376" i="3" s="1"/>
  <c r="K2377" i="3" s="1"/>
  <c r="H2377" i="3"/>
  <c r="M2826" i="3" l="1"/>
  <c r="I2826" i="3"/>
  <c r="N2826" i="3"/>
  <c r="A2827" i="3"/>
  <c r="G2826" i="3"/>
  <c r="J2377" i="3"/>
  <c r="L2377" i="3"/>
  <c r="C2379" i="3"/>
  <c r="D2379" i="3"/>
  <c r="E2379" i="3"/>
  <c r="F2379" i="3"/>
  <c r="B2379" i="3"/>
  <c r="O2377" i="3"/>
  <c r="K2378" i="3" s="1"/>
  <c r="H2378" i="3"/>
  <c r="M2827" i="3" l="1"/>
  <c r="I2827" i="3"/>
  <c r="N2827" i="3"/>
  <c r="A2828" i="3"/>
  <c r="G2827" i="3"/>
  <c r="H2379" i="3"/>
  <c r="J2378" i="3"/>
  <c r="P2376" i="3"/>
  <c r="P2377" i="3"/>
  <c r="M2828" i="3" l="1"/>
  <c r="I2828" i="3"/>
  <c r="N2828" i="3"/>
  <c r="A2829" i="3"/>
  <c r="G2828" i="3"/>
  <c r="J2379" i="3"/>
  <c r="L2379" i="3"/>
  <c r="P2378" i="3"/>
  <c r="L2378" i="3"/>
  <c r="O2378" i="3" s="1"/>
  <c r="K2379" i="3" s="1"/>
  <c r="B2380" i="3"/>
  <c r="C2380" i="3"/>
  <c r="E2380" i="3"/>
  <c r="F2380" i="3"/>
  <c r="D2380" i="3"/>
  <c r="M2829" i="3" l="1"/>
  <c r="I2829" i="3"/>
  <c r="N2829" i="3"/>
  <c r="A2830" i="3"/>
  <c r="G2829" i="3"/>
  <c r="H2380" i="3"/>
  <c r="O2379" i="3"/>
  <c r="K2380" i="3" s="1"/>
  <c r="M2830" i="3" l="1"/>
  <c r="I2830" i="3"/>
  <c r="N2830" i="3"/>
  <c r="A2831" i="3"/>
  <c r="G2830" i="3"/>
  <c r="J2380" i="3"/>
  <c r="L2380" i="3"/>
  <c r="O2380" i="3" s="1"/>
  <c r="K2381" i="3" s="1"/>
  <c r="B2381" i="3"/>
  <c r="E2381" i="3"/>
  <c r="H2381" i="3"/>
  <c r="F2381" i="3"/>
  <c r="D2381" i="3"/>
  <c r="C2381" i="3"/>
  <c r="M2831" i="3" l="1"/>
  <c r="I2831" i="3"/>
  <c r="N2831" i="3"/>
  <c r="A2832" i="3"/>
  <c r="G2831" i="3"/>
  <c r="E2382" i="3"/>
  <c r="F2382" i="3"/>
  <c r="D2382" i="3"/>
  <c r="B2382" i="3"/>
  <c r="C2382" i="3"/>
  <c r="J2381" i="3"/>
  <c r="P2379" i="3"/>
  <c r="M2832" i="3" l="1"/>
  <c r="I2832" i="3"/>
  <c r="N2832" i="3"/>
  <c r="A2833" i="3"/>
  <c r="G2832" i="3"/>
  <c r="C2383" i="3"/>
  <c r="E2383" i="3"/>
  <c r="F2383" i="3"/>
  <c r="B2383" i="3"/>
  <c r="D2383" i="3"/>
  <c r="H2382" i="3"/>
  <c r="P2380" i="3"/>
  <c r="M2833" i="3" l="1"/>
  <c r="I2833" i="3"/>
  <c r="N2833" i="3"/>
  <c r="A2834" i="3"/>
  <c r="G2833" i="3"/>
  <c r="F2384" i="3"/>
  <c r="D2384" i="3"/>
  <c r="B2384" i="3"/>
  <c r="E2384" i="3"/>
  <c r="C2384" i="3"/>
  <c r="J2382" i="3"/>
  <c r="H2383" i="3"/>
  <c r="J2383" i="3" s="1"/>
  <c r="L2381" i="3"/>
  <c r="O2381" i="3" s="1"/>
  <c r="K2382" i="3" s="1"/>
  <c r="M2834" i="3" l="1"/>
  <c r="I2834" i="3"/>
  <c r="N2834" i="3"/>
  <c r="A2835" i="3"/>
  <c r="G2834" i="3"/>
  <c r="F2385" i="3"/>
  <c r="B2385" i="3"/>
  <c r="E2385" i="3"/>
  <c r="D2385" i="3"/>
  <c r="C2385" i="3"/>
  <c r="P2382" i="3"/>
  <c r="P2381" i="3"/>
  <c r="H2384" i="3"/>
  <c r="J2384" i="3" s="1"/>
  <c r="L2382" i="3"/>
  <c r="O2382" i="3" s="1"/>
  <c r="K2383" i="3" s="1"/>
  <c r="M2835" i="3" l="1"/>
  <c r="I2835" i="3"/>
  <c r="N2835" i="3"/>
  <c r="A2836" i="3"/>
  <c r="G2835" i="3"/>
  <c r="B2386" i="3"/>
  <c r="F2386" i="3"/>
  <c r="E2386" i="3"/>
  <c r="D2386" i="3"/>
  <c r="C2386" i="3"/>
  <c r="L2383" i="3"/>
  <c r="O2383" i="3" s="1"/>
  <c r="K2384" i="3" s="1"/>
  <c r="P2383" i="3"/>
  <c r="H2385" i="3"/>
  <c r="M2836" i="3" l="1"/>
  <c r="I2836" i="3"/>
  <c r="N2836" i="3"/>
  <c r="A2837" i="3"/>
  <c r="G2836" i="3"/>
  <c r="J2385" i="3"/>
  <c r="H2386" i="3"/>
  <c r="C2387" i="3"/>
  <c r="E2387" i="3"/>
  <c r="B2387" i="3"/>
  <c r="H2387" i="3" s="1"/>
  <c r="D2387" i="3"/>
  <c r="F2387" i="3"/>
  <c r="L2384" i="3"/>
  <c r="O2384" i="3" s="1"/>
  <c r="K2385" i="3" s="1"/>
  <c r="M2837" i="3" l="1"/>
  <c r="I2837" i="3"/>
  <c r="N2837" i="3"/>
  <c r="A2838" i="3"/>
  <c r="G2837" i="3"/>
  <c r="J2386" i="3"/>
  <c r="L2385" i="3"/>
  <c r="O2385" i="3" s="1"/>
  <c r="K2386" i="3" s="1"/>
  <c r="J2387" i="3"/>
  <c r="P2385" i="3"/>
  <c r="P2384" i="3"/>
  <c r="M2838" i="3" l="1"/>
  <c r="I2838" i="3"/>
  <c r="N2838" i="3"/>
  <c r="A2839" i="3"/>
  <c r="G2838" i="3"/>
  <c r="L2386" i="3"/>
  <c r="O2386" i="3" s="1"/>
  <c r="K2387" i="3" s="1"/>
  <c r="P2386" i="3"/>
  <c r="F2388" i="3"/>
  <c r="H2388" i="3"/>
  <c r="B2388" i="3"/>
  <c r="D2388" i="3"/>
  <c r="C2388" i="3"/>
  <c r="E2388" i="3"/>
  <c r="M2839" i="3" l="1"/>
  <c r="I2839" i="3"/>
  <c r="N2839" i="3"/>
  <c r="A2840" i="3"/>
  <c r="G2839" i="3"/>
  <c r="C2389" i="3"/>
  <c r="F2389" i="3"/>
  <c r="E2389" i="3"/>
  <c r="B2389" i="3"/>
  <c r="D2389" i="3"/>
  <c r="L2387" i="3"/>
  <c r="O2387" i="3" s="1"/>
  <c r="K2388" i="3" s="1"/>
  <c r="J2388" i="3"/>
  <c r="M2840" i="3" l="1"/>
  <c r="I2840" i="3"/>
  <c r="N2840" i="3"/>
  <c r="A2841" i="3"/>
  <c r="G2840" i="3"/>
  <c r="E2390" i="3"/>
  <c r="D2390" i="3"/>
  <c r="C2390" i="3"/>
  <c r="F2390" i="3"/>
  <c r="B2390" i="3"/>
  <c r="H2389" i="3"/>
  <c r="H2390" i="3" s="1"/>
  <c r="P2387" i="3"/>
  <c r="M2841" i="3" l="1"/>
  <c r="I2841" i="3"/>
  <c r="N2841" i="3"/>
  <c r="A2842" i="3"/>
  <c r="G2841" i="3"/>
  <c r="D2391" i="3"/>
  <c r="F2391" i="3"/>
  <c r="C2391" i="3"/>
  <c r="B2391" i="3"/>
  <c r="E2391" i="3"/>
  <c r="J2390" i="3"/>
  <c r="L2388" i="3"/>
  <c r="O2388" i="3" s="1"/>
  <c r="K2389" i="3" s="1"/>
  <c r="J2389" i="3"/>
  <c r="M2842" i="3" l="1"/>
  <c r="I2842" i="3"/>
  <c r="N2842" i="3"/>
  <c r="A2843" i="3"/>
  <c r="G2842" i="3"/>
  <c r="B2392" i="3"/>
  <c r="E2392" i="3"/>
  <c r="C2392" i="3"/>
  <c r="D2392" i="3"/>
  <c r="F2392" i="3"/>
  <c r="H2391" i="3"/>
  <c r="P2389" i="3"/>
  <c r="P2388" i="3"/>
  <c r="L2389" i="3"/>
  <c r="O2389" i="3" s="1"/>
  <c r="K2390" i="3" s="1"/>
  <c r="M2843" i="3" l="1"/>
  <c r="I2843" i="3"/>
  <c r="N2843" i="3"/>
  <c r="A2844" i="3"/>
  <c r="G2843" i="3"/>
  <c r="J2391" i="3"/>
  <c r="L2390" i="3"/>
  <c r="O2390" i="3" s="1"/>
  <c r="K2391" i="3" s="1"/>
  <c r="B2393" i="3"/>
  <c r="D2393" i="3"/>
  <c r="F2393" i="3"/>
  <c r="E2393" i="3"/>
  <c r="C2393" i="3"/>
  <c r="H2392" i="3"/>
  <c r="J2392" i="3" s="1"/>
  <c r="M2844" i="3" l="1"/>
  <c r="I2844" i="3"/>
  <c r="N2844" i="3"/>
  <c r="A2845" i="3"/>
  <c r="G2844" i="3"/>
  <c r="L2391" i="3"/>
  <c r="O2391" i="3" s="1"/>
  <c r="K2392" i="3" s="1"/>
  <c r="H2393" i="3"/>
  <c r="J2393" i="3" s="1"/>
  <c r="P2391" i="3"/>
  <c r="P2390" i="3"/>
  <c r="M2845" i="3" l="1"/>
  <c r="I2845" i="3"/>
  <c r="N2845" i="3"/>
  <c r="A2846" i="3"/>
  <c r="G2845" i="3"/>
  <c r="B2394" i="3"/>
  <c r="H2394" i="3" s="1"/>
  <c r="D2394" i="3"/>
  <c r="C2394" i="3"/>
  <c r="E2394" i="3"/>
  <c r="F2394" i="3"/>
  <c r="L2392" i="3"/>
  <c r="O2392" i="3" s="1"/>
  <c r="K2393" i="3" s="1"/>
  <c r="P2392" i="3"/>
  <c r="M2846" i="3" l="1"/>
  <c r="I2846" i="3"/>
  <c r="N2846" i="3"/>
  <c r="A2847" i="3"/>
  <c r="G2846" i="3"/>
  <c r="L2393" i="3"/>
  <c r="O2393" i="3" s="1"/>
  <c r="K2394" i="3" s="1"/>
  <c r="J2394" i="3"/>
  <c r="M2847" i="3" l="1"/>
  <c r="I2847" i="3"/>
  <c r="N2847" i="3"/>
  <c r="A2848" i="3"/>
  <c r="G2847" i="3"/>
  <c r="L2394" i="3"/>
  <c r="O2394" i="3" s="1"/>
  <c r="K2395" i="3" s="1"/>
  <c r="P2393" i="3"/>
  <c r="B2395" i="3"/>
  <c r="F2395" i="3"/>
  <c r="E2395" i="3"/>
  <c r="C2395" i="3"/>
  <c r="D2395" i="3"/>
  <c r="H2395" i="3"/>
  <c r="M2848" i="3" l="1"/>
  <c r="I2848" i="3"/>
  <c r="N2848" i="3"/>
  <c r="A2849" i="3"/>
  <c r="G2848" i="3"/>
  <c r="J2395" i="3"/>
  <c r="L2395" i="3"/>
  <c r="O2395" i="3" s="1"/>
  <c r="F2396" i="3"/>
  <c r="E2396" i="3"/>
  <c r="C2396" i="3"/>
  <c r="B2396" i="3"/>
  <c r="H2396" i="3" s="1"/>
  <c r="D2396" i="3"/>
  <c r="M2849" i="3" l="1"/>
  <c r="I2849" i="3"/>
  <c r="N2849" i="3"/>
  <c r="A2850" i="3"/>
  <c r="G2849" i="3"/>
  <c r="K2396" i="3"/>
  <c r="J2396" i="3"/>
  <c r="P2395" i="3" s="1"/>
  <c r="P2394" i="3"/>
  <c r="M2850" i="3" l="1"/>
  <c r="I2850" i="3"/>
  <c r="N2850" i="3"/>
  <c r="A2851" i="3"/>
  <c r="G2850" i="3"/>
  <c r="B2397" i="3"/>
  <c r="D2397" i="3"/>
  <c r="F2397" i="3"/>
  <c r="H2397" i="3"/>
  <c r="J2397" i="3" s="1"/>
  <c r="E2397" i="3"/>
  <c r="C2397" i="3"/>
  <c r="L2396" i="3"/>
  <c r="O2396" i="3" s="1"/>
  <c r="K2397" i="3" s="1"/>
  <c r="M2851" i="3" l="1"/>
  <c r="I2851" i="3"/>
  <c r="N2851" i="3"/>
  <c r="G2851" i="3"/>
  <c r="A2852" i="3"/>
  <c r="P2396" i="3"/>
  <c r="B2398" i="3"/>
  <c r="E2398" i="3"/>
  <c r="F2398" i="3"/>
  <c r="C2398" i="3"/>
  <c r="D2398" i="3"/>
  <c r="L2397" i="3"/>
  <c r="O2397" i="3" s="1"/>
  <c r="M2852" i="3" l="1"/>
  <c r="I2852" i="3"/>
  <c r="N2852" i="3"/>
  <c r="A2853" i="3"/>
  <c r="G2852" i="3"/>
  <c r="C2399" i="3"/>
  <c r="F2399" i="3"/>
  <c r="D2399" i="3"/>
  <c r="B2399" i="3"/>
  <c r="E2399" i="3"/>
  <c r="J2398" i="3"/>
  <c r="H2398" i="3"/>
  <c r="K2398" i="3"/>
  <c r="M2853" i="3" l="1"/>
  <c r="I2853" i="3"/>
  <c r="N2853" i="3"/>
  <c r="A2854" i="3"/>
  <c r="G2853" i="3"/>
  <c r="F2400" i="3"/>
  <c r="B2400" i="3"/>
  <c r="E2400" i="3"/>
  <c r="D2400" i="3"/>
  <c r="C2400" i="3"/>
  <c r="L2398" i="3"/>
  <c r="O2398" i="3" s="1"/>
  <c r="K2399" i="3" s="1"/>
  <c r="H2399" i="3"/>
  <c r="J2399" i="3"/>
  <c r="P2397" i="3"/>
  <c r="P2398" i="3"/>
  <c r="M2854" i="3" l="1"/>
  <c r="I2854" i="3"/>
  <c r="N2854" i="3"/>
  <c r="A2855" i="3"/>
  <c r="G2854" i="3"/>
  <c r="F2401" i="3"/>
  <c r="D2401" i="3"/>
  <c r="B2401" i="3"/>
  <c r="C2401" i="3"/>
  <c r="E2401" i="3"/>
  <c r="H2400" i="3"/>
  <c r="M2855" i="3" l="1"/>
  <c r="I2855" i="3"/>
  <c r="N2855" i="3"/>
  <c r="A2856" i="3"/>
  <c r="G2855" i="3"/>
  <c r="D2402" i="3"/>
  <c r="E2402" i="3"/>
  <c r="F2402" i="3"/>
  <c r="B2402" i="3"/>
  <c r="C2402" i="3"/>
  <c r="J2400" i="3"/>
  <c r="L2399" i="3"/>
  <c r="O2399" i="3" s="1"/>
  <c r="K2400" i="3" s="1"/>
  <c r="H2401" i="3"/>
  <c r="M2856" i="3" l="1"/>
  <c r="I2856" i="3"/>
  <c r="N2856" i="3"/>
  <c r="A2857" i="3"/>
  <c r="G2856" i="3"/>
  <c r="C2403" i="3"/>
  <c r="E2403" i="3"/>
  <c r="D2403" i="3"/>
  <c r="F2403" i="3"/>
  <c r="B2403" i="3"/>
  <c r="J2401" i="3"/>
  <c r="H2402" i="3"/>
  <c r="P2400" i="3"/>
  <c r="P2399" i="3"/>
  <c r="L2400" i="3"/>
  <c r="O2400" i="3" s="1"/>
  <c r="K2401" i="3" s="1"/>
  <c r="M2857" i="3" l="1"/>
  <c r="I2857" i="3"/>
  <c r="N2857" i="3"/>
  <c r="A2858" i="3"/>
  <c r="G2857" i="3"/>
  <c r="J2402" i="3"/>
  <c r="E2404" i="3"/>
  <c r="B2404" i="3"/>
  <c r="F2404" i="3"/>
  <c r="D2404" i="3"/>
  <c r="C2404" i="3"/>
  <c r="L2401" i="3"/>
  <c r="O2401" i="3" s="1"/>
  <c r="K2402" i="3" s="1"/>
  <c r="H2403" i="3"/>
  <c r="J2403" i="3"/>
  <c r="P2401" i="3"/>
  <c r="M2858" i="3" l="1"/>
  <c r="I2858" i="3"/>
  <c r="N2858" i="3"/>
  <c r="A2859" i="3"/>
  <c r="G2858" i="3"/>
  <c r="L2402" i="3"/>
  <c r="O2402" i="3" s="1"/>
  <c r="K2403" i="3" s="1"/>
  <c r="P2402" i="3"/>
  <c r="H2404" i="3"/>
  <c r="M2859" i="3" l="1"/>
  <c r="I2859" i="3"/>
  <c r="N2859" i="3"/>
  <c r="A2860" i="3"/>
  <c r="G2859" i="3"/>
  <c r="L2403" i="3"/>
  <c r="O2403" i="3" s="1"/>
  <c r="K2404" i="3" s="1"/>
  <c r="J2404" i="3"/>
  <c r="F2405" i="3"/>
  <c r="B2405" i="3"/>
  <c r="H2405" i="3"/>
  <c r="J2405" i="3"/>
  <c r="C2405" i="3"/>
  <c r="E2405" i="3"/>
  <c r="D2405" i="3"/>
  <c r="M2860" i="3" l="1"/>
  <c r="I2860" i="3"/>
  <c r="N2860" i="3"/>
  <c r="A2861" i="3"/>
  <c r="G2860" i="3"/>
  <c r="F2406" i="3"/>
  <c r="C2406" i="3"/>
  <c r="E2406" i="3"/>
  <c r="D2406" i="3"/>
  <c r="B2406" i="3"/>
  <c r="H2406" i="3" s="1"/>
  <c r="L2404" i="3"/>
  <c r="O2404" i="3" s="1"/>
  <c r="K2405" i="3" s="1"/>
  <c r="P2404" i="3"/>
  <c r="P2403" i="3"/>
  <c r="M2861" i="3" l="1"/>
  <c r="I2861" i="3"/>
  <c r="N2861" i="3"/>
  <c r="A2862" i="3"/>
  <c r="G2861" i="3"/>
  <c r="L2405" i="3"/>
  <c r="O2405" i="3" s="1"/>
  <c r="K2406" i="3" s="1"/>
  <c r="J2406" i="3"/>
  <c r="M2862" i="3" l="1"/>
  <c r="I2862" i="3"/>
  <c r="N2862" i="3"/>
  <c r="A2863" i="3"/>
  <c r="G2862" i="3"/>
  <c r="P2405" i="3"/>
  <c r="B2407" i="3"/>
  <c r="D2407" i="3"/>
  <c r="E2407" i="3"/>
  <c r="C2407" i="3"/>
  <c r="F2407" i="3"/>
  <c r="L2406" i="3"/>
  <c r="O2406" i="3" s="1"/>
  <c r="K2407" i="3" s="1"/>
  <c r="M2863" i="3" l="1"/>
  <c r="I2863" i="3"/>
  <c r="N2863" i="3"/>
  <c r="A2864" i="3"/>
  <c r="G2863" i="3"/>
  <c r="B2408" i="3"/>
  <c r="F2408" i="3"/>
  <c r="E2408" i="3"/>
  <c r="D2408" i="3"/>
  <c r="C2408" i="3"/>
  <c r="J2407" i="3"/>
  <c r="H2407" i="3"/>
  <c r="M2864" i="3" l="1"/>
  <c r="I2864" i="3"/>
  <c r="N2864" i="3"/>
  <c r="A2865" i="3"/>
  <c r="G2864" i="3"/>
  <c r="D2409" i="3"/>
  <c r="F2409" i="3"/>
  <c r="E2409" i="3"/>
  <c r="C2409" i="3"/>
  <c r="B2409" i="3"/>
  <c r="P2406" i="3"/>
  <c r="H2408" i="3"/>
  <c r="M2865" i="3" l="1"/>
  <c r="I2865" i="3"/>
  <c r="N2865" i="3"/>
  <c r="A2866" i="3"/>
  <c r="G2865" i="3"/>
  <c r="J2408" i="3"/>
  <c r="B2410" i="3"/>
  <c r="C2410" i="3"/>
  <c r="D2410" i="3"/>
  <c r="E2410" i="3"/>
  <c r="F2410" i="3"/>
  <c r="L2407" i="3"/>
  <c r="O2407" i="3" s="1"/>
  <c r="K2408" i="3" s="1"/>
  <c r="H2409" i="3"/>
  <c r="M2866" i="3" l="1"/>
  <c r="I2866" i="3"/>
  <c r="N2866" i="3"/>
  <c r="A2867" i="3"/>
  <c r="G2866" i="3"/>
  <c r="C2411" i="3"/>
  <c r="E2411" i="3"/>
  <c r="D2411" i="3"/>
  <c r="F2411" i="3"/>
  <c r="B2411" i="3"/>
  <c r="H2411" i="3" s="1"/>
  <c r="J2409" i="3"/>
  <c r="H2410" i="3"/>
  <c r="J2410" i="3"/>
  <c r="L2408" i="3"/>
  <c r="O2408" i="3"/>
  <c r="K2409" i="3" s="1"/>
  <c r="P2408" i="3"/>
  <c r="P2407" i="3"/>
  <c r="M2867" i="3" l="1"/>
  <c r="I2867" i="3"/>
  <c r="N2867" i="3"/>
  <c r="A2868" i="3"/>
  <c r="G2867" i="3"/>
  <c r="J2411" i="3"/>
  <c r="P2409" i="3"/>
  <c r="P2410" i="3"/>
  <c r="L2409" i="3"/>
  <c r="O2409" i="3" s="1"/>
  <c r="K2410" i="3" s="1"/>
  <c r="M2868" i="3" l="1"/>
  <c r="I2868" i="3"/>
  <c r="N2868" i="3"/>
  <c r="A2869" i="3"/>
  <c r="G2868" i="3"/>
  <c r="L2410" i="3"/>
  <c r="O2410" i="3" s="1"/>
  <c r="K2411" i="3" s="1"/>
  <c r="F2412" i="3"/>
  <c r="D2412" i="3"/>
  <c r="E2412" i="3"/>
  <c r="C2412" i="3"/>
  <c r="B2412" i="3"/>
  <c r="H2412" i="3" s="1"/>
  <c r="M2869" i="3" l="1"/>
  <c r="I2869" i="3"/>
  <c r="N2869" i="3"/>
  <c r="A2870" i="3"/>
  <c r="G2869" i="3"/>
  <c r="J2412" i="3"/>
  <c r="L2411" i="3"/>
  <c r="O2411" i="3" s="1"/>
  <c r="K2412" i="3" s="1"/>
  <c r="M2870" i="3" l="1"/>
  <c r="I2870" i="3"/>
  <c r="N2870" i="3"/>
  <c r="A2871" i="3"/>
  <c r="G2870" i="3"/>
  <c r="F2413" i="3"/>
  <c r="B2413" i="3"/>
  <c r="H2413" i="3"/>
  <c r="C2413" i="3"/>
  <c r="E2413" i="3"/>
  <c r="J2413" i="3" s="1"/>
  <c r="D2413" i="3"/>
  <c r="L2412" i="3"/>
  <c r="O2412" i="3" s="1"/>
  <c r="K2413" i="3" s="1"/>
  <c r="P2411" i="3"/>
  <c r="M2871" i="3" l="1"/>
  <c r="I2871" i="3"/>
  <c r="N2871" i="3"/>
  <c r="A2872" i="3"/>
  <c r="G2871" i="3"/>
  <c r="B2414" i="3"/>
  <c r="F2414" i="3"/>
  <c r="D2414" i="3"/>
  <c r="H2414" i="3"/>
  <c r="E2414" i="3"/>
  <c r="J2414" i="3" s="1"/>
  <c r="C2414" i="3"/>
  <c r="P2412" i="3"/>
  <c r="L2413" i="3"/>
  <c r="O2413" i="3" s="1"/>
  <c r="M2872" i="3" l="1"/>
  <c r="I2872" i="3"/>
  <c r="N2872" i="3"/>
  <c r="A2873" i="3"/>
  <c r="G2872" i="3"/>
  <c r="P2413" i="3"/>
  <c r="B2415" i="3"/>
  <c r="C2415" i="3"/>
  <c r="F2415" i="3"/>
  <c r="E2415" i="3"/>
  <c r="H2415" i="3"/>
  <c r="D2415" i="3"/>
  <c r="K2414" i="3"/>
  <c r="M2873" i="3" l="1"/>
  <c r="I2873" i="3"/>
  <c r="N2873" i="3"/>
  <c r="A2874" i="3"/>
  <c r="G2873" i="3"/>
  <c r="L2414" i="3"/>
  <c r="O2414" i="3" s="1"/>
  <c r="K2415" i="3" s="1"/>
  <c r="J2415" i="3"/>
  <c r="M2874" i="3" l="1"/>
  <c r="I2874" i="3"/>
  <c r="N2874" i="3"/>
  <c r="A2875" i="3"/>
  <c r="G2874" i="3"/>
  <c r="P2414" i="3"/>
  <c r="C2416" i="3"/>
  <c r="B2416" i="3"/>
  <c r="D2416" i="3"/>
  <c r="F2416" i="3"/>
  <c r="E2416" i="3"/>
  <c r="L2415" i="3"/>
  <c r="O2415" i="3" s="1"/>
  <c r="K2416" i="3" s="1"/>
  <c r="M2875" i="3" l="1"/>
  <c r="I2875" i="3"/>
  <c r="N2875" i="3"/>
  <c r="A2876" i="3"/>
  <c r="G2875" i="3"/>
  <c r="B2417" i="3"/>
  <c r="E2417" i="3"/>
  <c r="F2417" i="3"/>
  <c r="D2417" i="3"/>
  <c r="C2417" i="3"/>
  <c r="H2416" i="3"/>
  <c r="J2416" i="3" s="1"/>
  <c r="M2876" i="3" l="1"/>
  <c r="I2876" i="3"/>
  <c r="N2876" i="3"/>
  <c r="A2877" i="3"/>
  <c r="G2876" i="3"/>
  <c r="C2418" i="3"/>
  <c r="D2418" i="3"/>
  <c r="B2418" i="3"/>
  <c r="F2418" i="3"/>
  <c r="E2418" i="3"/>
  <c r="P2415" i="3"/>
  <c r="H2417" i="3"/>
  <c r="M2877" i="3" l="1"/>
  <c r="I2877" i="3"/>
  <c r="N2877" i="3"/>
  <c r="A2878" i="3"/>
  <c r="G2877" i="3"/>
  <c r="J2417" i="3"/>
  <c r="H2418" i="3"/>
  <c r="E2419" i="3"/>
  <c r="F2419" i="3"/>
  <c r="C2419" i="3"/>
  <c r="D2419" i="3"/>
  <c r="B2419" i="3"/>
  <c r="L2416" i="3"/>
  <c r="O2416" i="3" s="1"/>
  <c r="K2417" i="3" s="1"/>
  <c r="M2878" i="3" l="1"/>
  <c r="I2878" i="3"/>
  <c r="N2878" i="3"/>
  <c r="A2879" i="3"/>
  <c r="G2878" i="3"/>
  <c r="C2420" i="3"/>
  <c r="F2420" i="3"/>
  <c r="B2420" i="3"/>
  <c r="D2420" i="3"/>
  <c r="E2420" i="3"/>
  <c r="L2417" i="3"/>
  <c r="O2417" i="3" s="1"/>
  <c r="K2418" i="3" s="1"/>
  <c r="J2418" i="3"/>
  <c r="H2419" i="3"/>
  <c r="P2416" i="3"/>
  <c r="M2879" i="3" l="1"/>
  <c r="I2879" i="3"/>
  <c r="N2879" i="3"/>
  <c r="A2880" i="3"/>
  <c r="G2879" i="3"/>
  <c r="E2421" i="3"/>
  <c r="C2421" i="3"/>
  <c r="D2421" i="3"/>
  <c r="B2421" i="3"/>
  <c r="F2421" i="3"/>
  <c r="J2419" i="3"/>
  <c r="L2418" i="3"/>
  <c r="O2418" i="3" s="1"/>
  <c r="K2419" i="3" s="1"/>
  <c r="H2420" i="3"/>
  <c r="P2418" i="3"/>
  <c r="P2417" i="3"/>
  <c r="M2880" i="3" l="1"/>
  <c r="I2880" i="3"/>
  <c r="N2880" i="3"/>
  <c r="A2881" i="3"/>
  <c r="G2880" i="3"/>
  <c r="J2420" i="3"/>
  <c r="P2419" i="3" s="1"/>
  <c r="H2421" i="3"/>
  <c r="L2419" i="3"/>
  <c r="O2419" i="3" s="1"/>
  <c r="K2420" i="3" s="1"/>
  <c r="M2881" i="3" l="1"/>
  <c r="I2881" i="3"/>
  <c r="N2881" i="3"/>
  <c r="A2882" i="3"/>
  <c r="G2881" i="3"/>
  <c r="J2421" i="3"/>
  <c r="O2420" i="3"/>
  <c r="K2421" i="3" s="1"/>
  <c r="P2420" i="3"/>
  <c r="B2422" i="3"/>
  <c r="C2422" i="3"/>
  <c r="D2422" i="3"/>
  <c r="F2422" i="3"/>
  <c r="H2422" i="3"/>
  <c r="E2422" i="3"/>
  <c r="L2420" i="3"/>
  <c r="M2882" i="3" l="1"/>
  <c r="I2882" i="3"/>
  <c r="N2882" i="3"/>
  <c r="A2883" i="3"/>
  <c r="G2882" i="3"/>
  <c r="J2422" i="3"/>
  <c r="L2421" i="3"/>
  <c r="O2421" i="3" s="1"/>
  <c r="K2422" i="3" s="1"/>
  <c r="M2883" i="3" l="1"/>
  <c r="I2883" i="3"/>
  <c r="N2883" i="3"/>
  <c r="A2884" i="3"/>
  <c r="G2883" i="3"/>
  <c r="E2423" i="3"/>
  <c r="D2423" i="3"/>
  <c r="C2423" i="3"/>
  <c r="B2423" i="3"/>
  <c r="F2423" i="3"/>
  <c r="P2421" i="3"/>
  <c r="L2422" i="3"/>
  <c r="O2422" i="3" s="1"/>
  <c r="M2884" i="3" l="1"/>
  <c r="I2884" i="3"/>
  <c r="N2884" i="3"/>
  <c r="A2885" i="3"/>
  <c r="G2884" i="3"/>
  <c r="E2424" i="3"/>
  <c r="F2424" i="3"/>
  <c r="B2424" i="3"/>
  <c r="C2424" i="3"/>
  <c r="D2424" i="3"/>
  <c r="K2423" i="3"/>
  <c r="H2423" i="3"/>
  <c r="J2423" i="3" s="1"/>
  <c r="M2885" i="3" l="1"/>
  <c r="I2885" i="3"/>
  <c r="N2885" i="3"/>
  <c r="A2886" i="3"/>
  <c r="G2885" i="3"/>
  <c r="F2425" i="3"/>
  <c r="D2425" i="3"/>
  <c r="E2425" i="3"/>
  <c r="C2425" i="3"/>
  <c r="B2425" i="3"/>
  <c r="P2422" i="3"/>
  <c r="H2424" i="3"/>
  <c r="M2886" i="3" l="1"/>
  <c r="I2886" i="3"/>
  <c r="N2886" i="3"/>
  <c r="A2887" i="3"/>
  <c r="G2886" i="3"/>
  <c r="B2426" i="3"/>
  <c r="C2426" i="3"/>
  <c r="F2426" i="3"/>
  <c r="D2426" i="3"/>
  <c r="E2426" i="3"/>
  <c r="J2424" i="3"/>
  <c r="H2425" i="3"/>
  <c r="L2423" i="3"/>
  <c r="O2423" i="3" s="1"/>
  <c r="K2424" i="3" s="1"/>
  <c r="J2425" i="3"/>
  <c r="M2887" i="3" l="1"/>
  <c r="I2887" i="3"/>
  <c r="N2887" i="3"/>
  <c r="A2888" i="3"/>
  <c r="G2887" i="3"/>
  <c r="B2427" i="3"/>
  <c r="C2427" i="3"/>
  <c r="E2427" i="3"/>
  <c r="D2427" i="3"/>
  <c r="F2427" i="3"/>
  <c r="P2424" i="3"/>
  <c r="P2423" i="3"/>
  <c r="H2426" i="3"/>
  <c r="L2424" i="3"/>
  <c r="O2424" i="3" s="1"/>
  <c r="K2425" i="3" s="1"/>
  <c r="M2888" i="3" l="1"/>
  <c r="I2888" i="3"/>
  <c r="N2888" i="3"/>
  <c r="A2889" i="3"/>
  <c r="G2888" i="3"/>
  <c r="J2426" i="3"/>
  <c r="H2427" i="3"/>
  <c r="E2428" i="3"/>
  <c r="C2428" i="3"/>
  <c r="F2428" i="3"/>
  <c r="D2428" i="3"/>
  <c r="B2428" i="3"/>
  <c r="L2425" i="3"/>
  <c r="O2425" i="3" s="1"/>
  <c r="K2426" i="3" s="1"/>
  <c r="M2889" i="3" l="1"/>
  <c r="I2889" i="3"/>
  <c r="N2889" i="3"/>
  <c r="A2890" i="3"/>
  <c r="G2889" i="3"/>
  <c r="J2427" i="3"/>
  <c r="H2428" i="3"/>
  <c r="P2426" i="3"/>
  <c r="P2425" i="3"/>
  <c r="L2426" i="3"/>
  <c r="O2426" i="3" s="1"/>
  <c r="K2427" i="3" s="1"/>
  <c r="M2890" i="3" l="1"/>
  <c r="I2890" i="3"/>
  <c r="N2890" i="3"/>
  <c r="A2891" i="3"/>
  <c r="G2890" i="3"/>
  <c r="L2427" i="3"/>
  <c r="O2427" i="3" s="1"/>
  <c r="K2428" i="3" s="1"/>
  <c r="J2428" i="3"/>
  <c r="B2429" i="3"/>
  <c r="C2429" i="3"/>
  <c r="E2429" i="3"/>
  <c r="F2429" i="3"/>
  <c r="H2429" i="3"/>
  <c r="D2429" i="3"/>
  <c r="M2891" i="3" l="1"/>
  <c r="I2891" i="3"/>
  <c r="N2891" i="3"/>
  <c r="A2892" i="3"/>
  <c r="G2891" i="3"/>
  <c r="F2430" i="3"/>
  <c r="B2430" i="3"/>
  <c r="E2430" i="3"/>
  <c r="D2430" i="3"/>
  <c r="C2430" i="3"/>
  <c r="L2428" i="3"/>
  <c r="O2428" i="3" s="1"/>
  <c r="K2429" i="3" s="1"/>
  <c r="P2428" i="3"/>
  <c r="J2429" i="3"/>
  <c r="P2427" i="3"/>
  <c r="M2892" i="3" l="1"/>
  <c r="I2892" i="3"/>
  <c r="N2892" i="3"/>
  <c r="A2893" i="3"/>
  <c r="G2892" i="3"/>
  <c r="D2431" i="3"/>
  <c r="B2431" i="3"/>
  <c r="F2431" i="3"/>
  <c r="C2431" i="3"/>
  <c r="E2431" i="3"/>
  <c r="L2429" i="3"/>
  <c r="O2429" i="3" s="1"/>
  <c r="K2430" i="3" s="1"/>
  <c r="H2430" i="3"/>
  <c r="J2430" i="3" s="1"/>
  <c r="P2429" i="3" s="1"/>
  <c r="M2893" i="3" l="1"/>
  <c r="I2893" i="3"/>
  <c r="N2893" i="3"/>
  <c r="A2894" i="3"/>
  <c r="G2893" i="3"/>
  <c r="H2431" i="3"/>
  <c r="M2894" i="3" l="1"/>
  <c r="I2894" i="3"/>
  <c r="N2894" i="3"/>
  <c r="A2895" i="3"/>
  <c r="G2894" i="3"/>
  <c r="J2431" i="3"/>
  <c r="L2430" i="3"/>
  <c r="O2430" i="3" s="1"/>
  <c r="K2431" i="3" s="1"/>
  <c r="B2432" i="3"/>
  <c r="D2432" i="3"/>
  <c r="F2432" i="3"/>
  <c r="E2432" i="3"/>
  <c r="C2432" i="3"/>
  <c r="H2432" i="3"/>
  <c r="M2895" i="3" l="1"/>
  <c r="I2895" i="3"/>
  <c r="N2895" i="3"/>
  <c r="A2896" i="3"/>
  <c r="G2895" i="3"/>
  <c r="E2433" i="3"/>
  <c r="F2433" i="3"/>
  <c r="C2433" i="3"/>
  <c r="D2433" i="3"/>
  <c r="B2433" i="3"/>
  <c r="J2432" i="3"/>
  <c r="L2431" i="3"/>
  <c r="O2431" i="3" s="1"/>
  <c r="K2432" i="3" s="1"/>
  <c r="P2431" i="3"/>
  <c r="P2430" i="3"/>
  <c r="M2896" i="3" l="1"/>
  <c r="I2896" i="3"/>
  <c r="N2896" i="3"/>
  <c r="A2897" i="3"/>
  <c r="G2896" i="3"/>
  <c r="B2434" i="3"/>
  <c r="C2434" i="3"/>
  <c r="E2434" i="3"/>
  <c r="F2434" i="3"/>
  <c r="D2434" i="3"/>
  <c r="L2432" i="3"/>
  <c r="O2432" i="3" s="1"/>
  <c r="K2433" i="3" s="1"/>
  <c r="H2433" i="3"/>
  <c r="M2897" i="3" l="1"/>
  <c r="I2897" i="3"/>
  <c r="N2897" i="3"/>
  <c r="A2898" i="3"/>
  <c r="G2897" i="3"/>
  <c r="J2433" i="3"/>
  <c r="L2433" i="3"/>
  <c r="O2433" i="3" s="1"/>
  <c r="K2434" i="3" s="1"/>
  <c r="H2434" i="3"/>
  <c r="M2898" i="3" l="1"/>
  <c r="I2898" i="3"/>
  <c r="N2898" i="3"/>
  <c r="A2899" i="3"/>
  <c r="G2898" i="3"/>
  <c r="J2434" i="3"/>
  <c r="F2435" i="3"/>
  <c r="C2435" i="3"/>
  <c r="E2435" i="3"/>
  <c r="J2435" i="3" s="1"/>
  <c r="H2435" i="3"/>
  <c r="D2435" i="3"/>
  <c r="B2435" i="3"/>
  <c r="P2433" i="3"/>
  <c r="P2432" i="3"/>
  <c r="M2899" i="3" l="1"/>
  <c r="I2899" i="3"/>
  <c r="N2899" i="3"/>
  <c r="A2900" i="3"/>
  <c r="G2899" i="3"/>
  <c r="F2436" i="3"/>
  <c r="B2436" i="3"/>
  <c r="D2436" i="3"/>
  <c r="E2436" i="3"/>
  <c r="H2436" i="3"/>
  <c r="C2436" i="3"/>
  <c r="J2436" i="3"/>
  <c r="K2435" i="3"/>
  <c r="L2435" i="3"/>
  <c r="L2434" i="3"/>
  <c r="O2434" i="3" s="1"/>
  <c r="P2434" i="3"/>
  <c r="M2900" i="3" l="1"/>
  <c r="I2900" i="3"/>
  <c r="N2900" i="3"/>
  <c r="A2901" i="3"/>
  <c r="G2900" i="3"/>
  <c r="P2435" i="3"/>
  <c r="K2436" i="3"/>
  <c r="L2436" i="3"/>
  <c r="O2435" i="3"/>
  <c r="M2901" i="3" l="1"/>
  <c r="I2901" i="3"/>
  <c r="N2901" i="3"/>
  <c r="A2902" i="3"/>
  <c r="G2901" i="3"/>
  <c r="O2436" i="3"/>
  <c r="D2437" i="3"/>
  <c r="F2437" i="3"/>
  <c r="E2437" i="3"/>
  <c r="B2437" i="3"/>
  <c r="H2437" i="3" s="1"/>
  <c r="J2437" i="3" s="1"/>
  <c r="C2437" i="3"/>
  <c r="M2902" i="3" l="1"/>
  <c r="I2902" i="3"/>
  <c r="N2902" i="3"/>
  <c r="A2903" i="3"/>
  <c r="G2902" i="3"/>
  <c r="P2436" i="3"/>
  <c r="K2437" i="3"/>
  <c r="M2903" i="3" l="1"/>
  <c r="I2903" i="3"/>
  <c r="N2903" i="3"/>
  <c r="A2904" i="3"/>
  <c r="G2903" i="3"/>
  <c r="L2437" i="3"/>
  <c r="D2438" i="3"/>
  <c r="C2438" i="3"/>
  <c r="E2438" i="3"/>
  <c r="F2438" i="3"/>
  <c r="B2438" i="3"/>
  <c r="O2437" i="3"/>
  <c r="M2904" i="3" l="1"/>
  <c r="I2904" i="3"/>
  <c r="N2904" i="3"/>
  <c r="A2905" i="3"/>
  <c r="G2904" i="3"/>
  <c r="E2439" i="3"/>
  <c r="F2439" i="3"/>
  <c r="C2439" i="3"/>
  <c r="B2439" i="3"/>
  <c r="D2439" i="3"/>
  <c r="H2438" i="3"/>
  <c r="K2438" i="3"/>
  <c r="J2438" i="3"/>
  <c r="M2905" i="3" l="1"/>
  <c r="I2905" i="3"/>
  <c r="N2905" i="3"/>
  <c r="A2906" i="3"/>
  <c r="G2905" i="3"/>
  <c r="C2440" i="3"/>
  <c r="F2440" i="3"/>
  <c r="E2440" i="3"/>
  <c r="B2440" i="3"/>
  <c r="D2440" i="3"/>
  <c r="H2439" i="3"/>
  <c r="P2437" i="3"/>
  <c r="L2438" i="3"/>
  <c r="O2438" i="3" s="1"/>
  <c r="K2439" i="3" s="1"/>
  <c r="M2906" i="3" l="1"/>
  <c r="I2906" i="3"/>
  <c r="N2906" i="3"/>
  <c r="A2907" i="3"/>
  <c r="G2906" i="3"/>
  <c r="J2439" i="3"/>
  <c r="L2439" i="3"/>
  <c r="O2439" i="3" s="1"/>
  <c r="K2440" i="3" s="1"/>
  <c r="F2441" i="3"/>
  <c r="D2441" i="3"/>
  <c r="C2441" i="3"/>
  <c r="E2441" i="3"/>
  <c r="B2441" i="3"/>
  <c r="J2440" i="3"/>
  <c r="H2440" i="3"/>
  <c r="M2907" i="3" l="1"/>
  <c r="I2907" i="3"/>
  <c r="N2907" i="3"/>
  <c r="A2908" i="3"/>
  <c r="G2907" i="3"/>
  <c r="B2442" i="3"/>
  <c r="C2442" i="3"/>
  <c r="D2442" i="3"/>
  <c r="F2442" i="3"/>
  <c r="E2442" i="3"/>
  <c r="P2439" i="3"/>
  <c r="P2438" i="3"/>
  <c r="H2441" i="3"/>
  <c r="M2908" i="3" l="1"/>
  <c r="I2908" i="3"/>
  <c r="N2908" i="3"/>
  <c r="A2909" i="3"/>
  <c r="G2908" i="3"/>
  <c r="J2441" i="3"/>
  <c r="B2443" i="3"/>
  <c r="C2443" i="3"/>
  <c r="F2443" i="3"/>
  <c r="D2443" i="3"/>
  <c r="E2443" i="3"/>
  <c r="L2440" i="3"/>
  <c r="O2440" i="3" s="1"/>
  <c r="K2441" i="3" s="1"/>
  <c r="H2442" i="3"/>
  <c r="M2909" i="3" l="1"/>
  <c r="I2909" i="3"/>
  <c r="N2909" i="3"/>
  <c r="A2910" i="3"/>
  <c r="G2909" i="3"/>
  <c r="J2442" i="3"/>
  <c r="H2443" i="3"/>
  <c r="J2443" i="3" s="1"/>
  <c r="F2444" i="3"/>
  <c r="D2444" i="3"/>
  <c r="E2444" i="3"/>
  <c r="B2444" i="3"/>
  <c r="C2444" i="3"/>
  <c r="L2441" i="3"/>
  <c r="O2441" i="3" s="1"/>
  <c r="K2442" i="3" s="1"/>
  <c r="P2441" i="3"/>
  <c r="P2440" i="3"/>
  <c r="M2910" i="3" l="1"/>
  <c r="I2910" i="3"/>
  <c r="N2910" i="3"/>
  <c r="A2911" i="3"/>
  <c r="G2910" i="3"/>
  <c r="F2445" i="3"/>
  <c r="B2445" i="3"/>
  <c r="C2445" i="3"/>
  <c r="E2445" i="3"/>
  <c r="D2445" i="3"/>
  <c r="H2444" i="3"/>
  <c r="L2442" i="3"/>
  <c r="O2442" i="3" s="1"/>
  <c r="K2443" i="3" s="1"/>
  <c r="P2442" i="3"/>
  <c r="M2911" i="3" l="1"/>
  <c r="I2911" i="3"/>
  <c r="N2911" i="3"/>
  <c r="A2912" i="3"/>
  <c r="G2911" i="3"/>
  <c r="J2444" i="3"/>
  <c r="H2445" i="3"/>
  <c r="F2446" i="3"/>
  <c r="D2446" i="3"/>
  <c r="B2446" i="3"/>
  <c r="E2446" i="3"/>
  <c r="C2446" i="3"/>
  <c r="L2443" i="3"/>
  <c r="O2443" i="3" s="1"/>
  <c r="K2444" i="3" s="1"/>
  <c r="M2912" i="3" l="1"/>
  <c r="I2912" i="3"/>
  <c r="N2912" i="3"/>
  <c r="A2913" i="3"/>
  <c r="G2912" i="3"/>
  <c r="E2447" i="3"/>
  <c r="C2447" i="3"/>
  <c r="F2447" i="3"/>
  <c r="D2447" i="3"/>
  <c r="B2447" i="3"/>
  <c r="J2445" i="3"/>
  <c r="L2444" i="3"/>
  <c r="O2444" i="3" s="1"/>
  <c r="K2445" i="3" s="1"/>
  <c r="H2446" i="3"/>
  <c r="P2443" i="3"/>
  <c r="M2913" i="3" l="1"/>
  <c r="I2913" i="3"/>
  <c r="N2913" i="3"/>
  <c r="A2914" i="3"/>
  <c r="G2913" i="3"/>
  <c r="H2447" i="3"/>
  <c r="F2448" i="3"/>
  <c r="E2448" i="3"/>
  <c r="C2448" i="3"/>
  <c r="D2448" i="3"/>
  <c r="B2448" i="3"/>
  <c r="J2447" i="3"/>
  <c r="J2446" i="3"/>
  <c r="P2445" i="3"/>
  <c r="P2444" i="3"/>
  <c r="L2445" i="3"/>
  <c r="O2445" i="3" s="1"/>
  <c r="K2446" i="3" s="1"/>
  <c r="M2914" i="3" l="1"/>
  <c r="I2914" i="3"/>
  <c r="N2914" i="3"/>
  <c r="A2915" i="3"/>
  <c r="G2914" i="3"/>
  <c r="F2449" i="3"/>
  <c r="D2449" i="3"/>
  <c r="C2449" i="3"/>
  <c r="E2449" i="3"/>
  <c r="B2449" i="3"/>
  <c r="L2446" i="3"/>
  <c r="O2446" i="3" s="1"/>
  <c r="K2447" i="3" s="1"/>
  <c r="H2448" i="3"/>
  <c r="P2446" i="3"/>
  <c r="M2915" i="3" l="1"/>
  <c r="I2915" i="3"/>
  <c r="N2915" i="3"/>
  <c r="A2916" i="3"/>
  <c r="G2915" i="3"/>
  <c r="J2448" i="3"/>
  <c r="H2449" i="3"/>
  <c r="L2447" i="3"/>
  <c r="O2447" i="3" s="1"/>
  <c r="K2448" i="3" s="1"/>
  <c r="J2449" i="3"/>
  <c r="M2916" i="3" l="1"/>
  <c r="I2916" i="3"/>
  <c r="N2916" i="3"/>
  <c r="A2917" i="3"/>
  <c r="G2916" i="3"/>
  <c r="L2448" i="3"/>
  <c r="O2448" i="3" s="1"/>
  <c r="K2449" i="3" s="1"/>
  <c r="C2450" i="3"/>
  <c r="H2450" i="3"/>
  <c r="D2450" i="3"/>
  <c r="F2450" i="3"/>
  <c r="B2450" i="3"/>
  <c r="E2450" i="3"/>
  <c r="P2448" i="3"/>
  <c r="P2447" i="3"/>
  <c r="M2917" i="3" l="1"/>
  <c r="I2917" i="3"/>
  <c r="N2917" i="3"/>
  <c r="A2918" i="3"/>
  <c r="G2917" i="3"/>
  <c r="L2449" i="3"/>
  <c r="O2449" i="3" s="1"/>
  <c r="K2450" i="3" s="1"/>
  <c r="E2451" i="3"/>
  <c r="C2451" i="3"/>
  <c r="D2451" i="3"/>
  <c r="F2451" i="3"/>
  <c r="B2451" i="3"/>
  <c r="J2450" i="3"/>
  <c r="M2918" i="3" l="1"/>
  <c r="I2918" i="3"/>
  <c r="N2918" i="3"/>
  <c r="A2919" i="3"/>
  <c r="G2918" i="3"/>
  <c r="D2452" i="3"/>
  <c r="B2452" i="3"/>
  <c r="F2452" i="3"/>
  <c r="E2452" i="3"/>
  <c r="C2452" i="3"/>
  <c r="H2451" i="3"/>
  <c r="P2449" i="3"/>
  <c r="L2450" i="3"/>
  <c r="O2450" i="3" s="1"/>
  <c r="K2451" i="3" s="1"/>
  <c r="M2919" i="3" l="1"/>
  <c r="I2919" i="3"/>
  <c r="N2919" i="3"/>
  <c r="A2920" i="3"/>
  <c r="G2919" i="3"/>
  <c r="C2453" i="3"/>
  <c r="B2453" i="3"/>
  <c r="E2453" i="3"/>
  <c r="D2453" i="3"/>
  <c r="F2453" i="3"/>
  <c r="J2451" i="3"/>
  <c r="J2452" i="3"/>
  <c r="H2452" i="3"/>
  <c r="M2920" i="3" l="1"/>
  <c r="I2920" i="3"/>
  <c r="N2920" i="3"/>
  <c r="A2921" i="3"/>
  <c r="G2920" i="3"/>
  <c r="C2454" i="3"/>
  <c r="E2454" i="3"/>
  <c r="D2454" i="3"/>
  <c r="B2454" i="3"/>
  <c r="F2454" i="3"/>
  <c r="P2451" i="3"/>
  <c r="P2450" i="3"/>
  <c r="H2453" i="3"/>
  <c r="L2451" i="3"/>
  <c r="O2451" i="3" s="1"/>
  <c r="K2452" i="3" s="1"/>
  <c r="L2452" i="3"/>
  <c r="M2921" i="3" l="1"/>
  <c r="I2921" i="3"/>
  <c r="N2921" i="3"/>
  <c r="A2922" i="3"/>
  <c r="G2921" i="3"/>
  <c r="J2453" i="3"/>
  <c r="H2454" i="3"/>
  <c r="O2452" i="3"/>
  <c r="K2453" i="3" s="1"/>
  <c r="M2922" i="3" l="1"/>
  <c r="I2922" i="3"/>
  <c r="N2922" i="3"/>
  <c r="A2923" i="3"/>
  <c r="G2922" i="3"/>
  <c r="J2454" i="3"/>
  <c r="F2455" i="3"/>
  <c r="B2455" i="3"/>
  <c r="C2455" i="3"/>
  <c r="E2455" i="3"/>
  <c r="D2455" i="3"/>
  <c r="L2453" i="3"/>
  <c r="O2453" i="3" s="1"/>
  <c r="K2454" i="3" s="1"/>
  <c r="P2453" i="3"/>
  <c r="P2452" i="3"/>
  <c r="M2923" i="3" l="1"/>
  <c r="I2923" i="3"/>
  <c r="N2923" i="3"/>
  <c r="A2924" i="3"/>
  <c r="G2923" i="3"/>
  <c r="D2456" i="3"/>
  <c r="B2456" i="3"/>
  <c r="F2456" i="3"/>
  <c r="C2456" i="3"/>
  <c r="H2456" i="3"/>
  <c r="E2456" i="3"/>
  <c r="J2456" i="3"/>
  <c r="H2455" i="3"/>
  <c r="J2455" i="3" s="1"/>
  <c r="P2454" i="3"/>
  <c r="L2454" i="3"/>
  <c r="O2454" i="3" s="1"/>
  <c r="K2455" i="3" s="1"/>
  <c r="M2924" i="3" l="1"/>
  <c r="I2924" i="3"/>
  <c r="N2924" i="3"/>
  <c r="A2925" i="3"/>
  <c r="G2924" i="3"/>
  <c r="H2457" i="3"/>
  <c r="C2457" i="3"/>
  <c r="D2457" i="3"/>
  <c r="E2457" i="3"/>
  <c r="J2457" i="3" s="1"/>
  <c r="F2457" i="3"/>
  <c r="B2457" i="3"/>
  <c r="L2455" i="3"/>
  <c r="O2455" i="3" s="1"/>
  <c r="K2456" i="3" s="1"/>
  <c r="P2455" i="3"/>
  <c r="M2925" i="3" l="1"/>
  <c r="I2925" i="3"/>
  <c r="N2925" i="3"/>
  <c r="A2926" i="3"/>
  <c r="G2925" i="3"/>
  <c r="F2458" i="3"/>
  <c r="D2458" i="3"/>
  <c r="C2458" i="3"/>
  <c r="H2458" i="3"/>
  <c r="B2458" i="3"/>
  <c r="E2458" i="3"/>
  <c r="P2456" i="3"/>
  <c r="L2456" i="3"/>
  <c r="O2456" i="3" s="1"/>
  <c r="K2457" i="3" s="1"/>
  <c r="M2926" i="3" l="1"/>
  <c r="I2926" i="3"/>
  <c r="N2926" i="3"/>
  <c r="A2927" i="3"/>
  <c r="G2926" i="3"/>
  <c r="F2459" i="3"/>
  <c r="B2459" i="3"/>
  <c r="H2459" i="3" s="1"/>
  <c r="J2459" i="3" s="1"/>
  <c r="C2459" i="3"/>
  <c r="E2459" i="3"/>
  <c r="D2459" i="3"/>
  <c r="J2458" i="3"/>
  <c r="L2457" i="3"/>
  <c r="O2457" i="3" s="1"/>
  <c r="K2458" i="3" s="1"/>
  <c r="M2927" i="3" l="1"/>
  <c r="I2927" i="3"/>
  <c r="N2927" i="3"/>
  <c r="A2928" i="3"/>
  <c r="G2927" i="3"/>
  <c r="B2460" i="3"/>
  <c r="C2460" i="3"/>
  <c r="D2460" i="3"/>
  <c r="F2460" i="3"/>
  <c r="H2460" i="3"/>
  <c r="E2460" i="3"/>
  <c r="L2458" i="3"/>
  <c r="O2458" i="3" s="1"/>
  <c r="K2459" i="3" s="1"/>
  <c r="P2458" i="3"/>
  <c r="P2457" i="3"/>
  <c r="M2928" i="3" l="1"/>
  <c r="I2928" i="3"/>
  <c r="N2928" i="3"/>
  <c r="A2929" i="3"/>
  <c r="G2928" i="3"/>
  <c r="E2461" i="3"/>
  <c r="B2461" i="3"/>
  <c r="D2461" i="3"/>
  <c r="F2461" i="3"/>
  <c r="C2461" i="3"/>
  <c r="J2460" i="3"/>
  <c r="L2459" i="3"/>
  <c r="O2459" i="3" s="1"/>
  <c r="K2460" i="3" s="1"/>
  <c r="M2929" i="3" l="1"/>
  <c r="I2929" i="3"/>
  <c r="N2929" i="3"/>
  <c r="A2930" i="3"/>
  <c r="G2929" i="3"/>
  <c r="H2461" i="3"/>
  <c r="P2459" i="3"/>
  <c r="M2930" i="3" l="1"/>
  <c r="I2930" i="3"/>
  <c r="N2930" i="3"/>
  <c r="A2931" i="3"/>
  <c r="G2930" i="3"/>
  <c r="J2461" i="3"/>
  <c r="L2460" i="3"/>
  <c r="O2460" i="3" s="1"/>
  <c r="K2461" i="3" s="1"/>
  <c r="H2462" i="3"/>
  <c r="C2462" i="3"/>
  <c r="F2462" i="3"/>
  <c r="D2462" i="3"/>
  <c r="B2462" i="3"/>
  <c r="E2462" i="3"/>
  <c r="M2931" i="3" l="1"/>
  <c r="I2931" i="3"/>
  <c r="N2931" i="3"/>
  <c r="A2932" i="3"/>
  <c r="G2931" i="3"/>
  <c r="C2463" i="3"/>
  <c r="F2463" i="3"/>
  <c r="E2463" i="3"/>
  <c r="B2463" i="3"/>
  <c r="D2463" i="3"/>
  <c r="J2462" i="3"/>
  <c r="L2461" i="3"/>
  <c r="O2461" i="3" s="1"/>
  <c r="K2462" i="3" s="1"/>
  <c r="P2461" i="3"/>
  <c r="P2460" i="3"/>
  <c r="M2932" i="3" l="1"/>
  <c r="I2932" i="3"/>
  <c r="N2932" i="3"/>
  <c r="A2933" i="3"/>
  <c r="G2932" i="3"/>
  <c r="C2464" i="3"/>
  <c r="D2464" i="3"/>
  <c r="E2464" i="3"/>
  <c r="F2464" i="3"/>
  <c r="B2464" i="3"/>
  <c r="L2462" i="3"/>
  <c r="O2462" i="3" s="1"/>
  <c r="K2463" i="3" s="1"/>
  <c r="H2463" i="3"/>
  <c r="J2463" i="3" s="1"/>
  <c r="M2933" i="3" l="1"/>
  <c r="I2933" i="3"/>
  <c r="N2933" i="3"/>
  <c r="A2934" i="3"/>
  <c r="G2933" i="3"/>
  <c r="L2463" i="3"/>
  <c r="O2463" i="3" s="1"/>
  <c r="K2464" i="3" s="1"/>
  <c r="C2465" i="3"/>
  <c r="B2465" i="3"/>
  <c r="F2465" i="3"/>
  <c r="E2465" i="3"/>
  <c r="D2465" i="3"/>
  <c r="H2464" i="3"/>
  <c r="P2462" i="3"/>
  <c r="M2934" i="3" l="1"/>
  <c r="I2934" i="3"/>
  <c r="N2934" i="3"/>
  <c r="A2935" i="3"/>
  <c r="G2934" i="3"/>
  <c r="J2464" i="3"/>
  <c r="L2464" i="3"/>
  <c r="H2465" i="3"/>
  <c r="B2466" i="3"/>
  <c r="E2466" i="3"/>
  <c r="D2466" i="3"/>
  <c r="F2466" i="3"/>
  <c r="C2466" i="3"/>
  <c r="O2464" i="3"/>
  <c r="K2465" i="3" s="1"/>
  <c r="J2465" i="3"/>
  <c r="M2935" i="3" l="1"/>
  <c r="I2935" i="3"/>
  <c r="N2935" i="3"/>
  <c r="A2936" i="3"/>
  <c r="G2935" i="3"/>
  <c r="B2467" i="3"/>
  <c r="C2467" i="3"/>
  <c r="D2467" i="3"/>
  <c r="E2467" i="3"/>
  <c r="F2467" i="3"/>
  <c r="H2466" i="3"/>
  <c r="L2465" i="3"/>
  <c r="O2465" i="3"/>
  <c r="K2466" i="3" s="1"/>
  <c r="P2464" i="3"/>
  <c r="P2463" i="3"/>
  <c r="M2936" i="3" l="1"/>
  <c r="I2936" i="3"/>
  <c r="N2936" i="3"/>
  <c r="A2937" i="3"/>
  <c r="G2936" i="3"/>
  <c r="J2466" i="3"/>
  <c r="H2467" i="3"/>
  <c r="J2467" i="3"/>
  <c r="M2937" i="3" l="1"/>
  <c r="I2937" i="3"/>
  <c r="N2937" i="3"/>
  <c r="A2938" i="3"/>
  <c r="G2937" i="3"/>
  <c r="B2468" i="3"/>
  <c r="E2468" i="3"/>
  <c r="D2468" i="3"/>
  <c r="C2468" i="3"/>
  <c r="F2468" i="3"/>
  <c r="L2466" i="3"/>
  <c r="O2466" i="3" s="1"/>
  <c r="K2467" i="3" s="1"/>
  <c r="P2466" i="3"/>
  <c r="P2465" i="3"/>
  <c r="M2938" i="3" l="1"/>
  <c r="I2938" i="3"/>
  <c r="N2938" i="3"/>
  <c r="A2939" i="3"/>
  <c r="G2938" i="3"/>
  <c r="D2469" i="3"/>
  <c r="B2469" i="3"/>
  <c r="C2469" i="3"/>
  <c r="E2469" i="3"/>
  <c r="F2469" i="3"/>
  <c r="H2468" i="3"/>
  <c r="J2468" i="3" s="1"/>
  <c r="L2467" i="3"/>
  <c r="O2467" i="3" s="1"/>
  <c r="K2468" i="3" s="1"/>
  <c r="M2939" i="3" l="1"/>
  <c r="I2939" i="3"/>
  <c r="N2939" i="3"/>
  <c r="A2940" i="3"/>
  <c r="G2939" i="3"/>
  <c r="P2467" i="3"/>
  <c r="H2469" i="3"/>
  <c r="L2468" i="3"/>
  <c r="O2468" i="3" s="1"/>
  <c r="K2469" i="3" s="1"/>
  <c r="M2940" i="3" l="1"/>
  <c r="I2940" i="3"/>
  <c r="N2940" i="3"/>
  <c r="A2941" i="3"/>
  <c r="G2940" i="3"/>
  <c r="J2469" i="3"/>
  <c r="L2469" i="3"/>
  <c r="O2469" i="3"/>
  <c r="C2470" i="3"/>
  <c r="F2470" i="3"/>
  <c r="E2470" i="3"/>
  <c r="B2470" i="3"/>
  <c r="D2470" i="3"/>
  <c r="M2941" i="3" l="1"/>
  <c r="I2941" i="3"/>
  <c r="N2941" i="3"/>
  <c r="A2942" i="3"/>
  <c r="G2941" i="3"/>
  <c r="E2471" i="3"/>
  <c r="B2471" i="3"/>
  <c r="C2471" i="3"/>
  <c r="F2471" i="3"/>
  <c r="D2471" i="3"/>
  <c r="H2470" i="3"/>
  <c r="K2470" i="3"/>
  <c r="P2468" i="3"/>
  <c r="M2942" i="3" l="1"/>
  <c r="I2942" i="3"/>
  <c r="N2942" i="3"/>
  <c r="A2943" i="3"/>
  <c r="G2942" i="3"/>
  <c r="D2472" i="3"/>
  <c r="E2472" i="3"/>
  <c r="F2472" i="3"/>
  <c r="C2472" i="3"/>
  <c r="B2472" i="3"/>
  <c r="J2470" i="3"/>
  <c r="L2470" i="3"/>
  <c r="O2470" i="3" s="1"/>
  <c r="K2471" i="3" s="1"/>
  <c r="H2471" i="3"/>
  <c r="M2943" i="3" l="1"/>
  <c r="I2943" i="3"/>
  <c r="N2943" i="3"/>
  <c r="A2944" i="3"/>
  <c r="G2943" i="3"/>
  <c r="J2471" i="3"/>
  <c r="H2472" i="3"/>
  <c r="E2473" i="3"/>
  <c r="D2473" i="3"/>
  <c r="C2473" i="3"/>
  <c r="B2473" i="3"/>
  <c r="F2473" i="3"/>
  <c r="P2470" i="3"/>
  <c r="P2469" i="3"/>
  <c r="M2944" i="3" l="1"/>
  <c r="I2944" i="3"/>
  <c r="N2944" i="3"/>
  <c r="A2945" i="3"/>
  <c r="G2944" i="3"/>
  <c r="D2474" i="3"/>
  <c r="E2474" i="3"/>
  <c r="C2474" i="3"/>
  <c r="B2474" i="3"/>
  <c r="F2474" i="3"/>
  <c r="J2472" i="3"/>
  <c r="H2473" i="3"/>
  <c r="L2471" i="3"/>
  <c r="O2471" i="3" s="1"/>
  <c r="K2472" i="3" s="1"/>
  <c r="P2471" i="3"/>
  <c r="M2945" i="3" l="1"/>
  <c r="I2945" i="3"/>
  <c r="N2945" i="3"/>
  <c r="A2946" i="3"/>
  <c r="G2945" i="3"/>
  <c r="F2475" i="3"/>
  <c r="D2475" i="3"/>
  <c r="E2475" i="3"/>
  <c r="B2475" i="3"/>
  <c r="C2475" i="3"/>
  <c r="J2473" i="3"/>
  <c r="L2472" i="3"/>
  <c r="H2474" i="3"/>
  <c r="O2472" i="3"/>
  <c r="K2473" i="3" s="1"/>
  <c r="M2946" i="3" l="1"/>
  <c r="I2946" i="3"/>
  <c r="N2946" i="3"/>
  <c r="A2947" i="3"/>
  <c r="G2946" i="3"/>
  <c r="J2474" i="3"/>
  <c r="H2475" i="3"/>
  <c r="J2475" i="3" s="1"/>
  <c r="C2476" i="3"/>
  <c r="D2476" i="3"/>
  <c r="E2476" i="3"/>
  <c r="B2476" i="3"/>
  <c r="H2476" i="3"/>
  <c r="F2476" i="3"/>
  <c r="L2473" i="3"/>
  <c r="O2473" i="3"/>
  <c r="K2474" i="3" s="1"/>
  <c r="P2473" i="3"/>
  <c r="P2472" i="3"/>
  <c r="M2947" i="3" l="1"/>
  <c r="I2947" i="3"/>
  <c r="N2947" i="3"/>
  <c r="A2948" i="3"/>
  <c r="G2947" i="3"/>
  <c r="D2477" i="3"/>
  <c r="C2477" i="3"/>
  <c r="F2477" i="3"/>
  <c r="E2477" i="3"/>
  <c r="B2477" i="3"/>
  <c r="L2474" i="3"/>
  <c r="O2474" i="3" s="1"/>
  <c r="K2475" i="3" s="1"/>
  <c r="J2476" i="3"/>
  <c r="P2474" i="3"/>
  <c r="P2475" i="3"/>
  <c r="M2948" i="3" l="1"/>
  <c r="I2948" i="3"/>
  <c r="N2948" i="3"/>
  <c r="A2949" i="3"/>
  <c r="G2948" i="3"/>
  <c r="C2478" i="3"/>
  <c r="B2478" i="3"/>
  <c r="E2478" i="3"/>
  <c r="F2478" i="3"/>
  <c r="D2478" i="3"/>
  <c r="L2475" i="3"/>
  <c r="O2475" i="3" s="1"/>
  <c r="K2476" i="3" s="1"/>
  <c r="H2477" i="3"/>
  <c r="M2949" i="3" l="1"/>
  <c r="I2949" i="3"/>
  <c r="N2949" i="3"/>
  <c r="A2950" i="3"/>
  <c r="G2949" i="3"/>
  <c r="J2477" i="3"/>
  <c r="H2478" i="3"/>
  <c r="L2476" i="3"/>
  <c r="O2476" i="3" s="1"/>
  <c r="K2477" i="3" s="1"/>
  <c r="M2950" i="3" l="1"/>
  <c r="I2950" i="3"/>
  <c r="N2950" i="3"/>
  <c r="A2951" i="3"/>
  <c r="G2950" i="3"/>
  <c r="J2478" i="3"/>
  <c r="L2477" i="3"/>
  <c r="O2477" i="3" s="1"/>
  <c r="K2478" i="3" s="1"/>
  <c r="H2479" i="3"/>
  <c r="D2479" i="3"/>
  <c r="E2479" i="3"/>
  <c r="C2479" i="3"/>
  <c r="B2479" i="3"/>
  <c r="F2479" i="3"/>
  <c r="P2477" i="3"/>
  <c r="P2476" i="3"/>
  <c r="M2951" i="3" l="1"/>
  <c r="I2951" i="3"/>
  <c r="N2951" i="3"/>
  <c r="A2952" i="3"/>
  <c r="G2951" i="3"/>
  <c r="J2479" i="3"/>
  <c r="P2478" i="3"/>
  <c r="L2478" i="3"/>
  <c r="O2478" i="3" s="1"/>
  <c r="K2479" i="3" s="1"/>
  <c r="M2952" i="3" l="1"/>
  <c r="I2952" i="3"/>
  <c r="N2952" i="3"/>
  <c r="A2953" i="3"/>
  <c r="G2952" i="3"/>
  <c r="L2479" i="3"/>
  <c r="O2479" i="3" s="1"/>
  <c r="K2480" i="3" s="1"/>
  <c r="B2480" i="3"/>
  <c r="E2480" i="3"/>
  <c r="H2480" i="3"/>
  <c r="C2480" i="3"/>
  <c r="D2480" i="3"/>
  <c r="F2480" i="3"/>
  <c r="M2953" i="3" l="1"/>
  <c r="I2953" i="3"/>
  <c r="N2953" i="3"/>
  <c r="A2954" i="3"/>
  <c r="G2953" i="3"/>
  <c r="E2481" i="3"/>
  <c r="F2481" i="3"/>
  <c r="C2481" i="3"/>
  <c r="B2481" i="3"/>
  <c r="D2481" i="3"/>
  <c r="J2480" i="3"/>
  <c r="M2954" i="3" l="1"/>
  <c r="I2954" i="3"/>
  <c r="N2954" i="3"/>
  <c r="G2954" i="3"/>
  <c r="A2955" i="3"/>
  <c r="D2482" i="3"/>
  <c r="B2482" i="3"/>
  <c r="F2482" i="3"/>
  <c r="C2482" i="3"/>
  <c r="E2482" i="3"/>
  <c r="P2479" i="3"/>
  <c r="H2481" i="3"/>
  <c r="L2480" i="3"/>
  <c r="O2480" i="3" s="1"/>
  <c r="K2481" i="3" s="1"/>
  <c r="M2955" i="3" l="1"/>
  <c r="I2955" i="3"/>
  <c r="N2955" i="3"/>
  <c r="A2956" i="3"/>
  <c r="G2955" i="3"/>
  <c r="B2483" i="3"/>
  <c r="F2483" i="3"/>
  <c r="C2483" i="3"/>
  <c r="D2483" i="3"/>
  <c r="E2483" i="3"/>
  <c r="J2481" i="3"/>
  <c r="H2482" i="3"/>
  <c r="L2481" i="3"/>
  <c r="O2481" i="3" s="1"/>
  <c r="K2482" i="3" s="1"/>
  <c r="M2956" i="3" l="1"/>
  <c r="I2956" i="3"/>
  <c r="N2956" i="3"/>
  <c r="A2957" i="3"/>
  <c r="G2956" i="3"/>
  <c r="J2482" i="3"/>
  <c r="L2482" i="3"/>
  <c r="O2482" i="3" s="1"/>
  <c r="K2483" i="3" s="1"/>
  <c r="D2484" i="3"/>
  <c r="F2484" i="3"/>
  <c r="B2484" i="3"/>
  <c r="C2484" i="3"/>
  <c r="E2484" i="3"/>
  <c r="P2481" i="3"/>
  <c r="P2480" i="3"/>
  <c r="J2483" i="3"/>
  <c r="H2483" i="3"/>
  <c r="M2957" i="3" l="1"/>
  <c r="I2957" i="3"/>
  <c r="N2957" i="3"/>
  <c r="A2958" i="3"/>
  <c r="G2957" i="3"/>
  <c r="C2485" i="3"/>
  <c r="F2485" i="3"/>
  <c r="B2485" i="3"/>
  <c r="E2485" i="3"/>
  <c r="D2485" i="3"/>
  <c r="P2482" i="3"/>
  <c r="H2484" i="3"/>
  <c r="M2958" i="3" l="1"/>
  <c r="I2958" i="3"/>
  <c r="N2958" i="3"/>
  <c r="A2959" i="3"/>
  <c r="G2958" i="3"/>
  <c r="C2486" i="3"/>
  <c r="F2486" i="3"/>
  <c r="D2486" i="3"/>
  <c r="B2486" i="3"/>
  <c r="E2486" i="3"/>
  <c r="J2484" i="3"/>
  <c r="H2485" i="3"/>
  <c r="J2485" i="3" s="1"/>
  <c r="L2483" i="3"/>
  <c r="O2483" i="3" s="1"/>
  <c r="K2484" i="3" s="1"/>
  <c r="M2959" i="3" l="1"/>
  <c r="I2959" i="3"/>
  <c r="N2959" i="3"/>
  <c r="A2960" i="3"/>
  <c r="G2959" i="3"/>
  <c r="E2487" i="3"/>
  <c r="F2487" i="3"/>
  <c r="D2487" i="3"/>
  <c r="B2487" i="3"/>
  <c r="C2487" i="3"/>
  <c r="L2484" i="3"/>
  <c r="J2486" i="3"/>
  <c r="P2484" i="3"/>
  <c r="P2483" i="3"/>
  <c r="H2486" i="3"/>
  <c r="O2484" i="3"/>
  <c r="K2485" i="3" s="1"/>
  <c r="M2960" i="3" l="1"/>
  <c r="I2960" i="3"/>
  <c r="N2960" i="3"/>
  <c r="A2961" i="3"/>
  <c r="G2960" i="3"/>
  <c r="F2488" i="3"/>
  <c r="D2488" i="3"/>
  <c r="C2488" i="3"/>
  <c r="E2488" i="3"/>
  <c r="B2488" i="3"/>
  <c r="H2488" i="3" s="1"/>
  <c r="L2485" i="3"/>
  <c r="O2485" i="3" s="1"/>
  <c r="K2486" i="3" s="1"/>
  <c r="P2485" i="3"/>
  <c r="H2487" i="3"/>
  <c r="M2961" i="3" l="1"/>
  <c r="I2961" i="3"/>
  <c r="N2961" i="3"/>
  <c r="A2962" i="3"/>
  <c r="G2961" i="3"/>
  <c r="L2486" i="3"/>
  <c r="O2486" i="3" s="1"/>
  <c r="K2487" i="3" s="1"/>
  <c r="J2487" i="3"/>
  <c r="M2962" i="3" l="1"/>
  <c r="I2962" i="3"/>
  <c r="N2962" i="3"/>
  <c r="A2963" i="3"/>
  <c r="G2962" i="3"/>
  <c r="E2489" i="3"/>
  <c r="D2489" i="3"/>
  <c r="F2489" i="3"/>
  <c r="B2489" i="3"/>
  <c r="H2489" i="3"/>
  <c r="C2489" i="3"/>
  <c r="P2486" i="3"/>
  <c r="L2487" i="3"/>
  <c r="O2487" i="3" s="1"/>
  <c r="K2488" i="3" s="1"/>
  <c r="J2488" i="3"/>
  <c r="M2963" i="3" l="1"/>
  <c r="I2963" i="3"/>
  <c r="N2963" i="3"/>
  <c r="A2964" i="3"/>
  <c r="G2963" i="3"/>
  <c r="J2489" i="3"/>
  <c r="C2490" i="3"/>
  <c r="D2490" i="3"/>
  <c r="F2490" i="3"/>
  <c r="E2490" i="3"/>
  <c r="B2490" i="3"/>
  <c r="P2488" i="3"/>
  <c r="P2487" i="3"/>
  <c r="L2488" i="3"/>
  <c r="O2488" i="3" s="1"/>
  <c r="K2489" i="3" s="1"/>
  <c r="M2964" i="3" l="1"/>
  <c r="I2964" i="3"/>
  <c r="N2964" i="3"/>
  <c r="A2965" i="3"/>
  <c r="G2964" i="3"/>
  <c r="L2489" i="3"/>
  <c r="O2489" i="3" s="1"/>
  <c r="K2490" i="3" s="1"/>
  <c r="B2491" i="3"/>
  <c r="D2491" i="3"/>
  <c r="E2491" i="3"/>
  <c r="C2491" i="3"/>
  <c r="F2491" i="3"/>
  <c r="H2490" i="3"/>
  <c r="M2965" i="3" l="1"/>
  <c r="I2965" i="3"/>
  <c r="N2965" i="3"/>
  <c r="A2966" i="3"/>
  <c r="G2965" i="3"/>
  <c r="F2492" i="3"/>
  <c r="E2492" i="3"/>
  <c r="B2492" i="3"/>
  <c r="D2492" i="3"/>
  <c r="C2492" i="3"/>
  <c r="J2490" i="3"/>
  <c r="H2491" i="3"/>
  <c r="L2490" i="3"/>
  <c r="O2490" i="3" s="1"/>
  <c r="K2491" i="3" s="1"/>
  <c r="M2966" i="3" l="1"/>
  <c r="I2966" i="3"/>
  <c r="N2966" i="3"/>
  <c r="A2967" i="3"/>
  <c r="G2966" i="3"/>
  <c r="J2491" i="3"/>
  <c r="P2491" i="3" s="1"/>
  <c r="L2491" i="3"/>
  <c r="O2491" i="3" s="1"/>
  <c r="K2492" i="3" s="1"/>
  <c r="J2492" i="3"/>
  <c r="P2489" i="3"/>
  <c r="H2492" i="3"/>
  <c r="M2967" i="3" l="1"/>
  <c r="I2967" i="3"/>
  <c r="N2967" i="3"/>
  <c r="A2968" i="3"/>
  <c r="G2967" i="3"/>
  <c r="P2490" i="3"/>
  <c r="B2493" i="3"/>
  <c r="H2493" i="3" s="1"/>
  <c r="C2493" i="3"/>
  <c r="D2493" i="3"/>
  <c r="E2493" i="3"/>
  <c r="F2493" i="3"/>
  <c r="L2492" i="3"/>
  <c r="O2492" i="3" s="1"/>
  <c r="K2493" i="3" s="1"/>
  <c r="M2968" i="3" l="1"/>
  <c r="I2968" i="3"/>
  <c r="N2968" i="3"/>
  <c r="A2969" i="3"/>
  <c r="G2968" i="3"/>
  <c r="M2969" i="3" l="1"/>
  <c r="I2969" i="3"/>
  <c r="N2969" i="3"/>
  <c r="A2970" i="3"/>
  <c r="G2969" i="3"/>
  <c r="J2493" i="3"/>
  <c r="F2494" i="3"/>
  <c r="C2494" i="3"/>
  <c r="B2494" i="3"/>
  <c r="H2494" i="3" s="1"/>
  <c r="E2494" i="3"/>
  <c r="D2494" i="3"/>
  <c r="M2970" i="3" l="1"/>
  <c r="I2970" i="3"/>
  <c r="N2970" i="3"/>
  <c r="A2971" i="3"/>
  <c r="G2970" i="3"/>
  <c r="J2494" i="3"/>
  <c r="P2493" i="3" s="1"/>
  <c r="P2492" i="3"/>
  <c r="L2493" i="3"/>
  <c r="O2493" i="3" s="1"/>
  <c r="K2494" i="3" s="1"/>
  <c r="M2971" i="3" l="1"/>
  <c r="I2971" i="3"/>
  <c r="N2971" i="3"/>
  <c r="A2972" i="3"/>
  <c r="G2971" i="3"/>
  <c r="F2495" i="3"/>
  <c r="C2495" i="3"/>
  <c r="E2495" i="3"/>
  <c r="B2495" i="3"/>
  <c r="D2495" i="3"/>
  <c r="M2972" i="3" l="1"/>
  <c r="I2972" i="3"/>
  <c r="N2972" i="3"/>
  <c r="A2973" i="3"/>
  <c r="G2972" i="3"/>
  <c r="L2494" i="3"/>
  <c r="O2494" i="3" s="1"/>
  <c r="K2495" i="3" s="1"/>
  <c r="H2495" i="3"/>
  <c r="M2973" i="3" l="1"/>
  <c r="I2973" i="3"/>
  <c r="N2973" i="3"/>
  <c r="A2974" i="3"/>
  <c r="G2973" i="3"/>
  <c r="J2495" i="3"/>
  <c r="L2495" i="3"/>
  <c r="O2495" i="3" s="1"/>
  <c r="E2496" i="3"/>
  <c r="F2496" i="3"/>
  <c r="B2496" i="3"/>
  <c r="C2496" i="3"/>
  <c r="H2496" i="3"/>
  <c r="D2496" i="3"/>
  <c r="M2974" i="3" l="1"/>
  <c r="I2974" i="3"/>
  <c r="N2974" i="3"/>
  <c r="A2975" i="3"/>
  <c r="G2974" i="3"/>
  <c r="E2497" i="3"/>
  <c r="D2497" i="3"/>
  <c r="F2497" i="3"/>
  <c r="B2497" i="3"/>
  <c r="C2497" i="3"/>
  <c r="J2496" i="3"/>
  <c r="P2495" i="3" s="1"/>
  <c r="K2496" i="3"/>
  <c r="P2494" i="3"/>
  <c r="M2975" i="3" l="1"/>
  <c r="I2975" i="3"/>
  <c r="N2975" i="3"/>
  <c r="A2976" i="3"/>
  <c r="G2975" i="3"/>
  <c r="C2498" i="3"/>
  <c r="D2498" i="3"/>
  <c r="F2498" i="3"/>
  <c r="B2498" i="3"/>
  <c r="E2498" i="3"/>
  <c r="H2497" i="3"/>
  <c r="L2496" i="3"/>
  <c r="O2496" i="3" s="1"/>
  <c r="K2497" i="3" s="1"/>
  <c r="M2976" i="3" l="1"/>
  <c r="I2976" i="3"/>
  <c r="N2976" i="3"/>
  <c r="A2977" i="3"/>
  <c r="G2976" i="3"/>
  <c r="C2499" i="3"/>
  <c r="F2499" i="3"/>
  <c r="E2499" i="3"/>
  <c r="D2499" i="3"/>
  <c r="B2499" i="3"/>
  <c r="J2497" i="3"/>
  <c r="H2498" i="3"/>
  <c r="M2977" i="3" l="1"/>
  <c r="I2977" i="3"/>
  <c r="N2977" i="3"/>
  <c r="A2978" i="3"/>
  <c r="G2977" i="3"/>
  <c r="J2498" i="3"/>
  <c r="E2500" i="3"/>
  <c r="C2500" i="3"/>
  <c r="D2500" i="3"/>
  <c r="F2500" i="3"/>
  <c r="B2500" i="3"/>
  <c r="L2497" i="3"/>
  <c r="O2497" i="3" s="1"/>
  <c r="K2498" i="3" s="1"/>
  <c r="P2497" i="3"/>
  <c r="P2496" i="3"/>
  <c r="H2499" i="3"/>
  <c r="M2978" i="3" l="1"/>
  <c r="I2978" i="3"/>
  <c r="N2978" i="3"/>
  <c r="A2979" i="3"/>
  <c r="G2978" i="3"/>
  <c r="J2499" i="3"/>
  <c r="F2501" i="3"/>
  <c r="B2501" i="3"/>
  <c r="E2501" i="3"/>
  <c r="C2501" i="3"/>
  <c r="D2501" i="3"/>
  <c r="H2500" i="3"/>
  <c r="J2500" i="3" s="1"/>
  <c r="L2498" i="3"/>
  <c r="O2498" i="3"/>
  <c r="K2499" i="3" s="1"/>
  <c r="P2498" i="3"/>
  <c r="M2979" i="3" l="1"/>
  <c r="I2979" i="3"/>
  <c r="N2979" i="3"/>
  <c r="A2980" i="3"/>
  <c r="G2979" i="3"/>
  <c r="D2502" i="3"/>
  <c r="F2502" i="3"/>
  <c r="C2502" i="3"/>
  <c r="B2502" i="3"/>
  <c r="E2502" i="3"/>
  <c r="H2501" i="3"/>
  <c r="L2499" i="3"/>
  <c r="O2499" i="3" s="1"/>
  <c r="K2500" i="3" s="1"/>
  <c r="P2499" i="3"/>
  <c r="M2980" i="3" l="1"/>
  <c r="I2980" i="3"/>
  <c r="N2980" i="3"/>
  <c r="A2981" i="3"/>
  <c r="G2980" i="3"/>
  <c r="J2501" i="3"/>
  <c r="L2500" i="3"/>
  <c r="O2500" i="3" s="1"/>
  <c r="K2501" i="3" s="1"/>
  <c r="H2502" i="3"/>
  <c r="M2981" i="3" l="1"/>
  <c r="I2981" i="3"/>
  <c r="N2981" i="3"/>
  <c r="A2982" i="3"/>
  <c r="G2981" i="3"/>
  <c r="J2502" i="3"/>
  <c r="B2503" i="3"/>
  <c r="F2503" i="3"/>
  <c r="E2503" i="3"/>
  <c r="C2503" i="3"/>
  <c r="H2503" i="3"/>
  <c r="D2503" i="3"/>
  <c r="L2501" i="3"/>
  <c r="O2501" i="3" s="1"/>
  <c r="K2502" i="3" s="1"/>
  <c r="P2501" i="3"/>
  <c r="P2500" i="3"/>
  <c r="M2982" i="3" l="1"/>
  <c r="I2982" i="3"/>
  <c r="N2982" i="3"/>
  <c r="A2983" i="3"/>
  <c r="G2982" i="3"/>
  <c r="E2504" i="3"/>
  <c r="C2504" i="3"/>
  <c r="B2504" i="3"/>
  <c r="D2504" i="3"/>
  <c r="F2504" i="3"/>
  <c r="J2503" i="3"/>
  <c r="L2502" i="3"/>
  <c r="O2502" i="3" s="1"/>
  <c r="K2503" i="3" s="1"/>
  <c r="M2983" i="3" l="1"/>
  <c r="I2983" i="3"/>
  <c r="N2983" i="3"/>
  <c r="A2984" i="3"/>
  <c r="G2983" i="3"/>
  <c r="E2505" i="3"/>
  <c r="C2505" i="3"/>
  <c r="F2505" i="3"/>
  <c r="D2505" i="3"/>
  <c r="B2505" i="3"/>
  <c r="H2505" i="3" s="1"/>
  <c r="J2505" i="3" s="1"/>
  <c r="H2504" i="3"/>
  <c r="J2504" i="3" s="1"/>
  <c r="P2502" i="3"/>
  <c r="L2503" i="3"/>
  <c r="O2503" i="3" s="1"/>
  <c r="K2504" i="3" s="1"/>
  <c r="M2984" i="3" l="1"/>
  <c r="I2984" i="3"/>
  <c r="N2984" i="3"/>
  <c r="A2985" i="3"/>
  <c r="G2984" i="3"/>
  <c r="P2504" i="3"/>
  <c r="P2503" i="3"/>
  <c r="M2985" i="3" l="1"/>
  <c r="I2985" i="3"/>
  <c r="N2985" i="3"/>
  <c r="A2986" i="3"/>
  <c r="G2985" i="3"/>
  <c r="B2506" i="3"/>
  <c r="D2506" i="3"/>
  <c r="C2506" i="3"/>
  <c r="H2506" i="3"/>
  <c r="F2506" i="3"/>
  <c r="E2506" i="3"/>
  <c r="L2504" i="3"/>
  <c r="O2504" i="3" s="1"/>
  <c r="K2505" i="3" s="1"/>
  <c r="M2986" i="3" l="1"/>
  <c r="I2986" i="3"/>
  <c r="N2986" i="3"/>
  <c r="A2987" i="3"/>
  <c r="G2986" i="3"/>
  <c r="J2506" i="3"/>
  <c r="C2507" i="3"/>
  <c r="E2507" i="3"/>
  <c r="D2507" i="3"/>
  <c r="F2507" i="3"/>
  <c r="H2507" i="3"/>
  <c r="B2507" i="3"/>
  <c r="L2505" i="3"/>
  <c r="O2505" i="3" s="1"/>
  <c r="K2506" i="3" s="1"/>
  <c r="M2987" i="3" l="1"/>
  <c r="I2987" i="3"/>
  <c r="N2987" i="3"/>
  <c r="A2988" i="3"/>
  <c r="G2987" i="3"/>
  <c r="J2507" i="3"/>
  <c r="L2506" i="3"/>
  <c r="O2506" i="3" s="1"/>
  <c r="K2507" i="3" s="1"/>
  <c r="P2505" i="3"/>
  <c r="P2506" i="3"/>
  <c r="M2988" i="3" l="1"/>
  <c r="I2988" i="3"/>
  <c r="N2988" i="3"/>
  <c r="A2989" i="3"/>
  <c r="G2988" i="3"/>
  <c r="L2507" i="3"/>
  <c r="O2507" i="3" s="1"/>
  <c r="D2508" i="3"/>
  <c r="B2508" i="3"/>
  <c r="H2508" i="3" s="1"/>
  <c r="E2508" i="3"/>
  <c r="F2508" i="3"/>
  <c r="C2508" i="3"/>
  <c r="M2989" i="3" l="1"/>
  <c r="I2989" i="3"/>
  <c r="N2989" i="3"/>
  <c r="A2990" i="3"/>
  <c r="G2989" i="3"/>
  <c r="J2508" i="3"/>
  <c r="K2508" i="3"/>
  <c r="M2990" i="3" l="1"/>
  <c r="I2990" i="3"/>
  <c r="N2990" i="3"/>
  <c r="A2991" i="3"/>
  <c r="G2990" i="3"/>
  <c r="P2507" i="3"/>
  <c r="D2509" i="3"/>
  <c r="F2509" i="3"/>
  <c r="B2509" i="3"/>
  <c r="C2509" i="3"/>
  <c r="E2509" i="3"/>
  <c r="J2509" i="3" s="1"/>
  <c r="H2509" i="3"/>
  <c r="M2991" i="3" l="1"/>
  <c r="I2991" i="3"/>
  <c r="N2991" i="3"/>
  <c r="A2992" i="3"/>
  <c r="G2991" i="3"/>
  <c r="P2508" i="3"/>
  <c r="B2510" i="3"/>
  <c r="H2510" i="3" s="1"/>
  <c r="J2510" i="3" s="1"/>
  <c r="C2510" i="3"/>
  <c r="F2510" i="3"/>
  <c r="D2510" i="3"/>
  <c r="E2510" i="3"/>
  <c r="L2508" i="3"/>
  <c r="O2508" i="3" s="1"/>
  <c r="K2509" i="3" s="1"/>
  <c r="M2992" i="3" l="1"/>
  <c r="I2992" i="3"/>
  <c r="N2992" i="3"/>
  <c r="A2993" i="3"/>
  <c r="G2992" i="3"/>
  <c r="P2509" i="3"/>
  <c r="L2509" i="3"/>
  <c r="O2509" i="3" s="1"/>
  <c r="K2510" i="3" s="1"/>
  <c r="M2993" i="3" l="1"/>
  <c r="I2993" i="3"/>
  <c r="N2993" i="3"/>
  <c r="A2994" i="3"/>
  <c r="G2993" i="3"/>
  <c r="F2511" i="3"/>
  <c r="C2511" i="3"/>
  <c r="E2511" i="3"/>
  <c r="D2511" i="3"/>
  <c r="B2511" i="3"/>
  <c r="H2511" i="3" s="1"/>
  <c r="L2510" i="3"/>
  <c r="O2510" i="3" s="1"/>
  <c r="M2994" i="3" l="1"/>
  <c r="I2994" i="3"/>
  <c r="N2994" i="3"/>
  <c r="A2995" i="3"/>
  <c r="G2994" i="3"/>
  <c r="J2511" i="3"/>
  <c r="K2511" i="3"/>
  <c r="L2511" i="3"/>
  <c r="M2995" i="3" l="1"/>
  <c r="I2995" i="3"/>
  <c r="N2995" i="3"/>
  <c r="A2996" i="3"/>
  <c r="G2995" i="3"/>
  <c r="O2511" i="3"/>
  <c r="F2512" i="3"/>
  <c r="C2512" i="3"/>
  <c r="E2512" i="3"/>
  <c r="B2512" i="3"/>
  <c r="H2512" i="3" s="1"/>
  <c r="D2512" i="3"/>
  <c r="P2510" i="3"/>
  <c r="M2996" i="3" l="1"/>
  <c r="I2996" i="3"/>
  <c r="N2996" i="3"/>
  <c r="A2997" i="3"/>
  <c r="G2996" i="3"/>
  <c r="J2512" i="3"/>
  <c r="K2512" i="3"/>
  <c r="L2512" i="3"/>
  <c r="M2997" i="3" l="1"/>
  <c r="I2997" i="3"/>
  <c r="N2997" i="3"/>
  <c r="A2998" i="3"/>
  <c r="G2997" i="3"/>
  <c r="O2512" i="3"/>
  <c r="E2513" i="3"/>
  <c r="D2513" i="3"/>
  <c r="B2513" i="3"/>
  <c r="F2513" i="3"/>
  <c r="C2513" i="3"/>
  <c r="P2511" i="3"/>
  <c r="M2998" i="3" l="1"/>
  <c r="I2998" i="3"/>
  <c r="N2998" i="3"/>
  <c r="A2999" i="3"/>
  <c r="G2998" i="3"/>
  <c r="C2514" i="3"/>
  <c r="B2514" i="3"/>
  <c r="E2514" i="3"/>
  <c r="F2514" i="3"/>
  <c r="D2514" i="3"/>
  <c r="J2513" i="3"/>
  <c r="K2513" i="3"/>
  <c r="H2513" i="3"/>
  <c r="M2999" i="3" l="1"/>
  <c r="I2999" i="3"/>
  <c r="N2999" i="3"/>
  <c r="A3000" i="3"/>
  <c r="G2999" i="3"/>
  <c r="P2512" i="3"/>
  <c r="H2514" i="3"/>
  <c r="L2513" i="3"/>
  <c r="O2513" i="3" s="1"/>
  <c r="K2514" i="3" s="1"/>
  <c r="M3000" i="3" l="1"/>
  <c r="I3000" i="3"/>
  <c r="N3000" i="3"/>
  <c r="A3001" i="3"/>
  <c r="G3000" i="3"/>
  <c r="J2514" i="3"/>
  <c r="F2515" i="3"/>
  <c r="B2515" i="3"/>
  <c r="C2515" i="3"/>
  <c r="E2515" i="3"/>
  <c r="H2515" i="3"/>
  <c r="D2515" i="3"/>
  <c r="M3001" i="3" l="1"/>
  <c r="I3001" i="3"/>
  <c r="N3001" i="3"/>
  <c r="A3002" i="3"/>
  <c r="G3001" i="3"/>
  <c r="E2516" i="3"/>
  <c r="B2516" i="3"/>
  <c r="D2516" i="3"/>
  <c r="C2516" i="3"/>
  <c r="F2516" i="3"/>
  <c r="H2516" i="3"/>
  <c r="L2514" i="3"/>
  <c r="O2514" i="3" s="1"/>
  <c r="K2515" i="3" s="1"/>
  <c r="P2514" i="3"/>
  <c r="P2513" i="3"/>
  <c r="J2515" i="3"/>
  <c r="M3002" i="3" l="1"/>
  <c r="I3002" i="3"/>
  <c r="N3002" i="3"/>
  <c r="A3003" i="3"/>
  <c r="G3002" i="3"/>
  <c r="C2517" i="3"/>
  <c r="F2517" i="3"/>
  <c r="E2517" i="3"/>
  <c r="D2517" i="3"/>
  <c r="B2517" i="3"/>
  <c r="J2516" i="3"/>
  <c r="P2515" i="3"/>
  <c r="M3003" i="3" l="1"/>
  <c r="I3003" i="3"/>
  <c r="N3003" i="3"/>
  <c r="A3004" i="3"/>
  <c r="G3003" i="3"/>
  <c r="B2518" i="3"/>
  <c r="E2518" i="3"/>
  <c r="F2518" i="3"/>
  <c r="D2518" i="3"/>
  <c r="C2518" i="3"/>
  <c r="H2517" i="3"/>
  <c r="L2515" i="3"/>
  <c r="O2515" i="3" s="1"/>
  <c r="K2516" i="3" s="1"/>
  <c r="M3004" i="3" l="1"/>
  <c r="I3004" i="3"/>
  <c r="N3004" i="3"/>
  <c r="A3005" i="3"/>
  <c r="G3004" i="3"/>
  <c r="B2519" i="3"/>
  <c r="E2519" i="3"/>
  <c r="D2519" i="3"/>
  <c r="F2519" i="3"/>
  <c r="C2519" i="3"/>
  <c r="J2517" i="3"/>
  <c r="L2516" i="3"/>
  <c r="O2516" i="3" s="1"/>
  <c r="K2517" i="3" s="1"/>
  <c r="H2518" i="3"/>
  <c r="M3005" i="3" l="1"/>
  <c r="I3005" i="3"/>
  <c r="N3005" i="3"/>
  <c r="A3006" i="3"/>
  <c r="G3005" i="3"/>
  <c r="J2518" i="3"/>
  <c r="H2519" i="3"/>
  <c r="B2520" i="3"/>
  <c r="H2520" i="3" s="1"/>
  <c r="D2520" i="3"/>
  <c r="C2520" i="3"/>
  <c r="E2520" i="3"/>
  <c r="J2520" i="3" s="1"/>
  <c r="F2520" i="3"/>
  <c r="L2517" i="3"/>
  <c r="O2517" i="3" s="1"/>
  <c r="K2518" i="3" s="1"/>
  <c r="P2517" i="3"/>
  <c r="P2516" i="3"/>
  <c r="M3006" i="3" l="1"/>
  <c r="I3006" i="3"/>
  <c r="N3006" i="3"/>
  <c r="A3007" i="3"/>
  <c r="G3006" i="3"/>
  <c r="L2518" i="3"/>
  <c r="O2518" i="3" s="1"/>
  <c r="K2519" i="3" s="1"/>
  <c r="J2519" i="3"/>
  <c r="P2519" i="3" s="1"/>
  <c r="M3007" i="3" l="1"/>
  <c r="I3007" i="3"/>
  <c r="N3007" i="3"/>
  <c r="A3008" i="3"/>
  <c r="G3007" i="3"/>
  <c r="P2518" i="3"/>
  <c r="D2521" i="3"/>
  <c r="C2521" i="3"/>
  <c r="B2521" i="3"/>
  <c r="F2521" i="3"/>
  <c r="E2521" i="3"/>
  <c r="H2521" i="3"/>
  <c r="L2519" i="3"/>
  <c r="O2519" i="3" s="1"/>
  <c r="K2520" i="3" s="1"/>
  <c r="M3008" i="3" l="1"/>
  <c r="I3008" i="3"/>
  <c r="N3008" i="3"/>
  <c r="A3009" i="3"/>
  <c r="G3008" i="3"/>
  <c r="L2520" i="3"/>
  <c r="O2520" i="3" s="1"/>
  <c r="K2521" i="3" s="1"/>
  <c r="J2521" i="3"/>
  <c r="M3009" i="3" l="1"/>
  <c r="I3009" i="3"/>
  <c r="N3009" i="3"/>
  <c r="A3010" i="3"/>
  <c r="G3009" i="3"/>
  <c r="P2520" i="3"/>
  <c r="B2522" i="3"/>
  <c r="C2522" i="3"/>
  <c r="D2522" i="3"/>
  <c r="F2522" i="3"/>
  <c r="E2522" i="3"/>
  <c r="M3010" i="3" l="1"/>
  <c r="I3010" i="3"/>
  <c r="N3010" i="3"/>
  <c r="A3011" i="3"/>
  <c r="G3010" i="3"/>
  <c r="F2523" i="3"/>
  <c r="C2523" i="3"/>
  <c r="D2523" i="3"/>
  <c r="B2523" i="3"/>
  <c r="E2523" i="3"/>
  <c r="L2521" i="3"/>
  <c r="O2521" i="3" s="1"/>
  <c r="K2522" i="3" s="1"/>
  <c r="H2522" i="3"/>
  <c r="M3011" i="3" l="1"/>
  <c r="I3011" i="3"/>
  <c r="N3011" i="3"/>
  <c r="A3012" i="3"/>
  <c r="G3011" i="3"/>
  <c r="J2522" i="3"/>
  <c r="H2523" i="3"/>
  <c r="J2523" i="3"/>
  <c r="M3012" i="3" l="1"/>
  <c r="I3012" i="3"/>
  <c r="N3012" i="3"/>
  <c r="A3013" i="3"/>
  <c r="G3012" i="3"/>
  <c r="P2522" i="3"/>
  <c r="P2521" i="3"/>
  <c r="C2524" i="3"/>
  <c r="B2524" i="3"/>
  <c r="F2524" i="3"/>
  <c r="H2524" i="3"/>
  <c r="E2524" i="3"/>
  <c r="D2524" i="3"/>
  <c r="L2522" i="3"/>
  <c r="O2522" i="3" s="1"/>
  <c r="K2523" i="3" s="1"/>
  <c r="M3013" i="3" l="1"/>
  <c r="I3013" i="3"/>
  <c r="N3013" i="3"/>
  <c r="A3014" i="3"/>
  <c r="G3013" i="3"/>
  <c r="D2525" i="3"/>
  <c r="B2525" i="3"/>
  <c r="E2525" i="3"/>
  <c r="C2525" i="3"/>
  <c r="F2525" i="3"/>
  <c r="L2523" i="3"/>
  <c r="O2523" i="3" s="1"/>
  <c r="K2524" i="3" s="1"/>
  <c r="M3014" i="3" l="1"/>
  <c r="I3014" i="3"/>
  <c r="N3014" i="3"/>
  <c r="A3015" i="3"/>
  <c r="G3014" i="3"/>
  <c r="E2526" i="3"/>
  <c r="D2526" i="3"/>
  <c r="B2526" i="3"/>
  <c r="F2526" i="3"/>
  <c r="C2526" i="3"/>
  <c r="J2524" i="3"/>
  <c r="L2524" i="3"/>
  <c r="O2524" i="3" s="1"/>
  <c r="K2525" i="3" s="1"/>
  <c r="H2525" i="3"/>
  <c r="M3015" i="3" l="1"/>
  <c r="I3015" i="3"/>
  <c r="N3015" i="3"/>
  <c r="A3016" i="3"/>
  <c r="G3015" i="3"/>
  <c r="J2525" i="3"/>
  <c r="L2525" i="3"/>
  <c r="O2525" i="3" s="1"/>
  <c r="K2526" i="3" s="1"/>
  <c r="H2526" i="3"/>
  <c r="B2527" i="3"/>
  <c r="E2527" i="3"/>
  <c r="D2527" i="3"/>
  <c r="F2527" i="3"/>
  <c r="C2527" i="3"/>
  <c r="H2527" i="3"/>
  <c r="J2526" i="3"/>
  <c r="P2524" i="3"/>
  <c r="P2523" i="3"/>
  <c r="M3016" i="3" l="1"/>
  <c r="I3016" i="3"/>
  <c r="N3016" i="3"/>
  <c r="A3017" i="3"/>
  <c r="G3016" i="3"/>
  <c r="J2527" i="3"/>
  <c r="D2528" i="3"/>
  <c r="F2528" i="3"/>
  <c r="E2528" i="3"/>
  <c r="C2528" i="3"/>
  <c r="B2528" i="3"/>
  <c r="L2526" i="3"/>
  <c r="O2526" i="3" s="1"/>
  <c r="K2527" i="3" s="1"/>
  <c r="P2526" i="3"/>
  <c r="P2525" i="3"/>
  <c r="M3017" i="3" l="1"/>
  <c r="I3017" i="3"/>
  <c r="N3017" i="3"/>
  <c r="A3018" i="3"/>
  <c r="G3017" i="3"/>
  <c r="C2529" i="3"/>
  <c r="E2529" i="3"/>
  <c r="B2529" i="3"/>
  <c r="D2529" i="3"/>
  <c r="F2529" i="3"/>
  <c r="L2527" i="3"/>
  <c r="O2527" i="3" s="1"/>
  <c r="K2528" i="3" s="1"/>
  <c r="H2528" i="3"/>
  <c r="M3018" i="3" l="1"/>
  <c r="I3018" i="3"/>
  <c r="N3018" i="3"/>
  <c r="A3019" i="3"/>
  <c r="G3018" i="3"/>
  <c r="E2530" i="3"/>
  <c r="B2530" i="3"/>
  <c r="D2530" i="3"/>
  <c r="F2530" i="3"/>
  <c r="C2530" i="3"/>
  <c r="J2528" i="3"/>
  <c r="L2528" i="3"/>
  <c r="O2528" i="3" s="1"/>
  <c r="K2529" i="3" s="1"/>
  <c r="H2529" i="3"/>
  <c r="M3019" i="3" l="1"/>
  <c r="I3019" i="3"/>
  <c r="N3019" i="3"/>
  <c r="A3020" i="3"/>
  <c r="G3019" i="3"/>
  <c r="E2531" i="3"/>
  <c r="F2531" i="3"/>
  <c r="D2531" i="3"/>
  <c r="C2531" i="3"/>
  <c r="B2531" i="3"/>
  <c r="J2529" i="3"/>
  <c r="P2528" i="3"/>
  <c r="P2527" i="3"/>
  <c r="H2530" i="3"/>
  <c r="M3020" i="3" l="1"/>
  <c r="I3020" i="3"/>
  <c r="N3020" i="3"/>
  <c r="A3021" i="3"/>
  <c r="G3020" i="3"/>
  <c r="F2532" i="3"/>
  <c r="B2532" i="3"/>
  <c r="D2532" i="3"/>
  <c r="C2532" i="3"/>
  <c r="E2532" i="3"/>
  <c r="H2531" i="3"/>
  <c r="J2530" i="3"/>
  <c r="P2529" i="3"/>
  <c r="L2529" i="3"/>
  <c r="O2529" i="3" s="1"/>
  <c r="K2530" i="3" s="1"/>
  <c r="M3021" i="3" l="1"/>
  <c r="I3021" i="3"/>
  <c r="N3021" i="3"/>
  <c r="G3021" i="3"/>
  <c r="A3022" i="3"/>
  <c r="F2533" i="3"/>
  <c r="D2533" i="3"/>
  <c r="E2533" i="3"/>
  <c r="C2533" i="3"/>
  <c r="B2533" i="3"/>
  <c r="L2530" i="3"/>
  <c r="O2530" i="3" s="1"/>
  <c r="K2531" i="3" s="1"/>
  <c r="J2531" i="3"/>
  <c r="H2532" i="3"/>
  <c r="M3022" i="3" l="1"/>
  <c r="I3022" i="3"/>
  <c r="N3022" i="3"/>
  <c r="A3023" i="3"/>
  <c r="G3022" i="3"/>
  <c r="J2532" i="3"/>
  <c r="C2534" i="3"/>
  <c r="F2534" i="3"/>
  <c r="D2534" i="3"/>
  <c r="E2534" i="3"/>
  <c r="B2534" i="3"/>
  <c r="L2531" i="3"/>
  <c r="O2531" i="3" s="1"/>
  <c r="K2532" i="3" s="1"/>
  <c r="P2531" i="3"/>
  <c r="P2530" i="3"/>
  <c r="H2533" i="3"/>
  <c r="M3023" i="3" l="1"/>
  <c r="I3023" i="3"/>
  <c r="N3023" i="3"/>
  <c r="G3023" i="3"/>
  <c r="A3024" i="3"/>
  <c r="J2533" i="3"/>
  <c r="C2535" i="3"/>
  <c r="F2535" i="3"/>
  <c r="D2535" i="3"/>
  <c r="E2535" i="3"/>
  <c r="B2535" i="3"/>
  <c r="H2534" i="3"/>
  <c r="P2532" i="3"/>
  <c r="L2532" i="3"/>
  <c r="O2532" i="3" s="1"/>
  <c r="K2533" i="3" s="1"/>
  <c r="M3024" i="3" l="1"/>
  <c r="I3024" i="3"/>
  <c r="N3024" i="3"/>
  <c r="A3025" i="3"/>
  <c r="G3024" i="3"/>
  <c r="J2534" i="3"/>
  <c r="B2536" i="3"/>
  <c r="C2536" i="3"/>
  <c r="E2536" i="3"/>
  <c r="F2536" i="3"/>
  <c r="D2536" i="3"/>
  <c r="L2533" i="3"/>
  <c r="O2533" i="3" s="1"/>
  <c r="K2534" i="3" s="1"/>
  <c r="H2535" i="3"/>
  <c r="P2533" i="3"/>
  <c r="M3025" i="3" l="1"/>
  <c r="I3025" i="3"/>
  <c r="N3025" i="3"/>
  <c r="A3026" i="3"/>
  <c r="G3025" i="3"/>
  <c r="J2535" i="3"/>
  <c r="L2534" i="3"/>
  <c r="O2534" i="3" s="1"/>
  <c r="K2535" i="3" s="1"/>
  <c r="H2536" i="3"/>
  <c r="P2534" i="3"/>
  <c r="M3026" i="3" l="1"/>
  <c r="I3026" i="3"/>
  <c r="N3026" i="3"/>
  <c r="A3027" i="3"/>
  <c r="G3026" i="3"/>
  <c r="J2536" i="3"/>
  <c r="C2537" i="3"/>
  <c r="D2537" i="3"/>
  <c r="B2537" i="3"/>
  <c r="E2537" i="3"/>
  <c r="H2537" i="3"/>
  <c r="J2537" i="3"/>
  <c r="F2537" i="3"/>
  <c r="L2535" i="3"/>
  <c r="O2535" i="3" s="1"/>
  <c r="K2536" i="3" s="1"/>
  <c r="P2535" i="3"/>
  <c r="M3027" i="3" l="1"/>
  <c r="I3027" i="3"/>
  <c r="N3027" i="3"/>
  <c r="A3028" i="3"/>
  <c r="G3027" i="3"/>
  <c r="C2538" i="3"/>
  <c r="H2538" i="3"/>
  <c r="E2538" i="3"/>
  <c r="B2538" i="3"/>
  <c r="F2538" i="3"/>
  <c r="D2538" i="3"/>
  <c r="L2536" i="3"/>
  <c r="O2536" i="3" s="1"/>
  <c r="K2537" i="3" s="1"/>
  <c r="P2536" i="3"/>
  <c r="M3028" i="3" l="1"/>
  <c r="I3028" i="3"/>
  <c r="N3028" i="3"/>
  <c r="A3029" i="3"/>
  <c r="G3028" i="3"/>
  <c r="L2537" i="3"/>
  <c r="O2537" i="3" s="1"/>
  <c r="K2538" i="3" s="1"/>
  <c r="D2539" i="3"/>
  <c r="B2539" i="3"/>
  <c r="H2539" i="3" s="1"/>
  <c r="E2539" i="3"/>
  <c r="F2539" i="3"/>
  <c r="C2539" i="3"/>
  <c r="J2538" i="3"/>
  <c r="M3029" i="3" l="1"/>
  <c r="I3029" i="3"/>
  <c r="N3029" i="3"/>
  <c r="A3030" i="3"/>
  <c r="G3029" i="3"/>
  <c r="P2537" i="3"/>
  <c r="L2538" i="3"/>
  <c r="O2538" i="3" s="1"/>
  <c r="K2539" i="3" s="1"/>
  <c r="M3030" i="3" l="1"/>
  <c r="I3030" i="3"/>
  <c r="N3030" i="3"/>
  <c r="A3031" i="3"/>
  <c r="G3030" i="3"/>
  <c r="J2539" i="3"/>
  <c r="F2540" i="3"/>
  <c r="C2540" i="3"/>
  <c r="E2540" i="3"/>
  <c r="D2540" i="3"/>
  <c r="B2540" i="3"/>
  <c r="M3031" i="3" l="1"/>
  <c r="I3031" i="3"/>
  <c r="N3031" i="3"/>
  <c r="A3032" i="3"/>
  <c r="G3031" i="3"/>
  <c r="P2538" i="3"/>
  <c r="H2540" i="3"/>
  <c r="L2539" i="3"/>
  <c r="O2539" i="3" s="1"/>
  <c r="K2540" i="3" s="1"/>
  <c r="M3032" i="3" l="1"/>
  <c r="I3032" i="3"/>
  <c r="N3032" i="3"/>
  <c r="A3033" i="3"/>
  <c r="G3032" i="3"/>
  <c r="J2540" i="3"/>
  <c r="B2541" i="3"/>
  <c r="H2541" i="3"/>
  <c r="D2541" i="3"/>
  <c r="E2541" i="3"/>
  <c r="C2541" i="3"/>
  <c r="F2541" i="3"/>
  <c r="L2540" i="3"/>
  <c r="O2540" i="3" s="1"/>
  <c r="K2541" i="3" s="1"/>
  <c r="M3033" i="3" l="1"/>
  <c r="I3033" i="3"/>
  <c r="N3033" i="3"/>
  <c r="A3034" i="3"/>
  <c r="G3033" i="3"/>
  <c r="D2542" i="3"/>
  <c r="B2542" i="3"/>
  <c r="C2542" i="3"/>
  <c r="E2542" i="3"/>
  <c r="F2542" i="3"/>
  <c r="J2541" i="3"/>
  <c r="L2541" i="3"/>
  <c r="O2541" i="3" s="1"/>
  <c r="P2540" i="3"/>
  <c r="P2539" i="3"/>
  <c r="M3034" i="3" l="1"/>
  <c r="I3034" i="3"/>
  <c r="N3034" i="3"/>
  <c r="A3035" i="3"/>
  <c r="G3034" i="3"/>
  <c r="E2543" i="3"/>
  <c r="B2543" i="3"/>
  <c r="D2543" i="3"/>
  <c r="C2543" i="3"/>
  <c r="F2543" i="3"/>
  <c r="K2542" i="3"/>
  <c r="H2542" i="3"/>
  <c r="M3035" i="3" l="1"/>
  <c r="I3035" i="3"/>
  <c r="N3035" i="3"/>
  <c r="A3036" i="3"/>
  <c r="G3035" i="3"/>
  <c r="D2544" i="3"/>
  <c r="C2544" i="3"/>
  <c r="B2544" i="3"/>
  <c r="F2544" i="3"/>
  <c r="E2544" i="3"/>
  <c r="J2542" i="3"/>
  <c r="H2543" i="3"/>
  <c r="M3036" i="3" l="1"/>
  <c r="I3036" i="3"/>
  <c r="N3036" i="3"/>
  <c r="A3037" i="3"/>
  <c r="G3036" i="3"/>
  <c r="F2545" i="3"/>
  <c r="D2545" i="3"/>
  <c r="B2545" i="3"/>
  <c r="C2545" i="3"/>
  <c r="E2545" i="3"/>
  <c r="P2542" i="3"/>
  <c r="P2541" i="3"/>
  <c r="J2543" i="3"/>
  <c r="H2544" i="3"/>
  <c r="L2542" i="3"/>
  <c r="O2542" i="3" s="1"/>
  <c r="K2543" i="3" s="1"/>
  <c r="J2544" i="3"/>
  <c r="M3037" i="3" l="1"/>
  <c r="I3037" i="3"/>
  <c r="N3037" i="3"/>
  <c r="A3038" i="3"/>
  <c r="G3037" i="3"/>
  <c r="F2546" i="3"/>
  <c r="D2546" i="3"/>
  <c r="E2546" i="3"/>
  <c r="C2546" i="3"/>
  <c r="B2546" i="3"/>
  <c r="O2543" i="3"/>
  <c r="K2544" i="3" s="1"/>
  <c r="P2543" i="3"/>
  <c r="H2545" i="3"/>
  <c r="L2543" i="3"/>
  <c r="M3038" i="3" l="1"/>
  <c r="I3038" i="3"/>
  <c r="N3038" i="3"/>
  <c r="A3039" i="3"/>
  <c r="G3038" i="3"/>
  <c r="F2547" i="3"/>
  <c r="B2547" i="3"/>
  <c r="E2547" i="3"/>
  <c r="C2547" i="3"/>
  <c r="D2547" i="3"/>
  <c r="L2545" i="3"/>
  <c r="J2545" i="3"/>
  <c r="O2544" i="3"/>
  <c r="K2545" i="3" s="1"/>
  <c r="L2544" i="3"/>
  <c r="H2546" i="3"/>
  <c r="M3039" i="3" l="1"/>
  <c r="I3039" i="3"/>
  <c r="N3039" i="3"/>
  <c r="A3040" i="3"/>
  <c r="G3039" i="3"/>
  <c r="J2546" i="3"/>
  <c r="H2547" i="3"/>
  <c r="F2548" i="3"/>
  <c r="E2548" i="3"/>
  <c r="B2548" i="3"/>
  <c r="C2548" i="3"/>
  <c r="D2548" i="3"/>
  <c r="O2545" i="3"/>
  <c r="K2546" i="3" s="1"/>
  <c r="P2545" i="3"/>
  <c r="P2544" i="3"/>
  <c r="M3040" i="3" l="1"/>
  <c r="I3040" i="3"/>
  <c r="N3040" i="3"/>
  <c r="A3041" i="3"/>
  <c r="G3040" i="3"/>
  <c r="C2549" i="3"/>
  <c r="D2549" i="3"/>
  <c r="E2549" i="3"/>
  <c r="B2549" i="3"/>
  <c r="F2549" i="3"/>
  <c r="H2549" i="3"/>
  <c r="L2546" i="3"/>
  <c r="O2546" i="3"/>
  <c r="K2547" i="3" s="1"/>
  <c r="J2547" i="3"/>
  <c r="P2546" i="3" s="1"/>
  <c r="H2548" i="3"/>
  <c r="L2547" i="3"/>
  <c r="M3041" i="3" l="1"/>
  <c r="I3041" i="3"/>
  <c r="N3041" i="3"/>
  <c r="A3042" i="3"/>
  <c r="G3041" i="3"/>
  <c r="E2550" i="3"/>
  <c r="D2550" i="3"/>
  <c r="C2550" i="3"/>
  <c r="B2550" i="3"/>
  <c r="H2550" i="3" s="1"/>
  <c r="F2550" i="3"/>
  <c r="O2547" i="3"/>
  <c r="K2548" i="3" s="1"/>
  <c r="J2549" i="3"/>
  <c r="L2548" i="3"/>
  <c r="J2548" i="3"/>
  <c r="P2548" i="3" s="1"/>
  <c r="M3042" i="3" l="1"/>
  <c r="I3042" i="3"/>
  <c r="N3042" i="3"/>
  <c r="A3043" i="3"/>
  <c r="G3042" i="3"/>
  <c r="J2550" i="3"/>
  <c r="P2549" i="3" s="1"/>
  <c r="O2548" i="3"/>
  <c r="K2549" i="3" s="1"/>
  <c r="P2547" i="3"/>
  <c r="L2549" i="3"/>
  <c r="M3043" i="3" l="1"/>
  <c r="I3043" i="3"/>
  <c r="N3043" i="3"/>
  <c r="A3044" i="3"/>
  <c r="G3043" i="3"/>
  <c r="C2551" i="3"/>
  <c r="B2551" i="3"/>
  <c r="F2551" i="3"/>
  <c r="E2551" i="3"/>
  <c r="D2551" i="3"/>
  <c r="O2549" i="3"/>
  <c r="K2550" i="3" s="1"/>
  <c r="M3044" i="3" l="1"/>
  <c r="I3044" i="3"/>
  <c r="N3044" i="3"/>
  <c r="A3045" i="3"/>
  <c r="G3044" i="3"/>
  <c r="F2552" i="3"/>
  <c r="B2552" i="3"/>
  <c r="E2552" i="3"/>
  <c r="C2552" i="3"/>
  <c r="D2552" i="3"/>
  <c r="H2551" i="3"/>
  <c r="J2551" i="3" s="1"/>
  <c r="L2550" i="3"/>
  <c r="O2550" i="3" s="1"/>
  <c r="K2551" i="3" s="1"/>
  <c r="M3045" i="3" l="1"/>
  <c r="I3045" i="3"/>
  <c r="N3045" i="3"/>
  <c r="A3046" i="3"/>
  <c r="G3045" i="3"/>
  <c r="B2553" i="3"/>
  <c r="C2553" i="3"/>
  <c r="F2553" i="3"/>
  <c r="E2553" i="3"/>
  <c r="D2553" i="3"/>
  <c r="L2551" i="3"/>
  <c r="O2551" i="3" s="1"/>
  <c r="K2552" i="3" s="1"/>
  <c r="P2550" i="3"/>
  <c r="H2552" i="3"/>
  <c r="H2553" i="3" s="1"/>
  <c r="M3046" i="3" l="1"/>
  <c r="I3046" i="3"/>
  <c r="N3046" i="3"/>
  <c r="A3047" i="3"/>
  <c r="G3046" i="3"/>
  <c r="J2553" i="3"/>
  <c r="J2552" i="3"/>
  <c r="L2552" i="3"/>
  <c r="O2552" i="3" s="1"/>
  <c r="K2553" i="3" s="1"/>
  <c r="M3047" i="3" l="1"/>
  <c r="I3047" i="3"/>
  <c r="N3047" i="3"/>
  <c r="A3048" i="3"/>
  <c r="G3047" i="3"/>
  <c r="D2554" i="3"/>
  <c r="E2554" i="3"/>
  <c r="F2554" i="3"/>
  <c r="B2554" i="3"/>
  <c r="C2554" i="3"/>
  <c r="L2553" i="3"/>
  <c r="O2553" i="3" s="1"/>
  <c r="P2552" i="3"/>
  <c r="P2551" i="3"/>
  <c r="M3048" i="3" l="1"/>
  <c r="I3048" i="3"/>
  <c r="N3048" i="3"/>
  <c r="A3049" i="3"/>
  <c r="G3048" i="3"/>
  <c r="C2555" i="3"/>
  <c r="B2555" i="3"/>
  <c r="D2555" i="3"/>
  <c r="E2555" i="3"/>
  <c r="F2555" i="3"/>
  <c r="H2554" i="3"/>
  <c r="K2554" i="3"/>
  <c r="M3049" i="3" l="1"/>
  <c r="I3049" i="3"/>
  <c r="N3049" i="3"/>
  <c r="A3050" i="3"/>
  <c r="G3049" i="3"/>
  <c r="J2554" i="3"/>
  <c r="H2555" i="3"/>
  <c r="L2554" i="3"/>
  <c r="O2554" i="3" s="1"/>
  <c r="K2555" i="3" s="1"/>
  <c r="M3050" i="3" l="1"/>
  <c r="I3050" i="3"/>
  <c r="N3050" i="3"/>
  <c r="A3051" i="3"/>
  <c r="G3050" i="3"/>
  <c r="J2555" i="3"/>
  <c r="L2555" i="3"/>
  <c r="O2555" i="3" s="1"/>
  <c r="K2556" i="3" s="1"/>
  <c r="C2556" i="3"/>
  <c r="F2556" i="3"/>
  <c r="E2556" i="3"/>
  <c r="D2556" i="3"/>
  <c r="B2556" i="3"/>
  <c r="H2556" i="3"/>
  <c r="P2553" i="3"/>
  <c r="P2554" i="3"/>
  <c r="M3051" i="3" l="1"/>
  <c r="I3051" i="3"/>
  <c r="N3051" i="3"/>
  <c r="A3052" i="3"/>
  <c r="G3051" i="3"/>
  <c r="B2557" i="3"/>
  <c r="F2557" i="3"/>
  <c r="E2557" i="3"/>
  <c r="C2557" i="3"/>
  <c r="D2557" i="3"/>
  <c r="J2556" i="3"/>
  <c r="P2555" i="3"/>
  <c r="M3052" i="3" l="1"/>
  <c r="I3052" i="3"/>
  <c r="N3052" i="3"/>
  <c r="A3053" i="3"/>
  <c r="G3052" i="3"/>
  <c r="E2558" i="3"/>
  <c r="F2558" i="3"/>
  <c r="B2558" i="3"/>
  <c r="D2558" i="3"/>
  <c r="C2558" i="3"/>
  <c r="H2557" i="3"/>
  <c r="L2556" i="3"/>
  <c r="O2556" i="3" s="1"/>
  <c r="K2557" i="3" s="1"/>
  <c r="M3053" i="3" l="1"/>
  <c r="I3053" i="3"/>
  <c r="N3053" i="3"/>
  <c r="A3054" i="3"/>
  <c r="G3053" i="3"/>
  <c r="J2557" i="3"/>
  <c r="H2558" i="3"/>
  <c r="J2558" i="3" s="1"/>
  <c r="M3054" i="3" l="1"/>
  <c r="I3054" i="3"/>
  <c r="N3054" i="3"/>
  <c r="A3055" i="3"/>
  <c r="G3054" i="3"/>
  <c r="C2559" i="3"/>
  <c r="E2559" i="3"/>
  <c r="B2559" i="3"/>
  <c r="H2559" i="3" s="1"/>
  <c r="D2559" i="3"/>
  <c r="F2559" i="3"/>
  <c r="L2557" i="3"/>
  <c r="O2557" i="3" s="1"/>
  <c r="K2558" i="3" s="1"/>
  <c r="P2557" i="3"/>
  <c r="P2556" i="3"/>
  <c r="M3055" i="3" l="1"/>
  <c r="I3055" i="3"/>
  <c r="N3055" i="3"/>
  <c r="A3056" i="3"/>
  <c r="G3055" i="3"/>
  <c r="J2559" i="3"/>
  <c r="L2558" i="3"/>
  <c r="O2558" i="3" s="1"/>
  <c r="K2559" i="3" s="1"/>
  <c r="M3056" i="3" l="1"/>
  <c r="I3056" i="3"/>
  <c r="N3056" i="3"/>
  <c r="A3057" i="3"/>
  <c r="G3056" i="3"/>
  <c r="C2560" i="3"/>
  <c r="F2560" i="3"/>
  <c r="B2560" i="3"/>
  <c r="D2560" i="3"/>
  <c r="E2560" i="3"/>
  <c r="H2560" i="3"/>
  <c r="L2559" i="3"/>
  <c r="O2559" i="3" s="1"/>
  <c r="K2560" i="3" s="1"/>
  <c r="P2558" i="3"/>
  <c r="M3057" i="3" l="1"/>
  <c r="I3057" i="3"/>
  <c r="N3057" i="3"/>
  <c r="A3058" i="3"/>
  <c r="G3057" i="3"/>
  <c r="B2561" i="3"/>
  <c r="E2561" i="3"/>
  <c r="F2561" i="3"/>
  <c r="D2561" i="3"/>
  <c r="C2561" i="3"/>
  <c r="J2560" i="3"/>
  <c r="M3058" i="3" l="1"/>
  <c r="I3058" i="3"/>
  <c r="N3058" i="3"/>
  <c r="A3059" i="3"/>
  <c r="G3058" i="3"/>
  <c r="P2559" i="3"/>
  <c r="H2561" i="3"/>
  <c r="L2560" i="3"/>
  <c r="O2560" i="3" s="1"/>
  <c r="K2561" i="3" s="1"/>
  <c r="M3059" i="3" l="1"/>
  <c r="I3059" i="3"/>
  <c r="N3059" i="3"/>
  <c r="A3060" i="3"/>
  <c r="G3059" i="3"/>
  <c r="J2561" i="3"/>
  <c r="L2561" i="3"/>
  <c r="O2561" i="3" s="1"/>
  <c r="K2562" i="3" s="1"/>
  <c r="C2562" i="3"/>
  <c r="H2562" i="3"/>
  <c r="F2562" i="3"/>
  <c r="B2562" i="3"/>
  <c r="E2562" i="3"/>
  <c r="D2562" i="3"/>
  <c r="M3060" i="3" l="1"/>
  <c r="I3060" i="3"/>
  <c r="N3060" i="3"/>
  <c r="A3061" i="3"/>
  <c r="G3060" i="3"/>
  <c r="E2563" i="3"/>
  <c r="D2563" i="3"/>
  <c r="C2563" i="3"/>
  <c r="B2563" i="3"/>
  <c r="F2563" i="3"/>
  <c r="L2562" i="3"/>
  <c r="O2562" i="3" s="1"/>
  <c r="K2563" i="3" s="1"/>
  <c r="J2562" i="3"/>
  <c r="P2561" i="3"/>
  <c r="P2560" i="3"/>
  <c r="M3061" i="3" l="1"/>
  <c r="I3061" i="3"/>
  <c r="N3061" i="3"/>
  <c r="A3062" i="3"/>
  <c r="G3061" i="3"/>
  <c r="B2564" i="3"/>
  <c r="E2564" i="3"/>
  <c r="D2564" i="3"/>
  <c r="C2564" i="3"/>
  <c r="F2564" i="3"/>
  <c r="H2563" i="3"/>
  <c r="M3062" i="3" l="1"/>
  <c r="I3062" i="3"/>
  <c r="N3062" i="3"/>
  <c r="A3063" i="3"/>
  <c r="G3062" i="3"/>
  <c r="E2565" i="3"/>
  <c r="B2565" i="3"/>
  <c r="F2565" i="3"/>
  <c r="C2565" i="3"/>
  <c r="D2565" i="3"/>
  <c r="J2563" i="3"/>
  <c r="H2564" i="3"/>
  <c r="M3063" i="3" l="1"/>
  <c r="I3063" i="3"/>
  <c r="N3063" i="3"/>
  <c r="A3064" i="3"/>
  <c r="G3063" i="3"/>
  <c r="J2564" i="3"/>
  <c r="H2565" i="3"/>
  <c r="J2565" i="3" s="1"/>
  <c r="F2566" i="3"/>
  <c r="D2566" i="3"/>
  <c r="C2566" i="3"/>
  <c r="E2566" i="3"/>
  <c r="B2566" i="3"/>
  <c r="P2563" i="3"/>
  <c r="P2562" i="3"/>
  <c r="L2563" i="3"/>
  <c r="O2563" i="3" s="1"/>
  <c r="K2564" i="3" s="1"/>
  <c r="M3064" i="3" l="1"/>
  <c r="I3064" i="3"/>
  <c r="N3064" i="3"/>
  <c r="A3065" i="3"/>
  <c r="G3064" i="3"/>
  <c r="D2567" i="3"/>
  <c r="C2567" i="3"/>
  <c r="E2567" i="3"/>
  <c r="F2567" i="3"/>
  <c r="B2567" i="3"/>
  <c r="L2564" i="3"/>
  <c r="O2564" i="3"/>
  <c r="K2565" i="3" s="1"/>
  <c r="H2566" i="3"/>
  <c r="P2564" i="3"/>
  <c r="M3065" i="3" l="1"/>
  <c r="I3065" i="3"/>
  <c r="N3065" i="3"/>
  <c r="A3066" i="3"/>
  <c r="G3065" i="3"/>
  <c r="D2568" i="3"/>
  <c r="F2568" i="3"/>
  <c r="B2568" i="3"/>
  <c r="E2568" i="3"/>
  <c r="C2568" i="3"/>
  <c r="J2566" i="3"/>
  <c r="L2565" i="3"/>
  <c r="O2565" i="3" s="1"/>
  <c r="K2566" i="3" s="1"/>
  <c r="H2567" i="3"/>
  <c r="M3066" i="3" l="1"/>
  <c r="I3066" i="3"/>
  <c r="N3066" i="3"/>
  <c r="A3067" i="3"/>
  <c r="G3066" i="3"/>
  <c r="H2568" i="3"/>
  <c r="J2567" i="3"/>
  <c r="L2566" i="3"/>
  <c r="O2566" i="3" s="1"/>
  <c r="K2567" i="3" s="1"/>
  <c r="J2568" i="3"/>
  <c r="P2566" i="3"/>
  <c r="P2565" i="3"/>
  <c r="M3067" i="3" l="1"/>
  <c r="I3067" i="3"/>
  <c r="N3067" i="3"/>
  <c r="A3068" i="3"/>
  <c r="G3067" i="3"/>
  <c r="L2567" i="3"/>
  <c r="O2567" i="3" s="1"/>
  <c r="K2568" i="3" s="1"/>
  <c r="P2567" i="3"/>
  <c r="B2569" i="3"/>
  <c r="H2569" i="3"/>
  <c r="E2569" i="3"/>
  <c r="J2569" i="3" s="1"/>
  <c r="C2569" i="3"/>
  <c r="F2569" i="3"/>
  <c r="D2569" i="3"/>
  <c r="M3068" i="3" l="1"/>
  <c r="I3068" i="3"/>
  <c r="N3068" i="3"/>
  <c r="A3069" i="3"/>
  <c r="G3068" i="3"/>
  <c r="C2570" i="3"/>
  <c r="B2570" i="3"/>
  <c r="D2570" i="3"/>
  <c r="F2570" i="3"/>
  <c r="H2570" i="3"/>
  <c r="E2570" i="3"/>
  <c r="J2570" i="3" s="1"/>
  <c r="P2568" i="3"/>
  <c r="L2568" i="3"/>
  <c r="O2568" i="3" s="1"/>
  <c r="K2569" i="3" s="1"/>
  <c r="M3069" i="3" l="1"/>
  <c r="I3069" i="3"/>
  <c r="N3069" i="3"/>
  <c r="A3070" i="3"/>
  <c r="G3069" i="3"/>
  <c r="P2569" i="3"/>
  <c r="C2571" i="3"/>
  <c r="E2571" i="3"/>
  <c r="F2571" i="3"/>
  <c r="D2571" i="3"/>
  <c r="B2571" i="3"/>
  <c r="L2569" i="3"/>
  <c r="O2569" i="3" s="1"/>
  <c r="K2570" i="3" s="1"/>
  <c r="M3070" i="3" l="1"/>
  <c r="I3070" i="3"/>
  <c r="N3070" i="3"/>
  <c r="G3070" i="3"/>
  <c r="A3071" i="3"/>
  <c r="F2572" i="3"/>
  <c r="B2572" i="3"/>
  <c r="D2572" i="3"/>
  <c r="C2572" i="3"/>
  <c r="E2572" i="3"/>
  <c r="L2570" i="3"/>
  <c r="O2570" i="3" s="1"/>
  <c r="K2571" i="3" s="1"/>
  <c r="H2571" i="3"/>
  <c r="M3071" i="3" l="1"/>
  <c r="I3071" i="3"/>
  <c r="N3071" i="3"/>
  <c r="G3071" i="3"/>
  <c r="A3072" i="3"/>
  <c r="E2573" i="3"/>
  <c r="F2573" i="3"/>
  <c r="D2573" i="3"/>
  <c r="B2573" i="3"/>
  <c r="C2573" i="3"/>
  <c r="H2572" i="3"/>
  <c r="J2571" i="3"/>
  <c r="M3072" i="3" l="1"/>
  <c r="I3072" i="3"/>
  <c r="N3072" i="3"/>
  <c r="G3072" i="3"/>
  <c r="A3073" i="3"/>
  <c r="E2574" i="3"/>
  <c r="D2574" i="3"/>
  <c r="B2574" i="3"/>
  <c r="C2574" i="3"/>
  <c r="F2574" i="3"/>
  <c r="J2572" i="3"/>
  <c r="H2573" i="3"/>
  <c r="P2570" i="3"/>
  <c r="P2571" i="3"/>
  <c r="L2571" i="3"/>
  <c r="O2571" i="3" s="1"/>
  <c r="K2572" i="3" s="1"/>
  <c r="M3073" i="3" l="1"/>
  <c r="I3073" i="3"/>
  <c r="N3073" i="3"/>
  <c r="G3073" i="3"/>
  <c r="A3074" i="3"/>
  <c r="F2575" i="3"/>
  <c r="E2575" i="3"/>
  <c r="C2575" i="3"/>
  <c r="D2575" i="3"/>
  <c r="B2575" i="3"/>
  <c r="L2572" i="3"/>
  <c r="O2572" i="3" s="1"/>
  <c r="K2573" i="3" s="1"/>
  <c r="J2573" i="3"/>
  <c r="H2574" i="3"/>
  <c r="P2572" i="3"/>
  <c r="M3074" i="3" l="1"/>
  <c r="I3074" i="3"/>
  <c r="N3074" i="3"/>
  <c r="A3075" i="3"/>
  <c r="G3074" i="3"/>
  <c r="J2574" i="3"/>
  <c r="F2576" i="3"/>
  <c r="C2576" i="3"/>
  <c r="D2576" i="3"/>
  <c r="E2576" i="3"/>
  <c r="B2576" i="3"/>
  <c r="L2573" i="3"/>
  <c r="O2573" i="3" s="1"/>
  <c r="K2574" i="3" s="1"/>
  <c r="P2573" i="3"/>
  <c r="H2575" i="3"/>
  <c r="J2575" i="3" s="1"/>
  <c r="M3075" i="3" l="1"/>
  <c r="I3075" i="3"/>
  <c r="N3075" i="3"/>
  <c r="G3075" i="3"/>
  <c r="A3076" i="3"/>
  <c r="L2574" i="3"/>
  <c r="O2574" i="3" s="1"/>
  <c r="K2575" i="3" s="1"/>
  <c r="H2576" i="3"/>
  <c r="P2574" i="3"/>
  <c r="M3076" i="3" l="1"/>
  <c r="I3076" i="3"/>
  <c r="N3076" i="3"/>
  <c r="A3077" i="3"/>
  <c r="G3076" i="3"/>
  <c r="J2576" i="3"/>
  <c r="D2577" i="3"/>
  <c r="E2577" i="3"/>
  <c r="F2577" i="3"/>
  <c r="B2577" i="3"/>
  <c r="H2577" i="3" s="1"/>
  <c r="C2577" i="3"/>
  <c r="L2575" i="3"/>
  <c r="O2575" i="3" s="1"/>
  <c r="K2576" i="3" s="1"/>
  <c r="M3077" i="3" l="1"/>
  <c r="I3077" i="3"/>
  <c r="N3077" i="3"/>
  <c r="A3078" i="3"/>
  <c r="G3077" i="3"/>
  <c r="L2576" i="3"/>
  <c r="O2576" i="3" s="1"/>
  <c r="K2577" i="3" s="1"/>
  <c r="P2575" i="3"/>
  <c r="M3078" i="3" l="1"/>
  <c r="I3078" i="3"/>
  <c r="N3078" i="3"/>
  <c r="A3079" i="3"/>
  <c r="G3078" i="3"/>
  <c r="B2578" i="3"/>
  <c r="D2578" i="3"/>
  <c r="E2578" i="3"/>
  <c r="C2578" i="3"/>
  <c r="F2578" i="3"/>
  <c r="J2577" i="3"/>
  <c r="L2577" i="3"/>
  <c r="O2577" i="3" s="1"/>
  <c r="K2578" i="3" s="1"/>
  <c r="M3079" i="3" l="1"/>
  <c r="I3079" i="3"/>
  <c r="N3079" i="3"/>
  <c r="A3080" i="3"/>
  <c r="G3079" i="3"/>
  <c r="B2579" i="3"/>
  <c r="F2579" i="3"/>
  <c r="E2579" i="3"/>
  <c r="C2579" i="3"/>
  <c r="D2579" i="3"/>
  <c r="H2578" i="3"/>
  <c r="J2578" i="3" s="1"/>
  <c r="P2577" i="3" s="1"/>
  <c r="P2576" i="3"/>
  <c r="M3080" i="3" l="1"/>
  <c r="I3080" i="3"/>
  <c r="N3080" i="3"/>
  <c r="A3081" i="3"/>
  <c r="G3080" i="3"/>
  <c r="C2580" i="3"/>
  <c r="E2580" i="3"/>
  <c r="D2580" i="3"/>
  <c r="F2580" i="3"/>
  <c r="B2580" i="3"/>
  <c r="H2579" i="3"/>
  <c r="L2578" i="3"/>
  <c r="O2578" i="3" s="1"/>
  <c r="K2579" i="3" s="1"/>
  <c r="M3081" i="3" l="1"/>
  <c r="I3081" i="3"/>
  <c r="N3081" i="3"/>
  <c r="A3082" i="3"/>
  <c r="G3081" i="3"/>
  <c r="J2579" i="3"/>
  <c r="L2579" i="3"/>
  <c r="O2579" i="3" s="1"/>
  <c r="K2580" i="3" s="1"/>
  <c r="H2580" i="3"/>
  <c r="M3082" i="3" l="1"/>
  <c r="I3082" i="3"/>
  <c r="N3082" i="3"/>
  <c r="A3083" i="3"/>
  <c r="G3082" i="3"/>
  <c r="J2580" i="3"/>
  <c r="F2581" i="3"/>
  <c r="H2581" i="3"/>
  <c r="C2581" i="3"/>
  <c r="E2581" i="3"/>
  <c r="D2581" i="3"/>
  <c r="B2581" i="3"/>
  <c r="P2579" i="3"/>
  <c r="P2578" i="3"/>
  <c r="M3083" i="3" l="1"/>
  <c r="I3083" i="3"/>
  <c r="N3083" i="3"/>
  <c r="A3084" i="3"/>
  <c r="G3083" i="3"/>
  <c r="D2582" i="3"/>
  <c r="B2582" i="3"/>
  <c r="H2582" i="3" s="1"/>
  <c r="E2582" i="3"/>
  <c r="C2582" i="3"/>
  <c r="F2582" i="3"/>
  <c r="L2580" i="3"/>
  <c r="O2580" i="3" s="1"/>
  <c r="K2581" i="3" s="1"/>
  <c r="J2581" i="3"/>
  <c r="P2580" i="3" s="1"/>
  <c r="M3084" i="3" l="1"/>
  <c r="I3084" i="3"/>
  <c r="N3084" i="3"/>
  <c r="A3085" i="3"/>
  <c r="G3084" i="3"/>
  <c r="J2582" i="3"/>
  <c r="L2581" i="3"/>
  <c r="O2581" i="3" s="1"/>
  <c r="K2582" i="3" s="1"/>
  <c r="M3085" i="3" l="1"/>
  <c r="I3085" i="3"/>
  <c r="N3085" i="3"/>
  <c r="A3086" i="3"/>
  <c r="G3085" i="3"/>
  <c r="P2581" i="3"/>
  <c r="E2583" i="3"/>
  <c r="B2583" i="3"/>
  <c r="D2583" i="3"/>
  <c r="F2583" i="3"/>
  <c r="C2583" i="3"/>
  <c r="L2582" i="3"/>
  <c r="O2582" i="3" s="1"/>
  <c r="K2583" i="3" s="1"/>
  <c r="M3086" i="3" l="1"/>
  <c r="I3086" i="3"/>
  <c r="N3086" i="3"/>
  <c r="A3087" i="3"/>
  <c r="G3086" i="3"/>
  <c r="F2584" i="3"/>
  <c r="D2584" i="3"/>
  <c r="C2584" i="3"/>
  <c r="B2584" i="3"/>
  <c r="E2584" i="3"/>
  <c r="H2583" i="3"/>
  <c r="J2583" i="3" s="1"/>
  <c r="M3087" i="3" l="1"/>
  <c r="I3087" i="3"/>
  <c r="N3087" i="3"/>
  <c r="A3088" i="3"/>
  <c r="G3087" i="3"/>
  <c r="D2585" i="3"/>
  <c r="E2585" i="3"/>
  <c r="C2585" i="3"/>
  <c r="F2585" i="3"/>
  <c r="B2585" i="3"/>
  <c r="P2582" i="3"/>
  <c r="H2584" i="3"/>
  <c r="L2583" i="3"/>
  <c r="O2583" i="3" s="1"/>
  <c r="K2584" i="3"/>
  <c r="M3088" i="3" l="1"/>
  <c r="I3088" i="3"/>
  <c r="N3088" i="3"/>
  <c r="A3089" i="3"/>
  <c r="G3088" i="3"/>
  <c r="J2584" i="3"/>
  <c r="L2584" i="3"/>
  <c r="B2586" i="3"/>
  <c r="C2586" i="3"/>
  <c r="E2586" i="3"/>
  <c r="F2586" i="3"/>
  <c r="D2586" i="3"/>
  <c r="O2584" i="3"/>
  <c r="K2585" i="3"/>
  <c r="H2585" i="3"/>
  <c r="M3089" i="3" l="1"/>
  <c r="I3089" i="3"/>
  <c r="N3089" i="3"/>
  <c r="A3090" i="3"/>
  <c r="G3089" i="3"/>
  <c r="J2585" i="3"/>
  <c r="H2586" i="3"/>
  <c r="D2587" i="3"/>
  <c r="C2587" i="3"/>
  <c r="F2587" i="3"/>
  <c r="E2587" i="3"/>
  <c r="B2587" i="3"/>
  <c r="P2584" i="3"/>
  <c r="P2583" i="3"/>
  <c r="M3090" i="3" l="1"/>
  <c r="I3090" i="3"/>
  <c r="N3090" i="3"/>
  <c r="A3091" i="3"/>
  <c r="G3090" i="3"/>
  <c r="J2586" i="3"/>
  <c r="H2587" i="3"/>
  <c r="J2587" i="3" s="1"/>
  <c r="C2588" i="3"/>
  <c r="F2588" i="3"/>
  <c r="E2588" i="3"/>
  <c r="B2588" i="3"/>
  <c r="D2588" i="3"/>
  <c r="P2585" i="3"/>
  <c r="L2585" i="3"/>
  <c r="O2585" i="3" s="1"/>
  <c r="K2586" i="3" s="1"/>
  <c r="M3091" i="3" l="1"/>
  <c r="I3091" i="3"/>
  <c r="N3091" i="3"/>
  <c r="A3092" i="3"/>
  <c r="G3091" i="3"/>
  <c r="C2589" i="3"/>
  <c r="B2589" i="3"/>
  <c r="D2589" i="3"/>
  <c r="E2589" i="3"/>
  <c r="F2589" i="3"/>
  <c r="H2588" i="3"/>
  <c r="P2586" i="3"/>
  <c r="L2586" i="3"/>
  <c r="O2586" i="3" s="1"/>
  <c r="K2587" i="3" s="1"/>
  <c r="M3092" i="3" l="1"/>
  <c r="I3092" i="3"/>
  <c r="N3092" i="3"/>
  <c r="A3093" i="3"/>
  <c r="G3092" i="3"/>
  <c r="D2590" i="3"/>
  <c r="E2590" i="3"/>
  <c r="C2590" i="3"/>
  <c r="B2590" i="3"/>
  <c r="F2590" i="3"/>
  <c r="L2587" i="3"/>
  <c r="O2587" i="3" s="1"/>
  <c r="K2588" i="3" s="1"/>
  <c r="J2588" i="3"/>
  <c r="H2589" i="3"/>
  <c r="J2589" i="3"/>
  <c r="M3093" i="3" l="1"/>
  <c r="I3093" i="3"/>
  <c r="N3093" i="3"/>
  <c r="A3094" i="3"/>
  <c r="G3093" i="3"/>
  <c r="L2588" i="3"/>
  <c r="O2588" i="3" s="1"/>
  <c r="K2589" i="3" s="1"/>
  <c r="P2588" i="3"/>
  <c r="P2587" i="3"/>
  <c r="H2590" i="3"/>
  <c r="M3094" i="3" l="1"/>
  <c r="I3094" i="3"/>
  <c r="N3094" i="3"/>
  <c r="A3095" i="3"/>
  <c r="G3094" i="3"/>
  <c r="J2590" i="3"/>
  <c r="B2591" i="3"/>
  <c r="C2591" i="3"/>
  <c r="D2591" i="3"/>
  <c r="E2591" i="3"/>
  <c r="J2591" i="3" s="1"/>
  <c r="H2591" i="3"/>
  <c r="F2591" i="3"/>
  <c r="L2589" i="3"/>
  <c r="O2589" i="3" s="1"/>
  <c r="K2590" i="3" s="1"/>
  <c r="M3095" i="3" l="1"/>
  <c r="I3095" i="3"/>
  <c r="N3095" i="3"/>
  <c r="A3096" i="3"/>
  <c r="G3095" i="3"/>
  <c r="E2592" i="3"/>
  <c r="J2592" i="3" s="1"/>
  <c r="C2592" i="3"/>
  <c r="F2592" i="3"/>
  <c r="D2592" i="3"/>
  <c r="H2592" i="3"/>
  <c r="B2592" i="3"/>
  <c r="P2590" i="3"/>
  <c r="P2589" i="3"/>
  <c r="L2590" i="3"/>
  <c r="O2590" i="3" s="1"/>
  <c r="K2591" i="3" s="1"/>
  <c r="M3096" i="3" l="1"/>
  <c r="I3096" i="3"/>
  <c r="N3096" i="3"/>
  <c r="A3097" i="3"/>
  <c r="G3096" i="3"/>
  <c r="P2591" i="3"/>
  <c r="O2591" i="3"/>
  <c r="K2592" i="3" s="1"/>
  <c r="C2593" i="3"/>
  <c r="B2593" i="3"/>
  <c r="H2593" i="3"/>
  <c r="J2593" i="3"/>
  <c r="E2593" i="3"/>
  <c r="D2593" i="3"/>
  <c r="F2593" i="3"/>
  <c r="L2592" i="3"/>
  <c r="L2591" i="3"/>
  <c r="M3097" i="3" l="1"/>
  <c r="I3097" i="3"/>
  <c r="N3097" i="3"/>
  <c r="A3098" i="3"/>
  <c r="G3097" i="3"/>
  <c r="P2592" i="3"/>
  <c r="F2594" i="3"/>
  <c r="H2594" i="3"/>
  <c r="C2594" i="3"/>
  <c r="B2594" i="3"/>
  <c r="E2594" i="3"/>
  <c r="D2594" i="3"/>
  <c r="O2592" i="3"/>
  <c r="K2593" i="3" s="1"/>
  <c r="M3098" i="3" l="1"/>
  <c r="I3098" i="3"/>
  <c r="N3098" i="3"/>
  <c r="A3099" i="3"/>
  <c r="G3098" i="3"/>
  <c r="L2593" i="3"/>
  <c r="O2593" i="3" s="1"/>
  <c r="K2594" i="3" s="1"/>
  <c r="D2595" i="3"/>
  <c r="E2595" i="3"/>
  <c r="C2595" i="3"/>
  <c r="F2595" i="3"/>
  <c r="B2595" i="3"/>
  <c r="J2594" i="3"/>
  <c r="M3099" i="3" l="1"/>
  <c r="I3099" i="3"/>
  <c r="N3099" i="3"/>
  <c r="G3099" i="3"/>
  <c r="A3100" i="3"/>
  <c r="E2596" i="3"/>
  <c r="D2596" i="3"/>
  <c r="C2596" i="3"/>
  <c r="B2596" i="3"/>
  <c r="F2596" i="3"/>
  <c r="P2593" i="3"/>
  <c r="H2595" i="3"/>
  <c r="L2594" i="3"/>
  <c r="O2594" i="3" s="1"/>
  <c r="K2595" i="3" s="1"/>
  <c r="M3100" i="3" l="1"/>
  <c r="I3100" i="3"/>
  <c r="N3100" i="3"/>
  <c r="A3101" i="3"/>
  <c r="G3100" i="3"/>
  <c r="E2597" i="3"/>
  <c r="D2597" i="3"/>
  <c r="C2597" i="3"/>
  <c r="F2597" i="3"/>
  <c r="B2597" i="3"/>
  <c r="H2597" i="3" s="1"/>
  <c r="J2595" i="3"/>
  <c r="H2596" i="3"/>
  <c r="J2596" i="3"/>
  <c r="M3101" i="3" l="1"/>
  <c r="I3101" i="3"/>
  <c r="N3101" i="3"/>
  <c r="A3102" i="3"/>
  <c r="G3101" i="3"/>
  <c r="P2595" i="3"/>
  <c r="P2594" i="3"/>
  <c r="L2595" i="3"/>
  <c r="O2595" i="3" s="1"/>
  <c r="K2596" i="3" s="1"/>
  <c r="M3102" i="3" l="1"/>
  <c r="I3102" i="3"/>
  <c r="N3102" i="3"/>
  <c r="G3102" i="3"/>
  <c r="A3103" i="3"/>
  <c r="C2598" i="3"/>
  <c r="D2598" i="3"/>
  <c r="F2598" i="3"/>
  <c r="H2598" i="3"/>
  <c r="B2598" i="3"/>
  <c r="E2598" i="3"/>
  <c r="L2596" i="3"/>
  <c r="O2596" i="3" s="1"/>
  <c r="K2597" i="3" s="1"/>
  <c r="J2597" i="3"/>
  <c r="M3103" i="3" l="1"/>
  <c r="I3103" i="3"/>
  <c r="N3103" i="3"/>
  <c r="G3103" i="3"/>
  <c r="A3104" i="3"/>
  <c r="L2597" i="3"/>
  <c r="O2597" i="3" s="1"/>
  <c r="K2598" i="3" s="1"/>
  <c r="J2598" i="3"/>
  <c r="P2597" i="3" s="1"/>
  <c r="P2596" i="3"/>
  <c r="M3104" i="3" l="1"/>
  <c r="I3104" i="3"/>
  <c r="N3104" i="3"/>
  <c r="A3105" i="3"/>
  <c r="G3104" i="3"/>
  <c r="L2598" i="3"/>
  <c r="O2598" i="3" s="1"/>
  <c r="F2599" i="3"/>
  <c r="C2599" i="3"/>
  <c r="D2599" i="3"/>
  <c r="H2599" i="3"/>
  <c r="E2599" i="3"/>
  <c r="B2599" i="3"/>
  <c r="K2599" i="3" s="1"/>
  <c r="M3105" i="3" l="1"/>
  <c r="I3105" i="3"/>
  <c r="N3105" i="3"/>
  <c r="G3105" i="3"/>
  <c r="A3106" i="3"/>
  <c r="E2600" i="3"/>
  <c r="D2600" i="3"/>
  <c r="F2600" i="3"/>
  <c r="B2600" i="3"/>
  <c r="C2600" i="3"/>
  <c r="J2599" i="3"/>
  <c r="M3106" i="3" l="1"/>
  <c r="I3106" i="3"/>
  <c r="N3106" i="3"/>
  <c r="A3107" i="3"/>
  <c r="G3106" i="3"/>
  <c r="H2600" i="3"/>
  <c r="L2599" i="3"/>
  <c r="O2599" i="3" s="1"/>
  <c r="K2600" i="3" s="1"/>
  <c r="P2598" i="3"/>
  <c r="M3107" i="3" l="1"/>
  <c r="I3107" i="3"/>
  <c r="N3107" i="3"/>
  <c r="A3108" i="3"/>
  <c r="G3107" i="3"/>
  <c r="J2600" i="3"/>
  <c r="D2601" i="3"/>
  <c r="C2601" i="3"/>
  <c r="E2601" i="3"/>
  <c r="F2601" i="3"/>
  <c r="B2601" i="3"/>
  <c r="L2600" i="3"/>
  <c r="O2600" i="3" s="1"/>
  <c r="M3108" i="3" l="1"/>
  <c r="I3108" i="3"/>
  <c r="N3108" i="3"/>
  <c r="G3108" i="3"/>
  <c r="A3109" i="3"/>
  <c r="K2601" i="3"/>
  <c r="D2602" i="3"/>
  <c r="E2602" i="3"/>
  <c r="B2602" i="3"/>
  <c r="H2602" i="3" s="1"/>
  <c r="C2602" i="3"/>
  <c r="F2602" i="3"/>
  <c r="H2601" i="3"/>
  <c r="P2599" i="3"/>
  <c r="J2601" i="3"/>
  <c r="M3109" i="3" l="1"/>
  <c r="I3109" i="3"/>
  <c r="N3109" i="3"/>
  <c r="A3110" i="3"/>
  <c r="G3109" i="3"/>
  <c r="P2600" i="3"/>
  <c r="L2601" i="3"/>
  <c r="O2601" i="3" s="1"/>
  <c r="K2602" i="3" s="1"/>
  <c r="M3110" i="3" l="1"/>
  <c r="I3110" i="3"/>
  <c r="N3110" i="3"/>
  <c r="A3111" i="3"/>
  <c r="G3110" i="3"/>
  <c r="B2603" i="3"/>
  <c r="F2603" i="3"/>
  <c r="D2603" i="3"/>
  <c r="C2603" i="3"/>
  <c r="H2603" i="3"/>
  <c r="E2603" i="3"/>
  <c r="J2602" i="3"/>
  <c r="M3111" i="3" l="1"/>
  <c r="I3111" i="3"/>
  <c r="N3111" i="3"/>
  <c r="A3112" i="3"/>
  <c r="G3111" i="3"/>
  <c r="J2603" i="3"/>
  <c r="L2602" i="3"/>
  <c r="O2602" i="3" s="1"/>
  <c r="K2603" i="3" s="1"/>
  <c r="P2602" i="3"/>
  <c r="P2601" i="3"/>
  <c r="M3112" i="3" l="1"/>
  <c r="I3112" i="3"/>
  <c r="N3112" i="3"/>
  <c r="A3113" i="3"/>
  <c r="G3112" i="3"/>
  <c r="L2603" i="3"/>
  <c r="O2603" i="3" s="1"/>
  <c r="K2604" i="3" s="1"/>
  <c r="B2604" i="3"/>
  <c r="H2604" i="3"/>
  <c r="D2604" i="3"/>
  <c r="C2604" i="3"/>
  <c r="F2604" i="3"/>
  <c r="E2604" i="3"/>
  <c r="M3113" i="3" l="1"/>
  <c r="I3113" i="3"/>
  <c r="N3113" i="3"/>
  <c r="A3114" i="3"/>
  <c r="G3113" i="3"/>
  <c r="C2605" i="3"/>
  <c r="B2605" i="3"/>
  <c r="H2605" i="3" s="1"/>
  <c r="D2605" i="3"/>
  <c r="E2605" i="3"/>
  <c r="J2605" i="3" s="1"/>
  <c r="F2605" i="3"/>
  <c r="J2604" i="3"/>
  <c r="M3114" i="3" l="1"/>
  <c r="I3114" i="3"/>
  <c r="N3114" i="3"/>
  <c r="G3114" i="3"/>
  <c r="A3115" i="3"/>
  <c r="P2604" i="3"/>
  <c r="P2603" i="3"/>
  <c r="K2605" i="3"/>
  <c r="L2604" i="3"/>
  <c r="O2604" i="3" s="1"/>
  <c r="M3115" i="3" l="1"/>
  <c r="I3115" i="3"/>
  <c r="N3115" i="3"/>
  <c r="A3116" i="3"/>
  <c r="G3115" i="3"/>
  <c r="L2605" i="3"/>
  <c r="O2605" i="3" s="1"/>
  <c r="K2606" i="3" s="1"/>
  <c r="C2606" i="3"/>
  <c r="F2606" i="3"/>
  <c r="D2606" i="3"/>
  <c r="E2606" i="3"/>
  <c r="B2606" i="3"/>
  <c r="H2606" i="3" s="1"/>
  <c r="M3116" i="3" l="1"/>
  <c r="I3116" i="3"/>
  <c r="N3116" i="3"/>
  <c r="A3117" i="3"/>
  <c r="G3116" i="3"/>
  <c r="J2606" i="3"/>
  <c r="D2607" i="3"/>
  <c r="C2607" i="3"/>
  <c r="F2607" i="3"/>
  <c r="E2607" i="3"/>
  <c r="B2607" i="3"/>
  <c r="M3117" i="3" l="1"/>
  <c r="I3117" i="3"/>
  <c r="N3117" i="3"/>
  <c r="A3118" i="3"/>
  <c r="G3117" i="3"/>
  <c r="L2606" i="3"/>
  <c r="O2606" i="3" s="1"/>
  <c r="K2607" i="3" s="1"/>
  <c r="H2607" i="3"/>
  <c r="P2605" i="3"/>
  <c r="M3118" i="3" l="1"/>
  <c r="I3118" i="3"/>
  <c r="N3118" i="3"/>
  <c r="G3118" i="3"/>
  <c r="A3119" i="3"/>
  <c r="J2607" i="3"/>
  <c r="B2608" i="3"/>
  <c r="E2608" i="3"/>
  <c r="H2608" i="3"/>
  <c r="C2608" i="3"/>
  <c r="D2608" i="3"/>
  <c r="F2608" i="3"/>
  <c r="L2607" i="3"/>
  <c r="O2607" i="3" s="1"/>
  <c r="K2608" i="3" s="1"/>
  <c r="M3119" i="3" l="1"/>
  <c r="I3119" i="3"/>
  <c r="N3119" i="3"/>
  <c r="A3120" i="3"/>
  <c r="G3119" i="3"/>
  <c r="B2609" i="3"/>
  <c r="D2609" i="3"/>
  <c r="F2609" i="3"/>
  <c r="C2609" i="3"/>
  <c r="E2609" i="3"/>
  <c r="J2608" i="3"/>
  <c r="P2606" i="3"/>
  <c r="M3120" i="3" l="1"/>
  <c r="I3120" i="3"/>
  <c r="N3120" i="3"/>
  <c r="A3121" i="3"/>
  <c r="G3120" i="3"/>
  <c r="B2610" i="3"/>
  <c r="F2610" i="3"/>
  <c r="C2610" i="3"/>
  <c r="E2610" i="3"/>
  <c r="D2610" i="3"/>
  <c r="H2609" i="3"/>
  <c r="P2607" i="3"/>
  <c r="M3121" i="3" l="1"/>
  <c r="I3121" i="3"/>
  <c r="N3121" i="3"/>
  <c r="A3122" i="3"/>
  <c r="G3121" i="3"/>
  <c r="J2609" i="3"/>
  <c r="H2610" i="3"/>
  <c r="L2608" i="3"/>
  <c r="O2608" i="3" s="1"/>
  <c r="K2609" i="3" s="1"/>
  <c r="M3122" i="3" l="1"/>
  <c r="I3122" i="3"/>
  <c r="N3122" i="3"/>
  <c r="G3122" i="3"/>
  <c r="A3123" i="3"/>
  <c r="J2610" i="3"/>
  <c r="L2609" i="3"/>
  <c r="O2609" i="3" s="1"/>
  <c r="K2610" i="3" s="1"/>
  <c r="P2609" i="3"/>
  <c r="P2608" i="3"/>
  <c r="B2611" i="3"/>
  <c r="H2611" i="3" s="1"/>
  <c r="C2611" i="3"/>
  <c r="F2611" i="3"/>
  <c r="D2611" i="3"/>
  <c r="E2611" i="3"/>
  <c r="M3123" i="3" l="1"/>
  <c r="I3123" i="3"/>
  <c r="N3123" i="3"/>
  <c r="G3123" i="3"/>
  <c r="A3124" i="3"/>
  <c r="L2610" i="3"/>
  <c r="O2610" i="3" s="1"/>
  <c r="K2611" i="3" s="1"/>
  <c r="J2611" i="3"/>
  <c r="M3124" i="3" l="1"/>
  <c r="I3124" i="3"/>
  <c r="N3124" i="3"/>
  <c r="G3124" i="3"/>
  <c r="A3125" i="3"/>
  <c r="P2610" i="3"/>
  <c r="D2612" i="3"/>
  <c r="F2612" i="3"/>
  <c r="B2612" i="3"/>
  <c r="C2612" i="3"/>
  <c r="E2612" i="3"/>
  <c r="H2612" i="3"/>
  <c r="J2612" i="3" s="1"/>
  <c r="L2611" i="3"/>
  <c r="O2611" i="3" s="1"/>
  <c r="M3125" i="3" l="1"/>
  <c r="I3125" i="3"/>
  <c r="N3125" i="3"/>
  <c r="G3125" i="3"/>
  <c r="A3126" i="3"/>
  <c r="J2613" i="3"/>
  <c r="D2613" i="3"/>
  <c r="H2613" i="3"/>
  <c r="E2613" i="3"/>
  <c r="B2613" i="3"/>
  <c r="C2613" i="3"/>
  <c r="F2613" i="3"/>
  <c r="P2611" i="3"/>
  <c r="K2612" i="3"/>
  <c r="M3126" i="3" l="1"/>
  <c r="I3126" i="3"/>
  <c r="N3126" i="3"/>
  <c r="G3126" i="3"/>
  <c r="A3127" i="3"/>
  <c r="J2614" i="3"/>
  <c r="E2614" i="3"/>
  <c r="C2614" i="3"/>
  <c r="H2614" i="3"/>
  <c r="D2614" i="3"/>
  <c r="B2614" i="3"/>
  <c r="F2614" i="3"/>
  <c r="P2612" i="3"/>
  <c r="L2612" i="3"/>
  <c r="O2612" i="3" s="1"/>
  <c r="K2613" i="3" s="1"/>
  <c r="M3127" i="3" l="1"/>
  <c r="I3127" i="3"/>
  <c r="N3127" i="3"/>
  <c r="A3128" i="3"/>
  <c r="G3127" i="3"/>
  <c r="F2615" i="3"/>
  <c r="C2615" i="3"/>
  <c r="B2615" i="3"/>
  <c r="D2615" i="3"/>
  <c r="E2615" i="3"/>
  <c r="L2613" i="3"/>
  <c r="O2613" i="3" s="1"/>
  <c r="K2614" i="3" s="1"/>
  <c r="P2613" i="3"/>
  <c r="M3128" i="3" l="1"/>
  <c r="I3128" i="3"/>
  <c r="N3128" i="3"/>
  <c r="A3129" i="3"/>
  <c r="G3128" i="3"/>
  <c r="D2616" i="3"/>
  <c r="C2616" i="3"/>
  <c r="E2616" i="3"/>
  <c r="B2616" i="3"/>
  <c r="F2616" i="3"/>
  <c r="L2614" i="3"/>
  <c r="O2614" i="3" s="1"/>
  <c r="K2615" i="3" s="1"/>
  <c r="H2615" i="3"/>
  <c r="M3129" i="3" l="1"/>
  <c r="I3129" i="3"/>
  <c r="N3129" i="3"/>
  <c r="A3130" i="3"/>
  <c r="G3129" i="3"/>
  <c r="C2617" i="3"/>
  <c r="D2617" i="3"/>
  <c r="F2617" i="3"/>
  <c r="E2617" i="3"/>
  <c r="B2617" i="3"/>
  <c r="J2615" i="3"/>
  <c r="L2615" i="3"/>
  <c r="O2615" i="3" s="1"/>
  <c r="K2616" i="3" s="1"/>
  <c r="H2616" i="3"/>
  <c r="M3130" i="3" l="1"/>
  <c r="I3130" i="3"/>
  <c r="N3130" i="3"/>
  <c r="A3131" i="3"/>
  <c r="G3130" i="3"/>
  <c r="J2616" i="3"/>
  <c r="L2616" i="3"/>
  <c r="O2616" i="3"/>
  <c r="K2617" i="3" s="1"/>
  <c r="H2617" i="3"/>
  <c r="P2615" i="3"/>
  <c r="P2614" i="3"/>
  <c r="M3131" i="3" l="1"/>
  <c r="I3131" i="3"/>
  <c r="N3131" i="3"/>
  <c r="A3132" i="3"/>
  <c r="G3131" i="3"/>
  <c r="B2618" i="3"/>
  <c r="F2618" i="3"/>
  <c r="H2618" i="3"/>
  <c r="E2618" i="3"/>
  <c r="J2618" i="3" s="1"/>
  <c r="C2618" i="3"/>
  <c r="D2618" i="3"/>
  <c r="J2617" i="3"/>
  <c r="L2617" i="3"/>
  <c r="O2617" i="3" s="1"/>
  <c r="K2618" i="3" s="1"/>
  <c r="M3132" i="3" l="1"/>
  <c r="I3132" i="3"/>
  <c r="N3132" i="3"/>
  <c r="A3133" i="3"/>
  <c r="G3132" i="3"/>
  <c r="E2619" i="3"/>
  <c r="F2619" i="3"/>
  <c r="H2619" i="3"/>
  <c r="J2619" i="3" s="1"/>
  <c r="C2619" i="3"/>
  <c r="D2619" i="3"/>
  <c r="B2619" i="3"/>
  <c r="L2618" i="3"/>
  <c r="O2618" i="3" s="1"/>
  <c r="K2619" i="3" s="1"/>
  <c r="P2617" i="3"/>
  <c r="P2616" i="3"/>
  <c r="M3133" i="3" l="1"/>
  <c r="I3133" i="3"/>
  <c r="N3133" i="3"/>
  <c r="A3134" i="3"/>
  <c r="G3133" i="3"/>
  <c r="P2618" i="3"/>
  <c r="C2620" i="3"/>
  <c r="F2620" i="3"/>
  <c r="E2620" i="3"/>
  <c r="B2620" i="3"/>
  <c r="D2620" i="3"/>
  <c r="M3134" i="3" l="1"/>
  <c r="I3134" i="3"/>
  <c r="N3134" i="3"/>
  <c r="A3135" i="3"/>
  <c r="G3134" i="3"/>
  <c r="D2621" i="3"/>
  <c r="B2621" i="3"/>
  <c r="F2621" i="3"/>
  <c r="C2621" i="3"/>
  <c r="E2621" i="3"/>
  <c r="H2620" i="3"/>
  <c r="L2619" i="3"/>
  <c r="O2619" i="3" s="1"/>
  <c r="K2620" i="3" s="1"/>
  <c r="M3135" i="3" l="1"/>
  <c r="I3135" i="3"/>
  <c r="N3135" i="3"/>
  <c r="A3136" i="3"/>
  <c r="G3135" i="3"/>
  <c r="F2622" i="3"/>
  <c r="D2622" i="3"/>
  <c r="B2622" i="3"/>
  <c r="C2622" i="3"/>
  <c r="E2622" i="3"/>
  <c r="J2620" i="3"/>
  <c r="H2621" i="3"/>
  <c r="M3136" i="3" l="1"/>
  <c r="I3136" i="3"/>
  <c r="N3136" i="3"/>
  <c r="A3137" i="3"/>
  <c r="G3136" i="3"/>
  <c r="J2621" i="3"/>
  <c r="E2623" i="3"/>
  <c r="B2623" i="3"/>
  <c r="D2623" i="3"/>
  <c r="C2623" i="3"/>
  <c r="F2623" i="3"/>
  <c r="P2620" i="3"/>
  <c r="P2619" i="3"/>
  <c r="L2620" i="3"/>
  <c r="O2620" i="3" s="1"/>
  <c r="K2621" i="3" s="1"/>
  <c r="H2622" i="3"/>
  <c r="M3137" i="3" l="1"/>
  <c r="I3137" i="3"/>
  <c r="N3137" i="3"/>
  <c r="A3138" i="3"/>
  <c r="G3137" i="3"/>
  <c r="E2624" i="3"/>
  <c r="C2624" i="3"/>
  <c r="B2624" i="3"/>
  <c r="D2624" i="3"/>
  <c r="F2624" i="3"/>
  <c r="J2622" i="3"/>
  <c r="H2623" i="3"/>
  <c r="J2623" i="3"/>
  <c r="L2621" i="3"/>
  <c r="O2621" i="3" s="1"/>
  <c r="K2622" i="3" s="1"/>
  <c r="P2621" i="3"/>
  <c r="M3138" i="3" l="1"/>
  <c r="I3138" i="3"/>
  <c r="N3138" i="3"/>
  <c r="A3139" i="3"/>
  <c r="G3138" i="3"/>
  <c r="C2625" i="3"/>
  <c r="D2625" i="3"/>
  <c r="B2625" i="3"/>
  <c r="H2625" i="3" s="1"/>
  <c r="E2625" i="3"/>
  <c r="F2625" i="3"/>
  <c r="P2622" i="3"/>
  <c r="H2624" i="3"/>
  <c r="J2624" i="3" s="1"/>
  <c r="P2623" i="3" s="1"/>
  <c r="L2622" i="3"/>
  <c r="O2622" i="3" s="1"/>
  <c r="K2623" i="3" s="1"/>
  <c r="M3139" i="3" l="1"/>
  <c r="I3139" i="3"/>
  <c r="N3139" i="3"/>
  <c r="A3140" i="3"/>
  <c r="G3139" i="3"/>
  <c r="L2623" i="3"/>
  <c r="O2623" i="3" s="1"/>
  <c r="K2624" i="3" s="1"/>
  <c r="J2625" i="3"/>
  <c r="P2624" i="3"/>
  <c r="M3140" i="3" l="1"/>
  <c r="I3140" i="3"/>
  <c r="N3140" i="3"/>
  <c r="A3141" i="3"/>
  <c r="G3140" i="3"/>
  <c r="L2624" i="3"/>
  <c r="O2624" i="3" s="1"/>
  <c r="K2625" i="3" s="1"/>
  <c r="E2626" i="3"/>
  <c r="D2626" i="3"/>
  <c r="C2626" i="3"/>
  <c r="F2626" i="3"/>
  <c r="B2626" i="3"/>
  <c r="H2626" i="3" s="1"/>
  <c r="M3141" i="3" l="1"/>
  <c r="I3141" i="3"/>
  <c r="N3141" i="3"/>
  <c r="A3142" i="3"/>
  <c r="G3141" i="3"/>
  <c r="L2625" i="3"/>
  <c r="O2625" i="3" s="1"/>
  <c r="K2626" i="3" s="1"/>
  <c r="J2626" i="3"/>
  <c r="M3142" i="3" l="1"/>
  <c r="I3142" i="3"/>
  <c r="N3142" i="3"/>
  <c r="A3143" i="3"/>
  <c r="G3142" i="3"/>
  <c r="P2625" i="3"/>
  <c r="B2627" i="3"/>
  <c r="E2627" i="3"/>
  <c r="D2627" i="3"/>
  <c r="C2627" i="3"/>
  <c r="F2627" i="3"/>
  <c r="L2626" i="3"/>
  <c r="O2626" i="3" s="1"/>
  <c r="K2627" i="3" s="1"/>
  <c r="M3143" i="3" l="1"/>
  <c r="I3143" i="3"/>
  <c r="N3143" i="3"/>
  <c r="A3144" i="3"/>
  <c r="G3143" i="3"/>
  <c r="E2628" i="3"/>
  <c r="F2628" i="3"/>
  <c r="C2628" i="3"/>
  <c r="B2628" i="3"/>
  <c r="H2628" i="3" s="1"/>
  <c r="D2628" i="3"/>
  <c r="H2627" i="3"/>
  <c r="J2627" i="3" s="1"/>
  <c r="M3144" i="3" l="1"/>
  <c r="I3144" i="3"/>
  <c r="N3144" i="3"/>
  <c r="A3145" i="3"/>
  <c r="G3144" i="3"/>
  <c r="J2628" i="3"/>
  <c r="P2627" i="3" s="1"/>
  <c r="P2626" i="3"/>
  <c r="L2627" i="3"/>
  <c r="O2627" i="3" s="1"/>
  <c r="K2628" i="3" s="1"/>
  <c r="M3145" i="3" l="1"/>
  <c r="I3145" i="3"/>
  <c r="N3145" i="3"/>
  <c r="A3146" i="3"/>
  <c r="G3145" i="3"/>
  <c r="C2629" i="3"/>
  <c r="B2629" i="3"/>
  <c r="E2629" i="3"/>
  <c r="D2629" i="3"/>
  <c r="F2629" i="3"/>
  <c r="L2628" i="3"/>
  <c r="O2628" i="3" s="1"/>
  <c r="M3146" i="3" l="1"/>
  <c r="I3146" i="3"/>
  <c r="N3146" i="3"/>
  <c r="A3147" i="3"/>
  <c r="G3146" i="3"/>
  <c r="C2630" i="3"/>
  <c r="D2630" i="3"/>
  <c r="E2630" i="3"/>
  <c r="F2630" i="3"/>
  <c r="B2630" i="3"/>
  <c r="J2629" i="3"/>
  <c r="H2629" i="3"/>
  <c r="K2629" i="3"/>
  <c r="M3147" i="3" l="1"/>
  <c r="I3147" i="3"/>
  <c r="N3147" i="3"/>
  <c r="A3148" i="3"/>
  <c r="G3147" i="3"/>
  <c r="H2630" i="3"/>
  <c r="P2628" i="3"/>
  <c r="M3148" i="3" l="1"/>
  <c r="I3148" i="3"/>
  <c r="N3148" i="3"/>
  <c r="A3149" i="3"/>
  <c r="G3148" i="3"/>
  <c r="J2630" i="3"/>
  <c r="D2631" i="3"/>
  <c r="F2631" i="3"/>
  <c r="B2631" i="3"/>
  <c r="H2631" i="3" s="1"/>
  <c r="C2631" i="3"/>
  <c r="E2631" i="3"/>
  <c r="L2629" i="3"/>
  <c r="O2629" i="3" s="1"/>
  <c r="K2630" i="3" s="1"/>
  <c r="M3149" i="3" l="1"/>
  <c r="I3149" i="3"/>
  <c r="N3149" i="3"/>
  <c r="A3150" i="3"/>
  <c r="G3149" i="3"/>
  <c r="J2631" i="3"/>
  <c r="L2630" i="3"/>
  <c r="O2630" i="3" s="1"/>
  <c r="K2631" i="3" s="1"/>
  <c r="P2630" i="3"/>
  <c r="P2629" i="3"/>
  <c r="M3150" i="3" l="1"/>
  <c r="I3150" i="3"/>
  <c r="N3150" i="3"/>
  <c r="A3151" i="3"/>
  <c r="G3150" i="3"/>
  <c r="L2631" i="3"/>
  <c r="O2631" i="3" s="1"/>
  <c r="K2632" i="3" s="1"/>
  <c r="F2632" i="3"/>
  <c r="C2632" i="3"/>
  <c r="D2632" i="3"/>
  <c r="B2632" i="3"/>
  <c r="H2632" i="3"/>
  <c r="E2632" i="3"/>
  <c r="J2632" i="3" s="1"/>
  <c r="M3151" i="3" l="1"/>
  <c r="I3151" i="3"/>
  <c r="N3151" i="3"/>
  <c r="A3152" i="3"/>
  <c r="G3151" i="3"/>
  <c r="P2631" i="3"/>
  <c r="D2633" i="3"/>
  <c r="F2633" i="3"/>
  <c r="C2633" i="3"/>
  <c r="B2633" i="3"/>
  <c r="E2633" i="3"/>
  <c r="L2632" i="3"/>
  <c r="O2632" i="3" s="1"/>
  <c r="M3152" i="3" l="1"/>
  <c r="I3152" i="3"/>
  <c r="N3152" i="3"/>
  <c r="A3153" i="3"/>
  <c r="G3152" i="3"/>
  <c r="K2633" i="3"/>
  <c r="H2633" i="3"/>
  <c r="J2633" i="3"/>
  <c r="M3153" i="3" l="1"/>
  <c r="I3153" i="3"/>
  <c r="N3153" i="3"/>
  <c r="A3154" i="3"/>
  <c r="G3153" i="3"/>
  <c r="P2632" i="3"/>
  <c r="D2634" i="3"/>
  <c r="E2634" i="3"/>
  <c r="B2634" i="3"/>
  <c r="H2634" i="3" s="1"/>
  <c r="F2634" i="3"/>
  <c r="C2634" i="3"/>
  <c r="L2633" i="3"/>
  <c r="O2633" i="3" s="1"/>
  <c r="K2634" i="3" s="1"/>
  <c r="M3154" i="3" l="1"/>
  <c r="I3154" i="3"/>
  <c r="N3154" i="3"/>
  <c r="A3155" i="3"/>
  <c r="G3154" i="3"/>
  <c r="J2634" i="3"/>
  <c r="E2635" i="3"/>
  <c r="F2635" i="3"/>
  <c r="B2635" i="3"/>
  <c r="D2635" i="3"/>
  <c r="H2635" i="3"/>
  <c r="C2635" i="3"/>
  <c r="L2634" i="3"/>
  <c r="O2634" i="3" s="1"/>
  <c r="M3155" i="3" l="1"/>
  <c r="I3155" i="3"/>
  <c r="N3155" i="3"/>
  <c r="A3156" i="3"/>
  <c r="G3155" i="3"/>
  <c r="J2635" i="3"/>
  <c r="C2636" i="3"/>
  <c r="B2636" i="3"/>
  <c r="H2636" i="3" s="1"/>
  <c r="F2636" i="3"/>
  <c r="D2636" i="3"/>
  <c r="E2636" i="3"/>
  <c r="K2635" i="3"/>
  <c r="P2633" i="3"/>
  <c r="P2634" i="3"/>
  <c r="M3156" i="3" l="1"/>
  <c r="I3156" i="3"/>
  <c r="N3156" i="3"/>
  <c r="A3157" i="3"/>
  <c r="G3156" i="3"/>
  <c r="J2636" i="3"/>
  <c r="P2635" i="3" s="1"/>
  <c r="L2635" i="3"/>
  <c r="O2635" i="3" s="1"/>
  <c r="K2636" i="3" s="1"/>
  <c r="M3157" i="3" l="1"/>
  <c r="I3157" i="3"/>
  <c r="N3157" i="3"/>
  <c r="A3158" i="3"/>
  <c r="G3157" i="3"/>
  <c r="C2637" i="3"/>
  <c r="D2637" i="3"/>
  <c r="E2637" i="3"/>
  <c r="F2637" i="3"/>
  <c r="B2637" i="3"/>
  <c r="L2636" i="3"/>
  <c r="O2636" i="3" s="1"/>
  <c r="M3158" i="3" l="1"/>
  <c r="I3158" i="3"/>
  <c r="N3158" i="3"/>
  <c r="A3159" i="3"/>
  <c r="G3158" i="3"/>
  <c r="K2637" i="3"/>
  <c r="H2637" i="3"/>
  <c r="M3159" i="3" l="1"/>
  <c r="I3159" i="3"/>
  <c r="N3159" i="3"/>
  <c r="A3160" i="3"/>
  <c r="G3159" i="3"/>
  <c r="J2637" i="3"/>
  <c r="L2637" i="3"/>
  <c r="B2638" i="3"/>
  <c r="E2638" i="3"/>
  <c r="J2638" i="3" s="1"/>
  <c r="H2638" i="3"/>
  <c r="D2638" i="3"/>
  <c r="F2638" i="3"/>
  <c r="C2638" i="3"/>
  <c r="O2637" i="3"/>
  <c r="K2638" i="3" s="1"/>
  <c r="M3160" i="3" l="1"/>
  <c r="I3160" i="3"/>
  <c r="N3160" i="3"/>
  <c r="A3161" i="3"/>
  <c r="G3160" i="3"/>
  <c r="D2639" i="3"/>
  <c r="C2639" i="3"/>
  <c r="B2639" i="3"/>
  <c r="F2639" i="3"/>
  <c r="H2639" i="3"/>
  <c r="E2639" i="3"/>
  <c r="L2638" i="3"/>
  <c r="O2638" i="3" s="1"/>
  <c r="K2639" i="3" s="1"/>
  <c r="P2637" i="3"/>
  <c r="P2636" i="3"/>
  <c r="M3161" i="3" l="1"/>
  <c r="I3161" i="3"/>
  <c r="N3161" i="3"/>
  <c r="A3162" i="3"/>
  <c r="G3161" i="3"/>
  <c r="F2640" i="3"/>
  <c r="E2640" i="3"/>
  <c r="D2640" i="3"/>
  <c r="B2640" i="3"/>
  <c r="C2640" i="3"/>
  <c r="J2639" i="3"/>
  <c r="M3162" i="3" l="1"/>
  <c r="I3162" i="3"/>
  <c r="N3162" i="3"/>
  <c r="A3163" i="3"/>
  <c r="G3162" i="3"/>
  <c r="E2641" i="3"/>
  <c r="D2641" i="3"/>
  <c r="B2641" i="3"/>
  <c r="F2641" i="3"/>
  <c r="C2641" i="3"/>
  <c r="P2638" i="3"/>
  <c r="H2640" i="3"/>
  <c r="J2640" i="3" s="1"/>
  <c r="L2639" i="3"/>
  <c r="O2639" i="3" s="1"/>
  <c r="K2640" i="3" s="1"/>
  <c r="M3163" i="3" l="1"/>
  <c r="I3163" i="3"/>
  <c r="N3163" i="3"/>
  <c r="A3164" i="3"/>
  <c r="G3163" i="3"/>
  <c r="C2642" i="3"/>
  <c r="E2642" i="3"/>
  <c r="B2642" i="3"/>
  <c r="D2642" i="3"/>
  <c r="F2642" i="3"/>
  <c r="P2639" i="3"/>
  <c r="H2641" i="3"/>
  <c r="M3164" i="3" l="1"/>
  <c r="I3164" i="3"/>
  <c r="N3164" i="3"/>
  <c r="A3165" i="3"/>
  <c r="G3164" i="3"/>
  <c r="C2643" i="3"/>
  <c r="D2643" i="3"/>
  <c r="E2643" i="3"/>
  <c r="B2643" i="3"/>
  <c r="F2643" i="3"/>
  <c r="J2641" i="3"/>
  <c r="H2642" i="3"/>
  <c r="L2640" i="3"/>
  <c r="O2640" i="3" s="1"/>
  <c r="K2641" i="3" s="1"/>
  <c r="M3165" i="3" l="1"/>
  <c r="I3165" i="3"/>
  <c r="N3165" i="3"/>
  <c r="G3165" i="3"/>
  <c r="A3166" i="3"/>
  <c r="J2642" i="3"/>
  <c r="F2644" i="3"/>
  <c r="B2644" i="3"/>
  <c r="D2644" i="3"/>
  <c r="E2644" i="3"/>
  <c r="C2644" i="3"/>
  <c r="P2641" i="3"/>
  <c r="P2640" i="3"/>
  <c r="H2643" i="3"/>
  <c r="L2641" i="3"/>
  <c r="O2641" i="3" s="1"/>
  <c r="K2642" i="3" s="1"/>
  <c r="M3166" i="3" l="1"/>
  <c r="I3166" i="3"/>
  <c r="N3166" i="3"/>
  <c r="A3167" i="3"/>
  <c r="G3166" i="3"/>
  <c r="D2645" i="3"/>
  <c r="F2645" i="3"/>
  <c r="C2645" i="3"/>
  <c r="B2645" i="3"/>
  <c r="E2645" i="3"/>
  <c r="L2642" i="3"/>
  <c r="O2642" i="3" s="1"/>
  <c r="K2643" i="3" s="1"/>
  <c r="J2643" i="3"/>
  <c r="H2644" i="3"/>
  <c r="M3167" i="3" l="1"/>
  <c r="I3167" i="3"/>
  <c r="N3167" i="3"/>
  <c r="A3168" i="3"/>
  <c r="G3167" i="3"/>
  <c r="L2643" i="3"/>
  <c r="O2643" i="3" s="1"/>
  <c r="K2644" i="3" s="1"/>
  <c r="J2644" i="3"/>
  <c r="H2645" i="3"/>
  <c r="P2643" i="3"/>
  <c r="P2642" i="3"/>
  <c r="M3168" i="3" l="1"/>
  <c r="I3168" i="3"/>
  <c r="N3168" i="3"/>
  <c r="A3169" i="3"/>
  <c r="G3168" i="3"/>
  <c r="J2645" i="3"/>
  <c r="E2646" i="3"/>
  <c r="H2646" i="3"/>
  <c r="B2646" i="3"/>
  <c r="C2646" i="3"/>
  <c r="D2646" i="3"/>
  <c r="J2646" i="3"/>
  <c r="F2646" i="3"/>
  <c r="L2644" i="3"/>
  <c r="O2644" i="3" s="1"/>
  <c r="K2645" i="3" s="1"/>
  <c r="P2644" i="3"/>
  <c r="M3169" i="3" l="1"/>
  <c r="I3169" i="3"/>
  <c r="N3169" i="3"/>
  <c r="A3170" i="3"/>
  <c r="G3169" i="3"/>
  <c r="D2647" i="3"/>
  <c r="F2647" i="3"/>
  <c r="E2647" i="3"/>
  <c r="C2647" i="3"/>
  <c r="B2647" i="3"/>
  <c r="H2647" i="3" s="1"/>
  <c r="L2645" i="3"/>
  <c r="O2645" i="3" s="1"/>
  <c r="K2646" i="3" s="1"/>
  <c r="P2645" i="3"/>
  <c r="M3170" i="3" l="1"/>
  <c r="I3170" i="3"/>
  <c r="N3170" i="3"/>
  <c r="A3171" i="3"/>
  <c r="G3170" i="3"/>
  <c r="J2647" i="3"/>
  <c r="L2646" i="3"/>
  <c r="O2646" i="3" s="1"/>
  <c r="K2647" i="3" s="1"/>
  <c r="M3171" i="3" l="1"/>
  <c r="I3171" i="3"/>
  <c r="N3171" i="3"/>
  <c r="A3172" i="3"/>
  <c r="G3171" i="3"/>
  <c r="F2648" i="3"/>
  <c r="B2648" i="3"/>
  <c r="C2648" i="3"/>
  <c r="D2648" i="3"/>
  <c r="E2648" i="3"/>
  <c r="H2648" i="3"/>
  <c r="P2646" i="3"/>
  <c r="L2647" i="3"/>
  <c r="O2647" i="3" s="1"/>
  <c r="K2648" i="3" s="1"/>
  <c r="M3172" i="3" l="1"/>
  <c r="I3172" i="3"/>
  <c r="N3172" i="3"/>
  <c r="A3173" i="3"/>
  <c r="G3172" i="3"/>
  <c r="B2649" i="3"/>
  <c r="F2649" i="3"/>
  <c r="D2649" i="3"/>
  <c r="E2649" i="3"/>
  <c r="C2649" i="3"/>
  <c r="J2648" i="3"/>
  <c r="M3173" i="3" l="1"/>
  <c r="I3173" i="3"/>
  <c r="N3173" i="3"/>
  <c r="A3174" i="3"/>
  <c r="G3173" i="3"/>
  <c r="P2647" i="3"/>
  <c r="L2648" i="3"/>
  <c r="O2648" i="3" s="1"/>
  <c r="K2649" i="3" s="1"/>
  <c r="H2649" i="3"/>
  <c r="M3174" i="3" l="1"/>
  <c r="I3174" i="3"/>
  <c r="N3174" i="3"/>
  <c r="A3175" i="3"/>
  <c r="G3174" i="3"/>
  <c r="J2649" i="3"/>
  <c r="L2649" i="3"/>
  <c r="O2649" i="3" s="1"/>
  <c r="E2650" i="3"/>
  <c r="C2650" i="3"/>
  <c r="B2650" i="3"/>
  <c r="H2650" i="3"/>
  <c r="D2650" i="3"/>
  <c r="F2650" i="3"/>
  <c r="M3175" i="3" l="1"/>
  <c r="I3175" i="3"/>
  <c r="N3175" i="3"/>
  <c r="A3176" i="3"/>
  <c r="G3175" i="3"/>
  <c r="J2650" i="3"/>
  <c r="H2651" i="3"/>
  <c r="D2651" i="3"/>
  <c r="F2651" i="3"/>
  <c r="B2651" i="3"/>
  <c r="C2651" i="3"/>
  <c r="E2651" i="3"/>
  <c r="P2649" i="3"/>
  <c r="P2648" i="3"/>
  <c r="K2650" i="3"/>
  <c r="M3176" i="3" l="1"/>
  <c r="I3176" i="3"/>
  <c r="N3176" i="3"/>
  <c r="A3177" i="3"/>
  <c r="G3176" i="3"/>
  <c r="D2652" i="3"/>
  <c r="H2652" i="3"/>
  <c r="C2652" i="3"/>
  <c r="B2652" i="3"/>
  <c r="E2652" i="3"/>
  <c r="J2652" i="3" s="1"/>
  <c r="F2652" i="3"/>
  <c r="L2650" i="3"/>
  <c r="O2650" i="3"/>
  <c r="K2651" i="3" s="1"/>
  <c r="M3177" i="3" l="1"/>
  <c r="I3177" i="3"/>
  <c r="N3177" i="3"/>
  <c r="A3178" i="3"/>
  <c r="G3177" i="3"/>
  <c r="B2653" i="3"/>
  <c r="E2653" i="3"/>
  <c r="H2653" i="3"/>
  <c r="C2653" i="3"/>
  <c r="F2653" i="3"/>
  <c r="J2653" i="3"/>
  <c r="D2653" i="3"/>
  <c r="J2651" i="3"/>
  <c r="L2651" i="3"/>
  <c r="O2651" i="3" s="1"/>
  <c r="K2652" i="3" s="1"/>
  <c r="M3178" i="3" l="1"/>
  <c r="I3178" i="3"/>
  <c r="N3178" i="3"/>
  <c r="A3179" i="3"/>
  <c r="G3178" i="3"/>
  <c r="P2652" i="3"/>
  <c r="D2654" i="3"/>
  <c r="C2654" i="3"/>
  <c r="B2654" i="3"/>
  <c r="E2654" i="3"/>
  <c r="F2654" i="3"/>
  <c r="L2652" i="3"/>
  <c r="O2652" i="3" s="1"/>
  <c r="K2653" i="3" s="1"/>
  <c r="P2651" i="3"/>
  <c r="P2650" i="3"/>
  <c r="M3179" i="3" l="1"/>
  <c r="I3179" i="3"/>
  <c r="N3179" i="3"/>
  <c r="A3180" i="3"/>
  <c r="G3179" i="3"/>
  <c r="D2655" i="3"/>
  <c r="F2655" i="3"/>
  <c r="E2655" i="3"/>
  <c r="B2655" i="3"/>
  <c r="C2655" i="3"/>
  <c r="J2654" i="3"/>
  <c r="L2653" i="3"/>
  <c r="O2653" i="3" s="1"/>
  <c r="K2654" i="3" s="1"/>
  <c r="H2654" i="3"/>
  <c r="M3180" i="3" l="1"/>
  <c r="I3180" i="3"/>
  <c r="N3180" i="3"/>
  <c r="A3181" i="3"/>
  <c r="G3180" i="3"/>
  <c r="P2653" i="3"/>
  <c r="J2655" i="3"/>
  <c r="P2654" i="3" s="1"/>
  <c r="H2655" i="3"/>
  <c r="L2654" i="3"/>
  <c r="O2654" i="3" s="1"/>
  <c r="K2655" i="3" s="1"/>
  <c r="M3181" i="3" l="1"/>
  <c r="I3181" i="3"/>
  <c r="N3181" i="3"/>
  <c r="A3182" i="3"/>
  <c r="G3181" i="3"/>
  <c r="F2656" i="3"/>
  <c r="E2656" i="3"/>
  <c r="C2656" i="3"/>
  <c r="D2656" i="3"/>
  <c r="B2656" i="3"/>
  <c r="L2655" i="3"/>
  <c r="O2655" i="3" s="1"/>
  <c r="M3182" i="3" l="1"/>
  <c r="I3182" i="3"/>
  <c r="N3182" i="3"/>
  <c r="A3183" i="3"/>
  <c r="G3182" i="3"/>
  <c r="K2656" i="3"/>
  <c r="H2656" i="3"/>
  <c r="M3183" i="3" l="1"/>
  <c r="I3183" i="3"/>
  <c r="N3183" i="3"/>
  <c r="A3184" i="3"/>
  <c r="G3183" i="3"/>
  <c r="J2656" i="3"/>
  <c r="L2656" i="3"/>
  <c r="F2657" i="3"/>
  <c r="C2657" i="3"/>
  <c r="E2657" i="3"/>
  <c r="B2657" i="3"/>
  <c r="H2657" i="3" s="1"/>
  <c r="D2657" i="3"/>
  <c r="O2656" i="3"/>
  <c r="M3184" i="3" l="1"/>
  <c r="I3184" i="3"/>
  <c r="N3184" i="3"/>
  <c r="A3185" i="3"/>
  <c r="G3184" i="3"/>
  <c r="K2657" i="3"/>
  <c r="J2657" i="3"/>
  <c r="P2656" i="3" s="1"/>
  <c r="P2655" i="3"/>
  <c r="M3185" i="3" l="1"/>
  <c r="I3185" i="3"/>
  <c r="N3185" i="3"/>
  <c r="A3186" i="3"/>
  <c r="G3185" i="3"/>
  <c r="F2658" i="3"/>
  <c r="C2658" i="3"/>
  <c r="B2658" i="3"/>
  <c r="H2658" i="3" s="1"/>
  <c r="J2658" i="3" s="1"/>
  <c r="E2658" i="3"/>
  <c r="D2658" i="3"/>
  <c r="L2657" i="3"/>
  <c r="O2657" i="3" s="1"/>
  <c r="M3186" i="3" l="1"/>
  <c r="I3186" i="3"/>
  <c r="N3186" i="3"/>
  <c r="A3187" i="3"/>
  <c r="G3186" i="3"/>
  <c r="P2657" i="3"/>
  <c r="K2658" i="3"/>
  <c r="M3187" i="3" l="1"/>
  <c r="I3187" i="3"/>
  <c r="N3187" i="3"/>
  <c r="A3188" i="3"/>
  <c r="G3187" i="3"/>
  <c r="H2659" i="3"/>
  <c r="B2659" i="3"/>
  <c r="D2659" i="3"/>
  <c r="C2659" i="3"/>
  <c r="E2659" i="3"/>
  <c r="J2659" i="3" s="1"/>
  <c r="F2659" i="3"/>
  <c r="L2658" i="3"/>
  <c r="O2658" i="3" s="1"/>
  <c r="K2659" i="3" s="1"/>
  <c r="M3188" i="3" l="1"/>
  <c r="I3188" i="3"/>
  <c r="N3188" i="3"/>
  <c r="A3189" i="3"/>
  <c r="G3188" i="3"/>
  <c r="B2660" i="3"/>
  <c r="E2660" i="3"/>
  <c r="D2660" i="3"/>
  <c r="F2660" i="3"/>
  <c r="C2660" i="3"/>
  <c r="H2660" i="3"/>
  <c r="P2658" i="3"/>
  <c r="M3189" i="3" l="1"/>
  <c r="I3189" i="3"/>
  <c r="N3189" i="3"/>
  <c r="A3190" i="3"/>
  <c r="G3189" i="3"/>
  <c r="E2661" i="3"/>
  <c r="B2661" i="3"/>
  <c r="C2661" i="3"/>
  <c r="D2661" i="3"/>
  <c r="F2661" i="3"/>
  <c r="L2659" i="3"/>
  <c r="O2659" i="3" s="1"/>
  <c r="K2660" i="3" s="1"/>
  <c r="M3190" i="3" l="1"/>
  <c r="I3190" i="3"/>
  <c r="N3190" i="3"/>
  <c r="A3191" i="3"/>
  <c r="G3190" i="3"/>
  <c r="B2662" i="3"/>
  <c r="E2662" i="3"/>
  <c r="C2662" i="3"/>
  <c r="D2662" i="3"/>
  <c r="F2662" i="3"/>
  <c r="J2661" i="3"/>
  <c r="H2661" i="3"/>
  <c r="J2660" i="3"/>
  <c r="M3191" i="3" l="1"/>
  <c r="I3191" i="3"/>
  <c r="N3191" i="3"/>
  <c r="A3192" i="3"/>
  <c r="G3191" i="3"/>
  <c r="B2663" i="3"/>
  <c r="F2663" i="3"/>
  <c r="E2663" i="3"/>
  <c r="J2663" i="3" s="1"/>
  <c r="C2663" i="3"/>
  <c r="D2663" i="3"/>
  <c r="H2663" i="3"/>
  <c r="L2660" i="3"/>
  <c r="O2660" i="3" s="1"/>
  <c r="K2661" i="3" s="1"/>
  <c r="H2662" i="3"/>
  <c r="P2660" i="3"/>
  <c r="P2659" i="3"/>
  <c r="L2661" i="3"/>
  <c r="M3192" i="3" l="1"/>
  <c r="I3192" i="3"/>
  <c r="N3192" i="3"/>
  <c r="A3193" i="3"/>
  <c r="G3192" i="3"/>
  <c r="F2664" i="3"/>
  <c r="B2664" i="3"/>
  <c r="C2664" i="3"/>
  <c r="E2664" i="3"/>
  <c r="D2664" i="3"/>
  <c r="H2664" i="3"/>
  <c r="J2662" i="3"/>
  <c r="O2661" i="3"/>
  <c r="K2662" i="3" s="1"/>
  <c r="M3193" i="3" l="1"/>
  <c r="I3193" i="3"/>
  <c r="N3193" i="3"/>
  <c r="A3194" i="3"/>
  <c r="G3193" i="3"/>
  <c r="E2665" i="3"/>
  <c r="B2665" i="3"/>
  <c r="F2665" i="3"/>
  <c r="D2665" i="3"/>
  <c r="C2665" i="3"/>
  <c r="J2664" i="3"/>
  <c r="L2662" i="3"/>
  <c r="O2662" i="3" s="1"/>
  <c r="K2663" i="3" s="1"/>
  <c r="P2662" i="3"/>
  <c r="P2661" i="3"/>
  <c r="M3194" i="3" l="1"/>
  <c r="I3194" i="3"/>
  <c r="N3194" i="3"/>
  <c r="G3194" i="3"/>
  <c r="A3195" i="3"/>
  <c r="L2663" i="3"/>
  <c r="O2663" i="3" s="1"/>
  <c r="K2664" i="3" s="1"/>
  <c r="D2666" i="3"/>
  <c r="C2666" i="3"/>
  <c r="F2666" i="3"/>
  <c r="E2666" i="3"/>
  <c r="B2666" i="3"/>
  <c r="H2666" i="3" s="1"/>
  <c r="P2663" i="3"/>
  <c r="H2665" i="3"/>
  <c r="J2665" i="3" s="1"/>
  <c r="M3195" i="3" l="1"/>
  <c r="I3195" i="3"/>
  <c r="N3195" i="3"/>
  <c r="A3196" i="3"/>
  <c r="G3195" i="3"/>
  <c r="J2666" i="3"/>
  <c r="L2664" i="3"/>
  <c r="O2664" i="3" s="1"/>
  <c r="K2665" i="3" s="1"/>
  <c r="P2665" i="3"/>
  <c r="P2664" i="3"/>
  <c r="M3196" i="3" l="1"/>
  <c r="I3196" i="3"/>
  <c r="N3196" i="3"/>
  <c r="G3196" i="3"/>
  <c r="A3197" i="3"/>
  <c r="B2667" i="3"/>
  <c r="F2667" i="3"/>
  <c r="D2667" i="3"/>
  <c r="E2667" i="3"/>
  <c r="J2667" i="3" s="1"/>
  <c r="C2667" i="3"/>
  <c r="H2667" i="3"/>
  <c r="L2665" i="3"/>
  <c r="O2665" i="3" s="1"/>
  <c r="K2666" i="3" s="1"/>
  <c r="M3197" i="3" l="1"/>
  <c r="I3197" i="3"/>
  <c r="N3197" i="3"/>
  <c r="G3197" i="3"/>
  <c r="A3198" i="3"/>
  <c r="P2666" i="3"/>
  <c r="E2668" i="3"/>
  <c r="F2668" i="3"/>
  <c r="C2668" i="3"/>
  <c r="H2668" i="3"/>
  <c r="J2668" i="3" s="1"/>
  <c r="B2668" i="3"/>
  <c r="D2668" i="3"/>
  <c r="L2666" i="3"/>
  <c r="O2666" i="3" s="1"/>
  <c r="K2667" i="3" s="1"/>
  <c r="M3198" i="3" l="1"/>
  <c r="I3198" i="3"/>
  <c r="N3198" i="3"/>
  <c r="A3199" i="3"/>
  <c r="G3198" i="3"/>
  <c r="C2669" i="3"/>
  <c r="E2669" i="3"/>
  <c r="J2669" i="3" s="1"/>
  <c r="B2669" i="3"/>
  <c r="H2669" i="3" s="1"/>
  <c r="F2669" i="3"/>
  <c r="D2669" i="3"/>
  <c r="P2667" i="3"/>
  <c r="L2667" i="3"/>
  <c r="O2667" i="3" s="1"/>
  <c r="K2668" i="3" s="1"/>
  <c r="M3199" i="3" l="1"/>
  <c r="I3199" i="3"/>
  <c r="N3199" i="3"/>
  <c r="A3200" i="3"/>
  <c r="G3199" i="3"/>
  <c r="L2668" i="3"/>
  <c r="O2668" i="3" s="1"/>
  <c r="K2669" i="3" s="1"/>
  <c r="P2668" i="3"/>
  <c r="M3200" i="3" l="1"/>
  <c r="I3200" i="3"/>
  <c r="N3200" i="3"/>
  <c r="G3200" i="3"/>
  <c r="A3201" i="3"/>
  <c r="B2670" i="3"/>
  <c r="E2670" i="3"/>
  <c r="D2670" i="3"/>
  <c r="C2670" i="3"/>
  <c r="H2670" i="3"/>
  <c r="F2670" i="3"/>
  <c r="L2669" i="3"/>
  <c r="O2669" i="3" s="1"/>
  <c r="K2670" i="3" s="1"/>
  <c r="M3201" i="3" l="1"/>
  <c r="I3201" i="3"/>
  <c r="N3201" i="3"/>
  <c r="A3202" i="3"/>
  <c r="G3201" i="3"/>
  <c r="J2670" i="3"/>
  <c r="F2671" i="3"/>
  <c r="E2671" i="3"/>
  <c r="B2671" i="3"/>
  <c r="C2671" i="3"/>
  <c r="D2671" i="3"/>
  <c r="L2670" i="3"/>
  <c r="O2670" i="3" s="1"/>
  <c r="M3202" i="3" l="1"/>
  <c r="I3202" i="3"/>
  <c r="N3202" i="3"/>
  <c r="A3203" i="3"/>
  <c r="G3202" i="3"/>
  <c r="K2671" i="3"/>
  <c r="H2671" i="3"/>
  <c r="P2669" i="3"/>
  <c r="M3203" i="3" l="1"/>
  <c r="I3203" i="3"/>
  <c r="N3203" i="3"/>
  <c r="A3204" i="3"/>
  <c r="G3203" i="3"/>
  <c r="J2671" i="3"/>
  <c r="L2671" i="3"/>
  <c r="O2671" i="3" s="1"/>
  <c r="K2672" i="3" s="1"/>
  <c r="C2672" i="3"/>
  <c r="B2672" i="3"/>
  <c r="H2672" i="3"/>
  <c r="E2672" i="3"/>
  <c r="F2672" i="3"/>
  <c r="D2672" i="3"/>
  <c r="M3204" i="3" l="1"/>
  <c r="I3204" i="3"/>
  <c r="N3204" i="3"/>
  <c r="A3205" i="3"/>
  <c r="G3204" i="3"/>
  <c r="B2673" i="3"/>
  <c r="D2673" i="3"/>
  <c r="F2673" i="3"/>
  <c r="E2673" i="3"/>
  <c r="C2673" i="3"/>
  <c r="J2672" i="3"/>
  <c r="P2671" i="3" s="1"/>
  <c r="P2670" i="3"/>
  <c r="M3205" i="3" l="1"/>
  <c r="I3205" i="3"/>
  <c r="N3205" i="3"/>
  <c r="G3205" i="3"/>
  <c r="A3206" i="3"/>
  <c r="F2674" i="3"/>
  <c r="C2674" i="3"/>
  <c r="E2674" i="3"/>
  <c r="D2674" i="3"/>
  <c r="B2674" i="3"/>
  <c r="L2672" i="3"/>
  <c r="O2672" i="3" s="1"/>
  <c r="K2673" i="3" s="1"/>
  <c r="H2673" i="3"/>
  <c r="M3206" i="3" l="1"/>
  <c r="I3206" i="3"/>
  <c r="N3206" i="3"/>
  <c r="A3207" i="3"/>
  <c r="G3206" i="3"/>
  <c r="J2673" i="3"/>
  <c r="H2674" i="3"/>
  <c r="J2674" i="3" s="1"/>
  <c r="M3207" i="3" l="1"/>
  <c r="I3207" i="3"/>
  <c r="N3207" i="3"/>
  <c r="A3208" i="3"/>
  <c r="G3207" i="3"/>
  <c r="L2674" i="3"/>
  <c r="L2673" i="3"/>
  <c r="O2673" i="3" s="1"/>
  <c r="K2674" i="3" s="1"/>
  <c r="B2675" i="3"/>
  <c r="E2675" i="3"/>
  <c r="F2675" i="3"/>
  <c r="D2675" i="3"/>
  <c r="H2675" i="3"/>
  <c r="J2675" i="3" s="1"/>
  <c r="C2675" i="3"/>
  <c r="P2673" i="3"/>
  <c r="P2672" i="3"/>
  <c r="M3208" i="3" l="1"/>
  <c r="I3208" i="3"/>
  <c r="N3208" i="3"/>
  <c r="A3209" i="3"/>
  <c r="G3208" i="3"/>
  <c r="P2674" i="3"/>
  <c r="C2676" i="3"/>
  <c r="E2676" i="3"/>
  <c r="B2676" i="3"/>
  <c r="F2676" i="3"/>
  <c r="D2676" i="3"/>
  <c r="O2674" i="3"/>
  <c r="K2675" i="3" s="1"/>
  <c r="M3209" i="3" l="1"/>
  <c r="I3209" i="3"/>
  <c r="N3209" i="3"/>
  <c r="G3209" i="3"/>
  <c r="A3210" i="3"/>
  <c r="L2675" i="3"/>
  <c r="O2675" i="3" s="1"/>
  <c r="K2676" i="3" s="1"/>
  <c r="F2677" i="3"/>
  <c r="C2677" i="3"/>
  <c r="B2677" i="3"/>
  <c r="E2677" i="3"/>
  <c r="D2677" i="3"/>
  <c r="H2676" i="3"/>
  <c r="M3210" i="3" l="1"/>
  <c r="I3210" i="3"/>
  <c r="N3210" i="3"/>
  <c r="A3211" i="3"/>
  <c r="G3210" i="3"/>
  <c r="J2676" i="3"/>
  <c r="L2676" i="3"/>
  <c r="O2676" i="3" s="1"/>
  <c r="K2677" i="3" s="1"/>
  <c r="H2677" i="3"/>
  <c r="J2677" i="3" s="1"/>
  <c r="M3211" i="3" l="1"/>
  <c r="I3211" i="3"/>
  <c r="N3211" i="3"/>
  <c r="A3212" i="3"/>
  <c r="G3211" i="3"/>
  <c r="E2678" i="3"/>
  <c r="F2678" i="3"/>
  <c r="B2678" i="3"/>
  <c r="H2678" i="3" s="1"/>
  <c r="D2678" i="3"/>
  <c r="C2678" i="3"/>
  <c r="L2677" i="3"/>
  <c r="O2677" i="3" s="1"/>
  <c r="K2678" i="3" s="1"/>
  <c r="P2675" i="3"/>
  <c r="P2676" i="3"/>
  <c r="M3212" i="3" l="1"/>
  <c r="I3212" i="3"/>
  <c r="N3212" i="3"/>
  <c r="G3212" i="3"/>
  <c r="A3213" i="3"/>
  <c r="J2678" i="3"/>
  <c r="M3213" i="3" l="1"/>
  <c r="I3213" i="3"/>
  <c r="N3213" i="3"/>
  <c r="A3214" i="3"/>
  <c r="G3213" i="3"/>
  <c r="P2677" i="3"/>
  <c r="C2679" i="3"/>
  <c r="F2679" i="3"/>
  <c r="D2679" i="3"/>
  <c r="E2679" i="3"/>
  <c r="B2679" i="3"/>
  <c r="M3214" i="3" l="1"/>
  <c r="I3214" i="3"/>
  <c r="N3214" i="3"/>
  <c r="G3214" i="3"/>
  <c r="A3215" i="3"/>
  <c r="L2678" i="3"/>
  <c r="O2678" i="3" s="1"/>
  <c r="K2679" i="3" s="1"/>
  <c r="H2679" i="3"/>
  <c r="M3215" i="3" l="1"/>
  <c r="I3215" i="3"/>
  <c r="N3215" i="3"/>
  <c r="G3215" i="3"/>
  <c r="A3216" i="3"/>
  <c r="J2679" i="3"/>
  <c r="L2679" i="3"/>
  <c r="O2679" i="3" s="1"/>
  <c r="K2680" i="3" s="1"/>
  <c r="B2680" i="3"/>
  <c r="E2680" i="3"/>
  <c r="J2680" i="3" s="1"/>
  <c r="D2680" i="3"/>
  <c r="C2680" i="3"/>
  <c r="H2680" i="3"/>
  <c r="F2680" i="3"/>
  <c r="M3216" i="3" l="1"/>
  <c r="I3216" i="3"/>
  <c r="N3216" i="3"/>
  <c r="A3217" i="3"/>
  <c r="G3216" i="3"/>
  <c r="F2681" i="3"/>
  <c r="D2681" i="3"/>
  <c r="E2681" i="3"/>
  <c r="B2681" i="3"/>
  <c r="C2681" i="3"/>
  <c r="P2678" i="3"/>
  <c r="P2679" i="3"/>
  <c r="M3217" i="3" l="1"/>
  <c r="I3217" i="3"/>
  <c r="N3217" i="3"/>
  <c r="G3217" i="3"/>
  <c r="A3218" i="3"/>
  <c r="E2682" i="3"/>
  <c r="B2682" i="3"/>
  <c r="C2682" i="3"/>
  <c r="D2682" i="3"/>
  <c r="F2682" i="3"/>
  <c r="H2681" i="3"/>
  <c r="L2680" i="3"/>
  <c r="O2680" i="3" s="1"/>
  <c r="K2681" i="3" s="1"/>
  <c r="M3218" i="3" l="1"/>
  <c r="I3218" i="3"/>
  <c r="N3218" i="3"/>
  <c r="A3219" i="3"/>
  <c r="G3218" i="3"/>
  <c r="E2683" i="3"/>
  <c r="B2683" i="3"/>
  <c r="C2683" i="3"/>
  <c r="F2683" i="3"/>
  <c r="D2683" i="3"/>
  <c r="J2681" i="3"/>
  <c r="L2681" i="3"/>
  <c r="O2681" i="3" s="1"/>
  <c r="K2682" i="3" s="1"/>
  <c r="H2682" i="3"/>
  <c r="J2682" i="3" s="1"/>
  <c r="M3219" i="3" l="1"/>
  <c r="I3219" i="3"/>
  <c r="N3219" i="3"/>
  <c r="G3219" i="3"/>
  <c r="A3220" i="3"/>
  <c r="P2681" i="3"/>
  <c r="P2680" i="3"/>
  <c r="L2682" i="3"/>
  <c r="O2682" i="3" s="1"/>
  <c r="K2683" i="3" s="1"/>
  <c r="H2683" i="3"/>
  <c r="M3220" i="3" l="1"/>
  <c r="I3220" i="3"/>
  <c r="N3220" i="3"/>
  <c r="A3221" i="3"/>
  <c r="G3220" i="3"/>
  <c r="J2683" i="3"/>
  <c r="L2683" i="3"/>
  <c r="O2683" i="3" s="1"/>
  <c r="E2684" i="3"/>
  <c r="J2684" i="3" s="1"/>
  <c r="C2684" i="3"/>
  <c r="F2684" i="3"/>
  <c r="B2684" i="3"/>
  <c r="H2684" i="3"/>
  <c r="D2684" i="3"/>
  <c r="M3221" i="3" l="1"/>
  <c r="I3221" i="3"/>
  <c r="N3221" i="3"/>
  <c r="G3221" i="3"/>
  <c r="A3222" i="3"/>
  <c r="B2685" i="3"/>
  <c r="F2685" i="3"/>
  <c r="E2685" i="3"/>
  <c r="C2685" i="3"/>
  <c r="D2685" i="3"/>
  <c r="K2684" i="3"/>
  <c r="P2683" i="3"/>
  <c r="P2682" i="3"/>
  <c r="M3222" i="3" l="1"/>
  <c r="I3222" i="3"/>
  <c r="N3222" i="3"/>
  <c r="G3222" i="3"/>
  <c r="A3223" i="3"/>
  <c r="E2686" i="3"/>
  <c r="F2686" i="3"/>
  <c r="B2686" i="3"/>
  <c r="D2686" i="3"/>
  <c r="C2686" i="3"/>
  <c r="L2684" i="3"/>
  <c r="O2684" i="3" s="1"/>
  <c r="K2685" i="3" s="1"/>
  <c r="H2685" i="3"/>
  <c r="M3223" i="3" l="1"/>
  <c r="I3223" i="3"/>
  <c r="N3223" i="3"/>
  <c r="A3224" i="3"/>
  <c r="G3223" i="3"/>
  <c r="J2685" i="3"/>
  <c r="L2685" i="3"/>
  <c r="O2685" i="3" s="1"/>
  <c r="K2686" i="3" s="1"/>
  <c r="B2687" i="3"/>
  <c r="E2687" i="3"/>
  <c r="D2687" i="3"/>
  <c r="C2687" i="3"/>
  <c r="F2687" i="3"/>
  <c r="H2686" i="3"/>
  <c r="J2686" i="3" s="1"/>
  <c r="M3224" i="3" l="1"/>
  <c r="I3224" i="3"/>
  <c r="N3224" i="3"/>
  <c r="A3225" i="3"/>
  <c r="G3224" i="3"/>
  <c r="C2688" i="3"/>
  <c r="E2688" i="3"/>
  <c r="B2688" i="3"/>
  <c r="D2688" i="3"/>
  <c r="F2688" i="3"/>
  <c r="J2687" i="3"/>
  <c r="H2687" i="3"/>
  <c r="P2685" i="3"/>
  <c r="P2684" i="3"/>
  <c r="L2686" i="3"/>
  <c r="O2686" i="3" s="1"/>
  <c r="K2687" i="3" s="1"/>
  <c r="M3225" i="3" l="1"/>
  <c r="I3225" i="3"/>
  <c r="N3225" i="3"/>
  <c r="A3226" i="3"/>
  <c r="G3225" i="3"/>
  <c r="D2689" i="3"/>
  <c r="E2689" i="3"/>
  <c r="C2689" i="3"/>
  <c r="B2689" i="3"/>
  <c r="F2689" i="3"/>
  <c r="H2688" i="3"/>
  <c r="P2686" i="3"/>
  <c r="L2687" i="3"/>
  <c r="O2687" i="3" s="1"/>
  <c r="K2688" i="3" s="1"/>
  <c r="M3226" i="3" l="1"/>
  <c r="I3226" i="3"/>
  <c r="N3226" i="3"/>
  <c r="A3227" i="3"/>
  <c r="G3226" i="3"/>
  <c r="D2690" i="3"/>
  <c r="B2690" i="3"/>
  <c r="C2690" i="3"/>
  <c r="E2690" i="3"/>
  <c r="F2690" i="3"/>
  <c r="J2688" i="3"/>
  <c r="L2688" i="3"/>
  <c r="O2688" i="3" s="1"/>
  <c r="K2689" i="3" s="1"/>
  <c r="H2689" i="3"/>
  <c r="J2689" i="3" s="1"/>
  <c r="M3227" i="3" l="1"/>
  <c r="I3227" i="3"/>
  <c r="N3227" i="3"/>
  <c r="A3228" i="3"/>
  <c r="G3227" i="3"/>
  <c r="D2691" i="3"/>
  <c r="F2691" i="3"/>
  <c r="E2691" i="3"/>
  <c r="B2691" i="3"/>
  <c r="C2691" i="3"/>
  <c r="J2690" i="3"/>
  <c r="L2689" i="3"/>
  <c r="O2689" i="3" s="1"/>
  <c r="K2690" i="3" s="1"/>
  <c r="P2688" i="3"/>
  <c r="P2687" i="3"/>
  <c r="H2690" i="3"/>
  <c r="M3228" i="3" l="1"/>
  <c r="I3228" i="3"/>
  <c r="N3228" i="3"/>
  <c r="A3229" i="3"/>
  <c r="G3228" i="3"/>
  <c r="F2692" i="3"/>
  <c r="E2692" i="3"/>
  <c r="B2692" i="3"/>
  <c r="H2692" i="3" s="1"/>
  <c r="D2692" i="3"/>
  <c r="C2692" i="3"/>
  <c r="P2689" i="3"/>
  <c r="H2691" i="3"/>
  <c r="M3229" i="3" l="1"/>
  <c r="I3229" i="3"/>
  <c r="N3229" i="3"/>
  <c r="A3230" i="3"/>
  <c r="G3229" i="3"/>
  <c r="J2691" i="3"/>
  <c r="J2692" i="3"/>
  <c r="L2690" i="3"/>
  <c r="O2690" i="3" s="1"/>
  <c r="K2691" i="3" s="1"/>
  <c r="M3230" i="3" l="1"/>
  <c r="I3230" i="3"/>
  <c r="N3230" i="3"/>
  <c r="A3231" i="3"/>
  <c r="G3230" i="3"/>
  <c r="P2691" i="3"/>
  <c r="P2690" i="3"/>
  <c r="E2693" i="3"/>
  <c r="F2693" i="3"/>
  <c r="B2693" i="3"/>
  <c r="C2693" i="3"/>
  <c r="D2693" i="3"/>
  <c r="L2691" i="3"/>
  <c r="O2691" i="3" s="1"/>
  <c r="K2692" i="3" s="1"/>
  <c r="M3231" i="3" l="1"/>
  <c r="I3231" i="3"/>
  <c r="N3231" i="3"/>
  <c r="A3232" i="3"/>
  <c r="G3231" i="3"/>
  <c r="L2692" i="3"/>
  <c r="O2692" i="3" s="1"/>
  <c r="K2693" i="3" s="1"/>
  <c r="H2693" i="3"/>
  <c r="M3232" i="3" l="1"/>
  <c r="I3232" i="3"/>
  <c r="N3232" i="3"/>
  <c r="A3233" i="3"/>
  <c r="G3232" i="3"/>
  <c r="J2693" i="3"/>
  <c r="L2693" i="3"/>
  <c r="O2693" i="3"/>
  <c r="K2694" i="3" s="1"/>
  <c r="D2694" i="3"/>
  <c r="F2694" i="3"/>
  <c r="B2694" i="3"/>
  <c r="C2694" i="3"/>
  <c r="H2694" i="3"/>
  <c r="E2694" i="3"/>
  <c r="J2694" i="3" s="1"/>
  <c r="M3233" i="3" l="1"/>
  <c r="I3233" i="3"/>
  <c r="N3233" i="3"/>
  <c r="A3234" i="3"/>
  <c r="G3233" i="3"/>
  <c r="C2695" i="3"/>
  <c r="E2695" i="3"/>
  <c r="F2695" i="3"/>
  <c r="D2695" i="3"/>
  <c r="B2695" i="3"/>
  <c r="K2695" i="3" s="1"/>
  <c r="H2695" i="3"/>
  <c r="L2694" i="3"/>
  <c r="O2694" i="3" s="1"/>
  <c r="P2692" i="3"/>
  <c r="P2693" i="3"/>
  <c r="M3234" i="3" l="1"/>
  <c r="I3234" i="3"/>
  <c r="N3234" i="3"/>
  <c r="A3235" i="3"/>
  <c r="G3234" i="3"/>
  <c r="J2695" i="3"/>
  <c r="M3235" i="3" l="1"/>
  <c r="I3235" i="3"/>
  <c r="N3235" i="3"/>
  <c r="A3236" i="3"/>
  <c r="G3235" i="3"/>
  <c r="B2696" i="3"/>
  <c r="C2696" i="3"/>
  <c r="D2696" i="3"/>
  <c r="F2696" i="3"/>
  <c r="E2696" i="3"/>
  <c r="H2696" i="3"/>
  <c r="J2696" i="3" s="1"/>
  <c r="P2694" i="3"/>
  <c r="M3236" i="3" l="1"/>
  <c r="I3236" i="3"/>
  <c r="N3236" i="3"/>
  <c r="A3237" i="3"/>
  <c r="G3236" i="3"/>
  <c r="P2695" i="3"/>
  <c r="E2697" i="3"/>
  <c r="D2697" i="3"/>
  <c r="F2697" i="3"/>
  <c r="C2697" i="3"/>
  <c r="B2697" i="3"/>
  <c r="L2695" i="3"/>
  <c r="O2695" i="3" s="1"/>
  <c r="K2696" i="3" s="1"/>
  <c r="M3237" i="3" l="1"/>
  <c r="I3237" i="3"/>
  <c r="N3237" i="3"/>
  <c r="A3238" i="3"/>
  <c r="G3237" i="3"/>
  <c r="B2698" i="3"/>
  <c r="F2698" i="3"/>
  <c r="C2698" i="3"/>
  <c r="D2698" i="3"/>
  <c r="E2698" i="3"/>
  <c r="L2696" i="3"/>
  <c r="H2697" i="3"/>
  <c r="O2696" i="3"/>
  <c r="K2697" i="3" s="1"/>
  <c r="M3238" i="3" l="1"/>
  <c r="I3238" i="3"/>
  <c r="N3238" i="3"/>
  <c r="A3239" i="3"/>
  <c r="G3238" i="3"/>
  <c r="H2699" i="3"/>
  <c r="J2699" i="3" s="1"/>
  <c r="E2699" i="3"/>
  <c r="F2699" i="3"/>
  <c r="B2699" i="3"/>
  <c r="D2699" i="3"/>
  <c r="C2699" i="3"/>
  <c r="H2698" i="3"/>
  <c r="J2697" i="3"/>
  <c r="L2697" i="3"/>
  <c r="O2697" i="3" s="1"/>
  <c r="K2698" i="3" s="1"/>
  <c r="M3239" i="3" l="1"/>
  <c r="I3239" i="3"/>
  <c r="N3239" i="3"/>
  <c r="A3240" i="3"/>
  <c r="G3239" i="3"/>
  <c r="C2700" i="3"/>
  <c r="D2700" i="3"/>
  <c r="B2700" i="3"/>
  <c r="E2700" i="3"/>
  <c r="F2700" i="3"/>
  <c r="P2696" i="3"/>
  <c r="J2698" i="3"/>
  <c r="P2698" i="3" s="1"/>
  <c r="M3240" i="3" l="1"/>
  <c r="I3240" i="3"/>
  <c r="N3240" i="3"/>
  <c r="A3241" i="3"/>
  <c r="G3240" i="3"/>
  <c r="F2701" i="3"/>
  <c r="C2701" i="3"/>
  <c r="E2701" i="3"/>
  <c r="D2701" i="3"/>
  <c r="B2701" i="3"/>
  <c r="H2700" i="3"/>
  <c r="L2698" i="3"/>
  <c r="O2698" i="3" s="1"/>
  <c r="K2699" i="3" s="1"/>
  <c r="P2697" i="3"/>
  <c r="M3241" i="3" l="1"/>
  <c r="I3241" i="3"/>
  <c r="N3241" i="3"/>
  <c r="A3242" i="3"/>
  <c r="G3241" i="3"/>
  <c r="C2702" i="3"/>
  <c r="E2702" i="3"/>
  <c r="F2702" i="3"/>
  <c r="D2702" i="3"/>
  <c r="B2702" i="3"/>
  <c r="J2700" i="3"/>
  <c r="L2699" i="3"/>
  <c r="O2699" i="3" s="1"/>
  <c r="K2700" i="3" s="1"/>
  <c r="H2701" i="3"/>
  <c r="M3242" i="3" l="1"/>
  <c r="I3242" i="3"/>
  <c r="N3242" i="3"/>
  <c r="A3243" i="3"/>
  <c r="G3242" i="3"/>
  <c r="E2703" i="3"/>
  <c r="C2703" i="3"/>
  <c r="B2703" i="3"/>
  <c r="D2703" i="3"/>
  <c r="F2703" i="3"/>
  <c r="J2701" i="3"/>
  <c r="H2702" i="3"/>
  <c r="L2700" i="3"/>
  <c r="O2700" i="3" s="1"/>
  <c r="K2701" i="3" s="1"/>
  <c r="J2702" i="3"/>
  <c r="P2699" i="3"/>
  <c r="M3243" i="3" l="1"/>
  <c r="I3243" i="3"/>
  <c r="N3243" i="3"/>
  <c r="A3244" i="3"/>
  <c r="G3243" i="3"/>
  <c r="E2704" i="3"/>
  <c r="C2704" i="3"/>
  <c r="F2704" i="3"/>
  <c r="D2704" i="3"/>
  <c r="B2704" i="3"/>
  <c r="L2701" i="3"/>
  <c r="O2701" i="3" s="1"/>
  <c r="K2702" i="3" s="1"/>
  <c r="P2701" i="3"/>
  <c r="H2703" i="3"/>
  <c r="P2700" i="3"/>
  <c r="M3244" i="3" l="1"/>
  <c r="I3244" i="3"/>
  <c r="N3244" i="3"/>
  <c r="A3245" i="3"/>
  <c r="G3244" i="3"/>
  <c r="E2705" i="3"/>
  <c r="C2705" i="3"/>
  <c r="B2705" i="3"/>
  <c r="H2705" i="3" s="1"/>
  <c r="F2705" i="3"/>
  <c r="D2705" i="3"/>
  <c r="L2702" i="3"/>
  <c r="O2702" i="3" s="1"/>
  <c r="K2703" i="3" s="1"/>
  <c r="J2703" i="3"/>
  <c r="H2704" i="3"/>
  <c r="M3245" i="3" l="1"/>
  <c r="I3245" i="3"/>
  <c r="N3245" i="3"/>
  <c r="A3246" i="3"/>
  <c r="G3245" i="3"/>
  <c r="J2705" i="3"/>
  <c r="L2703" i="3"/>
  <c r="O2703" i="3" s="1"/>
  <c r="K2704" i="3" s="1"/>
  <c r="J2704" i="3"/>
  <c r="P2703" i="3"/>
  <c r="P2702" i="3"/>
  <c r="F2706" i="3"/>
  <c r="E2706" i="3"/>
  <c r="C2706" i="3"/>
  <c r="D2706" i="3"/>
  <c r="B2706" i="3"/>
  <c r="M3246" i="3" l="1"/>
  <c r="I3246" i="3"/>
  <c r="N3246" i="3"/>
  <c r="A3247" i="3"/>
  <c r="G3246" i="3"/>
  <c r="F2707" i="3"/>
  <c r="D2707" i="3"/>
  <c r="E2707" i="3"/>
  <c r="B2707" i="3"/>
  <c r="H2707" i="3" s="1"/>
  <c r="C2707" i="3"/>
  <c r="L2704" i="3"/>
  <c r="O2704" i="3" s="1"/>
  <c r="K2705" i="3" s="1"/>
  <c r="P2704" i="3"/>
  <c r="H2706" i="3"/>
  <c r="M3247" i="3" l="1"/>
  <c r="I3247" i="3"/>
  <c r="N3247" i="3"/>
  <c r="A3248" i="3"/>
  <c r="G3247" i="3"/>
  <c r="L2705" i="3"/>
  <c r="O2705" i="3" s="1"/>
  <c r="K2706" i="3" s="1"/>
  <c r="J2707" i="3"/>
  <c r="E2708" i="3"/>
  <c r="C2708" i="3"/>
  <c r="B2708" i="3"/>
  <c r="H2708" i="3" s="1"/>
  <c r="F2708" i="3"/>
  <c r="D2708" i="3"/>
  <c r="J2706" i="3"/>
  <c r="M3248" i="3" l="1"/>
  <c r="I3248" i="3"/>
  <c r="N3248" i="3"/>
  <c r="A3249" i="3"/>
  <c r="G3248" i="3"/>
  <c r="J2708" i="3"/>
  <c r="O2706" i="3"/>
  <c r="K2707" i="3" s="1"/>
  <c r="L2706" i="3"/>
  <c r="P2707" i="3"/>
  <c r="P2706" i="3"/>
  <c r="P2705" i="3"/>
  <c r="M3249" i="3" l="1"/>
  <c r="I3249" i="3"/>
  <c r="N3249" i="3"/>
  <c r="A3250" i="3"/>
  <c r="G3249" i="3"/>
  <c r="L2707" i="3"/>
  <c r="O2707" i="3" s="1"/>
  <c r="K2708" i="3" s="1"/>
  <c r="D2709" i="3"/>
  <c r="E2709" i="3"/>
  <c r="B2709" i="3"/>
  <c r="H2709" i="3" s="1"/>
  <c r="C2709" i="3"/>
  <c r="F2709" i="3"/>
  <c r="M3250" i="3" l="1"/>
  <c r="I3250" i="3"/>
  <c r="N3250" i="3"/>
  <c r="A3251" i="3"/>
  <c r="G3250" i="3"/>
  <c r="L2708" i="3"/>
  <c r="O2708" i="3" s="1"/>
  <c r="K2709" i="3" s="1"/>
  <c r="M3251" i="3" l="1"/>
  <c r="I3251" i="3"/>
  <c r="N3251" i="3"/>
  <c r="A3252" i="3"/>
  <c r="G3251" i="3"/>
  <c r="B2710" i="3"/>
  <c r="E2710" i="3"/>
  <c r="D2710" i="3"/>
  <c r="C2710" i="3"/>
  <c r="F2710" i="3"/>
  <c r="L2709" i="3"/>
  <c r="O2709" i="3" s="1"/>
  <c r="J2709" i="3"/>
  <c r="M3252" i="3" l="1"/>
  <c r="I3252" i="3"/>
  <c r="N3252" i="3"/>
  <c r="G3252" i="3"/>
  <c r="A3253" i="3"/>
  <c r="K2710" i="3"/>
  <c r="P2708" i="3"/>
  <c r="H2710" i="3"/>
  <c r="J2710" i="3" s="1"/>
  <c r="P2709" i="3" s="1"/>
  <c r="M3253" i="3" l="1"/>
  <c r="I3253" i="3"/>
  <c r="N3253" i="3"/>
  <c r="A3254" i="3"/>
  <c r="G3253" i="3"/>
  <c r="C2711" i="3"/>
  <c r="F2711" i="3"/>
  <c r="E2711" i="3"/>
  <c r="B2711" i="3"/>
  <c r="D2711" i="3"/>
  <c r="M3254" i="3" l="1"/>
  <c r="I3254" i="3"/>
  <c r="N3254" i="3"/>
  <c r="A3255" i="3"/>
  <c r="G3254" i="3"/>
  <c r="B2712" i="3"/>
  <c r="H2712" i="3" s="1"/>
  <c r="E2712" i="3"/>
  <c r="F2712" i="3"/>
  <c r="D2712" i="3"/>
  <c r="C2712" i="3"/>
  <c r="H2711" i="3"/>
  <c r="L2710" i="3"/>
  <c r="O2710" i="3" s="1"/>
  <c r="K2711" i="3"/>
  <c r="J2711" i="3"/>
  <c r="M3255" i="3" l="1"/>
  <c r="I3255" i="3"/>
  <c r="N3255" i="3"/>
  <c r="A3256" i="3"/>
  <c r="G3255" i="3"/>
  <c r="J2712" i="3"/>
  <c r="P2711" i="3" s="1"/>
  <c r="P2710" i="3"/>
  <c r="L2711" i="3"/>
  <c r="O2711" i="3" s="1"/>
  <c r="K2712" i="3" s="1"/>
  <c r="M3256" i="3" l="1"/>
  <c r="I3256" i="3"/>
  <c r="N3256" i="3"/>
  <c r="A3257" i="3"/>
  <c r="G3256" i="3"/>
  <c r="C2713" i="3"/>
  <c r="E2713" i="3"/>
  <c r="J2713" i="3" s="1"/>
  <c r="B2713" i="3"/>
  <c r="F2713" i="3"/>
  <c r="D2713" i="3"/>
  <c r="H2713" i="3"/>
  <c r="L2712" i="3"/>
  <c r="O2712" i="3" s="1"/>
  <c r="K2713" i="3" s="1"/>
  <c r="M3257" i="3" l="1"/>
  <c r="I3257" i="3"/>
  <c r="N3257" i="3"/>
  <c r="A3258" i="3"/>
  <c r="G3257" i="3"/>
  <c r="P2712" i="3"/>
  <c r="B2714" i="3"/>
  <c r="H2714" i="3"/>
  <c r="D2714" i="3"/>
  <c r="C2714" i="3"/>
  <c r="E2714" i="3"/>
  <c r="J2714" i="3"/>
  <c r="F2714" i="3"/>
  <c r="M3258" i="3" l="1"/>
  <c r="I3258" i="3"/>
  <c r="N3258" i="3"/>
  <c r="A3259" i="3"/>
  <c r="G3258" i="3"/>
  <c r="P2713" i="3"/>
  <c r="C2715" i="3"/>
  <c r="H2715" i="3"/>
  <c r="F2715" i="3"/>
  <c r="B2715" i="3"/>
  <c r="E2715" i="3"/>
  <c r="D2715" i="3"/>
  <c r="L2713" i="3"/>
  <c r="O2713" i="3" s="1"/>
  <c r="K2714" i="3" s="1"/>
  <c r="L2714" i="3" s="1"/>
  <c r="M3259" i="3" l="1"/>
  <c r="I3259" i="3"/>
  <c r="N3259" i="3"/>
  <c r="A3260" i="3"/>
  <c r="G3259" i="3"/>
  <c r="J2715" i="3"/>
  <c r="E2716" i="3"/>
  <c r="D2716" i="3"/>
  <c r="B2716" i="3"/>
  <c r="J2716" i="3"/>
  <c r="F2716" i="3"/>
  <c r="H2716" i="3"/>
  <c r="C2716" i="3"/>
  <c r="O2714" i="3"/>
  <c r="K2715" i="3" s="1"/>
  <c r="M3260" i="3" l="1"/>
  <c r="I3260" i="3"/>
  <c r="N3260" i="3"/>
  <c r="A3261" i="3"/>
  <c r="G3260" i="3"/>
  <c r="C2717" i="3"/>
  <c r="D2717" i="3"/>
  <c r="B2717" i="3"/>
  <c r="E2717" i="3"/>
  <c r="F2717" i="3"/>
  <c r="H2717" i="3"/>
  <c r="L2715" i="3"/>
  <c r="O2715" i="3" s="1"/>
  <c r="K2716" i="3" s="1"/>
  <c r="P2715" i="3"/>
  <c r="P2714" i="3"/>
  <c r="M3261" i="3" l="1"/>
  <c r="I3261" i="3"/>
  <c r="N3261" i="3"/>
  <c r="A3262" i="3"/>
  <c r="G3261" i="3"/>
  <c r="L2716" i="3"/>
  <c r="O2716" i="3" s="1"/>
  <c r="K2717" i="3" s="1"/>
  <c r="B2718" i="3"/>
  <c r="D2718" i="3"/>
  <c r="C2718" i="3"/>
  <c r="F2718" i="3"/>
  <c r="E2718" i="3"/>
  <c r="J2717" i="3"/>
  <c r="M3262" i="3" l="1"/>
  <c r="I3262" i="3"/>
  <c r="N3262" i="3"/>
  <c r="A3263" i="3"/>
  <c r="G3262" i="3"/>
  <c r="H2718" i="3"/>
  <c r="P2716" i="3"/>
  <c r="M3263" i="3" l="1"/>
  <c r="I3263" i="3"/>
  <c r="N3263" i="3"/>
  <c r="A3264" i="3"/>
  <c r="G3263" i="3"/>
  <c r="J2718" i="3"/>
  <c r="D2719" i="3"/>
  <c r="E2719" i="3"/>
  <c r="F2719" i="3"/>
  <c r="B2719" i="3"/>
  <c r="H2719" i="3" s="1"/>
  <c r="C2719" i="3"/>
  <c r="L2717" i="3"/>
  <c r="O2717" i="3" s="1"/>
  <c r="K2718" i="3" s="1"/>
  <c r="M3264" i="3" l="1"/>
  <c r="I3264" i="3"/>
  <c r="N3264" i="3"/>
  <c r="A3265" i="3"/>
  <c r="G3264" i="3"/>
  <c r="D2720" i="3"/>
  <c r="F2720" i="3"/>
  <c r="E2720" i="3"/>
  <c r="B2720" i="3"/>
  <c r="C2720" i="3"/>
  <c r="P2717" i="3"/>
  <c r="O2718" i="3"/>
  <c r="K2719" i="3" s="1"/>
  <c r="J2719" i="3"/>
  <c r="P2718" i="3" s="1"/>
  <c r="L2718" i="3"/>
  <c r="M3265" i="3" l="1"/>
  <c r="I3265" i="3"/>
  <c r="N3265" i="3"/>
  <c r="A3266" i="3"/>
  <c r="G3265" i="3"/>
  <c r="F2721" i="3"/>
  <c r="B2721" i="3"/>
  <c r="E2721" i="3"/>
  <c r="C2721" i="3"/>
  <c r="D2721" i="3"/>
  <c r="J2720" i="3"/>
  <c r="P2719" i="3" s="1"/>
  <c r="H2720" i="3"/>
  <c r="M3266" i="3" l="1"/>
  <c r="I3266" i="3"/>
  <c r="N3266" i="3"/>
  <c r="A3267" i="3"/>
  <c r="G3266" i="3"/>
  <c r="E2722" i="3"/>
  <c r="C2722" i="3"/>
  <c r="D2722" i="3"/>
  <c r="B2722" i="3"/>
  <c r="F2722" i="3"/>
  <c r="H2721" i="3"/>
  <c r="L2719" i="3"/>
  <c r="O2719" i="3" s="1"/>
  <c r="K2720" i="3" s="1"/>
  <c r="L2720" i="3"/>
  <c r="J2721" i="3"/>
  <c r="P2720" i="3" s="1"/>
  <c r="M3267" i="3" l="1"/>
  <c r="I3267" i="3"/>
  <c r="N3267" i="3"/>
  <c r="A3268" i="3"/>
  <c r="G3267" i="3"/>
  <c r="C2723" i="3"/>
  <c r="F2723" i="3"/>
  <c r="D2723" i="3"/>
  <c r="B2723" i="3"/>
  <c r="E2723" i="3"/>
  <c r="O2720" i="3"/>
  <c r="K2721" i="3" s="1"/>
  <c r="H2722" i="3"/>
  <c r="J2722" i="3" s="1"/>
  <c r="P2721" i="3" s="1"/>
  <c r="M3268" i="3" l="1"/>
  <c r="I3268" i="3"/>
  <c r="N3268" i="3"/>
  <c r="A3269" i="3"/>
  <c r="G3268" i="3"/>
  <c r="B2724" i="3"/>
  <c r="C2724" i="3"/>
  <c r="F2724" i="3"/>
  <c r="D2724" i="3"/>
  <c r="E2724" i="3"/>
  <c r="H2723" i="3"/>
  <c r="L2721" i="3"/>
  <c r="O2721" i="3"/>
  <c r="K2722" i="3" s="1"/>
  <c r="M3269" i="3" l="1"/>
  <c r="I3269" i="3"/>
  <c r="N3269" i="3"/>
  <c r="A3270" i="3"/>
  <c r="G3269" i="3"/>
  <c r="J2723" i="3"/>
  <c r="D2725" i="3"/>
  <c r="F2725" i="3"/>
  <c r="B2725" i="3"/>
  <c r="C2725" i="3"/>
  <c r="E2725" i="3"/>
  <c r="L2722" i="3"/>
  <c r="O2722" i="3" s="1"/>
  <c r="K2723" i="3" s="1"/>
  <c r="H2724" i="3"/>
  <c r="M3270" i="3" l="1"/>
  <c r="I3270" i="3"/>
  <c r="N3270" i="3"/>
  <c r="A3271" i="3"/>
  <c r="G3270" i="3"/>
  <c r="C2726" i="3"/>
  <c r="F2726" i="3"/>
  <c r="E2726" i="3"/>
  <c r="B2726" i="3"/>
  <c r="D2726" i="3"/>
  <c r="L2723" i="3"/>
  <c r="O2723" i="3" s="1"/>
  <c r="K2724" i="3" s="1"/>
  <c r="J2724" i="3"/>
  <c r="H2725" i="3"/>
  <c r="P2722" i="3"/>
  <c r="M3271" i="3" l="1"/>
  <c r="I3271" i="3"/>
  <c r="N3271" i="3"/>
  <c r="A3272" i="3"/>
  <c r="G3271" i="3"/>
  <c r="L2724" i="3"/>
  <c r="O2724" i="3" s="1"/>
  <c r="K2725" i="3" s="1"/>
  <c r="J2726" i="3"/>
  <c r="P2724" i="3"/>
  <c r="J2725" i="3"/>
  <c r="H2726" i="3"/>
  <c r="P2723" i="3"/>
  <c r="M3272" i="3" l="1"/>
  <c r="I3272" i="3"/>
  <c r="N3272" i="3"/>
  <c r="A3273" i="3"/>
  <c r="G3272" i="3"/>
  <c r="F2727" i="3"/>
  <c r="B2727" i="3"/>
  <c r="H2727" i="3" s="1"/>
  <c r="C2727" i="3"/>
  <c r="E2727" i="3"/>
  <c r="D2727" i="3"/>
  <c r="L2725" i="3"/>
  <c r="O2725" i="3" s="1"/>
  <c r="K2726" i="3" s="1"/>
  <c r="P2725" i="3"/>
  <c r="M3273" i="3" l="1"/>
  <c r="I3273" i="3"/>
  <c r="N3273" i="3"/>
  <c r="A3274" i="3"/>
  <c r="G3273" i="3"/>
  <c r="J2727" i="3"/>
  <c r="L2726" i="3"/>
  <c r="O2726" i="3" s="1"/>
  <c r="K2727" i="3" s="1"/>
  <c r="F2728" i="3"/>
  <c r="D2728" i="3"/>
  <c r="H2728" i="3"/>
  <c r="C2728" i="3"/>
  <c r="E2728" i="3"/>
  <c r="B2728" i="3"/>
  <c r="M3274" i="3" l="1"/>
  <c r="I3274" i="3"/>
  <c r="N3274" i="3"/>
  <c r="A3275" i="3"/>
  <c r="G3274" i="3"/>
  <c r="C2729" i="3"/>
  <c r="B2729" i="3"/>
  <c r="D2729" i="3"/>
  <c r="F2729" i="3"/>
  <c r="E2729" i="3"/>
  <c r="L2727" i="3"/>
  <c r="O2727" i="3" s="1"/>
  <c r="K2728" i="3" s="1"/>
  <c r="J2728" i="3"/>
  <c r="P2726" i="3"/>
  <c r="P2727" i="3"/>
  <c r="M3275" i="3" l="1"/>
  <c r="I3275" i="3"/>
  <c r="N3275" i="3"/>
  <c r="A3276" i="3"/>
  <c r="G3275" i="3"/>
  <c r="E2730" i="3"/>
  <c r="F2730" i="3"/>
  <c r="D2730" i="3"/>
  <c r="B2730" i="3"/>
  <c r="C2730" i="3"/>
  <c r="L2728" i="3"/>
  <c r="O2728" i="3" s="1"/>
  <c r="K2729" i="3" s="1"/>
  <c r="J2729" i="3"/>
  <c r="H2729" i="3"/>
  <c r="P2728" i="3"/>
  <c r="M3276" i="3" l="1"/>
  <c r="I3276" i="3"/>
  <c r="N3276" i="3"/>
  <c r="A3277" i="3"/>
  <c r="G3276" i="3"/>
  <c r="F2731" i="3"/>
  <c r="B2731" i="3"/>
  <c r="C2731" i="3"/>
  <c r="D2731" i="3"/>
  <c r="E2731" i="3"/>
  <c r="L2729" i="3"/>
  <c r="O2729" i="3" s="1"/>
  <c r="K2730" i="3" s="1"/>
  <c r="H2730" i="3"/>
  <c r="M3277" i="3" l="1"/>
  <c r="I3277" i="3"/>
  <c r="N3277" i="3"/>
  <c r="A3278" i="3"/>
  <c r="G3277" i="3"/>
  <c r="J2730" i="3"/>
  <c r="H2731" i="3"/>
  <c r="J2731" i="3" s="1"/>
  <c r="L2730" i="3"/>
  <c r="C2732" i="3"/>
  <c r="B2732" i="3"/>
  <c r="F2732" i="3"/>
  <c r="H2732" i="3"/>
  <c r="D2732" i="3"/>
  <c r="E2732" i="3"/>
  <c r="O2730" i="3"/>
  <c r="K2731" i="3" s="1"/>
  <c r="M3278" i="3" l="1"/>
  <c r="I3278" i="3"/>
  <c r="N3278" i="3"/>
  <c r="A3279" i="3"/>
  <c r="G3278" i="3"/>
  <c r="J2732" i="3"/>
  <c r="F2733" i="3"/>
  <c r="C2733" i="3"/>
  <c r="D2733" i="3"/>
  <c r="E2733" i="3"/>
  <c r="B2733" i="3"/>
  <c r="H2733" i="3" s="1"/>
  <c r="J2733" i="3" s="1"/>
  <c r="L2731" i="3"/>
  <c r="O2731" i="3" s="1"/>
  <c r="K2732" i="3" s="1"/>
  <c r="P2731" i="3"/>
  <c r="P2730" i="3"/>
  <c r="P2729" i="3"/>
  <c r="M3279" i="3" l="1"/>
  <c r="I3279" i="3"/>
  <c r="N3279" i="3"/>
  <c r="A3280" i="3"/>
  <c r="G3279" i="3"/>
  <c r="L2732" i="3"/>
  <c r="O2732" i="3" s="1"/>
  <c r="K2733" i="3" s="1"/>
  <c r="B2734" i="3"/>
  <c r="E2734" i="3"/>
  <c r="J2734" i="3" s="1"/>
  <c r="C2734" i="3"/>
  <c r="H2734" i="3"/>
  <c r="D2734" i="3"/>
  <c r="F2734" i="3"/>
  <c r="P2732" i="3"/>
  <c r="M3280" i="3" l="1"/>
  <c r="I3280" i="3"/>
  <c r="N3280" i="3"/>
  <c r="A3281" i="3"/>
  <c r="G3280" i="3"/>
  <c r="P2733" i="3"/>
  <c r="B2735" i="3"/>
  <c r="D2735" i="3"/>
  <c r="H2735" i="3"/>
  <c r="F2735" i="3"/>
  <c r="E2735" i="3"/>
  <c r="C2735" i="3"/>
  <c r="L2733" i="3"/>
  <c r="O2733" i="3" s="1"/>
  <c r="K2734" i="3" s="1"/>
  <c r="M3281" i="3" l="1"/>
  <c r="I3281" i="3"/>
  <c r="N3281" i="3"/>
  <c r="A3282" i="3"/>
  <c r="G3281" i="3"/>
  <c r="B2736" i="3"/>
  <c r="F2736" i="3"/>
  <c r="E2736" i="3"/>
  <c r="D2736" i="3"/>
  <c r="C2736" i="3"/>
  <c r="H2736" i="3"/>
  <c r="L2734" i="3"/>
  <c r="O2734" i="3" s="1"/>
  <c r="K2735" i="3" s="1"/>
  <c r="M3282" i="3" l="1"/>
  <c r="I3282" i="3"/>
  <c r="N3282" i="3"/>
  <c r="A3283" i="3"/>
  <c r="G3282" i="3"/>
  <c r="F2737" i="3"/>
  <c r="B2737" i="3"/>
  <c r="D2737" i="3"/>
  <c r="H2737" i="3"/>
  <c r="C2737" i="3"/>
  <c r="E2737" i="3"/>
  <c r="J2736" i="3"/>
  <c r="J2735" i="3"/>
  <c r="L2735" i="3"/>
  <c r="O2735" i="3" s="1"/>
  <c r="K2736" i="3" s="1"/>
  <c r="M3283" i="3" l="1"/>
  <c r="I3283" i="3"/>
  <c r="N3283" i="3"/>
  <c r="A3284" i="3"/>
  <c r="G3283" i="3"/>
  <c r="B2738" i="3"/>
  <c r="C2738" i="3"/>
  <c r="D2738" i="3"/>
  <c r="E2738" i="3"/>
  <c r="F2738" i="3"/>
  <c r="P2735" i="3"/>
  <c r="P2734" i="3"/>
  <c r="J2737" i="3"/>
  <c r="L2736" i="3"/>
  <c r="O2736" i="3" s="1"/>
  <c r="K2737" i="3" s="1"/>
  <c r="M3284" i="3" l="1"/>
  <c r="I3284" i="3"/>
  <c r="N3284" i="3"/>
  <c r="A3285" i="3"/>
  <c r="G3284" i="3"/>
  <c r="E2739" i="3"/>
  <c r="C2739" i="3"/>
  <c r="F2739" i="3"/>
  <c r="B2739" i="3"/>
  <c r="D2739" i="3"/>
  <c r="P2736" i="3"/>
  <c r="H2738" i="3"/>
  <c r="L2737" i="3"/>
  <c r="O2737" i="3" s="1"/>
  <c r="K2738" i="3" s="1"/>
  <c r="M3285" i="3" l="1"/>
  <c r="I3285" i="3"/>
  <c r="N3285" i="3"/>
  <c r="A3286" i="3"/>
  <c r="G3285" i="3"/>
  <c r="J2738" i="3"/>
  <c r="L2738" i="3"/>
  <c r="O2738" i="3" s="1"/>
  <c r="K2739" i="3" s="1"/>
  <c r="H2739" i="3"/>
  <c r="M3286" i="3" l="1"/>
  <c r="I3286" i="3"/>
  <c r="N3286" i="3"/>
  <c r="G3286" i="3"/>
  <c r="A3287" i="3"/>
  <c r="L2739" i="3"/>
  <c r="O2739" i="3" s="1"/>
  <c r="J2739" i="3"/>
  <c r="P2737" i="3"/>
  <c r="F2740" i="3"/>
  <c r="H2740" i="3"/>
  <c r="C2740" i="3"/>
  <c r="B2740" i="3"/>
  <c r="K2740" i="3" s="1"/>
  <c r="E2740" i="3"/>
  <c r="J2740" i="3" s="1"/>
  <c r="D2740" i="3"/>
  <c r="M3287" i="3" l="1"/>
  <c r="I3287" i="3"/>
  <c r="N3287" i="3"/>
  <c r="A3288" i="3"/>
  <c r="G3287" i="3"/>
  <c r="B2741" i="3"/>
  <c r="C2741" i="3"/>
  <c r="D2741" i="3"/>
  <c r="F2741" i="3"/>
  <c r="E2741" i="3"/>
  <c r="H2741" i="3"/>
  <c r="P2739" i="3"/>
  <c r="L2740" i="3"/>
  <c r="O2740" i="3" s="1"/>
  <c r="K2741" i="3" s="1"/>
  <c r="P2738" i="3"/>
  <c r="M3288" i="3" l="1"/>
  <c r="I3288" i="3"/>
  <c r="N3288" i="3"/>
  <c r="G3288" i="3"/>
  <c r="A3289" i="3"/>
  <c r="E2742" i="3"/>
  <c r="B2742" i="3"/>
  <c r="D2742" i="3"/>
  <c r="F2742" i="3"/>
  <c r="C2742" i="3"/>
  <c r="J2741" i="3"/>
  <c r="M3289" i="3" l="1"/>
  <c r="I3289" i="3"/>
  <c r="N3289" i="3"/>
  <c r="G3289" i="3"/>
  <c r="A3290" i="3"/>
  <c r="P2740" i="3"/>
  <c r="H2742" i="3"/>
  <c r="J2742" i="3" s="1"/>
  <c r="M3290" i="3" l="1"/>
  <c r="I3290" i="3"/>
  <c r="N3290" i="3"/>
  <c r="G3290" i="3"/>
  <c r="A3291" i="3"/>
  <c r="P2741" i="3"/>
  <c r="F2743" i="3"/>
  <c r="D2743" i="3"/>
  <c r="E2743" i="3"/>
  <c r="B2743" i="3"/>
  <c r="H2743" i="3" s="1"/>
  <c r="C2743" i="3"/>
  <c r="L2741" i="3"/>
  <c r="O2741" i="3" s="1"/>
  <c r="K2742" i="3" s="1"/>
  <c r="M3291" i="3" l="1"/>
  <c r="I3291" i="3"/>
  <c r="N3291" i="3"/>
  <c r="A3292" i="3"/>
  <c r="G3291" i="3"/>
  <c r="L2742" i="3"/>
  <c r="J2743" i="3"/>
  <c r="O2742" i="3"/>
  <c r="K2743" i="3" s="1"/>
  <c r="M3292" i="3" l="1"/>
  <c r="I3292" i="3"/>
  <c r="N3292" i="3"/>
  <c r="G3292" i="3"/>
  <c r="A3293" i="3"/>
  <c r="D2744" i="3"/>
  <c r="F2744" i="3"/>
  <c r="E2744" i="3"/>
  <c r="B2744" i="3"/>
  <c r="C2744" i="3"/>
  <c r="P2742" i="3"/>
  <c r="L2743" i="3"/>
  <c r="O2743" i="3" s="1"/>
  <c r="M3293" i="3" l="1"/>
  <c r="I3293" i="3"/>
  <c r="N3293" i="3"/>
  <c r="G3293" i="3"/>
  <c r="A3294" i="3"/>
  <c r="D2745" i="3"/>
  <c r="F2745" i="3"/>
  <c r="E2745" i="3"/>
  <c r="B2745" i="3"/>
  <c r="H2745" i="3" s="1"/>
  <c r="C2745" i="3"/>
  <c r="H2744" i="3"/>
  <c r="J2744" i="3"/>
  <c r="K2744" i="3"/>
  <c r="M3294" i="3" l="1"/>
  <c r="I3294" i="3"/>
  <c r="N3294" i="3"/>
  <c r="A3295" i="3"/>
  <c r="G3294" i="3"/>
  <c r="J2745" i="3"/>
  <c r="P2744" i="3"/>
  <c r="P2743" i="3"/>
  <c r="L2744" i="3"/>
  <c r="O2744" i="3" s="1"/>
  <c r="K2745" i="3" s="1"/>
  <c r="M3295" i="3" l="1"/>
  <c r="I3295" i="3"/>
  <c r="N3295" i="3"/>
  <c r="G3295" i="3"/>
  <c r="A3296" i="3"/>
  <c r="E2746" i="3"/>
  <c r="D2746" i="3"/>
  <c r="C2746" i="3"/>
  <c r="F2746" i="3"/>
  <c r="B2746" i="3"/>
  <c r="L2745" i="3"/>
  <c r="O2745" i="3" s="1"/>
  <c r="M3296" i="3" l="1"/>
  <c r="I3296" i="3"/>
  <c r="N3296" i="3"/>
  <c r="G3296" i="3"/>
  <c r="A3297" i="3"/>
  <c r="F2747" i="3"/>
  <c r="B2747" i="3"/>
  <c r="D2747" i="3"/>
  <c r="C2747" i="3"/>
  <c r="E2747" i="3"/>
  <c r="H2746" i="3"/>
  <c r="K2746" i="3"/>
  <c r="M3297" i="3" l="1"/>
  <c r="I3297" i="3"/>
  <c r="N3297" i="3"/>
  <c r="G3297" i="3"/>
  <c r="A3298" i="3"/>
  <c r="J2746" i="3"/>
  <c r="H2747" i="3"/>
  <c r="F2748" i="3"/>
  <c r="C2748" i="3"/>
  <c r="E2748" i="3"/>
  <c r="B2748" i="3"/>
  <c r="D2748" i="3"/>
  <c r="M3298" i="3" l="1"/>
  <c r="I3298" i="3"/>
  <c r="N3298" i="3"/>
  <c r="A3299" i="3"/>
  <c r="G3298" i="3"/>
  <c r="F2749" i="3"/>
  <c r="E2749" i="3"/>
  <c r="C2749" i="3"/>
  <c r="B2749" i="3"/>
  <c r="D2749" i="3"/>
  <c r="L2746" i="3"/>
  <c r="O2746" i="3" s="1"/>
  <c r="K2747" i="3" s="1"/>
  <c r="J2747" i="3"/>
  <c r="H2748" i="3"/>
  <c r="P2745" i="3"/>
  <c r="P2746" i="3"/>
  <c r="M3299" i="3" l="1"/>
  <c r="I3299" i="3"/>
  <c r="N3299" i="3"/>
  <c r="G3299" i="3"/>
  <c r="A3300" i="3"/>
  <c r="J2748" i="3"/>
  <c r="F2750" i="3"/>
  <c r="C2750" i="3"/>
  <c r="D2750" i="3"/>
  <c r="E2750" i="3"/>
  <c r="B2750" i="3"/>
  <c r="L2747" i="3"/>
  <c r="O2747" i="3" s="1"/>
  <c r="K2748" i="3" s="1"/>
  <c r="H2749" i="3"/>
  <c r="P2747" i="3"/>
  <c r="M3300" i="3" l="1"/>
  <c r="I3300" i="3"/>
  <c r="N3300" i="3"/>
  <c r="A3301" i="3"/>
  <c r="G3300" i="3"/>
  <c r="F2751" i="3"/>
  <c r="E2751" i="3"/>
  <c r="C2751" i="3"/>
  <c r="D2751" i="3"/>
  <c r="B2751" i="3"/>
  <c r="J2749" i="3"/>
  <c r="L2748" i="3"/>
  <c r="O2748" i="3" s="1"/>
  <c r="K2749" i="3" s="1"/>
  <c r="H2750" i="3"/>
  <c r="M3301" i="3" l="1"/>
  <c r="I3301" i="3"/>
  <c r="N3301" i="3"/>
  <c r="A3302" i="3"/>
  <c r="G3301" i="3"/>
  <c r="J2750" i="3"/>
  <c r="B2752" i="3"/>
  <c r="E2752" i="3"/>
  <c r="D2752" i="3"/>
  <c r="C2752" i="3"/>
  <c r="F2752" i="3"/>
  <c r="L2749" i="3"/>
  <c r="O2749" i="3" s="1"/>
  <c r="K2750" i="3" s="1"/>
  <c r="P2749" i="3"/>
  <c r="P2748" i="3"/>
  <c r="H2751" i="3"/>
  <c r="M3302" i="3" l="1"/>
  <c r="I3302" i="3"/>
  <c r="N3302" i="3"/>
  <c r="A3303" i="3"/>
  <c r="G3302" i="3"/>
  <c r="J2751" i="3"/>
  <c r="F2753" i="3"/>
  <c r="C2753" i="3"/>
  <c r="B2753" i="3"/>
  <c r="D2753" i="3"/>
  <c r="E2753" i="3"/>
  <c r="L2750" i="3"/>
  <c r="O2750" i="3" s="1"/>
  <c r="K2751" i="3" s="1"/>
  <c r="H2752" i="3"/>
  <c r="P2750" i="3"/>
  <c r="M3303" i="3" l="1"/>
  <c r="I3303" i="3"/>
  <c r="N3303" i="3"/>
  <c r="A3304" i="3"/>
  <c r="G3303" i="3"/>
  <c r="J2752" i="3"/>
  <c r="E2754" i="3"/>
  <c r="D2754" i="3"/>
  <c r="F2754" i="3"/>
  <c r="B2754" i="3"/>
  <c r="C2754" i="3"/>
  <c r="H2753" i="3"/>
  <c r="P2751" i="3"/>
  <c r="J2753" i="3"/>
  <c r="L2751" i="3"/>
  <c r="O2751" i="3" s="1"/>
  <c r="K2752" i="3" s="1"/>
  <c r="M3304" i="3" l="1"/>
  <c r="I3304" i="3"/>
  <c r="N3304" i="3"/>
  <c r="A3305" i="3"/>
  <c r="G3304" i="3"/>
  <c r="L2752" i="3"/>
  <c r="O2752" i="3" s="1"/>
  <c r="K2753" i="3" s="1"/>
  <c r="J2754" i="3"/>
  <c r="H2754" i="3"/>
  <c r="P2752" i="3"/>
  <c r="M3305" i="3" l="1"/>
  <c r="I3305" i="3"/>
  <c r="N3305" i="3"/>
  <c r="A3306" i="3"/>
  <c r="G3305" i="3"/>
  <c r="C2755" i="3"/>
  <c r="D2755" i="3"/>
  <c r="B2755" i="3"/>
  <c r="F2755" i="3"/>
  <c r="E2755" i="3"/>
  <c r="H2755" i="3"/>
  <c r="L2753" i="3"/>
  <c r="O2753" i="3" s="1"/>
  <c r="K2754" i="3" s="1"/>
  <c r="P2753" i="3"/>
  <c r="M3306" i="3" l="1"/>
  <c r="I3306" i="3"/>
  <c r="N3306" i="3"/>
  <c r="A3307" i="3"/>
  <c r="G3306" i="3"/>
  <c r="F2756" i="3"/>
  <c r="D2756" i="3"/>
  <c r="E2756" i="3"/>
  <c r="B2756" i="3"/>
  <c r="C2756" i="3"/>
  <c r="L2754" i="3"/>
  <c r="O2754" i="3" s="1"/>
  <c r="K2755" i="3" s="1"/>
  <c r="J2755" i="3"/>
  <c r="M3307" i="3" l="1"/>
  <c r="I3307" i="3"/>
  <c r="N3307" i="3"/>
  <c r="A3308" i="3"/>
  <c r="G3307" i="3"/>
  <c r="D2757" i="3"/>
  <c r="C2757" i="3"/>
  <c r="B2757" i="3"/>
  <c r="E2757" i="3"/>
  <c r="F2757" i="3"/>
  <c r="P2754" i="3"/>
  <c r="L2755" i="3"/>
  <c r="O2755" i="3" s="1"/>
  <c r="K2756" i="3" s="1"/>
  <c r="H2756" i="3"/>
  <c r="M3308" i="3" l="1"/>
  <c r="I3308" i="3"/>
  <c r="N3308" i="3"/>
  <c r="A3309" i="3"/>
  <c r="G3308" i="3"/>
  <c r="J2756" i="3"/>
  <c r="H2757" i="3"/>
  <c r="M3309" i="3" l="1"/>
  <c r="I3309" i="3"/>
  <c r="N3309" i="3"/>
  <c r="A3310" i="3"/>
  <c r="G3309" i="3"/>
  <c r="J2757" i="3"/>
  <c r="P2756" i="3"/>
  <c r="P2755" i="3"/>
  <c r="H2758" i="3"/>
  <c r="J2758" i="3"/>
  <c r="C2758" i="3"/>
  <c r="B2758" i="3"/>
  <c r="E2758" i="3"/>
  <c r="D2758" i="3"/>
  <c r="F2758" i="3"/>
  <c r="L2756" i="3"/>
  <c r="O2756" i="3" s="1"/>
  <c r="K2757" i="3" s="1"/>
  <c r="M3310" i="3" l="1"/>
  <c r="I3310" i="3"/>
  <c r="N3310" i="3"/>
  <c r="A3311" i="3"/>
  <c r="G3310" i="3"/>
  <c r="E2759" i="3"/>
  <c r="B2759" i="3"/>
  <c r="C2759" i="3"/>
  <c r="F2759" i="3"/>
  <c r="D2759" i="3"/>
  <c r="H2759" i="3"/>
  <c r="O2757" i="3"/>
  <c r="K2758" i="3" s="1"/>
  <c r="L2758" i="3" s="1"/>
  <c r="L2757" i="3"/>
  <c r="P2757" i="3"/>
  <c r="M3311" i="3" l="1"/>
  <c r="I3311" i="3"/>
  <c r="N3311" i="3"/>
  <c r="A3312" i="3"/>
  <c r="G3311" i="3"/>
  <c r="D2760" i="3"/>
  <c r="C2760" i="3"/>
  <c r="E2760" i="3"/>
  <c r="F2760" i="3"/>
  <c r="B2760" i="3"/>
  <c r="O2758" i="3"/>
  <c r="K2759" i="3" s="1"/>
  <c r="M3312" i="3" l="1"/>
  <c r="I3312" i="3"/>
  <c r="N3312" i="3"/>
  <c r="A3313" i="3"/>
  <c r="G3312" i="3"/>
  <c r="C2761" i="3"/>
  <c r="F2761" i="3"/>
  <c r="D2761" i="3"/>
  <c r="E2761" i="3"/>
  <c r="B2761" i="3"/>
  <c r="H2760" i="3"/>
  <c r="J2759" i="3"/>
  <c r="L2759" i="3"/>
  <c r="O2759" i="3" s="1"/>
  <c r="K2760" i="3" s="1"/>
  <c r="M3313" i="3" l="1"/>
  <c r="I3313" i="3"/>
  <c r="N3313" i="3"/>
  <c r="A3314" i="3"/>
  <c r="G3313" i="3"/>
  <c r="J2760" i="3"/>
  <c r="L2760" i="3"/>
  <c r="O2760" i="3" s="1"/>
  <c r="K2761" i="3" s="1"/>
  <c r="H2761" i="3"/>
  <c r="E2762" i="3"/>
  <c r="D2762" i="3"/>
  <c r="C2762" i="3"/>
  <c r="B2762" i="3"/>
  <c r="F2762" i="3"/>
  <c r="P2759" i="3"/>
  <c r="P2758" i="3"/>
  <c r="M3314" i="3" l="1"/>
  <c r="I3314" i="3"/>
  <c r="N3314" i="3"/>
  <c r="A3315" i="3"/>
  <c r="G3314" i="3"/>
  <c r="H2762" i="3"/>
  <c r="L2761" i="3"/>
  <c r="O2761" i="3" s="1"/>
  <c r="K2762" i="3" s="1"/>
  <c r="J2761" i="3"/>
  <c r="P2760" i="3" s="1"/>
  <c r="M3315" i="3" l="1"/>
  <c r="I3315" i="3"/>
  <c r="N3315" i="3"/>
  <c r="A3316" i="3"/>
  <c r="G3315" i="3"/>
  <c r="J2762" i="3"/>
  <c r="L2762" i="3"/>
  <c r="O2762" i="3" s="1"/>
  <c r="K2763" i="3" s="1"/>
  <c r="E2763" i="3"/>
  <c r="D2763" i="3"/>
  <c r="C2763" i="3"/>
  <c r="F2763" i="3"/>
  <c r="B2763" i="3"/>
  <c r="P2761" i="3"/>
  <c r="M3316" i="3" l="1"/>
  <c r="I3316" i="3"/>
  <c r="N3316" i="3"/>
  <c r="A3317" i="3"/>
  <c r="G3316" i="3"/>
  <c r="B2764" i="3"/>
  <c r="F2764" i="3"/>
  <c r="D2764" i="3"/>
  <c r="C2764" i="3"/>
  <c r="E2764" i="3"/>
  <c r="H2763" i="3"/>
  <c r="M3317" i="3" l="1"/>
  <c r="I3317" i="3"/>
  <c r="N3317" i="3"/>
  <c r="G3317" i="3"/>
  <c r="A3318" i="3"/>
  <c r="J2763" i="3"/>
  <c r="L2763" i="3"/>
  <c r="O2763" i="3" s="1"/>
  <c r="H2764" i="3"/>
  <c r="B2765" i="3"/>
  <c r="F2765" i="3"/>
  <c r="E2765" i="3"/>
  <c r="D2765" i="3"/>
  <c r="C2765" i="3"/>
  <c r="J2764" i="3"/>
  <c r="K2764" i="3"/>
  <c r="M3318" i="3" l="1"/>
  <c r="I3318" i="3"/>
  <c r="N3318" i="3"/>
  <c r="A3319" i="3"/>
  <c r="G3318" i="3"/>
  <c r="D2766" i="3"/>
  <c r="E2766" i="3"/>
  <c r="B2766" i="3"/>
  <c r="F2766" i="3"/>
  <c r="C2766" i="3"/>
  <c r="H2765" i="3"/>
  <c r="P2763" i="3"/>
  <c r="P2762" i="3"/>
  <c r="L2764" i="3"/>
  <c r="O2764" i="3" s="1"/>
  <c r="K2765" i="3" s="1"/>
  <c r="M3319" i="3" l="1"/>
  <c r="I3319" i="3"/>
  <c r="N3319" i="3"/>
  <c r="A3320" i="3"/>
  <c r="G3319" i="3"/>
  <c r="J2765" i="3"/>
  <c r="J2766" i="3"/>
  <c r="H2766" i="3"/>
  <c r="M3320" i="3" l="1"/>
  <c r="I3320" i="3"/>
  <c r="N3320" i="3"/>
  <c r="G3320" i="3"/>
  <c r="A3321" i="3"/>
  <c r="L2765" i="3"/>
  <c r="O2765" i="3" s="1"/>
  <c r="K2766" i="3" s="1"/>
  <c r="F2767" i="3"/>
  <c r="E2767" i="3"/>
  <c r="D2767" i="3"/>
  <c r="B2767" i="3"/>
  <c r="C2767" i="3"/>
  <c r="P2765" i="3"/>
  <c r="P2764" i="3"/>
  <c r="M3321" i="3" l="1"/>
  <c r="I3321" i="3"/>
  <c r="N3321" i="3"/>
  <c r="A3322" i="3"/>
  <c r="G3321" i="3"/>
  <c r="B2768" i="3"/>
  <c r="C2768" i="3"/>
  <c r="F2768" i="3"/>
  <c r="D2768" i="3"/>
  <c r="E2768" i="3"/>
  <c r="H2767" i="3"/>
  <c r="L2766" i="3"/>
  <c r="O2766" i="3" s="1"/>
  <c r="K2767" i="3" s="1"/>
  <c r="M3322" i="3" l="1"/>
  <c r="I3322" i="3"/>
  <c r="N3322" i="3"/>
  <c r="A3323" i="3"/>
  <c r="G3322" i="3"/>
  <c r="J2767" i="3"/>
  <c r="L2767" i="3"/>
  <c r="O2767" i="3" s="1"/>
  <c r="K2768" i="3" s="1"/>
  <c r="D2769" i="3"/>
  <c r="B2769" i="3"/>
  <c r="F2769" i="3"/>
  <c r="C2769" i="3"/>
  <c r="E2769" i="3"/>
  <c r="H2768" i="3"/>
  <c r="M3323" i="3" l="1"/>
  <c r="I3323" i="3"/>
  <c r="N3323" i="3"/>
  <c r="A3324" i="3"/>
  <c r="G3323" i="3"/>
  <c r="J2768" i="3"/>
  <c r="H2769" i="3"/>
  <c r="L2768" i="3"/>
  <c r="B2770" i="3"/>
  <c r="C2770" i="3"/>
  <c r="E2770" i="3"/>
  <c r="F2770" i="3"/>
  <c r="D2770" i="3"/>
  <c r="O2768" i="3"/>
  <c r="K2769" i="3" s="1"/>
  <c r="J2769" i="3"/>
  <c r="P2767" i="3"/>
  <c r="P2766" i="3"/>
  <c r="M3324" i="3" l="1"/>
  <c r="I3324" i="3"/>
  <c r="N3324" i="3"/>
  <c r="G3324" i="3"/>
  <c r="A3325" i="3"/>
  <c r="B2771" i="3"/>
  <c r="E2771" i="3"/>
  <c r="D2771" i="3"/>
  <c r="F2771" i="3"/>
  <c r="C2771" i="3"/>
  <c r="H2770" i="3"/>
  <c r="L2769" i="3"/>
  <c r="O2769" i="3" s="1"/>
  <c r="K2770" i="3" s="1"/>
  <c r="P2768" i="3"/>
  <c r="M3325" i="3" l="1"/>
  <c r="I3325" i="3"/>
  <c r="N3325" i="3"/>
  <c r="A3326" i="3"/>
  <c r="G3325" i="3"/>
  <c r="J2770" i="3"/>
  <c r="L2770" i="3"/>
  <c r="O2770" i="3" s="1"/>
  <c r="K2771" i="3" s="1"/>
  <c r="D2772" i="3"/>
  <c r="F2772" i="3"/>
  <c r="E2772" i="3"/>
  <c r="C2772" i="3"/>
  <c r="B2772" i="3"/>
  <c r="H2771" i="3"/>
  <c r="M3326" i="3" l="1"/>
  <c r="I3326" i="3"/>
  <c r="N3326" i="3"/>
  <c r="A3327" i="3"/>
  <c r="G3326" i="3"/>
  <c r="J2771" i="3"/>
  <c r="H2772" i="3"/>
  <c r="L2771" i="3"/>
  <c r="O2771" i="3" s="1"/>
  <c r="K2772" i="3" s="1"/>
  <c r="P2770" i="3"/>
  <c r="P2769" i="3"/>
  <c r="M3327" i="3" l="1"/>
  <c r="I3327" i="3"/>
  <c r="N3327" i="3"/>
  <c r="A3328" i="3"/>
  <c r="G3327" i="3"/>
  <c r="J2772" i="3"/>
  <c r="L2772" i="3"/>
  <c r="O2772" i="3" s="1"/>
  <c r="F2773" i="3"/>
  <c r="D2773" i="3"/>
  <c r="C2773" i="3"/>
  <c r="B2773" i="3"/>
  <c r="E2773" i="3"/>
  <c r="H2773" i="3"/>
  <c r="P2771" i="3"/>
  <c r="M3328" i="3" l="1"/>
  <c r="I3328" i="3"/>
  <c r="N3328" i="3"/>
  <c r="A3329" i="3"/>
  <c r="G3328" i="3"/>
  <c r="F2774" i="3"/>
  <c r="B2774" i="3"/>
  <c r="C2774" i="3"/>
  <c r="D2774" i="3"/>
  <c r="E2774" i="3"/>
  <c r="J2773" i="3"/>
  <c r="P2772" i="3"/>
  <c r="K2773" i="3"/>
  <c r="M3329" i="3" l="1"/>
  <c r="I3329" i="3"/>
  <c r="N3329" i="3"/>
  <c r="A3330" i="3"/>
  <c r="G3329" i="3"/>
  <c r="C2775" i="3"/>
  <c r="F2775" i="3"/>
  <c r="E2775" i="3"/>
  <c r="D2775" i="3"/>
  <c r="B2775" i="3"/>
  <c r="L2773" i="3"/>
  <c r="O2773" i="3" s="1"/>
  <c r="K2774" i="3" s="1"/>
  <c r="H2774" i="3"/>
  <c r="M3330" i="3" l="1"/>
  <c r="I3330" i="3"/>
  <c r="N3330" i="3"/>
  <c r="A3331" i="3"/>
  <c r="G3330" i="3"/>
  <c r="J2774" i="3"/>
  <c r="L2774" i="3"/>
  <c r="O2774" i="3" s="1"/>
  <c r="K2775" i="3" s="1"/>
  <c r="H2775" i="3"/>
  <c r="J2775" i="3"/>
  <c r="M3331" i="3" l="1"/>
  <c r="I3331" i="3"/>
  <c r="N3331" i="3"/>
  <c r="A3332" i="3"/>
  <c r="G3331" i="3"/>
  <c r="F2776" i="3"/>
  <c r="B2776" i="3"/>
  <c r="C2776" i="3"/>
  <c r="E2776" i="3"/>
  <c r="D2776" i="3"/>
  <c r="P2774" i="3"/>
  <c r="P2773" i="3"/>
  <c r="M3332" i="3" l="1"/>
  <c r="I3332" i="3"/>
  <c r="N3332" i="3"/>
  <c r="G3332" i="3"/>
  <c r="A3333" i="3"/>
  <c r="F2777" i="3"/>
  <c r="C2777" i="3"/>
  <c r="D2777" i="3"/>
  <c r="B2777" i="3"/>
  <c r="E2777" i="3"/>
  <c r="L2775" i="3"/>
  <c r="O2775" i="3" s="1"/>
  <c r="H2776" i="3"/>
  <c r="H2777" i="3" s="1"/>
  <c r="K2776" i="3"/>
  <c r="M3333" i="3" l="1"/>
  <c r="I3333" i="3"/>
  <c r="N3333" i="3"/>
  <c r="G3333" i="3"/>
  <c r="A3334" i="3"/>
  <c r="E2778" i="3"/>
  <c r="C2778" i="3"/>
  <c r="D2778" i="3"/>
  <c r="B2778" i="3"/>
  <c r="F2778" i="3"/>
  <c r="J2777" i="3"/>
  <c r="J2776" i="3"/>
  <c r="M3334" i="3" l="1"/>
  <c r="I3334" i="3"/>
  <c r="N3334" i="3"/>
  <c r="G3334" i="3"/>
  <c r="A3335" i="3"/>
  <c r="E2779" i="3"/>
  <c r="C2779" i="3"/>
  <c r="F2779" i="3"/>
  <c r="B2779" i="3"/>
  <c r="D2779" i="3"/>
  <c r="P2776" i="3"/>
  <c r="P2775" i="3"/>
  <c r="L2776" i="3"/>
  <c r="O2776" i="3" s="1"/>
  <c r="K2777" i="3" s="1"/>
  <c r="H2778" i="3"/>
  <c r="M3335" i="3" l="1"/>
  <c r="I3335" i="3"/>
  <c r="N3335" i="3"/>
  <c r="G3335" i="3"/>
  <c r="A3336" i="3"/>
  <c r="D2780" i="3"/>
  <c r="B2780" i="3"/>
  <c r="F2780" i="3"/>
  <c r="E2780" i="3"/>
  <c r="C2780" i="3"/>
  <c r="J2778" i="3"/>
  <c r="L2777" i="3"/>
  <c r="O2777" i="3" s="1"/>
  <c r="K2778" i="3" s="1"/>
  <c r="H2779" i="3"/>
  <c r="M3336" i="3" l="1"/>
  <c r="I3336" i="3"/>
  <c r="N3336" i="3"/>
  <c r="A3337" i="3"/>
  <c r="G3336" i="3"/>
  <c r="D2781" i="3"/>
  <c r="B2781" i="3"/>
  <c r="C2781" i="3"/>
  <c r="E2781" i="3"/>
  <c r="F2781" i="3"/>
  <c r="L2778" i="3"/>
  <c r="O2778" i="3" s="1"/>
  <c r="K2779" i="3" s="1"/>
  <c r="J2779" i="3"/>
  <c r="H2780" i="3"/>
  <c r="P2778" i="3"/>
  <c r="P2777" i="3"/>
  <c r="M3337" i="3" l="1"/>
  <c r="I3337" i="3"/>
  <c r="N3337" i="3"/>
  <c r="A3338" i="3"/>
  <c r="G3337" i="3"/>
  <c r="J2780" i="3"/>
  <c r="H2781" i="3"/>
  <c r="C2782" i="3"/>
  <c r="E2782" i="3"/>
  <c r="B2782" i="3"/>
  <c r="F2782" i="3"/>
  <c r="D2782" i="3"/>
  <c r="L2779" i="3"/>
  <c r="O2779" i="3" s="1"/>
  <c r="K2780" i="3" s="1"/>
  <c r="P2779" i="3"/>
  <c r="M3338" i="3" l="1"/>
  <c r="I3338" i="3"/>
  <c r="N3338" i="3"/>
  <c r="A3339" i="3"/>
  <c r="G3338" i="3"/>
  <c r="H2782" i="3"/>
  <c r="J2781" i="3"/>
  <c r="P2780" i="3"/>
  <c r="L2780" i="3"/>
  <c r="O2780" i="3" s="1"/>
  <c r="K2781" i="3" s="1"/>
  <c r="M3339" i="3" l="1"/>
  <c r="I3339" i="3"/>
  <c r="N3339" i="3"/>
  <c r="A3340" i="3"/>
  <c r="G3339" i="3"/>
  <c r="F2783" i="3"/>
  <c r="B2783" i="3"/>
  <c r="H2783" i="3" s="1"/>
  <c r="E2783" i="3"/>
  <c r="D2783" i="3"/>
  <c r="C2783" i="3"/>
  <c r="P2781" i="3"/>
  <c r="L2781" i="3"/>
  <c r="O2781" i="3" s="1"/>
  <c r="K2782" i="3" s="1"/>
  <c r="J2782" i="3"/>
  <c r="M3340" i="3" l="1"/>
  <c r="I3340" i="3"/>
  <c r="N3340" i="3"/>
  <c r="G3340" i="3"/>
  <c r="A3341" i="3"/>
  <c r="J2783" i="3"/>
  <c r="P2782" i="3" s="1"/>
  <c r="L2782" i="3"/>
  <c r="O2782" i="3" s="1"/>
  <c r="K2783" i="3" s="1"/>
  <c r="M3341" i="3" l="1"/>
  <c r="I3341" i="3"/>
  <c r="N3341" i="3"/>
  <c r="A3342" i="3"/>
  <c r="G3341" i="3"/>
  <c r="L2783" i="3"/>
  <c r="O2783" i="3" s="1"/>
  <c r="E2784" i="3"/>
  <c r="J2784" i="3" s="1"/>
  <c r="H2784" i="3"/>
  <c r="F2784" i="3"/>
  <c r="B2784" i="3"/>
  <c r="K2784" i="3" s="1"/>
  <c r="D2784" i="3"/>
  <c r="C2784" i="3"/>
  <c r="M3342" i="3" l="1"/>
  <c r="I3342" i="3"/>
  <c r="N3342" i="3"/>
  <c r="A3343" i="3"/>
  <c r="G3342" i="3"/>
  <c r="P2783" i="3"/>
  <c r="L2784" i="3"/>
  <c r="O2784" i="3" s="1"/>
  <c r="M3343" i="3" l="1"/>
  <c r="I3343" i="3"/>
  <c r="N3343" i="3"/>
  <c r="A3344" i="3"/>
  <c r="G3343" i="3"/>
  <c r="E2785" i="3"/>
  <c r="B2785" i="3"/>
  <c r="D2785" i="3"/>
  <c r="F2785" i="3"/>
  <c r="C2785" i="3"/>
  <c r="H2785" i="3"/>
  <c r="M3344" i="3" l="1"/>
  <c r="I3344" i="3"/>
  <c r="N3344" i="3"/>
  <c r="G3344" i="3"/>
  <c r="A3345" i="3"/>
  <c r="B2786" i="3"/>
  <c r="F2786" i="3"/>
  <c r="E2786" i="3"/>
  <c r="C2786" i="3"/>
  <c r="D2786" i="3"/>
  <c r="K2785" i="3"/>
  <c r="J2785" i="3"/>
  <c r="M3345" i="3" l="1"/>
  <c r="I3345" i="3"/>
  <c r="N3345" i="3"/>
  <c r="A3346" i="3"/>
  <c r="G3345" i="3"/>
  <c r="B2787" i="3"/>
  <c r="F2787" i="3"/>
  <c r="C2787" i="3"/>
  <c r="D2787" i="3"/>
  <c r="E2787" i="3"/>
  <c r="P2784" i="3"/>
  <c r="H2786" i="3"/>
  <c r="H2787" i="3" s="1"/>
  <c r="O2785" i="3"/>
  <c r="K2786" i="3" s="1"/>
  <c r="L2785" i="3"/>
  <c r="M3346" i="3" l="1"/>
  <c r="I3346" i="3"/>
  <c r="N3346" i="3"/>
  <c r="G3346" i="3"/>
  <c r="A3347" i="3"/>
  <c r="F2788" i="3"/>
  <c r="C2788" i="3"/>
  <c r="D2788" i="3"/>
  <c r="E2788" i="3"/>
  <c r="B2788" i="3"/>
  <c r="H2788" i="3" s="1"/>
  <c r="J2787" i="3"/>
  <c r="J2786" i="3"/>
  <c r="M3347" i="3" l="1"/>
  <c r="I3347" i="3"/>
  <c r="N3347" i="3"/>
  <c r="A3348" i="3"/>
  <c r="G3347" i="3"/>
  <c r="J2788" i="3"/>
  <c r="P2787" i="3" s="1"/>
  <c r="P2786" i="3"/>
  <c r="P2785" i="3"/>
  <c r="L2786" i="3"/>
  <c r="O2786" i="3" s="1"/>
  <c r="K2787" i="3" s="1"/>
  <c r="M3348" i="3" l="1"/>
  <c r="I3348" i="3"/>
  <c r="N3348" i="3"/>
  <c r="A3349" i="3"/>
  <c r="G3348" i="3"/>
  <c r="D2789" i="3"/>
  <c r="C2789" i="3"/>
  <c r="E2789" i="3"/>
  <c r="B2789" i="3"/>
  <c r="F2789" i="3"/>
  <c r="L2787" i="3"/>
  <c r="O2787" i="3"/>
  <c r="K2788" i="3" s="1"/>
  <c r="M3349" i="3" l="1"/>
  <c r="I3349" i="3"/>
  <c r="N3349" i="3"/>
  <c r="A3350" i="3"/>
  <c r="G3349" i="3"/>
  <c r="D2790" i="3"/>
  <c r="F2790" i="3"/>
  <c r="C2790" i="3"/>
  <c r="E2790" i="3"/>
  <c r="B2790" i="3"/>
  <c r="J2789" i="3"/>
  <c r="H2789" i="3"/>
  <c r="L2788" i="3"/>
  <c r="O2788" i="3" s="1"/>
  <c r="K2789" i="3" s="1"/>
  <c r="M3350" i="3" l="1"/>
  <c r="I3350" i="3"/>
  <c r="N3350" i="3"/>
  <c r="G3350" i="3"/>
  <c r="A3351" i="3"/>
  <c r="B2791" i="3"/>
  <c r="C2791" i="3"/>
  <c r="F2791" i="3"/>
  <c r="E2791" i="3"/>
  <c r="D2791" i="3"/>
  <c r="H2790" i="3"/>
  <c r="P2788" i="3"/>
  <c r="L2789" i="3"/>
  <c r="O2789" i="3" s="1"/>
  <c r="K2790" i="3" s="1"/>
  <c r="M3351" i="3" l="1"/>
  <c r="I3351" i="3"/>
  <c r="N3351" i="3"/>
  <c r="A3352" i="3"/>
  <c r="G3351" i="3"/>
  <c r="J2790" i="3"/>
  <c r="L2790" i="3"/>
  <c r="O2790" i="3" s="1"/>
  <c r="K2791" i="3" s="1"/>
  <c r="H2791" i="3"/>
  <c r="D2792" i="3"/>
  <c r="B2792" i="3"/>
  <c r="C2792" i="3"/>
  <c r="E2792" i="3"/>
  <c r="F2792" i="3"/>
  <c r="J2791" i="3"/>
  <c r="M3352" i="3" l="1"/>
  <c r="I3352" i="3"/>
  <c r="N3352" i="3"/>
  <c r="G3352" i="3"/>
  <c r="A3353" i="3"/>
  <c r="L2791" i="3"/>
  <c r="O2791" i="3" s="1"/>
  <c r="K2792" i="3" s="1"/>
  <c r="H2792" i="3"/>
  <c r="P2790" i="3"/>
  <c r="P2789" i="3"/>
  <c r="M3353" i="3" l="1"/>
  <c r="I3353" i="3"/>
  <c r="N3353" i="3"/>
  <c r="A3354" i="3"/>
  <c r="G3353" i="3"/>
  <c r="J2792" i="3"/>
  <c r="L2792" i="3"/>
  <c r="O2792" i="3" s="1"/>
  <c r="F2793" i="3"/>
  <c r="C2793" i="3"/>
  <c r="D2793" i="3"/>
  <c r="E2793" i="3"/>
  <c r="B2793" i="3"/>
  <c r="M3354" i="3" l="1"/>
  <c r="I3354" i="3"/>
  <c r="N3354" i="3"/>
  <c r="A3355" i="3"/>
  <c r="G3354" i="3"/>
  <c r="B2794" i="3"/>
  <c r="C2794" i="3"/>
  <c r="D2794" i="3"/>
  <c r="F2794" i="3"/>
  <c r="E2794" i="3"/>
  <c r="J2794" i="3" s="1"/>
  <c r="H2794" i="3"/>
  <c r="H2793" i="3"/>
  <c r="J2793" i="3" s="1"/>
  <c r="K2793" i="3"/>
  <c r="P2792" i="3"/>
  <c r="P2791" i="3"/>
  <c r="M3355" i="3" l="1"/>
  <c r="I3355" i="3"/>
  <c r="N3355" i="3"/>
  <c r="G3355" i="3"/>
  <c r="A3356" i="3"/>
  <c r="D2795" i="3"/>
  <c r="E2795" i="3"/>
  <c r="C2795" i="3"/>
  <c r="F2795" i="3"/>
  <c r="B2795" i="3"/>
  <c r="H2795" i="3" s="1"/>
  <c r="L2793" i="3"/>
  <c r="O2793" i="3" s="1"/>
  <c r="K2794" i="3" s="1"/>
  <c r="P2793" i="3"/>
  <c r="M3356" i="3" l="1"/>
  <c r="I3356" i="3"/>
  <c r="N3356" i="3"/>
  <c r="A3357" i="3"/>
  <c r="G3356" i="3"/>
  <c r="L2794" i="3"/>
  <c r="O2794" i="3" s="1"/>
  <c r="K2795" i="3" s="1"/>
  <c r="J2795" i="3"/>
  <c r="M3357" i="3" l="1"/>
  <c r="I3357" i="3"/>
  <c r="N3357" i="3"/>
  <c r="A3358" i="3"/>
  <c r="G3357" i="3"/>
  <c r="F2796" i="3"/>
  <c r="E2796" i="3"/>
  <c r="J2796" i="3" s="1"/>
  <c r="B2796" i="3"/>
  <c r="C2796" i="3"/>
  <c r="D2796" i="3"/>
  <c r="H2796" i="3"/>
  <c r="P2794" i="3"/>
  <c r="M3358" i="3" l="1"/>
  <c r="I3358" i="3"/>
  <c r="N3358" i="3"/>
  <c r="G3358" i="3"/>
  <c r="A3359" i="3"/>
  <c r="P2795" i="3"/>
  <c r="F2797" i="3"/>
  <c r="B2797" i="3"/>
  <c r="E2797" i="3"/>
  <c r="C2797" i="3"/>
  <c r="D2797" i="3"/>
  <c r="H2797" i="3"/>
  <c r="L2796" i="3"/>
  <c r="L2795" i="3"/>
  <c r="O2795" i="3" s="1"/>
  <c r="K2796" i="3" s="1"/>
  <c r="M3359" i="3" l="1"/>
  <c r="I3359" i="3"/>
  <c r="N3359" i="3"/>
  <c r="A3360" i="3"/>
  <c r="G3359" i="3"/>
  <c r="B2798" i="3"/>
  <c r="D2798" i="3"/>
  <c r="E2798" i="3"/>
  <c r="F2798" i="3"/>
  <c r="C2798" i="3"/>
  <c r="J2797" i="3"/>
  <c r="O2796" i="3"/>
  <c r="K2797" i="3" s="1"/>
  <c r="M3360" i="3" l="1"/>
  <c r="I3360" i="3"/>
  <c r="N3360" i="3"/>
  <c r="G3360" i="3"/>
  <c r="A3361" i="3"/>
  <c r="F2799" i="3"/>
  <c r="C2799" i="3"/>
  <c r="E2799" i="3"/>
  <c r="D2799" i="3"/>
  <c r="B2799" i="3"/>
  <c r="J2798" i="3"/>
  <c r="P2797" i="3" s="1"/>
  <c r="H2798" i="3"/>
  <c r="P2796" i="3"/>
  <c r="L2797" i="3"/>
  <c r="O2797" i="3" s="1"/>
  <c r="K2798" i="3" s="1"/>
  <c r="M3361" i="3" l="1"/>
  <c r="I3361" i="3"/>
  <c r="N3361" i="3"/>
  <c r="G3361" i="3"/>
  <c r="A3362" i="3"/>
  <c r="F2800" i="3"/>
  <c r="C2800" i="3"/>
  <c r="E2800" i="3"/>
  <c r="D2800" i="3"/>
  <c r="B2800" i="3"/>
  <c r="H2799" i="3"/>
  <c r="L2798" i="3"/>
  <c r="O2798" i="3" s="1"/>
  <c r="K2799" i="3" s="1"/>
  <c r="M3362" i="3" l="1"/>
  <c r="I3362" i="3"/>
  <c r="N3362" i="3"/>
  <c r="A3363" i="3"/>
  <c r="G3362" i="3"/>
  <c r="J2799" i="3"/>
  <c r="L2799" i="3"/>
  <c r="H2800" i="3"/>
  <c r="J2800" i="3" s="1"/>
  <c r="O2799" i="3"/>
  <c r="K2800" i="3" s="1"/>
  <c r="M3363" i="3" l="1"/>
  <c r="I3363" i="3"/>
  <c r="N3363" i="3"/>
  <c r="G3363" i="3"/>
  <c r="A3364" i="3"/>
  <c r="F2801" i="3"/>
  <c r="E2801" i="3"/>
  <c r="D2801" i="3"/>
  <c r="B2801" i="3"/>
  <c r="H2801" i="3" s="1"/>
  <c r="C2801" i="3"/>
  <c r="L2800" i="3"/>
  <c r="O2800" i="3" s="1"/>
  <c r="P2799" i="3"/>
  <c r="P2798" i="3"/>
  <c r="M3364" i="3" l="1"/>
  <c r="I3364" i="3"/>
  <c r="N3364" i="3"/>
  <c r="A3365" i="3"/>
  <c r="G3364" i="3"/>
  <c r="K2801" i="3"/>
  <c r="M3365" i="3" l="1"/>
  <c r="I3365" i="3"/>
  <c r="N3365" i="3"/>
  <c r="A3366" i="3"/>
  <c r="G3365" i="3"/>
  <c r="F2802" i="3"/>
  <c r="E2802" i="3"/>
  <c r="C2802" i="3"/>
  <c r="B2802" i="3"/>
  <c r="D2802" i="3"/>
  <c r="J2801" i="3"/>
  <c r="L2801" i="3"/>
  <c r="O2801" i="3" s="1"/>
  <c r="M3366" i="3" l="1"/>
  <c r="I3366" i="3"/>
  <c r="N3366" i="3"/>
  <c r="A3367" i="3"/>
  <c r="G3366" i="3"/>
  <c r="F2803" i="3"/>
  <c r="C2803" i="3"/>
  <c r="D2803" i="3"/>
  <c r="B2803" i="3"/>
  <c r="E2803" i="3"/>
  <c r="P2800" i="3"/>
  <c r="K2802" i="3"/>
  <c r="H2802" i="3"/>
  <c r="M3367" i="3" l="1"/>
  <c r="I3367" i="3"/>
  <c r="N3367" i="3"/>
  <c r="A3368" i="3"/>
  <c r="G3367" i="3"/>
  <c r="J2802" i="3"/>
  <c r="L2802" i="3"/>
  <c r="O2802" i="3" s="1"/>
  <c r="K2803" i="3" s="1"/>
  <c r="H2803" i="3"/>
  <c r="J2803" i="3"/>
  <c r="M3368" i="3" l="1"/>
  <c r="I3368" i="3"/>
  <c r="N3368" i="3"/>
  <c r="A3369" i="3"/>
  <c r="G3368" i="3"/>
  <c r="L2803" i="3"/>
  <c r="O2803" i="3" s="1"/>
  <c r="K2804" i="3" s="1"/>
  <c r="F2804" i="3"/>
  <c r="B2804" i="3"/>
  <c r="D2804" i="3"/>
  <c r="E2804" i="3"/>
  <c r="J2804" i="3" s="1"/>
  <c r="H2804" i="3"/>
  <c r="C2804" i="3"/>
  <c r="P2802" i="3"/>
  <c r="P2801" i="3"/>
  <c r="M3369" i="3" l="1"/>
  <c r="I3369" i="3"/>
  <c r="N3369" i="3"/>
  <c r="A3370" i="3"/>
  <c r="G3369" i="3"/>
  <c r="P2803" i="3"/>
  <c r="B2805" i="3"/>
  <c r="D2805" i="3"/>
  <c r="C2805" i="3"/>
  <c r="H2805" i="3"/>
  <c r="J2805" i="3"/>
  <c r="E2805" i="3"/>
  <c r="F2805" i="3"/>
  <c r="L2804" i="3"/>
  <c r="O2804" i="3" s="1"/>
  <c r="K2805" i="3" s="1"/>
  <c r="M3370" i="3" l="1"/>
  <c r="I3370" i="3"/>
  <c r="N3370" i="3"/>
  <c r="A3371" i="3"/>
  <c r="G3370" i="3"/>
  <c r="P2804" i="3"/>
  <c r="L2805" i="3"/>
  <c r="O2805" i="3" s="1"/>
  <c r="D2806" i="3"/>
  <c r="E2806" i="3"/>
  <c r="B2806" i="3"/>
  <c r="C2806" i="3"/>
  <c r="F2806" i="3"/>
  <c r="M3371" i="3" l="1"/>
  <c r="I3371" i="3"/>
  <c r="N3371" i="3"/>
  <c r="A3372" i="3"/>
  <c r="G3371" i="3"/>
  <c r="F2807" i="3"/>
  <c r="B2807" i="3"/>
  <c r="H2807" i="3"/>
  <c r="C2807" i="3"/>
  <c r="E2807" i="3"/>
  <c r="D2807" i="3"/>
  <c r="H2806" i="3"/>
  <c r="K2806" i="3"/>
  <c r="M3372" i="3" l="1"/>
  <c r="I3372" i="3"/>
  <c r="N3372" i="3"/>
  <c r="A3373" i="3"/>
  <c r="G3372" i="3"/>
  <c r="E2808" i="3"/>
  <c r="C2808" i="3"/>
  <c r="F2808" i="3"/>
  <c r="D2808" i="3"/>
  <c r="B2808" i="3"/>
  <c r="J2807" i="3"/>
  <c r="J2806" i="3"/>
  <c r="L2806" i="3"/>
  <c r="O2806" i="3" s="1"/>
  <c r="K2807" i="3" s="1"/>
  <c r="M3373" i="3" l="1"/>
  <c r="I3373" i="3"/>
  <c r="N3373" i="3"/>
  <c r="A3374" i="3"/>
  <c r="G3373" i="3"/>
  <c r="C2809" i="3"/>
  <c r="D2809" i="3"/>
  <c r="B2809" i="3"/>
  <c r="F2809" i="3"/>
  <c r="E2809" i="3"/>
  <c r="H2808" i="3"/>
  <c r="H2809" i="3" s="1"/>
  <c r="P2805" i="3"/>
  <c r="P2806" i="3"/>
  <c r="L2807" i="3"/>
  <c r="O2807" i="3" s="1"/>
  <c r="K2808" i="3" s="1"/>
  <c r="M3374" i="3" l="1"/>
  <c r="I3374" i="3"/>
  <c r="N3374" i="3"/>
  <c r="A3375" i="3"/>
  <c r="G3374" i="3"/>
  <c r="C2810" i="3"/>
  <c r="B2810" i="3"/>
  <c r="D2810" i="3"/>
  <c r="E2810" i="3"/>
  <c r="F2810" i="3"/>
  <c r="L2808" i="3"/>
  <c r="O2808" i="3" s="1"/>
  <c r="K2809" i="3" s="1"/>
  <c r="J2808" i="3"/>
  <c r="M3375" i="3" l="1"/>
  <c r="I3375" i="3"/>
  <c r="N3375" i="3"/>
  <c r="A3376" i="3"/>
  <c r="G3375" i="3"/>
  <c r="D2811" i="3"/>
  <c r="F2811" i="3"/>
  <c r="B2811" i="3"/>
  <c r="E2811" i="3"/>
  <c r="C2811" i="3"/>
  <c r="P2808" i="3"/>
  <c r="P2807" i="3"/>
  <c r="H2810" i="3"/>
  <c r="L2809" i="3"/>
  <c r="O2809" i="3" s="1"/>
  <c r="K2810" i="3" s="1"/>
  <c r="J2809" i="3"/>
  <c r="M3376" i="3" l="1"/>
  <c r="I3376" i="3"/>
  <c r="N3376" i="3"/>
  <c r="A3377" i="3"/>
  <c r="G3376" i="3"/>
  <c r="C2812" i="3"/>
  <c r="D2812" i="3"/>
  <c r="E2812" i="3"/>
  <c r="B2812" i="3"/>
  <c r="F2812" i="3"/>
  <c r="J2810" i="3"/>
  <c r="L2810" i="3"/>
  <c r="O2810" i="3" s="1"/>
  <c r="K2811" i="3" s="1"/>
  <c r="P2809" i="3"/>
  <c r="H2811" i="3"/>
  <c r="M3377" i="3" l="1"/>
  <c r="I3377" i="3"/>
  <c r="N3377" i="3"/>
  <c r="A3378" i="3"/>
  <c r="G3377" i="3"/>
  <c r="J2811" i="3"/>
  <c r="L2811" i="3"/>
  <c r="O2811" i="3" s="1"/>
  <c r="K2812" i="3" s="1"/>
  <c r="F2813" i="3"/>
  <c r="D2813" i="3"/>
  <c r="C2813" i="3"/>
  <c r="E2813" i="3"/>
  <c r="B2813" i="3"/>
  <c r="P2810" i="3"/>
  <c r="H2812" i="3"/>
  <c r="M3378" i="3" l="1"/>
  <c r="I3378" i="3"/>
  <c r="N3378" i="3"/>
  <c r="A3379" i="3"/>
  <c r="G3378" i="3"/>
  <c r="B2814" i="3"/>
  <c r="C2814" i="3"/>
  <c r="D2814" i="3"/>
  <c r="E2814" i="3"/>
  <c r="F2814" i="3"/>
  <c r="J2812" i="3"/>
  <c r="L2812" i="3"/>
  <c r="O2812" i="3" s="1"/>
  <c r="K2813" i="3" s="1"/>
  <c r="H2813" i="3"/>
  <c r="P2811" i="3"/>
  <c r="M3379" i="3" l="1"/>
  <c r="I3379" i="3"/>
  <c r="N3379" i="3"/>
  <c r="A3380" i="3"/>
  <c r="G3379" i="3"/>
  <c r="J2813" i="3"/>
  <c r="H2814" i="3"/>
  <c r="F2815" i="3"/>
  <c r="D2815" i="3"/>
  <c r="E2815" i="3"/>
  <c r="B2815" i="3"/>
  <c r="H2815" i="3" s="1"/>
  <c r="C2815" i="3"/>
  <c r="J2814" i="3"/>
  <c r="P2812" i="3"/>
  <c r="M3380" i="3" l="1"/>
  <c r="I3380" i="3"/>
  <c r="N3380" i="3"/>
  <c r="A3381" i="3"/>
  <c r="G3380" i="3"/>
  <c r="P2813" i="3"/>
  <c r="J2815" i="3"/>
  <c r="L2813" i="3"/>
  <c r="O2813" i="3" s="1"/>
  <c r="K2814" i="3" s="1"/>
  <c r="M3381" i="3" l="1"/>
  <c r="I3381" i="3"/>
  <c r="N3381" i="3"/>
  <c r="A3382" i="3"/>
  <c r="G3381" i="3"/>
  <c r="E2816" i="3"/>
  <c r="B2816" i="3"/>
  <c r="C2816" i="3"/>
  <c r="H2816" i="3"/>
  <c r="D2816" i="3"/>
  <c r="J2816" i="3"/>
  <c r="F2816" i="3"/>
  <c r="P2814" i="3"/>
  <c r="L2814" i="3"/>
  <c r="O2814" i="3" s="1"/>
  <c r="K2815" i="3" s="1"/>
  <c r="M3382" i="3" l="1"/>
  <c r="I3382" i="3"/>
  <c r="N3382" i="3"/>
  <c r="A3383" i="3"/>
  <c r="G3382" i="3"/>
  <c r="L2815" i="3"/>
  <c r="O2815" i="3" s="1"/>
  <c r="K2816" i="3" s="1"/>
  <c r="P2815" i="3"/>
  <c r="D2817" i="3"/>
  <c r="C2817" i="3"/>
  <c r="E2817" i="3"/>
  <c r="B2817" i="3"/>
  <c r="F2817" i="3"/>
  <c r="M3383" i="3" l="1"/>
  <c r="I3383" i="3"/>
  <c r="N3383" i="3"/>
  <c r="A3384" i="3"/>
  <c r="G3383" i="3"/>
  <c r="D2818" i="3"/>
  <c r="F2818" i="3"/>
  <c r="C2818" i="3"/>
  <c r="B2818" i="3"/>
  <c r="E2818" i="3"/>
  <c r="L2816" i="3"/>
  <c r="O2816" i="3" s="1"/>
  <c r="K2817" i="3" s="1"/>
  <c r="H2817" i="3"/>
  <c r="M3384" i="3" l="1"/>
  <c r="I3384" i="3"/>
  <c r="N3384" i="3"/>
  <c r="A3385" i="3"/>
  <c r="G3384" i="3"/>
  <c r="J2817" i="3"/>
  <c r="L2817" i="3"/>
  <c r="O2817" i="3" s="1"/>
  <c r="K2818" i="3" s="1"/>
  <c r="H2818" i="3"/>
  <c r="J2818" i="3" s="1"/>
  <c r="M3385" i="3" l="1"/>
  <c r="I3385" i="3"/>
  <c r="N3385" i="3"/>
  <c r="A3386" i="3"/>
  <c r="G3385" i="3"/>
  <c r="P2817" i="3"/>
  <c r="P2816" i="3"/>
  <c r="L2818" i="3"/>
  <c r="O2818" i="3" s="1"/>
  <c r="K2819" i="3" s="1"/>
  <c r="F2819" i="3"/>
  <c r="D2819" i="3"/>
  <c r="E2819" i="3"/>
  <c r="J2819" i="3" s="1"/>
  <c r="C2819" i="3"/>
  <c r="B2819" i="3"/>
  <c r="H2819" i="3"/>
  <c r="M3386" i="3" l="1"/>
  <c r="I3386" i="3"/>
  <c r="N3386" i="3"/>
  <c r="A3387" i="3"/>
  <c r="G3386" i="3"/>
  <c r="B2820" i="3"/>
  <c r="C2820" i="3"/>
  <c r="E2820" i="3"/>
  <c r="F2820" i="3"/>
  <c r="D2820" i="3"/>
  <c r="P2818" i="3"/>
  <c r="M3387" i="3" l="1"/>
  <c r="I3387" i="3"/>
  <c r="N3387" i="3"/>
  <c r="A3388" i="3"/>
  <c r="G3387" i="3"/>
  <c r="F2821" i="3"/>
  <c r="D2821" i="3"/>
  <c r="C2821" i="3"/>
  <c r="E2821" i="3"/>
  <c r="B2821" i="3"/>
  <c r="L2819" i="3"/>
  <c r="O2819" i="3" s="1"/>
  <c r="K2820" i="3" s="1"/>
  <c r="H2820" i="3"/>
  <c r="M3388" i="3" l="1"/>
  <c r="I3388" i="3"/>
  <c r="N3388" i="3"/>
  <c r="A3389" i="3"/>
  <c r="G3388" i="3"/>
  <c r="B2822" i="3"/>
  <c r="E2822" i="3"/>
  <c r="F2822" i="3"/>
  <c r="D2822" i="3"/>
  <c r="C2822" i="3"/>
  <c r="H2821" i="3"/>
  <c r="J2821" i="3"/>
  <c r="L2820" i="3"/>
  <c r="J2820" i="3"/>
  <c r="O2820" i="3"/>
  <c r="K2821" i="3" s="1"/>
  <c r="M3389" i="3" l="1"/>
  <c r="I3389" i="3"/>
  <c r="N3389" i="3"/>
  <c r="A3390" i="3"/>
  <c r="G3389" i="3"/>
  <c r="C2823" i="3"/>
  <c r="B2823" i="3"/>
  <c r="D2823" i="3"/>
  <c r="E2823" i="3"/>
  <c r="F2823" i="3"/>
  <c r="H2822" i="3"/>
  <c r="P2820" i="3"/>
  <c r="P2819" i="3"/>
  <c r="M3390" i="3" l="1"/>
  <c r="I3390" i="3"/>
  <c r="N3390" i="3"/>
  <c r="A3391" i="3"/>
  <c r="G3390" i="3"/>
  <c r="H2823" i="3"/>
  <c r="J2822" i="3"/>
  <c r="J2823" i="3"/>
  <c r="L2821" i="3"/>
  <c r="O2821" i="3" s="1"/>
  <c r="K2822" i="3" s="1"/>
  <c r="M3391" i="3" l="1"/>
  <c r="I3391" i="3"/>
  <c r="N3391" i="3"/>
  <c r="A3392" i="3"/>
  <c r="G3391" i="3"/>
  <c r="P2822" i="3"/>
  <c r="P2821" i="3"/>
  <c r="F2824" i="3"/>
  <c r="D2824" i="3"/>
  <c r="E2824" i="3"/>
  <c r="C2824" i="3"/>
  <c r="B2824" i="3"/>
  <c r="L2822" i="3"/>
  <c r="O2822" i="3" s="1"/>
  <c r="K2823" i="3" s="1"/>
  <c r="M3392" i="3" l="1"/>
  <c r="I3392" i="3"/>
  <c r="N3392" i="3"/>
  <c r="A3393" i="3"/>
  <c r="G3392" i="3"/>
  <c r="L2823" i="3"/>
  <c r="O2823" i="3" s="1"/>
  <c r="K2824" i="3" s="1"/>
  <c r="D2825" i="3"/>
  <c r="E2825" i="3"/>
  <c r="C2825" i="3"/>
  <c r="B2825" i="3"/>
  <c r="F2825" i="3"/>
  <c r="H2824" i="3"/>
  <c r="M3393" i="3" l="1"/>
  <c r="I3393" i="3"/>
  <c r="N3393" i="3"/>
  <c r="A3394" i="3"/>
  <c r="G3393" i="3"/>
  <c r="J2824" i="3"/>
  <c r="H2825" i="3"/>
  <c r="L2824" i="3"/>
  <c r="O2824" i="3" s="1"/>
  <c r="K2825" i="3" s="1"/>
  <c r="F2826" i="3"/>
  <c r="C2826" i="3"/>
  <c r="D2826" i="3"/>
  <c r="E2826" i="3"/>
  <c r="B2826" i="3"/>
  <c r="M3394" i="3" l="1"/>
  <c r="I3394" i="3"/>
  <c r="N3394" i="3"/>
  <c r="A3395" i="3"/>
  <c r="G3394" i="3"/>
  <c r="D2827" i="3"/>
  <c r="F2827" i="3"/>
  <c r="E2827" i="3"/>
  <c r="B2827" i="3"/>
  <c r="C2827" i="3"/>
  <c r="H2826" i="3"/>
  <c r="J2825" i="3"/>
  <c r="L2825" i="3"/>
  <c r="O2825" i="3" s="1"/>
  <c r="K2826" i="3" s="1"/>
  <c r="P2823" i="3"/>
  <c r="M3395" i="3" l="1"/>
  <c r="I3395" i="3"/>
  <c r="N3395" i="3"/>
  <c r="A3396" i="3"/>
  <c r="G3395" i="3"/>
  <c r="J2826" i="3"/>
  <c r="P2825" i="3"/>
  <c r="P2824" i="3"/>
  <c r="H2827" i="3"/>
  <c r="M3396" i="3" l="1"/>
  <c r="I3396" i="3"/>
  <c r="N3396" i="3"/>
  <c r="A3397" i="3"/>
  <c r="G3396" i="3"/>
  <c r="J2827" i="3"/>
  <c r="B2828" i="3"/>
  <c r="E2828" i="3"/>
  <c r="C2828" i="3"/>
  <c r="D2828" i="3"/>
  <c r="H2828" i="3"/>
  <c r="J2828" i="3" s="1"/>
  <c r="F2828" i="3"/>
  <c r="L2826" i="3"/>
  <c r="O2826" i="3" s="1"/>
  <c r="K2827" i="3" s="1"/>
  <c r="P2826" i="3"/>
  <c r="M3397" i="3" l="1"/>
  <c r="I3397" i="3"/>
  <c r="N3397" i="3"/>
  <c r="G3397" i="3"/>
  <c r="A3398" i="3"/>
  <c r="B2829" i="3"/>
  <c r="D2829" i="3"/>
  <c r="E2829" i="3"/>
  <c r="F2829" i="3"/>
  <c r="C2829" i="3"/>
  <c r="H2829" i="3"/>
  <c r="L2827" i="3"/>
  <c r="O2827" i="3"/>
  <c r="K2828" i="3" s="1"/>
  <c r="P2827" i="3"/>
  <c r="M3398" i="3" l="1"/>
  <c r="I3398" i="3"/>
  <c r="N3398" i="3"/>
  <c r="A3399" i="3"/>
  <c r="G3398" i="3"/>
  <c r="E2830" i="3"/>
  <c r="B2830" i="3"/>
  <c r="F2830" i="3"/>
  <c r="D2830" i="3"/>
  <c r="C2830" i="3"/>
  <c r="J2829" i="3"/>
  <c r="L2828" i="3"/>
  <c r="O2828" i="3" s="1"/>
  <c r="K2829" i="3" s="1"/>
  <c r="M3399" i="3" l="1"/>
  <c r="I3399" i="3"/>
  <c r="N3399" i="3"/>
  <c r="A3400" i="3"/>
  <c r="G3399" i="3"/>
  <c r="F2831" i="3"/>
  <c r="C2831" i="3"/>
  <c r="E2831" i="3"/>
  <c r="B2831" i="3"/>
  <c r="H2831" i="3" s="1"/>
  <c r="D2831" i="3"/>
  <c r="P2828" i="3"/>
  <c r="H2830" i="3"/>
  <c r="J2830" i="3" s="1"/>
  <c r="L2829" i="3"/>
  <c r="O2829" i="3" s="1"/>
  <c r="K2830" i="3" s="1"/>
  <c r="M3400" i="3" l="1"/>
  <c r="I3400" i="3"/>
  <c r="N3400" i="3"/>
  <c r="A3401" i="3"/>
  <c r="G3400" i="3"/>
  <c r="C2832" i="3"/>
  <c r="F2832" i="3"/>
  <c r="D2832" i="3"/>
  <c r="E2832" i="3"/>
  <c r="B2832" i="3"/>
  <c r="J2831" i="3"/>
  <c r="P2830" i="3" s="1"/>
  <c r="P2829" i="3"/>
  <c r="L2830" i="3"/>
  <c r="O2830" i="3" s="1"/>
  <c r="K2831" i="3" s="1"/>
  <c r="M3401" i="3" l="1"/>
  <c r="I3401" i="3"/>
  <c r="N3401" i="3"/>
  <c r="A3402" i="3"/>
  <c r="G3401" i="3"/>
  <c r="D2833" i="3"/>
  <c r="E2833" i="3"/>
  <c r="F2833" i="3"/>
  <c r="C2833" i="3"/>
  <c r="B2833" i="3"/>
  <c r="H2832" i="3"/>
  <c r="L2831" i="3"/>
  <c r="O2831" i="3" s="1"/>
  <c r="K2832" i="3" s="1"/>
  <c r="M3402" i="3" l="1"/>
  <c r="I3402" i="3"/>
  <c r="N3402" i="3"/>
  <c r="A3403" i="3"/>
  <c r="G3402" i="3"/>
  <c r="H2833" i="3"/>
  <c r="E2834" i="3"/>
  <c r="B2834" i="3"/>
  <c r="F2834" i="3"/>
  <c r="C2834" i="3"/>
  <c r="D2834" i="3"/>
  <c r="J2832" i="3"/>
  <c r="M3403" i="3" l="1"/>
  <c r="I3403" i="3"/>
  <c r="N3403" i="3"/>
  <c r="A3404" i="3"/>
  <c r="G3403" i="3"/>
  <c r="E2835" i="3"/>
  <c r="D2835" i="3"/>
  <c r="C2835" i="3"/>
  <c r="B2835" i="3"/>
  <c r="F2835" i="3"/>
  <c r="J2833" i="3"/>
  <c r="H2834" i="3"/>
  <c r="P2831" i="3"/>
  <c r="L2832" i="3"/>
  <c r="O2832" i="3" s="1"/>
  <c r="K2833" i="3" s="1"/>
  <c r="M3404" i="3" l="1"/>
  <c r="I3404" i="3"/>
  <c r="N3404" i="3"/>
  <c r="A3405" i="3"/>
  <c r="G3404" i="3"/>
  <c r="J2834" i="3"/>
  <c r="B2836" i="3"/>
  <c r="F2836" i="3"/>
  <c r="D2836" i="3"/>
  <c r="C2836" i="3"/>
  <c r="E2836" i="3"/>
  <c r="P2833" i="3"/>
  <c r="P2832" i="3"/>
  <c r="H2835" i="3"/>
  <c r="L2833" i="3"/>
  <c r="O2833" i="3" s="1"/>
  <c r="K2834" i="3" s="1"/>
  <c r="M3405" i="3" l="1"/>
  <c r="I3405" i="3"/>
  <c r="N3405" i="3"/>
  <c r="A3406" i="3"/>
  <c r="G3405" i="3"/>
  <c r="C2837" i="3"/>
  <c r="D2837" i="3"/>
  <c r="F2837" i="3"/>
  <c r="B2837" i="3"/>
  <c r="E2837" i="3"/>
  <c r="J2835" i="3"/>
  <c r="H2836" i="3"/>
  <c r="L2834" i="3"/>
  <c r="O2834" i="3" s="1"/>
  <c r="K2835" i="3" s="1"/>
  <c r="P2834" i="3"/>
  <c r="M3406" i="3" l="1"/>
  <c r="I3406" i="3"/>
  <c r="N3406" i="3"/>
  <c r="A3407" i="3"/>
  <c r="G3406" i="3"/>
  <c r="F2838" i="3"/>
  <c r="D2838" i="3"/>
  <c r="E2838" i="3"/>
  <c r="B2838" i="3"/>
  <c r="H2838" i="3"/>
  <c r="C2838" i="3"/>
  <c r="J2837" i="3"/>
  <c r="H2837" i="3"/>
  <c r="J2836" i="3"/>
  <c r="L2835" i="3"/>
  <c r="O2835" i="3" s="1"/>
  <c r="K2836" i="3" s="1"/>
  <c r="M3407" i="3" l="1"/>
  <c r="I3407" i="3"/>
  <c r="N3407" i="3"/>
  <c r="A3408" i="3"/>
  <c r="G3407" i="3"/>
  <c r="J2838" i="3"/>
  <c r="O2836" i="3"/>
  <c r="K2837" i="3" s="1"/>
  <c r="L2836" i="3"/>
  <c r="D2839" i="3"/>
  <c r="C2839" i="3"/>
  <c r="B2839" i="3"/>
  <c r="E2839" i="3"/>
  <c r="H2839" i="3"/>
  <c r="F2839" i="3"/>
  <c r="P2836" i="3"/>
  <c r="P2835" i="3"/>
  <c r="P2837" i="3"/>
  <c r="L2837" i="3"/>
  <c r="M3408" i="3" l="1"/>
  <c r="I3408" i="3"/>
  <c r="N3408" i="3"/>
  <c r="A3409" i="3"/>
  <c r="G3408" i="3"/>
  <c r="E2840" i="3"/>
  <c r="J2840" i="3" s="1"/>
  <c r="F2840" i="3"/>
  <c r="D2840" i="3"/>
  <c r="C2840" i="3"/>
  <c r="H2840" i="3"/>
  <c r="B2840" i="3"/>
  <c r="O2837" i="3"/>
  <c r="K2838" i="3" s="1"/>
  <c r="J2839" i="3"/>
  <c r="M3409" i="3" l="1"/>
  <c r="I3409" i="3"/>
  <c r="N3409" i="3"/>
  <c r="A3410" i="3"/>
  <c r="G3409" i="3"/>
  <c r="F2841" i="3"/>
  <c r="E2841" i="3"/>
  <c r="C2841" i="3"/>
  <c r="D2841" i="3"/>
  <c r="B2841" i="3"/>
  <c r="P2839" i="3"/>
  <c r="L2838" i="3"/>
  <c r="O2838" i="3" s="1"/>
  <c r="K2839" i="3" s="1"/>
  <c r="P2838" i="3"/>
  <c r="M3410" i="3" l="1"/>
  <c r="I3410" i="3"/>
  <c r="N3410" i="3"/>
  <c r="A3411" i="3"/>
  <c r="G3410" i="3"/>
  <c r="D2842" i="3"/>
  <c r="B2842" i="3"/>
  <c r="C2842" i="3"/>
  <c r="E2842" i="3"/>
  <c r="F2842" i="3"/>
  <c r="L2839" i="3"/>
  <c r="O2839" i="3" s="1"/>
  <c r="K2840" i="3" s="1"/>
  <c r="H2841" i="3"/>
  <c r="M3411" i="3" l="1"/>
  <c r="I3411" i="3"/>
  <c r="N3411" i="3"/>
  <c r="A3412" i="3"/>
  <c r="G3411" i="3"/>
  <c r="L2840" i="3"/>
  <c r="O2840" i="3" s="1"/>
  <c r="K2841" i="3" s="1"/>
  <c r="F2843" i="3"/>
  <c r="E2843" i="3"/>
  <c r="B2843" i="3"/>
  <c r="D2843" i="3"/>
  <c r="C2843" i="3"/>
  <c r="J2841" i="3"/>
  <c r="H2842" i="3"/>
  <c r="J2842" i="3" s="1"/>
  <c r="M3412" i="3" l="1"/>
  <c r="I3412" i="3"/>
  <c r="N3412" i="3"/>
  <c r="A3413" i="3"/>
  <c r="G3412" i="3"/>
  <c r="D2844" i="3"/>
  <c r="C2844" i="3"/>
  <c r="F2844" i="3"/>
  <c r="B2844" i="3"/>
  <c r="E2844" i="3"/>
  <c r="H2843" i="3"/>
  <c r="L2841" i="3"/>
  <c r="O2841" i="3" s="1"/>
  <c r="K2842" i="3" s="1"/>
  <c r="P2841" i="3"/>
  <c r="P2840" i="3"/>
  <c r="M3413" i="3" l="1"/>
  <c r="I3413" i="3"/>
  <c r="N3413" i="3"/>
  <c r="A3414" i="3"/>
  <c r="G3413" i="3"/>
  <c r="J2843" i="3"/>
  <c r="B2845" i="3"/>
  <c r="E2845" i="3"/>
  <c r="F2845" i="3"/>
  <c r="D2845" i="3"/>
  <c r="C2845" i="3"/>
  <c r="H2844" i="3"/>
  <c r="L2842" i="3"/>
  <c r="O2842" i="3" s="1"/>
  <c r="K2843" i="3" s="1"/>
  <c r="M3414" i="3" l="1"/>
  <c r="I3414" i="3"/>
  <c r="N3414" i="3"/>
  <c r="A3415" i="3"/>
  <c r="G3414" i="3"/>
  <c r="B2846" i="3"/>
  <c r="H2846" i="3" s="1"/>
  <c r="E2846" i="3"/>
  <c r="C2846" i="3"/>
  <c r="D2846" i="3"/>
  <c r="F2846" i="3"/>
  <c r="J2844" i="3"/>
  <c r="H2845" i="3"/>
  <c r="J2845" i="3" s="1"/>
  <c r="P2843" i="3"/>
  <c r="P2842" i="3"/>
  <c r="L2843" i="3"/>
  <c r="O2843" i="3" s="1"/>
  <c r="K2844" i="3" s="1"/>
  <c r="M3415" i="3" l="1"/>
  <c r="I3415" i="3"/>
  <c r="N3415" i="3"/>
  <c r="A3416" i="3"/>
  <c r="G3415" i="3"/>
  <c r="L2844" i="3"/>
  <c r="O2844" i="3" s="1"/>
  <c r="K2845" i="3" s="1"/>
  <c r="J2846" i="3"/>
  <c r="P2845" i="3"/>
  <c r="H2847" i="3"/>
  <c r="E2847" i="3"/>
  <c r="D2847" i="3"/>
  <c r="C2847" i="3"/>
  <c r="F2847" i="3"/>
  <c r="B2847" i="3"/>
  <c r="P2844" i="3"/>
  <c r="M3416" i="3" l="1"/>
  <c r="I3416" i="3"/>
  <c r="N3416" i="3"/>
  <c r="A3417" i="3"/>
  <c r="G3416" i="3"/>
  <c r="B2848" i="3"/>
  <c r="D2848" i="3"/>
  <c r="C2848" i="3"/>
  <c r="F2848" i="3"/>
  <c r="E2848" i="3"/>
  <c r="L2845" i="3"/>
  <c r="O2845" i="3" s="1"/>
  <c r="K2846" i="3" s="1"/>
  <c r="J2847" i="3"/>
  <c r="M3417" i="3" l="1"/>
  <c r="I3417" i="3"/>
  <c r="N3417" i="3"/>
  <c r="A3418" i="3"/>
  <c r="G3417" i="3"/>
  <c r="L2846" i="3"/>
  <c r="O2846" i="3" s="1"/>
  <c r="K2847" i="3" s="1"/>
  <c r="C2849" i="3"/>
  <c r="B2849" i="3"/>
  <c r="E2849" i="3"/>
  <c r="F2849" i="3"/>
  <c r="D2849" i="3"/>
  <c r="H2848" i="3"/>
  <c r="P2846" i="3"/>
  <c r="M3418" i="3" l="1"/>
  <c r="I3418" i="3"/>
  <c r="N3418" i="3"/>
  <c r="A3419" i="3"/>
  <c r="G3418" i="3"/>
  <c r="J2848" i="3"/>
  <c r="H2849" i="3"/>
  <c r="L2847" i="3"/>
  <c r="O2847" i="3" s="1"/>
  <c r="K2848" i="3" s="1"/>
  <c r="M3419" i="3" l="1"/>
  <c r="I3419" i="3"/>
  <c r="N3419" i="3"/>
  <c r="A3420" i="3"/>
  <c r="G3419" i="3"/>
  <c r="J2849" i="3"/>
  <c r="L2848" i="3"/>
  <c r="O2848" i="3" s="1"/>
  <c r="K2849" i="3" s="1"/>
  <c r="P2848" i="3"/>
  <c r="P2847" i="3"/>
  <c r="F2850" i="3"/>
  <c r="E2850" i="3"/>
  <c r="D2850" i="3"/>
  <c r="B2850" i="3"/>
  <c r="H2850" i="3"/>
  <c r="C2850" i="3"/>
  <c r="M3420" i="3" l="1"/>
  <c r="I3420" i="3"/>
  <c r="N3420" i="3"/>
  <c r="A3421" i="3"/>
  <c r="G3420" i="3"/>
  <c r="D2851" i="3"/>
  <c r="F2851" i="3"/>
  <c r="C2851" i="3"/>
  <c r="E2851" i="3"/>
  <c r="B2851" i="3"/>
  <c r="H2851" i="3" s="1"/>
  <c r="J2850" i="3"/>
  <c r="P2849" i="3" s="1"/>
  <c r="L2849" i="3"/>
  <c r="O2849" i="3" s="1"/>
  <c r="K2850" i="3" s="1"/>
  <c r="M3421" i="3" l="1"/>
  <c r="I3421" i="3"/>
  <c r="N3421" i="3"/>
  <c r="A3422" i="3"/>
  <c r="G3421" i="3"/>
  <c r="L2850" i="3"/>
  <c r="O2850" i="3" s="1"/>
  <c r="K2851" i="3" s="1"/>
  <c r="M3422" i="3" l="1"/>
  <c r="I3422" i="3"/>
  <c r="N3422" i="3"/>
  <c r="A3423" i="3"/>
  <c r="G3422" i="3"/>
  <c r="C2852" i="3"/>
  <c r="B2852" i="3"/>
  <c r="F2852" i="3"/>
  <c r="D2852" i="3"/>
  <c r="E2852" i="3"/>
  <c r="J2851" i="3"/>
  <c r="M3423" i="3" l="1"/>
  <c r="I3423" i="3"/>
  <c r="N3423" i="3"/>
  <c r="A3424" i="3"/>
  <c r="G3423" i="3"/>
  <c r="C2853" i="3"/>
  <c r="F2853" i="3"/>
  <c r="D2853" i="3"/>
  <c r="E2853" i="3"/>
  <c r="B2853" i="3"/>
  <c r="L2851" i="3"/>
  <c r="O2851" i="3" s="1"/>
  <c r="K2852" i="3" s="1"/>
  <c r="H2852" i="3"/>
  <c r="J2852" i="3" s="1"/>
  <c r="P2850" i="3"/>
  <c r="M3424" i="3" l="1"/>
  <c r="I3424" i="3"/>
  <c r="N3424" i="3"/>
  <c r="A3425" i="3"/>
  <c r="G3424" i="3"/>
  <c r="F2854" i="3"/>
  <c r="E2854" i="3"/>
  <c r="B2854" i="3"/>
  <c r="C2854" i="3"/>
  <c r="D2854" i="3"/>
  <c r="P2851" i="3"/>
  <c r="H2853" i="3"/>
  <c r="L2852" i="3"/>
  <c r="O2852" i="3" s="1"/>
  <c r="K2853" i="3" s="1"/>
  <c r="M3425" i="3" l="1"/>
  <c r="I3425" i="3"/>
  <c r="N3425" i="3"/>
  <c r="A3426" i="3"/>
  <c r="G3425" i="3"/>
  <c r="J2853" i="3"/>
  <c r="H2854" i="3"/>
  <c r="L2853" i="3"/>
  <c r="D2855" i="3"/>
  <c r="F2855" i="3"/>
  <c r="C2855" i="3"/>
  <c r="E2855" i="3"/>
  <c r="B2855" i="3"/>
  <c r="O2853" i="3"/>
  <c r="K2854" i="3" s="1"/>
  <c r="J2854" i="3"/>
  <c r="M3426" i="3" l="1"/>
  <c r="I3426" i="3"/>
  <c r="N3426" i="3"/>
  <c r="A3427" i="3"/>
  <c r="G3426" i="3"/>
  <c r="D2856" i="3"/>
  <c r="F2856" i="3"/>
  <c r="B2856" i="3"/>
  <c r="H2856" i="3" s="1"/>
  <c r="C2856" i="3"/>
  <c r="E2856" i="3"/>
  <c r="H2855" i="3"/>
  <c r="L2854" i="3"/>
  <c r="O2854" i="3" s="1"/>
  <c r="K2855" i="3" s="1"/>
  <c r="J2855" i="3"/>
  <c r="P2853" i="3"/>
  <c r="P2852" i="3"/>
  <c r="M3427" i="3" l="1"/>
  <c r="I3427" i="3"/>
  <c r="N3427" i="3"/>
  <c r="A3428" i="3"/>
  <c r="G3427" i="3"/>
  <c r="L2855" i="3"/>
  <c r="O2855" i="3" s="1"/>
  <c r="K2856" i="3" s="1"/>
  <c r="P2854" i="3"/>
  <c r="M3428" i="3" l="1"/>
  <c r="I3428" i="3"/>
  <c r="N3428" i="3"/>
  <c r="A3429" i="3"/>
  <c r="G3428" i="3"/>
  <c r="D2857" i="3"/>
  <c r="C2857" i="3"/>
  <c r="E2857" i="3"/>
  <c r="B2857" i="3"/>
  <c r="J2857" i="3"/>
  <c r="F2857" i="3"/>
  <c r="H2857" i="3"/>
  <c r="J2856" i="3"/>
  <c r="L2856" i="3"/>
  <c r="O2856" i="3" s="1"/>
  <c r="K2857" i="3" s="1"/>
  <c r="M3429" i="3" l="1"/>
  <c r="I3429" i="3"/>
  <c r="N3429" i="3"/>
  <c r="A3430" i="3"/>
  <c r="G3429" i="3"/>
  <c r="C2858" i="3"/>
  <c r="F2858" i="3"/>
  <c r="B2858" i="3"/>
  <c r="D2858" i="3"/>
  <c r="H2858" i="3"/>
  <c r="E2858" i="3"/>
  <c r="P2856" i="3"/>
  <c r="P2855" i="3"/>
  <c r="L2857" i="3"/>
  <c r="O2857" i="3" s="1"/>
  <c r="M3430" i="3" l="1"/>
  <c r="I3430" i="3"/>
  <c r="N3430" i="3"/>
  <c r="A3431" i="3"/>
  <c r="G3430" i="3"/>
  <c r="K2858" i="3"/>
  <c r="J2858" i="3"/>
  <c r="M3431" i="3" l="1"/>
  <c r="I3431" i="3"/>
  <c r="N3431" i="3"/>
  <c r="A3432" i="3"/>
  <c r="G3431" i="3"/>
  <c r="E2859" i="3"/>
  <c r="J2859" i="3" s="1"/>
  <c r="C2859" i="3"/>
  <c r="H2859" i="3"/>
  <c r="B2859" i="3"/>
  <c r="D2859" i="3"/>
  <c r="F2859" i="3"/>
  <c r="L2858" i="3"/>
  <c r="P2857" i="3"/>
  <c r="O2858" i="3"/>
  <c r="M3432" i="3" l="1"/>
  <c r="I3432" i="3"/>
  <c r="N3432" i="3"/>
  <c r="A3433" i="3"/>
  <c r="G3432" i="3"/>
  <c r="E2860" i="3"/>
  <c r="B2860" i="3"/>
  <c r="F2860" i="3"/>
  <c r="D2860" i="3"/>
  <c r="C2860" i="3"/>
  <c r="P2858" i="3"/>
  <c r="K2859" i="3"/>
  <c r="M3433" i="3" l="1"/>
  <c r="I3433" i="3"/>
  <c r="N3433" i="3"/>
  <c r="A3434" i="3"/>
  <c r="G3433" i="3"/>
  <c r="D2861" i="3"/>
  <c r="F2861" i="3"/>
  <c r="C2861" i="3"/>
  <c r="E2861" i="3"/>
  <c r="B2861" i="3"/>
  <c r="H2860" i="3"/>
  <c r="L2859" i="3"/>
  <c r="O2859" i="3" s="1"/>
  <c r="K2860" i="3" s="1"/>
  <c r="M3434" i="3" l="1"/>
  <c r="I3434" i="3"/>
  <c r="N3434" i="3"/>
  <c r="A3435" i="3"/>
  <c r="G3434" i="3"/>
  <c r="E2862" i="3"/>
  <c r="F2862" i="3"/>
  <c r="B2862" i="3"/>
  <c r="D2862" i="3"/>
  <c r="C2862" i="3"/>
  <c r="H2861" i="3"/>
  <c r="J2861" i="3" s="1"/>
  <c r="J2860" i="3"/>
  <c r="M3435" i="3" l="1"/>
  <c r="I3435" i="3"/>
  <c r="N3435" i="3"/>
  <c r="A3436" i="3"/>
  <c r="G3435" i="3"/>
  <c r="E2863" i="3"/>
  <c r="D2863" i="3"/>
  <c r="C2863" i="3"/>
  <c r="F2863" i="3"/>
  <c r="B2863" i="3"/>
  <c r="P2859" i="3"/>
  <c r="P2860" i="3"/>
  <c r="H2862" i="3"/>
  <c r="J2862" i="3" s="1"/>
  <c r="P2861" i="3" s="1"/>
  <c r="L2860" i="3"/>
  <c r="O2860" i="3" s="1"/>
  <c r="K2861" i="3" s="1"/>
  <c r="M3436" i="3" l="1"/>
  <c r="I3436" i="3"/>
  <c r="N3436" i="3"/>
  <c r="A3437" i="3"/>
  <c r="G3436" i="3"/>
  <c r="B2864" i="3"/>
  <c r="E2864" i="3"/>
  <c r="F2864" i="3"/>
  <c r="D2864" i="3"/>
  <c r="C2864" i="3"/>
  <c r="L2861" i="3"/>
  <c r="O2861" i="3" s="1"/>
  <c r="K2862" i="3" s="1"/>
  <c r="H2863" i="3"/>
  <c r="M3437" i="3" l="1"/>
  <c r="I3437" i="3"/>
  <c r="N3437" i="3"/>
  <c r="A3438" i="3"/>
  <c r="G3437" i="3"/>
  <c r="J2863" i="3"/>
  <c r="H2864" i="3"/>
  <c r="E2865" i="3"/>
  <c r="C2865" i="3"/>
  <c r="F2865" i="3"/>
  <c r="B2865" i="3"/>
  <c r="H2865" i="3" s="1"/>
  <c r="D2865" i="3"/>
  <c r="J2864" i="3"/>
  <c r="L2862" i="3"/>
  <c r="O2862" i="3" s="1"/>
  <c r="K2863" i="3" s="1"/>
  <c r="M3438" i="3" l="1"/>
  <c r="I3438" i="3"/>
  <c r="N3438" i="3"/>
  <c r="A3439" i="3"/>
  <c r="G3438" i="3"/>
  <c r="C2866" i="3"/>
  <c r="E2866" i="3"/>
  <c r="F2866" i="3"/>
  <c r="B2866" i="3"/>
  <c r="H2866" i="3" s="1"/>
  <c r="D2866" i="3"/>
  <c r="L2863" i="3"/>
  <c r="O2863" i="3" s="1"/>
  <c r="K2864" i="3" s="1"/>
  <c r="P2863" i="3"/>
  <c r="P2862" i="3"/>
  <c r="M3439" i="3" l="1"/>
  <c r="I3439" i="3"/>
  <c r="N3439" i="3"/>
  <c r="A3440" i="3"/>
  <c r="G3439" i="3"/>
  <c r="J2865" i="3"/>
  <c r="L2864" i="3"/>
  <c r="O2864" i="3" s="1"/>
  <c r="K2865" i="3" s="1"/>
  <c r="M3440" i="3" l="1"/>
  <c r="I3440" i="3"/>
  <c r="N3440" i="3"/>
  <c r="A3441" i="3"/>
  <c r="G3440" i="3"/>
  <c r="L2865" i="3"/>
  <c r="O2865" i="3" s="1"/>
  <c r="K2866" i="3" s="1"/>
  <c r="J2866" i="3"/>
  <c r="P2865" i="3" s="1"/>
  <c r="P2864" i="3"/>
  <c r="D2867" i="3"/>
  <c r="E2867" i="3"/>
  <c r="F2867" i="3"/>
  <c r="B2867" i="3"/>
  <c r="C2867" i="3"/>
  <c r="M3441" i="3" l="1"/>
  <c r="I3441" i="3"/>
  <c r="N3441" i="3"/>
  <c r="A3442" i="3"/>
  <c r="G3441" i="3"/>
  <c r="D2868" i="3"/>
  <c r="E2868" i="3"/>
  <c r="C2868" i="3"/>
  <c r="F2868" i="3"/>
  <c r="B2868" i="3"/>
  <c r="L2866" i="3"/>
  <c r="O2866" i="3" s="1"/>
  <c r="K2867" i="3" s="1"/>
  <c r="H2867" i="3"/>
  <c r="J2867" i="3" s="1"/>
  <c r="P2866" i="3" s="1"/>
  <c r="M3442" i="3" l="1"/>
  <c r="I3442" i="3"/>
  <c r="N3442" i="3"/>
  <c r="A3443" i="3"/>
  <c r="G3442" i="3"/>
  <c r="B2869" i="3"/>
  <c r="C2869" i="3"/>
  <c r="D2869" i="3"/>
  <c r="E2869" i="3"/>
  <c r="F2869" i="3"/>
  <c r="L2867" i="3"/>
  <c r="O2867" i="3" s="1"/>
  <c r="K2868" i="3" s="1"/>
  <c r="H2868" i="3"/>
  <c r="M3443" i="3" l="1"/>
  <c r="I3443" i="3"/>
  <c r="N3443" i="3"/>
  <c r="A3444" i="3"/>
  <c r="G3443" i="3"/>
  <c r="D2870" i="3"/>
  <c r="C2870" i="3"/>
  <c r="E2870" i="3"/>
  <c r="F2870" i="3"/>
  <c r="B2870" i="3"/>
  <c r="J2868" i="3"/>
  <c r="L2868" i="3"/>
  <c r="O2868" i="3" s="1"/>
  <c r="K2869" i="3" s="1"/>
  <c r="H2869" i="3"/>
  <c r="J2869" i="3" s="1"/>
  <c r="M3444" i="3" l="1"/>
  <c r="I3444" i="3"/>
  <c r="N3444" i="3"/>
  <c r="A3445" i="3"/>
  <c r="G3444" i="3"/>
  <c r="H2870" i="3"/>
  <c r="P2868" i="3"/>
  <c r="P2867" i="3"/>
  <c r="L2869" i="3"/>
  <c r="O2869" i="3" s="1"/>
  <c r="K2870" i="3" s="1"/>
  <c r="M3445" i="3" l="1"/>
  <c r="I3445" i="3"/>
  <c r="N3445" i="3"/>
  <c r="A3446" i="3"/>
  <c r="G3445" i="3"/>
  <c r="J2870" i="3"/>
  <c r="L2870" i="3"/>
  <c r="O2870" i="3" s="1"/>
  <c r="B2871" i="3"/>
  <c r="F2871" i="3"/>
  <c r="E2871" i="3"/>
  <c r="J2871" i="3" s="1"/>
  <c r="D2871" i="3"/>
  <c r="C2871" i="3"/>
  <c r="H2871" i="3"/>
  <c r="M3446" i="3" l="1"/>
  <c r="I3446" i="3"/>
  <c r="N3446" i="3"/>
  <c r="A3447" i="3"/>
  <c r="G3446" i="3"/>
  <c r="F2872" i="3"/>
  <c r="E2872" i="3"/>
  <c r="B2872" i="3"/>
  <c r="D2872" i="3"/>
  <c r="C2872" i="3"/>
  <c r="L2871" i="3"/>
  <c r="P2870" i="3"/>
  <c r="P2869" i="3"/>
  <c r="K2871" i="3"/>
  <c r="M3447" i="3" l="1"/>
  <c r="I3447" i="3"/>
  <c r="N3447" i="3"/>
  <c r="A3448" i="3"/>
  <c r="G3447" i="3"/>
  <c r="C2873" i="3"/>
  <c r="E2873" i="3"/>
  <c r="B2873" i="3"/>
  <c r="D2873" i="3"/>
  <c r="F2873" i="3"/>
  <c r="H2872" i="3"/>
  <c r="O2871" i="3"/>
  <c r="K2872" i="3" s="1"/>
  <c r="M3448" i="3" l="1"/>
  <c r="I3448" i="3"/>
  <c r="N3448" i="3"/>
  <c r="A3449" i="3"/>
  <c r="G3448" i="3"/>
  <c r="F2874" i="3"/>
  <c r="D2874" i="3"/>
  <c r="B2874" i="3"/>
  <c r="E2874" i="3"/>
  <c r="C2874" i="3"/>
  <c r="J2872" i="3"/>
  <c r="H2873" i="3"/>
  <c r="J2873" i="3" s="1"/>
  <c r="M3449" i="3" l="1"/>
  <c r="I3449" i="3"/>
  <c r="N3449" i="3"/>
  <c r="A3450" i="3"/>
  <c r="G3449" i="3"/>
  <c r="D2875" i="3"/>
  <c r="B2875" i="3"/>
  <c r="C2875" i="3"/>
  <c r="F2875" i="3"/>
  <c r="E2875" i="3"/>
  <c r="L2872" i="3"/>
  <c r="O2872" i="3" s="1"/>
  <c r="K2873" i="3" s="1"/>
  <c r="P2871" i="3"/>
  <c r="P2872" i="3"/>
  <c r="H2874" i="3"/>
  <c r="M3450" i="3" l="1"/>
  <c r="I3450" i="3"/>
  <c r="N3450" i="3"/>
  <c r="A3451" i="3"/>
  <c r="G3450" i="3"/>
  <c r="J2874" i="3"/>
  <c r="H2875" i="3"/>
  <c r="E2876" i="3"/>
  <c r="F2876" i="3"/>
  <c r="C2876" i="3"/>
  <c r="B2876" i="3"/>
  <c r="H2876" i="3" s="1"/>
  <c r="D2876" i="3"/>
  <c r="J2875" i="3"/>
  <c r="O2873" i="3"/>
  <c r="K2874" i="3" s="1"/>
  <c r="L2873" i="3"/>
  <c r="M3451" i="3" l="1"/>
  <c r="I3451" i="3"/>
  <c r="N3451" i="3"/>
  <c r="A3452" i="3"/>
  <c r="G3451" i="3"/>
  <c r="L2874" i="3"/>
  <c r="O2874" i="3" s="1"/>
  <c r="K2875" i="3" s="1"/>
  <c r="J2876" i="3"/>
  <c r="P2874" i="3"/>
  <c r="P2873" i="3"/>
  <c r="M3452" i="3" l="1"/>
  <c r="I3452" i="3"/>
  <c r="N3452" i="3"/>
  <c r="A3453" i="3"/>
  <c r="G3452" i="3"/>
  <c r="F2877" i="3"/>
  <c r="D2877" i="3"/>
  <c r="C2877" i="3"/>
  <c r="B2877" i="3"/>
  <c r="E2877" i="3"/>
  <c r="L2875" i="3"/>
  <c r="O2875" i="3" s="1"/>
  <c r="K2876" i="3" s="1"/>
  <c r="P2875" i="3"/>
  <c r="M3453" i="3" l="1"/>
  <c r="I3453" i="3"/>
  <c r="N3453" i="3"/>
  <c r="A3454" i="3"/>
  <c r="G3453" i="3"/>
  <c r="L2876" i="3"/>
  <c r="O2876" i="3" s="1"/>
  <c r="K2877" i="3" s="1"/>
  <c r="B2878" i="3"/>
  <c r="C2878" i="3"/>
  <c r="E2878" i="3"/>
  <c r="D2878" i="3"/>
  <c r="F2878" i="3"/>
  <c r="H2877" i="3"/>
  <c r="J2877" i="3"/>
  <c r="M3454" i="3" l="1"/>
  <c r="I3454" i="3"/>
  <c r="N3454" i="3"/>
  <c r="A3455" i="3"/>
  <c r="G3454" i="3"/>
  <c r="D2879" i="3"/>
  <c r="E2879" i="3"/>
  <c r="F2879" i="3"/>
  <c r="B2879" i="3"/>
  <c r="C2879" i="3"/>
  <c r="P2876" i="3"/>
  <c r="H2878" i="3"/>
  <c r="M3455" i="3" l="1"/>
  <c r="I3455" i="3"/>
  <c r="N3455" i="3"/>
  <c r="A3456" i="3"/>
  <c r="G3455" i="3"/>
  <c r="J2878" i="3"/>
  <c r="L2877" i="3"/>
  <c r="O2877" i="3" s="1"/>
  <c r="K2878" i="3" s="1"/>
  <c r="J2879" i="3"/>
  <c r="H2879" i="3"/>
  <c r="M3456" i="3" l="1"/>
  <c r="I3456" i="3"/>
  <c r="N3456" i="3"/>
  <c r="A3457" i="3"/>
  <c r="G3456" i="3"/>
  <c r="L2878" i="3"/>
  <c r="O2878" i="3" s="1"/>
  <c r="K2879" i="3" s="1"/>
  <c r="D2880" i="3"/>
  <c r="E2880" i="3"/>
  <c r="F2880" i="3"/>
  <c r="C2880" i="3"/>
  <c r="B2880" i="3"/>
  <c r="P2878" i="3"/>
  <c r="P2877" i="3"/>
  <c r="M3457" i="3" l="1"/>
  <c r="I3457" i="3"/>
  <c r="N3457" i="3"/>
  <c r="A3458" i="3"/>
  <c r="G3457" i="3"/>
  <c r="C2881" i="3"/>
  <c r="E2881" i="3"/>
  <c r="B2881" i="3"/>
  <c r="D2881" i="3"/>
  <c r="F2881" i="3"/>
  <c r="L2879" i="3"/>
  <c r="O2879" i="3" s="1"/>
  <c r="K2880" i="3" s="1"/>
  <c r="H2880" i="3"/>
  <c r="M3458" i="3" l="1"/>
  <c r="I3458" i="3"/>
  <c r="N3458" i="3"/>
  <c r="A3459" i="3"/>
  <c r="G3458" i="3"/>
  <c r="J2880" i="3"/>
  <c r="L2880" i="3"/>
  <c r="O2880" i="3" s="1"/>
  <c r="K2881" i="3" s="1"/>
  <c r="B2882" i="3"/>
  <c r="C2882" i="3"/>
  <c r="E2882" i="3"/>
  <c r="D2882" i="3"/>
  <c r="F2882" i="3"/>
  <c r="H2881" i="3"/>
  <c r="J2881" i="3" s="1"/>
  <c r="M3459" i="3" l="1"/>
  <c r="I3459" i="3"/>
  <c r="N3459" i="3"/>
  <c r="A3460" i="3"/>
  <c r="G3459" i="3"/>
  <c r="F2883" i="3"/>
  <c r="D2883" i="3"/>
  <c r="B2883" i="3"/>
  <c r="C2883" i="3"/>
  <c r="E2883" i="3"/>
  <c r="H2882" i="3"/>
  <c r="J2882" i="3"/>
  <c r="P2879" i="3"/>
  <c r="P2880" i="3"/>
  <c r="M3460" i="3" l="1"/>
  <c r="I3460" i="3"/>
  <c r="N3460" i="3"/>
  <c r="A3461" i="3"/>
  <c r="G3460" i="3"/>
  <c r="F2884" i="3"/>
  <c r="D2884" i="3"/>
  <c r="E2884" i="3"/>
  <c r="C2884" i="3"/>
  <c r="B2884" i="3"/>
  <c r="J2883" i="3"/>
  <c r="P2882" i="3"/>
  <c r="H2883" i="3"/>
  <c r="L2881" i="3"/>
  <c r="O2881" i="3" s="1"/>
  <c r="K2882" i="3" s="1"/>
  <c r="P2881" i="3"/>
  <c r="M3461" i="3" l="1"/>
  <c r="I3461" i="3"/>
  <c r="N3461" i="3"/>
  <c r="A3462" i="3"/>
  <c r="G3461" i="3"/>
  <c r="B2885" i="3"/>
  <c r="D2885" i="3"/>
  <c r="C2885" i="3"/>
  <c r="E2885" i="3"/>
  <c r="F2885" i="3"/>
  <c r="L2882" i="3"/>
  <c r="O2882" i="3" s="1"/>
  <c r="K2883" i="3" s="1"/>
  <c r="H2884" i="3"/>
  <c r="M3462" i="3" l="1"/>
  <c r="I3462" i="3"/>
  <c r="N3462" i="3"/>
  <c r="A3463" i="3"/>
  <c r="G3462" i="3"/>
  <c r="L2883" i="3"/>
  <c r="O2883" i="3" s="1"/>
  <c r="K2884" i="3" s="1"/>
  <c r="J2884" i="3"/>
  <c r="H2885" i="3"/>
  <c r="E2886" i="3"/>
  <c r="F2886" i="3"/>
  <c r="D2886" i="3"/>
  <c r="C2886" i="3"/>
  <c r="B2886" i="3"/>
  <c r="M3463" i="3" l="1"/>
  <c r="I3463" i="3"/>
  <c r="N3463" i="3"/>
  <c r="A3464" i="3"/>
  <c r="G3463" i="3"/>
  <c r="J2885" i="3"/>
  <c r="H2886" i="3"/>
  <c r="L2884" i="3"/>
  <c r="O2884" i="3" s="1"/>
  <c r="K2885" i="3" s="1"/>
  <c r="P2884" i="3"/>
  <c r="P2883" i="3"/>
  <c r="M3464" i="3" l="1"/>
  <c r="I3464" i="3"/>
  <c r="N3464" i="3"/>
  <c r="A3465" i="3"/>
  <c r="G3464" i="3"/>
  <c r="J2886" i="3"/>
  <c r="L2885" i="3"/>
  <c r="O2885" i="3" s="1"/>
  <c r="K2886" i="3" s="1"/>
  <c r="P2885" i="3"/>
  <c r="F2887" i="3"/>
  <c r="E2887" i="3"/>
  <c r="C2887" i="3"/>
  <c r="B2887" i="3"/>
  <c r="H2887" i="3" s="1"/>
  <c r="D2887" i="3"/>
  <c r="M3465" i="3" l="1"/>
  <c r="I3465" i="3"/>
  <c r="N3465" i="3"/>
  <c r="A3466" i="3"/>
  <c r="G3465" i="3"/>
  <c r="B2888" i="3"/>
  <c r="C2888" i="3"/>
  <c r="D2888" i="3"/>
  <c r="E2888" i="3"/>
  <c r="F2888" i="3"/>
  <c r="J2887" i="3"/>
  <c r="L2886" i="3"/>
  <c r="O2886" i="3" s="1"/>
  <c r="K2887" i="3" s="1"/>
  <c r="M3466" i="3" l="1"/>
  <c r="I3466" i="3"/>
  <c r="N3466" i="3"/>
  <c r="A3467" i="3"/>
  <c r="G3466" i="3"/>
  <c r="L2887" i="3"/>
  <c r="O2887" i="3" s="1"/>
  <c r="K2888" i="3" s="1"/>
  <c r="H2888" i="3"/>
  <c r="P2886" i="3"/>
  <c r="M3467" i="3" l="1"/>
  <c r="I3467" i="3"/>
  <c r="N3467" i="3"/>
  <c r="A3468" i="3"/>
  <c r="G3467" i="3"/>
  <c r="J2888" i="3"/>
  <c r="L2888" i="3"/>
  <c r="O2888" i="3"/>
  <c r="K2889" i="3" s="1"/>
  <c r="B2889" i="3"/>
  <c r="C2889" i="3"/>
  <c r="F2889" i="3"/>
  <c r="D2889" i="3"/>
  <c r="H2889" i="3"/>
  <c r="E2889" i="3"/>
  <c r="M3468" i="3" l="1"/>
  <c r="I3468" i="3"/>
  <c r="N3468" i="3"/>
  <c r="A3469" i="3"/>
  <c r="G3468" i="3"/>
  <c r="F2890" i="3"/>
  <c r="B2890" i="3"/>
  <c r="H2890" i="3" s="1"/>
  <c r="E2890" i="3"/>
  <c r="D2890" i="3"/>
  <c r="C2890" i="3"/>
  <c r="J2889" i="3"/>
  <c r="P2887" i="3"/>
  <c r="M3469" i="3" l="1"/>
  <c r="I3469" i="3"/>
  <c r="N3469" i="3"/>
  <c r="A3470" i="3"/>
  <c r="G3469" i="3"/>
  <c r="C2891" i="3"/>
  <c r="D2891" i="3"/>
  <c r="E2891" i="3"/>
  <c r="F2891" i="3"/>
  <c r="B2891" i="3"/>
  <c r="J2890" i="3"/>
  <c r="P2889" i="3" s="1"/>
  <c r="L2889" i="3"/>
  <c r="O2889" i="3" s="1"/>
  <c r="K2890" i="3" s="1"/>
  <c r="P2888" i="3"/>
  <c r="M3470" i="3" l="1"/>
  <c r="I3470" i="3"/>
  <c r="N3470" i="3"/>
  <c r="A3471" i="3"/>
  <c r="G3470" i="3"/>
  <c r="H2891" i="3"/>
  <c r="L2890" i="3"/>
  <c r="O2890" i="3" s="1"/>
  <c r="K2891" i="3" s="1"/>
  <c r="M3471" i="3" l="1"/>
  <c r="I3471" i="3"/>
  <c r="N3471" i="3"/>
  <c r="A3472" i="3"/>
  <c r="G3471" i="3"/>
  <c r="J2891" i="3"/>
  <c r="B2892" i="3"/>
  <c r="C2892" i="3"/>
  <c r="E2892" i="3"/>
  <c r="J2892" i="3" s="1"/>
  <c r="H2892" i="3"/>
  <c r="D2892" i="3"/>
  <c r="F2892" i="3"/>
  <c r="M3472" i="3" l="1"/>
  <c r="I3472" i="3"/>
  <c r="N3472" i="3"/>
  <c r="A3473" i="3"/>
  <c r="G3472" i="3"/>
  <c r="D2893" i="3"/>
  <c r="B2893" i="3"/>
  <c r="H2893" i="3"/>
  <c r="C2893" i="3"/>
  <c r="F2893" i="3"/>
  <c r="E2893" i="3"/>
  <c r="L2891" i="3"/>
  <c r="O2891" i="3" s="1"/>
  <c r="K2892" i="3"/>
  <c r="P2891" i="3"/>
  <c r="P2890" i="3"/>
  <c r="M3473" i="3" l="1"/>
  <c r="I3473" i="3"/>
  <c r="N3473" i="3"/>
  <c r="A3474" i="3"/>
  <c r="G3473" i="3"/>
  <c r="B2894" i="3"/>
  <c r="H2894" i="3" s="1"/>
  <c r="D2894" i="3"/>
  <c r="F2894" i="3"/>
  <c r="E2894" i="3"/>
  <c r="C2894" i="3"/>
  <c r="J2893" i="3"/>
  <c r="L2892" i="3"/>
  <c r="O2892" i="3" s="1"/>
  <c r="K2893" i="3" s="1"/>
  <c r="M3474" i="3" l="1"/>
  <c r="I3474" i="3"/>
  <c r="N3474" i="3"/>
  <c r="A3475" i="3"/>
  <c r="G3474" i="3"/>
  <c r="J2894" i="3"/>
  <c r="P2892" i="3"/>
  <c r="M3475" i="3" l="1"/>
  <c r="I3475" i="3"/>
  <c r="N3475" i="3"/>
  <c r="A3476" i="3"/>
  <c r="G3475" i="3"/>
  <c r="D2895" i="3"/>
  <c r="F2895" i="3"/>
  <c r="E2895" i="3"/>
  <c r="J2895" i="3"/>
  <c r="C2895" i="3"/>
  <c r="H2895" i="3"/>
  <c r="B2895" i="3"/>
  <c r="L2893" i="3"/>
  <c r="O2893" i="3" s="1"/>
  <c r="K2894" i="3" s="1"/>
  <c r="P2893" i="3"/>
  <c r="M3476" i="3" l="1"/>
  <c r="I3476" i="3"/>
  <c r="N3476" i="3"/>
  <c r="A3477" i="3"/>
  <c r="G3476" i="3"/>
  <c r="F2896" i="3"/>
  <c r="H2896" i="3"/>
  <c r="B2896" i="3"/>
  <c r="D2896" i="3"/>
  <c r="C2896" i="3"/>
  <c r="E2896" i="3"/>
  <c r="J2896" i="3" s="1"/>
  <c r="P2894" i="3"/>
  <c r="O2894" i="3"/>
  <c r="K2895" i="3" s="1"/>
  <c r="L2894" i="3"/>
  <c r="M3477" i="3" l="1"/>
  <c r="I3477" i="3"/>
  <c r="N3477" i="3"/>
  <c r="A3478" i="3"/>
  <c r="G3477" i="3"/>
  <c r="P2895" i="3"/>
  <c r="D2897" i="3"/>
  <c r="B2897" i="3"/>
  <c r="F2897" i="3"/>
  <c r="E2897" i="3"/>
  <c r="J2897" i="3" s="1"/>
  <c r="H2897" i="3"/>
  <c r="C2897" i="3"/>
  <c r="L2895" i="3"/>
  <c r="O2895" i="3" s="1"/>
  <c r="K2896" i="3" s="1"/>
  <c r="M3478" i="3" l="1"/>
  <c r="I3478" i="3"/>
  <c r="N3478" i="3"/>
  <c r="A3479" i="3"/>
  <c r="G3478" i="3"/>
  <c r="F2898" i="3"/>
  <c r="C2898" i="3"/>
  <c r="E2898" i="3"/>
  <c r="D2898" i="3"/>
  <c r="B2898" i="3"/>
  <c r="P2896" i="3"/>
  <c r="L2896" i="3"/>
  <c r="O2896" i="3" s="1"/>
  <c r="K2897" i="3" s="1"/>
  <c r="M3479" i="3" l="1"/>
  <c r="I3479" i="3"/>
  <c r="N3479" i="3"/>
  <c r="A3480" i="3"/>
  <c r="G3479" i="3"/>
  <c r="L2897" i="3"/>
  <c r="O2897" i="3" s="1"/>
  <c r="K2898" i="3" s="1"/>
  <c r="J2898" i="3"/>
  <c r="H2898" i="3"/>
  <c r="M3480" i="3" l="1"/>
  <c r="I3480" i="3"/>
  <c r="N3480" i="3"/>
  <c r="A3481" i="3"/>
  <c r="G3480" i="3"/>
  <c r="P2897" i="3"/>
  <c r="L2898" i="3"/>
  <c r="O2898" i="3" s="1"/>
  <c r="K2899" i="3" s="1"/>
  <c r="F2899" i="3"/>
  <c r="D2899" i="3"/>
  <c r="C2899" i="3"/>
  <c r="B2899" i="3"/>
  <c r="E2899" i="3"/>
  <c r="H2899" i="3"/>
  <c r="M3481" i="3" l="1"/>
  <c r="I3481" i="3"/>
  <c r="N3481" i="3"/>
  <c r="A3482" i="3"/>
  <c r="G3481" i="3"/>
  <c r="J2899" i="3"/>
  <c r="D2900" i="3"/>
  <c r="E2900" i="3"/>
  <c r="F2900" i="3"/>
  <c r="C2900" i="3"/>
  <c r="B2900" i="3"/>
  <c r="M3482" i="3" l="1"/>
  <c r="I3482" i="3"/>
  <c r="N3482" i="3"/>
  <c r="A3483" i="3"/>
  <c r="G3482" i="3"/>
  <c r="B2901" i="3"/>
  <c r="C2901" i="3"/>
  <c r="F2901" i="3"/>
  <c r="E2901" i="3"/>
  <c r="D2901" i="3"/>
  <c r="H2900" i="3"/>
  <c r="J2900" i="3" s="1"/>
  <c r="L2899" i="3"/>
  <c r="O2899" i="3" s="1"/>
  <c r="K2900" i="3" s="1"/>
  <c r="P2898" i="3"/>
  <c r="P2899" i="3"/>
  <c r="M3483" i="3" l="1"/>
  <c r="I3483" i="3"/>
  <c r="N3483" i="3"/>
  <c r="A3484" i="3"/>
  <c r="G3483" i="3"/>
  <c r="E2902" i="3"/>
  <c r="B2902" i="3"/>
  <c r="C2902" i="3"/>
  <c r="F2902" i="3"/>
  <c r="D2902" i="3"/>
  <c r="H2901" i="3"/>
  <c r="M3484" i="3" l="1"/>
  <c r="I3484" i="3"/>
  <c r="N3484" i="3"/>
  <c r="A3485" i="3"/>
  <c r="G3484" i="3"/>
  <c r="E2903" i="3"/>
  <c r="B2903" i="3"/>
  <c r="F2903" i="3"/>
  <c r="C2903" i="3"/>
  <c r="D2903" i="3"/>
  <c r="L2900" i="3"/>
  <c r="O2900" i="3" s="1"/>
  <c r="K2901" i="3" s="1"/>
  <c r="H2902" i="3"/>
  <c r="J2901" i="3"/>
  <c r="L2901" i="3"/>
  <c r="M3485" i="3" l="1"/>
  <c r="I3485" i="3"/>
  <c r="N3485" i="3"/>
  <c r="A3486" i="3"/>
  <c r="G3485" i="3"/>
  <c r="J2902" i="3"/>
  <c r="F2904" i="3"/>
  <c r="E2904" i="3"/>
  <c r="B2904" i="3"/>
  <c r="H2904" i="3" s="1"/>
  <c r="C2904" i="3"/>
  <c r="D2904" i="3"/>
  <c r="O2901" i="3"/>
  <c r="K2902" i="3" s="1"/>
  <c r="P2901" i="3"/>
  <c r="P2900" i="3"/>
  <c r="H2903" i="3"/>
  <c r="J2903" i="3" s="1"/>
  <c r="M3486" i="3" l="1"/>
  <c r="I3486" i="3"/>
  <c r="N3486" i="3"/>
  <c r="A3487" i="3"/>
  <c r="G3486" i="3"/>
  <c r="D2905" i="3"/>
  <c r="C2905" i="3"/>
  <c r="F2905" i="3"/>
  <c r="E2905" i="3"/>
  <c r="B2905" i="3"/>
  <c r="O2902" i="3"/>
  <c r="K2903" i="3" s="1"/>
  <c r="L2902" i="3"/>
  <c r="L2903" i="3"/>
  <c r="P2902" i="3"/>
  <c r="M3487" i="3" l="1"/>
  <c r="I3487" i="3"/>
  <c r="N3487" i="3"/>
  <c r="A3488" i="3"/>
  <c r="G3487" i="3"/>
  <c r="F2906" i="3"/>
  <c r="C2906" i="3"/>
  <c r="E2906" i="3"/>
  <c r="D2906" i="3"/>
  <c r="B2906" i="3"/>
  <c r="H2905" i="3"/>
  <c r="J2905" i="3" s="1"/>
  <c r="O2903" i="3"/>
  <c r="K2904" i="3" s="1"/>
  <c r="J2904" i="3"/>
  <c r="M3488" i="3" l="1"/>
  <c r="I3488" i="3"/>
  <c r="N3488" i="3"/>
  <c r="A3489" i="3"/>
  <c r="G3488" i="3"/>
  <c r="E2907" i="3"/>
  <c r="F2907" i="3"/>
  <c r="C2907" i="3"/>
  <c r="D2907" i="3"/>
  <c r="B2907" i="3"/>
  <c r="H2907" i="3"/>
  <c r="H2906" i="3"/>
  <c r="P2904" i="3"/>
  <c r="P2903" i="3"/>
  <c r="L2904" i="3"/>
  <c r="O2904" i="3" s="1"/>
  <c r="K2905" i="3" s="1"/>
  <c r="M3489" i="3" l="1"/>
  <c r="I3489" i="3"/>
  <c r="N3489" i="3"/>
  <c r="A3490" i="3"/>
  <c r="G3489" i="3"/>
  <c r="J2907" i="3"/>
  <c r="L2905" i="3"/>
  <c r="O2905" i="3" s="1"/>
  <c r="K2906" i="3" s="1"/>
  <c r="B2908" i="3"/>
  <c r="E2908" i="3"/>
  <c r="C2908" i="3"/>
  <c r="F2908" i="3"/>
  <c r="D2908" i="3"/>
  <c r="J2906" i="3"/>
  <c r="M3490" i="3" l="1"/>
  <c r="I3490" i="3"/>
  <c r="N3490" i="3"/>
  <c r="A3491" i="3"/>
  <c r="G3490" i="3"/>
  <c r="F2909" i="3"/>
  <c r="B2909" i="3"/>
  <c r="E2909" i="3"/>
  <c r="C2909" i="3"/>
  <c r="D2909" i="3"/>
  <c r="L2906" i="3"/>
  <c r="O2906" i="3" s="1"/>
  <c r="K2907" i="3" s="1"/>
  <c r="P2906" i="3"/>
  <c r="P2905" i="3"/>
  <c r="H2908" i="3"/>
  <c r="M3491" i="3" l="1"/>
  <c r="I3491" i="3"/>
  <c r="N3491" i="3"/>
  <c r="A3492" i="3"/>
  <c r="G3491" i="3"/>
  <c r="D2910" i="3"/>
  <c r="F2910" i="3"/>
  <c r="B2910" i="3"/>
  <c r="C2910" i="3"/>
  <c r="E2910" i="3"/>
  <c r="L2907" i="3"/>
  <c r="O2907" i="3" s="1"/>
  <c r="K2908" i="3" s="1"/>
  <c r="J2908" i="3"/>
  <c r="H2909" i="3"/>
  <c r="M3492" i="3" l="1"/>
  <c r="I3492" i="3"/>
  <c r="N3492" i="3"/>
  <c r="A3493" i="3"/>
  <c r="G3492" i="3"/>
  <c r="F2911" i="3"/>
  <c r="H2911" i="3"/>
  <c r="J2911" i="3" s="1"/>
  <c r="D2911" i="3"/>
  <c r="E2911" i="3"/>
  <c r="C2911" i="3"/>
  <c r="B2911" i="3"/>
  <c r="J2910" i="3"/>
  <c r="J2909" i="3"/>
  <c r="P2908" i="3"/>
  <c r="P2907" i="3"/>
  <c r="L2908" i="3"/>
  <c r="O2908" i="3" s="1"/>
  <c r="K2909" i="3" s="1"/>
  <c r="H2910" i="3"/>
  <c r="M3493" i="3" l="1"/>
  <c r="I3493" i="3"/>
  <c r="N3493" i="3"/>
  <c r="A3494" i="3"/>
  <c r="G3493" i="3"/>
  <c r="E2912" i="3"/>
  <c r="F2912" i="3"/>
  <c r="B2912" i="3"/>
  <c r="H2912" i="3"/>
  <c r="C2912" i="3"/>
  <c r="D2912" i="3"/>
  <c r="P2910" i="3"/>
  <c r="P2909" i="3"/>
  <c r="L2909" i="3"/>
  <c r="O2909" i="3" s="1"/>
  <c r="K2910" i="3" s="1"/>
  <c r="M3494" i="3" l="1"/>
  <c r="I3494" i="3"/>
  <c r="N3494" i="3"/>
  <c r="A3495" i="3"/>
  <c r="G3494" i="3"/>
  <c r="L2910" i="3"/>
  <c r="O2910" i="3" s="1"/>
  <c r="K2911" i="3" s="1"/>
  <c r="J2912" i="3"/>
  <c r="E2913" i="3"/>
  <c r="B2913" i="3"/>
  <c r="H2913" i="3" s="1"/>
  <c r="C2913" i="3"/>
  <c r="F2913" i="3"/>
  <c r="D2913" i="3"/>
  <c r="M3495" i="3" l="1"/>
  <c r="I3495" i="3"/>
  <c r="N3495" i="3"/>
  <c r="G3495" i="3"/>
  <c r="A3496" i="3"/>
  <c r="L2911" i="3"/>
  <c r="O2911" i="3" s="1"/>
  <c r="K2912" i="3" s="1"/>
  <c r="P2911" i="3"/>
  <c r="M3496" i="3" l="1"/>
  <c r="I3496" i="3"/>
  <c r="N3496" i="3"/>
  <c r="G3496" i="3"/>
  <c r="A3497" i="3"/>
  <c r="L2912" i="3"/>
  <c r="O2912" i="3" s="1"/>
  <c r="K2913" i="3" s="1"/>
  <c r="C2914" i="3"/>
  <c r="F2914" i="3"/>
  <c r="B2914" i="3"/>
  <c r="H2914" i="3" s="1"/>
  <c r="E2914" i="3"/>
  <c r="D2914" i="3"/>
  <c r="J2913" i="3"/>
  <c r="M3497" i="3" l="1"/>
  <c r="I3497" i="3"/>
  <c r="N3497" i="3"/>
  <c r="G3497" i="3"/>
  <c r="A3498" i="3"/>
  <c r="J2914" i="3"/>
  <c r="L2913" i="3"/>
  <c r="O2913" i="3" s="1"/>
  <c r="K2914" i="3" s="1"/>
  <c r="P2913" i="3"/>
  <c r="P2912" i="3"/>
  <c r="M3498" i="3" l="1"/>
  <c r="I3498" i="3"/>
  <c r="N3498" i="3"/>
  <c r="A3499" i="3"/>
  <c r="G3498" i="3"/>
  <c r="L2914" i="3"/>
  <c r="O2914" i="3" s="1"/>
  <c r="C2915" i="3"/>
  <c r="E2915" i="3"/>
  <c r="D2915" i="3"/>
  <c r="F2915" i="3"/>
  <c r="B2915" i="3"/>
  <c r="K2915" i="3" s="1"/>
  <c r="M3499" i="3" l="1"/>
  <c r="I3499" i="3"/>
  <c r="N3499" i="3"/>
  <c r="G3499" i="3"/>
  <c r="A3500" i="3"/>
  <c r="H2915" i="3"/>
  <c r="M3500" i="3" l="1"/>
  <c r="I3500" i="3"/>
  <c r="N3500" i="3"/>
  <c r="A3501" i="3"/>
  <c r="G3500" i="3"/>
  <c r="J2916" i="3"/>
  <c r="B2916" i="3"/>
  <c r="D2916" i="3"/>
  <c r="E2916" i="3"/>
  <c r="C2916" i="3"/>
  <c r="F2916" i="3"/>
  <c r="H2916" i="3"/>
  <c r="J2915" i="3"/>
  <c r="L2915" i="3"/>
  <c r="O2915" i="3" s="1"/>
  <c r="K2916" i="3" s="1"/>
  <c r="M3501" i="3" l="1"/>
  <c r="I3501" i="3"/>
  <c r="N3501" i="3"/>
  <c r="A3502" i="3"/>
  <c r="G3501" i="3"/>
  <c r="L2916" i="3"/>
  <c r="O2916" i="3" s="1"/>
  <c r="E2917" i="3"/>
  <c r="F2917" i="3"/>
  <c r="C2917" i="3"/>
  <c r="B2917" i="3"/>
  <c r="D2917" i="3"/>
  <c r="P2915" i="3"/>
  <c r="P2914" i="3"/>
  <c r="M3502" i="3" l="1"/>
  <c r="I3502" i="3"/>
  <c r="N3502" i="3"/>
  <c r="G3502" i="3"/>
  <c r="A3503" i="3"/>
  <c r="K2917" i="3"/>
  <c r="H2917" i="3"/>
  <c r="B2918" i="3"/>
  <c r="C2918" i="3"/>
  <c r="D2918" i="3"/>
  <c r="F2918" i="3"/>
  <c r="E2918" i="3"/>
  <c r="M3503" i="3" l="1"/>
  <c r="I3503" i="3"/>
  <c r="N3503" i="3"/>
  <c r="A3504" i="3"/>
  <c r="G3503" i="3"/>
  <c r="E2919" i="3"/>
  <c r="B2919" i="3"/>
  <c r="F2919" i="3"/>
  <c r="D2919" i="3"/>
  <c r="C2919" i="3"/>
  <c r="J2917" i="3"/>
  <c r="H2918" i="3"/>
  <c r="M3504" i="3" l="1"/>
  <c r="I3504" i="3"/>
  <c r="N3504" i="3"/>
  <c r="G3504" i="3"/>
  <c r="A3505" i="3"/>
  <c r="H2919" i="3"/>
  <c r="J2918" i="3"/>
  <c r="J2919" i="3"/>
  <c r="P2917" i="3"/>
  <c r="P2916" i="3"/>
  <c r="L2917" i="3"/>
  <c r="O2917" i="3" s="1"/>
  <c r="K2918" i="3" s="1"/>
  <c r="M3505" i="3" l="1"/>
  <c r="I3505" i="3"/>
  <c r="N3505" i="3"/>
  <c r="G3505" i="3"/>
  <c r="A3506" i="3"/>
  <c r="L2918" i="3"/>
  <c r="B2920" i="3"/>
  <c r="D2920" i="3"/>
  <c r="F2920" i="3"/>
  <c r="C2920" i="3"/>
  <c r="E2920" i="3"/>
  <c r="H2920" i="3"/>
  <c r="J2920" i="3" s="1"/>
  <c r="P2918" i="3"/>
  <c r="O2918" i="3"/>
  <c r="K2919" i="3" s="1"/>
  <c r="M3506" i="3" l="1"/>
  <c r="I3506" i="3"/>
  <c r="N3506" i="3"/>
  <c r="A3507" i="3"/>
  <c r="G3506" i="3"/>
  <c r="P2919" i="3"/>
  <c r="B2921" i="3"/>
  <c r="F2921" i="3"/>
  <c r="D2921" i="3"/>
  <c r="E2921" i="3"/>
  <c r="H2921" i="3"/>
  <c r="J2921" i="3"/>
  <c r="C2921" i="3"/>
  <c r="L2919" i="3"/>
  <c r="O2919" i="3" s="1"/>
  <c r="K2920" i="3" s="1"/>
  <c r="M3507" i="3" l="1"/>
  <c r="I3507" i="3"/>
  <c r="N3507" i="3"/>
  <c r="G3507" i="3"/>
  <c r="A3508" i="3"/>
  <c r="P2920" i="3"/>
  <c r="L2920" i="3"/>
  <c r="O2920" i="3" s="1"/>
  <c r="K2921" i="3" s="1"/>
  <c r="B2922" i="3"/>
  <c r="F2922" i="3"/>
  <c r="D2922" i="3"/>
  <c r="E2922" i="3"/>
  <c r="C2922" i="3"/>
  <c r="M3508" i="3" l="1"/>
  <c r="I3508" i="3"/>
  <c r="N3508" i="3"/>
  <c r="G3508" i="3"/>
  <c r="A3509" i="3"/>
  <c r="E2923" i="3"/>
  <c r="F2923" i="3"/>
  <c r="B2923" i="3"/>
  <c r="C2923" i="3"/>
  <c r="D2923" i="3"/>
  <c r="L2921" i="3"/>
  <c r="O2921" i="3" s="1"/>
  <c r="K2922" i="3" s="1"/>
  <c r="H2922" i="3"/>
  <c r="J2922" i="3" s="1"/>
  <c r="M3509" i="3" l="1"/>
  <c r="I3509" i="3"/>
  <c r="N3509" i="3"/>
  <c r="G3509" i="3"/>
  <c r="A3510" i="3"/>
  <c r="F2924" i="3"/>
  <c r="B2924" i="3"/>
  <c r="C2924" i="3"/>
  <c r="D2924" i="3"/>
  <c r="E2924" i="3"/>
  <c r="P2921" i="3"/>
  <c r="H2923" i="3"/>
  <c r="J2923" i="3" s="1"/>
  <c r="L2922" i="3"/>
  <c r="O2922" i="3" s="1"/>
  <c r="K2923" i="3" s="1"/>
  <c r="M3510" i="3" l="1"/>
  <c r="I3510" i="3"/>
  <c r="N3510" i="3"/>
  <c r="A3511" i="3"/>
  <c r="G3510" i="3"/>
  <c r="C2925" i="3"/>
  <c r="D2925" i="3"/>
  <c r="B2925" i="3"/>
  <c r="H2925" i="3" s="1"/>
  <c r="J2925" i="3" s="1"/>
  <c r="F2925" i="3"/>
  <c r="E2925" i="3"/>
  <c r="L2923" i="3"/>
  <c r="O2923" i="3" s="1"/>
  <c r="K2924" i="3" s="1"/>
  <c r="P2922" i="3"/>
  <c r="H2924" i="3"/>
  <c r="J2924" i="3" s="1"/>
  <c r="M3511" i="3" l="1"/>
  <c r="I3511" i="3"/>
  <c r="N3511" i="3"/>
  <c r="A3512" i="3"/>
  <c r="G3511" i="3"/>
  <c r="F2926" i="3"/>
  <c r="B2926" i="3"/>
  <c r="C2926" i="3"/>
  <c r="D2926" i="3"/>
  <c r="E2926" i="3"/>
  <c r="P2924" i="3"/>
  <c r="P2923" i="3"/>
  <c r="M3512" i="3" l="1"/>
  <c r="I3512" i="3"/>
  <c r="N3512" i="3"/>
  <c r="A3513" i="3"/>
  <c r="G3512" i="3"/>
  <c r="D2927" i="3"/>
  <c r="F2927" i="3"/>
  <c r="B2927" i="3"/>
  <c r="C2927" i="3"/>
  <c r="E2927" i="3"/>
  <c r="L2924" i="3"/>
  <c r="O2924" i="3" s="1"/>
  <c r="K2925" i="3" s="1"/>
  <c r="H2926" i="3"/>
  <c r="H2927" i="3" s="1"/>
  <c r="M3513" i="3" l="1"/>
  <c r="I3513" i="3"/>
  <c r="N3513" i="3"/>
  <c r="G3513" i="3"/>
  <c r="A3514" i="3"/>
  <c r="D2928" i="3"/>
  <c r="C2928" i="3"/>
  <c r="E2928" i="3"/>
  <c r="B2928" i="3"/>
  <c r="H2928" i="3"/>
  <c r="F2928" i="3"/>
  <c r="L2925" i="3"/>
  <c r="O2925" i="3" s="1"/>
  <c r="K2926" i="3" s="1"/>
  <c r="J2927" i="3"/>
  <c r="J2926" i="3"/>
  <c r="M3514" i="3" l="1"/>
  <c r="I3514" i="3"/>
  <c r="N3514" i="3"/>
  <c r="G3514" i="3"/>
  <c r="A3515" i="3"/>
  <c r="J2928" i="3"/>
  <c r="E2929" i="3"/>
  <c r="F2929" i="3"/>
  <c r="C2929" i="3"/>
  <c r="D2929" i="3"/>
  <c r="B2929" i="3"/>
  <c r="P2925" i="3"/>
  <c r="P2926" i="3"/>
  <c r="L2926" i="3"/>
  <c r="O2926" i="3" s="1"/>
  <c r="K2927" i="3" s="1"/>
  <c r="P2927" i="3"/>
  <c r="M3515" i="3" l="1"/>
  <c r="I3515" i="3"/>
  <c r="N3515" i="3"/>
  <c r="A3516" i="3"/>
  <c r="G3515" i="3"/>
  <c r="B2930" i="3"/>
  <c r="F2930" i="3"/>
  <c r="E2930" i="3"/>
  <c r="C2930" i="3"/>
  <c r="D2930" i="3"/>
  <c r="L2927" i="3"/>
  <c r="O2927" i="3" s="1"/>
  <c r="K2928" i="3" s="1"/>
  <c r="H2929" i="3"/>
  <c r="J2929" i="3" s="1"/>
  <c r="P2928" i="3"/>
  <c r="M3516" i="3" l="1"/>
  <c r="I3516" i="3"/>
  <c r="N3516" i="3"/>
  <c r="A3517" i="3"/>
  <c r="G3516" i="3"/>
  <c r="L2928" i="3"/>
  <c r="O2928" i="3" s="1"/>
  <c r="K2929" i="3" s="1"/>
  <c r="H2930" i="3"/>
  <c r="M3517" i="3" l="1"/>
  <c r="I3517" i="3"/>
  <c r="N3517" i="3"/>
  <c r="A3518" i="3"/>
  <c r="G3517" i="3"/>
  <c r="J2930" i="3"/>
  <c r="O2929" i="3"/>
  <c r="K2930" i="3" s="1"/>
  <c r="F2931" i="3"/>
  <c r="E2931" i="3"/>
  <c r="D2931" i="3"/>
  <c r="C2931" i="3"/>
  <c r="B2931" i="3"/>
  <c r="L2929" i="3"/>
  <c r="M3518" i="3" l="1"/>
  <c r="I3518" i="3"/>
  <c r="N3518" i="3"/>
  <c r="A3519" i="3"/>
  <c r="G3518" i="3"/>
  <c r="H2931" i="3"/>
  <c r="J2931" i="3"/>
  <c r="L2930" i="3"/>
  <c r="O2930" i="3" s="1"/>
  <c r="K2931" i="3" s="1"/>
  <c r="P2929" i="3"/>
  <c r="M3519" i="3" l="1"/>
  <c r="I3519" i="3"/>
  <c r="N3519" i="3"/>
  <c r="G3519" i="3"/>
  <c r="A3520" i="3"/>
  <c r="D2932" i="3"/>
  <c r="C2932" i="3"/>
  <c r="E2932" i="3"/>
  <c r="F2932" i="3"/>
  <c r="B2932" i="3"/>
  <c r="H2932" i="3" s="1"/>
  <c r="J2932" i="3" s="1"/>
  <c r="P2930" i="3"/>
  <c r="M3520" i="3" l="1"/>
  <c r="I3520" i="3"/>
  <c r="N3520" i="3"/>
  <c r="A3521" i="3"/>
  <c r="G3520" i="3"/>
  <c r="P2931" i="3"/>
  <c r="L2931" i="3"/>
  <c r="O2931" i="3" s="1"/>
  <c r="K2932" i="3" s="1"/>
  <c r="M3521" i="3" l="1"/>
  <c r="I3521" i="3"/>
  <c r="N3521" i="3"/>
  <c r="G3521" i="3"/>
  <c r="A3522" i="3"/>
  <c r="L2932" i="3"/>
  <c r="O2932" i="3" s="1"/>
  <c r="K2933" i="3" s="1"/>
  <c r="F2933" i="3"/>
  <c r="B2933" i="3"/>
  <c r="H2933" i="3" s="1"/>
  <c r="C2933" i="3"/>
  <c r="E2933" i="3"/>
  <c r="J2933" i="3" s="1"/>
  <c r="D2933" i="3"/>
  <c r="M3522" i="3" l="1"/>
  <c r="I3522" i="3"/>
  <c r="N3522" i="3"/>
  <c r="A3523" i="3"/>
  <c r="G3522" i="3"/>
  <c r="P2932" i="3"/>
  <c r="L2933" i="3"/>
  <c r="O2933" i="3" s="1"/>
  <c r="M3523" i="3" l="1"/>
  <c r="I3523" i="3"/>
  <c r="N3523" i="3"/>
  <c r="A3524" i="3"/>
  <c r="G3523" i="3"/>
  <c r="B2934" i="3"/>
  <c r="F2934" i="3"/>
  <c r="E2934" i="3"/>
  <c r="C2934" i="3"/>
  <c r="K2934" i="3"/>
  <c r="H2934" i="3"/>
  <c r="D2934" i="3"/>
  <c r="M3524" i="3" l="1"/>
  <c r="I3524" i="3"/>
  <c r="N3524" i="3"/>
  <c r="A3525" i="3"/>
  <c r="G3524" i="3"/>
  <c r="J2934" i="3"/>
  <c r="C2935" i="3"/>
  <c r="D2935" i="3"/>
  <c r="E2935" i="3"/>
  <c r="F2935" i="3"/>
  <c r="B2935" i="3"/>
  <c r="K2935" i="3" s="1"/>
  <c r="L2934" i="3"/>
  <c r="O2934" i="3" s="1"/>
  <c r="M3525" i="3" l="1"/>
  <c r="I3525" i="3"/>
  <c r="N3525" i="3"/>
  <c r="A3526" i="3"/>
  <c r="G3525" i="3"/>
  <c r="H2935" i="3"/>
  <c r="P2933" i="3"/>
  <c r="M3526" i="3" l="1"/>
  <c r="I3526" i="3"/>
  <c r="N3526" i="3"/>
  <c r="A3527" i="3"/>
  <c r="G3526" i="3"/>
  <c r="J2935" i="3"/>
  <c r="E2936" i="3"/>
  <c r="C2936" i="3"/>
  <c r="D2936" i="3"/>
  <c r="F2936" i="3"/>
  <c r="B2936" i="3"/>
  <c r="K2936" i="3" s="1"/>
  <c r="H2936" i="3"/>
  <c r="L2935" i="3"/>
  <c r="O2935" i="3" s="1"/>
  <c r="M3527" i="3" l="1"/>
  <c r="I3527" i="3"/>
  <c r="N3527" i="3"/>
  <c r="A3528" i="3"/>
  <c r="G3527" i="3"/>
  <c r="J2936" i="3"/>
  <c r="P2934" i="3"/>
  <c r="M3528" i="3" l="1"/>
  <c r="I3528" i="3"/>
  <c r="N3528" i="3"/>
  <c r="A3529" i="3"/>
  <c r="G3528" i="3"/>
  <c r="P2935" i="3"/>
  <c r="C2937" i="3"/>
  <c r="E2937" i="3"/>
  <c r="B2937" i="3"/>
  <c r="H2937" i="3" s="1"/>
  <c r="F2937" i="3"/>
  <c r="D2937" i="3"/>
  <c r="M3529" i="3" l="1"/>
  <c r="I3529" i="3"/>
  <c r="N3529" i="3"/>
  <c r="A3530" i="3"/>
  <c r="G3529" i="3"/>
  <c r="L2936" i="3"/>
  <c r="O2936" i="3" s="1"/>
  <c r="K2937" i="3" s="1"/>
  <c r="M3530" i="3" l="1"/>
  <c r="I3530" i="3"/>
  <c r="N3530" i="3"/>
  <c r="A3531" i="3"/>
  <c r="G3530" i="3"/>
  <c r="C2938" i="3"/>
  <c r="D2938" i="3"/>
  <c r="F2938" i="3"/>
  <c r="E2938" i="3"/>
  <c r="B2938" i="3"/>
  <c r="L2937" i="3"/>
  <c r="O2937" i="3" s="1"/>
  <c r="J2937" i="3"/>
  <c r="M3531" i="3" l="1"/>
  <c r="I3531" i="3"/>
  <c r="N3531" i="3"/>
  <c r="A3532" i="3"/>
  <c r="G3531" i="3"/>
  <c r="K2938" i="3"/>
  <c r="P2936" i="3"/>
  <c r="H2938" i="3"/>
  <c r="J2938" i="3"/>
  <c r="P2937" i="3" s="1"/>
  <c r="M3532" i="3" l="1"/>
  <c r="I3532" i="3"/>
  <c r="N3532" i="3"/>
  <c r="A3533" i="3"/>
  <c r="G3532" i="3"/>
  <c r="L2938" i="3"/>
  <c r="O2938" i="3" s="1"/>
  <c r="K2939" i="3" s="1"/>
  <c r="B2939" i="3"/>
  <c r="H2939" i="3" s="1"/>
  <c r="F2939" i="3"/>
  <c r="C2939" i="3"/>
  <c r="D2939" i="3"/>
  <c r="E2939" i="3"/>
  <c r="M3533" i="3" l="1"/>
  <c r="I3533" i="3"/>
  <c r="N3533" i="3"/>
  <c r="A3534" i="3"/>
  <c r="G3533" i="3"/>
  <c r="J2939" i="3"/>
  <c r="M3534" i="3" l="1"/>
  <c r="I3534" i="3"/>
  <c r="N3534" i="3"/>
  <c r="A3535" i="3"/>
  <c r="G3534" i="3"/>
  <c r="B2940" i="3"/>
  <c r="E2940" i="3"/>
  <c r="F2940" i="3"/>
  <c r="D2940" i="3"/>
  <c r="C2940" i="3"/>
  <c r="P2938" i="3"/>
  <c r="M3535" i="3" l="1"/>
  <c r="I3535" i="3"/>
  <c r="N3535" i="3"/>
  <c r="A3536" i="3"/>
  <c r="G3535" i="3"/>
  <c r="B2941" i="3"/>
  <c r="C2941" i="3"/>
  <c r="D2941" i="3"/>
  <c r="E2941" i="3"/>
  <c r="F2941" i="3"/>
  <c r="K2940" i="3"/>
  <c r="H2940" i="3"/>
  <c r="J2940" i="3" s="1"/>
  <c r="L2939" i="3"/>
  <c r="O2939" i="3" s="1"/>
  <c r="M3536" i="3" l="1"/>
  <c r="I3536" i="3"/>
  <c r="N3536" i="3"/>
  <c r="A3537" i="3"/>
  <c r="G3536" i="3"/>
  <c r="D2942" i="3"/>
  <c r="C2942" i="3"/>
  <c r="B2942" i="3"/>
  <c r="E2942" i="3"/>
  <c r="F2942" i="3"/>
  <c r="P2939" i="3"/>
  <c r="H2941" i="3"/>
  <c r="L2940" i="3"/>
  <c r="O2940" i="3" s="1"/>
  <c r="K2941" i="3" s="1"/>
  <c r="M3537" i="3" l="1"/>
  <c r="I3537" i="3"/>
  <c r="N3537" i="3"/>
  <c r="A3538" i="3"/>
  <c r="G3537" i="3"/>
  <c r="J2941" i="3"/>
  <c r="L2941" i="3"/>
  <c r="O2941" i="3" s="1"/>
  <c r="K2942" i="3" s="1"/>
  <c r="F2943" i="3"/>
  <c r="B2943" i="3"/>
  <c r="D2943" i="3"/>
  <c r="E2943" i="3"/>
  <c r="C2943" i="3"/>
  <c r="H2942" i="3"/>
  <c r="J2942" i="3" s="1"/>
  <c r="M3538" i="3" l="1"/>
  <c r="I3538" i="3"/>
  <c r="N3538" i="3"/>
  <c r="A3539" i="3"/>
  <c r="G3538" i="3"/>
  <c r="E2944" i="3"/>
  <c r="F2944" i="3"/>
  <c r="D2944" i="3"/>
  <c r="B2944" i="3"/>
  <c r="C2944" i="3"/>
  <c r="H2943" i="3"/>
  <c r="J2943" i="3" s="1"/>
  <c r="P2942" i="3"/>
  <c r="P2941" i="3"/>
  <c r="P2940" i="3"/>
  <c r="M3539" i="3" l="1"/>
  <c r="I3539" i="3"/>
  <c r="N3539" i="3"/>
  <c r="A3540" i="3"/>
  <c r="G3539" i="3"/>
  <c r="E2945" i="3"/>
  <c r="B2945" i="3"/>
  <c r="D2945" i="3"/>
  <c r="C2945" i="3"/>
  <c r="F2945" i="3"/>
  <c r="L2942" i="3"/>
  <c r="O2942" i="3" s="1"/>
  <c r="K2943" i="3" s="1"/>
  <c r="H2944" i="3"/>
  <c r="M3540" i="3" l="1"/>
  <c r="I3540" i="3"/>
  <c r="N3540" i="3"/>
  <c r="A3541" i="3"/>
  <c r="G3540" i="3"/>
  <c r="D2946" i="3"/>
  <c r="E2946" i="3"/>
  <c r="B2946" i="3"/>
  <c r="F2946" i="3"/>
  <c r="C2946" i="3"/>
  <c r="J2944" i="3"/>
  <c r="L2943" i="3"/>
  <c r="O2943" i="3"/>
  <c r="K2944" i="3" s="1"/>
  <c r="H2945" i="3"/>
  <c r="M3541" i="3" l="1"/>
  <c r="I3541" i="3"/>
  <c r="N3541" i="3"/>
  <c r="A3542" i="3"/>
  <c r="G3541" i="3"/>
  <c r="D2947" i="3"/>
  <c r="F2947" i="3"/>
  <c r="E2947" i="3"/>
  <c r="C2947" i="3"/>
  <c r="B2947" i="3"/>
  <c r="J2945" i="3"/>
  <c r="P2945" i="3" s="1"/>
  <c r="H2946" i="3"/>
  <c r="J2946" i="3" s="1"/>
  <c r="L2944" i="3"/>
  <c r="O2944" i="3" s="1"/>
  <c r="K2945" i="3" s="1"/>
  <c r="P2943" i="3"/>
  <c r="M3542" i="3" l="1"/>
  <c r="I3542" i="3"/>
  <c r="N3542" i="3"/>
  <c r="A3543" i="3"/>
  <c r="G3542" i="3"/>
  <c r="F2948" i="3"/>
  <c r="C2948" i="3"/>
  <c r="E2948" i="3"/>
  <c r="B2948" i="3"/>
  <c r="D2948" i="3"/>
  <c r="L2945" i="3"/>
  <c r="O2945" i="3" s="1"/>
  <c r="K2946" i="3" s="1"/>
  <c r="P2944" i="3"/>
  <c r="H2947" i="3"/>
  <c r="M3543" i="3" l="1"/>
  <c r="I3543" i="3"/>
  <c r="N3543" i="3"/>
  <c r="A3544" i="3"/>
  <c r="G3543" i="3"/>
  <c r="L2946" i="3"/>
  <c r="O2946" i="3" s="1"/>
  <c r="K2947" i="3" s="1"/>
  <c r="J2947" i="3"/>
  <c r="H2948" i="3"/>
  <c r="E2949" i="3"/>
  <c r="F2949" i="3"/>
  <c r="C2949" i="3"/>
  <c r="B2949" i="3"/>
  <c r="H2949" i="3"/>
  <c r="D2949" i="3"/>
  <c r="M3544" i="3" l="1"/>
  <c r="I3544" i="3"/>
  <c r="N3544" i="3"/>
  <c r="A3545" i="3"/>
  <c r="G3544" i="3"/>
  <c r="C2950" i="3"/>
  <c r="F2950" i="3"/>
  <c r="D2950" i="3"/>
  <c r="E2950" i="3"/>
  <c r="B2950" i="3"/>
  <c r="L2947" i="3"/>
  <c r="O2947" i="3" s="1"/>
  <c r="K2948" i="3" s="1"/>
  <c r="J2949" i="3"/>
  <c r="P2947" i="3"/>
  <c r="P2946" i="3"/>
  <c r="J2948" i="3"/>
  <c r="P2948" i="3" s="1"/>
  <c r="M3545" i="3" l="1"/>
  <c r="I3545" i="3"/>
  <c r="N3545" i="3"/>
  <c r="A3546" i="3"/>
  <c r="G3545" i="3"/>
  <c r="L2948" i="3"/>
  <c r="O2948" i="3" s="1"/>
  <c r="K2949" i="3" s="1"/>
  <c r="E2951" i="3"/>
  <c r="C2951" i="3"/>
  <c r="B2951" i="3"/>
  <c r="D2951" i="3"/>
  <c r="F2951" i="3"/>
  <c r="H2950" i="3"/>
  <c r="J2950" i="3"/>
  <c r="M3546" i="3" l="1"/>
  <c r="I3546" i="3"/>
  <c r="N3546" i="3"/>
  <c r="A3547" i="3"/>
  <c r="G3546" i="3"/>
  <c r="L2949" i="3"/>
  <c r="O2949" i="3" s="1"/>
  <c r="K2950" i="3" s="1"/>
  <c r="H2951" i="3"/>
  <c r="J2951" i="3" s="1"/>
  <c r="P2950" i="3" s="1"/>
  <c r="P2949" i="3"/>
  <c r="M3547" i="3" l="1"/>
  <c r="I3547" i="3"/>
  <c r="N3547" i="3"/>
  <c r="A3548" i="3"/>
  <c r="G3547" i="3"/>
  <c r="L2950" i="3"/>
  <c r="O2950" i="3" s="1"/>
  <c r="K2951" i="3" s="1"/>
  <c r="D2952" i="3"/>
  <c r="B2952" i="3"/>
  <c r="C2952" i="3"/>
  <c r="E2952" i="3"/>
  <c r="F2952" i="3"/>
  <c r="H2952" i="3"/>
  <c r="M3548" i="3" l="1"/>
  <c r="I3548" i="3"/>
  <c r="N3548" i="3"/>
  <c r="A3549" i="3"/>
  <c r="G3548" i="3"/>
  <c r="L2951" i="3"/>
  <c r="O2951" i="3" s="1"/>
  <c r="K2952" i="3" s="1"/>
  <c r="J2952" i="3"/>
  <c r="M3549" i="3" l="1"/>
  <c r="I3549" i="3"/>
  <c r="N3549" i="3"/>
  <c r="A3550" i="3"/>
  <c r="G3549" i="3"/>
  <c r="E2953" i="3"/>
  <c r="F2953" i="3"/>
  <c r="D2953" i="3"/>
  <c r="C2953" i="3"/>
  <c r="B2953" i="3"/>
  <c r="H2953" i="3" s="1"/>
  <c r="P2951" i="3"/>
  <c r="M3550" i="3" l="1"/>
  <c r="I3550" i="3"/>
  <c r="N3550" i="3"/>
  <c r="A3551" i="3"/>
  <c r="G3550" i="3"/>
  <c r="L2952" i="3"/>
  <c r="O2952" i="3" s="1"/>
  <c r="K2953" i="3" s="1"/>
  <c r="M3551" i="3" l="1"/>
  <c r="I3551" i="3"/>
  <c r="N3551" i="3"/>
  <c r="A3552" i="3"/>
  <c r="G3551" i="3"/>
  <c r="C2954" i="3"/>
  <c r="E2954" i="3"/>
  <c r="D2954" i="3"/>
  <c r="B2954" i="3"/>
  <c r="F2954" i="3"/>
  <c r="J2953" i="3"/>
  <c r="L2953" i="3"/>
  <c r="O2953" i="3" s="1"/>
  <c r="M3552" i="3" l="1"/>
  <c r="I3552" i="3"/>
  <c r="N3552" i="3"/>
  <c r="A3553" i="3"/>
  <c r="G3552" i="3"/>
  <c r="E2955" i="3"/>
  <c r="B2955" i="3"/>
  <c r="C2955" i="3"/>
  <c r="D2955" i="3"/>
  <c r="F2955" i="3"/>
  <c r="H2954" i="3"/>
  <c r="P2952" i="3"/>
  <c r="J2954" i="3"/>
  <c r="P2953" i="3" s="1"/>
  <c r="K2954" i="3"/>
  <c r="M3553" i="3" l="1"/>
  <c r="I3553" i="3"/>
  <c r="N3553" i="3"/>
  <c r="A3554" i="3"/>
  <c r="G3553" i="3"/>
  <c r="C2956" i="3"/>
  <c r="E2956" i="3"/>
  <c r="F2956" i="3"/>
  <c r="D2956" i="3"/>
  <c r="B2956" i="3"/>
  <c r="H2955" i="3"/>
  <c r="M3554" i="3" l="1"/>
  <c r="I3554" i="3"/>
  <c r="N3554" i="3"/>
  <c r="A3555" i="3"/>
  <c r="G3554" i="3"/>
  <c r="J2955" i="3"/>
  <c r="C2957" i="3"/>
  <c r="B2957" i="3"/>
  <c r="D2957" i="3"/>
  <c r="E2957" i="3"/>
  <c r="F2957" i="3"/>
  <c r="L2954" i="3"/>
  <c r="O2954" i="3" s="1"/>
  <c r="K2955" i="3" s="1"/>
  <c r="H2956" i="3"/>
  <c r="M3555" i="3" l="1"/>
  <c r="I3555" i="3"/>
  <c r="N3555" i="3"/>
  <c r="A3556" i="3"/>
  <c r="G3555" i="3"/>
  <c r="B2958" i="3"/>
  <c r="C2958" i="3"/>
  <c r="D2958" i="3"/>
  <c r="F2958" i="3"/>
  <c r="E2958" i="3"/>
  <c r="J2956" i="3"/>
  <c r="P2956" i="3" s="1"/>
  <c r="H2957" i="3"/>
  <c r="J2957" i="3"/>
  <c r="L2955" i="3"/>
  <c r="O2955" i="3" s="1"/>
  <c r="K2956" i="3" s="1"/>
  <c r="P2954" i="3"/>
  <c r="M3556" i="3" l="1"/>
  <c r="I3556" i="3"/>
  <c r="N3556" i="3"/>
  <c r="A3557" i="3"/>
  <c r="G3556" i="3"/>
  <c r="L2956" i="3"/>
  <c r="O2956" i="3" s="1"/>
  <c r="K2957" i="3" s="1"/>
  <c r="D2959" i="3"/>
  <c r="C2959" i="3"/>
  <c r="E2959" i="3"/>
  <c r="B2959" i="3"/>
  <c r="F2959" i="3"/>
  <c r="H2958" i="3"/>
  <c r="P2955" i="3"/>
  <c r="M3557" i="3" l="1"/>
  <c r="I3557" i="3"/>
  <c r="N3557" i="3"/>
  <c r="G3557" i="3"/>
  <c r="A3558" i="3"/>
  <c r="J2958" i="3"/>
  <c r="H2959" i="3"/>
  <c r="J2959" i="3"/>
  <c r="L2957" i="3"/>
  <c r="O2957" i="3" s="1"/>
  <c r="K2958" i="3" s="1"/>
  <c r="M3558" i="3" l="1"/>
  <c r="I3558" i="3"/>
  <c r="N3558" i="3"/>
  <c r="A3559" i="3"/>
  <c r="G3558" i="3"/>
  <c r="L2958" i="3"/>
  <c r="O2958" i="3" s="1"/>
  <c r="K2959" i="3" s="1"/>
  <c r="H2960" i="3"/>
  <c r="E2960" i="3"/>
  <c r="B2960" i="3"/>
  <c r="C2960" i="3"/>
  <c r="D2960" i="3"/>
  <c r="F2960" i="3"/>
  <c r="P2958" i="3"/>
  <c r="P2957" i="3"/>
  <c r="M3559" i="3" l="1"/>
  <c r="I3559" i="3"/>
  <c r="N3559" i="3"/>
  <c r="A3560" i="3"/>
  <c r="G3559" i="3"/>
  <c r="B2961" i="3"/>
  <c r="C2961" i="3"/>
  <c r="F2961" i="3"/>
  <c r="D2961" i="3"/>
  <c r="E2961" i="3"/>
  <c r="L2959" i="3"/>
  <c r="O2959" i="3" s="1"/>
  <c r="K2960" i="3" s="1"/>
  <c r="M3560" i="3" l="1"/>
  <c r="I3560" i="3"/>
  <c r="N3560" i="3"/>
  <c r="A3561" i="3"/>
  <c r="G3560" i="3"/>
  <c r="F2962" i="3"/>
  <c r="D2962" i="3"/>
  <c r="C2962" i="3"/>
  <c r="B2962" i="3"/>
  <c r="E2962" i="3"/>
  <c r="J2960" i="3"/>
  <c r="L2960" i="3"/>
  <c r="O2960" i="3" s="1"/>
  <c r="K2961" i="3" s="1"/>
  <c r="H2961" i="3"/>
  <c r="M3561" i="3" l="1"/>
  <c r="I3561" i="3"/>
  <c r="N3561" i="3"/>
  <c r="A3562" i="3"/>
  <c r="G3561" i="3"/>
  <c r="J2961" i="3"/>
  <c r="L2961" i="3"/>
  <c r="O2961" i="3" s="1"/>
  <c r="K2962" i="3" s="1"/>
  <c r="H2962" i="3"/>
  <c r="P2959" i="3"/>
  <c r="P2960" i="3"/>
  <c r="M3562" i="3" l="1"/>
  <c r="I3562" i="3"/>
  <c r="N3562" i="3"/>
  <c r="A3563" i="3"/>
  <c r="G3562" i="3"/>
  <c r="J2962" i="3"/>
  <c r="L2962" i="3"/>
  <c r="O2962" i="3" s="1"/>
  <c r="F2963" i="3"/>
  <c r="C2963" i="3"/>
  <c r="E2963" i="3"/>
  <c r="B2963" i="3"/>
  <c r="D2963" i="3"/>
  <c r="P2961" i="3"/>
  <c r="M3563" i="3" l="1"/>
  <c r="I3563" i="3"/>
  <c r="N3563" i="3"/>
  <c r="A3564" i="3"/>
  <c r="G3563" i="3"/>
  <c r="D2964" i="3"/>
  <c r="F2964" i="3"/>
  <c r="E2964" i="3"/>
  <c r="C2964" i="3"/>
  <c r="B2964" i="3"/>
  <c r="H2963" i="3"/>
  <c r="K2963" i="3"/>
  <c r="M3564" i="3" l="1"/>
  <c r="I3564" i="3"/>
  <c r="N3564" i="3"/>
  <c r="A3565" i="3"/>
  <c r="G3564" i="3"/>
  <c r="B2965" i="3"/>
  <c r="C2965" i="3"/>
  <c r="D2965" i="3"/>
  <c r="F2965" i="3"/>
  <c r="E2965" i="3"/>
  <c r="J2963" i="3"/>
  <c r="L2963" i="3"/>
  <c r="O2963" i="3" s="1"/>
  <c r="K2964" i="3" s="1"/>
  <c r="J2964" i="3"/>
  <c r="H2964" i="3"/>
  <c r="M3565" i="3" l="1"/>
  <c r="I3565" i="3"/>
  <c r="N3565" i="3"/>
  <c r="A3566" i="3"/>
  <c r="G3565" i="3"/>
  <c r="F2966" i="3"/>
  <c r="C2966" i="3"/>
  <c r="B2966" i="3"/>
  <c r="D2966" i="3"/>
  <c r="E2966" i="3"/>
  <c r="P2963" i="3"/>
  <c r="P2962" i="3"/>
  <c r="H2965" i="3"/>
  <c r="J2965" i="3" s="1"/>
  <c r="P2964" i="3" s="1"/>
  <c r="M3566" i="3" l="1"/>
  <c r="I3566" i="3"/>
  <c r="N3566" i="3"/>
  <c r="A3567" i="3"/>
  <c r="G3566" i="3"/>
  <c r="D2967" i="3"/>
  <c r="E2967" i="3"/>
  <c r="B2967" i="3"/>
  <c r="C2967" i="3"/>
  <c r="F2967" i="3"/>
  <c r="L2964" i="3"/>
  <c r="O2964" i="3" s="1"/>
  <c r="K2965" i="3" s="1"/>
  <c r="H2966" i="3"/>
  <c r="M3567" i="3" l="1"/>
  <c r="I3567" i="3"/>
  <c r="N3567" i="3"/>
  <c r="A3568" i="3"/>
  <c r="G3567" i="3"/>
  <c r="J2966" i="3"/>
  <c r="B2968" i="3"/>
  <c r="F2968" i="3"/>
  <c r="C2968" i="3"/>
  <c r="E2968" i="3"/>
  <c r="D2968" i="3"/>
  <c r="L2965" i="3"/>
  <c r="H2967" i="3"/>
  <c r="J2967" i="3" s="1"/>
  <c r="O2965" i="3"/>
  <c r="K2966" i="3" s="1"/>
  <c r="M3568" i="3" l="1"/>
  <c r="I3568" i="3"/>
  <c r="N3568" i="3"/>
  <c r="A3569" i="3"/>
  <c r="G3568" i="3"/>
  <c r="D2969" i="3"/>
  <c r="C2969" i="3"/>
  <c r="B2969" i="3"/>
  <c r="F2969" i="3"/>
  <c r="E2969" i="3"/>
  <c r="H2968" i="3"/>
  <c r="L2966" i="3"/>
  <c r="O2966" i="3" s="1"/>
  <c r="K2967" i="3" s="1"/>
  <c r="P2966" i="3"/>
  <c r="P2965" i="3"/>
  <c r="M3569" i="3" l="1"/>
  <c r="I3569" i="3"/>
  <c r="N3569" i="3"/>
  <c r="A3570" i="3"/>
  <c r="G3569" i="3"/>
  <c r="J2968" i="3"/>
  <c r="H2969" i="3"/>
  <c r="F2970" i="3"/>
  <c r="B2970" i="3"/>
  <c r="D2970" i="3"/>
  <c r="E2970" i="3"/>
  <c r="C2970" i="3"/>
  <c r="L2967" i="3"/>
  <c r="O2967" i="3" s="1"/>
  <c r="K2968" i="3" s="1"/>
  <c r="M3570" i="3" l="1"/>
  <c r="I3570" i="3"/>
  <c r="N3570" i="3"/>
  <c r="A3571" i="3"/>
  <c r="G3570" i="3"/>
  <c r="F2971" i="3"/>
  <c r="C2971" i="3"/>
  <c r="B2971" i="3"/>
  <c r="E2971" i="3"/>
  <c r="D2971" i="3"/>
  <c r="J2969" i="3"/>
  <c r="H2970" i="3"/>
  <c r="L2968" i="3"/>
  <c r="O2968" i="3" s="1"/>
  <c r="K2969" i="3" s="1"/>
  <c r="P2968" i="3"/>
  <c r="P2967" i="3"/>
  <c r="M3571" i="3" l="1"/>
  <c r="I3571" i="3"/>
  <c r="N3571" i="3"/>
  <c r="A3572" i="3"/>
  <c r="G3571" i="3"/>
  <c r="B2972" i="3"/>
  <c r="C2972" i="3"/>
  <c r="F2972" i="3"/>
  <c r="E2972" i="3"/>
  <c r="D2972" i="3"/>
  <c r="L2969" i="3"/>
  <c r="O2969" i="3" s="1"/>
  <c r="K2970" i="3" s="1"/>
  <c r="J2970" i="3"/>
  <c r="P2970" i="3" s="1"/>
  <c r="H2971" i="3"/>
  <c r="J2971" i="3"/>
  <c r="M3572" i="3" l="1"/>
  <c r="I3572" i="3"/>
  <c r="N3572" i="3"/>
  <c r="A3573" i="3"/>
  <c r="G3572" i="3"/>
  <c r="F2973" i="3"/>
  <c r="D2973" i="3"/>
  <c r="C2973" i="3"/>
  <c r="B2973" i="3"/>
  <c r="E2973" i="3"/>
  <c r="H2972" i="3"/>
  <c r="P2969" i="3"/>
  <c r="L2970" i="3"/>
  <c r="O2970" i="3" s="1"/>
  <c r="K2971" i="3" s="1"/>
  <c r="M3573" i="3" l="1"/>
  <c r="I3573" i="3"/>
  <c r="N3573" i="3"/>
  <c r="A3574" i="3"/>
  <c r="G3573" i="3"/>
  <c r="L2971" i="3"/>
  <c r="O2971" i="3" s="1"/>
  <c r="K2972" i="3" s="1"/>
  <c r="J2972" i="3"/>
  <c r="H2973" i="3"/>
  <c r="J2973" i="3"/>
  <c r="M3574" i="3" l="1"/>
  <c r="I3574" i="3"/>
  <c r="N3574" i="3"/>
  <c r="A3575" i="3"/>
  <c r="G3574" i="3"/>
  <c r="F2974" i="3"/>
  <c r="B2974" i="3"/>
  <c r="D2974" i="3"/>
  <c r="E2974" i="3"/>
  <c r="H2974" i="3"/>
  <c r="J2974" i="3" s="1"/>
  <c r="C2974" i="3"/>
  <c r="P2972" i="3"/>
  <c r="P2971" i="3"/>
  <c r="L2972" i="3"/>
  <c r="O2972" i="3" s="1"/>
  <c r="K2973" i="3" s="1"/>
  <c r="M3575" i="3" l="1"/>
  <c r="I3575" i="3"/>
  <c r="N3575" i="3"/>
  <c r="A3576" i="3"/>
  <c r="G3575" i="3"/>
  <c r="F2975" i="3"/>
  <c r="C2975" i="3"/>
  <c r="E2975" i="3"/>
  <c r="D2975" i="3"/>
  <c r="B2975" i="3"/>
  <c r="H2975" i="3"/>
  <c r="P2973" i="3"/>
  <c r="L2973" i="3"/>
  <c r="O2973" i="3" s="1"/>
  <c r="K2974" i="3" s="1"/>
  <c r="M3576" i="3" l="1"/>
  <c r="I3576" i="3"/>
  <c r="N3576" i="3"/>
  <c r="A3577" i="3"/>
  <c r="G3576" i="3"/>
  <c r="J2975" i="3"/>
  <c r="D2976" i="3"/>
  <c r="C2976" i="3"/>
  <c r="F2976" i="3"/>
  <c r="B2976" i="3"/>
  <c r="E2976" i="3"/>
  <c r="L2974" i="3"/>
  <c r="O2974" i="3" s="1"/>
  <c r="K2975" i="3" s="1"/>
  <c r="M3577" i="3" l="1"/>
  <c r="I3577" i="3"/>
  <c r="N3577" i="3"/>
  <c r="A3578" i="3"/>
  <c r="G3577" i="3"/>
  <c r="L2975" i="3"/>
  <c r="O2975" i="3" s="1"/>
  <c r="K2976" i="3" s="1"/>
  <c r="H2976" i="3"/>
  <c r="P2974" i="3"/>
  <c r="M3578" i="3" l="1"/>
  <c r="I3578" i="3"/>
  <c r="N3578" i="3"/>
  <c r="A3579" i="3"/>
  <c r="G3578" i="3"/>
  <c r="J2976" i="3"/>
  <c r="L2976" i="3"/>
  <c r="O2976" i="3" s="1"/>
  <c r="H2977" i="3"/>
  <c r="C2977" i="3"/>
  <c r="B2977" i="3"/>
  <c r="D2977" i="3"/>
  <c r="F2977" i="3"/>
  <c r="E2977" i="3"/>
  <c r="M3579" i="3" l="1"/>
  <c r="I3579" i="3"/>
  <c r="N3579" i="3"/>
  <c r="A3580" i="3"/>
  <c r="G3579" i="3"/>
  <c r="E2978" i="3"/>
  <c r="D2978" i="3"/>
  <c r="B2978" i="3"/>
  <c r="C2978" i="3"/>
  <c r="F2978" i="3"/>
  <c r="H2978" i="3"/>
  <c r="J2978" i="3" s="1"/>
  <c r="K2977" i="3"/>
  <c r="J2977" i="3"/>
  <c r="P2976" i="3"/>
  <c r="P2975" i="3"/>
  <c r="M3580" i="3" l="1"/>
  <c r="I3580" i="3"/>
  <c r="N3580" i="3"/>
  <c r="A3581" i="3"/>
  <c r="G3580" i="3"/>
  <c r="B2979" i="3"/>
  <c r="F2979" i="3"/>
  <c r="C2979" i="3"/>
  <c r="D2979" i="3"/>
  <c r="E2979" i="3"/>
  <c r="P2977" i="3"/>
  <c r="L2977" i="3"/>
  <c r="O2977" i="3" s="1"/>
  <c r="K2978" i="3" s="1"/>
  <c r="M3581" i="3" l="1"/>
  <c r="I3581" i="3"/>
  <c r="N3581" i="3"/>
  <c r="A3582" i="3"/>
  <c r="G3581" i="3"/>
  <c r="B2980" i="3"/>
  <c r="C2980" i="3"/>
  <c r="D2980" i="3"/>
  <c r="E2980" i="3"/>
  <c r="F2980" i="3"/>
  <c r="H2979" i="3"/>
  <c r="J2979" i="3" s="1"/>
  <c r="L2978" i="3"/>
  <c r="O2978" i="3" s="1"/>
  <c r="K2979" i="3" s="1"/>
  <c r="M3582" i="3" l="1"/>
  <c r="I3582" i="3"/>
  <c r="N3582" i="3"/>
  <c r="A3583" i="3"/>
  <c r="G3582" i="3"/>
  <c r="H2980" i="3"/>
  <c r="L2979" i="3"/>
  <c r="O2979" i="3" s="1"/>
  <c r="K2980" i="3" s="1"/>
  <c r="P2978" i="3"/>
  <c r="M3583" i="3" l="1"/>
  <c r="I3583" i="3"/>
  <c r="N3583" i="3"/>
  <c r="A3584" i="3"/>
  <c r="G3583" i="3"/>
  <c r="J2980" i="3"/>
  <c r="L2980" i="3"/>
  <c r="O2980" i="3" s="1"/>
  <c r="K2981" i="3" s="1"/>
  <c r="D2981" i="3"/>
  <c r="B2981" i="3"/>
  <c r="H2981" i="3"/>
  <c r="F2981" i="3"/>
  <c r="E2981" i="3"/>
  <c r="C2981" i="3"/>
  <c r="M3584" i="3" l="1"/>
  <c r="I3584" i="3"/>
  <c r="N3584" i="3"/>
  <c r="A3585" i="3"/>
  <c r="G3584" i="3"/>
  <c r="B2982" i="3"/>
  <c r="E2982" i="3"/>
  <c r="F2982" i="3"/>
  <c r="D2982" i="3"/>
  <c r="C2982" i="3"/>
  <c r="J2981" i="3"/>
  <c r="P2979" i="3"/>
  <c r="M3585" i="3" l="1"/>
  <c r="I3585" i="3"/>
  <c r="N3585" i="3"/>
  <c r="A3586" i="3"/>
  <c r="G3585" i="3"/>
  <c r="D2983" i="3"/>
  <c r="E2983" i="3"/>
  <c r="B2983" i="3"/>
  <c r="C2983" i="3"/>
  <c r="F2983" i="3"/>
  <c r="H2982" i="3"/>
  <c r="J2982" i="3" s="1"/>
  <c r="P2981" i="3"/>
  <c r="L2981" i="3"/>
  <c r="O2981" i="3" s="1"/>
  <c r="K2982" i="3" s="1"/>
  <c r="P2980" i="3"/>
  <c r="M3586" i="3" l="1"/>
  <c r="I3586" i="3"/>
  <c r="N3586" i="3"/>
  <c r="A3587" i="3"/>
  <c r="G3586" i="3"/>
  <c r="C2984" i="3"/>
  <c r="F2984" i="3"/>
  <c r="D2984" i="3"/>
  <c r="B2984" i="3"/>
  <c r="E2984" i="3"/>
  <c r="L2982" i="3"/>
  <c r="O2982" i="3" s="1"/>
  <c r="K2983" i="3" s="1"/>
  <c r="H2983" i="3"/>
  <c r="M3587" i="3" l="1"/>
  <c r="I3587" i="3"/>
  <c r="N3587" i="3"/>
  <c r="A3588" i="3"/>
  <c r="G3587" i="3"/>
  <c r="J2983" i="3"/>
  <c r="D2985" i="3"/>
  <c r="B2985" i="3"/>
  <c r="F2985" i="3"/>
  <c r="E2985" i="3"/>
  <c r="C2985" i="3"/>
  <c r="H2984" i="3"/>
  <c r="M3588" i="3" l="1"/>
  <c r="I3588" i="3"/>
  <c r="N3588" i="3"/>
  <c r="A3589" i="3"/>
  <c r="G3588" i="3"/>
  <c r="J2984" i="3"/>
  <c r="H2985" i="3"/>
  <c r="C2986" i="3"/>
  <c r="F2986" i="3"/>
  <c r="B2986" i="3"/>
  <c r="D2986" i="3"/>
  <c r="E2986" i="3"/>
  <c r="P2983" i="3"/>
  <c r="P2982" i="3"/>
  <c r="J2985" i="3"/>
  <c r="L2983" i="3"/>
  <c r="O2983" i="3" s="1"/>
  <c r="K2984" i="3" s="1"/>
  <c r="M3589" i="3" l="1"/>
  <c r="I3589" i="3"/>
  <c r="N3589" i="3"/>
  <c r="A3590" i="3"/>
  <c r="G3589" i="3"/>
  <c r="C2987" i="3"/>
  <c r="D2987" i="3"/>
  <c r="B2987" i="3"/>
  <c r="E2987" i="3"/>
  <c r="F2987" i="3"/>
  <c r="H2986" i="3"/>
  <c r="L2984" i="3"/>
  <c r="O2984" i="3" s="1"/>
  <c r="K2985" i="3" s="1"/>
  <c r="J2986" i="3"/>
  <c r="P2984" i="3"/>
  <c r="M3590" i="3" l="1"/>
  <c r="I3590" i="3"/>
  <c r="N3590" i="3"/>
  <c r="A3591" i="3"/>
  <c r="G3590" i="3"/>
  <c r="D2988" i="3"/>
  <c r="F2988" i="3"/>
  <c r="C2988" i="3"/>
  <c r="E2988" i="3"/>
  <c r="B2988" i="3"/>
  <c r="L2985" i="3"/>
  <c r="O2985" i="3" s="1"/>
  <c r="K2986" i="3" s="1"/>
  <c r="J2987" i="3"/>
  <c r="P2986" i="3" s="1"/>
  <c r="H2987" i="3"/>
  <c r="P2985" i="3"/>
  <c r="M3591" i="3" l="1"/>
  <c r="I3591" i="3"/>
  <c r="N3591" i="3"/>
  <c r="A3592" i="3"/>
  <c r="G3591" i="3"/>
  <c r="L2986" i="3"/>
  <c r="O2986" i="3" s="1"/>
  <c r="K2987" i="3" s="1"/>
  <c r="D2989" i="3"/>
  <c r="B2989" i="3"/>
  <c r="F2989" i="3"/>
  <c r="C2989" i="3"/>
  <c r="E2989" i="3"/>
  <c r="J2988" i="3"/>
  <c r="P2987" i="3" s="1"/>
  <c r="H2988" i="3"/>
  <c r="M3592" i="3" l="1"/>
  <c r="I3592" i="3"/>
  <c r="N3592" i="3"/>
  <c r="A3593" i="3"/>
  <c r="G3592" i="3"/>
  <c r="L2987" i="3"/>
  <c r="O2987" i="3" s="1"/>
  <c r="K2988" i="3" s="1"/>
  <c r="H2989" i="3"/>
  <c r="M3593" i="3" l="1"/>
  <c r="I3593" i="3"/>
  <c r="N3593" i="3"/>
  <c r="A3594" i="3"/>
  <c r="G3593" i="3"/>
  <c r="L2988" i="3"/>
  <c r="O2988" i="3" s="1"/>
  <c r="K2989" i="3" s="1"/>
  <c r="J2989" i="3"/>
  <c r="B2990" i="3"/>
  <c r="F2990" i="3"/>
  <c r="C2990" i="3"/>
  <c r="D2990" i="3"/>
  <c r="E2990" i="3"/>
  <c r="M3594" i="3" l="1"/>
  <c r="I3594" i="3"/>
  <c r="N3594" i="3"/>
  <c r="A3595" i="3"/>
  <c r="G3594" i="3"/>
  <c r="F2991" i="3"/>
  <c r="B2991" i="3"/>
  <c r="E2991" i="3"/>
  <c r="D2991" i="3"/>
  <c r="C2991" i="3"/>
  <c r="L2989" i="3"/>
  <c r="O2989" i="3" s="1"/>
  <c r="K2990" i="3" s="1"/>
  <c r="P2988" i="3"/>
  <c r="H2990" i="3"/>
  <c r="M3595" i="3" l="1"/>
  <c r="I3595" i="3"/>
  <c r="N3595" i="3"/>
  <c r="A3596" i="3"/>
  <c r="G3595" i="3"/>
  <c r="D2992" i="3"/>
  <c r="E2992" i="3"/>
  <c r="B2992" i="3"/>
  <c r="F2992" i="3"/>
  <c r="C2992" i="3"/>
  <c r="J2990" i="3"/>
  <c r="H2991" i="3"/>
  <c r="M3596" i="3" l="1"/>
  <c r="I3596" i="3"/>
  <c r="N3596" i="3"/>
  <c r="A3597" i="3"/>
  <c r="G3596" i="3"/>
  <c r="H2992" i="3"/>
  <c r="J2991" i="3"/>
  <c r="J2992" i="3"/>
  <c r="P2990" i="3"/>
  <c r="P2989" i="3"/>
  <c r="L2990" i="3"/>
  <c r="O2990" i="3" s="1"/>
  <c r="K2991" i="3" s="1"/>
  <c r="M3597" i="3" l="1"/>
  <c r="I3597" i="3"/>
  <c r="N3597" i="3"/>
  <c r="A3598" i="3"/>
  <c r="G3597" i="3"/>
  <c r="D2993" i="3"/>
  <c r="F2993" i="3"/>
  <c r="H2993" i="3"/>
  <c r="B2993" i="3"/>
  <c r="E2993" i="3"/>
  <c r="J2993" i="3" s="1"/>
  <c r="C2993" i="3"/>
  <c r="L2991" i="3"/>
  <c r="O2991" i="3" s="1"/>
  <c r="K2992" i="3" s="1"/>
  <c r="P2991" i="3"/>
  <c r="M3598" i="3" l="1"/>
  <c r="I3598" i="3"/>
  <c r="N3598" i="3"/>
  <c r="A3599" i="3"/>
  <c r="G3598" i="3"/>
  <c r="E2994" i="3"/>
  <c r="D2994" i="3"/>
  <c r="F2994" i="3"/>
  <c r="C2994" i="3"/>
  <c r="B2994" i="3"/>
  <c r="H2994" i="3" s="1"/>
  <c r="P2992" i="3"/>
  <c r="L2992" i="3"/>
  <c r="O2992" i="3" s="1"/>
  <c r="K2993" i="3" s="1"/>
  <c r="M3599" i="3" l="1"/>
  <c r="I3599" i="3"/>
  <c r="N3599" i="3"/>
  <c r="A3600" i="3"/>
  <c r="G3599" i="3"/>
  <c r="L2993" i="3"/>
  <c r="O2993" i="3" s="1"/>
  <c r="K2994" i="3" s="1"/>
  <c r="J2994" i="3"/>
  <c r="M3600" i="3" l="1"/>
  <c r="I3600" i="3"/>
  <c r="N3600" i="3"/>
  <c r="A3601" i="3"/>
  <c r="G3600" i="3"/>
  <c r="P2993" i="3"/>
  <c r="E2995" i="3"/>
  <c r="J2995" i="3" s="1"/>
  <c r="B2995" i="3"/>
  <c r="C2995" i="3"/>
  <c r="F2995" i="3"/>
  <c r="H2995" i="3"/>
  <c r="D2995" i="3"/>
  <c r="L2994" i="3"/>
  <c r="O2994" i="3" s="1"/>
  <c r="K2995" i="3" s="1"/>
  <c r="M3601" i="3" l="1"/>
  <c r="I3601" i="3"/>
  <c r="N3601" i="3"/>
  <c r="A3602" i="3"/>
  <c r="G3601" i="3"/>
  <c r="B2996" i="3"/>
  <c r="D2996" i="3"/>
  <c r="F2996" i="3"/>
  <c r="C2996" i="3"/>
  <c r="E2996" i="3"/>
  <c r="P2994" i="3"/>
  <c r="L2995" i="3"/>
  <c r="O2995" i="3" s="1"/>
  <c r="K2996" i="3" s="1"/>
  <c r="M3602" i="3" l="1"/>
  <c r="I3602" i="3"/>
  <c r="N3602" i="3"/>
  <c r="A3603" i="3"/>
  <c r="G3602" i="3"/>
  <c r="E2997" i="3"/>
  <c r="F2997" i="3"/>
  <c r="C2997" i="3"/>
  <c r="B2997" i="3"/>
  <c r="D2997" i="3"/>
  <c r="H2996" i="3"/>
  <c r="M3603" i="3" l="1"/>
  <c r="I3603" i="3"/>
  <c r="N3603" i="3"/>
  <c r="A3604" i="3"/>
  <c r="G3603" i="3"/>
  <c r="J2996" i="3"/>
  <c r="H2997" i="3"/>
  <c r="M3604" i="3" l="1"/>
  <c r="I3604" i="3"/>
  <c r="N3604" i="3"/>
  <c r="A3605" i="3"/>
  <c r="G3604" i="3"/>
  <c r="J2997" i="3"/>
  <c r="D2998" i="3"/>
  <c r="C2998" i="3"/>
  <c r="F2998" i="3"/>
  <c r="B2998" i="3"/>
  <c r="E2998" i="3"/>
  <c r="L2996" i="3"/>
  <c r="O2996" i="3" s="1"/>
  <c r="K2997" i="3" s="1"/>
  <c r="P2996" i="3"/>
  <c r="P2995" i="3"/>
  <c r="M3605" i="3" l="1"/>
  <c r="I3605" i="3"/>
  <c r="N3605" i="3"/>
  <c r="A3606" i="3"/>
  <c r="G3605" i="3"/>
  <c r="H2998" i="3"/>
  <c r="L2997" i="3"/>
  <c r="O2997" i="3" s="1"/>
  <c r="K2998" i="3" s="1"/>
  <c r="M3606" i="3" l="1"/>
  <c r="I3606" i="3"/>
  <c r="N3606" i="3"/>
  <c r="A3607" i="3"/>
  <c r="G3606" i="3"/>
  <c r="J2998" i="3"/>
  <c r="L2998" i="3"/>
  <c r="O2998" i="3" s="1"/>
  <c r="H2999" i="3"/>
  <c r="F2999" i="3"/>
  <c r="C2999" i="3"/>
  <c r="D2999" i="3"/>
  <c r="B2999" i="3"/>
  <c r="E2999" i="3"/>
  <c r="M3607" i="3" l="1"/>
  <c r="I3607" i="3"/>
  <c r="N3607" i="3"/>
  <c r="A3608" i="3"/>
  <c r="G3607" i="3"/>
  <c r="D3000" i="3"/>
  <c r="B3000" i="3"/>
  <c r="C3000" i="3"/>
  <c r="F3000" i="3"/>
  <c r="E3000" i="3"/>
  <c r="K2999" i="3"/>
  <c r="P2997" i="3"/>
  <c r="J2999" i="3"/>
  <c r="M3608" i="3" l="1"/>
  <c r="I3608" i="3"/>
  <c r="N3608" i="3"/>
  <c r="A3609" i="3"/>
  <c r="G3608" i="3"/>
  <c r="C3001" i="3"/>
  <c r="B3001" i="3"/>
  <c r="E3001" i="3"/>
  <c r="F3001" i="3"/>
  <c r="D3001" i="3"/>
  <c r="P2998" i="3"/>
  <c r="J3000" i="3"/>
  <c r="H3000" i="3"/>
  <c r="L2999" i="3"/>
  <c r="O2999" i="3" s="1"/>
  <c r="K3000" i="3" s="1"/>
  <c r="M3609" i="3" l="1"/>
  <c r="I3609" i="3"/>
  <c r="N3609" i="3"/>
  <c r="A3610" i="3"/>
  <c r="G3609" i="3"/>
  <c r="C3002" i="3"/>
  <c r="B3002" i="3"/>
  <c r="F3002" i="3"/>
  <c r="D3002" i="3"/>
  <c r="E3002" i="3"/>
  <c r="L3000" i="3"/>
  <c r="O3000" i="3" s="1"/>
  <c r="K3001" i="3" s="1"/>
  <c r="H3001" i="3"/>
  <c r="P2999" i="3"/>
  <c r="M3610" i="3" l="1"/>
  <c r="I3610" i="3"/>
  <c r="N3610" i="3"/>
  <c r="A3611" i="3"/>
  <c r="G3610" i="3"/>
  <c r="E3003" i="3"/>
  <c r="F3003" i="3"/>
  <c r="C3003" i="3"/>
  <c r="D3003" i="3"/>
  <c r="B3003" i="3"/>
  <c r="J3001" i="3"/>
  <c r="H3002" i="3"/>
  <c r="M3611" i="3" l="1"/>
  <c r="I3611" i="3"/>
  <c r="N3611" i="3"/>
  <c r="A3612" i="3"/>
  <c r="G3611" i="3"/>
  <c r="J3002" i="3"/>
  <c r="E3004" i="3"/>
  <c r="B3004" i="3"/>
  <c r="C3004" i="3"/>
  <c r="D3004" i="3"/>
  <c r="F3004" i="3"/>
  <c r="P3001" i="3"/>
  <c r="P3000" i="3"/>
  <c r="H3003" i="3"/>
  <c r="J3003" i="3" s="1"/>
  <c r="L3001" i="3"/>
  <c r="O3001" i="3" s="1"/>
  <c r="K3002" i="3" s="1"/>
  <c r="M3612" i="3" l="1"/>
  <c r="I3612" i="3"/>
  <c r="N3612" i="3"/>
  <c r="A3613" i="3"/>
  <c r="G3612" i="3"/>
  <c r="H3004" i="3"/>
  <c r="L3002" i="3"/>
  <c r="O3002" i="3" s="1"/>
  <c r="K3003" i="3" s="1"/>
  <c r="P3002" i="3"/>
  <c r="M3613" i="3" l="1"/>
  <c r="I3613" i="3"/>
  <c r="N3613" i="3"/>
  <c r="A3614" i="3"/>
  <c r="G3613" i="3"/>
  <c r="L3003" i="3"/>
  <c r="O3003" i="3" s="1"/>
  <c r="K3004" i="3" s="1"/>
  <c r="J3004" i="3"/>
  <c r="D3005" i="3"/>
  <c r="E3005" i="3"/>
  <c r="B3005" i="3"/>
  <c r="H3005" i="3"/>
  <c r="F3005" i="3"/>
  <c r="C3005" i="3"/>
  <c r="M3614" i="3" l="1"/>
  <c r="I3614" i="3"/>
  <c r="N3614" i="3"/>
  <c r="A3615" i="3"/>
  <c r="G3614" i="3"/>
  <c r="F3006" i="3"/>
  <c r="E3006" i="3"/>
  <c r="C3006" i="3"/>
  <c r="B3006" i="3"/>
  <c r="D3006" i="3"/>
  <c r="L3004" i="3"/>
  <c r="O3004" i="3" s="1"/>
  <c r="K3005" i="3" s="1"/>
  <c r="J3005" i="3"/>
  <c r="P3004" i="3"/>
  <c r="P3003" i="3"/>
  <c r="M3615" i="3" l="1"/>
  <c r="I3615" i="3"/>
  <c r="N3615" i="3"/>
  <c r="A3616" i="3"/>
  <c r="G3615" i="3"/>
  <c r="D3007" i="3"/>
  <c r="F3007" i="3"/>
  <c r="C3007" i="3"/>
  <c r="E3007" i="3"/>
  <c r="B3007" i="3"/>
  <c r="J3006" i="3"/>
  <c r="P3005" i="3" s="1"/>
  <c r="H3006" i="3"/>
  <c r="L3005" i="3"/>
  <c r="O3005" i="3" s="1"/>
  <c r="K3006" i="3" s="1"/>
  <c r="M3616" i="3" l="1"/>
  <c r="I3616" i="3"/>
  <c r="N3616" i="3"/>
  <c r="A3617" i="3"/>
  <c r="G3616" i="3"/>
  <c r="H3007" i="3"/>
  <c r="M3617" i="3" l="1"/>
  <c r="I3617" i="3"/>
  <c r="N3617" i="3"/>
  <c r="A3618" i="3"/>
  <c r="G3617" i="3"/>
  <c r="J3007" i="3"/>
  <c r="E3008" i="3"/>
  <c r="F3008" i="3"/>
  <c r="C3008" i="3"/>
  <c r="D3008" i="3"/>
  <c r="B3008" i="3"/>
  <c r="H3008" i="3"/>
  <c r="J3008" i="3" s="1"/>
  <c r="L3006" i="3"/>
  <c r="O3006" i="3" s="1"/>
  <c r="K3007" i="3" s="1"/>
  <c r="M3618" i="3" l="1"/>
  <c r="I3618" i="3"/>
  <c r="N3618" i="3"/>
  <c r="A3619" i="3"/>
  <c r="G3618" i="3"/>
  <c r="L3007" i="3"/>
  <c r="O3007" i="3" s="1"/>
  <c r="K3008" i="3" s="1"/>
  <c r="P3007" i="3"/>
  <c r="P3006" i="3"/>
  <c r="M3619" i="3" l="1"/>
  <c r="I3619" i="3"/>
  <c r="N3619" i="3"/>
  <c r="A3620" i="3"/>
  <c r="G3619" i="3"/>
  <c r="L3008" i="3"/>
  <c r="O3008" i="3" s="1"/>
  <c r="E3009" i="3"/>
  <c r="B3009" i="3"/>
  <c r="D3009" i="3"/>
  <c r="H3009" i="3"/>
  <c r="J3009" i="3" s="1"/>
  <c r="C3009" i="3"/>
  <c r="F3009" i="3"/>
  <c r="M3620" i="3" l="1"/>
  <c r="I3620" i="3"/>
  <c r="N3620" i="3"/>
  <c r="A3621" i="3"/>
  <c r="G3620" i="3"/>
  <c r="P3008" i="3"/>
  <c r="F3010" i="3"/>
  <c r="D3010" i="3"/>
  <c r="E3010" i="3"/>
  <c r="C3010" i="3"/>
  <c r="B3010" i="3"/>
  <c r="K3009" i="3"/>
  <c r="M3621" i="3" l="1"/>
  <c r="I3621" i="3"/>
  <c r="N3621" i="3"/>
  <c r="A3622" i="3"/>
  <c r="G3621" i="3"/>
  <c r="F3011" i="3"/>
  <c r="B3011" i="3"/>
  <c r="E3011" i="3"/>
  <c r="C3011" i="3"/>
  <c r="D3011" i="3"/>
  <c r="H3010" i="3"/>
  <c r="J3010" i="3"/>
  <c r="L3009" i="3"/>
  <c r="O3009" i="3"/>
  <c r="K3010" i="3" s="1"/>
  <c r="M3622" i="3" l="1"/>
  <c r="I3622" i="3"/>
  <c r="N3622" i="3"/>
  <c r="A3623" i="3"/>
  <c r="G3622" i="3"/>
  <c r="D3012" i="3"/>
  <c r="F3012" i="3"/>
  <c r="B3012" i="3"/>
  <c r="C3012" i="3"/>
  <c r="E3012" i="3"/>
  <c r="P3009" i="3"/>
  <c r="H3011" i="3"/>
  <c r="M3623" i="3" l="1"/>
  <c r="I3623" i="3"/>
  <c r="N3623" i="3"/>
  <c r="A3624" i="3"/>
  <c r="G3623" i="3"/>
  <c r="B3013" i="3"/>
  <c r="C3013" i="3"/>
  <c r="F3013" i="3"/>
  <c r="E3013" i="3"/>
  <c r="D3013" i="3"/>
  <c r="J3011" i="3"/>
  <c r="H3012" i="3"/>
  <c r="L3010" i="3"/>
  <c r="O3010" i="3" s="1"/>
  <c r="K3011" i="3" s="1"/>
  <c r="M3624" i="3" l="1"/>
  <c r="I3624" i="3"/>
  <c r="N3624" i="3"/>
  <c r="A3625" i="3"/>
  <c r="G3624" i="3"/>
  <c r="J3012" i="3"/>
  <c r="C3014" i="3"/>
  <c r="E3014" i="3"/>
  <c r="D3014" i="3"/>
  <c r="B3014" i="3"/>
  <c r="F3014" i="3"/>
  <c r="L3011" i="3"/>
  <c r="O3011" i="3" s="1"/>
  <c r="K3012" i="3" s="1"/>
  <c r="P3011" i="3"/>
  <c r="P3010" i="3"/>
  <c r="H3013" i="3"/>
  <c r="M3625" i="3" l="1"/>
  <c r="I3625" i="3"/>
  <c r="N3625" i="3"/>
  <c r="A3626" i="3"/>
  <c r="G3625" i="3"/>
  <c r="J3013" i="3"/>
  <c r="D3015" i="3"/>
  <c r="B3015" i="3"/>
  <c r="E3015" i="3"/>
  <c r="C3015" i="3"/>
  <c r="F3015" i="3"/>
  <c r="L3012" i="3"/>
  <c r="O3012" i="3" s="1"/>
  <c r="K3013" i="3" s="1"/>
  <c r="H3014" i="3"/>
  <c r="J3014" i="3" s="1"/>
  <c r="P3012" i="3"/>
  <c r="M3626" i="3" l="1"/>
  <c r="I3626" i="3"/>
  <c r="N3626" i="3"/>
  <c r="A3627" i="3"/>
  <c r="G3626" i="3"/>
  <c r="C3016" i="3"/>
  <c r="B3016" i="3"/>
  <c r="E3016" i="3"/>
  <c r="F3016" i="3"/>
  <c r="D3016" i="3"/>
  <c r="L3013" i="3"/>
  <c r="O3013" i="3" s="1"/>
  <c r="K3014" i="3" s="1"/>
  <c r="J3015" i="3"/>
  <c r="P3013" i="3"/>
  <c r="P3014" i="3"/>
  <c r="H3015" i="3"/>
  <c r="M3627" i="3" l="1"/>
  <c r="I3627" i="3"/>
  <c r="N3627" i="3"/>
  <c r="A3628" i="3"/>
  <c r="G3627" i="3"/>
  <c r="L3014" i="3"/>
  <c r="O3014" i="3" s="1"/>
  <c r="K3015" i="3" s="1"/>
  <c r="F3017" i="3"/>
  <c r="E3017" i="3"/>
  <c r="C3017" i="3"/>
  <c r="B3017" i="3"/>
  <c r="D3017" i="3"/>
  <c r="H3016" i="3"/>
  <c r="M3628" i="3" l="1"/>
  <c r="I3628" i="3"/>
  <c r="N3628" i="3"/>
  <c r="A3629" i="3"/>
  <c r="G3628" i="3"/>
  <c r="J3016" i="3"/>
  <c r="L3015" i="3"/>
  <c r="O3015" i="3" s="1"/>
  <c r="K3016" i="3" s="1"/>
  <c r="H3017" i="3"/>
  <c r="M3629" i="3" l="1"/>
  <c r="I3629" i="3"/>
  <c r="N3629" i="3"/>
  <c r="A3630" i="3"/>
  <c r="G3629" i="3"/>
  <c r="L3016" i="3"/>
  <c r="O3016" i="3" s="1"/>
  <c r="K3017" i="3" s="1"/>
  <c r="J3017" i="3"/>
  <c r="P3015" i="3"/>
  <c r="E3018" i="3"/>
  <c r="D3018" i="3"/>
  <c r="F3018" i="3"/>
  <c r="B3018" i="3"/>
  <c r="H3018" i="3" s="1"/>
  <c r="C3018" i="3"/>
  <c r="M3630" i="3" l="1"/>
  <c r="I3630" i="3"/>
  <c r="N3630" i="3"/>
  <c r="A3631" i="3"/>
  <c r="G3630" i="3"/>
  <c r="L3017" i="3"/>
  <c r="O3017" i="3" s="1"/>
  <c r="K3018" i="3" s="1"/>
  <c r="P3016" i="3"/>
  <c r="M3631" i="3" l="1"/>
  <c r="I3631" i="3"/>
  <c r="N3631" i="3"/>
  <c r="A3632" i="3"/>
  <c r="G3631" i="3"/>
  <c r="E3019" i="3"/>
  <c r="B3019" i="3"/>
  <c r="D3019" i="3"/>
  <c r="F3019" i="3"/>
  <c r="H3019" i="3"/>
  <c r="C3019" i="3"/>
  <c r="J3018" i="3"/>
  <c r="M3632" i="3" l="1"/>
  <c r="I3632" i="3"/>
  <c r="N3632" i="3"/>
  <c r="A3633" i="3"/>
  <c r="G3632" i="3"/>
  <c r="L3018" i="3"/>
  <c r="O3018" i="3" s="1"/>
  <c r="K3019" i="3" s="1"/>
  <c r="P3017" i="3"/>
  <c r="M3633" i="3" l="1"/>
  <c r="I3633" i="3"/>
  <c r="N3633" i="3"/>
  <c r="A3634" i="3"/>
  <c r="G3633" i="3"/>
  <c r="L3019" i="3"/>
  <c r="O3019" i="3" s="1"/>
  <c r="J3019" i="3"/>
  <c r="B3020" i="3"/>
  <c r="F3020" i="3"/>
  <c r="H3020" i="3"/>
  <c r="E3020" i="3"/>
  <c r="D3020" i="3"/>
  <c r="C3020" i="3"/>
  <c r="M3634" i="3" l="1"/>
  <c r="I3634" i="3"/>
  <c r="N3634" i="3"/>
  <c r="A3635" i="3"/>
  <c r="G3634" i="3"/>
  <c r="F3021" i="3"/>
  <c r="B3021" i="3"/>
  <c r="E3021" i="3"/>
  <c r="C3021" i="3"/>
  <c r="D3021" i="3"/>
  <c r="L3020" i="3"/>
  <c r="J3020" i="3"/>
  <c r="K3020" i="3"/>
  <c r="P3018" i="3"/>
  <c r="M3635" i="3" l="1"/>
  <c r="I3635" i="3"/>
  <c r="N3635" i="3"/>
  <c r="A3636" i="3"/>
  <c r="G3635" i="3"/>
  <c r="E3022" i="3"/>
  <c r="B3022" i="3"/>
  <c r="D3022" i="3"/>
  <c r="F3022" i="3"/>
  <c r="C3022" i="3"/>
  <c r="O3020" i="3"/>
  <c r="K3021" i="3" s="1"/>
  <c r="P3019" i="3"/>
  <c r="H3021" i="3"/>
  <c r="M3636" i="3" l="1"/>
  <c r="I3636" i="3"/>
  <c r="N3636" i="3"/>
  <c r="A3637" i="3"/>
  <c r="G3636" i="3"/>
  <c r="J3021" i="3"/>
  <c r="L3021" i="3"/>
  <c r="O3021" i="3" s="1"/>
  <c r="K3022" i="3" s="1"/>
  <c r="C3023" i="3"/>
  <c r="B3023" i="3"/>
  <c r="F3023" i="3"/>
  <c r="D3023" i="3"/>
  <c r="E3023" i="3"/>
  <c r="H3022" i="3"/>
  <c r="J3022" i="3"/>
  <c r="M3637" i="3" l="1"/>
  <c r="I3637" i="3"/>
  <c r="N3637" i="3"/>
  <c r="A3638" i="3"/>
  <c r="G3637" i="3"/>
  <c r="B3024" i="3"/>
  <c r="F3024" i="3"/>
  <c r="D3024" i="3"/>
  <c r="E3024" i="3"/>
  <c r="C3024" i="3"/>
  <c r="H3023" i="3"/>
  <c r="P3021" i="3"/>
  <c r="P3020" i="3"/>
  <c r="M3638" i="3" l="1"/>
  <c r="I3638" i="3"/>
  <c r="N3638" i="3"/>
  <c r="A3639" i="3"/>
  <c r="G3638" i="3"/>
  <c r="J3023" i="3"/>
  <c r="H3024" i="3"/>
  <c r="J3024" i="3" s="1"/>
  <c r="F3025" i="3"/>
  <c r="B3025" i="3"/>
  <c r="H3025" i="3" s="1"/>
  <c r="D3025" i="3"/>
  <c r="E3025" i="3"/>
  <c r="J3025" i="3" s="1"/>
  <c r="C3025" i="3"/>
  <c r="L3022" i="3"/>
  <c r="O3022" i="3" s="1"/>
  <c r="K3023" i="3" s="1"/>
  <c r="M3639" i="3" l="1"/>
  <c r="I3639" i="3"/>
  <c r="N3639" i="3"/>
  <c r="A3640" i="3"/>
  <c r="G3639" i="3"/>
  <c r="P3024" i="3"/>
  <c r="P3023" i="3"/>
  <c r="P3022" i="3"/>
  <c r="L3023" i="3"/>
  <c r="O3023" i="3" s="1"/>
  <c r="K3024" i="3" s="1"/>
  <c r="M3640" i="3" l="1"/>
  <c r="I3640" i="3"/>
  <c r="N3640" i="3"/>
  <c r="A3641" i="3"/>
  <c r="G3640" i="3"/>
  <c r="L3024" i="3"/>
  <c r="O3024" i="3" s="1"/>
  <c r="K3025" i="3" s="1"/>
  <c r="F3026" i="3"/>
  <c r="B3026" i="3"/>
  <c r="D3026" i="3"/>
  <c r="C3026" i="3"/>
  <c r="E3026" i="3"/>
  <c r="M3641" i="3" l="1"/>
  <c r="I3641" i="3"/>
  <c r="N3641" i="3"/>
  <c r="A3642" i="3"/>
  <c r="G3641" i="3"/>
  <c r="C3027" i="3"/>
  <c r="B3027" i="3"/>
  <c r="E3027" i="3"/>
  <c r="D3027" i="3"/>
  <c r="F3027" i="3"/>
  <c r="L3025" i="3"/>
  <c r="O3025" i="3" s="1"/>
  <c r="K3026" i="3" s="1"/>
  <c r="H3026" i="3"/>
  <c r="M3642" i="3" l="1"/>
  <c r="I3642" i="3"/>
  <c r="N3642" i="3"/>
  <c r="A3643" i="3"/>
  <c r="G3642" i="3"/>
  <c r="J3026" i="3"/>
  <c r="L3026" i="3"/>
  <c r="O3026" i="3" s="1"/>
  <c r="K3027" i="3" s="1"/>
  <c r="H3027" i="3"/>
  <c r="B3028" i="3"/>
  <c r="F3028" i="3"/>
  <c r="D3028" i="3"/>
  <c r="E3028" i="3"/>
  <c r="C3028" i="3"/>
  <c r="M3643" i="3" l="1"/>
  <c r="I3643" i="3"/>
  <c r="N3643" i="3"/>
  <c r="A3644" i="3"/>
  <c r="G3643" i="3"/>
  <c r="B3029" i="3"/>
  <c r="C3029" i="3"/>
  <c r="E3029" i="3"/>
  <c r="F3029" i="3"/>
  <c r="D3029" i="3"/>
  <c r="J3027" i="3"/>
  <c r="H3028" i="3"/>
  <c r="P3025" i="3"/>
  <c r="P3026" i="3"/>
  <c r="M3644" i="3" l="1"/>
  <c r="I3644" i="3"/>
  <c r="N3644" i="3"/>
  <c r="A3645" i="3"/>
  <c r="G3644" i="3"/>
  <c r="J3028" i="3"/>
  <c r="H3029" i="3"/>
  <c r="L3027" i="3"/>
  <c r="O3027" i="3" s="1"/>
  <c r="K3028" i="3" s="1"/>
  <c r="P3027" i="3"/>
  <c r="M3645" i="3" l="1"/>
  <c r="I3645" i="3"/>
  <c r="N3645" i="3"/>
  <c r="A3646" i="3"/>
  <c r="G3645" i="3"/>
  <c r="J3029" i="3"/>
  <c r="P3028" i="3"/>
  <c r="B3030" i="3"/>
  <c r="H3030" i="3" s="1"/>
  <c r="J3030" i="3" s="1"/>
  <c r="C3030" i="3"/>
  <c r="E3030" i="3"/>
  <c r="D3030" i="3"/>
  <c r="F3030" i="3"/>
  <c r="L3028" i="3"/>
  <c r="O3028" i="3" s="1"/>
  <c r="K3029" i="3" s="1"/>
  <c r="M3646" i="3" l="1"/>
  <c r="I3646" i="3"/>
  <c r="N3646" i="3"/>
  <c r="A3647" i="3"/>
  <c r="G3646" i="3"/>
  <c r="L3029" i="3"/>
  <c r="O3029" i="3" s="1"/>
  <c r="K3030" i="3" s="1"/>
  <c r="P3029" i="3"/>
  <c r="M3647" i="3" l="1"/>
  <c r="I3647" i="3"/>
  <c r="N3647" i="3"/>
  <c r="A3648" i="3"/>
  <c r="G3647" i="3"/>
  <c r="L3030" i="3"/>
  <c r="O3030" i="3" s="1"/>
  <c r="K3031" i="3" s="1"/>
  <c r="C3031" i="3"/>
  <c r="E3031" i="3"/>
  <c r="D3031" i="3"/>
  <c r="F3031" i="3"/>
  <c r="H3031" i="3"/>
  <c r="B3031" i="3"/>
  <c r="M3648" i="3" l="1"/>
  <c r="I3648" i="3"/>
  <c r="N3648" i="3"/>
  <c r="A3649" i="3"/>
  <c r="G3648" i="3"/>
  <c r="B3032" i="3"/>
  <c r="C3032" i="3"/>
  <c r="E3032" i="3"/>
  <c r="D3032" i="3"/>
  <c r="F3032" i="3"/>
  <c r="M3649" i="3" l="1"/>
  <c r="I3649" i="3"/>
  <c r="N3649" i="3"/>
  <c r="A3650" i="3"/>
  <c r="G3649" i="3"/>
  <c r="B3033" i="3"/>
  <c r="E3033" i="3"/>
  <c r="C3033" i="3"/>
  <c r="F3033" i="3"/>
  <c r="D3033" i="3"/>
  <c r="L3031" i="3"/>
  <c r="O3031" i="3" s="1"/>
  <c r="K3032" i="3" s="1"/>
  <c r="J3031" i="3"/>
  <c r="H3032" i="3"/>
  <c r="M3650" i="3" l="1"/>
  <c r="I3650" i="3"/>
  <c r="N3650" i="3"/>
  <c r="A3651" i="3"/>
  <c r="G3650" i="3"/>
  <c r="P3030" i="3"/>
  <c r="H3033" i="3"/>
  <c r="L3032" i="3"/>
  <c r="O3032" i="3" s="1"/>
  <c r="K3033" i="3" s="1"/>
  <c r="J3032" i="3"/>
  <c r="P3031" i="3" s="1"/>
  <c r="M3651" i="3" l="1"/>
  <c r="I3651" i="3"/>
  <c r="N3651" i="3"/>
  <c r="A3652" i="3"/>
  <c r="G3651" i="3"/>
  <c r="B3034" i="3"/>
  <c r="D3034" i="3"/>
  <c r="C3034" i="3"/>
  <c r="E3034" i="3"/>
  <c r="F3034" i="3"/>
  <c r="J3033" i="3"/>
  <c r="P3032" i="3" s="1"/>
  <c r="L3033" i="3"/>
  <c r="O3033" i="3" s="1"/>
  <c r="M3652" i="3" l="1"/>
  <c r="I3652" i="3"/>
  <c r="N3652" i="3"/>
  <c r="A3653" i="3"/>
  <c r="G3652" i="3"/>
  <c r="K3034" i="3"/>
  <c r="H3034" i="3"/>
  <c r="M3653" i="3" l="1"/>
  <c r="I3653" i="3"/>
  <c r="N3653" i="3"/>
  <c r="A3654" i="3"/>
  <c r="G3653" i="3"/>
  <c r="J3034" i="3"/>
  <c r="C3035" i="3"/>
  <c r="B3035" i="3"/>
  <c r="E3035" i="3"/>
  <c r="J3035" i="3"/>
  <c r="D3035" i="3"/>
  <c r="F3035" i="3"/>
  <c r="H3035" i="3"/>
  <c r="M3654" i="3" l="1"/>
  <c r="I3654" i="3"/>
  <c r="N3654" i="3"/>
  <c r="A3655" i="3"/>
  <c r="G3654" i="3"/>
  <c r="L3034" i="3"/>
  <c r="O3034" i="3" s="1"/>
  <c r="K3035" i="3" s="1"/>
  <c r="F3036" i="3"/>
  <c r="D3036" i="3"/>
  <c r="H3036" i="3"/>
  <c r="B3036" i="3"/>
  <c r="C3036" i="3"/>
  <c r="E3036" i="3"/>
  <c r="P3034" i="3"/>
  <c r="P3033" i="3"/>
  <c r="M3655" i="3" l="1"/>
  <c r="I3655" i="3"/>
  <c r="N3655" i="3"/>
  <c r="A3656" i="3"/>
  <c r="G3655" i="3"/>
  <c r="D3037" i="3"/>
  <c r="B3037" i="3"/>
  <c r="F3037" i="3"/>
  <c r="E3037" i="3"/>
  <c r="C3037" i="3"/>
  <c r="L3035" i="3"/>
  <c r="O3035" i="3" s="1"/>
  <c r="K3036" i="3" s="1"/>
  <c r="M3656" i="3" l="1"/>
  <c r="I3656" i="3"/>
  <c r="N3656" i="3"/>
  <c r="A3657" i="3"/>
  <c r="G3656" i="3"/>
  <c r="J3036" i="3"/>
  <c r="H3037" i="3"/>
  <c r="M3657" i="3" l="1"/>
  <c r="I3657" i="3"/>
  <c r="N3657" i="3"/>
  <c r="A3658" i="3"/>
  <c r="G3657" i="3"/>
  <c r="J3037" i="3"/>
  <c r="E3038" i="3"/>
  <c r="F3038" i="3"/>
  <c r="D3038" i="3"/>
  <c r="B3038" i="3"/>
  <c r="C3038" i="3"/>
  <c r="P3035" i="3"/>
  <c r="P3036" i="3"/>
  <c r="L3036" i="3"/>
  <c r="O3036" i="3" s="1"/>
  <c r="K3037" i="3" s="1"/>
  <c r="M3658" i="3" l="1"/>
  <c r="I3658" i="3"/>
  <c r="N3658" i="3"/>
  <c r="A3659" i="3"/>
  <c r="G3658" i="3"/>
  <c r="H3038" i="3"/>
  <c r="L3037" i="3"/>
  <c r="O3037" i="3"/>
  <c r="K3038" i="3" s="1"/>
  <c r="M3659" i="3" l="1"/>
  <c r="I3659" i="3"/>
  <c r="N3659" i="3"/>
  <c r="A3660" i="3"/>
  <c r="G3659" i="3"/>
  <c r="J3038" i="3"/>
  <c r="L3038" i="3"/>
  <c r="O3038" i="3"/>
  <c r="C3039" i="3"/>
  <c r="F3039" i="3"/>
  <c r="B3039" i="3"/>
  <c r="D3039" i="3"/>
  <c r="E3039" i="3"/>
  <c r="M3660" i="3" l="1"/>
  <c r="I3660" i="3"/>
  <c r="N3660" i="3"/>
  <c r="A3661" i="3"/>
  <c r="G3660" i="3"/>
  <c r="E3040" i="3"/>
  <c r="D3040" i="3"/>
  <c r="F3040" i="3"/>
  <c r="C3040" i="3"/>
  <c r="B3040" i="3"/>
  <c r="H3039" i="3"/>
  <c r="K3039" i="3"/>
  <c r="P3037" i="3"/>
  <c r="M3661" i="3" l="1"/>
  <c r="I3661" i="3"/>
  <c r="N3661" i="3"/>
  <c r="A3662" i="3"/>
  <c r="G3661" i="3"/>
  <c r="J3039" i="3"/>
  <c r="L3039" i="3"/>
  <c r="E3041" i="3"/>
  <c r="B3041" i="3"/>
  <c r="C3041" i="3"/>
  <c r="D3041" i="3"/>
  <c r="F3041" i="3"/>
  <c r="H3040" i="3"/>
  <c r="O3039" i="3"/>
  <c r="K3040" i="3" s="1"/>
  <c r="M3662" i="3" l="1"/>
  <c r="I3662" i="3"/>
  <c r="N3662" i="3"/>
  <c r="A3663" i="3"/>
  <c r="G3662" i="3"/>
  <c r="F3042" i="3"/>
  <c r="E3042" i="3"/>
  <c r="C3042" i="3"/>
  <c r="B3042" i="3"/>
  <c r="H3042" i="3" s="1"/>
  <c r="D3042" i="3"/>
  <c r="J3040" i="3"/>
  <c r="L3040" i="3"/>
  <c r="O3040" i="3" s="1"/>
  <c r="K3041" i="3" s="1"/>
  <c r="H3041" i="3"/>
  <c r="P3039" i="3"/>
  <c r="P3038" i="3"/>
  <c r="M3663" i="3" l="1"/>
  <c r="I3663" i="3"/>
  <c r="N3663" i="3"/>
  <c r="A3664" i="3"/>
  <c r="G3663" i="3"/>
  <c r="J3042" i="3"/>
  <c r="L3041" i="3"/>
  <c r="O3041" i="3" s="1"/>
  <c r="K3042" i="3" s="1"/>
  <c r="J3041" i="3"/>
  <c r="M3664" i="3" l="1"/>
  <c r="I3664" i="3"/>
  <c r="N3664" i="3"/>
  <c r="A3665" i="3"/>
  <c r="G3664" i="3"/>
  <c r="L3042" i="3"/>
  <c r="O3042" i="3" s="1"/>
  <c r="F3043" i="3"/>
  <c r="E3043" i="3"/>
  <c r="C3043" i="3"/>
  <c r="B3043" i="3"/>
  <c r="K3043" i="3" s="1"/>
  <c r="D3043" i="3"/>
  <c r="P3041" i="3"/>
  <c r="P3040" i="3"/>
  <c r="M3665" i="3" l="1"/>
  <c r="I3665" i="3"/>
  <c r="N3665" i="3"/>
  <c r="A3666" i="3"/>
  <c r="G3665" i="3"/>
  <c r="H3043" i="3"/>
  <c r="F3044" i="3"/>
  <c r="B3044" i="3"/>
  <c r="H3044" i="3" s="1"/>
  <c r="C3044" i="3"/>
  <c r="D3044" i="3"/>
  <c r="E3044" i="3"/>
  <c r="M3666" i="3" l="1"/>
  <c r="I3666" i="3"/>
  <c r="N3666" i="3"/>
  <c r="A3667" i="3"/>
  <c r="G3666" i="3"/>
  <c r="J3044" i="3"/>
  <c r="B3045" i="3"/>
  <c r="H3045" i="3" s="1"/>
  <c r="J3045" i="3" s="1"/>
  <c r="D3045" i="3"/>
  <c r="E3045" i="3"/>
  <c r="F3045" i="3"/>
  <c r="C3045" i="3"/>
  <c r="J3043" i="3"/>
  <c r="M3667" i="3" l="1"/>
  <c r="I3667" i="3"/>
  <c r="N3667" i="3"/>
  <c r="A3668" i="3"/>
  <c r="G3667" i="3"/>
  <c r="L3043" i="3"/>
  <c r="O3043" i="3" s="1"/>
  <c r="K3044" i="3" s="1"/>
  <c r="P3042" i="3"/>
  <c r="P3043" i="3"/>
  <c r="P3044" i="3"/>
  <c r="M3668" i="3" l="1"/>
  <c r="I3668" i="3"/>
  <c r="N3668" i="3"/>
  <c r="A3669" i="3"/>
  <c r="G3668" i="3"/>
  <c r="D3046" i="3"/>
  <c r="C3046" i="3"/>
  <c r="E3046" i="3"/>
  <c r="F3046" i="3"/>
  <c r="B3046" i="3"/>
  <c r="L3044" i="3"/>
  <c r="O3044" i="3" s="1"/>
  <c r="K3045" i="3" s="1"/>
  <c r="M3669" i="3" l="1"/>
  <c r="I3669" i="3"/>
  <c r="N3669" i="3"/>
  <c r="A3670" i="3"/>
  <c r="G3669" i="3"/>
  <c r="D3047" i="3"/>
  <c r="F3047" i="3"/>
  <c r="E3047" i="3"/>
  <c r="C3047" i="3"/>
  <c r="B3047" i="3"/>
  <c r="L3045" i="3"/>
  <c r="O3045" i="3" s="1"/>
  <c r="K3046" i="3" s="1"/>
  <c r="H3046" i="3"/>
  <c r="M3670" i="3" l="1"/>
  <c r="I3670" i="3"/>
  <c r="N3670" i="3"/>
  <c r="A3671" i="3"/>
  <c r="G3670" i="3"/>
  <c r="L3046" i="3"/>
  <c r="O3046" i="3" s="1"/>
  <c r="K3047" i="3" s="1"/>
  <c r="J3046" i="3"/>
  <c r="C3048" i="3"/>
  <c r="B3048" i="3"/>
  <c r="D3048" i="3"/>
  <c r="F3048" i="3"/>
  <c r="E3048" i="3"/>
  <c r="H3047" i="3"/>
  <c r="J3047" i="3" s="1"/>
  <c r="M3671" i="3" l="1"/>
  <c r="I3671" i="3"/>
  <c r="N3671" i="3"/>
  <c r="A3672" i="3"/>
  <c r="G3671" i="3"/>
  <c r="E3049" i="3"/>
  <c r="F3049" i="3"/>
  <c r="B3049" i="3"/>
  <c r="C3049" i="3"/>
  <c r="D3049" i="3"/>
  <c r="H3048" i="3"/>
  <c r="P3045" i="3"/>
  <c r="P3046" i="3"/>
  <c r="L3047" i="3"/>
  <c r="O3047" i="3" s="1"/>
  <c r="K3048" i="3" s="1"/>
  <c r="M3672" i="3" l="1"/>
  <c r="I3672" i="3"/>
  <c r="N3672" i="3"/>
  <c r="A3673" i="3"/>
  <c r="G3672" i="3"/>
  <c r="D3050" i="3"/>
  <c r="C3050" i="3"/>
  <c r="B3050" i="3"/>
  <c r="E3050" i="3"/>
  <c r="F3050" i="3"/>
  <c r="J3048" i="3"/>
  <c r="L3048" i="3"/>
  <c r="O3048" i="3" s="1"/>
  <c r="K3049" i="3" s="1"/>
  <c r="H3049" i="3"/>
  <c r="M3673" i="3" l="1"/>
  <c r="I3673" i="3"/>
  <c r="N3673" i="3"/>
  <c r="A3674" i="3"/>
  <c r="G3673" i="3"/>
  <c r="J3049" i="3"/>
  <c r="D3051" i="3"/>
  <c r="F3051" i="3"/>
  <c r="E3051" i="3"/>
  <c r="B3051" i="3"/>
  <c r="C3051" i="3"/>
  <c r="P3048" i="3"/>
  <c r="P3047" i="3"/>
  <c r="H3050" i="3"/>
  <c r="M3674" i="3" l="1"/>
  <c r="I3674" i="3"/>
  <c r="N3674" i="3"/>
  <c r="A3675" i="3"/>
  <c r="G3674" i="3"/>
  <c r="E3052" i="3"/>
  <c r="C3052" i="3"/>
  <c r="B3052" i="3"/>
  <c r="F3052" i="3"/>
  <c r="D3052" i="3"/>
  <c r="L3049" i="3"/>
  <c r="O3049" i="3" s="1"/>
  <c r="K3050" i="3" s="1"/>
  <c r="J3050" i="3"/>
  <c r="P3050" i="3" s="1"/>
  <c r="H3051" i="3"/>
  <c r="J3051" i="3" s="1"/>
  <c r="L3050" i="3"/>
  <c r="M3675" i="3" l="1"/>
  <c r="I3675" i="3"/>
  <c r="N3675" i="3"/>
  <c r="A3676" i="3"/>
  <c r="G3675" i="3"/>
  <c r="E3053" i="3"/>
  <c r="C3053" i="3"/>
  <c r="F3053" i="3"/>
  <c r="D3053" i="3"/>
  <c r="B3053" i="3"/>
  <c r="O3050" i="3"/>
  <c r="K3051" i="3" s="1"/>
  <c r="H3052" i="3"/>
  <c r="P3049" i="3"/>
  <c r="M3676" i="3" l="1"/>
  <c r="I3676" i="3"/>
  <c r="N3676" i="3"/>
  <c r="A3677" i="3"/>
  <c r="G3676" i="3"/>
  <c r="J3052" i="3"/>
  <c r="E3054" i="3"/>
  <c r="D3054" i="3"/>
  <c r="C3054" i="3"/>
  <c r="B3054" i="3"/>
  <c r="F3054" i="3"/>
  <c r="L3051" i="3"/>
  <c r="O3051" i="3" s="1"/>
  <c r="K3052" i="3" s="1"/>
  <c r="H3053" i="3"/>
  <c r="M3677" i="3" l="1"/>
  <c r="I3677" i="3"/>
  <c r="N3677" i="3"/>
  <c r="A3678" i="3"/>
  <c r="G3677" i="3"/>
  <c r="J3053" i="3"/>
  <c r="E3055" i="3"/>
  <c r="B3055" i="3"/>
  <c r="C3055" i="3"/>
  <c r="D3055" i="3"/>
  <c r="F3055" i="3"/>
  <c r="L3052" i="3"/>
  <c r="O3052" i="3" s="1"/>
  <c r="K3053" i="3" s="1"/>
  <c r="H3054" i="3"/>
  <c r="P3052" i="3"/>
  <c r="P3051" i="3"/>
  <c r="M3678" i="3" l="1"/>
  <c r="I3678" i="3"/>
  <c r="N3678" i="3"/>
  <c r="A3679" i="3"/>
  <c r="G3678" i="3"/>
  <c r="F3056" i="3"/>
  <c r="C3056" i="3"/>
  <c r="D3056" i="3"/>
  <c r="B3056" i="3"/>
  <c r="E3056" i="3"/>
  <c r="L3053" i="3"/>
  <c r="O3053" i="3" s="1"/>
  <c r="K3054" i="3" s="1"/>
  <c r="J3054" i="3"/>
  <c r="H3055" i="3"/>
  <c r="J3055" i="3" s="1"/>
  <c r="M3679" i="3" l="1"/>
  <c r="I3679" i="3"/>
  <c r="N3679" i="3"/>
  <c r="A3680" i="3"/>
  <c r="G3679" i="3"/>
  <c r="L3054" i="3"/>
  <c r="O3054" i="3" s="1"/>
  <c r="K3055" i="3" s="1"/>
  <c r="J3056" i="3"/>
  <c r="P3054" i="3"/>
  <c r="P3053" i="3"/>
  <c r="H3056" i="3"/>
  <c r="M3680" i="3" l="1"/>
  <c r="I3680" i="3"/>
  <c r="N3680" i="3"/>
  <c r="A3681" i="3"/>
  <c r="G3680" i="3"/>
  <c r="P3055" i="3"/>
  <c r="L3055" i="3"/>
  <c r="O3055" i="3" s="1"/>
  <c r="K3056" i="3" s="1"/>
  <c r="F3057" i="3"/>
  <c r="E3057" i="3"/>
  <c r="C3057" i="3"/>
  <c r="B3057" i="3"/>
  <c r="H3057" i="3" s="1"/>
  <c r="D3057" i="3"/>
  <c r="M3681" i="3" l="1"/>
  <c r="I3681" i="3"/>
  <c r="N3681" i="3"/>
  <c r="A3682" i="3"/>
  <c r="G3681" i="3"/>
  <c r="L3056" i="3"/>
  <c r="O3056" i="3" s="1"/>
  <c r="K3057" i="3" s="1"/>
  <c r="J3057" i="3"/>
  <c r="M3682" i="3" l="1"/>
  <c r="I3682" i="3"/>
  <c r="N3682" i="3"/>
  <c r="A3683" i="3"/>
  <c r="G3682" i="3"/>
  <c r="L3057" i="3"/>
  <c r="O3057" i="3" s="1"/>
  <c r="P3056" i="3"/>
  <c r="B3058" i="3"/>
  <c r="K3058" i="3" s="1"/>
  <c r="H3058" i="3"/>
  <c r="F3058" i="3"/>
  <c r="E3058" i="3"/>
  <c r="J3058" i="3" s="1"/>
  <c r="C3058" i="3"/>
  <c r="D3058" i="3"/>
  <c r="M3683" i="3" l="1"/>
  <c r="I3683" i="3"/>
  <c r="N3683" i="3"/>
  <c r="A3684" i="3"/>
  <c r="G3683" i="3"/>
  <c r="P3057" i="3"/>
  <c r="C3059" i="3"/>
  <c r="E3059" i="3"/>
  <c r="B3059" i="3"/>
  <c r="F3059" i="3"/>
  <c r="D3059" i="3"/>
  <c r="L3058" i="3"/>
  <c r="O3058" i="3" s="1"/>
  <c r="M3684" i="3" l="1"/>
  <c r="I3684" i="3"/>
  <c r="N3684" i="3"/>
  <c r="A3685" i="3"/>
  <c r="G3684" i="3"/>
  <c r="K3059" i="3"/>
  <c r="D3060" i="3"/>
  <c r="F3060" i="3"/>
  <c r="C3060" i="3"/>
  <c r="B3060" i="3"/>
  <c r="E3060" i="3"/>
  <c r="H3059" i="3"/>
  <c r="M3685" i="3" l="1"/>
  <c r="I3685" i="3"/>
  <c r="N3685" i="3"/>
  <c r="A3686" i="3"/>
  <c r="G3685" i="3"/>
  <c r="J3059" i="3"/>
  <c r="H3060" i="3"/>
  <c r="F3061" i="3"/>
  <c r="D3061" i="3"/>
  <c r="B3061" i="3"/>
  <c r="C3061" i="3"/>
  <c r="E3061" i="3"/>
  <c r="M3686" i="3" l="1"/>
  <c r="I3686" i="3"/>
  <c r="N3686" i="3"/>
  <c r="A3687" i="3"/>
  <c r="G3686" i="3"/>
  <c r="J3060" i="3"/>
  <c r="P3059" i="3"/>
  <c r="P3058" i="3"/>
  <c r="H3061" i="3"/>
  <c r="L3059" i="3"/>
  <c r="O3059" i="3" s="1"/>
  <c r="K3060" i="3" s="1"/>
  <c r="M3687" i="3" l="1"/>
  <c r="I3687" i="3"/>
  <c r="N3687" i="3"/>
  <c r="A3688" i="3"/>
  <c r="G3687" i="3"/>
  <c r="J3061" i="3"/>
  <c r="O3060" i="3"/>
  <c r="K3061" i="3" s="1"/>
  <c r="B3062" i="3"/>
  <c r="D3062" i="3"/>
  <c r="H3062" i="3"/>
  <c r="F3062" i="3"/>
  <c r="E3062" i="3"/>
  <c r="C3062" i="3"/>
  <c r="L3060" i="3"/>
  <c r="P3060" i="3"/>
  <c r="M3688" i="3" l="1"/>
  <c r="I3688" i="3"/>
  <c r="N3688" i="3"/>
  <c r="A3689" i="3"/>
  <c r="G3688" i="3"/>
  <c r="J3062" i="3"/>
  <c r="C3063" i="3"/>
  <c r="F3063" i="3"/>
  <c r="E3063" i="3"/>
  <c r="H3063" i="3"/>
  <c r="J3063" i="3" s="1"/>
  <c r="D3063" i="3"/>
  <c r="B3063" i="3"/>
  <c r="L3061" i="3"/>
  <c r="O3061" i="3"/>
  <c r="K3062" i="3" s="1"/>
  <c r="P3061" i="3"/>
  <c r="M3689" i="3" l="1"/>
  <c r="I3689" i="3"/>
  <c r="N3689" i="3"/>
  <c r="A3690" i="3"/>
  <c r="G3689" i="3"/>
  <c r="O3062" i="3"/>
  <c r="K3063" i="3" s="1"/>
  <c r="P3062" i="3"/>
  <c r="L3062" i="3"/>
  <c r="M3690" i="3" l="1"/>
  <c r="I3690" i="3"/>
  <c r="N3690" i="3"/>
  <c r="A3691" i="3"/>
  <c r="G3690" i="3"/>
  <c r="D3064" i="3"/>
  <c r="E3064" i="3"/>
  <c r="C3064" i="3"/>
  <c r="F3064" i="3"/>
  <c r="B3064" i="3"/>
  <c r="H3064" i="3" s="1"/>
  <c r="J3064" i="3" s="1"/>
  <c r="L3063" i="3"/>
  <c r="O3063" i="3" s="1"/>
  <c r="M3691" i="3" l="1"/>
  <c r="I3691" i="3"/>
  <c r="N3691" i="3"/>
  <c r="A3692" i="3"/>
  <c r="G3691" i="3"/>
  <c r="P3063" i="3"/>
  <c r="L3064" i="3"/>
  <c r="K3064" i="3"/>
  <c r="M3692" i="3" l="1"/>
  <c r="I3692" i="3"/>
  <c r="N3692" i="3"/>
  <c r="A3693" i="3"/>
  <c r="G3692" i="3"/>
  <c r="C3065" i="3"/>
  <c r="F3065" i="3"/>
  <c r="B3065" i="3"/>
  <c r="E3065" i="3"/>
  <c r="D3065" i="3"/>
  <c r="O3064" i="3"/>
  <c r="M3693" i="3" l="1"/>
  <c r="I3693" i="3"/>
  <c r="N3693" i="3"/>
  <c r="A3694" i="3"/>
  <c r="G3693" i="3"/>
  <c r="F3066" i="3"/>
  <c r="D3066" i="3"/>
  <c r="E3066" i="3"/>
  <c r="B3066" i="3"/>
  <c r="C3066" i="3"/>
  <c r="H3065" i="3"/>
  <c r="J3065" i="3"/>
  <c r="K3065" i="3"/>
  <c r="M3694" i="3" l="1"/>
  <c r="I3694" i="3"/>
  <c r="N3694" i="3"/>
  <c r="A3695" i="3"/>
  <c r="G3694" i="3"/>
  <c r="E3067" i="3"/>
  <c r="C3067" i="3"/>
  <c r="B3067" i="3"/>
  <c r="F3067" i="3"/>
  <c r="D3067" i="3"/>
  <c r="P3064" i="3"/>
  <c r="H3066" i="3"/>
  <c r="L3065" i="3"/>
  <c r="O3065" i="3" s="1"/>
  <c r="K3066" i="3" s="1"/>
  <c r="M3695" i="3" l="1"/>
  <c r="I3695" i="3"/>
  <c r="N3695" i="3"/>
  <c r="A3696" i="3"/>
  <c r="G3695" i="3"/>
  <c r="D3068" i="3"/>
  <c r="C3068" i="3"/>
  <c r="F3068" i="3"/>
  <c r="E3068" i="3"/>
  <c r="B3068" i="3"/>
  <c r="J3066" i="3"/>
  <c r="H3067" i="3"/>
  <c r="M3696" i="3" l="1"/>
  <c r="I3696" i="3"/>
  <c r="N3696" i="3"/>
  <c r="A3697" i="3"/>
  <c r="G3696" i="3"/>
  <c r="J3067" i="3"/>
  <c r="H3068" i="3"/>
  <c r="P3066" i="3"/>
  <c r="P3065" i="3"/>
  <c r="L3066" i="3"/>
  <c r="O3066" i="3" s="1"/>
  <c r="K3067" i="3" s="1"/>
  <c r="M3697" i="3" l="1"/>
  <c r="I3697" i="3"/>
  <c r="N3697" i="3"/>
  <c r="A3698" i="3"/>
  <c r="G3697" i="3"/>
  <c r="L3067" i="3"/>
  <c r="O3067" i="3" s="1"/>
  <c r="K3068" i="3" s="1"/>
  <c r="E3069" i="3"/>
  <c r="C3069" i="3"/>
  <c r="D3069" i="3"/>
  <c r="B3069" i="3"/>
  <c r="H3069" i="3"/>
  <c r="F3069" i="3"/>
  <c r="J3068" i="3"/>
  <c r="M3698" i="3" l="1"/>
  <c r="I3698" i="3"/>
  <c r="N3698" i="3"/>
  <c r="A3699" i="3"/>
  <c r="G3698" i="3"/>
  <c r="C3070" i="3"/>
  <c r="F3070" i="3"/>
  <c r="D3070" i="3"/>
  <c r="B3070" i="3"/>
  <c r="E3070" i="3"/>
  <c r="P3067" i="3"/>
  <c r="L3068" i="3"/>
  <c r="O3068" i="3" s="1"/>
  <c r="K3069" i="3" s="1"/>
  <c r="M3699" i="3" l="1"/>
  <c r="I3699" i="3"/>
  <c r="N3699" i="3"/>
  <c r="A3700" i="3"/>
  <c r="G3699" i="3"/>
  <c r="E3071" i="3"/>
  <c r="D3071" i="3"/>
  <c r="C3071" i="3"/>
  <c r="F3071" i="3"/>
  <c r="B3071" i="3"/>
  <c r="H3071" i="3"/>
  <c r="J3071" i="3" s="1"/>
  <c r="H3070" i="3"/>
  <c r="J3070" i="3" s="1"/>
  <c r="J3069" i="3"/>
  <c r="L3069" i="3"/>
  <c r="O3069" i="3" s="1"/>
  <c r="K3070" i="3" s="1"/>
  <c r="M3700" i="3" l="1"/>
  <c r="I3700" i="3"/>
  <c r="N3700" i="3"/>
  <c r="A3701" i="3"/>
  <c r="G3700" i="3"/>
  <c r="P3070" i="3"/>
  <c r="P3069" i="3"/>
  <c r="P3068" i="3"/>
  <c r="L3070" i="3"/>
  <c r="O3070" i="3" s="1"/>
  <c r="K3071" i="3" s="1"/>
  <c r="M3701" i="3" l="1"/>
  <c r="I3701" i="3"/>
  <c r="N3701" i="3"/>
  <c r="A3702" i="3"/>
  <c r="G3701" i="3"/>
  <c r="L3071" i="3"/>
  <c r="O3071" i="3" s="1"/>
  <c r="K3072" i="3" s="1"/>
  <c r="E3072" i="3"/>
  <c r="C3072" i="3"/>
  <c r="B3072" i="3"/>
  <c r="F3072" i="3"/>
  <c r="D3072" i="3"/>
  <c r="M3702" i="3" l="1"/>
  <c r="I3702" i="3"/>
  <c r="N3702" i="3"/>
  <c r="A3703" i="3"/>
  <c r="G3702" i="3"/>
  <c r="B3073" i="3"/>
  <c r="C3073" i="3"/>
  <c r="E3073" i="3"/>
  <c r="F3073" i="3"/>
  <c r="D3073" i="3"/>
  <c r="H3072" i="3"/>
  <c r="M3703" i="3" l="1"/>
  <c r="I3703" i="3"/>
  <c r="N3703" i="3"/>
  <c r="A3704" i="3"/>
  <c r="G3703" i="3"/>
  <c r="J3072" i="3"/>
  <c r="H3073" i="3"/>
  <c r="C3074" i="3"/>
  <c r="B3074" i="3"/>
  <c r="F3074" i="3"/>
  <c r="H3074" i="3"/>
  <c r="J3074" i="3" s="1"/>
  <c r="D3074" i="3"/>
  <c r="E3074" i="3"/>
  <c r="M3704" i="3" l="1"/>
  <c r="I3704" i="3"/>
  <c r="N3704" i="3"/>
  <c r="A3705" i="3"/>
  <c r="G3704" i="3"/>
  <c r="B3075" i="3"/>
  <c r="F3075" i="3"/>
  <c r="E3075" i="3"/>
  <c r="D3075" i="3"/>
  <c r="C3075" i="3"/>
  <c r="L3072" i="3"/>
  <c r="O3072" i="3" s="1"/>
  <c r="K3073" i="3" s="1"/>
  <c r="P3071" i="3"/>
  <c r="J3073" i="3"/>
  <c r="P3073" i="3" s="1"/>
  <c r="M3705" i="3" l="1"/>
  <c r="I3705" i="3"/>
  <c r="N3705" i="3"/>
  <c r="A3706" i="3"/>
  <c r="G3705" i="3"/>
  <c r="D3076" i="3"/>
  <c r="B3076" i="3"/>
  <c r="F3076" i="3"/>
  <c r="C3076" i="3"/>
  <c r="E3076" i="3"/>
  <c r="L3073" i="3"/>
  <c r="O3073" i="3" s="1"/>
  <c r="K3074" i="3" s="1"/>
  <c r="P3072" i="3"/>
  <c r="H3075" i="3"/>
  <c r="M3706" i="3" l="1"/>
  <c r="I3706" i="3"/>
  <c r="N3706" i="3"/>
  <c r="A3707" i="3"/>
  <c r="G3706" i="3"/>
  <c r="L3074" i="3"/>
  <c r="O3074" i="3" s="1"/>
  <c r="K3075" i="3" s="1"/>
  <c r="B3077" i="3"/>
  <c r="E3077" i="3"/>
  <c r="D3077" i="3"/>
  <c r="F3077" i="3"/>
  <c r="C3077" i="3"/>
  <c r="J3075" i="3"/>
  <c r="H3076" i="3"/>
  <c r="M3707" i="3" l="1"/>
  <c r="I3707" i="3"/>
  <c r="N3707" i="3"/>
  <c r="A3708" i="3"/>
  <c r="G3707" i="3"/>
  <c r="E3078" i="3"/>
  <c r="B3078" i="3"/>
  <c r="D3078" i="3"/>
  <c r="F3078" i="3"/>
  <c r="C3078" i="3"/>
  <c r="J3076" i="3"/>
  <c r="H3077" i="3"/>
  <c r="L3075" i="3"/>
  <c r="O3075" i="3" s="1"/>
  <c r="K3076" i="3" s="1"/>
  <c r="P3074" i="3"/>
  <c r="P3075" i="3"/>
  <c r="M3708" i="3" l="1"/>
  <c r="I3708" i="3"/>
  <c r="N3708" i="3"/>
  <c r="A3709" i="3"/>
  <c r="G3708" i="3"/>
  <c r="J3077" i="3"/>
  <c r="F3079" i="3"/>
  <c r="B3079" i="3"/>
  <c r="C3079" i="3"/>
  <c r="E3079" i="3"/>
  <c r="J3079" i="3" s="1"/>
  <c r="H3079" i="3"/>
  <c r="D3079" i="3"/>
  <c r="H3078" i="3"/>
  <c r="J3078" i="3" s="1"/>
  <c r="L3076" i="3"/>
  <c r="O3076" i="3" s="1"/>
  <c r="K3077" i="3" s="1"/>
  <c r="P3076" i="3"/>
  <c r="M3709" i="3" l="1"/>
  <c r="I3709" i="3"/>
  <c r="N3709" i="3"/>
  <c r="A3710" i="3"/>
  <c r="G3709" i="3"/>
  <c r="F3080" i="3"/>
  <c r="E3080" i="3"/>
  <c r="C3080" i="3"/>
  <c r="B3080" i="3"/>
  <c r="D3080" i="3"/>
  <c r="L3077" i="3"/>
  <c r="O3077" i="3" s="1"/>
  <c r="K3078" i="3" s="1"/>
  <c r="P3078" i="3"/>
  <c r="P3077" i="3"/>
  <c r="M3710" i="3" l="1"/>
  <c r="I3710" i="3"/>
  <c r="N3710" i="3"/>
  <c r="A3711" i="3"/>
  <c r="G3710" i="3"/>
  <c r="C3081" i="3"/>
  <c r="E3081" i="3"/>
  <c r="H3081" i="3"/>
  <c r="B3081" i="3"/>
  <c r="F3081" i="3"/>
  <c r="D3081" i="3"/>
  <c r="L3078" i="3"/>
  <c r="O3078" i="3" s="1"/>
  <c r="K3079" i="3" s="1"/>
  <c r="H3080" i="3"/>
  <c r="J3080" i="3" s="1"/>
  <c r="M3711" i="3" l="1"/>
  <c r="I3711" i="3"/>
  <c r="N3711" i="3"/>
  <c r="A3712" i="3"/>
  <c r="G3711" i="3"/>
  <c r="J3081" i="3"/>
  <c r="O3079" i="3"/>
  <c r="K3080" i="3" s="1"/>
  <c r="L3079" i="3"/>
  <c r="B3082" i="3"/>
  <c r="F3082" i="3"/>
  <c r="C3082" i="3"/>
  <c r="D3082" i="3"/>
  <c r="E3082" i="3"/>
  <c r="P3080" i="3"/>
  <c r="P3079" i="3"/>
  <c r="M3712" i="3" l="1"/>
  <c r="I3712" i="3"/>
  <c r="N3712" i="3"/>
  <c r="A3713" i="3"/>
  <c r="G3712" i="3"/>
  <c r="F3083" i="3"/>
  <c r="B3083" i="3"/>
  <c r="E3083" i="3"/>
  <c r="C3083" i="3"/>
  <c r="D3083" i="3"/>
  <c r="H3082" i="3"/>
  <c r="J3082" i="3" s="1"/>
  <c r="L3080" i="3"/>
  <c r="O3080" i="3" s="1"/>
  <c r="K3081" i="3" s="1"/>
  <c r="M3713" i="3" l="1"/>
  <c r="I3713" i="3"/>
  <c r="N3713" i="3"/>
  <c r="A3714" i="3"/>
  <c r="G3713" i="3"/>
  <c r="L3081" i="3"/>
  <c r="O3081" i="3" s="1"/>
  <c r="K3082" i="3" s="1"/>
  <c r="C3084" i="3"/>
  <c r="E3084" i="3"/>
  <c r="B3084" i="3"/>
  <c r="H3084" i="3" s="1"/>
  <c r="D3084" i="3"/>
  <c r="F3084" i="3"/>
  <c r="P3082" i="3"/>
  <c r="P3081" i="3"/>
  <c r="H3083" i="3"/>
  <c r="J3083" i="3" s="1"/>
  <c r="M3714" i="3" l="1"/>
  <c r="I3714" i="3"/>
  <c r="N3714" i="3"/>
  <c r="A3715" i="3"/>
  <c r="G3714" i="3"/>
  <c r="L3082" i="3"/>
  <c r="O3082" i="3" s="1"/>
  <c r="K3083" i="3" s="1"/>
  <c r="J3084" i="3"/>
  <c r="M3715" i="3" l="1"/>
  <c r="I3715" i="3"/>
  <c r="N3715" i="3"/>
  <c r="A3716" i="3"/>
  <c r="G3715" i="3"/>
  <c r="L3083" i="3"/>
  <c r="O3083" i="3" s="1"/>
  <c r="K3084" i="3" s="1"/>
  <c r="P3083" i="3"/>
  <c r="F3085" i="3"/>
  <c r="D3085" i="3"/>
  <c r="E3085" i="3"/>
  <c r="C3085" i="3"/>
  <c r="H3085" i="3"/>
  <c r="B3085" i="3"/>
  <c r="M3716" i="3" l="1"/>
  <c r="I3716" i="3"/>
  <c r="N3716" i="3"/>
  <c r="A3717" i="3"/>
  <c r="G3716" i="3"/>
  <c r="J3085" i="3"/>
  <c r="C3086" i="3"/>
  <c r="D3086" i="3"/>
  <c r="B3086" i="3"/>
  <c r="H3086" i="3" s="1"/>
  <c r="F3086" i="3"/>
  <c r="E3086" i="3"/>
  <c r="L3084" i="3"/>
  <c r="O3084" i="3" s="1"/>
  <c r="K3085" i="3" s="1"/>
  <c r="M3717" i="3" l="1"/>
  <c r="I3717" i="3"/>
  <c r="N3717" i="3"/>
  <c r="A3718" i="3"/>
  <c r="G3717" i="3"/>
  <c r="P3084" i="3"/>
  <c r="L3085" i="3"/>
  <c r="O3085" i="3" s="1"/>
  <c r="K3086" i="3" s="1"/>
  <c r="M3718" i="3" l="1"/>
  <c r="I3718" i="3"/>
  <c r="N3718" i="3"/>
  <c r="A3719" i="3"/>
  <c r="G3718" i="3"/>
  <c r="F3087" i="3"/>
  <c r="D3087" i="3"/>
  <c r="C3087" i="3"/>
  <c r="E3087" i="3"/>
  <c r="B3087" i="3"/>
  <c r="L3086" i="3"/>
  <c r="O3086" i="3" s="1"/>
  <c r="J3086" i="3"/>
  <c r="M3719" i="3" l="1"/>
  <c r="I3719" i="3"/>
  <c r="N3719" i="3"/>
  <c r="A3720" i="3"/>
  <c r="G3719" i="3"/>
  <c r="F3088" i="3"/>
  <c r="C3088" i="3"/>
  <c r="E3088" i="3"/>
  <c r="B3088" i="3"/>
  <c r="D3088" i="3"/>
  <c r="K3087" i="3"/>
  <c r="H3087" i="3"/>
  <c r="P3085" i="3"/>
  <c r="M3720" i="3" l="1"/>
  <c r="I3720" i="3"/>
  <c r="N3720" i="3"/>
  <c r="A3721" i="3"/>
  <c r="G3720" i="3"/>
  <c r="J3087" i="3"/>
  <c r="L3087" i="3"/>
  <c r="J3088" i="3"/>
  <c r="E3089" i="3"/>
  <c r="F3089" i="3"/>
  <c r="B3089" i="3"/>
  <c r="C3089" i="3"/>
  <c r="D3089" i="3"/>
  <c r="O3087" i="3"/>
  <c r="K3088" i="3" s="1"/>
  <c r="H3088" i="3"/>
  <c r="M3721" i="3" l="1"/>
  <c r="I3721" i="3"/>
  <c r="N3721" i="3"/>
  <c r="A3722" i="3"/>
  <c r="G3721" i="3"/>
  <c r="D3090" i="3"/>
  <c r="C3090" i="3"/>
  <c r="E3090" i="3"/>
  <c r="B3090" i="3"/>
  <c r="H3090" i="3" s="1"/>
  <c r="F3090" i="3"/>
  <c r="L3088" i="3"/>
  <c r="O3088" i="3" s="1"/>
  <c r="K3089" i="3" s="1"/>
  <c r="H3089" i="3"/>
  <c r="J3089" i="3" s="1"/>
  <c r="P3087" i="3"/>
  <c r="P3086" i="3"/>
  <c r="M3722" i="3" l="1"/>
  <c r="I3722" i="3"/>
  <c r="N3722" i="3"/>
  <c r="A3723" i="3"/>
  <c r="G3722" i="3"/>
  <c r="J3090" i="3"/>
  <c r="P3089" i="3" s="1"/>
  <c r="P3088" i="3"/>
  <c r="L3089" i="3"/>
  <c r="O3089" i="3" s="1"/>
  <c r="K3090" i="3" s="1"/>
  <c r="M3723" i="3" l="1"/>
  <c r="I3723" i="3"/>
  <c r="N3723" i="3"/>
  <c r="A3724" i="3"/>
  <c r="G3723" i="3"/>
  <c r="E3091" i="3"/>
  <c r="C3091" i="3"/>
  <c r="F3091" i="3"/>
  <c r="D3091" i="3"/>
  <c r="B3091" i="3"/>
  <c r="H3091" i="3" s="1"/>
  <c r="L3090" i="3"/>
  <c r="O3090" i="3" s="1"/>
  <c r="M3724" i="3" l="1"/>
  <c r="I3724" i="3"/>
  <c r="N3724" i="3"/>
  <c r="A3725" i="3"/>
  <c r="G3724" i="3"/>
  <c r="K3091" i="3"/>
  <c r="M3725" i="3" l="1"/>
  <c r="I3725" i="3"/>
  <c r="N3725" i="3"/>
  <c r="A3726" i="3"/>
  <c r="G3725" i="3"/>
  <c r="J3091" i="3"/>
  <c r="E3092" i="3"/>
  <c r="C3092" i="3"/>
  <c r="B3092" i="3"/>
  <c r="D3092" i="3"/>
  <c r="F3092" i="3"/>
  <c r="L3091" i="3"/>
  <c r="O3091" i="3" s="1"/>
  <c r="M3726" i="3" l="1"/>
  <c r="I3726" i="3"/>
  <c r="N3726" i="3"/>
  <c r="A3727" i="3"/>
  <c r="G3726" i="3"/>
  <c r="E3093" i="3"/>
  <c r="C3093" i="3"/>
  <c r="B3093" i="3"/>
  <c r="H3093" i="3" s="1"/>
  <c r="D3093" i="3"/>
  <c r="F3093" i="3"/>
  <c r="H3092" i="3"/>
  <c r="P3090" i="3"/>
  <c r="K3092" i="3"/>
  <c r="M3727" i="3" l="1"/>
  <c r="I3727" i="3"/>
  <c r="N3727" i="3"/>
  <c r="A3728" i="3"/>
  <c r="G3727" i="3"/>
  <c r="J3092" i="3"/>
  <c r="J3093" i="3"/>
  <c r="L3092" i="3"/>
  <c r="O3092" i="3" s="1"/>
  <c r="K3093" i="3" s="1"/>
  <c r="M3728" i="3" l="1"/>
  <c r="I3728" i="3"/>
  <c r="N3728" i="3"/>
  <c r="A3729" i="3"/>
  <c r="G3728" i="3"/>
  <c r="D3094" i="3"/>
  <c r="E3094" i="3"/>
  <c r="J3094" i="3" s="1"/>
  <c r="C3094" i="3"/>
  <c r="B3094" i="3"/>
  <c r="H3094" i="3"/>
  <c r="F3094" i="3"/>
  <c r="P3092" i="3"/>
  <c r="P3091" i="3"/>
  <c r="L3093" i="3"/>
  <c r="O3093" i="3" s="1"/>
  <c r="K3094" i="3" s="1"/>
  <c r="M3729" i="3" l="1"/>
  <c r="I3729" i="3"/>
  <c r="N3729" i="3"/>
  <c r="A3730" i="3"/>
  <c r="G3729" i="3"/>
  <c r="B3095" i="3"/>
  <c r="E3095" i="3"/>
  <c r="D3095" i="3"/>
  <c r="C3095" i="3"/>
  <c r="F3095" i="3"/>
  <c r="P3093" i="3"/>
  <c r="L3094" i="3"/>
  <c r="O3094" i="3" s="1"/>
  <c r="M3730" i="3" l="1"/>
  <c r="I3730" i="3"/>
  <c r="N3730" i="3"/>
  <c r="A3731" i="3"/>
  <c r="G3730" i="3"/>
  <c r="D3096" i="3"/>
  <c r="C3096" i="3"/>
  <c r="E3096" i="3"/>
  <c r="B3096" i="3"/>
  <c r="F3096" i="3"/>
  <c r="H3095" i="3"/>
  <c r="K3095" i="3"/>
  <c r="J3095" i="3"/>
  <c r="M3731" i="3" l="1"/>
  <c r="I3731" i="3"/>
  <c r="N3731" i="3"/>
  <c r="A3732" i="3"/>
  <c r="G3731" i="3"/>
  <c r="B3097" i="3"/>
  <c r="D3097" i="3"/>
  <c r="C3097" i="3"/>
  <c r="F3097" i="3"/>
  <c r="E3097" i="3"/>
  <c r="H3097" i="3"/>
  <c r="J3097" i="3"/>
  <c r="J3096" i="3"/>
  <c r="H3096" i="3"/>
  <c r="P3094" i="3"/>
  <c r="P3095" i="3"/>
  <c r="M3732" i="3" l="1"/>
  <c r="I3732" i="3"/>
  <c r="N3732" i="3"/>
  <c r="A3733" i="3"/>
  <c r="G3732" i="3"/>
  <c r="B3098" i="3"/>
  <c r="C3098" i="3"/>
  <c r="E3098" i="3"/>
  <c r="D3098" i="3"/>
  <c r="F3098" i="3"/>
  <c r="L3095" i="3"/>
  <c r="O3095" i="3" s="1"/>
  <c r="K3096" i="3" s="1"/>
  <c r="P3096" i="3"/>
  <c r="M3733" i="3" l="1"/>
  <c r="I3733" i="3"/>
  <c r="N3733" i="3"/>
  <c r="A3734" i="3"/>
  <c r="G3733" i="3"/>
  <c r="C3099" i="3"/>
  <c r="F3099" i="3"/>
  <c r="D3099" i="3"/>
  <c r="B3099" i="3"/>
  <c r="E3099" i="3"/>
  <c r="L3096" i="3"/>
  <c r="O3096" i="3" s="1"/>
  <c r="K3097" i="3" s="1"/>
  <c r="H3098" i="3"/>
  <c r="M3734" i="3" l="1"/>
  <c r="I3734" i="3"/>
  <c r="N3734" i="3"/>
  <c r="A3735" i="3"/>
  <c r="G3734" i="3"/>
  <c r="J3098" i="3"/>
  <c r="C3100" i="3"/>
  <c r="D3100" i="3"/>
  <c r="F3100" i="3"/>
  <c r="E3100" i="3"/>
  <c r="B3100" i="3"/>
  <c r="O3097" i="3"/>
  <c r="K3098" i="3" s="1"/>
  <c r="L3097" i="3"/>
  <c r="H3099" i="3"/>
  <c r="M3735" i="3" l="1"/>
  <c r="I3735" i="3"/>
  <c r="N3735" i="3"/>
  <c r="A3736" i="3"/>
  <c r="G3735" i="3"/>
  <c r="J3099" i="3"/>
  <c r="H3100" i="3"/>
  <c r="F3101" i="3"/>
  <c r="C3101" i="3"/>
  <c r="B3101" i="3"/>
  <c r="E3101" i="3"/>
  <c r="D3101" i="3"/>
  <c r="L3098" i="3"/>
  <c r="O3098" i="3" s="1"/>
  <c r="K3099" i="3" s="1"/>
  <c r="P3097" i="3"/>
  <c r="P3098" i="3"/>
  <c r="M3736" i="3" l="1"/>
  <c r="I3736" i="3"/>
  <c r="N3736" i="3"/>
  <c r="A3737" i="3"/>
  <c r="G3736" i="3"/>
  <c r="J3100" i="3"/>
  <c r="H3101" i="3"/>
  <c r="D3102" i="3"/>
  <c r="C3102" i="3"/>
  <c r="B3102" i="3"/>
  <c r="F3102" i="3"/>
  <c r="E3102" i="3"/>
  <c r="J3101" i="3"/>
  <c r="P3099" i="3"/>
  <c r="L3099" i="3"/>
  <c r="O3099" i="3" s="1"/>
  <c r="K3100" i="3" s="1"/>
  <c r="M3737" i="3" l="1"/>
  <c r="I3737" i="3"/>
  <c r="N3737" i="3"/>
  <c r="A3738" i="3"/>
  <c r="G3737" i="3"/>
  <c r="H3102" i="3"/>
  <c r="J3102" i="3" s="1"/>
  <c r="D3103" i="3"/>
  <c r="F3103" i="3"/>
  <c r="B3103" i="3"/>
  <c r="H3103" i="3" s="1"/>
  <c r="C3103" i="3"/>
  <c r="E3103" i="3"/>
  <c r="J3103" i="3" s="1"/>
  <c r="L3100" i="3"/>
  <c r="O3100" i="3" s="1"/>
  <c r="K3101" i="3" s="1"/>
  <c r="P3101" i="3"/>
  <c r="P3100" i="3"/>
  <c r="M3738" i="3" l="1"/>
  <c r="I3738" i="3"/>
  <c r="N3738" i="3"/>
  <c r="A3739" i="3"/>
  <c r="G3738" i="3"/>
  <c r="L3101" i="3"/>
  <c r="O3101" i="3" s="1"/>
  <c r="K3102" i="3" s="1"/>
  <c r="P3102" i="3"/>
  <c r="M3739" i="3" l="1"/>
  <c r="I3739" i="3"/>
  <c r="N3739" i="3"/>
  <c r="A3740" i="3"/>
  <c r="G3739" i="3"/>
  <c r="L3102" i="3"/>
  <c r="O3102" i="3" s="1"/>
  <c r="K3103" i="3" s="1"/>
  <c r="B3104" i="3"/>
  <c r="H3104" i="3"/>
  <c r="F3104" i="3"/>
  <c r="C3104" i="3"/>
  <c r="D3104" i="3"/>
  <c r="E3104" i="3"/>
  <c r="M3740" i="3" l="1"/>
  <c r="I3740" i="3"/>
  <c r="N3740" i="3"/>
  <c r="G3740" i="3"/>
  <c r="A3741" i="3"/>
  <c r="E3105" i="3"/>
  <c r="J3105" i="3" s="1"/>
  <c r="B3105" i="3"/>
  <c r="C3105" i="3"/>
  <c r="F3105" i="3"/>
  <c r="D3105" i="3"/>
  <c r="H3105" i="3"/>
  <c r="O3103" i="3"/>
  <c r="K3104" i="3" s="1"/>
  <c r="L3103" i="3"/>
  <c r="J3104" i="3"/>
  <c r="M3741" i="3" l="1"/>
  <c r="I3741" i="3"/>
  <c r="N3741" i="3"/>
  <c r="A3742" i="3"/>
  <c r="G3741" i="3"/>
  <c r="D3106" i="3"/>
  <c r="E3106" i="3"/>
  <c r="F3106" i="3"/>
  <c r="B3106" i="3"/>
  <c r="C3106" i="3"/>
  <c r="H3106" i="3"/>
  <c r="P3103" i="3"/>
  <c r="P3104" i="3"/>
  <c r="L3104" i="3"/>
  <c r="O3104" i="3" s="1"/>
  <c r="K3105" i="3" s="1"/>
  <c r="M3742" i="3" l="1"/>
  <c r="I3742" i="3"/>
  <c r="N3742" i="3"/>
  <c r="A3743" i="3"/>
  <c r="G3742" i="3"/>
  <c r="D3107" i="3"/>
  <c r="B3107" i="3"/>
  <c r="F3107" i="3"/>
  <c r="C3107" i="3"/>
  <c r="E3107" i="3"/>
  <c r="L3105" i="3"/>
  <c r="O3105" i="3" s="1"/>
  <c r="K3106" i="3" s="1"/>
  <c r="J3106" i="3"/>
  <c r="M3743" i="3" l="1"/>
  <c r="I3743" i="3"/>
  <c r="N3743" i="3"/>
  <c r="G3743" i="3"/>
  <c r="A3744" i="3"/>
  <c r="F3108" i="3"/>
  <c r="C3108" i="3"/>
  <c r="E3108" i="3"/>
  <c r="D3108" i="3"/>
  <c r="B3108" i="3"/>
  <c r="L3106" i="3"/>
  <c r="O3106" i="3" s="1"/>
  <c r="K3107" i="3" s="1"/>
  <c r="J3107" i="3"/>
  <c r="H3107" i="3"/>
  <c r="P3105" i="3"/>
  <c r="P3106" i="3"/>
  <c r="M3744" i="3" l="1"/>
  <c r="I3744" i="3"/>
  <c r="N3744" i="3"/>
  <c r="A3745" i="3"/>
  <c r="G3744" i="3"/>
  <c r="B3109" i="3"/>
  <c r="C3109" i="3"/>
  <c r="F3109" i="3"/>
  <c r="D3109" i="3"/>
  <c r="E3109" i="3"/>
  <c r="H3108" i="3"/>
  <c r="L3107" i="3"/>
  <c r="O3107" i="3" s="1"/>
  <c r="K3108" i="3" s="1"/>
  <c r="M3745" i="3" l="1"/>
  <c r="I3745" i="3"/>
  <c r="N3745" i="3"/>
  <c r="A3746" i="3"/>
  <c r="G3745" i="3"/>
  <c r="J3108" i="3"/>
  <c r="H3109" i="3"/>
  <c r="M3746" i="3" l="1"/>
  <c r="I3746" i="3"/>
  <c r="N3746" i="3"/>
  <c r="A3747" i="3"/>
  <c r="G3746" i="3"/>
  <c r="J3109" i="3"/>
  <c r="L3108" i="3"/>
  <c r="O3108" i="3" s="1"/>
  <c r="K3109" i="3" s="1"/>
  <c r="P3108" i="3"/>
  <c r="P3107" i="3"/>
  <c r="C3110" i="3"/>
  <c r="B3110" i="3"/>
  <c r="H3110" i="3" s="1"/>
  <c r="J3110" i="3" s="1"/>
  <c r="F3110" i="3"/>
  <c r="D3110" i="3"/>
  <c r="E3110" i="3"/>
  <c r="M3747" i="3" l="1"/>
  <c r="I3747" i="3"/>
  <c r="N3747" i="3"/>
  <c r="A3748" i="3"/>
  <c r="G3747" i="3"/>
  <c r="L3109" i="3"/>
  <c r="O3109" i="3" s="1"/>
  <c r="K3110" i="3" s="1"/>
  <c r="P3109" i="3"/>
  <c r="M3748" i="3" l="1"/>
  <c r="I3748" i="3"/>
  <c r="N3748" i="3"/>
  <c r="G3748" i="3"/>
  <c r="A3749" i="3"/>
  <c r="L3110" i="3"/>
  <c r="O3110" i="3" s="1"/>
  <c r="D3111" i="3"/>
  <c r="E3111" i="3"/>
  <c r="J3111" i="3" s="1"/>
  <c r="F3111" i="3"/>
  <c r="B3111" i="3"/>
  <c r="H3111" i="3" s="1"/>
  <c r="C3111" i="3"/>
  <c r="M3749" i="3" l="1"/>
  <c r="I3749" i="3"/>
  <c r="N3749" i="3"/>
  <c r="A3750" i="3"/>
  <c r="G3749" i="3"/>
  <c r="P3110" i="3"/>
  <c r="K3111" i="3"/>
  <c r="M3750" i="3" l="1"/>
  <c r="I3750" i="3"/>
  <c r="N3750" i="3"/>
  <c r="A3751" i="3"/>
  <c r="G3750" i="3"/>
  <c r="L3111" i="3"/>
  <c r="O3111" i="3"/>
  <c r="B3112" i="3"/>
  <c r="H3112" i="3" s="1"/>
  <c r="C3112" i="3"/>
  <c r="F3112" i="3"/>
  <c r="D3112" i="3"/>
  <c r="E3112" i="3"/>
  <c r="M3751" i="3" l="1"/>
  <c r="I3751" i="3"/>
  <c r="N3751" i="3"/>
  <c r="A3752" i="3"/>
  <c r="G3751" i="3"/>
  <c r="J3112" i="3"/>
  <c r="K3112" i="3"/>
  <c r="M3752" i="3" l="1"/>
  <c r="I3752" i="3"/>
  <c r="N3752" i="3"/>
  <c r="A3753" i="3"/>
  <c r="G3752" i="3"/>
  <c r="P3111" i="3"/>
  <c r="F3113" i="3"/>
  <c r="B3113" i="3"/>
  <c r="D3113" i="3"/>
  <c r="H3113" i="3"/>
  <c r="E3113" i="3"/>
  <c r="C3113" i="3"/>
  <c r="M3753" i="3" l="1"/>
  <c r="I3753" i="3"/>
  <c r="N3753" i="3"/>
  <c r="G3753" i="3"/>
  <c r="A3754" i="3"/>
  <c r="J3113" i="3"/>
  <c r="L3112" i="3"/>
  <c r="O3112" i="3" s="1"/>
  <c r="K3113" i="3" s="1"/>
  <c r="M3754" i="3" l="1"/>
  <c r="I3754" i="3"/>
  <c r="N3754" i="3"/>
  <c r="A3755" i="3"/>
  <c r="G3754" i="3"/>
  <c r="L3113" i="3"/>
  <c r="O3113" i="3" s="1"/>
  <c r="K3114" i="3" s="1"/>
  <c r="D3114" i="3"/>
  <c r="C3114" i="3"/>
  <c r="F3114" i="3"/>
  <c r="B3114" i="3"/>
  <c r="H3114" i="3" s="1"/>
  <c r="E3114" i="3"/>
  <c r="J3114" i="3" s="1"/>
  <c r="P3112" i="3"/>
  <c r="M3755" i="3" l="1"/>
  <c r="I3755" i="3"/>
  <c r="N3755" i="3"/>
  <c r="G3755" i="3"/>
  <c r="A3756" i="3"/>
  <c r="P3113" i="3"/>
  <c r="C3115" i="3"/>
  <c r="E3115" i="3"/>
  <c r="D3115" i="3"/>
  <c r="F3115" i="3"/>
  <c r="B3115" i="3"/>
  <c r="L3114" i="3"/>
  <c r="O3114" i="3" s="1"/>
  <c r="M3756" i="3" l="1"/>
  <c r="I3756" i="3"/>
  <c r="N3756" i="3"/>
  <c r="G3756" i="3"/>
  <c r="A3757" i="3"/>
  <c r="F3116" i="3"/>
  <c r="E3116" i="3"/>
  <c r="B3116" i="3"/>
  <c r="D3116" i="3"/>
  <c r="C3116" i="3"/>
  <c r="K3115" i="3"/>
  <c r="H3115" i="3"/>
  <c r="J3115" i="3"/>
  <c r="M3757" i="3" l="1"/>
  <c r="I3757" i="3"/>
  <c r="N3757" i="3"/>
  <c r="A3758" i="3"/>
  <c r="G3757" i="3"/>
  <c r="P3114" i="3"/>
  <c r="H3116" i="3"/>
  <c r="M3758" i="3" l="1"/>
  <c r="I3758" i="3"/>
  <c r="N3758" i="3"/>
  <c r="A3759" i="3"/>
  <c r="G3758" i="3"/>
  <c r="L3115" i="3"/>
  <c r="O3115" i="3" s="1"/>
  <c r="K3116" i="3" s="1"/>
  <c r="B3117" i="3"/>
  <c r="E3117" i="3"/>
  <c r="J3117" i="3" s="1"/>
  <c r="D3117" i="3"/>
  <c r="F3117" i="3"/>
  <c r="C3117" i="3"/>
  <c r="H3117" i="3"/>
  <c r="L3116" i="3"/>
  <c r="J3116" i="3"/>
  <c r="M3759" i="3" l="1"/>
  <c r="I3759" i="3"/>
  <c r="N3759" i="3"/>
  <c r="A3760" i="3"/>
  <c r="G3759" i="3"/>
  <c r="H3118" i="3"/>
  <c r="C3118" i="3"/>
  <c r="B3118" i="3"/>
  <c r="E3118" i="3"/>
  <c r="F3118" i="3"/>
  <c r="D3118" i="3"/>
  <c r="P3116" i="3"/>
  <c r="P3115" i="3"/>
  <c r="O3116" i="3"/>
  <c r="K3117" i="3" s="1"/>
  <c r="M3760" i="3" l="1"/>
  <c r="I3760" i="3"/>
  <c r="N3760" i="3"/>
  <c r="G3760" i="3"/>
  <c r="A3761" i="3"/>
  <c r="B3119" i="3"/>
  <c r="F3119" i="3"/>
  <c r="E3119" i="3"/>
  <c r="J3119" i="3" s="1"/>
  <c r="H3119" i="3"/>
  <c r="C3119" i="3"/>
  <c r="D3119" i="3"/>
  <c r="J3118" i="3"/>
  <c r="L3117" i="3"/>
  <c r="O3117" i="3" s="1"/>
  <c r="K3118" i="3" s="1"/>
  <c r="M3761" i="3" l="1"/>
  <c r="I3761" i="3"/>
  <c r="N3761" i="3"/>
  <c r="G3761" i="3"/>
  <c r="A3762" i="3"/>
  <c r="L3118" i="3"/>
  <c r="O3118" i="3" s="1"/>
  <c r="K3119" i="3" s="1"/>
  <c r="B3120" i="3"/>
  <c r="C3120" i="3"/>
  <c r="E3120" i="3"/>
  <c r="F3120" i="3"/>
  <c r="D3120" i="3"/>
  <c r="P3117" i="3"/>
  <c r="P3118" i="3"/>
  <c r="M3762" i="3" l="1"/>
  <c r="I3762" i="3"/>
  <c r="N3762" i="3"/>
  <c r="G3762" i="3"/>
  <c r="A3763" i="3"/>
  <c r="L3119" i="3"/>
  <c r="O3119" i="3" s="1"/>
  <c r="K3120" i="3" s="1"/>
  <c r="H3120" i="3"/>
  <c r="J3120" i="3" s="1"/>
  <c r="M3763" i="3" l="1"/>
  <c r="I3763" i="3"/>
  <c r="N3763" i="3"/>
  <c r="G3763" i="3"/>
  <c r="A3764" i="3"/>
  <c r="F3121" i="3"/>
  <c r="E3121" i="3"/>
  <c r="C3121" i="3"/>
  <c r="B3121" i="3"/>
  <c r="H3121" i="3" s="1"/>
  <c r="J3121" i="3" s="1"/>
  <c r="D3121" i="3"/>
  <c r="P3119" i="3"/>
  <c r="L3120" i="3"/>
  <c r="O3120" i="3" s="1"/>
  <c r="M3764" i="3" l="1"/>
  <c r="I3764" i="3"/>
  <c r="N3764" i="3"/>
  <c r="A3765" i="3"/>
  <c r="G3764" i="3"/>
  <c r="P3120" i="3"/>
  <c r="K3121" i="3"/>
  <c r="M3765" i="3" l="1"/>
  <c r="I3765" i="3"/>
  <c r="N3765" i="3"/>
  <c r="G3765" i="3"/>
  <c r="A3766" i="3"/>
  <c r="F3122" i="3"/>
  <c r="K3122" i="3"/>
  <c r="C3122" i="3"/>
  <c r="E3122" i="3"/>
  <c r="D3122" i="3"/>
  <c r="B3122" i="3"/>
  <c r="L3121" i="3"/>
  <c r="O3121" i="3"/>
  <c r="M3766" i="3" l="1"/>
  <c r="I3766" i="3"/>
  <c r="N3766" i="3"/>
  <c r="A3767" i="3"/>
  <c r="G3766" i="3"/>
  <c r="B3123" i="3"/>
  <c r="C3123" i="3"/>
  <c r="F3123" i="3"/>
  <c r="E3123" i="3"/>
  <c r="D3123" i="3"/>
  <c r="J3122" i="3"/>
  <c r="L3122" i="3"/>
  <c r="O3122" i="3" s="1"/>
  <c r="K3123" i="3" s="1"/>
  <c r="H3122" i="3"/>
  <c r="M3767" i="3" l="1"/>
  <c r="I3767" i="3"/>
  <c r="N3767" i="3"/>
  <c r="G3767" i="3"/>
  <c r="A3768" i="3"/>
  <c r="D3124" i="3"/>
  <c r="F3124" i="3"/>
  <c r="B3124" i="3"/>
  <c r="E3124" i="3"/>
  <c r="C3124" i="3"/>
  <c r="P3121" i="3"/>
  <c r="H3123" i="3"/>
  <c r="M3768" i="3" l="1"/>
  <c r="I3768" i="3"/>
  <c r="N3768" i="3"/>
  <c r="A3769" i="3"/>
  <c r="G3768" i="3"/>
  <c r="J3123" i="3"/>
  <c r="L3123" i="3"/>
  <c r="O3123" i="3" s="1"/>
  <c r="H3124" i="3"/>
  <c r="C3125" i="3"/>
  <c r="B3125" i="3"/>
  <c r="H3125" i="3"/>
  <c r="F3125" i="3"/>
  <c r="D3125" i="3"/>
  <c r="E3125" i="3"/>
  <c r="J3124" i="3"/>
  <c r="K3124" i="3"/>
  <c r="M3769" i="3" l="1"/>
  <c r="I3769" i="3"/>
  <c r="N3769" i="3"/>
  <c r="G3769" i="3"/>
  <c r="A3770" i="3"/>
  <c r="B3126" i="3"/>
  <c r="E3126" i="3"/>
  <c r="C3126" i="3"/>
  <c r="D3126" i="3"/>
  <c r="F3126" i="3"/>
  <c r="J3125" i="3"/>
  <c r="P3124" i="3" s="1"/>
  <c r="L3124" i="3"/>
  <c r="O3124" i="3" s="1"/>
  <c r="K3125" i="3" s="1"/>
  <c r="P3123" i="3"/>
  <c r="P3122" i="3"/>
  <c r="M3770" i="3" l="1"/>
  <c r="I3770" i="3"/>
  <c r="N3770" i="3"/>
  <c r="A3771" i="3"/>
  <c r="G3770" i="3"/>
  <c r="F3127" i="3"/>
  <c r="E3127" i="3"/>
  <c r="D3127" i="3"/>
  <c r="B3127" i="3"/>
  <c r="C3127" i="3"/>
  <c r="H3126" i="3"/>
  <c r="L3125" i="3"/>
  <c r="O3125" i="3" s="1"/>
  <c r="K3126" i="3" s="1"/>
  <c r="M3771" i="3" l="1"/>
  <c r="I3771" i="3"/>
  <c r="N3771" i="3"/>
  <c r="G3771" i="3"/>
  <c r="A3772" i="3"/>
  <c r="J3126" i="3"/>
  <c r="L3126" i="3"/>
  <c r="H3127" i="3"/>
  <c r="B3128" i="3"/>
  <c r="C3128" i="3"/>
  <c r="E3128" i="3"/>
  <c r="D3128" i="3"/>
  <c r="F3128" i="3"/>
  <c r="O3126" i="3"/>
  <c r="J3127" i="3"/>
  <c r="K3127" i="3"/>
  <c r="M3772" i="3" l="1"/>
  <c r="I3772" i="3"/>
  <c r="N3772" i="3"/>
  <c r="A3773" i="3"/>
  <c r="G3772" i="3"/>
  <c r="H3128" i="3"/>
  <c r="P3126" i="3"/>
  <c r="P3125" i="3"/>
  <c r="L3127" i="3"/>
  <c r="O3127" i="3" s="1"/>
  <c r="K3128" i="3" s="1"/>
  <c r="M3773" i="3" l="1"/>
  <c r="I3773" i="3"/>
  <c r="N3773" i="3"/>
  <c r="A3774" i="3"/>
  <c r="G3773" i="3"/>
  <c r="J3128" i="3"/>
  <c r="L3128" i="3"/>
  <c r="O3128" i="3" s="1"/>
  <c r="K3129" i="3" s="1"/>
  <c r="B3129" i="3"/>
  <c r="H3129" i="3"/>
  <c r="E3129" i="3"/>
  <c r="D3129" i="3"/>
  <c r="F3129" i="3"/>
  <c r="C3129" i="3"/>
  <c r="M3774" i="3" l="1"/>
  <c r="I3774" i="3"/>
  <c r="N3774" i="3"/>
  <c r="A3775" i="3"/>
  <c r="G3774" i="3"/>
  <c r="B3130" i="3"/>
  <c r="D3130" i="3"/>
  <c r="F3130" i="3"/>
  <c r="C3130" i="3"/>
  <c r="E3130" i="3"/>
  <c r="J3129" i="3"/>
  <c r="P3128" i="3"/>
  <c r="P3127" i="3"/>
  <c r="M3775" i="3" l="1"/>
  <c r="I3775" i="3"/>
  <c r="N3775" i="3"/>
  <c r="A3776" i="3"/>
  <c r="G3775" i="3"/>
  <c r="D3131" i="3"/>
  <c r="C3131" i="3"/>
  <c r="F3131" i="3"/>
  <c r="E3131" i="3"/>
  <c r="B3131" i="3"/>
  <c r="H3130" i="3"/>
  <c r="L3129" i="3"/>
  <c r="O3129" i="3" s="1"/>
  <c r="K3130" i="3" s="1"/>
  <c r="M3776" i="3" l="1"/>
  <c r="I3776" i="3"/>
  <c r="N3776" i="3"/>
  <c r="A3777" i="3"/>
  <c r="G3776" i="3"/>
  <c r="J3130" i="3"/>
  <c r="L3130" i="3"/>
  <c r="O3130" i="3" s="1"/>
  <c r="K3131" i="3" s="1"/>
  <c r="H3131" i="3"/>
  <c r="M3777" i="3" l="1"/>
  <c r="I3777" i="3"/>
  <c r="N3777" i="3"/>
  <c r="A3778" i="3"/>
  <c r="G3777" i="3"/>
  <c r="J3131" i="3"/>
  <c r="F3132" i="3"/>
  <c r="E3132" i="3"/>
  <c r="J3132" i="3" s="1"/>
  <c r="B3132" i="3"/>
  <c r="D3132" i="3"/>
  <c r="C3132" i="3"/>
  <c r="H3132" i="3"/>
  <c r="P3130" i="3"/>
  <c r="P3129" i="3"/>
  <c r="M3778" i="3" l="1"/>
  <c r="I3778" i="3"/>
  <c r="N3778" i="3"/>
  <c r="A3779" i="3"/>
  <c r="G3778" i="3"/>
  <c r="D3133" i="3"/>
  <c r="B3133" i="3"/>
  <c r="C3133" i="3"/>
  <c r="E3133" i="3"/>
  <c r="F3133" i="3"/>
  <c r="H3133" i="3"/>
  <c r="P3131" i="3"/>
  <c r="L3131" i="3"/>
  <c r="O3131" i="3" s="1"/>
  <c r="K3132" i="3" s="1"/>
  <c r="M3779" i="3" l="1"/>
  <c r="I3779" i="3"/>
  <c r="N3779" i="3"/>
  <c r="A3780" i="3"/>
  <c r="G3779" i="3"/>
  <c r="E3134" i="3"/>
  <c r="D3134" i="3"/>
  <c r="F3134" i="3"/>
  <c r="C3134" i="3"/>
  <c r="B3134" i="3"/>
  <c r="J3133" i="3"/>
  <c r="L3132" i="3"/>
  <c r="O3132" i="3" s="1"/>
  <c r="K3133" i="3" s="1"/>
  <c r="M3780" i="3" l="1"/>
  <c r="I3780" i="3"/>
  <c r="N3780" i="3"/>
  <c r="A3781" i="3"/>
  <c r="G3780" i="3"/>
  <c r="L3133" i="3"/>
  <c r="O3133" i="3" s="1"/>
  <c r="K3134" i="3" s="1"/>
  <c r="E3135" i="3"/>
  <c r="C3135" i="3"/>
  <c r="F3135" i="3"/>
  <c r="B3135" i="3"/>
  <c r="D3135" i="3"/>
  <c r="P3132" i="3"/>
  <c r="H3134" i="3"/>
  <c r="J3134" i="3" s="1"/>
  <c r="M3781" i="3" l="1"/>
  <c r="I3781" i="3"/>
  <c r="N3781" i="3"/>
  <c r="A3782" i="3"/>
  <c r="G3781" i="3"/>
  <c r="E3136" i="3"/>
  <c r="B3136" i="3"/>
  <c r="C3136" i="3"/>
  <c r="D3136" i="3"/>
  <c r="F3136" i="3"/>
  <c r="P3134" i="3"/>
  <c r="H3135" i="3"/>
  <c r="J3135" i="3" s="1"/>
  <c r="P3133" i="3"/>
  <c r="M3782" i="3" l="1"/>
  <c r="I3782" i="3"/>
  <c r="N3782" i="3"/>
  <c r="A3783" i="3"/>
  <c r="G3782" i="3"/>
  <c r="F3137" i="3"/>
  <c r="D3137" i="3"/>
  <c r="C3137" i="3"/>
  <c r="B3137" i="3"/>
  <c r="E3137" i="3"/>
  <c r="L3134" i="3"/>
  <c r="O3134" i="3" s="1"/>
  <c r="K3135" i="3" s="1"/>
  <c r="H3136" i="3"/>
  <c r="M3783" i="3" l="1"/>
  <c r="I3783" i="3"/>
  <c r="N3783" i="3"/>
  <c r="A3784" i="3"/>
  <c r="G3783" i="3"/>
  <c r="J3136" i="3"/>
  <c r="E3138" i="3"/>
  <c r="C3138" i="3"/>
  <c r="D3138" i="3"/>
  <c r="B3138" i="3"/>
  <c r="F3138" i="3"/>
  <c r="H3137" i="3"/>
  <c r="L3135" i="3"/>
  <c r="O3135" i="3" s="1"/>
  <c r="K3136" i="3" s="1"/>
  <c r="M3784" i="3" l="1"/>
  <c r="I3784" i="3"/>
  <c r="N3784" i="3"/>
  <c r="A3785" i="3"/>
  <c r="G3784" i="3"/>
  <c r="D3139" i="3"/>
  <c r="B3139" i="3"/>
  <c r="E3139" i="3"/>
  <c r="C3139" i="3"/>
  <c r="F3139" i="3"/>
  <c r="L3136" i="3"/>
  <c r="O3136" i="3" s="1"/>
  <c r="K3137" i="3" s="1"/>
  <c r="J3137" i="3"/>
  <c r="J3138" i="3"/>
  <c r="H3138" i="3"/>
  <c r="P3136" i="3"/>
  <c r="P3135" i="3"/>
  <c r="M3785" i="3" l="1"/>
  <c r="I3785" i="3"/>
  <c r="N3785" i="3"/>
  <c r="A3786" i="3"/>
  <c r="G3785" i="3"/>
  <c r="C3140" i="3"/>
  <c r="D3140" i="3"/>
  <c r="F3140" i="3"/>
  <c r="B3140" i="3"/>
  <c r="E3140" i="3"/>
  <c r="L3137" i="3"/>
  <c r="O3137" i="3" s="1"/>
  <c r="K3138" i="3" s="1"/>
  <c r="P3137" i="3"/>
  <c r="H3139" i="3"/>
  <c r="M3786" i="3" l="1"/>
  <c r="I3786" i="3"/>
  <c r="N3786" i="3"/>
  <c r="A3787" i="3"/>
  <c r="G3786" i="3"/>
  <c r="L3138" i="3"/>
  <c r="O3138" i="3" s="1"/>
  <c r="K3139" i="3" s="1"/>
  <c r="J3139" i="3"/>
  <c r="H3140" i="3"/>
  <c r="M3787" i="3" l="1"/>
  <c r="I3787" i="3"/>
  <c r="N3787" i="3"/>
  <c r="A3788" i="3"/>
  <c r="G3787" i="3"/>
  <c r="J3140" i="3"/>
  <c r="L3139" i="3"/>
  <c r="O3139" i="3" s="1"/>
  <c r="K3140" i="3" s="1"/>
  <c r="C3141" i="3"/>
  <c r="B3141" i="3"/>
  <c r="D3141" i="3"/>
  <c r="F3141" i="3"/>
  <c r="E3141" i="3"/>
  <c r="H3141" i="3"/>
  <c r="P3139" i="3"/>
  <c r="P3138" i="3"/>
  <c r="M3788" i="3" l="1"/>
  <c r="I3788" i="3"/>
  <c r="N3788" i="3"/>
  <c r="A3789" i="3"/>
  <c r="G3788" i="3"/>
  <c r="D3142" i="3"/>
  <c r="C3142" i="3"/>
  <c r="B3142" i="3"/>
  <c r="H3142" i="3" s="1"/>
  <c r="E3142" i="3"/>
  <c r="F3142" i="3"/>
  <c r="J3141" i="3"/>
  <c r="L3140" i="3"/>
  <c r="O3140" i="3" s="1"/>
  <c r="K3141" i="3" s="1"/>
  <c r="M3789" i="3" l="1"/>
  <c r="I3789" i="3"/>
  <c r="N3789" i="3"/>
  <c r="G3789" i="3"/>
  <c r="A3790" i="3"/>
  <c r="J3142" i="3"/>
  <c r="P3140" i="3"/>
  <c r="L3141" i="3"/>
  <c r="O3141" i="3" s="1"/>
  <c r="K3142" i="3" s="1"/>
  <c r="M3790" i="3" l="1"/>
  <c r="I3790" i="3"/>
  <c r="N3790" i="3"/>
  <c r="A3791" i="3"/>
  <c r="G3790" i="3"/>
  <c r="D3143" i="3"/>
  <c r="C3143" i="3"/>
  <c r="E3143" i="3"/>
  <c r="F3143" i="3"/>
  <c r="B3143" i="3"/>
  <c r="H3143" i="3" s="1"/>
  <c r="P3141" i="3"/>
  <c r="L3142" i="3"/>
  <c r="O3142" i="3" s="1"/>
  <c r="M3791" i="3" l="1"/>
  <c r="I3791" i="3"/>
  <c r="N3791" i="3"/>
  <c r="A3792" i="3"/>
  <c r="G3791" i="3"/>
  <c r="J3143" i="3"/>
  <c r="K3143" i="3"/>
  <c r="M3792" i="3" l="1"/>
  <c r="I3792" i="3"/>
  <c r="N3792" i="3"/>
  <c r="A3793" i="3"/>
  <c r="G3792" i="3"/>
  <c r="L3143" i="3"/>
  <c r="O3143" i="3" s="1"/>
  <c r="K3144" i="3" s="1"/>
  <c r="E3144" i="3"/>
  <c r="B3144" i="3"/>
  <c r="D3144" i="3"/>
  <c r="F3144" i="3"/>
  <c r="H3144" i="3"/>
  <c r="J3144" i="3" s="1"/>
  <c r="C3144" i="3"/>
  <c r="P3142" i="3"/>
  <c r="M3793" i="3" l="1"/>
  <c r="I3793" i="3"/>
  <c r="N3793" i="3"/>
  <c r="A3794" i="3"/>
  <c r="G3793" i="3"/>
  <c r="P3143" i="3"/>
  <c r="D3145" i="3"/>
  <c r="E3145" i="3"/>
  <c r="B3145" i="3"/>
  <c r="C3145" i="3"/>
  <c r="F3145" i="3"/>
  <c r="M3794" i="3" l="1"/>
  <c r="I3794" i="3"/>
  <c r="N3794" i="3"/>
  <c r="A3795" i="3"/>
  <c r="G3794" i="3"/>
  <c r="C3146" i="3"/>
  <c r="F3146" i="3"/>
  <c r="E3146" i="3"/>
  <c r="D3146" i="3"/>
  <c r="B3146" i="3"/>
  <c r="K3145" i="3"/>
  <c r="H3145" i="3"/>
  <c r="J3145" i="3" s="1"/>
  <c r="L3144" i="3"/>
  <c r="O3144" i="3" s="1"/>
  <c r="M3795" i="3" l="1"/>
  <c r="I3795" i="3"/>
  <c r="N3795" i="3"/>
  <c r="A3796" i="3"/>
  <c r="G3795" i="3"/>
  <c r="E3147" i="3"/>
  <c r="D3147" i="3"/>
  <c r="C3147" i="3"/>
  <c r="B3147" i="3"/>
  <c r="F3147" i="3"/>
  <c r="P3144" i="3"/>
  <c r="H3146" i="3"/>
  <c r="J3146" i="3"/>
  <c r="L3145" i="3"/>
  <c r="O3145" i="3" s="1"/>
  <c r="K3146" i="3" s="1"/>
  <c r="M3796" i="3" l="1"/>
  <c r="I3796" i="3"/>
  <c r="N3796" i="3"/>
  <c r="A3797" i="3"/>
  <c r="G3796" i="3"/>
  <c r="P3145" i="3"/>
  <c r="H3147" i="3"/>
  <c r="L3146" i="3"/>
  <c r="O3146" i="3" s="1"/>
  <c r="K3147" i="3" s="1"/>
  <c r="M3797" i="3" l="1"/>
  <c r="I3797" i="3"/>
  <c r="N3797" i="3"/>
  <c r="A3798" i="3"/>
  <c r="G3797" i="3"/>
  <c r="J3147" i="3"/>
  <c r="L3147" i="3"/>
  <c r="O3147" i="3" s="1"/>
  <c r="K3148" i="3" s="1"/>
  <c r="E3148" i="3"/>
  <c r="F3148" i="3"/>
  <c r="B3148" i="3"/>
  <c r="C3148" i="3"/>
  <c r="D3148" i="3"/>
  <c r="M3798" i="3" l="1"/>
  <c r="I3798" i="3"/>
  <c r="N3798" i="3"/>
  <c r="A3799" i="3"/>
  <c r="G3798" i="3"/>
  <c r="E3149" i="3"/>
  <c r="D3149" i="3"/>
  <c r="F3149" i="3"/>
  <c r="C3149" i="3"/>
  <c r="B3149" i="3"/>
  <c r="H3148" i="3"/>
  <c r="P3146" i="3"/>
  <c r="M3799" i="3" l="1"/>
  <c r="I3799" i="3"/>
  <c r="N3799" i="3"/>
  <c r="A3800" i="3"/>
  <c r="G3799" i="3"/>
  <c r="J3148" i="3"/>
  <c r="L3148" i="3"/>
  <c r="O3148" i="3" s="1"/>
  <c r="D3150" i="3"/>
  <c r="B3150" i="3"/>
  <c r="C3150" i="3"/>
  <c r="F3150" i="3"/>
  <c r="E3150" i="3"/>
  <c r="L3149" i="3"/>
  <c r="H3149" i="3"/>
  <c r="J3149" i="3" s="1"/>
  <c r="K3149" i="3"/>
  <c r="M3800" i="3" l="1"/>
  <c r="I3800" i="3"/>
  <c r="N3800" i="3"/>
  <c r="A3801" i="3"/>
  <c r="G3800" i="3"/>
  <c r="H3150" i="3"/>
  <c r="O3149" i="3"/>
  <c r="K3150" i="3" s="1"/>
  <c r="P3148" i="3"/>
  <c r="P3147" i="3"/>
  <c r="M3801" i="3" l="1"/>
  <c r="I3801" i="3"/>
  <c r="N3801" i="3"/>
  <c r="A3802" i="3"/>
  <c r="G3801" i="3"/>
  <c r="J3150" i="3"/>
  <c r="L3150" i="3"/>
  <c r="O3150" i="3" s="1"/>
  <c r="E3151" i="3"/>
  <c r="J3151" i="3" s="1"/>
  <c r="F3151" i="3"/>
  <c r="D3151" i="3"/>
  <c r="H3151" i="3"/>
  <c r="B3151" i="3"/>
  <c r="C3151" i="3"/>
  <c r="M3802" i="3" l="1"/>
  <c r="I3802" i="3"/>
  <c r="N3802" i="3"/>
  <c r="A3803" i="3"/>
  <c r="G3802" i="3"/>
  <c r="E3152" i="3"/>
  <c r="D3152" i="3"/>
  <c r="B3152" i="3"/>
  <c r="F3152" i="3"/>
  <c r="C3152" i="3"/>
  <c r="K3151" i="3"/>
  <c r="P3150" i="3"/>
  <c r="P3149" i="3"/>
  <c r="M3803" i="3" l="1"/>
  <c r="I3803" i="3"/>
  <c r="N3803" i="3"/>
  <c r="A3804" i="3"/>
  <c r="G3803" i="3"/>
  <c r="B3153" i="3"/>
  <c r="D3153" i="3"/>
  <c r="F3153" i="3"/>
  <c r="E3153" i="3"/>
  <c r="C3153" i="3"/>
  <c r="L3151" i="3"/>
  <c r="H3152" i="3"/>
  <c r="O3151" i="3"/>
  <c r="K3152" i="3" s="1"/>
  <c r="M3804" i="3" l="1"/>
  <c r="I3804" i="3"/>
  <c r="N3804" i="3"/>
  <c r="A3805" i="3"/>
  <c r="G3804" i="3"/>
  <c r="J3152" i="3"/>
  <c r="L3152" i="3"/>
  <c r="H3153" i="3"/>
  <c r="F3154" i="3"/>
  <c r="E3154" i="3"/>
  <c r="C3154" i="3"/>
  <c r="B3154" i="3"/>
  <c r="D3154" i="3"/>
  <c r="J3153" i="3"/>
  <c r="O3152" i="3"/>
  <c r="K3153" i="3" s="1"/>
  <c r="M3805" i="3" l="1"/>
  <c r="I3805" i="3"/>
  <c r="N3805" i="3"/>
  <c r="A3806" i="3"/>
  <c r="G3805" i="3"/>
  <c r="D3155" i="3"/>
  <c r="F3155" i="3"/>
  <c r="B3155" i="3"/>
  <c r="C3155" i="3"/>
  <c r="E3155" i="3"/>
  <c r="H3154" i="3"/>
  <c r="L3153" i="3"/>
  <c r="O3153" i="3" s="1"/>
  <c r="K3154" i="3" s="1"/>
  <c r="P3152" i="3"/>
  <c r="P3151" i="3"/>
  <c r="M3806" i="3" l="1"/>
  <c r="I3806" i="3"/>
  <c r="N3806" i="3"/>
  <c r="A3807" i="3"/>
  <c r="G3806" i="3"/>
  <c r="B3156" i="3"/>
  <c r="D3156" i="3"/>
  <c r="E3156" i="3"/>
  <c r="F3156" i="3"/>
  <c r="C3156" i="3"/>
  <c r="J3154" i="3"/>
  <c r="L3154" i="3"/>
  <c r="O3154" i="3" s="1"/>
  <c r="K3155" i="3" s="1"/>
  <c r="J3155" i="3"/>
  <c r="H3155" i="3"/>
  <c r="M3807" i="3" l="1"/>
  <c r="I3807" i="3"/>
  <c r="N3807" i="3"/>
  <c r="A3808" i="3"/>
  <c r="G3807" i="3"/>
  <c r="B3157" i="3"/>
  <c r="E3157" i="3"/>
  <c r="F3157" i="3"/>
  <c r="C3157" i="3"/>
  <c r="D3157" i="3"/>
  <c r="H3156" i="3"/>
  <c r="J3156" i="3" s="1"/>
  <c r="P3155" i="3" s="1"/>
  <c r="P3154" i="3"/>
  <c r="P3153" i="3"/>
  <c r="M3808" i="3" l="1"/>
  <c r="I3808" i="3"/>
  <c r="N3808" i="3"/>
  <c r="A3809" i="3"/>
  <c r="G3808" i="3"/>
  <c r="C3158" i="3"/>
  <c r="D3158" i="3"/>
  <c r="E3158" i="3"/>
  <c r="F3158" i="3"/>
  <c r="B3158" i="3"/>
  <c r="L3155" i="3"/>
  <c r="O3155" i="3" s="1"/>
  <c r="K3156" i="3" s="1"/>
  <c r="H3157" i="3"/>
  <c r="M3809" i="3" l="1"/>
  <c r="I3809" i="3"/>
  <c r="N3809" i="3"/>
  <c r="A3810" i="3"/>
  <c r="G3809" i="3"/>
  <c r="J3157" i="3"/>
  <c r="C3159" i="3"/>
  <c r="E3159" i="3"/>
  <c r="D3159" i="3"/>
  <c r="B3159" i="3"/>
  <c r="F3159" i="3"/>
  <c r="H3158" i="3"/>
  <c r="J3158" i="3" s="1"/>
  <c r="L3156" i="3"/>
  <c r="O3156" i="3" s="1"/>
  <c r="K3157" i="3" s="1"/>
  <c r="M3810" i="3" l="1"/>
  <c r="I3810" i="3"/>
  <c r="N3810" i="3"/>
  <c r="A3811" i="3"/>
  <c r="G3810" i="3"/>
  <c r="F3160" i="3"/>
  <c r="B3160" i="3"/>
  <c r="E3160" i="3"/>
  <c r="D3160" i="3"/>
  <c r="C3160" i="3"/>
  <c r="L3157" i="3"/>
  <c r="O3157" i="3" s="1"/>
  <c r="K3158" i="3" s="1"/>
  <c r="J3159" i="3"/>
  <c r="P3158" i="3" s="1"/>
  <c r="H3159" i="3"/>
  <c r="P3157" i="3"/>
  <c r="P3156" i="3"/>
  <c r="M3811" i="3" l="1"/>
  <c r="I3811" i="3"/>
  <c r="N3811" i="3"/>
  <c r="A3812" i="3"/>
  <c r="G3811" i="3"/>
  <c r="D3161" i="3"/>
  <c r="C3161" i="3"/>
  <c r="B3161" i="3"/>
  <c r="F3161" i="3"/>
  <c r="E3161" i="3"/>
  <c r="H3160" i="3"/>
  <c r="L3158" i="3"/>
  <c r="O3158" i="3" s="1"/>
  <c r="K3159" i="3" s="1"/>
  <c r="M3812" i="3" l="1"/>
  <c r="I3812" i="3"/>
  <c r="N3812" i="3"/>
  <c r="A3813" i="3"/>
  <c r="G3812" i="3"/>
  <c r="J3160" i="3"/>
  <c r="H3161" i="3"/>
  <c r="E3162" i="3"/>
  <c r="F3162" i="3"/>
  <c r="D3162" i="3"/>
  <c r="C3162" i="3"/>
  <c r="B3162" i="3"/>
  <c r="L3159" i="3"/>
  <c r="O3159" i="3" s="1"/>
  <c r="K3160" i="3" s="1"/>
  <c r="M3813" i="3" l="1"/>
  <c r="I3813" i="3"/>
  <c r="N3813" i="3"/>
  <c r="A3814" i="3"/>
  <c r="G3813" i="3"/>
  <c r="L3160" i="3"/>
  <c r="O3160" i="3" s="1"/>
  <c r="K3161" i="3" s="1"/>
  <c r="H3162" i="3"/>
  <c r="J3161" i="3"/>
  <c r="P3160" i="3"/>
  <c r="P3159" i="3"/>
  <c r="M3814" i="3" l="1"/>
  <c r="I3814" i="3"/>
  <c r="N3814" i="3"/>
  <c r="A3815" i="3"/>
  <c r="G3814" i="3"/>
  <c r="C3163" i="3"/>
  <c r="B3163" i="3"/>
  <c r="D3163" i="3"/>
  <c r="F3163" i="3"/>
  <c r="E3163" i="3"/>
  <c r="J3162" i="3"/>
  <c r="P3161" i="3" s="1"/>
  <c r="L3161" i="3"/>
  <c r="O3161" i="3" s="1"/>
  <c r="K3162" i="3" s="1"/>
  <c r="M3815" i="3" l="1"/>
  <c r="I3815" i="3"/>
  <c r="N3815" i="3"/>
  <c r="A3816" i="3"/>
  <c r="G3815" i="3"/>
  <c r="L3162" i="3"/>
  <c r="O3162" i="3" s="1"/>
  <c r="K3163" i="3" s="1"/>
  <c r="H3163" i="3"/>
  <c r="M3816" i="3" l="1"/>
  <c r="I3816" i="3"/>
  <c r="N3816" i="3"/>
  <c r="A3817" i="3"/>
  <c r="G3816" i="3"/>
  <c r="J3163" i="3"/>
  <c r="L3163" i="3"/>
  <c r="O3163" i="3" s="1"/>
  <c r="K3164" i="3" s="1"/>
  <c r="C3164" i="3"/>
  <c r="B3164" i="3"/>
  <c r="E3164" i="3"/>
  <c r="H3164" i="3"/>
  <c r="F3164" i="3"/>
  <c r="J3164" i="3"/>
  <c r="D3164" i="3"/>
  <c r="M3817" i="3" l="1"/>
  <c r="I3817" i="3"/>
  <c r="N3817" i="3"/>
  <c r="A3818" i="3"/>
  <c r="G3817" i="3"/>
  <c r="D3165" i="3"/>
  <c r="C3165" i="3"/>
  <c r="E3165" i="3"/>
  <c r="F3165" i="3"/>
  <c r="B3165" i="3"/>
  <c r="H3165" i="3" s="1"/>
  <c r="J3165" i="3" s="1"/>
  <c r="L3164" i="3"/>
  <c r="O3164" i="3" s="1"/>
  <c r="P3163" i="3"/>
  <c r="P3162" i="3"/>
  <c r="M3818" i="3" l="1"/>
  <c r="I3818" i="3"/>
  <c r="N3818" i="3"/>
  <c r="A3819" i="3"/>
  <c r="G3818" i="3"/>
  <c r="P3164" i="3"/>
  <c r="L3165" i="3"/>
  <c r="K3165" i="3"/>
  <c r="M3819" i="3" l="1"/>
  <c r="I3819" i="3"/>
  <c r="N3819" i="3"/>
  <c r="A3820" i="3"/>
  <c r="G3819" i="3"/>
  <c r="E3166" i="3"/>
  <c r="C3166" i="3"/>
  <c r="B3166" i="3"/>
  <c r="D3166" i="3"/>
  <c r="F3166" i="3"/>
  <c r="O3165" i="3"/>
  <c r="M3820" i="3" l="1"/>
  <c r="I3820" i="3"/>
  <c r="N3820" i="3"/>
  <c r="A3821" i="3"/>
  <c r="G3820" i="3"/>
  <c r="E3167" i="3"/>
  <c r="B3167" i="3"/>
  <c r="F3167" i="3"/>
  <c r="C3167" i="3"/>
  <c r="D3167" i="3"/>
  <c r="H3166" i="3"/>
  <c r="K3166" i="3"/>
  <c r="M3821" i="3" l="1"/>
  <c r="I3821" i="3"/>
  <c r="N3821" i="3"/>
  <c r="A3822" i="3"/>
  <c r="G3821" i="3"/>
  <c r="B3168" i="3"/>
  <c r="E3168" i="3"/>
  <c r="F3168" i="3"/>
  <c r="C3168" i="3"/>
  <c r="D3168" i="3"/>
  <c r="J3167" i="3"/>
  <c r="H3167" i="3"/>
  <c r="J3166" i="3"/>
  <c r="L3166" i="3"/>
  <c r="O3166" i="3" s="1"/>
  <c r="K3167" i="3" s="1"/>
  <c r="M3822" i="3" l="1"/>
  <c r="I3822" i="3"/>
  <c r="N3822" i="3"/>
  <c r="A3823" i="3"/>
  <c r="G3822" i="3"/>
  <c r="D3169" i="3"/>
  <c r="F3169" i="3"/>
  <c r="B3169" i="3"/>
  <c r="E3169" i="3"/>
  <c r="C3169" i="3"/>
  <c r="P3165" i="3"/>
  <c r="P3166" i="3"/>
  <c r="L3167" i="3"/>
  <c r="O3167" i="3" s="1"/>
  <c r="K3168" i="3" s="1"/>
  <c r="H3168" i="3"/>
  <c r="M3823" i="3" l="1"/>
  <c r="I3823" i="3"/>
  <c r="N3823" i="3"/>
  <c r="A3824" i="3"/>
  <c r="G3823" i="3"/>
  <c r="J3168" i="3"/>
  <c r="H3169" i="3"/>
  <c r="L3168" i="3"/>
  <c r="O3168" i="3" s="1"/>
  <c r="K3169" i="3" s="1"/>
  <c r="J3169" i="3"/>
  <c r="M3824" i="3" l="1"/>
  <c r="I3824" i="3"/>
  <c r="N3824" i="3"/>
  <c r="A3825" i="3"/>
  <c r="G3824" i="3"/>
  <c r="C3170" i="3"/>
  <c r="B3170" i="3"/>
  <c r="H3170" i="3" s="1"/>
  <c r="J3170" i="3" s="1"/>
  <c r="D3170" i="3"/>
  <c r="E3170" i="3"/>
  <c r="F3170" i="3"/>
  <c r="P3168" i="3"/>
  <c r="P3167" i="3"/>
  <c r="L3169" i="3"/>
  <c r="O3169" i="3" s="1"/>
  <c r="K3170" i="3" s="1"/>
  <c r="M3825" i="3" l="1"/>
  <c r="I3825" i="3"/>
  <c r="N3825" i="3"/>
  <c r="A3826" i="3"/>
  <c r="G3825" i="3"/>
  <c r="P3169" i="3"/>
  <c r="L3170" i="3"/>
  <c r="O3170" i="3" s="1"/>
  <c r="M3826" i="3" l="1"/>
  <c r="I3826" i="3"/>
  <c r="N3826" i="3"/>
  <c r="A3827" i="3"/>
  <c r="G3826" i="3"/>
  <c r="C3171" i="3"/>
  <c r="B3171" i="3"/>
  <c r="F3171" i="3"/>
  <c r="D3171" i="3"/>
  <c r="E3171" i="3"/>
  <c r="M3827" i="3" l="1"/>
  <c r="I3827" i="3"/>
  <c r="N3827" i="3"/>
  <c r="A3828" i="3"/>
  <c r="G3827" i="3"/>
  <c r="C3172" i="3"/>
  <c r="F3172" i="3"/>
  <c r="B3172" i="3"/>
  <c r="E3172" i="3"/>
  <c r="D3172" i="3"/>
  <c r="K3171" i="3"/>
  <c r="H3171" i="3"/>
  <c r="M3828" i="3" l="1"/>
  <c r="I3828" i="3"/>
  <c r="N3828" i="3"/>
  <c r="A3829" i="3"/>
  <c r="G3828" i="3"/>
  <c r="B3173" i="3"/>
  <c r="E3173" i="3"/>
  <c r="C3173" i="3"/>
  <c r="D3173" i="3"/>
  <c r="F3173" i="3"/>
  <c r="L3171" i="3"/>
  <c r="O3171" i="3" s="1"/>
  <c r="K3172" i="3" s="1"/>
  <c r="J3171" i="3"/>
  <c r="H3172" i="3"/>
  <c r="M3829" i="3" l="1"/>
  <c r="I3829" i="3"/>
  <c r="N3829" i="3"/>
  <c r="A3830" i="3"/>
  <c r="G3829" i="3"/>
  <c r="J3172" i="3"/>
  <c r="L3172" i="3"/>
  <c r="O3172" i="3" s="1"/>
  <c r="K3173" i="3" s="1"/>
  <c r="B3174" i="3"/>
  <c r="C3174" i="3"/>
  <c r="E3174" i="3"/>
  <c r="F3174" i="3"/>
  <c r="D3174" i="3"/>
  <c r="P3170" i="3"/>
  <c r="P3171" i="3"/>
  <c r="H3173" i="3"/>
  <c r="J3173" i="3"/>
  <c r="M3830" i="3" l="1"/>
  <c r="I3830" i="3"/>
  <c r="N3830" i="3"/>
  <c r="A3831" i="3"/>
  <c r="G3830" i="3"/>
  <c r="F3175" i="3"/>
  <c r="E3175" i="3"/>
  <c r="D3175" i="3"/>
  <c r="C3175" i="3"/>
  <c r="B3175" i="3"/>
  <c r="J3174" i="3"/>
  <c r="P3172" i="3"/>
  <c r="H3174" i="3"/>
  <c r="M3831" i="3" l="1"/>
  <c r="I3831" i="3"/>
  <c r="N3831" i="3"/>
  <c r="A3832" i="3"/>
  <c r="G3831" i="3"/>
  <c r="F3176" i="3"/>
  <c r="D3176" i="3"/>
  <c r="C3176" i="3"/>
  <c r="E3176" i="3"/>
  <c r="B3176" i="3"/>
  <c r="L3173" i="3"/>
  <c r="O3173" i="3" s="1"/>
  <c r="K3174" i="3" s="1"/>
  <c r="H3175" i="3"/>
  <c r="P3173" i="3"/>
  <c r="J3175" i="3"/>
  <c r="M3832" i="3" l="1"/>
  <c r="I3832" i="3"/>
  <c r="N3832" i="3"/>
  <c r="A3833" i="3"/>
  <c r="G3832" i="3"/>
  <c r="D3177" i="3"/>
  <c r="B3177" i="3"/>
  <c r="F3177" i="3"/>
  <c r="E3177" i="3"/>
  <c r="C3177" i="3"/>
  <c r="H3176" i="3"/>
  <c r="L3174" i="3"/>
  <c r="O3174" i="3" s="1"/>
  <c r="K3175" i="3" s="1"/>
  <c r="P3174" i="3"/>
  <c r="M3833" i="3" l="1"/>
  <c r="I3833" i="3"/>
  <c r="N3833" i="3"/>
  <c r="A3834" i="3"/>
  <c r="G3833" i="3"/>
  <c r="B3178" i="3"/>
  <c r="D3178" i="3"/>
  <c r="F3178" i="3"/>
  <c r="C3178" i="3"/>
  <c r="E3178" i="3"/>
  <c r="J3176" i="3"/>
  <c r="H3177" i="3"/>
  <c r="J3177" i="3"/>
  <c r="L3175" i="3"/>
  <c r="O3175" i="3" s="1"/>
  <c r="K3176" i="3" s="1"/>
  <c r="M3834" i="3" l="1"/>
  <c r="I3834" i="3"/>
  <c r="N3834" i="3"/>
  <c r="A3835" i="3"/>
  <c r="G3834" i="3"/>
  <c r="B3179" i="3"/>
  <c r="E3179" i="3"/>
  <c r="D3179" i="3"/>
  <c r="C3179" i="3"/>
  <c r="F3179" i="3"/>
  <c r="L3176" i="3"/>
  <c r="O3176" i="3" s="1"/>
  <c r="K3177" i="3" s="1"/>
  <c r="H3178" i="3"/>
  <c r="P3176" i="3"/>
  <c r="P3175" i="3"/>
  <c r="M3835" i="3" l="1"/>
  <c r="I3835" i="3"/>
  <c r="N3835" i="3"/>
  <c r="A3836" i="3"/>
  <c r="G3835" i="3"/>
  <c r="L3177" i="3"/>
  <c r="O3177" i="3" s="1"/>
  <c r="K3178" i="3" s="1"/>
  <c r="D3180" i="3"/>
  <c r="C3180" i="3"/>
  <c r="F3180" i="3"/>
  <c r="B3180" i="3"/>
  <c r="E3180" i="3"/>
  <c r="H3179" i="3"/>
  <c r="J3178" i="3"/>
  <c r="M3836" i="3" l="1"/>
  <c r="I3836" i="3"/>
  <c r="N3836" i="3"/>
  <c r="A3837" i="3"/>
  <c r="G3836" i="3"/>
  <c r="J3179" i="3"/>
  <c r="H3180" i="3"/>
  <c r="L3178" i="3"/>
  <c r="O3178" i="3" s="1"/>
  <c r="K3179" i="3" s="1"/>
  <c r="J3180" i="3"/>
  <c r="P3178" i="3"/>
  <c r="P3177" i="3"/>
  <c r="M3837" i="3" l="1"/>
  <c r="I3837" i="3"/>
  <c r="N3837" i="3"/>
  <c r="A3838" i="3"/>
  <c r="G3837" i="3"/>
  <c r="L3179" i="3"/>
  <c r="O3179" i="3" s="1"/>
  <c r="K3180" i="3" s="1"/>
  <c r="B3181" i="3"/>
  <c r="C3181" i="3"/>
  <c r="F3181" i="3"/>
  <c r="D3181" i="3"/>
  <c r="E3181" i="3"/>
  <c r="P3179" i="3"/>
  <c r="M3838" i="3" l="1"/>
  <c r="I3838" i="3"/>
  <c r="N3838" i="3"/>
  <c r="A3839" i="3"/>
  <c r="G3838" i="3"/>
  <c r="B3182" i="3"/>
  <c r="E3182" i="3"/>
  <c r="C3182" i="3"/>
  <c r="F3182" i="3"/>
  <c r="D3182" i="3"/>
  <c r="L3180" i="3"/>
  <c r="O3180" i="3" s="1"/>
  <c r="K3181" i="3" s="1"/>
  <c r="H3181" i="3"/>
  <c r="M3839" i="3" l="1"/>
  <c r="I3839" i="3"/>
  <c r="N3839" i="3"/>
  <c r="A3840" i="3"/>
  <c r="G3839" i="3"/>
  <c r="F3183" i="3"/>
  <c r="C3183" i="3"/>
  <c r="B3183" i="3"/>
  <c r="D3183" i="3"/>
  <c r="E3183" i="3"/>
  <c r="J3181" i="3"/>
  <c r="H3182" i="3"/>
  <c r="J3182" i="3"/>
  <c r="M3840" i="3" l="1"/>
  <c r="I3840" i="3"/>
  <c r="N3840" i="3"/>
  <c r="A3841" i="3"/>
  <c r="G3840" i="3"/>
  <c r="P3180" i="3"/>
  <c r="P3181" i="3"/>
  <c r="H3183" i="3"/>
  <c r="L3182" i="3"/>
  <c r="L3181" i="3"/>
  <c r="O3181" i="3" s="1"/>
  <c r="K3182" i="3" s="1"/>
  <c r="M3841" i="3" l="1"/>
  <c r="I3841" i="3"/>
  <c r="N3841" i="3"/>
  <c r="A3842" i="3"/>
  <c r="G3841" i="3"/>
  <c r="J3183" i="3"/>
  <c r="L3183" i="3"/>
  <c r="O3182" i="3"/>
  <c r="K3183" i="3" s="1"/>
  <c r="B3184" i="3"/>
  <c r="H3184" i="3"/>
  <c r="D3184" i="3"/>
  <c r="E3184" i="3"/>
  <c r="F3184" i="3"/>
  <c r="C3184" i="3"/>
  <c r="M3842" i="3" l="1"/>
  <c r="I3842" i="3"/>
  <c r="N3842" i="3"/>
  <c r="A3843" i="3"/>
  <c r="G3842" i="3"/>
  <c r="D3185" i="3"/>
  <c r="E3185" i="3"/>
  <c r="B3185" i="3"/>
  <c r="C3185" i="3"/>
  <c r="F3185" i="3"/>
  <c r="J3184" i="3"/>
  <c r="O3183" i="3"/>
  <c r="K3184" i="3"/>
  <c r="P3183" i="3"/>
  <c r="P3182" i="3"/>
  <c r="M3843" i="3" l="1"/>
  <c r="I3843" i="3"/>
  <c r="N3843" i="3"/>
  <c r="A3844" i="3"/>
  <c r="G3843" i="3"/>
  <c r="D3186" i="3"/>
  <c r="E3186" i="3"/>
  <c r="C3186" i="3"/>
  <c r="F3186" i="3"/>
  <c r="B3186" i="3"/>
  <c r="H3185" i="3"/>
  <c r="L3184" i="3"/>
  <c r="O3184" i="3" s="1"/>
  <c r="K3185" i="3" s="1"/>
  <c r="M3844" i="3" l="1"/>
  <c r="I3844" i="3"/>
  <c r="N3844" i="3"/>
  <c r="A3845" i="3"/>
  <c r="G3844" i="3"/>
  <c r="H3186" i="3"/>
  <c r="J3185" i="3"/>
  <c r="J3186" i="3"/>
  <c r="M3845" i="3" l="1"/>
  <c r="I3845" i="3"/>
  <c r="N3845" i="3"/>
  <c r="A3846" i="3"/>
  <c r="G3845" i="3"/>
  <c r="P3185" i="3"/>
  <c r="P3184" i="3"/>
  <c r="D3187" i="3"/>
  <c r="E3187" i="3"/>
  <c r="C3187" i="3"/>
  <c r="F3187" i="3"/>
  <c r="B3187" i="3"/>
  <c r="L3185" i="3"/>
  <c r="O3185" i="3" s="1"/>
  <c r="K3186" i="3" s="1"/>
  <c r="M3846" i="3" l="1"/>
  <c r="I3846" i="3"/>
  <c r="N3846" i="3"/>
  <c r="A3847" i="3"/>
  <c r="G3846" i="3"/>
  <c r="E3188" i="3"/>
  <c r="B3188" i="3"/>
  <c r="F3188" i="3"/>
  <c r="D3188" i="3"/>
  <c r="C3188" i="3"/>
  <c r="H3187" i="3"/>
  <c r="L3186" i="3"/>
  <c r="O3186" i="3"/>
  <c r="K3187" i="3"/>
  <c r="M3847" i="3" l="1"/>
  <c r="I3847" i="3"/>
  <c r="N3847" i="3"/>
  <c r="A3848" i="3"/>
  <c r="G3847" i="3"/>
  <c r="J3187" i="3"/>
  <c r="L3187" i="3"/>
  <c r="H3188" i="3"/>
  <c r="C3189" i="3"/>
  <c r="D3189" i="3"/>
  <c r="E3189" i="3"/>
  <c r="F3189" i="3"/>
  <c r="B3189" i="3"/>
  <c r="J3188" i="3"/>
  <c r="O3187" i="3"/>
  <c r="K3188" i="3" s="1"/>
  <c r="M3848" i="3" l="1"/>
  <c r="I3848" i="3"/>
  <c r="N3848" i="3"/>
  <c r="A3849" i="3"/>
  <c r="G3848" i="3"/>
  <c r="F3190" i="3"/>
  <c r="E3190" i="3"/>
  <c r="D3190" i="3"/>
  <c r="B3190" i="3"/>
  <c r="C3190" i="3"/>
  <c r="J3189" i="3"/>
  <c r="P3188" i="3" s="1"/>
  <c r="H3189" i="3"/>
  <c r="P3186" i="3"/>
  <c r="P3187" i="3"/>
  <c r="M3849" i="3" l="1"/>
  <c r="I3849" i="3"/>
  <c r="N3849" i="3"/>
  <c r="A3850" i="3"/>
  <c r="G3849" i="3"/>
  <c r="H3190" i="3"/>
  <c r="L3188" i="3"/>
  <c r="O3188" i="3" s="1"/>
  <c r="K3189" i="3" s="1"/>
  <c r="L3189" i="3"/>
  <c r="M3850" i="3" l="1"/>
  <c r="I3850" i="3"/>
  <c r="N3850" i="3"/>
  <c r="A3851" i="3"/>
  <c r="G3850" i="3"/>
  <c r="J3190" i="3"/>
  <c r="C3191" i="3"/>
  <c r="F3191" i="3"/>
  <c r="D3191" i="3"/>
  <c r="B3191" i="3"/>
  <c r="E3191" i="3"/>
  <c r="O3189" i="3"/>
  <c r="K3190" i="3" s="1"/>
  <c r="M3851" i="3" l="1"/>
  <c r="I3851" i="3"/>
  <c r="N3851" i="3"/>
  <c r="A3852" i="3"/>
  <c r="G3851" i="3"/>
  <c r="H3191" i="3"/>
  <c r="L3190" i="3"/>
  <c r="O3190" i="3" s="1"/>
  <c r="K3191" i="3" s="1"/>
  <c r="P3189" i="3"/>
  <c r="M3852" i="3" l="1"/>
  <c r="I3852" i="3"/>
  <c r="N3852" i="3"/>
  <c r="A3853" i="3"/>
  <c r="G3852" i="3"/>
  <c r="J3191" i="3"/>
  <c r="L3191" i="3"/>
  <c r="O3191" i="3" s="1"/>
  <c r="K3192" i="3" s="1"/>
  <c r="F3192" i="3"/>
  <c r="B3192" i="3"/>
  <c r="D3192" i="3"/>
  <c r="E3192" i="3"/>
  <c r="H3192" i="3"/>
  <c r="J3192" i="3"/>
  <c r="C3192" i="3"/>
  <c r="M3853" i="3" l="1"/>
  <c r="I3853" i="3"/>
  <c r="N3853" i="3"/>
  <c r="A3854" i="3"/>
  <c r="G3853" i="3"/>
  <c r="C3193" i="3"/>
  <c r="E3193" i="3"/>
  <c r="B3193" i="3"/>
  <c r="H3193" i="3"/>
  <c r="F3193" i="3"/>
  <c r="D3193" i="3"/>
  <c r="P3191" i="3"/>
  <c r="P3190" i="3"/>
  <c r="L3192" i="3"/>
  <c r="O3192" i="3" s="1"/>
  <c r="M3854" i="3" l="1"/>
  <c r="I3854" i="3"/>
  <c r="N3854" i="3"/>
  <c r="A3855" i="3"/>
  <c r="G3854" i="3"/>
  <c r="C3194" i="3"/>
  <c r="F3194" i="3"/>
  <c r="D3194" i="3"/>
  <c r="E3194" i="3"/>
  <c r="B3194" i="3"/>
  <c r="K3193" i="3"/>
  <c r="J3193" i="3"/>
  <c r="M3855" i="3" l="1"/>
  <c r="I3855" i="3"/>
  <c r="N3855" i="3"/>
  <c r="A3856" i="3"/>
  <c r="G3855" i="3"/>
  <c r="E3195" i="3"/>
  <c r="D3195" i="3"/>
  <c r="B3195" i="3"/>
  <c r="C3195" i="3"/>
  <c r="F3195" i="3"/>
  <c r="P3192" i="3"/>
  <c r="L3193" i="3"/>
  <c r="O3193" i="3" s="1"/>
  <c r="K3194" i="3" s="1"/>
  <c r="H3194" i="3"/>
  <c r="M3856" i="3" l="1"/>
  <c r="I3856" i="3"/>
  <c r="N3856" i="3"/>
  <c r="A3857" i="3"/>
  <c r="G3856" i="3"/>
  <c r="C3196" i="3"/>
  <c r="B3196" i="3"/>
  <c r="H3196" i="3" s="1"/>
  <c r="F3196" i="3"/>
  <c r="D3196" i="3"/>
  <c r="E3196" i="3"/>
  <c r="J3194" i="3"/>
  <c r="H3195" i="3"/>
  <c r="M3857" i="3" l="1"/>
  <c r="I3857" i="3"/>
  <c r="N3857" i="3"/>
  <c r="A3858" i="3"/>
  <c r="G3857" i="3"/>
  <c r="J3196" i="3"/>
  <c r="J3195" i="3"/>
  <c r="P3194" i="3"/>
  <c r="P3193" i="3"/>
  <c r="L3194" i="3"/>
  <c r="O3194" i="3" s="1"/>
  <c r="K3195" i="3" s="1"/>
  <c r="M3858" i="3" l="1"/>
  <c r="I3858" i="3"/>
  <c r="N3858" i="3"/>
  <c r="A3859" i="3"/>
  <c r="G3858" i="3"/>
  <c r="P3195" i="3"/>
  <c r="D3197" i="3"/>
  <c r="C3197" i="3"/>
  <c r="H3197" i="3"/>
  <c r="B3197" i="3"/>
  <c r="F3197" i="3"/>
  <c r="E3197" i="3"/>
  <c r="L3195" i="3"/>
  <c r="O3195" i="3" s="1"/>
  <c r="K3196" i="3" s="1"/>
  <c r="M3859" i="3" l="1"/>
  <c r="I3859" i="3"/>
  <c r="N3859" i="3"/>
  <c r="A3860" i="3"/>
  <c r="G3859" i="3"/>
  <c r="B3198" i="3"/>
  <c r="E3198" i="3"/>
  <c r="J3198" i="3" s="1"/>
  <c r="C3198" i="3"/>
  <c r="F3198" i="3"/>
  <c r="D3198" i="3"/>
  <c r="H3198" i="3"/>
  <c r="L3196" i="3"/>
  <c r="O3196" i="3" s="1"/>
  <c r="K3197" i="3" s="1"/>
  <c r="M3860" i="3" l="1"/>
  <c r="I3860" i="3"/>
  <c r="N3860" i="3"/>
  <c r="A3861" i="3"/>
  <c r="G3860" i="3"/>
  <c r="D3199" i="3"/>
  <c r="F3199" i="3"/>
  <c r="B3199" i="3"/>
  <c r="E3199" i="3"/>
  <c r="C3199" i="3"/>
  <c r="J3197" i="3"/>
  <c r="L3197" i="3"/>
  <c r="O3197" i="3" s="1"/>
  <c r="K3198" i="3" s="1"/>
  <c r="M3861" i="3" l="1"/>
  <c r="I3861" i="3"/>
  <c r="N3861" i="3"/>
  <c r="A3862" i="3"/>
  <c r="G3861" i="3"/>
  <c r="E3200" i="3"/>
  <c r="C3200" i="3"/>
  <c r="B3200" i="3"/>
  <c r="D3200" i="3"/>
  <c r="F3200" i="3"/>
  <c r="P3197" i="3"/>
  <c r="P3196" i="3"/>
  <c r="H3199" i="3"/>
  <c r="L3198" i="3"/>
  <c r="O3198" i="3" s="1"/>
  <c r="K3199" i="3" s="1"/>
  <c r="M3862" i="3" l="1"/>
  <c r="I3862" i="3"/>
  <c r="N3862" i="3"/>
  <c r="A3863" i="3"/>
  <c r="G3862" i="3"/>
  <c r="J3199" i="3"/>
  <c r="L3199" i="3"/>
  <c r="O3199" i="3" s="1"/>
  <c r="K3200" i="3" s="1"/>
  <c r="B3201" i="3"/>
  <c r="F3201" i="3"/>
  <c r="D3201" i="3"/>
  <c r="C3201" i="3"/>
  <c r="E3201" i="3"/>
  <c r="H3200" i="3"/>
  <c r="M3863" i="3" l="1"/>
  <c r="I3863" i="3"/>
  <c r="N3863" i="3"/>
  <c r="A3864" i="3"/>
  <c r="G3863" i="3"/>
  <c r="J3200" i="3"/>
  <c r="H3201" i="3"/>
  <c r="B3202" i="3"/>
  <c r="C3202" i="3"/>
  <c r="E3202" i="3"/>
  <c r="D3202" i="3"/>
  <c r="F3202" i="3"/>
  <c r="J3201" i="3"/>
  <c r="P3198" i="3"/>
  <c r="P3199" i="3"/>
  <c r="M3864" i="3" l="1"/>
  <c r="I3864" i="3"/>
  <c r="N3864" i="3"/>
  <c r="A3865" i="3"/>
  <c r="G3864" i="3"/>
  <c r="D3203" i="3"/>
  <c r="C3203" i="3"/>
  <c r="B3203" i="3"/>
  <c r="F3203" i="3"/>
  <c r="E3203" i="3"/>
  <c r="P3201" i="3"/>
  <c r="L3201" i="3"/>
  <c r="H3202" i="3"/>
  <c r="J3202" i="3" s="1"/>
  <c r="L3200" i="3"/>
  <c r="O3200" i="3" s="1"/>
  <c r="K3201" i="3" s="1"/>
  <c r="P3200" i="3"/>
  <c r="M3865" i="3" l="1"/>
  <c r="I3865" i="3"/>
  <c r="N3865" i="3"/>
  <c r="A3866" i="3"/>
  <c r="G3865" i="3"/>
  <c r="C3204" i="3"/>
  <c r="F3204" i="3"/>
  <c r="D3204" i="3"/>
  <c r="E3204" i="3"/>
  <c r="B3204" i="3"/>
  <c r="H3203" i="3"/>
  <c r="O3201" i="3"/>
  <c r="K3202" i="3" s="1"/>
  <c r="L3202" i="3"/>
  <c r="M3866" i="3" l="1"/>
  <c r="I3866" i="3"/>
  <c r="N3866" i="3"/>
  <c r="A3867" i="3"/>
  <c r="G3866" i="3"/>
  <c r="J3203" i="3"/>
  <c r="C3205" i="3"/>
  <c r="D3205" i="3"/>
  <c r="F3205" i="3"/>
  <c r="E3205" i="3"/>
  <c r="B3205" i="3"/>
  <c r="J3204" i="3"/>
  <c r="O3202" i="3"/>
  <c r="K3203" i="3" s="1"/>
  <c r="H3204" i="3"/>
  <c r="M3867" i="3" l="1"/>
  <c r="I3867" i="3"/>
  <c r="N3867" i="3"/>
  <c r="A3868" i="3"/>
  <c r="G3867" i="3"/>
  <c r="J3205" i="3"/>
  <c r="H3205" i="3"/>
  <c r="L3203" i="3"/>
  <c r="O3203" i="3" s="1"/>
  <c r="K3204" i="3" s="1"/>
  <c r="P3203" i="3"/>
  <c r="P3202" i="3"/>
  <c r="M3868" i="3" l="1"/>
  <c r="I3868" i="3"/>
  <c r="N3868" i="3"/>
  <c r="A3869" i="3"/>
  <c r="G3868" i="3"/>
  <c r="L3204" i="3"/>
  <c r="O3204" i="3" s="1"/>
  <c r="K3205" i="3" s="1"/>
  <c r="B3206" i="3"/>
  <c r="H3206" i="3"/>
  <c r="D3206" i="3"/>
  <c r="E3206" i="3"/>
  <c r="C3206" i="3"/>
  <c r="F3206" i="3"/>
  <c r="P3204" i="3"/>
  <c r="M3869" i="3" l="1"/>
  <c r="I3869" i="3"/>
  <c r="N3869" i="3"/>
  <c r="A3870" i="3"/>
  <c r="G3869" i="3"/>
  <c r="F3207" i="3"/>
  <c r="D3207" i="3"/>
  <c r="E3207" i="3"/>
  <c r="C3207" i="3"/>
  <c r="B3207" i="3"/>
  <c r="L3205" i="3"/>
  <c r="O3205" i="3" s="1"/>
  <c r="K3206" i="3" s="1"/>
  <c r="J3206" i="3"/>
  <c r="M3870" i="3" l="1"/>
  <c r="I3870" i="3"/>
  <c r="N3870" i="3"/>
  <c r="A3871" i="3"/>
  <c r="G3870" i="3"/>
  <c r="B3208" i="3"/>
  <c r="E3208" i="3"/>
  <c r="D3208" i="3"/>
  <c r="F3208" i="3"/>
  <c r="C3208" i="3"/>
  <c r="H3207" i="3"/>
  <c r="P3205" i="3"/>
  <c r="M3871" i="3" l="1"/>
  <c r="I3871" i="3"/>
  <c r="N3871" i="3"/>
  <c r="A3872" i="3"/>
  <c r="G3871" i="3"/>
  <c r="J3207" i="3"/>
  <c r="H3208" i="3"/>
  <c r="L3206" i="3"/>
  <c r="O3206" i="3" s="1"/>
  <c r="K3207" i="3" s="1"/>
  <c r="J3208" i="3"/>
  <c r="M3872" i="3" l="1"/>
  <c r="I3872" i="3"/>
  <c r="N3872" i="3"/>
  <c r="A3873" i="3"/>
  <c r="G3872" i="3"/>
  <c r="D3209" i="3"/>
  <c r="C3209" i="3"/>
  <c r="E3209" i="3"/>
  <c r="B3209" i="3"/>
  <c r="F3209" i="3"/>
  <c r="O3207" i="3"/>
  <c r="K3208" i="3" s="1"/>
  <c r="L3207" i="3"/>
  <c r="P3207" i="3"/>
  <c r="P3206" i="3"/>
  <c r="M3873" i="3" l="1"/>
  <c r="I3873" i="3"/>
  <c r="N3873" i="3"/>
  <c r="A3874" i="3"/>
  <c r="G3873" i="3"/>
  <c r="C3210" i="3"/>
  <c r="D3210" i="3"/>
  <c r="E3210" i="3"/>
  <c r="F3210" i="3"/>
  <c r="B3210" i="3"/>
  <c r="L3208" i="3"/>
  <c r="O3208" i="3" s="1"/>
  <c r="K3209" i="3" s="1"/>
  <c r="H3209" i="3"/>
  <c r="M3874" i="3" l="1"/>
  <c r="I3874" i="3"/>
  <c r="N3874" i="3"/>
  <c r="A3875" i="3"/>
  <c r="G3874" i="3"/>
  <c r="J3209" i="3"/>
  <c r="L3209" i="3"/>
  <c r="O3209" i="3" s="1"/>
  <c r="K3210" i="3" s="1"/>
  <c r="B3211" i="3"/>
  <c r="F3211" i="3"/>
  <c r="E3211" i="3"/>
  <c r="C3211" i="3"/>
  <c r="D3211" i="3"/>
  <c r="H3210" i="3"/>
  <c r="M3875" i="3" l="1"/>
  <c r="I3875" i="3"/>
  <c r="N3875" i="3"/>
  <c r="A3876" i="3"/>
  <c r="G3875" i="3"/>
  <c r="J3210" i="3"/>
  <c r="L3210" i="3"/>
  <c r="O3210" i="3" s="1"/>
  <c r="K3211" i="3" s="1"/>
  <c r="H3211" i="3"/>
  <c r="J3211" i="3"/>
  <c r="P3208" i="3"/>
  <c r="P3209" i="3"/>
  <c r="M3876" i="3" l="1"/>
  <c r="I3876" i="3"/>
  <c r="N3876" i="3"/>
  <c r="A3877" i="3"/>
  <c r="G3876" i="3"/>
  <c r="D3212" i="3"/>
  <c r="B3212" i="3"/>
  <c r="H3212" i="3"/>
  <c r="E3212" i="3"/>
  <c r="C3212" i="3"/>
  <c r="F3212" i="3"/>
  <c r="L3211" i="3"/>
  <c r="O3211" i="3" s="1"/>
  <c r="K3212" i="3" s="1"/>
  <c r="P3210" i="3"/>
  <c r="M3877" i="3" l="1"/>
  <c r="I3877" i="3"/>
  <c r="N3877" i="3"/>
  <c r="A3878" i="3"/>
  <c r="G3877" i="3"/>
  <c r="C3213" i="3"/>
  <c r="F3213" i="3"/>
  <c r="D3213" i="3"/>
  <c r="B3213" i="3"/>
  <c r="H3213" i="3" s="1"/>
  <c r="J3213" i="3" s="1"/>
  <c r="E3213" i="3"/>
  <c r="J3212" i="3"/>
  <c r="M3878" i="3" l="1"/>
  <c r="I3878" i="3"/>
  <c r="N3878" i="3"/>
  <c r="A3879" i="3"/>
  <c r="G3878" i="3"/>
  <c r="P3211" i="3"/>
  <c r="P3212" i="3"/>
  <c r="L3212" i="3"/>
  <c r="O3212" i="3" s="1"/>
  <c r="K3213" i="3" s="1"/>
  <c r="M3879" i="3" l="1"/>
  <c r="I3879" i="3"/>
  <c r="N3879" i="3"/>
  <c r="A3880" i="3"/>
  <c r="G3879" i="3"/>
  <c r="L3213" i="3"/>
  <c r="O3213" i="3" s="1"/>
  <c r="K3214" i="3" s="1"/>
  <c r="E3214" i="3"/>
  <c r="L3214" i="3" s="1"/>
  <c r="F3214" i="3"/>
  <c r="B3214" i="3"/>
  <c r="H3214" i="3"/>
  <c r="D3214" i="3"/>
  <c r="J3214" i="3"/>
  <c r="C3214" i="3"/>
  <c r="M3880" i="3" l="1"/>
  <c r="I3880" i="3"/>
  <c r="N3880" i="3"/>
  <c r="A3881" i="3"/>
  <c r="G3880" i="3"/>
  <c r="E3215" i="3"/>
  <c r="F3215" i="3"/>
  <c r="B3215" i="3"/>
  <c r="D3215" i="3"/>
  <c r="H3215" i="3"/>
  <c r="J3215" i="3"/>
  <c r="C3215" i="3"/>
  <c r="P3213" i="3"/>
  <c r="O3214" i="3"/>
  <c r="M3881" i="3" l="1"/>
  <c r="I3881" i="3"/>
  <c r="N3881" i="3"/>
  <c r="A3882" i="3"/>
  <c r="G3881" i="3"/>
  <c r="F3216" i="3"/>
  <c r="E3216" i="3"/>
  <c r="D3216" i="3"/>
  <c r="C3216" i="3"/>
  <c r="B3216" i="3"/>
  <c r="P3214" i="3"/>
  <c r="K3215" i="3"/>
  <c r="L3215" i="3"/>
  <c r="M3882" i="3" l="1"/>
  <c r="I3882" i="3"/>
  <c r="N3882" i="3"/>
  <c r="A3883" i="3"/>
  <c r="G3882" i="3"/>
  <c r="C3217" i="3"/>
  <c r="B3217" i="3"/>
  <c r="E3217" i="3"/>
  <c r="D3217" i="3"/>
  <c r="F3217" i="3"/>
  <c r="O3215" i="3"/>
  <c r="K3216" i="3" s="1"/>
  <c r="H3216" i="3"/>
  <c r="J3216" i="3" s="1"/>
  <c r="M3883" i="3" l="1"/>
  <c r="I3883" i="3"/>
  <c r="N3883" i="3"/>
  <c r="G3883" i="3"/>
  <c r="A3884" i="3"/>
  <c r="P3215" i="3"/>
  <c r="H3217" i="3"/>
  <c r="J3217" i="3" s="1"/>
  <c r="M3884" i="3" l="1"/>
  <c r="I3884" i="3"/>
  <c r="N3884" i="3"/>
  <c r="G3884" i="3"/>
  <c r="A3885" i="3"/>
  <c r="L3216" i="3"/>
  <c r="O3216" i="3" s="1"/>
  <c r="K3217" i="3" s="1"/>
  <c r="C3218" i="3"/>
  <c r="E3218" i="3"/>
  <c r="B3218" i="3"/>
  <c r="H3218" i="3" s="1"/>
  <c r="J3218" i="3" s="1"/>
  <c r="D3218" i="3"/>
  <c r="F3218" i="3"/>
  <c r="P3216" i="3"/>
  <c r="L3217" i="3"/>
  <c r="M3885" i="3" l="1"/>
  <c r="I3885" i="3"/>
  <c r="N3885" i="3"/>
  <c r="G3885" i="3"/>
  <c r="A3886" i="3"/>
  <c r="P3217" i="3"/>
  <c r="O3217" i="3"/>
  <c r="K3218" i="3" s="1"/>
  <c r="M3886" i="3" l="1"/>
  <c r="I3886" i="3"/>
  <c r="N3886" i="3"/>
  <c r="A3887" i="3"/>
  <c r="G3886" i="3"/>
  <c r="L3218" i="3"/>
  <c r="O3218" i="3" s="1"/>
  <c r="B3219" i="3"/>
  <c r="K3219" i="3" s="1"/>
  <c r="E3219" i="3"/>
  <c r="F3219" i="3"/>
  <c r="D3219" i="3"/>
  <c r="C3219" i="3"/>
  <c r="M3887" i="3" l="1"/>
  <c r="I3887" i="3"/>
  <c r="N3887" i="3"/>
  <c r="G3887" i="3"/>
  <c r="A3888" i="3"/>
  <c r="H3219" i="3"/>
  <c r="M3888" i="3" l="1"/>
  <c r="I3888" i="3"/>
  <c r="N3888" i="3"/>
  <c r="A3889" i="3"/>
  <c r="G3888" i="3"/>
  <c r="J3219" i="3"/>
  <c r="L3219" i="3"/>
  <c r="O3219" i="3" s="1"/>
  <c r="B3220" i="3"/>
  <c r="D3220" i="3"/>
  <c r="F3220" i="3"/>
  <c r="E3220" i="3"/>
  <c r="C3220" i="3"/>
  <c r="K3220" i="3"/>
  <c r="M3889" i="3" l="1"/>
  <c r="I3889" i="3"/>
  <c r="N3889" i="3"/>
  <c r="A3890" i="3"/>
  <c r="G3889" i="3"/>
  <c r="C3221" i="3"/>
  <c r="D3221" i="3"/>
  <c r="B3221" i="3"/>
  <c r="F3221" i="3"/>
  <c r="E3221" i="3"/>
  <c r="H3220" i="3"/>
  <c r="P3218" i="3"/>
  <c r="M3890" i="3" l="1"/>
  <c r="I3890" i="3"/>
  <c r="N3890" i="3"/>
  <c r="A3891" i="3"/>
  <c r="G3890" i="3"/>
  <c r="D3222" i="3"/>
  <c r="C3222" i="3"/>
  <c r="E3222" i="3"/>
  <c r="B3222" i="3"/>
  <c r="F3222" i="3"/>
  <c r="J3220" i="3"/>
  <c r="H3221" i="3"/>
  <c r="M3891" i="3" l="1"/>
  <c r="I3891" i="3"/>
  <c r="N3891" i="3"/>
  <c r="G3891" i="3"/>
  <c r="A3892" i="3"/>
  <c r="J3221" i="3"/>
  <c r="H3222" i="3"/>
  <c r="J3222" i="3" s="1"/>
  <c r="B3223" i="3"/>
  <c r="E3223" i="3"/>
  <c r="C3223" i="3"/>
  <c r="F3223" i="3"/>
  <c r="D3223" i="3"/>
  <c r="H3223" i="3"/>
  <c r="J3223" i="3" s="1"/>
  <c r="L3220" i="3"/>
  <c r="O3220" i="3" s="1"/>
  <c r="K3221" i="3" s="1"/>
  <c r="P3220" i="3"/>
  <c r="P3219" i="3"/>
  <c r="M3892" i="3" l="1"/>
  <c r="I3892" i="3"/>
  <c r="N3892" i="3"/>
  <c r="G3892" i="3"/>
  <c r="A3893" i="3"/>
  <c r="E3224" i="3"/>
  <c r="B3224" i="3"/>
  <c r="D3224" i="3"/>
  <c r="C3224" i="3"/>
  <c r="F3224" i="3"/>
  <c r="L3221" i="3"/>
  <c r="O3221" i="3" s="1"/>
  <c r="K3222" i="3" s="1"/>
  <c r="P3221" i="3"/>
  <c r="P3222" i="3"/>
  <c r="M3893" i="3" l="1"/>
  <c r="I3893" i="3"/>
  <c r="N3893" i="3"/>
  <c r="A3894" i="3"/>
  <c r="G3893" i="3"/>
  <c r="L3222" i="3"/>
  <c r="O3222" i="3" s="1"/>
  <c r="K3223" i="3" s="1"/>
  <c r="E3225" i="3"/>
  <c r="D3225" i="3"/>
  <c r="C3225" i="3"/>
  <c r="B3225" i="3"/>
  <c r="F3225" i="3"/>
  <c r="H3224" i="3"/>
  <c r="J3224" i="3" s="1"/>
  <c r="M3894" i="3" l="1"/>
  <c r="I3894" i="3"/>
  <c r="N3894" i="3"/>
  <c r="A3895" i="3"/>
  <c r="G3894" i="3"/>
  <c r="E3226" i="3"/>
  <c r="C3226" i="3"/>
  <c r="F3226" i="3"/>
  <c r="D3226" i="3"/>
  <c r="B3226" i="3"/>
  <c r="O3223" i="3"/>
  <c r="K3224" i="3" s="1"/>
  <c r="L3223" i="3"/>
  <c r="P3223" i="3"/>
  <c r="H3225" i="3"/>
  <c r="M3895" i="3" l="1"/>
  <c r="I3895" i="3"/>
  <c r="N3895" i="3"/>
  <c r="A3896" i="3"/>
  <c r="G3895" i="3"/>
  <c r="D3227" i="3"/>
  <c r="B3227" i="3"/>
  <c r="F3227" i="3"/>
  <c r="E3227" i="3"/>
  <c r="C3227" i="3"/>
  <c r="J3225" i="3"/>
  <c r="O3224" i="3"/>
  <c r="K3225" i="3" s="1"/>
  <c r="H3226" i="3"/>
  <c r="L3224" i="3"/>
  <c r="M3896" i="3" l="1"/>
  <c r="I3896" i="3"/>
  <c r="N3896" i="3"/>
  <c r="A3897" i="3"/>
  <c r="G3896" i="3"/>
  <c r="J3226" i="3"/>
  <c r="B3228" i="3"/>
  <c r="F3228" i="3"/>
  <c r="D3228" i="3"/>
  <c r="E3228" i="3"/>
  <c r="C3228" i="3"/>
  <c r="H3227" i="3"/>
  <c r="O3225" i="3"/>
  <c r="K3226" i="3" s="1"/>
  <c r="L3225" i="3"/>
  <c r="P3225" i="3"/>
  <c r="P3224" i="3"/>
  <c r="M3897" i="3" l="1"/>
  <c r="I3897" i="3"/>
  <c r="N3897" i="3"/>
  <c r="A3898" i="3"/>
  <c r="G3897" i="3"/>
  <c r="C3229" i="3"/>
  <c r="B3229" i="3"/>
  <c r="E3229" i="3"/>
  <c r="F3229" i="3"/>
  <c r="D3229" i="3"/>
  <c r="J3227" i="3"/>
  <c r="H3228" i="3"/>
  <c r="L3226" i="3"/>
  <c r="O3226" i="3" s="1"/>
  <c r="K3227" i="3" s="1"/>
  <c r="M3898" i="3" l="1"/>
  <c r="I3898" i="3"/>
  <c r="N3898" i="3"/>
  <c r="G3898" i="3"/>
  <c r="A3899" i="3"/>
  <c r="E3230" i="3"/>
  <c r="F3230" i="3"/>
  <c r="D3230" i="3"/>
  <c r="C3230" i="3"/>
  <c r="B3230" i="3"/>
  <c r="H3230" i="3" s="1"/>
  <c r="J3228" i="3"/>
  <c r="P3227" i="3"/>
  <c r="L3227" i="3"/>
  <c r="O3227" i="3" s="1"/>
  <c r="K3228" i="3" s="1"/>
  <c r="P3226" i="3"/>
  <c r="H3229" i="3"/>
  <c r="M3899" i="3" l="1"/>
  <c r="I3899" i="3"/>
  <c r="N3899" i="3"/>
  <c r="A3900" i="3"/>
  <c r="G3899" i="3"/>
  <c r="J3230" i="3"/>
  <c r="L3228" i="3"/>
  <c r="O3228" i="3" s="1"/>
  <c r="K3229" i="3" s="1"/>
  <c r="J3229" i="3"/>
  <c r="P3229" i="3" s="1"/>
  <c r="M3900" i="3" l="1"/>
  <c r="I3900" i="3"/>
  <c r="N3900" i="3"/>
  <c r="A3901" i="3"/>
  <c r="G3900" i="3"/>
  <c r="C3231" i="3"/>
  <c r="B3231" i="3"/>
  <c r="E3231" i="3"/>
  <c r="D3231" i="3"/>
  <c r="F3231" i="3"/>
  <c r="P3228" i="3"/>
  <c r="L3229" i="3"/>
  <c r="O3229" i="3" s="1"/>
  <c r="K3230" i="3" s="1"/>
  <c r="M3901" i="3" l="1"/>
  <c r="I3901" i="3"/>
  <c r="N3901" i="3"/>
  <c r="A3902" i="3"/>
  <c r="G3901" i="3"/>
  <c r="F3232" i="3"/>
  <c r="E3232" i="3"/>
  <c r="C3232" i="3"/>
  <c r="B3232" i="3"/>
  <c r="D3232" i="3"/>
  <c r="L3230" i="3"/>
  <c r="O3230" i="3" s="1"/>
  <c r="K3231" i="3" s="1"/>
  <c r="H3231" i="3"/>
  <c r="M3902" i="3" l="1"/>
  <c r="I3902" i="3"/>
  <c r="N3902" i="3"/>
  <c r="A3903" i="3"/>
  <c r="G3902" i="3"/>
  <c r="J3231" i="3"/>
  <c r="L3231" i="3"/>
  <c r="O3231" i="3" s="1"/>
  <c r="K3232" i="3" s="1"/>
  <c r="D3233" i="3"/>
  <c r="C3233" i="3"/>
  <c r="B3233" i="3"/>
  <c r="F3233" i="3"/>
  <c r="E3233" i="3"/>
  <c r="H3232" i="3"/>
  <c r="M3903" i="3" l="1"/>
  <c r="I3903" i="3"/>
  <c r="N3903" i="3"/>
  <c r="A3904" i="3"/>
  <c r="G3903" i="3"/>
  <c r="B3234" i="3"/>
  <c r="C3234" i="3"/>
  <c r="F3234" i="3"/>
  <c r="E3234" i="3"/>
  <c r="D3234" i="3"/>
  <c r="P3230" i="3"/>
  <c r="J3232" i="3"/>
  <c r="L3232" i="3"/>
  <c r="O3232" i="3" s="1"/>
  <c r="K3233" i="3" s="1"/>
  <c r="H3233" i="3"/>
  <c r="M3904" i="3" l="1"/>
  <c r="I3904" i="3"/>
  <c r="N3904" i="3"/>
  <c r="A3905" i="3"/>
  <c r="G3904" i="3"/>
  <c r="J3233" i="3"/>
  <c r="E3235" i="3"/>
  <c r="D3235" i="3"/>
  <c r="C3235" i="3"/>
  <c r="B3235" i="3"/>
  <c r="F3235" i="3"/>
  <c r="P3232" i="3"/>
  <c r="H3234" i="3"/>
  <c r="J3234" i="3" s="1"/>
  <c r="P3231" i="3"/>
  <c r="M3905" i="3" l="1"/>
  <c r="I3905" i="3"/>
  <c r="N3905" i="3"/>
  <c r="A3906" i="3"/>
  <c r="G3905" i="3"/>
  <c r="D3236" i="3"/>
  <c r="C3236" i="3"/>
  <c r="F3236" i="3"/>
  <c r="E3236" i="3"/>
  <c r="B3236" i="3"/>
  <c r="H3235" i="3"/>
  <c r="L3233" i="3"/>
  <c r="O3233" i="3" s="1"/>
  <c r="K3234" i="3" s="1"/>
  <c r="P3233" i="3"/>
  <c r="M3906" i="3" l="1"/>
  <c r="I3906" i="3"/>
  <c r="N3906" i="3"/>
  <c r="A3907" i="3"/>
  <c r="G3906" i="3"/>
  <c r="F3237" i="3"/>
  <c r="C3237" i="3"/>
  <c r="B3237" i="3"/>
  <c r="E3237" i="3"/>
  <c r="D3237" i="3"/>
  <c r="J3235" i="3"/>
  <c r="H3236" i="3"/>
  <c r="L3234" i="3"/>
  <c r="O3234" i="3" s="1"/>
  <c r="K3235" i="3" s="1"/>
  <c r="M3907" i="3" l="1"/>
  <c r="I3907" i="3"/>
  <c r="N3907" i="3"/>
  <c r="A3908" i="3"/>
  <c r="G3907" i="3"/>
  <c r="F3238" i="3"/>
  <c r="C3238" i="3"/>
  <c r="E3238" i="3"/>
  <c r="D3238" i="3"/>
  <c r="B3238" i="3"/>
  <c r="J3236" i="3"/>
  <c r="H3237" i="3"/>
  <c r="L3235" i="3"/>
  <c r="O3235" i="3" s="1"/>
  <c r="K3236" i="3" s="1"/>
  <c r="P3234" i="3"/>
  <c r="M3908" i="3" l="1"/>
  <c r="I3908" i="3"/>
  <c r="N3908" i="3"/>
  <c r="A3909" i="3"/>
  <c r="G3908" i="3"/>
  <c r="L3236" i="3"/>
  <c r="O3236" i="3" s="1"/>
  <c r="K3237" i="3" s="1"/>
  <c r="H3238" i="3"/>
  <c r="J3237" i="3"/>
  <c r="P3235" i="3"/>
  <c r="M3909" i="3" l="1"/>
  <c r="I3909" i="3"/>
  <c r="N3909" i="3"/>
  <c r="G3909" i="3"/>
  <c r="A3910" i="3"/>
  <c r="J3238" i="3"/>
  <c r="L3237" i="3"/>
  <c r="O3237" i="3" s="1"/>
  <c r="K3238" i="3" s="1"/>
  <c r="P3237" i="3"/>
  <c r="D3239" i="3"/>
  <c r="F3239" i="3"/>
  <c r="E3239" i="3"/>
  <c r="C3239" i="3"/>
  <c r="B3239" i="3"/>
  <c r="H3239" i="3" s="1"/>
  <c r="P3236" i="3"/>
  <c r="M3910" i="3" l="1"/>
  <c r="I3910" i="3"/>
  <c r="N3910" i="3"/>
  <c r="G3910" i="3"/>
  <c r="A3911" i="3"/>
  <c r="J3239" i="3"/>
  <c r="L3238" i="3"/>
  <c r="O3238" i="3" s="1"/>
  <c r="K3239" i="3" s="1"/>
  <c r="P3238" i="3"/>
  <c r="M3911" i="3" l="1"/>
  <c r="I3911" i="3"/>
  <c r="N3911" i="3"/>
  <c r="G3911" i="3"/>
  <c r="A3912" i="3"/>
  <c r="L3239" i="3"/>
  <c r="O3239" i="3" s="1"/>
  <c r="C3240" i="3"/>
  <c r="B3240" i="3"/>
  <c r="K3240" i="3" s="1"/>
  <c r="D3240" i="3"/>
  <c r="E3240" i="3"/>
  <c r="F3240" i="3"/>
  <c r="M3912" i="3" l="1"/>
  <c r="I3912" i="3"/>
  <c r="N3912" i="3"/>
  <c r="A3913" i="3"/>
  <c r="G3912" i="3"/>
  <c r="H3240" i="3"/>
  <c r="J3240" i="3" s="1"/>
  <c r="M3913" i="3" l="1"/>
  <c r="I3913" i="3"/>
  <c r="N3913" i="3"/>
  <c r="G3913" i="3"/>
  <c r="A3914" i="3"/>
  <c r="F3241" i="3"/>
  <c r="D3241" i="3"/>
  <c r="E3241" i="3"/>
  <c r="C3241" i="3"/>
  <c r="B3241" i="3"/>
  <c r="P3239" i="3"/>
  <c r="M3914" i="3" l="1"/>
  <c r="I3914" i="3"/>
  <c r="N3914" i="3"/>
  <c r="G3914" i="3"/>
  <c r="A3915" i="3"/>
  <c r="B3242" i="3"/>
  <c r="D3242" i="3"/>
  <c r="C3242" i="3"/>
  <c r="E3242" i="3"/>
  <c r="F3242" i="3"/>
  <c r="J3241" i="3"/>
  <c r="H3241" i="3"/>
  <c r="L3240" i="3"/>
  <c r="O3240" i="3" s="1"/>
  <c r="K3241" i="3" s="1"/>
  <c r="M3915" i="3" l="1"/>
  <c r="I3915" i="3"/>
  <c r="N3915" i="3"/>
  <c r="A3916" i="3"/>
  <c r="G3915" i="3"/>
  <c r="B3243" i="3"/>
  <c r="D3243" i="3"/>
  <c r="E3243" i="3"/>
  <c r="F3243" i="3"/>
  <c r="C3243" i="3"/>
  <c r="P3240" i="3"/>
  <c r="H3242" i="3"/>
  <c r="M3916" i="3" l="1"/>
  <c r="I3916" i="3"/>
  <c r="N3916" i="3"/>
  <c r="G3916" i="3"/>
  <c r="A3917" i="3"/>
  <c r="J3242" i="3"/>
  <c r="F3244" i="3"/>
  <c r="B3244" i="3"/>
  <c r="D3244" i="3"/>
  <c r="E3244" i="3"/>
  <c r="C3244" i="3"/>
  <c r="L3241" i="3"/>
  <c r="O3241" i="3" s="1"/>
  <c r="K3242" i="3" s="1"/>
  <c r="H3243" i="3"/>
  <c r="M3917" i="3" l="1"/>
  <c r="I3917" i="3"/>
  <c r="N3917" i="3"/>
  <c r="A3918" i="3"/>
  <c r="G3917" i="3"/>
  <c r="F3245" i="3"/>
  <c r="E3245" i="3"/>
  <c r="C3245" i="3"/>
  <c r="D3245" i="3"/>
  <c r="B3245" i="3"/>
  <c r="L3242" i="3"/>
  <c r="O3242" i="3" s="1"/>
  <c r="K3243" i="3" s="1"/>
  <c r="J3243" i="3"/>
  <c r="P3242" i="3"/>
  <c r="P3241" i="3"/>
  <c r="H3244" i="3"/>
  <c r="M3918" i="3" l="1"/>
  <c r="I3918" i="3"/>
  <c r="N3918" i="3"/>
  <c r="G3918" i="3"/>
  <c r="A3919" i="3"/>
  <c r="J3244" i="3"/>
  <c r="F3246" i="3"/>
  <c r="E3246" i="3"/>
  <c r="D3246" i="3"/>
  <c r="C3246" i="3"/>
  <c r="B3246" i="3"/>
  <c r="P3243" i="3"/>
  <c r="L3243" i="3"/>
  <c r="O3243" i="3" s="1"/>
  <c r="K3244" i="3" s="1"/>
  <c r="H3245" i="3"/>
  <c r="M3919" i="3" l="1"/>
  <c r="I3919" i="3"/>
  <c r="N3919" i="3"/>
  <c r="G3919" i="3"/>
  <c r="A3920" i="3"/>
  <c r="L3244" i="3"/>
  <c r="O3244" i="3" s="1"/>
  <c r="K3245" i="3" s="1"/>
  <c r="J3245" i="3"/>
  <c r="H3246" i="3"/>
  <c r="P3244" i="3"/>
  <c r="M3920" i="3" l="1"/>
  <c r="I3920" i="3"/>
  <c r="N3920" i="3"/>
  <c r="A3921" i="3"/>
  <c r="G3920" i="3"/>
  <c r="L3245" i="3"/>
  <c r="O3245" i="3" s="1"/>
  <c r="K3246" i="3" s="1"/>
  <c r="J3246" i="3"/>
  <c r="B3247" i="3"/>
  <c r="H3247" i="3"/>
  <c r="E3247" i="3"/>
  <c r="F3247" i="3"/>
  <c r="C3247" i="3"/>
  <c r="J3247" i="3"/>
  <c r="D3247" i="3"/>
  <c r="P3245" i="3"/>
  <c r="M3921" i="3" l="1"/>
  <c r="I3921" i="3"/>
  <c r="N3921" i="3"/>
  <c r="A3922" i="3"/>
  <c r="G3921" i="3"/>
  <c r="E3248" i="3"/>
  <c r="J3248" i="3" s="1"/>
  <c r="D3248" i="3"/>
  <c r="C3248" i="3"/>
  <c r="B3248" i="3"/>
  <c r="H3248" i="3"/>
  <c r="F3248" i="3"/>
  <c r="L3246" i="3"/>
  <c r="O3246" i="3" s="1"/>
  <c r="K3247" i="3" s="1"/>
  <c r="P3246" i="3"/>
  <c r="M3922" i="3" l="1"/>
  <c r="I3922" i="3"/>
  <c r="N3922" i="3"/>
  <c r="A3923" i="3"/>
  <c r="G3922" i="3"/>
  <c r="B3249" i="3"/>
  <c r="E3249" i="3"/>
  <c r="D3249" i="3"/>
  <c r="C3249" i="3"/>
  <c r="F3249" i="3"/>
  <c r="L3247" i="3"/>
  <c r="O3247" i="3" s="1"/>
  <c r="K3248" i="3" s="1"/>
  <c r="P3247" i="3"/>
  <c r="M3923" i="3" l="1"/>
  <c r="I3923" i="3"/>
  <c r="N3923" i="3"/>
  <c r="A3924" i="3"/>
  <c r="G3923" i="3"/>
  <c r="L3248" i="3"/>
  <c r="O3248" i="3" s="1"/>
  <c r="K3249" i="3" s="1"/>
  <c r="F3250" i="3"/>
  <c r="B3250" i="3"/>
  <c r="E3250" i="3"/>
  <c r="D3250" i="3"/>
  <c r="C3250" i="3"/>
  <c r="H3249" i="3"/>
  <c r="M3924" i="3" l="1"/>
  <c r="I3924" i="3"/>
  <c r="N3924" i="3"/>
  <c r="A3925" i="3"/>
  <c r="G3924" i="3"/>
  <c r="J3249" i="3"/>
  <c r="H3250" i="3"/>
  <c r="L3249" i="3"/>
  <c r="O3249" i="3" s="1"/>
  <c r="K3250" i="3" s="1"/>
  <c r="J3250" i="3"/>
  <c r="M3925" i="3" l="1"/>
  <c r="I3925" i="3"/>
  <c r="N3925" i="3"/>
  <c r="A3926" i="3"/>
  <c r="G3925" i="3"/>
  <c r="P3248" i="3"/>
  <c r="P3249" i="3"/>
  <c r="E3251" i="3"/>
  <c r="F3251" i="3"/>
  <c r="B3251" i="3"/>
  <c r="C3251" i="3"/>
  <c r="D3251" i="3"/>
  <c r="H3251" i="3"/>
  <c r="J3251" i="3" s="1"/>
  <c r="L3250" i="3"/>
  <c r="O3250" i="3" s="1"/>
  <c r="M3926" i="3" l="1"/>
  <c r="I3926" i="3"/>
  <c r="N3926" i="3"/>
  <c r="A3927" i="3"/>
  <c r="G3926" i="3"/>
  <c r="P3250" i="3"/>
  <c r="L3251" i="3"/>
  <c r="D3252" i="3"/>
  <c r="F3252" i="3"/>
  <c r="C3252" i="3"/>
  <c r="B3252" i="3"/>
  <c r="E3252" i="3"/>
  <c r="K3251" i="3"/>
  <c r="M3927" i="3" l="1"/>
  <c r="I3927" i="3"/>
  <c r="N3927" i="3"/>
  <c r="A3928" i="3"/>
  <c r="G3927" i="3"/>
  <c r="C3253" i="3"/>
  <c r="F3253" i="3"/>
  <c r="B3253" i="3"/>
  <c r="E3253" i="3"/>
  <c r="D3253" i="3"/>
  <c r="O3251" i="3"/>
  <c r="K3252" i="3" s="1"/>
  <c r="H3252" i="3"/>
  <c r="M3928" i="3" l="1"/>
  <c r="I3928" i="3"/>
  <c r="N3928" i="3"/>
  <c r="A3929" i="3"/>
  <c r="G3928" i="3"/>
  <c r="J3252" i="3"/>
  <c r="L3252" i="3"/>
  <c r="E3254" i="3"/>
  <c r="C3254" i="3"/>
  <c r="D3254" i="3"/>
  <c r="F3254" i="3"/>
  <c r="B3254" i="3"/>
  <c r="K3253" i="3"/>
  <c r="O3252" i="3"/>
  <c r="H3253" i="3"/>
  <c r="M3929" i="3" l="1"/>
  <c r="I3929" i="3"/>
  <c r="N3929" i="3"/>
  <c r="A3930" i="3"/>
  <c r="G3929" i="3"/>
  <c r="J3253" i="3"/>
  <c r="L3253" i="3"/>
  <c r="O3253" i="3" s="1"/>
  <c r="K3254" i="3" s="1"/>
  <c r="C3255" i="3"/>
  <c r="F3255" i="3"/>
  <c r="D3255" i="3"/>
  <c r="B3255" i="3"/>
  <c r="E3255" i="3"/>
  <c r="H3254" i="3"/>
  <c r="J3254" i="3" s="1"/>
  <c r="P3251" i="3"/>
  <c r="P3252" i="3"/>
  <c r="M3930" i="3" l="1"/>
  <c r="I3930" i="3"/>
  <c r="N3930" i="3"/>
  <c r="G3930" i="3"/>
  <c r="A3931" i="3"/>
  <c r="F3256" i="3"/>
  <c r="C3256" i="3"/>
  <c r="D3256" i="3"/>
  <c r="E3256" i="3"/>
  <c r="B3256" i="3"/>
  <c r="H3255" i="3"/>
  <c r="P3253" i="3"/>
  <c r="L3254" i="3"/>
  <c r="O3254" i="3" s="1"/>
  <c r="K3255" i="3" s="1"/>
  <c r="M3931" i="3" l="1"/>
  <c r="I3931" i="3"/>
  <c r="N3931" i="3"/>
  <c r="A3932" i="3"/>
  <c r="G3931" i="3"/>
  <c r="J3255" i="3"/>
  <c r="L3255" i="3"/>
  <c r="O3255" i="3" s="1"/>
  <c r="K3256" i="3" s="1"/>
  <c r="H3256" i="3"/>
  <c r="M3932" i="3" l="1"/>
  <c r="I3932" i="3"/>
  <c r="N3932" i="3"/>
  <c r="A3933" i="3"/>
  <c r="G3932" i="3"/>
  <c r="J3256" i="3"/>
  <c r="L3256" i="3"/>
  <c r="O3256" i="3" s="1"/>
  <c r="C3257" i="3"/>
  <c r="F3257" i="3"/>
  <c r="E3257" i="3"/>
  <c r="B3257" i="3"/>
  <c r="D3257" i="3"/>
  <c r="P3255" i="3"/>
  <c r="P3254" i="3"/>
  <c r="M3933" i="3" l="1"/>
  <c r="I3933" i="3"/>
  <c r="N3933" i="3"/>
  <c r="A3934" i="3"/>
  <c r="G3933" i="3"/>
  <c r="D3258" i="3"/>
  <c r="E3258" i="3"/>
  <c r="F3258" i="3"/>
  <c r="B3258" i="3"/>
  <c r="C3258" i="3"/>
  <c r="K3257" i="3"/>
  <c r="H3257" i="3"/>
  <c r="M3934" i="3" l="1"/>
  <c r="I3934" i="3"/>
  <c r="N3934" i="3"/>
  <c r="A3935" i="3"/>
  <c r="G3934" i="3"/>
  <c r="J3257" i="3"/>
  <c r="L3257" i="3"/>
  <c r="O3257" i="3" s="1"/>
  <c r="K3258" i="3" s="1"/>
  <c r="F3259" i="3"/>
  <c r="C3259" i="3"/>
  <c r="D3259" i="3"/>
  <c r="B3259" i="3"/>
  <c r="E3259" i="3"/>
  <c r="H3258" i="3"/>
  <c r="J3258" i="3" s="1"/>
  <c r="M3935" i="3" l="1"/>
  <c r="I3935" i="3"/>
  <c r="N3935" i="3"/>
  <c r="A3936" i="3"/>
  <c r="G3935" i="3"/>
  <c r="E3260" i="3"/>
  <c r="B3260" i="3"/>
  <c r="C3260" i="3"/>
  <c r="D3260" i="3"/>
  <c r="F3260" i="3"/>
  <c r="P3257" i="3"/>
  <c r="P3256" i="3"/>
  <c r="H3259" i="3"/>
  <c r="M3936" i="3" l="1"/>
  <c r="I3936" i="3"/>
  <c r="N3936" i="3"/>
  <c r="A3937" i="3"/>
  <c r="G3936" i="3"/>
  <c r="J3259" i="3"/>
  <c r="B3261" i="3"/>
  <c r="D3261" i="3"/>
  <c r="F3261" i="3"/>
  <c r="E3261" i="3"/>
  <c r="C3261" i="3"/>
  <c r="L3258" i="3"/>
  <c r="O3258" i="3" s="1"/>
  <c r="K3259" i="3" s="1"/>
  <c r="H3260" i="3"/>
  <c r="M3937" i="3" l="1"/>
  <c r="I3937" i="3"/>
  <c r="N3937" i="3"/>
  <c r="G3937" i="3"/>
  <c r="A3938" i="3"/>
  <c r="F3262" i="3"/>
  <c r="B3262" i="3"/>
  <c r="C3262" i="3"/>
  <c r="E3262" i="3"/>
  <c r="D3262" i="3"/>
  <c r="J3260" i="3"/>
  <c r="P3259" i="3"/>
  <c r="P3258" i="3"/>
  <c r="H3261" i="3"/>
  <c r="J3261" i="3" s="1"/>
  <c r="L3259" i="3"/>
  <c r="O3259" i="3" s="1"/>
  <c r="K3260" i="3" s="1"/>
  <c r="M3938" i="3" l="1"/>
  <c r="I3938" i="3"/>
  <c r="N3938" i="3"/>
  <c r="A3939" i="3"/>
  <c r="G3938" i="3"/>
  <c r="D3263" i="3"/>
  <c r="C3263" i="3"/>
  <c r="E3263" i="3"/>
  <c r="B3263" i="3"/>
  <c r="F3263" i="3"/>
  <c r="P3260" i="3"/>
  <c r="L3260" i="3"/>
  <c r="O3260" i="3" s="1"/>
  <c r="K3261" i="3" s="1"/>
  <c r="H3262" i="3"/>
  <c r="M3939" i="3" l="1"/>
  <c r="I3939" i="3"/>
  <c r="N3939" i="3"/>
  <c r="A3940" i="3"/>
  <c r="G3939" i="3"/>
  <c r="J3262" i="3"/>
  <c r="E3264" i="3"/>
  <c r="F3264" i="3"/>
  <c r="C3264" i="3"/>
  <c r="B3264" i="3"/>
  <c r="D3264" i="3"/>
  <c r="L3261" i="3"/>
  <c r="O3261" i="3" s="1"/>
  <c r="K3262" i="3" s="1"/>
  <c r="J3263" i="3"/>
  <c r="H3263" i="3"/>
  <c r="M3940" i="3" l="1"/>
  <c r="I3940" i="3"/>
  <c r="N3940" i="3"/>
  <c r="A3941" i="3"/>
  <c r="G3940" i="3"/>
  <c r="E3265" i="3"/>
  <c r="D3265" i="3"/>
  <c r="H3265" i="3"/>
  <c r="B3265" i="3"/>
  <c r="C3265" i="3"/>
  <c r="F3265" i="3"/>
  <c r="L3262" i="3"/>
  <c r="O3262" i="3" s="1"/>
  <c r="K3263" i="3" s="1"/>
  <c r="P3263" i="3"/>
  <c r="H3264" i="3"/>
  <c r="J3264" i="3"/>
  <c r="P3262" i="3"/>
  <c r="P3261" i="3"/>
  <c r="M3941" i="3" l="1"/>
  <c r="I3941" i="3"/>
  <c r="N3941" i="3"/>
  <c r="A3942" i="3"/>
  <c r="G3941" i="3"/>
  <c r="J3265" i="3"/>
  <c r="B3266" i="3"/>
  <c r="E3266" i="3"/>
  <c r="F3266" i="3"/>
  <c r="C3266" i="3"/>
  <c r="D3266" i="3"/>
  <c r="P3264" i="3"/>
  <c r="L3263" i="3"/>
  <c r="O3263" i="3" s="1"/>
  <c r="K3264" i="3" s="1"/>
  <c r="M3942" i="3" l="1"/>
  <c r="I3942" i="3"/>
  <c r="N3942" i="3"/>
  <c r="A3943" i="3"/>
  <c r="G3942" i="3"/>
  <c r="L3264" i="3"/>
  <c r="O3264" i="3" s="1"/>
  <c r="K3265" i="3" s="1"/>
  <c r="F3267" i="3"/>
  <c r="C3267" i="3"/>
  <c r="D3267" i="3"/>
  <c r="B3267" i="3"/>
  <c r="E3267" i="3"/>
  <c r="H3266" i="3"/>
  <c r="J3266" i="3" s="1"/>
  <c r="M3943" i="3" l="1"/>
  <c r="I3943" i="3"/>
  <c r="N3943" i="3"/>
  <c r="A3944" i="3"/>
  <c r="G3943" i="3"/>
  <c r="C3268" i="3"/>
  <c r="B3268" i="3"/>
  <c r="D3268" i="3"/>
  <c r="F3268" i="3"/>
  <c r="E3268" i="3"/>
  <c r="L3265" i="3"/>
  <c r="O3265" i="3" s="1"/>
  <c r="K3266" i="3" s="1"/>
  <c r="P3265" i="3"/>
  <c r="H3267" i="3"/>
  <c r="J3267" i="3" s="1"/>
  <c r="M3944" i="3" l="1"/>
  <c r="I3944" i="3"/>
  <c r="N3944" i="3"/>
  <c r="A3945" i="3"/>
  <c r="G3944" i="3"/>
  <c r="F3269" i="3"/>
  <c r="C3269" i="3"/>
  <c r="D3269" i="3"/>
  <c r="E3269" i="3"/>
  <c r="B3269" i="3"/>
  <c r="H3268" i="3"/>
  <c r="P3266" i="3"/>
  <c r="J3268" i="3"/>
  <c r="L3266" i="3"/>
  <c r="O3266" i="3" s="1"/>
  <c r="K3267" i="3" s="1"/>
  <c r="M3945" i="3" l="1"/>
  <c r="I3945" i="3"/>
  <c r="N3945" i="3"/>
  <c r="A3946" i="3"/>
  <c r="G3945" i="3"/>
  <c r="B3270" i="3"/>
  <c r="D3270" i="3"/>
  <c r="F3270" i="3"/>
  <c r="C3270" i="3"/>
  <c r="E3270" i="3"/>
  <c r="L3267" i="3"/>
  <c r="O3267" i="3" s="1"/>
  <c r="K3268" i="3" s="1"/>
  <c r="J3269" i="3"/>
  <c r="H3269" i="3"/>
  <c r="P3267" i="3"/>
  <c r="M3946" i="3" l="1"/>
  <c r="I3946" i="3"/>
  <c r="N3946" i="3"/>
  <c r="A3947" i="3"/>
  <c r="G3946" i="3"/>
  <c r="B3271" i="3"/>
  <c r="F3271" i="3"/>
  <c r="E3271" i="3"/>
  <c r="D3271" i="3"/>
  <c r="C3271" i="3"/>
  <c r="L3268" i="3"/>
  <c r="O3268" i="3" s="1"/>
  <c r="K3269" i="3" s="1"/>
  <c r="P3268" i="3"/>
  <c r="H3270" i="3"/>
  <c r="J3270" i="3" s="1"/>
  <c r="M3947" i="3" l="1"/>
  <c r="I3947" i="3"/>
  <c r="N3947" i="3"/>
  <c r="A3948" i="3"/>
  <c r="G3947" i="3"/>
  <c r="B3272" i="3"/>
  <c r="H3272" i="3" s="1"/>
  <c r="E3272" i="3"/>
  <c r="J3272" i="3" s="1"/>
  <c r="D3272" i="3"/>
  <c r="C3272" i="3"/>
  <c r="F3272" i="3"/>
  <c r="H3271" i="3"/>
  <c r="J3271" i="3" s="1"/>
  <c r="P3270" i="3"/>
  <c r="L3269" i="3"/>
  <c r="O3269" i="3" s="1"/>
  <c r="K3270" i="3" s="1"/>
  <c r="P3269" i="3"/>
  <c r="M3948" i="3" l="1"/>
  <c r="I3948" i="3"/>
  <c r="N3948" i="3"/>
  <c r="A3949" i="3"/>
  <c r="G3948" i="3"/>
  <c r="L3270" i="3"/>
  <c r="O3270" i="3" s="1"/>
  <c r="K3271" i="3" s="1"/>
  <c r="D3273" i="3"/>
  <c r="C3273" i="3"/>
  <c r="F3273" i="3"/>
  <c r="E3273" i="3"/>
  <c r="B3273" i="3"/>
  <c r="H3273" i="3" s="1"/>
  <c r="P3271" i="3"/>
  <c r="M3949" i="3" l="1"/>
  <c r="I3949" i="3"/>
  <c r="N3949" i="3"/>
  <c r="A3950" i="3"/>
  <c r="G3949" i="3"/>
  <c r="L3271" i="3"/>
  <c r="O3271" i="3" s="1"/>
  <c r="K3272" i="3" s="1"/>
  <c r="E3274" i="3"/>
  <c r="B3274" i="3"/>
  <c r="D3274" i="3"/>
  <c r="H3274" i="3"/>
  <c r="C3274" i="3"/>
  <c r="F3274" i="3"/>
  <c r="J3273" i="3"/>
  <c r="M3950" i="3" l="1"/>
  <c r="I3950" i="3"/>
  <c r="N3950" i="3"/>
  <c r="A3951" i="3"/>
  <c r="G3950" i="3"/>
  <c r="L3272" i="3"/>
  <c r="O3272" i="3" s="1"/>
  <c r="K3273" i="3" s="1"/>
  <c r="J3274" i="3"/>
  <c r="P3272" i="3"/>
  <c r="P3273" i="3"/>
  <c r="M3951" i="3" l="1"/>
  <c r="I3951" i="3"/>
  <c r="N3951" i="3"/>
  <c r="A3952" i="3"/>
  <c r="G3951" i="3"/>
  <c r="L3273" i="3"/>
  <c r="O3273" i="3" s="1"/>
  <c r="K3274" i="3" s="1"/>
  <c r="E3275" i="3"/>
  <c r="C3275" i="3"/>
  <c r="F3275" i="3"/>
  <c r="D3275" i="3"/>
  <c r="B3275" i="3"/>
  <c r="M3952" i="3" l="1"/>
  <c r="I3952" i="3"/>
  <c r="N3952" i="3"/>
  <c r="A3953" i="3"/>
  <c r="G3952" i="3"/>
  <c r="E3276" i="3"/>
  <c r="D3276" i="3"/>
  <c r="C3276" i="3"/>
  <c r="B3276" i="3"/>
  <c r="F3276" i="3"/>
  <c r="L3274" i="3"/>
  <c r="O3274" i="3" s="1"/>
  <c r="K3275" i="3" s="1"/>
  <c r="H3275" i="3"/>
  <c r="M3953" i="3" l="1"/>
  <c r="I3953" i="3"/>
  <c r="N3953" i="3"/>
  <c r="A3954" i="3"/>
  <c r="G3953" i="3"/>
  <c r="F3277" i="3"/>
  <c r="E3277" i="3"/>
  <c r="B3277" i="3"/>
  <c r="H3277" i="3" s="1"/>
  <c r="J3277" i="3" s="1"/>
  <c r="C3277" i="3"/>
  <c r="D3277" i="3"/>
  <c r="H3276" i="3"/>
  <c r="J3275" i="3"/>
  <c r="L3275" i="3"/>
  <c r="O3275" i="3" s="1"/>
  <c r="K3276" i="3" s="1"/>
  <c r="M3954" i="3" l="1"/>
  <c r="I3954" i="3"/>
  <c r="N3954" i="3"/>
  <c r="A3955" i="3"/>
  <c r="G3954" i="3"/>
  <c r="J3276" i="3"/>
  <c r="P3276" i="3" s="1"/>
  <c r="P3274" i="3"/>
  <c r="M3955" i="3" l="1"/>
  <c r="I3955" i="3"/>
  <c r="N3955" i="3"/>
  <c r="A3956" i="3"/>
  <c r="G3955" i="3"/>
  <c r="B3278" i="3"/>
  <c r="E3278" i="3"/>
  <c r="J3278" i="3"/>
  <c r="F3278" i="3"/>
  <c r="C3278" i="3"/>
  <c r="D3278" i="3"/>
  <c r="H3278" i="3"/>
  <c r="P3275" i="3"/>
  <c r="L3276" i="3"/>
  <c r="O3276" i="3" s="1"/>
  <c r="K3277" i="3" s="1"/>
  <c r="M3956" i="3" l="1"/>
  <c r="I3956" i="3"/>
  <c r="N3956" i="3"/>
  <c r="A3957" i="3"/>
  <c r="G3956" i="3"/>
  <c r="P3277" i="3"/>
  <c r="C3279" i="3"/>
  <c r="B3279" i="3"/>
  <c r="E3279" i="3"/>
  <c r="D3279" i="3"/>
  <c r="F3279" i="3"/>
  <c r="L3277" i="3"/>
  <c r="O3277" i="3" s="1"/>
  <c r="K3278" i="3" s="1"/>
  <c r="M3957" i="3" l="1"/>
  <c r="I3957" i="3"/>
  <c r="N3957" i="3"/>
  <c r="A3958" i="3"/>
  <c r="G3957" i="3"/>
  <c r="L3278" i="3"/>
  <c r="O3278" i="3" s="1"/>
  <c r="K3279" i="3" s="1"/>
  <c r="H3279" i="3"/>
  <c r="C3280" i="3"/>
  <c r="D3280" i="3"/>
  <c r="F3280" i="3"/>
  <c r="E3280" i="3"/>
  <c r="B3280" i="3"/>
  <c r="M3958" i="3" l="1"/>
  <c r="I3958" i="3"/>
  <c r="N3958" i="3"/>
  <c r="A3959" i="3"/>
  <c r="G3958" i="3"/>
  <c r="J3279" i="3"/>
  <c r="H3280" i="3"/>
  <c r="J3280" i="3"/>
  <c r="D3281" i="3"/>
  <c r="E3281" i="3"/>
  <c r="F3281" i="3"/>
  <c r="B3281" i="3"/>
  <c r="C3281" i="3"/>
  <c r="M3959" i="3" l="1"/>
  <c r="I3959" i="3"/>
  <c r="N3959" i="3"/>
  <c r="A3960" i="3"/>
  <c r="G3959" i="3"/>
  <c r="C3282" i="3"/>
  <c r="B3282" i="3"/>
  <c r="E3282" i="3"/>
  <c r="F3282" i="3"/>
  <c r="D3282" i="3"/>
  <c r="P3279" i="3"/>
  <c r="P3278" i="3"/>
  <c r="H3281" i="3"/>
  <c r="L3279" i="3"/>
  <c r="O3279" i="3" s="1"/>
  <c r="K3280" i="3" s="1"/>
  <c r="M3960" i="3" l="1"/>
  <c r="I3960" i="3"/>
  <c r="N3960" i="3"/>
  <c r="A3961" i="3"/>
  <c r="G3960" i="3"/>
  <c r="F3283" i="3"/>
  <c r="B3283" i="3"/>
  <c r="E3283" i="3"/>
  <c r="C3283" i="3"/>
  <c r="D3283" i="3"/>
  <c r="J3281" i="3"/>
  <c r="H3282" i="3"/>
  <c r="L3280" i="3"/>
  <c r="O3280" i="3"/>
  <c r="K3281" i="3" s="1"/>
  <c r="M3961" i="3" l="1"/>
  <c r="I3961" i="3"/>
  <c r="N3961" i="3"/>
  <c r="A3962" i="3"/>
  <c r="G3961" i="3"/>
  <c r="H3283" i="3"/>
  <c r="J3282" i="3"/>
  <c r="P3281" i="3"/>
  <c r="P3280" i="3"/>
  <c r="J3283" i="3"/>
  <c r="L3281" i="3"/>
  <c r="O3281" i="3" s="1"/>
  <c r="K3282" i="3" s="1"/>
  <c r="M3962" i="3" l="1"/>
  <c r="I3962" i="3"/>
  <c r="N3962" i="3"/>
  <c r="A3963" i="3"/>
  <c r="G3962" i="3"/>
  <c r="D3284" i="3"/>
  <c r="E3284" i="3"/>
  <c r="C3284" i="3"/>
  <c r="F3284" i="3"/>
  <c r="B3284" i="3"/>
  <c r="H3284" i="3" s="1"/>
  <c r="P3282" i="3"/>
  <c r="L3282" i="3"/>
  <c r="O3282" i="3" s="1"/>
  <c r="K3283" i="3" s="1"/>
  <c r="M3963" i="3" l="1"/>
  <c r="I3963" i="3"/>
  <c r="N3963" i="3"/>
  <c r="A3964" i="3"/>
  <c r="G3963" i="3"/>
  <c r="L3283" i="3"/>
  <c r="O3283" i="3" s="1"/>
  <c r="K3284" i="3" s="1"/>
  <c r="J3284" i="3"/>
  <c r="M3964" i="3" l="1"/>
  <c r="I3964" i="3"/>
  <c r="N3964" i="3"/>
  <c r="A3965" i="3"/>
  <c r="G3964" i="3"/>
  <c r="C3285" i="3"/>
  <c r="F3285" i="3"/>
  <c r="E3285" i="3"/>
  <c r="B3285" i="3"/>
  <c r="D3285" i="3"/>
  <c r="L3284" i="3"/>
  <c r="O3284" i="3" s="1"/>
  <c r="K3285" i="3" s="1"/>
  <c r="P3283" i="3"/>
  <c r="M3965" i="3" l="1"/>
  <c r="I3965" i="3"/>
  <c r="N3965" i="3"/>
  <c r="A3966" i="3"/>
  <c r="G3965" i="3"/>
  <c r="B3286" i="3"/>
  <c r="C3286" i="3"/>
  <c r="E3286" i="3"/>
  <c r="D3286" i="3"/>
  <c r="F3286" i="3"/>
  <c r="H3285" i="3"/>
  <c r="M3966" i="3" l="1"/>
  <c r="I3966" i="3"/>
  <c r="N3966" i="3"/>
  <c r="A3967" i="3"/>
  <c r="G3966" i="3"/>
  <c r="J3285" i="3"/>
  <c r="H3286" i="3"/>
  <c r="M3967" i="3" l="1"/>
  <c r="I3967" i="3"/>
  <c r="N3967" i="3"/>
  <c r="A3968" i="3"/>
  <c r="G3967" i="3"/>
  <c r="J3286" i="3"/>
  <c r="L3286" i="3"/>
  <c r="L3285" i="3"/>
  <c r="O3285" i="3" s="1"/>
  <c r="K3286" i="3" s="1"/>
  <c r="C3287" i="3"/>
  <c r="D3287" i="3"/>
  <c r="E3287" i="3"/>
  <c r="F3287" i="3"/>
  <c r="B3287" i="3"/>
  <c r="P3284" i="3"/>
  <c r="P3285" i="3"/>
  <c r="M3968" i="3" l="1"/>
  <c r="I3968" i="3"/>
  <c r="N3968" i="3"/>
  <c r="A3969" i="3"/>
  <c r="G3968" i="3"/>
  <c r="D3288" i="3"/>
  <c r="E3288" i="3"/>
  <c r="C3288" i="3"/>
  <c r="B3288" i="3"/>
  <c r="F3288" i="3"/>
  <c r="H3287" i="3"/>
  <c r="O3286" i="3"/>
  <c r="K3287" i="3"/>
  <c r="M3969" i="3" l="1"/>
  <c r="I3969" i="3"/>
  <c r="N3969" i="3"/>
  <c r="A3970" i="3"/>
  <c r="G3969" i="3"/>
  <c r="J3287" i="3"/>
  <c r="L3287" i="3"/>
  <c r="H3288" i="3"/>
  <c r="O3287" i="3"/>
  <c r="K3288" i="3" s="1"/>
  <c r="M3970" i="3" l="1"/>
  <c r="I3970" i="3"/>
  <c r="N3970" i="3"/>
  <c r="A3971" i="3"/>
  <c r="G3970" i="3"/>
  <c r="J3288" i="3"/>
  <c r="L3288" i="3"/>
  <c r="O3288" i="3" s="1"/>
  <c r="K3289" i="3" s="1"/>
  <c r="P3287" i="3"/>
  <c r="P3286" i="3"/>
  <c r="H3289" i="3"/>
  <c r="B3289" i="3"/>
  <c r="E3289" i="3"/>
  <c r="C3289" i="3"/>
  <c r="J3289" i="3"/>
  <c r="D3289" i="3"/>
  <c r="F3289" i="3"/>
  <c r="M3971" i="3" l="1"/>
  <c r="I3971" i="3"/>
  <c r="N3971" i="3"/>
  <c r="A3972" i="3"/>
  <c r="G3971" i="3"/>
  <c r="E3290" i="3"/>
  <c r="C3290" i="3"/>
  <c r="D3290" i="3"/>
  <c r="F3290" i="3"/>
  <c r="B3290" i="3"/>
  <c r="H3290" i="3" s="1"/>
  <c r="J3290" i="3" s="1"/>
  <c r="L3289" i="3"/>
  <c r="O3289" i="3" s="1"/>
  <c r="P3288" i="3"/>
  <c r="M3972" i="3" l="1"/>
  <c r="I3972" i="3"/>
  <c r="N3972" i="3"/>
  <c r="A3973" i="3"/>
  <c r="G3972" i="3"/>
  <c r="P3289" i="3"/>
  <c r="K3290" i="3"/>
  <c r="M3973" i="3" l="1"/>
  <c r="I3973" i="3"/>
  <c r="N3973" i="3"/>
  <c r="A3974" i="3"/>
  <c r="G3973" i="3"/>
  <c r="C3291" i="3"/>
  <c r="D3291" i="3"/>
  <c r="F3291" i="3"/>
  <c r="E3291" i="3"/>
  <c r="B3291" i="3"/>
  <c r="L3290" i="3"/>
  <c r="O3290" i="3" s="1"/>
  <c r="M3974" i="3" l="1"/>
  <c r="I3974" i="3"/>
  <c r="N3974" i="3"/>
  <c r="A3975" i="3"/>
  <c r="G3974" i="3"/>
  <c r="K3291" i="3"/>
  <c r="H3291" i="3"/>
  <c r="M3975" i="3" l="1"/>
  <c r="I3975" i="3"/>
  <c r="N3975" i="3"/>
  <c r="A3976" i="3"/>
  <c r="G3975" i="3"/>
  <c r="J3291" i="3"/>
  <c r="L3291" i="3"/>
  <c r="E3292" i="3"/>
  <c r="C3292" i="3"/>
  <c r="B3292" i="3"/>
  <c r="K3292" i="3" s="1"/>
  <c r="D3292" i="3"/>
  <c r="F3292" i="3"/>
  <c r="O3291" i="3"/>
  <c r="M3976" i="3" l="1"/>
  <c r="I3976" i="3"/>
  <c r="N3976" i="3"/>
  <c r="A3977" i="3"/>
  <c r="G3976" i="3"/>
  <c r="H3292" i="3"/>
  <c r="P3290" i="3"/>
  <c r="M3977" i="3" l="1"/>
  <c r="I3977" i="3"/>
  <c r="N3977" i="3"/>
  <c r="A3978" i="3"/>
  <c r="G3977" i="3"/>
  <c r="J3292" i="3"/>
  <c r="L3292" i="3"/>
  <c r="O3292" i="3" s="1"/>
  <c r="D3293" i="3"/>
  <c r="E3293" i="3"/>
  <c r="C3293" i="3"/>
  <c r="K3293" i="3"/>
  <c r="F3293" i="3"/>
  <c r="B3293" i="3"/>
  <c r="M3978" i="3" l="1"/>
  <c r="I3978" i="3"/>
  <c r="N3978" i="3"/>
  <c r="A3979" i="3"/>
  <c r="G3978" i="3"/>
  <c r="D3294" i="3"/>
  <c r="E3294" i="3"/>
  <c r="C3294" i="3"/>
  <c r="B3294" i="3"/>
  <c r="H3294" i="3" s="1"/>
  <c r="F3294" i="3"/>
  <c r="H3293" i="3"/>
  <c r="J3293" i="3" s="1"/>
  <c r="P3291" i="3"/>
  <c r="M3979" i="3" l="1"/>
  <c r="I3979" i="3"/>
  <c r="N3979" i="3"/>
  <c r="A3980" i="3"/>
  <c r="G3979" i="3"/>
  <c r="L3293" i="3"/>
  <c r="O3293" i="3" s="1"/>
  <c r="K3294" i="3" s="1"/>
  <c r="P3292" i="3"/>
  <c r="M3980" i="3" l="1"/>
  <c r="I3980" i="3"/>
  <c r="N3980" i="3"/>
  <c r="A3981" i="3"/>
  <c r="G3980" i="3"/>
  <c r="J3294" i="3"/>
  <c r="D3295" i="3"/>
  <c r="E3295" i="3"/>
  <c r="B3295" i="3"/>
  <c r="H3295" i="3"/>
  <c r="C3295" i="3"/>
  <c r="F3295" i="3"/>
  <c r="L3294" i="3"/>
  <c r="O3294" i="3" s="1"/>
  <c r="K3295" i="3" s="1"/>
  <c r="M3981" i="3" l="1"/>
  <c r="I3981" i="3"/>
  <c r="N3981" i="3"/>
  <c r="A3982" i="3"/>
  <c r="G3981" i="3"/>
  <c r="J3295" i="3"/>
  <c r="L3295" i="3"/>
  <c r="O3295" i="3" s="1"/>
  <c r="K3296" i="3" s="1"/>
  <c r="D3296" i="3"/>
  <c r="F3296" i="3"/>
  <c r="H3296" i="3"/>
  <c r="E3296" i="3"/>
  <c r="B3296" i="3"/>
  <c r="C3296" i="3"/>
  <c r="P3294" i="3"/>
  <c r="P3293" i="3"/>
  <c r="M3982" i="3" l="1"/>
  <c r="I3982" i="3"/>
  <c r="N3982" i="3"/>
  <c r="A3983" i="3"/>
  <c r="G3982" i="3"/>
  <c r="J3296" i="3"/>
  <c r="L3296" i="3"/>
  <c r="O3296" i="3" s="1"/>
  <c r="E3297" i="3"/>
  <c r="C3297" i="3"/>
  <c r="B3297" i="3"/>
  <c r="D3297" i="3"/>
  <c r="F3297" i="3"/>
  <c r="P3295" i="3"/>
  <c r="M3983" i="3" l="1"/>
  <c r="I3983" i="3"/>
  <c r="N3983" i="3"/>
  <c r="A3984" i="3"/>
  <c r="G3983" i="3"/>
  <c r="E3298" i="3"/>
  <c r="F3298" i="3"/>
  <c r="B3298" i="3"/>
  <c r="C3298" i="3"/>
  <c r="D3298" i="3"/>
  <c r="H3297" i="3"/>
  <c r="J3297" i="3" s="1"/>
  <c r="P3296" i="3" s="1"/>
  <c r="K3297" i="3"/>
  <c r="M3984" i="3" l="1"/>
  <c r="I3984" i="3"/>
  <c r="N3984" i="3"/>
  <c r="A3985" i="3"/>
  <c r="G3984" i="3"/>
  <c r="B3299" i="3"/>
  <c r="C3299" i="3"/>
  <c r="E3299" i="3"/>
  <c r="F3299" i="3"/>
  <c r="D3299" i="3"/>
  <c r="H3298" i="3"/>
  <c r="L3297" i="3"/>
  <c r="O3297" i="3" s="1"/>
  <c r="K3298" i="3" s="1"/>
  <c r="M3985" i="3" l="1"/>
  <c r="I3985" i="3"/>
  <c r="N3985" i="3"/>
  <c r="A3986" i="3"/>
  <c r="G3985" i="3"/>
  <c r="D3300" i="3"/>
  <c r="F3300" i="3"/>
  <c r="E3300" i="3"/>
  <c r="C3300" i="3"/>
  <c r="B3300" i="3"/>
  <c r="H3300" i="3" s="1"/>
  <c r="H3299" i="3"/>
  <c r="J3299" i="3" s="1"/>
  <c r="J3298" i="3"/>
  <c r="L3298" i="3"/>
  <c r="O3298" i="3" s="1"/>
  <c r="K3299" i="3" s="1"/>
  <c r="M3986" i="3" l="1"/>
  <c r="I3986" i="3"/>
  <c r="N3986" i="3"/>
  <c r="A3987" i="3"/>
  <c r="G3986" i="3"/>
  <c r="P3298" i="3"/>
  <c r="P3297" i="3"/>
  <c r="J3300" i="3"/>
  <c r="P3299" i="3" s="1"/>
  <c r="L3299" i="3"/>
  <c r="O3299" i="3" s="1"/>
  <c r="K3300" i="3" s="1"/>
  <c r="M3987" i="3" l="1"/>
  <c r="I3987" i="3"/>
  <c r="N3987" i="3"/>
  <c r="A3988" i="3"/>
  <c r="G3987" i="3"/>
  <c r="D3301" i="3"/>
  <c r="E3301" i="3"/>
  <c r="C3301" i="3"/>
  <c r="B3301" i="3"/>
  <c r="F3301" i="3"/>
  <c r="M3988" i="3" l="1"/>
  <c r="I3988" i="3"/>
  <c r="N3988" i="3"/>
  <c r="A3989" i="3"/>
  <c r="G3988" i="3"/>
  <c r="F3302" i="3"/>
  <c r="B3302" i="3"/>
  <c r="D3302" i="3"/>
  <c r="E3302" i="3"/>
  <c r="J3302" i="3" s="1"/>
  <c r="C3302" i="3"/>
  <c r="H3302" i="3"/>
  <c r="L3300" i="3"/>
  <c r="O3300" i="3" s="1"/>
  <c r="K3301" i="3" s="1"/>
  <c r="H3301" i="3"/>
  <c r="M3989" i="3" l="1"/>
  <c r="I3989" i="3"/>
  <c r="N3989" i="3"/>
  <c r="A3990" i="3"/>
  <c r="G3989" i="3"/>
  <c r="J3301" i="3"/>
  <c r="M3990" i="3" l="1"/>
  <c r="I3990" i="3"/>
  <c r="N3990" i="3"/>
  <c r="A3991" i="3"/>
  <c r="G3990" i="3"/>
  <c r="D3303" i="3"/>
  <c r="B3303" i="3"/>
  <c r="F3303" i="3"/>
  <c r="E3303" i="3"/>
  <c r="C3303" i="3"/>
  <c r="L3301" i="3"/>
  <c r="O3301" i="3" s="1"/>
  <c r="K3302" i="3" s="1"/>
  <c r="P3301" i="3"/>
  <c r="P3300" i="3"/>
  <c r="M3991" i="3" l="1"/>
  <c r="I3991" i="3"/>
  <c r="N3991" i="3"/>
  <c r="A3992" i="3"/>
  <c r="G3991" i="3"/>
  <c r="B3304" i="3"/>
  <c r="C3304" i="3"/>
  <c r="D3304" i="3"/>
  <c r="E3304" i="3"/>
  <c r="F3304" i="3"/>
  <c r="L3302" i="3"/>
  <c r="O3302" i="3" s="1"/>
  <c r="K3303" i="3" s="1"/>
  <c r="H3303" i="3"/>
  <c r="M3992" i="3" l="1"/>
  <c r="I3992" i="3"/>
  <c r="N3992" i="3"/>
  <c r="A3993" i="3"/>
  <c r="G3992" i="3"/>
  <c r="J3303" i="3"/>
  <c r="L3303" i="3"/>
  <c r="O3303" i="3" s="1"/>
  <c r="K3304" i="3" s="1"/>
  <c r="H3304" i="3"/>
  <c r="D3305" i="3"/>
  <c r="E3305" i="3"/>
  <c r="C3305" i="3"/>
  <c r="F3305" i="3"/>
  <c r="B3305" i="3"/>
  <c r="M3993" i="3" l="1"/>
  <c r="I3993" i="3"/>
  <c r="N3993" i="3"/>
  <c r="A3994" i="3"/>
  <c r="G3993" i="3"/>
  <c r="J3304" i="3"/>
  <c r="L3304" i="3"/>
  <c r="O3304" i="3" s="1"/>
  <c r="K3305" i="3" s="1"/>
  <c r="H3305" i="3"/>
  <c r="P3302" i="3"/>
  <c r="P3303" i="3"/>
  <c r="M3994" i="3" l="1"/>
  <c r="I3994" i="3"/>
  <c r="N3994" i="3"/>
  <c r="A3995" i="3"/>
  <c r="G3994" i="3"/>
  <c r="J3305" i="3"/>
  <c r="P3304" i="3" s="1"/>
  <c r="F3306" i="3"/>
  <c r="E3306" i="3"/>
  <c r="D3306" i="3"/>
  <c r="B3306" i="3"/>
  <c r="C3306" i="3"/>
  <c r="M3995" i="3" l="1"/>
  <c r="I3995" i="3"/>
  <c r="N3995" i="3"/>
  <c r="A3996" i="3"/>
  <c r="G3995" i="3"/>
  <c r="E3307" i="3"/>
  <c r="D3307" i="3"/>
  <c r="F3307" i="3"/>
  <c r="B3307" i="3"/>
  <c r="C3307" i="3"/>
  <c r="H3306" i="3"/>
  <c r="J3306" i="3" s="1"/>
  <c r="K3306" i="3"/>
  <c r="L3305" i="3"/>
  <c r="O3305" i="3" s="1"/>
  <c r="M3996" i="3" l="1"/>
  <c r="I3996" i="3"/>
  <c r="N3996" i="3"/>
  <c r="A3997" i="3"/>
  <c r="G3996" i="3"/>
  <c r="B3308" i="3"/>
  <c r="F3308" i="3"/>
  <c r="C3308" i="3"/>
  <c r="D3308" i="3"/>
  <c r="E3308" i="3"/>
  <c r="P3305" i="3"/>
  <c r="H3307" i="3"/>
  <c r="J3307" i="3" s="1"/>
  <c r="P3306" i="3" s="1"/>
  <c r="M3997" i="3" l="1"/>
  <c r="I3997" i="3"/>
  <c r="N3997" i="3"/>
  <c r="A3998" i="3"/>
  <c r="G3997" i="3"/>
  <c r="E3309" i="3"/>
  <c r="D3309" i="3"/>
  <c r="B3309" i="3"/>
  <c r="F3309" i="3"/>
  <c r="C3309" i="3"/>
  <c r="P3307" i="3"/>
  <c r="H3308" i="3"/>
  <c r="L3306" i="3"/>
  <c r="O3306" i="3" s="1"/>
  <c r="K3307" i="3" s="1"/>
  <c r="J3308" i="3"/>
  <c r="M3998" i="3" l="1"/>
  <c r="I3998" i="3"/>
  <c r="N3998" i="3"/>
  <c r="A3999" i="3"/>
  <c r="G3998" i="3"/>
  <c r="D3310" i="3"/>
  <c r="E3310" i="3"/>
  <c r="B3310" i="3"/>
  <c r="C3310" i="3"/>
  <c r="F3310" i="3"/>
  <c r="H3309" i="3"/>
  <c r="L3307" i="3"/>
  <c r="O3307" i="3"/>
  <c r="K3308" i="3" s="1"/>
  <c r="M3999" i="3" l="1"/>
  <c r="I3999" i="3"/>
  <c r="N3999" i="3"/>
  <c r="A4000" i="3"/>
  <c r="G3999" i="3"/>
  <c r="J3309" i="3"/>
  <c r="C3311" i="3"/>
  <c r="E3311" i="3"/>
  <c r="D3311" i="3"/>
  <c r="B3311" i="3"/>
  <c r="F3311" i="3"/>
  <c r="H3310" i="3"/>
  <c r="L3308" i="3"/>
  <c r="O3308" i="3" s="1"/>
  <c r="K3309" i="3" s="1"/>
  <c r="M4000" i="3" l="1"/>
  <c r="I4000" i="3"/>
  <c r="N4000" i="3"/>
  <c r="A4001" i="3"/>
  <c r="G4000" i="3"/>
  <c r="J3310" i="3"/>
  <c r="B3312" i="3"/>
  <c r="C3312" i="3"/>
  <c r="D3312" i="3"/>
  <c r="F3312" i="3"/>
  <c r="E3312" i="3"/>
  <c r="H3311" i="3"/>
  <c r="L3309" i="3"/>
  <c r="O3309" i="3" s="1"/>
  <c r="K3310" i="3" s="1"/>
  <c r="P3309" i="3"/>
  <c r="P3308" i="3"/>
  <c r="M4001" i="3" l="1"/>
  <c r="I4001" i="3"/>
  <c r="N4001" i="3"/>
  <c r="A4002" i="3"/>
  <c r="G4001" i="3"/>
  <c r="B3313" i="3"/>
  <c r="D3313" i="3"/>
  <c r="C3313" i="3"/>
  <c r="E3313" i="3"/>
  <c r="F3313" i="3"/>
  <c r="H3312" i="3"/>
  <c r="P3310" i="3"/>
  <c r="J3311" i="3"/>
  <c r="L3310" i="3"/>
  <c r="O3310" i="3" s="1"/>
  <c r="K3311" i="3" s="1"/>
  <c r="M4002" i="3" l="1"/>
  <c r="I4002" i="3"/>
  <c r="N4002" i="3"/>
  <c r="A4003" i="3"/>
  <c r="G4002" i="3"/>
  <c r="J3312" i="3"/>
  <c r="H3313" i="3"/>
  <c r="E3314" i="3"/>
  <c r="C3314" i="3"/>
  <c r="F3314" i="3"/>
  <c r="B3314" i="3"/>
  <c r="H3314" i="3" s="1"/>
  <c r="D3314" i="3"/>
  <c r="L3311" i="3"/>
  <c r="O3311" i="3" s="1"/>
  <c r="K3312" i="3" s="1"/>
  <c r="P3311" i="3"/>
  <c r="M4003" i="3" l="1"/>
  <c r="I4003" i="3"/>
  <c r="N4003" i="3"/>
  <c r="A4004" i="3"/>
  <c r="G4003" i="3"/>
  <c r="L3312" i="3"/>
  <c r="O3312" i="3" s="1"/>
  <c r="K3313" i="3" s="1"/>
  <c r="J3313" i="3"/>
  <c r="M4004" i="3" l="1"/>
  <c r="I4004" i="3"/>
  <c r="N4004" i="3"/>
  <c r="A4005" i="3"/>
  <c r="G4004" i="3"/>
  <c r="L3313" i="3"/>
  <c r="O3313" i="3" s="1"/>
  <c r="K3314" i="3" s="1"/>
  <c r="P3313" i="3"/>
  <c r="P3312" i="3"/>
  <c r="J3314" i="3"/>
  <c r="B3315" i="3"/>
  <c r="H3315" i="3" s="1"/>
  <c r="F3315" i="3"/>
  <c r="E3315" i="3"/>
  <c r="C3315" i="3"/>
  <c r="D3315" i="3"/>
  <c r="M4005" i="3" l="1"/>
  <c r="I4005" i="3"/>
  <c r="N4005" i="3"/>
  <c r="A4006" i="3"/>
  <c r="G4005" i="3"/>
  <c r="J3315" i="3"/>
  <c r="E3316" i="3"/>
  <c r="F3316" i="3"/>
  <c r="D3316" i="3"/>
  <c r="B3316" i="3"/>
  <c r="C3316" i="3"/>
  <c r="L3314" i="3"/>
  <c r="O3314" i="3" s="1"/>
  <c r="K3315" i="3" s="1"/>
  <c r="P3314" i="3"/>
  <c r="M4006" i="3" l="1"/>
  <c r="I4006" i="3"/>
  <c r="N4006" i="3"/>
  <c r="A4007" i="3"/>
  <c r="G4006" i="3"/>
  <c r="E3317" i="3"/>
  <c r="F3317" i="3"/>
  <c r="C3317" i="3"/>
  <c r="B3317" i="3"/>
  <c r="D3317" i="3"/>
  <c r="L3315" i="3"/>
  <c r="O3315" i="3" s="1"/>
  <c r="K3316" i="3" s="1"/>
  <c r="H3316" i="3"/>
  <c r="M4007" i="3" l="1"/>
  <c r="I4007" i="3"/>
  <c r="N4007" i="3"/>
  <c r="A4008" i="3"/>
  <c r="G4007" i="3"/>
  <c r="J3316" i="3"/>
  <c r="L3316" i="3"/>
  <c r="O3316" i="3" s="1"/>
  <c r="K3317" i="3" s="1"/>
  <c r="D3318" i="3"/>
  <c r="C3318" i="3"/>
  <c r="B3318" i="3"/>
  <c r="F3318" i="3"/>
  <c r="E3318" i="3"/>
  <c r="H3317" i="3"/>
  <c r="M4008" i="3" l="1"/>
  <c r="I4008" i="3"/>
  <c r="N4008" i="3"/>
  <c r="A4009" i="3"/>
  <c r="G4008" i="3"/>
  <c r="J3317" i="3"/>
  <c r="L3317" i="3"/>
  <c r="O3317" i="3" s="1"/>
  <c r="K3318" i="3" s="1"/>
  <c r="P3316" i="3"/>
  <c r="P3315" i="3"/>
  <c r="H3318" i="3"/>
  <c r="M4009" i="3" l="1"/>
  <c r="I4009" i="3"/>
  <c r="N4009" i="3"/>
  <c r="A4010" i="3"/>
  <c r="G4009" i="3"/>
  <c r="J3318" i="3"/>
  <c r="L3318" i="3"/>
  <c r="O3318" i="3"/>
  <c r="D3319" i="3"/>
  <c r="E3319" i="3"/>
  <c r="B3319" i="3"/>
  <c r="C3319" i="3"/>
  <c r="F3319" i="3"/>
  <c r="P3317" i="3"/>
  <c r="M4010" i="3" l="1"/>
  <c r="I4010" i="3"/>
  <c r="N4010" i="3"/>
  <c r="A4011" i="3"/>
  <c r="G4010" i="3"/>
  <c r="B3320" i="3"/>
  <c r="F3320" i="3"/>
  <c r="D3320" i="3"/>
  <c r="E3320" i="3"/>
  <c r="C3320" i="3"/>
  <c r="K3319" i="3"/>
  <c r="H3319" i="3"/>
  <c r="M4011" i="3" l="1"/>
  <c r="I4011" i="3"/>
  <c r="N4011" i="3"/>
  <c r="A4012" i="3"/>
  <c r="G4011" i="3"/>
  <c r="J3319" i="3"/>
  <c r="H3320" i="3"/>
  <c r="D3321" i="3"/>
  <c r="B3321" i="3"/>
  <c r="E3321" i="3"/>
  <c r="F3321" i="3"/>
  <c r="C3321" i="3"/>
  <c r="J3320" i="3"/>
  <c r="M4012" i="3" l="1"/>
  <c r="I4012" i="3"/>
  <c r="N4012" i="3"/>
  <c r="A4013" i="3"/>
  <c r="G4012" i="3"/>
  <c r="D3322" i="3"/>
  <c r="B3322" i="3"/>
  <c r="F3322" i="3"/>
  <c r="C3322" i="3"/>
  <c r="E3322" i="3"/>
  <c r="H3321" i="3"/>
  <c r="P3319" i="3"/>
  <c r="P3318" i="3"/>
  <c r="L3319" i="3"/>
  <c r="O3319" i="3" s="1"/>
  <c r="K3320" i="3" s="1"/>
  <c r="M4013" i="3" l="1"/>
  <c r="I4013" i="3"/>
  <c r="N4013" i="3"/>
  <c r="A4014" i="3"/>
  <c r="G4013" i="3"/>
  <c r="J3321" i="3"/>
  <c r="B3323" i="3"/>
  <c r="H3323" i="3" s="1"/>
  <c r="E3323" i="3"/>
  <c r="D3323" i="3"/>
  <c r="F3323" i="3"/>
  <c r="C3323" i="3"/>
  <c r="H3322" i="3"/>
  <c r="O3320" i="3"/>
  <c r="K3321" i="3" s="1"/>
  <c r="L3320" i="3"/>
  <c r="M4014" i="3" l="1"/>
  <c r="I4014" i="3"/>
  <c r="N4014" i="3"/>
  <c r="A4015" i="3"/>
  <c r="G4014" i="3"/>
  <c r="J3323" i="3"/>
  <c r="J3322" i="3"/>
  <c r="P3322" i="3" s="1"/>
  <c r="L3321" i="3"/>
  <c r="O3321" i="3"/>
  <c r="K3322" i="3" s="1"/>
  <c r="C3324" i="3"/>
  <c r="F3324" i="3"/>
  <c r="B3324" i="3"/>
  <c r="E3324" i="3"/>
  <c r="D3324" i="3"/>
  <c r="H3324" i="3"/>
  <c r="P3320" i="3"/>
  <c r="M4015" i="3" l="1"/>
  <c r="I4015" i="3"/>
  <c r="N4015" i="3"/>
  <c r="A4016" i="3"/>
  <c r="G4015" i="3"/>
  <c r="F3325" i="3"/>
  <c r="D3325" i="3"/>
  <c r="E3325" i="3"/>
  <c r="H3325" i="3"/>
  <c r="J3325" i="3" s="1"/>
  <c r="C3325" i="3"/>
  <c r="B3325" i="3"/>
  <c r="P3323" i="3"/>
  <c r="J3324" i="3"/>
  <c r="L3322" i="3"/>
  <c r="O3322" i="3" s="1"/>
  <c r="K3323" i="3" s="1"/>
  <c r="P3321" i="3"/>
  <c r="M4016" i="3" l="1"/>
  <c r="I4016" i="3"/>
  <c r="N4016" i="3"/>
  <c r="A4017" i="3"/>
  <c r="G4016" i="3"/>
  <c r="D3326" i="3"/>
  <c r="B3326" i="3"/>
  <c r="E3326" i="3"/>
  <c r="F3326" i="3"/>
  <c r="C3326" i="3"/>
  <c r="L3323" i="3"/>
  <c r="O3323" i="3" s="1"/>
  <c r="K3324" i="3" s="1"/>
  <c r="P3324" i="3"/>
  <c r="M4017" i="3" l="1"/>
  <c r="I4017" i="3"/>
  <c r="N4017" i="3"/>
  <c r="A4018" i="3"/>
  <c r="G4017" i="3"/>
  <c r="D3327" i="3"/>
  <c r="B3327" i="3"/>
  <c r="H3327" i="3" s="1"/>
  <c r="J3327" i="3" s="1"/>
  <c r="C3327" i="3"/>
  <c r="F3327" i="3"/>
  <c r="E3327" i="3"/>
  <c r="L3324" i="3"/>
  <c r="O3324" i="3" s="1"/>
  <c r="K3325" i="3" s="1"/>
  <c r="H3326" i="3"/>
  <c r="M4018" i="3" l="1"/>
  <c r="I4018" i="3"/>
  <c r="N4018" i="3"/>
  <c r="A4019" i="3"/>
  <c r="G4018" i="3"/>
  <c r="L3325" i="3"/>
  <c r="O3325" i="3" s="1"/>
  <c r="K3326" i="3" s="1"/>
  <c r="E3328" i="3"/>
  <c r="B3328" i="3"/>
  <c r="F3328" i="3"/>
  <c r="D3328" i="3"/>
  <c r="H3328" i="3"/>
  <c r="C3328" i="3"/>
  <c r="J3326" i="3"/>
  <c r="M4019" i="3" l="1"/>
  <c r="I4019" i="3"/>
  <c r="N4019" i="3"/>
  <c r="A4020" i="3"/>
  <c r="G4019" i="3"/>
  <c r="E3329" i="3"/>
  <c r="C3329" i="3"/>
  <c r="B3329" i="3"/>
  <c r="F3329" i="3"/>
  <c r="D3329" i="3"/>
  <c r="L3326" i="3"/>
  <c r="O3326" i="3" s="1"/>
  <c r="K3327" i="3" s="1"/>
  <c r="P3326" i="3"/>
  <c r="P3325" i="3"/>
  <c r="J3328" i="3"/>
  <c r="M4020" i="3" l="1"/>
  <c r="I4020" i="3"/>
  <c r="N4020" i="3"/>
  <c r="A4021" i="3"/>
  <c r="G4020" i="3"/>
  <c r="C3330" i="3"/>
  <c r="D3330" i="3"/>
  <c r="F3330" i="3"/>
  <c r="E3330" i="3"/>
  <c r="B3330" i="3"/>
  <c r="L3327" i="3"/>
  <c r="O3327" i="3" s="1"/>
  <c r="K3328" i="3" s="1"/>
  <c r="J3329" i="3"/>
  <c r="P3327" i="3"/>
  <c r="H3329" i="3"/>
  <c r="M4021" i="3" l="1"/>
  <c r="I4021" i="3"/>
  <c r="N4021" i="3"/>
  <c r="A4022" i="3"/>
  <c r="G4021" i="3"/>
  <c r="E3331" i="3"/>
  <c r="C3331" i="3"/>
  <c r="B3331" i="3"/>
  <c r="D3331" i="3"/>
  <c r="F3331" i="3"/>
  <c r="L3328" i="3"/>
  <c r="O3328" i="3" s="1"/>
  <c r="K3329" i="3" s="1"/>
  <c r="H3330" i="3"/>
  <c r="P3328" i="3"/>
  <c r="M4022" i="3" l="1"/>
  <c r="I4022" i="3"/>
  <c r="N4022" i="3"/>
  <c r="A4023" i="3"/>
  <c r="G4022" i="3"/>
  <c r="B3332" i="3"/>
  <c r="D3332" i="3"/>
  <c r="C3332" i="3"/>
  <c r="F3332" i="3"/>
  <c r="E3332" i="3"/>
  <c r="J3330" i="3"/>
  <c r="H3331" i="3"/>
  <c r="L3329" i="3"/>
  <c r="O3329" i="3" s="1"/>
  <c r="K3330" i="3" s="1"/>
  <c r="M4023" i="3" l="1"/>
  <c r="I4023" i="3"/>
  <c r="N4023" i="3"/>
  <c r="A4024" i="3"/>
  <c r="G4023" i="3"/>
  <c r="H3332" i="3"/>
  <c r="J3331" i="3"/>
  <c r="L3330" i="3"/>
  <c r="O3330" i="3" s="1"/>
  <c r="K3331" i="3" s="1"/>
  <c r="P3330" i="3"/>
  <c r="P3329" i="3"/>
  <c r="M4024" i="3" l="1"/>
  <c r="I4024" i="3"/>
  <c r="N4024" i="3"/>
  <c r="A4025" i="3"/>
  <c r="G4024" i="3"/>
  <c r="J3332" i="3"/>
  <c r="L3331" i="3"/>
  <c r="O3331" i="3" s="1"/>
  <c r="K3332" i="3" s="1"/>
  <c r="P3331" i="3"/>
  <c r="C3333" i="3"/>
  <c r="B3333" i="3"/>
  <c r="F3333" i="3"/>
  <c r="D3333" i="3"/>
  <c r="E3333" i="3"/>
  <c r="J3333" i="3" s="1"/>
  <c r="H3333" i="3"/>
  <c r="M4025" i="3" l="1"/>
  <c r="I4025" i="3"/>
  <c r="N4025" i="3"/>
  <c r="A4026" i="3"/>
  <c r="G4025" i="3"/>
  <c r="E3334" i="3"/>
  <c r="C3334" i="3"/>
  <c r="D3334" i="3"/>
  <c r="H3334" i="3"/>
  <c r="B3334" i="3"/>
  <c r="F3334" i="3"/>
  <c r="P3332" i="3"/>
  <c r="L3332" i="3"/>
  <c r="O3332" i="3" s="1"/>
  <c r="K3333" i="3" s="1"/>
  <c r="M4026" i="3" l="1"/>
  <c r="I4026" i="3"/>
  <c r="N4026" i="3"/>
  <c r="A4027" i="3"/>
  <c r="G4026" i="3"/>
  <c r="L3333" i="3"/>
  <c r="O3333" i="3" s="1"/>
  <c r="K3334" i="3" s="1"/>
  <c r="C3335" i="3"/>
  <c r="D3335" i="3"/>
  <c r="B3335" i="3"/>
  <c r="H3335" i="3" s="1"/>
  <c r="E3335" i="3"/>
  <c r="F3335" i="3"/>
  <c r="J3334" i="3"/>
  <c r="M4027" i="3" l="1"/>
  <c r="I4027" i="3"/>
  <c r="N4027" i="3"/>
  <c r="A4028" i="3"/>
  <c r="G4027" i="3"/>
  <c r="B3336" i="3"/>
  <c r="D3336" i="3"/>
  <c r="C3336" i="3"/>
  <c r="F3336" i="3"/>
  <c r="E3336" i="3"/>
  <c r="P3333" i="3"/>
  <c r="J3335" i="3"/>
  <c r="P3334" i="3" s="1"/>
  <c r="M4028" i="3" l="1"/>
  <c r="I4028" i="3"/>
  <c r="N4028" i="3"/>
  <c r="A4029" i="3"/>
  <c r="G4028" i="3"/>
  <c r="E3337" i="3"/>
  <c r="D3337" i="3"/>
  <c r="B3337" i="3"/>
  <c r="C3337" i="3"/>
  <c r="F3337" i="3"/>
  <c r="H3336" i="3"/>
  <c r="L3334" i="3"/>
  <c r="O3334" i="3" s="1"/>
  <c r="K3335" i="3" s="1"/>
  <c r="M4029" i="3" l="1"/>
  <c r="I4029" i="3"/>
  <c r="N4029" i="3"/>
  <c r="A4030" i="3"/>
  <c r="G4029" i="3"/>
  <c r="J3336" i="3"/>
  <c r="H3337" i="3"/>
  <c r="L3335" i="3"/>
  <c r="O3335" i="3" s="1"/>
  <c r="K3336" i="3" s="1"/>
  <c r="M4030" i="3" l="1"/>
  <c r="I4030" i="3"/>
  <c r="N4030" i="3"/>
  <c r="A4031" i="3"/>
  <c r="G4030" i="3"/>
  <c r="L3336" i="3"/>
  <c r="O3336" i="3" s="1"/>
  <c r="K3337" i="3" s="1"/>
  <c r="E3338" i="3"/>
  <c r="D3338" i="3"/>
  <c r="B3338" i="3"/>
  <c r="H3338" i="3" s="1"/>
  <c r="C3338" i="3"/>
  <c r="F3338" i="3"/>
  <c r="J3337" i="3"/>
  <c r="P3336" i="3"/>
  <c r="P3335" i="3"/>
  <c r="M4031" i="3" l="1"/>
  <c r="I4031" i="3"/>
  <c r="N4031" i="3"/>
  <c r="A4032" i="3"/>
  <c r="G4031" i="3"/>
  <c r="L3337" i="3"/>
  <c r="O3337" i="3" s="1"/>
  <c r="K3338" i="3" s="1"/>
  <c r="B3339" i="3"/>
  <c r="H3339" i="3"/>
  <c r="F3339" i="3"/>
  <c r="D3339" i="3"/>
  <c r="C3339" i="3"/>
  <c r="E3339" i="3"/>
  <c r="M4032" i="3" l="1"/>
  <c r="I4032" i="3"/>
  <c r="N4032" i="3"/>
  <c r="A4033" i="3"/>
  <c r="G4032" i="3"/>
  <c r="J3339" i="3"/>
  <c r="L3338" i="3"/>
  <c r="O3338" i="3" s="1"/>
  <c r="K3339" i="3" s="1"/>
  <c r="J3338" i="3"/>
  <c r="M4033" i="3" l="1"/>
  <c r="I4033" i="3"/>
  <c r="N4033" i="3"/>
  <c r="A4034" i="3"/>
  <c r="G4033" i="3"/>
  <c r="L3339" i="3"/>
  <c r="O3339" i="3" s="1"/>
  <c r="D3340" i="3"/>
  <c r="F3340" i="3"/>
  <c r="B3340" i="3"/>
  <c r="C3340" i="3"/>
  <c r="E3340" i="3"/>
  <c r="P3338" i="3"/>
  <c r="P3337" i="3"/>
  <c r="M4034" i="3" l="1"/>
  <c r="I4034" i="3"/>
  <c r="N4034" i="3"/>
  <c r="A4035" i="3"/>
  <c r="G4034" i="3"/>
  <c r="K3340" i="3"/>
  <c r="H3340" i="3"/>
  <c r="M4035" i="3" l="1"/>
  <c r="I4035" i="3"/>
  <c r="N4035" i="3"/>
  <c r="A4036" i="3"/>
  <c r="G4035" i="3"/>
  <c r="J3340" i="3"/>
  <c r="L3340" i="3"/>
  <c r="O3340" i="3" s="1"/>
  <c r="D3341" i="3"/>
  <c r="F3341" i="3"/>
  <c r="C3341" i="3"/>
  <c r="B3341" i="3"/>
  <c r="K3341" i="3" s="1"/>
  <c r="E3341" i="3"/>
  <c r="M4036" i="3" l="1"/>
  <c r="I4036" i="3"/>
  <c r="N4036" i="3"/>
  <c r="A4037" i="3"/>
  <c r="G4036" i="3"/>
  <c r="H3341" i="3"/>
  <c r="J3341" i="3"/>
  <c r="P3340" i="3" s="1"/>
  <c r="P3339" i="3"/>
  <c r="M4037" i="3" l="1"/>
  <c r="I4037" i="3"/>
  <c r="N4037" i="3"/>
  <c r="A4038" i="3"/>
  <c r="G4037" i="3"/>
  <c r="L3341" i="3"/>
  <c r="O3341" i="3" s="1"/>
  <c r="E3342" i="3"/>
  <c r="F3342" i="3"/>
  <c r="D3342" i="3"/>
  <c r="B3342" i="3"/>
  <c r="K3342" i="3" s="1"/>
  <c r="C3342" i="3"/>
  <c r="M4038" i="3" l="1"/>
  <c r="I4038" i="3"/>
  <c r="N4038" i="3"/>
  <c r="A4039" i="3"/>
  <c r="G4038" i="3"/>
  <c r="H3342" i="3"/>
  <c r="M4039" i="3" l="1"/>
  <c r="I4039" i="3"/>
  <c r="N4039" i="3"/>
  <c r="A4040" i="3"/>
  <c r="G4039" i="3"/>
  <c r="J3342" i="3"/>
  <c r="B3343" i="3"/>
  <c r="C3343" i="3"/>
  <c r="D3343" i="3"/>
  <c r="H3343" i="3"/>
  <c r="E3343" i="3"/>
  <c r="F3343" i="3"/>
  <c r="M4040" i="3" l="1"/>
  <c r="I4040" i="3"/>
  <c r="N4040" i="3"/>
  <c r="A4041" i="3"/>
  <c r="G4040" i="3"/>
  <c r="E3344" i="3"/>
  <c r="B3344" i="3"/>
  <c r="C3344" i="3"/>
  <c r="F3344" i="3"/>
  <c r="D3344" i="3"/>
  <c r="J3343" i="3"/>
  <c r="L3342" i="3"/>
  <c r="O3342" i="3" s="1"/>
  <c r="K3343" i="3" s="1"/>
  <c r="P3341" i="3"/>
  <c r="M4041" i="3" l="1"/>
  <c r="I4041" i="3"/>
  <c r="N4041" i="3"/>
  <c r="A4042" i="3"/>
  <c r="G4041" i="3"/>
  <c r="E3345" i="3"/>
  <c r="B3345" i="3"/>
  <c r="D3345" i="3"/>
  <c r="C3345" i="3"/>
  <c r="F3345" i="3"/>
  <c r="L3343" i="3"/>
  <c r="O3343" i="3" s="1"/>
  <c r="K3344" i="3" s="1"/>
  <c r="H3344" i="3"/>
  <c r="P3342" i="3"/>
  <c r="M4042" i="3" l="1"/>
  <c r="I4042" i="3"/>
  <c r="N4042" i="3"/>
  <c r="A4043" i="3"/>
  <c r="G4042" i="3"/>
  <c r="J3344" i="3"/>
  <c r="L3344" i="3"/>
  <c r="O3344" i="3" s="1"/>
  <c r="K3345" i="3" s="1"/>
  <c r="C3346" i="3"/>
  <c r="F3346" i="3"/>
  <c r="B3346" i="3"/>
  <c r="H3346" i="3" s="1"/>
  <c r="E3346" i="3"/>
  <c r="D3346" i="3"/>
  <c r="H3345" i="3"/>
  <c r="M4043" i="3" l="1"/>
  <c r="I4043" i="3"/>
  <c r="N4043" i="3"/>
  <c r="A4044" i="3"/>
  <c r="G4043" i="3"/>
  <c r="J3346" i="3"/>
  <c r="J3345" i="3"/>
  <c r="P3345" i="3" s="1"/>
  <c r="P3343" i="3"/>
  <c r="M4044" i="3" l="1"/>
  <c r="I4044" i="3"/>
  <c r="N4044" i="3"/>
  <c r="A4045" i="3"/>
  <c r="G4044" i="3"/>
  <c r="L3345" i="3"/>
  <c r="O3345" i="3" s="1"/>
  <c r="K3346" i="3" s="1"/>
  <c r="P3344" i="3"/>
  <c r="F3347" i="3"/>
  <c r="E3347" i="3"/>
  <c r="B3347" i="3"/>
  <c r="D3347" i="3"/>
  <c r="C3347" i="3"/>
  <c r="M4045" i="3" l="1"/>
  <c r="I4045" i="3"/>
  <c r="N4045" i="3"/>
  <c r="A4046" i="3"/>
  <c r="G4045" i="3"/>
  <c r="C3348" i="3"/>
  <c r="E3348" i="3"/>
  <c r="B3348" i="3"/>
  <c r="F3348" i="3"/>
  <c r="D3348" i="3"/>
  <c r="J3347" i="3"/>
  <c r="H3347" i="3"/>
  <c r="L3346" i="3"/>
  <c r="O3346" i="3" s="1"/>
  <c r="K3347" i="3" s="1"/>
  <c r="M4046" i="3" l="1"/>
  <c r="I4046" i="3"/>
  <c r="N4046" i="3"/>
  <c r="A4047" i="3"/>
  <c r="G4046" i="3"/>
  <c r="E3349" i="3"/>
  <c r="F3349" i="3"/>
  <c r="C3349" i="3"/>
  <c r="D3349" i="3"/>
  <c r="B3349" i="3"/>
  <c r="H3348" i="3"/>
  <c r="J3348" i="3" s="1"/>
  <c r="P3347" i="3" s="1"/>
  <c r="P3346" i="3"/>
  <c r="L3347" i="3"/>
  <c r="O3347" i="3" s="1"/>
  <c r="K3348" i="3" s="1"/>
  <c r="M4047" i="3" l="1"/>
  <c r="I4047" i="3"/>
  <c r="N4047" i="3"/>
  <c r="A4048" i="3"/>
  <c r="G4047" i="3"/>
  <c r="B3350" i="3"/>
  <c r="F3350" i="3"/>
  <c r="E3350" i="3"/>
  <c r="D3350" i="3"/>
  <c r="C3350" i="3"/>
  <c r="L3348" i="3"/>
  <c r="O3348" i="3" s="1"/>
  <c r="K3349" i="3" s="1"/>
  <c r="H3349" i="3"/>
  <c r="M4048" i="3" l="1"/>
  <c r="I4048" i="3"/>
  <c r="N4048" i="3"/>
  <c r="A4049" i="3"/>
  <c r="G4048" i="3"/>
  <c r="J3349" i="3"/>
  <c r="L3349" i="3"/>
  <c r="O3349" i="3" s="1"/>
  <c r="K3350" i="3" s="1"/>
  <c r="H3350" i="3"/>
  <c r="C3351" i="3"/>
  <c r="B3351" i="3"/>
  <c r="H3351" i="3" s="1"/>
  <c r="F3351" i="3"/>
  <c r="D3351" i="3"/>
  <c r="E3351" i="3"/>
  <c r="J3350" i="3"/>
  <c r="M4049" i="3" l="1"/>
  <c r="I4049" i="3"/>
  <c r="N4049" i="3"/>
  <c r="A4050" i="3"/>
  <c r="G4049" i="3"/>
  <c r="L3350" i="3"/>
  <c r="O3350" i="3" s="1"/>
  <c r="K3351" i="3" s="1"/>
  <c r="P3349" i="3"/>
  <c r="P3348" i="3"/>
  <c r="M4050" i="3" l="1"/>
  <c r="I4050" i="3"/>
  <c r="N4050" i="3"/>
  <c r="A4051" i="3"/>
  <c r="G4050" i="3"/>
  <c r="C3352" i="3"/>
  <c r="B3352" i="3"/>
  <c r="E3352" i="3"/>
  <c r="D3352" i="3"/>
  <c r="F3352" i="3"/>
  <c r="J3351" i="3"/>
  <c r="M4051" i="3" l="1"/>
  <c r="I4051" i="3"/>
  <c r="N4051" i="3"/>
  <c r="A4052" i="3"/>
  <c r="G4051" i="3"/>
  <c r="P3350" i="3"/>
  <c r="H3352" i="3"/>
  <c r="L3351" i="3"/>
  <c r="O3351" i="3" s="1"/>
  <c r="K3352" i="3" s="1"/>
  <c r="M4052" i="3" l="1"/>
  <c r="I4052" i="3"/>
  <c r="N4052" i="3"/>
  <c r="A4053" i="3"/>
  <c r="G4052" i="3"/>
  <c r="J3352" i="3"/>
  <c r="L3352" i="3"/>
  <c r="O3352" i="3" s="1"/>
  <c r="D3353" i="3"/>
  <c r="B3353" i="3"/>
  <c r="E3353" i="3"/>
  <c r="F3353" i="3"/>
  <c r="C3353" i="3"/>
  <c r="M4053" i="3" l="1"/>
  <c r="I4053" i="3"/>
  <c r="N4053" i="3"/>
  <c r="A4054" i="3"/>
  <c r="G4053" i="3"/>
  <c r="C3354" i="3"/>
  <c r="D3354" i="3"/>
  <c r="F3354" i="3"/>
  <c r="E3354" i="3"/>
  <c r="B3354" i="3"/>
  <c r="K3353" i="3"/>
  <c r="H3353" i="3"/>
  <c r="P3351" i="3"/>
  <c r="M4054" i="3" l="1"/>
  <c r="I4054" i="3"/>
  <c r="N4054" i="3"/>
  <c r="A4055" i="3"/>
  <c r="G4054" i="3"/>
  <c r="J3353" i="3"/>
  <c r="H3354" i="3"/>
  <c r="L3353" i="3"/>
  <c r="F3355" i="3"/>
  <c r="C3355" i="3"/>
  <c r="B3355" i="3"/>
  <c r="H3355" i="3"/>
  <c r="D3355" i="3"/>
  <c r="E3355" i="3"/>
  <c r="J3354" i="3"/>
  <c r="O3353" i="3"/>
  <c r="K3354" i="3" s="1"/>
  <c r="L3354" i="3"/>
  <c r="M4055" i="3" l="1"/>
  <c r="I4055" i="3"/>
  <c r="N4055" i="3"/>
  <c r="A4056" i="3"/>
  <c r="G4055" i="3"/>
  <c r="F3356" i="3"/>
  <c r="C3356" i="3"/>
  <c r="E3356" i="3"/>
  <c r="B3356" i="3"/>
  <c r="D3356" i="3"/>
  <c r="J3355" i="3"/>
  <c r="O3354" i="3"/>
  <c r="K3355" i="3" s="1"/>
  <c r="P3353" i="3"/>
  <c r="P3352" i="3"/>
  <c r="M4056" i="3" l="1"/>
  <c r="I4056" i="3"/>
  <c r="N4056" i="3"/>
  <c r="A4057" i="3"/>
  <c r="G4056" i="3"/>
  <c r="F3357" i="3"/>
  <c r="D3357" i="3"/>
  <c r="E3357" i="3"/>
  <c r="C3357" i="3"/>
  <c r="B3357" i="3"/>
  <c r="H3356" i="3"/>
  <c r="L3355" i="3"/>
  <c r="O3355" i="3" s="1"/>
  <c r="K3356" i="3" s="1"/>
  <c r="P3354" i="3"/>
  <c r="J3356" i="3"/>
  <c r="M4057" i="3" l="1"/>
  <c r="I4057" i="3"/>
  <c r="N4057" i="3"/>
  <c r="A4058" i="3"/>
  <c r="G4057" i="3"/>
  <c r="B3358" i="3"/>
  <c r="D3358" i="3"/>
  <c r="C3358" i="3"/>
  <c r="F3358" i="3"/>
  <c r="E3358" i="3"/>
  <c r="P3355" i="3"/>
  <c r="H3357" i="3"/>
  <c r="M4058" i="3" l="1"/>
  <c r="I4058" i="3"/>
  <c r="N4058" i="3"/>
  <c r="A4059" i="3"/>
  <c r="G4058" i="3"/>
  <c r="J3357" i="3"/>
  <c r="H3358" i="3"/>
  <c r="D3359" i="3"/>
  <c r="E3359" i="3"/>
  <c r="B3359" i="3"/>
  <c r="F3359" i="3"/>
  <c r="C3359" i="3"/>
  <c r="L3356" i="3"/>
  <c r="O3356" i="3" s="1"/>
  <c r="K3357" i="3" s="1"/>
  <c r="M4059" i="3" l="1"/>
  <c r="I4059" i="3"/>
  <c r="N4059" i="3"/>
  <c r="A4060" i="3"/>
  <c r="G4059" i="3"/>
  <c r="H3359" i="3"/>
  <c r="J3358" i="3"/>
  <c r="J3359" i="3"/>
  <c r="P3357" i="3"/>
  <c r="P3356" i="3"/>
  <c r="L3357" i="3"/>
  <c r="O3357" i="3" s="1"/>
  <c r="K3358" i="3" s="1"/>
  <c r="M4060" i="3" l="1"/>
  <c r="I4060" i="3"/>
  <c r="N4060" i="3"/>
  <c r="A4061" i="3"/>
  <c r="G4060" i="3"/>
  <c r="D3360" i="3"/>
  <c r="F3360" i="3"/>
  <c r="C3360" i="3"/>
  <c r="B3360" i="3"/>
  <c r="H3360" i="3" s="1"/>
  <c r="E3360" i="3"/>
  <c r="L3358" i="3"/>
  <c r="O3358" i="3" s="1"/>
  <c r="K3359" i="3" s="1"/>
  <c r="P3358" i="3"/>
  <c r="M4061" i="3" l="1"/>
  <c r="I4061" i="3"/>
  <c r="N4061" i="3"/>
  <c r="A4062" i="3"/>
  <c r="G4061" i="3"/>
  <c r="L3359" i="3"/>
  <c r="O3359" i="3" s="1"/>
  <c r="K3360" i="3" s="1"/>
  <c r="M4062" i="3" l="1"/>
  <c r="I4062" i="3"/>
  <c r="N4062" i="3"/>
  <c r="A4063" i="3"/>
  <c r="G4062" i="3"/>
  <c r="J3360" i="3"/>
  <c r="L3360" i="3"/>
  <c r="O3360" i="3" s="1"/>
  <c r="K3361" i="3" s="1"/>
  <c r="F3361" i="3"/>
  <c r="C3361" i="3"/>
  <c r="B3361" i="3"/>
  <c r="E3361" i="3"/>
  <c r="D3361" i="3"/>
  <c r="M4063" i="3" l="1"/>
  <c r="I4063" i="3"/>
  <c r="N4063" i="3"/>
  <c r="A4064" i="3"/>
  <c r="G4063" i="3"/>
  <c r="F3362" i="3"/>
  <c r="C3362" i="3"/>
  <c r="B3362" i="3"/>
  <c r="D3362" i="3"/>
  <c r="E3362" i="3"/>
  <c r="H3361" i="3"/>
  <c r="P3359" i="3"/>
  <c r="M4064" i="3" l="1"/>
  <c r="I4064" i="3"/>
  <c r="N4064" i="3"/>
  <c r="A4065" i="3"/>
  <c r="G4064" i="3"/>
  <c r="J3361" i="3"/>
  <c r="L3361" i="3"/>
  <c r="O3361" i="3" s="1"/>
  <c r="F3363" i="3"/>
  <c r="D3363" i="3"/>
  <c r="C3363" i="3"/>
  <c r="B3363" i="3"/>
  <c r="H3363" i="3" s="1"/>
  <c r="E3363" i="3"/>
  <c r="H3362" i="3"/>
  <c r="J3362" i="3"/>
  <c r="K3362" i="3"/>
  <c r="M4065" i="3" l="1"/>
  <c r="I4065" i="3"/>
  <c r="N4065" i="3"/>
  <c r="A4066" i="3"/>
  <c r="G4065" i="3"/>
  <c r="J3363" i="3"/>
  <c r="P3362" i="3" s="1"/>
  <c r="P3361" i="3"/>
  <c r="P3360" i="3"/>
  <c r="M4066" i="3" l="1"/>
  <c r="I4066" i="3"/>
  <c r="N4066" i="3"/>
  <c r="A4067" i="3"/>
  <c r="G4066" i="3"/>
  <c r="L3362" i="3"/>
  <c r="O3362" i="3" s="1"/>
  <c r="K3363" i="3" s="1"/>
  <c r="F3364" i="3"/>
  <c r="D3364" i="3"/>
  <c r="C3364" i="3"/>
  <c r="B3364" i="3"/>
  <c r="E3364" i="3"/>
  <c r="L3363" i="3"/>
  <c r="M4067" i="3" l="1"/>
  <c r="I4067" i="3"/>
  <c r="N4067" i="3"/>
  <c r="A4068" i="3"/>
  <c r="G4067" i="3"/>
  <c r="C3365" i="3"/>
  <c r="E3365" i="3"/>
  <c r="F3365" i="3"/>
  <c r="D3365" i="3"/>
  <c r="B3365" i="3"/>
  <c r="H3364" i="3"/>
  <c r="O3363" i="3"/>
  <c r="K3364" i="3" s="1"/>
  <c r="M4068" i="3" l="1"/>
  <c r="I4068" i="3"/>
  <c r="N4068" i="3"/>
  <c r="A4069" i="3"/>
  <c r="G4068" i="3"/>
  <c r="J3364" i="3"/>
  <c r="L3364" i="3"/>
  <c r="O3364" i="3" s="1"/>
  <c r="K3365" i="3" s="1"/>
  <c r="H3365" i="3"/>
  <c r="J3365" i="3"/>
  <c r="M4069" i="3" l="1"/>
  <c r="I4069" i="3"/>
  <c r="N4069" i="3"/>
  <c r="G4069" i="3"/>
  <c r="A4070" i="3"/>
  <c r="D3366" i="3"/>
  <c r="E3366" i="3"/>
  <c r="B3366" i="3"/>
  <c r="C3366" i="3"/>
  <c r="F3366" i="3"/>
  <c r="P3363" i="3"/>
  <c r="P3364" i="3"/>
  <c r="M4070" i="3" l="1"/>
  <c r="I4070" i="3"/>
  <c r="N4070" i="3"/>
  <c r="A4071" i="3"/>
  <c r="G4070" i="3"/>
  <c r="E3367" i="3"/>
  <c r="B3367" i="3"/>
  <c r="F3367" i="3"/>
  <c r="D3367" i="3"/>
  <c r="C3367" i="3"/>
  <c r="L3365" i="3"/>
  <c r="O3365" i="3" s="1"/>
  <c r="K3366" i="3" s="1"/>
  <c r="H3366" i="3"/>
  <c r="J3366" i="3" s="1"/>
  <c r="M4071" i="3" l="1"/>
  <c r="I4071" i="3"/>
  <c r="N4071" i="3"/>
  <c r="A4072" i="3"/>
  <c r="G4071" i="3"/>
  <c r="E3368" i="3"/>
  <c r="B3368" i="3"/>
  <c r="H3368" i="3"/>
  <c r="D3368" i="3"/>
  <c r="F3368" i="3"/>
  <c r="J3368" i="3"/>
  <c r="C3368" i="3"/>
  <c r="P3365" i="3"/>
  <c r="H3367" i="3"/>
  <c r="L3366" i="3"/>
  <c r="O3366" i="3" s="1"/>
  <c r="K3367" i="3" s="1"/>
  <c r="M4072" i="3" l="1"/>
  <c r="I4072" i="3"/>
  <c r="N4072" i="3"/>
  <c r="A4073" i="3"/>
  <c r="G4072" i="3"/>
  <c r="F3369" i="3"/>
  <c r="D3369" i="3"/>
  <c r="E3369" i="3"/>
  <c r="C3369" i="3"/>
  <c r="B3369" i="3"/>
  <c r="H3369" i="3" s="1"/>
  <c r="L3367" i="3"/>
  <c r="O3367" i="3" s="1"/>
  <c r="K3368" i="3" s="1"/>
  <c r="J3367" i="3"/>
  <c r="M4073" i="3" l="1"/>
  <c r="I4073" i="3"/>
  <c r="N4073" i="3"/>
  <c r="A4074" i="3"/>
  <c r="G4073" i="3"/>
  <c r="L3368" i="3"/>
  <c r="O3368" i="3" s="1"/>
  <c r="K3369" i="3" s="1"/>
  <c r="J3369" i="3"/>
  <c r="P3367" i="3"/>
  <c r="P3366" i="3"/>
  <c r="M4074" i="3" l="1"/>
  <c r="I4074" i="3"/>
  <c r="N4074" i="3"/>
  <c r="A4075" i="3"/>
  <c r="G4074" i="3"/>
  <c r="E3370" i="3"/>
  <c r="F3370" i="3"/>
  <c r="D3370" i="3"/>
  <c r="B3370" i="3"/>
  <c r="C3370" i="3"/>
  <c r="P3368" i="3"/>
  <c r="L3369" i="3"/>
  <c r="O3369" i="3" s="1"/>
  <c r="M4075" i="3" l="1"/>
  <c r="I4075" i="3"/>
  <c r="N4075" i="3"/>
  <c r="A4076" i="3"/>
  <c r="G4075" i="3"/>
  <c r="B3371" i="3"/>
  <c r="C3371" i="3"/>
  <c r="E3371" i="3"/>
  <c r="D3371" i="3"/>
  <c r="F3371" i="3"/>
  <c r="K3370" i="3"/>
  <c r="H3370" i="3"/>
  <c r="M4076" i="3" l="1"/>
  <c r="I4076" i="3"/>
  <c r="N4076" i="3"/>
  <c r="A4077" i="3"/>
  <c r="G4076" i="3"/>
  <c r="F3372" i="3"/>
  <c r="E3372" i="3"/>
  <c r="B3372" i="3"/>
  <c r="C3372" i="3"/>
  <c r="D3372" i="3"/>
  <c r="L3370" i="3"/>
  <c r="O3370" i="3" s="1"/>
  <c r="K3371" i="3" s="1"/>
  <c r="J3370" i="3"/>
  <c r="H3371" i="3"/>
  <c r="M4077" i="3" l="1"/>
  <c r="I4077" i="3"/>
  <c r="N4077" i="3"/>
  <c r="A4078" i="3"/>
  <c r="G4077" i="3"/>
  <c r="J3371" i="3"/>
  <c r="L3371" i="3"/>
  <c r="O3371" i="3" s="1"/>
  <c r="K3372" i="3" s="1"/>
  <c r="P3370" i="3"/>
  <c r="P3369" i="3"/>
  <c r="H3372" i="3"/>
  <c r="M4078" i="3" l="1"/>
  <c r="I4078" i="3"/>
  <c r="N4078" i="3"/>
  <c r="A4079" i="3"/>
  <c r="G4078" i="3"/>
  <c r="L3372" i="3"/>
  <c r="O3372" i="3" s="1"/>
  <c r="J3372" i="3"/>
  <c r="P3371" i="3" s="1"/>
  <c r="D3373" i="3"/>
  <c r="C3373" i="3"/>
  <c r="E3373" i="3"/>
  <c r="F3373" i="3"/>
  <c r="J3373" i="3"/>
  <c r="H3373" i="3"/>
  <c r="B3373" i="3"/>
  <c r="K3373" i="3" s="1"/>
  <c r="M4079" i="3" l="1"/>
  <c r="I4079" i="3"/>
  <c r="N4079" i="3"/>
  <c r="A4080" i="3"/>
  <c r="G4079" i="3"/>
  <c r="L3373" i="3"/>
  <c r="O3373" i="3" s="1"/>
  <c r="P3372" i="3"/>
  <c r="M4080" i="3" l="1"/>
  <c r="I4080" i="3"/>
  <c r="N4080" i="3"/>
  <c r="A4081" i="3"/>
  <c r="G4080" i="3"/>
  <c r="F3374" i="3"/>
  <c r="C3374" i="3"/>
  <c r="E3374" i="3"/>
  <c r="D3374" i="3"/>
  <c r="B3374" i="3"/>
  <c r="M4081" i="3" l="1"/>
  <c r="I4081" i="3"/>
  <c r="N4081" i="3"/>
  <c r="A4082" i="3"/>
  <c r="G4081" i="3"/>
  <c r="D3375" i="3"/>
  <c r="E3375" i="3"/>
  <c r="B3375" i="3"/>
  <c r="C3375" i="3"/>
  <c r="F3375" i="3"/>
  <c r="K3374" i="3"/>
  <c r="H3374" i="3"/>
  <c r="M4082" i="3" l="1"/>
  <c r="I4082" i="3"/>
  <c r="N4082" i="3"/>
  <c r="A4083" i="3"/>
  <c r="G4082" i="3"/>
  <c r="J3374" i="3"/>
  <c r="L3374" i="3"/>
  <c r="C3376" i="3"/>
  <c r="E3376" i="3"/>
  <c r="B3376" i="3"/>
  <c r="F3376" i="3"/>
  <c r="D3376" i="3"/>
  <c r="O3374" i="3"/>
  <c r="K3375" i="3" s="1"/>
  <c r="H3375" i="3"/>
  <c r="M4083" i="3" l="1"/>
  <c r="I4083" i="3"/>
  <c r="N4083" i="3"/>
  <c r="A4084" i="3"/>
  <c r="G4083" i="3"/>
  <c r="J3375" i="3"/>
  <c r="L3375" i="3"/>
  <c r="D3377" i="3"/>
  <c r="B3377" i="3"/>
  <c r="F3377" i="3"/>
  <c r="C3377" i="3"/>
  <c r="E3377" i="3"/>
  <c r="O3375" i="3"/>
  <c r="K3376" i="3"/>
  <c r="H3376" i="3"/>
  <c r="P3373" i="3"/>
  <c r="P3374" i="3"/>
  <c r="M4084" i="3" l="1"/>
  <c r="I4084" i="3"/>
  <c r="N4084" i="3"/>
  <c r="A4085" i="3"/>
  <c r="G4084" i="3"/>
  <c r="J3376" i="3"/>
  <c r="H3377" i="3"/>
  <c r="L3376" i="3"/>
  <c r="E3378" i="3"/>
  <c r="C3378" i="3"/>
  <c r="B3378" i="3"/>
  <c r="D3378" i="3"/>
  <c r="F3378" i="3"/>
  <c r="J3377" i="3"/>
  <c r="O3376" i="3"/>
  <c r="K3377" i="3" s="1"/>
  <c r="P3375" i="3"/>
  <c r="M4085" i="3" l="1"/>
  <c r="I4085" i="3"/>
  <c r="N4085" i="3"/>
  <c r="A4086" i="3"/>
  <c r="G4085" i="3"/>
  <c r="C3379" i="3"/>
  <c r="F3379" i="3"/>
  <c r="B3379" i="3"/>
  <c r="E3379" i="3"/>
  <c r="D3379" i="3"/>
  <c r="O3377" i="3"/>
  <c r="L3377" i="3"/>
  <c r="K3378" i="3"/>
  <c r="H3378" i="3"/>
  <c r="P3376" i="3"/>
  <c r="M4086" i="3" l="1"/>
  <c r="I4086" i="3"/>
  <c r="N4086" i="3"/>
  <c r="A4087" i="3"/>
  <c r="G4086" i="3"/>
  <c r="C3380" i="3"/>
  <c r="B3380" i="3"/>
  <c r="F3380" i="3"/>
  <c r="D3380" i="3"/>
  <c r="E3380" i="3"/>
  <c r="J3378" i="3"/>
  <c r="L3378" i="3"/>
  <c r="O3378" i="3" s="1"/>
  <c r="K3379" i="3" s="1"/>
  <c r="H3379" i="3"/>
  <c r="M4087" i="3" l="1"/>
  <c r="I4087" i="3"/>
  <c r="N4087" i="3"/>
  <c r="A4088" i="3"/>
  <c r="G4087" i="3"/>
  <c r="C3381" i="3"/>
  <c r="F3381" i="3"/>
  <c r="E3381" i="3"/>
  <c r="D3381" i="3"/>
  <c r="B3381" i="3"/>
  <c r="J3379" i="3"/>
  <c r="L3379" i="3"/>
  <c r="O3379" i="3" s="1"/>
  <c r="K3380" i="3" s="1"/>
  <c r="P3377" i="3"/>
  <c r="J3380" i="3"/>
  <c r="H3380" i="3"/>
  <c r="M4088" i="3" l="1"/>
  <c r="I4088" i="3"/>
  <c r="N4088" i="3"/>
  <c r="A4089" i="3"/>
  <c r="G4088" i="3"/>
  <c r="P3379" i="3"/>
  <c r="P3378" i="3"/>
  <c r="H3381" i="3"/>
  <c r="L3380" i="3"/>
  <c r="O3380" i="3" s="1"/>
  <c r="K3381" i="3" s="1"/>
  <c r="M4089" i="3" l="1"/>
  <c r="I4089" i="3"/>
  <c r="N4089" i="3"/>
  <c r="A4090" i="3"/>
  <c r="G4089" i="3"/>
  <c r="J3381" i="3"/>
  <c r="L3381" i="3"/>
  <c r="O3381" i="3" s="1"/>
  <c r="B3382" i="3"/>
  <c r="D3382" i="3"/>
  <c r="C3382" i="3"/>
  <c r="E3382" i="3"/>
  <c r="F3382" i="3"/>
  <c r="M4090" i="3" l="1"/>
  <c r="I4090" i="3"/>
  <c r="N4090" i="3"/>
  <c r="A4091" i="3"/>
  <c r="G4090" i="3"/>
  <c r="D3383" i="3"/>
  <c r="F3383" i="3"/>
  <c r="B3383" i="3"/>
  <c r="E3383" i="3"/>
  <c r="C3383" i="3"/>
  <c r="K3382" i="3"/>
  <c r="H3382" i="3"/>
  <c r="P3380" i="3"/>
  <c r="M4091" i="3" l="1"/>
  <c r="I4091" i="3"/>
  <c r="N4091" i="3"/>
  <c r="A4092" i="3"/>
  <c r="G4091" i="3"/>
  <c r="H3383" i="3"/>
  <c r="J3382" i="3"/>
  <c r="L3382" i="3"/>
  <c r="O3382" i="3" s="1"/>
  <c r="K3383" i="3" s="1"/>
  <c r="M4092" i="3" l="1"/>
  <c r="I4092" i="3"/>
  <c r="N4092" i="3"/>
  <c r="A4093" i="3"/>
  <c r="G4092" i="3"/>
  <c r="C3384" i="3"/>
  <c r="F3384" i="3"/>
  <c r="E3384" i="3"/>
  <c r="B3384" i="3"/>
  <c r="D3384" i="3"/>
  <c r="P3381" i="3"/>
  <c r="L3383" i="3"/>
  <c r="O3383" i="3" s="1"/>
  <c r="J3383" i="3"/>
  <c r="M4093" i="3" l="1"/>
  <c r="I4093" i="3"/>
  <c r="N4093" i="3"/>
  <c r="A4094" i="3"/>
  <c r="G4093" i="3"/>
  <c r="K3384" i="3"/>
  <c r="H3384" i="3"/>
  <c r="P3382" i="3"/>
  <c r="M4094" i="3" l="1"/>
  <c r="I4094" i="3"/>
  <c r="N4094" i="3"/>
  <c r="A4095" i="3"/>
  <c r="G4094" i="3"/>
  <c r="J3384" i="3"/>
  <c r="L3384" i="3"/>
  <c r="O3384" i="3" s="1"/>
  <c r="D3385" i="3"/>
  <c r="E3385" i="3"/>
  <c r="J3385" i="3" s="1"/>
  <c r="F3385" i="3"/>
  <c r="B3385" i="3"/>
  <c r="K3385" i="3" s="1"/>
  <c r="H3385" i="3"/>
  <c r="C3385" i="3"/>
  <c r="M4095" i="3" l="1"/>
  <c r="I4095" i="3"/>
  <c r="N4095" i="3"/>
  <c r="A4096" i="3"/>
  <c r="G4095" i="3"/>
  <c r="L3385" i="3"/>
  <c r="O3385" i="3" s="1"/>
  <c r="P3384" i="3"/>
  <c r="P3383" i="3"/>
  <c r="M4096" i="3" l="1"/>
  <c r="I4096" i="3"/>
  <c r="N4096" i="3"/>
  <c r="A4097" i="3"/>
  <c r="G4096" i="3"/>
  <c r="D3386" i="3"/>
  <c r="B3386" i="3"/>
  <c r="C3386" i="3"/>
  <c r="F3386" i="3"/>
  <c r="E3386" i="3"/>
  <c r="M4097" i="3" l="1"/>
  <c r="I4097" i="3"/>
  <c r="N4097" i="3"/>
  <c r="A4098" i="3"/>
  <c r="G4097" i="3"/>
  <c r="F3387" i="3"/>
  <c r="C3387" i="3"/>
  <c r="D3387" i="3"/>
  <c r="E3387" i="3"/>
  <c r="B3387" i="3"/>
  <c r="K3386" i="3"/>
  <c r="H3386" i="3"/>
  <c r="M4098" i="3" l="1"/>
  <c r="I4098" i="3"/>
  <c r="N4098" i="3"/>
  <c r="A4099" i="3"/>
  <c r="G4098" i="3"/>
  <c r="J3386" i="3"/>
  <c r="L3386" i="3"/>
  <c r="O3386" i="3" s="1"/>
  <c r="K3387" i="3" s="1"/>
  <c r="H3387" i="3"/>
  <c r="M4099" i="3" l="1"/>
  <c r="I4099" i="3"/>
  <c r="N4099" i="3"/>
  <c r="A4100" i="3"/>
  <c r="G4099" i="3"/>
  <c r="J3387" i="3"/>
  <c r="L3387" i="3"/>
  <c r="O3387" i="3" s="1"/>
  <c r="C3388" i="3"/>
  <c r="E3388" i="3"/>
  <c r="F3388" i="3"/>
  <c r="D3388" i="3"/>
  <c r="B3388" i="3"/>
  <c r="P3385" i="3"/>
  <c r="P3386" i="3"/>
  <c r="M4100" i="3" l="1"/>
  <c r="I4100" i="3"/>
  <c r="N4100" i="3"/>
  <c r="A4101" i="3"/>
  <c r="G4100" i="3"/>
  <c r="B3389" i="3"/>
  <c r="C3389" i="3"/>
  <c r="E3389" i="3"/>
  <c r="F3389" i="3"/>
  <c r="D3389" i="3"/>
  <c r="H3389" i="3"/>
  <c r="K3388" i="3"/>
  <c r="H3388" i="3"/>
  <c r="M4101" i="3" l="1"/>
  <c r="I4101" i="3"/>
  <c r="N4101" i="3"/>
  <c r="A4102" i="3"/>
  <c r="G4101" i="3"/>
  <c r="E3390" i="3"/>
  <c r="F3390" i="3"/>
  <c r="B3390" i="3"/>
  <c r="D3390" i="3"/>
  <c r="C3390" i="3"/>
  <c r="J3389" i="3"/>
  <c r="J3388" i="3"/>
  <c r="L3388" i="3"/>
  <c r="O3388" i="3" s="1"/>
  <c r="K3389" i="3" s="1"/>
  <c r="M4102" i="3" l="1"/>
  <c r="I4102" i="3"/>
  <c r="N4102" i="3"/>
  <c r="A4103" i="3"/>
  <c r="G4102" i="3"/>
  <c r="D3391" i="3"/>
  <c r="C3391" i="3"/>
  <c r="B3391" i="3"/>
  <c r="E3391" i="3"/>
  <c r="F3391" i="3"/>
  <c r="P3388" i="3"/>
  <c r="P3387" i="3"/>
  <c r="H3390" i="3"/>
  <c r="L3389" i="3"/>
  <c r="O3389" i="3" s="1"/>
  <c r="K3390" i="3" s="1"/>
  <c r="M4103" i="3" l="1"/>
  <c r="I4103" i="3"/>
  <c r="N4103" i="3"/>
  <c r="A4104" i="3"/>
  <c r="G4103" i="3"/>
  <c r="C3392" i="3"/>
  <c r="E3392" i="3"/>
  <c r="F3392" i="3"/>
  <c r="D3392" i="3"/>
  <c r="B3392" i="3"/>
  <c r="L3390" i="3"/>
  <c r="O3390" i="3" s="1"/>
  <c r="K3391" i="3" s="1"/>
  <c r="J3390" i="3"/>
  <c r="H3391" i="3"/>
  <c r="M4104" i="3" l="1"/>
  <c r="I4104" i="3"/>
  <c r="N4104" i="3"/>
  <c r="A4105" i="3"/>
  <c r="G4104" i="3"/>
  <c r="J3391" i="3"/>
  <c r="H3392" i="3"/>
  <c r="D3393" i="3"/>
  <c r="F3393" i="3"/>
  <c r="E3393" i="3"/>
  <c r="B3393" i="3"/>
  <c r="C3393" i="3"/>
  <c r="P3390" i="3"/>
  <c r="P3389" i="3"/>
  <c r="J3392" i="3"/>
  <c r="M4105" i="3" l="1"/>
  <c r="I4105" i="3"/>
  <c r="N4105" i="3"/>
  <c r="A4106" i="3"/>
  <c r="G4105" i="3"/>
  <c r="H3393" i="3"/>
  <c r="P3391" i="3"/>
  <c r="L3392" i="3"/>
  <c r="L3391" i="3"/>
  <c r="O3391" i="3" s="1"/>
  <c r="K3392" i="3" s="1"/>
  <c r="M4106" i="3" l="1"/>
  <c r="I4106" i="3"/>
  <c r="N4106" i="3"/>
  <c r="A4107" i="3"/>
  <c r="G4106" i="3"/>
  <c r="J3393" i="3"/>
  <c r="O3392" i="3"/>
  <c r="K3393" i="3" s="1"/>
  <c r="B3394" i="3"/>
  <c r="D3394" i="3"/>
  <c r="H3394" i="3"/>
  <c r="C3394" i="3"/>
  <c r="E3394" i="3"/>
  <c r="F3394" i="3"/>
  <c r="M4107" i="3" l="1"/>
  <c r="I4107" i="3"/>
  <c r="N4107" i="3"/>
  <c r="A4108" i="3"/>
  <c r="G4107" i="3"/>
  <c r="D3395" i="3"/>
  <c r="C3395" i="3"/>
  <c r="F3395" i="3"/>
  <c r="B3395" i="3"/>
  <c r="E3395" i="3"/>
  <c r="J3394" i="3"/>
  <c r="P3393" i="3" s="1"/>
  <c r="P3392" i="3"/>
  <c r="L3393" i="3"/>
  <c r="O3393" i="3" s="1"/>
  <c r="K3394" i="3" s="1"/>
  <c r="M4108" i="3" l="1"/>
  <c r="I4108" i="3"/>
  <c r="N4108" i="3"/>
  <c r="A4109" i="3"/>
  <c r="G4108" i="3"/>
  <c r="F3396" i="3"/>
  <c r="D3396" i="3"/>
  <c r="B3396" i="3"/>
  <c r="E3396" i="3"/>
  <c r="C3396" i="3"/>
  <c r="H3395" i="3"/>
  <c r="L3394" i="3"/>
  <c r="O3394" i="3" s="1"/>
  <c r="K3395" i="3" s="1"/>
  <c r="M4109" i="3" l="1"/>
  <c r="I4109" i="3"/>
  <c r="N4109" i="3"/>
  <c r="A4110" i="3"/>
  <c r="G4109" i="3"/>
  <c r="J3395" i="3"/>
  <c r="E3397" i="3"/>
  <c r="F3397" i="3"/>
  <c r="C3397" i="3"/>
  <c r="D3397" i="3"/>
  <c r="B3397" i="3"/>
  <c r="H3397" i="3" s="1"/>
  <c r="H3396" i="3"/>
  <c r="J3396" i="3"/>
  <c r="M4110" i="3" l="1"/>
  <c r="I4110" i="3"/>
  <c r="N4110" i="3"/>
  <c r="A4111" i="3"/>
  <c r="G4110" i="3"/>
  <c r="J3397" i="3"/>
  <c r="P3396" i="3" s="1"/>
  <c r="P3395" i="3"/>
  <c r="P3394" i="3"/>
  <c r="L3395" i="3"/>
  <c r="O3395" i="3" s="1"/>
  <c r="K3396" i="3" s="1"/>
  <c r="M4111" i="3" l="1"/>
  <c r="I4111" i="3"/>
  <c r="N4111" i="3"/>
  <c r="A4112" i="3"/>
  <c r="G4111" i="3"/>
  <c r="L3396" i="3"/>
  <c r="O3396" i="3" s="1"/>
  <c r="K3397" i="3" s="1"/>
  <c r="B3398" i="3"/>
  <c r="F3398" i="3"/>
  <c r="D3398" i="3"/>
  <c r="E3398" i="3"/>
  <c r="H3398" i="3"/>
  <c r="C3398" i="3"/>
  <c r="J3398" i="3"/>
  <c r="M4112" i="3" l="1"/>
  <c r="I4112" i="3"/>
  <c r="N4112" i="3"/>
  <c r="A4113" i="3"/>
  <c r="G4112" i="3"/>
  <c r="P3397" i="3"/>
  <c r="F3399" i="3"/>
  <c r="B3399" i="3"/>
  <c r="C3399" i="3"/>
  <c r="D3399" i="3"/>
  <c r="E3399" i="3"/>
  <c r="O3397" i="3"/>
  <c r="K3398" i="3" s="1"/>
  <c r="L3397" i="3"/>
  <c r="M4113" i="3" l="1"/>
  <c r="I4113" i="3"/>
  <c r="N4113" i="3"/>
  <c r="A4114" i="3"/>
  <c r="G4113" i="3"/>
  <c r="L3398" i="3"/>
  <c r="O3398" i="3" s="1"/>
  <c r="K3399" i="3" s="1"/>
  <c r="H3399" i="3"/>
  <c r="M4114" i="3" l="1"/>
  <c r="I4114" i="3"/>
  <c r="N4114" i="3"/>
  <c r="A4115" i="3"/>
  <c r="G4114" i="3"/>
  <c r="J3399" i="3"/>
  <c r="L3399" i="3"/>
  <c r="O3399" i="3" s="1"/>
  <c r="F3400" i="3"/>
  <c r="B3400" i="3"/>
  <c r="D3400" i="3"/>
  <c r="C3400" i="3"/>
  <c r="E3400" i="3"/>
  <c r="M4115" i="3" l="1"/>
  <c r="I4115" i="3"/>
  <c r="N4115" i="3"/>
  <c r="A4116" i="3"/>
  <c r="G4115" i="3"/>
  <c r="B3401" i="3"/>
  <c r="D3401" i="3"/>
  <c r="F3401" i="3"/>
  <c r="C3401" i="3"/>
  <c r="E3401" i="3"/>
  <c r="H3400" i="3"/>
  <c r="K3400" i="3"/>
  <c r="P3398" i="3"/>
  <c r="M4116" i="3" l="1"/>
  <c r="I4116" i="3"/>
  <c r="N4116" i="3"/>
  <c r="A4117" i="3"/>
  <c r="G4116" i="3"/>
  <c r="J3400" i="3"/>
  <c r="L3400" i="3"/>
  <c r="O3400" i="3" s="1"/>
  <c r="K3401" i="3" s="1"/>
  <c r="E3402" i="3"/>
  <c r="D3402" i="3"/>
  <c r="C3402" i="3"/>
  <c r="F3402" i="3"/>
  <c r="B3402" i="3"/>
  <c r="H3401" i="3"/>
  <c r="M4117" i="3" l="1"/>
  <c r="I4117" i="3"/>
  <c r="N4117" i="3"/>
  <c r="A4118" i="3"/>
  <c r="G4117" i="3"/>
  <c r="F3403" i="3"/>
  <c r="C3403" i="3"/>
  <c r="B3403" i="3"/>
  <c r="D3403" i="3"/>
  <c r="E3403" i="3"/>
  <c r="J3401" i="3"/>
  <c r="L3401" i="3"/>
  <c r="O3401" i="3" s="1"/>
  <c r="K3402" i="3" s="1"/>
  <c r="H3402" i="3"/>
  <c r="P3400" i="3"/>
  <c r="P3399" i="3"/>
  <c r="M4118" i="3" l="1"/>
  <c r="I4118" i="3"/>
  <c r="N4118" i="3"/>
  <c r="A4119" i="3"/>
  <c r="G4118" i="3"/>
  <c r="F3404" i="3"/>
  <c r="B3404" i="3"/>
  <c r="C3404" i="3"/>
  <c r="D3404" i="3"/>
  <c r="E3404" i="3"/>
  <c r="J3402" i="3"/>
  <c r="H3403" i="3"/>
  <c r="L3402" i="3"/>
  <c r="O3402" i="3" s="1"/>
  <c r="K3403" i="3" s="1"/>
  <c r="H3404" i="3"/>
  <c r="M4119" i="3" l="1"/>
  <c r="I4119" i="3"/>
  <c r="N4119" i="3"/>
  <c r="A4120" i="3"/>
  <c r="G4119" i="3"/>
  <c r="J3403" i="3"/>
  <c r="L3403" i="3"/>
  <c r="O3403" i="3" s="1"/>
  <c r="K3404" i="3" s="1"/>
  <c r="J3404" i="3"/>
  <c r="P3401" i="3"/>
  <c r="M4120" i="3" l="1"/>
  <c r="I4120" i="3"/>
  <c r="N4120" i="3"/>
  <c r="A4121" i="3"/>
  <c r="G4120" i="3"/>
  <c r="P3403" i="3"/>
  <c r="P3402" i="3"/>
  <c r="C3405" i="3"/>
  <c r="D3405" i="3"/>
  <c r="E3405" i="3"/>
  <c r="F3405" i="3"/>
  <c r="B3405" i="3"/>
  <c r="M4121" i="3" l="1"/>
  <c r="I4121" i="3"/>
  <c r="N4121" i="3"/>
  <c r="A4122" i="3"/>
  <c r="G4121" i="3"/>
  <c r="D3406" i="3"/>
  <c r="E3406" i="3"/>
  <c r="F3406" i="3"/>
  <c r="C3406" i="3"/>
  <c r="B3406" i="3"/>
  <c r="H3405" i="3"/>
  <c r="J3405" i="3"/>
  <c r="L3404" i="3"/>
  <c r="O3404" i="3" s="1"/>
  <c r="K3405" i="3" s="1"/>
  <c r="M4122" i="3" l="1"/>
  <c r="I4122" i="3"/>
  <c r="N4122" i="3"/>
  <c r="A4123" i="3"/>
  <c r="G4122" i="3"/>
  <c r="B3407" i="3"/>
  <c r="E3407" i="3"/>
  <c r="C3407" i="3"/>
  <c r="D3407" i="3"/>
  <c r="F3407" i="3"/>
  <c r="P3404" i="3"/>
  <c r="H3406" i="3"/>
  <c r="J3406" i="3"/>
  <c r="P3405" i="3" s="1"/>
  <c r="M4123" i="3" l="1"/>
  <c r="I4123" i="3"/>
  <c r="N4123" i="3"/>
  <c r="A4124" i="3"/>
  <c r="G4123" i="3"/>
  <c r="B3408" i="3"/>
  <c r="D3408" i="3"/>
  <c r="F3408" i="3"/>
  <c r="E3408" i="3"/>
  <c r="C3408" i="3"/>
  <c r="L3405" i="3"/>
  <c r="O3405" i="3" s="1"/>
  <c r="K3406" i="3" s="1"/>
  <c r="L3406" i="3" s="1"/>
  <c r="H3407" i="3"/>
  <c r="J3407" i="3" s="1"/>
  <c r="M4124" i="3" l="1"/>
  <c r="I4124" i="3"/>
  <c r="N4124" i="3"/>
  <c r="A4125" i="3"/>
  <c r="G4124" i="3"/>
  <c r="F3409" i="3"/>
  <c r="E3409" i="3"/>
  <c r="D3409" i="3"/>
  <c r="B3409" i="3"/>
  <c r="C3409" i="3"/>
  <c r="O3406" i="3"/>
  <c r="K3407" i="3" s="1"/>
  <c r="J3408" i="3"/>
  <c r="P3406" i="3"/>
  <c r="H3408" i="3"/>
  <c r="M4125" i="3" l="1"/>
  <c r="I4125" i="3"/>
  <c r="N4125" i="3"/>
  <c r="A4126" i="3"/>
  <c r="G4125" i="3"/>
  <c r="B3410" i="3"/>
  <c r="C3410" i="3"/>
  <c r="E3410" i="3"/>
  <c r="F3410" i="3"/>
  <c r="D3410" i="3"/>
  <c r="L3407" i="3"/>
  <c r="O3407" i="3" s="1"/>
  <c r="K3408" i="3" s="1"/>
  <c r="P3407" i="3"/>
  <c r="H3409" i="3"/>
  <c r="M4126" i="3" l="1"/>
  <c r="I4126" i="3"/>
  <c r="N4126" i="3"/>
  <c r="A4127" i="3"/>
  <c r="G4126" i="3"/>
  <c r="J3409" i="3"/>
  <c r="D3411" i="3"/>
  <c r="E3411" i="3"/>
  <c r="B3411" i="3"/>
  <c r="C3411" i="3"/>
  <c r="F3411" i="3"/>
  <c r="H3410" i="3"/>
  <c r="L3408" i="3"/>
  <c r="O3408" i="3" s="1"/>
  <c r="K3409" i="3" s="1"/>
  <c r="M4127" i="3" l="1"/>
  <c r="I4127" i="3"/>
  <c r="N4127" i="3"/>
  <c r="A4128" i="3"/>
  <c r="G4127" i="3"/>
  <c r="F3412" i="3"/>
  <c r="D3412" i="3"/>
  <c r="E3412" i="3"/>
  <c r="C3412" i="3"/>
  <c r="B3412" i="3"/>
  <c r="J3410" i="3"/>
  <c r="L3409" i="3"/>
  <c r="O3409" i="3" s="1"/>
  <c r="K3410" i="3" s="1"/>
  <c r="H3411" i="3"/>
  <c r="J3411" i="3"/>
  <c r="P3409" i="3"/>
  <c r="P3408" i="3"/>
  <c r="M4128" i="3" l="1"/>
  <c r="I4128" i="3"/>
  <c r="N4128" i="3"/>
  <c r="A4129" i="3"/>
  <c r="G4128" i="3"/>
  <c r="F3413" i="3"/>
  <c r="C3413" i="3"/>
  <c r="B3413" i="3"/>
  <c r="E3413" i="3"/>
  <c r="D3413" i="3"/>
  <c r="L3410" i="3"/>
  <c r="O3410" i="3" s="1"/>
  <c r="K3411" i="3" s="1"/>
  <c r="P3410" i="3"/>
  <c r="H3412" i="3"/>
  <c r="M4129" i="3" l="1"/>
  <c r="I4129" i="3"/>
  <c r="N4129" i="3"/>
  <c r="A4130" i="3"/>
  <c r="G4129" i="3"/>
  <c r="J3412" i="3"/>
  <c r="E3414" i="3"/>
  <c r="B3414" i="3"/>
  <c r="F3414" i="3"/>
  <c r="D3414" i="3"/>
  <c r="C3414" i="3"/>
  <c r="H3413" i="3"/>
  <c r="L3411" i="3"/>
  <c r="O3411" i="3" s="1"/>
  <c r="K3412" i="3" s="1"/>
  <c r="M4130" i="3" l="1"/>
  <c r="I4130" i="3"/>
  <c r="N4130" i="3"/>
  <c r="A4131" i="3"/>
  <c r="G4130" i="3"/>
  <c r="C3415" i="3"/>
  <c r="D3415" i="3"/>
  <c r="F3415" i="3"/>
  <c r="B3415" i="3"/>
  <c r="E3415" i="3"/>
  <c r="L3412" i="3"/>
  <c r="O3412" i="3" s="1"/>
  <c r="K3413" i="3" s="1"/>
  <c r="J3413" i="3"/>
  <c r="P3412" i="3"/>
  <c r="P3411" i="3"/>
  <c r="H3414" i="3"/>
  <c r="M4131" i="3" l="1"/>
  <c r="I4131" i="3"/>
  <c r="N4131" i="3"/>
  <c r="A4132" i="3"/>
  <c r="G4131" i="3"/>
  <c r="J3414" i="3"/>
  <c r="E3416" i="3"/>
  <c r="C3416" i="3"/>
  <c r="D3416" i="3"/>
  <c r="B3416" i="3"/>
  <c r="F3416" i="3"/>
  <c r="P3413" i="3"/>
  <c r="H3415" i="3"/>
  <c r="L3413" i="3"/>
  <c r="O3413" i="3" s="1"/>
  <c r="K3414" i="3" s="1"/>
  <c r="M4132" i="3" l="1"/>
  <c r="I4132" i="3"/>
  <c r="N4132" i="3"/>
  <c r="A4133" i="3"/>
  <c r="G4132" i="3"/>
  <c r="E3417" i="3"/>
  <c r="C3417" i="3"/>
  <c r="B3417" i="3"/>
  <c r="D3417" i="3"/>
  <c r="F3417" i="3"/>
  <c r="J3415" i="3"/>
  <c r="H3416" i="3"/>
  <c r="L3414" i="3"/>
  <c r="O3414" i="3" s="1"/>
  <c r="K3415" i="3" s="1"/>
  <c r="J3416" i="3"/>
  <c r="P3414" i="3"/>
  <c r="M4133" i="3" l="1"/>
  <c r="I4133" i="3"/>
  <c r="N4133" i="3"/>
  <c r="A4134" i="3"/>
  <c r="G4133" i="3"/>
  <c r="D3418" i="3"/>
  <c r="C3418" i="3"/>
  <c r="B3418" i="3"/>
  <c r="F3418" i="3"/>
  <c r="E3418" i="3"/>
  <c r="L3415" i="3"/>
  <c r="O3415" i="3" s="1"/>
  <c r="K3416" i="3" s="1"/>
  <c r="P3415" i="3"/>
  <c r="H3417" i="3"/>
  <c r="M4134" i="3" l="1"/>
  <c r="I4134" i="3"/>
  <c r="N4134" i="3"/>
  <c r="A4135" i="3"/>
  <c r="G4134" i="3"/>
  <c r="D3419" i="3"/>
  <c r="B3419" i="3"/>
  <c r="F3419" i="3"/>
  <c r="C3419" i="3"/>
  <c r="E3419" i="3"/>
  <c r="J3417" i="3"/>
  <c r="H3418" i="3"/>
  <c r="L3416" i="3"/>
  <c r="O3416" i="3" s="1"/>
  <c r="K3417" i="3" s="1"/>
  <c r="M4135" i="3" l="1"/>
  <c r="I4135" i="3"/>
  <c r="N4135" i="3"/>
  <c r="A4136" i="3"/>
  <c r="G4135" i="3"/>
  <c r="J3418" i="3"/>
  <c r="H3419" i="3"/>
  <c r="E3420" i="3"/>
  <c r="C3420" i="3"/>
  <c r="B3420" i="3"/>
  <c r="F3420" i="3"/>
  <c r="D3420" i="3"/>
  <c r="P3417" i="3"/>
  <c r="P3416" i="3"/>
  <c r="L3417" i="3"/>
  <c r="O3417" i="3" s="1"/>
  <c r="K3418" i="3" s="1"/>
  <c r="J3419" i="3"/>
  <c r="M4136" i="3" l="1"/>
  <c r="I4136" i="3"/>
  <c r="N4136" i="3"/>
  <c r="A4137" i="3"/>
  <c r="G4136" i="3"/>
  <c r="L3418" i="3"/>
  <c r="O3418" i="3" s="1"/>
  <c r="K3419" i="3" s="1"/>
  <c r="H3420" i="3"/>
  <c r="J3420" i="3" s="1"/>
  <c r="P3418" i="3"/>
  <c r="M4137" i="3" l="1"/>
  <c r="I4137" i="3"/>
  <c r="N4137" i="3"/>
  <c r="A4138" i="3"/>
  <c r="G4137" i="3"/>
  <c r="D3421" i="3"/>
  <c r="B3421" i="3"/>
  <c r="E3421" i="3"/>
  <c r="F3421" i="3"/>
  <c r="C3421" i="3"/>
  <c r="H3421" i="3"/>
  <c r="J3421" i="3" s="1"/>
  <c r="L3419" i="3"/>
  <c r="O3419" i="3" s="1"/>
  <c r="K3420" i="3" s="1"/>
  <c r="P3419" i="3"/>
  <c r="M4138" i="3" l="1"/>
  <c r="I4138" i="3"/>
  <c r="N4138" i="3"/>
  <c r="A4139" i="3"/>
  <c r="G4138" i="3"/>
  <c r="P3420" i="3"/>
  <c r="B3422" i="3"/>
  <c r="D3422" i="3"/>
  <c r="C3422" i="3"/>
  <c r="H3422" i="3"/>
  <c r="E3422" i="3"/>
  <c r="F3422" i="3"/>
  <c r="L3420" i="3"/>
  <c r="O3420" i="3" s="1"/>
  <c r="K3421" i="3" s="1"/>
  <c r="M4139" i="3" l="1"/>
  <c r="I4139" i="3"/>
  <c r="N4139" i="3"/>
  <c r="A4140" i="3"/>
  <c r="G4139" i="3"/>
  <c r="C3423" i="3"/>
  <c r="D3423" i="3"/>
  <c r="E3423" i="3"/>
  <c r="B3423" i="3"/>
  <c r="H3423" i="3"/>
  <c r="F3423" i="3"/>
  <c r="L3421" i="3"/>
  <c r="O3421" i="3" s="1"/>
  <c r="K3422" i="3" s="1"/>
  <c r="J3422" i="3"/>
  <c r="M4140" i="3" l="1"/>
  <c r="I4140" i="3"/>
  <c r="N4140" i="3"/>
  <c r="A4141" i="3"/>
  <c r="G4140" i="3"/>
  <c r="J3423" i="3"/>
  <c r="C3424" i="3"/>
  <c r="D3424" i="3"/>
  <c r="E3424" i="3"/>
  <c r="B3424" i="3"/>
  <c r="F3424" i="3"/>
  <c r="P3421" i="3"/>
  <c r="P3422" i="3"/>
  <c r="L3422" i="3"/>
  <c r="O3422" i="3" s="1"/>
  <c r="K3423" i="3" s="1"/>
  <c r="M4141" i="3" l="1"/>
  <c r="I4141" i="3"/>
  <c r="N4141" i="3"/>
  <c r="A4142" i="3"/>
  <c r="G4141" i="3"/>
  <c r="E3425" i="3"/>
  <c r="D3425" i="3"/>
  <c r="B3425" i="3"/>
  <c r="F3425" i="3"/>
  <c r="C3425" i="3"/>
  <c r="H3424" i="3"/>
  <c r="L3423" i="3"/>
  <c r="O3423" i="3" s="1"/>
  <c r="K3424" i="3" s="1"/>
  <c r="M4142" i="3" l="1"/>
  <c r="I4142" i="3"/>
  <c r="N4142" i="3"/>
  <c r="A4143" i="3"/>
  <c r="G4142" i="3"/>
  <c r="J3424" i="3"/>
  <c r="L3424" i="3"/>
  <c r="O3424" i="3" s="1"/>
  <c r="K3425" i="3" s="1"/>
  <c r="H3425" i="3"/>
  <c r="M4143" i="3" l="1"/>
  <c r="I4143" i="3"/>
  <c r="N4143" i="3"/>
  <c r="A4144" i="3"/>
  <c r="G4143" i="3"/>
  <c r="J3425" i="3"/>
  <c r="L3425" i="3"/>
  <c r="O3425" i="3"/>
  <c r="K3426" i="3" s="1"/>
  <c r="D3426" i="3"/>
  <c r="C3426" i="3"/>
  <c r="F3426" i="3"/>
  <c r="E3426" i="3"/>
  <c r="J3426" i="3" s="1"/>
  <c r="B3426" i="3"/>
  <c r="H3426" i="3"/>
  <c r="P3424" i="3"/>
  <c r="P3423" i="3"/>
  <c r="M4144" i="3" l="1"/>
  <c r="I4144" i="3"/>
  <c r="N4144" i="3"/>
  <c r="A4145" i="3"/>
  <c r="G4144" i="3"/>
  <c r="D3427" i="3"/>
  <c r="F3427" i="3"/>
  <c r="E3427" i="3"/>
  <c r="C3427" i="3"/>
  <c r="B3427" i="3"/>
  <c r="P3425" i="3"/>
  <c r="M4145" i="3" l="1"/>
  <c r="I4145" i="3"/>
  <c r="N4145" i="3"/>
  <c r="A4146" i="3"/>
  <c r="G4145" i="3"/>
  <c r="B3428" i="3"/>
  <c r="D3428" i="3"/>
  <c r="E3428" i="3"/>
  <c r="C3428" i="3"/>
  <c r="F3428" i="3"/>
  <c r="L3426" i="3"/>
  <c r="O3426" i="3" s="1"/>
  <c r="K3427" i="3" s="1"/>
  <c r="H3427" i="3"/>
  <c r="M4146" i="3" l="1"/>
  <c r="I4146" i="3"/>
  <c r="N4146" i="3"/>
  <c r="A4147" i="3"/>
  <c r="G4146" i="3"/>
  <c r="B3429" i="3"/>
  <c r="D3429" i="3"/>
  <c r="E3429" i="3"/>
  <c r="F3429" i="3"/>
  <c r="C3429" i="3"/>
  <c r="H3428" i="3"/>
  <c r="J3428" i="3" s="1"/>
  <c r="J3427" i="3"/>
  <c r="L3427" i="3"/>
  <c r="O3427" i="3" s="1"/>
  <c r="K3428" i="3" s="1"/>
  <c r="M4147" i="3" l="1"/>
  <c r="I4147" i="3"/>
  <c r="N4147" i="3"/>
  <c r="A4148" i="3"/>
  <c r="G4147" i="3"/>
  <c r="D3430" i="3"/>
  <c r="C3430" i="3"/>
  <c r="F3430" i="3"/>
  <c r="B3430" i="3"/>
  <c r="H3430" i="3" s="1"/>
  <c r="E3430" i="3"/>
  <c r="J3430" i="3" s="1"/>
  <c r="P3426" i="3"/>
  <c r="P3427" i="3"/>
  <c r="H3429" i="3"/>
  <c r="L3428" i="3"/>
  <c r="O3428" i="3" s="1"/>
  <c r="K3429" i="3" s="1"/>
  <c r="M4148" i="3" l="1"/>
  <c r="I4148" i="3"/>
  <c r="N4148" i="3"/>
  <c r="A4149" i="3"/>
  <c r="G4148" i="3"/>
  <c r="J3429" i="3"/>
  <c r="M4149" i="3" l="1"/>
  <c r="I4149" i="3"/>
  <c r="N4149" i="3"/>
  <c r="A4150" i="3"/>
  <c r="G4149" i="3"/>
  <c r="F3431" i="3"/>
  <c r="E3431" i="3"/>
  <c r="C3431" i="3"/>
  <c r="B3431" i="3"/>
  <c r="D3431" i="3"/>
  <c r="P3429" i="3"/>
  <c r="P3428" i="3"/>
  <c r="L3429" i="3"/>
  <c r="O3429" i="3" s="1"/>
  <c r="K3430" i="3" s="1"/>
  <c r="M4150" i="3" l="1"/>
  <c r="I4150" i="3"/>
  <c r="N4150" i="3"/>
  <c r="G4150" i="3"/>
  <c r="A4151" i="3"/>
  <c r="H3431" i="3"/>
  <c r="L3430" i="3"/>
  <c r="O3430" i="3" s="1"/>
  <c r="K3431" i="3" s="1"/>
  <c r="M4151" i="3" l="1"/>
  <c r="I4151" i="3"/>
  <c r="N4151" i="3"/>
  <c r="A4152" i="3"/>
  <c r="G4151" i="3"/>
  <c r="C3432" i="3"/>
  <c r="B3432" i="3"/>
  <c r="D3432" i="3"/>
  <c r="F3432" i="3"/>
  <c r="E3432" i="3"/>
  <c r="J3431" i="3"/>
  <c r="M4152" i="3" l="1"/>
  <c r="I4152" i="3"/>
  <c r="N4152" i="3"/>
  <c r="G4152" i="3"/>
  <c r="A4153" i="3"/>
  <c r="L3431" i="3"/>
  <c r="O3431" i="3" s="1"/>
  <c r="K3432" i="3" s="1"/>
  <c r="H3432" i="3"/>
  <c r="P3430" i="3"/>
  <c r="J3432" i="3"/>
  <c r="P3431" i="3" s="1"/>
  <c r="M4153" i="3" l="1"/>
  <c r="I4153" i="3"/>
  <c r="N4153" i="3"/>
  <c r="G4153" i="3"/>
  <c r="A4154" i="3"/>
  <c r="B3433" i="3"/>
  <c r="D3433" i="3"/>
  <c r="E3433" i="3"/>
  <c r="C3433" i="3"/>
  <c r="F3433" i="3"/>
  <c r="L3432" i="3"/>
  <c r="O3432" i="3" s="1"/>
  <c r="K3433" i="3" s="1"/>
  <c r="M4154" i="3" l="1"/>
  <c r="I4154" i="3"/>
  <c r="N4154" i="3"/>
  <c r="A4155" i="3"/>
  <c r="G4154" i="3"/>
  <c r="E3434" i="3"/>
  <c r="F3434" i="3"/>
  <c r="B3434" i="3"/>
  <c r="H3434" i="3" s="1"/>
  <c r="C3434" i="3"/>
  <c r="D3434" i="3"/>
  <c r="H3433" i="3"/>
  <c r="J3433" i="3" s="1"/>
  <c r="M4155" i="3" l="1"/>
  <c r="I4155" i="3"/>
  <c r="N4155" i="3"/>
  <c r="G4155" i="3"/>
  <c r="A4156" i="3"/>
  <c r="P3432" i="3"/>
  <c r="M4156" i="3" l="1"/>
  <c r="I4156" i="3"/>
  <c r="N4156" i="3"/>
  <c r="A4157" i="3"/>
  <c r="G4156" i="3"/>
  <c r="L3433" i="3"/>
  <c r="O3433" i="3" s="1"/>
  <c r="K3434" i="3" s="1"/>
  <c r="J3434" i="3"/>
  <c r="B3435" i="3"/>
  <c r="F3435" i="3"/>
  <c r="J3435" i="3"/>
  <c r="C3435" i="3"/>
  <c r="H3435" i="3"/>
  <c r="E3435" i="3"/>
  <c r="D3435" i="3"/>
  <c r="L3434" i="3"/>
  <c r="M4157" i="3" l="1"/>
  <c r="I4157" i="3"/>
  <c r="N4157" i="3"/>
  <c r="A4158" i="3"/>
  <c r="G4157" i="3"/>
  <c r="B3436" i="3"/>
  <c r="H3436" i="3" s="1"/>
  <c r="D3436" i="3"/>
  <c r="E3436" i="3"/>
  <c r="J3436" i="3" s="1"/>
  <c r="F3436" i="3"/>
  <c r="C3436" i="3"/>
  <c r="P3434" i="3"/>
  <c r="P3433" i="3"/>
  <c r="L3435" i="3"/>
  <c r="O3434" i="3"/>
  <c r="K3435" i="3" s="1"/>
  <c r="M4158" i="3" l="1"/>
  <c r="I4158" i="3"/>
  <c r="N4158" i="3"/>
  <c r="A4159" i="3"/>
  <c r="G4158" i="3"/>
  <c r="P3435" i="3"/>
  <c r="O3435" i="3"/>
  <c r="K3436" i="3" s="1"/>
  <c r="M4159" i="3" l="1"/>
  <c r="I4159" i="3"/>
  <c r="N4159" i="3"/>
  <c r="A4160" i="3"/>
  <c r="G4159" i="3"/>
  <c r="L3436" i="3"/>
  <c r="O3436" i="3" s="1"/>
  <c r="K3437" i="3" s="1"/>
  <c r="F3437" i="3"/>
  <c r="B3437" i="3"/>
  <c r="D3437" i="3"/>
  <c r="E3437" i="3"/>
  <c r="H3437" i="3"/>
  <c r="C3437" i="3"/>
  <c r="M4160" i="3" l="1"/>
  <c r="I4160" i="3"/>
  <c r="N4160" i="3"/>
  <c r="A4161" i="3"/>
  <c r="G4160" i="3"/>
  <c r="C3438" i="3"/>
  <c r="F3438" i="3"/>
  <c r="D3438" i="3"/>
  <c r="E3438" i="3"/>
  <c r="B3438" i="3"/>
  <c r="J3437" i="3"/>
  <c r="M4161" i="3" l="1"/>
  <c r="I4161" i="3"/>
  <c r="N4161" i="3"/>
  <c r="A4162" i="3"/>
  <c r="G4161" i="3"/>
  <c r="C3439" i="3"/>
  <c r="F3439" i="3"/>
  <c r="D3439" i="3"/>
  <c r="E3439" i="3"/>
  <c r="B3439" i="3"/>
  <c r="J3438" i="3"/>
  <c r="P3437" i="3" s="1"/>
  <c r="P3436" i="3"/>
  <c r="L3437" i="3"/>
  <c r="O3437" i="3" s="1"/>
  <c r="K3438" i="3" s="1"/>
  <c r="H3438" i="3"/>
  <c r="M4162" i="3" l="1"/>
  <c r="I4162" i="3"/>
  <c r="N4162" i="3"/>
  <c r="A4163" i="3"/>
  <c r="G4162" i="3"/>
  <c r="C3440" i="3"/>
  <c r="B3440" i="3"/>
  <c r="E3440" i="3"/>
  <c r="F3440" i="3"/>
  <c r="D3440" i="3"/>
  <c r="H3439" i="3"/>
  <c r="L3438" i="3"/>
  <c r="O3438" i="3" s="1"/>
  <c r="K3439" i="3" s="1"/>
  <c r="M4163" i="3" l="1"/>
  <c r="I4163" i="3"/>
  <c r="N4163" i="3"/>
  <c r="A4164" i="3"/>
  <c r="G4163" i="3"/>
  <c r="E3441" i="3"/>
  <c r="C3441" i="3"/>
  <c r="B3441" i="3"/>
  <c r="F3441" i="3"/>
  <c r="D3441" i="3"/>
  <c r="H3440" i="3"/>
  <c r="J3439" i="3"/>
  <c r="M4164" i="3" l="1"/>
  <c r="I4164" i="3"/>
  <c r="N4164" i="3"/>
  <c r="A4165" i="3"/>
  <c r="G4164" i="3"/>
  <c r="J3440" i="3"/>
  <c r="H3441" i="3"/>
  <c r="L3439" i="3"/>
  <c r="O3439" i="3" s="1"/>
  <c r="K3440" i="3" s="1"/>
  <c r="P3439" i="3"/>
  <c r="P3438" i="3"/>
  <c r="M4165" i="3" l="1"/>
  <c r="I4165" i="3"/>
  <c r="N4165" i="3"/>
  <c r="A4166" i="3"/>
  <c r="G4165" i="3"/>
  <c r="B3442" i="3"/>
  <c r="H3442" i="3"/>
  <c r="E3442" i="3"/>
  <c r="C3442" i="3"/>
  <c r="D3442" i="3"/>
  <c r="F3442" i="3"/>
  <c r="J3441" i="3"/>
  <c r="O3440" i="3"/>
  <c r="K3441" i="3" s="1"/>
  <c r="P3440" i="3"/>
  <c r="L3440" i="3"/>
  <c r="M4166" i="3" l="1"/>
  <c r="I4166" i="3"/>
  <c r="N4166" i="3"/>
  <c r="A4167" i="3"/>
  <c r="G4166" i="3"/>
  <c r="J3442" i="3"/>
  <c r="F3443" i="3"/>
  <c r="E3443" i="3"/>
  <c r="D3443" i="3"/>
  <c r="B3443" i="3"/>
  <c r="H3443" i="3" s="1"/>
  <c r="C3443" i="3"/>
  <c r="L3441" i="3"/>
  <c r="O3441" i="3" s="1"/>
  <c r="K3442" i="3" s="1"/>
  <c r="P3441" i="3"/>
  <c r="M4167" i="3" l="1"/>
  <c r="I4167" i="3"/>
  <c r="N4167" i="3"/>
  <c r="A4168" i="3"/>
  <c r="G4167" i="3"/>
  <c r="L3442" i="3"/>
  <c r="O3442" i="3" s="1"/>
  <c r="K3443" i="3" s="1"/>
  <c r="C3444" i="3"/>
  <c r="F3444" i="3"/>
  <c r="E3444" i="3"/>
  <c r="J3444" i="3" s="1"/>
  <c r="D3444" i="3"/>
  <c r="B3444" i="3"/>
  <c r="H3444" i="3" s="1"/>
  <c r="J3443" i="3"/>
  <c r="P3442" i="3"/>
  <c r="M4168" i="3" l="1"/>
  <c r="I4168" i="3"/>
  <c r="N4168" i="3"/>
  <c r="A4169" i="3"/>
  <c r="G4168" i="3"/>
  <c r="P3443" i="3"/>
  <c r="M4169" i="3" l="1"/>
  <c r="I4169" i="3"/>
  <c r="N4169" i="3"/>
  <c r="A4170" i="3"/>
  <c r="G4169" i="3"/>
  <c r="D3445" i="3"/>
  <c r="F3445" i="3"/>
  <c r="E3445" i="3"/>
  <c r="B3445" i="3"/>
  <c r="C3445" i="3"/>
  <c r="H3445" i="3"/>
  <c r="L3443" i="3"/>
  <c r="O3443" i="3" s="1"/>
  <c r="K3444" i="3" s="1"/>
  <c r="M4170" i="3" l="1"/>
  <c r="I4170" i="3"/>
  <c r="N4170" i="3"/>
  <c r="A4171" i="3"/>
  <c r="G4170" i="3"/>
  <c r="E3446" i="3"/>
  <c r="J3446" i="3" s="1"/>
  <c r="B3446" i="3"/>
  <c r="H3446" i="3"/>
  <c r="D3446" i="3"/>
  <c r="C3446" i="3"/>
  <c r="F3446" i="3"/>
  <c r="J3445" i="3"/>
  <c r="O3444" i="3"/>
  <c r="K3445" i="3" s="1"/>
  <c r="L3444" i="3"/>
  <c r="M4171" i="3" l="1"/>
  <c r="I4171" i="3"/>
  <c r="N4171" i="3"/>
  <c r="A4172" i="3"/>
  <c r="G4171" i="3"/>
  <c r="C3447" i="3"/>
  <c r="E3447" i="3"/>
  <c r="F3447" i="3"/>
  <c r="D3447" i="3"/>
  <c r="B3447" i="3"/>
  <c r="P3444" i="3"/>
  <c r="P3445" i="3"/>
  <c r="L3445" i="3"/>
  <c r="O3445" i="3" s="1"/>
  <c r="K3446" i="3" s="1"/>
  <c r="M4172" i="3" l="1"/>
  <c r="I4172" i="3"/>
  <c r="N4172" i="3"/>
  <c r="A4173" i="3"/>
  <c r="G4172" i="3"/>
  <c r="B3448" i="3"/>
  <c r="D3448" i="3"/>
  <c r="E3448" i="3"/>
  <c r="F3448" i="3"/>
  <c r="C3448" i="3"/>
  <c r="L3446" i="3"/>
  <c r="O3446" i="3" s="1"/>
  <c r="K3447" i="3" s="1"/>
  <c r="H3447" i="3"/>
  <c r="M4173" i="3" l="1"/>
  <c r="I4173" i="3"/>
  <c r="N4173" i="3"/>
  <c r="A4174" i="3"/>
  <c r="G4173" i="3"/>
  <c r="C3449" i="3"/>
  <c r="E3449" i="3"/>
  <c r="F3449" i="3"/>
  <c r="D3449" i="3"/>
  <c r="B3449" i="3"/>
  <c r="J3447" i="3"/>
  <c r="H3448" i="3"/>
  <c r="M4174" i="3" l="1"/>
  <c r="I4174" i="3"/>
  <c r="N4174" i="3"/>
  <c r="A4175" i="3"/>
  <c r="G4174" i="3"/>
  <c r="H3449" i="3"/>
  <c r="J3448" i="3"/>
  <c r="J3449" i="3"/>
  <c r="P3446" i="3"/>
  <c r="P3447" i="3"/>
  <c r="L3447" i="3"/>
  <c r="O3447" i="3" s="1"/>
  <c r="K3448" i="3" s="1"/>
  <c r="M4175" i="3" l="1"/>
  <c r="I4175" i="3"/>
  <c r="N4175" i="3"/>
  <c r="A4176" i="3"/>
  <c r="G4175" i="3"/>
  <c r="P3448" i="3"/>
  <c r="D3450" i="3"/>
  <c r="E3450" i="3"/>
  <c r="B3450" i="3"/>
  <c r="H3450" i="3"/>
  <c r="F3450" i="3"/>
  <c r="C3450" i="3"/>
  <c r="L3448" i="3"/>
  <c r="O3448" i="3" s="1"/>
  <c r="K3449" i="3" s="1"/>
  <c r="M4176" i="3" l="1"/>
  <c r="I4176" i="3"/>
  <c r="N4176" i="3"/>
  <c r="A4177" i="3"/>
  <c r="G4176" i="3"/>
  <c r="J3450" i="3"/>
  <c r="O3449" i="3"/>
  <c r="K3450" i="3" s="1"/>
  <c r="L3449" i="3"/>
  <c r="E3451" i="3"/>
  <c r="C3451" i="3"/>
  <c r="D3451" i="3"/>
  <c r="B3451" i="3"/>
  <c r="F3451" i="3"/>
  <c r="M4177" i="3" l="1"/>
  <c r="I4177" i="3"/>
  <c r="N4177" i="3"/>
  <c r="A4178" i="3"/>
  <c r="G4177" i="3"/>
  <c r="C3452" i="3"/>
  <c r="E3452" i="3"/>
  <c r="B3452" i="3"/>
  <c r="D3452" i="3"/>
  <c r="F3452" i="3"/>
  <c r="O3450" i="3"/>
  <c r="K3451" i="3" s="1"/>
  <c r="L3450" i="3"/>
  <c r="H3451" i="3"/>
  <c r="P3449" i="3"/>
  <c r="M4178" i="3" l="1"/>
  <c r="I4178" i="3"/>
  <c r="N4178" i="3"/>
  <c r="A4179" i="3"/>
  <c r="G4178" i="3"/>
  <c r="C3453" i="3"/>
  <c r="F3453" i="3"/>
  <c r="E3453" i="3"/>
  <c r="D3453" i="3"/>
  <c r="B3453" i="3"/>
  <c r="J3451" i="3"/>
  <c r="L3451" i="3"/>
  <c r="O3451" i="3" s="1"/>
  <c r="K3452" i="3" s="1"/>
  <c r="H3452" i="3"/>
  <c r="M4179" i="3" l="1"/>
  <c r="I4179" i="3"/>
  <c r="N4179" i="3"/>
  <c r="A4180" i="3"/>
  <c r="G4179" i="3"/>
  <c r="J3452" i="3"/>
  <c r="H3453" i="3"/>
  <c r="P3451" i="3"/>
  <c r="P3450" i="3"/>
  <c r="M4180" i="3" l="1"/>
  <c r="I4180" i="3"/>
  <c r="N4180" i="3"/>
  <c r="G4180" i="3"/>
  <c r="A4181" i="3"/>
  <c r="J3453" i="3"/>
  <c r="B3454" i="3"/>
  <c r="E3454" i="3"/>
  <c r="F3454" i="3"/>
  <c r="D3454" i="3"/>
  <c r="H3454" i="3"/>
  <c r="J3454" i="3" s="1"/>
  <c r="C3454" i="3"/>
  <c r="L3452" i="3"/>
  <c r="O3452" i="3" s="1"/>
  <c r="K3453" i="3" s="1"/>
  <c r="P3452" i="3"/>
  <c r="M4181" i="3" l="1"/>
  <c r="I4181" i="3"/>
  <c r="N4181" i="3"/>
  <c r="A4182" i="3"/>
  <c r="G4181" i="3"/>
  <c r="B3455" i="3"/>
  <c r="C3455" i="3"/>
  <c r="F3455" i="3"/>
  <c r="D3455" i="3"/>
  <c r="H3455" i="3"/>
  <c r="E3455" i="3"/>
  <c r="L3453" i="3"/>
  <c r="O3453" i="3" s="1"/>
  <c r="K3454" i="3" s="1"/>
  <c r="P3453" i="3"/>
  <c r="M4182" i="3" l="1"/>
  <c r="I4182" i="3"/>
  <c r="N4182" i="3"/>
  <c r="G4182" i="3"/>
  <c r="A4183" i="3"/>
  <c r="J3455" i="3"/>
  <c r="D3456" i="3"/>
  <c r="E3456" i="3"/>
  <c r="F3456" i="3"/>
  <c r="B3456" i="3"/>
  <c r="C3456" i="3"/>
  <c r="H3456" i="3"/>
  <c r="O3454" i="3"/>
  <c r="K3455" i="3" s="1"/>
  <c r="L3454" i="3"/>
  <c r="M4183" i="3" l="1"/>
  <c r="I4183" i="3"/>
  <c r="N4183" i="3"/>
  <c r="A4184" i="3"/>
  <c r="G4183" i="3"/>
  <c r="P3454" i="3"/>
  <c r="D3457" i="3"/>
  <c r="F3457" i="3"/>
  <c r="C3457" i="3"/>
  <c r="B3457" i="3"/>
  <c r="H3457" i="3"/>
  <c r="E3457" i="3"/>
  <c r="L3455" i="3"/>
  <c r="O3455" i="3" s="1"/>
  <c r="K3456" i="3" s="1"/>
  <c r="M4184" i="3" l="1"/>
  <c r="I4184" i="3"/>
  <c r="N4184" i="3"/>
  <c r="A4185" i="3"/>
  <c r="G4184" i="3"/>
  <c r="J3457" i="3"/>
  <c r="J3456" i="3"/>
  <c r="L3456" i="3"/>
  <c r="O3456" i="3" s="1"/>
  <c r="K3457" i="3" s="1"/>
  <c r="M4185" i="3" l="1"/>
  <c r="I4185" i="3"/>
  <c r="N4185" i="3"/>
  <c r="G4185" i="3"/>
  <c r="A4186" i="3"/>
  <c r="P3456" i="3"/>
  <c r="P3455" i="3"/>
  <c r="B3458" i="3"/>
  <c r="F3458" i="3"/>
  <c r="C3458" i="3"/>
  <c r="D3458" i="3"/>
  <c r="E3458" i="3"/>
  <c r="H3458" i="3"/>
  <c r="L3457" i="3"/>
  <c r="O3457" i="3" s="1"/>
  <c r="K3458" i="3" s="1"/>
  <c r="M4186" i="3" l="1"/>
  <c r="I4186" i="3"/>
  <c r="N4186" i="3"/>
  <c r="G4186" i="3"/>
  <c r="A4187" i="3"/>
  <c r="B3459" i="3"/>
  <c r="E3459" i="3"/>
  <c r="C3459" i="3"/>
  <c r="F3459" i="3"/>
  <c r="D3459" i="3"/>
  <c r="J3458" i="3"/>
  <c r="L3458" i="3"/>
  <c r="O3458" i="3" s="1"/>
  <c r="M4187" i="3" l="1"/>
  <c r="I4187" i="3"/>
  <c r="N4187" i="3"/>
  <c r="A4188" i="3"/>
  <c r="G4187" i="3"/>
  <c r="B3460" i="3"/>
  <c r="F3460" i="3"/>
  <c r="E3460" i="3"/>
  <c r="C3460" i="3"/>
  <c r="D3460" i="3"/>
  <c r="K3459" i="3"/>
  <c r="H3459" i="3"/>
  <c r="P3457" i="3"/>
  <c r="M4188" i="3" l="1"/>
  <c r="I4188" i="3"/>
  <c r="N4188" i="3"/>
  <c r="G4188" i="3"/>
  <c r="A4189" i="3"/>
  <c r="J3459" i="3"/>
  <c r="L3459" i="3"/>
  <c r="B3461" i="3"/>
  <c r="C3461" i="3"/>
  <c r="D3461" i="3"/>
  <c r="E3461" i="3"/>
  <c r="F3461" i="3"/>
  <c r="O3459" i="3"/>
  <c r="K3460" i="3" s="1"/>
  <c r="H3460" i="3"/>
  <c r="M4189" i="3" l="1"/>
  <c r="I4189" i="3"/>
  <c r="N4189" i="3"/>
  <c r="G4189" i="3"/>
  <c r="A4190" i="3"/>
  <c r="E3462" i="3"/>
  <c r="C3462" i="3"/>
  <c r="D3462" i="3"/>
  <c r="F3462" i="3"/>
  <c r="B3462" i="3"/>
  <c r="J3460" i="3"/>
  <c r="L3460" i="3"/>
  <c r="O3460" i="3" s="1"/>
  <c r="K3461" i="3" s="1"/>
  <c r="J3461" i="3"/>
  <c r="H3461" i="3"/>
  <c r="P3459" i="3"/>
  <c r="P3458" i="3"/>
  <c r="M4190" i="3" l="1"/>
  <c r="I4190" i="3"/>
  <c r="N4190" i="3"/>
  <c r="A4191" i="3"/>
  <c r="G4190" i="3"/>
  <c r="C3463" i="3"/>
  <c r="D3463" i="3"/>
  <c r="E3463" i="3"/>
  <c r="F3463" i="3"/>
  <c r="B3463" i="3"/>
  <c r="J3462" i="3"/>
  <c r="P3461" i="3" s="1"/>
  <c r="H3462" i="3"/>
  <c r="P3460" i="3"/>
  <c r="M4191" i="3" l="1"/>
  <c r="I4191" i="3"/>
  <c r="N4191" i="3"/>
  <c r="A4192" i="3"/>
  <c r="G4191" i="3"/>
  <c r="C3464" i="3"/>
  <c r="F3464" i="3"/>
  <c r="B3464" i="3"/>
  <c r="D3464" i="3"/>
  <c r="E3464" i="3"/>
  <c r="H3463" i="3"/>
  <c r="P3462" i="3"/>
  <c r="J3463" i="3"/>
  <c r="L3462" i="3"/>
  <c r="L3461" i="3"/>
  <c r="O3461" i="3" s="1"/>
  <c r="K3462" i="3" s="1"/>
  <c r="M4192" i="3" l="1"/>
  <c r="I4192" i="3"/>
  <c r="N4192" i="3"/>
  <c r="G4192" i="3"/>
  <c r="A4193" i="3"/>
  <c r="E3465" i="3"/>
  <c r="D3465" i="3"/>
  <c r="B3465" i="3"/>
  <c r="F3465" i="3"/>
  <c r="C3465" i="3"/>
  <c r="J3464" i="3"/>
  <c r="P3463" i="3" s="1"/>
  <c r="H3464" i="3"/>
  <c r="O3462" i="3"/>
  <c r="K3463" i="3" s="1"/>
  <c r="L3463" i="3"/>
  <c r="M4193" i="3" l="1"/>
  <c r="I4193" i="3"/>
  <c r="N4193" i="3"/>
  <c r="A4194" i="3"/>
  <c r="G4193" i="3"/>
  <c r="D3466" i="3"/>
  <c r="F3466" i="3"/>
  <c r="C3466" i="3"/>
  <c r="E3466" i="3"/>
  <c r="B3466" i="3"/>
  <c r="O3463" i="3"/>
  <c r="K3464" i="3" s="1"/>
  <c r="H3465" i="3"/>
  <c r="M4194" i="3" l="1"/>
  <c r="I4194" i="3"/>
  <c r="N4194" i="3"/>
  <c r="A4195" i="3"/>
  <c r="G4194" i="3"/>
  <c r="J3465" i="3"/>
  <c r="B3467" i="3"/>
  <c r="D3467" i="3"/>
  <c r="F3467" i="3"/>
  <c r="E3467" i="3"/>
  <c r="C3467" i="3"/>
  <c r="L3464" i="3"/>
  <c r="H3466" i="3"/>
  <c r="H3467" i="3" s="1"/>
  <c r="O3464" i="3"/>
  <c r="K3465" i="3" s="1"/>
  <c r="M4195" i="3" l="1"/>
  <c r="I4195" i="3"/>
  <c r="N4195" i="3"/>
  <c r="G4195" i="3"/>
  <c r="A4196" i="3"/>
  <c r="C3468" i="3"/>
  <c r="B3468" i="3"/>
  <c r="F3468" i="3"/>
  <c r="D3468" i="3"/>
  <c r="E3468" i="3"/>
  <c r="J3467" i="3"/>
  <c r="P3464" i="3"/>
  <c r="L3465" i="3"/>
  <c r="O3465" i="3" s="1"/>
  <c r="K3466" i="3" s="1"/>
  <c r="J3466" i="3"/>
  <c r="P3466" i="3" s="1"/>
  <c r="M4196" i="3" l="1"/>
  <c r="I4196" i="3"/>
  <c r="N4196" i="3"/>
  <c r="A4197" i="3"/>
  <c r="G4196" i="3"/>
  <c r="C3469" i="3"/>
  <c r="F3469" i="3"/>
  <c r="B3469" i="3"/>
  <c r="D3469" i="3"/>
  <c r="H3469" i="3"/>
  <c r="E3469" i="3"/>
  <c r="H3468" i="3"/>
  <c r="P3467" i="3"/>
  <c r="L3466" i="3"/>
  <c r="O3466" i="3" s="1"/>
  <c r="K3467" i="3" s="1"/>
  <c r="P3465" i="3"/>
  <c r="J3468" i="3"/>
  <c r="M4197" i="3" l="1"/>
  <c r="I4197" i="3"/>
  <c r="N4197" i="3"/>
  <c r="A4198" i="3"/>
  <c r="G4197" i="3"/>
  <c r="L3467" i="3"/>
  <c r="O3467" i="3" s="1"/>
  <c r="K3468" i="3" s="1"/>
  <c r="D3470" i="3"/>
  <c r="F3470" i="3"/>
  <c r="C3470" i="3"/>
  <c r="B3470" i="3"/>
  <c r="E3470" i="3"/>
  <c r="J3469" i="3"/>
  <c r="P3468" i="3" s="1"/>
  <c r="M4198" i="3" l="1"/>
  <c r="I4198" i="3"/>
  <c r="N4198" i="3"/>
  <c r="A4199" i="3"/>
  <c r="G4198" i="3"/>
  <c r="E3471" i="3"/>
  <c r="B3471" i="3"/>
  <c r="F3471" i="3"/>
  <c r="C3471" i="3"/>
  <c r="D3471" i="3"/>
  <c r="L3468" i="3"/>
  <c r="O3468" i="3" s="1"/>
  <c r="K3469" i="3" s="1"/>
  <c r="H3470" i="3"/>
  <c r="J3470" i="3"/>
  <c r="M4199" i="3" l="1"/>
  <c r="I4199" i="3"/>
  <c r="N4199" i="3"/>
  <c r="A4200" i="3"/>
  <c r="G4199" i="3"/>
  <c r="B3472" i="3"/>
  <c r="F3472" i="3"/>
  <c r="C3472" i="3"/>
  <c r="E3472" i="3"/>
  <c r="D3472" i="3"/>
  <c r="L3469" i="3"/>
  <c r="O3469" i="3" s="1"/>
  <c r="K3470" i="3" s="1"/>
  <c r="H3471" i="3"/>
  <c r="P3469" i="3"/>
  <c r="M4200" i="3" l="1"/>
  <c r="I4200" i="3"/>
  <c r="N4200" i="3"/>
  <c r="A4201" i="3"/>
  <c r="G4200" i="3"/>
  <c r="J3471" i="3"/>
  <c r="F3473" i="3"/>
  <c r="D3473" i="3"/>
  <c r="B3473" i="3"/>
  <c r="E3473" i="3"/>
  <c r="C3473" i="3"/>
  <c r="H3472" i="3"/>
  <c r="L3470" i="3"/>
  <c r="O3470" i="3" s="1"/>
  <c r="K3471" i="3" s="1"/>
  <c r="M4201" i="3" l="1"/>
  <c r="I4201" i="3"/>
  <c r="N4201" i="3"/>
  <c r="A4202" i="3"/>
  <c r="G4201" i="3"/>
  <c r="J3472" i="3"/>
  <c r="H3473" i="3"/>
  <c r="L3471" i="3"/>
  <c r="O3471" i="3" s="1"/>
  <c r="K3472" i="3" s="1"/>
  <c r="P3471" i="3"/>
  <c r="P3470" i="3"/>
  <c r="M4202" i="3" l="1"/>
  <c r="I4202" i="3"/>
  <c r="N4202" i="3"/>
  <c r="G4202" i="3"/>
  <c r="A4203" i="3"/>
  <c r="J3473" i="3"/>
  <c r="P3472" i="3"/>
  <c r="E3474" i="3"/>
  <c r="D3474" i="3"/>
  <c r="F3474" i="3"/>
  <c r="B3474" i="3"/>
  <c r="H3474" i="3" s="1"/>
  <c r="J3474" i="3" s="1"/>
  <c r="C3474" i="3"/>
  <c r="L3472" i="3"/>
  <c r="O3472" i="3" s="1"/>
  <c r="K3473" i="3" s="1"/>
  <c r="M4203" i="3" l="1"/>
  <c r="I4203" i="3"/>
  <c r="N4203" i="3"/>
  <c r="G4203" i="3"/>
  <c r="A4204" i="3"/>
  <c r="L3473" i="3"/>
  <c r="O3473" i="3" s="1"/>
  <c r="K3474" i="3" s="1"/>
  <c r="P3473" i="3"/>
  <c r="M4204" i="3" l="1"/>
  <c r="I4204" i="3"/>
  <c r="N4204" i="3"/>
  <c r="G4204" i="3"/>
  <c r="A4205" i="3"/>
  <c r="L3474" i="3"/>
  <c r="O3474" i="3" s="1"/>
  <c r="K3475" i="3" s="1"/>
  <c r="E3475" i="3"/>
  <c r="D3475" i="3"/>
  <c r="H3475" i="3"/>
  <c r="J3475" i="3" s="1"/>
  <c r="F3475" i="3"/>
  <c r="B3475" i="3"/>
  <c r="C3475" i="3"/>
  <c r="M4205" i="3" l="1"/>
  <c r="I4205" i="3"/>
  <c r="N4205" i="3"/>
  <c r="A4206" i="3"/>
  <c r="G4205" i="3"/>
  <c r="P3474" i="3"/>
  <c r="F3476" i="3"/>
  <c r="C3476" i="3"/>
  <c r="E3476" i="3"/>
  <c r="B3476" i="3"/>
  <c r="D3476" i="3"/>
  <c r="L3475" i="3"/>
  <c r="O3475" i="3" s="1"/>
  <c r="M4206" i="3" l="1"/>
  <c r="I4206" i="3"/>
  <c r="N4206" i="3"/>
  <c r="A4207" i="3"/>
  <c r="G4206" i="3"/>
  <c r="K3476" i="3"/>
  <c r="H3476" i="3"/>
  <c r="J3476" i="3" s="1"/>
  <c r="M4207" i="3" l="1"/>
  <c r="I4207" i="3"/>
  <c r="N4207" i="3"/>
  <c r="A4208" i="3"/>
  <c r="G4207" i="3"/>
  <c r="B3477" i="3"/>
  <c r="H3477" i="3"/>
  <c r="D3477" i="3"/>
  <c r="C3477" i="3"/>
  <c r="E3477" i="3"/>
  <c r="F3477" i="3"/>
  <c r="P3475" i="3"/>
  <c r="M4208" i="3" l="1"/>
  <c r="I4208" i="3"/>
  <c r="N4208" i="3"/>
  <c r="A4209" i="3"/>
  <c r="G4208" i="3"/>
  <c r="B3478" i="3"/>
  <c r="C3478" i="3"/>
  <c r="H3478" i="3"/>
  <c r="E3478" i="3"/>
  <c r="D3478" i="3"/>
  <c r="F3478" i="3"/>
  <c r="J3477" i="3"/>
  <c r="L3476" i="3"/>
  <c r="O3476" i="3" s="1"/>
  <c r="K3477" i="3" s="1"/>
  <c r="M4209" i="3" l="1"/>
  <c r="I4209" i="3"/>
  <c r="N4209" i="3"/>
  <c r="A4210" i="3"/>
  <c r="G4209" i="3"/>
  <c r="B3479" i="3"/>
  <c r="F3479" i="3"/>
  <c r="H3479" i="3"/>
  <c r="C3479" i="3"/>
  <c r="E3479" i="3"/>
  <c r="J3479" i="3" s="1"/>
  <c r="D3479" i="3"/>
  <c r="J3478" i="3"/>
  <c r="P3477" i="3"/>
  <c r="P3476" i="3"/>
  <c r="L3477" i="3"/>
  <c r="O3477" i="3" s="1"/>
  <c r="K3478" i="3" s="1"/>
  <c r="M4210" i="3" l="1"/>
  <c r="I4210" i="3"/>
  <c r="N4210" i="3"/>
  <c r="G4210" i="3"/>
  <c r="A4211" i="3"/>
  <c r="D3480" i="3"/>
  <c r="B3480" i="3"/>
  <c r="C3480" i="3"/>
  <c r="E3480" i="3"/>
  <c r="H3480" i="3"/>
  <c r="F3480" i="3"/>
  <c r="L3478" i="3"/>
  <c r="O3478" i="3" s="1"/>
  <c r="K3479" i="3" s="1"/>
  <c r="P3478" i="3"/>
  <c r="M4211" i="3" l="1"/>
  <c r="I4211" i="3"/>
  <c r="N4211" i="3"/>
  <c r="A4212" i="3"/>
  <c r="G4211" i="3"/>
  <c r="B3481" i="3"/>
  <c r="F3481" i="3"/>
  <c r="C3481" i="3"/>
  <c r="E3481" i="3"/>
  <c r="D3481" i="3"/>
  <c r="L3479" i="3"/>
  <c r="O3479" i="3" s="1"/>
  <c r="K3480" i="3" s="1"/>
  <c r="J3480" i="3"/>
  <c r="M4212" i="3" l="1"/>
  <c r="I4212" i="3"/>
  <c r="N4212" i="3"/>
  <c r="G4212" i="3"/>
  <c r="A4213" i="3"/>
  <c r="E3482" i="3"/>
  <c r="B3482" i="3"/>
  <c r="F3482" i="3"/>
  <c r="C3482" i="3"/>
  <c r="D3482" i="3"/>
  <c r="P3479" i="3"/>
  <c r="L3480" i="3"/>
  <c r="O3480" i="3" s="1"/>
  <c r="K3481" i="3" s="1"/>
  <c r="H3481" i="3"/>
  <c r="M4213" i="3" l="1"/>
  <c r="I4213" i="3"/>
  <c r="N4213" i="3"/>
  <c r="A4214" i="3"/>
  <c r="G4213" i="3"/>
  <c r="C3483" i="3"/>
  <c r="D3483" i="3"/>
  <c r="E3483" i="3"/>
  <c r="F3483" i="3"/>
  <c r="B3483" i="3"/>
  <c r="J3481" i="3"/>
  <c r="H3482" i="3"/>
  <c r="M4214" i="3" l="1"/>
  <c r="I4214" i="3"/>
  <c r="N4214" i="3"/>
  <c r="A4215" i="3"/>
  <c r="G4214" i="3"/>
  <c r="J3482" i="3"/>
  <c r="P3481" i="3"/>
  <c r="P3480" i="3"/>
  <c r="H3483" i="3"/>
  <c r="L3481" i="3"/>
  <c r="O3481" i="3" s="1"/>
  <c r="K3482" i="3" s="1"/>
  <c r="M4215" i="3" l="1"/>
  <c r="I4215" i="3"/>
  <c r="N4215" i="3"/>
  <c r="A4216" i="3"/>
  <c r="G4215" i="3"/>
  <c r="J3483" i="3"/>
  <c r="L3482" i="3"/>
  <c r="O3482" i="3" s="1"/>
  <c r="K3483" i="3" s="1"/>
  <c r="F3484" i="3"/>
  <c r="D3484" i="3"/>
  <c r="H3484" i="3"/>
  <c r="C3484" i="3"/>
  <c r="E3484" i="3"/>
  <c r="B3484" i="3"/>
  <c r="P3482" i="3"/>
  <c r="M4216" i="3" l="1"/>
  <c r="I4216" i="3"/>
  <c r="N4216" i="3"/>
  <c r="A4217" i="3"/>
  <c r="G4216" i="3"/>
  <c r="J3484" i="3"/>
  <c r="D3485" i="3"/>
  <c r="B3485" i="3"/>
  <c r="C3485" i="3"/>
  <c r="H3485" i="3"/>
  <c r="F3485" i="3"/>
  <c r="E3485" i="3"/>
  <c r="L3483" i="3"/>
  <c r="O3483" i="3" s="1"/>
  <c r="K3484" i="3" s="1"/>
  <c r="P3483" i="3"/>
  <c r="M4217" i="3" l="1"/>
  <c r="I4217" i="3"/>
  <c r="N4217" i="3"/>
  <c r="A4218" i="3"/>
  <c r="G4217" i="3"/>
  <c r="B3486" i="3"/>
  <c r="H3486" i="3" s="1"/>
  <c r="C3486" i="3"/>
  <c r="F3486" i="3"/>
  <c r="D3486" i="3"/>
  <c r="E3486" i="3"/>
  <c r="J3485" i="3"/>
  <c r="P3484" i="3"/>
  <c r="L3484" i="3"/>
  <c r="O3484" i="3" s="1"/>
  <c r="K3485" i="3" s="1"/>
  <c r="M4218" i="3" l="1"/>
  <c r="I4218" i="3"/>
  <c r="N4218" i="3"/>
  <c r="A4219" i="3"/>
  <c r="G4218" i="3"/>
  <c r="J3486" i="3"/>
  <c r="L3485" i="3"/>
  <c r="O3485" i="3" s="1"/>
  <c r="K3486" i="3" s="1"/>
  <c r="P3485" i="3"/>
  <c r="M4219" i="3" l="1"/>
  <c r="I4219" i="3"/>
  <c r="N4219" i="3"/>
  <c r="A4220" i="3"/>
  <c r="G4219" i="3"/>
  <c r="C3487" i="3"/>
  <c r="B3487" i="3"/>
  <c r="H3487" i="3"/>
  <c r="D3487" i="3"/>
  <c r="E3487" i="3"/>
  <c r="F3487" i="3"/>
  <c r="M4220" i="3" l="1"/>
  <c r="I4220" i="3"/>
  <c r="N4220" i="3"/>
  <c r="A4221" i="3"/>
  <c r="G4220" i="3"/>
  <c r="F3488" i="3"/>
  <c r="D3488" i="3"/>
  <c r="E3488" i="3"/>
  <c r="C3488" i="3"/>
  <c r="B3488" i="3"/>
  <c r="K3487" i="3"/>
  <c r="L3486" i="3"/>
  <c r="O3486" i="3" s="1"/>
  <c r="J3487" i="3"/>
  <c r="M4221" i="3" l="1"/>
  <c r="I4221" i="3"/>
  <c r="N4221" i="3"/>
  <c r="A4222" i="3"/>
  <c r="G4221" i="3"/>
  <c r="P3486" i="3"/>
  <c r="H3488" i="3"/>
  <c r="M4222" i="3" l="1"/>
  <c r="I4222" i="3"/>
  <c r="N4222" i="3"/>
  <c r="A4223" i="3"/>
  <c r="G4222" i="3"/>
  <c r="J3488" i="3"/>
  <c r="L3487" i="3"/>
  <c r="O3487" i="3" s="1"/>
  <c r="K3488" i="3" s="1"/>
  <c r="B3489" i="3"/>
  <c r="D3489" i="3"/>
  <c r="C3489" i="3"/>
  <c r="E3489" i="3"/>
  <c r="F3489" i="3"/>
  <c r="J3489" i="3"/>
  <c r="H3489" i="3"/>
  <c r="M4223" i="3" l="1"/>
  <c r="I4223" i="3"/>
  <c r="N4223" i="3"/>
  <c r="A4224" i="3"/>
  <c r="G4223" i="3"/>
  <c r="C3490" i="3"/>
  <c r="D3490" i="3"/>
  <c r="E3490" i="3"/>
  <c r="B3490" i="3"/>
  <c r="F3490" i="3"/>
  <c r="L3488" i="3"/>
  <c r="O3488" i="3" s="1"/>
  <c r="K3489" i="3" s="1"/>
  <c r="P3488" i="3"/>
  <c r="P3487" i="3"/>
  <c r="M4224" i="3" l="1"/>
  <c r="I4224" i="3"/>
  <c r="N4224" i="3"/>
  <c r="A4225" i="3"/>
  <c r="G4224" i="3"/>
  <c r="L3489" i="3"/>
  <c r="O3489" i="3" s="1"/>
  <c r="K3490" i="3" s="1"/>
  <c r="C3491" i="3"/>
  <c r="D3491" i="3"/>
  <c r="E3491" i="3"/>
  <c r="B3491" i="3"/>
  <c r="F3491" i="3"/>
  <c r="H3490" i="3"/>
  <c r="M4225" i="3" l="1"/>
  <c r="I4225" i="3"/>
  <c r="N4225" i="3"/>
  <c r="A4226" i="3"/>
  <c r="G4225" i="3"/>
  <c r="J3490" i="3"/>
  <c r="L3490" i="3"/>
  <c r="O3490" i="3" s="1"/>
  <c r="K3491" i="3" s="1"/>
  <c r="H3491" i="3"/>
  <c r="M4226" i="3" l="1"/>
  <c r="I4226" i="3"/>
  <c r="N4226" i="3"/>
  <c r="A4227" i="3"/>
  <c r="G4226" i="3"/>
  <c r="J3491" i="3"/>
  <c r="L3491" i="3"/>
  <c r="O3491" i="3" s="1"/>
  <c r="K3492" i="3" s="1"/>
  <c r="D3492" i="3"/>
  <c r="C3492" i="3"/>
  <c r="F3492" i="3"/>
  <c r="B3492" i="3"/>
  <c r="E3492" i="3"/>
  <c r="H3492" i="3"/>
  <c r="P3489" i="3"/>
  <c r="P3490" i="3"/>
  <c r="M4227" i="3" l="1"/>
  <c r="I4227" i="3"/>
  <c r="N4227" i="3"/>
  <c r="A4228" i="3"/>
  <c r="G4227" i="3"/>
  <c r="D3493" i="3"/>
  <c r="E3493" i="3"/>
  <c r="C3493" i="3"/>
  <c r="F3493" i="3"/>
  <c r="B3493" i="3"/>
  <c r="H3493" i="3"/>
  <c r="L3492" i="3"/>
  <c r="O3492" i="3" s="1"/>
  <c r="P3491" i="3"/>
  <c r="J3492" i="3"/>
  <c r="M4228" i="3" l="1"/>
  <c r="I4228" i="3"/>
  <c r="N4228" i="3"/>
  <c r="A4229" i="3"/>
  <c r="G4228" i="3"/>
  <c r="F3494" i="3"/>
  <c r="B3494" i="3"/>
  <c r="E3494" i="3"/>
  <c r="D3494" i="3"/>
  <c r="C3494" i="3"/>
  <c r="J3493" i="3"/>
  <c r="P3492" i="3" s="1"/>
  <c r="K3493" i="3"/>
  <c r="M4229" i="3" l="1"/>
  <c r="I4229" i="3"/>
  <c r="N4229" i="3"/>
  <c r="A4230" i="3"/>
  <c r="G4229" i="3"/>
  <c r="B3495" i="3"/>
  <c r="F3495" i="3"/>
  <c r="D3495" i="3"/>
  <c r="C3495" i="3"/>
  <c r="E3495" i="3"/>
  <c r="H3494" i="3"/>
  <c r="L3493" i="3"/>
  <c r="O3493" i="3" s="1"/>
  <c r="K3494" i="3" s="1"/>
  <c r="M4230" i="3" l="1"/>
  <c r="I4230" i="3"/>
  <c r="N4230" i="3"/>
  <c r="A4231" i="3"/>
  <c r="G4230" i="3"/>
  <c r="L3494" i="3"/>
  <c r="O3494" i="3" s="1"/>
  <c r="K3495" i="3" s="1"/>
  <c r="J3494" i="3"/>
  <c r="H3495" i="3"/>
  <c r="J3495" i="3"/>
  <c r="C3496" i="3"/>
  <c r="F3496" i="3"/>
  <c r="B3496" i="3"/>
  <c r="E3496" i="3"/>
  <c r="D3496" i="3"/>
  <c r="M4231" i="3" l="1"/>
  <c r="I4231" i="3"/>
  <c r="N4231" i="3"/>
  <c r="A4232" i="3"/>
  <c r="G4231" i="3"/>
  <c r="H3496" i="3"/>
  <c r="L3495" i="3"/>
  <c r="O3495" i="3" s="1"/>
  <c r="K3496" i="3" s="1"/>
  <c r="P3494" i="3"/>
  <c r="P3493" i="3"/>
  <c r="M4232" i="3" l="1"/>
  <c r="I4232" i="3"/>
  <c r="N4232" i="3"/>
  <c r="A4233" i="3"/>
  <c r="G4232" i="3"/>
  <c r="J3496" i="3"/>
  <c r="L3496" i="3"/>
  <c r="O3496" i="3" s="1"/>
  <c r="E3497" i="3"/>
  <c r="B3497" i="3"/>
  <c r="C3497" i="3"/>
  <c r="F3497" i="3"/>
  <c r="D3497" i="3"/>
  <c r="M4233" i="3" l="1"/>
  <c r="I4233" i="3"/>
  <c r="N4233" i="3"/>
  <c r="A4234" i="3"/>
  <c r="G4233" i="3"/>
  <c r="C3498" i="3"/>
  <c r="F3498" i="3"/>
  <c r="B3498" i="3"/>
  <c r="D3498" i="3"/>
  <c r="E3498" i="3"/>
  <c r="H3497" i="3"/>
  <c r="K3497" i="3"/>
  <c r="P3495" i="3"/>
  <c r="M4234" i="3" l="1"/>
  <c r="I4234" i="3"/>
  <c r="N4234" i="3"/>
  <c r="A4235" i="3"/>
  <c r="G4234" i="3"/>
  <c r="D3499" i="3"/>
  <c r="C3499" i="3"/>
  <c r="F3499" i="3"/>
  <c r="B3499" i="3"/>
  <c r="E3499" i="3"/>
  <c r="J3497" i="3"/>
  <c r="H3498" i="3"/>
  <c r="L3497" i="3"/>
  <c r="O3497" i="3" s="1"/>
  <c r="K3498" i="3" s="1"/>
  <c r="M4235" i="3" l="1"/>
  <c r="I4235" i="3"/>
  <c r="N4235" i="3"/>
  <c r="A4236" i="3"/>
  <c r="G4235" i="3"/>
  <c r="E3500" i="3"/>
  <c r="F3500" i="3"/>
  <c r="B3500" i="3"/>
  <c r="C3500" i="3"/>
  <c r="D3500" i="3"/>
  <c r="J3498" i="3"/>
  <c r="L3498" i="3"/>
  <c r="O3498" i="3" s="1"/>
  <c r="K3499" i="3" s="1"/>
  <c r="P3497" i="3"/>
  <c r="P3496" i="3"/>
  <c r="H3499" i="3"/>
  <c r="M4236" i="3" l="1"/>
  <c r="I4236" i="3"/>
  <c r="N4236" i="3"/>
  <c r="A4237" i="3"/>
  <c r="G4236" i="3"/>
  <c r="J3499" i="3"/>
  <c r="H3500" i="3"/>
  <c r="D3501" i="3"/>
  <c r="E3501" i="3"/>
  <c r="F3501" i="3"/>
  <c r="B3501" i="3"/>
  <c r="C3501" i="3"/>
  <c r="J3500" i="3"/>
  <c r="P3498" i="3"/>
  <c r="M4237" i="3" l="1"/>
  <c r="I4237" i="3"/>
  <c r="N4237" i="3"/>
  <c r="A4238" i="3"/>
  <c r="G4237" i="3"/>
  <c r="C3502" i="3"/>
  <c r="E3502" i="3"/>
  <c r="D3502" i="3"/>
  <c r="F3502" i="3"/>
  <c r="B3502" i="3"/>
  <c r="H3501" i="3"/>
  <c r="J3501" i="3" s="1"/>
  <c r="L3499" i="3"/>
  <c r="O3499" i="3" s="1"/>
  <c r="K3500" i="3" s="1"/>
  <c r="P3499" i="3"/>
  <c r="M4238" i="3" l="1"/>
  <c r="I4238" i="3"/>
  <c r="N4238" i="3"/>
  <c r="A4239" i="3"/>
  <c r="G4238" i="3"/>
  <c r="C3503" i="3"/>
  <c r="F3503" i="3"/>
  <c r="D3503" i="3"/>
  <c r="B3503" i="3"/>
  <c r="E3503" i="3"/>
  <c r="L3500" i="3"/>
  <c r="O3500" i="3" s="1"/>
  <c r="K3501" i="3" s="1"/>
  <c r="P3500" i="3"/>
  <c r="H3502" i="3"/>
  <c r="M4239" i="3" l="1"/>
  <c r="I4239" i="3"/>
  <c r="N4239" i="3"/>
  <c r="A4240" i="3"/>
  <c r="G4239" i="3"/>
  <c r="J3502" i="3"/>
  <c r="C3504" i="3"/>
  <c r="B3504" i="3"/>
  <c r="F3504" i="3"/>
  <c r="D3504" i="3"/>
  <c r="E3504" i="3"/>
  <c r="H3503" i="3"/>
  <c r="L3501" i="3"/>
  <c r="O3501" i="3" s="1"/>
  <c r="K3502" i="3" s="1"/>
  <c r="M4240" i="3" l="1"/>
  <c r="I4240" i="3"/>
  <c r="N4240" i="3"/>
  <c r="A4241" i="3"/>
  <c r="G4240" i="3"/>
  <c r="J3503" i="3"/>
  <c r="H3504" i="3"/>
  <c r="F3505" i="3"/>
  <c r="C3505" i="3"/>
  <c r="D3505" i="3"/>
  <c r="E3505" i="3"/>
  <c r="B3505" i="3"/>
  <c r="J3504" i="3"/>
  <c r="L3502" i="3"/>
  <c r="O3502" i="3" s="1"/>
  <c r="K3503" i="3" s="1"/>
  <c r="P3502" i="3"/>
  <c r="P3501" i="3"/>
  <c r="M4241" i="3" l="1"/>
  <c r="I4241" i="3"/>
  <c r="N4241" i="3"/>
  <c r="A4242" i="3"/>
  <c r="G4241" i="3"/>
  <c r="L3503" i="3"/>
  <c r="O3503" i="3" s="1"/>
  <c r="K3504" i="3" s="1"/>
  <c r="H3505" i="3"/>
  <c r="P3503" i="3"/>
  <c r="M4242" i="3" l="1"/>
  <c r="I4242" i="3"/>
  <c r="N4242" i="3"/>
  <c r="A4243" i="3"/>
  <c r="G4242" i="3"/>
  <c r="L3504" i="3"/>
  <c r="O3504" i="3" s="1"/>
  <c r="K3505" i="3" s="1"/>
  <c r="H3506" i="3"/>
  <c r="B3506" i="3"/>
  <c r="D3506" i="3"/>
  <c r="C3506" i="3"/>
  <c r="E3506" i="3"/>
  <c r="J3506" i="3" s="1"/>
  <c r="F3506" i="3"/>
  <c r="J3505" i="3"/>
  <c r="M4243" i="3" l="1"/>
  <c r="I4243" i="3"/>
  <c r="N4243" i="3"/>
  <c r="A4244" i="3"/>
  <c r="G4243" i="3"/>
  <c r="B3507" i="3"/>
  <c r="D3507" i="3"/>
  <c r="H3507" i="3"/>
  <c r="F3507" i="3"/>
  <c r="E3507" i="3"/>
  <c r="J3507" i="3" s="1"/>
  <c r="C3507" i="3"/>
  <c r="L3505" i="3"/>
  <c r="O3505" i="3" s="1"/>
  <c r="K3506" i="3" s="1"/>
  <c r="P3505" i="3"/>
  <c r="P3504" i="3"/>
  <c r="M4244" i="3" l="1"/>
  <c r="I4244" i="3"/>
  <c r="N4244" i="3"/>
  <c r="A4245" i="3"/>
  <c r="G4244" i="3"/>
  <c r="P3506" i="3"/>
  <c r="F3508" i="3"/>
  <c r="C3508" i="3"/>
  <c r="E3508" i="3"/>
  <c r="B3508" i="3"/>
  <c r="D3508" i="3"/>
  <c r="H3508" i="3"/>
  <c r="J3508" i="3" s="1"/>
  <c r="L3506" i="3"/>
  <c r="O3506" i="3" s="1"/>
  <c r="K3507" i="3" s="1"/>
  <c r="M4245" i="3" l="1"/>
  <c r="I4245" i="3"/>
  <c r="N4245" i="3"/>
  <c r="A4246" i="3"/>
  <c r="G4245" i="3"/>
  <c r="B3509" i="3"/>
  <c r="H3509" i="3"/>
  <c r="C3509" i="3"/>
  <c r="D3509" i="3"/>
  <c r="E3509" i="3"/>
  <c r="F3509" i="3"/>
  <c r="P3507" i="3"/>
  <c r="L3507" i="3"/>
  <c r="O3507" i="3" s="1"/>
  <c r="K3508" i="3" s="1"/>
  <c r="M4246" i="3" l="1"/>
  <c r="I4246" i="3"/>
  <c r="N4246" i="3"/>
  <c r="A4247" i="3"/>
  <c r="G4246" i="3"/>
  <c r="D3510" i="3"/>
  <c r="E3510" i="3"/>
  <c r="C3510" i="3"/>
  <c r="F3510" i="3"/>
  <c r="B3510" i="3"/>
  <c r="L3508" i="3"/>
  <c r="O3508" i="3" s="1"/>
  <c r="K3509" i="3" s="1"/>
  <c r="J3509" i="3"/>
  <c r="M4247" i="3" l="1"/>
  <c r="I4247" i="3"/>
  <c r="N4247" i="3"/>
  <c r="A4248" i="3"/>
  <c r="G4247" i="3"/>
  <c r="C3511" i="3"/>
  <c r="D3511" i="3"/>
  <c r="F3511" i="3"/>
  <c r="E3511" i="3"/>
  <c r="B3511" i="3"/>
  <c r="L3509" i="3"/>
  <c r="O3509" i="3" s="1"/>
  <c r="K3510" i="3" s="1"/>
  <c r="H3510" i="3"/>
  <c r="P3508" i="3"/>
  <c r="M4248" i="3" l="1"/>
  <c r="I4248" i="3"/>
  <c r="N4248" i="3"/>
  <c r="A4249" i="3"/>
  <c r="G4248" i="3"/>
  <c r="J3510" i="3"/>
  <c r="L3510" i="3"/>
  <c r="O3510" i="3" s="1"/>
  <c r="K3511" i="3" s="1"/>
  <c r="H3511" i="3"/>
  <c r="M4249" i="3" l="1"/>
  <c r="I4249" i="3"/>
  <c r="N4249" i="3"/>
  <c r="A4250" i="3"/>
  <c r="G4249" i="3"/>
  <c r="J3511" i="3"/>
  <c r="L3511" i="3"/>
  <c r="O3511" i="3" s="1"/>
  <c r="C3512" i="3"/>
  <c r="B3512" i="3"/>
  <c r="E3512" i="3"/>
  <c r="F3512" i="3"/>
  <c r="D3512" i="3"/>
  <c r="P3510" i="3"/>
  <c r="P3509" i="3"/>
  <c r="M4250" i="3" l="1"/>
  <c r="I4250" i="3"/>
  <c r="N4250" i="3"/>
  <c r="A4251" i="3"/>
  <c r="G4250" i="3"/>
  <c r="C3513" i="3"/>
  <c r="B3513" i="3"/>
  <c r="E3513" i="3"/>
  <c r="F3513" i="3"/>
  <c r="D3513" i="3"/>
  <c r="K3512" i="3"/>
  <c r="H3512" i="3"/>
  <c r="M4251" i="3" l="1"/>
  <c r="I4251" i="3"/>
  <c r="N4251" i="3"/>
  <c r="A4252" i="3"/>
  <c r="G4251" i="3"/>
  <c r="J3512" i="3"/>
  <c r="L3512" i="3"/>
  <c r="O3512" i="3" s="1"/>
  <c r="K3513" i="3" s="1"/>
  <c r="H3513" i="3"/>
  <c r="M4252" i="3" l="1"/>
  <c r="I4252" i="3"/>
  <c r="N4252" i="3"/>
  <c r="A4253" i="3"/>
  <c r="G4252" i="3"/>
  <c r="J3513" i="3"/>
  <c r="L3513" i="3"/>
  <c r="O3513" i="3" s="1"/>
  <c r="C3514" i="3"/>
  <c r="E3514" i="3"/>
  <c r="F3514" i="3"/>
  <c r="B3514" i="3"/>
  <c r="D3514" i="3"/>
  <c r="P3512" i="3"/>
  <c r="P3511" i="3"/>
  <c r="M4253" i="3" l="1"/>
  <c r="I4253" i="3"/>
  <c r="N4253" i="3"/>
  <c r="A4254" i="3"/>
  <c r="G4253" i="3"/>
  <c r="D3515" i="3"/>
  <c r="F3515" i="3"/>
  <c r="B3515" i="3"/>
  <c r="E3515" i="3"/>
  <c r="C3515" i="3"/>
  <c r="H3514" i="3"/>
  <c r="J3514" i="3" s="1"/>
  <c r="K3514" i="3"/>
  <c r="M4254" i="3" l="1"/>
  <c r="I4254" i="3"/>
  <c r="N4254" i="3"/>
  <c r="A4255" i="3"/>
  <c r="G4254" i="3"/>
  <c r="P3513" i="3"/>
  <c r="H3515" i="3"/>
  <c r="M4255" i="3" l="1"/>
  <c r="I4255" i="3"/>
  <c r="N4255" i="3"/>
  <c r="A4256" i="3"/>
  <c r="G4255" i="3"/>
  <c r="J3515" i="3"/>
  <c r="L3514" i="3"/>
  <c r="O3514" i="3" s="1"/>
  <c r="K3515" i="3" s="1"/>
  <c r="D3516" i="3"/>
  <c r="F3516" i="3"/>
  <c r="E3516" i="3"/>
  <c r="B3516" i="3"/>
  <c r="C3516" i="3"/>
  <c r="M4256" i="3" l="1"/>
  <c r="I4256" i="3"/>
  <c r="N4256" i="3"/>
  <c r="A4257" i="3"/>
  <c r="G4256" i="3"/>
  <c r="F3517" i="3"/>
  <c r="D3517" i="3"/>
  <c r="C3517" i="3"/>
  <c r="B3517" i="3"/>
  <c r="E3517" i="3"/>
  <c r="L3515" i="3"/>
  <c r="O3515" i="3" s="1"/>
  <c r="K3516" i="3" s="1"/>
  <c r="H3516" i="3"/>
  <c r="P3514" i="3"/>
  <c r="M4257" i="3" l="1"/>
  <c r="I4257" i="3"/>
  <c r="N4257" i="3"/>
  <c r="A4258" i="3"/>
  <c r="G4257" i="3"/>
  <c r="J3516" i="3"/>
  <c r="L3516" i="3"/>
  <c r="O3516" i="3" s="1"/>
  <c r="K3517" i="3" s="1"/>
  <c r="J3517" i="3"/>
  <c r="H3517" i="3"/>
  <c r="C3518" i="3"/>
  <c r="E3518" i="3"/>
  <c r="B3518" i="3"/>
  <c r="D3518" i="3"/>
  <c r="F3518" i="3"/>
  <c r="M4258" i="3" l="1"/>
  <c r="I4258" i="3"/>
  <c r="N4258" i="3"/>
  <c r="A4259" i="3"/>
  <c r="G4258" i="3"/>
  <c r="B3519" i="3"/>
  <c r="F3519" i="3"/>
  <c r="E3519" i="3"/>
  <c r="C3519" i="3"/>
  <c r="D3519" i="3"/>
  <c r="L3517" i="3"/>
  <c r="O3517" i="3" s="1"/>
  <c r="K3518" i="3" s="1"/>
  <c r="H3518" i="3"/>
  <c r="P3516" i="3"/>
  <c r="P3515" i="3"/>
  <c r="M4259" i="3" l="1"/>
  <c r="I4259" i="3"/>
  <c r="N4259" i="3"/>
  <c r="A4260" i="3"/>
  <c r="G4259" i="3"/>
  <c r="C3520" i="3"/>
  <c r="F3520" i="3"/>
  <c r="B3520" i="3"/>
  <c r="D3520" i="3"/>
  <c r="E3520" i="3"/>
  <c r="J3518" i="3"/>
  <c r="L3518" i="3"/>
  <c r="O3518" i="3" s="1"/>
  <c r="K3519" i="3" s="1"/>
  <c r="H3519" i="3"/>
  <c r="M4260" i="3" l="1"/>
  <c r="I4260" i="3"/>
  <c r="N4260" i="3"/>
  <c r="A4261" i="3"/>
  <c r="G4260" i="3"/>
  <c r="B3521" i="3"/>
  <c r="C3521" i="3"/>
  <c r="F3521" i="3"/>
  <c r="D3521" i="3"/>
  <c r="E3521" i="3"/>
  <c r="P3518" i="3"/>
  <c r="P3517" i="3"/>
  <c r="J3519" i="3"/>
  <c r="L3519" i="3"/>
  <c r="O3519" i="3" s="1"/>
  <c r="K3520" i="3" s="1"/>
  <c r="H3520" i="3"/>
  <c r="M4261" i="3" l="1"/>
  <c r="I4261" i="3"/>
  <c r="N4261" i="3"/>
  <c r="A4262" i="3"/>
  <c r="G4261" i="3"/>
  <c r="J3520" i="3"/>
  <c r="L3520" i="3"/>
  <c r="O3520" i="3" s="1"/>
  <c r="K3521" i="3" s="1"/>
  <c r="C3522" i="3"/>
  <c r="E3522" i="3"/>
  <c r="B3522" i="3"/>
  <c r="D3522" i="3"/>
  <c r="F3522" i="3"/>
  <c r="P3519" i="3"/>
  <c r="J3521" i="3"/>
  <c r="H3521" i="3"/>
  <c r="M4262" i="3" l="1"/>
  <c r="I4262" i="3"/>
  <c r="N4262" i="3"/>
  <c r="A4263" i="3"/>
  <c r="G4262" i="3"/>
  <c r="D3523" i="3"/>
  <c r="E3523" i="3"/>
  <c r="B3523" i="3"/>
  <c r="F3523" i="3"/>
  <c r="C3523" i="3"/>
  <c r="H3522" i="3"/>
  <c r="P3520" i="3"/>
  <c r="M4263" i="3" l="1"/>
  <c r="I4263" i="3"/>
  <c r="N4263" i="3"/>
  <c r="A4264" i="3"/>
  <c r="G4263" i="3"/>
  <c r="E3524" i="3"/>
  <c r="F3524" i="3"/>
  <c r="C3524" i="3"/>
  <c r="B3524" i="3"/>
  <c r="D3524" i="3"/>
  <c r="J3522" i="3"/>
  <c r="L3521" i="3"/>
  <c r="O3521" i="3" s="1"/>
  <c r="K3522" i="3" s="1"/>
  <c r="H3523" i="3"/>
  <c r="M4264" i="3" l="1"/>
  <c r="I4264" i="3"/>
  <c r="N4264" i="3"/>
  <c r="A4265" i="3"/>
  <c r="G4264" i="3"/>
  <c r="E3525" i="3"/>
  <c r="C3525" i="3"/>
  <c r="B3525" i="3"/>
  <c r="F3525" i="3"/>
  <c r="D3525" i="3"/>
  <c r="J3523" i="3"/>
  <c r="L3522" i="3"/>
  <c r="O3522" i="3" s="1"/>
  <c r="K3523" i="3" s="1"/>
  <c r="H3524" i="3"/>
  <c r="J3524" i="3" s="1"/>
  <c r="P3522" i="3"/>
  <c r="P3521" i="3"/>
  <c r="M4265" i="3" l="1"/>
  <c r="I4265" i="3"/>
  <c r="N4265" i="3"/>
  <c r="A4266" i="3"/>
  <c r="G4265" i="3"/>
  <c r="D3526" i="3"/>
  <c r="E3526" i="3"/>
  <c r="B3526" i="3"/>
  <c r="F3526" i="3"/>
  <c r="C3526" i="3"/>
  <c r="L3523" i="3"/>
  <c r="O3523" i="3" s="1"/>
  <c r="K3524" i="3" s="1"/>
  <c r="H3525" i="3"/>
  <c r="P3523" i="3"/>
  <c r="M4266" i="3" l="1"/>
  <c r="I4266" i="3"/>
  <c r="N4266" i="3"/>
  <c r="A4267" i="3"/>
  <c r="G4266" i="3"/>
  <c r="E3527" i="3"/>
  <c r="C3527" i="3"/>
  <c r="B3527" i="3"/>
  <c r="F3527" i="3"/>
  <c r="D3527" i="3"/>
  <c r="J3525" i="3"/>
  <c r="H3526" i="3"/>
  <c r="L3524" i="3"/>
  <c r="O3524" i="3" s="1"/>
  <c r="K3525" i="3" s="1"/>
  <c r="M4267" i="3" l="1"/>
  <c r="I4267" i="3"/>
  <c r="N4267" i="3"/>
  <c r="A4268" i="3"/>
  <c r="G4267" i="3"/>
  <c r="D3528" i="3"/>
  <c r="C3528" i="3"/>
  <c r="B3528" i="3"/>
  <c r="E3528" i="3"/>
  <c r="F3528" i="3"/>
  <c r="P3525" i="3"/>
  <c r="P3524" i="3"/>
  <c r="J3526" i="3"/>
  <c r="H3527" i="3"/>
  <c r="L3525" i="3"/>
  <c r="O3525" i="3" s="1"/>
  <c r="K3526" i="3" s="1"/>
  <c r="M4268" i="3" l="1"/>
  <c r="I4268" i="3"/>
  <c r="N4268" i="3"/>
  <c r="A4269" i="3"/>
  <c r="G4268" i="3"/>
  <c r="J3527" i="3"/>
  <c r="B3529" i="3"/>
  <c r="H3529" i="3" s="1"/>
  <c r="E3529" i="3"/>
  <c r="C3529" i="3"/>
  <c r="D3529" i="3"/>
  <c r="F3529" i="3"/>
  <c r="P3526" i="3"/>
  <c r="H3528" i="3"/>
  <c r="L3526" i="3"/>
  <c r="O3526" i="3" s="1"/>
  <c r="K3527" i="3" s="1"/>
  <c r="M4269" i="3" l="1"/>
  <c r="I4269" i="3"/>
  <c r="N4269" i="3"/>
  <c r="A4270" i="3"/>
  <c r="G4269" i="3"/>
  <c r="J3529" i="3"/>
  <c r="J3528" i="3"/>
  <c r="P3528" i="3" s="1"/>
  <c r="L3527" i="3"/>
  <c r="O3527" i="3" s="1"/>
  <c r="K3528" i="3" s="1"/>
  <c r="M4270" i="3" l="1"/>
  <c r="I4270" i="3"/>
  <c r="N4270" i="3"/>
  <c r="A4271" i="3"/>
  <c r="G4270" i="3"/>
  <c r="P3527" i="3"/>
  <c r="E3530" i="3"/>
  <c r="D3530" i="3"/>
  <c r="B3530" i="3"/>
  <c r="F3530" i="3"/>
  <c r="C3530" i="3"/>
  <c r="L3528" i="3"/>
  <c r="O3528" i="3" s="1"/>
  <c r="K3529" i="3" s="1"/>
  <c r="M4271" i="3" l="1"/>
  <c r="I4271" i="3"/>
  <c r="N4271" i="3"/>
  <c r="A4272" i="3"/>
  <c r="G4271" i="3"/>
  <c r="L3529" i="3"/>
  <c r="O3529" i="3" s="1"/>
  <c r="K3530" i="3" s="1"/>
  <c r="B3531" i="3"/>
  <c r="C3531" i="3"/>
  <c r="F3531" i="3"/>
  <c r="E3531" i="3"/>
  <c r="D3531" i="3"/>
  <c r="H3530" i="3"/>
  <c r="M4272" i="3" l="1"/>
  <c r="I4272" i="3"/>
  <c r="N4272" i="3"/>
  <c r="A4273" i="3"/>
  <c r="G4272" i="3"/>
  <c r="J3530" i="3"/>
  <c r="L3530" i="3"/>
  <c r="H3531" i="3"/>
  <c r="D3532" i="3"/>
  <c r="E3532" i="3"/>
  <c r="F3532" i="3"/>
  <c r="C3532" i="3"/>
  <c r="B3532" i="3"/>
  <c r="O3530" i="3"/>
  <c r="K3531" i="3" s="1"/>
  <c r="M4273" i="3" l="1"/>
  <c r="I4273" i="3"/>
  <c r="N4273" i="3"/>
  <c r="A4274" i="3"/>
  <c r="G4273" i="3"/>
  <c r="J3531" i="3"/>
  <c r="L3531" i="3"/>
  <c r="E3533" i="3"/>
  <c r="D3533" i="3"/>
  <c r="H3533" i="3"/>
  <c r="F3533" i="3"/>
  <c r="B3533" i="3"/>
  <c r="C3533" i="3"/>
  <c r="K3532" i="3"/>
  <c r="O3531" i="3"/>
  <c r="H3532" i="3"/>
  <c r="P3529" i="3"/>
  <c r="P3530" i="3"/>
  <c r="M4274" i="3" l="1"/>
  <c r="I4274" i="3"/>
  <c r="N4274" i="3"/>
  <c r="A4275" i="3"/>
  <c r="G4274" i="3"/>
  <c r="J3533" i="3"/>
  <c r="B3534" i="3"/>
  <c r="F3534" i="3"/>
  <c r="H3534" i="3"/>
  <c r="C3534" i="3"/>
  <c r="D3534" i="3"/>
  <c r="E3534" i="3"/>
  <c r="L3532" i="3"/>
  <c r="O3532" i="3" s="1"/>
  <c r="K3533" i="3" s="1"/>
  <c r="J3532" i="3"/>
  <c r="P3532" i="3" s="1"/>
  <c r="P3531" i="3"/>
  <c r="M4275" i="3" l="1"/>
  <c r="I4275" i="3"/>
  <c r="N4275" i="3"/>
  <c r="A4276" i="3"/>
  <c r="G4275" i="3"/>
  <c r="L3533" i="3"/>
  <c r="O3533" i="3" s="1"/>
  <c r="K3534" i="3" s="1"/>
  <c r="C3535" i="3"/>
  <c r="F3535" i="3"/>
  <c r="D3535" i="3"/>
  <c r="E3535" i="3"/>
  <c r="B3535" i="3"/>
  <c r="H3535" i="3" s="1"/>
  <c r="J3534" i="3"/>
  <c r="M4276" i="3" l="1"/>
  <c r="I4276" i="3"/>
  <c r="N4276" i="3"/>
  <c r="A4277" i="3"/>
  <c r="G4276" i="3"/>
  <c r="E3536" i="3"/>
  <c r="F3536" i="3"/>
  <c r="D3536" i="3"/>
  <c r="B3536" i="3"/>
  <c r="H3536" i="3" s="1"/>
  <c r="C3536" i="3"/>
  <c r="L3534" i="3"/>
  <c r="O3534" i="3" s="1"/>
  <c r="K3535" i="3" s="1"/>
  <c r="P3533" i="3"/>
  <c r="J3535" i="3"/>
  <c r="P3534" i="3" s="1"/>
  <c r="M4277" i="3" l="1"/>
  <c r="I4277" i="3"/>
  <c r="N4277" i="3"/>
  <c r="A4278" i="3"/>
  <c r="G4277" i="3"/>
  <c r="B3537" i="3"/>
  <c r="J3537" i="3"/>
  <c r="H3537" i="3"/>
  <c r="F3537" i="3"/>
  <c r="E3537" i="3"/>
  <c r="C3537" i="3"/>
  <c r="D3537" i="3"/>
  <c r="L3535" i="3"/>
  <c r="O3535" i="3" s="1"/>
  <c r="K3536" i="3" s="1"/>
  <c r="M4278" i="3" l="1"/>
  <c r="I4278" i="3"/>
  <c r="N4278" i="3"/>
  <c r="A4279" i="3"/>
  <c r="G4278" i="3"/>
  <c r="D3538" i="3"/>
  <c r="C3538" i="3"/>
  <c r="H3538" i="3"/>
  <c r="F3538" i="3"/>
  <c r="E3538" i="3"/>
  <c r="B3538" i="3"/>
  <c r="J3536" i="3"/>
  <c r="L3536" i="3"/>
  <c r="O3536" i="3" s="1"/>
  <c r="K3537" i="3" s="1"/>
  <c r="M4279" i="3" l="1"/>
  <c r="I4279" i="3"/>
  <c r="N4279" i="3"/>
  <c r="A4280" i="3"/>
  <c r="G4279" i="3"/>
  <c r="L3537" i="3"/>
  <c r="O3537" i="3" s="1"/>
  <c r="K3538" i="3" s="1"/>
  <c r="J3538" i="3"/>
  <c r="F3539" i="3"/>
  <c r="B3539" i="3"/>
  <c r="H3539" i="3" s="1"/>
  <c r="J3539" i="3" s="1"/>
  <c r="D3539" i="3"/>
  <c r="C3539" i="3"/>
  <c r="E3539" i="3"/>
  <c r="P3536" i="3"/>
  <c r="P3535" i="3"/>
  <c r="M4280" i="3" l="1"/>
  <c r="I4280" i="3"/>
  <c r="N4280" i="3"/>
  <c r="A4281" i="3"/>
  <c r="G4280" i="3"/>
  <c r="L3538" i="3"/>
  <c r="O3538" i="3" s="1"/>
  <c r="K3539" i="3" s="1"/>
  <c r="P3537" i="3"/>
  <c r="P3538" i="3"/>
  <c r="M4281" i="3" l="1"/>
  <c r="I4281" i="3"/>
  <c r="N4281" i="3"/>
  <c r="A4282" i="3"/>
  <c r="G4281" i="3"/>
  <c r="E3540" i="3"/>
  <c r="C3540" i="3"/>
  <c r="D3540" i="3"/>
  <c r="B3540" i="3"/>
  <c r="H3540" i="3" s="1"/>
  <c r="F3540" i="3"/>
  <c r="L3539" i="3"/>
  <c r="O3539" i="3" s="1"/>
  <c r="M4282" i="3" l="1"/>
  <c r="I4282" i="3"/>
  <c r="N4282" i="3"/>
  <c r="A4283" i="3"/>
  <c r="G4282" i="3"/>
  <c r="J3540" i="3"/>
  <c r="K3540" i="3"/>
  <c r="M4283" i="3" l="1"/>
  <c r="I4283" i="3"/>
  <c r="N4283" i="3"/>
  <c r="A4284" i="3"/>
  <c r="G4283" i="3"/>
  <c r="L3540" i="3"/>
  <c r="O3540" i="3" s="1"/>
  <c r="C3541" i="3"/>
  <c r="B3541" i="3"/>
  <c r="H3541" i="3" s="1"/>
  <c r="F3541" i="3"/>
  <c r="D3541" i="3"/>
  <c r="E3541" i="3"/>
  <c r="P3539" i="3"/>
  <c r="M4284" i="3" l="1"/>
  <c r="I4284" i="3"/>
  <c r="N4284" i="3"/>
  <c r="A4285" i="3"/>
  <c r="G4284" i="3"/>
  <c r="K3541" i="3"/>
  <c r="M4285" i="3" l="1"/>
  <c r="I4285" i="3"/>
  <c r="N4285" i="3"/>
  <c r="A4286" i="3"/>
  <c r="G4285" i="3"/>
  <c r="F3542" i="3"/>
  <c r="D3542" i="3"/>
  <c r="E3542" i="3"/>
  <c r="B3542" i="3"/>
  <c r="H3542" i="3"/>
  <c r="C3542" i="3"/>
  <c r="J3541" i="3"/>
  <c r="L3541" i="3"/>
  <c r="O3541" i="3" s="1"/>
  <c r="K3542" i="3" s="1"/>
  <c r="M4286" i="3" l="1"/>
  <c r="I4286" i="3"/>
  <c r="N4286" i="3"/>
  <c r="A4287" i="3"/>
  <c r="G4286" i="3"/>
  <c r="J3542" i="3"/>
  <c r="J3543" i="3"/>
  <c r="B3543" i="3"/>
  <c r="D3543" i="3"/>
  <c r="E3543" i="3"/>
  <c r="F3543" i="3"/>
  <c r="H3543" i="3"/>
  <c r="C3543" i="3"/>
  <c r="P3541" i="3"/>
  <c r="P3540" i="3"/>
  <c r="L3542" i="3"/>
  <c r="O3542" i="3" s="1"/>
  <c r="K3543" i="3" s="1"/>
  <c r="M4287" i="3" l="1"/>
  <c r="I4287" i="3"/>
  <c r="N4287" i="3"/>
  <c r="A4288" i="3"/>
  <c r="G4287" i="3"/>
  <c r="L3543" i="3"/>
  <c r="O3543" i="3"/>
  <c r="P3542" i="3"/>
  <c r="C3544" i="3"/>
  <c r="B3544" i="3"/>
  <c r="E3544" i="3"/>
  <c r="D3544" i="3"/>
  <c r="F3544" i="3"/>
  <c r="M4288" i="3" l="1"/>
  <c r="I4288" i="3"/>
  <c r="N4288" i="3"/>
  <c r="A4289" i="3"/>
  <c r="G4288" i="3"/>
  <c r="B3545" i="3"/>
  <c r="H3545" i="3" s="1"/>
  <c r="F3545" i="3"/>
  <c r="C3545" i="3"/>
  <c r="E3545" i="3"/>
  <c r="D3545" i="3"/>
  <c r="K3544" i="3"/>
  <c r="H3544" i="3"/>
  <c r="J3544" i="3" s="1"/>
  <c r="M4289" i="3" l="1"/>
  <c r="I4289" i="3"/>
  <c r="N4289" i="3"/>
  <c r="A4290" i="3"/>
  <c r="G4289" i="3"/>
  <c r="J3545" i="3"/>
  <c r="P3543" i="3"/>
  <c r="P3544" i="3"/>
  <c r="L3544" i="3"/>
  <c r="O3544" i="3" s="1"/>
  <c r="K3545" i="3" s="1"/>
  <c r="M4290" i="3" l="1"/>
  <c r="I4290" i="3"/>
  <c r="N4290" i="3"/>
  <c r="A4291" i="3"/>
  <c r="G4290" i="3"/>
  <c r="C3546" i="3"/>
  <c r="B3546" i="3"/>
  <c r="H3546" i="3" s="1"/>
  <c r="J3546" i="3" s="1"/>
  <c r="F3546" i="3"/>
  <c r="D3546" i="3"/>
  <c r="E3546" i="3"/>
  <c r="L3545" i="3"/>
  <c r="O3545" i="3" s="1"/>
  <c r="M4291" i="3" l="1"/>
  <c r="I4291" i="3"/>
  <c r="N4291" i="3"/>
  <c r="A4292" i="3"/>
  <c r="G4291" i="3"/>
  <c r="P3545" i="3"/>
  <c r="L3546" i="3"/>
  <c r="K3546" i="3"/>
  <c r="M4292" i="3" l="1"/>
  <c r="I4292" i="3"/>
  <c r="N4292" i="3"/>
  <c r="A4293" i="3"/>
  <c r="G4292" i="3"/>
  <c r="C3547" i="3"/>
  <c r="D3547" i="3"/>
  <c r="F3547" i="3"/>
  <c r="B3547" i="3"/>
  <c r="E3547" i="3"/>
  <c r="O3546" i="3"/>
  <c r="M4293" i="3" l="1"/>
  <c r="I4293" i="3"/>
  <c r="N4293" i="3"/>
  <c r="A4294" i="3"/>
  <c r="G4293" i="3"/>
  <c r="D3548" i="3"/>
  <c r="C3548" i="3"/>
  <c r="F3548" i="3"/>
  <c r="E3548" i="3"/>
  <c r="B3548" i="3"/>
  <c r="H3547" i="3"/>
  <c r="K3547" i="3"/>
  <c r="M4294" i="3" l="1"/>
  <c r="I4294" i="3"/>
  <c r="N4294" i="3"/>
  <c r="A4295" i="3"/>
  <c r="G4294" i="3"/>
  <c r="J3547" i="3"/>
  <c r="L3547" i="3"/>
  <c r="F3549" i="3"/>
  <c r="B3549" i="3"/>
  <c r="E3549" i="3"/>
  <c r="D3549" i="3"/>
  <c r="C3549" i="3"/>
  <c r="H3548" i="3"/>
  <c r="J3548" i="3" s="1"/>
  <c r="O3547" i="3"/>
  <c r="K3548" i="3" s="1"/>
  <c r="M4295" i="3" l="1"/>
  <c r="I4295" i="3"/>
  <c r="N4295" i="3"/>
  <c r="A4296" i="3"/>
  <c r="G4295" i="3"/>
  <c r="H3549" i="3"/>
  <c r="L3548" i="3"/>
  <c r="O3548" i="3" s="1"/>
  <c r="K3549" i="3" s="1"/>
  <c r="E3550" i="3"/>
  <c r="C3550" i="3"/>
  <c r="F3550" i="3"/>
  <c r="B3550" i="3"/>
  <c r="H3550" i="3"/>
  <c r="D3550" i="3"/>
  <c r="P3546" i="3"/>
  <c r="P3547" i="3"/>
  <c r="M4296" i="3" l="1"/>
  <c r="I4296" i="3"/>
  <c r="N4296" i="3"/>
  <c r="A4297" i="3"/>
  <c r="G4296" i="3"/>
  <c r="C3551" i="3"/>
  <c r="E3551" i="3"/>
  <c r="B3551" i="3"/>
  <c r="F3551" i="3"/>
  <c r="D3551" i="3"/>
  <c r="J3550" i="3"/>
  <c r="J3549" i="3"/>
  <c r="M4297" i="3" l="1"/>
  <c r="I4297" i="3"/>
  <c r="N4297" i="3"/>
  <c r="A4298" i="3"/>
  <c r="G4297" i="3"/>
  <c r="E3552" i="3"/>
  <c r="C3552" i="3"/>
  <c r="F3552" i="3"/>
  <c r="B3552" i="3"/>
  <c r="D3552" i="3"/>
  <c r="L3549" i="3"/>
  <c r="O3549" i="3" s="1"/>
  <c r="K3550" i="3" s="1"/>
  <c r="H3551" i="3"/>
  <c r="P3549" i="3"/>
  <c r="P3548" i="3"/>
  <c r="M4298" i="3" l="1"/>
  <c r="I4298" i="3"/>
  <c r="N4298" i="3"/>
  <c r="A4299" i="3"/>
  <c r="G4298" i="3"/>
  <c r="C3553" i="3"/>
  <c r="E3553" i="3"/>
  <c r="B3553" i="3"/>
  <c r="F3553" i="3"/>
  <c r="D3553" i="3"/>
  <c r="J3551" i="3"/>
  <c r="J3552" i="3"/>
  <c r="L3550" i="3"/>
  <c r="O3550" i="3"/>
  <c r="K3551" i="3" s="1"/>
  <c r="H3552" i="3"/>
  <c r="M4299" i="3" l="1"/>
  <c r="I4299" i="3"/>
  <c r="N4299" i="3"/>
  <c r="A4300" i="3"/>
  <c r="G4299" i="3"/>
  <c r="B3554" i="3"/>
  <c r="E3554" i="3"/>
  <c r="F3554" i="3"/>
  <c r="D3554" i="3"/>
  <c r="C3554" i="3"/>
  <c r="L3551" i="3"/>
  <c r="O3551" i="3" s="1"/>
  <c r="K3552" i="3" s="1"/>
  <c r="H3553" i="3"/>
  <c r="P3551" i="3"/>
  <c r="P3550" i="3"/>
  <c r="M4300" i="3" l="1"/>
  <c r="I4300" i="3"/>
  <c r="N4300" i="3"/>
  <c r="A4301" i="3"/>
  <c r="G4300" i="3"/>
  <c r="J3553" i="3"/>
  <c r="H3554" i="3"/>
  <c r="C3555" i="3"/>
  <c r="J3555" i="3"/>
  <c r="B3555" i="3"/>
  <c r="H3555" i="3"/>
  <c r="D3555" i="3"/>
  <c r="F3555" i="3"/>
  <c r="E3555" i="3"/>
  <c r="L3552" i="3"/>
  <c r="O3552" i="3" s="1"/>
  <c r="K3553" i="3" s="1"/>
  <c r="M4301" i="3" l="1"/>
  <c r="I4301" i="3"/>
  <c r="N4301" i="3"/>
  <c r="A4302" i="3"/>
  <c r="G4301" i="3"/>
  <c r="P3552" i="3"/>
  <c r="L3553" i="3"/>
  <c r="O3553" i="3" s="1"/>
  <c r="K3554" i="3" s="1"/>
  <c r="J3554" i="3"/>
  <c r="P3554" i="3" s="1"/>
  <c r="M4302" i="3" l="1"/>
  <c r="I4302" i="3"/>
  <c r="N4302" i="3"/>
  <c r="A4303" i="3"/>
  <c r="G4302" i="3"/>
  <c r="L3554" i="3"/>
  <c r="O3554" i="3" s="1"/>
  <c r="K3555" i="3" s="1"/>
  <c r="P3553" i="3"/>
  <c r="C3556" i="3"/>
  <c r="F3556" i="3"/>
  <c r="D3556" i="3"/>
  <c r="E3556" i="3"/>
  <c r="B3556" i="3"/>
  <c r="M4303" i="3" l="1"/>
  <c r="I4303" i="3"/>
  <c r="N4303" i="3"/>
  <c r="A4304" i="3"/>
  <c r="G4303" i="3"/>
  <c r="E3557" i="3"/>
  <c r="F3557" i="3"/>
  <c r="C3557" i="3"/>
  <c r="D3557" i="3"/>
  <c r="B3557" i="3"/>
  <c r="O3555" i="3"/>
  <c r="L3555" i="3"/>
  <c r="H3556" i="3"/>
  <c r="K3556" i="3"/>
  <c r="M4304" i="3" l="1"/>
  <c r="I4304" i="3"/>
  <c r="N4304" i="3"/>
  <c r="A4305" i="3"/>
  <c r="G4304" i="3"/>
  <c r="F3558" i="3"/>
  <c r="E3558" i="3"/>
  <c r="B3558" i="3"/>
  <c r="C3558" i="3"/>
  <c r="D3558" i="3"/>
  <c r="H3557" i="3"/>
  <c r="J3556" i="3"/>
  <c r="L3556" i="3"/>
  <c r="O3556" i="3" s="1"/>
  <c r="K3557" i="3" s="1"/>
  <c r="M4305" i="3" l="1"/>
  <c r="I4305" i="3"/>
  <c r="N4305" i="3"/>
  <c r="A4306" i="3"/>
  <c r="G4305" i="3"/>
  <c r="C3559" i="3"/>
  <c r="H3559" i="3"/>
  <c r="F3559" i="3"/>
  <c r="B3559" i="3"/>
  <c r="J3559" i="3"/>
  <c r="E3559" i="3"/>
  <c r="D3559" i="3"/>
  <c r="J3558" i="3"/>
  <c r="J3557" i="3"/>
  <c r="H3558" i="3"/>
  <c r="P3555" i="3"/>
  <c r="P3556" i="3"/>
  <c r="M4306" i="3" l="1"/>
  <c r="I4306" i="3"/>
  <c r="N4306" i="3"/>
  <c r="A4307" i="3"/>
  <c r="G4306" i="3"/>
  <c r="B3560" i="3"/>
  <c r="F3560" i="3"/>
  <c r="E3560" i="3"/>
  <c r="D3560" i="3"/>
  <c r="C3560" i="3"/>
  <c r="H3560" i="3"/>
  <c r="L3557" i="3"/>
  <c r="O3557" i="3" s="1"/>
  <c r="K3558" i="3" s="1"/>
  <c r="P3558" i="3"/>
  <c r="P3557" i="3"/>
  <c r="M4307" i="3" l="1"/>
  <c r="I4307" i="3"/>
  <c r="N4307" i="3"/>
  <c r="A4308" i="3"/>
  <c r="G4307" i="3"/>
  <c r="D3561" i="3"/>
  <c r="F3561" i="3"/>
  <c r="C3561" i="3"/>
  <c r="B3561" i="3"/>
  <c r="E3561" i="3"/>
  <c r="L3558" i="3"/>
  <c r="O3558" i="3" s="1"/>
  <c r="K3559" i="3" s="1"/>
  <c r="J3560" i="3"/>
  <c r="M4308" i="3" l="1"/>
  <c r="I4308" i="3"/>
  <c r="N4308" i="3"/>
  <c r="A4309" i="3"/>
  <c r="G4308" i="3"/>
  <c r="L3559" i="3"/>
  <c r="O3559" i="3" s="1"/>
  <c r="K3560" i="3" s="1"/>
  <c r="H3561" i="3"/>
  <c r="P3559" i="3"/>
  <c r="M4309" i="3" l="1"/>
  <c r="I4309" i="3"/>
  <c r="N4309" i="3"/>
  <c r="A4310" i="3"/>
  <c r="G4309" i="3"/>
  <c r="J3561" i="3"/>
  <c r="L3560" i="3"/>
  <c r="O3560" i="3" s="1"/>
  <c r="K3561" i="3" s="1"/>
  <c r="E3562" i="3"/>
  <c r="D3562" i="3"/>
  <c r="F3562" i="3"/>
  <c r="C3562" i="3"/>
  <c r="B3562" i="3"/>
  <c r="M4310" i="3" l="1"/>
  <c r="I4310" i="3"/>
  <c r="N4310" i="3"/>
  <c r="A4311" i="3"/>
  <c r="G4310" i="3"/>
  <c r="F3563" i="3"/>
  <c r="E3563" i="3"/>
  <c r="D3563" i="3"/>
  <c r="C3563" i="3"/>
  <c r="B3563" i="3"/>
  <c r="L3561" i="3"/>
  <c r="O3561" i="3" s="1"/>
  <c r="K3562" i="3" s="1"/>
  <c r="H3562" i="3"/>
  <c r="J3562" i="3" s="1"/>
  <c r="P3561" i="3"/>
  <c r="P3560" i="3"/>
  <c r="M4311" i="3" l="1"/>
  <c r="I4311" i="3"/>
  <c r="N4311" i="3"/>
  <c r="A4312" i="3"/>
  <c r="G4311" i="3"/>
  <c r="D3564" i="3"/>
  <c r="F3564" i="3"/>
  <c r="C3564" i="3"/>
  <c r="E3564" i="3"/>
  <c r="B3564" i="3"/>
  <c r="O3562" i="3"/>
  <c r="K3563" i="3" s="1"/>
  <c r="H3563" i="3"/>
  <c r="J3563" i="3" s="1"/>
  <c r="P3562" i="3" s="1"/>
  <c r="L3562" i="3"/>
  <c r="M4312" i="3" l="1"/>
  <c r="I4312" i="3"/>
  <c r="N4312" i="3"/>
  <c r="A4313" i="3"/>
  <c r="G4312" i="3"/>
  <c r="D3565" i="3"/>
  <c r="B3565" i="3"/>
  <c r="C3565" i="3"/>
  <c r="F3565" i="3"/>
  <c r="E3565" i="3"/>
  <c r="H3564" i="3"/>
  <c r="M4313" i="3" l="1"/>
  <c r="I4313" i="3"/>
  <c r="N4313" i="3"/>
  <c r="A4314" i="3"/>
  <c r="G4313" i="3"/>
  <c r="F3566" i="3"/>
  <c r="B3566" i="3"/>
  <c r="D3566" i="3"/>
  <c r="C3566" i="3"/>
  <c r="E3566" i="3"/>
  <c r="L3563" i="3"/>
  <c r="O3563" i="3" s="1"/>
  <c r="K3564" i="3" s="1"/>
  <c r="J3564" i="3"/>
  <c r="H3565" i="3"/>
  <c r="J3565" i="3" s="1"/>
  <c r="M4314" i="3" l="1"/>
  <c r="I4314" i="3"/>
  <c r="N4314" i="3"/>
  <c r="A4315" i="3"/>
  <c r="G4314" i="3"/>
  <c r="H3566" i="3"/>
  <c r="P3564" i="3"/>
  <c r="P3563" i="3"/>
  <c r="L3564" i="3"/>
  <c r="O3564" i="3" s="1"/>
  <c r="K3565" i="3" s="1"/>
  <c r="M4315" i="3" l="1"/>
  <c r="I4315" i="3"/>
  <c r="N4315" i="3"/>
  <c r="A4316" i="3"/>
  <c r="G4315" i="3"/>
  <c r="J3566" i="3"/>
  <c r="L3565" i="3"/>
  <c r="O3565" i="3" s="1"/>
  <c r="K3566" i="3" s="1"/>
  <c r="C3567" i="3"/>
  <c r="D3567" i="3"/>
  <c r="F3567" i="3"/>
  <c r="B3567" i="3"/>
  <c r="H3567" i="3" s="1"/>
  <c r="E3567" i="3"/>
  <c r="M4316" i="3" l="1"/>
  <c r="I4316" i="3"/>
  <c r="N4316" i="3"/>
  <c r="A4317" i="3"/>
  <c r="G4316" i="3"/>
  <c r="L3566" i="3"/>
  <c r="O3566" i="3" s="1"/>
  <c r="K3567" i="3" s="1"/>
  <c r="J3567" i="3"/>
  <c r="P3565" i="3"/>
  <c r="M4317" i="3" l="1"/>
  <c r="I4317" i="3"/>
  <c r="N4317" i="3"/>
  <c r="A4318" i="3"/>
  <c r="G4317" i="3"/>
  <c r="B3568" i="3"/>
  <c r="H3568" i="3"/>
  <c r="F3568" i="3"/>
  <c r="E3568" i="3"/>
  <c r="D3568" i="3"/>
  <c r="C3568" i="3"/>
  <c r="L3567" i="3"/>
  <c r="O3567" i="3" s="1"/>
  <c r="K3568" i="3" s="1"/>
  <c r="P3566" i="3"/>
  <c r="M4318" i="3" l="1"/>
  <c r="I4318" i="3"/>
  <c r="N4318" i="3"/>
  <c r="A4319" i="3"/>
  <c r="G4318" i="3"/>
  <c r="E3569" i="3"/>
  <c r="C3569" i="3"/>
  <c r="F3569" i="3"/>
  <c r="D3569" i="3"/>
  <c r="B3569" i="3"/>
  <c r="J3568" i="3"/>
  <c r="M4319" i="3" l="1"/>
  <c r="I4319" i="3"/>
  <c r="N4319" i="3"/>
  <c r="A4320" i="3"/>
  <c r="G4319" i="3"/>
  <c r="C3570" i="3"/>
  <c r="E3570" i="3"/>
  <c r="F3570" i="3"/>
  <c r="B3570" i="3"/>
  <c r="D3570" i="3"/>
  <c r="H3569" i="3"/>
  <c r="L3568" i="3"/>
  <c r="O3568" i="3" s="1"/>
  <c r="P3567" i="3"/>
  <c r="K3569" i="3"/>
  <c r="J3569" i="3"/>
  <c r="M4320" i="3" l="1"/>
  <c r="I4320" i="3"/>
  <c r="N4320" i="3"/>
  <c r="A4321" i="3"/>
  <c r="G4320" i="3"/>
  <c r="D3571" i="3"/>
  <c r="E3571" i="3"/>
  <c r="B3571" i="3"/>
  <c r="F3571" i="3"/>
  <c r="C3571" i="3"/>
  <c r="H3570" i="3"/>
  <c r="J3570" i="3" s="1"/>
  <c r="P3568" i="3"/>
  <c r="L3569" i="3"/>
  <c r="O3569" i="3" s="1"/>
  <c r="K3570" i="3" s="1"/>
  <c r="M4321" i="3" l="1"/>
  <c r="I4321" i="3"/>
  <c r="N4321" i="3"/>
  <c r="A4322" i="3"/>
  <c r="G4321" i="3"/>
  <c r="B3572" i="3"/>
  <c r="E3572" i="3"/>
  <c r="F3572" i="3"/>
  <c r="D3572" i="3"/>
  <c r="C3572" i="3"/>
  <c r="P3569" i="3"/>
  <c r="H3571" i="3"/>
  <c r="M4322" i="3" l="1"/>
  <c r="I4322" i="3"/>
  <c r="N4322" i="3"/>
  <c r="A4323" i="3"/>
  <c r="G4322" i="3"/>
  <c r="J3571" i="3"/>
  <c r="H3572" i="3"/>
  <c r="B3573" i="3"/>
  <c r="C3573" i="3"/>
  <c r="F3573" i="3"/>
  <c r="D3573" i="3"/>
  <c r="E3573" i="3"/>
  <c r="L3570" i="3"/>
  <c r="O3570" i="3" s="1"/>
  <c r="K3571" i="3" s="1"/>
  <c r="M4323" i="3" l="1"/>
  <c r="I4323" i="3"/>
  <c r="N4323" i="3"/>
  <c r="A4324" i="3"/>
  <c r="G4323" i="3"/>
  <c r="F3574" i="3"/>
  <c r="B3574" i="3"/>
  <c r="E3574" i="3"/>
  <c r="D3574" i="3"/>
  <c r="C3574" i="3"/>
  <c r="L3571" i="3"/>
  <c r="J3572" i="3"/>
  <c r="O3571" i="3"/>
  <c r="K3572" i="3" s="1"/>
  <c r="H3573" i="3"/>
  <c r="P3570" i="3"/>
  <c r="M4324" i="3" l="1"/>
  <c r="I4324" i="3"/>
  <c r="N4324" i="3"/>
  <c r="A4325" i="3"/>
  <c r="G4324" i="3"/>
  <c r="J3573" i="3"/>
  <c r="H3574" i="3"/>
  <c r="E3575" i="3"/>
  <c r="B3575" i="3"/>
  <c r="F3575" i="3"/>
  <c r="C3575" i="3"/>
  <c r="D3575" i="3"/>
  <c r="P3572" i="3"/>
  <c r="P3571" i="3"/>
  <c r="L3572" i="3"/>
  <c r="O3572" i="3" s="1"/>
  <c r="K3573" i="3" s="1"/>
  <c r="J3574" i="3"/>
  <c r="M4325" i="3" l="1"/>
  <c r="I4325" i="3"/>
  <c r="N4325" i="3"/>
  <c r="A4326" i="3"/>
  <c r="G4325" i="3"/>
  <c r="H3576" i="3"/>
  <c r="B3576" i="3"/>
  <c r="F3576" i="3"/>
  <c r="C3576" i="3"/>
  <c r="D3576" i="3"/>
  <c r="E3576" i="3"/>
  <c r="L3573" i="3"/>
  <c r="O3573" i="3" s="1"/>
  <c r="K3574" i="3" s="1"/>
  <c r="P3574" i="3"/>
  <c r="H3575" i="3"/>
  <c r="J3575" i="3" s="1"/>
  <c r="P3573" i="3"/>
  <c r="M4326" i="3" l="1"/>
  <c r="I4326" i="3"/>
  <c r="N4326" i="3"/>
  <c r="A4327" i="3"/>
  <c r="G4326" i="3"/>
  <c r="B3577" i="3"/>
  <c r="F3577" i="3"/>
  <c r="E3577" i="3"/>
  <c r="D3577" i="3"/>
  <c r="C3577" i="3"/>
  <c r="L3574" i="3"/>
  <c r="O3574" i="3" s="1"/>
  <c r="K3575" i="3" s="1"/>
  <c r="J3576" i="3"/>
  <c r="P3575" i="3" s="1"/>
  <c r="M4327" i="3" l="1"/>
  <c r="I4327" i="3"/>
  <c r="N4327" i="3"/>
  <c r="A4328" i="3"/>
  <c r="G4327" i="3"/>
  <c r="J3577" i="3"/>
  <c r="P3576" i="3" s="1"/>
  <c r="L3575" i="3"/>
  <c r="O3575" i="3" s="1"/>
  <c r="K3576" i="3" s="1"/>
  <c r="H3577" i="3"/>
  <c r="M4328" i="3" l="1"/>
  <c r="I4328" i="3"/>
  <c r="N4328" i="3"/>
  <c r="A4329" i="3"/>
  <c r="G4328" i="3"/>
  <c r="L3576" i="3"/>
  <c r="O3576" i="3" s="1"/>
  <c r="K3577" i="3" s="1"/>
  <c r="E3578" i="3"/>
  <c r="D3578" i="3"/>
  <c r="C3578" i="3"/>
  <c r="F3578" i="3"/>
  <c r="B3578" i="3"/>
  <c r="H3578" i="3" s="1"/>
  <c r="M4329" i="3" l="1"/>
  <c r="I4329" i="3"/>
  <c r="N4329" i="3"/>
  <c r="A4330" i="3"/>
  <c r="G4329" i="3"/>
  <c r="L3577" i="3"/>
  <c r="O3577" i="3" s="1"/>
  <c r="K3578" i="3" s="1"/>
  <c r="D3579" i="3"/>
  <c r="E3579" i="3"/>
  <c r="F3579" i="3"/>
  <c r="B3579" i="3"/>
  <c r="C3579" i="3"/>
  <c r="H3579" i="3"/>
  <c r="J3578" i="3"/>
  <c r="M4330" i="3" l="1"/>
  <c r="I4330" i="3"/>
  <c r="N4330" i="3"/>
  <c r="A4331" i="3"/>
  <c r="G4330" i="3"/>
  <c r="C3580" i="3"/>
  <c r="F3580" i="3"/>
  <c r="E3580" i="3"/>
  <c r="B3580" i="3"/>
  <c r="D3580" i="3"/>
  <c r="J3579" i="3"/>
  <c r="L3578" i="3"/>
  <c r="O3578" i="3" s="1"/>
  <c r="K3579" i="3" s="1"/>
  <c r="P3577" i="3"/>
  <c r="M4331" i="3" l="1"/>
  <c r="I4331" i="3"/>
  <c r="N4331" i="3"/>
  <c r="A4332" i="3"/>
  <c r="G4331" i="3"/>
  <c r="P3578" i="3"/>
  <c r="H3580" i="3"/>
  <c r="L3579" i="3"/>
  <c r="O3579" i="3" s="1"/>
  <c r="K3580" i="3" s="1"/>
  <c r="M4332" i="3" l="1"/>
  <c r="I4332" i="3"/>
  <c r="N4332" i="3"/>
  <c r="A4333" i="3"/>
  <c r="G4332" i="3"/>
  <c r="J3580" i="3"/>
  <c r="E3581" i="3"/>
  <c r="D3581" i="3"/>
  <c r="F3581" i="3"/>
  <c r="H3581" i="3"/>
  <c r="B3581" i="3"/>
  <c r="C3581" i="3"/>
  <c r="J3581" i="3"/>
  <c r="M4333" i="3" l="1"/>
  <c r="I4333" i="3"/>
  <c r="N4333" i="3"/>
  <c r="A4334" i="3"/>
  <c r="G4333" i="3"/>
  <c r="C3582" i="3"/>
  <c r="B3582" i="3"/>
  <c r="E3582" i="3"/>
  <c r="D3582" i="3"/>
  <c r="F3582" i="3"/>
  <c r="H3582" i="3"/>
  <c r="J3582" i="3" s="1"/>
  <c r="L3580" i="3"/>
  <c r="O3580" i="3" s="1"/>
  <c r="K3581" i="3" s="1"/>
  <c r="P3580" i="3"/>
  <c r="P3579" i="3"/>
  <c r="M4334" i="3" l="1"/>
  <c r="I4334" i="3"/>
  <c r="N4334" i="3"/>
  <c r="A4335" i="3"/>
  <c r="G4334" i="3"/>
  <c r="P3581" i="3"/>
  <c r="B3583" i="3"/>
  <c r="D3583" i="3"/>
  <c r="C3583" i="3"/>
  <c r="E3583" i="3"/>
  <c r="F3583" i="3"/>
  <c r="L3581" i="3"/>
  <c r="O3581" i="3" s="1"/>
  <c r="K3582" i="3" s="1"/>
  <c r="M4335" i="3" l="1"/>
  <c r="I4335" i="3"/>
  <c r="N4335" i="3"/>
  <c r="A4336" i="3"/>
  <c r="G4335" i="3"/>
  <c r="L3582" i="3"/>
  <c r="O3582" i="3" s="1"/>
  <c r="K3583" i="3" s="1"/>
  <c r="D3584" i="3"/>
  <c r="F3584" i="3"/>
  <c r="E3584" i="3"/>
  <c r="C3584" i="3"/>
  <c r="B3584" i="3"/>
  <c r="H3583" i="3"/>
  <c r="M4336" i="3" l="1"/>
  <c r="I4336" i="3"/>
  <c r="N4336" i="3"/>
  <c r="A4337" i="3"/>
  <c r="G4336" i="3"/>
  <c r="J3583" i="3"/>
  <c r="H3584" i="3"/>
  <c r="J3584" i="3" s="1"/>
  <c r="E3585" i="3"/>
  <c r="D3585" i="3"/>
  <c r="F3585" i="3"/>
  <c r="B3585" i="3"/>
  <c r="C3585" i="3"/>
  <c r="M4337" i="3" l="1"/>
  <c r="I4337" i="3"/>
  <c r="N4337" i="3"/>
  <c r="A4338" i="3"/>
  <c r="G4337" i="3"/>
  <c r="E3586" i="3"/>
  <c r="D3586" i="3"/>
  <c r="F3586" i="3"/>
  <c r="B3586" i="3"/>
  <c r="C3586" i="3"/>
  <c r="H3585" i="3"/>
  <c r="L3583" i="3"/>
  <c r="O3583" i="3" s="1"/>
  <c r="K3584" i="3" s="1"/>
  <c r="P3583" i="3"/>
  <c r="P3582" i="3"/>
  <c r="M4338" i="3" l="1"/>
  <c r="I4338" i="3"/>
  <c r="N4338" i="3"/>
  <c r="A4339" i="3"/>
  <c r="G4338" i="3"/>
  <c r="J3585" i="3"/>
  <c r="H3586" i="3"/>
  <c r="E3587" i="3"/>
  <c r="B3587" i="3"/>
  <c r="D3587" i="3"/>
  <c r="F3587" i="3"/>
  <c r="C3587" i="3"/>
  <c r="H3587" i="3"/>
  <c r="J3587" i="3" s="1"/>
  <c r="L3584" i="3"/>
  <c r="O3584" i="3" s="1"/>
  <c r="K3585" i="3" s="1"/>
  <c r="M4339" i="3" l="1"/>
  <c r="I4339" i="3"/>
  <c r="N4339" i="3"/>
  <c r="A4340" i="3"/>
  <c r="G4339" i="3"/>
  <c r="B3588" i="3"/>
  <c r="C3588" i="3"/>
  <c r="F3588" i="3"/>
  <c r="H3588" i="3"/>
  <c r="D3588" i="3"/>
  <c r="E3588" i="3"/>
  <c r="J3586" i="3"/>
  <c r="P3586" i="3" s="1"/>
  <c r="L3585" i="3"/>
  <c r="O3585" i="3" s="1"/>
  <c r="K3586" i="3" s="1"/>
  <c r="P3584" i="3"/>
  <c r="M4340" i="3" l="1"/>
  <c r="I4340" i="3"/>
  <c r="N4340" i="3"/>
  <c r="A4341" i="3"/>
  <c r="G4340" i="3"/>
  <c r="D3589" i="3"/>
  <c r="E3589" i="3"/>
  <c r="B3589" i="3"/>
  <c r="F3589" i="3"/>
  <c r="C3589" i="3"/>
  <c r="P3585" i="3"/>
  <c r="J3588" i="3"/>
  <c r="L3586" i="3"/>
  <c r="O3586" i="3" s="1"/>
  <c r="K3587" i="3" s="1"/>
  <c r="M4341" i="3" l="1"/>
  <c r="I4341" i="3"/>
  <c r="N4341" i="3"/>
  <c r="A4342" i="3"/>
  <c r="G4341" i="3"/>
  <c r="L3587" i="3"/>
  <c r="O3587" i="3" s="1"/>
  <c r="K3588" i="3" s="1"/>
  <c r="H3589" i="3"/>
  <c r="P3587" i="3"/>
  <c r="M4342" i="3" l="1"/>
  <c r="I4342" i="3"/>
  <c r="N4342" i="3"/>
  <c r="A4343" i="3"/>
  <c r="G4342" i="3"/>
  <c r="J3589" i="3"/>
  <c r="H3590" i="3"/>
  <c r="B3590" i="3"/>
  <c r="C3590" i="3"/>
  <c r="F3590" i="3"/>
  <c r="D3590" i="3"/>
  <c r="E3590" i="3"/>
  <c r="L3588" i="3"/>
  <c r="O3588" i="3" s="1"/>
  <c r="K3589" i="3" s="1"/>
  <c r="M4343" i="3" l="1"/>
  <c r="I4343" i="3"/>
  <c r="N4343" i="3"/>
  <c r="A4344" i="3"/>
  <c r="G4343" i="3"/>
  <c r="F3591" i="3"/>
  <c r="C3591" i="3"/>
  <c r="D3591" i="3"/>
  <c r="E3591" i="3"/>
  <c r="B3591" i="3"/>
  <c r="J3590" i="3"/>
  <c r="P3589" i="3" s="1"/>
  <c r="L3589" i="3"/>
  <c r="O3589" i="3" s="1"/>
  <c r="K3590" i="3" s="1"/>
  <c r="P3588" i="3"/>
  <c r="M4344" i="3" l="1"/>
  <c r="I4344" i="3"/>
  <c r="N4344" i="3"/>
  <c r="A4345" i="3"/>
  <c r="G4344" i="3"/>
  <c r="L3590" i="3"/>
  <c r="O3590" i="3" s="1"/>
  <c r="K3591" i="3" s="1"/>
  <c r="H3591" i="3"/>
  <c r="M4345" i="3" l="1"/>
  <c r="I4345" i="3"/>
  <c r="N4345" i="3"/>
  <c r="A4346" i="3"/>
  <c r="G4345" i="3"/>
  <c r="J3591" i="3"/>
  <c r="L3591" i="3"/>
  <c r="O3591" i="3" s="1"/>
  <c r="K3592" i="3" s="1"/>
  <c r="B3592" i="3"/>
  <c r="C3592" i="3"/>
  <c r="E3592" i="3"/>
  <c r="F3592" i="3"/>
  <c r="D3592" i="3"/>
  <c r="H3592" i="3"/>
  <c r="M4346" i="3" l="1"/>
  <c r="I4346" i="3"/>
  <c r="N4346" i="3"/>
  <c r="A4347" i="3"/>
  <c r="G4346" i="3"/>
  <c r="B3593" i="3"/>
  <c r="F3593" i="3"/>
  <c r="D3593" i="3"/>
  <c r="C3593" i="3"/>
  <c r="E3593" i="3"/>
  <c r="P3590" i="3"/>
  <c r="M4347" i="3" l="1"/>
  <c r="I4347" i="3"/>
  <c r="N4347" i="3"/>
  <c r="A4348" i="3"/>
  <c r="G4347" i="3"/>
  <c r="D3594" i="3"/>
  <c r="C3594" i="3"/>
  <c r="E3594" i="3"/>
  <c r="B3594" i="3"/>
  <c r="F3594" i="3"/>
  <c r="J3592" i="3"/>
  <c r="H3593" i="3"/>
  <c r="L3592" i="3"/>
  <c r="O3592" i="3" s="1"/>
  <c r="K3593" i="3" s="1"/>
  <c r="M4348" i="3" l="1"/>
  <c r="I4348" i="3"/>
  <c r="N4348" i="3"/>
  <c r="A4349" i="3"/>
  <c r="G4348" i="3"/>
  <c r="J3593" i="3"/>
  <c r="L3593" i="3"/>
  <c r="O3593" i="3" s="1"/>
  <c r="K3594" i="3" s="1"/>
  <c r="H3594" i="3"/>
  <c r="P3592" i="3"/>
  <c r="P3591" i="3"/>
  <c r="M4349" i="3" l="1"/>
  <c r="I4349" i="3"/>
  <c r="N4349" i="3"/>
  <c r="A4350" i="3"/>
  <c r="G4349" i="3"/>
  <c r="J3594" i="3"/>
  <c r="L3594" i="3"/>
  <c r="O3594" i="3" s="1"/>
  <c r="C3595" i="3"/>
  <c r="E3595" i="3"/>
  <c r="F3595" i="3"/>
  <c r="B3595" i="3"/>
  <c r="D3595" i="3"/>
  <c r="P3593" i="3"/>
  <c r="M4350" i="3" l="1"/>
  <c r="I4350" i="3"/>
  <c r="N4350" i="3"/>
  <c r="A4351" i="3"/>
  <c r="G4350" i="3"/>
  <c r="D3596" i="3"/>
  <c r="C3596" i="3"/>
  <c r="B3596" i="3"/>
  <c r="F3596" i="3"/>
  <c r="E3596" i="3"/>
  <c r="K3595" i="3"/>
  <c r="J3595" i="3"/>
  <c r="H3595" i="3"/>
  <c r="M4351" i="3" l="1"/>
  <c r="I4351" i="3"/>
  <c r="N4351" i="3"/>
  <c r="A4352" i="3"/>
  <c r="G4351" i="3"/>
  <c r="C3597" i="3"/>
  <c r="F3597" i="3"/>
  <c r="E3597" i="3"/>
  <c r="D3597" i="3"/>
  <c r="B3597" i="3"/>
  <c r="H3596" i="3"/>
  <c r="L3595" i="3"/>
  <c r="O3595" i="3" s="1"/>
  <c r="K3596" i="3" s="1"/>
  <c r="J3596" i="3"/>
  <c r="P3595" i="3" s="1"/>
  <c r="P3594" i="3"/>
  <c r="M4352" i="3" l="1"/>
  <c r="I4352" i="3"/>
  <c r="N4352" i="3"/>
  <c r="A4353" i="3"/>
  <c r="G4352" i="3"/>
  <c r="E3598" i="3"/>
  <c r="B3598" i="3"/>
  <c r="H3598" i="3" s="1"/>
  <c r="F3598" i="3"/>
  <c r="C3598" i="3"/>
  <c r="D3598" i="3"/>
  <c r="H3597" i="3"/>
  <c r="J3597" i="3" s="1"/>
  <c r="L3596" i="3"/>
  <c r="O3596" i="3" s="1"/>
  <c r="K3597" i="3" s="1"/>
  <c r="M4353" i="3" l="1"/>
  <c r="I4353" i="3"/>
  <c r="N4353" i="3"/>
  <c r="A4354" i="3"/>
  <c r="G4353" i="3"/>
  <c r="P3596" i="3"/>
  <c r="L3597" i="3"/>
  <c r="O3597" i="3" s="1"/>
  <c r="K3598" i="3" s="1"/>
  <c r="M4354" i="3" l="1"/>
  <c r="I4354" i="3"/>
  <c r="N4354" i="3"/>
  <c r="A4355" i="3"/>
  <c r="G4354" i="3"/>
  <c r="F3599" i="3"/>
  <c r="E3599" i="3"/>
  <c r="J3599" i="3"/>
  <c r="C3599" i="3"/>
  <c r="B3599" i="3"/>
  <c r="H3599" i="3"/>
  <c r="D3599" i="3"/>
  <c r="L3598" i="3"/>
  <c r="O3598" i="3" s="1"/>
  <c r="K3599" i="3" s="1"/>
  <c r="J3598" i="3"/>
  <c r="M4355" i="3" l="1"/>
  <c r="I4355" i="3"/>
  <c r="N4355" i="3"/>
  <c r="A4356" i="3"/>
  <c r="G4355" i="3"/>
  <c r="B3600" i="3"/>
  <c r="H3600" i="3"/>
  <c r="C3600" i="3"/>
  <c r="F3600" i="3"/>
  <c r="E3600" i="3"/>
  <c r="J3600" i="3" s="1"/>
  <c r="D3600" i="3"/>
  <c r="L3599" i="3"/>
  <c r="O3599" i="3" s="1"/>
  <c r="K3600" i="3" s="1"/>
  <c r="P3598" i="3"/>
  <c r="P3597" i="3"/>
  <c r="M4356" i="3" l="1"/>
  <c r="I4356" i="3"/>
  <c r="N4356" i="3"/>
  <c r="A4357" i="3"/>
  <c r="G4356" i="3"/>
  <c r="P3599" i="3"/>
  <c r="L3600" i="3"/>
  <c r="O3600" i="3" s="1"/>
  <c r="K3601" i="3" s="1"/>
  <c r="E3601" i="3"/>
  <c r="F3601" i="3"/>
  <c r="C3601" i="3"/>
  <c r="B3601" i="3"/>
  <c r="D3601" i="3"/>
  <c r="M4357" i="3" l="1"/>
  <c r="I4357" i="3"/>
  <c r="N4357" i="3"/>
  <c r="A4358" i="3"/>
  <c r="G4357" i="3"/>
  <c r="B3602" i="3"/>
  <c r="E3602" i="3"/>
  <c r="D3602" i="3"/>
  <c r="F3602" i="3"/>
  <c r="C3602" i="3"/>
  <c r="H3601" i="3"/>
  <c r="M4358" i="3" l="1"/>
  <c r="I4358" i="3"/>
  <c r="N4358" i="3"/>
  <c r="A4359" i="3"/>
  <c r="G4358" i="3"/>
  <c r="F3603" i="3"/>
  <c r="E3603" i="3"/>
  <c r="B3603" i="3"/>
  <c r="D3603" i="3"/>
  <c r="C3603" i="3"/>
  <c r="J3601" i="3"/>
  <c r="L3601" i="3"/>
  <c r="O3601" i="3" s="1"/>
  <c r="K3602" i="3" s="1"/>
  <c r="H3602" i="3"/>
  <c r="M4359" i="3" l="1"/>
  <c r="I4359" i="3"/>
  <c r="N4359" i="3"/>
  <c r="A4360" i="3"/>
  <c r="G4359" i="3"/>
  <c r="H3603" i="3"/>
  <c r="J3602" i="3"/>
  <c r="L3602" i="3"/>
  <c r="O3602" i="3" s="1"/>
  <c r="K3603" i="3" s="1"/>
  <c r="P3601" i="3"/>
  <c r="P3600" i="3"/>
  <c r="M4360" i="3" l="1"/>
  <c r="I4360" i="3"/>
  <c r="N4360" i="3"/>
  <c r="A4361" i="3"/>
  <c r="G4360" i="3"/>
  <c r="J3603" i="3"/>
  <c r="E3604" i="3"/>
  <c r="C3604" i="3"/>
  <c r="B3604" i="3"/>
  <c r="D3604" i="3"/>
  <c r="F3604" i="3"/>
  <c r="M4361" i="3" l="1"/>
  <c r="I4361" i="3"/>
  <c r="N4361" i="3"/>
  <c r="A4362" i="3"/>
  <c r="G4361" i="3"/>
  <c r="B3605" i="3"/>
  <c r="E3605" i="3"/>
  <c r="C3605" i="3"/>
  <c r="D3605" i="3"/>
  <c r="F3605" i="3"/>
  <c r="H3604" i="3"/>
  <c r="P3602" i="3"/>
  <c r="L3603" i="3"/>
  <c r="O3603" i="3" s="1"/>
  <c r="K3604" i="3" s="1"/>
  <c r="M4362" i="3" l="1"/>
  <c r="I4362" i="3"/>
  <c r="N4362" i="3"/>
  <c r="A4363" i="3"/>
  <c r="G4362" i="3"/>
  <c r="J3604" i="3"/>
  <c r="H3605" i="3"/>
  <c r="L3604" i="3"/>
  <c r="E3606" i="3"/>
  <c r="F3606" i="3"/>
  <c r="B3606" i="3"/>
  <c r="H3606" i="3"/>
  <c r="C3606" i="3"/>
  <c r="D3606" i="3"/>
  <c r="O3604" i="3"/>
  <c r="K3605" i="3" s="1"/>
  <c r="M4363" i="3" l="1"/>
  <c r="I4363" i="3"/>
  <c r="N4363" i="3"/>
  <c r="A4364" i="3"/>
  <c r="G4363" i="3"/>
  <c r="D3607" i="3"/>
  <c r="C3607" i="3"/>
  <c r="H3607" i="3"/>
  <c r="J3607" i="3" s="1"/>
  <c r="E3607" i="3"/>
  <c r="B3607" i="3"/>
  <c r="F3607" i="3"/>
  <c r="J3606" i="3"/>
  <c r="J3605" i="3"/>
  <c r="L3605" i="3"/>
  <c r="O3605" i="3" s="1"/>
  <c r="K3606" i="3" s="1"/>
  <c r="P3604" i="3"/>
  <c r="P3603" i="3"/>
  <c r="M4364" i="3" l="1"/>
  <c r="I4364" i="3"/>
  <c r="N4364" i="3"/>
  <c r="A4365" i="3"/>
  <c r="G4364" i="3"/>
  <c r="L3606" i="3"/>
  <c r="O3606" i="3" s="1"/>
  <c r="K3607" i="3" s="1"/>
  <c r="P3606" i="3"/>
  <c r="D3608" i="3"/>
  <c r="E3608" i="3"/>
  <c r="C3608" i="3"/>
  <c r="F3608" i="3"/>
  <c r="B3608" i="3"/>
  <c r="P3605" i="3"/>
  <c r="M4365" i="3" l="1"/>
  <c r="I4365" i="3"/>
  <c r="N4365" i="3"/>
  <c r="A4366" i="3"/>
  <c r="G4365" i="3"/>
  <c r="L3607" i="3"/>
  <c r="O3607" i="3" s="1"/>
  <c r="K3608" i="3" s="1"/>
  <c r="H3608" i="3"/>
  <c r="M4366" i="3" l="1"/>
  <c r="I4366" i="3"/>
  <c r="N4366" i="3"/>
  <c r="G4366" i="3"/>
  <c r="A4367" i="3"/>
  <c r="J3608" i="3"/>
  <c r="L3608" i="3"/>
  <c r="O3608" i="3"/>
  <c r="H3609" i="3"/>
  <c r="B3609" i="3"/>
  <c r="D3609" i="3"/>
  <c r="F3609" i="3"/>
  <c r="C3609" i="3"/>
  <c r="E3609" i="3"/>
  <c r="M4367" i="3" l="1"/>
  <c r="I4367" i="3"/>
  <c r="N4367" i="3"/>
  <c r="G4367" i="3"/>
  <c r="A4368" i="3"/>
  <c r="F3610" i="3"/>
  <c r="C3610" i="3"/>
  <c r="E3610" i="3"/>
  <c r="D3610" i="3"/>
  <c r="B3610" i="3"/>
  <c r="J3609" i="3"/>
  <c r="K3609" i="3"/>
  <c r="P3608" i="3"/>
  <c r="P3607" i="3"/>
  <c r="M4368" i="3" l="1"/>
  <c r="I4368" i="3"/>
  <c r="N4368" i="3"/>
  <c r="A4369" i="3"/>
  <c r="G4368" i="3"/>
  <c r="E3611" i="3"/>
  <c r="B3611" i="3"/>
  <c r="D3611" i="3"/>
  <c r="F3611" i="3"/>
  <c r="C3611" i="3"/>
  <c r="L3609" i="3"/>
  <c r="O3609" i="3" s="1"/>
  <c r="K3610" i="3" s="1"/>
  <c r="H3610" i="3"/>
  <c r="M4369" i="3" l="1"/>
  <c r="I4369" i="3"/>
  <c r="N4369" i="3"/>
  <c r="A4370" i="3"/>
  <c r="G4369" i="3"/>
  <c r="J3610" i="3"/>
  <c r="H3611" i="3"/>
  <c r="L3610" i="3"/>
  <c r="O3610" i="3" s="1"/>
  <c r="K3611" i="3" s="1"/>
  <c r="D3612" i="3"/>
  <c r="F3612" i="3"/>
  <c r="E3612" i="3"/>
  <c r="C3612" i="3"/>
  <c r="B3612" i="3"/>
  <c r="J3611" i="3"/>
  <c r="M4370" i="3" l="1"/>
  <c r="I4370" i="3"/>
  <c r="N4370" i="3"/>
  <c r="A4371" i="3"/>
  <c r="G4370" i="3"/>
  <c r="L3611" i="3"/>
  <c r="O3611" i="3" s="1"/>
  <c r="K3612" i="3" s="1"/>
  <c r="P3610" i="3"/>
  <c r="P3609" i="3"/>
  <c r="H3612" i="3"/>
  <c r="M4371" i="3" l="1"/>
  <c r="I4371" i="3"/>
  <c r="N4371" i="3"/>
  <c r="A4372" i="3"/>
  <c r="G4371" i="3"/>
  <c r="J3612" i="3"/>
  <c r="F3613" i="3"/>
  <c r="C3613" i="3"/>
  <c r="D3613" i="3"/>
  <c r="B3613" i="3"/>
  <c r="E3613" i="3"/>
  <c r="M4372" i="3" l="1"/>
  <c r="I4372" i="3"/>
  <c r="N4372" i="3"/>
  <c r="A4373" i="3"/>
  <c r="G4372" i="3"/>
  <c r="C3614" i="3"/>
  <c r="E3614" i="3"/>
  <c r="B3614" i="3"/>
  <c r="D3614" i="3"/>
  <c r="F3614" i="3"/>
  <c r="L3612" i="3"/>
  <c r="O3612" i="3" s="1"/>
  <c r="K3613" i="3" s="1"/>
  <c r="H3613" i="3"/>
  <c r="P3611" i="3"/>
  <c r="M4373" i="3" l="1"/>
  <c r="I4373" i="3"/>
  <c r="N4373" i="3"/>
  <c r="A4374" i="3"/>
  <c r="G4373" i="3"/>
  <c r="J3613" i="3"/>
  <c r="L3613" i="3"/>
  <c r="O3613" i="3" s="1"/>
  <c r="K3614" i="3" s="1"/>
  <c r="H3614" i="3"/>
  <c r="J3614" i="3"/>
  <c r="M4374" i="3" l="1"/>
  <c r="I4374" i="3"/>
  <c r="N4374" i="3"/>
  <c r="A4375" i="3"/>
  <c r="G4374" i="3"/>
  <c r="P3613" i="3"/>
  <c r="P3612" i="3"/>
  <c r="F3615" i="3"/>
  <c r="C3615" i="3"/>
  <c r="E3615" i="3"/>
  <c r="D3615" i="3"/>
  <c r="B3615" i="3"/>
  <c r="H3615" i="3"/>
  <c r="M4375" i="3" l="1"/>
  <c r="I4375" i="3"/>
  <c r="N4375" i="3"/>
  <c r="A4376" i="3"/>
  <c r="G4375" i="3"/>
  <c r="C3616" i="3"/>
  <c r="B3616" i="3"/>
  <c r="F3616" i="3"/>
  <c r="D3616" i="3"/>
  <c r="E3616" i="3"/>
  <c r="J3615" i="3"/>
  <c r="L3614" i="3"/>
  <c r="O3614" i="3" s="1"/>
  <c r="K3615" i="3" s="1"/>
  <c r="M4376" i="3" l="1"/>
  <c r="I4376" i="3"/>
  <c r="N4376" i="3"/>
  <c r="A4377" i="3"/>
  <c r="G4376" i="3"/>
  <c r="P3614" i="3"/>
  <c r="J3616" i="3"/>
  <c r="H3616" i="3"/>
  <c r="L3615" i="3"/>
  <c r="O3615" i="3" s="1"/>
  <c r="K3616" i="3" s="1"/>
  <c r="M4377" i="3" l="1"/>
  <c r="I4377" i="3"/>
  <c r="N4377" i="3"/>
  <c r="A4378" i="3"/>
  <c r="G4377" i="3"/>
  <c r="P3615" i="3"/>
  <c r="F3617" i="3"/>
  <c r="C3617" i="3"/>
  <c r="D3617" i="3"/>
  <c r="B3617" i="3"/>
  <c r="E3617" i="3"/>
  <c r="J3617" i="3" s="1"/>
  <c r="H3617" i="3"/>
  <c r="L3616" i="3"/>
  <c r="O3616" i="3" s="1"/>
  <c r="K3617" i="3" s="1"/>
  <c r="M4378" i="3" l="1"/>
  <c r="I4378" i="3"/>
  <c r="N4378" i="3"/>
  <c r="A4379" i="3"/>
  <c r="G4378" i="3"/>
  <c r="P3616" i="3"/>
  <c r="B3618" i="3"/>
  <c r="F3618" i="3"/>
  <c r="E3618" i="3"/>
  <c r="J3618" i="3" s="1"/>
  <c r="H3618" i="3"/>
  <c r="D3618" i="3"/>
  <c r="C3618" i="3"/>
  <c r="M4379" i="3" l="1"/>
  <c r="I4379" i="3"/>
  <c r="N4379" i="3"/>
  <c r="A4380" i="3"/>
  <c r="G4379" i="3"/>
  <c r="F3619" i="3"/>
  <c r="E3619" i="3"/>
  <c r="C3619" i="3"/>
  <c r="B3619" i="3"/>
  <c r="D3619" i="3"/>
  <c r="H3619" i="3"/>
  <c r="J3619" i="3" s="1"/>
  <c r="P3617" i="3"/>
  <c r="L3618" i="3"/>
  <c r="L3617" i="3"/>
  <c r="O3617" i="3" s="1"/>
  <c r="K3618" i="3" s="1"/>
  <c r="M4380" i="3" l="1"/>
  <c r="I4380" i="3"/>
  <c r="N4380" i="3"/>
  <c r="A4381" i="3"/>
  <c r="G4380" i="3"/>
  <c r="B3620" i="3"/>
  <c r="F3620" i="3"/>
  <c r="C3620" i="3"/>
  <c r="H3620" i="3"/>
  <c r="D3620" i="3"/>
  <c r="E3620" i="3"/>
  <c r="P3618" i="3"/>
  <c r="O3618" i="3"/>
  <c r="K3619" i="3" s="1"/>
  <c r="M4381" i="3" l="1"/>
  <c r="I4381" i="3"/>
  <c r="N4381" i="3"/>
  <c r="A4382" i="3"/>
  <c r="G4381" i="3"/>
  <c r="B3621" i="3"/>
  <c r="D3621" i="3"/>
  <c r="C3621" i="3"/>
  <c r="E3621" i="3"/>
  <c r="F3621" i="3"/>
  <c r="L3619" i="3"/>
  <c r="O3619" i="3" s="1"/>
  <c r="K3620" i="3" s="1"/>
  <c r="J3620" i="3"/>
  <c r="M4382" i="3" l="1"/>
  <c r="I4382" i="3"/>
  <c r="N4382" i="3"/>
  <c r="A4383" i="3"/>
  <c r="G4382" i="3"/>
  <c r="L3620" i="3"/>
  <c r="O3620" i="3" s="1"/>
  <c r="K3621" i="3" s="1"/>
  <c r="H3621" i="3"/>
  <c r="P3619" i="3"/>
  <c r="M4383" i="3" l="1"/>
  <c r="I4383" i="3"/>
  <c r="N4383" i="3"/>
  <c r="A4384" i="3"/>
  <c r="G4383" i="3"/>
  <c r="J3621" i="3"/>
  <c r="D3622" i="3"/>
  <c r="C3622" i="3"/>
  <c r="F3622" i="3"/>
  <c r="E3622" i="3"/>
  <c r="B3622" i="3"/>
  <c r="M4384" i="3" l="1"/>
  <c r="I4384" i="3"/>
  <c r="N4384" i="3"/>
  <c r="A4385" i="3"/>
  <c r="G4384" i="3"/>
  <c r="C3623" i="3"/>
  <c r="D3623" i="3"/>
  <c r="E3623" i="3"/>
  <c r="F3623" i="3"/>
  <c r="B3623" i="3"/>
  <c r="L3621" i="3"/>
  <c r="O3621" i="3" s="1"/>
  <c r="K3622" i="3" s="1"/>
  <c r="H3622" i="3"/>
  <c r="P3620" i="3"/>
  <c r="M4385" i="3" l="1"/>
  <c r="I4385" i="3"/>
  <c r="N4385" i="3"/>
  <c r="A4386" i="3"/>
  <c r="G4385" i="3"/>
  <c r="L3622" i="3"/>
  <c r="O3622" i="3" s="1"/>
  <c r="K3623" i="3" s="1"/>
  <c r="J3622" i="3"/>
  <c r="H3623" i="3"/>
  <c r="M4386" i="3" l="1"/>
  <c r="I4386" i="3"/>
  <c r="N4386" i="3"/>
  <c r="A4387" i="3"/>
  <c r="G4386" i="3"/>
  <c r="J3623" i="3"/>
  <c r="P3622" i="3"/>
  <c r="P3621" i="3"/>
  <c r="H3624" i="3"/>
  <c r="D3624" i="3"/>
  <c r="B3624" i="3"/>
  <c r="C3624" i="3"/>
  <c r="E3624" i="3"/>
  <c r="J3624" i="3"/>
  <c r="F3624" i="3"/>
  <c r="M4387" i="3" l="1"/>
  <c r="I4387" i="3"/>
  <c r="N4387" i="3"/>
  <c r="A4388" i="3"/>
  <c r="G4387" i="3"/>
  <c r="B3625" i="3"/>
  <c r="H3625" i="3" s="1"/>
  <c r="D3625" i="3"/>
  <c r="F3625" i="3"/>
  <c r="E3625" i="3"/>
  <c r="C3625" i="3"/>
  <c r="L3623" i="3"/>
  <c r="O3623" i="3" s="1"/>
  <c r="K3624" i="3" s="1"/>
  <c r="P3623" i="3"/>
  <c r="M4388" i="3" l="1"/>
  <c r="I4388" i="3"/>
  <c r="N4388" i="3"/>
  <c r="A4389" i="3"/>
  <c r="G4388" i="3"/>
  <c r="L3624" i="3"/>
  <c r="O3624" i="3" s="1"/>
  <c r="K3625" i="3" s="1"/>
  <c r="J3625" i="3"/>
  <c r="M4389" i="3" l="1"/>
  <c r="I4389" i="3"/>
  <c r="N4389" i="3"/>
  <c r="A4390" i="3"/>
  <c r="G4389" i="3"/>
  <c r="P3624" i="3"/>
  <c r="D3626" i="3"/>
  <c r="F3626" i="3"/>
  <c r="C3626" i="3"/>
  <c r="E3626" i="3"/>
  <c r="J3626" i="3" s="1"/>
  <c r="B3626" i="3"/>
  <c r="H3626" i="3"/>
  <c r="M4390" i="3" l="1"/>
  <c r="I4390" i="3"/>
  <c r="N4390" i="3"/>
  <c r="A4391" i="3"/>
  <c r="G4390" i="3"/>
  <c r="E3627" i="3"/>
  <c r="C3627" i="3"/>
  <c r="B3627" i="3"/>
  <c r="F3627" i="3"/>
  <c r="D3627" i="3"/>
  <c r="H3627" i="3"/>
  <c r="J3627" i="3" s="1"/>
  <c r="P3625" i="3"/>
  <c r="L3625" i="3"/>
  <c r="O3625" i="3" s="1"/>
  <c r="K3626" i="3" s="1"/>
  <c r="M4391" i="3" l="1"/>
  <c r="I4391" i="3"/>
  <c r="N4391" i="3"/>
  <c r="A4392" i="3"/>
  <c r="G4391" i="3"/>
  <c r="P3626" i="3"/>
  <c r="L3626" i="3"/>
  <c r="O3626" i="3" s="1"/>
  <c r="K3627" i="3" s="1"/>
  <c r="E3628" i="3"/>
  <c r="B3628" i="3"/>
  <c r="D3628" i="3"/>
  <c r="C3628" i="3"/>
  <c r="H3628" i="3"/>
  <c r="F3628" i="3"/>
  <c r="J3628" i="3"/>
  <c r="M4392" i="3" l="1"/>
  <c r="I4392" i="3"/>
  <c r="N4392" i="3"/>
  <c r="A4393" i="3"/>
  <c r="G4392" i="3"/>
  <c r="P3627" i="3"/>
  <c r="F3629" i="3"/>
  <c r="C3629" i="3"/>
  <c r="D3629" i="3"/>
  <c r="E3629" i="3"/>
  <c r="B3629" i="3"/>
  <c r="L3627" i="3"/>
  <c r="O3627" i="3" s="1"/>
  <c r="K3628" i="3" s="1"/>
  <c r="M4393" i="3" l="1"/>
  <c r="I4393" i="3"/>
  <c r="N4393" i="3"/>
  <c r="A4394" i="3"/>
  <c r="G4393" i="3"/>
  <c r="L3628" i="3"/>
  <c r="O3628" i="3" s="1"/>
  <c r="K3629" i="3" s="1"/>
  <c r="D3630" i="3"/>
  <c r="B3630" i="3"/>
  <c r="C3630" i="3"/>
  <c r="F3630" i="3"/>
  <c r="E3630" i="3"/>
  <c r="H3629" i="3"/>
  <c r="M4394" i="3" l="1"/>
  <c r="I4394" i="3"/>
  <c r="N4394" i="3"/>
  <c r="A4395" i="3"/>
  <c r="G4394" i="3"/>
  <c r="F3631" i="3"/>
  <c r="E3631" i="3"/>
  <c r="B3631" i="3"/>
  <c r="D3631" i="3"/>
  <c r="C3631" i="3"/>
  <c r="J3629" i="3"/>
  <c r="H3630" i="3"/>
  <c r="L3629" i="3"/>
  <c r="O3629" i="3" s="1"/>
  <c r="K3630" i="3" s="1"/>
  <c r="M4395" i="3" l="1"/>
  <c r="I4395" i="3"/>
  <c r="N4395" i="3"/>
  <c r="A4396" i="3"/>
  <c r="G4395" i="3"/>
  <c r="D3632" i="3"/>
  <c r="F3632" i="3"/>
  <c r="E3632" i="3"/>
  <c r="B3632" i="3"/>
  <c r="C3632" i="3"/>
  <c r="J3630" i="3"/>
  <c r="H3631" i="3"/>
  <c r="J3631" i="3"/>
  <c r="P3628" i="3"/>
  <c r="M4396" i="3" l="1"/>
  <c r="I4396" i="3"/>
  <c r="N4396" i="3"/>
  <c r="A4397" i="3"/>
  <c r="G4396" i="3"/>
  <c r="P3630" i="3"/>
  <c r="H3632" i="3"/>
  <c r="L3630" i="3"/>
  <c r="O3630" i="3" s="1"/>
  <c r="K3631" i="3" s="1"/>
  <c r="L3631" i="3"/>
  <c r="P3629" i="3"/>
  <c r="M4397" i="3" l="1"/>
  <c r="I4397" i="3"/>
  <c r="N4397" i="3"/>
  <c r="A4398" i="3"/>
  <c r="G4397" i="3"/>
  <c r="F3633" i="3"/>
  <c r="B3633" i="3"/>
  <c r="D3633" i="3"/>
  <c r="E3633" i="3"/>
  <c r="C3633" i="3"/>
  <c r="O3631" i="3"/>
  <c r="K3632" i="3" s="1"/>
  <c r="J3632" i="3"/>
  <c r="M4398" i="3" l="1"/>
  <c r="I4398" i="3"/>
  <c r="N4398" i="3"/>
  <c r="A4399" i="3"/>
  <c r="G4398" i="3"/>
  <c r="B3634" i="3"/>
  <c r="D3634" i="3"/>
  <c r="E3634" i="3"/>
  <c r="F3634" i="3"/>
  <c r="C3634" i="3"/>
  <c r="H3633" i="3"/>
  <c r="P3631" i="3"/>
  <c r="L3632" i="3"/>
  <c r="O3632" i="3" s="1"/>
  <c r="K3633" i="3" s="1"/>
  <c r="M4399" i="3" l="1"/>
  <c r="I4399" i="3"/>
  <c r="N4399" i="3"/>
  <c r="A4400" i="3"/>
  <c r="G4399" i="3"/>
  <c r="J3633" i="3"/>
  <c r="H3634" i="3"/>
  <c r="L3633" i="3"/>
  <c r="O3633" i="3" s="1"/>
  <c r="K3634" i="3" s="1"/>
  <c r="B3635" i="3"/>
  <c r="H3635" i="3" s="1"/>
  <c r="J3635" i="3" s="1"/>
  <c r="E3635" i="3"/>
  <c r="C3635" i="3"/>
  <c r="F3635" i="3"/>
  <c r="D3635" i="3"/>
  <c r="M4400" i="3" l="1"/>
  <c r="I4400" i="3"/>
  <c r="N4400" i="3"/>
  <c r="A4401" i="3"/>
  <c r="G4400" i="3"/>
  <c r="F3636" i="3"/>
  <c r="E3636" i="3"/>
  <c r="D3636" i="3"/>
  <c r="B3636" i="3"/>
  <c r="H3636" i="3"/>
  <c r="C3636" i="3"/>
  <c r="J3634" i="3"/>
  <c r="P3634" i="3" s="1"/>
  <c r="P3633" i="3"/>
  <c r="P3632" i="3"/>
  <c r="M4401" i="3" l="1"/>
  <c r="I4401" i="3"/>
  <c r="N4401" i="3"/>
  <c r="A4402" i="3"/>
  <c r="G4401" i="3"/>
  <c r="J3636" i="3"/>
  <c r="F3637" i="3"/>
  <c r="C3637" i="3"/>
  <c r="D3637" i="3"/>
  <c r="B3637" i="3"/>
  <c r="H3637" i="3" s="1"/>
  <c r="E3637" i="3"/>
  <c r="L3634" i="3"/>
  <c r="O3634" i="3" s="1"/>
  <c r="K3635" i="3" s="1"/>
  <c r="M4402" i="3" l="1"/>
  <c r="I4402" i="3"/>
  <c r="N4402" i="3"/>
  <c r="A4403" i="3"/>
  <c r="G4402" i="3"/>
  <c r="P3635" i="3"/>
  <c r="O3635" i="3"/>
  <c r="K3636" i="3" s="1"/>
  <c r="L3635" i="3"/>
  <c r="B3638" i="3"/>
  <c r="D3638" i="3"/>
  <c r="C3638" i="3"/>
  <c r="F3638" i="3"/>
  <c r="E3638" i="3"/>
  <c r="J3637" i="3"/>
  <c r="M4403" i="3" l="1"/>
  <c r="I4403" i="3"/>
  <c r="N4403" i="3"/>
  <c r="G4403" i="3"/>
  <c r="A4404" i="3"/>
  <c r="C3639" i="3"/>
  <c r="F3639" i="3"/>
  <c r="E3639" i="3"/>
  <c r="D3639" i="3"/>
  <c r="B3639" i="3"/>
  <c r="L3636" i="3"/>
  <c r="O3636" i="3" s="1"/>
  <c r="K3637" i="3" s="1"/>
  <c r="P3636" i="3"/>
  <c r="H3638" i="3"/>
  <c r="M4404" i="3" l="1"/>
  <c r="I4404" i="3"/>
  <c r="N4404" i="3"/>
  <c r="A4405" i="3"/>
  <c r="G4404" i="3"/>
  <c r="L3637" i="3"/>
  <c r="O3637" i="3" s="1"/>
  <c r="K3638" i="3" s="1"/>
  <c r="C3640" i="3"/>
  <c r="F3640" i="3"/>
  <c r="B3640" i="3"/>
  <c r="E3640" i="3"/>
  <c r="D3640" i="3"/>
  <c r="J3638" i="3"/>
  <c r="H3639" i="3"/>
  <c r="M4405" i="3" l="1"/>
  <c r="I4405" i="3"/>
  <c r="N4405" i="3"/>
  <c r="G4405" i="3"/>
  <c r="A4406" i="3"/>
  <c r="D3641" i="3"/>
  <c r="F3641" i="3"/>
  <c r="C3641" i="3"/>
  <c r="B3641" i="3"/>
  <c r="E3641" i="3"/>
  <c r="J3639" i="3"/>
  <c r="L3638" i="3"/>
  <c r="O3638" i="3" s="1"/>
  <c r="K3639" i="3" s="1"/>
  <c r="H3640" i="3"/>
  <c r="P3638" i="3"/>
  <c r="P3637" i="3"/>
  <c r="M4406" i="3" l="1"/>
  <c r="I4406" i="3"/>
  <c r="N4406" i="3"/>
  <c r="G4406" i="3"/>
  <c r="A4407" i="3"/>
  <c r="D3642" i="3"/>
  <c r="B3642" i="3"/>
  <c r="E3642" i="3"/>
  <c r="C3642" i="3"/>
  <c r="F3642" i="3"/>
  <c r="L3639" i="3"/>
  <c r="O3639" i="3" s="1"/>
  <c r="K3640" i="3" s="1"/>
  <c r="J3640" i="3"/>
  <c r="P3639" i="3" s="1"/>
  <c r="H3641" i="3"/>
  <c r="H3642" i="3" s="1"/>
  <c r="M4407" i="3" l="1"/>
  <c r="I4407" i="3"/>
  <c r="N4407" i="3"/>
  <c r="A4408" i="3"/>
  <c r="G4407" i="3"/>
  <c r="J3642" i="3"/>
  <c r="B3643" i="3"/>
  <c r="H3643" i="3" s="1"/>
  <c r="E3643" i="3"/>
  <c r="F3643" i="3"/>
  <c r="C3643" i="3"/>
  <c r="D3643" i="3"/>
  <c r="O3640" i="3"/>
  <c r="K3641" i="3" s="1"/>
  <c r="J3641" i="3"/>
  <c r="P3641" i="3" s="1"/>
  <c r="L3640" i="3"/>
  <c r="M4408" i="3" l="1"/>
  <c r="I4408" i="3"/>
  <c r="N4408" i="3"/>
  <c r="A4409" i="3"/>
  <c r="G4408" i="3"/>
  <c r="P3640" i="3"/>
  <c r="L3641" i="3"/>
  <c r="J3643" i="3"/>
  <c r="O3641" i="3"/>
  <c r="K3642" i="3" s="1"/>
  <c r="M4409" i="3" l="1"/>
  <c r="I4409" i="3"/>
  <c r="N4409" i="3"/>
  <c r="A4410" i="3"/>
  <c r="G4409" i="3"/>
  <c r="D3644" i="3"/>
  <c r="C3644" i="3"/>
  <c r="F3644" i="3"/>
  <c r="E3644" i="3"/>
  <c r="B3644" i="3"/>
  <c r="P3642" i="3"/>
  <c r="L3642" i="3"/>
  <c r="O3642" i="3" s="1"/>
  <c r="K3643" i="3" s="1"/>
  <c r="M4410" i="3" l="1"/>
  <c r="I4410" i="3"/>
  <c r="N4410" i="3"/>
  <c r="G4410" i="3"/>
  <c r="A4411" i="3"/>
  <c r="D3645" i="3"/>
  <c r="F3645" i="3"/>
  <c r="C3645" i="3"/>
  <c r="B3645" i="3"/>
  <c r="E3645" i="3"/>
  <c r="H3644" i="3"/>
  <c r="L3643" i="3"/>
  <c r="O3643" i="3" s="1"/>
  <c r="K3644" i="3" s="1"/>
  <c r="M4411" i="3" l="1"/>
  <c r="I4411" i="3"/>
  <c r="N4411" i="3"/>
  <c r="G4411" i="3"/>
  <c r="A4412" i="3"/>
  <c r="J3644" i="3"/>
  <c r="L3644" i="3"/>
  <c r="O3644" i="3" s="1"/>
  <c r="K3645" i="3" s="1"/>
  <c r="H3645" i="3"/>
  <c r="M4412" i="3" l="1"/>
  <c r="I4412" i="3"/>
  <c r="N4412" i="3"/>
  <c r="G4412" i="3"/>
  <c r="A4413" i="3"/>
  <c r="J3645" i="3"/>
  <c r="L3645" i="3"/>
  <c r="O3645" i="3"/>
  <c r="P3643" i="3"/>
  <c r="P3644" i="3"/>
  <c r="E3646" i="3"/>
  <c r="C3646" i="3"/>
  <c r="D3646" i="3"/>
  <c r="B3646" i="3"/>
  <c r="F3646" i="3"/>
  <c r="K3646" i="3"/>
  <c r="M4413" i="3" l="1"/>
  <c r="I4413" i="3"/>
  <c r="N4413" i="3"/>
  <c r="A4414" i="3"/>
  <c r="G4413" i="3"/>
  <c r="E3647" i="3"/>
  <c r="C3647" i="3"/>
  <c r="D3647" i="3"/>
  <c r="F3647" i="3"/>
  <c r="B3647" i="3"/>
  <c r="H3646" i="3"/>
  <c r="M4414" i="3" l="1"/>
  <c r="I4414" i="3"/>
  <c r="N4414" i="3"/>
  <c r="A4415" i="3"/>
  <c r="G4414" i="3"/>
  <c r="C3648" i="3"/>
  <c r="B3648" i="3"/>
  <c r="D3648" i="3"/>
  <c r="F3648" i="3"/>
  <c r="E3648" i="3"/>
  <c r="J3646" i="3"/>
  <c r="L3646" i="3"/>
  <c r="O3646" i="3" s="1"/>
  <c r="K3647" i="3" s="1"/>
  <c r="H3647" i="3"/>
  <c r="M4415" i="3" l="1"/>
  <c r="I4415" i="3"/>
  <c r="N4415" i="3"/>
  <c r="A4416" i="3"/>
  <c r="G4415" i="3"/>
  <c r="C3649" i="3"/>
  <c r="B3649" i="3"/>
  <c r="D3649" i="3"/>
  <c r="E3649" i="3"/>
  <c r="F3649" i="3"/>
  <c r="J3647" i="3"/>
  <c r="L3647" i="3"/>
  <c r="O3647" i="3" s="1"/>
  <c r="K3648" i="3" s="1"/>
  <c r="H3648" i="3"/>
  <c r="P3646" i="3"/>
  <c r="P3645" i="3"/>
  <c r="M4416" i="3" l="1"/>
  <c r="I4416" i="3"/>
  <c r="N4416" i="3"/>
  <c r="A4417" i="3"/>
  <c r="G4416" i="3"/>
  <c r="F3650" i="3"/>
  <c r="B3650" i="3"/>
  <c r="D3650" i="3"/>
  <c r="E3650" i="3"/>
  <c r="C3650" i="3"/>
  <c r="J3648" i="3"/>
  <c r="L3648" i="3"/>
  <c r="O3648" i="3" s="1"/>
  <c r="K3649" i="3" s="1"/>
  <c r="H3649" i="3"/>
  <c r="P3647" i="3"/>
  <c r="M4417" i="3" l="1"/>
  <c r="I4417" i="3"/>
  <c r="N4417" i="3"/>
  <c r="A4418" i="3"/>
  <c r="G4417" i="3"/>
  <c r="E3651" i="3"/>
  <c r="F3651" i="3"/>
  <c r="D3651" i="3"/>
  <c r="C3651" i="3"/>
  <c r="B3651" i="3"/>
  <c r="J3649" i="3"/>
  <c r="H3650" i="3"/>
  <c r="J3650" i="3" s="1"/>
  <c r="L3649" i="3"/>
  <c r="O3649" i="3" s="1"/>
  <c r="K3650" i="3" s="1"/>
  <c r="P3648" i="3"/>
  <c r="M4418" i="3" l="1"/>
  <c r="I4418" i="3"/>
  <c r="N4418" i="3"/>
  <c r="A4419" i="3"/>
  <c r="G4418" i="3"/>
  <c r="E3652" i="3"/>
  <c r="D3652" i="3"/>
  <c r="C3652" i="3"/>
  <c r="F3652" i="3"/>
  <c r="B3652" i="3"/>
  <c r="H3651" i="3"/>
  <c r="L3650" i="3"/>
  <c r="O3650" i="3" s="1"/>
  <c r="K3651" i="3" s="1"/>
  <c r="P3649" i="3"/>
  <c r="M4419" i="3" l="1"/>
  <c r="I4419" i="3"/>
  <c r="N4419" i="3"/>
  <c r="A4420" i="3"/>
  <c r="G4419" i="3"/>
  <c r="E3653" i="3"/>
  <c r="D3653" i="3"/>
  <c r="F3653" i="3"/>
  <c r="B3653" i="3"/>
  <c r="C3653" i="3"/>
  <c r="J3651" i="3"/>
  <c r="L3651" i="3"/>
  <c r="O3651" i="3" s="1"/>
  <c r="K3652" i="3" s="1"/>
  <c r="H3652" i="3"/>
  <c r="M4420" i="3" l="1"/>
  <c r="I4420" i="3"/>
  <c r="N4420" i="3"/>
  <c r="A4421" i="3"/>
  <c r="G4420" i="3"/>
  <c r="E3654" i="3"/>
  <c r="D3654" i="3"/>
  <c r="F3654" i="3"/>
  <c r="B3654" i="3"/>
  <c r="C3654" i="3"/>
  <c r="H3654" i="3"/>
  <c r="J3654" i="3" s="1"/>
  <c r="P3650" i="3"/>
  <c r="H3653" i="3"/>
  <c r="J3653" i="3" s="1"/>
  <c r="L3652" i="3"/>
  <c r="O3652" i="3" s="1"/>
  <c r="K3653" i="3" s="1"/>
  <c r="J3652" i="3"/>
  <c r="P3652" i="3" s="1"/>
  <c r="M4421" i="3" l="1"/>
  <c r="I4421" i="3"/>
  <c r="N4421" i="3"/>
  <c r="A4422" i="3"/>
  <c r="G4421" i="3"/>
  <c r="B3655" i="3"/>
  <c r="H3655" i="3"/>
  <c r="J3655" i="3"/>
  <c r="P3654" i="3" s="1"/>
  <c r="D3655" i="3"/>
  <c r="C3655" i="3"/>
  <c r="E3655" i="3"/>
  <c r="F3655" i="3"/>
  <c r="P3651" i="3"/>
  <c r="L3653" i="3"/>
  <c r="O3653" i="3" s="1"/>
  <c r="K3654" i="3" s="1"/>
  <c r="P3653" i="3"/>
  <c r="M4422" i="3" l="1"/>
  <c r="I4422" i="3"/>
  <c r="N4422" i="3"/>
  <c r="A4423" i="3"/>
  <c r="G4422" i="3"/>
  <c r="C3656" i="3"/>
  <c r="D3656" i="3"/>
  <c r="F3656" i="3"/>
  <c r="E3656" i="3"/>
  <c r="B3656" i="3"/>
  <c r="H3656" i="3" s="1"/>
  <c r="L3654" i="3"/>
  <c r="O3654" i="3" s="1"/>
  <c r="K3655" i="3" s="1"/>
  <c r="M4423" i="3" l="1"/>
  <c r="I4423" i="3"/>
  <c r="N4423" i="3"/>
  <c r="A4424" i="3"/>
  <c r="G4423" i="3"/>
  <c r="L3655" i="3"/>
  <c r="O3655" i="3" s="1"/>
  <c r="K3656" i="3" s="1"/>
  <c r="M4424" i="3" l="1"/>
  <c r="I4424" i="3"/>
  <c r="N4424" i="3"/>
  <c r="A4425" i="3"/>
  <c r="G4424" i="3"/>
  <c r="C3657" i="3"/>
  <c r="D3657" i="3"/>
  <c r="E3657" i="3"/>
  <c r="F3657" i="3"/>
  <c r="B3657" i="3"/>
  <c r="J3656" i="3"/>
  <c r="L3656" i="3"/>
  <c r="O3656" i="3" s="1"/>
  <c r="M4425" i="3" l="1"/>
  <c r="I4425" i="3"/>
  <c r="N4425" i="3"/>
  <c r="A4426" i="3"/>
  <c r="G4425" i="3"/>
  <c r="B3658" i="3"/>
  <c r="C3658" i="3"/>
  <c r="E3658" i="3"/>
  <c r="D3658" i="3"/>
  <c r="F3658" i="3"/>
  <c r="H3657" i="3"/>
  <c r="K3657" i="3"/>
  <c r="P3655" i="3"/>
  <c r="J3657" i="3"/>
  <c r="M4426" i="3" l="1"/>
  <c r="I4426" i="3"/>
  <c r="N4426" i="3"/>
  <c r="A4427" i="3"/>
  <c r="G4426" i="3"/>
  <c r="D3659" i="3"/>
  <c r="E3659" i="3"/>
  <c r="C3659" i="3"/>
  <c r="F3659" i="3"/>
  <c r="B3659" i="3"/>
  <c r="H3658" i="3"/>
  <c r="P3656" i="3"/>
  <c r="M4427" i="3" l="1"/>
  <c r="I4427" i="3"/>
  <c r="N4427" i="3"/>
  <c r="A4428" i="3"/>
  <c r="G4427" i="3"/>
  <c r="J3658" i="3"/>
  <c r="H3659" i="3"/>
  <c r="J3659" i="3"/>
  <c r="L3657" i="3"/>
  <c r="O3657" i="3" s="1"/>
  <c r="K3658" i="3" s="1"/>
  <c r="M4428" i="3" l="1"/>
  <c r="I4428" i="3"/>
  <c r="N4428" i="3"/>
  <c r="A4429" i="3"/>
  <c r="G4428" i="3"/>
  <c r="L3658" i="3"/>
  <c r="O3658" i="3" s="1"/>
  <c r="K3659" i="3" s="1"/>
  <c r="F3660" i="3"/>
  <c r="E3660" i="3"/>
  <c r="C3660" i="3"/>
  <c r="D3660" i="3"/>
  <c r="B3660" i="3"/>
  <c r="P3658" i="3"/>
  <c r="P3657" i="3"/>
  <c r="M4429" i="3" l="1"/>
  <c r="I4429" i="3"/>
  <c r="N4429" i="3"/>
  <c r="A4430" i="3"/>
  <c r="G4429" i="3"/>
  <c r="E3661" i="3"/>
  <c r="B3661" i="3"/>
  <c r="F3661" i="3"/>
  <c r="C3661" i="3"/>
  <c r="D3661" i="3"/>
  <c r="L3659" i="3"/>
  <c r="O3659" i="3" s="1"/>
  <c r="K3660" i="3" s="1"/>
  <c r="H3660" i="3"/>
  <c r="M4430" i="3" l="1"/>
  <c r="I4430" i="3"/>
  <c r="N4430" i="3"/>
  <c r="A4431" i="3"/>
  <c r="G4430" i="3"/>
  <c r="J3660" i="3"/>
  <c r="B3662" i="3"/>
  <c r="E3662" i="3"/>
  <c r="F3662" i="3"/>
  <c r="D3662" i="3"/>
  <c r="C3662" i="3"/>
  <c r="H3661" i="3"/>
  <c r="M4431" i="3" l="1"/>
  <c r="I4431" i="3"/>
  <c r="N4431" i="3"/>
  <c r="A4432" i="3"/>
  <c r="G4431" i="3"/>
  <c r="E3663" i="3"/>
  <c r="D3663" i="3"/>
  <c r="B3663" i="3"/>
  <c r="C3663" i="3"/>
  <c r="F3663" i="3"/>
  <c r="L3660" i="3"/>
  <c r="O3660" i="3" s="1"/>
  <c r="K3661" i="3" s="1"/>
  <c r="J3661" i="3"/>
  <c r="H3662" i="3"/>
  <c r="J3662" i="3" s="1"/>
  <c r="P3659" i="3"/>
  <c r="P3660" i="3"/>
  <c r="M4432" i="3" l="1"/>
  <c r="I4432" i="3"/>
  <c r="N4432" i="3"/>
  <c r="A4433" i="3"/>
  <c r="G4432" i="3"/>
  <c r="C3664" i="3"/>
  <c r="E3664" i="3"/>
  <c r="F3664" i="3"/>
  <c r="D3664" i="3"/>
  <c r="B3664" i="3"/>
  <c r="H3663" i="3"/>
  <c r="P3661" i="3"/>
  <c r="O3661" i="3"/>
  <c r="K3662" i="3" s="1"/>
  <c r="L3661" i="3"/>
  <c r="M4433" i="3" l="1"/>
  <c r="I4433" i="3"/>
  <c r="N4433" i="3"/>
  <c r="A4434" i="3"/>
  <c r="G4433" i="3"/>
  <c r="J3663" i="3"/>
  <c r="B3665" i="3"/>
  <c r="D3665" i="3"/>
  <c r="E3665" i="3"/>
  <c r="C3665" i="3"/>
  <c r="F3665" i="3"/>
  <c r="J3664" i="3"/>
  <c r="H3664" i="3"/>
  <c r="L3662" i="3"/>
  <c r="O3662" i="3" s="1"/>
  <c r="K3663" i="3" s="1"/>
  <c r="M4434" i="3" l="1"/>
  <c r="I4434" i="3"/>
  <c r="N4434" i="3"/>
  <c r="A4435" i="3"/>
  <c r="G4434" i="3"/>
  <c r="E3666" i="3"/>
  <c r="D3666" i="3"/>
  <c r="B3666" i="3"/>
  <c r="H3666" i="3" s="1"/>
  <c r="F3666" i="3"/>
  <c r="C3666" i="3"/>
  <c r="H3665" i="3"/>
  <c r="P3663" i="3"/>
  <c r="P3662" i="3"/>
  <c r="L3663" i="3"/>
  <c r="O3663" i="3" s="1"/>
  <c r="K3664" i="3" s="1"/>
  <c r="M4435" i="3" l="1"/>
  <c r="I4435" i="3"/>
  <c r="N4435" i="3"/>
  <c r="A4436" i="3"/>
  <c r="G4435" i="3"/>
  <c r="J3666" i="3"/>
  <c r="O3664" i="3"/>
  <c r="K3665" i="3" s="1"/>
  <c r="J3665" i="3"/>
  <c r="L3664" i="3"/>
  <c r="M4436" i="3" l="1"/>
  <c r="I4436" i="3"/>
  <c r="N4436" i="3"/>
  <c r="A4437" i="3"/>
  <c r="G4436" i="3"/>
  <c r="P3665" i="3"/>
  <c r="P3664" i="3"/>
  <c r="L3665" i="3"/>
  <c r="O3665" i="3" s="1"/>
  <c r="K3666" i="3" s="1"/>
  <c r="E3667" i="3"/>
  <c r="F3667" i="3"/>
  <c r="H3667" i="3"/>
  <c r="J3667" i="3" s="1"/>
  <c r="C3667" i="3"/>
  <c r="D3667" i="3"/>
  <c r="B3667" i="3"/>
  <c r="M4437" i="3" l="1"/>
  <c r="I4437" i="3"/>
  <c r="N4437" i="3"/>
  <c r="A4438" i="3"/>
  <c r="G4437" i="3"/>
  <c r="P3666" i="3"/>
  <c r="L3666" i="3"/>
  <c r="O3666" i="3" s="1"/>
  <c r="K3667" i="3" s="1"/>
  <c r="M4438" i="3" l="1"/>
  <c r="I4438" i="3"/>
  <c r="N4438" i="3"/>
  <c r="A4439" i="3"/>
  <c r="G4438" i="3"/>
  <c r="E3668" i="3"/>
  <c r="D3668" i="3"/>
  <c r="B3668" i="3"/>
  <c r="H3668" i="3"/>
  <c r="C3668" i="3"/>
  <c r="F3668" i="3"/>
  <c r="L3667" i="3"/>
  <c r="O3667" i="3" s="1"/>
  <c r="M4439" i="3" l="1"/>
  <c r="I4439" i="3"/>
  <c r="N4439" i="3"/>
  <c r="A4440" i="3"/>
  <c r="G4439" i="3"/>
  <c r="J3668" i="3"/>
  <c r="B3669" i="3"/>
  <c r="C3669" i="3"/>
  <c r="F3669" i="3"/>
  <c r="D3669" i="3"/>
  <c r="E3669" i="3"/>
  <c r="K3668" i="3"/>
  <c r="M4440" i="3" l="1"/>
  <c r="I4440" i="3"/>
  <c r="N4440" i="3"/>
  <c r="A4441" i="3"/>
  <c r="G4440" i="3"/>
  <c r="H3669" i="3"/>
  <c r="P3667" i="3"/>
  <c r="L3668" i="3"/>
  <c r="O3668" i="3" s="1"/>
  <c r="K3669" i="3" s="1"/>
  <c r="M4441" i="3" l="1"/>
  <c r="I4441" i="3"/>
  <c r="N4441" i="3"/>
  <c r="A4442" i="3"/>
  <c r="G4441" i="3"/>
  <c r="J3669" i="3"/>
  <c r="L3669" i="3"/>
  <c r="O3669" i="3" s="1"/>
  <c r="F3670" i="3"/>
  <c r="B3670" i="3"/>
  <c r="D3670" i="3"/>
  <c r="E3670" i="3"/>
  <c r="C3670" i="3"/>
  <c r="M4442" i="3" l="1"/>
  <c r="I4442" i="3"/>
  <c r="N4442" i="3"/>
  <c r="A4443" i="3"/>
  <c r="G4442" i="3"/>
  <c r="C3671" i="3"/>
  <c r="E3671" i="3"/>
  <c r="B3671" i="3"/>
  <c r="D3671" i="3"/>
  <c r="F3671" i="3"/>
  <c r="J3670" i="3"/>
  <c r="K3670" i="3"/>
  <c r="H3670" i="3"/>
  <c r="P3668" i="3"/>
  <c r="M4443" i="3" l="1"/>
  <c r="I4443" i="3"/>
  <c r="N4443" i="3"/>
  <c r="A4444" i="3"/>
  <c r="G4443" i="3"/>
  <c r="B3672" i="3"/>
  <c r="D3672" i="3"/>
  <c r="F3672" i="3"/>
  <c r="E3672" i="3"/>
  <c r="C3672" i="3"/>
  <c r="H3671" i="3"/>
  <c r="J3671" i="3" s="1"/>
  <c r="P3670" i="3" s="1"/>
  <c r="P3669" i="3"/>
  <c r="L3670" i="3"/>
  <c r="O3670" i="3" s="1"/>
  <c r="K3671" i="3" s="1"/>
  <c r="M4444" i="3" l="1"/>
  <c r="I4444" i="3"/>
  <c r="N4444" i="3"/>
  <c r="A4445" i="3"/>
  <c r="G4444" i="3"/>
  <c r="F3673" i="3"/>
  <c r="C3673" i="3"/>
  <c r="D3673" i="3"/>
  <c r="B3673" i="3"/>
  <c r="E3673" i="3"/>
  <c r="L3671" i="3"/>
  <c r="O3671" i="3" s="1"/>
  <c r="K3672" i="3" s="1"/>
  <c r="H3672" i="3"/>
  <c r="M4445" i="3" l="1"/>
  <c r="I4445" i="3"/>
  <c r="N4445" i="3"/>
  <c r="A4446" i="3"/>
  <c r="G4445" i="3"/>
  <c r="D3674" i="3"/>
  <c r="C3674" i="3"/>
  <c r="B3674" i="3"/>
  <c r="F3674" i="3"/>
  <c r="E3674" i="3"/>
  <c r="J3672" i="3"/>
  <c r="H3673" i="3"/>
  <c r="M4446" i="3" l="1"/>
  <c r="I4446" i="3"/>
  <c r="N4446" i="3"/>
  <c r="A4447" i="3"/>
  <c r="G4446" i="3"/>
  <c r="J3673" i="3"/>
  <c r="H3674" i="3"/>
  <c r="J3674" i="3"/>
  <c r="P3672" i="3"/>
  <c r="P3671" i="3"/>
  <c r="L3672" i="3"/>
  <c r="O3672" i="3" s="1"/>
  <c r="K3673" i="3" s="1"/>
  <c r="M4447" i="3" l="1"/>
  <c r="I4447" i="3"/>
  <c r="N4447" i="3"/>
  <c r="A4448" i="3"/>
  <c r="G4447" i="3"/>
  <c r="D3675" i="3"/>
  <c r="C3675" i="3"/>
  <c r="B3675" i="3"/>
  <c r="H3675" i="3" s="1"/>
  <c r="E3675" i="3"/>
  <c r="F3675" i="3"/>
  <c r="L3673" i="3"/>
  <c r="O3673" i="3" s="1"/>
  <c r="K3674" i="3" s="1"/>
  <c r="P3673" i="3"/>
  <c r="M4448" i="3" l="1"/>
  <c r="I4448" i="3"/>
  <c r="N4448" i="3"/>
  <c r="A4449" i="3"/>
  <c r="G4448" i="3"/>
  <c r="L3674" i="3"/>
  <c r="O3674" i="3" s="1"/>
  <c r="K3675" i="3" s="1"/>
  <c r="J3675" i="3"/>
  <c r="M4449" i="3" l="1"/>
  <c r="I4449" i="3"/>
  <c r="N4449" i="3"/>
  <c r="A4450" i="3"/>
  <c r="G4449" i="3"/>
  <c r="B3676" i="3"/>
  <c r="C3676" i="3"/>
  <c r="D3676" i="3"/>
  <c r="F3676" i="3"/>
  <c r="H3676" i="3"/>
  <c r="E3676" i="3"/>
  <c r="P3674" i="3"/>
  <c r="L3675" i="3"/>
  <c r="O3675" i="3" s="1"/>
  <c r="K3676" i="3" s="1"/>
  <c r="M4450" i="3" l="1"/>
  <c r="I4450" i="3"/>
  <c r="N4450" i="3"/>
  <c r="A4451" i="3"/>
  <c r="G4450" i="3"/>
  <c r="F3677" i="3"/>
  <c r="C3677" i="3"/>
  <c r="B3677" i="3"/>
  <c r="E3677" i="3"/>
  <c r="D3677" i="3"/>
  <c r="J3676" i="3"/>
  <c r="M4451" i="3" l="1"/>
  <c r="I4451" i="3"/>
  <c r="N4451" i="3"/>
  <c r="A4452" i="3"/>
  <c r="G4451" i="3"/>
  <c r="P3675" i="3"/>
  <c r="H3677" i="3"/>
  <c r="L3676" i="3"/>
  <c r="O3676" i="3" s="1"/>
  <c r="K3677" i="3" s="1"/>
  <c r="M4452" i="3" l="1"/>
  <c r="I4452" i="3"/>
  <c r="N4452" i="3"/>
  <c r="A4453" i="3"/>
  <c r="G4452" i="3"/>
  <c r="E3678" i="3"/>
  <c r="F3678" i="3"/>
  <c r="D3678" i="3"/>
  <c r="C3678" i="3"/>
  <c r="B3678" i="3"/>
  <c r="L3677" i="3"/>
  <c r="O3677" i="3" s="1"/>
  <c r="J3677" i="3"/>
  <c r="M4453" i="3" l="1"/>
  <c r="I4453" i="3"/>
  <c r="N4453" i="3"/>
  <c r="A4454" i="3"/>
  <c r="G4453" i="3"/>
  <c r="K3678" i="3"/>
  <c r="P3676" i="3"/>
  <c r="H3678" i="3"/>
  <c r="J3678" i="3"/>
  <c r="P3677" i="3" s="1"/>
  <c r="M4454" i="3" l="1"/>
  <c r="I4454" i="3"/>
  <c r="N4454" i="3"/>
  <c r="A4455" i="3"/>
  <c r="G4454" i="3"/>
  <c r="E3679" i="3"/>
  <c r="B3679" i="3"/>
  <c r="F3679" i="3"/>
  <c r="C3679" i="3"/>
  <c r="D3679" i="3"/>
  <c r="L3678" i="3"/>
  <c r="O3678" i="3" s="1"/>
  <c r="K3679" i="3" s="1"/>
  <c r="M4455" i="3" l="1"/>
  <c r="I4455" i="3"/>
  <c r="N4455" i="3"/>
  <c r="A4456" i="3"/>
  <c r="G4455" i="3"/>
  <c r="B3680" i="3"/>
  <c r="E3680" i="3"/>
  <c r="C3680" i="3"/>
  <c r="D3680" i="3"/>
  <c r="F3680" i="3"/>
  <c r="J3679" i="3"/>
  <c r="H3679" i="3"/>
  <c r="M4456" i="3" l="1"/>
  <c r="I4456" i="3"/>
  <c r="N4456" i="3"/>
  <c r="A4457" i="3"/>
  <c r="G4456" i="3"/>
  <c r="D3681" i="3"/>
  <c r="B3681" i="3"/>
  <c r="E3681" i="3"/>
  <c r="C3681" i="3"/>
  <c r="F3681" i="3"/>
  <c r="P3678" i="3"/>
  <c r="L3679" i="3"/>
  <c r="O3679" i="3" s="1"/>
  <c r="K3680" i="3" s="1"/>
  <c r="H3680" i="3"/>
  <c r="J3680" i="3" s="1"/>
  <c r="M4457" i="3" l="1"/>
  <c r="I4457" i="3"/>
  <c r="N4457" i="3"/>
  <c r="A4458" i="3"/>
  <c r="G4457" i="3"/>
  <c r="E3682" i="3"/>
  <c r="F3682" i="3"/>
  <c r="B3682" i="3"/>
  <c r="C3682" i="3"/>
  <c r="D3682" i="3"/>
  <c r="H3681" i="3"/>
  <c r="P3679" i="3"/>
  <c r="M4458" i="3" l="1"/>
  <c r="I4458" i="3"/>
  <c r="N4458" i="3"/>
  <c r="A4459" i="3"/>
  <c r="G4458" i="3"/>
  <c r="C3683" i="3"/>
  <c r="F3683" i="3"/>
  <c r="D3683" i="3"/>
  <c r="B3683" i="3"/>
  <c r="E3683" i="3"/>
  <c r="J3681" i="3"/>
  <c r="H3682" i="3"/>
  <c r="J3682" i="3" s="1"/>
  <c r="L3680" i="3"/>
  <c r="O3680" i="3" s="1"/>
  <c r="K3681" i="3" s="1"/>
  <c r="M4459" i="3" l="1"/>
  <c r="I4459" i="3"/>
  <c r="N4459" i="3"/>
  <c r="A4460" i="3"/>
  <c r="G4459" i="3"/>
  <c r="E3684" i="3"/>
  <c r="D3684" i="3"/>
  <c r="C3684" i="3"/>
  <c r="B3684" i="3"/>
  <c r="F3684" i="3"/>
  <c r="L3681" i="3"/>
  <c r="O3681" i="3" s="1"/>
  <c r="K3682" i="3" s="1"/>
  <c r="H3683" i="3"/>
  <c r="P3681" i="3"/>
  <c r="P3680" i="3"/>
  <c r="M4460" i="3" l="1"/>
  <c r="I4460" i="3"/>
  <c r="N4460" i="3"/>
  <c r="A4461" i="3"/>
  <c r="G4460" i="3"/>
  <c r="J3683" i="3"/>
  <c r="F3685" i="3"/>
  <c r="B3685" i="3"/>
  <c r="C3685" i="3"/>
  <c r="D3685" i="3"/>
  <c r="E3685" i="3"/>
  <c r="L3682" i="3"/>
  <c r="O3682" i="3" s="1"/>
  <c r="K3683" i="3" s="1"/>
  <c r="H3684" i="3"/>
  <c r="M4461" i="3" l="1"/>
  <c r="I4461" i="3"/>
  <c r="N4461" i="3"/>
  <c r="A4462" i="3"/>
  <c r="G4461" i="3"/>
  <c r="F3686" i="3"/>
  <c r="B3686" i="3"/>
  <c r="H3686" i="3" s="1"/>
  <c r="D3686" i="3"/>
  <c r="E3686" i="3"/>
  <c r="C3686" i="3"/>
  <c r="J3684" i="3"/>
  <c r="P3683" i="3"/>
  <c r="P3682" i="3"/>
  <c r="H3685" i="3"/>
  <c r="J3685" i="3" s="1"/>
  <c r="L3683" i="3"/>
  <c r="O3683" i="3" s="1"/>
  <c r="K3684" i="3" s="1"/>
  <c r="M4462" i="3" l="1"/>
  <c r="I4462" i="3"/>
  <c r="N4462" i="3"/>
  <c r="A4463" i="3"/>
  <c r="G4462" i="3"/>
  <c r="L3684" i="3"/>
  <c r="O3684" i="3" s="1"/>
  <c r="K3685" i="3" s="1"/>
  <c r="P3684" i="3"/>
  <c r="J3686" i="3"/>
  <c r="P3685" i="3" s="1"/>
  <c r="M4463" i="3" l="1"/>
  <c r="I4463" i="3"/>
  <c r="N4463" i="3"/>
  <c r="A4464" i="3"/>
  <c r="G4463" i="3"/>
  <c r="E3687" i="3"/>
  <c r="D3687" i="3"/>
  <c r="C3687" i="3"/>
  <c r="B3687" i="3"/>
  <c r="F3687" i="3"/>
  <c r="L3685" i="3"/>
  <c r="O3685" i="3" s="1"/>
  <c r="K3686" i="3" s="1"/>
  <c r="M4464" i="3" l="1"/>
  <c r="I4464" i="3"/>
  <c r="N4464" i="3"/>
  <c r="A4465" i="3"/>
  <c r="G4464" i="3"/>
  <c r="B3688" i="3"/>
  <c r="E3688" i="3"/>
  <c r="F3688" i="3"/>
  <c r="C3688" i="3"/>
  <c r="D3688" i="3"/>
  <c r="L3686" i="3"/>
  <c r="O3686" i="3" s="1"/>
  <c r="K3687" i="3" s="1"/>
  <c r="H3687" i="3"/>
  <c r="M4465" i="3" l="1"/>
  <c r="I4465" i="3"/>
  <c r="N4465" i="3"/>
  <c r="A4466" i="3"/>
  <c r="G4465" i="3"/>
  <c r="J3687" i="3"/>
  <c r="H3688" i="3"/>
  <c r="J3688" i="3" s="1"/>
  <c r="D3689" i="3"/>
  <c r="C3689" i="3"/>
  <c r="E3689" i="3"/>
  <c r="B3689" i="3"/>
  <c r="F3689" i="3"/>
  <c r="M4466" i="3" l="1"/>
  <c r="I4466" i="3"/>
  <c r="N4466" i="3"/>
  <c r="A4467" i="3"/>
  <c r="G4466" i="3"/>
  <c r="F3690" i="3"/>
  <c r="C3690" i="3"/>
  <c r="E3690" i="3"/>
  <c r="B3690" i="3"/>
  <c r="D3690" i="3"/>
  <c r="L3687" i="3"/>
  <c r="O3687" i="3" s="1"/>
  <c r="K3688" i="3" s="1"/>
  <c r="L3688" i="3"/>
  <c r="H3689" i="3"/>
  <c r="P3686" i="3"/>
  <c r="P3687" i="3"/>
  <c r="M4467" i="3" l="1"/>
  <c r="I4467" i="3"/>
  <c r="N4467" i="3"/>
  <c r="A4468" i="3"/>
  <c r="G4467" i="3"/>
  <c r="J3689" i="3"/>
  <c r="F3691" i="3"/>
  <c r="B3691" i="3"/>
  <c r="D3691" i="3"/>
  <c r="E3691" i="3"/>
  <c r="C3691" i="3"/>
  <c r="H3691" i="3"/>
  <c r="J3691" i="3" s="1"/>
  <c r="H3690" i="3"/>
  <c r="J3690" i="3" s="1"/>
  <c r="O3688" i="3"/>
  <c r="K3689" i="3" s="1"/>
  <c r="M4468" i="3" l="1"/>
  <c r="I4468" i="3"/>
  <c r="N4468" i="3"/>
  <c r="A4469" i="3"/>
  <c r="G4468" i="3"/>
  <c r="D3692" i="3"/>
  <c r="E3692" i="3"/>
  <c r="B3692" i="3"/>
  <c r="C3692" i="3"/>
  <c r="H3692" i="3"/>
  <c r="F3692" i="3"/>
  <c r="J3692" i="3"/>
  <c r="L3689" i="3"/>
  <c r="O3689" i="3" s="1"/>
  <c r="K3690" i="3" s="1"/>
  <c r="P3690" i="3"/>
  <c r="P3689" i="3"/>
  <c r="P3688" i="3"/>
  <c r="M4469" i="3" l="1"/>
  <c r="I4469" i="3"/>
  <c r="N4469" i="3"/>
  <c r="A4470" i="3"/>
  <c r="G4469" i="3"/>
  <c r="P3691" i="3"/>
  <c r="F3693" i="3"/>
  <c r="D3693" i="3"/>
  <c r="C3693" i="3"/>
  <c r="B3693" i="3"/>
  <c r="E3693" i="3"/>
  <c r="L3690" i="3"/>
  <c r="O3690" i="3" s="1"/>
  <c r="K3691" i="3" s="1"/>
  <c r="M4470" i="3" l="1"/>
  <c r="I4470" i="3"/>
  <c r="N4470" i="3"/>
  <c r="A4471" i="3"/>
  <c r="G4470" i="3"/>
  <c r="L3691" i="3"/>
  <c r="O3691" i="3" s="1"/>
  <c r="K3692" i="3" s="1"/>
  <c r="C3694" i="3"/>
  <c r="E3694" i="3"/>
  <c r="F3694" i="3"/>
  <c r="B3694" i="3"/>
  <c r="D3694" i="3"/>
  <c r="H3693" i="3"/>
  <c r="M4471" i="3" l="1"/>
  <c r="I4471" i="3"/>
  <c r="N4471" i="3"/>
  <c r="A4472" i="3"/>
  <c r="G4471" i="3"/>
  <c r="J3693" i="3"/>
  <c r="L3692" i="3"/>
  <c r="O3692" i="3" s="1"/>
  <c r="K3693" i="3" s="1"/>
  <c r="H3694" i="3"/>
  <c r="M4472" i="3" l="1"/>
  <c r="I4472" i="3"/>
  <c r="N4472" i="3"/>
  <c r="A4473" i="3"/>
  <c r="G4472" i="3"/>
  <c r="J3694" i="3"/>
  <c r="C3695" i="3"/>
  <c r="B3695" i="3"/>
  <c r="H3695" i="3" s="1"/>
  <c r="D3695" i="3"/>
  <c r="F3695" i="3"/>
  <c r="E3695" i="3"/>
  <c r="L3693" i="3"/>
  <c r="O3693" i="3" s="1"/>
  <c r="K3694" i="3" s="1"/>
  <c r="P3692" i="3"/>
  <c r="P3693" i="3"/>
  <c r="M4473" i="3" l="1"/>
  <c r="I4473" i="3"/>
  <c r="N4473" i="3"/>
  <c r="A4474" i="3"/>
  <c r="G4473" i="3"/>
  <c r="L3694" i="3"/>
  <c r="O3694" i="3" s="1"/>
  <c r="K3695" i="3" s="1"/>
  <c r="M4474" i="3" l="1"/>
  <c r="I4474" i="3"/>
  <c r="N4474" i="3"/>
  <c r="A4475" i="3"/>
  <c r="G4474" i="3"/>
  <c r="J3695" i="3"/>
  <c r="L3695" i="3"/>
  <c r="O3695" i="3" s="1"/>
  <c r="D3696" i="3"/>
  <c r="E3696" i="3"/>
  <c r="C3696" i="3"/>
  <c r="B3696" i="3"/>
  <c r="F3696" i="3"/>
  <c r="M4475" i="3" l="1"/>
  <c r="I4475" i="3"/>
  <c r="N4475" i="3"/>
  <c r="A4476" i="3"/>
  <c r="G4475" i="3"/>
  <c r="F3697" i="3"/>
  <c r="B3697" i="3"/>
  <c r="D3697" i="3"/>
  <c r="C3697" i="3"/>
  <c r="E3697" i="3"/>
  <c r="H3696" i="3"/>
  <c r="P3694" i="3"/>
  <c r="K3696" i="3"/>
  <c r="M4476" i="3" l="1"/>
  <c r="I4476" i="3"/>
  <c r="N4476" i="3"/>
  <c r="A4477" i="3"/>
  <c r="G4476" i="3"/>
  <c r="B3698" i="3"/>
  <c r="F3698" i="3"/>
  <c r="E3698" i="3"/>
  <c r="C3698" i="3"/>
  <c r="D3698" i="3"/>
  <c r="J3696" i="3"/>
  <c r="H3697" i="3"/>
  <c r="M4477" i="3" l="1"/>
  <c r="I4477" i="3"/>
  <c r="N4477" i="3"/>
  <c r="A4478" i="3"/>
  <c r="G4477" i="3"/>
  <c r="J3697" i="3"/>
  <c r="F3699" i="3"/>
  <c r="B3699" i="3"/>
  <c r="E3699" i="3"/>
  <c r="D3699" i="3"/>
  <c r="C3699" i="3"/>
  <c r="H3698" i="3"/>
  <c r="L3696" i="3"/>
  <c r="O3696" i="3" s="1"/>
  <c r="K3697" i="3" s="1"/>
  <c r="P3696" i="3"/>
  <c r="P3695" i="3"/>
  <c r="M4478" i="3" l="1"/>
  <c r="I4478" i="3"/>
  <c r="N4478" i="3"/>
  <c r="A4479" i="3"/>
  <c r="G4478" i="3"/>
  <c r="C3700" i="3"/>
  <c r="F3700" i="3"/>
  <c r="B3700" i="3"/>
  <c r="D3700" i="3"/>
  <c r="E3700" i="3"/>
  <c r="H3699" i="3"/>
  <c r="O3697" i="3"/>
  <c r="K3698" i="3" s="1"/>
  <c r="L3697" i="3"/>
  <c r="J3698" i="3"/>
  <c r="P3697" i="3"/>
  <c r="M4479" i="3" l="1"/>
  <c r="I4479" i="3"/>
  <c r="N4479" i="3"/>
  <c r="A4480" i="3"/>
  <c r="G4479" i="3"/>
  <c r="D3701" i="3"/>
  <c r="B3701" i="3"/>
  <c r="C3701" i="3"/>
  <c r="F3701" i="3"/>
  <c r="E3701" i="3"/>
  <c r="P3698" i="3"/>
  <c r="J3699" i="3"/>
  <c r="H3700" i="3"/>
  <c r="L3698" i="3"/>
  <c r="O3698" i="3" s="1"/>
  <c r="K3699" i="3" s="1"/>
  <c r="M4480" i="3" l="1"/>
  <c r="I4480" i="3"/>
  <c r="N4480" i="3"/>
  <c r="A4481" i="3"/>
  <c r="G4480" i="3"/>
  <c r="J3700" i="3"/>
  <c r="H3701" i="3"/>
  <c r="B3702" i="3"/>
  <c r="E3702" i="3"/>
  <c r="F3702" i="3"/>
  <c r="C3702" i="3"/>
  <c r="H3702" i="3"/>
  <c r="J3702" i="3" s="1"/>
  <c r="D3702" i="3"/>
  <c r="P3699" i="3"/>
  <c r="J3701" i="3"/>
  <c r="L3699" i="3"/>
  <c r="O3699" i="3" s="1"/>
  <c r="K3700" i="3" s="1"/>
  <c r="M4481" i="3" l="1"/>
  <c r="I4481" i="3"/>
  <c r="N4481" i="3"/>
  <c r="G4481" i="3"/>
  <c r="A4482" i="3"/>
  <c r="L3700" i="3"/>
  <c r="O3700" i="3" s="1"/>
  <c r="K3701" i="3" s="1"/>
  <c r="P3701" i="3"/>
  <c r="P3700" i="3"/>
  <c r="M4482" i="3" l="1"/>
  <c r="I4482" i="3"/>
  <c r="N4482" i="3"/>
  <c r="A4483" i="3"/>
  <c r="G4482" i="3"/>
  <c r="D3703" i="3"/>
  <c r="E3703" i="3"/>
  <c r="B3703" i="3"/>
  <c r="C3703" i="3"/>
  <c r="F3703" i="3"/>
  <c r="L3701" i="3"/>
  <c r="O3701" i="3" s="1"/>
  <c r="K3702" i="3" s="1"/>
  <c r="M4483" i="3" l="1"/>
  <c r="I4483" i="3"/>
  <c r="N4483" i="3"/>
  <c r="A4484" i="3"/>
  <c r="G4483" i="3"/>
  <c r="L3702" i="3"/>
  <c r="O3702" i="3" s="1"/>
  <c r="K3703" i="3" s="1"/>
  <c r="H3703" i="3"/>
  <c r="M4484" i="3" l="1"/>
  <c r="I4484" i="3"/>
  <c r="N4484" i="3"/>
  <c r="G4484" i="3"/>
  <c r="A4485" i="3"/>
  <c r="J3703" i="3"/>
  <c r="L3703" i="3"/>
  <c r="O3703" i="3" s="1"/>
  <c r="K3704" i="3" s="1"/>
  <c r="E3704" i="3"/>
  <c r="D3704" i="3"/>
  <c r="C3704" i="3"/>
  <c r="B3704" i="3"/>
  <c r="F3704" i="3"/>
  <c r="M4485" i="3" l="1"/>
  <c r="I4485" i="3"/>
  <c r="N4485" i="3"/>
  <c r="A4486" i="3"/>
  <c r="G4485" i="3"/>
  <c r="E3705" i="3"/>
  <c r="C3705" i="3"/>
  <c r="B3705" i="3"/>
  <c r="F3705" i="3"/>
  <c r="D3705" i="3"/>
  <c r="H3704" i="3"/>
  <c r="P3702" i="3"/>
  <c r="M4486" i="3" l="1"/>
  <c r="I4486" i="3"/>
  <c r="N4486" i="3"/>
  <c r="A4487" i="3"/>
  <c r="G4486" i="3"/>
  <c r="J3704" i="3"/>
  <c r="L3704" i="3"/>
  <c r="O3704" i="3" s="1"/>
  <c r="K3705" i="3" s="1"/>
  <c r="H3705" i="3"/>
  <c r="C3706" i="3"/>
  <c r="D3706" i="3"/>
  <c r="E3706" i="3"/>
  <c r="F3706" i="3"/>
  <c r="B3706" i="3"/>
  <c r="J3705" i="3"/>
  <c r="M4487" i="3" l="1"/>
  <c r="I4487" i="3"/>
  <c r="N4487" i="3"/>
  <c r="A4488" i="3"/>
  <c r="G4487" i="3"/>
  <c r="B3707" i="3"/>
  <c r="E3707" i="3"/>
  <c r="D3707" i="3"/>
  <c r="C3707" i="3"/>
  <c r="F3707" i="3"/>
  <c r="O3705" i="3"/>
  <c r="K3706" i="3" s="1"/>
  <c r="H3706" i="3"/>
  <c r="J3706" i="3" s="1"/>
  <c r="P3705" i="3" s="1"/>
  <c r="L3705" i="3"/>
  <c r="P3704" i="3"/>
  <c r="P3703" i="3"/>
  <c r="M4488" i="3" l="1"/>
  <c r="I4488" i="3"/>
  <c r="N4488" i="3"/>
  <c r="G4488" i="3"/>
  <c r="A4489" i="3"/>
  <c r="F3708" i="3"/>
  <c r="D3708" i="3"/>
  <c r="C3708" i="3"/>
  <c r="B3708" i="3"/>
  <c r="E3708" i="3"/>
  <c r="H3707" i="3"/>
  <c r="L3706" i="3"/>
  <c r="O3706" i="3" s="1"/>
  <c r="K3707" i="3" s="1"/>
  <c r="M4489" i="3" l="1"/>
  <c r="I4489" i="3"/>
  <c r="N4489" i="3"/>
  <c r="A4490" i="3"/>
  <c r="G4489" i="3"/>
  <c r="J3707" i="3"/>
  <c r="L3707" i="3"/>
  <c r="O3707" i="3" s="1"/>
  <c r="K3708" i="3" s="1"/>
  <c r="C3709" i="3"/>
  <c r="D3709" i="3"/>
  <c r="E3709" i="3"/>
  <c r="B3709" i="3"/>
  <c r="F3709" i="3"/>
  <c r="H3708" i="3"/>
  <c r="J3708" i="3"/>
  <c r="M4490" i="3" l="1"/>
  <c r="I4490" i="3"/>
  <c r="N4490" i="3"/>
  <c r="G4490" i="3"/>
  <c r="A4491" i="3"/>
  <c r="E3710" i="3"/>
  <c r="B3710" i="3"/>
  <c r="D3710" i="3"/>
  <c r="F3710" i="3"/>
  <c r="C3710" i="3"/>
  <c r="H3709" i="3"/>
  <c r="J3709" i="3"/>
  <c r="P3708" i="3" s="1"/>
  <c r="P3707" i="3"/>
  <c r="P3706" i="3"/>
  <c r="M4491" i="3" l="1"/>
  <c r="I4491" i="3"/>
  <c r="N4491" i="3"/>
  <c r="A4492" i="3"/>
  <c r="G4491" i="3"/>
  <c r="B3711" i="3"/>
  <c r="D3711" i="3"/>
  <c r="C3711" i="3"/>
  <c r="F3711" i="3"/>
  <c r="E3711" i="3"/>
  <c r="L3708" i="3"/>
  <c r="O3708" i="3" s="1"/>
  <c r="K3709" i="3" s="1"/>
  <c r="L3709" i="3"/>
  <c r="H3710" i="3"/>
  <c r="M4492" i="3" l="1"/>
  <c r="I4492" i="3"/>
  <c r="N4492" i="3"/>
  <c r="G4492" i="3"/>
  <c r="A4493" i="3"/>
  <c r="J3710" i="3"/>
  <c r="H3711" i="3"/>
  <c r="B3712" i="3"/>
  <c r="F3712" i="3"/>
  <c r="E3712" i="3"/>
  <c r="C3712" i="3"/>
  <c r="D3712" i="3"/>
  <c r="O3709" i="3"/>
  <c r="K3710" i="3" s="1"/>
  <c r="M4493" i="3" l="1"/>
  <c r="I4493" i="3"/>
  <c r="N4493" i="3"/>
  <c r="A4494" i="3"/>
  <c r="G4493" i="3"/>
  <c r="C3713" i="3"/>
  <c r="F3713" i="3"/>
  <c r="D3713" i="3"/>
  <c r="B3713" i="3"/>
  <c r="E3713" i="3"/>
  <c r="L3710" i="3"/>
  <c r="O3710" i="3" s="1"/>
  <c r="K3711" i="3" s="1"/>
  <c r="J3711" i="3"/>
  <c r="H3712" i="3"/>
  <c r="P3710" i="3"/>
  <c r="P3709" i="3"/>
  <c r="M4494" i="3" l="1"/>
  <c r="I4494" i="3"/>
  <c r="N4494" i="3"/>
  <c r="A4495" i="3"/>
  <c r="G4494" i="3"/>
  <c r="J3712" i="3"/>
  <c r="D3714" i="3"/>
  <c r="F3714" i="3"/>
  <c r="B3714" i="3"/>
  <c r="C3714" i="3"/>
  <c r="E3714" i="3"/>
  <c r="L3711" i="3"/>
  <c r="O3711" i="3" s="1"/>
  <c r="K3712" i="3" s="1"/>
  <c r="P3711" i="3"/>
  <c r="J3713" i="3"/>
  <c r="H3713" i="3"/>
  <c r="M4495" i="3" l="1"/>
  <c r="I4495" i="3"/>
  <c r="N4495" i="3"/>
  <c r="A4496" i="3"/>
  <c r="G4495" i="3"/>
  <c r="C3715" i="3"/>
  <c r="B3715" i="3"/>
  <c r="E3715" i="3"/>
  <c r="F3715" i="3"/>
  <c r="D3715" i="3"/>
  <c r="P3712" i="3"/>
  <c r="H3714" i="3"/>
  <c r="L3712" i="3"/>
  <c r="O3712" i="3" s="1"/>
  <c r="K3713" i="3" s="1"/>
  <c r="M4496" i="3" l="1"/>
  <c r="I4496" i="3"/>
  <c r="N4496" i="3"/>
  <c r="A4497" i="3"/>
  <c r="G4496" i="3"/>
  <c r="H3715" i="3"/>
  <c r="J3714" i="3"/>
  <c r="J3715" i="3"/>
  <c r="L3713" i="3"/>
  <c r="O3713" i="3" s="1"/>
  <c r="K3714" i="3" s="1"/>
  <c r="M4497" i="3" l="1"/>
  <c r="I4497" i="3"/>
  <c r="N4497" i="3"/>
  <c r="A4498" i="3"/>
  <c r="G4497" i="3"/>
  <c r="P3714" i="3"/>
  <c r="P3713" i="3"/>
  <c r="E3716" i="3"/>
  <c r="C3716" i="3"/>
  <c r="F3716" i="3"/>
  <c r="D3716" i="3"/>
  <c r="B3716" i="3"/>
  <c r="L3714" i="3"/>
  <c r="O3714" i="3" s="1"/>
  <c r="K3715" i="3" s="1"/>
  <c r="M4498" i="3" l="1"/>
  <c r="I4498" i="3"/>
  <c r="N4498" i="3"/>
  <c r="A4499" i="3"/>
  <c r="G4498" i="3"/>
  <c r="L3715" i="3"/>
  <c r="O3715" i="3" s="1"/>
  <c r="K3716" i="3" s="1"/>
  <c r="E3717" i="3"/>
  <c r="B3717" i="3"/>
  <c r="F3717" i="3"/>
  <c r="D3717" i="3"/>
  <c r="C3717" i="3"/>
  <c r="H3716" i="3"/>
  <c r="J3716" i="3" s="1"/>
  <c r="M4499" i="3" l="1"/>
  <c r="I4499" i="3"/>
  <c r="N4499" i="3"/>
  <c r="A4500" i="3"/>
  <c r="G4499" i="3"/>
  <c r="E3718" i="3"/>
  <c r="F3718" i="3"/>
  <c r="C3718" i="3"/>
  <c r="D3718" i="3"/>
  <c r="B3718" i="3"/>
  <c r="P3715" i="3"/>
  <c r="H3717" i="3"/>
  <c r="L3716" i="3"/>
  <c r="O3716" i="3" s="1"/>
  <c r="K3717" i="3" s="1"/>
  <c r="M4500" i="3" l="1"/>
  <c r="I4500" i="3"/>
  <c r="N4500" i="3"/>
  <c r="A4501" i="3"/>
  <c r="G4500" i="3"/>
  <c r="B3719" i="3"/>
  <c r="E3719" i="3"/>
  <c r="C3719" i="3"/>
  <c r="D3719" i="3"/>
  <c r="F3719" i="3"/>
  <c r="L3717" i="3"/>
  <c r="O3717" i="3" s="1"/>
  <c r="K3718" i="3" s="1"/>
  <c r="J3717" i="3"/>
  <c r="H3718" i="3"/>
  <c r="J3718" i="3" s="1"/>
  <c r="M4501" i="3" l="1"/>
  <c r="I4501" i="3"/>
  <c r="N4501" i="3"/>
  <c r="A4502" i="3"/>
  <c r="G4501" i="3"/>
  <c r="E3720" i="3"/>
  <c r="D3720" i="3"/>
  <c r="F3720" i="3"/>
  <c r="B3720" i="3"/>
  <c r="C3720" i="3"/>
  <c r="P3717" i="3"/>
  <c r="P3716" i="3"/>
  <c r="L3718" i="3"/>
  <c r="O3718" i="3" s="1"/>
  <c r="K3719" i="3" s="1"/>
  <c r="H3719" i="3"/>
  <c r="M4502" i="3" l="1"/>
  <c r="I4502" i="3"/>
  <c r="N4502" i="3"/>
  <c r="A4503" i="3"/>
  <c r="G4502" i="3"/>
  <c r="J3719" i="3"/>
  <c r="H3720" i="3"/>
  <c r="L3719" i="3"/>
  <c r="O3719" i="3" s="1"/>
  <c r="K3720" i="3" s="1"/>
  <c r="M4503" i="3" l="1"/>
  <c r="I4503" i="3"/>
  <c r="N4503" i="3"/>
  <c r="A4504" i="3"/>
  <c r="G4503" i="3"/>
  <c r="J3720" i="3"/>
  <c r="L3720" i="3"/>
  <c r="O3720" i="3" s="1"/>
  <c r="K3721" i="3" s="1"/>
  <c r="H3721" i="3"/>
  <c r="D3721" i="3"/>
  <c r="E3721" i="3"/>
  <c r="C3721" i="3"/>
  <c r="B3721" i="3"/>
  <c r="F3721" i="3"/>
  <c r="P3719" i="3"/>
  <c r="P3718" i="3"/>
  <c r="M4504" i="3" l="1"/>
  <c r="I4504" i="3"/>
  <c r="N4504" i="3"/>
  <c r="A4505" i="3"/>
  <c r="G4504" i="3"/>
  <c r="C3722" i="3"/>
  <c r="E3722" i="3"/>
  <c r="D3722" i="3"/>
  <c r="B3722" i="3"/>
  <c r="F3722" i="3"/>
  <c r="J3721" i="3"/>
  <c r="M4505" i="3" l="1"/>
  <c r="I4505" i="3"/>
  <c r="N4505" i="3"/>
  <c r="A4506" i="3"/>
  <c r="G4505" i="3"/>
  <c r="F3723" i="3"/>
  <c r="E3723" i="3"/>
  <c r="C3723" i="3"/>
  <c r="D3723" i="3"/>
  <c r="B3723" i="3"/>
  <c r="P3720" i="3"/>
  <c r="H3722" i="3"/>
  <c r="M4506" i="3" l="1"/>
  <c r="I4506" i="3"/>
  <c r="N4506" i="3"/>
  <c r="A4507" i="3"/>
  <c r="G4506" i="3"/>
  <c r="J3722" i="3"/>
  <c r="D3724" i="3"/>
  <c r="F3724" i="3"/>
  <c r="E3724" i="3"/>
  <c r="C3724" i="3"/>
  <c r="B3724" i="3"/>
  <c r="H3724" i="3" s="1"/>
  <c r="L3721" i="3"/>
  <c r="O3721" i="3" s="1"/>
  <c r="K3722" i="3" s="1"/>
  <c r="H3723" i="3"/>
  <c r="M4507" i="3" l="1"/>
  <c r="I4507" i="3"/>
  <c r="N4507" i="3"/>
  <c r="A4508" i="3"/>
  <c r="G4507" i="3"/>
  <c r="J3723" i="3"/>
  <c r="L3722" i="3"/>
  <c r="O3722" i="3" s="1"/>
  <c r="K3723" i="3" s="1"/>
  <c r="P3722" i="3"/>
  <c r="P3721" i="3"/>
  <c r="M4508" i="3" l="1"/>
  <c r="I4508" i="3"/>
  <c r="N4508" i="3"/>
  <c r="A4509" i="3"/>
  <c r="G4508" i="3"/>
  <c r="C3725" i="3"/>
  <c r="F3725" i="3"/>
  <c r="D3725" i="3"/>
  <c r="E3725" i="3"/>
  <c r="B3725" i="3"/>
  <c r="J3724" i="3"/>
  <c r="P3723" i="3" s="1"/>
  <c r="L3723" i="3"/>
  <c r="O3723" i="3" s="1"/>
  <c r="K3724" i="3" s="1"/>
  <c r="M4509" i="3" l="1"/>
  <c r="I4509" i="3"/>
  <c r="N4509" i="3"/>
  <c r="A4510" i="3"/>
  <c r="G4509" i="3"/>
  <c r="L3724" i="3"/>
  <c r="O3724" i="3" s="1"/>
  <c r="K3725" i="3" s="1"/>
  <c r="H3725" i="3"/>
  <c r="M4510" i="3" l="1"/>
  <c r="I4510" i="3"/>
  <c r="N4510" i="3"/>
  <c r="A4511" i="3"/>
  <c r="G4510" i="3"/>
  <c r="J3725" i="3"/>
  <c r="L3725" i="3"/>
  <c r="O3725" i="3" s="1"/>
  <c r="K3726" i="3" s="1"/>
  <c r="C3726" i="3"/>
  <c r="F3726" i="3"/>
  <c r="E3726" i="3"/>
  <c r="D3726" i="3"/>
  <c r="B3726" i="3"/>
  <c r="M4511" i="3" l="1"/>
  <c r="I4511" i="3"/>
  <c r="N4511" i="3"/>
  <c r="A4512" i="3"/>
  <c r="G4511" i="3"/>
  <c r="F3727" i="3"/>
  <c r="D3727" i="3"/>
  <c r="C3727" i="3"/>
  <c r="B3727" i="3"/>
  <c r="E3727" i="3"/>
  <c r="H3726" i="3"/>
  <c r="P3724" i="3"/>
  <c r="M4512" i="3" l="1"/>
  <c r="I4512" i="3"/>
  <c r="N4512" i="3"/>
  <c r="A4513" i="3"/>
  <c r="G4512" i="3"/>
  <c r="J3726" i="3"/>
  <c r="H3727" i="3"/>
  <c r="L3726" i="3"/>
  <c r="O3726" i="3" s="1"/>
  <c r="K3727" i="3" s="1"/>
  <c r="M4513" i="3" l="1"/>
  <c r="I4513" i="3"/>
  <c r="N4513" i="3"/>
  <c r="A4514" i="3"/>
  <c r="G4513" i="3"/>
  <c r="J3727" i="3"/>
  <c r="C3728" i="3"/>
  <c r="B3728" i="3"/>
  <c r="F3728" i="3"/>
  <c r="E3728" i="3"/>
  <c r="J3728" i="3" s="1"/>
  <c r="D3728" i="3"/>
  <c r="H3728" i="3"/>
  <c r="P3726" i="3"/>
  <c r="P3725" i="3"/>
  <c r="M4514" i="3" l="1"/>
  <c r="I4514" i="3"/>
  <c r="N4514" i="3"/>
  <c r="A4515" i="3"/>
  <c r="G4514" i="3"/>
  <c r="E3729" i="3"/>
  <c r="F3729" i="3"/>
  <c r="H3729" i="3"/>
  <c r="B3729" i="3"/>
  <c r="C3729" i="3"/>
  <c r="D3729" i="3"/>
  <c r="L3727" i="3"/>
  <c r="O3727" i="3" s="1"/>
  <c r="K3728" i="3" s="1"/>
  <c r="P3727" i="3"/>
  <c r="M4515" i="3" l="1"/>
  <c r="I4515" i="3"/>
  <c r="N4515" i="3"/>
  <c r="A4516" i="3"/>
  <c r="G4515" i="3"/>
  <c r="J3729" i="3"/>
  <c r="D3730" i="3"/>
  <c r="E3730" i="3"/>
  <c r="C3730" i="3"/>
  <c r="F3730" i="3"/>
  <c r="B3730" i="3"/>
  <c r="L3728" i="3"/>
  <c r="O3728" i="3" s="1"/>
  <c r="K3729" i="3" s="1"/>
  <c r="M4516" i="3" l="1"/>
  <c r="I4516" i="3"/>
  <c r="N4516" i="3"/>
  <c r="A4517" i="3"/>
  <c r="G4516" i="3"/>
  <c r="L3729" i="3"/>
  <c r="O3729" i="3" s="1"/>
  <c r="K3730" i="3" s="1"/>
  <c r="H3730" i="3"/>
  <c r="J3730" i="3" s="1"/>
  <c r="P3728" i="3"/>
  <c r="M4517" i="3" l="1"/>
  <c r="I4517" i="3"/>
  <c r="N4517" i="3"/>
  <c r="A4518" i="3"/>
  <c r="G4517" i="3"/>
  <c r="P3729" i="3"/>
  <c r="E3731" i="3"/>
  <c r="B3731" i="3"/>
  <c r="F3731" i="3"/>
  <c r="C3731" i="3"/>
  <c r="D3731" i="3"/>
  <c r="M4518" i="3" l="1"/>
  <c r="I4518" i="3"/>
  <c r="N4518" i="3"/>
  <c r="A4519" i="3"/>
  <c r="G4518" i="3"/>
  <c r="F3732" i="3"/>
  <c r="B3732" i="3"/>
  <c r="D3732" i="3"/>
  <c r="E3732" i="3"/>
  <c r="J3732" i="3" s="1"/>
  <c r="C3732" i="3"/>
  <c r="H3732" i="3"/>
  <c r="H3731" i="3"/>
  <c r="J3731" i="3" s="1"/>
  <c r="L3730" i="3"/>
  <c r="O3730" i="3" s="1"/>
  <c r="K3731" i="3" s="1"/>
  <c r="M4519" i="3" l="1"/>
  <c r="I4519" i="3"/>
  <c r="N4519" i="3"/>
  <c r="A4520" i="3"/>
  <c r="G4519" i="3"/>
  <c r="B3733" i="3"/>
  <c r="H3733" i="3" s="1"/>
  <c r="D3733" i="3"/>
  <c r="E3733" i="3"/>
  <c r="C3733" i="3"/>
  <c r="F3733" i="3"/>
  <c r="P3731" i="3"/>
  <c r="P3730" i="3"/>
  <c r="L3731" i="3"/>
  <c r="O3731" i="3" s="1"/>
  <c r="K3732" i="3" s="1"/>
  <c r="M4520" i="3" l="1"/>
  <c r="I4520" i="3"/>
  <c r="N4520" i="3"/>
  <c r="A4521" i="3"/>
  <c r="G4520" i="3"/>
  <c r="L3732" i="3"/>
  <c r="O3732" i="3" s="1"/>
  <c r="K3733" i="3" s="1"/>
  <c r="M4521" i="3" l="1"/>
  <c r="I4521" i="3"/>
  <c r="N4521" i="3"/>
  <c r="A4522" i="3"/>
  <c r="G4521" i="3"/>
  <c r="J3733" i="3"/>
  <c r="L3733" i="3"/>
  <c r="O3733" i="3" s="1"/>
  <c r="K3734" i="3" s="1"/>
  <c r="F3734" i="3"/>
  <c r="C3734" i="3"/>
  <c r="B3734" i="3"/>
  <c r="H3734" i="3"/>
  <c r="D3734" i="3"/>
  <c r="E3734" i="3"/>
  <c r="M4522" i="3" l="1"/>
  <c r="I4522" i="3"/>
  <c r="N4522" i="3"/>
  <c r="A4523" i="3"/>
  <c r="G4522" i="3"/>
  <c r="L3734" i="3"/>
  <c r="O3734" i="3" s="1"/>
  <c r="K3735" i="3" s="1"/>
  <c r="J3734" i="3"/>
  <c r="D3735" i="3"/>
  <c r="B3735" i="3"/>
  <c r="H3735" i="3"/>
  <c r="J3735" i="3" s="1"/>
  <c r="E3735" i="3"/>
  <c r="F3735" i="3"/>
  <c r="C3735" i="3"/>
  <c r="P3732" i="3"/>
  <c r="P3733" i="3"/>
  <c r="M4523" i="3" l="1"/>
  <c r="I4523" i="3"/>
  <c r="N4523" i="3"/>
  <c r="A4524" i="3"/>
  <c r="G4523" i="3"/>
  <c r="D3736" i="3"/>
  <c r="F3736" i="3"/>
  <c r="B3736" i="3"/>
  <c r="C3736" i="3"/>
  <c r="E3736" i="3"/>
  <c r="H3736" i="3"/>
  <c r="P3734" i="3"/>
  <c r="L3735" i="3"/>
  <c r="O3735" i="3" s="1"/>
  <c r="M4524" i="3" l="1"/>
  <c r="I4524" i="3"/>
  <c r="N4524" i="3"/>
  <c r="A4525" i="3"/>
  <c r="G4524" i="3"/>
  <c r="D3737" i="3"/>
  <c r="C3737" i="3"/>
  <c r="E3737" i="3"/>
  <c r="B3737" i="3"/>
  <c r="F3737" i="3"/>
  <c r="J3736" i="3"/>
  <c r="K3736" i="3"/>
  <c r="M4525" i="3" l="1"/>
  <c r="I4525" i="3"/>
  <c r="N4525" i="3"/>
  <c r="A4526" i="3"/>
  <c r="G4525" i="3"/>
  <c r="E3738" i="3"/>
  <c r="F3738" i="3"/>
  <c r="C3738" i="3"/>
  <c r="D3738" i="3"/>
  <c r="B3738" i="3"/>
  <c r="H3737" i="3"/>
  <c r="P3735" i="3"/>
  <c r="L3736" i="3"/>
  <c r="O3736" i="3" s="1"/>
  <c r="K3737" i="3" s="1"/>
  <c r="J3737" i="3"/>
  <c r="P3736" i="3" s="1"/>
  <c r="M4526" i="3" l="1"/>
  <c r="I4526" i="3"/>
  <c r="N4526" i="3"/>
  <c r="A4527" i="3"/>
  <c r="G4526" i="3"/>
  <c r="H3738" i="3"/>
  <c r="L3737" i="3"/>
  <c r="O3737" i="3" s="1"/>
  <c r="K3738" i="3" s="1"/>
  <c r="M4527" i="3" l="1"/>
  <c r="I4527" i="3"/>
  <c r="N4527" i="3"/>
  <c r="A4528" i="3"/>
  <c r="G4527" i="3"/>
  <c r="J3738" i="3"/>
  <c r="L3738" i="3"/>
  <c r="O3738" i="3" s="1"/>
  <c r="E3739" i="3"/>
  <c r="B3739" i="3"/>
  <c r="H3739" i="3" s="1"/>
  <c r="F3739" i="3"/>
  <c r="D3739" i="3"/>
  <c r="C3739" i="3"/>
  <c r="M4528" i="3" l="1"/>
  <c r="I4528" i="3"/>
  <c r="N4528" i="3"/>
  <c r="A4529" i="3"/>
  <c r="G4528" i="3"/>
  <c r="J3739" i="3"/>
  <c r="K3739" i="3"/>
  <c r="P3737" i="3"/>
  <c r="M4529" i="3" l="1"/>
  <c r="I4529" i="3"/>
  <c r="N4529" i="3"/>
  <c r="A4530" i="3"/>
  <c r="G4529" i="3"/>
  <c r="B3740" i="3"/>
  <c r="F3740" i="3"/>
  <c r="J3740" i="3"/>
  <c r="D3740" i="3"/>
  <c r="E3740" i="3"/>
  <c r="C3740" i="3"/>
  <c r="H3740" i="3"/>
  <c r="P3738" i="3"/>
  <c r="L3739" i="3"/>
  <c r="O3739" i="3" s="1"/>
  <c r="M4530" i="3" l="1"/>
  <c r="I4530" i="3"/>
  <c r="N4530" i="3"/>
  <c r="A4531" i="3"/>
  <c r="G4530" i="3"/>
  <c r="P3739" i="3"/>
  <c r="E3741" i="3"/>
  <c r="D3741" i="3"/>
  <c r="C3741" i="3"/>
  <c r="F3741" i="3"/>
  <c r="B3741" i="3"/>
  <c r="H3741" i="3" s="1"/>
  <c r="J3741" i="3" s="1"/>
  <c r="K3740" i="3"/>
  <c r="M4531" i="3" l="1"/>
  <c r="I4531" i="3"/>
  <c r="N4531" i="3"/>
  <c r="A4532" i="3"/>
  <c r="G4531" i="3"/>
  <c r="P3740" i="3"/>
  <c r="D3742" i="3"/>
  <c r="E3742" i="3"/>
  <c r="H3742" i="3"/>
  <c r="F3742" i="3"/>
  <c r="C3742" i="3"/>
  <c r="B3742" i="3"/>
  <c r="L3740" i="3"/>
  <c r="O3740" i="3"/>
  <c r="K3741" i="3" s="1"/>
  <c r="M4532" i="3" l="1"/>
  <c r="I4532" i="3"/>
  <c r="N4532" i="3"/>
  <c r="A4533" i="3"/>
  <c r="G4532" i="3"/>
  <c r="C3743" i="3"/>
  <c r="B3743" i="3"/>
  <c r="F3743" i="3"/>
  <c r="E3743" i="3"/>
  <c r="D3743" i="3"/>
  <c r="J3742" i="3"/>
  <c r="L3741" i="3"/>
  <c r="O3741" i="3" s="1"/>
  <c r="K3742" i="3" s="1"/>
  <c r="M4533" i="3" l="1"/>
  <c r="I4533" i="3"/>
  <c r="N4533" i="3"/>
  <c r="A4534" i="3"/>
  <c r="G4533" i="3"/>
  <c r="C3744" i="3"/>
  <c r="E3744" i="3"/>
  <c r="H3744" i="3"/>
  <c r="F3744" i="3"/>
  <c r="D3744" i="3"/>
  <c r="B3744" i="3"/>
  <c r="P3742" i="3"/>
  <c r="P3741" i="3"/>
  <c r="L3742" i="3"/>
  <c r="O3742" i="3" s="1"/>
  <c r="K3743" i="3" s="1"/>
  <c r="H3743" i="3"/>
  <c r="J3743" i="3" s="1"/>
  <c r="M4534" i="3" l="1"/>
  <c r="I4534" i="3"/>
  <c r="N4534" i="3"/>
  <c r="A4535" i="3"/>
  <c r="G4534" i="3"/>
  <c r="E3745" i="3"/>
  <c r="D3745" i="3"/>
  <c r="C3745" i="3"/>
  <c r="F3745" i="3"/>
  <c r="B3745" i="3"/>
  <c r="H3745" i="3" s="1"/>
  <c r="J3744" i="3"/>
  <c r="L3743" i="3"/>
  <c r="O3743" i="3" s="1"/>
  <c r="K3744" i="3" s="1"/>
  <c r="M4535" i="3" l="1"/>
  <c r="I4535" i="3"/>
  <c r="N4535" i="3"/>
  <c r="A4536" i="3"/>
  <c r="G4535" i="3"/>
  <c r="J3745" i="3"/>
  <c r="O3744" i="3"/>
  <c r="K3745" i="3" s="1"/>
  <c r="L3744" i="3"/>
  <c r="P3744" i="3"/>
  <c r="B3746" i="3"/>
  <c r="H3746" i="3" s="1"/>
  <c r="J3746" i="3" s="1"/>
  <c r="C3746" i="3"/>
  <c r="D3746" i="3"/>
  <c r="E3746" i="3"/>
  <c r="F3746" i="3"/>
  <c r="P3743" i="3"/>
  <c r="M4536" i="3" l="1"/>
  <c r="I4536" i="3"/>
  <c r="N4536" i="3"/>
  <c r="A4537" i="3"/>
  <c r="G4536" i="3"/>
  <c r="P3745" i="3"/>
  <c r="L3745" i="3"/>
  <c r="O3745" i="3" s="1"/>
  <c r="K3746" i="3" s="1"/>
  <c r="M4537" i="3" l="1"/>
  <c r="I4537" i="3"/>
  <c r="N4537" i="3"/>
  <c r="A4538" i="3"/>
  <c r="G4537" i="3"/>
  <c r="E3747" i="3"/>
  <c r="F3747" i="3"/>
  <c r="H3747" i="3"/>
  <c r="D3747" i="3"/>
  <c r="C3747" i="3"/>
  <c r="B3747" i="3"/>
  <c r="K3747" i="3" s="1"/>
  <c r="L3746" i="3"/>
  <c r="O3746" i="3" s="1"/>
  <c r="M4538" i="3" l="1"/>
  <c r="I4538" i="3"/>
  <c r="N4538" i="3"/>
  <c r="A4539" i="3"/>
  <c r="G4538" i="3"/>
  <c r="J3747" i="3"/>
  <c r="M4539" i="3" l="1"/>
  <c r="I4539" i="3"/>
  <c r="N4539" i="3"/>
  <c r="A4540" i="3"/>
  <c r="G4539" i="3"/>
  <c r="H3748" i="3"/>
  <c r="D3748" i="3"/>
  <c r="E3748" i="3"/>
  <c r="B3748" i="3"/>
  <c r="F3748" i="3"/>
  <c r="K3748" i="3"/>
  <c r="C3748" i="3"/>
  <c r="L3747" i="3"/>
  <c r="O3747" i="3" s="1"/>
  <c r="P3746" i="3"/>
  <c r="M4540" i="3" l="1"/>
  <c r="I4540" i="3"/>
  <c r="N4540" i="3"/>
  <c r="A4541" i="3"/>
  <c r="G4540" i="3"/>
  <c r="D3749" i="3"/>
  <c r="F3749" i="3"/>
  <c r="B3749" i="3"/>
  <c r="E3749" i="3"/>
  <c r="C3749" i="3"/>
  <c r="J3748" i="3"/>
  <c r="M4541" i="3" l="1"/>
  <c r="I4541" i="3"/>
  <c r="N4541" i="3"/>
  <c r="A4542" i="3"/>
  <c r="G4541" i="3"/>
  <c r="C3750" i="3"/>
  <c r="B3750" i="3"/>
  <c r="F3750" i="3"/>
  <c r="D3750" i="3"/>
  <c r="E3750" i="3"/>
  <c r="P3747" i="3"/>
  <c r="H3749" i="3"/>
  <c r="M4542" i="3" l="1"/>
  <c r="I4542" i="3"/>
  <c r="N4542" i="3"/>
  <c r="A4543" i="3"/>
  <c r="G4542" i="3"/>
  <c r="F3751" i="3"/>
  <c r="D3751" i="3"/>
  <c r="C3751" i="3"/>
  <c r="B3751" i="3"/>
  <c r="H3751" i="3" s="1"/>
  <c r="E3751" i="3"/>
  <c r="L3748" i="3"/>
  <c r="O3748" i="3" s="1"/>
  <c r="K3749" i="3" s="1"/>
  <c r="J3749" i="3"/>
  <c r="H3750" i="3"/>
  <c r="J3750" i="3" s="1"/>
  <c r="L3749" i="3"/>
  <c r="M4543" i="3" l="1"/>
  <c r="I4543" i="3"/>
  <c r="N4543" i="3"/>
  <c r="A4544" i="3"/>
  <c r="G4543" i="3"/>
  <c r="J3751" i="3"/>
  <c r="P3750" i="3" s="1"/>
  <c r="O3749" i="3"/>
  <c r="K3750" i="3" s="1"/>
  <c r="P3749" i="3"/>
  <c r="P3748" i="3"/>
  <c r="L3750" i="3"/>
  <c r="M4544" i="3" l="1"/>
  <c r="I4544" i="3"/>
  <c r="N4544" i="3"/>
  <c r="A4545" i="3"/>
  <c r="G4544" i="3"/>
  <c r="O3750" i="3"/>
  <c r="K3751" i="3" s="1"/>
  <c r="F3752" i="3"/>
  <c r="E3752" i="3"/>
  <c r="C3752" i="3"/>
  <c r="D3752" i="3"/>
  <c r="H3752" i="3"/>
  <c r="B3752" i="3"/>
  <c r="M4545" i="3" l="1"/>
  <c r="I4545" i="3"/>
  <c r="N4545" i="3"/>
  <c r="A4546" i="3"/>
  <c r="G4545" i="3"/>
  <c r="D3753" i="3"/>
  <c r="E3753" i="3"/>
  <c r="C3753" i="3"/>
  <c r="B3753" i="3"/>
  <c r="H3753" i="3"/>
  <c r="F3753" i="3"/>
  <c r="J3752" i="3"/>
  <c r="O3751" i="3"/>
  <c r="K3752" i="3" s="1"/>
  <c r="L3751" i="3"/>
  <c r="M4546" i="3" l="1"/>
  <c r="I4546" i="3"/>
  <c r="N4546" i="3"/>
  <c r="A4547" i="3"/>
  <c r="G4546" i="3"/>
  <c r="E3754" i="3"/>
  <c r="F3754" i="3"/>
  <c r="B3754" i="3"/>
  <c r="D3754" i="3"/>
  <c r="C3754" i="3"/>
  <c r="P3751" i="3"/>
  <c r="L3752" i="3"/>
  <c r="O3752" i="3" s="1"/>
  <c r="K3753" i="3" s="1"/>
  <c r="J3753" i="3"/>
  <c r="P3752" i="3" s="1"/>
  <c r="M4547" i="3" l="1"/>
  <c r="I4547" i="3"/>
  <c r="N4547" i="3"/>
  <c r="A4548" i="3"/>
  <c r="G4547" i="3"/>
  <c r="H3754" i="3"/>
  <c r="M4548" i="3" l="1"/>
  <c r="I4548" i="3"/>
  <c r="N4548" i="3"/>
  <c r="A4549" i="3"/>
  <c r="G4548" i="3"/>
  <c r="L3753" i="3"/>
  <c r="O3753" i="3" s="1"/>
  <c r="K3754" i="3" s="1"/>
  <c r="J3754" i="3"/>
  <c r="L3754" i="3"/>
  <c r="F3755" i="3"/>
  <c r="D3755" i="3"/>
  <c r="C3755" i="3"/>
  <c r="B3755" i="3"/>
  <c r="E3755" i="3"/>
  <c r="M4549" i="3" l="1"/>
  <c r="I4549" i="3"/>
  <c r="N4549" i="3"/>
  <c r="A4550" i="3"/>
  <c r="G4549" i="3"/>
  <c r="D3756" i="3"/>
  <c r="B3756" i="3"/>
  <c r="F3756" i="3"/>
  <c r="C3756" i="3"/>
  <c r="E3756" i="3"/>
  <c r="P3753" i="3"/>
  <c r="O3754" i="3"/>
  <c r="K3755" i="3"/>
  <c r="H3755" i="3"/>
  <c r="M4550" i="3" l="1"/>
  <c r="I4550" i="3"/>
  <c r="N4550" i="3"/>
  <c r="A4551" i="3"/>
  <c r="G4550" i="3"/>
  <c r="J3755" i="3"/>
  <c r="L3755" i="3"/>
  <c r="B3757" i="3"/>
  <c r="E3757" i="3"/>
  <c r="C3757" i="3"/>
  <c r="D3757" i="3"/>
  <c r="F3757" i="3"/>
  <c r="O3755" i="3"/>
  <c r="H3756" i="3"/>
  <c r="K3756" i="3"/>
  <c r="M4551" i="3" l="1"/>
  <c r="I4551" i="3"/>
  <c r="N4551" i="3"/>
  <c r="A4552" i="3"/>
  <c r="G4551" i="3"/>
  <c r="J3756" i="3"/>
  <c r="L3756" i="3"/>
  <c r="H3757" i="3"/>
  <c r="O3756" i="3"/>
  <c r="K3757" i="3" s="1"/>
  <c r="P3755" i="3"/>
  <c r="P3754" i="3"/>
  <c r="M4552" i="3" l="1"/>
  <c r="I4552" i="3"/>
  <c r="N4552" i="3"/>
  <c r="A4553" i="3"/>
  <c r="G4552" i="3"/>
  <c r="L3757" i="3"/>
  <c r="O3757" i="3" s="1"/>
  <c r="J3757" i="3"/>
  <c r="D3758" i="3"/>
  <c r="B3758" i="3"/>
  <c r="E3758" i="3"/>
  <c r="C3758" i="3"/>
  <c r="F3758" i="3"/>
  <c r="H3758" i="3"/>
  <c r="M4553" i="3" l="1"/>
  <c r="I4553" i="3"/>
  <c r="N4553" i="3"/>
  <c r="A4554" i="3"/>
  <c r="G4553" i="3"/>
  <c r="B3759" i="3"/>
  <c r="D3759" i="3"/>
  <c r="E3759" i="3"/>
  <c r="F3759" i="3"/>
  <c r="C3759" i="3"/>
  <c r="J3758" i="3"/>
  <c r="P3756" i="3"/>
  <c r="K3758" i="3"/>
  <c r="M4554" i="3" l="1"/>
  <c r="I4554" i="3"/>
  <c r="N4554" i="3"/>
  <c r="A4555" i="3"/>
  <c r="G4554" i="3"/>
  <c r="C3760" i="3"/>
  <c r="B3760" i="3"/>
  <c r="E3760" i="3"/>
  <c r="F3760" i="3"/>
  <c r="D3760" i="3"/>
  <c r="H3760" i="3"/>
  <c r="P3757" i="3"/>
  <c r="L3758" i="3"/>
  <c r="O3758" i="3" s="1"/>
  <c r="K3759" i="3" s="1"/>
  <c r="H3759" i="3"/>
  <c r="M4555" i="3" l="1"/>
  <c r="I4555" i="3"/>
  <c r="N4555" i="3"/>
  <c r="A4556" i="3"/>
  <c r="G4555" i="3"/>
  <c r="J3760" i="3"/>
  <c r="C3761" i="3"/>
  <c r="F3761" i="3"/>
  <c r="D3761" i="3"/>
  <c r="E3761" i="3"/>
  <c r="B3761" i="3"/>
  <c r="J3759" i="3"/>
  <c r="M4556" i="3" l="1"/>
  <c r="I4556" i="3"/>
  <c r="N4556" i="3"/>
  <c r="A4557" i="3"/>
  <c r="G4556" i="3"/>
  <c r="P3759" i="3"/>
  <c r="P3758" i="3"/>
  <c r="H3761" i="3"/>
  <c r="L3759" i="3"/>
  <c r="O3759" i="3" s="1"/>
  <c r="K3760" i="3" s="1"/>
  <c r="J3761" i="3"/>
  <c r="P3760" i="3" s="1"/>
  <c r="M4557" i="3" l="1"/>
  <c r="I4557" i="3"/>
  <c r="N4557" i="3"/>
  <c r="A4558" i="3"/>
  <c r="G4557" i="3"/>
  <c r="L3760" i="3"/>
  <c r="O3760" i="3" s="1"/>
  <c r="K3761" i="3" s="1"/>
  <c r="E3762" i="3"/>
  <c r="D3762" i="3"/>
  <c r="F3762" i="3"/>
  <c r="C3762" i="3"/>
  <c r="B3762" i="3"/>
  <c r="H3762" i="3" s="1"/>
  <c r="J3762" i="3" s="1"/>
  <c r="M4558" i="3" l="1"/>
  <c r="I4558" i="3"/>
  <c r="N4558" i="3"/>
  <c r="A4559" i="3"/>
  <c r="G4558" i="3"/>
  <c r="P3761" i="3"/>
  <c r="L3761" i="3"/>
  <c r="O3761" i="3" s="1"/>
  <c r="K3762" i="3" s="1"/>
  <c r="M4559" i="3" l="1"/>
  <c r="I4559" i="3"/>
  <c r="N4559" i="3"/>
  <c r="A4560" i="3"/>
  <c r="G4559" i="3"/>
  <c r="L3762" i="3"/>
  <c r="O3762" i="3" s="1"/>
  <c r="D3763" i="3"/>
  <c r="C3763" i="3"/>
  <c r="B3763" i="3"/>
  <c r="F3763" i="3"/>
  <c r="E3763" i="3"/>
  <c r="M4560" i="3" l="1"/>
  <c r="I4560" i="3"/>
  <c r="N4560" i="3"/>
  <c r="A4561" i="3"/>
  <c r="G4560" i="3"/>
  <c r="C3764" i="3"/>
  <c r="F3764" i="3"/>
  <c r="E3764" i="3"/>
  <c r="D3764" i="3"/>
  <c r="B3764" i="3"/>
  <c r="K3763" i="3"/>
  <c r="H3763" i="3"/>
  <c r="M4561" i="3" l="1"/>
  <c r="I4561" i="3"/>
  <c r="N4561" i="3"/>
  <c r="A4562" i="3"/>
  <c r="G4561" i="3"/>
  <c r="J3763" i="3"/>
  <c r="L3763" i="3"/>
  <c r="E3765" i="3"/>
  <c r="B3765" i="3"/>
  <c r="C3765" i="3"/>
  <c r="F3765" i="3"/>
  <c r="D3765" i="3"/>
  <c r="O3763" i="3"/>
  <c r="K3764" i="3"/>
  <c r="H3764" i="3"/>
  <c r="H3765" i="3" s="1"/>
  <c r="J3765" i="3" s="1"/>
  <c r="M4562" i="3" l="1"/>
  <c r="I4562" i="3"/>
  <c r="N4562" i="3"/>
  <c r="A4563" i="3"/>
  <c r="G4562" i="3"/>
  <c r="C3766" i="3"/>
  <c r="F3766" i="3"/>
  <c r="E3766" i="3"/>
  <c r="D3766" i="3"/>
  <c r="B3766" i="3"/>
  <c r="J3764" i="3"/>
  <c r="P3764" i="3" s="1"/>
  <c r="L3764" i="3"/>
  <c r="O3764" i="3" s="1"/>
  <c r="K3765" i="3" s="1"/>
  <c r="P3762" i="3"/>
  <c r="M4563" i="3" l="1"/>
  <c r="I4563" i="3"/>
  <c r="N4563" i="3"/>
  <c r="A4564" i="3"/>
  <c r="G4563" i="3"/>
  <c r="F3767" i="3"/>
  <c r="D3767" i="3"/>
  <c r="E3767" i="3"/>
  <c r="B3767" i="3"/>
  <c r="C3767" i="3"/>
  <c r="L3765" i="3"/>
  <c r="O3765" i="3" s="1"/>
  <c r="K3766" i="3" s="1"/>
  <c r="P3763" i="3"/>
  <c r="H3766" i="3"/>
  <c r="J3766" i="3" s="1"/>
  <c r="M4564" i="3" l="1"/>
  <c r="I4564" i="3"/>
  <c r="N4564" i="3"/>
  <c r="A4565" i="3"/>
  <c r="G4564" i="3"/>
  <c r="D3768" i="3"/>
  <c r="F3768" i="3"/>
  <c r="C3768" i="3"/>
  <c r="E3768" i="3"/>
  <c r="B3768" i="3"/>
  <c r="H3768" i="3" s="1"/>
  <c r="J3767" i="3"/>
  <c r="P3765" i="3"/>
  <c r="P3766" i="3"/>
  <c r="H3767" i="3"/>
  <c r="M4565" i="3" l="1"/>
  <c r="I4565" i="3"/>
  <c r="N4565" i="3"/>
  <c r="A4566" i="3"/>
  <c r="G4565" i="3"/>
  <c r="J3768" i="3"/>
  <c r="P3767" i="3" s="1"/>
  <c r="L3766" i="3"/>
  <c r="O3766" i="3" s="1"/>
  <c r="K3767" i="3" s="1"/>
  <c r="M4566" i="3" l="1"/>
  <c r="I4566" i="3"/>
  <c r="N4566" i="3"/>
  <c r="A4567" i="3"/>
  <c r="G4566" i="3"/>
  <c r="B3769" i="3"/>
  <c r="C3769" i="3"/>
  <c r="J3769" i="3"/>
  <c r="D3769" i="3"/>
  <c r="F3769" i="3"/>
  <c r="E3769" i="3"/>
  <c r="H3769" i="3"/>
  <c r="L3767" i="3"/>
  <c r="O3767" i="3" s="1"/>
  <c r="K3768" i="3" s="1"/>
  <c r="M4567" i="3" l="1"/>
  <c r="I4567" i="3"/>
  <c r="N4567" i="3"/>
  <c r="A4568" i="3"/>
  <c r="G4567" i="3"/>
  <c r="P3768" i="3"/>
  <c r="L3768" i="3"/>
  <c r="O3768" i="3" s="1"/>
  <c r="K3769" i="3" s="1"/>
  <c r="C3770" i="3"/>
  <c r="B3770" i="3"/>
  <c r="H3770" i="3" s="1"/>
  <c r="J3770" i="3" s="1"/>
  <c r="D3770" i="3"/>
  <c r="E3770" i="3"/>
  <c r="F3770" i="3"/>
  <c r="M4568" i="3" l="1"/>
  <c r="I4568" i="3"/>
  <c r="N4568" i="3"/>
  <c r="A4569" i="3"/>
  <c r="G4568" i="3"/>
  <c r="P3769" i="3"/>
  <c r="L3769" i="3"/>
  <c r="O3769" i="3" s="1"/>
  <c r="K3770" i="3" s="1"/>
  <c r="M4569" i="3" l="1"/>
  <c r="I4569" i="3"/>
  <c r="N4569" i="3"/>
  <c r="A4570" i="3"/>
  <c r="G4569" i="3"/>
  <c r="L3770" i="3"/>
  <c r="O3770" i="3" s="1"/>
  <c r="K3771" i="3" s="1"/>
  <c r="B3771" i="3"/>
  <c r="H3771" i="3" s="1"/>
  <c r="E3771" i="3"/>
  <c r="J3771" i="3" s="1"/>
  <c r="C3771" i="3"/>
  <c r="D3771" i="3"/>
  <c r="F3771" i="3"/>
  <c r="M4570" i="3" l="1"/>
  <c r="I4570" i="3"/>
  <c r="N4570" i="3"/>
  <c r="A4571" i="3"/>
  <c r="G4570" i="3"/>
  <c r="P3770" i="3"/>
  <c r="M4571" i="3" l="1"/>
  <c r="I4571" i="3"/>
  <c r="N4571" i="3"/>
  <c r="A4572" i="3"/>
  <c r="G4571" i="3"/>
  <c r="L3771" i="3"/>
  <c r="O3771" i="3" s="1"/>
  <c r="B3772" i="3"/>
  <c r="H3772" i="3" s="1"/>
  <c r="J3772" i="3" s="1"/>
  <c r="E3772" i="3"/>
  <c r="C3772" i="3"/>
  <c r="D3772" i="3"/>
  <c r="F3772" i="3"/>
  <c r="M4572" i="3" l="1"/>
  <c r="I4572" i="3"/>
  <c r="N4572" i="3"/>
  <c r="A4573" i="3"/>
  <c r="G4572" i="3"/>
  <c r="P3771" i="3"/>
  <c r="L3772" i="3"/>
  <c r="K3772" i="3"/>
  <c r="M4573" i="3" l="1"/>
  <c r="I4573" i="3"/>
  <c r="N4573" i="3"/>
  <c r="A4574" i="3"/>
  <c r="G4573" i="3"/>
  <c r="E3773" i="3"/>
  <c r="F3773" i="3"/>
  <c r="D3773" i="3"/>
  <c r="C3773" i="3"/>
  <c r="B3773" i="3"/>
  <c r="O3772" i="3"/>
  <c r="M4574" i="3" l="1"/>
  <c r="I4574" i="3"/>
  <c r="N4574" i="3"/>
  <c r="A4575" i="3"/>
  <c r="G4574" i="3"/>
  <c r="C3774" i="3"/>
  <c r="E3774" i="3"/>
  <c r="F3774" i="3"/>
  <c r="B3774" i="3"/>
  <c r="D3774" i="3"/>
  <c r="K3773" i="3"/>
  <c r="H3773" i="3"/>
  <c r="M4575" i="3" l="1"/>
  <c r="I4575" i="3"/>
  <c r="N4575" i="3"/>
  <c r="A4576" i="3"/>
  <c r="G4575" i="3"/>
  <c r="J3773" i="3"/>
  <c r="L3773" i="3"/>
  <c r="H3774" i="3"/>
  <c r="D3775" i="3"/>
  <c r="B3775" i="3"/>
  <c r="H3775" i="3"/>
  <c r="J3775" i="3" s="1"/>
  <c r="E3775" i="3"/>
  <c r="F3775" i="3"/>
  <c r="C3775" i="3"/>
  <c r="O3773" i="3"/>
  <c r="K3774" i="3" s="1"/>
  <c r="M4576" i="3" l="1"/>
  <c r="I4576" i="3"/>
  <c r="N4576" i="3"/>
  <c r="A4577" i="3"/>
  <c r="G4576" i="3"/>
  <c r="E3776" i="3"/>
  <c r="C3776" i="3"/>
  <c r="F3776" i="3"/>
  <c r="D3776" i="3"/>
  <c r="B3776" i="3"/>
  <c r="P3772" i="3"/>
  <c r="J3774" i="3"/>
  <c r="P3774" i="3" s="1"/>
  <c r="L3774" i="3"/>
  <c r="O3774" i="3" s="1"/>
  <c r="K3775" i="3" s="1"/>
  <c r="M4577" i="3" l="1"/>
  <c r="I4577" i="3"/>
  <c r="N4577" i="3"/>
  <c r="G4577" i="3"/>
  <c r="A4578" i="3"/>
  <c r="L3775" i="3"/>
  <c r="O3775" i="3" s="1"/>
  <c r="K3776" i="3" s="1"/>
  <c r="P3773" i="3"/>
  <c r="H3776" i="3"/>
  <c r="M4578" i="3" l="1"/>
  <c r="I4578" i="3"/>
  <c r="N4578" i="3"/>
  <c r="G4578" i="3"/>
  <c r="A4579" i="3"/>
  <c r="D3777" i="3"/>
  <c r="C3777" i="3"/>
  <c r="E3777" i="3"/>
  <c r="B3777" i="3"/>
  <c r="F3777" i="3"/>
  <c r="L3776" i="3"/>
  <c r="O3776" i="3" s="1"/>
  <c r="J3776" i="3"/>
  <c r="M4579" i="3" l="1"/>
  <c r="I4579" i="3"/>
  <c r="N4579" i="3"/>
  <c r="G4579" i="3"/>
  <c r="A4580" i="3"/>
  <c r="K3777" i="3"/>
  <c r="P3775" i="3"/>
  <c r="H3777" i="3"/>
  <c r="J3777" i="3"/>
  <c r="P3776" i="3" s="1"/>
  <c r="M4580" i="3" l="1"/>
  <c r="I4580" i="3"/>
  <c r="N4580" i="3"/>
  <c r="G4580" i="3"/>
  <c r="A4581" i="3"/>
  <c r="D3778" i="3"/>
  <c r="F3778" i="3"/>
  <c r="C3778" i="3"/>
  <c r="B3778" i="3"/>
  <c r="E3778" i="3"/>
  <c r="L3777" i="3"/>
  <c r="O3777" i="3" s="1"/>
  <c r="M4581" i="3" l="1"/>
  <c r="I4581" i="3"/>
  <c r="N4581" i="3"/>
  <c r="A4582" i="3"/>
  <c r="G4581" i="3"/>
  <c r="F3779" i="3"/>
  <c r="E3779" i="3"/>
  <c r="B3779" i="3"/>
  <c r="C3779" i="3"/>
  <c r="D3779" i="3"/>
  <c r="H3778" i="3"/>
  <c r="K3778" i="3"/>
  <c r="M4582" i="3" l="1"/>
  <c r="I4582" i="3"/>
  <c r="N4582" i="3"/>
  <c r="G4582" i="3"/>
  <c r="A4583" i="3"/>
  <c r="J3778" i="3"/>
  <c r="L3778" i="3"/>
  <c r="O3778" i="3" s="1"/>
  <c r="K3779" i="3" s="1"/>
  <c r="H3779" i="3"/>
  <c r="J3779" i="3" s="1"/>
  <c r="M4583" i="3" l="1"/>
  <c r="I4583" i="3"/>
  <c r="N4583" i="3"/>
  <c r="G4583" i="3"/>
  <c r="A4584" i="3"/>
  <c r="L3779" i="3"/>
  <c r="O3779" i="3" s="1"/>
  <c r="D3780" i="3"/>
  <c r="C3780" i="3"/>
  <c r="F3780" i="3"/>
  <c r="B3780" i="3"/>
  <c r="E3780" i="3"/>
  <c r="P3777" i="3"/>
  <c r="P3778" i="3"/>
  <c r="M4584" i="3" l="1"/>
  <c r="I4584" i="3"/>
  <c r="N4584" i="3"/>
  <c r="A4585" i="3"/>
  <c r="G4584" i="3"/>
  <c r="K3780" i="3"/>
  <c r="H3780" i="3"/>
  <c r="M4585" i="3" l="1"/>
  <c r="I4585" i="3"/>
  <c r="N4585" i="3"/>
  <c r="A4586" i="3"/>
  <c r="G4585" i="3"/>
  <c r="J3780" i="3"/>
  <c r="L3780" i="3"/>
  <c r="C3781" i="3"/>
  <c r="E3781" i="3"/>
  <c r="D3781" i="3"/>
  <c r="F3781" i="3"/>
  <c r="B3781" i="3"/>
  <c r="H3781" i="3" s="1"/>
  <c r="J3781" i="3" s="1"/>
  <c r="K3781" i="3"/>
  <c r="O3780" i="3"/>
  <c r="M4586" i="3" l="1"/>
  <c r="I4586" i="3"/>
  <c r="N4586" i="3"/>
  <c r="A4587" i="3"/>
  <c r="G4586" i="3"/>
  <c r="P3780" i="3"/>
  <c r="P3779" i="3"/>
  <c r="M4587" i="3" l="1"/>
  <c r="I4587" i="3"/>
  <c r="N4587" i="3"/>
  <c r="A4588" i="3"/>
  <c r="G4587" i="3"/>
  <c r="F3782" i="3"/>
  <c r="D3782" i="3"/>
  <c r="C3782" i="3"/>
  <c r="E3782" i="3"/>
  <c r="B3782" i="3"/>
  <c r="L3781" i="3"/>
  <c r="O3781" i="3" s="1"/>
  <c r="M4588" i="3" l="1"/>
  <c r="I4588" i="3"/>
  <c r="N4588" i="3"/>
  <c r="G4588" i="3"/>
  <c r="A4589" i="3"/>
  <c r="F3783" i="3"/>
  <c r="B3783" i="3"/>
  <c r="D3783" i="3"/>
  <c r="C3783" i="3"/>
  <c r="E3783" i="3"/>
  <c r="H3782" i="3"/>
  <c r="K3782" i="3"/>
  <c r="M4589" i="3" l="1"/>
  <c r="I4589" i="3"/>
  <c r="N4589" i="3"/>
  <c r="A4590" i="3"/>
  <c r="G4589" i="3"/>
  <c r="J3782" i="3"/>
  <c r="L3782" i="3"/>
  <c r="O3782" i="3" s="1"/>
  <c r="K3783" i="3" s="1"/>
  <c r="H3783" i="3"/>
  <c r="M4590" i="3" l="1"/>
  <c r="I4590" i="3"/>
  <c r="N4590" i="3"/>
  <c r="G4590" i="3"/>
  <c r="A4591" i="3"/>
  <c r="J3783" i="3"/>
  <c r="F3784" i="3"/>
  <c r="B3784" i="3"/>
  <c r="C3784" i="3"/>
  <c r="H3784" i="3"/>
  <c r="E3784" i="3"/>
  <c r="D3784" i="3"/>
  <c r="L3783" i="3"/>
  <c r="O3783" i="3" s="1"/>
  <c r="K3784" i="3" s="1"/>
  <c r="P3781" i="3"/>
  <c r="P3782" i="3"/>
  <c r="M4591" i="3" l="1"/>
  <c r="I4591" i="3"/>
  <c r="N4591" i="3"/>
  <c r="G4591" i="3"/>
  <c r="A4592" i="3"/>
  <c r="J3784" i="3"/>
  <c r="D3785" i="3"/>
  <c r="E3785" i="3"/>
  <c r="B3785" i="3"/>
  <c r="H3785" i="3" s="1"/>
  <c r="C3785" i="3"/>
  <c r="F3785" i="3"/>
  <c r="P3783" i="3"/>
  <c r="M4592" i="3" l="1"/>
  <c r="I4592" i="3"/>
  <c r="N4592" i="3"/>
  <c r="A4593" i="3"/>
  <c r="G4592" i="3"/>
  <c r="J3785" i="3"/>
  <c r="P3784" i="3" s="1"/>
  <c r="L3784" i="3"/>
  <c r="O3784" i="3" s="1"/>
  <c r="K3785" i="3" s="1"/>
  <c r="M4593" i="3" l="1"/>
  <c r="I4593" i="3"/>
  <c r="N4593" i="3"/>
  <c r="A4594" i="3"/>
  <c r="G4593" i="3"/>
  <c r="C3786" i="3"/>
  <c r="F3786" i="3"/>
  <c r="B3786" i="3"/>
  <c r="E3786" i="3"/>
  <c r="J3786" i="3" s="1"/>
  <c r="H3786" i="3"/>
  <c r="D3786" i="3"/>
  <c r="L3785" i="3"/>
  <c r="O3785" i="3" s="1"/>
  <c r="K3786" i="3" s="1"/>
  <c r="M4594" i="3" l="1"/>
  <c r="I4594" i="3"/>
  <c r="N4594" i="3"/>
  <c r="A4595" i="3"/>
  <c r="G4594" i="3"/>
  <c r="B3787" i="3"/>
  <c r="F3787" i="3"/>
  <c r="C3787" i="3"/>
  <c r="E3787" i="3"/>
  <c r="H3787" i="3"/>
  <c r="D3787" i="3"/>
  <c r="P3785" i="3"/>
  <c r="M4595" i="3" l="1"/>
  <c r="I4595" i="3"/>
  <c r="N4595" i="3"/>
  <c r="A4596" i="3"/>
  <c r="G4595" i="3"/>
  <c r="D3788" i="3"/>
  <c r="E3788" i="3"/>
  <c r="F3788" i="3"/>
  <c r="B3788" i="3"/>
  <c r="H3788" i="3" s="1"/>
  <c r="C3788" i="3"/>
  <c r="L3786" i="3"/>
  <c r="O3786" i="3" s="1"/>
  <c r="K3787" i="3" s="1"/>
  <c r="J3787" i="3"/>
  <c r="M4596" i="3" l="1"/>
  <c r="I4596" i="3"/>
  <c r="N4596" i="3"/>
  <c r="A4597" i="3"/>
  <c r="G4596" i="3"/>
  <c r="J3788" i="3"/>
  <c r="P3787" i="3"/>
  <c r="P3786" i="3"/>
  <c r="L3787" i="3"/>
  <c r="O3787" i="3" s="1"/>
  <c r="K3788" i="3" s="1"/>
  <c r="M4597" i="3" l="1"/>
  <c r="I4597" i="3"/>
  <c r="N4597" i="3"/>
  <c r="A4598" i="3"/>
  <c r="G4597" i="3"/>
  <c r="L3788" i="3"/>
  <c r="O3788" i="3" s="1"/>
  <c r="K3789" i="3" s="1"/>
  <c r="F3789" i="3"/>
  <c r="B3789" i="3"/>
  <c r="E3789" i="3"/>
  <c r="C3789" i="3"/>
  <c r="D3789" i="3"/>
  <c r="M4598" i="3" l="1"/>
  <c r="I4598" i="3"/>
  <c r="N4598" i="3"/>
  <c r="A4599" i="3"/>
  <c r="G4598" i="3"/>
  <c r="B3790" i="3"/>
  <c r="C3790" i="3"/>
  <c r="E3790" i="3"/>
  <c r="D3790" i="3"/>
  <c r="F3790" i="3"/>
  <c r="J3789" i="3"/>
  <c r="H3789" i="3"/>
  <c r="M4599" i="3" l="1"/>
  <c r="I4599" i="3"/>
  <c r="N4599" i="3"/>
  <c r="A4600" i="3"/>
  <c r="G4599" i="3"/>
  <c r="C3791" i="3"/>
  <c r="F3791" i="3"/>
  <c r="D3791" i="3"/>
  <c r="B3791" i="3"/>
  <c r="E3791" i="3"/>
  <c r="P3788" i="3"/>
  <c r="H3790" i="3"/>
  <c r="J3790" i="3" s="1"/>
  <c r="L3789" i="3"/>
  <c r="O3789" i="3" s="1"/>
  <c r="K3790" i="3" s="1"/>
  <c r="M4600" i="3" l="1"/>
  <c r="I4600" i="3"/>
  <c r="N4600" i="3"/>
  <c r="A4601" i="3"/>
  <c r="G4600" i="3"/>
  <c r="F3792" i="3"/>
  <c r="E3792" i="3"/>
  <c r="D3792" i="3"/>
  <c r="C3792" i="3"/>
  <c r="B3792" i="3"/>
  <c r="L3790" i="3"/>
  <c r="O3790" i="3" s="1"/>
  <c r="K3791" i="3" s="1"/>
  <c r="P3789" i="3"/>
  <c r="H3791" i="3"/>
  <c r="M4601" i="3" l="1"/>
  <c r="I4601" i="3"/>
  <c r="N4601" i="3"/>
  <c r="A4602" i="3"/>
  <c r="G4601" i="3"/>
  <c r="H3792" i="3"/>
  <c r="J3791" i="3"/>
  <c r="L3791" i="3"/>
  <c r="O3791" i="3" s="1"/>
  <c r="K3792" i="3" s="1"/>
  <c r="M4602" i="3" l="1"/>
  <c r="I4602" i="3"/>
  <c r="N4602" i="3"/>
  <c r="A4603" i="3"/>
  <c r="G4602" i="3"/>
  <c r="C3793" i="3"/>
  <c r="E3793" i="3"/>
  <c r="H3793" i="3"/>
  <c r="B3793" i="3"/>
  <c r="F3793" i="3"/>
  <c r="D3793" i="3"/>
  <c r="P3791" i="3"/>
  <c r="P3790" i="3"/>
  <c r="J3792" i="3"/>
  <c r="L3792" i="3"/>
  <c r="O3792" i="3" s="1"/>
  <c r="K3793" i="3" s="1"/>
  <c r="M4603" i="3" l="1"/>
  <c r="I4603" i="3"/>
  <c r="N4603" i="3"/>
  <c r="A4604" i="3"/>
  <c r="G4603" i="3"/>
  <c r="J3793" i="3"/>
  <c r="F3794" i="3"/>
  <c r="D3794" i="3"/>
  <c r="B3794" i="3"/>
  <c r="J3794" i="3"/>
  <c r="C3794" i="3"/>
  <c r="H3794" i="3"/>
  <c r="E3794" i="3"/>
  <c r="L3793" i="3"/>
  <c r="O3793" i="3" s="1"/>
  <c r="P3792" i="3"/>
  <c r="M4604" i="3" l="1"/>
  <c r="I4604" i="3"/>
  <c r="N4604" i="3"/>
  <c r="A4605" i="3"/>
  <c r="G4604" i="3"/>
  <c r="K3794" i="3"/>
  <c r="P3793" i="3"/>
  <c r="M4605" i="3" l="1"/>
  <c r="I4605" i="3"/>
  <c r="N4605" i="3"/>
  <c r="A4606" i="3"/>
  <c r="G4605" i="3"/>
  <c r="F3795" i="3"/>
  <c r="E3795" i="3"/>
  <c r="D3795" i="3"/>
  <c r="C3795" i="3"/>
  <c r="B3795" i="3"/>
  <c r="L3794" i="3"/>
  <c r="O3794" i="3" s="1"/>
  <c r="M4606" i="3" l="1"/>
  <c r="I4606" i="3"/>
  <c r="N4606" i="3"/>
  <c r="A4607" i="3"/>
  <c r="G4606" i="3"/>
  <c r="D3796" i="3"/>
  <c r="B3796" i="3"/>
  <c r="C3796" i="3"/>
  <c r="F3796" i="3"/>
  <c r="E3796" i="3"/>
  <c r="H3795" i="3"/>
  <c r="K3795" i="3"/>
  <c r="M4607" i="3" l="1"/>
  <c r="I4607" i="3"/>
  <c r="N4607" i="3"/>
  <c r="A4608" i="3"/>
  <c r="G4607" i="3"/>
  <c r="F3797" i="3"/>
  <c r="D3797" i="3"/>
  <c r="E3797" i="3"/>
  <c r="C3797" i="3"/>
  <c r="B3797" i="3"/>
  <c r="J3795" i="3"/>
  <c r="H3796" i="3"/>
  <c r="M4608" i="3" l="1"/>
  <c r="I4608" i="3"/>
  <c r="N4608" i="3"/>
  <c r="A4609" i="3"/>
  <c r="G4608" i="3"/>
  <c r="J3796" i="3"/>
  <c r="H3797" i="3"/>
  <c r="J3797" i="3" s="1"/>
  <c r="E3798" i="3"/>
  <c r="F3798" i="3"/>
  <c r="B3798" i="3"/>
  <c r="H3798" i="3" s="1"/>
  <c r="C3798" i="3"/>
  <c r="D3798" i="3"/>
  <c r="L3795" i="3"/>
  <c r="O3795" i="3" s="1"/>
  <c r="K3796" i="3" s="1"/>
  <c r="P3794" i="3"/>
  <c r="P3795" i="3"/>
  <c r="M4609" i="3" l="1"/>
  <c r="I4609" i="3"/>
  <c r="N4609" i="3"/>
  <c r="A4610" i="3"/>
  <c r="G4609" i="3"/>
  <c r="F3799" i="3"/>
  <c r="C3799" i="3"/>
  <c r="B3799" i="3"/>
  <c r="D3799" i="3"/>
  <c r="E3799" i="3"/>
  <c r="J3798" i="3"/>
  <c r="P3797" i="3" s="1"/>
  <c r="L3796" i="3"/>
  <c r="O3796" i="3" s="1"/>
  <c r="K3797" i="3" s="1"/>
  <c r="P3796" i="3"/>
  <c r="M4610" i="3" l="1"/>
  <c r="I4610" i="3"/>
  <c r="N4610" i="3"/>
  <c r="A4611" i="3"/>
  <c r="G4610" i="3"/>
  <c r="E3800" i="3"/>
  <c r="D3800" i="3"/>
  <c r="F3800" i="3"/>
  <c r="B3800" i="3"/>
  <c r="C3800" i="3"/>
  <c r="L3797" i="3"/>
  <c r="O3797" i="3" s="1"/>
  <c r="K3798" i="3" s="1"/>
  <c r="H3799" i="3"/>
  <c r="M4611" i="3" l="1"/>
  <c r="I4611" i="3"/>
  <c r="N4611" i="3"/>
  <c r="A4612" i="3"/>
  <c r="G4611" i="3"/>
  <c r="L3798" i="3"/>
  <c r="O3798" i="3" s="1"/>
  <c r="K3799" i="3" s="1"/>
  <c r="J3799" i="3"/>
  <c r="F3801" i="3"/>
  <c r="E3801" i="3"/>
  <c r="D3801" i="3"/>
  <c r="C3801" i="3"/>
  <c r="B3801" i="3"/>
  <c r="H3801" i="3" s="1"/>
  <c r="H3800" i="3"/>
  <c r="J3800" i="3" s="1"/>
  <c r="M4612" i="3" l="1"/>
  <c r="I4612" i="3"/>
  <c r="N4612" i="3"/>
  <c r="A4613" i="3"/>
  <c r="G4612" i="3"/>
  <c r="J3801" i="3"/>
  <c r="P3800" i="3" s="1"/>
  <c r="P3799" i="3"/>
  <c r="P3798" i="3"/>
  <c r="L3799" i="3"/>
  <c r="O3799" i="3" s="1"/>
  <c r="K3800" i="3" s="1"/>
  <c r="M4613" i="3" l="1"/>
  <c r="I4613" i="3"/>
  <c r="N4613" i="3"/>
  <c r="A4614" i="3"/>
  <c r="G4613" i="3"/>
  <c r="L3800" i="3"/>
  <c r="O3800" i="3" s="1"/>
  <c r="K3801" i="3" s="1"/>
  <c r="E3802" i="3"/>
  <c r="C3802" i="3"/>
  <c r="F3802" i="3"/>
  <c r="B3802" i="3"/>
  <c r="D3802" i="3"/>
  <c r="M4614" i="3" l="1"/>
  <c r="I4614" i="3"/>
  <c r="N4614" i="3"/>
  <c r="A4615" i="3"/>
  <c r="G4614" i="3"/>
  <c r="L3801" i="3"/>
  <c r="O3801" i="3" s="1"/>
  <c r="K3802" i="3" s="1"/>
  <c r="H3802" i="3"/>
  <c r="M4615" i="3" l="1"/>
  <c r="I4615" i="3"/>
  <c r="N4615" i="3"/>
  <c r="A4616" i="3"/>
  <c r="G4615" i="3"/>
  <c r="J3802" i="3"/>
  <c r="C3803" i="3"/>
  <c r="F3803" i="3"/>
  <c r="B3803" i="3"/>
  <c r="E3803" i="3"/>
  <c r="H3803" i="3"/>
  <c r="J3803" i="3" s="1"/>
  <c r="D3803" i="3"/>
  <c r="M4616" i="3" l="1"/>
  <c r="I4616" i="3"/>
  <c r="N4616" i="3"/>
  <c r="A4617" i="3"/>
  <c r="G4616" i="3"/>
  <c r="F3804" i="3"/>
  <c r="C3804" i="3"/>
  <c r="E3804" i="3"/>
  <c r="D3804" i="3"/>
  <c r="B3804" i="3"/>
  <c r="L3802" i="3"/>
  <c r="O3802" i="3" s="1"/>
  <c r="K3803" i="3" s="1"/>
  <c r="P3801" i="3"/>
  <c r="P3802" i="3"/>
  <c r="M4617" i="3" l="1"/>
  <c r="I4617" i="3"/>
  <c r="N4617" i="3"/>
  <c r="A4618" i="3"/>
  <c r="G4617" i="3"/>
  <c r="L3803" i="3"/>
  <c r="O3803" i="3" s="1"/>
  <c r="K3804" i="3" s="1"/>
  <c r="D3805" i="3"/>
  <c r="F3805" i="3"/>
  <c r="B3805" i="3"/>
  <c r="C3805" i="3"/>
  <c r="E3805" i="3"/>
  <c r="H3804" i="3"/>
  <c r="J3804" i="3" s="1"/>
  <c r="M4618" i="3" l="1"/>
  <c r="I4618" i="3"/>
  <c r="N4618" i="3"/>
  <c r="A4619" i="3"/>
  <c r="G4618" i="3"/>
  <c r="E3806" i="3"/>
  <c r="B3806" i="3"/>
  <c r="F3806" i="3"/>
  <c r="D3806" i="3"/>
  <c r="C3806" i="3"/>
  <c r="L3804" i="3"/>
  <c r="O3804" i="3" s="1"/>
  <c r="K3805" i="3" s="1"/>
  <c r="H3805" i="3"/>
  <c r="P3803" i="3"/>
  <c r="M4619" i="3" l="1"/>
  <c r="I4619" i="3"/>
  <c r="N4619" i="3"/>
  <c r="A4620" i="3"/>
  <c r="G4619" i="3"/>
  <c r="J3805" i="3"/>
  <c r="L3805" i="3"/>
  <c r="O3805" i="3" s="1"/>
  <c r="K3806" i="3" s="1"/>
  <c r="H3806" i="3"/>
  <c r="M4620" i="3" l="1"/>
  <c r="I4620" i="3"/>
  <c r="N4620" i="3"/>
  <c r="A4621" i="3"/>
  <c r="G4620" i="3"/>
  <c r="J3806" i="3"/>
  <c r="L3806" i="3"/>
  <c r="O3806" i="3" s="1"/>
  <c r="F3807" i="3"/>
  <c r="E3807" i="3"/>
  <c r="C3807" i="3"/>
  <c r="B3807" i="3"/>
  <c r="H3807" i="3"/>
  <c r="D3807" i="3"/>
  <c r="P3805" i="3"/>
  <c r="P3804" i="3"/>
  <c r="M4621" i="3" l="1"/>
  <c r="I4621" i="3"/>
  <c r="N4621" i="3"/>
  <c r="A4622" i="3"/>
  <c r="G4621" i="3"/>
  <c r="B3808" i="3"/>
  <c r="D3808" i="3"/>
  <c r="C3808" i="3"/>
  <c r="F3808" i="3"/>
  <c r="E3808" i="3"/>
  <c r="K3807" i="3"/>
  <c r="J3807" i="3"/>
  <c r="M4622" i="3" l="1"/>
  <c r="I4622" i="3"/>
  <c r="N4622" i="3"/>
  <c r="A4623" i="3"/>
  <c r="G4622" i="3"/>
  <c r="B3809" i="3"/>
  <c r="F3809" i="3"/>
  <c r="E3809" i="3"/>
  <c r="C3809" i="3"/>
  <c r="D3809" i="3"/>
  <c r="H3808" i="3"/>
  <c r="P3806" i="3"/>
  <c r="M4623" i="3" l="1"/>
  <c r="I4623" i="3"/>
  <c r="N4623" i="3"/>
  <c r="A4624" i="3"/>
  <c r="G4623" i="3"/>
  <c r="J3808" i="3"/>
  <c r="E3810" i="3"/>
  <c r="F3810" i="3"/>
  <c r="C3810" i="3"/>
  <c r="D3810" i="3"/>
  <c r="B3810" i="3"/>
  <c r="L3807" i="3"/>
  <c r="O3807" i="3" s="1"/>
  <c r="K3808" i="3" s="1"/>
  <c r="H3809" i="3"/>
  <c r="M4624" i="3" l="1"/>
  <c r="I4624" i="3"/>
  <c r="N4624" i="3"/>
  <c r="A4625" i="3"/>
  <c r="G4624" i="3"/>
  <c r="D3811" i="3"/>
  <c r="B3811" i="3"/>
  <c r="C3811" i="3"/>
  <c r="E3811" i="3"/>
  <c r="F3811" i="3"/>
  <c r="J3809" i="3"/>
  <c r="H3810" i="3"/>
  <c r="J3810" i="3" s="1"/>
  <c r="L3808" i="3"/>
  <c r="P3808" i="3"/>
  <c r="P3807" i="3"/>
  <c r="O3808" i="3"/>
  <c r="K3809" i="3" s="1"/>
  <c r="M4625" i="3" l="1"/>
  <c r="I4625" i="3"/>
  <c r="N4625" i="3"/>
  <c r="A4626" i="3"/>
  <c r="G4625" i="3"/>
  <c r="C3812" i="3"/>
  <c r="F3812" i="3"/>
  <c r="D3812" i="3"/>
  <c r="B3812" i="3"/>
  <c r="E3812" i="3"/>
  <c r="P3809" i="3"/>
  <c r="L3809" i="3"/>
  <c r="O3809" i="3" s="1"/>
  <c r="K3810" i="3" s="1"/>
  <c r="H3811" i="3"/>
  <c r="M4626" i="3" l="1"/>
  <c r="I4626" i="3"/>
  <c r="N4626" i="3"/>
  <c r="A4627" i="3"/>
  <c r="G4626" i="3"/>
  <c r="L3810" i="3"/>
  <c r="O3810" i="3" s="1"/>
  <c r="K3811" i="3" s="1"/>
  <c r="F3813" i="3"/>
  <c r="E3813" i="3"/>
  <c r="C3813" i="3"/>
  <c r="D3813" i="3"/>
  <c r="B3813" i="3"/>
  <c r="J3811" i="3"/>
  <c r="H3812" i="3"/>
  <c r="M4627" i="3" l="1"/>
  <c r="I4627" i="3"/>
  <c r="N4627" i="3"/>
  <c r="A4628" i="3"/>
  <c r="G4627" i="3"/>
  <c r="H3813" i="3"/>
  <c r="J3812" i="3"/>
  <c r="L3811" i="3"/>
  <c r="O3811" i="3" s="1"/>
  <c r="K3812" i="3" s="1"/>
  <c r="P3811" i="3"/>
  <c r="P3810" i="3"/>
  <c r="J3813" i="3"/>
  <c r="M4628" i="3" l="1"/>
  <c r="I4628" i="3"/>
  <c r="N4628" i="3"/>
  <c r="A4629" i="3"/>
  <c r="G4628" i="3"/>
  <c r="D3814" i="3"/>
  <c r="F3814" i="3"/>
  <c r="B3814" i="3"/>
  <c r="H3814" i="3" s="1"/>
  <c r="J3814" i="3" s="1"/>
  <c r="E3814" i="3"/>
  <c r="C3814" i="3"/>
  <c r="P3812" i="3"/>
  <c r="L3812" i="3"/>
  <c r="O3812" i="3" s="1"/>
  <c r="K3813" i="3" s="1"/>
  <c r="M4629" i="3" l="1"/>
  <c r="I4629" i="3"/>
  <c r="N4629" i="3"/>
  <c r="A4630" i="3"/>
  <c r="G4629" i="3"/>
  <c r="P3813" i="3"/>
  <c r="L3813" i="3"/>
  <c r="O3813" i="3" s="1"/>
  <c r="K3814" i="3" s="1"/>
  <c r="M4630" i="3" l="1"/>
  <c r="I4630" i="3"/>
  <c r="N4630" i="3"/>
  <c r="A4631" i="3"/>
  <c r="G4630" i="3"/>
  <c r="D3815" i="3"/>
  <c r="E3815" i="3"/>
  <c r="B3815" i="3"/>
  <c r="C3815" i="3"/>
  <c r="F3815" i="3"/>
  <c r="L3814" i="3"/>
  <c r="O3814" i="3" s="1"/>
  <c r="M4631" i="3" l="1"/>
  <c r="I4631" i="3"/>
  <c r="N4631" i="3"/>
  <c r="A4632" i="3"/>
  <c r="G4631" i="3"/>
  <c r="K3815" i="3"/>
  <c r="H3815" i="3"/>
  <c r="M4632" i="3" l="1"/>
  <c r="I4632" i="3"/>
  <c r="N4632" i="3"/>
  <c r="A4633" i="3"/>
  <c r="G4632" i="3"/>
  <c r="J3815" i="3"/>
  <c r="L3815" i="3"/>
  <c r="O3815" i="3" s="1"/>
  <c r="K3816" i="3" s="1"/>
  <c r="E3816" i="3"/>
  <c r="C3816" i="3"/>
  <c r="B3816" i="3"/>
  <c r="D3816" i="3"/>
  <c r="F3816" i="3"/>
  <c r="M4633" i="3" l="1"/>
  <c r="I4633" i="3"/>
  <c r="N4633" i="3"/>
  <c r="A4634" i="3"/>
  <c r="G4633" i="3"/>
  <c r="F3817" i="3"/>
  <c r="B3817" i="3"/>
  <c r="D3817" i="3"/>
  <c r="E3817" i="3"/>
  <c r="C3817" i="3"/>
  <c r="H3816" i="3"/>
  <c r="P3814" i="3"/>
  <c r="M4634" i="3" l="1"/>
  <c r="I4634" i="3"/>
  <c r="N4634" i="3"/>
  <c r="A4635" i="3"/>
  <c r="G4634" i="3"/>
  <c r="F3818" i="3"/>
  <c r="B3818" i="3"/>
  <c r="C3818" i="3"/>
  <c r="E3818" i="3"/>
  <c r="D3818" i="3"/>
  <c r="J3816" i="3"/>
  <c r="H3817" i="3"/>
  <c r="L3816" i="3"/>
  <c r="O3816" i="3" s="1"/>
  <c r="K3817" i="3" s="1"/>
  <c r="M4635" i="3" l="1"/>
  <c r="I4635" i="3"/>
  <c r="N4635" i="3"/>
  <c r="A4636" i="3"/>
  <c r="G4635" i="3"/>
  <c r="C3819" i="3"/>
  <c r="B3819" i="3"/>
  <c r="E3819" i="3"/>
  <c r="D3819" i="3"/>
  <c r="F3819" i="3"/>
  <c r="J3818" i="3"/>
  <c r="H3818" i="3"/>
  <c r="J3817" i="3"/>
  <c r="L3817" i="3"/>
  <c r="O3817" i="3" s="1"/>
  <c r="K3818" i="3" s="1"/>
  <c r="P3816" i="3"/>
  <c r="P3815" i="3"/>
  <c r="M4636" i="3" l="1"/>
  <c r="I4636" i="3"/>
  <c r="N4636" i="3"/>
  <c r="A4637" i="3"/>
  <c r="G4636" i="3"/>
  <c r="E3820" i="3"/>
  <c r="F3820" i="3"/>
  <c r="C3820" i="3"/>
  <c r="B3820" i="3"/>
  <c r="D3820" i="3"/>
  <c r="P3817" i="3"/>
  <c r="H3819" i="3"/>
  <c r="L3818" i="3"/>
  <c r="O3818" i="3" s="1"/>
  <c r="K3819" i="3" s="1"/>
  <c r="M4637" i="3" l="1"/>
  <c r="I4637" i="3"/>
  <c r="N4637" i="3"/>
  <c r="A4638" i="3"/>
  <c r="G4637" i="3"/>
  <c r="H3820" i="3"/>
  <c r="J3819" i="3"/>
  <c r="L3819" i="3"/>
  <c r="O3819" i="3" s="1"/>
  <c r="K3820" i="3" s="1"/>
  <c r="M4638" i="3" l="1"/>
  <c r="I4638" i="3"/>
  <c r="N4638" i="3"/>
  <c r="A4639" i="3"/>
  <c r="G4638" i="3"/>
  <c r="J3820" i="3"/>
  <c r="L3820" i="3"/>
  <c r="O3820" i="3" s="1"/>
  <c r="K3821" i="3" s="1"/>
  <c r="F3821" i="3"/>
  <c r="D3821" i="3"/>
  <c r="B3821" i="3"/>
  <c r="C3821" i="3"/>
  <c r="E3821" i="3"/>
  <c r="P3819" i="3"/>
  <c r="P3818" i="3"/>
  <c r="M4639" i="3" l="1"/>
  <c r="I4639" i="3"/>
  <c r="N4639" i="3"/>
  <c r="A4640" i="3"/>
  <c r="G4639" i="3"/>
  <c r="C3822" i="3"/>
  <c r="D3822" i="3"/>
  <c r="E3822" i="3"/>
  <c r="B3822" i="3"/>
  <c r="F3822" i="3"/>
  <c r="H3821" i="3"/>
  <c r="M4640" i="3" l="1"/>
  <c r="I4640" i="3"/>
  <c r="N4640" i="3"/>
  <c r="A4641" i="3"/>
  <c r="G4640" i="3"/>
  <c r="J3821" i="3"/>
  <c r="L3821" i="3"/>
  <c r="O3821" i="3" s="1"/>
  <c r="K3822" i="3" s="1"/>
  <c r="H3822" i="3"/>
  <c r="J3822" i="3"/>
  <c r="M4641" i="3" l="1"/>
  <c r="I4641" i="3"/>
  <c r="N4641" i="3"/>
  <c r="A4642" i="3"/>
  <c r="G4641" i="3"/>
  <c r="C3823" i="3"/>
  <c r="D3823" i="3"/>
  <c r="B3823" i="3"/>
  <c r="E3823" i="3"/>
  <c r="F3823" i="3"/>
  <c r="P3821" i="3"/>
  <c r="P3820" i="3"/>
  <c r="L3822" i="3"/>
  <c r="O3822" i="3" s="1"/>
  <c r="M4642" i="3" l="1"/>
  <c r="I4642" i="3"/>
  <c r="N4642" i="3"/>
  <c r="A4643" i="3"/>
  <c r="G4642" i="3"/>
  <c r="B3824" i="3"/>
  <c r="F3824" i="3"/>
  <c r="D3824" i="3"/>
  <c r="C3824" i="3"/>
  <c r="E3824" i="3"/>
  <c r="K3823" i="3"/>
  <c r="H3823" i="3"/>
  <c r="M4643" i="3" l="1"/>
  <c r="I4643" i="3"/>
  <c r="N4643" i="3"/>
  <c r="A4644" i="3"/>
  <c r="G4643" i="3"/>
  <c r="J3823" i="3"/>
  <c r="H3824" i="3"/>
  <c r="L3823" i="3"/>
  <c r="F3825" i="3"/>
  <c r="C3825" i="3"/>
  <c r="D3825" i="3"/>
  <c r="B3825" i="3"/>
  <c r="E3825" i="3"/>
  <c r="O3823" i="3"/>
  <c r="K3824" i="3"/>
  <c r="J3824" i="3"/>
  <c r="M4644" i="3" l="1"/>
  <c r="I4644" i="3"/>
  <c r="N4644" i="3"/>
  <c r="A4645" i="3"/>
  <c r="G4644" i="3"/>
  <c r="H3825" i="3"/>
  <c r="L3824" i="3"/>
  <c r="O3824" i="3" s="1"/>
  <c r="K3825" i="3" s="1"/>
  <c r="P3822" i="3"/>
  <c r="P3823" i="3"/>
  <c r="M4645" i="3" l="1"/>
  <c r="I4645" i="3"/>
  <c r="N4645" i="3"/>
  <c r="A4646" i="3"/>
  <c r="G4645" i="3"/>
  <c r="J3825" i="3"/>
  <c r="L3825" i="3"/>
  <c r="O3825" i="3" s="1"/>
  <c r="K3826" i="3" s="1"/>
  <c r="D3826" i="3"/>
  <c r="E3826" i="3"/>
  <c r="C3826" i="3"/>
  <c r="F3826" i="3"/>
  <c r="B3826" i="3"/>
  <c r="M4646" i="3" l="1"/>
  <c r="I4646" i="3"/>
  <c r="N4646" i="3"/>
  <c r="A4647" i="3"/>
  <c r="G4646" i="3"/>
  <c r="B3827" i="3"/>
  <c r="C3827" i="3"/>
  <c r="F3827" i="3"/>
  <c r="E3827" i="3"/>
  <c r="D3827" i="3"/>
  <c r="P3824" i="3"/>
  <c r="H3826" i="3"/>
  <c r="M4647" i="3" l="1"/>
  <c r="I4647" i="3"/>
  <c r="N4647" i="3"/>
  <c r="A4648" i="3"/>
  <c r="G4647" i="3"/>
  <c r="J3826" i="3"/>
  <c r="L3826" i="3"/>
  <c r="O3826" i="3" s="1"/>
  <c r="K3827" i="3" s="1"/>
  <c r="H3827" i="3"/>
  <c r="M4648" i="3" l="1"/>
  <c r="I4648" i="3"/>
  <c r="N4648" i="3"/>
  <c r="A4649" i="3"/>
  <c r="G4648" i="3"/>
  <c r="J3827" i="3"/>
  <c r="F3828" i="3"/>
  <c r="B3828" i="3"/>
  <c r="E3828" i="3"/>
  <c r="D3828" i="3"/>
  <c r="C3828" i="3"/>
  <c r="P3826" i="3"/>
  <c r="P3825" i="3"/>
  <c r="M4649" i="3" l="1"/>
  <c r="I4649" i="3"/>
  <c r="N4649" i="3"/>
  <c r="A4650" i="3"/>
  <c r="G4649" i="3"/>
  <c r="C3829" i="3"/>
  <c r="F3829" i="3"/>
  <c r="E3829" i="3"/>
  <c r="D3829" i="3"/>
  <c r="B3829" i="3"/>
  <c r="H3828" i="3"/>
  <c r="L3827" i="3"/>
  <c r="O3827" i="3" s="1"/>
  <c r="K3828" i="3" s="1"/>
  <c r="M4650" i="3" l="1"/>
  <c r="I4650" i="3"/>
  <c r="N4650" i="3"/>
  <c r="A4651" i="3"/>
  <c r="G4650" i="3"/>
  <c r="J3828" i="3"/>
  <c r="L3828" i="3"/>
  <c r="E3830" i="3"/>
  <c r="C3830" i="3"/>
  <c r="D3830" i="3"/>
  <c r="B3830" i="3"/>
  <c r="F3830" i="3"/>
  <c r="H3829" i="3"/>
  <c r="O3828" i="3"/>
  <c r="K3829" i="3" s="1"/>
  <c r="M4651" i="3" l="1"/>
  <c r="I4651" i="3"/>
  <c r="N4651" i="3"/>
  <c r="A4652" i="3"/>
  <c r="G4651" i="3"/>
  <c r="D3831" i="3"/>
  <c r="B3831" i="3"/>
  <c r="H3831" i="3" s="1"/>
  <c r="C3831" i="3"/>
  <c r="F3831" i="3"/>
  <c r="E3831" i="3"/>
  <c r="J3830" i="3"/>
  <c r="H3830" i="3"/>
  <c r="J3829" i="3"/>
  <c r="L3829" i="3"/>
  <c r="O3829" i="3" s="1"/>
  <c r="K3830" i="3" s="1"/>
  <c r="P3828" i="3"/>
  <c r="P3827" i="3"/>
  <c r="M4652" i="3" l="1"/>
  <c r="I4652" i="3"/>
  <c r="N4652" i="3"/>
  <c r="G4652" i="3"/>
  <c r="A4653" i="3"/>
  <c r="L3830" i="3"/>
  <c r="O3830" i="3" s="1"/>
  <c r="K3831" i="3" s="1"/>
  <c r="P3829" i="3"/>
  <c r="J3831" i="3"/>
  <c r="P3830" i="3" s="1"/>
  <c r="M4653" i="3" l="1"/>
  <c r="I4653" i="3"/>
  <c r="N4653" i="3"/>
  <c r="A4654" i="3"/>
  <c r="G4653" i="3"/>
  <c r="C3832" i="3"/>
  <c r="E3832" i="3"/>
  <c r="F3832" i="3"/>
  <c r="D3832" i="3"/>
  <c r="B3832" i="3"/>
  <c r="L3831" i="3"/>
  <c r="O3831" i="3" s="1"/>
  <c r="M4654" i="3" l="1"/>
  <c r="I4654" i="3"/>
  <c r="N4654" i="3"/>
  <c r="A4655" i="3"/>
  <c r="G4654" i="3"/>
  <c r="E3833" i="3"/>
  <c r="C3833" i="3"/>
  <c r="D3833" i="3"/>
  <c r="F3833" i="3"/>
  <c r="B3833" i="3"/>
  <c r="H3833" i="3" s="1"/>
  <c r="K3832" i="3"/>
  <c r="H3832" i="3"/>
  <c r="M4655" i="3" l="1"/>
  <c r="I4655" i="3"/>
  <c r="N4655" i="3"/>
  <c r="A4656" i="3"/>
  <c r="G4655" i="3"/>
  <c r="J3832" i="3"/>
  <c r="M4656" i="3" l="1"/>
  <c r="I4656" i="3"/>
  <c r="N4656" i="3"/>
  <c r="A4657" i="3"/>
  <c r="G4656" i="3"/>
  <c r="J3833" i="3"/>
  <c r="P3832" i="3" s="1"/>
  <c r="L3832" i="3"/>
  <c r="O3832" i="3" s="1"/>
  <c r="K3833" i="3" s="1"/>
  <c r="P3831" i="3"/>
  <c r="F3834" i="3"/>
  <c r="E3834" i="3"/>
  <c r="D3834" i="3"/>
  <c r="C3834" i="3"/>
  <c r="B3834" i="3"/>
  <c r="H3834" i="3"/>
  <c r="L3833" i="3"/>
  <c r="M4657" i="3" l="1"/>
  <c r="I4657" i="3"/>
  <c r="N4657" i="3"/>
  <c r="A4658" i="3"/>
  <c r="G4657" i="3"/>
  <c r="J3834" i="3"/>
  <c r="E3835" i="3"/>
  <c r="C3835" i="3"/>
  <c r="B3835" i="3"/>
  <c r="D3835" i="3"/>
  <c r="F3835" i="3"/>
  <c r="O3833" i="3"/>
  <c r="K3834" i="3" s="1"/>
  <c r="P3833" i="3"/>
  <c r="M4658" i="3" l="1"/>
  <c r="I4658" i="3"/>
  <c r="N4658" i="3"/>
  <c r="A4659" i="3"/>
  <c r="G4658" i="3"/>
  <c r="C3836" i="3"/>
  <c r="D3836" i="3"/>
  <c r="F3836" i="3"/>
  <c r="E3836" i="3"/>
  <c r="B3836" i="3"/>
  <c r="H3836" i="3" s="1"/>
  <c r="L3834" i="3"/>
  <c r="O3834" i="3" s="1"/>
  <c r="K3835" i="3" s="1"/>
  <c r="H3835" i="3"/>
  <c r="J3835" i="3" s="1"/>
  <c r="P3834" i="3" s="1"/>
  <c r="M4659" i="3" l="1"/>
  <c r="I4659" i="3"/>
  <c r="N4659" i="3"/>
  <c r="A4660" i="3"/>
  <c r="G4659" i="3"/>
  <c r="J3836" i="3"/>
  <c r="L3835" i="3"/>
  <c r="O3835" i="3" s="1"/>
  <c r="K3836" i="3" s="1"/>
  <c r="M4660" i="3" l="1"/>
  <c r="I4660" i="3"/>
  <c r="N4660" i="3"/>
  <c r="A4661" i="3"/>
  <c r="G4660" i="3"/>
  <c r="L3836" i="3"/>
  <c r="O3836" i="3" s="1"/>
  <c r="K3837" i="3" s="1"/>
  <c r="P3835" i="3"/>
  <c r="D3837" i="3"/>
  <c r="C3837" i="3"/>
  <c r="B3837" i="3"/>
  <c r="H3837" i="3"/>
  <c r="E3837" i="3"/>
  <c r="F3837" i="3"/>
  <c r="J3837" i="3"/>
  <c r="M4661" i="3" l="1"/>
  <c r="I4661" i="3"/>
  <c r="N4661" i="3"/>
  <c r="A4662" i="3"/>
  <c r="G4661" i="3"/>
  <c r="F3838" i="3"/>
  <c r="E3838" i="3"/>
  <c r="D3838" i="3"/>
  <c r="C3838" i="3"/>
  <c r="B3838" i="3"/>
  <c r="P3836" i="3"/>
  <c r="L3837" i="3"/>
  <c r="O3837" i="3" s="1"/>
  <c r="K3838" i="3" s="1"/>
  <c r="M4662" i="3" l="1"/>
  <c r="I4662" i="3"/>
  <c r="N4662" i="3"/>
  <c r="A4663" i="3"/>
  <c r="G4662" i="3"/>
  <c r="E3839" i="3"/>
  <c r="F3839" i="3"/>
  <c r="C3839" i="3"/>
  <c r="B3839" i="3"/>
  <c r="D3839" i="3"/>
  <c r="H3838" i="3"/>
  <c r="M4663" i="3" l="1"/>
  <c r="I4663" i="3"/>
  <c r="N4663" i="3"/>
  <c r="A4664" i="3"/>
  <c r="G4663" i="3"/>
  <c r="C3840" i="3"/>
  <c r="E3840" i="3"/>
  <c r="B3840" i="3"/>
  <c r="D3840" i="3"/>
  <c r="F3840" i="3"/>
  <c r="J3839" i="3"/>
  <c r="H3839" i="3"/>
  <c r="L3838" i="3"/>
  <c r="O3838" i="3" s="1"/>
  <c r="K3839" i="3" s="1"/>
  <c r="J3838" i="3"/>
  <c r="M4664" i="3" l="1"/>
  <c r="I4664" i="3"/>
  <c r="N4664" i="3"/>
  <c r="A4665" i="3"/>
  <c r="G4664" i="3"/>
  <c r="B3841" i="3"/>
  <c r="H3841" i="3" s="1"/>
  <c r="E3841" i="3"/>
  <c r="F3841" i="3"/>
  <c r="C3841" i="3"/>
  <c r="D3841" i="3"/>
  <c r="P3837" i="3"/>
  <c r="P3838" i="3"/>
  <c r="H3840" i="3"/>
  <c r="O3839" i="3"/>
  <c r="K3840" i="3" s="1"/>
  <c r="L3839" i="3"/>
  <c r="M4665" i="3" l="1"/>
  <c r="I4665" i="3"/>
  <c r="N4665" i="3"/>
  <c r="A4666" i="3"/>
  <c r="G4665" i="3"/>
  <c r="J3841" i="3"/>
  <c r="J3840" i="3"/>
  <c r="M4666" i="3" l="1"/>
  <c r="I4666" i="3"/>
  <c r="N4666" i="3"/>
  <c r="A4667" i="3"/>
  <c r="G4666" i="3"/>
  <c r="P3840" i="3"/>
  <c r="P3839" i="3"/>
  <c r="L3840" i="3"/>
  <c r="O3840" i="3" s="1"/>
  <c r="K3841" i="3" s="1"/>
  <c r="C3842" i="3"/>
  <c r="B3842" i="3"/>
  <c r="F3842" i="3"/>
  <c r="E3842" i="3"/>
  <c r="D3842" i="3"/>
  <c r="M4667" i="3" l="1"/>
  <c r="I4667" i="3"/>
  <c r="N4667" i="3"/>
  <c r="A4668" i="3"/>
  <c r="G4667" i="3"/>
  <c r="D3843" i="3"/>
  <c r="F3843" i="3"/>
  <c r="B3843" i="3"/>
  <c r="E3843" i="3"/>
  <c r="C3843" i="3"/>
  <c r="H3842" i="3"/>
  <c r="J3842" i="3"/>
  <c r="L3841" i="3"/>
  <c r="O3841" i="3" s="1"/>
  <c r="K3842" i="3" s="1"/>
  <c r="M4668" i="3" l="1"/>
  <c r="I4668" i="3"/>
  <c r="N4668" i="3"/>
  <c r="A4669" i="3"/>
  <c r="G4668" i="3"/>
  <c r="D3844" i="3"/>
  <c r="E3844" i="3"/>
  <c r="F3844" i="3"/>
  <c r="B3844" i="3"/>
  <c r="C3844" i="3"/>
  <c r="H3843" i="3"/>
  <c r="J3843" i="3"/>
  <c r="P3842" i="3" s="1"/>
  <c r="P3841" i="3"/>
  <c r="M4669" i="3" l="1"/>
  <c r="I4669" i="3"/>
  <c r="N4669" i="3"/>
  <c r="A4670" i="3"/>
  <c r="G4669" i="3"/>
  <c r="D3845" i="3"/>
  <c r="C3845" i="3"/>
  <c r="B3845" i="3"/>
  <c r="E3845" i="3"/>
  <c r="F3845" i="3"/>
  <c r="L3843" i="3"/>
  <c r="H3844" i="3"/>
  <c r="L3842" i="3"/>
  <c r="O3842" i="3" s="1"/>
  <c r="K3843" i="3" s="1"/>
  <c r="M4670" i="3" l="1"/>
  <c r="I4670" i="3"/>
  <c r="N4670" i="3"/>
  <c r="A4671" i="3"/>
  <c r="G4670" i="3"/>
  <c r="C3846" i="3"/>
  <c r="F3846" i="3"/>
  <c r="E3846" i="3"/>
  <c r="D3846" i="3"/>
  <c r="B3846" i="3"/>
  <c r="J3845" i="3"/>
  <c r="O3843" i="3"/>
  <c r="K3844" i="3" s="1"/>
  <c r="H3845" i="3"/>
  <c r="J3844" i="3"/>
  <c r="M4671" i="3" l="1"/>
  <c r="I4671" i="3"/>
  <c r="N4671" i="3"/>
  <c r="A4672" i="3"/>
  <c r="G4671" i="3"/>
  <c r="E3847" i="3"/>
  <c r="F3847" i="3"/>
  <c r="C3847" i="3"/>
  <c r="D3847" i="3"/>
  <c r="B3847" i="3"/>
  <c r="P3844" i="3"/>
  <c r="P3843" i="3"/>
  <c r="H3846" i="3"/>
  <c r="L3844" i="3"/>
  <c r="O3844" i="3"/>
  <c r="K3845" i="3" s="1"/>
  <c r="M4672" i="3" l="1"/>
  <c r="I4672" i="3"/>
  <c r="N4672" i="3"/>
  <c r="A4673" i="3"/>
  <c r="G4672" i="3"/>
  <c r="J3846" i="3"/>
  <c r="H3847" i="3"/>
  <c r="L3845" i="3"/>
  <c r="O3845" i="3" s="1"/>
  <c r="K3846" i="3" s="1"/>
  <c r="M4673" i="3" l="1"/>
  <c r="I4673" i="3"/>
  <c r="N4673" i="3"/>
  <c r="A4674" i="3"/>
  <c r="G4673" i="3"/>
  <c r="L3846" i="3"/>
  <c r="O3846" i="3" s="1"/>
  <c r="K3847" i="3" s="1"/>
  <c r="J3847" i="3"/>
  <c r="F3848" i="3"/>
  <c r="E3848" i="3"/>
  <c r="C3848" i="3"/>
  <c r="B3848" i="3"/>
  <c r="D3848" i="3"/>
  <c r="H3848" i="3"/>
  <c r="P3846" i="3"/>
  <c r="P3845" i="3"/>
  <c r="M4674" i="3" l="1"/>
  <c r="I4674" i="3"/>
  <c r="N4674" i="3"/>
  <c r="A4675" i="3"/>
  <c r="G4674" i="3"/>
  <c r="J3848" i="3"/>
  <c r="D3849" i="3"/>
  <c r="B3849" i="3"/>
  <c r="H3849" i="3" s="1"/>
  <c r="C3849" i="3"/>
  <c r="E3849" i="3"/>
  <c r="F3849" i="3"/>
  <c r="L3847" i="3"/>
  <c r="O3847" i="3" s="1"/>
  <c r="K3848" i="3" s="1"/>
  <c r="P3847" i="3"/>
  <c r="M4675" i="3" l="1"/>
  <c r="I4675" i="3"/>
  <c r="N4675" i="3"/>
  <c r="A4676" i="3"/>
  <c r="G4675" i="3"/>
  <c r="L3848" i="3"/>
  <c r="O3848" i="3" s="1"/>
  <c r="K3849" i="3" s="1"/>
  <c r="M4676" i="3" l="1"/>
  <c r="I4676" i="3"/>
  <c r="N4676" i="3"/>
  <c r="A4677" i="3"/>
  <c r="G4676" i="3"/>
  <c r="B3850" i="3"/>
  <c r="E3850" i="3"/>
  <c r="C3850" i="3"/>
  <c r="D3850" i="3"/>
  <c r="H3850" i="3"/>
  <c r="F3850" i="3"/>
  <c r="J3850" i="3"/>
  <c r="J3849" i="3"/>
  <c r="L3849" i="3"/>
  <c r="O3849" i="3" s="1"/>
  <c r="M4677" i="3" l="1"/>
  <c r="I4677" i="3"/>
  <c r="N4677" i="3"/>
  <c r="A4678" i="3"/>
  <c r="G4677" i="3"/>
  <c r="K3850" i="3"/>
  <c r="P3849" i="3"/>
  <c r="P3848" i="3"/>
  <c r="M4678" i="3" l="1"/>
  <c r="I4678" i="3"/>
  <c r="N4678" i="3"/>
  <c r="A4679" i="3"/>
  <c r="G4678" i="3"/>
  <c r="E3851" i="3"/>
  <c r="J3851" i="3" s="1"/>
  <c r="B3851" i="3"/>
  <c r="D3851" i="3"/>
  <c r="C3851" i="3"/>
  <c r="F3851" i="3"/>
  <c r="H3851" i="3"/>
  <c r="L3850" i="3"/>
  <c r="O3850" i="3" s="1"/>
  <c r="K3851" i="3" s="1"/>
  <c r="M4679" i="3" l="1"/>
  <c r="I4679" i="3"/>
  <c r="N4679" i="3"/>
  <c r="A4680" i="3"/>
  <c r="G4679" i="3"/>
  <c r="P3850" i="3"/>
  <c r="F3852" i="3"/>
  <c r="H3852" i="3"/>
  <c r="E3852" i="3"/>
  <c r="B3852" i="3"/>
  <c r="D3852" i="3"/>
  <c r="C3852" i="3"/>
  <c r="L3851" i="3"/>
  <c r="O3851" i="3" s="1"/>
  <c r="K3852" i="3" s="1"/>
  <c r="M4680" i="3" l="1"/>
  <c r="I4680" i="3"/>
  <c r="N4680" i="3"/>
  <c r="A4681" i="3"/>
  <c r="G4680" i="3"/>
  <c r="F3853" i="3"/>
  <c r="B3853" i="3"/>
  <c r="H3853" i="3" s="1"/>
  <c r="D3853" i="3"/>
  <c r="E3853" i="3"/>
  <c r="C3853" i="3"/>
  <c r="J3852" i="3"/>
  <c r="M4681" i="3" l="1"/>
  <c r="I4681" i="3"/>
  <c r="N4681" i="3"/>
  <c r="A4682" i="3"/>
  <c r="G4681" i="3"/>
  <c r="J3853" i="3"/>
  <c r="P3851" i="3"/>
  <c r="L3852" i="3"/>
  <c r="O3852" i="3" s="1"/>
  <c r="K3853" i="3" s="1"/>
  <c r="M4682" i="3" l="1"/>
  <c r="I4682" i="3"/>
  <c r="N4682" i="3"/>
  <c r="A4683" i="3"/>
  <c r="G4682" i="3"/>
  <c r="P3852" i="3"/>
  <c r="C3854" i="3"/>
  <c r="F3854" i="3"/>
  <c r="B3854" i="3"/>
  <c r="D3854" i="3"/>
  <c r="E3854" i="3"/>
  <c r="L3853" i="3"/>
  <c r="O3853" i="3" s="1"/>
  <c r="K3854" i="3" s="1"/>
  <c r="M4683" i="3" l="1"/>
  <c r="I4683" i="3"/>
  <c r="N4683" i="3"/>
  <c r="A4684" i="3"/>
  <c r="G4683" i="3"/>
  <c r="C3855" i="3"/>
  <c r="F3855" i="3"/>
  <c r="B3855" i="3"/>
  <c r="D3855" i="3"/>
  <c r="E3855" i="3"/>
  <c r="J3854" i="3"/>
  <c r="H3854" i="3"/>
  <c r="M4684" i="3" l="1"/>
  <c r="I4684" i="3"/>
  <c r="N4684" i="3"/>
  <c r="A4685" i="3"/>
  <c r="G4684" i="3"/>
  <c r="E3856" i="3"/>
  <c r="C3856" i="3"/>
  <c r="F3856" i="3"/>
  <c r="D3856" i="3"/>
  <c r="B3856" i="3"/>
  <c r="P3853" i="3"/>
  <c r="K3855" i="3"/>
  <c r="H3855" i="3"/>
  <c r="L3854" i="3"/>
  <c r="O3854" i="3" s="1"/>
  <c r="M4685" i="3" l="1"/>
  <c r="I4685" i="3"/>
  <c r="N4685" i="3"/>
  <c r="A4686" i="3"/>
  <c r="G4685" i="3"/>
  <c r="J3855" i="3"/>
  <c r="F3857" i="3"/>
  <c r="C3857" i="3"/>
  <c r="H3857" i="3"/>
  <c r="E3857" i="3"/>
  <c r="J3857" i="3" s="1"/>
  <c r="B3857" i="3"/>
  <c r="D3857" i="3"/>
  <c r="H3856" i="3"/>
  <c r="M4686" i="3" l="1"/>
  <c r="I4686" i="3"/>
  <c r="N4686" i="3"/>
  <c r="A4687" i="3"/>
  <c r="G4686" i="3"/>
  <c r="C3858" i="3"/>
  <c r="B3858" i="3"/>
  <c r="F3858" i="3"/>
  <c r="D3858" i="3"/>
  <c r="E3858" i="3"/>
  <c r="H3858" i="3"/>
  <c r="L3855" i="3"/>
  <c r="O3855" i="3" s="1"/>
  <c r="K3856" i="3" s="1"/>
  <c r="P3854" i="3"/>
  <c r="J3856" i="3"/>
  <c r="P3856" i="3" s="1"/>
  <c r="M4687" i="3" l="1"/>
  <c r="I4687" i="3"/>
  <c r="N4687" i="3"/>
  <c r="A4688" i="3"/>
  <c r="G4687" i="3"/>
  <c r="F3859" i="3"/>
  <c r="E3859" i="3"/>
  <c r="D3859" i="3"/>
  <c r="C3859" i="3"/>
  <c r="B3859" i="3"/>
  <c r="J3858" i="3"/>
  <c r="L3856" i="3"/>
  <c r="O3856" i="3" s="1"/>
  <c r="K3857" i="3" s="1"/>
  <c r="P3855" i="3"/>
  <c r="M4688" i="3" l="1"/>
  <c r="I4688" i="3"/>
  <c r="N4688" i="3"/>
  <c r="A4689" i="3"/>
  <c r="G4688" i="3"/>
  <c r="D3860" i="3"/>
  <c r="B3860" i="3"/>
  <c r="E3860" i="3"/>
  <c r="F3860" i="3"/>
  <c r="C3860" i="3"/>
  <c r="L3857" i="3"/>
  <c r="O3857" i="3" s="1"/>
  <c r="K3858" i="3" s="1"/>
  <c r="P3857" i="3"/>
  <c r="H3859" i="3"/>
  <c r="M4689" i="3" l="1"/>
  <c r="I4689" i="3"/>
  <c r="N4689" i="3"/>
  <c r="A4690" i="3"/>
  <c r="G4689" i="3"/>
  <c r="L3858" i="3"/>
  <c r="O3858" i="3" s="1"/>
  <c r="K3859" i="3" s="1"/>
  <c r="E3861" i="3"/>
  <c r="C3861" i="3"/>
  <c r="F3861" i="3"/>
  <c r="D3861" i="3"/>
  <c r="B3861" i="3"/>
  <c r="J3859" i="3"/>
  <c r="H3860" i="3"/>
  <c r="M4690" i="3" l="1"/>
  <c r="I4690" i="3"/>
  <c r="N4690" i="3"/>
  <c r="A4691" i="3"/>
  <c r="G4690" i="3"/>
  <c r="J3860" i="3"/>
  <c r="H3861" i="3"/>
  <c r="D3862" i="3"/>
  <c r="C3862" i="3"/>
  <c r="B3862" i="3"/>
  <c r="E3862" i="3"/>
  <c r="F3862" i="3"/>
  <c r="L3859" i="3"/>
  <c r="O3859" i="3" s="1"/>
  <c r="K3860" i="3" s="1"/>
  <c r="P3859" i="3"/>
  <c r="P3858" i="3"/>
  <c r="M4691" i="3" l="1"/>
  <c r="I4691" i="3"/>
  <c r="N4691" i="3"/>
  <c r="A4692" i="3"/>
  <c r="G4691" i="3"/>
  <c r="D3863" i="3"/>
  <c r="B3863" i="3"/>
  <c r="C3863" i="3"/>
  <c r="E3863" i="3"/>
  <c r="F3863" i="3"/>
  <c r="J3861" i="3"/>
  <c r="L3860" i="3"/>
  <c r="O3860" i="3" s="1"/>
  <c r="K3861" i="3" s="1"/>
  <c r="H3862" i="3"/>
  <c r="P3860" i="3"/>
  <c r="M4692" i="3" l="1"/>
  <c r="I4692" i="3"/>
  <c r="N4692" i="3"/>
  <c r="A4693" i="3"/>
  <c r="G4692" i="3"/>
  <c r="J3862" i="3"/>
  <c r="C3864" i="3"/>
  <c r="B3864" i="3"/>
  <c r="D3864" i="3"/>
  <c r="E3864" i="3"/>
  <c r="F3864" i="3"/>
  <c r="P3861" i="3"/>
  <c r="H3863" i="3"/>
  <c r="J3863" i="3"/>
  <c r="L3861" i="3"/>
  <c r="O3861" i="3" s="1"/>
  <c r="K3862" i="3" s="1"/>
  <c r="M4693" i="3" l="1"/>
  <c r="I4693" i="3"/>
  <c r="N4693" i="3"/>
  <c r="A4694" i="3"/>
  <c r="G4693" i="3"/>
  <c r="F3865" i="3"/>
  <c r="C3865" i="3"/>
  <c r="D3865" i="3"/>
  <c r="E3865" i="3"/>
  <c r="B3865" i="3"/>
  <c r="H3864" i="3"/>
  <c r="J3864" i="3" s="1"/>
  <c r="L3862" i="3"/>
  <c r="O3862" i="3" s="1"/>
  <c r="K3863" i="3" s="1"/>
  <c r="P3863" i="3"/>
  <c r="P3862" i="3"/>
  <c r="M4694" i="3" l="1"/>
  <c r="I4694" i="3"/>
  <c r="N4694" i="3"/>
  <c r="A4695" i="3"/>
  <c r="G4694" i="3"/>
  <c r="L3863" i="3"/>
  <c r="O3863" i="3" s="1"/>
  <c r="K3864" i="3" s="1"/>
  <c r="E3866" i="3"/>
  <c r="B3866" i="3"/>
  <c r="F3866" i="3"/>
  <c r="C3866" i="3"/>
  <c r="D3866" i="3"/>
  <c r="H3865" i="3"/>
  <c r="J3865" i="3" s="1"/>
  <c r="P3864" i="3" s="1"/>
  <c r="M4695" i="3" l="1"/>
  <c r="I4695" i="3"/>
  <c r="N4695" i="3"/>
  <c r="A4696" i="3"/>
  <c r="G4695" i="3"/>
  <c r="E3867" i="3"/>
  <c r="D3867" i="3"/>
  <c r="C3867" i="3"/>
  <c r="B3867" i="3"/>
  <c r="F3867" i="3"/>
  <c r="L3864" i="3"/>
  <c r="O3864" i="3" s="1"/>
  <c r="K3865" i="3" s="1"/>
  <c r="H3866" i="3"/>
  <c r="M4696" i="3" l="1"/>
  <c r="I4696" i="3"/>
  <c r="N4696" i="3"/>
  <c r="A4697" i="3"/>
  <c r="G4696" i="3"/>
  <c r="C3868" i="3"/>
  <c r="E3868" i="3"/>
  <c r="D3868" i="3"/>
  <c r="F3868" i="3"/>
  <c r="B3868" i="3"/>
  <c r="J3866" i="3"/>
  <c r="L3865" i="3"/>
  <c r="O3865" i="3" s="1"/>
  <c r="K3866" i="3" s="1"/>
  <c r="H3867" i="3"/>
  <c r="M4697" i="3" l="1"/>
  <c r="I4697" i="3"/>
  <c r="N4697" i="3"/>
  <c r="A4698" i="3"/>
  <c r="G4697" i="3"/>
  <c r="J3867" i="3"/>
  <c r="D3869" i="3"/>
  <c r="F3869" i="3"/>
  <c r="B3869" i="3"/>
  <c r="E3869" i="3"/>
  <c r="C3869" i="3"/>
  <c r="L3866" i="3"/>
  <c r="O3866" i="3" s="1"/>
  <c r="K3867" i="3" s="1"/>
  <c r="H3868" i="3"/>
  <c r="P3866" i="3"/>
  <c r="P3865" i="3"/>
  <c r="M4698" i="3" l="1"/>
  <c r="I4698" i="3"/>
  <c r="N4698" i="3"/>
  <c r="A4699" i="3"/>
  <c r="G4698" i="3"/>
  <c r="J3868" i="3"/>
  <c r="H3869" i="3"/>
  <c r="J3869" i="3" s="1"/>
  <c r="B3870" i="3"/>
  <c r="E3870" i="3"/>
  <c r="J3870" i="3" s="1"/>
  <c r="D3870" i="3"/>
  <c r="C3870" i="3"/>
  <c r="H3870" i="3"/>
  <c r="F3870" i="3"/>
  <c r="L3867" i="3"/>
  <c r="O3867" i="3" s="1"/>
  <c r="K3868" i="3" s="1"/>
  <c r="P3867" i="3"/>
  <c r="M4699" i="3" l="1"/>
  <c r="I4699" i="3"/>
  <c r="N4699" i="3"/>
  <c r="A4700" i="3"/>
  <c r="G4699" i="3"/>
  <c r="E3871" i="3"/>
  <c r="D3871" i="3"/>
  <c r="B3871" i="3"/>
  <c r="F3871" i="3"/>
  <c r="C3871" i="3"/>
  <c r="H3871" i="3"/>
  <c r="L3868" i="3"/>
  <c r="O3868" i="3" s="1"/>
  <c r="K3869" i="3" s="1"/>
  <c r="P3868" i="3"/>
  <c r="P3869" i="3"/>
  <c r="M4700" i="3" l="1"/>
  <c r="I4700" i="3"/>
  <c r="N4700" i="3"/>
  <c r="A4701" i="3"/>
  <c r="G4700" i="3"/>
  <c r="L3869" i="3"/>
  <c r="O3869" i="3" s="1"/>
  <c r="K3870" i="3" s="1"/>
  <c r="F3872" i="3"/>
  <c r="C3872" i="3"/>
  <c r="E3872" i="3"/>
  <c r="D3872" i="3"/>
  <c r="B3872" i="3"/>
  <c r="J3871" i="3"/>
  <c r="M4701" i="3" l="1"/>
  <c r="I4701" i="3"/>
  <c r="N4701" i="3"/>
  <c r="A4702" i="3"/>
  <c r="G4701" i="3"/>
  <c r="O3870" i="3"/>
  <c r="K3871" i="3" s="1"/>
  <c r="L3871" i="3" s="1"/>
  <c r="L3870" i="3"/>
  <c r="H3872" i="3"/>
  <c r="P3870" i="3"/>
  <c r="M4702" i="3" l="1"/>
  <c r="I4702" i="3"/>
  <c r="N4702" i="3"/>
  <c r="A4703" i="3"/>
  <c r="G4702" i="3"/>
  <c r="J3872" i="3"/>
  <c r="O3871" i="3"/>
  <c r="K3872" i="3" s="1"/>
  <c r="C3873" i="3"/>
  <c r="F3873" i="3"/>
  <c r="E3873" i="3"/>
  <c r="B3873" i="3"/>
  <c r="D3873" i="3"/>
  <c r="M4703" i="3" l="1"/>
  <c r="I4703" i="3"/>
  <c r="N4703" i="3"/>
  <c r="A4704" i="3"/>
  <c r="G4703" i="3"/>
  <c r="B3874" i="3"/>
  <c r="C3874" i="3"/>
  <c r="F3874" i="3"/>
  <c r="E3874" i="3"/>
  <c r="D3874" i="3"/>
  <c r="L3872" i="3"/>
  <c r="O3872" i="3" s="1"/>
  <c r="K3873" i="3" s="1"/>
  <c r="H3873" i="3"/>
  <c r="P3871" i="3"/>
  <c r="M4704" i="3" l="1"/>
  <c r="I4704" i="3"/>
  <c r="N4704" i="3"/>
  <c r="A4705" i="3"/>
  <c r="G4704" i="3"/>
  <c r="J3873" i="3"/>
  <c r="B3875" i="3"/>
  <c r="C3875" i="3"/>
  <c r="E3875" i="3"/>
  <c r="F3875" i="3"/>
  <c r="D3875" i="3"/>
  <c r="H3874" i="3"/>
  <c r="J3874" i="3"/>
  <c r="M4705" i="3" l="1"/>
  <c r="I4705" i="3"/>
  <c r="N4705" i="3"/>
  <c r="A4706" i="3"/>
  <c r="G4705" i="3"/>
  <c r="C3876" i="3"/>
  <c r="D3876" i="3"/>
  <c r="B3876" i="3"/>
  <c r="F3876" i="3"/>
  <c r="E3876" i="3"/>
  <c r="H3875" i="3"/>
  <c r="P3873" i="3"/>
  <c r="P3872" i="3"/>
  <c r="L3873" i="3"/>
  <c r="O3873" i="3" s="1"/>
  <c r="K3874" i="3" s="1"/>
  <c r="L3874" i="3"/>
  <c r="M4706" i="3" l="1"/>
  <c r="I4706" i="3"/>
  <c r="N4706" i="3"/>
  <c r="A4707" i="3"/>
  <c r="G4706" i="3"/>
  <c r="C3877" i="3"/>
  <c r="D3877" i="3"/>
  <c r="E3877" i="3"/>
  <c r="B3877" i="3"/>
  <c r="F3877" i="3"/>
  <c r="J3875" i="3"/>
  <c r="L3875" i="3"/>
  <c r="H3876" i="3"/>
  <c r="O3874" i="3"/>
  <c r="K3875" i="3" s="1"/>
  <c r="J3876" i="3"/>
  <c r="M4707" i="3" l="1"/>
  <c r="I4707" i="3"/>
  <c r="N4707" i="3"/>
  <c r="A4708" i="3"/>
  <c r="G4707" i="3"/>
  <c r="F3878" i="3"/>
  <c r="B3878" i="3"/>
  <c r="C3878" i="3"/>
  <c r="D3878" i="3"/>
  <c r="E3878" i="3"/>
  <c r="H3877" i="3"/>
  <c r="O3875" i="3"/>
  <c r="K3876" i="3" s="1"/>
  <c r="P3875" i="3"/>
  <c r="P3874" i="3"/>
  <c r="M4708" i="3" l="1"/>
  <c r="I4708" i="3"/>
  <c r="N4708" i="3"/>
  <c r="A4709" i="3"/>
  <c r="G4708" i="3"/>
  <c r="J3877" i="3"/>
  <c r="E3879" i="3"/>
  <c r="F3879" i="3"/>
  <c r="B3879" i="3"/>
  <c r="D3879" i="3"/>
  <c r="C3879" i="3"/>
  <c r="H3878" i="3"/>
  <c r="J3878" i="3"/>
  <c r="L3876" i="3"/>
  <c r="O3876" i="3" s="1"/>
  <c r="K3877" i="3" s="1"/>
  <c r="M4709" i="3" l="1"/>
  <c r="I4709" i="3"/>
  <c r="N4709" i="3"/>
  <c r="A4710" i="3"/>
  <c r="G4709" i="3"/>
  <c r="C3880" i="3"/>
  <c r="B3880" i="3"/>
  <c r="E3880" i="3"/>
  <c r="J3880" i="3" s="1"/>
  <c r="D3880" i="3"/>
  <c r="F3880" i="3"/>
  <c r="H3880" i="3"/>
  <c r="H3879" i="3"/>
  <c r="L3877" i="3"/>
  <c r="O3877" i="3" s="1"/>
  <c r="K3878" i="3" s="1"/>
  <c r="P3877" i="3"/>
  <c r="P3876" i="3"/>
  <c r="M4710" i="3" l="1"/>
  <c r="I4710" i="3"/>
  <c r="N4710" i="3"/>
  <c r="A4711" i="3"/>
  <c r="G4710" i="3"/>
  <c r="B3881" i="3"/>
  <c r="F3881" i="3"/>
  <c r="E3881" i="3"/>
  <c r="D3881" i="3"/>
  <c r="H3881" i="3"/>
  <c r="C3881" i="3"/>
  <c r="J3881" i="3"/>
  <c r="L3878" i="3"/>
  <c r="O3878" i="3" s="1"/>
  <c r="K3879" i="3" s="1"/>
  <c r="J3879" i="3"/>
  <c r="M4711" i="3" l="1"/>
  <c r="I4711" i="3"/>
  <c r="N4711" i="3"/>
  <c r="A4712" i="3"/>
  <c r="G4711" i="3"/>
  <c r="P3880" i="3"/>
  <c r="B3882" i="3"/>
  <c r="H3882" i="3" s="1"/>
  <c r="E3882" i="3"/>
  <c r="F3882" i="3"/>
  <c r="C3882" i="3"/>
  <c r="D3882" i="3"/>
  <c r="L3879" i="3"/>
  <c r="O3879" i="3" s="1"/>
  <c r="K3880" i="3" s="1"/>
  <c r="P3879" i="3"/>
  <c r="P3878" i="3"/>
  <c r="M4712" i="3" l="1"/>
  <c r="I4712" i="3"/>
  <c r="N4712" i="3"/>
  <c r="A4713" i="3"/>
  <c r="G4712" i="3"/>
  <c r="L3880" i="3"/>
  <c r="O3880" i="3" s="1"/>
  <c r="K3881" i="3" s="1"/>
  <c r="J3882" i="3"/>
  <c r="M4713" i="3" l="1"/>
  <c r="I4713" i="3"/>
  <c r="N4713" i="3"/>
  <c r="A4714" i="3"/>
  <c r="G4713" i="3"/>
  <c r="L3881" i="3"/>
  <c r="O3881" i="3" s="1"/>
  <c r="K3882" i="3" s="1"/>
  <c r="P3881" i="3"/>
  <c r="C3883" i="3"/>
  <c r="B3883" i="3"/>
  <c r="D3883" i="3"/>
  <c r="E3883" i="3"/>
  <c r="F3883" i="3"/>
  <c r="M4714" i="3" l="1"/>
  <c r="I4714" i="3"/>
  <c r="N4714" i="3"/>
  <c r="A4715" i="3"/>
  <c r="G4714" i="3"/>
  <c r="D3884" i="3"/>
  <c r="F3884" i="3"/>
  <c r="B3884" i="3"/>
  <c r="E3884" i="3"/>
  <c r="C3884" i="3"/>
  <c r="H3883" i="3"/>
  <c r="L3882" i="3"/>
  <c r="O3882" i="3" s="1"/>
  <c r="K3883" i="3" s="1"/>
  <c r="M4715" i="3" l="1"/>
  <c r="I4715" i="3"/>
  <c r="N4715" i="3"/>
  <c r="A4716" i="3"/>
  <c r="G4715" i="3"/>
  <c r="B3885" i="3"/>
  <c r="D3885" i="3"/>
  <c r="C3885" i="3"/>
  <c r="E3885" i="3"/>
  <c r="F3885" i="3"/>
  <c r="J3883" i="3"/>
  <c r="L3883" i="3"/>
  <c r="O3883" i="3" s="1"/>
  <c r="K3884" i="3" s="1"/>
  <c r="H3884" i="3"/>
  <c r="M4716" i="3" l="1"/>
  <c r="I4716" i="3"/>
  <c r="N4716" i="3"/>
  <c r="A4717" i="3"/>
  <c r="G4716" i="3"/>
  <c r="J3884" i="3"/>
  <c r="L3884" i="3"/>
  <c r="O3884" i="3" s="1"/>
  <c r="K3885" i="3" s="1"/>
  <c r="F3886" i="3"/>
  <c r="D3886" i="3"/>
  <c r="B3886" i="3"/>
  <c r="C3886" i="3"/>
  <c r="E3886" i="3"/>
  <c r="P3883" i="3"/>
  <c r="P3882" i="3"/>
  <c r="H3885" i="3"/>
  <c r="M4717" i="3" l="1"/>
  <c r="I4717" i="3"/>
  <c r="N4717" i="3"/>
  <c r="A4718" i="3"/>
  <c r="G4717" i="3"/>
  <c r="J3885" i="3"/>
  <c r="H3886" i="3"/>
  <c r="P3884" i="3"/>
  <c r="M4718" i="3" l="1"/>
  <c r="I4718" i="3"/>
  <c r="N4718" i="3"/>
  <c r="A4719" i="3"/>
  <c r="G4718" i="3"/>
  <c r="J3886" i="3"/>
  <c r="D3887" i="3"/>
  <c r="B3887" i="3"/>
  <c r="H3887" i="3" s="1"/>
  <c r="F3887" i="3"/>
  <c r="C3887" i="3"/>
  <c r="E3887" i="3"/>
  <c r="L3885" i="3"/>
  <c r="O3885" i="3" s="1"/>
  <c r="K3886" i="3" s="1"/>
  <c r="P3885" i="3"/>
  <c r="M4719" i="3" l="1"/>
  <c r="I4719" i="3"/>
  <c r="N4719" i="3"/>
  <c r="A4720" i="3"/>
  <c r="G4719" i="3"/>
  <c r="J3887" i="3"/>
  <c r="L3886" i="3"/>
  <c r="O3886" i="3" s="1"/>
  <c r="K3887" i="3" s="1"/>
  <c r="P3886" i="3"/>
  <c r="M4720" i="3" l="1"/>
  <c r="I4720" i="3"/>
  <c r="N4720" i="3"/>
  <c r="A4721" i="3"/>
  <c r="G4720" i="3"/>
  <c r="C3888" i="3"/>
  <c r="F3888" i="3"/>
  <c r="E3888" i="3"/>
  <c r="J3888" i="3" s="1"/>
  <c r="D3888" i="3"/>
  <c r="B3888" i="3"/>
  <c r="H3888" i="3"/>
  <c r="M4721" i="3" l="1"/>
  <c r="I4721" i="3"/>
  <c r="N4721" i="3"/>
  <c r="A4722" i="3"/>
  <c r="G4721" i="3"/>
  <c r="P3887" i="3"/>
  <c r="L3887" i="3"/>
  <c r="O3887" i="3" s="1"/>
  <c r="K3888" i="3" s="1"/>
  <c r="M4722" i="3" l="1"/>
  <c r="I4722" i="3"/>
  <c r="N4722" i="3"/>
  <c r="A4723" i="3"/>
  <c r="G4722" i="3"/>
  <c r="L3888" i="3"/>
  <c r="O3888" i="3" s="1"/>
  <c r="K3889" i="3" s="1"/>
  <c r="F3889" i="3"/>
  <c r="B3889" i="3"/>
  <c r="H3889" i="3" s="1"/>
  <c r="E3889" i="3"/>
  <c r="J3889" i="3" s="1"/>
  <c r="D3889" i="3"/>
  <c r="C3889" i="3"/>
  <c r="M4723" i="3" l="1"/>
  <c r="I4723" i="3"/>
  <c r="N4723" i="3"/>
  <c r="A4724" i="3"/>
  <c r="G4723" i="3"/>
  <c r="P3888" i="3"/>
  <c r="L3889" i="3"/>
  <c r="O3889" i="3" s="1"/>
  <c r="M4724" i="3" l="1"/>
  <c r="I4724" i="3"/>
  <c r="N4724" i="3"/>
  <c r="A4725" i="3"/>
  <c r="G4724" i="3"/>
  <c r="D3890" i="3"/>
  <c r="E3890" i="3"/>
  <c r="B3890" i="3"/>
  <c r="H3890" i="3" s="1"/>
  <c r="C3890" i="3"/>
  <c r="F3890" i="3"/>
  <c r="M4725" i="3" l="1"/>
  <c r="I4725" i="3"/>
  <c r="N4725" i="3"/>
  <c r="A4726" i="3"/>
  <c r="G4725" i="3"/>
  <c r="K3890" i="3"/>
  <c r="D3891" i="3"/>
  <c r="F3891" i="3"/>
  <c r="C3891" i="3"/>
  <c r="B3891" i="3"/>
  <c r="H3891" i="3" s="1"/>
  <c r="E3891" i="3"/>
  <c r="M4726" i="3" l="1"/>
  <c r="I4726" i="3"/>
  <c r="N4726" i="3"/>
  <c r="A4727" i="3"/>
  <c r="G4726" i="3"/>
  <c r="L3890" i="3"/>
  <c r="O3890" i="3" s="1"/>
  <c r="K3891" i="3" s="1"/>
  <c r="J3890" i="3"/>
  <c r="M4727" i="3" l="1"/>
  <c r="I4727" i="3"/>
  <c r="N4727" i="3"/>
  <c r="A4728" i="3"/>
  <c r="G4727" i="3"/>
  <c r="P3889" i="3"/>
  <c r="E3892" i="3"/>
  <c r="D3892" i="3"/>
  <c r="B3892" i="3"/>
  <c r="C3892" i="3"/>
  <c r="F3892" i="3"/>
  <c r="J3891" i="3"/>
  <c r="P3890" i="3" s="1"/>
  <c r="L3891" i="3"/>
  <c r="O3891" i="3" s="1"/>
  <c r="M4728" i="3" l="1"/>
  <c r="I4728" i="3"/>
  <c r="N4728" i="3"/>
  <c r="A4729" i="3"/>
  <c r="G4728" i="3"/>
  <c r="F3893" i="3"/>
  <c r="E3893" i="3"/>
  <c r="D3893" i="3"/>
  <c r="C3893" i="3"/>
  <c r="B3893" i="3"/>
  <c r="K3892" i="3"/>
  <c r="H3892" i="3"/>
  <c r="M4729" i="3" l="1"/>
  <c r="I4729" i="3"/>
  <c r="N4729" i="3"/>
  <c r="G4729" i="3"/>
  <c r="A4730" i="3"/>
  <c r="J3892" i="3"/>
  <c r="L3892" i="3"/>
  <c r="O3892" i="3" s="1"/>
  <c r="K3893" i="3" s="1"/>
  <c r="H3893" i="3"/>
  <c r="M4730" i="3" l="1"/>
  <c r="I4730" i="3"/>
  <c r="N4730" i="3"/>
  <c r="G4730" i="3"/>
  <c r="A4731" i="3"/>
  <c r="J3893" i="3"/>
  <c r="L3893" i="3"/>
  <c r="O3893" i="3" s="1"/>
  <c r="E3894" i="3"/>
  <c r="D3894" i="3"/>
  <c r="C3894" i="3"/>
  <c r="B3894" i="3"/>
  <c r="F3894" i="3"/>
  <c r="P3892" i="3"/>
  <c r="P3891" i="3"/>
  <c r="M4731" i="3" l="1"/>
  <c r="I4731" i="3"/>
  <c r="N4731" i="3"/>
  <c r="G4731" i="3"/>
  <c r="A4732" i="3"/>
  <c r="F3895" i="3"/>
  <c r="C3895" i="3"/>
  <c r="B3895" i="3"/>
  <c r="D3895" i="3"/>
  <c r="E3895" i="3"/>
  <c r="J3894" i="3"/>
  <c r="H3894" i="3"/>
  <c r="K3894" i="3"/>
  <c r="M4732" i="3" l="1"/>
  <c r="I4732" i="3"/>
  <c r="N4732" i="3"/>
  <c r="G4732" i="3"/>
  <c r="A4733" i="3"/>
  <c r="B3896" i="3"/>
  <c r="F3896" i="3"/>
  <c r="D3896" i="3"/>
  <c r="E3896" i="3"/>
  <c r="C3896" i="3"/>
  <c r="L3894" i="3"/>
  <c r="O3894" i="3" s="1"/>
  <c r="K3895" i="3" s="1"/>
  <c r="H3895" i="3"/>
  <c r="P3893" i="3"/>
  <c r="M4733" i="3" l="1"/>
  <c r="I4733" i="3"/>
  <c r="N4733" i="3"/>
  <c r="A4734" i="3"/>
  <c r="G4733" i="3"/>
  <c r="J3895" i="3"/>
  <c r="L3895" i="3"/>
  <c r="O3895" i="3" s="1"/>
  <c r="K3896" i="3" s="1"/>
  <c r="H3896" i="3"/>
  <c r="M4734" i="3" l="1"/>
  <c r="I4734" i="3"/>
  <c r="N4734" i="3"/>
  <c r="A4735" i="3"/>
  <c r="G4734" i="3"/>
  <c r="J3896" i="3"/>
  <c r="L3896" i="3"/>
  <c r="O3896" i="3" s="1"/>
  <c r="C3897" i="3"/>
  <c r="F3897" i="3"/>
  <c r="E3897" i="3"/>
  <c r="D3897" i="3"/>
  <c r="B3897" i="3"/>
  <c r="H3897" i="3" s="1"/>
  <c r="P3895" i="3"/>
  <c r="P3894" i="3"/>
  <c r="M4735" i="3" l="1"/>
  <c r="I4735" i="3"/>
  <c r="N4735" i="3"/>
  <c r="G4735" i="3"/>
  <c r="A4736" i="3"/>
  <c r="J3897" i="3"/>
  <c r="K3897" i="3"/>
  <c r="P3896" i="3"/>
  <c r="M4736" i="3" l="1"/>
  <c r="I4736" i="3"/>
  <c r="N4736" i="3"/>
  <c r="G4736" i="3"/>
  <c r="A4737" i="3"/>
  <c r="L3897" i="3"/>
  <c r="O3897" i="3" s="1"/>
  <c r="H3898" i="3"/>
  <c r="F3898" i="3"/>
  <c r="E3898" i="3"/>
  <c r="C3898" i="3"/>
  <c r="B3898" i="3"/>
  <c r="K3898" i="3" s="1"/>
  <c r="D3898" i="3"/>
  <c r="M4737" i="3" l="1"/>
  <c r="I4737" i="3"/>
  <c r="N4737" i="3"/>
  <c r="A4738" i="3"/>
  <c r="G4737" i="3"/>
  <c r="J3898" i="3"/>
  <c r="M4738" i="3" l="1"/>
  <c r="I4738" i="3"/>
  <c r="N4738" i="3"/>
  <c r="A4739" i="3"/>
  <c r="G4738" i="3"/>
  <c r="P3897" i="3"/>
  <c r="F3899" i="3"/>
  <c r="D3899" i="3"/>
  <c r="B3899" i="3"/>
  <c r="K3899" i="3" s="1"/>
  <c r="E3899" i="3"/>
  <c r="C3899" i="3"/>
  <c r="L3898" i="3"/>
  <c r="O3898" i="3" s="1"/>
  <c r="M4739" i="3" l="1"/>
  <c r="I4739" i="3"/>
  <c r="N4739" i="3"/>
  <c r="G4739" i="3"/>
  <c r="A4740" i="3"/>
  <c r="H3899" i="3"/>
  <c r="M4740" i="3" l="1"/>
  <c r="I4740" i="3"/>
  <c r="N4740" i="3"/>
  <c r="G4740" i="3"/>
  <c r="A4741" i="3"/>
  <c r="J3899" i="3"/>
  <c r="L3899" i="3"/>
  <c r="O3899" i="3" s="1"/>
  <c r="C3900" i="3"/>
  <c r="B3900" i="3"/>
  <c r="H3900" i="3" s="1"/>
  <c r="D3900" i="3"/>
  <c r="E3900" i="3"/>
  <c r="F3900" i="3"/>
  <c r="M4741" i="3" l="1"/>
  <c r="I4741" i="3"/>
  <c r="N4741" i="3"/>
  <c r="G4741" i="3"/>
  <c r="A4742" i="3"/>
  <c r="J3900" i="3"/>
  <c r="K3900" i="3"/>
  <c r="P3898" i="3"/>
  <c r="P3899" i="3"/>
  <c r="M4742" i="3" l="1"/>
  <c r="I4742" i="3"/>
  <c r="N4742" i="3"/>
  <c r="A4743" i="3"/>
  <c r="G4742" i="3"/>
  <c r="L3900" i="3"/>
  <c r="O3900" i="3" s="1"/>
  <c r="E3901" i="3"/>
  <c r="D3901" i="3"/>
  <c r="C3901" i="3"/>
  <c r="F3901" i="3"/>
  <c r="B3901" i="3"/>
  <c r="M4743" i="3" l="1"/>
  <c r="I4743" i="3"/>
  <c r="N4743" i="3"/>
  <c r="A4744" i="3"/>
  <c r="G4743" i="3"/>
  <c r="D3902" i="3"/>
  <c r="E3902" i="3"/>
  <c r="B3902" i="3"/>
  <c r="C3902" i="3"/>
  <c r="F3902" i="3"/>
  <c r="K3901" i="3"/>
  <c r="H3901" i="3"/>
  <c r="J3901" i="3"/>
  <c r="M4744" i="3" l="1"/>
  <c r="I4744" i="3"/>
  <c r="N4744" i="3"/>
  <c r="G4744" i="3"/>
  <c r="A4745" i="3"/>
  <c r="C3903" i="3"/>
  <c r="F3903" i="3"/>
  <c r="D3903" i="3"/>
  <c r="B3903" i="3"/>
  <c r="E3903" i="3"/>
  <c r="P3900" i="3"/>
  <c r="L3901" i="3"/>
  <c r="O3901" i="3" s="1"/>
  <c r="K3902" i="3" s="1"/>
  <c r="H3902" i="3"/>
  <c r="M4745" i="3" l="1"/>
  <c r="I4745" i="3"/>
  <c r="N4745" i="3"/>
  <c r="A4746" i="3"/>
  <c r="G4745" i="3"/>
  <c r="J3902" i="3"/>
  <c r="L3902" i="3"/>
  <c r="O3902" i="3" s="1"/>
  <c r="K3903" i="3" s="1"/>
  <c r="B3904" i="3"/>
  <c r="D3904" i="3"/>
  <c r="F3904" i="3"/>
  <c r="C3904" i="3"/>
  <c r="E3904" i="3"/>
  <c r="H3903" i="3"/>
  <c r="M4746" i="3" l="1"/>
  <c r="I4746" i="3"/>
  <c r="N4746" i="3"/>
  <c r="A4747" i="3"/>
  <c r="G4746" i="3"/>
  <c r="B3905" i="3"/>
  <c r="E3905" i="3"/>
  <c r="D3905" i="3"/>
  <c r="C3905" i="3"/>
  <c r="F3905" i="3"/>
  <c r="J3903" i="3"/>
  <c r="L3903" i="3"/>
  <c r="O3903" i="3" s="1"/>
  <c r="K3904" i="3" s="1"/>
  <c r="H3904" i="3"/>
  <c r="J3904" i="3"/>
  <c r="P3902" i="3"/>
  <c r="P3901" i="3"/>
  <c r="M4747" i="3" l="1"/>
  <c r="I4747" i="3"/>
  <c r="N4747" i="3"/>
  <c r="A4748" i="3"/>
  <c r="G4747" i="3"/>
  <c r="C3906" i="3"/>
  <c r="E3906" i="3"/>
  <c r="B3906" i="3"/>
  <c r="H3906" i="3" s="1"/>
  <c r="F3906" i="3"/>
  <c r="D3906" i="3"/>
  <c r="L3904" i="3"/>
  <c r="O3904" i="3" s="1"/>
  <c r="K3905" i="3" s="1"/>
  <c r="P3903" i="3"/>
  <c r="H3905" i="3"/>
  <c r="J3905" i="3" s="1"/>
  <c r="P3904" i="3" s="1"/>
  <c r="M4748" i="3" l="1"/>
  <c r="I4748" i="3"/>
  <c r="N4748" i="3"/>
  <c r="A4749" i="3"/>
  <c r="G4748" i="3"/>
  <c r="L3905" i="3"/>
  <c r="O3905" i="3" s="1"/>
  <c r="K3906" i="3" s="1"/>
  <c r="M4749" i="3" l="1"/>
  <c r="I4749" i="3"/>
  <c r="N4749" i="3"/>
  <c r="A4750" i="3"/>
  <c r="G4749" i="3"/>
  <c r="B3907" i="3"/>
  <c r="D3907" i="3"/>
  <c r="H3907" i="3"/>
  <c r="F3907" i="3"/>
  <c r="E3907" i="3"/>
  <c r="C3907" i="3"/>
  <c r="J3907" i="3"/>
  <c r="L3906" i="3"/>
  <c r="O3906" i="3" s="1"/>
  <c r="J3906" i="3"/>
  <c r="M4750" i="3" l="1"/>
  <c r="I4750" i="3"/>
  <c r="N4750" i="3"/>
  <c r="A4751" i="3"/>
  <c r="G4750" i="3"/>
  <c r="K3907" i="3"/>
  <c r="P3906" i="3"/>
  <c r="P3905" i="3"/>
  <c r="L3907" i="3"/>
  <c r="M4751" i="3" l="1"/>
  <c r="I4751" i="3"/>
  <c r="N4751" i="3"/>
  <c r="A4752" i="3"/>
  <c r="G4751" i="3"/>
  <c r="D3908" i="3"/>
  <c r="F3908" i="3"/>
  <c r="B3908" i="3"/>
  <c r="E3908" i="3"/>
  <c r="C3908" i="3"/>
  <c r="O3907" i="3"/>
  <c r="M4752" i="3" l="1"/>
  <c r="I4752" i="3"/>
  <c r="N4752" i="3"/>
  <c r="A4753" i="3"/>
  <c r="G4752" i="3"/>
  <c r="D3909" i="3"/>
  <c r="F3909" i="3"/>
  <c r="E3909" i="3"/>
  <c r="C3909" i="3"/>
  <c r="B3909" i="3"/>
  <c r="H3908" i="3"/>
  <c r="K3908" i="3"/>
  <c r="M4753" i="3" l="1"/>
  <c r="I4753" i="3"/>
  <c r="N4753" i="3"/>
  <c r="A4754" i="3"/>
  <c r="G4753" i="3"/>
  <c r="J3908" i="3"/>
  <c r="L3908" i="3"/>
  <c r="H3909" i="3"/>
  <c r="D3910" i="3"/>
  <c r="F3910" i="3"/>
  <c r="E3910" i="3"/>
  <c r="C3910" i="3"/>
  <c r="B3910" i="3"/>
  <c r="O3908" i="3"/>
  <c r="K3909" i="3" s="1"/>
  <c r="M4754" i="3" l="1"/>
  <c r="I4754" i="3"/>
  <c r="N4754" i="3"/>
  <c r="A4755" i="3"/>
  <c r="G4754" i="3"/>
  <c r="J3909" i="3"/>
  <c r="H3910" i="3"/>
  <c r="P3907" i="3"/>
  <c r="P3908" i="3"/>
  <c r="M4755" i="3" l="1"/>
  <c r="I4755" i="3"/>
  <c r="N4755" i="3"/>
  <c r="A4756" i="3"/>
  <c r="G4755" i="3"/>
  <c r="L3909" i="3"/>
  <c r="O3909" i="3" s="1"/>
  <c r="K3910" i="3" s="1"/>
  <c r="L3910" i="3"/>
  <c r="J3910" i="3"/>
  <c r="D3911" i="3"/>
  <c r="H3911" i="3"/>
  <c r="B3911" i="3"/>
  <c r="C3911" i="3"/>
  <c r="F3911" i="3"/>
  <c r="E3911" i="3"/>
  <c r="J3911" i="3" s="1"/>
  <c r="M4756" i="3" l="1"/>
  <c r="I4756" i="3"/>
  <c r="N4756" i="3"/>
  <c r="A4757" i="3"/>
  <c r="G4756" i="3"/>
  <c r="C3912" i="3"/>
  <c r="D3912" i="3"/>
  <c r="E3912" i="3"/>
  <c r="B3912" i="3"/>
  <c r="F3912" i="3"/>
  <c r="L3911" i="3"/>
  <c r="P3910" i="3"/>
  <c r="O3910" i="3"/>
  <c r="K3911" i="3" s="1"/>
  <c r="P3909" i="3"/>
  <c r="M4757" i="3" l="1"/>
  <c r="I4757" i="3"/>
  <c r="N4757" i="3"/>
  <c r="A4758" i="3"/>
  <c r="G4757" i="3"/>
  <c r="F3913" i="3"/>
  <c r="C3913" i="3"/>
  <c r="E3913" i="3"/>
  <c r="D3913" i="3"/>
  <c r="B3913" i="3"/>
  <c r="H3912" i="3"/>
  <c r="O3911" i="3"/>
  <c r="K3912" i="3" s="1"/>
  <c r="M4758" i="3" l="1"/>
  <c r="I4758" i="3"/>
  <c r="N4758" i="3"/>
  <c r="A4759" i="3"/>
  <c r="G4758" i="3"/>
  <c r="J3912" i="3"/>
  <c r="L3912" i="3"/>
  <c r="O3912" i="3" s="1"/>
  <c r="K3913" i="3" s="1"/>
  <c r="C3914" i="3"/>
  <c r="E3914" i="3"/>
  <c r="D3914" i="3"/>
  <c r="F3914" i="3"/>
  <c r="B3914" i="3"/>
  <c r="H3913" i="3"/>
  <c r="M4759" i="3" l="1"/>
  <c r="I4759" i="3"/>
  <c r="N4759" i="3"/>
  <c r="A4760" i="3"/>
  <c r="G4759" i="3"/>
  <c r="J3913" i="3"/>
  <c r="L3913" i="3"/>
  <c r="O3913" i="3" s="1"/>
  <c r="K3914" i="3" s="1"/>
  <c r="H3914" i="3"/>
  <c r="F3915" i="3"/>
  <c r="D3915" i="3"/>
  <c r="C3915" i="3"/>
  <c r="E3915" i="3"/>
  <c r="B3915" i="3"/>
  <c r="J3914" i="3"/>
  <c r="P3911" i="3"/>
  <c r="P3912" i="3"/>
  <c r="M4760" i="3" l="1"/>
  <c r="I4760" i="3"/>
  <c r="N4760" i="3"/>
  <c r="A4761" i="3"/>
  <c r="G4760" i="3"/>
  <c r="H3915" i="3"/>
  <c r="L3914" i="3"/>
  <c r="O3914" i="3" s="1"/>
  <c r="K3915" i="3" s="1"/>
  <c r="J3915" i="3"/>
  <c r="P3914" i="3"/>
  <c r="P3913" i="3"/>
  <c r="M4761" i="3" l="1"/>
  <c r="I4761" i="3"/>
  <c r="N4761" i="3"/>
  <c r="A4762" i="3"/>
  <c r="G4761" i="3"/>
  <c r="C3916" i="3"/>
  <c r="B3916" i="3"/>
  <c r="H3916" i="3" s="1"/>
  <c r="F3916" i="3"/>
  <c r="E3916" i="3"/>
  <c r="D3916" i="3"/>
  <c r="L3915" i="3"/>
  <c r="O3915" i="3" s="1"/>
  <c r="K3916" i="3" s="1"/>
  <c r="M4762" i="3" l="1"/>
  <c r="I4762" i="3"/>
  <c r="N4762" i="3"/>
  <c r="A4763" i="3"/>
  <c r="G4762" i="3"/>
  <c r="J3916" i="3"/>
  <c r="M4763" i="3" l="1"/>
  <c r="I4763" i="3"/>
  <c r="N4763" i="3"/>
  <c r="A4764" i="3"/>
  <c r="G4763" i="3"/>
  <c r="C3917" i="3"/>
  <c r="D3917" i="3"/>
  <c r="F3917" i="3"/>
  <c r="E3917" i="3"/>
  <c r="B3917" i="3"/>
  <c r="P3915" i="3"/>
  <c r="L3916" i="3"/>
  <c r="O3916" i="3" s="1"/>
  <c r="K3917" i="3" s="1"/>
  <c r="M4764" i="3" l="1"/>
  <c r="I4764" i="3"/>
  <c r="N4764" i="3"/>
  <c r="A4765" i="3"/>
  <c r="G4764" i="3"/>
  <c r="B3918" i="3"/>
  <c r="F3918" i="3"/>
  <c r="C3918" i="3"/>
  <c r="E3918" i="3"/>
  <c r="D3918" i="3"/>
  <c r="H3917" i="3"/>
  <c r="M4765" i="3" l="1"/>
  <c r="I4765" i="3"/>
  <c r="N4765" i="3"/>
  <c r="A4766" i="3"/>
  <c r="G4765" i="3"/>
  <c r="J3917" i="3"/>
  <c r="L3917" i="3"/>
  <c r="O3917" i="3" s="1"/>
  <c r="K3918" i="3" s="1"/>
  <c r="J3918" i="3"/>
  <c r="H3918" i="3"/>
  <c r="M4766" i="3" l="1"/>
  <c r="I4766" i="3"/>
  <c r="N4766" i="3"/>
  <c r="A4767" i="3"/>
  <c r="G4766" i="3"/>
  <c r="D3919" i="3"/>
  <c r="B3919" i="3"/>
  <c r="E3919" i="3"/>
  <c r="F3919" i="3"/>
  <c r="H3919" i="3"/>
  <c r="C3919" i="3"/>
  <c r="L3918" i="3"/>
  <c r="O3918" i="3" s="1"/>
  <c r="P3917" i="3"/>
  <c r="P3916" i="3"/>
  <c r="M4767" i="3" l="1"/>
  <c r="I4767" i="3"/>
  <c r="N4767" i="3"/>
  <c r="A4768" i="3"/>
  <c r="G4767" i="3"/>
  <c r="C3920" i="3"/>
  <c r="D3920" i="3"/>
  <c r="B3920" i="3"/>
  <c r="E3920" i="3"/>
  <c r="F3920" i="3"/>
  <c r="K3919" i="3"/>
  <c r="M4768" i="3" l="1"/>
  <c r="I4768" i="3"/>
  <c r="N4768" i="3"/>
  <c r="A4769" i="3"/>
  <c r="G4768" i="3"/>
  <c r="C3921" i="3"/>
  <c r="F3921" i="3"/>
  <c r="E3921" i="3"/>
  <c r="B3921" i="3"/>
  <c r="D3921" i="3"/>
  <c r="J3919" i="3"/>
  <c r="H3920" i="3"/>
  <c r="M4769" i="3" l="1"/>
  <c r="I4769" i="3"/>
  <c r="N4769" i="3"/>
  <c r="A4770" i="3"/>
  <c r="G4769" i="3"/>
  <c r="J3920" i="3"/>
  <c r="F3922" i="3"/>
  <c r="E3922" i="3"/>
  <c r="B3922" i="3"/>
  <c r="D3922" i="3"/>
  <c r="C3922" i="3"/>
  <c r="P3918" i="3"/>
  <c r="P3919" i="3"/>
  <c r="H3921" i="3"/>
  <c r="L3919" i="3"/>
  <c r="O3919" i="3" s="1"/>
  <c r="K3920" i="3" s="1"/>
  <c r="M4770" i="3" l="1"/>
  <c r="I4770" i="3"/>
  <c r="N4770" i="3"/>
  <c r="A4771" i="3"/>
  <c r="G4770" i="3"/>
  <c r="J3921" i="3"/>
  <c r="B3923" i="3"/>
  <c r="D3923" i="3"/>
  <c r="H3923" i="3"/>
  <c r="E3923" i="3"/>
  <c r="C3923" i="3"/>
  <c r="F3923" i="3"/>
  <c r="L3920" i="3"/>
  <c r="P3920" i="3"/>
  <c r="O3920" i="3"/>
  <c r="K3921" i="3" s="1"/>
  <c r="H3922" i="3"/>
  <c r="M4771" i="3" l="1"/>
  <c r="I4771" i="3"/>
  <c r="N4771" i="3"/>
  <c r="A4772" i="3"/>
  <c r="G4771" i="3"/>
  <c r="C3924" i="3"/>
  <c r="E3924" i="3"/>
  <c r="B3924" i="3"/>
  <c r="D3924" i="3"/>
  <c r="F3924" i="3"/>
  <c r="J3923" i="3"/>
  <c r="L3921" i="3"/>
  <c r="O3921" i="3"/>
  <c r="K3922" i="3" s="1"/>
  <c r="J3922" i="3"/>
  <c r="P3921" i="3"/>
  <c r="M4772" i="3" l="1"/>
  <c r="I4772" i="3"/>
  <c r="N4772" i="3"/>
  <c r="A4773" i="3"/>
  <c r="G4772" i="3"/>
  <c r="F3925" i="3"/>
  <c r="B3925" i="3"/>
  <c r="D3925" i="3"/>
  <c r="C3925" i="3"/>
  <c r="E3925" i="3"/>
  <c r="L3922" i="3"/>
  <c r="H3924" i="3"/>
  <c r="J3924" i="3" s="1"/>
  <c r="P3923" i="3" s="1"/>
  <c r="P3922" i="3"/>
  <c r="O3922" i="3"/>
  <c r="K3923" i="3" s="1"/>
  <c r="M4773" i="3" l="1"/>
  <c r="I4773" i="3"/>
  <c r="N4773" i="3"/>
  <c r="A4774" i="3"/>
  <c r="G4773" i="3"/>
  <c r="B3926" i="3"/>
  <c r="E3926" i="3"/>
  <c r="D3926" i="3"/>
  <c r="C3926" i="3"/>
  <c r="F3926" i="3"/>
  <c r="H3925" i="3"/>
  <c r="L3923" i="3"/>
  <c r="O3923" i="3" s="1"/>
  <c r="K3924" i="3" s="1"/>
  <c r="M4774" i="3" l="1"/>
  <c r="I4774" i="3"/>
  <c r="N4774" i="3"/>
  <c r="A4775" i="3"/>
  <c r="G4774" i="3"/>
  <c r="J3925" i="3"/>
  <c r="D3927" i="3"/>
  <c r="B3927" i="3"/>
  <c r="C3927" i="3"/>
  <c r="F3927" i="3"/>
  <c r="E3927" i="3"/>
  <c r="L3924" i="3"/>
  <c r="O3924" i="3" s="1"/>
  <c r="K3925" i="3" s="1"/>
  <c r="H3926" i="3"/>
  <c r="M4775" i="3" l="1"/>
  <c r="I4775" i="3"/>
  <c r="N4775" i="3"/>
  <c r="A4776" i="3"/>
  <c r="G4775" i="3"/>
  <c r="J3926" i="3"/>
  <c r="H3927" i="3"/>
  <c r="C3928" i="3"/>
  <c r="F3928" i="3"/>
  <c r="E3928" i="3"/>
  <c r="B3928" i="3"/>
  <c r="D3928" i="3"/>
  <c r="L3925" i="3"/>
  <c r="O3925" i="3" s="1"/>
  <c r="K3926" i="3" s="1"/>
  <c r="J3927" i="3"/>
  <c r="P3925" i="3"/>
  <c r="P3924" i="3"/>
  <c r="M4776" i="3" l="1"/>
  <c r="I4776" i="3"/>
  <c r="N4776" i="3"/>
  <c r="A4777" i="3"/>
  <c r="G4776" i="3"/>
  <c r="L3926" i="3"/>
  <c r="O3926" i="3" s="1"/>
  <c r="K3927" i="3" s="1"/>
  <c r="H3928" i="3"/>
  <c r="J3928" i="3" s="1"/>
  <c r="P3926" i="3"/>
  <c r="M4777" i="3" l="1"/>
  <c r="I4777" i="3"/>
  <c r="N4777" i="3"/>
  <c r="A4778" i="3"/>
  <c r="G4777" i="3"/>
  <c r="L3927" i="3"/>
  <c r="O3927" i="3" s="1"/>
  <c r="K3928" i="3" s="1"/>
  <c r="D3929" i="3"/>
  <c r="B3929" i="3"/>
  <c r="H3929" i="3"/>
  <c r="C3929" i="3"/>
  <c r="F3929" i="3"/>
  <c r="E3929" i="3"/>
  <c r="P3927" i="3"/>
  <c r="M4778" i="3" l="1"/>
  <c r="I4778" i="3"/>
  <c r="N4778" i="3"/>
  <c r="A4779" i="3"/>
  <c r="G4778" i="3"/>
  <c r="E3930" i="3"/>
  <c r="C3930" i="3"/>
  <c r="F3930" i="3"/>
  <c r="D3930" i="3"/>
  <c r="B3930" i="3"/>
  <c r="L3928" i="3"/>
  <c r="O3928" i="3" s="1"/>
  <c r="K3929" i="3" s="1"/>
  <c r="J3929" i="3"/>
  <c r="M4779" i="3" l="1"/>
  <c r="I4779" i="3"/>
  <c r="N4779" i="3"/>
  <c r="A4780" i="3"/>
  <c r="G4779" i="3"/>
  <c r="B3931" i="3"/>
  <c r="C3931" i="3"/>
  <c r="F3931" i="3"/>
  <c r="D3931" i="3"/>
  <c r="E3931" i="3"/>
  <c r="P3928" i="3"/>
  <c r="L3929" i="3"/>
  <c r="O3929" i="3" s="1"/>
  <c r="K3930" i="3" s="1"/>
  <c r="H3930" i="3"/>
  <c r="M4780" i="3" l="1"/>
  <c r="I4780" i="3"/>
  <c r="N4780" i="3"/>
  <c r="A4781" i="3"/>
  <c r="G4780" i="3"/>
  <c r="J3930" i="3"/>
  <c r="L3930" i="3"/>
  <c r="O3930" i="3" s="1"/>
  <c r="K3931" i="3" s="1"/>
  <c r="B3932" i="3"/>
  <c r="C3932" i="3"/>
  <c r="E3932" i="3"/>
  <c r="F3932" i="3"/>
  <c r="D3932" i="3"/>
  <c r="H3931" i="3"/>
  <c r="M4781" i="3" l="1"/>
  <c r="I4781" i="3"/>
  <c r="N4781" i="3"/>
  <c r="A4782" i="3"/>
  <c r="G4781" i="3"/>
  <c r="F3933" i="3"/>
  <c r="E3933" i="3"/>
  <c r="B3933" i="3"/>
  <c r="D3933" i="3"/>
  <c r="C3933" i="3"/>
  <c r="J3931" i="3"/>
  <c r="L3931" i="3"/>
  <c r="O3931" i="3" s="1"/>
  <c r="K3932" i="3" s="1"/>
  <c r="H3932" i="3"/>
  <c r="J3932" i="3" s="1"/>
  <c r="P3930" i="3"/>
  <c r="P3929" i="3"/>
  <c r="M4782" i="3" l="1"/>
  <c r="I4782" i="3"/>
  <c r="N4782" i="3"/>
  <c r="A4783" i="3"/>
  <c r="G4782" i="3"/>
  <c r="C3934" i="3"/>
  <c r="B3934" i="3"/>
  <c r="D3934" i="3"/>
  <c r="E3934" i="3"/>
  <c r="F3934" i="3"/>
  <c r="L3932" i="3"/>
  <c r="O3932" i="3" s="1"/>
  <c r="K3933" i="3" s="1"/>
  <c r="P3931" i="3"/>
  <c r="H3933" i="3"/>
  <c r="J3933" i="3" s="1"/>
  <c r="M4783" i="3" l="1"/>
  <c r="I4783" i="3"/>
  <c r="N4783" i="3"/>
  <c r="A4784" i="3"/>
  <c r="G4783" i="3"/>
  <c r="D3935" i="3"/>
  <c r="B3935" i="3"/>
  <c r="H3935" i="3" s="1"/>
  <c r="C3935" i="3"/>
  <c r="F3935" i="3"/>
  <c r="E3935" i="3"/>
  <c r="L3933" i="3"/>
  <c r="O3933" i="3" s="1"/>
  <c r="K3934" i="3" s="1"/>
  <c r="H3934" i="3"/>
  <c r="P3932" i="3"/>
  <c r="J3934" i="3"/>
  <c r="M4784" i="3" l="1"/>
  <c r="I4784" i="3"/>
  <c r="N4784" i="3"/>
  <c r="A4785" i="3"/>
  <c r="G4784" i="3"/>
  <c r="J3935" i="3"/>
  <c r="L3934" i="3"/>
  <c r="O3934" i="3" s="1"/>
  <c r="K3935" i="3" s="1"/>
  <c r="P3934" i="3"/>
  <c r="P3933" i="3"/>
  <c r="M4785" i="3" l="1"/>
  <c r="I4785" i="3"/>
  <c r="N4785" i="3"/>
  <c r="A4786" i="3"/>
  <c r="G4785" i="3"/>
  <c r="L3935" i="3"/>
  <c r="O3935" i="3" s="1"/>
  <c r="K3936" i="3" s="1"/>
  <c r="E3936" i="3"/>
  <c r="C3936" i="3"/>
  <c r="D3936" i="3"/>
  <c r="B3936" i="3"/>
  <c r="H3936" i="3" s="1"/>
  <c r="J3936" i="3" s="1"/>
  <c r="F3936" i="3"/>
  <c r="M4786" i="3" l="1"/>
  <c r="I4786" i="3"/>
  <c r="N4786" i="3"/>
  <c r="A4787" i="3"/>
  <c r="G4786" i="3"/>
  <c r="P3935" i="3"/>
  <c r="M4787" i="3" l="1"/>
  <c r="I4787" i="3"/>
  <c r="N4787" i="3"/>
  <c r="A4788" i="3"/>
  <c r="G4787" i="3"/>
  <c r="E3937" i="3"/>
  <c r="C3937" i="3"/>
  <c r="B3937" i="3"/>
  <c r="D3937" i="3"/>
  <c r="F3937" i="3"/>
  <c r="H3937" i="3"/>
  <c r="J3937" i="3" s="1"/>
  <c r="L3936" i="3"/>
  <c r="O3936" i="3" s="1"/>
  <c r="K3937" i="3" s="1"/>
  <c r="M4788" i="3" l="1"/>
  <c r="I4788" i="3"/>
  <c r="N4788" i="3"/>
  <c r="A4789" i="3"/>
  <c r="G4788" i="3"/>
  <c r="P3936" i="3"/>
  <c r="D3938" i="3"/>
  <c r="F3938" i="3"/>
  <c r="C3938" i="3"/>
  <c r="E3938" i="3"/>
  <c r="B3938" i="3"/>
  <c r="H3938" i="3" s="1"/>
  <c r="L3937" i="3"/>
  <c r="O3937" i="3" s="1"/>
  <c r="M4789" i="3" l="1"/>
  <c r="I4789" i="3"/>
  <c r="N4789" i="3"/>
  <c r="A4790" i="3"/>
  <c r="G4789" i="3"/>
  <c r="K3938" i="3"/>
  <c r="J3938" i="3"/>
  <c r="M4790" i="3" l="1"/>
  <c r="I4790" i="3"/>
  <c r="N4790" i="3"/>
  <c r="A4791" i="3"/>
  <c r="G4790" i="3"/>
  <c r="P3937" i="3"/>
  <c r="D3939" i="3"/>
  <c r="B3939" i="3"/>
  <c r="C3939" i="3"/>
  <c r="H3939" i="3"/>
  <c r="E3939" i="3"/>
  <c r="F3939" i="3"/>
  <c r="L3938" i="3"/>
  <c r="O3938" i="3" s="1"/>
  <c r="M4791" i="3" l="1"/>
  <c r="I4791" i="3"/>
  <c r="N4791" i="3"/>
  <c r="A4792" i="3"/>
  <c r="G4791" i="3"/>
  <c r="C3940" i="3"/>
  <c r="F3940" i="3"/>
  <c r="B3940" i="3"/>
  <c r="E3940" i="3"/>
  <c r="H3940" i="3"/>
  <c r="D3940" i="3"/>
  <c r="L3939" i="3"/>
  <c r="K3939" i="3"/>
  <c r="J3939" i="3"/>
  <c r="M4792" i="3" l="1"/>
  <c r="I4792" i="3"/>
  <c r="N4792" i="3"/>
  <c r="A4793" i="3"/>
  <c r="G4792" i="3"/>
  <c r="D3941" i="3"/>
  <c r="C3941" i="3"/>
  <c r="F3941" i="3"/>
  <c r="E3941" i="3"/>
  <c r="B3941" i="3"/>
  <c r="P3938" i="3"/>
  <c r="J3940" i="3"/>
  <c r="K3940" i="3"/>
  <c r="O3939" i="3"/>
  <c r="M4793" i="3" l="1"/>
  <c r="I4793" i="3"/>
  <c r="N4793" i="3"/>
  <c r="A4794" i="3"/>
  <c r="G4793" i="3"/>
  <c r="B3942" i="3"/>
  <c r="C3942" i="3"/>
  <c r="E3942" i="3"/>
  <c r="D3942" i="3"/>
  <c r="F3942" i="3"/>
  <c r="H3941" i="3"/>
  <c r="P3939" i="3"/>
  <c r="J3941" i="3"/>
  <c r="L3940" i="3"/>
  <c r="O3940" i="3" s="1"/>
  <c r="K3941" i="3" s="1"/>
  <c r="M4794" i="3" l="1"/>
  <c r="I4794" i="3"/>
  <c r="N4794" i="3"/>
  <c r="A4795" i="3"/>
  <c r="G4794" i="3"/>
  <c r="C3943" i="3"/>
  <c r="D3943" i="3"/>
  <c r="B3943" i="3"/>
  <c r="E3943" i="3"/>
  <c r="F3943" i="3"/>
  <c r="H3942" i="3"/>
  <c r="L3941" i="3"/>
  <c r="O3941" i="3" s="1"/>
  <c r="K3942" i="3" s="1"/>
  <c r="P3940" i="3"/>
  <c r="M4795" i="3" l="1"/>
  <c r="I4795" i="3"/>
  <c r="N4795" i="3"/>
  <c r="A4796" i="3"/>
  <c r="G4795" i="3"/>
  <c r="J3942" i="3"/>
  <c r="L3942" i="3"/>
  <c r="O3942" i="3" s="1"/>
  <c r="K3943" i="3" s="1"/>
  <c r="H3943" i="3"/>
  <c r="M4796" i="3" l="1"/>
  <c r="I4796" i="3"/>
  <c r="N4796" i="3"/>
  <c r="A4797" i="3"/>
  <c r="G4796" i="3"/>
  <c r="J3943" i="3"/>
  <c r="P3942" i="3" s="1"/>
  <c r="L3943" i="3"/>
  <c r="O3943" i="3" s="1"/>
  <c r="P3941" i="3"/>
  <c r="B3944" i="3"/>
  <c r="C3944" i="3"/>
  <c r="H3944" i="3"/>
  <c r="D3944" i="3"/>
  <c r="F3944" i="3"/>
  <c r="E3944" i="3"/>
  <c r="M4797" i="3" l="1"/>
  <c r="I4797" i="3"/>
  <c r="N4797" i="3"/>
  <c r="A4798" i="3"/>
  <c r="G4797" i="3"/>
  <c r="K3944" i="3"/>
  <c r="L3944" i="3"/>
  <c r="J3944" i="3"/>
  <c r="E3945" i="3"/>
  <c r="D3945" i="3"/>
  <c r="F3945" i="3"/>
  <c r="B3945" i="3"/>
  <c r="C3945" i="3"/>
  <c r="P3943" i="3"/>
  <c r="M4798" i="3" l="1"/>
  <c r="I4798" i="3"/>
  <c r="N4798" i="3"/>
  <c r="A4799" i="3"/>
  <c r="G4798" i="3"/>
  <c r="C3946" i="3"/>
  <c r="F3946" i="3"/>
  <c r="B3946" i="3"/>
  <c r="E3946" i="3"/>
  <c r="D3946" i="3"/>
  <c r="H3945" i="3"/>
  <c r="K3945" i="3"/>
  <c r="O3944" i="3"/>
  <c r="M4799" i="3" l="1"/>
  <c r="I4799" i="3"/>
  <c r="N4799" i="3"/>
  <c r="A4800" i="3"/>
  <c r="G4799" i="3"/>
  <c r="F3947" i="3"/>
  <c r="D3947" i="3"/>
  <c r="B3947" i="3"/>
  <c r="C3947" i="3"/>
  <c r="E3947" i="3"/>
  <c r="J3945" i="3"/>
  <c r="L3945" i="3"/>
  <c r="O3945" i="3" s="1"/>
  <c r="K3946" i="3" s="1"/>
  <c r="J3946" i="3"/>
  <c r="H3946" i="3"/>
  <c r="M4800" i="3" l="1"/>
  <c r="I4800" i="3"/>
  <c r="N4800" i="3"/>
  <c r="A4801" i="3"/>
  <c r="G4800" i="3"/>
  <c r="C3948" i="3"/>
  <c r="B3948" i="3"/>
  <c r="F3948" i="3"/>
  <c r="E3948" i="3"/>
  <c r="D3948" i="3"/>
  <c r="H3947" i="3"/>
  <c r="L3946" i="3"/>
  <c r="O3946" i="3" s="1"/>
  <c r="K3947" i="3" s="1"/>
  <c r="P3945" i="3"/>
  <c r="P3944" i="3"/>
  <c r="M4801" i="3" l="1"/>
  <c r="I4801" i="3"/>
  <c r="N4801" i="3"/>
  <c r="A4802" i="3"/>
  <c r="G4801" i="3"/>
  <c r="J3947" i="3"/>
  <c r="H3948" i="3"/>
  <c r="M4802" i="3" l="1"/>
  <c r="I4802" i="3"/>
  <c r="N4802" i="3"/>
  <c r="A4803" i="3"/>
  <c r="G4802" i="3"/>
  <c r="B3949" i="3"/>
  <c r="C3949" i="3"/>
  <c r="F3949" i="3"/>
  <c r="H3949" i="3"/>
  <c r="E3949" i="3"/>
  <c r="J3949" i="3" s="1"/>
  <c r="D3949" i="3"/>
  <c r="L3947" i="3"/>
  <c r="O3947" i="3" s="1"/>
  <c r="K3948" i="3" s="1"/>
  <c r="J3948" i="3"/>
  <c r="P3946" i="3"/>
  <c r="M4803" i="3" l="1"/>
  <c r="I4803" i="3"/>
  <c r="N4803" i="3"/>
  <c r="A4804" i="3"/>
  <c r="G4803" i="3"/>
  <c r="F3950" i="3"/>
  <c r="B3950" i="3"/>
  <c r="D3950" i="3"/>
  <c r="E3950" i="3"/>
  <c r="H3950" i="3"/>
  <c r="C3950" i="3"/>
  <c r="L3948" i="3"/>
  <c r="O3948" i="3" s="1"/>
  <c r="K3949" i="3" s="1"/>
  <c r="P3948" i="3"/>
  <c r="P3947" i="3"/>
  <c r="M4804" i="3" l="1"/>
  <c r="I4804" i="3"/>
  <c r="N4804" i="3"/>
  <c r="A4805" i="3"/>
  <c r="G4804" i="3"/>
  <c r="E3951" i="3"/>
  <c r="D3951" i="3"/>
  <c r="C3951" i="3"/>
  <c r="F3951" i="3"/>
  <c r="B3951" i="3"/>
  <c r="L3949" i="3"/>
  <c r="O3949" i="3" s="1"/>
  <c r="K3950" i="3" s="1"/>
  <c r="J3950" i="3"/>
  <c r="M4805" i="3" l="1"/>
  <c r="I4805" i="3"/>
  <c r="N4805" i="3"/>
  <c r="A4806" i="3"/>
  <c r="G4805" i="3"/>
  <c r="E3952" i="3"/>
  <c r="F3952" i="3"/>
  <c r="D3952" i="3"/>
  <c r="C3952" i="3"/>
  <c r="B3952" i="3"/>
  <c r="H3951" i="3"/>
  <c r="P3949" i="3"/>
  <c r="L3950" i="3"/>
  <c r="O3950" i="3" s="1"/>
  <c r="K3951" i="3" s="1"/>
  <c r="M4806" i="3" l="1"/>
  <c r="I4806" i="3"/>
  <c r="N4806" i="3"/>
  <c r="A4807" i="3"/>
  <c r="G4806" i="3"/>
  <c r="J3951" i="3"/>
  <c r="L3951" i="3"/>
  <c r="F3953" i="3"/>
  <c r="B3953" i="3"/>
  <c r="D3953" i="3"/>
  <c r="E3953" i="3"/>
  <c r="C3953" i="3"/>
  <c r="O3951" i="3"/>
  <c r="K3952" i="3"/>
  <c r="H3952" i="3"/>
  <c r="M4807" i="3" l="1"/>
  <c r="I4807" i="3"/>
  <c r="N4807" i="3"/>
  <c r="A4808" i="3"/>
  <c r="G4807" i="3"/>
  <c r="L3952" i="3"/>
  <c r="J3952" i="3"/>
  <c r="H3953" i="3"/>
  <c r="J3953" i="3"/>
  <c r="O3952" i="3"/>
  <c r="K3953" i="3" s="1"/>
  <c r="P3951" i="3"/>
  <c r="P3950" i="3"/>
  <c r="M4808" i="3" l="1"/>
  <c r="I4808" i="3"/>
  <c r="N4808" i="3"/>
  <c r="A4809" i="3"/>
  <c r="G4808" i="3"/>
  <c r="B3954" i="3"/>
  <c r="E3954" i="3"/>
  <c r="C3954" i="3"/>
  <c r="D3954" i="3"/>
  <c r="F3954" i="3"/>
  <c r="P3952" i="3"/>
  <c r="L3953" i="3"/>
  <c r="O3953" i="3" s="1"/>
  <c r="M4809" i="3" l="1"/>
  <c r="I4809" i="3"/>
  <c r="N4809" i="3"/>
  <c r="G4809" i="3"/>
  <c r="A4810" i="3"/>
  <c r="F3955" i="3"/>
  <c r="B3955" i="3"/>
  <c r="E3955" i="3"/>
  <c r="D3955" i="3"/>
  <c r="C3955" i="3"/>
  <c r="K3954" i="3"/>
  <c r="H3954" i="3"/>
  <c r="M4810" i="3" l="1"/>
  <c r="I4810" i="3"/>
  <c r="N4810" i="3"/>
  <c r="G4810" i="3"/>
  <c r="A4811" i="3"/>
  <c r="C3956" i="3"/>
  <c r="B3956" i="3"/>
  <c r="D3956" i="3"/>
  <c r="F3956" i="3"/>
  <c r="E3956" i="3"/>
  <c r="J3954" i="3"/>
  <c r="H3955" i="3"/>
  <c r="L3954" i="3"/>
  <c r="O3954" i="3" s="1"/>
  <c r="K3955" i="3" s="1"/>
  <c r="M4811" i="3" l="1"/>
  <c r="I4811" i="3"/>
  <c r="N4811" i="3"/>
  <c r="A4812" i="3"/>
  <c r="G4811" i="3"/>
  <c r="J3955" i="3"/>
  <c r="L3955" i="3"/>
  <c r="O3955" i="3" s="1"/>
  <c r="K3956" i="3" s="1"/>
  <c r="H3956" i="3"/>
  <c r="B3957" i="3"/>
  <c r="C3957" i="3"/>
  <c r="D3957" i="3"/>
  <c r="F3957" i="3"/>
  <c r="E3957" i="3"/>
  <c r="P3953" i="3"/>
  <c r="P3954" i="3"/>
  <c r="J3956" i="3"/>
  <c r="M4812" i="3" l="1"/>
  <c r="I4812" i="3"/>
  <c r="N4812" i="3"/>
  <c r="A4813" i="3"/>
  <c r="G4812" i="3"/>
  <c r="B3958" i="3"/>
  <c r="F3958" i="3"/>
  <c r="E3958" i="3"/>
  <c r="C3958" i="3"/>
  <c r="D3958" i="3"/>
  <c r="P3955" i="3"/>
  <c r="L3956" i="3"/>
  <c r="O3956" i="3" s="1"/>
  <c r="K3957" i="3" s="1"/>
  <c r="H3957" i="3"/>
  <c r="M4813" i="3" l="1"/>
  <c r="I4813" i="3"/>
  <c r="N4813" i="3"/>
  <c r="A4814" i="3"/>
  <c r="G4813" i="3"/>
  <c r="J3957" i="3"/>
  <c r="L3957" i="3"/>
  <c r="O3957" i="3" s="1"/>
  <c r="K3958" i="3" s="1"/>
  <c r="H3958" i="3"/>
  <c r="C3959" i="3"/>
  <c r="D3959" i="3"/>
  <c r="F3959" i="3"/>
  <c r="E3959" i="3"/>
  <c r="B3959" i="3"/>
  <c r="H3959" i="3" s="1"/>
  <c r="J3958" i="3"/>
  <c r="M4814" i="3" l="1"/>
  <c r="I4814" i="3"/>
  <c r="N4814" i="3"/>
  <c r="A4815" i="3"/>
  <c r="G4814" i="3"/>
  <c r="L3958" i="3"/>
  <c r="O3958" i="3" s="1"/>
  <c r="K3959" i="3" s="1"/>
  <c r="P3957" i="3"/>
  <c r="P3956" i="3"/>
  <c r="J3959" i="3"/>
  <c r="P3958" i="3" s="1"/>
  <c r="M4815" i="3" l="1"/>
  <c r="I4815" i="3"/>
  <c r="N4815" i="3"/>
  <c r="A4816" i="3"/>
  <c r="G4815" i="3"/>
  <c r="B3960" i="3"/>
  <c r="H3960" i="3"/>
  <c r="D3960" i="3"/>
  <c r="F3960" i="3"/>
  <c r="E3960" i="3"/>
  <c r="C3960" i="3"/>
  <c r="L3959" i="3"/>
  <c r="O3959" i="3" s="1"/>
  <c r="M4816" i="3" l="1"/>
  <c r="I4816" i="3"/>
  <c r="N4816" i="3"/>
  <c r="A4817" i="3"/>
  <c r="G4816" i="3"/>
  <c r="D3961" i="3"/>
  <c r="E3961" i="3"/>
  <c r="C3961" i="3"/>
  <c r="F3961" i="3"/>
  <c r="B3961" i="3"/>
  <c r="J3960" i="3"/>
  <c r="K3960" i="3"/>
  <c r="M4817" i="3" l="1"/>
  <c r="I4817" i="3"/>
  <c r="N4817" i="3"/>
  <c r="G4817" i="3"/>
  <c r="A4818" i="3"/>
  <c r="D3962" i="3"/>
  <c r="C3962" i="3"/>
  <c r="E3962" i="3"/>
  <c r="B3962" i="3"/>
  <c r="F3962" i="3"/>
  <c r="H3961" i="3"/>
  <c r="P3959" i="3"/>
  <c r="L3960" i="3"/>
  <c r="O3960" i="3" s="1"/>
  <c r="K3961" i="3" s="1"/>
  <c r="M4818" i="3" l="1"/>
  <c r="I4818" i="3"/>
  <c r="N4818" i="3"/>
  <c r="A4819" i="3"/>
  <c r="G4818" i="3"/>
  <c r="D3963" i="3"/>
  <c r="C3963" i="3"/>
  <c r="B3963" i="3"/>
  <c r="E3963" i="3"/>
  <c r="F3963" i="3"/>
  <c r="J3961" i="3"/>
  <c r="H3962" i="3"/>
  <c r="M4819" i="3" l="1"/>
  <c r="I4819" i="3"/>
  <c r="N4819" i="3"/>
  <c r="A4820" i="3"/>
  <c r="G4819" i="3"/>
  <c r="D3964" i="3"/>
  <c r="E3964" i="3"/>
  <c r="C3964" i="3"/>
  <c r="B3964" i="3"/>
  <c r="F3964" i="3"/>
  <c r="J3962" i="3"/>
  <c r="P3961" i="3" s="1"/>
  <c r="L3961" i="3"/>
  <c r="O3961" i="3" s="1"/>
  <c r="K3962" i="3" s="1"/>
  <c r="P3960" i="3"/>
  <c r="H3963" i="3"/>
  <c r="J3963" i="3" s="1"/>
  <c r="M4820" i="3" l="1"/>
  <c r="I4820" i="3"/>
  <c r="N4820" i="3"/>
  <c r="A4821" i="3"/>
  <c r="G4820" i="3"/>
  <c r="C3965" i="3"/>
  <c r="E3965" i="3"/>
  <c r="D3965" i="3"/>
  <c r="B3965" i="3"/>
  <c r="F3965" i="3"/>
  <c r="L3962" i="3"/>
  <c r="O3962" i="3" s="1"/>
  <c r="K3963" i="3" s="1"/>
  <c r="H3964" i="3"/>
  <c r="P3962" i="3"/>
  <c r="M4821" i="3" l="1"/>
  <c r="I4821" i="3"/>
  <c r="N4821" i="3"/>
  <c r="A4822" i="3"/>
  <c r="G4821" i="3"/>
  <c r="C3966" i="3"/>
  <c r="D3966" i="3"/>
  <c r="E3966" i="3"/>
  <c r="B3966" i="3"/>
  <c r="H3966" i="3" s="1"/>
  <c r="J3966" i="3" s="1"/>
  <c r="F3966" i="3"/>
  <c r="H3965" i="3"/>
  <c r="J3964" i="3"/>
  <c r="L3963" i="3"/>
  <c r="O3963" i="3" s="1"/>
  <c r="K3964" i="3" s="1"/>
  <c r="J3965" i="3"/>
  <c r="M4822" i="3" l="1"/>
  <c r="I4822" i="3"/>
  <c r="N4822" i="3"/>
  <c r="A4823" i="3"/>
  <c r="G4822" i="3"/>
  <c r="L3964" i="3"/>
  <c r="O3964" i="3" s="1"/>
  <c r="K3965" i="3" s="1"/>
  <c r="P3965" i="3"/>
  <c r="P3964" i="3"/>
  <c r="P3963" i="3"/>
  <c r="M4823" i="3" l="1"/>
  <c r="I4823" i="3"/>
  <c r="N4823" i="3"/>
  <c r="A4824" i="3"/>
  <c r="G4823" i="3"/>
  <c r="L3965" i="3"/>
  <c r="O3965" i="3" s="1"/>
  <c r="K3966" i="3" s="1"/>
  <c r="B3967" i="3"/>
  <c r="H3967" i="3" s="1"/>
  <c r="E3967" i="3"/>
  <c r="J3967" i="3" s="1"/>
  <c r="D3967" i="3"/>
  <c r="C3967" i="3"/>
  <c r="F3967" i="3"/>
  <c r="M4824" i="3" l="1"/>
  <c r="I4824" i="3"/>
  <c r="N4824" i="3"/>
  <c r="A4825" i="3"/>
  <c r="G4824" i="3"/>
  <c r="P3966" i="3"/>
  <c r="L3966" i="3"/>
  <c r="O3966" i="3" s="1"/>
  <c r="K3967" i="3" s="1"/>
  <c r="M4825" i="3" l="1"/>
  <c r="I4825" i="3"/>
  <c r="N4825" i="3"/>
  <c r="A4826" i="3"/>
  <c r="G4825" i="3"/>
  <c r="L3967" i="3"/>
  <c r="O3967" i="3" s="1"/>
  <c r="E3968" i="3"/>
  <c r="B3968" i="3"/>
  <c r="C3968" i="3"/>
  <c r="F3968" i="3"/>
  <c r="D3968" i="3"/>
  <c r="M4826" i="3" l="1"/>
  <c r="I4826" i="3"/>
  <c r="N4826" i="3"/>
  <c r="A4827" i="3"/>
  <c r="G4826" i="3"/>
  <c r="K3968" i="3"/>
  <c r="H3968" i="3"/>
  <c r="M4827" i="3" l="1"/>
  <c r="I4827" i="3"/>
  <c r="N4827" i="3"/>
  <c r="A4828" i="3"/>
  <c r="G4827" i="3"/>
  <c r="J3968" i="3"/>
  <c r="L3968" i="3"/>
  <c r="F3969" i="3"/>
  <c r="D3969" i="3"/>
  <c r="B3969" i="3"/>
  <c r="H3969" i="3"/>
  <c r="E3969" i="3"/>
  <c r="J3969" i="3" s="1"/>
  <c r="C3969" i="3"/>
  <c r="O3968" i="3"/>
  <c r="K3969" i="3" s="1"/>
  <c r="M4828" i="3" l="1"/>
  <c r="I4828" i="3"/>
  <c r="N4828" i="3"/>
  <c r="A4829" i="3"/>
  <c r="G4828" i="3"/>
  <c r="E3970" i="3"/>
  <c r="C3970" i="3"/>
  <c r="B3970" i="3"/>
  <c r="H3970" i="3" s="1"/>
  <c r="F3970" i="3"/>
  <c r="D3970" i="3"/>
  <c r="L3969" i="3"/>
  <c r="O3969" i="3" s="1"/>
  <c r="P3967" i="3"/>
  <c r="P3968" i="3"/>
  <c r="M4829" i="3" l="1"/>
  <c r="I4829" i="3"/>
  <c r="N4829" i="3"/>
  <c r="A4830" i="3"/>
  <c r="G4829" i="3"/>
  <c r="K3970" i="3"/>
  <c r="M4830" i="3" l="1"/>
  <c r="I4830" i="3"/>
  <c r="N4830" i="3"/>
  <c r="A4831" i="3"/>
  <c r="G4830" i="3"/>
  <c r="E3971" i="3"/>
  <c r="B3971" i="3"/>
  <c r="C3971" i="3"/>
  <c r="D3971" i="3"/>
  <c r="H3971" i="3"/>
  <c r="F3971" i="3"/>
  <c r="J3971" i="3"/>
  <c r="J3970" i="3"/>
  <c r="L3970" i="3"/>
  <c r="O3970" i="3" s="1"/>
  <c r="K3971" i="3" s="1"/>
  <c r="M4831" i="3" l="1"/>
  <c r="I4831" i="3"/>
  <c r="N4831" i="3"/>
  <c r="A4832" i="3"/>
  <c r="G4831" i="3"/>
  <c r="B3972" i="3"/>
  <c r="F3972" i="3"/>
  <c r="D3972" i="3"/>
  <c r="E3972" i="3"/>
  <c r="H3972" i="3"/>
  <c r="C3972" i="3"/>
  <c r="P3969" i="3"/>
  <c r="P3970" i="3"/>
  <c r="M4832" i="3" l="1"/>
  <c r="I4832" i="3"/>
  <c r="N4832" i="3"/>
  <c r="A4833" i="3"/>
  <c r="G4832" i="3"/>
  <c r="C3973" i="3"/>
  <c r="D3973" i="3"/>
  <c r="B3973" i="3"/>
  <c r="F3973" i="3"/>
  <c r="E3973" i="3"/>
  <c r="J3972" i="3"/>
  <c r="L3971" i="3"/>
  <c r="O3971" i="3" s="1"/>
  <c r="K3972" i="3" s="1"/>
  <c r="M4833" i="3" l="1"/>
  <c r="I4833" i="3"/>
  <c r="N4833" i="3"/>
  <c r="A4834" i="3"/>
  <c r="G4833" i="3"/>
  <c r="B3974" i="3"/>
  <c r="E3974" i="3"/>
  <c r="C3974" i="3"/>
  <c r="F3974" i="3"/>
  <c r="D3974" i="3"/>
  <c r="H3973" i="3"/>
  <c r="L3972" i="3"/>
  <c r="O3972" i="3" s="1"/>
  <c r="K3973" i="3" s="1"/>
  <c r="P3971" i="3"/>
  <c r="M4834" i="3" l="1"/>
  <c r="I4834" i="3"/>
  <c r="N4834" i="3"/>
  <c r="A4835" i="3"/>
  <c r="G4834" i="3"/>
  <c r="J3973" i="3"/>
  <c r="H3974" i="3"/>
  <c r="J3974" i="3" s="1"/>
  <c r="L3973" i="3"/>
  <c r="O3973" i="3" s="1"/>
  <c r="K3974" i="3" s="1"/>
  <c r="E3975" i="3"/>
  <c r="C3975" i="3"/>
  <c r="B3975" i="3"/>
  <c r="H3975" i="3" s="1"/>
  <c r="J3975" i="3" s="1"/>
  <c r="F3975" i="3"/>
  <c r="D3975" i="3"/>
  <c r="M4835" i="3" l="1"/>
  <c r="I4835" i="3"/>
  <c r="N4835" i="3"/>
  <c r="A4836" i="3"/>
  <c r="G4835" i="3"/>
  <c r="P3974" i="3"/>
  <c r="L3974" i="3"/>
  <c r="O3974" i="3" s="1"/>
  <c r="K3975" i="3" s="1"/>
  <c r="P3973" i="3"/>
  <c r="P3972" i="3"/>
  <c r="M4836" i="3" l="1"/>
  <c r="I4836" i="3"/>
  <c r="N4836" i="3"/>
  <c r="A4837" i="3"/>
  <c r="G4836" i="3"/>
  <c r="F3976" i="3"/>
  <c r="B3976" i="3"/>
  <c r="H3976" i="3" s="1"/>
  <c r="E3976" i="3"/>
  <c r="D3976" i="3"/>
  <c r="C3976" i="3"/>
  <c r="L3975" i="3"/>
  <c r="O3975" i="3" s="1"/>
  <c r="M4837" i="3" l="1"/>
  <c r="I4837" i="3"/>
  <c r="N4837" i="3"/>
  <c r="A4838" i="3"/>
  <c r="G4837" i="3"/>
  <c r="K3976" i="3"/>
  <c r="M4838" i="3" l="1"/>
  <c r="I4838" i="3"/>
  <c r="N4838" i="3"/>
  <c r="A4839" i="3"/>
  <c r="G4838" i="3"/>
  <c r="F3977" i="3"/>
  <c r="D3977" i="3"/>
  <c r="E3977" i="3"/>
  <c r="C3977" i="3"/>
  <c r="B3977" i="3"/>
  <c r="J3976" i="3"/>
  <c r="M4839" i="3" l="1"/>
  <c r="I4839" i="3"/>
  <c r="N4839" i="3"/>
  <c r="A4840" i="3"/>
  <c r="G4839" i="3"/>
  <c r="C3978" i="3"/>
  <c r="F3978" i="3"/>
  <c r="B3978" i="3"/>
  <c r="D3978" i="3"/>
  <c r="E3978" i="3"/>
  <c r="H3977" i="3"/>
  <c r="L3976" i="3"/>
  <c r="O3976" i="3" s="1"/>
  <c r="P3975" i="3"/>
  <c r="K3977" i="3"/>
  <c r="M4840" i="3" l="1"/>
  <c r="I4840" i="3"/>
  <c r="N4840" i="3"/>
  <c r="A4841" i="3"/>
  <c r="G4840" i="3"/>
  <c r="J3977" i="3"/>
  <c r="H3978" i="3"/>
  <c r="L3977" i="3"/>
  <c r="O3977" i="3" s="1"/>
  <c r="K3978" i="3" s="1"/>
  <c r="E3979" i="3"/>
  <c r="B3979" i="3"/>
  <c r="C3979" i="3"/>
  <c r="F3979" i="3"/>
  <c r="D3979" i="3"/>
  <c r="J3978" i="3"/>
  <c r="M4841" i="3" l="1"/>
  <c r="I4841" i="3"/>
  <c r="N4841" i="3"/>
  <c r="A4842" i="3"/>
  <c r="G4841" i="3"/>
  <c r="B3980" i="3"/>
  <c r="E3980" i="3"/>
  <c r="C3980" i="3"/>
  <c r="F3980" i="3"/>
  <c r="D3980" i="3"/>
  <c r="L3978" i="3"/>
  <c r="O3978" i="3" s="1"/>
  <c r="K3979" i="3" s="1"/>
  <c r="H3979" i="3"/>
  <c r="P3977" i="3"/>
  <c r="P3976" i="3"/>
  <c r="M4842" i="3" l="1"/>
  <c r="I4842" i="3"/>
  <c r="N4842" i="3"/>
  <c r="A4843" i="3"/>
  <c r="G4842" i="3"/>
  <c r="B3981" i="3"/>
  <c r="C3981" i="3"/>
  <c r="D3981" i="3"/>
  <c r="E3981" i="3"/>
  <c r="F3981" i="3"/>
  <c r="J3979" i="3"/>
  <c r="L3979" i="3"/>
  <c r="O3979" i="3" s="1"/>
  <c r="K3980" i="3" s="1"/>
  <c r="H3980" i="3"/>
  <c r="M4843" i="3" l="1"/>
  <c r="I4843" i="3"/>
  <c r="N4843" i="3"/>
  <c r="A4844" i="3"/>
  <c r="G4843" i="3"/>
  <c r="J3980" i="3"/>
  <c r="L3980" i="3"/>
  <c r="O3980" i="3" s="1"/>
  <c r="K3981" i="3" s="1"/>
  <c r="H3981" i="3"/>
  <c r="J3981" i="3" s="1"/>
  <c r="P3979" i="3"/>
  <c r="P3978" i="3"/>
  <c r="M4844" i="3" l="1"/>
  <c r="I4844" i="3"/>
  <c r="N4844" i="3"/>
  <c r="A4845" i="3"/>
  <c r="G4844" i="3"/>
  <c r="L3981" i="3"/>
  <c r="O3981" i="3" s="1"/>
  <c r="E3982" i="3"/>
  <c r="F3982" i="3"/>
  <c r="B3982" i="3"/>
  <c r="H3982" i="3" s="1"/>
  <c r="C3982" i="3"/>
  <c r="D3982" i="3"/>
  <c r="P3980" i="3"/>
  <c r="M4845" i="3" l="1"/>
  <c r="I4845" i="3"/>
  <c r="N4845" i="3"/>
  <c r="A4846" i="3"/>
  <c r="G4845" i="3"/>
  <c r="J3982" i="3"/>
  <c r="K3982" i="3"/>
  <c r="M4846" i="3" l="1"/>
  <c r="I4846" i="3"/>
  <c r="N4846" i="3"/>
  <c r="A4847" i="3"/>
  <c r="G4846" i="3"/>
  <c r="F3983" i="3"/>
  <c r="C3983" i="3"/>
  <c r="E3983" i="3"/>
  <c r="J3983" i="3" s="1"/>
  <c r="B3983" i="3"/>
  <c r="H3983" i="3"/>
  <c r="D3983" i="3"/>
  <c r="L3982" i="3"/>
  <c r="O3982" i="3"/>
  <c r="P3981" i="3"/>
  <c r="M4847" i="3" l="1"/>
  <c r="I4847" i="3"/>
  <c r="N4847" i="3"/>
  <c r="A4848" i="3"/>
  <c r="G4847" i="3"/>
  <c r="P3982" i="3"/>
  <c r="D3984" i="3"/>
  <c r="E3984" i="3"/>
  <c r="F3984" i="3"/>
  <c r="C3984" i="3"/>
  <c r="B3984" i="3"/>
  <c r="K3983" i="3"/>
  <c r="M4848" i="3" l="1"/>
  <c r="I4848" i="3"/>
  <c r="N4848" i="3"/>
  <c r="A4849" i="3"/>
  <c r="G4848" i="3"/>
  <c r="H3984" i="3"/>
  <c r="L3983" i="3"/>
  <c r="O3983" i="3" s="1"/>
  <c r="K3984" i="3" s="1"/>
  <c r="M4849" i="3" l="1"/>
  <c r="I4849" i="3"/>
  <c r="N4849" i="3"/>
  <c r="A4850" i="3"/>
  <c r="G4849" i="3"/>
  <c r="J3984" i="3"/>
  <c r="B3985" i="3"/>
  <c r="D3985" i="3"/>
  <c r="C3985" i="3"/>
  <c r="E3985" i="3"/>
  <c r="J3985" i="3" s="1"/>
  <c r="F3985" i="3"/>
  <c r="H3985" i="3"/>
  <c r="M4850" i="3" l="1"/>
  <c r="I4850" i="3"/>
  <c r="N4850" i="3"/>
  <c r="A4851" i="3"/>
  <c r="G4850" i="3"/>
  <c r="F3986" i="3"/>
  <c r="D3986" i="3"/>
  <c r="C3986" i="3"/>
  <c r="B3986" i="3"/>
  <c r="E3986" i="3"/>
  <c r="L3985" i="3"/>
  <c r="P3983" i="3"/>
  <c r="P3984" i="3"/>
  <c r="L3984" i="3"/>
  <c r="O3984" i="3" s="1"/>
  <c r="K3985" i="3"/>
  <c r="M4851" i="3" l="1"/>
  <c r="I4851" i="3"/>
  <c r="N4851" i="3"/>
  <c r="A4852" i="3"/>
  <c r="G4851" i="3"/>
  <c r="O3985" i="3"/>
  <c r="K3986" i="3" s="1"/>
  <c r="H3986" i="3"/>
  <c r="M4852" i="3" l="1"/>
  <c r="I4852" i="3"/>
  <c r="N4852" i="3"/>
  <c r="A4853" i="3"/>
  <c r="G4852" i="3"/>
  <c r="J3986" i="3"/>
  <c r="L3986" i="3"/>
  <c r="O3986" i="3"/>
  <c r="K3987" i="3" s="1"/>
  <c r="C3987" i="3"/>
  <c r="D3987" i="3"/>
  <c r="H3987" i="3"/>
  <c r="F3987" i="3"/>
  <c r="B3987" i="3"/>
  <c r="E3987" i="3"/>
  <c r="J3987" i="3" s="1"/>
  <c r="M4853" i="3" l="1"/>
  <c r="I4853" i="3"/>
  <c r="N4853" i="3"/>
  <c r="A4854" i="3"/>
  <c r="G4853" i="3"/>
  <c r="C3988" i="3"/>
  <c r="E3988" i="3"/>
  <c r="B3988" i="3"/>
  <c r="H3988" i="3"/>
  <c r="F3988" i="3"/>
  <c r="D3988" i="3"/>
  <c r="L3987" i="3"/>
  <c r="O3987" i="3" s="1"/>
  <c r="K3988" i="3" s="1"/>
  <c r="P3986" i="3"/>
  <c r="P3985" i="3"/>
  <c r="M4854" i="3" l="1"/>
  <c r="I4854" i="3"/>
  <c r="N4854" i="3"/>
  <c r="A4855" i="3"/>
  <c r="G4854" i="3"/>
  <c r="F3989" i="3"/>
  <c r="E3989" i="3"/>
  <c r="B3989" i="3"/>
  <c r="D3989" i="3"/>
  <c r="C3989" i="3"/>
  <c r="J3988" i="3"/>
  <c r="L3988" i="3"/>
  <c r="O3988" i="3" s="1"/>
  <c r="M4855" i="3" l="1"/>
  <c r="I4855" i="3"/>
  <c r="N4855" i="3"/>
  <c r="A4856" i="3"/>
  <c r="G4855" i="3"/>
  <c r="F3990" i="3"/>
  <c r="C3990" i="3"/>
  <c r="D3990" i="3"/>
  <c r="B3990" i="3"/>
  <c r="E3990" i="3"/>
  <c r="P3987" i="3"/>
  <c r="J3989" i="3"/>
  <c r="P3988" i="3" s="1"/>
  <c r="H3989" i="3"/>
  <c r="K3989" i="3"/>
  <c r="M4856" i="3" l="1"/>
  <c r="I4856" i="3"/>
  <c r="N4856" i="3"/>
  <c r="A4857" i="3"/>
  <c r="G4856" i="3"/>
  <c r="C3991" i="3"/>
  <c r="B3991" i="3"/>
  <c r="F3991" i="3"/>
  <c r="E3991" i="3"/>
  <c r="D3991" i="3"/>
  <c r="L3989" i="3"/>
  <c r="O3989" i="3" s="1"/>
  <c r="K3990" i="3" s="1"/>
  <c r="H3990" i="3"/>
  <c r="M4857" i="3" l="1"/>
  <c r="I4857" i="3"/>
  <c r="N4857" i="3"/>
  <c r="A4858" i="3"/>
  <c r="G4857" i="3"/>
  <c r="J3990" i="3"/>
  <c r="E3992" i="3"/>
  <c r="C3992" i="3"/>
  <c r="B3992" i="3"/>
  <c r="D3992" i="3"/>
  <c r="F3992" i="3"/>
  <c r="H3991" i="3"/>
  <c r="M4858" i="3" l="1"/>
  <c r="I4858" i="3"/>
  <c r="N4858" i="3"/>
  <c r="A4859" i="3"/>
  <c r="G4858" i="3"/>
  <c r="B3993" i="3"/>
  <c r="E3993" i="3"/>
  <c r="C3993" i="3"/>
  <c r="D3993" i="3"/>
  <c r="F3993" i="3"/>
  <c r="J3991" i="3"/>
  <c r="L3990" i="3"/>
  <c r="O3990" i="3" s="1"/>
  <c r="K3991" i="3" s="1"/>
  <c r="P3990" i="3"/>
  <c r="P3989" i="3"/>
  <c r="H3992" i="3"/>
  <c r="M4859" i="3" l="1"/>
  <c r="I4859" i="3"/>
  <c r="N4859" i="3"/>
  <c r="A4860" i="3"/>
  <c r="G4859" i="3"/>
  <c r="F3994" i="3"/>
  <c r="D3994" i="3"/>
  <c r="B3994" i="3"/>
  <c r="C3994" i="3"/>
  <c r="E3994" i="3"/>
  <c r="J3992" i="3"/>
  <c r="L3991" i="3"/>
  <c r="O3991" i="3" s="1"/>
  <c r="K3992" i="3" s="1"/>
  <c r="P3991" i="3"/>
  <c r="H3993" i="3"/>
  <c r="M4860" i="3" l="1"/>
  <c r="I4860" i="3"/>
  <c r="N4860" i="3"/>
  <c r="A4861" i="3"/>
  <c r="G4860" i="3"/>
  <c r="J3993" i="3"/>
  <c r="H3994" i="3"/>
  <c r="B3995" i="3"/>
  <c r="E3995" i="3"/>
  <c r="C3995" i="3"/>
  <c r="D3995" i="3"/>
  <c r="F3995" i="3"/>
  <c r="L3992" i="3"/>
  <c r="O3992" i="3" s="1"/>
  <c r="K3993" i="3" s="1"/>
  <c r="P3992" i="3"/>
  <c r="M4861" i="3" l="1"/>
  <c r="I4861" i="3"/>
  <c r="N4861" i="3"/>
  <c r="A4862" i="3"/>
  <c r="G4861" i="3"/>
  <c r="B3996" i="3"/>
  <c r="E3996" i="3"/>
  <c r="C3996" i="3"/>
  <c r="F3996" i="3"/>
  <c r="D3996" i="3"/>
  <c r="J3994" i="3"/>
  <c r="L3993" i="3"/>
  <c r="O3993" i="3" s="1"/>
  <c r="K3994" i="3" s="1"/>
  <c r="H3995" i="3"/>
  <c r="M4862" i="3" l="1"/>
  <c r="I4862" i="3"/>
  <c r="N4862" i="3"/>
  <c r="A4863" i="3"/>
  <c r="G4862" i="3"/>
  <c r="J3995" i="3"/>
  <c r="O3994" i="3"/>
  <c r="K3995" i="3" s="1"/>
  <c r="H3996" i="3"/>
  <c r="J3996" i="3" s="1"/>
  <c r="P3994" i="3"/>
  <c r="P3993" i="3"/>
  <c r="L3994" i="3"/>
  <c r="M4863" i="3" l="1"/>
  <c r="I4863" i="3"/>
  <c r="N4863" i="3"/>
  <c r="A4864" i="3"/>
  <c r="G4863" i="3"/>
  <c r="E3997" i="3"/>
  <c r="J3997" i="3" s="1"/>
  <c r="B3997" i="3"/>
  <c r="C3997" i="3"/>
  <c r="H3997" i="3"/>
  <c r="F3997" i="3"/>
  <c r="D3997" i="3"/>
  <c r="P3995" i="3"/>
  <c r="L3995" i="3"/>
  <c r="O3995" i="3" s="1"/>
  <c r="K3996" i="3" s="1"/>
  <c r="M4864" i="3" l="1"/>
  <c r="I4864" i="3"/>
  <c r="N4864" i="3"/>
  <c r="A4865" i="3"/>
  <c r="G4864" i="3"/>
  <c r="H3998" i="3"/>
  <c r="E3998" i="3"/>
  <c r="J3998" i="3" s="1"/>
  <c r="B3998" i="3"/>
  <c r="D3998" i="3"/>
  <c r="F3998" i="3"/>
  <c r="C3998" i="3"/>
  <c r="P3996" i="3"/>
  <c r="L3996" i="3"/>
  <c r="O3996" i="3" s="1"/>
  <c r="K3997" i="3" s="1"/>
  <c r="M4865" i="3" l="1"/>
  <c r="I4865" i="3"/>
  <c r="N4865" i="3"/>
  <c r="A4866" i="3"/>
  <c r="G4865" i="3"/>
  <c r="F3999" i="3"/>
  <c r="C3999" i="3"/>
  <c r="D3999" i="3"/>
  <c r="E3999" i="3"/>
  <c r="B3999" i="3"/>
  <c r="L3997" i="3"/>
  <c r="O3997" i="3" s="1"/>
  <c r="K3998" i="3" s="1"/>
  <c r="P3997" i="3"/>
  <c r="M4866" i="3" l="1"/>
  <c r="I4866" i="3"/>
  <c r="N4866" i="3"/>
  <c r="A4867" i="3"/>
  <c r="G4866" i="3"/>
  <c r="E4000" i="3"/>
  <c r="B4000" i="3"/>
  <c r="C4000" i="3"/>
  <c r="F4000" i="3"/>
  <c r="D4000" i="3"/>
  <c r="L3998" i="3"/>
  <c r="O3998" i="3" s="1"/>
  <c r="K3999" i="3" s="1"/>
  <c r="H3999" i="3"/>
  <c r="M4867" i="3" l="1"/>
  <c r="I4867" i="3"/>
  <c r="N4867" i="3"/>
  <c r="A4868" i="3"/>
  <c r="G4867" i="3"/>
  <c r="C4001" i="3"/>
  <c r="D4001" i="3"/>
  <c r="F4001" i="3"/>
  <c r="B4001" i="3"/>
  <c r="E4001" i="3"/>
  <c r="J3999" i="3"/>
  <c r="L3999" i="3"/>
  <c r="O3999" i="3" s="1"/>
  <c r="K4000" i="3" s="1"/>
  <c r="H4000" i="3"/>
  <c r="J4000" i="3"/>
  <c r="M4868" i="3" l="1"/>
  <c r="I4868" i="3"/>
  <c r="N4868" i="3"/>
  <c r="A4869" i="3"/>
  <c r="G4868" i="3"/>
  <c r="F4002" i="3"/>
  <c r="C4002" i="3"/>
  <c r="E4002" i="3"/>
  <c r="B4002" i="3"/>
  <c r="H4002" i="3" s="1"/>
  <c r="D4002" i="3"/>
  <c r="P3998" i="3"/>
  <c r="P3999" i="3"/>
  <c r="J4001" i="3"/>
  <c r="P4000" i="3" s="1"/>
  <c r="H4001" i="3"/>
  <c r="L4000" i="3"/>
  <c r="O4000" i="3" s="1"/>
  <c r="K4001" i="3" s="1"/>
  <c r="M4869" i="3" l="1"/>
  <c r="I4869" i="3"/>
  <c r="N4869" i="3"/>
  <c r="A4870" i="3"/>
  <c r="G4869" i="3"/>
  <c r="J4002" i="3"/>
  <c r="L4001" i="3"/>
  <c r="O4001" i="3" s="1"/>
  <c r="K4002" i="3" s="1"/>
  <c r="M4870" i="3" l="1"/>
  <c r="I4870" i="3"/>
  <c r="N4870" i="3"/>
  <c r="A4871" i="3"/>
  <c r="G4870" i="3"/>
  <c r="L4002" i="3"/>
  <c r="O4002" i="3" s="1"/>
  <c r="P4001" i="3"/>
  <c r="D4003" i="3"/>
  <c r="H4003" i="3"/>
  <c r="E4003" i="3"/>
  <c r="J4003" i="3" s="1"/>
  <c r="C4003" i="3"/>
  <c r="F4003" i="3"/>
  <c r="B4003" i="3"/>
  <c r="K4003" i="3" s="1"/>
  <c r="M4871" i="3" l="1"/>
  <c r="I4871" i="3"/>
  <c r="N4871" i="3"/>
  <c r="A4872" i="3"/>
  <c r="G4871" i="3"/>
  <c r="P4002" i="3"/>
  <c r="L4003" i="3"/>
  <c r="O4003" i="3" s="1"/>
  <c r="B4004" i="3"/>
  <c r="E4004" i="3"/>
  <c r="C4004" i="3"/>
  <c r="D4004" i="3"/>
  <c r="F4004" i="3"/>
  <c r="M4872" i="3" l="1"/>
  <c r="I4872" i="3"/>
  <c r="N4872" i="3"/>
  <c r="A4873" i="3"/>
  <c r="G4872" i="3"/>
  <c r="B4005" i="3"/>
  <c r="E4005" i="3"/>
  <c r="D4005" i="3"/>
  <c r="F4005" i="3"/>
  <c r="C4005" i="3"/>
  <c r="H4004" i="3"/>
  <c r="K4004" i="3"/>
  <c r="M4873" i="3" l="1"/>
  <c r="I4873" i="3"/>
  <c r="N4873" i="3"/>
  <c r="A4874" i="3"/>
  <c r="G4873" i="3"/>
  <c r="J4004" i="3"/>
  <c r="L4004" i="3"/>
  <c r="O4004" i="3" s="1"/>
  <c r="K4005" i="3" s="1"/>
  <c r="C4006" i="3"/>
  <c r="E4006" i="3"/>
  <c r="F4006" i="3"/>
  <c r="D4006" i="3"/>
  <c r="B4006" i="3"/>
  <c r="H4005" i="3"/>
  <c r="M4874" i="3" l="1"/>
  <c r="I4874" i="3"/>
  <c r="N4874" i="3"/>
  <c r="A4875" i="3"/>
  <c r="G4874" i="3"/>
  <c r="J4005" i="3"/>
  <c r="L4005" i="3"/>
  <c r="O4005" i="3" s="1"/>
  <c r="K4006" i="3" s="1"/>
  <c r="E4007" i="3"/>
  <c r="C4007" i="3"/>
  <c r="B4007" i="3"/>
  <c r="F4007" i="3"/>
  <c r="D4007" i="3"/>
  <c r="H4006" i="3"/>
  <c r="P4004" i="3"/>
  <c r="P4003" i="3"/>
  <c r="M4875" i="3" l="1"/>
  <c r="I4875" i="3"/>
  <c r="N4875" i="3"/>
  <c r="A4876" i="3"/>
  <c r="G4875" i="3"/>
  <c r="H4007" i="3"/>
  <c r="J4006" i="3"/>
  <c r="P4005" i="3"/>
  <c r="M4876" i="3" l="1"/>
  <c r="I4876" i="3"/>
  <c r="N4876" i="3"/>
  <c r="A4877" i="3"/>
  <c r="G4876" i="3"/>
  <c r="L4006" i="3"/>
  <c r="O4006" i="3" s="1"/>
  <c r="K4007" i="3" s="1"/>
  <c r="D4008" i="3"/>
  <c r="E4008" i="3"/>
  <c r="B4008" i="3"/>
  <c r="C4008" i="3"/>
  <c r="F4008" i="3"/>
  <c r="J4007" i="3"/>
  <c r="L4007" i="3"/>
  <c r="M4877" i="3" l="1"/>
  <c r="I4877" i="3"/>
  <c r="N4877" i="3"/>
  <c r="A4878" i="3"/>
  <c r="G4877" i="3"/>
  <c r="D4009" i="3"/>
  <c r="F4009" i="3"/>
  <c r="E4009" i="3"/>
  <c r="C4009" i="3"/>
  <c r="B4009" i="3"/>
  <c r="P4006" i="3"/>
  <c r="H4008" i="3"/>
  <c r="K4008" i="3"/>
  <c r="J4008" i="3"/>
  <c r="O4007" i="3"/>
  <c r="M4878" i="3" l="1"/>
  <c r="I4878" i="3"/>
  <c r="N4878" i="3"/>
  <c r="A4879" i="3"/>
  <c r="G4878" i="3"/>
  <c r="E4010" i="3"/>
  <c r="F4010" i="3"/>
  <c r="C4010" i="3"/>
  <c r="B4010" i="3"/>
  <c r="D4010" i="3"/>
  <c r="H4009" i="3"/>
  <c r="J4009" i="3" s="1"/>
  <c r="P4008" i="3"/>
  <c r="P4007" i="3"/>
  <c r="L4008" i="3"/>
  <c r="O4008" i="3" s="1"/>
  <c r="K4009" i="3" s="1"/>
  <c r="M4879" i="3" l="1"/>
  <c r="I4879" i="3"/>
  <c r="N4879" i="3"/>
  <c r="A4880" i="3"/>
  <c r="G4879" i="3"/>
  <c r="B4011" i="3"/>
  <c r="D4011" i="3"/>
  <c r="F4011" i="3"/>
  <c r="E4011" i="3"/>
  <c r="C4011" i="3"/>
  <c r="H4010" i="3"/>
  <c r="L4009" i="3"/>
  <c r="O4009" i="3" s="1"/>
  <c r="K4010" i="3" s="1"/>
  <c r="P4009" i="3"/>
  <c r="J4010" i="3"/>
  <c r="M4880" i="3" l="1"/>
  <c r="I4880" i="3"/>
  <c r="N4880" i="3"/>
  <c r="A4881" i="3"/>
  <c r="G4880" i="3"/>
  <c r="C4012" i="3"/>
  <c r="D4012" i="3"/>
  <c r="B4012" i="3"/>
  <c r="F4012" i="3"/>
  <c r="E4012" i="3"/>
  <c r="L4010" i="3"/>
  <c r="O4010" i="3" s="1"/>
  <c r="K4011" i="3" s="1"/>
  <c r="J4011" i="3"/>
  <c r="H4011" i="3"/>
  <c r="M4881" i="3" l="1"/>
  <c r="I4881" i="3"/>
  <c r="N4881" i="3"/>
  <c r="A4882" i="3"/>
  <c r="G4881" i="3"/>
  <c r="E4013" i="3"/>
  <c r="F4013" i="3"/>
  <c r="B4013" i="3"/>
  <c r="C4013" i="3"/>
  <c r="D4013" i="3"/>
  <c r="P4010" i="3"/>
  <c r="H4012" i="3"/>
  <c r="M4882" i="3" l="1"/>
  <c r="I4882" i="3"/>
  <c r="N4882" i="3"/>
  <c r="G4882" i="3"/>
  <c r="A4883" i="3"/>
  <c r="C4014" i="3"/>
  <c r="D4014" i="3"/>
  <c r="B4014" i="3"/>
  <c r="E4014" i="3"/>
  <c r="F4014" i="3"/>
  <c r="J4012" i="3"/>
  <c r="L4011" i="3"/>
  <c r="O4011" i="3" s="1"/>
  <c r="K4012" i="3" s="1"/>
  <c r="H4013" i="3"/>
  <c r="M4883" i="3" l="1"/>
  <c r="I4883" i="3"/>
  <c r="N4883" i="3"/>
  <c r="A4884" i="3"/>
  <c r="G4883" i="3"/>
  <c r="B4015" i="3"/>
  <c r="F4015" i="3"/>
  <c r="E4015" i="3"/>
  <c r="D4015" i="3"/>
  <c r="C4015" i="3"/>
  <c r="J4013" i="3"/>
  <c r="J4014" i="3"/>
  <c r="H4014" i="3"/>
  <c r="L4012" i="3"/>
  <c r="O4012" i="3" s="1"/>
  <c r="K4013" i="3" s="1"/>
  <c r="P4012" i="3"/>
  <c r="P4011" i="3"/>
  <c r="M4884" i="3" l="1"/>
  <c r="I4884" i="3"/>
  <c r="N4884" i="3"/>
  <c r="G4884" i="3"/>
  <c r="A4885" i="3"/>
  <c r="E4016" i="3"/>
  <c r="D4016" i="3"/>
  <c r="F4016" i="3"/>
  <c r="C4016" i="3"/>
  <c r="B4016" i="3"/>
  <c r="P4013" i="3"/>
  <c r="L4013" i="3"/>
  <c r="O4013" i="3" s="1"/>
  <c r="K4014" i="3" s="1"/>
  <c r="H4015" i="3"/>
  <c r="M4885" i="3" l="1"/>
  <c r="I4885" i="3"/>
  <c r="N4885" i="3"/>
  <c r="A4886" i="3"/>
  <c r="G4885" i="3"/>
  <c r="E4017" i="3"/>
  <c r="F4017" i="3"/>
  <c r="B4017" i="3"/>
  <c r="D4017" i="3"/>
  <c r="C4017" i="3"/>
  <c r="J4015" i="3"/>
  <c r="L4014" i="3"/>
  <c r="O4014" i="3" s="1"/>
  <c r="K4015" i="3" s="1"/>
  <c r="H4016" i="3"/>
  <c r="M4886" i="3" l="1"/>
  <c r="I4886" i="3"/>
  <c r="N4886" i="3"/>
  <c r="A4887" i="3"/>
  <c r="G4886" i="3"/>
  <c r="C4018" i="3"/>
  <c r="F4018" i="3"/>
  <c r="E4018" i="3"/>
  <c r="D4018" i="3"/>
  <c r="B4018" i="3"/>
  <c r="L4015" i="3"/>
  <c r="O4015" i="3" s="1"/>
  <c r="K4016" i="3" s="1"/>
  <c r="J4016" i="3"/>
  <c r="H4017" i="3"/>
  <c r="P4015" i="3"/>
  <c r="P4014" i="3"/>
  <c r="M4887" i="3" l="1"/>
  <c r="I4887" i="3"/>
  <c r="N4887" i="3"/>
  <c r="G4887" i="3"/>
  <c r="A4888" i="3"/>
  <c r="E4019" i="3"/>
  <c r="D4019" i="3"/>
  <c r="B4019" i="3"/>
  <c r="F4019" i="3"/>
  <c r="C4019" i="3"/>
  <c r="H4018" i="3"/>
  <c r="L4016" i="3"/>
  <c r="O4016" i="3" s="1"/>
  <c r="K4017" i="3" s="1"/>
  <c r="J4017" i="3"/>
  <c r="M4888" i="3" l="1"/>
  <c r="I4888" i="3"/>
  <c r="N4888" i="3"/>
  <c r="A4889" i="3"/>
  <c r="G4888" i="3"/>
  <c r="J4018" i="3"/>
  <c r="B4020" i="3"/>
  <c r="D4020" i="3"/>
  <c r="F4020" i="3"/>
  <c r="E4020" i="3"/>
  <c r="C4020" i="3"/>
  <c r="J4020" i="3"/>
  <c r="H4020" i="3"/>
  <c r="L4017" i="3"/>
  <c r="O4017" i="3" s="1"/>
  <c r="K4018" i="3" s="1"/>
  <c r="P4017" i="3"/>
  <c r="H4019" i="3"/>
  <c r="P4016" i="3"/>
  <c r="M4889" i="3" l="1"/>
  <c r="I4889" i="3"/>
  <c r="N4889" i="3"/>
  <c r="G4889" i="3"/>
  <c r="A4890" i="3"/>
  <c r="B4021" i="3"/>
  <c r="H4021" i="3" s="1"/>
  <c r="J4021" i="3" s="1"/>
  <c r="C4021" i="3"/>
  <c r="F4021" i="3"/>
  <c r="E4021" i="3"/>
  <c r="D4021" i="3"/>
  <c r="L4018" i="3"/>
  <c r="O4018" i="3" s="1"/>
  <c r="K4019" i="3" s="1"/>
  <c r="J4019" i="3"/>
  <c r="P4019" i="3" s="1"/>
  <c r="P4018" i="3"/>
  <c r="M4890" i="3" l="1"/>
  <c r="I4890" i="3"/>
  <c r="N4890" i="3"/>
  <c r="A4891" i="3"/>
  <c r="G4890" i="3"/>
  <c r="C4022" i="3"/>
  <c r="D4022" i="3"/>
  <c r="F4022" i="3"/>
  <c r="B4022" i="3"/>
  <c r="E4022" i="3"/>
  <c r="P4020" i="3"/>
  <c r="L4019" i="3"/>
  <c r="O4019" i="3" s="1"/>
  <c r="K4020" i="3" s="1"/>
  <c r="M4891" i="3" l="1"/>
  <c r="I4891" i="3"/>
  <c r="N4891" i="3"/>
  <c r="G4891" i="3"/>
  <c r="A4892" i="3"/>
  <c r="C4023" i="3"/>
  <c r="D4023" i="3"/>
  <c r="F4023" i="3"/>
  <c r="B4023" i="3"/>
  <c r="E4023" i="3"/>
  <c r="L4020" i="3"/>
  <c r="O4020" i="3" s="1"/>
  <c r="K4021" i="3" s="1"/>
  <c r="H4022" i="3"/>
  <c r="J4022" i="3"/>
  <c r="M4892" i="3" l="1"/>
  <c r="I4892" i="3"/>
  <c r="N4892" i="3"/>
  <c r="A4893" i="3"/>
  <c r="G4892" i="3"/>
  <c r="L4021" i="3"/>
  <c r="O4021" i="3" s="1"/>
  <c r="K4022" i="3" s="1"/>
  <c r="F4024" i="3"/>
  <c r="C4024" i="3"/>
  <c r="E4024" i="3"/>
  <c r="D4024" i="3"/>
  <c r="B4024" i="3"/>
  <c r="H4024" i="3" s="1"/>
  <c r="H4023" i="3"/>
  <c r="P4021" i="3"/>
  <c r="J4023" i="3"/>
  <c r="M4893" i="3" l="1"/>
  <c r="I4893" i="3"/>
  <c r="N4893" i="3"/>
  <c r="A4894" i="3"/>
  <c r="G4893" i="3"/>
  <c r="L4022" i="3"/>
  <c r="O4022" i="3" s="1"/>
  <c r="K4023" i="3" s="1"/>
  <c r="J4024" i="3"/>
  <c r="P4022" i="3"/>
  <c r="M4894" i="3" l="1"/>
  <c r="I4894" i="3"/>
  <c r="N4894" i="3"/>
  <c r="A4895" i="3"/>
  <c r="G4894" i="3"/>
  <c r="L4023" i="3"/>
  <c r="O4023" i="3" s="1"/>
  <c r="K4024" i="3" s="1"/>
  <c r="E4025" i="3"/>
  <c r="F4025" i="3"/>
  <c r="B4025" i="3"/>
  <c r="D4025" i="3"/>
  <c r="H4025" i="3"/>
  <c r="C4025" i="3"/>
  <c r="P4023" i="3"/>
  <c r="M4895" i="3" l="1"/>
  <c r="I4895" i="3"/>
  <c r="N4895" i="3"/>
  <c r="A4896" i="3"/>
  <c r="G4895" i="3"/>
  <c r="C4026" i="3"/>
  <c r="D4026" i="3"/>
  <c r="E4026" i="3"/>
  <c r="F4026" i="3"/>
  <c r="B4026" i="3"/>
  <c r="J4025" i="3"/>
  <c r="L4024" i="3"/>
  <c r="O4024" i="3" s="1"/>
  <c r="K4025" i="3" s="1"/>
  <c r="M4896" i="3" l="1"/>
  <c r="I4896" i="3"/>
  <c r="N4896" i="3"/>
  <c r="A4897" i="3"/>
  <c r="G4896" i="3"/>
  <c r="C4027" i="3"/>
  <c r="B4027" i="3"/>
  <c r="F4027" i="3"/>
  <c r="E4027" i="3"/>
  <c r="D4027" i="3"/>
  <c r="L4025" i="3"/>
  <c r="O4025" i="3" s="1"/>
  <c r="K4026" i="3" s="1"/>
  <c r="H4026" i="3"/>
  <c r="P4024" i="3"/>
  <c r="M4897" i="3" l="1"/>
  <c r="I4897" i="3"/>
  <c r="N4897" i="3"/>
  <c r="A4898" i="3"/>
  <c r="G4897" i="3"/>
  <c r="J4026" i="3"/>
  <c r="L4026" i="3"/>
  <c r="O4026" i="3" s="1"/>
  <c r="K4027" i="3" s="1"/>
  <c r="H4027" i="3"/>
  <c r="F4028" i="3"/>
  <c r="C4028" i="3"/>
  <c r="B4028" i="3"/>
  <c r="D4028" i="3"/>
  <c r="E4028" i="3"/>
  <c r="J4027" i="3"/>
  <c r="M4898" i="3" l="1"/>
  <c r="I4898" i="3"/>
  <c r="N4898" i="3"/>
  <c r="A4899" i="3"/>
  <c r="G4898" i="3"/>
  <c r="L4027" i="3"/>
  <c r="O4027" i="3" s="1"/>
  <c r="K4028" i="3" s="1"/>
  <c r="H4028" i="3"/>
  <c r="E4029" i="3"/>
  <c r="D4029" i="3"/>
  <c r="C4029" i="3"/>
  <c r="B4029" i="3"/>
  <c r="F4029" i="3"/>
  <c r="P4026" i="3"/>
  <c r="P4025" i="3"/>
  <c r="M4899" i="3" l="1"/>
  <c r="I4899" i="3"/>
  <c r="N4899" i="3"/>
  <c r="A4900" i="3"/>
  <c r="G4899" i="3"/>
  <c r="H4029" i="3"/>
  <c r="J4028" i="3"/>
  <c r="L4028" i="3"/>
  <c r="O4028" i="3" s="1"/>
  <c r="K4029" i="3" s="1"/>
  <c r="M4900" i="3" l="1"/>
  <c r="I4900" i="3"/>
  <c r="N4900" i="3"/>
  <c r="A4901" i="3"/>
  <c r="G4900" i="3"/>
  <c r="B4030" i="3"/>
  <c r="D4030" i="3"/>
  <c r="F4030" i="3"/>
  <c r="C4030" i="3"/>
  <c r="H4030" i="3"/>
  <c r="E4030" i="3"/>
  <c r="J4030" i="3" s="1"/>
  <c r="P4027" i="3"/>
  <c r="L4029" i="3"/>
  <c r="O4029" i="3" s="1"/>
  <c r="J4029" i="3"/>
  <c r="P4028" i="3" s="1"/>
  <c r="M4901" i="3" l="1"/>
  <c r="I4901" i="3"/>
  <c r="N4901" i="3"/>
  <c r="A4902" i="3"/>
  <c r="G4901" i="3"/>
  <c r="C4031" i="3"/>
  <c r="F4031" i="3"/>
  <c r="D4031" i="3"/>
  <c r="B4031" i="3"/>
  <c r="H4031" i="3" s="1"/>
  <c r="E4031" i="3"/>
  <c r="L4030" i="3"/>
  <c r="K4030" i="3"/>
  <c r="P4029" i="3"/>
  <c r="M4902" i="3" l="1"/>
  <c r="I4902" i="3"/>
  <c r="N4902" i="3"/>
  <c r="A4903" i="3"/>
  <c r="G4902" i="3"/>
  <c r="J4031" i="3"/>
  <c r="O4030" i="3"/>
  <c r="K4031" i="3"/>
  <c r="M4903" i="3" l="1"/>
  <c r="I4903" i="3"/>
  <c r="N4903" i="3"/>
  <c r="A4904" i="3"/>
  <c r="G4903" i="3"/>
  <c r="L4031" i="3"/>
  <c r="O4031" i="3" s="1"/>
  <c r="B4032" i="3"/>
  <c r="H4032" i="3" s="1"/>
  <c r="J4032" i="3" s="1"/>
  <c r="F4032" i="3"/>
  <c r="E4032" i="3"/>
  <c r="D4032" i="3"/>
  <c r="C4032" i="3"/>
  <c r="P4030" i="3"/>
  <c r="M4904" i="3" l="1"/>
  <c r="I4904" i="3"/>
  <c r="N4904" i="3"/>
  <c r="A4905" i="3"/>
  <c r="G4904" i="3"/>
  <c r="P4031" i="3"/>
  <c r="K4032" i="3"/>
  <c r="M4905" i="3" l="1"/>
  <c r="I4905" i="3"/>
  <c r="N4905" i="3"/>
  <c r="A4906" i="3"/>
  <c r="G4905" i="3"/>
  <c r="E4033" i="3"/>
  <c r="B4033" i="3"/>
  <c r="D4033" i="3"/>
  <c r="C4033" i="3"/>
  <c r="H4033" i="3"/>
  <c r="F4033" i="3"/>
  <c r="L4032" i="3"/>
  <c r="O4032" i="3" s="1"/>
  <c r="M4906" i="3" l="1"/>
  <c r="I4906" i="3"/>
  <c r="N4906" i="3"/>
  <c r="A4907" i="3"/>
  <c r="G4906" i="3"/>
  <c r="K4033" i="3"/>
  <c r="L4033" i="3" s="1"/>
  <c r="J4033" i="3"/>
  <c r="M4907" i="3" l="1"/>
  <c r="I4907" i="3"/>
  <c r="N4907" i="3"/>
  <c r="A4908" i="3"/>
  <c r="G4907" i="3"/>
  <c r="P4032" i="3"/>
  <c r="O4033" i="3"/>
  <c r="F4034" i="3"/>
  <c r="E4034" i="3"/>
  <c r="B4034" i="3"/>
  <c r="H4034" i="3"/>
  <c r="D4034" i="3"/>
  <c r="C4034" i="3"/>
  <c r="M4908" i="3" l="1"/>
  <c r="I4908" i="3"/>
  <c r="N4908" i="3"/>
  <c r="A4909" i="3"/>
  <c r="G4908" i="3"/>
  <c r="J4034" i="3"/>
  <c r="D4035" i="3"/>
  <c r="E4035" i="3"/>
  <c r="C4035" i="3"/>
  <c r="B4035" i="3"/>
  <c r="H4035" i="3"/>
  <c r="F4035" i="3"/>
  <c r="K4034" i="3"/>
  <c r="M4909" i="3" l="1"/>
  <c r="I4909" i="3"/>
  <c r="N4909" i="3"/>
  <c r="A4910" i="3"/>
  <c r="G4909" i="3"/>
  <c r="D4036" i="3"/>
  <c r="C4036" i="3"/>
  <c r="F4036" i="3"/>
  <c r="E4036" i="3"/>
  <c r="B4036" i="3"/>
  <c r="P4033" i="3"/>
  <c r="J4035" i="3"/>
  <c r="L4034" i="3"/>
  <c r="O4034" i="3" s="1"/>
  <c r="K4035" i="3" s="1"/>
  <c r="M4910" i="3" l="1"/>
  <c r="I4910" i="3"/>
  <c r="N4910" i="3"/>
  <c r="A4911" i="3"/>
  <c r="G4910" i="3"/>
  <c r="D4037" i="3"/>
  <c r="F4037" i="3"/>
  <c r="B4037" i="3"/>
  <c r="C4037" i="3"/>
  <c r="E4037" i="3"/>
  <c r="P4034" i="3"/>
  <c r="H4036" i="3"/>
  <c r="L4035" i="3"/>
  <c r="O4035" i="3" s="1"/>
  <c r="K4036" i="3" s="1"/>
  <c r="M4911" i="3" l="1"/>
  <c r="I4911" i="3"/>
  <c r="N4911" i="3"/>
  <c r="A4912" i="3"/>
  <c r="G4911" i="3"/>
  <c r="J4036" i="3"/>
  <c r="L4036" i="3"/>
  <c r="O4036" i="3" s="1"/>
  <c r="K4037" i="3" s="1"/>
  <c r="F4038" i="3"/>
  <c r="D4038" i="3"/>
  <c r="E4038" i="3"/>
  <c r="B4038" i="3"/>
  <c r="C4038" i="3"/>
  <c r="H4037" i="3"/>
  <c r="M4912" i="3" l="1"/>
  <c r="I4912" i="3"/>
  <c r="N4912" i="3"/>
  <c r="A4913" i="3"/>
  <c r="G4912" i="3"/>
  <c r="J4037" i="3"/>
  <c r="L4037" i="3"/>
  <c r="O4037" i="3" s="1"/>
  <c r="K4038" i="3" s="1"/>
  <c r="H4038" i="3"/>
  <c r="C4039" i="3"/>
  <c r="E4039" i="3"/>
  <c r="B4039" i="3"/>
  <c r="D4039" i="3"/>
  <c r="F4039" i="3"/>
  <c r="J4038" i="3"/>
  <c r="P4036" i="3"/>
  <c r="P4035" i="3"/>
  <c r="M4913" i="3" l="1"/>
  <c r="I4913" i="3"/>
  <c r="N4913" i="3"/>
  <c r="A4914" i="3"/>
  <c r="G4913" i="3"/>
  <c r="C4040" i="3"/>
  <c r="F4040" i="3"/>
  <c r="E4040" i="3"/>
  <c r="D4040" i="3"/>
  <c r="B4040" i="3"/>
  <c r="H4039" i="3"/>
  <c r="J4039" i="3" s="1"/>
  <c r="P4038" i="3" s="1"/>
  <c r="L4038" i="3"/>
  <c r="O4038" i="3" s="1"/>
  <c r="K4039" i="3" s="1"/>
  <c r="P4037" i="3"/>
  <c r="M4914" i="3" l="1"/>
  <c r="I4914" i="3"/>
  <c r="N4914" i="3"/>
  <c r="A4915" i="3"/>
  <c r="G4914" i="3"/>
  <c r="B4041" i="3"/>
  <c r="D4041" i="3"/>
  <c r="F4041" i="3"/>
  <c r="E4041" i="3"/>
  <c r="C4041" i="3"/>
  <c r="H4040" i="3"/>
  <c r="H4041" i="3" s="1"/>
  <c r="M4915" i="3" l="1"/>
  <c r="I4915" i="3"/>
  <c r="N4915" i="3"/>
  <c r="A4916" i="3"/>
  <c r="G4915" i="3"/>
  <c r="D4042" i="3"/>
  <c r="C4042" i="3"/>
  <c r="B4042" i="3"/>
  <c r="H4042" i="3"/>
  <c r="F4042" i="3"/>
  <c r="E4042" i="3"/>
  <c r="J4042" i="3" s="1"/>
  <c r="J4040" i="3"/>
  <c r="L4039" i="3"/>
  <c r="O4039" i="3" s="1"/>
  <c r="K4040" i="3" s="1"/>
  <c r="M4916" i="3" l="1"/>
  <c r="I4916" i="3"/>
  <c r="N4916" i="3"/>
  <c r="A4917" i="3"/>
  <c r="G4916" i="3"/>
  <c r="D4043" i="3"/>
  <c r="F4043" i="3"/>
  <c r="E4043" i="3"/>
  <c r="B4043" i="3"/>
  <c r="C4043" i="3"/>
  <c r="H4043" i="3"/>
  <c r="L4040" i="3"/>
  <c r="P4039" i="3"/>
  <c r="O4040" i="3"/>
  <c r="K4041" i="3" s="1"/>
  <c r="J4041" i="3"/>
  <c r="P4041" i="3" s="1"/>
  <c r="M4917" i="3" l="1"/>
  <c r="I4917" i="3"/>
  <c r="N4917" i="3"/>
  <c r="A4918" i="3"/>
  <c r="G4917" i="3"/>
  <c r="F4044" i="3"/>
  <c r="E4044" i="3"/>
  <c r="B4044" i="3"/>
  <c r="C4044" i="3"/>
  <c r="D4044" i="3"/>
  <c r="P4040" i="3"/>
  <c r="L4041" i="3"/>
  <c r="O4041" i="3" s="1"/>
  <c r="K4042" i="3" s="1"/>
  <c r="M4918" i="3" l="1"/>
  <c r="I4918" i="3"/>
  <c r="N4918" i="3"/>
  <c r="A4919" i="3"/>
  <c r="G4918" i="3"/>
  <c r="L4042" i="3"/>
  <c r="O4042" i="3" s="1"/>
  <c r="K4043" i="3" s="1"/>
  <c r="D4045" i="3"/>
  <c r="F4045" i="3"/>
  <c r="C4045" i="3"/>
  <c r="E4045" i="3"/>
  <c r="B4045" i="3"/>
  <c r="H4044" i="3"/>
  <c r="J4043" i="3"/>
  <c r="M4919" i="3" l="1"/>
  <c r="I4919" i="3"/>
  <c r="N4919" i="3"/>
  <c r="A4920" i="3"/>
  <c r="G4919" i="3"/>
  <c r="C4046" i="3"/>
  <c r="B4046" i="3"/>
  <c r="E4046" i="3"/>
  <c r="D4046" i="3"/>
  <c r="F4046" i="3"/>
  <c r="L4043" i="3"/>
  <c r="O4043" i="3" s="1"/>
  <c r="K4044" i="3" s="1"/>
  <c r="H4045" i="3"/>
  <c r="P4042" i="3"/>
  <c r="P4043" i="3"/>
  <c r="J4044" i="3"/>
  <c r="M4920" i="3" l="1"/>
  <c r="I4920" i="3"/>
  <c r="N4920" i="3"/>
  <c r="A4921" i="3"/>
  <c r="G4920" i="3"/>
  <c r="J4045" i="3"/>
  <c r="C4047" i="3"/>
  <c r="E4047" i="3"/>
  <c r="F4047" i="3"/>
  <c r="D4047" i="3"/>
  <c r="B4047" i="3"/>
  <c r="L4044" i="3"/>
  <c r="O4044" i="3" s="1"/>
  <c r="K4045" i="3" s="1"/>
  <c r="P4044" i="3"/>
  <c r="H4046" i="3"/>
  <c r="M4921" i="3" l="1"/>
  <c r="I4921" i="3"/>
  <c r="N4921" i="3"/>
  <c r="A4922" i="3"/>
  <c r="G4921" i="3"/>
  <c r="D4048" i="3"/>
  <c r="B4048" i="3"/>
  <c r="E4048" i="3"/>
  <c r="F4048" i="3"/>
  <c r="C4048" i="3"/>
  <c r="J4046" i="3"/>
  <c r="H4047" i="3"/>
  <c r="J4047" i="3"/>
  <c r="L4045" i="3"/>
  <c r="O4045" i="3" s="1"/>
  <c r="K4046" i="3" s="1"/>
  <c r="P4045" i="3"/>
  <c r="M4922" i="3" l="1"/>
  <c r="I4922" i="3"/>
  <c r="N4922" i="3"/>
  <c r="A4923" i="3"/>
  <c r="G4922" i="3"/>
  <c r="F4049" i="3"/>
  <c r="E4049" i="3"/>
  <c r="C4049" i="3"/>
  <c r="D4049" i="3"/>
  <c r="B4049" i="3"/>
  <c r="P4046" i="3"/>
  <c r="L4046" i="3"/>
  <c r="O4046" i="3" s="1"/>
  <c r="K4047" i="3" s="1"/>
  <c r="H4048" i="3"/>
  <c r="J4048" i="3" s="1"/>
  <c r="P4047" i="3" s="1"/>
  <c r="M4923" i="3" l="1"/>
  <c r="I4923" i="3"/>
  <c r="N4923" i="3"/>
  <c r="A4924" i="3"/>
  <c r="G4923" i="3"/>
  <c r="L4047" i="3"/>
  <c r="O4047" i="3" s="1"/>
  <c r="K4048" i="3" s="1"/>
  <c r="H4049" i="3"/>
  <c r="M4924" i="3" l="1"/>
  <c r="I4924" i="3"/>
  <c r="N4924" i="3"/>
  <c r="A4925" i="3"/>
  <c r="G4924" i="3"/>
  <c r="J4049" i="3"/>
  <c r="D4050" i="3"/>
  <c r="B4050" i="3"/>
  <c r="E4050" i="3"/>
  <c r="H4050" i="3"/>
  <c r="C4050" i="3"/>
  <c r="F4050" i="3"/>
  <c r="L4048" i="3"/>
  <c r="O4048" i="3" s="1"/>
  <c r="K4049" i="3" s="1"/>
  <c r="M4925" i="3" l="1"/>
  <c r="I4925" i="3"/>
  <c r="N4925" i="3"/>
  <c r="A4926" i="3"/>
  <c r="G4925" i="3"/>
  <c r="C4051" i="3"/>
  <c r="B4051" i="3"/>
  <c r="D4051" i="3"/>
  <c r="E4051" i="3"/>
  <c r="F4051" i="3"/>
  <c r="L4049" i="3"/>
  <c r="O4049" i="3" s="1"/>
  <c r="K4050" i="3" s="1"/>
  <c r="P4048" i="3"/>
  <c r="J4050" i="3"/>
  <c r="M4926" i="3" l="1"/>
  <c r="I4926" i="3"/>
  <c r="N4926" i="3"/>
  <c r="A4927" i="3"/>
  <c r="G4926" i="3"/>
  <c r="C4052" i="3"/>
  <c r="E4052" i="3"/>
  <c r="D4052" i="3"/>
  <c r="B4052" i="3"/>
  <c r="F4052" i="3"/>
  <c r="L4050" i="3"/>
  <c r="O4050" i="3" s="1"/>
  <c r="K4051" i="3" s="1"/>
  <c r="H4051" i="3"/>
  <c r="P4049" i="3"/>
  <c r="M4927" i="3" l="1"/>
  <c r="I4927" i="3"/>
  <c r="N4927" i="3"/>
  <c r="A4928" i="3"/>
  <c r="G4927" i="3"/>
  <c r="B4053" i="3"/>
  <c r="C4053" i="3"/>
  <c r="D4053" i="3"/>
  <c r="F4053" i="3"/>
  <c r="E4053" i="3"/>
  <c r="H4052" i="3"/>
  <c r="J4051" i="3"/>
  <c r="L4051" i="3"/>
  <c r="O4051" i="3" s="1"/>
  <c r="K4052" i="3" s="1"/>
  <c r="M4928" i="3" l="1"/>
  <c r="I4928" i="3"/>
  <c r="N4928" i="3"/>
  <c r="A4929" i="3"/>
  <c r="G4928" i="3"/>
  <c r="J4052" i="3"/>
  <c r="L4052" i="3"/>
  <c r="O4052" i="3" s="1"/>
  <c r="K4053" i="3" s="1"/>
  <c r="E4054" i="3"/>
  <c r="F4054" i="3"/>
  <c r="B4054" i="3"/>
  <c r="C4054" i="3"/>
  <c r="D4054" i="3"/>
  <c r="P4051" i="3"/>
  <c r="P4050" i="3"/>
  <c r="H4053" i="3"/>
  <c r="M4929" i="3" l="1"/>
  <c r="I4929" i="3"/>
  <c r="N4929" i="3"/>
  <c r="A4930" i="3"/>
  <c r="G4929" i="3"/>
  <c r="J4053" i="3"/>
  <c r="L4053" i="3"/>
  <c r="H4054" i="3"/>
  <c r="J4054" i="3" s="1"/>
  <c r="O4053" i="3"/>
  <c r="P4052" i="3"/>
  <c r="K4054" i="3"/>
  <c r="M4930" i="3" l="1"/>
  <c r="I4930" i="3"/>
  <c r="N4930" i="3"/>
  <c r="A4931" i="3"/>
  <c r="G4930" i="3"/>
  <c r="D4055" i="3"/>
  <c r="F4055" i="3"/>
  <c r="C4055" i="3"/>
  <c r="B4055" i="3"/>
  <c r="E4055" i="3"/>
  <c r="L4054" i="3"/>
  <c r="O4054" i="3" s="1"/>
  <c r="K4055" i="3" s="1"/>
  <c r="P4053" i="3"/>
  <c r="M4931" i="3" l="1"/>
  <c r="I4931" i="3"/>
  <c r="N4931" i="3"/>
  <c r="A4932" i="3"/>
  <c r="G4931" i="3"/>
  <c r="E4056" i="3"/>
  <c r="C4056" i="3"/>
  <c r="D4056" i="3"/>
  <c r="F4056" i="3"/>
  <c r="B4056" i="3"/>
  <c r="H4055" i="3"/>
  <c r="M4932" i="3" l="1"/>
  <c r="I4932" i="3"/>
  <c r="N4932" i="3"/>
  <c r="A4933" i="3"/>
  <c r="G4932" i="3"/>
  <c r="J4055" i="3"/>
  <c r="H4056" i="3"/>
  <c r="J4056" i="3" s="1"/>
  <c r="L4055" i="3"/>
  <c r="O4055" i="3" s="1"/>
  <c r="K4056" i="3" s="1"/>
  <c r="M4933" i="3" l="1"/>
  <c r="I4933" i="3"/>
  <c r="N4933" i="3"/>
  <c r="A4934" i="3"/>
  <c r="G4933" i="3"/>
  <c r="C4057" i="3"/>
  <c r="E4057" i="3"/>
  <c r="F4057" i="3"/>
  <c r="D4057" i="3"/>
  <c r="B4057" i="3"/>
  <c r="H4057" i="3" s="1"/>
  <c r="L4056" i="3"/>
  <c r="O4056" i="3" s="1"/>
  <c r="P4055" i="3"/>
  <c r="P4054" i="3"/>
  <c r="M4934" i="3" l="1"/>
  <c r="I4934" i="3"/>
  <c r="N4934" i="3"/>
  <c r="A4935" i="3"/>
  <c r="G4934" i="3"/>
  <c r="J4057" i="3"/>
  <c r="K4057" i="3"/>
  <c r="M4935" i="3" l="1"/>
  <c r="I4935" i="3"/>
  <c r="N4935" i="3"/>
  <c r="A4936" i="3"/>
  <c r="G4935" i="3"/>
  <c r="D4058" i="3"/>
  <c r="B4058" i="3"/>
  <c r="F4058" i="3"/>
  <c r="H4058" i="3"/>
  <c r="E4058" i="3"/>
  <c r="C4058" i="3"/>
  <c r="P4056" i="3"/>
  <c r="L4057" i="3"/>
  <c r="O4057" i="3" s="1"/>
  <c r="M4936" i="3" l="1"/>
  <c r="I4936" i="3"/>
  <c r="N4936" i="3"/>
  <c r="A4937" i="3"/>
  <c r="G4936" i="3"/>
  <c r="C4059" i="3"/>
  <c r="D4059" i="3"/>
  <c r="B4059" i="3"/>
  <c r="F4059" i="3"/>
  <c r="E4059" i="3"/>
  <c r="J4058" i="3"/>
  <c r="K4058" i="3"/>
  <c r="M4937" i="3" l="1"/>
  <c r="I4937" i="3"/>
  <c r="N4937" i="3"/>
  <c r="A4938" i="3"/>
  <c r="G4937" i="3"/>
  <c r="C4060" i="3"/>
  <c r="E4060" i="3"/>
  <c r="D4060" i="3"/>
  <c r="F4060" i="3"/>
  <c r="B4060" i="3"/>
  <c r="L4058" i="3"/>
  <c r="O4058" i="3" s="1"/>
  <c r="K4059" i="3" s="1"/>
  <c r="P4057" i="3"/>
  <c r="H4059" i="3"/>
  <c r="M4938" i="3" l="1"/>
  <c r="I4938" i="3"/>
  <c r="N4938" i="3"/>
  <c r="A4939" i="3"/>
  <c r="G4938" i="3"/>
  <c r="C4061" i="3"/>
  <c r="E4061" i="3"/>
  <c r="D4061" i="3"/>
  <c r="B4061" i="3"/>
  <c r="F4061" i="3"/>
  <c r="J4059" i="3"/>
  <c r="H4060" i="3"/>
  <c r="J4060" i="3"/>
  <c r="M4939" i="3" l="1"/>
  <c r="I4939" i="3"/>
  <c r="N4939" i="3"/>
  <c r="A4940" i="3"/>
  <c r="G4939" i="3"/>
  <c r="B4062" i="3"/>
  <c r="E4062" i="3"/>
  <c r="F4062" i="3"/>
  <c r="C4062" i="3"/>
  <c r="D4062" i="3"/>
  <c r="P4059" i="3"/>
  <c r="P4058" i="3"/>
  <c r="L4059" i="3"/>
  <c r="O4059" i="3" s="1"/>
  <c r="K4060" i="3" s="1"/>
  <c r="H4061" i="3"/>
  <c r="M4940" i="3" l="1"/>
  <c r="I4940" i="3"/>
  <c r="N4940" i="3"/>
  <c r="A4941" i="3"/>
  <c r="G4940" i="3"/>
  <c r="J4061" i="3"/>
  <c r="H4062" i="3"/>
  <c r="C4063" i="3"/>
  <c r="B4063" i="3"/>
  <c r="F4063" i="3"/>
  <c r="E4063" i="3"/>
  <c r="D4063" i="3"/>
  <c r="L4060" i="3"/>
  <c r="O4060" i="3" s="1"/>
  <c r="K4061" i="3" s="1"/>
  <c r="M4941" i="3" l="1"/>
  <c r="I4941" i="3"/>
  <c r="N4941" i="3"/>
  <c r="A4942" i="3"/>
  <c r="G4941" i="3"/>
  <c r="B4064" i="3"/>
  <c r="F4064" i="3"/>
  <c r="E4064" i="3"/>
  <c r="C4064" i="3"/>
  <c r="D4064" i="3"/>
  <c r="L4061" i="3"/>
  <c r="O4061" i="3" s="1"/>
  <c r="K4062" i="3" s="1"/>
  <c r="J4062" i="3"/>
  <c r="H4063" i="3"/>
  <c r="P4061" i="3"/>
  <c r="P4060" i="3"/>
  <c r="M4942" i="3" l="1"/>
  <c r="I4942" i="3"/>
  <c r="N4942" i="3"/>
  <c r="A4943" i="3"/>
  <c r="G4942" i="3"/>
  <c r="F4065" i="3"/>
  <c r="E4065" i="3"/>
  <c r="B4065" i="3"/>
  <c r="C4065" i="3"/>
  <c r="D4065" i="3"/>
  <c r="J4063" i="3"/>
  <c r="H4064" i="3"/>
  <c r="L4062" i="3"/>
  <c r="O4062" i="3" s="1"/>
  <c r="K4063" i="3" s="1"/>
  <c r="M4943" i="3" l="1"/>
  <c r="I4943" i="3"/>
  <c r="N4943" i="3"/>
  <c r="A4944" i="3"/>
  <c r="G4943" i="3"/>
  <c r="D4066" i="3"/>
  <c r="B4066" i="3"/>
  <c r="C4066" i="3"/>
  <c r="F4066" i="3"/>
  <c r="E4066" i="3"/>
  <c r="J4064" i="3"/>
  <c r="H4065" i="3"/>
  <c r="H4066" i="3" s="1"/>
  <c r="L4063" i="3"/>
  <c r="O4063" i="3" s="1"/>
  <c r="K4064" i="3" s="1"/>
  <c r="P4063" i="3"/>
  <c r="P4062" i="3"/>
  <c r="M4944" i="3" l="1"/>
  <c r="I4944" i="3"/>
  <c r="N4944" i="3"/>
  <c r="A4945" i="3"/>
  <c r="G4944" i="3"/>
  <c r="L4064" i="3"/>
  <c r="O4064" i="3" s="1"/>
  <c r="K4065" i="3" s="1"/>
  <c r="D4067" i="3"/>
  <c r="F4067" i="3"/>
  <c r="E4067" i="3"/>
  <c r="B4067" i="3"/>
  <c r="H4067" i="3" s="1"/>
  <c r="J4067" i="3" s="1"/>
  <c r="C4067" i="3"/>
  <c r="J4066" i="3"/>
  <c r="P4064" i="3"/>
  <c r="J4065" i="3"/>
  <c r="P4065" i="3" s="1"/>
  <c r="M4945" i="3" l="1"/>
  <c r="I4945" i="3"/>
  <c r="N4945" i="3"/>
  <c r="A4946" i="3"/>
  <c r="G4945" i="3"/>
  <c r="L4065" i="3"/>
  <c r="O4065" i="3" s="1"/>
  <c r="K4066" i="3" s="1"/>
  <c r="P4066" i="3"/>
  <c r="M4946" i="3" l="1"/>
  <c r="I4946" i="3"/>
  <c r="N4946" i="3"/>
  <c r="A4947" i="3"/>
  <c r="G4946" i="3"/>
  <c r="L4066" i="3"/>
  <c r="O4066" i="3" s="1"/>
  <c r="K4067" i="3" s="1"/>
  <c r="F4068" i="3"/>
  <c r="C4068" i="3"/>
  <c r="B4068" i="3"/>
  <c r="E4068" i="3"/>
  <c r="D4068" i="3"/>
  <c r="M4947" i="3" l="1"/>
  <c r="I4947" i="3"/>
  <c r="N4947" i="3"/>
  <c r="A4948" i="3"/>
  <c r="G4947" i="3"/>
  <c r="L4067" i="3"/>
  <c r="O4067" i="3" s="1"/>
  <c r="K4068" i="3" s="1"/>
  <c r="H4068" i="3"/>
  <c r="M4948" i="3" l="1"/>
  <c r="I4948" i="3"/>
  <c r="N4948" i="3"/>
  <c r="A4949" i="3"/>
  <c r="G4948" i="3"/>
  <c r="J4068" i="3"/>
  <c r="L4068" i="3"/>
  <c r="O4068" i="3" s="1"/>
  <c r="F4069" i="3"/>
  <c r="C4069" i="3"/>
  <c r="D4069" i="3"/>
  <c r="E4069" i="3"/>
  <c r="B4069" i="3"/>
  <c r="M4949" i="3" l="1"/>
  <c r="I4949" i="3"/>
  <c r="N4949" i="3"/>
  <c r="A4950" i="3"/>
  <c r="G4949" i="3"/>
  <c r="E4070" i="3"/>
  <c r="C4070" i="3"/>
  <c r="F4070" i="3"/>
  <c r="D4070" i="3"/>
  <c r="B4070" i="3"/>
  <c r="H4069" i="3"/>
  <c r="J4069" i="3" s="1"/>
  <c r="K4069" i="3"/>
  <c r="P4067" i="3"/>
  <c r="M4950" i="3" l="1"/>
  <c r="I4950" i="3"/>
  <c r="N4950" i="3"/>
  <c r="A4951" i="3"/>
  <c r="G4950" i="3"/>
  <c r="B4071" i="3"/>
  <c r="E4071" i="3"/>
  <c r="D4071" i="3"/>
  <c r="C4071" i="3"/>
  <c r="F4071" i="3"/>
  <c r="H4070" i="3"/>
  <c r="P4068" i="3"/>
  <c r="M4951" i="3" l="1"/>
  <c r="I4951" i="3"/>
  <c r="N4951" i="3"/>
  <c r="A4952" i="3"/>
  <c r="G4951" i="3"/>
  <c r="J4070" i="3"/>
  <c r="D4072" i="3"/>
  <c r="C4072" i="3"/>
  <c r="B4072" i="3"/>
  <c r="E4072" i="3"/>
  <c r="F4072" i="3"/>
  <c r="L4069" i="3"/>
  <c r="O4069" i="3" s="1"/>
  <c r="K4070" i="3" s="1"/>
  <c r="H4071" i="3"/>
  <c r="J4071" i="3" s="1"/>
  <c r="M4952" i="3" l="1"/>
  <c r="I4952" i="3"/>
  <c r="N4952" i="3"/>
  <c r="A4953" i="3"/>
  <c r="G4952" i="3"/>
  <c r="C4073" i="3"/>
  <c r="F4073" i="3"/>
  <c r="B4073" i="3"/>
  <c r="D4073" i="3"/>
  <c r="E4073" i="3"/>
  <c r="H4072" i="3"/>
  <c r="L4070" i="3"/>
  <c r="O4070" i="3" s="1"/>
  <c r="K4071" i="3" s="1"/>
  <c r="P4070" i="3"/>
  <c r="P4069" i="3"/>
  <c r="M4953" i="3" l="1"/>
  <c r="I4953" i="3"/>
  <c r="N4953" i="3"/>
  <c r="A4954" i="3"/>
  <c r="G4953" i="3"/>
  <c r="B4074" i="3"/>
  <c r="D4074" i="3"/>
  <c r="C4074" i="3"/>
  <c r="F4074" i="3"/>
  <c r="E4074" i="3"/>
  <c r="J4072" i="3"/>
  <c r="H4073" i="3"/>
  <c r="L4071" i="3"/>
  <c r="O4071" i="3" s="1"/>
  <c r="K4072" i="3" s="1"/>
  <c r="J4073" i="3"/>
  <c r="M4954" i="3" l="1"/>
  <c r="I4954" i="3"/>
  <c r="N4954" i="3"/>
  <c r="A4955" i="3"/>
  <c r="G4954" i="3"/>
  <c r="D4075" i="3"/>
  <c r="C4075" i="3"/>
  <c r="F4075" i="3"/>
  <c r="B4075" i="3"/>
  <c r="E4075" i="3"/>
  <c r="P4072" i="3"/>
  <c r="P4071" i="3"/>
  <c r="H4074" i="3"/>
  <c r="J4074" i="3"/>
  <c r="P4073" i="3" s="1"/>
  <c r="L4072" i="3"/>
  <c r="O4072" i="3" s="1"/>
  <c r="K4073" i="3" s="1"/>
  <c r="M4955" i="3" l="1"/>
  <c r="I4955" i="3"/>
  <c r="N4955" i="3"/>
  <c r="A4956" i="3"/>
  <c r="G4955" i="3"/>
  <c r="C4076" i="3"/>
  <c r="F4076" i="3"/>
  <c r="D4076" i="3"/>
  <c r="E4076" i="3"/>
  <c r="B4076" i="3"/>
  <c r="L4073" i="3"/>
  <c r="O4073" i="3" s="1"/>
  <c r="K4074" i="3" s="1"/>
  <c r="H4075" i="3"/>
  <c r="J4075" i="3" s="1"/>
  <c r="P4074" i="3"/>
  <c r="M4956" i="3" l="1"/>
  <c r="I4956" i="3"/>
  <c r="N4956" i="3"/>
  <c r="A4957" i="3"/>
  <c r="G4956" i="3"/>
  <c r="L4074" i="3"/>
  <c r="O4074" i="3" s="1"/>
  <c r="K4075" i="3" s="1"/>
  <c r="E4077" i="3"/>
  <c r="C4077" i="3"/>
  <c r="D4077" i="3"/>
  <c r="F4077" i="3"/>
  <c r="B4077" i="3"/>
  <c r="H4076" i="3"/>
  <c r="M4957" i="3" l="1"/>
  <c r="I4957" i="3"/>
  <c r="N4957" i="3"/>
  <c r="A4958" i="3"/>
  <c r="G4957" i="3"/>
  <c r="J4076" i="3"/>
  <c r="C4078" i="3"/>
  <c r="F4078" i="3"/>
  <c r="D4078" i="3"/>
  <c r="B4078" i="3"/>
  <c r="E4078" i="3"/>
  <c r="L4075" i="3"/>
  <c r="O4075" i="3" s="1"/>
  <c r="K4076" i="3" s="1"/>
  <c r="H4077" i="3"/>
  <c r="M4958" i="3" l="1"/>
  <c r="I4958" i="3"/>
  <c r="N4958" i="3"/>
  <c r="A4959" i="3"/>
  <c r="G4958" i="3"/>
  <c r="J4077" i="3"/>
  <c r="O4076" i="3"/>
  <c r="K4077" i="3" s="1"/>
  <c r="H4078" i="3"/>
  <c r="D4079" i="3"/>
  <c r="C4079" i="3"/>
  <c r="E4079" i="3"/>
  <c r="B4079" i="3"/>
  <c r="H4079" i="3" s="1"/>
  <c r="F4079" i="3"/>
  <c r="J4078" i="3"/>
  <c r="L4076" i="3"/>
  <c r="P4076" i="3"/>
  <c r="P4075" i="3"/>
  <c r="M4959" i="3" l="1"/>
  <c r="I4959" i="3"/>
  <c r="N4959" i="3"/>
  <c r="A4960" i="3"/>
  <c r="G4959" i="3"/>
  <c r="J4079" i="3"/>
  <c r="L4077" i="3"/>
  <c r="O4077" i="3" s="1"/>
  <c r="K4078" i="3" s="1"/>
  <c r="P4078" i="3"/>
  <c r="P4077" i="3"/>
  <c r="M4960" i="3" l="1"/>
  <c r="I4960" i="3"/>
  <c r="N4960" i="3"/>
  <c r="G4960" i="3"/>
  <c r="A4961" i="3"/>
  <c r="F4080" i="3"/>
  <c r="D4080" i="3"/>
  <c r="E4080" i="3"/>
  <c r="C4080" i="3"/>
  <c r="B4080" i="3"/>
  <c r="H4080" i="3" s="1"/>
  <c r="L4078" i="3"/>
  <c r="O4078" i="3" s="1"/>
  <c r="K4079" i="3" s="1"/>
  <c r="M4961" i="3" l="1"/>
  <c r="I4961" i="3"/>
  <c r="N4961" i="3"/>
  <c r="G4961" i="3"/>
  <c r="A4962" i="3"/>
  <c r="L4079" i="3"/>
  <c r="O4079" i="3" s="1"/>
  <c r="K4080" i="3" s="1"/>
  <c r="J4080" i="3"/>
  <c r="M4962" i="3" l="1"/>
  <c r="I4962" i="3"/>
  <c r="N4962" i="3"/>
  <c r="A4963" i="3"/>
  <c r="G4962" i="3"/>
  <c r="L4080" i="3"/>
  <c r="O4080" i="3" s="1"/>
  <c r="P4079" i="3"/>
  <c r="C4081" i="3"/>
  <c r="B4081" i="3"/>
  <c r="E4081" i="3"/>
  <c r="F4081" i="3"/>
  <c r="D4081" i="3"/>
  <c r="M4963" i="3" l="1"/>
  <c r="I4963" i="3"/>
  <c r="N4963" i="3"/>
  <c r="A4964" i="3"/>
  <c r="G4963" i="3"/>
  <c r="K4081" i="3"/>
  <c r="H4081" i="3"/>
  <c r="M4964" i="3" l="1"/>
  <c r="I4964" i="3"/>
  <c r="N4964" i="3"/>
  <c r="G4964" i="3"/>
  <c r="A4965" i="3"/>
  <c r="J4081" i="3"/>
  <c r="F4082" i="3"/>
  <c r="C4082" i="3"/>
  <c r="E4082" i="3"/>
  <c r="D4082" i="3"/>
  <c r="B4082" i="3"/>
  <c r="M4965" i="3" l="1"/>
  <c r="I4965" i="3"/>
  <c r="N4965" i="3"/>
  <c r="G4965" i="3"/>
  <c r="A4966" i="3"/>
  <c r="H4082" i="3"/>
  <c r="L4081" i="3"/>
  <c r="O4081" i="3" s="1"/>
  <c r="K4082" i="3" s="1"/>
  <c r="C4083" i="3"/>
  <c r="F4083" i="3"/>
  <c r="E4083" i="3"/>
  <c r="D4083" i="3"/>
  <c r="B4083" i="3"/>
  <c r="P4080" i="3"/>
  <c r="M4966" i="3" l="1"/>
  <c r="I4966" i="3"/>
  <c r="N4966" i="3"/>
  <c r="A4967" i="3"/>
  <c r="G4966" i="3"/>
  <c r="H4083" i="3"/>
  <c r="J4082" i="3"/>
  <c r="L4082" i="3"/>
  <c r="O4082" i="3" s="1"/>
  <c r="K4083" i="3" s="1"/>
  <c r="M4967" i="3" l="1"/>
  <c r="I4967" i="3"/>
  <c r="N4967" i="3"/>
  <c r="G4967" i="3"/>
  <c r="A4968" i="3"/>
  <c r="P4081" i="3"/>
  <c r="E4084" i="3"/>
  <c r="C4084" i="3"/>
  <c r="D4084" i="3"/>
  <c r="F4084" i="3"/>
  <c r="B4084" i="3"/>
  <c r="H4084" i="3" s="1"/>
  <c r="J4083" i="3"/>
  <c r="M4968" i="3" l="1"/>
  <c r="I4968" i="3"/>
  <c r="N4968" i="3"/>
  <c r="A4969" i="3"/>
  <c r="G4968" i="3"/>
  <c r="J4084" i="3"/>
  <c r="F4085" i="3"/>
  <c r="E4085" i="3"/>
  <c r="B4085" i="3"/>
  <c r="H4085" i="3" s="1"/>
  <c r="C4085" i="3"/>
  <c r="D4085" i="3"/>
  <c r="K4084" i="3"/>
  <c r="P4083" i="3"/>
  <c r="L4083" i="3"/>
  <c r="O4083" i="3" s="1"/>
  <c r="P4082" i="3"/>
  <c r="M4969" i="3" l="1"/>
  <c r="I4969" i="3"/>
  <c r="N4969" i="3"/>
  <c r="A4970" i="3"/>
  <c r="G4969" i="3"/>
  <c r="D4086" i="3"/>
  <c r="F4086" i="3"/>
  <c r="E4086" i="3"/>
  <c r="C4086" i="3"/>
  <c r="B4086" i="3"/>
  <c r="J4085" i="3"/>
  <c r="L4084" i="3"/>
  <c r="O4084" i="3" s="1"/>
  <c r="K4085" i="3" s="1"/>
  <c r="P4084" i="3"/>
  <c r="M4970" i="3" l="1"/>
  <c r="I4970" i="3"/>
  <c r="N4970" i="3"/>
  <c r="G4970" i="3"/>
  <c r="A4971" i="3"/>
  <c r="D4087" i="3"/>
  <c r="E4087" i="3"/>
  <c r="C4087" i="3"/>
  <c r="B4087" i="3"/>
  <c r="F4087" i="3"/>
  <c r="H4086" i="3"/>
  <c r="L4085" i="3"/>
  <c r="O4085" i="3" s="1"/>
  <c r="K4086" i="3" s="1"/>
  <c r="M4971" i="3" l="1"/>
  <c r="I4971" i="3"/>
  <c r="N4971" i="3"/>
  <c r="A4972" i="3"/>
  <c r="G4971" i="3"/>
  <c r="J4086" i="3"/>
  <c r="L4086" i="3"/>
  <c r="O4086" i="3" s="1"/>
  <c r="K4087" i="3" s="1"/>
  <c r="J4087" i="3"/>
  <c r="H4087" i="3"/>
  <c r="M4972" i="3" l="1"/>
  <c r="I4972" i="3"/>
  <c r="N4972" i="3"/>
  <c r="G4972" i="3"/>
  <c r="A4973" i="3"/>
  <c r="L4087" i="3"/>
  <c r="O4087" i="3" s="1"/>
  <c r="F4088" i="3"/>
  <c r="C4088" i="3"/>
  <c r="B4088" i="3"/>
  <c r="E4088" i="3"/>
  <c r="D4088" i="3"/>
  <c r="P4086" i="3"/>
  <c r="P4085" i="3"/>
  <c r="M4973" i="3" l="1"/>
  <c r="I4973" i="3"/>
  <c r="N4973" i="3"/>
  <c r="G4973" i="3"/>
  <c r="A4974" i="3"/>
  <c r="C4089" i="3"/>
  <c r="B4089" i="3"/>
  <c r="E4089" i="3"/>
  <c r="D4089" i="3"/>
  <c r="F4089" i="3"/>
  <c r="H4088" i="3"/>
  <c r="K4088" i="3"/>
  <c r="M4974" i="3" l="1"/>
  <c r="I4974" i="3"/>
  <c r="N4974" i="3"/>
  <c r="A4975" i="3"/>
  <c r="G4974" i="3"/>
  <c r="J4088" i="3"/>
  <c r="L4088" i="3"/>
  <c r="J4089" i="3"/>
  <c r="F4090" i="3"/>
  <c r="B4090" i="3"/>
  <c r="E4090" i="3"/>
  <c r="D4090" i="3"/>
  <c r="C4090" i="3"/>
  <c r="H4089" i="3"/>
  <c r="O4088" i="3"/>
  <c r="K4089" i="3" s="1"/>
  <c r="M4975" i="3" l="1"/>
  <c r="I4975" i="3"/>
  <c r="N4975" i="3"/>
  <c r="G4975" i="3"/>
  <c r="A4976" i="3"/>
  <c r="D4091" i="3"/>
  <c r="E4091" i="3"/>
  <c r="B4091" i="3"/>
  <c r="C4091" i="3"/>
  <c r="F4091" i="3"/>
  <c r="H4090" i="3"/>
  <c r="L4089" i="3"/>
  <c r="O4089" i="3" s="1"/>
  <c r="K4090" i="3" s="1"/>
  <c r="P4088" i="3"/>
  <c r="P4087" i="3"/>
  <c r="M4976" i="3" l="1"/>
  <c r="I4976" i="3"/>
  <c r="N4976" i="3"/>
  <c r="G4976" i="3"/>
  <c r="A4977" i="3"/>
  <c r="J4090" i="3"/>
  <c r="H4091" i="3"/>
  <c r="J4091" i="3" s="1"/>
  <c r="D4092" i="3"/>
  <c r="F4092" i="3"/>
  <c r="C4092" i="3"/>
  <c r="E4092" i="3"/>
  <c r="B4092" i="3"/>
  <c r="M4977" i="3" l="1"/>
  <c r="I4977" i="3"/>
  <c r="N4977" i="3"/>
  <c r="A4978" i="3"/>
  <c r="G4977" i="3"/>
  <c r="E4093" i="3"/>
  <c r="B4093" i="3"/>
  <c r="F4093" i="3"/>
  <c r="D4093" i="3"/>
  <c r="C4093" i="3"/>
  <c r="H4092" i="3"/>
  <c r="L4090" i="3"/>
  <c r="O4090" i="3" s="1"/>
  <c r="K4091" i="3" s="1"/>
  <c r="L4091" i="3"/>
  <c r="P4090" i="3"/>
  <c r="P4089" i="3"/>
  <c r="M4978" i="3" l="1"/>
  <c r="I4978" i="3"/>
  <c r="N4978" i="3"/>
  <c r="A4979" i="3"/>
  <c r="G4978" i="3"/>
  <c r="J4092" i="3"/>
  <c r="H4093" i="3"/>
  <c r="J4093" i="3" s="1"/>
  <c r="J4094" i="3"/>
  <c r="B4094" i="3"/>
  <c r="C4094" i="3"/>
  <c r="D4094" i="3"/>
  <c r="E4094" i="3"/>
  <c r="H4094" i="3"/>
  <c r="F4094" i="3"/>
  <c r="O4091" i="3"/>
  <c r="K4092" i="3" s="1"/>
  <c r="M4979" i="3" l="1"/>
  <c r="I4979" i="3"/>
  <c r="N4979" i="3"/>
  <c r="A4980" i="3"/>
  <c r="G4979" i="3"/>
  <c r="E4095" i="3"/>
  <c r="F4095" i="3"/>
  <c r="D4095" i="3"/>
  <c r="B4095" i="3"/>
  <c r="C4095" i="3"/>
  <c r="P4093" i="3"/>
  <c r="O4092" i="3"/>
  <c r="K4093" i="3" s="1"/>
  <c r="L4092" i="3"/>
  <c r="P4092" i="3"/>
  <c r="P4091" i="3"/>
  <c r="M4980" i="3" l="1"/>
  <c r="I4980" i="3"/>
  <c r="N4980" i="3"/>
  <c r="A4981" i="3"/>
  <c r="G4980" i="3"/>
  <c r="E4096" i="3"/>
  <c r="F4096" i="3"/>
  <c r="D4096" i="3"/>
  <c r="B4096" i="3"/>
  <c r="C4096" i="3"/>
  <c r="L4093" i="3"/>
  <c r="O4093" i="3" s="1"/>
  <c r="K4094" i="3" s="1"/>
  <c r="H4095" i="3"/>
  <c r="M4981" i="3" l="1"/>
  <c r="I4981" i="3"/>
  <c r="N4981" i="3"/>
  <c r="A4982" i="3"/>
  <c r="G4981" i="3"/>
  <c r="L4094" i="3"/>
  <c r="O4094" i="3" s="1"/>
  <c r="K4095" i="3" s="1"/>
  <c r="J4095" i="3"/>
  <c r="H4096" i="3"/>
  <c r="F4097" i="3"/>
  <c r="H4097" i="3"/>
  <c r="B4097" i="3"/>
  <c r="D4097" i="3"/>
  <c r="E4097" i="3"/>
  <c r="J4097" i="3" s="1"/>
  <c r="C4097" i="3"/>
  <c r="M4982" i="3" l="1"/>
  <c r="I4982" i="3"/>
  <c r="N4982" i="3"/>
  <c r="G4982" i="3"/>
  <c r="A4983" i="3"/>
  <c r="J4096" i="3"/>
  <c r="P4096" i="3" s="1"/>
  <c r="L4095" i="3"/>
  <c r="O4095" i="3" s="1"/>
  <c r="K4096" i="3" s="1"/>
  <c r="C4098" i="3"/>
  <c r="E4098" i="3"/>
  <c r="J4098" i="3" s="1"/>
  <c r="B4098" i="3"/>
  <c r="D4098" i="3"/>
  <c r="F4098" i="3"/>
  <c r="H4098" i="3"/>
  <c r="P4094" i="3"/>
  <c r="M4983" i="3" l="1"/>
  <c r="I4983" i="3"/>
  <c r="N4983" i="3"/>
  <c r="A4984" i="3"/>
  <c r="G4983" i="3"/>
  <c r="F4099" i="3"/>
  <c r="C4099" i="3"/>
  <c r="D4099" i="3"/>
  <c r="B4099" i="3"/>
  <c r="H4099" i="3"/>
  <c r="E4099" i="3"/>
  <c r="P4097" i="3"/>
  <c r="L4096" i="3"/>
  <c r="O4096" i="3" s="1"/>
  <c r="K4097" i="3" s="1"/>
  <c r="P4095" i="3"/>
  <c r="M4984" i="3" l="1"/>
  <c r="I4984" i="3"/>
  <c r="N4984" i="3"/>
  <c r="G4984" i="3"/>
  <c r="A4985" i="3"/>
  <c r="J4099" i="3"/>
  <c r="O4097" i="3"/>
  <c r="K4098" i="3" s="1"/>
  <c r="L4097" i="3"/>
  <c r="D4100" i="3"/>
  <c r="C4100" i="3"/>
  <c r="F4100" i="3"/>
  <c r="E4100" i="3"/>
  <c r="B4100" i="3"/>
  <c r="M4985" i="3" l="1"/>
  <c r="I4985" i="3"/>
  <c r="N4985" i="3"/>
  <c r="A4986" i="3"/>
  <c r="G4985" i="3"/>
  <c r="C4101" i="3"/>
  <c r="E4101" i="3"/>
  <c r="F4101" i="3"/>
  <c r="D4101" i="3"/>
  <c r="B4101" i="3"/>
  <c r="H4100" i="3"/>
  <c r="O4098" i="3"/>
  <c r="K4099" i="3" s="1"/>
  <c r="L4098" i="3"/>
  <c r="P4098" i="3"/>
  <c r="M4986" i="3" l="1"/>
  <c r="I4986" i="3"/>
  <c r="N4986" i="3"/>
  <c r="A4987" i="3"/>
  <c r="G4986" i="3"/>
  <c r="D4102" i="3"/>
  <c r="E4102" i="3"/>
  <c r="C4102" i="3"/>
  <c r="F4102" i="3"/>
  <c r="B4102" i="3"/>
  <c r="J4100" i="3"/>
  <c r="H4101" i="3"/>
  <c r="L4099" i="3"/>
  <c r="O4099" i="3" s="1"/>
  <c r="K4100" i="3" s="1"/>
  <c r="M4987" i="3" l="1"/>
  <c r="I4987" i="3"/>
  <c r="N4987" i="3"/>
  <c r="A4988" i="3"/>
  <c r="G4987" i="3"/>
  <c r="D4103" i="3"/>
  <c r="B4103" i="3"/>
  <c r="F4103" i="3"/>
  <c r="E4103" i="3"/>
  <c r="C4103" i="3"/>
  <c r="J4101" i="3"/>
  <c r="H4102" i="3"/>
  <c r="J4102" i="3"/>
  <c r="L4100" i="3"/>
  <c r="O4100" i="3" s="1"/>
  <c r="K4101" i="3" s="1"/>
  <c r="P4100" i="3"/>
  <c r="P4099" i="3"/>
  <c r="M4988" i="3" l="1"/>
  <c r="I4988" i="3"/>
  <c r="N4988" i="3"/>
  <c r="A4989" i="3"/>
  <c r="G4988" i="3"/>
  <c r="L4101" i="3"/>
  <c r="O4101" i="3" s="1"/>
  <c r="K4102" i="3" s="1"/>
  <c r="D4104" i="3"/>
  <c r="E4104" i="3"/>
  <c r="F4104" i="3"/>
  <c r="B4104" i="3"/>
  <c r="C4104" i="3"/>
  <c r="H4103" i="3"/>
  <c r="P4101" i="3"/>
  <c r="J4103" i="3"/>
  <c r="M4989" i="3" l="1"/>
  <c r="I4989" i="3"/>
  <c r="N4989" i="3"/>
  <c r="A4990" i="3"/>
  <c r="G4989" i="3"/>
  <c r="L4102" i="3"/>
  <c r="O4102" i="3" s="1"/>
  <c r="K4103" i="3" s="1"/>
  <c r="H4104" i="3"/>
  <c r="P4102" i="3"/>
  <c r="M4990" i="3" l="1"/>
  <c r="I4990" i="3"/>
  <c r="N4990" i="3"/>
  <c r="A4991" i="3"/>
  <c r="G4990" i="3"/>
  <c r="J4104" i="3"/>
  <c r="O4103" i="3"/>
  <c r="K4104" i="3" s="1"/>
  <c r="D4105" i="3"/>
  <c r="E4105" i="3"/>
  <c r="J4105" i="3" s="1"/>
  <c r="B4105" i="3"/>
  <c r="F4105" i="3"/>
  <c r="H4105" i="3"/>
  <c r="C4105" i="3"/>
  <c r="L4103" i="3"/>
  <c r="M4991" i="3" l="1"/>
  <c r="I4991" i="3"/>
  <c r="N4991" i="3"/>
  <c r="A4992" i="3"/>
  <c r="G4991" i="3"/>
  <c r="D4106" i="3"/>
  <c r="F4106" i="3"/>
  <c r="E4106" i="3"/>
  <c r="C4106" i="3"/>
  <c r="B4106" i="3"/>
  <c r="P4104" i="3"/>
  <c r="P4103" i="3"/>
  <c r="L4104" i="3"/>
  <c r="O4104" i="3" s="1"/>
  <c r="K4105" i="3" s="1"/>
  <c r="M4992" i="3" l="1"/>
  <c r="I4992" i="3"/>
  <c r="N4992" i="3"/>
  <c r="A4993" i="3"/>
  <c r="G4992" i="3"/>
  <c r="C4107" i="3"/>
  <c r="F4107" i="3"/>
  <c r="D4107" i="3"/>
  <c r="B4107" i="3"/>
  <c r="H4107" i="3" s="1"/>
  <c r="E4107" i="3"/>
  <c r="L4105" i="3"/>
  <c r="O4105" i="3" s="1"/>
  <c r="K4106" i="3" s="1"/>
  <c r="H4106" i="3"/>
  <c r="J4106" i="3" s="1"/>
  <c r="M4993" i="3" l="1"/>
  <c r="I4993" i="3"/>
  <c r="N4993" i="3"/>
  <c r="A4994" i="3"/>
  <c r="G4993" i="3"/>
  <c r="J4107" i="3"/>
  <c r="O4106" i="3"/>
  <c r="K4107" i="3" s="1"/>
  <c r="P4105" i="3"/>
  <c r="P4106" i="3"/>
  <c r="L4106" i="3"/>
  <c r="M4994" i="3" l="1"/>
  <c r="I4994" i="3"/>
  <c r="N4994" i="3"/>
  <c r="A4995" i="3"/>
  <c r="G4994" i="3"/>
  <c r="B4108" i="3"/>
  <c r="E4108" i="3"/>
  <c r="C4108" i="3"/>
  <c r="F4108" i="3"/>
  <c r="D4108" i="3"/>
  <c r="H4108" i="3"/>
  <c r="L4107" i="3"/>
  <c r="O4107" i="3" s="1"/>
  <c r="K4108" i="3" s="1"/>
  <c r="M4995" i="3" l="1"/>
  <c r="I4995" i="3"/>
  <c r="N4995" i="3"/>
  <c r="A4996" i="3"/>
  <c r="G4995" i="3"/>
  <c r="E4109" i="3"/>
  <c r="B4109" i="3"/>
  <c r="F4109" i="3"/>
  <c r="D4109" i="3"/>
  <c r="C4109" i="3"/>
  <c r="J4108" i="3"/>
  <c r="M4996" i="3" l="1"/>
  <c r="I4996" i="3"/>
  <c r="N4996" i="3"/>
  <c r="A4997" i="3"/>
  <c r="G4996" i="3"/>
  <c r="C4110" i="3"/>
  <c r="B4110" i="3"/>
  <c r="F4110" i="3"/>
  <c r="D4110" i="3"/>
  <c r="E4110" i="3"/>
  <c r="J4110" i="3" s="1"/>
  <c r="H4110" i="3"/>
  <c r="P4107" i="3"/>
  <c r="H4109" i="3"/>
  <c r="K4109" i="3"/>
  <c r="L4108" i="3"/>
  <c r="O4108" i="3" s="1"/>
  <c r="M4997" i="3" l="1"/>
  <c r="I4997" i="3"/>
  <c r="N4997" i="3"/>
  <c r="A4998" i="3"/>
  <c r="G4997" i="3"/>
  <c r="C4111" i="3"/>
  <c r="F4111" i="3"/>
  <c r="H4111" i="3"/>
  <c r="D4111" i="3"/>
  <c r="B4111" i="3"/>
  <c r="E4111" i="3"/>
  <c r="J4111" i="3" s="1"/>
  <c r="L4109" i="3"/>
  <c r="O4109" i="3" s="1"/>
  <c r="K4110" i="3" s="1"/>
  <c r="J4109" i="3"/>
  <c r="M4998" i="3" l="1"/>
  <c r="I4998" i="3"/>
  <c r="N4998" i="3"/>
  <c r="A4999" i="3"/>
  <c r="G4998" i="3"/>
  <c r="P4110" i="3"/>
  <c r="D4112" i="3"/>
  <c r="C4112" i="3"/>
  <c r="E4112" i="3"/>
  <c r="F4112" i="3"/>
  <c r="B4112" i="3"/>
  <c r="H4112" i="3" s="1"/>
  <c r="L4110" i="3"/>
  <c r="O4110" i="3" s="1"/>
  <c r="K4111" i="3" s="1"/>
  <c r="P4109" i="3"/>
  <c r="P4108" i="3"/>
  <c r="M4999" i="3" l="1"/>
  <c r="I4999" i="3"/>
  <c r="N4999" i="3"/>
  <c r="A5000" i="3"/>
  <c r="G4999" i="3"/>
  <c r="L4111" i="3"/>
  <c r="O4111" i="3" s="1"/>
  <c r="K4112" i="3" s="1"/>
  <c r="J4112" i="3"/>
  <c r="M5000" i="3" l="1"/>
  <c r="I5000" i="3"/>
  <c r="N5000" i="3"/>
  <c r="A5001" i="3"/>
  <c r="G5000" i="3"/>
  <c r="F4113" i="3"/>
  <c r="D4113" i="3"/>
  <c r="B4113" i="3"/>
  <c r="C4113" i="3"/>
  <c r="E4113" i="3"/>
  <c r="P4111" i="3"/>
  <c r="L4112" i="3"/>
  <c r="O4112" i="3" s="1"/>
  <c r="K4113" i="3" s="1"/>
  <c r="M5001" i="3" l="1"/>
  <c r="I5001" i="3"/>
  <c r="N5001" i="3"/>
  <c r="A5002" i="3"/>
  <c r="G5001" i="3"/>
  <c r="E4114" i="3"/>
  <c r="F4114" i="3"/>
  <c r="C4114" i="3"/>
  <c r="B4114" i="3"/>
  <c r="D4114" i="3"/>
  <c r="H4113" i="3"/>
  <c r="M5002" i="3" l="1"/>
  <c r="I5002" i="3"/>
  <c r="N5002" i="3"/>
  <c r="A5003" i="3"/>
  <c r="G5002" i="3"/>
  <c r="J4113" i="3"/>
  <c r="L4113" i="3"/>
  <c r="O4113" i="3" s="1"/>
  <c r="E4115" i="3"/>
  <c r="B4115" i="3"/>
  <c r="F4115" i="3"/>
  <c r="C4115" i="3"/>
  <c r="D4115" i="3"/>
  <c r="J4114" i="3"/>
  <c r="K4114" i="3"/>
  <c r="H4114" i="3"/>
  <c r="M5003" i="3" l="1"/>
  <c r="I5003" i="3"/>
  <c r="N5003" i="3"/>
  <c r="A5004" i="3"/>
  <c r="G5003" i="3"/>
  <c r="D4116" i="3"/>
  <c r="F4116" i="3"/>
  <c r="B4116" i="3"/>
  <c r="E4116" i="3"/>
  <c r="C4116" i="3"/>
  <c r="L4114" i="3"/>
  <c r="O4114" i="3" s="1"/>
  <c r="K4115" i="3" s="1"/>
  <c r="H4115" i="3"/>
  <c r="P4113" i="3"/>
  <c r="P4112" i="3"/>
  <c r="M5004" i="3" l="1"/>
  <c r="I5004" i="3"/>
  <c r="N5004" i="3"/>
  <c r="A5005" i="3"/>
  <c r="G5004" i="3"/>
  <c r="J4115" i="3"/>
  <c r="L4115" i="3"/>
  <c r="O4115" i="3" s="1"/>
  <c r="K4116" i="3" s="1"/>
  <c r="H4116" i="3"/>
  <c r="C4117" i="3"/>
  <c r="D4117" i="3"/>
  <c r="E4117" i="3"/>
  <c r="B4117" i="3"/>
  <c r="H4117" i="3" s="1"/>
  <c r="F4117" i="3"/>
  <c r="J4116" i="3"/>
  <c r="M5005" i="3" l="1"/>
  <c r="I5005" i="3"/>
  <c r="N5005" i="3"/>
  <c r="A5006" i="3"/>
  <c r="G5005" i="3"/>
  <c r="P4115" i="3"/>
  <c r="P4114" i="3"/>
  <c r="L4116" i="3"/>
  <c r="O4116" i="3" s="1"/>
  <c r="K4117" i="3" s="1"/>
  <c r="M5006" i="3" l="1"/>
  <c r="I5006" i="3"/>
  <c r="N5006" i="3"/>
  <c r="A5007" i="3"/>
  <c r="G5006" i="3"/>
  <c r="J4117" i="3"/>
  <c r="D4118" i="3"/>
  <c r="F4118" i="3"/>
  <c r="E4118" i="3"/>
  <c r="B4118" i="3"/>
  <c r="H4118" i="3" s="1"/>
  <c r="C4118" i="3"/>
  <c r="M5007" i="3" l="1"/>
  <c r="I5007" i="3"/>
  <c r="N5007" i="3"/>
  <c r="A5008" i="3"/>
  <c r="G5007" i="3"/>
  <c r="J4118" i="3"/>
  <c r="L4117" i="3"/>
  <c r="O4117" i="3" s="1"/>
  <c r="K4118" i="3" s="1"/>
  <c r="P4117" i="3"/>
  <c r="P4116" i="3"/>
  <c r="M5008" i="3" l="1"/>
  <c r="I5008" i="3"/>
  <c r="N5008" i="3"/>
  <c r="A5009" i="3"/>
  <c r="G5008" i="3"/>
  <c r="L4118" i="3"/>
  <c r="O4118" i="3" s="1"/>
  <c r="C4119" i="3"/>
  <c r="D4119" i="3"/>
  <c r="E4119" i="3"/>
  <c r="F4119" i="3"/>
  <c r="B4119" i="3"/>
  <c r="M5009" i="3" l="1"/>
  <c r="I5009" i="3"/>
  <c r="N5009" i="3"/>
  <c r="A5010" i="3"/>
  <c r="G5009" i="3"/>
  <c r="E4120" i="3"/>
  <c r="B4120" i="3"/>
  <c r="D4120" i="3"/>
  <c r="F4120" i="3"/>
  <c r="C4120" i="3"/>
  <c r="K4119" i="3"/>
  <c r="H4119" i="3"/>
  <c r="J4119" i="3"/>
  <c r="M5010" i="3" l="1"/>
  <c r="I5010" i="3"/>
  <c r="N5010" i="3"/>
  <c r="A5011" i="3"/>
  <c r="G5010" i="3"/>
  <c r="C4121" i="3"/>
  <c r="D4121" i="3"/>
  <c r="F4121" i="3"/>
  <c r="B4121" i="3"/>
  <c r="E4121" i="3"/>
  <c r="H4120" i="3"/>
  <c r="J4120" i="3" s="1"/>
  <c r="P4119" i="3"/>
  <c r="P4118" i="3"/>
  <c r="L4119" i="3"/>
  <c r="O4119" i="3" s="1"/>
  <c r="K4120" i="3" s="1"/>
  <c r="M5011" i="3" l="1"/>
  <c r="I5011" i="3"/>
  <c r="N5011" i="3"/>
  <c r="A5012" i="3"/>
  <c r="G5011" i="3"/>
  <c r="B4122" i="3"/>
  <c r="F4122" i="3"/>
  <c r="E4122" i="3"/>
  <c r="C4122" i="3"/>
  <c r="D4122" i="3"/>
  <c r="H4121" i="3"/>
  <c r="L4120" i="3"/>
  <c r="O4120" i="3" s="1"/>
  <c r="K4121" i="3" s="1"/>
  <c r="M5012" i="3" l="1"/>
  <c r="I5012" i="3"/>
  <c r="N5012" i="3"/>
  <c r="A5013" i="3"/>
  <c r="G5012" i="3"/>
  <c r="J4121" i="3"/>
  <c r="L4121" i="3"/>
  <c r="H4122" i="3"/>
  <c r="C4123" i="3"/>
  <c r="E4123" i="3"/>
  <c r="F4123" i="3"/>
  <c r="B4123" i="3"/>
  <c r="D4123" i="3"/>
  <c r="O4121" i="3"/>
  <c r="K4122" i="3" s="1"/>
  <c r="M5013" i="3" l="1"/>
  <c r="I5013" i="3"/>
  <c r="N5013" i="3"/>
  <c r="A5014" i="3"/>
  <c r="G5013" i="3"/>
  <c r="J4122" i="3"/>
  <c r="H4123" i="3"/>
  <c r="B4124" i="3"/>
  <c r="D4124" i="3"/>
  <c r="E4124" i="3"/>
  <c r="C4124" i="3"/>
  <c r="F4124" i="3"/>
  <c r="P4121" i="3"/>
  <c r="P4120" i="3"/>
  <c r="M5014" i="3" l="1"/>
  <c r="I5014" i="3"/>
  <c r="N5014" i="3"/>
  <c r="A5015" i="3"/>
  <c r="G5014" i="3"/>
  <c r="J4123" i="3"/>
  <c r="F4125" i="3"/>
  <c r="E4125" i="3"/>
  <c r="D4125" i="3"/>
  <c r="C4125" i="3"/>
  <c r="B4125" i="3"/>
  <c r="H4124" i="3"/>
  <c r="J4124" i="3" s="1"/>
  <c r="L4122" i="3"/>
  <c r="O4122" i="3" s="1"/>
  <c r="K4123" i="3" s="1"/>
  <c r="M5015" i="3" l="1"/>
  <c r="I5015" i="3"/>
  <c r="N5015" i="3"/>
  <c r="A5016" i="3"/>
  <c r="G5015" i="3"/>
  <c r="D4126" i="3"/>
  <c r="E4126" i="3"/>
  <c r="F4126" i="3"/>
  <c r="C4126" i="3"/>
  <c r="B4126" i="3"/>
  <c r="P4123" i="3"/>
  <c r="H4125" i="3"/>
  <c r="L4123" i="3"/>
  <c r="O4123" i="3" s="1"/>
  <c r="K4124" i="3" s="1"/>
  <c r="J4125" i="3"/>
  <c r="P4122" i="3"/>
  <c r="M5016" i="3" l="1"/>
  <c r="I5016" i="3"/>
  <c r="N5016" i="3"/>
  <c r="A5017" i="3"/>
  <c r="G5016" i="3"/>
  <c r="L4124" i="3"/>
  <c r="O4124" i="3" s="1"/>
  <c r="K4125" i="3" s="1"/>
  <c r="D4127" i="3"/>
  <c r="F4127" i="3"/>
  <c r="E4127" i="3"/>
  <c r="B4127" i="3"/>
  <c r="C4127" i="3"/>
  <c r="H4126" i="3"/>
  <c r="P4124" i="3"/>
  <c r="M5017" i="3" l="1"/>
  <c r="I5017" i="3"/>
  <c r="N5017" i="3"/>
  <c r="A5018" i="3"/>
  <c r="G5017" i="3"/>
  <c r="L4125" i="3"/>
  <c r="O4125" i="3" s="1"/>
  <c r="K4126" i="3" s="1"/>
  <c r="J4126" i="3"/>
  <c r="H4127" i="3"/>
  <c r="M5018" i="3" l="1"/>
  <c r="I5018" i="3"/>
  <c r="N5018" i="3"/>
  <c r="A5019" i="3"/>
  <c r="G5018" i="3"/>
  <c r="L4126" i="3"/>
  <c r="O4126" i="3" s="1"/>
  <c r="K4127" i="3" s="1"/>
  <c r="J4127" i="3"/>
  <c r="C4128" i="3"/>
  <c r="E4128" i="3"/>
  <c r="D4128" i="3"/>
  <c r="H4128" i="3"/>
  <c r="F4128" i="3"/>
  <c r="B4128" i="3"/>
  <c r="P4126" i="3"/>
  <c r="P4125" i="3"/>
  <c r="M5019" i="3" l="1"/>
  <c r="I5019" i="3"/>
  <c r="N5019" i="3"/>
  <c r="A5020" i="3"/>
  <c r="G5019" i="3"/>
  <c r="D4129" i="3"/>
  <c r="B4129" i="3"/>
  <c r="F4129" i="3"/>
  <c r="C4129" i="3"/>
  <c r="H4129" i="3"/>
  <c r="E4129" i="3"/>
  <c r="J4128" i="3"/>
  <c r="L4127" i="3"/>
  <c r="O4127" i="3" s="1"/>
  <c r="K4128" i="3" s="1"/>
  <c r="P4127" i="3"/>
  <c r="M5020" i="3" l="1"/>
  <c r="I5020" i="3"/>
  <c r="N5020" i="3"/>
  <c r="A5021" i="3"/>
  <c r="G5020" i="3"/>
  <c r="L4128" i="3"/>
  <c r="O4128" i="3" s="1"/>
  <c r="K4129" i="3" s="1"/>
  <c r="C4130" i="3"/>
  <c r="B4130" i="3"/>
  <c r="D4130" i="3"/>
  <c r="F4130" i="3"/>
  <c r="E4130" i="3"/>
  <c r="J4129" i="3"/>
  <c r="M5021" i="3" l="1"/>
  <c r="I5021" i="3"/>
  <c r="N5021" i="3"/>
  <c r="A5022" i="3"/>
  <c r="G5021" i="3"/>
  <c r="P4128" i="3"/>
  <c r="H4130" i="3"/>
  <c r="L4129" i="3"/>
  <c r="O4129" i="3" s="1"/>
  <c r="K4130" i="3" s="1"/>
  <c r="M5022" i="3" l="1"/>
  <c r="I5022" i="3"/>
  <c r="N5022" i="3"/>
  <c r="A5023" i="3"/>
  <c r="G5022" i="3"/>
  <c r="J4130" i="3"/>
  <c r="L4130" i="3"/>
  <c r="O4130" i="3" s="1"/>
  <c r="D4131" i="3"/>
  <c r="B4131" i="3"/>
  <c r="F4131" i="3"/>
  <c r="E4131" i="3"/>
  <c r="C4131" i="3"/>
  <c r="M5023" i="3" l="1"/>
  <c r="I5023" i="3"/>
  <c r="N5023" i="3"/>
  <c r="A5024" i="3"/>
  <c r="G5023" i="3"/>
  <c r="F4132" i="3"/>
  <c r="C4132" i="3"/>
  <c r="B4132" i="3"/>
  <c r="E4132" i="3"/>
  <c r="D4132" i="3"/>
  <c r="K4131" i="3"/>
  <c r="H4131" i="3"/>
  <c r="P4129" i="3"/>
  <c r="M5024" i="3" l="1"/>
  <c r="I5024" i="3"/>
  <c r="N5024" i="3"/>
  <c r="A5025" i="3"/>
  <c r="G5024" i="3"/>
  <c r="J4131" i="3"/>
  <c r="L4131" i="3"/>
  <c r="D4133" i="3"/>
  <c r="C4133" i="3"/>
  <c r="F4133" i="3"/>
  <c r="B4133" i="3"/>
  <c r="E4133" i="3"/>
  <c r="H4132" i="3"/>
  <c r="O4131" i="3"/>
  <c r="K4132" i="3" s="1"/>
  <c r="M5025" i="3" l="1"/>
  <c r="I5025" i="3"/>
  <c r="N5025" i="3"/>
  <c r="A5026" i="3"/>
  <c r="G5025" i="3"/>
  <c r="B4134" i="3"/>
  <c r="D4134" i="3"/>
  <c r="C4134" i="3"/>
  <c r="E4134" i="3"/>
  <c r="F4134" i="3"/>
  <c r="J4132" i="3"/>
  <c r="H4133" i="3"/>
  <c r="P4131" i="3"/>
  <c r="P4130" i="3"/>
  <c r="M5026" i="3" l="1"/>
  <c r="I5026" i="3"/>
  <c r="N5026" i="3"/>
  <c r="A5027" i="3"/>
  <c r="G5026" i="3"/>
  <c r="J4133" i="3"/>
  <c r="H4134" i="3"/>
  <c r="F4135" i="3"/>
  <c r="C4135" i="3"/>
  <c r="D4135" i="3"/>
  <c r="B4135" i="3"/>
  <c r="E4135" i="3"/>
  <c r="L4132" i="3"/>
  <c r="O4132" i="3" s="1"/>
  <c r="K4133" i="3" s="1"/>
  <c r="P4132" i="3"/>
  <c r="M5027" i="3" l="1"/>
  <c r="I5027" i="3"/>
  <c r="N5027" i="3"/>
  <c r="G5027" i="3"/>
  <c r="A5028" i="3"/>
  <c r="J4134" i="3"/>
  <c r="H4135" i="3"/>
  <c r="C4136" i="3"/>
  <c r="F4136" i="3"/>
  <c r="D4136" i="3"/>
  <c r="E4136" i="3"/>
  <c r="B4136" i="3"/>
  <c r="J4135" i="3"/>
  <c r="O4133" i="3"/>
  <c r="K4134" i="3" s="1"/>
  <c r="P4133" i="3"/>
  <c r="L4133" i="3"/>
  <c r="M5028" i="3" l="1"/>
  <c r="I5028" i="3"/>
  <c r="N5028" i="3"/>
  <c r="A5029" i="3"/>
  <c r="G5028" i="3"/>
  <c r="B4137" i="3"/>
  <c r="E4137" i="3"/>
  <c r="C4137" i="3"/>
  <c r="F4137" i="3"/>
  <c r="D4137" i="3"/>
  <c r="H4136" i="3"/>
  <c r="P4134" i="3"/>
  <c r="L4134" i="3"/>
  <c r="O4134" i="3" s="1"/>
  <c r="K4135" i="3" s="1"/>
  <c r="M5029" i="3" l="1"/>
  <c r="I5029" i="3"/>
  <c r="N5029" i="3"/>
  <c r="A5030" i="3"/>
  <c r="G5029" i="3"/>
  <c r="J4136" i="3"/>
  <c r="H4137" i="3"/>
  <c r="L4135" i="3"/>
  <c r="O4135" i="3" s="1"/>
  <c r="K4136" i="3" s="1"/>
  <c r="J4137" i="3"/>
  <c r="M5030" i="3" l="1"/>
  <c r="I5030" i="3"/>
  <c r="N5030" i="3"/>
  <c r="A5031" i="3"/>
  <c r="G5030" i="3"/>
  <c r="D4138" i="3"/>
  <c r="F4138" i="3"/>
  <c r="B4138" i="3"/>
  <c r="C4138" i="3"/>
  <c r="E4138" i="3"/>
  <c r="L4136" i="3"/>
  <c r="O4136" i="3" s="1"/>
  <c r="K4137" i="3" s="1"/>
  <c r="P4136" i="3"/>
  <c r="P4135" i="3"/>
  <c r="M5031" i="3" l="1"/>
  <c r="I5031" i="3"/>
  <c r="N5031" i="3"/>
  <c r="A5032" i="3"/>
  <c r="G5031" i="3"/>
  <c r="L4137" i="3"/>
  <c r="O4137" i="3" s="1"/>
  <c r="K4138" i="3" s="1"/>
  <c r="H4138" i="3"/>
  <c r="M5032" i="3" l="1"/>
  <c r="I5032" i="3"/>
  <c r="N5032" i="3"/>
  <c r="A5033" i="3"/>
  <c r="G5032" i="3"/>
  <c r="J4138" i="3"/>
  <c r="L4138" i="3"/>
  <c r="O4138" i="3"/>
  <c r="D4139" i="3"/>
  <c r="B4139" i="3"/>
  <c r="C4139" i="3"/>
  <c r="E4139" i="3"/>
  <c r="F4139" i="3"/>
  <c r="M5033" i="3" l="1"/>
  <c r="I5033" i="3"/>
  <c r="N5033" i="3"/>
  <c r="A5034" i="3"/>
  <c r="G5033" i="3"/>
  <c r="B4140" i="3"/>
  <c r="F4140" i="3"/>
  <c r="D4140" i="3"/>
  <c r="E4140" i="3"/>
  <c r="C4140" i="3"/>
  <c r="J4139" i="3"/>
  <c r="H4139" i="3"/>
  <c r="K4139" i="3"/>
  <c r="P4137" i="3"/>
  <c r="M5034" i="3" l="1"/>
  <c r="I5034" i="3"/>
  <c r="N5034" i="3"/>
  <c r="A5035" i="3"/>
  <c r="G5034" i="3"/>
  <c r="C4141" i="3"/>
  <c r="F4141" i="3"/>
  <c r="D4141" i="3"/>
  <c r="B4141" i="3"/>
  <c r="E4141" i="3"/>
  <c r="L4139" i="3"/>
  <c r="O4139" i="3"/>
  <c r="K4140" i="3" s="1"/>
  <c r="P4138" i="3"/>
  <c r="H4140" i="3"/>
  <c r="M5035" i="3" l="1"/>
  <c r="I5035" i="3"/>
  <c r="N5035" i="3"/>
  <c r="A5036" i="3"/>
  <c r="G5035" i="3"/>
  <c r="B4142" i="3"/>
  <c r="C4142" i="3"/>
  <c r="F4142" i="3"/>
  <c r="D4142" i="3"/>
  <c r="E4142" i="3"/>
  <c r="J4140" i="3"/>
  <c r="H4141" i="3"/>
  <c r="M5036" i="3" l="1"/>
  <c r="I5036" i="3"/>
  <c r="N5036" i="3"/>
  <c r="A5037" i="3"/>
  <c r="G5036" i="3"/>
  <c r="J4141" i="3"/>
  <c r="H4142" i="3"/>
  <c r="J4142" i="3" s="1"/>
  <c r="C4143" i="3"/>
  <c r="E4143" i="3"/>
  <c r="D4143" i="3"/>
  <c r="B4143" i="3"/>
  <c r="F4143" i="3"/>
  <c r="L4140" i="3"/>
  <c r="O4140" i="3" s="1"/>
  <c r="K4141" i="3" s="1"/>
  <c r="P4140" i="3"/>
  <c r="P4139" i="3"/>
  <c r="M5037" i="3" l="1"/>
  <c r="I5037" i="3"/>
  <c r="N5037" i="3"/>
  <c r="A5038" i="3"/>
  <c r="G5037" i="3"/>
  <c r="F4144" i="3"/>
  <c r="D4144" i="3"/>
  <c r="B4144" i="3"/>
  <c r="C4144" i="3"/>
  <c r="E4144" i="3"/>
  <c r="O4141" i="3"/>
  <c r="K4142" i="3" s="1"/>
  <c r="H4143" i="3"/>
  <c r="L4141" i="3"/>
  <c r="L4142" i="3"/>
  <c r="P4141" i="3"/>
  <c r="M5038" i="3" l="1"/>
  <c r="I5038" i="3"/>
  <c r="N5038" i="3"/>
  <c r="A5039" i="3"/>
  <c r="G5038" i="3"/>
  <c r="F4145" i="3"/>
  <c r="D4145" i="3"/>
  <c r="B4145" i="3"/>
  <c r="C4145" i="3"/>
  <c r="E4145" i="3"/>
  <c r="J4143" i="3"/>
  <c r="H4144" i="3"/>
  <c r="O4142" i="3"/>
  <c r="K4143" i="3" s="1"/>
  <c r="J4144" i="3"/>
  <c r="M5039" i="3" l="1"/>
  <c r="I5039" i="3"/>
  <c r="N5039" i="3"/>
  <c r="A5040" i="3"/>
  <c r="G5039" i="3"/>
  <c r="E4146" i="3"/>
  <c r="C4146" i="3"/>
  <c r="F4146" i="3"/>
  <c r="D4146" i="3"/>
  <c r="B4146" i="3"/>
  <c r="L4143" i="3"/>
  <c r="O4143" i="3" s="1"/>
  <c r="K4144" i="3" s="1"/>
  <c r="J4145" i="3"/>
  <c r="P4144" i="3" s="1"/>
  <c r="H4145" i="3"/>
  <c r="P4143" i="3"/>
  <c r="P4142" i="3"/>
  <c r="M5040" i="3" l="1"/>
  <c r="I5040" i="3"/>
  <c r="N5040" i="3"/>
  <c r="A5041" i="3"/>
  <c r="G5040" i="3"/>
  <c r="L4144" i="3"/>
  <c r="O4144" i="3" s="1"/>
  <c r="K4145" i="3" s="1"/>
  <c r="E4147" i="3"/>
  <c r="F4147" i="3"/>
  <c r="D4147" i="3"/>
  <c r="B4147" i="3"/>
  <c r="C4147" i="3"/>
  <c r="H4146" i="3"/>
  <c r="M5041" i="3" l="1"/>
  <c r="I5041" i="3"/>
  <c r="N5041" i="3"/>
  <c r="A5042" i="3"/>
  <c r="G5041" i="3"/>
  <c r="J4146" i="3"/>
  <c r="L4145" i="3"/>
  <c r="O4145" i="3" s="1"/>
  <c r="K4146" i="3" s="1"/>
  <c r="H4147" i="3"/>
  <c r="J4147" i="3" s="1"/>
  <c r="M5042" i="3" l="1"/>
  <c r="I5042" i="3"/>
  <c r="N5042" i="3"/>
  <c r="A5043" i="3"/>
  <c r="G5042" i="3"/>
  <c r="F4148" i="3"/>
  <c r="D4148" i="3"/>
  <c r="E4148" i="3"/>
  <c r="B4148" i="3"/>
  <c r="C4148" i="3"/>
  <c r="L4146" i="3"/>
  <c r="O4146" i="3" s="1"/>
  <c r="K4147" i="3" s="1"/>
  <c r="P4146" i="3"/>
  <c r="P4145" i="3"/>
  <c r="M5043" i="3" l="1"/>
  <c r="I5043" i="3"/>
  <c r="N5043" i="3"/>
  <c r="A5044" i="3"/>
  <c r="G5043" i="3"/>
  <c r="B4149" i="3"/>
  <c r="C4149" i="3"/>
  <c r="D4149" i="3"/>
  <c r="E4149" i="3"/>
  <c r="F4149" i="3"/>
  <c r="H4148" i="3"/>
  <c r="L4147" i="3"/>
  <c r="O4147" i="3" s="1"/>
  <c r="K4148" i="3" s="1"/>
  <c r="M5044" i="3" l="1"/>
  <c r="I5044" i="3"/>
  <c r="N5044" i="3"/>
  <c r="A5045" i="3"/>
  <c r="G5044" i="3"/>
  <c r="J4148" i="3"/>
  <c r="H4149" i="3"/>
  <c r="L4148" i="3"/>
  <c r="C4150" i="3"/>
  <c r="B4150" i="3"/>
  <c r="D4150" i="3"/>
  <c r="E4150" i="3"/>
  <c r="F4150" i="3"/>
  <c r="O4148" i="3"/>
  <c r="K4149" i="3" s="1"/>
  <c r="J4149" i="3"/>
  <c r="M5045" i="3" l="1"/>
  <c r="I5045" i="3"/>
  <c r="N5045" i="3"/>
  <c r="A5046" i="3"/>
  <c r="G5045" i="3"/>
  <c r="C4151" i="3"/>
  <c r="B4151" i="3"/>
  <c r="E4151" i="3"/>
  <c r="D4151" i="3"/>
  <c r="F4151" i="3"/>
  <c r="J4150" i="3"/>
  <c r="P4149" i="3" s="1"/>
  <c r="H4150" i="3"/>
  <c r="P4148" i="3"/>
  <c r="P4147" i="3"/>
  <c r="L4149" i="3"/>
  <c r="O4149" i="3" s="1"/>
  <c r="K4150" i="3" s="1"/>
  <c r="M5046" i="3" l="1"/>
  <c r="I5046" i="3"/>
  <c r="N5046" i="3"/>
  <c r="G5046" i="3"/>
  <c r="A5047" i="3"/>
  <c r="E4152" i="3"/>
  <c r="D4152" i="3"/>
  <c r="B4152" i="3"/>
  <c r="C4152" i="3"/>
  <c r="F4152" i="3"/>
  <c r="H4151" i="3"/>
  <c r="M5047" i="3" l="1"/>
  <c r="I5047" i="3"/>
  <c r="N5047" i="3"/>
  <c r="A5048" i="3"/>
  <c r="G5047" i="3"/>
  <c r="B4153" i="3"/>
  <c r="C4153" i="3"/>
  <c r="E4153" i="3"/>
  <c r="D4153" i="3"/>
  <c r="F4153" i="3"/>
  <c r="J4151" i="3"/>
  <c r="H4152" i="3"/>
  <c r="J4152" i="3" s="1"/>
  <c r="L4150" i="3"/>
  <c r="O4150" i="3" s="1"/>
  <c r="K4151" i="3" s="1"/>
  <c r="M5048" i="3" l="1"/>
  <c r="I5048" i="3"/>
  <c r="N5048" i="3"/>
  <c r="A5049" i="3"/>
  <c r="G5048" i="3"/>
  <c r="B4154" i="3"/>
  <c r="C4154" i="3"/>
  <c r="F4154" i="3"/>
  <c r="D4154" i="3"/>
  <c r="E4154" i="3"/>
  <c r="P4151" i="3"/>
  <c r="P4150" i="3"/>
  <c r="H4153" i="3"/>
  <c r="L4151" i="3"/>
  <c r="O4151" i="3" s="1"/>
  <c r="K4152" i="3" s="1"/>
  <c r="M5049" i="3" l="1"/>
  <c r="I5049" i="3"/>
  <c r="N5049" i="3"/>
  <c r="A5050" i="3"/>
  <c r="G5049" i="3"/>
  <c r="J4153" i="3"/>
  <c r="H4154" i="3"/>
  <c r="B4155" i="3"/>
  <c r="D4155" i="3"/>
  <c r="C4155" i="3"/>
  <c r="E4155" i="3"/>
  <c r="F4155" i="3"/>
  <c r="L4152" i="3"/>
  <c r="O4152" i="3" s="1"/>
  <c r="K4153" i="3" s="1"/>
  <c r="M5050" i="3" l="1"/>
  <c r="I5050" i="3"/>
  <c r="N5050" i="3"/>
  <c r="A5051" i="3"/>
  <c r="G5050" i="3"/>
  <c r="J4154" i="3"/>
  <c r="H4155" i="3"/>
  <c r="L4153" i="3"/>
  <c r="O4153" i="3" s="1"/>
  <c r="K4154" i="3" s="1"/>
  <c r="B4156" i="3"/>
  <c r="F4156" i="3"/>
  <c r="C4156" i="3"/>
  <c r="E4156" i="3"/>
  <c r="D4156" i="3"/>
  <c r="P4153" i="3"/>
  <c r="P4152" i="3"/>
  <c r="J4155" i="3"/>
  <c r="M5051" i="3" l="1"/>
  <c r="I5051" i="3"/>
  <c r="N5051" i="3"/>
  <c r="A5052" i="3"/>
  <c r="G5051" i="3"/>
  <c r="F4157" i="3"/>
  <c r="D4157" i="3"/>
  <c r="B4157" i="3"/>
  <c r="C4157" i="3"/>
  <c r="E4157" i="3"/>
  <c r="P4154" i="3"/>
  <c r="H4156" i="3"/>
  <c r="L4154" i="3"/>
  <c r="O4154" i="3" s="1"/>
  <c r="K4155" i="3" s="1"/>
  <c r="M5052" i="3" l="1"/>
  <c r="I5052" i="3"/>
  <c r="N5052" i="3"/>
  <c r="A5053" i="3"/>
  <c r="G5052" i="3"/>
  <c r="J4156" i="3"/>
  <c r="C4158" i="3"/>
  <c r="D4158" i="3"/>
  <c r="E4158" i="3"/>
  <c r="B4158" i="3"/>
  <c r="F4158" i="3"/>
  <c r="H4157" i="3"/>
  <c r="L4155" i="3"/>
  <c r="O4155" i="3" s="1"/>
  <c r="K4156" i="3" s="1"/>
  <c r="M5053" i="3" l="1"/>
  <c r="I5053" i="3"/>
  <c r="N5053" i="3"/>
  <c r="A5054" i="3"/>
  <c r="G5053" i="3"/>
  <c r="L4156" i="3"/>
  <c r="O4156" i="3" s="1"/>
  <c r="K4157" i="3" s="1"/>
  <c r="J4157" i="3"/>
  <c r="H4158" i="3"/>
  <c r="P4156" i="3"/>
  <c r="P4155" i="3"/>
  <c r="M5054" i="3" l="1"/>
  <c r="I5054" i="3"/>
  <c r="N5054" i="3"/>
  <c r="A5055" i="3"/>
  <c r="G5054" i="3"/>
  <c r="J4158" i="3"/>
  <c r="C4159" i="3"/>
  <c r="D4159" i="3"/>
  <c r="F4159" i="3"/>
  <c r="E4159" i="3"/>
  <c r="B4159" i="3"/>
  <c r="L4157" i="3"/>
  <c r="O4157" i="3" s="1"/>
  <c r="K4158" i="3" s="1"/>
  <c r="P4157" i="3"/>
  <c r="M5055" i="3" l="1"/>
  <c r="I5055" i="3"/>
  <c r="N5055" i="3"/>
  <c r="A5056" i="3"/>
  <c r="G5055" i="3"/>
  <c r="D4160" i="3"/>
  <c r="B4160" i="3"/>
  <c r="H4160" i="3" s="1"/>
  <c r="C4160" i="3"/>
  <c r="F4160" i="3"/>
  <c r="E4160" i="3"/>
  <c r="H4159" i="3"/>
  <c r="J4159" i="3"/>
  <c r="L4158" i="3"/>
  <c r="O4158" i="3" s="1"/>
  <c r="K4159" i="3" s="1"/>
  <c r="M5056" i="3" l="1"/>
  <c r="I5056" i="3"/>
  <c r="N5056" i="3"/>
  <c r="A5057" i="3"/>
  <c r="G5056" i="3"/>
  <c r="J4160" i="3"/>
  <c r="P4158" i="3"/>
  <c r="L4159" i="3"/>
  <c r="O4159" i="3" s="1"/>
  <c r="K4160" i="3" s="1"/>
  <c r="M5057" i="3" l="1"/>
  <c r="I5057" i="3"/>
  <c r="N5057" i="3"/>
  <c r="A5058" i="3"/>
  <c r="G5057" i="3"/>
  <c r="E4161" i="3"/>
  <c r="F4161" i="3"/>
  <c r="C4161" i="3"/>
  <c r="D4161" i="3"/>
  <c r="B4161" i="3"/>
  <c r="H4161" i="3" s="1"/>
  <c r="P4159" i="3"/>
  <c r="M5058" i="3" l="1"/>
  <c r="I5058" i="3"/>
  <c r="N5058" i="3"/>
  <c r="A5059" i="3"/>
  <c r="G5058" i="3"/>
  <c r="J4161" i="3"/>
  <c r="L4160" i="3"/>
  <c r="O4160" i="3" s="1"/>
  <c r="K4161" i="3" s="1"/>
  <c r="M5059" i="3" l="1"/>
  <c r="I5059" i="3"/>
  <c r="N5059" i="3"/>
  <c r="A5060" i="3"/>
  <c r="G5059" i="3"/>
  <c r="F4162" i="3"/>
  <c r="C4162" i="3"/>
  <c r="B4162" i="3"/>
  <c r="H4162" i="3" s="1"/>
  <c r="D4162" i="3"/>
  <c r="E4162" i="3"/>
  <c r="P4160" i="3"/>
  <c r="M5060" i="3" l="1"/>
  <c r="I5060" i="3"/>
  <c r="N5060" i="3"/>
  <c r="A5061" i="3"/>
  <c r="G5060" i="3"/>
  <c r="J4162" i="3"/>
  <c r="L4161" i="3"/>
  <c r="O4161" i="3" s="1"/>
  <c r="K4162" i="3" s="1"/>
  <c r="M5061" i="3" l="1"/>
  <c r="I5061" i="3"/>
  <c r="N5061" i="3"/>
  <c r="A5062" i="3"/>
  <c r="G5061" i="3"/>
  <c r="E4163" i="3"/>
  <c r="B4163" i="3"/>
  <c r="C4163" i="3"/>
  <c r="F4163" i="3"/>
  <c r="D4163" i="3"/>
  <c r="L4162" i="3"/>
  <c r="O4162" i="3"/>
  <c r="P4161" i="3"/>
  <c r="M5062" i="3" l="1"/>
  <c r="I5062" i="3"/>
  <c r="N5062" i="3"/>
  <c r="A5063" i="3"/>
  <c r="G5062" i="3"/>
  <c r="C4164" i="3"/>
  <c r="E4164" i="3"/>
  <c r="D4164" i="3"/>
  <c r="B4164" i="3"/>
  <c r="F4164" i="3"/>
  <c r="H4163" i="3"/>
  <c r="K4163" i="3"/>
  <c r="M5063" i="3" l="1"/>
  <c r="I5063" i="3"/>
  <c r="N5063" i="3"/>
  <c r="A5064" i="3"/>
  <c r="G5063" i="3"/>
  <c r="J4163" i="3"/>
  <c r="L4163" i="3"/>
  <c r="E4165" i="3"/>
  <c r="B4165" i="3"/>
  <c r="D4165" i="3"/>
  <c r="C4165" i="3"/>
  <c r="F4165" i="3"/>
  <c r="O4163" i="3"/>
  <c r="H4164" i="3"/>
  <c r="K4164" i="3"/>
  <c r="M5064" i="3" l="1"/>
  <c r="I5064" i="3"/>
  <c r="N5064" i="3"/>
  <c r="A5065" i="3"/>
  <c r="G5064" i="3"/>
  <c r="J4164" i="3"/>
  <c r="H4165" i="3"/>
  <c r="J4165" i="3" s="1"/>
  <c r="L4164" i="3"/>
  <c r="E4166" i="3"/>
  <c r="D4166" i="3"/>
  <c r="F4166" i="3"/>
  <c r="B4166" i="3"/>
  <c r="H4166" i="3" s="1"/>
  <c r="J4166" i="3" s="1"/>
  <c r="C4166" i="3"/>
  <c r="P4162" i="3"/>
  <c r="P4163" i="3"/>
  <c r="O4164" i="3"/>
  <c r="K4165" i="3" s="1"/>
  <c r="M5065" i="3" l="1"/>
  <c r="I5065" i="3"/>
  <c r="N5065" i="3"/>
  <c r="A5066" i="3"/>
  <c r="G5065" i="3"/>
  <c r="P4165" i="3"/>
  <c r="P4164" i="3"/>
  <c r="L4165" i="3"/>
  <c r="O4165" i="3" s="1"/>
  <c r="K4166" i="3" s="1"/>
  <c r="M5066" i="3" l="1"/>
  <c r="I5066" i="3"/>
  <c r="N5066" i="3"/>
  <c r="A5067" i="3"/>
  <c r="G5066" i="3"/>
  <c r="L4166" i="3"/>
  <c r="O4166" i="3" s="1"/>
  <c r="K4167" i="3" s="1"/>
  <c r="B4167" i="3"/>
  <c r="E4167" i="3"/>
  <c r="H4167" i="3"/>
  <c r="F4167" i="3"/>
  <c r="L4167" i="3"/>
  <c r="C4167" i="3"/>
  <c r="D4167" i="3"/>
  <c r="M5067" i="3" l="1"/>
  <c r="I5067" i="3"/>
  <c r="N5067" i="3"/>
  <c r="A5068" i="3"/>
  <c r="G5067" i="3"/>
  <c r="E4168" i="3"/>
  <c r="F4168" i="3"/>
  <c r="D4168" i="3"/>
  <c r="C4168" i="3"/>
  <c r="B4168" i="3"/>
  <c r="O4167" i="3"/>
  <c r="J4167" i="3"/>
  <c r="M5068" i="3" l="1"/>
  <c r="I5068" i="3"/>
  <c r="N5068" i="3"/>
  <c r="A5069" i="3"/>
  <c r="G5068" i="3"/>
  <c r="F4169" i="3"/>
  <c r="D4169" i="3"/>
  <c r="B4169" i="3"/>
  <c r="C4169" i="3"/>
  <c r="E4169" i="3"/>
  <c r="H4168" i="3"/>
  <c r="P4166" i="3"/>
  <c r="K4168" i="3"/>
  <c r="M5069" i="3" l="1"/>
  <c r="I5069" i="3"/>
  <c r="N5069" i="3"/>
  <c r="A5070" i="3"/>
  <c r="G5069" i="3"/>
  <c r="J4168" i="3"/>
  <c r="L4168" i="3"/>
  <c r="O4168" i="3" s="1"/>
  <c r="K4169" i="3" s="1"/>
  <c r="D4170" i="3"/>
  <c r="E4170" i="3"/>
  <c r="B4170" i="3"/>
  <c r="H4170" i="3" s="1"/>
  <c r="J4170" i="3" s="1"/>
  <c r="C4170" i="3"/>
  <c r="F4170" i="3"/>
  <c r="J4169" i="3"/>
  <c r="H4169" i="3"/>
  <c r="M5070" i="3" l="1"/>
  <c r="I5070" i="3"/>
  <c r="N5070" i="3"/>
  <c r="A5071" i="3"/>
  <c r="G5070" i="3"/>
  <c r="L4169" i="3"/>
  <c r="O4169" i="3" s="1"/>
  <c r="K4170" i="3" s="1"/>
  <c r="P4169" i="3"/>
  <c r="P4168" i="3"/>
  <c r="P4167" i="3"/>
  <c r="M5071" i="3" l="1"/>
  <c r="I5071" i="3"/>
  <c r="N5071" i="3"/>
  <c r="A5072" i="3"/>
  <c r="G5071" i="3"/>
  <c r="C4171" i="3"/>
  <c r="B4171" i="3"/>
  <c r="E4171" i="3"/>
  <c r="F4171" i="3"/>
  <c r="D4171" i="3"/>
  <c r="H4171" i="3"/>
  <c r="J4171" i="3"/>
  <c r="L4170" i="3"/>
  <c r="O4170" i="3" s="1"/>
  <c r="M5072" i="3" l="1"/>
  <c r="I5072" i="3"/>
  <c r="N5072" i="3"/>
  <c r="A5073" i="3"/>
  <c r="G5072" i="3"/>
  <c r="P4170" i="3"/>
  <c r="K4171" i="3"/>
  <c r="L4171" i="3"/>
  <c r="M5073" i="3" l="1"/>
  <c r="I5073" i="3"/>
  <c r="N5073" i="3"/>
  <c r="A5074" i="3"/>
  <c r="G5073" i="3"/>
  <c r="O4171" i="3"/>
  <c r="D4172" i="3"/>
  <c r="E4172" i="3"/>
  <c r="F4172" i="3"/>
  <c r="B4172" i="3"/>
  <c r="C4172" i="3"/>
  <c r="M5074" i="3" l="1"/>
  <c r="I5074" i="3"/>
  <c r="N5074" i="3"/>
  <c r="A5075" i="3"/>
  <c r="G5074" i="3"/>
  <c r="D4173" i="3"/>
  <c r="B4173" i="3"/>
  <c r="F4173" i="3"/>
  <c r="E4173" i="3"/>
  <c r="C4173" i="3"/>
  <c r="H4172" i="3"/>
  <c r="J4172" i="3"/>
  <c r="K4172" i="3"/>
  <c r="M5075" i="3" l="1"/>
  <c r="I5075" i="3"/>
  <c r="N5075" i="3"/>
  <c r="A5076" i="3"/>
  <c r="G5075" i="3"/>
  <c r="D4174" i="3"/>
  <c r="E4174" i="3"/>
  <c r="B4174" i="3"/>
  <c r="C4174" i="3"/>
  <c r="F4174" i="3"/>
  <c r="P4171" i="3"/>
  <c r="H4173" i="3"/>
  <c r="J4173" i="3" s="1"/>
  <c r="M5076" i="3" l="1"/>
  <c r="I5076" i="3"/>
  <c r="N5076" i="3"/>
  <c r="A5077" i="3"/>
  <c r="G5076" i="3"/>
  <c r="D4175" i="3"/>
  <c r="B4175" i="3"/>
  <c r="E4175" i="3"/>
  <c r="C4175" i="3"/>
  <c r="F4175" i="3"/>
  <c r="L4172" i="3"/>
  <c r="O4172" i="3" s="1"/>
  <c r="K4173" i="3" s="1"/>
  <c r="P4172" i="3"/>
  <c r="H4174" i="3"/>
  <c r="J4174" i="3" s="1"/>
  <c r="P4173" i="3" s="1"/>
  <c r="M5077" i="3" l="1"/>
  <c r="I5077" i="3"/>
  <c r="N5077" i="3"/>
  <c r="A5078" i="3"/>
  <c r="G5077" i="3"/>
  <c r="E4176" i="3"/>
  <c r="B4176" i="3"/>
  <c r="F4176" i="3"/>
  <c r="D4176" i="3"/>
  <c r="C4176" i="3"/>
  <c r="H4175" i="3"/>
  <c r="L4173" i="3"/>
  <c r="O4173" i="3" s="1"/>
  <c r="K4174" i="3" s="1"/>
  <c r="M5078" i="3" l="1"/>
  <c r="I5078" i="3"/>
  <c r="N5078" i="3"/>
  <c r="A5079" i="3"/>
  <c r="G5078" i="3"/>
  <c r="J4175" i="3"/>
  <c r="H4176" i="3"/>
  <c r="F4177" i="3"/>
  <c r="E4177" i="3"/>
  <c r="B4177" i="3"/>
  <c r="D4177" i="3"/>
  <c r="C4177" i="3"/>
  <c r="L4174" i="3"/>
  <c r="O4174" i="3" s="1"/>
  <c r="K4175" i="3" s="1"/>
  <c r="M5079" i="3" l="1"/>
  <c r="I5079" i="3"/>
  <c r="N5079" i="3"/>
  <c r="A5080" i="3"/>
  <c r="G5079" i="3"/>
  <c r="C4178" i="3"/>
  <c r="E4178" i="3"/>
  <c r="B4178" i="3"/>
  <c r="D4178" i="3"/>
  <c r="F4178" i="3"/>
  <c r="H4177" i="3"/>
  <c r="P4174" i="3"/>
  <c r="L4175" i="3"/>
  <c r="O4175" i="3" s="1"/>
  <c r="K4176" i="3" s="1"/>
  <c r="J4176" i="3"/>
  <c r="M5080" i="3" l="1"/>
  <c r="I5080" i="3"/>
  <c r="N5080" i="3"/>
  <c r="A5081" i="3"/>
  <c r="G5080" i="3"/>
  <c r="J4177" i="3"/>
  <c r="H4178" i="3"/>
  <c r="L4176" i="3"/>
  <c r="O4176" i="3" s="1"/>
  <c r="K4177" i="3" s="1"/>
  <c r="J4178" i="3"/>
  <c r="P4176" i="3"/>
  <c r="P4175" i="3"/>
  <c r="M5081" i="3" l="1"/>
  <c r="I5081" i="3"/>
  <c r="N5081" i="3"/>
  <c r="A5082" i="3"/>
  <c r="G5081" i="3"/>
  <c r="C4179" i="3"/>
  <c r="F4179" i="3"/>
  <c r="E4179" i="3"/>
  <c r="H4179" i="3"/>
  <c r="D4179" i="3"/>
  <c r="B4179" i="3"/>
  <c r="L4177" i="3"/>
  <c r="O4177" i="3" s="1"/>
  <c r="K4178" i="3" s="1"/>
  <c r="P4177" i="3"/>
  <c r="M5082" i="3" l="1"/>
  <c r="I5082" i="3"/>
  <c r="N5082" i="3"/>
  <c r="A5083" i="3"/>
  <c r="G5082" i="3"/>
  <c r="C4180" i="3"/>
  <c r="B4180" i="3"/>
  <c r="E4180" i="3"/>
  <c r="F4180" i="3"/>
  <c r="D4180" i="3"/>
  <c r="L4178" i="3"/>
  <c r="O4178" i="3" s="1"/>
  <c r="K4179" i="3" s="1"/>
  <c r="J4179" i="3"/>
  <c r="M5083" i="3" l="1"/>
  <c r="I5083" i="3"/>
  <c r="N5083" i="3"/>
  <c r="A5084" i="3"/>
  <c r="G5083" i="3"/>
  <c r="B4181" i="3"/>
  <c r="D4181" i="3"/>
  <c r="C4181" i="3"/>
  <c r="E4181" i="3"/>
  <c r="F4181" i="3"/>
  <c r="L4179" i="3"/>
  <c r="O4179" i="3" s="1"/>
  <c r="K4180" i="3" s="1"/>
  <c r="P4178" i="3"/>
  <c r="H4180" i="3"/>
  <c r="M5084" i="3" l="1"/>
  <c r="I5084" i="3"/>
  <c r="N5084" i="3"/>
  <c r="A5085" i="3"/>
  <c r="G5084" i="3"/>
  <c r="J4180" i="3"/>
  <c r="L4180" i="3"/>
  <c r="O4180" i="3" s="1"/>
  <c r="K4181" i="3" s="1"/>
  <c r="H4181" i="3"/>
  <c r="J4181" i="3"/>
  <c r="M5085" i="3" l="1"/>
  <c r="I5085" i="3"/>
  <c r="N5085" i="3"/>
  <c r="A5086" i="3"/>
  <c r="G5085" i="3"/>
  <c r="P4180" i="3"/>
  <c r="P4179" i="3"/>
  <c r="H4182" i="3"/>
  <c r="D4182" i="3"/>
  <c r="E4182" i="3"/>
  <c r="J4182" i="3" s="1"/>
  <c r="F4182" i="3"/>
  <c r="B4182" i="3"/>
  <c r="C4182" i="3"/>
  <c r="M5086" i="3" l="1"/>
  <c r="I5086" i="3"/>
  <c r="N5086" i="3"/>
  <c r="A5087" i="3"/>
  <c r="G5086" i="3"/>
  <c r="F4183" i="3"/>
  <c r="D4183" i="3"/>
  <c r="B4183" i="3"/>
  <c r="E4183" i="3"/>
  <c r="C4183" i="3"/>
  <c r="P4181" i="3"/>
  <c r="L4182" i="3"/>
  <c r="K4182" i="3"/>
  <c r="L4181" i="3"/>
  <c r="O4181" i="3" s="1"/>
  <c r="M5087" i="3" l="1"/>
  <c r="I5087" i="3"/>
  <c r="N5087" i="3"/>
  <c r="A5088" i="3"/>
  <c r="G5087" i="3"/>
  <c r="E4184" i="3"/>
  <c r="B4184" i="3"/>
  <c r="F4184" i="3"/>
  <c r="C4184" i="3"/>
  <c r="D4184" i="3"/>
  <c r="O4182" i="3"/>
  <c r="K4183" i="3" s="1"/>
  <c r="H4183" i="3"/>
  <c r="J4183" i="3" s="1"/>
  <c r="M5088" i="3" l="1"/>
  <c r="I5088" i="3"/>
  <c r="N5088" i="3"/>
  <c r="A5089" i="3"/>
  <c r="G5088" i="3"/>
  <c r="F4185" i="3"/>
  <c r="B4185" i="3"/>
  <c r="D4185" i="3"/>
  <c r="E4185" i="3"/>
  <c r="C4185" i="3"/>
  <c r="H4184" i="3"/>
  <c r="J4184" i="3"/>
  <c r="P4182" i="3"/>
  <c r="M5089" i="3" l="1"/>
  <c r="I5089" i="3"/>
  <c r="N5089" i="3"/>
  <c r="A5090" i="3"/>
  <c r="G5089" i="3"/>
  <c r="E4186" i="3"/>
  <c r="B4186" i="3"/>
  <c r="F4186" i="3"/>
  <c r="C4186" i="3"/>
  <c r="D4186" i="3"/>
  <c r="P4183" i="3"/>
  <c r="L4183" i="3"/>
  <c r="O4183" i="3" s="1"/>
  <c r="K4184" i="3" s="1"/>
  <c r="H4185" i="3"/>
  <c r="M5090" i="3" l="1"/>
  <c r="I5090" i="3"/>
  <c r="N5090" i="3"/>
  <c r="A5091" i="3"/>
  <c r="G5090" i="3"/>
  <c r="E4187" i="3"/>
  <c r="D4187" i="3"/>
  <c r="F4187" i="3"/>
  <c r="B4187" i="3"/>
  <c r="C4187" i="3"/>
  <c r="J4185" i="3"/>
  <c r="L4184" i="3"/>
  <c r="O4184" i="3" s="1"/>
  <c r="K4185" i="3" s="1"/>
  <c r="H4186" i="3"/>
  <c r="M5091" i="3" l="1"/>
  <c r="I5091" i="3"/>
  <c r="N5091" i="3"/>
  <c r="A5092" i="3"/>
  <c r="G5091" i="3"/>
  <c r="D4188" i="3"/>
  <c r="C4188" i="3"/>
  <c r="F4188" i="3"/>
  <c r="E4188" i="3"/>
  <c r="B4188" i="3"/>
  <c r="J4186" i="3"/>
  <c r="L4185" i="3"/>
  <c r="O4185" i="3" s="1"/>
  <c r="K4186" i="3" s="1"/>
  <c r="H4187" i="3"/>
  <c r="P4185" i="3"/>
  <c r="P4184" i="3"/>
  <c r="M5092" i="3" l="1"/>
  <c r="I5092" i="3"/>
  <c r="N5092" i="3"/>
  <c r="A5093" i="3"/>
  <c r="G5092" i="3"/>
  <c r="H4188" i="3"/>
  <c r="J4187" i="3"/>
  <c r="J4188" i="3"/>
  <c r="L4186" i="3"/>
  <c r="O4186" i="3" s="1"/>
  <c r="K4187" i="3" s="1"/>
  <c r="P4186" i="3"/>
  <c r="M5093" i="3" l="1"/>
  <c r="I5093" i="3"/>
  <c r="N5093" i="3"/>
  <c r="A5094" i="3"/>
  <c r="G5093" i="3"/>
  <c r="C4189" i="3"/>
  <c r="D4189" i="3"/>
  <c r="E4189" i="3"/>
  <c r="F4189" i="3"/>
  <c r="B4189" i="3"/>
  <c r="H4189" i="3" s="1"/>
  <c r="L4187" i="3"/>
  <c r="O4187" i="3" s="1"/>
  <c r="K4188" i="3" s="1"/>
  <c r="P4187" i="3"/>
  <c r="M5094" i="3" l="1"/>
  <c r="I5094" i="3"/>
  <c r="N5094" i="3"/>
  <c r="A5095" i="3"/>
  <c r="G5094" i="3"/>
  <c r="L4188" i="3"/>
  <c r="O4188" i="3" s="1"/>
  <c r="K4189" i="3" s="1"/>
  <c r="J4189" i="3"/>
  <c r="M5095" i="3" l="1"/>
  <c r="I5095" i="3"/>
  <c r="N5095" i="3"/>
  <c r="A5096" i="3"/>
  <c r="G5095" i="3"/>
  <c r="P4188" i="3"/>
  <c r="C4190" i="3"/>
  <c r="D4190" i="3"/>
  <c r="B4190" i="3"/>
  <c r="F4190" i="3"/>
  <c r="E4190" i="3"/>
  <c r="L4189" i="3"/>
  <c r="O4189" i="3" s="1"/>
  <c r="M5096" i="3" l="1"/>
  <c r="I5096" i="3"/>
  <c r="N5096" i="3"/>
  <c r="A5097" i="3"/>
  <c r="G5096" i="3"/>
  <c r="K4190" i="3"/>
  <c r="H4190" i="3"/>
  <c r="M5097" i="3" l="1"/>
  <c r="I5097" i="3"/>
  <c r="N5097" i="3"/>
  <c r="A5098" i="3"/>
  <c r="G5097" i="3"/>
  <c r="J4190" i="3"/>
  <c r="F4191" i="3"/>
  <c r="D4191" i="3"/>
  <c r="E4191" i="3"/>
  <c r="C4191" i="3"/>
  <c r="B4191" i="3"/>
  <c r="M5098" i="3" l="1"/>
  <c r="I5098" i="3"/>
  <c r="N5098" i="3"/>
  <c r="A5099" i="3"/>
  <c r="G5098" i="3"/>
  <c r="C4192" i="3"/>
  <c r="B4192" i="3"/>
  <c r="F4192" i="3"/>
  <c r="D4192" i="3"/>
  <c r="E4192" i="3"/>
  <c r="K4191" i="3"/>
  <c r="H4191" i="3"/>
  <c r="L4190" i="3"/>
  <c r="O4190" i="3" s="1"/>
  <c r="P4189" i="3"/>
  <c r="M5099" i="3" l="1"/>
  <c r="I5099" i="3"/>
  <c r="N5099" i="3"/>
  <c r="A5100" i="3"/>
  <c r="G5099" i="3"/>
  <c r="J4191" i="3"/>
  <c r="L4191" i="3"/>
  <c r="H4192" i="3"/>
  <c r="C4193" i="3"/>
  <c r="B4193" i="3"/>
  <c r="D4193" i="3"/>
  <c r="E4193" i="3"/>
  <c r="F4193" i="3"/>
  <c r="O4191" i="3"/>
  <c r="K4192" i="3" s="1"/>
  <c r="M5100" i="3" l="1"/>
  <c r="I5100" i="3"/>
  <c r="N5100" i="3"/>
  <c r="A5101" i="3"/>
  <c r="G5100" i="3"/>
  <c r="J4192" i="3"/>
  <c r="L4192" i="3"/>
  <c r="H4193" i="3"/>
  <c r="E4194" i="3"/>
  <c r="D4194" i="3"/>
  <c r="B4194" i="3"/>
  <c r="F4194" i="3"/>
  <c r="C4194" i="3"/>
  <c r="O4192" i="3"/>
  <c r="K4193" i="3" s="1"/>
  <c r="P4191" i="3"/>
  <c r="P4190" i="3"/>
  <c r="M5101" i="3" l="1"/>
  <c r="I5101" i="3"/>
  <c r="N5101" i="3"/>
  <c r="A5102" i="3"/>
  <c r="G5101" i="3"/>
  <c r="C4195" i="3"/>
  <c r="B4195" i="3"/>
  <c r="D4195" i="3"/>
  <c r="F4195" i="3"/>
  <c r="E4195" i="3"/>
  <c r="J4193" i="3"/>
  <c r="L4193" i="3"/>
  <c r="O4193" i="3" s="1"/>
  <c r="K4194" i="3" s="1"/>
  <c r="H4194" i="3"/>
  <c r="P4192" i="3"/>
  <c r="M5102" i="3" l="1"/>
  <c r="I5102" i="3"/>
  <c r="N5102" i="3"/>
  <c r="A5103" i="3"/>
  <c r="G5102" i="3"/>
  <c r="J4194" i="3"/>
  <c r="B4196" i="3"/>
  <c r="E4196" i="3"/>
  <c r="C4196" i="3"/>
  <c r="F4196" i="3"/>
  <c r="D4196" i="3"/>
  <c r="P4193" i="3"/>
  <c r="H4195" i="3"/>
  <c r="M5103" i="3" l="1"/>
  <c r="I5103" i="3"/>
  <c r="N5103" i="3"/>
  <c r="A5104" i="3"/>
  <c r="G5103" i="3"/>
  <c r="E4197" i="3"/>
  <c r="F4197" i="3"/>
  <c r="C4197" i="3"/>
  <c r="D4197" i="3"/>
  <c r="B4197" i="3"/>
  <c r="J4195" i="3"/>
  <c r="H4196" i="3"/>
  <c r="J4196" i="3" s="1"/>
  <c r="P4194" i="3"/>
  <c r="L4194" i="3"/>
  <c r="O4194" i="3" s="1"/>
  <c r="K4195" i="3" s="1"/>
  <c r="M5104" i="3" l="1"/>
  <c r="I5104" i="3"/>
  <c r="N5104" i="3"/>
  <c r="A5105" i="3"/>
  <c r="G5104" i="3"/>
  <c r="C4198" i="3"/>
  <c r="F4198" i="3"/>
  <c r="B4198" i="3"/>
  <c r="E4198" i="3"/>
  <c r="D4198" i="3"/>
  <c r="L4195" i="3"/>
  <c r="O4195" i="3" s="1"/>
  <c r="K4196" i="3" s="1"/>
  <c r="P4195" i="3"/>
  <c r="H4197" i="3"/>
  <c r="M5105" i="3" l="1"/>
  <c r="I5105" i="3"/>
  <c r="N5105" i="3"/>
  <c r="A5106" i="3"/>
  <c r="G5105" i="3"/>
  <c r="D4199" i="3"/>
  <c r="F4199" i="3"/>
  <c r="H4199" i="3"/>
  <c r="B4199" i="3"/>
  <c r="E4199" i="3"/>
  <c r="C4199" i="3"/>
  <c r="J4197" i="3"/>
  <c r="H4198" i="3"/>
  <c r="J4198" i="3" s="1"/>
  <c r="L4196" i="3"/>
  <c r="O4196" i="3" s="1"/>
  <c r="K4197" i="3" s="1"/>
  <c r="M5106" i="3" l="1"/>
  <c r="I5106" i="3"/>
  <c r="N5106" i="3"/>
  <c r="A5107" i="3"/>
  <c r="G5106" i="3"/>
  <c r="C4200" i="3"/>
  <c r="D4200" i="3"/>
  <c r="E4200" i="3"/>
  <c r="B4200" i="3"/>
  <c r="F4200" i="3"/>
  <c r="J4199" i="3"/>
  <c r="L4197" i="3"/>
  <c r="O4197" i="3" s="1"/>
  <c r="K4198" i="3" s="1"/>
  <c r="P4197" i="3"/>
  <c r="P4196" i="3"/>
  <c r="M5107" i="3" l="1"/>
  <c r="I5107" i="3"/>
  <c r="N5107" i="3"/>
  <c r="A5108" i="3"/>
  <c r="G5107" i="3"/>
  <c r="L4198" i="3"/>
  <c r="O4198" i="3" s="1"/>
  <c r="K4199" i="3" s="1"/>
  <c r="E4201" i="3"/>
  <c r="B4201" i="3"/>
  <c r="C4201" i="3"/>
  <c r="D4201" i="3"/>
  <c r="F4201" i="3"/>
  <c r="P4199" i="3"/>
  <c r="H4200" i="3"/>
  <c r="J4200" i="3" s="1"/>
  <c r="P4198" i="3"/>
  <c r="M5108" i="3" l="1"/>
  <c r="I5108" i="3"/>
  <c r="N5108" i="3"/>
  <c r="A5109" i="3"/>
  <c r="G5108" i="3"/>
  <c r="L4199" i="3"/>
  <c r="O4199" i="3" s="1"/>
  <c r="K4200" i="3" s="1"/>
  <c r="H4201" i="3"/>
  <c r="M5109" i="3" l="1"/>
  <c r="I5109" i="3"/>
  <c r="N5109" i="3"/>
  <c r="A5110" i="3"/>
  <c r="G5109" i="3"/>
  <c r="F4202" i="3"/>
  <c r="B4202" i="3"/>
  <c r="H4202" i="3"/>
  <c r="D4202" i="3"/>
  <c r="E4202" i="3"/>
  <c r="J4202" i="3" s="1"/>
  <c r="C4202" i="3"/>
  <c r="J4201" i="3"/>
  <c r="L4200" i="3"/>
  <c r="O4200" i="3" s="1"/>
  <c r="K4201" i="3" s="1"/>
  <c r="M5110" i="3" l="1"/>
  <c r="I5110" i="3"/>
  <c r="N5110" i="3"/>
  <c r="A5111" i="3"/>
  <c r="G5110" i="3"/>
  <c r="D4203" i="3"/>
  <c r="F4203" i="3"/>
  <c r="E4203" i="3"/>
  <c r="B4203" i="3"/>
  <c r="C4203" i="3"/>
  <c r="P4201" i="3"/>
  <c r="P4200" i="3"/>
  <c r="L4201" i="3"/>
  <c r="O4201" i="3" s="1"/>
  <c r="K4202" i="3" s="1"/>
  <c r="M5111" i="3" l="1"/>
  <c r="I5111" i="3"/>
  <c r="N5111" i="3"/>
  <c r="A5112" i="3"/>
  <c r="G5111" i="3"/>
  <c r="F4204" i="3"/>
  <c r="B4204" i="3"/>
  <c r="C4204" i="3"/>
  <c r="E4204" i="3"/>
  <c r="D4204" i="3"/>
  <c r="L4202" i="3"/>
  <c r="O4202" i="3" s="1"/>
  <c r="K4203" i="3" s="1"/>
  <c r="H4203" i="3"/>
  <c r="M5112" i="3" l="1"/>
  <c r="I5112" i="3"/>
  <c r="N5112" i="3"/>
  <c r="A5113" i="3"/>
  <c r="G5112" i="3"/>
  <c r="J4203" i="3"/>
  <c r="E4205" i="3"/>
  <c r="C4205" i="3"/>
  <c r="F4205" i="3"/>
  <c r="D4205" i="3"/>
  <c r="B4205" i="3"/>
  <c r="H4204" i="3"/>
  <c r="M5113" i="3" l="1"/>
  <c r="I5113" i="3"/>
  <c r="N5113" i="3"/>
  <c r="A5114" i="3"/>
  <c r="G5113" i="3"/>
  <c r="J4204" i="3"/>
  <c r="H4205" i="3"/>
  <c r="L4203" i="3"/>
  <c r="O4203" i="3" s="1"/>
  <c r="K4204" i="3" s="1"/>
  <c r="E4206" i="3"/>
  <c r="C4206" i="3"/>
  <c r="D4206" i="3"/>
  <c r="B4206" i="3"/>
  <c r="F4206" i="3"/>
  <c r="P4202" i="3"/>
  <c r="P4203" i="3"/>
  <c r="M5114" i="3" l="1"/>
  <c r="I5114" i="3"/>
  <c r="N5114" i="3"/>
  <c r="A5115" i="3"/>
  <c r="G5114" i="3"/>
  <c r="B4207" i="3"/>
  <c r="E4207" i="3"/>
  <c r="F4207" i="3"/>
  <c r="D4207" i="3"/>
  <c r="C4207" i="3"/>
  <c r="J4205" i="3"/>
  <c r="H4206" i="3"/>
  <c r="L4204" i="3"/>
  <c r="O4204" i="3"/>
  <c r="K4205" i="3" s="1"/>
  <c r="M5115" i="3" l="1"/>
  <c r="I5115" i="3"/>
  <c r="N5115" i="3"/>
  <c r="A5116" i="3"/>
  <c r="G5115" i="3"/>
  <c r="E4208" i="3"/>
  <c r="D4208" i="3"/>
  <c r="B4208" i="3"/>
  <c r="F4208" i="3"/>
  <c r="C4208" i="3"/>
  <c r="H4207" i="3"/>
  <c r="J4207" i="3"/>
  <c r="L4205" i="3"/>
  <c r="O4205" i="3" s="1"/>
  <c r="K4206" i="3" s="1"/>
  <c r="J4206" i="3"/>
  <c r="P4206" i="3" s="1"/>
  <c r="P4204" i="3"/>
  <c r="M5116" i="3" l="1"/>
  <c r="I5116" i="3"/>
  <c r="N5116" i="3"/>
  <c r="A5117" i="3"/>
  <c r="G5116" i="3"/>
  <c r="B4209" i="3"/>
  <c r="E4209" i="3"/>
  <c r="C4209" i="3"/>
  <c r="D4209" i="3"/>
  <c r="F4209" i="3"/>
  <c r="P4205" i="3"/>
  <c r="H4208" i="3"/>
  <c r="L4206" i="3"/>
  <c r="O4206" i="3" s="1"/>
  <c r="K4207" i="3" s="1"/>
  <c r="M5117" i="3" l="1"/>
  <c r="I5117" i="3"/>
  <c r="N5117" i="3"/>
  <c r="A5118" i="3"/>
  <c r="G5117" i="3"/>
  <c r="J4208" i="3"/>
  <c r="H4209" i="3"/>
  <c r="F4210" i="3"/>
  <c r="C4210" i="3"/>
  <c r="E4210" i="3"/>
  <c r="B4210" i="3"/>
  <c r="D4210" i="3"/>
  <c r="J4209" i="3"/>
  <c r="L4207" i="3"/>
  <c r="O4207" i="3" s="1"/>
  <c r="K4208" i="3" s="1"/>
  <c r="M5118" i="3" l="1"/>
  <c r="I5118" i="3"/>
  <c r="N5118" i="3"/>
  <c r="A5119" i="3"/>
  <c r="G5118" i="3"/>
  <c r="P4208" i="3"/>
  <c r="P4207" i="3"/>
  <c r="H4210" i="3"/>
  <c r="L4208" i="3"/>
  <c r="O4208" i="3" s="1"/>
  <c r="K4209" i="3" s="1"/>
  <c r="M5119" i="3" l="1"/>
  <c r="I5119" i="3"/>
  <c r="N5119" i="3"/>
  <c r="A5120" i="3"/>
  <c r="G5119" i="3"/>
  <c r="J4210" i="3"/>
  <c r="C4211" i="3"/>
  <c r="D4211" i="3"/>
  <c r="B4211" i="3"/>
  <c r="H4211" i="3" s="1"/>
  <c r="F4211" i="3"/>
  <c r="E4211" i="3"/>
  <c r="L4209" i="3"/>
  <c r="O4209" i="3" s="1"/>
  <c r="K4210" i="3" s="1"/>
  <c r="M5120" i="3" l="1"/>
  <c r="I5120" i="3"/>
  <c r="N5120" i="3"/>
  <c r="A5121" i="3"/>
  <c r="G5120" i="3"/>
  <c r="L4210" i="3"/>
  <c r="O4210" i="3" s="1"/>
  <c r="K4211" i="3" s="1"/>
  <c r="P4209" i="3"/>
  <c r="M5121" i="3" l="1"/>
  <c r="I5121" i="3"/>
  <c r="N5121" i="3"/>
  <c r="A5122" i="3"/>
  <c r="G5121" i="3"/>
  <c r="J4211" i="3"/>
  <c r="E4212" i="3"/>
  <c r="B4212" i="3"/>
  <c r="H4212" i="3"/>
  <c r="J4212" i="3" s="1"/>
  <c r="F4212" i="3"/>
  <c r="D4212" i="3"/>
  <c r="C4212" i="3"/>
  <c r="L4211" i="3"/>
  <c r="O4211" i="3" s="1"/>
  <c r="M5122" i="3" l="1"/>
  <c r="I5122" i="3"/>
  <c r="N5122" i="3"/>
  <c r="A5123" i="3"/>
  <c r="G5122" i="3"/>
  <c r="K4212" i="3"/>
  <c r="F4213" i="3"/>
  <c r="B4213" i="3"/>
  <c r="E4213" i="3"/>
  <c r="D4213" i="3"/>
  <c r="C4213" i="3"/>
  <c r="H4213" i="3"/>
  <c r="L4212" i="3"/>
  <c r="P4211" i="3"/>
  <c r="P4210" i="3"/>
  <c r="M5123" i="3" l="1"/>
  <c r="I5123" i="3"/>
  <c r="N5123" i="3"/>
  <c r="A5124" i="3"/>
  <c r="G5123" i="3"/>
  <c r="D4214" i="3"/>
  <c r="E4214" i="3"/>
  <c r="B4214" i="3"/>
  <c r="F4214" i="3"/>
  <c r="C4214" i="3"/>
  <c r="J4213" i="3"/>
  <c r="O4212" i="3"/>
  <c r="K4213" i="3" s="1"/>
  <c r="M5124" i="3" l="1"/>
  <c r="I5124" i="3"/>
  <c r="N5124" i="3"/>
  <c r="A5125" i="3"/>
  <c r="G5124" i="3"/>
  <c r="E4215" i="3"/>
  <c r="D4215" i="3"/>
  <c r="C4215" i="3"/>
  <c r="F4215" i="3"/>
  <c r="B4215" i="3"/>
  <c r="H4214" i="3"/>
  <c r="P4212" i="3"/>
  <c r="L4213" i="3"/>
  <c r="O4213" i="3" s="1"/>
  <c r="K4214" i="3" s="1"/>
  <c r="M5125" i="3" l="1"/>
  <c r="I5125" i="3"/>
  <c r="N5125" i="3"/>
  <c r="A5126" i="3"/>
  <c r="G5125" i="3"/>
  <c r="F4216" i="3"/>
  <c r="B4216" i="3"/>
  <c r="C4216" i="3"/>
  <c r="E4216" i="3"/>
  <c r="D4216" i="3"/>
  <c r="J4214" i="3"/>
  <c r="H4215" i="3"/>
  <c r="M5126" i="3" l="1"/>
  <c r="I5126" i="3"/>
  <c r="N5126" i="3"/>
  <c r="A5127" i="3"/>
  <c r="G5126" i="3"/>
  <c r="E4217" i="3"/>
  <c r="F4217" i="3"/>
  <c r="B4217" i="3"/>
  <c r="C4217" i="3"/>
  <c r="D4217" i="3"/>
  <c r="J4215" i="3"/>
  <c r="H4216" i="3"/>
  <c r="L4214" i="3"/>
  <c r="O4214" i="3" s="1"/>
  <c r="K4215" i="3" s="1"/>
  <c r="P4214" i="3"/>
  <c r="P4213" i="3"/>
  <c r="M5127" i="3" l="1"/>
  <c r="I5127" i="3"/>
  <c r="N5127" i="3"/>
  <c r="A5128" i="3"/>
  <c r="G5127" i="3"/>
  <c r="J4216" i="3"/>
  <c r="B4218" i="3"/>
  <c r="C4218" i="3"/>
  <c r="F4218" i="3"/>
  <c r="D4218" i="3"/>
  <c r="E4218" i="3"/>
  <c r="H4217" i="3"/>
  <c r="L4215" i="3"/>
  <c r="O4215" i="3" s="1"/>
  <c r="K4216" i="3" s="1"/>
  <c r="P4215" i="3"/>
  <c r="M5128" i="3" l="1"/>
  <c r="I5128" i="3"/>
  <c r="N5128" i="3"/>
  <c r="A5129" i="3"/>
  <c r="G5128" i="3"/>
  <c r="J4217" i="3"/>
  <c r="H4218" i="3"/>
  <c r="J4218" i="3" s="1"/>
  <c r="F4219" i="3"/>
  <c r="D4219" i="3"/>
  <c r="B4219" i="3"/>
  <c r="C4219" i="3"/>
  <c r="E4219" i="3"/>
  <c r="J4219" i="3" s="1"/>
  <c r="H4219" i="3"/>
  <c r="L4216" i="3"/>
  <c r="O4216" i="3" s="1"/>
  <c r="K4217" i="3" s="1"/>
  <c r="P4216" i="3"/>
  <c r="M5129" i="3" l="1"/>
  <c r="I5129" i="3"/>
  <c r="N5129" i="3"/>
  <c r="A5130" i="3"/>
  <c r="G5129" i="3"/>
  <c r="C4220" i="3"/>
  <c r="F4220" i="3"/>
  <c r="D4220" i="3"/>
  <c r="B4220" i="3"/>
  <c r="E4220" i="3"/>
  <c r="J4220" i="3"/>
  <c r="H4220" i="3"/>
  <c r="L4217" i="3"/>
  <c r="O4217" i="3" s="1"/>
  <c r="K4218" i="3" s="1"/>
  <c r="P4218" i="3"/>
  <c r="P4217" i="3"/>
  <c r="M5130" i="3" l="1"/>
  <c r="I5130" i="3"/>
  <c r="N5130" i="3"/>
  <c r="A5131" i="3"/>
  <c r="G5130" i="3"/>
  <c r="C4221" i="3"/>
  <c r="B4221" i="3"/>
  <c r="E4221" i="3"/>
  <c r="H4221" i="3"/>
  <c r="D4221" i="3"/>
  <c r="F4221" i="3"/>
  <c r="J4221" i="3"/>
  <c r="P4219" i="3"/>
  <c r="L4218" i="3"/>
  <c r="O4218" i="3" s="1"/>
  <c r="K4219" i="3" s="1"/>
  <c r="M5131" i="3" l="1"/>
  <c r="I5131" i="3"/>
  <c r="N5131" i="3"/>
  <c r="A5132" i="3"/>
  <c r="G5131" i="3"/>
  <c r="P4220" i="3"/>
  <c r="L4219" i="3"/>
  <c r="O4219" i="3" s="1"/>
  <c r="K4220" i="3" s="1"/>
  <c r="D4222" i="3"/>
  <c r="B4222" i="3"/>
  <c r="H4222" i="3"/>
  <c r="F4222" i="3"/>
  <c r="E4222" i="3"/>
  <c r="J4222" i="3" s="1"/>
  <c r="C4222" i="3"/>
  <c r="M5132" i="3" l="1"/>
  <c r="I5132" i="3"/>
  <c r="N5132" i="3"/>
  <c r="A5133" i="3"/>
  <c r="G5132" i="3"/>
  <c r="B4223" i="3"/>
  <c r="E4223" i="3"/>
  <c r="D4223" i="3"/>
  <c r="C4223" i="3"/>
  <c r="F4223" i="3"/>
  <c r="P4221" i="3"/>
  <c r="L4220" i="3"/>
  <c r="O4220" i="3" s="1"/>
  <c r="K4221" i="3" s="1"/>
  <c r="M5133" i="3" l="1"/>
  <c r="I5133" i="3"/>
  <c r="N5133" i="3"/>
  <c r="A5134" i="3"/>
  <c r="G5133" i="3"/>
  <c r="L4221" i="3"/>
  <c r="O4221" i="3" s="1"/>
  <c r="K4222" i="3" s="1"/>
  <c r="B4224" i="3"/>
  <c r="F4224" i="3"/>
  <c r="E4224" i="3"/>
  <c r="C4224" i="3"/>
  <c r="D4224" i="3"/>
  <c r="H4223" i="3"/>
  <c r="M5134" i="3" l="1"/>
  <c r="I5134" i="3"/>
  <c r="N5134" i="3"/>
  <c r="A5135" i="3"/>
  <c r="G5134" i="3"/>
  <c r="J4223" i="3"/>
  <c r="H4224" i="3"/>
  <c r="L4222" i="3"/>
  <c r="O4222" i="3" s="1"/>
  <c r="K4223" i="3" s="1"/>
  <c r="C4225" i="3"/>
  <c r="D4225" i="3"/>
  <c r="B4225" i="3"/>
  <c r="E4225" i="3"/>
  <c r="F4225" i="3"/>
  <c r="M5135" i="3" l="1"/>
  <c r="I5135" i="3"/>
  <c r="N5135" i="3"/>
  <c r="A5136" i="3"/>
  <c r="G5135" i="3"/>
  <c r="J4224" i="3"/>
  <c r="H4225" i="3"/>
  <c r="L4223" i="3"/>
  <c r="O4223" i="3" s="1"/>
  <c r="K4224" i="3" s="1"/>
  <c r="P4222" i="3"/>
  <c r="P4223" i="3"/>
  <c r="M5136" i="3" l="1"/>
  <c r="I5136" i="3"/>
  <c r="N5136" i="3"/>
  <c r="A5137" i="3"/>
  <c r="G5136" i="3"/>
  <c r="L4224" i="3"/>
  <c r="O4224" i="3" s="1"/>
  <c r="K4225" i="3" s="1"/>
  <c r="J4225" i="3"/>
  <c r="H4226" i="3"/>
  <c r="D4226" i="3"/>
  <c r="B4226" i="3"/>
  <c r="F4226" i="3"/>
  <c r="E4226" i="3"/>
  <c r="C4226" i="3"/>
  <c r="P4224" i="3"/>
  <c r="M5137" i="3" l="1"/>
  <c r="I5137" i="3"/>
  <c r="N5137" i="3"/>
  <c r="A5138" i="3"/>
  <c r="G5137" i="3"/>
  <c r="O4225" i="3"/>
  <c r="K4226" i="3" s="1"/>
  <c r="D4227" i="3"/>
  <c r="C4227" i="3"/>
  <c r="E4227" i="3"/>
  <c r="B4227" i="3"/>
  <c r="F4227" i="3"/>
  <c r="L4225" i="3"/>
  <c r="J4226" i="3"/>
  <c r="P4225" i="3"/>
  <c r="M5138" i="3" l="1"/>
  <c r="I5138" i="3"/>
  <c r="N5138" i="3"/>
  <c r="A5139" i="3"/>
  <c r="G5138" i="3"/>
  <c r="F4228" i="3"/>
  <c r="D4228" i="3"/>
  <c r="C4228" i="3"/>
  <c r="B4228" i="3"/>
  <c r="H4228" i="3" s="1"/>
  <c r="J4228" i="3" s="1"/>
  <c r="E4228" i="3"/>
  <c r="H4227" i="3"/>
  <c r="J4227" i="3" s="1"/>
  <c r="L4226" i="3"/>
  <c r="O4226" i="3" s="1"/>
  <c r="K4227" i="3" s="1"/>
  <c r="M5139" i="3" l="1"/>
  <c r="I5139" i="3"/>
  <c r="N5139" i="3"/>
  <c r="A5140" i="3"/>
  <c r="G5139" i="3"/>
  <c r="P4227" i="3"/>
  <c r="P4226" i="3"/>
  <c r="M5140" i="3" l="1"/>
  <c r="I5140" i="3"/>
  <c r="N5140" i="3"/>
  <c r="A5141" i="3"/>
  <c r="G5140" i="3"/>
  <c r="D4229" i="3"/>
  <c r="F4229" i="3"/>
  <c r="C4229" i="3"/>
  <c r="E4229" i="3"/>
  <c r="B4229" i="3"/>
  <c r="L4227" i="3"/>
  <c r="O4227" i="3" s="1"/>
  <c r="K4228" i="3" s="1"/>
  <c r="M5141" i="3" l="1"/>
  <c r="I5141" i="3"/>
  <c r="N5141" i="3"/>
  <c r="A5142" i="3"/>
  <c r="G5141" i="3"/>
  <c r="E4230" i="3"/>
  <c r="C4230" i="3"/>
  <c r="D4230" i="3"/>
  <c r="B4230" i="3"/>
  <c r="F4230" i="3"/>
  <c r="L4228" i="3"/>
  <c r="O4228" i="3" s="1"/>
  <c r="K4229" i="3" s="1"/>
  <c r="H4229" i="3"/>
  <c r="M5142" i="3" l="1"/>
  <c r="I5142" i="3"/>
  <c r="N5142" i="3"/>
  <c r="A5143" i="3"/>
  <c r="G5142" i="3"/>
  <c r="F4231" i="3"/>
  <c r="E4231" i="3"/>
  <c r="C4231" i="3"/>
  <c r="B4231" i="3"/>
  <c r="D4231" i="3"/>
  <c r="J4229" i="3"/>
  <c r="H4230" i="3"/>
  <c r="J4230" i="3" s="1"/>
  <c r="M5143" i="3" l="1"/>
  <c r="I5143" i="3"/>
  <c r="N5143" i="3"/>
  <c r="A5144" i="3"/>
  <c r="G5143" i="3"/>
  <c r="E4232" i="3"/>
  <c r="D4232" i="3"/>
  <c r="C4232" i="3"/>
  <c r="B4232" i="3"/>
  <c r="F4232" i="3"/>
  <c r="L4229" i="3"/>
  <c r="O4229" i="3" s="1"/>
  <c r="K4230" i="3" s="1"/>
  <c r="H4231" i="3"/>
  <c r="P4228" i="3"/>
  <c r="P4229" i="3"/>
  <c r="M5144" i="3" l="1"/>
  <c r="I5144" i="3"/>
  <c r="N5144" i="3"/>
  <c r="A5145" i="3"/>
  <c r="G5144" i="3"/>
  <c r="E4233" i="3"/>
  <c r="F4233" i="3"/>
  <c r="D4233" i="3"/>
  <c r="C4233" i="3"/>
  <c r="B4233" i="3"/>
  <c r="J4231" i="3"/>
  <c r="H4232" i="3"/>
  <c r="J4232" i="3" s="1"/>
  <c r="L4230" i="3"/>
  <c r="O4230" i="3" s="1"/>
  <c r="K4231" i="3" s="1"/>
  <c r="M5145" i="3" l="1"/>
  <c r="I5145" i="3"/>
  <c r="N5145" i="3"/>
  <c r="A5146" i="3"/>
  <c r="G5145" i="3"/>
  <c r="D4234" i="3"/>
  <c r="F4234" i="3"/>
  <c r="E4234" i="3"/>
  <c r="B4234" i="3"/>
  <c r="C4234" i="3"/>
  <c r="L4231" i="3"/>
  <c r="O4231" i="3" s="1"/>
  <c r="K4232" i="3" s="1"/>
  <c r="H4233" i="3"/>
  <c r="P4232" i="3"/>
  <c r="J4233" i="3"/>
  <c r="P4231" i="3"/>
  <c r="P4230" i="3"/>
  <c r="M5146" i="3" l="1"/>
  <c r="I5146" i="3"/>
  <c r="N5146" i="3"/>
  <c r="A5147" i="3"/>
  <c r="G5146" i="3"/>
  <c r="E4235" i="3"/>
  <c r="B4235" i="3"/>
  <c r="D4235" i="3"/>
  <c r="C4235" i="3"/>
  <c r="F4235" i="3"/>
  <c r="L4232" i="3"/>
  <c r="O4232" i="3" s="1"/>
  <c r="K4233" i="3" s="1"/>
  <c r="H4234" i="3"/>
  <c r="J4234" i="3" s="1"/>
  <c r="M5147" i="3" l="1"/>
  <c r="I5147" i="3"/>
  <c r="N5147" i="3"/>
  <c r="A5148" i="3"/>
  <c r="G5147" i="3"/>
  <c r="L4233" i="3"/>
  <c r="O4233" i="3" s="1"/>
  <c r="K4234" i="3" s="1"/>
  <c r="E4236" i="3"/>
  <c r="F4236" i="3"/>
  <c r="D4236" i="3"/>
  <c r="B4236" i="3"/>
  <c r="C4236" i="3"/>
  <c r="H4235" i="3"/>
  <c r="J4235" i="3" s="1"/>
  <c r="P4233" i="3"/>
  <c r="M5148" i="3" l="1"/>
  <c r="I5148" i="3"/>
  <c r="N5148" i="3"/>
  <c r="A5149" i="3"/>
  <c r="G5148" i="3"/>
  <c r="L4234" i="3"/>
  <c r="O4234" i="3" s="1"/>
  <c r="K4235" i="3" s="1"/>
  <c r="H4236" i="3"/>
  <c r="P4234" i="3"/>
  <c r="M5149" i="3" l="1"/>
  <c r="I5149" i="3"/>
  <c r="N5149" i="3"/>
  <c r="A5150" i="3"/>
  <c r="G5149" i="3"/>
  <c r="J4236" i="3"/>
  <c r="L4235" i="3"/>
  <c r="O4235" i="3" s="1"/>
  <c r="K4236" i="3" s="1"/>
  <c r="D4237" i="3"/>
  <c r="C4237" i="3"/>
  <c r="F4237" i="3"/>
  <c r="E4237" i="3"/>
  <c r="B4237" i="3"/>
  <c r="H4237" i="3" s="1"/>
  <c r="M5150" i="3" l="1"/>
  <c r="I5150" i="3"/>
  <c r="N5150" i="3"/>
  <c r="A5151" i="3"/>
  <c r="G5150" i="3"/>
  <c r="L4236" i="3"/>
  <c r="O4236" i="3" s="1"/>
  <c r="K4237" i="3" s="1"/>
  <c r="J4237" i="3"/>
  <c r="P4235" i="3"/>
  <c r="M5151" i="3" l="1"/>
  <c r="I5151" i="3"/>
  <c r="N5151" i="3"/>
  <c r="A5152" i="3"/>
  <c r="G5151" i="3"/>
  <c r="E4238" i="3"/>
  <c r="F4238" i="3"/>
  <c r="D4238" i="3"/>
  <c r="B4238" i="3"/>
  <c r="K4238" i="3" s="1"/>
  <c r="H4238" i="3"/>
  <c r="C4238" i="3"/>
  <c r="L4237" i="3"/>
  <c r="O4237" i="3" s="1"/>
  <c r="P4236" i="3"/>
  <c r="M5152" i="3" l="1"/>
  <c r="I5152" i="3"/>
  <c r="N5152" i="3"/>
  <c r="A5153" i="3"/>
  <c r="G5152" i="3"/>
  <c r="M5153" i="3" l="1"/>
  <c r="I5153" i="3"/>
  <c r="N5153" i="3"/>
  <c r="A5154" i="3"/>
  <c r="G5153" i="3"/>
  <c r="J4238" i="3"/>
  <c r="E4239" i="3"/>
  <c r="B4239" i="3"/>
  <c r="D4239" i="3"/>
  <c r="C4239" i="3"/>
  <c r="F4239" i="3"/>
  <c r="M5154" i="3" l="1"/>
  <c r="I5154" i="3"/>
  <c r="N5154" i="3"/>
  <c r="A5155" i="3"/>
  <c r="G5154" i="3"/>
  <c r="B4240" i="3"/>
  <c r="D4240" i="3"/>
  <c r="E4240" i="3"/>
  <c r="F4240" i="3"/>
  <c r="C4240" i="3"/>
  <c r="H4239" i="3"/>
  <c r="J4239" i="3" s="1"/>
  <c r="L4238" i="3"/>
  <c r="O4238" i="3" s="1"/>
  <c r="K4239" i="3" s="1"/>
  <c r="P4238" i="3"/>
  <c r="P4237" i="3"/>
  <c r="M5155" i="3" l="1"/>
  <c r="I5155" i="3"/>
  <c r="N5155" i="3"/>
  <c r="A5156" i="3"/>
  <c r="G5155" i="3"/>
  <c r="E4241" i="3"/>
  <c r="C4241" i="3"/>
  <c r="F4241" i="3"/>
  <c r="D4241" i="3"/>
  <c r="B4241" i="3"/>
  <c r="J4240" i="3"/>
  <c r="P4239" i="3" s="1"/>
  <c r="L4239" i="3"/>
  <c r="O4239" i="3" s="1"/>
  <c r="K4240" i="3" s="1"/>
  <c r="H4240" i="3"/>
  <c r="M5156" i="3" l="1"/>
  <c r="I5156" i="3"/>
  <c r="N5156" i="3"/>
  <c r="A5157" i="3"/>
  <c r="G5156" i="3"/>
  <c r="F4242" i="3"/>
  <c r="B4242" i="3"/>
  <c r="H4242" i="3" s="1"/>
  <c r="D4242" i="3"/>
  <c r="C4242" i="3"/>
  <c r="E4242" i="3"/>
  <c r="H4241" i="3"/>
  <c r="J4241" i="3" s="1"/>
  <c r="L4240" i="3"/>
  <c r="O4240" i="3" s="1"/>
  <c r="K4241" i="3" s="1"/>
  <c r="M5157" i="3" l="1"/>
  <c r="I5157" i="3"/>
  <c r="N5157" i="3"/>
  <c r="A5158" i="3"/>
  <c r="G5157" i="3"/>
  <c r="J4242" i="3"/>
  <c r="P4241" i="3" s="1"/>
  <c r="P4240" i="3"/>
  <c r="M5158" i="3" l="1"/>
  <c r="I5158" i="3"/>
  <c r="N5158" i="3"/>
  <c r="A5159" i="3"/>
  <c r="G5158" i="3"/>
  <c r="F4243" i="3"/>
  <c r="B4243" i="3"/>
  <c r="E4243" i="3"/>
  <c r="J4243" i="3" s="1"/>
  <c r="C4243" i="3"/>
  <c r="H4243" i="3"/>
  <c r="D4243" i="3"/>
  <c r="L4241" i="3"/>
  <c r="O4241" i="3" s="1"/>
  <c r="K4242" i="3" s="1"/>
  <c r="M5159" i="3" l="1"/>
  <c r="I5159" i="3"/>
  <c r="N5159" i="3"/>
  <c r="A5160" i="3"/>
  <c r="G5159" i="3"/>
  <c r="P4242" i="3"/>
  <c r="L4242" i="3"/>
  <c r="O4242" i="3" s="1"/>
  <c r="K4243" i="3" s="1"/>
  <c r="M5160" i="3" l="1"/>
  <c r="I5160" i="3"/>
  <c r="N5160" i="3"/>
  <c r="A5161" i="3"/>
  <c r="G5160" i="3"/>
  <c r="L4243" i="3"/>
  <c r="O4243" i="3" s="1"/>
  <c r="C4244" i="3"/>
  <c r="F4244" i="3"/>
  <c r="D4244" i="3"/>
  <c r="E4244" i="3"/>
  <c r="B4244" i="3"/>
  <c r="M5161" i="3" l="1"/>
  <c r="I5161" i="3"/>
  <c r="N5161" i="3"/>
  <c r="A5162" i="3"/>
  <c r="G5161" i="3"/>
  <c r="K4244" i="3"/>
  <c r="H4244" i="3"/>
  <c r="M5162" i="3" l="1"/>
  <c r="I5162" i="3"/>
  <c r="N5162" i="3"/>
  <c r="A5163" i="3"/>
  <c r="G5162" i="3"/>
  <c r="J4244" i="3"/>
  <c r="L4244" i="3"/>
  <c r="F4245" i="3"/>
  <c r="B4245" i="3"/>
  <c r="E4245" i="3"/>
  <c r="D4245" i="3"/>
  <c r="C4245" i="3"/>
  <c r="K4245" i="3"/>
  <c r="H4245" i="3"/>
  <c r="O4244" i="3"/>
  <c r="M5163" i="3" l="1"/>
  <c r="I5163" i="3"/>
  <c r="N5163" i="3"/>
  <c r="A5164" i="3"/>
  <c r="G5163" i="3"/>
  <c r="L4245" i="3"/>
  <c r="J4245" i="3"/>
  <c r="F4246" i="3"/>
  <c r="E4246" i="3"/>
  <c r="D4246" i="3"/>
  <c r="B4246" i="3"/>
  <c r="H4246" i="3" s="1"/>
  <c r="C4246" i="3"/>
  <c r="K4246" i="3"/>
  <c r="O4245" i="3"/>
  <c r="P4243" i="3"/>
  <c r="P4244" i="3"/>
  <c r="M5164" i="3" l="1"/>
  <c r="I5164" i="3"/>
  <c r="N5164" i="3"/>
  <c r="A5165" i="3"/>
  <c r="G5164" i="3"/>
  <c r="J4246" i="3"/>
  <c r="M5165" i="3" l="1"/>
  <c r="I5165" i="3"/>
  <c r="N5165" i="3"/>
  <c r="A5166" i="3"/>
  <c r="G5165" i="3"/>
  <c r="B4247" i="3"/>
  <c r="C4247" i="3"/>
  <c r="E4247" i="3"/>
  <c r="J4247" i="3" s="1"/>
  <c r="D4247" i="3"/>
  <c r="F4247" i="3"/>
  <c r="H4247" i="3"/>
  <c r="L4246" i="3"/>
  <c r="O4246" i="3" s="1"/>
  <c r="K4247" i="3" s="1"/>
  <c r="P4245" i="3"/>
  <c r="M5166" i="3" l="1"/>
  <c r="I5166" i="3"/>
  <c r="N5166" i="3"/>
  <c r="A5167" i="3"/>
  <c r="G5166" i="3"/>
  <c r="P4246" i="3"/>
  <c r="D4248" i="3"/>
  <c r="F4248" i="3"/>
  <c r="C4248" i="3"/>
  <c r="E4248" i="3"/>
  <c r="B4248" i="3"/>
  <c r="L4247" i="3"/>
  <c r="O4247" i="3" s="1"/>
  <c r="M5167" i="3" l="1"/>
  <c r="I5167" i="3"/>
  <c r="N5167" i="3"/>
  <c r="A5168" i="3"/>
  <c r="G5167" i="3"/>
  <c r="E4249" i="3"/>
  <c r="D4249" i="3"/>
  <c r="C4249" i="3"/>
  <c r="F4249" i="3"/>
  <c r="B4249" i="3"/>
  <c r="K4248" i="3"/>
  <c r="H4248" i="3"/>
  <c r="M5168" i="3" l="1"/>
  <c r="I5168" i="3"/>
  <c r="N5168" i="3"/>
  <c r="A5169" i="3"/>
  <c r="G5168" i="3"/>
  <c r="E4250" i="3"/>
  <c r="B4250" i="3"/>
  <c r="F4250" i="3"/>
  <c r="D4250" i="3"/>
  <c r="C4250" i="3"/>
  <c r="J4248" i="3"/>
  <c r="H4249" i="3"/>
  <c r="M5169" i="3" l="1"/>
  <c r="I5169" i="3"/>
  <c r="N5169" i="3"/>
  <c r="A5170" i="3"/>
  <c r="G5169" i="3"/>
  <c r="J4249" i="3"/>
  <c r="H4250" i="3"/>
  <c r="C4251" i="3"/>
  <c r="B4251" i="3"/>
  <c r="H4251" i="3"/>
  <c r="E4251" i="3"/>
  <c r="F4251" i="3"/>
  <c r="D4251" i="3"/>
  <c r="P4247" i="3"/>
  <c r="P4248" i="3"/>
  <c r="L4248" i="3"/>
  <c r="O4248" i="3" s="1"/>
  <c r="K4249" i="3" s="1"/>
  <c r="M5170" i="3" l="1"/>
  <c r="I5170" i="3"/>
  <c r="N5170" i="3"/>
  <c r="A5171" i="3"/>
  <c r="G5170" i="3"/>
  <c r="F4252" i="3"/>
  <c r="E4252" i="3"/>
  <c r="B4252" i="3"/>
  <c r="C4252" i="3"/>
  <c r="D4252" i="3"/>
  <c r="J4251" i="3"/>
  <c r="L4249" i="3"/>
  <c r="O4249" i="3" s="1"/>
  <c r="K4250" i="3" s="1"/>
  <c r="J4250" i="3"/>
  <c r="P4250" i="3" s="1"/>
  <c r="M5171" i="3" l="1"/>
  <c r="I5171" i="3"/>
  <c r="N5171" i="3"/>
  <c r="A5172" i="3"/>
  <c r="G5171" i="3"/>
  <c r="D4253" i="3"/>
  <c r="E4253" i="3"/>
  <c r="C4253" i="3"/>
  <c r="B4253" i="3"/>
  <c r="F4253" i="3"/>
  <c r="P4249" i="3"/>
  <c r="H4252" i="3"/>
  <c r="L4250" i="3"/>
  <c r="O4250" i="3" s="1"/>
  <c r="K4251" i="3" s="1"/>
  <c r="J4252" i="3"/>
  <c r="M5172" i="3" l="1"/>
  <c r="I5172" i="3"/>
  <c r="N5172" i="3"/>
  <c r="A5173" i="3"/>
  <c r="G5172" i="3"/>
  <c r="L4251" i="3"/>
  <c r="O4251" i="3" s="1"/>
  <c r="K4252" i="3" s="1"/>
  <c r="H4253" i="3"/>
  <c r="P4251" i="3"/>
  <c r="M5173" i="3" l="1"/>
  <c r="I5173" i="3"/>
  <c r="N5173" i="3"/>
  <c r="A5174" i="3"/>
  <c r="G5173" i="3"/>
  <c r="J4253" i="3"/>
  <c r="B4254" i="3"/>
  <c r="F4254" i="3"/>
  <c r="D4254" i="3"/>
  <c r="H4254" i="3"/>
  <c r="C4254" i="3"/>
  <c r="E4254" i="3"/>
  <c r="J4254" i="3" s="1"/>
  <c r="L4252" i="3"/>
  <c r="O4252" i="3" s="1"/>
  <c r="K4253" i="3" s="1"/>
  <c r="M5174" i="3" l="1"/>
  <c r="I5174" i="3"/>
  <c r="N5174" i="3"/>
  <c r="A5175" i="3"/>
  <c r="G5174" i="3"/>
  <c r="D4255" i="3"/>
  <c r="E4255" i="3"/>
  <c r="F4255" i="3"/>
  <c r="B4255" i="3"/>
  <c r="C4255" i="3"/>
  <c r="L4253" i="3"/>
  <c r="O4253" i="3" s="1"/>
  <c r="K4254" i="3" s="1"/>
  <c r="P4253" i="3"/>
  <c r="P4252" i="3"/>
  <c r="M5175" i="3" l="1"/>
  <c r="I5175" i="3"/>
  <c r="N5175" i="3"/>
  <c r="A5176" i="3"/>
  <c r="G5175" i="3"/>
  <c r="F4256" i="3"/>
  <c r="E4256" i="3"/>
  <c r="D4256" i="3"/>
  <c r="B4256" i="3"/>
  <c r="C4256" i="3"/>
  <c r="L4254" i="3"/>
  <c r="O4254" i="3" s="1"/>
  <c r="K4255" i="3" s="1"/>
  <c r="H4255" i="3"/>
  <c r="H4256" i="3" s="1"/>
  <c r="M5176" i="3" l="1"/>
  <c r="I5176" i="3"/>
  <c r="N5176" i="3"/>
  <c r="A5177" i="3"/>
  <c r="G5176" i="3"/>
  <c r="F4257" i="3"/>
  <c r="E4257" i="3"/>
  <c r="H4257" i="3"/>
  <c r="C4257" i="3"/>
  <c r="B4257" i="3"/>
  <c r="D4257" i="3"/>
  <c r="J4255" i="3"/>
  <c r="L4255" i="3"/>
  <c r="O4255" i="3" s="1"/>
  <c r="K4256" i="3" s="1"/>
  <c r="M5177" i="3" l="1"/>
  <c r="I5177" i="3"/>
  <c r="N5177" i="3"/>
  <c r="A5178" i="3"/>
  <c r="G5177" i="3"/>
  <c r="D4258" i="3"/>
  <c r="F4258" i="3"/>
  <c r="B4258" i="3"/>
  <c r="E4258" i="3"/>
  <c r="C4258" i="3"/>
  <c r="J4256" i="3"/>
  <c r="L4256" i="3"/>
  <c r="O4256" i="3" s="1"/>
  <c r="K4257" i="3" s="1"/>
  <c r="P4254" i="3"/>
  <c r="P4255" i="3"/>
  <c r="M5178" i="3" l="1"/>
  <c r="I5178" i="3"/>
  <c r="N5178" i="3"/>
  <c r="A5179" i="3"/>
  <c r="G5178" i="3"/>
  <c r="D4259" i="3"/>
  <c r="B4259" i="3"/>
  <c r="C4259" i="3"/>
  <c r="F4259" i="3"/>
  <c r="E4259" i="3"/>
  <c r="J4257" i="3"/>
  <c r="H4258" i="3"/>
  <c r="L4257" i="3"/>
  <c r="O4257" i="3" s="1"/>
  <c r="K4258" i="3" s="1"/>
  <c r="M5179" i="3" l="1"/>
  <c r="I5179" i="3"/>
  <c r="N5179" i="3"/>
  <c r="A5180" i="3"/>
  <c r="G5179" i="3"/>
  <c r="D4260" i="3"/>
  <c r="B4260" i="3"/>
  <c r="C4260" i="3"/>
  <c r="E4260" i="3"/>
  <c r="F4260" i="3"/>
  <c r="J4258" i="3"/>
  <c r="H4259" i="3"/>
  <c r="P4257" i="3"/>
  <c r="P4256" i="3"/>
  <c r="M5180" i="3" l="1"/>
  <c r="I5180" i="3"/>
  <c r="N5180" i="3"/>
  <c r="A5181" i="3"/>
  <c r="G5180" i="3"/>
  <c r="J4259" i="3"/>
  <c r="H4260" i="3"/>
  <c r="D4261" i="3"/>
  <c r="B4261" i="3"/>
  <c r="F4261" i="3"/>
  <c r="E4261" i="3"/>
  <c r="C4261" i="3"/>
  <c r="P4258" i="3"/>
  <c r="L4258" i="3"/>
  <c r="O4258" i="3" s="1"/>
  <c r="K4259" i="3" s="1"/>
  <c r="M5181" i="3" l="1"/>
  <c r="I5181" i="3"/>
  <c r="N5181" i="3"/>
  <c r="A5182" i="3"/>
  <c r="G5181" i="3"/>
  <c r="F4262" i="3"/>
  <c r="C4262" i="3"/>
  <c r="D4262" i="3"/>
  <c r="B4262" i="3"/>
  <c r="E4262" i="3"/>
  <c r="H4261" i="3"/>
  <c r="L4259" i="3"/>
  <c r="O4259" i="3" s="1"/>
  <c r="K4260" i="3" s="1"/>
  <c r="J4260" i="3"/>
  <c r="P4259" i="3"/>
  <c r="M5182" i="3" l="1"/>
  <c r="I5182" i="3"/>
  <c r="N5182" i="3"/>
  <c r="A5183" i="3"/>
  <c r="G5182" i="3"/>
  <c r="J4261" i="3"/>
  <c r="B4263" i="3"/>
  <c r="E4263" i="3"/>
  <c r="D4263" i="3"/>
  <c r="C4263" i="3"/>
  <c r="F4263" i="3"/>
  <c r="J4262" i="3"/>
  <c r="H4262" i="3"/>
  <c r="L4260" i="3"/>
  <c r="O4260" i="3" s="1"/>
  <c r="K4261" i="3" s="1"/>
  <c r="P4260" i="3"/>
  <c r="M5183" i="3" l="1"/>
  <c r="I5183" i="3"/>
  <c r="N5183" i="3"/>
  <c r="A5184" i="3"/>
  <c r="G5183" i="3"/>
  <c r="L4261" i="3"/>
  <c r="O4261" i="3" s="1"/>
  <c r="K4262" i="3" s="1"/>
  <c r="H4263" i="3"/>
  <c r="P4261" i="3"/>
  <c r="M5184" i="3" l="1"/>
  <c r="I5184" i="3"/>
  <c r="N5184" i="3"/>
  <c r="A5185" i="3"/>
  <c r="G5184" i="3"/>
  <c r="J4263" i="3"/>
  <c r="L4262" i="3"/>
  <c r="O4262" i="3" s="1"/>
  <c r="K4263" i="3" s="1"/>
  <c r="F4264" i="3"/>
  <c r="E4264" i="3"/>
  <c r="B4264" i="3"/>
  <c r="D4264" i="3"/>
  <c r="C4264" i="3"/>
  <c r="M5185" i="3" l="1"/>
  <c r="I5185" i="3"/>
  <c r="N5185" i="3"/>
  <c r="G5185" i="3"/>
  <c r="A5186" i="3"/>
  <c r="H4264" i="3"/>
  <c r="L4263" i="3"/>
  <c r="O4263" i="3" s="1"/>
  <c r="K4264" i="3" s="1"/>
  <c r="P4262" i="3"/>
  <c r="M5186" i="3" l="1"/>
  <c r="I5186" i="3"/>
  <c r="N5186" i="3"/>
  <c r="G5186" i="3"/>
  <c r="A5187" i="3"/>
  <c r="J4264" i="3"/>
  <c r="F4265" i="3"/>
  <c r="C4265" i="3"/>
  <c r="E4265" i="3"/>
  <c r="B4265" i="3"/>
  <c r="D4265" i="3"/>
  <c r="M5187" i="3" l="1"/>
  <c r="I5187" i="3"/>
  <c r="N5187" i="3"/>
  <c r="G5187" i="3"/>
  <c r="A5188" i="3"/>
  <c r="B4266" i="3"/>
  <c r="F4266" i="3"/>
  <c r="D4266" i="3"/>
  <c r="E4266" i="3"/>
  <c r="C4266" i="3"/>
  <c r="H4265" i="3"/>
  <c r="J4265" i="3"/>
  <c r="L4264" i="3"/>
  <c r="O4264" i="3" s="1"/>
  <c r="K4265" i="3" s="1"/>
  <c r="P4263" i="3"/>
  <c r="M5188" i="3" l="1"/>
  <c r="I5188" i="3"/>
  <c r="N5188" i="3"/>
  <c r="A5189" i="3"/>
  <c r="G5188" i="3"/>
  <c r="C4267" i="3"/>
  <c r="D4267" i="3"/>
  <c r="F4267" i="3"/>
  <c r="B4267" i="3"/>
  <c r="E4267" i="3"/>
  <c r="P4264" i="3"/>
  <c r="H4266" i="3"/>
  <c r="L4265" i="3"/>
  <c r="O4265" i="3" s="1"/>
  <c r="K4266" i="3" s="1"/>
  <c r="M5189" i="3" l="1"/>
  <c r="I5189" i="3"/>
  <c r="N5189" i="3"/>
  <c r="A5190" i="3"/>
  <c r="G5189" i="3"/>
  <c r="J4266" i="3"/>
  <c r="L4266" i="3"/>
  <c r="E4268" i="3"/>
  <c r="C4268" i="3"/>
  <c r="B4268" i="3"/>
  <c r="H4268" i="3" s="1"/>
  <c r="D4268" i="3"/>
  <c r="F4268" i="3"/>
  <c r="O4266" i="3"/>
  <c r="J4267" i="3"/>
  <c r="K4267" i="3"/>
  <c r="H4267" i="3"/>
  <c r="M5190" i="3" l="1"/>
  <c r="I5190" i="3"/>
  <c r="N5190" i="3"/>
  <c r="A5191" i="3"/>
  <c r="G5190" i="3"/>
  <c r="L4267" i="3"/>
  <c r="O4267" i="3"/>
  <c r="K4268" i="3" s="1"/>
  <c r="P4266" i="3"/>
  <c r="P4265" i="3"/>
  <c r="M5191" i="3" l="1"/>
  <c r="I5191" i="3"/>
  <c r="N5191" i="3"/>
  <c r="A5192" i="3"/>
  <c r="G5191" i="3"/>
  <c r="E4269" i="3"/>
  <c r="B4269" i="3"/>
  <c r="F4269" i="3"/>
  <c r="D4269" i="3"/>
  <c r="C4269" i="3"/>
  <c r="J4268" i="3"/>
  <c r="L4268" i="3"/>
  <c r="O4268" i="3" s="1"/>
  <c r="K4269" i="3" s="1"/>
  <c r="M5192" i="3" l="1"/>
  <c r="I5192" i="3"/>
  <c r="N5192" i="3"/>
  <c r="A5193" i="3"/>
  <c r="G5192" i="3"/>
  <c r="E4270" i="3"/>
  <c r="B4270" i="3"/>
  <c r="F4270" i="3"/>
  <c r="D4270" i="3"/>
  <c r="C4270" i="3"/>
  <c r="H4269" i="3"/>
  <c r="P4267" i="3"/>
  <c r="M5193" i="3" l="1"/>
  <c r="I5193" i="3"/>
  <c r="N5193" i="3"/>
  <c r="A5194" i="3"/>
  <c r="G5193" i="3"/>
  <c r="J4269" i="3"/>
  <c r="L4269" i="3"/>
  <c r="O4269" i="3" s="1"/>
  <c r="C4271" i="3"/>
  <c r="F4271" i="3"/>
  <c r="D4271" i="3"/>
  <c r="E4271" i="3"/>
  <c r="B4271" i="3"/>
  <c r="K4270" i="3"/>
  <c r="H4270" i="3"/>
  <c r="M5194" i="3" l="1"/>
  <c r="I5194" i="3"/>
  <c r="N5194" i="3"/>
  <c r="A5195" i="3"/>
  <c r="G5194" i="3"/>
  <c r="J4270" i="3"/>
  <c r="L4270" i="3"/>
  <c r="B4272" i="3"/>
  <c r="E4272" i="3"/>
  <c r="C4272" i="3"/>
  <c r="D4272" i="3"/>
  <c r="F4272" i="3"/>
  <c r="O4270" i="3"/>
  <c r="K4271" i="3"/>
  <c r="H4271" i="3"/>
  <c r="P4269" i="3"/>
  <c r="P4268" i="3"/>
  <c r="M5195" i="3" l="1"/>
  <c r="I5195" i="3"/>
  <c r="N5195" i="3"/>
  <c r="A5196" i="3"/>
  <c r="G5195" i="3"/>
  <c r="D4273" i="3"/>
  <c r="E4273" i="3"/>
  <c r="C4273" i="3"/>
  <c r="F4273" i="3"/>
  <c r="B4273" i="3"/>
  <c r="J4271" i="3"/>
  <c r="H4272" i="3"/>
  <c r="P4270" i="3"/>
  <c r="M5196" i="3" l="1"/>
  <c r="I5196" i="3"/>
  <c r="N5196" i="3"/>
  <c r="A5197" i="3"/>
  <c r="G5196" i="3"/>
  <c r="C4274" i="3"/>
  <c r="E4274" i="3"/>
  <c r="B4274" i="3"/>
  <c r="F4274" i="3"/>
  <c r="D4274" i="3"/>
  <c r="J4272" i="3"/>
  <c r="P4271" i="3"/>
  <c r="L4271" i="3"/>
  <c r="O4271" i="3" s="1"/>
  <c r="K4272" i="3" s="1"/>
  <c r="H4273" i="3"/>
  <c r="M5197" i="3" l="1"/>
  <c r="I5197" i="3"/>
  <c r="N5197" i="3"/>
  <c r="A5198" i="3"/>
  <c r="G5197" i="3"/>
  <c r="J4273" i="3"/>
  <c r="B4275" i="3"/>
  <c r="C4275" i="3"/>
  <c r="E4275" i="3"/>
  <c r="F4275" i="3"/>
  <c r="D4275" i="3"/>
  <c r="P4272" i="3"/>
  <c r="L4272" i="3"/>
  <c r="O4272" i="3" s="1"/>
  <c r="K4273" i="3" s="1"/>
  <c r="H4274" i="3"/>
  <c r="J4274" i="3" s="1"/>
  <c r="M5198" i="3" l="1"/>
  <c r="I5198" i="3"/>
  <c r="N5198" i="3"/>
  <c r="A5199" i="3"/>
  <c r="G5198" i="3"/>
  <c r="B4276" i="3"/>
  <c r="E4276" i="3"/>
  <c r="D4276" i="3"/>
  <c r="C4276" i="3"/>
  <c r="F4276" i="3"/>
  <c r="L4273" i="3"/>
  <c r="O4273" i="3" s="1"/>
  <c r="K4274" i="3" s="1"/>
  <c r="H4275" i="3"/>
  <c r="J4275" i="3"/>
  <c r="P4274" i="3" s="1"/>
  <c r="P4273" i="3"/>
  <c r="M5199" i="3" l="1"/>
  <c r="I5199" i="3"/>
  <c r="N5199" i="3"/>
  <c r="A5200" i="3"/>
  <c r="G5199" i="3"/>
  <c r="C4277" i="3"/>
  <c r="F4277" i="3"/>
  <c r="E4277" i="3"/>
  <c r="B4277" i="3"/>
  <c r="H4277" i="3" s="1"/>
  <c r="J4277" i="3" s="1"/>
  <c r="D4277" i="3"/>
  <c r="L4274" i="3"/>
  <c r="O4274" i="3" s="1"/>
  <c r="K4275" i="3" s="1"/>
  <c r="H4276" i="3"/>
  <c r="P4275" i="3"/>
  <c r="J4276" i="3"/>
  <c r="M5200" i="3" l="1"/>
  <c r="I5200" i="3"/>
  <c r="N5200" i="3"/>
  <c r="A5201" i="3"/>
  <c r="G5200" i="3"/>
  <c r="L4275" i="3"/>
  <c r="O4275" i="3" s="1"/>
  <c r="K4276" i="3" s="1"/>
  <c r="P4276" i="3"/>
  <c r="M5201" i="3" l="1"/>
  <c r="I5201" i="3"/>
  <c r="N5201" i="3"/>
  <c r="A5202" i="3"/>
  <c r="G5201" i="3"/>
  <c r="D4278" i="3"/>
  <c r="C4278" i="3"/>
  <c r="E4278" i="3"/>
  <c r="F4278" i="3"/>
  <c r="B4278" i="3"/>
  <c r="H4278" i="3" s="1"/>
  <c r="J4278" i="3" s="1"/>
  <c r="L4276" i="3"/>
  <c r="O4276" i="3" s="1"/>
  <c r="K4277" i="3" s="1"/>
  <c r="M5202" i="3" l="1"/>
  <c r="I5202" i="3"/>
  <c r="N5202" i="3"/>
  <c r="A5203" i="3"/>
  <c r="G5202" i="3"/>
  <c r="L4277" i="3"/>
  <c r="O4277" i="3" s="1"/>
  <c r="K4278" i="3" s="1"/>
  <c r="P4277" i="3"/>
  <c r="M5203" i="3" l="1"/>
  <c r="I5203" i="3"/>
  <c r="N5203" i="3"/>
  <c r="A5204" i="3"/>
  <c r="G5203" i="3"/>
  <c r="H4279" i="3"/>
  <c r="C4279" i="3"/>
  <c r="B4279" i="3"/>
  <c r="D4279" i="3"/>
  <c r="F4279" i="3"/>
  <c r="E4279" i="3"/>
  <c r="J4279" i="3"/>
  <c r="L4278" i="3"/>
  <c r="O4278" i="3" s="1"/>
  <c r="M5204" i="3" l="1"/>
  <c r="I5204" i="3"/>
  <c r="N5204" i="3"/>
  <c r="A5205" i="3"/>
  <c r="G5204" i="3"/>
  <c r="P4278" i="3"/>
  <c r="K4279" i="3"/>
  <c r="L4279" i="3"/>
  <c r="M5205" i="3" l="1"/>
  <c r="I5205" i="3"/>
  <c r="N5205" i="3"/>
  <c r="A5206" i="3"/>
  <c r="G5205" i="3"/>
  <c r="O4279" i="3"/>
  <c r="H4280" i="3"/>
  <c r="B4280" i="3"/>
  <c r="D4280" i="3"/>
  <c r="C4280" i="3"/>
  <c r="K4280" i="3"/>
  <c r="F4280" i="3"/>
  <c r="E4280" i="3"/>
  <c r="M5206" i="3" l="1"/>
  <c r="I5206" i="3"/>
  <c r="N5206" i="3"/>
  <c r="A5207" i="3"/>
  <c r="G5206" i="3"/>
  <c r="B4281" i="3"/>
  <c r="C4281" i="3"/>
  <c r="F4281" i="3"/>
  <c r="D4281" i="3"/>
  <c r="E4281" i="3"/>
  <c r="J4280" i="3"/>
  <c r="M5207" i="3" l="1"/>
  <c r="I5207" i="3"/>
  <c r="N5207" i="3"/>
  <c r="A5208" i="3"/>
  <c r="G5207" i="3"/>
  <c r="D4282" i="3"/>
  <c r="E4282" i="3"/>
  <c r="B4282" i="3"/>
  <c r="C4282" i="3"/>
  <c r="F4282" i="3"/>
  <c r="H4281" i="3"/>
  <c r="P4279" i="3"/>
  <c r="L4280" i="3"/>
  <c r="O4280" i="3" s="1"/>
  <c r="K4281" i="3" s="1"/>
  <c r="M5208" i="3" l="1"/>
  <c r="I5208" i="3"/>
  <c r="N5208" i="3"/>
  <c r="A5209" i="3"/>
  <c r="G5208" i="3"/>
  <c r="J4281" i="3"/>
  <c r="H4282" i="3"/>
  <c r="E4283" i="3"/>
  <c r="B4283" i="3"/>
  <c r="C4283" i="3"/>
  <c r="D4283" i="3"/>
  <c r="F4283" i="3"/>
  <c r="M5209" i="3" l="1"/>
  <c r="I5209" i="3"/>
  <c r="N5209" i="3"/>
  <c r="A5210" i="3"/>
  <c r="G5209" i="3"/>
  <c r="J4282" i="3"/>
  <c r="H4283" i="3"/>
  <c r="J4283" i="3" s="1"/>
  <c r="F4284" i="3"/>
  <c r="C4284" i="3"/>
  <c r="E4284" i="3"/>
  <c r="D4284" i="3"/>
  <c r="B4284" i="3"/>
  <c r="P4281" i="3"/>
  <c r="P4280" i="3"/>
  <c r="L4281" i="3"/>
  <c r="O4281" i="3" s="1"/>
  <c r="K4282" i="3" s="1"/>
  <c r="M5210" i="3" l="1"/>
  <c r="I5210" i="3"/>
  <c r="N5210" i="3"/>
  <c r="A5211" i="3"/>
  <c r="G5210" i="3"/>
  <c r="D4285" i="3"/>
  <c r="C4285" i="3"/>
  <c r="E4285" i="3"/>
  <c r="B4285" i="3"/>
  <c r="F4285" i="3"/>
  <c r="H4284" i="3"/>
  <c r="L4282" i="3"/>
  <c r="P4282" i="3"/>
  <c r="O4282" i="3"/>
  <c r="K4283" i="3" s="1"/>
  <c r="M5211" i="3" l="1"/>
  <c r="I5211" i="3"/>
  <c r="N5211" i="3"/>
  <c r="A5212" i="3"/>
  <c r="G5211" i="3"/>
  <c r="C4286" i="3"/>
  <c r="F4286" i="3"/>
  <c r="E4286" i="3"/>
  <c r="D4286" i="3"/>
  <c r="B4286" i="3"/>
  <c r="J4284" i="3"/>
  <c r="L4283" i="3"/>
  <c r="O4283" i="3" s="1"/>
  <c r="K4284" i="3" s="1"/>
  <c r="H4285" i="3"/>
  <c r="M5212" i="3" l="1"/>
  <c r="I5212" i="3"/>
  <c r="N5212" i="3"/>
  <c r="A5213" i="3"/>
  <c r="G5212" i="3"/>
  <c r="J4285" i="3"/>
  <c r="D4287" i="3"/>
  <c r="B4287" i="3"/>
  <c r="E4287" i="3"/>
  <c r="C4287" i="3"/>
  <c r="F4287" i="3"/>
  <c r="L4284" i="3"/>
  <c r="O4284" i="3" s="1"/>
  <c r="K4285" i="3" s="1"/>
  <c r="H4286" i="3"/>
  <c r="J4286" i="3" s="1"/>
  <c r="P4284" i="3"/>
  <c r="P4283" i="3"/>
  <c r="M5213" i="3" l="1"/>
  <c r="I5213" i="3"/>
  <c r="N5213" i="3"/>
  <c r="A5214" i="3"/>
  <c r="G5213" i="3"/>
  <c r="L4285" i="3"/>
  <c r="O4285" i="3" s="1"/>
  <c r="K4286" i="3" s="1"/>
  <c r="B4288" i="3"/>
  <c r="C4288" i="3"/>
  <c r="E4288" i="3"/>
  <c r="F4288" i="3"/>
  <c r="D4288" i="3"/>
  <c r="H4287" i="3"/>
  <c r="P4285" i="3"/>
  <c r="M5214" i="3" l="1"/>
  <c r="I5214" i="3"/>
  <c r="N5214" i="3"/>
  <c r="A5215" i="3"/>
  <c r="G5214" i="3"/>
  <c r="J4287" i="3"/>
  <c r="L4286" i="3"/>
  <c r="O4286" i="3" s="1"/>
  <c r="K4287" i="3" s="1"/>
  <c r="J4288" i="3"/>
  <c r="H4288" i="3"/>
  <c r="M5215" i="3" l="1"/>
  <c r="I5215" i="3"/>
  <c r="N5215" i="3"/>
  <c r="A5216" i="3"/>
  <c r="G5215" i="3"/>
  <c r="P4287" i="3"/>
  <c r="P4286" i="3"/>
  <c r="L4287" i="3"/>
  <c r="O4287" i="3" s="1"/>
  <c r="K4288" i="3" s="1"/>
  <c r="E4289" i="3"/>
  <c r="F4289" i="3"/>
  <c r="D4289" i="3"/>
  <c r="C4289" i="3"/>
  <c r="B4289" i="3"/>
  <c r="M5216" i="3" l="1"/>
  <c r="I5216" i="3"/>
  <c r="N5216" i="3"/>
  <c r="A5217" i="3"/>
  <c r="G5216" i="3"/>
  <c r="C4290" i="3"/>
  <c r="D4290" i="3"/>
  <c r="B4290" i="3"/>
  <c r="F4290" i="3"/>
  <c r="E4290" i="3"/>
  <c r="J4289" i="3"/>
  <c r="L4288" i="3"/>
  <c r="O4288" i="3" s="1"/>
  <c r="K4289" i="3" s="1"/>
  <c r="H4289" i="3"/>
  <c r="M5217" i="3" l="1"/>
  <c r="I5217" i="3"/>
  <c r="N5217" i="3"/>
  <c r="A5218" i="3"/>
  <c r="G5217" i="3"/>
  <c r="B4291" i="3"/>
  <c r="E4291" i="3"/>
  <c r="D4291" i="3"/>
  <c r="F4291" i="3"/>
  <c r="C4291" i="3"/>
  <c r="L4289" i="3"/>
  <c r="O4289" i="3" s="1"/>
  <c r="K4290" i="3" s="1"/>
  <c r="H4290" i="3"/>
  <c r="P4288" i="3"/>
  <c r="M5218" i="3" l="1"/>
  <c r="I5218" i="3"/>
  <c r="N5218" i="3"/>
  <c r="A5219" i="3"/>
  <c r="G5218" i="3"/>
  <c r="B4292" i="3"/>
  <c r="D4292" i="3"/>
  <c r="F4292" i="3"/>
  <c r="C4292" i="3"/>
  <c r="E4292" i="3"/>
  <c r="J4290" i="3"/>
  <c r="H4291" i="3"/>
  <c r="J4291" i="3" s="1"/>
  <c r="L4290" i="3"/>
  <c r="O4290" i="3" s="1"/>
  <c r="K4291" i="3" s="1"/>
  <c r="M5219" i="3" l="1"/>
  <c r="I5219" i="3"/>
  <c r="N5219" i="3"/>
  <c r="A5220" i="3"/>
  <c r="G5219" i="3"/>
  <c r="C4293" i="3"/>
  <c r="D4293" i="3"/>
  <c r="B4293" i="3"/>
  <c r="F4293" i="3"/>
  <c r="E4293" i="3"/>
  <c r="P4290" i="3"/>
  <c r="P4289" i="3"/>
  <c r="H4292" i="3"/>
  <c r="L4291" i="3"/>
  <c r="O4291" i="3" s="1"/>
  <c r="K4292" i="3" s="1"/>
  <c r="M5220" i="3" l="1"/>
  <c r="I5220" i="3"/>
  <c r="N5220" i="3"/>
  <c r="A5221" i="3"/>
  <c r="G5220" i="3"/>
  <c r="B4294" i="3"/>
  <c r="D4294" i="3"/>
  <c r="E4294" i="3"/>
  <c r="F4294" i="3"/>
  <c r="C4294" i="3"/>
  <c r="J4292" i="3"/>
  <c r="H4293" i="3"/>
  <c r="J4293" i="3"/>
  <c r="M5221" i="3" l="1"/>
  <c r="I5221" i="3"/>
  <c r="N5221" i="3"/>
  <c r="A5222" i="3"/>
  <c r="G5221" i="3"/>
  <c r="B4295" i="3"/>
  <c r="F4295" i="3"/>
  <c r="E4295" i="3"/>
  <c r="D4295" i="3"/>
  <c r="C4295" i="3"/>
  <c r="H4294" i="3"/>
  <c r="P4292" i="3"/>
  <c r="P4291" i="3"/>
  <c r="L4292" i="3"/>
  <c r="O4292" i="3" s="1"/>
  <c r="K4293" i="3" s="1"/>
  <c r="M5222" i="3" l="1"/>
  <c r="I5222" i="3"/>
  <c r="N5222" i="3"/>
  <c r="A5223" i="3"/>
  <c r="G5222" i="3"/>
  <c r="J4294" i="3"/>
  <c r="D4296" i="3"/>
  <c r="B4296" i="3"/>
  <c r="F4296" i="3"/>
  <c r="C4296" i="3"/>
  <c r="E4296" i="3"/>
  <c r="H4295" i="3"/>
  <c r="L4293" i="3"/>
  <c r="O4293" i="3" s="1"/>
  <c r="K4294" i="3" s="1"/>
  <c r="M5223" i="3" l="1"/>
  <c r="I5223" i="3"/>
  <c r="N5223" i="3"/>
  <c r="A5224" i="3"/>
  <c r="G5223" i="3"/>
  <c r="C4297" i="3"/>
  <c r="E4297" i="3"/>
  <c r="F4297" i="3"/>
  <c r="B4297" i="3"/>
  <c r="D4297" i="3"/>
  <c r="L4294" i="3"/>
  <c r="O4294" i="3" s="1"/>
  <c r="K4295" i="3" s="1"/>
  <c r="J4295" i="3"/>
  <c r="P4293" i="3"/>
  <c r="H4296" i="3"/>
  <c r="M5224" i="3" l="1"/>
  <c r="I5224" i="3"/>
  <c r="N5224" i="3"/>
  <c r="A5225" i="3"/>
  <c r="G5224" i="3"/>
  <c r="J4296" i="3"/>
  <c r="C4298" i="3"/>
  <c r="D4298" i="3"/>
  <c r="B4298" i="3"/>
  <c r="E4298" i="3"/>
  <c r="F4298" i="3"/>
  <c r="P4295" i="3"/>
  <c r="H4297" i="3"/>
  <c r="L4295" i="3"/>
  <c r="O4295" i="3" s="1"/>
  <c r="K4296" i="3" s="1"/>
  <c r="P4294" i="3"/>
  <c r="M5225" i="3" l="1"/>
  <c r="I5225" i="3"/>
  <c r="N5225" i="3"/>
  <c r="A5226" i="3"/>
  <c r="G5225" i="3"/>
  <c r="L4296" i="3"/>
  <c r="O4296" i="3" s="1"/>
  <c r="K4297" i="3" s="1"/>
  <c r="J4298" i="3"/>
  <c r="H4298" i="3"/>
  <c r="J4297" i="3"/>
  <c r="M5226" i="3" l="1"/>
  <c r="I5226" i="3"/>
  <c r="N5226" i="3"/>
  <c r="A5227" i="3"/>
  <c r="G5226" i="3"/>
  <c r="L4297" i="3"/>
  <c r="O4297" i="3" s="1"/>
  <c r="K4298" i="3" s="1"/>
  <c r="C4299" i="3"/>
  <c r="D4299" i="3"/>
  <c r="F4299" i="3"/>
  <c r="B4299" i="3"/>
  <c r="E4299" i="3"/>
  <c r="P4297" i="3"/>
  <c r="P4296" i="3"/>
  <c r="M5227" i="3" l="1"/>
  <c r="I5227" i="3"/>
  <c r="N5227" i="3"/>
  <c r="A5228" i="3"/>
  <c r="G5227" i="3"/>
  <c r="E4300" i="3"/>
  <c r="B4300" i="3"/>
  <c r="D4300" i="3"/>
  <c r="F4300" i="3"/>
  <c r="C4300" i="3"/>
  <c r="L4298" i="3"/>
  <c r="O4298" i="3" s="1"/>
  <c r="K4299" i="3" s="1"/>
  <c r="H4299" i="3"/>
  <c r="M5228" i="3" l="1"/>
  <c r="I5228" i="3"/>
  <c r="N5228" i="3"/>
  <c r="A5229" i="3"/>
  <c r="G5228" i="3"/>
  <c r="J4299" i="3"/>
  <c r="L4299" i="3"/>
  <c r="O4299" i="3" s="1"/>
  <c r="K4300" i="3" s="1"/>
  <c r="H4300" i="3"/>
  <c r="D4301" i="3"/>
  <c r="F4301" i="3"/>
  <c r="B4301" i="3"/>
  <c r="E4301" i="3"/>
  <c r="C4301" i="3"/>
  <c r="J4300" i="3"/>
  <c r="M5229" i="3" l="1"/>
  <c r="I5229" i="3"/>
  <c r="N5229" i="3"/>
  <c r="A5230" i="3"/>
  <c r="G5229" i="3"/>
  <c r="H4301" i="3"/>
  <c r="P4299" i="3"/>
  <c r="P4298" i="3"/>
  <c r="M5230" i="3" l="1"/>
  <c r="I5230" i="3"/>
  <c r="N5230" i="3"/>
  <c r="A5231" i="3"/>
  <c r="G5230" i="3"/>
  <c r="J4301" i="3"/>
  <c r="D4302" i="3"/>
  <c r="E4302" i="3"/>
  <c r="B4302" i="3"/>
  <c r="C4302" i="3"/>
  <c r="F4302" i="3"/>
  <c r="L4300" i="3"/>
  <c r="O4300" i="3" s="1"/>
  <c r="K4301" i="3" s="1"/>
  <c r="M5231" i="3" l="1"/>
  <c r="I5231" i="3"/>
  <c r="N5231" i="3"/>
  <c r="A5232" i="3"/>
  <c r="G5231" i="3"/>
  <c r="H4302" i="3"/>
  <c r="J4302" i="3" s="1"/>
  <c r="L4301" i="3"/>
  <c r="O4301" i="3" s="1"/>
  <c r="K4302" i="3" s="1"/>
  <c r="P4300" i="3"/>
  <c r="M5232" i="3" l="1"/>
  <c r="I5232" i="3"/>
  <c r="N5232" i="3"/>
  <c r="A5233" i="3"/>
  <c r="G5232" i="3"/>
  <c r="F4303" i="3"/>
  <c r="C4303" i="3"/>
  <c r="D4303" i="3"/>
  <c r="E4303" i="3"/>
  <c r="J4303" i="3" s="1"/>
  <c r="B4303" i="3"/>
  <c r="H4303" i="3" s="1"/>
  <c r="P4301" i="3"/>
  <c r="M5233" i="3" l="1"/>
  <c r="I5233" i="3"/>
  <c r="N5233" i="3"/>
  <c r="A5234" i="3"/>
  <c r="G5233" i="3"/>
  <c r="P4302" i="3"/>
  <c r="L4302" i="3"/>
  <c r="O4302" i="3" s="1"/>
  <c r="K4303" i="3" s="1"/>
  <c r="M5234" i="3" l="1"/>
  <c r="I5234" i="3"/>
  <c r="N5234" i="3"/>
  <c r="A5235" i="3"/>
  <c r="G5234" i="3"/>
  <c r="L4303" i="3"/>
  <c r="O4303" i="3" s="1"/>
  <c r="K4304" i="3" s="1"/>
  <c r="B4304" i="3"/>
  <c r="C4304" i="3"/>
  <c r="D4304" i="3"/>
  <c r="E4304" i="3"/>
  <c r="F4304" i="3"/>
  <c r="M5235" i="3" l="1"/>
  <c r="I5235" i="3"/>
  <c r="N5235" i="3"/>
  <c r="A5236" i="3"/>
  <c r="G5235" i="3"/>
  <c r="C4305" i="3"/>
  <c r="D4305" i="3"/>
  <c r="E4305" i="3"/>
  <c r="F4305" i="3"/>
  <c r="B4305" i="3"/>
  <c r="H4304" i="3"/>
  <c r="M5236" i="3" l="1"/>
  <c r="I5236" i="3"/>
  <c r="N5236" i="3"/>
  <c r="A5237" i="3"/>
  <c r="G5236" i="3"/>
  <c r="J4304" i="3"/>
  <c r="L4304" i="3"/>
  <c r="O4304" i="3" s="1"/>
  <c r="H4305" i="3"/>
  <c r="C4306" i="3"/>
  <c r="F4306" i="3"/>
  <c r="B4306" i="3"/>
  <c r="D4306" i="3"/>
  <c r="E4306" i="3"/>
  <c r="H4306" i="3"/>
  <c r="K4305" i="3"/>
  <c r="M5237" i="3" l="1"/>
  <c r="I5237" i="3"/>
  <c r="N5237" i="3"/>
  <c r="A5238" i="3"/>
  <c r="G5237" i="3"/>
  <c r="B4307" i="3"/>
  <c r="D4307" i="3"/>
  <c r="E4307" i="3"/>
  <c r="C4307" i="3"/>
  <c r="F4307" i="3"/>
  <c r="J4305" i="3"/>
  <c r="L4305" i="3"/>
  <c r="O4305" i="3" s="1"/>
  <c r="K4306" i="3" s="1"/>
  <c r="P4303" i="3"/>
  <c r="P4304" i="3"/>
  <c r="J4306" i="3"/>
  <c r="M5238" i="3" l="1"/>
  <c r="I5238" i="3"/>
  <c r="N5238" i="3"/>
  <c r="A5239" i="3"/>
  <c r="G5238" i="3"/>
  <c r="B4308" i="3"/>
  <c r="C4308" i="3"/>
  <c r="E4308" i="3"/>
  <c r="F4308" i="3"/>
  <c r="D4308" i="3"/>
  <c r="P4305" i="3"/>
  <c r="H4307" i="3"/>
  <c r="M5239" i="3" l="1"/>
  <c r="I5239" i="3"/>
  <c r="N5239" i="3"/>
  <c r="G5239" i="3"/>
  <c r="A5240" i="3"/>
  <c r="F4309" i="3"/>
  <c r="D4309" i="3"/>
  <c r="B4309" i="3"/>
  <c r="E4309" i="3"/>
  <c r="C4309" i="3"/>
  <c r="J4307" i="3"/>
  <c r="H4308" i="3"/>
  <c r="L4306" i="3"/>
  <c r="O4306" i="3" s="1"/>
  <c r="K4307" i="3" s="1"/>
  <c r="M5240" i="3" l="1"/>
  <c r="I5240" i="3"/>
  <c r="N5240" i="3"/>
  <c r="A5241" i="3"/>
  <c r="G5240" i="3"/>
  <c r="D4310" i="3"/>
  <c r="E4310" i="3"/>
  <c r="B4310" i="3"/>
  <c r="F4310" i="3"/>
  <c r="C4310" i="3"/>
  <c r="J4308" i="3"/>
  <c r="H4309" i="3"/>
  <c r="P4307" i="3"/>
  <c r="P4306" i="3"/>
  <c r="L4307" i="3"/>
  <c r="O4307" i="3" s="1"/>
  <c r="K4308" i="3" s="1"/>
  <c r="M5241" i="3" l="1"/>
  <c r="I5241" i="3"/>
  <c r="N5241" i="3"/>
  <c r="G5241" i="3"/>
  <c r="A5242" i="3"/>
  <c r="B4311" i="3"/>
  <c r="F4311" i="3"/>
  <c r="C4311" i="3"/>
  <c r="E4311" i="3"/>
  <c r="D4311" i="3"/>
  <c r="J4309" i="3"/>
  <c r="H4310" i="3"/>
  <c r="P4308" i="3"/>
  <c r="L4308" i="3"/>
  <c r="O4308" i="3" s="1"/>
  <c r="K4309" i="3" s="1"/>
  <c r="M5242" i="3" l="1"/>
  <c r="I5242" i="3"/>
  <c r="N5242" i="3"/>
  <c r="A5243" i="3"/>
  <c r="G5242" i="3"/>
  <c r="L4309" i="3"/>
  <c r="O4309" i="3" s="1"/>
  <c r="K4310" i="3" s="1"/>
  <c r="F4312" i="3"/>
  <c r="C4312" i="3"/>
  <c r="E4312" i="3"/>
  <c r="B4312" i="3"/>
  <c r="D4312" i="3"/>
  <c r="J4310" i="3"/>
  <c r="P4309" i="3" s="1"/>
  <c r="H4311" i="3"/>
  <c r="M5243" i="3" l="1"/>
  <c r="I5243" i="3"/>
  <c r="N5243" i="3"/>
  <c r="A5244" i="3"/>
  <c r="G5243" i="3"/>
  <c r="J4311" i="3"/>
  <c r="H4312" i="3"/>
  <c r="J4312" i="3" s="1"/>
  <c r="L4310" i="3"/>
  <c r="O4310" i="3" s="1"/>
  <c r="K4311" i="3" s="1"/>
  <c r="P4310" i="3"/>
  <c r="M5244" i="3" l="1"/>
  <c r="I5244" i="3"/>
  <c r="N5244" i="3"/>
  <c r="A5245" i="3"/>
  <c r="G5244" i="3"/>
  <c r="L4311" i="3"/>
  <c r="O4311" i="3" s="1"/>
  <c r="K4312" i="3" s="1"/>
  <c r="P4311" i="3"/>
  <c r="F4313" i="3"/>
  <c r="D4313" i="3"/>
  <c r="B4313" i="3"/>
  <c r="H4313" i="3" s="1"/>
  <c r="E4313" i="3"/>
  <c r="C4313" i="3"/>
  <c r="M5245" i="3" l="1"/>
  <c r="I5245" i="3"/>
  <c r="N5245" i="3"/>
  <c r="A5246" i="3"/>
  <c r="G5245" i="3"/>
  <c r="J4313" i="3"/>
  <c r="E4314" i="3"/>
  <c r="C4314" i="3"/>
  <c r="F4314" i="3"/>
  <c r="B4314" i="3"/>
  <c r="D4314" i="3"/>
  <c r="L4312" i="3"/>
  <c r="O4312" i="3" s="1"/>
  <c r="K4313" i="3" s="1"/>
  <c r="M5246" i="3" l="1"/>
  <c r="I5246" i="3"/>
  <c r="N5246" i="3"/>
  <c r="A5247" i="3"/>
  <c r="G5246" i="3"/>
  <c r="P4312" i="3"/>
  <c r="H4314" i="3"/>
  <c r="L4313" i="3"/>
  <c r="O4313" i="3" s="1"/>
  <c r="K4314" i="3" s="1"/>
  <c r="M5247" i="3" l="1"/>
  <c r="I5247" i="3"/>
  <c r="N5247" i="3"/>
  <c r="A5248" i="3"/>
  <c r="G5247" i="3"/>
  <c r="J4314" i="3"/>
  <c r="E4315" i="3"/>
  <c r="H4315" i="3"/>
  <c r="D4315" i="3"/>
  <c r="B4315" i="3"/>
  <c r="F4315" i="3"/>
  <c r="C4315" i="3"/>
  <c r="M5248" i="3" l="1"/>
  <c r="I5248" i="3"/>
  <c r="N5248" i="3"/>
  <c r="A5249" i="3"/>
  <c r="G5248" i="3"/>
  <c r="D4316" i="3"/>
  <c r="E4316" i="3"/>
  <c r="F4316" i="3"/>
  <c r="C4316" i="3"/>
  <c r="B4316" i="3"/>
  <c r="H4316" i="3"/>
  <c r="J4315" i="3"/>
  <c r="L4314" i="3"/>
  <c r="O4314" i="3" s="1"/>
  <c r="K4315" i="3" s="1"/>
  <c r="P4314" i="3"/>
  <c r="P4313" i="3"/>
  <c r="M5249" i="3" l="1"/>
  <c r="I5249" i="3"/>
  <c r="N5249" i="3"/>
  <c r="A5250" i="3"/>
  <c r="G5249" i="3"/>
  <c r="E4317" i="3"/>
  <c r="D4317" i="3"/>
  <c r="C4317" i="3"/>
  <c r="F4317" i="3"/>
  <c r="B4317" i="3"/>
  <c r="L4315" i="3"/>
  <c r="O4315" i="3" s="1"/>
  <c r="K4316" i="3" s="1"/>
  <c r="P4315" i="3"/>
  <c r="J4316" i="3"/>
  <c r="M5250" i="3" l="1"/>
  <c r="I5250" i="3"/>
  <c r="N5250" i="3"/>
  <c r="A5251" i="3"/>
  <c r="G5250" i="3"/>
  <c r="D4318" i="3"/>
  <c r="B4318" i="3"/>
  <c r="E4318" i="3"/>
  <c r="C4318" i="3"/>
  <c r="F4318" i="3"/>
  <c r="H4317" i="3"/>
  <c r="M5251" i="3" l="1"/>
  <c r="I5251" i="3"/>
  <c r="N5251" i="3"/>
  <c r="A5252" i="3"/>
  <c r="G5251" i="3"/>
  <c r="J4317" i="3"/>
  <c r="H4318" i="3"/>
  <c r="L4316" i="3"/>
  <c r="O4316" i="3" s="1"/>
  <c r="K4317" i="3" s="1"/>
  <c r="J4318" i="3"/>
  <c r="M5252" i="3" l="1"/>
  <c r="I5252" i="3"/>
  <c r="N5252" i="3"/>
  <c r="A5253" i="3"/>
  <c r="G5252" i="3"/>
  <c r="P4317" i="3"/>
  <c r="P4316" i="3"/>
  <c r="B4319" i="3"/>
  <c r="C4319" i="3"/>
  <c r="H4319" i="3"/>
  <c r="D4319" i="3"/>
  <c r="F4319" i="3"/>
  <c r="J4319" i="3"/>
  <c r="E4319" i="3"/>
  <c r="L4317" i="3"/>
  <c r="O4317" i="3" s="1"/>
  <c r="K4318" i="3" s="1"/>
  <c r="M5253" i="3" l="1"/>
  <c r="I5253" i="3"/>
  <c r="N5253" i="3"/>
  <c r="A5254" i="3"/>
  <c r="G5253" i="3"/>
  <c r="L4318" i="3"/>
  <c r="O4318" i="3" s="1"/>
  <c r="K4319" i="3" s="1"/>
  <c r="D4320" i="3"/>
  <c r="C4320" i="3"/>
  <c r="B4320" i="3"/>
  <c r="F4320" i="3"/>
  <c r="E4320" i="3"/>
  <c r="P4318" i="3"/>
  <c r="M5254" i="3" l="1"/>
  <c r="I5254" i="3"/>
  <c r="N5254" i="3"/>
  <c r="A5255" i="3"/>
  <c r="G5254" i="3"/>
  <c r="F4321" i="3"/>
  <c r="B4321" i="3"/>
  <c r="C4321" i="3"/>
  <c r="D4321" i="3"/>
  <c r="E4321" i="3"/>
  <c r="L4319" i="3"/>
  <c r="O4319" i="3" s="1"/>
  <c r="K4320" i="3" s="1"/>
  <c r="H4320" i="3"/>
  <c r="M5255" i="3" l="1"/>
  <c r="I5255" i="3"/>
  <c r="N5255" i="3"/>
  <c r="A5256" i="3"/>
  <c r="G5255" i="3"/>
  <c r="J4320" i="3"/>
  <c r="D4322" i="3"/>
  <c r="F4322" i="3"/>
  <c r="B4322" i="3"/>
  <c r="C4322" i="3"/>
  <c r="E4322" i="3"/>
  <c r="H4321" i="3"/>
  <c r="M5256" i="3" l="1"/>
  <c r="I5256" i="3"/>
  <c r="N5256" i="3"/>
  <c r="A5257" i="3"/>
  <c r="G5256" i="3"/>
  <c r="J4321" i="3"/>
  <c r="H4322" i="3"/>
  <c r="E4323" i="3"/>
  <c r="B4323" i="3"/>
  <c r="F4323" i="3"/>
  <c r="C4323" i="3"/>
  <c r="D4323" i="3"/>
  <c r="L4320" i="3"/>
  <c r="O4320" i="3" s="1"/>
  <c r="K4321" i="3" s="1"/>
  <c r="J4322" i="3"/>
  <c r="P4319" i="3"/>
  <c r="P4320" i="3"/>
  <c r="M5257" i="3" l="1"/>
  <c r="I5257" i="3"/>
  <c r="N5257" i="3"/>
  <c r="A5258" i="3"/>
  <c r="G5257" i="3"/>
  <c r="C4324" i="3"/>
  <c r="E4324" i="3"/>
  <c r="B4324" i="3"/>
  <c r="F4324" i="3"/>
  <c r="D4324" i="3"/>
  <c r="H4323" i="3"/>
  <c r="L4321" i="3"/>
  <c r="O4321" i="3" s="1"/>
  <c r="K4322" i="3" s="1"/>
  <c r="P4321" i="3"/>
  <c r="M5258" i="3" l="1"/>
  <c r="I5258" i="3"/>
  <c r="N5258" i="3"/>
  <c r="A5259" i="3"/>
  <c r="G5258" i="3"/>
  <c r="J4323" i="3"/>
  <c r="E4325" i="3"/>
  <c r="J4325" i="3" s="1"/>
  <c r="D4325" i="3"/>
  <c r="F4325" i="3"/>
  <c r="B4325" i="3"/>
  <c r="H4325" i="3"/>
  <c r="C4325" i="3"/>
  <c r="L4322" i="3"/>
  <c r="O4322" i="3" s="1"/>
  <c r="K4323" i="3" s="1"/>
  <c r="H4324" i="3"/>
  <c r="J4324" i="3" s="1"/>
  <c r="M5259" i="3" l="1"/>
  <c r="I5259" i="3"/>
  <c r="N5259" i="3"/>
  <c r="A5260" i="3"/>
  <c r="G5259" i="3"/>
  <c r="L4323" i="3"/>
  <c r="O4323" i="3" s="1"/>
  <c r="K4324" i="3" s="1"/>
  <c r="C4326" i="3"/>
  <c r="E4326" i="3"/>
  <c r="J4326" i="3" s="1"/>
  <c r="B4326" i="3"/>
  <c r="D4326" i="3"/>
  <c r="F4326" i="3"/>
  <c r="H4326" i="3"/>
  <c r="P4324" i="3"/>
  <c r="P4323" i="3"/>
  <c r="P4322" i="3"/>
  <c r="M5260" i="3" l="1"/>
  <c r="I5260" i="3"/>
  <c r="N5260" i="3"/>
  <c r="A5261" i="3"/>
  <c r="G5260" i="3"/>
  <c r="P4325" i="3"/>
  <c r="L4324" i="3"/>
  <c r="O4324" i="3" s="1"/>
  <c r="K4325" i="3" s="1"/>
  <c r="B4327" i="3"/>
  <c r="F4327" i="3"/>
  <c r="D4327" i="3"/>
  <c r="E4327" i="3"/>
  <c r="C4327" i="3"/>
  <c r="M5261" i="3" l="1"/>
  <c r="I5261" i="3"/>
  <c r="N5261" i="3"/>
  <c r="A5262" i="3"/>
  <c r="G5261" i="3"/>
  <c r="C4328" i="3"/>
  <c r="D4328" i="3"/>
  <c r="F4328" i="3"/>
  <c r="E4328" i="3"/>
  <c r="B4328" i="3"/>
  <c r="L4325" i="3"/>
  <c r="O4325" i="3" s="1"/>
  <c r="K4326" i="3" s="1"/>
  <c r="H4327" i="3"/>
  <c r="M5262" i="3" l="1"/>
  <c r="I5262" i="3"/>
  <c r="N5262" i="3"/>
  <c r="A5263" i="3"/>
  <c r="G5262" i="3"/>
  <c r="J4327" i="3"/>
  <c r="D4329" i="3"/>
  <c r="F4329" i="3"/>
  <c r="B4329" i="3"/>
  <c r="C4329" i="3"/>
  <c r="E4329" i="3"/>
  <c r="L4326" i="3"/>
  <c r="O4326" i="3" s="1"/>
  <c r="K4327" i="3" s="1"/>
  <c r="H4328" i="3"/>
  <c r="M5263" i="3" l="1"/>
  <c r="I5263" i="3"/>
  <c r="N5263" i="3"/>
  <c r="A5264" i="3"/>
  <c r="G5263" i="3"/>
  <c r="F4330" i="3"/>
  <c r="D4330" i="3"/>
  <c r="E4330" i="3"/>
  <c r="B4330" i="3"/>
  <c r="C4330" i="3"/>
  <c r="J4328" i="3"/>
  <c r="L4327" i="3"/>
  <c r="O4327" i="3" s="1"/>
  <c r="K4328" i="3" s="1"/>
  <c r="H4329" i="3"/>
  <c r="P4326" i="3"/>
  <c r="M5264" i="3" l="1"/>
  <c r="I5264" i="3"/>
  <c r="N5264" i="3"/>
  <c r="A5265" i="3"/>
  <c r="G5264" i="3"/>
  <c r="D4331" i="3"/>
  <c r="E4331" i="3"/>
  <c r="B4331" i="3"/>
  <c r="C4331" i="3"/>
  <c r="F4331" i="3"/>
  <c r="P4328" i="3"/>
  <c r="J4329" i="3"/>
  <c r="H4330" i="3"/>
  <c r="P4327" i="3"/>
  <c r="L4328" i="3"/>
  <c r="O4328" i="3" s="1"/>
  <c r="K4329" i="3" s="1"/>
  <c r="M5265" i="3" l="1"/>
  <c r="I5265" i="3"/>
  <c r="N5265" i="3"/>
  <c r="A5266" i="3"/>
  <c r="G5265" i="3"/>
  <c r="B4332" i="3"/>
  <c r="H4332" i="3" s="1"/>
  <c r="E4332" i="3"/>
  <c r="F4332" i="3"/>
  <c r="C4332" i="3"/>
  <c r="D4332" i="3"/>
  <c r="J4330" i="3"/>
  <c r="P4330" i="3" s="1"/>
  <c r="L4329" i="3"/>
  <c r="O4329" i="3" s="1"/>
  <c r="K4330" i="3" s="1"/>
  <c r="J4331" i="3"/>
  <c r="H4331" i="3"/>
  <c r="P4329" i="3"/>
  <c r="M5266" i="3" l="1"/>
  <c r="I5266" i="3"/>
  <c r="N5266" i="3"/>
  <c r="A5267" i="3"/>
  <c r="G5266" i="3"/>
  <c r="L4330" i="3"/>
  <c r="O4330" i="3" s="1"/>
  <c r="K4331" i="3" s="1"/>
  <c r="M5267" i="3" l="1"/>
  <c r="I5267" i="3"/>
  <c r="N5267" i="3"/>
  <c r="A5268" i="3"/>
  <c r="G5267" i="3"/>
  <c r="C4333" i="3"/>
  <c r="E4333" i="3"/>
  <c r="D4333" i="3"/>
  <c r="B4333" i="3"/>
  <c r="F4333" i="3"/>
  <c r="H4333" i="3"/>
  <c r="J4332" i="3"/>
  <c r="L4331" i="3"/>
  <c r="O4331" i="3" s="1"/>
  <c r="K4332" i="3" s="1"/>
  <c r="M5268" i="3" l="1"/>
  <c r="I5268" i="3"/>
  <c r="N5268" i="3"/>
  <c r="A5269" i="3"/>
  <c r="G5268" i="3"/>
  <c r="B4334" i="3"/>
  <c r="F4334" i="3"/>
  <c r="C4334" i="3"/>
  <c r="D4334" i="3"/>
  <c r="E4334" i="3"/>
  <c r="P4331" i="3"/>
  <c r="L4332" i="3"/>
  <c r="O4332" i="3" s="1"/>
  <c r="K4333" i="3" s="1"/>
  <c r="J4333" i="3"/>
  <c r="M5269" i="3" l="1"/>
  <c r="I5269" i="3"/>
  <c r="N5269" i="3"/>
  <c r="A5270" i="3"/>
  <c r="G5269" i="3"/>
  <c r="C4335" i="3"/>
  <c r="D4335" i="3"/>
  <c r="E4335" i="3"/>
  <c r="B4335" i="3"/>
  <c r="F4335" i="3"/>
  <c r="L4333" i="3"/>
  <c r="O4333" i="3" s="1"/>
  <c r="K4334" i="3" s="1"/>
  <c r="P4332" i="3"/>
  <c r="H4334" i="3"/>
  <c r="M5270" i="3" l="1"/>
  <c r="I5270" i="3"/>
  <c r="N5270" i="3"/>
  <c r="A5271" i="3"/>
  <c r="G5270" i="3"/>
  <c r="J4334" i="3"/>
  <c r="H4335" i="3"/>
  <c r="M5271" i="3" l="1"/>
  <c r="I5271" i="3"/>
  <c r="N5271" i="3"/>
  <c r="A5272" i="3"/>
  <c r="G5271" i="3"/>
  <c r="J4335" i="3"/>
  <c r="P4334" i="3"/>
  <c r="P4333" i="3"/>
  <c r="L4334" i="3"/>
  <c r="O4334" i="3" s="1"/>
  <c r="K4335" i="3" s="1"/>
  <c r="D4336" i="3"/>
  <c r="C4336" i="3"/>
  <c r="B4336" i="3"/>
  <c r="F4336" i="3"/>
  <c r="E4336" i="3"/>
  <c r="M5272" i="3" l="1"/>
  <c r="I5272" i="3"/>
  <c r="N5272" i="3"/>
  <c r="A5273" i="3"/>
  <c r="G5272" i="3"/>
  <c r="D4337" i="3"/>
  <c r="C4337" i="3"/>
  <c r="E4337" i="3"/>
  <c r="F4337" i="3"/>
  <c r="B4337" i="3"/>
  <c r="H4336" i="3"/>
  <c r="O4335" i="3"/>
  <c r="K4336" i="3" s="1"/>
  <c r="L4335" i="3"/>
  <c r="M5273" i="3" l="1"/>
  <c r="I5273" i="3"/>
  <c r="N5273" i="3"/>
  <c r="A5274" i="3"/>
  <c r="G5273" i="3"/>
  <c r="J4336" i="3"/>
  <c r="F4338" i="3"/>
  <c r="B4338" i="3"/>
  <c r="D4338" i="3"/>
  <c r="E4338" i="3"/>
  <c r="C4338" i="3"/>
  <c r="H4337" i="3"/>
  <c r="M5274" i="3" l="1"/>
  <c r="I5274" i="3"/>
  <c r="N5274" i="3"/>
  <c r="A5275" i="3"/>
  <c r="G5274" i="3"/>
  <c r="D4339" i="3"/>
  <c r="E4339" i="3"/>
  <c r="C4339" i="3"/>
  <c r="F4339" i="3"/>
  <c r="B4339" i="3"/>
  <c r="L4336" i="3"/>
  <c r="O4336" i="3" s="1"/>
  <c r="K4337" i="3" s="1"/>
  <c r="J4337" i="3"/>
  <c r="H4338" i="3"/>
  <c r="P4335" i="3"/>
  <c r="M5275" i="3" l="1"/>
  <c r="I5275" i="3"/>
  <c r="N5275" i="3"/>
  <c r="A5276" i="3"/>
  <c r="G5275" i="3"/>
  <c r="J4338" i="3"/>
  <c r="J4339" i="3"/>
  <c r="H4339" i="3"/>
  <c r="P4337" i="3"/>
  <c r="P4336" i="3"/>
  <c r="L4337" i="3"/>
  <c r="O4337" i="3" s="1"/>
  <c r="K4338" i="3" s="1"/>
  <c r="M5276" i="3" l="1"/>
  <c r="I5276" i="3"/>
  <c r="N5276" i="3"/>
  <c r="A5277" i="3"/>
  <c r="G5276" i="3"/>
  <c r="L4338" i="3"/>
  <c r="O4338" i="3" s="1"/>
  <c r="K4339" i="3" s="1"/>
  <c r="D4340" i="3"/>
  <c r="E4340" i="3"/>
  <c r="C4340" i="3"/>
  <c r="B4340" i="3"/>
  <c r="H4340" i="3" s="1"/>
  <c r="F4340" i="3"/>
  <c r="P4338" i="3"/>
  <c r="M5277" i="3" l="1"/>
  <c r="I5277" i="3"/>
  <c r="N5277" i="3"/>
  <c r="A5278" i="3"/>
  <c r="G5277" i="3"/>
  <c r="J4340" i="3"/>
  <c r="L4339" i="3"/>
  <c r="O4339" i="3" s="1"/>
  <c r="K4340" i="3" s="1"/>
  <c r="M5278" i="3" l="1"/>
  <c r="I5278" i="3"/>
  <c r="N5278" i="3"/>
  <c r="A5279" i="3"/>
  <c r="G5278" i="3"/>
  <c r="L4340" i="3"/>
  <c r="O4340" i="3" s="1"/>
  <c r="P4339" i="3"/>
  <c r="F4341" i="3"/>
  <c r="E4341" i="3"/>
  <c r="B4341" i="3"/>
  <c r="D4341" i="3"/>
  <c r="C4341" i="3"/>
  <c r="M5279" i="3" l="1"/>
  <c r="I5279" i="3"/>
  <c r="N5279" i="3"/>
  <c r="A5280" i="3"/>
  <c r="G5279" i="3"/>
  <c r="F4342" i="3"/>
  <c r="B4342" i="3"/>
  <c r="E4342" i="3"/>
  <c r="D4342" i="3"/>
  <c r="C4342" i="3"/>
  <c r="H4341" i="3"/>
  <c r="K4341" i="3"/>
  <c r="J4341" i="3"/>
  <c r="M5280" i="3" l="1"/>
  <c r="I5280" i="3"/>
  <c r="N5280" i="3"/>
  <c r="A5281" i="3"/>
  <c r="G5280" i="3"/>
  <c r="F4343" i="3"/>
  <c r="E4343" i="3"/>
  <c r="B4343" i="3"/>
  <c r="D4343" i="3"/>
  <c r="C4343" i="3"/>
  <c r="J4342" i="3"/>
  <c r="P4341" i="3" s="1"/>
  <c r="H4342" i="3"/>
  <c r="P4340" i="3"/>
  <c r="M5281" i="3" l="1"/>
  <c r="I5281" i="3"/>
  <c r="N5281" i="3"/>
  <c r="A5282" i="3"/>
  <c r="G5281" i="3"/>
  <c r="E4344" i="3"/>
  <c r="F4344" i="3"/>
  <c r="D4344" i="3"/>
  <c r="B4344" i="3"/>
  <c r="C4344" i="3"/>
  <c r="H4343" i="3"/>
  <c r="J4343" i="3"/>
  <c r="P4342" i="3" s="1"/>
  <c r="L4341" i="3"/>
  <c r="O4341" i="3" s="1"/>
  <c r="K4342" i="3" s="1"/>
  <c r="L4342" i="3"/>
  <c r="M5282" i="3" l="1"/>
  <c r="I5282" i="3"/>
  <c r="N5282" i="3"/>
  <c r="A5283" i="3"/>
  <c r="G5282" i="3"/>
  <c r="D4345" i="3"/>
  <c r="F4345" i="3"/>
  <c r="C4345" i="3"/>
  <c r="E4345" i="3"/>
  <c r="B4345" i="3"/>
  <c r="O4342" i="3"/>
  <c r="K4343" i="3" s="1"/>
  <c r="H4344" i="3"/>
  <c r="M5283" i="3" l="1"/>
  <c r="I5283" i="3"/>
  <c r="N5283" i="3"/>
  <c r="A5284" i="3"/>
  <c r="G5283" i="3"/>
  <c r="J4344" i="3"/>
  <c r="E4346" i="3"/>
  <c r="D4346" i="3"/>
  <c r="C4346" i="3"/>
  <c r="B4346" i="3"/>
  <c r="H4346" i="3" s="1"/>
  <c r="F4346" i="3"/>
  <c r="L4343" i="3"/>
  <c r="O4343" i="3" s="1"/>
  <c r="K4344" i="3" s="1"/>
  <c r="H4345" i="3"/>
  <c r="J4345" i="3" s="1"/>
  <c r="M5284" i="3" l="1"/>
  <c r="I5284" i="3"/>
  <c r="N5284" i="3"/>
  <c r="A5285" i="3"/>
  <c r="G5284" i="3"/>
  <c r="J4346" i="3"/>
  <c r="L4344" i="3"/>
  <c r="O4344" i="3" s="1"/>
  <c r="K4345" i="3" s="1"/>
  <c r="E4347" i="3"/>
  <c r="D4347" i="3"/>
  <c r="B4347" i="3"/>
  <c r="F4347" i="3"/>
  <c r="H4347" i="3"/>
  <c r="J4347" i="3" s="1"/>
  <c r="C4347" i="3"/>
  <c r="P4345" i="3"/>
  <c r="P4344" i="3"/>
  <c r="P4343" i="3"/>
  <c r="M5285" i="3" l="1"/>
  <c r="I5285" i="3"/>
  <c r="N5285" i="3"/>
  <c r="A5286" i="3"/>
  <c r="G5285" i="3"/>
  <c r="L4345" i="3"/>
  <c r="O4345" i="3" s="1"/>
  <c r="K4346" i="3" s="1"/>
  <c r="D4348" i="3"/>
  <c r="F4348" i="3"/>
  <c r="B4348" i="3"/>
  <c r="C4348" i="3"/>
  <c r="E4348" i="3"/>
  <c r="P4346" i="3"/>
  <c r="M5286" i="3" l="1"/>
  <c r="I5286" i="3"/>
  <c r="N5286" i="3"/>
  <c r="A5287" i="3"/>
  <c r="G5286" i="3"/>
  <c r="F4349" i="3"/>
  <c r="E4349" i="3"/>
  <c r="B4349" i="3"/>
  <c r="D4349" i="3"/>
  <c r="C4349" i="3"/>
  <c r="O4346" i="3"/>
  <c r="K4347" i="3" s="1"/>
  <c r="L4346" i="3"/>
  <c r="H4348" i="3"/>
  <c r="M5287" i="3" l="1"/>
  <c r="I5287" i="3"/>
  <c r="N5287" i="3"/>
  <c r="A5288" i="3"/>
  <c r="G5287" i="3"/>
  <c r="J4348" i="3"/>
  <c r="H4349" i="3"/>
  <c r="L4347" i="3"/>
  <c r="O4347" i="3" s="1"/>
  <c r="K4348" i="3" s="1"/>
  <c r="M5288" i="3" l="1"/>
  <c r="I5288" i="3"/>
  <c r="N5288" i="3"/>
  <c r="A5289" i="3"/>
  <c r="G5288" i="3"/>
  <c r="J4349" i="3"/>
  <c r="F4350" i="3"/>
  <c r="B4350" i="3"/>
  <c r="H4350" i="3"/>
  <c r="C4350" i="3"/>
  <c r="D4350" i="3"/>
  <c r="E4350" i="3"/>
  <c r="P4347" i="3"/>
  <c r="P4348" i="3"/>
  <c r="L4348" i="3"/>
  <c r="O4348" i="3" s="1"/>
  <c r="K4349" i="3" s="1"/>
  <c r="M5289" i="3" l="1"/>
  <c r="I5289" i="3"/>
  <c r="N5289" i="3"/>
  <c r="A5290" i="3"/>
  <c r="G5289" i="3"/>
  <c r="F4351" i="3"/>
  <c r="B4351" i="3"/>
  <c r="E4351" i="3"/>
  <c r="C4351" i="3"/>
  <c r="D4351" i="3"/>
  <c r="L4349" i="3"/>
  <c r="O4349" i="3" s="1"/>
  <c r="K4350" i="3" s="1"/>
  <c r="J4350" i="3"/>
  <c r="M5290" i="3" l="1"/>
  <c r="I5290" i="3"/>
  <c r="N5290" i="3"/>
  <c r="A5291" i="3"/>
  <c r="G5290" i="3"/>
  <c r="D4352" i="3"/>
  <c r="F4352" i="3"/>
  <c r="E4352" i="3"/>
  <c r="C4352" i="3"/>
  <c r="B4352" i="3"/>
  <c r="H4351" i="3"/>
  <c r="J4351" i="3"/>
  <c r="P4350" i="3" s="1"/>
  <c r="P4349" i="3"/>
  <c r="L4350" i="3"/>
  <c r="O4350" i="3" s="1"/>
  <c r="K4351" i="3" s="1"/>
  <c r="M5291" i="3" l="1"/>
  <c r="I5291" i="3"/>
  <c r="N5291" i="3"/>
  <c r="A5292" i="3"/>
  <c r="G5291" i="3"/>
  <c r="L4351" i="3"/>
  <c r="O4351" i="3" s="1"/>
  <c r="K4352" i="3" s="1"/>
  <c r="H4352" i="3"/>
  <c r="M5292" i="3" l="1"/>
  <c r="I5292" i="3"/>
  <c r="N5292" i="3"/>
  <c r="A5293" i="3"/>
  <c r="G5292" i="3"/>
  <c r="J4352" i="3"/>
  <c r="L4352" i="3"/>
  <c r="O4352" i="3" s="1"/>
  <c r="K4353" i="3" s="1"/>
  <c r="B4353" i="3"/>
  <c r="C4353" i="3"/>
  <c r="E4353" i="3"/>
  <c r="J4353" i="3" s="1"/>
  <c r="F4353" i="3"/>
  <c r="H4353" i="3"/>
  <c r="D4353" i="3"/>
  <c r="M5293" i="3" l="1"/>
  <c r="I5293" i="3"/>
  <c r="N5293" i="3"/>
  <c r="A5294" i="3"/>
  <c r="G5293" i="3"/>
  <c r="D4354" i="3"/>
  <c r="B4354" i="3"/>
  <c r="F4354" i="3"/>
  <c r="C4354" i="3"/>
  <c r="H4354" i="3"/>
  <c r="E4354" i="3"/>
  <c r="J4354" i="3" s="1"/>
  <c r="L4353" i="3"/>
  <c r="O4353" i="3" s="1"/>
  <c r="P4352" i="3"/>
  <c r="P4351" i="3"/>
  <c r="M5294" i="3" l="1"/>
  <c r="I5294" i="3"/>
  <c r="N5294" i="3"/>
  <c r="A5295" i="3"/>
  <c r="G5294" i="3"/>
  <c r="P4353" i="3"/>
  <c r="B4355" i="3"/>
  <c r="H4355" i="3"/>
  <c r="D4355" i="3"/>
  <c r="C4355" i="3"/>
  <c r="F4355" i="3"/>
  <c r="E4355" i="3"/>
  <c r="K4354" i="3"/>
  <c r="M5295" i="3" l="1"/>
  <c r="I5295" i="3"/>
  <c r="N5295" i="3"/>
  <c r="A5296" i="3"/>
  <c r="G5295" i="3"/>
  <c r="D4356" i="3"/>
  <c r="B4356" i="3"/>
  <c r="E4356" i="3"/>
  <c r="F4356" i="3"/>
  <c r="C4356" i="3"/>
  <c r="J4355" i="3"/>
  <c r="L4354" i="3"/>
  <c r="O4354" i="3" s="1"/>
  <c r="K4355" i="3" s="1"/>
  <c r="M5296" i="3" l="1"/>
  <c r="I5296" i="3"/>
  <c r="N5296" i="3"/>
  <c r="A5297" i="3"/>
  <c r="G5296" i="3"/>
  <c r="D4357" i="3"/>
  <c r="C4357" i="3"/>
  <c r="F4357" i="3"/>
  <c r="B4357" i="3"/>
  <c r="E4357" i="3"/>
  <c r="P4354" i="3"/>
  <c r="H4356" i="3"/>
  <c r="L4355" i="3"/>
  <c r="O4355" i="3" s="1"/>
  <c r="K4356" i="3" s="1"/>
  <c r="M5297" i="3" l="1"/>
  <c r="I5297" i="3"/>
  <c r="N5297" i="3"/>
  <c r="A5298" i="3"/>
  <c r="G5297" i="3"/>
  <c r="J4356" i="3"/>
  <c r="L4356" i="3"/>
  <c r="O4356" i="3" s="1"/>
  <c r="K4357" i="3" s="1"/>
  <c r="H4357" i="3"/>
  <c r="E4358" i="3"/>
  <c r="B4358" i="3"/>
  <c r="D4358" i="3"/>
  <c r="F4358" i="3"/>
  <c r="C4358" i="3"/>
  <c r="M5298" i="3" l="1"/>
  <c r="I5298" i="3"/>
  <c r="N5298" i="3"/>
  <c r="A5299" i="3"/>
  <c r="G5298" i="3"/>
  <c r="J4357" i="3"/>
  <c r="H4358" i="3"/>
  <c r="J4358" i="3" s="1"/>
  <c r="L4357" i="3"/>
  <c r="O4357" i="3" s="1"/>
  <c r="K4358" i="3" s="1"/>
  <c r="F4359" i="3"/>
  <c r="B4359" i="3"/>
  <c r="H4359" i="3" s="1"/>
  <c r="C4359" i="3"/>
  <c r="D4359" i="3"/>
  <c r="E4359" i="3"/>
  <c r="P4356" i="3"/>
  <c r="P4355" i="3"/>
  <c r="M5299" i="3" l="1"/>
  <c r="I5299" i="3"/>
  <c r="N5299" i="3"/>
  <c r="A5300" i="3"/>
  <c r="G5299" i="3"/>
  <c r="L4358" i="3"/>
  <c r="O4358" i="3" s="1"/>
  <c r="K4359" i="3" s="1"/>
  <c r="P4357" i="3"/>
  <c r="M5300" i="3" l="1"/>
  <c r="I5300" i="3"/>
  <c r="N5300" i="3"/>
  <c r="A5301" i="3"/>
  <c r="G5300" i="3"/>
  <c r="J4359" i="3"/>
  <c r="L4359" i="3"/>
  <c r="O4359" i="3" s="1"/>
  <c r="K4360" i="3" s="1"/>
  <c r="B4360" i="3"/>
  <c r="E4360" i="3"/>
  <c r="J4360" i="3" s="1"/>
  <c r="H4360" i="3"/>
  <c r="C4360" i="3"/>
  <c r="D4360" i="3"/>
  <c r="F4360" i="3"/>
  <c r="M5301" i="3" l="1"/>
  <c r="I5301" i="3"/>
  <c r="N5301" i="3"/>
  <c r="A5302" i="3"/>
  <c r="G5301" i="3"/>
  <c r="B4361" i="3"/>
  <c r="F4361" i="3"/>
  <c r="E4361" i="3"/>
  <c r="D4361" i="3"/>
  <c r="C4361" i="3"/>
  <c r="P4359" i="3"/>
  <c r="P4358" i="3"/>
  <c r="L4360" i="3"/>
  <c r="O4360" i="3" s="1"/>
  <c r="K4361" i="3" s="1"/>
  <c r="M5302" i="3" l="1"/>
  <c r="I5302" i="3"/>
  <c r="N5302" i="3"/>
  <c r="A5303" i="3"/>
  <c r="G5302" i="3"/>
  <c r="D4362" i="3"/>
  <c r="B4362" i="3"/>
  <c r="F4362" i="3"/>
  <c r="E4362" i="3"/>
  <c r="C4362" i="3"/>
  <c r="H4361" i="3"/>
  <c r="M5303" i="3" l="1"/>
  <c r="I5303" i="3"/>
  <c r="N5303" i="3"/>
  <c r="A5304" i="3"/>
  <c r="G5303" i="3"/>
  <c r="J4361" i="3"/>
  <c r="H4362" i="3"/>
  <c r="M5304" i="3" l="1"/>
  <c r="I5304" i="3"/>
  <c r="N5304" i="3"/>
  <c r="A5305" i="3"/>
  <c r="G5304" i="3"/>
  <c r="B4363" i="3"/>
  <c r="E4363" i="3"/>
  <c r="C4363" i="3"/>
  <c r="H4363" i="3"/>
  <c r="F4363" i="3"/>
  <c r="D4363" i="3"/>
  <c r="L4361" i="3"/>
  <c r="O4361" i="3" s="1"/>
  <c r="K4362" i="3" s="1"/>
  <c r="J4362" i="3"/>
  <c r="P4361" i="3"/>
  <c r="P4360" i="3"/>
  <c r="M5305" i="3" l="1"/>
  <c r="I5305" i="3"/>
  <c r="N5305" i="3"/>
  <c r="A5306" i="3"/>
  <c r="G5305" i="3"/>
  <c r="B4364" i="3"/>
  <c r="F4364" i="3"/>
  <c r="D4364" i="3"/>
  <c r="E4364" i="3"/>
  <c r="C4364" i="3"/>
  <c r="J4363" i="3"/>
  <c r="L4362" i="3"/>
  <c r="O4362" i="3" s="1"/>
  <c r="K4363" i="3" s="1"/>
  <c r="M5306" i="3" l="1"/>
  <c r="I5306" i="3"/>
  <c r="N5306" i="3"/>
  <c r="A5307" i="3"/>
  <c r="G5306" i="3"/>
  <c r="C4365" i="3"/>
  <c r="E4365" i="3"/>
  <c r="B4365" i="3"/>
  <c r="F4365" i="3"/>
  <c r="D4365" i="3"/>
  <c r="H4364" i="3"/>
  <c r="P4362" i="3"/>
  <c r="M5307" i="3" l="1"/>
  <c r="I5307" i="3"/>
  <c r="N5307" i="3"/>
  <c r="A5308" i="3"/>
  <c r="G5307" i="3"/>
  <c r="E4366" i="3"/>
  <c r="C4366" i="3"/>
  <c r="D4366" i="3"/>
  <c r="F4366" i="3"/>
  <c r="B4366" i="3"/>
  <c r="J4364" i="3"/>
  <c r="H4365" i="3"/>
  <c r="L4363" i="3"/>
  <c r="O4363" i="3" s="1"/>
  <c r="K4364" i="3" s="1"/>
  <c r="M5308" i="3" l="1"/>
  <c r="I5308" i="3"/>
  <c r="N5308" i="3"/>
  <c r="A5309" i="3"/>
  <c r="G5308" i="3"/>
  <c r="D4367" i="3"/>
  <c r="C4367" i="3"/>
  <c r="B4367" i="3"/>
  <c r="E4367" i="3"/>
  <c r="F4367" i="3"/>
  <c r="J4365" i="3"/>
  <c r="P4364" i="3" s="1"/>
  <c r="H4366" i="3"/>
  <c r="J4366" i="3" s="1"/>
  <c r="O4364" i="3"/>
  <c r="K4365" i="3" s="1"/>
  <c r="L4364" i="3"/>
  <c r="P4363" i="3"/>
  <c r="M5309" i="3" l="1"/>
  <c r="I5309" i="3"/>
  <c r="N5309" i="3"/>
  <c r="A5310" i="3"/>
  <c r="G5309" i="3"/>
  <c r="D4368" i="3"/>
  <c r="C4368" i="3"/>
  <c r="B4368" i="3"/>
  <c r="F4368" i="3"/>
  <c r="E4368" i="3"/>
  <c r="H4367" i="3"/>
  <c r="P4365" i="3"/>
  <c r="J4367" i="3"/>
  <c r="L4365" i="3"/>
  <c r="O4365" i="3" s="1"/>
  <c r="K4366" i="3" s="1"/>
  <c r="M5310" i="3" l="1"/>
  <c r="I5310" i="3"/>
  <c r="N5310" i="3"/>
  <c r="A5311" i="3"/>
  <c r="G5310" i="3"/>
  <c r="E4369" i="3"/>
  <c r="F4369" i="3"/>
  <c r="B4369" i="3"/>
  <c r="D4369" i="3"/>
  <c r="C4369" i="3"/>
  <c r="L4366" i="3"/>
  <c r="O4366" i="3" s="1"/>
  <c r="K4367" i="3" s="1"/>
  <c r="H4368" i="3"/>
  <c r="J4368" i="3"/>
  <c r="P4366" i="3"/>
  <c r="M5311" i="3" l="1"/>
  <c r="I5311" i="3"/>
  <c r="N5311" i="3"/>
  <c r="A5312" i="3"/>
  <c r="G5311" i="3"/>
  <c r="D4370" i="3"/>
  <c r="C4370" i="3"/>
  <c r="E4370" i="3"/>
  <c r="B4370" i="3"/>
  <c r="F4370" i="3"/>
  <c r="L4367" i="3"/>
  <c r="O4367" i="3" s="1"/>
  <c r="K4368" i="3" s="1"/>
  <c r="H4369" i="3"/>
  <c r="J4369" i="3" s="1"/>
  <c r="P4367" i="3"/>
  <c r="M5312" i="3" l="1"/>
  <c r="I5312" i="3"/>
  <c r="N5312" i="3"/>
  <c r="A5313" i="3"/>
  <c r="G5312" i="3"/>
  <c r="E4371" i="3"/>
  <c r="F4371" i="3"/>
  <c r="B4371" i="3"/>
  <c r="D4371" i="3"/>
  <c r="C4371" i="3"/>
  <c r="H4370" i="3"/>
  <c r="P4368" i="3"/>
  <c r="J4370" i="3"/>
  <c r="L4368" i="3"/>
  <c r="O4368" i="3" s="1"/>
  <c r="K4369" i="3" s="1"/>
  <c r="M5313" i="3" l="1"/>
  <c r="I5313" i="3"/>
  <c r="N5313" i="3"/>
  <c r="A5314" i="3"/>
  <c r="G5313" i="3"/>
  <c r="L4369" i="3"/>
  <c r="O4369" i="3" s="1"/>
  <c r="K4370" i="3" s="1"/>
  <c r="P4369" i="3"/>
  <c r="H4371" i="3"/>
  <c r="M5314" i="3" l="1"/>
  <c r="I5314" i="3"/>
  <c r="N5314" i="3"/>
  <c r="A5315" i="3"/>
  <c r="G5314" i="3"/>
  <c r="J4371" i="3"/>
  <c r="L4370" i="3"/>
  <c r="O4370" i="3" s="1"/>
  <c r="K4371" i="3" s="1"/>
  <c r="F4372" i="3"/>
  <c r="C4372" i="3"/>
  <c r="B4372" i="3"/>
  <c r="H4372" i="3"/>
  <c r="E4372" i="3"/>
  <c r="J4372" i="3" s="1"/>
  <c r="D4372" i="3"/>
  <c r="M5315" i="3" l="1"/>
  <c r="I5315" i="3"/>
  <c r="N5315" i="3"/>
  <c r="A5316" i="3"/>
  <c r="G5315" i="3"/>
  <c r="D4373" i="3"/>
  <c r="E4373" i="3"/>
  <c r="B4373" i="3"/>
  <c r="C4373" i="3"/>
  <c r="F4373" i="3"/>
  <c r="L4371" i="3"/>
  <c r="O4371" i="3" s="1"/>
  <c r="K4372" i="3" s="1"/>
  <c r="P4371" i="3"/>
  <c r="P4370" i="3"/>
  <c r="M5316" i="3" l="1"/>
  <c r="I5316" i="3"/>
  <c r="N5316" i="3"/>
  <c r="A5317" i="3"/>
  <c r="G5316" i="3"/>
  <c r="L4372" i="3"/>
  <c r="O4372" i="3" s="1"/>
  <c r="K4373" i="3" s="1"/>
  <c r="H4373" i="3"/>
  <c r="M5317" i="3" l="1"/>
  <c r="I5317" i="3"/>
  <c r="N5317" i="3"/>
  <c r="A5318" i="3"/>
  <c r="G5317" i="3"/>
  <c r="J4373" i="3"/>
  <c r="C4374" i="3"/>
  <c r="D4374" i="3"/>
  <c r="E4374" i="3"/>
  <c r="J4374" i="3" s="1"/>
  <c r="B4374" i="3"/>
  <c r="H4374" i="3"/>
  <c r="F4374" i="3"/>
  <c r="M5318" i="3" l="1"/>
  <c r="I5318" i="3"/>
  <c r="N5318" i="3"/>
  <c r="A5319" i="3"/>
  <c r="G5318" i="3"/>
  <c r="D4375" i="3"/>
  <c r="B4375" i="3"/>
  <c r="E4375" i="3"/>
  <c r="C4375" i="3"/>
  <c r="F4375" i="3"/>
  <c r="K4374" i="3"/>
  <c r="L4373" i="3"/>
  <c r="O4373" i="3" s="1"/>
  <c r="P4373" i="3"/>
  <c r="P4372" i="3"/>
  <c r="M5319" i="3" l="1"/>
  <c r="I5319" i="3"/>
  <c r="N5319" i="3"/>
  <c r="A5320" i="3"/>
  <c r="G5319" i="3"/>
  <c r="D4376" i="3"/>
  <c r="E4376" i="3"/>
  <c r="C4376" i="3"/>
  <c r="B4376" i="3"/>
  <c r="F4376" i="3"/>
  <c r="J4375" i="3"/>
  <c r="L4374" i="3"/>
  <c r="O4374" i="3" s="1"/>
  <c r="K4375" i="3" s="1"/>
  <c r="H4375" i="3"/>
  <c r="M5320" i="3" l="1"/>
  <c r="I5320" i="3"/>
  <c r="N5320" i="3"/>
  <c r="A5321" i="3"/>
  <c r="G5320" i="3"/>
  <c r="B4377" i="3"/>
  <c r="H4377" i="3" s="1"/>
  <c r="D4377" i="3"/>
  <c r="F4377" i="3"/>
  <c r="C4377" i="3"/>
  <c r="E4377" i="3"/>
  <c r="H4376" i="3"/>
  <c r="P4374" i="3"/>
  <c r="L4375" i="3"/>
  <c r="O4375" i="3" s="1"/>
  <c r="K4376" i="3" s="1"/>
  <c r="M5321" i="3" l="1"/>
  <c r="I5321" i="3"/>
  <c r="N5321" i="3"/>
  <c r="A5322" i="3"/>
  <c r="G5321" i="3"/>
  <c r="J4376" i="3"/>
  <c r="J4377" i="3"/>
  <c r="M5322" i="3" l="1"/>
  <c r="I5322" i="3"/>
  <c r="N5322" i="3"/>
  <c r="A5323" i="3"/>
  <c r="G5322" i="3"/>
  <c r="P4376" i="3"/>
  <c r="P4375" i="3"/>
  <c r="L4376" i="3"/>
  <c r="O4376" i="3" s="1"/>
  <c r="K4377" i="3" s="1"/>
  <c r="E4378" i="3"/>
  <c r="D4378" i="3"/>
  <c r="B4378" i="3"/>
  <c r="C4378" i="3"/>
  <c r="F4378" i="3"/>
  <c r="L4377" i="3"/>
  <c r="M5323" i="3" l="1"/>
  <c r="I5323" i="3"/>
  <c r="N5323" i="3"/>
  <c r="A5324" i="3"/>
  <c r="G5323" i="3"/>
  <c r="O4377" i="3"/>
  <c r="K4378" i="3" s="1"/>
  <c r="H4378" i="3"/>
  <c r="M5324" i="3" l="1"/>
  <c r="I5324" i="3"/>
  <c r="N5324" i="3"/>
  <c r="A5325" i="3"/>
  <c r="G5324" i="3"/>
  <c r="J4378" i="3"/>
  <c r="L4378" i="3"/>
  <c r="O4378" i="3" s="1"/>
  <c r="B4379" i="3"/>
  <c r="D4379" i="3"/>
  <c r="C4379" i="3"/>
  <c r="F4379" i="3"/>
  <c r="E4379" i="3"/>
  <c r="M5325" i="3" l="1"/>
  <c r="I5325" i="3"/>
  <c r="N5325" i="3"/>
  <c r="A5326" i="3"/>
  <c r="G5325" i="3"/>
  <c r="D4380" i="3"/>
  <c r="C4380" i="3"/>
  <c r="E4380" i="3"/>
  <c r="F4380" i="3"/>
  <c r="B4380" i="3"/>
  <c r="H4379" i="3"/>
  <c r="P4377" i="3"/>
  <c r="K4379" i="3"/>
  <c r="M5326" i="3" l="1"/>
  <c r="I5326" i="3"/>
  <c r="N5326" i="3"/>
  <c r="A5327" i="3"/>
  <c r="G5326" i="3"/>
  <c r="E4381" i="3"/>
  <c r="C4381" i="3"/>
  <c r="B4381" i="3"/>
  <c r="F4381" i="3"/>
  <c r="D4381" i="3"/>
  <c r="J4379" i="3"/>
  <c r="L4379" i="3"/>
  <c r="O4379" i="3" s="1"/>
  <c r="K4380" i="3" s="1"/>
  <c r="H4380" i="3"/>
  <c r="M5327" i="3" l="1"/>
  <c r="I5327" i="3"/>
  <c r="N5327" i="3"/>
  <c r="A5328" i="3"/>
  <c r="G5327" i="3"/>
  <c r="J4380" i="3"/>
  <c r="L4380" i="3"/>
  <c r="O4380" i="3" s="1"/>
  <c r="K4381" i="3" s="1"/>
  <c r="H4381" i="3"/>
  <c r="P4379" i="3"/>
  <c r="P4378" i="3"/>
  <c r="M5328" i="3" l="1"/>
  <c r="I5328" i="3"/>
  <c r="N5328" i="3"/>
  <c r="A5329" i="3"/>
  <c r="G5328" i="3"/>
  <c r="J4381" i="3"/>
  <c r="L4381" i="3"/>
  <c r="O4381" i="3" s="1"/>
  <c r="P4380" i="3"/>
  <c r="F4382" i="3"/>
  <c r="E4382" i="3"/>
  <c r="D4382" i="3"/>
  <c r="B4382" i="3"/>
  <c r="C4382" i="3"/>
  <c r="M5329" i="3" l="1"/>
  <c r="I5329" i="3"/>
  <c r="N5329" i="3"/>
  <c r="A5330" i="3"/>
  <c r="G5329" i="3"/>
  <c r="F4383" i="3"/>
  <c r="B4383" i="3"/>
  <c r="C4383" i="3"/>
  <c r="E4383" i="3"/>
  <c r="D4383" i="3"/>
  <c r="H4382" i="3"/>
  <c r="K4382" i="3"/>
  <c r="M5330" i="3" l="1"/>
  <c r="I5330" i="3"/>
  <c r="N5330" i="3"/>
  <c r="A5331" i="3"/>
  <c r="G5330" i="3"/>
  <c r="J4382" i="3"/>
  <c r="L4382" i="3"/>
  <c r="B4384" i="3"/>
  <c r="C4384" i="3"/>
  <c r="E4384" i="3"/>
  <c r="D4384" i="3"/>
  <c r="F4384" i="3"/>
  <c r="H4383" i="3"/>
  <c r="O4382" i="3"/>
  <c r="K4383" i="3" s="1"/>
  <c r="M5331" i="3" l="1"/>
  <c r="I5331" i="3"/>
  <c r="N5331" i="3"/>
  <c r="A5332" i="3"/>
  <c r="G5331" i="3"/>
  <c r="J4383" i="3"/>
  <c r="L4383" i="3"/>
  <c r="O4383" i="3" s="1"/>
  <c r="K4384" i="3" s="1"/>
  <c r="H4384" i="3"/>
  <c r="J4384" i="3" s="1"/>
  <c r="P4382" i="3"/>
  <c r="P4381" i="3"/>
  <c r="M5332" i="3" l="1"/>
  <c r="I5332" i="3"/>
  <c r="N5332" i="3"/>
  <c r="A5333" i="3"/>
  <c r="G5332" i="3"/>
  <c r="F4385" i="3"/>
  <c r="B4385" i="3"/>
  <c r="E4385" i="3"/>
  <c r="D4385" i="3"/>
  <c r="C4385" i="3"/>
  <c r="P4383" i="3"/>
  <c r="M5333" i="3" l="1"/>
  <c r="I5333" i="3"/>
  <c r="N5333" i="3"/>
  <c r="A5334" i="3"/>
  <c r="G5333" i="3"/>
  <c r="D4386" i="3"/>
  <c r="F4386" i="3"/>
  <c r="C4386" i="3"/>
  <c r="E4386" i="3"/>
  <c r="B4386" i="3"/>
  <c r="L4384" i="3"/>
  <c r="O4384" i="3" s="1"/>
  <c r="K4385" i="3"/>
  <c r="H4385" i="3"/>
  <c r="M5334" i="3" l="1"/>
  <c r="I5334" i="3"/>
  <c r="N5334" i="3"/>
  <c r="A5335" i="3"/>
  <c r="G5334" i="3"/>
  <c r="J4385" i="3"/>
  <c r="L4385" i="3"/>
  <c r="C4387" i="3"/>
  <c r="D4387" i="3"/>
  <c r="F4387" i="3"/>
  <c r="E4387" i="3"/>
  <c r="B4387" i="3"/>
  <c r="O4385" i="3"/>
  <c r="K4386" i="3"/>
  <c r="H4386" i="3"/>
  <c r="J4386" i="3" s="1"/>
  <c r="M5335" i="3" l="1"/>
  <c r="I5335" i="3"/>
  <c r="N5335" i="3"/>
  <c r="A5336" i="3"/>
  <c r="G5335" i="3"/>
  <c r="F4388" i="3"/>
  <c r="E4388" i="3"/>
  <c r="C4388" i="3"/>
  <c r="D4388" i="3"/>
  <c r="B4388" i="3"/>
  <c r="H4387" i="3"/>
  <c r="P4385" i="3"/>
  <c r="P4384" i="3"/>
  <c r="M5336" i="3" l="1"/>
  <c r="I5336" i="3"/>
  <c r="N5336" i="3"/>
  <c r="A5337" i="3"/>
  <c r="G5336" i="3"/>
  <c r="D4389" i="3"/>
  <c r="B4389" i="3"/>
  <c r="C4389" i="3"/>
  <c r="F4389" i="3"/>
  <c r="E4389" i="3"/>
  <c r="L4386" i="3"/>
  <c r="O4386" i="3" s="1"/>
  <c r="K4387" i="3" s="1"/>
  <c r="H4388" i="3"/>
  <c r="J4387" i="3"/>
  <c r="M5337" i="3" l="1"/>
  <c r="I5337" i="3"/>
  <c r="N5337" i="3"/>
  <c r="A5338" i="3"/>
  <c r="G5337" i="3"/>
  <c r="J4388" i="3"/>
  <c r="B4390" i="3"/>
  <c r="D4390" i="3"/>
  <c r="F4390" i="3"/>
  <c r="C4390" i="3"/>
  <c r="E4390" i="3"/>
  <c r="L4387" i="3"/>
  <c r="O4387" i="3"/>
  <c r="K4388" i="3" s="1"/>
  <c r="H4389" i="3"/>
  <c r="P4387" i="3"/>
  <c r="P4386" i="3"/>
  <c r="M5338" i="3" l="1"/>
  <c r="I5338" i="3"/>
  <c r="N5338" i="3"/>
  <c r="A5339" i="3"/>
  <c r="G5338" i="3"/>
  <c r="D4391" i="3"/>
  <c r="F4391" i="3"/>
  <c r="B4391" i="3"/>
  <c r="C4391" i="3"/>
  <c r="E4391" i="3"/>
  <c r="J4389" i="3"/>
  <c r="H4390" i="3"/>
  <c r="L4388" i="3"/>
  <c r="O4388" i="3" s="1"/>
  <c r="K4389" i="3" s="1"/>
  <c r="P4388" i="3"/>
  <c r="M5339" i="3" l="1"/>
  <c r="I5339" i="3"/>
  <c r="N5339" i="3"/>
  <c r="A5340" i="3"/>
  <c r="G5339" i="3"/>
  <c r="B4392" i="3"/>
  <c r="E4392" i="3"/>
  <c r="D4392" i="3"/>
  <c r="C4392" i="3"/>
  <c r="F4392" i="3"/>
  <c r="J4390" i="3"/>
  <c r="L4389" i="3"/>
  <c r="O4389" i="3" s="1"/>
  <c r="K4390" i="3" s="1"/>
  <c r="H4391" i="3"/>
  <c r="P4389" i="3"/>
  <c r="M5340" i="3" l="1"/>
  <c r="I5340" i="3"/>
  <c r="N5340" i="3"/>
  <c r="A5341" i="3"/>
  <c r="G5340" i="3"/>
  <c r="J4391" i="3"/>
  <c r="P4390" i="3"/>
  <c r="H4392" i="3"/>
  <c r="L4390" i="3"/>
  <c r="O4390" i="3" s="1"/>
  <c r="K4391" i="3" s="1"/>
  <c r="M5341" i="3" l="1"/>
  <c r="I5341" i="3"/>
  <c r="N5341" i="3"/>
  <c r="A5342" i="3"/>
  <c r="G5341" i="3"/>
  <c r="J4392" i="3"/>
  <c r="E4393" i="3"/>
  <c r="F4393" i="3"/>
  <c r="D4393" i="3"/>
  <c r="C4393" i="3"/>
  <c r="B4393" i="3"/>
  <c r="L4391" i="3"/>
  <c r="O4391" i="3" s="1"/>
  <c r="K4392" i="3" s="1"/>
  <c r="P4391" i="3"/>
  <c r="M5342" i="3" l="1"/>
  <c r="I5342" i="3"/>
  <c r="N5342" i="3"/>
  <c r="A5343" i="3"/>
  <c r="G5342" i="3"/>
  <c r="L4392" i="3"/>
  <c r="O4392" i="3" s="1"/>
  <c r="K4393" i="3" s="1"/>
  <c r="H4393" i="3"/>
  <c r="M5343" i="3" l="1"/>
  <c r="I5343" i="3"/>
  <c r="N5343" i="3"/>
  <c r="A5344" i="3"/>
  <c r="G5343" i="3"/>
  <c r="J4393" i="3"/>
  <c r="L4393" i="3"/>
  <c r="O4393" i="3" s="1"/>
  <c r="K4394" i="3" s="1"/>
  <c r="E4394" i="3"/>
  <c r="D4394" i="3"/>
  <c r="C4394" i="3"/>
  <c r="B4394" i="3"/>
  <c r="F4394" i="3"/>
  <c r="M5344" i="3" l="1"/>
  <c r="I5344" i="3"/>
  <c r="N5344" i="3"/>
  <c r="A5345" i="3"/>
  <c r="G5344" i="3"/>
  <c r="C4395" i="3"/>
  <c r="F4395" i="3"/>
  <c r="B4395" i="3"/>
  <c r="D4395" i="3"/>
  <c r="E4395" i="3"/>
  <c r="J4394" i="3"/>
  <c r="H4394" i="3"/>
  <c r="P4392" i="3"/>
  <c r="M5345" i="3" l="1"/>
  <c r="I5345" i="3"/>
  <c r="N5345" i="3"/>
  <c r="A5346" i="3"/>
  <c r="G5345" i="3"/>
  <c r="C4396" i="3"/>
  <c r="E4396" i="3"/>
  <c r="D4396" i="3"/>
  <c r="F4396" i="3"/>
  <c r="B4396" i="3"/>
  <c r="H4395" i="3"/>
  <c r="L4394" i="3"/>
  <c r="O4394" i="3" s="1"/>
  <c r="K4395" i="3" s="1"/>
  <c r="P4393" i="3"/>
  <c r="M5346" i="3" l="1"/>
  <c r="I5346" i="3"/>
  <c r="N5346" i="3"/>
  <c r="A5347" i="3"/>
  <c r="G5346" i="3"/>
  <c r="J4395" i="3"/>
  <c r="L4395" i="3"/>
  <c r="O4395" i="3" s="1"/>
  <c r="K4396" i="3" s="1"/>
  <c r="H4396" i="3"/>
  <c r="M5347" i="3" l="1"/>
  <c r="I5347" i="3"/>
  <c r="N5347" i="3"/>
  <c r="A5348" i="3"/>
  <c r="G5347" i="3"/>
  <c r="J4396" i="3"/>
  <c r="L4396" i="3"/>
  <c r="O4396" i="3" s="1"/>
  <c r="K4397" i="3" s="1"/>
  <c r="P4394" i="3"/>
  <c r="E4397" i="3"/>
  <c r="C4397" i="3"/>
  <c r="B4397" i="3"/>
  <c r="H4397" i="3" s="1"/>
  <c r="J4397" i="3" s="1"/>
  <c r="F4397" i="3"/>
  <c r="D4397" i="3"/>
  <c r="M5348" i="3" l="1"/>
  <c r="I5348" i="3"/>
  <c r="N5348" i="3"/>
  <c r="A5349" i="3"/>
  <c r="G5348" i="3"/>
  <c r="L4397" i="3"/>
  <c r="O4397" i="3" s="1"/>
  <c r="P4396" i="3"/>
  <c r="P4395" i="3"/>
  <c r="M5349" i="3" l="1"/>
  <c r="I5349" i="3"/>
  <c r="N5349" i="3"/>
  <c r="A5350" i="3"/>
  <c r="G5349" i="3"/>
  <c r="F4398" i="3"/>
  <c r="D4398" i="3"/>
  <c r="C4398" i="3"/>
  <c r="E4398" i="3"/>
  <c r="B4398" i="3"/>
  <c r="M5350" i="3" l="1"/>
  <c r="I5350" i="3"/>
  <c r="N5350" i="3"/>
  <c r="A5351" i="3"/>
  <c r="G5350" i="3"/>
  <c r="D4399" i="3"/>
  <c r="F4399" i="3"/>
  <c r="B4399" i="3"/>
  <c r="C4399" i="3"/>
  <c r="E4399" i="3"/>
  <c r="K4398" i="3"/>
  <c r="H4398" i="3"/>
  <c r="M5351" i="3" l="1"/>
  <c r="I5351" i="3"/>
  <c r="N5351" i="3"/>
  <c r="A5352" i="3"/>
  <c r="G5351" i="3"/>
  <c r="B4400" i="3"/>
  <c r="C4400" i="3"/>
  <c r="D4400" i="3"/>
  <c r="F4400" i="3"/>
  <c r="E4400" i="3"/>
  <c r="J4398" i="3"/>
  <c r="L4398" i="3"/>
  <c r="O4398" i="3" s="1"/>
  <c r="K4399" i="3" s="1"/>
  <c r="H4399" i="3"/>
  <c r="M5352" i="3" l="1"/>
  <c r="I5352" i="3"/>
  <c r="N5352" i="3"/>
  <c r="A5353" i="3"/>
  <c r="G5352" i="3"/>
  <c r="F4401" i="3"/>
  <c r="D4401" i="3"/>
  <c r="E4401" i="3"/>
  <c r="C4401" i="3"/>
  <c r="B4401" i="3"/>
  <c r="J4399" i="3"/>
  <c r="H4400" i="3"/>
  <c r="J4400" i="3"/>
  <c r="P4397" i="3"/>
  <c r="P4398" i="3"/>
  <c r="M5353" i="3" l="1"/>
  <c r="I5353" i="3"/>
  <c r="N5353" i="3"/>
  <c r="A5354" i="3"/>
  <c r="G5353" i="3"/>
  <c r="C4402" i="3"/>
  <c r="E4402" i="3"/>
  <c r="F4402" i="3"/>
  <c r="D4402" i="3"/>
  <c r="B4402" i="3"/>
  <c r="P4399" i="3"/>
  <c r="L4399" i="3"/>
  <c r="O4399" i="3" s="1"/>
  <c r="K4400" i="3" s="1"/>
  <c r="H4401" i="3"/>
  <c r="J4401" i="3" s="1"/>
  <c r="M5354" i="3" l="1"/>
  <c r="I5354" i="3"/>
  <c r="N5354" i="3"/>
  <c r="A5355" i="3"/>
  <c r="G5354" i="3"/>
  <c r="D4403" i="3"/>
  <c r="B4403" i="3"/>
  <c r="C4403" i="3"/>
  <c r="E4403" i="3"/>
  <c r="F4403" i="3"/>
  <c r="P4401" i="3"/>
  <c r="H4402" i="3"/>
  <c r="J4402" i="3" s="1"/>
  <c r="P4400" i="3"/>
  <c r="L4400" i="3"/>
  <c r="O4400" i="3" s="1"/>
  <c r="K4401" i="3" s="1"/>
  <c r="M5355" i="3" l="1"/>
  <c r="I5355" i="3"/>
  <c r="N5355" i="3"/>
  <c r="A5356" i="3"/>
  <c r="G5355" i="3"/>
  <c r="E4404" i="3"/>
  <c r="F4404" i="3"/>
  <c r="D4404" i="3"/>
  <c r="B4404" i="3"/>
  <c r="C4404" i="3"/>
  <c r="L4401" i="3"/>
  <c r="O4401" i="3" s="1"/>
  <c r="K4402" i="3" s="1"/>
  <c r="H4403" i="3"/>
  <c r="M5356" i="3" l="1"/>
  <c r="I5356" i="3"/>
  <c r="N5356" i="3"/>
  <c r="A5357" i="3"/>
  <c r="G5356" i="3"/>
  <c r="J4403" i="3"/>
  <c r="H4404" i="3"/>
  <c r="E4405" i="3"/>
  <c r="B4405" i="3"/>
  <c r="F4405" i="3"/>
  <c r="C4405" i="3"/>
  <c r="D4405" i="3"/>
  <c r="L4402" i="3"/>
  <c r="O4402" i="3" s="1"/>
  <c r="K4403" i="3" s="1"/>
  <c r="M5357" i="3" l="1"/>
  <c r="I5357" i="3"/>
  <c r="N5357" i="3"/>
  <c r="A5358" i="3"/>
  <c r="G5357" i="3"/>
  <c r="C4406" i="3"/>
  <c r="F4406" i="3"/>
  <c r="B4406" i="3"/>
  <c r="E4406" i="3"/>
  <c r="D4406" i="3"/>
  <c r="J4404" i="3"/>
  <c r="P4403" i="3" s="1"/>
  <c r="L4403" i="3"/>
  <c r="O4403" i="3" s="1"/>
  <c r="K4404" i="3" s="1"/>
  <c r="H4405" i="3"/>
  <c r="P4402" i="3"/>
  <c r="M5358" i="3" l="1"/>
  <c r="I5358" i="3"/>
  <c r="N5358" i="3"/>
  <c r="A5359" i="3"/>
  <c r="G5358" i="3"/>
  <c r="E4407" i="3"/>
  <c r="C4407" i="3"/>
  <c r="D4407" i="3"/>
  <c r="F4407" i="3"/>
  <c r="B4407" i="3"/>
  <c r="J4405" i="3"/>
  <c r="L4404" i="3"/>
  <c r="O4404" i="3" s="1"/>
  <c r="K4405" i="3" s="1"/>
  <c r="H4406" i="3"/>
  <c r="P4404" i="3"/>
  <c r="M5359" i="3" l="1"/>
  <c r="I5359" i="3"/>
  <c r="N5359" i="3"/>
  <c r="A5360" i="3"/>
  <c r="G5359" i="3"/>
  <c r="F4408" i="3"/>
  <c r="E4408" i="3"/>
  <c r="D4408" i="3"/>
  <c r="C4408" i="3"/>
  <c r="B4408" i="3"/>
  <c r="H4408" i="3" s="1"/>
  <c r="J4406" i="3"/>
  <c r="H4407" i="3"/>
  <c r="J4407" i="3" s="1"/>
  <c r="L4405" i="3"/>
  <c r="O4405" i="3" s="1"/>
  <c r="K4406" i="3" s="1"/>
  <c r="P4405" i="3"/>
  <c r="M5360" i="3" l="1"/>
  <c r="I5360" i="3"/>
  <c r="N5360" i="3"/>
  <c r="A5361" i="3"/>
  <c r="G5360" i="3"/>
  <c r="P4406" i="3"/>
  <c r="J4408" i="3"/>
  <c r="P4407" i="3" s="1"/>
  <c r="L4406" i="3"/>
  <c r="O4406" i="3" s="1"/>
  <c r="K4407" i="3" s="1"/>
  <c r="M5361" i="3" l="1"/>
  <c r="I5361" i="3"/>
  <c r="N5361" i="3"/>
  <c r="A5362" i="3"/>
  <c r="G5361" i="3"/>
  <c r="L4407" i="3"/>
  <c r="O4407" i="3" s="1"/>
  <c r="K4408" i="3" s="1"/>
  <c r="E4409" i="3"/>
  <c r="D4409" i="3"/>
  <c r="B4409" i="3"/>
  <c r="F4409" i="3"/>
  <c r="C4409" i="3"/>
  <c r="H4409" i="3"/>
  <c r="M5362" i="3" l="1"/>
  <c r="I5362" i="3"/>
  <c r="N5362" i="3"/>
  <c r="A5363" i="3"/>
  <c r="G5362" i="3"/>
  <c r="J4409" i="3"/>
  <c r="B4410" i="3"/>
  <c r="H4410" i="3"/>
  <c r="E4410" i="3"/>
  <c r="C4410" i="3"/>
  <c r="J4410" i="3"/>
  <c r="D4410" i="3"/>
  <c r="F4410" i="3"/>
  <c r="O4408" i="3"/>
  <c r="K4409" i="3" s="1"/>
  <c r="L4408" i="3"/>
  <c r="M5363" i="3" l="1"/>
  <c r="I5363" i="3"/>
  <c r="N5363" i="3"/>
  <c r="A5364" i="3"/>
  <c r="G5363" i="3"/>
  <c r="E4411" i="3"/>
  <c r="F4411" i="3"/>
  <c r="B4411" i="3"/>
  <c r="C4411" i="3"/>
  <c r="D4411" i="3"/>
  <c r="L4409" i="3"/>
  <c r="O4409" i="3" s="1"/>
  <c r="K4410" i="3" s="1"/>
  <c r="P4409" i="3"/>
  <c r="P4408" i="3"/>
  <c r="M5364" i="3" l="1"/>
  <c r="I5364" i="3"/>
  <c r="N5364" i="3"/>
  <c r="A5365" i="3"/>
  <c r="G5364" i="3"/>
  <c r="F4412" i="3"/>
  <c r="E4412" i="3"/>
  <c r="B4412" i="3"/>
  <c r="H4412" i="3" s="1"/>
  <c r="D4412" i="3"/>
  <c r="C4412" i="3"/>
  <c r="O4410" i="3"/>
  <c r="L4410" i="3"/>
  <c r="K4411" i="3"/>
  <c r="H4411" i="3"/>
  <c r="J4411" i="3" s="1"/>
  <c r="M5365" i="3" l="1"/>
  <c r="I5365" i="3"/>
  <c r="N5365" i="3"/>
  <c r="A5366" i="3"/>
  <c r="G5365" i="3"/>
  <c r="B4413" i="3"/>
  <c r="F4413" i="3"/>
  <c r="D4413" i="3"/>
  <c r="E4413" i="3"/>
  <c r="C4413" i="3"/>
  <c r="L4411" i="3"/>
  <c r="O4411" i="3" s="1"/>
  <c r="K4412" i="3" s="1"/>
  <c r="P4410" i="3"/>
  <c r="M5366" i="3" l="1"/>
  <c r="I5366" i="3"/>
  <c r="N5366" i="3"/>
  <c r="A5367" i="3"/>
  <c r="G5366" i="3"/>
  <c r="B4414" i="3"/>
  <c r="E4414" i="3"/>
  <c r="C4414" i="3"/>
  <c r="D4414" i="3"/>
  <c r="F4414" i="3"/>
  <c r="J4412" i="3"/>
  <c r="H4413" i="3"/>
  <c r="M5367" i="3" l="1"/>
  <c r="I5367" i="3"/>
  <c r="N5367" i="3"/>
  <c r="A5368" i="3"/>
  <c r="G5367" i="3"/>
  <c r="J4413" i="3"/>
  <c r="B4415" i="3"/>
  <c r="E4415" i="3"/>
  <c r="F4415" i="3"/>
  <c r="C4415" i="3"/>
  <c r="D4415" i="3"/>
  <c r="P4412" i="3"/>
  <c r="P4411" i="3"/>
  <c r="H4414" i="3"/>
  <c r="L4412" i="3"/>
  <c r="O4412" i="3" s="1"/>
  <c r="K4413" i="3" s="1"/>
  <c r="M5368" i="3" l="1"/>
  <c r="I5368" i="3"/>
  <c r="N5368" i="3"/>
  <c r="A5369" i="3"/>
  <c r="G5368" i="3"/>
  <c r="J4414" i="3"/>
  <c r="H4415" i="3"/>
  <c r="B4416" i="3"/>
  <c r="E4416" i="3"/>
  <c r="C4416" i="3"/>
  <c r="F4416" i="3"/>
  <c r="D4416" i="3"/>
  <c r="P4413" i="3"/>
  <c r="O4413" i="3"/>
  <c r="K4414" i="3" s="1"/>
  <c r="L4413" i="3"/>
  <c r="M5369" i="3" l="1"/>
  <c r="I5369" i="3"/>
  <c r="N5369" i="3"/>
  <c r="A5370" i="3"/>
  <c r="G5369" i="3"/>
  <c r="E4417" i="3"/>
  <c r="B4417" i="3"/>
  <c r="F4417" i="3"/>
  <c r="D4417" i="3"/>
  <c r="C4417" i="3"/>
  <c r="H4416" i="3"/>
  <c r="J4416" i="3" s="1"/>
  <c r="J4415" i="3"/>
  <c r="P4415" i="3" s="1"/>
  <c r="L4414" i="3"/>
  <c r="O4414" i="3" s="1"/>
  <c r="K4415" i="3" s="1"/>
  <c r="M5370" i="3" l="1"/>
  <c r="I5370" i="3"/>
  <c r="N5370" i="3"/>
  <c r="A5371" i="3"/>
  <c r="G5370" i="3"/>
  <c r="D4418" i="3"/>
  <c r="B4418" i="3"/>
  <c r="C4418" i="3"/>
  <c r="E4418" i="3"/>
  <c r="F4418" i="3"/>
  <c r="L4415" i="3"/>
  <c r="O4415" i="3" s="1"/>
  <c r="K4416" i="3" s="1"/>
  <c r="P4414" i="3"/>
  <c r="H4417" i="3"/>
  <c r="M5371" i="3" l="1"/>
  <c r="I5371" i="3"/>
  <c r="N5371" i="3"/>
  <c r="A5372" i="3"/>
  <c r="G5371" i="3"/>
  <c r="J4417" i="3"/>
  <c r="C4419" i="3"/>
  <c r="E4419" i="3"/>
  <c r="F4419" i="3"/>
  <c r="B4419" i="3"/>
  <c r="D4419" i="3"/>
  <c r="L4416" i="3"/>
  <c r="O4416" i="3" s="1"/>
  <c r="K4417" i="3" s="1"/>
  <c r="H4418" i="3"/>
  <c r="M5372" i="3" l="1"/>
  <c r="I5372" i="3"/>
  <c r="N5372" i="3"/>
  <c r="A5373" i="3"/>
  <c r="G5372" i="3"/>
  <c r="E4420" i="3"/>
  <c r="B4420" i="3"/>
  <c r="F4420" i="3"/>
  <c r="D4420" i="3"/>
  <c r="C4420" i="3"/>
  <c r="J4418" i="3"/>
  <c r="L4417" i="3"/>
  <c r="O4417" i="3" s="1"/>
  <c r="K4418" i="3" s="1"/>
  <c r="H4419" i="3"/>
  <c r="P4417" i="3"/>
  <c r="P4416" i="3"/>
  <c r="M5373" i="3" l="1"/>
  <c r="I5373" i="3"/>
  <c r="N5373" i="3"/>
  <c r="A5374" i="3"/>
  <c r="G5373" i="3"/>
  <c r="D4421" i="3"/>
  <c r="B4421" i="3"/>
  <c r="F4421" i="3"/>
  <c r="E4421" i="3"/>
  <c r="C4421" i="3"/>
  <c r="J4419" i="3"/>
  <c r="H4420" i="3"/>
  <c r="L4418" i="3"/>
  <c r="O4418" i="3" s="1"/>
  <c r="K4419" i="3" s="1"/>
  <c r="P4418" i="3"/>
  <c r="M5374" i="3" l="1"/>
  <c r="I5374" i="3"/>
  <c r="N5374" i="3"/>
  <c r="A5375" i="3"/>
  <c r="G5374" i="3"/>
  <c r="C4422" i="3"/>
  <c r="E4422" i="3"/>
  <c r="B4422" i="3"/>
  <c r="F4422" i="3"/>
  <c r="D4422" i="3"/>
  <c r="J4420" i="3"/>
  <c r="P4419" i="3" s="1"/>
  <c r="H4421" i="3"/>
  <c r="L4419" i="3"/>
  <c r="O4419" i="3" s="1"/>
  <c r="K4420" i="3" s="1"/>
  <c r="M5375" i="3" l="1"/>
  <c r="I5375" i="3"/>
  <c r="N5375" i="3"/>
  <c r="A5376" i="3"/>
  <c r="G5375" i="3"/>
  <c r="J4421" i="3"/>
  <c r="H4422" i="3"/>
  <c r="C4423" i="3"/>
  <c r="B4423" i="3"/>
  <c r="E4423" i="3"/>
  <c r="D4423" i="3"/>
  <c r="F4423" i="3"/>
  <c r="L4420" i="3"/>
  <c r="O4420" i="3" s="1"/>
  <c r="K4421" i="3" s="1"/>
  <c r="P4420" i="3"/>
  <c r="M5376" i="3" l="1"/>
  <c r="I5376" i="3"/>
  <c r="N5376" i="3"/>
  <c r="A5377" i="3"/>
  <c r="G5376" i="3"/>
  <c r="J4422" i="3"/>
  <c r="H4423" i="3"/>
  <c r="J4423" i="3" s="1"/>
  <c r="P4421" i="3"/>
  <c r="F4424" i="3"/>
  <c r="D4424" i="3"/>
  <c r="E4424" i="3"/>
  <c r="C4424" i="3"/>
  <c r="B4424" i="3"/>
  <c r="L4421" i="3"/>
  <c r="O4421" i="3" s="1"/>
  <c r="K4422" i="3" s="1"/>
  <c r="M5377" i="3" l="1"/>
  <c r="I5377" i="3"/>
  <c r="N5377" i="3"/>
  <c r="A5378" i="3"/>
  <c r="G5377" i="3"/>
  <c r="L4422" i="3"/>
  <c r="O4422" i="3" s="1"/>
  <c r="K4423" i="3" s="1"/>
  <c r="H4424" i="3"/>
  <c r="P4422" i="3"/>
  <c r="M5378" i="3" l="1"/>
  <c r="I5378" i="3"/>
  <c r="N5378" i="3"/>
  <c r="A5379" i="3"/>
  <c r="G5378" i="3"/>
  <c r="J4424" i="3"/>
  <c r="L4423" i="3"/>
  <c r="O4423" i="3" s="1"/>
  <c r="K4424" i="3" s="1"/>
  <c r="D4425" i="3"/>
  <c r="F4425" i="3"/>
  <c r="C4425" i="3"/>
  <c r="B4425" i="3"/>
  <c r="E4425" i="3"/>
  <c r="M5379" i="3" l="1"/>
  <c r="I5379" i="3"/>
  <c r="N5379" i="3"/>
  <c r="A5380" i="3"/>
  <c r="G5379" i="3"/>
  <c r="L4424" i="3"/>
  <c r="O4424" i="3" s="1"/>
  <c r="K4425" i="3" s="1"/>
  <c r="H4425" i="3"/>
  <c r="J4425" i="3"/>
  <c r="P4423" i="3"/>
  <c r="M5380" i="3" l="1"/>
  <c r="I5380" i="3"/>
  <c r="N5380" i="3"/>
  <c r="A5381" i="3"/>
  <c r="G5380" i="3"/>
  <c r="L4425" i="3"/>
  <c r="O4425" i="3" s="1"/>
  <c r="K4426" i="3" s="1"/>
  <c r="P4424" i="3"/>
  <c r="E4426" i="3"/>
  <c r="F4426" i="3"/>
  <c r="C4426" i="3"/>
  <c r="B4426" i="3"/>
  <c r="D4426" i="3"/>
  <c r="M5381" i="3" l="1"/>
  <c r="I5381" i="3"/>
  <c r="N5381" i="3"/>
  <c r="A5382" i="3"/>
  <c r="G5381" i="3"/>
  <c r="E4427" i="3"/>
  <c r="D4427" i="3"/>
  <c r="C4427" i="3"/>
  <c r="B4427" i="3"/>
  <c r="F4427" i="3"/>
  <c r="H4426" i="3"/>
  <c r="J4426" i="3" s="1"/>
  <c r="M5382" i="3" l="1"/>
  <c r="I5382" i="3"/>
  <c r="N5382" i="3"/>
  <c r="A5383" i="3"/>
  <c r="G5382" i="3"/>
  <c r="E4428" i="3"/>
  <c r="C4428" i="3"/>
  <c r="B4428" i="3"/>
  <c r="F4428" i="3"/>
  <c r="D4428" i="3"/>
  <c r="P4425" i="3"/>
  <c r="H4427" i="3"/>
  <c r="J4427" i="3" s="1"/>
  <c r="P4426" i="3" s="1"/>
  <c r="L4426" i="3"/>
  <c r="O4426" i="3" s="1"/>
  <c r="K4427" i="3" s="1"/>
  <c r="M5383" i="3" l="1"/>
  <c r="I5383" i="3"/>
  <c r="N5383" i="3"/>
  <c r="A5384" i="3"/>
  <c r="G5383" i="3"/>
  <c r="E4429" i="3"/>
  <c r="D4429" i="3"/>
  <c r="F4429" i="3"/>
  <c r="B4429" i="3"/>
  <c r="C4429" i="3"/>
  <c r="H4428" i="3"/>
  <c r="L4427" i="3"/>
  <c r="O4427" i="3" s="1"/>
  <c r="K4428" i="3" s="1"/>
  <c r="M5384" i="3" l="1"/>
  <c r="I5384" i="3"/>
  <c r="N5384" i="3"/>
  <c r="A5385" i="3"/>
  <c r="G5384" i="3"/>
  <c r="D4430" i="3"/>
  <c r="B4430" i="3"/>
  <c r="H4430" i="3" s="1"/>
  <c r="E4430" i="3"/>
  <c r="C4430" i="3"/>
  <c r="F4430" i="3"/>
  <c r="L4428" i="3"/>
  <c r="O4428" i="3" s="1"/>
  <c r="K4429" i="3" s="1"/>
  <c r="J4428" i="3"/>
  <c r="J4429" i="3"/>
  <c r="H4429" i="3"/>
  <c r="M5385" i="3" l="1"/>
  <c r="I5385" i="3"/>
  <c r="N5385" i="3"/>
  <c r="A5386" i="3"/>
  <c r="G5385" i="3"/>
  <c r="P4428" i="3"/>
  <c r="P4427" i="3"/>
  <c r="J4430" i="3"/>
  <c r="L4429" i="3"/>
  <c r="O4429" i="3" s="1"/>
  <c r="K4430" i="3" s="1"/>
  <c r="M5386" i="3" l="1"/>
  <c r="I5386" i="3"/>
  <c r="N5386" i="3"/>
  <c r="A5387" i="3"/>
  <c r="G5386" i="3"/>
  <c r="P4429" i="3"/>
  <c r="F4431" i="3"/>
  <c r="D4431" i="3"/>
  <c r="C4431" i="3"/>
  <c r="B4431" i="3"/>
  <c r="E4431" i="3"/>
  <c r="L4430" i="3"/>
  <c r="O4430" i="3" s="1"/>
  <c r="K4431" i="3" s="1"/>
  <c r="M5387" i="3" l="1"/>
  <c r="I5387" i="3"/>
  <c r="N5387" i="3"/>
  <c r="A5388" i="3"/>
  <c r="G5387" i="3"/>
  <c r="E4432" i="3"/>
  <c r="C4432" i="3"/>
  <c r="B4432" i="3"/>
  <c r="F4432" i="3"/>
  <c r="D4432" i="3"/>
  <c r="H4431" i="3"/>
  <c r="M5388" i="3" l="1"/>
  <c r="I5388" i="3"/>
  <c r="N5388" i="3"/>
  <c r="A5389" i="3"/>
  <c r="G5388" i="3"/>
  <c r="J4431" i="3"/>
  <c r="L4431" i="3"/>
  <c r="O4431" i="3" s="1"/>
  <c r="K4432" i="3" s="1"/>
  <c r="C4433" i="3"/>
  <c r="B4433" i="3"/>
  <c r="H4433" i="3"/>
  <c r="D4433" i="3"/>
  <c r="E4433" i="3"/>
  <c r="F4433" i="3"/>
  <c r="L4432" i="3"/>
  <c r="H4432" i="3"/>
  <c r="J4432" i="3" s="1"/>
  <c r="M5389" i="3" l="1"/>
  <c r="I5389" i="3"/>
  <c r="N5389" i="3"/>
  <c r="A5390" i="3"/>
  <c r="G5389" i="3"/>
  <c r="O4432" i="3"/>
  <c r="K4433" i="3" s="1"/>
  <c r="C4434" i="3"/>
  <c r="F4434" i="3"/>
  <c r="D4434" i="3"/>
  <c r="E4434" i="3"/>
  <c r="B4434" i="3"/>
  <c r="P4430" i="3"/>
  <c r="P4431" i="3"/>
  <c r="M5390" i="3" l="1"/>
  <c r="I5390" i="3"/>
  <c r="N5390" i="3"/>
  <c r="A5391" i="3"/>
  <c r="G5390" i="3"/>
  <c r="C4435" i="3"/>
  <c r="B4435" i="3"/>
  <c r="D4435" i="3"/>
  <c r="F4435" i="3"/>
  <c r="E4435" i="3"/>
  <c r="H4434" i="3"/>
  <c r="J4433" i="3"/>
  <c r="L4433" i="3"/>
  <c r="O4433" i="3" s="1"/>
  <c r="K4434" i="3" s="1"/>
  <c r="M5391" i="3" l="1"/>
  <c r="I5391" i="3"/>
  <c r="N5391" i="3"/>
  <c r="A5392" i="3"/>
  <c r="G5391" i="3"/>
  <c r="J4434" i="3"/>
  <c r="L4434" i="3"/>
  <c r="O4434" i="3" s="1"/>
  <c r="K4435" i="3" s="1"/>
  <c r="F4436" i="3"/>
  <c r="D4436" i="3"/>
  <c r="C4436" i="3"/>
  <c r="E4436" i="3"/>
  <c r="B4436" i="3"/>
  <c r="H4435" i="3"/>
  <c r="P4433" i="3"/>
  <c r="P4432" i="3"/>
  <c r="M5392" i="3" l="1"/>
  <c r="I5392" i="3"/>
  <c r="N5392" i="3"/>
  <c r="A5393" i="3"/>
  <c r="G5392" i="3"/>
  <c r="B4437" i="3"/>
  <c r="E4437" i="3"/>
  <c r="D4437" i="3"/>
  <c r="F4437" i="3"/>
  <c r="C4437" i="3"/>
  <c r="J4435" i="3"/>
  <c r="L4435" i="3"/>
  <c r="O4435" i="3" s="1"/>
  <c r="K4436" i="3" s="1"/>
  <c r="H4436" i="3"/>
  <c r="M5393" i="3" l="1"/>
  <c r="I5393" i="3"/>
  <c r="N5393" i="3"/>
  <c r="A5394" i="3"/>
  <c r="G5393" i="3"/>
  <c r="J4436" i="3"/>
  <c r="L4436" i="3"/>
  <c r="O4436" i="3" s="1"/>
  <c r="K4437" i="3" s="1"/>
  <c r="F4438" i="3"/>
  <c r="B4438" i="3"/>
  <c r="C4438" i="3"/>
  <c r="D4438" i="3"/>
  <c r="E4438" i="3"/>
  <c r="P4435" i="3"/>
  <c r="H4437" i="3"/>
  <c r="P4434" i="3"/>
  <c r="M5394" i="3" l="1"/>
  <c r="I5394" i="3"/>
  <c r="N5394" i="3"/>
  <c r="A5395" i="3"/>
  <c r="G5394" i="3"/>
  <c r="J4437" i="3"/>
  <c r="L4437" i="3"/>
  <c r="O4437" i="3" s="1"/>
  <c r="K4438" i="3" s="1"/>
  <c r="H4438" i="3"/>
  <c r="P4436" i="3"/>
  <c r="M5395" i="3" l="1"/>
  <c r="I5395" i="3"/>
  <c r="N5395" i="3"/>
  <c r="A5396" i="3"/>
  <c r="G5395" i="3"/>
  <c r="J4438" i="3"/>
  <c r="L4438" i="3"/>
  <c r="O4438" i="3" s="1"/>
  <c r="K4439" i="3" s="1"/>
  <c r="F4439" i="3"/>
  <c r="B4439" i="3"/>
  <c r="C4439" i="3"/>
  <c r="D4439" i="3"/>
  <c r="H4439" i="3"/>
  <c r="E4439" i="3"/>
  <c r="P4437" i="3"/>
  <c r="M5396" i="3" l="1"/>
  <c r="I5396" i="3"/>
  <c r="N5396" i="3"/>
  <c r="A5397" i="3"/>
  <c r="G5396" i="3"/>
  <c r="C4440" i="3"/>
  <c r="E4440" i="3"/>
  <c r="F4440" i="3"/>
  <c r="D4440" i="3"/>
  <c r="B4440" i="3"/>
  <c r="J4439" i="3"/>
  <c r="P4438" i="3" s="1"/>
  <c r="M5397" i="3" l="1"/>
  <c r="I5397" i="3"/>
  <c r="N5397" i="3"/>
  <c r="A5398" i="3"/>
  <c r="G5397" i="3"/>
  <c r="H4440" i="3"/>
  <c r="L4439" i="3"/>
  <c r="O4439" i="3" s="1"/>
  <c r="K4440" i="3" s="1"/>
  <c r="M5398" i="3" l="1"/>
  <c r="I5398" i="3"/>
  <c r="N5398" i="3"/>
  <c r="A5399" i="3"/>
  <c r="G5398" i="3"/>
  <c r="D4441" i="3"/>
  <c r="F4441" i="3"/>
  <c r="E4441" i="3"/>
  <c r="B4441" i="3"/>
  <c r="C4441" i="3"/>
  <c r="L4440" i="3"/>
  <c r="O4440" i="3" s="1"/>
  <c r="J4440" i="3"/>
  <c r="M5399" i="3" l="1"/>
  <c r="I5399" i="3"/>
  <c r="N5399" i="3"/>
  <c r="A5400" i="3"/>
  <c r="G5399" i="3"/>
  <c r="C4442" i="3"/>
  <c r="D4442" i="3"/>
  <c r="B4442" i="3"/>
  <c r="E4442" i="3"/>
  <c r="F4442" i="3"/>
  <c r="P4439" i="3"/>
  <c r="H4441" i="3"/>
  <c r="K4441" i="3"/>
  <c r="M5400" i="3" l="1"/>
  <c r="I5400" i="3"/>
  <c r="N5400" i="3"/>
  <c r="A5401" i="3"/>
  <c r="G5400" i="3"/>
  <c r="E4443" i="3"/>
  <c r="B4443" i="3"/>
  <c r="D4443" i="3"/>
  <c r="F4443" i="3"/>
  <c r="C4443" i="3"/>
  <c r="J4441" i="3"/>
  <c r="H4442" i="3"/>
  <c r="J4442" i="3"/>
  <c r="M5401" i="3" l="1"/>
  <c r="I5401" i="3"/>
  <c r="N5401" i="3"/>
  <c r="A5402" i="3"/>
  <c r="G5401" i="3"/>
  <c r="E4444" i="3"/>
  <c r="D4444" i="3"/>
  <c r="B4444" i="3"/>
  <c r="F4444" i="3"/>
  <c r="C4444" i="3"/>
  <c r="L4441" i="3"/>
  <c r="O4441" i="3" s="1"/>
  <c r="K4442" i="3" s="1"/>
  <c r="H4443" i="3"/>
  <c r="P4441" i="3"/>
  <c r="P4440" i="3"/>
  <c r="M5402" i="3" l="1"/>
  <c r="I5402" i="3"/>
  <c r="N5402" i="3"/>
  <c r="A5403" i="3"/>
  <c r="G5402" i="3"/>
  <c r="J4443" i="3"/>
  <c r="D4445" i="3"/>
  <c r="E4445" i="3"/>
  <c r="F4445" i="3"/>
  <c r="B4445" i="3"/>
  <c r="H4445" i="3" s="1"/>
  <c r="C4445" i="3"/>
  <c r="H4444" i="3"/>
  <c r="L4442" i="3"/>
  <c r="O4442" i="3" s="1"/>
  <c r="K4443" i="3" s="1"/>
  <c r="M5403" i="3" l="1"/>
  <c r="I5403" i="3"/>
  <c r="N5403" i="3"/>
  <c r="A5404" i="3"/>
  <c r="G5403" i="3"/>
  <c r="J4445" i="3"/>
  <c r="J4444" i="3"/>
  <c r="L4443" i="3"/>
  <c r="O4443" i="3" s="1"/>
  <c r="K4444" i="3" s="1"/>
  <c r="P4443" i="3"/>
  <c r="P4442" i="3"/>
  <c r="M5404" i="3" l="1"/>
  <c r="I5404" i="3"/>
  <c r="N5404" i="3"/>
  <c r="A5405" i="3"/>
  <c r="G5404" i="3"/>
  <c r="E4446" i="3"/>
  <c r="D4446" i="3"/>
  <c r="B4446" i="3"/>
  <c r="H4446" i="3"/>
  <c r="C4446" i="3"/>
  <c r="F4446" i="3"/>
  <c r="P4444" i="3"/>
  <c r="L4444" i="3"/>
  <c r="O4444" i="3" s="1"/>
  <c r="K4445" i="3" s="1"/>
  <c r="M5405" i="3" l="1"/>
  <c r="I5405" i="3"/>
  <c r="N5405" i="3"/>
  <c r="G5405" i="3"/>
  <c r="A5406" i="3"/>
  <c r="B4447" i="3"/>
  <c r="E4447" i="3"/>
  <c r="F4447" i="3"/>
  <c r="C4447" i="3"/>
  <c r="D4447" i="3"/>
  <c r="L4445" i="3"/>
  <c r="O4445" i="3" s="1"/>
  <c r="K4446" i="3" s="1"/>
  <c r="J4446" i="3"/>
  <c r="M5406" i="3" l="1"/>
  <c r="I5406" i="3"/>
  <c r="N5406" i="3"/>
  <c r="A5407" i="3"/>
  <c r="G5406" i="3"/>
  <c r="D4448" i="3"/>
  <c r="E4448" i="3"/>
  <c r="C4448" i="3"/>
  <c r="F4448" i="3"/>
  <c r="B4448" i="3"/>
  <c r="P4445" i="3"/>
  <c r="J4447" i="3"/>
  <c r="L4446" i="3"/>
  <c r="O4446" i="3" s="1"/>
  <c r="K4447" i="3" s="1"/>
  <c r="H4447" i="3"/>
  <c r="M5407" i="3" l="1"/>
  <c r="I5407" i="3"/>
  <c r="N5407" i="3"/>
  <c r="A5408" i="3"/>
  <c r="G5407" i="3"/>
  <c r="L4447" i="3"/>
  <c r="O4447" i="3" s="1"/>
  <c r="K4448" i="3" s="1"/>
  <c r="H4448" i="3"/>
  <c r="P4446" i="3"/>
  <c r="M5408" i="3" l="1"/>
  <c r="I5408" i="3"/>
  <c r="N5408" i="3"/>
  <c r="A5409" i="3"/>
  <c r="G5408" i="3"/>
  <c r="J4448" i="3"/>
  <c r="L4448" i="3"/>
  <c r="O4448" i="3" s="1"/>
  <c r="F4449" i="3"/>
  <c r="E4449" i="3"/>
  <c r="J4449" i="3" s="1"/>
  <c r="B4449" i="3"/>
  <c r="D4449" i="3"/>
  <c r="C4449" i="3"/>
  <c r="H4449" i="3"/>
  <c r="M5409" i="3" l="1"/>
  <c r="I5409" i="3"/>
  <c r="N5409" i="3"/>
  <c r="G5409" i="3"/>
  <c r="A5410" i="3"/>
  <c r="E4450" i="3"/>
  <c r="F4450" i="3"/>
  <c r="C4450" i="3"/>
  <c r="B4450" i="3"/>
  <c r="D4450" i="3"/>
  <c r="K4449" i="3"/>
  <c r="P4448" i="3"/>
  <c r="P4447" i="3"/>
  <c r="M5410" i="3" l="1"/>
  <c r="I5410" i="3"/>
  <c r="N5410" i="3"/>
  <c r="G5410" i="3"/>
  <c r="A5411" i="3"/>
  <c r="B4451" i="3"/>
  <c r="E4451" i="3"/>
  <c r="C4451" i="3"/>
  <c r="D4451" i="3"/>
  <c r="F4451" i="3"/>
  <c r="L4449" i="3"/>
  <c r="H4450" i="3"/>
  <c r="O4449" i="3"/>
  <c r="K4450" i="3" s="1"/>
  <c r="M5411" i="3" l="1"/>
  <c r="I5411" i="3"/>
  <c r="N5411" i="3"/>
  <c r="A5412" i="3"/>
  <c r="G5411" i="3"/>
  <c r="J4450" i="3"/>
  <c r="L4450" i="3"/>
  <c r="D4452" i="3"/>
  <c r="E4452" i="3"/>
  <c r="C4452" i="3"/>
  <c r="B4452" i="3"/>
  <c r="F4452" i="3"/>
  <c r="O4450" i="3"/>
  <c r="K4451" i="3" s="1"/>
  <c r="H4451" i="3"/>
  <c r="M5412" i="3" l="1"/>
  <c r="I5412" i="3"/>
  <c r="N5412" i="3"/>
  <c r="A5413" i="3"/>
  <c r="G5412" i="3"/>
  <c r="J4451" i="3"/>
  <c r="L4451" i="3"/>
  <c r="F4453" i="3"/>
  <c r="D4453" i="3"/>
  <c r="E4453" i="3"/>
  <c r="C4453" i="3"/>
  <c r="B4453" i="3"/>
  <c r="O4451" i="3"/>
  <c r="K4452" i="3" s="1"/>
  <c r="H4452" i="3"/>
  <c r="P4449" i="3"/>
  <c r="P4450" i="3"/>
  <c r="M5413" i="3" l="1"/>
  <c r="I5413" i="3"/>
  <c r="N5413" i="3"/>
  <c r="A5414" i="3"/>
  <c r="G5413" i="3"/>
  <c r="J4452" i="3"/>
  <c r="H4453" i="3"/>
  <c r="J4453" i="3" s="1"/>
  <c r="P4451" i="3"/>
  <c r="M5414" i="3" l="1"/>
  <c r="I5414" i="3"/>
  <c r="N5414" i="3"/>
  <c r="A5415" i="3"/>
  <c r="G5414" i="3"/>
  <c r="F4454" i="3"/>
  <c r="C4454" i="3"/>
  <c r="B4454" i="3"/>
  <c r="H4454" i="3" s="1"/>
  <c r="E4454" i="3"/>
  <c r="D4454" i="3"/>
  <c r="L4452" i="3"/>
  <c r="O4452" i="3" s="1"/>
  <c r="K4453" i="3" s="1"/>
  <c r="P4452" i="3"/>
  <c r="M5415" i="3" l="1"/>
  <c r="I5415" i="3"/>
  <c r="N5415" i="3"/>
  <c r="A5416" i="3"/>
  <c r="G5415" i="3"/>
  <c r="J4454" i="3"/>
  <c r="L4453" i="3"/>
  <c r="O4453" i="3" s="1"/>
  <c r="K4454" i="3" s="1"/>
  <c r="M5416" i="3" l="1"/>
  <c r="I5416" i="3"/>
  <c r="N5416" i="3"/>
  <c r="A5417" i="3"/>
  <c r="G5416" i="3"/>
  <c r="H4455" i="3"/>
  <c r="B4455" i="3"/>
  <c r="D4455" i="3"/>
  <c r="F4455" i="3"/>
  <c r="E4455" i="3"/>
  <c r="J4455" i="3" s="1"/>
  <c r="C4455" i="3"/>
  <c r="L4454" i="3"/>
  <c r="O4454" i="3" s="1"/>
  <c r="K4455" i="3" s="1"/>
  <c r="P4453" i="3"/>
  <c r="M5417" i="3" l="1"/>
  <c r="I5417" i="3"/>
  <c r="N5417" i="3"/>
  <c r="A5418" i="3"/>
  <c r="G5417" i="3"/>
  <c r="F4456" i="3"/>
  <c r="D4456" i="3"/>
  <c r="C4456" i="3"/>
  <c r="E4456" i="3"/>
  <c r="J4456" i="3" s="1"/>
  <c r="B4456" i="3"/>
  <c r="H4456" i="3"/>
  <c r="P4454" i="3"/>
  <c r="L4455" i="3"/>
  <c r="O4455" i="3" s="1"/>
  <c r="M5418" i="3" l="1"/>
  <c r="I5418" i="3"/>
  <c r="N5418" i="3"/>
  <c r="A5419" i="3"/>
  <c r="G5418" i="3"/>
  <c r="B4457" i="3"/>
  <c r="F4457" i="3"/>
  <c r="D4457" i="3"/>
  <c r="C4457" i="3"/>
  <c r="E4457" i="3"/>
  <c r="P4455" i="3"/>
  <c r="K4456" i="3"/>
  <c r="M5419" i="3" l="1"/>
  <c r="I5419" i="3"/>
  <c r="N5419" i="3"/>
  <c r="G5419" i="3"/>
  <c r="A5420" i="3"/>
  <c r="F4458" i="3"/>
  <c r="D4458" i="3"/>
  <c r="E4458" i="3"/>
  <c r="B4458" i="3"/>
  <c r="H4458" i="3" s="1"/>
  <c r="C4458" i="3"/>
  <c r="L4456" i="3"/>
  <c r="O4456" i="3" s="1"/>
  <c r="K4457" i="3" s="1"/>
  <c r="J4457" i="3"/>
  <c r="H4457" i="3"/>
  <c r="M5420" i="3" l="1"/>
  <c r="I5420" i="3"/>
  <c r="N5420" i="3"/>
  <c r="A5421" i="3"/>
  <c r="G5420" i="3"/>
  <c r="P4456" i="3"/>
  <c r="L4457" i="3"/>
  <c r="O4457" i="3" s="1"/>
  <c r="K4458" i="3" s="1"/>
  <c r="J4458" i="3"/>
  <c r="M5421" i="3" l="1"/>
  <c r="I5421" i="3"/>
  <c r="N5421" i="3"/>
  <c r="A5422" i="3"/>
  <c r="G5421" i="3"/>
  <c r="B4459" i="3"/>
  <c r="H4459" i="3" s="1"/>
  <c r="C4459" i="3"/>
  <c r="E4459" i="3"/>
  <c r="F4459" i="3"/>
  <c r="D4459" i="3"/>
  <c r="P4457" i="3"/>
  <c r="M5422" i="3" l="1"/>
  <c r="I5422" i="3"/>
  <c r="N5422" i="3"/>
  <c r="G5422" i="3"/>
  <c r="A5423" i="3"/>
  <c r="D4460" i="3"/>
  <c r="C4460" i="3"/>
  <c r="E4460" i="3"/>
  <c r="B4460" i="3"/>
  <c r="F4460" i="3"/>
  <c r="L4458" i="3"/>
  <c r="O4458" i="3" s="1"/>
  <c r="K4459" i="3" s="1"/>
  <c r="M5423" i="3" l="1"/>
  <c r="I5423" i="3"/>
  <c r="N5423" i="3"/>
  <c r="A5424" i="3"/>
  <c r="G5423" i="3"/>
  <c r="B4461" i="3"/>
  <c r="F4461" i="3"/>
  <c r="E4461" i="3"/>
  <c r="D4461" i="3"/>
  <c r="C4461" i="3"/>
  <c r="H4460" i="3"/>
  <c r="J4459" i="3"/>
  <c r="L4459" i="3"/>
  <c r="O4459" i="3" s="1"/>
  <c r="K4460" i="3" s="1"/>
  <c r="M5424" i="3" l="1"/>
  <c r="I5424" i="3"/>
  <c r="N5424" i="3"/>
  <c r="A5425" i="3"/>
  <c r="G5424" i="3"/>
  <c r="J4460" i="3"/>
  <c r="H4461" i="3"/>
  <c r="E4462" i="3"/>
  <c r="B4462" i="3"/>
  <c r="D4462" i="3"/>
  <c r="F4462" i="3"/>
  <c r="C4462" i="3"/>
  <c r="P4458" i="3"/>
  <c r="P4459" i="3"/>
  <c r="M5425" i="3" l="1"/>
  <c r="I5425" i="3"/>
  <c r="N5425" i="3"/>
  <c r="A5426" i="3"/>
  <c r="G5425" i="3"/>
  <c r="F4463" i="3"/>
  <c r="D4463" i="3"/>
  <c r="B4463" i="3"/>
  <c r="C4463" i="3"/>
  <c r="E4463" i="3"/>
  <c r="J4461" i="3"/>
  <c r="P4460" i="3" s="1"/>
  <c r="L4460" i="3"/>
  <c r="O4460" i="3" s="1"/>
  <c r="K4461" i="3" s="1"/>
  <c r="H4462" i="3"/>
  <c r="M5426" i="3" l="1"/>
  <c r="I5426" i="3"/>
  <c r="N5426" i="3"/>
  <c r="A5427" i="3"/>
  <c r="G5426" i="3"/>
  <c r="B4464" i="3"/>
  <c r="D4464" i="3"/>
  <c r="E4464" i="3"/>
  <c r="C4464" i="3"/>
  <c r="F4464" i="3"/>
  <c r="J4462" i="3"/>
  <c r="L4462" i="3"/>
  <c r="H4463" i="3"/>
  <c r="O4461" i="3"/>
  <c r="K4462" i="3" s="1"/>
  <c r="L4461" i="3"/>
  <c r="P4461" i="3"/>
  <c r="M5427" i="3" l="1"/>
  <c r="I5427" i="3"/>
  <c r="N5427" i="3"/>
  <c r="A5428" i="3"/>
  <c r="G5427" i="3"/>
  <c r="F4465" i="3"/>
  <c r="E4465" i="3"/>
  <c r="B4465" i="3"/>
  <c r="H4465" i="3" s="1"/>
  <c r="D4465" i="3"/>
  <c r="C4465" i="3"/>
  <c r="J4463" i="3"/>
  <c r="L4463" i="3"/>
  <c r="P4462" i="3"/>
  <c r="O4462" i="3"/>
  <c r="K4463" i="3" s="1"/>
  <c r="H4464" i="3"/>
  <c r="M5428" i="3" l="1"/>
  <c r="I5428" i="3"/>
  <c r="N5428" i="3"/>
  <c r="A5429" i="3"/>
  <c r="G5428" i="3"/>
  <c r="J4465" i="3"/>
  <c r="J4464" i="3"/>
  <c r="P4464" i="3" s="1"/>
  <c r="O4463" i="3"/>
  <c r="K4464" i="3" s="1"/>
  <c r="M5429" i="3" l="1"/>
  <c r="I5429" i="3"/>
  <c r="N5429" i="3"/>
  <c r="A5430" i="3"/>
  <c r="G5429" i="3"/>
  <c r="P4463" i="3"/>
  <c r="B4466" i="3"/>
  <c r="D4466" i="3"/>
  <c r="E4466" i="3"/>
  <c r="F4466" i="3"/>
  <c r="C4466" i="3"/>
  <c r="L4464" i="3"/>
  <c r="O4464" i="3" s="1"/>
  <c r="K4465" i="3" s="1"/>
  <c r="M5430" i="3" l="1"/>
  <c r="I5430" i="3"/>
  <c r="N5430" i="3"/>
  <c r="A5431" i="3"/>
  <c r="G5430" i="3"/>
  <c r="L4465" i="3"/>
  <c r="O4465" i="3" s="1"/>
  <c r="K4466" i="3" s="1"/>
  <c r="B4467" i="3"/>
  <c r="D4467" i="3"/>
  <c r="E4467" i="3"/>
  <c r="F4467" i="3"/>
  <c r="C4467" i="3"/>
  <c r="J4466" i="3"/>
  <c r="H4466" i="3"/>
  <c r="M5431" i="3" l="1"/>
  <c r="I5431" i="3"/>
  <c r="N5431" i="3"/>
  <c r="A5432" i="3"/>
  <c r="G5431" i="3"/>
  <c r="F4468" i="3"/>
  <c r="B4468" i="3"/>
  <c r="H4468" i="3" s="1"/>
  <c r="D4468" i="3"/>
  <c r="E4468" i="3"/>
  <c r="C4468" i="3"/>
  <c r="L4466" i="3"/>
  <c r="O4466" i="3" s="1"/>
  <c r="K4467" i="3" s="1"/>
  <c r="H4467" i="3"/>
  <c r="J4467" i="3" s="1"/>
  <c r="P4465" i="3"/>
  <c r="P4466" i="3"/>
  <c r="M5432" i="3" l="1"/>
  <c r="I5432" i="3"/>
  <c r="N5432" i="3"/>
  <c r="A5433" i="3"/>
  <c r="G5432" i="3"/>
  <c r="J4468" i="3"/>
  <c r="L4467" i="3"/>
  <c r="O4467" i="3" s="1"/>
  <c r="K4468" i="3" s="1"/>
  <c r="P4467" i="3"/>
  <c r="M5433" i="3" l="1"/>
  <c r="I5433" i="3"/>
  <c r="N5433" i="3"/>
  <c r="A5434" i="3"/>
  <c r="G5433" i="3"/>
  <c r="L4468" i="3"/>
  <c r="O4468" i="3" s="1"/>
  <c r="C4469" i="3"/>
  <c r="D4469" i="3"/>
  <c r="E4469" i="3"/>
  <c r="H4469" i="3"/>
  <c r="B4469" i="3"/>
  <c r="F4469" i="3"/>
  <c r="M5434" i="3" l="1"/>
  <c r="I5434" i="3"/>
  <c r="N5434" i="3"/>
  <c r="A5435" i="3"/>
  <c r="G5434" i="3"/>
  <c r="D4470" i="3"/>
  <c r="C4470" i="3"/>
  <c r="F4470" i="3"/>
  <c r="E4470" i="3"/>
  <c r="B4470" i="3"/>
  <c r="H4470" i="3" s="1"/>
  <c r="K4469" i="3"/>
  <c r="J4469" i="3"/>
  <c r="M5435" i="3" l="1"/>
  <c r="I5435" i="3"/>
  <c r="N5435" i="3"/>
  <c r="A5436" i="3"/>
  <c r="G5435" i="3"/>
  <c r="P4468" i="3"/>
  <c r="P4469" i="3"/>
  <c r="J4470" i="3"/>
  <c r="M5436" i="3" l="1"/>
  <c r="I5436" i="3"/>
  <c r="N5436" i="3"/>
  <c r="A5437" i="3"/>
  <c r="G5436" i="3"/>
  <c r="D4471" i="3"/>
  <c r="C4471" i="3"/>
  <c r="B4471" i="3"/>
  <c r="H4471" i="3"/>
  <c r="F4471" i="3"/>
  <c r="E4471" i="3"/>
  <c r="L4469" i="3"/>
  <c r="O4469" i="3" s="1"/>
  <c r="K4470" i="3" s="1"/>
  <c r="M5437" i="3" l="1"/>
  <c r="I5437" i="3"/>
  <c r="N5437" i="3"/>
  <c r="A5438" i="3"/>
  <c r="G5437" i="3"/>
  <c r="D4472" i="3"/>
  <c r="E4472" i="3"/>
  <c r="C4472" i="3"/>
  <c r="B4472" i="3"/>
  <c r="F4472" i="3"/>
  <c r="J4471" i="3"/>
  <c r="L4470" i="3"/>
  <c r="O4470" i="3" s="1"/>
  <c r="K4471" i="3" s="1"/>
  <c r="M5438" i="3" l="1"/>
  <c r="I5438" i="3"/>
  <c r="N5438" i="3"/>
  <c r="A5439" i="3"/>
  <c r="G5438" i="3"/>
  <c r="C4473" i="3"/>
  <c r="D4473" i="3"/>
  <c r="E4473" i="3"/>
  <c r="B4473" i="3"/>
  <c r="F4473" i="3"/>
  <c r="P4470" i="3"/>
  <c r="H4472" i="3"/>
  <c r="L4471" i="3"/>
  <c r="O4471" i="3" s="1"/>
  <c r="K4472" i="3" s="1"/>
  <c r="M5439" i="3" l="1"/>
  <c r="I5439" i="3"/>
  <c r="N5439" i="3"/>
  <c r="A5440" i="3"/>
  <c r="G5439" i="3"/>
  <c r="B4474" i="3"/>
  <c r="D4474" i="3"/>
  <c r="E4474" i="3"/>
  <c r="C4474" i="3"/>
  <c r="F4474" i="3"/>
  <c r="J4472" i="3"/>
  <c r="L4472" i="3"/>
  <c r="O4472" i="3" s="1"/>
  <c r="K4473" i="3" s="1"/>
  <c r="H4473" i="3"/>
  <c r="M5440" i="3" l="1"/>
  <c r="I5440" i="3"/>
  <c r="N5440" i="3"/>
  <c r="A5441" i="3"/>
  <c r="G5440" i="3"/>
  <c r="J4473" i="3"/>
  <c r="L4473" i="3"/>
  <c r="O4473" i="3" s="1"/>
  <c r="K4474" i="3" s="1"/>
  <c r="H4474" i="3"/>
  <c r="B4475" i="3"/>
  <c r="F4475" i="3"/>
  <c r="C4475" i="3"/>
  <c r="E4475" i="3"/>
  <c r="D4475" i="3"/>
  <c r="P4472" i="3"/>
  <c r="P4471" i="3"/>
  <c r="M5441" i="3" l="1"/>
  <c r="I5441" i="3"/>
  <c r="N5441" i="3"/>
  <c r="A5442" i="3"/>
  <c r="G5441" i="3"/>
  <c r="J4474" i="3"/>
  <c r="L4474" i="3"/>
  <c r="O4474" i="3" s="1"/>
  <c r="K4475" i="3" s="1"/>
  <c r="H4475" i="3"/>
  <c r="P4473" i="3"/>
  <c r="M5442" i="3" l="1"/>
  <c r="I5442" i="3"/>
  <c r="N5442" i="3"/>
  <c r="A5443" i="3"/>
  <c r="G5442" i="3"/>
  <c r="D4476" i="3"/>
  <c r="B4476" i="3"/>
  <c r="C4476" i="3"/>
  <c r="E4476" i="3"/>
  <c r="H4476" i="3"/>
  <c r="J4476" i="3" s="1"/>
  <c r="F4476" i="3"/>
  <c r="J4475" i="3"/>
  <c r="L4475" i="3"/>
  <c r="O4475" i="3" s="1"/>
  <c r="K4476" i="3" s="1"/>
  <c r="M5443" i="3" l="1"/>
  <c r="I5443" i="3"/>
  <c r="N5443" i="3"/>
  <c r="A5444" i="3"/>
  <c r="G5443" i="3"/>
  <c r="E4477" i="3"/>
  <c r="C4477" i="3"/>
  <c r="D4477" i="3"/>
  <c r="B4477" i="3"/>
  <c r="F4477" i="3"/>
  <c r="P4475" i="3"/>
  <c r="P4474" i="3"/>
  <c r="L4476" i="3"/>
  <c r="O4476" i="3" s="1"/>
  <c r="M5444" i="3" l="1"/>
  <c r="I5444" i="3"/>
  <c r="N5444" i="3"/>
  <c r="A5445" i="3"/>
  <c r="G5444" i="3"/>
  <c r="F4478" i="3"/>
  <c r="B4478" i="3"/>
  <c r="E4478" i="3"/>
  <c r="C4478" i="3"/>
  <c r="D4478" i="3"/>
  <c r="K4477" i="3"/>
  <c r="H4477" i="3"/>
  <c r="M5445" i="3" l="1"/>
  <c r="I5445" i="3"/>
  <c r="N5445" i="3"/>
  <c r="A5446" i="3"/>
  <c r="G5445" i="3"/>
  <c r="B4479" i="3"/>
  <c r="C4479" i="3"/>
  <c r="F4479" i="3"/>
  <c r="D4479" i="3"/>
  <c r="E4479" i="3"/>
  <c r="J4477" i="3"/>
  <c r="O4477" i="3"/>
  <c r="K4478" i="3" s="1"/>
  <c r="L4477" i="3"/>
  <c r="H4478" i="3"/>
  <c r="M5446" i="3" l="1"/>
  <c r="I5446" i="3"/>
  <c r="N5446" i="3"/>
  <c r="A5447" i="3"/>
  <c r="G5446" i="3"/>
  <c r="J4478" i="3"/>
  <c r="L4478" i="3"/>
  <c r="O4478" i="3" s="1"/>
  <c r="K4479" i="3" s="1"/>
  <c r="C4480" i="3"/>
  <c r="D4480" i="3"/>
  <c r="E4480" i="3"/>
  <c r="F4480" i="3"/>
  <c r="B4480" i="3"/>
  <c r="P4476" i="3"/>
  <c r="P4477" i="3"/>
  <c r="J4479" i="3"/>
  <c r="H4479" i="3"/>
  <c r="M5447" i="3" l="1"/>
  <c r="I5447" i="3"/>
  <c r="N5447" i="3"/>
  <c r="A5448" i="3"/>
  <c r="G5447" i="3"/>
  <c r="E4481" i="3"/>
  <c r="B4481" i="3"/>
  <c r="C4481" i="3"/>
  <c r="F4481" i="3"/>
  <c r="D4481" i="3"/>
  <c r="H4480" i="3"/>
  <c r="P4478" i="3"/>
  <c r="M5448" i="3" l="1"/>
  <c r="I5448" i="3"/>
  <c r="N5448" i="3"/>
  <c r="A5449" i="3"/>
  <c r="G5448" i="3"/>
  <c r="D4482" i="3"/>
  <c r="B4482" i="3"/>
  <c r="C4482" i="3"/>
  <c r="E4482" i="3"/>
  <c r="F4482" i="3"/>
  <c r="J4481" i="3"/>
  <c r="J4480" i="3"/>
  <c r="H4481" i="3"/>
  <c r="L4479" i="3"/>
  <c r="O4479" i="3" s="1"/>
  <c r="K4480" i="3" s="1"/>
  <c r="M5449" i="3" l="1"/>
  <c r="I5449" i="3"/>
  <c r="N5449" i="3"/>
  <c r="A5450" i="3"/>
  <c r="G5449" i="3"/>
  <c r="B4483" i="3"/>
  <c r="C4483" i="3"/>
  <c r="D4483" i="3"/>
  <c r="E4483" i="3"/>
  <c r="F4483" i="3"/>
  <c r="P4480" i="3"/>
  <c r="P4479" i="3"/>
  <c r="H4482" i="3"/>
  <c r="L4480" i="3"/>
  <c r="O4480" i="3" s="1"/>
  <c r="K4481" i="3" s="1"/>
  <c r="M5450" i="3" l="1"/>
  <c r="I5450" i="3"/>
  <c r="N5450" i="3"/>
  <c r="A5451" i="3"/>
  <c r="G5450" i="3"/>
  <c r="F4484" i="3"/>
  <c r="B4484" i="3"/>
  <c r="E4484" i="3"/>
  <c r="D4484" i="3"/>
  <c r="C4484" i="3"/>
  <c r="J4482" i="3"/>
  <c r="H4483" i="3"/>
  <c r="L4481" i="3"/>
  <c r="O4481" i="3" s="1"/>
  <c r="K4482" i="3" s="1"/>
  <c r="M5451" i="3" l="1"/>
  <c r="I5451" i="3"/>
  <c r="N5451" i="3"/>
  <c r="A5452" i="3"/>
  <c r="G5451" i="3"/>
  <c r="H4484" i="3"/>
  <c r="J4483" i="3"/>
  <c r="J4484" i="3"/>
  <c r="P4482" i="3"/>
  <c r="P4481" i="3"/>
  <c r="L4482" i="3"/>
  <c r="O4482" i="3" s="1"/>
  <c r="K4483" i="3" s="1"/>
  <c r="M5452" i="3" l="1"/>
  <c r="I5452" i="3"/>
  <c r="N5452" i="3"/>
  <c r="A5453" i="3"/>
  <c r="G5452" i="3"/>
  <c r="L4483" i="3"/>
  <c r="O4483" i="3" s="1"/>
  <c r="K4484" i="3" s="1"/>
  <c r="F4485" i="3"/>
  <c r="C4485" i="3"/>
  <c r="H4485" i="3"/>
  <c r="B4485" i="3"/>
  <c r="D4485" i="3"/>
  <c r="E4485" i="3"/>
  <c r="P4483" i="3"/>
  <c r="M5453" i="3" l="1"/>
  <c r="I5453" i="3"/>
  <c r="N5453" i="3"/>
  <c r="A5454" i="3"/>
  <c r="G5453" i="3"/>
  <c r="B4486" i="3"/>
  <c r="F4486" i="3"/>
  <c r="C4486" i="3"/>
  <c r="E4486" i="3"/>
  <c r="D4486" i="3"/>
  <c r="L4484" i="3"/>
  <c r="O4484" i="3" s="1"/>
  <c r="K4485" i="3" s="1"/>
  <c r="J4485" i="3"/>
  <c r="M5454" i="3" l="1"/>
  <c r="I5454" i="3"/>
  <c r="N5454" i="3"/>
  <c r="A5455" i="3"/>
  <c r="G5454" i="3"/>
  <c r="B4487" i="3"/>
  <c r="H4487" i="3" s="1"/>
  <c r="E4487" i="3"/>
  <c r="D4487" i="3"/>
  <c r="F4487" i="3"/>
  <c r="C4487" i="3"/>
  <c r="P4484" i="3"/>
  <c r="H4486" i="3"/>
  <c r="J4486" i="3" s="1"/>
  <c r="L4485" i="3"/>
  <c r="O4485" i="3" s="1"/>
  <c r="K4486" i="3" s="1"/>
  <c r="M5455" i="3" l="1"/>
  <c r="I5455" i="3"/>
  <c r="N5455" i="3"/>
  <c r="A5456" i="3"/>
  <c r="G5455" i="3"/>
  <c r="J4487" i="3"/>
  <c r="P4485" i="3"/>
  <c r="L4486" i="3"/>
  <c r="O4486" i="3" s="1"/>
  <c r="K4487" i="3" s="1"/>
  <c r="M5456" i="3" l="1"/>
  <c r="I5456" i="3"/>
  <c r="N5456" i="3"/>
  <c r="A5457" i="3"/>
  <c r="G5456" i="3"/>
  <c r="P4486" i="3"/>
  <c r="H4488" i="3"/>
  <c r="F4488" i="3"/>
  <c r="B4488" i="3"/>
  <c r="E4488" i="3"/>
  <c r="J4488" i="3" s="1"/>
  <c r="C4488" i="3"/>
  <c r="D4488" i="3"/>
  <c r="M5457" i="3" l="1"/>
  <c r="I5457" i="3"/>
  <c r="N5457" i="3"/>
  <c r="A5458" i="3"/>
  <c r="G5457" i="3"/>
  <c r="P4487" i="3"/>
  <c r="C4489" i="3"/>
  <c r="E4489" i="3"/>
  <c r="D4489" i="3"/>
  <c r="B4489" i="3"/>
  <c r="F4489" i="3"/>
  <c r="L4487" i="3"/>
  <c r="O4487" i="3" s="1"/>
  <c r="K4488" i="3" s="1"/>
  <c r="L4488" i="3"/>
  <c r="M5458" i="3" l="1"/>
  <c r="I5458" i="3"/>
  <c r="N5458" i="3"/>
  <c r="A5459" i="3"/>
  <c r="G5458" i="3"/>
  <c r="H4489" i="3"/>
  <c r="O4488" i="3"/>
  <c r="K4489" i="3" s="1"/>
  <c r="M5459" i="3" l="1"/>
  <c r="I5459" i="3"/>
  <c r="N5459" i="3"/>
  <c r="A5460" i="3"/>
  <c r="G5459" i="3"/>
  <c r="J4489" i="3"/>
  <c r="L4489" i="3"/>
  <c r="O4489" i="3" s="1"/>
  <c r="K4490" i="3" s="1"/>
  <c r="E4490" i="3"/>
  <c r="C4490" i="3"/>
  <c r="B4490" i="3"/>
  <c r="D4490" i="3"/>
  <c r="H4490" i="3"/>
  <c r="F4490" i="3"/>
  <c r="J4490" i="3"/>
  <c r="M5460" i="3" l="1"/>
  <c r="I5460" i="3"/>
  <c r="N5460" i="3"/>
  <c r="A5461" i="3"/>
  <c r="G5460" i="3"/>
  <c r="C4491" i="3"/>
  <c r="B4491" i="3"/>
  <c r="F4491" i="3"/>
  <c r="D4491" i="3"/>
  <c r="E4491" i="3"/>
  <c r="H4491" i="3"/>
  <c r="L4490" i="3"/>
  <c r="O4490" i="3" s="1"/>
  <c r="P4488" i="3"/>
  <c r="P4489" i="3"/>
  <c r="M5461" i="3" l="1"/>
  <c r="I5461" i="3"/>
  <c r="N5461" i="3"/>
  <c r="A5462" i="3"/>
  <c r="G5461" i="3"/>
  <c r="D4492" i="3"/>
  <c r="F4492" i="3"/>
  <c r="B4492" i="3"/>
  <c r="E4492" i="3"/>
  <c r="C4492" i="3"/>
  <c r="J4491" i="3"/>
  <c r="K4491" i="3"/>
  <c r="M5462" i="3" l="1"/>
  <c r="I5462" i="3"/>
  <c r="N5462" i="3"/>
  <c r="A5463" i="3"/>
  <c r="G5462" i="3"/>
  <c r="E4493" i="3"/>
  <c r="D4493" i="3"/>
  <c r="B4493" i="3"/>
  <c r="C4493" i="3"/>
  <c r="F4493" i="3"/>
  <c r="L4491" i="3"/>
  <c r="O4491" i="3" s="1"/>
  <c r="K4492" i="3" s="1"/>
  <c r="P4490" i="3"/>
  <c r="H4492" i="3"/>
  <c r="M5463" i="3" l="1"/>
  <c r="I5463" i="3"/>
  <c r="N5463" i="3"/>
  <c r="A5464" i="3"/>
  <c r="G5463" i="3"/>
  <c r="B4494" i="3"/>
  <c r="F4494" i="3"/>
  <c r="C4494" i="3"/>
  <c r="D4494" i="3"/>
  <c r="E4494" i="3"/>
  <c r="J4492" i="3"/>
  <c r="H4493" i="3"/>
  <c r="J4493" i="3" s="1"/>
  <c r="M5464" i="3" l="1"/>
  <c r="I5464" i="3"/>
  <c r="N5464" i="3"/>
  <c r="A5465" i="3"/>
  <c r="G5464" i="3"/>
  <c r="B4495" i="3"/>
  <c r="D4495" i="3"/>
  <c r="F4495" i="3"/>
  <c r="E4495" i="3"/>
  <c r="C4495" i="3"/>
  <c r="L4492" i="3"/>
  <c r="O4492" i="3" s="1"/>
  <c r="K4493" i="3" s="1"/>
  <c r="P4492" i="3"/>
  <c r="P4491" i="3"/>
  <c r="H4494" i="3"/>
  <c r="M5465" i="3" l="1"/>
  <c r="I5465" i="3"/>
  <c r="N5465" i="3"/>
  <c r="G5465" i="3"/>
  <c r="A5466" i="3"/>
  <c r="J4494" i="3"/>
  <c r="H4495" i="3"/>
  <c r="C4496" i="3"/>
  <c r="E4496" i="3"/>
  <c r="D4496" i="3"/>
  <c r="F4496" i="3"/>
  <c r="B4496" i="3"/>
  <c r="O4493" i="3"/>
  <c r="K4494" i="3" s="1"/>
  <c r="L4493" i="3"/>
  <c r="M5466" i="3" l="1"/>
  <c r="I5466" i="3"/>
  <c r="N5466" i="3"/>
  <c r="A5467" i="3"/>
  <c r="G5466" i="3"/>
  <c r="J4495" i="3"/>
  <c r="H4496" i="3"/>
  <c r="J4496" i="3"/>
  <c r="P4494" i="3"/>
  <c r="P4493" i="3"/>
  <c r="L4494" i="3"/>
  <c r="O4494" i="3" s="1"/>
  <c r="K4495" i="3" s="1"/>
  <c r="M5467" i="3" l="1"/>
  <c r="I5467" i="3"/>
  <c r="N5467" i="3"/>
  <c r="A5468" i="3"/>
  <c r="G5467" i="3"/>
  <c r="B4497" i="3"/>
  <c r="C4497" i="3"/>
  <c r="D4497" i="3"/>
  <c r="F4497" i="3"/>
  <c r="E4497" i="3"/>
  <c r="L4495" i="3"/>
  <c r="O4495" i="3" s="1"/>
  <c r="K4496" i="3" s="1"/>
  <c r="P4495" i="3"/>
  <c r="M5468" i="3" l="1"/>
  <c r="I5468" i="3"/>
  <c r="N5468" i="3"/>
  <c r="A5469" i="3"/>
  <c r="G5468" i="3"/>
  <c r="E4498" i="3"/>
  <c r="D4498" i="3"/>
  <c r="F4498" i="3"/>
  <c r="B4498" i="3"/>
  <c r="C4498" i="3"/>
  <c r="L4496" i="3"/>
  <c r="O4496" i="3" s="1"/>
  <c r="K4497" i="3" s="1"/>
  <c r="H4497" i="3"/>
  <c r="M5469" i="3" l="1"/>
  <c r="I5469" i="3"/>
  <c r="N5469" i="3"/>
  <c r="A5470" i="3"/>
  <c r="G5469" i="3"/>
  <c r="J4497" i="3"/>
  <c r="L4497" i="3"/>
  <c r="O4497" i="3" s="1"/>
  <c r="K4498" i="3" s="1"/>
  <c r="H4498" i="3"/>
  <c r="J4498" i="3"/>
  <c r="M5470" i="3" l="1"/>
  <c r="I5470" i="3"/>
  <c r="N5470" i="3"/>
  <c r="A5471" i="3"/>
  <c r="G5470" i="3"/>
  <c r="D4499" i="3"/>
  <c r="B4499" i="3"/>
  <c r="E4499" i="3"/>
  <c r="C4499" i="3"/>
  <c r="F4499" i="3"/>
  <c r="P4497" i="3"/>
  <c r="P4496" i="3"/>
  <c r="M5471" i="3" l="1"/>
  <c r="I5471" i="3"/>
  <c r="N5471" i="3"/>
  <c r="A5472" i="3"/>
  <c r="G5471" i="3"/>
  <c r="F4500" i="3"/>
  <c r="B4500" i="3"/>
  <c r="C4500" i="3"/>
  <c r="D4500" i="3"/>
  <c r="E4500" i="3"/>
  <c r="H4499" i="3"/>
  <c r="J4499" i="3" s="1"/>
  <c r="L4498" i="3"/>
  <c r="O4498" i="3" s="1"/>
  <c r="K4499" i="3" s="1"/>
  <c r="M5472" i="3" l="1"/>
  <c r="I5472" i="3"/>
  <c r="N5472" i="3"/>
  <c r="A5473" i="3"/>
  <c r="G5472" i="3"/>
  <c r="C4501" i="3"/>
  <c r="D4501" i="3"/>
  <c r="B4501" i="3"/>
  <c r="F4501" i="3"/>
  <c r="E4501" i="3"/>
  <c r="P4498" i="3"/>
  <c r="H4500" i="3"/>
  <c r="L4499" i="3"/>
  <c r="O4499" i="3" s="1"/>
  <c r="K4500" i="3" s="1"/>
  <c r="M5473" i="3" l="1"/>
  <c r="I5473" i="3"/>
  <c r="N5473" i="3"/>
  <c r="A5474" i="3"/>
  <c r="G5473" i="3"/>
  <c r="C4502" i="3"/>
  <c r="F4502" i="3"/>
  <c r="E4502" i="3"/>
  <c r="D4502" i="3"/>
  <c r="B4502" i="3"/>
  <c r="J4500" i="3"/>
  <c r="J4501" i="3"/>
  <c r="H4501" i="3"/>
  <c r="M5474" i="3" l="1"/>
  <c r="I5474" i="3"/>
  <c r="N5474" i="3"/>
  <c r="A5475" i="3"/>
  <c r="G5474" i="3"/>
  <c r="E4503" i="3"/>
  <c r="C4503" i="3"/>
  <c r="D4503" i="3"/>
  <c r="B4503" i="3"/>
  <c r="F4503" i="3"/>
  <c r="H4502" i="3"/>
  <c r="L4500" i="3"/>
  <c r="O4500" i="3" s="1"/>
  <c r="K4501" i="3" s="1"/>
  <c r="P4500" i="3"/>
  <c r="P4499" i="3"/>
  <c r="M5475" i="3" l="1"/>
  <c r="I5475" i="3"/>
  <c r="N5475" i="3"/>
  <c r="A5476" i="3"/>
  <c r="G5475" i="3"/>
  <c r="H4503" i="3"/>
  <c r="J4503" i="3" s="1"/>
  <c r="J4502" i="3"/>
  <c r="L4501" i="3"/>
  <c r="O4501" i="3" s="1"/>
  <c r="K4502" i="3" s="1"/>
  <c r="M5476" i="3" l="1"/>
  <c r="I5476" i="3"/>
  <c r="N5476" i="3"/>
  <c r="A5477" i="3"/>
  <c r="G5476" i="3"/>
  <c r="L4502" i="3"/>
  <c r="O4502" i="3" s="1"/>
  <c r="K4503" i="3" s="1"/>
  <c r="P4502" i="3"/>
  <c r="P4501" i="3"/>
  <c r="D4504" i="3"/>
  <c r="B4504" i="3"/>
  <c r="H4504" i="3" s="1"/>
  <c r="E4504" i="3"/>
  <c r="C4504" i="3"/>
  <c r="F4504" i="3"/>
  <c r="M5477" i="3" l="1"/>
  <c r="I5477" i="3"/>
  <c r="N5477" i="3"/>
  <c r="A5478" i="3"/>
  <c r="G5477" i="3"/>
  <c r="O4503" i="3"/>
  <c r="K4504" i="3" s="1"/>
  <c r="L4503" i="3"/>
  <c r="J4504" i="3"/>
  <c r="M5478" i="3" l="1"/>
  <c r="I5478" i="3"/>
  <c r="N5478" i="3"/>
  <c r="A5479" i="3"/>
  <c r="G5478" i="3"/>
  <c r="B4505" i="3"/>
  <c r="H4505" i="3" s="1"/>
  <c r="F4505" i="3"/>
  <c r="D4505" i="3"/>
  <c r="C4505" i="3"/>
  <c r="E4505" i="3"/>
  <c r="P4503" i="3"/>
  <c r="M5479" i="3" l="1"/>
  <c r="I5479" i="3"/>
  <c r="N5479" i="3"/>
  <c r="A5480" i="3"/>
  <c r="G5479" i="3"/>
  <c r="L4504" i="3"/>
  <c r="O4504" i="3" s="1"/>
  <c r="K4505" i="3" s="1"/>
  <c r="J4505" i="3"/>
  <c r="M5480" i="3" l="1"/>
  <c r="I5480" i="3"/>
  <c r="N5480" i="3"/>
  <c r="A5481" i="3"/>
  <c r="G5480" i="3"/>
  <c r="P4504" i="3"/>
  <c r="E4506" i="3"/>
  <c r="D4506" i="3"/>
  <c r="C4506" i="3"/>
  <c r="B4506" i="3"/>
  <c r="F4506" i="3"/>
  <c r="M5481" i="3" l="1"/>
  <c r="I5481" i="3"/>
  <c r="N5481" i="3"/>
  <c r="A5482" i="3"/>
  <c r="G5481" i="3"/>
  <c r="C4507" i="3"/>
  <c r="D4507" i="3"/>
  <c r="B4507" i="3"/>
  <c r="E4507" i="3"/>
  <c r="F4507" i="3"/>
  <c r="L4505" i="3"/>
  <c r="O4505" i="3" s="1"/>
  <c r="K4506" i="3" s="1"/>
  <c r="H4506" i="3"/>
  <c r="M5482" i="3" l="1"/>
  <c r="I5482" i="3"/>
  <c r="N5482" i="3"/>
  <c r="A5483" i="3"/>
  <c r="G5482" i="3"/>
  <c r="E4508" i="3"/>
  <c r="B4508" i="3"/>
  <c r="D4508" i="3"/>
  <c r="F4508" i="3"/>
  <c r="C4508" i="3"/>
  <c r="H4507" i="3"/>
  <c r="L4506" i="3"/>
  <c r="J4506" i="3"/>
  <c r="K4507" i="3"/>
  <c r="O4506" i="3"/>
  <c r="M5483" i="3" l="1"/>
  <c r="I5483" i="3"/>
  <c r="N5483" i="3"/>
  <c r="A5484" i="3"/>
  <c r="G5483" i="3"/>
  <c r="D4509" i="3"/>
  <c r="F4509" i="3"/>
  <c r="C4509" i="3"/>
  <c r="E4509" i="3"/>
  <c r="B4509" i="3"/>
  <c r="J4507" i="3"/>
  <c r="L4507" i="3"/>
  <c r="O4507" i="3" s="1"/>
  <c r="K4508" i="3" s="1"/>
  <c r="H4508" i="3"/>
  <c r="P4506" i="3"/>
  <c r="P4505" i="3"/>
  <c r="M5484" i="3" l="1"/>
  <c r="I5484" i="3"/>
  <c r="N5484" i="3"/>
  <c r="A5485" i="3"/>
  <c r="G5484" i="3"/>
  <c r="D4510" i="3"/>
  <c r="C4510" i="3"/>
  <c r="B4510" i="3"/>
  <c r="F4510" i="3"/>
  <c r="E4510" i="3"/>
  <c r="H4509" i="3"/>
  <c r="J4508" i="3"/>
  <c r="P4507" i="3"/>
  <c r="M5485" i="3" l="1"/>
  <c r="I5485" i="3"/>
  <c r="N5485" i="3"/>
  <c r="A5486" i="3"/>
  <c r="G5485" i="3"/>
  <c r="C4511" i="3"/>
  <c r="F4511" i="3"/>
  <c r="D4511" i="3"/>
  <c r="B4511" i="3"/>
  <c r="E4511" i="3"/>
  <c r="J4509" i="3"/>
  <c r="H4510" i="3"/>
  <c r="L4508" i="3"/>
  <c r="O4508" i="3" s="1"/>
  <c r="K4509" i="3" s="1"/>
  <c r="P4508" i="3"/>
  <c r="J4510" i="3"/>
  <c r="M5486" i="3" l="1"/>
  <c r="I5486" i="3"/>
  <c r="N5486" i="3"/>
  <c r="A5487" i="3"/>
  <c r="G5486" i="3"/>
  <c r="E4512" i="3"/>
  <c r="F4512" i="3"/>
  <c r="B4512" i="3"/>
  <c r="D4512" i="3"/>
  <c r="C4512" i="3"/>
  <c r="L4509" i="3"/>
  <c r="O4509" i="3" s="1"/>
  <c r="K4510" i="3" s="1"/>
  <c r="H4511" i="3"/>
  <c r="P4509" i="3"/>
  <c r="M5487" i="3" l="1"/>
  <c r="I5487" i="3"/>
  <c r="N5487" i="3"/>
  <c r="A5488" i="3"/>
  <c r="G5487" i="3"/>
  <c r="B4513" i="3"/>
  <c r="F4513" i="3"/>
  <c r="D4513" i="3"/>
  <c r="C4513" i="3"/>
  <c r="E4513" i="3"/>
  <c r="J4513" i="3" s="1"/>
  <c r="L4510" i="3"/>
  <c r="O4510" i="3" s="1"/>
  <c r="K4511" i="3" s="1"/>
  <c r="H4512" i="3"/>
  <c r="H4513" i="3"/>
  <c r="J4511" i="3"/>
  <c r="M5488" i="3" l="1"/>
  <c r="I5488" i="3"/>
  <c r="N5488" i="3"/>
  <c r="A5489" i="3"/>
  <c r="G5488" i="3"/>
  <c r="L4511" i="3"/>
  <c r="O4511" i="3" s="1"/>
  <c r="K4512" i="3" s="1"/>
  <c r="P4510" i="3"/>
  <c r="J4512" i="3"/>
  <c r="P4512" i="3" s="1"/>
  <c r="M5489" i="3" l="1"/>
  <c r="I5489" i="3"/>
  <c r="N5489" i="3"/>
  <c r="A5490" i="3"/>
  <c r="G5489" i="3"/>
  <c r="L4512" i="3"/>
  <c r="O4512" i="3" s="1"/>
  <c r="K4513" i="3" s="1"/>
  <c r="P4511" i="3"/>
  <c r="D4514" i="3"/>
  <c r="F4514" i="3"/>
  <c r="E4514" i="3"/>
  <c r="B4514" i="3"/>
  <c r="C4514" i="3"/>
  <c r="H4514" i="3"/>
  <c r="J4514" i="3" s="1"/>
  <c r="M5490" i="3" l="1"/>
  <c r="I5490" i="3"/>
  <c r="N5490" i="3"/>
  <c r="A5491" i="3"/>
  <c r="G5490" i="3"/>
  <c r="P4513" i="3"/>
  <c r="C4515" i="3"/>
  <c r="D4515" i="3"/>
  <c r="E4515" i="3"/>
  <c r="B4515" i="3"/>
  <c r="H4515" i="3" s="1"/>
  <c r="F4515" i="3"/>
  <c r="L4513" i="3"/>
  <c r="O4513" i="3" s="1"/>
  <c r="K4514" i="3" s="1"/>
  <c r="M5491" i="3" l="1"/>
  <c r="I5491" i="3"/>
  <c r="N5491" i="3"/>
  <c r="A5492" i="3"/>
  <c r="G5491" i="3"/>
  <c r="L4514" i="3"/>
  <c r="O4514" i="3" s="1"/>
  <c r="K4515" i="3" s="1"/>
  <c r="J4515" i="3"/>
  <c r="M5492" i="3" l="1"/>
  <c r="I5492" i="3"/>
  <c r="N5492" i="3"/>
  <c r="A5493" i="3"/>
  <c r="G5492" i="3"/>
  <c r="L4515" i="3"/>
  <c r="O4515" i="3" s="1"/>
  <c r="P4514" i="3"/>
  <c r="D4516" i="3"/>
  <c r="C4516" i="3"/>
  <c r="F4516" i="3"/>
  <c r="B4516" i="3"/>
  <c r="E4516" i="3"/>
  <c r="M5493" i="3" l="1"/>
  <c r="I5493" i="3"/>
  <c r="N5493" i="3"/>
  <c r="A5494" i="3"/>
  <c r="G5493" i="3"/>
  <c r="K4516" i="3"/>
  <c r="H4516" i="3"/>
  <c r="J4516" i="3"/>
  <c r="M5494" i="3" l="1"/>
  <c r="I5494" i="3"/>
  <c r="N5494" i="3"/>
  <c r="A5495" i="3"/>
  <c r="G5494" i="3"/>
  <c r="L4516" i="3"/>
  <c r="P4515" i="3"/>
  <c r="D4517" i="3"/>
  <c r="F4517" i="3"/>
  <c r="B4517" i="3"/>
  <c r="K4517" i="3"/>
  <c r="E4517" i="3"/>
  <c r="C4517" i="3"/>
  <c r="O4516" i="3"/>
  <c r="M5495" i="3" l="1"/>
  <c r="I5495" i="3"/>
  <c r="N5495" i="3"/>
  <c r="A5496" i="3"/>
  <c r="G5495" i="3"/>
  <c r="B4518" i="3"/>
  <c r="F4518" i="3"/>
  <c r="C4518" i="3"/>
  <c r="E4518" i="3"/>
  <c r="D4518" i="3"/>
  <c r="H4517" i="3"/>
  <c r="M5496" i="3" l="1"/>
  <c r="I5496" i="3"/>
  <c r="N5496" i="3"/>
  <c r="A5497" i="3"/>
  <c r="G5496" i="3"/>
  <c r="J4517" i="3"/>
  <c r="L4517" i="3"/>
  <c r="O4517" i="3" s="1"/>
  <c r="B4519" i="3"/>
  <c r="F4519" i="3"/>
  <c r="D4519" i="3"/>
  <c r="E4519" i="3"/>
  <c r="C4519" i="3"/>
  <c r="H4518" i="3"/>
  <c r="K4518" i="3"/>
  <c r="J4518" i="3"/>
  <c r="M5497" i="3" l="1"/>
  <c r="I5497" i="3"/>
  <c r="N5497" i="3"/>
  <c r="A5498" i="3"/>
  <c r="G5497" i="3"/>
  <c r="F4520" i="3"/>
  <c r="E4520" i="3"/>
  <c r="D4520" i="3"/>
  <c r="C4520" i="3"/>
  <c r="B4520" i="3"/>
  <c r="P4517" i="3"/>
  <c r="P4516" i="3"/>
  <c r="H4519" i="3"/>
  <c r="L4518" i="3"/>
  <c r="O4518" i="3" s="1"/>
  <c r="K4519" i="3" s="1"/>
  <c r="M5498" i="3" l="1"/>
  <c r="I5498" i="3"/>
  <c r="N5498" i="3"/>
  <c r="A5499" i="3"/>
  <c r="G5498" i="3"/>
  <c r="D4521" i="3"/>
  <c r="F4521" i="3"/>
  <c r="E4521" i="3"/>
  <c r="C4521" i="3"/>
  <c r="B4521" i="3"/>
  <c r="L4519" i="3"/>
  <c r="O4519" i="3" s="1"/>
  <c r="K4520" i="3" s="1"/>
  <c r="J4519" i="3"/>
  <c r="H4520" i="3"/>
  <c r="M5499" i="3" l="1"/>
  <c r="I5499" i="3"/>
  <c r="N5499" i="3"/>
  <c r="A5500" i="3"/>
  <c r="G5499" i="3"/>
  <c r="J4520" i="3"/>
  <c r="L4520" i="3"/>
  <c r="O4520" i="3" s="1"/>
  <c r="K4521" i="3" s="1"/>
  <c r="P4518" i="3"/>
  <c r="H4521" i="3"/>
  <c r="J4521" i="3"/>
  <c r="M5500" i="3" l="1"/>
  <c r="I5500" i="3"/>
  <c r="N5500" i="3"/>
  <c r="A5501" i="3"/>
  <c r="G5500" i="3"/>
  <c r="P4520" i="3"/>
  <c r="P4519" i="3"/>
  <c r="C4522" i="3"/>
  <c r="F4522" i="3"/>
  <c r="E4522" i="3"/>
  <c r="D4522" i="3"/>
  <c r="B4522" i="3"/>
  <c r="L4521" i="3"/>
  <c r="O4521" i="3" s="1"/>
  <c r="M5501" i="3" l="1"/>
  <c r="I5501" i="3"/>
  <c r="N5501" i="3"/>
  <c r="A5502" i="3"/>
  <c r="G5501" i="3"/>
  <c r="C4523" i="3"/>
  <c r="D4523" i="3"/>
  <c r="E4523" i="3"/>
  <c r="F4523" i="3"/>
  <c r="B4523" i="3"/>
  <c r="H4522" i="3"/>
  <c r="K4522" i="3"/>
  <c r="M5502" i="3" l="1"/>
  <c r="I5502" i="3"/>
  <c r="N5502" i="3"/>
  <c r="A5503" i="3"/>
  <c r="G5502" i="3"/>
  <c r="J4522" i="3"/>
  <c r="L4522" i="3"/>
  <c r="F4524" i="3"/>
  <c r="C4524" i="3"/>
  <c r="D4524" i="3"/>
  <c r="B4524" i="3"/>
  <c r="E4524" i="3"/>
  <c r="H4523" i="3"/>
  <c r="O4522" i="3"/>
  <c r="K4523" i="3" s="1"/>
  <c r="M5503" i="3" l="1"/>
  <c r="I5503" i="3"/>
  <c r="N5503" i="3"/>
  <c r="A5504" i="3"/>
  <c r="G5503" i="3"/>
  <c r="E4525" i="3"/>
  <c r="C4525" i="3"/>
  <c r="F4525" i="3"/>
  <c r="B4525" i="3"/>
  <c r="D4525" i="3"/>
  <c r="J4523" i="3"/>
  <c r="P4522" i="3" s="1"/>
  <c r="H4524" i="3"/>
  <c r="P4521" i="3"/>
  <c r="M5504" i="3" l="1"/>
  <c r="I5504" i="3"/>
  <c r="N5504" i="3"/>
  <c r="G5504" i="3"/>
  <c r="A5505" i="3"/>
  <c r="E4526" i="3"/>
  <c r="F4526" i="3"/>
  <c r="B4526" i="3"/>
  <c r="C4526" i="3"/>
  <c r="D4526" i="3"/>
  <c r="J4524" i="3"/>
  <c r="L4523" i="3"/>
  <c r="O4523" i="3" s="1"/>
  <c r="K4524" i="3" s="1"/>
  <c r="H4525" i="3"/>
  <c r="P4523" i="3"/>
  <c r="M5505" i="3" l="1"/>
  <c r="I5505" i="3"/>
  <c r="N5505" i="3"/>
  <c r="A5506" i="3"/>
  <c r="G5505" i="3"/>
  <c r="D4527" i="3"/>
  <c r="F4527" i="3"/>
  <c r="C4527" i="3"/>
  <c r="B4527" i="3"/>
  <c r="E4527" i="3"/>
  <c r="J4525" i="3"/>
  <c r="L4524" i="3"/>
  <c r="O4524" i="3" s="1"/>
  <c r="K4525" i="3" s="1"/>
  <c r="P4524" i="3"/>
  <c r="H4526" i="3"/>
  <c r="M5506" i="3" l="1"/>
  <c r="I5506" i="3"/>
  <c r="N5506" i="3"/>
  <c r="A5507" i="3"/>
  <c r="G5506" i="3"/>
  <c r="J4526" i="3"/>
  <c r="C4528" i="3"/>
  <c r="D4528" i="3"/>
  <c r="F4528" i="3"/>
  <c r="B4528" i="3"/>
  <c r="E4528" i="3"/>
  <c r="J4527" i="3"/>
  <c r="L4525" i="3"/>
  <c r="O4525" i="3" s="1"/>
  <c r="K4526" i="3" s="1"/>
  <c r="P4525" i="3"/>
  <c r="H4527" i="3"/>
  <c r="M5507" i="3" l="1"/>
  <c r="I5507" i="3"/>
  <c r="N5507" i="3"/>
  <c r="A5508" i="3"/>
  <c r="G5507" i="3"/>
  <c r="L4526" i="3"/>
  <c r="O4526" i="3" s="1"/>
  <c r="K4527" i="3" s="1"/>
  <c r="H4528" i="3"/>
  <c r="P4526" i="3"/>
  <c r="M5508" i="3" l="1"/>
  <c r="I5508" i="3"/>
  <c r="N5508" i="3"/>
  <c r="A5509" i="3"/>
  <c r="G5508" i="3"/>
  <c r="J4528" i="3"/>
  <c r="E4529" i="3"/>
  <c r="B4529" i="3"/>
  <c r="F4529" i="3"/>
  <c r="J4529" i="3"/>
  <c r="H4529" i="3"/>
  <c r="D4529" i="3"/>
  <c r="C4529" i="3"/>
  <c r="L4527" i="3"/>
  <c r="O4527" i="3" s="1"/>
  <c r="K4528" i="3" s="1"/>
  <c r="M5509" i="3" l="1"/>
  <c r="I5509" i="3"/>
  <c r="N5509" i="3"/>
  <c r="A5510" i="3"/>
  <c r="G5509" i="3"/>
  <c r="F4530" i="3"/>
  <c r="D4530" i="3"/>
  <c r="B4530" i="3"/>
  <c r="H4530" i="3" s="1"/>
  <c r="C4530" i="3"/>
  <c r="E4530" i="3"/>
  <c r="J4530" i="3" s="1"/>
  <c r="L4528" i="3"/>
  <c r="O4528" i="3" s="1"/>
  <c r="K4529" i="3" s="1"/>
  <c r="P4528" i="3"/>
  <c r="P4527" i="3"/>
  <c r="M5510" i="3" l="1"/>
  <c r="I5510" i="3"/>
  <c r="N5510" i="3"/>
  <c r="A5511" i="3"/>
  <c r="G5510" i="3"/>
  <c r="L4529" i="3"/>
  <c r="O4529" i="3" s="1"/>
  <c r="K4530" i="3" s="1"/>
  <c r="B4531" i="3"/>
  <c r="C4531" i="3"/>
  <c r="E4531" i="3"/>
  <c r="D4531" i="3"/>
  <c r="F4531" i="3"/>
  <c r="P4529" i="3"/>
  <c r="M5511" i="3" l="1"/>
  <c r="I5511" i="3"/>
  <c r="N5511" i="3"/>
  <c r="A5512" i="3"/>
  <c r="G5511" i="3"/>
  <c r="L4530" i="3"/>
  <c r="O4530" i="3" s="1"/>
  <c r="K4531" i="3" s="1"/>
  <c r="H4531" i="3"/>
  <c r="M5512" i="3" l="1"/>
  <c r="I5512" i="3"/>
  <c r="N5512" i="3"/>
  <c r="A5513" i="3"/>
  <c r="G5512" i="3"/>
  <c r="J4531" i="3"/>
  <c r="L4531" i="3"/>
  <c r="O4531" i="3"/>
  <c r="B4532" i="3"/>
  <c r="F4532" i="3"/>
  <c r="E4532" i="3"/>
  <c r="J4532" i="3" s="1"/>
  <c r="H4532" i="3"/>
  <c r="C4532" i="3"/>
  <c r="D4532" i="3"/>
  <c r="M5513" i="3" l="1"/>
  <c r="I5513" i="3"/>
  <c r="N5513" i="3"/>
  <c r="A5514" i="3"/>
  <c r="G5513" i="3"/>
  <c r="F4533" i="3"/>
  <c r="B4533" i="3"/>
  <c r="D4533" i="3"/>
  <c r="E4533" i="3"/>
  <c r="C4533" i="3"/>
  <c r="K4532" i="3"/>
  <c r="P4531" i="3"/>
  <c r="P4530" i="3"/>
  <c r="M5514" i="3" l="1"/>
  <c r="I5514" i="3"/>
  <c r="N5514" i="3"/>
  <c r="A5515" i="3"/>
  <c r="G5514" i="3"/>
  <c r="H4533" i="3"/>
  <c r="J4533" i="3"/>
  <c r="L4532" i="3"/>
  <c r="O4532" i="3" s="1"/>
  <c r="K4533" i="3" s="1"/>
  <c r="M5515" i="3" l="1"/>
  <c r="I5515" i="3"/>
  <c r="N5515" i="3"/>
  <c r="A5516" i="3"/>
  <c r="G5515" i="3"/>
  <c r="P4532" i="3"/>
  <c r="B4534" i="3"/>
  <c r="D4534" i="3"/>
  <c r="E4534" i="3"/>
  <c r="C4534" i="3"/>
  <c r="F4534" i="3"/>
  <c r="H4534" i="3"/>
  <c r="L4533" i="3"/>
  <c r="O4533" i="3" s="1"/>
  <c r="K4534" i="3" s="1"/>
  <c r="M5516" i="3" l="1"/>
  <c r="I5516" i="3"/>
  <c r="N5516" i="3"/>
  <c r="A5517" i="3"/>
  <c r="G5516" i="3"/>
  <c r="F4535" i="3"/>
  <c r="B4535" i="3"/>
  <c r="E4535" i="3"/>
  <c r="C4535" i="3"/>
  <c r="D4535" i="3"/>
  <c r="J4534" i="3"/>
  <c r="M5517" i="3" l="1"/>
  <c r="I5517" i="3"/>
  <c r="N5517" i="3"/>
  <c r="A5518" i="3"/>
  <c r="G5517" i="3"/>
  <c r="B4536" i="3"/>
  <c r="C4536" i="3"/>
  <c r="D4536" i="3"/>
  <c r="F4536" i="3"/>
  <c r="E4536" i="3"/>
  <c r="P4533" i="3"/>
  <c r="L4534" i="3"/>
  <c r="O4534" i="3" s="1"/>
  <c r="K4535" i="3" s="1"/>
  <c r="H4535" i="3"/>
  <c r="H4536" i="3" s="1"/>
  <c r="M5518" i="3" l="1"/>
  <c r="I5518" i="3"/>
  <c r="N5518" i="3"/>
  <c r="A5519" i="3"/>
  <c r="G5518" i="3"/>
  <c r="C4537" i="3"/>
  <c r="D4537" i="3"/>
  <c r="E4537" i="3"/>
  <c r="B4537" i="3"/>
  <c r="F4537" i="3"/>
  <c r="J4536" i="3"/>
  <c r="J4535" i="3"/>
  <c r="L4535" i="3"/>
  <c r="O4535" i="3" s="1"/>
  <c r="K4536" i="3" s="1"/>
  <c r="M5519" i="3" l="1"/>
  <c r="I5519" i="3"/>
  <c r="N5519" i="3"/>
  <c r="A5520" i="3"/>
  <c r="G5519" i="3"/>
  <c r="J4537" i="3"/>
  <c r="H4537" i="3"/>
  <c r="P4536" i="3"/>
  <c r="L4536" i="3"/>
  <c r="O4536" i="3" s="1"/>
  <c r="K4537" i="3" s="1"/>
  <c r="P4535" i="3"/>
  <c r="P4534" i="3"/>
  <c r="M5520" i="3" l="1"/>
  <c r="I5520" i="3"/>
  <c r="N5520" i="3"/>
  <c r="A5521" i="3"/>
  <c r="G5520" i="3"/>
  <c r="F4538" i="3"/>
  <c r="D4538" i="3"/>
  <c r="C4538" i="3"/>
  <c r="E4538" i="3"/>
  <c r="H4538" i="3"/>
  <c r="B4538" i="3"/>
  <c r="L4537" i="3"/>
  <c r="O4537" i="3" s="1"/>
  <c r="M5521" i="3" l="1"/>
  <c r="I5521" i="3"/>
  <c r="N5521" i="3"/>
  <c r="A5522" i="3"/>
  <c r="G5521" i="3"/>
  <c r="C4539" i="3"/>
  <c r="E4539" i="3"/>
  <c r="D4539" i="3"/>
  <c r="B4539" i="3"/>
  <c r="F4539" i="3"/>
  <c r="J4538" i="3"/>
  <c r="K4538" i="3"/>
  <c r="L4538" i="3"/>
  <c r="M5522" i="3" l="1"/>
  <c r="I5522" i="3"/>
  <c r="N5522" i="3"/>
  <c r="A5523" i="3"/>
  <c r="G5522" i="3"/>
  <c r="D4540" i="3"/>
  <c r="F4540" i="3"/>
  <c r="E4540" i="3"/>
  <c r="J4540" i="3"/>
  <c r="H4540" i="3"/>
  <c r="B4540" i="3"/>
  <c r="C4540" i="3"/>
  <c r="O4538" i="3"/>
  <c r="K4539" i="3" s="1"/>
  <c r="H4539" i="3"/>
  <c r="J4539" i="3" s="1"/>
  <c r="P4537" i="3"/>
  <c r="P4538" i="3"/>
  <c r="M5523" i="3" l="1"/>
  <c r="I5523" i="3"/>
  <c r="N5523" i="3"/>
  <c r="A5524" i="3"/>
  <c r="G5523" i="3"/>
  <c r="P4539" i="3"/>
  <c r="L4539" i="3"/>
  <c r="O4539" i="3" s="1"/>
  <c r="K4540" i="3" s="1"/>
  <c r="M5524" i="3" l="1"/>
  <c r="I5524" i="3"/>
  <c r="N5524" i="3"/>
  <c r="A5525" i="3"/>
  <c r="G5524" i="3"/>
  <c r="L4540" i="3"/>
  <c r="O4540" i="3" s="1"/>
  <c r="D4541" i="3"/>
  <c r="E4541" i="3"/>
  <c r="C4541" i="3"/>
  <c r="F4541" i="3"/>
  <c r="B4541" i="3"/>
  <c r="M5525" i="3" l="1"/>
  <c r="I5525" i="3"/>
  <c r="N5525" i="3"/>
  <c r="A5526" i="3"/>
  <c r="G5525" i="3"/>
  <c r="E4542" i="3"/>
  <c r="B4542" i="3"/>
  <c r="F4542" i="3"/>
  <c r="D4542" i="3"/>
  <c r="C4542" i="3"/>
  <c r="H4541" i="3"/>
  <c r="K4541" i="3"/>
  <c r="M5526" i="3" l="1"/>
  <c r="I5526" i="3"/>
  <c r="N5526" i="3"/>
  <c r="A5527" i="3"/>
  <c r="G5526" i="3"/>
  <c r="J4541" i="3"/>
  <c r="C4543" i="3"/>
  <c r="F4543" i="3"/>
  <c r="D4543" i="3"/>
  <c r="E4543" i="3"/>
  <c r="B4543" i="3"/>
  <c r="H4542" i="3"/>
  <c r="J4542" i="3" s="1"/>
  <c r="M5527" i="3" l="1"/>
  <c r="I5527" i="3"/>
  <c r="N5527" i="3"/>
  <c r="A5528" i="3"/>
  <c r="G5527" i="3"/>
  <c r="E4544" i="3"/>
  <c r="D4544" i="3"/>
  <c r="B4544" i="3"/>
  <c r="F4544" i="3"/>
  <c r="C4544" i="3"/>
  <c r="H4543" i="3"/>
  <c r="L4541" i="3"/>
  <c r="O4541" i="3" s="1"/>
  <c r="K4542" i="3" s="1"/>
  <c r="P4540" i="3"/>
  <c r="P4541" i="3"/>
  <c r="M5528" i="3" l="1"/>
  <c r="I5528" i="3"/>
  <c r="N5528" i="3"/>
  <c r="A5529" i="3"/>
  <c r="G5528" i="3"/>
  <c r="J4543" i="3"/>
  <c r="H4544" i="3"/>
  <c r="J4544" i="3"/>
  <c r="F4545" i="3"/>
  <c r="E4545" i="3"/>
  <c r="B4545" i="3"/>
  <c r="C4545" i="3"/>
  <c r="D4545" i="3"/>
  <c r="O4542" i="3"/>
  <c r="K4543" i="3" s="1"/>
  <c r="L4542" i="3"/>
  <c r="M5529" i="3" l="1"/>
  <c r="I5529" i="3"/>
  <c r="N5529" i="3"/>
  <c r="A5530" i="3"/>
  <c r="G5529" i="3"/>
  <c r="C4546" i="3"/>
  <c r="B4546" i="3"/>
  <c r="E4546" i="3"/>
  <c r="F4546" i="3"/>
  <c r="D4546" i="3"/>
  <c r="H4545" i="3"/>
  <c r="H4546" i="3" s="1"/>
  <c r="L4543" i="3"/>
  <c r="O4543" i="3" s="1"/>
  <c r="K4544" i="3" s="1"/>
  <c r="P4543" i="3"/>
  <c r="P4542" i="3"/>
  <c r="M5530" i="3" l="1"/>
  <c r="I5530" i="3"/>
  <c r="N5530" i="3"/>
  <c r="A5531" i="3"/>
  <c r="G5530" i="3"/>
  <c r="L4544" i="3"/>
  <c r="O4544" i="3" s="1"/>
  <c r="K4545" i="3" s="1"/>
  <c r="E4547" i="3"/>
  <c r="F4547" i="3"/>
  <c r="D4547" i="3"/>
  <c r="C4547" i="3"/>
  <c r="B4547" i="3"/>
  <c r="J4546" i="3"/>
  <c r="J4545" i="3"/>
  <c r="M5531" i="3" l="1"/>
  <c r="I5531" i="3"/>
  <c r="N5531" i="3"/>
  <c r="A5532" i="3"/>
  <c r="G5531" i="3"/>
  <c r="L4545" i="3"/>
  <c r="O4545" i="3" s="1"/>
  <c r="K4546" i="3" s="1"/>
  <c r="H4547" i="3"/>
  <c r="P4545" i="3"/>
  <c r="P4544" i="3"/>
  <c r="M5532" i="3" l="1"/>
  <c r="I5532" i="3"/>
  <c r="N5532" i="3"/>
  <c r="A5533" i="3"/>
  <c r="G5532" i="3"/>
  <c r="J4547" i="3"/>
  <c r="L4546" i="3"/>
  <c r="O4546" i="3" s="1"/>
  <c r="K4547" i="3" s="1"/>
  <c r="E4548" i="3"/>
  <c r="C4548" i="3"/>
  <c r="D4548" i="3"/>
  <c r="H4548" i="3"/>
  <c r="F4548" i="3"/>
  <c r="B4548" i="3"/>
  <c r="M5533" i="3" l="1"/>
  <c r="I5533" i="3"/>
  <c r="N5533" i="3"/>
  <c r="A5534" i="3"/>
  <c r="G5533" i="3"/>
  <c r="D4549" i="3"/>
  <c r="C4549" i="3"/>
  <c r="F4549" i="3"/>
  <c r="B4549" i="3"/>
  <c r="H4549" i="3" s="1"/>
  <c r="E4549" i="3"/>
  <c r="J4548" i="3"/>
  <c r="P4547" i="3" s="1"/>
  <c r="P4546" i="3"/>
  <c r="L4547" i="3"/>
  <c r="O4547" i="3" s="1"/>
  <c r="K4548" i="3" s="1"/>
  <c r="M5534" i="3" l="1"/>
  <c r="I5534" i="3"/>
  <c r="N5534" i="3"/>
  <c r="A5535" i="3"/>
  <c r="G5534" i="3"/>
  <c r="J4549" i="3"/>
  <c r="P4548" i="3"/>
  <c r="L4548" i="3"/>
  <c r="O4548" i="3" s="1"/>
  <c r="K4549" i="3" s="1"/>
  <c r="M5535" i="3" l="1"/>
  <c r="I5535" i="3"/>
  <c r="N5535" i="3"/>
  <c r="A5536" i="3"/>
  <c r="G5535" i="3"/>
  <c r="L4549" i="3"/>
  <c r="O4549" i="3" s="1"/>
  <c r="K4550" i="3" s="1"/>
  <c r="C4550" i="3"/>
  <c r="D4550" i="3"/>
  <c r="B4550" i="3"/>
  <c r="F4550" i="3"/>
  <c r="E4550" i="3"/>
  <c r="M5536" i="3" l="1"/>
  <c r="I5536" i="3"/>
  <c r="N5536" i="3"/>
  <c r="A5537" i="3"/>
  <c r="G5536" i="3"/>
  <c r="E4551" i="3"/>
  <c r="D4551" i="3"/>
  <c r="C4551" i="3"/>
  <c r="B4551" i="3"/>
  <c r="F4551" i="3"/>
  <c r="J4550" i="3"/>
  <c r="H4550" i="3"/>
  <c r="M5537" i="3" l="1"/>
  <c r="I5537" i="3"/>
  <c r="N5537" i="3"/>
  <c r="A5538" i="3"/>
  <c r="G5537" i="3"/>
  <c r="F4552" i="3"/>
  <c r="C4552" i="3"/>
  <c r="E4552" i="3"/>
  <c r="B4552" i="3"/>
  <c r="D4552" i="3"/>
  <c r="H4551" i="3"/>
  <c r="J4551" i="3" s="1"/>
  <c r="P4550" i="3" s="1"/>
  <c r="P4549" i="3"/>
  <c r="M5538" i="3" l="1"/>
  <c r="I5538" i="3"/>
  <c r="N5538" i="3"/>
  <c r="A5539" i="3"/>
  <c r="G5538" i="3"/>
  <c r="F4553" i="3"/>
  <c r="B4553" i="3"/>
  <c r="C4553" i="3"/>
  <c r="D4553" i="3"/>
  <c r="E4553" i="3"/>
  <c r="L4550" i="3"/>
  <c r="O4550" i="3" s="1"/>
  <c r="K4551" i="3" s="1"/>
  <c r="H4552" i="3"/>
  <c r="M5539" i="3" l="1"/>
  <c r="I5539" i="3"/>
  <c r="N5539" i="3"/>
  <c r="A5540" i="3"/>
  <c r="G5539" i="3"/>
  <c r="J4552" i="3"/>
  <c r="H4553" i="3"/>
  <c r="J4553" i="3"/>
  <c r="L4551" i="3"/>
  <c r="O4551" i="3" s="1"/>
  <c r="K4552" i="3" s="1"/>
  <c r="M5540" i="3" l="1"/>
  <c r="I5540" i="3"/>
  <c r="N5540" i="3"/>
  <c r="A5541" i="3"/>
  <c r="G5540" i="3"/>
  <c r="P4552" i="3"/>
  <c r="P4551" i="3"/>
  <c r="D4554" i="3"/>
  <c r="C4554" i="3"/>
  <c r="B4554" i="3"/>
  <c r="F4554" i="3"/>
  <c r="E4554" i="3"/>
  <c r="L4552" i="3"/>
  <c r="O4552" i="3" s="1"/>
  <c r="K4553" i="3" s="1"/>
  <c r="M5541" i="3" l="1"/>
  <c r="I5541" i="3"/>
  <c r="N5541" i="3"/>
  <c r="A5542" i="3"/>
  <c r="G5541" i="3"/>
  <c r="C4555" i="3"/>
  <c r="E4555" i="3"/>
  <c r="D4555" i="3"/>
  <c r="F4555" i="3"/>
  <c r="B4555" i="3"/>
  <c r="L4553" i="3"/>
  <c r="O4553" i="3" s="1"/>
  <c r="K4554" i="3" s="1"/>
  <c r="H4554" i="3"/>
  <c r="M5542" i="3" l="1"/>
  <c r="I5542" i="3"/>
  <c r="N5542" i="3"/>
  <c r="A5543" i="3"/>
  <c r="G5542" i="3"/>
  <c r="J4554" i="3"/>
  <c r="L4554" i="3"/>
  <c r="O4554" i="3" s="1"/>
  <c r="K4555" i="3" s="1"/>
  <c r="B4556" i="3"/>
  <c r="D4556" i="3"/>
  <c r="F4556" i="3"/>
  <c r="C4556" i="3"/>
  <c r="E4556" i="3"/>
  <c r="H4555" i="3"/>
  <c r="J4555" i="3" s="1"/>
  <c r="M5543" i="3" l="1"/>
  <c r="I5543" i="3"/>
  <c r="N5543" i="3"/>
  <c r="A5544" i="3"/>
  <c r="G5543" i="3"/>
  <c r="C4557" i="3"/>
  <c r="D4557" i="3"/>
  <c r="B4557" i="3"/>
  <c r="F4557" i="3"/>
  <c r="E4557" i="3"/>
  <c r="J4556" i="3"/>
  <c r="P4555" i="3" s="1"/>
  <c r="H4556" i="3"/>
  <c r="L4555" i="3"/>
  <c r="O4555" i="3" s="1"/>
  <c r="K4556" i="3" s="1"/>
  <c r="P4554" i="3"/>
  <c r="P4553" i="3"/>
  <c r="M5544" i="3" l="1"/>
  <c r="I5544" i="3"/>
  <c r="N5544" i="3"/>
  <c r="A5545" i="3"/>
  <c r="G5544" i="3"/>
  <c r="E4558" i="3"/>
  <c r="F4558" i="3"/>
  <c r="B4558" i="3"/>
  <c r="C4558" i="3"/>
  <c r="D4558" i="3"/>
  <c r="H4557" i="3"/>
  <c r="L4556" i="3"/>
  <c r="O4556" i="3" s="1"/>
  <c r="K4557" i="3" s="1"/>
  <c r="M5545" i="3" l="1"/>
  <c r="I5545" i="3"/>
  <c r="N5545" i="3"/>
  <c r="A5546" i="3"/>
  <c r="G5545" i="3"/>
  <c r="C4559" i="3"/>
  <c r="E4559" i="3"/>
  <c r="D4559" i="3"/>
  <c r="B4559" i="3"/>
  <c r="F4559" i="3"/>
  <c r="J4557" i="3"/>
  <c r="L4557" i="3"/>
  <c r="O4557" i="3" s="1"/>
  <c r="K4558" i="3" s="1"/>
  <c r="H4558" i="3"/>
  <c r="J4558" i="3" s="1"/>
  <c r="M5546" i="3" l="1"/>
  <c r="I5546" i="3"/>
  <c r="N5546" i="3"/>
  <c r="A5547" i="3"/>
  <c r="G5546" i="3"/>
  <c r="D4560" i="3"/>
  <c r="F4560" i="3"/>
  <c r="E4560" i="3"/>
  <c r="C4560" i="3"/>
  <c r="B4560" i="3"/>
  <c r="H4559" i="3"/>
  <c r="P4557" i="3"/>
  <c r="P4556" i="3"/>
  <c r="M5547" i="3" l="1"/>
  <c r="I5547" i="3"/>
  <c r="N5547" i="3"/>
  <c r="A5548" i="3"/>
  <c r="G5547" i="3"/>
  <c r="J4559" i="3"/>
  <c r="H4560" i="3"/>
  <c r="C4561" i="3"/>
  <c r="D4561" i="3"/>
  <c r="F4561" i="3"/>
  <c r="B4561" i="3"/>
  <c r="E4561" i="3"/>
  <c r="J4560" i="3"/>
  <c r="L4558" i="3"/>
  <c r="O4558" i="3" s="1"/>
  <c r="K4559" i="3" s="1"/>
  <c r="M5548" i="3" l="1"/>
  <c r="I5548" i="3"/>
  <c r="N5548" i="3"/>
  <c r="A5549" i="3"/>
  <c r="G5548" i="3"/>
  <c r="H4561" i="3"/>
  <c r="L4559" i="3"/>
  <c r="O4559" i="3" s="1"/>
  <c r="K4560" i="3" s="1"/>
  <c r="P4559" i="3"/>
  <c r="P4558" i="3"/>
  <c r="M5549" i="3" l="1"/>
  <c r="I5549" i="3"/>
  <c r="N5549" i="3"/>
  <c r="A5550" i="3"/>
  <c r="G5549" i="3"/>
  <c r="L4560" i="3"/>
  <c r="O4560" i="3" s="1"/>
  <c r="K4561" i="3" s="1"/>
  <c r="J4561" i="3"/>
  <c r="F4562" i="3"/>
  <c r="D4562" i="3"/>
  <c r="B4562" i="3"/>
  <c r="C4562" i="3"/>
  <c r="E4562" i="3"/>
  <c r="M5550" i="3" l="1"/>
  <c r="I5550" i="3"/>
  <c r="N5550" i="3"/>
  <c r="A5551" i="3"/>
  <c r="G5550" i="3"/>
  <c r="C4563" i="3"/>
  <c r="F4563" i="3"/>
  <c r="B4563" i="3"/>
  <c r="D4563" i="3"/>
  <c r="E4563" i="3"/>
  <c r="O4561" i="3"/>
  <c r="K4562" i="3" s="1"/>
  <c r="H4562" i="3"/>
  <c r="P4560" i="3"/>
  <c r="L4561" i="3"/>
  <c r="M5551" i="3" l="1"/>
  <c r="I5551" i="3"/>
  <c r="N5551" i="3"/>
  <c r="A5552" i="3"/>
  <c r="G5551" i="3"/>
  <c r="H4563" i="3"/>
  <c r="J4562" i="3"/>
  <c r="L4562" i="3"/>
  <c r="O4562" i="3" s="1"/>
  <c r="K4563" i="3" s="1"/>
  <c r="J4563" i="3"/>
  <c r="M5552" i="3" l="1"/>
  <c r="I5552" i="3"/>
  <c r="N5552" i="3"/>
  <c r="A5553" i="3"/>
  <c r="G5552" i="3"/>
  <c r="F4564" i="3"/>
  <c r="C4564" i="3"/>
  <c r="D4564" i="3"/>
  <c r="B4564" i="3"/>
  <c r="H4564" i="3"/>
  <c r="E4564" i="3"/>
  <c r="P4562" i="3"/>
  <c r="P4561" i="3"/>
  <c r="L4563" i="3"/>
  <c r="O4563" i="3" s="1"/>
  <c r="M5553" i="3" l="1"/>
  <c r="I5553" i="3"/>
  <c r="N5553" i="3"/>
  <c r="A5554" i="3"/>
  <c r="G5553" i="3"/>
  <c r="F4565" i="3"/>
  <c r="D4565" i="3"/>
  <c r="C4565" i="3"/>
  <c r="E4565" i="3"/>
  <c r="B4565" i="3"/>
  <c r="K4564" i="3"/>
  <c r="M5554" i="3" l="1"/>
  <c r="I5554" i="3"/>
  <c r="N5554" i="3"/>
  <c r="A5555" i="3"/>
  <c r="G5554" i="3"/>
  <c r="H4565" i="3"/>
  <c r="J4565" i="3"/>
  <c r="J4564" i="3"/>
  <c r="L4564" i="3"/>
  <c r="O4564" i="3" s="1"/>
  <c r="K4565" i="3" s="1"/>
  <c r="M5555" i="3" l="1"/>
  <c r="I5555" i="3"/>
  <c r="N5555" i="3"/>
  <c r="A5556" i="3"/>
  <c r="G5555" i="3"/>
  <c r="P4563" i="3"/>
  <c r="P4564" i="3"/>
  <c r="D4566" i="3"/>
  <c r="E4566" i="3"/>
  <c r="C4566" i="3"/>
  <c r="B4566" i="3"/>
  <c r="F4566" i="3"/>
  <c r="M5556" i="3" l="1"/>
  <c r="I5556" i="3"/>
  <c r="N5556" i="3"/>
  <c r="A5557" i="3"/>
  <c r="G5556" i="3"/>
  <c r="E4567" i="3"/>
  <c r="C4567" i="3"/>
  <c r="D4567" i="3"/>
  <c r="F4567" i="3"/>
  <c r="B4567" i="3"/>
  <c r="H4566" i="3"/>
  <c r="J4566" i="3" s="1"/>
  <c r="L4565" i="3"/>
  <c r="O4565" i="3" s="1"/>
  <c r="K4566" i="3" s="1"/>
  <c r="M5557" i="3" l="1"/>
  <c r="I5557" i="3"/>
  <c r="N5557" i="3"/>
  <c r="A5558" i="3"/>
  <c r="G5557" i="3"/>
  <c r="P4565" i="3"/>
  <c r="H4567" i="3"/>
  <c r="M5558" i="3" l="1"/>
  <c r="I5558" i="3"/>
  <c r="N5558" i="3"/>
  <c r="A5559" i="3"/>
  <c r="G5558" i="3"/>
  <c r="J4567" i="3"/>
  <c r="C4568" i="3"/>
  <c r="B4568" i="3"/>
  <c r="H4568" i="3" s="1"/>
  <c r="F4568" i="3"/>
  <c r="E4568" i="3"/>
  <c r="D4568" i="3"/>
  <c r="L4566" i="3"/>
  <c r="O4566" i="3" s="1"/>
  <c r="K4567" i="3" s="1"/>
  <c r="M5559" i="3" l="1"/>
  <c r="I5559" i="3"/>
  <c r="N5559" i="3"/>
  <c r="A5560" i="3"/>
  <c r="G5559" i="3"/>
  <c r="J4568" i="3"/>
  <c r="L4567" i="3"/>
  <c r="O4567" i="3" s="1"/>
  <c r="K4568" i="3" s="1"/>
  <c r="P4567" i="3"/>
  <c r="P4566" i="3"/>
  <c r="M5560" i="3" l="1"/>
  <c r="I5560" i="3"/>
  <c r="N5560" i="3"/>
  <c r="A5561" i="3"/>
  <c r="G5560" i="3"/>
  <c r="L4568" i="3"/>
  <c r="O4568" i="3" s="1"/>
  <c r="F4569" i="3"/>
  <c r="C4569" i="3"/>
  <c r="E4569" i="3"/>
  <c r="D4569" i="3"/>
  <c r="B4569" i="3"/>
  <c r="K4569" i="3" s="1"/>
  <c r="M5561" i="3" l="1"/>
  <c r="I5561" i="3"/>
  <c r="N5561" i="3"/>
  <c r="A5562" i="3"/>
  <c r="G5561" i="3"/>
  <c r="H4569" i="3"/>
  <c r="M5562" i="3" l="1"/>
  <c r="I5562" i="3"/>
  <c r="N5562" i="3"/>
  <c r="A5563" i="3"/>
  <c r="G5562" i="3"/>
  <c r="J4569" i="3"/>
  <c r="L4569" i="3"/>
  <c r="O4569" i="3" s="1"/>
  <c r="B4570" i="3"/>
  <c r="K4570" i="3" s="1"/>
  <c r="E4570" i="3"/>
  <c r="F4570" i="3"/>
  <c r="C4570" i="3"/>
  <c r="H4570" i="3"/>
  <c r="D4570" i="3"/>
  <c r="M5563" i="3" l="1"/>
  <c r="I5563" i="3"/>
  <c r="N5563" i="3"/>
  <c r="A5564" i="3"/>
  <c r="G5563" i="3"/>
  <c r="J4570" i="3"/>
  <c r="P4568" i="3"/>
  <c r="M5564" i="3" l="1"/>
  <c r="I5564" i="3"/>
  <c r="N5564" i="3"/>
  <c r="A5565" i="3"/>
  <c r="G5564" i="3"/>
  <c r="E4571" i="3"/>
  <c r="F4571" i="3"/>
  <c r="C4571" i="3"/>
  <c r="D4571" i="3"/>
  <c r="B4571" i="3"/>
  <c r="P4569" i="3"/>
  <c r="L4570" i="3"/>
  <c r="O4570" i="3" s="1"/>
  <c r="M5565" i="3" l="1"/>
  <c r="I5565" i="3"/>
  <c r="N5565" i="3"/>
  <c r="A5566" i="3"/>
  <c r="G5565" i="3"/>
  <c r="E4572" i="3"/>
  <c r="B4572" i="3"/>
  <c r="F4572" i="3"/>
  <c r="D4572" i="3"/>
  <c r="C4572" i="3"/>
  <c r="K4571" i="3"/>
  <c r="H4571" i="3"/>
  <c r="J4571" i="3" s="1"/>
  <c r="M5566" i="3" l="1"/>
  <c r="I5566" i="3"/>
  <c r="N5566" i="3"/>
  <c r="A5567" i="3"/>
  <c r="G5566" i="3"/>
  <c r="F4573" i="3"/>
  <c r="E4573" i="3"/>
  <c r="C4573" i="3"/>
  <c r="B4573" i="3"/>
  <c r="D4573" i="3"/>
  <c r="H4572" i="3"/>
  <c r="P4570" i="3"/>
  <c r="L4571" i="3"/>
  <c r="O4571" i="3" s="1"/>
  <c r="K4572" i="3" s="1"/>
  <c r="M5567" i="3" l="1"/>
  <c r="I5567" i="3"/>
  <c r="N5567" i="3"/>
  <c r="A5568" i="3"/>
  <c r="G5567" i="3"/>
  <c r="L4572" i="3"/>
  <c r="O4572" i="3" s="1"/>
  <c r="K4573" i="3" s="1"/>
  <c r="J4572" i="3"/>
  <c r="H4573" i="3"/>
  <c r="J4573" i="3" s="1"/>
  <c r="M5568" i="3" l="1"/>
  <c r="I5568" i="3"/>
  <c r="N5568" i="3"/>
  <c r="A5569" i="3"/>
  <c r="G5568" i="3"/>
  <c r="B4574" i="3"/>
  <c r="H4574" i="3" s="1"/>
  <c r="F4574" i="3"/>
  <c r="E4574" i="3"/>
  <c r="J4574" i="3" s="1"/>
  <c r="C4574" i="3"/>
  <c r="D4574" i="3"/>
  <c r="P4572" i="3"/>
  <c r="P4571" i="3"/>
  <c r="M5569" i="3" l="1"/>
  <c r="I5569" i="3"/>
  <c r="N5569" i="3"/>
  <c r="A5570" i="3"/>
  <c r="G5569" i="3"/>
  <c r="P4573" i="3"/>
  <c r="L4573" i="3"/>
  <c r="O4573" i="3" s="1"/>
  <c r="K4574" i="3" s="1"/>
  <c r="L4574" i="3"/>
  <c r="M5570" i="3" l="1"/>
  <c r="I5570" i="3"/>
  <c r="N5570" i="3"/>
  <c r="A5571" i="3"/>
  <c r="G5570" i="3"/>
  <c r="O4574" i="3"/>
  <c r="F4575" i="3"/>
  <c r="H4575" i="3"/>
  <c r="B4575" i="3"/>
  <c r="K4575" i="3" s="1"/>
  <c r="C4575" i="3"/>
  <c r="D4575" i="3"/>
  <c r="E4575" i="3"/>
  <c r="M5571" i="3" l="1"/>
  <c r="I5571" i="3"/>
  <c r="N5571" i="3"/>
  <c r="A5572" i="3"/>
  <c r="G5571" i="3"/>
  <c r="C4576" i="3"/>
  <c r="E4576" i="3"/>
  <c r="F4576" i="3"/>
  <c r="D4576" i="3"/>
  <c r="B4576" i="3"/>
  <c r="J4575" i="3"/>
  <c r="M5572" i="3" l="1"/>
  <c r="I5572" i="3"/>
  <c r="N5572" i="3"/>
  <c r="A5573" i="3"/>
  <c r="G5572" i="3"/>
  <c r="C4577" i="3"/>
  <c r="D4577" i="3"/>
  <c r="E4577" i="3"/>
  <c r="B4577" i="3"/>
  <c r="F4577" i="3"/>
  <c r="P4574" i="3"/>
  <c r="H4576" i="3"/>
  <c r="L4575" i="3"/>
  <c r="O4575" i="3" s="1"/>
  <c r="K4576" i="3" s="1"/>
  <c r="M5573" i="3" l="1"/>
  <c r="I5573" i="3"/>
  <c r="N5573" i="3"/>
  <c r="A5574" i="3"/>
  <c r="G5573" i="3"/>
  <c r="J4576" i="3"/>
  <c r="L4576" i="3"/>
  <c r="O4576" i="3" s="1"/>
  <c r="K4577" i="3" s="1"/>
  <c r="H4577" i="3"/>
  <c r="M5574" i="3" l="1"/>
  <c r="I5574" i="3"/>
  <c r="N5574" i="3"/>
  <c r="A5575" i="3"/>
  <c r="G5574" i="3"/>
  <c r="J4577" i="3"/>
  <c r="C4578" i="3"/>
  <c r="B4578" i="3"/>
  <c r="E4578" i="3"/>
  <c r="D4578" i="3"/>
  <c r="F4578" i="3"/>
  <c r="P4576" i="3"/>
  <c r="P4575" i="3"/>
  <c r="M5575" i="3" l="1"/>
  <c r="I5575" i="3"/>
  <c r="N5575" i="3"/>
  <c r="A5576" i="3"/>
  <c r="G5575" i="3"/>
  <c r="E4579" i="3"/>
  <c r="F4579" i="3"/>
  <c r="C4579" i="3"/>
  <c r="D4579" i="3"/>
  <c r="B4579" i="3"/>
  <c r="H4578" i="3"/>
  <c r="J4578" i="3" s="1"/>
  <c r="L4577" i="3"/>
  <c r="O4577" i="3" s="1"/>
  <c r="K4578" i="3" s="1"/>
  <c r="M5576" i="3" l="1"/>
  <c r="I5576" i="3"/>
  <c r="N5576" i="3"/>
  <c r="A5577" i="3"/>
  <c r="G5576" i="3"/>
  <c r="E4580" i="3"/>
  <c r="F4580" i="3"/>
  <c r="C4580" i="3"/>
  <c r="B4580" i="3"/>
  <c r="D4580" i="3"/>
  <c r="P4577" i="3"/>
  <c r="H4579" i="3"/>
  <c r="L4578" i="3"/>
  <c r="O4578" i="3" s="1"/>
  <c r="K4579" i="3" s="1"/>
  <c r="M5577" i="3" l="1"/>
  <c r="I5577" i="3"/>
  <c r="N5577" i="3"/>
  <c r="A5578" i="3"/>
  <c r="G5577" i="3"/>
  <c r="C4581" i="3"/>
  <c r="F4581" i="3"/>
  <c r="B4581" i="3"/>
  <c r="E4581" i="3"/>
  <c r="D4581" i="3"/>
  <c r="J4580" i="3"/>
  <c r="J4579" i="3"/>
  <c r="H4580" i="3"/>
  <c r="M5578" i="3" l="1"/>
  <c r="I5578" i="3"/>
  <c r="N5578" i="3"/>
  <c r="A5579" i="3"/>
  <c r="G5578" i="3"/>
  <c r="P4579" i="3"/>
  <c r="P4578" i="3"/>
  <c r="L4579" i="3"/>
  <c r="O4579" i="3" s="1"/>
  <c r="K4580" i="3" s="1"/>
  <c r="H4581" i="3"/>
  <c r="J4581" i="3" s="1"/>
  <c r="P4580" i="3" s="1"/>
  <c r="M5579" i="3" l="1"/>
  <c r="I5579" i="3"/>
  <c r="N5579" i="3"/>
  <c r="A5580" i="3"/>
  <c r="G5579" i="3"/>
  <c r="C4582" i="3"/>
  <c r="F4582" i="3"/>
  <c r="D4582" i="3"/>
  <c r="E4582" i="3"/>
  <c r="B4582" i="3"/>
  <c r="L4580" i="3"/>
  <c r="O4580" i="3" s="1"/>
  <c r="K4581" i="3" s="1"/>
  <c r="M5580" i="3" l="1"/>
  <c r="I5580" i="3"/>
  <c r="N5580" i="3"/>
  <c r="A5581" i="3"/>
  <c r="G5580" i="3"/>
  <c r="L4581" i="3"/>
  <c r="O4581" i="3" s="1"/>
  <c r="K4582" i="3" s="1"/>
  <c r="H4582" i="3"/>
  <c r="M5581" i="3" l="1"/>
  <c r="I5581" i="3"/>
  <c r="N5581" i="3"/>
  <c r="A5582" i="3"/>
  <c r="G5581" i="3"/>
  <c r="L4582" i="3"/>
  <c r="O4582" i="3" s="1"/>
  <c r="J4582" i="3"/>
  <c r="D4583" i="3"/>
  <c r="F4583" i="3"/>
  <c r="C4583" i="3"/>
  <c r="B4583" i="3"/>
  <c r="H4583" i="3" s="1"/>
  <c r="E4583" i="3"/>
  <c r="M5582" i="3" l="1"/>
  <c r="I5582" i="3"/>
  <c r="N5582" i="3"/>
  <c r="A5583" i="3"/>
  <c r="G5582" i="3"/>
  <c r="K4583" i="3"/>
  <c r="J4583" i="3"/>
  <c r="P4581" i="3"/>
  <c r="M5583" i="3" l="1"/>
  <c r="I5583" i="3"/>
  <c r="N5583" i="3"/>
  <c r="A5584" i="3"/>
  <c r="G5583" i="3"/>
  <c r="P4582" i="3"/>
  <c r="E4584" i="3"/>
  <c r="B4584" i="3"/>
  <c r="F4584" i="3"/>
  <c r="D4584" i="3"/>
  <c r="C4584" i="3"/>
  <c r="H4584" i="3"/>
  <c r="J4584" i="3" s="1"/>
  <c r="M5584" i="3" l="1"/>
  <c r="I5584" i="3"/>
  <c r="N5584" i="3"/>
  <c r="A5585" i="3"/>
  <c r="G5584" i="3"/>
  <c r="P4583" i="3"/>
  <c r="B4585" i="3"/>
  <c r="H4585" i="3" s="1"/>
  <c r="D4585" i="3"/>
  <c r="C4585" i="3"/>
  <c r="F4585" i="3"/>
  <c r="E4585" i="3"/>
  <c r="J4585" i="3" s="1"/>
  <c r="K4584" i="3"/>
  <c r="L4583" i="3"/>
  <c r="O4583" i="3" s="1"/>
  <c r="M5585" i="3" l="1"/>
  <c r="I5585" i="3"/>
  <c r="N5585" i="3"/>
  <c r="A5586" i="3"/>
  <c r="G5585" i="3"/>
  <c r="P4584" i="3"/>
  <c r="L4584" i="3"/>
  <c r="O4584" i="3" s="1"/>
  <c r="K4585" i="3" s="1"/>
  <c r="M5586" i="3" l="1"/>
  <c r="I5586" i="3"/>
  <c r="N5586" i="3"/>
  <c r="A5587" i="3"/>
  <c r="G5586" i="3"/>
  <c r="E4586" i="3"/>
  <c r="D4586" i="3"/>
  <c r="F4586" i="3"/>
  <c r="B4586" i="3"/>
  <c r="C4586" i="3"/>
  <c r="L4585" i="3"/>
  <c r="O4585" i="3" s="1"/>
  <c r="K4586" i="3" s="1"/>
  <c r="M5587" i="3" l="1"/>
  <c r="I5587" i="3"/>
  <c r="N5587" i="3"/>
  <c r="A5588" i="3"/>
  <c r="G5587" i="3"/>
  <c r="E4587" i="3"/>
  <c r="F4587" i="3"/>
  <c r="D4587" i="3"/>
  <c r="B4587" i="3"/>
  <c r="C4587" i="3"/>
  <c r="H4586" i="3"/>
  <c r="M5588" i="3" l="1"/>
  <c r="I5588" i="3"/>
  <c r="N5588" i="3"/>
  <c r="A5589" i="3"/>
  <c r="G5588" i="3"/>
  <c r="J4586" i="3"/>
  <c r="L4586" i="3"/>
  <c r="O4586" i="3" s="1"/>
  <c r="K4587" i="3" s="1"/>
  <c r="H4587" i="3"/>
  <c r="J4587" i="3"/>
  <c r="M5589" i="3" l="1"/>
  <c r="I5589" i="3"/>
  <c r="N5589" i="3"/>
  <c r="A5590" i="3"/>
  <c r="G5589" i="3"/>
  <c r="C4588" i="3"/>
  <c r="B4588" i="3"/>
  <c r="H4588" i="3" s="1"/>
  <c r="D4588" i="3"/>
  <c r="F4588" i="3"/>
  <c r="E4588" i="3"/>
  <c r="L4587" i="3"/>
  <c r="O4587" i="3" s="1"/>
  <c r="K4588" i="3" s="1"/>
  <c r="P4585" i="3"/>
  <c r="P4586" i="3"/>
  <c r="M5590" i="3" l="1"/>
  <c r="I5590" i="3"/>
  <c r="N5590" i="3"/>
  <c r="A5591" i="3"/>
  <c r="G5590" i="3"/>
  <c r="J4588" i="3"/>
  <c r="L4588" i="3"/>
  <c r="O4588" i="3" s="1"/>
  <c r="M5591" i="3" l="1"/>
  <c r="I5591" i="3"/>
  <c r="N5591" i="3"/>
  <c r="A5592" i="3"/>
  <c r="G5591" i="3"/>
  <c r="P4587" i="3"/>
  <c r="C4589" i="3"/>
  <c r="B4589" i="3"/>
  <c r="K4589" i="3"/>
  <c r="H4589" i="3"/>
  <c r="F4589" i="3"/>
  <c r="E4589" i="3"/>
  <c r="J4589" i="3"/>
  <c r="D4589" i="3"/>
  <c r="M5592" i="3" l="1"/>
  <c r="I5592" i="3"/>
  <c r="N5592" i="3"/>
  <c r="A5593" i="3"/>
  <c r="G5592" i="3"/>
  <c r="C4590" i="3"/>
  <c r="F4590" i="3"/>
  <c r="D4590" i="3"/>
  <c r="B4590" i="3"/>
  <c r="E4590" i="3"/>
  <c r="P4588" i="3"/>
  <c r="L4589" i="3"/>
  <c r="O4589" i="3" s="1"/>
  <c r="M5593" i="3" l="1"/>
  <c r="I5593" i="3"/>
  <c r="N5593" i="3"/>
  <c r="A5594" i="3"/>
  <c r="G5593" i="3"/>
  <c r="K4590" i="3"/>
  <c r="H4590" i="3"/>
  <c r="M5594" i="3" l="1"/>
  <c r="I5594" i="3"/>
  <c r="N5594" i="3"/>
  <c r="A5595" i="3"/>
  <c r="G5594" i="3"/>
  <c r="J4590" i="3"/>
  <c r="L4590" i="3"/>
  <c r="D4591" i="3"/>
  <c r="E4591" i="3"/>
  <c r="C4591" i="3"/>
  <c r="F4591" i="3"/>
  <c r="B4591" i="3"/>
  <c r="K4591" i="3" s="1"/>
  <c r="O4590" i="3"/>
  <c r="M5595" i="3" l="1"/>
  <c r="I5595" i="3"/>
  <c r="N5595" i="3"/>
  <c r="A5596" i="3"/>
  <c r="G5595" i="3"/>
  <c r="H4591" i="3"/>
  <c r="J4591" i="3" s="1"/>
  <c r="P4590" i="3" s="1"/>
  <c r="P4589" i="3"/>
  <c r="M5596" i="3" l="1"/>
  <c r="I5596" i="3"/>
  <c r="N5596" i="3"/>
  <c r="A5597" i="3"/>
  <c r="G5596" i="3"/>
  <c r="D4592" i="3"/>
  <c r="C4592" i="3"/>
  <c r="E4592" i="3"/>
  <c r="F4592" i="3"/>
  <c r="B4592" i="3"/>
  <c r="M5597" i="3" l="1"/>
  <c r="I5597" i="3"/>
  <c r="N5597" i="3"/>
  <c r="A5598" i="3"/>
  <c r="G5597" i="3"/>
  <c r="F4593" i="3"/>
  <c r="C4593" i="3"/>
  <c r="E4593" i="3"/>
  <c r="B4593" i="3"/>
  <c r="D4593" i="3"/>
  <c r="H4592" i="3"/>
  <c r="L4591" i="3"/>
  <c r="O4591" i="3" s="1"/>
  <c r="K4592" i="3" s="1"/>
  <c r="M5598" i="3" l="1"/>
  <c r="I5598" i="3"/>
  <c r="N5598" i="3"/>
  <c r="A5599" i="3"/>
  <c r="G5598" i="3"/>
  <c r="J4592" i="3"/>
  <c r="L4592" i="3"/>
  <c r="H4593" i="3"/>
  <c r="J4593" i="3" s="1"/>
  <c r="F4594" i="3"/>
  <c r="E4594" i="3"/>
  <c r="D4594" i="3"/>
  <c r="B4594" i="3"/>
  <c r="C4594" i="3"/>
  <c r="O4592" i="3"/>
  <c r="K4593" i="3"/>
  <c r="M5599" i="3" l="1"/>
  <c r="I5599" i="3"/>
  <c r="N5599" i="3"/>
  <c r="A5600" i="3"/>
  <c r="G5599" i="3"/>
  <c r="B4595" i="3"/>
  <c r="D4595" i="3"/>
  <c r="F4595" i="3"/>
  <c r="C4595" i="3"/>
  <c r="E4595" i="3"/>
  <c r="H4594" i="3"/>
  <c r="P4591" i="3"/>
  <c r="P4592" i="3"/>
  <c r="L4593" i="3"/>
  <c r="O4593" i="3" s="1"/>
  <c r="K4594" i="3" s="1"/>
  <c r="M5600" i="3" l="1"/>
  <c r="I5600" i="3"/>
  <c r="N5600" i="3"/>
  <c r="A5601" i="3"/>
  <c r="G5600" i="3"/>
  <c r="J4594" i="3"/>
  <c r="H4595" i="3"/>
  <c r="L4594" i="3"/>
  <c r="O4594" i="3" s="1"/>
  <c r="K4595" i="3" s="1"/>
  <c r="B4596" i="3"/>
  <c r="H4596" i="3" s="1"/>
  <c r="D4596" i="3"/>
  <c r="E4596" i="3"/>
  <c r="C4596" i="3"/>
  <c r="F4596" i="3"/>
  <c r="J4595" i="3"/>
  <c r="M5601" i="3" l="1"/>
  <c r="I5601" i="3"/>
  <c r="N5601" i="3"/>
  <c r="A5602" i="3"/>
  <c r="G5601" i="3"/>
  <c r="P4594" i="3"/>
  <c r="P4593" i="3"/>
  <c r="M5602" i="3" l="1"/>
  <c r="I5602" i="3"/>
  <c r="N5602" i="3"/>
  <c r="A5603" i="3"/>
  <c r="G5602" i="3"/>
  <c r="L4595" i="3"/>
  <c r="O4595" i="3" s="1"/>
  <c r="K4596" i="3" s="1"/>
  <c r="H4597" i="3"/>
  <c r="C4597" i="3"/>
  <c r="F4597" i="3"/>
  <c r="D4597" i="3"/>
  <c r="B4597" i="3"/>
  <c r="E4597" i="3"/>
  <c r="J4596" i="3"/>
  <c r="L4596" i="3"/>
  <c r="M5603" i="3" l="1"/>
  <c r="I5603" i="3"/>
  <c r="N5603" i="3"/>
  <c r="A5604" i="3"/>
  <c r="G5603" i="3"/>
  <c r="D4598" i="3"/>
  <c r="C4598" i="3"/>
  <c r="B4598" i="3"/>
  <c r="F4598" i="3"/>
  <c r="E4598" i="3"/>
  <c r="P4595" i="3"/>
  <c r="J4597" i="3"/>
  <c r="O4596" i="3"/>
  <c r="K4597" i="3" s="1"/>
  <c r="M5604" i="3" l="1"/>
  <c r="I5604" i="3"/>
  <c r="N5604" i="3"/>
  <c r="A5605" i="3"/>
  <c r="G5604" i="3"/>
  <c r="E4599" i="3"/>
  <c r="F4599" i="3"/>
  <c r="B4599" i="3"/>
  <c r="D4599" i="3"/>
  <c r="C4599" i="3"/>
  <c r="H4598" i="3"/>
  <c r="P4596" i="3"/>
  <c r="M5605" i="3" l="1"/>
  <c r="I5605" i="3"/>
  <c r="N5605" i="3"/>
  <c r="A5606" i="3"/>
  <c r="G5605" i="3"/>
  <c r="J4598" i="3"/>
  <c r="C4600" i="3"/>
  <c r="B4600" i="3"/>
  <c r="E4600" i="3"/>
  <c r="D4600" i="3"/>
  <c r="F4600" i="3"/>
  <c r="H4599" i="3"/>
  <c r="L4597" i="3"/>
  <c r="O4597" i="3" s="1"/>
  <c r="K4598" i="3" s="1"/>
  <c r="M5606" i="3" l="1"/>
  <c r="I5606" i="3"/>
  <c r="N5606" i="3"/>
  <c r="A5607" i="3"/>
  <c r="G5606" i="3"/>
  <c r="J4599" i="3"/>
  <c r="F4601" i="3"/>
  <c r="E4601" i="3"/>
  <c r="B4601" i="3"/>
  <c r="C4601" i="3"/>
  <c r="D4601" i="3"/>
  <c r="L4598" i="3"/>
  <c r="O4598" i="3" s="1"/>
  <c r="K4599" i="3" s="1"/>
  <c r="H4600" i="3"/>
  <c r="P4597" i="3"/>
  <c r="M5607" i="3" l="1"/>
  <c r="I5607" i="3"/>
  <c r="N5607" i="3"/>
  <c r="A5608" i="3"/>
  <c r="G5607" i="3"/>
  <c r="J4600" i="3"/>
  <c r="B4602" i="3"/>
  <c r="D4602" i="3"/>
  <c r="H4602" i="3"/>
  <c r="C4602" i="3"/>
  <c r="F4602" i="3"/>
  <c r="E4602" i="3"/>
  <c r="L4599" i="3"/>
  <c r="O4599" i="3" s="1"/>
  <c r="K4600" i="3" s="1"/>
  <c r="P4599" i="3"/>
  <c r="P4598" i="3"/>
  <c r="H4601" i="3"/>
  <c r="J4601" i="3" s="1"/>
  <c r="M5608" i="3" l="1"/>
  <c r="I5608" i="3"/>
  <c r="N5608" i="3"/>
  <c r="A5609" i="3"/>
  <c r="G5608" i="3"/>
  <c r="C4603" i="3"/>
  <c r="B4603" i="3"/>
  <c r="F4603" i="3"/>
  <c r="D4603" i="3"/>
  <c r="E4603" i="3"/>
  <c r="J4602" i="3"/>
  <c r="P4601" i="3"/>
  <c r="P4600" i="3"/>
  <c r="L4600" i="3"/>
  <c r="O4600" i="3" s="1"/>
  <c r="K4601" i="3" s="1"/>
  <c r="M5609" i="3" l="1"/>
  <c r="I5609" i="3"/>
  <c r="N5609" i="3"/>
  <c r="A5610" i="3"/>
  <c r="G5609" i="3"/>
  <c r="E4604" i="3"/>
  <c r="F4604" i="3"/>
  <c r="D4604" i="3"/>
  <c r="C4604" i="3"/>
  <c r="B4604" i="3"/>
  <c r="L4601" i="3"/>
  <c r="O4601" i="3" s="1"/>
  <c r="K4602" i="3" s="1"/>
  <c r="H4603" i="3"/>
  <c r="M5610" i="3" l="1"/>
  <c r="I5610" i="3"/>
  <c r="N5610" i="3"/>
  <c r="A5611" i="3"/>
  <c r="G5610" i="3"/>
  <c r="L4602" i="3"/>
  <c r="O4602" i="3" s="1"/>
  <c r="K4603" i="3" s="1"/>
  <c r="J4603" i="3"/>
  <c r="F4605" i="3"/>
  <c r="B4605" i="3"/>
  <c r="D4605" i="3"/>
  <c r="C4605" i="3"/>
  <c r="E4605" i="3"/>
  <c r="H4604" i="3"/>
  <c r="M5611" i="3" l="1"/>
  <c r="I5611" i="3"/>
  <c r="N5611" i="3"/>
  <c r="A5612" i="3"/>
  <c r="G5611" i="3"/>
  <c r="D4606" i="3"/>
  <c r="B4606" i="3"/>
  <c r="E4606" i="3"/>
  <c r="F4606" i="3"/>
  <c r="C4606" i="3"/>
  <c r="L4603" i="3"/>
  <c r="O4603" i="3" s="1"/>
  <c r="K4604" i="3" s="1"/>
  <c r="J4604" i="3"/>
  <c r="P4603" i="3"/>
  <c r="P4602" i="3"/>
  <c r="H4605" i="3"/>
  <c r="M5612" i="3" l="1"/>
  <c r="I5612" i="3"/>
  <c r="N5612" i="3"/>
  <c r="G5612" i="3"/>
  <c r="A5613" i="3"/>
  <c r="J4605" i="3"/>
  <c r="F4607" i="3"/>
  <c r="C4607" i="3"/>
  <c r="D4607" i="3"/>
  <c r="B4607" i="3"/>
  <c r="E4607" i="3"/>
  <c r="P4604" i="3"/>
  <c r="H4606" i="3"/>
  <c r="L4604" i="3"/>
  <c r="O4604" i="3" s="1"/>
  <c r="K4605" i="3" s="1"/>
  <c r="M5613" i="3" l="1"/>
  <c r="I5613" i="3"/>
  <c r="N5613" i="3"/>
  <c r="G5613" i="3"/>
  <c r="A5614" i="3"/>
  <c r="F4608" i="3"/>
  <c r="D4608" i="3"/>
  <c r="B4608" i="3"/>
  <c r="H4608" i="3" s="1"/>
  <c r="J4608" i="3" s="1"/>
  <c r="C4608" i="3"/>
  <c r="E4608" i="3"/>
  <c r="J4606" i="3"/>
  <c r="P4606" i="3" s="1"/>
  <c r="H4607" i="3"/>
  <c r="J4607" i="3"/>
  <c r="L4605" i="3"/>
  <c r="O4605" i="3" s="1"/>
  <c r="K4606" i="3" s="1"/>
  <c r="M5614" i="3" l="1"/>
  <c r="I5614" i="3"/>
  <c r="N5614" i="3"/>
  <c r="G5614" i="3"/>
  <c r="A5615" i="3"/>
  <c r="P4607" i="3"/>
  <c r="P4605" i="3"/>
  <c r="L4606" i="3"/>
  <c r="O4606" i="3" s="1"/>
  <c r="K4607" i="3" s="1"/>
  <c r="M5615" i="3" l="1"/>
  <c r="I5615" i="3"/>
  <c r="N5615" i="3"/>
  <c r="G5615" i="3"/>
  <c r="A5616" i="3"/>
  <c r="L4607" i="3"/>
  <c r="O4607" i="3" s="1"/>
  <c r="K4608" i="3" s="1"/>
  <c r="C4609" i="3"/>
  <c r="D4609" i="3"/>
  <c r="E4609" i="3"/>
  <c r="F4609" i="3"/>
  <c r="B4609" i="3"/>
  <c r="M5616" i="3" l="1"/>
  <c r="I5616" i="3"/>
  <c r="N5616" i="3"/>
  <c r="G5616" i="3"/>
  <c r="A5617" i="3"/>
  <c r="F4610" i="3"/>
  <c r="E4610" i="3"/>
  <c r="C4610" i="3"/>
  <c r="B4610" i="3"/>
  <c r="D4610" i="3"/>
  <c r="L4608" i="3"/>
  <c r="O4608" i="3" s="1"/>
  <c r="K4609" i="3" s="1"/>
  <c r="H4609" i="3"/>
  <c r="J4609" i="3" s="1"/>
  <c r="M5617" i="3" l="1"/>
  <c r="I5617" i="3"/>
  <c r="N5617" i="3"/>
  <c r="A5618" i="3"/>
  <c r="G5617" i="3"/>
  <c r="C4611" i="3"/>
  <c r="E4611" i="3"/>
  <c r="B4611" i="3"/>
  <c r="F4611" i="3"/>
  <c r="D4611" i="3"/>
  <c r="P4608" i="3"/>
  <c r="L4609" i="3"/>
  <c r="O4609" i="3" s="1"/>
  <c r="K4610" i="3" s="1"/>
  <c r="H4610" i="3"/>
  <c r="M5618" i="3" l="1"/>
  <c r="I5618" i="3"/>
  <c r="N5618" i="3"/>
  <c r="G5618" i="3"/>
  <c r="A5619" i="3"/>
  <c r="C4612" i="3"/>
  <c r="D4612" i="3"/>
  <c r="B4612" i="3"/>
  <c r="F4612" i="3"/>
  <c r="E4612" i="3"/>
  <c r="H4611" i="3"/>
  <c r="J4610" i="3"/>
  <c r="L4610" i="3"/>
  <c r="O4610" i="3" s="1"/>
  <c r="K4611" i="3" s="1"/>
  <c r="M5619" i="3" l="1"/>
  <c r="I5619" i="3"/>
  <c r="N5619" i="3"/>
  <c r="G5619" i="3"/>
  <c r="A5620" i="3"/>
  <c r="J4611" i="3"/>
  <c r="H4612" i="3"/>
  <c r="L4611" i="3"/>
  <c r="O4611" i="3" s="1"/>
  <c r="K4612" i="3" s="1"/>
  <c r="E4613" i="3"/>
  <c r="D4613" i="3"/>
  <c r="F4613" i="3"/>
  <c r="B4613" i="3"/>
  <c r="C4613" i="3"/>
  <c r="H4613" i="3"/>
  <c r="J4613" i="3" s="1"/>
  <c r="J4612" i="3"/>
  <c r="P4610" i="3"/>
  <c r="P4609" i="3"/>
  <c r="M5620" i="3" l="1"/>
  <c r="I5620" i="3"/>
  <c r="N5620" i="3"/>
  <c r="A5621" i="3"/>
  <c r="G5620" i="3"/>
  <c r="D4614" i="3"/>
  <c r="F4614" i="3"/>
  <c r="C4614" i="3"/>
  <c r="E4614" i="3"/>
  <c r="B4614" i="3"/>
  <c r="P4612" i="3"/>
  <c r="L4612" i="3"/>
  <c r="O4612" i="3" s="1"/>
  <c r="K4613" i="3" s="1"/>
  <c r="P4611" i="3"/>
  <c r="M5621" i="3" l="1"/>
  <c r="I5621" i="3"/>
  <c r="N5621" i="3"/>
  <c r="A5622" i="3"/>
  <c r="G5621" i="3"/>
  <c r="F4615" i="3"/>
  <c r="C4615" i="3"/>
  <c r="B4615" i="3"/>
  <c r="D4615" i="3"/>
  <c r="E4615" i="3"/>
  <c r="L4613" i="3"/>
  <c r="O4613" i="3" s="1"/>
  <c r="K4614" i="3" s="1"/>
  <c r="H4614" i="3"/>
  <c r="M5622" i="3" l="1"/>
  <c r="I5622" i="3"/>
  <c r="N5622" i="3"/>
  <c r="G5622" i="3"/>
  <c r="A5623" i="3"/>
  <c r="C4616" i="3"/>
  <c r="D4616" i="3"/>
  <c r="E4616" i="3"/>
  <c r="F4616" i="3"/>
  <c r="B4616" i="3"/>
  <c r="J4614" i="3"/>
  <c r="H4615" i="3"/>
  <c r="L4614" i="3"/>
  <c r="O4614" i="3" s="1"/>
  <c r="K4615" i="3" s="1"/>
  <c r="J4615" i="3"/>
  <c r="M5623" i="3" l="1"/>
  <c r="I5623" i="3"/>
  <c r="N5623" i="3"/>
  <c r="A5624" i="3"/>
  <c r="G5623" i="3"/>
  <c r="B4617" i="3"/>
  <c r="F4617" i="3"/>
  <c r="D4617" i="3"/>
  <c r="E4617" i="3"/>
  <c r="C4617" i="3"/>
  <c r="P4614" i="3"/>
  <c r="P4613" i="3"/>
  <c r="H4616" i="3"/>
  <c r="M5624" i="3" l="1"/>
  <c r="I5624" i="3"/>
  <c r="N5624" i="3"/>
  <c r="A5625" i="3"/>
  <c r="G5624" i="3"/>
  <c r="J4616" i="3"/>
  <c r="H4617" i="3"/>
  <c r="L4615" i="3"/>
  <c r="O4615" i="3" s="1"/>
  <c r="K4616" i="3" s="1"/>
  <c r="M5625" i="3" l="1"/>
  <c r="I5625" i="3"/>
  <c r="N5625" i="3"/>
  <c r="G5625" i="3"/>
  <c r="A5626" i="3"/>
  <c r="J4617" i="3"/>
  <c r="L4616" i="3"/>
  <c r="O4616" i="3" s="1"/>
  <c r="K4617" i="3" s="1"/>
  <c r="P4616" i="3"/>
  <c r="P4615" i="3"/>
  <c r="D4618" i="3"/>
  <c r="C4618" i="3"/>
  <c r="F4618" i="3"/>
  <c r="E4618" i="3"/>
  <c r="B4618" i="3"/>
  <c r="M5626" i="3" l="1"/>
  <c r="I5626" i="3"/>
  <c r="N5626" i="3"/>
  <c r="A5627" i="3"/>
  <c r="G5626" i="3"/>
  <c r="L4617" i="3"/>
  <c r="O4617" i="3" s="1"/>
  <c r="K4618" i="3" s="1"/>
  <c r="H4618" i="3"/>
  <c r="M5627" i="3" l="1"/>
  <c r="I5627" i="3"/>
  <c r="N5627" i="3"/>
  <c r="A5628" i="3"/>
  <c r="G5627" i="3"/>
  <c r="J4618" i="3"/>
  <c r="L4618" i="3"/>
  <c r="O4618" i="3"/>
  <c r="D4619" i="3"/>
  <c r="F4619" i="3"/>
  <c r="B4619" i="3"/>
  <c r="C4619" i="3"/>
  <c r="E4619" i="3"/>
  <c r="M5628" i="3" l="1"/>
  <c r="I5628" i="3"/>
  <c r="N5628" i="3"/>
  <c r="G5628" i="3"/>
  <c r="A5629" i="3"/>
  <c r="B4620" i="3"/>
  <c r="F4620" i="3"/>
  <c r="D4620" i="3"/>
  <c r="E4620" i="3"/>
  <c r="C4620" i="3"/>
  <c r="K4619" i="3"/>
  <c r="H4619" i="3"/>
  <c r="J4619" i="3" s="1"/>
  <c r="P4617" i="3"/>
  <c r="M5629" i="3" l="1"/>
  <c r="I5629" i="3"/>
  <c r="N5629" i="3"/>
  <c r="G5629" i="3"/>
  <c r="A5630" i="3"/>
  <c r="C4621" i="3"/>
  <c r="B4621" i="3"/>
  <c r="F4621" i="3"/>
  <c r="D4621" i="3"/>
  <c r="E4621" i="3"/>
  <c r="H4620" i="3"/>
  <c r="O4619" i="3"/>
  <c r="K4620" i="3" s="1"/>
  <c r="P4618" i="3"/>
  <c r="L4619" i="3"/>
  <c r="M5630" i="3" l="1"/>
  <c r="I5630" i="3"/>
  <c r="N5630" i="3"/>
  <c r="G5630" i="3"/>
  <c r="A5631" i="3"/>
  <c r="J4620" i="3"/>
  <c r="L4620" i="3"/>
  <c r="O4620" i="3" s="1"/>
  <c r="K4621" i="3" s="1"/>
  <c r="H4621" i="3"/>
  <c r="M5631" i="3" l="1"/>
  <c r="I5631" i="3"/>
  <c r="N5631" i="3"/>
  <c r="A5632" i="3"/>
  <c r="G5631" i="3"/>
  <c r="J4621" i="3"/>
  <c r="B4622" i="3"/>
  <c r="F4622" i="3"/>
  <c r="D4622" i="3"/>
  <c r="C4622" i="3"/>
  <c r="E4622" i="3"/>
  <c r="H4622" i="3"/>
  <c r="P4620" i="3"/>
  <c r="P4619" i="3"/>
  <c r="M5632" i="3" l="1"/>
  <c r="I5632" i="3"/>
  <c r="N5632" i="3"/>
  <c r="A5633" i="3"/>
  <c r="G5632" i="3"/>
  <c r="C4623" i="3"/>
  <c r="E4623" i="3"/>
  <c r="F4623" i="3"/>
  <c r="D4623" i="3"/>
  <c r="B4623" i="3"/>
  <c r="J4622" i="3"/>
  <c r="L4621" i="3"/>
  <c r="O4621" i="3" s="1"/>
  <c r="K4622" i="3" s="1"/>
  <c r="P4621" i="3"/>
  <c r="M5633" i="3" l="1"/>
  <c r="I5633" i="3"/>
  <c r="N5633" i="3"/>
  <c r="A5634" i="3"/>
  <c r="G5633" i="3"/>
  <c r="C4624" i="3"/>
  <c r="F4624" i="3"/>
  <c r="D4624" i="3"/>
  <c r="B4624" i="3"/>
  <c r="H4624" i="3" s="1"/>
  <c r="J4624" i="3" s="1"/>
  <c r="E4624" i="3"/>
  <c r="L4622" i="3"/>
  <c r="O4622" i="3" s="1"/>
  <c r="K4623" i="3" s="1"/>
  <c r="H4623" i="3"/>
  <c r="J4623" i="3" s="1"/>
  <c r="M5634" i="3" l="1"/>
  <c r="I5634" i="3"/>
  <c r="N5634" i="3"/>
  <c r="A5635" i="3"/>
  <c r="G5634" i="3"/>
  <c r="P4623" i="3"/>
  <c r="P4622" i="3"/>
  <c r="M5635" i="3" l="1"/>
  <c r="I5635" i="3"/>
  <c r="N5635" i="3"/>
  <c r="A5636" i="3"/>
  <c r="G5635" i="3"/>
  <c r="L4623" i="3"/>
  <c r="O4623" i="3" s="1"/>
  <c r="K4624" i="3" s="1"/>
  <c r="D4625" i="3"/>
  <c r="E4625" i="3"/>
  <c r="C4625" i="3"/>
  <c r="B4625" i="3"/>
  <c r="H4625" i="3" s="1"/>
  <c r="F4625" i="3"/>
  <c r="M5636" i="3" l="1"/>
  <c r="I5636" i="3"/>
  <c r="N5636" i="3"/>
  <c r="A5637" i="3"/>
  <c r="G5636" i="3"/>
  <c r="J4625" i="3"/>
  <c r="L4624" i="3"/>
  <c r="O4624" i="3" s="1"/>
  <c r="K4625" i="3" s="1"/>
  <c r="M5637" i="3" l="1"/>
  <c r="I5637" i="3"/>
  <c r="N5637" i="3"/>
  <c r="A5638" i="3"/>
  <c r="G5637" i="3"/>
  <c r="L4625" i="3"/>
  <c r="O4625" i="3" s="1"/>
  <c r="K4626" i="3" s="1"/>
  <c r="P4624" i="3"/>
  <c r="C4626" i="3"/>
  <c r="B4626" i="3"/>
  <c r="D4626" i="3"/>
  <c r="F4626" i="3"/>
  <c r="E4626" i="3"/>
  <c r="M5638" i="3" l="1"/>
  <c r="I5638" i="3"/>
  <c r="N5638" i="3"/>
  <c r="A5639" i="3"/>
  <c r="G5638" i="3"/>
  <c r="B4627" i="3"/>
  <c r="C4627" i="3"/>
  <c r="F4627" i="3"/>
  <c r="D4627" i="3"/>
  <c r="E4627" i="3"/>
  <c r="H4626" i="3"/>
  <c r="J4626" i="3"/>
  <c r="M5639" i="3" l="1"/>
  <c r="I5639" i="3"/>
  <c r="N5639" i="3"/>
  <c r="A5640" i="3"/>
  <c r="G5639" i="3"/>
  <c r="P4625" i="3"/>
  <c r="H4627" i="3"/>
  <c r="J4627" i="3"/>
  <c r="L4626" i="3"/>
  <c r="O4626" i="3" s="1"/>
  <c r="K4627" i="3" s="1"/>
  <c r="M5640" i="3" l="1"/>
  <c r="I5640" i="3"/>
  <c r="N5640" i="3"/>
  <c r="G5640" i="3"/>
  <c r="A5641" i="3"/>
  <c r="D4628" i="3"/>
  <c r="E4628" i="3"/>
  <c r="B4628" i="3"/>
  <c r="H4628" i="3" s="1"/>
  <c r="J4628" i="3" s="1"/>
  <c r="F4628" i="3"/>
  <c r="C4628" i="3"/>
  <c r="P4626" i="3"/>
  <c r="M5641" i="3" l="1"/>
  <c r="I5641" i="3"/>
  <c r="N5641" i="3"/>
  <c r="G5641" i="3"/>
  <c r="A5642" i="3"/>
  <c r="P4627" i="3"/>
  <c r="L4627" i="3"/>
  <c r="O4627" i="3" s="1"/>
  <c r="K4628" i="3" s="1"/>
  <c r="M5642" i="3" l="1"/>
  <c r="I5642" i="3"/>
  <c r="N5642" i="3"/>
  <c r="G5642" i="3"/>
  <c r="A5643" i="3"/>
  <c r="L4628" i="3"/>
  <c r="O4628" i="3" s="1"/>
  <c r="D4629" i="3"/>
  <c r="F4629" i="3"/>
  <c r="C4629" i="3"/>
  <c r="B4629" i="3"/>
  <c r="K4629" i="3" s="1"/>
  <c r="E4629" i="3"/>
  <c r="M5643" i="3" l="1"/>
  <c r="I5643" i="3"/>
  <c r="N5643" i="3"/>
  <c r="A5644" i="3"/>
  <c r="G5643" i="3"/>
  <c r="H4629" i="3"/>
  <c r="M5644" i="3" l="1"/>
  <c r="I5644" i="3"/>
  <c r="N5644" i="3"/>
  <c r="A5645" i="3"/>
  <c r="G5644" i="3"/>
  <c r="J4629" i="3"/>
  <c r="L4629" i="3"/>
  <c r="O4629" i="3" s="1"/>
  <c r="E4630" i="3"/>
  <c r="F4630" i="3"/>
  <c r="C4630" i="3"/>
  <c r="B4630" i="3"/>
  <c r="D4630" i="3"/>
  <c r="H4630" i="3"/>
  <c r="M5645" i="3" l="1"/>
  <c r="I5645" i="3"/>
  <c r="N5645" i="3"/>
  <c r="A5646" i="3"/>
  <c r="G5645" i="3"/>
  <c r="E4631" i="3"/>
  <c r="H4631" i="3"/>
  <c r="D4631" i="3"/>
  <c r="B4631" i="3"/>
  <c r="C4631" i="3"/>
  <c r="F4631" i="3"/>
  <c r="J4630" i="3"/>
  <c r="K4630" i="3"/>
  <c r="L4630" i="3"/>
  <c r="P4628" i="3"/>
  <c r="P4629" i="3"/>
  <c r="M5646" i="3" l="1"/>
  <c r="I5646" i="3"/>
  <c r="N5646" i="3"/>
  <c r="A5647" i="3"/>
  <c r="G5646" i="3"/>
  <c r="D4632" i="3"/>
  <c r="F4632" i="3"/>
  <c r="B4632" i="3"/>
  <c r="E4632" i="3"/>
  <c r="C4632" i="3"/>
  <c r="O4630" i="3"/>
  <c r="K4631" i="3"/>
  <c r="M5647" i="3" l="1"/>
  <c r="I5647" i="3"/>
  <c r="N5647" i="3"/>
  <c r="A5648" i="3"/>
  <c r="G5647" i="3"/>
  <c r="F4633" i="3"/>
  <c r="D4633" i="3"/>
  <c r="B4633" i="3"/>
  <c r="C4633" i="3"/>
  <c r="E4633" i="3"/>
  <c r="J4631" i="3"/>
  <c r="H4632" i="3"/>
  <c r="J4632" i="3" s="1"/>
  <c r="M5648" i="3" l="1"/>
  <c r="I5648" i="3"/>
  <c r="N5648" i="3"/>
  <c r="A5649" i="3"/>
  <c r="G5648" i="3"/>
  <c r="E4634" i="3"/>
  <c r="D4634" i="3"/>
  <c r="B4634" i="3"/>
  <c r="C4634" i="3"/>
  <c r="F4634" i="3"/>
  <c r="P4631" i="3"/>
  <c r="P4630" i="3"/>
  <c r="H4633" i="3"/>
  <c r="L4631" i="3"/>
  <c r="O4631" i="3" s="1"/>
  <c r="K4632" i="3" s="1"/>
  <c r="J4633" i="3"/>
  <c r="P4632" i="3" s="1"/>
  <c r="M5649" i="3" l="1"/>
  <c r="I5649" i="3"/>
  <c r="N5649" i="3"/>
  <c r="A5650" i="3"/>
  <c r="G5649" i="3"/>
  <c r="E4635" i="3"/>
  <c r="B4635" i="3"/>
  <c r="D4635" i="3"/>
  <c r="F4635" i="3"/>
  <c r="C4635" i="3"/>
  <c r="L4632" i="3"/>
  <c r="O4632" i="3" s="1"/>
  <c r="K4633" i="3" s="1"/>
  <c r="H4634" i="3"/>
  <c r="M5650" i="3" l="1"/>
  <c r="I5650" i="3"/>
  <c r="N5650" i="3"/>
  <c r="A5651" i="3"/>
  <c r="G5650" i="3"/>
  <c r="J4634" i="3"/>
  <c r="H4635" i="3"/>
  <c r="D4636" i="3"/>
  <c r="F4636" i="3"/>
  <c r="E4636" i="3"/>
  <c r="C4636" i="3"/>
  <c r="B4636" i="3"/>
  <c r="H4636" i="3" s="1"/>
  <c r="L4633" i="3"/>
  <c r="O4633" i="3" s="1"/>
  <c r="K4634" i="3" s="1"/>
  <c r="M5651" i="3" l="1"/>
  <c r="I5651" i="3"/>
  <c r="N5651" i="3"/>
  <c r="A5652" i="3"/>
  <c r="G5651" i="3"/>
  <c r="J4636" i="3"/>
  <c r="L4634" i="3"/>
  <c r="O4634" i="3" s="1"/>
  <c r="K4635" i="3" s="1"/>
  <c r="J4635" i="3"/>
  <c r="P4635" i="3" s="1"/>
  <c r="P4634" i="3"/>
  <c r="P4633" i="3"/>
  <c r="M5652" i="3" l="1"/>
  <c r="I5652" i="3"/>
  <c r="N5652" i="3"/>
  <c r="A5653" i="3"/>
  <c r="G5652" i="3"/>
  <c r="L4635" i="3"/>
  <c r="O4635" i="3" s="1"/>
  <c r="K4636" i="3" s="1"/>
  <c r="D4637" i="3"/>
  <c r="C4637" i="3"/>
  <c r="F4637" i="3"/>
  <c r="B4637" i="3"/>
  <c r="H4637" i="3" s="1"/>
  <c r="E4637" i="3"/>
  <c r="M5653" i="3" l="1"/>
  <c r="I5653" i="3"/>
  <c r="N5653" i="3"/>
  <c r="A5654" i="3"/>
  <c r="G5653" i="3"/>
  <c r="L4636" i="3"/>
  <c r="O4636" i="3" s="1"/>
  <c r="K4637" i="3" s="1"/>
  <c r="J4637" i="3"/>
  <c r="M5654" i="3" l="1"/>
  <c r="I5654" i="3"/>
  <c r="N5654" i="3"/>
  <c r="A5655" i="3"/>
  <c r="G5654" i="3"/>
  <c r="E4638" i="3"/>
  <c r="F4638" i="3"/>
  <c r="C4638" i="3"/>
  <c r="D4638" i="3"/>
  <c r="B4638" i="3"/>
  <c r="P4636" i="3"/>
  <c r="L4637" i="3"/>
  <c r="O4637" i="3" s="1"/>
  <c r="K4638" i="3" s="1"/>
  <c r="M5655" i="3" l="1"/>
  <c r="I5655" i="3"/>
  <c r="N5655" i="3"/>
  <c r="A5656" i="3"/>
  <c r="G5655" i="3"/>
  <c r="E4639" i="3"/>
  <c r="D4639" i="3"/>
  <c r="C4639" i="3"/>
  <c r="B4639" i="3"/>
  <c r="F4639" i="3"/>
  <c r="L4638" i="3"/>
  <c r="O4638" i="3" s="1"/>
  <c r="H4638" i="3"/>
  <c r="J4638" i="3" s="1"/>
  <c r="M5656" i="3" l="1"/>
  <c r="I5656" i="3"/>
  <c r="N5656" i="3"/>
  <c r="A5657" i="3"/>
  <c r="G5656" i="3"/>
  <c r="F4640" i="3"/>
  <c r="C4640" i="3"/>
  <c r="D4640" i="3"/>
  <c r="E4640" i="3"/>
  <c r="B4640" i="3"/>
  <c r="P4637" i="3"/>
  <c r="H4639" i="3"/>
  <c r="K4639" i="3"/>
  <c r="M5657" i="3" l="1"/>
  <c r="I5657" i="3"/>
  <c r="N5657" i="3"/>
  <c r="A5658" i="3"/>
  <c r="G5657" i="3"/>
  <c r="J4639" i="3"/>
  <c r="L4639" i="3"/>
  <c r="O4639" i="3" s="1"/>
  <c r="K4640" i="3" s="1"/>
  <c r="E4641" i="3"/>
  <c r="B4641" i="3"/>
  <c r="D4641" i="3"/>
  <c r="C4641" i="3"/>
  <c r="F4641" i="3"/>
  <c r="H4640" i="3"/>
  <c r="M5658" i="3" l="1"/>
  <c r="I5658" i="3"/>
  <c r="N5658" i="3"/>
  <c r="A5659" i="3"/>
  <c r="G5658" i="3"/>
  <c r="F4642" i="3"/>
  <c r="E4642" i="3"/>
  <c r="D4642" i="3"/>
  <c r="C4642" i="3"/>
  <c r="B4642" i="3"/>
  <c r="J4640" i="3"/>
  <c r="P4639" i="3" s="1"/>
  <c r="L4640" i="3"/>
  <c r="O4640" i="3" s="1"/>
  <c r="K4641" i="3" s="1"/>
  <c r="H4641" i="3"/>
  <c r="P4638" i="3"/>
  <c r="M5659" i="3" l="1"/>
  <c r="I5659" i="3"/>
  <c r="N5659" i="3"/>
  <c r="A5660" i="3"/>
  <c r="G5659" i="3"/>
  <c r="J4641" i="3"/>
  <c r="H4642" i="3"/>
  <c r="C4643" i="3"/>
  <c r="F4643" i="3"/>
  <c r="B4643" i="3"/>
  <c r="D4643" i="3"/>
  <c r="E4643" i="3"/>
  <c r="P4640" i="3"/>
  <c r="M5660" i="3" l="1"/>
  <c r="I5660" i="3"/>
  <c r="N5660" i="3"/>
  <c r="A5661" i="3"/>
  <c r="G5660" i="3"/>
  <c r="J4642" i="3"/>
  <c r="H4643" i="3"/>
  <c r="J4643" i="3" s="1"/>
  <c r="P4641" i="3"/>
  <c r="L4641" i="3"/>
  <c r="O4641" i="3" s="1"/>
  <c r="K4642" i="3" s="1"/>
  <c r="M5661" i="3" l="1"/>
  <c r="I5661" i="3"/>
  <c r="N5661" i="3"/>
  <c r="A5662" i="3"/>
  <c r="G5661" i="3"/>
  <c r="F4644" i="3"/>
  <c r="D4644" i="3"/>
  <c r="B4644" i="3"/>
  <c r="C4644" i="3"/>
  <c r="E4644" i="3"/>
  <c r="J4644" i="3" s="1"/>
  <c r="H4644" i="3"/>
  <c r="L4642" i="3"/>
  <c r="O4642" i="3"/>
  <c r="K4643" i="3" s="1"/>
  <c r="L4643" i="3"/>
  <c r="P4642" i="3"/>
  <c r="M5662" i="3" l="1"/>
  <c r="I5662" i="3"/>
  <c r="N5662" i="3"/>
  <c r="A5663" i="3"/>
  <c r="G5662" i="3"/>
  <c r="D4645" i="3"/>
  <c r="B4645" i="3"/>
  <c r="E4645" i="3"/>
  <c r="C4645" i="3"/>
  <c r="F4645" i="3"/>
  <c r="P4643" i="3"/>
  <c r="O4643" i="3"/>
  <c r="K4644" i="3" s="1"/>
  <c r="L4644" i="3"/>
  <c r="M5663" i="3" l="1"/>
  <c r="I5663" i="3"/>
  <c r="N5663" i="3"/>
  <c r="A5664" i="3"/>
  <c r="G5663" i="3"/>
  <c r="C4646" i="3"/>
  <c r="E4646" i="3"/>
  <c r="F4646" i="3"/>
  <c r="B4646" i="3"/>
  <c r="H4646" i="3" s="1"/>
  <c r="D4646" i="3"/>
  <c r="H4645" i="3"/>
  <c r="J4645" i="3" s="1"/>
  <c r="O4644" i="3"/>
  <c r="K4645" i="3"/>
  <c r="M5664" i="3" l="1"/>
  <c r="I5664" i="3"/>
  <c r="N5664" i="3"/>
  <c r="A5665" i="3"/>
  <c r="G5664" i="3"/>
  <c r="J4646" i="3"/>
  <c r="P4645" i="3" s="1"/>
  <c r="P4644" i="3"/>
  <c r="L4645" i="3"/>
  <c r="O4645" i="3" s="1"/>
  <c r="K4646" i="3" s="1"/>
  <c r="M5665" i="3" l="1"/>
  <c r="I5665" i="3"/>
  <c r="N5665" i="3"/>
  <c r="A5666" i="3"/>
  <c r="G5665" i="3"/>
  <c r="L4646" i="3"/>
  <c r="O4646" i="3" s="1"/>
  <c r="E4647" i="3"/>
  <c r="D4647" i="3"/>
  <c r="B4647" i="3"/>
  <c r="K4647" i="3" s="1"/>
  <c r="F4647" i="3"/>
  <c r="C4647" i="3"/>
  <c r="M5666" i="3" l="1"/>
  <c r="I5666" i="3"/>
  <c r="N5666" i="3"/>
  <c r="A5667" i="3"/>
  <c r="G5666" i="3"/>
  <c r="H4647" i="3"/>
  <c r="M5667" i="3" l="1"/>
  <c r="I5667" i="3"/>
  <c r="N5667" i="3"/>
  <c r="A5668" i="3"/>
  <c r="G5667" i="3"/>
  <c r="J4647" i="3"/>
  <c r="L4647" i="3"/>
  <c r="O4647" i="3" s="1"/>
  <c r="C4648" i="3"/>
  <c r="D4648" i="3"/>
  <c r="E4648" i="3"/>
  <c r="B4648" i="3"/>
  <c r="H4648" i="3" s="1"/>
  <c r="K4648" i="3"/>
  <c r="F4648" i="3"/>
  <c r="M5668" i="3" l="1"/>
  <c r="I5668" i="3"/>
  <c r="N5668" i="3"/>
  <c r="A5669" i="3"/>
  <c r="G5668" i="3"/>
  <c r="J4648" i="3"/>
  <c r="L4648" i="3"/>
  <c r="O4648" i="3" s="1"/>
  <c r="P4646" i="3"/>
  <c r="P4647" i="3"/>
  <c r="M5669" i="3" l="1"/>
  <c r="I5669" i="3"/>
  <c r="N5669" i="3"/>
  <c r="A5670" i="3"/>
  <c r="G5669" i="3"/>
  <c r="E4649" i="3"/>
  <c r="B4649" i="3"/>
  <c r="C4649" i="3"/>
  <c r="K4649" i="3"/>
  <c r="F4649" i="3"/>
  <c r="J4649" i="3"/>
  <c r="H4649" i="3"/>
  <c r="D4649" i="3"/>
  <c r="M5670" i="3" l="1"/>
  <c r="I5670" i="3"/>
  <c r="N5670" i="3"/>
  <c r="A5671" i="3"/>
  <c r="G5670" i="3"/>
  <c r="P4648" i="3"/>
  <c r="H4650" i="3"/>
  <c r="F4650" i="3"/>
  <c r="D4650" i="3"/>
  <c r="E4650" i="3"/>
  <c r="C4650" i="3"/>
  <c r="B4650" i="3"/>
  <c r="K4650" i="3" s="1"/>
  <c r="L4649" i="3"/>
  <c r="O4649" i="3" s="1"/>
  <c r="M5671" i="3" l="1"/>
  <c r="I5671" i="3"/>
  <c r="N5671" i="3"/>
  <c r="A5672" i="3"/>
  <c r="G5671" i="3"/>
  <c r="J4650" i="3"/>
  <c r="M5672" i="3" l="1"/>
  <c r="I5672" i="3"/>
  <c r="N5672" i="3"/>
  <c r="A5673" i="3"/>
  <c r="G5672" i="3"/>
  <c r="P4649" i="3"/>
  <c r="E4651" i="3"/>
  <c r="D4651" i="3"/>
  <c r="B4651" i="3"/>
  <c r="C4651" i="3"/>
  <c r="F4651" i="3"/>
  <c r="H4651" i="3"/>
  <c r="L4650" i="3"/>
  <c r="O4650" i="3" s="1"/>
  <c r="M5673" i="3" l="1"/>
  <c r="I5673" i="3"/>
  <c r="N5673" i="3"/>
  <c r="A5674" i="3"/>
  <c r="G5673" i="3"/>
  <c r="D4652" i="3"/>
  <c r="E4652" i="3"/>
  <c r="B4652" i="3"/>
  <c r="F4652" i="3"/>
  <c r="C4652" i="3"/>
  <c r="K4651" i="3"/>
  <c r="M5674" i="3" l="1"/>
  <c r="I5674" i="3"/>
  <c r="N5674" i="3"/>
  <c r="G5674" i="3"/>
  <c r="A5675" i="3"/>
  <c r="J4651" i="3"/>
  <c r="H4652" i="3"/>
  <c r="L4651" i="3"/>
  <c r="O4651" i="3" s="1"/>
  <c r="K4652" i="3" s="1"/>
  <c r="M5675" i="3" l="1"/>
  <c r="I5675" i="3"/>
  <c r="N5675" i="3"/>
  <c r="A5676" i="3"/>
  <c r="G5675" i="3"/>
  <c r="J4652" i="3"/>
  <c r="D4653" i="3"/>
  <c r="E4653" i="3"/>
  <c r="F4653" i="3"/>
  <c r="B4653" i="3"/>
  <c r="C4653" i="3"/>
  <c r="P4650" i="3"/>
  <c r="P4651" i="3"/>
  <c r="M5676" i="3" l="1"/>
  <c r="I5676" i="3"/>
  <c r="N5676" i="3"/>
  <c r="A5677" i="3"/>
  <c r="G5676" i="3"/>
  <c r="B4654" i="3"/>
  <c r="D4654" i="3"/>
  <c r="C4654" i="3"/>
  <c r="F4654" i="3"/>
  <c r="E4654" i="3"/>
  <c r="K4653" i="3"/>
  <c r="L4652" i="3"/>
  <c r="O4652" i="3" s="1"/>
  <c r="H4653" i="3"/>
  <c r="M5677" i="3" l="1"/>
  <c r="I5677" i="3"/>
  <c r="N5677" i="3"/>
  <c r="A5678" i="3"/>
  <c r="G5677" i="3"/>
  <c r="J4653" i="3"/>
  <c r="L4653" i="3"/>
  <c r="H4654" i="3"/>
  <c r="D4655" i="3"/>
  <c r="C4655" i="3"/>
  <c r="B4655" i="3"/>
  <c r="F4655" i="3"/>
  <c r="E4655" i="3"/>
  <c r="J4654" i="3"/>
  <c r="O4653" i="3"/>
  <c r="K4654" i="3"/>
  <c r="M5678" i="3" l="1"/>
  <c r="I5678" i="3"/>
  <c r="N5678" i="3"/>
  <c r="G5678" i="3"/>
  <c r="A5679" i="3"/>
  <c r="E4656" i="3"/>
  <c r="B4656" i="3"/>
  <c r="F4656" i="3"/>
  <c r="D4656" i="3"/>
  <c r="C4656" i="3"/>
  <c r="H4655" i="3"/>
  <c r="P4653" i="3"/>
  <c r="P4652" i="3"/>
  <c r="L4654" i="3"/>
  <c r="O4654" i="3" s="1"/>
  <c r="K4655" i="3" s="1"/>
  <c r="M5679" i="3" l="1"/>
  <c r="I5679" i="3"/>
  <c r="N5679" i="3"/>
  <c r="A5680" i="3"/>
  <c r="G5679" i="3"/>
  <c r="J4655" i="3"/>
  <c r="H4656" i="3"/>
  <c r="J4656" i="3" s="1"/>
  <c r="L4655" i="3"/>
  <c r="E4657" i="3"/>
  <c r="C4657" i="3"/>
  <c r="D4657" i="3"/>
  <c r="F4657" i="3"/>
  <c r="B4657" i="3"/>
  <c r="O4655" i="3"/>
  <c r="L4656" i="3"/>
  <c r="K4656" i="3"/>
  <c r="M5680" i="3" l="1"/>
  <c r="I5680" i="3"/>
  <c r="N5680" i="3"/>
  <c r="G5680" i="3"/>
  <c r="A5681" i="3"/>
  <c r="C4658" i="3"/>
  <c r="E4658" i="3"/>
  <c r="F4658" i="3"/>
  <c r="B4658" i="3"/>
  <c r="D4658" i="3"/>
  <c r="O4656" i="3"/>
  <c r="K4657" i="3"/>
  <c r="H4657" i="3"/>
  <c r="P4655" i="3"/>
  <c r="P4654" i="3"/>
  <c r="M5681" i="3" l="1"/>
  <c r="I5681" i="3"/>
  <c r="N5681" i="3"/>
  <c r="A5682" i="3"/>
  <c r="G5681" i="3"/>
  <c r="E4659" i="3"/>
  <c r="F4659" i="3"/>
  <c r="C4659" i="3"/>
  <c r="D4659" i="3"/>
  <c r="B4659" i="3"/>
  <c r="L4657" i="3"/>
  <c r="O4657" i="3" s="1"/>
  <c r="K4658" i="3" s="1"/>
  <c r="J4657" i="3"/>
  <c r="H4658" i="3"/>
  <c r="M5682" i="3" l="1"/>
  <c r="I5682" i="3"/>
  <c r="N5682" i="3"/>
  <c r="A5683" i="3"/>
  <c r="G5682" i="3"/>
  <c r="D4660" i="3"/>
  <c r="F4660" i="3"/>
  <c r="B4660" i="3"/>
  <c r="H4660" i="3" s="1"/>
  <c r="E4660" i="3"/>
  <c r="C4660" i="3"/>
  <c r="J4658" i="3"/>
  <c r="L4658" i="3"/>
  <c r="O4658" i="3" s="1"/>
  <c r="K4659" i="3" s="1"/>
  <c r="P4657" i="3"/>
  <c r="P4656" i="3"/>
  <c r="H4659" i="3"/>
  <c r="J4659" i="3" s="1"/>
  <c r="M5683" i="3" l="1"/>
  <c r="I5683" i="3"/>
  <c r="N5683" i="3"/>
  <c r="A5684" i="3"/>
  <c r="G5683" i="3"/>
  <c r="P4658" i="3"/>
  <c r="J4660" i="3"/>
  <c r="P4659" i="3" s="1"/>
  <c r="L4659" i="3"/>
  <c r="O4659" i="3" s="1"/>
  <c r="K4660" i="3" s="1"/>
  <c r="M5684" i="3" l="1"/>
  <c r="I5684" i="3"/>
  <c r="N5684" i="3"/>
  <c r="A5685" i="3"/>
  <c r="G5684" i="3"/>
  <c r="D4661" i="3"/>
  <c r="E4661" i="3"/>
  <c r="J4661" i="3" s="1"/>
  <c r="F4661" i="3"/>
  <c r="C4661" i="3"/>
  <c r="B4661" i="3"/>
  <c r="H4661" i="3" s="1"/>
  <c r="L4660" i="3"/>
  <c r="O4660" i="3" s="1"/>
  <c r="K4661" i="3" s="1"/>
  <c r="M5685" i="3" l="1"/>
  <c r="I5685" i="3"/>
  <c r="N5685" i="3"/>
  <c r="A5686" i="3"/>
  <c r="G5685" i="3"/>
  <c r="P4660" i="3"/>
  <c r="M5686" i="3" l="1"/>
  <c r="I5686" i="3"/>
  <c r="N5686" i="3"/>
  <c r="A5687" i="3"/>
  <c r="G5686" i="3"/>
  <c r="C4662" i="3"/>
  <c r="E4662" i="3"/>
  <c r="F4662" i="3"/>
  <c r="D4662" i="3"/>
  <c r="B4662" i="3"/>
  <c r="L4661" i="3"/>
  <c r="O4661" i="3" s="1"/>
  <c r="M5687" i="3" l="1"/>
  <c r="I5687" i="3"/>
  <c r="N5687" i="3"/>
  <c r="A5688" i="3"/>
  <c r="G5687" i="3"/>
  <c r="B4663" i="3"/>
  <c r="C4663" i="3"/>
  <c r="F4663" i="3"/>
  <c r="D4663" i="3"/>
  <c r="E4663" i="3"/>
  <c r="K4662" i="3"/>
  <c r="H4662" i="3"/>
  <c r="M5688" i="3" l="1"/>
  <c r="I5688" i="3"/>
  <c r="N5688" i="3"/>
  <c r="A5689" i="3"/>
  <c r="G5688" i="3"/>
  <c r="C4664" i="3"/>
  <c r="D4664" i="3"/>
  <c r="E4664" i="3"/>
  <c r="F4664" i="3"/>
  <c r="B4664" i="3"/>
  <c r="J4662" i="3"/>
  <c r="H4663" i="3"/>
  <c r="M5689" i="3" l="1"/>
  <c r="I5689" i="3"/>
  <c r="N5689" i="3"/>
  <c r="A5690" i="3"/>
  <c r="G5689" i="3"/>
  <c r="J4663" i="3"/>
  <c r="C4665" i="3"/>
  <c r="B4665" i="3"/>
  <c r="E4665" i="3"/>
  <c r="F4665" i="3"/>
  <c r="D4665" i="3"/>
  <c r="L4662" i="3"/>
  <c r="O4662" i="3" s="1"/>
  <c r="K4663" i="3" s="1"/>
  <c r="J4664" i="3"/>
  <c r="H4664" i="3"/>
  <c r="P4661" i="3"/>
  <c r="P4662" i="3"/>
  <c r="M5690" i="3" l="1"/>
  <c r="I5690" i="3"/>
  <c r="N5690" i="3"/>
  <c r="A5691" i="3"/>
  <c r="G5690" i="3"/>
  <c r="F4666" i="3"/>
  <c r="D4666" i="3"/>
  <c r="C4666" i="3"/>
  <c r="B4666" i="3"/>
  <c r="E4666" i="3"/>
  <c r="L4663" i="3"/>
  <c r="O4663" i="3" s="1"/>
  <c r="K4664" i="3" s="1"/>
  <c r="H4665" i="3"/>
  <c r="P4663" i="3"/>
  <c r="M5691" i="3" l="1"/>
  <c r="I5691" i="3"/>
  <c r="N5691" i="3"/>
  <c r="A5692" i="3"/>
  <c r="G5691" i="3"/>
  <c r="J4665" i="3"/>
  <c r="F4667" i="3"/>
  <c r="D4667" i="3"/>
  <c r="E4667" i="3"/>
  <c r="B4667" i="3"/>
  <c r="C4667" i="3"/>
  <c r="H4666" i="3"/>
  <c r="L4664" i="3"/>
  <c r="O4664" i="3" s="1"/>
  <c r="K4665" i="3" s="1"/>
  <c r="M5692" i="3" l="1"/>
  <c r="I5692" i="3"/>
  <c r="N5692" i="3"/>
  <c r="A5693" i="3"/>
  <c r="G5692" i="3"/>
  <c r="F4668" i="3"/>
  <c r="E4668" i="3"/>
  <c r="D4668" i="3"/>
  <c r="C4668" i="3"/>
  <c r="B4668" i="3"/>
  <c r="L4665" i="3"/>
  <c r="O4665" i="3" s="1"/>
  <c r="K4666" i="3" s="1"/>
  <c r="J4666" i="3"/>
  <c r="H4667" i="3"/>
  <c r="P4665" i="3"/>
  <c r="P4664" i="3"/>
  <c r="M5693" i="3" l="1"/>
  <c r="I5693" i="3"/>
  <c r="N5693" i="3"/>
  <c r="A5694" i="3"/>
  <c r="G5693" i="3"/>
  <c r="B4669" i="3"/>
  <c r="C4669" i="3"/>
  <c r="F4669" i="3"/>
  <c r="D4669" i="3"/>
  <c r="E4669" i="3"/>
  <c r="J4667" i="3"/>
  <c r="H4668" i="3"/>
  <c r="P4666" i="3"/>
  <c r="J4668" i="3"/>
  <c r="L4666" i="3"/>
  <c r="O4666" i="3" s="1"/>
  <c r="K4667" i="3" s="1"/>
  <c r="M5694" i="3" l="1"/>
  <c r="I5694" i="3"/>
  <c r="N5694" i="3"/>
  <c r="A5695" i="3"/>
  <c r="G5694" i="3"/>
  <c r="E4670" i="3"/>
  <c r="C4670" i="3"/>
  <c r="B4670" i="3"/>
  <c r="F4670" i="3"/>
  <c r="D4670" i="3"/>
  <c r="P4667" i="3"/>
  <c r="L4667" i="3"/>
  <c r="O4667" i="3" s="1"/>
  <c r="K4668" i="3" s="1"/>
  <c r="H4669" i="3"/>
  <c r="M5695" i="3" l="1"/>
  <c r="I5695" i="3"/>
  <c r="N5695" i="3"/>
  <c r="A5696" i="3"/>
  <c r="G5695" i="3"/>
  <c r="J4669" i="3"/>
  <c r="H4670" i="3"/>
  <c r="L4668" i="3"/>
  <c r="O4668" i="3" s="1"/>
  <c r="K4669" i="3" s="1"/>
  <c r="J4670" i="3"/>
  <c r="M5696" i="3" l="1"/>
  <c r="I5696" i="3"/>
  <c r="N5696" i="3"/>
  <c r="A5697" i="3"/>
  <c r="G5696" i="3"/>
  <c r="L4669" i="3"/>
  <c r="O4669" i="3" s="1"/>
  <c r="K4670" i="3" s="1"/>
  <c r="E4671" i="3"/>
  <c r="F4671" i="3"/>
  <c r="C4671" i="3"/>
  <c r="D4671" i="3"/>
  <c r="B4671" i="3"/>
  <c r="H4671" i="3" s="1"/>
  <c r="P4669" i="3"/>
  <c r="P4668" i="3"/>
  <c r="M5697" i="3" l="1"/>
  <c r="I5697" i="3"/>
  <c r="N5697" i="3"/>
  <c r="A5698" i="3"/>
  <c r="G5697" i="3"/>
  <c r="J4671" i="3"/>
  <c r="L4670" i="3"/>
  <c r="O4670" i="3" s="1"/>
  <c r="K4671" i="3" s="1"/>
  <c r="M5698" i="3" l="1"/>
  <c r="I5698" i="3"/>
  <c r="N5698" i="3"/>
  <c r="A5699" i="3"/>
  <c r="G5698" i="3"/>
  <c r="L4671" i="3"/>
  <c r="O4671" i="3" s="1"/>
  <c r="E4672" i="3"/>
  <c r="F4672" i="3"/>
  <c r="C4672" i="3"/>
  <c r="D4672" i="3"/>
  <c r="B4672" i="3"/>
  <c r="K4672" i="3" s="1"/>
  <c r="P4670" i="3"/>
  <c r="M5699" i="3" l="1"/>
  <c r="I5699" i="3"/>
  <c r="N5699" i="3"/>
  <c r="A5700" i="3"/>
  <c r="G5699" i="3"/>
  <c r="H4672" i="3"/>
  <c r="J4672" i="3" s="1"/>
  <c r="M5700" i="3" l="1"/>
  <c r="I5700" i="3"/>
  <c r="N5700" i="3"/>
  <c r="A5701" i="3"/>
  <c r="G5700" i="3"/>
  <c r="P4671" i="3"/>
  <c r="C4673" i="3"/>
  <c r="F4673" i="3"/>
  <c r="E4673" i="3"/>
  <c r="B4673" i="3"/>
  <c r="H4673" i="3" s="1"/>
  <c r="J4673" i="3" s="1"/>
  <c r="D4673" i="3"/>
  <c r="L4672" i="3"/>
  <c r="O4672" i="3" s="1"/>
  <c r="M5701" i="3" l="1"/>
  <c r="I5701" i="3"/>
  <c r="N5701" i="3"/>
  <c r="A5702" i="3"/>
  <c r="G5701" i="3"/>
  <c r="P4672" i="3"/>
  <c r="K4673" i="3"/>
  <c r="M5702" i="3" l="1"/>
  <c r="I5702" i="3"/>
  <c r="N5702" i="3"/>
  <c r="A5703" i="3"/>
  <c r="G5702" i="3"/>
  <c r="D4674" i="3"/>
  <c r="B4674" i="3"/>
  <c r="F4674" i="3"/>
  <c r="E4674" i="3"/>
  <c r="C4674" i="3"/>
  <c r="H4674" i="3"/>
  <c r="L4673" i="3"/>
  <c r="O4673" i="3" s="1"/>
  <c r="K4674" i="3" s="1"/>
  <c r="M5703" i="3" l="1"/>
  <c r="I5703" i="3"/>
  <c r="N5703" i="3"/>
  <c r="A5704" i="3"/>
  <c r="G5703" i="3"/>
  <c r="B4675" i="3"/>
  <c r="D4675" i="3"/>
  <c r="C4675" i="3"/>
  <c r="F4675" i="3"/>
  <c r="E4675" i="3"/>
  <c r="J4674" i="3"/>
  <c r="M5704" i="3" l="1"/>
  <c r="I5704" i="3"/>
  <c r="N5704" i="3"/>
  <c r="A5705" i="3"/>
  <c r="G5704" i="3"/>
  <c r="B4676" i="3"/>
  <c r="F4676" i="3"/>
  <c r="D4676" i="3"/>
  <c r="C4676" i="3"/>
  <c r="E4676" i="3"/>
  <c r="P4673" i="3"/>
  <c r="L4674" i="3"/>
  <c r="O4674" i="3" s="1"/>
  <c r="K4675" i="3" s="1"/>
  <c r="H4675" i="3"/>
  <c r="M5705" i="3" l="1"/>
  <c r="I5705" i="3"/>
  <c r="N5705" i="3"/>
  <c r="A5706" i="3"/>
  <c r="G5705" i="3"/>
  <c r="J4675" i="3"/>
  <c r="L4675" i="3"/>
  <c r="O4675" i="3" s="1"/>
  <c r="K4676" i="3" s="1"/>
  <c r="H4676" i="3"/>
  <c r="B4677" i="3"/>
  <c r="C4677" i="3"/>
  <c r="E4677" i="3"/>
  <c r="D4677" i="3"/>
  <c r="F4677" i="3"/>
  <c r="J4676" i="3"/>
  <c r="M5706" i="3" l="1"/>
  <c r="I5706" i="3"/>
  <c r="N5706" i="3"/>
  <c r="A5707" i="3"/>
  <c r="G5706" i="3"/>
  <c r="D4678" i="3"/>
  <c r="E4678" i="3"/>
  <c r="C4678" i="3"/>
  <c r="B4678" i="3"/>
  <c r="F4678" i="3"/>
  <c r="H4677" i="3"/>
  <c r="P4675" i="3"/>
  <c r="P4674" i="3"/>
  <c r="L4676" i="3"/>
  <c r="O4676" i="3" s="1"/>
  <c r="K4677" i="3" s="1"/>
  <c r="M5707" i="3" l="1"/>
  <c r="I5707" i="3"/>
  <c r="N5707" i="3"/>
  <c r="A5708" i="3"/>
  <c r="G5707" i="3"/>
  <c r="J4677" i="3"/>
  <c r="L4677" i="3"/>
  <c r="O4677" i="3" s="1"/>
  <c r="K4678" i="3" s="1"/>
  <c r="H4678" i="3"/>
  <c r="M5708" i="3" l="1"/>
  <c r="I5708" i="3"/>
  <c r="N5708" i="3"/>
  <c r="A5709" i="3"/>
  <c r="G5708" i="3"/>
  <c r="J4678" i="3"/>
  <c r="L4678" i="3"/>
  <c r="O4678" i="3" s="1"/>
  <c r="D4679" i="3"/>
  <c r="C4679" i="3"/>
  <c r="F4679" i="3"/>
  <c r="E4679" i="3"/>
  <c r="B4679" i="3"/>
  <c r="P4677" i="3"/>
  <c r="P4676" i="3"/>
  <c r="M5709" i="3" l="1"/>
  <c r="I5709" i="3"/>
  <c r="N5709" i="3"/>
  <c r="A5710" i="3"/>
  <c r="G5709" i="3"/>
  <c r="C4680" i="3"/>
  <c r="F4680" i="3"/>
  <c r="E4680" i="3"/>
  <c r="D4680" i="3"/>
  <c r="B4680" i="3"/>
  <c r="H4679" i="3"/>
  <c r="K4679" i="3"/>
  <c r="M5710" i="3" l="1"/>
  <c r="I5710" i="3"/>
  <c r="N5710" i="3"/>
  <c r="A5711" i="3"/>
  <c r="G5710" i="3"/>
  <c r="J4679" i="3"/>
  <c r="H4680" i="3"/>
  <c r="J4680" i="3"/>
  <c r="M5711" i="3" l="1"/>
  <c r="I5711" i="3"/>
  <c r="N5711" i="3"/>
  <c r="A5712" i="3"/>
  <c r="G5711" i="3"/>
  <c r="C4681" i="3"/>
  <c r="B4681" i="3"/>
  <c r="D4681" i="3"/>
  <c r="F4681" i="3"/>
  <c r="E4681" i="3"/>
  <c r="L4679" i="3"/>
  <c r="O4679" i="3" s="1"/>
  <c r="K4680" i="3" s="1"/>
  <c r="P4679" i="3"/>
  <c r="P4678" i="3"/>
  <c r="M5712" i="3" l="1"/>
  <c r="I5712" i="3"/>
  <c r="N5712" i="3"/>
  <c r="A5713" i="3"/>
  <c r="G5712" i="3"/>
  <c r="B4682" i="3"/>
  <c r="C4682" i="3"/>
  <c r="D4682" i="3"/>
  <c r="F4682" i="3"/>
  <c r="E4682" i="3"/>
  <c r="O4680" i="3"/>
  <c r="K4681" i="3" s="1"/>
  <c r="L4680" i="3"/>
  <c r="H4681" i="3"/>
  <c r="M5713" i="3" l="1"/>
  <c r="I5713" i="3"/>
  <c r="N5713" i="3"/>
  <c r="A5714" i="3"/>
  <c r="G5713" i="3"/>
  <c r="D4683" i="3"/>
  <c r="F4683" i="3"/>
  <c r="C4683" i="3"/>
  <c r="B4683" i="3"/>
  <c r="E4683" i="3"/>
  <c r="J4681" i="3"/>
  <c r="L4681" i="3"/>
  <c r="O4681" i="3" s="1"/>
  <c r="K4682" i="3" s="1"/>
  <c r="H4682" i="3"/>
  <c r="M5714" i="3" l="1"/>
  <c r="I5714" i="3"/>
  <c r="N5714" i="3"/>
  <c r="A5715" i="3"/>
  <c r="G5714" i="3"/>
  <c r="J4682" i="3"/>
  <c r="D4684" i="3"/>
  <c r="E4684" i="3"/>
  <c r="C4684" i="3"/>
  <c r="B4684" i="3"/>
  <c r="F4684" i="3"/>
  <c r="P4681" i="3"/>
  <c r="P4680" i="3"/>
  <c r="H4683" i="3"/>
  <c r="M5715" i="3" l="1"/>
  <c r="I5715" i="3"/>
  <c r="N5715" i="3"/>
  <c r="A5716" i="3"/>
  <c r="G5715" i="3"/>
  <c r="J4683" i="3"/>
  <c r="H4684" i="3"/>
  <c r="L4682" i="3"/>
  <c r="O4682" i="3" s="1"/>
  <c r="K4683" i="3" s="1"/>
  <c r="P4682" i="3"/>
  <c r="M5716" i="3" l="1"/>
  <c r="I5716" i="3"/>
  <c r="N5716" i="3"/>
  <c r="A5717" i="3"/>
  <c r="G5716" i="3"/>
  <c r="J4684" i="3"/>
  <c r="L4683" i="3"/>
  <c r="O4683" i="3" s="1"/>
  <c r="K4684" i="3" s="1"/>
  <c r="E4685" i="3"/>
  <c r="F4685" i="3"/>
  <c r="B4685" i="3"/>
  <c r="C4685" i="3"/>
  <c r="H4685" i="3"/>
  <c r="J4685" i="3" s="1"/>
  <c r="D4685" i="3"/>
  <c r="P4683" i="3"/>
  <c r="M5717" i="3" l="1"/>
  <c r="I5717" i="3"/>
  <c r="N5717" i="3"/>
  <c r="A5718" i="3"/>
  <c r="G5717" i="3"/>
  <c r="B4686" i="3"/>
  <c r="H4686" i="3"/>
  <c r="E4686" i="3"/>
  <c r="J4686" i="3" s="1"/>
  <c r="F4686" i="3"/>
  <c r="D4686" i="3"/>
  <c r="C4686" i="3"/>
  <c r="P4684" i="3"/>
  <c r="L4684" i="3"/>
  <c r="O4684" i="3" s="1"/>
  <c r="K4685" i="3" s="1"/>
  <c r="M5718" i="3" l="1"/>
  <c r="I5718" i="3"/>
  <c r="N5718" i="3"/>
  <c r="A5719" i="3"/>
  <c r="G5718" i="3"/>
  <c r="P4685" i="3"/>
  <c r="D4687" i="3"/>
  <c r="B4687" i="3"/>
  <c r="F4687" i="3"/>
  <c r="E4687" i="3"/>
  <c r="C4687" i="3"/>
  <c r="L4685" i="3"/>
  <c r="O4685" i="3" s="1"/>
  <c r="K4686" i="3" s="1"/>
  <c r="M5719" i="3" l="1"/>
  <c r="I5719" i="3"/>
  <c r="N5719" i="3"/>
  <c r="A5720" i="3"/>
  <c r="G5719" i="3"/>
  <c r="L4686" i="3"/>
  <c r="O4686" i="3" s="1"/>
  <c r="K4687" i="3" s="1"/>
  <c r="H4687" i="3"/>
  <c r="M5720" i="3" l="1"/>
  <c r="I5720" i="3"/>
  <c r="N5720" i="3"/>
  <c r="A5721" i="3"/>
  <c r="G5720" i="3"/>
  <c r="J4687" i="3"/>
  <c r="L4687" i="3"/>
  <c r="O4687" i="3" s="1"/>
  <c r="K4688" i="3" s="1"/>
  <c r="E4688" i="3"/>
  <c r="B4688" i="3"/>
  <c r="C4688" i="3"/>
  <c r="H4688" i="3"/>
  <c r="F4688" i="3"/>
  <c r="D4688" i="3"/>
  <c r="M5721" i="3" l="1"/>
  <c r="I5721" i="3"/>
  <c r="N5721" i="3"/>
  <c r="A5722" i="3"/>
  <c r="G5721" i="3"/>
  <c r="E4689" i="3"/>
  <c r="B4689" i="3"/>
  <c r="H4689" i="3" s="1"/>
  <c r="J4689" i="3" s="1"/>
  <c r="F4689" i="3"/>
  <c r="C4689" i="3"/>
  <c r="D4689" i="3"/>
  <c r="J4688" i="3"/>
  <c r="P4686" i="3"/>
  <c r="M5722" i="3" l="1"/>
  <c r="I5722" i="3"/>
  <c r="N5722" i="3"/>
  <c r="A5723" i="3"/>
  <c r="G5722" i="3"/>
  <c r="P4688" i="3"/>
  <c r="L4688" i="3"/>
  <c r="O4688" i="3" s="1"/>
  <c r="K4689" i="3" s="1"/>
  <c r="P4687" i="3"/>
  <c r="M5723" i="3" l="1"/>
  <c r="I5723" i="3"/>
  <c r="N5723" i="3"/>
  <c r="A5724" i="3"/>
  <c r="G5723" i="3"/>
  <c r="L4689" i="3"/>
  <c r="O4689" i="3" s="1"/>
  <c r="F4690" i="3"/>
  <c r="C4690" i="3"/>
  <c r="D4690" i="3"/>
  <c r="B4690" i="3"/>
  <c r="H4690" i="3" s="1"/>
  <c r="J4690" i="3" s="1"/>
  <c r="E4690" i="3"/>
  <c r="M5724" i="3" l="1"/>
  <c r="I5724" i="3"/>
  <c r="N5724" i="3"/>
  <c r="A5725" i="3"/>
  <c r="G5724" i="3"/>
  <c r="P4689" i="3"/>
  <c r="K4690" i="3"/>
  <c r="M5725" i="3" l="1"/>
  <c r="I5725" i="3"/>
  <c r="N5725" i="3"/>
  <c r="A5726" i="3"/>
  <c r="G5725" i="3"/>
  <c r="B4691" i="3"/>
  <c r="E4691" i="3"/>
  <c r="F4691" i="3"/>
  <c r="C4691" i="3"/>
  <c r="D4691" i="3"/>
  <c r="L4690" i="3"/>
  <c r="O4690" i="3" s="1"/>
  <c r="K4691" i="3" s="1"/>
  <c r="M5726" i="3" l="1"/>
  <c r="I5726" i="3"/>
  <c r="N5726" i="3"/>
  <c r="A5727" i="3"/>
  <c r="G5726" i="3"/>
  <c r="E4692" i="3"/>
  <c r="D4692" i="3"/>
  <c r="F4692" i="3"/>
  <c r="C4692" i="3"/>
  <c r="B4692" i="3"/>
  <c r="H4691" i="3"/>
  <c r="M5727" i="3" l="1"/>
  <c r="I5727" i="3"/>
  <c r="N5727" i="3"/>
  <c r="A5728" i="3"/>
  <c r="G5727" i="3"/>
  <c r="J4691" i="3"/>
  <c r="L4691" i="3"/>
  <c r="O4691" i="3" s="1"/>
  <c r="K4692" i="3" s="1"/>
  <c r="H4692" i="3"/>
  <c r="M5728" i="3" l="1"/>
  <c r="I5728" i="3"/>
  <c r="N5728" i="3"/>
  <c r="A5729" i="3"/>
  <c r="G5728" i="3"/>
  <c r="J4692" i="3"/>
  <c r="L4692" i="3"/>
  <c r="O4692" i="3" s="1"/>
  <c r="K4693" i="3" s="1"/>
  <c r="E4693" i="3"/>
  <c r="D4693" i="3"/>
  <c r="C4693" i="3"/>
  <c r="F4693" i="3"/>
  <c r="B4693" i="3"/>
  <c r="P4690" i="3"/>
  <c r="P4691" i="3"/>
  <c r="M5729" i="3" l="1"/>
  <c r="I5729" i="3"/>
  <c r="N5729" i="3"/>
  <c r="A5730" i="3"/>
  <c r="G5729" i="3"/>
  <c r="B4694" i="3"/>
  <c r="E4694" i="3"/>
  <c r="C4694" i="3"/>
  <c r="D4694" i="3"/>
  <c r="F4694" i="3"/>
  <c r="H4693" i="3"/>
  <c r="M5730" i="3" l="1"/>
  <c r="I5730" i="3"/>
  <c r="N5730" i="3"/>
  <c r="A5731" i="3"/>
  <c r="G5730" i="3"/>
  <c r="J4693" i="3"/>
  <c r="L4693" i="3"/>
  <c r="O4693" i="3" s="1"/>
  <c r="F4695" i="3"/>
  <c r="D4695" i="3"/>
  <c r="B4695" i="3"/>
  <c r="E4695" i="3"/>
  <c r="C4695" i="3"/>
  <c r="H4694" i="3"/>
  <c r="K4694" i="3"/>
  <c r="M5731" i="3" l="1"/>
  <c r="I5731" i="3"/>
  <c r="N5731" i="3"/>
  <c r="A5732" i="3"/>
  <c r="G5731" i="3"/>
  <c r="J4694" i="3"/>
  <c r="L4694" i="3"/>
  <c r="O4694" i="3" s="1"/>
  <c r="K4695" i="3" s="1"/>
  <c r="H4695" i="3"/>
  <c r="P4693" i="3"/>
  <c r="P4692" i="3"/>
  <c r="M5732" i="3" l="1"/>
  <c r="I5732" i="3"/>
  <c r="N5732" i="3"/>
  <c r="A5733" i="3"/>
  <c r="G5732" i="3"/>
  <c r="J4695" i="3"/>
  <c r="L4695" i="3"/>
  <c r="O4695" i="3" s="1"/>
  <c r="D4696" i="3"/>
  <c r="C4696" i="3"/>
  <c r="E4696" i="3"/>
  <c r="B4696" i="3"/>
  <c r="F4696" i="3"/>
  <c r="M5733" i="3" l="1"/>
  <c r="I5733" i="3"/>
  <c r="N5733" i="3"/>
  <c r="A5734" i="3"/>
  <c r="G5733" i="3"/>
  <c r="K4696" i="3"/>
  <c r="H4696" i="3"/>
  <c r="J4696" i="3" s="1"/>
  <c r="P4694" i="3"/>
  <c r="M5734" i="3" l="1"/>
  <c r="I5734" i="3"/>
  <c r="N5734" i="3"/>
  <c r="A5735" i="3"/>
  <c r="G5734" i="3"/>
  <c r="P4695" i="3"/>
  <c r="B4697" i="3"/>
  <c r="F4697" i="3"/>
  <c r="E4697" i="3"/>
  <c r="D4697" i="3"/>
  <c r="C4697" i="3"/>
  <c r="H4697" i="3"/>
  <c r="M5735" i="3" l="1"/>
  <c r="I5735" i="3"/>
  <c r="N5735" i="3"/>
  <c r="A5736" i="3"/>
  <c r="G5735" i="3"/>
  <c r="C4698" i="3"/>
  <c r="E4698" i="3"/>
  <c r="D4698" i="3"/>
  <c r="B4698" i="3"/>
  <c r="F4698" i="3"/>
  <c r="J4697" i="3"/>
  <c r="L4696" i="3"/>
  <c r="O4696" i="3" s="1"/>
  <c r="K4697" i="3" s="1"/>
  <c r="M5736" i="3" l="1"/>
  <c r="I5736" i="3"/>
  <c r="N5736" i="3"/>
  <c r="A5737" i="3"/>
  <c r="G5736" i="3"/>
  <c r="E4699" i="3"/>
  <c r="C4699" i="3"/>
  <c r="D4699" i="3"/>
  <c r="B4699" i="3"/>
  <c r="F4699" i="3"/>
  <c r="H4698" i="3"/>
  <c r="L4697" i="3"/>
  <c r="O4697" i="3" s="1"/>
  <c r="K4698" i="3" s="1"/>
  <c r="J4698" i="3"/>
  <c r="P4696" i="3"/>
  <c r="M5737" i="3" l="1"/>
  <c r="I5737" i="3"/>
  <c r="N5737" i="3"/>
  <c r="A5738" i="3"/>
  <c r="G5737" i="3"/>
  <c r="E4700" i="3"/>
  <c r="D4700" i="3"/>
  <c r="F4700" i="3"/>
  <c r="C4700" i="3"/>
  <c r="B4700" i="3"/>
  <c r="H4700" i="3" s="1"/>
  <c r="H4699" i="3"/>
  <c r="P4697" i="3"/>
  <c r="M5738" i="3" l="1"/>
  <c r="I5738" i="3"/>
  <c r="N5738" i="3"/>
  <c r="A5739" i="3"/>
  <c r="G5738" i="3"/>
  <c r="J4700" i="3"/>
  <c r="J4699" i="3"/>
  <c r="L4698" i="3"/>
  <c r="O4698" i="3" s="1"/>
  <c r="K4699" i="3" s="1"/>
  <c r="M5739" i="3" l="1"/>
  <c r="I5739" i="3"/>
  <c r="N5739" i="3"/>
  <c r="A5740" i="3"/>
  <c r="G5739" i="3"/>
  <c r="L4699" i="3"/>
  <c r="B4701" i="3"/>
  <c r="E4701" i="3"/>
  <c r="C4701" i="3"/>
  <c r="F4701" i="3"/>
  <c r="D4701" i="3"/>
  <c r="P4699" i="3"/>
  <c r="P4698" i="3"/>
  <c r="O4699" i="3"/>
  <c r="K4700" i="3" s="1"/>
  <c r="M5740" i="3" l="1"/>
  <c r="I5740" i="3"/>
  <c r="N5740" i="3"/>
  <c r="A5741" i="3"/>
  <c r="G5740" i="3"/>
  <c r="D4702" i="3"/>
  <c r="E4702" i="3"/>
  <c r="F4702" i="3"/>
  <c r="B4702" i="3"/>
  <c r="C4702" i="3"/>
  <c r="L4700" i="3"/>
  <c r="O4700" i="3" s="1"/>
  <c r="K4701" i="3" s="1"/>
  <c r="H4701" i="3"/>
  <c r="M5741" i="3" l="1"/>
  <c r="I5741" i="3"/>
  <c r="N5741" i="3"/>
  <c r="A5742" i="3"/>
  <c r="G5741" i="3"/>
  <c r="J4701" i="3"/>
  <c r="L4701" i="3"/>
  <c r="O4701" i="3" s="1"/>
  <c r="K4702" i="3" s="1"/>
  <c r="H4702" i="3"/>
  <c r="M5742" i="3" l="1"/>
  <c r="I5742" i="3"/>
  <c r="N5742" i="3"/>
  <c r="A5743" i="3"/>
  <c r="G5742" i="3"/>
  <c r="J4702" i="3"/>
  <c r="E4703" i="3"/>
  <c r="F4703" i="3"/>
  <c r="D4703" i="3"/>
  <c r="B4703" i="3"/>
  <c r="C4703" i="3"/>
  <c r="P4701" i="3"/>
  <c r="P4700" i="3"/>
  <c r="M5743" i="3" l="1"/>
  <c r="I5743" i="3"/>
  <c r="N5743" i="3"/>
  <c r="A5744" i="3"/>
  <c r="G5743" i="3"/>
  <c r="C4704" i="3"/>
  <c r="F4704" i="3"/>
  <c r="E4704" i="3"/>
  <c r="D4704" i="3"/>
  <c r="B4704" i="3"/>
  <c r="L4702" i="3"/>
  <c r="O4702" i="3" s="1"/>
  <c r="K4703" i="3" s="1"/>
  <c r="H4703" i="3"/>
  <c r="M5744" i="3" l="1"/>
  <c r="I5744" i="3"/>
  <c r="N5744" i="3"/>
  <c r="A5745" i="3"/>
  <c r="G5744" i="3"/>
  <c r="J4703" i="3"/>
  <c r="L4703" i="3"/>
  <c r="O4703" i="3" s="1"/>
  <c r="K4704" i="3" s="1"/>
  <c r="H4704" i="3"/>
  <c r="M5745" i="3" l="1"/>
  <c r="I5745" i="3"/>
  <c r="N5745" i="3"/>
  <c r="G5745" i="3"/>
  <c r="A5746" i="3"/>
  <c r="J4704" i="3"/>
  <c r="P4702" i="3"/>
  <c r="C4705" i="3"/>
  <c r="E4705" i="3"/>
  <c r="H4705" i="3"/>
  <c r="B4705" i="3"/>
  <c r="F4705" i="3"/>
  <c r="D4705" i="3"/>
  <c r="M5746" i="3" l="1"/>
  <c r="I5746" i="3"/>
  <c r="N5746" i="3"/>
  <c r="A5747" i="3"/>
  <c r="G5746" i="3"/>
  <c r="C4706" i="3"/>
  <c r="B4706" i="3"/>
  <c r="D4706" i="3"/>
  <c r="E4706" i="3"/>
  <c r="F4706" i="3"/>
  <c r="H4706" i="3"/>
  <c r="L4704" i="3"/>
  <c r="O4704" i="3" s="1"/>
  <c r="K4705" i="3" s="1"/>
  <c r="P4703" i="3"/>
  <c r="M5747" i="3" l="1"/>
  <c r="I5747" i="3"/>
  <c r="N5747" i="3"/>
  <c r="A5748" i="3"/>
  <c r="G5747" i="3"/>
  <c r="E4707" i="3"/>
  <c r="C4707" i="3"/>
  <c r="D4707" i="3"/>
  <c r="B4707" i="3"/>
  <c r="F4707" i="3"/>
  <c r="L4705" i="3"/>
  <c r="O4705" i="3" s="1"/>
  <c r="K4706" i="3" s="1"/>
  <c r="J4705" i="3"/>
  <c r="M5748" i="3" l="1"/>
  <c r="I5748" i="3"/>
  <c r="N5748" i="3"/>
  <c r="A5749" i="3"/>
  <c r="G5748" i="3"/>
  <c r="B4708" i="3"/>
  <c r="F4708" i="3"/>
  <c r="D4708" i="3"/>
  <c r="C4708" i="3"/>
  <c r="E4708" i="3"/>
  <c r="P4704" i="3"/>
  <c r="H4707" i="3"/>
  <c r="J4706" i="3"/>
  <c r="L4706" i="3"/>
  <c r="O4706" i="3" s="1"/>
  <c r="K4707" i="3" s="1"/>
  <c r="M5749" i="3" l="1"/>
  <c r="I5749" i="3"/>
  <c r="N5749" i="3"/>
  <c r="A5750" i="3"/>
  <c r="G5749" i="3"/>
  <c r="J4707" i="3"/>
  <c r="H4708" i="3"/>
  <c r="P4706" i="3"/>
  <c r="P4705" i="3"/>
  <c r="M5750" i="3" l="1"/>
  <c r="I5750" i="3"/>
  <c r="N5750" i="3"/>
  <c r="A5751" i="3"/>
  <c r="G5750" i="3"/>
  <c r="J4708" i="3"/>
  <c r="B4709" i="3"/>
  <c r="H4709" i="3" s="1"/>
  <c r="C4709" i="3"/>
  <c r="F4709" i="3"/>
  <c r="E4709" i="3"/>
  <c r="D4709" i="3"/>
  <c r="L4707" i="3"/>
  <c r="O4707" i="3" s="1"/>
  <c r="K4708" i="3" s="1"/>
  <c r="P4707" i="3"/>
  <c r="M5751" i="3" l="1"/>
  <c r="I5751" i="3"/>
  <c r="N5751" i="3"/>
  <c r="G5751" i="3"/>
  <c r="A5752" i="3"/>
  <c r="L4708" i="3"/>
  <c r="O4708" i="3" s="1"/>
  <c r="K4709" i="3" s="1"/>
  <c r="D4710" i="3"/>
  <c r="C4710" i="3"/>
  <c r="E4710" i="3"/>
  <c r="B4710" i="3"/>
  <c r="F4710" i="3"/>
  <c r="J4709" i="3"/>
  <c r="M5752" i="3" l="1"/>
  <c r="I5752" i="3"/>
  <c r="N5752" i="3"/>
  <c r="G5752" i="3"/>
  <c r="A5753" i="3"/>
  <c r="E4711" i="3"/>
  <c r="F4711" i="3"/>
  <c r="C4711" i="3"/>
  <c r="B4711" i="3"/>
  <c r="D4711" i="3"/>
  <c r="J4710" i="3"/>
  <c r="P4709" i="3" s="1"/>
  <c r="P4708" i="3"/>
  <c r="H4710" i="3"/>
  <c r="M5753" i="3" l="1"/>
  <c r="I5753" i="3"/>
  <c r="N5753" i="3"/>
  <c r="G5753" i="3"/>
  <c r="A5754" i="3"/>
  <c r="D4712" i="3"/>
  <c r="B4712" i="3"/>
  <c r="E4712" i="3"/>
  <c r="F4712" i="3"/>
  <c r="C4712" i="3"/>
  <c r="H4711" i="3"/>
  <c r="L4709" i="3"/>
  <c r="O4709" i="3" s="1"/>
  <c r="K4710" i="3" s="1"/>
  <c r="L4710" i="3"/>
  <c r="M5754" i="3" l="1"/>
  <c r="I5754" i="3"/>
  <c r="N5754" i="3"/>
  <c r="A5755" i="3"/>
  <c r="G5754" i="3"/>
  <c r="J4711" i="3"/>
  <c r="H4712" i="3"/>
  <c r="B4713" i="3"/>
  <c r="E4713" i="3"/>
  <c r="F4713" i="3"/>
  <c r="D4713" i="3"/>
  <c r="C4713" i="3"/>
  <c r="O4710" i="3"/>
  <c r="K4711" i="3" s="1"/>
  <c r="M5755" i="3" l="1"/>
  <c r="I5755" i="3"/>
  <c r="N5755" i="3"/>
  <c r="A5756" i="3"/>
  <c r="G5755" i="3"/>
  <c r="E4714" i="3"/>
  <c r="B4714" i="3"/>
  <c r="C4714" i="3"/>
  <c r="D4714" i="3"/>
  <c r="F4714" i="3"/>
  <c r="J4712" i="3"/>
  <c r="H4713" i="3"/>
  <c r="P4711" i="3"/>
  <c r="P4710" i="3"/>
  <c r="L4711" i="3"/>
  <c r="O4711" i="3" s="1"/>
  <c r="K4712" i="3" s="1"/>
  <c r="M5756" i="3" l="1"/>
  <c r="I5756" i="3"/>
  <c r="N5756" i="3"/>
  <c r="G5756" i="3"/>
  <c r="A5757" i="3"/>
  <c r="J4713" i="3"/>
  <c r="H4714" i="3"/>
  <c r="P4712" i="3"/>
  <c r="L4712" i="3"/>
  <c r="O4712" i="3" s="1"/>
  <c r="K4713" i="3" s="1"/>
  <c r="M5757" i="3" l="1"/>
  <c r="I5757" i="3"/>
  <c r="N5757" i="3"/>
  <c r="A5758" i="3"/>
  <c r="G5757" i="3"/>
  <c r="J4714" i="3"/>
  <c r="H4715" i="3"/>
  <c r="B4715" i="3"/>
  <c r="F4715" i="3"/>
  <c r="C4715" i="3"/>
  <c r="E4715" i="3"/>
  <c r="D4715" i="3"/>
  <c r="L4713" i="3"/>
  <c r="O4713" i="3" s="1"/>
  <c r="K4714" i="3" s="1"/>
  <c r="P4713" i="3"/>
  <c r="M5758" i="3" l="1"/>
  <c r="I5758" i="3"/>
  <c r="N5758" i="3"/>
  <c r="A5759" i="3"/>
  <c r="G5758" i="3"/>
  <c r="E4716" i="3"/>
  <c r="D4716" i="3"/>
  <c r="C4716" i="3"/>
  <c r="B4716" i="3"/>
  <c r="F4716" i="3"/>
  <c r="L4714" i="3"/>
  <c r="O4714" i="3" s="1"/>
  <c r="K4715" i="3" s="1"/>
  <c r="J4715" i="3"/>
  <c r="P4714" i="3" s="1"/>
  <c r="M5759" i="3" l="1"/>
  <c r="I5759" i="3"/>
  <c r="N5759" i="3"/>
  <c r="G5759" i="3"/>
  <c r="A5760" i="3"/>
  <c r="E4717" i="3"/>
  <c r="B4717" i="3"/>
  <c r="C4717" i="3"/>
  <c r="D4717" i="3"/>
  <c r="F4717" i="3"/>
  <c r="J4716" i="3"/>
  <c r="P4715" i="3" s="1"/>
  <c r="H4716" i="3"/>
  <c r="L4715" i="3"/>
  <c r="O4715" i="3" s="1"/>
  <c r="K4716" i="3" s="1"/>
  <c r="M5760" i="3" l="1"/>
  <c r="I5760" i="3"/>
  <c r="N5760" i="3"/>
  <c r="A5761" i="3"/>
  <c r="G5760" i="3"/>
  <c r="B4718" i="3"/>
  <c r="F4718" i="3"/>
  <c r="D4718" i="3"/>
  <c r="E4718" i="3"/>
  <c r="C4718" i="3"/>
  <c r="H4717" i="3"/>
  <c r="M5761" i="3" l="1"/>
  <c r="I5761" i="3"/>
  <c r="N5761" i="3"/>
  <c r="G5761" i="3"/>
  <c r="A5762" i="3"/>
  <c r="J4717" i="3"/>
  <c r="C4719" i="3"/>
  <c r="F4719" i="3"/>
  <c r="D4719" i="3"/>
  <c r="E4719" i="3"/>
  <c r="B4719" i="3"/>
  <c r="H4718" i="3"/>
  <c r="L4716" i="3"/>
  <c r="O4716" i="3" s="1"/>
  <c r="K4717" i="3" s="1"/>
  <c r="M5762" i="3" l="1"/>
  <c r="I5762" i="3"/>
  <c r="N5762" i="3"/>
  <c r="A5763" i="3"/>
  <c r="G5762" i="3"/>
  <c r="J4718" i="3"/>
  <c r="H4719" i="3"/>
  <c r="J4719" i="3"/>
  <c r="L4717" i="3"/>
  <c r="O4717" i="3" s="1"/>
  <c r="K4718" i="3" s="1"/>
  <c r="P4717" i="3"/>
  <c r="P4716" i="3"/>
  <c r="C4720" i="3"/>
  <c r="F4720" i="3"/>
  <c r="D4720" i="3"/>
  <c r="E4720" i="3"/>
  <c r="H4720" i="3"/>
  <c r="B4720" i="3"/>
  <c r="M5763" i="3" l="1"/>
  <c r="I5763" i="3"/>
  <c r="N5763" i="3"/>
  <c r="A5764" i="3"/>
  <c r="G5763" i="3"/>
  <c r="C4721" i="3"/>
  <c r="B4721" i="3"/>
  <c r="F4721" i="3"/>
  <c r="E4721" i="3"/>
  <c r="D4721" i="3"/>
  <c r="L4718" i="3"/>
  <c r="O4718" i="3" s="1"/>
  <c r="K4719" i="3" s="1"/>
  <c r="J4720" i="3"/>
  <c r="P4719" i="3"/>
  <c r="P4718" i="3"/>
  <c r="M5764" i="3" l="1"/>
  <c r="I5764" i="3"/>
  <c r="N5764" i="3"/>
  <c r="A5765" i="3"/>
  <c r="G5764" i="3"/>
  <c r="L4719" i="3"/>
  <c r="O4719" i="3" s="1"/>
  <c r="K4720" i="3" s="1"/>
  <c r="E4722" i="3"/>
  <c r="F4722" i="3"/>
  <c r="C4722" i="3"/>
  <c r="B4722" i="3"/>
  <c r="D4722" i="3"/>
  <c r="H4721" i="3"/>
  <c r="M5765" i="3" l="1"/>
  <c r="I5765" i="3"/>
  <c r="N5765" i="3"/>
  <c r="A5766" i="3"/>
  <c r="G5765" i="3"/>
  <c r="J4721" i="3"/>
  <c r="H4722" i="3"/>
  <c r="J4722" i="3" s="1"/>
  <c r="L4720" i="3"/>
  <c r="O4720" i="3" s="1"/>
  <c r="K4721" i="3" s="1"/>
  <c r="F4723" i="3"/>
  <c r="E4723" i="3"/>
  <c r="B4723" i="3"/>
  <c r="C4723" i="3"/>
  <c r="D4723" i="3"/>
  <c r="M5766" i="3" l="1"/>
  <c r="I5766" i="3"/>
  <c r="N5766" i="3"/>
  <c r="G5766" i="3"/>
  <c r="A5767" i="3"/>
  <c r="H4723" i="3"/>
  <c r="J4723" i="3"/>
  <c r="L4721" i="3"/>
  <c r="O4721" i="3" s="1"/>
  <c r="K4722" i="3" s="1"/>
  <c r="P4721" i="3"/>
  <c r="P4720" i="3"/>
  <c r="M5767" i="3" l="1"/>
  <c r="I5767" i="3"/>
  <c r="N5767" i="3"/>
  <c r="A5768" i="3"/>
  <c r="G5767" i="3"/>
  <c r="L4722" i="3"/>
  <c r="O4722" i="3" s="1"/>
  <c r="K4723" i="3" s="1"/>
  <c r="P4722" i="3"/>
  <c r="B4724" i="3"/>
  <c r="F4724" i="3"/>
  <c r="E4724" i="3"/>
  <c r="H4724" i="3"/>
  <c r="D4724" i="3"/>
  <c r="C4724" i="3"/>
  <c r="J4724" i="3"/>
  <c r="M5768" i="3" l="1"/>
  <c r="I5768" i="3"/>
  <c r="N5768" i="3"/>
  <c r="A5769" i="3"/>
  <c r="G5768" i="3"/>
  <c r="P4723" i="3"/>
  <c r="L4723" i="3"/>
  <c r="O4723" i="3" s="1"/>
  <c r="K4724" i="3" s="1"/>
  <c r="M5769" i="3" l="1"/>
  <c r="I5769" i="3"/>
  <c r="N5769" i="3"/>
  <c r="A5770" i="3"/>
  <c r="G5769" i="3"/>
  <c r="L4724" i="3"/>
  <c r="O4724" i="3" s="1"/>
  <c r="C4725" i="3"/>
  <c r="D4725" i="3"/>
  <c r="F4725" i="3"/>
  <c r="E4725" i="3"/>
  <c r="B4725" i="3"/>
  <c r="K4725" i="3" s="1"/>
  <c r="M5770" i="3" l="1"/>
  <c r="I5770" i="3"/>
  <c r="N5770" i="3"/>
  <c r="A5771" i="3"/>
  <c r="G5770" i="3"/>
  <c r="H4725" i="3"/>
  <c r="M5771" i="3" l="1"/>
  <c r="I5771" i="3"/>
  <c r="N5771" i="3"/>
  <c r="G5771" i="3"/>
  <c r="A5772" i="3"/>
  <c r="J4725" i="3"/>
  <c r="C4726" i="3"/>
  <c r="D4726" i="3"/>
  <c r="B4726" i="3"/>
  <c r="H4726" i="3"/>
  <c r="E4726" i="3"/>
  <c r="F4726" i="3"/>
  <c r="M5772" i="3" l="1"/>
  <c r="I5772" i="3"/>
  <c r="N5772" i="3"/>
  <c r="A5773" i="3"/>
  <c r="G5772" i="3"/>
  <c r="B4727" i="3"/>
  <c r="C4727" i="3"/>
  <c r="D4727" i="3"/>
  <c r="E4727" i="3"/>
  <c r="F4727" i="3"/>
  <c r="P4724" i="3"/>
  <c r="P4725" i="3"/>
  <c r="J4726" i="3"/>
  <c r="L4725" i="3"/>
  <c r="O4725" i="3" s="1"/>
  <c r="K4726" i="3" s="1"/>
  <c r="M5773" i="3" l="1"/>
  <c r="I5773" i="3"/>
  <c r="N5773" i="3"/>
  <c r="G5773" i="3"/>
  <c r="A5774" i="3"/>
  <c r="C4728" i="3"/>
  <c r="F4728" i="3"/>
  <c r="B4728" i="3"/>
  <c r="E4728" i="3"/>
  <c r="D4728" i="3"/>
  <c r="L4726" i="3"/>
  <c r="O4726" i="3" s="1"/>
  <c r="K4727" i="3" s="1"/>
  <c r="H4727" i="3"/>
  <c r="M5774" i="3" l="1"/>
  <c r="I5774" i="3"/>
  <c r="N5774" i="3"/>
  <c r="A5775" i="3"/>
  <c r="G5774" i="3"/>
  <c r="J4727" i="3"/>
  <c r="H4728" i="3"/>
  <c r="J4728" i="3" s="1"/>
  <c r="L4727" i="3"/>
  <c r="O4727" i="3" s="1"/>
  <c r="K4728" i="3" s="1"/>
  <c r="B4729" i="3"/>
  <c r="H4729" i="3"/>
  <c r="D4729" i="3"/>
  <c r="C4729" i="3"/>
  <c r="F4729" i="3"/>
  <c r="E4729" i="3"/>
  <c r="J4729" i="3" s="1"/>
  <c r="M5775" i="3" l="1"/>
  <c r="I5775" i="3"/>
  <c r="N5775" i="3"/>
  <c r="G5775" i="3"/>
  <c r="A5776" i="3"/>
  <c r="L4728" i="3"/>
  <c r="O4728" i="3" s="1"/>
  <c r="K4729" i="3" s="1"/>
  <c r="B4730" i="3"/>
  <c r="E4730" i="3"/>
  <c r="F4730" i="3"/>
  <c r="D4730" i="3"/>
  <c r="C4730" i="3"/>
  <c r="P4728" i="3"/>
  <c r="P4727" i="3"/>
  <c r="P4726" i="3"/>
  <c r="M5776" i="3" l="1"/>
  <c r="I5776" i="3"/>
  <c r="N5776" i="3"/>
  <c r="G5776" i="3"/>
  <c r="A5777" i="3"/>
  <c r="D4731" i="3"/>
  <c r="B4731" i="3"/>
  <c r="F4731" i="3"/>
  <c r="E4731" i="3"/>
  <c r="C4731" i="3"/>
  <c r="L4729" i="3"/>
  <c r="O4729" i="3" s="1"/>
  <c r="K4730" i="3" s="1"/>
  <c r="H4730" i="3"/>
  <c r="M5777" i="3" l="1"/>
  <c r="I5777" i="3"/>
  <c r="N5777" i="3"/>
  <c r="G5777" i="3"/>
  <c r="A5778" i="3"/>
  <c r="J4730" i="3"/>
  <c r="H4731" i="3"/>
  <c r="J4731" i="3"/>
  <c r="M5778" i="3" l="1"/>
  <c r="I5778" i="3"/>
  <c r="N5778" i="3"/>
  <c r="G5778" i="3"/>
  <c r="A5779" i="3"/>
  <c r="E4732" i="3"/>
  <c r="F4732" i="3"/>
  <c r="C4732" i="3"/>
  <c r="B4732" i="3"/>
  <c r="D4732" i="3"/>
  <c r="P4730" i="3"/>
  <c r="P4729" i="3"/>
  <c r="L4730" i="3"/>
  <c r="O4730" i="3" s="1"/>
  <c r="K4731" i="3" s="1"/>
  <c r="M5779" i="3" l="1"/>
  <c r="I5779" i="3"/>
  <c r="N5779" i="3"/>
  <c r="A5780" i="3"/>
  <c r="G5779" i="3"/>
  <c r="D4733" i="3"/>
  <c r="E4733" i="3"/>
  <c r="B4733" i="3"/>
  <c r="C4733" i="3"/>
  <c r="F4733" i="3"/>
  <c r="H4732" i="3"/>
  <c r="L4731" i="3"/>
  <c r="O4731" i="3" s="1"/>
  <c r="K4732" i="3" s="1"/>
  <c r="M5780" i="3" l="1"/>
  <c r="I5780" i="3"/>
  <c r="N5780" i="3"/>
  <c r="A5781" i="3"/>
  <c r="G5780" i="3"/>
  <c r="J4732" i="3"/>
  <c r="L4732" i="3"/>
  <c r="O4732" i="3" s="1"/>
  <c r="K4733" i="3" s="1"/>
  <c r="H4733" i="3"/>
  <c r="J4733" i="3" s="1"/>
  <c r="C4734" i="3"/>
  <c r="F4734" i="3"/>
  <c r="E4734" i="3"/>
  <c r="B4734" i="3"/>
  <c r="H4734" i="3" s="1"/>
  <c r="D4734" i="3"/>
  <c r="M5781" i="3" l="1"/>
  <c r="I5781" i="3"/>
  <c r="N5781" i="3"/>
  <c r="A5782" i="3"/>
  <c r="G5781" i="3"/>
  <c r="J4734" i="3"/>
  <c r="P4733" i="3"/>
  <c r="L4733" i="3"/>
  <c r="O4733" i="3" s="1"/>
  <c r="K4734" i="3" s="1"/>
  <c r="P4731" i="3"/>
  <c r="P4732" i="3"/>
  <c r="M5782" i="3" l="1"/>
  <c r="I5782" i="3"/>
  <c r="N5782" i="3"/>
  <c r="A5783" i="3"/>
  <c r="G5782" i="3"/>
  <c r="C4735" i="3"/>
  <c r="E4735" i="3"/>
  <c r="B4735" i="3"/>
  <c r="H4735" i="3" s="1"/>
  <c r="J4735" i="3" s="1"/>
  <c r="F4735" i="3"/>
  <c r="D4735" i="3"/>
  <c r="L4734" i="3"/>
  <c r="O4734" i="3" s="1"/>
  <c r="K4735" i="3" s="1"/>
  <c r="M5783" i="3" l="1"/>
  <c r="I5783" i="3"/>
  <c r="N5783" i="3"/>
  <c r="A5784" i="3"/>
  <c r="G5783" i="3"/>
  <c r="P4734" i="3"/>
  <c r="M5784" i="3" l="1"/>
  <c r="I5784" i="3"/>
  <c r="N5784" i="3"/>
  <c r="A5785" i="3"/>
  <c r="G5784" i="3"/>
  <c r="C4736" i="3"/>
  <c r="B4736" i="3"/>
  <c r="E4736" i="3"/>
  <c r="F4736" i="3"/>
  <c r="D4736" i="3"/>
  <c r="L4735" i="3"/>
  <c r="O4735" i="3" s="1"/>
  <c r="K4736" i="3" s="1"/>
  <c r="M5785" i="3" l="1"/>
  <c r="I5785" i="3"/>
  <c r="N5785" i="3"/>
  <c r="A5786" i="3"/>
  <c r="G5785" i="3"/>
  <c r="B4737" i="3"/>
  <c r="F4737" i="3"/>
  <c r="D4737" i="3"/>
  <c r="E4737" i="3"/>
  <c r="C4737" i="3"/>
  <c r="J4736" i="3"/>
  <c r="H4736" i="3"/>
  <c r="M5786" i="3" l="1"/>
  <c r="I5786" i="3"/>
  <c r="N5786" i="3"/>
  <c r="A5787" i="3"/>
  <c r="G5786" i="3"/>
  <c r="D4738" i="3"/>
  <c r="E4738" i="3"/>
  <c r="F4738" i="3"/>
  <c r="B4738" i="3"/>
  <c r="H4738" i="3" s="1"/>
  <c r="C4738" i="3"/>
  <c r="P4735" i="3"/>
  <c r="H4737" i="3"/>
  <c r="L4736" i="3"/>
  <c r="O4736" i="3" s="1"/>
  <c r="K4737" i="3" s="1"/>
  <c r="M5787" i="3" l="1"/>
  <c r="I5787" i="3"/>
  <c r="N5787" i="3"/>
  <c r="A5788" i="3"/>
  <c r="G5787" i="3"/>
  <c r="J4738" i="3"/>
  <c r="J4737" i="3"/>
  <c r="M5788" i="3" l="1"/>
  <c r="I5788" i="3"/>
  <c r="N5788" i="3"/>
  <c r="A5789" i="3"/>
  <c r="G5788" i="3"/>
  <c r="P4737" i="3"/>
  <c r="P4736" i="3"/>
  <c r="L4738" i="3"/>
  <c r="L4737" i="3"/>
  <c r="O4737" i="3" s="1"/>
  <c r="K4738" i="3" s="1"/>
  <c r="B4739" i="3"/>
  <c r="H4739" i="3"/>
  <c r="D4739" i="3"/>
  <c r="E4739" i="3"/>
  <c r="J4739" i="3" s="1"/>
  <c r="C4739" i="3"/>
  <c r="F4739" i="3"/>
  <c r="M5789" i="3" l="1"/>
  <c r="I5789" i="3"/>
  <c r="N5789" i="3"/>
  <c r="A5790" i="3"/>
  <c r="G5789" i="3"/>
  <c r="F4740" i="3"/>
  <c r="H4740" i="3"/>
  <c r="C4740" i="3"/>
  <c r="D4740" i="3"/>
  <c r="B4740" i="3"/>
  <c r="E4740" i="3"/>
  <c r="P4738" i="3"/>
  <c r="L4739" i="3"/>
  <c r="O4738" i="3"/>
  <c r="K4739" i="3" s="1"/>
  <c r="M5790" i="3" l="1"/>
  <c r="I5790" i="3"/>
  <c r="N5790" i="3"/>
  <c r="A5791" i="3"/>
  <c r="G5790" i="3"/>
  <c r="J4740" i="3"/>
  <c r="B4741" i="3"/>
  <c r="H4741" i="3"/>
  <c r="E4741" i="3"/>
  <c r="J4741" i="3"/>
  <c r="F4741" i="3"/>
  <c r="C4741" i="3"/>
  <c r="D4741" i="3"/>
  <c r="O4739" i="3"/>
  <c r="K4740" i="3" s="1"/>
  <c r="M5791" i="3" l="1"/>
  <c r="I5791" i="3"/>
  <c r="N5791" i="3"/>
  <c r="A5792" i="3"/>
  <c r="G5791" i="3"/>
  <c r="H4742" i="3"/>
  <c r="C4742" i="3"/>
  <c r="F4742" i="3"/>
  <c r="B4742" i="3"/>
  <c r="E4742" i="3"/>
  <c r="D4742" i="3"/>
  <c r="P4739" i="3"/>
  <c r="P4740" i="3"/>
  <c r="L4740" i="3"/>
  <c r="O4740" i="3" s="1"/>
  <c r="K4741" i="3" s="1"/>
  <c r="M5792" i="3" l="1"/>
  <c r="I5792" i="3"/>
  <c r="N5792" i="3"/>
  <c r="A5793" i="3"/>
  <c r="G5792" i="3"/>
  <c r="J4742" i="3"/>
  <c r="L4741" i="3"/>
  <c r="O4741" i="3" s="1"/>
  <c r="K4742" i="3" s="1"/>
  <c r="H4743" i="3"/>
  <c r="F4743" i="3"/>
  <c r="D4743" i="3"/>
  <c r="C4743" i="3"/>
  <c r="E4743" i="3"/>
  <c r="B4743" i="3"/>
  <c r="M5793" i="3" l="1"/>
  <c r="I5793" i="3"/>
  <c r="N5793" i="3"/>
  <c r="A5794" i="3"/>
  <c r="G5793" i="3"/>
  <c r="D4744" i="3"/>
  <c r="C4744" i="3"/>
  <c r="F4744" i="3"/>
  <c r="B4744" i="3"/>
  <c r="E4744" i="3"/>
  <c r="J4743" i="3"/>
  <c r="P4742" i="3" s="1"/>
  <c r="L4742" i="3"/>
  <c r="O4742" i="3" s="1"/>
  <c r="K4743" i="3" s="1"/>
  <c r="P4741" i="3"/>
  <c r="M5794" i="3" l="1"/>
  <c r="I5794" i="3"/>
  <c r="N5794" i="3"/>
  <c r="A5795" i="3"/>
  <c r="G5794" i="3"/>
  <c r="H4744" i="3"/>
  <c r="L4743" i="3"/>
  <c r="O4743" i="3" s="1"/>
  <c r="K4744" i="3" s="1"/>
  <c r="M5795" i="3" l="1"/>
  <c r="I5795" i="3"/>
  <c r="N5795" i="3"/>
  <c r="A5796" i="3"/>
  <c r="G5795" i="3"/>
  <c r="J4744" i="3"/>
  <c r="L4744" i="3"/>
  <c r="O4744" i="3" s="1"/>
  <c r="K4745" i="3" s="1"/>
  <c r="H4745" i="3"/>
  <c r="J4745" i="3" s="1"/>
  <c r="C4745" i="3"/>
  <c r="B4745" i="3"/>
  <c r="D4745" i="3"/>
  <c r="E4745" i="3"/>
  <c r="F4745" i="3"/>
  <c r="M5796" i="3" l="1"/>
  <c r="I5796" i="3"/>
  <c r="N5796" i="3"/>
  <c r="A5797" i="3"/>
  <c r="G5796" i="3"/>
  <c r="D4746" i="3"/>
  <c r="E4746" i="3"/>
  <c r="B4746" i="3"/>
  <c r="H4746" i="3" s="1"/>
  <c r="F4746" i="3"/>
  <c r="C4746" i="3"/>
  <c r="L4745" i="3"/>
  <c r="O4745" i="3" s="1"/>
  <c r="P4744" i="3"/>
  <c r="P4743" i="3"/>
  <c r="M5797" i="3" l="1"/>
  <c r="I5797" i="3"/>
  <c r="N5797" i="3"/>
  <c r="A5798" i="3"/>
  <c r="G5797" i="3"/>
  <c r="J4746" i="3"/>
  <c r="K4746" i="3"/>
  <c r="M5798" i="3" l="1"/>
  <c r="I5798" i="3"/>
  <c r="N5798" i="3"/>
  <c r="A5799" i="3"/>
  <c r="G5798" i="3"/>
  <c r="P4745" i="3"/>
  <c r="L4746" i="3"/>
  <c r="O4746" i="3" s="1"/>
  <c r="D4747" i="3"/>
  <c r="F4747" i="3"/>
  <c r="B4747" i="3"/>
  <c r="C4747" i="3"/>
  <c r="E4747" i="3"/>
  <c r="M5799" i="3" l="1"/>
  <c r="I5799" i="3"/>
  <c r="N5799" i="3"/>
  <c r="A5800" i="3"/>
  <c r="G5799" i="3"/>
  <c r="E4748" i="3"/>
  <c r="C4748" i="3"/>
  <c r="D4748" i="3"/>
  <c r="F4748" i="3"/>
  <c r="B4748" i="3"/>
  <c r="H4747" i="3"/>
  <c r="K4747" i="3"/>
  <c r="M5800" i="3" l="1"/>
  <c r="I5800" i="3"/>
  <c r="N5800" i="3"/>
  <c r="A5801" i="3"/>
  <c r="G5800" i="3"/>
  <c r="J4747" i="3"/>
  <c r="F4749" i="3"/>
  <c r="C4749" i="3"/>
  <c r="E4749" i="3"/>
  <c r="B4749" i="3"/>
  <c r="H4749" i="3" s="1"/>
  <c r="D4749" i="3"/>
  <c r="H4748" i="3"/>
  <c r="J4748" i="3"/>
  <c r="M5801" i="3" l="1"/>
  <c r="I5801" i="3"/>
  <c r="N5801" i="3"/>
  <c r="A5802" i="3"/>
  <c r="G5801" i="3"/>
  <c r="J4749" i="3"/>
  <c r="P4748" i="3"/>
  <c r="L4747" i="3"/>
  <c r="O4747" i="3" s="1"/>
  <c r="K4748" i="3" s="1"/>
  <c r="P4747" i="3"/>
  <c r="P4746" i="3"/>
  <c r="M5802" i="3" l="1"/>
  <c r="I5802" i="3"/>
  <c r="N5802" i="3"/>
  <c r="A5803" i="3"/>
  <c r="G5802" i="3"/>
  <c r="B4750" i="3"/>
  <c r="E4750" i="3"/>
  <c r="H4750" i="3"/>
  <c r="F4750" i="3"/>
  <c r="D4750" i="3"/>
  <c r="C4750" i="3"/>
  <c r="L4748" i="3"/>
  <c r="O4748" i="3" s="1"/>
  <c r="K4749" i="3" s="1"/>
  <c r="M5803" i="3" l="1"/>
  <c r="I5803" i="3"/>
  <c r="N5803" i="3"/>
  <c r="A5804" i="3"/>
  <c r="G5803" i="3"/>
  <c r="L4749" i="3"/>
  <c r="O4749" i="3" s="1"/>
  <c r="K4750" i="3" s="1"/>
  <c r="J4750" i="3"/>
  <c r="E4751" i="3"/>
  <c r="B4751" i="3"/>
  <c r="F4751" i="3"/>
  <c r="C4751" i="3"/>
  <c r="D4751" i="3"/>
  <c r="M5804" i="3" l="1"/>
  <c r="I5804" i="3"/>
  <c r="N5804" i="3"/>
  <c r="A5805" i="3"/>
  <c r="G5804" i="3"/>
  <c r="B4752" i="3"/>
  <c r="D4752" i="3"/>
  <c r="C4752" i="3"/>
  <c r="E4752" i="3"/>
  <c r="F4752" i="3"/>
  <c r="L4750" i="3"/>
  <c r="O4750" i="3" s="1"/>
  <c r="K4751" i="3" s="1"/>
  <c r="P4750" i="3"/>
  <c r="P4749" i="3"/>
  <c r="H4751" i="3"/>
  <c r="J4751" i="3" s="1"/>
  <c r="M5805" i="3" l="1"/>
  <c r="I5805" i="3"/>
  <c r="N5805" i="3"/>
  <c r="A5806" i="3"/>
  <c r="G5805" i="3"/>
  <c r="C4753" i="3"/>
  <c r="B4753" i="3"/>
  <c r="D4753" i="3"/>
  <c r="E4753" i="3"/>
  <c r="F4753" i="3"/>
  <c r="H4752" i="3"/>
  <c r="J4752" i="3"/>
  <c r="P4751" i="3" s="1"/>
  <c r="M5806" i="3" l="1"/>
  <c r="I5806" i="3"/>
  <c r="N5806" i="3"/>
  <c r="A5807" i="3"/>
  <c r="G5806" i="3"/>
  <c r="C4754" i="3"/>
  <c r="D4754" i="3"/>
  <c r="E4754" i="3"/>
  <c r="B4754" i="3"/>
  <c r="F4754" i="3"/>
  <c r="L4751" i="3"/>
  <c r="O4751" i="3" s="1"/>
  <c r="K4752" i="3" s="1"/>
  <c r="H4753" i="3"/>
  <c r="M5807" i="3" l="1"/>
  <c r="I5807" i="3"/>
  <c r="N5807" i="3"/>
  <c r="A5808" i="3"/>
  <c r="G5807" i="3"/>
  <c r="J4753" i="3"/>
  <c r="D4755" i="3"/>
  <c r="E4755" i="3"/>
  <c r="F4755" i="3"/>
  <c r="B4755" i="3"/>
  <c r="C4755" i="3"/>
  <c r="L4752" i="3"/>
  <c r="H4754" i="3"/>
  <c r="O4752" i="3"/>
  <c r="K4753" i="3" s="1"/>
  <c r="M5808" i="3" l="1"/>
  <c r="I5808" i="3"/>
  <c r="N5808" i="3"/>
  <c r="A5809" i="3"/>
  <c r="G5808" i="3"/>
  <c r="J4754" i="3"/>
  <c r="H4755" i="3"/>
  <c r="J4755" i="3"/>
  <c r="L4753" i="3"/>
  <c r="O4753" i="3"/>
  <c r="K4754" i="3" s="1"/>
  <c r="P4753" i="3"/>
  <c r="P4752" i="3"/>
  <c r="M5809" i="3" l="1"/>
  <c r="I5809" i="3"/>
  <c r="N5809" i="3"/>
  <c r="A5810" i="3"/>
  <c r="G5809" i="3"/>
  <c r="L4754" i="3"/>
  <c r="O4754" i="3" s="1"/>
  <c r="K4755" i="3" s="1"/>
  <c r="P4754" i="3"/>
  <c r="B4756" i="3"/>
  <c r="E4756" i="3"/>
  <c r="C4756" i="3"/>
  <c r="D4756" i="3"/>
  <c r="F4756" i="3"/>
  <c r="M5810" i="3" l="1"/>
  <c r="I5810" i="3"/>
  <c r="N5810" i="3"/>
  <c r="G5810" i="3"/>
  <c r="A5811" i="3"/>
  <c r="L4755" i="3"/>
  <c r="O4755" i="3" s="1"/>
  <c r="K4756" i="3" s="1"/>
  <c r="H4756" i="3"/>
  <c r="M5811" i="3" l="1"/>
  <c r="I5811" i="3"/>
  <c r="N5811" i="3"/>
  <c r="A5812" i="3"/>
  <c r="G5811" i="3"/>
  <c r="J4756" i="3"/>
  <c r="L4756" i="3"/>
  <c r="O4756" i="3"/>
  <c r="D4757" i="3"/>
  <c r="F4757" i="3"/>
  <c r="H4757" i="3"/>
  <c r="E4757" i="3"/>
  <c r="J4757" i="3" s="1"/>
  <c r="B4757" i="3"/>
  <c r="K4757" i="3"/>
  <c r="C4757" i="3"/>
  <c r="M5812" i="3" l="1"/>
  <c r="I5812" i="3"/>
  <c r="N5812" i="3"/>
  <c r="A5813" i="3"/>
  <c r="G5812" i="3"/>
  <c r="F4758" i="3"/>
  <c r="B4758" i="3"/>
  <c r="C4758" i="3"/>
  <c r="E4758" i="3"/>
  <c r="H4758" i="3"/>
  <c r="D4758" i="3"/>
  <c r="P4755" i="3"/>
  <c r="P4756" i="3"/>
  <c r="M5813" i="3" l="1"/>
  <c r="I5813" i="3"/>
  <c r="N5813" i="3"/>
  <c r="A5814" i="3"/>
  <c r="G5813" i="3"/>
  <c r="E4759" i="3"/>
  <c r="C4759" i="3"/>
  <c r="D4759" i="3"/>
  <c r="F4759" i="3"/>
  <c r="B4759" i="3"/>
  <c r="J4758" i="3"/>
  <c r="K4758" i="3"/>
  <c r="L4757" i="3"/>
  <c r="O4757" i="3" s="1"/>
  <c r="M5814" i="3" l="1"/>
  <c r="I5814" i="3"/>
  <c r="N5814" i="3"/>
  <c r="A5815" i="3"/>
  <c r="G5814" i="3"/>
  <c r="B4760" i="3"/>
  <c r="F4760" i="3"/>
  <c r="C4760" i="3"/>
  <c r="E4760" i="3"/>
  <c r="D4760" i="3"/>
  <c r="H4759" i="3"/>
  <c r="J4759" i="3"/>
  <c r="P4757" i="3"/>
  <c r="L4758" i="3"/>
  <c r="O4758" i="3" s="1"/>
  <c r="K4759" i="3" s="1"/>
  <c r="M5815" i="3" l="1"/>
  <c r="I5815" i="3"/>
  <c r="N5815" i="3"/>
  <c r="A5816" i="3"/>
  <c r="G5815" i="3"/>
  <c r="C4761" i="3"/>
  <c r="E4761" i="3"/>
  <c r="B4761" i="3"/>
  <c r="D4761" i="3"/>
  <c r="F4761" i="3"/>
  <c r="H4760" i="3"/>
  <c r="P4758" i="3"/>
  <c r="L4759" i="3"/>
  <c r="O4759" i="3" s="1"/>
  <c r="K4760" i="3" s="1"/>
  <c r="M5816" i="3" l="1"/>
  <c r="I5816" i="3"/>
  <c r="N5816" i="3"/>
  <c r="A5817" i="3"/>
  <c r="G5816" i="3"/>
  <c r="J4760" i="3"/>
  <c r="L4760" i="3"/>
  <c r="O4760" i="3" s="1"/>
  <c r="K4761" i="3" s="1"/>
  <c r="H4761" i="3"/>
  <c r="C4762" i="3"/>
  <c r="H4762" i="3"/>
  <c r="B4762" i="3"/>
  <c r="D4762" i="3"/>
  <c r="F4762" i="3"/>
  <c r="E4762" i="3"/>
  <c r="J4762" i="3" s="1"/>
  <c r="M5817" i="3" l="1"/>
  <c r="I5817" i="3"/>
  <c r="N5817" i="3"/>
  <c r="A5818" i="3"/>
  <c r="G5817" i="3"/>
  <c r="B4763" i="3"/>
  <c r="F4763" i="3"/>
  <c r="C4763" i="3"/>
  <c r="H4763" i="3"/>
  <c r="E4763" i="3"/>
  <c r="D4763" i="3"/>
  <c r="J4761" i="3"/>
  <c r="P4761" i="3" s="1"/>
  <c r="L4761" i="3"/>
  <c r="O4761" i="3" s="1"/>
  <c r="K4762" i="3" s="1"/>
  <c r="P4760" i="3"/>
  <c r="P4759" i="3"/>
  <c r="M5818" i="3" l="1"/>
  <c r="I5818" i="3"/>
  <c r="N5818" i="3"/>
  <c r="A5819" i="3"/>
  <c r="G5818" i="3"/>
  <c r="D4764" i="3"/>
  <c r="B4764" i="3"/>
  <c r="F4764" i="3"/>
  <c r="E4764" i="3"/>
  <c r="C4764" i="3"/>
  <c r="J4763" i="3"/>
  <c r="L4762" i="3"/>
  <c r="O4762" i="3" s="1"/>
  <c r="K4763" i="3" s="1"/>
  <c r="M5819" i="3" l="1"/>
  <c r="I5819" i="3"/>
  <c r="N5819" i="3"/>
  <c r="A5820" i="3"/>
  <c r="G5819" i="3"/>
  <c r="F4765" i="3"/>
  <c r="D4765" i="3"/>
  <c r="C4765" i="3"/>
  <c r="E4765" i="3"/>
  <c r="B4765" i="3"/>
  <c r="H4764" i="3"/>
  <c r="P4762" i="3"/>
  <c r="M5820" i="3" l="1"/>
  <c r="I5820" i="3"/>
  <c r="N5820" i="3"/>
  <c r="A5821" i="3"/>
  <c r="G5820" i="3"/>
  <c r="J4764" i="3"/>
  <c r="H4765" i="3"/>
  <c r="B4766" i="3"/>
  <c r="E4766" i="3"/>
  <c r="F4766" i="3"/>
  <c r="C4766" i="3"/>
  <c r="D4766" i="3"/>
  <c r="J4765" i="3"/>
  <c r="L4763" i="3"/>
  <c r="O4763" i="3" s="1"/>
  <c r="K4764" i="3" s="1"/>
  <c r="M5821" i="3" l="1"/>
  <c r="I5821" i="3"/>
  <c r="N5821" i="3"/>
  <c r="A5822" i="3"/>
  <c r="G5821" i="3"/>
  <c r="F4767" i="3"/>
  <c r="D4767" i="3"/>
  <c r="E4767" i="3"/>
  <c r="B4767" i="3"/>
  <c r="C4767" i="3"/>
  <c r="L4764" i="3"/>
  <c r="O4764" i="3" s="1"/>
  <c r="K4765" i="3" s="1"/>
  <c r="H4766" i="3"/>
  <c r="P4764" i="3"/>
  <c r="P4763" i="3"/>
  <c r="M5822" i="3" l="1"/>
  <c r="I5822" i="3"/>
  <c r="N5822" i="3"/>
  <c r="A5823" i="3"/>
  <c r="G5822" i="3"/>
  <c r="J4766" i="3"/>
  <c r="B4768" i="3"/>
  <c r="E4768" i="3"/>
  <c r="C4768" i="3"/>
  <c r="D4768" i="3"/>
  <c r="F4768" i="3"/>
  <c r="L4765" i="3"/>
  <c r="O4765" i="3" s="1"/>
  <c r="K4766" i="3" s="1"/>
  <c r="H4767" i="3"/>
  <c r="J4767" i="3" s="1"/>
  <c r="M5823" i="3" l="1"/>
  <c r="I5823" i="3"/>
  <c r="N5823" i="3"/>
  <c r="A5824" i="3"/>
  <c r="G5823" i="3"/>
  <c r="C4769" i="3"/>
  <c r="E4769" i="3"/>
  <c r="F4769" i="3"/>
  <c r="D4769" i="3"/>
  <c r="B4769" i="3"/>
  <c r="L4766" i="3"/>
  <c r="O4766" i="3" s="1"/>
  <c r="K4767" i="3" s="1"/>
  <c r="H4768" i="3"/>
  <c r="P4766" i="3"/>
  <c r="P4765" i="3"/>
  <c r="M5824" i="3" l="1"/>
  <c r="I5824" i="3"/>
  <c r="N5824" i="3"/>
  <c r="A5825" i="3"/>
  <c r="G5824" i="3"/>
  <c r="L4767" i="3"/>
  <c r="O4767" i="3" s="1"/>
  <c r="K4768" i="3" s="1"/>
  <c r="J4768" i="3"/>
  <c r="H4769" i="3"/>
  <c r="M5825" i="3" l="1"/>
  <c r="I5825" i="3"/>
  <c r="N5825" i="3"/>
  <c r="A5826" i="3"/>
  <c r="G5825" i="3"/>
  <c r="J4769" i="3"/>
  <c r="P4768" i="3"/>
  <c r="P4767" i="3"/>
  <c r="D4770" i="3"/>
  <c r="C4770" i="3"/>
  <c r="E4770" i="3"/>
  <c r="J4770" i="3" s="1"/>
  <c r="H4770" i="3"/>
  <c r="B4770" i="3"/>
  <c r="F4770" i="3"/>
  <c r="L4768" i="3"/>
  <c r="O4768" i="3" s="1"/>
  <c r="K4769" i="3" s="1"/>
  <c r="M5826" i="3" l="1"/>
  <c r="I5826" i="3"/>
  <c r="N5826" i="3"/>
  <c r="A5827" i="3"/>
  <c r="G5826" i="3"/>
  <c r="D4771" i="3"/>
  <c r="F4771" i="3"/>
  <c r="B4771" i="3"/>
  <c r="H4771" i="3"/>
  <c r="E4771" i="3"/>
  <c r="C4771" i="3"/>
  <c r="L4769" i="3"/>
  <c r="O4769" i="3" s="1"/>
  <c r="K4770" i="3" s="1"/>
  <c r="P4769" i="3"/>
  <c r="M5827" i="3" l="1"/>
  <c r="I5827" i="3"/>
  <c r="N5827" i="3"/>
  <c r="A5828" i="3"/>
  <c r="G5827" i="3"/>
  <c r="E4772" i="3"/>
  <c r="B4772" i="3"/>
  <c r="F4772" i="3"/>
  <c r="D4772" i="3"/>
  <c r="C4772" i="3"/>
  <c r="J4771" i="3"/>
  <c r="L4770" i="3"/>
  <c r="O4770" i="3" s="1"/>
  <c r="K4771" i="3" s="1"/>
  <c r="M5828" i="3" l="1"/>
  <c r="I5828" i="3"/>
  <c r="N5828" i="3"/>
  <c r="A5829" i="3"/>
  <c r="G5828" i="3"/>
  <c r="E4773" i="3"/>
  <c r="B4773" i="3"/>
  <c r="C4773" i="3"/>
  <c r="D4773" i="3"/>
  <c r="F4773" i="3"/>
  <c r="H4772" i="3"/>
  <c r="J4772" i="3"/>
  <c r="P4771" i="3" s="1"/>
  <c r="P4770" i="3"/>
  <c r="M5829" i="3" l="1"/>
  <c r="I5829" i="3"/>
  <c r="N5829" i="3"/>
  <c r="A5830" i="3"/>
  <c r="G5829" i="3"/>
  <c r="L4771" i="3"/>
  <c r="O4771" i="3" s="1"/>
  <c r="K4772" i="3" s="1"/>
  <c r="L4772" i="3"/>
  <c r="H4773" i="3"/>
  <c r="M5830" i="3" l="1"/>
  <c r="I5830" i="3"/>
  <c r="N5830" i="3"/>
  <c r="A5831" i="3"/>
  <c r="G5830" i="3"/>
  <c r="J4773" i="3"/>
  <c r="O4772" i="3"/>
  <c r="K4773" i="3" s="1"/>
  <c r="D4774" i="3"/>
  <c r="F4774" i="3"/>
  <c r="B4774" i="3"/>
  <c r="J4774" i="3"/>
  <c r="E4774" i="3"/>
  <c r="H4774" i="3"/>
  <c r="C4774" i="3"/>
  <c r="M5831" i="3" l="1"/>
  <c r="I5831" i="3"/>
  <c r="N5831" i="3"/>
  <c r="A5832" i="3"/>
  <c r="G5831" i="3"/>
  <c r="D4775" i="3"/>
  <c r="B4775" i="3"/>
  <c r="C4775" i="3"/>
  <c r="E4775" i="3"/>
  <c r="F4775" i="3"/>
  <c r="H4775" i="3"/>
  <c r="L4773" i="3"/>
  <c r="O4773" i="3" s="1"/>
  <c r="K4774" i="3" s="1"/>
  <c r="P4773" i="3"/>
  <c r="P4772" i="3"/>
  <c r="M5832" i="3" l="1"/>
  <c r="I5832" i="3"/>
  <c r="N5832" i="3"/>
  <c r="A5833" i="3"/>
  <c r="G5832" i="3"/>
  <c r="L4774" i="3"/>
  <c r="O4774" i="3" s="1"/>
  <c r="K4775" i="3" s="1"/>
  <c r="J4775" i="3"/>
  <c r="M5833" i="3" l="1"/>
  <c r="I5833" i="3"/>
  <c r="N5833" i="3"/>
  <c r="A5834" i="3"/>
  <c r="G5833" i="3"/>
  <c r="L4775" i="3"/>
  <c r="O4775" i="3" s="1"/>
  <c r="E4776" i="3"/>
  <c r="C4776" i="3"/>
  <c r="F4776" i="3"/>
  <c r="D4776" i="3"/>
  <c r="B4776" i="3"/>
  <c r="P4774" i="3"/>
  <c r="M5834" i="3" l="1"/>
  <c r="I5834" i="3"/>
  <c r="N5834" i="3"/>
  <c r="A5835" i="3"/>
  <c r="G5834" i="3"/>
  <c r="F4777" i="3"/>
  <c r="B4777" i="3"/>
  <c r="C4777" i="3"/>
  <c r="E4777" i="3"/>
  <c r="D4777" i="3"/>
  <c r="H4776" i="3"/>
  <c r="J4776" i="3" s="1"/>
  <c r="K4776" i="3"/>
  <c r="M5835" i="3" l="1"/>
  <c r="I5835" i="3"/>
  <c r="N5835" i="3"/>
  <c r="A5836" i="3"/>
  <c r="G5835" i="3"/>
  <c r="E4778" i="3"/>
  <c r="B4778" i="3"/>
  <c r="D4778" i="3"/>
  <c r="C4778" i="3"/>
  <c r="F4778" i="3"/>
  <c r="H4777" i="3"/>
  <c r="P4775" i="3"/>
  <c r="L4776" i="3"/>
  <c r="O4776" i="3" s="1"/>
  <c r="K4777" i="3" s="1"/>
  <c r="M5836" i="3" l="1"/>
  <c r="I5836" i="3"/>
  <c r="N5836" i="3"/>
  <c r="A5837" i="3"/>
  <c r="G5836" i="3"/>
  <c r="J4777" i="3"/>
  <c r="L4777" i="3"/>
  <c r="O4777" i="3" s="1"/>
  <c r="K4778" i="3" s="1"/>
  <c r="C4779" i="3"/>
  <c r="B4779" i="3"/>
  <c r="F4779" i="3"/>
  <c r="E4779" i="3"/>
  <c r="D4779" i="3"/>
  <c r="H4778" i="3"/>
  <c r="J4778" i="3" s="1"/>
  <c r="M5837" i="3" l="1"/>
  <c r="I5837" i="3"/>
  <c r="N5837" i="3"/>
  <c r="A5838" i="3"/>
  <c r="G5837" i="3"/>
  <c r="D4780" i="3"/>
  <c r="F4780" i="3"/>
  <c r="B4780" i="3"/>
  <c r="E4780" i="3"/>
  <c r="C4780" i="3"/>
  <c r="H4779" i="3"/>
  <c r="P4777" i="3"/>
  <c r="P4776" i="3"/>
  <c r="L4778" i="3"/>
  <c r="O4778" i="3" s="1"/>
  <c r="K4779" i="3" s="1"/>
  <c r="M5838" i="3" l="1"/>
  <c r="I5838" i="3"/>
  <c r="N5838" i="3"/>
  <c r="A5839" i="3"/>
  <c r="G5838" i="3"/>
  <c r="J4779" i="3"/>
  <c r="H4780" i="3"/>
  <c r="L4779" i="3"/>
  <c r="O4779" i="3" s="1"/>
  <c r="K4780" i="3" s="1"/>
  <c r="M5839" i="3" l="1"/>
  <c r="I5839" i="3"/>
  <c r="N5839" i="3"/>
  <c r="A5840" i="3"/>
  <c r="G5839" i="3"/>
  <c r="J4780" i="3"/>
  <c r="L4780" i="3"/>
  <c r="O4780" i="3" s="1"/>
  <c r="K4781" i="3" s="1"/>
  <c r="E4781" i="3"/>
  <c r="B4781" i="3"/>
  <c r="C4781" i="3"/>
  <c r="D4781" i="3"/>
  <c r="F4781" i="3"/>
  <c r="P4779" i="3"/>
  <c r="P4778" i="3"/>
  <c r="M5840" i="3" l="1"/>
  <c r="I5840" i="3"/>
  <c r="N5840" i="3"/>
  <c r="A5841" i="3"/>
  <c r="G5840" i="3"/>
  <c r="E4782" i="3"/>
  <c r="C4782" i="3"/>
  <c r="B4782" i="3"/>
  <c r="F4782" i="3"/>
  <c r="D4782" i="3"/>
  <c r="H4781" i="3"/>
  <c r="M5841" i="3" l="1"/>
  <c r="I5841" i="3"/>
  <c r="N5841" i="3"/>
  <c r="A5842" i="3"/>
  <c r="G5841" i="3"/>
  <c r="H4782" i="3"/>
  <c r="J4782" i="3" s="1"/>
  <c r="J4781" i="3"/>
  <c r="L4781" i="3"/>
  <c r="O4781" i="3" s="1"/>
  <c r="K4782" i="3" s="1"/>
  <c r="M5842" i="3" l="1"/>
  <c r="I5842" i="3"/>
  <c r="N5842" i="3"/>
  <c r="A5843" i="3"/>
  <c r="G5842" i="3"/>
  <c r="E4783" i="3"/>
  <c r="F4783" i="3"/>
  <c r="D4783" i="3"/>
  <c r="B4783" i="3"/>
  <c r="C4783" i="3"/>
  <c r="P4781" i="3"/>
  <c r="P4780" i="3"/>
  <c r="L4782" i="3"/>
  <c r="O4782" i="3" s="1"/>
  <c r="M5843" i="3" l="1"/>
  <c r="I5843" i="3"/>
  <c r="N5843" i="3"/>
  <c r="A5844" i="3"/>
  <c r="G5843" i="3"/>
  <c r="D4784" i="3"/>
  <c r="B4784" i="3"/>
  <c r="E4784" i="3"/>
  <c r="C4784" i="3"/>
  <c r="F4784" i="3"/>
  <c r="H4783" i="3"/>
  <c r="K4783" i="3"/>
  <c r="M5844" i="3" l="1"/>
  <c r="I5844" i="3"/>
  <c r="N5844" i="3"/>
  <c r="A5845" i="3"/>
  <c r="G5844" i="3"/>
  <c r="J4783" i="3"/>
  <c r="H4784" i="3"/>
  <c r="L4783" i="3"/>
  <c r="O4783" i="3"/>
  <c r="K4784" i="3" s="1"/>
  <c r="M5845" i="3" l="1"/>
  <c r="I5845" i="3"/>
  <c r="N5845" i="3"/>
  <c r="A5846" i="3"/>
  <c r="G5845" i="3"/>
  <c r="F4785" i="3"/>
  <c r="C4785" i="3"/>
  <c r="D4785" i="3"/>
  <c r="E4785" i="3"/>
  <c r="B4785" i="3"/>
  <c r="J4784" i="3"/>
  <c r="P4783" i="3"/>
  <c r="P4782" i="3"/>
  <c r="M5846" i="3" l="1"/>
  <c r="I5846" i="3"/>
  <c r="N5846" i="3"/>
  <c r="A5847" i="3"/>
  <c r="G5846" i="3"/>
  <c r="L4784" i="3"/>
  <c r="O4784" i="3" s="1"/>
  <c r="K4785" i="3" s="1"/>
  <c r="H4785" i="3"/>
  <c r="M5847" i="3" l="1"/>
  <c r="I5847" i="3"/>
  <c r="N5847" i="3"/>
  <c r="A5848" i="3"/>
  <c r="G5847" i="3"/>
  <c r="J4785" i="3"/>
  <c r="L4785" i="3"/>
  <c r="O4785" i="3" s="1"/>
  <c r="C4786" i="3"/>
  <c r="F4786" i="3"/>
  <c r="B4786" i="3"/>
  <c r="D4786" i="3"/>
  <c r="E4786" i="3"/>
  <c r="M5848" i="3" l="1"/>
  <c r="I5848" i="3"/>
  <c r="N5848" i="3"/>
  <c r="A5849" i="3"/>
  <c r="G5848" i="3"/>
  <c r="B4787" i="3"/>
  <c r="E4787" i="3"/>
  <c r="C4787" i="3"/>
  <c r="F4787" i="3"/>
  <c r="D4787" i="3"/>
  <c r="K4786" i="3"/>
  <c r="H4786" i="3"/>
  <c r="P4784" i="3"/>
  <c r="M5849" i="3" l="1"/>
  <c r="I5849" i="3"/>
  <c r="N5849" i="3"/>
  <c r="A5850" i="3"/>
  <c r="G5849" i="3"/>
  <c r="J4786" i="3"/>
  <c r="L4786" i="3"/>
  <c r="B4788" i="3"/>
  <c r="C4788" i="3"/>
  <c r="D4788" i="3"/>
  <c r="E4788" i="3"/>
  <c r="F4788" i="3"/>
  <c r="O4786" i="3"/>
  <c r="K4787" i="3" s="1"/>
  <c r="H4787" i="3"/>
  <c r="J4787" i="3" s="1"/>
  <c r="M5850" i="3" l="1"/>
  <c r="I5850" i="3"/>
  <c r="N5850" i="3"/>
  <c r="A5851" i="3"/>
  <c r="G5850" i="3"/>
  <c r="D4789" i="3"/>
  <c r="E4789" i="3"/>
  <c r="B4789" i="3"/>
  <c r="F4789" i="3"/>
  <c r="C4789" i="3"/>
  <c r="P4786" i="3"/>
  <c r="P4785" i="3"/>
  <c r="H4788" i="3"/>
  <c r="M5851" i="3" l="1"/>
  <c r="I5851" i="3"/>
  <c r="N5851" i="3"/>
  <c r="A5852" i="3"/>
  <c r="G5851" i="3"/>
  <c r="D4790" i="3"/>
  <c r="B4790" i="3"/>
  <c r="E4790" i="3"/>
  <c r="C4790" i="3"/>
  <c r="F4790" i="3"/>
  <c r="J4788" i="3"/>
  <c r="L4787" i="3"/>
  <c r="O4787" i="3" s="1"/>
  <c r="K4788" i="3" s="1"/>
  <c r="H4789" i="3"/>
  <c r="M5852" i="3" l="1"/>
  <c r="I5852" i="3"/>
  <c r="N5852" i="3"/>
  <c r="A5853" i="3"/>
  <c r="G5852" i="3"/>
  <c r="J4789" i="3"/>
  <c r="H4790" i="3"/>
  <c r="E4791" i="3"/>
  <c r="D4791" i="3"/>
  <c r="F4791" i="3"/>
  <c r="C4791" i="3"/>
  <c r="B4791" i="3"/>
  <c r="L4788" i="3"/>
  <c r="J4790" i="3"/>
  <c r="P4788" i="3"/>
  <c r="P4787" i="3"/>
  <c r="O4788" i="3"/>
  <c r="K4789" i="3" s="1"/>
  <c r="M5853" i="3" l="1"/>
  <c r="I5853" i="3"/>
  <c r="N5853" i="3"/>
  <c r="A5854" i="3"/>
  <c r="G5853" i="3"/>
  <c r="E4792" i="3"/>
  <c r="F4792" i="3"/>
  <c r="C4792" i="3"/>
  <c r="B4792" i="3"/>
  <c r="D4792" i="3"/>
  <c r="H4791" i="3"/>
  <c r="O4789" i="3"/>
  <c r="K4790" i="3" s="1"/>
  <c r="L4789" i="3"/>
  <c r="P4789" i="3"/>
  <c r="M5854" i="3" l="1"/>
  <c r="I5854" i="3"/>
  <c r="N5854" i="3"/>
  <c r="A5855" i="3"/>
  <c r="G5854" i="3"/>
  <c r="J4791" i="3"/>
  <c r="H4792" i="3"/>
  <c r="D4793" i="3"/>
  <c r="E4793" i="3"/>
  <c r="B4793" i="3"/>
  <c r="C4793" i="3"/>
  <c r="F4793" i="3"/>
  <c r="L4790" i="3"/>
  <c r="O4790" i="3" s="1"/>
  <c r="K4791" i="3" s="1"/>
  <c r="M5855" i="3" l="1"/>
  <c r="I5855" i="3"/>
  <c r="N5855" i="3"/>
  <c r="A5856" i="3"/>
  <c r="G5855" i="3"/>
  <c r="C4794" i="3"/>
  <c r="F4794" i="3"/>
  <c r="B4794" i="3"/>
  <c r="D4794" i="3"/>
  <c r="E4794" i="3"/>
  <c r="J4793" i="3"/>
  <c r="H4793" i="3"/>
  <c r="L4791" i="3"/>
  <c r="O4791" i="3" s="1"/>
  <c r="K4792" i="3" s="1"/>
  <c r="J4792" i="3"/>
  <c r="P4792" i="3" s="1"/>
  <c r="P4790" i="3"/>
  <c r="M5856" i="3" l="1"/>
  <c r="I5856" i="3"/>
  <c r="N5856" i="3"/>
  <c r="A5857" i="3"/>
  <c r="G5856" i="3"/>
  <c r="L4792" i="3"/>
  <c r="O4792" i="3" s="1"/>
  <c r="K4793" i="3" s="1"/>
  <c r="F4795" i="3"/>
  <c r="D4795" i="3"/>
  <c r="C4795" i="3"/>
  <c r="E4795" i="3"/>
  <c r="B4795" i="3"/>
  <c r="P4791" i="3"/>
  <c r="H4794" i="3"/>
  <c r="M5857" i="3" l="1"/>
  <c r="I5857" i="3"/>
  <c r="N5857" i="3"/>
  <c r="A5858" i="3"/>
  <c r="G5857" i="3"/>
  <c r="J4794" i="3"/>
  <c r="F4796" i="3"/>
  <c r="D4796" i="3"/>
  <c r="B4796" i="3"/>
  <c r="E4796" i="3"/>
  <c r="C4796" i="3"/>
  <c r="O4793" i="3"/>
  <c r="K4794" i="3" s="1"/>
  <c r="L4793" i="3"/>
  <c r="H4795" i="3"/>
  <c r="M5858" i="3" l="1"/>
  <c r="I5858" i="3"/>
  <c r="N5858" i="3"/>
  <c r="A5859" i="3"/>
  <c r="G5858" i="3"/>
  <c r="J4795" i="3"/>
  <c r="H4796" i="3"/>
  <c r="F4797" i="3"/>
  <c r="D4797" i="3"/>
  <c r="E4797" i="3"/>
  <c r="B4797" i="3"/>
  <c r="C4797" i="3"/>
  <c r="P4794" i="3"/>
  <c r="P4793" i="3"/>
  <c r="O4794" i="3"/>
  <c r="K4795" i="3" s="1"/>
  <c r="L4794" i="3"/>
  <c r="M5859" i="3" l="1"/>
  <c r="I5859" i="3"/>
  <c r="N5859" i="3"/>
  <c r="A5860" i="3"/>
  <c r="G5859" i="3"/>
  <c r="H4797" i="3"/>
  <c r="J4796" i="3"/>
  <c r="L4795" i="3"/>
  <c r="O4795" i="3"/>
  <c r="K4796" i="3" s="1"/>
  <c r="P4795" i="3"/>
  <c r="M5860" i="3" l="1"/>
  <c r="I5860" i="3"/>
  <c r="N5860" i="3"/>
  <c r="A5861" i="3"/>
  <c r="G5860" i="3"/>
  <c r="L4796" i="3"/>
  <c r="O4796" i="3" s="1"/>
  <c r="K4797" i="3" s="1"/>
  <c r="B4798" i="3"/>
  <c r="H4798" i="3"/>
  <c r="E4798" i="3"/>
  <c r="C4798" i="3"/>
  <c r="F4798" i="3"/>
  <c r="D4798" i="3"/>
  <c r="J4797" i="3"/>
  <c r="P4796" i="3" s="1"/>
  <c r="M5861" i="3" l="1"/>
  <c r="I5861" i="3"/>
  <c r="N5861" i="3"/>
  <c r="A5862" i="3"/>
  <c r="G5861" i="3"/>
  <c r="J4798" i="3"/>
  <c r="L4797" i="3"/>
  <c r="O4797" i="3" s="1"/>
  <c r="K4798" i="3" s="1"/>
  <c r="M5862" i="3" l="1"/>
  <c r="I5862" i="3"/>
  <c r="N5862" i="3"/>
  <c r="A5863" i="3"/>
  <c r="G5862" i="3"/>
  <c r="L4798" i="3"/>
  <c r="O4798" i="3" s="1"/>
  <c r="P4797" i="3"/>
  <c r="D4799" i="3"/>
  <c r="F4799" i="3"/>
  <c r="E4799" i="3"/>
  <c r="B4799" i="3"/>
  <c r="C4799" i="3"/>
  <c r="M5863" i="3" l="1"/>
  <c r="I5863" i="3"/>
  <c r="N5863" i="3"/>
  <c r="A5864" i="3"/>
  <c r="G5863" i="3"/>
  <c r="C4800" i="3"/>
  <c r="D4800" i="3"/>
  <c r="E4800" i="3"/>
  <c r="F4800" i="3"/>
  <c r="B4800" i="3"/>
  <c r="H4799" i="3"/>
  <c r="K4799" i="3"/>
  <c r="M5864" i="3" l="1"/>
  <c r="I5864" i="3"/>
  <c r="N5864" i="3"/>
  <c r="A5865" i="3"/>
  <c r="G5864" i="3"/>
  <c r="B4801" i="3"/>
  <c r="E4801" i="3"/>
  <c r="D4801" i="3"/>
  <c r="C4801" i="3"/>
  <c r="F4801" i="3"/>
  <c r="L4799" i="3"/>
  <c r="O4799" i="3" s="1"/>
  <c r="K4800" i="3" s="1"/>
  <c r="J4799" i="3"/>
  <c r="H4800" i="3"/>
  <c r="J4800" i="3" s="1"/>
  <c r="M5865" i="3" l="1"/>
  <c r="I5865" i="3"/>
  <c r="N5865" i="3"/>
  <c r="A5866" i="3"/>
  <c r="G5865" i="3"/>
  <c r="C4802" i="3"/>
  <c r="F4802" i="3"/>
  <c r="D4802" i="3"/>
  <c r="B4802" i="3"/>
  <c r="E4802" i="3"/>
  <c r="P4798" i="3"/>
  <c r="P4799" i="3"/>
  <c r="H4801" i="3"/>
  <c r="L4800" i="3"/>
  <c r="O4800" i="3" s="1"/>
  <c r="K4801" i="3" s="1"/>
  <c r="M5866" i="3" l="1"/>
  <c r="I5866" i="3"/>
  <c r="N5866" i="3"/>
  <c r="A5867" i="3"/>
  <c r="G5866" i="3"/>
  <c r="J4801" i="3"/>
  <c r="L4801" i="3"/>
  <c r="O4801" i="3" s="1"/>
  <c r="K4802" i="3" s="1"/>
  <c r="H4802" i="3"/>
  <c r="J4802" i="3"/>
  <c r="M5867" i="3" l="1"/>
  <c r="I5867" i="3"/>
  <c r="N5867" i="3"/>
  <c r="A5868" i="3"/>
  <c r="G5867" i="3"/>
  <c r="E4803" i="3"/>
  <c r="D4803" i="3"/>
  <c r="H4803" i="3"/>
  <c r="F4803" i="3"/>
  <c r="C4803" i="3"/>
  <c r="B4803" i="3"/>
  <c r="P4801" i="3"/>
  <c r="P4800" i="3"/>
  <c r="L4802" i="3"/>
  <c r="O4802" i="3" s="1"/>
  <c r="M5868" i="3" l="1"/>
  <c r="I5868" i="3"/>
  <c r="N5868" i="3"/>
  <c r="A5869" i="3"/>
  <c r="G5868" i="3"/>
  <c r="F4804" i="3"/>
  <c r="D4804" i="3"/>
  <c r="B4804" i="3"/>
  <c r="E4804" i="3"/>
  <c r="C4804" i="3"/>
  <c r="K4803" i="3"/>
  <c r="J4803" i="3"/>
  <c r="M5869" i="3" l="1"/>
  <c r="I5869" i="3"/>
  <c r="N5869" i="3"/>
  <c r="A5870" i="3"/>
  <c r="G5869" i="3"/>
  <c r="E4805" i="3"/>
  <c r="F4805" i="3"/>
  <c r="C4805" i="3"/>
  <c r="B4805" i="3"/>
  <c r="D4805" i="3"/>
  <c r="P4802" i="3"/>
  <c r="L4803" i="3"/>
  <c r="O4803" i="3" s="1"/>
  <c r="K4804" i="3" s="1"/>
  <c r="H4804" i="3"/>
  <c r="M5870" i="3" l="1"/>
  <c r="I5870" i="3"/>
  <c r="N5870" i="3"/>
  <c r="A5871" i="3"/>
  <c r="G5870" i="3"/>
  <c r="B4806" i="3"/>
  <c r="E4806" i="3"/>
  <c r="D4806" i="3"/>
  <c r="F4806" i="3"/>
  <c r="C4806" i="3"/>
  <c r="J4804" i="3"/>
  <c r="L4804" i="3"/>
  <c r="O4804" i="3" s="1"/>
  <c r="K4805" i="3" s="1"/>
  <c r="H4805" i="3"/>
  <c r="J4805" i="3" s="1"/>
  <c r="M5871" i="3" l="1"/>
  <c r="I5871" i="3"/>
  <c r="N5871" i="3"/>
  <c r="A5872" i="3"/>
  <c r="G5871" i="3"/>
  <c r="B4807" i="3"/>
  <c r="D4807" i="3"/>
  <c r="E4807" i="3"/>
  <c r="C4807" i="3"/>
  <c r="F4807" i="3"/>
  <c r="P4804" i="3"/>
  <c r="P4803" i="3"/>
  <c r="H4806" i="3"/>
  <c r="L4805" i="3"/>
  <c r="O4805" i="3" s="1"/>
  <c r="K4806" i="3" s="1"/>
  <c r="M5872" i="3" l="1"/>
  <c r="I5872" i="3"/>
  <c r="N5872" i="3"/>
  <c r="A5873" i="3"/>
  <c r="G5872" i="3"/>
  <c r="F4808" i="3"/>
  <c r="C4808" i="3"/>
  <c r="B4808" i="3"/>
  <c r="E4808" i="3"/>
  <c r="D4808" i="3"/>
  <c r="J4806" i="3"/>
  <c r="L4806" i="3"/>
  <c r="O4806" i="3" s="1"/>
  <c r="K4807" i="3" s="1"/>
  <c r="H4807" i="3"/>
  <c r="M5873" i="3" l="1"/>
  <c r="I5873" i="3"/>
  <c r="N5873" i="3"/>
  <c r="A5874" i="3"/>
  <c r="G5873" i="3"/>
  <c r="D4809" i="3"/>
  <c r="C4809" i="3"/>
  <c r="B4809" i="3"/>
  <c r="H4809" i="3" s="1"/>
  <c r="E4809" i="3"/>
  <c r="F4809" i="3"/>
  <c r="J4807" i="3"/>
  <c r="L4807" i="3"/>
  <c r="O4807" i="3" s="1"/>
  <c r="K4808" i="3" s="1"/>
  <c r="H4808" i="3"/>
  <c r="J4808" i="3" s="1"/>
  <c r="P4806" i="3"/>
  <c r="P4805" i="3"/>
  <c r="M5874" i="3" l="1"/>
  <c r="I5874" i="3"/>
  <c r="N5874" i="3"/>
  <c r="A5875" i="3"/>
  <c r="G5874" i="3"/>
  <c r="J4809" i="3"/>
  <c r="P4807" i="3"/>
  <c r="L4808" i="3"/>
  <c r="O4808" i="3" s="1"/>
  <c r="K4809" i="3" s="1"/>
  <c r="M5875" i="3" l="1"/>
  <c r="I5875" i="3"/>
  <c r="N5875" i="3"/>
  <c r="A5876" i="3"/>
  <c r="G5875" i="3"/>
  <c r="C4810" i="3"/>
  <c r="E4810" i="3"/>
  <c r="F4810" i="3"/>
  <c r="D4810" i="3"/>
  <c r="B4810" i="3"/>
  <c r="K4810" i="3" s="1"/>
  <c r="P4808" i="3"/>
  <c r="L4809" i="3"/>
  <c r="O4809" i="3" s="1"/>
  <c r="M5876" i="3" l="1"/>
  <c r="I5876" i="3"/>
  <c r="N5876" i="3"/>
  <c r="A5877" i="3"/>
  <c r="G5876" i="3"/>
  <c r="J4810" i="3"/>
  <c r="H4810" i="3"/>
  <c r="M5877" i="3" l="1"/>
  <c r="I5877" i="3"/>
  <c r="N5877" i="3"/>
  <c r="A5878" i="3"/>
  <c r="G5877" i="3"/>
  <c r="P4809" i="3"/>
  <c r="B4811" i="3"/>
  <c r="E4811" i="3"/>
  <c r="H4811" i="3"/>
  <c r="F4811" i="3"/>
  <c r="C4811" i="3"/>
  <c r="D4811" i="3"/>
  <c r="M5878" i="3" l="1"/>
  <c r="I5878" i="3"/>
  <c r="N5878" i="3"/>
  <c r="A5879" i="3"/>
  <c r="G5878" i="3"/>
  <c r="E4812" i="3"/>
  <c r="C4812" i="3"/>
  <c r="F4812" i="3"/>
  <c r="D4812" i="3"/>
  <c r="B4812" i="3"/>
  <c r="J4811" i="3"/>
  <c r="L4810" i="3"/>
  <c r="O4810" i="3" s="1"/>
  <c r="K4811" i="3" s="1"/>
  <c r="M5879" i="3" l="1"/>
  <c r="I5879" i="3"/>
  <c r="N5879" i="3"/>
  <c r="A5880" i="3"/>
  <c r="G5879" i="3"/>
  <c r="D4813" i="3"/>
  <c r="E4813" i="3"/>
  <c r="B4813" i="3"/>
  <c r="C4813" i="3"/>
  <c r="F4813" i="3"/>
  <c r="H4812" i="3"/>
  <c r="L4811" i="3"/>
  <c r="O4811" i="3" s="1"/>
  <c r="K4812" i="3" s="1"/>
  <c r="P4810" i="3"/>
  <c r="M5880" i="3" l="1"/>
  <c r="I5880" i="3"/>
  <c r="N5880" i="3"/>
  <c r="A5881" i="3"/>
  <c r="G5880" i="3"/>
  <c r="B4814" i="3"/>
  <c r="F4814" i="3"/>
  <c r="E4814" i="3"/>
  <c r="D4814" i="3"/>
  <c r="C4814" i="3"/>
  <c r="L4812" i="3"/>
  <c r="O4812" i="3" s="1"/>
  <c r="K4813" i="3" s="1"/>
  <c r="J4812" i="3"/>
  <c r="H4813" i="3"/>
  <c r="M5881" i="3" l="1"/>
  <c r="I5881" i="3"/>
  <c r="N5881" i="3"/>
  <c r="A5882" i="3"/>
  <c r="G5881" i="3"/>
  <c r="E4815" i="3"/>
  <c r="B4815" i="3"/>
  <c r="C4815" i="3"/>
  <c r="F4815" i="3"/>
  <c r="D4815" i="3"/>
  <c r="J4813" i="3"/>
  <c r="P4812" i="3"/>
  <c r="P4811" i="3"/>
  <c r="H4814" i="3"/>
  <c r="M5882" i="3" l="1"/>
  <c r="I5882" i="3"/>
  <c r="N5882" i="3"/>
  <c r="A5883" i="3"/>
  <c r="G5882" i="3"/>
  <c r="B4816" i="3"/>
  <c r="C4816" i="3"/>
  <c r="E4816" i="3"/>
  <c r="D4816" i="3"/>
  <c r="F4816" i="3"/>
  <c r="L4814" i="3"/>
  <c r="J4814" i="3"/>
  <c r="L4813" i="3"/>
  <c r="O4813" i="3" s="1"/>
  <c r="K4814" i="3" s="1"/>
  <c r="H4815" i="3"/>
  <c r="M5883" i="3" l="1"/>
  <c r="I5883" i="3"/>
  <c r="N5883" i="3"/>
  <c r="A5884" i="3"/>
  <c r="G5883" i="3"/>
  <c r="J4815" i="3"/>
  <c r="C4817" i="3"/>
  <c r="B4817" i="3"/>
  <c r="F4817" i="3"/>
  <c r="E4817" i="3"/>
  <c r="D4817" i="3"/>
  <c r="P4814" i="3"/>
  <c r="P4813" i="3"/>
  <c r="O4814" i="3"/>
  <c r="K4815" i="3" s="1"/>
  <c r="H4816" i="3"/>
  <c r="M5884" i="3" l="1"/>
  <c r="I5884" i="3"/>
  <c r="N5884" i="3"/>
  <c r="A5885" i="3"/>
  <c r="G5884" i="3"/>
  <c r="J4816" i="3"/>
  <c r="H4817" i="3"/>
  <c r="L4815" i="3"/>
  <c r="O4815" i="3" s="1"/>
  <c r="K4816" i="3" s="1"/>
  <c r="P4815" i="3"/>
  <c r="M5885" i="3" l="1"/>
  <c r="I5885" i="3"/>
  <c r="N5885" i="3"/>
  <c r="A5886" i="3"/>
  <c r="G5885" i="3"/>
  <c r="J4817" i="3"/>
  <c r="L4816" i="3"/>
  <c r="O4816" i="3" s="1"/>
  <c r="K4817" i="3" s="1"/>
  <c r="F4818" i="3"/>
  <c r="E4818" i="3"/>
  <c r="J4818" i="3" s="1"/>
  <c r="C4818" i="3"/>
  <c r="B4818" i="3"/>
  <c r="H4818" i="3"/>
  <c r="D4818" i="3"/>
  <c r="P4816" i="3"/>
  <c r="M5886" i="3" l="1"/>
  <c r="I5886" i="3"/>
  <c r="N5886" i="3"/>
  <c r="A5887" i="3"/>
  <c r="G5886" i="3"/>
  <c r="C4819" i="3"/>
  <c r="F4819" i="3"/>
  <c r="D4819" i="3"/>
  <c r="E4819" i="3"/>
  <c r="B4819" i="3"/>
  <c r="L4817" i="3"/>
  <c r="O4817" i="3" s="1"/>
  <c r="K4818" i="3" s="1"/>
  <c r="P4817" i="3"/>
  <c r="M5887" i="3" l="1"/>
  <c r="I5887" i="3"/>
  <c r="N5887" i="3"/>
  <c r="A5888" i="3"/>
  <c r="G5887" i="3"/>
  <c r="F4820" i="3"/>
  <c r="D4820" i="3"/>
  <c r="E4820" i="3"/>
  <c r="B4820" i="3"/>
  <c r="C4820" i="3"/>
  <c r="H4819" i="3"/>
  <c r="L4818" i="3"/>
  <c r="O4818" i="3" s="1"/>
  <c r="K4819" i="3" s="1"/>
  <c r="M5888" i="3" l="1"/>
  <c r="I5888" i="3"/>
  <c r="N5888" i="3"/>
  <c r="A5889" i="3"/>
  <c r="G5888" i="3"/>
  <c r="D4821" i="3"/>
  <c r="E4821" i="3"/>
  <c r="B4821" i="3"/>
  <c r="C4821" i="3"/>
  <c r="F4821" i="3"/>
  <c r="J4819" i="3"/>
  <c r="H4820" i="3"/>
  <c r="M5889" i="3" l="1"/>
  <c r="I5889" i="3"/>
  <c r="N5889" i="3"/>
  <c r="A5890" i="3"/>
  <c r="G5889" i="3"/>
  <c r="J4820" i="3"/>
  <c r="H4821" i="3"/>
  <c r="D4822" i="3"/>
  <c r="F4822" i="3"/>
  <c r="E4822" i="3"/>
  <c r="C4822" i="3"/>
  <c r="B4822" i="3"/>
  <c r="J4821" i="3"/>
  <c r="L4819" i="3"/>
  <c r="O4819" i="3" s="1"/>
  <c r="K4820" i="3" s="1"/>
  <c r="P4819" i="3"/>
  <c r="P4818" i="3"/>
  <c r="M5890" i="3" l="1"/>
  <c r="I5890" i="3"/>
  <c r="N5890" i="3"/>
  <c r="A5891" i="3"/>
  <c r="G5890" i="3"/>
  <c r="F4823" i="3"/>
  <c r="E4823" i="3"/>
  <c r="B4823" i="3"/>
  <c r="C4823" i="3"/>
  <c r="D4823" i="3"/>
  <c r="H4822" i="3"/>
  <c r="P4820" i="3"/>
  <c r="L4820" i="3"/>
  <c r="O4820" i="3" s="1"/>
  <c r="K4821" i="3" s="1"/>
  <c r="M5891" i="3" l="1"/>
  <c r="I5891" i="3"/>
  <c r="N5891" i="3"/>
  <c r="A5892" i="3"/>
  <c r="G5891" i="3"/>
  <c r="J4822" i="3"/>
  <c r="L4821" i="3"/>
  <c r="O4821" i="3" s="1"/>
  <c r="K4822" i="3" s="1"/>
  <c r="H4823" i="3"/>
  <c r="M5892" i="3" l="1"/>
  <c r="I5892" i="3"/>
  <c r="N5892" i="3"/>
  <c r="A5893" i="3"/>
  <c r="G5892" i="3"/>
  <c r="J4823" i="3"/>
  <c r="L4822" i="3"/>
  <c r="O4822" i="3" s="1"/>
  <c r="K4823" i="3" s="1"/>
  <c r="F4824" i="3"/>
  <c r="E4824" i="3"/>
  <c r="D4824" i="3"/>
  <c r="H4824" i="3"/>
  <c r="C4824" i="3"/>
  <c r="B4824" i="3"/>
  <c r="P4822" i="3"/>
  <c r="P4821" i="3"/>
  <c r="M5893" i="3" l="1"/>
  <c r="I5893" i="3"/>
  <c r="N5893" i="3"/>
  <c r="A5894" i="3"/>
  <c r="G5893" i="3"/>
  <c r="L4823" i="3"/>
  <c r="O4823" i="3" s="1"/>
  <c r="K4824" i="3" s="1"/>
  <c r="J4824" i="3"/>
  <c r="P4823" i="3" s="1"/>
  <c r="M5894" i="3" l="1"/>
  <c r="I5894" i="3"/>
  <c r="N5894" i="3"/>
  <c r="A5895" i="3"/>
  <c r="G5894" i="3"/>
  <c r="D4825" i="3"/>
  <c r="F4825" i="3"/>
  <c r="B4825" i="3"/>
  <c r="C4825" i="3"/>
  <c r="E4825" i="3"/>
  <c r="H4825" i="3"/>
  <c r="L4824" i="3"/>
  <c r="O4824" i="3" s="1"/>
  <c r="K4825" i="3" s="1"/>
  <c r="M5895" i="3" l="1"/>
  <c r="I5895" i="3"/>
  <c r="N5895" i="3"/>
  <c r="G5895" i="3"/>
  <c r="A5896" i="3"/>
  <c r="D4826" i="3"/>
  <c r="E4826" i="3"/>
  <c r="F4826" i="3"/>
  <c r="C4826" i="3"/>
  <c r="B4826" i="3"/>
  <c r="J4825" i="3"/>
  <c r="M5896" i="3" l="1"/>
  <c r="I5896" i="3"/>
  <c r="N5896" i="3"/>
  <c r="G5896" i="3"/>
  <c r="A5897" i="3"/>
  <c r="E4827" i="3"/>
  <c r="F4827" i="3"/>
  <c r="D4827" i="3"/>
  <c r="B4827" i="3"/>
  <c r="C4827" i="3"/>
  <c r="P4824" i="3"/>
  <c r="L4825" i="3"/>
  <c r="O4825" i="3" s="1"/>
  <c r="K4826" i="3" s="1"/>
  <c r="H4826" i="3"/>
  <c r="J4826" i="3" s="1"/>
  <c r="P4825" i="3" s="1"/>
  <c r="M5897" i="3" l="1"/>
  <c r="I5897" i="3"/>
  <c r="N5897" i="3"/>
  <c r="G5897" i="3"/>
  <c r="A5898" i="3"/>
  <c r="B4828" i="3"/>
  <c r="E4828" i="3"/>
  <c r="F4828" i="3"/>
  <c r="C4828" i="3"/>
  <c r="D4828" i="3"/>
  <c r="H4827" i="3"/>
  <c r="J4827" i="3" s="1"/>
  <c r="P4826" i="3" s="1"/>
  <c r="M5898" i="3" l="1"/>
  <c r="I5898" i="3"/>
  <c r="N5898" i="3"/>
  <c r="A5899" i="3"/>
  <c r="G5898" i="3"/>
  <c r="E4829" i="3"/>
  <c r="B4829" i="3"/>
  <c r="D4829" i="3"/>
  <c r="C4829" i="3"/>
  <c r="F4829" i="3"/>
  <c r="L4826" i="3"/>
  <c r="O4826" i="3" s="1"/>
  <c r="K4827" i="3" s="1"/>
  <c r="H4828" i="3"/>
  <c r="L4827" i="3"/>
  <c r="M5899" i="3" l="1"/>
  <c r="I5899" i="3"/>
  <c r="N5899" i="3"/>
  <c r="A5900" i="3"/>
  <c r="G5899" i="3"/>
  <c r="J4828" i="3"/>
  <c r="H4829" i="3"/>
  <c r="O4827" i="3"/>
  <c r="K4828" i="3" s="1"/>
  <c r="M5900" i="3" l="1"/>
  <c r="I5900" i="3"/>
  <c r="N5900" i="3"/>
  <c r="A5901" i="3"/>
  <c r="G5900" i="3"/>
  <c r="L4828" i="3"/>
  <c r="O4828" i="3" s="1"/>
  <c r="K4829" i="3" s="1"/>
  <c r="B4830" i="3"/>
  <c r="H4830" i="3"/>
  <c r="E4830" i="3"/>
  <c r="D4830" i="3"/>
  <c r="F4830" i="3"/>
  <c r="C4830" i="3"/>
  <c r="J4829" i="3"/>
  <c r="P4828" i="3"/>
  <c r="P4827" i="3"/>
  <c r="M5901" i="3" l="1"/>
  <c r="I5901" i="3"/>
  <c r="N5901" i="3"/>
  <c r="A5902" i="3"/>
  <c r="G5901" i="3"/>
  <c r="J4830" i="3"/>
  <c r="F4831" i="3"/>
  <c r="E4831" i="3"/>
  <c r="D4831" i="3"/>
  <c r="B4831" i="3"/>
  <c r="H4831" i="3"/>
  <c r="C4831" i="3"/>
  <c r="J4831" i="3"/>
  <c r="O4829" i="3"/>
  <c r="K4830" i="3" s="1"/>
  <c r="L4829" i="3"/>
  <c r="P4829" i="3"/>
  <c r="M5902" i="3" l="1"/>
  <c r="I5902" i="3"/>
  <c r="N5902" i="3"/>
  <c r="A5903" i="3"/>
  <c r="G5902" i="3"/>
  <c r="B4832" i="3"/>
  <c r="H4832" i="3" s="1"/>
  <c r="E4832" i="3"/>
  <c r="C4832" i="3"/>
  <c r="F4832" i="3"/>
  <c r="D4832" i="3"/>
  <c r="O4830" i="3"/>
  <c r="K4831" i="3" s="1"/>
  <c r="L4830" i="3"/>
  <c r="P4830" i="3"/>
  <c r="M5903" i="3" l="1"/>
  <c r="I5903" i="3"/>
  <c r="N5903" i="3"/>
  <c r="A5904" i="3"/>
  <c r="G5903" i="3"/>
  <c r="L4831" i="3"/>
  <c r="O4831" i="3" s="1"/>
  <c r="K4832" i="3" s="1"/>
  <c r="M5904" i="3" l="1"/>
  <c r="I5904" i="3"/>
  <c r="N5904" i="3"/>
  <c r="A5905" i="3"/>
  <c r="G5904" i="3"/>
  <c r="D4833" i="3"/>
  <c r="F4833" i="3"/>
  <c r="C4833" i="3"/>
  <c r="B4833" i="3"/>
  <c r="E4833" i="3"/>
  <c r="J4832" i="3"/>
  <c r="L4832" i="3"/>
  <c r="O4832" i="3" s="1"/>
  <c r="M5905" i="3" l="1"/>
  <c r="I5905" i="3"/>
  <c r="N5905" i="3"/>
  <c r="A5906" i="3"/>
  <c r="G5905" i="3"/>
  <c r="K4833" i="3"/>
  <c r="H4833" i="3"/>
  <c r="P4831" i="3"/>
  <c r="M5906" i="3" l="1"/>
  <c r="I5906" i="3"/>
  <c r="N5906" i="3"/>
  <c r="A5907" i="3"/>
  <c r="G5906" i="3"/>
  <c r="J4833" i="3"/>
  <c r="L4833" i="3"/>
  <c r="D4834" i="3"/>
  <c r="F4834" i="3"/>
  <c r="B4834" i="3"/>
  <c r="K4834" i="3" s="1"/>
  <c r="E4834" i="3"/>
  <c r="C4834" i="3"/>
  <c r="O4833" i="3"/>
  <c r="M5907" i="3" l="1"/>
  <c r="I5907" i="3"/>
  <c r="N5907" i="3"/>
  <c r="A5908" i="3"/>
  <c r="G5907" i="3"/>
  <c r="B4835" i="3"/>
  <c r="F4835" i="3"/>
  <c r="E4835" i="3"/>
  <c r="D4835" i="3"/>
  <c r="C4835" i="3"/>
  <c r="H4834" i="3"/>
  <c r="P4832" i="3"/>
  <c r="M5908" i="3" l="1"/>
  <c r="I5908" i="3"/>
  <c r="N5908" i="3"/>
  <c r="A5909" i="3"/>
  <c r="G5908" i="3"/>
  <c r="J4834" i="3"/>
  <c r="H4835" i="3"/>
  <c r="L4834" i="3"/>
  <c r="O4834" i="3" s="1"/>
  <c r="K4835" i="3" s="1"/>
  <c r="F4836" i="3"/>
  <c r="B4836" i="3"/>
  <c r="E4836" i="3"/>
  <c r="C4836" i="3"/>
  <c r="D4836" i="3"/>
  <c r="M5909" i="3" l="1"/>
  <c r="I5909" i="3"/>
  <c r="N5909" i="3"/>
  <c r="A5910" i="3"/>
  <c r="G5909" i="3"/>
  <c r="J4835" i="3"/>
  <c r="L4835" i="3"/>
  <c r="O4835" i="3" s="1"/>
  <c r="K4836" i="3" s="1"/>
  <c r="H4836" i="3"/>
  <c r="H4837" i="3"/>
  <c r="E4837" i="3"/>
  <c r="C4837" i="3"/>
  <c r="B4837" i="3"/>
  <c r="F4837" i="3"/>
  <c r="D4837" i="3"/>
  <c r="P4834" i="3"/>
  <c r="P4833" i="3"/>
  <c r="M5910" i="3" l="1"/>
  <c r="I5910" i="3"/>
  <c r="N5910" i="3"/>
  <c r="A5911" i="3"/>
  <c r="G5910" i="3"/>
  <c r="E4838" i="3"/>
  <c r="B4838" i="3"/>
  <c r="D4838" i="3"/>
  <c r="C4838" i="3"/>
  <c r="F4838" i="3"/>
  <c r="J4837" i="3"/>
  <c r="P4835" i="3"/>
  <c r="J4836" i="3"/>
  <c r="P4836" i="3" s="1"/>
  <c r="M5911" i="3" l="1"/>
  <c r="I5911" i="3"/>
  <c r="N5911" i="3"/>
  <c r="A5912" i="3"/>
  <c r="G5911" i="3"/>
  <c r="L4836" i="3"/>
  <c r="O4836" i="3" s="1"/>
  <c r="K4837" i="3" s="1"/>
  <c r="L4837" i="3"/>
  <c r="H4838" i="3"/>
  <c r="M5912" i="3" l="1"/>
  <c r="I5912" i="3"/>
  <c r="N5912" i="3"/>
  <c r="A5913" i="3"/>
  <c r="G5912" i="3"/>
  <c r="J4838" i="3"/>
  <c r="C4839" i="3"/>
  <c r="B4839" i="3"/>
  <c r="H4839" i="3" s="1"/>
  <c r="J4839" i="3" s="1"/>
  <c r="F4839" i="3"/>
  <c r="D4839" i="3"/>
  <c r="E4839" i="3"/>
  <c r="O4837" i="3"/>
  <c r="K4838" i="3" s="1"/>
  <c r="M5913" i="3" l="1"/>
  <c r="I5913" i="3"/>
  <c r="N5913" i="3"/>
  <c r="A5914" i="3"/>
  <c r="G5913" i="3"/>
  <c r="L4838" i="3"/>
  <c r="O4838" i="3" s="1"/>
  <c r="K4839" i="3" s="1"/>
  <c r="P4838" i="3"/>
  <c r="P4837" i="3"/>
  <c r="M5914" i="3" l="1"/>
  <c r="I5914" i="3"/>
  <c r="N5914" i="3"/>
  <c r="A5915" i="3"/>
  <c r="G5914" i="3"/>
  <c r="D4840" i="3"/>
  <c r="C4840" i="3"/>
  <c r="E4840" i="3"/>
  <c r="F4840" i="3"/>
  <c r="B4840" i="3"/>
  <c r="L4839" i="3"/>
  <c r="O4839" i="3" s="1"/>
  <c r="M5915" i="3" l="1"/>
  <c r="I5915" i="3"/>
  <c r="N5915" i="3"/>
  <c r="A5916" i="3"/>
  <c r="G5915" i="3"/>
  <c r="K4840" i="3"/>
  <c r="H4840" i="3"/>
  <c r="J4840" i="3" s="1"/>
  <c r="M5916" i="3" l="1"/>
  <c r="I5916" i="3"/>
  <c r="N5916" i="3"/>
  <c r="A5917" i="3"/>
  <c r="G5916" i="3"/>
  <c r="P4839" i="3"/>
  <c r="B4841" i="3"/>
  <c r="E4841" i="3"/>
  <c r="C4841" i="3"/>
  <c r="D4841" i="3"/>
  <c r="F4841" i="3"/>
  <c r="H4841" i="3"/>
  <c r="L4840" i="3"/>
  <c r="O4840" i="3" s="1"/>
  <c r="K4841" i="3" s="1"/>
  <c r="M5917" i="3" l="1"/>
  <c r="I5917" i="3"/>
  <c r="N5917" i="3"/>
  <c r="A5918" i="3"/>
  <c r="G5917" i="3"/>
  <c r="J4841" i="3"/>
  <c r="D4842" i="3"/>
  <c r="F4842" i="3"/>
  <c r="B4842" i="3"/>
  <c r="H4842" i="3" s="1"/>
  <c r="E4842" i="3"/>
  <c r="C4842" i="3"/>
  <c r="M5918" i="3" l="1"/>
  <c r="I5918" i="3"/>
  <c r="N5918" i="3"/>
  <c r="A5919" i="3"/>
  <c r="G5918" i="3"/>
  <c r="J4842" i="3"/>
  <c r="C4843" i="3"/>
  <c r="D4843" i="3"/>
  <c r="F4843" i="3"/>
  <c r="B4843" i="3"/>
  <c r="E4843" i="3"/>
  <c r="K4842" i="3"/>
  <c r="P4840" i="3"/>
  <c r="P4841" i="3"/>
  <c r="L4841" i="3"/>
  <c r="O4841" i="3" s="1"/>
  <c r="M5919" i="3" l="1"/>
  <c r="I5919" i="3"/>
  <c r="N5919" i="3"/>
  <c r="A5920" i="3"/>
  <c r="G5919" i="3"/>
  <c r="H4843" i="3"/>
  <c r="L4842" i="3"/>
  <c r="O4842" i="3" s="1"/>
  <c r="K4843" i="3" s="1"/>
  <c r="M5920" i="3" l="1"/>
  <c r="I5920" i="3"/>
  <c r="N5920" i="3"/>
  <c r="A5921" i="3"/>
  <c r="G5920" i="3"/>
  <c r="J4843" i="3"/>
  <c r="L4843" i="3"/>
  <c r="O4843" i="3" s="1"/>
  <c r="E4844" i="3"/>
  <c r="D4844" i="3"/>
  <c r="C4844" i="3"/>
  <c r="H4844" i="3"/>
  <c r="F4844" i="3"/>
  <c r="B4844" i="3"/>
  <c r="M5921" i="3" l="1"/>
  <c r="I5921" i="3"/>
  <c r="N5921" i="3"/>
  <c r="A5922" i="3"/>
  <c r="G5921" i="3"/>
  <c r="J4844" i="3"/>
  <c r="F4845" i="3"/>
  <c r="C4845" i="3"/>
  <c r="B4845" i="3"/>
  <c r="H4845" i="3" s="1"/>
  <c r="D4845" i="3"/>
  <c r="E4845" i="3"/>
  <c r="P4843" i="3"/>
  <c r="P4842" i="3"/>
  <c r="K4844" i="3"/>
  <c r="M5922" i="3" l="1"/>
  <c r="I5922" i="3"/>
  <c r="N5922" i="3"/>
  <c r="A5923" i="3"/>
  <c r="G5922" i="3"/>
  <c r="P4844" i="3"/>
  <c r="J4845" i="3"/>
  <c r="L4844" i="3"/>
  <c r="O4844" i="3" s="1"/>
  <c r="K4845" i="3" s="1"/>
  <c r="M5923" i="3" l="1"/>
  <c r="I5923" i="3"/>
  <c r="N5923" i="3"/>
  <c r="A5924" i="3"/>
  <c r="G5923" i="3"/>
  <c r="D4846" i="3"/>
  <c r="C4846" i="3"/>
  <c r="B4846" i="3"/>
  <c r="F4846" i="3"/>
  <c r="H4846" i="3"/>
  <c r="E4846" i="3"/>
  <c r="L4845" i="3"/>
  <c r="O4845" i="3" s="1"/>
  <c r="M5924" i="3" l="1"/>
  <c r="I5924" i="3"/>
  <c r="N5924" i="3"/>
  <c r="A5925" i="3"/>
  <c r="G5924" i="3"/>
  <c r="K4846" i="3"/>
  <c r="J4846" i="3"/>
  <c r="M5925" i="3" l="1"/>
  <c r="I5925" i="3"/>
  <c r="N5925" i="3"/>
  <c r="A5926" i="3"/>
  <c r="G5925" i="3"/>
  <c r="P4845" i="3"/>
  <c r="C4847" i="3"/>
  <c r="F4847" i="3"/>
  <c r="B4847" i="3"/>
  <c r="H4847" i="3" s="1"/>
  <c r="E4847" i="3"/>
  <c r="J4847" i="3" s="1"/>
  <c r="D4847" i="3"/>
  <c r="L4846" i="3"/>
  <c r="O4846" i="3" s="1"/>
  <c r="M5926" i="3" l="1"/>
  <c r="I5926" i="3"/>
  <c r="N5926" i="3"/>
  <c r="A5927" i="3"/>
  <c r="G5926" i="3"/>
  <c r="P4846" i="3"/>
  <c r="K4847" i="3"/>
  <c r="M5927" i="3" l="1"/>
  <c r="I5927" i="3"/>
  <c r="N5927" i="3"/>
  <c r="A5928" i="3"/>
  <c r="G5927" i="3"/>
  <c r="E4848" i="3"/>
  <c r="D4848" i="3"/>
  <c r="F4848" i="3"/>
  <c r="C4848" i="3"/>
  <c r="B4848" i="3"/>
  <c r="H4848" i="3" s="1"/>
  <c r="L4847" i="3"/>
  <c r="O4847" i="3" s="1"/>
  <c r="M5928" i="3" l="1"/>
  <c r="I5928" i="3"/>
  <c r="N5928" i="3"/>
  <c r="A5929" i="3"/>
  <c r="G5928" i="3"/>
  <c r="J4848" i="3"/>
  <c r="K4848" i="3"/>
  <c r="L4848" i="3"/>
  <c r="M5929" i="3" l="1"/>
  <c r="I5929" i="3"/>
  <c r="N5929" i="3"/>
  <c r="A5930" i="3"/>
  <c r="G5929" i="3"/>
  <c r="D4849" i="3"/>
  <c r="E4849" i="3"/>
  <c r="B4849" i="3"/>
  <c r="F4849" i="3"/>
  <c r="C4849" i="3"/>
  <c r="O4848" i="3"/>
  <c r="P4847" i="3"/>
  <c r="M5930" i="3" l="1"/>
  <c r="I5930" i="3"/>
  <c r="N5930" i="3"/>
  <c r="A5931" i="3"/>
  <c r="G5930" i="3"/>
  <c r="D4850" i="3"/>
  <c r="F4850" i="3"/>
  <c r="E4850" i="3"/>
  <c r="C4850" i="3"/>
  <c r="B4850" i="3"/>
  <c r="K4849" i="3"/>
  <c r="H4849" i="3"/>
  <c r="M5931" i="3" l="1"/>
  <c r="I5931" i="3"/>
  <c r="N5931" i="3"/>
  <c r="A5932" i="3"/>
  <c r="G5931" i="3"/>
  <c r="B4851" i="3"/>
  <c r="D4851" i="3"/>
  <c r="H4851" i="3"/>
  <c r="J4851" i="3" s="1"/>
  <c r="E4851" i="3"/>
  <c r="F4851" i="3"/>
  <c r="C4851" i="3"/>
  <c r="H4850" i="3"/>
  <c r="J4850" i="3" s="1"/>
  <c r="L4849" i="3"/>
  <c r="J4849" i="3"/>
  <c r="O4849" i="3"/>
  <c r="K4850" i="3" s="1"/>
  <c r="M5932" i="3" l="1"/>
  <c r="I5932" i="3"/>
  <c r="N5932" i="3"/>
  <c r="A5933" i="3"/>
  <c r="G5932" i="3"/>
  <c r="D4852" i="3"/>
  <c r="E4852" i="3"/>
  <c r="C4852" i="3"/>
  <c r="B4852" i="3"/>
  <c r="F4852" i="3"/>
  <c r="P4849" i="3"/>
  <c r="P4848" i="3"/>
  <c r="P4850" i="3"/>
  <c r="L4850" i="3"/>
  <c r="O4850" i="3" s="1"/>
  <c r="K4851" i="3" s="1"/>
  <c r="M5933" i="3" l="1"/>
  <c r="I5933" i="3"/>
  <c r="N5933" i="3"/>
  <c r="A5934" i="3"/>
  <c r="G5933" i="3"/>
  <c r="L4851" i="3"/>
  <c r="O4851" i="3" s="1"/>
  <c r="K4852" i="3" s="1"/>
  <c r="B4853" i="3"/>
  <c r="H4853" i="3" s="1"/>
  <c r="E4853" i="3"/>
  <c r="D4853" i="3"/>
  <c r="C4853" i="3"/>
  <c r="F4853" i="3"/>
  <c r="H4852" i="3"/>
  <c r="J4852" i="3" s="1"/>
  <c r="M5934" i="3" l="1"/>
  <c r="I5934" i="3"/>
  <c r="N5934" i="3"/>
  <c r="A5935" i="3"/>
  <c r="G5934" i="3"/>
  <c r="L4852" i="3"/>
  <c r="O4852" i="3" s="1"/>
  <c r="K4853" i="3" s="1"/>
  <c r="J4853" i="3"/>
  <c r="B4854" i="3"/>
  <c r="H4854" i="3" s="1"/>
  <c r="D4854" i="3"/>
  <c r="C4854" i="3"/>
  <c r="E4854" i="3"/>
  <c r="F4854" i="3"/>
  <c r="P4852" i="3"/>
  <c r="P4851" i="3"/>
  <c r="M5935" i="3" l="1"/>
  <c r="I5935" i="3"/>
  <c r="N5935" i="3"/>
  <c r="A5936" i="3"/>
  <c r="G5935" i="3"/>
  <c r="J4854" i="3"/>
  <c r="P4853" i="3" s="1"/>
  <c r="M5936" i="3" l="1"/>
  <c r="I5936" i="3"/>
  <c r="N5936" i="3"/>
  <c r="A5937" i="3"/>
  <c r="G5936" i="3"/>
  <c r="L4853" i="3"/>
  <c r="O4853" i="3" s="1"/>
  <c r="K4854" i="3" s="1"/>
  <c r="E4855" i="3"/>
  <c r="C4855" i="3"/>
  <c r="B4855" i="3"/>
  <c r="D4855" i="3"/>
  <c r="F4855" i="3"/>
  <c r="M5937" i="3" l="1"/>
  <c r="I5937" i="3"/>
  <c r="N5937" i="3"/>
  <c r="A5938" i="3"/>
  <c r="G5937" i="3"/>
  <c r="F4856" i="3"/>
  <c r="B4856" i="3"/>
  <c r="D4856" i="3"/>
  <c r="E4856" i="3"/>
  <c r="C4856" i="3"/>
  <c r="J4855" i="3"/>
  <c r="O4854" i="3"/>
  <c r="K4855" i="3" s="1"/>
  <c r="H4855" i="3"/>
  <c r="L4854" i="3"/>
  <c r="M5938" i="3" l="1"/>
  <c r="I5938" i="3"/>
  <c r="N5938" i="3"/>
  <c r="A5939" i="3"/>
  <c r="G5938" i="3"/>
  <c r="E4857" i="3"/>
  <c r="D4857" i="3"/>
  <c r="C4857" i="3"/>
  <c r="F4857" i="3"/>
  <c r="B4857" i="3"/>
  <c r="P4854" i="3"/>
  <c r="H4856" i="3"/>
  <c r="L4855" i="3"/>
  <c r="O4855" i="3" s="1"/>
  <c r="K4856" i="3" s="1"/>
  <c r="M5939" i="3" l="1"/>
  <c r="I5939" i="3"/>
  <c r="N5939" i="3"/>
  <c r="A5940" i="3"/>
  <c r="G5939" i="3"/>
  <c r="J4856" i="3"/>
  <c r="H4857" i="3"/>
  <c r="M5940" i="3" l="1"/>
  <c r="I5940" i="3"/>
  <c r="N5940" i="3"/>
  <c r="A5941" i="3"/>
  <c r="G5940" i="3"/>
  <c r="J4857" i="3"/>
  <c r="B4858" i="3"/>
  <c r="F4858" i="3"/>
  <c r="C4858" i="3"/>
  <c r="E4858" i="3"/>
  <c r="D4858" i="3"/>
  <c r="H4858" i="3"/>
  <c r="J4858" i="3" s="1"/>
  <c r="P4856" i="3"/>
  <c r="P4855" i="3"/>
  <c r="L4856" i="3"/>
  <c r="O4856" i="3" s="1"/>
  <c r="K4857" i="3" s="1"/>
  <c r="M5941" i="3" l="1"/>
  <c r="I5941" i="3"/>
  <c r="N5941" i="3"/>
  <c r="A5942" i="3"/>
  <c r="G5941" i="3"/>
  <c r="F4859" i="3"/>
  <c r="E4859" i="3"/>
  <c r="J4859" i="3" s="1"/>
  <c r="D4859" i="3"/>
  <c r="H4859" i="3"/>
  <c r="C4859" i="3"/>
  <c r="B4859" i="3"/>
  <c r="L4857" i="3"/>
  <c r="O4857" i="3" s="1"/>
  <c r="K4858" i="3" s="1"/>
  <c r="P4857" i="3"/>
  <c r="M5942" i="3" l="1"/>
  <c r="I5942" i="3"/>
  <c r="N5942" i="3"/>
  <c r="A5943" i="3"/>
  <c r="G5942" i="3"/>
  <c r="E4860" i="3"/>
  <c r="B4860" i="3"/>
  <c r="D4860" i="3"/>
  <c r="H4860" i="3"/>
  <c r="F4860" i="3"/>
  <c r="C4860" i="3"/>
  <c r="P4858" i="3"/>
  <c r="O4858" i="3"/>
  <c r="K4859" i="3" s="1"/>
  <c r="L4858" i="3"/>
  <c r="M5943" i="3" l="1"/>
  <c r="I5943" i="3"/>
  <c r="N5943" i="3"/>
  <c r="A5944" i="3"/>
  <c r="G5943" i="3"/>
  <c r="C4861" i="3"/>
  <c r="F4861" i="3"/>
  <c r="B4861" i="3"/>
  <c r="E4861" i="3"/>
  <c r="D4861" i="3"/>
  <c r="L4859" i="3"/>
  <c r="O4859" i="3" s="1"/>
  <c r="K4860" i="3" s="1"/>
  <c r="M5944" i="3" l="1"/>
  <c r="I5944" i="3"/>
  <c r="N5944" i="3"/>
  <c r="A5945" i="3"/>
  <c r="G5944" i="3"/>
  <c r="D4862" i="3"/>
  <c r="B4862" i="3"/>
  <c r="C4862" i="3"/>
  <c r="E4862" i="3"/>
  <c r="F4862" i="3"/>
  <c r="H4861" i="3"/>
  <c r="J4861" i="3" s="1"/>
  <c r="J4860" i="3"/>
  <c r="M5945" i="3" l="1"/>
  <c r="I5945" i="3"/>
  <c r="N5945" i="3"/>
  <c r="A5946" i="3"/>
  <c r="G5945" i="3"/>
  <c r="E4863" i="3"/>
  <c r="F4863" i="3"/>
  <c r="D4863" i="3"/>
  <c r="B4863" i="3"/>
  <c r="C4863" i="3"/>
  <c r="L4860" i="3"/>
  <c r="O4860" i="3" s="1"/>
  <c r="K4861" i="3" s="1"/>
  <c r="H4862" i="3"/>
  <c r="P4860" i="3"/>
  <c r="P4859" i="3"/>
  <c r="M5946" i="3" l="1"/>
  <c r="I5946" i="3"/>
  <c r="N5946" i="3"/>
  <c r="A5947" i="3"/>
  <c r="G5946" i="3"/>
  <c r="C4864" i="3"/>
  <c r="E4864" i="3"/>
  <c r="D4864" i="3"/>
  <c r="H4864" i="3"/>
  <c r="F4864" i="3"/>
  <c r="B4864" i="3"/>
  <c r="J4863" i="3"/>
  <c r="L4861" i="3"/>
  <c r="J4862" i="3"/>
  <c r="H4863" i="3"/>
  <c r="O4861" i="3"/>
  <c r="K4862" i="3" s="1"/>
  <c r="M5947" i="3" l="1"/>
  <c r="I5947" i="3"/>
  <c r="N5947" i="3"/>
  <c r="A5948" i="3"/>
  <c r="G5947" i="3"/>
  <c r="L4862" i="3"/>
  <c r="O4862" i="3"/>
  <c r="K4863" i="3" s="1"/>
  <c r="P4862" i="3"/>
  <c r="P4861" i="3"/>
  <c r="M5948" i="3" l="1"/>
  <c r="I5948" i="3"/>
  <c r="N5948" i="3"/>
  <c r="A5949" i="3"/>
  <c r="G5948" i="3"/>
  <c r="D4865" i="3"/>
  <c r="E4865" i="3"/>
  <c r="B4865" i="3"/>
  <c r="C4865" i="3"/>
  <c r="F4865" i="3"/>
  <c r="J4864" i="3"/>
  <c r="L4863" i="3"/>
  <c r="O4863" i="3" s="1"/>
  <c r="K4864" i="3" s="1"/>
  <c r="M5949" i="3" l="1"/>
  <c r="I5949" i="3"/>
  <c r="N5949" i="3"/>
  <c r="A5950" i="3"/>
  <c r="G5949" i="3"/>
  <c r="E4866" i="3"/>
  <c r="F4866" i="3"/>
  <c r="C4866" i="3"/>
  <c r="D4866" i="3"/>
  <c r="B4866" i="3"/>
  <c r="H4866" i="3"/>
  <c r="L4864" i="3"/>
  <c r="O4864" i="3" s="1"/>
  <c r="K4865" i="3" s="1"/>
  <c r="H4865" i="3"/>
  <c r="P4863" i="3"/>
  <c r="M5950" i="3" l="1"/>
  <c r="I5950" i="3"/>
  <c r="N5950" i="3"/>
  <c r="A5951" i="3"/>
  <c r="G5950" i="3"/>
  <c r="E4867" i="3"/>
  <c r="B4867" i="3"/>
  <c r="D4867" i="3"/>
  <c r="C4867" i="3"/>
  <c r="F4867" i="3"/>
  <c r="J4866" i="3"/>
  <c r="J4865" i="3"/>
  <c r="M5951" i="3" l="1"/>
  <c r="I5951" i="3"/>
  <c r="N5951" i="3"/>
  <c r="A5952" i="3"/>
  <c r="G5951" i="3"/>
  <c r="C4868" i="3"/>
  <c r="D4868" i="3"/>
  <c r="F4868" i="3"/>
  <c r="E4868" i="3"/>
  <c r="B4868" i="3"/>
  <c r="P4865" i="3"/>
  <c r="P4864" i="3"/>
  <c r="L4866" i="3"/>
  <c r="L4865" i="3"/>
  <c r="O4865" i="3" s="1"/>
  <c r="K4866" i="3" s="1"/>
  <c r="H4867" i="3"/>
  <c r="J4867" i="3" s="1"/>
  <c r="M5952" i="3" l="1"/>
  <c r="I5952" i="3"/>
  <c r="N5952" i="3"/>
  <c r="A5953" i="3"/>
  <c r="G5952" i="3"/>
  <c r="D4869" i="3"/>
  <c r="F4869" i="3"/>
  <c r="C4869" i="3"/>
  <c r="E4869" i="3"/>
  <c r="B4869" i="3"/>
  <c r="O4866" i="3"/>
  <c r="K4867" i="3" s="1"/>
  <c r="H4868" i="3"/>
  <c r="J4868" i="3"/>
  <c r="P4866" i="3"/>
  <c r="M5953" i="3" l="1"/>
  <c r="I5953" i="3"/>
  <c r="N5953" i="3"/>
  <c r="A5954" i="3"/>
  <c r="G5953" i="3"/>
  <c r="F4870" i="3"/>
  <c r="B4870" i="3"/>
  <c r="D4870" i="3"/>
  <c r="E4870" i="3"/>
  <c r="C4870" i="3"/>
  <c r="H4869" i="3"/>
  <c r="J4869" i="3" s="1"/>
  <c r="L4867" i="3"/>
  <c r="O4867" i="3" s="1"/>
  <c r="K4868" i="3" s="1"/>
  <c r="P4868" i="3"/>
  <c r="P4867" i="3"/>
  <c r="M5954" i="3" l="1"/>
  <c r="I5954" i="3"/>
  <c r="N5954" i="3"/>
  <c r="A5955" i="3"/>
  <c r="G5954" i="3"/>
  <c r="E4871" i="3"/>
  <c r="B4871" i="3"/>
  <c r="C4871" i="3"/>
  <c r="F4871" i="3"/>
  <c r="D4871" i="3"/>
  <c r="L4868" i="3"/>
  <c r="O4868" i="3" s="1"/>
  <c r="K4869" i="3" s="1"/>
  <c r="H4870" i="3"/>
  <c r="M5955" i="3" l="1"/>
  <c r="I5955" i="3"/>
  <c r="N5955" i="3"/>
  <c r="A5956" i="3"/>
  <c r="G5955" i="3"/>
  <c r="H4871" i="3"/>
  <c r="J4870" i="3"/>
  <c r="L4869" i="3"/>
  <c r="O4869" i="3" s="1"/>
  <c r="K4870" i="3" s="1"/>
  <c r="M5956" i="3" l="1"/>
  <c r="I5956" i="3"/>
  <c r="N5956" i="3"/>
  <c r="A5957" i="3"/>
  <c r="G5956" i="3"/>
  <c r="J4871" i="3"/>
  <c r="P4869" i="3"/>
  <c r="B4872" i="3"/>
  <c r="C4872" i="3"/>
  <c r="E4872" i="3"/>
  <c r="F4872" i="3"/>
  <c r="D4872" i="3"/>
  <c r="L4870" i="3"/>
  <c r="O4870" i="3" s="1"/>
  <c r="K4871" i="3" s="1"/>
  <c r="M5957" i="3" l="1"/>
  <c r="I5957" i="3"/>
  <c r="N5957" i="3"/>
  <c r="A5958" i="3"/>
  <c r="G5957" i="3"/>
  <c r="L4871" i="3"/>
  <c r="O4871" i="3" s="1"/>
  <c r="K4872" i="3" s="1"/>
  <c r="H4872" i="3"/>
  <c r="P4870" i="3"/>
  <c r="M5958" i="3" l="1"/>
  <c r="I5958" i="3"/>
  <c r="N5958" i="3"/>
  <c r="A5959" i="3"/>
  <c r="G5958" i="3"/>
  <c r="J4872" i="3"/>
  <c r="H4873" i="3"/>
  <c r="J4873" i="3" s="1"/>
  <c r="E4873" i="3"/>
  <c r="F4873" i="3"/>
  <c r="C4873" i="3"/>
  <c r="B4873" i="3"/>
  <c r="D4873" i="3"/>
  <c r="M5959" i="3" l="1"/>
  <c r="I5959" i="3"/>
  <c r="N5959" i="3"/>
  <c r="A5960" i="3"/>
  <c r="G5959" i="3"/>
  <c r="C4874" i="3"/>
  <c r="D4874" i="3"/>
  <c r="F4874" i="3"/>
  <c r="E4874" i="3"/>
  <c r="B4874" i="3"/>
  <c r="L4872" i="3"/>
  <c r="O4872" i="3" s="1"/>
  <c r="K4873" i="3" s="1"/>
  <c r="P4872" i="3"/>
  <c r="P4871" i="3"/>
  <c r="M5960" i="3" l="1"/>
  <c r="I5960" i="3"/>
  <c r="N5960" i="3"/>
  <c r="A5961" i="3"/>
  <c r="G5960" i="3"/>
  <c r="B4875" i="3"/>
  <c r="C4875" i="3"/>
  <c r="E4875" i="3"/>
  <c r="F4875" i="3"/>
  <c r="D4875" i="3"/>
  <c r="H4874" i="3"/>
  <c r="L4873" i="3"/>
  <c r="O4873" i="3" s="1"/>
  <c r="K4874" i="3" s="1"/>
  <c r="M5961" i="3" l="1"/>
  <c r="I5961" i="3"/>
  <c r="N5961" i="3"/>
  <c r="A5962" i="3"/>
  <c r="G5961" i="3"/>
  <c r="J4874" i="3"/>
  <c r="H4875" i="3"/>
  <c r="F4876" i="3"/>
  <c r="B4876" i="3"/>
  <c r="E4876" i="3"/>
  <c r="C4876" i="3"/>
  <c r="D4876" i="3"/>
  <c r="M5962" i="3" l="1"/>
  <c r="I5962" i="3"/>
  <c r="N5962" i="3"/>
  <c r="A5963" i="3"/>
  <c r="G5962" i="3"/>
  <c r="D4877" i="3"/>
  <c r="B4877" i="3"/>
  <c r="E4877" i="3"/>
  <c r="C4877" i="3"/>
  <c r="F4877" i="3"/>
  <c r="H4876" i="3"/>
  <c r="L4874" i="3"/>
  <c r="O4874" i="3" s="1"/>
  <c r="K4875" i="3" s="1"/>
  <c r="J4875" i="3"/>
  <c r="L4875" i="3"/>
  <c r="P4873" i="3"/>
  <c r="P4874" i="3"/>
  <c r="M5963" i="3" l="1"/>
  <c r="I5963" i="3"/>
  <c r="N5963" i="3"/>
  <c r="A5964" i="3"/>
  <c r="G5963" i="3"/>
  <c r="J4876" i="3"/>
  <c r="H4877" i="3"/>
  <c r="O4875" i="3"/>
  <c r="K4876" i="3" s="1"/>
  <c r="P4875" i="3"/>
  <c r="M5964" i="3" l="1"/>
  <c r="I5964" i="3"/>
  <c r="N5964" i="3"/>
  <c r="A5965" i="3"/>
  <c r="G5964" i="3"/>
  <c r="J4877" i="3"/>
  <c r="L4876" i="3"/>
  <c r="O4876" i="3" s="1"/>
  <c r="K4877" i="3" s="1"/>
  <c r="P4876" i="3"/>
  <c r="B4878" i="3"/>
  <c r="C4878" i="3"/>
  <c r="F4878" i="3"/>
  <c r="E4878" i="3"/>
  <c r="D4878" i="3"/>
  <c r="M5965" i="3" l="1"/>
  <c r="I5965" i="3"/>
  <c r="N5965" i="3"/>
  <c r="A5966" i="3"/>
  <c r="G5965" i="3"/>
  <c r="E4879" i="3"/>
  <c r="B4879" i="3"/>
  <c r="H4879" i="3" s="1"/>
  <c r="C4879" i="3"/>
  <c r="F4879" i="3"/>
  <c r="D4879" i="3"/>
  <c r="J4878" i="3"/>
  <c r="H4878" i="3"/>
  <c r="L4877" i="3"/>
  <c r="O4877" i="3" s="1"/>
  <c r="K4878" i="3" s="1"/>
  <c r="M5966" i="3" l="1"/>
  <c r="I5966" i="3"/>
  <c r="N5966" i="3"/>
  <c r="A5967" i="3"/>
  <c r="G5966" i="3"/>
  <c r="J4879" i="3"/>
  <c r="P4877" i="3"/>
  <c r="B4880" i="3"/>
  <c r="E4880" i="3"/>
  <c r="H4880" i="3"/>
  <c r="F4880" i="3"/>
  <c r="C4880" i="3"/>
  <c r="D4880" i="3"/>
  <c r="M5967" i="3" l="1"/>
  <c r="I5967" i="3"/>
  <c r="N5967" i="3"/>
  <c r="A5968" i="3"/>
  <c r="G5967" i="3"/>
  <c r="H4881" i="3"/>
  <c r="B4881" i="3"/>
  <c r="E4881" i="3"/>
  <c r="J4881" i="3" s="1"/>
  <c r="D4881" i="3"/>
  <c r="F4881" i="3"/>
  <c r="C4881" i="3"/>
  <c r="J4880" i="3"/>
  <c r="L4878" i="3"/>
  <c r="O4878" i="3" s="1"/>
  <c r="K4879" i="3" s="1"/>
  <c r="P4879" i="3"/>
  <c r="P4878" i="3"/>
  <c r="M5968" i="3" l="1"/>
  <c r="I5968" i="3"/>
  <c r="N5968" i="3"/>
  <c r="A5969" i="3"/>
  <c r="G5968" i="3"/>
  <c r="B4882" i="3"/>
  <c r="H4882" i="3" s="1"/>
  <c r="F4882" i="3"/>
  <c r="E4882" i="3"/>
  <c r="C4882" i="3"/>
  <c r="D4882" i="3"/>
  <c r="L4879" i="3"/>
  <c r="O4879" i="3" s="1"/>
  <c r="K4880" i="3" s="1"/>
  <c r="P4880" i="3"/>
  <c r="M5969" i="3" l="1"/>
  <c r="I5969" i="3"/>
  <c r="N5969" i="3"/>
  <c r="A5970" i="3"/>
  <c r="G5969" i="3"/>
  <c r="L4880" i="3"/>
  <c r="O4880" i="3" s="1"/>
  <c r="K4881" i="3" s="1"/>
  <c r="M5970" i="3" l="1"/>
  <c r="I5970" i="3"/>
  <c r="N5970" i="3"/>
  <c r="A5971" i="3"/>
  <c r="G5970" i="3"/>
  <c r="L4881" i="3"/>
  <c r="O4881" i="3" s="1"/>
  <c r="K4882" i="3" s="1"/>
  <c r="B4883" i="3"/>
  <c r="C4883" i="3"/>
  <c r="E4883" i="3"/>
  <c r="J4883" i="3" s="1"/>
  <c r="D4883" i="3"/>
  <c r="H4883" i="3"/>
  <c r="F4883" i="3"/>
  <c r="J4882" i="3"/>
  <c r="M5971" i="3" l="1"/>
  <c r="I5971" i="3"/>
  <c r="N5971" i="3"/>
  <c r="A5972" i="3"/>
  <c r="G5971" i="3"/>
  <c r="E4884" i="3"/>
  <c r="C4884" i="3"/>
  <c r="D4884" i="3"/>
  <c r="F4884" i="3"/>
  <c r="B4884" i="3"/>
  <c r="H4884" i="3" s="1"/>
  <c r="L4882" i="3"/>
  <c r="O4882" i="3" s="1"/>
  <c r="K4883" i="3" s="1"/>
  <c r="P4881" i="3"/>
  <c r="P4882" i="3"/>
  <c r="M5972" i="3" l="1"/>
  <c r="I5972" i="3"/>
  <c r="N5972" i="3"/>
  <c r="A5973" i="3"/>
  <c r="G5972" i="3"/>
  <c r="L4883" i="3"/>
  <c r="O4883" i="3" s="1"/>
  <c r="K4884" i="3" s="1"/>
  <c r="J4884" i="3"/>
  <c r="M5973" i="3" l="1"/>
  <c r="I5973" i="3"/>
  <c r="N5973" i="3"/>
  <c r="A5974" i="3"/>
  <c r="G5973" i="3"/>
  <c r="P4883" i="3"/>
  <c r="F4885" i="3"/>
  <c r="E4885" i="3"/>
  <c r="C4885" i="3"/>
  <c r="B4885" i="3"/>
  <c r="H4885" i="3" s="1"/>
  <c r="J4885" i="3" s="1"/>
  <c r="D4885" i="3"/>
  <c r="M5974" i="3" l="1"/>
  <c r="I5974" i="3"/>
  <c r="N5974" i="3"/>
  <c r="A5975" i="3"/>
  <c r="G5974" i="3"/>
  <c r="P4884" i="3"/>
  <c r="C4886" i="3"/>
  <c r="B4886" i="3"/>
  <c r="H4886" i="3"/>
  <c r="D4886" i="3"/>
  <c r="F4886" i="3"/>
  <c r="E4886" i="3"/>
  <c r="L4884" i="3"/>
  <c r="O4884" i="3" s="1"/>
  <c r="K4885" i="3" s="1"/>
  <c r="M5975" i="3" l="1"/>
  <c r="I5975" i="3"/>
  <c r="N5975" i="3"/>
  <c r="A5976" i="3"/>
  <c r="G5975" i="3"/>
  <c r="C4887" i="3"/>
  <c r="E4887" i="3"/>
  <c r="F4887" i="3"/>
  <c r="B4887" i="3"/>
  <c r="D4887" i="3"/>
  <c r="L4885" i="3"/>
  <c r="J4886" i="3"/>
  <c r="O4885" i="3"/>
  <c r="K4886" i="3" s="1"/>
  <c r="M5976" i="3" l="1"/>
  <c r="I5976" i="3"/>
  <c r="N5976" i="3"/>
  <c r="A5977" i="3"/>
  <c r="G5976" i="3"/>
  <c r="E4888" i="3"/>
  <c r="C4888" i="3"/>
  <c r="F4888" i="3"/>
  <c r="B4888" i="3"/>
  <c r="D4888" i="3"/>
  <c r="P4885" i="3"/>
  <c r="H4887" i="3"/>
  <c r="L4886" i="3"/>
  <c r="O4886" i="3" s="1"/>
  <c r="K4887" i="3" s="1"/>
  <c r="M5977" i="3" l="1"/>
  <c r="I5977" i="3"/>
  <c r="N5977" i="3"/>
  <c r="A5978" i="3"/>
  <c r="G5977" i="3"/>
  <c r="J4887" i="3"/>
  <c r="H4888" i="3"/>
  <c r="J4888" i="3"/>
  <c r="M5978" i="3" l="1"/>
  <c r="I5978" i="3"/>
  <c r="N5978" i="3"/>
  <c r="A5979" i="3"/>
  <c r="G5978" i="3"/>
  <c r="P4887" i="3"/>
  <c r="P4886" i="3"/>
  <c r="D4889" i="3"/>
  <c r="F4889" i="3"/>
  <c r="E4889" i="3"/>
  <c r="C4889" i="3"/>
  <c r="B4889" i="3"/>
  <c r="L4887" i="3"/>
  <c r="O4887" i="3" s="1"/>
  <c r="K4888" i="3" s="1"/>
  <c r="M5979" i="3" l="1"/>
  <c r="I5979" i="3"/>
  <c r="N5979" i="3"/>
  <c r="A5980" i="3"/>
  <c r="G5979" i="3"/>
  <c r="L4888" i="3"/>
  <c r="O4888" i="3" s="1"/>
  <c r="K4889" i="3" s="1"/>
  <c r="H4889" i="3"/>
  <c r="M5980" i="3" l="1"/>
  <c r="I5980" i="3"/>
  <c r="N5980" i="3"/>
  <c r="A5981" i="3"/>
  <c r="G5980" i="3"/>
  <c r="J4889" i="3"/>
  <c r="L4889" i="3"/>
  <c r="O4889" i="3" s="1"/>
  <c r="K4890" i="3" s="1"/>
  <c r="B4890" i="3"/>
  <c r="F4890" i="3"/>
  <c r="E4890" i="3"/>
  <c r="J4890" i="3" s="1"/>
  <c r="D4890" i="3"/>
  <c r="C4890" i="3"/>
  <c r="H4890" i="3"/>
  <c r="M5981" i="3" l="1"/>
  <c r="I5981" i="3"/>
  <c r="N5981" i="3"/>
  <c r="A5982" i="3"/>
  <c r="G5981" i="3"/>
  <c r="B4891" i="3"/>
  <c r="C4891" i="3"/>
  <c r="E4891" i="3"/>
  <c r="D4891" i="3"/>
  <c r="F4891" i="3"/>
  <c r="P4888" i="3"/>
  <c r="P4889" i="3"/>
  <c r="M5982" i="3" l="1"/>
  <c r="I5982" i="3"/>
  <c r="N5982" i="3"/>
  <c r="A5983" i="3"/>
  <c r="G5982" i="3"/>
  <c r="L4890" i="3"/>
  <c r="O4890" i="3" s="1"/>
  <c r="K4891" i="3" s="1"/>
  <c r="H4891" i="3"/>
  <c r="M5983" i="3" l="1"/>
  <c r="I5983" i="3"/>
  <c r="N5983" i="3"/>
  <c r="A5984" i="3"/>
  <c r="G5983" i="3"/>
  <c r="J4891" i="3"/>
  <c r="L4891" i="3"/>
  <c r="O4891" i="3" s="1"/>
  <c r="C4892" i="3"/>
  <c r="D4892" i="3"/>
  <c r="B4892" i="3"/>
  <c r="E4892" i="3"/>
  <c r="H4892" i="3"/>
  <c r="F4892" i="3"/>
  <c r="M5984" i="3" l="1"/>
  <c r="I5984" i="3"/>
  <c r="N5984" i="3"/>
  <c r="A5985" i="3"/>
  <c r="G5984" i="3"/>
  <c r="E4893" i="3"/>
  <c r="F4893" i="3"/>
  <c r="B4893" i="3"/>
  <c r="D4893" i="3"/>
  <c r="C4893" i="3"/>
  <c r="J4892" i="3"/>
  <c r="P4891" i="3" s="1"/>
  <c r="K4892" i="3"/>
  <c r="P4890" i="3"/>
  <c r="M5985" i="3" l="1"/>
  <c r="I5985" i="3"/>
  <c r="N5985" i="3"/>
  <c r="A5986" i="3"/>
  <c r="G5985" i="3"/>
  <c r="D4894" i="3"/>
  <c r="E4894" i="3"/>
  <c r="B4894" i="3"/>
  <c r="F4894" i="3"/>
  <c r="C4894" i="3"/>
  <c r="H4893" i="3"/>
  <c r="M5986" i="3" l="1"/>
  <c r="I5986" i="3"/>
  <c r="N5986" i="3"/>
  <c r="A5987" i="3"/>
  <c r="G5986" i="3"/>
  <c r="C4895" i="3"/>
  <c r="F4895" i="3"/>
  <c r="E4895" i="3"/>
  <c r="D4895" i="3"/>
  <c r="B4895" i="3"/>
  <c r="J4893" i="3"/>
  <c r="H4894" i="3"/>
  <c r="L4892" i="3"/>
  <c r="O4892" i="3" s="1"/>
  <c r="K4893" i="3" s="1"/>
  <c r="M5987" i="3" l="1"/>
  <c r="I5987" i="3"/>
  <c r="N5987" i="3"/>
  <c r="A5988" i="3"/>
  <c r="G5987" i="3"/>
  <c r="J4894" i="3"/>
  <c r="F4896" i="3"/>
  <c r="B4896" i="3"/>
  <c r="E4896" i="3"/>
  <c r="D4896" i="3"/>
  <c r="C4896" i="3"/>
  <c r="O4893" i="3"/>
  <c r="K4894" i="3" s="1"/>
  <c r="L4893" i="3"/>
  <c r="H4895" i="3"/>
  <c r="J4895" i="3" s="1"/>
  <c r="P4893" i="3"/>
  <c r="P4892" i="3"/>
  <c r="M5988" i="3" l="1"/>
  <c r="I5988" i="3"/>
  <c r="N5988" i="3"/>
  <c r="A5989" i="3"/>
  <c r="G5988" i="3"/>
  <c r="E4897" i="3"/>
  <c r="B4897" i="3"/>
  <c r="C4897" i="3"/>
  <c r="D4897" i="3"/>
  <c r="F4897" i="3"/>
  <c r="L4894" i="3"/>
  <c r="H4896" i="3"/>
  <c r="P4894" i="3"/>
  <c r="O4894" i="3"/>
  <c r="K4895" i="3" s="1"/>
  <c r="L4895" i="3" s="1"/>
  <c r="M5989" i="3" l="1"/>
  <c r="I5989" i="3"/>
  <c r="N5989" i="3"/>
  <c r="A5990" i="3"/>
  <c r="G5989" i="3"/>
  <c r="J4896" i="3"/>
  <c r="D4898" i="3"/>
  <c r="C4898" i="3"/>
  <c r="E4898" i="3"/>
  <c r="F4898" i="3"/>
  <c r="B4898" i="3"/>
  <c r="H4897" i="3"/>
  <c r="J4897" i="3" s="1"/>
  <c r="O4895" i="3"/>
  <c r="K4896" i="3" s="1"/>
  <c r="M5990" i="3" l="1"/>
  <c r="I5990" i="3"/>
  <c r="N5990" i="3"/>
  <c r="A5991" i="3"/>
  <c r="G5990" i="3"/>
  <c r="H4898" i="3"/>
  <c r="L4896" i="3"/>
  <c r="O4896" i="3" s="1"/>
  <c r="K4897" i="3" s="1"/>
  <c r="P4896" i="3"/>
  <c r="P4895" i="3"/>
  <c r="M5991" i="3" l="1"/>
  <c r="I5991" i="3"/>
  <c r="N5991" i="3"/>
  <c r="A5992" i="3"/>
  <c r="G5991" i="3"/>
  <c r="J4898" i="3"/>
  <c r="L4897" i="3"/>
  <c r="O4897" i="3" s="1"/>
  <c r="K4898" i="3" s="1"/>
  <c r="B4899" i="3"/>
  <c r="F4899" i="3"/>
  <c r="D4899" i="3"/>
  <c r="C4899" i="3"/>
  <c r="E4899" i="3"/>
  <c r="H4899" i="3"/>
  <c r="J4899" i="3"/>
  <c r="M5992" i="3" l="1"/>
  <c r="I5992" i="3"/>
  <c r="N5992" i="3"/>
  <c r="A5993" i="3"/>
  <c r="G5992" i="3"/>
  <c r="F4900" i="3"/>
  <c r="C4900" i="3"/>
  <c r="B4900" i="3"/>
  <c r="E4900" i="3"/>
  <c r="D4900" i="3"/>
  <c r="L4898" i="3"/>
  <c r="O4898" i="3" s="1"/>
  <c r="K4899" i="3" s="1"/>
  <c r="P4898" i="3"/>
  <c r="P4897" i="3"/>
  <c r="M5993" i="3" l="1"/>
  <c r="I5993" i="3"/>
  <c r="N5993" i="3"/>
  <c r="A5994" i="3"/>
  <c r="G5993" i="3"/>
  <c r="E4901" i="3"/>
  <c r="F4901" i="3"/>
  <c r="B4901" i="3"/>
  <c r="C4901" i="3"/>
  <c r="D4901" i="3"/>
  <c r="L4899" i="3"/>
  <c r="O4899" i="3" s="1"/>
  <c r="K4900" i="3" s="1"/>
  <c r="H4900" i="3"/>
  <c r="M5994" i="3" l="1"/>
  <c r="I5994" i="3"/>
  <c r="N5994" i="3"/>
  <c r="A5995" i="3"/>
  <c r="G5994" i="3"/>
  <c r="D4902" i="3"/>
  <c r="F4902" i="3"/>
  <c r="B4902" i="3"/>
  <c r="C4902" i="3"/>
  <c r="E4902" i="3"/>
  <c r="J4900" i="3"/>
  <c r="L4900" i="3"/>
  <c r="O4900" i="3" s="1"/>
  <c r="K4901" i="3" s="1"/>
  <c r="H4901" i="3"/>
  <c r="J4901" i="3"/>
  <c r="M5995" i="3" l="1"/>
  <c r="I5995" i="3"/>
  <c r="N5995" i="3"/>
  <c r="A5996" i="3"/>
  <c r="G5995" i="3"/>
  <c r="F4903" i="3"/>
  <c r="D4903" i="3"/>
  <c r="B4903" i="3"/>
  <c r="E4903" i="3"/>
  <c r="C4903" i="3"/>
  <c r="H4902" i="3"/>
  <c r="P4899" i="3"/>
  <c r="P4900" i="3"/>
  <c r="L4901" i="3"/>
  <c r="O4901" i="3" s="1"/>
  <c r="K4902" i="3" s="1"/>
  <c r="M5996" i="3" l="1"/>
  <c r="I5996" i="3"/>
  <c r="N5996" i="3"/>
  <c r="A5997" i="3"/>
  <c r="G5996" i="3"/>
  <c r="E4904" i="3"/>
  <c r="C4904" i="3"/>
  <c r="D4904" i="3"/>
  <c r="B4904" i="3"/>
  <c r="F4904" i="3"/>
  <c r="J4902" i="3"/>
  <c r="H4903" i="3"/>
  <c r="J4903" i="3" s="1"/>
  <c r="M5997" i="3" l="1"/>
  <c r="I5997" i="3"/>
  <c r="N5997" i="3"/>
  <c r="A5998" i="3"/>
  <c r="G5997" i="3"/>
  <c r="F4905" i="3"/>
  <c r="E4905" i="3"/>
  <c r="D4905" i="3"/>
  <c r="B4905" i="3"/>
  <c r="C4905" i="3"/>
  <c r="L4902" i="3"/>
  <c r="O4902" i="3" s="1"/>
  <c r="K4903" i="3" s="1"/>
  <c r="P4902" i="3"/>
  <c r="P4901" i="3"/>
  <c r="H4904" i="3"/>
  <c r="M5998" i="3" l="1"/>
  <c r="I5998" i="3"/>
  <c r="N5998" i="3"/>
  <c r="A5999" i="3"/>
  <c r="G5998" i="3"/>
  <c r="B4906" i="3"/>
  <c r="C4906" i="3"/>
  <c r="E4906" i="3"/>
  <c r="D4906" i="3"/>
  <c r="F4906" i="3"/>
  <c r="J4904" i="3"/>
  <c r="L4903" i="3"/>
  <c r="O4903" i="3" s="1"/>
  <c r="K4904" i="3" s="1"/>
  <c r="J4905" i="3"/>
  <c r="H4905" i="3"/>
  <c r="M5999" i="3" l="1"/>
  <c r="I5999" i="3"/>
  <c r="N5999" i="3"/>
  <c r="A6000" i="3"/>
  <c r="G5999" i="3"/>
  <c r="B4907" i="3"/>
  <c r="E4907" i="3"/>
  <c r="C4907" i="3"/>
  <c r="D4907" i="3"/>
  <c r="F4907" i="3"/>
  <c r="P4904" i="3"/>
  <c r="P4903" i="3"/>
  <c r="H4906" i="3"/>
  <c r="L4904" i="3"/>
  <c r="O4904" i="3" s="1"/>
  <c r="K4905" i="3" s="1"/>
  <c r="M6000" i="3" l="1"/>
  <c r="I6000" i="3"/>
  <c r="N6000" i="3"/>
  <c r="A6001" i="3"/>
  <c r="G6000" i="3"/>
  <c r="J4906" i="3"/>
  <c r="H4907" i="3"/>
  <c r="J4907" i="3"/>
  <c r="D4908" i="3"/>
  <c r="C4908" i="3"/>
  <c r="F4908" i="3"/>
  <c r="E4908" i="3"/>
  <c r="B4908" i="3"/>
  <c r="L4905" i="3"/>
  <c r="O4905" i="3" s="1"/>
  <c r="K4906" i="3" s="1"/>
  <c r="M6001" i="3" l="1"/>
  <c r="I6001" i="3"/>
  <c r="N6001" i="3"/>
  <c r="A6002" i="3"/>
  <c r="G6001" i="3"/>
  <c r="F4909" i="3"/>
  <c r="C4909" i="3"/>
  <c r="D4909" i="3"/>
  <c r="B4909" i="3"/>
  <c r="E4909" i="3"/>
  <c r="L4906" i="3"/>
  <c r="O4906" i="3" s="1"/>
  <c r="K4907" i="3" s="1"/>
  <c r="J4908" i="3"/>
  <c r="H4908" i="3"/>
  <c r="P4906" i="3"/>
  <c r="P4905" i="3"/>
  <c r="M6002" i="3" l="1"/>
  <c r="I6002" i="3"/>
  <c r="N6002" i="3"/>
  <c r="A6003" i="3"/>
  <c r="G6002" i="3"/>
  <c r="E4910" i="3"/>
  <c r="B4910" i="3"/>
  <c r="C4910" i="3"/>
  <c r="F4910" i="3"/>
  <c r="D4910" i="3"/>
  <c r="O4907" i="3"/>
  <c r="K4908" i="3" s="1"/>
  <c r="L4907" i="3"/>
  <c r="P4908" i="3"/>
  <c r="H4909" i="3"/>
  <c r="J4909" i="3" s="1"/>
  <c r="P4907" i="3"/>
  <c r="M6003" i="3" l="1"/>
  <c r="I6003" i="3"/>
  <c r="N6003" i="3"/>
  <c r="A6004" i="3"/>
  <c r="G6003" i="3"/>
  <c r="C4911" i="3"/>
  <c r="E4911" i="3"/>
  <c r="B4911" i="3"/>
  <c r="F4911" i="3"/>
  <c r="D4911" i="3"/>
  <c r="L4908" i="3"/>
  <c r="O4908" i="3" s="1"/>
  <c r="K4909" i="3" s="1"/>
  <c r="H4910" i="3"/>
  <c r="M6004" i="3" l="1"/>
  <c r="I6004" i="3"/>
  <c r="N6004" i="3"/>
  <c r="A6005" i="3"/>
  <c r="G6004" i="3"/>
  <c r="J4910" i="3"/>
  <c r="D4912" i="3"/>
  <c r="F4912" i="3"/>
  <c r="B4912" i="3"/>
  <c r="E4912" i="3"/>
  <c r="C4912" i="3"/>
  <c r="H4911" i="3"/>
  <c r="L4909" i="3"/>
  <c r="O4909" i="3" s="1"/>
  <c r="K4910" i="3" s="1"/>
  <c r="M6005" i="3" l="1"/>
  <c r="I6005" i="3"/>
  <c r="N6005" i="3"/>
  <c r="A6006" i="3"/>
  <c r="G6005" i="3"/>
  <c r="B4913" i="3"/>
  <c r="C4913" i="3"/>
  <c r="F4913" i="3"/>
  <c r="D4913" i="3"/>
  <c r="E4913" i="3"/>
  <c r="L4910" i="3"/>
  <c r="O4910" i="3" s="1"/>
  <c r="K4911" i="3" s="1"/>
  <c r="J4911" i="3"/>
  <c r="H4912" i="3"/>
  <c r="P4910" i="3"/>
  <c r="P4909" i="3"/>
  <c r="M6006" i="3" l="1"/>
  <c r="I6006" i="3"/>
  <c r="N6006" i="3"/>
  <c r="A6007" i="3"/>
  <c r="G6006" i="3"/>
  <c r="J4912" i="3"/>
  <c r="H4913" i="3"/>
  <c r="J4913" i="3"/>
  <c r="D4914" i="3"/>
  <c r="F4914" i="3"/>
  <c r="C4914" i="3"/>
  <c r="E4914" i="3"/>
  <c r="B4914" i="3"/>
  <c r="H4914" i="3" s="1"/>
  <c r="J4914" i="3" s="1"/>
  <c r="P4911" i="3"/>
  <c r="L4911" i="3"/>
  <c r="O4911" i="3" s="1"/>
  <c r="K4912" i="3" s="1"/>
  <c r="M6007" i="3" l="1"/>
  <c r="I6007" i="3"/>
  <c r="N6007" i="3"/>
  <c r="A6008" i="3"/>
  <c r="G6007" i="3"/>
  <c r="L4912" i="3"/>
  <c r="O4912" i="3" s="1"/>
  <c r="K4913" i="3" s="1"/>
  <c r="P4913" i="3"/>
  <c r="P4912" i="3"/>
  <c r="M6008" i="3" l="1"/>
  <c r="I6008" i="3"/>
  <c r="N6008" i="3"/>
  <c r="A6009" i="3"/>
  <c r="G6008" i="3"/>
  <c r="L4913" i="3"/>
  <c r="O4913" i="3" s="1"/>
  <c r="K4914" i="3" s="1"/>
  <c r="F4915" i="3"/>
  <c r="E4915" i="3"/>
  <c r="B4915" i="3"/>
  <c r="H4915" i="3" s="1"/>
  <c r="D4915" i="3"/>
  <c r="C4915" i="3"/>
  <c r="M6009" i="3" l="1"/>
  <c r="I6009" i="3"/>
  <c r="N6009" i="3"/>
  <c r="A6010" i="3"/>
  <c r="G6009" i="3"/>
  <c r="L4914" i="3"/>
  <c r="O4914" i="3" s="1"/>
  <c r="K4915" i="3" s="1"/>
  <c r="J4915" i="3"/>
  <c r="M6010" i="3" l="1"/>
  <c r="I6010" i="3"/>
  <c r="N6010" i="3"/>
  <c r="A6011" i="3"/>
  <c r="G6010" i="3"/>
  <c r="P4914" i="3"/>
  <c r="C4916" i="3"/>
  <c r="F4916" i="3"/>
  <c r="B4916" i="3"/>
  <c r="D4916" i="3"/>
  <c r="E4916" i="3"/>
  <c r="L4915" i="3"/>
  <c r="O4915" i="3" s="1"/>
  <c r="K4916" i="3" s="1"/>
  <c r="M6011" i="3" l="1"/>
  <c r="I6011" i="3"/>
  <c r="N6011" i="3"/>
  <c r="A6012" i="3"/>
  <c r="G6011" i="3"/>
  <c r="E4917" i="3"/>
  <c r="C4917" i="3"/>
  <c r="B4917" i="3"/>
  <c r="H4917" i="3" s="1"/>
  <c r="F4917" i="3"/>
  <c r="D4917" i="3"/>
  <c r="J4916" i="3"/>
  <c r="H4916" i="3"/>
  <c r="M6012" i="3" l="1"/>
  <c r="I6012" i="3"/>
  <c r="N6012" i="3"/>
  <c r="A6013" i="3"/>
  <c r="G6012" i="3"/>
  <c r="J4917" i="3"/>
  <c r="P4915" i="3"/>
  <c r="P4916" i="3"/>
  <c r="M6013" i="3" l="1"/>
  <c r="I6013" i="3"/>
  <c r="N6013" i="3"/>
  <c r="A6014" i="3"/>
  <c r="G6013" i="3"/>
  <c r="E4918" i="3"/>
  <c r="B4918" i="3"/>
  <c r="D4918" i="3"/>
  <c r="C4918" i="3"/>
  <c r="F4918" i="3"/>
  <c r="L4916" i="3"/>
  <c r="O4916" i="3" s="1"/>
  <c r="K4917" i="3" s="1"/>
  <c r="M6014" i="3" l="1"/>
  <c r="I6014" i="3"/>
  <c r="N6014" i="3"/>
  <c r="A6015" i="3"/>
  <c r="G6014" i="3"/>
  <c r="C4919" i="3"/>
  <c r="D4919" i="3"/>
  <c r="B4919" i="3"/>
  <c r="F4919" i="3"/>
  <c r="E4919" i="3"/>
  <c r="L4917" i="3"/>
  <c r="O4917" i="3" s="1"/>
  <c r="K4918" i="3" s="1"/>
  <c r="H4918" i="3"/>
  <c r="M6015" i="3" l="1"/>
  <c r="I6015" i="3"/>
  <c r="N6015" i="3"/>
  <c r="A6016" i="3"/>
  <c r="G6015" i="3"/>
  <c r="B4920" i="3"/>
  <c r="E4920" i="3"/>
  <c r="C4920" i="3"/>
  <c r="F4920" i="3"/>
  <c r="D4920" i="3"/>
  <c r="J4918" i="3"/>
  <c r="L4918" i="3"/>
  <c r="O4918" i="3" s="1"/>
  <c r="K4919" i="3" s="1"/>
  <c r="H4919" i="3"/>
  <c r="J4919" i="3"/>
  <c r="M6016" i="3" l="1"/>
  <c r="I6016" i="3"/>
  <c r="N6016" i="3"/>
  <c r="A6017" i="3"/>
  <c r="G6016" i="3"/>
  <c r="B4921" i="3"/>
  <c r="C4921" i="3"/>
  <c r="D4921" i="3"/>
  <c r="F4921" i="3"/>
  <c r="E4921" i="3"/>
  <c r="L4919" i="3"/>
  <c r="O4919" i="3" s="1"/>
  <c r="K4920" i="3" s="1"/>
  <c r="P4918" i="3"/>
  <c r="P4917" i="3"/>
  <c r="H4920" i="3"/>
  <c r="M6017" i="3" l="1"/>
  <c r="I6017" i="3"/>
  <c r="N6017" i="3"/>
  <c r="A6018" i="3"/>
  <c r="G6017" i="3"/>
  <c r="J4920" i="3"/>
  <c r="H4921" i="3"/>
  <c r="L4920" i="3"/>
  <c r="O4920" i="3" s="1"/>
  <c r="K4921" i="3" s="1"/>
  <c r="D4922" i="3"/>
  <c r="F4922" i="3"/>
  <c r="E4922" i="3"/>
  <c r="C4922" i="3"/>
  <c r="B4922" i="3"/>
  <c r="J4921" i="3"/>
  <c r="M6018" i="3" l="1"/>
  <c r="I6018" i="3"/>
  <c r="N6018" i="3"/>
  <c r="A6019" i="3"/>
  <c r="G6018" i="3"/>
  <c r="H4922" i="3"/>
  <c r="P4920" i="3"/>
  <c r="P4919" i="3"/>
  <c r="L4921" i="3"/>
  <c r="O4921" i="3" s="1"/>
  <c r="K4922" i="3" s="1"/>
  <c r="M6019" i="3" l="1"/>
  <c r="I6019" i="3"/>
  <c r="N6019" i="3"/>
  <c r="A6020" i="3"/>
  <c r="G6019" i="3"/>
  <c r="E4923" i="3"/>
  <c r="D4923" i="3"/>
  <c r="C4923" i="3"/>
  <c r="F4923" i="3"/>
  <c r="H4923" i="3"/>
  <c r="J4923" i="3" s="1"/>
  <c r="B4923" i="3"/>
  <c r="L4922" i="3"/>
  <c r="O4922" i="3" s="1"/>
  <c r="J4922" i="3"/>
  <c r="M6020" i="3" l="1"/>
  <c r="I6020" i="3"/>
  <c r="N6020" i="3"/>
  <c r="A6021" i="3"/>
  <c r="G6020" i="3"/>
  <c r="C4924" i="3"/>
  <c r="E4924" i="3"/>
  <c r="F4924" i="3"/>
  <c r="B4924" i="3"/>
  <c r="H4924" i="3" s="1"/>
  <c r="D4924" i="3"/>
  <c r="L4923" i="3"/>
  <c r="P4922" i="3"/>
  <c r="P4921" i="3"/>
  <c r="K4923" i="3"/>
  <c r="M6021" i="3" l="1"/>
  <c r="I6021" i="3"/>
  <c r="N6021" i="3"/>
  <c r="A6022" i="3"/>
  <c r="G6021" i="3"/>
  <c r="O4923" i="3"/>
  <c r="J4924" i="3"/>
  <c r="K4924" i="3"/>
  <c r="M6022" i="3" l="1"/>
  <c r="I6022" i="3"/>
  <c r="N6022" i="3"/>
  <c r="A6023" i="3"/>
  <c r="G6022" i="3"/>
  <c r="P4923" i="3"/>
  <c r="F4925" i="3"/>
  <c r="C4925" i="3"/>
  <c r="B4925" i="3"/>
  <c r="H4925" i="3" s="1"/>
  <c r="E4925" i="3"/>
  <c r="D4925" i="3"/>
  <c r="M6023" i="3" l="1"/>
  <c r="I6023" i="3"/>
  <c r="N6023" i="3"/>
  <c r="A6024" i="3"/>
  <c r="G6023" i="3"/>
  <c r="J4925" i="3"/>
  <c r="L4924" i="3"/>
  <c r="O4924" i="3" s="1"/>
  <c r="K4925" i="3" s="1"/>
  <c r="M6024" i="3" l="1"/>
  <c r="I6024" i="3"/>
  <c r="N6024" i="3"/>
  <c r="A6025" i="3"/>
  <c r="G6024" i="3"/>
  <c r="D4926" i="3"/>
  <c r="B4926" i="3"/>
  <c r="K4926" i="3" s="1"/>
  <c r="C4926" i="3"/>
  <c r="F4926" i="3"/>
  <c r="H4926" i="3"/>
  <c r="J4926" i="3" s="1"/>
  <c r="E4926" i="3"/>
  <c r="L4925" i="3"/>
  <c r="O4925" i="3" s="1"/>
  <c r="P4924" i="3"/>
  <c r="M6025" i="3" l="1"/>
  <c r="I6025" i="3"/>
  <c r="N6025" i="3"/>
  <c r="A6026" i="3"/>
  <c r="G6025" i="3"/>
  <c r="P4925" i="3"/>
  <c r="L4926" i="3"/>
  <c r="O4926" i="3" s="1"/>
  <c r="M6026" i="3" l="1"/>
  <c r="I6026" i="3"/>
  <c r="N6026" i="3"/>
  <c r="A6027" i="3"/>
  <c r="G6026" i="3"/>
  <c r="B4927" i="3"/>
  <c r="K4927" i="3"/>
  <c r="D4927" i="3"/>
  <c r="H4927" i="3"/>
  <c r="F4927" i="3"/>
  <c r="C4927" i="3"/>
  <c r="E4927" i="3"/>
  <c r="J4927" i="3" s="1"/>
  <c r="M6027" i="3" l="1"/>
  <c r="I6027" i="3"/>
  <c r="N6027" i="3"/>
  <c r="A6028" i="3"/>
  <c r="G6027" i="3"/>
  <c r="P4926" i="3"/>
  <c r="B4928" i="3"/>
  <c r="F4928" i="3"/>
  <c r="D4928" i="3"/>
  <c r="C4928" i="3"/>
  <c r="E4928" i="3"/>
  <c r="J4928" i="3" s="1"/>
  <c r="H4928" i="3"/>
  <c r="M6028" i="3" l="1"/>
  <c r="I6028" i="3"/>
  <c r="N6028" i="3"/>
  <c r="A6029" i="3"/>
  <c r="G6028" i="3"/>
  <c r="P4927" i="3"/>
  <c r="E4929" i="3"/>
  <c r="D4929" i="3"/>
  <c r="B4929" i="3"/>
  <c r="H4929" i="3"/>
  <c r="F4929" i="3"/>
  <c r="C4929" i="3"/>
  <c r="L4927" i="3"/>
  <c r="O4927" i="3" s="1"/>
  <c r="K4928" i="3" s="1"/>
  <c r="M6029" i="3" l="1"/>
  <c r="I6029" i="3"/>
  <c r="N6029" i="3"/>
  <c r="A6030" i="3"/>
  <c r="G6029" i="3"/>
  <c r="F4930" i="3"/>
  <c r="H4930" i="3"/>
  <c r="E4930" i="3"/>
  <c r="B4930" i="3"/>
  <c r="D4930" i="3"/>
  <c r="C4930" i="3"/>
  <c r="J4929" i="3"/>
  <c r="L4928" i="3"/>
  <c r="O4928" i="3" s="1"/>
  <c r="K4929" i="3" s="1"/>
  <c r="M6030" i="3" l="1"/>
  <c r="I6030" i="3"/>
  <c r="N6030" i="3"/>
  <c r="A6031" i="3"/>
  <c r="G6030" i="3"/>
  <c r="C4931" i="3"/>
  <c r="B4931" i="3"/>
  <c r="H4931" i="3" s="1"/>
  <c r="F4931" i="3"/>
  <c r="D4931" i="3"/>
  <c r="E4931" i="3"/>
  <c r="P4928" i="3"/>
  <c r="P4929" i="3"/>
  <c r="J4930" i="3"/>
  <c r="L4929" i="3"/>
  <c r="O4929" i="3" s="1"/>
  <c r="K4930" i="3" s="1"/>
  <c r="M6031" i="3" l="1"/>
  <c r="I6031" i="3"/>
  <c r="N6031" i="3"/>
  <c r="A6032" i="3"/>
  <c r="G6031" i="3"/>
  <c r="J4931" i="3"/>
  <c r="L4930" i="3"/>
  <c r="O4930" i="3" s="1"/>
  <c r="K4931" i="3" s="1"/>
  <c r="M6032" i="3" l="1"/>
  <c r="I6032" i="3"/>
  <c r="N6032" i="3"/>
  <c r="A6033" i="3"/>
  <c r="G6032" i="3"/>
  <c r="L4931" i="3"/>
  <c r="O4931" i="3" s="1"/>
  <c r="F4932" i="3"/>
  <c r="E4932" i="3"/>
  <c r="D4932" i="3"/>
  <c r="C4932" i="3"/>
  <c r="B4932" i="3"/>
  <c r="H4932" i="3"/>
  <c r="P4930" i="3"/>
  <c r="M6033" i="3" l="1"/>
  <c r="I6033" i="3"/>
  <c r="N6033" i="3"/>
  <c r="A6034" i="3"/>
  <c r="G6033" i="3"/>
  <c r="D4933" i="3"/>
  <c r="C4933" i="3"/>
  <c r="E4933" i="3"/>
  <c r="B4933" i="3"/>
  <c r="F4933" i="3"/>
  <c r="J4932" i="3"/>
  <c r="K4932" i="3"/>
  <c r="M6034" i="3" l="1"/>
  <c r="I6034" i="3"/>
  <c r="N6034" i="3"/>
  <c r="A6035" i="3"/>
  <c r="G6034" i="3"/>
  <c r="D4934" i="3"/>
  <c r="E4934" i="3"/>
  <c r="C4934" i="3"/>
  <c r="B4934" i="3"/>
  <c r="F4934" i="3"/>
  <c r="P4931" i="3"/>
  <c r="H4933" i="3"/>
  <c r="L4932" i="3"/>
  <c r="O4932" i="3" s="1"/>
  <c r="K4933" i="3" s="1"/>
  <c r="M6035" i="3" l="1"/>
  <c r="I6035" i="3"/>
  <c r="N6035" i="3"/>
  <c r="A6036" i="3"/>
  <c r="G6035" i="3"/>
  <c r="E4935" i="3"/>
  <c r="D4935" i="3"/>
  <c r="F4935" i="3"/>
  <c r="B4935" i="3"/>
  <c r="C4935" i="3"/>
  <c r="J4933" i="3"/>
  <c r="H4934" i="3"/>
  <c r="M6036" i="3" l="1"/>
  <c r="I6036" i="3"/>
  <c r="N6036" i="3"/>
  <c r="A6037" i="3"/>
  <c r="G6036" i="3"/>
  <c r="D4936" i="3"/>
  <c r="C4936" i="3"/>
  <c r="E4936" i="3"/>
  <c r="B4936" i="3"/>
  <c r="F4936" i="3"/>
  <c r="J4934" i="3"/>
  <c r="H4935" i="3"/>
  <c r="L4933" i="3"/>
  <c r="O4933" i="3" s="1"/>
  <c r="K4934" i="3" s="1"/>
  <c r="P4933" i="3"/>
  <c r="P4932" i="3"/>
  <c r="M6037" i="3" l="1"/>
  <c r="I6037" i="3"/>
  <c r="N6037" i="3"/>
  <c r="A6038" i="3"/>
  <c r="G6037" i="3"/>
  <c r="J4935" i="3"/>
  <c r="F4937" i="3"/>
  <c r="B4937" i="3"/>
  <c r="C4937" i="3"/>
  <c r="D4937" i="3"/>
  <c r="E4937" i="3"/>
  <c r="L4934" i="3"/>
  <c r="O4934" i="3" s="1"/>
  <c r="K4935" i="3" s="1"/>
  <c r="P4934" i="3"/>
  <c r="H4936" i="3"/>
  <c r="H4937" i="3" s="1"/>
  <c r="M6038" i="3" l="1"/>
  <c r="I6038" i="3"/>
  <c r="N6038" i="3"/>
  <c r="A6039" i="3"/>
  <c r="G6038" i="3"/>
  <c r="J4937" i="3"/>
  <c r="E4938" i="3"/>
  <c r="D4938" i="3"/>
  <c r="C4938" i="3"/>
  <c r="B4938" i="3"/>
  <c r="H4938" i="3" s="1"/>
  <c r="F4938" i="3"/>
  <c r="L4935" i="3"/>
  <c r="O4935" i="3" s="1"/>
  <c r="K4936" i="3" s="1"/>
  <c r="J4936" i="3"/>
  <c r="P4935" i="3"/>
  <c r="M6039" i="3" l="1"/>
  <c r="I6039" i="3"/>
  <c r="N6039" i="3"/>
  <c r="A6040" i="3"/>
  <c r="G6039" i="3"/>
  <c r="L4936" i="3"/>
  <c r="O4936" i="3" s="1"/>
  <c r="K4937" i="3" s="1"/>
  <c r="J4938" i="3"/>
  <c r="P4937" i="3" s="1"/>
  <c r="P4936" i="3"/>
  <c r="M6040" i="3" l="1"/>
  <c r="I6040" i="3"/>
  <c r="N6040" i="3"/>
  <c r="A6041" i="3"/>
  <c r="G6040" i="3"/>
  <c r="H4939" i="3"/>
  <c r="D4939" i="3"/>
  <c r="F4939" i="3"/>
  <c r="B4939" i="3"/>
  <c r="E4939" i="3"/>
  <c r="C4939" i="3"/>
  <c r="L4937" i="3"/>
  <c r="O4937" i="3" s="1"/>
  <c r="K4938" i="3" s="1"/>
  <c r="M6041" i="3" l="1"/>
  <c r="I6041" i="3"/>
  <c r="N6041" i="3"/>
  <c r="A6042" i="3"/>
  <c r="G6041" i="3"/>
  <c r="B4940" i="3"/>
  <c r="C4940" i="3"/>
  <c r="E4940" i="3"/>
  <c r="F4940" i="3"/>
  <c r="D4940" i="3"/>
  <c r="L4938" i="3"/>
  <c r="O4938" i="3" s="1"/>
  <c r="K4939" i="3" s="1"/>
  <c r="J4939" i="3"/>
  <c r="M6042" i="3" l="1"/>
  <c r="I6042" i="3"/>
  <c r="N6042" i="3"/>
  <c r="A6043" i="3"/>
  <c r="G6042" i="3"/>
  <c r="B4941" i="3"/>
  <c r="F4941" i="3"/>
  <c r="C4941" i="3"/>
  <c r="E4941" i="3"/>
  <c r="D4941" i="3"/>
  <c r="P4938" i="3"/>
  <c r="H4940" i="3"/>
  <c r="L4939" i="3"/>
  <c r="O4939" i="3" s="1"/>
  <c r="K4940" i="3" s="1"/>
  <c r="M6043" i="3" l="1"/>
  <c r="I6043" i="3"/>
  <c r="N6043" i="3"/>
  <c r="A6044" i="3"/>
  <c r="G6043" i="3"/>
  <c r="J4940" i="3"/>
  <c r="L4940" i="3"/>
  <c r="O4940" i="3" s="1"/>
  <c r="K4941" i="3" s="1"/>
  <c r="H4941" i="3"/>
  <c r="D4942" i="3"/>
  <c r="F4942" i="3"/>
  <c r="E4942" i="3"/>
  <c r="B4942" i="3"/>
  <c r="C4942" i="3"/>
  <c r="M6044" i="3" l="1"/>
  <c r="I6044" i="3"/>
  <c r="N6044" i="3"/>
  <c r="A6045" i="3"/>
  <c r="G6044" i="3"/>
  <c r="H4942" i="3"/>
  <c r="J4941" i="3"/>
  <c r="P4940" i="3" s="1"/>
  <c r="L4941" i="3"/>
  <c r="O4941" i="3" s="1"/>
  <c r="K4942" i="3" s="1"/>
  <c r="P4939" i="3"/>
  <c r="M6045" i="3" l="1"/>
  <c r="I6045" i="3"/>
  <c r="N6045" i="3"/>
  <c r="A6046" i="3"/>
  <c r="G6045" i="3"/>
  <c r="J4942" i="3"/>
  <c r="B4943" i="3"/>
  <c r="D4943" i="3"/>
  <c r="H4943" i="3"/>
  <c r="E4943" i="3"/>
  <c r="J4943" i="3" s="1"/>
  <c r="F4943" i="3"/>
  <c r="C4943" i="3"/>
  <c r="P4941" i="3"/>
  <c r="M6046" i="3" l="1"/>
  <c r="I6046" i="3"/>
  <c r="N6046" i="3"/>
  <c r="A6047" i="3"/>
  <c r="G6046" i="3"/>
  <c r="D4944" i="3"/>
  <c r="F4944" i="3"/>
  <c r="E4944" i="3"/>
  <c r="B4944" i="3"/>
  <c r="H4944" i="3" s="1"/>
  <c r="C4944" i="3"/>
  <c r="L4942" i="3"/>
  <c r="O4942" i="3" s="1"/>
  <c r="K4943" i="3" s="1"/>
  <c r="P4942" i="3"/>
  <c r="M6047" i="3" l="1"/>
  <c r="I6047" i="3"/>
  <c r="N6047" i="3"/>
  <c r="A6048" i="3"/>
  <c r="G6047" i="3"/>
  <c r="J4944" i="3"/>
  <c r="L4943" i="3"/>
  <c r="O4943" i="3" s="1"/>
  <c r="K4944" i="3" s="1"/>
  <c r="M6048" i="3" l="1"/>
  <c r="I6048" i="3"/>
  <c r="N6048" i="3"/>
  <c r="A6049" i="3"/>
  <c r="G6048" i="3"/>
  <c r="F4945" i="3"/>
  <c r="D4945" i="3"/>
  <c r="E4945" i="3"/>
  <c r="C4945" i="3"/>
  <c r="H4945" i="3"/>
  <c r="B4945" i="3"/>
  <c r="K4945" i="3" s="1"/>
  <c r="L4944" i="3"/>
  <c r="O4944" i="3" s="1"/>
  <c r="P4943" i="3"/>
  <c r="M6049" i="3" l="1"/>
  <c r="I6049" i="3"/>
  <c r="N6049" i="3"/>
  <c r="A6050" i="3"/>
  <c r="G6049" i="3"/>
  <c r="J4945" i="3"/>
  <c r="M6050" i="3" l="1"/>
  <c r="I6050" i="3"/>
  <c r="N6050" i="3"/>
  <c r="A6051" i="3"/>
  <c r="G6050" i="3"/>
  <c r="L4945" i="3"/>
  <c r="O4945" i="3" s="1"/>
  <c r="P4944" i="3"/>
  <c r="C4946" i="3"/>
  <c r="D4946" i="3"/>
  <c r="E4946" i="3"/>
  <c r="F4946" i="3"/>
  <c r="B4946" i="3"/>
  <c r="K4946" i="3" s="1"/>
  <c r="M6051" i="3" l="1"/>
  <c r="I6051" i="3"/>
  <c r="N6051" i="3"/>
  <c r="A6052" i="3"/>
  <c r="G6051" i="3"/>
  <c r="C4947" i="3"/>
  <c r="D4947" i="3"/>
  <c r="F4947" i="3"/>
  <c r="E4947" i="3"/>
  <c r="B4947" i="3"/>
  <c r="H4946" i="3"/>
  <c r="M6052" i="3" l="1"/>
  <c r="I6052" i="3"/>
  <c r="N6052" i="3"/>
  <c r="A6053" i="3"/>
  <c r="G6052" i="3"/>
  <c r="J4946" i="3"/>
  <c r="H4947" i="3"/>
  <c r="M6053" i="3" l="1"/>
  <c r="I6053" i="3"/>
  <c r="N6053" i="3"/>
  <c r="A6054" i="3"/>
  <c r="G6053" i="3"/>
  <c r="J4947" i="3"/>
  <c r="P4945" i="3"/>
  <c r="P4946" i="3"/>
  <c r="L4946" i="3"/>
  <c r="O4946" i="3" s="1"/>
  <c r="K4947" i="3" s="1"/>
  <c r="C4948" i="3"/>
  <c r="D4948" i="3"/>
  <c r="E4948" i="3"/>
  <c r="F4948" i="3"/>
  <c r="B4948" i="3"/>
  <c r="H4948" i="3"/>
  <c r="J4948" i="3" s="1"/>
  <c r="M6054" i="3" l="1"/>
  <c r="I6054" i="3"/>
  <c r="N6054" i="3"/>
  <c r="A6055" i="3"/>
  <c r="G6054" i="3"/>
  <c r="E4949" i="3"/>
  <c r="D4949" i="3"/>
  <c r="C4949" i="3"/>
  <c r="B4949" i="3"/>
  <c r="H4949" i="3" s="1"/>
  <c r="F4949" i="3"/>
  <c r="O4947" i="3"/>
  <c r="K4948" i="3" s="1"/>
  <c r="P4947" i="3"/>
  <c r="L4947" i="3"/>
  <c r="M6055" i="3" l="1"/>
  <c r="I6055" i="3"/>
  <c r="N6055" i="3"/>
  <c r="A6056" i="3"/>
  <c r="G6055" i="3"/>
  <c r="J4949" i="3"/>
  <c r="L4948" i="3"/>
  <c r="O4948" i="3" s="1"/>
  <c r="K4949" i="3" s="1"/>
  <c r="M6056" i="3" l="1"/>
  <c r="I6056" i="3"/>
  <c r="N6056" i="3"/>
  <c r="A6057" i="3"/>
  <c r="G6056" i="3"/>
  <c r="B4950" i="3"/>
  <c r="C4950" i="3"/>
  <c r="F4950" i="3"/>
  <c r="D4950" i="3"/>
  <c r="E4950" i="3"/>
  <c r="P4948" i="3"/>
  <c r="L4949" i="3"/>
  <c r="O4949" i="3" s="1"/>
  <c r="K4950" i="3" s="1"/>
  <c r="M6057" i="3" l="1"/>
  <c r="I6057" i="3"/>
  <c r="N6057" i="3"/>
  <c r="A6058" i="3"/>
  <c r="G6057" i="3"/>
  <c r="F4951" i="3"/>
  <c r="C4951" i="3"/>
  <c r="B4951" i="3"/>
  <c r="D4951" i="3"/>
  <c r="E4951" i="3"/>
  <c r="H4950" i="3"/>
  <c r="M6058" i="3" l="1"/>
  <c r="I6058" i="3"/>
  <c r="N6058" i="3"/>
  <c r="A6059" i="3"/>
  <c r="G6058" i="3"/>
  <c r="J4950" i="3"/>
  <c r="L4950" i="3"/>
  <c r="O4950" i="3" s="1"/>
  <c r="H4951" i="3"/>
  <c r="E4952" i="3"/>
  <c r="D4952" i="3"/>
  <c r="C4952" i="3"/>
  <c r="B4952" i="3"/>
  <c r="F4952" i="3"/>
  <c r="K4951" i="3"/>
  <c r="M6059" i="3" l="1"/>
  <c r="I6059" i="3"/>
  <c r="N6059" i="3"/>
  <c r="A6060" i="3"/>
  <c r="G6059" i="3"/>
  <c r="B4953" i="3"/>
  <c r="F4953" i="3"/>
  <c r="C4953" i="3"/>
  <c r="D4953" i="3"/>
  <c r="E4953" i="3"/>
  <c r="J4951" i="3"/>
  <c r="P4950" i="3" s="1"/>
  <c r="H4952" i="3"/>
  <c r="J4952" i="3"/>
  <c r="P4949" i="3"/>
  <c r="M6060" i="3" l="1"/>
  <c r="I6060" i="3"/>
  <c r="N6060" i="3"/>
  <c r="A6061" i="3"/>
  <c r="G6060" i="3"/>
  <c r="B4954" i="3"/>
  <c r="D4954" i="3"/>
  <c r="F4954" i="3"/>
  <c r="E4954" i="3"/>
  <c r="C4954" i="3"/>
  <c r="H4953" i="3"/>
  <c r="L4951" i="3"/>
  <c r="O4951" i="3" s="1"/>
  <c r="K4952" i="3" s="1"/>
  <c r="P4951" i="3"/>
  <c r="M6061" i="3" l="1"/>
  <c r="I6061" i="3"/>
  <c r="N6061" i="3"/>
  <c r="G6061" i="3"/>
  <c r="A6062" i="3"/>
  <c r="J4953" i="3"/>
  <c r="H4954" i="3"/>
  <c r="B4955" i="3"/>
  <c r="D4955" i="3"/>
  <c r="F4955" i="3"/>
  <c r="C4955" i="3"/>
  <c r="E4955" i="3"/>
  <c r="L4952" i="3"/>
  <c r="O4952" i="3" s="1"/>
  <c r="K4953" i="3" s="1"/>
  <c r="J4954" i="3"/>
  <c r="M6062" i="3" l="1"/>
  <c r="I6062" i="3"/>
  <c r="N6062" i="3"/>
  <c r="A6063" i="3"/>
  <c r="G6062" i="3"/>
  <c r="D4956" i="3"/>
  <c r="E4956" i="3"/>
  <c r="F4956" i="3"/>
  <c r="B4956" i="3"/>
  <c r="C4956" i="3"/>
  <c r="H4955" i="3"/>
  <c r="L4953" i="3"/>
  <c r="O4953" i="3" s="1"/>
  <c r="K4954" i="3" s="1"/>
  <c r="P4953" i="3"/>
  <c r="P4952" i="3"/>
  <c r="M6063" i="3" l="1"/>
  <c r="I6063" i="3"/>
  <c r="N6063" i="3"/>
  <c r="A6064" i="3"/>
  <c r="G6063" i="3"/>
  <c r="D4957" i="3"/>
  <c r="B4957" i="3"/>
  <c r="H4957" i="3"/>
  <c r="F4957" i="3"/>
  <c r="E4957" i="3"/>
  <c r="J4957" i="3" s="1"/>
  <c r="C4957" i="3"/>
  <c r="J4955" i="3"/>
  <c r="L4954" i="3"/>
  <c r="O4954" i="3" s="1"/>
  <c r="K4955" i="3" s="1"/>
  <c r="H4956" i="3"/>
  <c r="J4956" i="3" s="1"/>
  <c r="M6064" i="3" l="1"/>
  <c r="I6064" i="3"/>
  <c r="N6064" i="3"/>
  <c r="A6065" i="3"/>
  <c r="G6064" i="3"/>
  <c r="D4958" i="3"/>
  <c r="C4958" i="3"/>
  <c r="F4958" i="3"/>
  <c r="E4958" i="3"/>
  <c r="H4958" i="3"/>
  <c r="B4958" i="3"/>
  <c r="L4955" i="3"/>
  <c r="O4955" i="3" s="1"/>
  <c r="K4956" i="3" s="1"/>
  <c r="P4956" i="3"/>
  <c r="P4955" i="3"/>
  <c r="P4954" i="3"/>
  <c r="M6065" i="3" l="1"/>
  <c r="I6065" i="3"/>
  <c r="N6065" i="3"/>
  <c r="G6065" i="3"/>
  <c r="A6066" i="3"/>
  <c r="F4959" i="3"/>
  <c r="C4959" i="3"/>
  <c r="E4959" i="3"/>
  <c r="D4959" i="3"/>
  <c r="B4959" i="3"/>
  <c r="L4956" i="3"/>
  <c r="O4956" i="3" s="1"/>
  <c r="K4957" i="3" s="1"/>
  <c r="J4958" i="3"/>
  <c r="M6066" i="3" l="1"/>
  <c r="I6066" i="3"/>
  <c r="N6066" i="3"/>
  <c r="A6067" i="3"/>
  <c r="G6066" i="3"/>
  <c r="L4957" i="3"/>
  <c r="O4957" i="3" s="1"/>
  <c r="K4958" i="3" s="1"/>
  <c r="E4960" i="3"/>
  <c r="F4960" i="3"/>
  <c r="C4960" i="3"/>
  <c r="B4960" i="3"/>
  <c r="D4960" i="3"/>
  <c r="H4959" i="3"/>
  <c r="J4959" i="3" s="1"/>
  <c r="P4958" i="3"/>
  <c r="P4957" i="3"/>
  <c r="M6067" i="3" l="1"/>
  <c r="I6067" i="3"/>
  <c r="N6067" i="3"/>
  <c r="G6067" i="3"/>
  <c r="A6068" i="3"/>
  <c r="B4961" i="3"/>
  <c r="C4961" i="3"/>
  <c r="E4961" i="3"/>
  <c r="D4961" i="3"/>
  <c r="F4961" i="3"/>
  <c r="L4958" i="3"/>
  <c r="O4958" i="3" s="1"/>
  <c r="K4959" i="3" s="1"/>
  <c r="H4960" i="3"/>
  <c r="M6068" i="3" l="1"/>
  <c r="I6068" i="3"/>
  <c r="N6068" i="3"/>
  <c r="G6068" i="3"/>
  <c r="A6069" i="3"/>
  <c r="J4960" i="3"/>
  <c r="H4961" i="3"/>
  <c r="O4959" i="3"/>
  <c r="K4960" i="3" s="1"/>
  <c r="L4959" i="3"/>
  <c r="C4962" i="3"/>
  <c r="F4962" i="3"/>
  <c r="E4962" i="3"/>
  <c r="B4962" i="3"/>
  <c r="D4962" i="3"/>
  <c r="J4961" i="3"/>
  <c r="M6069" i="3" l="1"/>
  <c r="I6069" i="3"/>
  <c r="N6069" i="3"/>
  <c r="A6070" i="3"/>
  <c r="G6069" i="3"/>
  <c r="H4962" i="3"/>
  <c r="P4960" i="3"/>
  <c r="P4959" i="3"/>
  <c r="L4960" i="3"/>
  <c r="O4960" i="3" s="1"/>
  <c r="K4961" i="3" s="1"/>
  <c r="M6070" i="3" l="1"/>
  <c r="I6070" i="3"/>
  <c r="N6070" i="3"/>
  <c r="A6071" i="3"/>
  <c r="G6070" i="3"/>
  <c r="J4962" i="3"/>
  <c r="L4961" i="3"/>
  <c r="O4961" i="3" s="1"/>
  <c r="K4962" i="3" s="1"/>
  <c r="E4963" i="3"/>
  <c r="J4963" i="3" s="1"/>
  <c r="B4963" i="3"/>
  <c r="F4963" i="3"/>
  <c r="H4963" i="3"/>
  <c r="C4963" i="3"/>
  <c r="D4963" i="3"/>
  <c r="M6071" i="3" l="1"/>
  <c r="I6071" i="3"/>
  <c r="N6071" i="3"/>
  <c r="A6072" i="3"/>
  <c r="G6071" i="3"/>
  <c r="B4964" i="3"/>
  <c r="D4964" i="3"/>
  <c r="E4964" i="3"/>
  <c r="C4964" i="3"/>
  <c r="H4964" i="3"/>
  <c r="F4964" i="3"/>
  <c r="J4964" i="3"/>
  <c r="L4962" i="3"/>
  <c r="O4962" i="3" s="1"/>
  <c r="K4963" i="3" s="1"/>
  <c r="P4962" i="3"/>
  <c r="P4961" i="3"/>
  <c r="M6072" i="3" l="1"/>
  <c r="I6072" i="3"/>
  <c r="N6072" i="3"/>
  <c r="G6072" i="3"/>
  <c r="A6073" i="3"/>
  <c r="P4963" i="3"/>
  <c r="L4963" i="3"/>
  <c r="O4963" i="3" s="1"/>
  <c r="K4964" i="3" s="1"/>
  <c r="M6073" i="3" l="1"/>
  <c r="I6073" i="3"/>
  <c r="N6073" i="3"/>
  <c r="G6073" i="3"/>
  <c r="A6074" i="3"/>
  <c r="E4965" i="3"/>
  <c r="C4965" i="3"/>
  <c r="F4965" i="3"/>
  <c r="D4965" i="3"/>
  <c r="B4965" i="3"/>
  <c r="L4964" i="3"/>
  <c r="O4964" i="3" s="1"/>
  <c r="K4965" i="3" s="1"/>
  <c r="M6074" i="3" l="1"/>
  <c r="I6074" i="3"/>
  <c r="N6074" i="3"/>
  <c r="G6074" i="3"/>
  <c r="A6075" i="3"/>
  <c r="D4966" i="3"/>
  <c r="F4966" i="3"/>
  <c r="C4966" i="3"/>
  <c r="B4966" i="3"/>
  <c r="E4966" i="3"/>
  <c r="H4965" i="3"/>
  <c r="J4965" i="3" s="1"/>
  <c r="M6075" i="3" l="1"/>
  <c r="I6075" i="3"/>
  <c r="N6075" i="3"/>
  <c r="G6075" i="3"/>
  <c r="A6076" i="3"/>
  <c r="B4967" i="3"/>
  <c r="C4967" i="3"/>
  <c r="F4967" i="3"/>
  <c r="D4967" i="3"/>
  <c r="E4967" i="3"/>
  <c r="P4964" i="3"/>
  <c r="L4965" i="3"/>
  <c r="O4965" i="3" s="1"/>
  <c r="K4966" i="3" s="1"/>
  <c r="H4966" i="3"/>
  <c r="J4966" i="3"/>
  <c r="M6076" i="3" l="1"/>
  <c r="I6076" i="3"/>
  <c r="N6076" i="3"/>
  <c r="A6077" i="3"/>
  <c r="G6076" i="3"/>
  <c r="C4968" i="3"/>
  <c r="E4968" i="3"/>
  <c r="B4968" i="3"/>
  <c r="F4968" i="3"/>
  <c r="D4968" i="3"/>
  <c r="P4965" i="3"/>
  <c r="H4967" i="3"/>
  <c r="L4966" i="3"/>
  <c r="O4966" i="3" s="1"/>
  <c r="K4967" i="3" s="1"/>
  <c r="M6077" i="3" l="1"/>
  <c r="I6077" i="3"/>
  <c r="N6077" i="3"/>
  <c r="G6077" i="3"/>
  <c r="A6078" i="3"/>
  <c r="J4967" i="3"/>
  <c r="L4967" i="3"/>
  <c r="O4967" i="3" s="1"/>
  <c r="K4968" i="3" s="1"/>
  <c r="H4968" i="3"/>
  <c r="J4968" i="3" s="1"/>
  <c r="M6078" i="3" l="1"/>
  <c r="I6078" i="3"/>
  <c r="N6078" i="3"/>
  <c r="A6079" i="3"/>
  <c r="G6078" i="3"/>
  <c r="E4969" i="3"/>
  <c r="C4969" i="3"/>
  <c r="D4969" i="3"/>
  <c r="H4969" i="3"/>
  <c r="J4969" i="3" s="1"/>
  <c r="B4969" i="3"/>
  <c r="F4969" i="3"/>
  <c r="L4968" i="3"/>
  <c r="O4968" i="3" s="1"/>
  <c r="K4969" i="3" s="1"/>
  <c r="P4967" i="3"/>
  <c r="P4966" i="3"/>
  <c r="M6079" i="3" l="1"/>
  <c r="I6079" i="3"/>
  <c r="N6079" i="3"/>
  <c r="A6080" i="3"/>
  <c r="G6079" i="3"/>
  <c r="P4968" i="3"/>
  <c r="L4969" i="3"/>
  <c r="O4969" i="3" s="1"/>
  <c r="K4970" i="3" s="1"/>
  <c r="C4970" i="3"/>
  <c r="E4970" i="3"/>
  <c r="B4970" i="3"/>
  <c r="D4970" i="3"/>
  <c r="H4970" i="3"/>
  <c r="F4970" i="3"/>
  <c r="M6080" i="3" l="1"/>
  <c r="I6080" i="3"/>
  <c r="N6080" i="3"/>
  <c r="A6081" i="3"/>
  <c r="G6080" i="3"/>
  <c r="C4971" i="3"/>
  <c r="E4971" i="3"/>
  <c r="F4971" i="3"/>
  <c r="B4971" i="3"/>
  <c r="D4971" i="3"/>
  <c r="L4970" i="3"/>
  <c r="O4970" i="3" s="1"/>
  <c r="J4970" i="3"/>
  <c r="M6081" i="3" l="1"/>
  <c r="I6081" i="3"/>
  <c r="N6081" i="3"/>
  <c r="G6081" i="3"/>
  <c r="A6082" i="3"/>
  <c r="E4972" i="3"/>
  <c r="F4972" i="3"/>
  <c r="C4972" i="3"/>
  <c r="D4972" i="3"/>
  <c r="B4972" i="3"/>
  <c r="P4969" i="3"/>
  <c r="H4971" i="3"/>
  <c r="K4971" i="3"/>
  <c r="M6082" i="3" l="1"/>
  <c r="I6082" i="3"/>
  <c r="N6082" i="3"/>
  <c r="G6082" i="3"/>
  <c r="A6083" i="3"/>
  <c r="F4973" i="3"/>
  <c r="D4973" i="3"/>
  <c r="B4973" i="3"/>
  <c r="E4973" i="3"/>
  <c r="C4973" i="3"/>
  <c r="L4971" i="3"/>
  <c r="O4971" i="3" s="1"/>
  <c r="K4972" i="3" s="1"/>
  <c r="J4971" i="3"/>
  <c r="H4972" i="3"/>
  <c r="J4972" i="3" s="1"/>
  <c r="M6083" i="3" l="1"/>
  <c r="I6083" i="3"/>
  <c r="N6083" i="3"/>
  <c r="G6083" i="3"/>
  <c r="A6084" i="3"/>
  <c r="B4974" i="3"/>
  <c r="C4974" i="3"/>
  <c r="F4974" i="3"/>
  <c r="D4974" i="3"/>
  <c r="E4974" i="3"/>
  <c r="P4971" i="3"/>
  <c r="P4970" i="3"/>
  <c r="H4973" i="3"/>
  <c r="M6084" i="3" l="1"/>
  <c r="I6084" i="3"/>
  <c r="N6084" i="3"/>
  <c r="A6085" i="3"/>
  <c r="G6084" i="3"/>
  <c r="J4973" i="3"/>
  <c r="H4974" i="3"/>
  <c r="F4975" i="3"/>
  <c r="B4975" i="3"/>
  <c r="E4975" i="3"/>
  <c r="C4975" i="3"/>
  <c r="D4975" i="3"/>
  <c r="H4975" i="3"/>
  <c r="J4974" i="3"/>
  <c r="L4972" i="3"/>
  <c r="O4972" i="3" s="1"/>
  <c r="K4973" i="3" s="1"/>
  <c r="M6085" i="3" l="1"/>
  <c r="I6085" i="3"/>
  <c r="N6085" i="3"/>
  <c r="A6086" i="3"/>
  <c r="G6085" i="3"/>
  <c r="F4976" i="3"/>
  <c r="D4976" i="3"/>
  <c r="C4976" i="3"/>
  <c r="E4976" i="3"/>
  <c r="B4976" i="3"/>
  <c r="J4975" i="3"/>
  <c r="L4973" i="3"/>
  <c r="O4973" i="3" s="1"/>
  <c r="K4974" i="3" s="1"/>
  <c r="P4973" i="3"/>
  <c r="P4972" i="3"/>
  <c r="M6086" i="3" l="1"/>
  <c r="I6086" i="3"/>
  <c r="N6086" i="3"/>
  <c r="G6086" i="3"/>
  <c r="A6087" i="3"/>
  <c r="B4977" i="3"/>
  <c r="D4977" i="3"/>
  <c r="E4977" i="3"/>
  <c r="F4977" i="3"/>
  <c r="C4977" i="3"/>
  <c r="L4974" i="3"/>
  <c r="O4974" i="3" s="1"/>
  <c r="K4975" i="3" s="1"/>
  <c r="P4974" i="3"/>
  <c r="H4976" i="3"/>
  <c r="M6087" i="3" l="1"/>
  <c r="I6087" i="3"/>
  <c r="N6087" i="3"/>
  <c r="A6088" i="3"/>
  <c r="G6087" i="3"/>
  <c r="J4976" i="3"/>
  <c r="H4977" i="3"/>
  <c r="D4978" i="3"/>
  <c r="C4978" i="3"/>
  <c r="F4978" i="3"/>
  <c r="B4978" i="3"/>
  <c r="E4978" i="3"/>
  <c r="L4975" i="3"/>
  <c r="O4975" i="3" s="1"/>
  <c r="K4976" i="3" s="1"/>
  <c r="M6088" i="3" l="1"/>
  <c r="I6088" i="3"/>
  <c r="N6088" i="3"/>
  <c r="G6088" i="3"/>
  <c r="A6089" i="3"/>
  <c r="C4979" i="3"/>
  <c r="E4979" i="3"/>
  <c r="D4979" i="3"/>
  <c r="F4979" i="3"/>
  <c r="B4979" i="3"/>
  <c r="H4978" i="3"/>
  <c r="J4977" i="3"/>
  <c r="L4976" i="3"/>
  <c r="O4976" i="3" s="1"/>
  <c r="K4977" i="3" s="1"/>
  <c r="P4976" i="3"/>
  <c r="P4975" i="3"/>
  <c r="M6089" i="3" l="1"/>
  <c r="I6089" i="3"/>
  <c r="N6089" i="3"/>
  <c r="G6089" i="3"/>
  <c r="A6090" i="3"/>
  <c r="J4978" i="3"/>
  <c r="L4977" i="3"/>
  <c r="O4977" i="3" s="1"/>
  <c r="K4978" i="3" s="1"/>
  <c r="H4979" i="3"/>
  <c r="P4977" i="3"/>
  <c r="M6090" i="3" l="1"/>
  <c r="I6090" i="3"/>
  <c r="N6090" i="3"/>
  <c r="A6091" i="3"/>
  <c r="G6090" i="3"/>
  <c r="J4979" i="3"/>
  <c r="B4980" i="3"/>
  <c r="H4980" i="3" s="1"/>
  <c r="E4980" i="3"/>
  <c r="F4980" i="3"/>
  <c r="D4980" i="3"/>
  <c r="C4980" i="3"/>
  <c r="L4978" i="3"/>
  <c r="O4978" i="3" s="1"/>
  <c r="K4979" i="3" s="1"/>
  <c r="P4978" i="3"/>
  <c r="M6091" i="3" l="1"/>
  <c r="I6091" i="3"/>
  <c r="N6091" i="3"/>
  <c r="A6092" i="3"/>
  <c r="G6091" i="3"/>
  <c r="J4980" i="3"/>
  <c r="L4979" i="3"/>
  <c r="O4979" i="3" s="1"/>
  <c r="K4980" i="3" s="1"/>
  <c r="P4979" i="3"/>
  <c r="M6092" i="3" l="1"/>
  <c r="I6092" i="3"/>
  <c r="N6092" i="3"/>
  <c r="A6093" i="3"/>
  <c r="G6092" i="3"/>
  <c r="L4980" i="3"/>
  <c r="O4980" i="3" s="1"/>
  <c r="K4981" i="3" s="1"/>
  <c r="B4981" i="3"/>
  <c r="F4981" i="3"/>
  <c r="D4981" i="3"/>
  <c r="H4981" i="3"/>
  <c r="C4981" i="3"/>
  <c r="E4981" i="3"/>
  <c r="J4981" i="3" s="1"/>
  <c r="M6093" i="3" l="1"/>
  <c r="I6093" i="3"/>
  <c r="N6093" i="3"/>
  <c r="G6093" i="3"/>
  <c r="A6094" i="3"/>
  <c r="P4980" i="3"/>
  <c r="E4982" i="3"/>
  <c r="C4982" i="3"/>
  <c r="D4982" i="3"/>
  <c r="B4982" i="3"/>
  <c r="F4982" i="3"/>
  <c r="L4981" i="3"/>
  <c r="O4981" i="3" s="1"/>
  <c r="M6094" i="3" l="1"/>
  <c r="I6094" i="3"/>
  <c r="N6094" i="3"/>
  <c r="G6094" i="3"/>
  <c r="A6095" i="3"/>
  <c r="K4982" i="3"/>
  <c r="H4982" i="3"/>
  <c r="J4982" i="3" s="1"/>
  <c r="M6095" i="3" l="1"/>
  <c r="I6095" i="3"/>
  <c r="N6095" i="3"/>
  <c r="A6096" i="3"/>
  <c r="G6095" i="3"/>
  <c r="D4983" i="3"/>
  <c r="B4983" i="3"/>
  <c r="H4983" i="3"/>
  <c r="E4983" i="3"/>
  <c r="J4983" i="3" s="1"/>
  <c r="F4983" i="3"/>
  <c r="C4983" i="3"/>
  <c r="P4981" i="3"/>
  <c r="L4982" i="3"/>
  <c r="O4982" i="3" s="1"/>
  <c r="M6096" i="3" l="1"/>
  <c r="I6096" i="3"/>
  <c r="N6096" i="3"/>
  <c r="A6097" i="3"/>
  <c r="G6096" i="3"/>
  <c r="P4982" i="3"/>
  <c r="H4984" i="3"/>
  <c r="B4984" i="3"/>
  <c r="E4984" i="3"/>
  <c r="C4984" i="3"/>
  <c r="J4984" i="3"/>
  <c r="D4984" i="3"/>
  <c r="F4984" i="3"/>
  <c r="K4983" i="3"/>
  <c r="L4983" i="3"/>
  <c r="M6097" i="3" l="1"/>
  <c r="I6097" i="3"/>
  <c r="N6097" i="3"/>
  <c r="A6098" i="3"/>
  <c r="G6097" i="3"/>
  <c r="E4985" i="3"/>
  <c r="F4985" i="3"/>
  <c r="C4985" i="3"/>
  <c r="B4985" i="3"/>
  <c r="D4985" i="3"/>
  <c r="P4983" i="3"/>
  <c r="O4983" i="3"/>
  <c r="K4984" i="3" s="1"/>
  <c r="M6098" i="3" l="1"/>
  <c r="I6098" i="3"/>
  <c r="N6098" i="3"/>
  <c r="A6099" i="3"/>
  <c r="G6098" i="3"/>
  <c r="E4986" i="3"/>
  <c r="B4986" i="3"/>
  <c r="C4986" i="3"/>
  <c r="F4986" i="3"/>
  <c r="D4986" i="3"/>
  <c r="H4985" i="3"/>
  <c r="L4984" i="3"/>
  <c r="O4984" i="3" s="1"/>
  <c r="K4985" i="3" s="1"/>
  <c r="M6099" i="3" l="1"/>
  <c r="I6099" i="3"/>
  <c r="N6099" i="3"/>
  <c r="A6100" i="3"/>
  <c r="G6099" i="3"/>
  <c r="J4985" i="3"/>
  <c r="H4986" i="3"/>
  <c r="B4987" i="3"/>
  <c r="E4987" i="3"/>
  <c r="F4987" i="3"/>
  <c r="D4987" i="3"/>
  <c r="C4987" i="3"/>
  <c r="J4986" i="3"/>
  <c r="M6100" i="3" l="1"/>
  <c r="I6100" i="3"/>
  <c r="N6100" i="3"/>
  <c r="A6101" i="3"/>
  <c r="G6100" i="3"/>
  <c r="E4988" i="3"/>
  <c r="F4988" i="3"/>
  <c r="B4988" i="3"/>
  <c r="C4988" i="3"/>
  <c r="D4988" i="3"/>
  <c r="L4985" i="3"/>
  <c r="O4985" i="3" s="1"/>
  <c r="K4986" i="3" s="1"/>
  <c r="H4987" i="3"/>
  <c r="P4985" i="3"/>
  <c r="P4984" i="3"/>
  <c r="M6101" i="3" l="1"/>
  <c r="I6101" i="3"/>
  <c r="N6101" i="3"/>
  <c r="A6102" i="3"/>
  <c r="G6101" i="3"/>
  <c r="J4987" i="3"/>
  <c r="L4986" i="3"/>
  <c r="O4986" i="3" s="1"/>
  <c r="K4987" i="3" s="1"/>
  <c r="H4988" i="3"/>
  <c r="M6102" i="3" l="1"/>
  <c r="I6102" i="3"/>
  <c r="N6102" i="3"/>
  <c r="A6103" i="3"/>
  <c r="G6102" i="3"/>
  <c r="J4988" i="3"/>
  <c r="F4989" i="3"/>
  <c r="H4989" i="3"/>
  <c r="D4989" i="3"/>
  <c r="E4989" i="3"/>
  <c r="B4989" i="3"/>
  <c r="C4989" i="3"/>
  <c r="L4987" i="3"/>
  <c r="O4987" i="3" s="1"/>
  <c r="K4988" i="3" s="1"/>
  <c r="P4986" i="3"/>
  <c r="M6103" i="3" l="1"/>
  <c r="I6103" i="3"/>
  <c r="N6103" i="3"/>
  <c r="A6104" i="3"/>
  <c r="G6103" i="3"/>
  <c r="J4989" i="3"/>
  <c r="P4987" i="3"/>
  <c r="L4988" i="3"/>
  <c r="O4988" i="3" s="1"/>
  <c r="K4989" i="3" s="1"/>
  <c r="H4990" i="3"/>
  <c r="B4990" i="3"/>
  <c r="D4990" i="3"/>
  <c r="J4990" i="3"/>
  <c r="E4990" i="3"/>
  <c r="C4990" i="3"/>
  <c r="F4990" i="3"/>
  <c r="M6104" i="3" l="1"/>
  <c r="I6104" i="3"/>
  <c r="N6104" i="3"/>
  <c r="A6105" i="3"/>
  <c r="G6104" i="3"/>
  <c r="F4991" i="3"/>
  <c r="B4991" i="3"/>
  <c r="H4991" i="3" s="1"/>
  <c r="D4991" i="3"/>
  <c r="C4991" i="3"/>
  <c r="E4991" i="3"/>
  <c r="L4989" i="3"/>
  <c r="O4989" i="3" s="1"/>
  <c r="K4990" i="3" s="1"/>
  <c r="P4989" i="3"/>
  <c r="P4988" i="3"/>
  <c r="M6105" i="3" l="1"/>
  <c r="I6105" i="3"/>
  <c r="N6105" i="3"/>
  <c r="A6106" i="3"/>
  <c r="G6105" i="3"/>
  <c r="L4990" i="3"/>
  <c r="O4990" i="3" s="1"/>
  <c r="K4991" i="3" s="1"/>
  <c r="J4991" i="3"/>
  <c r="M6106" i="3" l="1"/>
  <c r="I6106" i="3"/>
  <c r="N6106" i="3"/>
  <c r="A6107" i="3"/>
  <c r="G6106" i="3"/>
  <c r="L4991" i="3"/>
  <c r="O4991" i="3" s="1"/>
  <c r="P4990" i="3"/>
  <c r="C4992" i="3"/>
  <c r="H4992" i="3"/>
  <c r="B4992" i="3"/>
  <c r="F4992" i="3"/>
  <c r="E4992" i="3"/>
  <c r="J4992" i="3" s="1"/>
  <c r="D4992" i="3"/>
  <c r="M6107" i="3" l="1"/>
  <c r="I6107" i="3"/>
  <c r="N6107" i="3"/>
  <c r="A6108" i="3"/>
  <c r="G6107" i="3"/>
  <c r="B4993" i="3"/>
  <c r="D4993" i="3"/>
  <c r="C4993" i="3"/>
  <c r="E4993" i="3"/>
  <c r="F4993" i="3"/>
  <c r="P4991" i="3"/>
  <c r="K4992" i="3"/>
  <c r="M6108" i="3" l="1"/>
  <c r="I6108" i="3"/>
  <c r="N6108" i="3"/>
  <c r="A6109" i="3"/>
  <c r="G6108" i="3"/>
  <c r="E4994" i="3"/>
  <c r="D4994" i="3"/>
  <c r="C4994" i="3"/>
  <c r="B4994" i="3"/>
  <c r="H4994" i="3" s="1"/>
  <c r="F4994" i="3"/>
  <c r="L4992" i="3"/>
  <c r="J4993" i="3"/>
  <c r="K4993" i="3"/>
  <c r="H4993" i="3"/>
  <c r="O4992" i="3"/>
  <c r="M6109" i="3" l="1"/>
  <c r="I6109" i="3"/>
  <c r="N6109" i="3"/>
  <c r="A6110" i="3"/>
  <c r="G6109" i="3"/>
  <c r="P4992" i="3"/>
  <c r="J4994" i="3"/>
  <c r="L4993" i="3"/>
  <c r="O4993" i="3" s="1"/>
  <c r="K4994" i="3" s="1"/>
  <c r="M6110" i="3" l="1"/>
  <c r="I6110" i="3"/>
  <c r="N6110" i="3"/>
  <c r="A6111" i="3"/>
  <c r="G6110" i="3"/>
  <c r="B4995" i="3"/>
  <c r="F4995" i="3"/>
  <c r="D4995" i="3"/>
  <c r="H4995" i="3"/>
  <c r="J4995" i="3" s="1"/>
  <c r="C4995" i="3"/>
  <c r="E4995" i="3"/>
  <c r="P4993" i="3"/>
  <c r="L4994" i="3"/>
  <c r="O4994" i="3" s="1"/>
  <c r="K4995" i="3" s="1"/>
  <c r="M6111" i="3" l="1"/>
  <c r="I6111" i="3"/>
  <c r="N6111" i="3"/>
  <c r="A6112" i="3"/>
  <c r="G6111" i="3"/>
  <c r="P4994" i="3"/>
  <c r="E4996" i="3"/>
  <c r="D4996" i="3"/>
  <c r="C4996" i="3"/>
  <c r="F4996" i="3"/>
  <c r="B4996" i="3"/>
  <c r="L4995" i="3"/>
  <c r="O4995" i="3" s="1"/>
  <c r="M6112" i="3" l="1"/>
  <c r="I6112" i="3"/>
  <c r="N6112" i="3"/>
  <c r="A6113" i="3"/>
  <c r="G6112" i="3"/>
  <c r="D4997" i="3"/>
  <c r="C4997" i="3"/>
  <c r="F4997" i="3"/>
  <c r="E4997" i="3"/>
  <c r="B4997" i="3"/>
  <c r="H4997" i="3"/>
  <c r="J4997" i="3" s="1"/>
  <c r="H4996" i="3"/>
  <c r="K4996" i="3"/>
  <c r="M6113" i="3" l="1"/>
  <c r="I6113" i="3"/>
  <c r="N6113" i="3"/>
  <c r="A6114" i="3"/>
  <c r="G6113" i="3"/>
  <c r="E4998" i="3"/>
  <c r="F4998" i="3"/>
  <c r="H4998" i="3"/>
  <c r="J4998" i="3" s="1"/>
  <c r="B4998" i="3"/>
  <c r="C4998" i="3"/>
  <c r="D4998" i="3"/>
  <c r="J4996" i="3"/>
  <c r="M6114" i="3" l="1"/>
  <c r="I6114" i="3"/>
  <c r="N6114" i="3"/>
  <c r="A6115" i="3"/>
  <c r="G6114" i="3"/>
  <c r="P4997" i="3"/>
  <c r="C4999" i="3"/>
  <c r="E4999" i="3"/>
  <c r="B4999" i="3"/>
  <c r="D4999" i="3"/>
  <c r="F4999" i="3"/>
  <c r="L4996" i="3"/>
  <c r="O4996" i="3" s="1"/>
  <c r="K4997" i="3" s="1"/>
  <c r="P4995" i="3"/>
  <c r="P4996" i="3"/>
  <c r="M6115" i="3" l="1"/>
  <c r="I6115" i="3"/>
  <c r="N6115" i="3"/>
  <c r="A6116" i="3"/>
  <c r="G6115" i="3"/>
  <c r="L4997" i="3"/>
  <c r="O4997" i="3" s="1"/>
  <c r="K4998" i="3" s="1"/>
  <c r="H4999" i="3"/>
  <c r="M6116" i="3" l="1"/>
  <c r="I6116" i="3"/>
  <c r="N6116" i="3"/>
  <c r="A6117" i="3"/>
  <c r="G6116" i="3"/>
  <c r="J4999" i="3"/>
  <c r="O4998" i="3"/>
  <c r="K4999" i="3" s="1"/>
  <c r="L4998" i="3"/>
  <c r="F5000" i="3"/>
  <c r="E5000" i="3"/>
  <c r="C5000" i="3"/>
  <c r="D5000" i="3"/>
  <c r="B5000" i="3"/>
  <c r="H5000" i="3" s="1"/>
  <c r="J5000" i="3" s="1"/>
  <c r="M6117" i="3" l="1"/>
  <c r="I6117" i="3"/>
  <c r="N6117" i="3"/>
  <c r="A6118" i="3"/>
  <c r="G6117" i="3"/>
  <c r="L4999" i="3"/>
  <c r="O4999" i="3" s="1"/>
  <c r="K5000" i="3" s="1"/>
  <c r="P4999" i="3"/>
  <c r="P4998" i="3"/>
  <c r="M6118" i="3" l="1"/>
  <c r="I6118" i="3"/>
  <c r="N6118" i="3"/>
  <c r="A6119" i="3"/>
  <c r="G6118" i="3"/>
  <c r="L5000" i="3"/>
  <c r="O5000" i="3" s="1"/>
  <c r="K5001" i="3" s="1"/>
  <c r="F5001" i="3"/>
  <c r="C5001" i="3"/>
  <c r="D5001" i="3"/>
  <c r="E5001" i="3"/>
  <c r="B5001" i="3"/>
  <c r="H5001" i="3" s="1"/>
  <c r="J5001" i="3" s="1"/>
  <c r="M6119" i="3" l="1"/>
  <c r="I6119" i="3"/>
  <c r="N6119" i="3"/>
  <c r="A6120" i="3"/>
  <c r="G6119" i="3"/>
  <c r="P5000" i="3"/>
  <c r="O5001" i="3"/>
  <c r="K5002" i="3" s="1"/>
  <c r="B5002" i="3"/>
  <c r="C5002" i="3"/>
  <c r="D5002" i="3"/>
  <c r="F5002" i="3"/>
  <c r="E5002" i="3"/>
  <c r="L5001" i="3"/>
  <c r="M6120" i="3" l="1"/>
  <c r="I6120" i="3"/>
  <c r="N6120" i="3"/>
  <c r="A6121" i="3"/>
  <c r="G6120" i="3"/>
  <c r="B5003" i="3"/>
  <c r="F5003" i="3"/>
  <c r="D5003" i="3"/>
  <c r="E5003" i="3"/>
  <c r="C5003" i="3"/>
  <c r="H5002" i="3"/>
  <c r="M6121" i="3" l="1"/>
  <c r="I6121" i="3"/>
  <c r="N6121" i="3"/>
  <c r="A6122" i="3"/>
  <c r="G6121" i="3"/>
  <c r="D5004" i="3"/>
  <c r="B5004" i="3"/>
  <c r="E5004" i="3"/>
  <c r="F5004" i="3"/>
  <c r="C5004" i="3"/>
  <c r="J5002" i="3"/>
  <c r="H5003" i="3"/>
  <c r="M6122" i="3" l="1"/>
  <c r="I6122" i="3"/>
  <c r="N6122" i="3"/>
  <c r="A6123" i="3"/>
  <c r="G6122" i="3"/>
  <c r="J5003" i="3"/>
  <c r="H5004" i="3"/>
  <c r="L5002" i="3"/>
  <c r="O5002" i="3" s="1"/>
  <c r="K5003" i="3" s="1"/>
  <c r="J5004" i="3"/>
  <c r="P5001" i="3"/>
  <c r="P5002" i="3"/>
  <c r="M6123" i="3" l="1"/>
  <c r="I6123" i="3"/>
  <c r="N6123" i="3"/>
  <c r="A6124" i="3"/>
  <c r="G6123" i="3"/>
  <c r="D5005" i="3"/>
  <c r="B5005" i="3"/>
  <c r="H5005" i="3" s="1"/>
  <c r="F5005" i="3"/>
  <c r="C5005" i="3"/>
  <c r="E5005" i="3"/>
  <c r="P5003" i="3"/>
  <c r="L5003" i="3"/>
  <c r="O5003" i="3" s="1"/>
  <c r="K5004" i="3" s="1"/>
  <c r="M6124" i="3" l="1"/>
  <c r="I6124" i="3"/>
  <c r="N6124" i="3"/>
  <c r="A6125" i="3"/>
  <c r="G6124" i="3"/>
  <c r="L5004" i="3"/>
  <c r="O5004" i="3" s="1"/>
  <c r="K5005" i="3" s="1"/>
  <c r="C5006" i="3"/>
  <c r="F5006" i="3"/>
  <c r="D5006" i="3"/>
  <c r="E5006" i="3"/>
  <c r="B5006" i="3"/>
  <c r="J5005" i="3"/>
  <c r="M6125" i="3" l="1"/>
  <c r="I6125" i="3"/>
  <c r="N6125" i="3"/>
  <c r="A6126" i="3"/>
  <c r="G6125" i="3"/>
  <c r="P5004" i="3"/>
  <c r="H5006" i="3"/>
  <c r="M6126" i="3" l="1"/>
  <c r="I6126" i="3"/>
  <c r="N6126" i="3"/>
  <c r="A6127" i="3"/>
  <c r="G6126" i="3"/>
  <c r="J5006" i="3"/>
  <c r="L5005" i="3"/>
  <c r="O5005" i="3" s="1"/>
  <c r="K5006" i="3" s="1"/>
  <c r="E5007" i="3"/>
  <c r="D5007" i="3"/>
  <c r="F5007" i="3"/>
  <c r="B5007" i="3"/>
  <c r="C5007" i="3"/>
  <c r="M6127" i="3" l="1"/>
  <c r="I6127" i="3"/>
  <c r="N6127" i="3"/>
  <c r="A6128" i="3"/>
  <c r="G6127" i="3"/>
  <c r="B5008" i="3"/>
  <c r="D5008" i="3"/>
  <c r="C5008" i="3"/>
  <c r="F5008" i="3"/>
  <c r="E5008" i="3"/>
  <c r="L5006" i="3"/>
  <c r="H5007" i="3"/>
  <c r="O5006" i="3"/>
  <c r="K5007" i="3" s="1"/>
  <c r="P5005" i="3"/>
  <c r="M6128" i="3" l="1"/>
  <c r="I6128" i="3"/>
  <c r="N6128" i="3"/>
  <c r="A6129" i="3"/>
  <c r="G6128" i="3"/>
  <c r="C5009" i="3"/>
  <c r="F5009" i="3"/>
  <c r="B5009" i="3"/>
  <c r="D5009" i="3"/>
  <c r="E5009" i="3"/>
  <c r="J5007" i="3"/>
  <c r="L5007" i="3"/>
  <c r="O5007" i="3" s="1"/>
  <c r="K5008" i="3" s="1"/>
  <c r="H5008" i="3"/>
  <c r="M6129" i="3" l="1"/>
  <c r="I6129" i="3"/>
  <c r="N6129" i="3"/>
  <c r="A6130" i="3"/>
  <c r="G6129" i="3"/>
  <c r="J5008" i="3"/>
  <c r="L5008" i="3"/>
  <c r="B5010" i="3"/>
  <c r="E5010" i="3"/>
  <c r="D5010" i="3"/>
  <c r="F5010" i="3"/>
  <c r="C5010" i="3"/>
  <c r="O5008" i="3"/>
  <c r="K5009" i="3" s="1"/>
  <c r="J5009" i="3"/>
  <c r="P5007" i="3"/>
  <c r="P5006" i="3"/>
  <c r="H5009" i="3"/>
  <c r="M6130" i="3" l="1"/>
  <c r="I6130" i="3"/>
  <c r="N6130" i="3"/>
  <c r="A6131" i="3"/>
  <c r="G6130" i="3"/>
  <c r="L5009" i="3"/>
  <c r="O5009" i="3" s="1"/>
  <c r="K5010" i="3" s="1"/>
  <c r="H5010" i="3"/>
  <c r="E5011" i="3"/>
  <c r="F5011" i="3"/>
  <c r="D5011" i="3"/>
  <c r="C5011" i="3"/>
  <c r="B5011" i="3"/>
  <c r="P5008" i="3"/>
  <c r="M6131" i="3" l="1"/>
  <c r="I6131" i="3"/>
  <c r="N6131" i="3"/>
  <c r="A6132" i="3"/>
  <c r="G6131" i="3"/>
  <c r="H5011" i="3"/>
  <c r="J5010" i="3"/>
  <c r="L5010" i="3"/>
  <c r="O5010" i="3" s="1"/>
  <c r="K5011" i="3" s="1"/>
  <c r="M6132" i="3" l="1"/>
  <c r="I6132" i="3"/>
  <c r="N6132" i="3"/>
  <c r="A6133" i="3"/>
  <c r="G6132" i="3"/>
  <c r="H5012" i="3"/>
  <c r="F5012" i="3"/>
  <c r="D5012" i="3"/>
  <c r="B5012" i="3"/>
  <c r="E5012" i="3"/>
  <c r="C5012" i="3"/>
  <c r="J5011" i="3"/>
  <c r="P5010" i="3"/>
  <c r="P5009" i="3"/>
  <c r="M6133" i="3" l="1"/>
  <c r="I6133" i="3"/>
  <c r="N6133" i="3"/>
  <c r="A6134" i="3"/>
  <c r="G6133" i="3"/>
  <c r="F5013" i="3"/>
  <c r="C5013" i="3"/>
  <c r="D5013" i="3"/>
  <c r="B5013" i="3"/>
  <c r="E5013" i="3"/>
  <c r="J5012" i="3"/>
  <c r="P5011" i="3"/>
  <c r="L5011" i="3"/>
  <c r="O5011" i="3" s="1"/>
  <c r="K5012" i="3" s="1"/>
  <c r="M6134" i="3" l="1"/>
  <c r="I6134" i="3"/>
  <c r="N6134" i="3"/>
  <c r="A6135" i="3"/>
  <c r="G6134" i="3"/>
  <c r="E5014" i="3"/>
  <c r="F5014" i="3"/>
  <c r="C5014" i="3"/>
  <c r="D5014" i="3"/>
  <c r="B5014" i="3"/>
  <c r="H5013" i="3"/>
  <c r="L5012" i="3"/>
  <c r="O5012" i="3" s="1"/>
  <c r="K5013" i="3" s="1"/>
  <c r="M6135" i="3" l="1"/>
  <c r="I6135" i="3"/>
  <c r="N6135" i="3"/>
  <c r="A6136" i="3"/>
  <c r="G6135" i="3"/>
  <c r="H5014" i="3"/>
  <c r="J5013" i="3"/>
  <c r="B5015" i="3"/>
  <c r="D5015" i="3"/>
  <c r="E5015" i="3"/>
  <c r="F5015" i="3"/>
  <c r="C5015" i="3"/>
  <c r="M6136" i="3" l="1"/>
  <c r="I6136" i="3"/>
  <c r="N6136" i="3"/>
  <c r="A6137" i="3"/>
  <c r="G6136" i="3"/>
  <c r="E5016" i="3"/>
  <c r="D5016" i="3"/>
  <c r="F5016" i="3"/>
  <c r="B5016" i="3"/>
  <c r="C5016" i="3"/>
  <c r="L5013" i="3"/>
  <c r="O5013" i="3" s="1"/>
  <c r="K5014" i="3" s="1"/>
  <c r="P5013" i="3"/>
  <c r="P5012" i="3"/>
  <c r="H5015" i="3"/>
  <c r="J5014" i="3"/>
  <c r="M6137" i="3" l="1"/>
  <c r="I6137" i="3"/>
  <c r="N6137" i="3"/>
  <c r="A6138" i="3"/>
  <c r="G6137" i="3"/>
  <c r="E5017" i="3"/>
  <c r="D5017" i="3"/>
  <c r="F5017" i="3"/>
  <c r="B5017" i="3"/>
  <c r="C5017" i="3"/>
  <c r="J5015" i="3"/>
  <c r="H5016" i="3"/>
  <c r="P5014" i="3"/>
  <c r="O5014" i="3"/>
  <c r="K5015" i="3" s="1"/>
  <c r="L5014" i="3"/>
  <c r="M6138" i="3" l="1"/>
  <c r="I6138" i="3"/>
  <c r="N6138" i="3"/>
  <c r="A6139" i="3"/>
  <c r="G6138" i="3"/>
  <c r="J5016" i="3"/>
  <c r="D5018" i="3"/>
  <c r="B5018" i="3"/>
  <c r="C5018" i="3"/>
  <c r="E5018" i="3"/>
  <c r="F5018" i="3"/>
  <c r="L5015" i="3"/>
  <c r="O5015" i="3" s="1"/>
  <c r="K5016" i="3" s="1"/>
  <c r="P5015" i="3"/>
  <c r="H5017" i="3"/>
  <c r="M6139" i="3" l="1"/>
  <c r="I6139" i="3"/>
  <c r="N6139" i="3"/>
  <c r="A6140" i="3"/>
  <c r="G6139" i="3"/>
  <c r="J5017" i="3"/>
  <c r="H5018" i="3"/>
  <c r="J5018" i="3" s="1"/>
  <c r="L5016" i="3"/>
  <c r="O5016" i="3" s="1"/>
  <c r="K5017" i="3" s="1"/>
  <c r="P5016" i="3"/>
  <c r="M6140" i="3" l="1"/>
  <c r="I6140" i="3"/>
  <c r="N6140" i="3"/>
  <c r="A6141" i="3"/>
  <c r="G6140" i="3"/>
  <c r="L5017" i="3"/>
  <c r="O5017" i="3" s="1"/>
  <c r="K5018" i="3" s="1"/>
  <c r="F5019" i="3"/>
  <c r="D5019" i="3"/>
  <c r="H5019" i="3"/>
  <c r="C5019" i="3"/>
  <c r="B5019" i="3"/>
  <c r="E5019" i="3"/>
  <c r="P5017" i="3"/>
  <c r="M6141" i="3" l="1"/>
  <c r="I6141" i="3"/>
  <c r="N6141" i="3"/>
  <c r="A6142" i="3"/>
  <c r="G6141" i="3"/>
  <c r="E5020" i="3"/>
  <c r="D5020" i="3"/>
  <c r="B5020" i="3"/>
  <c r="F5020" i="3"/>
  <c r="C5020" i="3"/>
  <c r="L5018" i="3"/>
  <c r="O5018" i="3" s="1"/>
  <c r="K5019" i="3" s="1"/>
  <c r="J5019" i="3"/>
  <c r="M6142" i="3" l="1"/>
  <c r="I6142" i="3"/>
  <c r="N6142" i="3"/>
  <c r="A6143" i="3"/>
  <c r="G6142" i="3"/>
  <c r="C5021" i="3"/>
  <c r="F5021" i="3"/>
  <c r="D5021" i="3"/>
  <c r="E5021" i="3"/>
  <c r="B5021" i="3"/>
  <c r="H5021" i="3" s="1"/>
  <c r="P5018" i="3"/>
  <c r="H5020" i="3"/>
  <c r="L5019" i="3"/>
  <c r="O5019" i="3" s="1"/>
  <c r="K5020" i="3" s="1"/>
  <c r="M6143" i="3" l="1"/>
  <c r="I6143" i="3"/>
  <c r="N6143" i="3"/>
  <c r="A6144" i="3"/>
  <c r="G6143" i="3"/>
  <c r="J5021" i="3"/>
  <c r="L5020" i="3"/>
  <c r="O5020" i="3" s="1"/>
  <c r="K5021" i="3" s="1"/>
  <c r="J5020" i="3"/>
  <c r="M6144" i="3" l="1"/>
  <c r="I6144" i="3"/>
  <c r="N6144" i="3"/>
  <c r="A6145" i="3"/>
  <c r="G6144" i="3"/>
  <c r="P5020" i="3"/>
  <c r="P5019" i="3"/>
  <c r="E5022" i="3"/>
  <c r="F5022" i="3"/>
  <c r="C5022" i="3"/>
  <c r="B5022" i="3"/>
  <c r="D5022" i="3"/>
  <c r="M6145" i="3" l="1"/>
  <c r="I6145" i="3"/>
  <c r="N6145" i="3"/>
  <c r="G6145" i="3"/>
  <c r="A6146" i="3"/>
  <c r="C5023" i="3"/>
  <c r="F5023" i="3"/>
  <c r="D5023" i="3"/>
  <c r="B5023" i="3"/>
  <c r="E5023" i="3"/>
  <c r="H5022" i="3"/>
  <c r="L5021" i="3"/>
  <c r="O5021" i="3" s="1"/>
  <c r="K5022" i="3" s="1"/>
  <c r="M6146" i="3" l="1"/>
  <c r="I6146" i="3"/>
  <c r="N6146" i="3"/>
  <c r="A6147" i="3"/>
  <c r="G6146" i="3"/>
  <c r="E5024" i="3"/>
  <c r="C5024" i="3"/>
  <c r="D5024" i="3"/>
  <c r="F5024" i="3"/>
  <c r="B5024" i="3"/>
  <c r="H5024" i="3" s="1"/>
  <c r="L5022" i="3"/>
  <c r="O5022" i="3" s="1"/>
  <c r="K5023" i="3" s="1"/>
  <c r="J5022" i="3"/>
  <c r="H5023" i="3"/>
  <c r="M6147" i="3" l="1"/>
  <c r="I6147" i="3"/>
  <c r="N6147" i="3"/>
  <c r="A6148" i="3"/>
  <c r="G6147" i="3"/>
  <c r="J5023" i="3"/>
  <c r="L5023" i="3"/>
  <c r="O5023" i="3" s="1"/>
  <c r="K5024" i="3" s="1"/>
  <c r="J5024" i="3"/>
  <c r="P5022" i="3"/>
  <c r="P5021" i="3"/>
  <c r="M6148" i="3" l="1"/>
  <c r="I6148" i="3"/>
  <c r="N6148" i="3"/>
  <c r="A6149" i="3"/>
  <c r="G6148" i="3"/>
  <c r="F5025" i="3"/>
  <c r="E5025" i="3"/>
  <c r="C5025" i="3"/>
  <c r="H5025" i="3"/>
  <c r="B5025" i="3"/>
  <c r="D5025" i="3"/>
  <c r="P5023" i="3"/>
  <c r="L5024" i="3"/>
  <c r="O5024" i="3" s="1"/>
  <c r="M6149" i="3" l="1"/>
  <c r="I6149" i="3"/>
  <c r="N6149" i="3"/>
  <c r="A6150" i="3"/>
  <c r="G6149" i="3"/>
  <c r="B5026" i="3"/>
  <c r="D5026" i="3"/>
  <c r="F5026" i="3"/>
  <c r="C5026" i="3"/>
  <c r="E5026" i="3"/>
  <c r="K5025" i="3"/>
  <c r="M6150" i="3" l="1"/>
  <c r="I6150" i="3"/>
  <c r="N6150" i="3"/>
  <c r="A6151" i="3"/>
  <c r="G6150" i="3"/>
  <c r="B5027" i="3"/>
  <c r="D5027" i="3"/>
  <c r="C5027" i="3"/>
  <c r="F5027" i="3"/>
  <c r="E5027" i="3"/>
  <c r="J5025" i="3"/>
  <c r="H5026" i="3"/>
  <c r="L5025" i="3"/>
  <c r="O5025" i="3" s="1"/>
  <c r="K5026" i="3" s="1"/>
  <c r="M6151" i="3" l="1"/>
  <c r="I6151" i="3"/>
  <c r="N6151" i="3"/>
  <c r="A6152" i="3"/>
  <c r="G6151" i="3"/>
  <c r="J5026" i="3"/>
  <c r="L5026" i="3"/>
  <c r="O5026" i="3" s="1"/>
  <c r="K5027" i="3" s="1"/>
  <c r="H5027" i="3"/>
  <c r="P5024" i="3"/>
  <c r="P5025" i="3"/>
  <c r="M6152" i="3" l="1"/>
  <c r="I6152" i="3"/>
  <c r="N6152" i="3"/>
  <c r="A6153" i="3"/>
  <c r="G6152" i="3"/>
  <c r="J5027" i="3"/>
  <c r="L5027" i="3"/>
  <c r="O5027" i="3" s="1"/>
  <c r="C5028" i="3"/>
  <c r="E5028" i="3"/>
  <c r="F5028" i="3"/>
  <c r="B5028" i="3"/>
  <c r="D5028" i="3"/>
  <c r="M6153" i="3" l="1"/>
  <c r="I6153" i="3"/>
  <c r="N6153" i="3"/>
  <c r="A6154" i="3"/>
  <c r="G6153" i="3"/>
  <c r="B5029" i="3"/>
  <c r="C5029" i="3"/>
  <c r="F5029" i="3"/>
  <c r="E5029" i="3"/>
  <c r="D5029" i="3"/>
  <c r="H5028" i="3"/>
  <c r="K5028" i="3"/>
  <c r="P5026" i="3"/>
  <c r="M6154" i="3" l="1"/>
  <c r="I6154" i="3"/>
  <c r="N6154" i="3"/>
  <c r="A6155" i="3"/>
  <c r="G6154" i="3"/>
  <c r="C5030" i="3"/>
  <c r="D5030" i="3"/>
  <c r="E5030" i="3"/>
  <c r="B5030" i="3"/>
  <c r="F5030" i="3"/>
  <c r="J5028" i="3"/>
  <c r="H5029" i="3"/>
  <c r="M6155" i="3" l="1"/>
  <c r="I6155" i="3"/>
  <c r="N6155" i="3"/>
  <c r="A6156" i="3"/>
  <c r="G6155" i="3"/>
  <c r="J5029" i="3"/>
  <c r="H5030" i="3"/>
  <c r="D5031" i="3"/>
  <c r="C5031" i="3"/>
  <c r="F5031" i="3"/>
  <c r="E5031" i="3"/>
  <c r="B5031" i="3"/>
  <c r="P5028" i="3"/>
  <c r="P5027" i="3"/>
  <c r="L5028" i="3"/>
  <c r="O5028" i="3" s="1"/>
  <c r="K5029" i="3" s="1"/>
  <c r="M6156" i="3" l="1"/>
  <c r="I6156" i="3"/>
  <c r="N6156" i="3"/>
  <c r="A6157" i="3"/>
  <c r="G6156" i="3"/>
  <c r="D5032" i="3"/>
  <c r="C5032" i="3"/>
  <c r="E5032" i="3"/>
  <c r="F5032" i="3"/>
  <c r="B5032" i="3"/>
  <c r="J5030" i="3"/>
  <c r="H5031" i="3"/>
  <c r="L5029" i="3"/>
  <c r="O5029" i="3" s="1"/>
  <c r="K5030" i="3" s="1"/>
  <c r="P5029" i="3"/>
  <c r="M6157" i="3" l="1"/>
  <c r="I6157" i="3"/>
  <c r="N6157" i="3"/>
  <c r="A6158" i="3"/>
  <c r="G6157" i="3"/>
  <c r="J5031" i="3"/>
  <c r="L5030" i="3"/>
  <c r="O5030" i="3" s="1"/>
  <c r="K5031" i="3" s="1"/>
  <c r="H5032" i="3"/>
  <c r="P5030" i="3"/>
  <c r="M6158" i="3" l="1"/>
  <c r="I6158" i="3"/>
  <c r="N6158" i="3"/>
  <c r="A6159" i="3"/>
  <c r="G6158" i="3"/>
  <c r="J5032" i="3"/>
  <c r="C5033" i="3"/>
  <c r="B5033" i="3"/>
  <c r="D5033" i="3"/>
  <c r="E5033" i="3"/>
  <c r="F5033" i="3"/>
  <c r="H5033" i="3"/>
  <c r="P5031" i="3"/>
  <c r="L5031" i="3"/>
  <c r="O5031" i="3" s="1"/>
  <c r="K5032" i="3" s="1"/>
  <c r="M6159" i="3" l="1"/>
  <c r="I6159" i="3"/>
  <c r="N6159" i="3"/>
  <c r="A6160" i="3"/>
  <c r="G6159" i="3"/>
  <c r="J5033" i="3"/>
  <c r="P5032" i="3" s="1"/>
  <c r="L5032" i="3"/>
  <c r="O5032" i="3" s="1"/>
  <c r="K5033" i="3" s="1"/>
  <c r="M6160" i="3" l="1"/>
  <c r="I6160" i="3"/>
  <c r="N6160" i="3"/>
  <c r="A6161" i="3"/>
  <c r="G6160" i="3"/>
  <c r="B5034" i="3"/>
  <c r="C5034" i="3"/>
  <c r="E5034" i="3"/>
  <c r="D5034" i="3"/>
  <c r="F5034" i="3"/>
  <c r="L5033" i="3"/>
  <c r="O5033" i="3" s="1"/>
  <c r="M6161" i="3" l="1"/>
  <c r="I6161" i="3"/>
  <c r="N6161" i="3"/>
  <c r="A6162" i="3"/>
  <c r="G6161" i="3"/>
  <c r="K5034" i="3"/>
  <c r="H5034" i="3"/>
  <c r="J5034" i="3"/>
  <c r="M6162" i="3" l="1"/>
  <c r="I6162" i="3"/>
  <c r="N6162" i="3"/>
  <c r="A6163" i="3"/>
  <c r="G6162" i="3"/>
  <c r="C5035" i="3"/>
  <c r="F5035" i="3"/>
  <c r="D5035" i="3"/>
  <c r="E5035" i="3"/>
  <c r="B5035" i="3"/>
  <c r="L5034" i="3"/>
  <c r="O5034" i="3" s="1"/>
  <c r="P5033" i="3"/>
  <c r="M6163" i="3" l="1"/>
  <c r="I6163" i="3"/>
  <c r="N6163" i="3"/>
  <c r="A6164" i="3"/>
  <c r="G6163" i="3"/>
  <c r="D5036" i="3"/>
  <c r="E5036" i="3"/>
  <c r="C5036" i="3"/>
  <c r="F5036" i="3"/>
  <c r="B5036" i="3"/>
  <c r="K5035" i="3"/>
  <c r="H5035" i="3"/>
  <c r="M6164" i="3" l="1"/>
  <c r="I6164" i="3"/>
  <c r="N6164" i="3"/>
  <c r="A6165" i="3"/>
  <c r="G6164" i="3"/>
  <c r="D5037" i="3"/>
  <c r="F5037" i="3"/>
  <c r="B5037" i="3"/>
  <c r="E5037" i="3"/>
  <c r="C5037" i="3"/>
  <c r="J5035" i="3"/>
  <c r="L5035" i="3"/>
  <c r="O5035" i="3" s="1"/>
  <c r="K5036" i="3" s="1"/>
  <c r="J5036" i="3"/>
  <c r="H5036" i="3"/>
  <c r="M6165" i="3" l="1"/>
  <c r="I6165" i="3"/>
  <c r="N6165" i="3"/>
  <c r="A6166" i="3"/>
  <c r="G6165" i="3"/>
  <c r="C5038" i="3"/>
  <c r="D5038" i="3"/>
  <c r="F5038" i="3"/>
  <c r="E5038" i="3"/>
  <c r="B5038" i="3"/>
  <c r="H5037" i="3"/>
  <c r="J5037" i="3" s="1"/>
  <c r="L5036" i="3"/>
  <c r="O5036" i="3" s="1"/>
  <c r="K5037" i="3" s="1"/>
  <c r="P5035" i="3"/>
  <c r="P5034" i="3"/>
  <c r="M6166" i="3" l="1"/>
  <c r="I6166" i="3"/>
  <c r="N6166" i="3"/>
  <c r="A6167" i="3"/>
  <c r="G6166" i="3"/>
  <c r="D5039" i="3"/>
  <c r="C5039" i="3"/>
  <c r="E5039" i="3"/>
  <c r="B5039" i="3"/>
  <c r="F5039" i="3"/>
  <c r="L5037" i="3"/>
  <c r="O5037" i="3" s="1"/>
  <c r="K5038" i="3" s="1"/>
  <c r="P5036" i="3"/>
  <c r="H5038" i="3"/>
  <c r="J5038" i="3"/>
  <c r="M6167" i="3" l="1"/>
  <c r="I6167" i="3"/>
  <c r="N6167" i="3"/>
  <c r="A6168" i="3"/>
  <c r="G6167" i="3"/>
  <c r="D5040" i="3"/>
  <c r="B5040" i="3"/>
  <c r="C5040" i="3"/>
  <c r="E5040" i="3"/>
  <c r="F5040" i="3"/>
  <c r="L5038" i="3"/>
  <c r="O5038" i="3" s="1"/>
  <c r="K5039" i="3" s="1"/>
  <c r="H5039" i="3"/>
  <c r="P5037" i="3"/>
  <c r="M6168" i="3" l="1"/>
  <c r="I6168" i="3"/>
  <c r="N6168" i="3"/>
  <c r="A6169" i="3"/>
  <c r="G6168" i="3"/>
  <c r="C5041" i="3"/>
  <c r="B5041" i="3"/>
  <c r="E5041" i="3"/>
  <c r="F5041" i="3"/>
  <c r="D5041" i="3"/>
  <c r="J5039" i="3"/>
  <c r="H5040" i="3"/>
  <c r="L5039" i="3"/>
  <c r="O5039" i="3" s="1"/>
  <c r="K5040" i="3" s="1"/>
  <c r="M6169" i="3" l="1"/>
  <c r="I6169" i="3"/>
  <c r="N6169" i="3"/>
  <c r="A6170" i="3"/>
  <c r="G6169" i="3"/>
  <c r="E5042" i="3"/>
  <c r="F5042" i="3"/>
  <c r="C5042" i="3"/>
  <c r="B5042" i="3"/>
  <c r="D5042" i="3"/>
  <c r="J5040" i="3"/>
  <c r="P5039" i="3"/>
  <c r="P5038" i="3"/>
  <c r="H5041" i="3"/>
  <c r="M6170" i="3" l="1"/>
  <c r="I6170" i="3"/>
  <c r="N6170" i="3"/>
  <c r="A6171" i="3"/>
  <c r="G6170" i="3"/>
  <c r="J5041" i="3"/>
  <c r="L5040" i="3"/>
  <c r="O5040" i="3" s="1"/>
  <c r="K5041" i="3" s="1"/>
  <c r="H5042" i="3"/>
  <c r="P5040" i="3"/>
  <c r="M6171" i="3" l="1"/>
  <c r="I6171" i="3"/>
  <c r="N6171" i="3"/>
  <c r="A6172" i="3"/>
  <c r="G6171" i="3"/>
  <c r="J5042" i="3"/>
  <c r="B5043" i="3"/>
  <c r="D5043" i="3"/>
  <c r="E5043" i="3"/>
  <c r="F5043" i="3"/>
  <c r="C5043" i="3"/>
  <c r="L5041" i="3"/>
  <c r="O5041" i="3"/>
  <c r="K5042" i="3" s="1"/>
  <c r="P5041" i="3"/>
  <c r="M6172" i="3" l="1"/>
  <c r="I6172" i="3"/>
  <c r="N6172" i="3"/>
  <c r="A6173" i="3"/>
  <c r="G6172" i="3"/>
  <c r="F5044" i="3"/>
  <c r="B5044" i="3"/>
  <c r="E5044" i="3"/>
  <c r="D5044" i="3"/>
  <c r="C5044" i="3"/>
  <c r="H5043" i="3"/>
  <c r="L5042" i="3"/>
  <c r="O5042" i="3"/>
  <c r="K5043" i="3" s="1"/>
  <c r="M6173" i="3" l="1"/>
  <c r="I6173" i="3"/>
  <c r="N6173" i="3"/>
  <c r="A6174" i="3"/>
  <c r="G6173" i="3"/>
  <c r="E5045" i="3"/>
  <c r="F5045" i="3"/>
  <c r="C5045" i="3"/>
  <c r="D5045" i="3"/>
  <c r="B5045" i="3"/>
  <c r="H5044" i="3"/>
  <c r="J5043" i="3"/>
  <c r="L5043" i="3"/>
  <c r="O5043" i="3" s="1"/>
  <c r="K5044" i="3" s="1"/>
  <c r="M6174" i="3" l="1"/>
  <c r="I6174" i="3"/>
  <c r="N6174" i="3"/>
  <c r="A6175" i="3"/>
  <c r="G6174" i="3"/>
  <c r="J5044" i="3"/>
  <c r="B5046" i="3"/>
  <c r="D5046" i="3"/>
  <c r="F5046" i="3"/>
  <c r="E5046" i="3"/>
  <c r="C5046" i="3"/>
  <c r="J5045" i="3"/>
  <c r="H5045" i="3"/>
  <c r="P5043" i="3"/>
  <c r="P5042" i="3"/>
  <c r="M6175" i="3" l="1"/>
  <c r="I6175" i="3"/>
  <c r="N6175" i="3"/>
  <c r="A6176" i="3"/>
  <c r="G6175" i="3"/>
  <c r="F5047" i="3"/>
  <c r="E5047" i="3"/>
  <c r="B5047" i="3"/>
  <c r="C5047" i="3"/>
  <c r="D5047" i="3"/>
  <c r="H5046" i="3"/>
  <c r="J5046" i="3"/>
  <c r="P5045" i="3" s="1"/>
  <c r="P5044" i="3"/>
  <c r="L5044" i="3"/>
  <c r="O5044" i="3" s="1"/>
  <c r="K5045" i="3" s="1"/>
  <c r="M6176" i="3" l="1"/>
  <c r="I6176" i="3"/>
  <c r="N6176" i="3"/>
  <c r="A6177" i="3"/>
  <c r="G6176" i="3"/>
  <c r="F5048" i="3"/>
  <c r="E5048" i="3"/>
  <c r="B5048" i="3"/>
  <c r="C5048" i="3"/>
  <c r="D5048" i="3"/>
  <c r="L5045" i="3"/>
  <c r="O5045" i="3" s="1"/>
  <c r="K5046" i="3" s="1"/>
  <c r="H5047" i="3"/>
  <c r="M6177" i="3" l="1"/>
  <c r="I6177" i="3"/>
  <c r="N6177" i="3"/>
  <c r="A6178" i="3"/>
  <c r="G6177" i="3"/>
  <c r="J5047" i="3"/>
  <c r="H5048" i="3"/>
  <c r="D5049" i="3"/>
  <c r="B5049" i="3"/>
  <c r="C5049" i="3"/>
  <c r="E5049" i="3"/>
  <c r="J5049" i="3" s="1"/>
  <c r="H5049" i="3"/>
  <c r="F5049" i="3"/>
  <c r="L5046" i="3"/>
  <c r="O5046" i="3" s="1"/>
  <c r="K5047" i="3" s="1"/>
  <c r="M6178" i="3" l="1"/>
  <c r="I6178" i="3"/>
  <c r="N6178" i="3"/>
  <c r="A6179" i="3"/>
  <c r="G6178" i="3"/>
  <c r="B5050" i="3"/>
  <c r="C5050" i="3"/>
  <c r="D5050" i="3"/>
  <c r="F5050" i="3"/>
  <c r="E5050" i="3"/>
  <c r="J5048" i="3"/>
  <c r="P5048" i="3" s="1"/>
  <c r="L5047" i="3"/>
  <c r="O5047" i="3" s="1"/>
  <c r="K5048" i="3" s="1"/>
  <c r="P5047" i="3"/>
  <c r="P5046" i="3"/>
  <c r="M6179" i="3" l="1"/>
  <c r="I6179" i="3"/>
  <c r="N6179" i="3"/>
  <c r="A6180" i="3"/>
  <c r="G6179" i="3"/>
  <c r="C5051" i="3"/>
  <c r="E5051" i="3"/>
  <c r="D5051" i="3"/>
  <c r="B5051" i="3"/>
  <c r="F5051" i="3"/>
  <c r="L5048" i="3"/>
  <c r="O5048" i="3" s="1"/>
  <c r="K5049" i="3" s="1"/>
  <c r="H5050" i="3"/>
  <c r="J5050" i="3" s="1"/>
  <c r="M6180" i="3" l="1"/>
  <c r="I6180" i="3"/>
  <c r="N6180" i="3"/>
  <c r="A6181" i="3"/>
  <c r="G6180" i="3"/>
  <c r="L5049" i="3"/>
  <c r="O5049" i="3" s="1"/>
  <c r="K5050" i="3" s="1"/>
  <c r="H5051" i="3"/>
  <c r="P5049" i="3"/>
  <c r="M6181" i="3" l="1"/>
  <c r="I6181" i="3"/>
  <c r="N6181" i="3"/>
  <c r="A6182" i="3"/>
  <c r="G6181" i="3"/>
  <c r="J5051" i="3"/>
  <c r="L5050" i="3"/>
  <c r="O5050" i="3" s="1"/>
  <c r="K5051" i="3" s="1"/>
  <c r="D5052" i="3"/>
  <c r="B5052" i="3"/>
  <c r="H5052" i="3" s="1"/>
  <c r="C5052" i="3"/>
  <c r="E5052" i="3"/>
  <c r="F5052" i="3"/>
  <c r="M6182" i="3" l="1"/>
  <c r="I6182" i="3"/>
  <c r="N6182" i="3"/>
  <c r="A6183" i="3"/>
  <c r="G6182" i="3"/>
  <c r="L5051" i="3"/>
  <c r="O5051" i="3" s="1"/>
  <c r="K5052" i="3" s="1"/>
  <c r="J5052" i="3"/>
  <c r="P5050" i="3"/>
  <c r="M6183" i="3" l="1"/>
  <c r="I6183" i="3"/>
  <c r="N6183" i="3"/>
  <c r="A6184" i="3"/>
  <c r="G6183" i="3"/>
  <c r="P5051" i="3"/>
  <c r="B5053" i="3"/>
  <c r="E5053" i="3"/>
  <c r="C5053" i="3"/>
  <c r="F5053" i="3"/>
  <c r="H5053" i="3"/>
  <c r="J5053" i="3" s="1"/>
  <c r="D5053" i="3"/>
  <c r="L5052" i="3"/>
  <c r="O5052" i="3" s="1"/>
  <c r="K5053" i="3" s="1"/>
  <c r="M6184" i="3" l="1"/>
  <c r="I6184" i="3"/>
  <c r="N6184" i="3"/>
  <c r="A6185" i="3"/>
  <c r="G6184" i="3"/>
  <c r="P5052" i="3"/>
  <c r="D5054" i="3"/>
  <c r="E5054" i="3"/>
  <c r="B5054" i="3"/>
  <c r="H5054" i="3" s="1"/>
  <c r="F5054" i="3"/>
  <c r="C5054" i="3"/>
  <c r="L5053" i="3"/>
  <c r="O5053" i="3" s="1"/>
  <c r="M6185" i="3" l="1"/>
  <c r="I6185" i="3"/>
  <c r="N6185" i="3"/>
  <c r="A6186" i="3"/>
  <c r="G6185" i="3"/>
  <c r="K5054" i="3"/>
  <c r="J5054" i="3"/>
  <c r="M6186" i="3" l="1"/>
  <c r="I6186" i="3"/>
  <c r="N6186" i="3"/>
  <c r="A6187" i="3"/>
  <c r="G6186" i="3"/>
  <c r="F5055" i="3"/>
  <c r="E5055" i="3"/>
  <c r="D5055" i="3"/>
  <c r="B5055" i="3"/>
  <c r="C5055" i="3"/>
  <c r="P5053" i="3"/>
  <c r="L5054" i="3"/>
  <c r="O5054" i="3" s="1"/>
  <c r="K5055" i="3" s="1"/>
  <c r="M6187" i="3" l="1"/>
  <c r="I6187" i="3"/>
  <c r="N6187" i="3"/>
  <c r="A6188" i="3"/>
  <c r="G6187" i="3"/>
  <c r="C5056" i="3"/>
  <c r="F5056" i="3"/>
  <c r="D5056" i="3"/>
  <c r="E5056" i="3"/>
  <c r="B5056" i="3"/>
  <c r="H5055" i="3"/>
  <c r="J5055" i="3"/>
  <c r="M6188" i="3" l="1"/>
  <c r="I6188" i="3"/>
  <c r="N6188" i="3"/>
  <c r="A6189" i="3"/>
  <c r="G6188" i="3"/>
  <c r="D5057" i="3"/>
  <c r="B5057" i="3"/>
  <c r="E5057" i="3"/>
  <c r="F5057" i="3"/>
  <c r="C5057" i="3"/>
  <c r="P5054" i="3"/>
  <c r="H5056" i="3"/>
  <c r="J5056" i="3" s="1"/>
  <c r="P5055" i="3" s="1"/>
  <c r="M6189" i="3" l="1"/>
  <c r="I6189" i="3"/>
  <c r="N6189" i="3"/>
  <c r="A6190" i="3"/>
  <c r="G6189" i="3"/>
  <c r="F5058" i="3"/>
  <c r="E5058" i="3"/>
  <c r="D5058" i="3"/>
  <c r="C5058" i="3"/>
  <c r="B5058" i="3"/>
  <c r="L5055" i="3"/>
  <c r="O5055" i="3" s="1"/>
  <c r="K5056" i="3" s="1"/>
  <c r="L5056" i="3"/>
  <c r="H5057" i="3"/>
  <c r="M6190" i="3" l="1"/>
  <c r="I6190" i="3"/>
  <c r="N6190" i="3"/>
  <c r="A6191" i="3"/>
  <c r="G6190" i="3"/>
  <c r="J5057" i="3"/>
  <c r="C5059" i="3"/>
  <c r="B5059" i="3"/>
  <c r="D5059" i="3"/>
  <c r="F5059" i="3"/>
  <c r="E5059" i="3"/>
  <c r="O5056" i="3"/>
  <c r="K5057" i="3" s="1"/>
  <c r="H5058" i="3"/>
  <c r="J5058" i="3" s="1"/>
  <c r="M6191" i="3" l="1"/>
  <c r="I6191" i="3"/>
  <c r="N6191" i="3"/>
  <c r="A6192" i="3"/>
  <c r="G6191" i="3"/>
  <c r="F5060" i="3"/>
  <c r="B5060" i="3"/>
  <c r="D5060" i="3"/>
  <c r="E5060" i="3"/>
  <c r="C5060" i="3"/>
  <c r="L5057" i="3"/>
  <c r="P5057" i="3"/>
  <c r="P5056" i="3"/>
  <c r="O5057" i="3"/>
  <c r="K5058" i="3" s="1"/>
  <c r="H5059" i="3"/>
  <c r="L5058" i="3"/>
  <c r="M6192" i="3" l="1"/>
  <c r="I6192" i="3"/>
  <c r="N6192" i="3"/>
  <c r="A6193" i="3"/>
  <c r="G6192" i="3"/>
  <c r="J5059" i="3"/>
  <c r="O5058" i="3"/>
  <c r="K5059" i="3" s="1"/>
  <c r="H5060" i="3"/>
  <c r="M6193" i="3" l="1"/>
  <c r="I6193" i="3"/>
  <c r="N6193" i="3"/>
  <c r="A6194" i="3"/>
  <c r="G6193" i="3"/>
  <c r="J5060" i="3"/>
  <c r="D5061" i="3"/>
  <c r="E5061" i="3"/>
  <c r="C5061" i="3"/>
  <c r="F5061" i="3"/>
  <c r="B5061" i="3"/>
  <c r="L5059" i="3"/>
  <c r="O5059" i="3" s="1"/>
  <c r="K5060" i="3" s="1"/>
  <c r="P5059" i="3"/>
  <c r="P5058" i="3"/>
  <c r="M6194" i="3" l="1"/>
  <c r="I6194" i="3"/>
  <c r="N6194" i="3"/>
  <c r="A6195" i="3"/>
  <c r="G6194" i="3"/>
  <c r="L5060" i="3"/>
  <c r="O5060" i="3" s="1"/>
  <c r="K5061" i="3" s="1"/>
  <c r="J5061" i="3"/>
  <c r="P5060" i="3" s="1"/>
  <c r="H5061" i="3"/>
  <c r="M6195" i="3" l="1"/>
  <c r="I6195" i="3"/>
  <c r="N6195" i="3"/>
  <c r="A6196" i="3"/>
  <c r="G6195" i="3"/>
  <c r="F5062" i="3"/>
  <c r="D5062" i="3"/>
  <c r="C5062" i="3"/>
  <c r="E5062" i="3"/>
  <c r="B5062" i="3"/>
  <c r="L5061" i="3"/>
  <c r="O5061" i="3" s="1"/>
  <c r="M6196" i="3" l="1"/>
  <c r="I6196" i="3"/>
  <c r="N6196" i="3"/>
  <c r="A6197" i="3"/>
  <c r="G6196" i="3"/>
  <c r="K5062" i="3"/>
  <c r="H5062" i="3"/>
  <c r="J5062" i="3"/>
  <c r="M6197" i="3" l="1"/>
  <c r="I6197" i="3"/>
  <c r="N6197" i="3"/>
  <c r="A6198" i="3"/>
  <c r="G6197" i="3"/>
  <c r="P5061" i="3"/>
  <c r="L5062" i="3"/>
  <c r="C5063" i="3"/>
  <c r="D5063" i="3"/>
  <c r="E5063" i="3"/>
  <c r="B5063" i="3"/>
  <c r="F5063" i="3"/>
  <c r="H5063" i="3"/>
  <c r="K5063" i="3"/>
  <c r="O5062" i="3"/>
  <c r="M6198" i="3" l="1"/>
  <c r="I6198" i="3"/>
  <c r="N6198" i="3"/>
  <c r="A6199" i="3"/>
  <c r="G6198" i="3"/>
  <c r="C5064" i="3"/>
  <c r="B5064" i="3"/>
  <c r="F5064" i="3"/>
  <c r="D5064" i="3"/>
  <c r="H5064" i="3"/>
  <c r="E5064" i="3"/>
  <c r="L5063" i="3"/>
  <c r="O5063" i="3" s="1"/>
  <c r="K5064" i="3" s="1"/>
  <c r="J5063" i="3"/>
  <c r="M6199" i="3" l="1"/>
  <c r="I6199" i="3"/>
  <c r="N6199" i="3"/>
  <c r="A6200" i="3"/>
  <c r="G6199" i="3"/>
  <c r="F5065" i="3"/>
  <c r="E5065" i="3"/>
  <c r="D5065" i="3"/>
  <c r="B5065" i="3"/>
  <c r="H5065" i="3" s="1"/>
  <c r="C5065" i="3"/>
  <c r="J5064" i="3"/>
  <c r="P5063" i="3" s="1"/>
  <c r="P5062" i="3"/>
  <c r="M6200" i="3" l="1"/>
  <c r="I6200" i="3"/>
  <c r="N6200" i="3"/>
  <c r="A6201" i="3"/>
  <c r="G6200" i="3"/>
  <c r="J5065" i="3"/>
  <c r="L5064" i="3"/>
  <c r="O5064" i="3" s="1"/>
  <c r="K5065" i="3" s="1"/>
  <c r="M6201" i="3" l="1"/>
  <c r="I6201" i="3"/>
  <c r="N6201" i="3"/>
  <c r="A6202" i="3"/>
  <c r="G6201" i="3"/>
  <c r="L5065" i="3"/>
  <c r="O5065" i="3" s="1"/>
  <c r="B5066" i="3"/>
  <c r="E5066" i="3"/>
  <c r="C5066" i="3"/>
  <c r="D5066" i="3"/>
  <c r="F5066" i="3"/>
  <c r="H5066" i="3"/>
  <c r="J5066" i="3" s="1"/>
  <c r="P5064" i="3"/>
  <c r="M6202" i="3" l="1"/>
  <c r="I6202" i="3"/>
  <c r="N6202" i="3"/>
  <c r="A6203" i="3"/>
  <c r="G6202" i="3"/>
  <c r="P5065" i="3"/>
  <c r="C5067" i="3"/>
  <c r="E5067" i="3"/>
  <c r="D5067" i="3"/>
  <c r="B5067" i="3"/>
  <c r="H5067" i="3" s="1"/>
  <c r="J5067" i="3" s="1"/>
  <c r="F5067" i="3"/>
  <c r="K5066" i="3"/>
  <c r="M6203" i="3" l="1"/>
  <c r="I6203" i="3"/>
  <c r="N6203" i="3"/>
  <c r="A6204" i="3"/>
  <c r="G6203" i="3"/>
  <c r="P5066" i="3"/>
  <c r="L5066" i="3"/>
  <c r="O5066" i="3" s="1"/>
  <c r="K5067" i="3" s="1"/>
  <c r="M6204" i="3" l="1"/>
  <c r="I6204" i="3"/>
  <c r="N6204" i="3"/>
  <c r="A6205" i="3"/>
  <c r="G6204" i="3"/>
  <c r="L5067" i="3"/>
  <c r="O5067" i="3" s="1"/>
  <c r="F5068" i="3"/>
  <c r="D5068" i="3"/>
  <c r="B5068" i="3"/>
  <c r="K5068" i="3" s="1"/>
  <c r="E5068" i="3"/>
  <c r="C5068" i="3"/>
  <c r="M6205" i="3" l="1"/>
  <c r="I6205" i="3"/>
  <c r="N6205" i="3"/>
  <c r="A6206" i="3"/>
  <c r="G6205" i="3"/>
  <c r="H5068" i="3"/>
  <c r="M6206" i="3" l="1"/>
  <c r="I6206" i="3"/>
  <c r="N6206" i="3"/>
  <c r="A6207" i="3"/>
  <c r="G6206" i="3"/>
  <c r="J5068" i="3"/>
  <c r="B5069" i="3"/>
  <c r="C5069" i="3"/>
  <c r="E5069" i="3"/>
  <c r="J5069" i="3" s="1"/>
  <c r="D5069" i="3"/>
  <c r="H5069" i="3"/>
  <c r="F5069" i="3"/>
  <c r="M6207" i="3" l="1"/>
  <c r="I6207" i="3"/>
  <c r="N6207" i="3"/>
  <c r="A6208" i="3"/>
  <c r="G6207" i="3"/>
  <c r="F5070" i="3"/>
  <c r="D5070" i="3"/>
  <c r="E5070" i="3"/>
  <c r="C5070" i="3"/>
  <c r="B5070" i="3"/>
  <c r="L5069" i="3"/>
  <c r="L5068" i="3"/>
  <c r="O5068" i="3" s="1"/>
  <c r="K5069" i="3" s="1"/>
  <c r="P5067" i="3"/>
  <c r="P5068" i="3"/>
  <c r="M6208" i="3" l="1"/>
  <c r="I6208" i="3"/>
  <c r="N6208" i="3"/>
  <c r="A6209" i="3"/>
  <c r="G6208" i="3"/>
  <c r="F5071" i="3"/>
  <c r="D5071" i="3"/>
  <c r="C5071" i="3"/>
  <c r="B5071" i="3"/>
  <c r="E5071" i="3"/>
  <c r="O5069" i="3"/>
  <c r="K5070" i="3" s="1"/>
  <c r="H5070" i="3"/>
  <c r="M6209" i="3" l="1"/>
  <c r="I6209" i="3"/>
  <c r="N6209" i="3"/>
  <c r="A6210" i="3"/>
  <c r="G6209" i="3"/>
  <c r="J5070" i="3"/>
  <c r="L5070" i="3"/>
  <c r="E5072" i="3"/>
  <c r="C5072" i="3"/>
  <c r="F5072" i="3"/>
  <c r="B5072" i="3"/>
  <c r="D5072" i="3"/>
  <c r="O5070" i="3"/>
  <c r="K5071" i="3"/>
  <c r="H5071" i="3"/>
  <c r="M6210" i="3" l="1"/>
  <c r="I6210" i="3"/>
  <c r="N6210" i="3"/>
  <c r="A6211" i="3"/>
  <c r="G6210" i="3"/>
  <c r="J5071" i="3"/>
  <c r="H5072" i="3"/>
  <c r="C5073" i="3"/>
  <c r="F5073" i="3"/>
  <c r="B5073" i="3"/>
  <c r="D5073" i="3"/>
  <c r="E5073" i="3"/>
  <c r="J5072" i="3"/>
  <c r="P5069" i="3"/>
  <c r="P5070" i="3"/>
  <c r="M6211" i="3" l="1"/>
  <c r="I6211" i="3"/>
  <c r="N6211" i="3"/>
  <c r="A6212" i="3"/>
  <c r="G6211" i="3"/>
  <c r="C5074" i="3"/>
  <c r="E5074" i="3"/>
  <c r="F5074" i="3"/>
  <c r="D5074" i="3"/>
  <c r="B5074" i="3"/>
  <c r="H5073" i="3"/>
  <c r="L5071" i="3"/>
  <c r="O5071" i="3" s="1"/>
  <c r="K5072" i="3" s="1"/>
  <c r="P5071" i="3"/>
  <c r="M6212" i="3" l="1"/>
  <c r="I6212" i="3"/>
  <c r="N6212" i="3"/>
  <c r="A6213" i="3"/>
  <c r="G6212" i="3"/>
  <c r="J5073" i="3"/>
  <c r="D5075" i="3"/>
  <c r="C5075" i="3"/>
  <c r="E5075" i="3"/>
  <c r="B5075" i="3"/>
  <c r="F5075" i="3"/>
  <c r="H5074" i="3"/>
  <c r="L5072" i="3"/>
  <c r="O5072" i="3" s="1"/>
  <c r="K5073" i="3" s="1"/>
  <c r="M6213" i="3" l="1"/>
  <c r="I6213" i="3"/>
  <c r="N6213" i="3"/>
  <c r="A6214" i="3"/>
  <c r="G6213" i="3"/>
  <c r="B5076" i="3"/>
  <c r="F5076" i="3"/>
  <c r="D5076" i="3"/>
  <c r="C5076" i="3"/>
  <c r="E5076" i="3"/>
  <c r="H5075" i="3"/>
  <c r="L5073" i="3"/>
  <c r="O5073" i="3" s="1"/>
  <c r="K5074" i="3" s="1"/>
  <c r="J5074" i="3"/>
  <c r="P5073" i="3"/>
  <c r="P5072" i="3"/>
  <c r="M6214" i="3" l="1"/>
  <c r="I6214" i="3"/>
  <c r="N6214" i="3"/>
  <c r="A6215" i="3"/>
  <c r="G6214" i="3"/>
  <c r="D5077" i="3"/>
  <c r="F5077" i="3"/>
  <c r="C5077" i="3"/>
  <c r="E5077" i="3"/>
  <c r="B5077" i="3"/>
  <c r="H5077" i="3" s="1"/>
  <c r="L5074" i="3"/>
  <c r="O5074" i="3" s="1"/>
  <c r="K5075" i="3" s="1"/>
  <c r="H5076" i="3"/>
  <c r="J5075" i="3"/>
  <c r="M6215" i="3" l="1"/>
  <c r="I6215" i="3"/>
  <c r="N6215" i="3"/>
  <c r="A6216" i="3"/>
  <c r="G6215" i="3"/>
  <c r="L5075" i="3"/>
  <c r="O5075" i="3" s="1"/>
  <c r="K5076" i="3" s="1"/>
  <c r="J5076" i="3"/>
  <c r="P5076" i="3" s="1"/>
  <c r="J5077" i="3"/>
  <c r="P5074" i="3"/>
  <c r="M6216" i="3" l="1"/>
  <c r="I6216" i="3"/>
  <c r="N6216" i="3"/>
  <c r="A6217" i="3"/>
  <c r="G6216" i="3"/>
  <c r="P5075" i="3"/>
  <c r="E5078" i="3"/>
  <c r="F5078" i="3"/>
  <c r="C5078" i="3"/>
  <c r="B5078" i="3"/>
  <c r="D5078" i="3"/>
  <c r="L5076" i="3"/>
  <c r="O5076" i="3" s="1"/>
  <c r="K5077" i="3" s="1"/>
  <c r="M6217" i="3" l="1"/>
  <c r="I6217" i="3"/>
  <c r="N6217" i="3"/>
  <c r="A6218" i="3"/>
  <c r="G6217" i="3"/>
  <c r="B5079" i="3"/>
  <c r="C5079" i="3"/>
  <c r="D5079" i="3"/>
  <c r="F5079" i="3"/>
  <c r="E5079" i="3"/>
  <c r="L5077" i="3"/>
  <c r="O5077" i="3" s="1"/>
  <c r="K5078" i="3" s="1"/>
  <c r="H5078" i="3"/>
  <c r="M6218" i="3" l="1"/>
  <c r="I6218" i="3"/>
  <c r="N6218" i="3"/>
  <c r="A6219" i="3"/>
  <c r="G6218" i="3"/>
  <c r="J5078" i="3"/>
  <c r="L5078" i="3"/>
  <c r="O5078" i="3" s="1"/>
  <c r="K5079" i="3" s="1"/>
  <c r="H5079" i="3"/>
  <c r="C5080" i="3"/>
  <c r="B5080" i="3"/>
  <c r="E5080" i="3"/>
  <c r="D5080" i="3"/>
  <c r="F5080" i="3"/>
  <c r="J5079" i="3"/>
  <c r="M6219" i="3" l="1"/>
  <c r="I6219" i="3"/>
  <c r="N6219" i="3"/>
  <c r="A6220" i="3"/>
  <c r="G6219" i="3"/>
  <c r="E5081" i="3"/>
  <c r="D5081" i="3"/>
  <c r="B5081" i="3"/>
  <c r="C5081" i="3"/>
  <c r="F5081" i="3"/>
  <c r="H5080" i="3"/>
  <c r="L5079" i="3"/>
  <c r="O5079" i="3" s="1"/>
  <c r="K5080" i="3" s="1"/>
  <c r="P5078" i="3"/>
  <c r="P5077" i="3"/>
  <c r="M6220" i="3" l="1"/>
  <c r="I6220" i="3"/>
  <c r="N6220" i="3"/>
  <c r="A6221" i="3"/>
  <c r="G6220" i="3"/>
  <c r="J5080" i="3"/>
  <c r="H5081" i="3"/>
  <c r="E5082" i="3"/>
  <c r="F5082" i="3"/>
  <c r="D5082" i="3"/>
  <c r="C5082" i="3"/>
  <c r="B5082" i="3"/>
  <c r="H5082" i="3" s="1"/>
  <c r="J5082" i="3" s="1"/>
  <c r="M6221" i="3" l="1"/>
  <c r="I6221" i="3"/>
  <c r="N6221" i="3"/>
  <c r="A6222" i="3"/>
  <c r="G6221" i="3"/>
  <c r="J5081" i="3"/>
  <c r="P5081" i="3" s="1"/>
  <c r="P5080" i="3"/>
  <c r="P5079" i="3"/>
  <c r="L5080" i="3"/>
  <c r="O5080" i="3" s="1"/>
  <c r="K5081" i="3" s="1"/>
  <c r="M6222" i="3" l="1"/>
  <c r="I6222" i="3"/>
  <c r="N6222" i="3"/>
  <c r="A6223" i="3"/>
  <c r="G6222" i="3"/>
  <c r="E5083" i="3"/>
  <c r="B5083" i="3"/>
  <c r="F5083" i="3"/>
  <c r="C5083" i="3"/>
  <c r="D5083" i="3"/>
  <c r="H5083" i="3"/>
  <c r="O5081" i="3"/>
  <c r="K5082" i="3" s="1"/>
  <c r="L5081" i="3"/>
  <c r="M6223" i="3" l="1"/>
  <c r="I6223" i="3"/>
  <c r="N6223" i="3"/>
  <c r="A6224" i="3"/>
  <c r="G6223" i="3"/>
  <c r="J5083" i="3"/>
  <c r="C5084" i="3"/>
  <c r="D5084" i="3"/>
  <c r="F5084" i="3"/>
  <c r="B5084" i="3"/>
  <c r="E5084" i="3"/>
  <c r="L5082" i="3"/>
  <c r="O5082" i="3" s="1"/>
  <c r="K5083" i="3" s="1"/>
  <c r="M6224" i="3" l="1"/>
  <c r="I6224" i="3"/>
  <c r="N6224" i="3"/>
  <c r="A6225" i="3"/>
  <c r="G6224" i="3"/>
  <c r="L5083" i="3"/>
  <c r="O5083" i="3" s="1"/>
  <c r="K5084" i="3" s="1"/>
  <c r="H5084" i="3"/>
  <c r="J5084" i="3" s="1"/>
  <c r="P5082" i="3"/>
  <c r="M6225" i="3" l="1"/>
  <c r="I6225" i="3"/>
  <c r="N6225" i="3"/>
  <c r="A6226" i="3"/>
  <c r="G6225" i="3"/>
  <c r="C5085" i="3"/>
  <c r="F5085" i="3"/>
  <c r="E5085" i="3"/>
  <c r="D5085" i="3"/>
  <c r="B5085" i="3"/>
  <c r="H5085" i="3" s="1"/>
  <c r="P5083" i="3"/>
  <c r="M6226" i="3" l="1"/>
  <c r="I6226" i="3"/>
  <c r="N6226" i="3"/>
  <c r="A6227" i="3"/>
  <c r="G6226" i="3"/>
  <c r="L5084" i="3"/>
  <c r="O5084" i="3" s="1"/>
  <c r="K5085" i="3" s="1"/>
  <c r="M6227" i="3" l="1"/>
  <c r="I6227" i="3"/>
  <c r="N6227" i="3"/>
  <c r="A6228" i="3"/>
  <c r="G6227" i="3"/>
  <c r="E5086" i="3"/>
  <c r="B5086" i="3"/>
  <c r="F5086" i="3"/>
  <c r="D5086" i="3"/>
  <c r="H5086" i="3"/>
  <c r="C5086" i="3"/>
  <c r="J5086" i="3"/>
  <c r="J5085" i="3"/>
  <c r="L5085" i="3"/>
  <c r="O5085" i="3" s="1"/>
  <c r="K5086" i="3" s="1"/>
  <c r="M6228" i="3" l="1"/>
  <c r="I6228" i="3"/>
  <c r="N6228" i="3"/>
  <c r="A6229" i="3"/>
  <c r="G6228" i="3"/>
  <c r="E5087" i="3"/>
  <c r="B5087" i="3"/>
  <c r="F5087" i="3"/>
  <c r="D5087" i="3"/>
  <c r="C5087" i="3"/>
  <c r="L5086" i="3"/>
  <c r="O5086" i="3" s="1"/>
  <c r="K5087" i="3" s="1"/>
  <c r="P5084" i="3"/>
  <c r="P5085" i="3"/>
  <c r="M6229" i="3" l="1"/>
  <c r="I6229" i="3"/>
  <c r="N6229" i="3"/>
  <c r="A6230" i="3"/>
  <c r="G6229" i="3"/>
  <c r="C5088" i="3"/>
  <c r="D5088" i="3"/>
  <c r="B5088" i="3"/>
  <c r="E5088" i="3"/>
  <c r="F5088" i="3"/>
  <c r="H5087" i="3"/>
  <c r="M6230" i="3" l="1"/>
  <c r="I6230" i="3"/>
  <c r="N6230" i="3"/>
  <c r="A6231" i="3"/>
  <c r="G6230" i="3"/>
  <c r="J5087" i="3"/>
  <c r="L5087" i="3"/>
  <c r="O5087" i="3" s="1"/>
  <c r="K5088" i="3" s="1"/>
  <c r="H5088" i="3"/>
  <c r="M6231" i="3" l="1"/>
  <c r="I6231" i="3"/>
  <c r="N6231" i="3"/>
  <c r="A6232" i="3"/>
  <c r="G6231" i="3"/>
  <c r="L5088" i="3"/>
  <c r="O5088" i="3" s="1"/>
  <c r="J5088" i="3"/>
  <c r="E5089" i="3"/>
  <c r="D5089" i="3"/>
  <c r="F5089" i="3"/>
  <c r="B5089" i="3"/>
  <c r="C5089" i="3"/>
  <c r="P5086" i="3"/>
  <c r="M6232" i="3" l="1"/>
  <c r="I6232" i="3"/>
  <c r="N6232" i="3"/>
  <c r="A6233" i="3"/>
  <c r="G6232" i="3"/>
  <c r="B5090" i="3"/>
  <c r="F5090" i="3"/>
  <c r="C5090" i="3"/>
  <c r="E5090" i="3"/>
  <c r="D5090" i="3"/>
  <c r="P5087" i="3"/>
  <c r="K5089" i="3"/>
  <c r="H5089" i="3"/>
  <c r="M6233" i="3" l="1"/>
  <c r="I6233" i="3"/>
  <c r="N6233" i="3"/>
  <c r="A6234" i="3"/>
  <c r="G6233" i="3"/>
  <c r="D5091" i="3"/>
  <c r="B5091" i="3"/>
  <c r="E5091" i="3"/>
  <c r="C5091" i="3"/>
  <c r="F5091" i="3"/>
  <c r="J5089" i="3"/>
  <c r="H5090" i="3"/>
  <c r="L5089" i="3"/>
  <c r="O5089" i="3" s="1"/>
  <c r="K5090" i="3" s="1"/>
  <c r="M6234" i="3" l="1"/>
  <c r="I6234" i="3"/>
  <c r="N6234" i="3"/>
  <c r="A6235" i="3"/>
  <c r="G6234" i="3"/>
  <c r="B5092" i="3"/>
  <c r="C5092" i="3"/>
  <c r="F5092" i="3"/>
  <c r="D5092" i="3"/>
  <c r="E5092" i="3"/>
  <c r="J5090" i="3"/>
  <c r="P5089" i="3" s="1"/>
  <c r="H5091" i="3"/>
  <c r="H5092" i="3" s="1"/>
  <c r="P5088" i="3"/>
  <c r="M6235" i="3" l="1"/>
  <c r="I6235" i="3"/>
  <c r="N6235" i="3"/>
  <c r="A6236" i="3"/>
  <c r="G6235" i="3"/>
  <c r="J5092" i="3"/>
  <c r="D5093" i="3"/>
  <c r="E5093" i="3"/>
  <c r="C5093" i="3"/>
  <c r="B5093" i="3"/>
  <c r="F5093" i="3"/>
  <c r="L5090" i="3"/>
  <c r="O5090" i="3" s="1"/>
  <c r="K5091" i="3" s="1"/>
  <c r="J5091" i="3"/>
  <c r="P5091" i="3" s="1"/>
  <c r="L5091" i="3"/>
  <c r="M6236" i="3" l="1"/>
  <c r="I6236" i="3"/>
  <c r="N6236" i="3"/>
  <c r="A6237" i="3"/>
  <c r="G6236" i="3"/>
  <c r="D5094" i="3"/>
  <c r="C5094" i="3"/>
  <c r="B5094" i="3"/>
  <c r="E5094" i="3"/>
  <c r="F5094" i="3"/>
  <c r="P5090" i="3"/>
  <c r="O5091" i="3"/>
  <c r="K5092" i="3" s="1"/>
  <c r="H5093" i="3"/>
  <c r="M6237" i="3" l="1"/>
  <c r="I6237" i="3"/>
  <c r="N6237" i="3"/>
  <c r="A6238" i="3"/>
  <c r="G6237" i="3"/>
  <c r="C5095" i="3"/>
  <c r="F5095" i="3"/>
  <c r="E5095" i="3"/>
  <c r="B5095" i="3"/>
  <c r="D5095" i="3"/>
  <c r="J5093" i="3"/>
  <c r="L5092" i="3"/>
  <c r="O5092" i="3" s="1"/>
  <c r="K5093" i="3" s="1"/>
  <c r="H5094" i="3"/>
  <c r="M6238" i="3" l="1"/>
  <c r="I6238" i="3"/>
  <c r="N6238" i="3"/>
  <c r="A6239" i="3"/>
  <c r="G6238" i="3"/>
  <c r="E5096" i="3"/>
  <c r="F5096" i="3"/>
  <c r="C5096" i="3"/>
  <c r="B5096" i="3"/>
  <c r="D5096" i="3"/>
  <c r="J5094" i="3"/>
  <c r="P5093" i="3"/>
  <c r="P5092" i="3"/>
  <c r="J5095" i="3"/>
  <c r="H5095" i="3"/>
  <c r="L5093" i="3"/>
  <c r="O5093" i="3" s="1"/>
  <c r="K5094" i="3" s="1"/>
  <c r="M6239" i="3" l="1"/>
  <c r="I6239" i="3"/>
  <c r="N6239" i="3"/>
  <c r="A6240" i="3"/>
  <c r="G6239" i="3"/>
  <c r="C5097" i="3"/>
  <c r="D5097" i="3"/>
  <c r="F5097" i="3"/>
  <c r="B5097" i="3"/>
  <c r="E5097" i="3"/>
  <c r="L5094" i="3"/>
  <c r="O5094" i="3" s="1"/>
  <c r="K5095" i="3" s="1"/>
  <c r="P5094" i="3"/>
  <c r="H5096" i="3"/>
  <c r="M6240" i="3" l="1"/>
  <c r="I6240" i="3"/>
  <c r="N6240" i="3"/>
  <c r="A6241" i="3"/>
  <c r="G6240" i="3"/>
  <c r="J5096" i="3"/>
  <c r="H5097" i="3"/>
  <c r="L5095" i="3"/>
  <c r="O5095" i="3" s="1"/>
  <c r="K5096" i="3" s="1"/>
  <c r="C5098" i="3"/>
  <c r="B5098" i="3"/>
  <c r="F5098" i="3"/>
  <c r="E5098" i="3"/>
  <c r="D5098" i="3"/>
  <c r="M6241" i="3" l="1"/>
  <c r="I6241" i="3"/>
  <c r="N6241" i="3"/>
  <c r="A6242" i="3"/>
  <c r="G6241" i="3"/>
  <c r="C5099" i="3"/>
  <c r="F5099" i="3"/>
  <c r="D5099" i="3"/>
  <c r="B5099" i="3"/>
  <c r="E5099" i="3"/>
  <c r="J5097" i="3"/>
  <c r="J5098" i="3"/>
  <c r="L5096" i="3"/>
  <c r="O5096" i="3" s="1"/>
  <c r="K5097" i="3" s="1"/>
  <c r="H5098" i="3"/>
  <c r="P5095" i="3"/>
  <c r="M6242" i="3" l="1"/>
  <c r="I6242" i="3"/>
  <c r="N6242" i="3"/>
  <c r="A6243" i="3"/>
  <c r="G6242" i="3"/>
  <c r="P5097" i="3"/>
  <c r="P5096" i="3"/>
  <c r="H5099" i="3"/>
  <c r="L5097" i="3"/>
  <c r="O5097" i="3" s="1"/>
  <c r="K5098" i="3" s="1"/>
  <c r="E5100" i="3"/>
  <c r="C5100" i="3"/>
  <c r="D5100" i="3"/>
  <c r="F5100" i="3"/>
  <c r="B5100" i="3"/>
  <c r="M6243" i="3" l="1"/>
  <c r="I6243" i="3"/>
  <c r="N6243" i="3"/>
  <c r="A6244" i="3"/>
  <c r="G6243" i="3"/>
  <c r="J5099" i="3"/>
  <c r="D5101" i="3"/>
  <c r="F5101" i="3"/>
  <c r="E5101" i="3"/>
  <c r="B5101" i="3"/>
  <c r="C5101" i="3"/>
  <c r="O5098" i="3"/>
  <c r="K5099" i="3" s="1"/>
  <c r="L5098" i="3"/>
  <c r="H5100" i="3"/>
  <c r="H5101" i="3" s="1"/>
  <c r="J5101" i="3" s="1"/>
  <c r="M6244" i="3" l="1"/>
  <c r="I6244" i="3"/>
  <c r="N6244" i="3"/>
  <c r="A6245" i="3"/>
  <c r="G6244" i="3"/>
  <c r="C5102" i="3"/>
  <c r="D5102" i="3"/>
  <c r="F5102" i="3"/>
  <c r="E5102" i="3"/>
  <c r="B5102" i="3"/>
  <c r="L5099" i="3"/>
  <c r="O5099" i="3" s="1"/>
  <c r="K5100" i="3" s="1"/>
  <c r="J5100" i="3"/>
  <c r="P5100" i="3" s="1"/>
  <c r="P5099" i="3"/>
  <c r="P5098" i="3"/>
  <c r="M6245" i="3" l="1"/>
  <c r="I6245" i="3"/>
  <c r="N6245" i="3"/>
  <c r="A6246" i="3"/>
  <c r="G6245" i="3"/>
  <c r="B5103" i="3"/>
  <c r="F5103" i="3"/>
  <c r="C5103" i="3"/>
  <c r="E5103" i="3"/>
  <c r="D5103" i="3"/>
  <c r="L5100" i="3"/>
  <c r="O5100" i="3" s="1"/>
  <c r="K5101" i="3" s="1"/>
  <c r="H5102" i="3"/>
  <c r="M6246" i="3" l="1"/>
  <c r="I6246" i="3"/>
  <c r="N6246" i="3"/>
  <c r="A6247" i="3"/>
  <c r="G6246" i="3"/>
  <c r="L5101" i="3"/>
  <c r="O5101" i="3" s="1"/>
  <c r="K5102" i="3" s="1"/>
  <c r="C5104" i="3"/>
  <c r="D5104" i="3"/>
  <c r="B5104" i="3"/>
  <c r="E5104" i="3"/>
  <c r="F5104" i="3"/>
  <c r="J5102" i="3"/>
  <c r="H5103" i="3"/>
  <c r="J5103" i="3"/>
  <c r="M6247" i="3" l="1"/>
  <c r="I6247" i="3"/>
  <c r="N6247" i="3"/>
  <c r="A6248" i="3"/>
  <c r="G6247" i="3"/>
  <c r="F5105" i="3"/>
  <c r="D5105" i="3"/>
  <c r="C5105" i="3"/>
  <c r="E5105" i="3"/>
  <c r="B5105" i="3"/>
  <c r="L5102" i="3"/>
  <c r="O5102" i="3" s="1"/>
  <c r="K5103" i="3" s="1"/>
  <c r="H5104" i="3"/>
  <c r="P5102" i="3"/>
  <c r="P5101" i="3"/>
  <c r="M6248" i="3" l="1"/>
  <c r="I6248" i="3"/>
  <c r="N6248" i="3"/>
  <c r="A6249" i="3"/>
  <c r="G6248" i="3"/>
  <c r="J5104" i="3"/>
  <c r="C5106" i="3"/>
  <c r="F5106" i="3"/>
  <c r="E5106" i="3"/>
  <c r="B5106" i="3"/>
  <c r="D5106" i="3"/>
  <c r="H5105" i="3"/>
  <c r="L5103" i="3"/>
  <c r="O5103" i="3" s="1"/>
  <c r="K5104" i="3" s="1"/>
  <c r="M6249" i="3" l="1"/>
  <c r="I6249" i="3"/>
  <c r="N6249" i="3"/>
  <c r="A6250" i="3"/>
  <c r="G6249" i="3"/>
  <c r="B5107" i="3"/>
  <c r="C5107" i="3"/>
  <c r="E5107" i="3"/>
  <c r="D5107" i="3"/>
  <c r="F5107" i="3"/>
  <c r="H5107" i="3"/>
  <c r="J5105" i="3"/>
  <c r="H5106" i="3"/>
  <c r="L5104" i="3"/>
  <c r="O5104" i="3" s="1"/>
  <c r="K5105" i="3" s="1"/>
  <c r="P5104" i="3"/>
  <c r="P5103" i="3"/>
  <c r="M6250" i="3" l="1"/>
  <c r="I6250" i="3"/>
  <c r="N6250" i="3"/>
  <c r="A6251" i="3"/>
  <c r="G6250" i="3"/>
  <c r="B5108" i="3"/>
  <c r="C5108" i="3"/>
  <c r="E5108" i="3"/>
  <c r="D5108" i="3"/>
  <c r="F5108" i="3"/>
  <c r="L5105" i="3"/>
  <c r="O5105" i="3" s="1"/>
  <c r="K5106" i="3" s="1"/>
  <c r="J5106" i="3"/>
  <c r="J5107" i="3"/>
  <c r="P5105" i="3"/>
  <c r="M6251" i="3" l="1"/>
  <c r="I6251" i="3"/>
  <c r="N6251" i="3"/>
  <c r="A6252" i="3"/>
  <c r="G6251" i="3"/>
  <c r="B5109" i="3"/>
  <c r="E5109" i="3"/>
  <c r="D5109" i="3"/>
  <c r="F5109" i="3"/>
  <c r="C5109" i="3"/>
  <c r="L5106" i="3"/>
  <c r="O5106" i="3" s="1"/>
  <c r="K5107" i="3" s="1"/>
  <c r="P5106" i="3"/>
  <c r="H5108" i="3"/>
  <c r="M6252" i="3" l="1"/>
  <c r="I6252" i="3"/>
  <c r="N6252" i="3"/>
  <c r="A6253" i="3"/>
  <c r="G6252" i="3"/>
  <c r="J5108" i="3"/>
  <c r="H5109" i="3"/>
  <c r="L5107" i="3"/>
  <c r="O5107" i="3" s="1"/>
  <c r="K5108" i="3" s="1"/>
  <c r="B5110" i="3"/>
  <c r="F5110" i="3"/>
  <c r="E5110" i="3"/>
  <c r="D5110" i="3"/>
  <c r="C5110" i="3"/>
  <c r="M6253" i="3" l="1"/>
  <c r="I6253" i="3"/>
  <c r="N6253" i="3"/>
  <c r="A6254" i="3"/>
  <c r="G6253" i="3"/>
  <c r="L5108" i="3"/>
  <c r="O5108" i="3" s="1"/>
  <c r="K5109" i="3" s="1"/>
  <c r="J5109" i="3"/>
  <c r="H5110" i="3"/>
  <c r="P5108" i="3"/>
  <c r="P5107" i="3"/>
  <c r="M6254" i="3" l="1"/>
  <c r="I6254" i="3"/>
  <c r="N6254" i="3"/>
  <c r="A6255" i="3"/>
  <c r="G6254" i="3"/>
  <c r="P5109" i="3"/>
  <c r="J5110" i="3"/>
  <c r="L5109" i="3"/>
  <c r="O5109" i="3" s="1"/>
  <c r="K5110" i="3" s="1"/>
  <c r="E5111" i="3"/>
  <c r="B5111" i="3"/>
  <c r="C5111" i="3"/>
  <c r="H5111" i="3"/>
  <c r="F5111" i="3"/>
  <c r="D5111" i="3"/>
  <c r="M6255" i="3" l="1"/>
  <c r="I6255" i="3"/>
  <c r="N6255" i="3"/>
  <c r="A6256" i="3"/>
  <c r="G6255" i="3"/>
  <c r="L5110" i="3"/>
  <c r="O5110" i="3" s="1"/>
  <c r="K5111" i="3" s="1"/>
  <c r="J5111" i="3"/>
  <c r="B5112" i="3"/>
  <c r="F5112" i="3"/>
  <c r="E5112" i="3"/>
  <c r="C5112" i="3"/>
  <c r="D5112" i="3"/>
  <c r="H5112" i="3"/>
  <c r="P5110" i="3"/>
  <c r="M6256" i="3" l="1"/>
  <c r="I6256" i="3"/>
  <c r="N6256" i="3"/>
  <c r="A6257" i="3"/>
  <c r="G6256" i="3"/>
  <c r="J5112" i="3"/>
  <c r="D5113" i="3"/>
  <c r="B5113" i="3"/>
  <c r="H5113" i="3" s="1"/>
  <c r="J5113" i="3" s="1"/>
  <c r="E5113" i="3"/>
  <c r="F5113" i="3"/>
  <c r="C5113" i="3"/>
  <c r="L5111" i="3"/>
  <c r="O5111" i="3" s="1"/>
  <c r="K5112" i="3" s="1"/>
  <c r="P5111" i="3"/>
  <c r="M6257" i="3" l="1"/>
  <c r="I6257" i="3"/>
  <c r="N6257" i="3"/>
  <c r="A6258" i="3"/>
  <c r="G6257" i="3"/>
  <c r="L5112" i="3"/>
  <c r="O5112" i="3" s="1"/>
  <c r="K5113" i="3" s="1"/>
  <c r="D5114" i="3"/>
  <c r="B5114" i="3"/>
  <c r="C5114" i="3"/>
  <c r="H5114" i="3"/>
  <c r="F5114" i="3"/>
  <c r="E5114" i="3"/>
  <c r="P5112" i="3"/>
  <c r="M6258" i="3" l="1"/>
  <c r="I6258" i="3"/>
  <c r="N6258" i="3"/>
  <c r="A6259" i="3"/>
  <c r="G6258" i="3"/>
  <c r="J5114" i="3"/>
  <c r="F5115" i="3"/>
  <c r="D5115" i="3"/>
  <c r="E5115" i="3"/>
  <c r="B5115" i="3"/>
  <c r="H5115" i="3" s="1"/>
  <c r="C5115" i="3"/>
  <c r="O5113" i="3"/>
  <c r="K5114" i="3" s="1"/>
  <c r="L5114" i="3" s="1"/>
  <c r="L5113" i="3"/>
  <c r="M6259" i="3" l="1"/>
  <c r="I6259" i="3"/>
  <c r="N6259" i="3"/>
  <c r="A6260" i="3"/>
  <c r="G6259" i="3"/>
  <c r="J5115" i="3"/>
  <c r="B5116" i="3"/>
  <c r="E5116" i="3"/>
  <c r="C5116" i="3"/>
  <c r="F5116" i="3"/>
  <c r="D5116" i="3"/>
  <c r="O5114" i="3"/>
  <c r="K5115" i="3" s="1"/>
  <c r="P5114" i="3"/>
  <c r="P5113" i="3"/>
  <c r="M6260" i="3" l="1"/>
  <c r="I6260" i="3"/>
  <c r="N6260" i="3"/>
  <c r="A6261" i="3"/>
  <c r="G6260" i="3"/>
  <c r="H5116" i="3"/>
  <c r="J5116" i="3" s="1"/>
  <c r="L5115" i="3"/>
  <c r="O5115" i="3" s="1"/>
  <c r="K5116" i="3" s="1"/>
  <c r="M6261" i="3" l="1"/>
  <c r="I6261" i="3"/>
  <c r="N6261" i="3"/>
  <c r="A6262" i="3"/>
  <c r="G6261" i="3"/>
  <c r="P5115" i="3"/>
  <c r="F5117" i="3"/>
  <c r="E5117" i="3"/>
  <c r="D5117" i="3"/>
  <c r="C5117" i="3"/>
  <c r="B5117" i="3"/>
  <c r="M6262" i="3" l="1"/>
  <c r="I6262" i="3"/>
  <c r="N6262" i="3"/>
  <c r="A6263" i="3"/>
  <c r="G6262" i="3"/>
  <c r="C5118" i="3"/>
  <c r="E5118" i="3"/>
  <c r="B5118" i="3"/>
  <c r="D5118" i="3"/>
  <c r="F5118" i="3"/>
  <c r="H5117" i="3"/>
  <c r="L5116" i="3"/>
  <c r="O5116" i="3" s="1"/>
  <c r="K5117" i="3"/>
  <c r="M6263" i="3" l="1"/>
  <c r="I6263" i="3"/>
  <c r="N6263" i="3"/>
  <c r="A6264" i="3"/>
  <c r="G6263" i="3"/>
  <c r="J5117" i="3"/>
  <c r="L5117" i="3"/>
  <c r="C5119" i="3"/>
  <c r="F5119" i="3"/>
  <c r="D5119" i="3"/>
  <c r="B5119" i="3"/>
  <c r="E5119" i="3"/>
  <c r="O5117" i="3"/>
  <c r="K5118" i="3" s="1"/>
  <c r="H5118" i="3"/>
  <c r="M6264" i="3" l="1"/>
  <c r="I6264" i="3"/>
  <c r="N6264" i="3"/>
  <c r="A6265" i="3"/>
  <c r="G6264" i="3"/>
  <c r="J5118" i="3"/>
  <c r="L5118" i="3"/>
  <c r="H5119" i="3"/>
  <c r="D5120" i="3"/>
  <c r="E5120" i="3"/>
  <c r="F5120" i="3"/>
  <c r="B5120" i="3"/>
  <c r="C5120" i="3"/>
  <c r="O5118" i="3"/>
  <c r="K5119" i="3" s="1"/>
  <c r="P5116" i="3"/>
  <c r="P5117" i="3"/>
  <c r="M6265" i="3" l="1"/>
  <c r="I6265" i="3"/>
  <c r="N6265" i="3"/>
  <c r="A6266" i="3"/>
  <c r="G6265" i="3"/>
  <c r="J5119" i="3"/>
  <c r="L5119" i="3"/>
  <c r="O5119" i="3" s="1"/>
  <c r="K5120" i="3" s="1"/>
  <c r="H5120" i="3"/>
  <c r="P5118" i="3"/>
  <c r="M6266" i="3" l="1"/>
  <c r="I6266" i="3"/>
  <c r="N6266" i="3"/>
  <c r="A6267" i="3"/>
  <c r="G6266" i="3"/>
  <c r="J5120" i="3"/>
  <c r="L5120" i="3"/>
  <c r="O5120" i="3"/>
  <c r="P5119" i="3"/>
  <c r="D5121" i="3"/>
  <c r="E5121" i="3"/>
  <c r="F5121" i="3"/>
  <c r="C5121" i="3"/>
  <c r="B5121" i="3"/>
  <c r="M6267" i="3" l="1"/>
  <c r="I6267" i="3"/>
  <c r="N6267" i="3"/>
  <c r="A6268" i="3"/>
  <c r="G6267" i="3"/>
  <c r="F5122" i="3"/>
  <c r="D5122" i="3"/>
  <c r="B5122" i="3"/>
  <c r="E5122" i="3"/>
  <c r="C5122" i="3"/>
  <c r="H5121" i="3"/>
  <c r="K5121" i="3"/>
  <c r="M6268" i="3" l="1"/>
  <c r="I6268" i="3"/>
  <c r="N6268" i="3"/>
  <c r="G6268" i="3"/>
  <c r="A6269" i="3"/>
  <c r="B5123" i="3"/>
  <c r="C5123" i="3"/>
  <c r="D5123" i="3"/>
  <c r="F5123" i="3"/>
  <c r="E5123" i="3"/>
  <c r="H5122" i="3"/>
  <c r="J5122" i="3"/>
  <c r="J5121" i="3"/>
  <c r="M6269" i="3" l="1"/>
  <c r="I6269" i="3"/>
  <c r="N6269" i="3"/>
  <c r="G6269" i="3"/>
  <c r="A6270" i="3"/>
  <c r="B5124" i="3"/>
  <c r="C5124" i="3"/>
  <c r="F5124" i="3"/>
  <c r="D5124" i="3"/>
  <c r="E5124" i="3"/>
  <c r="H5123" i="3"/>
  <c r="J5123" i="3"/>
  <c r="P5122" i="3" s="1"/>
  <c r="P5121" i="3"/>
  <c r="P5120" i="3"/>
  <c r="L5121" i="3"/>
  <c r="O5121" i="3" s="1"/>
  <c r="K5122" i="3" s="1"/>
  <c r="M6270" i="3" l="1"/>
  <c r="I6270" i="3"/>
  <c r="N6270" i="3"/>
  <c r="A6271" i="3"/>
  <c r="G6270" i="3"/>
  <c r="H5124" i="3"/>
  <c r="L5122" i="3"/>
  <c r="O5122" i="3" s="1"/>
  <c r="K5123" i="3" s="1"/>
  <c r="M6271" i="3" l="1"/>
  <c r="I6271" i="3"/>
  <c r="N6271" i="3"/>
  <c r="A6272" i="3"/>
  <c r="G6271" i="3"/>
  <c r="J5124" i="3"/>
  <c r="L5123" i="3"/>
  <c r="O5123" i="3" s="1"/>
  <c r="K5124" i="3" s="1"/>
  <c r="E5125" i="3"/>
  <c r="B5125" i="3"/>
  <c r="F5125" i="3"/>
  <c r="D5125" i="3"/>
  <c r="C5125" i="3"/>
  <c r="M6272" i="3" l="1"/>
  <c r="I6272" i="3"/>
  <c r="N6272" i="3"/>
  <c r="A6273" i="3"/>
  <c r="G6272" i="3"/>
  <c r="H5125" i="3"/>
  <c r="L5124" i="3"/>
  <c r="O5124" i="3" s="1"/>
  <c r="K5125" i="3" s="1"/>
  <c r="P5123" i="3"/>
  <c r="M6273" i="3" l="1"/>
  <c r="I6273" i="3"/>
  <c r="N6273" i="3"/>
  <c r="A6274" i="3"/>
  <c r="G6273" i="3"/>
  <c r="J5125" i="3"/>
  <c r="D5126" i="3"/>
  <c r="C5126" i="3"/>
  <c r="B5126" i="3"/>
  <c r="E5126" i="3"/>
  <c r="F5126" i="3"/>
  <c r="M6274" i="3" l="1"/>
  <c r="I6274" i="3"/>
  <c r="N6274" i="3"/>
  <c r="G6274" i="3"/>
  <c r="A6275" i="3"/>
  <c r="E5127" i="3"/>
  <c r="C5127" i="3"/>
  <c r="F5127" i="3"/>
  <c r="D5127" i="3"/>
  <c r="B5127" i="3"/>
  <c r="L5125" i="3"/>
  <c r="O5125" i="3" s="1"/>
  <c r="K5126" i="3"/>
  <c r="H5126" i="3"/>
  <c r="J5126" i="3" s="1"/>
  <c r="P5125" i="3" s="1"/>
  <c r="P5124" i="3"/>
  <c r="M6275" i="3" l="1"/>
  <c r="I6275" i="3"/>
  <c r="N6275" i="3"/>
  <c r="A6276" i="3"/>
  <c r="G6275" i="3"/>
  <c r="E5128" i="3"/>
  <c r="C5128" i="3"/>
  <c r="F5128" i="3"/>
  <c r="B5128" i="3"/>
  <c r="D5128" i="3"/>
  <c r="L5126" i="3"/>
  <c r="O5126" i="3" s="1"/>
  <c r="K5127" i="3" s="1"/>
  <c r="H5127" i="3"/>
  <c r="M6276" i="3" l="1"/>
  <c r="I6276" i="3"/>
  <c r="N6276" i="3"/>
  <c r="G6276" i="3"/>
  <c r="A6277" i="3"/>
  <c r="J5127" i="3"/>
  <c r="H5128" i="3"/>
  <c r="J5128" i="3" s="1"/>
  <c r="D5129" i="3"/>
  <c r="E5129" i="3"/>
  <c r="C5129" i="3"/>
  <c r="B5129" i="3"/>
  <c r="H5129" i="3" s="1"/>
  <c r="F5129" i="3"/>
  <c r="M6277" i="3" l="1"/>
  <c r="I6277" i="3"/>
  <c r="N6277" i="3"/>
  <c r="G6277" i="3"/>
  <c r="A6278" i="3"/>
  <c r="J5129" i="3"/>
  <c r="L5127" i="3"/>
  <c r="O5127" i="3" s="1"/>
  <c r="K5128" i="3" s="1"/>
  <c r="P5128" i="3"/>
  <c r="P5127" i="3"/>
  <c r="P5126" i="3"/>
  <c r="M6278" i="3" l="1"/>
  <c r="I6278" i="3"/>
  <c r="N6278" i="3"/>
  <c r="A6279" i="3"/>
  <c r="G6278" i="3"/>
  <c r="D5130" i="3"/>
  <c r="E5130" i="3"/>
  <c r="F5130" i="3"/>
  <c r="B5130" i="3"/>
  <c r="C5130" i="3"/>
  <c r="L5128" i="3"/>
  <c r="O5128" i="3" s="1"/>
  <c r="K5129" i="3" s="1"/>
  <c r="M6279" i="3" l="1"/>
  <c r="I6279" i="3"/>
  <c r="N6279" i="3"/>
  <c r="G6279" i="3"/>
  <c r="A6280" i="3"/>
  <c r="E5131" i="3"/>
  <c r="B5131" i="3"/>
  <c r="C5131" i="3"/>
  <c r="D5131" i="3"/>
  <c r="F5131" i="3"/>
  <c r="L5129" i="3"/>
  <c r="O5129" i="3" s="1"/>
  <c r="K5130" i="3" s="1"/>
  <c r="H5130" i="3"/>
  <c r="M6280" i="3" l="1"/>
  <c r="I6280" i="3"/>
  <c r="N6280" i="3"/>
  <c r="A6281" i="3"/>
  <c r="G6280" i="3"/>
  <c r="J5130" i="3"/>
  <c r="H5131" i="3"/>
  <c r="H5132" i="3" s="1"/>
  <c r="D5132" i="3"/>
  <c r="F5132" i="3"/>
  <c r="E5132" i="3"/>
  <c r="C5132" i="3"/>
  <c r="B5132" i="3"/>
  <c r="M6281" i="3" l="1"/>
  <c r="I6281" i="3"/>
  <c r="N6281" i="3"/>
  <c r="A6282" i="3"/>
  <c r="G6281" i="3"/>
  <c r="C5133" i="3"/>
  <c r="E5133" i="3"/>
  <c r="B5133" i="3"/>
  <c r="F5133" i="3"/>
  <c r="D5133" i="3"/>
  <c r="J5131" i="3"/>
  <c r="P5129" i="3"/>
  <c r="P5130" i="3"/>
  <c r="L5130" i="3"/>
  <c r="O5130" i="3" s="1"/>
  <c r="K5131" i="3" s="1"/>
  <c r="M6282" i="3" l="1"/>
  <c r="I6282" i="3"/>
  <c r="N6282" i="3"/>
  <c r="A6283" i="3"/>
  <c r="G6282" i="3"/>
  <c r="B5134" i="3"/>
  <c r="E5134" i="3"/>
  <c r="C5134" i="3"/>
  <c r="D5134" i="3"/>
  <c r="F5134" i="3"/>
  <c r="L5131" i="3"/>
  <c r="P5131" i="3"/>
  <c r="O5131" i="3"/>
  <c r="K5132" i="3" s="1"/>
  <c r="J5132" i="3"/>
  <c r="L5132" i="3"/>
  <c r="H5133" i="3"/>
  <c r="M6283" i="3" l="1"/>
  <c r="I6283" i="3"/>
  <c r="N6283" i="3"/>
  <c r="A6284" i="3"/>
  <c r="G6283" i="3"/>
  <c r="J5133" i="3"/>
  <c r="D5135" i="3"/>
  <c r="C5135" i="3"/>
  <c r="B5135" i="3"/>
  <c r="F5135" i="3"/>
  <c r="E5135" i="3"/>
  <c r="P5132" i="3"/>
  <c r="H5134" i="3"/>
  <c r="J5134" i="3" s="1"/>
  <c r="O5132" i="3"/>
  <c r="K5133" i="3" s="1"/>
  <c r="M6284" i="3" l="1"/>
  <c r="I6284" i="3"/>
  <c r="N6284" i="3"/>
  <c r="G6284" i="3"/>
  <c r="A6285" i="3"/>
  <c r="C5136" i="3"/>
  <c r="F5136" i="3"/>
  <c r="E5136" i="3"/>
  <c r="D5136" i="3"/>
  <c r="B5136" i="3"/>
  <c r="L5133" i="3"/>
  <c r="O5133" i="3" s="1"/>
  <c r="K5134" i="3" s="1"/>
  <c r="H5135" i="3"/>
  <c r="P5133" i="3"/>
  <c r="M6285" i="3" l="1"/>
  <c r="I6285" i="3"/>
  <c r="N6285" i="3"/>
  <c r="G6285" i="3"/>
  <c r="A6286" i="3"/>
  <c r="J5135" i="3"/>
  <c r="H5136" i="3"/>
  <c r="B5137" i="3"/>
  <c r="C5137" i="3"/>
  <c r="F5137" i="3"/>
  <c r="D5137" i="3"/>
  <c r="E5137" i="3"/>
  <c r="L5134" i="3"/>
  <c r="O5134" i="3" s="1"/>
  <c r="K5135" i="3" s="1"/>
  <c r="M6286" i="3" l="1"/>
  <c r="I6286" i="3"/>
  <c r="N6286" i="3"/>
  <c r="G6286" i="3"/>
  <c r="A6287" i="3"/>
  <c r="D5138" i="3"/>
  <c r="B5138" i="3"/>
  <c r="F5138" i="3"/>
  <c r="C5138" i="3"/>
  <c r="E5138" i="3"/>
  <c r="J5136" i="3"/>
  <c r="P5135" i="3" s="1"/>
  <c r="L5135" i="3"/>
  <c r="O5135" i="3" s="1"/>
  <c r="K5136" i="3" s="1"/>
  <c r="H5137" i="3"/>
  <c r="P5134" i="3"/>
  <c r="M6287" i="3" l="1"/>
  <c r="I6287" i="3"/>
  <c r="N6287" i="3"/>
  <c r="A6288" i="3"/>
  <c r="G6287" i="3"/>
  <c r="E5139" i="3"/>
  <c r="C5139" i="3"/>
  <c r="F5139" i="3"/>
  <c r="B5139" i="3"/>
  <c r="D5139" i="3"/>
  <c r="L5136" i="3"/>
  <c r="O5136" i="3" s="1"/>
  <c r="K5137" i="3" s="1"/>
  <c r="J5137" i="3"/>
  <c r="H5138" i="3"/>
  <c r="P5136" i="3"/>
  <c r="M6288" i="3" l="1"/>
  <c r="I6288" i="3"/>
  <c r="N6288" i="3"/>
  <c r="A6289" i="3"/>
  <c r="G6288" i="3"/>
  <c r="L5137" i="3"/>
  <c r="O5137" i="3" s="1"/>
  <c r="K5138" i="3" s="1"/>
  <c r="J5138" i="3"/>
  <c r="H5139" i="3"/>
  <c r="P5137" i="3"/>
  <c r="M6289" i="3" l="1"/>
  <c r="I6289" i="3"/>
  <c r="N6289" i="3"/>
  <c r="A6290" i="3"/>
  <c r="G6289" i="3"/>
  <c r="J5139" i="3"/>
  <c r="E5140" i="3"/>
  <c r="C5140" i="3"/>
  <c r="D5140" i="3"/>
  <c r="B5140" i="3"/>
  <c r="F5140" i="3"/>
  <c r="L5138" i="3"/>
  <c r="O5138" i="3" s="1"/>
  <c r="K5139" i="3" s="1"/>
  <c r="P5138" i="3"/>
  <c r="M6290" i="3" l="1"/>
  <c r="I6290" i="3"/>
  <c r="N6290" i="3"/>
  <c r="A6291" i="3"/>
  <c r="G6290" i="3"/>
  <c r="F5141" i="3"/>
  <c r="C5141" i="3"/>
  <c r="B5141" i="3"/>
  <c r="D5141" i="3"/>
  <c r="E5141" i="3"/>
  <c r="L5139" i="3"/>
  <c r="O5139" i="3" s="1"/>
  <c r="K5140" i="3" s="1"/>
  <c r="H5140" i="3"/>
  <c r="M6291" i="3" l="1"/>
  <c r="I6291" i="3"/>
  <c r="N6291" i="3"/>
  <c r="A6292" i="3"/>
  <c r="G6291" i="3"/>
  <c r="C5142" i="3"/>
  <c r="F5142" i="3"/>
  <c r="B5142" i="3"/>
  <c r="E5142" i="3"/>
  <c r="D5142" i="3"/>
  <c r="J5140" i="3"/>
  <c r="L5140" i="3"/>
  <c r="O5140" i="3" s="1"/>
  <c r="K5141" i="3" s="1"/>
  <c r="H5141" i="3"/>
  <c r="M6292" i="3" l="1"/>
  <c r="I6292" i="3"/>
  <c r="N6292" i="3"/>
  <c r="A6293" i="3"/>
  <c r="G6292" i="3"/>
  <c r="E5143" i="3"/>
  <c r="C5143" i="3"/>
  <c r="F5143" i="3"/>
  <c r="D5143" i="3"/>
  <c r="B5143" i="3"/>
  <c r="P5139" i="3"/>
  <c r="H5142" i="3"/>
  <c r="J5141" i="3"/>
  <c r="L5141" i="3"/>
  <c r="O5141" i="3" s="1"/>
  <c r="K5142" i="3" s="1"/>
  <c r="M6293" i="3" l="1"/>
  <c r="I6293" i="3"/>
  <c r="N6293" i="3"/>
  <c r="G6293" i="3"/>
  <c r="A6294" i="3"/>
  <c r="J5142" i="3"/>
  <c r="L5142" i="3"/>
  <c r="O5142" i="3" s="1"/>
  <c r="K5143" i="3" s="1"/>
  <c r="C5144" i="3"/>
  <c r="D5144" i="3"/>
  <c r="B5144" i="3"/>
  <c r="F5144" i="3"/>
  <c r="E5144" i="3"/>
  <c r="P5141" i="3"/>
  <c r="P5140" i="3"/>
  <c r="H5143" i="3"/>
  <c r="J5143" i="3" s="1"/>
  <c r="M6294" i="3" l="1"/>
  <c r="I6294" i="3"/>
  <c r="N6294" i="3"/>
  <c r="A6295" i="3"/>
  <c r="G6294" i="3"/>
  <c r="C5145" i="3"/>
  <c r="F5145" i="3"/>
  <c r="E5145" i="3"/>
  <c r="B5145" i="3"/>
  <c r="D5145" i="3"/>
  <c r="H5144" i="3"/>
  <c r="P5142" i="3"/>
  <c r="L5143" i="3"/>
  <c r="O5143" i="3" s="1"/>
  <c r="K5144" i="3" s="1"/>
  <c r="M6295" i="3" l="1"/>
  <c r="I6295" i="3"/>
  <c r="N6295" i="3"/>
  <c r="A6296" i="3"/>
  <c r="G6295" i="3"/>
  <c r="D5146" i="3"/>
  <c r="F5146" i="3"/>
  <c r="B5146" i="3"/>
  <c r="C5146" i="3"/>
  <c r="E5146" i="3"/>
  <c r="J5144" i="3"/>
  <c r="H5145" i="3"/>
  <c r="M6296" i="3" l="1"/>
  <c r="I6296" i="3"/>
  <c r="N6296" i="3"/>
  <c r="G6296" i="3"/>
  <c r="A6297" i="3"/>
  <c r="C5147" i="3"/>
  <c r="F5147" i="3"/>
  <c r="E5147" i="3"/>
  <c r="B5147" i="3"/>
  <c r="D5147" i="3"/>
  <c r="J5145" i="3"/>
  <c r="L5145" i="3"/>
  <c r="P5144" i="3"/>
  <c r="P5143" i="3"/>
  <c r="L5144" i="3"/>
  <c r="O5144" i="3" s="1"/>
  <c r="K5145" i="3" s="1"/>
  <c r="H5146" i="3"/>
  <c r="M6297" i="3" l="1"/>
  <c r="I6297" i="3"/>
  <c r="N6297" i="3"/>
  <c r="G6297" i="3"/>
  <c r="A6298" i="3"/>
  <c r="J5146" i="3"/>
  <c r="E5148" i="3"/>
  <c r="C5148" i="3"/>
  <c r="D5148" i="3"/>
  <c r="B5148" i="3"/>
  <c r="F5148" i="3"/>
  <c r="O5145" i="3"/>
  <c r="K5146" i="3" s="1"/>
  <c r="H5147" i="3"/>
  <c r="P5145" i="3"/>
  <c r="M6298" i="3" l="1"/>
  <c r="I6298" i="3"/>
  <c r="N6298" i="3"/>
  <c r="A6299" i="3"/>
  <c r="G6298" i="3"/>
  <c r="J5147" i="3"/>
  <c r="H5148" i="3"/>
  <c r="P5146" i="3"/>
  <c r="O5146" i="3"/>
  <c r="K5147" i="3" s="1"/>
  <c r="L5146" i="3"/>
  <c r="M6299" i="3" l="1"/>
  <c r="I6299" i="3"/>
  <c r="N6299" i="3"/>
  <c r="A6300" i="3"/>
  <c r="G6299" i="3"/>
  <c r="J5148" i="3"/>
  <c r="D5149" i="3"/>
  <c r="B5149" i="3"/>
  <c r="H5149" i="3" s="1"/>
  <c r="C5149" i="3"/>
  <c r="F5149" i="3"/>
  <c r="E5149" i="3"/>
  <c r="L5147" i="3"/>
  <c r="O5147" i="3" s="1"/>
  <c r="K5148" i="3" s="1"/>
  <c r="P5147" i="3"/>
  <c r="M6300" i="3" l="1"/>
  <c r="I6300" i="3"/>
  <c r="N6300" i="3"/>
  <c r="A6301" i="3"/>
  <c r="G6300" i="3"/>
  <c r="L5148" i="3"/>
  <c r="O5148" i="3" s="1"/>
  <c r="K5149" i="3" s="1"/>
  <c r="J5149" i="3"/>
  <c r="P5148" i="3"/>
  <c r="M6301" i="3" l="1"/>
  <c r="I6301" i="3"/>
  <c r="N6301" i="3"/>
  <c r="G6301" i="3"/>
  <c r="A6302" i="3"/>
  <c r="F5150" i="3"/>
  <c r="C5150" i="3"/>
  <c r="B5150" i="3"/>
  <c r="D5150" i="3"/>
  <c r="E5150" i="3"/>
  <c r="L5149" i="3"/>
  <c r="O5149" i="3" s="1"/>
  <c r="M6302" i="3" l="1"/>
  <c r="I6302" i="3"/>
  <c r="N6302" i="3"/>
  <c r="A6303" i="3"/>
  <c r="G6302" i="3"/>
  <c r="K5150" i="3"/>
  <c r="H5150" i="3"/>
  <c r="M6303" i="3" l="1"/>
  <c r="I6303" i="3"/>
  <c r="N6303" i="3"/>
  <c r="A6304" i="3"/>
  <c r="G6303" i="3"/>
  <c r="J5150" i="3"/>
  <c r="L5150" i="3"/>
  <c r="B5151" i="3"/>
  <c r="H5151" i="3" s="1"/>
  <c r="C5151" i="3"/>
  <c r="E5151" i="3"/>
  <c r="F5151" i="3"/>
  <c r="D5151" i="3"/>
  <c r="O5150" i="3"/>
  <c r="K5151" i="3" s="1"/>
  <c r="M6304" i="3" l="1"/>
  <c r="I6304" i="3"/>
  <c r="N6304" i="3"/>
  <c r="A6305" i="3"/>
  <c r="G6304" i="3"/>
  <c r="J5151" i="3"/>
  <c r="L5151" i="3"/>
  <c r="O5151" i="3" s="1"/>
  <c r="P5149" i="3"/>
  <c r="M6305" i="3" l="1"/>
  <c r="I6305" i="3"/>
  <c r="N6305" i="3"/>
  <c r="A6306" i="3"/>
  <c r="G6305" i="3"/>
  <c r="P5150" i="3"/>
  <c r="D5152" i="3"/>
  <c r="B5152" i="3"/>
  <c r="C5152" i="3"/>
  <c r="K5152" i="3"/>
  <c r="F5152" i="3"/>
  <c r="E5152" i="3"/>
  <c r="M6306" i="3" l="1"/>
  <c r="I6306" i="3"/>
  <c r="N6306" i="3"/>
  <c r="A6307" i="3"/>
  <c r="G6306" i="3"/>
  <c r="F5153" i="3"/>
  <c r="C5153" i="3"/>
  <c r="B5153" i="3"/>
  <c r="E5153" i="3"/>
  <c r="D5153" i="3"/>
  <c r="H5152" i="3"/>
  <c r="J5152" i="3"/>
  <c r="M6307" i="3" l="1"/>
  <c r="I6307" i="3"/>
  <c r="N6307" i="3"/>
  <c r="A6308" i="3"/>
  <c r="G6307" i="3"/>
  <c r="B5154" i="3"/>
  <c r="D5154" i="3"/>
  <c r="F5154" i="3"/>
  <c r="E5154" i="3"/>
  <c r="C5154" i="3"/>
  <c r="P5151" i="3"/>
  <c r="H5153" i="3"/>
  <c r="L5152" i="3"/>
  <c r="O5152" i="3" s="1"/>
  <c r="K5153" i="3" s="1"/>
  <c r="M6308" i="3" l="1"/>
  <c r="I6308" i="3"/>
  <c r="N6308" i="3"/>
  <c r="A6309" i="3"/>
  <c r="G6308" i="3"/>
  <c r="J5153" i="3"/>
  <c r="L5153" i="3"/>
  <c r="O5153" i="3" s="1"/>
  <c r="K5154" i="3" s="1"/>
  <c r="H5154" i="3"/>
  <c r="J5154" i="3"/>
  <c r="F5155" i="3"/>
  <c r="C5155" i="3"/>
  <c r="D5155" i="3"/>
  <c r="B5155" i="3"/>
  <c r="E5155" i="3"/>
  <c r="M6309" i="3" l="1"/>
  <c r="I6309" i="3"/>
  <c r="N6309" i="3"/>
  <c r="A6310" i="3"/>
  <c r="G6309" i="3"/>
  <c r="F5156" i="3"/>
  <c r="B5156" i="3"/>
  <c r="E5156" i="3"/>
  <c r="C5156" i="3"/>
  <c r="D5156" i="3"/>
  <c r="L5154" i="3"/>
  <c r="O5154" i="3" s="1"/>
  <c r="K5155" i="3" s="1"/>
  <c r="H5155" i="3"/>
  <c r="P5153" i="3"/>
  <c r="P5152" i="3"/>
  <c r="M6310" i="3" l="1"/>
  <c r="I6310" i="3"/>
  <c r="N6310" i="3"/>
  <c r="A6311" i="3"/>
  <c r="G6310" i="3"/>
  <c r="D5157" i="3"/>
  <c r="F5157" i="3"/>
  <c r="C5157" i="3"/>
  <c r="E5157" i="3"/>
  <c r="B5157" i="3"/>
  <c r="J5155" i="3"/>
  <c r="H5156" i="3"/>
  <c r="J5156" i="3"/>
  <c r="M6311" i="3" l="1"/>
  <c r="I6311" i="3"/>
  <c r="N6311" i="3"/>
  <c r="A6312" i="3"/>
  <c r="G6311" i="3"/>
  <c r="C5158" i="3"/>
  <c r="E5158" i="3"/>
  <c r="B5158" i="3"/>
  <c r="F5158" i="3"/>
  <c r="D5158" i="3"/>
  <c r="H5157" i="3"/>
  <c r="P5155" i="3"/>
  <c r="P5154" i="3"/>
  <c r="L5156" i="3"/>
  <c r="L5155" i="3"/>
  <c r="O5155" i="3" s="1"/>
  <c r="K5156" i="3" s="1"/>
  <c r="M6312" i="3" l="1"/>
  <c r="I6312" i="3"/>
  <c r="N6312" i="3"/>
  <c r="A6313" i="3"/>
  <c r="G6312" i="3"/>
  <c r="J5157" i="3"/>
  <c r="H5158" i="3"/>
  <c r="J5158" i="3" s="1"/>
  <c r="E5159" i="3"/>
  <c r="B5159" i="3"/>
  <c r="C5159" i="3"/>
  <c r="D5159" i="3"/>
  <c r="H5159" i="3"/>
  <c r="F5159" i="3"/>
  <c r="O5156" i="3"/>
  <c r="K5157" i="3" s="1"/>
  <c r="M6313" i="3" l="1"/>
  <c r="I6313" i="3"/>
  <c r="N6313" i="3"/>
  <c r="A6314" i="3"/>
  <c r="G6313" i="3"/>
  <c r="J5159" i="3"/>
  <c r="D5160" i="3"/>
  <c r="E5160" i="3"/>
  <c r="C5160" i="3"/>
  <c r="B5160" i="3"/>
  <c r="H5160" i="3"/>
  <c r="J5160" i="3" s="1"/>
  <c r="F5160" i="3"/>
  <c r="P5158" i="3"/>
  <c r="P5157" i="3"/>
  <c r="P5156" i="3"/>
  <c r="L5157" i="3"/>
  <c r="O5157" i="3" s="1"/>
  <c r="K5158" i="3" s="1"/>
  <c r="M6314" i="3" l="1"/>
  <c r="I6314" i="3"/>
  <c r="N6314" i="3"/>
  <c r="A6315" i="3"/>
  <c r="G6314" i="3"/>
  <c r="C5161" i="3"/>
  <c r="E5161" i="3"/>
  <c r="D5161" i="3"/>
  <c r="B5161" i="3"/>
  <c r="F5161" i="3"/>
  <c r="L5158" i="3"/>
  <c r="O5158" i="3" s="1"/>
  <c r="K5159" i="3" s="1"/>
  <c r="P5159" i="3"/>
  <c r="M6315" i="3" l="1"/>
  <c r="I6315" i="3"/>
  <c r="N6315" i="3"/>
  <c r="A6316" i="3"/>
  <c r="G6315" i="3"/>
  <c r="E5162" i="3"/>
  <c r="F5162" i="3"/>
  <c r="B5162" i="3"/>
  <c r="H5162" i="3" s="1"/>
  <c r="J5162" i="3" s="1"/>
  <c r="C5162" i="3"/>
  <c r="D5162" i="3"/>
  <c r="L5159" i="3"/>
  <c r="O5159" i="3" s="1"/>
  <c r="K5160" i="3" s="1"/>
  <c r="H5161" i="3"/>
  <c r="J5161" i="3" s="1"/>
  <c r="M6316" i="3" l="1"/>
  <c r="I6316" i="3"/>
  <c r="N6316" i="3"/>
  <c r="A6317" i="3"/>
  <c r="G6316" i="3"/>
  <c r="L5160" i="3"/>
  <c r="O5160" i="3" s="1"/>
  <c r="K5161" i="3" s="1"/>
  <c r="P5160" i="3"/>
  <c r="P5161" i="3"/>
  <c r="M6317" i="3" l="1"/>
  <c r="I6317" i="3"/>
  <c r="N6317" i="3"/>
  <c r="A6318" i="3"/>
  <c r="G6317" i="3"/>
  <c r="D5163" i="3"/>
  <c r="B5163" i="3"/>
  <c r="F5163" i="3"/>
  <c r="C5163" i="3"/>
  <c r="E5163" i="3"/>
  <c r="L5161" i="3"/>
  <c r="O5161" i="3" s="1"/>
  <c r="K5162" i="3" s="1"/>
  <c r="M6318" i="3" l="1"/>
  <c r="I6318" i="3"/>
  <c r="N6318" i="3"/>
  <c r="A6319" i="3"/>
  <c r="G6318" i="3"/>
  <c r="L5162" i="3"/>
  <c r="O5162" i="3" s="1"/>
  <c r="K5163" i="3" s="1"/>
  <c r="H5163" i="3"/>
  <c r="M6319" i="3" l="1"/>
  <c r="I6319" i="3"/>
  <c r="N6319" i="3"/>
  <c r="A6320" i="3"/>
  <c r="G6319" i="3"/>
  <c r="J5163" i="3"/>
  <c r="L5163" i="3"/>
  <c r="O5163" i="3" s="1"/>
  <c r="K5164" i="3" s="1"/>
  <c r="D5164" i="3"/>
  <c r="C5164" i="3"/>
  <c r="B5164" i="3"/>
  <c r="F5164" i="3"/>
  <c r="E5164" i="3"/>
  <c r="M6320" i="3" l="1"/>
  <c r="I6320" i="3"/>
  <c r="N6320" i="3"/>
  <c r="A6321" i="3"/>
  <c r="G6320" i="3"/>
  <c r="E5165" i="3"/>
  <c r="F5165" i="3"/>
  <c r="D5165" i="3"/>
  <c r="C5165" i="3"/>
  <c r="B5165" i="3"/>
  <c r="J5164" i="3"/>
  <c r="P5163" i="3" s="1"/>
  <c r="H5164" i="3"/>
  <c r="P5162" i="3"/>
  <c r="M6321" i="3" l="1"/>
  <c r="I6321" i="3"/>
  <c r="N6321" i="3"/>
  <c r="A6322" i="3"/>
  <c r="G6321" i="3"/>
  <c r="F5166" i="3"/>
  <c r="B5166" i="3"/>
  <c r="D5166" i="3"/>
  <c r="C5166" i="3"/>
  <c r="E5166" i="3"/>
  <c r="H5165" i="3"/>
  <c r="J5165" i="3"/>
  <c r="M6322" i="3" l="1"/>
  <c r="I6322" i="3"/>
  <c r="N6322" i="3"/>
  <c r="A6323" i="3"/>
  <c r="G6322" i="3"/>
  <c r="E5167" i="3"/>
  <c r="D5167" i="3"/>
  <c r="B5167" i="3"/>
  <c r="C5167" i="3"/>
  <c r="F5167" i="3"/>
  <c r="L5164" i="3"/>
  <c r="O5164" i="3" s="1"/>
  <c r="K5165" i="3" s="1"/>
  <c r="P5164" i="3"/>
  <c r="H5166" i="3"/>
  <c r="M6323" i="3" l="1"/>
  <c r="I6323" i="3"/>
  <c r="N6323" i="3"/>
  <c r="A6324" i="3"/>
  <c r="G6323" i="3"/>
  <c r="B5168" i="3"/>
  <c r="E5168" i="3"/>
  <c r="C5168" i="3"/>
  <c r="D5168" i="3"/>
  <c r="F5168" i="3"/>
  <c r="J5166" i="3"/>
  <c r="L5165" i="3"/>
  <c r="O5165" i="3" s="1"/>
  <c r="K5166" i="3" s="1"/>
  <c r="H5167" i="3"/>
  <c r="M6324" i="3" l="1"/>
  <c r="I6324" i="3"/>
  <c r="N6324" i="3"/>
  <c r="A6325" i="3"/>
  <c r="G6324" i="3"/>
  <c r="J5167" i="3"/>
  <c r="H5168" i="3"/>
  <c r="B5169" i="3"/>
  <c r="E5169" i="3"/>
  <c r="F5169" i="3"/>
  <c r="C5169" i="3"/>
  <c r="D5169" i="3"/>
  <c r="L5166" i="3"/>
  <c r="O5166" i="3" s="1"/>
  <c r="K5167" i="3" s="1"/>
  <c r="P5166" i="3"/>
  <c r="P5165" i="3"/>
  <c r="M6325" i="3" l="1"/>
  <c r="I6325" i="3"/>
  <c r="N6325" i="3"/>
  <c r="A6326" i="3"/>
  <c r="G6325" i="3"/>
  <c r="L5167" i="3"/>
  <c r="O5167" i="3" s="1"/>
  <c r="K5168" i="3" s="1"/>
  <c r="J5168" i="3"/>
  <c r="H5169" i="3"/>
  <c r="J5169" i="3"/>
  <c r="P5167" i="3"/>
  <c r="M6326" i="3" l="1"/>
  <c r="I6326" i="3"/>
  <c r="N6326" i="3"/>
  <c r="A6327" i="3"/>
  <c r="G6326" i="3"/>
  <c r="L5168" i="3"/>
  <c r="O5168" i="3" s="1"/>
  <c r="K5169" i="3" s="1"/>
  <c r="P5168" i="3"/>
  <c r="C5170" i="3"/>
  <c r="F5170" i="3"/>
  <c r="E5170" i="3"/>
  <c r="B5170" i="3"/>
  <c r="D5170" i="3"/>
  <c r="M6327" i="3" l="1"/>
  <c r="I6327" i="3"/>
  <c r="N6327" i="3"/>
  <c r="A6328" i="3"/>
  <c r="G6327" i="3"/>
  <c r="B5171" i="3"/>
  <c r="C5171" i="3"/>
  <c r="E5171" i="3"/>
  <c r="D5171" i="3"/>
  <c r="F5171" i="3"/>
  <c r="L5169" i="3"/>
  <c r="O5169" i="3" s="1"/>
  <c r="K5170" i="3" s="1"/>
  <c r="H5170" i="3"/>
  <c r="M6328" i="3" l="1"/>
  <c r="I6328" i="3"/>
  <c r="N6328" i="3"/>
  <c r="G6328" i="3"/>
  <c r="A6329" i="3"/>
  <c r="F5172" i="3"/>
  <c r="C5172" i="3"/>
  <c r="B5172" i="3"/>
  <c r="E5172" i="3"/>
  <c r="D5172" i="3"/>
  <c r="L5170" i="3"/>
  <c r="O5170" i="3" s="1"/>
  <c r="K5171" i="3" s="1"/>
  <c r="J5170" i="3"/>
  <c r="H5171" i="3"/>
  <c r="M6329" i="3" l="1"/>
  <c r="I6329" i="3"/>
  <c r="N6329" i="3"/>
  <c r="A6330" i="3"/>
  <c r="G6329" i="3"/>
  <c r="J5171" i="3"/>
  <c r="L5171" i="3"/>
  <c r="O5171" i="3" s="1"/>
  <c r="K5172" i="3" s="1"/>
  <c r="E5173" i="3"/>
  <c r="B5173" i="3"/>
  <c r="F5173" i="3"/>
  <c r="C5173" i="3"/>
  <c r="D5173" i="3"/>
  <c r="P5170" i="3"/>
  <c r="P5169" i="3"/>
  <c r="H5172" i="3"/>
  <c r="M6330" i="3" l="1"/>
  <c r="I6330" i="3"/>
  <c r="N6330" i="3"/>
  <c r="A6331" i="3"/>
  <c r="G6330" i="3"/>
  <c r="J5172" i="3"/>
  <c r="H5173" i="3"/>
  <c r="J5173" i="3" s="1"/>
  <c r="B5174" i="3"/>
  <c r="C5174" i="3"/>
  <c r="E5174" i="3"/>
  <c r="F5174" i="3"/>
  <c r="D5174" i="3"/>
  <c r="P5171" i="3"/>
  <c r="M6331" i="3" l="1"/>
  <c r="I6331" i="3"/>
  <c r="N6331" i="3"/>
  <c r="A6332" i="3"/>
  <c r="G6331" i="3"/>
  <c r="D5175" i="3"/>
  <c r="C5175" i="3"/>
  <c r="B5175" i="3"/>
  <c r="F5175" i="3"/>
  <c r="E5175" i="3"/>
  <c r="H5174" i="3"/>
  <c r="L5172" i="3"/>
  <c r="O5172" i="3" s="1"/>
  <c r="K5173" i="3" s="1"/>
  <c r="P5172" i="3"/>
  <c r="M6332" i="3" l="1"/>
  <c r="I6332" i="3"/>
  <c r="N6332" i="3"/>
  <c r="A6333" i="3"/>
  <c r="G6332" i="3"/>
  <c r="B5176" i="3"/>
  <c r="E5176" i="3"/>
  <c r="D5176" i="3"/>
  <c r="F5176" i="3"/>
  <c r="C5176" i="3"/>
  <c r="J5174" i="3"/>
  <c r="L5173" i="3"/>
  <c r="O5173" i="3" s="1"/>
  <c r="K5174" i="3" s="1"/>
  <c r="J5175" i="3"/>
  <c r="H5175" i="3"/>
  <c r="M6333" i="3" l="1"/>
  <c r="I6333" i="3"/>
  <c r="N6333" i="3"/>
  <c r="A6334" i="3"/>
  <c r="G6333" i="3"/>
  <c r="E5177" i="3"/>
  <c r="F5177" i="3"/>
  <c r="B5177" i="3"/>
  <c r="H5177" i="3" s="1"/>
  <c r="C5177" i="3"/>
  <c r="D5177" i="3"/>
  <c r="P5175" i="3"/>
  <c r="L5174" i="3"/>
  <c r="O5174" i="3" s="1"/>
  <c r="K5175" i="3" s="1"/>
  <c r="H5176" i="3"/>
  <c r="J5176" i="3" s="1"/>
  <c r="P5174" i="3"/>
  <c r="P5173" i="3"/>
  <c r="M6334" i="3" l="1"/>
  <c r="I6334" i="3"/>
  <c r="N6334" i="3"/>
  <c r="A6335" i="3"/>
  <c r="G6334" i="3"/>
  <c r="J5177" i="3"/>
  <c r="P5176" i="3"/>
  <c r="L5175" i="3"/>
  <c r="O5175" i="3" s="1"/>
  <c r="K5176" i="3" s="1"/>
  <c r="M6335" i="3" l="1"/>
  <c r="I6335" i="3"/>
  <c r="N6335" i="3"/>
  <c r="A6336" i="3"/>
  <c r="G6335" i="3"/>
  <c r="L5176" i="3"/>
  <c r="O5176" i="3" s="1"/>
  <c r="K5177" i="3" s="1"/>
  <c r="C5178" i="3"/>
  <c r="D5178" i="3"/>
  <c r="B5178" i="3"/>
  <c r="H5178" i="3" s="1"/>
  <c r="F5178" i="3"/>
  <c r="E5178" i="3"/>
  <c r="M6336" i="3" l="1"/>
  <c r="I6336" i="3"/>
  <c r="N6336" i="3"/>
  <c r="A6337" i="3"/>
  <c r="G6336" i="3"/>
  <c r="L5177" i="3"/>
  <c r="O5177" i="3" s="1"/>
  <c r="K5178" i="3" s="1"/>
  <c r="J5178" i="3"/>
  <c r="M6337" i="3" l="1"/>
  <c r="I6337" i="3"/>
  <c r="N6337" i="3"/>
  <c r="A6338" i="3"/>
  <c r="G6337" i="3"/>
  <c r="P5177" i="3"/>
  <c r="B5179" i="3"/>
  <c r="D5179" i="3"/>
  <c r="E5179" i="3"/>
  <c r="F5179" i="3"/>
  <c r="C5179" i="3"/>
  <c r="M6338" i="3" l="1"/>
  <c r="I6338" i="3"/>
  <c r="N6338" i="3"/>
  <c r="A6339" i="3"/>
  <c r="G6338" i="3"/>
  <c r="C5180" i="3"/>
  <c r="F5180" i="3"/>
  <c r="D5180" i="3"/>
  <c r="E5180" i="3"/>
  <c r="B5180" i="3"/>
  <c r="J5179" i="3"/>
  <c r="H5179" i="3"/>
  <c r="L5178" i="3"/>
  <c r="O5178" i="3" s="1"/>
  <c r="K5179" i="3" s="1"/>
  <c r="M6339" i="3" l="1"/>
  <c r="I6339" i="3"/>
  <c r="N6339" i="3"/>
  <c r="A6340" i="3"/>
  <c r="G6339" i="3"/>
  <c r="F5181" i="3"/>
  <c r="B5181" i="3"/>
  <c r="C5181" i="3"/>
  <c r="D5181" i="3"/>
  <c r="E5181" i="3"/>
  <c r="L5179" i="3"/>
  <c r="O5179" i="3" s="1"/>
  <c r="K5180" i="3" s="1"/>
  <c r="P5178" i="3"/>
  <c r="H5180" i="3"/>
  <c r="M6340" i="3" l="1"/>
  <c r="I6340" i="3"/>
  <c r="N6340" i="3"/>
  <c r="A6341" i="3"/>
  <c r="G6340" i="3"/>
  <c r="C5182" i="3"/>
  <c r="D5182" i="3"/>
  <c r="F5182" i="3"/>
  <c r="E5182" i="3"/>
  <c r="B5182" i="3"/>
  <c r="J5181" i="3"/>
  <c r="J5180" i="3"/>
  <c r="H5181" i="3"/>
  <c r="M6341" i="3" l="1"/>
  <c r="I6341" i="3"/>
  <c r="N6341" i="3"/>
  <c r="A6342" i="3"/>
  <c r="G6341" i="3"/>
  <c r="B5183" i="3"/>
  <c r="C5183" i="3"/>
  <c r="E5183" i="3"/>
  <c r="F5183" i="3"/>
  <c r="D5183" i="3"/>
  <c r="P5180" i="3"/>
  <c r="P5179" i="3"/>
  <c r="H5182" i="3"/>
  <c r="L5180" i="3"/>
  <c r="O5180" i="3" s="1"/>
  <c r="K5181" i="3" s="1"/>
  <c r="M6342" i="3" l="1"/>
  <c r="I6342" i="3"/>
  <c r="N6342" i="3"/>
  <c r="A6343" i="3"/>
  <c r="G6342" i="3"/>
  <c r="J5182" i="3"/>
  <c r="H5183" i="3"/>
  <c r="E5184" i="3"/>
  <c r="B5184" i="3"/>
  <c r="C5184" i="3"/>
  <c r="F5184" i="3"/>
  <c r="D5184" i="3"/>
  <c r="H5184" i="3"/>
  <c r="L5181" i="3"/>
  <c r="O5181" i="3" s="1"/>
  <c r="K5182" i="3" s="1"/>
  <c r="J5183" i="3"/>
  <c r="M6343" i="3" l="1"/>
  <c r="I6343" i="3"/>
  <c r="N6343" i="3"/>
  <c r="A6344" i="3"/>
  <c r="G6343" i="3"/>
  <c r="B5185" i="3"/>
  <c r="H5185" i="3" s="1"/>
  <c r="J5185" i="3" s="1"/>
  <c r="C5185" i="3"/>
  <c r="F5185" i="3"/>
  <c r="D5185" i="3"/>
  <c r="E5185" i="3"/>
  <c r="J5184" i="3"/>
  <c r="P5182" i="3"/>
  <c r="P5181" i="3"/>
  <c r="P5183" i="3"/>
  <c r="L5182" i="3"/>
  <c r="O5182" i="3" s="1"/>
  <c r="K5183" i="3" s="1"/>
  <c r="M6344" i="3" l="1"/>
  <c r="I6344" i="3"/>
  <c r="N6344" i="3"/>
  <c r="A6345" i="3"/>
  <c r="G6344" i="3"/>
  <c r="L5183" i="3"/>
  <c r="O5183" i="3" s="1"/>
  <c r="K5184" i="3" s="1"/>
  <c r="P5184" i="3"/>
  <c r="M6345" i="3" l="1"/>
  <c r="I6345" i="3"/>
  <c r="N6345" i="3"/>
  <c r="A6346" i="3"/>
  <c r="G6345" i="3"/>
  <c r="L5184" i="3"/>
  <c r="O5184" i="3" s="1"/>
  <c r="K5185" i="3" s="1"/>
  <c r="E5186" i="3"/>
  <c r="D5186" i="3"/>
  <c r="B5186" i="3"/>
  <c r="F5186" i="3"/>
  <c r="C5186" i="3"/>
  <c r="M6346" i="3" l="1"/>
  <c r="I6346" i="3"/>
  <c r="N6346" i="3"/>
  <c r="A6347" i="3"/>
  <c r="G6346" i="3"/>
  <c r="L5185" i="3"/>
  <c r="O5185" i="3" s="1"/>
  <c r="K5186" i="3" s="1"/>
  <c r="H5186" i="3"/>
  <c r="M6347" i="3" l="1"/>
  <c r="I6347" i="3"/>
  <c r="N6347" i="3"/>
  <c r="A6348" i="3"/>
  <c r="G6347" i="3"/>
  <c r="J5186" i="3"/>
  <c r="L5186" i="3"/>
  <c r="O5186" i="3" s="1"/>
  <c r="B5187" i="3"/>
  <c r="C5187" i="3"/>
  <c r="E5187" i="3"/>
  <c r="F5187" i="3"/>
  <c r="D5187" i="3"/>
  <c r="M6348" i="3" l="1"/>
  <c r="I6348" i="3"/>
  <c r="N6348" i="3"/>
  <c r="A6349" i="3"/>
  <c r="G6348" i="3"/>
  <c r="E5188" i="3"/>
  <c r="B5188" i="3"/>
  <c r="C5188" i="3"/>
  <c r="F5188" i="3"/>
  <c r="D5188" i="3"/>
  <c r="H5187" i="3"/>
  <c r="K5187" i="3"/>
  <c r="P5185" i="3"/>
  <c r="M6349" i="3" l="1"/>
  <c r="I6349" i="3"/>
  <c r="N6349" i="3"/>
  <c r="A6350" i="3"/>
  <c r="G6349" i="3"/>
  <c r="J5187" i="3"/>
  <c r="L5187" i="3"/>
  <c r="O5187" i="3" s="1"/>
  <c r="K5188" i="3" s="1"/>
  <c r="F5189" i="3"/>
  <c r="E5189" i="3"/>
  <c r="C5189" i="3"/>
  <c r="B5189" i="3"/>
  <c r="D5189" i="3"/>
  <c r="H5188" i="3"/>
  <c r="M6350" i="3" l="1"/>
  <c r="I6350" i="3"/>
  <c r="N6350" i="3"/>
  <c r="A6351" i="3"/>
  <c r="G6350" i="3"/>
  <c r="F5190" i="3"/>
  <c r="C5190" i="3"/>
  <c r="B5190" i="3"/>
  <c r="E5190" i="3"/>
  <c r="D5190" i="3"/>
  <c r="L5188" i="3"/>
  <c r="O5188" i="3" s="1"/>
  <c r="K5189" i="3" s="1"/>
  <c r="J5188" i="3"/>
  <c r="H5189" i="3"/>
  <c r="P5187" i="3"/>
  <c r="P5186" i="3"/>
  <c r="M6351" i="3" l="1"/>
  <c r="I6351" i="3"/>
  <c r="N6351" i="3"/>
  <c r="A6352" i="3"/>
  <c r="G6351" i="3"/>
  <c r="D5191" i="3"/>
  <c r="E5191" i="3"/>
  <c r="F5191" i="3"/>
  <c r="B5191" i="3"/>
  <c r="C5191" i="3"/>
  <c r="J5189" i="3"/>
  <c r="H5190" i="3"/>
  <c r="P5188" i="3"/>
  <c r="M6352" i="3" l="1"/>
  <c r="I6352" i="3"/>
  <c r="N6352" i="3"/>
  <c r="A6353" i="3"/>
  <c r="G6352" i="3"/>
  <c r="J5190" i="3"/>
  <c r="H5191" i="3"/>
  <c r="J5191" i="3" s="1"/>
  <c r="F5192" i="3"/>
  <c r="E5192" i="3"/>
  <c r="D5192" i="3"/>
  <c r="B5192" i="3"/>
  <c r="H5192" i="3"/>
  <c r="C5192" i="3"/>
  <c r="L5189" i="3"/>
  <c r="O5189" i="3" s="1"/>
  <c r="K5190" i="3" s="1"/>
  <c r="P5189" i="3"/>
  <c r="M6353" i="3" l="1"/>
  <c r="I6353" i="3"/>
  <c r="N6353" i="3"/>
  <c r="A6354" i="3"/>
  <c r="G6353" i="3"/>
  <c r="B5193" i="3"/>
  <c r="D5193" i="3"/>
  <c r="F5193" i="3"/>
  <c r="C5193" i="3"/>
  <c r="E5193" i="3"/>
  <c r="J5192" i="3"/>
  <c r="P5191" i="3"/>
  <c r="P5190" i="3"/>
  <c r="L5190" i="3"/>
  <c r="O5190" i="3" s="1"/>
  <c r="K5191" i="3" s="1"/>
  <c r="M6354" i="3" l="1"/>
  <c r="I6354" i="3"/>
  <c r="N6354" i="3"/>
  <c r="G6354" i="3"/>
  <c r="A6355" i="3"/>
  <c r="E5194" i="3"/>
  <c r="F5194" i="3"/>
  <c r="D5194" i="3"/>
  <c r="C5194" i="3"/>
  <c r="B5194" i="3"/>
  <c r="H5193" i="3"/>
  <c r="L5191" i="3"/>
  <c r="O5191" i="3" s="1"/>
  <c r="K5192" i="3" s="1"/>
  <c r="M6355" i="3" l="1"/>
  <c r="I6355" i="3"/>
  <c r="N6355" i="3"/>
  <c r="A6356" i="3"/>
  <c r="G6355" i="3"/>
  <c r="H5194" i="3"/>
  <c r="J5194" i="3" s="1"/>
  <c r="J5193" i="3"/>
  <c r="L5192" i="3"/>
  <c r="O5192" i="3" s="1"/>
  <c r="K5193" i="3" s="1"/>
  <c r="M6356" i="3" l="1"/>
  <c r="I6356" i="3"/>
  <c r="N6356" i="3"/>
  <c r="A6357" i="3"/>
  <c r="G6356" i="3"/>
  <c r="E5195" i="3"/>
  <c r="D5195" i="3"/>
  <c r="C5195" i="3"/>
  <c r="B5195" i="3"/>
  <c r="F5195" i="3"/>
  <c r="L5193" i="3"/>
  <c r="O5193" i="3" s="1"/>
  <c r="K5194" i="3" s="1"/>
  <c r="P5193" i="3"/>
  <c r="P5192" i="3"/>
  <c r="M6357" i="3" l="1"/>
  <c r="I6357" i="3"/>
  <c r="N6357" i="3"/>
  <c r="A6358" i="3"/>
  <c r="G6357" i="3"/>
  <c r="L5194" i="3"/>
  <c r="O5194" i="3" s="1"/>
  <c r="K5195" i="3" s="1"/>
  <c r="H5195" i="3"/>
  <c r="M6358" i="3" l="1"/>
  <c r="I6358" i="3"/>
  <c r="N6358" i="3"/>
  <c r="A6359" i="3"/>
  <c r="G6358" i="3"/>
  <c r="J5195" i="3"/>
  <c r="L5195" i="3"/>
  <c r="O5195" i="3" s="1"/>
  <c r="K5196" i="3" s="1"/>
  <c r="D5196" i="3"/>
  <c r="E5196" i="3"/>
  <c r="C5196" i="3"/>
  <c r="B5196" i="3"/>
  <c r="H5196" i="3"/>
  <c r="J5196" i="3" s="1"/>
  <c r="F5196" i="3"/>
  <c r="M6359" i="3" l="1"/>
  <c r="I6359" i="3"/>
  <c r="N6359" i="3"/>
  <c r="A6360" i="3"/>
  <c r="G6359" i="3"/>
  <c r="C5197" i="3"/>
  <c r="B5197" i="3"/>
  <c r="E5197" i="3"/>
  <c r="F5197" i="3"/>
  <c r="H5197" i="3"/>
  <c r="J5197" i="3" s="1"/>
  <c r="D5197" i="3"/>
  <c r="L5196" i="3"/>
  <c r="O5196" i="3" s="1"/>
  <c r="K5197" i="3" s="1"/>
  <c r="P5195" i="3"/>
  <c r="P5194" i="3"/>
  <c r="M6360" i="3" l="1"/>
  <c r="I6360" i="3"/>
  <c r="N6360" i="3"/>
  <c r="A6361" i="3"/>
  <c r="G6360" i="3"/>
  <c r="E5198" i="3"/>
  <c r="C5198" i="3"/>
  <c r="F5198" i="3"/>
  <c r="B5198" i="3"/>
  <c r="D5198" i="3"/>
  <c r="P5196" i="3"/>
  <c r="L5197" i="3"/>
  <c r="O5197" i="3" s="1"/>
  <c r="M6361" i="3" l="1"/>
  <c r="I6361" i="3"/>
  <c r="N6361" i="3"/>
  <c r="A6362" i="3"/>
  <c r="G6361" i="3"/>
  <c r="K5198" i="3"/>
  <c r="H5198" i="3"/>
  <c r="M6362" i="3" l="1"/>
  <c r="I6362" i="3"/>
  <c r="N6362" i="3"/>
  <c r="A6363" i="3"/>
  <c r="G6362" i="3"/>
  <c r="J5198" i="3"/>
  <c r="L5198" i="3"/>
  <c r="O5198" i="3" s="1"/>
  <c r="K5199" i="3" s="1"/>
  <c r="D5199" i="3"/>
  <c r="E5199" i="3"/>
  <c r="B5199" i="3"/>
  <c r="F5199" i="3"/>
  <c r="C5199" i="3"/>
  <c r="H5199" i="3"/>
  <c r="M6363" i="3" l="1"/>
  <c r="I6363" i="3"/>
  <c r="N6363" i="3"/>
  <c r="A6364" i="3"/>
  <c r="G6363" i="3"/>
  <c r="F5200" i="3"/>
  <c r="C5200" i="3"/>
  <c r="B5200" i="3"/>
  <c r="E5200" i="3"/>
  <c r="D5200" i="3"/>
  <c r="J5199" i="3"/>
  <c r="L5199" i="3"/>
  <c r="O5199" i="3" s="1"/>
  <c r="K5200" i="3" s="1"/>
  <c r="P5197" i="3"/>
  <c r="P5198" i="3"/>
  <c r="M6364" i="3" l="1"/>
  <c r="I6364" i="3"/>
  <c r="N6364" i="3"/>
  <c r="A6365" i="3"/>
  <c r="G6364" i="3"/>
  <c r="E5201" i="3"/>
  <c r="F5201" i="3"/>
  <c r="D5201" i="3"/>
  <c r="B5201" i="3"/>
  <c r="C5201" i="3"/>
  <c r="J5200" i="3"/>
  <c r="H5200" i="3"/>
  <c r="M6365" i="3" l="1"/>
  <c r="I6365" i="3"/>
  <c r="N6365" i="3"/>
  <c r="A6366" i="3"/>
  <c r="G6365" i="3"/>
  <c r="E5202" i="3"/>
  <c r="D5202" i="3"/>
  <c r="C5202" i="3"/>
  <c r="B5202" i="3"/>
  <c r="F5202" i="3"/>
  <c r="P5199" i="3"/>
  <c r="L5200" i="3"/>
  <c r="O5200" i="3" s="1"/>
  <c r="K5201" i="3" s="1"/>
  <c r="H5201" i="3"/>
  <c r="M6366" i="3" l="1"/>
  <c r="I6366" i="3"/>
  <c r="N6366" i="3"/>
  <c r="A6367" i="3"/>
  <c r="G6366" i="3"/>
  <c r="J5201" i="3"/>
  <c r="L5201" i="3"/>
  <c r="E5203" i="3"/>
  <c r="D5203" i="3"/>
  <c r="B5203" i="3"/>
  <c r="F5203" i="3"/>
  <c r="C5203" i="3"/>
  <c r="H5202" i="3"/>
  <c r="J5202" i="3" s="1"/>
  <c r="O5201" i="3"/>
  <c r="K5202" i="3" s="1"/>
  <c r="M6367" i="3" l="1"/>
  <c r="I6367" i="3"/>
  <c r="N6367" i="3"/>
  <c r="A6368" i="3"/>
  <c r="G6367" i="3"/>
  <c r="B5204" i="3"/>
  <c r="D5204" i="3"/>
  <c r="E5204" i="3"/>
  <c r="C5204" i="3"/>
  <c r="F5204" i="3"/>
  <c r="H5203" i="3"/>
  <c r="P5201" i="3"/>
  <c r="P5200" i="3"/>
  <c r="L5202" i="3"/>
  <c r="O5202" i="3" s="1"/>
  <c r="K5203" i="3" s="1"/>
  <c r="M6368" i="3" l="1"/>
  <c r="I6368" i="3"/>
  <c r="N6368" i="3"/>
  <c r="A6369" i="3"/>
  <c r="G6368" i="3"/>
  <c r="J5203" i="3"/>
  <c r="L5203" i="3"/>
  <c r="O5203" i="3" s="1"/>
  <c r="K5204" i="3" s="1"/>
  <c r="E5205" i="3"/>
  <c r="D5205" i="3"/>
  <c r="F5205" i="3"/>
  <c r="C5205" i="3"/>
  <c r="B5205" i="3"/>
  <c r="H5204" i="3"/>
  <c r="M6369" i="3" l="1"/>
  <c r="I6369" i="3"/>
  <c r="N6369" i="3"/>
  <c r="A6370" i="3"/>
  <c r="G6369" i="3"/>
  <c r="J5204" i="3"/>
  <c r="L5204" i="3"/>
  <c r="O5204" i="3" s="1"/>
  <c r="K5205" i="3" s="1"/>
  <c r="H5205" i="3"/>
  <c r="P5203" i="3"/>
  <c r="P5202" i="3"/>
  <c r="M6370" i="3" l="1"/>
  <c r="I6370" i="3"/>
  <c r="N6370" i="3"/>
  <c r="A6371" i="3"/>
  <c r="G6370" i="3"/>
  <c r="J5205" i="3"/>
  <c r="L5205" i="3"/>
  <c r="O5205" i="3" s="1"/>
  <c r="P5204" i="3"/>
  <c r="B5206" i="3"/>
  <c r="C5206" i="3"/>
  <c r="E5206" i="3"/>
  <c r="F5206" i="3"/>
  <c r="D5206" i="3"/>
  <c r="M6371" i="3" l="1"/>
  <c r="I6371" i="3"/>
  <c r="N6371" i="3"/>
  <c r="A6372" i="3"/>
  <c r="G6371" i="3"/>
  <c r="D5207" i="3"/>
  <c r="E5207" i="3"/>
  <c r="F5207" i="3"/>
  <c r="C5207" i="3"/>
  <c r="B5207" i="3"/>
  <c r="H5206" i="3"/>
  <c r="K5206" i="3"/>
  <c r="M6372" i="3" l="1"/>
  <c r="I6372" i="3"/>
  <c r="N6372" i="3"/>
  <c r="A6373" i="3"/>
  <c r="G6372" i="3"/>
  <c r="H5207" i="3"/>
  <c r="J5206" i="3"/>
  <c r="L5206" i="3"/>
  <c r="O5206" i="3" s="1"/>
  <c r="K5207" i="3" s="1"/>
  <c r="J5207" i="3"/>
  <c r="M6373" i="3" l="1"/>
  <c r="I6373" i="3"/>
  <c r="N6373" i="3"/>
  <c r="A6374" i="3"/>
  <c r="G6373" i="3"/>
  <c r="C5208" i="3"/>
  <c r="B5208" i="3"/>
  <c r="E5208" i="3"/>
  <c r="H5208" i="3"/>
  <c r="J5208" i="3" s="1"/>
  <c r="F5208" i="3"/>
  <c r="D5208" i="3"/>
  <c r="L5207" i="3"/>
  <c r="O5207" i="3" s="1"/>
  <c r="K5208" i="3" s="1"/>
  <c r="P5206" i="3"/>
  <c r="P5205" i="3"/>
  <c r="M6374" i="3" l="1"/>
  <c r="I6374" i="3"/>
  <c r="N6374" i="3"/>
  <c r="A6375" i="3"/>
  <c r="G6374" i="3"/>
  <c r="C5209" i="3"/>
  <c r="D5209" i="3"/>
  <c r="F5209" i="3"/>
  <c r="B5209" i="3"/>
  <c r="E5209" i="3"/>
  <c r="P5207" i="3"/>
  <c r="L5208" i="3"/>
  <c r="O5208" i="3" s="1"/>
  <c r="M6375" i="3" l="1"/>
  <c r="I6375" i="3"/>
  <c r="N6375" i="3"/>
  <c r="A6376" i="3"/>
  <c r="G6375" i="3"/>
  <c r="D5210" i="3"/>
  <c r="E5210" i="3"/>
  <c r="B5210" i="3"/>
  <c r="F5210" i="3"/>
  <c r="C5210" i="3"/>
  <c r="K5209" i="3"/>
  <c r="H5209" i="3"/>
  <c r="M6376" i="3" l="1"/>
  <c r="I6376" i="3"/>
  <c r="N6376" i="3"/>
  <c r="A6377" i="3"/>
  <c r="G6376" i="3"/>
  <c r="D5211" i="3"/>
  <c r="C5211" i="3"/>
  <c r="B5211" i="3"/>
  <c r="F5211" i="3"/>
  <c r="E5211" i="3"/>
  <c r="J5209" i="3"/>
  <c r="L5209" i="3"/>
  <c r="O5209" i="3" s="1"/>
  <c r="K5210" i="3" s="1"/>
  <c r="H5210" i="3"/>
  <c r="J5210" i="3"/>
  <c r="M6377" i="3" l="1"/>
  <c r="I6377" i="3"/>
  <c r="N6377" i="3"/>
  <c r="A6378" i="3"/>
  <c r="G6377" i="3"/>
  <c r="F5212" i="3"/>
  <c r="B5212" i="3"/>
  <c r="C5212" i="3"/>
  <c r="E5212" i="3"/>
  <c r="D5212" i="3"/>
  <c r="P5208" i="3"/>
  <c r="P5209" i="3"/>
  <c r="H5211" i="3"/>
  <c r="M6378" i="3" l="1"/>
  <c r="I6378" i="3"/>
  <c r="N6378" i="3"/>
  <c r="A6379" i="3"/>
  <c r="G6378" i="3"/>
  <c r="F5213" i="3"/>
  <c r="D5213" i="3"/>
  <c r="C5213" i="3"/>
  <c r="E5213" i="3"/>
  <c r="B5213" i="3"/>
  <c r="H5213" i="3" s="1"/>
  <c r="J5213" i="3" s="1"/>
  <c r="J5211" i="3"/>
  <c r="L5210" i="3"/>
  <c r="O5210" i="3" s="1"/>
  <c r="K5211" i="3" s="1"/>
  <c r="J5212" i="3"/>
  <c r="H5212" i="3"/>
  <c r="M6379" i="3" l="1"/>
  <c r="I6379" i="3"/>
  <c r="N6379" i="3"/>
  <c r="G6379" i="3"/>
  <c r="A6380" i="3"/>
  <c r="L5211" i="3"/>
  <c r="P5212" i="3"/>
  <c r="O5211" i="3"/>
  <c r="K5212" i="3" s="1"/>
  <c r="P5211" i="3"/>
  <c r="P5210" i="3"/>
  <c r="M6380" i="3" l="1"/>
  <c r="I6380" i="3"/>
  <c r="N6380" i="3"/>
  <c r="A6381" i="3"/>
  <c r="G6380" i="3"/>
  <c r="L5212" i="3"/>
  <c r="E5214" i="3"/>
  <c r="C5214" i="3"/>
  <c r="B5214" i="3"/>
  <c r="F5214" i="3"/>
  <c r="D5214" i="3"/>
  <c r="O5212" i="3"/>
  <c r="K5213" i="3" s="1"/>
  <c r="M6381" i="3" l="1"/>
  <c r="I6381" i="3"/>
  <c r="N6381" i="3"/>
  <c r="A6382" i="3"/>
  <c r="G6381" i="3"/>
  <c r="E5215" i="3"/>
  <c r="C5215" i="3"/>
  <c r="D5215" i="3"/>
  <c r="F5215" i="3"/>
  <c r="B5215" i="3"/>
  <c r="H5214" i="3"/>
  <c r="L5213" i="3"/>
  <c r="O5213" i="3" s="1"/>
  <c r="K5214" i="3" s="1"/>
  <c r="M6382" i="3" l="1"/>
  <c r="I6382" i="3"/>
  <c r="N6382" i="3"/>
  <c r="G6382" i="3"/>
  <c r="A6383" i="3"/>
  <c r="F5216" i="3"/>
  <c r="B5216" i="3"/>
  <c r="C5216" i="3"/>
  <c r="E5216" i="3"/>
  <c r="D5216" i="3"/>
  <c r="J5214" i="3"/>
  <c r="L5214" i="3"/>
  <c r="O5214" i="3" s="1"/>
  <c r="K5215" i="3" s="1"/>
  <c r="H5215" i="3"/>
  <c r="M6383" i="3" l="1"/>
  <c r="I6383" i="3"/>
  <c r="N6383" i="3"/>
  <c r="A6384" i="3"/>
  <c r="G6383" i="3"/>
  <c r="L5215" i="3"/>
  <c r="J5215" i="3"/>
  <c r="H5216" i="3"/>
  <c r="E5217" i="3"/>
  <c r="B5217" i="3"/>
  <c r="F5217" i="3"/>
  <c r="D5217" i="3"/>
  <c r="C5217" i="3"/>
  <c r="O5215" i="3"/>
  <c r="P5213" i="3"/>
  <c r="P5214" i="3"/>
  <c r="J5216" i="3"/>
  <c r="K5216" i="3"/>
  <c r="M6384" i="3" l="1"/>
  <c r="I6384" i="3"/>
  <c r="N6384" i="3"/>
  <c r="A6385" i="3"/>
  <c r="G6384" i="3"/>
  <c r="C5218" i="3"/>
  <c r="B5218" i="3"/>
  <c r="D5218" i="3"/>
  <c r="E5218" i="3"/>
  <c r="F5218" i="3"/>
  <c r="H5217" i="3"/>
  <c r="P5215" i="3"/>
  <c r="L5216" i="3"/>
  <c r="O5216" i="3" s="1"/>
  <c r="K5217" i="3" s="1"/>
  <c r="M6385" i="3" l="1"/>
  <c r="I6385" i="3"/>
  <c r="N6385" i="3"/>
  <c r="A6386" i="3"/>
  <c r="G6385" i="3"/>
  <c r="F5219" i="3"/>
  <c r="B5219" i="3"/>
  <c r="E5219" i="3"/>
  <c r="D5219" i="3"/>
  <c r="C5219" i="3"/>
  <c r="L5217" i="3"/>
  <c r="O5217" i="3" s="1"/>
  <c r="K5218" i="3" s="1"/>
  <c r="J5217" i="3"/>
  <c r="H5218" i="3"/>
  <c r="M6386" i="3" l="1"/>
  <c r="I6386" i="3"/>
  <c r="N6386" i="3"/>
  <c r="A6387" i="3"/>
  <c r="G6386" i="3"/>
  <c r="E5220" i="3"/>
  <c r="D5220" i="3"/>
  <c r="F5220" i="3"/>
  <c r="C5220" i="3"/>
  <c r="B5220" i="3"/>
  <c r="P5217" i="3"/>
  <c r="P5216" i="3"/>
  <c r="J5218" i="3"/>
  <c r="H5219" i="3"/>
  <c r="M6387" i="3" l="1"/>
  <c r="I6387" i="3"/>
  <c r="N6387" i="3"/>
  <c r="A6388" i="3"/>
  <c r="G6387" i="3"/>
  <c r="B5221" i="3"/>
  <c r="D5221" i="3"/>
  <c r="C5221" i="3"/>
  <c r="F5221" i="3"/>
  <c r="E5221" i="3"/>
  <c r="J5219" i="3"/>
  <c r="H5220" i="3"/>
  <c r="P5218" i="3"/>
  <c r="J5220" i="3"/>
  <c r="L5218" i="3"/>
  <c r="O5218" i="3" s="1"/>
  <c r="K5219" i="3" s="1"/>
  <c r="M6388" i="3" l="1"/>
  <c r="I6388" i="3"/>
  <c r="N6388" i="3"/>
  <c r="G6388" i="3"/>
  <c r="A6389" i="3"/>
  <c r="E5222" i="3"/>
  <c r="F5222" i="3"/>
  <c r="B5222" i="3"/>
  <c r="D5222" i="3"/>
  <c r="C5222" i="3"/>
  <c r="H5221" i="3"/>
  <c r="L5219" i="3"/>
  <c r="O5219" i="3" s="1"/>
  <c r="K5220" i="3" s="1"/>
  <c r="P5219" i="3"/>
  <c r="M6389" i="3" l="1"/>
  <c r="I6389" i="3"/>
  <c r="N6389" i="3"/>
  <c r="G6389" i="3"/>
  <c r="A6390" i="3"/>
  <c r="L5220" i="3"/>
  <c r="O5220" i="3" s="1"/>
  <c r="K5221" i="3" s="1"/>
  <c r="J5221" i="3"/>
  <c r="H5222" i="3"/>
  <c r="J5222" i="3" s="1"/>
  <c r="C5223" i="3"/>
  <c r="D5223" i="3"/>
  <c r="B5223" i="3"/>
  <c r="H5223" i="3"/>
  <c r="F5223" i="3"/>
  <c r="E5223" i="3"/>
  <c r="M6390" i="3" l="1"/>
  <c r="I6390" i="3"/>
  <c r="N6390" i="3"/>
  <c r="A6391" i="3"/>
  <c r="G6390" i="3"/>
  <c r="E5224" i="3"/>
  <c r="F5224" i="3"/>
  <c r="B5224" i="3"/>
  <c r="D5224" i="3"/>
  <c r="C5224" i="3"/>
  <c r="L5221" i="3"/>
  <c r="O5221" i="3" s="1"/>
  <c r="K5222" i="3" s="1"/>
  <c r="P5221" i="3"/>
  <c r="P5220" i="3"/>
  <c r="J5223" i="3"/>
  <c r="M6391" i="3" l="1"/>
  <c r="I6391" i="3"/>
  <c r="N6391" i="3"/>
  <c r="A6392" i="3"/>
  <c r="G6391" i="3"/>
  <c r="D5225" i="3"/>
  <c r="B5225" i="3"/>
  <c r="C5225" i="3"/>
  <c r="F5225" i="3"/>
  <c r="E5225" i="3"/>
  <c r="L5222" i="3"/>
  <c r="O5222" i="3" s="1"/>
  <c r="K5223" i="3" s="1"/>
  <c r="P5222" i="3"/>
  <c r="H5224" i="3"/>
  <c r="J5224" i="3" s="1"/>
  <c r="M6392" i="3" l="1"/>
  <c r="I6392" i="3"/>
  <c r="N6392" i="3"/>
  <c r="G6392" i="3"/>
  <c r="A6393" i="3"/>
  <c r="E5226" i="3"/>
  <c r="B5226" i="3"/>
  <c r="D5226" i="3"/>
  <c r="F5226" i="3"/>
  <c r="C5226" i="3"/>
  <c r="L5223" i="3"/>
  <c r="O5223" i="3" s="1"/>
  <c r="K5224" i="3" s="1"/>
  <c r="P5223" i="3"/>
  <c r="H5225" i="3"/>
  <c r="M6393" i="3" l="1"/>
  <c r="I6393" i="3"/>
  <c r="N6393" i="3"/>
  <c r="A6394" i="3"/>
  <c r="G6393" i="3"/>
  <c r="L5224" i="3"/>
  <c r="O5224" i="3" s="1"/>
  <c r="K5225" i="3" s="1"/>
  <c r="D5227" i="3"/>
  <c r="C5227" i="3"/>
  <c r="E5227" i="3"/>
  <c r="F5227" i="3"/>
  <c r="B5227" i="3"/>
  <c r="J5225" i="3"/>
  <c r="H5226" i="3"/>
  <c r="H5227" i="3"/>
  <c r="M6394" i="3" l="1"/>
  <c r="I6394" i="3"/>
  <c r="N6394" i="3"/>
  <c r="A6395" i="3"/>
  <c r="G6394" i="3"/>
  <c r="J5227" i="3"/>
  <c r="P5224" i="3"/>
  <c r="J5226" i="3"/>
  <c r="P5226" i="3" s="1"/>
  <c r="L5225" i="3"/>
  <c r="O5225" i="3" s="1"/>
  <c r="K5226" i="3" s="1"/>
  <c r="M6395" i="3" l="1"/>
  <c r="I6395" i="3"/>
  <c r="N6395" i="3"/>
  <c r="A6396" i="3"/>
  <c r="G6395" i="3"/>
  <c r="L5226" i="3"/>
  <c r="O5226" i="3" s="1"/>
  <c r="K5227" i="3" s="1"/>
  <c r="P5225" i="3"/>
  <c r="D5228" i="3"/>
  <c r="B5228" i="3"/>
  <c r="C5228" i="3"/>
  <c r="E5228" i="3"/>
  <c r="F5228" i="3"/>
  <c r="M6396" i="3" l="1"/>
  <c r="I6396" i="3"/>
  <c r="N6396" i="3"/>
  <c r="A6397" i="3"/>
  <c r="G6396" i="3"/>
  <c r="E5229" i="3"/>
  <c r="F5229" i="3"/>
  <c r="D5229" i="3"/>
  <c r="B5229" i="3"/>
  <c r="C5229" i="3"/>
  <c r="O5227" i="3"/>
  <c r="L5227" i="3"/>
  <c r="K5228" i="3"/>
  <c r="H5228" i="3"/>
  <c r="M6397" i="3" l="1"/>
  <c r="I6397" i="3"/>
  <c r="N6397" i="3"/>
  <c r="A6398" i="3"/>
  <c r="G6397" i="3"/>
  <c r="J5228" i="3"/>
  <c r="L5228" i="3"/>
  <c r="O5228" i="3" s="1"/>
  <c r="K5229" i="3" s="1"/>
  <c r="H5229" i="3"/>
  <c r="M6398" i="3" l="1"/>
  <c r="I6398" i="3"/>
  <c r="N6398" i="3"/>
  <c r="A6399" i="3"/>
  <c r="G6398" i="3"/>
  <c r="J5229" i="3"/>
  <c r="L5229" i="3"/>
  <c r="O5229" i="3" s="1"/>
  <c r="K5230" i="3" s="1"/>
  <c r="P5227" i="3"/>
  <c r="P5228" i="3"/>
  <c r="F5230" i="3"/>
  <c r="H5230" i="3"/>
  <c r="E5230" i="3"/>
  <c r="J5230" i="3" s="1"/>
  <c r="B5230" i="3"/>
  <c r="C5230" i="3"/>
  <c r="D5230" i="3"/>
  <c r="M6399" i="3" l="1"/>
  <c r="I6399" i="3"/>
  <c r="N6399" i="3"/>
  <c r="A6400" i="3"/>
  <c r="G6399" i="3"/>
  <c r="F5231" i="3"/>
  <c r="C5231" i="3"/>
  <c r="H5231" i="3"/>
  <c r="D5231" i="3"/>
  <c r="B5231" i="3"/>
  <c r="E5231" i="3"/>
  <c r="P5229" i="3"/>
  <c r="M6400" i="3" l="1"/>
  <c r="I6400" i="3"/>
  <c r="N6400" i="3"/>
  <c r="G6400" i="3"/>
  <c r="A6401" i="3"/>
  <c r="E5232" i="3"/>
  <c r="C5232" i="3"/>
  <c r="F5232" i="3"/>
  <c r="B5232" i="3"/>
  <c r="D5232" i="3"/>
  <c r="J5231" i="3"/>
  <c r="L5230" i="3"/>
  <c r="O5230" i="3" s="1"/>
  <c r="K5231" i="3" s="1"/>
  <c r="M6401" i="3" l="1"/>
  <c r="I6401" i="3"/>
  <c r="N6401" i="3"/>
  <c r="A6402" i="3"/>
  <c r="G6401" i="3"/>
  <c r="F5233" i="3"/>
  <c r="D5233" i="3"/>
  <c r="B5233" i="3"/>
  <c r="C5233" i="3"/>
  <c r="E5233" i="3"/>
  <c r="H5232" i="3"/>
  <c r="P5230" i="3"/>
  <c r="L5231" i="3"/>
  <c r="O5231" i="3" s="1"/>
  <c r="K5232" i="3" s="1"/>
  <c r="M6402" i="3" l="1"/>
  <c r="I6402" i="3"/>
  <c r="N6402" i="3"/>
  <c r="A6403" i="3"/>
  <c r="G6402" i="3"/>
  <c r="F5234" i="3"/>
  <c r="E5234" i="3"/>
  <c r="C5234" i="3"/>
  <c r="B5234" i="3"/>
  <c r="D5234" i="3"/>
  <c r="J5232" i="3"/>
  <c r="H5233" i="3"/>
  <c r="J5233" i="3" s="1"/>
  <c r="M6403" i="3" l="1"/>
  <c r="I6403" i="3"/>
  <c r="N6403" i="3"/>
  <c r="A6404" i="3"/>
  <c r="G6403" i="3"/>
  <c r="F5235" i="3"/>
  <c r="B5235" i="3"/>
  <c r="D5235" i="3"/>
  <c r="C5235" i="3"/>
  <c r="E5235" i="3"/>
  <c r="L5232" i="3"/>
  <c r="O5232" i="3" s="1"/>
  <c r="K5233" i="3" s="1"/>
  <c r="P5232" i="3"/>
  <c r="P5231" i="3"/>
  <c r="H5234" i="3"/>
  <c r="M6404" i="3" l="1"/>
  <c r="I6404" i="3"/>
  <c r="N6404" i="3"/>
  <c r="A6405" i="3"/>
  <c r="G6404" i="3"/>
  <c r="J5234" i="3"/>
  <c r="L5233" i="3"/>
  <c r="O5233" i="3"/>
  <c r="K5234" i="3" s="1"/>
  <c r="H5235" i="3"/>
  <c r="M6405" i="3" l="1"/>
  <c r="I6405" i="3"/>
  <c r="N6405" i="3"/>
  <c r="A6406" i="3"/>
  <c r="G6405" i="3"/>
  <c r="J5235" i="3"/>
  <c r="F5236" i="3"/>
  <c r="E5236" i="3"/>
  <c r="D5236" i="3"/>
  <c r="B5236" i="3"/>
  <c r="C5236" i="3"/>
  <c r="L5234" i="3"/>
  <c r="O5234" i="3" s="1"/>
  <c r="K5235" i="3" s="1"/>
  <c r="P5234" i="3"/>
  <c r="P5233" i="3"/>
  <c r="M6406" i="3" l="1"/>
  <c r="I6406" i="3"/>
  <c r="N6406" i="3"/>
  <c r="A6407" i="3"/>
  <c r="G6406" i="3"/>
  <c r="E5237" i="3"/>
  <c r="C5237" i="3"/>
  <c r="D5237" i="3"/>
  <c r="F5237" i="3"/>
  <c r="B5237" i="3"/>
  <c r="L5235" i="3"/>
  <c r="O5235" i="3" s="1"/>
  <c r="K5236" i="3" s="1"/>
  <c r="H5236" i="3"/>
  <c r="M6407" i="3" l="1"/>
  <c r="I6407" i="3"/>
  <c r="N6407" i="3"/>
  <c r="A6408" i="3"/>
  <c r="G6407" i="3"/>
  <c r="B5238" i="3"/>
  <c r="C5238" i="3"/>
  <c r="F5238" i="3"/>
  <c r="D5238" i="3"/>
  <c r="E5238" i="3"/>
  <c r="J5236" i="3"/>
  <c r="L5236" i="3"/>
  <c r="O5236" i="3" s="1"/>
  <c r="K5237" i="3" s="1"/>
  <c r="H5237" i="3"/>
  <c r="M6408" i="3" l="1"/>
  <c r="I6408" i="3"/>
  <c r="N6408" i="3"/>
  <c r="A6409" i="3"/>
  <c r="G6408" i="3"/>
  <c r="B5239" i="3"/>
  <c r="C5239" i="3"/>
  <c r="F5239" i="3"/>
  <c r="E5239" i="3"/>
  <c r="D5239" i="3"/>
  <c r="J5237" i="3"/>
  <c r="H5238" i="3"/>
  <c r="P5236" i="3"/>
  <c r="P5235" i="3"/>
  <c r="M6409" i="3" l="1"/>
  <c r="I6409" i="3"/>
  <c r="N6409" i="3"/>
  <c r="G6409" i="3"/>
  <c r="A6410" i="3"/>
  <c r="E5240" i="3"/>
  <c r="C5240" i="3"/>
  <c r="F5240" i="3"/>
  <c r="D5240" i="3"/>
  <c r="B5240" i="3"/>
  <c r="J5238" i="3"/>
  <c r="H5239" i="3"/>
  <c r="L5237" i="3"/>
  <c r="O5237" i="3" s="1"/>
  <c r="K5238" i="3" s="1"/>
  <c r="P5237" i="3"/>
  <c r="M6410" i="3" l="1"/>
  <c r="I6410" i="3"/>
  <c r="N6410" i="3"/>
  <c r="A6411" i="3"/>
  <c r="G6410" i="3"/>
  <c r="D5241" i="3"/>
  <c r="B5241" i="3"/>
  <c r="F5241" i="3"/>
  <c r="C5241" i="3"/>
  <c r="E5241" i="3"/>
  <c r="L5238" i="3"/>
  <c r="O5238" i="3" s="1"/>
  <c r="K5239" i="3" s="1"/>
  <c r="H5240" i="3"/>
  <c r="J5239" i="3"/>
  <c r="P5238" i="3" s="1"/>
  <c r="M6411" i="3" l="1"/>
  <c r="I6411" i="3"/>
  <c r="N6411" i="3"/>
  <c r="A6412" i="3"/>
  <c r="G6411" i="3"/>
  <c r="J5240" i="3"/>
  <c r="H5241" i="3"/>
  <c r="F5242" i="3"/>
  <c r="E5242" i="3"/>
  <c r="D5242" i="3"/>
  <c r="B5242" i="3"/>
  <c r="C5242" i="3"/>
  <c r="J5241" i="3"/>
  <c r="L5239" i="3"/>
  <c r="O5239" i="3" s="1"/>
  <c r="K5240" i="3" s="1"/>
  <c r="P5239" i="3"/>
  <c r="M6412" i="3" l="1"/>
  <c r="I6412" i="3"/>
  <c r="N6412" i="3"/>
  <c r="A6413" i="3"/>
  <c r="G6412" i="3"/>
  <c r="L5240" i="3"/>
  <c r="O5240" i="3" s="1"/>
  <c r="K5241" i="3" s="1"/>
  <c r="H5242" i="3"/>
  <c r="P5240" i="3"/>
  <c r="M6413" i="3" l="1"/>
  <c r="I6413" i="3"/>
  <c r="N6413" i="3"/>
  <c r="A6414" i="3"/>
  <c r="G6413" i="3"/>
  <c r="J5242" i="3"/>
  <c r="E5243" i="3"/>
  <c r="F5243" i="3"/>
  <c r="D5243" i="3"/>
  <c r="B5243" i="3"/>
  <c r="C5243" i="3"/>
  <c r="L5241" i="3"/>
  <c r="O5241" i="3" s="1"/>
  <c r="K5242" i="3" s="1"/>
  <c r="M6414" i="3" l="1"/>
  <c r="I6414" i="3"/>
  <c r="N6414" i="3"/>
  <c r="A6415" i="3"/>
  <c r="G6414" i="3"/>
  <c r="F5244" i="3"/>
  <c r="C5244" i="3"/>
  <c r="E5244" i="3"/>
  <c r="B5244" i="3"/>
  <c r="D5244" i="3"/>
  <c r="L5242" i="3"/>
  <c r="O5242" i="3" s="1"/>
  <c r="K5243" i="3" s="1"/>
  <c r="J5243" i="3"/>
  <c r="H5243" i="3"/>
  <c r="P5241" i="3"/>
  <c r="M6415" i="3" l="1"/>
  <c r="I6415" i="3"/>
  <c r="N6415" i="3"/>
  <c r="A6416" i="3"/>
  <c r="G6415" i="3"/>
  <c r="E5245" i="3"/>
  <c r="D5245" i="3"/>
  <c r="B5245" i="3"/>
  <c r="C5245" i="3"/>
  <c r="F5245" i="3"/>
  <c r="L5243" i="3"/>
  <c r="O5243" i="3" s="1"/>
  <c r="K5244" i="3" s="1"/>
  <c r="P5242" i="3"/>
  <c r="H5244" i="3"/>
  <c r="J5244" i="3"/>
  <c r="M6416" i="3" l="1"/>
  <c r="I6416" i="3"/>
  <c r="N6416" i="3"/>
  <c r="A6417" i="3"/>
  <c r="G6416" i="3"/>
  <c r="F5246" i="3"/>
  <c r="E5246" i="3"/>
  <c r="D5246" i="3"/>
  <c r="B5246" i="3"/>
  <c r="C5246" i="3"/>
  <c r="P5243" i="3"/>
  <c r="L5244" i="3"/>
  <c r="O5244" i="3" s="1"/>
  <c r="K5245" i="3" s="1"/>
  <c r="H5245" i="3"/>
  <c r="M6417" i="3" l="1"/>
  <c r="I6417" i="3"/>
  <c r="N6417" i="3"/>
  <c r="A6418" i="3"/>
  <c r="G6417" i="3"/>
  <c r="F5247" i="3"/>
  <c r="C5247" i="3"/>
  <c r="B5247" i="3"/>
  <c r="D5247" i="3"/>
  <c r="E5247" i="3"/>
  <c r="H5246" i="3"/>
  <c r="J5245" i="3"/>
  <c r="L5245" i="3"/>
  <c r="O5245" i="3" s="1"/>
  <c r="K5246" i="3" s="1"/>
  <c r="M6418" i="3" l="1"/>
  <c r="I6418" i="3"/>
  <c r="N6418" i="3"/>
  <c r="A6419" i="3"/>
  <c r="G6418" i="3"/>
  <c r="C5248" i="3"/>
  <c r="F5248" i="3"/>
  <c r="E5248" i="3"/>
  <c r="B5248" i="3"/>
  <c r="D5248" i="3"/>
  <c r="J5246" i="3"/>
  <c r="P5245" i="3" s="1"/>
  <c r="L5246" i="3"/>
  <c r="O5246" i="3" s="1"/>
  <c r="K5247" i="3" s="1"/>
  <c r="P5244" i="3"/>
  <c r="H5247" i="3"/>
  <c r="M6419" i="3" l="1"/>
  <c r="I6419" i="3"/>
  <c r="N6419" i="3"/>
  <c r="A6420" i="3"/>
  <c r="G6419" i="3"/>
  <c r="F5249" i="3"/>
  <c r="E5249" i="3"/>
  <c r="B5249" i="3"/>
  <c r="D5249" i="3"/>
  <c r="C5249" i="3"/>
  <c r="J5247" i="3"/>
  <c r="L5247" i="3"/>
  <c r="O5247" i="3" s="1"/>
  <c r="K5248" i="3" s="1"/>
  <c r="J5248" i="3"/>
  <c r="H5248" i="3"/>
  <c r="P5246" i="3"/>
  <c r="M6420" i="3" l="1"/>
  <c r="I6420" i="3"/>
  <c r="N6420" i="3"/>
  <c r="A6421" i="3"/>
  <c r="G6420" i="3"/>
  <c r="D5250" i="3"/>
  <c r="B5250" i="3"/>
  <c r="E5250" i="3"/>
  <c r="C5250" i="3"/>
  <c r="F5250" i="3"/>
  <c r="P5247" i="3"/>
  <c r="H5249" i="3"/>
  <c r="L5248" i="3"/>
  <c r="O5248" i="3" s="1"/>
  <c r="K5249" i="3" s="1"/>
  <c r="M6421" i="3" l="1"/>
  <c r="I6421" i="3"/>
  <c r="N6421" i="3"/>
  <c r="A6422" i="3"/>
  <c r="G6421" i="3"/>
  <c r="J5249" i="3"/>
  <c r="L5249" i="3"/>
  <c r="O5249" i="3" s="1"/>
  <c r="K5250" i="3" s="1"/>
  <c r="B5251" i="3"/>
  <c r="C5251" i="3"/>
  <c r="D5251" i="3"/>
  <c r="F5251" i="3"/>
  <c r="E5251" i="3"/>
  <c r="H5250" i="3"/>
  <c r="M6422" i="3" l="1"/>
  <c r="I6422" i="3"/>
  <c r="N6422" i="3"/>
  <c r="A6423" i="3"/>
  <c r="G6422" i="3"/>
  <c r="C5252" i="3"/>
  <c r="E5252" i="3"/>
  <c r="B5252" i="3"/>
  <c r="D5252" i="3"/>
  <c r="F5252" i="3"/>
  <c r="J5250" i="3"/>
  <c r="H5251" i="3"/>
  <c r="P5248" i="3"/>
  <c r="M6423" i="3" l="1"/>
  <c r="I6423" i="3"/>
  <c r="N6423" i="3"/>
  <c r="A6424" i="3"/>
  <c r="G6423" i="3"/>
  <c r="E5253" i="3"/>
  <c r="C5253" i="3"/>
  <c r="B5253" i="3"/>
  <c r="D5253" i="3"/>
  <c r="F5253" i="3"/>
  <c r="J5251" i="3"/>
  <c r="L5250" i="3"/>
  <c r="O5250" i="3" s="1"/>
  <c r="K5251" i="3" s="1"/>
  <c r="P5250" i="3"/>
  <c r="P5249" i="3"/>
  <c r="H5252" i="3"/>
  <c r="M6424" i="3" l="1"/>
  <c r="I6424" i="3"/>
  <c r="N6424" i="3"/>
  <c r="A6425" i="3"/>
  <c r="G6424" i="3"/>
  <c r="C5254" i="3"/>
  <c r="E5254" i="3"/>
  <c r="B5254" i="3"/>
  <c r="F5254" i="3"/>
  <c r="D5254" i="3"/>
  <c r="J5252" i="3"/>
  <c r="H5253" i="3"/>
  <c r="L5251" i="3"/>
  <c r="P5251" i="3"/>
  <c r="O5251" i="3"/>
  <c r="K5252" i="3" s="1"/>
  <c r="M6425" i="3" l="1"/>
  <c r="I6425" i="3"/>
  <c r="N6425" i="3"/>
  <c r="A6426" i="3"/>
  <c r="G6425" i="3"/>
  <c r="C5255" i="3"/>
  <c r="D5255" i="3"/>
  <c r="B5255" i="3"/>
  <c r="E5255" i="3"/>
  <c r="F5255" i="3"/>
  <c r="J5253" i="3"/>
  <c r="L5252" i="3"/>
  <c r="O5252" i="3" s="1"/>
  <c r="K5253" i="3" s="1"/>
  <c r="H5254" i="3"/>
  <c r="P5252" i="3"/>
  <c r="M6426" i="3" l="1"/>
  <c r="I6426" i="3"/>
  <c r="N6426" i="3"/>
  <c r="A6427" i="3"/>
  <c r="G6426" i="3"/>
  <c r="J5254" i="3"/>
  <c r="E5256" i="3"/>
  <c r="B5256" i="3"/>
  <c r="D5256" i="3"/>
  <c r="C5256" i="3"/>
  <c r="F5256" i="3"/>
  <c r="L5253" i="3"/>
  <c r="O5253" i="3" s="1"/>
  <c r="K5254" i="3" s="1"/>
  <c r="P5253" i="3"/>
  <c r="H5255" i="3"/>
  <c r="J5255" i="3"/>
  <c r="M6427" i="3" l="1"/>
  <c r="I6427" i="3"/>
  <c r="N6427" i="3"/>
  <c r="A6428" i="3"/>
  <c r="G6427" i="3"/>
  <c r="C5257" i="3"/>
  <c r="D5257" i="3"/>
  <c r="B5257" i="3"/>
  <c r="F5257" i="3"/>
  <c r="E5257" i="3"/>
  <c r="L5254" i="3"/>
  <c r="O5254" i="3" s="1"/>
  <c r="K5255" i="3" s="1"/>
  <c r="H5256" i="3"/>
  <c r="J5256" i="3" s="1"/>
  <c r="P5254" i="3"/>
  <c r="M6428" i="3" l="1"/>
  <c r="I6428" i="3"/>
  <c r="N6428" i="3"/>
  <c r="A6429" i="3"/>
  <c r="G6428" i="3"/>
  <c r="C5258" i="3"/>
  <c r="D5258" i="3"/>
  <c r="F5258" i="3"/>
  <c r="B5258" i="3"/>
  <c r="E5258" i="3"/>
  <c r="L5255" i="3"/>
  <c r="O5255" i="3" s="1"/>
  <c r="K5256" i="3" s="1"/>
  <c r="P5255" i="3"/>
  <c r="H5257" i="3"/>
  <c r="J5257" i="3" s="1"/>
  <c r="M6429" i="3" l="1"/>
  <c r="I6429" i="3"/>
  <c r="N6429" i="3"/>
  <c r="A6430" i="3"/>
  <c r="G6429" i="3"/>
  <c r="F5259" i="3"/>
  <c r="B5259" i="3"/>
  <c r="H5259" i="3" s="1"/>
  <c r="E5259" i="3"/>
  <c r="C5259" i="3"/>
  <c r="D5259" i="3"/>
  <c r="J5258" i="3"/>
  <c r="H5258" i="3"/>
  <c r="L5256" i="3"/>
  <c r="O5256" i="3" s="1"/>
  <c r="K5257" i="3" s="1"/>
  <c r="P5256" i="3"/>
  <c r="M6430" i="3" l="1"/>
  <c r="I6430" i="3"/>
  <c r="N6430" i="3"/>
  <c r="A6431" i="3"/>
  <c r="G6430" i="3"/>
  <c r="L5257" i="3"/>
  <c r="O5257" i="3" s="1"/>
  <c r="K5258" i="3" s="1"/>
  <c r="P5257" i="3"/>
  <c r="J5259" i="3"/>
  <c r="P5258" i="3" s="1"/>
  <c r="M6431" i="3" l="1"/>
  <c r="I6431" i="3"/>
  <c r="N6431" i="3"/>
  <c r="A6432" i="3"/>
  <c r="G6431" i="3"/>
  <c r="L5258" i="3"/>
  <c r="O5258" i="3" s="1"/>
  <c r="K5259" i="3" s="1"/>
  <c r="E5260" i="3"/>
  <c r="F5260" i="3"/>
  <c r="B5260" i="3"/>
  <c r="C5260" i="3"/>
  <c r="D5260" i="3"/>
  <c r="M6432" i="3" l="1"/>
  <c r="I6432" i="3"/>
  <c r="N6432" i="3"/>
  <c r="A6433" i="3"/>
  <c r="G6432" i="3"/>
  <c r="C5261" i="3"/>
  <c r="F5261" i="3"/>
  <c r="D5261" i="3"/>
  <c r="B5261" i="3"/>
  <c r="E5261" i="3"/>
  <c r="L5259" i="3"/>
  <c r="O5259" i="3" s="1"/>
  <c r="K5260" i="3" s="1"/>
  <c r="H5260" i="3"/>
  <c r="J5260" i="3" s="1"/>
  <c r="M6433" i="3" l="1"/>
  <c r="I6433" i="3"/>
  <c r="N6433" i="3"/>
  <c r="A6434" i="3"/>
  <c r="G6433" i="3"/>
  <c r="E5262" i="3"/>
  <c r="D5262" i="3"/>
  <c r="C5262" i="3"/>
  <c r="F5262" i="3"/>
  <c r="B5262" i="3"/>
  <c r="H5261" i="3"/>
  <c r="P5259" i="3"/>
  <c r="L5260" i="3"/>
  <c r="O5260" i="3" s="1"/>
  <c r="K5261" i="3" s="1"/>
  <c r="M6434" i="3" l="1"/>
  <c r="I6434" i="3"/>
  <c r="N6434" i="3"/>
  <c r="A6435" i="3"/>
  <c r="G6434" i="3"/>
  <c r="E5263" i="3"/>
  <c r="F5263" i="3"/>
  <c r="D5263" i="3"/>
  <c r="C5263" i="3"/>
  <c r="B5263" i="3"/>
  <c r="J5261" i="3"/>
  <c r="L5261" i="3"/>
  <c r="O5261" i="3" s="1"/>
  <c r="K5262" i="3" s="1"/>
  <c r="H5262" i="3"/>
  <c r="M6435" i="3" l="1"/>
  <c r="I6435" i="3"/>
  <c r="N6435" i="3"/>
  <c r="A6436" i="3"/>
  <c r="G6435" i="3"/>
  <c r="L5262" i="3"/>
  <c r="O5262" i="3" s="1"/>
  <c r="K5263" i="3" s="1"/>
  <c r="J5262" i="3"/>
  <c r="D5264" i="3"/>
  <c r="C5264" i="3"/>
  <c r="E5264" i="3"/>
  <c r="B5264" i="3"/>
  <c r="F5264" i="3"/>
  <c r="H5263" i="3"/>
  <c r="P5261" i="3"/>
  <c r="P5260" i="3"/>
  <c r="M6436" i="3" l="1"/>
  <c r="I6436" i="3"/>
  <c r="N6436" i="3"/>
  <c r="A6437" i="3"/>
  <c r="G6436" i="3"/>
  <c r="E5265" i="3"/>
  <c r="D5265" i="3"/>
  <c r="F5265" i="3"/>
  <c r="B5265" i="3"/>
  <c r="C5265" i="3"/>
  <c r="L5263" i="3"/>
  <c r="O5263" i="3" s="1"/>
  <c r="K5264" i="3" s="1"/>
  <c r="J5263" i="3"/>
  <c r="H5264" i="3"/>
  <c r="P5262" i="3"/>
  <c r="M6437" i="3" l="1"/>
  <c r="I6437" i="3"/>
  <c r="N6437" i="3"/>
  <c r="A6438" i="3"/>
  <c r="G6437" i="3"/>
  <c r="J5264" i="3"/>
  <c r="L5264" i="3"/>
  <c r="O5264" i="3" s="1"/>
  <c r="K5265" i="3" s="1"/>
  <c r="C5266" i="3"/>
  <c r="F5266" i="3"/>
  <c r="D5266" i="3"/>
  <c r="B5266" i="3"/>
  <c r="E5266" i="3"/>
  <c r="H5265" i="3"/>
  <c r="H5266" i="3" s="1"/>
  <c r="P5263" i="3"/>
  <c r="M6438" i="3" l="1"/>
  <c r="I6438" i="3"/>
  <c r="N6438" i="3"/>
  <c r="A6439" i="3"/>
  <c r="G6438" i="3"/>
  <c r="B5267" i="3"/>
  <c r="D5267" i="3"/>
  <c r="E5267" i="3"/>
  <c r="F5267" i="3"/>
  <c r="C5267" i="3"/>
  <c r="J5265" i="3"/>
  <c r="J5266" i="3"/>
  <c r="P5264" i="3"/>
  <c r="M6439" i="3" l="1"/>
  <c r="I6439" i="3"/>
  <c r="N6439" i="3"/>
  <c r="A6440" i="3"/>
  <c r="G6439" i="3"/>
  <c r="F5268" i="3"/>
  <c r="E5268" i="3"/>
  <c r="D5268" i="3"/>
  <c r="C5268" i="3"/>
  <c r="B5268" i="3"/>
  <c r="P5265" i="3"/>
  <c r="H5267" i="3"/>
  <c r="L5265" i="3"/>
  <c r="O5265" i="3" s="1"/>
  <c r="K5266" i="3" s="1"/>
  <c r="M6440" i="3" l="1"/>
  <c r="I6440" i="3"/>
  <c r="N6440" i="3"/>
  <c r="A6441" i="3"/>
  <c r="G6440" i="3"/>
  <c r="D5269" i="3"/>
  <c r="B5269" i="3"/>
  <c r="E5269" i="3"/>
  <c r="F5269" i="3"/>
  <c r="C5269" i="3"/>
  <c r="J5267" i="3"/>
  <c r="H5268" i="3"/>
  <c r="L5266" i="3"/>
  <c r="O5266" i="3" s="1"/>
  <c r="K5267" i="3" s="1"/>
  <c r="M6441" i="3" l="1"/>
  <c r="I6441" i="3"/>
  <c r="N6441" i="3"/>
  <c r="A6442" i="3"/>
  <c r="G6441" i="3"/>
  <c r="H5269" i="3"/>
  <c r="J5268" i="3"/>
  <c r="L5267" i="3"/>
  <c r="O5267" i="3" s="1"/>
  <c r="K5268" i="3" s="1"/>
  <c r="J5269" i="3"/>
  <c r="P5267" i="3"/>
  <c r="P5266" i="3"/>
  <c r="M6442" i="3" l="1"/>
  <c r="I6442" i="3"/>
  <c r="N6442" i="3"/>
  <c r="A6443" i="3"/>
  <c r="G6442" i="3"/>
  <c r="L5268" i="3"/>
  <c r="O5268" i="3" s="1"/>
  <c r="K5269" i="3" s="1"/>
  <c r="E5270" i="3"/>
  <c r="D5270" i="3"/>
  <c r="C5270" i="3"/>
  <c r="F5270" i="3"/>
  <c r="B5270" i="3"/>
  <c r="H5270" i="3" s="1"/>
  <c r="J5270" i="3" s="1"/>
  <c r="P5268" i="3"/>
  <c r="M6443" i="3" l="1"/>
  <c r="I6443" i="3"/>
  <c r="N6443" i="3"/>
  <c r="A6444" i="3"/>
  <c r="G6443" i="3"/>
  <c r="P5269" i="3"/>
  <c r="L5269" i="3"/>
  <c r="O5269" i="3" s="1"/>
  <c r="K5270" i="3" s="1"/>
  <c r="M6444" i="3" l="1"/>
  <c r="I6444" i="3"/>
  <c r="N6444" i="3"/>
  <c r="A6445" i="3"/>
  <c r="G6444" i="3"/>
  <c r="D5271" i="3"/>
  <c r="E5271" i="3"/>
  <c r="C5271" i="3"/>
  <c r="F5271" i="3"/>
  <c r="B5271" i="3"/>
  <c r="K5271" i="3" s="1"/>
  <c r="L5270" i="3"/>
  <c r="O5270" i="3" s="1"/>
  <c r="M6445" i="3" l="1"/>
  <c r="I6445" i="3"/>
  <c r="N6445" i="3"/>
  <c r="A6446" i="3"/>
  <c r="G6445" i="3"/>
  <c r="H5271" i="3"/>
  <c r="J5271" i="3" s="1"/>
  <c r="M6446" i="3" l="1"/>
  <c r="I6446" i="3"/>
  <c r="N6446" i="3"/>
  <c r="A6447" i="3"/>
  <c r="G6446" i="3"/>
  <c r="P5270" i="3"/>
  <c r="L5271" i="3"/>
  <c r="O5271" i="3" s="1"/>
  <c r="E5272" i="3"/>
  <c r="F5272" i="3"/>
  <c r="B5272" i="3"/>
  <c r="D5272" i="3"/>
  <c r="C5272" i="3"/>
  <c r="M6447" i="3" l="1"/>
  <c r="I6447" i="3"/>
  <c r="N6447" i="3"/>
  <c r="A6448" i="3"/>
  <c r="G6447" i="3"/>
  <c r="C5273" i="3"/>
  <c r="D5273" i="3"/>
  <c r="E5273" i="3"/>
  <c r="F5273" i="3"/>
  <c r="B5273" i="3"/>
  <c r="J5272" i="3"/>
  <c r="K5272" i="3"/>
  <c r="H5272" i="3"/>
  <c r="M6448" i="3" l="1"/>
  <c r="I6448" i="3"/>
  <c r="N6448" i="3"/>
  <c r="A6449" i="3"/>
  <c r="G6448" i="3"/>
  <c r="E5274" i="3"/>
  <c r="D5274" i="3"/>
  <c r="B5274" i="3"/>
  <c r="F5274" i="3"/>
  <c r="C5274" i="3"/>
  <c r="L5272" i="3"/>
  <c r="O5272" i="3" s="1"/>
  <c r="K5273" i="3" s="1"/>
  <c r="P5271" i="3"/>
  <c r="H5273" i="3"/>
  <c r="M6449" i="3" l="1"/>
  <c r="I6449" i="3"/>
  <c r="N6449" i="3"/>
  <c r="A6450" i="3"/>
  <c r="G6449" i="3"/>
  <c r="F5275" i="3"/>
  <c r="E5275" i="3"/>
  <c r="C5275" i="3"/>
  <c r="B5275" i="3"/>
  <c r="D5275" i="3"/>
  <c r="L5273" i="3"/>
  <c r="O5273" i="3" s="1"/>
  <c r="K5274" i="3" s="1"/>
  <c r="J5273" i="3"/>
  <c r="H5274" i="3"/>
  <c r="M6450" i="3" l="1"/>
  <c r="I6450" i="3"/>
  <c r="N6450" i="3"/>
  <c r="A6451" i="3"/>
  <c r="G6450" i="3"/>
  <c r="J5274" i="3"/>
  <c r="L5274" i="3"/>
  <c r="O5274" i="3" s="1"/>
  <c r="K5275" i="3" s="1"/>
  <c r="H5275" i="3"/>
  <c r="P5273" i="3"/>
  <c r="P5272" i="3"/>
  <c r="M6451" i="3" l="1"/>
  <c r="I6451" i="3"/>
  <c r="N6451" i="3"/>
  <c r="A6452" i="3"/>
  <c r="G6451" i="3"/>
  <c r="J5275" i="3"/>
  <c r="P5274" i="3" s="1"/>
  <c r="C5276" i="3"/>
  <c r="E5276" i="3"/>
  <c r="D5276" i="3"/>
  <c r="B5276" i="3"/>
  <c r="F5276" i="3"/>
  <c r="M6452" i="3" l="1"/>
  <c r="I6452" i="3"/>
  <c r="N6452" i="3"/>
  <c r="A6453" i="3"/>
  <c r="G6452" i="3"/>
  <c r="D5277" i="3"/>
  <c r="C5277" i="3"/>
  <c r="F5277" i="3"/>
  <c r="B5277" i="3"/>
  <c r="E5277" i="3"/>
  <c r="L5275" i="3"/>
  <c r="O5275" i="3" s="1"/>
  <c r="K5276" i="3" s="1"/>
  <c r="H5276" i="3"/>
  <c r="M6453" i="3" l="1"/>
  <c r="I6453" i="3"/>
  <c r="N6453" i="3"/>
  <c r="A6454" i="3"/>
  <c r="G6453" i="3"/>
  <c r="H5277" i="3"/>
  <c r="J5277" i="3" s="1"/>
  <c r="J5276" i="3"/>
  <c r="L5276" i="3"/>
  <c r="O5276" i="3" s="1"/>
  <c r="K5277" i="3" s="1"/>
  <c r="M6454" i="3" l="1"/>
  <c r="I6454" i="3"/>
  <c r="N6454" i="3"/>
  <c r="A6455" i="3"/>
  <c r="G6454" i="3"/>
  <c r="L5277" i="3"/>
  <c r="O5277" i="3" s="1"/>
  <c r="D5278" i="3"/>
  <c r="C5278" i="3"/>
  <c r="F5278" i="3"/>
  <c r="E5278" i="3"/>
  <c r="B5278" i="3"/>
  <c r="K5278" i="3" s="1"/>
  <c r="P5276" i="3"/>
  <c r="P5275" i="3"/>
  <c r="M6455" i="3" l="1"/>
  <c r="I6455" i="3"/>
  <c r="N6455" i="3"/>
  <c r="A6456" i="3"/>
  <c r="G6455" i="3"/>
  <c r="H5278" i="3"/>
  <c r="J5278" i="3"/>
  <c r="M6456" i="3" l="1"/>
  <c r="I6456" i="3"/>
  <c r="N6456" i="3"/>
  <c r="A6457" i="3"/>
  <c r="G6456" i="3"/>
  <c r="P5277" i="3"/>
  <c r="E5279" i="3"/>
  <c r="D5279" i="3"/>
  <c r="F5279" i="3"/>
  <c r="B5279" i="3"/>
  <c r="C5279" i="3"/>
  <c r="M6457" i="3" l="1"/>
  <c r="I6457" i="3"/>
  <c r="N6457" i="3"/>
  <c r="A6458" i="3"/>
  <c r="G6457" i="3"/>
  <c r="H5279" i="3"/>
  <c r="J5279" i="3" s="1"/>
  <c r="L5278" i="3"/>
  <c r="O5278" i="3" s="1"/>
  <c r="K5279" i="3" s="1"/>
  <c r="M6458" i="3" l="1"/>
  <c r="I6458" i="3"/>
  <c r="N6458" i="3"/>
  <c r="A6459" i="3"/>
  <c r="G6458" i="3"/>
  <c r="P5278" i="3"/>
  <c r="D5280" i="3"/>
  <c r="C5280" i="3"/>
  <c r="B5280" i="3"/>
  <c r="F5280" i="3"/>
  <c r="H5280" i="3"/>
  <c r="E5280" i="3"/>
  <c r="M6459" i="3" l="1"/>
  <c r="I6459" i="3"/>
  <c r="N6459" i="3"/>
  <c r="A6460" i="3"/>
  <c r="G6459" i="3"/>
  <c r="B5281" i="3"/>
  <c r="D5281" i="3"/>
  <c r="C5281" i="3"/>
  <c r="H5281" i="3"/>
  <c r="E5281" i="3"/>
  <c r="F5281" i="3"/>
  <c r="J5280" i="3"/>
  <c r="L5279" i="3"/>
  <c r="O5279" i="3" s="1"/>
  <c r="K5280" i="3" s="1"/>
  <c r="M6460" i="3" l="1"/>
  <c r="I6460" i="3"/>
  <c r="N6460" i="3"/>
  <c r="A6461" i="3"/>
  <c r="G6460" i="3"/>
  <c r="D5282" i="3"/>
  <c r="E5282" i="3"/>
  <c r="C5282" i="3"/>
  <c r="F5282" i="3"/>
  <c r="B5282" i="3"/>
  <c r="H5282" i="3" s="1"/>
  <c r="J5281" i="3"/>
  <c r="P5279" i="3"/>
  <c r="L5280" i="3"/>
  <c r="O5280" i="3" s="1"/>
  <c r="K5281" i="3" s="1"/>
  <c r="M6461" i="3" l="1"/>
  <c r="I6461" i="3"/>
  <c r="N6461" i="3"/>
  <c r="A6462" i="3"/>
  <c r="G6461" i="3"/>
  <c r="J5282" i="3"/>
  <c r="P5281" i="3" s="1"/>
  <c r="P5280" i="3"/>
  <c r="M6462" i="3" l="1"/>
  <c r="I6462" i="3"/>
  <c r="N6462" i="3"/>
  <c r="A6463" i="3"/>
  <c r="G6462" i="3"/>
  <c r="L5281" i="3"/>
  <c r="O5281" i="3" s="1"/>
  <c r="K5282" i="3" s="1"/>
  <c r="H5283" i="3"/>
  <c r="D5283" i="3"/>
  <c r="B5283" i="3"/>
  <c r="E5283" i="3"/>
  <c r="F5283" i="3"/>
  <c r="J5283" i="3"/>
  <c r="C5283" i="3"/>
  <c r="M6463" i="3" l="1"/>
  <c r="I6463" i="3"/>
  <c r="N6463" i="3"/>
  <c r="A6464" i="3"/>
  <c r="G6463" i="3"/>
  <c r="P5282" i="3"/>
  <c r="D5284" i="3"/>
  <c r="E5284" i="3"/>
  <c r="C5284" i="3"/>
  <c r="F5284" i="3"/>
  <c r="B5284" i="3"/>
  <c r="L5282" i="3"/>
  <c r="O5282" i="3" s="1"/>
  <c r="K5283" i="3" s="1"/>
  <c r="M6464" i="3" l="1"/>
  <c r="I6464" i="3"/>
  <c r="N6464" i="3"/>
  <c r="A6465" i="3"/>
  <c r="G6464" i="3"/>
  <c r="L5283" i="3"/>
  <c r="O5283" i="3" s="1"/>
  <c r="K5284" i="3" s="1"/>
  <c r="D5285" i="3"/>
  <c r="F5285" i="3"/>
  <c r="C5285" i="3"/>
  <c r="B5285" i="3"/>
  <c r="E5285" i="3"/>
  <c r="H5284" i="3"/>
  <c r="M6465" i="3" l="1"/>
  <c r="I6465" i="3"/>
  <c r="N6465" i="3"/>
  <c r="A6466" i="3"/>
  <c r="G6465" i="3"/>
  <c r="D5286" i="3"/>
  <c r="B5286" i="3"/>
  <c r="F5286" i="3"/>
  <c r="E5286" i="3"/>
  <c r="C5286" i="3"/>
  <c r="J5284" i="3"/>
  <c r="H5285" i="3"/>
  <c r="M6466" i="3" l="1"/>
  <c r="I6466" i="3"/>
  <c r="N6466" i="3"/>
  <c r="A6467" i="3"/>
  <c r="G6466" i="3"/>
  <c r="E5287" i="3"/>
  <c r="B5287" i="3"/>
  <c r="D5287" i="3"/>
  <c r="F5287" i="3"/>
  <c r="C5287" i="3"/>
  <c r="J5285" i="3"/>
  <c r="H5286" i="3"/>
  <c r="J5286" i="3" s="1"/>
  <c r="P5283" i="3"/>
  <c r="L5284" i="3"/>
  <c r="O5284" i="3" s="1"/>
  <c r="K5285" i="3" s="1"/>
  <c r="M6467" i="3" l="1"/>
  <c r="I6467" i="3"/>
  <c r="N6467" i="3"/>
  <c r="A6468" i="3"/>
  <c r="G6467" i="3"/>
  <c r="B5288" i="3"/>
  <c r="F5288" i="3"/>
  <c r="C5288" i="3"/>
  <c r="E5288" i="3"/>
  <c r="D5288" i="3"/>
  <c r="P5285" i="3"/>
  <c r="P5284" i="3"/>
  <c r="L5285" i="3"/>
  <c r="O5285" i="3" s="1"/>
  <c r="K5286" i="3" s="1"/>
  <c r="H5287" i="3"/>
  <c r="M6468" i="3" l="1"/>
  <c r="I6468" i="3"/>
  <c r="N6468" i="3"/>
  <c r="A6469" i="3"/>
  <c r="G6468" i="3"/>
  <c r="J5287" i="3"/>
  <c r="L5286" i="3"/>
  <c r="O5286" i="3" s="1"/>
  <c r="K5287" i="3" s="1"/>
  <c r="H5288" i="3"/>
  <c r="M6469" i="3" l="1"/>
  <c r="I6469" i="3"/>
  <c r="N6469" i="3"/>
  <c r="A6470" i="3"/>
  <c r="G6469" i="3"/>
  <c r="J5288" i="3"/>
  <c r="O5287" i="3"/>
  <c r="K5288" i="3" s="1"/>
  <c r="C5289" i="3"/>
  <c r="B5289" i="3"/>
  <c r="H5289" i="3" s="1"/>
  <c r="E5289" i="3"/>
  <c r="F5289" i="3"/>
  <c r="D5289" i="3"/>
  <c r="L5287" i="3"/>
  <c r="P5287" i="3"/>
  <c r="P5286" i="3"/>
  <c r="M6470" i="3" l="1"/>
  <c r="I6470" i="3"/>
  <c r="N6470" i="3"/>
  <c r="A6471" i="3"/>
  <c r="G6470" i="3"/>
  <c r="J5289" i="3"/>
  <c r="O5288" i="3"/>
  <c r="K5289" i="3" s="1"/>
  <c r="L5288" i="3"/>
  <c r="P5288" i="3"/>
  <c r="M6471" i="3" l="1"/>
  <c r="I6471" i="3"/>
  <c r="N6471" i="3"/>
  <c r="A6472" i="3"/>
  <c r="G6471" i="3"/>
  <c r="F5290" i="3"/>
  <c r="E5290" i="3"/>
  <c r="D5290" i="3"/>
  <c r="C5290" i="3"/>
  <c r="B5290" i="3"/>
  <c r="L5289" i="3"/>
  <c r="O5289" i="3" s="1"/>
  <c r="M6472" i="3" l="1"/>
  <c r="I6472" i="3"/>
  <c r="N6472" i="3"/>
  <c r="A6473" i="3"/>
  <c r="G6472" i="3"/>
  <c r="K5290" i="3"/>
  <c r="C5291" i="3"/>
  <c r="B5291" i="3"/>
  <c r="D5291" i="3"/>
  <c r="F5291" i="3"/>
  <c r="E5291" i="3"/>
  <c r="H5290" i="3"/>
  <c r="M6473" i="3" l="1"/>
  <c r="I6473" i="3"/>
  <c r="N6473" i="3"/>
  <c r="A6474" i="3"/>
  <c r="G6473" i="3"/>
  <c r="J5290" i="3"/>
  <c r="H5291" i="3"/>
  <c r="B5292" i="3"/>
  <c r="D5292" i="3"/>
  <c r="C5292" i="3"/>
  <c r="F5292" i="3"/>
  <c r="E5292" i="3"/>
  <c r="M6474" i="3" l="1"/>
  <c r="I6474" i="3"/>
  <c r="N6474" i="3"/>
  <c r="A6475" i="3"/>
  <c r="G6474" i="3"/>
  <c r="C5293" i="3"/>
  <c r="E5293" i="3"/>
  <c r="D5293" i="3"/>
  <c r="F5293" i="3"/>
  <c r="B5293" i="3"/>
  <c r="L5290" i="3"/>
  <c r="O5290" i="3" s="1"/>
  <c r="K5291" i="3" s="1"/>
  <c r="J5291" i="3"/>
  <c r="H5292" i="3"/>
  <c r="P5289" i="3"/>
  <c r="M6475" i="3" l="1"/>
  <c r="I6475" i="3"/>
  <c r="N6475" i="3"/>
  <c r="A6476" i="3"/>
  <c r="G6475" i="3"/>
  <c r="J5292" i="3"/>
  <c r="H5293" i="3"/>
  <c r="P5291" i="3"/>
  <c r="J5293" i="3"/>
  <c r="L5291" i="3"/>
  <c r="O5291" i="3" s="1"/>
  <c r="K5292" i="3" s="1"/>
  <c r="P5290" i="3"/>
  <c r="M6476" i="3" l="1"/>
  <c r="I6476" i="3"/>
  <c r="N6476" i="3"/>
  <c r="A6477" i="3"/>
  <c r="G6476" i="3"/>
  <c r="D5294" i="3"/>
  <c r="C5294" i="3"/>
  <c r="F5294" i="3"/>
  <c r="B5294" i="3"/>
  <c r="H5294" i="3" s="1"/>
  <c r="E5294" i="3"/>
  <c r="L5292" i="3"/>
  <c r="O5292" i="3" s="1"/>
  <c r="K5293" i="3" s="1"/>
  <c r="P5292" i="3"/>
  <c r="M6477" i="3" l="1"/>
  <c r="I6477" i="3"/>
  <c r="N6477" i="3"/>
  <c r="A6478" i="3"/>
  <c r="G6477" i="3"/>
  <c r="L5293" i="3"/>
  <c r="O5293" i="3" s="1"/>
  <c r="K5294" i="3" s="1"/>
  <c r="M6478" i="3" l="1"/>
  <c r="I6478" i="3"/>
  <c r="N6478" i="3"/>
  <c r="A6479" i="3"/>
  <c r="G6478" i="3"/>
  <c r="D5295" i="3"/>
  <c r="C5295" i="3"/>
  <c r="F5295" i="3"/>
  <c r="E5295" i="3"/>
  <c r="B5295" i="3"/>
  <c r="K5295" i="3" s="1"/>
  <c r="J5294" i="3"/>
  <c r="L5294" i="3"/>
  <c r="O5294" i="3" s="1"/>
  <c r="M6479" i="3" l="1"/>
  <c r="I6479" i="3"/>
  <c r="N6479" i="3"/>
  <c r="A6480" i="3"/>
  <c r="G6479" i="3"/>
  <c r="P5293" i="3"/>
  <c r="H5295" i="3"/>
  <c r="M6480" i="3" l="1"/>
  <c r="I6480" i="3"/>
  <c r="N6480" i="3"/>
  <c r="A6481" i="3"/>
  <c r="G6480" i="3"/>
  <c r="J5295" i="3"/>
  <c r="L5295" i="3"/>
  <c r="O5295" i="3" s="1"/>
  <c r="D5296" i="3"/>
  <c r="B5296" i="3"/>
  <c r="K5296" i="3" s="1"/>
  <c r="C5296" i="3"/>
  <c r="F5296" i="3"/>
  <c r="H5296" i="3"/>
  <c r="E5296" i="3"/>
  <c r="M6481" i="3" l="1"/>
  <c r="I6481" i="3"/>
  <c r="N6481" i="3"/>
  <c r="A6482" i="3"/>
  <c r="G6481" i="3"/>
  <c r="F5297" i="3"/>
  <c r="B5297" i="3"/>
  <c r="H5297" i="3" s="1"/>
  <c r="C5297" i="3"/>
  <c r="E5297" i="3"/>
  <c r="D5297" i="3"/>
  <c r="J5296" i="3"/>
  <c r="P5294" i="3"/>
  <c r="M6482" i="3" l="1"/>
  <c r="I6482" i="3"/>
  <c r="N6482" i="3"/>
  <c r="A6483" i="3"/>
  <c r="G6482" i="3"/>
  <c r="P5295" i="3"/>
  <c r="L5296" i="3"/>
  <c r="O5296" i="3" s="1"/>
  <c r="K5297" i="3" s="1"/>
  <c r="M6483" i="3" l="1"/>
  <c r="I6483" i="3"/>
  <c r="N6483" i="3"/>
  <c r="A6484" i="3"/>
  <c r="G6483" i="3"/>
  <c r="F5298" i="3"/>
  <c r="H5298" i="3"/>
  <c r="B5298" i="3"/>
  <c r="D5298" i="3"/>
  <c r="C5298" i="3"/>
  <c r="E5298" i="3"/>
  <c r="J5297" i="3"/>
  <c r="L5297" i="3"/>
  <c r="O5297" i="3" s="1"/>
  <c r="K5298" i="3" s="1"/>
  <c r="M6484" i="3" l="1"/>
  <c r="I6484" i="3"/>
  <c r="N6484" i="3"/>
  <c r="A6485" i="3"/>
  <c r="G6484" i="3"/>
  <c r="E5299" i="3"/>
  <c r="B5299" i="3"/>
  <c r="D5299" i="3"/>
  <c r="C5299" i="3"/>
  <c r="F5299" i="3"/>
  <c r="P5296" i="3"/>
  <c r="J5298" i="3"/>
  <c r="P5297" i="3" s="1"/>
  <c r="M6485" i="3" l="1"/>
  <c r="I6485" i="3"/>
  <c r="N6485" i="3"/>
  <c r="A6486" i="3"/>
  <c r="G6485" i="3"/>
  <c r="B5300" i="3"/>
  <c r="F5300" i="3"/>
  <c r="E5300" i="3"/>
  <c r="D5300" i="3"/>
  <c r="C5300" i="3"/>
  <c r="H5299" i="3"/>
  <c r="J5299" i="3" s="1"/>
  <c r="L5298" i="3"/>
  <c r="O5298" i="3" s="1"/>
  <c r="K5299" i="3" s="1"/>
  <c r="M6486" i="3" l="1"/>
  <c r="I6486" i="3"/>
  <c r="N6486" i="3"/>
  <c r="A6487" i="3"/>
  <c r="G6486" i="3"/>
  <c r="E5301" i="3"/>
  <c r="D5301" i="3"/>
  <c r="C5301" i="3"/>
  <c r="B5301" i="3"/>
  <c r="F5301" i="3"/>
  <c r="P5298" i="3"/>
  <c r="L5299" i="3"/>
  <c r="O5299" i="3" s="1"/>
  <c r="K5300" i="3" s="1"/>
  <c r="H5300" i="3"/>
  <c r="M6487" i="3" l="1"/>
  <c r="I6487" i="3"/>
  <c r="N6487" i="3"/>
  <c r="A6488" i="3"/>
  <c r="G6487" i="3"/>
  <c r="J5300" i="3"/>
  <c r="L5300" i="3"/>
  <c r="O5300" i="3" s="1"/>
  <c r="K5301" i="3" s="1"/>
  <c r="H5301" i="3"/>
  <c r="J5301" i="3"/>
  <c r="M6488" i="3" l="1"/>
  <c r="I6488" i="3"/>
  <c r="N6488" i="3"/>
  <c r="A6489" i="3"/>
  <c r="G6488" i="3"/>
  <c r="F5302" i="3"/>
  <c r="D5302" i="3"/>
  <c r="B5302" i="3"/>
  <c r="H5302" i="3" s="1"/>
  <c r="E5302" i="3"/>
  <c r="J5302" i="3" s="1"/>
  <c r="C5302" i="3"/>
  <c r="P5300" i="3"/>
  <c r="P5299" i="3"/>
  <c r="L5301" i="3"/>
  <c r="O5301" i="3" s="1"/>
  <c r="M6489" i="3" l="1"/>
  <c r="I6489" i="3"/>
  <c r="N6489" i="3"/>
  <c r="A6490" i="3"/>
  <c r="G6489" i="3"/>
  <c r="P5301" i="3"/>
  <c r="E5303" i="3"/>
  <c r="B5303" i="3"/>
  <c r="D5303" i="3"/>
  <c r="F5303" i="3"/>
  <c r="H5303" i="3"/>
  <c r="C5303" i="3"/>
  <c r="K5302" i="3"/>
  <c r="M6490" i="3" l="1"/>
  <c r="I6490" i="3"/>
  <c r="N6490" i="3"/>
  <c r="A6491" i="3"/>
  <c r="G6490" i="3"/>
  <c r="D5304" i="3"/>
  <c r="E5304" i="3"/>
  <c r="B5304" i="3"/>
  <c r="C5304" i="3"/>
  <c r="F5304" i="3"/>
  <c r="J5303" i="3"/>
  <c r="L5302" i="3"/>
  <c r="O5302" i="3" s="1"/>
  <c r="K5303" i="3" s="1"/>
  <c r="M6491" i="3" l="1"/>
  <c r="I6491" i="3"/>
  <c r="N6491" i="3"/>
  <c r="A6492" i="3"/>
  <c r="G6491" i="3"/>
  <c r="E5305" i="3"/>
  <c r="F5305" i="3"/>
  <c r="D5305" i="3"/>
  <c r="C5305" i="3"/>
  <c r="B5305" i="3"/>
  <c r="P5302" i="3"/>
  <c r="H5304" i="3"/>
  <c r="J5304" i="3" s="1"/>
  <c r="L5303" i="3"/>
  <c r="O5303" i="3" s="1"/>
  <c r="K5304" i="3" s="1"/>
  <c r="M6492" i="3" l="1"/>
  <c r="I6492" i="3"/>
  <c r="N6492" i="3"/>
  <c r="A6493" i="3"/>
  <c r="G6492" i="3"/>
  <c r="C5306" i="3"/>
  <c r="D5306" i="3"/>
  <c r="B5306" i="3"/>
  <c r="F5306" i="3"/>
  <c r="E5306" i="3"/>
  <c r="P5303" i="3"/>
  <c r="H5305" i="3"/>
  <c r="H5306" i="3" s="1"/>
  <c r="J5306" i="3" s="1"/>
  <c r="M6493" i="3" l="1"/>
  <c r="I6493" i="3"/>
  <c r="N6493" i="3"/>
  <c r="A6494" i="3"/>
  <c r="G6493" i="3"/>
  <c r="D5307" i="3"/>
  <c r="C5307" i="3"/>
  <c r="B5307" i="3"/>
  <c r="E5307" i="3"/>
  <c r="F5307" i="3"/>
  <c r="L5304" i="3"/>
  <c r="O5304" i="3" s="1"/>
  <c r="K5305" i="3" s="1"/>
  <c r="J5305" i="3"/>
  <c r="M6494" i="3" l="1"/>
  <c r="I6494" i="3"/>
  <c r="N6494" i="3"/>
  <c r="A6495" i="3"/>
  <c r="G6494" i="3"/>
  <c r="F5308" i="3"/>
  <c r="B5308" i="3"/>
  <c r="E5308" i="3"/>
  <c r="D5308" i="3"/>
  <c r="C5308" i="3"/>
  <c r="L5305" i="3"/>
  <c r="O5305" i="3" s="1"/>
  <c r="K5306" i="3" s="1"/>
  <c r="H5307" i="3"/>
  <c r="P5305" i="3"/>
  <c r="P5304" i="3"/>
  <c r="M6495" i="3" l="1"/>
  <c r="I6495" i="3"/>
  <c r="N6495" i="3"/>
  <c r="A6496" i="3"/>
  <c r="G6495" i="3"/>
  <c r="J5307" i="3"/>
  <c r="O5306" i="3"/>
  <c r="K5307" i="3" s="1"/>
  <c r="L5306" i="3"/>
  <c r="D5309" i="3"/>
  <c r="B5309" i="3"/>
  <c r="E5309" i="3"/>
  <c r="F5309" i="3"/>
  <c r="C5309" i="3"/>
  <c r="H5308" i="3"/>
  <c r="M6496" i="3" l="1"/>
  <c r="I6496" i="3"/>
  <c r="N6496" i="3"/>
  <c r="A6497" i="3"/>
  <c r="G6496" i="3"/>
  <c r="J5308" i="3"/>
  <c r="L5307" i="3"/>
  <c r="O5307" i="3" s="1"/>
  <c r="K5308" i="3" s="1"/>
  <c r="H5309" i="3"/>
  <c r="P5307" i="3"/>
  <c r="P5306" i="3"/>
  <c r="M6497" i="3" l="1"/>
  <c r="I6497" i="3"/>
  <c r="N6497" i="3"/>
  <c r="A6498" i="3"/>
  <c r="G6497" i="3"/>
  <c r="J5309" i="3"/>
  <c r="C5310" i="3"/>
  <c r="H5310" i="3"/>
  <c r="F5310" i="3"/>
  <c r="B5310" i="3"/>
  <c r="E5310" i="3"/>
  <c r="D5310" i="3"/>
  <c r="L5308" i="3"/>
  <c r="O5308" i="3" s="1"/>
  <c r="K5309" i="3" s="1"/>
  <c r="P5308" i="3"/>
  <c r="M6498" i="3" l="1"/>
  <c r="I6498" i="3"/>
  <c r="N6498" i="3"/>
  <c r="A6499" i="3"/>
  <c r="G6498" i="3"/>
  <c r="D5311" i="3"/>
  <c r="B5311" i="3"/>
  <c r="H5311" i="3"/>
  <c r="J5311" i="3"/>
  <c r="F5311" i="3"/>
  <c r="C5311" i="3"/>
  <c r="E5311" i="3"/>
  <c r="J5310" i="3"/>
  <c r="L5309" i="3"/>
  <c r="O5309" i="3" s="1"/>
  <c r="K5310" i="3" s="1"/>
  <c r="P5309" i="3"/>
  <c r="M6499" i="3" l="1"/>
  <c r="I6499" i="3"/>
  <c r="N6499" i="3"/>
  <c r="A6500" i="3"/>
  <c r="G6499" i="3"/>
  <c r="B5312" i="3"/>
  <c r="E5312" i="3"/>
  <c r="F5312" i="3"/>
  <c r="C5312" i="3"/>
  <c r="D5312" i="3"/>
  <c r="H5312" i="3"/>
  <c r="J5312" i="3" s="1"/>
  <c r="P5310" i="3"/>
  <c r="L5310" i="3"/>
  <c r="O5310" i="3" s="1"/>
  <c r="K5311" i="3" s="1"/>
  <c r="M6500" i="3" l="1"/>
  <c r="I6500" i="3"/>
  <c r="N6500" i="3"/>
  <c r="A6501" i="3"/>
  <c r="G6500" i="3"/>
  <c r="P5311" i="3"/>
  <c r="O5311" i="3"/>
  <c r="K5312" i="3" s="1"/>
  <c r="L5311" i="3"/>
  <c r="F5313" i="3"/>
  <c r="E5313" i="3"/>
  <c r="B5313" i="3"/>
  <c r="H5313" i="3" s="1"/>
  <c r="C5313" i="3"/>
  <c r="D5313" i="3"/>
  <c r="M6501" i="3" l="1"/>
  <c r="I6501" i="3"/>
  <c r="N6501" i="3"/>
  <c r="A6502" i="3"/>
  <c r="G6501" i="3"/>
  <c r="J5313" i="3"/>
  <c r="L5312" i="3"/>
  <c r="O5312" i="3" s="1"/>
  <c r="K5313" i="3" s="1"/>
  <c r="M6502" i="3" l="1"/>
  <c r="I6502" i="3"/>
  <c r="N6502" i="3"/>
  <c r="A6503" i="3"/>
  <c r="G6502" i="3"/>
  <c r="P5312" i="3"/>
  <c r="C5314" i="3"/>
  <c r="H5314" i="3"/>
  <c r="F5314" i="3"/>
  <c r="E5314" i="3"/>
  <c r="B5314" i="3"/>
  <c r="D5314" i="3"/>
  <c r="M6503" i="3" l="1"/>
  <c r="I6503" i="3"/>
  <c r="N6503" i="3"/>
  <c r="A6504" i="3"/>
  <c r="G6503" i="3"/>
  <c r="C5315" i="3"/>
  <c r="B5315" i="3"/>
  <c r="D5315" i="3"/>
  <c r="F5315" i="3"/>
  <c r="E5315" i="3"/>
  <c r="J5314" i="3"/>
  <c r="L5313" i="3"/>
  <c r="O5313" i="3" s="1"/>
  <c r="K5314" i="3" s="1"/>
  <c r="M6504" i="3" l="1"/>
  <c r="I6504" i="3"/>
  <c r="N6504" i="3"/>
  <c r="A6505" i="3"/>
  <c r="G6504" i="3"/>
  <c r="C5316" i="3"/>
  <c r="B5316" i="3"/>
  <c r="E5316" i="3"/>
  <c r="F5316" i="3"/>
  <c r="D5316" i="3"/>
  <c r="P5313" i="3"/>
  <c r="H5315" i="3"/>
  <c r="L5314" i="3"/>
  <c r="O5314" i="3" s="1"/>
  <c r="K5315" i="3" s="1"/>
  <c r="M6505" i="3" l="1"/>
  <c r="I6505" i="3"/>
  <c r="N6505" i="3"/>
  <c r="A6506" i="3"/>
  <c r="G6505" i="3"/>
  <c r="D5317" i="3"/>
  <c r="C5317" i="3"/>
  <c r="F5317" i="3"/>
  <c r="E5317" i="3"/>
  <c r="B5317" i="3"/>
  <c r="J5315" i="3"/>
  <c r="L5315" i="3"/>
  <c r="O5315" i="3" s="1"/>
  <c r="K5316" i="3" s="1"/>
  <c r="H5316" i="3"/>
  <c r="M6506" i="3" l="1"/>
  <c r="I6506" i="3"/>
  <c r="N6506" i="3"/>
  <c r="A6507" i="3"/>
  <c r="G6506" i="3"/>
  <c r="J5316" i="3"/>
  <c r="L5316" i="3"/>
  <c r="O5316" i="3" s="1"/>
  <c r="K5317" i="3" s="1"/>
  <c r="P5315" i="3"/>
  <c r="P5314" i="3"/>
  <c r="H5317" i="3"/>
  <c r="M6507" i="3" l="1"/>
  <c r="I6507" i="3"/>
  <c r="N6507" i="3"/>
  <c r="A6508" i="3"/>
  <c r="G6507" i="3"/>
  <c r="L5317" i="3"/>
  <c r="O5317" i="3" s="1"/>
  <c r="K5318" i="3" s="1"/>
  <c r="J5317" i="3"/>
  <c r="D5318" i="3"/>
  <c r="F5318" i="3"/>
  <c r="E5318" i="3"/>
  <c r="B5318" i="3"/>
  <c r="H5318" i="3"/>
  <c r="C5318" i="3"/>
  <c r="M6508" i="3" l="1"/>
  <c r="I6508" i="3"/>
  <c r="N6508" i="3"/>
  <c r="A6509" i="3"/>
  <c r="G6508" i="3"/>
  <c r="D5319" i="3"/>
  <c r="F5319" i="3"/>
  <c r="B5319" i="3"/>
  <c r="H5319" i="3" s="1"/>
  <c r="C5319" i="3"/>
  <c r="E5319" i="3"/>
  <c r="J5318" i="3"/>
  <c r="P5317" i="3" s="1"/>
  <c r="P5316" i="3"/>
  <c r="M6509" i="3" l="1"/>
  <c r="I6509" i="3"/>
  <c r="N6509" i="3"/>
  <c r="A6510" i="3"/>
  <c r="G6509" i="3"/>
  <c r="J5319" i="3"/>
  <c r="P5318" i="3"/>
  <c r="L5318" i="3"/>
  <c r="O5318" i="3" s="1"/>
  <c r="K5319" i="3" s="1"/>
  <c r="M6510" i="3" l="1"/>
  <c r="I6510" i="3"/>
  <c r="N6510" i="3"/>
  <c r="A6511" i="3"/>
  <c r="G6510" i="3"/>
  <c r="F5320" i="3"/>
  <c r="D5320" i="3"/>
  <c r="E5320" i="3"/>
  <c r="C5320" i="3"/>
  <c r="B5320" i="3"/>
  <c r="O5319" i="3"/>
  <c r="L5319" i="3"/>
  <c r="M6511" i="3" l="1"/>
  <c r="I6511" i="3"/>
  <c r="N6511" i="3"/>
  <c r="A6512" i="3"/>
  <c r="G6511" i="3"/>
  <c r="F5321" i="3"/>
  <c r="E5321" i="3"/>
  <c r="C5321" i="3"/>
  <c r="B5321" i="3"/>
  <c r="D5321" i="3"/>
  <c r="K5320" i="3"/>
  <c r="H5320" i="3"/>
  <c r="M6512" i="3" l="1"/>
  <c r="I6512" i="3"/>
  <c r="N6512" i="3"/>
  <c r="A6513" i="3"/>
  <c r="G6512" i="3"/>
  <c r="J5320" i="3"/>
  <c r="L5320" i="3"/>
  <c r="C5322" i="3"/>
  <c r="F5322" i="3"/>
  <c r="E5322" i="3"/>
  <c r="D5322" i="3"/>
  <c r="B5322" i="3"/>
  <c r="H5321" i="3"/>
  <c r="O5320" i="3"/>
  <c r="K5321" i="3"/>
  <c r="M6513" i="3" l="1"/>
  <c r="I6513" i="3"/>
  <c r="N6513" i="3"/>
  <c r="A6514" i="3"/>
  <c r="G6513" i="3"/>
  <c r="J5321" i="3"/>
  <c r="L5321" i="3"/>
  <c r="B5323" i="3"/>
  <c r="E5323" i="3"/>
  <c r="C5323" i="3"/>
  <c r="F5323" i="3"/>
  <c r="D5323" i="3"/>
  <c r="O5321" i="3"/>
  <c r="K5322" i="3" s="1"/>
  <c r="J5322" i="3"/>
  <c r="H5322" i="3"/>
  <c r="P5320" i="3"/>
  <c r="P5319" i="3"/>
  <c r="M6514" i="3" l="1"/>
  <c r="I6514" i="3"/>
  <c r="N6514" i="3"/>
  <c r="A6515" i="3"/>
  <c r="G6514" i="3"/>
  <c r="F5324" i="3"/>
  <c r="B5324" i="3"/>
  <c r="E5324" i="3"/>
  <c r="D5324" i="3"/>
  <c r="C5324" i="3"/>
  <c r="H5323" i="3"/>
  <c r="J5323" i="3" s="1"/>
  <c r="P5322" i="3" s="1"/>
  <c r="P5321" i="3"/>
  <c r="L5322" i="3"/>
  <c r="O5322" i="3" s="1"/>
  <c r="K5323" i="3" s="1"/>
  <c r="M6515" i="3" l="1"/>
  <c r="I6515" i="3"/>
  <c r="N6515" i="3"/>
  <c r="A6516" i="3"/>
  <c r="G6515" i="3"/>
  <c r="H5324" i="3"/>
  <c r="L5323" i="3"/>
  <c r="O5323" i="3" s="1"/>
  <c r="K5324" i="3" s="1"/>
  <c r="M6516" i="3" l="1"/>
  <c r="I6516" i="3"/>
  <c r="N6516" i="3"/>
  <c r="A6517" i="3"/>
  <c r="G6516" i="3"/>
  <c r="J5324" i="3"/>
  <c r="L5324" i="3"/>
  <c r="O5324" i="3" s="1"/>
  <c r="F5325" i="3"/>
  <c r="C5325" i="3"/>
  <c r="D5325" i="3"/>
  <c r="E5325" i="3"/>
  <c r="B5325" i="3"/>
  <c r="M6517" i="3" l="1"/>
  <c r="I6517" i="3"/>
  <c r="N6517" i="3"/>
  <c r="A6518" i="3"/>
  <c r="G6517" i="3"/>
  <c r="D5326" i="3"/>
  <c r="E5326" i="3"/>
  <c r="B5326" i="3"/>
  <c r="F5326" i="3"/>
  <c r="C5326" i="3"/>
  <c r="K5325" i="3"/>
  <c r="P5323" i="3"/>
  <c r="H5325" i="3"/>
  <c r="J5325" i="3"/>
  <c r="P5324" i="3" s="1"/>
  <c r="M6518" i="3" l="1"/>
  <c r="I6518" i="3"/>
  <c r="N6518" i="3"/>
  <c r="A6519" i="3"/>
  <c r="G6518" i="3"/>
  <c r="C5327" i="3"/>
  <c r="F5327" i="3"/>
  <c r="E5327" i="3"/>
  <c r="D5327" i="3"/>
  <c r="B5327" i="3"/>
  <c r="H5326" i="3"/>
  <c r="L5325" i="3"/>
  <c r="O5325" i="3" s="1"/>
  <c r="K5326" i="3" s="1"/>
  <c r="M6519" i="3" l="1"/>
  <c r="I6519" i="3"/>
  <c r="N6519" i="3"/>
  <c r="A6520" i="3"/>
  <c r="G6519" i="3"/>
  <c r="J5326" i="3"/>
  <c r="F5328" i="3"/>
  <c r="D5328" i="3"/>
  <c r="C5328" i="3"/>
  <c r="B5328" i="3"/>
  <c r="E5328" i="3"/>
  <c r="H5327" i="3"/>
  <c r="M6520" i="3" l="1"/>
  <c r="I6520" i="3"/>
  <c r="N6520" i="3"/>
  <c r="A6521" i="3"/>
  <c r="G6520" i="3"/>
  <c r="H5328" i="3"/>
  <c r="J5327" i="3"/>
  <c r="J5328" i="3"/>
  <c r="L5326" i="3"/>
  <c r="O5326" i="3" s="1"/>
  <c r="K5327" i="3" s="1"/>
  <c r="P5326" i="3"/>
  <c r="P5325" i="3"/>
  <c r="M6521" i="3" l="1"/>
  <c r="I6521" i="3"/>
  <c r="N6521" i="3"/>
  <c r="A6522" i="3"/>
  <c r="G6521" i="3"/>
  <c r="L5327" i="3"/>
  <c r="O5327" i="3" s="1"/>
  <c r="K5328" i="3" s="1"/>
  <c r="D5329" i="3"/>
  <c r="F5329" i="3"/>
  <c r="B5329" i="3"/>
  <c r="H5329" i="3"/>
  <c r="C5329" i="3"/>
  <c r="E5329" i="3"/>
  <c r="J5329" i="3" s="1"/>
  <c r="P5327" i="3"/>
  <c r="M6522" i="3" l="1"/>
  <c r="I6522" i="3"/>
  <c r="N6522" i="3"/>
  <c r="A6523" i="3"/>
  <c r="G6522" i="3"/>
  <c r="P5328" i="3"/>
  <c r="C5330" i="3"/>
  <c r="D5330" i="3"/>
  <c r="B5330" i="3"/>
  <c r="H5330" i="3" s="1"/>
  <c r="E5330" i="3"/>
  <c r="F5330" i="3"/>
  <c r="L5328" i="3"/>
  <c r="O5328" i="3" s="1"/>
  <c r="K5329" i="3" s="1"/>
  <c r="M6523" i="3" l="1"/>
  <c r="I6523" i="3"/>
  <c r="N6523" i="3"/>
  <c r="A6524" i="3"/>
  <c r="G6523" i="3"/>
  <c r="L5329" i="3"/>
  <c r="O5329" i="3" s="1"/>
  <c r="K5330" i="3" s="1"/>
  <c r="J5330" i="3"/>
  <c r="M6524" i="3" l="1"/>
  <c r="I6524" i="3"/>
  <c r="N6524" i="3"/>
  <c r="A6525" i="3"/>
  <c r="G6524" i="3"/>
  <c r="P5329" i="3"/>
  <c r="D5331" i="3"/>
  <c r="B5331" i="3"/>
  <c r="F5331" i="3"/>
  <c r="C5331" i="3"/>
  <c r="E5331" i="3"/>
  <c r="L5330" i="3"/>
  <c r="O5330" i="3" s="1"/>
  <c r="K5331" i="3" s="1"/>
  <c r="M6525" i="3" l="1"/>
  <c r="I6525" i="3"/>
  <c r="N6525" i="3"/>
  <c r="A6526" i="3"/>
  <c r="G6525" i="3"/>
  <c r="F5332" i="3"/>
  <c r="B5332" i="3"/>
  <c r="E5332" i="3"/>
  <c r="D5332" i="3"/>
  <c r="C5332" i="3"/>
  <c r="H5331" i="3"/>
  <c r="M6526" i="3" l="1"/>
  <c r="I6526" i="3"/>
  <c r="N6526" i="3"/>
  <c r="A6527" i="3"/>
  <c r="G6526" i="3"/>
  <c r="D5333" i="3"/>
  <c r="E5333" i="3"/>
  <c r="F5333" i="3"/>
  <c r="C5333" i="3"/>
  <c r="B5333" i="3"/>
  <c r="J5331" i="3"/>
  <c r="L5331" i="3"/>
  <c r="O5331" i="3" s="1"/>
  <c r="K5332" i="3" s="1"/>
  <c r="H5332" i="3"/>
  <c r="M6527" i="3" l="1"/>
  <c r="I6527" i="3"/>
  <c r="N6527" i="3"/>
  <c r="A6528" i="3"/>
  <c r="G6527" i="3"/>
  <c r="J5332" i="3"/>
  <c r="H5333" i="3"/>
  <c r="J5333" i="3"/>
  <c r="P5331" i="3"/>
  <c r="P5330" i="3"/>
  <c r="L5332" i="3"/>
  <c r="O5332" i="3" s="1"/>
  <c r="K5333" i="3" s="1"/>
  <c r="M6528" i="3" l="1"/>
  <c r="I6528" i="3"/>
  <c r="N6528" i="3"/>
  <c r="A6529" i="3"/>
  <c r="G6528" i="3"/>
  <c r="C5334" i="3"/>
  <c r="F5334" i="3"/>
  <c r="E5334" i="3"/>
  <c r="D5334" i="3"/>
  <c r="B5334" i="3"/>
  <c r="L5333" i="3"/>
  <c r="O5333" i="3" s="1"/>
  <c r="P5332" i="3"/>
  <c r="M6529" i="3" l="1"/>
  <c r="I6529" i="3"/>
  <c r="N6529" i="3"/>
  <c r="A6530" i="3"/>
  <c r="G6529" i="3"/>
  <c r="C5335" i="3"/>
  <c r="D5335" i="3"/>
  <c r="F5335" i="3"/>
  <c r="E5335" i="3"/>
  <c r="B5335" i="3"/>
  <c r="K5334" i="3"/>
  <c r="H5334" i="3"/>
  <c r="J5334" i="3"/>
  <c r="M6530" i="3" l="1"/>
  <c r="I6530" i="3"/>
  <c r="N6530" i="3"/>
  <c r="A6531" i="3"/>
  <c r="G6530" i="3"/>
  <c r="B5336" i="3"/>
  <c r="F5336" i="3"/>
  <c r="E5336" i="3"/>
  <c r="D5336" i="3"/>
  <c r="C5336" i="3"/>
  <c r="P5333" i="3"/>
  <c r="L5334" i="3"/>
  <c r="O5334" i="3" s="1"/>
  <c r="K5335" i="3" s="1"/>
  <c r="H5335" i="3"/>
  <c r="M6531" i="3" l="1"/>
  <c r="I6531" i="3"/>
  <c r="N6531" i="3"/>
  <c r="A6532" i="3"/>
  <c r="G6531" i="3"/>
  <c r="J5335" i="3"/>
  <c r="L5335" i="3"/>
  <c r="O5335" i="3" s="1"/>
  <c r="K5336" i="3" s="1"/>
  <c r="H5336" i="3"/>
  <c r="J5336" i="3" s="1"/>
  <c r="C5337" i="3"/>
  <c r="F5337" i="3"/>
  <c r="B5337" i="3"/>
  <c r="H5337" i="3"/>
  <c r="E5337" i="3"/>
  <c r="D5337" i="3"/>
  <c r="M6532" i="3" l="1"/>
  <c r="I6532" i="3"/>
  <c r="N6532" i="3"/>
  <c r="A6533" i="3"/>
  <c r="G6532" i="3"/>
  <c r="F5338" i="3"/>
  <c r="B5338" i="3"/>
  <c r="C5338" i="3"/>
  <c r="E5338" i="3"/>
  <c r="D5338" i="3"/>
  <c r="L5336" i="3"/>
  <c r="O5336" i="3" s="1"/>
  <c r="K5337" i="3" s="1"/>
  <c r="P5335" i="3"/>
  <c r="P5334" i="3"/>
  <c r="J5337" i="3"/>
  <c r="M6533" i="3" l="1"/>
  <c r="I6533" i="3"/>
  <c r="N6533" i="3"/>
  <c r="A6534" i="3"/>
  <c r="G6533" i="3"/>
  <c r="F5339" i="3"/>
  <c r="C5339" i="3"/>
  <c r="E5339" i="3"/>
  <c r="B5339" i="3"/>
  <c r="D5339" i="3"/>
  <c r="P5336" i="3"/>
  <c r="H5338" i="3"/>
  <c r="M6534" i="3" l="1"/>
  <c r="I6534" i="3"/>
  <c r="N6534" i="3"/>
  <c r="A6535" i="3"/>
  <c r="G6534" i="3"/>
  <c r="C5340" i="3"/>
  <c r="D5340" i="3"/>
  <c r="F5340" i="3"/>
  <c r="E5340" i="3"/>
  <c r="B5340" i="3"/>
  <c r="H5339" i="3"/>
  <c r="J5339" i="3" s="1"/>
  <c r="L5337" i="3"/>
  <c r="O5337" i="3" s="1"/>
  <c r="K5338" i="3" s="1"/>
  <c r="J5338" i="3"/>
  <c r="M6535" i="3" l="1"/>
  <c r="I6535" i="3"/>
  <c r="N6535" i="3"/>
  <c r="A6536" i="3"/>
  <c r="G6535" i="3"/>
  <c r="D5341" i="3"/>
  <c r="F5341" i="3"/>
  <c r="E5341" i="3"/>
  <c r="C5341" i="3"/>
  <c r="B5341" i="3"/>
  <c r="L5338" i="3"/>
  <c r="O5338" i="3" s="1"/>
  <c r="K5339" i="3" s="1"/>
  <c r="P5338" i="3"/>
  <c r="P5337" i="3"/>
  <c r="H5340" i="3"/>
  <c r="M6536" i="3" l="1"/>
  <c r="I6536" i="3"/>
  <c r="N6536" i="3"/>
  <c r="A6537" i="3"/>
  <c r="G6536" i="3"/>
  <c r="L5339" i="3"/>
  <c r="O5339" i="3" s="1"/>
  <c r="K5340" i="3" s="1"/>
  <c r="D5342" i="3"/>
  <c r="E5342" i="3"/>
  <c r="B5342" i="3"/>
  <c r="F5342" i="3"/>
  <c r="C5342" i="3"/>
  <c r="J5340" i="3"/>
  <c r="H5341" i="3"/>
  <c r="M6537" i="3" l="1"/>
  <c r="I6537" i="3"/>
  <c r="N6537" i="3"/>
  <c r="A6538" i="3"/>
  <c r="G6537" i="3"/>
  <c r="J5341" i="3"/>
  <c r="H5342" i="3"/>
  <c r="E5343" i="3"/>
  <c r="F5343" i="3"/>
  <c r="B5343" i="3"/>
  <c r="D5343" i="3"/>
  <c r="C5343" i="3"/>
  <c r="L5340" i="3"/>
  <c r="O5340" i="3" s="1"/>
  <c r="K5341" i="3" s="1"/>
  <c r="P5340" i="3"/>
  <c r="P5339" i="3"/>
  <c r="J5342" i="3"/>
  <c r="M6538" i="3" l="1"/>
  <c r="I6538" i="3"/>
  <c r="N6538" i="3"/>
  <c r="A6539" i="3"/>
  <c r="G6538" i="3"/>
  <c r="F5344" i="3"/>
  <c r="E5344" i="3"/>
  <c r="C5344" i="3"/>
  <c r="B5344" i="3"/>
  <c r="D5344" i="3"/>
  <c r="P5341" i="3"/>
  <c r="H5343" i="3"/>
  <c r="J5343" i="3" s="1"/>
  <c r="P5342" i="3" s="1"/>
  <c r="L5341" i="3"/>
  <c r="O5341" i="3" s="1"/>
  <c r="K5342" i="3" s="1"/>
  <c r="M6539" i="3" l="1"/>
  <c r="I6539" i="3"/>
  <c r="N6539" i="3"/>
  <c r="G6539" i="3"/>
  <c r="A6540" i="3"/>
  <c r="H5344" i="3"/>
  <c r="L5342" i="3"/>
  <c r="O5342" i="3" s="1"/>
  <c r="K5343" i="3" s="1"/>
  <c r="M6540" i="3" l="1"/>
  <c r="I6540" i="3"/>
  <c r="N6540" i="3"/>
  <c r="A6541" i="3"/>
  <c r="G6540" i="3"/>
  <c r="J5344" i="3"/>
  <c r="O5343" i="3"/>
  <c r="K5344" i="3" s="1"/>
  <c r="C5345" i="3"/>
  <c r="F5345" i="3"/>
  <c r="D5345" i="3"/>
  <c r="E5345" i="3"/>
  <c r="B5345" i="3"/>
  <c r="L5343" i="3"/>
  <c r="M6541" i="3" l="1"/>
  <c r="I6541" i="3"/>
  <c r="N6541" i="3"/>
  <c r="A6542" i="3"/>
  <c r="G6541" i="3"/>
  <c r="H5345" i="3"/>
  <c r="L5344" i="3"/>
  <c r="O5344" i="3" s="1"/>
  <c r="K5345" i="3" s="1"/>
  <c r="P5343" i="3"/>
  <c r="M6542" i="3" l="1"/>
  <c r="I6542" i="3"/>
  <c r="N6542" i="3"/>
  <c r="A6543" i="3"/>
  <c r="G6542" i="3"/>
  <c r="J5345" i="3"/>
  <c r="E5346" i="3"/>
  <c r="C5346" i="3"/>
  <c r="D5346" i="3"/>
  <c r="B5346" i="3"/>
  <c r="F5346" i="3"/>
  <c r="M6543" i="3" l="1"/>
  <c r="I6543" i="3"/>
  <c r="N6543" i="3"/>
  <c r="A6544" i="3"/>
  <c r="G6543" i="3"/>
  <c r="C5347" i="3"/>
  <c r="E5347" i="3"/>
  <c r="F5347" i="3"/>
  <c r="D5347" i="3"/>
  <c r="H5347" i="3"/>
  <c r="B5347" i="3"/>
  <c r="L5345" i="3"/>
  <c r="O5345" i="3" s="1"/>
  <c r="P5345" i="3"/>
  <c r="P5344" i="3"/>
  <c r="H5346" i="3"/>
  <c r="J5346" i="3" s="1"/>
  <c r="K5346" i="3"/>
  <c r="M6544" i="3" l="1"/>
  <c r="I6544" i="3"/>
  <c r="N6544" i="3"/>
  <c r="A6545" i="3"/>
  <c r="G6544" i="3"/>
  <c r="F5348" i="3"/>
  <c r="D5348" i="3"/>
  <c r="E5348" i="3"/>
  <c r="B5348" i="3"/>
  <c r="C5348" i="3"/>
  <c r="J5347" i="3"/>
  <c r="M6545" i="3" l="1"/>
  <c r="I6545" i="3"/>
  <c r="N6545" i="3"/>
  <c r="A6546" i="3"/>
  <c r="G6545" i="3"/>
  <c r="L5346" i="3"/>
  <c r="O5346" i="3" s="1"/>
  <c r="K5347" i="3" s="1"/>
  <c r="H5348" i="3"/>
  <c r="P5346" i="3"/>
  <c r="M6546" i="3" l="1"/>
  <c r="I6546" i="3"/>
  <c r="N6546" i="3"/>
  <c r="A6547" i="3"/>
  <c r="G6546" i="3"/>
  <c r="J5348" i="3"/>
  <c r="L5347" i="3"/>
  <c r="O5347" i="3" s="1"/>
  <c r="K5348" i="3" s="1"/>
  <c r="D5349" i="3"/>
  <c r="E5349" i="3"/>
  <c r="F5349" i="3"/>
  <c r="B5349" i="3"/>
  <c r="C5349" i="3"/>
  <c r="M6547" i="3" l="1"/>
  <c r="I6547" i="3"/>
  <c r="N6547" i="3"/>
  <c r="A6548" i="3"/>
  <c r="G6547" i="3"/>
  <c r="L5348" i="3"/>
  <c r="O5348" i="3" s="1"/>
  <c r="K5349" i="3" s="1"/>
  <c r="D5350" i="3"/>
  <c r="F5350" i="3"/>
  <c r="B5350" i="3"/>
  <c r="E5350" i="3"/>
  <c r="C5350" i="3"/>
  <c r="H5349" i="3"/>
  <c r="P5347" i="3"/>
  <c r="M6548" i="3" l="1"/>
  <c r="I6548" i="3"/>
  <c r="N6548" i="3"/>
  <c r="A6549" i="3"/>
  <c r="G6548" i="3"/>
  <c r="J5349" i="3"/>
  <c r="L5349" i="3"/>
  <c r="K5350" i="3"/>
  <c r="O5349" i="3"/>
  <c r="H5350" i="3"/>
  <c r="M6549" i="3" l="1"/>
  <c r="I6549" i="3"/>
  <c r="N6549" i="3"/>
  <c r="A6550" i="3"/>
  <c r="G6549" i="3"/>
  <c r="J5350" i="3"/>
  <c r="L5350" i="3"/>
  <c r="O5350" i="3"/>
  <c r="F5351" i="3"/>
  <c r="E5351" i="3"/>
  <c r="D5351" i="3"/>
  <c r="C5351" i="3"/>
  <c r="B5351" i="3"/>
  <c r="K5351" i="3"/>
  <c r="P5349" i="3"/>
  <c r="P5348" i="3"/>
  <c r="M6550" i="3" l="1"/>
  <c r="I6550" i="3"/>
  <c r="N6550" i="3"/>
  <c r="A6551" i="3"/>
  <c r="G6550" i="3"/>
  <c r="B5352" i="3"/>
  <c r="H5352" i="3" s="1"/>
  <c r="E5352" i="3"/>
  <c r="D5352" i="3"/>
  <c r="F5352" i="3"/>
  <c r="C5352" i="3"/>
  <c r="H5351" i="3"/>
  <c r="J5351" i="3" s="1"/>
  <c r="M6551" i="3" l="1"/>
  <c r="I6551" i="3"/>
  <c r="N6551" i="3"/>
  <c r="A6552" i="3"/>
  <c r="G6551" i="3"/>
  <c r="J5352" i="3"/>
  <c r="P5351" i="3"/>
  <c r="L5351" i="3"/>
  <c r="O5351" i="3" s="1"/>
  <c r="K5352" i="3"/>
  <c r="P5350" i="3"/>
  <c r="M6552" i="3" l="1"/>
  <c r="I6552" i="3"/>
  <c r="N6552" i="3"/>
  <c r="A6553" i="3"/>
  <c r="G6552" i="3"/>
  <c r="J5353" i="3"/>
  <c r="D5353" i="3"/>
  <c r="E5353" i="3"/>
  <c r="F5353" i="3"/>
  <c r="B5353" i="3"/>
  <c r="H5353" i="3"/>
  <c r="C5353" i="3"/>
  <c r="L5352" i="3"/>
  <c r="O5352" i="3" s="1"/>
  <c r="M6553" i="3" l="1"/>
  <c r="I6553" i="3"/>
  <c r="N6553" i="3"/>
  <c r="A6554" i="3"/>
  <c r="G6553" i="3"/>
  <c r="D5354" i="3"/>
  <c r="C5354" i="3"/>
  <c r="B5354" i="3"/>
  <c r="H5354" i="3" s="1"/>
  <c r="E5354" i="3"/>
  <c r="F5354" i="3"/>
  <c r="P5352" i="3"/>
  <c r="K5353" i="3"/>
  <c r="M6554" i="3" l="1"/>
  <c r="I6554" i="3"/>
  <c r="N6554" i="3"/>
  <c r="A6555" i="3"/>
  <c r="G6554" i="3"/>
  <c r="J5354" i="3"/>
  <c r="L5353" i="3"/>
  <c r="O5353" i="3" s="1"/>
  <c r="K5354" i="3" s="1"/>
  <c r="M6555" i="3" l="1"/>
  <c r="I6555" i="3"/>
  <c r="N6555" i="3"/>
  <c r="A6556" i="3"/>
  <c r="G6555" i="3"/>
  <c r="P5353" i="3"/>
  <c r="E5355" i="3"/>
  <c r="B5355" i="3"/>
  <c r="D5355" i="3"/>
  <c r="F5355" i="3"/>
  <c r="C5355" i="3"/>
  <c r="L5354" i="3"/>
  <c r="O5354" i="3" s="1"/>
  <c r="K5355" i="3" s="1"/>
  <c r="M6556" i="3" l="1"/>
  <c r="I6556" i="3"/>
  <c r="N6556" i="3"/>
  <c r="A6557" i="3"/>
  <c r="G6556" i="3"/>
  <c r="B5356" i="3"/>
  <c r="C5356" i="3"/>
  <c r="D5356" i="3"/>
  <c r="H5356" i="3"/>
  <c r="F5356" i="3"/>
  <c r="E5356" i="3"/>
  <c r="H5355" i="3"/>
  <c r="M6557" i="3" l="1"/>
  <c r="I6557" i="3"/>
  <c r="N6557" i="3"/>
  <c r="A6558" i="3"/>
  <c r="G6557" i="3"/>
  <c r="H5357" i="3"/>
  <c r="F5357" i="3"/>
  <c r="E5357" i="3"/>
  <c r="C5357" i="3"/>
  <c r="B5357" i="3"/>
  <c r="D5357" i="3"/>
  <c r="J5356" i="3"/>
  <c r="J5355" i="3"/>
  <c r="L5355" i="3"/>
  <c r="O5355" i="3" s="1"/>
  <c r="K5356" i="3" s="1"/>
  <c r="M6558" i="3" l="1"/>
  <c r="I6558" i="3"/>
  <c r="N6558" i="3"/>
  <c r="A6559" i="3"/>
  <c r="G6558" i="3"/>
  <c r="J5357" i="3"/>
  <c r="P5355" i="3"/>
  <c r="P5354" i="3"/>
  <c r="L5356" i="3"/>
  <c r="O5356" i="3" s="1"/>
  <c r="K5357" i="3" s="1"/>
  <c r="M6559" i="3" l="1"/>
  <c r="I6559" i="3"/>
  <c r="N6559" i="3"/>
  <c r="G6559" i="3"/>
  <c r="A6560" i="3"/>
  <c r="B5358" i="3"/>
  <c r="F5358" i="3"/>
  <c r="C5358" i="3"/>
  <c r="D5358" i="3"/>
  <c r="H5358" i="3"/>
  <c r="E5358" i="3"/>
  <c r="L5357" i="3"/>
  <c r="O5357" i="3" s="1"/>
  <c r="K5358" i="3" s="1"/>
  <c r="P5356" i="3"/>
  <c r="M6560" i="3" l="1"/>
  <c r="I6560" i="3"/>
  <c r="N6560" i="3"/>
  <c r="G6560" i="3"/>
  <c r="A6561" i="3"/>
  <c r="E5359" i="3"/>
  <c r="C5359" i="3"/>
  <c r="D5359" i="3"/>
  <c r="F5359" i="3"/>
  <c r="B5359" i="3"/>
  <c r="H5359" i="3" s="1"/>
  <c r="J5358" i="3"/>
  <c r="M6561" i="3" l="1"/>
  <c r="I6561" i="3"/>
  <c r="N6561" i="3"/>
  <c r="A6562" i="3"/>
  <c r="G6561" i="3"/>
  <c r="J5359" i="3"/>
  <c r="E5360" i="3"/>
  <c r="C5360" i="3"/>
  <c r="B5360" i="3"/>
  <c r="H5360" i="3" s="1"/>
  <c r="J5360" i="3" s="1"/>
  <c r="F5360" i="3"/>
  <c r="D5360" i="3"/>
  <c r="L5358" i="3"/>
  <c r="O5358" i="3" s="1"/>
  <c r="K5359" i="3" s="1"/>
  <c r="P5358" i="3"/>
  <c r="P5357" i="3"/>
  <c r="M6562" i="3" l="1"/>
  <c r="I6562" i="3"/>
  <c r="N6562" i="3"/>
  <c r="A6563" i="3"/>
  <c r="G6562" i="3"/>
  <c r="L5359" i="3"/>
  <c r="O5359" i="3" s="1"/>
  <c r="K5360" i="3" s="1"/>
  <c r="P5359" i="3"/>
  <c r="M6563" i="3" l="1"/>
  <c r="I6563" i="3"/>
  <c r="N6563" i="3"/>
  <c r="A6564" i="3"/>
  <c r="G6563" i="3"/>
  <c r="B5361" i="3"/>
  <c r="C5361" i="3"/>
  <c r="F5361" i="3"/>
  <c r="E5361" i="3"/>
  <c r="D5361" i="3"/>
  <c r="L5360" i="3"/>
  <c r="O5360" i="3" s="1"/>
  <c r="M6564" i="3" l="1"/>
  <c r="I6564" i="3"/>
  <c r="N6564" i="3"/>
  <c r="A6565" i="3"/>
  <c r="G6564" i="3"/>
  <c r="K5361" i="3"/>
  <c r="H5361" i="3"/>
  <c r="M6565" i="3" l="1"/>
  <c r="I6565" i="3"/>
  <c r="N6565" i="3"/>
  <c r="A6566" i="3"/>
  <c r="G6565" i="3"/>
  <c r="J5361" i="3"/>
  <c r="L5361" i="3"/>
  <c r="C5362" i="3"/>
  <c r="F5362" i="3"/>
  <c r="D5362" i="3"/>
  <c r="E5362" i="3"/>
  <c r="B5362" i="3"/>
  <c r="K5362" i="3" s="1"/>
  <c r="O5361" i="3"/>
  <c r="M6566" i="3" l="1"/>
  <c r="I6566" i="3"/>
  <c r="N6566" i="3"/>
  <c r="A6567" i="3"/>
  <c r="G6566" i="3"/>
  <c r="C5363" i="3"/>
  <c r="B5363" i="3"/>
  <c r="D5363" i="3"/>
  <c r="E5363" i="3"/>
  <c r="F5363" i="3"/>
  <c r="H5362" i="3"/>
  <c r="P5360" i="3"/>
  <c r="M6567" i="3" l="1"/>
  <c r="I6567" i="3"/>
  <c r="N6567" i="3"/>
  <c r="A6568" i="3"/>
  <c r="G6567" i="3"/>
  <c r="J5362" i="3"/>
  <c r="L5362" i="3"/>
  <c r="O5362" i="3" s="1"/>
  <c r="K5363" i="3" s="1"/>
  <c r="H5363" i="3"/>
  <c r="C5364" i="3"/>
  <c r="B5364" i="3"/>
  <c r="D5364" i="3"/>
  <c r="E5364" i="3"/>
  <c r="F5364" i="3"/>
  <c r="M6568" i="3" l="1"/>
  <c r="I6568" i="3"/>
  <c r="N6568" i="3"/>
  <c r="A6569" i="3"/>
  <c r="G6568" i="3"/>
  <c r="J5363" i="3"/>
  <c r="H5364" i="3"/>
  <c r="J5364" i="3" s="1"/>
  <c r="E5365" i="3"/>
  <c r="D5365" i="3"/>
  <c r="F5365" i="3"/>
  <c r="C5365" i="3"/>
  <c r="B5365" i="3"/>
  <c r="P5362" i="3"/>
  <c r="P5361" i="3"/>
  <c r="M6569" i="3" l="1"/>
  <c r="I6569" i="3"/>
  <c r="N6569" i="3"/>
  <c r="A6570" i="3"/>
  <c r="G6569" i="3"/>
  <c r="H5365" i="3"/>
  <c r="L5363" i="3"/>
  <c r="O5363" i="3" s="1"/>
  <c r="K5364" i="3" s="1"/>
  <c r="J5365" i="3"/>
  <c r="P5363" i="3"/>
  <c r="M6570" i="3" l="1"/>
  <c r="I6570" i="3"/>
  <c r="N6570" i="3"/>
  <c r="A6571" i="3"/>
  <c r="G6570" i="3"/>
  <c r="L5364" i="3"/>
  <c r="O5364" i="3" s="1"/>
  <c r="K5365" i="3" s="1"/>
  <c r="P5364" i="3"/>
  <c r="D5366" i="3"/>
  <c r="C5366" i="3"/>
  <c r="F5366" i="3"/>
  <c r="E5366" i="3"/>
  <c r="B5366" i="3"/>
  <c r="M6571" i="3" l="1"/>
  <c r="I6571" i="3"/>
  <c r="N6571" i="3"/>
  <c r="A6572" i="3"/>
  <c r="G6571" i="3"/>
  <c r="D5367" i="3"/>
  <c r="B5367" i="3"/>
  <c r="E5367" i="3"/>
  <c r="F5367" i="3"/>
  <c r="C5367" i="3"/>
  <c r="L5365" i="3"/>
  <c r="O5365" i="3" s="1"/>
  <c r="K5366" i="3" s="1"/>
  <c r="H5366" i="3"/>
  <c r="M6572" i="3" l="1"/>
  <c r="I6572" i="3"/>
  <c r="N6572" i="3"/>
  <c r="A6573" i="3"/>
  <c r="G6572" i="3"/>
  <c r="C5368" i="3"/>
  <c r="B5368" i="3"/>
  <c r="E5368" i="3"/>
  <c r="F5368" i="3"/>
  <c r="D5368" i="3"/>
  <c r="H5367" i="3"/>
  <c r="J5366" i="3"/>
  <c r="L5366" i="3"/>
  <c r="O5366" i="3" s="1"/>
  <c r="K5367" i="3" s="1"/>
  <c r="M6573" i="3" l="1"/>
  <c r="I6573" i="3"/>
  <c r="N6573" i="3"/>
  <c r="A6574" i="3"/>
  <c r="G6573" i="3"/>
  <c r="J5367" i="3"/>
  <c r="L5367" i="3"/>
  <c r="O5367" i="3" s="1"/>
  <c r="K5368" i="3" s="1"/>
  <c r="H5368" i="3"/>
  <c r="E5369" i="3"/>
  <c r="D5369" i="3"/>
  <c r="C5369" i="3"/>
  <c r="B5369" i="3"/>
  <c r="F5369" i="3"/>
  <c r="P5365" i="3"/>
  <c r="P5366" i="3"/>
  <c r="M6574" i="3" l="1"/>
  <c r="I6574" i="3"/>
  <c r="N6574" i="3"/>
  <c r="A6575" i="3"/>
  <c r="G6574" i="3"/>
  <c r="F5370" i="3"/>
  <c r="B5370" i="3"/>
  <c r="E5370" i="3"/>
  <c r="D5370" i="3"/>
  <c r="C5370" i="3"/>
  <c r="H5369" i="3"/>
  <c r="P5367" i="3"/>
  <c r="J5368" i="3"/>
  <c r="M6575" i="3" l="1"/>
  <c r="I6575" i="3"/>
  <c r="N6575" i="3"/>
  <c r="A6576" i="3"/>
  <c r="G6575" i="3"/>
  <c r="E5371" i="3"/>
  <c r="F5371" i="3"/>
  <c r="D5371" i="3"/>
  <c r="C5371" i="3"/>
  <c r="B5371" i="3"/>
  <c r="L5368" i="3"/>
  <c r="O5368" i="3" s="1"/>
  <c r="K5369" i="3" s="1"/>
  <c r="J5369" i="3"/>
  <c r="L5369" i="3"/>
  <c r="H5370" i="3"/>
  <c r="M6576" i="3" l="1"/>
  <c r="I6576" i="3"/>
  <c r="N6576" i="3"/>
  <c r="A6577" i="3"/>
  <c r="G6576" i="3"/>
  <c r="D5372" i="3"/>
  <c r="C5372" i="3"/>
  <c r="B5372" i="3"/>
  <c r="F5372" i="3"/>
  <c r="E5372" i="3"/>
  <c r="J5370" i="3"/>
  <c r="P5369" i="3"/>
  <c r="P5368" i="3"/>
  <c r="O5369" i="3"/>
  <c r="K5370" i="3" s="1"/>
  <c r="H5371" i="3"/>
  <c r="J5371" i="3" s="1"/>
  <c r="M6577" i="3" l="1"/>
  <c r="I6577" i="3"/>
  <c r="N6577" i="3"/>
  <c r="A6578" i="3"/>
  <c r="G6577" i="3"/>
  <c r="D5373" i="3"/>
  <c r="E5373" i="3"/>
  <c r="B5373" i="3"/>
  <c r="C5373" i="3"/>
  <c r="F5373" i="3"/>
  <c r="L5370" i="3"/>
  <c r="O5370" i="3" s="1"/>
  <c r="K5371" i="3" s="1"/>
  <c r="H5372" i="3"/>
  <c r="P5370" i="3"/>
  <c r="M6578" i="3" l="1"/>
  <c r="I6578" i="3"/>
  <c r="N6578" i="3"/>
  <c r="A6579" i="3"/>
  <c r="G6578" i="3"/>
  <c r="L5371" i="3"/>
  <c r="O5371" i="3" s="1"/>
  <c r="K5372" i="3" s="1"/>
  <c r="J5372" i="3"/>
  <c r="E5374" i="3"/>
  <c r="F5374" i="3"/>
  <c r="C5374" i="3"/>
  <c r="D5374" i="3"/>
  <c r="B5374" i="3"/>
  <c r="H5373" i="3"/>
  <c r="M6579" i="3" l="1"/>
  <c r="I6579" i="3"/>
  <c r="N6579" i="3"/>
  <c r="A6580" i="3"/>
  <c r="G6579" i="3"/>
  <c r="C5375" i="3"/>
  <c r="E5375" i="3"/>
  <c r="D5375" i="3"/>
  <c r="B5375" i="3"/>
  <c r="F5375" i="3"/>
  <c r="J5373" i="3"/>
  <c r="H5374" i="3"/>
  <c r="P5372" i="3"/>
  <c r="P5371" i="3"/>
  <c r="L5372" i="3"/>
  <c r="O5372" i="3" s="1"/>
  <c r="K5373" i="3" s="1"/>
  <c r="M6580" i="3" l="1"/>
  <c r="I6580" i="3"/>
  <c r="N6580" i="3"/>
  <c r="A6581" i="3"/>
  <c r="G6580" i="3"/>
  <c r="J5374" i="3"/>
  <c r="B5376" i="3"/>
  <c r="F5376" i="3"/>
  <c r="D5376" i="3"/>
  <c r="C5376" i="3"/>
  <c r="E5376" i="3"/>
  <c r="L5373" i="3"/>
  <c r="O5373" i="3" s="1"/>
  <c r="K5374" i="3" s="1"/>
  <c r="P5373" i="3"/>
  <c r="H5375" i="3"/>
  <c r="M6581" i="3" l="1"/>
  <c r="I6581" i="3"/>
  <c r="N6581" i="3"/>
  <c r="A6582" i="3"/>
  <c r="G6581" i="3"/>
  <c r="J5375" i="3"/>
  <c r="L5374" i="3"/>
  <c r="O5374" i="3" s="1"/>
  <c r="K5375" i="3" s="1"/>
  <c r="J5376" i="3"/>
  <c r="H5376" i="3"/>
  <c r="P5374" i="3"/>
  <c r="M6582" i="3" l="1"/>
  <c r="I6582" i="3"/>
  <c r="N6582" i="3"/>
  <c r="A6583" i="3"/>
  <c r="G6582" i="3"/>
  <c r="L5375" i="3"/>
  <c r="O5375" i="3" s="1"/>
  <c r="K5376" i="3" s="1"/>
  <c r="B5377" i="3"/>
  <c r="C5377" i="3"/>
  <c r="F5377" i="3"/>
  <c r="E5377" i="3"/>
  <c r="D5377" i="3"/>
  <c r="H5377" i="3"/>
  <c r="J5377" i="3"/>
  <c r="P5375" i="3"/>
  <c r="M6583" i="3" l="1"/>
  <c r="I6583" i="3"/>
  <c r="N6583" i="3"/>
  <c r="A6584" i="3"/>
  <c r="G6583" i="3"/>
  <c r="P5376" i="3"/>
  <c r="B5378" i="3"/>
  <c r="E5378" i="3"/>
  <c r="H5378" i="3"/>
  <c r="C5378" i="3"/>
  <c r="F5378" i="3"/>
  <c r="D5378" i="3"/>
  <c r="O5376" i="3"/>
  <c r="K5377" i="3" s="1"/>
  <c r="L5376" i="3"/>
  <c r="M6584" i="3" l="1"/>
  <c r="I6584" i="3"/>
  <c r="N6584" i="3"/>
  <c r="A6585" i="3"/>
  <c r="G6584" i="3"/>
  <c r="F5379" i="3"/>
  <c r="D5379" i="3"/>
  <c r="B5379" i="3"/>
  <c r="E5379" i="3"/>
  <c r="C5379" i="3"/>
  <c r="J5378" i="3"/>
  <c r="L5377" i="3"/>
  <c r="O5377" i="3" s="1"/>
  <c r="K5378" i="3" s="1"/>
  <c r="M6585" i="3" l="1"/>
  <c r="I6585" i="3"/>
  <c r="N6585" i="3"/>
  <c r="A6586" i="3"/>
  <c r="G6585" i="3"/>
  <c r="E5380" i="3"/>
  <c r="D5380" i="3"/>
  <c r="C5380" i="3"/>
  <c r="B5380" i="3"/>
  <c r="F5380" i="3"/>
  <c r="H5379" i="3"/>
  <c r="J5379" i="3"/>
  <c r="P5377" i="3"/>
  <c r="P5378" i="3"/>
  <c r="L5378" i="3"/>
  <c r="O5378" i="3" s="1"/>
  <c r="K5379" i="3" s="1"/>
  <c r="M6586" i="3" l="1"/>
  <c r="I6586" i="3"/>
  <c r="N6586" i="3"/>
  <c r="A6587" i="3"/>
  <c r="G6586" i="3"/>
  <c r="B5381" i="3"/>
  <c r="E5381" i="3"/>
  <c r="F5381" i="3"/>
  <c r="D5381" i="3"/>
  <c r="C5381" i="3"/>
  <c r="H5380" i="3"/>
  <c r="J5380" i="3" s="1"/>
  <c r="P5379" i="3" s="1"/>
  <c r="L5379" i="3"/>
  <c r="O5379" i="3" s="1"/>
  <c r="K5380" i="3" s="1"/>
  <c r="M6587" i="3" l="1"/>
  <c r="I6587" i="3"/>
  <c r="N6587" i="3"/>
  <c r="A6588" i="3"/>
  <c r="G6587" i="3"/>
  <c r="B5382" i="3"/>
  <c r="D5382" i="3"/>
  <c r="E5382" i="3"/>
  <c r="F5382" i="3"/>
  <c r="C5382" i="3"/>
  <c r="L5380" i="3"/>
  <c r="O5380" i="3" s="1"/>
  <c r="K5381" i="3" s="1"/>
  <c r="H5381" i="3"/>
  <c r="J5381" i="3" s="1"/>
  <c r="P5380" i="3" s="1"/>
  <c r="M6588" i="3" l="1"/>
  <c r="I6588" i="3"/>
  <c r="N6588" i="3"/>
  <c r="A6589" i="3"/>
  <c r="G6588" i="3"/>
  <c r="C5383" i="3"/>
  <c r="B5383" i="3"/>
  <c r="F5383" i="3"/>
  <c r="D5383" i="3"/>
  <c r="E5383" i="3"/>
  <c r="J5382" i="3"/>
  <c r="P5381" i="3" s="1"/>
  <c r="H5382" i="3"/>
  <c r="L5381" i="3"/>
  <c r="O5381" i="3" s="1"/>
  <c r="K5382" i="3" s="1"/>
  <c r="M6589" i="3" l="1"/>
  <c r="I6589" i="3"/>
  <c r="N6589" i="3"/>
  <c r="A6590" i="3"/>
  <c r="G6589" i="3"/>
  <c r="E5384" i="3"/>
  <c r="C5384" i="3"/>
  <c r="D5384" i="3"/>
  <c r="B5384" i="3"/>
  <c r="F5384" i="3"/>
  <c r="H5383" i="3"/>
  <c r="L5382" i="3"/>
  <c r="O5382" i="3" s="1"/>
  <c r="K5383" i="3" s="1"/>
  <c r="M6590" i="3" l="1"/>
  <c r="I6590" i="3"/>
  <c r="N6590" i="3"/>
  <c r="A6591" i="3"/>
  <c r="G6590" i="3"/>
  <c r="J5383" i="3"/>
  <c r="H5384" i="3"/>
  <c r="J5384" i="3" s="1"/>
  <c r="M6591" i="3" l="1"/>
  <c r="I6591" i="3"/>
  <c r="N6591" i="3"/>
  <c r="A6592" i="3"/>
  <c r="G6591" i="3"/>
  <c r="P5383" i="3"/>
  <c r="P5382" i="3"/>
  <c r="C5385" i="3"/>
  <c r="F5385" i="3"/>
  <c r="B5385" i="3"/>
  <c r="H5385" i="3" s="1"/>
  <c r="D5385" i="3"/>
  <c r="E5385" i="3"/>
  <c r="L5383" i="3"/>
  <c r="O5383" i="3" s="1"/>
  <c r="K5384" i="3" s="1"/>
  <c r="M6592" i="3" l="1"/>
  <c r="I6592" i="3"/>
  <c r="N6592" i="3"/>
  <c r="A6593" i="3"/>
  <c r="G6592" i="3"/>
  <c r="J5385" i="3"/>
  <c r="L5384" i="3"/>
  <c r="O5384" i="3" s="1"/>
  <c r="K5385" i="3" s="1"/>
  <c r="M6593" i="3" l="1"/>
  <c r="I6593" i="3"/>
  <c r="N6593" i="3"/>
  <c r="A6594" i="3"/>
  <c r="G6593" i="3"/>
  <c r="E5386" i="3"/>
  <c r="C5386" i="3"/>
  <c r="H5386" i="3"/>
  <c r="B5386" i="3"/>
  <c r="F5386" i="3"/>
  <c r="D5386" i="3"/>
  <c r="P5384" i="3"/>
  <c r="L5385" i="3"/>
  <c r="O5385" i="3" s="1"/>
  <c r="K5386" i="3" s="1"/>
  <c r="M6594" i="3" l="1"/>
  <c r="I6594" i="3"/>
  <c r="N6594" i="3"/>
  <c r="A6595" i="3"/>
  <c r="G6594" i="3"/>
  <c r="E5387" i="3"/>
  <c r="J5387" i="3" s="1"/>
  <c r="B5387" i="3"/>
  <c r="F5387" i="3"/>
  <c r="D5387" i="3"/>
  <c r="H5387" i="3"/>
  <c r="C5387" i="3"/>
  <c r="J5386" i="3"/>
  <c r="L5386" i="3"/>
  <c r="O5386" i="3" s="1"/>
  <c r="K5387" i="3" s="1"/>
  <c r="M6595" i="3" l="1"/>
  <c r="I6595" i="3"/>
  <c r="N6595" i="3"/>
  <c r="A6596" i="3"/>
  <c r="G6595" i="3"/>
  <c r="F5388" i="3"/>
  <c r="C5388" i="3"/>
  <c r="E5388" i="3"/>
  <c r="D5388" i="3"/>
  <c r="B5388" i="3"/>
  <c r="L5387" i="3"/>
  <c r="O5387" i="3" s="1"/>
  <c r="P5386" i="3"/>
  <c r="P5385" i="3"/>
  <c r="M6596" i="3" l="1"/>
  <c r="I6596" i="3"/>
  <c r="N6596" i="3"/>
  <c r="A6597" i="3"/>
  <c r="G6596" i="3"/>
  <c r="E5389" i="3"/>
  <c r="C5389" i="3"/>
  <c r="D5389" i="3"/>
  <c r="B5389" i="3"/>
  <c r="F5389" i="3"/>
  <c r="H5388" i="3"/>
  <c r="K5388" i="3"/>
  <c r="H5389" i="3"/>
  <c r="M6597" i="3" l="1"/>
  <c r="I6597" i="3"/>
  <c r="N6597" i="3"/>
  <c r="A6598" i="3"/>
  <c r="G6597" i="3"/>
  <c r="E5390" i="3"/>
  <c r="F5390" i="3"/>
  <c r="D5390" i="3"/>
  <c r="C5390" i="3"/>
  <c r="B5390" i="3"/>
  <c r="J5389" i="3"/>
  <c r="J5388" i="3"/>
  <c r="M6598" i="3" l="1"/>
  <c r="I6598" i="3"/>
  <c r="N6598" i="3"/>
  <c r="A6599" i="3"/>
  <c r="G6598" i="3"/>
  <c r="F5391" i="3"/>
  <c r="B5391" i="3"/>
  <c r="E5391" i="3"/>
  <c r="D5391" i="3"/>
  <c r="C5391" i="3"/>
  <c r="L5388" i="3"/>
  <c r="O5388" i="3" s="1"/>
  <c r="K5389" i="3" s="1"/>
  <c r="H5390" i="3"/>
  <c r="L5389" i="3"/>
  <c r="P5388" i="3"/>
  <c r="P5387" i="3"/>
  <c r="M6599" i="3" l="1"/>
  <c r="I6599" i="3"/>
  <c r="N6599" i="3"/>
  <c r="A6600" i="3"/>
  <c r="G6599" i="3"/>
  <c r="D5392" i="3"/>
  <c r="C5392" i="3"/>
  <c r="E5392" i="3"/>
  <c r="B5392" i="3"/>
  <c r="F5392" i="3"/>
  <c r="J5390" i="3"/>
  <c r="H5391" i="3"/>
  <c r="O5389" i="3"/>
  <c r="K5390" i="3" s="1"/>
  <c r="M6600" i="3" l="1"/>
  <c r="I6600" i="3"/>
  <c r="N6600" i="3"/>
  <c r="A6601" i="3"/>
  <c r="G6600" i="3"/>
  <c r="B5393" i="3"/>
  <c r="D5393" i="3"/>
  <c r="F5393" i="3"/>
  <c r="E5393" i="3"/>
  <c r="C5393" i="3"/>
  <c r="J5391" i="3"/>
  <c r="L5390" i="3"/>
  <c r="H5392" i="3"/>
  <c r="P5390" i="3"/>
  <c r="P5389" i="3"/>
  <c r="O5390" i="3"/>
  <c r="K5391" i="3" s="1"/>
  <c r="L5391" i="3"/>
  <c r="M6601" i="3" l="1"/>
  <c r="I6601" i="3"/>
  <c r="N6601" i="3"/>
  <c r="A6602" i="3"/>
  <c r="G6601" i="3"/>
  <c r="J5392" i="3"/>
  <c r="H5393" i="3"/>
  <c r="J5393" i="3" s="1"/>
  <c r="D5394" i="3"/>
  <c r="C5394" i="3"/>
  <c r="B5394" i="3"/>
  <c r="H5394" i="3" s="1"/>
  <c r="F5394" i="3"/>
  <c r="E5394" i="3"/>
  <c r="P5391" i="3"/>
  <c r="O5391" i="3"/>
  <c r="K5392" i="3" s="1"/>
  <c r="M6602" i="3" l="1"/>
  <c r="I6602" i="3"/>
  <c r="N6602" i="3"/>
  <c r="A6603" i="3"/>
  <c r="G6602" i="3"/>
  <c r="J5394" i="3"/>
  <c r="P5393" i="3" s="1"/>
  <c r="P5392" i="3"/>
  <c r="L5392" i="3"/>
  <c r="O5392" i="3" s="1"/>
  <c r="K5393" i="3" s="1"/>
  <c r="M6603" i="3" l="1"/>
  <c r="I6603" i="3"/>
  <c r="N6603" i="3"/>
  <c r="A6604" i="3"/>
  <c r="G6603" i="3"/>
  <c r="L5393" i="3"/>
  <c r="O5393" i="3" s="1"/>
  <c r="K5394" i="3" s="1"/>
  <c r="C5395" i="3"/>
  <c r="E5395" i="3"/>
  <c r="D5395" i="3"/>
  <c r="F5395" i="3"/>
  <c r="B5395" i="3"/>
  <c r="M6604" i="3" l="1"/>
  <c r="I6604" i="3"/>
  <c r="N6604" i="3"/>
  <c r="A6605" i="3"/>
  <c r="G6604" i="3"/>
  <c r="E5396" i="3"/>
  <c r="C5396" i="3"/>
  <c r="D5396" i="3"/>
  <c r="B5396" i="3"/>
  <c r="F5396" i="3"/>
  <c r="L5394" i="3"/>
  <c r="O5394" i="3" s="1"/>
  <c r="K5395" i="3" s="1"/>
  <c r="H5395" i="3"/>
  <c r="J5395" i="3"/>
  <c r="M6605" i="3" l="1"/>
  <c r="I6605" i="3"/>
  <c r="N6605" i="3"/>
  <c r="A6606" i="3"/>
  <c r="G6605" i="3"/>
  <c r="E5397" i="3"/>
  <c r="B5397" i="3"/>
  <c r="D5397" i="3"/>
  <c r="C5397" i="3"/>
  <c r="F5397" i="3"/>
  <c r="J5396" i="3"/>
  <c r="H5396" i="3"/>
  <c r="P5395" i="3"/>
  <c r="P5394" i="3"/>
  <c r="L5395" i="3"/>
  <c r="O5395" i="3" s="1"/>
  <c r="K5396" i="3" s="1"/>
  <c r="M6606" i="3" l="1"/>
  <c r="I6606" i="3"/>
  <c r="N6606" i="3"/>
  <c r="A6607" i="3"/>
  <c r="G6606" i="3"/>
  <c r="E5398" i="3"/>
  <c r="B5398" i="3"/>
  <c r="F5398" i="3"/>
  <c r="D5398" i="3"/>
  <c r="C5398" i="3"/>
  <c r="H5397" i="3"/>
  <c r="L5396" i="3"/>
  <c r="O5396" i="3" s="1"/>
  <c r="K5397" i="3" s="1"/>
  <c r="J5397" i="3"/>
  <c r="P5396" i="3" s="1"/>
  <c r="M6607" i="3" l="1"/>
  <c r="I6607" i="3"/>
  <c r="N6607" i="3"/>
  <c r="A6608" i="3"/>
  <c r="G6607" i="3"/>
  <c r="L5397" i="3"/>
  <c r="O5397" i="3" s="1"/>
  <c r="K5398" i="3" s="1"/>
  <c r="H5398" i="3"/>
  <c r="J5398" i="3" s="1"/>
  <c r="P5397" i="3" s="1"/>
  <c r="M6608" i="3" l="1"/>
  <c r="I6608" i="3"/>
  <c r="N6608" i="3"/>
  <c r="A6609" i="3"/>
  <c r="G6608" i="3"/>
  <c r="H5399" i="3"/>
  <c r="B5399" i="3"/>
  <c r="F5399" i="3"/>
  <c r="D5399" i="3"/>
  <c r="C5399" i="3"/>
  <c r="E5399" i="3"/>
  <c r="J5399" i="3" s="1"/>
  <c r="L5398" i="3"/>
  <c r="O5398" i="3" s="1"/>
  <c r="K5399" i="3" s="1"/>
  <c r="M6609" i="3" l="1"/>
  <c r="I6609" i="3"/>
  <c r="N6609" i="3"/>
  <c r="A6610" i="3"/>
  <c r="G6609" i="3"/>
  <c r="P5398" i="3"/>
  <c r="E5400" i="3"/>
  <c r="B5400" i="3"/>
  <c r="D5400" i="3"/>
  <c r="C5400" i="3"/>
  <c r="H5400" i="3"/>
  <c r="F5400" i="3"/>
  <c r="M6610" i="3" l="1"/>
  <c r="I6610" i="3"/>
  <c r="N6610" i="3"/>
  <c r="A6611" i="3"/>
  <c r="G6610" i="3"/>
  <c r="J5400" i="3"/>
  <c r="E5401" i="3"/>
  <c r="F5401" i="3"/>
  <c r="B5401" i="3"/>
  <c r="D5401" i="3"/>
  <c r="C5401" i="3"/>
  <c r="H5401" i="3"/>
  <c r="J5401" i="3" s="1"/>
  <c r="L5399" i="3"/>
  <c r="O5399" i="3" s="1"/>
  <c r="K5400" i="3" s="1"/>
  <c r="M6611" i="3" l="1"/>
  <c r="I6611" i="3"/>
  <c r="N6611" i="3"/>
  <c r="A6612" i="3"/>
  <c r="G6611" i="3"/>
  <c r="P5399" i="3"/>
  <c r="P5400" i="3"/>
  <c r="L5400" i="3"/>
  <c r="O5400" i="3" s="1"/>
  <c r="K5401" i="3" s="1"/>
  <c r="M6612" i="3" l="1"/>
  <c r="I6612" i="3"/>
  <c r="N6612" i="3"/>
  <c r="A6613" i="3"/>
  <c r="G6612" i="3"/>
  <c r="L5401" i="3"/>
  <c r="O5401" i="3" s="1"/>
  <c r="K5402" i="3" s="1"/>
  <c r="B5402" i="3"/>
  <c r="D5402" i="3"/>
  <c r="F5402" i="3"/>
  <c r="J5402" i="3"/>
  <c r="E5402" i="3"/>
  <c r="C5402" i="3"/>
  <c r="H5402" i="3"/>
  <c r="M6613" i="3" l="1"/>
  <c r="I6613" i="3"/>
  <c r="N6613" i="3"/>
  <c r="A6614" i="3"/>
  <c r="G6613" i="3"/>
  <c r="P5401" i="3"/>
  <c r="D5403" i="3"/>
  <c r="E5403" i="3"/>
  <c r="C5403" i="3"/>
  <c r="F5403" i="3"/>
  <c r="B5403" i="3"/>
  <c r="L5402" i="3"/>
  <c r="O5402" i="3" s="1"/>
  <c r="M6614" i="3" l="1"/>
  <c r="I6614" i="3"/>
  <c r="N6614" i="3"/>
  <c r="A6615" i="3"/>
  <c r="G6614" i="3"/>
  <c r="K5403" i="3"/>
  <c r="H5403" i="3"/>
  <c r="J5403" i="3" s="1"/>
  <c r="M6615" i="3" l="1"/>
  <c r="I6615" i="3"/>
  <c r="N6615" i="3"/>
  <c r="A6616" i="3"/>
  <c r="G6615" i="3"/>
  <c r="P5402" i="3"/>
  <c r="B5404" i="3"/>
  <c r="F5404" i="3"/>
  <c r="D5404" i="3"/>
  <c r="E5404" i="3"/>
  <c r="C5404" i="3"/>
  <c r="L5403" i="3"/>
  <c r="O5403" i="3" s="1"/>
  <c r="M6616" i="3" l="1"/>
  <c r="I6616" i="3"/>
  <c r="N6616" i="3"/>
  <c r="A6617" i="3"/>
  <c r="G6616" i="3"/>
  <c r="K5404" i="3"/>
  <c r="H5404" i="3"/>
  <c r="M6617" i="3" l="1"/>
  <c r="I6617" i="3"/>
  <c r="N6617" i="3"/>
  <c r="A6618" i="3"/>
  <c r="G6617" i="3"/>
  <c r="J5404" i="3"/>
  <c r="L5404" i="3"/>
  <c r="O5404" i="3" s="1"/>
  <c r="E5405" i="3"/>
  <c r="F5405" i="3"/>
  <c r="D5405" i="3"/>
  <c r="C5405" i="3"/>
  <c r="B5405" i="3"/>
  <c r="M6618" i="3" l="1"/>
  <c r="I6618" i="3"/>
  <c r="N6618" i="3"/>
  <c r="A6619" i="3"/>
  <c r="G6618" i="3"/>
  <c r="E5406" i="3"/>
  <c r="C5406" i="3"/>
  <c r="D5406" i="3"/>
  <c r="B5406" i="3"/>
  <c r="F5406" i="3"/>
  <c r="K5405" i="3"/>
  <c r="H5405" i="3"/>
  <c r="P5403" i="3"/>
  <c r="M6619" i="3" l="1"/>
  <c r="I6619" i="3"/>
  <c r="N6619" i="3"/>
  <c r="A6620" i="3"/>
  <c r="G6619" i="3"/>
  <c r="H5406" i="3"/>
  <c r="J5405" i="3"/>
  <c r="L5405" i="3"/>
  <c r="O5405" i="3"/>
  <c r="K5406" i="3" s="1"/>
  <c r="M6620" i="3" l="1"/>
  <c r="I6620" i="3"/>
  <c r="N6620" i="3"/>
  <c r="A6621" i="3"/>
  <c r="G6620" i="3"/>
  <c r="E5407" i="3"/>
  <c r="B5407" i="3"/>
  <c r="C5407" i="3"/>
  <c r="D5407" i="3"/>
  <c r="F5407" i="3"/>
  <c r="P5405" i="3"/>
  <c r="P5404" i="3"/>
  <c r="J5406" i="3"/>
  <c r="L5406" i="3"/>
  <c r="O5406" i="3" s="1"/>
  <c r="M6621" i="3" l="1"/>
  <c r="I6621" i="3"/>
  <c r="N6621" i="3"/>
  <c r="A6622" i="3"/>
  <c r="G6621" i="3"/>
  <c r="C5408" i="3"/>
  <c r="D5408" i="3"/>
  <c r="F5408" i="3"/>
  <c r="B5408" i="3"/>
  <c r="E5408" i="3"/>
  <c r="H5408" i="3"/>
  <c r="H5407" i="3"/>
  <c r="K5407" i="3"/>
  <c r="M6622" i="3" l="1"/>
  <c r="I6622" i="3"/>
  <c r="N6622" i="3"/>
  <c r="A6623" i="3"/>
  <c r="G6622" i="3"/>
  <c r="D5409" i="3"/>
  <c r="B5409" i="3"/>
  <c r="E5409" i="3"/>
  <c r="F5409" i="3"/>
  <c r="C5409" i="3"/>
  <c r="J5408" i="3"/>
  <c r="J5407" i="3"/>
  <c r="L5407" i="3"/>
  <c r="O5407" i="3" s="1"/>
  <c r="K5408" i="3" s="1"/>
  <c r="M6623" i="3" l="1"/>
  <c r="I6623" i="3"/>
  <c r="N6623" i="3"/>
  <c r="A6624" i="3"/>
  <c r="G6623" i="3"/>
  <c r="E5410" i="3"/>
  <c r="F5410" i="3"/>
  <c r="B5410" i="3"/>
  <c r="C5410" i="3"/>
  <c r="D5410" i="3"/>
  <c r="H5409" i="3"/>
  <c r="P5407" i="3"/>
  <c r="P5406" i="3"/>
  <c r="M6624" i="3" l="1"/>
  <c r="I6624" i="3"/>
  <c r="N6624" i="3"/>
  <c r="A6625" i="3"/>
  <c r="G6624" i="3"/>
  <c r="J5409" i="3"/>
  <c r="E5411" i="3"/>
  <c r="C5411" i="3"/>
  <c r="F5411" i="3"/>
  <c r="B5411" i="3"/>
  <c r="D5411" i="3"/>
  <c r="H5410" i="3"/>
  <c r="L5408" i="3"/>
  <c r="O5408" i="3" s="1"/>
  <c r="K5409" i="3" s="1"/>
  <c r="M6625" i="3" l="1"/>
  <c r="I6625" i="3"/>
  <c r="N6625" i="3"/>
  <c r="A6626" i="3"/>
  <c r="G6625" i="3"/>
  <c r="J5410" i="3"/>
  <c r="H5411" i="3"/>
  <c r="J5411" i="3"/>
  <c r="L5409" i="3"/>
  <c r="O5409" i="3"/>
  <c r="K5410" i="3" s="1"/>
  <c r="P5409" i="3"/>
  <c r="P5408" i="3"/>
  <c r="M6626" i="3" l="1"/>
  <c r="I6626" i="3"/>
  <c r="N6626" i="3"/>
  <c r="A6627" i="3"/>
  <c r="G6626" i="3"/>
  <c r="B5412" i="3"/>
  <c r="F5412" i="3"/>
  <c r="C5412" i="3"/>
  <c r="E5412" i="3"/>
  <c r="D5412" i="3"/>
  <c r="H5412" i="3"/>
  <c r="P5410" i="3"/>
  <c r="L5410" i="3"/>
  <c r="O5410" i="3" s="1"/>
  <c r="K5411" i="3" s="1"/>
  <c r="M6627" i="3" l="1"/>
  <c r="I6627" i="3"/>
  <c r="N6627" i="3"/>
  <c r="A6628" i="3"/>
  <c r="G6627" i="3"/>
  <c r="C5413" i="3"/>
  <c r="B5413" i="3"/>
  <c r="H5413" i="3" s="1"/>
  <c r="D5413" i="3"/>
  <c r="F5413" i="3"/>
  <c r="E5413" i="3"/>
  <c r="J5412" i="3"/>
  <c r="L5411" i="3"/>
  <c r="O5411" i="3" s="1"/>
  <c r="K5412" i="3" s="1"/>
  <c r="M6628" i="3" l="1"/>
  <c r="I6628" i="3"/>
  <c r="N6628" i="3"/>
  <c r="A6629" i="3"/>
  <c r="G6628" i="3"/>
  <c r="L5412" i="3"/>
  <c r="O5412" i="3" s="1"/>
  <c r="K5413" i="3" s="1"/>
  <c r="J5413" i="3"/>
  <c r="P5411" i="3"/>
  <c r="M6629" i="3" l="1"/>
  <c r="I6629" i="3"/>
  <c r="N6629" i="3"/>
  <c r="A6630" i="3"/>
  <c r="G6629" i="3"/>
  <c r="F5414" i="3"/>
  <c r="C5414" i="3"/>
  <c r="D5414" i="3"/>
  <c r="B5414" i="3"/>
  <c r="E5414" i="3"/>
  <c r="P5412" i="3"/>
  <c r="L5413" i="3"/>
  <c r="O5413" i="3" s="1"/>
  <c r="M6630" i="3" l="1"/>
  <c r="I6630" i="3"/>
  <c r="N6630" i="3"/>
  <c r="A6631" i="3"/>
  <c r="G6630" i="3"/>
  <c r="F5415" i="3"/>
  <c r="E5415" i="3"/>
  <c r="C5415" i="3"/>
  <c r="B5415" i="3"/>
  <c r="H5415" i="3" s="1"/>
  <c r="D5415" i="3"/>
  <c r="K5414" i="3"/>
  <c r="H5414" i="3"/>
  <c r="J5414" i="3" s="1"/>
  <c r="M6631" i="3" l="1"/>
  <c r="I6631" i="3"/>
  <c r="N6631" i="3"/>
  <c r="A6632" i="3"/>
  <c r="G6631" i="3"/>
  <c r="P5413" i="3"/>
  <c r="J5415" i="3"/>
  <c r="L5414" i="3"/>
  <c r="O5414" i="3" s="1"/>
  <c r="K5415" i="3" s="1"/>
  <c r="M6632" i="3" l="1"/>
  <c r="I6632" i="3"/>
  <c r="N6632" i="3"/>
  <c r="A6633" i="3"/>
  <c r="G6632" i="3"/>
  <c r="E5416" i="3"/>
  <c r="F5416" i="3"/>
  <c r="C5416" i="3"/>
  <c r="B5416" i="3"/>
  <c r="H5416" i="3" s="1"/>
  <c r="D5416" i="3"/>
  <c r="P5414" i="3"/>
  <c r="L5415" i="3"/>
  <c r="O5415" i="3" s="1"/>
  <c r="K5416" i="3" s="1"/>
  <c r="M6633" i="3" l="1"/>
  <c r="I6633" i="3"/>
  <c r="N6633" i="3"/>
  <c r="A6634" i="3"/>
  <c r="G6633" i="3"/>
  <c r="M6634" i="3" l="1"/>
  <c r="I6634" i="3"/>
  <c r="N6634" i="3"/>
  <c r="A6635" i="3"/>
  <c r="G6634" i="3"/>
  <c r="C5417" i="3"/>
  <c r="F5417" i="3"/>
  <c r="E5417" i="3"/>
  <c r="B5417" i="3"/>
  <c r="D5417" i="3"/>
  <c r="L5416" i="3"/>
  <c r="O5416" i="3" s="1"/>
  <c r="J5416" i="3"/>
  <c r="M6635" i="3" l="1"/>
  <c r="I6635" i="3"/>
  <c r="N6635" i="3"/>
  <c r="A6636" i="3"/>
  <c r="G6635" i="3"/>
  <c r="E5418" i="3"/>
  <c r="B5418" i="3"/>
  <c r="F5418" i="3"/>
  <c r="C5418" i="3"/>
  <c r="D5418" i="3"/>
  <c r="H5417" i="3"/>
  <c r="P5415" i="3"/>
  <c r="K5417" i="3"/>
  <c r="M6636" i="3" l="1"/>
  <c r="I6636" i="3"/>
  <c r="N6636" i="3"/>
  <c r="A6637" i="3"/>
  <c r="G6636" i="3"/>
  <c r="J5417" i="3"/>
  <c r="L5417" i="3"/>
  <c r="H5418" i="3"/>
  <c r="D5419" i="3"/>
  <c r="E5419" i="3"/>
  <c r="B5419" i="3"/>
  <c r="H5419" i="3"/>
  <c r="C5419" i="3"/>
  <c r="F5419" i="3"/>
  <c r="O5417" i="3"/>
  <c r="K5418" i="3" s="1"/>
  <c r="M6637" i="3" l="1"/>
  <c r="I6637" i="3"/>
  <c r="N6637" i="3"/>
  <c r="A6638" i="3"/>
  <c r="G6637" i="3"/>
  <c r="D5420" i="3"/>
  <c r="B5420" i="3"/>
  <c r="C5420" i="3"/>
  <c r="F5420" i="3"/>
  <c r="E5420" i="3"/>
  <c r="H5420" i="3"/>
  <c r="J5419" i="3"/>
  <c r="J5418" i="3"/>
  <c r="P5418" i="3" s="1"/>
  <c r="P5417" i="3"/>
  <c r="P5416" i="3"/>
  <c r="M6638" i="3" l="1"/>
  <c r="I6638" i="3"/>
  <c r="N6638" i="3"/>
  <c r="A6639" i="3"/>
  <c r="G6638" i="3"/>
  <c r="E5421" i="3"/>
  <c r="B5421" i="3"/>
  <c r="C5421" i="3"/>
  <c r="D5421" i="3"/>
  <c r="F5421" i="3"/>
  <c r="J5420" i="3"/>
  <c r="L5418" i="3"/>
  <c r="O5418" i="3" s="1"/>
  <c r="K5419" i="3" s="1"/>
  <c r="M6639" i="3" l="1"/>
  <c r="I6639" i="3"/>
  <c r="N6639" i="3"/>
  <c r="A6640" i="3"/>
  <c r="G6639" i="3"/>
  <c r="C5422" i="3"/>
  <c r="F5422" i="3"/>
  <c r="B5422" i="3"/>
  <c r="D5422" i="3"/>
  <c r="E5422" i="3"/>
  <c r="P5419" i="3"/>
  <c r="H5421" i="3"/>
  <c r="L5419" i="3"/>
  <c r="O5419" i="3" s="1"/>
  <c r="K5420" i="3" s="1"/>
  <c r="M6640" i="3" l="1"/>
  <c r="I6640" i="3"/>
  <c r="N6640" i="3"/>
  <c r="A6641" i="3"/>
  <c r="G6640" i="3"/>
  <c r="J5421" i="3"/>
  <c r="H5422" i="3"/>
  <c r="B5423" i="3"/>
  <c r="C5423" i="3"/>
  <c r="F5423" i="3"/>
  <c r="H5423" i="3"/>
  <c r="E5423" i="3"/>
  <c r="J5423" i="3" s="1"/>
  <c r="D5423" i="3"/>
  <c r="L5420" i="3"/>
  <c r="O5420" i="3" s="1"/>
  <c r="K5421" i="3" s="1"/>
  <c r="J5422" i="3"/>
  <c r="M6641" i="3" l="1"/>
  <c r="I6641" i="3"/>
  <c r="N6641" i="3"/>
  <c r="A6642" i="3"/>
  <c r="G6641" i="3"/>
  <c r="D5424" i="3"/>
  <c r="C5424" i="3"/>
  <c r="F5424" i="3"/>
  <c r="H5424" i="3"/>
  <c r="E5424" i="3"/>
  <c r="B5424" i="3"/>
  <c r="P5422" i="3"/>
  <c r="L5421" i="3"/>
  <c r="O5421" i="3" s="1"/>
  <c r="K5422" i="3" s="1"/>
  <c r="P5421" i="3"/>
  <c r="P5420" i="3"/>
  <c r="M6642" i="3" l="1"/>
  <c r="I6642" i="3"/>
  <c r="N6642" i="3"/>
  <c r="A6643" i="3"/>
  <c r="G6642" i="3"/>
  <c r="L5422" i="3"/>
  <c r="O5422" i="3" s="1"/>
  <c r="K5423" i="3" s="1"/>
  <c r="J5424" i="3"/>
  <c r="M6643" i="3" l="1"/>
  <c r="I6643" i="3"/>
  <c r="N6643" i="3"/>
  <c r="A6644" i="3"/>
  <c r="G6643" i="3"/>
  <c r="L5423" i="3"/>
  <c r="O5423" i="3" s="1"/>
  <c r="K5424" i="3" s="1"/>
  <c r="F5425" i="3"/>
  <c r="H5425" i="3"/>
  <c r="E5425" i="3"/>
  <c r="B5425" i="3"/>
  <c r="C5425" i="3"/>
  <c r="D5425" i="3"/>
  <c r="P5423" i="3"/>
  <c r="M6644" i="3" l="1"/>
  <c r="I6644" i="3"/>
  <c r="N6644" i="3"/>
  <c r="A6645" i="3"/>
  <c r="G6644" i="3"/>
  <c r="F5426" i="3"/>
  <c r="E5426" i="3"/>
  <c r="D5426" i="3"/>
  <c r="C5426" i="3"/>
  <c r="B5426" i="3"/>
  <c r="O5424" i="3"/>
  <c r="K5425" i="3" s="1"/>
  <c r="L5424" i="3"/>
  <c r="J5425" i="3"/>
  <c r="M6645" i="3" l="1"/>
  <c r="I6645" i="3"/>
  <c r="N6645" i="3"/>
  <c r="A6646" i="3"/>
  <c r="G6645" i="3"/>
  <c r="D5427" i="3"/>
  <c r="E5427" i="3"/>
  <c r="C5427" i="3"/>
  <c r="B5427" i="3"/>
  <c r="F5427" i="3"/>
  <c r="J5426" i="3"/>
  <c r="H5426" i="3"/>
  <c r="P5424" i="3"/>
  <c r="L5425" i="3"/>
  <c r="O5425" i="3" s="1"/>
  <c r="K5426" i="3" s="1"/>
  <c r="M6646" i="3" l="1"/>
  <c r="I6646" i="3"/>
  <c r="N6646" i="3"/>
  <c r="A6647" i="3"/>
  <c r="G6646" i="3"/>
  <c r="B5428" i="3"/>
  <c r="E5428" i="3"/>
  <c r="F5428" i="3"/>
  <c r="D5428" i="3"/>
  <c r="C5428" i="3"/>
  <c r="H5427" i="3"/>
  <c r="P5425" i="3"/>
  <c r="L5426" i="3"/>
  <c r="O5426" i="3" s="1"/>
  <c r="K5427" i="3" s="1"/>
  <c r="M6647" i="3" l="1"/>
  <c r="I6647" i="3"/>
  <c r="N6647" i="3"/>
  <c r="A6648" i="3"/>
  <c r="G6647" i="3"/>
  <c r="J5427" i="3"/>
  <c r="L5427" i="3"/>
  <c r="O5427" i="3" s="1"/>
  <c r="K5428" i="3" s="1"/>
  <c r="H5428" i="3"/>
  <c r="J5428" i="3"/>
  <c r="B5429" i="3"/>
  <c r="H5429" i="3" s="1"/>
  <c r="D5429" i="3"/>
  <c r="F5429" i="3"/>
  <c r="C5429" i="3"/>
  <c r="E5429" i="3"/>
  <c r="M6648" i="3" l="1"/>
  <c r="I6648" i="3"/>
  <c r="N6648" i="3"/>
  <c r="A6649" i="3"/>
  <c r="G6648" i="3"/>
  <c r="L5428" i="3"/>
  <c r="O5428" i="3" s="1"/>
  <c r="K5429" i="3" s="1"/>
  <c r="P5427" i="3"/>
  <c r="P5426" i="3"/>
  <c r="M6649" i="3" l="1"/>
  <c r="I6649" i="3"/>
  <c r="N6649" i="3"/>
  <c r="A6650" i="3"/>
  <c r="G6649" i="3"/>
  <c r="D5430" i="3"/>
  <c r="F5430" i="3"/>
  <c r="C5430" i="3"/>
  <c r="E5430" i="3"/>
  <c r="B5430" i="3"/>
  <c r="L5429" i="3"/>
  <c r="O5429" i="3" s="1"/>
  <c r="J5429" i="3"/>
  <c r="M6650" i="3" l="1"/>
  <c r="I6650" i="3"/>
  <c r="N6650" i="3"/>
  <c r="A6651" i="3"/>
  <c r="G6650" i="3"/>
  <c r="K5430" i="3"/>
  <c r="P5428" i="3"/>
  <c r="H5430" i="3"/>
  <c r="M6651" i="3" l="1"/>
  <c r="I6651" i="3"/>
  <c r="N6651" i="3"/>
  <c r="A6652" i="3"/>
  <c r="G6651" i="3"/>
  <c r="J5430" i="3"/>
  <c r="L5430" i="3"/>
  <c r="B5431" i="3"/>
  <c r="D5431" i="3"/>
  <c r="F5431" i="3"/>
  <c r="K5431" i="3"/>
  <c r="H5431" i="3"/>
  <c r="C5431" i="3"/>
  <c r="E5431" i="3"/>
  <c r="J5431" i="3" s="1"/>
  <c r="O5430" i="3"/>
  <c r="M6652" i="3" l="1"/>
  <c r="I6652" i="3"/>
  <c r="N6652" i="3"/>
  <c r="A6653" i="3"/>
  <c r="G6652" i="3"/>
  <c r="C5432" i="3"/>
  <c r="F5432" i="3"/>
  <c r="H5432" i="3"/>
  <c r="D5432" i="3"/>
  <c r="B5432" i="3"/>
  <c r="E5432" i="3"/>
  <c r="L5431" i="3"/>
  <c r="O5431" i="3" s="1"/>
  <c r="P5430" i="3"/>
  <c r="P5429" i="3"/>
  <c r="M6653" i="3" l="1"/>
  <c r="I6653" i="3"/>
  <c r="N6653" i="3"/>
  <c r="A6654" i="3"/>
  <c r="G6653" i="3"/>
  <c r="E5433" i="3"/>
  <c r="F5433" i="3"/>
  <c r="D5433" i="3"/>
  <c r="B5433" i="3"/>
  <c r="C5433" i="3"/>
  <c r="K5432" i="3"/>
  <c r="J5432" i="3"/>
  <c r="M6654" i="3" l="1"/>
  <c r="I6654" i="3"/>
  <c r="N6654" i="3"/>
  <c r="A6655" i="3"/>
  <c r="G6654" i="3"/>
  <c r="B5434" i="3"/>
  <c r="E5434" i="3"/>
  <c r="C5434" i="3"/>
  <c r="D5434" i="3"/>
  <c r="F5434" i="3"/>
  <c r="H5433" i="3"/>
  <c r="J5433" i="3" s="1"/>
  <c r="P5432" i="3" s="1"/>
  <c r="P5431" i="3"/>
  <c r="L5432" i="3"/>
  <c r="O5432" i="3" s="1"/>
  <c r="K5433" i="3" s="1"/>
  <c r="M6655" i="3" l="1"/>
  <c r="I6655" i="3"/>
  <c r="N6655" i="3"/>
  <c r="A6656" i="3"/>
  <c r="G6655" i="3"/>
  <c r="E5435" i="3"/>
  <c r="D5435" i="3"/>
  <c r="F5435" i="3"/>
  <c r="B5435" i="3"/>
  <c r="C5435" i="3"/>
  <c r="L5433" i="3"/>
  <c r="O5433" i="3" s="1"/>
  <c r="K5434" i="3" s="1"/>
  <c r="H5434" i="3"/>
  <c r="J5434" i="3" s="1"/>
  <c r="P5433" i="3" s="1"/>
  <c r="M6656" i="3" l="1"/>
  <c r="I6656" i="3"/>
  <c r="N6656" i="3"/>
  <c r="A6657" i="3"/>
  <c r="G6656" i="3"/>
  <c r="D5436" i="3"/>
  <c r="F5436" i="3"/>
  <c r="C5436" i="3"/>
  <c r="B5436" i="3"/>
  <c r="E5436" i="3"/>
  <c r="L5434" i="3"/>
  <c r="O5434" i="3" s="1"/>
  <c r="K5435" i="3" s="1"/>
  <c r="H5435" i="3"/>
  <c r="M6657" i="3" l="1"/>
  <c r="I6657" i="3"/>
  <c r="N6657" i="3"/>
  <c r="A6658" i="3"/>
  <c r="G6657" i="3"/>
  <c r="J5435" i="3"/>
  <c r="L5435" i="3"/>
  <c r="O5435" i="3" s="1"/>
  <c r="K5436" i="3" s="1"/>
  <c r="H5436" i="3"/>
  <c r="J5436" i="3" s="1"/>
  <c r="M6658" i="3" l="1"/>
  <c r="I6658" i="3"/>
  <c r="N6658" i="3"/>
  <c r="A6659" i="3"/>
  <c r="G6658" i="3"/>
  <c r="D5437" i="3"/>
  <c r="E5437" i="3"/>
  <c r="B5437" i="3"/>
  <c r="H5437" i="3"/>
  <c r="C5437" i="3"/>
  <c r="F5437" i="3"/>
  <c r="J5437" i="3"/>
  <c r="P5435" i="3"/>
  <c r="P5434" i="3"/>
  <c r="L5436" i="3"/>
  <c r="O5436" i="3" s="1"/>
  <c r="M6659" i="3" l="1"/>
  <c r="I6659" i="3"/>
  <c r="N6659" i="3"/>
  <c r="A6660" i="3"/>
  <c r="G6659" i="3"/>
  <c r="D5438" i="3"/>
  <c r="E5438" i="3"/>
  <c r="F5438" i="3"/>
  <c r="H5438" i="3"/>
  <c r="C5438" i="3"/>
  <c r="B5438" i="3"/>
  <c r="P5436" i="3"/>
  <c r="K5437" i="3"/>
  <c r="M6660" i="3" l="1"/>
  <c r="I6660" i="3"/>
  <c r="N6660" i="3"/>
  <c r="A6661" i="3"/>
  <c r="G6660" i="3"/>
  <c r="D5439" i="3"/>
  <c r="B5439" i="3"/>
  <c r="F5439" i="3"/>
  <c r="E5439" i="3"/>
  <c r="C5439" i="3"/>
  <c r="J5438" i="3"/>
  <c r="L5437" i="3"/>
  <c r="O5437" i="3" s="1"/>
  <c r="K5438" i="3" s="1"/>
  <c r="M6661" i="3" l="1"/>
  <c r="I6661" i="3"/>
  <c r="N6661" i="3"/>
  <c r="A6662" i="3"/>
  <c r="G6661" i="3"/>
  <c r="B5440" i="3"/>
  <c r="E5440" i="3"/>
  <c r="D5440" i="3"/>
  <c r="C5440" i="3"/>
  <c r="F5440" i="3"/>
  <c r="H5439" i="3"/>
  <c r="L5438" i="3"/>
  <c r="O5438" i="3" s="1"/>
  <c r="K5439" i="3" s="1"/>
  <c r="P5437" i="3"/>
  <c r="M6662" i="3" l="1"/>
  <c r="I6662" i="3"/>
  <c r="N6662" i="3"/>
  <c r="G6662" i="3"/>
  <c r="A6663" i="3"/>
  <c r="J5439" i="3"/>
  <c r="H5440" i="3"/>
  <c r="L5439" i="3"/>
  <c r="O5439" i="3" s="1"/>
  <c r="K5440" i="3" s="1"/>
  <c r="M6663" i="3" l="1"/>
  <c r="I6663" i="3"/>
  <c r="N6663" i="3"/>
  <c r="G6663" i="3"/>
  <c r="A6664" i="3"/>
  <c r="J5440" i="3"/>
  <c r="F5441" i="3"/>
  <c r="E5441" i="3"/>
  <c r="D5441" i="3"/>
  <c r="B5441" i="3"/>
  <c r="C5441" i="3"/>
  <c r="P5439" i="3"/>
  <c r="P5438" i="3"/>
  <c r="M6664" i="3" l="1"/>
  <c r="I6664" i="3"/>
  <c r="N6664" i="3"/>
  <c r="A6665" i="3"/>
  <c r="G6664" i="3"/>
  <c r="E5442" i="3"/>
  <c r="D5442" i="3"/>
  <c r="C5442" i="3"/>
  <c r="F5442" i="3"/>
  <c r="B5442" i="3"/>
  <c r="L5440" i="3"/>
  <c r="O5440" i="3" s="1"/>
  <c r="K5441" i="3" s="1"/>
  <c r="H5441" i="3"/>
  <c r="J5441" i="3" s="1"/>
  <c r="M6665" i="3" l="1"/>
  <c r="I6665" i="3"/>
  <c r="N6665" i="3"/>
  <c r="A6666" i="3"/>
  <c r="G6665" i="3"/>
  <c r="D5443" i="3"/>
  <c r="C5443" i="3"/>
  <c r="E5443" i="3"/>
  <c r="F5443" i="3"/>
  <c r="B5443" i="3"/>
  <c r="L5441" i="3"/>
  <c r="O5441" i="3" s="1"/>
  <c r="K5442" i="3" s="1"/>
  <c r="H5442" i="3"/>
  <c r="H5443" i="3" s="1"/>
  <c r="P5440" i="3"/>
  <c r="M6666" i="3" l="1"/>
  <c r="I6666" i="3"/>
  <c r="N6666" i="3"/>
  <c r="A6667" i="3"/>
  <c r="G6666" i="3"/>
  <c r="J5443" i="3"/>
  <c r="D5444" i="3"/>
  <c r="E5444" i="3"/>
  <c r="F5444" i="3"/>
  <c r="B5444" i="3"/>
  <c r="H5444" i="3" s="1"/>
  <c r="C5444" i="3"/>
  <c r="L5442" i="3"/>
  <c r="O5442" i="3" s="1"/>
  <c r="K5443" i="3" s="1"/>
  <c r="J5442" i="3"/>
  <c r="M6667" i="3" l="1"/>
  <c r="I6667" i="3"/>
  <c r="N6667" i="3"/>
  <c r="A6668" i="3"/>
  <c r="G6667" i="3"/>
  <c r="L5443" i="3"/>
  <c r="O5443" i="3" s="1"/>
  <c r="K5444" i="3" s="1"/>
  <c r="P5442" i="3"/>
  <c r="P5441" i="3"/>
  <c r="J5444" i="3"/>
  <c r="M6668" i="3" l="1"/>
  <c r="I6668" i="3"/>
  <c r="N6668" i="3"/>
  <c r="A6669" i="3"/>
  <c r="G6668" i="3"/>
  <c r="E5445" i="3"/>
  <c r="C5445" i="3"/>
  <c r="F5445" i="3"/>
  <c r="D5445" i="3"/>
  <c r="B5445" i="3"/>
  <c r="P5443" i="3"/>
  <c r="L5444" i="3"/>
  <c r="O5444" i="3" s="1"/>
  <c r="M6669" i="3" l="1"/>
  <c r="I6669" i="3"/>
  <c r="N6669" i="3"/>
  <c r="A6670" i="3"/>
  <c r="G6669" i="3"/>
  <c r="K5445" i="3"/>
  <c r="H5445" i="3"/>
  <c r="M6670" i="3" l="1"/>
  <c r="I6670" i="3"/>
  <c r="N6670" i="3"/>
  <c r="A6671" i="3"/>
  <c r="G6670" i="3"/>
  <c r="J5445" i="3"/>
  <c r="L5445" i="3"/>
  <c r="D5446" i="3"/>
  <c r="C5446" i="3"/>
  <c r="E5446" i="3"/>
  <c r="F5446" i="3"/>
  <c r="B5446" i="3"/>
  <c r="K5446" i="3" s="1"/>
  <c r="O5445" i="3"/>
  <c r="M6671" i="3" l="1"/>
  <c r="I6671" i="3"/>
  <c r="N6671" i="3"/>
  <c r="A6672" i="3"/>
  <c r="G6671" i="3"/>
  <c r="H5446" i="3"/>
  <c r="P5444" i="3"/>
  <c r="M6672" i="3" l="1"/>
  <c r="I6672" i="3"/>
  <c r="N6672" i="3"/>
  <c r="A6673" i="3"/>
  <c r="G6672" i="3"/>
  <c r="J5446" i="3"/>
  <c r="L5446" i="3"/>
  <c r="O5446" i="3" s="1"/>
  <c r="B5447" i="3"/>
  <c r="E5447" i="3"/>
  <c r="H5447" i="3"/>
  <c r="F5447" i="3"/>
  <c r="C5447" i="3"/>
  <c r="D5447" i="3"/>
  <c r="K5447" i="3"/>
  <c r="M6673" i="3" l="1"/>
  <c r="I6673" i="3"/>
  <c r="N6673" i="3"/>
  <c r="A6674" i="3"/>
  <c r="G6673" i="3"/>
  <c r="F5448" i="3"/>
  <c r="E5448" i="3"/>
  <c r="C5448" i="3"/>
  <c r="D5448" i="3"/>
  <c r="B5448" i="3"/>
  <c r="J5447" i="3"/>
  <c r="P5445" i="3"/>
  <c r="M6674" i="3" l="1"/>
  <c r="I6674" i="3"/>
  <c r="N6674" i="3"/>
  <c r="A6675" i="3"/>
  <c r="G6674" i="3"/>
  <c r="D5449" i="3"/>
  <c r="F5449" i="3"/>
  <c r="E5449" i="3"/>
  <c r="B5449" i="3"/>
  <c r="C5449" i="3"/>
  <c r="H5448" i="3"/>
  <c r="P5446" i="3"/>
  <c r="L5447" i="3"/>
  <c r="O5447" i="3" s="1"/>
  <c r="K5448" i="3" s="1"/>
  <c r="M6675" i="3" l="1"/>
  <c r="I6675" i="3"/>
  <c r="N6675" i="3"/>
  <c r="A6676" i="3"/>
  <c r="G6675" i="3"/>
  <c r="E5450" i="3"/>
  <c r="C5450" i="3"/>
  <c r="B5450" i="3"/>
  <c r="F5450" i="3"/>
  <c r="D5450" i="3"/>
  <c r="J5448" i="3"/>
  <c r="L5448" i="3"/>
  <c r="O5448" i="3" s="1"/>
  <c r="K5449" i="3" s="1"/>
  <c r="H5449" i="3"/>
  <c r="M6676" i="3" l="1"/>
  <c r="I6676" i="3"/>
  <c r="N6676" i="3"/>
  <c r="A6677" i="3"/>
  <c r="G6676" i="3"/>
  <c r="F5451" i="3"/>
  <c r="C5451" i="3"/>
  <c r="E5451" i="3"/>
  <c r="B5451" i="3"/>
  <c r="D5451" i="3"/>
  <c r="J5449" i="3"/>
  <c r="H5450" i="3"/>
  <c r="L5449" i="3"/>
  <c r="O5449" i="3" s="1"/>
  <c r="K5450" i="3" s="1"/>
  <c r="J5450" i="3"/>
  <c r="P5448" i="3"/>
  <c r="P5447" i="3"/>
  <c r="M6677" i="3" l="1"/>
  <c r="I6677" i="3"/>
  <c r="N6677" i="3"/>
  <c r="A6678" i="3"/>
  <c r="G6677" i="3"/>
  <c r="H5451" i="3"/>
  <c r="L5450" i="3"/>
  <c r="O5450" i="3" s="1"/>
  <c r="K5451" i="3" s="1"/>
  <c r="P5449" i="3"/>
  <c r="M6678" i="3" l="1"/>
  <c r="I6678" i="3"/>
  <c r="N6678" i="3"/>
  <c r="A6679" i="3"/>
  <c r="G6678" i="3"/>
  <c r="J5451" i="3"/>
  <c r="C5452" i="3"/>
  <c r="D5452" i="3"/>
  <c r="E5452" i="3"/>
  <c r="F5452" i="3"/>
  <c r="B5452" i="3"/>
  <c r="L5451" i="3"/>
  <c r="O5451" i="3" s="1"/>
  <c r="M6679" i="3" l="1"/>
  <c r="I6679" i="3"/>
  <c r="N6679" i="3"/>
  <c r="A6680" i="3"/>
  <c r="G6679" i="3"/>
  <c r="K5452" i="3"/>
  <c r="J5452" i="3"/>
  <c r="P5451" i="3" s="1"/>
  <c r="H5452" i="3"/>
  <c r="P5450" i="3"/>
  <c r="M6680" i="3" l="1"/>
  <c r="I6680" i="3"/>
  <c r="N6680" i="3"/>
  <c r="A6681" i="3"/>
  <c r="G6680" i="3"/>
  <c r="B5453" i="3"/>
  <c r="C5453" i="3"/>
  <c r="H5453" i="3"/>
  <c r="F5453" i="3"/>
  <c r="E5453" i="3"/>
  <c r="D5453" i="3"/>
  <c r="L5452" i="3"/>
  <c r="O5452" i="3" s="1"/>
  <c r="K5453" i="3" s="1"/>
  <c r="M6681" i="3" l="1"/>
  <c r="I6681" i="3"/>
  <c r="N6681" i="3"/>
  <c r="A6682" i="3"/>
  <c r="G6681" i="3"/>
  <c r="B5454" i="3"/>
  <c r="D5454" i="3"/>
  <c r="F5454" i="3"/>
  <c r="C5454" i="3"/>
  <c r="E5454" i="3"/>
  <c r="J5453" i="3"/>
  <c r="M6682" i="3" l="1"/>
  <c r="I6682" i="3"/>
  <c r="N6682" i="3"/>
  <c r="A6683" i="3"/>
  <c r="G6682" i="3"/>
  <c r="P5452" i="3"/>
  <c r="D5455" i="3"/>
  <c r="E5455" i="3"/>
  <c r="F5455" i="3"/>
  <c r="C5455" i="3"/>
  <c r="B5455" i="3"/>
  <c r="H5454" i="3"/>
  <c r="L5453" i="3"/>
  <c r="O5453" i="3" s="1"/>
  <c r="K5454" i="3" s="1"/>
  <c r="M6683" i="3" l="1"/>
  <c r="I6683" i="3"/>
  <c r="N6683" i="3"/>
  <c r="A6684" i="3"/>
  <c r="G6683" i="3"/>
  <c r="J5454" i="3"/>
  <c r="L5454" i="3"/>
  <c r="O5454" i="3" s="1"/>
  <c r="K5455" i="3" s="1"/>
  <c r="D5456" i="3"/>
  <c r="B5456" i="3"/>
  <c r="H5456" i="3" s="1"/>
  <c r="F5456" i="3"/>
  <c r="C5456" i="3"/>
  <c r="E5456" i="3"/>
  <c r="J5455" i="3"/>
  <c r="H5455" i="3"/>
  <c r="M6684" i="3" l="1"/>
  <c r="I6684" i="3"/>
  <c r="N6684" i="3"/>
  <c r="A6685" i="3"/>
  <c r="G6684" i="3"/>
  <c r="L5455" i="3"/>
  <c r="O5455" i="3" s="1"/>
  <c r="K5456" i="3" s="1"/>
  <c r="P5454" i="3"/>
  <c r="P5453" i="3"/>
  <c r="P5455" i="3"/>
  <c r="C5457" i="3"/>
  <c r="B5457" i="3"/>
  <c r="D5457" i="3"/>
  <c r="E5457" i="3"/>
  <c r="F5457" i="3"/>
  <c r="J5456" i="3"/>
  <c r="M6685" i="3" l="1"/>
  <c r="I6685" i="3"/>
  <c r="N6685" i="3"/>
  <c r="A6686" i="3"/>
  <c r="G6685" i="3"/>
  <c r="B5458" i="3"/>
  <c r="D5458" i="3"/>
  <c r="F5458" i="3"/>
  <c r="C5458" i="3"/>
  <c r="E5458" i="3"/>
  <c r="L5456" i="3"/>
  <c r="O5456" i="3" s="1"/>
  <c r="K5457" i="3" s="1"/>
  <c r="H5457" i="3"/>
  <c r="M6686" i="3" l="1"/>
  <c r="I6686" i="3"/>
  <c r="N6686" i="3"/>
  <c r="A6687" i="3"/>
  <c r="G6686" i="3"/>
  <c r="J5457" i="3"/>
  <c r="L5457" i="3"/>
  <c r="O5457" i="3" s="1"/>
  <c r="K5458" i="3" s="1"/>
  <c r="H5458" i="3"/>
  <c r="F5459" i="3"/>
  <c r="E5459" i="3"/>
  <c r="C5459" i="3"/>
  <c r="B5459" i="3"/>
  <c r="D5459" i="3"/>
  <c r="M6687" i="3" l="1"/>
  <c r="I6687" i="3"/>
  <c r="N6687" i="3"/>
  <c r="A6688" i="3"/>
  <c r="G6687" i="3"/>
  <c r="J5458" i="3"/>
  <c r="H5459" i="3"/>
  <c r="J5459" i="3" s="1"/>
  <c r="F5460" i="3"/>
  <c r="E5460" i="3"/>
  <c r="B5460" i="3"/>
  <c r="D5460" i="3"/>
  <c r="C5460" i="3"/>
  <c r="P5457" i="3"/>
  <c r="P5456" i="3"/>
  <c r="M6688" i="3" l="1"/>
  <c r="I6688" i="3"/>
  <c r="N6688" i="3"/>
  <c r="A6689" i="3"/>
  <c r="G6688" i="3"/>
  <c r="E5461" i="3"/>
  <c r="D5461" i="3"/>
  <c r="B5461" i="3"/>
  <c r="C5461" i="3"/>
  <c r="F5461" i="3"/>
  <c r="H5460" i="3"/>
  <c r="L5458" i="3"/>
  <c r="O5458" i="3" s="1"/>
  <c r="K5459" i="3" s="1"/>
  <c r="P5458" i="3"/>
  <c r="M6689" i="3" l="1"/>
  <c r="I6689" i="3"/>
  <c r="N6689" i="3"/>
  <c r="A6690" i="3"/>
  <c r="G6689" i="3"/>
  <c r="E5462" i="3"/>
  <c r="C5462" i="3"/>
  <c r="B5462" i="3"/>
  <c r="D5462" i="3"/>
  <c r="F5462" i="3"/>
  <c r="H5461" i="3"/>
  <c r="L5459" i="3"/>
  <c r="O5459" i="3" s="1"/>
  <c r="K5460" i="3" s="1"/>
  <c r="J5460" i="3"/>
  <c r="M6690" i="3" l="1"/>
  <c r="I6690" i="3"/>
  <c r="N6690" i="3"/>
  <c r="A6691" i="3"/>
  <c r="G6690" i="3"/>
  <c r="C5463" i="3"/>
  <c r="E5463" i="3"/>
  <c r="H5463" i="3"/>
  <c r="B5463" i="3"/>
  <c r="F5463" i="3"/>
  <c r="J5463" i="3"/>
  <c r="D5463" i="3"/>
  <c r="J5461" i="3"/>
  <c r="J5462" i="3"/>
  <c r="L5460" i="3"/>
  <c r="O5460" i="3" s="1"/>
  <c r="K5461" i="3" s="1"/>
  <c r="H5462" i="3"/>
  <c r="P5460" i="3"/>
  <c r="P5459" i="3"/>
  <c r="M6691" i="3" l="1"/>
  <c r="I6691" i="3"/>
  <c r="N6691" i="3"/>
  <c r="A6692" i="3"/>
  <c r="G6691" i="3"/>
  <c r="D5464" i="3"/>
  <c r="B5464" i="3"/>
  <c r="C5464" i="3"/>
  <c r="H5464" i="3"/>
  <c r="E5464" i="3"/>
  <c r="J5464" i="3" s="1"/>
  <c r="F5464" i="3"/>
  <c r="L5461" i="3"/>
  <c r="O5461" i="3" s="1"/>
  <c r="K5462" i="3" s="1"/>
  <c r="P5462" i="3"/>
  <c r="P5461" i="3"/>
  <c r="M6692" i="3" l="1"/>
  <c r="I6692" i="3"/>
  <c r="N6692" i="3"/>
  <c r="A6693" i="3"/>
  <c r="G6692" i="3"/>
  <c r="F5465" i="3"/>
  <c r="D5465" i="3"/>
  <c r="C5465" i="3"/>
  <c r="B5465" i="3"/>
  <c r="E5465" i="3"/>
  <c r="L5462" i="3"/>
  <c r="O5462" i="3" s="1"/>
  <c r="K5463" i="3" s="1"/>
  <c r="P5463" i="3"/>
  <c r="M6693" i="3" l="1"/>
  <c r="I6693" i="3"/>
  <c r="N6693" i="3"/>
  <c r="A6694" i="3"/>
  <c r="G6693" i="3"/>
  <c r="L5463" i="3"/>
  <c r="O5463" i="3" s="1"/>
  <c r="K5464" i="3" s="1"/>
  <c r="D5466" i="3"/>
  <c r="B5466" i="3"/>
  <c r="F5466" i="3"/>
  <c r="C5466" i="3"/>
  <c r="E5466" i="3"/>
  <c r="H5465" i="3"/>
  <c r="M6694" i="3" l="1"/>
  <c r="I6694" i="3"/>
  <c r="N6694" i="3"/>
  <c r="A6695" i="3"/>
  <c r="G6694" i="3"/>
  <c r="J5465" i="3"/>
  <c r="H5466" i="3"/>
  <c r="L5464" i="3"/>
  <c r="O5464" i="3" s="1"/>
  <c r="K5465" i="3" s="1"/>
  <c r="J5466" i="3"/>
  <c r="M6695" i="3" l="1"/>
  <c r="I6695" i="3"/>
  <c r="N6695" i="3"/>
  <c r="A6696" i="3"/>
  <c r="G6695" i="3"/>
  <c r="L5465" i="3"/>
  <c r="O5465" i="3" s="1"/>
  <c r="K5466" i="3" s="1"/>
  <c r="F5467" i="3"/>
  <c r="E5467" i="3"/>
  <c r="B5467" i="3"/>
  <c r="H5467" i="3" s="1"/>
  <c r="D5467" i="3"/>
  <c r="C5467" i="3"/>
  <c r="P5464" i="3"/>
  <c r="P5465" i="3"/>
  <c r="M6696" i="3" l="1"/>
  <c r="I6696" i="3"/>
  <c r="N6696" i="3"/>
  <c r="A6697" i="3"/>
  <c r="G6696" i="3"/>
  <c r="L5466" i="3"/>
  <c r="O5466" i="3" s="1"/>
  <c r="K5467" i="3" s="1"/>
  <c r="J5467" i="3"/>
  <c r="M6697" i="3" l="1"/>
  <c r="I6697" i="3"/>
  <c r="N6697" i="3"/>
  <c r="A6698" i="3"/>
  <c r="G6697" i="3"/>
  <c r="P5466" i="3"/>
  <c r="E5468" i="3"/>
  <c r="F5468" i="3"/>
  <c r="B5468" i="3"/>
  <c r="H5468" i="3" s="1"/>
  <c r="J5468" i="3" s="1"/>
  <c r="C5468" i="3"/>
  <c r="D5468" i="3"/>
  <c r="L5467" i="3"/>
  <c r="O5467" i="3" s="1"/>
  <c r="M6698" i="3" l="1"/>
  <c r="I6698" i="3"/>
  <c r="N6698" i="3"/>
  <c r="A6699" i="3"/>
  <c r="G6698" i="3"/>
  <c r="P5467" i="3"/>
  <c r="B5469" i="3"/>
  <c r="E5469" i="3"/>
  <c r="D5469" i="3"/>
  <c r="F5469" i="3"/>
  <c r="C5469" i="3"/>
  <c r="H5469" i="3"/>
  <c r="L5468" i="3"/>
  <c r="K5468" i="3"/>
  <c r="M6699" i="3" l="1"/>
  <c r="I6699" i="3"/>
  <c r="N6699" i="3"/>
  <c r="A6700" i="3"/>
  <c r="G6699" i="3"/>
  <c r="J5469" i="3"/>
  <c r="D5470" i="3"/>
  <c r="C5470" i="3"/>
  <c r="B5470" i="3"/>
  <c r="E5470" i="3"/>
  <c r="F5470" i="3"/>
  <c r="H5470" i="3"/>
  <c r="O5468" i="3"/>
  <c r="K5469" i="3" s="1"/>
  <c r="L5469" i="3" s="1"/>
  <c r="M6700" i="3" l="1"/>
  <c r="I6700" i="3"/>
  <c r="N6700" i="3"/>
  <c r="A6701" i="3"/>
  <c r="G6700" i="3"/>
  <c r="E5471" i="3"/>
  <c r="F5471" i="3"/>
  <c r="D5471" i="3"/>
  <c r="C5471" i="3"/>
  <c r="B5471" i="3"/>
  <c r="O5469" i="3"/>
  <c r="K5470" i="3" s="1"/>
  <c r="P5468" i="3"/>
  <c r="J5470" i="3"/>
  <c r="M6701" i="3" l="1"/>
  <c r="I6701" i="3"/>
  <c r="N6701" i="3"/>
  <c r="A6702" i="3"/>
  <c r="G6701" i="3"/>
  <c r="D5472" i="3"/>
  <c r="C5472" i="3"/>
  <c r="B5472" i="3"/>
  <c r="F5472" i="3"/>
  <c r="E5472" i="3"/>
  <c r="H5471" i="3"/>
  <c r="J5471" i="3" s="1"/>
  <c r="P5470" i="3" s="1"/>
  <c r="P5469" i="3"/>
  <c r="L5470" i="3"/>
  <c r="O5470" i="3" s="1"/>
  <c r="K5471" i="3" s="1"/>
  <c r="M6702" i="3" l="1"/>
  <c r="I6702" i="3"/>
  <c r="N6702" i="3"/>
  <c r="A6703" i="3"/>
  <c r="G6702" i="3"/>
  <c r="C5473" i="3"/>
  <c r="F5473" i="3"/>
  <c r="D5473" i="3"/>
  <c r="B5473" i="3"/>
  <c r="E5473" i="3"/>
  <c r="H5472" i="3"/>
  <c r="M6703" i="3" l="1"/>
  <c r="I6703" i="3"/>
  <c r="N6703" i="3"/>
  <c r="A6704" i="3"/>
  <c r="G6703" i="3"/>
  <c r="J5472" i="3"/>
  <c r="B5474" i="3"/>
  <c r="F5474" i="3"/>
  <c r="D5474" i="3"/>
  <c r="C5474" i="3"/>
  <c r="E5474" i="3"/>
  <c r="L5471" i="3"/>
  <c r="O5471" i="3" s="1"/>
  <c r="K5472" i="3" s="1"/>
  <c r="H5473" i="3"/>
  <c r="M6704" i="3" l="1"/>
  <c r="I6704" i="3"/>
  <c r="N6704" i="3"/>
  <c r="A6705" i="3"/>
  <c r="G6704" i="3"/>
  <c r="B5475" i="3"/>
  <c r="D5475" i="3"/>
  <c r="E5475" i="3"/>
  <c r="C5475" i="3"/>
  <c r="F5475" i="3"/>
  <c r="J5473" i="3"/>
  <c r="H5474" i="3"/>
  <c r="L5472" i="3"/>
  <c r="O5472" i="3"/>
  <c r="K5473" i="3" s="1"/>
  <c r="P5472" i="3"/>
  <c r="P5471" i="3"/>
  <c r="M6705" i="3" l="1"/>
  <c r="I6705" i="3"/>
  <c r="N6705" i="3"/>
  <c r="A6706" i="3"/>
  <c r="G6705" i="3"/>
  <c r="J5474" i="3"/>
  <c r="H5475" i="3"/>
  <c r="B5476" i="3"/>
  <c r="C5476" i="3"/>
  <c r="E5476" i="3"/>
  <c r="D5476" i="3"/>
  <c r="F5476" i="3"/>
  <c r="O5473" i="3"/>
  <c r="K5474" i="3" s="1"/>
  <c r="P5473" i="3"/>
  <c r="L5473" i="3"/>
  <c r="M6706" i="3" l="1"/>
  <c r="I6706" i="3"/>
  <c r="N6706" i="3"/>
  <c r="A6707" i="3"/>
  <c r="G6706" i="3"/>
  <c r="J5475" i="3"/>
  <c r="H5476" i="3"/>
  <c r="L5474" i="3"/>
  <c r="O5474" i="3"/>
  <c r="K5475" i="3" s="1"/>
  <c r="P5474" i="3"/>
  <c r="M6707" i="3" l="1"/>
  <c r="I6707" i="3"/>
  <c r="N6707" i="3"/>
  <c r="A6708" i="3"/>
  <c r="G6707" i="3"/>
  <c r="J5476" i="3"/>
  <c r="L5475" i="3"/>
  <c r="O5475" i="3" s="1"/>
  <c r="K5476" i="3" s="1"/>
  <c r="D5477" i="3"/>
  <c r="B5477" i="3"/>
  <c r="E5477" i="3"/>
  <c r="F5477" i="3"/>
  <c r="C5477" i="3"/>
  <c r="P5475" i="3"/>
  <c r="M6708" i="3" l="1"/>
  <c r="I6708" i="3"/>
  <c r="N6708" i="3"/>
  <c r="A6709" i="3"/>
  <c r="G6708" i="3"/>
  <c r="F5478" i="3"/>
  <c r="C5478" i="3"/>
  <c r="B5478" i="3"/>
  <c r="H5478" i="3" s="1"/>
  <c r="E5478" i="3"/>
  <c r="D5478" i="3"/>
  <c r="H5477" i="3"/>
  <c r="L5476" i="3"/>
  <c r="O5476" i="3" s="1"/>
  <c r="K5477" i="3" s="1"/>
  <c r="M6709" i="3" l="1"/>
  <c r="I6709" i="3"/>
  <c r="N6709" i="3"/>
  <c r="A6710" i="3"/>
  <c r="G6709" i="3"/>
  <c r="J5477" i="3"/>
  <c r="L5477" i="3"/>
  <c r="O5477" i="3" s="1"/>
  <c r="K5478" i="3" s="1"/>
  <c r="J5478" i="3"/>
  <c r="F5479" i="3"/>
  <c r="B5479" i="3"/>
  <c r="H5479" i="3" s="1"/>
  <c r="J5479" i="3" s="1"/>
  <c r="E5479" i="3"/>
  <c r="C5479" i="3"/>
  <c r="D5479" i="3"/>
  <c r="M6710" i="3" l="1"/>
  <c r="I6710" i="3"/>
  <c r="N6710" i="3"/>
  <c r="A6711" i="3"/>
  <c r="G6710" i="3"/>
  <c r="P5477" i="3"/>
  <c r="P5476" i="3"/>
  <c r="L5478" i="3"/>
  <c r="O5478" i="3" s="1"/>
  <c r="K5479" i="3" s="1"/>
  <c r="P5478" i="3"/>
  <c r="M6711" i="3" l="1"/>
  <c r="I6711" i="3"/>
  <c r="N6711" i="3"/>
  <c r="A6712" i="3"/>
  <c r="G6711" i="3"/>
  <c r="E5480" i="3"/>
  <c r="C5480" i="3"/>
  <c r="D5480" i="3"/>
  <c r="H5480" i="3"/>
  <c r="B5480" i="3"/>
  <c r="K5480" i="3" s="1"/>
  <c r="F5480" i="3"/>
  <c r="L5479" i="3"/>
  <c r="O5479" i="3" s="1"/>
  <c r="M6712" i="3" l="1"/>
  <c r="I6712" i="3"/>
  <c r="N6712" i="3"/>
  <c r="A6713" i="3"/>
  <c r="G6712" i="3"/>
  <c r="J5480" i="3"/>
  <c r="M6713" i="3" l="1"/>
  <c r="I6713" i="3"/>
  <c r="N6713" i="3"/>
  <c r="A6714" i="3"/>
  <c r="G6713" i="3"/>
  <c r="P5479" i="3"/>
  <c r="C5481" i="3"/>
  <c r="B5481" i="3"/>
  <c r="H5481" i="3" s="1"/>
  <c r="J5481" i="3" s="1"/>
  <c r="E5481" i="3"/>
  <c r="F5481" i="3"/>
  <c r="D5481" i="3"/>
  <c r="L5480" i="3"/>
  <c r="O5480" i="3" s="1"/>
  <c r="M6714" i="3" l="1"/>
  <c r="I6714" i="3"/>
  <c r="N6714" i="3"/>
  <c r="A6715" i="3"/>
  <c r="G6714" i="3"/>
  <c r="P5480" i="3"/>
  <c r="K5481" i="3"/>
  <c r="M6715" i="3" l="1"/>
  <c r="I6715" i="3"/>
  <c r="N6715" i="3"/>
  <c r="A6716" i="3"/>
  <c r="G6715" i="3"/>
  <c r="L5481" i="3"/>
  <c r="O5481" i="3"/>
  <c r="F5482" i="3"/>
  <c r="D5482" i="3"/>
  <c r="E5482" i="3"/>
  <c r="H5482" i="3"/>
  <c r="J5482" i="3" s="1"/>
  <c r="B5482" i="3"/>
  <c r="K5482" i="3" s="1"/>
  <c r="C5482" i="3"/>
  <c r="M6716" i="3" l="1"/>
  <c r="I6716" i="3"/>
  <c r="N6716" i="3"/>
  <c r="A6717" i="3"/>
  <c r="G6716" i="3"/>
  <c r="P5481" i="3"/>
  <c r="M6717" i="3" l="1"/>
  <c r="I6717" i="3"/>
  <c r="N6717" i="3"/>
  <c r="A6718" i="3"/>
  <c r="G6717" i="3"/>
  <c r="D5483" i="3"/>
  <c r="C5483" i="3"/>
  <c r="B5483" i="3"/>
  <c r="E5483" i="3"/>
  <c r="F5483" i="3"/>
  <c r="L5482" i="3"/>
  <c r="O5482" i="3" s="1"/>
  <c r="M6718" i="3" l="1"/>
  <c r="I6718" i="3"/>
  <c r="N6718" i="3"/>
  <c r="A6719" i="3"/>
  <c r="G6718" i="3"/>
  <c r="C5484" i="3"/>
  <c r="F5484" i="3"/>
  <c r="E5484" i="3"/>
  <c r="B5484" i="3"/>
  <c r="D5484" i="3"/>
  <c r="K5483" i="3"/>
  <c r="H5483" i="3"/>
  <c r="M6719" i="3" l="1"/>
  <c r="I6719" i="3"/>
  <c r="N6719" i="3"/>
  <c r="A6720" i="3"/>
  <c r="G6719" i="3"/>
  <c r="J5483" i="3"/>
  <c r="E5485" i="3"/>
  <c r="F5485" i="3"/>
  <c r="D5485" i="3"/>
  <c r="B5485" i="3"/>
  <c r="C5485" i="3"/>
  <c r="H5484" i="3"/>
  <c r="M6720" i="3" l="1"/>
  <c r="I6720" i="3"/>
  <c r="N6720" i="3"/>
  <c r="A6721" i="3"/>
  <c r="G6720" i="3"/>
  <c r="F5486" i="3"/>
  <c r="E5486" i="3"/>
  <c r="C5486" i="3"/>
  <c r="D5486" i="3"/>
  <c r="B5486" i="3"/>
  <c r="J5484" i="3"/>
  <c r="L5483" i="3"/>
  <c r="O5483" i="3" s="1"/>
  <c r="K5484" i="3" s="1"/>
  <c r="H5485" i="3"/>
  <c r="P5482" i="3"/>
  <c r="P5483" i="3"/>
  <c r="M6721" i="3" l="1"/>
  <c r="I6721" i="3"/>
  <c r="N6721" i="3"/>
  <c r="A6722" i="3"/>
  <c r="G6721" i="3"/>
  <c r="B5487" i="3"/>
  <c r="F5487" i="3"/>
  <c r="C5487" i="3"/>
  <c r="E5487" i="3"/>
  <c r="D5487" i="3"/>
  <c r="J5485" i="3"/>
  <c r="P5484" i="3"/>
  <c r="L5484" i="3"/>
  <c r="O5484" i="3" s="1"/>
  <c r="K5485" i="3" s="1"/>
  <c r="H5486" i="3"/>
  <c r="M6722" i="3" l="1"/>
  <c r="I6722" i="3"/>
  <c r="N6722" i="3"/>
  <c r="A6723" i="3"/>
  <c r="G6722" i="3"/>
  <c r="J5486" i="3"/>
  <c r="H5487" i="3"/>
  <c r="F5488" i="3"/>
  <c r="C5488" i="3"/>
  <c r="D5488" i="3"/>
  <c r="B5488" i="3"/>
  <c r="H5488" i="3" s="1"/>
  <c r="E5488" i="3"/>
  <c r="L5485" i="3"/>
  <c r="O5485" i="3" s="1"/>
  <c r="K5486" i="3" s="1"/>
  <c r="P5485" i="3"/>
  <c r="M6723" i="3" l="1"/>
  <c r="I6723" i="3"/>
  <c r="N6723" i="3"/>
  <c r="A6724" i="3"/>
  <c r="G6723" i="3"/>
  <c r="J5487" i="3"/>
  <c r="P5487" i="3" s="1"/>
  <c r="J5488" i="3"/>
  <c r="L5486" i="3"/>
  <c r="O5486" i="3" s="1"/>
  <c r="K5487" i="3" s="1"/>
  <c r="M6724" i="3" l="1"/>
  <c r="I6724" i="3"/>
  <c r="N6724" i="3"/>
  <c r="A6725" i="3"/>
  <c r="G6724" i="3"/>
  <c r="L5487" i="3"/>
  <c r="O5487" i="3" s="1"/>
  <c r="K5488" i="3" s="1"/>
  <c r="P5486" i="3"/>
  <c r="E5489" i="3"/>
  <c r="B5489" i="3"/>
  <c r="C5489" i="3"/>
  <c r="D5489" i="3"/>
  <c r="F5489" i="3"/>
  <c r="M6725" i="3" l="1"/>
  <c r="I6725" i="3"/>
  <c r="N6725" i="3"/>
  <c r="A6726" i="3"/>
  <c r="G6725" i="3"/>
  <c r="L5488" i="3"/>
  <c r="O5488" i="3" s="1"/>
  <c r="K5489" i="3" s="1"/>
  <c r="H5489" i="3"/>
  <c r="M6726" i="3" l="1"/>
  <c r="I6726" i="3"/>
  <c r="N6726" i="3"/>
  <c r="A6727" i="3"/>
  <c r="G6726" i="3"/>
  <c r="J5489" i="3"/>
  <c r="C5490" i="3"/>
  <c r="E5490" i="3"/>
  <c r="D5490" i="3"/>
  <c r="F5490" i="3"/>
  <c r="B5490" i="3"/>
  <c r="M6727" i="3" l="1"/>
  <c r="I6727" i="3"/>
  <c r="N6727" i="3"/>
  <c r="A6728" i="3"/>
  <c r="G6727" i="3"/>
  <c r="C5491" i="3"/>
  <c r="E5491" i="3"/>
  <c r="D5491" i="3"/>
  <c r="B5491" i="3"/>
  <c r="F5491" i="3"/>
  <c r="K5490" i="3"/>
  <c r="L5489" i="3"/>
  <c r="O5489" i="3" s="1"/>
  <c r="H5490" i="3"/>
  <c r="J5490" i="3" s="1"/>
  <c r="P5488" i="3"/>
  <c r="P5489" i="3"/>
  <c r="M6728" i="3" l="1"/>
  <c r="I6728" i="3"/>
  <c r="N6728" i="3"/>
  <c r="A6729" i="3"/>
  <c r="G6728" i="3"/>
  <c r="F5492" i="3"/>
  <c r="C5492" i="3"/>
  <c r="D5492" i="3"/>
  <c r="B5492" i="3"/>
  <c r="E5492" i="3"/>
  <c r="H5491" i="3"/>
  <c r="L5490" i="3"/>
  <c r="O5490" i="3" s="1"/>
  <c r="K5491" i="3" s="1"/>
  <c r="M6729" i="3" l="1"/>
  <c r="I6729" i="3"/>
  <c r="N6729" i="3"/>
  <c r="A6730" i="3"/>
  <c r="G6729" i="3"/>
  <c r="J5491" i="3"/>
  <c r="L5491" i="3"/>
  <c r="O5491" i="3" s="1"/>
  <c r="K5492" i="3" s="1"/>
  <c r="C5493" i="3"/>
  <c r="B5493" i="3"/>
  <c r="D5493" i="3"/>
  <c r="F5493" i="3"/>
  <c r="E5493" i="3"/>
  <c r="H5492" i="3"/>
  <c r="M6730" i="3" l="1"/>
  <c r="I6730" i="3"/>
  <c r="N6730" i="3"/>
  <c r="A6731" i="3"/>
  <c r="G6730" i="3"/>
  <c r="F5494" i="3"/>
  <c r="C5494" i="3"/>
  <c r="D5494" i="3"/>
  <c r="E5494" i="3"/>
  <c r="B5494" i="3"/>
  <c r="J5492" i="3"/>
  <c r="H5493" i="3"/>
  <c r="P5491" i="3"/>
  <c r="P5490" i="3"/>
  <c r="M6731" i="3" l="1"/>
  <c r="I6731" i="3"/>
  <c r="N6731" i="3"/>
  <c r="A6732" i="3"/>
  <c r="G6731" i="3"/>
  <c r="J5493" i="3"/>
  <c r="F5495" i="3"/>
  <c r="D5495" i="3"/>
  <c r="E5495" i="3"/>
  <c r="B5495" i="3"/>
  <c r="C5495" i="3"/>
  <c r="P5492" i="3"/>
  <c r="J5494" i="3"/>
  <c r="L5492" i="3"/>
  <c r="O5492" i="3" s="1"/>
  <c r="K5493" i="3" s="1"/>
  <c r="H5494" i="3"/>
  <c r="M6732" i="3" l="1"/>
  <c r="I6732" i="3"/>
  <c r="N6732" i="3"/>
  <c r="A6733" i="3"/>
  <c r="G6732" i="3"/>
  <c r="H5495" i="3"/>
  <c r="L5493" i="3"/>
  <c r="O5493" i="3" s="1"/>
  <c r="K5494" i="3" s="1"/>
  <c r="P5493" i="3"/>
  <c r="M6733" i="3" l="1"/>
  <c r="I6733" i="3"/>
  <c r="N6733" i="3"/>
  <c r="A6734" i="3"/>
  <c r="G6733" i="3"/>
  <c r="L5494" i="3"/>
  <c r="O5494" i="3" s="1"/>
  <c r="K5495" i="3" s="1"/>
  <c r="J5495" i="3"/>
  <c r="D5496" i="3"/>
  <c r="C5496" i="3"/>
  <c r="B5496" i="3"/>
  <c r="H5496" i="3" s="1"/>
  <c r="F5496" i="3"/>
  <c r="E5496" i="3"/>
  <c r="M6734" i="3" l="1"/>
  <c r="I6734" i="3"/>
  <c r="N6734" i="3"/>
  <c r="A6735" i="3"/>
  <c r="G6734" i="3"/>
  <c r="F5497" i="3"/>
  <c r="D5497" i="3"/>
  <c r="B5497" i="3"/>
  <c r="E5497" i="3"/>
  <c r="C5497" i="3"/>
  <c r="L5495" i="3"/>
  <c r="O5495" i="3" s="1"/>
  <c r="K5496" i="3" s="1"/>
  <c r="P5494" i="3"/>
  <c r="M6735" i="3" l="1"/>
  <c r="I6735" i="3"/>
  <c r="N6735" i="3"/>
  <c r="A6736" i="3"/>
  <c r="G6735" i="3"/>
  <c r="J5496" i="3"/>
  <c r="H5497" i="3"/>
  <c r="L5496" i="3"/>
  <c r="O5496" i="3" s="1"/>
  <c r="K5497" i="3" s="1"/>
  <c r="M6736" i="3" l="1"/>
  <c r="I6736" i="3"/>
  <c r="N6736" i="3"/>
  <c r="A6737" i="3"/>
  <c r="G6736" i="3"/>
  <c r="J5497" i="3"/>
  <c r="L5497" i="3"/>
  <c r="O5497" i="3" s="1"/>
  <c r="E5498" i="3"/>
  <c r="D5498" i="3"/>
  <c r="B5498" i="3"/>
  <c r="C5498" i="3"/>
  <c r="H5498" i="3"/>
  <c r="F5498" i="3"/>
  <c r="P5496" i="3"/>
  <c r="P5495" i="3"/>
  <c r="M6737" i="3" l="1"/>
  <c r="I6737" i="3"/>
  <c r="N6737" i="3"/>
  <c r="A6738" i="3"/>
  <c r="G6737" i="3"/>
  <c r="D5499" i="3"/>
  <c r="C5499" i="3"/>
  <c r="F5499" i="3"/>
  <c r="E5499" i="3"/>
  <c r="B5499" i="3"/>
  <c r="K5498" i="3"/>
  <c r="J5498" i="3"/>
  <c r="P5497" i="3"/>
  <c r="M6738" i="3" l="1"/>
  <c r="I6738" i="3"/>
  <c r="N6738" i="3"/>
  <c r="A6739" i="3"/>
  <c r="G6738" i="3"/>
  <c r="F5500" i="3"/>
  <c r="C5500" i="3"/>
  <c r="E5500" i="3"/>
  <c r="D5500" i="3"/>
  <c r="B5500" i="3"/>
  <c r="H5499" i="3"/>
  <c r="O5498" i="3"/>
  <c r="K5499" i="3" s="1"/>
  <c r="L5498" i="3"/>
  <c r="M6739" i="3" l="1"/>
  <c r="I6739" i="3"/>
  <c r="N6739" i="3"/>
  <c r="A6740" i="3"/>
  <c r="G6739" i="3"/>
  <c r="J5499" i="3"/>
  <c r="L5499" i="3"/>
  <c r="O5499" i="3" s="1"/>
  <c r="K5500" i="3" s="1"/>
  <c r="H5500" i="3"/>
  <c r="J5500" i="3"/>
  <c r="M6740" i="3" l="1"/>
  <c r="I6740" i="3"/>
  <c r="N6740" i="3"/>
  <c r="A6741" i="3"/>
  <c r="G6740" i="3"/>
  <c r="L5500" i="3"/>
  <c r="O5500" i="3" s="1"/>
  <c r="K5501" i="3" s="1"/>
  <c r="C5501" i="3"/>
  <c r="D5501" i="3"/>
  <c r="E5501" i="3"/>
  <c r="J5501" i="3" s="1"/>
  <c r="F5501" i="3"/>
  <c r="H5501" i="3"/>
  <c r="B5501" i="3"/>
  <c r="P5499" i="3"/>
  <c r="P5498" i="3"/>
  <c r="M6741" i="3" l="1"/>
  <c r="I6741" i="3"/>
  <c r="N6741" i="3"/>
  <c r="A6742" i="3"/>
  <c r="G6741" i="3"/>
  <c r="P5500" i="3"/>
  <c r="F5502" i="3"/>
  <c r="B5502" i="3"/>
  <c r="H5502" i="3" s="1"/>
  <c r="C5502" i="3"/>
  <c r="D5502" i="3"/>
  <c r="E5502" i="3"/>
  <c r="M6742" i="3" l="1"/>
  <c r="I6742" i="3"/>
  <c r="N6742" i="3"/>
  <c r="A6743" i="3"/>
  <c r="G6742" i="3"/>
  <c r="J5502" i="3"/>
  <c r="L5501" i="3"/>
  <c r="O5501" i="3" s="1"/>
  <c r="K5502" i="3" s="1"/>
  <c r="M6743" i="3" l="1"/>
  <c r="I6743" i="3"/>
  <c r="N6743" i="3"/>
  <c r="A6744" i="3"/>
  <c r="G6743" i="3"/>
  <c r="P5501" i="3"/>
  <c r="D5503" i="3"/>
  <c r="E5503" i="3"/>
  <c r="F5503" i="3"/>
  <c r="B5503" i="3"/>
  <c r="C5503" i="3"/>
  <c r="M6744" i="3" l="1"/>
  <c r="I6744" i="3"/>
  <c r="N6744" i="3"/>
  <c r="A6745" i="3"/>
  <c r="G6744" i="3"/>
  <c r="L5502" i="3"/>
  <c r="O5502" i="3" s="1"/>
  <c r="K5503" i="3" s="1"/>
  <c r="H5503" i="3"/>
  <c r="M6745" i="3" l="1"/>
  <c r="I6745" i="3"/>
  <c r="N6745" i="3"/>
  <c r="A6746" i="3"/>
  <c r="G6745" i="3"/>
  <c r="J5503" i="3"/>
  <c r="L5503" i="3"/>
  <c r="O5503" i="3" s="1"/>
  <c r="E5504" i="3"/>
  <c r="B5504" i="3"/>
  <c r="D5504" i="3"/>
  <c r="C5504" i="3"/>
  <c r="F5504" i="3"/>
  <c r="H5504" i="3"/>
  <c r="M6746" i="3" l="1"/>
  <c r="I6746" i="3"/>
  <c r="N6746" i="3"/>
  <c r="A6747" i="3"/>
  <c r="G6746" i="3"/>
  <c r="C5505" i="3"/>
  <c r="E5505" i="3"/>
  <c r="B5505" i="3"/>
  <c r="F5505" i="3"/>
  <c r="D5505" i="3"/>
  <c r="J5504" i="3"/>
  <c r="K5504" i="3"/>
  <c r="P5502" i="3"/>
  <c r="M6747" i="3" l="1"/>
  <c r="I6747" i="3"/>
  <c r="N6747" i="3"/>
  <c r="G6747" i="3"/>
  <c r="A6748" i="3"/>
  <c r="E5506" i="3"/>
  <c r="C5506" i="3"/>
  <c r="B5506" i="3"/>
  <c r="D5506" i="3"/>
  <c r="F5506" i="3"/>
  <c r="J5505" i="3"/>
  <c r="O5504" i="3"/>
  <c r="K5505" i="3" s="1"/>
  <c r="H5505" i="3"/>
  <c r="P5504" i="3"/>
  <c r="P5503" i="3"/>
  <c r="L5504" i="3"/>
  <c r="M6748" i="3" l="1"/>
  <c r="I6748" i="3"/>
  <c r="N6748" i="3"/>
  <c r="A6749" i="3"/>
  <c r="G6748" i="3"/>
  <c r="D5507" i="3"/>
  <c r="F5507" i="3"/>
  <c r="B5507" i="3"/>
  <c r="C5507" i="3"/>
  <c r="E5507" i="3"/>
  <c r="H5506" i="3"/>
  <c r="J5506" i="3" s="1"/>
  <c r="L5505" i="3"/>
  <c r="O5505" i="3" s="1"/>
  <c r="K5506" i="3" s="1"/>
  <c r="P5505" i="3"/>
  <c r="M6749" i="3" l="1"/>
  <c r="I6749" i="3"/>
  <c r="N6749" i="3"/>
  <c r="A6750" i="3"/>
  <c r="G6749" i="3"/>
  <c r="D5508" i="3"/>
  <c r="E5508" i="3"/>
  <c r="B5508" i="3"/>
  <c r="C5508" i="3"/>
  <c r="F5508" i="3"/>
  <c r="H5507" i="3"/>
  <c r="L5506" i="3"/>
  <c r="O5506" i="3" s="1"/>
  <c r="K5507" i="3" s="1"/>
  <c r="M6750" i="3" l="1"/>
  <c r="I6750" i="3"/>
  <c r="N6750" i="3"/>
  <c r="A6751" i="3"/>
  <c r="G6750" i="3"/>
  <c r="F5509" i="3"/>
  <c r="E5509" i="3"/>
  <c r="B5509" i="3"/>
  <c r="C5509" i="3"/>
  <c r="D5509" i="3"/>
  <c r="H5509" i="3"/>
  <c r="J5507" i="3"/>
  <c r="L5507" i="3"/>
  <c r="O5507" i="3" s="1"/>
  <c r="K5508" i="3" s="1"/>
  <c r="H5508" i="3"/>
  <c r="M6751" i="3" l="1"/>
  <c r="I6751" i="3"/>
  <c r="N6751" i="3"/>
  <c r="A6752" i="3"/>
  <c r="G6751" i="3"/>
  <c r="C5510" i="3"/>
  <c r="F5510" i="3"/>
  <c r="B5510" i="3"/>
  <c r="E5510" i="3"/>
  <c r="D5510" i="3"/>
  <c r="J5508" i="3"/>
  <c r="L5508" i="3"/>
  <c r="O5508" i="3" s="1"/>
  <c r="K5509" i="3" s="1"/>
  <c r="P5507" i="3"/>
  <c r="P5506" i="3"/>
  <c r="J5509" i="3"/>
  <c r="M6752" i="3" l="1"/>
  <c r="I6752" i="3"/>
  <c r="N6752" i="3"/>
  <c r="A6753" i="3"/>
  <c r="G6752" i="3"/>
  <c r="D5511" i="3"/>
  <c r="F5511" i="3"/>
  <c r="C5511" i="3"/>
  <c r="B5511" i="3"/>
  <c r="E5511" i="3"/>
  <c r="P5508" i="3"/>
  <c r="H5510" i="3"/>
  <c r="L5509" i="3"/>
  <c r="O5509" i="3" s="1"/>
  <c r="K5510" i="3" s="1"/>
  <c r="M6753" i="3" l="1"/>
  <c r="I6753" i="3"/>
  <c r="N6753" i="3"/>
  <c r="A6754" i="3"/>
  <c r="G6753" i="3"/>
  <c r="J5510" i="3"/>
  <c r="L5510" i="3"/>
  <c r="O5510" i="3" s="1"/>
  <c r="K5511" i="3" s="1"/>
  <c r="C5512" i="3"/>
  <c r="F5512" i="3"/>
  <c r="B5512" i="3"/>
  <c r="E5512" i="3"/>
  <c r="D5512" i="3"/>
  <c r="H5511" i="3"/>
  <c r="M6754" i="3" l="1"/>
  <c r="I6754" i="3"/>
  <c r="N6754" i="3"/>
  <c r="A6755" i="3"/>
  <c r="G6754" i="3"/>
  <c r="J5511" i="3"/>
  <c r="E5513" i="3"/>
  <c r="B5513" i="3"/>
  <c r="F5513" i="3"/>
  <c r="D5513" i="3"/>
  <c r="C5513" i="3"/>
  <c r="H5512" i="3"/>
  <c r="P5510" i="3"/>
  <c r="P5509" i="3"/>
  <c r="M6755" i="3" l="1"/>
  <c r="I6755" i="3"/>
  <c r="N6755" i="3"/>
  <c r="A6756" i="3"/>
  <c r="G6755" i="3"/>
  <c r="E5514" i="3"/>
  <c r="D5514" i="3"/>
  <c r="B5514" i="3"/>
  <c r="C5514" i="3"/>
  <c r="F5514" i="3"/>
  <c r="L5511" i="3"/>
  <c r="O5511" i="3" s="1"/>
  <c r="K5512" i="3" s="1"/>
  <c r="J5512" i="3"/>
  <c r="P5511" i="3"/>
  <c r="H5513" i="3"/>
  <c r="M6756" i="3" l="1"/>
  <c r="I6756" i="3"/>
  <c r="N6756" i="3"/>
  <c r="A6757" i="3"/>
  <c r="G6756" i="3"/>
  <c r="F5515" i="3"/>
  <c r="B5515" i="3"/>
  <c r="C5515" i="3"/>
  <c r="E5515" i="3"/>
  <c r="D5515" i="3"/>
  <c r="J5513" i="3"/>
  <c r="L5512" i="3"/>
  <c r="H5514" i="3"/>
  <c r="J5514" i="3" s="1"/>
  <c r="O5512" i="3"/>
  <c r="K5513" i="3" s="1"/>
  <c r="M6757" i="3" l="1"/>
  <c r="I6757" i="3"/>
  <c r="N6757" i="3"/>
  <c r="A6758" i="3"/>
  <c r="G6757" i="3"/>
  <c r="E5516" i="3"/>
  <c r="F5516" i="3"/>
  <c r="D5516" i="3"/>
  <c r="B5516" i="3"/>
  <c r="C5516" i="3"/>
  <c r="P5513" i="3"/>
  <c r="L5513" i="3"/>
  <c r="O5513" i="3" s="1"/>
  <c r="K5514" i="3" s="1"/>
  <c r="P5512" i="3"/>
  <c r="H5515" i="3"/>
  <c r="M6758" i="3" l="1"/>
  <c r="I6758" i="3"/>
  <c r="N6758" i="3"/>
  <c r="G6758" i="3"/>
  <c r="A6759" i="3"/>
  <c r="F5517" i="3"/>
  <c r="C5517" i="3"/>
  <c r="D5517" i="3"/>
  <c r="E5517" i="3"/>
  <c r="B5517" i="3"/>
  <c r="J5515" i="3"/>
  <c r="L5514" i="3"/>
  <c r="O5514" i="3" s="1"/>
  <c r="K5515" i="3" s="1"/>
  <c r="H5516" i="3"/>
  <c r="M6759" i="3" l="1"/>
  <c r="I6759" i="3"/>
  <c r="N6759" i="3"/>
  <c r="G6759" i="3"/>
  <c r="A6760" i="3"/>
  <c r="E5518" i="3"/>
  <c r="B5518" i="3"/>
  <c r="C5518" i="3"/>
  <c r="F5518" i="3"/>
  <c r="D5518" i="3"/>
  <c r="J5516" i="3"/>
  <c r="H5517" i="3"/>
  <c r="L5515" i="3"/>
  <c r="O5515" i="3" s="1"/>
  <c r="K5516" i="3" s="1"/>
  <c r="J5517" i="3"/>
  <c r="P5515" i="3"/>
  <c r="P5514" i="3"/>
  <c r="M6760" i="3" l="1"/>
  <c r="I6760" i="3"/>
  <c r="N6760" i="3"/>
  <c r="A6761" i="3"/>
  <c r="G6760" i="3"/>
  <c r="L5516" i="3"/>
  <c r="O5516" i="3" s="1"/>
  <c r="K5517" i="3" s="1"/>
  <c r="H5518" i="3"/>
  <c r="J5518" i="3" s="1"/>
  <c r="P5517" i="3"/>
  <c r="P5516" i="3"/>
  <c r="M6761" i="3" l="1"/>
  <c r="I6761" i="3"/>
  <c r="N6761" i="3"/>
  <c r="A6762" i="3"/>
  <c r="G6761" i="3"/>
  <c r="L5517" i="3"/>
  <c r="O5517" i="3" s="1"/>
  <c r="K5518" i="3" s="1"/>
  <c r="D5519" i="3"/>
  <c r="F5519" i="3"/>
  <c r="C5519" i="3"/>
  <c r="E5519" i="3"/>
  <c r="B5519" i="3"/>
  <c r="H5519" i="3" s="1"/>
  <c r="M6762" i="3" l="1"/>
  <c r="I6762" i="3"/>
  <c r="N6762" i="3"/>
  <c r="A6763" i="3"/>
  <c r="G6762" i="3"/>
  <c r="J5519" i="3"/>
  <c r="L5518" i="3"/>
  <c r="O5518" i="3" s="1"/>
  <c r="K5519" i="3" s="1"/>
  <c r="M6763" i="3" l="1"/>
  <c r="I6763" i="3"/>
  <c r="N6763" i="3"/>
  <c r="G6763" i="3"/>
  <c r="A6764" i="3"/>
  <c r="E5520" i="3"/>
  <c r="D5520" i="3"/>
  <c r="C5520" i="3"/>
  <c r="F5520" i="3"/>
  <c r="B5520" i="3"/>
  <c r="H5520" i="3" s="1"/>
  <c r="L5519" i="3"/>
  <c r="O5519" i="3" s="1"/>
  <c r="P5518" i="3"/>
  <c r="M6764" i="3" l="1"/>
  <c r="I6764" i="3"/>
  <c r="N6764" i="3"/>
  <c r="A6765" i="3"/>
  <c r="G6764" i="3"/>
  <c r="J5520" i="3"/>
  <c r="K5520" i="3"/>
  <c r="M6765" i="3" l="1"/>
  <c r="I6765" i="3"/>
  <c r="N6765" i="3"/>
  <c r="A6766" i="3"/>
  <c r="G6765" i="3"/>
  <c r="P5519" i="3"/>
  <c r="C5521" i="3"/>
  <c r="E5521" i="3"/>
  <c r="F5521" i="3"/>
  <c r="B5521" i="3"/>
  <c r="D5521" i="3"/>
  <c r="L5520" i="3"/>
  <c r="O5520" i="3" s="1"/>
  <c r="M6766" i="3" l="1"/>
  <c r="I6766" i="3"/>
  <c r="N6766" i="3"/>
  <c r="A6767" i="3"/>
  <c r="G6766" i="3"/>
  <c r="B5522" i="3"/>
  <c r="F5522" i="3"/>
  <c r="D5522" i="3"/>
  <c r="C5522" i="3"/>
  <c r="E5522" i="3"/>
  <c r="K5521" i="3"/>
  <c r="H5521" i="3"/>
  <c r="M6767" i="3" l="1"/>
  <c r="I6767" i="3"/>
  <c r="N6767" i="3"/>
  <c r="A6768" i="3"/>
  <c r="G6767" i="3"/>
  <c r="J5521" i="3"/>
  <c r="H5522" i="3"/>
  <c r="L5521" i="3"/>
  <c r="B5523" i="3"/>
  <c r="C5523" i="3"/>
  <c r="D5523" i="3"/>
  <c r="E5523" i="3"/>
  <c r="F5523" i="3"/>
  <c r="O5521" i="3"/>
  <c r="K5522" i="3" s="1"/>
  <c r="M6768" i="3" l="1"/>
  <c r="I6768" i="3"/>
  <c r="N6768" i="3"/>
  <c r="A6769" i="3"/>
  <c r="G6768" i="3"/>
  <c r="J5522" i="3"/>
  <c r="L5522" i="3"/>
  <c r="H5523" i="3"/>
  <c r="B5524" i="3"/>
  <c r="C5524" i="3"/>
  <c r="D5524" i="3"/>
  <c r="F5524" i="3"/>
  <c r="E5524" i="3"/>
  <c r="J5524" i="3" s="1"/>
  <c r="H5524" i="3"/>
  <c r="O5522" i="3"/>
  <c r="K5523" i="3" s="1"/>
  <c r="J5523" i="3"/>
  <c r="P5520" i="3"/>
  <c r="P5521" i="3"/>
  <c r="M6769" i="3" l="1"/>
  <c r="I6769" i="3"/>
  <c r="N6769" i="3"/>
  <c r="A6770" i="3"/>
  <c r="G6769" i="3"/>
  <c r="F5525" i="3"/>
  <c r="E5525" i="3"/>
  <c r="D5525" i="3"/>
  <c r="B5525" i="3"/>
  <c r="C5525" i="3"/>
  <c r="P5523" i="3"/>
  <c r="P5522" i="3"/>
  <c r="L5523" i="3"/>
  <c r="O5523" i="3" s="1"/>
  <c r="K5524" i="3" s="1"/>
  <c r="M6770" i="3" l="1"/>
  <c r="I6770" i="3"/>
  <c r="N6770" i="3"/>
  <c r="A6771" i="3"/>
  <c r="G6770" i="3"/>
  <c r="B5526" i="3"/>
  <c r="F5526" i="3"/>
  <c r="E5526" i="3"/>
  <c r="C5526" i="3"/>
  <c r="D5526" i="3"/>
  <c r="H5525" i="3"/>
  <c r="J5525" i="3" s="1"/>
  <c r="L5524" i="3"/>
  <c r="O5524" i="3" s="1"/>
  <c r="K5525" i="3" s="1"/>
  <c r="M6771" i="3" l="1"/>
  <c r="I6771" i="3"/>
  <c r="N6771" i="3"/>
  <c r="A6772" i="3"/>
  <c r="G6771" i="3"/>
  <c r="B5527" i="3"/>
  <c r="E5527" i="3"/>
  <c r="F5527" i="3"/>
  <c r="D5527" i="3"/>
  <c r="C5527" i="3"/>
  <c r="L5525" i="3"/>
  <c r="O5525" i="3" s="1"/>
  <c r="K5526" i="3" s="1"/>
  <c r="H5526" i="3"/>
  <c r="P5524" i="3"/>
  <c r="M6772" i="3" l="1"/>
  <c r="I6772" i="3"/>
  <c r="N6772" i="3"/>
  <c r="A6773" i="3"/>
  <c r="G6772" i="3"/>
  <c r="B5528" i="3"/>
  <c r="D5528" i="3"/>
  <c r="F5528" i="3"/>
  <c r="E5528" i="3"/>
  <c r="C5528" i="3"/>
  <c r="H5527" i="3"/>
  <c r="J5526" i="3"/>
  <c r="M6773" i="3" l="1"/>
  <c r="I6773" i="3"/>
  <c r="N6773" i="3"/>
  <c r="A6774" i="3"/>
  <c r="G6773" i="3"/>
  <c r="J5527" i="3"/>
  <c r="H5528" i="3"/>
  <c r="B5529" i="3"/>
  <c r="D5529" i="3"/>
  <c r="C5529" i="3"/>
  <c r="E5529" i="3"/>
  <c r="F5529" i="3"/>
  <c r="L5526" i="3"/>
  <c r="O5526" i="3" s="1"/>
  <c r="K5527" i="3" s="1"/>
  <c r="J5528" i="3"/>
  <c r="P5526" i="3"/>
  <c r="P5525" i="3"/>
  <c r="M6774" i="3" l="1"/>
  <c r="I6774" i="3"/>
  <c r="N6774" i="3"/>
  <c r="A6775" i="3"/>
  <c r="G6774" i="3"/>
  <c r="E5530" i="3"/>
  <c r="C5530" i="3"/>
  <c r="B5530" i="3"/>
  <c r="F5530" i="3"/>
  <c r="D5530" i="3"/>
  <c r="H5529" i="3"/>
  <c r="L5527" i="3"/>
  <c r="O5527" i="3"/>
  <c r="K5528" i="3" s="1"/>
  <c r="P5527" i="3"/>
  <c r="M6775" i="3" l="1"/>
  <c r="I6775" i="3"/>
  <c r="N6775" i="3"/>
  <c r="A6776" i="3"/>
  <c r="G6775" i="3"/>
  <c r="H5530" i="3"/>
  <c r="J5529" i="3"/>
  <c r="L5528" i="3"/>
  <c r="O5528" i="3" s="1"/>
  <c r="K5529" i="3" s="1"/>
  <c r="J5530" i="3"/>
  <c r="M6776" i="3" l="1"/>
  <c r="I6776" i="3"/>
  <c r="N6776" i="3"/>
  <c r="A6777" i="3"/>
  <c r="G6776" i="3"/>
  <c r="L5529" i="3"/>
  <c r="O5529" i="3" s="1"/>
  <c r="K5530" i="3" s="1"/>
  <c r="B5531" i="3"/>
  <c r="D5531" i="3"/>
  <c r="F5531" i="3"/>
  <c r="E5531" i="3"/>
  <c r="H5531" i="3"/>
  <c r="C5531" i="3"/>
  <c r="P5529" i="3"/>
  <c r="P5528" i="3"/>
  <c r="M6777" i="3" l="1"/>
  <c r="I6777" i="3"/>
  <c r="N6777" i="3"/>
  <c r="A6778" i="3"/>
  <c r="G6777" i="3"/>
  <c r="J5531" i="3"/>
  <c r="F5532" i="3"/>
  <c r="E5532" i="3"/>
  <c r="C5532" i="3"/>
  <c r="D5532" i="3"/>
  <c r="B5532" i="3"/>
  <c r="L5530" i="3"/>
  <c r="O5530" i="3" s="1"/>
  <c r="K5531" i="3" s="1"/>
  <c r="M6778" i="3" l="1"/>
  <c r="I6778" i="3"/>
  <c r="N6778" i="3"/>
  <c r="A6779" i="3"/>
  <c r="G6778" i="3"/>
  <c r="L5531" i="3"/>
  <c r="O5531" i="3" s="1"/>
  <c r="K5532" i="3" s="1"/>
  <c r="H5532" i="3"/>
  <c r="P5530" i="3"/>
  <c r="M6779" i="3" l="1"/>
  <c r="I6779" i="3"/>
  <c r="N6779" i="3"/>
  <c r="A6780" i="3"/>
  <c r="G6779" i="3"/>
  <c r="J5532" i="3"/>
  <c r="L5532" i="3"/>
  <c r="O5532" i="3" s="1"/>
  <c r="F5533" i="3"/>
  <c r="C5533" i="3"/>
  <c r="D5533" i="3"/>
  <c r="B5533" i="3"/>
  <c r="E5533" i="3"/>
  <c r="M6780" i="3" l="1"/>
  <c r="I6780" i="3"/>
  <c r="N6780" i="3"/>
  <c r="A6781" i="3"/>
  <c r="G6780" i="3"/>
  <c r="D5534" i="3"/>
  <c r="B5534" i="3"/>
  <c r="F5534" i="3"/>
  <c r="C5534" i="3"/>
  <c r="E5534" i="3"/>
  <c r="K5533" i="3"/>
  <c r="H5533" i="3"/>
  <c r="J5533" i="3"/>
  <c r="P5531" i="3"/>
  <c r="M6781" i="3" l="1"/>
  <c r="I6781" i="3"/>
  <c r="N6781" i="3"/>
  <c r="A6782" i="3"/>
  <c r="G6781" i="3"/>
  <c r="C5535" i="3"/>
  <c r="F5535" i="3"/>
  <c r="B5535" i="3"/>
  <c r="E5535" i="3"/>
  <c r="D5535" i="3"/>
  <c r="H5534" i="3"/>
  <c r="P5532" i="3"/>
  <c r="M6782" i="3" l="1"/>
  <c r="I6782" i="3"/>
  <c r="N6782" i="3"/>
  <c r="A6783" i="3"/>
  <c r="G6782" i="3"/>
  <c r="B5536" i="3"/>
  <c r="F5536" i="3"/>
  <c r="D5536" i="3"/>
  <c r="C5536" i="3"/>
  <c r="E5536" i="3"/>
  <c r="L5533" i="3"/>
  <c r="O5533" i="3" s="1"/>
  <c r="K5534" i="3" s="1"/>
  <c r="J5535" i="3"/>
  <c r="J5534" i="3"/>
  <c r="H5535" i="3"/>
  <c r="M6783" i="3" l="1"/>
  <c r="I6783" i="3"/>
  <c r="N6783" i="3"/>
  <c r="G6783" i="3"/>
  <c r="A6784" i="3"/>
  <c r="E5537" i="3"/>
  <c r="D5537" i="3"/>
  <c r="C5537" i="3"/>
  <c r="B5537" i="3"/>
  <c r="F5537" i="3"/>
  <c r="P5534" i="3"/>
  <c r="P5533" i="3"/>
  <c r="L5534" i="3"/>
  <c r="O5534" i="3"/>
  <c r="K5535" i="3" s="1"/>
  <c r="L5535" i="3" s="1"/>
  <c r="H5536" i="3"/>
  <c r="M6784" i="3" l="1"/>
  <c r="I6784" i="3"/>
  <c r="N6784" i="3"/>
  <c r="G6784" i="3"/>
  <c r="A6785" i="3"/>
  <c r="J5536" i="3"/>
  <c r="F5538" i="3"/>
  <c r="E5538" i="3"/>
  <c r="D5538" i="3"/>
  <c r="C5538" i="3"/>
  <c r="B5538" i="3"/>
  <c r="H5537" i="3"/>
  <c r="O5535" i="3"/>
  <c r="K5536" i="3" s="1"/>
  <c r="M6785" i="3" l="1"/>
  <c r="I6785" i="3"/>
  <c r="N6785" i="3"/>
  <c r="G6785" i="3"/>
  <c r="A6786" i="3"/>
  <c r="E5539" i="3"/>
  <c r="C5539" i="3"/>
  <c r="F5539" i="3"/>
  <c r="D5539" i="3"/>
  <c r="B5539" i="3"/>
  <c r="J5537" i="3"/>
  <c r="P5536" i="3" s="1"/>
  <c r="H5538" i="3"/>
  <c r="L5536" i="3"/>
  <c r="O5536" i="3" s="1"/>
  <c r="K5537" i="3" s="1"/>
  <c r="P5535" i="3"/>
  <c r="M6786" i="3" l="1"/>
  <c r="I6786" i="3"/>
  <c r="N6786" i="3"/>
  <c r="A6787" i="3"/>
  <c r="G6786" i="3"/>
  <c r="L5537" i="3"/>
  <c r="O5537" i="3" s="1"/>
  <c r="K5538" i="3" s="1"/>
  <c r="J5538" i="3"/>
  <c r="H5539" i="3"/>
  <c r="J5539" i="3"/>
  <c r="P5537" i="3"/>
  <c r="M6787" i="3" l="1"/>
  <c r="I6787" i="3"/>
  <c r="N6787" i="3"/>
  <c r="G6787" i="3"/>
  <c r="A6788" i="3"/>
  <c r="L5538" i="3"/>
  <c r="O5538" i="3" s="1"/>
  <c r="K5539" i="3" s="1"/>
  <c r="F5540" i="3"/>
  <c r="D5540" i="3"/>
  <c r="E5540" i="3"/>
  <c r="B5540" i="3"/>
  <c r="C5540" i="3"/>
  <c r="H5540" i="3"/>
  <c r="P5538" i="3"/>
  <c r="M6788" i="3" l="1"/>
  <c r="I6788" i="3"/>
  <c r="N6788" i="3"/>
  <c r="A6789" i="3"/>
  <c r="G6788" i="3"/>
  <c r="B5541" i="3"/>
  <c r="D5541" i="3"/>
  <c r="C5541" i="3"/>
  <c r="F5541" i="3"/>
  <c r="E5541" i="3"/>
  <c r="L5539" i="3"/>
  <c r="O5539" i="3" s="1"/>
  <c r="K5540" i="3" s="1"/>
  <c r="J5540" i="3"/>
  <c r="M6789" i="3" l="1"/>
  <c r="I6789" i="3"/>
  <c r="N6789" i="3"/>
  <c r="G6789" i="3"/>
  <c r="A6790" i="3"/>
  <c r="C5542" i="3"/>
  <c r="F5542" i="3"/>
  <c r="D5542" i="3"/>
  <c r="B5542" i="3"/>
  <c r="E5542" i="3"/>
  <c r="P5539" i="3"/>
  <c r="H5541" i="3"/>
  <c r="L5540" i="3"/>
  <c r="O5540" i="3" s="1"/>
  <c r="K5541" i="3" s="1"/>
  <c r="M6790" i="3" l="1"/>
  <c r="I6790" i="3"/>
  <c r="N6790" i="3"/>
  <c r="A6791" i="3"/>
  <c r="G6790" i="3"/>
  <c r="F5543" i="3"/>
  <c r="B5543" i="3"/>
  <c r="D5543" i="3"/>
  <c r="E5543" i="3"/>
  <c r="C5543" i="3"/>
  <c r="J5541" i="3"/>
  <c r="L5541" i="3"/>
  <c r="O5541" i="3" s="1"/>
  <c r="K5542" i="3" s="1"/>
  <c r="H5542" i="3"/>
  <c r="J5542" i="3"/>
  <c r="M6791" i="3" l="1"/>
  <c r="I6791" i="3"/>
  <c r="N6791" i="3"/>
  <c r="A6792" i="3"/>
  <c r="G6791" i="3"/>
  <c r="C5544" i="3"/>
  <c r="E5544" i="3"/>
  <c r="D5544" i="3"/>
  <c r="F5544" i="3"/>
  <c r="B5544" i="3"/>
  <c r="P5541" i="3"/>
  <c r="P5540" i="3"/>
  <c r="H5543" i="3"/>
  <c r="L5542" i="3"/>
  <c r="O5542" i="3" s="1"/>
  <c r="K5543" i="3" s="1"/>
  <c r="M6792" i="3" l="1"/>
  <c r="I6792" i="3"/>
  <c r="N6792" i="3"/>
  <c r="A6793" i="3"/>
  <c r="G6792" i="3"/>
  <c r="J5543" i="3"/>
  <c r="L5543" i="3"/>
  <c r="O5543" i="3" s="1"/>
  <c r="K5544" i="3" s="1"/>
  <c r="H5544" i="3"/>
  <c r="J5544" i="3"/>
  <c r="M6793" i="3" l="1"/>
  <c r="I6793" i="3"/>
  <c r="N6793" i="3"/>
  <c r="A6794" i="3"/>
  <c r="G6793" i="3"/>
  <c r="F5545" i="3"/>
  <c r="D5545" i="3"/>
  <c r="E5545" i="3"/>
  <c r="B5545" i="3"/>
  <c r="H5545" i="3" s="1"/>
  <c r="C5545" i="3"/>
  <c r="L5544" i="3"/>
  <c r="O5544" i="3" s="1"/>
  <c r="P5543" i="3"/>
  <c r="P5542" i="3"/>
  <c r="M6794" i="3" l="1"/>
  <c r="I6794" i="3"/>
  <c r="N6794" i="3"/>
  <c r="A6795" i="3"/>
  <c r="G6794" i="3"/>
  <c r="K5545" i="3"/>
  <c r="J5545" i="3"/>
  <c r="M6795" i="3" l="1"/>
  <c r="I6795" i="3"/>
  <c r="N6795" i="3"/>
  <c r="A6796" i="3"/>
  <c r="G6795" i="3"/>
  <c r="C5546" i="3"/>
  <c r="F5546" i="3"/>
  <c r="D5546" i="3"/>
  <c r="B5546" i="3"/>
  <c r="E5546" i="3"/>
  <c r="P5544" i="3"/>
  <c r="M6796" i="3" l="1"/>
  <c r="I6796" i="3"/>
  <c r="N6796" i="3"/>
  <c r="A6797" i="3"/>
  <c r="G6796" i="3"/>
  <c r="B5547" i="3"/>
  <c r="C5547" i="3"/>
  <c r="E5547" i="3"/>
  <c r="D5547" i="3"/>
  <c r="F5547" i="3"/>
  <c r="H5546" i="3"/>
  <c r="L5545" i="3"/>
  <c r="O5545" i="3" s="1"/>
  <c r="K5546" i="3" s="1"/>
  <c r="M6797" i="3" l="1"/>
  <c r="I6797" i="3"/>
  <c r="N6797" i="3"/>
  <c r="G6797" i="3"/>
  <c r="A6798" i="3"/>
  <c r="J5546" i="3"/>
  <c r="H5547" i="3"/>
  <c r="J5547" i="3" s="1"/>
  <c r="F5548" i="3"/>
  <c r="D5548" i="3"/>
  <c r="H5548" i="3"/>
  <c r="B5548" i="3"/>
  <c r="E5548" i="3"/>
  <c r="J5548" i="3" s="1"/>
  <c r="C5548" i="3"/>
  <c r="M6798" i="3" l="1"/>
  <c r="I6798" i="3"/>
  <c r="N6798" i="3"/>
  <c r="G6798" i="3"/>
  <c r="A6799" i="3"/>
  <c r="E5549" i="3"/>
  <c r="B5549" i="3"/>
  <c r="F5549" i="3"/>
  <c r="C5549" i="3"/>
  <c r="D5549" i="3"/>
  <c r="P5546" i="3"/>
  <c r="P5545" i="3"/>
  <c r="P5547" i="3"/>
  <c r="L5547" i="3"/>
  <c r="L5546" i="3"/>
  <c r="O5546" i="3" s="1"/>
  <c r="K5547" i="3" s="1"/>
  <c r="M6799" i="3" l="1"/>
  <c r="I6799" i="3"/>
  <c r="N6799" i="3"/>
  <c r="A6800" i="3"/>
  <c r="G6799" i="3"/>
  <c r="D5550" i="3"/>
  <c r="F5550" i="3"/>
  <c r="E5550" i="3"/>
  <c r="C5550" i="3"/>
  <c r="B5550" i="3"/>
  <c r="H5549" i="3"/>
  <c r="O5547" i="3"/>
  <c r="K5548" i="3" s="1"/>
  <c r="M6800" i="3" l="1"/>
  <c r="I6800" i="3"/>
  <c r="N6800" i="3"/>
  <c r="G6800" i="3"/>
  <c r="A6801" i="3"/>
  <c r="C5551" i="3"/>
  <c r="E5551" i="3"/>
  <c r="D5551" i="3"/>
  <c r="F5551" i="3"/>
  <c r="B5551" i="3"/>
  <c r="L5548" i="3"/>
  <c r="O5548" i="3" s="1"/>
  <c r="K5549" i="3" s="1"/>
  <c r="J5549" i="3"/>
  <c r="H5550" i="3"/>
  <c r="M6801" i="3" l="1"/>
  <c r="I6801" i="3"/>
  <c r="N6801" i="3"/>
  <c r="A6802" i="3"/>
  <c r="G6801" i="3"/>
  <c r="J5550" i="3"/>
  <c r="H5551" i="3"/>
  <c r="J5551" i="3" s="1"/>
  <c r="L5549" i="3"/>
  <c r="O5549" i="3" s="1"/>
  <c r="K5550" i="3" s="1"/>
  <c r="P5548" i="3"/>
  <c r="P5549" i="3"/>
  <c r="M6802" i="3" l="1"/>
  <c r="I6802" i="3"/>
  <c r="N6802" i="3"/>
  <c r="G6802" i="3"/>
  <c r="A6803" i="3"/>
  <c r="F5552" i="3"/>
  <c r="D5552" i="3"/>
  <c r="B5552" i="3"/>
  <c r="H5552" i="3" s="1"/>
  <c r="C5552" i="3"/>
  <c r="E5552" i="3"/>
  <c r="P5550" i="3"/>
  <c r="L5550" i="3"/>
  <c r="O5550" i="3" s="1"/>
  <c r="K5551" i="3" s="1"/>
  <c r="M6803" i="3" l="1"/>
  <c r="I6803" i="3"/>
  <c r="N6803" i="3"/>
  <c r="A6804" i="3"/>
  <c r="G6803" i="3"/>
  <c r="L5551" i="3"/>
  <c r="O5551" i="3" s="1"/>
  <c r="K5552" i="3" s="1"/>
  <c r="J5552" i="3"/>
  <c r="M6804" i="3" l="1"/>
  <c r="I6804" i="3"/>
  <c r="N6804" i="3"/>
  <c r="A6805" i="3"/>
  <c r="G6804" i="3"/>
  <c r="P5551" i="3"/>
  <c r="D5553" i="3"/>
  <c r="E5553" i="3"/>
  <c r="F5553" i="3"/>
  <c r="B5553" i="3"/>
  <c r="H5553" i="3" s="1"/>
  <c r="C5553" i="3"/>
  <c r="L5552" i="3"/>
  <c r="O5552" i="3" s="1"/>
  <c r="K5553" i="3" s="1"/>
  <c r="M6805" i="3" l="1"/>
  <c r="I6805" i="3"/>
  <c r="N6805" i="3"/>
  <c r="A6806" i="3"/>
  <c r="G6805" i="3"/>
  <c r="J5553" i="3"/>
  <c r="M6806" i="3" l="1"/>
  <c r="I6806" i="3"/>
  <c r="N6806" i="3"/>
  <c r="A6807" i="3"/>
  <c r="G6806" i="3"/>
  <c r="P5552" i="3"/>
  <c r="D5554" i="3"/>
  <c r="E5554" i="3"/>
  <c r="C5554" i="3"/>
  <c r="B5554" i="3"/>
  <c r="F5554" i="3"/>
  <c r="H5554" i="3"/>
  <c r="M6807" i="3" l="1"/>
  <c r="I6807" i="3"/>
  <c r="N6807" i="3"/>
  <c r="A6808" i="3"/>
  <c r="G6807" i="3"/>
  <c r="J5554" i="3"/>
  <c r="D5555" i="3"/>
  <c r="B5555" i="3"/>
  <c r="H5555" i="3" s="1"/>
  <c r="F5555" i="3"/>
  <c r="C5555" i="3"/>
  <c r="E5555" i="3"/>
  <c r="L5553" i="3"/>
  <c r="O5553" i="3" s="1"/>
  <c r="K5554" i="3" s="1"/>
  <c r="M6808" i="3" l="1"/>
  <c r="I6808" i="3"/>
  <c r="N6808" i="3"/>
  <c r="A6809" i="3"/>
  <c r="G6808" i="3"/>
  <c r="P5553" i="3"/>
  <c r="L5554" i="3"/>
  <c r="O5554" i="3" s="1"/>
  <c r="K5555" i="3" s="1"/>
  <c r="M6809" i="3" l="1"/>
  <c r="I6809" i="3"/>
  <c r="N6809" i="3"/>
  <c r="A6810" i="3"/>
  <c r="G6809" i="3"/>
  <c r="J5555" i="3"/>
  <c r="C5556" i="3"/>
  <c r="F5556" i="3"/>
  <c r="D5556" i="3"/>
  <c r="E5556" i="3"/>
  <c r="B5556" i="3"/>
  <c r="M6810" i="3" l="1"/>
  <c r="I6810" i="3"/>
  <c r="N6810" i="3"/>
  <c r="A6811" i="3"/>
  <c r="G6810" i="3"/>
  <c r="H5556" i="3"/>
  <c r="L5555" i="3"/>
  <c r="O5555" i="3" s="1"/>
  <c r="K5556" i="3" s="1"/>
  <c r="P5554" i="3"/>
  <c r="M6811" i="3" l="1"/>
  <c r="I6811" i="3"/>
  <c r="N6811" i="3"/>
  <c r="A6812" i="3"/>
  <c r="G6811" i="3"/>
  <c r="J5556" i="3"/>
  <c r="C5557" i="3"/>
  <c r="H5557" i="3"/>
  <c r="F5557" i="3"/>
  <c r="B5557" i="3"/>
  <c r="E5557" i="3"/>
  <c r="J5557" i="3" s="1"/>
  <c r="D5557" i="3"/>
  <c r="M6812" i="3" l="1"/>
  <c r="I6812" i="3"/>
  <c r="N6812" i="3"/>
  <c r="A6813" i="3"/>
  <c r="G6812" i="3"/>
  <c r="F5558" i="3"/>
  <c r="D5558" i="3"/>
  <c r="E5558" i="3"/>
  <c r="B5558" i="3"/>
  <c r="C5558" i="3"/>
  <c r="L5556" i="3"/>
  <c r="O5556" i="3" s="1"/>
  <c r="K5557" i="3" s="1"/>
  <c r="P5556" i="3"/>
  <c r="P5555" i="3"/>
  <c r="L5557" i="3"/>
  <c r="M6813" i="3" l="1"/>
  <c r="I6813" i="3"/>
  <c r="N6813" i="3"/>
  <c r="A6814" i="3"/>
  <c r="G6813" i="3"/>
  <c r="C5559" i="3"/>
  <c r="F5559" i="3"/>
  <c r="B5559" i="3"/>
  <c r="D5559" i="3"/>
  <c r="E5559" i="3"/>
  <c r="O5557" i="3"/>
  <c r="H5558" i="3"/>
  <c r="K5558" i="3"/>
  <c r="M6814" i="3" l="1"/>
  <c r="I6814" i="3"/>
  <c r="N6814" i="3"/>
  <c r="A6815" i="3"/>
  <c r="G6814" i="3"/>
  <c r="H5559" i="3"/>
  <c r="J5558" i="3"/>
  <c r="L5558" i="3"/>
  <c r="O5558" i="3" s="1"/>
  <c r="K5559" i="3" s="1"/>
  <c r="J5559" i="3"/>
  <c r="M6815" i="3" l="1"/>
  <c r="I6815" i="3"/>
  <c r="N6815" i="3"/>
  <c r="A6816" i="3"/>
  <c r="G6815" i="3"/>
  <c r="P5558" i="3"/>
  <c r="P5557" i="3"/>
  <c r="F5560" i="3"/>
  <c r="C5560" i="3"/>
  <c r="E5560" i="3"/>
  <c r="B5560" i="3"/>
  <c r="D5560" i="3"/>
  <c r="M6816" i="3" l="1"/>
  <c r="I6816" i="3"/>
  <c r="N6816" i="3"/>
  <c r="A6817" i="3"/>
  <c r="G6816" i="3"/>
  <c r="E5561" i="3"/>
  <c r="C5561" i="3"/>
  <c r="D5561" i="3"/>
  <c r="B5561" i="3"/>
  <c r="F5561" i="3"/>
  <c r="L5559" i="3"/>
  <c r="O5559" i="3" s="1"/>
  <c r="K5560" i="3" s="1"/>
  <c r="H5560" i="3"/>
  <c r="M6817" i="3" l="1"/>
  <c r="I6817" i="3"/>
  <c r="N6817" i="3"/>
  <c r="A6818" i="3"/>
  <c r="G6817" i="3"/>
  <c r="F5562" i="3"/>
  <c r="D5562" i="3"/>
  <c r="E5562" i="3"/>
  <c r="B5562" i="3"/>
  <c r="C5562" i="3"/>
  <c r="J5560" i="3"/>
  <c r="H5561" i="3"/>
  <c r="J5561" i="3" s="1"/>
  <c r="M6818" i="3" l="1"/>
  <c r="I6818" i="3"/>
  <c r="N6818" i="3"/>
  <c r="A6819" i="3"/>
  <c r="G6818" i="3"/>
  <c r="B5563" i="3"/>
  <c r="C5563" i="3"/>
  <c r="D5563" i="3"/>
  <c r="E5563" i="3"/>
  <c r="F5563" i="3"/>
  <c r="P5559" i="3"/>
  <c r="P5560" i="3"/>
  <c r="L5560" i="3"/>
  <c r="O5560" i="3" s="1"/>
  <c r="K5561" i="3" s="1"/>
  <c r="H5562" i="3"/>
  <c r="M6819" i="3" l="1"/>
  <c r="I6819" i="3"/>
  <c r="N6819" i="3"/>
  <c r="A6820" i="3"/>
  <c r="G6819" i="3"/>
  <c r="J5562" i="3"/>
  <c r="F5564" i="3"/>
  <c r="B5564" i="3"/>
  <c r="E5564" i="3"/>
  <c r="D5564" i="3"/>
  <c r="C5564" i="3"/>
  <c r="L5561" i="3"/>
  <c r="O5561" i="3" s="1"/>
  <c r="K5562" i="3" s="1"/>
  <c r="H5563" i="3"/>
  <c r="M6820" i="3" l="1"/>
  <c r="I6820" i="3"/>
  <c r="N6820" i="3"/>
  <c r="A6821" i="3"/>
  <c r="G6820" i="3"/>
  <c r="B5565" i="3"/>
  <c r="F5565" i="3"/>
  <c r="E5565" i="3"/>
  <c r="C5565" i="3"/>
  <c r="D5565" i="3"/>
  <c r="J5563" i="3"/>
  <c r="H5564" i="3"/>
  <c r="L5562" i="3"/>
  <c r="O5562" i="3" s="1"/>
  <c r="K5563" i="3" s="1"/>
  <c r="P5561" i="3"/>
  <c r="M6821" i="3" l="1"/>
  <c r="I6821" i="3"/>
  <c r="N6821" i="3"/>
  <c r="A6822" i="3"/>
  <c r="G6821" i="3"/>
  <c r="F5566" i="3"/>
  <c r="D5566" i="3"/>
  <c r="B5566" i="3"/>
  <c r="E5566" i="3"/>
  <c r="C5566" i="3"/>
  <c r="J5564" i="3"/>
  <c r="L5563" i="3"/>
  <c r="O5563" i="3" s="1"/>
  <c r="K5564" i="3" s="1"/>
  <c r="H5565" i="3"/>
  <c r="P5562" i="3"/>
  <c r="M6822" i="3" l="1"/>
  <c r="I6822" i="3"/>
  <c r="N6822" i="3"/>
  <c r="A6823" i="3"/>
  <c r="G6822" i="3"/>
  <c r="J5565" i="3"/>
  <c r="H5566" i="3"/>
  <c r="P5564" i="3"/>
  <c r="L5564" i="3"/>
  <c r="O5564" i="3" s="1"/>
  <c r="K5565" i="3" s="1"/>
  <c r="P5563" i="3"/>
  <c r="M6823" i="3" l="1"/>
  <c r="I6823" i="3"/>
  <c r="N6823" i="3"/>
  <c r="A6824" i="3"/>
  <c r="G6823" i="3"/>
  <c r="J5566" i="3"/>
  <c r="B5567" i="3"/>
  <c r="E5567" i="3"/>
  <c r="J5567" i="3" s="1"/>
  <c r="D5567" i="3"/>
  <c r="H5567" i="3"/>
  <c r="F5567" i="3"/>
  <c r="C5567" i="3"/>
  <c r="L5565" i="3"/>
  <c r="O5565" i="3" s="1"/>
  <c r="K5566" i="3" s="1"/>
  <c r="P5565" i="3"/>
  <c r="M6824" i="3" l="1"/>
  <c r="I6824" i="3"/>
  <c r="N6824" i="3"/>
  <c r="A6825" i="3"/>
  <c r="G6824" i="3"/>
  <c r="D5568" i="3"/>
  <c r="F5568" i="3"/>
  <c r="E5568" i="3"/>
  <c r="B5568" i="3"/>
  <c r="C5568" i="3"/>
  <c r="L5566" i="3"/>
  <c r="O5566" i="3" s="1"/>
  <c r="K5567" i="3" s="1"/>
  <c r="P5566" i="3"/>
  <c r="M6825" i="3" l="1"/>
  <c r="I6825" i="3"/>
  <c r="N6825" i="3"/>
  <c r="A6826" i="3"/>
  <c r="G6825" i="3"/>
  <c r="F5569" i="3"/>
  <c r="B5569" i="3"/>
  <c r="E5569" i="3"/>
  <c r="C5569" i="3"/>
  <c r="D5569" i="3"/>
  <c r="H5568" i="3"/>
  <c r="L5567" i="3"/>
  <c r="O5567" i="3" s="1"/>
  <c r="K5568" i="3" s="1"/>
  <c r="M6826" i="3" l="1"/>
  <c r="I6826" i="3"/>
  <c r="N6826" i="3"/>
  <c r="A6827" i="3"/>
  <c r="G6826" i="3"/>
  <c r="H5569" i="3"/>
  <c r="J5568" i="3"/>
  <c r="M6827" i="3" l="1"/>
  <c r="I6827" i="3"/>
  <c r="N6827" i="3"/>
  <c r="A6828" i="3"/>
  <c r="G6827" i="3"/>
  <c r="J5569" i="3"/>
  <c r="L5568" i="3"/>
  <c r="O5568" i="3" s="1"/>
  <c r="K5569" i="3" s="1"/>
  <c r="D5570" i="3"/>
  <c r="B5570" i="3"/>
  <c r="H5570" i="3"/>
  <c r="E5570" i="3"/>
  <c r="C5570" i="3"/>
  <c r="F5570" i="3"/>
  <c r="J5570" i="3"/>
  <c r="P5568" i="3"/>
  <c r="P5567" i="3"/>
  <c r="M6828" i="3" l="1"/>
  <c r="I6828" i="3"/>
  <c r="N6828" i="3"/>
  <c r="A6829" i="3"/>
  <c r="G6828" i="3"/>
  <c r="C5571" i="3"/>
  <c r="B5571" i="3"/>
  <c r="D5571" i="3"/>
  <c r="H5571" i="3"/>
  <c r="E5571" i="3"/>
  <c r="J5571" i="3" s="1"/>
  <c r="F5571" i="3"/>
  <c r="L5569" i="3"/>
  <c r="O5569" i="3" s="1"/>
  <c r="K5570" i="3" s="1"/>
  <c r="P5569" i="3"/>
  <c r="M6829" i="3" l="1"/>
  <c r="I6829" i="3"/>
  <c r="N6829" i="3"/>
  <c r="A6830" i="3"/>
  <c r="G6829" i="3"/>
  <c r="F5572" i="3"/>
  <c r="D5572" i="3"/>
  <c r="E5572" i="3"/>
  <c r="C5572" i="3"/>
  <c r="B5572" i="3"/>
  <c r="P5570" i="3"/>
  <c r="L5570" i="3"/>
  <c r="O5570" i="3" s="1"/>
  <c r="K5571" i="3" s="1"/>
  <c r="M6830" i="3" l="1"/>
  <c r="I6830" i="3"/>
  <c r="N6830" i="3"/>
  <c r="A6831" i="3"/>
  <c r="G6830" i="3"/>
  <c r="C5573" i="3"/>
  <c r="B5573" i="3"/>
  <c r="F5573" i="3"/>
  <c r="D5573" i="3"/>
  <c r="E5573" i="3"/>
  <c r="H5572" i="3"/>
  <c r="L5571" i="3"/>
  <c r="O5571" i="3" s="1"/>
  <c r="K5572" i="3" s="1"/>
  <c r="M6831" i="3" l="1"/>
  <c r="I6831" i="3"/>
  <c r="N6831" i="3"/>
  <c r="A6832" i="3"/>
  <c r="G6831" i="3"/>
  <c r="J5572" i="3"/>
  <c r="H5573" i="3"/>
  <c r="L5572" i="3"/>
  <c r="O5572" i="3" s="1"/>
  <c r="K5573" i="3" s="1"/>
  <c r="D5574" i="3"/>
  <c r="C5574" i="3"/>
  <c r="F5574" i="3"/>
  <c r="B5574" i="3"/>
  <c r="E5574" i="3"/>
  <c r="J5573" i="3"/>
  <c r="M6832" i="3" l="1"/>
  <c r="I6832" i="3"/>
  <c r="N6832" i="3"/>
  <c r="A6833" i="3"/>
  <c r="G6832" i="3"/>
  <c r="H5574" i="3"/>
  <c r="J5574" i="3"/>
  <c r="P5572" i="3"/>
  <c r="P5571" i="3"/>
  <c r="L5573" i="3"/>
  <c r="O5573" i="3" s="1"/>
  <c r="K5574" i="3" s="1"/>
  <c r="M6833" i="3" l="1"/>
  <c r="I6833" i="3"/>
  <c r="N6833" i="3"/>
  <c r="A6834" i="3"/>
  <c r="G6833" i="3"/>
  <c r="P5573" i="3"/>
  <c r="D5575" i="3"/>
  <c r="C5575" i="3"/>
  <c r="F5575" i="3"/>
  <c r="E5575" i="3"/>
  <c r="B5575" i="3"/>
  <c r="L5574" i="3"/>
  <c r="O5574" i="3" s="1"/>
  <c r="K5575" i="3" s="1"/>
  <c r="M6834" i="3" l="1"/>
  <c r="I6834" i="3"/>
  <c r="N6834" i="3"/>
  <c r="A6835" i="3"/>
  <c r="G6834" i="3"/>
  <c r="F5576" i="3"/>
  <c r="E5576" i="3"/>
  <c r="B5576" i="3"/>
  <c r="C5576" i="3"/>
  <c r="D5576" i="3"/>
  <c r="H5575" i="3"/>
  <c r="M6835" i="3" l="1"/>
  <c r="I6835" i="3"/>
  <c r="N6835" i="3"/>
  <c r="A6836" i="3"/>
  <c r="G6835" i="3"/>
  <c r="B5577" i="3"/>
  <c r="D5577" i="3"/>
  <c r="C5577" i="3"/>
  <c r="F5577" i="3"/>
  <c r="E5577" i="3"/>
  <c r="J5575" i="3"/>
  <c r="L5575" i="3"/>
  <c r="O5575" i="3" s="1"/>
  <c r="K5576" i="3" s="1"/>
  <c r="H5576" i="3"/>
  <c r="M6836" i="3" l="1"/>
  <c r="I6836" i="3"/>
  <c r="N6836" i="3"/>
  <c r="A6837" i="3"/>
  <c r="G6836" i="3"/>
  <c r="J5576" i="3"/>
  <c r="H5577" i="3"/>
  <c r="L5576" i="3"/>
  <c r="C5578" i="3"/>
  <c r="F5578" i="3"/>
  <c r="D5578" i="3"/>
  <c r="B5578" i="3"/>
  <c r="E5578" i="3"/>
  <c r="O5576" i="3"/>
  <c r="K5577" i="3" s="1"/>
  <c r="J5577" i="3"/>
  <c r="P5574" i="3"/>
  <c r="P5575" i="3"/>
  <c r="M6837" i="3" l="1"/>
  <c r="I6837" i="3"/>
  <c r="N6837" i="3"/>
  <c r="A6838" i="3"/>
  <c r="G6837" i="3"/>
  <c r="C5579" i="3"/>
  <c r="E5579" i="3"/>
  <c r="D5579" i="3"/>
  <c r="B5579" i="3"/>
  <c r="F5579" i="3"/>
  <c r="J5578" i="3"/>
  <c r="H5578" i="3"/>
  <c r="P5576" i="3"/>
  <c r="M6838" i="3" l="1"/>
  <c r="I6838" i="3"/>
  <c r="N6838" i="3"/>
  <c r="A6839" i="3"/>
  <c r="G6838" i="3"/>
  <c r="F5580" i="3"/>
  <c r="C5580" i="3"/>
  <c r="D5580" i="3"/>
  <c r="B5580" i="3"/>
  <c r="E5580" i="3"/>
  <c r="L5577" i="3"/>
  <c r="O5577" i="3" s="1"/>
  <c r="K5578" i="3" s="1"/>
  <c r="P5577" i="3"/>
  <c r="H5579" i="3"/>
  <c r="L5578" i="3"/>
  <c r="M6839" i="3" l="1"/>
  <c r="I6839" i="3"/>
  <c r="N6839" i="3"/>
  <c r="A6840" i="3"/>
  <c r="G6839" i="3"/>
  <c r="F5581" i="3"/>
  <c r="E5581" i="3"/>
  <c r="C5581" i="3"/>
  <c r="B5581" i="3"/>
  <c r="D5581" i="3"/>
  <c r="J5579" i="3"/>
  <c r="H5580" i="3"/>
  <c r="J5580" i="3" s="1"/>
  <c r="O5578" i="3"/>
  <c r="K5579" i="3" s="1"/>
  <c r="M6840" i="3" l="1"/>
  <c r="I6840" i="3"/>
  <c r="N6840" i="3"/>
  <c r="A6841" i="3"/>
  <c r="G6840" i="3"/>
  <c r="B5582" i="3"/>
  <c r="F5582" i="3"/>
  <c r="C5582" i="3"/>
  <c r="E5582" i="3"/>
  <c r="D5582" i="3"/>
  <c r="H5581" i="3"/>
  <c r="L5579" i="3"/>
  <c r="O5579" i="3" s="1"/>
  <c r="K5580" i="3" s="1"/>
  <c r="P5579" i="3"/>
  <c r="P5578" i="3"/>
  <c r="M6841" i="3" l="1"/>
  <c r="I6841" i="3"/>
  <c r="N6841" i="3"/>
  <c r="A6842" i="3"/>
  <c r="G6841" i="3"/>
  <c r="J5581" i="3"/>
  <c r="H5582" i="3"/>
  <c r="L5580" i="3"/>
  <c r="O5580" i="3" s="1"/>
  <c r="K5581" i="3" s="1"/>
  <c r="E5583" i="3"/>
  <c r="C5583" i="3"/>
  <c r="D5583" i="3"/>
  <c r="F5583" i="3"/>
  <c r="B5583" i="3"/>
  <c r="J5582" i="3"/>
  <c r="M6842" i="3" l="1"/>
  <c r="I6842" i="3"/>
  <c r="N6842" i="3"/>
  <c r="A6843" i="3"/>
  <c r="G6842" i="3"/>
  <c r="F5584" i="3"/>
  <c r="B5584" i="3"/>
  <c r="H5584" i="3" s="1"/>
  <c r="D5584" i="3"/>
  <c r="E5584" i="3"/>
  <c r="C5584" i="3"/>
  <c r="J5583" i="3"/>
  <c r="L5581" i="3"/>
  <c r="O5581" i="3" s="1"/>
  <c r="K5582" i="3" s="1"/>
  <c r="H5583" i="3"/>
  <c r="P5581" i="3"/>
  <c r="P5580" i="3"/>
  <c r="M6843" i="3" l="1"/>
  <c r="I6843" i="3"/>
  <c r="N6843" i="3"/>
  <c r="A6844" i="3"/>
  <c r="G6843" i="3"/>
  <c r="P5582" i="3"/>
  <c r="J5584" i="3"/>
  <c r="L5582" i="3"/>
  <c r="O5582" i="3" s="1"/>
  <c r="K5583" i="3" s="1"/>
  <c r="M6844" i="3" l="1"/>
  <c r="I6844" i="3"/>
  <c r="N6844" i="3"/>
  <c r="A6845" i="3"/>
  <c r="G6844" i="3"/>
  <c r="L5583" i="3"/>
  <c r="O5583" i="3" s="1"/>
  <c r="K5584" i="3" s="1"/>
  <c r="P5583" i="3"/>
  <c r="F5585" i="3"/>
  <c r="C5585" i="3"/>
  <c r="E5585" i="3"/>
  <c r="D5585" i="3"/>
  <c r="B5585" i="3"/>
  <c r="H5585" i="3" s="1"/>
  <c r="J5585" i="3" s="1"/>
  <c r="M6845" i="3" l="1"/>
  <c r="I6845" i="3"/>
  <c r="N6845" i="3"/>
  <c r="A6846" i="3"/>
  <c r="G6845" i="3"/>
  <c r="P5584" i="3"/>
  <c r="L5584" i="3"/>
  <c r="O5584" i="3" s="1"/>
  <c r="K5585" i="3" s="1"/>
  <c r="M6846" i="3" l="1"/>
  <c r="I6846" i="3"/>
  <c r="N6846" i="3"/>
  <c r="A6847" i="3"/>
  <c r="G6846" i="3"/>
  <c r="L5585" i="3"/>
  <c r="O5585" i="3" s="1"/>
  <c r="K5586" i="3" s="1"/>
  <c r="B5586" i="3"/>
  <c r="F5586" i="3"/>
  <c r="D5586" i="3"/>
  <c r="C5586" i="3"/>
  <c r="E5586" i="3"/>
  <c r="J5586" i="3"/>
  <c r="H5586" i="3"/>
  <c r="M6847" i="3" l="1"/>
  <c r="I6847" i="3"/>
  <c r="N6847" i="3"/>
  <c r="A6848" i="3"/>
  <c r="G6847" i="3"/>
  <c r="P5585" i="3"/>
  <c r="E5587" i="3"/>
  <c r="B5587" i="3"/>
  <c r="F5587" i="3"/>
  <c r="J5587" i="3"/>
  <c r="C5587" i="3"/>
  <c r="H5587" i="3"/>
  <c r="D5587" i="3"/>
  <c r="L5586" i="3"/>
  <c r="O5586" i="3" s="1"/>
  <c r="K5587" i="3" s="1"/>
  <c r="M6848" i="3" l="1"/>
  <c r="I6848" i="3"/>
  <c r="N6848" i="3"/>
  <c r="A6849" i="3"/>
  <c r="G6848" i="3"/>
  <c r="P5586" i="3"/>
  <c r="E5588" i="3"/>
  <c r="J5588" i="3" s="1"/>
  <c r="D5588" i="3"/>
  <c r="H5588" i="3"/>
  <c r="B5588" i="3"/>
  <c r="K5588" i="3" s="1"/>
  <c r="F5588" i="3"/>
  <c r="C5588" i="3"/>
  <c r="L5587" i="3"/>
  <c r="O5587" i="3" s="1"/>
  <c r="M6849" i="3" l="1"/>
  <c r="I6849" i="3"/>
  <c r="N6849" i="3"/>
  <c r="A6850" i="3"/>
  <c r="G6849" i="3"/>
  <c r="P5587" i="3"/>
  <c r="L5588" i="3"/>
  <c r="O5588" i="3" s="1"/>
  <c r="M6850" i="3" l="1"/>
  <c r="I6850" i="3"/>
  <c r="N6850" i="3"/>
  <c r="A6851" i="3"/>
  <c r="G6850" i="3"/>
  <c r="B5589" i="3"/>
  <c r="F5589" i="3"/>
  <c r="C5589" i="3"/>
  <c r="H5589" i="3"/>
  <c r="D5589" i="3"/>
  <c r="E5589" i="3"/>
  <c r="M6851" i="3" l="1"/>
  <c r="I6851" i="3"/>
  <c r="N6851" i="3"/>
  <c r="A6852" i="3"/>
  <c r="G6851" i="3"/>
  <c r="E5590" i="3"/>
  <c r="B5590" i="3"/>
  <c r="C5590" i="3"/>
  <c r="F5590" i="3"/>
  <c r="D5590" i="3"/>
  <c r="J5589" i="3"/>
  <c r="K5589" i="3"/>
  <c r="M6852" i="3" l="1"/>
  <c r="I6852" i="3"/>
  <c r="N6852" i="3"/>
  <c r="A6853" i="3"/>
  <c r="G6852" i="3"/>
  <c r="E5591" i="3"/>
  <c r="D5591" i="3"/>
  <c r="C5591" i="3"/>
  <c r="F5591" i="3"/>
  <c r="B5591" i="3"/>
  <c r="H5590" i="3"/>
  <c r="P5588" i="3"/>
  <c r="L5589" i="3"/>
  <c r="O5589" i="3" s="1"/>
  <c r="K5590" i="3" s="1"/>
  <c r="M6853" i="3" l="1"/>
  <c r="I6853" i="3"/>
  <c r="N6853" i="3"/>
  <c r="A6854" i="3"/>
  <c r="G6853" i="3"/>
  <c r="J5590" i="3"/>
  <c r="L5590" i="3"/>
  <c r="O5590" i="3" s="1"/>
  <c r="K5591" i="3" s="1"/>
  <c r="H5591" i="3"/>
  <c r="J5591" i="3" s="1"/>
  <c r="F5592" i="3"/>
  <c r="D5592" i="3"/>
  <c r="H5592" i="3"/>
  <c r="B5592" i="3"/>
  <c r="C5592" i="3"/>
  <c r="E5592" i="3"/>
  <c r="M6854" i="3" l="1"/>
  <c r="I6854" i="3"/>
  <c r="N6854" i="3"/>
  <c r="A6855" i="3"/>
  <c r="G6854" i="3"/>
  <c r="J5592" i="3"/>
  <c r="P5591" i="3" s="1"/>
  <c r="P5590" i="3"/>
  <c r="P5589" i="3"/>
  <c r="L5591" i="3"/>
  <c r="O5591" i="3" s="1"/>
  <c r="K5592" i="3" s="1"/>
  <c r="M6855" i="3" l="1"/>
  <c r="I6855" i="3"/>
  <c r="N6855" i="3"/>
  <c r="A6856" i="3"/>
  <c r="G6855" i="3"/>
  <c r="E5593" i="3"/>
  <c r="F5593" i="3"/>
  <c r="C5593" i="3"/>
  <c r="D5593" i="3"/>
  <c r="B5593" i="3"/>
  <c r="L5592" i="3"/>
  <c r="O5592" i="3" s="1"/>
  <c r="M6856" i="3" l="1"/>
  <c r="I6856" i="3"/>
  <c r="N6856" i="3"/>
  <c r="A6857" i="3"/>
  <c r="G6856" i="3"/>
  <c r="K5593" i="3"/>
  <c r="H5593" i="3"/>
  <c r="M6857" i="3" l="1"/>
  <c r="I6857" i="3"/>
  <c r="N6857" i="3"/>
  <c r="A6858" i="3"/>
  <c r="G6857" i="3"/>
  <c r="J5593" i="3"/>
  <c r="F5594" i="3"/>
  <c r="D5594" i="3"/>
  <c r="E5594" i="3"/>
  <c r="C5594" i="3"/>
  <c r="B5594" i="3"/>
  <c r="H5594" i="3" s="1"/>
  <c r="M6858" i="3" l="1"/>
  <c r="I6858" i="3"/>
  <c r="N6858" i="3"/>
  <c r="A6859" i="3"/>
  <c r="G6858" i="3"/>
  <c r="J5594" i="3"/>
  <c r="P5593" i="3"/>
  <c r="P5592" i="3"/>
  <c r="L5593" i="3"/>
  <c r="O5593" i="3" s="1"/>
  <c r="K5594" i="3" s="1"/>
  <c r="M6859" i="3" l="1"/>
  <c r="I6859" i="3"/>
  <c r="N6859" i="3"/>
  <c r="A6860" i="3"/>
  <c r="G6859" i="3"/>
  <c r="B5595" i="3"/>
  <c r="D5595" i="3"/>
  <c r="C5595" i="3"/>
  <c r="E5595" i="3"/>
  <c r="F5595" i="3"/>
  <c r="L5594" i="3"/>
  <c r="O5594" i="3" s="1"/>
  <c r="M6860" i="3" l="1"/>
  <c r="I6860" i="3"/>
  <c r="N6860" i="3"/>
  <c r="A6861" i="3"/>
  <c r="G6860" i="3"/>
  <c r="C5596" i="3"/>
  <c r="E5596" i="3"/>
  <c r="D5596" i="3"/>
  <c r="B5596" i="3"/>
  <c r="F5596" i="3"/>
  <c r="K5595" i="3"/>
  <c r="H5595" i="3"/>
  <c r="M6861" i="3" l="1"/>
  <c r="I6861" i="3"/>
  <c r="N6861" i="3"/>
  <c r="A6862" i="3"/>
  <c r="G6861" i="3"/>
  <c r="E5597" i="3"/>
  <c r="F5597" i="3"/>
  <c r="B5597" i="3"/>
  <c r="C5597" i="3"/>
  <c r="D5597" i="3"/>
  <c r="J5595" i="3"/>
  <c r="H5596" i="3"/>
  <c r="J5596" i="3" s="1"/>
  <c r="L5595" i="3"/>
  <c r="O5595" i="3" s="1"/>
  <c r="K5596" i="3" s="1"/>
  <c r="M6862" i="3" l="1"/>
  <c r="I6862" i="3"/>
  <c r="N6862" i="3"/>
  <c r="A6863" i="3"/>
  <c r="G6862" i="3"/>
  <c r="F5598" i="3"/>
  <c r="D5598" i="3"/>
  <c r="B5598" i="3"/>
  <c r="C5598" i="3"/>
  <c r="E5598" i="3"/>
  <c r="P5596" i="3"/>
  <c r="H5597" i="3"/>
  <c r="J5597" i="3" s="1"/>
  <c r="L5596" i="3"/>
  <c r="O5596" i="3" s="1"/>
  <c r="K5597" i="3" s="1"/>
  <c r="P5594" i="3"/>
  <c r="P5595" i="3"/>
  <c r="M6863" i="3" l="1"/>
  <c r="I6863" i="3"/>
  <c r="N6863" i="3"/>
  <c r="A6864" i="3"/>
  <c r="G6863" i="3"/>
  <c r="B5599" i="3"/>
  <c r="D5599" i="3"/>
  <c r="E5599" i="3"/>
  <c r="C5599" i="3"/>
  <c r="F5599" i="3"/>
  <c r="J5598" i="3"/>
  <c r="H5598" i="3"/>
  <c r="M6864" i="3" l="1"/>
  <c r="I6864" i="3"/>
  <c r="N6864" i="3"/>
  <c r="A6865" i="3"/>
  <c r="G6864" i="3"/>
  <c r="E5600" i="3"/>
  <c r="B5600" i="3"/>
  <c r="D5600" i="3"/>
  <c r="C5600" i="3"/>
  <c r="F5600" i="3"/>
  <c r="H5600" i="3"/>
  <c r="L5597" i="3"/>
  <c r="O5597" i="3" s="1"/>
  <c r="K5598" i="3" s="1"/>
  <c r="H5599" i="3"/>
  <c r="P5598" i="3"/>
  <c r="J5599" i="3"/>
  <c r="P5597" i="3"/>
  <c r="M6865" i="3" l="1"/>
  <c r="I6865" i="3"/>
  <c r="N6865" i="3"/>
  <c r="A6866" i="3"/>
  <c r="G6865" i="3"/>
  <c r="B5601" i="3"/>
  <c r="D5601" i="3"/>
  <c r="F5601" i="3"/>
  <c r="E5601" i="3"/>
  <c r="C5601" i="3"/>
  <c r="L5598" i="3"/>
  <c r="O5598" i="3" s="1"/>
  <c r="K5599" i="3" s="1"/>
  <c r="J5600" i="3"/>
  <c r="P5599" i="3" s="1"/>
  <c r="M6866" i="3" l="1"/>
  <c r="I6866" i="3"/>
  <c r="N6866" i="3"/>
  <c r="A6867" i="3"/>
  <c r="G6866" i="3"/>
  <c r="F5602" i="3"/>
  <c r="C5602" i="3"/>
  <c r="E5602" i="3"/>
  <c r="B5602" i="3"/>
  <c r="D5602" i="3"/>
  <c r="H5601" i="3"/>
  <c r="L5599" i="3"/>
  <c r="O5599" i="3" s="1"/>
  <c r="K5600" i="3" s="1"/>
  <c r="M6867" i="3" l="1"/>
  <c r="I6867" i="3"/>
  <c r="N6867" i="3"/>
  <c r="A6868" i="3"/>
  <c r="G6867" i="3"/>
  <c r="B5603" i="3"/>
  <c r="E5603" i="3"/>
  <c r="C5603" i="3"/>
  <c r="D5603" i="3"/>
  <c r="F5603" i="3"/>
  <c r="J5601" i="3"/>
  <c r="H5602" i="3"/>
  <c r="L5600" i="3"/>
  <c r="O5600" i="3" s="1"/>
  <c r="K5601" i="3" s="1"/>
  <c r="M6868" i="3" l="1"/>
  <c r="I6868" i="3"/>
  <c r="N6868" i="3"/>
  <c r="A6869" i="3"/>
  <c r="G6868" i="3"/>
  <c r="C5604" i="3"/>
  <c r="E5604" i="3"/>
  <c r="F5604" i="3"/>
  <c r="D5604" i="3"/>
  <c r="B5604" i="3"/>
  <c r="J5602" i="3"/>
  <c r="H5603" i="3"/>
  <c r="P5601" i="3"/>
  <c r="P5600" i="3"/>
  <c r="J5603" i="3"/>
  <c r="L5601" i="3"/>
  <c r="O5601" i="3" s="1"/>
  <c r="K5602" i="3" s="1"/>
  <c r="M6869" i="3" l="1"/>
  <c r="I6869" i="3"/>
  <c r="N6869" i="3"/>
  <c r="G6869" i="3"/>
  <c r="A6870" i="3"/>
  <c r="D5605" i="3"/>
  <c r="C5605" i="3"/>
  <c r="B5605" i="3"/>
  <c r="F5605" i="3"/>
  <c r="E5605" i="3"/>
  <c r="L5602" i="3"/>
  <c r="O5602" i="3" s="1"/>
  <c r="K5603" i="3" s="1"/>
  <c r="P5602" i="3"/>
  <c r="H5604" i="3"/>
  <c r="M6870" i="3" l="1"/>
  <c r="I6870" i="3"/>
  <c r="N6870" i="3"/>
  <c r="A6871" i="3"/>
  <c r="G6870" i="3"/>
  <c r="E5606" i="3"/>
  <c r="C5606" i="3"/>
  <c r="D5606" i="3"/>
  <c r="B5606" i="3"/>
  <c r="F5606" i="3"/>
  <c r="L5603" i="3"/>
  <c r="O5603" i="3" s="1"/>
  <c r="K5604" i="3" s="1"/>
  <c r="J5604" i="3"/>
  <c r="H5605" i="3"/>
  <c r="M6871" i="3" l="1"/>
  <c r="I6871" i="3"/>
  <c r="N6871" i="3"/>
  <c r="A6872" i="3"/>
  <c r="G6871" i="3"/>
  <c r="D5607" i="3"/>
  <c r="C5607" i="3"/>
  <c r="F5607" i="3"/>
  <c r="E5607" i="3"/>
  <c r="B5607" i="3"/>
  <c r="L5604" i="3"/>
  <c r="O5604" i="3" s="1"/>
  <c r="K5605" i="3" s="1"/>
  <c r="J5605" i="3"/>
  <c r="P5604" i="3"/>
  <c r="P5603" i="3"/>
  <c r="H5606" i="3"/>
  <c r="J5606" i="3" s="1"/>
  <c r="M6872" i="3" l="1"/>
  <c r="I6872" i="3"/>
  <c r="N6872" i="3"/>
  <c r="A6873" i="3"/>
  <c r="G6872" i="3"/>
  <c r="D5608" i="3"/>
  <c r="F5608" i="3"/>
  <c r="B5608" i="3"/>
  <c r="C5608" i="3"/>
  <c r="E5608" i="3"/>
  <c r="P5605" i="3"/>
  <c r="H5607" i="3"/>
  <c r="L5605" i="3"/>
  <c r="O5605" i="3" s="1"/>
  <c r="K5606" i="3" s="1"/>
  <c r="M6873" i="3" l="1"/>
  <c r="I6873" i="3"/>
  <c r="N6873" i="3"/>
  <c r="A6874" i="3"/>
  <c r="G6873" i="3"/>
  <c r="J5607" i="3"/>
  <c r="H5608" i="3"/>
  <c r="L5606" i="3"/>
  <c r="O5606" i="3" s="1"/>
  <c r="K5607" i="3" s="1"/>
  <c r="M6874" i="3" l="1"/>
  <c r="I6874" i="3"/>
  <c r="N6874" i="3"/>
  <c r="A6875" i="3"/>
  <c r="G6874" i="3"/>
  <c r="J5608" i="3"/>
  <c r="L5607" i="3"/>
  <c r="O5607" i="3" s="1"/>
  <c r="K5608" i="3" s="1"/>
  <c r="E5609" i="3"/>
  <c r="C5609" i="3"/>
  <c r="B5609" i="3"/>
  <c r="F5609" i="3"/>
  <c r="D5609" i="3"/>
  <c r="H5609" i="3"/>
  <c r="P5607" i="3"/>
  <c r="P5606" i="3"/>
  <c r="M6875" i="3" l="1"/>
  <c r="I6875" i="3"/>
  <c r="N6875" i="3"/>
  <c r="A6876" i="3"/>
  <c r="G6875" i="3"/>
  <c r="C5610" i="3"/>
  <c r="E5610" i="3"/>
  <c r="F5610" i="3"/>
  <c r="D5610" i="3"/>
  <c r="B5610" i="3"/>
  <c r="H5610" i="3"/>
  <c r="J5609" i="3"/>
  <c r="L5608" i="3"/>
  <c r="O5608" i="3" s="1"/>
  <c r="K5609" i="3" s="1"/>
  <c r="P5608" i="3"/>
  <c r="M6876" i="3" l="1"/>
  <c r="I6876" i="3"/>
  <c r="N6876" i="3"/>
  <c r="A6877" i="3"/>
  <c r="G6876" i="3"/>
  <c r="L5609" i="3"/>
  <c r="O5609" i="3" s="1"/>
  <c r="K5610" i="3" s="1"/>
  <c r="J5610" i="3"/>
  <c r="M6877" i="3" l="1"/>
  <c r="I6877" i="3"/>
  <c r="N6877" i="3"/>
  <c r="A6878" i="3"/>
  <c r="G6877" i="3"/>
  <c r="B5611" i="3"/>
  <c r="D5611" i="3"/>
  <c r="C5611" i="3"/>
  <c r="H5611" i="3"/>
  <c r="E5611" i="3"/>
  <c r="F5611" i="3"/>
  <c r="P5609" i="3"/>
  <c r="L5610" i="3"/>
  <c r="O5610" i="3" s="1"/>
  <c r="K5611" i="3" s="1"/>
  <c r="M6878" i="3" l="1"/>
  <c r="I6878" i="3"/>
  <c r="N6878" i="3"/>
  <c r="A6879" i="3"/>
  <c r="G6878" i="3"/>
  <c r="B5612" i="3"/>
  <c r="C5612" i="3"/>
  <c r="F5612" i="3"/>
  <c r="D5612" i="3"/>
  <c r="E5612" i="3"/>
  <c r="J5611" i="3"/>
  <c r="L5611" i="3"/>
  <c r="O5611" i="3" s="1"/>
  <c r="K5612" i="3" s="1"/>
  <c r="M6879" i="3" l="1"/>
  <c r="I6879" i="3"/>
  <c r="N6879" i="3"/>
  <c r="A6880" i="3"/>
  <c r="G6879" i="3"/>
  <c r="C5613" i="3"/>
  <c r="F5613" i="3"/>
  <c r="D5613" i="3"/>
  <c r="B5613" i="3"/>
  <c r="E5613" i="3"/>
  <c r="H5612" i="3"/>
  <c r="P5610" i="3"/>
  <c r="M6880" i="3" l="1"/>
  <c r="I6880" i="3"/>
  <c r="N6880" i="3"/>
  <c r="A6881" i="3"/>
  <c r="G6880" i="3"/>
  <c r="J5612" i="3"/>
  <c r="L5612" i="3"/>
  <c r="O5612" i="3" s="1"/>
  <c r="K5613" i="3" s="1"/>
  <c r="H5613" i="3"/>
  <c r="J5613" i="3"/>
  <c r="M6881" i="3" l="1"/>
  <c r="I6881" i="3"/>
  <c r="N6881" i="3"/>
  <c r="A6882" i="3"/>
  <c r="G6881" i="3"/>
  <c r="L5613" i="3"/>
  <c r="O5613" i="3" s="1"/>
  <c r="K5614" i="3" s="1"/>
  <c r="B5614" i="3"/>
  <c r="F5614" i="3"/>
  <c r="D5614" i="3"/>
  <c r="J5614" i="3"/>
  <c r="P5613" i="3" s="1"/>
  <c r="E5614" i="3"/>
  <c r="H5614" i="3"/>
  <c r="C5614" i="3"/>
  <c r="P5612" i="3"/>
  <c r="P5611" i="3"/>
  <c r="M6882" i="3" l="1"/>
  <c r="I6882" i="3"/>
  <c r="N6882" i="3"/>
  <c r="A6883" i="3"/>
  <c r="G6882" i="3"/>
  <c r="E5615" i="3"/>
  <c r="C5615" i="3"/>
  <c r="B5615" i="3"/>
  <c r="D5615" i="3"/>
  <c r="H5615" i="3"/>
  <c r="F5615" i="3"/>
  <c r="L5614" i="3"/>
  <c r="O5614" i="3" s="1"/>
  <c r="M6883" i="3" l="1"/>
  <c r="I6883" i="3"/>
  <c r="N6883" i="3"/>
  <c r="A6884" i="3"/>
  <c r="G6883" i="3"/>
  <c r="C5616" i="3"/>
  <c r="D5616" i="3"/>
  <c r="B5616" i="3"/>
  <c r="E5616" i="3"/>
  <c r="F5616" i="3"/>
  <c r="J5615" i="3"/>
  <c r="K5615" i="3"/>
  <c r="M6884" i="3" l="1"/>
  <c r="I6884" i="3"/>
  <c r="N6884" i="3"/>
  <c r="A6885" i="3"/>
  <c r="G6884" i="3"/>
  <c r="B5617" i="3"/>
  <c r="D5617" i="3"/>
  <c r="C5617" i="3"/>
  <c r="E5617" i="3"/>
  <c r="F5617" i="3"/>
  <c r="L5615" i="3"/>
  <c r="O5615" i="3" s="1"/>
  <c r="K5616" i="3" s="1"/>
  <c r="H5616" i="3"/>
  <c r="P5614" i="3"/>
  <c r="M6885" i="3" l="1"/>
  <c r="I6885" i="3"/>
  <c r="N6885" i="3"/>
  <c r="A6886" i="3"/>
  <c r="G6885" i="3"/>
  <c r="J5616" i="3"/>
  <c r="L5616" i="3"/>
  <c r="O5616" i="3" s="1"/>
  <c r="K5617" i="3" s="1"/>
  <c r="H5617" i="3"/>
  <c r="J5617" i="3" s="1"/>
  <c r="F5618" i="3"/>
  <c r="D5618" i="3"/>
  <c r="C5618" i="3"/>
  <c r="E5618" i="3"/>
  <c r="B5618" i="3"/>
  <c r="M6886" i="3" l="1"/>
  <c r="I6886" i="3"/>
  <c r="N6886" i="3"/>
  <c r="A6887" i="3"/>
  <c r="G6886" i="3"/>
  <c r="P5616" i="3"/>
  <c r="P5615" i="3"/>
  <c r="H5618" i="3"/>
  <c r="L5617" i="3"/>
  <c r="O5617" i="3" s="1"/>
  <c r="K5618" i="3" s="1"/>
  <c r="M6887" i="3" l="1"/>
  <c r="I6887" i="3"/>
  <c r="N6887" i="3"/>
  <c r="A6888" i="3"/>
  <c r="G6887" i="3"/>
  <c r="J5618" i="3"/>
  <c r="L5618" i="3"/>
  <c r="O5618" i="3" s="1"/>
  <c r="K5619" i="3" s="1"/>
  <c r="E5619" i="3"/>
  <c r="B5619" i="3"/>
  <c r="F5619" i="3"/>
  <c r="D5619" i="3"/>
  <c r="C5619" i="3"/>
  <c r="H5619" i="3"/>
  <c r="J5619" i="3" s="1"/>
  <c r="M6888" i="3" l="1"/>
  <c r="I6888" i="3"/>
  <c r="N6888" i="3"/>
  <c r="A6889" i="3"/>
  <c r="G6888" i="3"/>
  <c r="C5620" i="3"/>
  <c r="E5620" i="3"/>
  <c r="F5620" i="3"/>
  <c r="B5620" i="3"/>
  <c r="D5620" i="3"/>
  <c r="L5619" i="3"/>
  <c r="O5619" i="3" s="1"/>
  <c r="P5618" i="3"/>
  <c r="P5617" i="3"/>
  <c r="M6889" i="3" l="1"/>
  <c r="I6889" i="3"/>
  <c r="N6889" i="3"/>
  <c r="A6890" i="3"/>
  <c r="G6889" i="3"/>
  <c r="F5621" i="3"/>
  <c r="D5621" i="3"/>
  <c r="E5621" i="3"/>
  <c r="C5621" i="3"/>
  <c r="B5621" i="3"/>
  <c r="K5620" i="3"/>
  <c r="H5620" i="3"/>
  <c r="M6890" i="3" l="1"/>
  <c r="I6890" i="3"/>
  <c r="N6890" i="3"/>
  <c r="A6891" i="3"/>
  <c r="G6890" i="3"/>
  <c r="J5620" i="3"/>
  <c r="L5620" i="3"/>
  <c r="H5621" i="3"/>
  <c r="B5622" i="3"/>
  <c r="C5622" i="3"/>
  <c r="D5622" i="3"/>
  <c r="F5622" i="3"/>
  <c r="E5622" i="3"/>
  <c r="O5620" i="3"/>
  <c r="K5621" i="3" s="1"/>
  <c r="J5621" i="3"/>
  <c r="M6891" i="3" l="1"/>
  <c r="I6891" i="3"/>
  <c r="N6891" i="3"/>
  <c r="A6892" i="3"/>
  <c r="G6891" i="3"/>
  <c r="D5623" i="3"/>
  <c r="E5623" i="3"/>
  <c r="C5623" i="3"/>
  <c r="F5623" i="3"/>
  <c r="B5623" i="3"/>
  <c r="J5622" i="3"/>
  <c r="P5621" i="3" s="1"/>
  <c r="H5622" i="3"/>
  <c r="L5621" i="3"/>
  <c r="O5621" i="3" s="1"/>
  <c r="K5622" i="3" s="1"/>
  <c r="P5620" i="3"/>
  <c r="P5619" i="3"/>
  <c r="M6892" i="3" l="1"/>
  <c r="I6892" i="3"/>
  <c r="N6892" i="3"/>
  <c r="A6893" i="3"/>
  <c r="G6892" i="3"/>
  <c r="E5624" i="3"/>
  <c r="C5624" i="3"/>
  <c r="D5624" i="3"/>
  <c r="B5624" i="3"/>
  <c r="F5624" i="3"/>
  <c r="H5623" i="3"/>
  <c r="J5623" i="3" s="1"/>
  <c r="P5622" i="3" s="1"/>
  <c r="L5622" i="3"/>
  <c r="O5622" i="3" s="1"/>
  <c r="K5623" i="3" s="1"/>
  <c r="M6893" i="3" l="1"/>
  <c r="I6893" i="3"/>
  <c r="N6893" i="3"/>
  <c r="A6894" i="3"/>
  <c r="G6893" i="3"/>
  <c r="B5625" i="3"/>
  <c r="F5625" i="3"/>
  <c r="E5625" i="3"/>
  <c r="D5625" i="3"/>
  <c r="C5625" i="3"/>
  <c r="H5624" i="3"/>
  <c r="M6894" i="3" l="1"/>
  <c r="I6894" i="3"/>
  <c r="N6894" i="3"/>
  <c r="A6895" i="3"/>
  <c r="G6894" i="3"/>
  <c r="F5626" i="3"/>
  <c r="E5626" i="3"/>
  <c r="C5626" i="3"/>
  <c r="D5626" i="3"/>
  <c r="B5626" i="3"/>
  <c r="L5623" i="3"/>
  <c r="O5623" i="3" s="1"/>
  <c r="K5624" i="3" s="1"/>
  <c r="H5625" i="3"/>
  <c r="J5624" i="3"/>
  <c r="L5624" i="3"/>
  <c r="M6895" i="3" l="1"/>
  <c r="I6895" i="3"/>
  <c r="N6895" i="3"/>
  <c r="A6896" i="3"/>
  <c r="G6895" i="3"/>
  <c r="J5625" i="3"/>
  <c r="H5626" i="3"/>
  <c r="J5626" i="3" s="1"/>
  <c r="O5624" i="3"/>
  <c r="K5625" i="3" s="1"/>
  <c r="P5624" i="3"/>
  <c r="P5623" i="3"/>
  <c r="M6896" i="3" l="1"/>
  <c r="I6896" i="3"/>
  <c r="N6896" i="3"/>
  <c r="A6897" i="3"/>
  <c r="G6896" i="3"/>
  <c r="C5627" i="3"/>
  <c r="E5627" i="3"/>
  <c r="F5627" i="3"/>
  <c r="B5627" i="3"/>
  <c r="D5627" i="3"/>
  <c r="L5625" i="3"/>
  <c r="O5625" i="3" s="1"/>
  <c r="K5626" i="3" s="1"/>
  <c r="P5625" i="3"/>
  <c r="M6897" i="3" l="1"/>
  <c r="I6897" i="3"/>
  <c r="N6897" i="3"/>
  <c r="A6898" i="3"/>
  <c r="G6897" i="3"/>
  <c r="F5628" i="3"/>
  <c r="D5628" i="3"/>
  <c r="E5628" i="3"/>
  <c r="B5628" i="3"/>
  <c r="C5628" i="3"/>
  <c r="H5627" i="3"/>
  <c r="L5626" i="3"/>
  <c r="O5626" i="3" s="1"/>
  <c r="K5627" i="3" s="1"/>
  <c r="M6898" i="3" l="1"/>
  <c r="I6898" i="3"/>
  <c r="N6898" i="3"/>
  <c r="A6899" i="3"/>
  <c r="G6898" i="3"/>
  <c r="J5627" i="3"/>
  <c r="L5627" i="3"/>
  <c r="O5627" i="3" s="1"/>
  <c r="K5628" i="3" s="1"/>
  <c r="D5629" i="3"/>
  <c r="E5629" i="3"/>
  <c r="B5629" i="3"/>
  <c r="F5629" i="3"/>
  <c r="C5629" i="3"/>
  <c r="H5628" i="3"/>
  <c r="M6899" i="3" l="1"/>
  <c r="I6899" i="3"/>
  <c r="N6899" i="3"/>
  <c r="A6900" i="3"/>
  <c r="G6899" i="3"/>
  <c r="F5630" i="3"/>
  <c r="E5630" i="3"/>
  <c r="D5630" i="3"/>
  <c r="C5630" i="3"/>
  <c r="B5630" i="3"/>
  <c r="J5629" i="3"/>
  <c r="J5628" i="3"/>
  <c r="H5629" i="3"/>
  <c r="P5627" i="3"/>
  <c r="P5626" i="3"/>
  <c r="M6900" i="3" l="1"/>
  <c r="I6900" i="3"/>
  <c r="N6900" i="3"/>
  <c r="A6901" i="3"/>
  <c r="G6900" i="3"/>
  <c r="E5631" i="3"/>
  <c r="F5631" i="3"/>
  <c r="D5631" i="3"/>
  <c r="B5631" i="3"/>
  <c r="C5631" i="3"/>
  <c r="L5628" i="3"/>
  <c r="O5628" i="3" s="1"/>
  <c r="K5629" i="3" s="1"/>
  <c r="P5628" i="3"/>
  <c r="H5630" i="3"/>
  <c r="M6901" i="3" l="1"/>
  <c r="I6901" i="3"/>
  <c r="N6901" i="3"/>
  <c r="A6902" i="3"/>
  <c r="G6901" i="3"/>
  <c r="H5631" i="3"/>
  <c r="J5630" i="3"/>
  <c r="L5629" i="3"/>
  <c r="O5629" i="3" s="1"/>
  <c r="K5630" i="3" s="1"/>
  <c r="M6902" i="3" l="1"/>
  <c r="I6902" i="3"/>
  <c r="N6902" i="3"/>
  <c r="A6903" i="3"/>
  <c r="G6902" i="3"/>
  <c r="L5630" i="3"/>
  <c r="O5630" i="3" s="1"/>
  <c r="K5631" i="3" s="1"/>
  <c r="J5631" i="3"/>
  <c r="P5630" i="3"/>
  <c r="P5629" i="3"/>
  <c r="F5632" i="3"/>
  <c r="E5632" i="3"/>
  <c r="D5632" i="3"/>
  <c r="C5632" i="3"/>
  <c r="B5632" i="3"/>
  <c r="H5632" i="3" s="1"/>
  <c r="M6903" i="3" l="1"/>
  <c r="I6903" i="3"/>
  <c r="N6903" i="3"/>
  <c r="A6904" i="3"/>
  <c r="G6903" i="3"/>
  <c r="L5631" i="3"/>
  <c r="O5631" i="3" s="1"/>
  <c r="K5632" i="3" s="1"/>
  <c r="M6904" i="3" l="1"/>
  <c r="I6904" i="3"/>
  <c r="N6904" i="3"/>
  <c r="A6905" i="3"/>
  <c r="G6904" i="3"/>
  <c r="F5633" i="3"/>
  <c r="D5633" i="3"/>
  <c r="C5633" i="3"/>
  <c r="E5633" i="3"/>
  <c r="B5633" i="3"/>
  <c r="J5632" i="3"/>
  <c r="M6905" i="3" l="1"/>
  <c r="I6905" i="3"/>
  <c r="N6905" i="3"/>
  <c r="A6906" i="3"/>
  <c r="G6905" i="3"/>
  <c r="L5632" i="3"/>
  <c r="O5632" i="3" s="1"/>
  <c r="K5633" i="3" s="1"/>
  <c r="H5633" i="3"/>
  <c r="P5631" i="3"/>
  <c r="M6906" i="3" l="1"/>
  <c r="I6906" i="3"/>
  <c r="N6906" i="3"/>
  <c r="A6907" i="3"/>
  <c r="G6906" i="3"/>
  <c r="J5633" i="3"/>
  <c r="L5633" i="3"/>
  <c r="O5633" i="3" s="1"/>
  <c r="K5634" i="3" s="1"/>
  <c r="B5634" i="3"/>
  <c r="F5634" i="3"/>
  <c r="C5634" i="3"/>
  <c r="D5634" i="3"/>
  <c r="E5634" i="3"/>
  <c r="H5634" i="3"/>
  <c r="M6907" i="3" l="1"/>
  <c r="I6907" i="3"/>
  <c r="N6907" i="3"/>
  <c r="A6908" i="3"/>
  <c r="G6907" i="3"/>
  <c r="F5635" i="3"/>
  <c r="E5635" i="3"/>
  <c r="D5635" i="3"/>
  <c r="C5635" i="3"/>
  <c r="B5635" i="3"/>
  <c r="J5634" i="3"/>
  <c r="P5633" i="3"/>
  <c r="P5632" i="3"/>
  <c r="M6908" i="3" l="1"/>
  <c r="I6908" i="3"/>
  <c r="N6908" i="3"/>
  <c r="A6909" i="3"/>
  <c r="G6908" i="3"/>
  <c r="D5636" i="3"/>
  <c r="E5636" i="3"/>
  <c r="B5636" i="3"/>
  <c r="C5636" i="3"/>
  <c r="F5636" i="3"/>
  <c r="L5634" i="3"/>
  <c r="O5634" i="3" s="1"/>
  <c r="K5635" i="3" s="1"/>
  <c r="H5635" i="3"/>
  <c r="M6909" i="3" l="1"/>
  <c r="I6909" i="3"/>
  <c r="N6909" i="3"/>
  <c r="G6909" i="3"/>
  <c r="A6910" i="3"/>
  <c r="J5635" i="3"/>
  <c r="H5636" i="3"/>
  <c r="E5637" i="3"/>
  <c r="B5637" i="3"/>
  <c r="D5637" i="3"/>
  <c r="F5637" i="3"/>
  <c r="C5637" i="3"/>
  <c r="M6910" i="3" l="1"/>
  <c r="I6910" i="3"/>
  <c r="N6910" i="3"/>
  <c r="G6910" i="3"/>
  <c r="A6911" i="3"/>
  <c r="E5638" i="3"/>
  <c r="F5638" i="3"/>
  <c r="D5638" i="3"/>
  <c r="B5638" i="3"/>
  <c r="C5638" i="3"/>
  <c r="J5636" i="3"/>
  <c r="H5637" i="3"/>
  <c r="P5635" i="3"/>
  <c r="P5634" i="3"/>
  <c r="L5635" i="3"/>
  <c r="O5635" i="3" s="1"/>
  <c r="K5636" i="3" s="1"/>
  <c r="M6911" i="3" l="1"/>
  <c r="I6911" i="3"/>
  <c r="N6911" i="3"/>
  <c r="G6911" i="3"/>
  <c r="A6912" i="3"/>
  <c r="B5639" i="3"/>
  <c r="E5639" i="3"/>
  <c r="C5639" i="3"/>
  <c r="F5639" i="3"/>
  <c r="D5639" i="3"/>
  <c r="L5636" i="3"/>
  <c r="J5638" i="3"/>
  <c r="J5637" i="3"/>
  <c r="O5636" i="3"/>
  <c r="K5637" i="3" s="1"/>
  <c r="P5636" i="3"/>
  <c r="H5638" i="3"/>
  <c r="M6912" i="3" l="1"/>
  <c r="I6912" i="3"/>
  <c r="N6912" i="3"/>
  <c r="A6913" i="3"/>
  <c r="G6912" i="3"/>
  <c r="D5640" i="3"/>
  <c r="F5640" i="3"/>
  <c r="B5640" i="3"/>
  <c r="C5640" i="3"/>
  <c r="E5640" i="3"/>
  <c r="H5639" i="3"/>
  <c r="L5637" i="3"/>
  <c r="O5637" i="3" s="1"/>
  <c r="K5638" i="3" s="1"/>
  <c r="P5637" i="3"/>
  <c r="M6913" i="3" l="1"/>
  <c r="I6913" i="3"/>
  <c r="N6913" i="3"/>
  <c r="A6914" i="3"/>
  <c r="G6913" i="3"/>
  <c r="F5641" i="3"/>
  <c r="E5641" i="3"/>
  <c r="C5641" i="3"/>
  <c r="D5641" i="3"/>
  <c r="B5641" i="3"/>
  <c r="J5639" i="3"/>
  <c r="H5640" i="3"/>
  <c r="L5638" i="3"/>
  <c r="O5638" i="3" s="1"/>
  <c r="K5639" i="3" s="1"/>
  <c r="J5640" i="3"/>
  <c r="M6914" i="3" l="1"/>
  <c r="I6914" i="3"/>
  <c r="N6914" i="3"/>
  <c r="A6915" i="3"/>
  <c r="G6914" i="3"/>
  <c r="P5639" i="3"/>
  <c r="P5638" i="3"/>
  <c r="L5639" i="3"/>
  <c r="O5639" i="3" s="1"/>
  <c r="K5640" i="3" s="1"/>
  <c r="H5641" i="3"/>
  <c r="M6915" i="3" l="1"/>
  <c r="I6915" i="3"/>
  <c r="N6915" i="3"/>
  <c r="A6916" i="3"/>
  <c r="G6915" i="3"/>
  <c r="L5640" i="3"/>
  <c r="O5640" i="3" s="1"/>
  <c r="K5641" i="3" s="1"/>
  <c r="J5641" i="3"/>
  <c r="E5642" i="3"/>
  <c r="C5642" i="3"/>
  <c r="D5642" i="3"/>
  <c r="B5642" i="3"/>
  <c r="F5642" i="3"/>
  <c r="M6916" i="3" l="1"/>
  <c r="I6916" i="3"/>
  <c r="N6916" i="3"/>
  <c r="A6917" i="3"/>
  <c r="G6916" i="3"/>
  <c r="L5641" i="3"/>
  <c r="O5641" i="3" s="1"/>
  <c r="K5642" i="3" s="1"/>
  <c r="H5642" i="3"/>
  <c r="J5642" i="3"/>
  <c r="P5641" i="3" s="1"/>
  <c r="P5640" i="3"/>
  <c r="M6917" i="3" l="1"/>
  <c r="I6917" i="3"/>
  <c r="N6917" i="3"/>
  <c r="A6918" i="3"/>
  <c r="G6917" i="3"/>
  <c r="D5643" i="3"/>
  <c r="E5643" i="3"/>
  <c r="J5643" i="3" s="1"/>
  <c r="F5643" i="3"/>
  <c r="B5643" i="3"/>
  <c r="H5643" i="3"/>
  <c r="C5643" i="3"/>
  <c r="L5642" i="3"/>
  <c r="O5642" i="3" s="1"/>
  <c r="K5643" i="3" s="1"/>
  <c r="M6918" i="3" l="1"/>
  <c r="I6918" i="3"/>
  <c r="N6918" i="3"/>
  <c r="A6919" i="3"/>
  <c r="G6918" i="3"/>
  <c r="D5644" i="3"/>
  <c r="C5644" i="3"/>
  <c r="F5644" i="3"/>
  <c r="B5644" i="3"/>
  <c r="E5644" i="3"/>
  <c r="P5642" i="3"/>
  <c r="M6919" i="3" l="1"/>
  <c r="I6919" i="3"/>
  <c r="N6919" i="3"/>
  <c r="A6920" i="3"/>
  <c r="G6919" i="3"/>
  <c r="D5645" i="3"/>
  <c r="C5645" i="3"/>
  <c r="F5645" i="3"/>
  <c r="E5645" i="3"/>
  <c r="B5645" i="3"/>
  <c r="H5644" i="3"/>
  <c r="L5643" i="3"/>
  <c r="O5643" i="3" s="1"/>
  <c r="K5644" i="3" s="1"/>
  <c r="M6920" i="3" l="1"/>
  <c r="I6920" i="3"/>
  <c r="N6920" i="3"/>
  <c r="G6920" i="3"/>
  <c r="A6921" i="3"/>
  <c r="J5644" i="3"/>
  <c r="H5645" i="3"/>
  <c r="F5646" i="3"/>
  <c r="B5646" i="3"/>
  <c r="H5646" i="3"/>
  <c r="E5646" i="3"/>
  <c r="D5646" i="3"/>
  <c r="C5646" i="3"/>
  <c r="J5645" i="3"/>
  <c r="M6921" i="3" l="1"/>
  <c r="I6921" i="3"/>
  <c r="N6921" i="3"/>
  <c r="G6921" i="3"/>
  <c r="A6922" i="3"/>
  <c r="P5645" i="3"/>
  <c r="J5646" i="3"/>
  <c r="L5644" i="3"/>
  <c r="O5644" i="3" s="1"/>
  <c r="K5645" i="3" s="1"/>
  <c r="P5643" i="3"/>
  <c r="P5644" i="3"/>
  <c r="M6922" i="3" l="1"/>
  <c r="I6922" i="3"/>
  <c r="N6922" i="3"/>
  <c r="A6923" i="3"/>
  <c r="G6922" i="3"/>
  <c r="B5647" i="3"/>
  <c r="D5647" i="3"/>
  <c r="F5647" i="3"/>
  <c r="C5647" i="3"/>
  <c r="E5647" i="3"/>
  <c r="L5645" i="3"/>
  <c r="O5645" i="3" s="1"/>
  <c r="K5646" i="3" s="1"/>
  <c r="M6923" i="3" l="1"/>
  <c r="I6923" i="3"/>
  <c r="N6923" i="3"/>
  <c r="A6924" i="3"/>
  <c r="G6923" i="3"/>
  <c r="L5646" i="3"/>
  <c r="O5646" i="3" s="1"/>
  <c r="K5647" i="3" s="1"/>
  <c r="C5648" i="3"/>
  <c r="E5648" i="3"/>
  <c r="B5648" i="3"/>
  <c r="D5648" i="3"/>
  <c r="F5648" i="3"/>
  <c r="H5647" i="3"/>
  <c r="J5647" i="3"/>
  <c r="M6924" i="3" l="1"/>
  <c r="I6924" i="3"/>
  <c r="N6924" i="3"/>
  <c r="A6925" i="3"/>
  <c r="G6924" i="3"/>
  <c r="E5649" i="3"/>
  <c r="C5649" i="3"/>
  <c r="B5649" i="3"/>
  <c r="F5649" i="3"/>
  <c r="D5649" i="3"/>
  <c r="J5648" i="3"/>
  <c r="L5647" i="3"/>
  <c r="O5647" i="3" s="1"/>
  <c r="K5648" i="3" s="1"/>
  <c r="H5648" i="3"/>
  <c r="P5646" i="3"/>
  <c r="M6925" i="3" l="1"/>
  <c r="I6925" i="3"/>
  <c r="N6925" i="3"/>
  <c r="A6926" i="3"/>
  <c r="G6925" i="3"/>
  <c r="E5650" i="3"/>
  <c r="F5650" i="3"/>
  <c r="D5650" i="3"/>
  <c r="B5650" i="3"/>
  <c r="C5650" i="3"/>
  <c r="H5649" i="3"/>
  <c r="P5647" i="3"/>
  <c r="M6926" i="3" l="1"/>
  <c r="I6926" i="3"/>
  <c r="N6926" i="3"/>
  <c r="A6927" i="3"/>
  <c r="G6926" i="3"/>
  <c r="D5651" i="3"/>
  <c r="C5651" i="3"/>
  <c r="B5651" i="3"/>
  <c r="F5651" i="3"/>
  <c r="E5651" i="3"/>
  <c r="L5648" i="3"/>
  <c r="O5648" i="3" s="1"/>
  <c r="K5649" i="3" s="1"/>
  <c r="H5650" i="3"/>
  <c r="J5649" i="3"/>
  <c r="M6927" i="3" l="1"/>
  <c r="I6927" i="3"/>
  <c r="N6927" i="3"/>
  <c r="A6928" i="3"/>
  <c r="G6927" i="3"/>
  <c r="J5650" i="3"/>
  <c r="B5652" i="3"/>
  <c r="E5652" i="3"/>
  <c r="C5652" i="3"/>
  <c r="F5652" i="3"/>
  <c r="D5652" i="3"/>
  <c r="J5651" i="3"/>
  <c r="P5649" i="3"/>
  <c r="P5648" i="3"/>
  <c r="H5651" i="3"/>
  <c r="L5649" i="3"/>
  <c r="O5649" i="3" s="1"/>
  <c r="K5650" i="3" s="1"/>
  <c r="M6928" i="3" l="1"/>
  <c r="I6928" i="3"/>
  <c r="N6928" i="3"/>
  <c r="A6929" i="3"/>
  <c r="G6928" i="3"/>
  <c r="C5653" i="3"/>
  <c r="E5653" i="3"/>
  <c r="D5653" i="3"/>
  <c r="F5653" i="3"/>
  <c r="B5653" i="3"/>
  <c r="H5652" i="3"/>
  <c r="J5652" i="3" s="1"/>
  <c r="P5651" i="3" s="1"/>
  <c r="L5650" i="3"/>
  <c r="O5650" i="3" s="1"/>
  <c r="K5651" i="3" s="1"/>
  <c r="P5650" i="3"/>
  <c r="M6929" i="3" l="1"/>
  <c r="I6929" i="3"/>
  <c r="N6929" i="3"/>
  <c r="A6930" i="3"/>
  <c r="G6929" i="3"/>
  <c r="D5654" i="3"/>
  <c r="C5654" i="3"/>
  <c r="F5654" i="3"/>
  <c r="B5654" i="3"/>
  <c r="E5654" i="3"/>
  <c r="L5651" i="3"/>
  <c r="O5651" i="3" s="1"/>
  <c r="K5652" i="3" s="1"/>
  <c r="H5653" i="3"/>
  <c r="J5653" i="3"/>
  <c r="M6930" i="3" l="1"/>
  <c r="I6930" i="3"/>
  <c r="N6930" i="3"/>
  <c r="A6931" i="3"/>
  <c r="G6930" i="3"/>
  <c r="L5652" i="3"/>
  <c r="O5652" i="3" s="1"/>
  <c r="K5653" i="3" s="1"/>
  <c r="P5652" i="3"/>
  <c r="H5654" i="3"/>
  <c r="M6931" i="3" l="1"/>
  <c r="I6931" i="3"/>
  <c r="N6931" i="3"/>
  <c r="A6932" i="3"/>
  <c r="G6931" i="3"/>
  <c r="J5654" i="3"/>
  <c r="L5653" i="3"/>
  <c r="O5653" i="3" s="1"/>
  <c r="K5654" i="3" s="1"/>
  <c r="E5655" i="3"/>
  <c r="C5655" i="3"/>
  <c r="B5655" i="3"/>
  <c r="F5655" i="3"/>
  <c r="D5655" i="3"/>
  <c r="M6932" i="3" l="1"/>
  <c r="I6932" i="3"/>
  <c r="N6932" i="3"/>
  <c r="A6933" i="3"/>
  <c r="G6932" i="3"/>
  <c r="L5654" i="3"/>
  <c r="O5654" i="3" s="1"/>
  <c r="K5655" i="3" s="1"/>
  <c r="H5655" i="3"/>
  <c r="J5655" i="3"/>
  <c r="P5653" i="3"/>
  <c r="M6933" i="3" l="1"/>
  <c r="I6933" i="3"/>
  <c r="N6933" i="3"/>
  <c r="A6934" i="3"/>
  <c r="G6933" i="3"/>
  <c r="L5655" i="3"/>
  <c r="O5655" i="3" s="1"/>
  <c r="K5656" i="3" s="1"/>
  <c r="P5654" i="3"/>
  <c r="H5656" i="3"/>
  <c r="F5656" i="3"/>
  <c r="B5656" i="3"/>
  <c r="D5656" i="3"/>
  <c r="E5656" i="3"/>
  <c r="C5656" i="3"/>
  <c r="M6934" i="3" l="1"/>
  <c r="I6934" i="3"/>
  <c r="N6934" i="3"/>
  <c r="A6935" i="3"/>
  <c r="G6934" i="3"/>
  <c r="B5657" i="3"/>
  <c r="F5657" i="3"/>
  <c r="E5657" i="3"/>
  <c r="C5657" i="3"/>
  <c r="D5657" i="3"/>
  <c r="M6935" i="3" l="1"/>
  <c r="I6935" i="3"/>
  <c r="N6935" i="3"/>
  <c r="A6936" i="3"/>
  <c r="G6935" i="3"/>
  <c r="H5658" i="3"/>
  <c r="B5658" i="3"/>
  <c r="F5658" i="3"/>
  <c r="D5658" i="3"/>
  <c r="E5658" i="3"/>
  <c r="C5658" i="3"/>
  <c r="J5656" i="3"/>
  <c r="H5657" i="3"/>
  <c r="L5656" i="3"/>
  <c r="O5656" i="3" s="1"/>
  <c r="K5657" i="3" s="1"/>
  <c r="M6936" i="3" l="1"/>
  <c r="I6936" i="3"/>
  <c r="N6936" i="3"/>
  <c r="A6937" i="3"/>
  <c r="G6936" i="3"/>
  <c r="F5659" i="3"/>
  <c r="E5659" i="3"/>
  <c r="B5659" i="3"/>
  <c r="H5659" i="3" s="1"/>
  <c r="C5659" i="3"/>
  <c r="D5659" i="3"/>
  <c r="P5655" i="3"/>
  <c r="P5656" i="3"/>
  <c r="J5657" i="3"/>
  <c r="L5657" i="3"/>
  <c r="O5657" i="3" s="1"/>
  <c r="K5658" i="3" s="1"/>
  <c r="M6937" i="3" l="1"/>
  <c r="I6937" i="3"/>
  <c r="N6937" i="3"/>
  <c r="A6938" i="3"/>
  <c r="G6937" i="3"/>
  <c r="J5658" i="3"/>
  <c r="P5657" i="3" s="1"/>
  <c r="M6938" i="3" l="1"/>
  <c r="I6938" i="3"/>
  <c r="N6938" i="3"/>
  <c r="A6939" i="3"/>
  <c r="G6938" i="3"/>
  <c r="L5658" i="3"/>
  <c r="O5658" i="3" s="1"/>
  <c r="K5659" i="3" s="1"/>
  <c r="J5659" i="3"/>
  <c r="P5658" i="3"/>
  <c r="H5660" i="3"/>
  <c r="C5660" i="3"/>
  <c r="D5660" i="3"/>
  <c r="E5660" i="3"/>
  <c r="F5660" i="3"/>
  <c r="B5660" i="3"/>
  <c r="M6939" i="3" l="1"/>
  <c r="I6939" i="3"/>
  <c r="N6939" i="3"/>
  <c r="A6940" i="3"/>
  <c r="G6939" i="3"/>
  <c r="J5660" i="3"/>
  <c r="L5659" i="3"/>
  <c r="P5659" i="3"/>
  <c r="O5659" i="3"/>
  <c r="K5660" i="3" s="1"/>
  <c r="M6940" i="3" l="1"/>
  <c r="I6940" i="3"/>
  <c r="N6940" i="3"/>
  <c r="A6941" i="3"/>
  <c r="G6940" i="3"/>
  <c r="L5660" i="3"/>
  <c r="O5660" i="3" s="1"/>
  <c r="K5661" i="3" s="1"/>
  <c r="B5661" i="3"/>
  <c r="E5661" i="3"/>
  <c r="D5661" i="3"/>
  <c r="F5661" i="3"/>
  <c r="C5661" i="3"/>
  <c r="H5661" i="3"/>
  <c r="M6941" i="3" l="1"/>
  <c r="I6941" i="3"/>
  <c r="N6941" i="3"/>
  <c r="A6942" i="3"/>
  <c r="G6941" i="3"/>
  <c r="E5662" i="3"/>
  <c r="C5662" i="3"/>
  <c r="B5662" i="3"/>
  <c r="F5662" i="3"/>
  <c r="D5662" i="3"/>
  <c r="J5661" i="3"/>
  <c r="L5661" i="3"/>
  <c r="O5661" i="3" s="1"/>
  <c r="M6942" i="3" l="1"/>
  <c r="I6942" i="3"/>
  <c r="N6942" i="3"/>
  <c r="A6943" i="3"/>
  <c r="G6942" i="3"/>
  <c r="C5663" i="3"/>
  <c r="B5663" i="3"/>
  <c r="D5663" i="3"/>
  <c r="F5663" i="3"/>
  <c r="E5663" i="3"/>
  <c r="P5660" i="3"/>
  <c r="K5662" i="3"/>
  <c r="H5662" i="3"/>
  <c r="M6943" i="3" l="1"/>
  <c r="I6943" i="3"/>
  <c r="N6943" i="3"/>
  <c r="A6944" i="3"/>
  <c r="G6943" i="3"/>
  <c r="E5664" i="3"/>
  <c r="C5664" i="3"/>
  <c r="D5664" i="3"/>
  <c r="F5664" i="3"/>
  <c r="B5664" i="3"/>
  <c r="J5662" i="3"/>
  <c r="L5662" i="3"/>
  <c r="O5662" i="3" s="1"/>
  <c r="K5663" i="3" s="1"/>
  <c r="H5663" i="3"/>
  <c r="M6944" i="3" l="1"/>
  <c r="I6944" i="3"/>
  <c r="N6944" i="3"/>
  <c r="A6945" i="3"/>
  <c r="G6944" i="3"/>
  <c r="J5663" i="3"/>
  <c r="F5665" i="3"/>
  <c r="C5665" i="3"/>
  <c r="B5665" i="3"/>
  <c r="E5665" i="3"/>
  <c r="D5665" i="3"/>
  <c r="H5664" i="3"/>
  <c r="P5662" i="3"/>
  <c r="P5661" i="3"/>
  <c r="M6945" i="3" l="1"/>
  <c r="I6945" i="3"/>
  <c r="N6945" i="3"/>
  <c r="A6946" i="3"/>
  <c r="G6945" i="3"/>
  <c r="J5664" i="3"/>
  <c r="H5665" i="3"/>
  <c r="C5666" i="3"/>
  <c r="D5666" i="3"/>
  <c r="B5666" i="3"/>
  <c r="E5666" i="3"/>
  <c r="F5666" i="3"/>
  <c r="L5663" i="3"/>
  <c r="O5663" i="3" s="1"/>
  <c r="K5664" i="3" s="1"/>
  <c r="P5663" i="3"/>
  <c r="M6946" i="3" l="1"/>
  <c r="I6946" i="3"/>
  <c r="N6946" i="3"/>
  <c r="A6947" i="3"/>
  <c r="G6946" i="3"/>
  <c r="J5665" i="3"/>
  <c r="P5665" i="3" s="1"/>
  <c r="L5664" i="3"/>
  <c r="O5664" i="3" s="1"/>
  <c r="K5665" i="3" s="1"/>
  <c r="H5666" i="3"/>
  <c r="J5666" i="3" s="1"/>
  <c r="M6947" i="3" l="1"/>
  <c r="I6947" i="3"/>
  <c r="N6947" i="3"/>
  <c r="A6948" i="3"/>
  <c r="G6947" i="3"/>
  <c r="L5665" i="3"/>
  <c r="O5665" i="3" s="1"/>
  <c r="K5666" i="3" s="1"/>
  <c r="P5664" i="3"/>
  <c r="E5667" i="3"/>
  <c r="F5667" i="3"/>
  <c r="B5667" i="3"/>
  <c r="H5667" i="3" s="1"/>
  <c r="J5667" i="3" s="1"/>
  <c r="D5667" i="3"/>
  <c r="C5667" i="3"/>
  <c r="M6948" i="3" l="1"/>
  <c r="I6948" i="3"/>
  <c r="N6948" i="3"/>
  <c r="A6949" i="3"/>
  <c r="G6948" i="3"/>
  <c r="P5666" i="3"/>
  <c r="L5666" i="3"/>
  <c r="O5666" i="3" s="1"/>
  <c r="K5667" i="3" s="1"/>
  <c r="M6949" i="3" l="1"/>
  <c r="I6949" i="3"/>
  <c r="N6949" i="3"/>
  <c r="A6950" i="3"/>
  <c r="G6949" i="3"/>
  <c r="L5667" i="3"/>
  <c r="O5667" i="3" s="1"/>
  <c r="B5668" i="3"/>
  <c r="K5668" i="3" s="1"/>
  <c r="C5668" i="3"/>
  <c r="E5668" i="3"/>
  <c r="F5668" i="3"/>
  <c r="D5668" i="3"/>
  <c r="H5668" i="3"/>
  <c r="M6950" i="3" l="1"/>
  <c r="I6950" i="3"/>
  <c r="N6950" i="3"/>
  <c r="A6951" i="3"/>
  <c r="G6950" i="3"/>
  <c r="L5668" i="3"/>
  <c r="O5668" i="3" s="1"/>
  <c r="J5668" i="3"/>
  <c r="M6951" i="3" l="1"/>
  <c r="I6951" i="3"/>
  <c r="N6951" i="3"/>
  <c r="A6952" i="3"/>
  <c r="G6951" i="3"/>
  <c r="P5667" i="3"/>
  <c r="C5669" i="3"/>
  <c r="E5669" i="3"/>
  <c r="H5669" i="3"/>
  <c r="J5669" i="3" s="1"/>
  <c r="B5669" i="3"/>
  <c r="K5669" i="3" s="1"/>
  <c r="F5669" i="3"/>
  <c r="D5669" i="3"/>
  <c r="M6952" i="3" l="1"/>
  <c r="I6952" i="3"/>
  <c r="N6952" i="3"/>
  <c r="A6953" i="3"/>
  <c r="G6952" i="3"/>
  <c r="P5668" i="3"/>
  <c r="L5669" i="3"/>
  <c r="O5669" i="3" s="1"/>
  <c r="K5670" i="3" s="1"/>
  <c r="B5670" i="3"/>
  <c r="E5670" i="3"/>
  <c r="J5670" i="3" s="1"/>
  <c r="D5670" i="3"/>
  <c r="H5670" i="3"/>
  <c r="F5670" i="3"/>
  <c r="C5670" i="3"/>
  <c r="M6953" i="3" l="1"/>
  <c r="I6953" i="3"/>
  <c r="N6953" i="3"/>
  <c r="A6954" i="3"/>
  <c r="G6953" i="3"/>
  <c r="P5669" i="3"/>
  <c r="B5671" i="3"/>
  <c r="D5671" i="3"/>
  <c r="E5671" i="3"/>
  <c r="F5671" i="3"/>
  <c r="C5671" i="3"/>
  <c r="L5670" i="3"/>
  <c r="O5670" i="3" s="1"/>
  <c r="M6954" i="3" l="1"/>
  <c r="I6954" i="3"/>
  <c r="N6954" i="3"/>
  <c r="A6955" i="3"/>
  <c r="G6954" i="3"/>
  <c r="K5671" i="3"/>
  <c r="H5671" i="3"/>
  <c r="J5671" i="3" s="1"/>
  <c r="M6955" i="3" l="1"/>
  <c r="I6955" i="3"/>
  <c r="N6955" i="3"/>
  <c r="A6956" i="3"/>
  <c r="G6955" i="3"/>
  <c r="P5670" i="3"/>
  <c r="E5672" i="3"/>
  <c r="D5672" i="3"/>
  <c r="C5672" i="3"/>
  <c r="F5672" i="3"/>
  <c r="B5672" i="3"/>
  <c r="L5671" i="3"/>
  <c r="O5671" i="3" s="1"/>
  <c r="M6956" i="3" l="1"/>
  <c r="I6956" i="3"/>
  <c r="N6956" i="3"/>
  <c r="A6957" i="3"/>
  <c r="G6956" i="3"/>
  <c r="E5673" i="3"/>
  <c r="B5673" i="3"/>
  <c r="D5673" i="3"/>
  <c r="F5673" i="3"/>
  <c r="C5673" i="3"/>
  <c r="H5672" i="3"/>
  <c r="J5672" i="3"/>
  <c r="K5672" i="3"/>
  <c r="M6957" i="3" l="1"/>
  <c r="I6957" i="3"/>
  <c r="N6957" i="3"/>
  <c r="A6958" i="3"/>
  <c r="G6957" i="3"/>
  <c r="B5674" i="3"/>
  <c r="C5674" i="3"/>
  <c r="F5674" i="3"/>
  <c r="E5674" i="3"/>
  <c r="D5674" i="3"/>
  <c r="J5673" i="3"/>
  <c r="P5672" i="3" s="1"/>
  <c r="P5671" i="3"/>
  <c r="L5672" i="3"/>
  <c r="O5672" i="3" s="1"/>
  <c r="K5673" i="3" s="1"/>
  <c r="H5673" i="3"/>
  <c r="M6958" i="3" l="1"/>
  <c r="I6958" i="3"/>
  <c r="N6958" i="3"/>
  <c r="A6959" i="3"/>
  <c r="G6958" i="3"/>
  <c r="E5675" i="3"/>
  <c r="F5675" i="3"/>
  <c r="D5675" i="3"/>
  <c r="C5675" i="3"/>
  <c r="B5675" i="3"/>
  <c r="H5674" i="3"/>
  <c r="M6959" i="3" l="1"/>
  <c r="I6959" i="3"/>
  <c r="N6959" i="3"/>
  <c r="A6960" i="3"/>
  <c r="G6959" i="3"/>
  <c r="J5674" i="3"/>
  <c r="H5675" i="3"/>
  <c r="L5673" i="3"/>
  <c r="O5673" i="3" s="1"/>
  <c r="K5674" i="3" s="1"/>
  <c r="M6960" i="3" l="1"/>
  <c r="I6960" i="3"/>
  <c r="N6960" i="3"/>
  <c r="A6961" i="3"/>
  <c r="G6960" i="3"/>
  <c r="J5675" i="3"/>
  <c r="C5676" i="3"/>
  <c r="E5676" i="3"/>
  <c r="F5676" i="3"/>
  <c r="B5676" i="3"/>
  <c r="D5676" i="3"/>
  <c r="L5674" i="3"/>
  <c r="O5674" i="3" s="1"/>
  <c r="K5675" i="3" s="1"/>
  <c r="P5674" i="3"/>
  <c r="P5673" i="3"/>
  <c r="M6961" i="3" l="1"/>
  <c r="I6961" i="3"/>
  <c r="N6961" i="3"/>
  <c r="A6962" i="3"/>
  <c r="G6961" i="3"/>
  <c r="E5677" i="3"/>
  <c r="D5677" i="3"/>
  <c r="F5677" i="3"/>
  <c r="C5677" i="3"/>
  <c r="B5677" i="3"/>
  <c r="H5676" i="3"/>
  <c r="L5675" i="3"/>
  <c r="O5675" i="3" s="1"/>
  <c r="K5676" i="3" s="1"/>
  <c r="M6962" i="3" l="1"/>
  <c r="I6962" i="3"/>
  <c r="N6962" i="3"/>
  <c r="A6963" i="3"/>
  <c r="G6962" i="3"/>
  <c r="L5676" i="3"/>
  <c r="O5676" i="3" s="1"/>
  <c r="K5677" i="3" s="1"/>
  <c r="J5676" i="3"/>
  <c r="H5677" i="3"/>
  <c r="J5677" i="3" s="1"/>
  <c r="M6963" i="3" l="1"/>
  <c r="I6963" i="3"/>
  <c r="N6963" i="3"/>
  <c r="A6964" i="3"/>
  <c r="G6963" i="3"/>
  <c r="C5678" i="3"/>
  <c r="F5678" i="3"/>
  <c r="D5678" i="3"/>
  <c r="B5678" i="3"/>
  <c r="H5678" i="3"/>
  <c r="E5678" i="3"/>
  <c r="L5677" i="3"/>
  <c r="O5677" i="3" s="1"/>
  <c r="K5678" i="3" s="1"/>
  <c r="P5676" i="3"/>
  <c r="P5675" i="3"/>
  <c r="M6964" i="3" l="1"/>
  <c r="I6964" i="3"/>
  <c r="N6964" i="3"/>
  <c r="A6965" i="3"/>
  <c r="G6964" i="3"/>
  <c r="C5679" i="3"/>
  <c r="E5679" i="3"/>
  <c r="B5679" i="3"/>
  <c r="D5679" i="3"/>
  <c r="F5679" i="3"/>
  <c r="J5678" i="3"/>
  <c r="M6965" i="3" l="1"/>
  <c r="I6965" i="3"/>
  <c r="N6965" i="3"/>
  <c r="A6966" i="3"/>
  <c r="G6965" i="3"/>
  <c r="H5679" i="3"/>
  <c r="P5677" i="3"/>
  <c r="M6966" i="3" l="1"/>
  <c r="I6966" i="3"/>
  <c r="N6966" i="3"/>
  <c r="A6967" i="3"/>
  <c r="G6966" i="3"/>
  <c r="J5679" i="3"/>
  <c r="L5678" i="3"/>
  <c r="O5678" i="3" s="1"/>
  <c r="K5679" i="3" s="1"/>
  <c r="F5680" i="3"/>
  <c r="B5680" i="3"/>
  <c r="D5680" i="3"/>
  <c r="H5680" i="3"/>
  <c r="C5680" i="3"/>
  <c r="E5680" i="3"/>
  <c r="M6967" i="3" l="1"/>
  <c r="I6967" i="3"/>
  <c r="N6967" i="3"/>
  <c r="A6968" i="3"/>
  <c r="G6967" i="3"/>
  <c r="B5681" i="3"/>
  <c r="D5681" i="3"/>
  <c r="C5681" i="3"/>
  <c r="F5681" i="3"/>
  <c r="E5681" i="3"/>
  <c r="J5680" i="3"/>
  <c r="P5679" i="3"/>
  <c r="P5678" i="3"/>
  <c r="L5679" i="3"/>
  <c r="O5679" i="3" s="1"/>
  <c r="K5680" i="3" s="1"/>
  <c r="M6968" i="3" l="1"/>
  <c r="I6968" i="3"/>
  <c r="N6968" i="3"/>
  <c r="A6969" i="3"/>
  <c r="G6968" i="3"/>
  <c r="B5682" i="3"/>
  <c r="C5682" i="3"/>
  <c r="D5682" i="3"/>
  <c r="F5682" i="3"/>
  <c r="E5682" i="3"/>
  <c r="H5681" i="3"/>
  <c r="L5680" i="3"/>
  <c r="O5680" i="3" s="1"/>
  <c r="K5681" i="3" s="1"/>
  <c r="M6969" i="3" l="1"/>
  <c r="I6969" i="3"/>
  <c r="N6969" i="3"/>
  <c r="A6970" i="3"/>
  <c r="G6969" i="3"/>
  <c r="J5681" i="3"/>
  <c r="L5681" i="3"/>
  <c r="O5681" i="3" s="1"/>
  <c r="K5682" i="3" s="1"/>
  <c r="H5682" i="3"/>
  <c r="J5682" i="3"/>
  <c r="E5683" i="3"/>
  <c r="D5683" i="3"/>
  <c r="C5683" i="3"/>
  <c r="F5683" i="3"/>
  <c r="B5683" i="3"/>
  <c r="H5683" i="3"/>
  <c r="J5683" i="3" s="1"/>
  <c r="M6970" i="3" l="1"/>
  <c r="I6970" i="3"/>
  <c r="N6970" i="3"/>
  <c r="A6971" i="3"/>
  <c r="G6970" i="3"/>
  <c r="L5682" i="3"/>
  <c r="O5682" i="3" s="1"/>
  <c r="K5683" i="3" s="1"/>
  <c r="P5682" i="3"/>
  <c r="P5681" i="3"/>
  <c r="P5680" i="3"/>
  <c r="M6971" i="3" l="1"/>
  <c r="I6971" i="3"/>
  <c r="N6971" i="3"/>
  <c r="G6971" i="3"/>
  <c r="A6972" i="3"/>
  <c r="L5683" i="3"/>
  <c r="O5683" i="3" s="1"/>
  <c r="D5684" i="3"/>
  <c r="B5684" i="3"/>
  <c r="K5684" i="3" s="1"/>
  <c r="C5684" i="3"/>
  <c r="F5684" i="3"/>
  <c r="E5684" i="3"/>
  <c r="J5684" i="3" s="1"/>
  <c r="H5684" i="3"/>
  <c r="M6972" i="3" l="1"/>
  <c r="I6972" i="3"/>
  <c r="N6972" i="3"/>
  <c r="A6973" i="3"/>
  <c r="G6972" i="3"/>
  <c r="P5683" i="3"/>
  <c r="L5684" i="3"/>
  <c r="O5684" i="3" s="1"/>
  <c r="M6973" i="3" l="1"/>
  <c r="I6973" i="3"/>
  <c r="N6973" i="3"/>
  <c r="G6973" i="3"/>
  <c r="A6974" i="3"/>
  <c r="C5685" i="3"/>
  <c r="E5685" i="3"/>
  <c r="D5685" i="3"/>
  <c r="K5685" i="3"/>
  <c r="B5685" i="3"/>
  <c r="F5685" i="3"/>
  <c r="H5685" i="3"/>
  <c r="M6974" i="3" l="1"/>
  <c r="I6974" i="3"/>
  <c r="N6974" i="3"/>
  <c r="A6975" i="3"/>
  <c r="G6974" i="3"/>
  <c r="C5686" i="3"/>
  <c r="B5686" i="3"/>
  <c r="D5686" i="3"/>
  <c r="F5686" i="3"/>
  <c r="E5686" i="3"/>
  <c r="J5685" i="3"/>
  <c r="M6975" i="3" l="1"/>
  <c r="I6975" i="3"/>
  <c r="N6975" i="3"/>
  <c r="A6976" i="3"/>
  <c r="G6975" i="3"/>
  <c r="D5687" i="3"/>
  <c r="C5687" i="3"/>
  <c r="B5687" i="3"/>
  <c r="F5687" i="3"/>
  <c r="E5687" i="3"/>
  <c r="P5684" i="3"/>
  <c r="H5686" i="3"/>
  <c r="L5685" i="3"/>
  <c r="O5685" i="3" s="1"/>
  <c r="K5686" i="3" s="1"/>
  <c r="M6976" i="3" l="1"/>
  <c r="I6976" i="3"/>
  <c r="N6976" i="3"/>
  <c r="G6976" i="3"/>
  <c r="A6977" i="3"/>
  <c r="J5686" i="3"/>
  <c r="H5687" i="3"/>
  <c r="D5688" i="3"/>
  <c r="E5688" i="3"/>
  <c r="F5688" i="3"/>
  <c r="C5688" i="3"/>
  <c r="B5688" i="3"/>
  <c r="J5687" i="3"/>
  <c r="M6977" i="3" l="1"/>
  <c r="I6977" i="3"/>
  <c r="N6977" i="3"/>
  <c r="A6978" i="3"/>
  <c r="G6977" i="3"/>
  <c r="C5689" i="3"/>
  <c r="F5689" i="3"/>
  <c r="B5689" i="3"/>
  <c r="D5689" i="3"/>
  <c r="E5689" i="3"/>
  <c r="H5688" i="3"/>
  <c r="P5686" i="3"/>
  <c r="P5685" i="3"/>
  <c r="L5686" i="3"/>
  <c r="O5686" i="3" s="1"/>
  <c r="K5687" i="3" s="1"/>
  <c r="M6978" i="3" l="1"/>
  <c r="I6978" i="3"/>
  <c r="N6978" i="3"/>
  <c r="G6978" i="3"/>
  <c r="A6979" i="3"/>
  <c r="F5690" i="3"/>
  <c r="E5690" i="3"/>
  <c r="D5690" i="3"/>
  <c r="C5690" i="3"/>
  <c r="B5690" i="3"/>
  <c r="H5689" i="3"/>
  <c r="J5688" i="3"/>
  <c r="L5687" i="3"/>
  <c r="O5687" i="3" s="1"/>
  <c r="K5688" i="3" s="1"/>
  <c r="M6979" i="3" l="1"/>
  <c r="I6979" i="3"/>
  <c r="N6979" i="3"/>
  <c r="A6980" i="3"/>
  <c r="G6979" i="3"/>
  <c r="J5689" i="3"/>
  <c r="E5691" i="3"/>
  <c r="C5691" i="3"/>
  <c r="D5691" i="3"/>
  <c r="F5691" i="3"/>
  <c r="B5691" i="3"/>
  <c r="L5688" i="3"/>
  <c r="O5688" i="3" s="1"/>
  <c r="K5689" i="3" s="1"/>
  <c r="P5688" i="3"/>
  <c r="P5687" i="3"/>
  <c r="H5690" i="3"/>
  <c r="M6980" i="3" l="1"/>
  <c r="I6980" i="3"/>
  <c r="N6980" i="3"/>
  <c r="A6981" i="3"/>
  <c r="G6980" i="3"/>
  <c r="D5692" i="3"/>
  <c r="C5692" i="3"/>
  <c r="F5692" i="3"/>
  <c r="B5692" i="3"/>
  <c r="E5692" i="3"/>
  <c r="J5690" i="3"/>
  <c r="H5691" i="3"/>
  <c r="J5691" i="3" s="1"/>
  <c r="L5689" i="3"/>
  <c r="O5689" i="3" s="1"/>
  <c r="K5690" i="3" s="1"/>
  <c r="P5689" i="3"/>
  <c r="M6981" i="3" l="1"/>
  <c r="I6981" i="3"/>
  <c r="N6981" i="3"/>
  <c r="G6981" i="3"/>
  <c r="A6982" i="3"/>
  <c r="D5693" i="3"/>
  <c r="C5693" i="3"/>
  <c r="F5693" i="3"/>
  <c r="B5693" i="3"/>
  <c r="E5693" i="3"/>
  <c r="H5693" i="3"/>
  <c r="L5690" i="3"/>
  <c r="O5690" i="3" s="1"/>
  <c r="K5691" i="3" s="1"/>
  <c r="H5692" i="3"/>
  <c r="J5692" i="3"/>
  <c r="P5691" i="3"/>
  <c r="P5690" i="3"/>
  <c r="M6982" i="3" l="1"/>
  <c r="I6982" i="3"/>
  <c r="N6982" i="3"/>
  <c r="A6983" i="3"/>
  <c r="G6982" i="3"/>
  <c r="J5693" i="3"/>
  <c r="D5694" i="3"/>
  <c r="F5694" i="3"/>
  <c r="B5694" i="3"/>
  <c r="H5694" i="3" s="1"/>
  <c r="C5694" i="3"/>
  <c r="E5694" i="3"/>
  <c r="L5691" i="3"/>
  <c r="O5691" i="3" s="1"/>
  <c r="K5692" i="3" s="1"/>
  <c r="P5692" i="3"/>
  <c r="M6983" i="3" l="1"/>
  <c r="I6983" i="3"/>
  <c r="N6983" i="3"/>
  <c r="A6984" i="3"/>
  <c r="G6983" i="3"/>
  <c r="B5695" i="3"/>
  <c r="F5695" i="3"/>
  <c r="D5695" i="3"/>
  <c r="E5695" i="3"/>
  <c r="C5695" i="3"/>
  <c r="J5694" i="3"/>
  <c r="L5692" i="3"/>
  <c r="O5692" i="3" s="1"/>
  <c r="K5693" i="3" s="1"/>
  <c r="M6984" i="3" l="1"/>
  <c r="I6984" i="3"/>
  <c r="N6984" i="3"/>
  <c r="A6985" i="3"/>
  <c r="G6984" i="3"/>
  <c r="L5693" i="3"/>
  <c r="O5693" i="3" s="1"/>
  <c r="K5694" i="3" s="1"/>
  <c r="P5693" i="3"/>
  <c r="H5695" i="3"/>
  <c r="M6985" i="3" l="1"/>
  <c r="I6985" i="3"/>
  <c r="N6985" i="3"/>
  <c r="A6986" i="3"/>
  <c r="G6985" i="3"/>
  <c r="J5695" i="3"/>
  <c r="L5694" i="3"/>
  <c r="O5694" i="3" s="1"/>
  <c r="K5695" i="3" s="1"/>
  <c r="C5696" i="3"/>
  <c r="E5696" i="3"/>
  <c r="B5696" i="3"/>
  <c r="H5696" i="3" s="1"/>
  <c r="D5696" i="3"/>
  <c r="F5696" i="3"/>
  <c r="M6986" i="3" l="1"/>
  <c r="I6986" i="3"/>
  <c r="N6986" i="3"/>
  <c r="A6987" i="3"/>
  <c r="G6986" i="3"/>
  <c r="L5695" i="3"/>
  <c r="O5695" i="3" s="1"/>
  <c r="K5696" i="3" s="1"/>
  <c r="J5696" i="3"/>
  <c r="P5695" i="3" s="1"/>
  <c r="P5694" i="3"/>
  <c r="M6987" i="3" l="1"/>
  <c r="I6987" i="3"/>
  <c r="N6987" i="3"/>
  <c r="A6988" i="3"/>
  <c r="G6987" i="3"/>
  <c r="L5696" i="3"/>
  <c r="O5696" i="3" s="1"/>
  <c r="K5697" i="3" s="1"/>
  <c r="B5697" i="3"/>
  <c r="H5697" i="3"/>
  <c r="D5697" i="3"/>
  <c r="E5697" i="3"/>
  <c r="F5697" i="3"/>
  <c r="C5697" i="3"/>
  <c r="M6988" i="3" l="1"/>
  <c r="I6988" i="3"/>
  <c r="N6988" i="3"/>
  <c r="A6989" i="3"/>
  <c r="G6988" i="3"/>
  <c r="C5698" i="3"/>
  <c r="D5698" i="3"/>
  <c r="B5698" i="3"/>
  <c r="E5698" i="3"/>
  <c r="F5698" i="3"/>
  <c r="J5697" i="3"/>
  <c r="M6989" i="3" l="1"/>
  <c r="I6989" i="3"/>
  <c r="N6989" i="3"/>
  <c r="A6990" i="3"/>
  <c r="G6989" i="3"/>
  <c r="D5699" i="3"/>
  <c r="F5699" i="3"/>
  <c r="B5699" i="3"/>
  <c r="E5699" i="3"/>
  <c r="C5699" i="3"/>
  <c r="H5698" i="3"/>
  <c r="J5698" i="3" s="1"/>
  <c r="P5696" i="3"/>
  <c r="L5697" i="3"/>
  <c r="O5697" i="3" s="1"/>
  <c r="K5698" i="3" s="1"/>
  <c r="M6990" i="3" l="1"/>
  <c r="I6990" i="3"/>
  <c r="N6990" i="3"/>
  <c r="A6991" i="3"/>
  <c r="G6990" i="3"/>
  <c r="D5700" i="3"/>
  <c r="B5700" i="3"/>
  <c r="E5700" i="3"/>
  <c r="C5700" i="3"/>
  <c r="F5700" i="3"/>
  <c r="H5699" i="3"/>
  <c r="P5697" i="3"/>
  <c r="M6991" i="3" l="1"/>
  <c r="I6991" i="3"/>
  <c r="N6991" i="3"/>
  <c r="A6992" i="3"/>
  <c r="G6991" i="3"/>
  <c r="J5699" i="3"/>
  <c r="H5700" i="3"/>
  <c r="B5701" i="3"/>
  <c r="F5701" i="3"/>
  <c r="C5701" i="3"/>
  <c r="E5701" i="3"/>
  <c r="D5701" i="3"/>
  <c r="L5698" i="3"/>
  <c r="O5698" i="3" s="1"/>
  <c r="K5699" i="3" s="1"/>
  <c r="M6992" i="3" l="1"/>
  <c r="I6992" i="3"/>
  <c r="N6992" i="3"/>
  <c r="A6993" i="3"/>
  <c r="G6992" i="3"/>
  <c r="C5702" i="3"/>
  <c r="B5702" i="3"/>
  <c r="E5702" i="3"/>
  <c r="D5702" i="3"/>
  <c r="F5702" i="3"/>
  <c r="J5700" i="3"/>
  <c r="H5701" i="3"/>
  <c r="L5699" i="3"/>
  <c r="O5699" i="3" s="1"/>
  <c r="K5700" i="3" s="1"/>
  <c r="P5699" i="3"/>
  <c r="P5698" i="3"/>
  <c r="M6993" i="3" l="1"/>
  <c r="I6993" i="3"/>
  <c r="N6993" i="3"/>
  <c r="A6994" i="3"/>
  <c r="G6993" i="3"/>
  <c r="D5703" i="3"/>
  <c r="C5703" i="3"/>
  <c r="F5703" i="3"/>
  <c r="B5703" i="3"/>
  <c r="E5703" i="3"/>
  <c r="J5701" i="3"/>
  <c r="H5702" i="3"/>
  <c r="L5700" i="3"/>
  <c r="O5700" i="3" s="1"/>
  <c r="K5701" i="3" s="1"/>
  <c r="M6994" i="3" l="1"/>
  <c r="I6994" i="3"/>
  <c r="N6994" i="3"/>
  <c r="A6995" i="3"/>
  <c r="G6994" i="3"/>
  <c r="C5704" i="3"/>
  <c r="E5704" i="3"/>
  <c r="D5704" i="3"/>
  <c r="F5704" i="3"/>
  <c r="B5704" i="3"/>
  <c r="J5702" i="3"/>
  <c r="P5701" i="3"/>
  <c r="H5703" i="3"/>
  <c r="P5700" i="3"/>
  <c r="L5701" i="3"/>
  <c r="O5701" i="3" s="1"/>
  <c r="K5702" i="3" s="1"/>
  <c r="M6995" i="3" l="1"/>
  <c r="I6995" i="3"/>
  <c r="N6995" i="3"/>
  <c r="A6996" i="3"/>
  <c r="G6995" i="3"/>
  <c r="L5702" i="3"/>
  <c r="O5702" i="3" s="1"/>
  <c r="K5703" i="3" s="1"/>
  <c r="J5703" i="3"/>
  <c r="P5702" i="3" s="1"/>
  <c r="H5704" i="3"/>
  <c r="M6996" i="3" l="1"/>
  <c r="I6996" i="3"/>
  <c r="N6996" i="3"/>
  <c r="A6997" i="3"/>
  <c r="G6996" i="3"/>
  <c r="J5704" i="3"/>
  <c r="O5703" i="3"/>
  <c r="K5704" i="3" s="1"/>
  <c r="L5703" i="3"/>
  <c r="P5703" i="3"/>
  <c r="C5705" i="3"/>
  <c r="F5705" i="3"/>
  <c r="D5705" i="3"/>
  <c r="B5705" i="3"/>
  <c r="E5705" i="3"/>
  <c r="M6997" i="3" l="1"/>
  <c r="I6997" i="3"/>
  <c r="N6997" i="3"/>
  <c r="A6998" i="3"/>
  <c r="G6997" i="3"/>
  <c r="C5706" i="3"/>
  <c r="E5706" i="3"/>
  <c r="D5706" i="3"/>
  <c r="B5706" i="3"/>
  <c r="F5706" i="3"/>
  <c r="H5705" i="3"/>
  <c r="L5704" i="3"/>
  <c r="O5704" i="3" s="1"/>
  <c r="K5705" i="3" s="1"/>
  <c r="M6998" i="3" l="1"/>
  <c r="I6998" i="3"/>
  <c r="N6998" i="3"/>
  <c r="A6999" i="3"/>
  <c r="G6998" i="3"/>
  <c r="J5705" i="3"/>
  <c r="H5706" i="3"/>
  <c r="J5706" i="3" s="1"/>
  <c r="M6999" i="3" l="1"/>
  <c r="I6999" i="3"/>
  <c r="N6999" i="3"/>
  <c r="A7000" i="3"/>
  <c r="G6999" i="3"/>
  <c r="F5707" i="3"/>
  <c r="E5707" i="3"/>
  <c r="C5707" i="3"/>
  <c r="D5707" i="3"/>
  <c r="B5707" i="3"/>
  <c r="P5705" i="3"/>
  <c r="P5704" i="3"/>
  <c r="L5705" i="3"/>
  <c r="O5705" i="3" s="1"/>
  <c r="K5706" i="3" s="1"/>
  <c r="M7000" i="3" l="1"/>
  <c r="I7000" i="3"/>
  <c r="N7000" i="3"/>
  <c r="A7001" i="3"/>
  <c r="G7000" i="3"/>
  <c r="D5708" i="3"/>
  <c r="E5708" i="3"/>
  <c r="C5708" i="3"/>
  <c r="B5708" i="3"/>
  <c r="F5708" i="3"/>
  <c r="H5707" i="3"/>
  <c r="J5707" i="3"/>
  <c r="L5706" i="3"/>
  <c r="O5706" i="3" s="1"/>
  <c r="K5707" i="3" s="1"/>
  <c r="M7001" i="3" l="1"/>
  <c r="I7001" i="3"/>
  <c r="N7001" i="3"/>
  <c r="A7002" i="3"/>
  <c r="G7001" i="3"/>
  <c r="D5709" i="3"/>
  <c r="C5709" i="3"/>
  <c r="F5709" i="3"/>
  <c r="E5709" i="3"/>
  <c r="B5709" i="3"/>
  <c r="P5706" i="3"/>
  <c r="L5707" i="3"/>
  <c r="O5707" i="3" s="1"/>
  <c r="K5708" i="3" s="1"/>
  <c r="H5708" i="3"/>
  <c r="M7002" i="3" l="1"/>
  <c r="I7002" i="3"/>
  <c r="N7002" i="3"/>
  <c r="G7002" i="3"/>
  <c r="A7003" i="3"/>
  <c r="J5708" i="3"/>
  <c r="L5708" i="3"/>
  <c r="O5708" i="3" s="1"/>
  <c r="K5709" i="3" s="1"/>
  <c r="H5709" i="3"/>
  <c r="J5709" i="3" s="1"/>
  <c r="D5710" i="3"/>
  <c r="E5710" i="3"/>
  <c r="F5710" i="3"/>
  <c r="B5710" i="3"/>
  <c r="C5710" i="3"/>
  <c r="M7003" i="3" l="1"/>
  <c r="I7003" i="3"/>
  <c r="N7003" i="3"/>
  <c r="G7003" i="3"/>
  <c r="A7004" i="3"/>
  <c r="C5711" i="3"/>
  <c r="E5711" i="3"/>
  <c r="F5711" i="3"/>
  <c r="D5711" i="3"/>
  <c r="H5711" i="3"/>
  <c r="B5711" i="3"/>
  <c r="H5710" i="3"/>
  <c r="L5709" i="3"/>
  <c r="O5709" i="3" s="1"/>
  <c r="K5710" i="3" s="1"/>
  <c r="P5708" i="3"/>
  <c r="P5707" i="3"/>
  <c r="M7004" i="3" l="1"/>
  <c r="I7004" i="3"/>
  <c r="N7004" i="3"/>
  <c r="G7004" i="3"/>
  <c r="A7005" i="3"/>
  <c r="B5712" i="3"/>
  <c r="J5712" i="3"/>
  <c r="F5712" i="3"/>
  <c r="E5712" i="3"/>
  <c r="C5712" i="3"/>
  <c r="H5712" i="3"/>
  <c r="D5712" i="3"/>
  <c r="J5711" i="3"/>
  <c r="J5710" i="3"/>
  <c r="L5710" i="3"/>
  <c r="O5710" i="3" s="1"/>
  <c r="K5711" i="3" s="1"/>
  <c r="M7005" i="3" l="1"/>
  <c r="I7005" i="3"/>
  <c r="N7005" i="3"/>
  <c r="G7005" i="3"/>
  <c r="A7006" i="3"/>
  <c r="H5713" i="3"/>
  <c r="F5713" i="3"/>
  <c r="E5713" i="3"/>
  <c r="B5713" i="3"/>
  <c r="D5713" i="3"/>
  <c r="C5713" i="3"/>
  <c r="L5711" i="3"/>
  <c r="O5711" i="3" s="1"/>
  <c r="K5712" i="3" s="1"/>
  <c r="P5711" i="3"/>
  <c r="P5710" i="3"/>
  <c r="P5709" i="3"/>
  <c r="M7006" i="3" l="1"/>
  <c r="I7006" i="3"/>
  <c r="N7006" i="3"/>
  <c r="G7006" i="3"/>
  <c r="A7007" i="3"/>
  <c r="L5712" i="3"/>
  <c r="O5712" i="3" s="1"/>
  <c r="K5713" i="3" s="1"/>
  <c r="D5714" i="3"/>
  <c r="E5714" i="3"/>
  <c r="H5714" i="3"/>
  <c r="F5714" i="3"/>
  <c r="C5714" i="3"/>
  <c r="B5714" i="3"/>
  <c r="J5713" i="3"/>
  <c r="M7007" i="3" l="1"/>
  <c r="I7007" i="3"/>
  <c r="N7007" i="3"/>
  <c r="G7007" i="3"/>
  <c r="A7008" i="3"/>
  <c r="J5714" i="3"/>
  <c r="H5715" i="3"/>
  <c r="D5715" i="3"/>
  <c r="E5715" i="3"/>
  <c r="C5715" i="3"/>
  <c r="B5715" i="3"/>
  <c r="F5715" i="3"/>
  <c r="L5713" i="3"/>
  <c r="O5713" i="3" s="1"/>
  <c r="K5714" i="3" s="1"/>
  <c r="P5712" i="3"/>
  <c r="P5713" i="3"/>
  <c r="M7008" i="3" l="1"/>
  <c r="I7008" i="3"/>
  <c r="N7008" i="3"/>
  <c r="A7009" i="3"/>
  <c r="G7008" i="3"/>
  <c r="B5716" i="3"/>
  <c r="E5716" i="3"/>
  <c r="F5716" i="3"/>
  <c r="C5716" i="3"/>
  <c r="D5716" i="3"/>
  <c r="L5714" i="3"/>
  <c r="O5714" i="3" s="1"/>
  <c r="K5715" i="3" s="1"/>
  <c r="J5715" i="3"/>
  <c r="P5714" i="3" s="1"/>
  <c r="M7009" i="3" l="1"/>
  <c r="I7009" i="3"/>
  <c r="N7009" i="3"/>
  <c r="G7009" i="3"/>
  <c r="A7010" i="3"/>
  <c r="D5717" i="3"/>
  <c r="E5717" i="3"/>
  <c r="B5717" i="3"/>
  <c r="C5717" i="3"/>
  <c r="F5717" i="3"/>
  <c r="H5716" i="3"/>
  <c r="L5715" i="3"/>
  <c r="O5715" i="3" s="1"/>
  <c r="K5716" i="3" s="1"/>
  <c r="M7010" i="3" l="1"/>
  <c r="I7010" i="3"/>
  <c r="N7010" i="3"/>
  <c r="G7010" i="3"/>
  <c r="A7011" i="3"/>
  <c r="D5718" i="3"/>
  <c r="E5718" i="3"/>
  <c r="H5718" i="3"/>
  <c r="J5718" i="3" s="1"/>
  <c r="F5718" i="3"/>
  <c r="B5718" i="3"/>
  <c r="C5718" i="3"/>
  <c r="H5717" i="3"/>
  <c r="J5717" i="3" s="1"/>
  <c r="J5716" i="3"/>
  <c r="L5716" i="3"/>
  <c r="O5716" i="3" s="1"/>
  <c r="K5717" i="3" s="1"/>
  <c r="M7011" i="3" l="1"/>
  <c r="I7011" i="3"/>
  <c r="N7011" i="3"/>
  <c r="G7011" i="3"/>
  <c r="A7012" i="3"/>
  <c r="E5719" i="3"/>
  <c r="C5719" i="3"/>
  <c r="B5719" i="3"/>
  <c r="D5719" i="3"/>
  <c r="F5719" i="3"/>
  <c r="P5716" i="3"/>
  <c r="P5715" i="3"/>
  <c r="P5717" i="3"/>
  <c r="M7012" i="3" l="1"/>
  <c r="I7012" i="3"/>
  <c r="N7012" i="3"/>
  <c r="G7012" i="3"/>
  <c r="A7013" i="3"/>
  <c r="B5720" i="3"/>
  <c r="F5720" i="3"/>
  <c r="D5720" i="3"/>
  <c r="E5720" i="3"/>
  <c r="C5720" i="3"/>
  <c r="H5719" i="3"/>
  <c r="L5717" i="3"/>
  <c r="O5717" i="3" s="1"/>
  <c r="K5718" i="3" s="1"/>
  <c r="M7013" i="3" l="1"/>
  <c r="I7013" i="3"/>
  <c r="N7013" i="3"/>
  <c r="G7013" i="3"/>
  <c r="A7014" i="3"/>
  <c r="J5719" i="3"/>
  <c r="H5720" i="3"/>
  <c r="D5721" i="3"/>
  <c r="F5721" i="3"/>
  <c r="B5721" i="3"/>
  <c r="C5721" i="3"/>
  <c r="E5721" i="3"/>
  <c r="L5718" i="3"/>
  <c r="O5718" i="3" s="1"/>
  <c r="K5719" i="3" s="1"/>
  <c r="M7014" i="3" l="1"/>
  <c r="I7014" i="3"/>
  <c r="N7014" i="3"/>
  <c r="G7014" i="3"/>
  <c r="A7015" i="3"/>
  <c r="J5720" i="3"/>
  <c r="O5719" i="3"/>
  <c r="K5720" i="3" s="1"/>
  <c r="B5722" i="3"/>
  <c r="D5722" i="3"/>
  <c r="E5722" i="3"/>
  <c r="C5722" i="3"/>
  <c r="F5722" i="3"/>
  <c r="H5721" i="3"/>
  <c r="P5718" i="3"/>
  <c r="P5719" i="3"/>
  <c r="L5719" i="3"/>
  <c r="M7015" i="3" l="1"/>
  <c r="I7015" i="3"/>
  <c r="N7015" i="3"/>
  <c r="A7016" i="3"/>
  <c r="G7015" i="3"/>
  <c r="J5721" i="3"/>
  <c r="H5722" i="3"/>
  <c r="L5720" i="3"/>
  <c r="O5720" i="3" s="1"/>
  <c r="K5721" i="3" s="1"/>
  <c r="P5720" i="3"/>
  <c r="M7016" i="3" l="1"/>
  <c r="I7016" i="3"/>
  <c r="N7016" i="3"/>
  <c r="G7016" i="3"/>
  <c r="A7017" i="3"/>
  <c r="J5722" i="3"/>
  <c r="L5721" i="3"/>
  <c r="O5721" i="3" s="1"/>
  <c r="K5722" i="3" s="1"/>
  <c r="B5723" i="3"/>
  <c r="E5723" i="3"/>
  <c r="C5723" i="3"/>
  <c r="F5723" i="3"/>
  <c r="D5723" i="3"/>
  <c r="P5721" i="3"/>
  <c r="M7017" i="3" l="1"/>
  <c r="I7017" i="3"/>
  <c r="N7017" i="3"/>
  <c r="G7017" i="3"/>
  <c r="A7018" i="3"/>
  <c r="L5722" i="3"/>
  <c r="O5722" i="3" s="1"/>
  <c r="K5723" i="3" s="1"/>
  <c r="H5723" i="3"/>
  <c r="J5723" i="3" s="1"/>
  <c r="M7018" i="3" l="1"/>
  <c r="I7018" i="3"/>
  <c r="N7018" i="3"/>
  <c r="G7018" i="3"/>
  <c r="A7019" i="3"/>
  <c r="P5722" i="3"/>
  <c r="D5724" i="3"/>
  <c r="H5724" i="3"/>
  <c r="C5724" i="3"/>
  <c r="B5724" i="3"/>
  <c r="F5724" i="3"/>
  <c r="E5724" i="3"/>
  <c r="J5724" i="3" s="1"/>
  <c r="L5723" i="3"/>
  <c r="O5723" i="3" s="1"/>
  <c r="M7019" i="3" l="1"/>
  <c r="I7019" i="3"/>
  <c r="N7019" i="3"/>
  <c r="A7020" i="3"/>
  <c r="G7019" i="3"/>
  <c r="E5725" i="3"/>
  <c r="B5725" i="3"/>
  <c r="F5725" i="3"/>
  <c r="D5725" i="3"/>
  <c r="C5725" i="3"/>
  <c r="P5723" i="3"/>
  <c r="K5724" i="3"/>
  <c r="M7020" i="3" l="1"/>
  <c r="I7020" i="3"/>
  <c r="N7020" i="3"/>
  <c r="A7021" i="3"/>
  <c r="G7020" i="3"/>
  <c r="B5726" i="3"/>
  <c r="F5726" i="3"/>
  <c r="E5726" i="3"/>
  <c r="C5726" i="3"/>
  <c r="D5726" i="3"/>
  <c r="H5725" i="3"/>
  <c r="L5724" i="3"/>
  <c r="O5724" i="3" s="1"/>
  <c r="K5725" i="3" s="1"/>
  <c r="M7021" i="3" l="1"/>
  <c r="I7021" i="3"/>
  <c r="N7021" i="3"/>
  <c r="A7022" i="3"/>
  <c r="G7021" i="3"/>
  <c r="C5727" i="3"/>
  <c r="F5727" i="3"/>
  <c r="D5727" i="3"/>
  <c r="B5727" i="3"/>
  <c r="E5727" i="3"/>
  <c r="J5725" i="3"/>
  <c r="H5726" i="3"/>
  <c r="M7022" i="3" l="1"/>
  <c r="I7022" i="3"/>
  <c r="N7022" i="3"/>
  <c r="A7023" i="3"/>
  <c r="G7022" i="3"/>
  <c r="J5726" i="3"/>
  <c r="H5727" i="3"/>
  <c r="P5725" i="3"/>
  <c r="P5724" i="3"/>
  <c r="L5725" i="3"/>
  <c r="O5725" i="3" s="1"/>
  <c r="K5726" i="3" s="1"/>
  <c r="M7023" i="3" l="1"/>
  <c r="I7023" i="3"/>
  <c r="N7023" i="3"/>
  <c r="A7024" i="3"/>
  <c r="G7023" i="3"/>
  <c r="L5726" i="3"/>
  <c r="J5727" i="3"/>
  <c r="E5728" i="3"/>
  <c r="D5728" i="3"/>
  <c r="B5728" i="3"/>
  <c r="H5728" i="3"/>
  <c r="F5728" i="3"/>
  <c r="C5728" i="3"/>
  <c r="P5726" i="3"/>
  <c r="O5726" i="3"/>
  <c r="K5727" i="3" s="1"/>
  <c r="M7024" i="3" l="1"/>
  <c r="I7024" i="3"/>
  <c r="N7024" i="3"/>
  <c r="A7025" i="3"/>
  <c r="G7024" i="3"/>
  <c r="D5729" i="3"/>
  <c r="B5729" i="3"/>
  <c r="E5729" i="3"/>
  <c r="F5729" i="3"/>
  <c r="C5729" i="3"/>
  <c r="L5727" i="3"/>
  <c r="O5727" i="3" s="1"/>
  <c r="K5728" i="3" s="1"/>
  <c r="J5728" i="3"/>
  <c r="P5727" i="3" s="1"/>
  <c r="M7025" i="3" l="1"/>
  <c r="I7025" i="3"/>
  <c r="N7025" i="3"/>
  <c r="A7026" i="3"/>
  <c r="G7025" i="3"/>
  <c r="L5728" i="3"/>
  <c r="O5728" i="3" s="1"/>
  <c r="K5729" i="3" s="1"/>
  <c r="C5730" i="3"/>
  <c r="D5730" i="3"/>
  <c r="B5730" i="3"/>
  <c r="E5730" i="3"/>
  <c r="F5730" i="3"/>
  <c r="H5729" i="3"/>
  <c r="M7026" i="3" l="1"/>
  <c r="I7026" i="3"/>
  <c r="N7026" i="3"/>
  <c r="G7026" i="3"/>
  <c r="A7027" i="3"/>
  <c r="J5729" i="3"/>
  <c r="H5730" i="3"/>
  <c r="M7027" i="3" l="1"/>
  <c r="I7027" i="3"/>
  <c r="N7027" i="3"/>
  <c r="A7028" i="3"/>
  <c r="G7027" i="3"/>
  <c r="J5730" i="3"/>
  <c r="L5729" i="3"/>
  <c r="O5729" i="3" s="1"/>
  <c r="K5730" i="3" s="1"/>
  <c r="E5731" i="3"/>
  <c r="C5731" i="3"/>
  <c r="F5731" i="3"/>
  <c r="D5731" i="3"/>
  <c r="B5731" i="3"/>
  <c r="P5729" i="3"/>
  <c r="P5728" i="3"/>
  <c r="M7028" i="3" l="1"/>
  <c r="I7028" i="3"/>
  <c r="N7028" i="3"/>
  <c r="G7028" i="3"/>
  <c r="A7029" i="3"/>
  <c r="D5732" i="3"/>
  <c r="C5732" i="3"/>
  <c r="F5732" i="3"/>
  <c r="B5732" i="3"/>
  <c r="E5732" i="3"/>
  <c r="L5730" i="3"/>
  <c r="O5730" i="3"/>
  <c r="K5731" i="3" s="1"/>
  <c r="H5731" i="3"/>
  <c r="M7029" i="3" l="1"/>
  <c r="I7029" i="3"/>
  <c r="N7029" i="3"/>
  <c r="A7030" i="3"/>
  <c r="G7029" i="3"/>
  <c r="J5731" i="3"/>
  <c r="L5731" i="3"/>
  <c r="O5731" i="3" s="1"/>
  <c r="K5732" i="3" s="1"/>
  <c r="H5732" i="3"/>
  <c r="C5733" i="3"/>
  <c r="F5733" i="3"/>
  <c r="B5733" i="3"/>
  <c r="E5733" i="3"/>
  <c r="D5733" i="3"/>
  <c r="J5732" i="3"/>
  <c r="M7030" i="3" l="1"/>
  <c r="I7030" i="3"/>
  <c r="N7030" i="3"/>
  <c r="A7031" i="3"/>
  <c r="G7030" i="3"/>
  <c r="L5732" i="3"/>
  <c r="O5732" i="3" s="1"/>
  <c r="K5733" i="3" s="1"/>
  <c r="H5733" i="3"/>
  <c r="P5731" i="3"/>
  <c r="P5730" i="3"/>
  <c r="M7031" i="3" l="1"/>
  <c r="I7031" i="3"/>
  <c r="N7031" i="3"/>
  <c r="A7032" i="3"/>
  <c r="G7031" i="3"/>
  <c r="J5733" i="3"/>
  <c r="L5733" i="3"/>
  <c r="O5733" i="3" s="1"/>
  <c r="K5734" i="3" s="1"/>
  <c r="E5734" i="3"/>
  <c r="J5734" i="3" s="1"/>
  <c r="B5734" i="3"/>
  <c r="D5734" i="3"/>
  <c r="C5734" i="3"/>
  <c r="F5734" i="3"/>
  <c r="H5734" i="3"/>
  <c r="M7032" i="3" l="1"/>
  <c r="I7032" i="3"/>
  <c r="N7032" i="3"/>
  <c r="A7033" i="3"/>
  <c r="G7032" i="3"/>
  <c r="B5735" i="3"/>
  <c r="D5735" i="3"/>
  <c r="E5735" i="3"/>
  <c r="H5735" i="3"/>
  <c r="F5735" i="3"/>
  <c r="C5735" i="3"/>
  <c r="P5733" i="3"/>
  <c r="P5732" i="3"/>
  <c r="M7033" i="3" l="1"/>
  <c r="I7033" i="3"/>
  <c r="N7033" i="3"/>
  <c r="A7034" i="3"/>
  <c r="G7033" i="3"/>
  <c r="L5734" i="3"/>
  <c r="O5734" i="3" s="1"/>
  <c r="K5735" i="3" s="1"/>
  <c r="J5735" i="3"/>
  <c r="M7034" i="3" l="1"/>
  <c r="I7034" i="3"/>
  <c r="N7034" i="3"/>
  <c r="A7035" i="3"/>
  <c r="G7034" i="3"/>
  <c r="P5734" i="3"/>
  <c r="E5736" i="3"/>
  <c r="F5736" i="3"/>
  <c r="D5736" i="3"/>
  <c r="C5736" i="3"/>
  <c r="H5736" i="3"/>
  <c r="B5736" i="3"/>
  <c r="M7035" i="3" l="1"/>
  <c r="I7035" i="3"/>
  <c r="N7035" i="3"/>
  <c r="A7036" i="3"/>
  <c r="G7035" i="3"/>
  <c r="B5737" i="3"/>
  <c r="C5737" i="3"/>
  <c r="D5737" i="3"/>
  <c r="E5737" i="3"/>
  <c r="F5737" i="3"/>
  <c r="J5736" i="3"/>
  <c r="L5735" i="3"/>
  <c r="O5735" i="3" s="1"/>
  <c r="K5736" i="3" s="1"/>
  <c r="M7036" i="3" l="1"/>
  <c r="I7036" i="3"/>
  <c r="N7036" i="3"/>
  <c r="A7037" i="3"/>
  <c r="G7036" i="3"/>
  <c r="F5738" i="3"/>
  <c r="D5738" i="3"/>
  <c r="E5738" i="3"/>
  <c r="C5738" i="3"/>
  <c r="B5738" i="3"/>
  <c r="P5735" i="3"/>
  <c r="H5737" i="3"/>
  <c r="L5736" i="3"/>
  <c r="O5736" i="3" s="1"/>
  <c r="K5737" i="3" s="1"/>
  <c r="M7037" i="3" l="1"/>
  <c r="I7037" i="3"/>
  <c r="N7037" i="3"/>
  <c r="A7038" i="3"/>
  <c r="G7037" i="3"/>
  <c r="J5737" i="3"/>
  <c r="L5737" i="3"/>
  <c r="O5737" i="3" s="1"/>
  <c r="K5738" i="3" s="1"/>
  <c r="D5739" i="3"/>
  <c r="C5739" i="3"/>
  <c r="E5739" i="3"/>
  <c r="B5739" i="3"/>
  <c r="F5739" i="3"/>
  <c r="H5738" i="3"/>
  <c r="M7038" i="3" l="1"/>
  <c r="I7038" i="3"/>
  <c r="N7038" i="3"/>
  <c r="A7039" i="3"/>
  <c r="G7038" i="3"/>
  <c r="E5740" i="3"/>
  <c r="B5740" i="3"/>
  <c r="F5740" i="3"/>
  <c r="D5740" i="3"/>
  <c r="C5740" i="3"/>
  <c r="J5738" i="3"/>
  <c r="L5738" i="3"/>
  <c r="O5738" i="3" s="1"/>
  <c r="K5739" i="3" s="1"/>
  <c r="H5739" i="3"/>
  <c r="P5736" i="3"/>
  <c r="M7039" i="3" l="1"/>
  <c r="I7039" i="3"/>
  <c r="N7039" i="3"/>
  <c r="A7040" i="3"/>
  <c r="G7039" i="3"/>
  <c r="L5739" i="3"/>
  <c r="O5739" i="3" s="1"/>
  <c r="K5740" i="3" s="1"/>
  <c r="J5739" i="3"/>
  <c r="H5740" i="3"/>
  <c r="J5740" i="3" s="1"/>
  <c r="D5741" i="3"/>
  <c r="B5741" i="3"/>
  <c r="E5741" i="3"/>
  <c r="F5741" i="3"/>
  <c r="C5741" i="3"/>
  <c r="P5738" i="3"/>
  <c r="P5737" i="3"/>
  <c r="M7040" i="3" l="1"/>
  <c r="I7040" i="3"/>
  <c r="N7040" i="3"/>
  <c r="A7041" i="3"/>
  <c r="G7040" i="3"/>
  <c r="F5742" i="3"/>
  <c r="C5742" i="3"/>
  <c r="E5742" i="3"/>
  <c r="B5742" i="3"/>
  <c r="D5742" i="3"/>
  <c r="L5740" i="3"/>
  <c r="O5740" i="3" s="1"/>
  <c r="K5741" i="3" s="1"/>
  <c r="H5741" i="3"/>
  <c r="P5739" i="3"/>
  <c r="J5741" i="3"/>
  <c r="M7041" i="3" l="1"/>
  <c r="I7041" i="3"/>
  <c r="N7041" i="3"/>
  <c r="A7042" i="3"/>
  <c r="G7041" i="3"/>
  <c r="F5743" i="3"/>
  <c r="B5743" i="3"/>
  <c r="H5743" i="3" s="1"/>
  <c r="E5743" i="3"/>
  <c r="C5743" i="3"/>
  <c r="D5743" i="3"/>
  <c r="H5742" i="3"/>
  <c r="P5740" i="3"/>
  <c r="L5741" i="3"/>
  <c r="O5741" i="3" s="1"/>
  <c r="K5742" i="3" s="1"/>
  <c r="M7042" i="3" l="1"/>
  <c r="I7042" i="3"/>
  <c r="N7042" i="3"/>
  <c r="A7043" i="3"/>
  <c r="G7042" i="3"/>
  <c r="J5743" i="3"/>
  <c r="J5742" i="3"/>
  <c r="M7043" i="3" l="1"/>
  <c r="I7043" i="3"/>
  <c r="N7043" i="3"/>
  <c r="A7044" i="3"/>
  <c r="G7043" i="3"/>
  <c r="P5742" i="3"/>
  <c r="P5741" i="3"/>
  <c r="L5742" i="3"/>
  <c r="O5742" i="3" s="1"/>
  <c r="K5743" i="3" s="1"/>
  <c r="C5744" i="3"/>
  <c r="F5744" i="3"/>
  <c r="D5744" i="3"/>
  <c r="B5744" i="3"/>
  <c r="H5744" i="3" s="1"/>
  <c r="E5744" i="3"/>
  <c r="M7044" i="3" l="1"/>
  <c r="I7044" i="3"/>
  <c r="N7044" i="3"/>
  <c r="A7045" i="3"/>
  <c r="G7044" i="3"/>
  <c r="J5744" i="3"/>
  <c r="L5743" i="3"/>
  <c r="O5743" i="3" s="1"/>
  <c r="K5744" i="3" s="1"/>
  <c r="M7045" i="3" l="1"/>
  <c r="I7045" i="3"/>
  <c r="N7045" i="3"/>
  <c r="A7046" i="3"/>
  <c r="G7045" i="3"/>
  <c r="P5743" i="3"/>
  <c r="F5745" i="3"/>
  <c r="E5745" i="3"/>
  <c r="C5745" i="3"/>
  <c r="D5745" i="3"/>
  <c r="B5745" i="3"/>
  <c r="M7046" i="3" l="1"/>
  <c r="I7046" i="3"/>
  <c r="N7046" i="3"/>
  <c r="A7047" i="3"/>
  <c r="G7046" i="3"/>
  <c r="C5746" i="3"/>
  <c r="D5746" i="3"/>
  <c r="F5746" i="3"/>
  <c r="B5746" i="3"/>
  <c r="E5746" i="3"/>
  <c r="H5745" i="3"/>
  <c r="L5744" i="3"/>
  <c r="O5744" i="3" s="1"/>
  <c r="K5745" i="3" s="1"/>
  <c r="J5745" i="3"/>
  <c r="M7047" i="3" l="1"/>
  <c r="I7047" i="3"/>
  <c r="N7047" i="3"/>
  <c r="A7048" i="3"/>
  <c r="G7047" i="3"/>
  <c r="E5747" i="3"/>
  <c r="D5747" i="3"/>
  <c r="C5747" i="3"/>
  <c r="B5747" i="3"/>
  <c r="F5747" i="3"/>
  <c r="P5745" i="3"/>
  <c r="P5744" i="3"/>
  <c r="H5746" i="3"/>
  <c r="J5746" i="3" s="1"/>
  <c r="M7048" i="3" l="1"/>
  <c r="I7048" i="3"/>
  <c r="N7048" i="3"/>
  <c r="A7049" i="3"/>
  <c r="G7048" i="3"/>
  <c r="B5748" i="3"/>
  <c r="E5748" i="3"/>
  <c r="F5748" i="3"/>
  <c r="C5748" i="3"/>
  <c r="D5748" i="3"/>
  <c r="L5745" i="3"/>
  <c r="O5745" i="3" s="1"/>
  <c r="K5746" i="3" s="1"/>
  <c r="H5747" i="3"/>
  <c r="M7049" i="3" l="1"/>
  <c r="I7049" i="3"/>
  <c r="N7049" i="3"/>
  <c r="A7050" i="3"/>
  <c r="G7049" i="3"/>
  <c r="J5747" i="3"/>
  <c r="H5748" i="3"/>
  <c r="F5749" i="3"/>
  <c r="B5749" i="3"/>
  <c r="H5749" i="3" s="1"/>
  <c r="C5749" i="3"/>
  <c r="D5749" i="3"/>
  <c r="E5749" i="3"/>
  <c r="J5749" i="3" s="1"/>
  <c r="L5746" i="3"/>
  <c r="O5746" i="3" s="1"/>
  <c r="K5747" i="3" s="1"/>
  <c r="J5748" i="3"/>
  <c r="M7050" i="3" l="1"/>
  <c r="I7050" i="3"/>
  <c r="N7050" i="3"/>
  <c r="A7051" i="3"/>
  <c r="G7050" i="3"/>
  <c r="L5747" i="3"/>
  <c r="O5747" i="3" s="1"/>
  <c r="K5748" i="3" s="1"/>
  <c r="P5748" i="3"/>
  <c r="P5747" i="3"/>
  <c r="P5746" i="3"/>
  <c r="M7051" i="3" l="1"/>
  <c r="I7051" i="3"/>
  <c r="N7051" i="3"/>
  <c r="A7052" i="3"/>
  <c r="G7051" i="3"/>
  <c r="C5750" i="3"/>
  <c r="D5750" i="3"/>
  <c r="B5750" i="3"/>
  <c r="E5750" i="3"/>
  <c r="H5750" i="3"/>
  <c r="F5750" i="3"/>
  <c r="L5748" i="3"/>
  <c r="O5748" i="3" s="1"/>
  <c r="K5749" i="3" s="1"/>
  <c r="M7052" i="3" l="1"/>
  <c r="I7052" i="3"/>
  <c r="N7052" i="3"/>
  <c r="A7053" i="3"/>
  <c r="G7052" i="3"/>
  <c r="D5751" i="3"/>
  <c r="F5751" i="3"/>
  <c r="E5751" i="3"/>
  <c r="C5751" i="3"/>
  <c r="B5751" i="3"/>
  <c r="L5749" i="3"/>
  <c r="O5749" i="3" s="1"/>
  <c r="K5750" i="3" s="1"/>
  <c r="J5750" i="3"/>
  <c r="M7053" i="3" l="1"/>
  <c r="I7053" i="3"/>
  <c r="N7053" i="3"/>
  <c r="A7054" i="3"/>
  <c r="G7053" i="3"/>
  <c r="E5752" i="3"/>
  <c r="D5752" i="3"/>
  <c r="F5752" i="3"/>
  <c r="B5752" i="3"/>
  <c r="C5752" i="3"/>
  <c r="P5749" i="3"/>
  <c r="H5751" i="3"/>
  <c r="L5750" i="3"/>
  <c r="O5750" i="3" s="1"/>
  <c r="K5751" i="3" s="1"/>
  <c r="M7054" i="3" l="1"/>
  <c r="I7054" i="3"/>
  <c r="N7054" i="3"/>
  <c r="A7055" i="3"/>
  <c r="G7054" i="3"/>
  <c r="J5751" i="3"/>
  <c r="L5751" i="3"/>
  <c r="O5751" i="3" s="1"/>
  <c r="K5752" i="3" s="1"/>
  <c r="H5752" i="3"/>
  <c r="M7055" i="3" l="1"/>
  <c r="I7055" i="3"/>
  <c r="N7055" i="3"/>
  <c r="A7056" i="3"/>
  <c r="G7055" i="3"/>
  <c r="J5752" i="3"/>
  <c r="L5752" i="3"/>
  <c r="O5752" i="3" s="1"/>
  <c r="P5751" i="3"/>
  <c r="P5750" i="3"/>
  <c r="C5753" i="3"/>
  <c r="E5753" i="3"/>
  <c r="D5753" i="3"/>
  <c r="B5753" i="3"/>
  <c r="H5753" i="3" s="1"/>
  <c r="F5753" i="3"/>
  <c r="M7056" i="3" l="1"/>
  <c r="I7056" i="3"/>
  <c r="N7056" i="3"/>
  <c r="A7057" i="3"/>
  <c r="G7056" i="3"/>
  <c r="K5753" i="3"/>
  <c r="M7057" i="3" l="1"/>
  <c r="I7057" i="3"/>
  <c r="N7057" i="3"/>
  <c r="A7058" i="3"/>
  <c r="G7057" i="3"/>
  <c r="D5754" i="3"/>
  <c r="B5754" i="3"/>
  <c r="E5754" i="3"/>
  <c r="J5754" i="3" s="1"/>
  <c r="C5754" i="3"/>
  <c r="H5754" i="3"/>
  <c r="F5754" i="3"/>
  <c r="J5753" i="3"/>
  <c r="L5753" i="3"/>
  <c r="O5753" i="3" s="1"/>
  <c r="M7058" i="3" l="1"/>
  <c r="I7058" i="3"/>
  <c r="N7058" i="3"/>
  <c r="A7059" i="3"/>
  <c r="G7058" i="3"/>
  <c r="D5755" i="3"/>
  <c r="E5755" i="3"/>
  <c r="B5755" i="3"/>
  <c r="H5755" i="3" s="1"/>
  <c r="F5755" i="3"/>
  <c r="C5755" i="3"/>
  <c r="K5754" i="3"/>
  <c r="P5753" i="3"/>
  <c r="P5752" i="3"/>
  <c r="M7059" i="3" l="1"/>
  <c r="I7059" i="3"/>
  <c r="N7059" i="3"/>
  <c r="A7060" i="3"/>
  <c r="G7059" i="3"/>
  <c r="J5755" i="3"/>
  <c r="L5754" i="3"/>
  <c r="O5754" i="3" s="1"/>
  <c r="K5755" i="3" s="1"/>
  <c r="M7060" i="3" l="1"/>
  <c r="I7060" i="3"/>
  <c r="N7060" i="3"/>
  <c r="A7061" i="3"/>
  <c r="G7060" i="3"/>
  <c r="P5754" i="3"/>
  <c r="E5756" i="3"/>
  <c r="B5756" i="3"/>
  <c r="D5756" i="3"/>
  <c r="C5756" i="3"/>
  <c r="F5756" i="3"/>
  <c r="H5756" i="3"/>
  <c r="L5755" i="3"/>
  <c r="O5755" i="3" s="1"/>
  <c r="K5756" i="3" s="1"/>
  <c r="M7061" i="3" l="1"/>
  <c r="I7061" i="3"/>
  <c r="N7061" i="3"/>
  <c r="A7062" i="3"/>
  <c r="G7061" i="3"/>
  <c r="D5757" i="3"/>
  <c r="B5757" i="3"/>
  <c r="F5757" i="3"/>
  <c r="C5757" i="3"/>
  <c r="E5757" i="3"/>
  <c r="J5756" i="3"/>
  <c r="M7062" i="3" l="1"/>
  <c r="I7062" i="3"/>
  <c r="N7062" i="3"/>
  <c r="A7063" i="3"/>
  <c r="G7062" i="3"/>
  <c r="D5758" i="3"/>
  <c r="B5758" i="3"/>
  <c r="F5758" i="3"/>
  <c r="C5758" i="3"/>
  <c r="E5758" i="3"/>
  <c r="P5755" i="3"/>
  <c r="H5757" i="3"/>
  <c r="J5757" i="3"/>
  <c r="P5756" i="3" s="1"/>
  <c r="L5756" i="3"/>
  <c r="O5756" i="3" s="1"/>
  <c r="K5757" i="3" s="1"/>
  <c r="M7063" i="3" l="1"/>
  <c r="I7063" i="3"/>
  <c r="N7063" i="3"/>
  <c r="A7064" i="3"/>
  <c r="G7063" i="3"/>
  <c r="C5759" i="3"/>
  <c r="D5759" i="3"/>
  <c r="B5759" i="3"/>
  <c r="F5759" i="3"/>
  <c r="E5759" i="3"/>
  <c r="L5757" i="3"/>
  <c r="O5757" i="3" s="1"/>
  <c r="K5758" i="3" s="1"/>
  <c r="H5758" i="3"/>
  <c r="J5758" i="3" s="1"/>
  <c r="M7064" i="3" l="1"/>
  <c r="I7064" i="3"/>
  <c r="N7064" i="3"/>
  <c r="A7065" i="3"/>
  <c r="G7064" i="3"/>
  <c r="E5760" i="3"/>
  <c r="F5760" i="3"/>
  <c r="C5760" i="3"/>
  <c r="B5760" i="3"/>
  <c r="D5760" i="3"/>
  <c r="H5759" i="3"/>
  <c r="P5757" i="3"/>
  <c r="L5758" i="3"/>
  <c r="O5758" i="3" s="1"/>
  <c r="K5759" i="3" s="1"/>
  <c r="M7065" i="3" l="1"/>
  <c r="I7065" i="3"/>
  <c r="N7065" i="3"/>
  <c r="A7066" i="3"/>
  <c r="G7065" i="3"/>
  <c r="E5761" i="3"/>
  <c r="F5761" i="3"/>
  <c r="B5761" i="3"/>
  <c r="C5761" i="3"/>
  <c r="D5761" i="3"/>
  <c r="J5759" i="3"/>
  <c r="H5760" i="3"/>
  <c r="J5760" i="3" s="1"/>
  <c r="M7066" i="3" l="1"/>
  <c r="I7066" i="3"/>
  <c r="N7066" i="3"/>
  <c r="A7067" i="3"/>
  <c r="G7066" i="3"/>
  <c r="F5762" i="3"/>
  <c r="C5762" i="3"/>
  <c r="D5762" i="3"/>
  <c r="B5762" i="3"/>
  <c r="E5762" i="3"/>
  <c r="P5759" i="3"/>
  <c r="P5758" i="3"/>
  <c r="H5761" i="3"/>
  <c r="L5759" i="3"/>
  <c r="O5759" i="3" s="1"/>
  <c r="K5760" i="3" s="1"/>
  <c r="M7067" i="3" l="1"/>
  <c r="I7067" i="3"/>
  <c r="N7067" i="3"/>
  <c r="A7068" i="3"/>
  <c r="G7067" i="3"/>
  <c r="E5763" i="3"/>
  <c r="F5763" i="3"/>
  <c r="C5763" i="3"/>
  <c r="D5763" i="3"/>
  <c r="B5763" i="3"/>
  <c r="J5761" i="3"/>
  <c r="H5762" i="3"/>
  <c r="J5762" i="3" s="1"/>
  <c r="L5760" i="3"/>
  <c r="O5760" i="3" s="1"/>
  <c r="K5761" i="3" s="1"/>
  <c r="M7068" i="3" l="1"/>
  <c r="I7068" i="3"/>
  <c r="N7068" i="3"/>
  <c r="A7069" i="3"/>
  <c r="G7068" i="3"/>
  <c r="C5764" i="3"/>
  <c r="D5764" i="3"/>
  <c r="B5764" i="3"/>
  <c r="E5764" i="3"/>
  <c r="F5764" i="3"/>
  <c r="L5761" i="3"/>
  <c r="O5761" i="3" s="1"/>
  <c r="K5762" i="3" s="1"/>
  <c r="H5763" i="3"/>
  <c r="P5761" i="3"/>
  <c r="P5760" i="3"/>
  <c r="M7069" i="3" l="1"/>
  <c r="I7069" i="3"/>
  <c r="N7069" i="3"/>
  <c r="A7070" i="3"/>
  <c r="G7069" i="3"/>
  <c r="J5763" i="3"/>
  <c r="C5765" i="3"/>
  <c r="B5765" i="3"/>
  <c r="F5765" i="3"/>
  <c r="E5765" i="3"/>
  <c r="D5765" i="3"/>
  <c r="L5762" i="3"/>
  <c r="O5762" i="3" s="1"/>
  <c r="K5763" i="3" s="1"/>
  <c r="H5764" i="3"/>
  <c r="J5764" i="3"/>
  <c r="M7070" i="3" l="1"/>
  <c r="I7070" i="3"/>
  <c r="N7070" i="3"/>
  <c r="A7071" i="3"/>
  <c r="G7070" i="3"/>
  <c r="F5766" i="3"/>
  <c r="D5766" i="3"/>
  <c r="E5766" i="3"/>
  <c r="B5766" i="3"/>
  <c r="C5766" i="3"/>
  <c r="L5763" i="3"/>
  <c r="O5763" i="3" s="1"/>
  <c r="K5764" i="3" s="1"/>
  <c r="H5765" i="3"/>
  <c r="J5765" i="3" s="1"/>
  <c r="P5763" i="3"/>
  <c r="P5762" i="3"/>
  <c r="P5764" i="3"/>
  <c r="M7071" i="3" l="1"/>
  <c r="I7071" i="3"/>
  <c r="N7071" i="3"/>
  <c r="A7072" i="3"/>
  <c r="G7071" i="3"/>
  <c r="L5764" i="3"/>
  <c r="O5764" i="3" s="1"/>
  <c r="K5765" i="3" s="1"/>
  <c r="H5766" i="3"/>
  <c r="J5766" i="3"/>
  <c r="M7072" i="3" l="1"/>
  <c r="I7072" i="3"/>
  <c r="N7072" i="3"/>
  <c r="A7073" i="3"/>
  <c r="G7072" i="3"/>
  <c r="L5765" i="3"/>
  <c r="O5765" i="3" s="1"/>
  <c r="K5766" i="3" s="1"/>
  <c r="P5765" i="3"/>
  <c r="B5767" i="3"/>
  <c r="C5767" i="3"/>
  <c r="E5767" i="3"/>
  <c r="J5767" i="3" s="1"/>
  <c r="F5767" i="3"/>
  <c r="D5767" i="3"/>
  <c r="H5767" i="3"/>
  <c r="M7073" i="3" l="1"/>
  <c r="I7073" i="3"/>
  <c r="N7073" i="3"/>
  <c r="A7074" i="3"/>
  <c r="G7073" i="3"/>
  <c r="P5766" i="3"/>
  <c r="L5766" i="3"/>
  <c r="O5766" i="3" s="1"/>
  <c r="K5767" i="3" s="1"/>
  <c r="C5768" i="3"/>
  <c r="F5768" i="3"/>
  <c r="B5768" i="3"/>
  <c r="H5768" i="3" s="1"/>
  <c r="E5768" i="3"/>
  <c r="D5768" i="3"/>
  <c r="M7074" i="3" l="1"/>
  <c r="I7074" i="3"/>
  <c r="N7074" i="3"/>
  <c r="A7075" i="3"/>
  <c r="G7074" i="3"/>
  <c r="J5768" i="3"/>
  <c r="O5767" i="3"/>
  <c r="K5768" i="3" s="1"/>
  <c r="F5769" i="3"/>
  <c r="D5769" i="3"/>
  <c r="B5769" i="3"/>
  <c r="C5769" i="3"/>
  <c r="E5769" i="3"/>
  <c r="L5767" i="3"/>
  <c r="M7075" i="3" l="1"/>
  <c r="I7075" i="3"/>
  <c r="N7075" i="3"/>
  <c r="A7076" i="3"/>
  <c r="G7075" i="3"/>
  <c r="B5770" i="3"/>
  <c r="E5770" i="3"/>
  <c r="C5770" i="3"/>
  <c r="F5770" i="3"/>
  <c r="D5770" i="3"/>
  <c r="H5769" i="3"/>
  <c r="P5767" i="3"/>
  <c r="L5768" i="3"/>
  <c r="O5768" i="3" s="1"/>
  <c r="K5769" i="3" s="1"/>
  <c r="M7076" i="3" l="1"/>
  <c r="I7076" i="3"/>
  <c r="N7076" i="3"/>
  <c r="A7077" i="3"/>
  <c r="G7076" i="3"/>
  <c r="J5769" i="3"/>
  <c r="L5769" i="3"/>
  <c r="D5771" i="3"/>
  <c r="E5771" i="3"/>
  <c r="J5771" i="3"/>
  <c r="C5771" i="3"/>
  <c r="F5771" i="3"/>
  <c r="B5771" i="3"/>
  <c r="H5771" i="3"/>
  <c r="O5769" i="3"/>
  <c r="K5770" i="3" s="1"/>
  <c r="H5770" i="3"/>
  <c r="M7077" i="3" l="1"/>
  <c r="I7077" i="3"/>
  <c r="N7077" i="3"/>
  <c r="A7078" i="3"/>
  <c r="G7077" i="3"/>
  <c r="D5772" i="3"/>
  <c r="B5772" i="3"/>
  <c r="E5772" i="3"/>
  <c r="F5772" i="3"/>
  <c r="C5772" i="3"/>
  <c r="L5770" i="3"/>
  <c r="O5770" i="3" s="1"/>
  <c r="K5771" i="3" s="1"/>
  <c r="J5770" i="3"/>
  <c r="P5770" i="3" s="1"/>
  <c r="P5769" i="3"/>
  <c r="P5768" i="3"/>
  <c r="M7078" i="3" l="1"/>
  <c r="I7078" i="3"/>
  <c r="N7078" i="3"/>
  <c r="A7079" i="3"/>
  <c r="G7078" i="3"/>
  <c r="L5771" i="3"/>
  <c r="O5771" i="3" s="1"/>
  <c r="K5772" i="3" s="1"/>
  <c r="F5773" i="3"/>
  <c r="D5773" i="3"/>
  <c r="B5773" i="3"/>
  <c r="C5773" i="3"/>
  <c r="E5773" i="3"/>
  <c r="J5772" i="3"/>
  <c r="H5772" i="3"/>
  <c r="M7079" i="3" l="1"/>
  <c r="I7079" i="3"/>
  <c r="N7079" i="3"/>
  <c r="A7080" i="3"/>
  <c r="G7079" i="3"/>
  <c r="C5774" i="3"/>
  <c r="F5774" i="3"/>
  <c r="D5774" i="3"/>
  <c r="E5774" i="3"/>
  <c r="B5774" i="3"/>
  <c r="J5773" i="3"/>
  <c r="P5772" i="3" s="1"/>
  <c r="H5773" i="3"/>
  <c r="P5771" i="3"/>
  <c r="M7080" i="3" l="1"/>
  <c r="I7080" i="3"/>
  <c r="N7080" i="3"/>
  <c r="G7080" i="3"/>
  <c r="A7081" i="3"/>
  <c r="D5775" i="3"/>
  <c r="F5775" i="3"/>
  <c r="E5775" i="3"/>
  <c r="B5775" i="3"/>
  <c r="C5775" i="3"/>
  <c r="L5772" i="3"/>
  <c r="O5772" i="3" s="1"/>
  <c r="K5773" i="3" s="1"/>
  <c r="H5774" i="3"/>
  <c r="M7081" i="3" l="1"/>
  <c r="I7081" i="3"/>
  <c r="N7081" i="3"/>
  <c r="A7082" i="3"/>
  <c r="G7081" i="3"/>
  <c r="J5774" i="3"/>
  <c r="H5775" i="3"/>
  <c r="J5775" i="3" s="1"/>
  <c r="F5776" i="3"/>
  <c r="E5776" i="3"/>
  <c r="C5776" i="3"/>
  <c r="B5776" i="3"/>
  <c r="H5776" i="3" s="1"/>
  <c r="D5776" i="3"/>
  <c r="L5773" i="3"/>
  <c r="O5773" i="3" s="1"/>
  <c r="K5774" i="3" s="1"/>
  <c r="M7082" i="3" l="1"/>
  <c r="I7082" i="3"/>
  <c r="N7082" i="3"/>
  <c r="A7083" i="3"/>
  <c r="G7082" i="3"/>
  <c r="J5776" i="3"/>
  <c r="L5774" i="3"/>
  <c r="O5774" i="3" s="1"/>
  <c r="K5775" i="3" s="1"/>
  <c r="P5774" i="3"/>
  <c r="P5773" i="3"/>
  <c r="P5775" i="3"/>
  <c r="M7083" i="3" l="1"/>
  <c r="I7083" i="3"/>
  <c r="N7083" i="3"/>
  <c r="A7084" i="3"/>
  <c r="G7083" i="3"/>
  <c r="L5775" i="3"/>
  <c r="O5775" i="3" s="1"/>
  <c r="K5776" i="3" s="1"/>
  <c r="C5777" i="3"/>
  <c r="B5777" i="3"/>
  <c r="D5777" i="3"/>
  <c r="F5777" i="3"/>
  <c r="H5777" i="3"/>
  <c r="E5777" i="3"/>
  <c r="J5777" i="3" s="1"/>
  <c r="M7084" i="3" l="1"/>
  <c r="I7084" i="3"/>
  <c r="N7084" i="3"/>
  <c r="A7085" i="3"/>
  <c r="G7084" i="3"/>
  <c r="P5776" i="3"/>
  <c r="L5776" i="3"/>
  <c r="O5776" i="3" s="1"/>
  <c r="K5777" i="3" s="1"/>
  <c r="E5778" i="3"/>
  <c r="C5778" i="3"/>
  <c r="B5778" i="3"/>
  <c r="F5778" i="3"/>
  <c r="D5778" i="3"/>
  <c r="H5778" i="3"/>
  <c r="M7085" i="3" l="1"/>
  <c r="I7085" i="3"/>
  <c r="N7085" i="3"/>
  <c r="A7086" i="3"/>
  <c r="G7085" i="3"/>
  <c r="J5778" i="3"/>
  <c r="F5779" i="3"/>
  <c r="D5779" i="3"/>
  <c r="H5779" i="3"/>
  <c r="C5779" i="3"/>
  <c r="B5779" i="3"/>
  <c r="E5779" i="3"/>
  <c r="O5777" i="3"/>
  <c r="K5778" i="3" s="1"/>
  <c r="L5777" i="3"/>
  <c r="M7086" i="3" l="1"/>
  <c r="I7086" i="3"/>
  <c r="N7086" i="3"/>
  <c r="G7086" i="3"/>
  <c r="A7087" i="3"/>
  <c r="B5780" i="3"/>
  <c r="C5780" i="3"/>
  <c r="E5780" i="3"/>
  <c r="F5780" i="3"/>
  <c r="D5780" i="3"/>
  <c r="O5778" i="3"/>
  <c r="K5779" i="3" s="1"/>
  <c r="J5779" i="3"/>
  <c r="P5778" i="3" s="1"/>
  <c r="L5778" i="3"/>
  <c r="P5777" i="3"/>
  <c r="M7087" i="3" l="1"/>
  <c r="I7087" i="3"/>
  <c r="N7087" i="3"/>
  <c r="A7088" i="3"/>
  <c r="G7087" i="3"/>
  <c r="F5781" i="3"/>
  <c r="E5781" i="3"/>
  <c r="C5781" i="3"/>
  <c r="B5781" i="3"/>
  <c r="H5781" i="3" s="1"/>
  <c r="D5781" i="3"/>
  <c r="H5780" i="3"/>
  <c r="J5780" i="3" s="1"/>
  <c r="M7088" i="3" l="1"/>
  <c r="I7088" i="3"/>
  <c r="N7088" i="3"/>
  <c r="A7089" i="3"/>
  <c r="G7088" i="3"/>
  <c r="L5779" i="3"/>
  <c r="O5779" i="3" s="1"/>
  <c r="K5780" i="3" s="1"/>
  <c r="P5779" i="3"/>
  <c r="M7089" i="3" l="1"/>
  <c r="I7089" i="3"/>
  <c r="N7089" i="3"/>
  <c r="A7090" i="3"/>
  <c r="G7089" i="3"/>
  <c r="J5781" i="3"/>
  <c r="E5782" i="3"/>
  <c r="C5782" i="3"/>
  <c r="B5782" i="3"/>
  <c r="H5782" i="3" s="1"/>
  <c r="J5782" i="3" s="1"/>
  <c r="F5782" i="3"/>
  <c r="D5782" i="3"/>
  <c r="L5780" i="3"/>
  <c r="O5780" i="3" s="1"/>
  <c r="K5781" i="3" s="1"/>
  <c r="M7090" i="3" l="1"/>
  <c r="I7090" i="3"/>
  <c r="N7090" i="3"/>
  <c r="A7091" i="3"/>
  <c r="G7090" i="3"/>
  <c r="L5781" i="3"/>
  <c r="O5781" i="3" s="1"/>
  <c r="K5782" i="3" s="1"/>
  <c r="P5781" i="3"/>
  <c r="P5780" i="3"/>
  <c r="M7091" i="3" l="1"/>
  <c r="I7091" i="3"/>
  <c r="N7091" i="3"/>
  <c r="A7092" i="3"/>
  <c r="G7091" i="3"/>
  <c r="B5783" i="3"/>
  <c r="H5783" i="3" s="1"/>
  <c r="J5783" i="3" s="1"/>
  <c r="E5783" i="3"/>
  <c r="C5783" i="3"/>
  <c r="D5783" i="3"/>
  <c r="F5783" i="3"/>
  <c r="L5782" i="3"/>
  <c r="O5782" i="3" s="1"/>
  <c r="M7092" i="3" l="1"/>
  <c r="I7092" i="3"/>
  <c r="N7092" i="3"/>
  <c r="A7093" i="3"/>
  <c r="G7092" i="3"/>
  <c r="P5782" i="3"/>
  <c r="L5783" i="3"/>
  <c r="K5783" i="3"/>
  <c r="M7093" i="3" l="1"/>
  <c r="I7093" i="3"/>
  <c r="N7093" i="3"/>
  <c r="A7094" i="3"/>
  <c r="G7093" i="3"/>
  <c r="O5783" i="3"/>
  <c r="E5784" i="3"/>
  <c r="C5784" i="3"/>
  <c r="F5784" i="3"/>
  <c r="D5784" i="3"/>
  <c r="B5784" i="3"/>
  <c r="H5784" i="3" s="1"/>
  <c r="M7094" i="3" l="1"/>
  <c r="I7094" i="3"/>
  <c r="N7094" i="3"/>
  <c r="A7095" i="3"/>
  <c r="G7094" i="3"/>
  <c r="K5784" i="3"/>
  <c r="M7095" i="3" l="1"/>
  <c r="I7095" i="3"/>
  <c r="N7095" i="3"/>
  <c r="A7096" i="3"/>
  <c r="G7095" i="3"/>
  <c r="E5785" i="3"/>
  <c r="B5785" i="3"/>
  <c r="D5785" i="3"/>
  <c r="F5785" i="3"/>
  <c r="C5785" i="3"/>
  <c r="L5784" i="3"/>
  <c r="O5784" i="3" s="1"/>
  <c r="J5784" i="3"/>
  <c r="M7096" i="3" l="1"/>
  <c r="I7096" i="3"/>
  <c r="N7096" i="3"/>
  <c r="A7097" i="3"/>
  <c r="G7096" i="3"/>
  <c r="F5786" i="3"/>
  <c r="D5786" i="3"/>
  <c r="C5786" i="3"/>
  <c r="E5786" i="3"/>
  <c r="B5786" i="3"/>
  <c r="P5783" i="3"/>
  <c r="H5785" i="3"/>
  <c r="K5785" i="3"/>
  <c r="M7097" i="3" l="1"/>
  <c r="I7097" i="3"/>
  <c r="N7097" i="3"/>
  <c r="A7098" i="3"/>
  <c r="G7097" i="3"/>
  <c r="L5785" i="3"/>
  <c r="J5785" i="3"/>
  <c r="D5787" i="3"/>
  <c r="C5787" i="3"/>
  <c r="E5787" i="3"/>
  <c r="F5787" i="3"/>
  <c r="B5787" i="3"/>
  <c r="H5786" i="3"/>
  <c r="O5785" i="3"/>
  <c r="K5786" i="3" s="1"/>
  <c r="M7098" i="3" l="1"/>
  <c r="I7098" i="3"/>
  <c r="N7098" i="3"/>
  <c r="A7099" i="3"/>
  <c r="G7098" i="3"/>
  <c r="F5788" i="3"/>
  <c r="E5788" i="3"/>
  <c r="D5788" i="3"/>
  <c r="C5788" i="3"/>
  <c r="B5788" i="3"/>
  <c r="P5785" i="3"/>
  <c r="P5784" i="3"/>
  <c r="J5786" i="3"/>
  <c r="H5787" i="3"/>
  <c r="J5787" i="3" s="1"/>
  <c r="M7099" i="3" l="1"/>
  <c r="I7099" i="3"/>
  <c r="N7099" i="3"/>
  <c r="A7100" i="3"/>
  <c r="G7099" i="3"/>
  <c r="B5789" i="3"/>
  <c r="F5789" i="3"/>
  <c r="D5789" i="3"/>
  <c r="C5789" i="3"/>
  <c r="E5789" i="3"/>
  <c r="P5786" i="3"/>
  <c r="H5788" i="3"/>
  <c r="L5786" i="3"/>
  <c r="O5786" i="3" s="1"/>
  <c r="K5787" i="3" s="1"/>
  <c r="M7100" i="3" l="1"/>
  <c r="I7100" i="3"/>
  <c r="N7100" i="3"/>
  <c r="A7101" i="3"/>
  <c r="G7100" i="3"/>
  <c r="F5790" i="3"/>
  <c r="B5790" i="3"/>
  <c r="E5790" i="3"/>
  <c r="C5790" i="3"/>
  <c r="D5790" i="3"/>
  <c r="J5788" i="3"/>
  <c r="H5789" i="3"/>
  <c r="L5787" i="3"/>
  <c r="O5787" i="3" s="1"/>
  <c r="K5788" i="3" s="1"/>
  <c r="M7101" i="3" l="1"/>
  <c r="I7101" i="3"/>
  <c r="N7101" i="3"/>
  <c r="A7102" i="3"/>
  <c r="G7101" i="3"/>
  <c r="J5789" i="3"/>
  <c r="P5789" i="3" s="1"/>
  <c r="P5787" i="3"/>
  <c r="L5788" i="3"/>
  <c r="O5788" i="3" s="1"/>
  <c r="K5789" i="3" s="1"/>
  <c r="H5790" i="3"/>
  <c r="J5790" i="3" s="1"/>
  <c r="M7102" i="3" l="1"/>
  <c r="I7102" i="3"/>
  <c r="N7102" i="3"/>
  <c r="A7103" i="3"/>
  <c r="G7102" i="3"/>
  <c r="F5791" i="3"/>
  <c r="B5791" i="3"/>
  <c r="C5791" i="3"/>
  <c r="D5791" i="3"/>
  <c r="H5791" i="3"/>
  <c r="E5791" i="3"/>
  <c r="L5789" i="3"/>
  <c r="O5789" i="3" s="1"/>
  <c r="K5790" i="3" s="1"/>
  <c r="P5788" i="3"/>
  <c r="M7103" i="3" l="1"/>
  <c r="I7103" i="3"/>
  <c r="N7103" i="3"/>
  <c r="A7104" i="3"/>
  <c r="G7103" i="3"/>
  <c r="C5792" i="3"/>
  <c r="F5792" i="3"/>
  <c r="E5792" i="3"/>
  <c r="D5792" i="3"/>
  <c r="B5792" i="3"/>
  <c r="H5792" i="3" s="1"/>
  <c r="J5791" i="3"/>
  <c r="L5790" i="3"/>
  <c r="O5790" i="3" s="1"/>
  <c r="K5791" i="3" s="1"/>
  <c r="M7104" i="3" l="1"/>
  <c r="I7104" i="3"/>
  <c r="N7104" i="3"/>
  <c r="A7105" i="3"/>
  <c r="G7104" i="3"/>
  <c r="J5792" i="3"/>
  <c r="E5793" i="3"/>
  <c r="J5793" i="3"/>
  <c r="D5793" i="3"/>
  <c r="B5793" i="3"/>
  <c r="H5793" i="3"/>
  <c r="C5793" i="3"/>
  <c r="F5793" i="3"/>
  <c r="L5791" i="3"/>
  <c r="O5791" i="3" s="1"/>
  <c r="K5792" i="3" s="1"/>
  <c r="P5791" i="3"/>
  <c r="P5790" i="3"/>
  <c r="M7105" i="3" l="1"/>
  <c r="I7105" i="3"/>
  <c r="N7105" i="3"/>
  <c r="A7106" i="3"/>
  <c r="G7105" i="3"/>
  <c r="L5792" i="3"/>
  <c r="O5792" i="3" s="1"/>
  <c r="K5793" i="3" s="1"/>
  <c r="C5794" i="3"/>
  <c r="B5794" i="3"/>
  <c r="F5794" i="3"/>
  <c r="D5794" i="3"/>
  <c r="H5794" i="3"/>
  <c r="E5794" i="3"/>
  <c r="P5792" i="3"/>
  <c r="M7106" i="3" l="1"/>
  <c r="I7106" i="3"/>
  <c r="N7106" i="3"/>
  <c r="A7107" i="3"/>
  <c r="G7106" i="3"/>
  <c r="J5794" i="3"/>
  <c r="H5795" i="3"/>
  <c r="F5795" i="3"/>
  <c r="D5795" i="3"/>
  <c r="C5795" i="3"/>
  <c r="E5795" i="3"/>
  <c r="J5795" i="3" s="1"/>
  <c r="B5795" i="3"/>
  <c r="L5793" i="3"/>
  <c r="O5793" i="3" s="1"/>
  <c r="K5794" i="3" s="1"/>
  <c r="M7107" i="3" l="1"/>
  <c r="I7107" i="3"/>
  <c r="N7107" i="3"/>
  <c r="A7108" i="3"/>
  <c r="G7107" i="3"/>
  <c r="F5796" i="3"/>
  <c r="C5796" i="3"/>
  <c r="B5796" i="3"/>
  <c r="H5796" i="3" s="1"/>
  <c r="J5796" i="3" s="1"/>
  <c r="D5796" i="3"/>
  <c r="E5796" i="3"/>
  <c r="L5794" i="3"/>
  <c r="O5794" i="3" s="1"/>
  <c r="K5795" i="3" s="1"/>
  <c r="P5793" i="3"/>
  <c r="P5794" i="3"/>
  <c r="M7108" i="3" l="1"/>
  <c r="I7108" i="3"/>
  <c r="N7108" i="3"/>
  <c r="A7109" i="3"/>
  <c r="G7108" i="3"/>
  <c r="P5795" i="3"/>
  <c r="B5797" i="3"/>
  <c r="F5797" i="3"/>
  <c r="C5797" i="3"/>
  <c r="D5797" i="3"/>
  <c r="E5797" i="3"/>
  <c r="L5795" i="3"/>
  <c r="O5795" i="3" s="1"/>
  <c r="K5796" i="3" s="1"/>
  <c r="M7109" i="3" l="1"/>
  <c r="I7109" i="3"/>
  <c r="N7109" i="3"/>
  <c r="A7110" i="3"/>
  <c r="G7109" i="3"/>
  <c r="L5796" i="3"/>
  <c r="O5796" i="3" s="1"/>
  <c r="K5797" i="3" s="1"/>
  <c r="H5797" i="3"/>
  <c r="M7110" i="3" l="1"/>
  <c r="I7110" i="3"/>
  <c r="N7110" i="3"/>
  <c r="A7111" i="3"/>
  <c r="G7110" i="3"/>
  <c r="J5797" i="3"/>
  <c r="L5797" i="3"/>
  <c r="O5797" i="3"/>
  <c r="F5798" i="3"/>
  <c r="C5798" i="3"/>
  <c r="D5798" i="3"/>
  <c r="B5798" i="3"/>
  <c r="E5798" i="3"/>
  <c r="M7111" i="3" l="1"/>
  <c r="I7111" i="3"/>
  <c r="N7111" i="3"/>
  <c r="A7112" i="3"/>
  <c r="G7111" i="3"/>
  <c r="E5799" i="3"/>
  <c r="D5799" i="3"/>
  <c r="B5799" i="3"/>
  <c r="C5799" i="3"/>
  <c r="F5799" i="3"/>
  <c r="K5798" i="3"/>
  <c r="J5798" i="3"/>
  <c r="P5797" i="3" s="1"/>
  <c r="H5798" i="3"/>
  <c r="P5796" i="3"/>
  <c r="M7112" i="3" l="1"/>
  <c r="I7112" i="3"/>
  <c r="N7112" i="3"/>
  <c r="A7113" i="3"/>
  <c r="G7112" i="3"/>
  <c r="B5800" i="3"/>
  <c r="H5800" i="3" s="1"/>
  <c r="D5800" i="3"/>
  <c r="F5800" i="3"/>
  <c r="C5800" i="3"/>
  <c r="E5800" i="3"/>
  <c r="H5799" i="3"/>
  <c r="J5799" i="3" s="1"/>
  <c r="L5798" i="3"/>
  <c r="O5798" i="3" s="1"/>
  <c r="K5799" i="3" s="1"/>
  <c r="M7113" i="3" l="1"/>
  <c r="I7113" i="3"/>
  <c r="N7113" i="3"/>
  <c r="A7114" i="3"/>
  <c r="G7113" i="3"/>
  <c r="J5800" i="3"/>
  <c r="P5799" i="3"/>
  <c r="P5798" i="3"/>
  <c r="L5799" i="3"/>
  <c r="O5799" i="3" s="1"/>
  <c r="K5800" i="3" s="1"/>
  <c r="M7114" i="3" l="1"/>
  <c r="I7114" i="3"/>
  <c r="N7114" i="3"/>
  <c r="A7115" i="3"/>
  <c r="G7114" i="3"/>
  <c r="L5800" i="3"/>
  <c r="O5800" i="3" s="1"/>
  <c r="E5801" i="3"/>
  <c r="C5801" i="3"/>
  <c r="F5801" i="3"/>
  <c r="H5801" i="3"/>
  <c r="J5801" i="3" s="1"/>
  <c r="B5801" i="3"/>
  <c r="D5801" i="3"/>
  <c r="M7115" i="3" l="1"/>
  <c r="I7115" i="3"/>
  <c r="N7115" i="3"/>
  <c r="A7116" i="3"/>
  <c r="G7115" i="3"/>
  <c r="P5800" i="3"/>
  <c r="K5801" i="3"/>
  <c r="D5802" i="3"/>
  <c r="H5802" i="3"/>
  <c r="B5802" i="3"/>
  <c r="F5802" i="3"/>
  <c r="C5802" i="3"/>
  <c r="E5802" i="3"/>
  <c r="M7116" i="3" l="1"/>
  <c r="I7116" i="3"/>
  <c r="N7116" i="3"/>
  <c r="A7117" i="3"/>
  <c r="G7116" i="3"/>
  <c r="J5802" i="3"/>
  <c r="B5803" i="3"/>
  <c r="C5803" i="3"/>
  <c r="E5803" i="3"/>
  <c r="D5803" i="3"/>
  <c r="F5803" i="3"/>
  <c r="L5801" i="3"/>
  <c r="O5801" i="3" s="1"/>
  <c r="K5802" i="3" s="1"/>
  <c r="M7117" i="3" l="1"/>
  <c r="I7117" i="3"/>
  <c r="N7117" i="3"/>
  <c r="A7118" i="3"/>
  <c r="G7117" i="3"/>
  <c r="L5802" i="3"/>
  <c r="O5802" i="3" s="1"/>
  <c r="K5803" i="3" s="1"/>
  <c r="H5803" i="3"/>
  <c r="P5801" i="3"/>
  <c r="M7118" i="3" l="1"/>
  <c r="I7118" i="3"/>
  <c r="N7118" i="3"/>
  <c r="A7119" i="3"/>
  <c r="G7118" i="3"/>
  <c r="J5803" i="3"/>
  <c r="L5803" i="3"/>
  <c r="O5803" i="3"/>
  <c r="K5804" i="3" s="1"/>
  <c r="E5804" i="3"/>
  <c r="J5804" i="3" s="1"/>
  <c r="B5804" i="3"/>
  <c r="C5804" i="3"/>
  <c r="D5804" i="3"/>
  <c r="F5804" i="3"/>
  <c r="H5804" i="3"/>
  <c r="M7119" i="3" l="1"/>
  <c r="I7119" i="3"/>
  <c r="N7119" i="3"/>
  <c r="A7120" i="3"/>
  <c r="G7119" i="3"/>
  <c r="D5805" i="3"/>
  <c r="B5805" i="3"/>
  <c r="F5805" i="3"/>
  <c r="C5805" i="3"/>
  <c r="E5805" i="3"/>
  <c r="L5804" i="3"/>
  <c r="O5804" i="3" s="1"/>
  <c r="K5805" i="3" s="1"/>
  <c r="P5803" i="3"/>
  <c r="P5802" i="3"/>
  <c r="M7120" i="3" l="1"/>
  <c r="I7120" i="3"/>
  <c r="N7120" i="3"/>
  <c r="A7121" i="3"/>
  <c r="G7120" i="3"/>
  <c r="C5806" i="3"/>
  <c r="F5806" i="3"/>
  <c r="B5806" i="3"/>
  <c r="E5806" i="3"/>
  <c r="D5806" i="3"/>
  <c r="H5805" i="3"/>
  <c r="M7121" i="3" l="1"/>
  <c r="I7121" i="3"/>
  <c r="N7121" i="3"/>
  <c r="A7122" i="3"/>
  <c r="G7121" i="3"/>
  <c r="D5807" i="3"/>
  <c r="B5807" i="3"/>
  <c r="E5807" i="3"/>
  <c r="F5807" i="3"/>
  <c r="C5807" i="3"/>
  <c r="H5806" i="3"/>
  <c r="J5805" i="3"/>
  <c r="L5805" i="3"/>
  <c r="O5805" i="3" s="1"/>
  <c r="K5806" i="3" s="1"/>
  <c r="M7122" i="3" l="1"/>
  <c r="I7122" i="3"/>
  <c r="N7122" i="3"/>
  <c r="A7123" i="3"/>
  <c r="G7122" i="3"/>
  <c r="J5806" i="3"/>
  <c r="L5806" i="3"/>
  <c r="H5807" i="3"/>
  <c r="E5808" i="3"/>
  <c r="B5808" i="3"/>
  <c r="F5808" i="3"/>
  <c r="C5808" i="3"/>
  <c r="D5808" i="3"/>
  <c r="O5806" i="3"/>
  <c r="K5807" i="3" s="1"/>
  <c r="P5805" i="3"/>
  <c r="P5804" i="3"/>
  <c r="M7123" i="3" l="1"/>
  <c r="I7123" i="3"/>
  <c r="N7123" i="3"/>
  <c r="A7124" i="3"/>
  <c r="G7123" i="3"/>
  <c r="J5807" i="3"/>
  <c r="L5807" i="3"/>
  <c r="O5807" i="3" s="1"/>
  <c r="K5808" i="3" s="1"/>
  <c r="B5809" i="3"/>
  <c r="E5809" i="3"/>
  <c r="D5809" i="3"/>
  <c r="C5809" i="3"/>
  <c r="F5809" i="3"/>
  <c r="H5808" i="3"/>
  <c r="P5806" i="3"/>
  <c r="M7124" i="3" l="1"/>
  <c r="I7124" i="3"/>
  <c r="N7124" i="3"/>
  <c r="A7125" i="3"/>
  <c r="G7124" i="3"/>
  <c r="H5809" i="3"/>
  <c r="J5808" i="3"/>
  <c r="M7125" i="3" l="1"/>
  <c r="I7125" i="3"/>
  <c r="N7125" i="3"/>
  <c r="A7126" i="3"/>
  <c r="G7125" i="3"/>
  <c r="B5810" i="3"/>
  <c r="F5810" i="3"/>
  <c r="E5810" i="3"/>
  <c r="D5810" i="3"/>
  <c r="C5810" i="3"/>
  <c r="H5810" i="3"/>
  <c r="L5808" i="3"/>
  <c r="O5808" i="3" s="1"/>
  <c r="K5809" i="3" s="1"/>
  <c r="P5808" i="3"/>
  <c r="P5807" i="3"/>
  <c r="J5809" i="3"/>
  <c r="M7126" i="3" l="1"/>
  <c r="I7126" i="3"/>
  <c r="N7126" i="3"/>
  <c r="A7127" i="3"/>
  <c r="G7126" i="3"/>
  <c r="J5810" i="3"/>
  <c r="F5811" i="3"/>
  <c r="E5811" i="3"/>
  <c r="C5811" i="3"/>
  <c r="B5811" i="3"/>
  <c r="D5811" i="3"/>
  <c r="P5809" i="3"/>
  <c r="L5809" i="3"/>
  <c r="O5809" i="3" s="1"/>
  <c r="K5810" i="3" s="1"/>
  <c r="M7127" i="3" l="1"/>
  <c r="I7127" i="3"/>
  <c r="N7127" i="3"/>
  <c r="A7128" i="3"/>
  <c r="G7127" i="3"/>
  <c r="L5810" i="3"/>
  <c r="O5810" i="3" s="1"/>
  <c r="K5811" i="3" s="1"/>
  <c r="H5811" i="3"/>
  <c r="M7128" i="3" l="1"/>
  <c r="I7128" i="3"/>
  <c r="N7128" i="3"/>
  <c r="A7129" i="3"/>
  <c r="G7128" i="3"/>
  <c r="J5811" i="3"/>
  <c r="L5811" i="3"/>
  <c r="O5811" i="3" s="1"/>
  <c r="K5812" i="3" s="1"/>
  <c r="D5812" i="3"/>
  <c r="F5812" i="3"/>
  <c r="H5812" i="3"/>
  <c r="C5812" i="3"/>
  <c r="E5812" i="3"/>
  <c r="B5812" i="3"/>
  <c r="M7129" i="3" l="1"/>
  <c r="I7129" i="3"/>
  <c r="N7129" i="3"/>
  <c r="A7130" i="3"/>
  <c r="G7129" i="3"/>
  <c r="C5813" i="3"/>
  <c r="B5813" i="3"/>
  <c r="E5813" i="3"/>
  <c r="D5813" i="3"/>
  <c r="F5813" i="3"/>
  <c r="J5812" i="3"/>
  <c r="P5810" i="3"/>
  <c r="M7130" i="3" l="1"/>
  <c r="I7130" i="3"/>
  <c r="N7130" i="3"/>
  <c r="A7131" i="3"/>
  <c r="G7130" i="3"/>
  <c r="D5814" i="3"/>
  <c r="C5814" i="3"/>
  <c r="F5814" i="3"/>
  <c r="E5814" i="3"/>
  <c r="B5814" i="3"/>
  <c r="H5814" i="3" s="1"/>
  <c r="H5813" i="3"/>
  <c r="P5811" i="3"/>
  <c r="L5812" i="3"/>
  <c r="O5812" i="3" s="1"/>
  <c r="K5813" i="3" s="1"/>
  <c r="M7131" i="3" l="1"/>
  <c r="I7131" i="3"/>
  <c r="N7131" i="3"/>
  <c r="A7132" i="3"/>
  <c r="G7131" i="3"/>
  <c r="J5814" i="3"/>
  <c r="J5813" i="3"/>
  <c r="M7132" i="3" l="1"/>
  <c r="I7132" i="3"/>
  <c r="N7132" i="3"/>
  <c r="A7133" i="3"/>
  <c r="G7132" i="3"/>
  <c r="L5813" i="3"/>
  <c r="O5813" i="3" s="1"/>
  <c r="K5814" i="3" s="1"/>
  <c r="C5815" i="3"/>
  <c r="H5815" i="3"/>
  <c r="E5815" i="3"/>
  <c r="F5815" i="3"/>
  <c r="B5815" i="3"/>
  <c r="D5815" i="3"/>
  <c r="P5813" i="3"/>
  <c r="P5812" i="3"/>
  <c r="M7133" i="3" l="1"/>
  <c r="I7133" i="3"/>
  <c r="N7133" i="3"/>
  <c r="A7134" i="3"/>
  <c r="G7133" i="3"/>
  <c r="D5816" i="3"/>
  <c r="B5816" i="3"/>
  <c r="E5816" i="3"/>
  <c r="C5816" i="3"/>
  <c r="F5816" i="3"/>
  <c r="J5815" i="3"/>
  <c r="O5814" i="3"/>
  <c r="K5815" i="3" s="1"/>
  <c r="L5814" i="3"/>
  <c r="M7134" i="3" l="1"/>
  <c r="I7134" i="3"/>
  <c r="N7134" i="3"/>
  <c r="A7135" i="3"/>
  <c r="G7134" i="3"/>
  <c r="C5817" i="3"/>
  <c r="B5817" i="3"/>
  <c r="E5817" i="3"/>
  <c r="F5817" i="3"/>
  <c r="D5817" i="3"/>
  <c r="P5814" i="3"/>
  <c r="H5816" i="3"/>
  <c r="M7135" i="3" l="1"/>
  <c r="I7135" i="3"/>
  <c r="N7135" i="3"/>
  <c r="A7136" i="3"/>
  <c r="G7135" i="3"/>
  <c r="J5816" i="3"/>
  <c r="F5818" i="3"/>
  <c r="C5818" i="3"/>
  <c r="E5818" i="3"/>
  <c r="D5818" i="3"/>
  <c r="B5818" i="3"/>
  <c r="L5815" i="3"/>
  <c r="O5815" i="3" s="1"/>
  <c r="K5816" i="3" s="1"/>
  <c r="H5817" i="3"/>
  <c r="M7136" i="3" l="1"/>
  <c r="I7136" i="3"/>
  <c r="N7136" i="3"/>
  <c r="A7137" i="3"/>
  <c r="G7136" i="3"/>
  <c r="F5819" i="3"/>
  <c r="B5819" i="3"/>
  <c r="C5819" i="3"/>
  <c r="D5819" i="3"/>
  <c r="E5819" i="3"/>
  <c r="J5817" i="3"/>
  <c r="L5816" i="3"/>
  <c r="H5818" i="3"/>
  <c r="P5816" i="3"/>
  <c r="P5815" i="3"/>
  <c r="O5816" i="3"/>
  <c r="K5817" i="3" s="1"/>
  <c r="J5818" i="3"/>
  <c r="M7137" i="3" l="1"/>
  <c r="I7137" i="3"/>
  <c r="N7137" i="3"/>
  <c r="A7138" i="3"/>
  <c r="G7137" i="3"/>
  <c r="D5820" i="3"/>
  <c r="B5820" i="3"/>
  <c r="C5820" i="3"/>
  <c r="F5820" i="3"/>
  <c r="E5820" i="3"/>
  <c r="L5817" i="3"/>
  <c r="O5817" i="3" s="1"/>
  <c r="K5818" i="3" s="1"/>
  <c r="H5819" i="3"/>
  <c r="P5817" i="3"/>
  <c r="J5819" i="3"/>
  <c r="M7138" i="3" l="1"/>
  <c r="I7138" i="3"/>
  <c r="N7138" i="3"/>
  <c r="A7139" i="3"/>
  <c r="G7138" i="3"/>
  <c r="D5821" i="3"/>
  <c r="B5821" i="3"/>
  <c r="E5821" i="3"/>
  <c r="F5821" i="3"/>
  <c r="C5821" i="3"/>
  <c r="L5818" i="3"/>
  <c r="O5818" i="3" s="1"/>
  <c r="K5819" i="3" s="1"/>
  <c r="H5820" i="3"/>
  <c r="P5818" i="3"/>
  <c r="M7139" i="3" l="1"/>
  <c r="I7139" i="3"/>
  <c r="N7139" i="3"/>
  <c r="A7140" i="3"/>
  <c r="G7139" i="3"/>
  <c r="J5820" i="3"/>
  <c r="H5821" i="3"/>
  <c r="J5821" i="3" s="1"/>
  <c r="E5822" i="3"/>
  <c r="J5822" i="3" s="1"/>
  <c r="D5822" i="3"/>
  <c r="C5822" i="3"/>
  <c r="F5822" i="3"/>
  <c r="B5822" i="3"/>
  <c r="H5822" i="3"/>
  <c r="L5819" i="3"/>
  <c r="O5819" i="3" s="1"/>
  <c r="K5820" i="3" s="1"/>
  <c r="M7140" i="3" l="1"/>
  <c r="I7140" i="3"/>
  <c r="N7140" i="3"/>
  <c r="A7141" i="3"/>
  <c r="G7140" i="3"/>
  <c r="L5820" i="3"/>
  <c r="O5820" i="3" s="1"/>
  <c r="K5821" i="3" s="1"/>
  <c r="P5821" i="3"/>
  <c r="P5820" i="3"/>
  <c r="P5819" i="3"/>
  <c r="M7141" i="3" l="1"/>
  <c r="I7141" i="3"/>
  <c r="N7141" i="3"/>
  <c r="A7142" i="3"/>
  <c r="G7141" i="3"/>
  <c r="L5821" i="3"/>
  <c r="O5821" i="3" s="1"/>
  <c r="K5822" i="3" s="1"/>
  <c r="C5823" i="3"/>
  <c r="B5823" i="3"/>
  <c r="E5823" i="3"/>
  <c r="D5823" i="3"/>
  <c r="F5823" i="3"/>
  <c r="M7142" i="3" l="1"/>
  <c r="I7142" i="3"/>
  <c r="N7142" i="3"/>
  <c r="A7143" i="3"/>
  <c r="G7142" i="3"/>
  <c r="L5822" i="3"/>
  <c r="O5822" i="3" s="1"/>
  <c r="K5823" i="3" s="1"/>
  <c r="H5823" i="3"/>
  <c r="M7143" i="3" l="1"/>
  <c r="I7143" i="3"/>
  <c r="N7143" i="3"/>
  <c r="A7144" i="3"/>
  <c r="G7143" i="3"/>
  <c r="J5823" i="3"/>
  <c r="L5823" i="3"/>
  <c r="O5823" i="3" s="1"/>
  <c r="D5824" i="3"/>
  <c r="B5824" i="3"/>
  <c r="E5824" i="3"/>
  <c r="C5824" i="3"/>
  <c r="F5824" i="3"/>
  <c r="M7144" i="3" l="1"/>
  <c r="I7144" i="3"/>
  <c r="N7144" i="3"/>
  <c r="A7145" i="3"/>
  <c r="G7144" i="3"/>
  <c r="E5825" i="3"/>
  <c r="F5825" i="3"/>
  <c r="D5825" i="3"/>
  <c r="C5825" i="3"/>
  <c r="B5825" i="3"/>
  <c r="K5824" i="3"/>
  <c r="H5824" i="3"/>
  <c r="J5824" i="3" s="1"/>
  <c r="P5822" i="3"/>
  <c r="M7145" i="3" l="1"/>
  <c r="I7145" i="3"/>
  <c r="N7145" i="3"/>
  <c r="A7146" i="3"/>
  <c r="G7145" i="3"/>
  <c r="P5823" i="3"/>
  <c r="H5825" i="3"/>
  <c r="J5825" i="3" s="1"/>
  <c r="M7146" i="3" l="1"/>
  <c r="I7146" i="3"/>
  <c r="N7146" i="3"/>
  <c r="A7147" i="3"/>
  <c r="G7146" i="3"/>
  <c r="P5824" i="3"/>
  <c r="L5825" i="3"/>
  <c r="L5824" i="3"/>
  <c r="O5824" i="3" s="1"/>
  <c r="K5825" i="3" s="1"/>
  <c r="C5826" i="3"/>
  <c r="E5826" i="3"/>
  <c r="B5826" i="3"/>
  <c r="D5826" i="3"/>
  <c r="H5826" i="3"/>
  <c r="F5826" i="3"/>
  <c r="M7147" i="3" l="1"/>
  <c r="I7147" i="3"/>
  <c r="N7147" i="3"/>
  <c r="A7148" i="3"/>
  <c r="G7147" i="3"/>
  <c r="J5826" i="3"/>
  <c r="E5827" i="3"/>
  <c r="D5827" i="3"/>
  <c r="F5827" i="3"/>
  <c r="C5827" i="3"/>
  <c r="B5827" i="3"/>
  <c r="O5825" i="3"/>
  <c r="K5826" i="3" s="1"/>
  <c r="M7148" i="3" l="1"/>
  <c r="I7148" i="3"/>
  <c r="N7148" i="3"/>
  <c r="A7149" i="3"/>
  <c r="G7148" i="3"/>
  <c r="D5828" i="3"/>
  <c r="F5828" i="3"/>
  <c r="B5828" i="3"/>
  <c r="E5828" i="3"/>
  <c r="C5828" i="3"/>
  <c r="L5826" i="3"/>
  <c r="O5826" i="3" s="1"/>
  <c r="K5827" i="3" s="1"/>
  <c r="H5827" i="3"/>
  <c r="J5827" i="3" s="1"/>
  <c r="P5825" i="3"/>
  <c r="P5826" i="3"/>
  <c r="M7149" i="3" l="1"/>
  <c r="I7149" i="3"/>
  <c r="N7149" i="3"/>
  <c r="A7150" i="3"/>
  <c r="G7149" i="3"/>
  <c r="E5829" i="3"/>
  <c r="D5829" i="3"/>
  <c r="B5829" i="3"/>
  <c r="C5829" i="3"/>
  <c r="F5829" i="3"/>
  <c r="J5828" i="3"/>
  <c r="P5827" i="3" s="1"/>
  <c r="H5828" i="3"/>
  <c r="L5827" i="3"/>
  <c r="O5827" i="3" s="1"/>
  <c r="K5828" i="3" s="1"/>
  <c r="M7150" i="3" l="1"/>
  <c r="I7150" i="3"/>
  <c r="N7150" i="3"/>
  <c r="A7151" i="3"/>
  <c r="G7150" i="3"/>
  <c r="D5830" i="3"/>
  <c r="C5830" i="3"/>
  <c r="F5830" i="3"/>
  <c r="B5830" i="3"/>
  <c r="E5830" i="3"/>
  <c r="L5828" i="3"/>
  <c r="O5828" i="3" s="1"/>
  <c r="K5829" i="3" s="1"/>
  <c r="H5829" i="3"/>
  <c r="J5829" i="3" s="1"/>
  <c r="P5828" i="3" s="1"/>
  <c r="M7151" i="3" l="1"/>
  <c r="I7151" i="3"/>
  <c r="N7151" i="3"/>
  <c r="A7152" i="3"/>
  <c r="G7151" i="3"/>
  <c r="H5830" i="3"/>
  <c r="M7152" i="3" l="1"/>
  <c r="I7152" i="3"/>
  <c r="N7152" i="3"/>
  <c r="A7153" i="3"/>
  <c r="G7152" i="3"/>
  <c r="J5830" i="3"/>
  <c r="J5831" i="3"/>
  <c r="E5831" i="3"/>
  <c r="H5831" i="3"/>
  <c r="B5831" i="3"/>
  <c r="F5831" i="3"/>
  <c r="C5831" i="3"/>
  <c r="D5831" i="3"/>
  <c r="L5829" i="3"/>
  <c r="O5829" i="3" s="1"/>
  <c r="K5830" i="3" s="1"/>
  <c r="M7153" i="3" l="1"/>
  <c r="I7153" i="3"/>
  <c r="N7153" i="3"/>
  <c r="A7154" i="3"/>
  <c r="G7153" i="3"/>
  <c r="F5832" i="3"/>
  <c r="E5832" i="3"/>
  <c r="B5832" i="3"/>
  <c r="H5832" i="3" s="1"/>
  <c r="D5832" i="3"/>
  <c r="C5832" i="3"/>
  <c r="L5830" i="3"/>
  <c r="O5830" i="3" s="1"/>
  <c r="K5831" i="3" s="1"/>
  <c r="P5830" i="3"/>
  <c r="P5829" i="3"/>
  <c r="M7154" i="3" l="1"/>
  <c r="I7154" i="3"/>
  <c r="N7154" i="3"/>
  <c r="A7155" i="3"/>
  <c r="G7154" i="3"/>
  <c r="L5831" i="3"/>
  <c r="O5831" i="3" s="1"/>
  <c r="K5832" i="3" s="1"/>
  <c r="J5832" i="3"/>
  <c r="M7155" i="3" l="1"/>
  <c r="I7155" i="3"/>
  <c r="N7155" i="3"/>
  <c r="A7156" i="3"/>
  <c r="G7155" i="3"/>
  <c r="P5831" i="3"/>
  <c r="L5832" i="3"/>
  <c r="O5832" i="3" s="1"/>
  <c r="K5833" i="3" s="1"/>
  <c r="C5833" i="3"/>
  <c r="B5833" i="3"/>
  <c r="H5833" i="3" s="1"/>
  <c r="D5833" i="3"/>
  <c r="E5833" i="3"/>
  <c r="F5833" i="3"/>
  <c r="M7156" i="3" l="1"/>
  <c r="I7156" i="3"/>
  <c r="N7156" i="3"/>
  <c r="A7157" i="3"/>
  <c r="G7156" i="3"/>
  <c r="J5833" i="3"/>
  <c r="M7157" i="3" l="1"/>
  <c r="I7157" i="3"/>
  <c r="N7157" i="3"/>
  <c r="A7158" i="3"/>
  <c r="G7157" i="3"/>
  <c r="P5832" i="3"/>
  <c r="F5834" i="3"/>
  <c r="C5834" i="3"/>
  <c r="D5834" i="3"/>
  <c r="B5834" i="3"/>
  <c r="E5834" i="3"/>
  <c r="L5833" i="3"/>
  <c r="O5833" i="3" s="1"/>
  <c r="K5834" i="3" s="1"/>
  <c r="M7158" i="3" l="1"/>
  <c r="I7158" i="3"/>
  <c r="N7158" i="3"/>
  <c r="A7159" i="3"/>
  <c r="G7158" i="3"/>
  <c r="C5835" i="3"/>
  <c r="F5835" i="3"/>
  <c r="B5835" i="3"/>
  <c r="E5835" i="3"/>
  <c r="D5835" i="3"/>
  <c r="H5834" i="3"/>
  <c r="M7159" i="3" l="1"/>
  <c r="I7159" i="3"/>
  <c r="N7159" i="3"/>
  <c r="A7160" i="3"/>
  <c r="G7159" i="3"/>
  <c r="J5834" i="3"/>
  <c r="L5834" i="3"/>
  <c r="O5834" i="3" s="1"/>
  <c r="K5835" i="3" s="1"/>
  <c r="E5836" i="3"/>
  <c r="B5836" i="3"/>
  <c r="C5836" i="3"/>
  <c r="F5836" i="3"/>
  <c r="D5836" i="3"/>
  <c r="H5835" i="3"/>
  <c r="M7160" i="3" l="1"/>
  <c r="I7160" i="3"/>
  <c r="N7160" i="3"/>
  <c r="A7161" i="3"/>
  <c r="G7160" i="3"/>
  <c r="J5835" i="3"/>
  <c r="L5835" i="3"/>
  <c r="H5836" i="3"/>
  <c r="J5836" i="3" s="1"/>
  <c r="E5837" i="3"/>
  <c r="F5837" i="3"/>
  <c r="D5837" i="3"/>
  <c r="B5837" i="3"/>
  <c r="C5837" i="3"/>
  <c r="O5835" i="3"/>
  <c r="P5833" i="3"/>
  <c r="P5834" i="3"/>
  <c r="K5836" i="3"/>
  <c r="M7161" i="3" l="1"/>
  <c r="I7161" i="3"/>
  <c r="N7161" i="3"/>
  <c r="A7162" i="3"/>
  <c r="G7161" i="3"/>
  <c r="B5838" i="3"/>
  <c r="D5838" i="3"/>
  <c r="E5838" i="3"/>
  <c r="C5838" i="3"/>
  <c r="F5838" i="3"/>
  <c r="O5836" i="3"/>
  <c r="K5837" i="3" s="1"/>
  <c r="H5837" i="3"/>
  <c r="H5838" i="3" s="1"/>
  <c r="L5836" i="3"/>
  <c r="P5835" i="3"/>
  <c r="M7162" i="3" l="1"/>
  <c r="I7162" i="3"/>
  <c r="N7162" i="3"/>
  <c r="A7163" i="3"/>
  <c r="G7162" i="3"/>
  <c r="F5839" i="3"/>
  <c r="D5839" i="3"/>
  <c r="E5839" i="3"/>
  <c r="J5839" i="3"/>
  <c r="H5839" i="3"/>
  <c r="C5839" i="3"/>
  <c r="B5839" i="3"/>
  <c r="J5837" i="3"/>
  <c r="M7163" i="3" l="1"/>
  <c r="I7163" i="3"/>
  <c r="N7163" i="3"/>
  <c r="A7164" i="3"/>
  <c r="G7163" i="3"/>
  <c r="D5840" i="3"/>
  <c r="C5840" i="3"/>
  <c r="B5840" i="3"/>
  <c r="E5840" i="3"/>
  <c r="H5840" i="3"/>
  <c r="F5840" i="3"/>
  <c r="L5837" i="3"/>
  <c r="O5837" i="3" s="1"/>
  <c r="K5838" i="3" s="1"/>
  <c r="P5837" i="3"/>
  <c r="P5836" i="3"/>
  <c r="L5838" i="3"/>
  <c r="J5838" i="3"/>
  <c r="P5838" i="3" s="1"/>
  <c r="M7164" i="3" l="1"/>
  <c r="I7164" i="3"/>
  <c r="N7164" i="3"/>
  <c r="A7165" i="3"/>
  <c r="G7164" i="3"/>
  <c r="C5841" i="3"/>
  <c r="D5841" i="3"/>
  <c r="B5841" i="3"/>
  <c r="F5841" i="3"/>
  <c r="E5841" i="3"/>
  <c r="O5838" i="3"/>
  <c r="K5839" i="3" s="1"/>
  <c r="J5840" i="3"/>
  <c r="M7165" i="3" l="1"/>
  <c r="I7165" i="3"/>
  <c r="N7165" i="3"/>
  <c r="A7166" i="3"/>
  <c r="G7165" i="3"/>
  <c r="F5842" i="3"/>
  <c r="E5842" i="3"/>
  <c r="D5842" i="3"/>
  <c r="B5842" i="3"/>
  <c r="C5842" i="3"/>
  <c r="P5839" i="3"/>
  <c r="L5839" i="3"/>
  <c r="O5839" i="3" s="1"/>
  <c r="K5840" i="3" s="1"/>
  <c r="H5841" i="3"/>
  <c r="M7166" i="3" l="1"/>
  <c r="I7166" i="3"/>
  <c r="N7166" i="3"/>
  <c r="A7167" i="3"/>
  <c r="G7166" i="3"/>
  <c r="J5841" i="3"/>
  <c r="C5843" i="3"/>
  <c r="D5843" i="3"/>
  <c r="B5843" i="3"/>
  <c r="E5843" i="3"/>
  <c r="F5843" i="3"/>
  <c r="L5840" i="3"/>
  <c r="O5840" i="3" s="1"/>
  <c r="K5841" i="3" s="1"/>
  <c r="H5842" i="3"/>
  <c r="M7167" i="3" l="1"/>
  <c r="I7167" i="3"/>
  <c r="N7167" i="3"/>
  <c r="A7168" i="3"/>
  <c r="G7167" i="3"/>
  <c r="B5844" i="3"/>
  <c r="F5844" i="3"/>
  <c r="E5844" i="3"/>
  <c r="D5844" i="3"/>
  <c r="C5844" i="3"/>
  <c r="J5842" i="3"/>
  <c r="H5843" i="3"/>
  <c r="L5841" i="3"/>
  <c r="O5841" i="3" s="1"/>
  <c r="K5842" i="3" s="1"/>
  <c r="P5841" i="3"/>
  <c r="P5840" i="3"/>
  <c r="M7168" i="3" l="1"/>
  <c r="I7168" i="3"/>
  <c r="N7168" i="3"/>
  <c r="A7169" i="3"/>
  <c r="G7168" i="3"/>
  <c r="J5843" i="3"/>
  <c r="H5844" i="3"/>
  <c r="J5844" i="3" s="1"/>
  <c r="L5842" i="3"/>
  <c r="O5842" i="3" s="1"/>
  <c r="K5843" i="3" s="1"/>
  <c r="D5845" i="3"/>
  <c r="E5845" i="3"/>
  <c r="B5845" i="3"/>
  <c r="H5845" i="3"/>
  <c r="F5845" i="3"/>
  <c r="C5845" i="3"/>
  <c r="P5842" i="3"/>
  <c r="M7169" i="3" l="1"/>
  <c r="I7169" i="3"/>
  <c r="N7169" i="3"/>
  <c r="A7170" i="3"/>
  <c r="G7169" i="3"/>
  <c r="J5845" i="3"/>
  <c r="P5843" i="3"/>
  <c r="L5843" i="3"/>
  <c r="O5843" i="3" s="1"/>
  <c r="K5844" i="3" s="1"/>
  <c r="M7170" i="3" l="1"/>
  <c r="I7170" i="3"/>
  <c r="N7170" i="3"/>
  <c r="A7171" i="3"/>
  <c r="G7170" i="3"/>
  <c r="L5844" i="3"/>
  <c r="O5844" i="3" s="1"/>
  <c r="K5845" i="3" s="1"/>
  <c r="P5844" i="3"/>
  <c r="E5846" i="3"/>
  <c r="F5846" i="3"/>
  <c r="B5846" i="3"/>
  <c r="H5846" i="3" s="1"/>
  <c r="C5846" i="3"/>
  <c r="D5846" i="3"/>
  <c r="M7171" i="3" l="1"/>
  <c r="I7171" i="3"/>
  <c r="N7171" i="3"/>
  <c r="A7172" i="3"/>
  <c r="G7171" i="3"/>
  <c r="D5847" i="3"/>
  <c r="E5847" i="3"/>
  <c r="C5847" i="3"/>
  <c r="F5847" i="3"/>
  <c r="B5847" i="3"/>
  <c r="J5846" i="3"/>
  <c r="L5845" i="3"/>
  <c r="O5845" i="3" s="1"/>
  <c r="K5846" i="3" s="1"/>
  <c r="M7172" i="3" l="1"/>
  <c r="I7172" i="3"/>
  <c r="N7172" i="3"/>
  <c r="G7172" i="3"/>
  <c r="A7173" i="3"/>
  <c r="B5848" i="3"/>
  <c r="F5848" i="3"/>
  <c r="E5848" i="3"/>
  <c r="D5848" i="3"/>
  <c r="C5848" i="3"/>
  <c r="L5846" i="3"/>
  <c r="O5846" i="3" s="1"/>
  <c r="K5847" i="3" s="1"/>
  <c r="P5845" i="3"/>
  <c r="H5847" i="3"/>
  <c r="M7173" i="3" l="1"/>
  <c r="I7173" i="3"/>
  <c r="N7173" i="3"/>
  <c r="G7173" i="3"/>
  <c r="A7174" i="3"/>
  <c r="E5849" i="3"/>
  <c r="C5849" i="3"/>
  <c r="F5849" i="3"/>
  <c r="D5849" i="3"/>
  <c r="B5849" i="3"/>
  <c r="H5849" i="3" s="1"/>
  <c r="J5847" i="3"/>
  <c r="H5848" i="3"/>
  <c r="J5848" i="3"/>
  <c r="M7174" i="3" l="1"/>
  <c r="I7174" i="3"/>
  <c r="N7174" i="3"/>
  <c r="G7174" i="3"/>
  <c r="A7175" i="3"/>
  <c r="J5849" i="3"/>
  <c r="P5848" i="3" s="1"/>
  <c r="P5847" i="3"/>
  <c r="P5846" i="3"/>
  <c r="L5847" i="3"/>
  <c r="O5847" i="3" s="1"/>
  <c r="K5848" i="3" s="1"/>
  <c r="M7175" i="3" l="1"/>
  <c r="I7175" i="3"/>
  <c r="N7175" i="3"/>
  <c r="A7176" i="3"/>
  <c r="G7175" i="3"/>
  <c r="L5848" i="3"/>
  <c r="H5850" i="3"/>
  <c r="B5850" i="3"/>
  <c r="E5850" i="3"/>
  <c r="J5850" i="3" s="1"/>
  <c r="D5850" i="3"/>
  <c r="F5850" i="3"/>
  <c r="C5850" i="3"/>
  <c r="O5848" i="3"/>
  <c r="K5849" i="3" s="1"/>
  <c r="L5849" i="3"/>
  <c r="M7176" i="3" l="1"/>
  <c r="I7176" i="3"/>
  <c r="N7176" i="3"/>
  <c r="G7176" i="3"/>
  <c r="A7177" i="3"/>
  <c r="B5851" i="3"/>
  <c r="C5851" i="3"/>
  <c r="D5851" i="3"/>
  <c r="E5851" i="3"/>
  <c r="F5851" i="3"/>
  <c r="H5851" i="3"/>
  <c r="P5849" i="3"/>
  <c r="L5850" i="3"/>
  <c r="O5849" i="3"/>
  <c r="K5850" i="3" s="1"/>
  <c r="M7177" i="3" l="1"/>
  <c r="I7177" i="3"/>
  <c r="N7177" i="3"/>
  <c r="A7178" i="3"/>
  <c r="G7177" i="3"/>
  <c r="E5852" i="3"/>
  <c r="C5852" i="3"/>
  <c r="B5852" i="3"/>
  <c r="D5852" i="3"/>
  <c r="F5852" i="3"/>
  <c r="O5850" i="3"/>
  <c r="K5851" i="3" s="1"/>
  <c r="J5851" i="3"/>
  <c r="M7178" i="3" l="1"/>
  <c r="I7178" i="3"/>
  <c r="N7178" i="3"/>
  <c r="G7178" i="3"/>
  <c r="A7179" i="3"/>
  <c r="F5853" i="3"/>
  <c r="B5853" i="3"/>
  <c r="C5853" i="3"/>
  <c r="D5853" i="3"/>
  <c r="E5853" i="3"/>
  <c r="P5850" i="3"/>
  <c r="H5852" i="3"/>
  <c r="J5852" i="3" s="1"/>
  <c r="P5851" i="3" s="1"/>
  <c r="L5851" i="3"/>
  <c r="O5851" i="3" s="1"/>
  <c r="K5852" i="3" s="1"/>
  <c r="M7179" i="3" l="1"/>
  <c r="I7179" i="3"/>
  <c r="N7179" i="3"/>
  <c r="A7180" i="3"/>
  <c r="G7179" i="3"/>
  <c r="D5854" i="3"/>
  <c r="C5854" i="3"/>
  <c r="E5854" i="3"/>
  <c r="F5854" i="3"/>
  <c r="B5854" i="3"/>
  <c r="H5853" i="3"/>
  <c r="M7180" i="3" l="1"/>
  <c r="I7180" i="3"/>
  <c r="N7180" i="3"/>
  <c r="A7181" i="3"/>
  <c r="G7180" i="3"/>
  <c r="J5853" i="3"/>
  <c r="H5854" i="3"/>
  <c r="C5855" i="3"/>
  <c r="F5855" i="3"/>
  <c r="B5855" i="3"/>
  <c r="D5855" i="3"/>
  <c r="E5855" i="3"/>
  <c r="L5852" i="3"/>
  <c r="O5852" i="3" s="1"/>
  <c r="K5853" i="3" s="1"/>
  <c r="M7181" i="3" l="1"/>
  <c r="I7181" i="3"/>
  <c r="N7181" i="3"/>
  <c r="A7182" i="3"/>
  <c r="G7181" i="3"/>
  <c r="J5854" i="3"/>
  <c r="H5855" i="3"/>
  <c r="L5853" i="3"/>
  <c r="O5853" i="3" s="1"/>
  <c r="K5854" i="3" s="1"/>
  <c r="P5853" i="3"/>
  <c r="P5852" i="3"/>
  <c r="M7182" i="3" l="1"/>
  <c r="I7182" i="3"/>
  <c r="N7182" i="3"/>
  <c r="G7182" i="3"/>
  <c r="A7183" i="3"/>
  <c r="J5855" i="3"/>
  <c r="L5854" i="3"/>
  <c r="O5854" i="3" s="1"/>
  <c r="K5855" i="3" s="1"/>
  <c r="P5854" i="3"/>
  <c r="H5856" i="3"/>
  <c r="D5856" i="3"/>
  <c r="C5856" i="3"/>
  <c r="B5856" i="3"/>
  <c r="F5856" i="3"/>
  <c r="E5856" i="3"/>
  <c r="M7183" i="3" l="1"/>
  <c r="I7183" i="3"/>
  <c r="N7183" i="3"/>
  <c r="G7183" i="3"/>
  <c r="A7184" i="3"/>
  <c r="C5857" i="3"/>
  <c r="B5857" i="3"/>
  <c r="D5857" i="3"/>
  <c r="E5857" i="3"/>
  <c r="F5857" i="3"/>
  <c r="J5856" i="3"/>
  <c r="P5855" i="3" s="1"/>
  <c r="L5855" i="3"/>
  <c r="O5855" i="3" s="1"/>
  <c r="K5856" i="3" s="1"/>
  <c r="M7184" i="3" l="1"/>
  <c r="I7184" i="3"/>
  <c r="N7184" i="3"/>
  <c r="G7184" i="3"/>
  <c r="A7185" i="3"/>
  <c r="H5857" i="3"/>
  <c r="M7185" i="3" l="1"/>
  <c r="I7185" i="3"/>
  <c r="N7185" i="3"/>
  <c r="A7186" i="3"/>
  <c r="G7185" i="3"/>
  <c r="J5857" i="3"/>
  <c r="L5856" i="3"/>
  <c r="O5856" i="3" s="1"/>
  <c r="K5857" i="3" s="1"/>
  <c r="F5858" i="3"/>
  <c r="D5858" i="3"/>
  <c r="C5858" i="3"/>
  <c r="E5858" i="3"/>
  <c r="B5858" i="3"/>
  <c r="M7186" i="3" l="1"/>
  <c r="I7186" i="3"/>
  <c r="N7186" i="3"/>
  <c r="A7187" i="3"/>
  <c r="G7186" i="3"/>
  <c r="D5859" i="3"/>
  <c r="C5859" i="3"/>
  <c r="E5859" i="3"/>
  <c r="F5859" i="3"/>
  <c r="B5859" i="3"/>
  <c r="H5858" i="3"/>
  <c r="L5857" i="3"/>
  <c r="O5857" i="3" s="1"/>
  <c r="K5858" i="3" s="1"/>
  <c r="P5856" i="3"/>
  <c r="M7187" i="3" l="1"/>
  <c r="I7187" i="3"/>
  <c r="N7187" i="3"/>
  <c r="G7187" i="3"/>
  <c r="A7188" i="3"/>
  <c r="J5858" i="3"/>
  <c r="L5858" i="3"/>
  <c r="H5859" i="3"/>
  <c r="O5858" i="3"/>
  <c r="K5859" i="3" s="1"/>
  <c r="M7188" i="3" l="1"/>
  <c r="I7188" i="3"/>
  <c r="N7188" i="3"/>
  <c r="A7189" i="3"/>
  <c r="G7188" i="3"/>
  <c r="J5859" i="3"/>
  <c r="L5859" i="3"/>
  <c r="O5859" i="3" s="1"/>
  <c r="K5860" i="3" s="1"/>
  <c r="P5858" i="3"/>
  <c r="P5857" i="3"/>
  <c r="B5860" i="3"/>
  <c r="D5860" i="3"/>
  <c r="E5860" i="3"/>
  <c r="J5860" i="3" s="1"/>
  <c r="H5860" i="3"/>
  <c r="C5860" i="3"/>
  <c r="F5860" i="3"/>
  <c r="M7189" i="3" l="1"/>
  <c r="I7189" i="3"/>
  <c r="N7189" i="3"/>
  <c r="A7190" i="3"/>
  <c r="G7189" i="3"/>
  <c r="F5861" i="3"/>
  <c r="C5861" i="3"/>
  <c r="B5861" i="3"/>
  <c r="E5861" i="3"/>
  <c r="D5861" i="3"/>
  <c r="L5860" i="3"/>
  <c r="O5860" i="3" s="1"/>
  <c r="K5861" i="3" s="1"/>
  <c r="P5859" i="3"/>
  <c r="M7190" i="3" l="1"/>
  <c r="I7190" i="3"/>
  <c r="N7190" i="3"/>
  <c r="A7191" i="3"/>
  <c r="G7190" i="3"/>
  <c r="F5862" i="3"/>
  <c r="E5862" i="3"/>
  <c r="B5862" i="3"/>
  <c r="C5862" i="3"/>
  <c r="D5862" i="3"/>
  <c r="H5861" i="3"/>
  <c r="M7191" i="3" l="1"/>
  <c r="I7191" i="3"/>
  <c r="N7191" i="3"/>
  <c r="A7192" i="3"/>
  <c r="G7191" i="3"/>
  <c r="B5863" i="3"/>
  <c r="F5863" i="3"/>
  <c r="C5863" i="3"/>
  <c r="D5863" i="3"/>
  <c r="E5863" i="3"/>
  <c r="J5861" i="3"/>
  <c r="L5861" i="3"/>
  <c r="O5861" i="3" s="1"/>
  <c r="K5862" i="3" s="1"/>
  <c r="H5862" i="3"/>
  <c r="M7192" i="3" l="1"/>
  <c r="I7192" i="3"/>
  <c r="N7192" i="3"/>
  <c r="A7193" i="3"/>
  <c r="G7192" i="3"/>
  <c r="J5862" i="3"/>
  <c r="H5863" i="3"/>
  <c r="L5862" i="3"/>
  <c r="O5862" i="3" s="1"/>
  <c r="K5863" i="3" s="1"/>
  <c r="D5864" i="3"/>
  <c r="B5864" i="3"/>
  <c r="F5864" i="3"/>
  <c r="E5864" i="3"/>
  <c r="C5864" i="3"/>
  <c r="P5861" i="3"/>
  <c r="P5860" i="3"/>
  <c r="M7193" i="3" l="1"/>
  <c r="I7193" i="3"/>
  <c r="N7193" i="3"/>
  <c r="A7194" i="3"/>
  <c r="G7193" i="3"/>
  <c r="H5864" i="3"/>
  <c r="P5862" i="3"/>
  <c r="J5864" i="3"/>
  <c r="J5863" i="3"/>
  <c r="L5863" i="3"/>
  <c r="O5863" i="3" s="1"/>
  <c r="K5864" i="3" s="1"/>
  <c r="M7194" i="3" l="1"/>
  <c r="I7194" i="3"/>
  <c r="N7194" i="3"/>
  <c r="A7195" i="3"/>
  <c r="G7194" i="3"/>
  <c r="L5864" i="3"/>
  <c r="O5864" i="3" s="1"/>
  <c r="D5865" i="3"/>
  <c r="E5865" i="3"/>
  <c r="C5865" i="3"/>
  <c r="B5865" i="3"/>
  <c r="F5865" i="3"/>
  <c r="H5865" i="3"/>
  <c r="P5863" i="3"/>
  <c r="M7195" i="3" l="1"/>
  <c r="I7195" i="3"/>
  <c r="N7195" i="3"/>
  <c r="A7196" i="3"/>
  <c r="G7195" i="3"/>
  <c r="F5866" i="3"/>
  <c r="B5866" i="3"/>
  <c r="E5866" i="3"/>
  <c r="C5866" i="3"/>
  <c r="D5866" i="3"/>
  <c r="J5865" i="3"/>
  <c r="K5865" i="3"/>
  <c r="M7196" i="3" l="1"/>
  <c r="I7196" i="3"/>
  <c r="N7196" i="3"/>
  <c r="G7196" i="3"/>
  <c r="A7197" i="3"/>
  <c r="B5867" i="3"/>
  <c r="F5867" i="3"/>
  <c r="E5867" i="3"/>
  <c r="C5867" i="3"/>
  <c r="D5867" i="3"/>
  <c r="H5866" i="3"/>
  <c r="P5864" i="3"/>
  <c r="M7197" i="3" l="1"/>
  <c r="I7197" i="3"/>
  <c r="N7197" i="3"/>
  <c r="A7198" i="3"/>
  <c r="G7197" i="3"/>
  <c r="J5866" i="3"/>
  <c r="B5868" i="3"/>
  <c r="C5868" i="3"/>
  <c r="D5868" i="3"/>
  <c r="F5868" i="3"/>
  <c r="E5868" i="3"/>
  <c r="L5865" i="3"/>
  <c r="O5865" i="3" s="1"/>
  <c r="K5866" i="3" s="1"/>
  <c r="H5867" i="3"/>
  <c r="M7198" i="3" l="1"/>
  <c r="I7198" i="3"/>
  <c r="N7198" i="3"/>
  <c r="A7199" i="3"/>
  <c r="G7198" i="3"/>
  <c r="C5869" i="3"/>
  <c r="D5869" i="3"/>
  <c r="E5869" i="3"/>
  <c r="B5869" i="3"/>
  <c r="F5869" i="3"/>
  <c r="J5867" i="3"/>
  <c r="H5868" i="3"/>
  <c r="L5866" i="3"/>
  <c r="O5866" i="3" s="1"/>
  <c r="K5867" i="3" s="1"/>
  <c r="P5866" i="3"/>
  <c r="P5865" i="3"/>
  <c r="M7199" i="3" l="1"/>
  <c r="I7199" i="3"/>
  <c r="N7199" i="3"/>
  <c r="G7199" i="3"/>
  <c r="A7200" i="3"/>
  <c r="J5868" i="3"/>
  <c r="C5870" i="3"/>
  <c r="B5870" i="3"/>
  <c r="H5870" i="3" s="1"/>
  <c r="F5870" i="3"/>
  <c r="D5870" i="3"/>
  <c r="E5870" i="3"/>
  <c r="L5867" i="3"/>
  <c r="O5867" i="3" s="1"/>
  <c r="K5868" i="3" s="1"/>
  <c r="P5867" i="3"/>
  <c r="H5869" i="3"/>
  <c r="J5869" i="3" s="1"/>
  <c r="M7200" i="3" l="1"/>
  <c r="I7200" i="3"/>
  <c r="N7200" i="3"/>
  <c r="A7201" i="3"/>
  <c r="G7200" i="3"/>
  <c r="J5870" i="3"/>
  <c r="L5868" i="3"/>
  <c r="O5868" i="3" s="1"/>
  <c r="K5869" i="3" s="1"/>
  <c r="P5869" i="3"/>
  <c r="P5868" i="3"/>
  <c r="M7201" i="3" l="1"/>
  <c r="I7201" i="3"/>
  <c r="N7201" i="3"/>
  <c r="A7202" i="3"/>
  <c r="G7201" i="3"/>
  <c r="L5869" i="3"/>
  <c r="O5869" i="3" s="1"/>
  <c r="K5870" i="3" s="1"/>
  <c r="B5871" i="3"/>
  <c r="E5871" i="3"/>
  <c r="H5871" i="3"/>
  <c r="C5871" i="3"/>
  <c r="D5871" i="3"/>
  <c r="F5871" i="3"/>
  <c r="J5871" i="3"/>
  <c r="M7202" i="3" l="1"/>
  <c r="I7202" i="3"/>
  <c r="N7202" i="3"/>
  <c r="A7203" i="3"/>
  <c r="G7202" i="3"/>
  <c r="P5870" i="3"/>
  <c r="E5872" i="3"/>
  <c r="J5872" i="3" s="1"/>
  <c r="B5872" i="3"/>
  <c r="H5872" i="3"/>
  <c r="F5872" i="3"/>
  <c r="D5872" i="3"/>
  <c r="C5872" i="3"/>
  <c r="L5870" i="3"/>
  <c r="O5870" i="3" s="1"/>
  <c r="K5871" i="3" s="1"/>
  <c r="M7203" i="3" l="1"/>
  <c r="I7203" i="3"/>
  <c r="N7203" i="3"/>
  <c r="A7204" i="3"/>
  <c r="G7203" i="3"/>
  <c r="F5873" i="3"/>
  <c r="E5873" i="3"/>
  <c r="B5873" i="3"/>
  <c r="C5873" i="3"/>
  <c r="D5873" i="3"/>
  <c r="H5873" i="3"/>
  <c r="J5873" i="3" s="1"/>
  <c r="P5871" i="3"/>
  <c r="L5871" i="3"/>
  <c r="O5871" i="3" s="1"/>
  <c r="K5872" i="3" s="1"/>
  <c r="M7204" i="3" l="1"/>
  <c r="I7204" i="3"/>
  <c r="N7204" i="3"/>
  <c r="G7204" i="3"/>
  <c r="A7205" i="3"/>
  <c r="P5872" i="3"/>
  <c r="D5874" i="3"/>
  <c r="F5874" i="3"/>
  <c r="B5874" i="3"/>
  <c r="C5874" i="3"/>
  <c r="E5874" i="3"/>
  <c r="L5872" i="3"/>
  <c r="O5872" i="3" s="1"/>
  <c r="K5873" i="3" s="1"/>
  <c r="M7205" i="3" l="1"/>
  <c r="I7205" i="3"/>
  <c r="N7205" i="3"/>
  <c r="G7205" i="3"/>
  <c r="A7206" i="3"/>
  <c r="L5873" i="3"/>
  <c r="O5873" i="3" s="1"/>
  <c r="K5874" i="3" s="1"/>
  <c r="H5874" i="3"/>
  <c r="M7206" i="3" l="1"/>
  <c r="I7206" i="3"/>
  <c r="N7206" i="3"/>
  <c r="G7206" i="3"/>
  <c r="A7207" i="3"/>
  <c r="J5874" i="3"/>
  <c r="L5874" i="3"/>
  <c r="O5874" i="3" s="1"/>
  <c r="K5875" i="3" s="1"/>
  <c r="B5875" i="3"/>
  <c r="E5875" i="3"/>
  <c r="J5875" i="3" s="1"/>
  <c r="C5875" i="3"/>
  <c r="F5875" i="3"/>
  <c r="D5875" i="3"/>
  <c r="H5875" i="3"/>
  <c r="M7207" i="3" l="1"/>
  <c r="I7207" i="3"/>
  <c r="N7207" i="3"/>
  <c r="A7208" i="3"/>
  <c r="G7207" i="3"/>
  <c r="B5876" i="3"/>
  <c r="E5876" i="3"/>
  <c r="D5876" i="3"/>
  <c r="C5876" i="3"/>
  <c r="H5876" i="3"/>
  <c r="F5876" i="3"/>
  <c r="P5873" i="3"/>
  <c r="P5874" i="3"/>
  <c r="M7208" i="3" l="1"/>
  <c r="I7208" i="3"/>
  <c r="N7208" i="3"/>
  <c r="A7209" i="3"/>
  <c r="G7208" i="3"/>
  <c r="B5877" i="3"/>
  <c r="E5877" i="3"/>
  <c r="F5877" i="3"/>
  <c r="C5877" i="3"/>
  <c r="D5877" i="3"/>
  <c r="L5875" i="3"/>
  <c r="O5875" i="3" s="1"/>
  <c r="K5876" i="3" s="1"/>
  <c r="M7209" i="3" l="1"/>
  <c r="I7209" i="3"/>
  <c r="N7209" i="3"/>
  <c r="A7210" i="3"/>
  <c r="G7209" i="3"/>
  <c r="F5878" i="3"/>
  <c r="B5878" i="3"/>
  <c r="D5878" i="3"/>
  <c r="C5878" i="3"/>
  <c r="E5878" i="3"/>
  <c r="J5876" i="3"/>
  <c r="H5877" i="3"/>
  <c r="L5876" i="3"/>
  <c r="O5876" i="3" s="1"/>
  <c r="K5877" i="3" s="1"/>
  <c r="M7210" i="3" l="1"/>
  <c r="I7210" i="3"/>
  <c r="N7210" i="3"/>
  <c r="G7210" i="3"/>
  <c r="A7211" i="3"/>
  <c r="C5879" i="3"/>
  <c r="F5879" i="3"/>
  <c r="B5879" i="3"/>
  <c r="D5879" i="3"/>
  <c r="E5879" i="3"/>
  <c r="J5877" i="3"/>
  <c r="H5878" i="3"/>
  <c r="P5875" i="3"/>
  <c r="P5876" i="3"/>
  <c r="J5878" i="3"/>
  <c r="M7211" i="3" l="1"/>
  <c r="I7211" i="3"/>
  <c r="N7211" i="3"/>
  <c r="A7212" i="3"/>
  <c r="G7211" i="3"/>
  <c r="C5880" i="3"/>
  <c r="B5880" i="3"/>
  <c r="E5880" i="3"/>
  <c r="F5880" i="3"/>
  <c r="D5880" i="3"/>
  <c r="P5877" i="3"/>
  <c r="L5877" i="3"/>
  <c r="O5877" i="3" s="1"/>
  <c r="K5878" i="3" s="1"/>
  <c r="H5879" i="3"/>
  <c r="L5878" i="3"/>
  <c r="M7212" i="3" l="1"/>
  <c r="I7212" i="3"/>
  <c r="N7212" i="3"/>
  <c r="A7213" i="3"/>
  <c r="G7212" i="3"/>
  <c r="F5881" i="3"/>
  <c r="D5881" i="3"/>
  <c r="B5881" i="3"/>
  <c r="E5881" i="3"/>
  <c r="C5881" i="3"/>
  <c r="J5879" i="3"/>
  <c r="H5880" i="3"/>
  <c r="O5878" i="3"/>
  <c r="K5879" i="3" s="1"/>
  <c r="M7213" i="3" l="1"/>
  <c r="I7213" i="3"/>
  <c r="N7213" i="3"/>
  <c r="G7213" i="3"/>
  <c r="A7214" i="3"/>
  <c r="J5880" i="3"/>
  <c r="H5881" i="3"/>
  <c r="O5879" i="3"/>
  <c r="K5880" i="3" s="1"/>
  <c r="P5879" i="3"/>
  <c r="P5878" i="3"/>
  <c r="L5879" i="3"/>
  <c r="M7214" i="3" l="1"/>
  <c r="I7214" i="3"/>
  <c r="N7214" i="3"/>
  <c r="G7214" i="3"/>
  <c r="A7215" i="3"/>
  <c r="J5881" i="3"/>
  <c r="O5880" i="3"/>
  <c r="K5881" i="3" s="1"/>
  <c r="P5880" i="3"/>
  <c r="F5882" i="3"/>
  <c r="H5882" i="3"/>
  <c r="E5882" i="3"/>
  <c r="B5882" i="3"/>
  <c r="C5882" i="3"/>
  <c r="D5882" i="3"/>
  <c r="L5880" i="3"/>
  <c r="M7215" i="3" l="1"/>
  <c r="I7215" i="3"/>
  <c r="N7215" i="3"/>
  <c r="A7216" i="3"/>
  <c r="G7215" i="3"/>
  <c r="J5882" i="3"/>
  <c r="D5883" i="3"/>
  <c r="C5883" i="3"/>
  <c r="F5883" i="3"/>
  <c r="E5883" i="3"/>
  <c r="B5883" i="3"/>
  <c r="L5881" i="3"/>
  <c r="O5881" i="3" s="1"/>
  <c r="K5882" i="3" s="1"/>
  <c r="P5881" i="3"/>
  <c r="M7216" i="3" l="1"/>
  <c r="I7216" i="3"/>
  <c r="N7216" i="3"/>
  <c r="A7217" i="3"/>
  <c r="G7216" i="3"/>
  <c r="E5884" i="3"/>
  <c r="C5884" i="3"/>
  <c r="F5884" i="3"/>
  <c r="B5884" i="3"/>
  <c r="H5884" i="3" s="1"/>
  <c r="J5884" i="3" s="1"/>
  <c r="D5884" i="3"/>
  <c r="J5883" i="3"/>
  <c r="P5882" i="3" s="1"/>
  <c r="H5883" i="3"/>
  <c r="L5882" i="3"/>
  <c r="O5882" i="3" s="1"/>
  <c r="K5883" i="3" s="1"/>
  <c r="M7217" i="3" l="1"/>
  <c r="I7217" i="3"/>
  <c r="N7217" i="3"/>
  <c r="A7218" i="3"/>
  <c r="G7217" i="3"/>
  <c r="L5883" i="3"/>
  <c r="O5883" i="3" s="1"/>
  <c r="K5884" i="3" s="1"/>
  <c r="P5883" i="3"/>
  <c r="M7218" i="3" l="1"/>
  <c r="I7218" i="3"/>
  <c r="N7218" i="3"/>
  <c r="A7219" i="3"/>
  <c r="G7218" i="3"/>
  <c r="L5884" i="3"/>
  <c r="O5884" i="3" s="1"/>
  <c r="C5885" i="3"/>
  <c r="E5885" i="3"/>
  <c r="D5885" i="3"/>
  <c r="B5885" i="3"/>
  <c r="H5885" i="3" s="1"/>
  <c r="F5885" i="3"/>
  <c r="M7219" i="3" l="1"/>
  <c r="I7219" i="3"/>
  <c r="N7219" i="3"/>
  <c r="A7220" i="3"/>
  <c r="G7219" i="3"/>
  <c r="J5885" i="3"/>
  <c r="K5885" i="3"/>
  <c r="M7220" i="3" l="1"/>
  <c r="I7220" i="3"/>
  <c r="N7220" i="3"/>
  <c r="A7221" i="3"/>
  <c r="G7220" i="3"/>
  <c r="P5884" i="3"/>
  <c r="D5886" i="3"/>
  <c r="F5886" i="3"/>
  <c r="B5886" i="3"/>
  <c r="H5886" i="3" s="1"/>
  <c r="E5886" i="3"/>
  <c r="C5886" i="3"/>
  <c r="M7221" i="3" l="1"/>
  <c r="I7221" i="3"/>
  <c r="N7221" i="3"/>
  <c r="A7222" i="3"/>
  <c r="G7221" i="3"/>
  <c r="L5885" i="3"/>
  <c r="O5885" i="3" s="1"/>
  <c r="K5886" i="3" s="1"/>
  <c r="J5886" i="3"/>
  <c r="M7222" i="3" l="1"/>
  <c r="I7222" i="3"/>
  <c r="N7222" i="3"/>
  <c r="A7223" i="3"/>
  <c r="G7222" i="3"/>
  <c r="P5885" i="3"/>
  <c r="D5887" i="3"/>
  <c r="B5887" i="3"/>
  <c r="H5887" i="3"/>
  <c r="J5887" i="3"/>
  <c r="C5887" i="3"/>
  <c r="F5887" i="3"/>
  <c r="E5887" i="3"/>
  <c r="L5886" i="3"/>
  <c r="O5886" i="3" s="1"/>
  <c r="M7223" i="3" l="1"/>
  <c r="I7223" i="3"/>
  <c r="N7223" i="3"/>
  <c r="A7224" i="3"/>
  <c r="G7223" i="3"/>
  <c r="K5887" i="3"/>
  <c r="P5886" i="3"/>
  <c r="M7224" i="3" l="1"/>
  <c r="I7224" i="3"/>
  <c r="N7224" i="3"/>
  <c r="A7225" i="3"/>
  <c r="G7224" i="3"/>
  <c r="F5888" i="3"/>
  <c r="D5888" i="3"/>
  <c r="B5888" i="3"/>
  <c r="E5888" i="3"/>
  <c r="H5888" i="3"/>
  <c r="C5888" i="3"/>
  <c r="L5887" i="3"/>
  <c r="O5887" i="3" s="1"/>
  <c r="K5888" i="3" s="1"/>
  <c r="M7225" i="3" l="1"/>
  <c r="I7225" i="3"/>
  <c r="N7225" i="3"/>
  <c r="A7226" i="3"/>
  <c r="G7225" i="3"/>
  <c r="B5889" i="3"/>
  <c r="F5889" i="3"/>
  <c r="D5889" i="3"/>
  <c r="E5889" i="3"/>
  <c r="C5889" i="3"/>
  <c r="J5888" i="3"/>
  <c r="M7226" i="3" l="1"/>
  <c r="I7226" i="3"/>
  <c r="N7226" i="3"/>
  <c r="A7227" i="3"/>
  <c r="G7226" i="3"/>
  <c r="E5890" i="3"/>
  <c r="C5890" i="3"/>
  <c r="B5890" i="3"/>
  <c r="D5890" i="3"/>
  <c r="F5890" i="3"/>
  <c r="P5887" i="3"/>
  <c r="J5889" i="3"/>
  <c r="H5889" i="3"/>
  <c r="L5888" i="3"/>
  <c r="O5888" i="3" s="1"/>
  <c r="K5889" i="3" s="1"/>
  <c r="M7227" i="3" l="1"/>
  <c r="I7227" i="3"/>
  <c r="N7227" i="3"/>
  <c r="A7228" i="3"/>
  <c r="G7227" i="3"/>
  <c r="C5891" i="3"/>
  <c r="B5891" i="3"/>
  <c r="D5891" i="3"/>
  <c r="E5891" i="3"/>
  <c r="F5891" i="3"/>
  <c r="H5890" i="3"/>
  <c r="P5888" i="3"/>
  <c r="L5889" i="3"/>
  <c r="O5889" i="3" s="1"/>
  <c r="K5890" i="3" s="1"/>
  <c r="M7228" i="3" l="1"/>
  <c r="I7228" i="3"/>
  <c r="N7228" i="3"/>
  <c r="A7229" i="3"/>
  <c r="G7228" i="3"/>
  <c r="J5890" i="3"/>
  <c r="L5890" i="3"/>
  <c r="O5890" i="3"/>
  <c r="K5891" i="3" s="1"/>
  <c r="H5891" i="3"/>
  <c r="J5891" i="3"/>
  <c r="M7229" i="3" l="1"/>
  <c r="I7229" i="3"/>
  <c r="N7229" i="3"/>
  <c r="A7230" i="3"/>
  <c r="G7229" i="3"/>
  <c r="L5891" i="3"/>
  <c r="O5891" i="3" s="1"/>
  <c r="C5892" i="3"/>
  <c r="F5892" i="3"/>
  <c r="B5892" i="3"/>
  <c r="H5892" i="3" s="1"/>
  <c r="E5892" i="3"/>
  <c r="D5892" i="3"/>
  <c r="P5890" i="3"/>
  <c r="P5889" i="3"/>
  <c r="M7230" i="3" l="1"/>
  <c r="I7230" i="3"/>
  <c r="N7230" i="3"/>
  <c r="A7231" i="3"/>
  <c r="G7230" i="3"/>
  <c r="K5892" i="3"/>
  <c r="J5892" i="3"/>
  <c r="M7231" i="3" l="1"/>
  <c r="I7231" i="3"/>
  <c r="N7231" i="3"/>
  <c r="A7232" i="3"/>
  <c r="G7231" i="3"/>
  <c r="P5891" i="3"/>
  <c r="E5893" i="3"/>
  <c r="D5893" i="3"/>
  <c r="F5893" i="3"/>
  <c r="B5893" i="3"/>
  <c r="C5893" i="3"/>
  <c r="M7232" i="3" l="1"/>
  <c r="I7232" i="3"/>
  <c r="N7232" i="3"/>
  <c r="A7233" i="3"/>
  <c r="G7232" i="3"/>
  <c r="L5892" i="3"/>
  <c r="O5892" i="3" s="1"/>
  <c r="K5893" i="3" s="1"/>
  <c r="H5893" i="3"/>
  <c r="M7233" i="3" l="1"/>
  <c r="I7233" i="3"/>
  <c r="N7233" i="3"/>
  <c r="A7234" i="3"/>
  <c r="G7233" i="3"/>
  <c r="J5893" i="3"/>
  <c r="L5893" i="3"/>
  <c r="O5893" i="3"/>
  <c r="D5894" i="3"/>
  <c r="K5894" i="3"/>
  <c r="B5894" i="3"/>
  <c r="E5894" i="3"/>
  <c r="C5894" i="3"/>
  <c r="F5894" i="3"/>
  <c r="M7234" i="3" l="1"/>
  <c r="I7234" i="3"/>
  <c r="N7234" i="3"/>
  <c r="A7235" i="3"/>
  <c r="G7234" i="3"/>
  <c r="B5895" i="3"/>
  <c r="E5895" i="3"/>
  <c r="D5895" i="3"/>
  <c r="C5895" i="3"/>
  <c r="F5895" i="3"/>
  <c r="H5894" i="3"/>
  <c r="P5892" i="3"/>
  <c r="M7235" i="3" l="1"/>
  <c r="I7235" i="3"/>
  <c r="N7235" i="3"/>
  <c r="A7236" i="3"/>
  <c r="G7235" i="3"/>
  <c r="J5894" i="3"/>
  <c r="H5895" i="3"/>
  <c r="J5895" i="3" s="1"/>
  <c r="C5896" i="3"/>
  <c r="E5896" i="3"/>
  <c r="D5896" i="3"/>
  <c r="F5896" i="3"/>
  <c r="B5896" i="3"/>
  <c r="H5896" i="3" s="1"/>
  <c r="M7236" i="3" l="1"/>
  <c r="I7236" i="3"/>
  <c r="N7236" i="3"/>
  <c r="A7237" i="3"/>
  <c r="G7236" i="3"/>
  <c r="J5896" i="3"/>
  <c r="L5895" i="3"/>
  <c r="L5894" i="3"/>
  <c r="O5894" i="3" s="1"/>
  <c r="K5895" i="3" s="1"/>
  <c r="P5895" i="3"/>
  <c r="P5894" i="3"/>
  <c r="P5893" i="3"/>
  <c r="M7237" i="3" l="1"/>
  <c r="I7237" i="3"/>
  <c r="N7237" i="3"/>
  <c r="A7238" i="3"/>
  <c r="G7237" i="3"/>
  <c r="O5895" i="3"/>
  <c r="K5896" i="3" s="1"/>
  <c r="E5897" i="3"/>
  <c r="B5897" i="3"/>
  <c r="H5897" i="3" s="1"/>
  <c r="C5897" i="3"/>
  <c r="D5897" i="3"/>
  <c r="F5897" i="3"/>
  <c r="M7238" i="3" l="1"/>
  <c r="I7238" i="3"/>
  <c r="N7238" i="3"/>
  <c r="A7239" i="3"/>
  <c r="G7238" i="3"/>
  <c r="J5897" i="3"/>
  <c r="L5896" i="3"/>
  <c r="O5896" i="3" s="1"/>
  <c r="K5897" i="3" s="1"/>
  <c r="M7239" i="3" l="1"/>
  <c r="I7239" i="3"/>
  <c r="N7239" i="3"/>
  <c r="A7240" i="3"/>
  <c r="G7239" i="3"/>
  <c r="D5898" i="3"/>
  <c r="F5898" i="3"/>
  <c r="E5898" i="3"/>
  <c r="C5898" i="3"/>
  <c r="B5898" i="3"/>
  <c r="P5896" i="3"/>
  <c r="L5897" i="3"/>
  <c r="O5897" i="3" s="1"/>
  <c r="K5898" i="3" s="1"/>
  <c r="M7240" i="3" l="1"/>
  <c r="I7240" i="3"/>
  <c r="N7240" i="3"/>
  <c r="A7241" i="3"/>
  <c r="G7240" i="3"/>
  <c r="D5899" i="3"/>
  <c r="B5899" i="3"/>
  <c r="E5899" i="3"/>
  <c r="C5899" i="3"/>
  <c r="F5899" i="3"/>
  <c r="H5898" i="3"/>
  <c r="M7241" i="3" l="1"/>
  <c r="I7241" i="3"/>
  <c r="N7241" i="3"/>
  <c r="A7242" i="3"/>
  <c r="G7241" i="3"/>
  <c r="J5898" i="3"/>
  <c r="D5900" i="3"/>
  <c r="E5900" i="3"/>
  <c r="B5900" i="3"/>
  <c r="F5900" i="3"/>
  <c r="C5900" i="3"/>
  <c r="H5899" i="3"/>
  <c r="M7242" i="3" l="1"/>
  <c r="I7242" i="3"/>
  <c r="N7242" i="3"/>
  <c r="A7243" i="3"/>
  <c r="G7242" i="3"/>
  <c r="D5901" i="3"/>
  <c r="F5901" i="3"/>
  <c r="E5901" i="3"/>
  <c r="C5901" i="3"/>
  <c r="B5901" i="3"/>
  <c r="L5898" i="3"/>
  <c r="O5898" i="3" s="1"/>
  <c r="K5899" i="3" s="1"/>
  <c r="J5899" i="3"/>
  <c r="H5900" i="3"/>
  <c r="P5897" i="3"/>
  <c r="P5898" i="3"/>
  <c r="M7243" i="3" l="1"/>
  <c r="I7243" i="3"/>
  <c r="N7243" i="3"/>
  <c r="A7244" i="3"/>
  <c r="G7243" i="3"/>
  <c r="J5900" i="3"/>
  <c r="H5901" i="3"/>
  <c r="E5902" i="3"/>
  <c r="D5902" i="3"/>
  <c r="F5902" i="3"/>
  <c r="B5902" i="3"/>
  <c r="C5902" i="3"/>
  <c r="L5899" i="3"/>
  <c r="O5899" i="3" s="1"/>
  <c r="K5900" i="3" s="1"/>
  <c r="P5899" i="3"/>
  <c r="M7244" i="3" l="1"/>
  <c r="I7244" i="3"/>
  <c r="N7244" i="3"/>
  <c r="A7245" i="3"/>
  <c r="G7244" i="3"/>
  <c r="F5903" i="3"/>
  <c r="E5903" i="3"/>
  <c r="C5903" i="3"/>
  <c r="D5903" i="3"/>
  <c r="B5903" i="3"/>
  <c r="H5903" i="3" s="1"/>
  <c r="J5901" i="3"/>
  <c r="J5902" i="3"/>
  <c r="L5900" i="3"/>
  <c r="O5900" i="3" s="1"/>
  <c r="K5901" i="3" s="1"/>
  <c r="H5902" i="3"/>
  <c r="P5900" i="3"/>
  <c r="M7245" i="3" l="1"/>
  <c r="I7245" i="3"/>
  <c r="N7245" i="3"/>
  <c r="A7246" i="3"/>
  <c r="G7245" i="3"/>
  <c r="L5901" i="3"/>
  <c r="O5901" i="3" s="1"/>
  <c r="K5902" i="3" s="1"/>
  <c r="P5902" i="3"/>
  <c r="J5903" i="3"/>
  <c r="P5901" i="3"/>
  <c r="M7246" i="3" l="1"/>
  <c r="I7246" i="3"/>
  <c r="N7246" i="3"/>
  <c r="A7247" i="3"/>
  <c r="G7246" i="3"/>
  <c r="H5904" i="3"/>
  <c r="D5904" i="3"/>
  <c r="B5904" i="3"/>
  <c r="C5904" i="3"/>
  <c r="E5904" i="3"/>
  <c r="F5904" i="3"/>
  <c r="L5902" i="3"/>
  <c r="O5902" i="3" s="1"/>
  <c r="K5903" i="3" s="1"/>
  <c r="M7247" i="3" l="1"/>
  <c r="I7247" i="3"/>
  <c r="N7247" i="3"/>
  <c r="A7248" i="3"/>
  <c r="G7247" i="3"/>
  <c r="E5905" i="3"/>
  <c r="B5905" i="3"/>
  <c r="C5905" i="3"/>
  <c r="D5905" i="3"/>
  <c r="F5905" i="3"/>
  <c r="L5903" i="3"/>
  <c r="O5903" i="3" s="1"/>
  <c r="K5904" i="3" s="1"/>
  <c r="M7248" i="3" l="1"/>
  <c r="I7248" i="3"/>
  <c r="N7248" i="3"/>
  <c r="A7249" i="3"/>
  <c r="G7248" i="3"/>
  <c r="C5906" i="3"/>
  <c r="D5906" i="3"/>
  <c r="B5906" i="3"/>
  <c r="E5906" i="3"/>
  <c r="F5906" i="3"/>
  <c r="H5905" i="3"/>
  <c r="J5904" i="3"/>
  <c r="L5904" i="3"/>
  <c r="O5904" i="3" s="1"/>
  <c r="K5905" i="3" s="1"/>
  <c r="M7249" i="3" l="1"/>
  <c r="I7249" i="3"/>
  <c r="N7249" i="3"/>
  <c r="A7250" i="3"/>
  <c r="G7249" i="3"/>
  <c r="H5906" i="3"/>
  <c r="J5905" i="3"/>
  <c r="L5905" i="3"/>
  <c r="O5905" i="3" s="1"/>
  <c r="K5906" i="3" s="1"/>
  <c r="P5904" i="3"/>
  <c r="P5903" i="3"/>
  <c r="M7250" i="3" l="1"/>
  <c r="I7250" i="3"/>
  <c r="N7250" i="3"/>
  <c r="A7251" i="3"/>
  <c r="G7250" i="3"/>
  <c r="D5907" i="3"/>
  <c r="F5907" i="3"/>
  <c r="E5907" i="3"/>
  <c r="B5907" i="3"/>
  <c r="C5907" i="3"/>
  <c r="L5906" i="3"/>
  <c r="O5906" i="3" s="1"/>
  <c r="J5906" i="3"/>
  <c r="P5905" i="3" s="1"/>
  <c r="M7251" i="3" l="1"/>
  <c r="I7251" i="3"/>
  <c r="N7251" i="3"/>
  <c r="A7252" i="3"/>
  <c r="G7251" i="3"/>
  <c r="K5907" i="3"/>
  <c r="H5907" i="3"/>
  <c r="J5907" i="3"/>
  <c r="P5906" i="3" s="1"/>
  <c r="M7252" i="3" l="1"/>
  <c r="I7252" i="3"/>
  <c r="N7252" i="3"/>
  <c r="A7253" i="3"/>
  <c r="G7252" i="3"/>
  <c r="F5908" i="3"/>
  <c r="C5908" i="3"/>
  <c r="D5908" i="3"/>
  <c r="E5908" i="3"/>
  <c r="B5908" i="3"/>
  <c r="L5907" i="3"/>
  <c r="O5907" i="3" s="1"/>
  <c r="M7253" i="3" l="1"/>
  <c r="I7253" i="3"/>
  <c r="N7253" i="3"/>
  <c r="A7254" i="3"/>
  <c r="G7253" i="3"/>
  <c r="B5909" i="3"/>
  <c r="F5909" i="3"/>
  <c r="D5909" i="3"/>
  <c r="C5909" i="3"/>
  <c r="E5909" i="3"/>
  <c r="J5908" i="3"/>
  <c r="H5908" i="3"/>
  <c r="K5908" i="3"/>
  <c r="M7254" i="3" l="1"/>
  <c r="I7254" i="3"/>
  <c r="N7254" i="3"/>
  <c r="A7255" i="3"/>
  <c r="G7254" i="3"/>
  <c r="F5910" i="3"/>
  <c r="E5910" i="3"/>
  <c r="C5910" i="3"/>
  <c r="B5910" i="3"/>
  <c r="D5910" i="3"/>
  <c r="L5908" i="3"/>
  <c r="O5908" i="3" s="1"/>
  <c r="K5909" i="3" s="1"/>
  <c r="H5909" i="3"/>
  <c r="P5907" i="3"/>
  <c r="M7255" i="3" l="1"/>
  <c r="I7255" i="3"/>
  <c r="N7255" i="3"/>
  <c r="A7256" i="3"/>
  <c r="G7255" i="3"/>
  <c r="J5909" i="3"/>
  <c r="H5910" i="3"/>
  <c r="M7256" i="3" l="1"/>
  <c r="I7256" i="3"/>
  <c r="N7256" i="3"/>
  <c r="A7257" i="3"/>
  <c r="G7256" i="3"/>
  <c r="J5910" i="3"/>
  <c r="B5911" i="3"/>
  <c r="F5911" i="3"/>
  <c r="E5911" i="3"/>
  <c r="J5911" i="3" s="1"/>
  <c r="D5911" i="3"/>
  <c r="C5911" i="3"/>
  <c r="H5911" i="3"/>
  <c r="L5909" i="3"/>
  <c r="O5909" i="3" s="1"/>
  <c r="K5910" i="3" s="1"/>
  <c r="P5909" i="3"/>
  <c r="P5908" i="3"/>
  <c r="M7257" i="3" l="1"/>
  <c r="I7257" i="3"/>
  <c r="N7257" i="3"/>
  <c r="A7258" i="3"/>
  <c r="G7257" i="3"/>
  <c r="L5910" i="3"/>
  <c r="O5910" i="3" s="1"/>
  <c r="K5911" i="3" s="1"/>
  <c r="P5910" i="3"/>
  <c r="M7258" i="3" l="1"/>
  <c r="I7258" i="3"/>
  <c r="N7258" i="3"/>
  <c r="G7258" i="3"/>
  <c r="A7259" i="3"/>
  <c r="B5912" i="3"/>
  <c r="F5912" i="3"/>
  <c r="H5912" i="3"/>
  <c r="D5912" i="3"/>
  <c r="C5912" i="3"/>
  <c r="E5912" i="3"/>
  <c r="J5912" i="3" s="1"/>
  <c r="L5911" i="3"/>
  <c r="O5911" i="3" s="1"/>
  <c r="K5912" i="3" s="1"/>
  <c r="M7259" i="3" l="1"/>
  <c r="I7259" i="3"/>
  <c r="N7259" i="3"/>
  <c r="A7260" i="3"/>
  <c r="G7259" i="3"/>
  <c r="P5911" i="3"/>
  <c r="B5913" i="3"/>
  <c r="D5913" i="3"/>
  <c r="F5913" i="3"/>
  <c r="C5913" i="3"/>
  <c r="E5913" i="3"/>
  <c r="H5913" i="3"/>
  <c r="M7260" i="3" l="1"/>
  <c r="I7260" i="3"/>
  <c r="N7260" i="3"/>
  <c r="A7261" i="3"/>
  <c r="G7260" i="3"/>
  <c r="F5914" i="3"/>
  <c r="C5914" i="3"/>
  <c r="E5914" i="3"/>
  <c r="D5914" i="3"/>
  <c r="B5914" i="3"/>
  <c r="L5912" i="3"/>
  <c r="O5912" i="3" s="1"/>
  <c r="K5913" i="3" s="1"/>
  <c r="J5913" i="3"/>
  <c r="M7261" i="3" l="1"/>
  <c r="I7261" i="3"/>
  <c r="N7261" i="3"/>
  <c r="A7262" i="3"/>
  <c r="G7261" i="3"/>
  <c r="B5915" i="3"/>
  <c r="F5915" i="3"/>
  <c r="E5915" i="3"/>
  <c r="D5915" i="3"/>
  <c r="C5915" i="3"/>
  <c r="P5912" i="3"/>
  <c r="H5914" i="3"/>
  <c r="M7262" i="3" l="1"/>
  <c r="I7262" i="3"/>
  <c r="N7262" i="3"/>
  <c r="A7263" i="3"/>
  <c r="G7262" i="3"/>
  <c r="J5914" i="3"/>
  <c r="E5916" i="3"/>
  <c r="F5916" i="3"/>
  <c r="C5916" i="3"/>
  <c r="D5916" i="3"/>
  <c r="B5916" i="3"/>
  <c r="L5913" i="3"/>
  <c r="O5913" i="3" s="1"/>
  <c r="K5914" i="3" s="1"/>
  <c r="H5915" i="3"/>
  <c r="M7263" i="3" l="1"/>
  <c r="I7263" i="3"/>
  <c r="N7263" i="3"/>
  <c r="A7264" i="3"/>
  <c r="G7263" i="3"/>
  <c r="E5917" i="3"/>
  <c r="B5917" i="3"/>
  <c r="D5917" i="3"/>
  <c r="C5917" i="3"/>
  <c r="F5917" i="3"/>
  <c r="J5915" i="3"/>
  <c r="L5914" i="3"/>
  <c r="O5914" i="3" s="1"/>
  <c r="K5915" i="3" s="1"/>
  <c r="H5916" i="3"/>
  <c r="J5916" i="3" s="1"/>
  <c r="P5914" i="3"/>
  <c r="P5913" i="3"/>
  <c r="M7264" i="3" l="1"/>
  <c r="I7264" i="3"/>
  <c r="N7264" i="3"/>
  <c r="A7265" i="3"/>
  <c r="G7264" i="3"/>
  <c r="B5918" i="3"/>
  <c r="D5918" i="3"/>
  <c r="F5918" i="3"/>
  <c r="E5918" i="3"/>
  <c r="C5918" i="3"/>
  <c r="L5915" i="3"/>
  <c r="O5915" i="3" s="1"/>
  <c r="K5916" i="3" s="1"/>
  <c r="P5915" i="3"/>
  <c r="H5917" i="3"/>
  <c r="M7265" i="3" l="1"/>
  <c r="I7265" i="3"/>
  <c r="N7265" i="3"/>
  <c r="A7266" i="3"/>
  <c r="G7265" i="3"/>
  <c r="J5917" i="3"/>
  <c r="H5918" i="3"/>
  <c r="E5919" i="3"/>
  <c r="B5919" i="3"/>
  <c r="H5919" i="3"/>
  <c r="F5919" i="3"/>
  <c r="D5919" i="3"/>
  <c r="C5919" i="3"/>
  <c r="L5916" i="3"/>
  <c r="O5916" i="3" s="1"/>
  <c r="K5917" i="3" s="1"/>
  <c r="M7266" i="3" l="1"/>
  <c r="I7266" i="3"/>
  <c r="N7266" i="3"/>
  <c r="A7267" i="3"/>
  <c r="G7266" i="3"/>
  <c r="D5920" i="3"/>
  <c r="F5920" i="3"/>
  <c r="B5920" i="3"/>
  <c r="E5920" i="3"/>
  <c r="C5920" i="3"/>
  <c r="L5917" i="3"/>
  <c r="O5917" i="3" s="1"/>
  <c r="K5918" i="3" s="1"/>
  <c r="J5918" i="3"/>
  <c r="P5917" i="3" s="1"/>
  <c r="P5916" i="3"/>
  <c r="J5919" i="3"/>
  <c r="M7267" i="3" l="1"/>
  <c r="I7267" i="3"/>
  <c r="N7267" i="3"/>
  <c r="A7268" i="3"/>
  <c r="G7267" i="3"/>
  <c r="L5918" i="3"/>
  <c r="O5918" i="3" s="1"/>
  <c r="K5919" i="3" s="1"/>
  <c r="E5921" i="3"/>
  <c r="C5921" i="3"/>
  <c r="D5921" i="3"/>
  <c r="B5921" i="3"/>
  <c r="F5921" i="3"/>
  <c r="P5918" i="3"/>
  <c r="H5920" i="3"/>
  <c r="M7268" i="3" l="1"/>
  <c r="I7268" i="3"/>
  <c r="N7268" i="3"/>
  <c r="A7269" i="3"/>
  <c r="G7268" i="3"/>
  <c r="E5922" i="3"/>
  <c r="B5922" i="3"/>
  <c r="D5922" i="3"/>
  <c r="F5922" i="3"/>
  <c r="C5922" i="3"/>
  <c r="J5920" i="3"/>
  <c r="H5921" i="3"/>
  <c r="L5919" i="3"/>
  <c r="O5919" i="3" s="1"/>
  <c r="K5920" i="3" s="1"/>
  <c r="M7269" i="3" l="1"/>
  <c r="I7269" i="3"/>
  <c r="N7269" i="3"/>
  <c r="A7270" i="3"/>
  <c r="G7269" i="3"/>
  <c r="J5921" i="3"/>
  <c r="C5923" i="3"/>
  <c r="B5923" i="3"/>
  <c r="F5923" i="3"/>
  <c r="E5923" i="3"/>
  <c r="D5923" i="3"/>
  <c r="L5920" i="3"/>
  <c r="O5920" i="3" s="1"/>
  <c r="K5921" i="3" s="1"/>
  <c r="H5922" i="3"/>
  <c r="P5920" i="3"/>
  <c r="P5919" i="3"/>
  <c r="M7270" i="3" l="1"/>
  <c r="I7270" i="3"/>
  <c r="N7270" i="3"/>
  <c r="A7271" i="3"/>
  <c r="G7270" i="3"/>
  <c r="D5924" i="3"/>
  <c r="C5924" i="3"/>
  <c r="B5924" i="3"/>
  <c r="E5924" i="3"/>
  <c r="F5924" i="3"/>
  <c r="J5922" i="3"/>
  <c r="P5921" i="3"/>
  <c r="H5923" i="3"/>
  <c r="L5921" i="3"/>
  <c r="O5921" i="3" s="1"/>
  <c r="K5922" i="3" s="1"/>
  <c r="M7271" i="3" l="1"/>
  <c r="I7271" i="3"/>
  <c r="N7271" i="3"/>
  <c r="A7272" i="3"/>
  <c r="G7271" i="3"/>
  <c r="J5923" i="3"/>
  <c r="H5924" i="3"/>
  <c r="D5925" i="3"/>
  <c r="F5925" i="3"/>
  <c r="C5925" i="3"/>
  <c r="B5925" i="3"/>
  <c r="H5925" i="3" s="1"/>
  <c r="E5925" i="3"/>
  <c r="P5922" i="3"/>
  <c r="J5924" i="3"/>
  <c r="L5922" i="3"/>
  <c r="O5922" i="3" s="1"/>
  <c r="K5923" i="3" s="1"/>
  <c r="M7272" i="3" l="1"/>
  <c r="I7272" i="3"/>
  <c r="N7272" i="3"/>
  <c r="A7273" i="3"/>
  <c r="G7272" i="3"/>
  <c r="L5923" i="3"/>
  <c r="O5923" i="3" s="1"/>
  <c r="K5924" i="3" s="1"/>
  <c r="J5925" i="3"/>
  <c r="P5924" i="3"/>
  <c r="P5923" i="3"/>
  <c r="M7273" i="3" l="1"/>
  <c r="I7273" i="3"/>
  <c r="N7273" i="3"/>
  <c r="A7274" i="3"/>
  <c r="G7273" i="3"/>
  <c r="L5924" i="3"/>
  <c r="O5924" i="3" s="1"/>
  <c r="K5925" i="3" s="1"/>
  <c r="C5926" i="3"/>
  <c r="E5926" i="3"/>
  <c r="F5926" i="3"/>
  <c r="B5926" i="3"/>
  <c r="H5926" i="3"/>
  <c r="D5926" i="3"/>
  <c r="M7274" i="3" l="1"/>
  <c r="I7274" i="3"/>
  <c r="N7274" i="3"/>
  <c r="A7275" i="3"/>
  <c r="G7274" i="3"/>
  <c r="F5927" i="3"/>
  <c r="C5927" i="3"/>
  <c r="B5927" i="3"/>
  <c r="D5927" i="3"/>
  <c r="E5927" i="3"/>
  <c r="L5925" i="3"/>
  <c r="O5925" i="3" s="1"/>
  <c r="K5926" i="3" s="1"/>
  <c r="J5926" i="3"/>
  <c r="M7275" i="3" l="1"/>
  <c r="I7275" i="3"/>
  <c r="N7275" i="3"/>
  <c r="A7276" i="3"/>
  <c r="G7275" i="3"/>
  <c r="E5928" i="3"/>
  <c r="C5928" i="3"/>
  <c r="B5928" i="3"/>
  <c r="D5928" i="3"/>
  <c r="F5928" i="3"/>
  <c r="P5925" i="3"/>
  <c r="L5926" i="3"/>
  <c r="O5926" i="3" s="1"/>
  <c r="K5927" i="3" s="1"/>
  <c r="H5927" i="3"/>
  <c r="M7276" i="3" l="1"/>
  <c r="I7276" i="3"/>
  <c r="N7276" i="3"/>
  <c r="A7277" i="3"/>
  <c r="G7276" i="3"/>
  <c r="F5929" i="3"/>
  <c r="C5929" i="3"/>
  <c r="D5929" i="3"/>
  <c r="B5929" i="3"/>
  <c r="E5929" i="3"/>
  <c r="J5927" i="3"/>
  <c r="L5927" i="3"/>
  <c r="O5927" i="3" s="1"/>
  <c r="K5928" i="3" s="1"/>
  <c r="H5928" i="3"/>
  <c r="M7277" i="3" l="1"/>
  <c r="I7277" i="3"/>
  <c r="N7277" i="3"/>
  <c r="A7278" i="3"/>
  <c r="G7277" i="3"/>
  <c r="B5930" i="3"/>
  <c r="D5930" i="3"/>
  <c r="F5930" i="3"/>
  <c r="E5930" i="3"/>
  <c r="C5930" i="3"/>
  <c r="J5928" i="3"/>
  <c r="P5927" i="3"/>
  <c r="P5926" i="3"/>
  <c r="H5929" i="3"/>
  <c r="L5928" i="3"/>
  <c r="O5928" i="3" s="1"/>
  <c r="K5929" i="3" s="1"/>
  <c r="M7278" i="3" l="1"/>
  <c r="I7278" i="3"/>
  <c r="N7278" i="3"/>
  <c r="G7278" i="3"/>
  <c r="A7279" i="3"/>
  <c r="J5929" i="3"/>
  <c r="L5929" i="3"/>
  <c r="O5929" i="3" s="1"/>
  <c r="K5930" i="3" s="1"/>
  <c r="H5930" i="3"/>
  <c r="P5928" i="3"/>
  <c r="J5930" i="3"/>
  <c r="M7279" i="3" l="1"/>
  <c r="I7279" i="3"/>
  <c r="N7279" i="3"/>
  <c r="A7280" i="3"/>
  <c r="G7279" i="3"/>
  <c r="D5931" i="3"/>
  <c r="H5931" i="3"/>
  <c r="B5931" i="3"/>
  <c r="F5931" i="3"/>
  <c r="E5931" i="3"/>
  <c r="C5931" i="3"/>
  <c r="J5931" i="3"/>
  <c r="P5929" i="3"/>
  <c r="L5930" i="3"/>
  <c r="O5930" i="3" s="1"/>
  <c r="K5931" i="3" s="1"/>
  <c r="M7280" i="3" l="1"/>
  <c r="I7280" i="3"/>
  <c r="N7280" i="3"/>
  <c r="A7281" i="3"/>
  <c r="G7280" i="3"/>
  <c r="C5932" i="3"/>
  <c r="F5932" i="3"/>
  <c r="E5932" i="3"/>
  <c r="B5932" i="3"/>
  <c r="D5932" i="3"/>
  <c r="P5930" i="3"/>
  <c r="L5931" i="3"/>
  <c r="O5931" i="3" s="1"/>
  <c r="M7281" i="3" l="1"/>
  <c r="I7281" i="3"/>
  <c r="N7281" i="3"/>
  <c r="A7282" i="3"/>
  <c r="G7281" i="3"/>
  <c r="F5933" i="3"/>
  <c r="C5933" i="3"/>
  <c r="E5933" i="3"/>
  <c r="B5933" i="3"/>
  <c r="D5933" i="3"/>
  <c r="H5932" i="3"/>
  <c r="J5932" i="3"/>
  <c r="K5932" i="3"/>
  <c r="M7282" i="3" l="1"/>
  <c r="I7282" i="3"/>
  <c r="N7282" i="3"/>
  <c r="G7282" i="3"/>
  <c r="A7283" i="3"/>
  <c r="B5934" i="3"/>
  <c r="D5934" i="3"/>
  <c r="E5934" i="3"/>
  <c r="F5934" i="3"/>
  <c r="C5934" i="3"/>
  <c r="P5931" i="3"/>
  <c r="H5933" i="3"/>
  <c r="J5933" i="3"/>
  <c r="P5932" i="3" s="1"/>
  <c r="L5932" i="3"/>
  <c r="O5932" i="3" s="1"/>
  <c r="K5933" i="3" s="1"/>
  <c r="M7283" i="3" l="1"/>
  <c r="I7283" i="3"/>
  <c r="N7283" i="3"/>
  <c r="A7284" i="3"/>
  <c r="G7283" i="3"/>
  <c r="B5935" i="3"/>
  <c r="F5935" i="3"/>
  <c r="E5935" i="3"/>
  <c r="C5935" i="3"/>
  <c r="D5935" i="3"/>
  <c r="H5934" i="3"/>
  <c r="H5935" i="3"/>
  <c r="L5933" i="3"/>
  <c r="O5933" i="3" s="1"/>
  <c r="K5934" i="3" s="1"/>
  <c r="M7284" i="3" l="1"/>
  <c r="I7284" i="3"/>
  <c r="N7284" i="3"/>
  <c r="G7284" i="3"/>
  <c r="A7285" i="3"/>
  <c r="J5935" i="3"/>
  <c r="C5936" i="3"/>
  <c r="E5936" i="3"/>
  <c r="F5936" i="3"/>
  <c r="B5936" i="3"/>
  <c r="D5936" i="3"/>
  <c r="J5934" i="3"/>
  <c r="M7285" i="3" l="1"/>
  <c r="I7285" i="3"/>
  <c r="N7285" i="3"/>
  <c r="A7286" i="3"/>
  <c r="G7285" i="3"/>
  <c r="D5937" i="3"/>
  <c r="B5937" i="3"/>
  <c r="E5937" i="3"/>
  <c r="F5937" i="3"/>
  <c r="C5937" i="3"/>
  <c r="L5934" i="3"/>
  <c r="O5934" i="3" s="1"/>
  <c r="K5935" i="3" s="1"/>
  <c r="J5936" i="3"/>
  <c r="H5936" i="3"/>
  <c r="P5934" i="3"/>
  <c r="P5933" i="3"/>
  <c r="M7286" i="3" l="1"/>
  <c r="I7286" i="3"/>
  <c r="N7286" i="3"/>
  <c r="A7287" i="3"/>
  <c r="G7286" i="3"/>
  <c r="E5938" i="3"/>
  <c r="B5938" i="3"/>
  <c r="F5938" i="3"/>
  <c r="D5938" i="3"/>
  <c r="C5938" i="3"/>
  <c r="H5937" i="3"/>
  <c r="J5937" i="3"/>
  <c r="L5935" i="3"/>
  <c r="O5935" i="3" s="1"/>
  <c r="K5936" i="3" s="1"/>
  <c r="P5935" i="3"/>
  <c r="M7287" i="3" l="1"/>
  <c r="I7287" i="3"/>
  <c r="N7287" i="3"/>
  <c r="A7288" i="3"/>
  <c r="G7287" i="3"/>
  <c r="E5939" i="3"/>
  <c r="C5939" i="3"/>
  <c r="D5939" i="3"/>
  <c r="F5939" i="3"/>
  <c r="B5939" i="3"/>
  <c r="L5936" i="3"/>
  <c r="O5936" i="3" s="1"/>
  <c r="K5937" i="3" s="1"/>
  <c r="H5938" i="3"/>
  <c r="P5936" i="3"/>
  <c r="M7288" i="3" l="1"/>
  <c r="I7288" i="3"/>
  <c r="N7288" i="3"/>
  <c r="G7288" i="3"/>
  <c r="A7289" i="3"/>
  <c r="J5938" i="3"/>
  <c r="B5940" i="3"/>
  <c r="E5940" i="3"/>
  <c r="D5940" i="3"/>
  <c r="F5940" i="3"/>
  <c r="C5940" i="3"/>
  <c r="O5937" i="3"/>
  <c r="K5938" i="3" s="1"/>
  <c r="L5937" i="3"/>
  <c r="H5939" i="3"/>
  <c r="M7289" i="3" l="1"/>
  <c r="I7289" i="3"/>
  <c r="N7289" i="3"/>
  <c r="G7289" i="3"/>
  <c r="A7290" i="3"/>
  <c r="J5939" i="3"/>
  <c r="H5940" i="3"/>
  <c r="C5941" i="3"/>
  <c r="B5941" i="3"/>
  <c r="H5941" i="3" s="1"/>
  <c r="F5941" i="3"/>
  <c r="D5941" i="3"/>
  <c r="E5941" i="3"/>
  <c r="L5938" i="3"/>
  <c r="O5938" i="3" s="1"/>
  <c r="K5939" i="3" s="1"/>
  <c r="P5938" i="3"/>
  <c r="P5937" i="3"/>
  <c r="M7290" i="3" l="1"/>
  <c r="I7290" i="3"/>
  <c r="N7290" i="3"/>
  <c r="A7291" i="3"/>
  <c r="G7290" i="3"/>
  <c r="J5941" i="3"/>
  <c r="L5939" i="3"/>
  <c r="O5939" i="3" s="1"/>
  <c r="K5940" i="3" s="1"/>
  <c r="J5940" i="3"/>
  <c r="P5940" i="3" s="1"/>
  <c r="P5939" i="3"/>
  <c r="M7291" i="3" l="1"/>
  <c r="I7291" i="3"/>
  <c r="N7291" i="3"/>
  <c r="A7292" i="3"/>
  <c r="G7291" i="3"/>
  <c r="L5940" i="3"/>
  <c r="O5940" i="3" s="1"/>
  <c r="K5941" i="3" s="1"/>
  <c r="C5942" i="3"/>
  <c r="E5942" i="3"/>
  <c r="J5942" i="3" s="1"/>
  <c r="D5942" i="3"/>
  <c r="B5942" i="3"/>
  <c r="H5942" i="3"/>
  <c r="F5942" i="3"/>
  <c r="M7292" i="3" l="1"/>
  <c r="I7292" i="3"/>
  <c r="N7292" i="3"/>
  <c r="A7293" i="3"/>
  <c r="G7292" i="3"/>
  <c r="P5941" i="3"/>
  <c r="F5943" i="3"/>
  <c r="C5943" i="3"/>
  <c r="D5943" i="3"/>
  <c r="E5943" i="3"/>
  <c r="B5943" i="3"/>
  <c r="H5943" i="3" s="1"/>
  <c r="L5941" i="3"/>
  <c r="O5941" i="3" s="1"/>
  <c r="K5942" i="3" s="1"/>
  <c r="M7293" i="3" l="1"/>
  <c r="I7293" i="3"/>
  <c r="N7293" i="3"/>
  <c r="A7294" i="3"/>
  <c r="G7293" i="3"/>
  <c r="L5942" i="3"/>
  <c r="O5942" i="3" s="1"/>
  <c r="K5943" i="3" s="1"/>
  <c r="J5943" i="3"/>
  <c r="M7294" i="3" l="1"/>
  <c r="I7294" i="3"/>
  <c r="N7294" i="3"/>
  <c r="A7295" i="3"/>
  <c r="G7294" i="3"/>
  <c r="B5944" i="3"/>
  <c r="F5944" i="3"/>
  <c r="H5944" i="3"/>
  <c r="D5944" i="3"/>
  <c r="C5944" i="3"/>
  <c r="E5944" i="3"/>
  <c r="P5942" i="3"/>
  <c r="L5943" i="3"/>
  <c r="O5943" i="3" s="1"/>
  <c r="K5944" i="3" s="1"/>
  <c r="M7295" i="3" l="1"/>
  <c r="I7295" i="3"/>
  <c r="N7295" i="3"/>
  <c r="A7296" i="3"/>
  <c r="G7295" i="3"/>
  <c r="C5945" i="3"/>
  <c r="D5945" i="3"/>
  <c r="F5945" i="3"/>
  <c r="E5945" i="3"/>
  <c r="B5945" i="3"/>
  <c r="J5944" i="3"/>
  <c r="M7296" i="3" l="1"/>
  <c r="I7296" i="3"/>
  <c r="N7296" i="3"/>
  <c r="A7297" i="3"/>
  <c r="G7296" i="3"/>
  <c r="D5946" i="3"/>
  <c r="F5946" i="3"/>
  <c r="E5946" i="3"/>
  <c r="C5946" i="3"/>
  <c r="B5946" i="3"/>
  <c r="P5943" i="3"/>
  <c r="L5944" i="3"/>
  <c r="O5944" i="3" s="1"/>
  <c r="K5945" i="3" s="1"/>
  <c r="H5945" i="3"/>
  <c r="M7297" i="3" l="1"/>
  <c r="I7297" i="3"/>
  <c r="N7297" i="3"/>
  <c r="A7298" i="3"/>
  <c r="G7297" i="3"/>
  <c r="J5945" i="3"/>
  <c r="L5945" i="3"/>
  <c r="O5945" i="3" s="1"/>
  <c r="K5946" i="3" s="1"/>
  <c r="H5946" i="3"/>
  <c r="J5946" i="3" s="1"/>
  <c r="C5947" i="3"/>
  <c r="D5947" i="3"/>
  <c r="E5947" i="3"/>
  <c r="B5947" i="3"/>
  <c r="F5947" i="3"/>
  <c r="M7298" i="3" l="1"/>
  <c r="I7298" i="3"/>
  <c r="N7298" i="3"/>
  <c r="A7299" i="3"/>
  <c r="G7298" i="3"/>
  <c r="H5947" i="3"/>
  <c r="P5945" i="3"/>
  <c r="P5944" i="3"/>
  <c r="L5946" i="3"/>
  <c r="O5946" i="3" s="1"/>
  <c r="K5947" i="3" s="1"/>
  <c r="M7299" i="3" l="1"/>
  <c r="I7299" i="3"/>
  <c r="N7299" i="3"/>
  <c r="A7300" i="3"/>
  <c r="G7299" i="3"/>
  <c r="E5948" i="3"/>
  <c r="F5948" i="3"/>
  <c r="D5948" i="3"/>
  <c r="B5948" i="3"/>
  <c r="C5948" i="3"/>
  <c r="H5948" i="3"/>
  <c r="J5948" i="3" s="1"/>
  <c r="J5947" i="3"/>
  <c r="L5947" i="3"/>
  <c r="O5947" i="3" s="1"/>
  <c r="K5948" i="3" s="1"/>
  <c r="M7300" i="3" l="1"/>
  <c r="I7300" i="3"/>
  <c r="N7300" i="3"/>
  <c r="A7301" i="3"/>
  <c r="G7300" i="3"/>
  <c r="P5947" i="3"/>
  <c r="P5946" i="3"/>
  <c r="E5949" i="3"/>
  <c r="D5949" i="3"/>
  <c r="B5949" i="3"/>
  <c r="F5949" i="3"/>
  <c r="C5949" i="3"/>
  <c r="M7301" i="3" l="1"/>
  <c r="I7301" i="3"/>
  <c r="N7301" i="3"/>
  <c r="A7302" i="3"/>
  <c r="G7301" i="3"/>
  <c r="F5950" i="3"/>
  <c r="D5950" i="3"/>
  <c r="E5950" i="3"/>
  <c r="C5950" i="3"/>
  <c r="B5950" i="3"/>
  <c r="H5949" i="3"/>
  <c r="L5948" i="3"/>
  <c r="O5948" i="3" s="1"/>
  <c r="K5949" i="3" s="1"/>
  <c r="M7302" i="3" l="1"/>
  <c r="I7302" i="3"/>
  <c r="N7302" i="3"/>
  <c r="A7303" i="3"/>
  <c r="G7302" i="3"/>
  <c r="F5951" i="3"/>
  <c r="D5951" i="3"/>
  <c r="E5951" i="3"/>
  <c r="B5951" i="3"/>
  <c r="C5951" i="3"/>
  <c r="J5949" i="3"/>
  <c r="H5950" i="3"/>
  <c r="M7303" i="3" l="1"/>
  <c r="I7303" i="3"/>
  <c r="N7303" i="3"/>
  <c r="A7304" i="3"/>
  <c r="G7303" i="3"/>
  <c r="B5952" i="3"/>
  <c r="D5952" i="3"/>
  <c r="F5952" i="3"/>
  <c r="E5952" i="3"/>
  <c r="C5952" i="3"/>
  <c r="J5950" i="3"/>
  <c r="H5951" i="3"/>
  <c r="L5949" i="3"/>
  <c r="O5949" i="3" s="1"/>
  <c r="K5950" i="3" s="1"/>
  <c r="P5949" i="3"/>
  <c r="P5948" i="3"/>
  <c r="M7304" i="3" l="1"/>
  <c r="I7304" i="3"/>
  <c r="N7304" i="3"/>
  <c r="A7305" i="3"/>
  <c r="G7304" i="3"/>
  <c r="J5951" i="3"/>
  <c r="L5950" i="3"/>
  <c r="P5950" i="3"/>
  <c r="H5952" i="3"/>
  <c r="O5950" i="3"/>
  <c r="K5951" i="3" s="1"/>
  <c r="M7305" i="3" l="1"/>
  <c r="I7305" i="3"/>
  <c r="N7305" i="3"/>
  <c r="A7306" i="3"/>
  <c r="G7305" i="3"/>
  <c r="J5952" i="3"/>
  <c r="L5951" i="3"/>
  <c r="O5951" i="3" s="1"/>
  <c r="K5952" i="3" s="1"/>
  <c r="E5953" i="3"/>
  <c r="F5953" i="3"/>
  <c r="B5953" i="3"/>
  <c r="C5953" i="3"/>
  <c r="D5953" i="3"/>
  <c r="P5951" i="3"/>
  <c r="M7306" i="3" l="1"/>
  <c r="I7306" i="3"/>
  <c r="N7306" i="3"/>
  <c r="A7307" i="3"/>
  <c r="G7306" i="3"/>
  <c r="E5954" i="3"/>
  <c r="H5954" i="3"/>
  <c r="F5954" i="3"/>
  <c r="D5954" i="3"/>
  <c r="C5954" i="3"/>
  <c r="B5954" i="3"/>
  <c r="L5952" i="3"/>
  <c r="O5952" i="3" s="1"/>
  <c r="K5953" i="3" s="1"/>
  <c r="H5953" i="3"/>
  <c r="J5953" i="3" s="1"/>
  <c r="P5952" i="3"/>
  <c r="M7307" i="3" l="1"/>
  <c r="I7307" i="3"/>
  <c r="N7307" i="3"/>
  <c r="A7308" i="3"/>
  <c r="G7307" i="3"/>
  <c r="B5955" i="3"/>
  <c r="F5955" i="3"/>
  <c r="J5955" i="3"/>
  <c r="D5955" i="3"/>
  <c r="C5955" i="3"/>
  <c r="E5955" i="3"/>
  <c r="H5955" i="3"/>
  <c r="J5954" i="3"/>
  <c r="P5953" i="3"/>
  <c r="L5953" i="3"/>
  <c r="O5953" i="3" s="1"/>
  <c r="K5954" i="3" s="1"/>
  <c r="M7308" i="3" l="1"/>
  <c r="I7308" i="3"/>
  <c r="N7308" i="3"/>
  <c r="A7309" i="3"/>
  <c r="G7308" i="3"/>
  <c r="L5954" i="3"/>
  <c r="O5954" i="3" s="1"/>
  <c r="K5955" i="3" s="1"/>
  <c r="F5956" i="3"/>
  <c r="E5956" i="3"/>
  <c r="D5956" i="3"/>
  <c r="C5956" i="3"/>
  <c r="B5956" i="3"/>
  <c r="P5954" i="3"/>
  <c r="M7309" i="3" l="1"/>
  <c r="I7309" i="3"/>
  <c r="N7309" i="3"/>
  <c r="A7310" i="3"/>
  <c r="G7309" i="3"/>
  <c r="F5957" i="3"/>
  <c r="D5957" i="3"/>
  <c r="C5957" i="3"/>
  <c r="E5957" i="3"/>
  <c r="B5957" i="3"/>
  <c r="L5955" i="3"/>
  <c r="O5955" i="3" s="1"/>
  <c r="K5956" i="3" s="1"/>
  <c r="H5956" i="3"/>
  <c r="J5956" i="3"/>
  <c r="M7310" i="3" l="1"/>
  <c r="I7310" i="3"/>
  <c r="N7310" i="3"/>
  <c r="A7311" i="3"/>
  <c r="G7310" i="3"/>
  <c r="E5958" i="3"/>
  <c r="B5958" i="3"/>
  <c r="F5958" i="3"/>
  <c r="C5958" i="3"/>
  <c r="D5958" i="3"/>
  <c r="P5955" i="3"/>
  <c r="H5957" i="3"/>
  <c r="L5956" i="3"/>
  <c r="O5956" i="3" s="1"/>
  <c r="K5957" i="3" s="1"/>
  <c r="M7311" i="3" l="1"/>
  <c r="I7311" i="3"/>
  <c r="N7311" i="3"/>
  <c r="A7312" i="3"/>
  <c r="G7311" i="3"/>
  <c r="J5957" i="3"/>
  <c r="D5959" i="3"/>
  <c r="F5959" i="3"/>
  <c r="E5959" i="3"/>
  <c r="B5959" i="3"/>
  <c r="C5959" i="3"/>
  <c r="H5958" i="3"/>
  <c r="J5958" i="3"/>
  <c r="M7312" i="3" l="1"/>
  <c r="I7312" i="3"/>
  <c r="N7312" i="3"/>
  <c r="A7313" i="3"/>
  <c r="G7312" i="3"/>
  <c r="F5960" i="3"/>
  <c r="E5960" i="3"/>
  <c r="B5960" i="3"/>
  <c r="D5960" i="3"/>
  <c r="C5960" i="3"/>
  <c r="L5957" i="3"/>
  <c r="O5957" i="3" s="1"/>
  <c r="K5958" i="3" s="1"/>
  <c r="P5957" i="3"/>
  <c r="P5956" i="3"/>
  <c r="H5959" i="3"/>
  <c r="M7313" i="3" l="1"/>
  <c r="I7313" i="3"/>
  <c r="N7313" i="3"/>
  <c r="A7314" i="3"/>
  <c r="G7313" i="3"/>
  <c r="E5961" i="3"/>
  <c r="D5961" i="3"/>
  <c r="B5961" i="3"/>
  <c r="F5961" i="3"/>
  <c r="C5961" i="3"/>
  <c r="J5959" i="3"/>
  <c r="H5960" i="3"/>
  <c r="J5960" i="3"/>
  <c r="L5958" i="3"/>
  <c r="O5958" i="3"/>
  <c r="K5959" i="3" s="1"/>
  <c r="M7314" i="3" l="1"/>
  <c r="I7314" i="3"/>
  <c r="N7314" i="3"/>
  <c r="A7315" i="3"/>
  <c r="G7314" i="3"/>
  <c r="E5962" i="3"/>
  <c r="B5962" i="3"/>
  <c r="F5962" i="3"/>
  <c r="D5962" i="3"/>
  <c r="C5962" i="3"/>
  <c r="H5961" i="3"/>
  <c r="P5959" i="3"/>
  <c r="P5958" i="3"/>
  <c r="L5959" i="3"/>
  <c r="O5959" i="3" s="1"/>
  <c r="K5960" i="3" s="1"/>
  <c r="M7315" i="3" l="1"/>
  <c r="I7315" i="3"/>
  <c r="N7315" i="3"/>
  <c r="A7316" i="3"/>
  <c r="G7315" i="3"/>
  <c r="F5963" i="3"/>
  <c r="C5963" i="3"/>
  <c r="D5963" i="3"/>
  <c r="E5963" i="3"/>
  <c r="B5963" i="3"/>
  <c r="L5960" i="3"/>
  <c r="O5960" i="3" s="1"/>
  <c r="K5961" i="3" s="1"/>
  <c r="J5961" i="3"/>
  <c r="H5962" i="3"/>
  <c r="M7316" i="3" l="1"/>
  <c r="I7316" i="3"/>
  <c r="N7316" i="3"/>
  <c r="A7317" i="3"/>
  <c r="G7316" i="3"/>
  <c r="D5964" i="3"/>
  <c r="B5964" i="3"/>
  <c r="C5964" i="3"/>
  <c r="F5964" i="3"/>
  <c r="E5964" i="3"/>
  <c r="J5962" i="3"/>
  <c r="H5963" i="3"/>
  <c r="L5961" i="3"/>
  <c r="O5961" i="3" s="1"/>
  <c r="K5962" i="3" s="1"/>
  <c r="P5960" i="3"/>
  <c r="M7317" i="3" l="1"/>
  <c r="I7317" i="3"/>
  <c r="N7317" i="3"/>
  <c r="A7318" i="3"/>
  <c r="G7317" i="3"/>
  <c r="J5963" i="3"/>
  <c r="H5964" i="3"/>
  <c r="J5964" i="3"/>
  <c r="L5962" i="3"/>
  <c r="O5962" i="3" s="1"/>
  <c r="K5963" i="3" s="1"/>
  <c r="P5962" i="3"/>
  <c r="P5961" i="3"/>
  <c r="M7318" i="3" l="1"/>
  <c r="I7318" i="3"/>
  <c r="N7318" i="3"/>
  <c r="A7319" i="3"/>
  <c r="G7318" i="3"/>
  <c r="P5963" i="3"/>
  <c r="L5963" i="3"/>
  <c r="O5963" i="3" s="1"/>
  <c r="K5964" i="3" s="1"/>
  <c r="F5965" i="3"/>
  <c r="C5965" i="3"/>
  <c r="B5965" i="3"/>
  <c r="H5965" i="3"/>
  <c r="D5965" i="3"/>
  <c r="E5965" i="3"/>
  <c r="M7319" i="3" l="1"/>
  <c r="I7319" i="3"/>
  <c r="N7319" i="3"/>
  <c r="A7320" i="3"/>
  <c r="G7319" i="3"/>
  <c r="D5966" i="3"/>
  <c r="C5966" i="3"/>
  <c r="E5966" i="3"/>
  <c r="F5966" i="3"/>
  <c r="B5966" i="3"/>
  <c r="L5964" i="3"/>
  <c r="O5964" i="3" s="1"/>
  <c r="K5965" i="3" s="1"/>
  <c r="J5965" i="3"/>
  <c r="M7320" i="3" l="1"/>
  <c r="I7320" i="3"/>
  <c r="N7320" i="3"/>
  <c r="A7321" i="3"/>
  <c r="G7320" i="3"/>
  <c r="B5967" i="3"/>
  <c r="E5967" i="3"/>
  <c r="C5967" i="3"/>
  <c r="F5967" i="3"/>
  <c r="D5967" i="3"/>
  <c r="H5966" i="3"/>
  <c r="P5964" i="3"/>
  <c r="M7321" i="3" l="1"/>
  <c r="I7321" i="3"/>
  <c r="N7321" i="3"/>
  <c r="A7322" i="3"/>
  <c r="G7321" i="3"/>
  <c r="J5966" i="3"/>
  <c r="H5967" i="3"/>
  <c r="F5968" i="3"/>
  <c r="B5968" i="3"/>
  <c r="H5968" i="3"/>
  <c r="E5968" i="3"/>
  <c r="C5968" i="3"/>
  <c r="D5968" i="3"/>
  <c r="L5965" i="3"/>
  <c r="O5965" i="3" s="1"/>
  <c r="K5966" i="3" s="1"/>
  <c r="M7322" i="3" l="1"/>
  <c r="I7322" i="3"/>
  <c r="N7322" i="3"/>
  <c r="A7323" i="3"/>
  <c r="G7322" i="3"/>
  <c r="F5969" i="3"/>
  <c r="B5969" i="3"/>
  <c r="D5969" i="3"/>
  <c r="C5969" i="3"/>
  <c r="E5969" i="3"/>
  <c r="J5967" i="3"/>
  <c r="L5966" i="3"/>
  <c r="O5966" i="3" s="1"/>
  <c r="K5967" i="3" s="1"/>
  <c r="P5965" i="3"/>
  <c r="M7323" i="3" l="1"/>
  <c r="I7323" i="3"/>
  <c r="N7323" i="3"/>
  <c r="A7324" i="3"/>
  <c r="G7323" i="3"/>
  <c r="D5970" i="3"/>
  <c r="E5970" i="3"/>
  <c r="C5970" i="3"/>
  <c r="F5970" i="3"/>
  <c r="B5970" i="3"/>
  <c r="J5968" i="3"/>
  <c r="H5969" i="3"/>
  <c r="P5967" i="3"/>
  <c r="P5966" i="3"/>
  <c r="L5967" i="3"/>
  <c r="O5967" i="3" s="1"/>
  <c r="K5968" i="3" s="1"/>
  <c r="M7324" i="3" l="1"/>
  <c r="I7324" i="3"/>
  <c r="N7324" i="3"/>
  <c r="A7325" i="3"/>
  <c r="G7324" i="3"/>
  <c r="C5971" i="3"/>
  <c r="E5971" i="3"/>
  <c r="D5971" i="3"/>
  <c r="B5971" i="3"/>
  <c r="F5971" i="3"/>
  <c r="J5969" i="3"/>
  <c r="H5970" i="3"/>
  <c r="L5968" i="3"/>
  <c r="O5968" i="3" s="1"/>
  <c r="K5969" i="3" s="1"/>
  <c r="H5971" i="3"/>
  <c r="J5971" i="3" s="1"/>
  <c r="P5968" i="3"/>
  <c r="M7325" i="3" l="1"/>
  <c r="I7325" i="3"/>
  <c r="N7325" i="3"/>
  <c r="A7326" i="3"/>
  <c r="G7325" i="3"/>
  <c r="B5972" i="3"/>
  <c r="C5972" i="3"/>
  <c r="E5972" i="3"/>
  <c r="F5972" i="3"/>
  <c r="D5972" i="3"/>
  <c r="J5970" i="3"/>
  <c r="P5970" i="3" s="1"/>
  <c r="L5969" i="3"/>
  <c r="O5969" i="3" s="1"/>
  <c r="K5970" i="3" s="1"/>
  <c r="M7326" i="3" l="1"/>
  <c r="I7326" i="3"/>
  <c r="N7326" i="3"/>
  <c r="A7327" i="3"/>
  <c r="G7326" i="3"/>
  <c r="B5973" i="3"/>
  <c r="D5973" i="3"/>
  <c r="F5973" i="3"/>
  <c r="H5973" i="3"/>
  <c r="E5973" i="3"/>
  <c r="C5973" i="3"/>
  <c r="O5970" i="3"/>
  <c r="K5971" i="3" s="1"/>
  <c r="L5970" i="3"/>
  <c r="P5969" i="3"/>
  <c r="H5972" i="3"/>
  <c r="M7327" i="3" l="1"/>
  <c r="I7327" i="3"/>
  <c r="N7327" i="3"/>
  <c r="A7328" i="3"/>
  <c r="G7327" i="3"/>
  <c r="F5974" i="3"/>
  <c r="B5974" i="3"/>
  <c r="C5974" i="3"/>
  <c r="E5974" i="3"/>
  <c r="D5974" i="3"/>
  <c r="L5971" i="3"/>
  <c r="O5971" i="3" s="1"/>
  <c r="K5972" i="3" s="1"/>
  <c r="J5973" i="3"/>
  <c r="J5972" i="3"/>
  <c r="M7328" i="3" l="1"/>
  <c r="I7328" i="3"/>
  <c r="N7328" i="3"/>
  <c r="A7329" i="3"/>
  <c r="G7328" i="3"/>
  <c r="L5972" i="3"/>
  <c r="O5972" i="3" s="1"/>
  <c r="K5973" i="3" s="1"/>
  <c r="B5975" i="3"/>
  <c r="E5975" i="3"/>
  <c r="C5975" i="3"/>
  <c r="D5975" i="3"/>
  <c r="F5975" i="3"/>
  <c r="P5972" i="3"/>
  <c r="P5971" i="3"/>
  <c r="H5974" i="3"/>
  <c r="M7329" i="3" l="1"/>
  <c r="I7329" i="3"/>
  <c r="N7329" i="3"/>
  <c r="A7330" i="3"/>
  <c r="G7329" i="3"/>
  <c r="J5974" i="3"/>
  <c r="H5975" i="3"/>
  <c r="F5976" i="3"/>
  <c r="C5976" i="3"/>
  <c r="E5976" i="3"/>
  <c r="D5976" i="3"/>
  <c r="B5976" i="3"/>
  <c r="L5973" i="3"/>
  <c r="O5973" i="3" s="1"/>
  <c r="K5974" i="3" s="1"/>
  <c r="M7330" i="3" l="1"/>
  <c r="I7330" i="3"/>
  <c r="N7330" i="3"/>
  <c r="A7331" i="3"/>
  <c r="G7330" i="3"/>
  <c r="F5977" i="3"/>
  <c r="C5977" i="3"/>
  <c r="E5977" i="3"/>
  <c r="D5977" i="3"/>
  <c r="B5977" i="3"/>
  <c r="H5976" i="3"/>
  <c r="L5974" i="3"/>
  <c r="O5974" i="3" s="1"/>
  <c r="K5975" i="3" s="1"/>
  <c r="J5975" i="3"/>
  <c r="P5973" i="3"/>
  <c r="M7331" i="3" l="1"/>
  <c r="I7331" i="3"/>
  <c r="N7331" i="3"/>
  <c r="A7332" i="3"/>
  <c r="G7331" i="3"/>
  <c r="J5976" i="3"/>
  <c r="H5977" i="3"/>
  <c r="J5977" i="3" s="1"/>
  <c r="P5975" i="3"/>
  <c r="L5975" i="3"/>
  <c r="O5975" i="3" s="1"/>
  <c r="K5976" i="3" s="1"/>
  <c r="B5978" i="3"/>
  <c r="H5978" i="3" s="1"/>
  <c r="C5978" i="3"/>
  <c r="F5978" i="3"/>
  <c r="E5978" i="3"/>
  <c r="D5978" i="3"/>
  <c r="P5974" i="3"/>
  <c r="M7332" i="3" l="1"/>
  <c r="I7332" i="3"/>
  <c r="N7332" i="3"/>
  <c r="A7333" i="3"/>
  <c r="G7332" i="3"/>
  <c r="L5976" i="3"/>
  <c r="O5976" i="3" s="1"/>
  <c r="K5977" i="3" s="1"/>
  <c r="P5977" i="3"/>
  <c r="J5978" i="3"/>
  <c r="P5976" i="3"/>
  <c r="M7333" i="3" l="1"/>
  <c r="I7333" i="3"/>
  <c r="N7333" i="3"/>
  <c r="A7334" i="3"/>
  <c r="G7333" i="3"/>
  <c r="L5977" i="3"/>
  <c r="O5977" i="3" s="1"/>
  <c r="K5978" i="3" s="1"/>
  <c r="F5979" i="3"/>
  <c r="E5979" i="3"/>
  <c r="B5979" i="3"/>
  <c r="C5979" i="3"/>
  <c r="H5979" i="3"/>
  <c r="J5979" i="3" s="1"/>
  <c r="D5979" i="3"/>
  <c r="M7334" i="3" l="1"/>
  <c r="I7334" i="3"/>
  <c r="N7334" i="3"/>
  <c r="A7335" i="3"/>
  <c r="G7334" i="3"/>
  <c r="P5978" i="3"/>
  <c r="L5978" i="3"/>
  <c r="O5978" i="3" s="1"/>
  <c r="K5979" i="3" s="1"/>
  <c r="B5980" i="3"/>
  <c r="E5980" i="3"/>
  <c r="H5980" i="3"/>
  <c r="C5980" i="3"/>
  <c r="D5980" i="3"/>
  <c r="F5980" i="3"/>
  <c r="M7335" i="3" l="1"/>
  <c r="I7335" i="3"/>
  <c r="N7335" i="3"/>
  <c r="A7336" i="3"/>
  <c r="G7335" i="3"/>
  <c r="J5980" i="3"/>
  <c r="H5981" i="3"/>
  <c r="C5981" i="3"/>
  <c r="D5981" i="3"/>
  <c r="E5981" i="3"/>
  <c r="F5981" i="3"/>
  <c r="B5981" i="3"/>
  <c r="L5979" i="3"/>
  <c r="O5979" i="3" s="1"/>
  <c r="K5980" i="3" s="1"/>
  <c r="M7336" i="3" l="1"/>
  <c r="I7336" i="3"/>
  <c r="N7336" i="3"/>
  <c r="A7337" i="3"/>
  <c r="G7336" i="3"/>
  <c r="D5982" i="3"/>
  <c r="F5982" i="3"/>
  <c r="B5982" i="3"/>
  <c r="H5982" i="3" s="1"/>
  <c r="C5982" i="3"/>
  <c r="E5982" i="3"/>
  <c r="P5979" i="3"/>
  <c r="P5980" i="3"/>
  <c r="J5981" i="3"/>
  <c r="L5980" i="3"/>
  <c r="O5980" i="3" s="1"/>
  <c r="K5981" i="3" s="1"/>
  <c r="M7337" i="3" l="1"/>
  <c r="I7337" i="3"/>
  <c r="N7337" i="3"/>
  <c r="A7338" i="3"/>
  <c r="G7337" i="3"/>
  <c r="C5983" i="3"/>
  <c r="F5983" i="3"/>
  <c r="E5983" i="3"/>
  <c r="D5983" i="3"/>
  <c r="B5983" i="3"/>
  <c r="L5981" i="3"/>
  <c r="O5981" i="3" s="1"/>
  <c r="K5982" i="3" s="1"/>
  <c r="M7338" i="3" l="1"/>
  <c r="I7338" i="3"/>
  <c r="N7338" i="3"/>
  <c r="A7339" i="3"/>
  <c r="G7338" i="3"/>
  <c r="H5983" i="3"/>
  <c r="L5982" i="3"/>
  <c r="O5982" i="3" s="1"/>
  <c r="K5983" i="3" s="1"/>
  <c r="J5982" i="3"/>
  <c r="J5983" i="3"/>
  <c r="M7339" i="3" l="1"/>
  <c r="I7339" i="3"/>
  <c r="N7339" i="3"/>
  <c r="A7340" i="3"/>
  <c r="G7339" i="3"/>
  <c r="L5983" i="3"/>
  <c r="O5983" i="3" s="1"/>
  <c r="P5982" i="3"/>
  <c r="P5981" i="3"/>
  <c r="C5984" i="3"/>
  <c r="D5984" i="3"/>
  <c r="F5984" i="3"/>
  <c r="B5984" i="3"/>
  <c r="H5984" i="3" s="1"/>
  <c r="E5984" i="3"/>
  <c r="M7340" i="3" l="1"/>
  <c r="I7340" i="3"/>
  <c r="N7340" i="3"/>
  <c r="A7341" i="3"/>
  <c r="G7340" i="3"/>
  <c r="J5984" i="3"/>
  <c r="K5984" i="3"/>
  <c r="M7341" i="3" l="1"/>
  <c r="I7341" i="3"/>
  <c r="N7341" i="3"/>
  <c r="A7342" i="3"/>
  <c r="G7341" i="3"/>
  <c r="B5985" i="3"/>
  <c r="H5985" i="3"/>
  <c r="E5985" i="3"/>
  <c r="D5985" i="3"/>
  <c r="C5985" i="3"/>
  <c r="F5985" i="3"/>
  <c r="L5984" i="3"/>
  <c r="O5984" i="3" s="1"/>
  <c r="P5983" i="3"/>
  <c r="M7342" i="3" l="1"/>
  <c r="I7342" i="3"/>
  <c r="N7342" i="3"/>
  <c r="A7343" i="3"/>
  <c r="G7342" i="3"/>
  <c r="F5986" i="3"/>
  <c r="C5986" i="3"/>
  <c r="E5986" i="3"/>
  <c r="D5986" i="3"/>
  <c r="B5986" i="3"/>
  <c r="H5986" i="3" s="1"/>
  <c r="K5985" i="3"/>
  <c r="J5985" i="3"/>
  <c r="M7343" i="3" l="1"/>
  <c r="I7343" i="3"/>
  <c r="N7343" i="3"/>
  <c r="A7344" i="3"/>
  <c r="G7343" i="3"/>
  <c r="J5986" i="3"/>
  <c r="P5985" i="3" s="1"/>
  <c r="P5984" i="3"/>
  <c r="L5985" i="3"/>
  <c r="O5985" i="3" s="1"/>
  <c r="K5986" i="3" s="1"/>
  <c r="M7344" i="3" l="1"/>
  <c r="I7344" i="3"/>
  <c r="N7344" i="3"/>
  <c r="A7345" i="3"/>
  <c r="G7344" i="3"/>
  <c r="B5987" i="3"/>
  <c r="E5987" i="3"/>
  <c r="F5987" i="3"/>
  <c r="D5987" i="3"/>
  <c r="C5987" i="3"/>
  <c r="L5986" i="3"/>
  <c r="O5986" i="3" s="1"/>
  <c r="M7345" i="3" l="1"/>
  <c r="I7345" i="3"/>
  <c r="N7345" i="3"/>
  <c r="A7346" i="3"/>
  <c r="G7345" i="3"/>
  <c r="K5987" i="3"/>
  <c r="H5987" i="3"/>
  <c r="M7346" i="3" l="1"/>
  <c r="I7346" i="3"/>
  <c r="N7346" i="3"/>
  <c r="A7347" i="3"/>
  <c r="G7346" i="3"/>
  <c r="J5987" i="3"/>
  <c r="L5987" i="3"/>
  <c r="F5988" i="3"/>
  <c r="D5988" i="3"/>
  <c r="E5988" i="3"/>
  <c r="B5988" i="3"/>
  <c r="C5988" i="3"/>
  <c r="H5988" i="3"/>
  <c r="O5987" i="3"/>
  <c r="K5988" i="3" s="1"/>
  <c r="M7347" i="3" l="1"/>
  <c r="I7347" i="3"/>
  <c r="N7347" i="3"/>
  <c r="A7348" i="3"/>
  <c r="G7347" i="3"/>
  <c r="J5988" i="3"/>
  <c r="L5988" i="3"/>
  <c r="O5988" i="3" s="1"/>
  <c r="E5989" i="3"/>
  <c r="B5989" i="3"/>
  <c r="F5989" i="3"/>
  <c r="D5989" i="3"/>
  <c r="C5989" i="3"/>
  <c r="H5989" i="3"/>
  <c r="P5986" i="3"/>
  <c r="P5987" i="3"/>
  <c r="M7348" i="3" l="1"/>
  <c r="I7348" i="3"/>
  <c r="N7348" i="3"/>
  <c r="A7349" i="3"/>
  <c r="G7348" i="3"/>
  <c r="B5990" i="3"/>
  <c r="E5990" i="3"/>
  <c r="C5990" i="3"/>
  <c r="H5990" i="3"/>
  <c r="D5990" i="3"/>
  <c r="F5990" i="3"/>
  <c r="K5989" i="3"/>
  <c r="J5989" i="3"/>
  <c r="P5988" i="3" s="1"/>
  <c r="M7349" i="3" l="1"/>
  <c r="I7349" i="3"/>
  <c r="N7349" i="3"/>
  <c r="A7350" i="3"/>
  <c r="G7349" i="3"/>
  <c r="J5990" i="3"/>
  <c r="C5991" i="3"/>
  <c r="B5991" i="3"/>
  <c r="H5991" i="3" s="1"/>
  <c r="F5991" i="3"/>
  <c r="E5991" i="3"/>
  <c r="D5991" i="3"/>
  <c r="O5989" i="3"/>
  <c r="K5990" i="3" s="1"/>
  <c r="L5989" i="3"/>
  <c r="P5989" i="3"/>
  <c r="M7350" i="3" l="1"/>
  <c r="I7350" i="3"/>
  <c r="N7350" i="3"/>
  <c r="A7351" i="3"/>
  <c r="G7350" i="3"/>
  <c r="D5992" i="3"/>
  <c r="E5992" i="3"/>
  <c r="B5992" i="3"/>
  <c r="H5992" i="3" s="1"/>
  <c r="C5992" i="3"/>
  <c r="F5992" i="3"/>
  <c r="J5991" i="3"/>
  <c r="L5990" i="3"/>
  <c r="O5990" i="3" s="1"/>
  <c r="K5991" i="3" s="1"/>
  <c r="M7351" i="3" l="1"/>
  <c r="I7351" i="3"/>
  <c r="N7351" i="3"/>
  <c r="A7352" i="3"/>
  <c r="G7351" i="3"/>
  <c r="P5990" i="3"/>
  <c r="L5991" i="3"/>
  <c r="O5991" i="3" s="1"/>
  <c r="K5992" i="3" s="1"/>
  <c r="M7352" i="3" l="1"/>
  <c r="I7352" i="3"/>
  <c r="N7352" i="3"/>
  <c r="A7353" i="3"/>
  <c r="G7352" i="3"/>
  <c r="L5992" i="3"/>
  <c r="O5992" i="3" s="1"/>
  <c r="K5993" i="3" s="1"/>
  <c r="J5992" i="3"/>
  <c r="E5993" i="3"/>
  <c r="D5993" i="3"/>
  <c r="B5993" i="3"/>
  <c r="C5993" i="3"/>
  <c r="F5993" i="3"/>
  <c r="H5993" i="3"/>
  <c r="J5993" i="3" s="1"/>
  <c r="M7353" i="3" l="1"/>
  <c r="I7353" i="3"/>
  <c r="N7353" i="3"/>
  <c r="A7354" i="3"/>
  <c r="G7353" i="3"/>
  <c r="F5994" i="3"/>
  <c r="E5994" i="3"/>
  <c r="C5994" i="3"/>
  <c r="B5994" i="3"/>
  <c r="D5994" i="3"/>
  <c r="H5994" i="3"/>
  <c r="L5993" i="3"/>
  <c r="O5993" i="3"/>
  <c r="P5992" i="3"/>
  <c r="P5991" i="3"/>
  <c r="M7354" i="3" l="1"/>
  <c r="I7354" i="3"/>
  <c r="N7354" i="3"/>
  <c r="A7355" i="3"/>
  <c r="G7354" i="3"/>
  <c r="J5994" i="3"/>
  <c r="C5995" i="3"/>
  <c r="D5995" i="3"/>
  <c r="B5995" i="3"/>
  <c r="F5995" i="3"/>
  <c r="E5995" i="3"/>
  <c r="K5994" i="3"/>
  <c r="M7355" i="3" l="1"/>
  <c r="I7355" i="3"/>
  <c r="N7355" i="3"/>
  <c r="A7356" i="3"/>
  <c r="G7355" i="3"/>
  <c r="F5996" i="3"/>
  <c r="E5996" i="3"/>
  <c r="B5996" i="3"/>
  <c r="C5996" i="3"/>
  <c r="D5996" i="3"/>
  <c r="P5993" i="3"/>
  <c r="L5994" i="3"/>
  <c r="O5994" i="3" s="1"/>
  <c r="K5995" i="3" s="1"/>
  <c r="H5995" i="3"/>
  <c r="J5995" i="3" s="1"/>
  <c r="M7356" i="3" l="1"/>
  <c r="I7356" i="3"/>
  <c r="N7356" i="3"/>
  <c r="A7357" i="3"/>
  <c r="G7356" i="3"/>
  <c r="C5997" i="3"/>
  <c r="B5997" i="3"/>
  <c r="D5997" i="3"/>
  <c r="F5997" i="3"/>
  <c r="E5997" i="3"/>
  <c r="P5995" i="3"/>
  <c r="L5995" i="3"/>
  <c r="O5995" i="3" s="1"/>
  <c r="K5996" i="3" s="1"/>
  <c r="H5996" i="3"/>
  <c r="P5994" i="3"/>
  <c r="J5996" i="3"/>
  <c r="M7357" i="3" l="1"/>
  <c r="I7357" i="3"/>
  <c r="N7357" i="3"/>
  <c r="A7358" i="3"/>
  <c r="G7357" i="3"/>
  <c r="B5998" i="3"/>
  <c r="F5998" i="3"/>
  <c r="E5998" i="3"/>
  <c r="D5998" i="3"/>
  <c r="C5998" i="3"/>
  <c r="H5997" i="3"/>
  <c r="L5996" i="3"/>
  <c r="O5996" i="3" s="1"/>
  <c r="K5997" i="3" s="1"/>
  <c r="M7358" i="3" l="1"/>
  <c r="I7358" i="3"/>
  <c r="N7358" i="3"/>
  <c r="A7359" i="3"/>
  <c r="G7358" i="3"/>
  <c r="E5999" i="3"/>
  <c r="D5999" i="3"/>
  <c r="B5999" i="3"/>
  <c r="C5999" i="3"/>
  <c r="F5999" i="3"/>
  <c r="J5997" i="3"/>
  <c r="H5998" i="3"/>
  <c r="M7359" i="3" l="1"/>
  <c r="I7359" i="3"/>
  <c r="N7359" i="3"/>
  <c r="A7360" i="3"/>
  <c r="G7359" i="3"/>
  <c r="J5998" i="3"/>
  <c r="H5999" i="3"/>
  <c r="L5997" i="3"/>
  <c r="O5997" i="3" s="1"/>
  <c r="K5998" i="3" s="1"/>
  <c r="P5996" i="3"/>
  <c r="M7360" i="3" l="1"/>
  <c r="I7360" i="3"/>
  <c r="N7360" i="3"/>
  <c r="A7361" i="3"/>
  <c r="G7360" i="3"/>
  <c r="D6000" i="3"/>
  <c r="E6000" i="3"/>
  <c r="J6000" i="3" s="1"/>
  <c r="H6000" i="3"/>
  <c r="C6000" i="3"/>
  <c r="B6000" i="3"/>
  <c r="F6000" i="3"/>
  <c r="L5998" i="3"/>
  <c r="J5999" i="3"/>
  <c r="P5997" i="3"/>
  <c r="O5998" i="3"/>
  <c r="K5999" i="3" s="1"/>
  <c r="M7361" i="3" l="1"/>
  <c r="I7361" i="3"/>
  <c r="N7361" i="3"/>
  <c r="A7362" i="3"/>
  <c r="G7361" i="3"/>
  <c r="D6001" i="3"/>
  <c r="F6001" i="3"/>
  <c r="E6001" i="3"/>
  <c r="C6001" i="3"/>
  <c r="B6001" i="3"/>
  <c r="P5999" i="3"/>
  <c r="L5999" i="3"/>
  <c r="O5999" i="3" s="1"/>
  <c r="K6000" i="3" s="1"/>
  <c r="P5998" i="3"/>
  <c r="M7362" i="3" l="1"/>
  <c r="I7362" i="3"/>
  <c r="N7362" i="3"/>
  <c r="A7363" i="3"/>
  <c r="G7362" i="3"/>
  <c r="L6000" i="3"/>
  <c r="O6000" i="3" s="1"/>
  <c r="K6001" i="3" s="1"/>
  <c r="H6001" i="3"/>
  <c r="M7363" i="3" l="1"/>
  <c r="I7363" i="3"/>
  <c r="N7363" i="3"/>
  <c r="A7364" i="3"/>
  <c r="G7363" i="3"/>
  <c r="J6001" i="3"/>
  <c r="E6002" i="3"/>
  <c r="D6002" i="3"/>
  <c r="C6002" i="3"/>
  <c r="B6002" i="3"/>
  <c r="F6002" i="3"/>
  <c r="M7364" i="3" l="1"/>
  <c r="I7364" i="3"/>
  <c r="N7364" i="3"/>
  <c r="A7365" i="3"/>
  <c r="G7364" i="3"/>
  <c r="E6003" i="3"/>
  <c r="C6003" i="3"/>
  <c r="F6003" i="3"/>
  <c r="H6003" i="3"/>
  <c r="B6003" i="3"/>
  <c r="D6003" i="3"/>
  <c r="H6002" i="3"/>
  <c r="L6001" i="3"/>
  <c r="O6001" i="3" s="1"/>
  <c r="K6002" i="3"/>
  <c r="P6000" i="3"/>
  <c r="M7365" i="3" l="1"/>
  <c r="I7365" i="3"/>
  <c r="N7365" i="3"/>
  <c r="A7366" i="3"/>
  <c r="G7365" i="3"/>
  <c r="H6004" i="3"/>
  <c r="C6004" i="3"/>
  <c r="E6004" i="3"/>
  <c r="D6004" i="3"/>
  <c r="F6004" i="3"/>
  <c r="B6004" i="3"/>
  <c r="J6004" i="3"/>
  <c r="J6003" i="3"/>
  <c r="J6002" i="3"/>
  <c r="M7366" i="3" l="1"/>
  <c r="I7366" i="3"/>
  <c r="N7366" i="3"/>
  <c r="A7367" i="3"/>
  <c r="G7366" i="3"/>
  <c r="C6005" i="3"/>
  <c r="D6005" i="3"/>
  <c r="E6005" i="3"/>
  <c r="B6005" i="3"/>
  <c r="F6005" i="3"/>
  <c r="L6002" i="3"/>
  <c r="O6002" i="3" s="1"/>
  <c r="K6003" i="3" s="1"/>
  <c r="P6003" i="3"/>
  <c r="P6002" i="3"/>
  <c r="P6001" i="3"/>
  <c r="M7367" i="3" l="1"/>
  <c r="I7367" i="3"/>
  <c r="N7367" i="3"/>
  <c r="A7368" i="3"/>
  <c r="G7367" i="3"/>
  <c r="C6006" i="3"/>
  <c r="E6006" i="3"/>
  <c r="B6006" i="3"/>
  <c r="D6006" i="3"/>
  <c r="F6006" i="3"/>
  <c r="H6005" i="3"/>
  <c r="L6003" i="3"/>
  <c r="O6003" i="3" s="1"/>
  <c r="K6004" i="3" s="1"/>
  <c r="M7368" i="3" l="1"/>
  <c r="I7368" i="3"/>
  <c r="N7368" i="3"/>
  <c r="A7369" i="3"/>
  <c r="G7368" i="3"/>
  <c r="L6004" i="3"/>
  <c r="O6004" i="3" s="1"/>
  <c r="K6005" i="3" s="1"/>
  <c r="B6007" i="3"/>
  <c r="C6007" i="3"/>
  <c r="F6007" i="3"/>
  <c r="E6007" i="3"/>
  <c r="D6007" i="3"/>
  <c r="J6005" i="3"/>
  <c r="H6006" i="3"/>
  <c r="M7369" i="3" l="1"/>
  <c r="I7369" i="3"/>
  <c r="N7369" i="3"/>
  <c r="A7370" i="3"/>
  <c r="G7369" i="3"/>
  <c r="J6006" i="3"/>
  <c r="H6007" i="3"/>
  <c r="L6005" i="3"/>
  <c r="O6005" i="3" s="1"/>
  <c r="K6006" i="3" s="1"/>
  <c r="F6008" i="3"/>
  <c r="B6008" i="3"/>
  <c r="H6008" i="3" s="1"/>
  <c r="C6008" i="3"/>
  <c r="E6008" i="3"/>
  <c r="D6008" i="3"/>
  <c r="P6004" i="3"/>
  <c r="P6005" i="3"/>
  <c r="M7370" i="3" l="1"/>
  <c r="I7370" i="3"/>
  <c r="N7370" i="3"/>
  <c r="A7371" i="3"/>
  <c r="G7370" i="3"/>
  <c r="J6008" i="3"/>
  <c r="J6007" i="3"/>
  <c r="P6007" i="3" s="1"/>
  <c r="L6006" i="3"/>
  <c r="O6006" i="3" s="1"/>
  <c r="K6007" i="3" s="1"/>
  <c r="M7371" i="3" l="1"/>
  <c r="I7371" i="3"/>
  <c r="N7371" i="3"/>
  <c r="A7372" i="3"/>
  <c r="G7371" i="3"/>
  <c r="P6006" i="3"/>
  <c r="C6009" i="3"/>
  <c r="B6009" i="3"/>
  <c r="D6009" i="3"/>
  <c r="F6009" i="3"/>
  <c r="E6009" i="3"/>
  <c r="L6007" i="3"/>
  <c r="O6007" i="3" s="1"/>
  <c r="K6008" i="3" s="1"/>
  <c r="M7372" i="3" l="1"/>
  <c r="I7372" i="3"/>
  <c r="N7372" i="3"/>
  <c r="A7373" i="3"/>
  <c r="G7372" i="3"/>
  <c r="D6010" i="3"/>
  <c r="F6010" i="3"/>
  <c r="C6010" i="3"/>
  <c r="B6010" i="3"/>
  <c r="E6010" i="3"/>
  <c r="L6008" i="3"/>
  <c r="O6008" i="3" s="1"/>
  <c r="K6009" i="3" s="1"/>
  <c r="H6009" i="3"/>
  <c r="M7373" i="3" l="1"/>
  <c r="I7373" i="3"/>
  <c r="N7373" i="3"/>
  <c r="A7374" i="3"/>
  <c r="G7373" i="3"/>
  <c r="J6009" i="3"/>
  <c r="L6009" i="3"/>
  <c r="O6009" i="3" s="1"/>
  <c r="K6010" i="3" s="1"/>
  <c r="H6010" i="3"/>
  <c r="J6010" i="3" s="1"/>
  <c r="B6011" i="3"/>
  <c r="H6011" i="3" s="1"/>
  <c r="D6011" i="3"/>
  <c r="E6011" i="3"/>
  <c r="F6011" i="3"/>
  <c r="C6011" i="3"/>
  <c r="M7374" i="3" l="1"/>
  <c r="I7374" i="3"/>
  <c r="N7374" i="3"/>
  <c r="A7375" i="3"/>
  <c r="G7374" i="3"/>
  <c r="J6011" i="3"/>
  <c r="P6010" i="3" s="1"/>
  <c r="P6008" i="3"/>
  <c r="P6009" i="3"/>
  <c r="L6010" i="3"/>
  <c r="O6010" i="3" s="1"/>
  <c r="K6011" i="3" s="1"/>
  <c r="M7375" i="3" l="1"/>
  <c r="I7375" i="3"/>
  <c r="N7375" i="3"/>
  <c r="A7376" i="3"/>
  <c r="G7375" i="3"/>
  <c r="L6011" i="3"/>
  <c r="O6011" i="3" s="1"/>
  <c r="K6012" i="3" s="1"/>
  <c r="D6012" i="3"/>
  <c r="B6012" i="3"/>
  <c r="F6012" i="3"/>
  <c r="E6012" i="3"/>
  <c r="H6012" i="3"/>
  <c r="C6012" i="3"/>
  <c r="M7376" i="3" l="1"/>
  <c r="I7376" i="3"/>
  <c r="N7376" i="3"/>
  <c r="A7377" i="3"/>
  <c r="G7376" i="3"/>
  <c r="J6012" i="3"/>
  <c r="B6013" i="3"/>
  <c r="H6013" i="3" s="1"/>
  <c r="F6013" i="3"/>
  <c r="C6013" i="3"/>
  <c r="D6013" i="3"/>
  <c r="E6013" i="3"/>
  <c r="J6013" i="3" s="1"/>
  <c r="L6012" i="3"/>
  <c r="O6012" i="3" s="1"/>
  <c r="K6013" i="3" s="1"/>
  <c r="M7377" i="3" l="1"/>
  <c r="I7377" i="3"/>
  <c r="N7377" i="3"/>
  <c r="A7378" i="3"/>
  <c r="G7377" i="3"/>
  <c r="L6013" i="3"/>
  <c r="O6013" i="3" s="1"/>
  <c r="P6012" i="3"/>
  <c r="P6011" i="3"/>
  <c r="M7378" i="3" l="1"/>
  <c r="I7378" i="3"/>
  <c r="N7378" i="3"/>
  <c r="A7379" i="3"/>
  <c r="G7378" i="3"/>
  <c r="D6014" i="3"/>
  <c r="C6014" i="3"/>
  <c r="E6014" i="3"/>
  <c r="F6014" i="3"/>
  <c r="B6014" i="3"/>
  <c r="M7379" i="3" l="1"/>
  <c r="I7379" i="3"/>
  <c r="N7379" i="3"/>
  <c r="A7380" i="3"/>
  <c r="G7379" i="3"/>
  <c r="E6015" i="3"/>
  <c r="F6015" i="3"/>
  <c r="C6015" i="3"/>
  <c r="B6015" i="3"/>
  <c r="D6015" i="3"/>
  <c r="K6014" i="3"/>
  <c r="H6014" i="3"/>
  <c r="J6014" i="3" s="1"/>
  <c r="M7380" i="3" l="1"/>
  <c r="I7380" i="3"/>
  <c r="N7380" i="3"/>
  <c r="A7381" i="3"/>
  <c r="G7380" i="3"/>
  <c r="P6013" i="3"/>
  <c r="H6015" i="3"/>
  <c r="L6014" i="3"/>
  <c r="O6014" i="3" s="1"/>
  <c r="K6015" i="3" s="1"/>
  <c r="M7381" i="3" l="1"/>
  <c r="I7381" i="3"/>
  <c r="N7381" i="3"/>
  <c r="A7382" i="3"/>
  <c r="G7381" i="3"/>
  <c r="J6015" i="3"/>
  <c r="L6015" i="3"/>
  <c r="O6015" i="3"/>
  <c r="C6016" i="3"/>
  <c r="K6016" i="3"/>
  <c r="E6016" i="3"/>
  <c r="B6016" i="3"/>
  <c r="F6016" i="3"/>
  <c r="D6016" i="3"/>
  <c r="M7382" i="3" l="1"/>
  <c r="I7382" i="3"/>
  <c r="N7382" i="3"/>
  <c r="A7383" i="3"/>
  <c r="G7382" i="3"/>
  <c r="F6017" i="3"/>
  <c r="E6017" i="3"/>
  <c r="B6017" i="3"/>
  <c r="C6017" i="3"/>
  <c r="D6017" i="3"/>
  <c r="H6016" i="3"/>
  <c r="P6014" i="3"/>
  <c r="M7383" i="3" l="1"/>
  <c r="I7383" i="3"/>
  <c r="N7383" i="3"/>
  <c r="A7384" i="3"/>
  <c r="G7383" i="3"/>
  <c r="E6018" i="3"/>
  <c r="H6018" i="3"/>
  <c r="D6018" i="3"/>
  <c r="F6018" i="3"/>
  <c r="B6018" i="3"/>
  <c r="C6018" i="3"/>
  <c r="J6016" i="3"/>
  <c r="L6016" i="3"/>
  <c r="O6016" i="3" s="1"/>
  <c r="K6017" i="3" s="1"/>
  <c r="H6017" i="3"/>
  <c r="J6017" i="3" s="1"/>
  <c r="M7384" i="3" l="1"/>
  <c r="I7384" i="3"/>
  <c r="N7384" i="3"/>
  <c r="A7385" i="3"/>
  <c r="G7384" i="3"/>
  <c r="D6019" i="3"/>
  <c r="F6019" i="3"/>
  <c r="E6019" i="3"/>
  <c r="B6019" i="3"/>
  <c r="C6019" i="3"/>
  <c r="J6018" i="3"/>
  <c r="P6017" i="3"/>
  <c r="P6016" i="3"/>
  <c r="P6015" i="3"/>
  <c r="L6017" i="3"/>
  <c r="O6017" i="3" s="1"/>
  <c r="K6018" i="3" s="1"/>
  <c r="M7385" i="3" l="1"/>
  <c r="I7385" i="3"/>
  <c r="N7385" i="3"/>
  <c r="A7386" i="3"/>
  <c r="G7385" i="3"/>
  <c r="L6018" i="3"/>
  <c r="O6018" i="3" s="1"/>
  <c r="K6019" i="3" s="1"/>
  <c r="H6019" i="3"/>
  <c r="M7386" i="3" l="1"/>
  <c r="I7386" i="3"/>
  <c r="N7386" i="3"/>
  <c r="A7387" i="3"/>
  <c r="G7386" i="3"/>
  <c r="J6019" i="3"/>
  <c r="L6019" i="3"/>
  <c r="O6019" i="3"/>
  <c r="E6020" i="3"/>
  <c r="C6020" i="3"/>
  <c r="D6020" i="3"/>
  <c r="H6020" i="3"/>
  <c r="B6020" i="3"/>
  <c r="F6020" i="3"/>
  <c r="J6020" i="3"/>
  <c r="M7387" i="3" l="1"/>
  <c r="I7387" i="3"/>
  <c r="N7387" i="3"/>
  <c r="A7388" i="3"/>
  <c r="G7387" i="3"/>
  <c r="B6021" i="3"/>
  <c r="C6021" i="3"/>
  <c r="E6021" i="3"/>
  <c r="D6021" i="3"/>
  <c r="F6021" i="3"/>
  <c r="K6020" i="3"/>
  <c r="P6019" i="3"/>
  <c r="P6018" i="3"/>
  <c r="M7388" i="3" l="1"/>
  <c r="I7388" i="3"/>
  <c r="N7388" i="3"/>
  <c r="A7389" i="3"/>
  <c r="G7388" i="3"/>
  <c r="B6022" i="3"/>
  <c r="C6022" i="3"/>
  <c r="F6022" i="3"/>
  <c r="E6022" i="3"/>
  <c r="D6022" i="3"/>
  <c r="L6020" i="3"/>
  <c r="O6020" i="3" s="1"/>
  <c r="K6021" i="3" s="1"/>
  <c r="H6021" i="3"/>
  <c r="M7389" i="3" l="1"/>
  <c r="I7389" i="3"/>
  <c r="N7389" i="3"/>
  <c r="A7390" i="3"/>
  <c r="G7389" i="3"/>
  <c r="J6021" i="3"/>
  <c r="L6021" i="3"/>
  <c r="O6021" i="3" s="1"/>
  <c r="K6022" i="3" s="1"/>
  <c r="H6022" i="3"/>
  <c r="F6023" i="3"/>
  <c r="E6023" i="3"/>
  <c r="C6023" i="3"/>
  <c r="D6023" i="3"/>
  <c r="B6023" i="3"/>
  <c r="M7390" i="3" l="1"/>
  <c r="I7390" i="3"/>
  <c r="N7390" i="3"/>
  <c r="A7391" i="3"/>
  <c r="G7390" i="3"/>
  <c r="J6022" i="3"/>
  <c r="L6022" i="3"/>
  <c r="O6022" i="3" s="1"/>
  <c r="K6023" i="3" s="1"/>
  <c r="H6023" i="3"/>
  <c r="P6020" i="3"/>
  <c r="J6023" i="3"/>
  <c r="M7391" i="3" l="1"/>
  <c r="I7391" i="3"/>
  <c r="N7391" i="3"/>
  <c r="A7392" i="3"/>
  <c r="G7391" i="3"/>
  <c r="P6022" i="3"/>
  <c r="P6021" i="3"/>
  <c r="C6024" i="3"/>
  <c r="F6024" i="3"/>
  <c r="B6024" i="3"/>
  <c r="H6024" i="3" s="1"/>
  <c r="J6024" i="3" s="1"/>
  <c r="E6024" i="3"/>
  <c r="D6024" i="3"/>
  <c r="L6023" i="3"/>
  <c r="O6023" i="3" s="1"/>
  <c r="M7392" i="3" l="1"/>
  <c r="I7392" i="3"/>
  <c r="N7392" i="3"/>
  <c r="A7393" i="3"/>
  <c r="G7392" i="3"/>
  <c r="P6023" i="3"/>
  <c r="L6024" i="3"/>
  <c r="K6024" i="3"/>
  <c r="M7393" i="3" l="1"/>
  <c r="I7393" i="3"/>
  <c r="N7393" i="3"/>
  <c r="A7394" i="3"/>
  <c r="G7393" i="3"/>
  <c r="F6025" i="3"/>
  <c r="D6025" i="3"/>
  <c r="E6025" i="3"/>
  <c r="B6025" i="3"/>
  <c r="C6025" i="3"/>
  <c r="O6024" i="3"/>
  <c r="M7394" i="3" l="1"/>
  <c r="I7394" i="3"/>
  <c r="N7394" i="3"/>
  <c r="A7395" i="3"/>
  <c r="G7394" i="3"/>
  <c r="F6026" i="3"/>
  <c r="E6026" i="3"/>
  <c r="B6026" i="3"/>
  <c r="C6026" i="3"/>
  <c r="D6026" i="3"/>
  <c r="K6025" i="3"/>
  <c r="H6025" i="3"/>
  <c r="M7395" i="3" l="1"/>
  <c r="I7395" i="3"/>
  <c r="N7395" i="3"/>
  <c r="G7395" i="3"/>
  <c r="A7396" i="3"/>
  <c r="J6025" i="3"/>
  <c r="H6026" i="3"/>
  <c r="D6027" i="3"/>
  <c r="C6027" i="3"/>
  <c r="B6027" i="3"/>
  <c r="F6027" i="3"/>
  <c r="E6027" i="3"/>
  <c r="M7396" i="3" l="1"/>
  <c r="I7396" i="3"/>
  <c r="N7396" i="3"/>
  <c r="G7396" i="3"/>
  <c r="A7397" i="3"/>
  <c r="J6026" i="3"/>
  <c r="H6027" i="3"/>
  <c r="L6025" i="3"/>
  <c r="O6025" i="3" s="1"/>
  <c r="K6026" i="3" s="1"/>
  <c r="J6027" i="3"/>
  <c r="P6024" i="3"/>
  <c r="P6025" i="3"/>
  <c r="M7397" i="3" l="1"/>
  <c r="I7397" i="3"/>
  <c r="N7397" i="3"/>
  <c r="G7397" i="3"/>
  <c r="A7398" i="3"/>
  <c r="B6028" i="3"/>
  <c r="H6028" i="3"/>
  <c r="F6028" i="3"/>
  <c r="D6028" i="3"/>
  <c r="C6028" i="3"/>
  <c r="E6028" i="3"/>
  <c r="P6026" i="3"/>
  <c r="L6026" i="3"/>
  <c r="O6026" i="3" s="1"/>
  <c r="K6027" i="3" s="1"/>
  <c r="M7398" i="3" l="1"/>
  <c r="I7398" i="3"/>
  <c r="N7398" i="3"/>
  <c r="G7398" i="3"/>
  <c r="A7399" i="3"/>
  <c r="F6029" i="3"/>
  <c r="B6029" i="3"/>
  <c r="C6029" i="3"/>
  <c r="D6029" i="3"/>
  <c r="E6029" i="3"/>
  <c r="J6028" i="3"/>
  <c r="L6027" i="3"/>
  <c r="O6027" i="3" s="1"/>
  <c r="K6028" i="3" s="1"/>
  <c r="M7399" i="3" l="1"/>
  <c r="I7399" i="3"/>
  <c r="N7399" i="3"/>
  <c r="G7399" i="3"/>
  <c r="A7400" i="3"/>
  <c r="B6030" i="3"/>
  <c r="H6030" i="3" s="1"/>
  <c r="D6030" i="3"/>
  <c r="C6030" i="3"/>
  <c r="E6030" i="3"/>
  <c r="F6030" i="3"/>
  <c r="H6029" i="3"/>
  <c r="P6027" i="3"/>
  <c r="L6028" i="3"/>
  <c r="O6028" i="3" s="1"/>
  <c r="K6029" i="3" s="1"/>
  <c r="M7400" i="3" l="1"/>
  <c r="I7400" i="3"/>
  <c r="N7400" i="3"/>
  <c r="A7401" i="3"/>
  <c r="G7400" i="3"/>
  <c r="J6030" i="3"/>
  <c r="J6029" i="3"/>
  <c r="M7401" i="3" l="1"/>
  <c r="I7401" i="3"/>
  <c r="N7401" i="3"/>
  <c r="G7401" i="3"/>
  <c r="A7402" i="3"/>
  <c r="L6029" i="3"/>
  <c r="O6029" i="3" s="1"/>
  <c r="K6030" i="3" s="1"/>
  <c r="B6031" i="3"/>
  <c r="D6031" i="3"/>
  <c r="C6031" i="3"/>
  <c r="E6031" i="3"/>
  <c r="H6031" i="3"/>
  <c r="J6031" i="3" s="1"/>
  <c r="F6031" i="3"/>
  <c r="P6029" i="3"/>
  <c r="P6028" i="3"/>
  <c r="L6030" i="3"/>
  <c r="M7402" i="3" l="1"/>
  <c r="I7402" i="3"/>
  <c r="N7402" i="3"/>
  <c r="G7402" i="3"/>
  <c r="A7403" i="3"/>
  <c r="P6030" i="3"/>
  <c r="B6032" i="3"/>
  <c r="E6032" i="3"/>
  <c r="F6032" i="3"/>
  <c r="H6032" i="3"/>
  <c r="D6032" i="3"/>
  <c r="C6032" i="3"/>
  <c r="O6030" i="3"/>
  <c r="K6031" i="3" s="1"/>
  <c r="M7403" i="3" l="1"/>
  <c r="I7403" i="3"/>
  <c r="N7403" i="3"/>
  <c r="G7403" i="3"/>
  <c r="A7404" i="3"/>
  <c r="F6033" i="3"/>
  <c r="D6033" i="3"/>
  <c r="C6033" i="3"/>
  <c r="E6033" i="3"/>
  <c r="B6033" i="3"/>
  <c r="L6031" i="3"/>
  <c r="O6031" i="3" s="1"/>
  <c r="K6032" i="3" s="1"/>
  <c r="J6032" i="3"/>
  <c r="M7404" i="3" l="1"/>
  <c r="I7404" i="3"/>
  <c r="N7404" i="3"/>
  <c r="A7405" i="3"/>
  <c r="G7404" i="3"/>
  <c r="P6031" i="3"/>
  <c r="H6033" i="3"/>
  <c r="L6032" i="3"/>
  <c r="O6032" i="3" s="1"/>
  <c r="K6033" i="3" s="1"/>
  <c r="M7405" i="3" l="1"/>
  <c r="I7405" i="3"/>
  <c r="N7405" i="3"/>
  <c r="A7406" i="3"/>
  <c r="G7405" i="3"/>
  <c r="J6033" i="3"/>
  <c r="L6033" i="3"/>
  <c r="O6033" i="3" s="1"/>
  <c r="K6034" i="3" s="1"/>
  <c r="D6034" i="3"/>
  <c r="F6034" i="3"/>
  <c r="E6034" i="3"/>
  <c r="B6034" i="3"/>
  <c r="C6034" i="3"/>
  <c r="M7406" i="3" l="1"/>
  <c r="I7406" i="3"/>
  <c r="N7406" i="3"/>
  <c r="A7407" i="3"/>
  <c r="G7406" i="3"/>
  <c r="C6035" i="3"/>
  <c r="E6035" i="3"/>
  <c r="B6035" i="3"/>
  <c r="D6035" i="3"/>
  <c r="F6035" i="3"/>
  <c r="P6032" i="3"/>
  <c r="H6034" i="3"/>
  <c r="J6034" i="3" s="1"/>
  <c r="P6033" i="3" s="1"/>
  <c r="M7407" i="3" l="1"/>
  <c r="I7407" i="3"/>
  <c r="N7407" i="3"/>
  <c r="G7407" i="3"/>
  <c r="A7408" i="3"/>
  <c r="B6036" i="3"/>
  <c r="E6036" i="3"/>
  <c r="C6036" i="3"/>
  <c r="D6036" i="3"/>
  <c r="F6036" i="3"/>
  <c r="L6034" i="3"/>
  <c r="O6034" i="3" s="1"/>
  <c r="K6035" i="3" s="1"/>
  <c r="H6035" i="3"/>
  <c r="M7408" i="3" l="1"/>
  <c r="I7408" i="3"/>
  <c r="N7408" i="3"/>
  <c r="G7408" i="3"/>
  <c r="A7409" i="3"/>
  <c r="J6035" i="3"/>
  <c r="H6036" i="3"/>
  <c r="L6035" i="3"/>
  <c r="B6037" i="3"/>
  <c r="E6037" i="3"/>
  <c r="D6037" i="3"/>
  <c r="C6037" i="3"/>
  <c r="F6037" i="3"/>
  <c r="J6036" i="3"/>
  <c r="O6035" i="3"/>
  <c r="K6036" i="3" s="1"/>
  <c r="M7409" i="3" l="1"/>
  <c r="I7409" i="3"/>
  <c r="N7409" i="3"/>
  <c r="A7410" i="3"/>
  <c r="G7409" i="3"/>
  <c r="D6038" i="3"/>
  <c r="C6038" i="3"/>
  <c r="E6038" i="3"/>
  <c r="F6038" i="3"/>
  <c r="B6038" i="3"/>
  <c r="H6037" i="3"/>
  <c r="L6036" i="3"/>
  <c r="O6036" i="3"/>
  <c r="K6037" i="3" s="1"/>
  <c r="P6035" i="3"/>
  <c r="P6034" i="3"/>
  <c r="M7410" i="3" l="1"/>
  <c r="I7410" i="3"/>
  <c r="N7410" i="3"/>
  <c r="A7411" i="3"/>
  <c r="G7410" i="3"/>
  <c r="H6038" i="3"/>
  <c r="J6037" i="3"/>
  <c r="M7411" i="3" l="1"/>
  <c r="I7411" i="3"/>
  <c r="N7411" i="3"/>
  <c r="G7411" i="3"/>
  <c r="A7412" i="3"/>
  <c r="J6038" i="3"/>
  <c r="B6039" i="3"/>
  <c r="E6039" i="3"/>
  <c r="J6039" i="3" s="1"/>
  <c r="D6039" i="3"/>
  <c r="C6039" i="3"/>
  <c r="F6039" i="3"/>
  <c r="H6039" i="3"/>
  <c r="P6037" i="3"/>
  <c r="P6036" i="3"/>
  <c r="L6037" i="3"/>
  <c r="O6037" i="3" s="1"/>
  <c r="K6038" i="3" s="1"/>
  <c r="M7412" i="3" l="1"/>
  <c r="I7412" i="3"/>
  <c r="N7412" i="3"/>
  <c r="A7413" i="3"/>
  <c r="G7412" i="3"/>
  <c r="B6040" i="3"/>
  <c r="F6040" i="3"/>
  <c r="E6040" i="3"/>
  <c r="D6040" i="3"/>
  <c r="H6040" i="3"/>
  <c r="C6040" i="3"/>
  <c r="O6038" i="3"/>
  <c r="K6039" i="3" s="1"/>
  <c r="L6039" i="3"/>
  <c r="L6038" i="3"/>
  <c r="P6038" i="3"/>
  <c r="M7413" i="3" l="1"/>
  <c r="I7413" i="3"/>
  <c r="N7413" i="3"/>
  <c r="A7414" i="3"/>
  <c r="G7413" i="3"/>
  <c r="J6040" i="3"/>
  <c r="B6041" i="3"/>
  <c r="F6041" i="3"/>
  <c r="D6041" i="3"/>
  <c r="C6041" i="3"/>
  <c r="E6041" i="3"/>
  <c r="O6039" i="3"/>
  <c r="K6040" i="3" s="1"/>
  <c r="M7414" i="3" l="1"/>
  <c r="I7414" i="3"/>
  <c r="N7414" i="3"/>
  <c r="G7414" i="3"/>
  <c r="A7415" i="3"/>
  <c r="L6040" i="3"/>
  <c r="H6041" i="3"/>
  <c r="O6040" i="3"/>
  <c r="K6041" i="3" s="1"/>
  <c r="P6039" i="3"/>
  <c r="M7415" i="3" l="1"/>
  <c r="I7415" i="3"/>
  <c r="N7415" i="3"/>
  <c r="A7416" i="3"/>
  <c r="G7415" i="3"/>
  <c r="J6041" i="3"/>
  <c r="L6041" i="3"/>
  <c r="O6041" i="3"/>
  <c r="K6042" i="3" s="1"/>
  <c r="H6042" i="3"/>
  <c r="B6042" i="3"/>
  <c r="C6042" i="3"/>
  <c r="D6042" i="3"/>
  <c r="E6042" i="3"/>
  <c r="F6042" i="3"/>
  <c r="M7416" i="3" l="1"/>
  <c r="I7416" i="3"/>
  <c r="N7416" i="3"/>
  <c r="A7417" i="3"/>
  <c r="G7416" i="3"/>
  <c r="F6043" i="3"/>
  <c r="E6043" i="3"/>
  <c r="B6043" i="3"/>
  <c r="C6043" i="3"/>
  <c r="D6043" i="3"/>
  <c r="P6041" i="3"/>
  <c r="P6040" i="3"/>
  <c r="J6042" i="3"/>
  <c r="M7417" i="3" l="1"/>
  <c r="I7417" i="3"/>
  <c r="N7417" i="3"/>
  <c r="G7417" i="3"/>
  <c r="A7418" i="3"/>
  <c r="C6044" i="3"/>
  <c r="E6044" i="3"/>
  <c r="B6044" i="3"/>
  <c r="D6044" i="3"/>
  <c r="F6044" i="3"/>
  <c r="L6042" i="3"/>
  <c r="O6042" i="3" s="1"/>
  <c r="K6043" i="3" s="1"/>
  <c r="H6043" i="3"/>
  <c r="J6043" i="3" s="1"/>
  <c r="M7418" i="3" l="1"/>
  <c r="I7418" i="3"/>
  <c r="N7418" i="3"/>
  <c r="G7418" i="3"/>
  <c r="A7419" i="3"/>
  <c r="E6045" i="3"/>
  <c r="C6045" i="3"/>
  <c r="D6045" i="3"/>
  <c r="B6045" i="3"/>
  <c r="F6045" i="3"/>
  <c r="L6043" i="3"/>
  <c r="O6043" i="3" s="1"/>
  <c r="K6044" i="3" s="1"/>
  <c r="P6042" i="3"/>
  <c r="H6044" i="3"/>
  <c r="M7419" i="3" l="1"/>
  <c r="I7419" i="3"/>
  <c r="N7419" i="3"/>
  <c r="G7419" i="3"/>
  <c r="A7420" i="3"/>
  <c r="E6046" i="3"/>
  <c r="C6046" i="3"/>
  <c r="F6046" i="3"/>
  <c r="B6046" i="3"/>
  <c r="D6046" i="3"/>
  <c r="J6044" i="3"/>
  <c r="H6045" i="3"/>
  <c r="M7420" i="3" l="1"/>
  <c r="I7420" i="3"/>
  <c r="N7420" i="3"/>
  <c r="G7420" i="3"/>
  <c r="A7421" i="3"/>
  <c r="D6047" i="3"/>
  <c r="B6047" i="3"/>
  <c r="C6047" i="3"/>
  <c r="F6047" i="3"/>
  <c r="E6047" i="3"/>
  <c r="J6045" i="3"/>
  <c r="P6044" i="3"/>
  <c r="P6043" i="3"/>
  <c r="H6046" i="3"/>
  <c r="L6044" i="3"/>
  <c r="O6044" i="3" s="1"/>
  <c r="K6045" i="3" s="1"/>
  <c r="M7421" i="3" l="1"/>
  <c r="I7421" i="3"/>
  <c r="N7421" i="3"/>
  <c r="A7422" i="3"/>
  <c r="G7421" i="3"/>
  <c r="F6048" i="3"/>
  <c r="B6048" i="3"/>
  <c r="E6048" i="3"/>
  <c r="C6048" i="3"/>
  <c r="D6048" i="3"/>
  <c r="J6046" i="3"/>
  <c r="H6047" i="3"/>
  <c r="J6047" i="3"/>
  <c r="P6045" i="3"/>
  <c r="L6045" i="3"/>
  <c r="O6045" i="3" s="1"/>
  <c r="K6046" i="3" s="1"/>
  <c r="M7422" i="3" l="1"/>
  <c r="I7422" i="3"/>
  <c r="N7422" i="3"/>
  <c r="G7422" i="3"/>
  <c r="A7423" i="3"/>
  <c r="B6049" i="3"/>
  <c r="D6049" i="3"/>
  <c r="E6049" i="3"/>
  <c r="C6049" i="3"/>
  <c r="F6049" i="3"/>
  <c r="L6046" i="3"/>
  <c r="O6046" i="3" s="1"/>
  <c r="K6047" i="3" s="1"/>
  <c r="P6046" i="3"/>
  <c r="H6048" i="3"/>
  <c r="J6048" i="3"/>
  <c r="M7423" i="3" l="1"/>
  <c r="I7423" i="3"/>
  <c r="N7423" i="3"/>
  <c r="A7424" i="3"/>
  <c r="G7423" i="3"/>
  <c r="L6047" i="3"/>
  <c r="O6047" i="3" s="1"/>
  <c r="K6048" i="3" s="1"/>
  <c r="F6050" i="3"/>
  <c r="E6050" i="3"/>
  <c r="B6050" i="3"/>
  <c r="C6050" i="3"/>
  <c r="D6050" i="3"/>
  <c r="H6049" i="3"/>
  <c r="P6047" i="3"/>
  <c r="M7424" i="3" l="1"/>
  <c r="I7424" i="3"/>
  <c r="N7424" i="3"/>
  <c r="G7424" i="3"/>
  <c r="A7425" i="3"/>
  <c r="J6049" i="3"/>
  <c r="H6050" i="3"/>
  <c r="C6051" i="3"/>
  <c r="B6051" i="3"/>
  <c r="F6051" i="3"/>
  <c r="D6051" i="3"/>
  <c r="H6051" i="3"/>
  <c r="E6051" i="3"/>
  <c r="L6048" i="3"/>
  <c r="O6048" i="3" s="1"/>
  <c r="K6049" i="3" s="1"/>
  <c r="M7425" i="3" l="1"/>
  <c r="I7425" i="3"/>
  <c r="N7425" i="3"/>
  <c r="G7425" i="3"/>
  <c r="A7426" i="3"/>
  <c r="E6052" i="3"/>
  <c r="C6052" i="3"/>
  <c r="B6052" i="3"/>
  <c r="F6052" i="3"/>
  <c r="D6052" i="3"/>
  <c r="L6049" i="3"/>
  <c r="O6049" i="3" s="1"/>
  <c r="K6050" i="3" s="1"/>
  <c r="J6051" i="3"/>
  <c r="J6050" i="3"/>
  <c r="P6050" i="3" s="1"/>
  <c r="P6049" i="3"/>
  <c r="P6048" i="3"/>
  <c r="M7426" i="3" l="1"/>
  <c r="I7426" i="3"/>
  <c r="N7426" i="3"/>
  <c r="A7427" i="3"/>
  <c r="G7426" i="3"/>
  <c r="L6050" i="3"/>
  <c r="O6050" i="3" s="1"/>
  <c r="K6051" i="3" s="1"/>
  <c r="H6052" i="3"/>
  <c r="J6052" i="3" s="1"/>
  <c r="M7427" i="3" l="1"/>
  <c r="I7427" i="3"/>
  <c r="N7427" i="3"/>
  <c r="A7428" i="3"/>
  <c r="G7427" i="3"/>
  <c r="L6051" i="3"/>
  <c r="O6051" i="3" s="1"/>
  <c r="K6052" i="3" s="1"/>
  <c r="D6053" i="3"/>
  <c r="E6053" i="3"/>
  <c r="C6053" i="3"/>
  <c r="F6053" i="3"/>
  <c r="H6053" i="3"/>
  <c r="B6053" i="3"/>
  <c r="P6051" i="3"/>
  <c r="M7428" i="3" l="1"/>
  <c r="I7428" i="3"/>
  <c r="N7428" i="3"/>
  <c r="A7429" i="3"/>
  <c r="G7428" i="3"/>
  <c r="D6054" i="3"/>
  <c r="E6054" i="3"/>
  <c r="F6054" i="3"/>
  <c r="C6054" i="3"/>
  <c r="B6054" i="3"/>
  <c r="J6053" i="3"/>
  <c r="L6052" i="3"/>
  <c r="O6052" i="3" s="1"/>
  <c r="K6053" i="3" s="1"/>
  <c r="M7429" i="3" l="1"/>
  <c r="I7429" i="3"/>
  <c r="N7429" i="3"/>
  <c r="A7430" i="3"/>
  <c r="G7429" i="3"/>
  <c r="F6055" i="3"/>
  <c r="E6055" i="3"/>
  <c r="D6055" i="3"/>
  <c r="B6055" i="3"/>
  <c r="C6055" i="3"/>
  <c r="P6052" i="3"/>
  <c r="L6053" i="3"/>
  <c r="O6053" i="3" s="1"/>
  <c r="K6054" i="3" s="1"/>
  <c r="H6054" i="3"/>
  <c r="M7430" i="3" l="1"/>
  <c r="I7430" i="3"/>
  <c r="N7430" i="3"/>
  <c r="G7430" i="3"/>
  <c r="A7431" i="3"/>
  <c r="D6056" i="3"/>
  <c r="C6056" i="3"/>
  <c r="B6056" i="3"/>
  <c r="E6056" i="3"/>
  <c r="F6056" i="3"/>
  <c r="J6055" i="3"/>
  <c r="H6055" i="3"/>
  <c r="L6054" i="3"/>
  <c r="O6054" i="3" s="1"/>
  <c r="K6055" i="3" s="1"/>
  <c r="J6054" i="3"/>
  <c r="M7431" i="3" l="1"/>
  <c r="I7431" i="3"/>
  <c r="N7431" i="3"/>
  <c r="G7431" i="3"/>
  <c r="A7432" i="3"/>
  <c r="H6056" i="3"/>
  <c r="P6054" i="3"/>
  <c r="P6053" i="3"/>
  <c r="L6055" i="3"/>
  <c r="O6055" i="3" s="1"/>
  <c r="K6056" i="3" s="1"/>
  <c r="M7432" i="3" l="1"/>
  <c r="I7432" i="3"/>
  <c r="N7432" i="3"/>
  <c r="A7433" i="3"/>
  <c r="G7432" i="3"/>
  <c r="F6057" i="3"/>
  <c r="E6057" i="3"/>
  <c r="B6057" i="3"/>
  <c r="C6057" i="3"/>
  <c r="D6057" i="3"/>
  <c r="H6057" i="3"/>
  <c r="J6057" i="3"/>
  <c r="J6056" i="3"/>
  <c r="L6056" i="3"/>
  <c r="O6056" i="3" s="1"/>
  <c r="M7433" i="3" l="1"/>
  <c r="I7433" i="3"/>
  <c r="N7433" i="3"/>
  <c r="G7433" i="3"/>
  <c r="A7434" i="3"/>
  <c r="D6058" i="3"/>
  <c r="C6058" i="3"/>
  <c r="B6058" i="3"/>
  <c r="E6058" i="3"/>
  <c r="F6058" i="3"/>
  <c r="K6057" i="3"/>
  <c r="P6056" i="3"/>
  <c r="P6055" i="3"/>
  <c r="M7434" i="3" l="1"/>
  <c r="I7434" i="3"/>
  <c r="N7434" i="3"/>
  <c r="G7434" i="3"/>
  <c r="A7435" i="3"/>
  <c r="H6058" i="3"/>
  <c r="L6057" i="3"/>
  <c r="O6057" i="3" s="1"/>
  <c r="K6058" i="3" s="1"/>
  <c r="M7435" i="3" l="1"/>
  <c r="I7435" i="3"/>
  <c r="N7435" i="3"/>
  <c r="G7435" i="3"/>
  <c r="A7436" i="3"/>
  <c r="J6058" i="3"/>
  <c r="L6058" i="3"/>
  <c r="O6058" i="3" s="1"/>
  <c r="E6059" i="3"/>
  <c r="D6059" i="3"/>
  <c r="H6059" i="3"/>
  <c r="B6059" i="3"/>
  <c r="C6059" i="3"/>
  <c r="J6059" i="3"/>
  <c r="F6059" i="3"/>
  <c r="M7436" i="3" l="1"/>
  <c r="I7436" i="3"/>
  <c r="N7436" i="3"/>
  <c r="G7436" i="3"/>
  <c r="A7437" i="3"/>
  <c r="F6060" i="3"/>
  <c r="D6060" i="3"/>
  <c r="B6060" i="3"/>
  <c r="C6060" i="3"/>
  <c r="H6060" i="3"/>
  <c r="E6060" i="3"/>
  <c r="P6057" i="3"/>
  <c r="P6058" i="3"/>
  <c r="K6059" i="3"/>
  <c r="M7437" i="3" l="1"/>
  <c r="I7437" i="3"/>
  <c r="N7437" i="3"/>
  <c r="G7437" i="3"/>
  <c r="A7438" i="3"/>
  <c r="C6061" i="3"/>
  <c r="E6061" i="3"/>
  <c r="D6061" i="3"/>
  <c r="F6061" i="3"/>
  <c r="B6061" i="3"/>
  <c r="J6060" i="3"/>
  <c r="L6059" i="3"/>
  <c r="O6059" i="3" s="1"/>
  <c r="K6060" i="3" s="1"/>
  <c r="M7438" i="3" l="1"/>
  <c r="I7438" i="3"/>
  <c r="N7438" i="3"/>
  <c r="A7439" i="3"/>
  <c r="G7438" i="3"/>
  <c r="F6062" i="3"/>
  <c r="B6062" i="3"/>
  <c r="E6062" i="3"/>
  <c r="D6062" i="3"/>
  <c r="C6062" i="3"/>
  <c r="L6060" i="3"/>
  <c r="O6060" i="3" s="1"/>
  <c r="K6061" i="3" s="1"/>
  <c r="H6061" i="3"/>
  <c r="P6059" i="3"/>
  <c r="M7439" i="3" l="1"/>
  <c r="I7439" i="3"/>
  <c r="N7439" i="3"/>
  <c r="A7440" i="3"/>
  <c r="G7439" i="3"/>
  <c r="J6061" i="3"/>
  <c r="L6061" i="3"/>
  <c r="O6061" i="3" s="1"/>
  <c r="K6062" i="3" s="1"/>
  <c r="H6062" i="3"/>
  <c r="M7440" i="3" l="1"/>
  <c r="I7440" i="3"/>
  <c r="N7440" i="3"/>
  <c r="A7441" i="3"/>
  <c r="G7440" i="3"/>
  <c r="J6062" i="3"/>
  <c r="F6063" i="3"/>
  <c r="E6063" i="3"/>
  <c r="C6063" i="3"/>
  <c r="D6063" i="3"/>
  <c r="B6063" i="3"/>
  <c r="P6061" i="3"/>
  <c r="P6060" i="3"/>
  <c r="M7441" i="3" l="1"/>
  <c r="I7441" i="3"/>
  <c r="N7441" i="3"/>
  <c r="A7442" i="3"/>
  <c r="G7441" i="3"/>
  <c r="F6064" i="3"/>
  <c r="B6064" i="3"/>
  <c r="C6064" i="3"/>
  <c r="D6064" i="3"/>
  <c r="E6064" i="3"/>
  <c r="L6062" i="3"/>
  <c r="O6062" i="3" s="1"/>
  <c r="K6063" i="3" s="1"/>
  <c r="H6063" i="3"/>
  <c r="J6063" i="3" s="1"/>
  <c r="P6062" i="3" s="1"/>
  <c r="M7442" i="3" l="1"/>
  <c r="I7442" i="3"/>
  <c r="N7442" i="3"/>
  <c r="A7443" i="3"/>
  <c r="G7442" i="3"/>
  <c r="E6065" i="3"/>
  <c r="C6065" i="3"/>
  <c r="F6065" i="3"/>
  <c r="B6065" i="3"/>
  <c r="H6065" i="3" s="1"/>
  <c r="D6065" i="3"/>
  <c r="H6064" i="3"/>
  <c r="J6064" i="3" s="1"/>
  <c r="P6063" i="3"/>
  <c r="M7443" i="3" l="1"/>
  <c r="I7443" i="3"/>
  <c r="N7443" i="3"/>
  <c r="A7444" i="3"/>
  <c r="G7443" i="3"/>
  <c r="J6065" i="3"/>
  <c r="L6063" i="3"/>
  <c r="O6063" i="3" s="1"/>
  <c r="K6064" i="3" s="1"/>
  <c r="P6064" i="3"/>
  <c r="M7444" i="3" l="1"/>
  <c r="I7444" i="3"/>
  <c r="N7444" i="3"/>
  <c r="G7444" i="3"/>
  <c r="A7445" i="3"/>
  <c r="B6066" i="3"/>
  <c r="D6066" i="3"/>
  <c r="C6066" i="3"/>
  <c r="F6066" i="3"/>
  <c r="E6066" i="3"/>
  <c r="L6064" i="3"/>
  <c r="O6064" i="3" s="1"/>
  <c r="K6065" i="3" s="1"/>
  <c r="M7445" i="3" l="1"/>
  <c r="I7445" i="3"/>
  <c r="N7445" i="3"/>
  <c r="A7446" i="3"/>
  <c r="G7445" i="3"/>
  <c r="E6067" i="3"/>
  <c r="C6067" i="3"/>
  <c r="F6067" i="3"/>
  <c r="B6067" i="3"/>
  <c r="D6067" i="3"/>
  <c r="H6066" i="3"/>
  <c r="L6065" i="3"/>
  <c r="O6065" i="3" s="1"/>
  <c r="K6066" i="3" s="1"/>
  <c r="M7446" i="3" l="1"/>
  <c r="I7446" i="3"/>
  <c r="N7446" i="3"/>
  <c r="G7446" i="3"/>
  <c r="A7447" i="3"/>
  <c r="J6066" i="3"/>
  <c r="L6066" i="3"/>
  <c r="H6067" i="3"/>
  <c r="O6066" i="3"/>
  <c r="K6067" i="3" s="1"/>
  <c r="M7447" i="3" l="1"/>
  <c r="I7447" i="3"/>
  <c r="N7447" i="3"/>
  <c r="A7448" i="3"/>
  <c r="G7447" i="3"/>
  <c r="L6067" i="3"/>
  <c r="O6067" i="3" s="1"/>
  <c r="J6067" i="3"/>
  <c r="P6065" i="3"/>
  <c r="F6068" i="3"/>
  <c r="C6068" i="3"/>
  <c r="E6068" i="3"/>
  <c r="B6068" i="3"/>
  <c r="H6068" i="3" s="1"/>
  <c r="D6068" i="3"/>
  <c r="M7448" i="3" l="1"/>
  <c r="I7448" i="3"/>
  <c r="N7448" i="3"/>
  <c r="A7449" i="3"/>
  <c r="G7448" i="3"/>
  <c r="J6068" i="3"/>
  <c r="P6067" i="3" s="1"/>
  <c r="K6068" i="3"/>
  <c r="L6068" i="3"/>
  <c r="P6066" i="3"/>
  <c r="M7449" i="3" l="1"/>
  <c r="I7449" i="3"/>
  <c r="N7449" i="3"/>
  <c r="A7450" i="3"/>
  <c r="G7449" i="3"/>
  <c r="O6068" i="3"/>
  <c r="B6069" i="3"/>
  <c r="E6069" i="3"/>
  <c r="D6069" i="3"/>
  <c r="C6069" i="3"/>
  <c r="F6069" i="3"/>
  <c r="M7450" i="3" l="1"/>
  <c r="I7450" i="3"/>
  <c r="N7450" i="3"/>
  <c r="A7451" i="3"/>
  <c r="G7450" i="3"/>
  <c r="C6070" i="3"/>
  <c r="F6070" i="3"/>
  <c r="E6070" i="3"/>
  <c r="D6070" i="3"/>
  <c r="B6070" i="3"/>
  <c r="K6069" i="3"/>
  <c r="H6069" i="3"/>
  <c r="M7451" i="3" l="1"/>
  <c r="I7451" i="3"/>
  <c r="N7451" i="3"/>
  <c r="A7452" i="3"/>
  <c r="G7451" i="3"/>
  <c r="J6069" i="3"/>
  <c r="H6070" i="3"/>
  <c r="D6071" i="3"/>
  <c r="F6071" i="3"/>
  <c r="B6071" i="3"/>
  <c r="C6071" i="3"/>
  <c r="E6071" i="3"/>
  <c r="M7452" i="3" l="1"/>
  <c r="I7452" i="3"/>
  <c r="N7452" i="3"/>
  <c r="A7453" i="3"/>
  <c r="G7452" i="3"/>
  <c r="J6070" i="3"/>
  <c r="H6071" i="3"/>
  <c r="C6072" i="3"/>
  <c r="F6072" i="3"/>
  <c r="B6072" i="3"/>
  <c r="E6072" i="3"/>
  <c r="D6072" i="3"/>
  <c r="J6071" i="3"/>
  <c r="L6069" i="3"/>
  <c r="O6069" i="3" s="1"/>
  <c r="K6070" i="3" s="1"/>
  <c r="P6069" i="3"/>
  <c r="P6068" i="3"/>
  <c r="M7453" i="3" l="1"/>
  <c r="I7453" i="3"/>
  <c r="N7453" i="3"/>
  <c r="A7454" i="3"/>
  <c r="G7453" i="3"/>
  <c r="E6073" i="3"/>
  <c r="B6073" i="3"/>
  <c r="D6073" i="3"/>
  <c r="F6073" i="3"/>
  <c r="C6073" i="3"/>
  <c r="L6070" i="3"/>
  <c r="O6070" i="3" s="1"/>
  <c r="K6071" i="3" s="1"/>
  <c r="H6072" i="3"/>
  <c r="P6070" i="3"/>
  <c r="M7454" i="3" l="1"/>
  <c r="I7454" i="3"/>
  <c r="N7454" i="3"/>
  <c r="A7455" i="3"/>
  <c r="G7454" i="3"/>
  <c r="J6072" i="3"/>
  <c r="B6074" i="3"/>
  <c r="D6074" i="3"/>
  <c r="C6074" i="3"/>
  <c r="E6074" i="3"/>
  <c r="F6074" i="3"/>
  <c r="H6073" i="3"/>
  <c r="L6071" i="3"/>
  <c r="O6071" i="3" s="1"/>
  <c r="K6072" i="3" s="1"/>
  <c r="M7455" i="3" l="1"/>
  <c r="I7455" i="3"/>
  <c r="N7455" i="3"/>
  <c r="A7456" i="3"/>
  <c r="G7455" i="3"/>
  <c r="D6075" i="3"/>
  <c r="E6075" i="3"/>
  <c r="F6075" i="3"/>
  <c r="C6075" i="3"/>
  <c r="B6075" i="3"/>
  <c r="J6073" i="3"/>
  <c r="H6074" i="3"/>
  <c r="L6072" i="3"/>
  <c r="O6072" i="3" s="1"/>
  <c r="K6073" i="3" s="1"/>
  <c r="P6071" i="3"/>
  <c r="M7456" i="3" l="1"/>
  <c r="I7456" i="3"/>
  <c r="N7456" i="3"/>
  <c r="A7457" i="3"/>
  <c r="G7456" i="3"/>
  <c r="J6074" i="3"/>
  <c r="D6076" i="3"/>
  <c r="E6076" i="3"/>
  <c r="C6076" i="3"/>
  <c r="B6076" i="3"/>
  <c r="F6076" i="3"/>
  <c r="P6073" i="3"/>
  <c r="P6072" i="3"/>
  <c r="H6075" i="3"/>
  <c r="L6073" i="3"/>
  <c r="O6073" i="3" s="1"/>
  <c r="K6074" i="3" s="1"/>
  <c r="M7457" i="3" l="1"/>
  <c r="I7457" i="3"/>
  <c r="N7457" i="3"/>
  <c r="A7458" i="3"/>
  <c r="G7457" i="3"/>
  <c r="F6077" i="3"/>
  <c r="C6077" i="3"/>
  <c r="D6077" i="3"/>
  <c r="E6077" i="3"/>
  <c r="B6077" i="3"/>
  <c r="J6075" i="3"/>
  <c r="H6076" i="3"/>
  <c r="L6074" i="3"/>
  <c r="O6074" i="3" s="1"/>
  <c r="K6075" i="3" s="1"/>
  <c r="M7458" i="3" l="1"/>
  <c r="I7458" i="3"/>
  <c r="N7458" i="3"/>
  <c r="A7459" i="3"/>
  <c r="G7458" i="3"/>
  <c r="L6075" i="3"/>
  <c r="O6075" i="3" s="1"/>
  <c r="K6076" i="3" s="1"/>
  <c r="H6077" i="3"/>
  <c r="J6076" i="3"/>
  <c r="J6077" i="3"/>
  <c r="P6075" i="3"/>
  <c r="P6074" i="3"/>
  <c r="M7459" i="3" l="1"/>
  <c r="I7459" i="3"/>
  <c r="N7459" i="3"/>
  <c r="A7460" i="3"/>
  <c r="G7459" i="3"/>
  <c r="P6076" i="3"/>
  <c r="L6076" i="3"/>
  <c r="O6076" i="3" s="1"/>
  <c r="K6077" i="3" s="1"/>
  <c r="F6078" i="3"/>
  <c r="H6078" i="3"/>
  <c r="B6078" i="3"/>
  <c r="C6078" i="3"/>
  <c r="D6078" i="3"/>
  <c r="E6078" i="3"/>
  <c r="J6078" i="3" s="1"/>
  <c r="M7460" i="3" l="1"/>
  <c r="I7460" i="3"/>
  <c r="N7460" i="3"/>
  <c r="A7461" i="3"/>
  <c r="G7460" i="3"/>
  <c r="L6077" i="3"/>
  <c r="O6077" i="3" s="1"/>
  <c r="K6078" i="3" s="1"/>
  <c r="P6077" i="3"/>
  <c r="C6079" i="3"/>
  <c r="F6079" i="3"/>
  <c r="B6079" i="3"/>
  <c r="E6079" i="3"/>
  <c r="D6079" i="3"/>
  <c r="M7461" i="3" l="1"/>
  <c r="I7461" i="3"/>
  <c r="N7461" i="3"/>
  <c r="A7462" i="3"/>
  <c r="G7461" i="3"/>
  <c r="E6080" i="3"/>
  <c r="C6080" i="3"/>
  <c r="B6080" i="3"/>
  <c r="F6080" i="3"/>
  <c r="D6080" i="3"/>
  <c r="L6078" i="3"/>
  <c r="O6078" i="3" s="1"/>
  <c r="K6079" i="3" s="1"/>
  <c r="H6079" i="3"/>
  <c r="M7462" i="3" l="1"/>
  <c r="I7462" i="3"/>
  <c r="N7462" i="3"/>
  <c r="A7463" i="3"/>
  <c r="G7462" i="3"/>
  <c r="J6079" i="3"/>
  <c r="H6080" i="3"/>
  <c r="L6079" i="3"/>
  <c r="O6079" i="3" s="1"/>
  <c r="K6080" i="3" s="1"/>
  <c r="C6081" i="3"/>
  <c r="E6081" i="3"/>
  <c r="F6081" i="3"/>
  <c r="B6081" i="3"/>
  <c r="D6081" i="3"/>
  <c r="J6080" i="3"/>
  <c r="M7463" i="3" l="1"/>
  <c r="I7463" i="3"/>
  <c r="N7463" i="3"/>
  <c r="A7464" i="3"/>
  <c r="G7463" i="3"/>
  <c r="E6082" i="3"/>
  <c r="C6082" i="3"/>
  <c r="F6082" i="3"/>
  <c r="B6082" i="3"/>
  <c r="D6082" i="3"/>
  <c r="H6081" i="3"/>
  <c r="L6080" i="3"/>
  <c r="O6080" i="3" s="1"/>
  <c r="K6081" i="3" s="1"/>
  <c r="P6079" i="3"/>
  <c r="P6078" i="3"/>
  <c r="M7464" i="3" l="1"/>
  <c r="I7464" i="3"/>
  <c r="N7464" i="3"/>
  <c r="A7465" i="3"/>
  <c r="G7464" i="3"/>
  <c r="J6081" i="3"/>
  <c r="L6081" i="3"/>
  <c r="O6081" i="3" s="1"/>
  <c r="K6082" i="3" s="1"/>
  <c r="H6082" i="3"/>
  <c r="J6082" i="3" s="1"/>
  <c r="M7465" i="3" l="1"/>
  <c r="I7465" i="3"/>
  <c r="N7465" i="3"/>
  <c r="A7466" i="3"/>
  <c r="G7465" i="3"/>
  <c r="F6083" i="3"/>
  <c r="D6083" i="3"/>
  <c r="C6083" i="3"/>
  <c r="E6083" i="3"/>
  <c r="B6083" i="3"/>
  <c r="H6083" i="3" s="1"/>
  <c r="L6082" i="3"/>
  <c r="O6082" i="3" s="1"/>
  <c r="K6083" i="3" s="1"/>
  <c r="P6081" i="3"/>
  <c r="P6080" i="3"/>
  <c r="M7466" i="3" l="1"/>
  <c r="I7466" i="3"/>
  <c r="N7466" i="3"/>
  <c r="A7467" i="3"/>
  <c r="G7466" i="3"/>
  <c r="J6083" i="3"/>
  <c r="M7467" i="3" l="1"/>
  <c r="I7467" i="3"/>
  <c r="N7467" i="3"/>
  <c r="A7468" i="3"/>
  <c r="G7467" i="3"/>
  <c r="P6082" i="3"/>
  <c r="L6083" i="3"/>
  <c r="O6083" i="3" s="1"/>
  <c r="D6084" i="3"/>
  <c r="F6084" i="3"/>
  <c r="B6084" i="3"/>
  <c r="C6084" i="3"/>
  <c r="K6084" i="3"/>
  <c r="E6084" i="3"/>
  <c r="H6084" i="3"/>
  <c r="M7468" i="3" l="1"/>
  <c r="I7468" i="3"/>
  <c r="N7468" i="3"/>
  <c r="A7469" i="3"/>
  <c r="G7468" i="3"/>
  <c r="B6085" i="3"/>
  <c r="C6085" i="3"/>
  <c r="E6085" i="3"/>
  <c r="F6085" i="3"/>
  <c r="D6085" i="3"/>
  <c r="J6084" i="3"/>
  <c r="M7469" i="3" l="1"/>
  <c r="I7469" i="3"/>
  <c r="N7469" i="3"/>
  <c r="A7470" i="3"/>
  <c r="G7469" i="3"/>
  <c r="D6086" i="3"/>
  <c r="E6086" i="3"/>
  <c r="C6086" i="3"/>
  <c r="F6086" i="3"/>
  <c r="B6086" i="3"/>
  <c r="H6085" i="3"/>
  <c r="P6083" i="3"/>
  <c r="L6084" i="3"/>
  <c r="O6084" i="3" s="1"/>
  <c r="K6085" i="3" s="1"/>
  <c r="M7470" i="3" l="1"/>
  <c r="I7470" i="3"/>
  <c r="N7470" i="3"/>
  <c r="A7471" i="3"/>
  <c r="G7470" i="3"/>
  <c r="J6085" i="3"/>
  <c r="H6086" i="3"/>
  <c r="L6085" i="3"/>
  <c r="O6085" i="3" s="1"/>
  <c r="K6086" i="3" s="1"/>
  <c r="M7471" i="3" l="1"/>
  <c r="I7471" i="3"/>
  <c r="N7471" i="3"/>
  <c r="A7472" i="3"/>
  <c r="G7471" i="3"/>
  <c r="J6086" i="3"/>
  <c r="L6086" i="3"/>
  <c r="O6086" i="3" s="1"/>
  <c r="K6087" i="3" s="1"/>
  <c r="P6085" i="3"/>
  <c r="P6084" i="3"/>
  <c r="B6087" i="3"/>
  <c r="H6087" i="3" s="1"/>
  <c r="E6087" i="3"/>
  <c r="C6087" i="3"/>
  <c r="D6087" i="3"/>
  <c r="F6087" i="3"/>
  <c r="M7472" i="3" l="1"/>
  <c r="I7472" i="3"/>
  <c r="N7472" i="3"/>
  <c r="A7473" i="3"/>
  <c r="G7472" i="3"/>
  <c r="J6087" i="3"/>
  <c r="L6087" i="3"/>
  <c r="O6087" i="3" s="1"/>
  <c r="K6088" i="3" s="1"/>
  <c r="B6088" i="3"/>
  <c r="C6088" i="3"/>
  <c r="E6088" i="3"/>
  <c r="F6088" i="3"/>
  <c r="D6088" i="3"/>
  <c r="P6086" i="3"/>
  <c r="M7473" i="3" l="1"/>
  <c r="I7473" i="3"/>
  <c r="N7473" i="3"/>
  <c r="A7474" i="3"/>
  <c r="G7473" i="3"/>
  <c r="C6089" i="3"/>
  <c r="F6089" i="3"/>
  <c r="B6089" i="3"/>
  <c r="D6089" i="3"/>
  <c r="E6089" i="3"/>
  <c r="J6088" i="3"/>
  <c r="H6088" i="3"/>
  <c r="M7474" i="3" l="1"/>
  <c r="I7474" i="3"/>
  <c r="N7474" i="3"/>
  <c r="A7475" i="3"/>
  <c r="G7474" i="3"/>
  <c r="C6090" i="3"/>
  <c r="B6090" i="3"/>
  <c r="D6090" i="3"/>
  <c r="F6090" i="3"/>
  <c r="E6090" i="3"/>
  <c r="P6087" i="3"/>
  <c r="H6089" i="3"/>
  <c r="L6088" i="3"/>
  <c r="O6088" i="3" s="1"/>
  <c r="K6089" i="3" s="1"/>
  <c r="M7475" i="3" l="1"/>
  <c r="I7475" i="3"/>
  <c r="N7475" i="3"/>
  <c r="A7476" i="3"/>
  <c r="G7475" i="3"/>
  <c r="C6091" i="3"/>
  <c r="F6091" i="3"/>
  <c r="B6091" i="3"/>
  <c r="D6091" i="3"/>
  <c r="E6091" i="3"/>
  <c r="J6089" i="3"/>
  <c r="H6090" i="3"/>
  <c r="J6090" i="3"/>
  <c r="M7476" i="3" l="1"/>
  <c r="I7476" i="3"/>
  <c r="N7476" i="3"/>
  <c r="A7477" i="3"/>
  <c r="G7476" i="3"/>
  <c r="L6089" i="3"/>
  <c r="O6089" i="3" s="1"/>
  <c r="K6090" i="3" s="1"/>
  <c r="P6089" i="3"/>
  <c r="P6088" i="3"/>
  <c r="H6091" i="3"/>
  <c r="M7477" i="3" l="1"/>
  <c r="I7477" i="3"/>
  <c r="N7477" i="3"/>
  <c r="A7478" i="3"/>
  <c r="G7477" i="3"/>
  <c r="J6091" i="3"/>
  <c r="B6092" i="3"/>
  <c r="E6092" i="3"/>
  <c r="C6092" i="3"/>
  <c r="F6092" i="3"/>
  <c r="D6092" i="3"/>
  <c r="L6090" i="3"/>
  <c r="O6090" i="3" s="1"/>
  <c r="K6091" i="3" s="1"/>
  <c r="M7478" i="3" l="1"/>
  <c r="I7478" i="3"/>
  <c r="N7478" i="3"/>
  <c r="A7479" i="3"/>
  <c r="G7478" i="3"/>
  <c r="C6093" i="3"/>
  <c r="F6093" i="3"/>
  <c r="E6093" i="3"/>
  <c r="B6093" i="3"/>
  <c r="H6093" i="3" s="1"/>
  <c r="D6093" i="3"/>
  <c r="H6092" i="3"/>
  <c r="J6092" i="3" s="1"/>
  <c r="P6091" i="3" s="1"/>
  <c r="L6091" i="3"/>
  <c r="O6091" i="3" s="1"/>
  <c r="K6092" i="3" s="1"/>
  <c r="P6090" i="3"/>
  <c r="M7479" i="3" l="1"/>
  <c r="I7479" i="3"/>
  <c r="N7479" i="3"/>
  <c r="A7480" i="3"/>
  <c r="G7479" i="3"/>
  <c r="L6092" i="3"/>
  <c r="O6092" i="3" s="1"/>
  <c r="K6093" i="3" s="1"/>
  <c r="J6093" i="3"/>
  <c r="P6092" i="3" s="1"/>
  <c r="M7480" i="3" l="1"/>
  <c r="I7480" i="3"/>
  <c r="N7480" i="3"/>
  <c r="A7481" i="3"/>
  <c r="G7480" i="3"/>
  <c r="F6094" i="3"/>
  <c r="B6094" i="3"/>
  <c r="E6094" i="3"/>
  <c r="J6094" i="3" s="1"/>
  <c r="C6094" i="3"/>
  <c r="H6094" i="3"/>
  <c r="D6094" i="3"/>
  <c r="L6093" i="3"/>
  <c r="O6093" i="3" s="1"/>
  <c r="K6094" i="3" s="1"/>
  <c r="M7481" i="3" l="1"/>
  <c r="I7481" i="3"/>
  <c r="N7481" i="3"/>
  <c r="A7482" i="3"/>
  <c r="G7481" i="3"/>
  <c r="P6093" i="3"/>
  <c r="E6095" i="3"/>
  <c r="D6095" i="3"/>
  <c r="C6095" i="3"/>
  <c r="B6095" i="3"/>
  <c r="H6095" i="3" s="1"/>
  <c r="J6095" i="3" s="1"/>
  <c r="F6095" i="3"/>
  <c r="M7482" i="3" l="1"/>
  <c r="I7482" i="3"/>
  <c r="N7482" i="3"/>
  <c r="A7483" i="3"/>
  <c r="G7482" i="3"/>
  <c r="P6094" i="3"/>
  <c r="L6094" i="3"/>
  <c r="O6094" i="3" s="1"/>
  <c r="K6095" i="3" s="1"/>
  <c r="M7483" i="3" l="1"/>
  <c r="I7483" i="3"/>
  <c r="N7483" i="3"/>
  <c r="A7484" i="3"/>
  <c r="G7483" i="3"/>
  <c r="L6095" i="3"/>
  <c r="O6095" i="3" s="1"/>
  <c r="K6096" i="3" s="1"/>
  <c r="C6096" i="3"/>
  <c r="B6096" i="3"/>
  <c r="H6096" i="3"/>
  <c r="E6096" i="3"/>
  <c r="J6096" i="3"/>
  <c r="D6096" i="3"/>
  <c r="F6096" i="3"/>
  <c r="M7484" i="3" l="1"/>
  <c r="I7484" i="3"/>
  <c r="N7484" i="3"/>
  <c r="A7485" i="3"/>
  <c r="G7484" i="3"/>
  <c r="P6095" i="3"/>
  <c r="D6097" i="3"/>
  <c r="E6097" i="3"/>
  <c r="C6097" i="3"/>
  <c r="F6097" i="3"/>
  <c r="B6097" i="3"/>
  <c r="L6096" i="3"/>
  <c r="O6096" i="3" s="1"/>
  <c r="M7485" i="3" l="1"/>
  <c r="I7485" i="3"/>
  <c r="N7485" i="3"/>
  <c r="A7486" i="3"/>
  <c r="G7485" i="3"/>
  <c r="K6097" i="3"/>
  <c r="H6097" i="3"/>
  <c r="J6097" i="3" s="1"/>
  <c r="M7486" i="3" l="1"/>
  <c r="I7486" i="3"/>
  <c r="N7486" i="3"/>
  <c r="A7487" i="3"/>
  <c r="G7486" i="3"/>
  <c r="P6096" i="3"/>
  <c r="L6097" i="3"/>
  <c r="F6098" i="3"/>
  <c r="B6098" i="3"/>
  <c r="E6098" i="3"/>
  <c r="C6098" i="3"/>
  <c r="D6098" i="3"/>
  <c r="H6098" i="3"/>
  <c r="O6097" i="3"/>
  <c r="M7487" i="3" l="1"/>
  <c r="I7487" i="3"/>
  <c r="N7487" i="3"/>
  <c r="A7488" i="3"/>
  <c r="G7487" i="3"/>
  <c r="J6098" i="3"/>
  <c r="E6099" i="3"/>
  <c r="C6099" i="3"/>
  <c r="D6099" i="3"/>
  <c r="B6099" i="3"/>
  <c r="H6099" i="3" s="1"/>
  <c r="F6099" i="3"/>
  <c r="K6098" i="3"/>
  <c r="M7488" i="3" l="1"/>
  <c r="I7488" i="3"/>
  <c r="N7488" i="3"/>
  <c r="A7489" i="3"/>
  <c r="G7488" i="3"/>
  <c r="L6098" i="3"/>
  <c r="O6098" i="3" s="1"/>
  <c r="K6099" i="3" s="1"/>
  <c r="P6097" i="3"/>
  <c r="M7489" i="3" l="1"/>
  <c r="I7489" i="3"/>
  <c r="N7489" i="3"/>
  <c r="A7490" i="3"/>
  <c r="G7489" i="3"/>
  <c r="J6099" i="3"/>
  <c r="D6100" i="3"/>
  <c r="C6100" i="3"/>
  <c r="F6100" i="3"/>
  <c r="B6100" i="3"/>
  <c r="H6100" i="3" s="1"/>
  <c r="E6100" i="3"/>
  <c r="M7490" i="3" l="1"/>
  <c r="I7490" i="3"/>
  <c r="N7490" i="3"/>
  <c r="A7491" i="3"/>
  <c r="G7490" i="3"/>
  <c r="J6100" i="3"/>
  <c r="L6099" i="3"/>
  <c r="O6099" i="3" s="1"/>
  <c r="K6100" i="3"/>
  <c r="P6099" i="3"/>
  <c r="P6098" i="3"/>
  <c r="M7491" i="3" l="1"/>
  <c r="I7491" i="3"/>
  <c r="N7491" i="3"/>
  <c r="A7492" i="3"/>
  <c r="G7491" i="3"/>
  <c r="B6101" i="3"/>
  <c r="C6101" i="3"/>
  <c r="F6101" i="3"/>
  <c r="E6101" i="3"/>
  <c r="D6101" i="3"/>
  <c r="L6100" i="3"/>
  <c r="O6100" i="3"/>
  <c r="M7492" i="3" l="1"/>
  <c r="I7492" i="3"/>
  <c r="N7492" i="3"/>
  <c r="A7493" i="3"/>
  <c r="G7492" i="3"/>
  <c r="F6102" i="3"/>
  <c r="E6102" i="3"/>
  <c r="D6102" i="3"/>
  <c r="C6102" i="3"/>
  <c r="B6102" i="3"/>
  <c r="K6101" i="3"/>
  <c r="H6101" i="3"/>
  <c r="M7493" i="3" l="1"/>
  <c r="I7493" i="3"/>
  <c r="N7493" i="3"/>
  <c r="A7494" i="3"/>
  <c r="G7493" i="3"/>
  <c r="J6101" i="3"/>
  <c r="L6101" i="3"/>
  <c r="H6102" i="3"/>
  <c r="J6102" i="3" s="1"/>
  <c r="B6103" i="3"/>
  <c r="D6103" i="3"/>
  <c r="F6103" i="3"/>
  <c r="H6103" i="3"/>
  <c r="E6103" i="3"/>
  <c r="J6103" i="3" s="1"/>
  <c r="C6103" i="3"/>
  <c r="O6101" i="3"/>
  <c r="K6102" i="3" s="1"/>
  <c r="M7494" i="3" l="1"/>
  <c r="I7494" i="3"/>
  <c r="N7494" i="3"/>
  <c r="A7495" i="3"/>
  <c r="G7494" i="3"/>
  <c r="C6104" i="3"/>
  <c r="E6104" i="3"/>
  <c r="D6104" i="3"/>
  <c r="B6104" i="3"/>
  <c r="F6104" i="3"/>
  <c r="P6102" i="3"/>
  <c r="P6101" i="3"/>
  <c r="P6100" i="3"/>
  <c r="L6102" i="3"/>
  <c r="O6102" i="3" s="1"/>
  <c r="K6103" i="3" s="1"/>
  <c r="M7495" i="3" l="1"/>
  <c r="I7495" i="3"/>
  <c r="N7495" i="3"/>
  <c r="A7496" i="3"/>
  <c r="G7495" i="3"/>
  <c r="B6105" i="3"/>
  <c r="F6105" i="3"/>
  <c r="E6105" i="3"/>
  <c r="D6105" i="3"/>
  <c r="C6105" i="3"/>
  <c r="H6104" i="3"/>
  <c r="L6103" i="3"/>
  <c r="O6103" i="3" s="1"/>
  <c r="K6104" i="3" s="1"/>
  <c r="M7496" i="3" l="1"/>
  <c r="I7496" i="3"/>
  <c r="N7496" i="3"/>
  <c r="A7497" i="3"/>
  <c r="G7496" i="3"/>
  <c r="J6104" i="3"/>
  <c r="L6104" i="3"/>
  <c r="O6104" i="3" s="1"/>
  <c r="K6105" i="3" s="1"/>
  <c r="H6105" i="3"/>
  <c r="J6105" i="3"/>
  <c r="M7497" i="3" l="1"/>
  <c r="I7497" i="3"/>
  <c r="N7497" i="3"/>
  <c r="A7498" i="3"/>
  <c r="G7497" i="3"/>
  <c r="L6105" i="3"/>
  <c r="O6105" i="3" s="1"/>
  <c r="P6103" i="3"/>
  <c r="P6104" i="3"/>
  <c r="E6106" i="3"/>
  <c r="J6106" i="3" s="1"/>
  <c r="C6106" i="3"/>
  <c r="F6106" i="3"/>
  <c r="B6106" i="3"/>
  <c r="H6106" i="3"/>
  <c r="D6106" i="3"/>
  <c r="M7498" i="3" l="1"/>
  <c r="I7498" i="3"/>
  <c r="N7498" i="3"/>
  <c r="G7498" i="3"/>
  <c r="A7499" i="3"/>
  <c r="P6105" i="3"/>
  <c r="K6106" i="3"/>
  <c r="L6106" i="3"/>
  <c r="M7499" i="3" l="1"/>
  <c r="I7499" i="3"/>
  <c r="N7499" i="3"/>
  <c r="A7500" i="3"/>
  <c r="G7499" i="3"/>
  <c r="O6106" i="3"/>
  <c r="E6107" i="3"/>
  <c r="D6107" i="3"/>
  <c r="C6107" i="3"/>
  <c r="F6107" i="3"/>
  <c r="B6107" i="3"/>
  <c r="H6107" i="3"/>
  <c r="K6107" i="3"/>
  <c r="M7500" i="3" l="1"/>
  <c r="I7500" i="3"/>
  <c r="N7500" i="3"/>
  <c r="A7501" i="3"/>
  <c r="G7500" i="3"/>
  <c r="J6107" i="3"/>
  <c r="F6108" i="3"/>
  <c r="B6108" i="3"/>
  <c r="E6108" i="3"/>
  <c r="D6108" i="3"/>
  <c r="C6108" i="3"/>
  <c r="M7501" i="3" l="1"/>
  <c r="I7501" i="3"/>
  <c r="N7501" i="3"/>
  <c r="A7502" i="3"/>
  <c r="G7501" i="3"/>
  <c r="F6109" i="3"/>
  <c r="E6109" i="3"/>
  <c r="C6109" i="3"/>
  <c r="B6109" i="3"/>
  <c r="D6109" i="3"/>
  <c r="H6108" i="3"/>
  <c r="J6108" i="3"/>
  <c r="L6107" i="3"/>
  <c r="O6107" i="3" s="1"/>
  <c r="K6108" i="3" s="1"/>
  <c r="P6106" i="3"/>
  <c r="M7502" i="3" l="1"/>
  <c r="I7502" i="3"/>
  <c r="N7502" i="3"/>
  <c r="A7503" i="3"/>
  <c r="G7502" i="3"/>
  <c r="C6110" i="3"/>
  <c r="F6110" i="3"/>
  <c r="D6110" i="3"/>
  <c r="B6110" i="3"/>
  <c r="E6110" i="3"/>
  <c r="P6107" i="3"/>
  <c r="H6109" i="3"/>
  <c r="J6109" i="3" s="1"/>
  <c r="L6108" i="3"/>
  <c r="O6108" i="3" s="1"/>
  <c r="K6109" i="3" s="1"/>
  <c r="M7503" i="3" l="1"/>
  <c r="I7503" i="3"/>
  <c r="N7503" i="3"/>
  <c r="A7504" i="3"/>
  <c r="G7503" i="3"/>
  <c r="P6108" i="3"/>
  <c r="H6110" i="3"/>
  <c r="J6110" i="3" s="1"/>
  <c r="L6109" i="3"/>
  <c r="O6109" i="3" s="1"/>
  <c r="K6110" i="3" s="1"/>
  <c r="M7504" i="3" l="1"/>
  <c r="I7504" i="3"/>
  <c r="N7504" i="3"/>
  <c r="A7505" i="3"/>
  <c r="G7504" i="3"/>
  <c r="L6110" i="3"/>
  <c r="O6110" i="3" s="1"/>
  <c r="P6109" i="3"/>
  <c r="C6111" i="3"/>
  <c r="F6111" i="3"/>
  <c r="E6111" i="3"/>
  <c r="B6111" i="3"/>
  <c r="H6111" i="3" s="1"/>
  <c r="D6111" i="3"/>
  <c r="M7505" i="3" l="1"/>
  <c r="I7505" i="3"/>
  <c r="N7505" i="3"/>
  <c r="A7506" i="3"/>
  <c r="G7505" i="3"/>
  <c r="J6111" i="3"/>
  <c r="K6111" i="3"/>
  <c r="M7506" i="3" l="1"/>
  <c r="I7506" i="3"/>
  <c r="N7506" i="3"/>
  <c r="G7506" i="3"/>
  <c r="A7507" i="3"/>
  <c r="P6110" i="3"/>
  <c r="C6112" i="3"/>
  <c r="E6112" i="3"/>
  <c r="J6112" i="3" s="1"/>
  <c r="B6112" i="3"/>
  <c r="D6112" i="3"/>
  <c r="H6112" i="3"/>
  <c r="F6112" i="3"/>
  <c r="L6111" i="3"/>
  <c r="O6111" i="3" s="1"/>
  <c r="K6112" i="3" s="1"/>
  <c r="M7507" i="3" l="1"/>
  <c r="I7507" i="3"/>
  <c r="N7507" i="3"/>
  <c r="A7508" i="3"/>
  <c r="G7507" i="3"/>
  <c r="F6113" i="3"/>
  <c r="C6113" i="3"/>
  <c r="E6113" i="3"/>
  <c r="B6113" i="3"/>
  <c r="H6113" i="3"/>
  <c r="D6113" i="3"/>
  <c r="P6111" i="3"/>
  <c r="L6112" i="3"/>
  <c r="O6112" i="3" s="1"/>
  <c r="M7508" i="3" l="1"/>
  <c r="I7508" i="3"/>
  <c r="N7508" i="3"/>
  <c r="A7509" i="3"/>
  <c r="G7508" i="3"/>
  <c r="C6114" i="3"/>
  <c r="E6114" i="3"/>
  <c r="D6114" i="3"/>
  <c r="F6114" i="3"/>
  <c r="B6114" i="3"/>
  <c r="K6113" i="3"/>
  <c r="J6113" i="3"/>
  <c r="M7509" i="3" l="1"/>
  <c r="I7509" i="3"/>
  <c r="N7509" i="3"/>
  <c r="A7510" i="3"/>
  <c r="G7509" i="3"/>
  <c r="P6112" i="3"/>
  <c r="H6114" i="3"/>
  <c r="J6114" i="3"/>
  <c r="P6113" i="3" s="1"/>
  <c r="L6113" i="3"/>
  <c r="O6113" i="3" s="1"/>
  <c r="K6114" i="3" s="1"/>
  <c r="M7510" i="3" l="1"/>
  <c r="I7510" i="3"/>
  <c r="N7510" i="3"/>
  <c r="A7511" i="3"/>
  <c r="G7510" i="3"/>
  <c r="D6115" i="3"/>
  <c r="C6115" i="3"/>
  <c r="F6115" i="3"/>
  <c r="E6115" i="3"/>
  <c r="B6115" i="3"/>
  <c r="H6115" i="3"/>
  <c r="L6114" i="3"/>
  <c r="O6114" i="3" s="1"/>
  <c r="M7511" i="3" l="1"/>
  <c r="I7511" i="3"/>
  <c r="N7511" i="3"/>
  <c r="A7512" i="3"/>
  <c r="G7511" i="3"/>
  <c r="B6116" i="3"/>
  <c r="D6116" i="3"/>
  <c r="F6116" i="3"/>
  <c r="H6116" i="3"/>
  <c r="C6116" i="3"/>
  <c r="E6116" i="3"/>
  <c r="J6116" i="3" s="1"/>
  <c r="K6115" i="3"/>
  <c r="J6115" i="3"/>
  <c r="M7512" i="3" l="1"/>
  <c r="I7512" i="3"/>
  <c r="N7512" i="3"/>
  <c r="A7513" i="3"/>
  <c r="G7512" i="3"/>
  <c r="C6117" i="3"/>
  <c r="B6117" i="3"/>
  <c r="D6117" i="3"/>
  <c r="H6117" i="3"/>
  <c r="F6117" i="3"/>
  <c r="E6117" i="3"/>
  <c r="J6117" i="3" s="1"/>
  <c r="P6115" i="3"/>
  <c r="P6114" i="3"/>
  <c r="L6115" i="3"/>
  <c r="O6115" i="3" s="1"/>
  <c r="K6116" i="3" s="1"/>
  <c r="M7513" i="3" l="1"/>
  <c r="I7513" i="3"/>
  <c r="N7513" i="3"/>
  <c r="A7514" i="3"/>
  <c r="G7513" i="3"/>
  <c r="P6116" i="3"/>
  <c r="E6118" i="3"/>
  <c r="D6118" i="3"/>
  <c r="H6118" i="3"/>
  <c r="B6118" i="3"/>
  <c r="F6118" i="3"/>
  <c r="C6118" i="3"/>
  <c r="L6116" i="3"/>
  <c r="O6116" i="3" s="1"/>
  <c r="K6117" i="3" s="1"/>
  <c r="M7514" i="3" l="1"/>
  <c r="I7514" i="3"/>
  <c r="N7514" i="3"/>
  <c r="A7515" i="3"/>
  <c r="G7514" i="3"/>
  <c r="C6119" i="3"/>
  <c r="E6119" i="3"/>
  <c r="J6119" i="3" s="1"/>
  <c r="F6119" i="3"/>
  <c r="H6119" i="3"/>
  <c r="D6119" i="3"/>
  <c r="B6119" i="3"/>
  <c r="L6117" i="3"/>
  <c r="O6117" i="3" s="1"/>
  <c r="K6118" i="3" s="1"/>
  <c r="J6118" i="3"/>
  <c r="M7515" i="3" l="1"/>
  <c r="I7515" i="3"/>
  <c r="N7515" i="3"/>
  <c r="A7516" i="3"/>
  <c r="G7515" i="3"/>
  <c r="P6118" i="3"/>
  <c r="P6117" i="3"/>
  <c r="M7516" i="3" l="1"/>
  <c r="I7516" i="3"/>
  <c r="N7516" i="3"/>
  <c r="A7517" i="3"/>
  <c r="G7516" i="3"/>
  <c r="C6120" i="3"/>
  <c r="B6120" i="3"/>
  <c r="F6120" i="3"/>
  <c r="D6120" i="3"/>
  <c r="E6120" i="3"/>
  <c r="L6118" i="3"/>
  <c r="O6118" i="3" s="1"/>
  <c r="K6119" i="3" s="1"/>
  <c r="M7517" i="3" l="1"/>
  <c r="I7517" i="3"/>
  <c r="N7517" i="3"/>
  <c r="A7518" i="3"/>
  <c r="G7517" i="3"/>
  <c r="F6121" i="3"/>
  <c r="H6121" i="3"/>
  <c r="E6121" i="3"/>
  <c r="C6121" i="3"/>
  <c r="B6121" i="3"/>
  <c r="D6121" i="3"/>
  <c r="L6119" i="3"/>
  <c r="O6119" i="3" s="1"/>
  <c r="K6120" i="3" s="1"/>
  <c r="H6120" i="3"/>
  <c r="J6120" i="3" s="1"/>
  <c r="M7518" i="3" l="1"/>
  <c r="I7518" i="3"/>
  <c r="N7518" i="3"/>
  <c r="A7519" i="3"/>
  <c r="G7518" i="3"/>
  <c r="D6122" i="3"/>
  <c r="B6122" i="3"/>
  <c r="H6122" i="3" s="1"/>
  <c r="E6122" i="3"/>
  <c r="J6122" i="3" s="1"/>
  <c r="F6122" i="3"/>
  <c r="C6122" i="3"/>
  <c r="P6119" i="3"/>
  <c r="L6120" i="3"/>
  <c r="O6120" i="3" s="1"/>
  <c r="K6121" i="3" s="1"/>
  <c r="M7519" i="3" l="1"/>
  <c r="I7519" i="3"/>
  <c r="N7519" i="3"/>
  <c r="A7520" i="3"/>
  <c r="G7519" i="3"/>
  <c r="J6121" i="3"/>
  <c r="L6121" i="3"/>
  <c r="O6121" i="3" s="1"/>
  <c r="K6122" i="3" s="1"/>
  <c r="M7520" i="3" l="1"/>
  <c r="I7520" i="3"/>
  <c r="N7520" i="3"/>
  <c r="A7521" i="3"/>
  <c r="G7520" i="3"/>
  <c r="L6122" i="3"/>
  <c r="O6122" i="3" s="1"/>
  <c r="P6121" i="3"/>
  <c r="P6120" i="3"/>
  <c r="C6123" i="3"/>
  <c r="F6123" i="3"/>
  <c r="D6123" i="3"/>
  <c r="B6123" i="3"/>
  <c r="E6123" i="3"/>
  <c r="M7521" i="3" l="1"/>
  <c r="I7521" i="3"/>
  <c r="N7521" i="3"/>
  <c r="A7522" i="3"/>
  <c r="G7521" i="3"/>
  <c r="B6124" i="3"/>
  <c r="C6124" i="3"/>
  <c r="F6124" i="3"/>
  <c r="E6124" i="3"/>
  <c r="D6124" i="3"/>
  <c r="H6123" i="3"/>
  <c r="J6123" i="3" s="1"/>
  <c r="K6123" i="3"/>
  <c r="M7522" i="3" l="1"/>
  <c r="I7522" i="3"/>
  <c r="N7522" i="3"/>
  <c r="A7523" i="3"/>
  <c r="G7522" i="3"/>
  <c r="F6125" i="3"/>
  <c r="B6125" i="3"/>
  <c r="C6125" i="3"/>
  <c r="D6125" i="3"/>
  <c r="E6125" i="3"/>
  <c r="P6122" i="3"/>
  <c r="L6123" i="3"/>
  <c r="O6123" i="3" s="1"/>
  <c r="K6124" i="3" s="1"/>
  <c r="H6124" i="3"/>
  <c r="M7523" i="3" l="1"/>
  <c r="I7523" i="3"/>
  <c r="N7523" i="3"/>
  <c r="A7524" i="3"/>
  <c r="G7523" i="3"/>
  <c r="F6126" i="3"/>
  <c r="E6126" i="3"/>
  <c r="B6126" i="3"/>
  <c r="D6126" i="3"/>
  <c r="C6126" i="3"/>
  <c r="J6124" i="3"/>
  <c r="H6125" i="3"/>
  <c r="M7524" i="3" l="1"/>
  <c r="I7524" i="3"/>
  <c r="N7524" i="3"/>
  <c r="A7525" i="3"/>
  <c r="G7524" i="3"/>
  <c r="F6127" i="3"/>
  <c r="E6127" i="3"/>
  <c r="C6127" i="3"/>
  <c r="D6127" i="3"/>
  <c r="B6127" i="3"/>
  <c r="J6125" i="3"/>
  <c r="H6126" i="3"/>
  <c r="L6124" i="3"/>
  <c r="O6124" i="3" s="1"/>
  <c r="K6125" i="3" s="1"/>
  <c r="P6124" i="3"/>
  <c r="P6123" i="3"/>
  <c r="M7525" i="3" l="1"/>
  <c r="I7525" i="3"/>
  <c r="N7525" i="3"/>
  <c r="A7526" i="3"/>
  <c r="G7525" i="3"/>
  <c r="C6128" i="3"/>
  <c r="B6128" i="3"/>
  <c r="D6128" i="3"/>
  <c r="E6128" i="3"/>
  <c r="F6128" i="3"/>
  <c r="L6125" i="3"/>
  <c r="H6127" i="3"/>
  <c r="O6125" i="3"/>
  <c r="K6126" i="3" s="1"/>
  <c r="J6126" i="3"/>
  <c r="M7526" i="3" l="1"/>
  <c r="I7526" i="3"/>
  <c r="N7526" i="3"/>
  <c r="A7527" i="3"/>
  <c r="G7526" i="3"/>
  <c r="J6127" i="3"/>
  <c r="H6128" i="3"/>
  <c r="C6129" i="3"/>
  <c r="B6129" i="3"/>
  <c r="D6129" i="3"/>
  <c r="F6129" i="3"/>
  <c r="E6129" i="3"/>
  <c r="P6126" i="3"/>
  <c r="L6126" i="3"/>
  <c r="O6126" i="3" s="1"/>
  <c r="K6127" i="3" s="1"/>
  <c r="P6125" i="3"/>
  <c r="M7527" i="3" l="1"/>
  <c r="I7527" i="3"/>
  <c r="N7527" i="3"/>
  <c r="A7528" i="3"/>
  <c r="G7527" i="3"/>
  <c r="J6128" i="3"/>
  <c r="H6129" i="3"/>
  <c r="L6127" i="3"/>
  <c r="O6127" i="3" s="1"/>
  <c r="K6128" i="3" s="1"/>
  <c r="H6130" i="3"/>
  <c r="E6130" i="3"/>
  <c r="J6130" i="3" s="1"/>
  <c r="C6130" i="3"/>
  <c r="B6130" i="3"/>
  <c r="F6130" i="3"/>
  <c r="D6130" i="3"/>
  <c r="P6127" i="3"/>
  <c r="M7528" i="3" l="1"/>
  <c r="I7528" i="3"/>
  <c r="N7528" i="3"/>
  <c r="A7529" i="3"/>
  <c r="G7528" i="3"/>
  <c r="B6131" i="3"/>
  <c r="H6131" i="3" s="1"/>
  <c r="D6131" i="3"/>
  <c r="C6131" i="3"/>
  <c r="F6131" i="3"/>
  <c r="E6131" i="3"/>
  <c r="J6129" i="3"/>
  <c r="P6129" i="3" s="1"/>
  <c r="L6128" i="3"/>
  <c r="O6128" i="3" s="1"/>
  <c r="K6129" i="3" s="1"/>
  <c r="P6128" i="3"/>
  <c r="M7529" i="3" l="1"/>
  <c r="I7529" i="3"/>
  <c r="N7529" i="3"/>
  <c r="A7530" i="3"/>
  <c r="G7529" i="3"/>
  <c r="B6132" i="3"/>
  <c r="H6132" i="3" s="1"/>
  <c r="E6132" i="3"/>
  <c r="D6132" i="3"/>
  <c r="C6132" i="3"/>
  <c r="F6132" i="3"/>
  <c r="L6129" i="3"/>
  <c r="O6129" i="3" s="1"/>
  <c r="K6130" i="3" s="1"/>
  <c r="J6131" i="3"/>
  <c r="M7530" i="3" l="1"/>
  <c r="I7530" i="3"/>
  <c r="N7530" i="3"/>
  <c r="A7531" i="3"/>
  <c r="G7530" i="3"/>
  <c r="J6132" i="3"/>
  <c r="L6130" i="3"/>
  <c r="O6130" i="3" s="1"/>
  <c r="K6131" i="3" s="1"/>
  <c r="F6133" i="3"/>
  <c r="C6133" i="3"/>
  <c r="B6133" i="3"/>
  <c r="H6133" i="3" s="1"/>
  <c r="E6133" i="3"/>
  <c r="D6133" i="3"/>
  <c r="P6130" i="3"/>
  <c r="P6131" i="3"/>
  <c r="M7531" i="3" l="1"/>
  <c r="I7531" i="3"/>
  <c r="N7531" i="3"/>
  <c r="A7532" i="3"/>
  <c r="G7531" i="3"/>
  <c r="L6131" i="3"/>
  <c r="O6131" i="3" s="1"/>
  <c r="K6132" i="3" s="1"/>
  <c r="J6133" i="3"/>
  <c r="P6132" i="3" s="1"/>
  <c r="M7532" i="3" l="1"/>
  <c r="I7532" i="3"/>
  <c r="N7532" i="3"/>
  <c r="A7533" i="3"/>
  <c r="G7532" i="3"/>
  <c r="L6132" i="3"/>
  <c r="O6132" i="3" s="1"/>
  <c r="K6133" i="3" s="1"/>
  <c r="B6134" i="3"/>
  <c r="F6134" i="3"/>
  <c r="E6134" i="3"/>
  <c r="D6134" i="3"/>
  <c r="C6134" i="3"/>
  <c r="M7533" i="3" l="1"/>
  <c r="I7533" i="3"/>
  <c r="N7533" i="3"/>
  <c r="A7534" i="3"/>
  <c r="G7533" i="3"/>
  <c r="L6133" i="3"/>
  <c r="O6133" i="3" s="1"/>
  <c r="K6134" i="3" s="1"/>
  <c r="H6134" i="3"/>
  <c r="M7534" i="3" l="1"/>
  <c r="I7534" i="3"/>
  <c r="N7534" i="3"/>
  <c r="A7535" i="3"/>
  <c r="G7534" i="3"/>
  <c r="J6134" i="3"/>
  <c r="L6134" i="3"/>
  <c r="O6134" i="3"/>
  <c r="D6135" i="3"/>
  <c r="E6135" i="3"/>
  <c r="F6135" i="3"/>
  <c r="C6135" i="3"/>
  <c r="B6135" i="3"/>
  <c r="M7535" i="3" l="1"/>
  <c r="I7535" i="3"/>
  <c r="N7535" i="3"/>
  <c r="A7536" i="3"/>
  <c r="G7535" i="3"/>
  <c r="E6136" i="3"/>
  <c r="D6136" i="3"/>
  <c r="C6136" i="3"/>
  <c r="F6136" i="3"/>
  <c r="B6136" i="3"/>
  <c r="H6135" i="3"/>
  <c r="K6135" i="3"/>
  <c r="P6133" i="3"/>
  <c r="M7536" i="3" l="1"/>
  <c r="I7536" i="3"/>
  <c r="N7536" i="3"/>
  <c r="A7537" i="3"/>
  <c r="G7536" i="3"/>
  <c r="J6135" i="3"/>
  <c r="H6136" i="3"/>
  <c r="L6135" i="3"/>
  <c r="O6135" i="3" s="1"/>
  <c r="K6136" i="3" s="1"/>
  <c r="J6136" i="3"/>
  <c r="M7537" i="3" l="1"/>
  <c r="I7537" i="3"/>
  <c r="N7537" i="3"/>
  <c r="A7538" i="3"/>
  <c r="G7537" i="3"/>
  <c r="L6136" i="3"/>
  <c r="O6136" i="3" s="1"/>
  <c r="K6137" i="3" s="1"/>
  <c r="P6135" i="3"/>
  <c r="P6134" i="3"/>
  <c r="E6137" i="3"/>
  <c r="D6137" i="3"/>
  <c r="B6137" i="3"/>
  <c r="H6137" i="3" s="1"/>
  <c r="C6137" i="3"/>
  <c r="F6137" i="3"/>
  <c r="M7538" i="3" l="1"/>
  <c r="I7538" i="3"/>
  <c r="N7538" i="3"/>
  <c r="A7539" i="3"/>
  <c r="G7538" i="3"/>
  <c r="M7539" i="3" l="1"/>
  <c r="I7539" i="3"/>
  <c r="N7539" i="3"/>
  <c r="A7540" i="3"/>
  <c r="G7539" i="3"/>
  <c r="D6138" i="3"/>
  <c r="F6138" i="3"/>
  <c r="H6138" i="3"/>
  <c r="B6138" i="3"/>
  <c r="C6138" i="3"/>
  <c r="E6138" i="3"/>
  <c r="J6137" i="3"/>
  <c r="L6137" i="3"/>
  <c r="O6137" i="3" s="1"/>
  <c r="K6138" i="3" s="1"/>
  <c r="M7540" i="3" l="1"/>
  <c r="I7540" i="3"/>
  <c r="N7540" i="3"/>
  <c r="A7541" i="3"/>
  <c r="G7540" i="3"/>
  <c r="C6139" i="3"/>
  <c r="B6139" i="3"/>
  <c r="F6139" i="3"/>
  <c r="D6139" i="3"/>
  <c r="E6139" i="3"/>
  <c r="P6136" i="3"/>
  <c r="J6138" i="3"/>
  <c r="M7541" i="3" l="1"/>
  <c r="I7541" i="3"/>
  <c r="N7541" i="3"/>
  <c r="A7542" i="3"/>
  <c r="G7541" i="3"/>
  <c r="E6140" i="3"/>
  <c r="C6140" i="3"/>
  <c r="B6140" i="3"/>
  <c r="H6140" i="3" s="1"/>
  <c r="F6140" i="3"/>
  <c r="D6140" i="3"/>
  <c r="J6139" i="3"/>
  <c r="P6138" i="3" s="1"/>
  <c r="H6139" i="3"/>
  <c r="P6137" i="3"/>
  <c r="M7542" i="3" l="1"/>
  <c r="I7542" i="3"/>
  <c r="N7542" i="3"/>
  <c r="A7543" i="3"/>
  <c r="G7542" i="3"/>
  <c r="J6140" i="3"/>
  <c r="L6138" i="3"/>
  <c r="O6138" i="3" s="1"/>
  <c r="K6139" i="3" s="1"/>
  <c r="P6139" i="3"/>
  <c r="M7543" i="3" l="1"/>
  <c r="I7543" i="3"/>
  <c r="N7543" i="3"/>
  <c r="A7544" i="3"/>
  <c r="G7543" i="3"/>
  <c r="D6141" i="3"/>
  <c r="F6141" i="3"/>
  <c r="H6141" i="3"/>
  <c r="E6141" i="3"/>
  <c r="C6141" i="3"/>
  <c r="B6141" i="3"/>
  <c r="L6139" i="3"/>
  <c r="O6139" i="3" s="1"/>
  <c r="K6140" i="3" s="1"/>
  <c r="M7544" i="3" l="1"/>
  <c r="I7544" i="3"/>
  <c r="N7544" i="3"/>
  <c r="A7545" i="3"/>
  <c r="G7544" i="3"/>
  <c r="L6140" i="3"/>
  <c r="O6140" i="3" s="1"/>
  <c r="K6141" i="3" s="1"/>
  <c r="M7545" i="3" l="1"/>
  <c r="I7545" i="3"/>
  <c r="N7545" i="3"/>
  <c r="A7546" i="3"/>
  <c r="G7545" i="3"/>
  <c r="D6142" i="3"/>
  <c r="B6142" i="3"/>
  <c r="K6142" i="3" s="1"/>
  <c r="F6142" i="3"/>
  <c r="E6142" i="3"/>
  <c r="C6142" i="3"/>
  <c r="J6141" i="3"/>
  <c r="L6141" i="3"/>
  <c r="O6141" i="3" s="1"/>
  <c r="M7546" i="3" l="1"/>
  <c r="I7546" i="3"/>
  <c r="N7546" i="3"/>
  <c r="A7547" i="3"/>
  <c r="G7546" i="3"/>
  <c r="H6142" i="3"/>
  <c r="P6140" i="3"/>
  <c r="M7547" i="3" l="1"/>
  <c r="I7547" i="3"/>
  <c r="N7547" i="3"/>
  <c r="A7548" i="3"/>
  <c r="G7547" i="3"/>
  <c r="J6142" i="3"/>
  <c r="L6142" i="3"/>
  <c r="O6142" i="3" s="1"/>
  <c r="F6143" i="3"/>
  <c r="E6143" i="3"/>
  <c r="C6143" i="3"/>
  <c r="B6143" i="3"/>
  <c r="H6143" i="3" s="1"/>
  <c r="D6143" i="3"/>
  <c r="M7548" i="3" l="1"/>
  <c r="I7548" i="3"/>
  <c r="N7548" i="3"/>
  <c r="A7549" i="3"/>
  <c r="G7548" i="3"/>
  <c r="J6143" i="3"/>
  <c r="K6143" i="3"/>
  <c r="D6144" i="3"/>
  <c r="E6144" i="3"/>
  <c r="C6144" i="3"/>
  <c r="J6144" i="3"/>
  <c r="F6144" i="3"/>
  <c r="B6144" i="3"/>
  <c r="H6144" i="3"/>
  <c r="P6142" i="3"/>
  <c r="P6141" i="3"/>
  <c r="M7549" i="3" l="1"/>
  <c r="I7549" i="3"/>
  <c r="N7549" i="3"/>
  <c r="A7550" i="3"/>
  <c r="G7549" i="3"/>
  <c r="C6145" i="3"/>
  <c r="B6145" i="3"/>
  <c r="D6145" i="3"/>
  <c r="F6145" i="3"/>
  <c r="E6145" i="3"/>
  <c r="P6143" i="3"/>
  <c r="L6143" i="3"/>
  <c r="O6143" i="3" s="1"/>
  <c r="K6144" i="3" s="1"/>
  <c r="M7550" i="3" l="1"/>
  <c r="I7550" i="3"/>
  <c r="N7550" i="3"/>
  <c r="A7551" i="3"/>
  <c r="G7550" i="3"/>
  <c r="L6144" i="3"/>
  <c r="O6144" i="3" s="1"/>
  <c r="K6145" i="3" s="1"/>
  <c r="H6145" i="3"/>
  <c r="J6145" i="3"/>
  <c r="M7551" i="3" l="1"/>
  <c r="I7551" i="3"/>
  <c r="N7551" i="3"/>
  <c r="A7552" i="3"/>
  <c r="G7551" i="3"/>
  <c r="L6145" i="3"/>
  <c r="O6145" i="3" s="1"/>
  <c r="F6146" i="3"/>
  <c r="H6146" i="3"/>
  <c r="C6146" i="3"/>
  <c r="E6146" i="3"/>
  <c r="D6146" i="3"/>
  <c r="B6146" i="3"/>
  <c r="K6146" i="3" s="1"/>
  <c r="P6144" i="3"/>
  <c r="M7552" i="3" l="1"/>
  <c r="I7552" i="3"/>
  <c r="N7552" i="3"/>
  <c r="A7553" i="3"/>
  <c r="G7552" i="3"/>
  <c r="B6147" i="3"/>
  <c r="F6147" i="3"/>
  <c r="D6147" i="3"/>
  <c r="H6147" i="3"/>
  <c r="E6147" i="3"/>
  <c r="C6147" i="3"/>
  <c r="M7553" i="3" l="1"/>
  <c r="I7553" i="3"/>
  <c r="N7553" i="3"/>
  <c r="A7554" i="3"/>
  <c r="G7553" i="3"/>
  <c r="J6146" i="3"/>
  <c r="D6148" i="3"/>
  <c r="B6148" i="3"/>
  <c r="H6148" i="3" s="1"/>
  <c r="F6148" i="3"/>
  <c r="E6148" i="3"/>
  <c r="C6148" i="3"/>
  <c r="J6147" i="3"/>
  <c r="L6146" i="3"/>
  <c r="O6146" i="3" s="1"/>
  <c r="K6147" i="3" s="1"/>
  <c r="M7554" i="3" l="1"/>
  <c r="I7554" i="3"/>
  <c r="N7554" i="3"/>
  <c r="A7555" i="3"/>
  <c r="G7554" i="3"/>
  <c r="J6148" i="3"/>
  <c r="P6145" i="3"/>
  <c r="P6146" i="3"/>
  <c r="P6147" i="3"/>
  <c r="M7555" i="3" l="1"/>
  <c r="I7555" i="3"/>
  <c r="N7555" i="3"/>
  <c r="A7556" i="3"/>
  <c r="G7555" i="3"/>
  <c r="F6149" i="3"/>
  <c r="C6149" i="3"/>
  <c r="D6149" i="3"/>
  <c r="B6149" i="3"/>
  <c r="E6149" i="3"/>
  <c r="L6147" i="3"/>
  <c r="O6147" i="3" s="1"/>
  <c r="K6148" i="3" s="1"/>
  <c r="M7556" i="3" l="1"/>
  <c r="I7556" i="3"/>
  <c r="N7556" i="3"/>
  <c r="G7556" i="3"/>
  <c r="A7557" i="3"/>
  <c r="C6150" i="3"/>
  <c r="D6150" i="3"/>
  <c r="B6150" i="3"/>
  <c r="F6150" i="3"/>
  <c r="E6150" i="3"/>
  <c r="H6149" i="3"/>
  <c r="L6148" i="3"/>
  <c r="O6148" i="3" s="1"/>
  <c r="K6149" i="3" s="1"/>
  <c r="J6149" i="3"/>
  <c r="M7557" i="3" l="1"/>
  <c r="I7557" i="3"/>
  <c r="N7557" i="3"/>
  <c r="A7558" i="3"/>
  <c r="G7557" i="3"/>
  <c r="C6151" i="3"/>
  <c r="E6151" i="3"/>
  <c r="B6151" i="3"/>
  <c r="D6151" i="3"/>
  <c r="F6151" i="3"/>
  <c r="P6148" i="3"/>
  <c r="H6150" i="3"/>
  <c r="L6149" i="3"/>
  <c r="O6149" i="3" s="1"/>
  <c r="K6150" i="3" s="1"/>
  <c r="M7558" i="3" l="1"/>
  <c r="I7558" i="3"/>
  <c r="N7558" i="3"/>
  <c r="G7558" i="3"/>
  <c r="A7559" i="3"/>
  <c r="B6152" i="3"/>
  <c r="H6152" i="3"/>
  <c r="E6152" i="3"/>
  <c r="J6152" i="3" s="1"/>
  <c r="C6152" i="3"/>
  <c r="F6152" i="3"/>
  <c r="D6152" i="3"/>
  <c r="J6150" i="3"/>
  <c r="H6151" i="3"/>
  <c r="M7559" i="3" l="1"/>
  <c r="I7559" i="3"/>
  <c r="N7559" i="3"/>
  <c r="G7559" i="3"/>
  <c r="A7560" i="3"/>
  <c r="E6153" i="3"/>
  <c r="D6153" i="3"/>
  <c r="F6153" i="3"/>
  <c r="C6153" i="3"/>
  <c r="B6153" i="3"/>
  <c r="H6153" i="3"/>
  <c r="L6150" i="3"/>
  <c r="O6150" i="3" s="1"/>
  <c r="K6151" i="3" s="1"/>
  <c r="P6149" i="3"/>
  <c r="J6151" i="3"/>
  <c r="P6151" i="3" s="1"/>
  <c r="M7560" i="3" l="1"/>
  <c r="I7560" i="3"/>
  <c r="N7560" i="3"/>
  <c r="A7561" i="3"/>
  <c r="G7560" i="3"/>
  <c r="E6154" i="3"/>
  <c r="C6154" i="3"/>
  <c r="D6154" i="3"/>
  <c r="F6154" i="3"/>
  <c r="B6154" i="3"/>
  <c r="H6154" i="3"/>
  <c r="J6154" i="3" s="1"/>
  <c r="P6150" i="3"/>
  <c r="J6153" i="3"/>
  <c r="L6151" i="3"/>
  <c r="O6151" i="3" s="1"/>
  <c r="K6152" i="3" s="1"/>
  <c r="M7561" i="3" l="1"/>
  <c r="I7561" i="3"/>
  <c r="N7561" i="3"/>
  <c r="A7562" i="3"/>
  <c r="G7561" i="3"/>
  <c r="L6152" i="3"/>
  <c r="O6152" i="3" s="1"/>
  <c r="K6153" i="3" s="1"/>
  <c r="E6155" i="3"/>
  <c r="H6155" i="3"/>
  <c r="J6155" i="3" s="1"/>
  <c r="C6155" i="3"/>
  <c r="B6155" i="3"/>
  <c r="F6155" i="3"/>
  <c r="D6155" i="3"/>
  <c r="P6153" i="3"/>
  <c r="P6152" i="3"/>
  <c r="M7562" i="3" l="1"/>
  <c r="I7562" i="3"/>
  <c r="N7562" i="3"/>
  <c r="G7562" i="3"/>
  <c r="A7563" i="3"/>
  <c r="P6154" i="3"/>
  <c r="D6156" i="3"/>
  <c r="F6156" i="3"/>
  <c r="E6156" i="3"/>
  <c r="B6156" i="3"/>
  <c r="C6156" i="3"/>
  <c r="L6153" i="3"/>
  <c r="O6153" i="3" s="1"/>
  <c r="K6154" i="3" s="1"/>
  <c r="M7563" i="3" l="1"/>
  <c r="I7563" i="3"/>
  <c r="N7563" i="3"/>
  <c r="G7563" i="3"/>
  <c r="A7564" i="3"/>
  <c r="L6154" i="3"/>
  <c r="O6154" i="3" s="1"/>
  <c r="K6155" i="3" s="1"/>
  <c r="H6156" i="3"/>
  <c r="J6156" i="3" s="1"/>
  <c r="M7564" i="3" l="1"/>
  <c r="I7564" i="3"/>
  <c r="N7564" i="3"/>
  <c r="G7564" i="3"/>
  <c r="A7565" i="3"/>
  <c r="L6155" i="3"/>
  <c r="O6155" i="3" s="1"/>
  <c r="K6156" i="3" s="1"/>
  <c r="P6155" i="3"/>
  <c r="F6157" i="3"/>
  <c r="E6157" i="3"/>
  <c r="B6157" i="3"/>
  <c r="C6157" i="3"/>
  <c r="D6157" i="3"/>
  <c r="M7565" i="3" l="1"/>
  <c r="I7565" i="3"/>
  <c r="N7565" i="3"/>
  <c r="A7566" i="3"/>
  <c r="G7565" i="3"/>
  <c r="L6156" i="3"/>
  <c r="O6156" i="3" s="1"/>
  <c r="K6157" i="3" s="1"/>
  <c r="H6157" i="3"/>
  <c r="M7566" i="3" l="1"/>
  <c r="I7566" i="3"/>
  <c r="N7566" i="3"/>
  <c r="A7567" i="3"/>
  <c r="G7566" i="3"/>
  <c r="J6157" i="3"/>
  <c r="L6157" i="3"/>
  <c r="O6157" i="3" s="1"/>
  <c r="E6158" i="3"/>
  <c r="F6158" i="3"/>
  <c r="D6158" i="3"/>
  <c r="B6158" i="3"/>
  <c r="C6158" i="3"/>
  <c r="M7567" i="3" l="1"/>
  <c r="I7567" i="3"/>
  <c r="N7567" i="3"/>
  <c r="A7568" i="3"/>
  <c r="G7567" i="3"/>
  <c r="B6159" i="3"/>
  <c r="D6159" i="3"/>
  <c r="E6159" i="3"/>
  <c r="C6159" i="3"/>
  <c r="F6159" i="3"/>
  <c r="K6158" i="3"/>
  <c r="H6158" i="3"/>
  <c r="P6156" i="3"/>
  <c r="M7568" i="3" l="1"/>
  <c r="I7568" i="3"/>
  <c r="N7568" i="3"/>
  <c r="G7568" i="3"/>
  <c r="A7569" i="3"/>
  <c r="J6158" i="3"/>
  <c r="L6158" i="3"/>
  <c r="H6159" i="3"/>
  <c r="F6160" i="3"/>
  <c r="B6160" i="3"/>
  <c r="E6160" i="3"/>
  <c r="D6160" i="3"/>
  <c r="C6160" i="3"/>
  <c r="O6158" i="3"/>
  <c r="K6159" i="3" s="1"/>
  <c r="M7569" i="3" l="1"/>
  <c r="I7569" i="3"/>
  <c r="N7569" i="3"/>
  <c r="A7570" i="3"/>
  <c r="G7569" i="3"/>
  <c r="J6159" i="3"/>
  <c r="L6159" i="3"/>
  <c r="H6160" i="3"/>
  <c r="C6161" i="3"/>
  <c r="D6161" i="3"/>
  <c r="F6161" i="3"/>
  <c r="B6161" i="3"/>
  <c r="H6161" i="3" s="1"/>
  <c r="E6161" i="3"/>
  <c r="O6159" i="3"/>
  <c r="K6160" i="3" s="1"/>
  <c r="P6158" i="3"/>
  <c r="P6157" i="3"/>
  <c r="M7570" i="3" l="1"/>
  <c r="I7570" i="3"/>
  <c r="N7570" i="3"/>
  <c r="A7571" i="3"/>
  <c r="G7570" i="3"/>
  <c r="P6159" i="3"/>
  <c r="J6160" i="3"/>
  <c r="L6160" i="3"/>
  <c r="O6160" i="3" s="1"/>
  <c r="K6161" i="3" s="1"/>
  <c r="M7571" i="3" l="1"/>
  <c r="I7571" i="3"/>
  <c r="N7571" i="3"/>
  <c r="A7572" i="3"/>
  <c r="G7571" i="3"/>
  <c r="C6162" i="3"/>
  <c r="D6162" i="3"/>
  <c r="F6162" i="3"/>
  <c r="E6162" i="3"/>
  <c r="B6162" i="3"/>
  <c r="P6160" i="3"/>
  <c r="J6161" i="3"/>
  <c r="L6161" i="3"/>
  <c r="O6161" i="3" s="1"/>
  <c r="M7572" i="3" l="1"/>
  <c r="I7572" i="3"/>
  <c r="N7572" i="3"/>
  <c r="G7572" i="3"/>
  <c r="A7573" i="3"/>
  <c r="C6163" i="3"/>
  <c r="E6163" i="3"/>
  <c r="F6163" i="3"/>
  <c r="D6163" i="3"/>
  <c r="B6163" i="3"/>
  <c r="H6163" i="3"/>
  <c r="H6162" i="3"/>
  <c r="J6162" i="3" s="1"/>
  <c r="K6162" i="3"/>
  <c r="M7573" i="3" l="1"/>
  <c r="I7573" i="3"/>
  <c r="N7573" i="3"/>
  <c r="A7574" i="3"/>
  <c r="G7573" i="3"/>
  <c r="B6164" i="3"/>
  <c r="D6164" i="3"/>
  <c r="E6164" i="3"/>
  <c r="F6164" i="3"/>
  <c r="C6164" i="3"/>
  <c r="J6163" i="3"/>
  <c r="P6162" i="3" s="1"/>
  <c r="P6161" i="3"/>
  <c r="L6162" i="3"/>
  <c r="O6162" i="3" s="1"/>
  <c r="K6163" i="3" s="1"/>
  <c r="M7574" i="3" l="1"/>
  <c r="I7574" i="3"/>
  <c r="N7574" i="3"/>
  <c r="A7575" i="3"/>
  <c r="G7574" i="3"/>
  <c r="E6165" i="3"/>
  <c r="C6165" i="3"/>
  <c r="D6165" i="3"/>
  <c r="B6165" i="3"/>
  <c r="F6165" i="3"/>
  <c r="H6164" i="3"/>
  <c r="J6164" i="3" s="1"/>
  <c r="P6163" i="3" s="1"/>
  <c r="L6163" i="3"/>
  <c r="O6163" i="3" s="1"/>
  <c r="K6164" i="3" s="1"/>
  <c r="M7575" i="3" l="1"/>
  <c r="I7575" i="3"/>
  <c r="N7575" i="3"/>
  <c r="A7576" i="3"/>
  <c r="G7575" i="3"/>
  <c r="E6166" i="3"/>
  <c r="D6166" i="3"/>
  <c r="C6166" i="3"/>
  <c r="B6166" i="3"/>
  <c r="F6166" i="3"/>
  <c r="H6165" i="3"/>
  <c r="L6164" i="3"/>
  <c r="O6164" i="3" s="1"/>
  <c r="K6165" i="3" s="1"/>
  <c r="M7576" i="3" l="1"/>
  <c r="I7576" i="3"/>
  <c r="N7576" i="3"/>
  <c r="A7577" i="3"/>
  <c r="G7576" i="3"/>
  <c r="J6165" i="3"/>
  <c r="L6165" i="3"/>
  <c r="H6166" i="3"/>
  <c r="C6167" i="3"/>
  <c r="D6167" i="3"/>
  <c r="F6167" i="3"/>
  <c r="E6167" i="3"/>
  <c r="J6167" i="3" s="1"/>
  <c r="H6167" i="3"/>
  <c r="B6167" i="3"/>
  <c r="O6165" i="3"/>
  <c r="J6166" i="3"/>
  <c r="K6166" i="3"/>
  <c r="M7577" i="3" l="1"/>
  <c r="I7577" i="3"/>
  <c r="N7577" i="3"/>
  <c r="A7578" i="3"/>
  <c r="G7577" i="3"/>
  <c r="D6168" i="3"/>
  <c r="E6168" i="3"/>
  <c r="B6168" i="3"/>
  <c r="H6168" i="3" s="1"/>
  <c r="J6168" i="3" s="1"/>
  <c r="C6168" i="3"/>
  <c r="F6168" i="3"/>
  <c r="P6166" i="3"/>
  <c r="P6165" i="3"/>
  <c r="P6164" i="3"/>
  <c r="M7578" i="3" l="1"/>
  <c r="I7578" i="3"/>
  <c r="N7578" i="3"/>
  <c r="A7579" i="3"/>
  <c r="G7578" i="3"/>
  <c r="P6167" i="3"/>
  <c r="L6166" i="3"/>
  <c r="O6166" i="3" s="1"/>
  <c r="K6167" i="3" s="1"/>
  <c r="M7579" i="3" l="1"/>
  <c r="I7579" i="3"/>
  <c r="N7579" i="3"/>
  <c r="A7580" i="3"/>
  <c r="G7579" i="3"/>
  <c r="L6167" i="3"/>
  <c r="O6167" i="3" s="1"/>
  <c r="K6168" i="3" s="1"/>
  <c r="F6169" i="3"/>
  <c r="E6169" i="3"/>
  <c r="C6169" i="3"/>
  <c r="B6169" i="3"/>
  <c r="H6169" i="3"/>
  <c r="J6169" i="3" s="1"/>
  <c r="D6169" i="3"/>
  <c r="M7580" i="3" l="1"/>
  <c r="I7580" i="3"/>
  <c r="N7580" i="3"/>
  <c r="A7581" i="3"/>
  <c r="G7580" i="3"/>
  <c r="P6168" i="3"/>
  <c r="L6168" i="3"/>
  <c r="O6168" i="3" s="1"/>
  <c r="K6169" i="3" s="1"/>
  <c r="M7581" i="3" l="1"/>
  <c r="I7581" i="3"/>
  <c r="N7581" i="3"/>
  <c r="A7582" i="3"/>
  <c r="G7581" i="3"/>
  <c r="B6170" i="3"/>
  <c r="D6170" i="3"/>
  <c r="F6170" i="3"/>
  <c r="C6170" i="3"/>
  <c r="E6170" i="3"/>
  <c r="H6170" i="3"/>
  <c r="L6169" i="3"/>
  <c r="O6169" i="3" s="1"/>
  <c r="K6170" i="3" s="1"/>
  <c r="M7582" i="3" l="1"/>
  <c r="I7582" i="3"/>
  <c r="N7582" i="3"/>
  <c r="A7583" i="3"/>
  <c r="G7582" i="3"/>
  <c r="F6171" i="3"/>
  <c r="E6171" i="3"/>
  <c r="B6171" i="3"/>
  <c r="D6171" i="3"/>
  <c r="C6171" i="3"/>
  <c r="J6170" i="3"/>
  <c r="M7583" i="3" l="1"/>
  <c r="I7583" i="3"/>
  <c r="N7583" i="3"/>
  <c r="A7584" i="3"/>
  <c r="G7583" i="3"/>
  <c r="C6172" i="3"/>
  <c r="D6172" i="3"/>
  <c r="E6172" i="3"/>
  <c r="B6172" i="3"/>
  <c r="F6172" i="3"/>
  <c r="P6169" i="3"/>
  <c r="H6171" i="3"/>
  <c r="L6170" i="3"/>
  <c r="O6170" i="3" s="1"/>
  <c r="K6171" i="3" s="1"/>
  <c r="M7584" i="3" l="1"/>
  <c r="I7584" i="3"/>
  <c r="N7584" i="3"/>
  <c r="A7585" i="3"/>
  <c r="G7584" i="3"/>
  <c r="J6171" i="3"/>
  <c r="L6171" i="3"/>
  <c r="O6171" i="3" s="1"/>
  <c r="K6172" i="3" s="1"/>
  <c r="D6173" i="3"/>
  <c r="C6173" i="3"/>
  <c r="E6173" i="3"/>
  <c r="F6173" i="3"/>
  <c r="B6173" i="3"/>
  <c r="H6172" i="3"/>
  <c r="J6172" i="3" s="1"/>
  <c r="M7585" i="3" l="1"/>
  <c r="I7585" i="3"/>
  <c r="N7585" i="3"/>
  <c r="A7586" i="3"/>
  <c r="G7585" i="3"/>
  <c r="H6173" i="3"/>
  <c r="P6171" i="3"/>
  <c r="P6170" i="3"/>
  <c r="L6172" i="3"/>
  <c r="O6172" i="3" s="1"/>
  <c r="K6173" i="3" s="1"/>
  <c r="M7586" i="3" l="1"/>
  <c r="I7586" i="3"/>
  <c r="N7586" i="3"/>
  <c r="A7587" i="3"/>
  <c r="G7586" i="3"/>
  <c r="J6173" i="3"/>
  <c r="L6173" i="3"/>
  <c r="O6173" i="3" s="1"/>
  <c r="K6174" i="3" s="1"/>
  <c r="B6174" i="3"/>
  <c r="H6174" i="3"/>
  <c r="F6174" i="3"/>
  <c r="E6174" i="3"/>
  <c r="D6174" i="3"/>
  <c r="C6174" i="3"/>
  <c r="M7587" i="3" l="1"/>
  <c r="I7587" i="3"/>
  <c r="N7587" i="3"/>
  <c r="A7588" i="3"/>
  <c r="G7587" i="3"/>
  <c r="B6175" i="3"/>
  <c r="F6175" i="3"/>
  <c r="C6175" i="3"/>
  <c r="D6175" i="3"/>
  <c r="E6175" i="3"/>
  <c r="P6172" i="3"/>
  <c r="M7588" i="3" l="1"/>
  <c r="I7588" i="3"/>
  <c r="N7588" i="3"/>
  <c r="A7589" i="3"/>
  <c r="G7588" i="3"/>
  <c r="E6176" i="3"/>
  <c r="C6176" i="3"/>
  <c r="B6176" i="3"/>
  <c r="F6176" i="3"/>
  <c r="D6176" i="3"/>
  <c r="J6174" i="3"/>
  <c r="H6175" i="3"/>
  <c r="L6174" i="3"/>
  <c r="O6174" i="3" s="1"/>
  <c r="K6175" i="3" s="1"/>
  <c r="M7589" i="3" l="1"/>
  <c r="I7589" i="3"/>
  <c r="N7589" i="3"/>
  <c r="A7590" i="3"/>
  <c r="G7589" i="3"/>
  <c r="J6175" i="3"/>
  <c r="L6175" i="3"/>
  <c r="O6175" i="3" s="1"/>
  <c r="K6176" i="3" s="1"/>
  <c r="P6174" i="3"/>
  <c r="P6173" i="3"/>
  <c r="H6176" i="3"/>
  <c r="M7590" i="3" l="1"/>
  <c r="I7590" i="3"/>
  <c r="N7590" i="3"/>
  <c r="A7591" i="3"/>
  <c r="G7590" i="3"/>
  <c r="J6176" i="3"/>
  <c r="L6176" i="3"/>
  <c r="O6176" i="3" s="1"/>
  <c r="F6177" i="3"/>
  <c r="C6177" i="3"/>
  <c r="E6177" i="3"/>
  <c r="D6177" i="3"/>
  <c r="B6177" i="3"/>
  <c r="M7591" i="3" l="1"/>
  <c r="I7591" i="3"/>
  <c r="N7591" i="3"/>
  <c r="A7592" i="3"/>
  <c r="G7591" i="3"/>
  <c r="B6178" i="3"/>
  <c r="C6178" i="3"/>
  <c r="F6178" i="3"/>
  <c r="D6178" i="3"/>
  <c r="E6178" i="3"/>
  <c r="K6177" i="3"/>
  <c r="H6177" i="3"/>
  <c r="P6175" i="3"/>
  <c r="M7592" i="3" l="1"/>
  <c r="I7592" i="3"/>
  <c r="N7592" i="3"/>
  <c r="A7593" i="3"/>
  <c r="G7592" i="3"/>
  <c r="C6179" i="3"/>
  <c r="E6179" i="3"/>
  <c r="D6179" i="3"/>
  <c r="F6179" i="3"/>
  <c r="B6179" i="3"/>
  <c r="J6177" i="3"/>
  <c r="H6178" i="3"/>
  <c r="M7593" i="3" l="1"/>
  <c r="I7593" i="3"/>
  <c r="N7593" i="3"/>
  <c r="A7594" i="3"/>
  <c r="G7593" i="3"/>
  <c r="J6178" i="3"/>
  <c r="D6180" i="3"/>
  <c r="F6180" i="3"/>
  <c r="E6180" i="3"/>
  <c r="B6180" i="3"/>
  <c r="C6180" i="3"/>
  <c r="P6177" i="3"/>
  <c r="P6176" i="3"/>
  <c r="H6179" i="3"/>
  <c r="J6179" i="3" s="1"/>
  <c r="L6177" i="3"/>
  <c r="O6177" i="3" s="1"/>
  <c r="K6178" i="3" s="1"/>
  <c r="M7594" i="3" l="1"/>
  <c r="I7594" i="3"/>
  <c r="N7594" i="3"/>
  <c r="A7595" i="3"/>
  <c r="G7594" i="3"/>
  <c r="D6181" i="3"/>
  <c r="B6181" i="3"/>
  <c r="F6181" i="3"/>
  <c r="E6181" i="3"/>
  <c r="C6181" i="3"/>
  <c r="P6178" i="3"/>
  <c r="J6180" i="3"/>
  <c r="H6180" i="3"/>
  <c r="L6178" i="3"/>
  <c r="O6178" i="3" s="1"/>
  <c r="K6179" i="3" s="1"/>
  <c r="M7595" i="3" l="1"/>
  <c r="I7595" i="3"/>
  <c r="N7595" i="3"/>
  <c r="A7596" i="3"/>
  <c r="G7595" i="3"/>
  <c r="B6182" i="3"/>
  <c r="D6182" i="3"/>
  <c r="C6182" i="3"/>
  <c r="F6182" i="3"/>
  <c r="E6182" i="3"/>
  <c r="L6179" i="3"/>
  <c r="O6179" i="3" s="1"/>
  <c r="K6180" i="3" s="1"/>
  <c r="P6179" i="3"/>
  <c r="H6181" i="3"/>
  <c r="M7596" i="3" l="1"/>
  <c r="I7596" i="3"/>
  <c r="N7596" i="3"/>
  <c r="A7597" i="3"/>
  <c r="G7596" i="3"/>
  <c r="J6181" i="3"/>
  <c r="H6182" i="3"/>
  <c r="C6183" i="3"/>
  <c r="E6183" i="3"/>
  <c r="D6183" i="3"/>
  <c r="B6183" i="3"/>
  <c r="F6183" i="3"/>
  <c r="L6180" i="3"/>
  <c r="O6180" i="3" s="1"/>
  <c r="K6181" i="3" s="1"/>
  <c r="M7597" i="3" l="1"/>
  <c r="I7597" i="3"/>
  <c r="N7597" i="3"/>
  <c r="A7598" i="3"/>
  <c r="G7597" i="3"/>
  <c r="P6181" i="3"/>
  <c r="P6180" i="3"/>
  <c r="H6183" i="3"/>
  <c r="L6181" i="3"/>
  <c r="O6181" i="3" s="1"/>
  <c r="K6182" i="3" s="1"/>
  <c r="J6182" i="3"/>
  <c r="M7598" i="3" l="1"/>
  <c r="I7598" i="3"/>
  <c r="N7598" i="3"/>
  <c r="A7599" i="3"/>
  <c r="G7598" i="3"/>
  <c r="J6183" i="3"/>
  <c r="B6184" i="3"/>
  <c r="F6184" i="3"/>
  <c r="E6184" i="3"/>
  <c r="D6184" i="3"/>
  <c r="C6184" i="3"/>
  <c r="P6182" i="3"/>
  <c r="L6182" i="3"/>
  <c r="O6182" i="3" s="1"/>
  <c r="K6183" i="3" s="1"/>
  <c r="M7599" i="3" l="1"/>
  <c r="I7599" i="3"/>
  <c r="N7599" i="3"/>
  <c r="A7600" i="3"/>
  <c r="G7599" i="3"/>
  <c r="E6185" i="3"/>
  <c r="B6185" i="3"/>
  <c r="D6185" i="3"/>
  <c r="C6185" i="3"/>
  <c r="F6185" i="3"/>
  <c r="H6184" i="3"/>
  <c r="L6183" i="3"/>
  <c r="O6183" i="3" s="1"/>
  <c r="K6184" i="3" s="1"/>
  <c r="M7600" i="3" l="1"/>
  <c r="I7600" i="3"/>
  <c r="N7600" i="3"/>
  <c r="A7601" i="3"/>
  <c r="G7600" i="3"/>
  <c r="D6186" i="3"/>
  <c r="E6186" i="3"/>
  <c r="F6186" i="3"/>
  <c r="B6186" i="3"/>
  <c r="C6186" i="3"/>
  <c r="H6185" i="3"/>
  <c r="J6184" i="3"/>
  <c r="M7601" i="3" l="1"/>
  <c r="I7601" i="3"/>
  <c r="N7601" i="3"/>
  <c r="A7602" i="3"/>
  <c r="G7601" i="3"/>
  <c r="F6187" i="3"/>
  <c r="C6187" i="3"/>
  <c r="E6187" i="3"/>
  <c r="D6187" i="3"/>
  <c r="B6187" i="3"/>
  <c r="J6185" i="3"/>
  <c r="H6186" i="3"/>
  <c r="J6186" i="3"/>
  <c r="P6184" i="3"/>
  <c r="P6183" i="3"/>
  <c r="L6184" i="3"/>
  <c r="O6184" i="3" s="1"/>
  <c r="K6185" i="3" s="1"/>
  <c r="M7602" i="3" l="1"/>
  <c r="I7602" i="3"/>
  <c r="N7602" i="3"/>
  <c r="A7603" i="3"/>
  <c r="G7602" i="3"/>
  <c r="B6188" i="3"/>
  <c r="E6188" i="3"/>
  <c r="F6188" i="3"/>
  <c r="D6188" i="3"/>
  <c r="C6188" i="3"/>
  <c r="P6185" i="3"/>
  <c r="H6187" i="3"/>
  <c r="L6185" i="3"/>
  <c r="O6185" i="3" s="1"/>
  <c r="K6186" i="3" s="1"/>
  <c r="M7603" i="3" l="1"/>
  <c r="I7603" i="3"/>
  <c r="N7603" i="3"/>
  <c r="A7604" i="3"/>
  <c r="G7603" i="3"/>
  <c r="J6187" i="3"/>
  <c r="H6188" i="3"/>
  <c r="C6189" i="3"/>
  <c r="F6189" i="3"/>
  <c r="E6189" i="3"/>
  <c r="D6189" i="3"/>
  <c r="B6189" i="3"/>
  <c r="J6188" i="3"/>
  <c r="L6186" i="3"/>
  <c r="O6186" i="3" s="1"/>
  <c r="K6187" i="3" s="1"/>
  <c r="M7604" i="3" l="1"/>
  <c r="I7604" i="3"/>
  <c r="N7604" i="3"/>
  <c r="A7605" i="3"/>
  <c r="G7604" i="3"/>
  <c r="L6187" i="3"/>
  <c r="O6187" i="3" s="1"/>
  <c r="K6188" i="3" s="1"/>
  <c r="H6189" i="3"/>
  <c r="P6187" i="3"/>
  <c r="P6186" i="3"/>
  <c r="M7605" i="3" l="1"/>
  <c r="I7605" i="3"/>
  <c r="N7605" i="3"/>
  <c r="A7606" i="3"/>
  <c r="G7605" i="3"/>
  <c r="J6189" i="3"/>
  <c r="L6188" i="3"/>
  <c r="O6188" i="3" s="1"/>
  <c r="K6189" i="3" s="1"/>
  <c r="F6190" i="3"/>
  <c r="E6190" i="3"/>
  <c r="B6190" i="3"/>
  <c r="H6190" i="3" s="1"/>
  <c r="J6190" i="3" s="1"/>
  <c r="C6190" i="3"/>
  <c r="D6190" i="3"/>
  <c r="M7606" i="3" l="1"/>
  <c r="I7606" i="3"/>
  <c r="N7606" i="3"/>
  <c r="A7607" i="3"/>
  <c r="G7606" i="3"/>
  <c r="L6189" i="3"/>
  <c r="O6189" i="3" s="1"/>
  <c r="K6190" i="3" s="1"/>
  <c r="P6189" i="3"/>
  <c r="P6188" i="3"/>
  <c r="M7607" i="3" l="1"/>
  <c r="I7607" i="3"/>
  <c r="N7607" i="3"/>
  <c r="A7608" i="3"/>
  <c r="G7607" i="3"/>
  <c r="E6191" i="3"/>
  <c r="J6191" i="3" s="1"/>
  <c r="D6191" i="3"/>
  <c r="B6191" i="3"/>
  <c r="H6191" i="3"/>
  <c r="F6191" i="3"/>
  <c r="C6191" i="3"/>
  <c r="L6190" i="3"/>
  <c r="O6190" i="3" s="1"/>
  <c r="K6191" i="3" s="1"/>
  <c r="M7608" i="3" l="1"/>
  <c r="I7608" i="3"/>
  <c r="N7608" i="3"/>
  <c r="A7609" i="3"/>
  <c r="G7608" i="3"/>
  <c r="P6190" i="3"/>
  <c r="F6192" i="3"/>
  <c r="D6192" i="3"/>
  <c r="B6192" i="3"/>
  <c r="H6192" i="3"/>
  <c r="E6192" i="3"/>
  <c r="J6192" i="3" s="1"/>
  <c r="C6192" i="3"/>
  <c r="L6191" i="3"/>
  <c r="O6191" i="3" s="1"/>
  <c r="K6192" i="3" s="1"/>
  <c r="M7609" i="3" l="1"/>
  <c r="I7609" i="3"/>
  <c r="N7609" i="3"/>
  <c r="A7610" i="3"/>
  <c r="G7609" i="3"/>
  <c r="F6193" i="3"/>
  <c r="E6193" i="3"/>
  <c r="D6193" i="3"/>
  <c r="C6193" i="3"/>
  <c r="B6193" i="3"/>
  <c r="P6191" i="3"/>
  <c r="L6192" i="3"/>
  <c r="O6192" i="3" s="1"/>
  <c r="M7610" i="3" l="1"/>
  <c r="I7610" i="3"/>
  <c r="N7610" i="3"/>
  <c r="A7611" i="3"/>
  <c r="G7610" i="3"/>
  <c r="B6194" i="3"/>
  <c r="F6194" i="3"/>
  <c r="D6194" i="3"/>
  <c r="E6194" i="3"/>
  <c r="C6194" i="3"/>
  <c r="H6193" i="3"/>
  <c r="K6193" i="3"/>
  <c r="M7611" i="3" l="1"/>
  <c r="I7611" i="3"/>
  <c r="N7611" i="3"/>
  <c r="A7612" i="3"/>
  <c r="G7611" i="3"/>
  <c r="F6195" i="3"/>
  <c r="B6195" i="3"/>
  <c r="D6195" i="3"/>
  <c r="E6195" i="3"/>
  <c r="C6195" i="3"/>
  <c r="J6193" i="3"/>
  <c r="H6194" i="3"/>
  <c r="M7612" i="3" l="1"/>
  <c r="I7612" i="3"/>
  <c r="N7612" i="3"/>
  <c r="A7613" i="3"/>
  <c r="G7612" i="3"/>
  <c r="J6194" i="3"/>
  <c r="H6195" i="3"/>
  <c r="D6196" i="3"/>
  <c r="B6196" i="3"/>
  <c r="E6196" i="3"/>
  <c r="F6196" i="3"/>
  <c r="C6196" i="3"/>
  <c r="J6195" i="3"/>
  <c r="P6193" i="3"/>
  <c r="P6192" i="3"/>
  <c r="L6193" i="3"/>
  <c r="O6193" i="3" s="1"/>
  <c r="K6194" i="3" s="1"/>
  <c r="M7613" i="3" l="1"/>
  <c r="I7613" i="3"/>
  <c r="N7613" i="3"/>
  <c r="A7614" i="3"/>
  <c r="G7613" i="3"/>
  <c r="E6197" i="3"/>
  <c r="B6197" i="3"/>
  <c r="F6197" i="3"/>
  <c r="D6197" i="3"/>
  <c r="C6197" i="3"/>
  <c r="J6196" i="3"/>
  <c r="H6196" i="3"/>
  <c r="P6194" i="3"/>
  <c r="L6194" i="3"/>
  <c r="O6194" i="3" s="1"/>
  <c r="K6195" i="3" s="1"/>
  <c r="M7614" i="3" l="1"/>
  <c r="I7614" i="3"/>
  <c r="N7614" i="3"/>
  <c r="A7615" i="3"/>
  <c r="G7614" i="3"/>
  <c r="F6198" i="3"/>
  <c r="B6198" i="3"/>
  <c r="E6198" i="3"/>
  <c r="D6198" i="3"/>
  <c r="C6198" i="3"/>
  <c r="P6195" i="3"/>
  <c r="H6197" i="3"/>
  <c r="L6195" i="3"/>
  <c r="O6195" i="3" s="1"/>
  <c r="K6196" i="3" s="1"/>
  <c r="M7615" i="3" l="1"/>
  <c r="I7615" i="3"/>
  <c r="N7615" i="3"/>
  <c r="A7616" i="3"/>
  <c r="G7615" i="3"/>
  <c r="H6198" i="3"/>
  <c r="J6197" i="3"/>
  <c r="L6196" i="3"/>
  <c r="O6196" i="3" s="1"/>
  <c r="K6197" i="3" s="1"/>
  <c r="M7616" i="3" l="1"/>
  <c r="I7616" i="3"/>
  <c r="N7616" i="3"/>
  <c r="A7617" i="3"/>
  <c r="G7616" i="3"/>
  <c r="E6199" i="3"/>
  <c r="D6199" i="3"/>
  <c r="F6199" i="3"/>
  <c r="B6199" i="3"/>
  <c r="C6199" i="3"/>
  <c r="H6199" i="3"/>
  <c r="P6196" i="3"/>
  <c r="L6197" i="3"/>
  <c r="O6197" i="3" s="1"/>
  <c r="K6198" i="3" s="1"/>
  <c r="J6198" i="3"/>
  <c r="M7617" i="3" l="1"/>
  <c r="I7617" i="3"/>
  <c r="N7617" i="3"/>
  <c r="A7618" i="3"/>
  <c r="G7617" i="3"/>
  <c r="J6199" i="3"/>
  <c r="B6200" i="3"/>
  <c r="C6200" i="3"/>
  <c r="D6200" i="3"/>
  <c r="H6200" i="3"/>
  <c r="F6200" i="3"/>
  <c r="E6200" i="3"/>
  <c r="P6198" i="3"/>
  <c r="P6197" i="3"/>
  <c r="L6198" i="3"/>
  <c r="O6198" i="3" s="1"/>
  <c r="K6199" i="3" s="1"/>
  <c r="M7618" i="3" l="1"/>
  <c r="I7618" i="3"/>
  <c r="N7618" i="3"/>
  <c r="A7619" i="3"/>
  <c r="G7618" i="3"/>
  <c r="B6201" i="3"/>
  <c r="D6201" i="3"/>
  <c r="F6201" i="3"/>
  <c r="C6201" i="3"/>
  <c r="E6201" i="3"/>
  <c r="O6199" i="3"/>
  <c r="K6200" i="3" s="1"/>
  <c r="J6200" i="3"/>
  <c r="L6199" i="3"/>
  <c r="M7619" i="3" l="1"/>
  <c r="I7619" i="3"/>
  <c r="N7619" i="3"/>
  <c r="A7620" i="3"/>
  <c r="G7619" i="3"/>
  <c r="E6202" i="3"/>
  <c r="F6202" i="3"/>
  <c r="B6202" i="3"/>
  <c r="C6202" i="3"/>
  <c r="D6202" i="3"/>
  <c r="P6199" i="3"/>
  <c r="H6201" i="3"/>
  <c r="M7620" i="3" l="1"/>
  <c r="I7620" i="3"/>
  <c r="N7620" i="3"/>
  <c r="A7621" i="3"/>
  <c r="G7620" i="3"/>
  <c r="H6202" i="3"/>
  <c r="J6201" i="3"/>
  <c r="L6200" i="3"/>
  <c r="O6200" i="3" s="1"/>
  <c r="K6201" i="3" s="1"/>
  <c r="M7621" i="3" l="1"/>
  <c r="I7621" i="3"/>
  <c r="N7621" i="3"/>
  <c r="A7622" i="3"/>
  <c r="G7621" i="3"/>
  <c r="L6201" i="3"/>
  <c r="O6201" i="3" s="1"/>
  <c r="K6202" i="3" s="1"/>
  <c r="B6203" i="3"/>
  <c r="E6203" i="3"/>
  <c r="D6203" i="3"/>
  <c r="F6203" i="3"/>
  <c r="C6203" i="3"/>
  <c r="P6201" i="3"/>
  <c r="P6200" i="3"/>
  <c r="J6202" i="3"/>
  <c r="M7622" i="3" l="1"/>
  <c r="I7622" i="3"/>
  <c r="N7622" i="3"/>
  <c r="A7623" i="3"/>
  <c r="G7622" i="3"/>
  <c r="D6204" i="3"/>
  <c r="E6204" i="3"/>
  <c r="C6204" i="3"/>
  <c r="B6204" i="3"/>
  <c r="H6204" i="3" s="1"/>
  <c r="J6204" i="3" s="1"/>
  <c r="F6204" i="3"/>
  <c r="L6202" i="3"/>
  <c r="O6202" i="3" s="1"/>
  <c r="K6203" i="3" s="1"/>
  <c r="H6203" i="3"/>
  <c r="J6203" i="3"/>
  <c r="P6202" i="3" s="1"/>
  <c r="M7623" i="3" l="1"/>
  <c r="I7623" i="3"/>
  <c r="N7623" i="3"/>
  <c r="A7624" i="3"/>
  <c r="G7623" i="3"/>
  <c r="P6203" i="3"/>
  <c r="L6203" i="3"/>
  <c r="O6203" i="3" s="1"/>
  <c r="K6204" i="3" s="1"/>
  <c r="M7624" i="3" l="1"/>
  <c r="I7624" i="3"/>
  <c r="N7624" i="3"/>
  <c r="A7625" i="3"/>
  <c r="G7624" i="3"/>
  <c r="L6204" i="3"/>
  <c r="O6204" i="3" s="1"/>
  <c r="B6205" i="3"/>
  <c r="F6205" i="3"/>
  <c r="E6205" i="3"/>
  <c r="D6205" i="3"/>
  <c r="C6205" i="3"/>
  <c r="M7625" i="3" l="1"/>
  <c r="I7625" i="3"/>
  <c r="N7625" i="3"/>
  <c r="A7626" i="3"/>
  <c r="G7625" i="3"/>
  <c r="D6206" i="3"/>
  <c r="C6206" i="3"/>
  <c r="E6206" i="3"/>
  <c r="B6206" i="3"/>
  <c r="F6206" i="3"/>
  <c r="H6205" i="3"/>
  <c r="K6205" i="3"/>
  <c r="M7626" i="3" l="1"/>
  <c r="I7626" i="3"/>
  <c r="N7626" i="3"/>
  <c r="A7627" i="3"/>
  <c r="G7626" i="3"/>
  <c r="J6205" i="3"/>
  <c r="H6206" i="3"/>
  <c r="M7627" i="3" l="1"/>
  <c r="I7627" i="3"/>
  <c r="N7627" i="3"/>
  <c r="A7628" i="3"/>
  <c r="G7627" i="3"/>
  <c r="J6206" i="3"/>
  <c r="B6207" i="3"/>
  <c r="C6207" i="3"/>
  <c r="E6207" i="3"/>
  <c r="H6207" i="3"/>
  <c r="D6207" i="3"/>
  <c r="F6207" i="3"/>
  <c r="P6204" i="3"/>
  <c r="P6205" i="3"/>
  <c r="L6205" i="3"/>
  <c r="O6205" i="3" s="1"/>
  <c r="K6206" i="3" s="1"/>
  <c r="M7628" i="3" l="1"/>
  <c r="I7628" i="3"/>
  <c r="N7628" i="3"/>
  <c r="A7629" i="3"/>
  <c r="G7628" i="3"/>
  <c r="C6208" i="3"/>
  <c r="E6208" i="3"/>
  <c r="H6208" i="3"/>
  <c r="B6208" i="3"/>
  <c r="F6208" i="3"/>
  <c r="D6208" i="3"/>
  <c r="L6206" i="3"/>
  <c r="O6206" i="3" s="1"/>
  <c r="K6207" i="3" s="1"/>
  <c r="M7629" i="3" l="1"/>
  <c r="I7629" i="3"/>
  <c r="N7629" i="3"/>
  <c r="A7630" i="3"/>
  <c r="G7629" i="3"/>
  <c r="F6209" i="3"/>
  <c r="C6209" i="3"/>
  <c r="B6209" i="3"/>
  <c r="D6209" i="3"/>
  <c r="E6209" i="3"/>
  <c r="L6207" i="3"/>
  <c r="O6207" i="3" s="1"/>
  <c r="K6208" i="3" s="1"/>
  <c r="J6207" i="3"/>
  <c r="J6208" i="3"/>
  <c r="M7630" i="3" l="1"/>
  <c r="I7630" i="3"/>
  <c r="N7630" i="3"/>
  <c r="A7631" i="3"/>
  <c r="G7630" i="3"/>
  <c r="C6210" i="3"/>
  <c r="B6210" i="3"/>
  <c r="F6210" i="3"/>
  <c r="E6210" i="3"/>
  <c r="D6210" i="3"/>
  <c r="P6207" i="3"/>
  <c r="P6206" i="3"/>
  <c r="J6209" i="3"/>
  <c r="H6209" i="3"/>
  <c r="P6208" i="3"/>
  <c r="M7631" i="3" l="1"/>
  <c r="I7631" i="3"/>
  <c r="N7631" i="3"/>
  <c r="A7632" i="3"/>
  <c r="G7631" i="3"/>
  <c r="B6211" i="3"/>
  <c r="F6211" i="3"/>
  <c r="E6211" i="3"/>
  <c r="D6211" i="3"/>
  <c r="C6211" i="3"/>
  <c r="L6208" i="3"/>
  <c r="O6208" i="3" s="1"/>
  <c r="K6209" i="3" s="1"/>
  <c r="L6209" i="3" s="1"/>
  <c r="H6210" i="3"/>
  <c r="J6210" i="3" s="1"/>
  <c r="P6209" i="3" s="1"/>
  <c r="M7632" i="3" l="1"/>
  <c r="I7632" i="3"/>
  <c r="N7632" i="3"/>
  <c r="A7633" i="3"/>
  <c r="G7632" i="3"/>
  <c r="E6212" i="3"/>
  <c r="F6212" i="3"/>
  <c r="C6212" i="3"/>
  <c r="B6212" i="3"/>
  <c r="D6212" i="3"/>
  <c r="O6209" i="3"/>
  <c r="K6210" i="3" s="1"/>
  <c r="H6211" i="3"/>
  <c r="L6210" i="3"/>
  <c r="M7633" i="3" l="1"/>
  <c r="I7633" i="3"/>
  <c r="N7633" i="3"/>
  <c r="A7634" i="3"/>
  <c r="G7633" i="3"/>
  <c r="C6213" i="3"/>
  <c r="B6213" i="3"/>
  <c r="F6213" i="3"/>
  <c r="D6213" i="3"/>
  <c r="E6213" i="3"/>
  <c r="J6211" i="3"/>
  <c r="H6212" i="3"/>
  <c r="O6210" i="3"/>
  <c r="K6211" i="3" s="1"/>
  <c r="L6211" i="3"/>
  <c r="M7634" i="3" l="1"/>
  <c r="I7634" i="3"/>
  <c r="N7634" i="3"/>
  <c r="A7635" i="3"/>
  <c r="G7634" i="3"/>
  <c r="F6214" i="3"/>
  <c r="E6214" i="3"/>
  <c r="B6214" i="3"/>
  <c r="D6214" i="3"/>
  <c r="C6214" i="3"/>
  <c r="J6212" i="3"/>
  <c r="O6211" i="3"/>
  <c r="K6212" i="3" s="1"/>
  <c r="P6211" i="3"/>
  <c r="P6210" i="3"/>
  <c r="H6213" i="3"/>
  <c r="M7635" i="3" l="1"/>
  <c r="I7635" i="3"/>
  <c r="N7635" i="3"/>
  <c r="A7636" i="3"/>
  <c r="G7635" i="3"/>
  <c r="J6213" i="3"/>
  <c r="D6215" i="3"/>
  <c r="B6215" i="3"/>
  <c r="F6215" i="3"/>
  <c r="E6215" i="3"/>
  <c r="C6215" i="3"/>
  <c r="P6212" i="3"/>
  <c r="L6212" i="3"/>
  <c r="O6212" i="3" s="1"/>
  <c r="K6213" i="3" s="1"/>
  <c r="H6214" i="3"/>
  <c r="M7636" i="3" l="1"/>
  <c r="I7636" i="3"/>
  <c r="N7636" i="3"/>
  <c r="G7636" i="3"/>
  <c r="A7637" i="3"/>
  <c r="E6216" i="3"/>
  <c r="D6216" i="3"/>
  <c r="F6216" i="3"/>
  <c r="C6216" i="3"/>
  <c r="B6216" i="3"/>
  <c r="L6213" i="3"/>
  <c r="O6213" i="3" s="1"/>
  <c r="K6214" i="3" s="1"/>
  <c r="J6214" i="3"/>
  <c r="H6215" i="3"/>
  <c r="J6215" i="3" s="1"/>
  <c r="P6213" i="3"/>
  <c r="M7637" i="3" l="1"/>
  <c r="I7637" i="3"/>
  <c r="N7637" i="3"/>
  <c r="G7637" i="3"/>
  <c r="A7638" i="3"/>
  <c r="E6217" i="3"/>
  <c r="C6217" i="3"/>
  <c r="F6217" i="3"/>
  <c r="D6217" i="3"/>
  <c r="B6217" i="3"/>
  <c r="P6214" i="3"/>
  <c r="H6216" i="3"/>
  <c r="L6214" i="3"/>
  <c r="O6214" i="3" s="1"/>
  <c r="K6215" i="3" s="1"/>
  <c r="M7638" i="3" l="1"/>
  <c r="I7638" i="3"/>
  <c r="N7638" i="3"/>
  <c r="A7639" i="3"/>
  <c r="G7638" i="3"/>
  <c r="H6217" i="3"/>
  <c r="J6216" i="3"/>
  <c r="L6215" i="3"/>
  <c r="O6215" i="3" s="1"/>
  <c r="K6216" i="3" s="1"/>
  <c r="M7639" i="3" l="1"/>
  <c r="I7639" i="3"/>
  <c r="N7639" i="3"/>
  <c r="G7639" i="3"/>
  <c r="A7640" i="3"/>
  <c r="L6216" i="3"/>
  <c r="O6216" i="3" s="1"/>
  <c r="K6217" i="3" s="1"/>
  <c r="J6217" i="3"/>
  <c r="B6218" i="3"/>
  <c r="H6218" i="3"/>
  <c r="C6218" i="3"/>
  <c r="E6218" i="3"/>
  <c r="F6218" i="3"/>
  <c r="D6218" i="3"/>
  <c r="J6218" i="3"/>
  <c r="P6216" i="3"/>
  <c r="P6215" i="3"/>
  <c r="M7640" i="3" l="1"/>
  <c r="I7640" i="3"/>
  <c r="N7640" i="3"/>
  <c r="G7640" i="3"/>
  <c r="A7641" i="3"/>
  <c r="B6219" i="3"/>
  <c r="D6219" i="3"/>
  <c r="E6219" i="3"/>
  <c r="H6219" i="3"/>
  <c r="J6219" i="3"/>
  <c r="F6219" i="3"/>
  <c r="C6219" i="3"/>
  <c r="L6217" i="3"/>
  <c r="O6217" i="3" s="1"/>
  <c r="K6218" i="3" s="1"/>
  <c r="P6217" i="3"/>
  <c r="M7641" i="3" l="1"/>
  <c r="I7641" i="3"/>
  <c r="N7641" i="3"/>
  <c r="A7642" i="3"/>
  <c r="G7641" i="3"/>
  <c r="P6218" i="3"/>
  <c r="L6218" i="3"/>
  <c r="O6218" i="3" s="1"/>
  <c r="K6219" i="3" s="1"/>
  <c r="C6220" i="3"/>
  <c r="E6220" i="3"/>
  <c r="D6220" i="3"/>
  <c r="F6220" i="3"/>
  <c r="B6220" i="3"/>
  <c r="H6220" i="3" s="1"/>
  <c r="J6220" i="3" s="1"/>
  <c r="M7642" i="3" l="1"/>
  <c r="I7642" i="3"/>
  <c r="N7642" i="3"/>
  <c r="G7642" i="3"/>
  <c r="A7643" i="3"/>
  <c r="L6219" i="3"/>
  <c r="O6219" i="3" s="1"/>
  <c r="K6220" i="3" s="1"/>
  <c r="P6219" i="3"/>
  <c r="M7643" i="3" l="1"/>
  <c r="I7643" i="3"/>
  <c r="N7643" i="3"/>
  <c r="G7643" i="3"/>
  <c r="A7644" i="3"/>
  <c r="D6221" i="3"/>
  <c r="E6221" i="3"/>
  <c r="F6221" i="3"/>
  <c r="C6221" i="3"/>
  <c r="B6221" i="3"/>
  <c r="H6221" i="3" s="1"/>
  <c r="L6220" i="3"/>
  <c r="O6220" i="3" s="1"/>
  <c r="M7644" i="3" l="1"/>
  <c r="I7644" i="3"/>
  <c r="N7644" i="3"/>
  <c r="A7645" i="3"/>
  <c r="G7644" i="3"/>
  <c r="J6221" i="3"/>
  <c r="K6221" i="3"/>
  <c r="M7645" i="3" l="1"/>
  <c r="I7645" i="3"/>
  <c r="N7645" i="3"/>
  <c r="G7645" i="3"/>
  <c r="A7646" i="3"/>
  <c r="B6222" i="3"/>
  <c r="E6222" i="3"/>
  <c r="F6222" i="3"/>
  <c r="C6222" i="3"/>
  <c r="D6222" i="3"/>
  <c r="H6222" i="3"/>
  <c r="P6220" i="3"/>
  <c r="L6221" i="3"/>
  <c r="O6221" i="3" s="1"/>
  <c r="M7646" i="3" l="1"/>
  <c r="I7646" i="3"/>
  <c r="N7646" i="3"/>
  <c r="A7647" i="3"/>
  <c r="G7646" i="3"/>
  <c r="D6223" i="3"/>
  <c r="B6223" i="3"/>
  <c r="F6223" i="3"/>
  <c r="C6223" i="3"/>
  <c r="H6223" i="3"/>
  <c r="E6223" i="3"/>
  <c r="K6222" i="3"/>
  <c r="M7647" i="3" l="1"/>
  <c r="I7647" i="3"/>
  <c r="N7647" i="3"/>
  <c r="A7648" i="3"/>
  <c r="G7647" i="3"/>
  <c r="F6224" i="3"/>
  <c r="C6224" i="3"/>
  <c r="B6224" i="3"/>
  <c r="E6224" i="3"/>
  <c r="D6224" i="3"/>
  <c r="J6222" i="3"/>
  <c r="J6223" i="3"/>
  <c r="L6222" i="3"/>
  <c r="O6222" i="3" s="1"/>
  <c r="K6223" i="3" s="1"/>
  <c r="M7648" i="3" l="1"/>
  <c r="I7648" i="3"/>
  <c r="N7648" i="3"/>
  <c r="A7649" i="3"/>
  <c r="G7648" i="3"/>
  <c r="D6225" i="3"/>
  <c r="E6225" i="3"/>
  <c r="F6225" i="3"/>
  <c r="B6225" i="3"/>
  <c r="C6225" i="3"/>
  <c r="H6224" i="3"/>
  <c r="P6221" i="3"/>
  <c r="P6222" i="3"/>
  <c r="L6223" i="3"/>
  <c r="O6223" i="3" s="1"/>
  <c r="K6224" i="3" s="1"/>
  <c r="M7649" i="3" l="1"/>
  <c r="I7649" i="3"/>
  <c r="N7649" i="3"/>
  <c r="A7650" i="3"/>
  <c r="G7649" i="3"/>
  <c r="E6226" i="3"/>
  <c r="C6226" i="3"/>
  <c r="F6226" i="3"/>
  <c r="D6226" i="3"/>
  <c r="B6226" i="3"/>
  <c r="L6224" i="3"/>
  <c r="O6224" i="3" s="1"/>
  <c r="K6225" i="3" s="1"/>
  <c r="J6224" i="3"/>
  <c r="H6225" i="3"/>
  <c r="J6225" i="3" s="1"/>
  <c r="M7650" i="3" l="1"/>
  <c r="I7650" i="3"/>
  <c r="N7650" i="3"/>
  <c r="A7651" i="3"/>
  <c r="G7650" i="3"/>
  <c r="P6224" i="3"/>
  <c r="P6223" i="3"/>
  <c r="H6226" i="3"/>
  <c r="M7651" i="3" l="1"/>
  <c r="I7651" i="3"/>
  <c r="N7651" i="3"/>
  <c r="A7652" i="3"/>
  <c r="G7651" i="3"/>
  <c r="C6227" i="3"/>
  <c r="D6227" i="3"/>
  <c r="E6227" i="3"/>
  <c r="B6227" i="3"/>
  <c r="F6227" i="3"/>
  <c r="L6225" i="3"/>
  <c r="O6225" i="3" s="1"/>
  <c r="K6226" i="3" s="1"/>
  <c r="J6226" i="3"/>
  <c r="L6226" i="3"/>
  <c r="M7652" i="3" l="1"/>
  <c r="I7652" i="3"/>
  <c r="N7652" i="3"/>
  <c r="A7653" i="3"/>
  <c r="G7652" i="3"/>
  <c r="E6228" i="3"/>
  <c r="B6228" i="3"/>
  <c r="C6228" i="3"/>
  <c r="F6228" i="3"/>
  <c r="D6228" i="3"/>
  <c r="K6227" i="3"/>
  <c r="P6225" i="3"/>
  <c r="H6227" i="3"/>
  <c r="O6226" i="3"/>
  <c r="M7653" i="3" l="1"/>
  <c r="I7653" i="3"/>
  <c r="N7653" i="3"/>
  <c r="A7654" i="3"/>
  <c r="G7653" i="3"/>
  <c r="F6229" i="3"/>
  <c r="B6229" i="3"/>
  <c r="C6229" i="3"/>
  <c r="D6229" i="3"/>
  <c r="E6229" i="3"/>
  <c r="J6227" i="3"/>
  <c r="L6227" i="3"/>
  <c r="O6227" i="3" s="1"/>
  <c r="K6228" i="3" s="1"/>
  <c r="H6228" i="3"/>
  <c r="M7654" i="3" l="1"/>
  <c r="I7654" i="3"/>
  <c r="N7654" i="3"/>
  <c r="A7655" i="3"/>
  <c r="G7654" i="3"/>
  <c r="J6228" i="3"/>
  <c r="L6228" i="3"/>
  <c r="B6230" i="3"/>
  <c r="E6230" i="3"/>
  <c r="C6230" i="3"/>
  <c r="F6230" i="3"/>
  <c r="D6230" i="3"/>
  <c r="O6228" i="3"/>
  <c r="K6229" i="3" s="1"/>
  <c r="H6229" i="3"/>
  <c r="P6227" i="3"/>
  <c r="P6226" i="3"/>
  <c r="J6229" i="3"/>
  <c r="M7655" i="3" l="1"/>
  <c r="I7655" i="3"/>
  <c r="N7655" i="3"/>
  <c r="A7656" i="3"/>
  <c r="G7655" i="3"/>
  <c r="L6229" i="3"/>
  <c r="O6229" i="3" s="1"/>
  <c r="K6230" i="3" s="1"/>
  <c r="P6228" i="3"/>
  <c r="H6230" i="3"/>
  <c r="M7656" i="3" l="1"/>
  <c r="I7656" i="3"/>
  <c r="N7656" i="3"/>
  <c r="A7657" i="3"/>
  <c r="G7656" i="3"/>
  <c r="L6230" i="3"/>
  <c r="O6230" i="3" s="1"/>
  <c r="J6230" i="3"/>
  <c r="B6231" i="3"/>
  <c r="E6231" i="3"/>
  <c r="F6231" i="3"/>
  <c r="C6231" i="3"/>
  <c r="D6231" i="3"/>
  <c r="M7657" i="3" l="1"/>
  <c r="I7657" i="3"/>
  <c r="N7657" i="3"/>
  <c r="A7658" i="3"/>
  <c r="G7657" i="3"/>
  <c r="E6232" i="3"/>
  <c r="F6232" i="3"/>
  <c r="B6232" i="3"/>
  <c r="D6232" i="3"/>
  <c r="C6232" i="3"/>
  <c r="P6229" i="3"/>
  <c r="K6231" i="3"/>
  <c r="L6231" i="3"/>
  <c r="H6231" i="3"/>
  <c r="J6231" i="3" s="1"/>
  <c r="M7658" i="3" l="1"/>
  <c r="I7658" i="3"/>
  <c r="N7658" i="3"/>
  <c r="A7659" i="3"/>
  <c r="G7658" i="3"/>
  <c r="B6233" i="3"/>
  <c r="F6233" i="3"/>
  <c r="D6233" i="3"/>
  <c r="E6233" i="3"/>
  <c r="C6233" i="3"/>
  <c r="H6233" i="3"/>
  <c r="O6231" i="3"/>
  <c r="K6232" i="3"/>
  <c r="H6232" i="3"/>
  <c r="P6230" i="3"/>
  <c r="M7659" i="3" l="1"/>
  <c r="I7659" i="3"/>
  <c r="N7659" i="3"/>
  <c r="A7660" i="3"/>
  <c r="G7659" i="3"/>
  <c r="C6234" i="3"/>
  <c r="E6234" i="3"/>
  <c r="D6234" i="3"/>
  <c r="B6234" i="3"/>
  <c r="H6234" i="3" s="1"/>
  <c r="F6234" i="3"/>
  <c r="J6233" i="3"/>
  <c r="L6232" i="3"/>
  <c r="O6232" i="3" s="1"/>
  <c r="K6233" i="3" s="1"/>
  <c r="J6232" i="3"/>
  <c r="M7660" i="3" l="1"/>
  <c r="I7660" i="3"/>
  <c r="N7660" i="3"/>
  <c r="A7661" i="3"/>
  <c r="G7660" i="3"/>
  <c r="P6232" i="3"/>
  <c r="P6231" i="3"/>
  <c r="L6233" i="3"/>
  <c r="O6233" i="3" s="1"/>
  <c r="K6234" i="3" s="1"/>
  <c r="M7661" i="3" l="1"/>
  <c r="I7661" i="3"/>
  <c r="N7661" i="3"/>
  <c r="A7662" i="3"/>
  <c r="G7661" i="3"/>
  <c r="D6235" i="3"/>
  <c r="E6235" i="3"/>
  <c r="C6235" i="3"/>
  <c r="F6235" i="3"/>
  <c r="B6235" i="3"/>
  <c r="J6234" i="3"/>
  <c r="L6234" i="3"/>
  <c r="O6234" i="3" s="1"/>
  <c r="M7662" i="3" l="1"/>
  <c r="I7662" i="3"/>
  <c r="N7662" i="3"/>
  <c r="A7663" i="3"/>
  <c r="G7662" i="3"/>
  <c r="B6236" i="3"/>
  <c r="D6236" i="3"/>
  <c r="C6236" i="3"/>
  <c r="E6236" i="3"/>
  <c r="F6236" i="3"/>
  <c r="H6235" i="3"/>
  <c r="P6233" i="3"/>
  <c r="K6235" i="3"/>
  <c r="M7663" i="3" l="1"/>
  <c r="I7663" i="3"/>
  <c r="N7663" i="3"/>
  <c r="A7664" i="3"/>
  <c r="G7663" i="3"/>
  <c r="J6235" i="3"/>
  <c r="H6236" i="3"/>
  <c r="J6236" i="3" s="1"/>
  <c r="L6235" i="3"/>
  <c r="O6235" i="3" s="1"/>
  <c r="K6236" i="3" s="1"/>
  <c r="F6237" i="3"/>
  <c r="D6237" i="3"/>
  <c r="E6237" i="3"/>
  <c r="B6237" i="3"/>
  <c r="C6237" i="3"/>
  <c r="M7664" i="3" l="1"/>
  <c r="I7664" i="3"/>
  <c r="N7664" i="3"/>
  <c r="A7665" i="3"/>
  <c r="G7664" i="3"/>
  <c r="C6238" i="3"/>
  <c r="D6238" i="3"/>
  <c r="F6238" i="3"/>
  <c r="B6238" i="3"/>
  <c r="E6238" i="3"/>
  <c r="H6237" i="3"/>
  <c r="L6236" i="3"/>
  <c r="O6236" i="3" s="1"/>
  <c r="K6237" i="3" s="1"/>
  <c r="P6235" i="3"/>
  <c r="P6234" i="3"/>
  <c r="M7665" i="3" l="1"/>
  <c r="I7665" i="3"/>
  <c r="N7665" i="3"/>
  <c r="A7666" i="3"/>
  <c r="G7665" i="3"/>
  <c r="J6238" i="3"/>
  <c r="H6238" i="3"/>
  <c r="J6237" i="3"/>
  <c r="L6237" i="3"/>
  <c r="O6237" i="3" s="1"/>
  <c r="K6238" i="3" s="1"/>
  <c r="M7666" i="3" l="1"/>
  <c r="I7666" i="3"/>
  <c r="N7666" i="3"/>
  <c r="A7667" i="3"/>
  <c r="G7666" i="3"/>
  <c r="P6237" i="3"/>
  <c r="P6236" i="3"/>
  <c r="D6239" i="3"/>
  <c r="F6239" i="3"/>
  <c r="C6239" i="3"/>
  <c r="B6239" i="3"/>
  <c r="E6239" i="3"/>
  <c r="M7667" i="3" l="1"/>
  <c r="I7667" i="3"/>
  <c r="N7667" i="3"/>
  <c r="A7668" i="3"/>
  <c r="G7667" i="3"/>
  <c r="F6240" i="3"/>
  <c r="C6240" i="3"/>
  <c r="E6240" i="3"/>
  <c r="D6240" i="3"/>
  <c r="B6240" i="3"/>
  <c r="J6239" i="3"/>
  <c r="H6239" i="3"/>
  <c r="L6238" i="3"/>
  <c r="O6238" i="3" s="1"/>
  <c r="K6239" i="3" s="1"/>
  <c r="M7668" i="3" l="1"/>
  <c r="I7668" i="3"/>
  <c r="N7668" i="3"/>
  <c r="A7669" i="3"/>
  <c r="G7668" i="3"/>
  <c r="E6241" i="3"/>
  <c r="C6241" i="3"/>
  <c r="F6241" i="3"/>
  <c r="B6241" i="3"/>
  <c r="D6241" i="3"/>
  <c r="P6238" i="3"/>
  <c r="H6240" i="3"/>
  <c r="L6239" i="3"/>
  <c r="O6239" i="3" s="1"/>
  <c r="K6240" i="3" s="1"/>
  <c r="M7669" i="3" l="1"/>
  <c r="I7669" i="3"/>
  <c r="N7669" i="3"/>
  <c r="A7670" i="3"/>
  <c r="G7669" i="3"/>
  <c r="B6242" i="3"/>
  <c r="E6242" i="3"/>
  <c r="C6242" i="3"/>
  <c r="D6242" i="3"/>
  <c r="F6242" i="3"/>
  <c r="J6240" i="3"/>
  <c r="H6241" i="3"/>
  <c r="L6240" i="3"/>
  <c r="O6240" i="3" s="1"/>
  <c r="K6241" i="3" s="1"/>
  <c r="J6241" i="3"/>
  <c r="M7670" i="3" l="1"/>
  <c r="I7670" i="3"/>
  <c r="N7670" i="3"/>
  <c r="A7671" i="3"/>
  <c r="G7670" i="3"/>
  <c r="H6242" i="3"/>
  <c r="L6241" i="3"/>
  <c r="O6241" i="3" s="1"/>
  <c r="K6242" i="3" s="1"/>
  <c r="P6240" i="3"/>
  <c r="P6239" i="3"/>
  <c r="M7671" i="3" l="1"/>
  <c r="I7671" i="3"/>
  <c r="N7671" i="3"/>
  <c r="A7672" i="3"/>
  <c r="G7671" i="3"/>
  <c r="J6242" i="3"/>
  <c r="F6243" i="3"/>
  <c r="C6243" i="3"/>
  <c r="E6243" i="3"/>
  <c r="D6243" i="3"/>
  <c r="B6243" i="3"/>
  <c r="M7672" i="3" l="1"/>
  <c r="I7672" i="3"/>
  <c r="N7672" i="3"/>
  <c r="A7673" i="3"/>
  <c r="G7672" i="3"/>
  <c r="E6244" i="3"/>
  <c r="F6244" i="3"/>
  <c r="B6244" i="3"/>
  <c r="D6244" i="3"/>
  <c r="C6244" i="3"/>
  <c r="H6243" i="3"/>
  <c r="L6242" i="3"/>
  <c r="O6242" i="3" s="1"/>
  <c r="K6243" i="3" s="1"/>
  <c r="P6241" i="3"/>
  <c r="M7673" i="3" l="1"/>
  <c r="I7673" i="3"/>
  <c r="N7673" i="3"/>
  <c r="A7674" i="3"/>
  <c r="G7673" i="3"/>
  <c r="J6243" i="3"/>
  <c r="L6243" i="3"/>
  <c r="O6243" i="3" s="1"/>
  <c r="K6244" i="3" s="1"/>
  <c r="H6244" i="3"/>
  <c r="J6244" i="3"/>
  <c r="M7674" i="3" l="1"/>
  <c r="I7674" i="3"/>
  <c r="N7674" i="3"/>
  <c r="A7675" i="3"/>
  <c r="G7674" i="3"/>
  <c r="L6244" i="3"/>
  <c r="O6244" i="3" s="1"/>
  <c r="C6245" i="3"/>
  <c r="E6245" i="3"/>
  <c r="F6245" i="3"/>
  <c r="B6245" i="3"/>
  <c r="D6245" i="3"/>
  <c r="P6243" i="3"/>
  <c r="P6242" i="3"/>
  <c r="M7675" i="3" l="1"/>
  <c r="I7675" i="3"/>
  <c r="N7675" i="3"/>
  <c r="A7676" i="3"/>
  <c r="G7675" i="3"/>
  <c r="F6246" i="3"/>
  <c r="C6246" i="3"/>
  <c r="D6246" i="3"/>
  <c r="E6246" i="3"/>
  <c r="B6246" i="3"/>
  <c r="H6245" i="3"/>
  <c r="K6245" i="3"/>
  <c r="M7676" i="3" l="1"/>
  <c r="I7676" i="3"/>
  <c r="N7676" i="3"/>
  <c r="A7677" i="3"/>
  <c r="G7676" i="3"/>
  <c r="J6245" i="3"/>
  <c r="L6245" i="3"/>
  <c r="H6246" i="3"/>
  <c r="O6245" i="3"/>
  <c r="K6246" i="3" s="1"/>
  <c r="M7677" i="3" l="1"/>
  <c r="I7677" i="3"/>
  <c r="N7677" i="3"/>
  <c r="A7678" i="3"/>
  <c r="G7677" i="3"/>
  <c r="J6246" i="3"/>
  <c r="E6247" i="3"/>
  <c r="F6247" i="3"/>
  <c r="B6247" i="3"/>
  <c r="C6247" i="3"/>
  <c r="D6247" i="3"/>
  <c r="P6245" i="3"/>
  <c r="P6244" i="3"/>
  <c r="M7678" i="3" l="1"/>
  <c r="I7678" i="3"/>
  <c r="N7678" i="3"/>
  <c r="A7679" i="3"/>
  <c r="G7678" i="3"/>
  <c r="C6248" i="3"/>
  <c r="B6248" i="3"/>
  <c r="F6248" i="3"/>
  <c r="H6248" i="3"/>
  <c r="E6248" i="3"/>
  <c r="D6248" i="3"/>
  <c r="L6246" i="3"/>
  <c r="O6246" i="3" s="1"/>
  <c r="K6247" i="3"/>
  <c r="H6247" i="3"/>
  <c r="J6247" i="3" s="1"/>
  <c r="M7679" i="3" l="1"/>
  <c r="I7679" i="3"/>
  <c r="N7679" i="3"/>
  <c r="A7680" i="3"/>
  <c r="G7679" i="3"/>
  <c r="F6249" i="3"/>
  <c r="E6249" i="3"/>
  <c r="B6249" i="3"/>
  <c r="D6249" i="3"/>
  <c r="C6249" i="3"/>
  <c r="P6246" i="3"/>
  <c r="L6247" i="3"/>
  <c r="O6247" i="3" s="1"/>
  <c r="K6248" i="3" s="1"/>
  <c r="M7680" i="3" l="1"/>
  <c r="I7680" i="3"/>
  <c r="N7680" i="3"/>
  <c r="A7681" i="3"/>
  <c r="G7680" i="3"/>
  <c r="C6250" i="3"/>
  <c r="J6250" i="3"/>
  <c r="E6250" i="3"/>
  <c r="B6250" i="3"/>
  <c r="D6250" i="3"/>
  <c r="F6250" i="3"/>
  <c r="H6250" i="3"/>
  <c r="H6249" i="3"/>
  <c r="J6248" i="3"/>
  <c r="M7681" i="3" l="1"/>
  <c r="I7681" i="3"/>
  <c r="N7681" i="3"/>
  <c r="A7682" i="3"/>
  <c r="G7681" i="3"/>
  <c r="C6251" i="3"/>
  <c r="D6251" i="3"/>
  <c r="B6251" i="3"/>
  <c r="F6251" i="3"/>
  <c r="E6251" i="3"/>
  <c r="P6248" i="3"/>
  <c r="P6247" i="3"/>
  <c r="J6249" i="3"/>
  <c r="P6249" i="3" s="1"/>
  <c r="L6249" i="3"/>
  <c r="L6248" i="3"/>
  <c r="O6248" i="3" s="1"/>
  <c r="K6249" i="3" s="1"/>
  <c r="M7682" i="3" l="1"/>
  <c r="I7682" i="3"/>
  <c r="N7682" i="3"/>
  <c r="A7683" i="3"/>
  <c r="G7682" i="3"/>
  <c r="F6252" i="3"/>
  <c r="C6252" i="3"/>
  <c r="E6252" i="3"/>
  <c r="D6252" i="3"/>
  <c r="B6252" i="3"/>
  <c r="H6251" i="3"/>
  <c r="J6251" i="3" s="1"/>
  <c r="O6249" i="3"/>
  <c r="K6250" i="3" s="1"/>
  <c r="M7683" i="3" l="1"/>
  <c r="I7683" i="3"/>
  <c r="N7683" i="3"/>
  <c r="A7684" i="3"/>
  <c r="G7683" i="3"/>
  <c r="B6253" i="3"/>
  <c r="E6253" i="3"/>
  <c r="C6253" i="3"/>
  <c r="D6253" i="3"/>
  <c r="F6253" i="3"/>
  <c r="L6250" i="3"/>
  <c r="O6250" i="3" s="1"/>
  <c r="K6251" i="3" s="1"/>
  <c r="P6250" i="3"/>
  <c r="H6252" i="3"/>
  <c r="M7684" i="3" l="1"/>
  <c r="I7684" i="3"/>
  <c r="N7684" i="3"/>
  <c r="A7685" i="3"/>
  <c r="G7684" i="3"/>
  <c r="J6252" i="3"/>
  <c r="H6253" i="3"/>
  <c r="E6254" i="3"/>
  <c r="C6254" i="3"/>
  <c r="D6254" i="3"/>
  <c r="F6254" i="3"/>
  <c r="B6254" i="3"/>
  <c r="L6251" i="3"/>
  <c r="O6251" i="3" s="1"/>
  <c r="K6252" i="3" s="1"/>
  <c r="M7685" i="3" l="1"/>
  <c r="I7685" i="3"/>
  <c r="N7685" i="3"/>
  <c r="A7686" i="3"/>
  <c r="G7685" i="3"/>
  <c r="J6253" i="3"/>
  <c r="H6254" i="3"/>
  <c r="P6252" i="3"/>
  <c r="P6251" i="3"/>
  <c r="L6252" i="3"/>
  <c r="O6252" i="3" s="1"/>
  <c r="K6253" i="3" s="1"/>
  <c r="M7686" i="3" l="1"/>
  <c r="I7686" i="3"/>
  <c r="N7686" i="3"/>
  <c r="A7687" i="3"/>
  <c r="G7686" i="3"/>
  <c r="J6254" i="3"/>
  <c r="C6255" i="3"/>
  <c r="F6255" i="3"/>
  <c r="B6255" i="3"/>
  <c r="H6255" i="3" s="1"/>
  <c r="E6255" i="3"/>
  <c r="D6255" i="3"/>
  <c r="L6253" i="3"/>
  <c r="O6253" i="3" s="1"/>
  <c r="K6254" i="3" s="1"/>
  <c r="P6253" i="3"/>
  <c r="M7687" i="3" l="1"/>
  <c r="I7687" i="3"/>
  <c r="N7687" i="3"/>
  <c r="A7688" i="3"/>
  <c r="G7687" i="3"/>
  <c r="J6255" i="3"/>
  <c r="L6254" i="3"/>
  <c r="O6254" i="3" s="1"/>
  <c r="K6255" i="3" s="1"/>
  <c r="M7688" i="3" l="1"/>
  <c r="I7688" i="3"/>
  <c r="N7688" i="3"/>
  <c r="A7689" i="3"/>
  <c r="G7688" i="3"/>
  <c r="D6256" i="3"/>
  <c r="C6256" i="3"/>
  <c r="E6256" i="3"/>
  <c r="B6256" i="3"/>
  <c r="F6256" i="3"/>
  <c r="P6254" i="3"/>
  <c r="M7689" i="3" l="1"/>
  <c r="I7689" i="3"/>
  <c r="N7689" i="3"/>
  <c r="A7690" i="3"/>
  <c r="G7689" i="3"/>
  <c r="H6256" i="3"/>
  <c r="L6255" i="3"/>
  <c r="O6255" i="3" s="1"/>
  <c r="K6256" i="3" s="1"/>
  <c r="M7690" i="3" l="1"/>
  <c r="I7690" i="3"/>
  <c r="N7690" i="3"/>
  <c r="A7691" i="3"/>
  <c r="G7690" i="3"/>
  <c r="J6256" i="3"/>
  <c r="B6257" i="3"/>
  <c r="C6257" i="3"/>
  <c r="E6257" i="3"/>
  <c r="D6257" i="3"/>
  <c r="F6257" i="3"/>
  <c r="M7691" i="3" l="1"/>
  <c r="I7691" i="3"/>
  <c r="N7691" i="3"/>
  <c r="A7692" i="3"/>
  <c r="G7691" i="3"/>
  <c r="E6258" i="3"/>
  <c r="D6258" i="3"/>
  <c r="C6258" i="3"/>
  <c r="B6258" i="3"/>
  <c r="F6258" i="3"/>
  <c r="L6256" i="3"/>
  <c r="O6256" i="3" s="1"/>
  <c r="K6257" i="3" s="1"/>
  <c r="P6255" i="3"/>
  <c r="H6257" i="3"/>
  <c r="M7692" i="3" l="1"/>
  <c r="I7692" i="3"/>
  <c r="N7692" i="3"/>
  <c r="A7693" i="3"/>
  <c r="G7692" i="3"/>
  <c r="J6257" i="3"/>
  <c r="E6259" i="3"/>
  <c r="C6259" i="3"/>
  <c r="F6259" i="3"/>
  <c r="D6259" i="3"/>
  <c r="B6259" i="3"/>
  <c r="H6259" i="3" s="1"/>
  <c r="J6259" i="3" s="1"/>
  <c r="H6258" i="3"/>
  <c r="J6258" i="3"/>
  <c r="M7693" i="3" l="1"/>
  <c r="I7693" i="3"/>
  <c r="N7693" i="3"/>
  <c r="A7694" i="3"/>
  <c r="G7693" i="3"/>
  <c r="L6257" i="3"/>
  <c r="O6257" i="3" s="1"/>
  <c r="K6258" i="3" s="1"/>
  <c r="P6258" i="3"/>
  <c r="P6257" i="3"/>
  <c r="P6256" i="3"/>
  <c r="M7694" i="3" l="1"/>
  <c r="I7694" i="3"/>
  <c r="N7694" i="3"/>
  <c r="A7695" i="3"/>
  <c r="G7694" i="3"/>
  <c r="E6260" i="3"/>
  <c r="D6260" i="3"/>
  <c r="C6260" i="3"/>
  <c r="B6260" i="3"/>
  <c r="F6260" i="3"/>
  <c r="L6258" i="3"/>
  <c r="O6258" i="3" s="1"/>
  <c r="K6259" i="3" s="1"/>
  <c r="M7695" i="3" l="1"/>
  <c r="I7695" i="3"/>
  <c r="N7695" i="3"/>
  <c r="A7696" i="3"/>
  <c r="G7695" i="3"/>
  <c r="L6259" i="3"/>
  <c r="O6259" i="3" s="1"/>
  <c r="K6260" i="3" s="1"/>
  <c r="C6261" i="3"/>
  <c r="F6261" i="3"/>
  <c r="E6261" i="3"/>
  <c r="B6261" i="3"/>
  <c r="H6261" i="3" s="1"/>
  <c r="D6261" i="3"/>
  <c r="J6260" i="3"/>
  <c r="H6260" i="3"/>
  <c r="M7696" i="3" l="1"/>
  <c r="I7696" i="3"/>
  <c r="N7696" i="3"/>
  <c r="A7697" i="3"/>
  <c r="G7696" i="3"/>
  <c r="E6262" i="3"/>
  <c r="D6262" i="3"/>
  <c r="F6262" i="3"/>
  <c r="B6262" i="3"/>
  <c r="C6262" i="3"/>
  <c r="J6261" i="3"/>
  <c r="P6260" i="3" s="1"/>
  <c r="P6259" i="3"/>
  <c r="M7697" i="3" l="1"/>
  <c r="I7697" i="3"/>
  <c r="N7697" i="3"/>
  <c r="A7698" i="3"/>
  <c r="G7697" i="3"/>
  <c r="C6263" i="3"/>
  <c r="E6263" i="3"/>
  <c r="B6263" i="3"/>
  <c r="D6263" i="3"/>
  <c r="F6263" i="3"/>
  <c r="L6260" i="3"/>
  <c r="O6260" i="3" s="1"/>
  <c r="K6261" i="3" s="1"/>
  <c r="H6262" i="3"/>
  <c r="L6261" i="3"/>
  <c r="M7698" i="3" l="1"/>
  <c r="I7698" i="3"/>
  <c r="N7698" i="3"/>
  <c r="A7699" i="3"/>
  <c r="G7698" i="3"/>
  <c r="D6264" i="3"/>
  <c r="E6264" i="3"/>
  <c r="F6264" i="3"/>
  <c r="C6264" i="3"/>
  <c r="B6264" i="3"/>
  <c r="J6262" i="3"/>
  <c r="L6262" i="3"/>
  <c r="H6263" i="3"/>
  <c r="O6261" i="3"/>
  <c r="K6262" i="3" s="1"/>
  <c r="M7699" i="3" l="1"/>
  <c r="I7699" i="3"/>
  <c r="N7699" i="3"/>
  <c r="A7700" i="3"/>
  <c r="G7699" i="3"/>
  <c r="J6263" i="3"/>
  <c r="O6262" i="3"/>
  <c r="K6263" i="3" s="1"/>
  <c r="P6262" i="3"/>
  <c r="P6261" i="3"/>
  <c r="H6264" i="3"/>
  <c r="M7700" i="3" l="1"/>
  <c r="I7700" i="3"/>
  <c r="N7700" i="3"/>
  <c r="A7701" i="3"/>
  <c r="G7700" i="3"/>
  <c r="J6264" i="3"/>
  <c r="F6265" i="3"/>
  <c r="D6265" i="3"/>
  <c r="C6265" i="3"/>
  <c r="B6265" i="3"/>
  <c r="E6265" i="3"/>
  <c r="O6263" i="3"/>
  <c r="K6264" i="3" s="1"/>
  <c r="P6263" i="3"/>
  <c r="L6263" i="3"/>
  <c r="M7701" i="3" l="1"/>
  <c r="I7701" i="3"/>
  <c r="N7701" i="3"/>
  <c r="A7702" i="3"/>
  <c r="G7701" i="3"/>
  <c r="L6264" i="3"/>
  <c r="O6264" i="3" s="1"/>
  <c r="K6265" i="3" s="1"/>
  <c r="H6265" i="3"/>
  <c r="M7702" i="3" l="1"/>
  <c r="I7702" i="3"/>
  <c r="N7702" i="3"/>
  <c r="A7703" i="3"/>
  <c r="G7702" i="3"/>
  <c r="F6266" i="3"/>
  <c r="E6266" i="3"/>
  <c r="D6266" i="3"/>
  <c r="C6266" i="3"/>
  <c r="B6266" i="3"/>
  <c r="J6265" i="3"/>
  <c r="M7703" i="3" l="1"/>
  <c r="I7703" i="3"/>
  <c r="N7703" i="3"/>
  <c r="A7704" i="3"/>
  <c r="G7703" i="3"/>
  <c r="E6267" i="3"/>
  <c r="B6267" i="3"/>
  <c r="F6267" i="3"/>
  <c r="D6267" i="3"/>
  <c r="C6267" i="3"/>
  <c r="L6265" i="3"/>
  <c r="O6265" i="3" s="1"/>
  <c r="K6266" i="3" s="1"/>
  <c r="H6266" i="3"/>
  <c r="P6264" i="3"/>
  <c r="M7704" i="3" l="1"/>
  <c r="I7704" i="3"/>
  <c r="N7704" i="3"/>
  <c r="A7705" i="3"/>
  <c r="G7704" i="3"/>
  <c r="F6268" i="3"/>
  <c r="C6268" i="3"/>
  <c r="E6268" i="3"/>
  <c r="D6268" i="3"/>
  <c r="B6268" i="3"/>
  <c r="J6266" i="3"/>
  <c r="L6266" i="3"/>
  <c r="O6266" i="3" s="1"/>
  <c r="K6267" i="3" s="1"/>
  <c r="H6267" i="3"/>
  <c r="J6267" i="3" s="1"/>
  <c r="M7705" i="3" l="1"/>
  <c r="I7705" i="3"/>
  <c r="N7705" i="3"/>
  <c r="A7706" i="3"/>
  <c r="G7705" i="3"/>
  <c r="D6269" i="3"/>
  <c r="C6269" i="3"/>
  <c r="B6269" i="3"/>
  <c r="F6269" i="3"/>
  <c r="E6269" i="3"/>
  <c r="P6266" i="3"/>
  <c r="P6265" i="3"/>
  <c r="H6268" i="3"/>
  <c r="L6267" i="3"/>
  <c r="O6267" i="3" s="1"/>
  <c r="K6268" i="3" s="1"/>
  <c r="M7706" i="3" l="1"/>
  <c r="I7706" i="3"/>
  <c r="N7706" i="3"/>
  <c r="A7707" i="3"/>
  <c r="G7706" i="3"/>
  <c r="J6268" i="3"/>
  <c r="L6268" i="3"/>
  <c r="O6268" i="3" s="1"/>
  <c r="K6269" i="3" s="1"/>
  <c r="H6269" i="3"/>
  <c r="M7707" i="3" l="1"/>
  <c r="I7707" i="3"/>
  <c r="N7707" i="3"/>
  <c r="A7708" i="3"/>
  <c r="G7707" i="3"/>
  <c r="J6269" i="3"/>
  <c r="L6269" i="3"/>
  <c r="O6269" i="3" s="1"/>
  <c r="P6267" i="3"/>
  <c r="B6270" i="3"/>
  <c r="C6270" i="3"/>
  <c r="D6270" i="3"/>
  <c r="F6270" i="3"/>
  <c r="E6270" i="3"/>
  <c r="M7708" i="3" l="1"/>
  <c r="I7708" i="3"/>
  <c r="N7708" i="3"/>
  <c r="A7709" i="3"/>
  <c r="G7708" i="3"/>
  <c r="K6270" i="3"/>
  <c r="H6270" i="3"/>
  <c r="P6268" i="3"/>
  <c r="M7709" i="3" l="1"/>
  <c r="I7709" i="3"/>
  <c r="N7709" i="3"/>
  <c r="A7710" i="3"/>
  <c r="G7709" i="3"/>
  <c r="J6270" i="3"/>
  <c r="L6270" i="3"/>
  <c r="F6271" i="3"/>
  <c r="C6271" i="3"/>
  <c r="H6271" i="3"/>
  <c r="D6271" i="3"/>
  <c r="B6271" i="3"/>
  <c r="E6271" i="3"/>
  <c r="J6271" i="3" s="1"/>
  <c r="O6270" i="3"/>
  <c r="K6271" i="3" s="1"/>
  <c r="M7710" i="3" l="1"/>
  <c r="I7710" i="3"/>
  <c r="N7710" i="3"/>
  <c r="A7711" i="3"/>
  <c r="G7710" i="3"/>
  <c r="B6272" i="3"/>
  <c r="E6272" i="3"/>
  <c r="C6272" i="3"/>
  <c r="F6272" i="3"/>
  <c r="D6272" i="3"/>
  <c r="P6270" i="3"/>
  <c r="P6269" i="3"/>
  <c r="M7711" i="3" l="1"/>
  <c r="I7711" i="3"/>
  <c r="N7711" i="3"/>
  <c r="A7712" i="3"/>
  <c r="G7711" i="3"/>
  <c r="L6271" i="3"/>
  <c r="O6271" i="3" s="1"/>
  <c r="K6272" i="3" s="1"/>
  <c r="H6272" i="3"/>
  <c r="M7712" i="3" l="1"/>
  <c r="I7712" i="3"/>
  <c r="N7712" i="3"/>
  <c r="A7713" i="3"/>
  <c r="G7712" i="3"/>
  <c r="J6272" i="3"/>
  <c r="L6272" i="3"/>
  <c r="O6272" i="3"/>
  <c r="C6273" i="3"/>
  <c r="D6273" i="3"/>
  <c r="F6273" i="3"/>
  <c r="E6273" i="3"/>
  <c r="B6273" i="3"/>
  <c r="M7713" i="3" l="1"/>
  <c r="I7713" i="3"/>
  <c r="N7713" i="3"/>
  <c r="A7714" i="3"/>
  <c r="G7713" i="3"/>
  <c r="C6274" i="3"/>
  <c r="E6274" i="3"/>
  <c r="F6274" i="3"/>
  <c r="B6274" i="3"/>
  <c r="D6274" i="3"/>
  <c r="H6273" i="3"/>
  <c r="K6273" i="3"/>
  <c r="J6273" i="3"/>
  <c r="P6272" i="3" s="1"/>
  <c r="P6271" i="3"/>
  <c r="M7714" i="3" l="1"/>
  <c r="I7714" i="3"/>
  <c r="N7714" i="3"/>
  <c r="A7715" i="3"/>
  <c r="G7714" i="3"/>
  <c r="F6275" i="3"/>
  <c r="D6275" i="3"/>
  <c r="B6275" i="3"/>
  <c r="E6275" i="3"/>
  <c r="C6275" i="3"/>
  <c r="H6274" i="3"/>
  <c r="M7715" i="3" l="1"/>
  <c r="I7715" i="3"/>
  <c r="N7715" i="3"/>
  <c r="A7716" i="3"/>
  <c r="G7715" i="3"/>
  <c r="J6274" i="3"/>
  <c r="H6275" i="3"/>
  <c r="L6273" i="3"/>
  <c r="O6273" i="3" s="1"/>
  <c r="K6274" i="3" s="1"/>
  <c r="B6276" i="3"/>
  <c r="D6276" i="3"/>
  <c r="C6276" i="3"/>
  <c r="F6276" i="3"/>
  <c r="E6276" i="3"/>
  <c r="M7716" i="3" l="1"/>
  <c r="I7716" i="3"/>
  <c r="N7716" i="3"/>
  <c r="A7717" i="3"/>
  <c r="G7716" i="3"/>
  <c r="J6275" i="3"/>
  <c r="H6276" i="3"/>
  <c r="L6274" i="3"/>
  <c r="O6274" i="3" s="1"/>
  <c r="K6275" i="3" s="1"/>
  <c r="P6274" i="3"/>
  <c r="P6273" i="3"/>
  <c r="M7717" i="3" l="1"/>
  <c r="I7717" i="3"/>
  <c r="N7717" i="3"/>
  <c r="A7718" i="3"/>
  <c r="G7717" i="3"/>
  <c r="L6275" i="3"/>
  <c r="O6275" i="3" s="1"/>
  <c r="K6276" i="3" s="1"/>
  <c r="D6277" i="3"/>
  <c r="B6277" i="3"/>
  <c r="C6277" i="3"/>
  <c r="F6277" i="3"/>
  <c r="H6277" i="3"/>
  <c r="E6277" i="3"/>
  <c r="J6276" i="3"/>
  <c r="P6275" i="3"/>
  <c r="M7718" i="3" l="1"/>
  <c r="I7718" i="3"/>
  <c r="N7718" i="3"/>
  <c r="A7719" i="3"/>
  <c r="G7718" i="3"/>
  <c r="L6276" i="3"/>
  <c r="O6276" i="3" s="1"/>
  <c r="K6277" i="3" s="1"/>
  <c r="J6277" i="3"/>
  <c r="M7719" i="3" l="1"/>
  <c r="I7719" i="3"/>
  <c r="N7719" i="3"/>
  <c r="A7720" i="3"/>
  <c r="G7719" i="3"/>
  <c r="E6278" i="3"/>
  <c r="C6278" i="3"/>
  <c r="F6278" i="3"/>
  <c r="B6278" i="3"/>
  <c r="D6278" i="3"/>
  <c r="L6277" i="3"/>
  <c r="O6277" i="3" s="1"/>
  <c r="P6276" i="3"/>
  <c r="M7720" i="3" l="1"/>
  <c r="I7720" i="3"/>
  <c r="N7720" i="3"/>
  <c r="A7721" i="3"/>
  <c r="G7720" i="3"/>
  <c r="D6279" i="3"/>
  <c r="B6279" i="3"/>
  <c r="E6279" i="3"/>
  <c r="F6279" i="3"/>
  <c r="C6279" i="3"/>
  <c r="H6278" i="3"/>
  <c r="K6278" i="3"/>
  <c r="M7721" i="3" l="1"/>
  <c r="I7721" i="3"/>
  <c r="N7721" i="3"/>
  <c r="A7722" i="3"/>
  <c r="G7721" i="3"/>
  <c r="J6278" i="3"/>
  <c r="L6278" i="3"/>
  <c r="O6278" i="3" s="1"/>
  <c r="K6279" i="3" s="1"/>
  <c r="H6279" i="3"/>
  <c r="D6280" i="3"/>
  <c r="C6280" i="3"/>
  <c r="E6280" i="3"/>
  <c r="B6280" i="3"/>
  <c r="F6280" i="3"/>
  <c r="H6280" i="3"/>
  <c r="M7722" i="3" l="1"/>
  <c r="I7722" i="3"/>
  <c r="N7722" i="3"/>
  <c r="A7723" i="3"/>
  <c r="G7722" i="3"/>
  <c r="J6280" i="3"/>
  <c r="D6281" i="3"/>
  <c r="C6281" i="3"/>
  <c r="E6281" i="3"/>
  <c r="B6281" i="3"/>
  <c r="F6281" i="3"/>
  <c r="J6279" i="3"/>
  <c r="P6279" i="3" s="1"/>
  <c r="P6278" i="3"/>
  <c r="P6277" i="3"/>
  <c r="M7723" i="3" l="1"/>
  <c r="I7723" i="3"/>
  <c r="N7723" i="3"/>
  <c r="A7724" i="3"/>
  <c r="G7723" i="3"/>
  <c r="C6282" i="3"/>
  <c r="B6282" i="3"/>
  <c r="F6282" i="3"/>
  <c r="E6282" i="3"/>
  <c r="D6282" i="3"/>
  <c r="L6279" i="3"/>
  <c r="O6279" i="3" s="1"/>
  <c r="K6280" i="3" s="1"/>
  <c r="H6281" i="3"/>
  <c r="M7724" i="3" l="1"/>
  <c r="I7724" i="3"/>
  <c r="N7724" i="3"/>
  <c r="A7725" i="3"/>
  <c r="G7724" i="3"/>
  <c r="J6281" i="3"/>
  <c r="D6283" i="3"/>
  <c r="E6283" i="3"/>
  <c r="B6283" i="3"/>
  <c r="C6283" i="3"/>
  <c r="F6283" i="3"/>
  <c r="L6280" i="3"/>
  <c r="O6280" i="3" s="1"/>
  <c r="K6281" i="3" s="1"/>
  <c r="H6282" i="3"/>
  <c r="J6282" i="3" s="1"/>
  <c r="M7725" i="3" l="1"/>
  <c r="I7725" i="3"/>
  <c r="N7725" i="3"/>
  <c r="A7726" i="3"/>
  <c r="G7725" i="3"/>
  <c r="C6284" i="3"/>
  <c r="D6284" i="3"/>
  <c r="E6284" i="3"/>
  <c r="F6284" i="3"/>
  <c r="B6284" i="3"/>
  <c r="L6281" i="3"/>
  <c r="O6281" i="3" s="1"/>
  <c r="K6282" i="3" s="1"/>
  <c r="H6283" i="3"/>
  <c r="J6283" i="3" s="1"/>
  <c r="P6281" i="3"/>
  <c r="P6280" i="3"/>
  <c r="M7726" i="3" l="1"/>
  <c r="I7726" i="3"/>
  <c r="N7726" i="3"/>
  <c r="A7727" i="3"/>
  <c r="G7726" i="3"/>
  <c r="C6285" i="3"/>
  <c r="F6285" i="3"/>
  <c r="E6285" i="3"/>
  <c r="D6285" i="3"/>
  <c r="B6285" i="3"/>
  <c r="L6282" i="3"/>
  <c r="O6282" i="3" s="1"/>
  <c r="K6283" i="3" s="1"/>
  <c r="H6284" i="3"/>
  <c r="P6282" i="3"/>
  <c r="M7727" i="3" l="1"/>
  <c r="I7727" i="3"/>
  <c r="N7727" i="3"/>
  <c r="A7728" i="3"/>
  <c r="G7727" i="3"/>
  <c r="L6283" i="3"/>
  <c r="O6283" i="3" s="1"/>
  <c r="K6284" i="3" s="1"/>
  <c r="H6285" i="3"/>
  <c r="J6284" i="3"/>
  <c r="J6285" i="3"/>
  <c r="M7728" i="3" l="1"/>
  <c r="I7728" i="3"/>
  <c r="N7728" i="3"/>
  <c r="A7729" i="3"/>
  <c r="G7728" i="3"/>
  <c r="F6286" i="3"/>
  <c r="B6286" i="3"/>
  <c r="D6286" i="3"/>
  <c r="E6286" i="3"/>
  <c r="J6286" i="3" s="1"/>
  <c r="H6286" i="3"/>
  <c r="C6286" i="3"/>
  <c r="P6284" i="3"/>
  <c r="P6283" i="3"/>
  <c r="L6284" i="3"/>
  <c r="O6284" i="3" s="1"/>
  <c r="K6285" i="3" s="1"/>
  <c r="M7729" i="3" l="1"/>
  <c r="I7729" i="3"/>
  <c r="N7729" i="3"/>
  <c r="A7730" i="3"/>
  <c r="G7729" i="3"/>
  <c r="F6287" i="3"/>
  <c r="B6287" i="3"/>
  <c r="C6287" i="3"/>
  <c r="D6287" i="3"/>
  <c r="E6287" i="3"/>
  <c r="P6285" i="3"/>
  <c r="L6285" i="3"/>
  <c r="O6285" i="3" s="1"/>
  <c r="K6286" i="3" s="1"/>
  <c r="M7730" i="3" l="1"/>
  <c r="I7730" i="3"/>
  <c r="N7730" i="3"/>
  <c r="A7731" i="3"/>
  <c r="G7730" i="3"/>
  <c r="D6288" i="3"/>
  <c r="E6288" i="3"/>
  <c r="F6288" i="3"/>
  <c r="B6288" i="3"/>
  <c r="C6288" i="3"/>
  <c r="H6288" i="3"/>
  <c r="L6286" i="3"/>
  <c r="O6286" i="3" s="1"/>
  <c r="K6287" i="3" s="1"/>
  <c r="H6287" i="3"/>
  <c r="M7731" i="3" l="1"/>
  <c r="I7731" i="3"/>
  <c r="N7731" i="3"/>
  <c r="A7732" i="3"/>
  <c r="G7731" i="3"/>
  <c r="E6289" i="3"/>
  <c r="B6289" i="3"/>
  <c r="F6289" i="3"/>
  <c r="C6289" i="3"/>
  <c r="D6289" i="3"/>
  <c r="J6287" i="3"/>
  <c r="M7732" i="3" l="1"/>
  <c r="I7732" i="3"/>
  <c r="N7732" i="3"/>
  <c r="A7733" i="3"/>
  <c r="G7732" i="3"/>
  <c r="F6290" i="3"/>
  <c r="E6290" i="3"/>
  <c r="C6290" i="3"/>
  <c r="D6290" i="3"/>
  <c r="B6290" i="3"/>
  <c r="P6286" i="3"/>
  <c r="H6289" i="3"/>
  <c r="J6288" i="3"/>
  <c r="L6287" i="3"/>
  <c r="O6287" i="3" s="1"/>
  <c r="K6288" i="3" s="1"/>
  <c r="M7733" i="3" l="1"/>
  <c r="I7733" i="3"/>
  <c r="N7733" i="3"/>
  <c r="A7734" i="3"/>
  <c r="G7733" i="3"/>
  <c r="J6289" i="3"/>
  <c r="C6291" i="3"/>
  <c r="D6291" i="3"/>
  <c r="F6291" i="3"/>
  <c r="E6291" i="3"/>
  <c r="B6291" i="3"/>
  <c r="O6288" i="3"/>
  <c r="K6289" i="3" s="1"/>
  <c r="L6288" i="3"/>
  <c r="P6288" i="3"/>
  <c r="P6287" i="3"/>
  <c r="H6290" i="3"/>
  <c r="M7734" i="3" l="1"/>
  <c r="I7734" i="3"/>
  <c r="N7734" i="3"/>
  <c r="A7735" i="3"/>
  <c r="G7734" i="3"/>
  <c r="H6291" i="3"/>
  <c r="L6289" i="3"/>
  <c r="O6289" i="3" s="1"/>
  <c r="K6290" i="3" s="1"/>
  <c r="J6290" i="3"/>
  <c r="P6289" i="3"/>
  <c r="M7735" i="3" l="1"/>
  <c r="I7735" i="3"/>
  <c r="N7735" i="3"/>
  <c r="A7736" i="3"/>
  <c r="G7735" i="3"/>
  <c r="J6291" i="3"/>
  <c r="L6290" i="3"/>
  <c r="O6290" i="3" s="1"/>
  <c r="K6291" i="3" s="1"/>
  <c r="P6290" i="3"/>
  <c r="F6292" i="3"/>
  <c r="B6292" i="3"/>
  <c r="E6292" i="3"/>
  <c r="J6292" i="3" s="1"/>
  <c r="H6292" i="3"/>
  <c r="C6292" i="3"/>
  <c r="D6292" i="3"/>
  <c r="M7736" i="3" l="1"/>
  <c r="I7736" i="3"/>
  <c r="N7736" i="3"/>
  <c r="A7737" i="3"/>
  <c r="G7736" i="3"/>
  <c r="F6293" i="3"/>
  <c r="B6293" i="3"/>
  <c r="H6293" i="3" s="1"/>
  <c r="E6293" i="3"/>
  <c r="D6293" i="3"/>
  <c r="C6293" i="3"/>
  <c r="P6291" i="3"/>
  <c r="L6291" i="3"/>
  <c r="O6291" i="3" s="1"/>
  <c r="K6292" i="3" s="1"/>
  <c r="M7737" i="3" l="1"/>
  <c r="I7737" i="3"/>
  <c r="N7737" i="3"/>
  <c r="A7738" i="3"/>
  <c r="G7737" i="3"/>
  <c r="J6293" i="3"/>
  <c r="L6292" i="3"/>
  <c r="O6292" i="3" s="1"/>
  <c r="K6293" i="3" s="1"/>
  <c r="M7738" i="3" l="1"/>
  <c r="I7738" i="3"/>
  <c r="N7738" i="3"/>
  <c r="A7739" i="3"/>
  <c r="G7738" i="3"/>
  <c r="B6294" i="3"/>
  <c r="C6294" i="3"/>
  <c r="E6294" i="3"/>
  <c r="D6294" i="3"/>
  <c r="H6294" i="3"/>
  <c r="F6294" i="3"/>
  <c r="L6293" i="3"/>
  <c r="O6293" i="3" s="1"/>
  <c r="K6294" i="3" s="1"/>
  <c r="P6292" i="3"/>
  <c r="M7739" i="3" l="1"/>
  <c r="I7739" i="3"/>
  <c r="N7739" i="3"/>
  <c r="A7740" i="3"/>
  <c r="G7739" i="3"/>
  <c r="E6295" i="3"/>
  <c r="B6295" i="3"/>
  <c r="D6295" i="3"/>
  <c r="C6295" i="3"/>
  <c r="F6295" i="3"/>
  <c r="H6295" i="3"/>
  <c r="J6294" i="3"/>
  <c r="L6294" i="3"/>
  <c r="O6294" i="3" s="1"/>
  <c r="K6295" i="3" s="1"/>
  <c r="M7740" i="3" l="1"/>
  <c r="I7740" i="3"/>
  <c r="N7740" i="3"/>
  <c r="A7741" i="3"/>
  <c r="G7740" i="3"/>
  <c r="B6296" i="3"/>
  <c r="C6296" i="3"/>
  <c r="E6296" i="3"/>
  <c r="F6296" i="3"/>
  <c r="D6296" i="3"/>
  <c r="J6295" i="3"/>
  <c r="P6293" i="3"/>
  <c r="M7741" i="3" l="1"/>
  <c r="I7741" i="3"/>
  <c r="N7741" i="3"/>
  <c r="A7742" i="3"/>
  <c r="G7741" i="3"/>
  <c r="E6297" i="3"/>
  <c r="D6297" i="3"/>
  <c r="C6297" i="3"/>
  <c r="F6297" i="3"/>
  <c r="B6297" i="3"/>
  <c r="L6295" i="3"/>
  <c r="O6295" i="3" s="1"/>
  <c r="H6296" i="3"/>
  <c r="K6296" i="3"/>
  <c r="P6294" i="3"/>
  <c r="M7742" i="3" l="1"/>
  <c r="I7742" i="3"/>
  <c r="N7742" i="3"/>
  <c r="A7743" i="3"/>
  <c r="G7742" i="3"/>
  <c r="D6298" i="3"/>
  <c r="C6298" i="3"/>
  <c r="F6298" i="3"/>
  <c r="B6298" i="3"/>
  <c r="E6298" i="3"/>
  <c r="H6297" i="3"/>
  <c r="J6296" i="3"/>
  <c r="L6296" i="3"/>
  <c r="O6296" i="3" s="1"/>
  <c r="K6297" i="3" s="1"/>
  <c r="M7743" i="3" l="1"/>
  <c r="I7743" i="3"/>
  <c r="N7743" i="3"/>
  <c r="A7744" i="3"/>
  <c r="G7743" i="3"/>
  <c r="D6299" i="3"/>
  <c r="B6299" i="3"/>
  <c r="C6299" i="3"/>
  <c r="E6299" i="3"/>
  <c r="F6299" i="3"/>
  <c r="L6297" i="3"/>
  <c r="J6297" i="3"/>
  <c r="H6298" i="3"/>
  <c r="J6298" i="3"/>
  <c r="O6297" i="3"/>
  <c r="P6296" i="3"/>
  <c r="P6295" i="3"/>
  <c r="K6298" i="3"/>
  <c r="M7744" i="3" l="1"/>
  <c r="I7744" i="3"/>
  <c r="N7744" i="3"/>
  <c r="A7745" i="3"/>
  <c r="G7744" i="3"/>
  <c r="D6300" i="3"/>
  <c r="E6300" i="3"/>
  <c r="C6300" i="3"/>
  <c r="B6300" i="3"/>
  <c r="F6300" i="3"/>
  <c r="L6298" i="3"/>
  <c r="O6298" i="3" s="1"/>
  <c r="K6299" i="3" s="1"/>
  <c r="H6299" i="3"/>
  <c r="J6299" i="3" s="1"/>
  <c r="P6297" i="3"/>
  <c r="P6298" i="3"/>
  <c r="M7745" i="3" l="1"/>
  <c r="I7745" i="3"/>
  <c r="N7745" i="3"/>
  <c r="A7746" i="3"/>
  <c r="G7745" i="3"/>
  <c r="E6301" i="3"/>
  <c r="C6301" i="3"/>
  <c r="B6301" i="3"/>
  <c r="D6301" i="3"/>
  <c r="F6301" i="3"/>
  <c r="H6300" i="3"/>
  <c r="M7746" i="3" l="1"/>
  <c r="I7746" i="3"/>
  <c r="N7746" i="3"/>
  <c r="A7747" i="3"/>
  <c r="G7746" i="3"/>
  <c r="D6302" i="3"/>
  <c r="E6302" i="3"/>
  <c r="B6302" i="3"/>
  <c r="F6302" i="3"/>
  <c r="C6302" i="3"/>
  <c r="J6300" i="3"/>
  <c r="H6301" i="3"/>
  <c r="H6302" i="3"/>
  <c r="L6299" i="3"/>
  <c r="O6299" i="3" s="1"/>
  <c r="K6300" i="3" s="1"/>
  <c r="M7747" i="3" l="1"/>
  <c r="I7747" i="3"/>
  <c r="N7747" i="3"/>
  <c r="A7748" i="3"/>
  <c r="G7747" i="3"/>
  <c r="E6303" i="3"/>
  <c r="F6303" i="3"/>
  <c r="B6303" i="3"/>
  <c r="D6303" i="3"/>
  <c r="C6303" i="3"/>
  <c r="J6302" i="3"/>
  <c r="L6300" i="3"/>
  <c r="O6300" i="3" s="1"/>
  <c r="K6301" i="3" s="1"/>
  <c r="J6301" i="3"/>
  <c r="P6299" i="3"/>
  <c r="M7748" i="3" l="1"/>
  <c r="I7748" i="3"/>
  <c r="N7748" i="3"/>
  <c r="A7749" i="3"/>
  <c r="G7748" i="3"/>
  <c r="D6304" i="3"/>
  <c r="B6304" i="3"/>
  <c r="E6304" i="3"/>
  <c r="F6304" i="3"/>
  <c r="C6304" i="3"/>
  <c r="H6303" i="3"/>
  <c r="L6301" i="3"/>
  <c r="O6301" i="3" s="1"/>
  <c r="K6302" i="3" s="1"/>
  <c r="P6301" i="3"/>
  <c r="P6300" i="3"/>
  <c r="M7749" i="3" l="1"/>
  <c r="I7749" i="3"/>
  <c r="N7749" i="3"/>
  <c r="A7750" i="3"/>
  <c r="G7749" i="3"/>
  <c r="J6303" i="3"/>
  <c r="L6302" i="3"/>
  <c r="O6302" i="3" s="1"/>
  <c r="K6303" i="3" s="1"/>
  <c r="H6304" i="3"/>
  <c r="J6304" i="3" s="1"/>
  <c r="M7750" i="3" l="1"/>
  <c r="I7750" i="3"/>
  <c r="N7750" i="3"/>
  <c r="A7751" i="3"/>
  <c r="G7750" i="3"/>
  <c r="L6303" i="3"/>
  <c r="O6303" i="3" s="1"/>
  <c r="K6304" i="3" s="1"/>
  <c r="B6305" i="3"/>
  <c r="H6305" i="3"/>
  <c r="F6305" i="3"/>
  <c r="D6305" i="3"/>
  <c r="C6305" i="3"/>
  <c r="E6305" i="3"/>
  <c r="J6305" i="3" s="1"/>
  <c r="P6303" i="3"/>
  <c r="P6302" i="3"/>
  <c r="M7751" i="3" l="1"/>
  <c r="I7751" i="3"/>
  <c r="N7751" i="3"/>
  <c r="A7752" i="3"/>
  <c r="G7751" i="3"/>
  <c r="P6304" i="3"/>
  <c r="D6306" i="3"/>
  <c r="F6306" i="3"/>
  <c r="C6306" i="3"/>
  <c r="B6306" i="3"/>
  <c r="E6306" i="3"/>
  <c r="L6304" i="3"/>
  <c r="O6304" i="3" s="1"/>
  <c r="K6305" i="3" s="1"/>
  <c r="M7752" i="3" l="1"/>
  <c r="I7752" i="3"/>
  <c r="N7752" i="3"/>
  <c r="A7753" i="3"/>
  <c r="G7752" i="3"/>
  <c r="B6307" i="3"/>
  <c r="D6307" i="3"/>
  <c r="E6307" i="3"/>
  <c r="F6307" i="3"/>
  <c r="C6307" i="3"/>
  <c r="L6305" i="3"/>
  <c r="O6305" i="3" s="1"/>
  <c r="K6306" i="3" s="1"/>
  <c r="H6306" i="3"/>
  <c r="M7753" i="3" l="1"/>
  <c r="I7753" i="3"/>
  <c r="N7753" i="3"/>
  <c r="A7754" i="3"/>
  <c r="G7753" i="3"/>
  <c r="D6308" i="3"/>
  <c r="C6308" i="3"/>
  <c r="E6308" i="3"/>
  <c r="B6308" i="3"/>
  <c r="F6308" i="3"/>
  <c r="J6306" i="3"/>
  <c r="H6307" i="3"/>
  <c r="M7754" i="3" l="1"/>
  <c r="I7754" i="3"/>
  <c r="N7754" i="3"/>
  <c r="A7755" i="3"/>
  <c r="G7754" i="3"/>
  <c r="J6307" i="3"/>
  <c r="L6306" i="3"/>
  <c r="O6306" i="3" s="1"/>
  <c r="K6307" i="3" s="1"/>
  <c r="P6305" i="3"/>
  <c r="P6306" i="3"/>
  <c r="H6308" i="3"/>
  <c r="M7755" i="3" l="1"/>
  <c r="I7755" i="3"/>
  <c r="N7755" i="3"/>
  <c r="A7756" i="3"/>
  <c r="G7755" i="3"/>
  <c r="J6308" i="3"/>
  <c r="L6307" i="3"/>
  <c r="O6307" i="3"/>
  <c r="K6308" i="3" s="1"/>
  <c r="P6307" i="3"/>
  <c r="C6309" i="3"/>
  <c r="F6309" i="3"/>
  <c r="B6309" i="3"/>
  <c r="H6309" i="3" s="1"/>
  <c r="D6309" i="3"/>
  <c r="E6309" i="3"/>
  <c r="M7756" i="3" l="1"/>
  <c r="I7756" i="3"/>
  <c r="N7756" i="3"/>
  <c r="A7757" i="3"/>
  <c r="G7756" i="3"/>
  <c r="J6309" i="3"/>
  <c r="P6308" i="3" s="1"/>
  <c r="L6308" i="3"/>
  <c r="O6308" i="3" s="1"/>
  <c r="K6309" i="3" s="1"/>
  <c r="M7757" i="3" l="1"/>
  <c r="I7757" i="3"/>
  <c r="N7757" i="3"/>
  <c r="A7758" i="3"/>
  <c r="G7757" i="3"/>
  <c r="H6310" i="3"/>
  <c r="B6310" i="3"/>
  <c r="C6310" i="3"/>
  <c r="D6310" i="3"/>
  <c r="E6310" i="3"/>
  <c r="F6310" i="3"/>
  <c r="L6309" i="3"/>
  <c r="O6309" i="3" s="1"/>
  <c r="K6310" i="3" s="1"/>
  <c r="M7758" i="3" l="1"/>
  <c r="I7758" i="3"/>
  <c r="N7758" i="3"/>
  <c r="A7759" i="3"/>
  <c r="G7758" i="3"/>
  <c r="C6311" i="3"/>
  <c r="F6311" i="3"/>
  <c r="D6311" i="3"/>
  <c r="E6311" i="3"/>
  <c r="B6311" i="3"/>
  <c r="J6310" i="3"/>
  <c r="M7759" i="3" l="1"/>
  <c r="I7759" i="3"/>
  <c r="N7759" i="3"/>
  <c r="A7760" i="3"/>
  <c r="G7759" i="3"/>
  <c r="F6312" i="3"/>
  <c r="C6312" i="3"/>
  <c r="D6312" i="3"/>
  <c r="B6312" i="3"/>
  <c r="E6312" i="3"/>
  <c r="P6309" i="3"/>
  <c r="L6310" i="3"/>
  <c r="O6310" i="3" s="1"/>
  <c r="K6311" i="3" s="1"/>
  <c r="H6311" i="3"/>
  <c r="M7760" i="3" l="1"/>
  <c r="I7760" i="3"/>
  <c r="N7760" i="3"/>
  <c r="A7761" i="3"/>
  <c r="G7760" i="3"/>
  <c r="J6311" i="3"/>
  <c r="H6312" i="3"/>
  <c r="M7761" i="3" l="1"/>
  <c r="I7761" i="3"/>
  <c r="N7761" i="3"/>
  <c r="A7762" i="3"/>
  <c r="G7761" i="3"/>
  <c r="J6312" i="3"/>
  <c r="P6311" i="3"/>
  <c r="P6310" i="3"/>
  <c r="C6313" i="3"/>
  <c r="E6313" i="3"/>
  <c r="D6313" i="3"/>
  <c r="F6313" i="3"/>
  <c r="B6313" i="3"/>
  <c r="H6313" i="3" s="1"/>
  <c r="L6311" i="3"/>
  <c r="O6311" i="3" s="1"/>
  <c r="K6312" i="3" s="1"/>
  <c r="M7762" i="3" l="1"/>
  <c r="I7762" i="3"/>
  <c r="N7762" i="3"/>
  <c r="A7763" i="3"/>
  <c r="G7762" i="3"/>
  <c r="D6314" i="3"/>
  <c r="E6314" i="3"/>
  <c r="C6314" i="3"/>
  <c r="F6314" i="3"/>
  <c r="B6314" i="3"/>
  <c r="L6312" i="3"/>
  <c r="O6312" i="3"/>
  <c r="K6313" i="3" s="1"/>
  <c r="J6313" i="3"/>
  <c r="P6312" i="3" s="1"/>
  <c r="M7763" i="3" l="1"/>
  <c r="I7763" i="3"/>
  <c r="N7763" i="3"/>
  <c r="A7764" i="3"/>
  <c r="G7763" i="3"/>
  <c r="D6315" i="3"/>
  <c r="F6315" i="3"/>
  <c r="C6315" i="3"/>
  <c r="E6315" i="3"/>
  <c r="B6315" i="3"/>
  <c r="H6314" i="3"/>
  <c r="L6313" i="3"/>
  <c r="O6313" i="3" s="1"/>
  <c r="K6314" i="3" s="1"/>
  <c r="M7764" i="3" l="1"/>
  <c r="I7764" i="3"/>
  <c r="N7764" i="3"/>
  <c r="A7765" i="3"/>
  <c r="G7764" i="3"/>
  <c r="J6314" i="3"/>
  <c r="L6314" i="3"/>
  <c r="O6314" i="3" s="1"/>
  <c r="K6315" i="3" s="1"/>
  <c r="E6316" i="3"/>
  <c r="F6316" i="3"/>
  <c r="D6316" i="3"/>
  <c r="C6316" i="3"/>
  <c r="B6316" i="3"/>
  <c r="H6315" i="3"/>
  <c r="M7765" i="3" l="1"/>
  <c r="I7765" i="3"/>
  <c r="N7765" i="3"/>
  <c r="A7766" i="3"/>
  <c r="G7765" i="3"/>
  <c r="J6315" i="3"/>
  <c r="L6315" i="3"/>
  <c r="O6315" i="3" s="1"/>
  <c r="K6316" i="3" s="1"/>
  <c r="D6317" i="3"/>
  <c r="C6317" i="3"/>
  <c r="E6317" i="3"/>
  <c r="F6317" i="3"/>
  <c r="B6317" i="3"/>
  <c r="H6317" i="3" s="1"/>
  <c r="H6316" i="3"/>
  <c r="J6316" i="3" s="1"/>
  <c r="P6314" i="3"/>
  <c r="P6313" i="3"/>
  <c r="M7766" i="3" l="1"/>
  <c r="I7766" i="3"/>
  <c r="N7766" i="3"/>
  <c r="A7767" i="3"/>
  <c r="G7766" i="3"/>
  <c r="J6317" i="3"/>
  <c r="P6315" i="3"/>
  <c r="L6316" i="3"/>
  <c r="O6316" i="3" s="1"/>
  <c r="K6317" i="3" s="1"/>
  <c r="M7767" i="3" l="1"/>
  <c r="I7767" i="3"/>
  <c r="N7767" i="3"/>
  <c r="A7768" i="3"/>
  <c r="G7767" i="3"/>
  <c r="F6318" i="3"/>
  <c r="D6318" i="3"/>
  <c r="E6318" i="3"/>
  <c r="C6318" i="3"/>
  <c r="B6318" i="3"/>
  <c r="P6316" i="3"/>
  <c r="M7768" i="3" l="1"/>
  <c r="I7768" i="3"/>
  <c r="N7768" i="3"/>
  <c r="A7769" i="3"/>
  <c r="G7768" i="3"/>
  <c r="L6317" i="3"/>
  <c r="O6317" i="3" s="1"/>
  <c r="K6318" i="3" s="1"/>
  <c r="H6318" i="3"/>
  <c r="M7769" i="3" l="1"/>
  <c r="I7769" i="3"/>
  <c r="N7769" i="3"/>
  <c r="A7770" i="3"/>
  <c r="G7769" i="3"/>
  <c r="J6318" i="3"/>
  <c r="F6319" i="3"/>
  <c r="B6319" i="3"/>
  <c r="D6319" i="3"/>
  <c r="E6319" i="3"/>
  <c r="J6319" i="3" s="1"/>
  <c r="H6319" i="3"/>
  <c r="C6319" i="3"/>
  <c r="M7770" i="3" l="1"/>
  <c r="I7770" i="3"/>
  <c r="N7770" i="3"/>
  <c r="A7771" i="3"/>
  <c r="G7770" i="3"/>
  <c r="B6320" i="3"/>
  <c r="C6320" i="3"/>
  <c r="D6320" i="3"/>
  <c r="E6320" i="3"/>
  <c r="F6320" i="3"/>
  <c r="P6317" i="3"/>
  <c r="P6318" i="3"/>
  <c r="L6318" i="3"/>
  <c r="O6318" i="3" s="1"/>
  <c r="K6319" i="3" s="1"/>
  <c r="M7771" i="3" l="1"/>
  <c r="I7771" i="3"/>
  <c r="N7771" i="3"/>
  <c r="A7772" i="3"/>
  <c r="G7771" i="3"/>
  <c r="D6321" i="3"/>
  <c r="F6321" i="3"/>
  <c r="B6321" i="3"/>
  <c r="H6321" i="3" s="1"/>
  <c r="J6321" i="3" s="1"/>
  <c r="C6321" i="3"/>
  <c r="E6321" i="3"/>
  <c r="H6320" i="3"/>
  <c r="J6320" i="3"/>
  <c r="L6319" i="3"/>
  <c r="O6319" i="3" s="1"/>
  <c r="K6320" i="3" s="1"/>
  <c r="M7772" i="3" l="1"/>
  <c r="I7772" i="3"/>
  <c r="N7772" i="3"/>
  <c r="A7773" i="3"/>
  <c r="G7772" i="3"/>
  <c r="F6322" i="3"/>
  <c r="C6322" i="3"/>
  <c r="E6322" i="3"/>
  <c r="B6322" i="3"/>
  <c r="D6322" i="3"/>
  <c r="P6319" i="3"/>
  <c r="P6320" i="3"/>
  <c r="M7773" i="3" l="1"/>
  <c r="I7773" i="3"/>
  <c r="N7773" i="3"/>
  <c r="A7774" i="3"/>
  <c r="G7773" i="3"/>
  <c r="C6323" i="3"/>
  <c r="B6323" i="3"/>
  <c r="F6323" i="3"/>
  <c r="D6323" i="3"/>
  <c r="E6323" i="3"/>
  <c r="L6320" i="3"/>
  <c r="O6320" i="3" s="1"/>
  <c r="K6321" i="3" s="1"/>
  <c r="H6322" i="3"/>
  <c r="M7774" i="3" l="1"/>
  <c r="I7774" i="3"/>
  <c r="N7774" i="3"/>
  <c r="A7775" i="3"/>
  <c r="G7774" i="3"/>
  <c r="J6322" i="3"/>
  <c r="H6323" i="3"/>
  <c r="H6324" i="3"/>
  <c r="C6324" i="3"/>
  <c r="F6324" i="3"/>
  <c r="E6324" i="3"/>
  <c r="D6324" i="3"/>
  <c r="J6324" i="3"/>
  <c r="B6324" i="3"/>
  <c r="L6321" i="3"/>
  <c r="O6321" i="3" s="1"/>
  <c r="K6322" i="3" s="1"/>
  <c r="J6323" i="3"/>
  <c r="M7775" i="3" l="1"/>
  <c r="I7775" i="3"/>
  <c r="N7775" i="3"/>
  <c r="A7776" i="3"/>
  <c r="G7775" i="3"/>
  <c r="L6322" i="3"/>
  <c r="O6322" i="3" s="1"/>
  <c r="K6323" i="3" s="1"/>
  <c r="P6323" i="3"/>
  <c r="P6322" i="3"/>
  <c r="P6321" i="3"/>
  <c r="M7776" i="3" l="1"/>
  <c r="I7776" i="3"/>
  <c r="N7776" i="3"/>
  <c r="A7777" i="3"/>
  <c r="G7776" i="3"/>
  <c r="L6323" i="3"/>
  <c r="O6323" i="3" s="1"/>
  <c r="K6324" i="3" s="1"/>
  <c r="F6325" i="3"/>
  <c r="C6325" i="3"/>
  <c r="E6325" i="3"/>
  <c r="D6325" i="3"/>
  <c r="B6325" i="3"/>
  <c r="H6325" i="3" s="1"/>
  <c r="M7777" i="3" l="1"/>
  <c r="I7777" i="3"/>
  <c r="N7777" i="3"/>
  <c r="A7778" i="3"/>
  <c r="G7777" i="3"/>
  <c r="L6324" i="3"/>
  <c r="O6324" i="3" s="1"/>
  <c r="K6325" i="3" s="1"/>
  <c r="M7778" i="3" l="1"/>
  <c r="I7778" i="3"/>
  <c r="N7778" i="3"/>
  <c r="A7779" i="3"/>
  <c r="G7778" i="3"/>
  <c r="J6325" i="3"/>
  <c r="C6326" i="3"/>
  <c r="B6326" i="3"/>
  <c r="H6326" i="3" s="1"/>
  <c r="E6326" i="3"/>
  <c r="F6326" i="3"/>
  <c r="D6326" i="3"/>
  <c r="M7779" i="3" l="1"/>
  <c r="I7779" i="3"/>
  <c r="N7779" i="3"/>
  <c r="A7780" i="3"/>
  <c r="G7779" i="3"/>
  <c r="P6324" i="3"/>
  <c r="L6325" i="3"/>
  <c r="O6325" i="3" s="1"/>
  <c r="K6326" i="3" s="1"/>
  <c r="F6327" i="3"/>
  <c r="D6327" i="3"/>
  <c r="B6327" i="3"/>
  <c r="E6327" i="3"/>
  <c r="C6327" i="3"/>
  <c r="J6326" i="3"/>
  <c r="P6325" i="3" s="1"/>
  <c r="M7780" i="3" l="1"/>
  <c r="I7780" i="3"/>
  <c r="N7780" i="3"/>
  <c r="A7781" i="3"/>
  <c r="G7780" i="3"/>
  <c r="F6328" i="3"/>
  <c r="D6328" i="3"/>
  <c r="C6328" i="3"/>
  <c r="E6328" i="3"/>
  <c r="B6328" i="3"/>
  <c r="H6328" i="3" s="1"/>
  <c r="J6328" i="3" s="1"/>
  <c r="H6327" i="3"/>
  <c r="L6326" i="3"/>
  <c r="O6326" i="3" s="1"/>
  <c r="K6327" i="3" s="1"/>
  <c r="M7781" i="3" l="1"/>
  <c r="I7781" i="3"/>
  <c r="N7781" i="3"/>
  <c r="A7782" i="3"/>
  <c r="G7781" i="3"/>
  <c r="J6327" i="3"/>
  <c r="M7782" i="3" l="1"/>
  <c r="I7782" i="3"/>
  <c r="N7782" i="3"/>
  <c r="A7783" i="3"/>
  <c r="G7782" i="3"/>
  <c r="P6327" i="3"/>
  <c r="P6326" i="3"/>
  <c r="C6329" i="3"/>
  <c r="B6329" i="3"/>
  <c r="H6329" i="3"/>
  <c r="F6329" i="3"/>
  <c r="D6329" i="3"/>
  <c r="E6329" i="3"/>
  <c r="L6327" i="3"/>
  <c r="O6327" i="3" s="1"/>
  <c r="K6328" i="3" s="1"/>
  <c r="M7783" i="3" l="1"/>
  <c r="I7783" i="3"/>
  <c r="N7783" i="3"/>
  <c r="A7784" i="3"/>
  <c r="G7783" i="3"/>
  <c r="E6330" i="3"/>
  <c r="D6330" i="3"/>
  <c r="C6330" i="3"/>
  <c r="B6330" i="3"/>
  <c r="F6330" i="3"/>
  <c r="J6329" i="3"/>
  <c r="L6328" i="3"/>
  <c r="O6328" i="3" s="1"/>
  <c r="K6329" i="3" s="1"/>
  <c r="M7784" i="3" l="1"/>
  <c r="I7784" i="3"/>
  <c r="N7784" i="3"/>
  <c r="A7785" i="3"/>
  <c r="G7784" i="3"/>
  <c r="B6331" i="3"/>
  <c r="C6331" i="3"/>
  <c r="F6331" i="3"/>
  <c r="D6331" i="3"/>
  <c r="H6331" i="3"/>
  <c r="E6331" i="3"/>
  <c r="P6328" i="3"/>
  <c r="H6330" i="3"/>
  <c r="J6330" i="3" s="1"/>
  <c r="L6329" i="3"/>
  <c r="O6329" i="3" s="1"/>
  <c r="K6330" i="3" s="1"/>
  <c r="M7785" i="3" l="1"/>
  <c r="I7785" i="3"/>
  <c r="N7785" i="3"/>
  <c r="A7786" i="3"/>
  <c r="G7785" i="3"/>
  <c r="D6332" i="3"/>
  <c r="E6332" i="3"/>
  <c r="B6332" i="3"/>
  <c r="H6332" i="3" s="1"/>
  <c r="F6332" i="3"/>
  <c r="C6332" i="3"/>
  <c r="J6331" i="3"/>
  <c r="P6330" i="3"/>
  <c r="P6329" i="3"/>
  <c r="L6330" i="3"/>
  <c r="O6330" i="3" s="1"/>
  <c r="K6331" i="3" s="1"/>
  <c r="M7786" i="3" l="1"/>
  <c r="I7786" i="3"/>
  <c r="N7786" i="3"/>
  <c r="A7787" i="3"/>
  <c r="G7786" i="3"/>
  <c r="J6332" i="3"/>
  <c r="L6331" i="3"/>
  <c r="O6331" i="3" s="1"/>
  <c r="K6332" i="3" s="1"/>
  <c r="P6331" i="3"/>
  <c r="M7787" i="3" l="1"/>
  <c r="I7787" i="3"/>
  <c r="N7787" i="3"/>
  <c r="A7788" i="3"/>
  <c r="G7787" i="3"/>
  <c r="E6333" i="3"/>
  <c r="J6333" i="3" s="1"/>
  <c r="B6333" i="3"/>
  <c r="D6333" i="3"/>
  <c r="F6333" i="3"/>
  <c r="H6333" i="3"/>
  <c r="C6333" i="3"/>
  <c r="L6332" i="3"/>
  <c r="O6332" i="3" s="1"/>
  <c r="K6333" i="3" s="1"/>
  <c r="M7788" i="3" l="1"/>
  <c r="I7788" i="3"/>
  <c r="N7788" i="3"/>
  <c r="A7789" i="3"/>
  <c r="G7788" i="3"/>
  <c r="E6334" i="3"/>
  <c r="B6334" i="3"/>
  <c r="H6334" i="3"/>
  <c r="D6334" i="3"/>
  <c r="C6334" i="3"/>
  <c r="F6334" i="3"/>
  <c r="J6334" i="3"/>
  <c r="P6332" i="3"/>
  <c r="L6333" i="3"/>
  <c r="O6333" i="3" s="1"/>
  <c r="K6334" i="3" s="1"/>
  <c r="M7789" i="3" l="1"/>
  <c r="I7789" i="3"/>
  <c r="N7789" i="3"/>
  <c r="A7790" i="3"/>
  <c r="G7789" i="3"/>
  <c r="P6333" i="3"/>
  <c r="F6335" i="3"/>
  <c r="E6335" i="3"/>
  <c r="C6335" i="3"/>
  <c r="D6335" i="3"/>
  <c r="B6335" i="3"/>
  <c r="H6335" i="3" s="1"/>
  <c r="M7790" i="3" l="1"/>
  <c r="I7790" i="3"/>
  <c r="N7790" i="3"/>
  <c r="A7791" i="3"/>
  <c r="G7790" i="3"/>
  <c r="J6335" i="3"/>
  <c r="D6336" i="3"/>
  <c r="E6336" i="3"/>
  <c r="J6336" i="3" s="1"/>
  <c r="B6336" i="3"/>
  <c r="C6336" i="3"/>
  <c r="F6336" i="3"/>
  <c r="H6336" i="3"/>
  <c r="L6334" i="3"/>
  <c r="O6334" i="3" s="1"/>
  <c r="K6335" i="3" s="1"/>
  <c r="M7791" i="3" l="1"/>
  <c r="I7791" i="3"/>
  <c r="N7791" i="3"/>
  <c r="A7792" i="3"/>
  <c r="G7791" i="3"/>
  <c r="B6337" i="3"/>
  <c r="D6337" i="3"/>
  <c r="E6337" i="3"/>
  <c r="F6337" i="3"/>
  <c r="H6337" i="3"/>
  <c r="C6337" i="3"/>
  <c r="P6335" i="3"/>
  <c r="P6334" i="3"/>
  <c r="L6335" i="3"/>
  <c r="O6335" i="3" s="1"/>
  <c r="K6336" i="3" s="1"/>
  <c r="M7792" i="3" l="1"/>
  <c r="I7792" i="3"/>
  <c r="N7792" i="3"/>
  <c r="A7793" i="3"/>
  <c r="G7792" i="3"/>
  <c r="J6337" i="3"/>
  <c r="E6338" i="3"/>
  <c r="B6338" i="3"/>
  <c r="F6338" i="3"/>
  <c r="D6338" i="3"/>
  <c r="C6338" i="3"/>
  <c r="L6336" i="3"/>
  <c r="O6336" i="3" s="1"/>
  <c r="K6337" i="3" s="1"/>
  <c r="M7793" i="3" l="1"/>
  <c r="I7793" i="3"/>
  <c r="N7793" i="3"/>
  <c r="A7794" i="3"/>
  <c r="G7793" i="3"/>
  <c r="E6339" i="3"/>
  <c r="D6339" i="3"/>
  <c r="F6339" i="3"/>
  <c r="B6339" i="3"/>
  <c r="C6339" i="3"/>
  <c r="L6337" i="3"/>
  <c r="O6337" i="3" s="1"/>
  <c r="K6338" i="3" s="1"/>
  <c r="P6336" i="3"/>
  <c r="H6338" i="3"/>
  <c r="J6338" i="3" s="1"/>
  <c r="P6337" i="3" s="1"/>
  <c r="M7794" i="3" l="1"/>
  <c r="I7794" i="3"/>
  <c r="N7794" i="3"/>
  <c r="A7795" i="3"/>
  <c r="G7794" i="3"/>
  <c r="B6340" i="3"/>
  <c r="F6340" i="3"/>
  <c r="C6340" i="3"/>
  <c r="D6340" i="3"/>
  <c r="E6340" i="3"/>
  <c r="J6339" i="3"/>
  <c r="H6339" i="3"/>
  <c r="L6338" i="3"/>
  <c r="O6338" i="3" s="1"/>
  <c r="K6339" i="3" s="1"/>
  <c r="M7795" i="3" l="1"/>
  <c r="I7795" i="3"/>
  <c r="N7795" i="3"/>
  <c r="A7796" i="3"/>
  <c r="G7795" i="3"/>
  <c r="E6341" i="3"/>
  <c r="C6341" i="3"/>
  <c r="F6341" i="3"/>
  <c r="B6341" i="3"/>
  <c r="D6341" i="3"/>
  <c r="P6338" i="3"/>
  <c r="H6340" i="3"/>
  <c r="J6340" i="3" s="1"/>
  <c r="P6339" i="3" s="1"/>
  <c r="M7796" i="3" l="1"/>
  <c r="I7796" i="3"/>
  <c r="N7796" i="3"/>
  <c r="A7797" i="3"/>
  <c r="G7796" i="3"/>
  <c r="H6341" i="3"/>
  <c r="J6341" i="3" s="1"/>
  <c r="P6340" i="3"/>
  <c r="L6339" i="3"/>
  <c r="O6339" i="3" s="1"/>
  <c r="K6340" i="3" s="1"/>
  <c r="M7797" i="3" l="1"/>
  <c r="I7797" i="3"/>
  <c r="N7797" i="3"/>
  <c r="A7798" i="3"/>
  <c r="G7797" i="3"/>
  <c r="B6342" i="3"/>
  <c r="D6342" i="3"/>
  <c r="F6342" i="3"/>
  <c r="C6342" i="3"/>
  <c r="E6342" i="3"/>
  <c r="L6340" i="3"/>
  <c r="O6340" i="3"/>
  <c r="K6341" i="3" s="1"/>
  <c r="M7798" i="3" l="1"/>
  <c r="I7798" i="3"/>
  <c r="N7798" i="3"/>
  <c r="A7799" i="3"/>
  <c r="G7798" i="3"/>
  <c r="D6343" i="3"/>
  <c r="F6343" i="3"/>
  <c r="E6343" i="3"/>
  <c r="C6343" i="3"/>
  <c r="B6343" i="3"/>
  <c r="H6343" i="3" s="1"/>
  <c r="J6343" i="3" s="1"/>
  <c r="J6342" i="3"/>
  <c r="L6341" i="3"/>
  <c r="O6341" i="3" s="1"/>
  <c r="K6342" i="3" s="1"/>
  <c r="H6342" i="3"/>
  <c r="M7799" i="3" l="1"/>
  <c r="I7799" i="3"/>
  <c r="N7799" i="3"/>
  <c r="A7800" i="3"/>
  <c r="G7799" i="3"/>
  <c r="P6342" i="3"/>
  <c r="P6341" i="3"/>
  <c r="M7800" i="3" l="1"/>
  <c r="I7800" i="3"/>
  <c r="N7800" i="3"/>
  <c r="A7801" i="3"/>
  <c r="G7800" i="3"/>
  <c r="F6344" i="3"/>
  <c r="D6344" i="3"/>
  <c r="C6344" i="3"/>
  <c r="E6344" i="3"/>
  <c r="B6344" i="3"/>
  <c r="H6344" i="3"/>
  <c r="L6342" i="3"/>
  <c r="O6342" i="3" s="1"/>
  <c r="K6343" i="3" s="1"/>
  <c r="M7801" i="3" l="1"/>
  <c r="I7801" i="3"/>
  <c r="N7801" i="3"/>
  <c r="A7802" i="3"/>
  <c r="G7801" i="3"/>
  <c r="F6345" i="3"/>
  <c r="D6345" i="3"/>
  <c r="E6345" i="3"/>
  <c r="C6345" i="3"/>
  <c r="B6345" i="3"/>
  <c r="J6344" i="3"/>
  <c r="L6343" i="3"/>
  <c r="O6343" i="3" s="1"/>
  <c r="K6344" i="3" s="1"/>
  <c r="M7802" i="3" l="1"/>
  <c r="I7802" i="3"/>
  <c r="N7802" i="3"/>
  <c r="A7803" i="3"/>
  <c r="G7802" i="3"/>
  <c r="F6346" i="3"/>
  <c r="D6346" i="3"/>
  <c r="E6346" i="3"/>
  <c r="B6346" i="3"/>
  <c r="C6346" i="3"/>
  <c r="H6345" i="3"/>
  <c r="P6343" i="3"/>
  <c r="L6344" i="3"/>
  <c r="O6344" i="3" s="1"/>
  <c r="K6345" i="3" s="1"/>
  <c r="M7803" i="3" l="1"/>
  <c r="I7803" i="3"/>
  <c r="N7803" i="3"/>
  <c r="A7804" i="3"/>
  <c r="G7803" i="3"/>
  <c r="J6345" i="3"/>
  <c r="L6345" i="3"/>
  <c r="O6345" i="3" s="1"/>
  <c r="K6346" i="3" s="1"/>
  <c r="E6347" i="3"/>
  <c r="C6347" i="3"/>
  <c r="F6347" i="3"/>
  <c r="B6347" i="3"/>
  <c r="D6347" i="3"/>
  <c r="J6346" i="3"/>
  <c r="H6346" i="3"/>
  <c r="M7804" i="3" l="1"/>
  <c r="I7804" i="3"/>
  <c r="N7804" i="3"/>
  <c r="A7805" i="3"/>
  <c r="G7804" i="3"/>
  <c r="H6348" i="3"/>
  <c r="D6348" i="3"/>
  <c r="B6348" i="3"/>
  <c r="C6348" i="3"/>
  <c r="J6348" i="3"/>
  <c r="E6348" i="3"/>
  <c r="F6348" i="3"/>
  <c r="P6345" i="3"/>
  <c r="P6344" i="3"/>
  <c r="H6347" i="3"/>
  <c r="M7805" i="3" l="1"/>
  <c r="I7805" i="3"/>
  <c r="N7805" i="3"/>
  <c r="A7806" i="3"/>
  <c r="G7805" i="3"/>
  <c r="C6349" i="3"/>
  <c r="F6349" i="3"/>
  <c r="E6349" i="3"/>
  <c r="D6349" i="3"/>
  <c r="B6349" i="3"/>
  <c r="J6347" i="3"/>
  <c r="L6346" i="3"/>
  <c r="O6346" i="3" s="1"/>
  <c r="K6347" i="3" s="1"/>
  <c r="M7806" i="3" l="1"/>
  <c r="I7806" i="3"/>
  <c r="N7806" i="3"/>
  <c r="A7807" i="3"/>
  <c r="G7806" i="3"/>
  <c r="B6350" i="3"/>
  <c r="E6350" i="3"/>
  <c r="C6350" i="3"/>
  <c r="F6350" i="3"/>
  <c r="D6350" i="3"/>
  <c r="L6347" i="3"/>
  <c r="P6347" i="3"/>
  <c r="P6346" i="3"/>
  <c r="O6347" i="3"/>
  <c r="K6348" i="3" s="1"/>
  <c r="H6349" i="3"/>
  <c r="M7807" i="3" l="1"/>
  <c r="I7807" i="3"/>
  <c r="N7807" i="3"/>
  <c r="A7808" i="3"/>
  <c r="G7807" i="3"/>
  <c r="J6349" i="3"/>
  <c r="H6350" i="3"/>
  <c r="D6351" i="3"/>
  <c r="C6351" i="3"/>
  <c r="E6351" i="3"/>
  <c r="B6351" i="3"/>
  <c r="F6351" i="3"/>
  <c r="J6350" i="3"/>
  <c r="O6348" i="3"/>
  <c r="K6349" i="3" s="1"/>
  <c r="L6348" i="3"/>
  <c r="M7808" i="3" l="1"/>
  <c r="I7808" i="3"/>
  <c r="N7808" i="3"/>
  <c r="A7809" i="3"/>
  <c r="G7808" i="3"/>
  <c r="E6352" i="3"/>
  <c r="D6352" i="3"/>
  <c r="B6352" i="3"/>
  <c r="F6352" i="3"/>
  <c r="C6352" i="3"/>
  <c r="H6351" i="3"/>
  <c r="J6351" i="3" s="1"/>
  <c r="P6350" i="3" s="1"/>
  <c r="L6349" i="3"/>
  <c r="O6349" i="3" s="1"/>
  <c r="K6350" i="3" s="1"/>
  <c r="P6348" i="3"/>
  <c r="P6349" i="3"/>
  <c r="M7809" i="3" l="1"/>
  <c r="I7809" i="3"/>
  <c r="N7809" i="3"/>
  <c r="A7810" i="3"/>
  <c r="G7809" i="3"/>
  <c r="C6353" i="3"/>
  <c r="D6353" i="3"/>
  <c r="B6353" i="3"/>
  <c r="E6353" i="3"/>
  <c r="F6353" i="3"/>
  <c r="L6350" i="3"/>
  <c r="O6350" i="3" s="1"/>
  <c r="K6351" i="3" s="1"/>
  <c r="H6352" i="3"/>
  <c r="H6353" i="3" s="1"/>
  <c r="M7810" i="3" l="1"/>
  <c r="I7810" i="3"/>
  <c r="N7810" i="3"/>
  <c r="A7811" i="3"/>
  <c r="G7810" i="3"/>
  <c r="C6354" i="3"/>
  <c r="E6354" i="3"/>
  <c r="F6354" i="3"/>
  <c r="D6354" i="3"/>
  <c r="B6354" i="3"/>
  <c r="J6353" i="3"/>
  <c r="L6351" i="3"/>
  <c r="O6351" i="3" s="1"/>
  <c r="K6352" i="3" s="1"/>
  <c r="J6352" i="3"/>
  <c r="M7811" i="3" l="1"/>
  <c r="I7811" i="3"/>
  <c r="N7811" i="3"/>
  <c r="A7812" i="3"/>
  <c r="G7811" i="3"/>
  <c r="L6352" i="3"/>
  <c r="O6352" i="3" s="1"/>
  <c r="K6353" i="3" s="1"/>
  <c r="C6355" i="3"/>
  <c r="D6355" i="3"/>
  <c r="E6355" i="3"/>
  <c r="F6355" i="3"/>
  <c r="B6355" i="3"/>
  <c r="H6354" i="3"/>
  <c r="J6354" i="3"/>
  <c r="P6352" i="3"/>
  <c r="P6351" i="3"/>
  <c r="M7812" i="3" l="1"/>
  <c r="I7812" i="3"/>
  <c r="N7812" i="3"/>
  <c r="A7813" i="3"/>
  <c r="G7812" i="3"/>
  <c r="B6356" i="3"/>
  <c r="F6356" i="3"/>
  <c r="C6356" i="3"/>
  <c r="D6356" i="3"/>
  <c r="E6356" i="3"/>
  <c r="L6353" i="3"/>
  <c r="O6353" i="3" s="1"/>
  <c r="K6354" i="3" s="1"/>
  <c r="H6355" i="3"/>
  <c r="P6353" i="3"/>
  <c r="M7813" i="3" l="1"/>
  <c r="I7813" i="3"/>
  <c r="N7813" i="3"/>
  <c r="A7814" i="3"/>
  <c r="G7813" i="3"/>
  <c r="E6357" i="3"/>
  <c r="F6357" i="3"/>
  <c r="B6357" i="3"/>
  <c r="D6357" i="3"/>
  <c r="C6357" i="3"/>
  <c r="J6355" i="3"/>
  <c r="L6354" i="3"/>
  <c r="O6354" i="3" s="1"/>
  <c r="K6355" i="3" s="1"/>
  <c r="H6356" i="3"/>
  <c r="M7814" i="3" l="1"/>
  <c r="I7814" i="3"/>
  <c r="N7814" i="3"/>
  <c r="A7815" i="3"/>
  <c r="G7814" i="3"/>
  <c r="J6356" i="3"/>
  <c r="L6355" i="3"/>
  <c r="O6355" i="3" s="1"/>
  <c r="K6356" i="3" s="1"/>
  <c r="P6355" i="3"/>
  <c r="P6354" i="3"/>
  <c r="H6357" i="3"/>
  <c r="M7815" i="3" l="1"/>
  <c r="I7815" i="3"/>
  <c r="N7815" i="3"/>
  <c r="A7816" i="3"/>
  <c r="G7815" i="3"/>
  <c r="J6357" i="3"/>
  <c r="D6358" i="3"/>
  <c r="C6358" i="3"/>
  <c r="E6358" i="3"/>
  <c r="B6358" i="3"/>
  <c r="F6358" i="3"/>
  <c r="L6356" i="3"/>
  <c r="O6356" i="3" s="1"/>
  <c r="K6357" i="3" s="1"/>
  <c r="P6356" i="3"/>
  <c r="M7816" i="3" l="1"/>
  <c r="I7816" i="3"/>
  <c r="N7816" i="3"/>
  <c r="A7817" i="3"/>
  <c r="G7816" i="3"/>
  <c r="F6359" i="3"/>
  <c r="E6359" i="3"/>
  <c r="C6359" i="3"/>
  <c r="B6359" i="3"/>
  <c r="D6359" i="3"/>
  <c r="J6358" i="3"/>
  <c r="H6358" i="3"/>
  <c r="L6357" i="3"/>
  <c r="O6357" i="3" s="1"/>
  <c r="K6358" i="3" s="1"/>
  <c r="M7817" i="3" l="1"/>
  <c r="I7817" i="3"/>
  <c r="N7817" i="3"/>
  <c r="A7818" i="3"/>
  <c r="G7817" i="3"/>
  <c r="E6360" i="3"/>
  <c r="D6360" i="3"/>
  <c r="C6360" i="3"/>
  <c r="B6360" i="3"/>
  <c r="F6360" i="3"/>
  <c r="L6358" i="3"/>
  <c r="O6358" i="3" s="1"/>
  <c r="K6359" i="3" s="1"/>
  <c r="P6357" i="3"/>
  <c r="H6359" i="3"/>
  <c r="M7818" i="3" l="1"/>
  <c r="I7818" i="3"/>
  <c r="N7818" i="3"/>
  <c r="A7819" i="3"/>
  <c r="G7818" i="3"/>
  <c r="B6361" i="3"/>
  <c r="D6361" i="3"/>
  <c r="F6361" i="3"/>
  <c r="C6361" i="3"/>
  <c r="E6361" i="3"/>
  <c r="J6359" i="3"/>
  <c r="H6360" i="3"/>
  <c r="J6360" i="3"/>
  <c r="M7819" i="3" l="1"/>
  <c r="I7819" i="3"/>
  <c r="N7819" i="3"/>
  <c r="A7820" i="3"/>
  <c r="G7819" i="3"/>
  <c r="B6362" i="3"/>
  <c r="E6362" i="3"/>
  <c r="C6362" i="3"/>
  <c r="F6362" i="3"/>
  <c r="D6362" i="3"/>
  <c r="H6361" i="3"/>
  <c r="L6359" i="3"/>
  <c r="O6359" i="3" s="1"/>
  <c r="K6360" i="3" s="1"/>
  <c r="P6359" i="3"/>
  <c r="P6358" i="3"/>
  <c r="M7820" i="3" l="1"/>
  <c r="I7820" i="3"/>
  <c r="N7820" i="3"/>
  <c r="A7821" i="3"/>
  <c r="G7820" i="3"/>
  <c r="J6361" i="3"/>
  <c r="E6363" i="3"/>
  <c r="C6363" i="3"/>
  <c r="F6363" i="3"/>
  <c r="B6363" i="3"/>
  <c r="D6363" i="3"/>
  <c r="H6362" i="3"/>
  <c r="J6362" i="3"/>
  <c r="L6360" i="3"/>
  <c r="O6360" i="3" s="1"/>
  <c r="K6361" i="3" s="1"/>
  <c r="M7821" i="3" l="1"/>
  <c r="I7821" i="3"/>
  <c r="N7821" i="3"/>
  <c r="A7822" i="3"/>
  <c r="G7821" i="3"/>
  <c r="D6364" i="3"/>
  <c r="E6364" i="3"/>
  <c r="B6364" i="3"/>
  <c r="C6364" i="3"/>
  <c r="F6364" i="3"/>
  <c r="H6363" i="3"/>
  <c r="L6361" i="3"/>
  <c r="O6361" i="3" s="1"/>
  <c r="K6362" i="3" s="1"/>
  <c r="P6361" i="3"/>
  <c r="P6360" i="3"/>
  <c r="M7822" i="3" l="1"/>
  <c r="I7822" i="3"/>
  <c r="N7822" i="3"/>
  <c r="A7823" i="3"/>
  <c r="G7822" i="3"/>
  <c r="L6362" i="3"/>
  <c r="O6362" i="3" s="1"/>
  <c r="K6363" i="3" s="1"/>
  <c r="J6363" i="3"/>
  <c r="H6364" i="3"/>
  <c r="M7823" i="3" l="1"/>
  <c r="I7823" i="3"/>
  <c r="N7823" i="3"/>
  <c r="A7824" i="3"/>
  <c r="G7823" i="3"/>
  <c r="L6363" i="3"/>
  <c r="O6363" i="3" s="1"/>
  <c r="K6364" i="3" s="1"/>
  <c r="F6365" i="3"/>
  <c r="D6365" i="3"/>
  <c r="E6365" i="3"/>
  <c r="H6365" i="3"/>
  <c r="C6365" i="3"/>
  <c r="B6365" i="3"/>
  <c r="P6363" i="3"/>
  <c r="P6362" i="3"/>
  <c r="J6364" i="3"/>
  <c r="M7824" i="3" l="1"/>
  <c r="I7824" i="3"/>
  <c r="N7824" i="3"/>
  <c r="A7825" i="3"/>
  <c r="G7824" i="3"/>
  <c r="J6365" i="3"/>
  <c r="E6366" i="3"/>
  <c r="F6366" i="3"/>
  <c r="B6366" i="3"/>
  <c r="C6366" i="3"/>
  <c r="D6366" i="3"/>
  <c r="H6366" i="3"/>
  <c r="L6364" i="3"/>
  <c r="O6364" i="3" s="1"/>
  <c r="K6365" i="3" s="1"/>
  <c r="P6364" i="3"/>
  <c r="M7825" i="3" l="1"/>
  <c r="I7825" i="3"/>
  <c r="N7825" i="3"/>
  <c r="A7826" i="3"/>
  <c r="G7825" i="3"/>
  <c r="C6367" i="3"/>
  <c r="D6367" i="3"/>
  <c r="B6367" i="3"/>
  <c r="E6367" i="3"/>
  <c r="J6367" i="3" s="1"/>
  <c r="F6367" i="3"/>
  <c r="H6367" i="3"/>
  <c r="L6365" i="3"/>
  <c r="O6365" i="3" s="1"/>
  <c r="K6366" i="3" s="1"/>
  <c r="J6366" i="3"/>
  <c r="P6365" i="3" s="1"/>
  <c r="M7826" i="3" l="1"/>
  <c r="I7826" i="3"/>
  <c r="N7826" i="3"/>
  <c r="A7827" i="3"/>
  <c r="G7826" i="3"/>
  <c r="E6368" i="3"/>
  <c r="D6368" i="3"/>
  <c r="B6368" i="3"/>
  <c r="C6368" i="3"/>
  <c r="F6368" i="3"/>
  <c r="J6368" i="3"/>
  <c r="H6368" i="3"/>
  <c r="P6366" i="3"/>
  <c r="M7827" i="3" l="1"/>
  <c r="I7827" i="3"/>
  <c r="N7827" i="3"/>
  <c r="A7828" i="3"/>
  <c r="G7827" i="3"/>
  <c r="C6369" i="3"/>
  <c r="D6369" i="3"/>
  <c r="B6369" i="3"/>
  <c r="H6369" i="3"/>
  <c r="E6369" i="3"/>
  <c r="F6369" i="3"/>
  <c r="P6367" i="3"/>
  <c r="L6366" i="3"/>
  <c r="O6366" i="3" s="1"/>
  <c r="K6367" i="3" s="1"/>
  <c r="M7828" i="3" l="1"/>
  <c r="I7828" i="3"/>
  <c r="N7828" i="3"/>
  <c r="A7829" i="3"/>
  <c r="G7828" i="3"/>
  <c r="B6370" i="3"/>
  <c r="H6370" i="3" s="1"/>
  <c r="E6370" i="3"/>
  <c r="F6370" i="3"/>
  <c r="D6370" i="3"/>
  <c r="C6370" i="3"/>
  <c r="J6369" i="3"/>
  <c r="O6367" i="3"/>
  <c r="K6368" i="3" s="1"/>
  <c r="L6367" i="3"/>
  <c r="M7829" i="3" l="1"/>
  <c r="I7829" i="3"/>
  <c r="N7829" i="3"/>
  <c r="A7830" i="3"/>
  <c r="G7829" i="3"/>
  <c r="J6370" i="3"/>
  <c r="P6368" i="3"/>
  <c r="P6369" i="3"/>
  <c r="O6368" i="3"/>
  <c r="K6369" i="3" s="1"/>
  <c r="L6368" i="3"/>
  <c r="M7830" i="3" l="1"/>
  <c r="I7830" i="3"/>
  <c r="N7830" i="3"/>
  <c r="A7831" i="3"/>
  <c r="G7830" i="3"/>
  <c r="L6369" i="3"/>
  <c r="O6369" i="3" s="1"/>
  <c r="K6370" i="3" s="1"/>
  <c r="D6371" i="3"/>
  <c r="C6371" i="3"/>
  <c r="B6371" i="3"/>
  <c r="F6371" i="3"/>
  <c r="E6371" i="3"/>
  <c r="M7831" i="3" l="1"/>
  <c r="I7831" i="3"/>
  <c r="N7831" i="3"/>
  <c r="A7832" i="3"/>
  <c r="G7831" i="3"/>
  <c r="L6370" i="3"/>
  <c r="O6370" i="3" s="1"/>
  <c r="K6371" i="3" s="1"/>
  <c r="H6371" i="3"/>
  <c r="M7832" i="3" l="1"/>
  <c r="I7832" i="3"/>
  <c r="N7832" i="3"/>
  <c r="A7833" i="3"/>
  <c r="G7832" i="3"/>
  <c r="J6371" i="3"/>
  <c r="L6371" i="3"/>
  <c r="O6371" i="3" s="1"/>
  <c r="K6372" i="3" s="1"/>
  <c r="E6372" i="3"/>
  <c r="C6372" i="3"/>
  <c r="D6372" i="3"/>
  <c r="B6372" i="3"/>
  <c r="F6372" i="3"/>
  <c r="M7833" i="3" l="1"/>
  <c r="I7833" i="3"/>
  <c r="N7833" i="3"/>
  <c r="A7834" i="3"/>
  <c r="G7833" i="3"/>
  <c r="E6373" i="3"/>
  <c r="B6373" i="3"/>
  <c r="D6373" i="3"/>
  <c r="F6373" i="3"/>
  <c r="C6373" i="3"/>
  <c r="L6372" i="3"/>
  <c r="O6372" i="3" s="1"/>
  <c r="H6372" i="3"/>
  <c r="J6372" i="3" s="1"/>
  <c r="P6370" i="3"/>
  <c r="M7834" i="3" l="1"/>
  <c r="I7834" i="3"/>
  <c r="N7834" i="3"/>
  <c r="A7835" i="3"/>
  <c r="G7834" i="3"/>
  <c r="D6374" i="3"/>
  <c r="E6374" i="3"/>
  <c r="B6374" i="3"/>
  <c r="F6374" i="3"/>
  <c r="C6374" i="3"/>
  <c r="J6373" i="3"/>
  <c r="P6372" i="3" s="1"/>
  <c r="H6373" i="3"/>
  <c r="K6373" i="3"/>
  <c r="P6371" i="3"/>
  <c r="M7835" i="3" l="1"/>
  <c r="I7835" i="3"/>
  <c r="N7835" i="3"/>
  <c r="A7836" i="3"/>
  <c r="G7835" i="3"/>
  <c r="E6375" i="3"/>
  <c r="C6375" i="3"/>
  <c r="D6375" i="3"/>
  <c r="F6375" i="3"/>
  <c r="B6375" i="3"/>
  <c r="H6374" i="3"/>
  <c r="J6374" i="3"/>
  <c r="L6373" i="3"/>
  <c r="O6373" i="3" s="1"/>
  <c r="K6374" i="3" s="1"/>
  <c r="M7836" i="3" l="1"/>
  <c r="I7836" i="3"/>
  <c r="N7836" i="3"/>
  <c r="A7837" i="3"/>
  <c r="G7836" i="3"/>
  <c r="D6376" i="3"/>
  <c r="E6376" i="3"/>
  <c r="B6376" i="3"/>
  <c r="C6376" i="3"/>
  <c r="F6376" i="3"/>
  <c r="P6373" i="3"/>
  <c r="L6374" i="3"/>
  <c r="O6374" i="3" s="1"/>
  <c r="K6375" i="3" s="1"/>
  <c r="H6375" i="3"/>
  <c r="M7837" i="3" l="1"/>
  <c r="I7837" i="3"/>
  <c r="N7837" i="3"/>
  <c r="A7838" i="3"/>
  <c r="G7837" i="3"/>
  <c r="F6377" i="3"/>
  <c r="B6377" i="3"/>
  <c r="C6377" i="3"/>
  <c r="D6377" i="3"/>
  <c r="E6377" i="3"/>
  <c r="J6375" i="3"/>
  <c r="L6375" i="3"/>
  <c r="O6375" i="3" s="1"/>
  <c r="K6376" i="3" s="1"/>
  <c r="H6376" i="3"/>
  <c r="M7838" i="3" l="1"/>
  <c r="I7838" i="3"/>
  <c r="N7838" i="3"/>
  <c r="A7839" i="3"/>
  <c r="G7838" i="3"/>
  <c r="D6378" i="3"/>
  <c r="C6378" i="3"/>
  <c r="F6378" i="3"/>
  <c r="E6378" i="3"/>
  <c r="B6378" i="3"/>
  <c r="J6376" i="3"/>
  <c r="L6376" i="3"/>
  <c r="O6376" i="3" s="1"/>
  <c r="K6377" i="3" s="1"/>
  <c r="H6377" i="3"/>
  <c r="P6375" i="3"/>
  <c r="P6374" i="3"/>
  <c r="M7839" i="3" l="1"/>
  <c r="I7839" i="3"/>
  <c r="N7839" i="3"/>
  <c r="A7840" i="3"/>
  <c r="G7839" i="3"/>
  <c r="J6377" i="3"/>
  <c r="L6377" i="3"/>
  <c r="O6377" i="3" s="1"/>
  <c r="K6378" i="3" s="1"/>
  <c r="H6378" i="3"/>
  <c r="P6376" i="3"/>
  <c r="M7840" i="3" l="1"/>
  <c r="I7840" i="3"/>
  <c r="N7840" i="3"/>
  <c r="A7841" i="3"/>
  <c r="G7840" i="3"/>
  <c r="J6378" i="3"/>
  <c r="L6378" i="3"/>
  <c r="O6378" i="3" s="1"/>
  <c r="K6379" i="3" s="1"/>
  <c r="P6377" i="3"/>
  <c r="E6379" i="3"/>
  <c r="B6379" i="3"/>
  <c r="H6379" i="3"/>
  <c r="C6379" i="3"/>
  <c r="D6379" i="3"/>
  <c r="F6379" i="3"/>
  <c r="M7841" i="3" l="1"/>
  <c r="I7841" i="3"/>
  <c r="N7841" i="3"/>
  <c r="A7842" i="3"/>
  <c r="G7841" i="3"/>
  <c r="D6380" i="3"/>
  <c r="C6380" i="3"/>
  <c r="F6380" i="3"/>
  <c r="E6380" i="3"/>
  <c r="B6380" i="3"/>
  <c r="L6379" i="3"/>
  <c r="O6379" i="3" s="1"/>
  <c r="J6379" i="3"/>
  <c r="P6378" i="3"/>
  <c r="M7842" i="3" l="1"/>
  <c r="I7842" i="3"/>
  <c r="N7842" i="3"/>
  <c r="A7843" i="3"/>
  <c r="G7842" i="3"/>
  <c r="K6380" i="3"/>
  <c r="H6380" i="3"/>
  <c r="M7843" i="3" l="1"/>
  <c r="I7843" i="3"/>
  <c r="N7843" i="3"/>
  <c r="A7844" i="3"/>
  <c r="G7843" i="3"/>
  <c r="J6380" i="3"/>
  <c r="L6380" i="3"/>
  <c r="D6381" i="3"/>
  <c r="F6381" i="3"/>
  <c r="E6381" i="3"/>
  <c r="C6381" i="3"/>
  <c r="B6381" i="3"/>
  <c r="O6380" i="3"/>
  <c r="M7844" i="3" l="1"/>
  <c r="I7844" i="3"/>
  <c r="N7844" i="3"/>
  <c r="A7845" i="3"/>
  <c r="G7844" i="3"/>
  <c r="B6382" i="3"/>
  <c r="C6382" i="3"/>
  <c r="E6382" i="3"/>
  <c r="D6382" i="3"/>
  <c r="F6382" i="3"/>
  <c r="H6381" i="3"/>
  <c r="J6381" i="3" s="1"/>
  <c r="K6381" i="3"/>
  <c r="P6379" i="3"/>
  <c r="M7845" i="3" l="1"/>
  <c r="I7845" i="3"/>
  <c r="N7845" i="3"/>
  <c r="A7846" i="3"/>
  <c r="G7845" i="3"/>
  <c r="F6383" i="3"/>
  <c r="E6383" i="3"/>
  <c r="D6383" i="3"/>
  <c r="C6383" i="3"/>
  <c r="B6383" i="3"/>
  <c r="J6382" i="3"/>
  <c r="P6380" i="3"/>
  <c r="H6382" i="3"/>
  <c r="L6381" i="3"/>
  <c r="O6381" i="3" s="1"/>
  <c r="K6382" i="3" s="1"/>
  <c r="M7846" i="3" l="1"/>
  <c r="I7846" i="3"/>
  <c r="N7846" i="3"/>
  <c r="A7847" i="3"/>
  <c r="G7846" i="3"/>
  <c r="F6384" i="3"/>
  <c r="D6384" i="3"/>
  <c r="E6384" i="3"/>
  <c r="B6384" i="3"/>
  <c r="C6384" i="3"/>
  <c r="H6383" i="3"/>
  <c r="P6381" i="3"/>
  <c r="M7847" i="3" l="1"/>
  <c r="I7847" i="3"/>
  <c r="N7847" i="3"/>
  <c r="A7848" i="3"/>
  <c r="G7847" i="3"/>
  <c r="F6385" i="3"/>
  <c r="B6385" i="3"/>
  <c r="C6385" i="3"/>
  <c r="E6385" i="3"/>
  <c r="D6385" i="3"/>
  <c r="L6382" i="3"/>
  <c r="O6382" i="3" s="1"/>
  <c r="K6383" i="3" s="1"/>
  <c r="J6383" i="3"/>
  <c r="H6384" i="3"/>
  <c r="M7848" i="3" l="1"/>
  <c r="I7848" i="3"/>
  <c r="N7848" i="3"/>
  <c r="A7849" i="3"/>
  <c r="G7848" i="3"/>
  <c r="C6386" i="3"/>
  <c r="F6386" i="3"/>
  <c r="B6386" i="3"/>
  <c r="E6386" i="3"/>
  <c r="D6386" i="3"/>
  <c r="J6384" i="3"/>
  <c r="H6385" i="3"/>
  <c r="J6385" i="3"/>
  <c r="P6383" i="3"/>
  <c r="P6382" i="3"/>
  <c r="L6383" i="3"/>
  <c r="O6383" i="3" s="1"/>
  <c r="K6384" i="3" s="1"/>
  <c r="M7849" i="3" l="1"/>
  <c r="I7849" i="3"/>
  <c r="N7849" i="3"/>
  <c r="G7849" i="3"/>
  <c r="A7850" i="3"/>
  <c r="F6387" i="3"/>
  <c r="B6387" i="3"/>
  <c r="D6387" i="3"/>
  <c r="C6387" i="3"/>
  <c r="E6387" i="3"/>
  <c r="L6384" i="3"/>
  <c r="O6384" i="3" s="1"/>
  <c r="K6385" i="3" s="1"/>
  <c r="H6386" i="3"/>
  <c r="P6384" i="3"/>
  <c r="M7850" i="3" l="1"/>
  <c r="I7850" i="3"/>
  <c r="N7850" i="3"/>
  <c r="A7851" i="3"/>
  <c r="G7850" i="3"/>
  <c r="J6386" i="3"/>
  <c r="H6387" i="3"/>
  <c r="D6388" i="3"/>
  <c r="F6388" i="3"/>
  <c r="C6388" i="3"/>
  <c r="E6388" i="3"/>
  <c r="B6388" i="3"/>
  <c r="L6385" i="3"/>
  <c r="O6385" i="3" s="1"/>
  <c r="K6386" i="3" s="1"/>
  <c r="J6387" i="3"/>
  <c r="M7851" i="3" l="1"/>
  <c r="I7851" i="3"/>
  <c r="N7851" i="3"/>
  <c r="A7852" i="3"/>
  <c r="G7851" i="3"/>
  <c r="C6389" i="3"/>
  <c r="E6389" i="3"/>
  <c r="B6389" i="3"/>
  <c r="D6389" i="3"/>
  <c r="F6389" i="3"/>
  <c r="J6388" i="3"/>
  <c r="H6388" i="3"/>
  <c r="L6386" i="3"/>
  <c r="O6386" i="3" s="1"/>
  <c r="K6387" i="3" s="1"/>
  <c r="P6386" i="3"/>
  <c r="P6385" i="3"/>
  <c r="M7852" i="3" l="1"/>
  <c r="I7852" i="3"/>
  <c r="N7852" i="3"/>
  <c r="A7853" i="3"/>
  <c r="G7852" i="3"/>
  <c r="L6387" i="3"/>
  <c r="O6387" i="3" s="1"/>
  <c r="K6388" i="3" s="1"/>
  <c r="P6387" i="3"/>
  <c r="H6389" i="3"/>
  <c r="J6389" i="3" s="1"/>
  <c r="M7853" i="3" l="1"/>
  <c r="I7853" i="3"/>
  <c r="N7853" i="3"/>
  <c r="A7854" i="3"/>
  <c r="G7853" i="3"/>
  <c r="L6388" i="3"/>
  <c r="O6388" i="3" s="1"/>
  <c r="K6389" i="3" s="1"/>
  <c r="C6390" i="3"/>
  <c r="F6390" i="3"/>
  <c r="B6390" i="3"/>
  <c r="D6390" i="3"/>
  <c r="H6390" i="3"/>
  <c r="E6390" i="3"/>
  <c r="P6388" i="3"/>
  <c r="M7854" i="3" l="1"/>
  <c r="I7854" i="3"/>
  <c r="N7854" i="3"/>
  <c r="G7854" i="3"/>
  <c r="A7855" i="3"/>
  <c r="B6391" i="3"/>
  <c r="F6391" i="3"/>
  <c r="C6391" i="3"/>
  <c r="E6391" i="3"/>
  <c r="D6391" i="3"/>
  <c r="L6389" i="3"/>
  <c r="O6389" i="3" s="1"/>
  <c r="K6390" i="3" s="1"/>
  <c r="J6390" i="3"/>
  <c r="M7855" i="3" l="1"/>
  <c r="I7855" i="3"/>
  <c r="N7855" i="3"/>
  <c r="G7855" i="3"/>
  <c r="A7856" i="3"/>
  <c r="C6392" i="3"/>
  <c r="B6392" i="3"/>
  <c r="D6392" i="3"/>
  <c r="F6392" i="3"/>
  <c r="E6392" i="3"/>
  <c r="P6389" i="3"/>
  <c r="J6391" i="3"/>
  <c r="H6391" i="3"/>
  <c r="L6390" i="3"/>
  <c r="O6390" i="3" s="1"/>
  <c r="K6391" i="3" s="1"/>
  <c r="M7856" i="3" l="1"/>
  <c r="I7856" i="3"/>
  <c r="N7856" i="3"/>
  <c r="G7856" i="3"/>
  <c r="A7857" i="3"/>
  <c r="H6392" i="3"/>
  <c r="J6392" i="3"/>
  <c r="P6390" i="3"/>
  <c r="L6391" i="3"/>
  <c r="O6391" i="3" s="1"/>
  <c r="K6392" i="3" s="1"/>
  <c r="M7857" i="3" l="1"/>
  <c r="I7857" i="3"/>
  <c r="N7857" i="3"/>
  <c r="A7858" i="3"/>
  <c r="G7857" i="3"/>
  <c r="P6391" i="3"/>
  <c r="C6393" i="3"/>
  <c r="B6393" i="3"/>
  <c r="F6393" i="3"/>
  <c r="D6393" i="3"/>
  <c r="E6393" i="3"/>
  <c r="H6393" i="3"/>
  <c r="M7858" i="3" l="1"/>
  <c r="I7858" i="3"/>
  <c r="N7858" i="3"/>
  <c r="G7858" i="3"/>
  <c r="A7859" i="3"/>
  <c r="E6394" i="3"/>
  <c r="C6394" i="3"/>
  <c r="F6394" i="3"/>
  <c r="B6394" i="3"/>
  <c r="H6394" i="3"/>
  <c r="D6394" i="3"/>
  <c r="L6392" i="3"/>
  <c r="O6392" i="3" s="1"/>
  <c r="K6393" i="3" s="1"/>
  <c r="M7859" i="3" l="1"/>
  <c r="I7859" i="3"/>
  <c r="N7859" i="3"/>
  <c r="A7860" i="3"/>
  <c r="G7859" i="3"/>
  <c r="D6395" i="3"/>
  <c r="C6395" i="3"/>
  <c r="H6395" i="3"/>
  <c r="J6395" i="3" s="1"/>
  <c r="E6395" i="3"/>
  <c r="B6395" i="3"/>
  <c r="F6395" i="3"/>
  <c r="J6393" i="3"/>
  <c r="L6393" i="3"/>
  <c r="O6393" i="3" s="1"/>
  <c r="K6394" i="3" s="1"/>
  <c r="M7860" i="3" l="1"/>
  <c r="I7860" i="3"/>
  <c r="N7860" i="3"/>
  <c r="G7860" i="3"/>
  <c r="A7861" i="3"/>
  <c r="F6396" i="3"/>
  <c r="B6396" i="3"/>
  <c r="E6396" i="3"/>
  <c r="C6396" i="3"/>
  <c r="D6396" i="3"/>
  <c r="P6392" i="3"/>
  <c r="J6394" i="3"/>
  <c r="P6394" i="3" s="1"/>
  <c r="M7861" i="3" l="1"/>
  <c r="I7861" i="3"/>
  <c r="N7861" i="3"/>
  <c r="G7861" i="3"/>
  <c r="A7862" i="3"/>
  <c r="E6397" i="3"/>
  <c r="B6397" i="3"/>
  <c r="F6397" i="3"/>
  <c r="C6397" i="3"/>
  <c r="D6397" i="3"/>
  <c r="P6393" i="3"/>
  <c r="H6396" i="3"/>
  <c r="J6396" i="3" s="1"/>
  <c r="L6394" i="3"/>
  <c r="O6394" i="3" s="1"/>
  <c r="K6395" i="3" s="1"/>
  <c r="M7862" i="3" l="1"/>
  <c r="I7862" i="3"/>
  <c r="N7862" i="3"/>
  <c r="A7863" i="3"/>
  <c r="G7862" i="3"/>
  <c r="E6398" i="3"/>
  <c r="B6398" i="3"/>
  <c r="C6398" i="3"/>
  <c r="D6398" i="3"/>
  <c r="F6398" i="3"/>
  <c r="L6395" i="3"/>
  <c r="O6395" i="3" s="1"/>
  <c r="K6396" i="3" s="1"/>
  <c r="H6397" i="3"/>
  <c r="J6397" i="3" s="1"/>
  <c r="P6396" i="3" s="1"/>
  <c r="P6395" i="3"/>
  <c r="M7863" i="3" l="1"/>
  <c r="I7863" i="3"/>
  <c r="N7863" i="3"/>
  <c r="G7863" i="3"/>
  <c r="A7864" i="3"/>
  <c r="B6399" i="3"/>
  <c r="D6399" i="3"/>
  <c r="C6399" i="3"/>
  <c r="F6399" i="3"/>
  <c r="E6399" i="3"/>
  <c r="L6396" i="3"/>
  <c r="O6396" i="3" s="1"/>
  <c r="K6397" i="3" s="1"/>
  <c r="H6398" i="3"/>
  <c r="M7864" i="3" l="1"/>
  <c r="I7864" i="3"/>
  <c r="N7864" i="3"/>
  <c r="A7865" i="3"/>
  <c r="G7864" i="3"/>
  <c r="J6398" i="3"/>
  <c r="H6399" i="3"/>
  <c r="J6399" i="3" s="1"/>
  <c r="O6397" i="3"/>
  <c r="K6398" i="3" s="1"/>
  <c r="C6400" i="3"/>
  <c r="E6400" i="3"/>
  <c r="J6400" i="3" s="1"/>
  <c r="B6400" i="3"/>
  <c r="H6400" i="3"/>
  <c r="D6400" i="3"/>
  <c r="F6400" i="3"/>
  <c r="L6397" i="3"/>
  <c r="M7865" i="3" l="1"/>
  <c r="I7865" i="3"/>
  <c r="N7865" i="3"/>
  <c r="G7865" i="3"/>
  <c r="A7866" i="3"/>
  <c r="P6399" i="3"/>
  <c r="P6398" i="3"/>
  <c r="P6397" i="3"/>
  <c r="O6398" i="3"/>
  <c r="K6399" i="3" s="1"/>
  <c r="L6398" i="3"/>
  <c r="L6399" i="3"/>
  <c r="M7866" i="3" l="1"/>
  <c r="I7866" i="3"/>
  <c r="N7866" i="3"/>
  <c r="G7866" i="3"/>
  <c r="A7867" i="3"/>
  <c r="O6399" i="3"/>
  <c r="K6400" i="3" s="1"/>
  <c r="E6401" i="3"/>
  <c r="D6401" i="3"/>
  <c r="C6401" i="3"/>
  <c r="F6401" i="3"/>
  <c r="B6401" i="3"/>
  <c r="M7867" i="3" l="1"/>
  <c r="I7867" i="3"/>
  <c r="N7867" i="3"/>
  <c r="G7867" i="3"/>
  <c r="A7868" i="3"/>
  <c r="B6402" i="3"/>
  <c r="E6402" i="3"/>
  <c r="D6402" i="3"/>
  <c r="F6402" i="3"/>
  <c r="C6402" i="3"/>
  <c r="H6401" i="3"/>
  <c r="L6400" i="3"/>
  <c r="O6400" i="3" s="1"/>
  <c r="K6401" i="3" s="1"/>
  <c r="M7868" i="3" l="1"/>
  <c r="I7868" i="3"/>
  <c r="N7868" i="3"/>
  <c r="G7868" i="3"/>
  <c r="A7869" i="3"/>
  <c r="E6403" i="3"/>
  <c r="J6403" i="3" s="1"/>
  <c r="F6403" i="3"/>
  <c r="H6403" i="3"/>
  <c r="D6403" i="3"/>
  <c r="B6403" i="3"/>
  <c r="C6403" i="3"/>
  <c r="J6401" i="3"/>
  <c r="H6402" i="3"/>
  <c r="J6402" i="3"/>
  <c r="L6401" i="3"/>
  <c r="O6401" i="3" s="1"/>
  <c r="K6402" i="3" s="1"/>
  <c r="M7869" i="3" l="1"/>
  <c r="I7869" i="3"/>
  <c r="N7869" i="3"/>
  <c r="A7870" i="3"/>
  <c r="G7869" i="3"/>
  <c r="C6404" i="3"/>
  <c r="B6404" i="3"/>
  <c r="D6404" i="3"/>
  <c r="E6404" i="3"/>
  <c r="F6404" i="3"/>
  <c r="P6400" i="3"/>
  <c r="P6401" i="3"/>
  <c r="P6402" i="3"/>
  <c r="M7870" i="3" l="1"/>
  <c r="I7870" i="3"/>
  <c r="N7870" i="3"/>
  <c r="G7870" i="3"/>
  <c r="A7871" i="3"/>
  <c r="D6405" i="3"/>
  <c r="E6405" i="3"/>
  <c r="F6405" i="3"/>
  <c r="B6405" i="3"/>
  <c r="C6405" i="3"/>
  <c r="H6404" i="3"/>
  <c r="J6404" i="3"/>
  <c r="L6402" i="3"/>
  <c r="O6402" i="3" s="1"/>
  <c r="K6403" i="3" s="1"/>
  <c r="M7871" i="3" l="1"/>
  <c r="I7871" i="3"/>
  <c r="N7871" i="3"/>
  <c r="A7872" i="3"/>
  <c r="G7871" i="3"/>
  <c r="B6406" i="3"/>
  <c r="F6406" i="3"/>
  <c r="C6406" i="3"/>
  <c r="D6406" i="3"/>
  <c r="E6406" i="3"/>
  <c r="H6405" i="3"/>
  <c r="L6403" i="3"/>
  <c r="O6403" i="3" s="1"/>
  <c r="K6404" i="3" s="1"/>
  <c r="P6403" i="3"/>
  <c r="M7872" i="3" l="1"/>
  <c r="I7872" i="3"/>
  <c r="N7872" i="3"/>
  <c r="A7873" i="3"/>
  <c r="G7872" i="3"/>
  <c r="J6405" i="3"/>
  <c r="H6406" i="3"/>
  <c r="J6406" i="3" s="1"/>
  <c r="E6407" i="3"/>
  <c r="H6407" i="3"/>
  <c r="F6407" i="3"/>
  <c r="D6407" i="3"/>
  <c r="C6407" i="3"/>
  <c r="B6407" i="3"/>
  <c r="J6407" i="3"/>
  <c r="L6404" i="3"/>
  <c r="O6404" i="3" s="1"/>
  <c r="K6405" i="3" s="1"/>
  <c r="M7873" i="3" l="1"/>
  <c r="I7873" i="3"/>
  <c r="N7873" i="3"/>
  <c r="A7874" i="3"/>
  <c r="G7873" i="3"/>
  <c r="C6408" i="3"/>
  <c r="F6408" i="3"/>
  <c r="B6408" i="3"/>
  <c r="E6408" i="3"/>
  <c r="D6408" i="3"/>
  <c r="L6405" i="3"/>
  <c r="O6405" i="3" s="1"/>
  <c r="K6406" i="3" s="1"/>
  <c r="P6406" i="3"/>
  <c r="P6405" i="3"/>
  <c r="P6404" i="3"/>
  <c r="M7874" i="3" l="1"/>
  <c r="I7874" i="3"/>
  <c r="N7874" i="3"/>
  <c r="G7874" i="3"/>
  <c r="A7875" i="3"/>
  <c r="B6409" i="3"/>
  <c r="D6409" i="3"/>
  <c r="F6409" i="3"/>
  <c r="C6409" i="3"/>
  <c r="E6409" i="3"/>
  <c r="O6406" i="3"/>
  <c r="K6407" i="3" s="1"/>
  <c r="H6408" i="3"/>
  <c r="L6406" i="3"/>
  <c r="M7875" i="3" l="1"/>
  <c r="I7875" i="3"/>
  <c r="N7875" i="3"/>
  <c r="A7876" i="3"/>
  <c r="G7875" i="3"/>
  <c r="J6408" i="3"/>
  <c r="C6410" i="3"/>
  <c r="F6410" i="3"/>
  <c r="E6410" i="3"/>
  <c r="D6410" i="3"/>
  <c r="B6410" i="3"/>
  <c r="H6409" i="3"/>
  <c r="J6409" i="3" s="1"/>
  <c r="L6407" i="3"/>
  <c r="O6407" i="3" s="1"/>
  <c r="K6408" i="3" s="1"/>
  <c r="M7876" i="3" l="1"/>
  <c r="I7876" i="3"/>
  <c r="N7876" i="3"/>
  <c r="A7877" i="3"/>
  <c r="G7876" i="3"/>
  <c r="C6411" i="3"/>
  <c r="D6411" i="3"/>
  <c r="B6411" i="3"/>
  <c r="E6411" i="3"/>
  <c r="F6411" i="3"/>
  <c r="H6410" i="3"/>
  <c r="L6408" i="3"/>
  <c r="O6408" i="3" s="1"/>
  <c r="K6409" i="3" s="1"/>
  <c r="P6408" i="3"/>
  <c r="P6407" i="3"/>
  <c r="M7877" i="3" l="1"/>
  <c r="I7877" i="3"/>
  <c r="N7877" i="3"/>
  <c r="G7877" i="3"/>
  <c r="A7878" i="3"/>
  <c r="J6410" i="3"/>
  <c r="H6411" i="3"/>
  <c r="J6411" i="3" s="1"/>
  <c r="B6412" i="3"/>
  <c r="D6412" i="3"/>
  <c r="F6412" i="3"/>
  <c r="C6412" i="3"/>
  <c r="E6412" i="3"/>
  <c r="H6412" i="3"/>
  <c r="J6412" i="3" s="1"/>
  <c r="L6409" i="3"/>
  <c r="O6409" i="3" s="1"/>
  <c r="K6410" i="3" s="1"/>
  <c r="M7878" i="3" l="1"/>
  <c r="I7878" i="3"/>
  <c r="N7878" i="3"/>
  <c r="A7879" i="3"/>
  <c r="G7878" i="3"/>
  <c r="F6413" i="3"/>
  <c r="C6413" i="3"/>
  <c r="E6413" i="3"/>
  <c r="B6413" i="3"/>
  <c r="D6413" i="3"/>
  <c r="P6411" i="3"/>
  <c r="L6410" i="3"/>
  <c r="O6410" i="3" s="1"/>
  <c r="K6411" i="3" s="1"/>
  <c r="P6410" i="3"/>
  <c r="P6409" i="3"/>
  <c r="M7879" i="3" l="1"/>
  <c r="I7879" i="3"/>
  <c r="N7879" i="3"/>
  <c r="A7880" i="3"/>
  <c r="G7879" i="3"/>
  <c r="L6411" i="3"/>
  <c r="O6411" i="3" s="1"/>
  <c r="K6412" i="3" s="1"/>
  <c r="D6414" i="3"/>
  <c r="E6414" i="3"/>
  <c r="F6414" i="3"/>
  <c r="C6414" i="3"/>
  <c r="B6414" i="3"/>
  <c r="H6413" i="3"/>
  <c r="M7880" i="3" l="1"/>
  <c r="I7880" i="3"/>
  <c r="N7880" i="3"/>
  <c r="A7881" i="3"/>
  <c r="G7880" i="3"/>
  <c r="J6413" i="3"/>
  <c r="L6412" i="3"/>
  <c r="O6412" i="3" s="1"/>
  <c r="K6413" i="3" s="1"/>
  <c r="H6414" i="3"/>
  <c r="M7881" i="3" l="1"/>
  <c r="I7881" i="3"/>
  <c r="N7881" i="3"/>
  <c r="A7882" i="3"/>
  <c r="G7881" i="3"/>
  <c r="C6415" i="3"/>
  <c r="E6415" i="3"/>
  <c r="F6415" i="3"/>
  <c r="B6415" i="3"/>
  <c r="H6415" i="3"/>
  <c r="J6415" i="3"/>
  <c r="D6415" i="3"/>
  <c r="L6413" i="3"/>
  <c r="O6413" i="3" s="1"/>
  <c r="K6414" i="3" s="1"/>
  <c r="J6414" i="3"/>
  <c r="P6413" i="3"/>
  <c r="P6412" i="3"/>
  <c r="M7882" i="3" l="1"/>
  <c r="I7882" i="3"/>
  <c r="N7882" i="3"/>
  <c r="A7883" i="3"/>
  <c r="G7882" i="3"/>
  <c r="L6414" i="3"/>
  <c r="O6414" i="3" s="1"/>
  <c r="K6415" i="3" s="1"/>
  <c r="P6414" i="3"/>
  <c r="M7883" i="3" l="1"/>
  <c r="I7883" i="3"/>
  <c r="N7883" i="3"/>
  <c r="A7884" i="3"/>
  <c r="G7883" i="3"/>
  <c r="L6415" i="3"/>
  <c r="O6415" i="3" s="1"/>
  <c r="F6416" i="3"/>
  <c r="E6416" i="3"/>
  <c r="B6416" i="3"/>
  <c r="H6416" i="3" s="1"/>
  <c r="J6416" i="3" s="1"/>
  <c r="C6416" i="3"/>
  <c r="D6416" i="3"/>
  <c r="M7884" i="3" l="1"/>
  <c r="I7884" i="3"/>
  <c r="N7884" i="3"/>
  <c r="A7885" i="3"/>
  <c r="G7884" i="3"/>
  <c r="P6415" i="3"/>
  <c r="L6416" i="3"/>
  <c r="K6416" i="3"/>
  <c r="M7885" i="3" l="1"/>
  <c r="I7885" i="3"/>
  <c r="N7885" i="3"/>
  <c r="A7886" i="3"/>
  <c r="G7885" i="3"/>
  <c r="H6417" i="3"/>
  <c r="C6417" i="3"/>
  <c r="B6417" i="3"/>
  <c r="F6417" i="3"/>
  <c r="K6417" i="3"/>
  <c r="D6417" i="3"/>
  <c r="E6417" i="3"/>
  <c r="J6417" i="3" s="1"/>
  <c r="O6416" i="3"/>
  <c r="M7886" i="3" l="1"/>
  <c r="I7886" i="3"/>
  <c r="N7886" i="3"/>
  <c r="A7887" i="3"/>
  <c r="G7886" i="3"/>
  <c r="P6416" i="3"/>
  <c r="B6418" i="3"/>
  <c r="D6418" i="3"/>
  <c r="F6418" i="3"/>
  <c r="C6418" i="3"/>
  <c r="E6418" i="3"/>
  <c r="H6418" i="3"/>
  <c r="L6417" i="3"/>
  <c r="O6417" i="3" s="1"/>
  <c r="M7887" i="3" l="1"/>
  <c r="I7887" i="3"/>
  <c r="N7887" i="3"/>
  <c r="A7888" i="3"/>
  <c r="G7887" i="3"/>
  <c r="J6418" i="3"/>
  <c r="K6418" i="3"/>
  <c r="L6418" i="3"/>
  <c r="M7888" i="3" l="1"/>
  <c r="I7888" i="3"/>
  <c r="N7888" i="3"/>
  <c r="A7889" i="3"/>
  <c r="G7888" i="3"/>
  <c r="O6418" i="3"/>
  <c r="P6417" i="3"/>
  <c r="B6419" i="3"/>
  <c r="H6419" i="3" s="1"/>
  <c r="D6419" i="3"/>
  <c r="E6419" i="3"/>
  <c r="F6419" i="3"/>
  <c r="C6419" i="3"/>
  <c r="M7889" i="3" l="1"/>
  <c r="I7889" i="3"/>
  <c r="N7889" i="3"/>
  <c r="A7890" i="3"/>
  <c r="G7889" i="3"/>
  <c r="K6419" i="3"/>
  <c r="M7890" i="3" l="1"/>
  <c r="I7890" i="3"/>
  <c r="N7890" i="3"/>
  <c r="A7891" i="3"/>
  <c r="G7890" i="3"/>
  <c r="J6419" i="3"/>
  <c r="F6420" i="3"/>
  <c r="E6420" i="3"/>
  <c r="B6420" i="3"/>
  <c r="H6420" i="3" s="1"/>
  <c r="D6420" i="3"/>
  <c r="C6420" i="3"/>
  <c r="L6419" i="3"/>
  <c r="O6419" i="3" s="1"/>
  <c r="K6420" i="3" s="1"/>
  <c r="M7891" i="3" l="1"/>
  <c r="I7891" i="3"/>
  <c r="N7891" i="3"/>
  <c r="A7892" i="3"/>
  <c r="G7891" i="3"/>
  <c r="J6420" i="3"/>
  <c r="P6418" i="3"/>
  <c r="P6419" i="3"/>
  <c r="M7892" i="3" l="1"/>
  <c r="I7892" i="3"/>
  <c r="N7892" i="3"/>
  <c r="A7893" i="3"/>
  <c r="G7892" i="3"/>
  <c r="C6421" i="3"/>
  <c r="E6421" i="3"/>
  <c r="D6421" i="3"/>
  <c r="F6421" i="3"/>
  <c r="H6421" i="3"/>
  <c r="B6421" i="3"/>
  <c r="L6420" i="3"/>
  <c r="O6420" i="3" s="1"/>
  <c r="M7893" i="3" l="1"/>
  <c r="I7893" i="3"/>
  <c r="N7893" i="3"/>
  <c r="A7894" i="3"/>
  <c r="G7893" i="3"/>
  <c r="F6422" i="3"/>
  <c r="C6422" i="3"/>
  <c r="B6422" i="3"/>
  <c r="D6422" i="3"/>
  <c r="E6422" i="3"/>
  <c r="H6422" i="3"/>
  <c r="K6421" i="3"/>
  <c r="M7894" i="3" l="1"/>
  <c r="I7894" i="3"/>
  <c r="N7894" i="3"/>
  <c r="A7895" i="3"/>
  <c r="G7894" i="3"/>
  <c r="B6423" i="3"/>
  <c r="D6423" i="3"/>
  <c r="C6423" i="3"/>
  <c r="E6423" i="3"/>
  <c r="F6423" i="3"/>
  <c r="L6421" i="3"/>
  <c r="O6421" i="3" s="1"/>
  <c r="K6422" i="3" s="1"/>
  <c r="J6422" i="3"/>
  <c r="J6421" i="3"/>
  <c r="M7895" i="3" l="1"/>
  <c r="I7895" i="3"/>
  <c r="N7895" i="3"/>
  <c r="A7896" i="3"/>
  <c r="G7895" i="3"/>
  <c r="C6424" i="3"/>
  <c r="B6424" i="3"/>
  <c r="F6424" i="3"/>
  <c r="E6424" i="3"/>
  <c r="D6424" i="3"/>
  <c r="H6423" i="3"/>
  <c r="P6421" i="3"/>
  <c r="P6420" i="3"/>
  <c r="L6422" i="3"/>
  <c r="O6422" i="3" s="1"/>
  <c r="K6423" i="3" s="1"/>
  <c r="M7896" i="3" l="1"/>
  <c r="I7896" i="3"/>
  <c r="N7896" i="3"/>
  <c r="A7897" i="3"/>
  <c r="G7896" i="3"/>
  <c r="J6423" i="3"/>
  <c r="H6424" i="3"/>
  <c r="J6424" i="3"/>
  <c r="M7897" i="3" l="1"/>
  <c r="I7897" i="3"/>
  <c r="N7897" i="3"/>
  <c r="A7898" i="3"/>
  <c r="G7897" i="3"/>
  <c r="B6425" i="3"/>
  <c r="E6425" i="3"/>
  <c r="D6425" i="3"/>
  <c r="C6425" i="3"/>
  <c r="H6425" i="3"/>
  <c r="F6425" i="3"/>
  <c r="L6423" i="3"/>
  <c r="O6423" i="3" s="1"/>
  <c r="K6424" i="3" s="1"/>
  <c r="P6423" i="3"/>
  <c r="P6422" i="3"/>
  <c r="M7898" i="3" l="1"/>
  <c r="I7898" i="3"/>
  <c r="N7898" i="3"/>
  <c r="A7899" i="3"/>
  <c r="G7898" i="3"/>
  <c r="J6425" i="3"/>
  <c r="F6426" i="3"/>
  <c r="E6426" i="3"/>
  <c r="C6426" i="3"/>
  <c r="D6426" i="3"/>
  <c r="B6426" i="3"/>
  <c r="H6426" i="3" s="1"/>
  <c r="L6424" i="3"/>
  <c r="O6424" i="3" s="1"/>
  <c r="K6425" i="3" s="1"/>
  <c r="M7899" i="3" l="1"/>
  <c r="I7899" i="3"/>
  <c r="N7899" i="3"/>
  <c r="A7900" i="3"/>
  <c r="G7899" i="3"/>
  <c r="L6425" i="3"/>
  <c r="O6425" i="3" s="1"/>
  <c r="K6426" i="3" s="1"/>
  <c r="J6426" i="3"/>
  <c r="P6425" i="3"/>
  <c r="P6424" i="3"/>
  <c r="M7900" i="3" l="1"/>
  <c r="I7900" i="3"/>
  <c r="N7900" i="3"/>
  <c r="A7901" i="3"/>
  <c r="G7900" i="3"/>
  <c r="C6427" i="3"/>
  <c r="F6427" i="3"/>
  <c r="E6427" i="3"/>
  <c r="B6427" i="3"/>
  <c r="H6427" i="3" s="1"/>
  <c r="D6427" i="3"/>
  <c r="M7901" i="3" l="1"/>
  <c r="I7901" i="3"/>
  <c r="N7901" i="3"/>
  <c r="A7902" i="3"/>
  <c r="G7901" i="3"/>
  <c r="J6427" i="3"/>
  <c r="L6426" i="3"/>
  <c r="O6426" i="3" s="1"/>
  <c r="K6427" i="3" s="1"/>
  <c r="M7902" i="3" l="1"/>
  <c r="I7902" i="3"/>
  <c r="N7902" i="3"/>
  <c r="A7903" i="3"/>
  <c r="G7902" i="3"/>
  <c r="L6427" i="3"/>
  <c r="O6427" i="3" s="1"/>
  <c r="B6428" i="3"/>
  <c r="C6428" i="3"/>
  <c r="D6428" i="3"/>
  <c r="F6428" i="3"/>
  <c r="E6428" i="3"/>
  <c r="P6426" i="3"/>
  <c r="M7903" i="3" l="1"/>
  <c r="I7903" i="3"/>
  <c r="N7903" i="3"/>
  <c r="A7904" i="3"/>
  <c r="G7903" i="3"/>
  <c r="K6428" i="3"/>
  <c r="J6428" i="3"/>
  <c r="H6428" i="3"/>
  <c r="M7904" i="3" l="1"/>
  <c r="I7904" i="3"/>
  <c r="N7904" i="3"/>
  <c r="A7905" i="3"/>
  <c r="G7904" i="3"/>
  <c r="D6429" i="3"/>
  <c r="C6429" i="3"/>
  <c r="F6429" i="3"/>
  <c r="H6429" i="3"/>
  <c r="E6429" i="3"/>
  <c r="J6429" i="3"/>
  <c r="B6429" i="3"/>
  <c r="P6427" i="3"/>
  <c r="M7905" i="3" l="1"/>
  <c r="I7905" i="3"/>
  <c r="N7905" i="3"/>
  <c r="A7906" i="3"/>
  <c r="G7905" i="3"/>
  <c r="P6428" i="3"/>
  <c r="E6430" i="3"/>
  <c r="C6430" i="3"/>
  <c r="D6430" i="3"/>
  <c r="F6430" i="3"/>
  <c r="B6430" i="3"/>
  <c r="H6430" i="3" s="1"/>
  <c r="J6430" i="3" s="1"/>
  <c r="L6428" i="3"/>
  <c r="O6428" i="3" s="1"/>
  <c r="K6429" i="3" s="1"/>
  <c r="M7906" i="3" l="1"/>
  <c r="I7906" i="3"/>
  <c r="N7906" i="3"/>
  <c r="A7907" i="3"/>
  <c r="G7906" i="3"/>
  <c r="P6429" i="3"/>
  <c r="C6431" i="3"/>
  <c r="D6431" i="3"/>
  <c r="E6431" i="3"/>
  <c r="H6431" i="3"/>
  <c r="F6431" i="3"/>
  <c r="B6431" i="3"/>
  <c r="L6429" i="3"/>
  <c r="O6429" i="3" s="1"/>
  <c r="K6430" i="3" s="1"/>
  <c r="M7907" i="3" l="1"/>
  <c r="I7907" i="3"/>
  <c r="N7907" i="3"/>
  <c r="A7908" i="3"/>
  <c r="G7907" i="3"/>
  <c r="L6430" i="3"/>
  <c r="O6430" i="3" s="1"/>
  <c r="K6431" i="3" s="1"/>
  <c r="J6431" i="3"/>
  <c r="M7908" i="3" l="1"/>
  <c r="I7908" i="3"/>
  <c r="N7908" i="3"/>
  <c r="A7909" i="3"/>
  <c r="G7908" i="3"/>
  <c r="P6430" i="3"/>
  <c r="D6432" i="3"/>
  <c r="C6432" i="3"/>
  <c r="F6432" i="3"/>
  <c r="E6432" i="3"/>
  <c r="H6432" i="3"/>
  <c r="B6432" i="3"/>
  <c r="L6431" i="3"/>
  <c r="O6431" i="3" s="1"/>
  <c r="M7909" i="3" l="1"/>
  <c r="I7909" i="3"/>
  <c r="N7909" i="3"/>
  <c r="A7910" i="3"/>
  <c r="G7909" i="3"/>
  <c r="D6433" i="3"/>
  <c r="C6433" i="3"/>
  <c r="B6433" i="3"/>
  <c r="F6433" i="3"/>
  <c r="E6433" i="3"/>
  <c r="K6432" i="3"/>
  <c r="J6432" i="3"/>
  <c r="M7910" i="3" l="1"/>
  <c r="I7910" i="3"/>
  <c r="N7910" i="3"/>
  <c r="A7911" i="3"/>
  <c r="G7910" i="3"/>
  <c r="B6434" i="3"/>
  <c r="E6434" i="3"/>
  <c r="C6434" i="3"/>
  <c r="D6434" i="3"/>
  <c r="F6434" i="3"/>
  <c r="L6432" i="3"/>
  <c r="O6432" i="3" s="1"/>
  <c r="K6433" i="3" s="1"/>
  <c r="P6431" i="3"/>
  <c r="H6433" i="3"/>
  <c r="M7911" i="3" l="1"/>
  <c r="I7911" i="3"/>
  <c r="N7911" i="3"/>
  <c r="A7912" i="3"/>
  <c r="G7911" i="3"/>
  <c r="J6433" i="3"/>
  <c r="L6433" i="3"/>
  <c r="O6433" i="3" s="1"/>
  <c r="K6434" i="3" s="1"/>
  <c r="H6434" i="3"/>
  <c r="J6434" i="3" s="1"/>
  <c r="D6435" i="3"/>
  <c r="E6435" i="3"/>
  <c r="B6435" i="3"/>
  <c r="C6435" i="3"/>
  <c r="F6435" i="3"/>
  <c r="H6435" i="3"/>
  <c r="J6435" i="3" s="1"/>
  <c r="M7912" i="3" l="1"/>
  <c r="I7912" i="3"/>
  <c r="N7912" i="3"/>
  <c r="A7913" i="3"/>
  <c r="G7912" i="3"/>
  <c r="L6434" i="3"/>
  <c r="O6434" i="3" s="1"/>
  <c r="K6435" i="3" s="1"/>
  <c r="P6434" i="3"/>
  <c r="P6433" i="3"/>
  <c r="P6432" i="3"/>
  <c r="M7913" i="3" l="1"/>
  <c r="I7913" i="3"/>
  <c r="N7913" i="3"/>
  <c r="A7914" i="3"/>
  <c r="G7913" i="3"/>
  <c r="L6435" i="3"/>
  <c r="O6435" i="3" s="1"/>
  <c r="E6436" i="3"/>
  <c r="D6436" i="3"/>
  <c r="F6436" i="3"/>
  <c r="B6436" i="3"/>
  <c r="H6436" i="3" s="1"/>
  <c r="C6436" i="3"/>
  <c r="M7914" i="3" l="1"/>
  <c r="I7914" i="3"/>
  <c r="N7914" i="3"/>
  <c r="A7915" i="3"/>
  <c r="G7914" i="3"/>
  <c r="J6436" i="3"/>
  <c r="K6436" i="3"/>
  <c r="M7915" i="3" l="1"/>
  <c r="I7915" i="3"/>
  <c r="N7915" i="3"/>
  <c r="A7916" i="3"/>
  <c r="G7915" i="3"/>
  <c r="P6435" i="3"/>
  <c r="F6437" i="3"/>
  <c r="E6437" i="3"/>
  <c r="C6437" i="3"/>
  <c r="B6437" i="3"/>
  <c r="D6437" i="3"/>
  <c r="M7916" i="3" l="1"/>
  <c r="I7916" i="3"/>
  <c r="N7916" i="3"/>
  <c r="A7917" i="3"/>
  <c r="G7916" i="3"/>
  <c r="E6438" i="3"/>
  <c r="F6438" i="3"/>
  <c r="D6438" i="3"/>
  <c r="C6438" i="3"/>
  <c r="B6438" i="3"/>
  <c r="L6436" i="3"/>
  <c r="O6436" i="3" s="1"/>
  <c r="K6437" i="3" s="1"/>
  <c r="H6437" i="3"/>
  <c r="M7917" i="3" l="1"/>
  <c r="I7917" i="3"/>
  <c r="N7917" i="3"/>
  <c r="A7918" i="3"/>
  <c r="G7917" i="3"/>
  <c r="E6439" i="3"/>
  <c r="C6439" i="3"/>
  <c r="F6439" i="3"/>
  <c r="D6439" i="3"/>
  <c r="B6439" i="3"/>
  <c r="J6437" i="3"/>
  <c r="H6438" i="3"/>
  <c r="M7918" i="3" l="1"/>
  <c r="I7918" i="3"/>
  <c r="N7918" i="3"/>
  <c r="A7919" i="3"/>
  <c r="G7918" i="3"/>
  <c r="F6440" i="3"/>
  <c r="C6440" i="3"/>
  <c r="B6440" i="3"/>
  <c r="E6440" i="3"/>
  <c r="D6440" i="3"/>
  <c r="J6438" i="3"/>
  <c r="P6437" i="3" s="1"/>
  <c r="H6439" i="3"/>
  <c r="L6437" i="3"/>
  <c r="O6437" i="3" s="1"/>
  <c r="K6438" i="3" s="1"/>
  <c r="P6436" i="3"/>
  <c r="M7919" i="3" l="1"/>
  <c r="I7919" i="3"/>
  <c r="N7919" i="3"/>
  <c r="A7920" i="3"/>
  <c r="G7919" i="3"/>
  <c r="B6441" i="3"/>
  <c r="F6441" i="3"/>
  <c r="E6441" i="3"/>
  <c r="D6441" i="3"/>
  <c r="C6441" i="3"/>
  <c r="J6439" i="3"/>
  <c r="L6439" i="3"/>
  <c r="L6438" i="3"/>
  <c r="H6440" i="3"/>
  <c r="O6438" i="3"/>
  <c r="K6439" i="3" s="1"/>
  <c r="P6438" i="3"/>
  <c r="M7920" i="3" l="1"/>
  <c r="I7920" i="3"/>
  <c r="N7920" i="3"/>
  <c r="A7921" i="3"/>
  <c r="G7920" i="3"/>
  <c r="J6440" i="3"/>
  <c r="D6442" i="3"/>
  <c r="B6442" i="3"/>
  <c r="E6442" i="3"/>
  <c r="F6442" i="3"/>
  <c r="C6442" i="3"/>
  <c r="H6441" i="3"/>
  <c r="O6439" i="3"/>
  <c r="K6440" i="3" s="1"/>
  <c r="P6439" i="3"/>
  <c r="M7921" i="3" l="1"/>
  <c r="I7921" i="3"/>
  <c r="N7921" i="3"/>
  <c r="A7922" i="3"/>
  <c r="G7921" i="3"/>
  <c r="J6441" i="3"/>
  <c r="H6442" i="3"/>
  <c r="E6443" i="3"/>
  <c r="F6443" i="3"/>
  <c r="B6443" i="3"/>
  <c r="H6443" i="3" s="1"/>
  <c r="C6443" i="3"/>
  <c r="D6443" i="3"/>
  <c r="O6440" i="3"/>
  <c r="K6441" i="3" s="1"/>
  <c r="J6442" i="3"/>
  <c r="L6440" i="3"/>
  <c r="P6440" i="3"/>
  <c r="M7922" i="3" l="1"/>
  <c r="I7922" i="3"/>
  <c r="N7922" i="3"/>
  <c r="A7923" i="3"/>
  <c r="G7922" i="3"/>
  <c r="J6443" i="3"/>
  <c r="P6442" i="3" s="1"/>
  <c r="L6441" i="3"/>
  <c r="O6441" i="3" s="1"/>
  <c r="K6442" i="3" s="1"/>
  <c r="P6441" i="3"/>
  <c r="M7923" i="3" l="1"/>
  <c r="I7923" i="3"/>
  <c r="N7923" i="3"/>
  <c r="A7924" i="3"/>
  <c r="G7923" i="3"/>
  <c r="L6442" i="3"/>
  <c r="O6442" i="3" s="1"/>
  <c r="K6443" i="3" s="1"/>
  <c r="B6444" i="3"/>
  <c r="D6444" i="3"/>
  <c r="E6444" i="3"/>
  <c r="F6444" i="3"/>
  <c r="C6444" i="3"/>
  <c r="H6444" i="3"/>
  <c r="M7924" i="3" l="1"/>
  <c r="I7924" i="3"/>
  <c r="N7924" i="3"/>
  <c r="A7925" i="3"/>
  <c r="G7924" i="3"/>
  <c r="J6444" i="3"/>
  <c r="B6445" i="3"/>
  <c r="C6445" i="3"/>
  <c r="D6445" i="3"/>
  <c r="E6445" i="3"/>
  <c r="H6445" i="3"/>
  <c r="F6445" i="3"/>
  <c r="J6445" i="3"/>
  <c r="L6443" i="3"/>
  <c r="O6443" i="3" s="1"/>
  <c r="K6444" i="3" s="1"/>
  <c r="M7925" i="3" l="1"/>
  <c r="I7925" i="3"/>
  <c r="N7925" i="3"/>
  <c r="A7926" i="3"/>
  <c r="G7925" i="3"/>
  <c r="F6446" i="3"/>
  <c r="C6446" i="3"/>
  <c r="B6446" i="3"/>
  <c r="E6446" i="3"/>
  <c r="D6446" i="3"/>
  <c r="H6446" i="3"/>
  <c r="P6444" i="3"/>
  <c r="P6443" i="3"/>
  <c r="L6444" i="3"/>
  <c r="O6444" i="3" s="1"/>
  <c r="K6445" i="3" s="1"/>
  <c r="M7926" i="3" l="1"/>
  <c r="I7926" i="3"/>
  <c r="N7926" i="3"/>
  <c r="A7927" i="3"/>
  <c r="G7926" i="3"/>
  <c r="E6447" i="3"/>
  <c r="C6447" i="3"/>
  <c r="B6447" i="3"/>
  <c r="D6447" i="3"/>
  <c r="F6447" i="3"/>
  <c r="L6445" i="3"/>
  <c r="O6445" i="3" s="1"/>
  <c r="K6446" i="3" s="1"/>
  <c r="J6446" i="3"/>
  <c r="M7927" i="3" l="1"/>
  <c r="I7927" i="3"/>
  <c r="N7927" i="3"/>
  <c r="A7928" i="3"/>
  <c r="G7927" i="3"/>
  <c r="B6448" i="3"/>
  <c r="D6448" i="3"/>
  <c r="F6448" i="3"/>
  <c r="E6448" i="3"/>
  <c r="C6448" i="3"/>
  <c r="L6446" i="3"/>
  <c r="O6446" i="3" s="1"/>
  <c r="K6447" i="3" s="1"/>
  <c r="H6447" i="3"/>
  <c r="P6445" i="3"/>
  <c r="M7928" i="3" l="1"/>
  <c r="I7928" i="3"/>
  <c r="N7928" i="3"/>
  <c r="A7929" i="3"/>
  <c r="G7928" i="3"/>
  <c r="J6447" i="3"/>
  <c r="L6447" i="3"/>
  <c r="O6447" i="3" s="1"/>
  <c r="K6448" i="3" s="1"/>
  <c r="H6448" i="3"/>
  <c r="J6448" i="3" s="1"/>
  <c r="D6449" i="3"/>
  <c r="B6449" i="3"/>
  <c r="F6449" i="3"/>
  <c r="C6449" i="3"/>
  <c r="J6449" i="3"/>
  <c r="H6449" i="3"/>
  <c r="E6449" i="3"/>
  <c r="M7929" i="3" l="1"/>
  <c r="I7929" i="3"/>
  <c r="N7929" i="3"/>
  <c r="A7930" i="3"/>
  <c r="G7929" i="3"/>
  <c r="C6450" i="3"/>
  <c r="F6450" i="3"/>
  <c r="D6450" i="3"/>
  <c r="B6450" i="3"/>
  <c r="E6450" i="3"/>
  <c r="L6448" i="3"/>
  <c r="O6448" i="3" s="1"/>
  <c r="K6449" i="3" s="1"/>
  <c r="P6447" i="3"/>
  <c r="P6446" i="3"/>
  <c r="P6448" i="3"/>
  <c r="M7930" i="3" l="1"/>
  <c r="I7930" i="3"/>
  <c r="N7930" i="3"/>
  <c r="A7931" i="3"/>
  <c r="G7930" i="3"/>
  <c r="L6449" i="3"/>
  <c r="O6449" i="3" s="1"/>
  <c r="K6450" i="3" s="1"/>
  <c r="H6450" i="3"/>
  <c r="M7931" i="3" l="1"/>
  <c r="I7931" i="3"/>
  <c r="N7931" i="3"/>
  <c r="A7932" i="3"/>
  <c r="G7931" i="3"/>
  <c r="L6450" i="3"/>
  <c r="O6450" i="3" s="1"/>
  <c r="K6451" i="3" s="1"/>
  <c r="J6450" i="3"/>
  <c r="B6451" i="3"/>
  <c r="H6451" i="3"/>
  <c r="J6451" i="3"/>
  <c r="F6451" i="3"/>
  <c r="C6451" i="3"/>
  <c r="D6451" i="3"/>
  <c r="E6451" i="3"/>
  <c r="M7932" i="3" l="1"/>
  <c r="I7932" i="3"/>
  <c r="N7932" i="3"/>
  <c r="A7933" i="3"/>
  <c r="G7932" i="3"/>
  <c r="F6452" i="3"/>
  <c r="E6452" i="3"/>
  <c r="D6452" i="3"/>
  <c r="H6452" i="3"/>
  <c r="B6452" i="3"/>
  <c r="J6452" i="3"/>
  <c r="C6452" i="3"/>
  <c r="L6451" i="3"/>
  <c r="O6451" i="3" s="1"/>
  <c r="P6449" i="3"/>
  <c r="P6450" i="3"/>
  <c r="M7933" i="3" l="1"/>
  <c r="I7933" i="3"/>
  <c r="N7933" i="3"/>
  <c r="A7934" i="3"/>
  <c r="G7933" i="3"/>
  <c r="P6451" i="3"/>
  <c r="K6452" i="3"/>
  <c r="B6453" i="3"/>
  <c r="C6453" i="3"/>
  <c r="E6453" i="3"/>
  <c r="H6453" i="3"/>
  <c r="F6453" i="3"/>
  <c r="D6453" i="3"/>
  <c r="M7934" i="3" l="1"/>
  <c r="I7934" i="3"/>
  <c r="N7934" i="3"/>
  <c r="A7935" i="3"/>
  <c r="G7934" i="3"/>
  <c r="J6453" i="3"/>
  <c r="L6452" i="3"/>
  <c r="O6452" i="3" s="1"/>
  <c r="K6453" i="3" s="1"/>
  <c r="M7935" i="3" l="1"/>
  <c r="I7935" i="3"/>
  <c r="N7935" i="3"/>
  <c r="A7936" i="3"/>
  <c r="G7935" i="3"/>
  <c r="L6453" i="3"/>
  <c r="O6453" i="3" s="1"/>
  <c r="F6454" i="3"/>
  <c r="E6454" i="3"/>
  <c r="D6454" i="3"/>
  <c r="C6454" i="3"/>
  <c r="B6454" i="3"/>
  <c r="H6454" i="3" s="1"/>
  <c r="P6452" i="3"/>
  <c r="M7936" i="3" l="1"/>
  <c r="I7936" i="3"/>
  <c r="N7936" i="3"/>
  <c r="A7937" i="3"/>
  <c r="G7936" i="3"/>
  <c r="C6455" i="3"/>
  <c r="D6455" i="3"/>
  <c r="H6455" i="3"/>
  <c r="E6455" i="3"/>
  <c r="F6455" i="3"/>
  <c r="B6455" i="3"/>
  <c r="K6454" i="3"/>
  <c r="J6454" i="3"/>
  <c r="M7937" i="3" l="1"/>
  <c r="I7937" i="3"/>
  <c r="N7937" i="3"/>
  <c r="A7938" i="3"/>
  <c r="G7937" i="3"/>
  <c r="F6456" i="3"/>
  <c r="B6456" i="3"/>
  <c r="D6456" i="3"/>
  <c r="C6456" i="3"/>
  <c r="H6456" i="3"/>
  <c r="E6456" i="3"/>
  <c r="J6455" i="3"/>
  <c r="P6454" i="3"/>
  <c r="P6453" i="3"/>
  <c r="L6454" i="3"/>
  <c r="O6454" i="3" s="1"/>
  <c r="K6455" i="3" s="1"/>
  <c r="M7938" i="3" l="1"/>
  <c r="I7938" i="3"/>
  <c r="N7938" i="3"/>
  <c r="A7939" i="3"/>
  <c r="G7938" i="3"/>
  <c r="B6457" i="3"/>
  <c r="D6457" i="3"/>
  <c r="F6457" i="3"/>
  <c r="E6457" i="3"/>
  <c r="C6457" i="3"/>
  <c r="J6456" i="3"/>
  <c r="L6455" i="3"/>
  <c r="O6455" i="3" s="1"/>
  <c r="K6456" i="3" s="1"/>
  <c r="P6455" i="3"/>
  <c r="M7939" i="3" l="1"/>
  <c r="I7939" i="3"/>
  <c r="N7939" i="3"/>
  <c r="A7940" i="3"/>
  <c r="G7939" i="3"/>
  <c r="E6458" i="3"/>
  <c r="B6458" i="3"/>
  <c r="C6458" i="3"/>
  <c r="F6458" i="3"/>
  <c r="D6458" i="3"/>
  <c r="H6457" i="3"/>
  <c r="L6456" i="3"/>
  <c r="O6456" i="3" s="1"/>
  <c r="K6457" i="3" s="1"/>
  <c r="M7940" i="3" l="1"/>
  <c r="I7940" i="3"/>
  <c r="N7940" i="3"/>
  <c r="A7941" i="3"/>
  <c r="G7940" i="3"/>
  <c r="H6458" i="3"/>
  <c r="J6458" i="3"/>
  <c r="J6457" i="3"/>
  <c r="L6457" i="3"/>
  <c r="O6457" i="3" s="1"/>
  <c r="K6458" i="3" s="1"/>
  <c r="M7941" i="3" l="1"/>
  <c r="I7941" i="3"/>
  <c r="N7941" i="3"/>
  <c r="A7942" i="3"/>
  <c r="G7941" i="3"/>
  <c r="P6457" i="3"/>
  <c r="P6456" i="3"/>
  <c r="D6459" i="3"/>
  <c r="B6459" i="3"/>
  <c r="C6459" i="3"/>
  <c r="E6459" i="3"/>
  <c r="F6459" i="3"/>
  <c r="L6458" i="3"/>
  <c r="O6458" i="3" s="1"/>
  <c r="K6459" i="3" s="1"/>
  <c r="M7942" i="3" l="1"/>
  <c r="I7942" i="3"/>
  <c r="N7942" i="3"/>
  <c r="A7943" i="3"/>
  <c r="G7942" i="3"/>
  <c r="B6460" i="3"/>
  <c r="F6460" i="3"/>
  <c r="E6460" i="3"/>
  <c r="D6460" i="3"/>
  <c r="C6460" i="3"/>
  <c r="H6459" i="3"/>
  <c r="J6459" i="3"/>
  <c r="M7943" i="3" l="1"/>
  <c r="I7943" i="3"/>
  <c r="N7943" i="3"/>
  <c r="A7944" i="3"/>
  <c r="G7943" i="3"/>
  <c r="B6461" i="3"/>
  <c r="H6461" i="3" s="1"/>
  <c r="J6461" i="3" s="1"/>
  <c r="E6461" i="3"/>
  <c r="C6461" i="3"/>
  <c r="F6461" i="3"/>
  <c r="D6461" i="3"/>
  <c r="P6458" i="3"/>
  <c r="H6460" i="3"/>
  <c r="J6460" i="3" s="1"/>
  <c r="M7944" i="3" l="1"/>
  <c r="I7944" i="3"/>
  <c r="N7944" i="3"/>
  <c r="A7945" i="3"/>
  <c r="G7944" i="3"/>
  <c r="P6460" i="3"/>
  <c r="P6459" i="3"/>
  <c r="L6459" i="3"/>
  <c r="O6459" i="3" s="1"/>
  <c r="K6460" i="3" s="1"/>
  <c r="M7945" i="3" l="1"/>
  <c r="I7945" i="3"/>
  <c r="N7945" i="3"/>
  <c r="A7946" i="3"/>
  <c r="G7945" i="3"/>
  <c r="F6462" i="3"/>
  <c r="B6462" i="3"/>
  <c r="E6462" i="3"/>
  <c r="D6462" i="3"/>
  <c r="C6462" i="3"/>
  <c r="L6460" i="3"/>
  <c r="O6460" i="3" s="1"/>
  <c r="K6461" i="3" s="1"/>
  <c r="M7946" i="3" l="1"/>
  <c r="I7946" i="3"/>
  <c r="N7946" i="3"/>
  <c r="A7947" i="3"/>
  <c r="G7946" i="3"/>
  <c r="L6461" i="3"/>
  <c r="O6461" i="3" s="1"/>
  <c r="K6462" i="3" s="1"/>
  <c r="D6463" i="3"/>
  <c r="B6463" i="3"/>
  <c r="E6463" i="3"/>
  <c r="C6463" i="3"/>
  <c r="F6463" i="3"/>
  <c r="H6462" i="3"/>
  <c r="M7947" i="3" l="1"/>
  <c r="I7947" i="3"/>
  <c r="N7947" i="3"/>
  <c r="A7948" i="3"/>
  <c r="G7947" i="3"/>
  <c r="J6462" i="3"/>
  <c r="H6463" i="3"/>
  <c r="E6464" i="3"/>
  <c r="D6464" i="3"/>
  <c r="F6464" i="3"/>
  <c r="B6464" i="3"/>
  <c r="C6464" i="3"/>
  <c r="M7948" i="3" l="1"/>
  <c r="I7948" i="3"/>
  <c r="N7948" i="3"/>
  <c r="A7949" i="3"/>
  <c r="G7948" i="3"/>
  <c r="B6465" i="3"/>
  <c r="D6465" i="3"/>
  <c r="E6465" i="3"/>
  <c r="C6465" i="3"/>
  <c r="F6465" i="3"/>
  <c r="J6463" i="3"/>
  <c r="H6464" i="3"/>
  <c r="L6462" i="3"/>
  <c r="O6462" i="3" s="1"/>
  <c r="K6463" i="3" s="1"/>
  <c r="P6461" i="3"/>
  <c r="P6462" i="3"/>
  <c r="M7949" i="3" l="1"/>
  <c r="I7949" i="3"/>
  <c r="N7949" i="3"/>
  <c r="A7950" i="3"/>
  <c r="G7949" i="3"/>
  <c r="D6466" i="3"/>
  <c r="F6466" i="3"/>
  <c r="E6466" i="3"/>
  <c r="B6466" i="3"/>
  <c r="C6466" i="3"/>
  <c r="J6464" i="3"/>
  <c r="L6464" i="3"/>
  <c r="L6463" i="3"/>
  <c r="H6465" i="3"/>
  <c r="O6463" i="3"/>
  <c r="K6464" i="3" s="1"/>
  <c r="P6463" i="3"/>
  <c r="M7950" i="3" l="1"/>
  <c r="I7950" i="3"/>
  <c r="N7950" i="3"/>
  <c r="A7951" i="3"/>
  <c r="G7950" i="3"/>
  <c r="J6465" i="3"/>
  <c r="L6465" i="3"/>
  <c r="H6466" i="3"/>
  <c r="P6464" i="3"/>
  <c r="O6464" i="3"/>
  <c r="K6465" i="3" s="1"/>
  <c r="M7951" i="3" l="1"/>
  <c r="I7951" i="3"/>
  <c r="N7951" i="3"/>
  <c r="A7952" i="3"/>
  <c r="G7951" i="3"/>
  <c r="J6466" i="3"/>
  <c r="P6465" i="3"/>
  <c r="C6467" i="3"/>
  <c r="F6467" i="3"/>
  <c r="B6467" i="3"/>
  <c r="D6467" i="3"/>
  <c r="E6467" i="3"/>
  <c r="H6467" i="3"/>
  <c r="O6465" i="3"/>
  <c r="K6466" i="3" s="1"/>
  <c r="M7952" i="3" l="1"/>
  <c r="I7952" i="3"/>
  <c r="N7952" i="3"/>
  <c r="A7953" i="3"/>
  <c r="G7952" i="3"/>
  <c r="F6468" i="3"/>
  <c r="C6468" i="3"/>
  <c r="E6468" i="3"/>
  <c r="D6468" i="3"/>
  <c r="B6468" i="3"/>
  <c r="J6467" i="3"/>
  <c r="L6466" i="3"/>
  <c r="O6466" i="3" s="1"/>
  <c r="K6467" i="3" s="1"/>
  <c r="P6466" i="3"/>
  <c r="M7953" i="3" l="1"/>
  <c r="I7953" i="3"/>
  <c r="N7953" i="3"/>
  <c r="A7954" i="3"/>
  <c r="G7953" i="3"/>
  <c r="F6469" i="3"/>
  <c r="D6469" i="3"/>
  <c r="E6469" i="3"/>
  <c r="B6469" i="3"/>
  <c r="C6469" i="3"/>
  <c r="P6467" i="3"/>
  <c r="J6468" i="3"/>
  <c r="H6468" i="3"/>
  <c r="L6467" i="3"/>
  <c r="O6467" i="3" s="1"/>
  <c r="K6468" i="3" s="1"/>
  <c r="M7954" i="3" l="1"/>
  <c r="I7954" i="3"/>
  <c r="N7954" i="3"/>
  <c r="A7955" i="3"/>
  <c r="G7954" i="3"/>
  <c r="F6470" i="3"/>
  <c r="B6470" i="3"/>
  <c r="C6470" i="3"/>
  <c r="E6470" i="3"/>
  <c r="D6470" i="3"/>
  <c r="L6468" i="3"/>
  <c r="O6468" i="3" s="1"/>
  <c r="K6469" i="3" s="1"/>
  <c r="H6469" i="3"/>
  <c r="M7955" i="3" l="1"/>
  <c r="I7955" i="3"/>
  <c r="N7955" i="3"/>
  <c r="A7956" i="3"/>
  <c r="G7955" i="3"/>
  <c r="J6469" i="3"/>
  <c r="H6470" i="3"/>
  <c r="C6471" i="3"/>
  <c r="D6471" i="3"/>
  <c r="B6471" i="3"/>
  <c r="H6471" i="3" s="1"/>
  <c r="E6471" i="3"/>
  <c r="F6471" i="3"/>
  <c r="J6470" i="3"/>
  <c r="M7956" i="3" l="1"/>
  <c r="I7956" i="3"/>
  <c r="N7956" i="3"/>
  <c r="A7957" i="3"/>
  <c r="G7956" i="3"/>
  <c r="J6471" i="3"/>
  <c r="P6470" i="3" s="1"/>
  <c r="L6469" i="3"/>
  <c r="O6469" i="3" s="1"/>
  <c r="K6470" i="3" s="1"/>
  <c r="P6469" i="3"/>
  <c r="P6468" i="3"/>
  <c r="M7957" i="3" l="1"/>
  <c r="I7957" i="3"/>
  <c r="N7957" i="3"/>
  <c r="A7958" i="3"/>
  <c r="G7957" i="3"/>
  <c r="C6472" i="3"/>
  <c r="D6472" i="3"/>
  <c r="B6472" i="3"/>
  <c r="H6472" i="3" s="1"/>
  <c r="F6472" i="3"/>
  <c r="E6472" i="3"/>
  <c r="L6470" i="3"/>
  <c r="O6470" i="3" s="1"/>
  <c r="K6471" i="3" s="1"/>
  <c r="M7958" i="3" l="1"/>
  <c r="I7958" i="3"/>
  <c r="N7958" i="3"/>
  <c r="A7959" i="3"/>
  <c r="G7958" i="3"/>
  <c r="L6471" i="3"/>
  <c r="O6471" i="3" s="1"/>
  <c r="K6472" i="3" s="1"/>
  <c r="J6472" i="3"/>
  <c r="M7959" i="3" l="1"/>
  <c r="I7959" i="3"/>
  <c r="N7959" i="3"/>
  <c r="A7960" i="3"/>
  <c r="G7959" i="3"/>
  <c r="L6472" i="3"/>
  <c r="O6472" i="3" s="1"/>
  <c r="K6473" i="3" s="1"/>
  <c r="E6473" i="3"/>
  <c r="D6473" i="3"/>
  <c r="B6473" i="3"/>
  <c r="H6473" i="3" s="1"/>
  <c r="F6473" i="3"/>
  <c r="C6473" i="3"/>
  <c r="P6471" i="3"/>
  <c r="M7960" i="3" l="1"/>
  <c r="I7960" i="3"/>
  <c r="N7960" i="3"/>
  <c r="A7961" i="3"/>
  <c r="G7960" i="3"/>
  <c r="J6473" i="3"/>
  <c r="M7961" i="3" l="1"/>
  <c r="I7961" i="3"/>
  <c r="N7961" i="3"/>
  <c r="A7962" i="3"/>
  <c r="G7961" i="3"/>
  <c r="P6472" i="3"/>
  <c r="D6474" i="3"/>
  <c r="F6474" i="3"/>
  <c r="E6474" i="3"/>
  <c r="C6474" i="3"/>
  <c r="H6474" i="3"/>
  <c r="B6474" i="3"/>
  <c r="K6474" i="3" s="1"/>
  <c r="L6473" i="3"/>
  <c r="O6473" i="3" s="1"/>
  <c r="M7962" i="3" l="1"/>
  <c r="I7962" i="3"/>
  <c r="N7962" i="3"/>
  <c r="A7963" i="3"/>
  <c r="G7962" i="3"/>
  <c r="J6474" i="3"/>
  <c r="L6474" i="3"/>
  <c r="O6474" i="3" s="1"/>
  <c r="B6475" i="3"/>
  <c r="E6475" i="3"/>
  <c r="C6475" i="3"/>
  <c r="F6475" i="3"/>
  <c r="D6475" i="3"/>
  <c r="H6475" i="3"/>
  <c r="M7963" i="3" l="1"/>
  <c r="I7963" i="3"/>
  <c r="N7963" i="3"/>
  <c r="A7964" i="3"/>
  <c r="G7963" i="3"/>
  <c r="D6476" i="3"/>
  <c r="E6476" i="3"/>
  <c r="C6476" i="3"/>
  <c r="B6476" i="3"/>
  <c r="F6476" i="3"/>
  <c r="J6475" i="3"/>
  <c r="P6474" i="3"/>
  <c r="P6473" i="3"/>
  <c r="K6475" i="3"/>
  <c r="M7964" i="3" l="1"/>
  <c r="I7964" i="3"/>
  <c r="N7964" i="3"/>
  <c r="A7965" i="3"/>
  <c r="G7964" i="3"/>
  <c r="C6477" i="3"/>
  <c r="F6477" i="3"/>
  <c r="D6477" i="3"/>
  <c r="B6477" i="3"/>
  <c r="H6477" i="3" s="1"/>
  <c r="E6477" i="3"/>
  <c r="H6476" i="3"/>
  <c r="L6475" i="3"/>
  <c r="O6475" i="3" s="1"/>
  <c r="K6476" i="3" s="1"/>
  <c r="M7965" i="3" l="1"/>
  <c r="I7965" i="3"/>
  <c r="N7965" i="3"/>
  <c r="A7966" i="3"/>
  <c r="G7965" i="3"/>
  <c r="J6477" i="3"/>
  <c r="J6476" i="3"/>
  <c r="M7966" i="3" l="1"/>
  <c r="I7966" i="3"/>
  <c r="N7966" i="3"/>
  <c r="A7967" i="3"/>
  <c r="G7966" i="3"/>
  <c r="L6476" i="3"/>
  <c r="O6476" i="3" s="1"/>
  <c r="K6477" i="3" s="1"/>
  <c r="P6476" i="3"/>
  <c r="P6475" i="3"/>
  <c r="B6478" i="3"/>
  <c r="E6478" i="3"/>
  <c r="J6478" i="3" s="1"/>
  <c r="C6478" i="3"/>
  <c r="H6478" i="3"/>
  <c r="F6478" i="3"/>
  <c r="D6478" i="3"/>
  <c r="M7967" i="3" l="1"/>
  <c r="I7967" i="3"/>
  <c r="N7967" i="3"/>
  <c r="A7968" i="3"/>
  <c r="G7967" i="3"/>
  <c r="C6479" i="3"/>
  <c r="B6479" i="3"/>
  <c r="F6479" i="3"/>
  <c r="D6479" i="3"/>
  <c r="E6479" i="3"/>
  <c r="P6477" i="3"/>
  <c r="L6477" i="3"/>
  <c r="O6477" i="3" s="1"/>
  <c r="K6478" i="3" s="1"/>
  <c r="M7968" i="3" l="1"/>
  <c r="I7968" i="3"/>
  <c r="N7968" i="3"/>
  <c r="A7969" i="3"/>
  <c r="G7968" i="3"/>
  <c r="B6480" i="3"/>
  <c r="F6480" i="3"/>
  <c r="D6480" i="3"/>
  <c r="E6480" i="3"/>
  <c r="C6480" i="3"/>
  <c r="J6479" i="3"/>
  <c r="L6478" i="3"/>
  <c r="O6478" i="3" s="1"/>
  <c r="K6479" i="3" s="1"/>
  <c r="H6479" i="3"/>
  <c r="M7969" i="3" l="1"/>
  <c r="I7969" i="3"/>
  <c r="N7969" i="3"/>
  <c r="A7970" i="3"/>
  <c r="G7969" i="3"/>
  <c r="L6479" i="3"/>
  <c r="O6479" i="3" s="1"/>
  <c r="K6480" i="3" s="1"/>
  <c r="E6481" i="3"/>
  <c r="B6481" i="3"/>
  <c r="D6481" i="3"/>
  <c r="C6481" i="3"/>
  <c r="F6481" i="3"/>
  <c r="P6478" i="3"/>
  <c r="H6480" i="3"/>
  <c r="J6480" i="3" s="1"/>
  <c r="M7970" i="3" l="1"/>
  <c r="I7970" i="3"/>
  <c r="N7970" i="3"/>
  <c r="A7971" i="3"/>
  <c r="G7970" i="3"/>
  <c r="F6482" i="3"/>
  <c r="B6482" i="3"/>
  <c r="C6482" i="3"/>
  <c r="E6482" i="3"/>
  <c r="D6482" i="3"/>
  <c r="H6481" i="3"/>
  <c r="P6479" i="3"/>
  <c r="L6480" i="3"/>
  <c r="O6480" i="3" s="1"/>
  <c r="K6481" i="3" s="1"/>
  <c r="M7971" i="3" l="1"/>
  <c r="I7971" i="3"/>
  <c r="N7971" i="3"/>
  <c r="A7972" i="3"/>
  <c r="G7971" i="3"/>
  <c r="J6481" i="3"/>
  <c r="H6482" i="3"/>
  <c r="B6483" i="3"/>
  <c r="F6483" i="3"/>
  <c r="D6483" i="3"/>
  <c r="E6483" i="3"/>
  <c r="H6483" i="3"/>
  <c r="C6483" i="3"/>
  <c r="M7972" i="3" l="1"/>
  <c r="I7972" i="3"/>
  <c r="N7972" i="3"/>
  <c r="A7973" i="3"/>
  <c r="G7972" i="3"/>
  <c r="J6483" i="3"/>
  <c r="P6480" i="3"/>
  <c r="L6481" i="3"/>
  <c r="O6481" i="3" s="1"/>
  <c r="K6482" i="3" s="1"/>
  <c r="J6482" i="3"/>
  <c r="P6482" i="3" s="1"/>
  <c r="M7973" i="3" l="1"/>
  <c r="I7973" i="3"/>
  <c r="N7973" i="3"/>
  <c r="A7974" i="3"/>
  <c r="G7973" i="3"/>
  <c r="L6482" i="3"/>
  <c r="O6482" i="3" s="1"/>
  <c r="K6483" i="3" s="1"/>
  <c r="P6481" i="3"/>
  <c r="C6484" i="3"/>
  <c r="E6484" i="3"/>
  <c r="H6484" i="3"/>
  <c r="F6484" i="3"/>
  <c r="D6484" i="3"/>
  <c r="B6484" i="3"/>
  <c r="M7974" i="3" l="1"/>
  <c r="I7974" i="3"/>
  <c r="N7974" i="3"/>
  <c r="A7975" i="3"/>
  <c r="G7974" i="3"/>
  <c r="B6485" i="3"/>
  <c r="D6485" i="3"/>
  <c r="E6485" i="3"/>
  <c r="H6485" i="3"/>
  <c r="F6485" i="3"/>
  <c r="C6485" i="3"/>
  <c r="L6483" i="3"/>
  <c r="O6483" i="3" s="1"/>
  <c r="K6484" i="3" s="1"/>
  <c r="J6484" i="3"/>
  <c r="M7975" i="3" l="1"/>
  <c r="I7975" i="3"/>
  <c r="N7975" i="3"/>
  <c r="A7976" i="3"/>
  <c r="G7975" i="3"/>
  <c r="B6486" i="3"/>
  <c r="F6486" i="3"/>
  <c r="D6486" i="3"/>
  <c r="C6486" i="3"/>
  <c r="E6486" i="3"/>
  <c r="H6486" i="3"/>
  <c r="J6485" i="3"/>
  <c r="P6483" i="3"/>
  <c r="L6484" i="3"/>
  <c r="O6484" i="3" s="1"/>
  <c r="K6485" i="3" s="1"/>
  <c r="M7976" i="3" l="1"/>
  <c r="I7976" i="3"/>
  <c r="N7976" i="3"/>
  <c r="A7977" i="3"/>
  <c r="G7976" i="3"/>
  <c r="F6487" i="3"/>
  <c r="C6487" i="3"/>
  <c r="E6487" i="3"/>
  <c r="B6487" i="3"/>
  <c r="D6487" i="3"/>
  <c r="H6487" i="3"/>
  <c r="J6487" i="3" s="1"/>
  <c r="L6485" i="3"/>
  <c r="O6485" i="3" s="1"/>
  <c r="K6486" i="3" s="1"/>
  <c r="P6484" i="3"/>
  <c r="J6486" i="3"/>
  <c r="M7977" i="3" l="1"/>
  <c r="I7977" i="3"/>
  <c r="N7977" i="3"/>
  <c r="A7978" i="3"/>
  <c r="G7977" i="3"/>
  <c r="P6486" i="3"/>
  <c r="L6486" i="3"/>
  <c r="O6486" i="3" s="1"/>
  <c r="K6487" i="3" s="1"/>
  <c r="P6485" i="3"/>
  <c r="M7978" i="3" l="1"/>
  <c r="I7978" i="3"/>
  <c r="N7978" i="3"/>
  <c r="A7979" i="3"/>
  <c r="G7978" i="3"/>
  <c r="B6488" i="3"/>
  <c r="F6488" i="3"/>
  <c r="D6488" i="3"/>
  <c r="C6488" i="3"/>
  <c r="H6488" i="3"/>
  <c r="J6488" i="3"/>
  <c r="E6488" i="3"/>
  <c r="L6487" i="3"/>
  <c r="O6487" i="3" s="1"/>
  <c r="K6488" i="3" s="1"/>
  <c r="M7979" i="3" l="1"/>
  <c r="I7979" i="3"/>
  <c r="N7979" i="3"/>
  <c r="A7980" i="3"/>
  <c r="G7979" i="3"/>
  <c r="P6487" i="3"/>
  <c r="E6489" i="3"/>
  <c r="D6489" i="3"/>
  <c r="B6489" i="3"/>
  <c r="C6489" i="3"/>
  <c r="F6489" i="3"/>
  <c r="L6488" i="3"/>
  <c r="O6488" i="3" s="1"/>
  <c r="M7980" i="3" l="1"/>
  <c r="I7980" i="3"/>
  <c r="N7980" i="3"/>
  <c r="A7981" i="3"/>
  <c r="G7980" i="3"/>
  <c r="K6489" i="3"/>
  <c r="H6489" i="3"/>
  <c r="M7981" i="3" l="1"/>
  <c r="I7981" i="3"/>
  <c r="N7981" i="3"/>
  <c r="A7982" i="3"/>
  <c r="G7981" i="3"/>
  <c r="J6489" i="3"/>
  <c r="L6489" i="3"/>
  <c r="D6490" i="3"/>
  <c r="F6490" i="3"/>
  <c r="C6490" i="3"/>
  <c r="E6490" i="3"/>
  <c r="B6490" i="3"/>
  <c r="H6490" i="3" s="1"/>
  <c r="O6489" i="3"/>
  <c r="M7982" i="3" l="1"/>
  <c r="I7982" i="3"/>
  <c r="N7982" i="3"/>
  <c r="A7983" i="3"/>
  <c r="G7982" i="3"/>
  <c r="K6490" i="3"/>
  <c r="J6490" i="3"/>
  <c r="P6489" i="3" s="1"/>
  <c r="P6488" i="3"/>
  <c r="M7983" i="3" l="1"/>
  <c r="I7983" i="3"/>
  <c r="N7983" i="3"/>
  <c r="A7984" i="3"/>
  <c r="G7983" i="3"/>
  <c r="F6491" i="3"/>
  <c r="B6491" i="3"/>
  <c r="E6491" i="3"/>
  <c r="H6491" i="3"/>
  <c r="D6491" i="3"/>
  <c r="C6491" i="3"/>
  <c r="M7984" i="3" l="1"/>
  <c r="I7984" i="3"/>
  <c r="N7984" i="3"/>
  <c r="A7985" i="3"/>
  <c r="G7984" i="3"/>
  <c r="L6490" i="3"/>
  <c r="O6490" i="3" s="1"/>
  <c r="K6491" i="3" s="1"/>
  <c r="M7985" i="3" l="1"/>
  <c r="I7985" i="3"/>
  <c r="N7985" i="3"/>
  <c r="A7986" i="3"/>
  <c r="G7985" i="3"/>
  <c r="J6491" i="3"/>
  <c r="F6492" i="3"/>
  <c r="D6492" i="3"/>
  <c r="C6492" i="3"/>
  <c r="B6492" i="3"/>
  <c r="H6492" i="3" s="1"/>
  <c r="E6492" i="3"/>
  <c r="L6491" i="3"/>
  <c r="O6491" i="3" s="1"/>
  <c r="K6492" i="3" s="1"/>
  <c r="M7986" i="3" l="1"/>
  <c r="I7986" i="3"/>
  <c r="N7986" i="3"/>
  <c r="A7987" i="3"/>
  <c r="G7986" i="3"/>
  <c r="J6492" i="3"/>
  <c r="P6490" i="3"/>
  <c r="P6491" i="3"/>
  <c r="L6492" i="3"/>
  <c r="O6492" i="3" s="1"/>
  <c r="M7987" i="3" l="1"/>
  <c r="I7987" i="3"/>
  <c r="N7987" i="3"/>
  <c r="A7988" i="3"/>
  <c r="G7987" i="3"/>
  <c r="E6493" i="3"/>
  <c r="F6493" i="3"/>
  <c r="D6493" i="3"/>
  <c r="C6493" i="3"/>
  <c r="B6493" i="3"/>
  <c r="M7988" i="3" l="1"/>
  <c r="I7988" i="3"/>
  <c r="N7988" i="3"/>
  <c r="A7989" i="3"/>
  <c r="G7988" i="3"/>
  <c r="E6494" i="3"/>
  <c r="B6494" i="3"/>
  <c r="C6494" i="3"/>
  <c r="F6494" i="3"/>
  <c r="D6494" i="3"/>
  <c r="H6493" i="3"/>
  <c r="K6493" i="3"/>
  <c r="M7989" i="3" l="1"/>
  <c r="I7989" i="3"/>
  <c r="N7989" i="3"/>
  <c r="A7990" i="3"/>
  <c r="G7989" i="3"/>
  <c r="J6493" i="3"/>
  <c r="L6493" i="3"/>
  <c r="B6495" i="3"/>
  <c r="E6495" i="3"/>
  <c r="D6495" i="3"/>
  <c r="C6495" i="3"/>
  <c r="F6495" i="3"/>
  <c r="H6494" i="3"/>
  <c r="J6494" i="3" s="1"/>
  <c r="O6493" i="3"/>
  <c r="K6494" i="3" s="1"/>
  <c r="M7990" i="3" l="1"/>
  <c r="I7990" i="3"/>
  <c r="N7990" i="3"/>
  <c r="A7991" i="3"/>
  <c r="G7990" i="3"/>
  <c r="B6496" i="3"/>
  <c r="D6496" i="3"/>
  <c r="F6496" i="3"/>
  <c r="E6496" i="3"/>
  <c r="C6496" i="3"/>
  <c r="H6495" i="3"/>
  <c r="L6494" i="3"/>
  <c r="O6494" i="3" s="1"/>
  <c r="K6495" i="3" s="1"/>
  <c r="P6492" i="3"/>
  <c r="P6493" i="3"/>
  <c r="M7991" i="3" l="1"/>
  <c r="I7991" i="3"/>
  <c r="N7991" i="3"/>
  <c r="A7992" i="3"/>
  <c r="G7991" i="3"/>
  <c r="J6495" i="3"/>
  <c r="L6495" i="3"/>
  <c r="O6495" i="3" s="1"/>
  <c r="K6496" i="3" s="1"/>
  <c r="H6496" i="3"/>
  <c r="E6497" i="3"/>
  <c r="B6497" i="3"/>
  <c r="C6497" i="3"/>
  <c r="F6497" i="3"/>
  <c r="D6497" i="3"/>
  <c r="J6496" i="3"/>
  <c r="M7992" i="3" l="1"/>
  <c r="I7992" i="3"/>
  <c r="N7992" i="3"/>
  <c r="A7993" i="3"/>
  <c r="G7992" i="3"/>
  <c r="E6498" i="3"/>
  <c r="F6498" i="3"/>
  <c r="C6498" i="3"/>
  <c r="B6498" i="3"/>
  <c r="D6498" i="3"/>
  <c r="H6497" i="3"/>
  <c r="L6496" i="3"/>
  <c r="O6496" i="3" s="1"/>
  <c r="K6497" i="3" s="1"/>
  <c r="J6497" i="3"/>
  <c r="P6495" i="3"/>
  <c r="P6494" i="3"/>
  <c r="M7993" i="3" l="1"/>
  <c r="I7993" i="3"/>
  <c r="N7993" i="3"/>
  <c r="A7994" i="3"/>
  <c r="G7993" i="3"/>
  <c r="E6499" i="3"/>
  <c r="F6499" i="3"/>
  <c r="D6499" i="3"/>
  <c r="C6499" i="3"/>
  <c r="B6499" i="3"/>
  <c r="P6496" i="3"/>
  <c r="H6498" i="3"/>
  <c r="M7994" i="3" l="1"/>
  <c r="I7994" i="3"/>
  <c r="N7994" i="3"/>
  <c r="A7995" i="3"/>
  <c r="G7994" i="3"/>
  <c r="J6498" i="3"/>
  <c r="L6497" i="3"/>
  <c r="O6497" i="3" s="1"/>
  <c r="K6498" i="3" s="1"/>
  <c r="H6499" i="3"/>
  <c r="M7995" i="3" l="1"/>
  <c r="I7995" i="3"/>
  <c r="N7995" i="3"/>
  <c r="A7996" i="3"/>
  <c r="G7995" i="3"/>
  <c r="J6499" i="3"/>
  <c r="L6498" i="3"/>
  <c r="P6498" i="3"/>
  <c r="P6497" i="3"/>
  <c r="B6500" i="3"/>
  <c r="F6500" i="3"/>
  <c r="H6500" i="3"/>
  <c r="D6500" i="3"/>
  <c r="E6500" i="3"/>
  <c r="C6500" i="3"/>
  <c r="O6498" i="3"/>
  <c r="K6499" i="3" s="1"/>
  <c r="M7996" i="3" l="1"/>
  <c r="I7996" i="3"/>
  <c r="N7996" i="3"/>
  <c r="A7997" i="3"/>
  <c r="G7996" i="3"/>
  <c r="F6501" i="3"/>
  <c r="E6501" i="3"/>
  <c r="D6501" i="3"/>
  <c r="C6501" i="3"/>
  <c r="B6501" i="3"/>
  <c r="J6500" i="3"/>
  <c r="P6499" i="3"/>
  <c r="L6499" i="3"/>
  <c r="O6499" i="3" s="1"/>
  <c r="K6500" i="3" s="1"/>
  <c r="M7997" i="3" l="1"/>
  <c r="I7997" i="3"/>
  <c r="N7997" i="3"/>
  <c r="A7998" i="3"/>
  <c r="G7997" i="3"/>
  <c r="L6500" i="3"/>
  <c r="O6500" i="3" s="1"/>
  <c r="K6501" i="3" s="1"/>
  <c r="H6501" i="3"/>
  <c r="M7998" i="3" l="1"/>
  <c r="I7998" i="3"/>
  <c r="N7998" i="3"/>
  <c r="A7999" i="3"/>
  <c r="G7998" i="3"/>
  <c r="C6502" i="3"/>
  <c r="E6502" i="3"/>
  <c r="F6502" i="3"/>
  <c r="B6502" i="3"/>
  <c r="D6502" i="3"/>
  <c r="J6501" i="3"/>
  <c r="M7999" i="3" l="1"/>
  <c r="I7999" i="3"/>
  <c r="N7999" i="3"/>
  <c r="A8000" i="3"/>
  <c r="G7999" i="3"/>
  <c r="B6503" i="3"/>
  <c r="C6503" i="3"/>
  <c r="D6503" i="3"/>
  <c r="F6503" i="3"/>
  <c r="E6503" i="3"/>
  <c r="P6500" i="3"/>
  <c r="H6502" i="3"/>
  <c r="J6502" i="3" s="1"/>
  <c r="P6501" i="3" s="1"/>
  <c r="L6501" i="3"/>
  <c r="O6501" i="3" s="1"/>
  <c r="K6502" i="3" s="1"/>
  <c r="M8000" i="3" l="1"/>
  <c r="I8000" i="3"/>
  <c r="N8000" i="3"/>
  <c r="A8001" i="3"/>
  <c r="G8000" i="3"/>
  <c r="E6504" i="3"/>
  <c r="F6504" i="3"/>
  <c r="C6504" i="3"/>
  <c r="D6504" i="3"/>
  <c r="B6504" i="3"/>
  <c r="H6503" i="3"/>
  <c r="L6502" i="3"/>
  <c r="O6502" i="3" s="1"/>
  <c r="K6503" i="3" s="1"/>
  <c r="G8001" i="3" l="1"/>
  <c r="M8001" i="3"/>
  <c r="I8001" i="3"/>
  <c r="N8001" i="3"/>
  <c r="B6505" i="3"/>
  <c r="F6505" i="3"/>
  <c r="C6505" i="3"/>
  <c r="E6505" i="3"/>
  <c r="D6505" i="3"/>
  <c r="J6503" i="3"/>
  <c r="H6504" i="3"/>
  <c r="J6504" i="3" s="1"/>
  <c r="E6506" i="3" l="1"/>
  <c r="F6506" i="3"/>
  <c r="B6506" i="3"/>
  <c r="C6506" i="3"/>
  <c r="D6506" i="3"/>
  <c r="L6503" i="3"/>
  <c r="O6503" i="3" s="1"/>
  <c r="K6504" i="3" s="1"/>
  <c r="P6503" i="3"/>
  <c r="P6502" i="3"/>
  <c r="H6505" i="3"/>
  <c r="J6505" i="3"/>
  <c r="P6504" i="3" l="1"/>
  <c r="H6506" i="3"/>
  <c r="L6504" i="3"/>
  <c r="O6504" i="3" s="1"/>
  <c r="K6505" i="3" s="1"/>
  <c r="J6506" i="3" l="1"/>
  <c r="E6507" i="3"/>
  <c r="F6507" i="3"/>
  <c r="C6507" i="3"/>
  <c r="D6507" i="3"/>
  <c r="B6507" i="3"/>
  <c r="L6505" i="3"/>
  <c r="O6505" i="3" s="1"/>
  <c r="K6506" i="3" s="1"/>
  <c r="C6508" i="3" l="1"/>
  <c r="F6508" i="3"/>
  <c r="D6508" i="3"/>
  <c r="B6508" i="3"/>
  <c r="E6508" i="3"/>
  <c r="L6506" i="3"/>
  <c r="O6506" i="3" s="1"/>
  <c r="K6507" i="3" s="1"/>
  <c r="H6507" i="3"/>
  <c r="P6505" i="3"/>
  <c r="J6507" i="3"/>
  <c r="C6509" i="3" l="1"/>
  <c r="B6509" i="3"/>
  <c r="D6509" i="3"/>
  <c r="F6509" i="3"/>
  <c r="E6509" i="3"/>
  <c r="H6508" i="3"/>
  <c r="P6506" i="3"/>
  <c r="J6508" i="3"/>
  <c r="P6507" i="3" s="1"/>
  <c r="L6507" i="3"/>
  <c r="O6507" i="3" s="1"/>
  <c r="K6508" i="3" s="1"/>
  <c r="F6510" i="3" l="1"/>
  <c r="E6510" i="3"/>
  <c r="D6510" i="3"/>
  <c r="B6510" i="3"/>
  <c r="C6510" i="3"/>
  <c r="H6509" i="3"/>
  <c r="J6509" i="3"/>
  <c r="P6508" i="3" s="1"/>
  <c r="L6508" i="3"/>
  <c r="O6508" i="3" s="1"/>
  <c r="K6509" i="3" s="1"/>
  <c r="H6510" i="3" l="1"/>
  <c r="J6510" i="3" s="1"/>
  <c r="P6509" i="3" s="1"/>
  <c r="F6511" i="3" l="1"/>
  <c r="B6511" i="3"/>
  <c r="E6511" i="3"/>
  <c r="D6511" i="3"/>
  <c r="C6511" i="3"/>
  <c r="L6509" i="3"/>
  <c r="O6509" i="3" s="1"/>
  <c r="K6510" i="3" s="1"/>
  <c r="C6512" i="3" l="1"/>
  <c r="E6512" i="3"/>
  <c r="F6512" i="3"/>
  <c r="D6512" i="3"/>
  <c r="B6512" i="3"/>
  <c r="H6511" i="3"/>
  <c r="J6511" i="3" s="1"/>
  <c r="L6510" i="3"/>
  <c r="O6510" i="3" s="1"/>
  <c r="K6511" i="3" s="1"/>
  <c r="B6513" i="3" l="1"/>
  <c r="E6513" i="3"/>
  <c r="D6513" i="3"/>
  <c r="F6513" i="3"/>
  <c r="C6513" i="3"/>
  <c r="P6510" i="3"/>
  <c r="H6512" i="3"/>
  <c r="L6511" i="3"/>
  <c r="O6511" i="3" s="1"/>
  <c r="K6512" i="3" s="1"/>
  <c r="C6514" i="3" l="1"/>
  <c r="D6514" i="3"/>
  <c r="B6514" i="3"/>
  <c r="H6514" i="3" s="1"/>
  <c r="F6514" i="3"/>
  <c r="E6514" i="3"/>
  <c r="J6512" i="3"/>
  <c r="H6513" i="3"/>
  <c r="J6513" i="3" s="1"/>
  <c r="P6512" i="3" l="1"/>
  <c r="P6511" i="3"/>
  <c r="L6512" i="3"/>
  <c r="O6512" i="3" s="1"/>
  <c r="K6513" i="3" s="1"/>
  <c r="J6514" i="3"/>
  <c r="P6513" i="3" s="1"/>
  <c r="C6515" i="3" l="1"/>
  <c r="D6515" i="3"/>
  <c r="F6515" i="3"/>
  <c r="B6515" i="3"/>
  <c r="E6515" i="3"/>
  <c r="L6513" i="3"/>
  <c r="O6513" i="3" s="1"/>
  <c r="K6514" i="3" s="1"/>
  <c r="L6514" i="3" l="1"/>
  <c r="O6514" i="3" s="1"/>
  <c r="K6515" i="3" s="1"/>
  <c r="H6515" i="3"/>
  <c r="J6515" i="3" l="1"/>
  <c r="L6515" i="3"/>
  <c r="O6515" i="3" s="1"/>
  <c r="E6516" i="3"/>
  <c r="D6516" i="3"/>
  <c r="B6516" i="3"/>
  <c r="F6516" i="3"/>
  <c r="C6516" i="3"/>
  <c r="H6516" i="3"/>
  <c r="J6516" i="3" s="1"/>
  <c r="E6517" i="3" l="1"/>
  <c r="D6517" i="3"/>
  <c r="F6517" i="3"/>
  <c r="C6517" i="3"/>
  <c r="B6517" i="3"/>
  <c r="H6517" i="3" s="1"/>
  <c r="J6517" i="3" s="1"/>
  <c r="K6516" i="3"/>
  <c r="P6514" i="3"/>
  <c r="P6515" i="3"/>
  <c r="P6516" i="3" l="1"/>
  <c r="L6516" i="3"/>
  <c r="O6516" i="3" s="1"/>
  <c r="K6517" i="3" s="1"/>
  <c r="L6517" i="3" l="1"/>
  <c r="O6517" i="3" s="1"/>
  <c r="D6518" i="3"/>
  <c r="E6518" i="3"/>
  <c r="C6518" i="3"/>
  <c r="F6518" i="3"/>
  <c r="B6518" i="3"/>
  <c r="H6518" i="3" s="1"/>
  <c r="K6518" i="3" l="1"/>
  <c r="E6519" i="3" l="1"/>
  <c r="B6519" i="3"/>
  <c r="C6519" i="3"/>
  <c r="F6519" i="3"/>
  <c r="H6519" i="3"/>
  <c r="J6519" i="3"/>
  <c r="D6519" i="3"/>
  <c r="J6518" i="3"/>
  <c r="L6518" i="3"/>
  <c r="O6518" i="3" s="1"/>
  <c r="E6520" i="3" l="1"/>
  <c r="D6520" i="3"/>
  <c r="F6520" i="3"/>
  <c r="B6520" i="3"/>
  <c r="H6520" i="3" s="1"/>
  <c r="C6520" i="3"/>
  <c r="K6519" i="3"/>
  <c r="L6519" i="3" s="1"/>
  <c r="P6517" i="3"/>
  <c r="P6518" i="3"/>
  <c r="J6520" i="3" l="1"/>
  <c r="O6519" i="3"/>
  <c r="K6520" i="3"/>
  <c r="L6520" i="3" l="1"/>
  <c r="O6520" i="3" s="1"/>
  <c r="B6521" i="3"/>
  <c r="F6521" i="3"/>
  <c r="D6521" i="3"/>
  <c r="E6521" i="3"/>
  <c r="C6521" i="3"/>
  <c r="P6519" i="3"/>
  <c r="B6522" i="3" l="1"/>
  <c r="F6522" i="3"/>
  <c r="D6522" i="3"/>
  <c r="E6522" i="3"/>
  <c r="C6522" i="3"/>
  <c r="H6521" i="3"/>
  <c r="K6521" i="3"/>
  <c r="J6521" i="3" l="1"/>
  <c r="L6521" i="3"/>
  <c r="H6522" i="3"/>
  <c r="F6523" i="3"/>
  <c r="E6523" i="3"/>
  <c r="B6523" i="3"/>
  <c r="D6523" i="3"/>
  <c r="C6523" i="3"/>
  <c r="J6522" i="3"/>
  <c r="O6521" i="3"/>
  <c r="K6522" i="3" s="1"/>
  <c r="F6524" i="3" l="1"/>
  <c r="B6524" i="3"/>
  <c r="D6524" i="3"/>
  <c r="E6524" i="3"/>
  <c r="C6524" i="3"/>
  <c r="H6523" i="3"/>
  <c r="L6522" i="3"/>
  <c r="O6522" i="3" s="1"/>
  <c r="K6523" i="3" s="1"/>
  <c r="P6521" i="3"/>
  <c r="P6520" i="3"/>
  <c r="J6523" i="3" l="1"/>
  <c r="H6524" i="3"/>
  <c r="D6525" i="3"/>
  <c r="C6525" i="3"/>
  <c r="B6525" i="3"/>
  <c r="F6525" i="3"/>
  <c r="E6525" i="3"/>
  <c r="J6524" i="3"/>
  <c r="B6526" i="3" l="1"/>
  <c r="C6526" i="3"/>
  <c r="D6526" i="3"/>
  <c r="F6526" i="3"/>
  <c r="E6526" i="3"/>
  <c r="P6523" i="3"/>
  <c r="P6522" i="3"/>
  <c r="L6523" i="3"/>
  <c r="O6523" i="3" s="1"/>
  <c r="K6524" i="3" s="1"/>
  <c r="H6525" i="3"/>
  <c r="J6525" i="3" l="1"/>
  <c r="F6527" i="3"/>
  <c r="E6527" i="3"/>
  <c r="D6527" i="3"/>
  <c r="C6527" i="3"/>
  <c r="B6527" i="3"/>
  <c r="H6526" i="3"/>
  <c r="L6524" i="3"/>
  <c r="O6524" i="3" s="1"/>
  <c r="K6525" i="3" s="1"/>
  <c r="H6527" i="3" l="1"/>
  <c r="J6526" i="3"/>
  <c r="P6525" i="3"/>
  <c r="P6524" i="3"/>
  <c r="L6525" i="3"/>
  <c r="O6525" i="3" s="1"/>
  <c r="K6526" i="3" s="1"/>
  <c r="D6528" i="3" l="1"/>
  <c r="E6528" i="3"/>
  <c r="B6528" i="3"/>
  <c r="F6528" i="3"/>
  <c r="C6528" i="3"/>
  <c r="L6526" i="3"/>
  <c r="O6526" i="3" s="1"/>
  <c r="K6527" i="3" s="1"/>
  <c r="J6527" i="3"/>
  <c r="L6527" i="3" l="1"/>
  <c r="O6527" i="3" s="1"/>
  <c r="K6528" i="3" s="1"/>
  <c r="P6526" i="3"/>
  <c r="H6528" i="3"/>
  <c r="J6528" i="3" l="1"/>
  <c r="L6528" i="3"/>
  <c r="O6528" i="3" s="1"/>
  <c r="K6529" i="3" s="1"/>
  <c r="B6529" i="3"/>
  <c r="D6529" i="3"/>
  <c r="F6529" i="3"/>
  <c r="E6529" i="3"/>
  <c r="C6529" i="3"/>
  <c r="H6529" i="3"/>
  <c r="J6529" i="3" s="1"/>
  <c r="D6530" i="3" l="1"/>
  <c r="C6530" i="3"/>
  <c r="B6530" i="3"/>
  <c r="F6530" i="3"/>
  <c r="E6530" i="3"/>
  <c r="H6530" i="3"/>
  <c r="L6529" i="3"/>
  <c r="O6529" i="3" s="1"/>
  <c r="K6530" i="3" s="1"/>
  <c r="P6528" i="3"/>
  <c r="P6527" i="3"/>
  <c r="D6531" i="3" l="1"/>
  <c r="E6531" i="3"/>
  <c r="F6531" i="3"/>
  <c r="C6531" i="3"/>
  <c r="B6531" i="3"/>
  <c r="J6530" i="3"/>
  <c r="C6532" i="3" l="1"/>
  <c r="F6532" i="3"/>
  <c r="E6532" i="3"/>
  <c r="B6532" i="3"/>
  <c r="H6532" i="3" s="1"/>
  <c r="D6532" i="3"/>
  <c r="P6529" i="3"/>
  <c r="L6530" i="3"/>
  <c r="O6530" i="3" s="1"/>
  <c r="K6531" i="3" s="1"/>
  <c r="H6531" i="3"/>
  <c r="J6531" i="3" s="1"/>
  <c r="P6530" i="3" s="1"/>
  <c r="J6532" i="3" l="1"/>
  <c r="P6531" i="3"/>
  <c r="C6533" i="3" l="1"/>
  <c r="D6533" i="3"/>
  <c r="E6533" i="3"/>
  <c r="F6533" i="3"/>
  <c r="B6533" i="3"/>
  <c r="L6531" i="3"/>
  <c r="O6531" i="3" s="1"/>
  <c r="K6532" i="3" s="1"/>
  <c r="D6534" i="3" l="1"/>
  <c r="B6534" i="3"/>
  <c r="E6534" i="3"/>
  <c r="F6534" i="3"/>
  <c r="C6534" i="3"/>
  <c r="H6533" i="3"/>
  <c r="L6532" i="3"/>
  <c r="O6532" i="3" s="1"/>
  <c r="K6533" i="3" s="1"/>
  <c r="J6533" i="3" l="1"/>
  <c r="B6535" i="3"/>
  <c r="D6535" i="3"/>
  <c r="C6535" i="3"/>
  <c r="F6535" i="3"/>
  <c r="E6535" i="3"/>
  <c r="H6534" i="3"/>
  <c r="J6534" i="3" l="1"/>
  <c r="P6532" i="3"/>
  <c r="P6533" i="3"/>
  <c r="H6535" i="3"/>
  <c r="L6533" i="3"/>
  <c r="O6533" i="3" s="1"/>
  <c r="K6534" i="3" s="1"/>
  <c r="J6535" i="3" l="1"/>
  <c r="P6534" i="3"/>
  <c r="D6536" i="3"/>
  <c r="F6536" i="3"/>
  <c r="E6536" i="3"/>
  <c r="C6536" i="3"/>
  <c r="B6536" i="3"/>
  <c r="L6534" i="3"/>
  <c r="O6534" i="3" s="1"/>
  <c r="K6535" i="3" s="1"/>
  <c r="C6537" i="3" l="1"/>
  <c r="E6537" i="3"/>
  <c r="D6537" i="3"/>
  <c r="F6537" i="3"/>
  <c r="B6537" i="3"/>
  <c r="H6536" i="3"/>
  <c r="L6535" i="3"/>
  <c r="O6535" i="3" s="1"/>
  <c r="K6536" i="3" s="1"/>
  <c r="J6536" i="3" l="1"/>
  <c r="H6537" i="3"/>
  <c r="J6537" i="3" l="1"/>
  <c r="C6538" i="3"/>
  <c r="F6538" i="3"/>
  <c r="E6538" i="3"/>
  <c r="D6538" i="3"/>
  <c r="B6538" i="3"/>
  <c r="H6538" i="3" s="1"/>
  <c r="L6536" i="3"/>
  <c r="O6536" i="3" s="1"/>
  <c r="K6537" i="3" s="1"/>
  <c r="P6536" i="3"/>
  <c r="P6535" i="3"/>
  <c r="L6537" i="3" l="1"/>
  <c r="O6537" i="3" s="1"/>
  <c r="K6538" i="3" s="1"/>
  <c r="J6538" i="3"/>
  <c r="P6537" i="3" s="1"/>
  <c r="B6539" i="3" l="1"/>
  <c r="F6539" i="3"/>
  <c r="C6539" i="3"/>
  <c r="D6539" i="3"/>
  <c r="H6539" i="3"/>
  <c r="E6539" i="3"/>
  <c r="J6539" i="3" s="1"/>
  <c r="L6538" i="3"/>
  <c r="O6538" i="3" s="1"/>
  <c r="K6539" i="3" s="1"/>
  <c r="P6538" i="3" l="1"/>
  <c r="C6540" i="3"/>
  <c r="F6540" i="3"/>
  <c r="B6540" i="3"/>
  <c r="H6540" i="3" s="1"/>
  <c r="E6540" i="3"/>
  <c r="D6540" i="3"/>
  <c r="J6540" i="3" l="1"/>
  <c r="L6539" i="3"/>
  <c r="O6539" i="3" s="1"/>
  <c r="K6540" i="3" s="1"/>
  <c r="C6541" i="3" l="1"/>
  <c r="F6541" i="3"/>
  <c r="D6541" i="3"/>
  <c r="B6541" i="3"/>
  <c r="H6541" i="3" s="1"/>
  <c r="E6541" i="3"/>
  <c r="P6539" i="3"/>
  <c r="L6540" i="3" l="1"/>
  <c r="O6540" i="3" s="1"/>
  <c r="J6541" i="3"/>
  <c r="K6541" i="3"/>
  <c r="P6540" i="3" l="1"/>
  <c r="E6542" i="3"/>
  <c r="F6542" i="3"/>
  <c r="B6542" i="3"/>
  <c r="D6542" i="3"/>
  <c r="H6542" i="3"/>
  <c r="C6542" i="3"/>
  <c r="L6541" i="3"/>
  <c r="O6541" i="3" s="1"/>
  <c r="J6542" i="3" l="1"/>
  <c r="L6542" i="3"/>
  <c r="K6542" i="3"/>
  <c r="E6543" i="3"/>
  <c r="C6543" i="3"/>
  <c r="D6543" i="3"/>
  <c r="B6543" i="3"/>
  <c r="F6543" i="3"/>
  <c r="H6543" i="3"/>
  <c r="F6544" i="3" l="1"/>
  <c r="B6544" i="3"/>
  <c r="D6544" i="3"/>
  <c r="C6544" i="3"/>
  <c r="E6544" i="3"/>
  <c r="H6544" i="3"/>
  <c r="J6544" i="3" s="1"/>
  <c r="J6543" i="3"/>
  <c r="O6542" i="3"/>
  <c r="K6543" i="3" s="1"/>
  <c r="P6541" i="3"/>
  <c r="P6542" i="3"/>
  <c r="D6545" i="3" l="1"/>
  <c r="E6545" i="3"/>
  <c r="F6545" i="3"/>
  <c r="C6545" i="3"/>
  <c r="B6545" i="3"/>
  <c r="H6545" i="3" s="1"/>
  <c r="L6543" i="3"/>
  <c r="O6543" i="3" s="1"/>
  <c r="K6544" i="3" s="1"/>
  <c r="P6543" i="3"/>
  <c r="L6544" i="3" l="1"/>
  <c r="O6544" i="3" s="1"/>
  <c r="K6545" i="3" s="1"/>
  <c r="J6545" i="3"/>
  <c r="L6545" i="3" l="1"/>
  <c r="O6545" i="3" s="1"/>
  <c r="K6546" i="3" s="1"/>
  <c r="D6546" i="3"/>
  <c r="B6546" i="3"/>
  <c r="E6546" i="3"/>
  <c r="J6546" i="3" s="1"/>
  <c r="F6546" i="3"/>
  <c r="C6546" i="3"/>
  <c r="H6546" i="3"/>
  <c r="P6544" i="3"/>
  <c r="E6547" i="3" l="1"/>
  <c r="B6547" i="3"/>
  <c r="C6547" i="3"/>
  <c r="D6547" i="3"/>
  <c r="F6547" i="3"/>
  <c r="P6545" i="3"/>
  <c r="L6546" i="3"/>
  <c r="O6546" i="3" s="1"/>
  <c r="C6548" i="3" l="1"/>
  <c r="D6548" i="3"/>
  <c r="E6548" i="3"/>
  <c r="B6548" i="3"/>
  <c r="F6548" i="3"/>
  <c r="H6547" i="3"/>
  <c r="J6547" i="3" s="1"/>
  <c r="K6547" i="3"/>
  <c r="C6549" i="3" l="1"/>
  <c r="F6549" i="3"/>
  <c r="D6549" i="3"/>
  <c r="E6549" i="3"/>
  <c r="B6549" i="3"/>
  <c r="P6546" i="3"/>
  <c r="H6548" i="3"/>
  <c r="F6550" i="3" l="1"/>
  <c r="C6550" i="3"/>
  <c r="E6550" i="3"/>
  <c r="D6550" i="3"/>
  <c r="B6550" i="3"/>
  <c r="J6548" i="3"/>
  <c r="J6549" i="3"/>
  <c r="L6547" i="3"/>
  <c r="O6547" i="3" s="1"/>
  <c r="K6548" i="3" s="1"/>
  <c r="H6549" i="3"/>
  <c r="C6551" i="3" l="1"/>
  <c r="E6551" i="3"/>
  <c r="D6551" i="3"/>
  <c r="F6551" i="3"/>
  <c r="B6551" i="3"/>
  <c r="H6551" i="3"/>
  <c r="O6548" i="3"/>
  <c r="K6549" i="3" s="1"/>
  <c r="L6548" i="3"/>
  <c r="P6548" i="3"/>
  <c r="P6547" i="3"/>
  <c r="H6550" i="3"/>
  <c r="B6552" i="3" l="1"/>
  <c r="E6552" i="3"/>
  <c r="F6552" i="3"/>
  <c r="D6552" i="3"/>
  <c r="C6552" i="3"/>
  <c r="L6549" i="3"/>
  <c r="O6549" i="3"/>
  <c r="K6550" i="3" s="1"/>
  <c r="J6550" i="3"/>
  <c r="J6551" i="3"/>
  <c r="E6553" i="3" l="1"/>
  <c r="C6553" i="3"/>
  <c r="D6553" i="3"/>
  <c r="B6553" i="3"/>
  <c r="F6553" i="3"/>
  <c r="H6552" i="3"/>
  <c r="L6550" i="3"/>
  <c r="O6550" i="3" s="1"/>
  <c r="K6551" i="3" s="1"/>
  <c r="P6550" i="3"/>
  <c r="P6549" i="3"/>
  <c r="J6552" i="3"/>
  <c r="L6551" i="3" l="1"/>
  <c r="O6551" i="3" s="1"/>
  <c r="K6552" i="3" s="1"/>
  <c r="H6553" i="3"/>
  <c r="P6551" i="3"/>
  <c r="E6554" i="3" l="1"/>
  <c r="F6554" i="3"/>
  <c r="C6554" i="3"/>
  <c r="B6554" i="3"/>
  <c r="D6554" i="3"/>
  <c r="J6553" i="3"/>
  <c r="L6552" i="3"/>
  <c r="O6552" i="3" s="1"/>
  <c r="K6553" i="3" s="1"/>
  <c r="L6553" i="3" l="1"/>
  <c r="O6553" i="3" s="1"/>
  <c r="K6554" i="3" s="1"/>
  <c r="H6554" i="3"/>
  <c r="J6554" i="3" s="1"/>
  <c r="P6552" i="3"/>
  <c r="P6553" i="3" l="1"/>
  <c r="F6555" i="3"/>
  <c r="E6555" i="3"/>
  <c r="D6555" i="3"/>
  <c r="C6555" i="3"/>
  <c r="B6555" i="3"/>
  <c r="H6555" i="3" s="1"/>
  <c r="C6556" i="3" l="1"/>
  <c r="E6556" i="3"/>
  <c r="B6556" i="3"/>
  <c r="F6556" i="3"/>
  <c r="D6556" i="3"/>
  <c r="L6554" i="3"/>
  <c r="O6554" i="3" s="1"/>
  <c r="K6555" i="3" s="1"/>
  <c r="F6557" i="3" l="1"/>
  <c r="E6557" i="3"/>
  <c r="D6557" i="3"/>
  <c r="C6557" i="3"/>
  <c r="B6557" i="3"/>
  <c r="H6556" i="3"/>
  <c r="L6555" i="3"/>
  <c r="O6555" i="3" s="1"/>
  <c r="K6556" i="3" s="1"/>
  <c r="J6555" i="3"/>
  <c r="J6556" i="3" l="1"/>
  <c r="L6556" i="3"/>
  <c r="O6556" i="3" s="1"/>
  <c r="K6557" i="3" s="1"/>
  <c r="E6558" i="3"/>
  <c r="B6558" i="3"/>
  <c r="F6558" i="3"/>
  <c r="C6558" i="3"/>
  <c r="D6558" i="3"/>
  <c r="H6558" i="3"/>
  <c r="J6558" i="3" s="1"/>
  <c r="P6554" i="3"/>
  <c r="P6555" i="3"/>
  <c r="H6557" i="3"/>
  <c r="J6557" i="3"/>
  <c r="P6556" i="3" l="1"/>
  <c r="P6557" i="3"/>
  <c r="L6557" i="3" l="1"/>
  <c r="O6557" i="3" s="1"/>
  <c r="K6558" i="3" s="1"/>
  <c r="F6559" i="3"/>
  <c r="E6559" i="3"/>
  <c r="C6559" i="3"/>
  <c r="D6559" i="3"/>
  <c r="B6559" i="3"/>
  <c r="H6559" i="3" s="1"/>
  <c r="J6559" i="3" l="1"/>
  <c r="L6558" i="3"/>
  <c r="O6558" i="3" s="1"/>
  <c r="K6559" i="3" s="1"/>
  <c r="P6558" i="3" l="1"/>
  <c r="B6560" i="3"/>
  <c r="F6560" i="3"/>
  <c r="E6560" i="3"/>
  <c r="C6560" i="3"/>
  <c r="D6560" i="3"/>
  <c r="L6559" i="3"/>
  <c r="O6559" i="3" s="1"/>
  <c r="B6561" i="3" l="1"/>
  <c r="F6561" i="3"/>
  <c r="D6561" i="3"/>
  <c r="E6561" i="3"/>
  <c r="C6561" i="3"/>
  <c r="H6560" i="3"/>
  <c r="K6560" i="3"/>
  <c r="J6560" i="3" l="1"/>
  <c r="F6562" i="3"/>
  <c r="C6562" i="3"/>
  <c r="D6562" i="3"/>
  <c r="E6562" i="3"/>
  <c r="B6562" i="3"/>
  <c r="H6561" i="3"/>
  <c r="C6563" i="3" l="1"/>
  <c r="E6563" i="3"/>
  <c r="D6563" i="3"/>
  <c r="B6563" i="3"/>
  <c r="F6563" i="3"/>
  <c r="J6561" i="3"/>
  <c r="L6560" i="3"/>
  <c r="O6560" i="3" s="1"/>
  <c r="K6561" i="3" s="1"/>
  <c r="H6562" i="3"/>
  <c r="P6560" i="3"/>
  <c r="P6559" i="3"/>
  <c r="J6562" i="3" l="1"/>
  <c r="C6564" i="3"/>
  <c r="D6564" i="3"/>
  <c r="B6564" i="3"/>
  <c r="E6564" i="3"/>
  <c r="F6564" i="3"/>
  <c r="L6561" i="3"/>
  <c r="O6561" i="3" s="1"/>
  <c r="K6562" i="3" s="1"/>
  <c r="P6561" i="3"/>
  <c r="H6563" i="3"/>
  <c r="D6565" i="3" l="1"/>
  <c r="E6565" i="3"/>
  <c r="F6565" i="3"/>
  <c r="C6565" i="3"/>
  <c r="B6565" i="3"/>
  <c r="J6563" i="3"/>
  <c r="L6562" i="3"/>
  <c r="O6562" i="3" s="1"/>
  <c r="K6563" i="3" s="1"/>
  <c r="H6564" i="3"/>
  <c r="J6564" i="3" s="1"/>
  <c r="P6562" i="3"/>
  <c r="F6566" i="3" l="1"/>
  <c r="D6566" i="3"/>
  <c r="C6566" i="3"/>
  <c r="B6566" i="3"/>
  <c r="H6566" i="3" s="1"/>
  <c r="E6566" i="3"/>
  <c r="L6563" i="3"/>
  <c r="O6563" i="3" s="1"/>
  <c r="K6564" i="3" s="1"/>
  <c r="H6565" i="3"/>
  <c r="P6563" i="3"/>
  <c r="J6566" i="3" l="1"/>
  <c r="L6564" i="3"/>
  <c r="O6564" i="3" s="1"/>
  <c r="K6565" i="3" s="1"/>
  <c r="J6565" i="3"/>
  <c r="L6565" i="3" l="1"/>
  <c r="O6565" i="3" s="1"/>
  <c r="K6566" i="3" s="1"/>
  <c r="F6567" i="3"/>
  <c r="D6567" i="3"/>
  <c r="C6567" i="3"/>
  <c r="B6567" i="3"/>
  <c r="E6567" i="3"/>
  <c r="P6565" i="3"/>
  <c r="P6564" i="3"/>
  <c r="L6566" i="3" l="1"/>
  <c r="O6566" i="3" s="1"/>
  <c r="K6567" i="3" s="1"/>
  <c r="H6567" i="3"/>
  <c r="J6567" i="3" l="1"/>
  <c r="L6567" i="3"/>
  <c r="O6567" i="3"/>
  <c r="K6568" i="3" s="1"/>
  <c r="D6568" i="3"/>
  <c r="C6568" i="3"/>
  <c r="E6568" i="3"/>
  <c r="H6568" i="3"/>
  <c r="B6568" i="3"/>
  <c r="F6568" i="3"/>
  <c r="E6569" i="3" l="1"/>
  <c r="F6569" i="3"/>
  <c r="B6569" i="3"/>
  <c r="D6569" i="3"/>
  <c r="C6569" i="3"/>
  <c r="J6568" i="3"/>
  <c r="P6566" i="3"/>
  <c r="C6570" i="3" l="1"/>
  <c r="H6570" i="3"/>
  <c r="E6570" i="3"/>
  <c r="J6570" i="3"/>
  <c r="F6570" i="3"/>
  <c r="B6570" i="3"/>
  <c r="D6570" i="3"/>
  <c r="H6569" i="3"/>
  <c r="P6567" i="3"/>
  <c r="C6571" i="3" l="1"/>
  <c r="D6571" i="3"/>
  <c r="H6571" i="3"/>
  <c r="E6571" i="3"/>
  <c r="B6571" i="3"/>
  <c r="F6571" i="3"/>
  <c r="J6569" i="3"/>
  <c r="L6568" i="3"/>
  <c r="O6568" i="3" s="1"/>
  <c r="K6569" i="3" s="1"/>
  <c r="F6572" i="3" l="1"/>
  <c r="D6572" i="3"/>
  <c r="B6572" i="3"/>
  <c r="E6572" i="3"/>
  <c r="C6572" i="3"/>
  <c r="P6569" i="3"/>
  <c r="P6568" i="3"/>
  <c r="L6569" i="3"/>
  <c r="O6569" i="3" s="1"/>
  <c r="K6570" i="3" s="1"/>
  <c r="F6573" i="3" l="1"/>
  <c r="B6573" i="3"/>
  <c r="D6573" i="3"/>
  <c r="C6573" i="3"/>
  <c r="E6573" i="3"/>
  <c r="L6570" i="3"/>
  <c r="O6570" i="3" s="1"/>
  <c r="K6571" i="3" s="1"/>
  <c r="H6572" i="3"/>
  <c r="J6571" i="3"/>
  <c r="J6572" i="3" l="1"/>
  <c r="H6573" i="3"/>
  <c r="B6574" i="3"/>
  <c r="E6574" i="3"/>
  <c r="D6574" i="3"/>
  <c r="C6574" i="3"/>
  <c r="F6574" i="3"/>
  <c r="J6573" i="3"/>
  <c r="L6571" i="3"/>
  <c r="O6571" i="3" s="1"/>
  <c r="K6572" i="3" s="1"/>
  <c r="P6570" i="3"/>
  <c r="P6573" i="3" l="1"/>
  <c r="F6575" i="3"/>
  <c r="E6575" i="3"/>
  <c r="D6575" i="3"/>
  <c r="B6575" i="3"/>
  <c r="C6575" i="3"/>
  <c r="H6574" i="3"/>
  <c r="J6574" i="3" s="1"/>
  <c r="L6572" i="3"/>
  <c r="O6572" i="3" s="1"/>
  <c r="K6573" i="3" s="1"/>
  <c r="P6572" i="3"/>
  <c r="P6571" i="3"/>
  <c r="E6576" i="3" l="1"/>
  <c r="D6576" i="3"/>
  <c r="F6576" i="3"/>
  <c r="C6576" i="3"/>
  <c r="B6576" i="3"/>
  <c r="H6575" i="3"/>
  <c r="L6573" i="3"/>
  <c r="O6573" i="3" s="1"/>
  <c r="K6574" i="3" s="1"/>
  <c r="L6574" i="3" l="1"/>
  <c r="O6574" i="3" s="1"/>
  <c r="K6575" i="3" s="1"/>
  <c r="H6576" i="3"/>
  <c r="J6575" i="3"/>
  <c r="J6576" i="3" l="1"/>
  <c r="L6575" i="3"/>
  <c r="O6575" i="3" s="1"/>
  <c r="K6576" i="3" s="1"/>
  <c r="P6575" i="3"/>
  <c r="P6574" i="3"/>
  <c r="F6577" i="3"/>
  <c r="C6577" i="3"/>
  <c r="B6577" i="3"/>
  <c r="E6577" i="3"/>
  <c r="D6577" i="3"/>
  <c r="L6576" i="3" l="1"/>
  <c r="O6576" i="3" s="1"/>
  <c r="K6577" i="3" s="1"/>
  <c r="F6578" i="3"/>
  <c r="D6578" i="3"/>
  <c r="E6578" i="3"/>
  <c r="C6578" i="3"/>
  <c r="B6578" i="3"/>
  <c r="H6577" i="3"/>
  <c r="J6577" i="3" l="1"/>
  <c r="L6577" i="3"/>
  <c r="O6577" i="3" s="1"/>
  <c r="K6578" i="3" s="1"/>
  <c r="H6578" i="3"/>
  <c r="J6578" i="3"/>
  <c r="D6579" i="3" l="1"/>
  <c r="B6579" i="3"/>
  <c r="C6579" i="3"/>
  <c r="H6579" i="3"/>
  <c r="F6579" i="3"/>
  <c r="E6579" i="3"/>
  <c r="P6577" i="3"/>
  <c r="P6576" i="3"/>
  <c r="F6580" i="3" l="1"/>
  <c r="B6580" i="3"/>
  <c r="E6580" i="3"/>
  <c r="C6580" i="3"/>
  <c r="D6580" i="3"/>
  <c r="J6579" i="3"/>
  <c r="L6578" i="3"/>
  <c r="O6578" i="3" s="1"/>
  <c r="K6579" i="3" s="1"/>
  <c r="C6581" i="3" l="1"/>
  <c r="E6581" i="3"/>
  <c r="F6581" i="3"/>
  <c r="D6581" i="3"/>
  <c r="B6581" i="3"/>
  <c r="P6578" i="3"/>
  <c r="H6580" i="3"/>
  <c r="L6579" i="3"/>
  <c r="O6579" i="3" s="1"/>
  <c r="K6580" i="3" s="1"/>
  <c r="J6580" i="3" l="1"/>
  <c r="L6580" i="3"/>
  <c r="B6582" i="3"/>
  <c r="C6582" i="3"/>
  <c r="F6582" i="3"/>
  <c r="E6582" i="3"/>
  <c r="D6582" i="3"/>
  <c r="O6580" i="3"/>
  <c r="K6581" i="3" s="1"/>
  <c r="H6581" i="3"/>
  <c r="J6581" i="3" s="1"/>
  <c r="F6583" i="3" l="1"/>
  <c r="B6583" i="3"/>
  <c r="D6583" i="3"/>
  <c r="C6583" i="3"/>
  <c r="E6583" i="3"/>
  <c r="H6582" i="3"/>
  <c r="L6581" i="3"/>
  <c r="O6581" i="3" s="1"/>
  <c r="K6582" i="3" s="1"/>
  <c r="P6580" i="3"/>
  <c r="P6579" i="3"/>
  <c r="J6582" i="3" l="1"/>
  <c r="H6583" i="3"/>
  <c r="F6584" i="3"/>
  <c r="B6584" i="3"/>
  <c r="D6584" i="3"/>
  <c r="C6584" i="3"/>
  <c r="E6584" i="3"/>
  <c r="J6583" i="3"/>
  <c r="F6585" i="3" l="1"/>
  <c r="B6585" i="3"/>
  <c r="E6585" i="3"/>
  <c r="D6585" i="3"/>
  <c r="C6585" i="3"/>
  <c r="H6584" i="3"/>
  <c r="P6582" i="3"/>
  <c r="P6581" i="3"/>
  <c r="L6582" i="3"/>
  <c r="O6582" i="3" s="1"/>
  <c r="K6583" i="3" s="1"/>
  <c r="J6584" i="3" l="1"/>
  <c r="H6585" i="3"/>
  <c r="F6586" i="3"/>
  <c r="E6586" i="3"/>
  <c r="C6586" i="3"/>
  <c r="B6586" i="3"/>
  <c r="H6586" i="3" s="1"/>
  <c r="D6586" i="3"/>
  <c r="L6583" i="3"/>
  <c r="O6583" i="3" s="1"/>
  <c r="K6584" i="3" s="1"/>
  <c r="L6584" i="3" l="1"/>
  <c r="O6584" i="3" s="1"/>
  <c r="K6585" i="3" s="1"/>
  <c r="J6586" i="3"/>
  <c r="J6585" i="3"/>
  <c r="P6584" i="3"/>
  <c r="P6583" i="3"/>
  <c r="B6587" i="3" l="1"/>
  <c r="E6587" i="3"/>
  <c r="H6587" i="3"/>
  <c r="F6587" i="3"/>
  <c r="C6587" i="3"/>
  <c r="D6587" i="3"/>
  <c r="P6585" i="3"/>
  <c r="L6585" i="3"/>
  <c r="O6585" i="3" s="1"/>
  <c r="K6586" i="3" s="1"/>
  <c r="L6586" i="3" l="1"/>
  <c r="O6586" i="3" s="1"/>
  <c r="K6587" i="3" s="1"/>
  <c r="J6587" i="3"/>
  <c r="P6586" i="3" l="1"/>
  <c r="F6588" i="3"/>
  <c r="B6588" i="3"/>
  <c r="C6588" i="3"/>
  <c r="D6588" i="3"/>
  <c r="H6588" i="3"/>
  <c r="E6588" i="3"/>
  <c r="L6587" i="3"/>
  <c r="O6587" i="3" s="1"/>
  <c r="K6588" i="3" s="1"/>
  <c r="F6589" i="3" l="1"/>
  <c r="E6589" i="3"/>
  <c r="D6589" i="3"/>
  <c r="C6589" i="3"/>
  <c r="B6589" i="3"/>
  <c r="J6588" i="3"/>
  <c r="C6590" i="3" l="1"/>
  <c r="F6590" i="3"/>
  <c r="B6590" i="3"/>
  <c r="E6590" i="3"/>
  <c r="D6590" i="3"/>
  <c r="P6587" i="3"/>
  <c r="L6588" i="3"/>
  <c r="O6588" i="3" s="1"/>
  <c r="K6589" i="3" s="1"/>
  <c r="H6589" i="3"/>
  <c r="C6591" i="3" l="1"/>
  <c r="B6591" i="3"/>
  <c r="D6591" i="3"/>
  <c r="E6591" i="3"/>
  <c r="F6591" i="3"/>
  <c r="J6589" i="3"/>
  <c r="L6589" i="3"/>
  <c r="O6589" i="3" s="1"/>
  <c r="K6590" i="3" s="1"/>
  <c r="H6590" i="3"/>
  <c r="J6590" i="3" s="1"/>
  <c r="D6592" i="3" l="1"/>
  <c r="F6592" i="3"/>
  <c r="C6592" i="3"/>
  <c r="E6592" i="3"/>
  <c r="B6592" i="3"/>
  <c r="P6589" i="3"/>
  <c r="P6588" i="3"/>
  <c r="H6591" i="3"/>
  <c r="J6591" i="3"/>
  <c r="P6590" i="3" s="1"/>
  <c r="H6592" i="3" l="1"/>
  <c r="L6590" i="3"/>
  <c r="O6590" i="3" s="1"/>
  <c r="K6591" i="3" s="1"/>
  <c r="J6592" i="3" l="1"/>
  <c r="L6591" i="3"/>
  <c r="O6591" i="3" s="1"/>
  <c r="K6592" i="3" s="1"/>
  <c r="E6593" i="3"/>
  <c r="F6593" i="3"/>
  <c r="B6593" i="3"/>
  <c r="C6593" i="3"/>
  <c r="D6593" i="3"/>
  <c r="H6593" i="3"/>
  <c r="L6592" i="3" l="1"/>
  <c r="O6592" i="3" s="1"/>
  <c r="K6593" i="3" s="1"/>
  <c r="J6593" i="3"/>
  <c r="P6592" i="3"/>
  <c r="P6591" i="3"/>
  <c r="L6593" i="3" l="1"/>
  <c r="O6593" i="3" s="1"/>
  <c r="F6594" i="3"/>
  <c r="E6594" i="3"/>
  <c r="B6594" i="3"/>
  <c r="H6594" i="3" s="1"/>
  <c r="C6594" i="3"/>
  <c r="D6594" i="3"/>
  <c r="J6594" i="3" l="1"/>
  <c r="K6594" i="3"/>
  <c r="L6594" i="3"/>
  <c r="B6595" i="3" l="1"/>
  <c r="F6595" i="3"/>
  <c r="D6595" i="3"/>
  <c r="E6595" i="3"/>
  <c r="K6595" i="3"/>
  <c r="C6595" i="3"/>
  <c r="O6594" i="3"/>
  <c r="P6593" i="3"/>
  <c r="C6596" i="3" l="1"/>
  <c r="B6596" i="3"/>
  <c r="F6596" i="3"/>
  <c r="E6596" i="3"/>
  <c r="D6596" i="3"/>
  <c r="H6595" i="3"/>
  <c r="J6595" i="3" l="1"/>
  <c r="H6596" i="3"/>
  <c r="F6597" i="3"/>
  <c r="B6597" i="3"/>
  <c r="E6597" i="3"/>
  <c r="C6597" i="3"/>
  <c r="D6597" i="3"/>
  <c r="J6596" i="3"/>
  <c r="B6598" i="3" l="1"/>
  <c r="C6598" i="3"/>
  <c r="E6598" i="3"/>
  <c r="D6598" i="3"/>
  <c r="F6598" i="3"/>
  <c r="H6597" i="3"/>
  <c r="L6595" i="3"/>
  <c r="O6595" i="3" s="1"/>
  <c r="K6596" i="3" s="1"/>
  <c r="P6595" i="3"/>
  <c r="P6594" i="3"/>
  <c r="J6597" i="3" l="1"/>
  <c r="C6599" i="3"/>
  <c r="D6599" i="3"/>
  <c r="E6599" i="3"/>
  <c r="B6599" i="3"/>
  <c r="F6599" i="3"/>
  <c r="H6598" i="3"/>
  <c r="J6598" i="3"/>
  <c r="L6596" i="3"/>
  <c r="O6596" i="3" s="1"/>
  <c r="K6597" i="3" s="1"/>
  <c r="L6597" i="3" l="1"/>
  <c r="O6597" i="3" s="1"/>
  <c r="K6598" i="3" s="1"/>
  <c r="E6600" i="3"/>
  <c r="J6600" i="3" s="1"/>
  <c r="D6600" i="3"/>
  <c r="B6600" i="3"/>
  <c r="C6600" i="3"/>
  <c r="H6600" i="3"/>
  <c r="F6600" i="3"/>
  <c r="H6599" i="3"/>
  <c r="P6597" i="3"/>
  <c r="P6596" i="3"/>
  <c r="B6601" i="3" l="1"/>
  <c r="C6601" i="3"/>
  <c r="F6601" i="3"/>
  <c r="E6601" i="3"/>
  <c r="D6601" i="3"/>
  <c r="L6598" i="3"/>
  <c r="O6598" i="3" s="1"/>
  <c r="K6599" i="3" s="1"/>
  <c r="J6599" i="3"/>
  <c r="L6599" i="3" l="1"/>
  <c r="O6599" i="3" s="1"/>
  <c r="K6600" i="3" s="1"/>
  <c r="B6602" i="3"/>
  <c r="D6602" i="3"/>
  <c r="F6602" i="3"/>
  <c r="E6602" i="3"/>
  <c r="C6602" i="3"/>
  <c r="P6599" i="3"/>
  <c r="P6598" i="3"/>
  <c r="H6601" i="3"/>
  <c r="C6603" i="3" l="1"/>
  <c r="B6603" i="3"/>
  <c r="D6603" i="3"/>
  <c r="E6603" i="3"/>
  <c r="F6603" i="3"/>
  <c r="L6600" i="3"/>
  <c r="O6600" i="3" s="1"/>
  <c r="K6601" i="3" s="1"/>
  <c r="J6601" i="3"/>
  <c r="H6602" i="3"/>
  <c r="J6602" i="3" s="1"/>
  <c r="C6604" i="3" l="1"/>
  <c r="E6604" i="3"/>
  <c r="B6604" i="3"/>
  <c r="D6604" i="3"/>
  <c r="F6604" i="3"/>
  <c r="P6600" i="3"/>
  <c r="P6601" i="3"/>
  <c r="H6603" i="3"/>
  <c r="L6601" i="3"/>
  <c r="O6601" i="3" s="1"/>
  <c r="K6602" i="3" s="1"/>
  <c r="B6605" i="3" l="1"/>
  <c r="D6605" i="3"/>
  <c r="F6605" i="3"/>
  <c r="E6605" i="3"/>
  <c r="C6605" i="3"/>
  <c r="L6602" i="3"/>
  <c r="O6602" i="3" s="1"/>
  <c r="K6603" i="3" s="1"/>
  <c r="J6603" i="3"/>
  <c r="H6604" i="3"/>
  <c r="L6603" i="3" l="1"/>
  <c r="O6603" i="3" s="1"/>
  <c r="K6604" i="3" s="1"/>
  <c r="J6604" i="3"/>
  <c r="H6605" i="3"/>
  <c r="P6603" i="3"/>
  <c r="P6602" i="3"/>
  <c r="E6606" i="3" l="1"/>
  <c r="C6606" i="3"/>
  <c r="D6606" i="3"/>
  <c r="B6606" i="3"/>
  <c r="F6606" i="3"/>
  <c r="J6605" i="3"/>
  <c r="L6604" i="3"/>
  <c r="O6604" i="3" s="1"/>
  <c r="K6605" i="3" s="1"/>
  <c r="L6605" i="3" l="1"/>
  <c r="O6605" i="3" s="1"/>
  <c r="K6606" i="3" s="1"/>
  <c r="B6607" i="3"/>
  <c r="D6607" i="3"/>
  <c r="C6607" i="3"/>
  <c r="F6607" i="3"/>
  <c r="E6607" i="3"/>
  <c r="P6604" i="3"/>
  <c r="H6606" i="3"/>
  <c r="J6606" i="3" l="1"/>
  <c r="L6606" i="3"/>
  <c r="H6607" i="3"/>
  <c r="F6608" i="3"/>
  <c r="B6608" i="3"/>
  <c r="C6608" i="3"/>
  <c r="E6608" i="3"/>
  <c r="J6608" i="3" s="1"/>
  <c r="H6608" i="3"/>
  <c r="D6608" i="3"/>
  <c r="O6606" i="3"/>
  <c r="K6607" i="3" s="1"/>
  <c r="J6607" i="3"/>
  <c r="D6609" i="3" l="1"/>
  <c r="F6609" i="3"/>
  <c r="C6609" i="3"/>
  <c r="B6609" i="3"/>
  <c r="H6609" i="3"/>
  <c r="E6609" i="3"/>
  <c r="P6607" i="3"/>
  <c r="P6606" i="3"/>
  <c r="P6605" i="3"/>
  <c r="L6607" i="3"/>
  <c r="O6607" i="3" s="1"/>
  <c r="K6608" i="3" s="1"/>
  <c r="E6610" i="3" l="1"/>
  <c r="C6610" i="3"/>
  <c r="F6610" i="3"/>
  <c r="B6610" i="3"/>
  <c r="H6610" i="3" s="1"/>
  <c r="D6610" i="3"/>
  <c r="J6609" i="3"/>
  <c r="L6608" i="3"/>
  <c r="O6608" i="3" s="1"/>
  <c r="K6609" i="3" s="1"/>
  <c r="P6608" i="3" l="1"/>
  <c r="D6611" i="3" l="1"/>
  <c r="B6611" i="3"/>
  <c r="C6611" i="3"/>
  <c r="E6611" i="3"/>
  <c r="F6611" i="3"/>
  <c r="L6609" i="3"/>
  <c r="O6609" i="3" s="1"/>
  <c r="K6610" i="3" s="1"/>
  <c r="J6610" i="3"/>
  <c r="C6612" i="3" l="1"/>
  <c r="D6612" i="3"/>
  <c r="F6612" i="3"/>
  <c r="B6612" i="3"/>
  <c r="E6612" i="3"/>
  <c r="P6609" i="3"/>
  <c r="H6611" i="3"/>
  <c r="L6610" i="3"/>
  <c r="O6610" i="3" s="1"/>
  <c r="K6611" i="3" s="1"/>
  <c r="J6611" i="3" l="1"/>
  <c r="L6611" i="3"/>
  <c r="E6613" i="3"/>
  <c r="B6613" i="3"/>
  <c r="D6613" i="3"/>
  <c r="C6613" i="3"/>
  <c r="F6613" i="3"/>
  <c r="O6611" i="3"/>
  <c r="K6612" i="3" s="1"/>
  <c r="H6612" i="3"/>
  <c r="J6612" i="3" l="1"/>
  <c r="H6613" i="3"/>
  <c r="J6613" i="3" s="1"/>
  <c r="L6612" i="3"/>
  <c r="C6614" i="3"/>
  <c r="F6614" i="3"/>
  <c r="E6614" i="3"/>
  <c r="D6614" i="3"/>
  <c r="B6614" i="3"/>
  <c r="O6612" i="3"/>
  <c r="K6613" i="3" s="1"/>
  <c r="P6611" i="3"/>
  <c r="P6610" i="3"/>
  <c r="H6614" i="3" l="1"/>
  <c r="J6614" i="3" s="1"/>
  <c r="P6612" i="3"/>
  <c r="L6613" i="3"/>
  <c r="O6613" i="3" s="1"/>
  <c r="K6614" i="3" s="1"/>
  <c r="F6615" i="3" l="1"/>
  <c r="C6615" i="3"/>
  <c r="H6615" i="3"/>
  <c r="B6615" i="3"/>
  <c r="D6615" i="3"/>
  <c r="E6615" i="3"/>
  <c r="P6613" i="3"/>
  <c r="J6615" i="3" l="1"/>
  <c r="L6614" i="3"/>
  <c r="O6614" i="3" s="1"/>
  <c r="K6615" i="3" s="1"/>
  <c r="P6614" i="3" l="1"/>
  <c r="E6616" i="3"/>
  <c r="D6616" i="3"/>
  <c r="C6616" i="3"/>
  <c r="F6616" i="3"/>
  <c r="B6616" i="3"/>
  <c r="L6615" i="3"/>
  <c r="O6615" i="3" s="1"/>
  <c r="B6617" i="3" l="1"/>
  <c r="D6617" i="3"/>
  <c r="E6617" i="3"/>
  <c r="C6617" i="3"/>
  <c r="F6617" i="3"/>
  <c r="K6616" i="3"/>
  <c r="H6616" i="3"/>
  <c r="J6616" i="3" l="1"/>
  <c r="H6617" i="3"/>
  <c r="C6618" i="3"/>
  <c r="E6618" i="3"/>
  <c r="D6618" i="3"/>
  <c r="F6618" i="3"/>
  <c r="B6618" i="3"/>
  <c r="J6617" i="3"/>
  <c r="D6619" i="3" l="1"/>
  <c r="C6619" i="3"/>
  <c r="E6619" i="3"/>
  <c r="J6619" i="3" s="1"/>
  <c r="B6619" i="3"/>
  <c r="H6619" i="3" s="1"/>
  <c r="F6619" i="3"/>
  <c r="L6616" i="3"/>
  <c r="O6616" i="3" s="1"/>
  <c r="K6617" i="3" s="1"/>
  <c r="H6618" i="3"/>
  <c r="J6618" i="3" s="1"/>
  <c r="P6615" i="3"/>
  <c r="P6616" i="3"/>
  <c r="P6618" i="3" l="1"/>
  <c r="L6617" i="3"/>
  <c r="O6617" i="3" s="1"/>
  <c r="K6618" i="3" s="1"/>
  <c r="P6617" i="3"/>
  <c r="L6618" i="3" l="1"/>
  <c r="O6618" i="3" s="1"/>
  <c r="K6619" i="3" s="1"/>
  <c r="H6620" i="3"/>
  <c r="B6620" i="3"/>
  <c r="F6620" i="3"/>
  <c r="E6620" i="3"/>
  <c r="D6620" i="3"/>
  <c r="C6620" i="3"/>
  <c r="F6621" i="3" l="1"/>
  <c r="E6621" i="3"/>
  <c r="C6621" i="3"/>
  <c r="B6621" i="3"/>
  <c r="D6621" i="3"/>
  <c r="L6619" i="3"/>
  <c r="O6619" i="3" s="1"/>
  <c r="K6620" i="3" s="1"/>
  <c r="E6622" i="3" l="1"/>
  <c r="C6622" i="3"/>
  <c r="D6622" i="3"/>
  <c r="F6622" i="3"/>
  <c r="B6622" i="3"/>
  <c r="J6620" i="3"/>
  <c r="H6621" i="3"/>
  <c r="J6621" i="3" s="1"/>
  <c r="L6620" i="3"/>
  <c r="O6620" i="3" s="1"/>
  <c r="K6621" i="3" s="1"/>
  <c r="H6622" i="3" l="1"/>
  <c r="P6619" i="3"/>
  <c r="P6620" i="3"/>
  <c r="L6621" i="3" l="1"/>
  <c r="O6621" i="3" s="1"/>
  <c r="K6622" i="3" s="1"/>
  <c r="B6623" i="3"/>
  <c r="D6623" i="3"/>
  <c r="C6623" i="3"/>
  <c r="F6623" i="3"/>
  <c r="E6623" i="3"/>
  <c r="H6623" i="3"/>
  <c r="J6622" i="3"/>
  <c r="F6624" i="3" l="1"/>
  <c r="E6624" i="3"/>
  <c r="C6624" i="3"/>
  <c r="D6624" i="3"/>
  <c r="B6624" i="3"/>
  <c r="P6621" i="3"/>
  <c r="J6623" i="3"/>
  <c r="P6622" i="3" s="1"/>
  <c r="L6622" i="3"/>
  <c r="O6622" i="3" s="1"/>
  <c r="K6623" i="3" s="1"/>
  <c r="C6625" i="3" l="1"/>
  <c r="E6625" i="3"/>
  <c r="F6625" i="3"/>
  <c r="B6625" i="3"/>
  <c r="D6625" i="3"/>
  <c r="H6624" i="3"/>
  <c r="J6624" i="3" l="1"/>
  <c r="H6625" i="3"/>
  <c r="B6626" i="3"/>
  <c r="F6626" i="3"/>
  <c r="C6626" i="3"/>
  <c r="D6626" i="3"/>
  <c r="E6626" i="3"/>
  <c r="L6623" i="3"/>
  <c r="O6623" i="3" s="1"/>
  <c r="K6624" i="3" s="1"/>
  <c r="E6627" i="3" l="1"/>
  <c r="B6627" i="3"/>
  <c r="D6627" i="3"/>
  <c r="F6627" i="3"/>
  <c r="C6627" i="3"/>
  <c r="J6625" i="3"/>
  <c r="H6626" i="3"/>
  <c r="L6624" i="3"/>
  <c r="O6624" i="3" s="1"/>
  <c r="K6625" i="3" s="1"/>
  <c r="P6624" i="3"/>
  <c r="P6623" i="3"/>
  <c r="J6626" i="3" l="1"/>
  <c r="D6628" i="3"/>
  <c r="F6628" i="3"/>
  <c r="E6628" i="3"/>
  <c r="C6628" i="3"/>
  <c r="B6628" i="3"/>
  <c r="H6627" i="3"/>
  <c r="L6625" i="3"/>
  <c r="O6625" i="3" s="1"/>
  <c r="K6626" i="3" s="1"/>
  <c r="P6625" i="3"/>
  <c r="C6629" i="3" l="1"/>
  <c r="D6629" i="3"/>
  <c r="E6629" i="3"/>
  <c r="F6629" i="3"/>
  <c r="B6629" i="3"/>
  <c r="H6628" i="3"/>
  <c r="L6626" i="3"/>
  <c r="O6626" i="3" s="1"/>
  <c r="K6627" i="3" s="1"/>
  <c r="J6627" i="3"/>
  <c r="J6628" i="3" l="1"/>
  <c r="L6627" i="3"/>
  <c r="O6627" i="3" s="1"/>
  <c r="K6628" i="3" s="1"/>
  <c r="H6629" i="3"/>
  <c r="J6629" i="3"/>
  <c r="P6627" i="3"/>
  <c r="P6626" i="3"/>
  <c r="L6628" i="3" l="1"/>
  <c r="O6628" i="3" s="1"/>
  <c r="K6629" i="3" s="1"/>
  <c r="E6630" i="3"/>
  <c r="C6630" i="3"/>
  <c r="F6630" i="3"/>
  <c r="B6630" i="3"/>
  <c r="D6630" i="3"/>
  <c r="H6630" i="3"/>
  <c r="J6630" i="3"/>
  <c r="P6628" i="3"/>
  <c r="P6629" i="3" l="1"/>
  <c r="C6631" i="3"/>
  <c r="F6631" i="3"/>
  <c r="D6631" i="3"/>
  <c r="E6631" i="3"/>
  <c r="B6631" i="3"/>
  <c r="L6629" i="3"/>
  <c r="O6629" i="3" s="1"/>
  <c r="K6630" i="3" s="1"/>
  <c r="L6630" i="3" l="1"/>
  <c r="O6630" i="3" s="1"/>
  <c r="K6631" i="3" s="1"/>
  <c r="H6631" i="3"/>
  <c r="J6631" i="3" s="1"/>
  <c r="L6631" i="3" l="1"/>
  <c r="O6631" i="3" s="1"/>
  <c r="B6632" i="3"/>
  <c r="K6632" i="3" s="1"/>
  <c r="C6632" i="3"/>
  <c r="E6632" i="3"/>
  <c r="J6632" i="3" s="1"/>
  <c r="H6632" i="3"/>
  <c r="D6632" i="3"/>
  <c r="F6632" i="3"/>
  <c r="P6630" i="3"/>
  <c r="P6631" i="3" l="1"/>
  <c r="L6632" i="3"/>
  <c r="O6632" i="3" s="1"/>
  <c r="C6633" i="3" l="1"/>
  <c r="E6633" i="3"/>
  <c r="F6633" i="3"/>
  <c r="B6633" i="3"/>
  <c r="H6633" i="3"/>
  <c r="D6633" i="3"/>
  <c r="K6633" i="3"/>
  <c r="F6634" i="3" l="1"/>
  <c r="E6634" i="3"/>
  <c r="C6634" i="3"/>
  <c r="D6634" i="3"/>
  <c r="B6634" i="3"/>
  <c r="J6633" i="3"/>
  <c r="F6635" i="3" l="1"/>
  <c r="D6635" i="3"/>
  <c r="C6635" i="3"/>
  <c r="B6635" i="3"/>
  <c r="E6635" i="3"/>
  <c r="P6632" i="3"/>
  <c r="H6634" i="3"/>
  <c r="J6634" i="3" l="1"/>
  <c r="F6636" i="3"/>
  <c r="C6636" i="3"/>
  <c r="E6636" i="3"/>
  <c r="B6636" i="3"/>
  <c r="D6636" i="3"/>
  <c r="H6635" i="3"/>
  <c r="J6635" i="3" s="1"/>
  <c r="L6633" i="3"/>
  <c r="O6633" i="3" s="1"/>
  <c r="K6634" i="3" s="1"/>
  <c r="E6637" i="3" l="1"/>
  <c r="B6637" i="3"/>
  <c r="C6637" i="3"/>
  <c r="F6637" i="3"/>
  <c r="D6637" i="3"/>
  <c r="H6636" i="3"/>
  <c r="L6634" i="3"/>
  <c r="O6634" i="3" s="1"/>
  <c r="K6635" i="3" s="1"/>
  <c r="P6634" i="3"/>
  <c r="P6633" i="3"/>
  <c r="F6638" i="3" l="1"/>
  <c r="B6638" i="3"/>
  <c r="E6638" i="3"/>
  <c r="D6638" i="3"/>
  <c r="C6638" i="3"/>
  <c r="J6636" i="3"/>
  <c r="L6635" i="3"/>
  <c r="O6635" i="3" s="1"/>
  <c r="K6636" i="3" s="1"/>
  <c r="H6637" i="3"/>
  <c r="D6639" i="3" l="1"/>
  <c r="F6639" i="3"/>
  <c r="E6639" i="3"/>
  <c r="B6639" i="3"/>
  <c r="H6639" i="3" s="1"/>
  <c r="C6639" i="3"/>
  <c r="J6638" i="3"/>
  <c r="J6637" i="3"/>
  <c r="L6636" i="3"/>
  <c r="O6636" i="3" s="1"/>
  <c r="K6637" i="3" s="1"/>
  <c r="H6638" i="3"/>
  <c r="P6635" i="3"/>
  <c r="L6637" i="3" l="1"/>
  <c r="O6637" i="3" s="1"/>
  <c r="K6638" i="3" s="1"/>
  <c r="J6639" i="3"/>
  <c r="P6638" i="3"/>
  <c r="P6637" i="3"/>
  <c r="P6636" i="3"/>
  <c r="L6638" i="3" l="1"/>
  <c r="O6638" i="3" s="1"/>
  <c r="K6639" i="3" s="1"/>
  <c r="D6640" i="3"/>
  <c r="E6640" i="3"/>
  <c r="H6640" i="3"/>
  <c r="B6640" i="3"/>
  <c r="C6640" i="3"/>
  <c r="F6640" i="3"/>
  <c r="J6640" i="3"/>
  <c r="P6639" i="3" s="1"/>
  <c r="B6641" i="3" l="1"/>
  <c r="H6641" i="3" s="1"/>
  <c r="C6641" i="3"/>
  <c r="E6641" i="3"/>
  <c r="J6641" i="3" s="1"/>
  <c r="D6641" i="3"/>
  <c r="F6641" i="3"/>
  <c r="L6639" i="3"/>
  <c r="O6639" i="3" s="1"/>
  <c r="K6640" i="3" s="1"/>
  <c r="L6640" i="3" l="1"/>
  <c r="O6640" i="3" s="1"/>
  <c r="K6641" i="3" s="1"/>
  <c r="P6640" i="3"/>
  <c r="F6642" i="3"/>
  <c r="E6642" i="3"/>
  <c r="B6642" i="3"/>
  <c r="H6642" i="3" s="1"/>
  <c r="C6642" i="3"/>
  <c r="D6642" i="3"/>
  <c r="E6643" i="3" l="1"/>
  <c r="F6643" i="3"/>
  <c r="C6643" i="3"/>
  <c r="D6643" i="3"/>
  <c r="B6643" i="3"/>
  <c r="L6641" i="3"/>
  <c r="O6641" i="3" s="1"/>
  <c r="K6642" i="3" s="1"/>
  <c r="J6642" i="3"/>
  <c r="C6644" i="3" l="1"/>
  <c r="B6644" i="3"/>
  <c r="E6644" i="3"/>
  <c r="F6644" i="3"/>
  <c r="D6644" i="3"/>
  <c r="H6643" i="3"/>
  <c r="P6641" i="3"/>
  <c r="L6642" i="3"/>
  <c r="O6642" i="3" s="1"/>
  <c r="K6643" i="3" s="1"/>
  <c r="D6645" i="3" l="1"/>
  <c r="C6645" i="3"/>
  <c r="F6645" i="3"/>
  <c r="B6645" i="3"/>
  <c r="E6645" i="3"/>
  <c r="J6643" i="3"/>
  <c r="H6644" i="3"/>
  <c r="J6644" i="3" l="1"/>
  <c r="D6646" i="3"/>
  <c r="F6646" i="3"/>
  <c r="C6646" i="3"/>
  <c r="B6646" i="3"/>
  <c r="E6646" i="3"/>
  <c r="L6643" i="3"/>
  <c r="O6643" i="3" s="1"/>
  <c r="K6644" i="3" s="1"/>
  <c r="H6645" i="3"/>
  <c r="P6643" i="3"/>
  <c r="P6642" i="3"/>
  <c r="J6645" i="3" l="1"/>
  <c r="E6647" i="3"/>
  <c r="D6647" i="3"/>
  <c r="C6647" i="3"/>
  <c r="F6647" i="3"/>
  <c r="B6647" i="3"/>
  <c r="L6644" i="3"/>
  <c r="P6644" i="3"/>
  <c r="O6644" i="3"/>
  <c r="K6645" i="3" s="1"/>
  <c r="H6646" i="3"/>
  <c r="J6646" i="3" l="1"/>
  <c r="B6648" i="3"/>
  <c r="H6648" i="3" s="1"/>
  <c r="E6648" i="3"/>
  <c r="F6648" i="3"/>
  <c r="D6648" i="3"/>
  <c r="C6648" i="3"/>
  <c r="H6647" i="3"/>
  <c r="L6645" i="3"/>
  <c r="O6645" i="3" s="1"/>
  <c r="K6646" i="3" s="1"/>
  <c r="P6645" i="3"/>
  <c r="L6646" i="3" l="1"/>
  <c r="O6646" i="3" s="1"/>
  <c r="K6647" i="3" s="1"/>
  <c r="J6647" i="3"/>
  <c r="J6648" i="3"/>
  <c r="E6649" i="3"/>
  <c r="F6649" i="3"/>
  <c r="D6649" i="3"/>
  <c r="C6649" i="3"/>
  <c r="B6649" i="3"/>
  <c r="P6646" i="3"/>
  <c r="F6650" i="3" l="1"/>
  <c r="C6650" i="3"/>
  <c r="B6650" i="3"/>
  <c r="D6650" i="3"/>
  <c r="E6650" i="3"/>
  <c r="J6650" i="3" s="1"/>
  <c r="H6650" i="3"/>
  <c r="H6649" i="3"/>
  <c r="J6649" i="3" s="1"/>
  <c r="P6648" i="3"/>
  <c r="P6647" i="3"/>
  <c r="L6647" i="3"/>
  <c r="O6647" i="3" s="1"/>
  <c r="K6648" i="3" s="1"/>
  <c r="E6651" i="3" l="1"/>
  <c r="D6651" i="3"/>
  <c r="F6651" i="3"/>
  <c r="B6651" i="3"/>
  <c r="C6651" i="3"/>
  <c r="L6648" i="3"/>
  <c r="O6648" i="3" s="1"/>
  <c r="K6649" i="3" s="1"/>
  <c r="P6649" i="3"/>
  <c r="D6652" i="3" l="1"/>
  <c r="E6652" i="3"/>
  <c r="B6652" i="3"/>
  <c r="F6652" i="3"/>
  <c r="C6652" i="3"/>
  <c r="H6651" i="3"/>
  <c r="L6649" i="3"/>
  <c r="O6649" i="3" s="1"/>
  <c r="K6650" i="3" s="1"/>
  <c r="J6651" i="3" l="1"/>
  <c r="E6653" i="3"/>
  <c r="D6653" i="3"/>
  <c r="C6653" i="3"/>
  <c r="B6653" i="3"/>
  <c r="F6653" i="3"/>
  <c r="L6650" i="3"/>
  <c r="O6650" i="3" s="1"/>
  <c r="K6651" i="3" s="1"/>
  <c r="H6652" i="3"/>
  <c r="L6651" i="3" l="1"/>
  <c r="O6651" i="3" s="1"/>
  <c r="K6652" i="3" s="1"/>
  <c r="J6652" i="3"/>
  <c r="H6653" i="3"/>
  <c r="D6654" i="3"/>
  <c r="E6654" i="3"/>
  <c r="F6654" i="3"/>
  <c r="C6654" i="3"/>
  <c r="B6654" i="3"/>
  <c r="P6650" i="3"/>
  <c r="P6651" i="3"/>
  <c r="E6655" i="3" l="1"/>
  <c r="F6655" i="3"/>
  <c r="D6655" i="3"/>
  <c r="C6655" i="3"/>
  <c r="B6655" i="3"/>
  <c r="J6653" i="3"/>
  <c r="L6652" i="3"/>
  <c r="O6652" i="3" s="1"/>
  <c r="K6653" i="3" s="1"/>
  <c r="H6654" i="3"/>
  <c r="P6652" i="3"/>
  <c r="J6654" i="3" l="1"/>
  <c r="C6656" i="3"/>
  <c r="E6656" i="3"/>
  <c r="B6656" i="3"/>
  <c r="D6656" i="3"/>
  <c r="F6656" i="3"/>
  <c r="L6653" i="3"/>
  <c r="O6653" i="3" s="1"/>
  <c r="K6654" i="3" s="1"/>
  <c r="P6653" i="3"/>
  <c r="H6655" i="3"/>
  <c r="H6656" i="3" s="1"/>
  <c r="F6657" i="3" l="1"/>
  <c r="B6657" i="3"/>
  <c r="C6657" i="3"/>
  <c r="E6657" i="3"/>
  <c r="D6657" i="3"/>
  <c r="L6654" i="3"/>
  <c r="O6654" i="3" s="1"/>
  <c r="K6655" i="3" s="1"/>
  <c r="J6656" i="3"/>
  <c r="J6655" i="3"/>
  <c r="P6655" i="3" s="1"/>
  <c r="J6657" i="3" l="1"/>
  <c r="E6658" i="3"/>
  <c r="C6658" i="3"/>
  <c r="F6658" i="3"/>
  <c r="D6658" i="3"/>
  <c r="B6658" i="3"/>
  <c r="P6654" i="3"/>
  <c r="H6657" i="3"/>
  <c r="L6655" i="3"/>
  <c r="O6655" i="3" s="1"/>
  <c r="K6656" i="3" s="1"/>
  <c r="L6656" i="3" l="1"/>
  <c r="O6656" i="3" s="1"/>
  <c r="K6657" i="3" s="1"/>
  <c r="C6659" i="3"/>
  <c r="E6659" i="3"/>
  <c r="F6659" i="3"/>
  <c r="D6659" i="3"/>
  <c r="B6659" i="3"/>
  <c r="P6656" i="3"/>
  <c r="H6658" i="3"/>
  <c r="J6658" i="3" l="1"/>
  <c r="F6660" i="3"/>
  <c r="E6660" i="3"/>
  <c r="C6660" i="3"/>
  <c r="B6660" i="3"/>
  <c r="H6660" i="3" s="1"/>
  <c r="J6660" i="3" s="1"/>
  <c r="D6660" i="3"/>
  <c r="L6657" i="3"/>
  <c r="O6657" i="3" s="1"/>
  <c r="K6658" i="3" s="1"/>
  <c r="H6659" i="3"/>
  <c r="J6659" i="3" l="1"/>
  <c r="P6659" i="3" s="1"/>
  <c r="O6658" i="3"/>
  <c r="K6659" i="3" s="1"/>
  <c r="L6658" i="3"/>
  <c r="B6661" i="3"/>
  <c r="E6661" i="3"/>
  <c r="D6661" i="3"/>
  <c r="C6661" i="3"/>
  <c r="F6661" i="3"/>
  <c r="P6658" i="3"/>
  <c r="P6657" i="3"/>
  <c r="F6662" i="3" l="1"/>
  <c r="D6662" i="3"/>
  <c r="C6662" i="3"/>
  <c r="E6662" i="3"/>
  <c r="B6662" i="3"/>
  <c r="H6661" i="3"/>
  <c r="L6659" i="3"/>
  <c r="O6659" i="3" s="1"/>
  <c r="K6660" i="3" s="1"/>
  <c r="L6660" i="3" l="1"/>
  <c r="O6660" i="3" s="1"/>
  <c r="K6661" i="3" s="1"/>
  <c r="C6663" i="3"/>
  <c r="B6663" i="3"/>
  <c r="H6663" i="3" s="1"/>
  <c r="J6663" i="3" s="1"/>
  <c r="E6663" i="3"/>
  <c r="F6663" i="3"/>
  <c r="D6663" i="3"/>
  <c r="J6662" i="3"/>
  <c r="J6661" i="3"/>
  <c r="H6662" i="3"/>
  <c r="L6661" i="3" l="1"/>
  <c r="O6661" i="3" s="1"/>
  <c r="K6662" i="3" s="1"/>
  <c r="P6662" i="3"/>
  <c r="P6660" i="3"/>
  <c r="P6661" i="3"/>
  <c r="L6662" i="3" l="1"/>
  <c r="O6662" i="3" s="1"/>
  <c r="K6663" i="3" s="1"/>
  <c r="C6664" i="3"/>
  <c r="E6664" i="3"/>
  <c r="F6664" i="3"/>
  <c r="D6664" i="3"/>
  <c r="B6664" i="3"/>
  <c r="H6664" i="3" s="1"/>
  <c r="J6664" i="3" l="1"/>
  <c r="F6665" i="3"/>
  <c r="B6665" i="3"/>
  <c r="D6665" i="3"/>
  <c r="E6665" i="3"/>
  <c r="C6665" i="3"/>
  <c r="H6665" i="3"/>
  <c r="L6663" i="3"/>
  <c r="O6663" i="3" s="1"/>
  <c r="K6664" i="3" s="1"/>
  <c r="F6666" i="3" l="1"/>
  <c r="B6666" i="3"/>
  <c r="E6666" i="3"/>
  <c r="D6666" i="3"/>
  <c r="C6666" i="3"/>
  <c r="L6664" i="3"/>
  <c r="O6664" i="3" s="1"/>
  <c r="K6665" i="3" s="1"/>
  <c r="P6663" i="3"/>
  <c r="F6667" i="3" l="1"/>
  <c r="B6667" i="3"/>
  <c r="C6667" i="3"/>
  <c r="D6667" i="3"/>
  <c r="E6667" i="3"/>
  <c r="H6666" i="3"/>
  <c r="L6665" i="3"/>
  <c r="O6665" i="3" s="1"/>
  <c r="K6666" i="3" s="1"/>
  <c r="J6665" i="3"/>
  <c r="J6666" i="3"/>
  <c r="C6668" i="3" l="1"/>
  <c r="E6668" i="3"/>
  <c r="B6668" i="3"/>
  <c r="D6668" i="3"/>
  <c r="F6668" i="3"/>
  <c r="P6665" i="3"/>
  <c r="P6664" i="3"/>
  <c r="H6667" i="3"/>
  <c r="L6666" i="3"/>
  <c r="O6666" i="3" s="1"/>
  <c r="K6667" i="3" s="1"/>
  <c r="P6666" i="3"/>
  <c r="J6667" i="3"/>
  <c r="E6669" i="3" l="1"/>
  <c r="B6669" i="3"/>
  <c r="C6669" i="3"/>
  <c r="D6669" i="3"/>
  <c r="F6669" i="3"/>
  <c r="H6668" i="3"/>
  <c r="J6668" i="3" l="1"/>
  <c r="H6669" i="3"/>
  <c r="B6670" i="3"/>
  <c r="F6670" i="3"/>
  <c r="E6670" i="3"/>
  <c r="C6670" i="3"/>
  <c r="D6670" i="3"/>
  <c r="L6667" i="3"/>
  <c r="O6667" i="3" s="1"/>
  <c r="K6668" i="3" s="1"/>
  <c r="B6671" i="3" l="1"/>
  <c r="F6671" i="3"/>
  <c r="E6671" i="3"/>
  <c r="C6671" i="3"/>
  <c r="D6671" i="3"/>
  <c r="H6670" i="3"/>
  <c r="L6668" i="3"/>
  <c r="O6668" i="3" s="1"/>
  <c r="K6669" i="3" s="1"/>
  <c r="J6669" i="3"/>
  <c r="P6668" i="3" s="1"/>
  <c r="P6667" i="3"/>
  <c r="J6670" i="3" l="1"/>
  <c r="H6671" i="3"/>
  <c r="L6669" i="3"/>
  <c r="O6669" i="3" s="1"/>
  <c r="K6670" i="3" s="1"/>
  <c r="D6672" i="3"/>
  <c r="F6672" i="3"/>
  <c r="E6672" i="3"/>
  <c r="B6672" i="3"/>
  <c r="C6672" i="3"/>
  <c r="P6669" i="3"/>
  <c r="L6670" i="3" l="1"/>
  <c r="O6670" i="3" s="1"/>
  <c r="K6671" i="3" s="1"/>
  <c r="J6671" i="3"/>
  <c r="D6673" i="3"/>
  <c r="C6673" i="3"/>
  <c r="E6673" i="3"/>
  <c r="J6673" i="3" s="1"/>
  <c r="F6673" i="3"/>
  <c r="B6673" i="3"/>
  <c r="H6673" i="3" s="1"/>
  <c r="J6672" i="3"/>
  <c r="H6672" i="3"/>
  <c r="P6670" i="3"/>
  <c r="C6674" i="3" l="1"/>
  <c r="B6674" i="3"/>
  <c r="F6674" i="3"/>
  <c r="E6674" i="3"/>
  <c r="D6674" i="3"/>
  <c r="H6674" i="3"/>
  <c r="L6671" i="3"/>
  <c r="O6671" i="3" s="1"/>
  <c r="K6672" i="3" s="1"/>
  <c r="P6672" i="3"/>
  <c r="P6671" i="3"/>
  <c r="B6675" i="3" l="1"/>
  <c r="D6675" i="3"/>
  <c r="C6675" i="3"/>
  <c r="E6675" i="3"/>
  <c r="F6675" i="3"/>
  <c r="O6672" i="3"/>
  <c r="K6673" i="3" s="1"/>
  <c r="L6672" i="3"/>
  <c r="J6674" i="3"/>
  <c r="F6676" i="3" l="1"/>
  <c r="D6676" i="3"/>
  <c r="E6676" i="3"/>
  <c r="C6676" i="3"/>
  <c r="B6676" i="3"/>
  <c r="P6673" i="3"/>
  <c r="L6673" i="3"/>
  <c r="O6673" i="3" s="1"/>
  <c r="K6674" i="3" s="1"/>
  <c r="H6675" i="3"/>
  <c r="L6674" i="3" l="1"/>
  <c r="O6674" i="3" s="1"/>
  <c r="K6675" i="3" s="1"/>
  <c r="J6675" i="3"/>
  <c r="F6677" i="3"/>
  <c r="E6677" i="3"/>
  <c r="B6677" i="3"/>
  <c r="D6677" i="3"/>
  <c r="C6677" i="3"/>
  <c r="H6676" i="3"/>
  <c r="J6676" i="3" l="1"/>
  <c r="H6677" i="3"/>
  <c r="H6678" i="3"/>
  <c r="B6678" i="3"/>
  <c r="F6678" i="3"/>
  <c r="E6678" i="3"/>
  <c r="C6678" i="3"/>
  <c r="D6678" i="3"/>
  <c r="L6675" i="3"/>
  <c r="O6675" i="3" s="1"/>
  <c r="K6676" i="3" s="1"/>
  <c r="P6675" i="3"/>
  <c r="P6674" i="3"/>
  <c r="J6677" i="3"/>
  <c r="C6679" i="3" l="1"/>
  <c r="E6679" i="3"/>
  <c r="B6679" i="3"/>
  <c r="D6679" i="3"/>
  <c r="F6679" i="3"/>
  <c r="J6678" i="3"/>
  <c r="P6677" i="3" s="1"/>
  <c r="P6676" i="3"/>
  <c r="L6676" i="3"/>
  <c r="O6676" i="3" s="1"/>
  <c r="K6677" i="3" s="1"/>
  <c r="C6680" i="3" l="1"/>
  <c r="F6680" i="3"/>
  <c r="E6680" i="3"/>
  <c r="D6680" i="3"/>
  <c r="B6680" i="3"/>
  <c r="L6677" i="3"/>
  <c r="O6677" i="3" s="1"/>
  <c r="K6678" i="3" s="1"/>
  <c r="H6679" i="3"/>
  <c r="J6679" i="3" s="1"/>
  <c r="F6681" i="3" l="1"/>
  <c r="E6681" i="3"/>
  <c r="B6681" i="3"/>
  <c r="H6681" i="3" s="1"/>
  <c r="D6681" i="3"/>
  <c r="C6681" i="3"/>
  <c r="L6678" i="3"/>
  <c r="O6678" i="3" s="1"/>
  <c r="K6679" i="3" s="1"/>
  <c r="P6678" i="3"/>
  <c r="H6680" i="3"/>
  <c r="L6679" i="3" l="1"/>
  <c r="O6679" i="3" s="1"/>
  <c r="K6680" i="3" s="1"/>
  <c r="J6681" i="3"/>
  <c r="J6680" i="3"/>
  <c r="L6680" i="3" l="1"/>
  <c r="O6680" i="3" s="1"/>
  <c r="K6681" i="3" s="1"/>
  <c r="P6680" i="3"/>
  <c r="P6679" i="3"/>
  <c r="C6682" i="3"/>
  <c r="D6682" i="3"/>
  <c r="F6682" i="3"/>
  <c r="E6682" i="3"/>
  <c r="B6682" i="3"/>
  <c r="L6681" i="3" l="1"/>
  <c r="O6681" i="3" s="1"/>
  <c r="K6682" i="3" s="1"/>
  <c r="H6682" i="3"/>
  <c r="O6682" i="3" l="1"/>
  <c r="J6682" i="3"/>
  <c r="L6682" i="3"/>
  <c r="D6683" i="3"/>
  <c r="C6683" i="3"/>
  <c r="F6683" i="3"/>
  <c r="E6683" i="3"/>
  <c r="J6683" i="3" s="1"/>
  <c r="B6683" i="3"/>
  <c r="K6683" i="3" s="1"/>
  <c r="H6683" i="3"/>
  <c r="B6684" i="3" l="1"/>
  <c r="F6684" i="3"/>
  <c r="D6684" i="3"/>
  <c r="H6684" i="3"/>
  <c r="E6684" i="3"/>
  <c r="C6684" i="3"/>
  <c r="L6683" i="3"/>
  <c r="O6683" i="3" s="1"/>
  <c r="K6684" i="3" s="1"/>
  <c r="P6682" i="3"/>
  <c r="P6681" i="3"/>
  <c r="D6685" i="3" l="1"/>
  <c r="B6685" i="3"/>
  <c r="E6685" i="3"/>
  <c r="C6685" i="3"/>
  <c r="F6685" i="3"/>
  <c r="J6684" i="3"/>
  <c r="L6684" i="3"/>
  <c r="O6684" i="3" s="1"/>
  <c r="K6685" i="3" s="1"/>
  <c r="E6686" i="3" l="1"/>
  <c r="F6686" i="3"/>
  <c r="D6686" i="3"/>
  <c r="B6686" i="3"/>
  <c r="C6686" i="3"/>
  <c r="P6684" i="3"/>
  <c r="P6683" i="3"/>
  <c r="H6685" i="3"/>
  <c r="J6685" i="3" s="1"/>
  <c r="H6686" i="3" l="1"/>
  <c r="J6686" i="3"/>
  <c r="P6685" i="3" s="1"/>
  <c r="E6687" i="3" l="1"/>
  <c r="F6687" i="3"/>
  <c r="D6687" i="3"/>
  <c r="C6687" i="3"/>
  <c r="B6687" i="3"/>
  <c r="L6685" i="3"/>
  <c r="O6685" i="3" s="1"/>
  <c r="K6686" i="3" s="1"/>
  <c r="B6688" i="3" l="1"/>
  <c r="D6688" i="3"/>
  <c r="C6688" i="3"/>
  <c r="E6688" i="3"/>
  <c r="F6688" i="3"/>
  <c r="H6687" i="3"/>
  <c r="L6686" i="3"/>
  <c r="O6686" i="3" s="1"/>
  <c r="K6687" i="3" s="1"/>
  <c r="J6687" i="3" l="1"/>
  <c r="D6689" i="3"/>
  <c r="F6689" i="3"/>
  <c r="C6689" i="3"/>
  <c r="B6689" i="3"/>
  <c r="E6689" i="3"/>
  <c r="H6688" i="3"/>
  <c r="B6690" i="3" l="1"/>
  <c r="C6690" i="3"/>
  <c r="E6690" i="3"/>
  <c r="D6690" i="3"/>
  <c r="F6690" i="3"/>
  <c r="J6688" i="3"/>
  <c r="H6689" i="3"/>
  <c r="J6689" i="3" s="1"/>
  <c r="L6687" i="3"/>
  <c r="O6687" i="3" s="1"/>
  <c r="K6688" i="3" s="1"/>
  <c r="P6686" i="3"/>
  <c r="P6687" i="3"/>
  <c r="E6691" i="3" l="1"/>
  <c r="B6691" i="3"/>
  <c r="C6691" i="3"/>
  <c r="F6691" i="3"/>
  <c r="D6691" i="3"/>
  <c r="J6690" i="3"/>
  <c r="P6689" i="3" s="1"/>
  <c r="P6688" i="3"/>
  <c r="H6690" i="3"/>
  <c r="L6688" i="3"/>
  <c r="O6688" i="3" s="1"/>
  <c r="K6689" i="3" s="1"/>
  <c r="L6689" i="3" l="1"/>
  <c r="O6689" i="3" s="1"/>
  <c r="K6690" i="3" s="1"/>
  <c r="E6692" i="3"/>
  <c r="F6692" i="3"/>
  <c r="C6692" i="3"/>
  <c r="D6692" i="3"/>
  <c r="B6692" i="3"/>
  <c r="H6691" i="3"/>
  <c r="J6691" i="3" s="1"/>
  <c r="B6693" i="3" l="1"/>
  <c r="E6693" i="3"/>
  <c r="F6693" i="3"/>
  <c r="D6693" i="3"/>
  <c r="C6693" i="3"/>
  <c r="L6690" i="3"/>
  <c r="O6690" i="3" s="1"/>
  <c r="K6691" i="3" s="1"/>
  <c r="P6690" i="3"/>
  <c r="H6692" i="3"/>
  <c r="J6692" i="3" s="1"/>
  <c r="F6694" i="3" l="1"/>
  <c r="B6694" i="3"/>
  <c r="E6694" i="3"/>
  <c r="D6694" i="3"/>
  <c r="C6694" i="3"/>
  <c r="L6691" i="3"/>
  <c r="O6691" i="3" s="1"/>
  <c r="K6692" i="3" s="1"/>
  <c r="H6693" i="3"/>
  <c r="J6693" i="3" s="1"/>
  <c r="P6692" i="3" s="1"/>
  <c r="P6691" i="3"/>
  <c r="L6692" i="3" l="1"/>
  <c r="O6692" i="3" s="1"/>
  <c r="K6693" i="3" s="1"/>
  <c r="B6695" i="3"/>
  <c r="C6695" i="3"/>
  <c r="E6695" i="3"/>
  <c r="D6695" i="3"/>
  <c r="F6695" i="3"/>
  <c r="H6694" i="3"/>
  <c r="J6694" i="3" l="1"/>
  <c r="H6695" i="3"/>
  <c r="D6696" i="3"/>
  <c r="B6696" i="3"/>
  <c r="F6696" i="3"/>
  <c r="C6696" i="3"/>
  <c r="E6696" i="3"/>
  <c r="L6693" i="3"/>
  <c r="O6693" i="3" s="1"/>
  <c r="K6694" i="3" s="1"/>
  <c r="J6695" i="3" l="1"/>
  <c r="H6696" i="3"/>
  <c r="L6694" i="3"/>
  <c r="O6694" i="3" s="1"/>
  <c r="K6695" i="3" s="1"/>
  <c r="P6694" i="3"/>
  <c r="P6693" i="3"/>
  <c r="L6695" i="3" l="1"/>
  <c r="O6695" i="3" s="1"/>
  <c r="K6696" i="3" s="1"/>
  <c r="J6696" i="3"/>
  <c r="P6695" i="3"/>
  <c r="C6697" i="3"/>
  <c r="B6697" i="3"/>
  <c r="E6697" i="3"/>
  <c r="J6697" i="3" s="1"/>
  <c r="F6697" i="3"/>
  <c r="H6697" i="3"/>
  <c r="D6697" i="3"/>
  <c r="B6698" i="3" l="1"/>
  <c r="F6698" i="3"/>
  <c r="C6698" i="3"/>
  <c r="E6698" i="3"/>
  <c r="D6698" i="3"/>
  <c r="L6696" i="3"/>
  <c r="O6696" i="3" s="1"/>
  <c r="K6697" i="3" s="1"/>
  <c r="P6696" i="3"/>
  <c r="E6699" i="3" l="1"/>
  <c r="B6699" i="3"/>
  <c r="C6699" i="3"/>
  <c r="F6699" i="3"/>
  <c r="D6699" i="3"/>
  <c r="L6697" i="3"/>
  <c r="O6697" i="3" s="1"/>
  <c r="K6698" i="3" s="1"/>
  <c r="H6698" i="3"/>
  <c r="J6698" i="3" l="1"/>
  <c r="L6698" i="3"/>
  <c r="O6698" i="3" s="1"/>
  <c r="K6699" i="3" s="1"/>
  <c r="H6699" i="3"/>
  <c r="J6699" i="3" l="1"/>
  <c r="L6699" i="3"/>
  <c r="O6699" i="3" s="1"/>
  <c r="F6700" i="3"/>
  <c r="D6700" i="3"/>
  <c r="E6700" i="3"/>
  <c r="B6700" i="3"/>
  <c r="C6700" i="3"/>
  <c r="P6697" i="3"/>
  <c r="P6698" i="3"/>
  <c r="C6701" i="3" l="1"/>
  <c r="E6701" i="3"/>
  <c r="F6701" i="3"/>
  <c r="D6701" i="3"/>
  <c r="B6701" i="3"/>
  <c r="H6700" i="3"/>
  <c r="K6700" i="3"/>
  <c r="F6702" i="3" l="1"/>
  <c r="B6702" i="3"/>
  <c r="D6702" i="3"/>
  <c r="C6702" i="3"/>
  <c r="E6702" i="3"/>
  <c r="J6700" i="3"/>
  <c r="L6700" i="3"/>
  <c r="O6700" i="3" s="1"/>
  <c r="K6701" i="3" s="1"/>
  <c r="H6701" i="3"/>
  <c r="J6701" i="3" l="1"/>
  <c r="L6701" i="3"/>
  <c r="E6703" i="3"/>
  <c r="B6703" i="3"/>
  <c r="H6703" i="3" s="1"/>
  <c r="J6703" i="3" s="1"/>
  <c r="D6703" i="3"/>
  <c r="C6703" i="3"/>
  <c r="F6703" i="3"/>
  <c r="O6701" i="3"/>
  <c r="P6700" i="3"/>
  <c r="P6699" i="3"/>
  <c r="H6702" i="3"/>
  <c r="J6702" i="3"/>
  <c r="K6702" i="3"/>
  <c r="P6702" i="3" l="1"/>
  <c r="L6702" i="3"/>
  <c r="O6702" i="3" s="1"/>
  <c r="K6703" i="3" s="1"/>
  <c r="P6701" i="3"/>
  <c r="L6703" i="3" l="1"/>
  <c r="O6703" i="3" s="1"/>
  <c r="C6704" i="3"/>
  <c r="D6704" i="3"/>
  <c r="F6704" i="3"/>
  <c r="B6704" i="3"/>
  <c r="K6704" i="3" s="1"/>
  <c r="E6704" i="3"/>
  <c r="H6704" i="3" l="1"/>
  <c r="J6704" i="3" l="1"/>
  <c r="L6704" i="3"/>
  <c r="O6704" i="3" s="1"/>
  <c r="E6705" i="3"/>
  <c r="B6705" i="3"/>
  <c r="H6705" i="3" s="1"/>
  <c r="D6705" i="3"/>
  <c r="C6705" i="3"/>
  <c r="F6705" i="3"/>
  <c r="J6705" i="3" l="1"/>
  <c r="P6704" i="3" s="1"/>
  <c r="K6705" i="3"/>
  <c r="P6703" i="3"/>
  <c r="F6706" i="3" l="1"/>
  <c r="D6706" i="3"/>
  <c r="B6706" i="3"/>
  <c r="H6706" i="3" s="1"/>
  <c r="J6706" i="3" s="1"/>
  <c r="E6706" i="3"/>
  <c r="C6706" i="3"/>
  <c r="P6705" i="3" l="1"/>
  <c r="L6705" i="3"/>
  <c r="O6705" i="3" s="1"/>
  <c r="K6706" i="3" s="1"/>
  <c r="L6706" i="3" l="1"/>
  <c r="O6706" i="3"/>
  <c r="B6707" i="3"/>
  <c r="K6707" i="3" s="1"/>
  <c r="C6707" i="3"/>
  <c r="F6707" i="3"/>
  <c r="D6707" i="3"/>
  <c r="E6707" i="3"/>
  <c r="H6707" i="3"/>
  <c r="J6707" i="3" l="1"/>
  <c r="P6706" i="3" l="1"/>
  <c r="F6708" i="3"/>
  <c r="D6708" i="3"/>
  <c r="C6708" i="3"/>
  <c r="B6708" i="3"/>
  <c r="H6708" i="3" s="1"/>
  <c r="E6708" i="3"/>
  <c r="L6707" i="3"/>
  <c r="O6707" i="3" s="1"/>
  <c r="K6708" i="3" s="1"/>
  <c r="J6708" i="3" l="1"/>
  <c r="B6709" i="3" l="1"/>
  <c r="D6709" i="3"/>
  <c r="F6709" i="3"/>
  <c r="E6709" i="3"/>
  <c r="C6709" i="3"/>
  <c r="P6707" i="3"/>
  <c r="L6708" i="3"/>
  <c r="O6708" i="3" s="1"/>
  <c r="K6709" i="3" s="1"/>
  <c r="E6710" i="3" l="1"/>
  <c r="B6710" i="3"/>
  <c r="H6710" i="3" s="1"/>
  <c r="D6710" i="3"/>
  <c r="C6710" i="3"/>
  <c r="F6710" i="3"/>
  <c r="H6709" i="3"/>
  <c r="J6709" i="3" s="1"/>
  <c r="P6708" i="3" l="1"/>
  <c r="D6711" i="3" l="1"/>
  <c r="B6711" i="3"/>
  <c r="F6711" i="3"/>
  <c r="C6711" i="3"/>
  <c r="E6711" i="3"/>
  <c r="H6711" i="3"/>
  <c r="L6709" i="3"/>
  <c r="O6709" i="3" s="1"/>
  <c r="K6710" i="3" s="1"/>
  <c r="J6710" i="3"/>
  <c r="D6712" i="3" l="1"/>
  <c r="F6712" i="3"/>
  <c r="C6712" i="3"/>
  <c r="E6712" i="3"/>
  <c r="B6712" i="3"/>
  <c r="P6709" i="3"/>
  <c r="K6711" i="3"/>
  <c r="L6710" i="3"/>
  <c r="O6710" i="3"/>
  <c r="J6711" i="3" l="1"/>
  <c r="H6712" i="3"/>
  <c r="J6712" i="3" l="1"/>
  <c r="L6712" i="3"/>
  <c r="L6711" i="3"/>
  <c r="O6711" i="3" s="1"/>
  <c r="K6712" i="3" s="1"/>
  <c r="H6713" i="3"/>
  <c r="E6713" i="3"/>
  <c r="B6713" i="3"/>
  <c r="F6713" i="3"/>
  <c r="D6713" i="3"/>
  <c r="C6713" i="3"/>
  <c r="P6711" i="3"/>
  <c r="P6710" i="3"/>
  <c r="F6714" i="3" l="1"/>
  <c r="C6714" i="3"/>
  <c r="E6714" i="3"/>
  <c r="B6714" i="3"/>
  <c r="D6714" i="3"/>
  <c r="L6713" i="3"/>
  <c r="O6712" i="3"/>
  <c r="K6713" i="3" s="1"/>
  <c r="J6713" i="3"/>
  <c r="P6712" i="3"/>
  <c r="E6715" i="3" l="1"/>
  <c r="C6715" i="3"/>
  <c r="B6715" i="3"/>
  <c r="F6715" i="3"/>
  <c r="D6715" i="3"/>
  <c r="H6714" i="3"/>
  <c r="O6713" i="3"/>
  <c r="K6714" i="3" s="1"/>
  <c r="J6714" i="3" l="1"/>
  <c r="L6714" i="3"/>
  <c r="O6714" i="3" s="1"/>
  <c r="K6715" i="3" s="1"/>
  <c r="H6715" i="3"/>
  <c r="J6715" i="3" l="1"/>
  <c r="L6715" i="3"/>
  <c r="O6715" i="3" s="1"/>
  <c r="K6716" i="3" s="1"/>
  <c r="D6716" i="3"/>
  <c r="H6716" i="3"/>
  <c r="C6716" i="3"/>
  <c r="F6716" i="3"/>
  <c r="B6716" i="3"/>
  <c r="E6716" i="3"/>
  <c r="J6716" i="3" s="1"/>
  <c r="P6714" i="3"/>
  <c r="P6713" i="3"/>
  <c r="C6717" i="3" l="1"/>
  <c r="E6717" i="3"/>
  <c r="J6717" i="3" s="1"/>
  <c r="B6717" i="3"/>
  <c r="K6717" i="3" s="1"/>
  <c r="H6717" i="3"/>
  <c r="D6717" i="3"/>
  <c r="F6717" i="3"/>
  <c r="L6716" i="3"/>
  <c r="O6716" i="3" s="1"/>
  <c r="P6715" i="3"/>
  <c r="P6716" i="3" l="1"/>
  <c r="L6717" i="3"/>
  <c r="O6717" i="3" s="1"/>
  <c r="D6718" i="3" l="1"/>
  <c r="E6718" i="3"/>
  <c r="C6718" i="3"/>
  <c r="F6718" i="3"/>
  <c r="B6718" i="3"/>
  <c r="D6719" i="3" l="1"/>
  <c r="B6719" i="3"/>
  <c r="C6719" i="3"/>
  <c r="E6719" i="3"/>
  <c r="F6719" i="3"/>
  <c r="H6718" i="3"/>
  <c r="J6718" i="3"/>
  <c r="K6718" i="3"/>
  <c r="D6720" i="3" l="1"/>
  <c r="B6720" i="3"/>
  <c r="E6720" i="3"/>
  <c r="F6720" i="3"/>
  <c r="C6720" i="3"/>
  <c r="P6717" i="3"/>
  <c r="H6719" i="3"/>
  <c r="L6718" i="3"/>
  <c r="O6718" i="3" s="1"/>
  <c r="K6719" i="3" s="1"/>
  <c r="B6721" i="3" l="1"/>
  <c r="H6721" i="3" s="1"/>
  <c r="F6721" i="3"/>
  <c r="E6721" i="3"/>
  <c r="C6721" i="3"/>
  <c r="D6721" i="3"/>
  <c r="J6719" i="3"/>
  <c r="L6719" i="3"/>
  <c r="O6719" i="3" s="1"/>
  <c r="K6720" i="3" s="1"/>
  <c r="H6720" i="3"/>
  <c r="J6720" i="3" s="1"/>
  <c r="J6721" i="3" l="1"/>
  <c r="P6719" i="3"/>
  <c r="P6718" i="3"/>
  <c r="L6720" i="3"/>
  <c r="O6720" i="3" s="1"/>
  <c r="K6721" i="3" s="1"/>
  <c r="P6720" i="3"/>
  <c r="L6721" i="3" l="1"/>
  <c r="O6721" i="3" s="1"/>
  <c r="C6722" i="3"/>
  <c r="F6722" i="3"/>
  <c r="D6722" i="3"/>
  <c r="B6722" i="3"/>
  <c r="H6722" i="3" s="1"/>
  <c r="E6722" i="3"/>
  <c r="J6722" i="3" l="1"/>
  <c r="K6722" i="3"/>
  <c r="P6721" i="3" l="1"/>
  <c r="E6723" i="3"/>
  <c r="D6723" i="3"/>
  <c r="F6723" i="3"/>
  <c r="C6723" i="3"/>
  <c r="B6723" i="3"/>
  <c r="D6724" i="3" l="1"/>
  <c r="E6724" i="3"/>
  <c r="F6724" i="3"/>
  <c r="C6724" i="3"/>
  <c r="B6724" i="3"/>
  <c r="L6722" i="3"/>
  <c r="O6722" i="3" s="1"/>
  <c r="H6723" i="3"/>
  <c r="K6723" i="3"/>
  <c r="J6723" i="3" l="1"/>
  <c r="D6725" i="3"/>
  <c r="F6725" i="3"/>
  <c r="C6725" i="3"/>
  <c r="E6725" i="3"/>
  <c r="B6725" i="3"/>
  <c r="H6724" i="3"/>
  <c r="J6724" i="3" l="1"/>
  <c r="H6725" i="3"/>
  <c r="B6726" i="3"/>
  <c r="C6726" i="3"/>
  <c r="F6726" i="3"/>
  <c r="E6726" i="3"/>
  <c r="D6726" i="3"/>
  <c r="J6725" i="3"/>
  <c r="L6723" i="3"/>
  <c r="O6723" i="3" s="1"/>
  <c r="K6724" i="3" s="1"/>
  <c r="P6722" i="3"/>
  <c r="P6723" i="3"/>
  <c r="F6727" i="3" l="1"/>
  <c r="E6727" i="3"/>
  <c r="C6727" i="3"/>
  <c r="B6727" i="3"/>
  <c r="D6727" i="3"/>
  <c r="P6724" i="3"/>
  <c r="H6726" i="3"/>
  <c r="J6726" i="3"/>
  <c r="L6724" i="3"/>
  <c r="O6724" i="3" s="1"/>
  <c r="K6725" i="3" s="1"/>
  <c r="L6725" i="3" l="1"/>
  <c r="O6725" i="3" s="1"/>
  <c r="K6726" i="3" s="1"/>
  <c r="E6728" i="3"/>
  <c r="F6728" i="3"/>
  <c r="B6728" i="3"/>
  <c r="D6728" i="3"/>
  <c r="C6728" i="3"/>
  <c r="H6727" i="3"/>
  <c r="P6725" i="3"/>
  <c r="C6729" i="3" l="1"/>
  <c r="B6729" i="3"/>
  <c r="D6729" i="3"/>
  <c r="E6729" i="3"/>
  <c r="F6729" i="3"/>
  <c r="L6726" i="3"/>
  <c r="O6726" i="3" s="1"/>
  <c r="K6727" i="3" s="1"/>
  <c r="J6727" i="3"/>
  <c r="H6728" i="3"/>
  <c r="J6728" i="3" s="1"/>
  <c r="F6730" i="3" l="1"/>
  <c r="C6730" i="3"/>
  <c r="B6730" i="3"/>
  <c r="D6730" i="3"/>
  <c r="E6730" i="3"/>
  <c r="L6727" i="3"/>
  <c r="O6727" i="3" s="1"/>
  <c r="K6728" i="3" s="1"/>
  <c r="H6729" i="3"/>
  <c r="P6727" i="3"/>
  <c r="P6726" i="3"/>
  <c r="F6731" i="3" l="1"/>
  <c r="B6731" i="3"/>
  <c r="E6731" i="3"/>
  <c r="C6731" i="3"/>
  <c r="D6731" i="3"/>
  <c r="J6729" i="3"/>
  <c r="H6730" i="3"/>
  <c r="L6728" i="3"/>
  <c r="O6728" i="3" s="1"/>
  <c r="K6729" i="3" s="1"/>
  <c r="J6730" i="3" l="1"/>
  <c r="F6732" i="3"/>
  <c r="D6732" i="3"/>
  <c r="B6732" i="3"/>
  <c r="E6732" i="3"/>
  <c r="C6732" i="3"/>
  <c r="L6729" i="3"/>
  <c r="O6729" i="3" s="1"/>
  <c r="K6730" i="3" s="1"/>
  <c r="P6729" i="3"/>
  <c r="P6728" i="3"/>
  <c r="H6731" i="3"/>
  <c r="F6733" i="3" l="1"/>
  <c r="D6733" i="3"/>
  <c r="B6733" i="3"/>
  <c r="E6733" i="3"/>
  <c r="C6733" i="3"/>
  <c r="J6731" i="3"/>
  <c r="P6730" i="3" s="1"/>
  <c r="H6732" i="3"/>
  <c r="L6730" i="3"/>
  <c r="O6730" i="3" s="1"/>
  <c r="K6731" i="3" s="1"/>
  <c r="B6734" i="3" l="1"/>
  <c r="D6734" i="3"/>
  <c r="E6734" i="3"/>
  <c r="C6734" i="3"/>
  <c r="F6734" i="3"/>
  <c r="L6731" i="3"/>
  <c r="O6731" i="3" s="1"/>
  <c r="K6732" i="3" s="1"/>
  <c r="J6732" i="3"/>
  <c r="H6733" i="3"/>
  <c r="J6733" i="3"/>
  <c r="P6731" i="3"/>
  <c r="C6735" i="3" l="1"/>
  <c r="D6735" i="3"/>
  <c r="F6735" i="3"/>
  <c r="E6735" i="3"/>
  <c r="B6735" i="3"/>
  <c r="H6735" i="3" s="1"/>
  <c r="P6732" i="3"/>
  <c r="H6734" i="3"/>
  <c r="L6732" i="3"/>
  <c r="O6732" i="3" s="1"/>
  <c r="K6733" i="3" s="1"/>
  <c r="J6734" i="3"/>
  <c r="P6733" i="3" s="1"/>
  <c r="L6733" i="3" l="1"/>
  <c r="O6733" i="3" s="1"/>
  <c r="K6734" i="3" s="1"/>
  <c r="J6735" i="3"/>
  <c r="P6734" i="3" l="1"/>
  <c r="L6734" i="3"/>
  <c r="O6734" i="3" s="1"/>
  <c r="K6735" i="3" s="1"/>
  <c r="D6736" i="3"/>
  <c r="C6736" i="3"/>
  <c r="B6736" i="3"/>
  <c r="F6736" i="3"/>
  <c r="E6736" i="3"/>
  <c r="J6736" i="3" s="1"/>
  <c r="H6736" i="3"/>
  <c r="F6737" i="3" l="1"/>
  <c r="E6737" i="3"/>
  <c r="C6737" i="3"/>
  <c r="D6737" i="3"/>
  <c r="B6737" i="3"/>
  <c r="H6737" i="3"/>
  <c r="P6735" i="3"/>
  <c r="L6735" i="3"/>
  <c r="O6735" i="3" s="1"/>
  <c r="K6736" i="3" s="1"/>
  <c r="F6738" i="3" l="1"/>
  <c r="D6738" i="3"/>
  <c r="C6738" i="3"/>
  <c r="E6738" i="3"/>
  <c r="B6738" i="3"/>
  <c r="L6736" i="3"/>
  <c r="O6736" i="3" s="1"/>
  <c r="K6737" i="3" s="1"/>
  <c r="J6737" i="3" l="1"/>
  <c r="H6738" i="3"/>
  <c r="J6738" i="3" l="1"/>
  <c r="P6737" i="3"/>
  <c r="P6736" i="3"/>
  <c r="C6739" i="3"/>
  <c r="B6739" i="3"/>
  <c r="D6739" i="3"/>
  <c r="F6739" i="3"/>
  <c r="E6739" i="3"/>
  <c r="L6737" i="3"/>
  <c r="O6737" i="3" s="1"/>
  <c r="K6738" i="3" s="1"/>
  <c r="E6740" i="3" l="1"/>
  <c r="F6740" i="3"/>
  <c r="B6740" i="3"/>
  <c r="C6740" i="3"/>
  <c r="D6740" i="3"/>
  <c r="H6739" i="3"/>
  <c r="J6739" i="3" s="1"/>
  <c r="P6738" i="3" s="1"/>
  <c r="K6739" i="3"/>
  <c r="L6738" i="3"/>
  <c r="O6738" i="3"/>
  <c r="C6741" i="3" l="1"/>
  <c r="E6741" i="3"/>
  <c r="F6741" i="3"/>
  <c r="B6741" i="3"/>
  <c r="D6741" i="3"/>
  <c r="L6739" i="3"/>
  <c r="O6739" i="3" s="1"/>
  <c r="K6740" i="3" s="1"/>
  <c r="H6740" i="3"/>
  <c r="J6740" i="3" l="1"/>
  <c r="L6740" i="3"/>
  <c r="O6740" i="3" s="1"/>
  <c r="K6741" i="3" s="1"/>
  <c r="B6742" i="3"/>
  <c r="E6742" i="3"/>
  <c r="F6742" i="3"/>
  <c r="D6742" i="3"/>
  <c r="C6742" i="3"/>
  <c r="H6741" i="3"/>
  <c r="J6741" i="3" l="1"/>
  <c r="H6742" i="3"/>
  <c r="J6742" i="3"/>
  <c r="P6740" i="3"/>
  <c r="P6739" i="3"/>
  <c r="E6743" i="3" l="1"/>
  <c r="B6743" i="3"/>
  <c r="D6743" i="3"/>
  <c r="C6743" i="3"/>
  <c r="F6743" i="3"/>
  <c r="L6741" i="3"/>
  <c r="O6741" i="3" s="1"/>
  <c r="K6742" i="3" s="1"/>
  <c r="P6741" i="3"/>
  <c r="E6744" i="3" l="1"/>
  <c r="C6744" i="3"/>
  <c r="D6744" i="3"/>
  <c r="F6744" i="3"/>
  <c r="B6744" i="3"/>
  <c r="J6743" i="3"/>
  <c r="H6743" i="3"/>
  <c r="L6742" i="3"/>
  <c r="O6742" i="3" s="1"/>
  <c r="K6743" i="3" s="1"/>
  <c r="H6744" i="3" l="1"/>
  <c r="P6742" i="3"/>
  <c r="J6744" i="3" l="1"/>
  <c r="E6745" i="3"/>
  <c r="B6745" i="3"/>
  <c r="C6745" i="3"/>
  <c r="H6745" i="3"/>
  <c r="J6745" i="3" s="1"/>
  <c r="F6745" i="3"/>
  <c r="D6745" i="3"/>
  <c r="L6743" i="3"/>
  <c r="O6743" i="3" s="1"/>
  <c r="K6744" i="3" s="1"/>
  <c r="L6744" i="3" l="1"/>
  <c r="O6744" i="3" s="1"/>
  <c r="K6745" i="3" s="1"/>
  <c r="P6744" i="3"/>
  <c r="P6743" i="3"/>
  <c r="B6746" i="3" l="1"/>
  <c r="C6746" i="3"/>
  <c r="F6746" i="3"/>
  <c r="H6746" i="3"/>
  <c r="D6746" i="3"/>
  <c r="E6746" i="3"/>
  <c r="L6745" i="3"/>
  <c r="O6745" i="3" s="1"/>
  <c r="K6746" i="3" s="1"/>
  <c r="B6747" i="3" l="1"/>
  <c r="C6747" i="3"/>
  <c r="E6747" i="3"/>
  <c r="F6747" i="3"/>
  <c r="D6747" i="3"/>
  <c r="J6746" i="3"/>
  <c r="H6747" i="3" l="1"/>
  <c r="P6745" i="3"/>
  <c r="L6746" i="3"/>
  <c r="O6746" i="3" s="1"/>
  <c r="K6747" i="3" s="1"/>
  <c r="J6747" i="3" l="1"/>
  <c r="L6747" i="3"/>
  <c r="O6747" i="3" s="1"/>
  <c r="D6748" i="3"/>
  <c r="C6748" i="3"/>
  <c r="E6748" i="3"/>
  <c r="B6748" i="3"/>
  <c r="F6748" i="3"/>
  <c r="D6749" i="3" l="1"/>
  <c r="C6749" i="3"/>
  <c r="F6749" i="3"/>
  <c r="B6749" i="3"/>
  <c r="E6749" i="3"/>
  <c r="K6748" i="3"/>
  <c r="H6748" i="3"/>
  <c r="J6748" i="3" s="1"/>
  <c r="P6747" i="3"/>
  <c r="P6746" i="3"/>
  <c r="F6750" i="3" l="1"/>
  <c r="B6750" i="3"/>
  <c r="E6750" i="3"/>
  <c r="C6750" i="3"/>
  <c r="D6750" i="3"/>
  <c r="H6749" i="3"/>
  <c r="L6748" i="3"/>
  <c r="O6748" i="3" s="1"/>
  <c r="K6749" i="3" s="1"/>
  <c r="J6749" i="3" l="1"/>
  <c r="L6749" i="3"/>
  <c r="O6749" i="3" s="1"/>
  <c r="K6750" i="3" s="1"/>
  <c r="H6750" i="3"/>
  <c r="D6751" i="3"/>
  <c r="F6751" i="3"/>
  <c r="B6751" i="3"/>
  <c r="H6751" i="3" s="1"/>
  <c r="C6751" i="3"/>
  <c r="E6751" i="3"/>
  <c r="J6750" i="3"/>
  <c r="D6752" i="3" l="1"/>
  <c r="C6752" i="3"/>
  <c r="E6752" i="3"/>
  <c r="F6752" i="3"/>
  <c r="B6752" i="3"/>
  <c r="J6751" i="3"/>
  <c r="P6750" i="3" s="1"/>
  <c r="P6749" i="3"/>
  <c r="P6748" i="3"/>
  <c r="E6753" i="3" l="1"/>
  <c r="C6753" i="3"/>
  <c r="B6753" i="3"/>
  <c r="F6753" i="3"/>
  <c r="D6753" i="3"/>
  <c r="L6750" i="3"/>
  <c r="O6750" i="3" s="1"/>
  <c r="K6751" i="3" s="1"/>
  <c r="J6752" i="3"/>
  <c r="H6752" i="3"/>
  <c r="D6754" i="3" l="1"/>
  <c r="F6754" i="3"/>
  <c r="E6754" i="3"/>
  <c r="B6754" i="3"/>
  <c r="C6754" i="3"/>
  <c r="H6753" i="3"/>
  <c r="O6751" i="3"/>
  <c r="K6752" i="3" s="1"/>
  <c r="L6751" i="3"/>
  <c r="P6751" i="3"/>
  <c r="J6753" i="3" l="1"/>
  <c r="H6754" i="3"/>
  <c r="D6755" i="3"/>
  <c r="F6755" i="3"/>
  <c r="C6755" i="3"/>
  <c r="B6755" i="3"/>
  <c r="H6755" i="3"/>
  <c r="E6755" i="3"/>
  <c r="J6754" i="3"/>
  <c r="L6752" i="3"/>
  <c r="O6752" i="3" s="1"/>
  <c r="K6753" i="3" s="1"/>
  <c r="F6756" i="3" l="1"/>
  <c r="C6756" i="3"/>
  <c r="D6756" i="3"/>
  <c r="E6756" i="3"/>
  <c r="B6756" i="3"/>
  <c r="J6755" i="3"/>
  <c r="L6753" i="3"/>
  <c r="O6753" i="3" s="1"/>
  <c r="K6754" i="3" s="1"/>
  <c r="P6753" i="3"/>
  <c r="P6752" i="3"/>
  <c r="F6757" i="3" l="1"/>
  <c r="D6757" i="3"/>
  <c r="B6757" i="3"/>
  <c r="C6757" i="3"/>
  <c r="E6757" i="3"/>
  <c r="O6754" i="3"/>
  <c r="K6755" i="3" s="1"/>
  <c r="L6754" i="3"/>
  <c r="H6756" i="3"/>
  <c r="P6754" i="3"/>
  <c r="F6758" i="3" l="1"/>
  <c r="D6758" i="3"/>
  <c r="C6758" i="3"/>
  <c r="B6758" i="3"/>
  <c r="E6758" i="3"/>
  <c r="J6756" i="3"/>
  <c r="H6757" i="3"/>
  <c r="H6758" i="3" s="1"/>
  <c r="L6755" i="3"/>
  <c r="O6755" i="3" s="1"/>
  <c r="K6756" i="3" s="1"/>
  <c r="E6759" i="3" l="1"/>
  <c r="F6759" i="3"/>
  <c r="C6759" i="3"/>
  <c r="D6759" i="3"/>
  <c r="B6759" i="3"/>
  <c r="L6756" i="3"/>
  <c r="O6756" i="3" s="1"/>
  <c r="K6757" i="3" s="1"/>
  <c r="J6758" i="3"/>
  <c r="P6755" i="3"/>
  <c r="J6757" i="3"/>
  <c r="P6757" i="3" s="1"/>
  <c r="E6760" i="3" l="1"/>
  <c r="B6760" i="3"/>
  <c r="C6760" i="3"/>
  <c r="F6760" i="3"/>
  <c r="D6760" i="3"/>
  <c r="L6757" i="3"/>
  <c r="O6757" i="3" s="1"/>
  <c r="K6758" i="3" s="1"/>
  <c r="H6759" i="3"/>
  <c r="P6756" i="3"/>
  <c r="L6758" i="3" l="1"/>
  <c r="O6758" i="3" s="1"/>
  <c r="K6759" i="3" s="1"/>
  <c r="E6761" i="3"/>
  <c r="C6761" i="3"/>
  <c r="F6761" i="3"/>
  <c r="B6761" i="3"/>
  <c r="H6761" i="3" s="1"/>
  <c r="J6761" i="3" s="1"/>
  <c r="D6761" i="3"/>
  <c r="J6759" i="3"/>
  <c r="H6760" i="3"/>
  <c r="J6760" i="3" l="1"/>
  <c r="P6760" i="3" s="1"/>
  <c r="L6759" i="3"/>
  <c r="O6759" i="3" s="1"/>
  <c r="K6760" i="3" s="1"/>
  <c r="P6759" i="3"/>
  <c r="P6758" i="3"/>
  <c r="L6760" i="3" l="1"/>
  <c r="O6760" i="3" s="1"/>
  <c r="K6761" i="3" s="1"/>
  <c r="C6762" i="3"/>
  <c r="E6762" i="3"/>
  <c r="F6762" i="3"/>
  <c r="D6762" i="3"/>
  <c r="B6762" i="3"/>
  <c r="C6763" i="3" l="1"/>
  <c r="B6763" i="3"/>
  <c r="F6763" i="3"/>
  <c r="E6763" i="3"/>
  <c r="D6763" i="3"/>
  <c r="L6761" i="3"/>
  <c r="O6761" i="3" s="1"/>
  <c r="K6762" i="3" s="1"/>
  <c r="H6762" i="3"/>
  <c r="J6762" i="3" l="1"/>
  <c r="D6764" i="3"/>
  <c r="F6764" i="3"/>
  <c r="B6764" i="3"/>
  <c r="C6764" i="3"/>
  <c r="E6764" i="3"/>
  <c r="H6763" i="3"/>
  <c r="J6763" i="3" l="1"/>
  <c r="H6764" i="3"/>
  <c r="E6765" i="3"/>
  <c r="F6765" i="3"/>
  <c r="D6765" i="3"/>
  <c r="B6765" i="3"/>
  <c r="C6765" i="3"/>
  <c r="L6762" i="3"/>
  <c r="O6762" i="3" s="1"/>
  <c r="K6763" i="3" s="1"/>
  <c r="J6764" i="3"/>
  <c r="P6761" i="3"/>
  <c r="P6762" i="3"/>
  <c r="F6766" i="3" l="1"/>
  <c r="C6766" i="3"/>
  <c r="H6766" i="3"/>
  <c r="B6766" i="3"/>
  <c r="E6766" i="3"/>
  <c r="J6766" i="3" s="1"/>
  <c r="D6766" i="3"/>
  <c r="H6765" i="3"/>
  <c r="J6765" i="3" s="1"/>
  <c r="P6764" i="3"/>
  <c r="L6763" i="3"/>
  <c r="O6763" i="3" s="1"/>
  <c r="K6764" i="3" s="1"/>
  <c r="P6763" i="3"/>
  <c r="E6767" i="3" l="1"/>
  <c r="C6767" i="3"/>
  <c r="F6767" i="3"/>
  <c r="D6767" i="3"/>
  <c r="B6767" i="3"/>
  <c r="H6767" i="3" s="1"/>
  <c r="L6764" i="3"/>
  <c r="O6764" i="3" s="1"/>
  <c r="K6765" i="3" s="1"/>
  <c r="P6765" i="3"/>
  <c r="J6767" i="3" l="1"/>
  <c r="L6765" i="3"/>
  <c r="O6765" i="3" s="1"/>
  <c r="K6766" i="3" s="1"/>
  <c r="L6766" i="3" l="1"/>
  <c r="O6766" i="3" s="1"/>
  <c r="K6767" i="3" s="1"/>
  <c r="P6766" i="3"/>
  <c r="D6768" i="3"/>
  <c r="C6768" i="3"/>
  <c r="B6768" i="3"/>
  <c r="H6768" i="3" s="1"/>
  <c r="J6768" i="3" s="1"/>
  <c r="F6768" i="3"/>
  <c r="E6768" i="3"/>
  <c r="P6767" i="3" l="1"/>
  <c r="D6769" i="3"/>
  <c r="B6769" i="3"/>
  <c r="C6769" i="3"/>
  <c r="E6769" i="3"/>
  <c r="F6769" i="3"/>
  <c r="L6767" i="3"/>
  <c r="O6767" i="3" s="1"/>
  <c r="K6768" i="3" s="1"/>
  <c r="L6768" i="3" l="1"/>
  <c r="O6768" i="3" s="1"/>
  <c r="K6769" i="3" s="1"/>
  <c r="J6769" i="3"/>
  <c r="H6769" i="3"/>
  <c r="P6768" i="3" l="1"/>
  <c r="B6770" i="3"/>
  <c r="C6770" i="3"/>
  <c r="H6770" i="3"/>
  <c r="D6770" i="3"/>
  <c r="E6770" i="3"/>
  <c r="F6770" i="3"/>
  <c r="L6769" i="3"/>
  <c r="O6769" i="3" s="1"/>
  <c r="K6770" i="3" s="1"/>
  <c r="F6771" i="3" l="1"/>
  <c r="B6771" i="3"/>
  <c r="E6771" i="3"/>
  <c r="C6771" i="3"/>
  <c r="D6771" i="3"/>
  <c r="J6770" i="3"/>
  <c r="P6769" i="3" l="1"/>
  <c r="L6770" i="3"/>
  <c r="O6770" i="3" s="1"/>
  <c r="K6771" i="3" s="1"/>
  <c r="H6771" i="3"/>
  <c r="J6771" i="3" l="1"/>
  <c r="L6771" i="3"/>
  <c r="O6771" i="3" s="1"/>
  <c r="C6772" i="3"/>
  <c r="D6772" i="3"/>
  <c r="E6772" i="3"/>
  <c r="F6772" i="3"/>
  <c r="B6772" i="3"/>
  <c r="C6773" i="3" l="1"/>
  <c r="B6773" i="3"/>
  <c r="F6773" i="3"/>
  <c r="E6773" i="3"/>
  <c r="D6773" i="3"/>
  <c r="H6772" i="3"/>
  <c r="P6770" i="3"/>
  <c r="K6772" i="3"/>
  <c r="J6772" i="3" l="1"/>
  <c r="L6772" i="3"/>
  <c r="C6774" i="3"/>
  <c r="B6774" i="3"/>
  <c r="F6774" i="3"/>
  <c r="E6774" i="3"/>
  <c r="D6774" i="3"/>
  <c r="H6773" i="3"/>
  <c r="O6772" i="3"/>
  <c r="K6773" i="3" s="1"/>
  <c r="J6773" i="3" l="1"/>
  <c r="H6774" i="3"/>
  <c r="F6775" i="3"/>
  <c r="B6775" i="3"/>
  <c r="E6775" i="3"/>
  <c r="C6775" i="3"/>
  <c r="D6775" i="3"/>
  <c r="J6774" i="3"/>
  <c r="P6772" i="3"/>
  <c r="P6771" i="3"/>
  <c r="D6776" i="3" l="1"/>
  <c r="F6776" i="3"/>
  <c r="E6776" i="3"/>
  <c r="B6776" i="3"/>
  <c r="C6776" i="3"/>
  <c r="H6775" i="3"/>
  <c r="L6773" i="3"/>
  <c r="O6773" i="3" s="1"/>
  <c r="K6774" i="3" s="1"/>
  <c r="P6773" i="3"/>
  <c r="F6777" i="3" l="1"/>
  <c r="C6777" i="3"/>
  <c r="B6777" i="3"/>
  <c r="E6777" i="3"/>
  <c r="D6777" i="3"/>
  <c r="H6776" i="3"/>
  <c r="L6774" i="3"/>
  <c r="O6774" i="3" s="1"/>
  <c r="K6775" i="3" s="1"/>
  <c r="J6776" i="3"/>
  <c r="J6775" i="3"/>
  <c r="E6778" i="3" l="1"/>
  <c r="F6778" i="3"/>
  <c r="C6778" i="3"/>
  <c r="B6778" i="3"/>
  <c r="D6778" i="3"/>
  <c r="P6775" i="3"/>
  <c r="P6774" i="3"/>
  <c r="H6777" i="3"/>
  <c r="J6777" i="3" s="1"/>
  <c r="L6775" i="3"/>
  <c r="O6775" i="3" s="1"/>
  <c r="K6776" i="3" s="1"/>
  <c r="D6779" i="3" l="1"/>
  <c r="F6779" i="3"/>
  <c r="E6779" i="3"/>
  <c r="C6779" i="3"/>
  <c r="B6779" i="3"/>
  <c r="O6776" i="3"/>
  <c r="K6777" i="3" s="1"/>
  <c r="H6778" i="3"/>
  <c r="L6776" i="3"/>
  <c r="L6777" i="3"/>
  <c r="P6776" i="3"/>
  <c r="E6780" i="3" l="1"/>
  <c r="D6780" i="3"/>
  <c r="B6780" i="3"/>
  <c r="C6780" i="3"/>
  <c r="F6780" i="3"/>
  <c r="H6779" i="3"/>
  <c r="O6777" i="3"/>
  <c r="K6778" i="3" s="1"/>
  <c r="H6780" i="3"/>
  <c r="J6778" i="3"/>
  <c r="E6781" i="3" l="1"/>
  <c r="F6781" i="3"/>
  <c r="C6781" i="3"/>
  <c r="B6781" i="3"/>
  <c r="D6781" i="3"/>
  <c r="L6778" i="3"/>
  <c r="J6780" i="3"/>
  <c r="O6778" i="3"/>
  <c r="K6779" i="3" s="1"/>
  <c r="P6777" i="3"/>
  <c r="J6779" i="3"/>
  <c r="P6779" i="3" s="1"/>
  <c r="D6782" i="3" l="1"/>
  <c r="B6782" i="3"/>
  <c r="E6782" i="3"/>
  <c r="F6782" i="3"/>
  <c r="C6782" i="3"/>
  <c r="J6781" i="3"/>
  <c r="H6781" i="3"/>
  <c r="P6778" i="3"/>
  <c r="L6779" i="3"/>
  <c r="O6779" i="3"/>
  <c r="K6780" i="3" s="1"/>
  <c r="E6783" i="3" l="1"/>
  <c r="F6783" i="3"/>
  <c r="D6783" i="3"/>
  <c r="C6783" i="3"/>
  <c r="B6783" i="3"/>
  <c r="H6782" i="3"/>
  <c r="J6782" i="3" s="1"/>
  <c r="P6781" i="3" s="1"/>
  <c r="L6780" i="3"/>
  <c r="O6780" i="3" s="1"/>
  <c r="K6781" i="3" s="1"/>
  <c r="P6780" i="3"/>
  <c r="E6784" i="3" l="1"/>
  <c r="H6784" i="3"/>
  <c r="D6784" i="3"/>
  <c r="B6784" i="3"/>
  <c r="C6784" i="3"/>
  <c r="F6784" i="3"/>
  <c r="H6783" i="3"/>
  <c r="J6783" i="3" s="1"/>
  <c r="P6782" i="3"/>
  <c r="L6781" i="3"/>
  <c r="O6781" i="3" s="1"/>
  <c r="K6782" i="3" s="1"/>
  <c r="D6785" i="3" l="1"/>
  <c r="B6785" i="3"/>
  <c r="H6785" i="3" s="1"/>
  <c r="F6785" i="3"/>
  <c r="C6785" i="3"/>
  <c r="E6785" i="3"/>
  <c r="P6783" i="3"/>
  <c r="J6784" i="3"/>
  <c r="L6782" i="3"/>
  <c r="O6782" i="3" s="1"/>
  <c r="K6783" i="3" s="1"/>
  <c r="L6783" i="3" l="1"/>
  <c r="O6783" i="3" s="1"/>
  <c r="K6784" i="3" s="1"/>
  <c r="J6785" i="3"/>
  <c r="F6786" i="3" l="1"/>
  <c r="D6786" i="3"/>
  <c r="C6786" i="3"/>
  <c r="E6786" i="3"/>
  <c r="B6786" i="3"/>
  <c r="L6784" i="3"/>
  <c r="O6784" i="3" s="1"/>
  <c r="K6785" i="3" s="1"/>
  <c r="P6784" i="3"/>
  <c r="L6785" i="3" l="1"/>
  <c r="O6785" i="3" s="1"/>
  <c r="K6786" i="3" s="1"/>
  <c r="E6787" i="3"/>
  <c r="C6787" i="3"/>
  <c r="F6787" i="3"/>
  <c r="D6787" i="3"/>
  <c r="B6787" i="3"/>
  <c r="H6786" i="3"/>
  <c r="J6786" i="3" l="1"/>
  <c r="H6787" i="3"/>
  <c r="J6787" i="3" s="1"/>
  <c r="L6786" i="3" l="1"/>
  <c r="O6786" i="3" s="1"/>
  <c r="K6787" i="3" s="1"/>
  <c r="E6788" i="3"/>
  <c r="F6788" i="3"/>
  <c r="B6788" i="3"/>
  <c r="H6788" i="3" s="1"/>
  <c r="C6788" i="3"/>
  <c r="D6788" i="3"/>
  <c r="P6786" i="3"/>
  <c r="P6785" i="3"/>
  <c r="D6789" i="3" l="1"/>
  <c r="B6789" i="3"/>
  <c r="E6789" i="3"/>
  <c r="C6789" i="3"/>
  <c r="F6789" i="3"/>
  <c r="J6788" i="3"/>
  <c r="K6788" i="3"/>
  <c r="O6787" i="3"/>
  <c r="L6787" i="3"/>
  <c r="B6790" i="3" l="1"/>
  <c r="F6790" i="3"/>
  <c r="C6790" i="3"/>
  <c r="D6790" i="3"/>
  <c r="E6790" i="3"/>
  <c r="P6787" i="3"/>
  <c r="L6788" i="3"/>
  <c r="O6788" i="3" s="1"/>
  <c r="K6789" i="3" s="1"/>
  <c r="H6789" i="3"/>
  <c r="J6789" i="3" l="1"/>
  <c r="H6790" i="3"/>
  <c r="B6791" i="3"/>
  <c r="C6791" i="3"/>
  <c r="D6791" i="3"/>
  <c r="F6791" i="3"/>
  <c r="E6791" i="3"/>
  <c r="J6790" i="3" l="1"/>
  <c r="H6791" i="3"/>
  <c r="E6792" i="3"/>
  <c r="C6792" i="3"/>
  <c r="D6792" i="3"/>
  <c r="F6792" i="3"/>
  <c r="B6792" i="3"/>
  <c r="P6789" i="3"/>
  <c r="P6788" i="3"/>
  <c r="L6789" i="3"/>
  <c r="O6789" i="3" s="1"/>
  <c r="K6790" i="3" s="1"/>
  <c r="D6793" i="3" l="1"/>
  <c r="C6793" i="3"/>
  <c r="E6793" i="3"/>
  <c r="F6793" i="3"/>
  <c r="B6793" i="3"/>
  <c r="J6791" i="3"/>
  <c r="L6790" i="3"/>
  <c r="O6790" i="3" s="1"/>
  <c r="K6791" i="3" s="1"/>
  <c r="H6792" i="3"/>
  <c r="J6792" i="3" l="1"/>
  <c r="F6794" i="3"/>
  <c r="B6794" i="3"/>
  <c r="H6794" i="3" s="1"/>
  <c r="E6794" i="3"/>
  <c r="D6794" i="3"/>
  <c r="C6794" i="3"/>
  <c r="L6791" i="3"/>
  <c r="O6791" i="3" s="1"/>
  <c r="K6792" i="3" s="1"/>
  <c r="P6791" i="3"/>
  <c r="H6793" i="3"/>
  <c r="P6790" i="3"/>
  <c r="F6795" i="3" l="1"/>
  <c r="D6795" i="3"/>
  <c r="E6795" i="3"/>
  <c r="B6795" i="3"/>
  <c r="C6795" i="3"/>
  <c r="L6792" i="3"/>
  <c r="O6792" i="3" s="1"/>
  <c r="K6793" i="3" s="1"/>
  <c r="J6794" i="3"/>
  <c r="J6793" i="3"/>
  <c r="P6793" i="3" s="1"/>
  <c r="C6796" i="3" l="1"/>
  <c r="D6796" i="3"/>
  <c r="F6796" i="3"/>
  <c r="E6796" i="3"/>
  <c r="B6796" i="3"/>
  <c r="H6796" i="3" s="1"/>
  <c r="P6792" i="3"/>
  <c r="H6795" i="3"/>
  <c r="L6793" i="3"/>
  <c r="O6793" i="3" s="1"/>
  <c r="K6794" i="3" s="1"/>
  <c r="J6796" i="3" l="1"/>
  <c r="L6794" i="3"/>
  <c r="O6794" i="3" s="1"/>
  <c r="K6795" i="3" s="1"/>
  <c r="J6795" i="3"/>
  <c r="L6795" i="3" l="1"/>
  <c r="O6795" i="3" s="1"/>
  <c r="K6796" i="3" s="1"/>
  <c r="P6795" i="3"/>
  <c r="P6794" i="3"/>
  <c r="E6797" i="3"/>
  <c r="J6797" i="3" s="1"/>
  <c r="B6797" i="3"/>
  <c r="H6797" i="3"/>
  <c r="C6797" i="3"/>
  <c r="F6797" i="3"/>
  <c r="D6797" i="3"/>
  <c r="B6798" i="3" l="1"/>
  <c r="C6798" i="3"/>
  <c r="F6798" i="3"/>
  <c r="D6798" i="3"/>
  <c r="E6798" i="3"/>
  <c r="P6796" i="3"/>
  <c r="L6796" i="3"/>
  <c r="O6796" i="3" s="1"/>
  <c r="K6797" i="3" s="1"/>
  <c r="D6799" i="3" l="1"/>
  <c r="B6799" i="3"/>
  <c r="C6799" i="3"/>
  <c r="E6799" i="3"/>
  <c r="F6799" i="3"/>
  <c r="H6798" i="3"/>
  <c r="J6798" i="3"/>
  <c r="L6797" i="3"/>
  <c r="O6797" i="3" s="1"/>
  <c r="K6798" i="3" s="1"/>
  <c r="E6800" i="3" l="1"/>
  <c r="C6800" i="3"/>
  <c r="B6800" i="3"/>
  <c r="F6800" i="3"/>
  <c r="D6800" i="3"/>
  <c r="P6797" i="3"/>
  <c r="H6799" i="3"/>
  <c r="L6798" i="3"/>
  <c r="O6798" i="3" s="1"/>
  <c r="K6799" i="3" s="1"/>
  <c r="J6799" i="3" l="1"/>
  <c r="H6800" i="3"/>
  <c r="J6800" i="3" s="1"/>
  <c r="B6801" i="3"/>
  <c r="E6801" i="3"/>
  <c r="D6801" i="3"/>
  <c r="C6801" i="3"/>
  <c r="F6801" i="3"/>
  <c r="F6802" i="3" l="1"/>
  <c r="D6802" i="3"/>
  <c r="B6802" i="3"/>
  <c r="C6802" i="3"/>
  <c r="E6802" i="3"/>
  <c r="H6801" i="3"/>
  <c r="P6799" i="3"/>
  <c r="P6798" i="3"/>
  <c r="L6799" i="3"/>
  <c r="O6799" i="3" s="1"/>
  <c r="K6800" i="3" s="1"/>
  <c r="H6802" i="3" l="1"/>
  <c r="J6801" i="3"/>
  <c r="J6802" i="3"/>
  <c r="L6800" i="3"/>
  <c r="O6800" i="3" s="1"/>
  <c r="K6801" i="3" s="1"/>
  <c r="L6801" i="3" l="1"/>
  <c r="O6801" i="3" s="1"/>
  <c r="K6802" i="3" s="1"/>
  <c r="D6803" i="3"/>
  <c r="F6803" i="3"/>
  <c r="C6803" i="3"/>
  <c r="B6803" i="3"/>
  <c r="E6803" i="3"/>
  <c r="P6801" i="3"/>
  <c r="P6800" i="3"/>
  <c r="B6804" i="3" l="1"/>
  <c r="C6804" i="3"/>
  <c r="F6804" i="3"/>
  <c r="D6804" i="3"/>
  <c r="E6804" i="3"/>
  <c r="H6803" i="3"/>
  <c r="L6802" i="3"/>
  <c r="O6802" i="3" s="1"/>
  <c r="K6803" i="3" s="1"/>
  <c r="J6803" i="3" l="1"/>
  <c r="H6804" i="3"/>
  <c r="B6805" i="3"/>
  <c r="E6805" i="3"/>
  <c r="F6805" i="3"/>
  <c r="D6805" i="3"/>
  <c r="C6805" i="3"/>
  <c r="J6804" i="3" l="1"/>
  <c r="H6805" i="3"/>
  <c r="J6805" i="3" s="1"/>
  <c r="B6806" i="3"/>
  <c r="D6806" i="3"/>
  <c r="C6806" i="3"/>
  <c r="F6806" i="3"/>
  <c r="E6806" i="3"/>
  <c r="L6803" i="3"/>
  <c r="O6803" i="3" s="1"/>
  <c r="K6804" i="3" s="1"/>
  <c r="P6803" i="3"/>
  <c r="P6802" i="3"/>
  <c r="C6807" i="3" l="1"/>
  <c r="D6807" i="3"/>
  <c r="F6807" i="3"/>
  <c r="B6807" i="3"/>
  <c r="E6807" i="3"/>
  <c r="H6806" i="3"/>
  <c r="J6806" i="3"/>
  <c r="L6804" i="3"/>
  <c r="O6804" i="3" s="1"/>
  <c r="K6805" i="3" s="1"/>
  <c r="P6804" i="3"/>
  <c r="L6805" i="3" l="1"/>
  <c r="O6805" i="3" s="1"/>
  <c r="K6806" i="3" s="1"/>
  <c r="D6808" i="3"/>
  <c r="F6808" i="3"/>
  <c r="E6808" i="3"/>
  <c r="C6808" i="3"/>
  <c r="B6808" i="3"/>
  <c r="H6807" i="3"/>
  <c r="P6805" i="3"/>
  <c r="J6807" i="3" l="1"/>
  <c r="L6806" i="3"/>
  <c r="O6806" i="3" s="1"/>
  <c r="K6807" i="3" s="1"/>
  <c r="H6808" i="3"/>
  <c r="L6807" i="3" l="1"/>
  <c r="O6807" i="3" s="1"/>
  <c r="K6808" i="3" s="1"/>
  <c r="C6809" i="3"/>
  <c r="E6809" i="3"/>
  <c r="J6809" i="3" s="1"/>
  <c r="B6809" i="3"/>
  <c r="F6809" i="3"/>
  <c r="H6809" i="3"/>
  <c r="D6809" i="3"/>
  <c r="J6808" i="3"/>
  <c r="P6807" i="3"/>
  <c r="P6806" i="3"/>
  <c r="E6810" i="3" l="1"/>
  <c r="J6810" i="3" s="1"/>
  <c r="B6810" i="3"/>
  <c r="C6810" i="3"/>
  <c r="F6810" i="3"/>
  <c r="H6810" i="3"/>
  <c r="D6810" i="3"/>
  <c r="L6808" i="3"/>
  <c r="O6808" i="3" s="1"/>
  <c r="K6809" i="3" s="1"/>
  <c r="P6808" i="3"/>
  <c r="F6811" i="3" l="1"/>
  <c r="E6811" i="3"/>
  <c r="B6811" i="3"/>
  <c r="C6811" i="3"/>
  <c r="D6811" i="3"/>
  <c r="H6811" i="3"/>
  <c r="P6809" i="3"/>
  <c r="L6809" i="3"/>
  <c r="O6809" i="3" s="1"/>
  <c r="K6810" i="3" s="1"/>
  <c r="L6810" i="3" l="1"/>
  <c r="O6810" i="3" s="1"/>
  <c r="K6811" i="3" s="1"/>
  <c r="J6811" i="3"/>
  <c r="P6810" i="3" l="1"/>
  <c r="C6812" i="3"/>
  <c r="D6812" i="3"/>
  <c r="F6812" i="3"/>
  <c r="B6812" i="3"/>
  <c r="H6812" i="3" s="1"/>
  <c r="E6812" i="3"/>
  <c r="L6811" i="3"/>
  <c r="O6811" i="3" s="1"/>
  <c r="J6812" i="3" l="1"/>
  <c r="K6812" i="3"/>
  <c r="P6811" i="3" l="1"/>
  <c r="C6813" i="3"/>
  <c r="D6813" i="3"/>
  <c r="F6813" i="3"/>
  <c r="B6813" i="3"/>
  <c r="E6813" i="3"/>
  <c r="B6814" i="3" l="1"/>
  <c r="C6814" i="3"/>
  <c r="D6814" i="3"/>
  <c r="E6814" i="3"/>
  <c r="F6814" i="3"/>
  <c r="H6813" i="3"/>
  <c r="J6813" i="3" s="1"/>
  <c r="K6813" i="3"/>
  <c r="L6812" i="3"/>
  <c r="O6812" i="3" s="1"/>
  <c r="F6815" i="3" l="1"/>
  <c r="E6815" i="3"/>
  <c r="D6815" i="3"/>
  <c r="B6815" i="3"/>
  <c r="C6815" i="3"/>
  <c r="P6812" i="3"/>
  <c r="L6813" i="3"/>
  <c r="O6813" i="3" s="1"/>
  <c r="K6814" i="3" s="1"/>
  <c r="H6814" i="3"/>
  <c r="J6814" i="3" l="1"/>
  <c r="H6815" i="3"/>
  <c r="J6815" i="3" l="1"/>
  <c r="F6816" i="3"/>
  <c r="C6816" i="3"/>
  <c r="B6816" i="3"/>
  <c r="D6816" i="3"/>
  <c r="E6816" i="3"/>
  <c r="P6814" i="3"/>
  <c r="P6813" i="3"/>
  <c r="L6814" i="3"/>
  <c r="O6814" i="3" s="1"/>
  <c r="K6815" i="3" s="1"/>
  <c r="B6817" i="3" l="1"/>
  <c r="C6817" i="3"/>
  <c r="F6817" i="3"/>
  <c r="D6817" i="3"/>
  <c r="E6817" i="3"/>
  <c r="H6816" i="3"/>
  <c r="O6815" i="3"/>
  <c r="K6816" i="3" s="1"/>
  <c r="L6815" i="3"/>
  <c r="J6816" i="3" l="1"/>
  <c r="H6817" i="3"/>
  <c r="J6817" i="3" s="1"/>
  <c r="L6816" i="3"/>
  <c r="E6818" i="3"/>
  <c r="B6818" i="3"/>
  <c r="C6818" i="3"/>
  <c r="D6818" i="3"/>
  <c r="F6818" i="3"/>
  <c r="H6818" i="3"/>
  <c r="O6816" i="3"/>
  <c r="K6817" i="3" s="1"/>
  <c r="E6819" i="3" l="1"/>
  <c r="F6819" i="3"/>
  <c r="D6819" i="3"/>
  <c r="C6819" i="3"/>
  <c r="B6819" i="3"/>
  <c r="J6818" i="3"/>
  <c r="P6817" i="3" s="1"/>
  <c r="L6817" i="3"/>
  <c r="O6817" i="3" s="1"/>
  <c r="K6818" i="3" s="1"/>
  <c r="P6816" i="3"/>
  <c r="P6815" i="3"/>
  <c r="B6820" i="3" l="1"/>
  <c r="F6820" i="3"/>
  <c r="C6820" i="3"/>
  <c r="D6820" i="3"/>
  <c r="E6820" i="3"/>
  <c r="H6819" i="3"/>
  <c r="L6818" i="3"/>
  <c r="O6818" i="3" s="1"/>
  <c r="K6819" i="3" s="1"/>
  <c r="J6819" i="3" l="1"/>
  <c r="L6819" i="3"/>
  <c r="O6819" i="3" s="1"/>
  <c r="K6820" i="3" s="1"/>
  <c r="H6820" i="3"/>
  <c r="C6821" i="3"/>
  <c r="D6821" i="3"/>
  <c r="F6821" i="3"/>
  <c r="E6821" i="3"/>
  <c r="B6821" i="3"/>
  <c r="J6820" i="3"/>
  <c r="C6822" i="3" l="1"/>
  <c r="D6822" i="3"/>
  <c r="B6822" i="3"/>
  <c r="H6822" i="3" s="1"/>
  <c r="J6822" i="3" s="1"/>
  <c r="E6822" i="3"/>
  <c r="F6822" i="3"/>
  <c r="H6821" i="3"/>
  <c r="J6821" i="3"/>
  <c r="L6820" i="3"/>
  <c r="O6820" i="3" s="1"/>
  <c r="K6821" i="3" s="1"/>
  <c r="P6819" i="3"/>
  <c r="P6818" i="3"/>
  <c r="P6821" i="3" l="1"/>
  <c r="P6820" i="3"/>
  <c r="L6821" i="3"/>
  <c r="O6821" i="3" s="1"/>
  <c r="K6822" i="3" s="1"/>
  <c r="L6822" i="3" l="1"/>
  <c r="O6822" i="3" s="1"/>
  <c r="K6823" i="3" s="1"/>
  <c r="C6823" i="3"/>
  <c r="B6823" i="3"/>
  <c r="E6823" i="3"/>
  <c r="D6823" i="3"/>
  <c r="H6823" i="3"/>
  <c r="F6823" i="3"/>
  <c r="B6824" i="3" l="1"/>
  <c r="E6824" i="3"/>
  <c r="F6824" i="3"/>
  <c r="C6824" i="3"/>
  <c r="D6824" i="3"/>
  <c r="J6823" i="3"/>
  <c r="D6825" i="3" l="1"/>
  <c r="F6825" i="3"/>
  <c r="B6825" i="3"/>
  <c r="E6825" i="3"/>
  <c r="C6825" i="3"/>
  <c r="H6824" i="3"/>
  <c r="J6824" i="3" s="1"/>
  <c r="P6822" i="3"/>
  <c r="L6823" i="3"/>
  <c r="O6823" i="3" s="1"/>
  <c r="K6824" i="3" s="1"/>
  <c r="H6825" i="3" l="1"/>
  <c r="J6825" i="3"/>
  <c r="P6823" i="3"/>
  <c r="C6826" i="3" l="1"/>
  <c r="E6826" i="3"/>
  <c r="F6826" i="3"/>
  <c r="B6826" i="3"/>
  <c r="H6826" i="3"/>
  <c r="D6826" i="3"/>
  <c r="L6824" i="3"/>
  <c r="O6824" i="3" s="1"/>
  <c r="K6825" i="3" s="1"/>
  <c r="P6824" i="3"/>
  <c r="J6826" i="3" l="1"/>
  <c r="L6825" i="3"/>
  <c r="O6825" i="3" s="1"/>
  <c r="K6826" i="3" s="1"/>
  <c r="L6826" i="3" l="1"/>
  <c r="O6826" i="3" s="1"/>
  <c r="K6827" i="3" s="1"/>
  <c r="B6827" i="3"/>
  <c r="C6827" i="3"/>
  <c r="E6827" i="3"/>
  <c r="D6827" i="3"/>
  <c r="H6827" i="3"/>
  <c r="F6827" i="3"/>
  <c r="P6825" i="3"/>
  <c r="B6828" i="3" l="1"/>
  <c r="D6828" i="3"/>
  <c r="F6828" i="3"/>
  <c r="E6828" i="3"/>
  <c r="C6828" i="3"/>
  <c r="D6829" i="3" l="1"/>
  <c r="F6829" i="3"/>
  <c r="C6829" i="3"/>
  <c r="E6829" i="3"/>
  <c r="B6829" i="3"/>
  <c r="J6827" i="3"/>
  <c r="H6828" i="3"/>
  <c r="E6830" i="3" l="1"/>
  <c r="D6830" i="3"/>
  <c r="B6830" i="3"/>
  <c r="F6830" i="3"/>
  <c r="C6830" i="3"/>
  <c r="J6828" i="3"/>
  <c r="L6827" i="3"/>
  <c r="O6827" i="3" s="1"/>
  <c r="K6828" i="3" s="1"/>
  <c r="H6829" i="3"/>
  <c r="P6827" i="3"/>
  <c r="P6826" i="3"/>
  <c r="C6831" i="3" l="1"/>
  <c r="E6831" i="3"/>
  <c r="B6831" i="3"/>
  <c r="F6831" i="3"/>
  <c r="D6831" i="3"/>
  <c r="J6829" i="3"/>
  <c r="L6828" i="3"/>
  <c r="H6830" i="3"/>
  <c r="O6828" i="3"/>
  <c r="K6829" i="3" s="1"/>
  <c r="P6828" i="3"/>
  <c r="B6832" i="3" l="1"/>
  <c r="E6832" i="3"/>
  <c r="D6832" i="3"/>
  <c r="C6832" i="3"/>
  <c r="F6832" i="3"/>
  <c r="J6830" i="3"/>
  <c r="L6829" i="3"/>
  <c r="O6829" i="3" s="1"/>
  <c r="K6830" i="3" s="1"/>
  <c r="H6831" i="3"/>
  <c r="P6829" i="3"/>
  <c r="L6830" i="3" l="1"/>
  <c r="O6830" i="3" s="1"/>
  <c r="K6831" i="3" s="1"/>
  <c r="F6833" i="3"/>
  <c r="D6833" i="3"/>
  <c r="B6833" i="3"/>
  <c r="E6833" i="3"/>
  <c r="C6833" i="3"/>
  <c r="J6831" i="3"/>
  <c r="H6832" i="3"/>
  <c r="P6830" i="3"/>
  <c r="E6834" i="3" l="1"/>
  <c r="F6834" i="3"/>
  <c r="C6834" i="3"/>
  <c r="D6834" i="3"/>
  <c r="B6834" i="3"/>
  <c r="J6832" i="3"/>
  <c r="H6833" i="3"/>
  <c r="L6831" i="3"/>
  <c r="O6831" i="3" s="1"/>
  <c r="K6832" i="3" s="1"/>
  <c r="P6831" i="3"/>
  <c r="C6835" i="3" l="1"/>
  <c r="E6835" i="3"/>
  <c r="F6835" i="3"/>
  <c r="D6835" i="3"/>
  <c r="B6835" i="3"/>
  <c r="J6833" i="3"/>
  <c r="H6834" i="3"/>
  <c r="L6832" i="3"/>
  <c r="O6832" i="3" s="1"/>
  <c r="K6833" i="3" s="1"/>
  <c r="P6832" i="3"/>
  <c r="J6834" i="3" l="1"/>
  <c r="H6835" i="3"/>
  <c r="D6836" i="3"/>
  <c r="E6836" i="3"/>
  <c r="C6836" i="3"/>
  <c r="F6836" i="3"/>
  <c r="B6836" i="3"/>
  <c r="P6833" i="3"/>
  <c r="L6833" i="3"/>
  <c r="O6833" i="3" s="1"/>
  <c r="K6834" i="3" s="1"/>
  <c r="J6835" i="3" l="1"/>
  <c r="P6834" i="3"/>
  <c r="L6834" i="3"/>
  <c r="O6834" i="3" s="1"/>
  <c r="K6835" i="3" s="1"/>
  <c r="H6836" i="3"/>
  <c r="J6836" i="3" s="1"/>
  <c r="D6837" i="3" l="1"/>
  <c r="F6837" i="3"/>
  <c r="C6837" i="3"/>
  <c r="B6837" i="3"/>
  <c r="E6837" i="3"/>
  <c r="L6835" i="3"/>
  <c r="O6835" i="3" s="1"/>
  <c r="K6836" i="3" s="1"/>
  <c r="P6835" i="3"/>
  <c r="L6836" i="3" l="1"/>
  <c r="O6836" i="3" s="1"/>
  <c r="K6837" i="3" s="1"/>
  <c r="H6837" i="3"/>
  <c r="J6837" i="3" l="1"/>
  <c r="L6837" i="3"/>
  <c r="O6837" i="3" s="1"/>
  <c r="K6838" i="3" s="1"/>
  <c r="B6838" i="3"/>
  <c r="D6838" i="3"/>
  <c r="C6838" i="3"/>
  <c r="H6838" i="3"/>
  <c r="F6838" i="3"/>
  <c r="E6838" i="3"/>
  <c r="J6838" i="3" s="1"/>
  <c r="E6839" i="3" l="1"/>
  <c r="C6839" i="3"/>
  <c r="B6839" i="3"/>
  <c r="F6839" i="3"/>
  <c r="D6839" i="3"/>
  <c r="L6838" i="3"/>
  <c r="O6838" i="3" s="1"/>
  <c r="P6837" i="3"/>
  <c r="P6836" i="3"/>
  <c r="B6840" i="3" l="1"/>
  <c r="D6840" i="3"/>
  <c r="E6840" i="3"/>
  <c r="F6840" i="3"/>
  <c r="C6840" i="3"/>
  <c r="H6839" i="3"/>
  <c r="K6839" i="3"/>
  <c r="J6839" i="3" l="1"/>
  <c r="L6839" i="3"/>
  <c r="O6839" i="3" s="1"/>
  <c r="K6840" i="3" s="1"/>
  <c r="H6840" i="3"/>
  <c r="J6840" i="3" l="1"/>
  <c r="L6840" i="3"/>
  <c r="O6840" i="3" s="1"/>
  <c r="F6841" i="3"/>
  <c r="E6841" i="3"/>
  <c r="B6841" i="3"/>
  <c r="H6841" i="3"/>
  <c r="C6841" i="3"/>
  <c r="D6841" i="3"/>
  <c r="P6839" i="3"/>
  <c r="P6838" i="3"/>
  <c r="C6842" i="3" l="1"/>
  <c r="B6842" i="3"/>
  <c r="E6842" i="3"/>
  <c r="D6842" i="3"/>
  <c r="F6842" i="3"/>
  <c r="J6841" i="3"/>
  <c r="K6841" i="3"/>
  <c r="D6843" i="3" l="1"/>
  <c r="F6843" i="3"/>
  <c r="B6843" i="3"/>
  <c r="C6843" i="3"/>
  <c r="E6843" i="3"/>
  <c r="H6842" i="3"/>
  <c r="P6840" i="3"/>
  <c r="C6844" i="3" l="1"/>
  <c r="D6844" i="3"/>
  <c r="B6844" i="3"/>
  <c r="F6844" i="3"/>
  <c r="E6844" i="3"/>
  <c r="J6842" i="3"/>
  <c r="L6841" i="3"/>
  <c r="O6841" i="3" s="1"/>
  <c r="K6842" i="3" s="1"/>
  <c r="H6843" i="3"/>
  <c r="D6845" i="3" l="1"/>
  <c r="F6845" i="3"/>
  <c r="C6845" i="3"/>
  <c r="B6845" i="3"/>
  <c r="E6845" i="3"/>
  <c r="J6843" i="3"/>
  <c r="H6844" i="3"/>
  <c r="L6842" i="3"/>
  <c r="O6842" i="3" s="1"/>
  <c r="K6843" i="3" s="1"/>
  <c r="P6842" i="3"/>
  <c r="P6841" i="3"/>
  <c r="J6844" i="3" l="1"/>
  <c r="E6846" i="3"/>
  <c r="B6846" i="3"/>
  <c r="F6846" i="3"/>
  <c r="C6846" i="3"/>
  <c r="D6846" i="3"/>
  <c r="L6843" i="3"/>
  <c r="O6843" i="3" s="1"/>
  <c r="K6844" i="3" s="1"/>
  <c r="P6843" i="3"/>
  <c r="H6845" i="3"/>
  <c r="J6845" i="3" s="1"/>
  <c r="E6847" i="3" l="1"/>
  <c r="F6847" i="3"/>
  <c r="B6847" i="3"/>
  <c r="C6847" i="3"/>
  <c r="D6847" i="3"/>
  <c r="L6844" i="3"/>
  <c r="O6844" i="3" s="1"/>
  <c r="K6845" i="3" s="1"/>
  <c r="H6846" i="3"/>
  <c r="P6844" i="3"/>
  <c r="D6848" i="3" l="1"/>
  <c r="E6848" i="3"/>
  <c r="F6848" i="3"/>
  <c r="C6848" i="3"/>
  <c r="B6848" i="3"/>
  <c r="J6846" i="3"/>
  <c r="H6847" i="3"/>
  <c r="H6848" i="3"/>
  <c r="L6845" i="3"/>
  <c r="O6845" i="3" s="1"/>
  <c r="K6846" i="3" s="1"/>
  <c r="D6849" i="3" l="1"/>
  <c r="F6849" i="3"/>
  <c r="E6849" i="3"/>
  <c r="B6849" i="3"/>
  <c r="C6849" i="3"/>
  <c r="P6845" i="3"/>
  <c r="J6847" i="3"/>
  <c r="J6848" i="3"/>
  <c r="L6846" i="3"/>
  <c r="O6846" i="3" s="1"/>
  <c r="K6847" i="3" s="1"/>
  <c r="F6850" i="3" l="1"/>
  <c r="E6850" i="3"/>
  <c r="D6850" i="3"/>
  <c r="C6850" i="3"/>
  <c r="B6850" i="3"/>
  <c r="L6847" i="3"/>
  <c r="O6847" i="3" s="1"/>
  <c r="K6848" i="3" s="1"/>
  <c r="H6849" i="3"/>
  <c r="J6849" i="3"/>
  <c r="P6848" i="3"/>
  <c r="P6847" i="3"/>
  <c r="P6846" i="3"/>
  <c r="L6848" i="3" l="1"/>
  <c r="O6848" i="3" s="1"/>
  <c r="K6849" i="3" s="1"/>
  <c r="H6850" i="3"/>
  <c r="J6850" i="3" s="1"/>
  <c r="L6849" i="3" l="1"/>
  <c r="O6849" i="3" s="1"/>
  <c r="K6850" i="3" s="1"/>
  <c r="P6849" i="3"/>
  <c r="E6851" i="3"/>
  <c r="C6851" i="3"/>
  <c r="D6851" i="3"/>
  <c r="F6851" i="3"/>
  <c r="B6851" i="3"/>
  <c r="L6850" i="3" l="1"/>
  <c r="O6850" i="3" s="1"/>
  <c r="K6851" i="3" s="1"/>
  <c r="H6851" i="3"/>
  <c r="D6852" i="3" l="1"/>
  <c r="F6852" i="3"/>
  <c r="C6852" i="3"/>
  <c r="E6852" i="3"/>
  <c r="B6852" i="3"/>
  <c r="J6851" i="3"/>
  <c r="H6852" i="3" l="1"/>
  <c r="P6850" i="3"/>
  <c r="L6851" i="3"/>
  <c r="O6851" i="3" s="1"/>
  <c r="K6852" i="3" s="1"/>
  <c r="J6852" i="3" l="1"/>
  <c r="E6853" i="3"/>
  <c r="C6853" i="3"/>
  <c r="B6853" i="3"/>
  <c r="H6853" i="3"/>
  <c r="F6853" i="3"/>
  <c r="D6853" i="3"/>
  <c r="E6854" i="3" l="1"/>
  <c r="C6854" i="3"/>
  <c r="D6854" i="3"/>
  <c r="F6854" i="3"/>
  <c r="B6854" i="3"/>
  <c r="L6852" i="3"/>
  <c r="O6852" i="3" s="1"/>
  <c r="K6853" i="3" s="1"/>
  <c r="J6853" i="3"/>
  <c r="P6852" i="3"/>
  <c r="P6851" i="3"/>
  <c r="F6855" i="3" l="1"/>
  <c r="E6855" i="3"/>
  <c r="B6855" i="3"/>
  <c r="D6855" i="3"/>
  <c r="C6855" i="3"/>
  <c r="H6854" i="3"/>
  <c r="C6856" i="3" l="1"/>
  <c r="B6856" i="3"/>
  <c r="F6856" i="3"/>
  <c r="E6856" i="3"/>
  <c r="D6856" i="3"/>
  <c r="J6854" i="3"/>
  <c r="H6855" i="3"/>
  <c r="L6853" i="3"/>
  <c r="O6853" i="3" s="1"/>
  <c r="K6854" i="3" s="1"/>
  <c r="C6857" i="3" l="1"/>
  <c r="B6857" i="3"/>
  <c r="D6857" i="3"/>
  <c r="E6857" i="3"/>
  <c r="F6857" i="3"/>
  <c r="J6855" i="3"/>
  <c r="H6856" i="3"/>
  <c r="L6854" i="3"/>
  <c r="O6854" i="3"/>
  <c r="K6855" i="3" s="1"/>
  <c r="P6854" i="3"/>
  <c r="P6853" i="3"/>
  <c r="J6856" i="3" l="1"/>
  <c r="D6858" i="3"/>
  <c r="F6858" i="3"/>
  <c r="E6858" i="3"/>
  <c r="C6858" i="3"/>
  <c r="B6858" i="3"/>
  <c r="L6855" i="3"/>
  <c r="O6855" i="3" s="1"/>
  <c r="K6856" i="3" s="1"/>
  <c r="P6855" i="3"/>
  <c r="H6857" i="3"/>
  <c r="E6859" i="3" l="1"/>
  <c r="B6859" i="3"/>
  <c r="C6859" i="3"/>
  <c r="D6859" i="3"/>
  <c r="F6859" i="3"/>
  <c r="J6857" i="3"/>
  <c r="H6858" i="3"/>
  <c r="L6856" i="3"/>
  <c r="O6856" i="3" s="1"/>
  <c r="K6857" i="3" s="1"/>
  <c r="P6856" i="3"/>
  <c r="H6859" i="3" l="1"/>
  <c r="L6857" i="3"/>
  <c r="O6857" i="3" s="1"/>
  <c r="K6858" i="3" s="1"/>
  <c r="J6858" i="3"/>
  <c r="P6857" i="3"/>
  <c r="D6860" i="3" l="1"/>
  <c r="F6860" i="3"/>
  <c r="C6860" i="3"/>
  <c r="B6860" i="3"/>
  <c r="E6860" i="3"/>
  <c r="L6858" i="3"/>
  <c r="O6858" i="3" s="1"/>
  <c r="K6859" i="3" s="1"/>
  <c r="J6859" i="3"/>
  <c r="P6858" i="3" s="1"/>
  <c r="C6861" i="3" l="1"/>
  <c r="E6861" i="3"/>
  <c r="F6861" i="3"/>
  <c r="B6861" i="3"/>
  <c r="D6861" i="3"/>
  <c r="L6859" i="3"/>
  <c r="O6859" i="3" s="1"/>
  <c r="K6860" i="3" s="1"/>
  <c r="H6860" i="3"/>
  <c r="J6860" i="3" l="1"/>
  <c r="L6860" i="3"/>
  <c r="O6860" i="3" s="1"/>
  <c r="K6861" i="3" s="1"/>
  <c r="H6861" i="3"/>
  <c r="J6861" i="3" s="1"/>
  <c r="E6862" i="3" l="1"/>
  <c r="F6862" i="3"/>
  <c r="B6862" i="3"/>
  <c r="C6862" i="3"/>
  <c r="H6862" i="3"/>
  <c r="J6862" i="3" s="1"/>
  <c r="D6862" i="3"/>
  <c r="P6860" i="3"/>
  <c r="P6859" i="3"/>
  <c r="L6861" i="3"/>
  <c r="O6861" i="3" s="1"/>
  <c r="K6862" i="3" s="1"/>
  <c r="P6861" i="3" l="1"/>
  <c r="C6863" i="3"/>
  <c r="D6863" i="3"/>
  <c r="B6863" i="3"/>
  <c r="E6863" i="3"/>
  <c r="F6863" i="3"/>
  <c r="H6863" i="3" l="1"/>
  <c r="L6862" i="3"/>
  <c r="O6862" i="3" s="1"/>
  <c r="K6863" i="3" s="1"/>
  <c r="J6863" i="3" l="1"/>
  <c r="L6863" i="3"/>
  <c r="O6863" i="3" s="1"/>
  <c r="K6864" i="3" s="1"/>
  <c r="F6864" i="3"/>
  <c r="C6864" i="3"/>
  <c r="B6864" i="3"/>
  <c r="L6864" i="3"/>
  <c r="E6864" i="3"/>
  <c r="H6864" i="3"/>
  <c r="D6864" i="3"/>
  <c r="J6864" i="3"/>
  <c r="O6864" i="3" l="1"/>
  <c r="B6865" i="3"/>
  <c r="F6865" i="3"/>
  <c r="D6865" i="3"/>
  <c r="H6865" i="3"/>
  <c r="E6865" i="3"/>
  <c r="J6865" i="3" s="1"/>
  <c r="C6865" i="3"/>
  <c r="K6865" i="3"/>
  <c r="P6863" i="3"/>
  <c r="P6862" i="3"/>
  <c r="P6864" i="3" l="1"/>
  <c r="B6866" i="3"/>
  <c r="E6866" i="3"/>
  <c r="D6866" i="3"/>
  <c r="C6866" i="3"/>
  <c r="F6866" i="3"/>
  <c r="L6865" i="3"/>
  <c r="O6865" i="3" s="1"/>
  <c r="K6866" i="3" s="1"/>
  <c r="D6867" i="3" l="1"/>
  <c r="F6867" i="3"/>
  <c r="C6867" i="3"/>
  <c r="E6867" i="3"/>
  <c r="B6867" i="3"/>
  <c r="H6866" i="3"/>
  <c r="J6866" i="3"/>
  <c r="D6868" i="3" l="1"/>
  <c r="B6868" i="3"/>
  <c r="E6868" i="3"/>
  <c r="C6868" i="3"/>
  <c r="F6868" i="3"/>
  <c r="P6865" i="3"/>
  <c r="H6867" i="3"/>
  <c r="L6866" i="3"/>
  <c r="O6866" i="3" s="1"/>
  <c r="K6867" i="3" s="1"/>
  <c r="J6867" i="3" l="1"/>
  <c r="L6867" i="3"/>
  <c r="F6869" i="3"/>
  <c r="C6869" i="3"/>
  <c r="D6869" i="3"/>
  <c r="E6869" i="3"/>
  <c r="B6869" i="3"/>
  <c r="O6867" i="3"/>
  <c r="K6868" i="3"/>
  <c r="H6868" i="3"/>
  <c r="J6868" i="3" l="1"/>
  <c r="F6870" i="3"/>
  <c r="C6870" i="3"/>
  <c r="B6870" i="3"/>
  <c r="D6870" i="3"/>
  <c r="E6870" i="3"/>
  <c r="P6867" i="3"/>
  <c r="P6866" i="3"/>
  <c r="H6869" i="3"/>
  <c r="J6869" i="3" s="1"/>
  <c r="E6871" i="3" l="1"/>
  <c r="C6871" i="3"/>
  <c r="B6871" i="3"/>
  <c r="F6871" i="3"/>
  <c r="D6871" i="3"/>
  <c r="J6870" i="3"/>
  <c r="P6869" i="3"/>
  <c r="H6870" i="3"/>
  <c r="L6868" i="3"/>
  <c r="O6868" i="3" s="1"/>
  <c r="K6869" i="3" s="1"/>
  <c r="P6868" i="3"/>
  <c r="E6872" i="3" l="1"/>
  <c r="B6872" i="3"/>
  <c r="C6872" i="3"/>
  <c r="F6872" i="3"/>
  <c r="D6872" i="3"/>
  <c r="H6871" i="3"/>
  <c r="L6869" i="3"/>
  <c r="O6869" i="3" s="1"/>
  <c r="K6870" i="3" s="1"/>
  <c r="L6870" i="3" l="1"/>
  <c r="O6870" i="3" s="1"/>
  <c r="K6871" i="3" s="1"/>
  <c r="J6871" i="3"/>
  <c r="H6872" i="3"/>
  <c r="B6873" i="3"/>
  <c r="F6873" i="3"/>
  <c r="D6873" i="3"/>
  <c r="C6873" i="3"/>
  <c r="E6873" i="3"/>
  <c r="J6872" i="3"/>
  <c r="D6874" i="3" l="1"/>
  <c r="B6874" i="3"/>
  <c r="E6874" i="3"/>
  <c r="C6874" i="3"/>
  <c r="F6874" i="3"/>
  <c r="L6871" i="3"/>
  <c r="O6871" i="3" s="1"/>
  <c r="K6872" i="3" s="1"/>
  <c r="P6871" i="3"/>
  <c r="P6870" i="3"/>
  <c r="H6873" i="3"/>
  <c r="J6873" i="3" l="1"/>
  <c r="B6875" i="3"/>
  <c r="E6875" i="3"/>
  <c r="D6875" i="3"/>
  <c r="C6875" i="3"/>
  <c r="F6875" i="3"/>
  <c r="H6874" i="3"/>
  <c r="L6872" i="3"/>
  <c r="O6872" i="3" s="1"/>
  <c r="K6873" i="3" s="1"/>
  <c r="H6875" i="3" l="1"/>
  <c r="L6873" i="3"/>
  <c r="O6873" i="3" s="1"/>
  <c r="K6874" i="3" s="1"/>
  <c r="J6874" i="3"/>
  <c r="J6875" i="3"/>
  <c r="P6873" i="3"/>
  <c r="P6872" i="3"/>
  <c r="F6876" i="3" l="1"/>
  <c r="C6876" i="3"/>
  <c r="D6876" i="3"/>
  <c r="E6876" i="3"/>
  <c r="B6876" i="3"/>
  <c r="P6874" i="3"/>
  <c r="L6874" i="3"/>
  <c r="O6874" i="3" s="1"/>
  <c r="K6875" i="3" s="1"/>
  <c r="L6875" i="3" l="1"/>
  <c r="O6875" i="3" s="1"/>
  <c r="K6876" i="3" s="1"/>
  <c r="H6876" i="3"/>
  <c r="J6876" i="3" l="1"/>
  <c r="L6876" i="3"/>
  <c r="O6876" i="3" s="1"/>
  <c r="K6877" i="3" s="1"/>
  <c r="B6877" i="3"/>
  <c r="D6877" i="3"/>
  <c r="C6877" i="3"/>
  <c r="E6877" i="3"/>
  <c r="J6877" i="3" s="1"/>
  <c r="H6877" i="3"/>
  <c r="F6877" i="3"/>
  <c r="F6878" i="3" l="1"/>
  <c r="D6878" i="3"/>
  <c r="B6878" i="3"/>
  <c r="C6878" i="3"/>
  <c r="E6878" i="3"/>
  <c r="L6877" i="3"/>
  <c r="O6877" i="3" s="1"/>
  <c r="P6875" i="3"/>
  <c r="P6876" i="3"/>
  <c r="E6879" i="3" l="1"/>
  <c r="D6879" i="3"/>
  <c r="C6879" i="3"/>
  <c r="F6879" i="3"/>
  <c r="B6879" i="3"/>
  <c r="K6878" i="3"/>
  <c r="H6878" i="3"/>
  <c r="J6878" i="3" l="1"/>
  <c r="L6878" i="3"/>
  <c r="O6878" i="3" s="1"/>
  <c r="K6879" i="3" s="1"/>
  <c r="B6880" i="3"/>
  <c r="E6880" i="3"/>
  <c r="D6880" i="3"/>
  <c r="C6880" i="3"/>
  <c r="F6880" i="3"/>
  <c r="H6879" i="3"/>
  <c r="L6879" i="3" l="1"/>
  <c r="O6879" i="3" s="1"/>
  <c r="K6880" i="3" s="1"/>
  <c r="J6879" i="3"/>
  <c r="H6880" i="3"/>
  <c r="P6877" i="3"/>
  <c r="J6880" i="3" l="1"/>
  <c r="L6880" i="3"/>
  <c r="O6880" i="3" s="1"/>
  <c r="K6881" i="3" s="1"/>
  <c r="P6878" i="3"/>
  <c r="E6881" i="3"/>
  <c r="J6881" i="3" s="1"/>
  <c r="H6881" i="3"/>
  <c r="B6881" i="3"/>
  <c r="D6881" i="3"/>
  <c r="F6881" i="3"/>
  <c r="C6881" i="3"/>
  <c r="C6882" i="3" l="1"/>
  <c r="F6882" i="3"/>
  <c r="B6882" i="3"/>
  <c r="D6882" i="3"/>
  <c r="E6882" i="3"/>
  <c r="H6882" i="3"/>
  <c r="L6881" i="3"/>
  <c r="O6881" i="3" s="1"/>
  <c r="P6880" i="3"/>
  <c r="P6879" i="3"/>
  <c r="B6883" i="3" l="1"/>
  <c r="D6883" i="3"/>
  <c r="E6883" i="3"/>
  <c r="F6883" i="3"/>
  <c r="C6883" i="3"/>
  <c r="J6882" i="3"/>
  <c r="K6882" i="3"/>
  <c r="E6884" i="3" l="1"/>
  <c r="B6884" i="3"/>
  <c r="D6884" i="3"/>
  <c r="F6884" i="3"/>
  <c r="C6884" i="3"/>
  <c r="H6883" i="3"/>
  <c r="H6884" i="3" s="1"/>
  <c r="P6881" i="3"/>
  <c r="L6882" i="3"/>
  <c r="O6882" i="3" s="1"/>
  <c r="K6883" i="3" s="1"/>
  <c r="F6885" i="3" l="1"/>
  <c r="C6885" i="3"/>
  <c r="E6885" i="3"/>
  <c r="D6885" i="3"/>
  <c r="B6885" i="3"/>
  <c r="J6884" i="3"/>
  <c r="J6883" i="3"/>
  <c r="L6883" i="3"/>
  <c r="O6883" i="3" s="1"/>
  <c r="K6884" i="3" s="1"/>
  <c r="B6886" i="3" l="1"/>
  <c r="D6886" i="3"/>
  <c r="C6886" i="3"/>
  <c r="E6886" i="3"/>
  <c r="F6886" i="3"/>
  <c r="P6884" i="3"/>
  <c r="L6884" i="3"/>
  <c r="O6884" i="3" s="1"/>
  <c r="K6885" i="3" s="1"/>
  <c r="H6885" i="3"/>
  <c r="J6885" i="3" s="1"/>
  <c r="P6883" i="3"/>
  <c r="P6882" i="3"/>
  <c r="C6887" i="3" l="1"/>
  <c r="B6887" i="3"/>
  <c r="D6887" i="3"/>
  <c r="F6887" i="3"/>
  <c r="E6887" i="3"/>
  <c r="H6886" i="3"/>
  <c r="J6886" i="3" l="1"/>
  <c r="H6887" i="3"/>
  <c r="D6888" i="3"/>
  <c r="E6888" i="3"/>
  <c r="F6888" i="3"/>
  <c r="B6888" i="3"/>
  <c r="C6888" i="3"/>
  <c r="L6885" i="3"/>
  <c r="O6885" i="3" s="1"/>
  <c r="K6886" i="3" s="1"/>
  <c r="J6887" i="3" l="1"/>
  <c r="B6889" i="3"/>
  <c r="H6889" i="3" s="1"/>
  <c r="D6889" i="3"/>
  <c r="F6889" i="3"/>
  <c r="C6889" i="3"/>
  <c r="E6889" i="3"/>
  <c r="H6888" i="3"/>
  <c r="J6888" i="3" s="1"/>
  <c r="P6886" i="3"/>
  <c r="P6885" i="3"/>
  <c r="L6886" i="3"/>
  <c r="O6886" i="3" s="1"/>
  <c r="K6887" i="3" s="1"/>
  <c r="J6889" i="3" l="1"/>
  <c r="D6890" i="3"/>
  <c r="C6890" i="3"/>
  <c r="F6890" i="3"/>
  <c r="B6890" i="3"/>
  <c r="E6890" i="3"/>
  <c r="L6887" i="3"/>
  <c r="O6887" i="3" s="1"/>
  <c r="K6888" i="3" s="1"/>
  <c r="P6887" i="3"/>
  <c r="L6888" i="3" l="1"/>
  <c r="O6888" i="3" s="1"/>
  <c r="K6889" i="3" s="1"/>
  <c r="J6890" i="3"/>
  <c r="H6890" i="3"/>
  <c r="P6888" i="3"/>
  <c r="L6889" i="3" l="1"/>
  <c r="O6889" i="3" s="1"/>
  <c r="K6890" i="3" s="1"/>
  <c r="C6891" i="3"/>
  <c r="F6891" i="3"/>
  <c r="D6891" i="3"/>
  <c r="B6891" i="3"/>
  <c r="E6891" i="3"/>
  <c r="P6889" i="3"/>
  <c r="L6890" i="3" l="1"/>
  <c r="O6890" i="3" s="1"/>
  <c r="K6891" i="3" s="1"/>
  <c r="H6891" i="3"/>
  <c r="J6891" i="3" l="1"/>
  <c r="L6891" i="3"/>
  <c r="O6891" i="3"/>
  <c r="B6892" i="3"/>
  <c r="D6892" i="3"/>
  <c r="E6892" i="3"/>
  <c r="H6892" i="3"/>
  <c r="K6892" i="3"/>
  <c r="C6892" i="3"/>
  <c r="F6892" i="3"/>
  <c r="C6893" i="3" l="1"/>
  <c r="D6893" i="3"/>
  <c r="F6893" i="3"/>
  <c r="E6893" i="3"/>
  <c r="B6893" i="3"/>
  <c r="H6893" i="3" s="1"/>
  <c r="J6892" i="3"/>
  <c r="P6890" i="3"/>
  <c r="J6893" i="3" l="1"/>
  <c r="P6892" i="3" s="1"/>
  <c r="L6892" i="3"/>
  <c r="O6892" i="3" s="1"/>
  <c r="K6893" i="3" s="1"/>
  <c r="P6891" i="3"/>
  <c r="B6894" i="3" l="1"/>
  <c r="E6894" i="3"/>
  <c r="D6894" i="3"/>
  <c r="C6894" i="3"/>
  <c r="F6894" i="3"/>
  <c r="H6894" i="3" l="1"/>
  <c r="L6893" i="3"/>
  <c r="O6893" i="3" s="1"/>
  <c r="K6894" i="3" s="1"/>
  <c r="E6895" i="3" l="1"/>
  <c r="C6895" i="3"/>
  <c r="D6895" i="3"/>
  <c r="F6895" i="3"/>
  <c r="B6895" i="3"/>
  <c r="H6895" i="3"/>
  <c r="J6895" i="3" s="1"/>
  <c r="J6894" i="3"/>
  <c r="L6894" i="3"/>
  <c r="O6894" i="3" s="1"/>
  <c r="K6895" i="3" l="1"/>
  <c r="L6895" i="3"/>
  <c r="P6894" i="3"/>
  <c r="P6893" i="3"/>
  <c r="O6895" i="3" l="1"/>
  <c r="F6896" i="3"/>
  <c r="C6896" i="3"/>
  <c r="B6896" i="3"/>
  <c r="E6896" i="3"/>
  <c r="D6896" i="3"/>
  <c r="B6897" i="3" l="1"/>
  <c r="D6897" i="3"/>
  <c r="C6897" i="3"/>
  <c r="E6897" i="3"/>
  <c r="F6897" i="3"/>
  <c r="K6896" i="3"/>
  <c r="H6896" i="3"/>
  <c r="B6898" i="3" l="1"/>
  <c r="F6898" i="3"/>
  <c r="C6898" i="3"/>
  <c r="D6898" i="3"/>
  <c r="E6898" i="3"/>
  <c r="H6897" i="3"/>
  <c r="J6896" i="3"/>
  <c r="J6897" i="3" l="1"/>
  <c r="P6895" i="3"/>
  <c r="P6896" i="3"/>
  <c r="H6898" i="3"/>
  <c r="J6898" i="3" s="1"/>
  <c r="L6896" i="3"/>
  <c r="O6896" i="3" s="1"/>
  <c r="K6897" i="3" s="1"/>
  <c r="L6897" i="3" l="1"/>
  <c r="O6897" i="3" s="1"/>
  <c r="K6898" i="3" s="1"/>
  <c r="B6899" i="3"/>
  <c r="D6899" i="3"/>
  <c r="F6899" i="3"/>
  <c r="H6899" i="3"/>
  <c r="E6899" i="3"/>
  <c r="J6899" i="3" s="1"/>
  <c r="C6899" i="3"/>
  <c r="P6897" i="3"/>
  <c r="P6898" i="3" l="1"/>
  <c r="L6898" i="3"/>
  <c r="O6898" i="3" s="1"/>
  <c r="K6899" i="3" s="1"/>
  <c r="D6900" i="3"/>
  <c r="E6900" i="3"/>
  <c r="B6900" i="3"/>
  <c r="H6900" i="3" s="1"/>
  <c r="J6900" i="3" s="1"/>
  <c r="C6900" i="3"/>
  <c r="F6900" i="3"/>
  <c r="P6899" i="3" l="1"/>
  <c r="L6899" i="3"/>
  <c r="O6899" i="3" s="1"/>
  <c r="K6900" i="3" s="1"/>
  <c r="F6901" i="3" l="1"/>
  <c r="C6901" i="3"/>
  <c r="H6901" i="3"/>
  <c r="D6901" i="3"/>
  <c r="E6901" i="3"/>
  <c r="B6901" i="3"/>
  <c r="J6901" i="3"/>
  <c r="L6900" i="3"/>
  <c r="O6900" i="3" s="1"/>
  <c r="K6901" i="3" l="1"/>
  <c r="P6900" i="3"/>
  <c r="L6901" i="3"/>
  <c r="O6901" i="3" l="1"/>
  <c r="D6902" i="3"/>
  <c r="F6902" i="3"/>
  <c r="B6902" i="3"/>
  <c r="E6902" i="3"/>
  <c r="C6902" i="3"/>
  <c r="B6903" i="3" l="1"/>
  <c r="F6903" i="3"/>
  <c r="C6903" i="3"/>
  <c r="D6903" i="3"/>
  <c r="E6903" i="3"/>
  <c r="J6902" i="3"/>
  <c r="H6902" i="3"/>
  <c r="K6902" i="3"/>
  <c r="B6904" i="3" l="1"/>
  <c r="F6904" i="3"/>
  <c r="D6904" i="3"/>
  <c r="C6904" i="3"/>
  <c r="E6904" i="3"/>
  <c r="P6901" i="3"/>
  <c r="H6903" i="3"/>
  <c r="L6902" i="3"/>
  <c r="O6902" i="3" s="1"/>
  <c r="K6903" i="3" s="1"/>
  <c r="J6903" i="3" l="1"/>
  <c r="H6904" i="3"/>
  <c r="L6903" i="3" l="1"/>
  <c r="O6903" i="3" s="1"/>
  <c r="K6904" i="3" s="1"/>
  <c r="C6905" i="3"/>
  <c r="D6905" i="3"/>
  <c r="B6905" i="3"/>
  <c r="E6905" i="3"/>
  <c r="F6905" i="3"/>
  <c r="H6905" i="3"/>
  <c r="J6904" i="3"/>
  <c r="P6902" i="3"/>
  <c r="J6905" i="3" l="1"/>
  <c r="D6906" i="3"/>
  <c r="C6906" i="3"/>
  <c r="E6906" i="3"/>
  <c r="B6906" i="3"/>
  <c r="H6906" i="3" s="1"/>
  <c r="J6906" i="3" s="1"/>
  <c r="F6906" i="3"/>
  <c r="L6904" i="3"/>
  <c r="O6904" i="3" s="1"/>
  <c r="K6905" i="3" s="1"/>
  <c r="P6904" i="3"/>
  <c r="P6903" i="3"/>
  <c r="D6907" i="3" l="1"/>
  <c r="C6907" i="3"/>
  <c r="B6907" i="3"/>
  <c r="H6907" i="3"/>
  <c r="F6907" i="3"/>
  <c r="E6907" i="3"/>
  <c r="L6905" i="3"/>
  <c r="O6905" i="3" s="1"/>
  <c r="K6906" i="3" s="1"/>
  <c r="P6905" i="3"/>
  <c r="C6908" i="3" l="1"/>
  <c r="D6908" i="3"/>
  <c r="E6908" i="3"/>
  <c r="F6908" i="3"/>
  <c r="B6908" i="3"/>
  <c r="J6907" i="3"/>
  <c r="L6906" i="3"/>
  <c r="O6906" i="3" s="1"/>
  <c r="K6907" i="3" s="1"/>
  <c r="E6909" i="3" l="1"/>
  <c r="B6909" i="3"/>
  <c r="C6909" i="3"/>
  <c r="F6909" i="3"/>
  <c r="D6909" i="3"/>
  <c r="P6906" i="3"/>
  <c r="H6908" i="3"/>
  <c r="L6907" i="3"/>
  <c r="O6907" i="3" s="1"/>
  <c r="K6908" i="3" s="1"/>
  <c r="B6910" i="3" l="1"/>
  <c r="D6910" i="3"/>
  <c r="F6910" i="3"/>
  <c r="E6910" i="3"/>
  <c r="C6910" i="3"/>
  <c r="J6908" i="3"/>
  <c r="H6909" i="3"/>
  <c r="L6908" i="3"/>
  <c r="O6908" i="3" s="1"/>
  <c r="K6909" i="3" s="1"/>
  <c r="J6909" i="3" l="1"/>
  <c r="L6909" i="3"/>
  <c r="O6909" i="3" s="1"/>
  <c r="K6910" i="3" s="1"/>
  <c r="H6910" i="3"/>
  <c r="P6908" i="3"/>
  <c r="P6907" i="3"/>
  <c r="J6910" i="3" l="1"/>
  <c r="L6910" i="3"/>
  <c r="O6910" i="3"/>
  <c r="P6909" i="3"/>
  <c r="E6911" i="3"/>
  <c r="F6911" i="3"/>
  <c r="D6911" i="3"/>
  <c r="B6911" i="3"/>
  <c r="K6911" i="3" s="1"/>
  <c r="C6911" i="3"/>
  <c r="J6911" i="3" l="1"/>
  <c r="H6911" i="3"/>
  <c r="P6910" i="3" l="1"/>
  <c r="F6912" i="3"/>
  <c r="E6912" i="3"/>
  <c r="C6912" i="3"/>
  <c r="B6912" i="3"/>
  <c r="H6912" i="3"/>
  <c r="D6912" i="3"/>
  <c r="C6913" i="3" l="1"/>
  <c r="F6913" i="3"/>
  <c r="B6913" i="3"/>
  <c r="E6913" i="3"/>
  <c r="D6913" i="3"/>
  <c r="J6912" i="3"/>
  <c r="L6911" i="3"/>
  <c r="O6911" i="3" s="1"/>
  <c r="K6912" i="3" s="1"/>
  <c r="B6914" i="3" l="1"/>
  <c r="C6914" i="3"/>
  <c r="D6914" i="3"/>
  <c r="E6914" i="3"/>
  <c r="F6914" i="3"/>
  <c r="P6911" i="3"/>
  <c r="H6913" i="3"/>
  <c r="J6913" i="3" l="1"/>
  <c r="F6915" i="3"/>
  <c r="B6915" i="3"/>
  <c r="E6915" i="3"/>
  <c r="D6915" i="3"/>
  <c r="C6915" i="3"/>
  <c r="L6912" i="3"/>
  <c r="O6912" i="3" s="1"/>
  <c r="K6913" i="3" s="1"/>
  <c r="H6914" i="3"/>
  <c r="F6916" i="3" l="1"/>
  <c r="C6916" i="3"/>
  <c r="D6916" i="3"/>
  <c r="E6916" i="3"/>
  <c r="B6916" i="3"/>
  <c r="J6914" i="3"/>
  <c r="H6915" i="3"/>
  <c r="J6915" i="3" s="1"/>
  <c r="L6913" i="3"/>
  <c r="O6913" i="3" s="1"/>
  <c r="K6914" i="3" s="1"/>
  <c r="P6913" i="3"/>
  <c r="P6912" i="3"/>
  <c r="F6917" i="3" l="1"/>
  <c r="C6917" i="3"/>
  <c r="B6917" i="3"/>
  <c r="D6917" i="3"/>
  <c r="H6917" i="3"/>
  <c r="E6917" i="3"/>
  <c r="H6916" i="3"/>
  <c r="J6916" i="3" s="1"/>
  <c r="P6914" i="3"/>
  <c r="L6914" i="3"/>
  <c r="O6914" i="3" s="1"/>
  <c r="K6915" i="3" s="1"/>
  <c r="P6915" i="3"/>
  <c r="B6918" i="3" l="1"/>
  <c r="F6918" i="3"/>
  <c r="D6918" i="3"/>
  <c r="E6918" i="3"/>
  <c r="C6918" i="3"/>
  <c r="J6917" i="3"/>
  <c r="L6915" i="3"/>
  <c r="O6915" i="3" s="1"/>
  <c r="K6916" i="3" s="1"/>
  <c r="B6919" i="3" l="1"/>
  <c r="H6919" i="3" s="1"/>
  <c r="C6919" i="3"/>
  <c r="D6919" i="3"/>
  <c r="E6919" i="3"/>
  <c r="F6919" i="3"/>
  <c r="H6918" i="3"/>
  <c r="J6918" i="3" s="1"/>
  <c r="P6917" i="3"/>
  <c r="P6916" i="3"/>
  <c r="L6916" i="3"/>
  <c r="O6916" i="3" s="1"/>
  <c r="K6917" i="3" s="1"/>
  <c r="B6920" i="3" l="1"/>
  <c r="F6920" i="3"/>
  <c r="E6920" i="3"/>
  <c r="D6920" i="3"/>
  <c r="C6920" i="3"/>
  <c r="L6917" i="3"/>
  <c r="O6917" i="3" s="1"/>
  <c r="K6918" i="3" s="1"/>
  <c r="D6921" i="3" l="1"/>
  <c r="F6921" i="3"/>
  <c r="E6921" i="3"/>
  <c r="B6921" i="3"/>
  <c r="C6921" i="3"/>
  <c r="L6918" i="3"/>
  <c r="O6918" i="3" s="1"/>
  <c r="K6919" i="3" s="1"/>
  <c r="J6919" i="3"/>
  <c r="H6920" i="3"/>
  <c r="J6920" i="3" l="1"/>
  <c r="B6922" i="3"/>
  <c r="E6922" i="3"/>
  <c r="D6922" i="3"/>
  <c r="C6922" i="3"/>
  <c r="F6922" i="3"/>
  <c r="P6919" i="3"/>
  <c r="P6918" i="3"/>
  <c r="H6921" i="3"/>
  <c r="L6919" i="3"/>
  <c r="O6919" i="3" s="1"/>
  <c r="K6920" i="3" s="1"/>
  <c r="J6921" i="3" l="1"/>
  <c r="H6922" i="3"/>
  <c r="L6920" i="3"/>
  <c r="O6920" i="3" s="1"/>
  <c r="K6921" i="3" s="1"/>
  <c r="J6922" i="3"/>
  <c r="P6920" i="3"/>
  <c r="L6921" i="3" l="1"/>
  <c r="O6921" i="3" s="1"/>
  <c r="K6922" i="3" s="1"/>
  <c r="F6923" i="3"/>
  <c r="D6923" i="3"/>
  <c r="E6923" i="3"/>
  <c r="B6923" i="3"/>
  <c r="C6923" i="3"/>
  <c r="P6921" i="3"/>
  <c r="L6922" i="3" l="1"/>
  <c r="O6922" i="3" s="1"/>
  <c r="K6923" i="3" s="1"/>
  <c r="H6923" i="3"/>
  <c r="J6923" i="3" l="1"/>
  <c r="L6923" i="3"/>
  <c r="O6923" i="3" s="1"/>
  <c r="E6924" i="3"/>
  <c r="F6924" i="3"/>
  <c r="D6924" i="3"/>
  <c r="B6924" i="3"/>
  <c r="C6924" i="3"/>
  <c r="E6925" i="3" l="1"/>
  <c r="D6925" i="3"/>
  <c r="C6925" i="3"/>
  <c r="F6925" i="3"/>
  <c r="B6925" i="3"/>
  <c r="H6924" i="3"/>
  <c r="K6924" i="3"/>
  <c r="P6922" i="3"/>
  <c r="J6924" i="3" l="1"/>
  <c r="L6924" i="3"/>
  <c r="B6926" i="3"/>
  <c r="F6926" i="3"/>
  <c r="C6926" i="3"/>
  <c r="E6926" i="3"/>
  <c r="D6926" i="3"/>
  <c r="H6925" i="3"/>
  <c r="O6924" i="3"/>
  <c r="K6925" i="3" s="1"/>
  <c r="C6927" i="3" l="1"/>
  <c r="F6927" i="3"/>
  <c r="E6927" i="3"/>
  <c r="B6927" i="3"/>
  <c r="H6927" i="3" s="1"/>
  <c r="J6927" i="3" s="1"/>
  <c r="D6927" i="3"/>
  <c r="P6923" i="3"/>
  <c r="J6925" i="3"/>
  <c r="H6926" i="3"/>
  <c r="J6926" i="3" s="1"/>
  <c r="P6925" i="3" l="1"/>
  <c r="L6925" i="3"/>
  <c r="O6925" i="3" s="1"/>
  <c r="K6926" i="3" s="1"/>
  <c r="P6926" i="3"/>
  <c r="P6924" i="3"/>
  <c r="B6928" i="3" l="1"/>
  <c r="C6928" i="3"/>
  <c r="E6928" i="3"/>
  <c r="J6928" i="3" s="1"/>
  <c r="H6928" i="3"/>
  <c r="F6928" i="3"/>
  <c r="D6928" i="3"/>
  <c r="L6926" i="3"/>
  <c r="O6926" i="3" s="1"/>
  <c r="K6927" i="3" s="1"/>
  <c r="L6927" i="3" l="1"/>
  <c r="O6927" i="3" s="1"/>
  <c r="K6928" i="3" s="1"/>
  <c r="P6927" i="3"/>
  <c r="L6928" i="3" l="1"/>
  <c r="O6928" i="3" s="1"/>
  <c r="K6929" i="3" s="1"/>
  <c r="F6929" i="3"/>
  <c r="D6929" i="3"/>
  <c r="B6929" i="3"/>
  <c r="E6929" i="3"/>
  <c r="C6929" i="3"/>
  <c r="F6930" i="3" l="1"/>
  <c r="D6930" i="3"/>
  <c r="E6930" i="3"/>
  <c r="B6930" i="3"/>
  <c r="C6930" i="3"/>
  <c r="H6929" i="3"/>
  <c r="J6929" i="3" l="1"/>
  <c r="L6929" i="3"/>
  <c r="O6929" i="3" s="1"/>
  <c r="C6931" i="3"/>
  <c r="D6931" i="3"/>
  <c r="B6931" i="3"/>
  <c r="F6931" i="3"/>
  <c r="E6931" i="3"/>
  <c r="H6930" i="3"/>
  <c r="K6930" i="3"/>
  <c r="D6932" i="3" l="1"/>
  <c r="F6932" i="3"/>
  <c r="C6932" i="3"/>
  <c r="E6932" i="3"/>
  <c r="B6932" i="3"/>
  <c r="J6930" i="3"/>
  <c r="H6931" i="3"/>
  <c r="J6931" i="3"/>
  <c r="P6928" i="3"/>
  <c r="P6929" i="3"/>
  <c r="C6933" i="3" l="1"/>
  <c r="E6933" i="3"/>
  <c r="D6933" i="3"/>
  <c r="B6933" i="3"/>
  <c r="F6933" i="3"/>
  <c r="L6930" i="3"/>
  <c r="O6930" i="3" s="1"/>
  <c r="K6931" i="3" s="1"/>
  <c r="P6930" i="3"/>
  <c r="H6932" i="3"/>
  <c r="J6932" i="3" l="1"/>
  <c r="F6934" i="3"/>
  <c r="B6934" i="3"/>
  <c r="D6934" i="3"/>
  <c r="E6934" i="3"/>
  <c r="C6934" i="3"/>
  <c r="L6931" i="3"/>
  <c r="H6933" i="3"/>
  <c r="J6933" i="3"/>
  <c r="O6931" i="3"/>
  <c r="K6932" i="3" s="1"/>
  <c r="D6935" i="3" l="1"/>
  <c r="E6935" i="3"/>
  <c r="C6935" i="3"/>
  <c r="F6935" i="3"/>
  <c r="B6935" i="3"/>
  <c r="P6932" i="3"/>
  <c r="P6931" i="3"/>
  <c r="H6934" i="3"/>
  <c r="L6932" i="3"/>
  <c r="O6932" i="3" s="1"/>
  <c r="K6933" i="3" s="1"/>
  <c r="J6934" i="3" l="1"/>
  <c r="H6935" i="3"/>
  <c r="J6935" i="3"/>
  <c r="L6933" i="3"/>
  <c r="O6933" i="3" s="1"/>
  <c r="K6934" i="3" s="1"/>
  <c r="B6936" i="3" l="1"/>
  <c r="H6936" i="3" s="1"/>
  <c r="F6936" i="3"/>
  <c r="D6936" i="3"/>
  <c r="E6936" i="3"/>
  <c r="C6936" i="3"/>
  <c r="L6934" i="3"/>
  <c r="O6934" i="3" s="1"/>
  <c r="K6935" i="3" s="1"/>
  <c r="P6934" i="3"/>
  <c r="P6933" i="3"/>
  <c r="J6936" i="3" l="1"/>
  <c r="L6935" i="3"/>
  <c r="O6935" i="3" s="1"/>
  <c r="K6936" i="3" s="1"/>
  <c r="P6935" i="3" l="1"/>
  <c r="B6937" i="3"/>
  <c r="F6937" i="3"/>
  <c r="C6937" i="3"/>
  <c r="E6937" i="3"/>
  <c r="D6937" i="3"/>
  <c r="L6936" i="3"/>
  <c r="O6936" i="3" s="1"/>
  <c r="E6938" i="3" l="1"/>
  <c r="B6938" i="3"/>
  <c r="C6938" i="3"/>
  <c r="F6938" i="3"/>
  <c r="D6938" i="3"/>
  <c r="K6937" i="3"/>
  <c r="H6937" i="3"/>
  <c r="F6939" i="3" l="1"/>
  <c r="C6939" i="3"/>
  <c r="B6939" i="3"/>
  <c r="D6939" i="3"/>
  <c r="E6939" i="3"/>
  <c r="J6937" i="3"/>
  <c r="H6938" i="3"/>
  <c r="L6937" i="3"/>
  <c r="O6937" i="3" s="1"/>
  <c r="K6938" i="3" s="1"/>
  <c r="D6940" i="3" l="1"/>
  <c r="E6940" i="3"/>
  <c r="C6940" i="3"/>
  <c r="F6940" i="3"/>
  <c r="B6940" i="3"/>
  <c r="J6938" i="3"/>
  <c r="P6936" i="3"/>
  <c r="P6937" i="3"/>
  <c r="H6939" i="3"/>
  <c r="J6939" i="3" l="1"/>
  <c r="H6940" i="3"/>
  <c r="J6940" i="3" s="1"/>
  <c r="B6941" i="3"/>
  <c r="C6941" i="3"/>
  <c r="D6941" i="3"/>
  <c r="E6941" i="3"/>
  <c r="F6941" i="3"/>
  <c r="L6938" i="3"/>
  <c r="O6938" i="3" s="1"/>
  <c r="K6939" i="3" s="1"/>
  <c r="P6938" i="3"/>
  <c r="E6942" i="3" l="1"/>
  <c r="F6942" i="3"/>
  <c r="C6942" i="3"/>
  <c r="B6942" i="3"/>
  <c r="D6942" i="3"/>
  <c r="J6941" i="3"/>
  <c r="L6939" i="3"/>
  <c r="O6939" i="3"/>
  <c r="K6940" i="3" s="1"/>
  <c r="P6940" i="3"/>
  <c r="H6941" i="3"/>
  <c r="P6939" i="3"/>
  <c r="E6943" i="3" l="1"/>
  <c r="B6943" i="3"/>
  <c r="F6943" i="3"/>
  <c r="C6943" i="3"/>
  <c r="D6943" i="3"/>
  <c r="H6942" i="3"/>
  <c r="H6943" i="3" s="1"/>
  <c r="J6943" i="3" s="1"/>
  <c r="L6940" i="3"/>
  <c r="O6940" i="3" s="1"/>
  <c r="K6941" i="3" s="1"/>
  <c r="L6941" i="3" l="1"/>
  <c r="O6941" i="3" s="1"/>
  <c r="K6942" i="3" s="1"/>
  <c r="C6944" i="3"/>
  <c r="B6944" i="3"/>
  <c r="F6944" i="3"/>
  <c r="D6944" i="3"/>
  <c r="H6944" i="3"/>
  <c r="E6944" i="3"/>
  <c r="J6944" i="3" s="1"/>
  <c r="J6942" i="3"/>
  <c r="P6943" i="3" l="1"/>
  <c r="P6942" i="3"/>
  <c r="P6941" i="3"/>
  <c r="L6942" i="3"/>
  <c r="O6942" i="3" s="1"/>
  <c r="K6943" i="3" s="1"/>
  <c r="L6943" i="3" l="1"/>
  <c r="O6943" i="3" s="1"/>
  <c r="K6944" i="3" s="1"/>
  <c r="F6945" i="3"/>
  <c r="B6945" i="3"/>
  <c r="C6945" i="3"/>
  <c r="D6945" i="3"/>
  <c r="H6945" i="3"/>
  <c r="E6945" i="3"/>
  <c r="D6946" i="3" l="1"/>
  <c r="E6946" i="3"/>
  <c r="C6946" i="3"/>
  <c r="B6946" i="3"/>
  <c r="F6946" i="3"/>
  <c r="L6944" i="3"/>
  <c r="O6944" i="3" s="1"/>
  <c r="K6945" i="3" s="1"/>
  <c r="J6945" i="3"/>
  <c r="E6947" i="3" l="1"/>
  <c r="F6947" i="3"/>
  <c r="B6947" i="3"/>
  <c r="C6947" i="3"/>
  <c r="D6947" i="3"/>
  <c r="H6946" i="3"/>
  <c r="L6945" i="3"/>
  <c r="O6945" i="3" s="1"/>
  <c r="K6946" i="3" s="1"/>
  <c r="P6944" i="3"/>
  <c r="J6946" i="3" l="1"/>
  <c r="L6946" i="3"/>
  <c r="O6946" i="3" s="1"/>
  <c r="K6947" i="3" s="1"/>
  <c r="H6947" i="3"/>
  <c r="J6947" i="3"/>
  <c r="B6948" i="3" l="1"/>
  <c r="H6948" i="3" s="1"/>
  <c r="C6948" i="3"/>
  <c r="E6948" i="3"/>
  <c r="J6948" i="3" s="1"/>
  <c r="D6948" i="3"/>
  <c r="F6948" i="3"/>
  <c r="P6946" i="3"/>
  <c r="P6945" i="3"/>
  <c r="P6947" i="3" l="1"/>
  <c r="L6947" i="3"/>
  <c r="O6947" i="3" s="1"/>
  <c r="K6948" i="3" s="1"/>
  <c r="D6949" i="3" l="1"/>
  <c r="B6949" i="3"/>
  <c r="C6949" i="3"/>
  <c r="F6949" i="3"/>
  <c r="H6949" i="3"/>
  <c r="E6949" i="3"/>
  <c r="L6948" i="3"/>
  <c r="O6948" i="3" s="1"/>
  <c r="K6949" i="3" s="1"/>
  <c r="C6950" i="3" l="1"/>
  <c r="D6950" i="3"/>
  <c r="B6950" i="3"/>
  <c r="E6950" i="3"/>
  <c r="F6950" i="3"/>
  <c r="J6949" i="3"/>
  <c r="E6951" i="3" l="1"/>
  <c r="C6951" i="3"/>
  <c r="B6951" i="3"/>
  <c r="F6951" i="3"/>
  <c r="D6951" i="3"/>
  <c r="P6948" i="3"/>
  <c r="H6950" i="3"/>
  <c r="J6950" i="3" l="1"/>
  <c r="C6952" i="3"/>
  <c r="F6952" i="3"/>
  <c r="D6952" i="3"/>
  <c r="B6952" i="3"/>
  <c r="E6952" i="3"/>
  <c r="H6951" i="3"/>
  <c r="L6949" i="3"/>
  <c r="O6949" i="3" s="1"/>
  <c r="K6950" i="3" s="1"/>
  <c r="C6953" i="3" l="1"/>
  <c r="E6953" i="3"/>
  <c r="F6953" i="3"/>
  <c r="B6953" i="3"/>
  <c r="D6953" i="3"/>
  <c r="J6951" i="3"/>
  <c r="H6952" i="3"/>
  <c r="L6950" i="3"/>
  <c r="O6950" i="3" s="1"/>
  <c r="K6951" i="3" s="1"/>
  <c r="P6950" i="3"/>
  <c r="P6949" i="3"/>
  <c r="L6951" i="3" l="1"/>
  <c r="O6951" i="3" s="1"/>
  <c r="K6952" i="3" s="1"/>
  <c r="J6952" i="3"/>
  <c r="H6953" i="3"/>
  <c r="P6951" i="3"/>
  <c r="E6954" i="3" l="1"/>
  <c r="C6954" i="3"/>
  <c r="F6954" i="3"/>
  <c r="D6954" i="3"/>
  <c r="B6954" i="3"/>
  <c r="J6953" i="3"/>
  <c r="P6952" i="3" s="1"/>
  <c r="L6952" i="3"/>
  <c r="O6952" i="3" s="1"/>
  <c r="K6953" i="3" s="1"/>
  <c r="L6953" i="3" l="1"/>
  <c r="O6953" i="3" s="1"/>
  <c r="K6954" i="3" s="1"/>
  <c r="H6954" i="3"/>
  <c r="J6954" i="3" l="1"/>
  <c r="E6955" i="3"/>
  <c r="F6955" i="3"/>
  <c r="D6955" i="3"/>
  <c r="B6955" i="3"/>
  <c r="C6955" i="3"/>
  <c r="B6956" i="3" l="1"/>
  <c r="D6956" i="3"/>
  <c r="E6956" i="3"/>
  <c r="C6956" i="3"/>
  <c r="F6956" i="3"/>
  <c r="P6953" i="3"/>
  <c r="H6955" i="3"/>
  <c r="L6954" i="3"/>
  <c r="O6954" i="3" s="1"/>
  <c r="K6955" i="3" s="1"/>
  <c r="J6955" i="3" l="1"/>
  <c r="H6956" i="3"/>
  <c r="L6955" i="3"/>
  <c r="O6955" i="3" s="1"/>
  <c r="K6956" i="3" s="1"/>
  <c r="D6957" i="3"/>
  <c r="F6957" i="3"/>
  <c r="B6957" i="3"/>
  <c r="C6957" i="3"/>
  <c r="E6957" i="3"/>
  <c r="D6958" i="3" l="1"/>
  <c r="B6958" i="3"/>
  <c r="F6958" i="3"/>
  <c r="E6958" i="3"/>
  <c r="C6958" i="3"/>
  <c r="J6956" i="3"/>
  <c r="H6957" i="3"/>
  <c r="P6955" i="3"/>
  <c r="P6954" i="3"/>
  <c r="B6959" i="3" l="1"/>
  <c r="D6959" i="3"/>
  <c r="F6959" i="3"/>
  <c r="C6959" i="3"/>
  <c r="E6959" i="3"/>
  <c r="J6957" i="3"/>
  <c r="L6956" i="3"/>
  <c r="O6956" i="3" s="1"/>
  <c r="K6957" i="3" s="1"/>
  <c r="H6958" i="3"/>
  <c r="P6956" i="3"/>
  <c r="J6958" i="3" l="1"/>
  <c r="H6959" i="3"/>
  <c r="B6960" i="3"/>
  <c r="F6960" i="3"/>
  <c r="E6960" i="3"/>
  <c r="D6960" i="3"/>
  <c r="C6960" i="3"/>
  <c r="J6959" i="3"/>
  <c r="O6957" i="3"/>
  <c r="K6958" i="3" s="1"/>
  <c r="L6957" i="3"/>
  <c r="P6957" i="3"/>
  <c r="E6961" i="3" l="1"/>
  <c r="D6961" i="3"/>
  <c r="C6961" i="3"/>
  <c r="B6961" i="3"/>
  <c r="F6961" i="3"/>
  <c r="L6958" i="3"/>
  <c r="O6958" i="3" s="1"/>
  <c r="K6959" i="3" s="1"/>
  <c r="H6960" i="3"/>
  <c r="P6958" i="3"/>
  <c r="J6960" i="3" l="1"/>
  <c r="L6959" i="3"/>
  <c r="O6959" i="3" s="1"/>
  <c r="K6960" i="3" s="1"/>
  <c r="B6962" i="3"/>
  <c r="E6962" i="3"/>
  <c r="D6962" i="3"/>
  <c r="C6962" i="3"/>
  <c r="F6962" i="3"/>
  <c r="H6961" i="3"/>
  <c r="D6963" i="3" l="1"/>
  <c r="E6963" i="3"/>
  <c r="F6963" i="3"/>
  <c r="B6963" i="3"/>
  <c r="C6963" i="3"/>
  <c r="J6961" i="3"/>
  <c r="H6962" i="3"/>
  <c r="L6960" i="3"/>
  <c r="O6960" i="3" s="1"/>
  <c r="K6961" i="3" s="1"/>
  <c r="P6960" i="3"/>
  <c r="P6959" i="3"/>
  <c r="J6962" i="3" l="1"/>
  <c r="L6961" i="3"/>
  <c r="O6961" i="3" s="1"/>
  <c r="K6962" i="3" s="1"/>
  <c r="H6963" i="3"/>
  <c r="J6963" i="3" s="1"/>
  <c r="P6961" i="3"/>
  <c r="L6962" i="3" l="1"/>
  <c r="O6962" i="3" s="1"/>
  <c r="K6963" i="3" s="1"/>
  <c r="P6962" i="3"/>
  <c r="B6964" i="3"/>
  <c r="C6964" i="3"/>
  <c r="F6964" i="3"/>
  <c r="D6964" i="3"/>
  <c r="E6964" i="3"/>
  <c r="J6964" i="3" s="1"/>
  <c r="H6964" i="3"/>
  <c r="F6965" i="3" l="1"/>
  <c r="D6965" i="3"/>
  <c r="E6965" i="3"/>
  <c r="C6965" i="3"/>
  <c r="B6965" i="3"/>
  <c r="P6963" i="3"/>
  <c r="L6963" i="3"/>
  <c r="O6963" i="3" s="1"/>
  <c r="K6964" i="3" s="1"/>
  <c r="D6966" i="3" l="1"/>
  <c r="E6966" i="3"/>
  <c r="B6966" i="3"/>
  <c r="F6966" i="3"/>
  <c r="C6966" i="3"/>
  <c r="L6964" i="3"/>
  <c r="O6964" i="3" s="1"/>
  <c r="K6965" i="3" s="1"/>
  <c r="H6965" i="3"/>
  <c r="J6965" i="3"/>
  <c r="H6966" i="3" l="1"/>
  <c r="P6964" i="3"/>
  <c r="L6965" i="3"/>
  <c r="O6965" i="3" s="1"/>
  <c r="K6966" i="3" s="1"/>
  <c r="J6966" i="3" l="1"/>
  <c r="L6966" i="3"/>
  <c r="O6966" i="3" s="1"/>
  <c r="K6967" i="3" s="1"/>
  <c r="B6967" i="3"/>
  <c r="C6967" i="3"/>
  <c r="E6967" i="3"/>
  <c r="J6967" i="3" s="1"/>
  <c r="D6967" i="3"/>
  <c r="H6967" i="3"/>
  <c r="F6967" i="3"/>
  <c r="C6968" i="3" l="1"/>
  <c r="F6968" i="3"/>
  <c r="E6968" i="3"/>
  <c r="B6968" i="3"/>
  <c r="D6968" i="3"/>
  <c r="L6967" i="3"/>
  <c r="O6967" i="3" s="1"/>
  <c r="K6968" i="3" s="1"/>
  <c r="P6966" i="3"/>
  <c r="P6965" i="3"/>
  <c r="E6969" i="3" l="1"/>
  <c r="D6969" i="3"/>
  <c r="C6969" i="3"/>
  <c r="F6969" i="3"/>
  <c r="B6969" i="3"/>
  <c r="H6968" i="3"/>
  <c r="L6968" i="3"/>
  <c r="O6968" i="3" s="1"/>
  <c r="K6969" i="3" s="1"/>
  <c r="J6968" i="3"/>
  <c r="E6970" i="3" l="1"/>
  <c r="F6970" i="3"/>
  <c r="D6970" i="3"/>
  <c r="C6970" i="3"/>
  <c r="B6970" i="3"/>
  <c r="H6969" i="3"/>
  <c r="J6969" i="3" s="1"/>
  <c r="P6968" i="3" s="1"/>
  <c r="P6967" i="3"/>
  <c r="D6971" i="3" l="1"/>
  <c r="F6971" i="3"/>
  <c r="B6971" i="3"/>
  <c r="E6971" i="3"/>
  <c r="C6971" i="3"/>
  <c r="H6970" i="3"/>
  <c r="L6969" i="3"/>
  <c r="O6969" i="3" s="1"/>
  <c r="K6970" i="3" s="1"/>
  <c r="J6970" i="3" l="1"/>
  <c r="L6970" i="3"/>
  <c r="F6972" i="3"/>
  <c r="C6972" i="3"/>
  <c r="D6972" i="3"/>
  <c r="E6972" i="3"/>
  <c r="B6972" i="3"/>
  <c r="O6970" i="3"/>
  <c r="H6971" i="3"/>
  <c r="K6971" i="3"/>
  <c r="D6973" i="3" l="1"/>
  <c r="F6973" i="3"/>
  <c r="B6973" i="3"/>
  <c r="C6973" i="3"/>
  <c r="E6973" i="3"/>
  <c r="J6971" i="3"/>
  <c r="L6971" i="3"/>
  <c r="O6971" i="3" s="1"/>
  <c r="K6972" i="3" s="1"/>
  <c r="P6970" i="3"/>
  <c r="P6969" i="3"/>
  <c r="H6972" i="3"/>
  <c r="J6972" i="3" s="1"/>
  <c r="F6974" i="3" l="1"/>
  <c r="E6974" i="3"/>
  <c r="D6974" i="3"/>
  <c r="C6974" i="3"/>
  <c r="B6974" i="3"/>
  <c r="J6973" i="3"/>
  <c r="P6972" i="3" s="1"/>
  <c r="H6973" i="3"/>
  <c r="L6972" i="3"/>
  <c r="O6972" i="3" s="1"/>
  <c r="K6973" i="3" s="1"/>
  <c r="P6971" i="3"/>
  <c r="D6975" i="3" l="1"/>
  <c r="B6975" i="3"/>
  <c r="E6975" i="3"/>
  <c r="C6975" i="3"/>
  <c r="F6975" i="3"/>
  <c r="L6973" i="3"/>
  <c r="O6973" i="3" s="1"/>
  <c r="K6974" i="3" s="1"/>
  <c r="H6974" i="3"/>
  <c r="J6974" i="3"/>
  <c r="D6976" i="3" l="1"/>
  <c r="F6976" i="3"/>
  <c r="C6976" i="3"/>
  <c r="E6976" i="3"/>
  <c r="B6976" i="3"/>
  <c r="H6975" i="3"/>
  <c r="P6973" i="3"/>
  <c r="L6974" i="3"/>
  <c r="O6974" i="3" s="1"/>
  <c r="K6975" i="3" s="1"/>
  <c r="D6977" i="3" l="1"/>
  <c r="C6977" i="3"/>
  <c r="F6977" i="3"/>
  <c r="E6977" i="3"/>
  <c r="B6977" i="3"/>
  <c r="J6975" i="3"/>
  <c r="H6976" i="3"/>
  <c r="D6978" i="3" l="1"/>
  <c r="E6978" i="3"/>
  <c r="C6978" i="3"/>
  <c r="B6978" i="3"/>
  <c r="H6978" i="3" s="1"/>
  <c r="F6978" i="3"/>
  <c r="J6976" i="3"/>
  <c r="P6975" i="3"/>
  <c r="P6974" i="3"/>
  <c r="J6977" i="3"/>
  <c r="H6977" i="3"/>
  <c r="L6975" i="3"/>
  <c r="O6975" i="3" s="1"/>
  <c r="K6976" i="3" s="1"/>
  <c r="L6976" i="3" l="1"/>
  <c r="O6976" i="3"/>
  <c r="K6977" i="3" s="1"/>
  <c r="P6976" i="3"/>
  <c r="L6977" i="3"/>
  <c r="O6977" i="3" l="1"/>
  <c r="K6978" i="3" s="1"/>
  <c r="C6979" i="3"/>
  <c r="F6979" i="3"/>
  <c r="E6979" i="3"/>
  <c r="B6979" i="3"/>
  <c r="D6979" i="3"/>
  <c r="H6979" i="3"/>
  <c r="J6978" i="3"/>
  <c r="L6978" i="3"/>
  <c r="J6979" i="3" l="1"/>
  <c r="P6977" i="3"/>
  <c r="O6978" i="3"/>
  <c r="K6979" i="3" s="1"/>
  <c r="L6979" i="3" l="1"/>
  <c r="O6979" i="3" s="1"/>
  <c r="K6980" i="3" s="1"/>
  <c r="P6978" i="3"/>
  <c r="B6980" i="3"/>
  <c r="D6980" i="3"/>
  <c r="H6980" i="3"/>
  <c r="E6980" i="3"/>
  <c r="J6980" i="3" s="1"/>
  <c r="F6980" i="3"/>
  <c r="C6980" i="3"/>
  <c r="P6979" i="3" l="1"/>
  <c r="F6981" i="3"/>
  <c r="B6981" i="3"/>
  <c r="D6981" i="3"/>
  <c r="C6981" i="3"/>
  <c r="H6981" i="3"/>
  <c r="E6981" i="3"/>
  <c r="D6982" i="3" l="1"/>
  <c r="F6982" i="3"/>
  <c r="E6982" i="3"/>
  <c r="C6982" i="3"/>
  <c r="B6982" i="3"/>
  <c r="J6981" i="3"/>
  <c r="L6980" i="3"/>
  <c r="O6980" i="3" s="1"/>
  <c r="K6981" i="3" s="1"/>
  <c r="C6983" i="3" l="1"/>
  <c r="B6983" i="3"/>
  <c r="D6983" i="3"/>
  <c r="F6983" i="3"/>
  <c r="E6983" i="3"/>
  <c r="P6980" i="3"/>
  <c r="H6982" i="3"/>
  <c r="L6981" i="3"/>
  <c r="O6981" i="3" s="1"/>
  <c r="K6982" i="3" s="1"/>
  <c r="J6982" i="3" l="1"/>
  <c r="H6983" i="3"/>
  <c r="L6982" i="3" l="1"/>
  <c r="O6982" i="3" s="1"/>
  <c r="K6983" i="3" s="1"/>
  <c r="L6983" i="3"/>
  <c r="J6983" i="3"/>
  <c r="F6984" i="3"/>
  <c r="B6984" i="3"/>
  <c r="E6984" i="3"/>
  <c r="C6984" i="3"/>
  <c r="D6984" i="3"/>
  <c r="P6982" i="3"/>
  <c r="P6981" i="3"/>
  <c r="E6985" i="3" l="1"/>
  <c r="B6985" i="3"/>
  <c r="C6985" i="3"/>
  <c r="F6985" i="3"/>
  <c r="D6985" i="3"/>
  <c r="H6984" i="3"/>
  <c r="O6983" i="3"/>
  <c r="K6984" i="3" s="1"/>
  <c r="J6984" i="3" l="1"/>
  <c r="L6984" i="3"/>
  <c r="O6984" i="3" s="1"/>
  <c r="K6985" i="3" s="1"/>
  <c r="H6985" i="3"/>
  <c r="C6986" i="3"/>
  <c r="H6986" i="3"/>
  <c r="F6986" i="3"/>
  <c r="B6986" i="3"/>
  <c r="E6986" i="3"/>
  <c r="D6986" i="3"/>
  <c r="F6987" i="3" l="1"/>
  <c r="C6987" i="3"/>
  <c r="D6987" i="3"/>
  <c r="E6987" i="3"/>
  <c r="B6987" i="3"/>
  <c r="J6985" i="3"/>
  <c r="L6985" i="3"/>
  <c r="O6985" i="3" s="1"/>
  <c r="K6986" i="3" s="1"/>
  <c r="J6986" i="3"/>
  <c r="P6983" i="3"/>
  <c r="P6985" i="3" l="1"/>
  <c r="H6987" i="3"/>
  <c r="L6986" i="3"/>
  <c r="O6986" i="3" s="1"/>
  <c r="K6987" i="3" s="1"/>
  <c r="P6984" i="3"/>
  <c r="J6987" i="3" l="1"/>
  <c r="L6987" i="3"/>
  <c r="O6987" i="3" s="1"/>
  <c r="E6988" i="3"/>
  <c r="B6988" i="3"/>
  <c r="F6988" i="3"/>
  <c r="D6988" i="3"/>
  <c r="C6988" i="3"/>
  <c r="E6989" i="3" l="1"/>
  <c r="C6989" i="3"/>
  <c r="B6989" i="3"/>
  <c r="D6989" i="3"/>
  <c r="F6989" i="3"/>
  <c r="K6988" i="3"/>
  <c r="P6986" i="3"/>
  <c r="H6988" i="3"/>
  <c r="J6988" i="3" s="1"/>
  <c r="P6987" i="3" s="1"/>
  <c r="H6989" i="3" l="1"/>
  <c r="L6988" i="3"/>
  <c r="O6988" i="3" s="1"/>
  <c r="K6989" i="3" s="1"/>
  <c r="J6989" i="3" l="1"/>
  <c r="L6989" i="3"/>
  <c r="O6989" i="3" s="1"/>
  <c r="K6990" i="3" s="1"/>
  <c r="F6990" i="3"/>
  <c r="E6990" i="3"/>
  <c r="D6990" i="3"/>
  <c r="B6990" i="3"/>
  <c r="C6990" i="3"/>
  <c r="E6991" i="3" l="1"/>
  <c r="F6991" i="3"/>
  <c r="D6991" i="3"/>
  <c r="C6991" i="3"/>
  <c r="B6991" i="3"/>
  <c r="H6990" i="3"/>
  <c r="P6988" i="3"/>
  <c r="J6990" i="3"/>
  <c r="C6992" i="3" l="1"/>
  <c r="F6992" i="3"/>
  <c r="E6992" i="3"/>
  <c r="D6992" i="3"/>
  <c r="B6992" i="3"/>
  <c r="H6991" i="3"/>
  <c r="J6991" i="3"/>
  <c r="P6990" i="3" s="1"/>
  <c r="L6990" i="3"/>
  <c r="O6990" i="3" s="1"/>
  <c r="K6991" i="3" s="1"/>
  <c r="P6989" i="3"/>
  <c r="D6993" i="3" l="1"/>
  <c r="F6993" i="3"/>
  <c r="C6993" i="3"/>
  <c r="B6993" i="3"/>
  <c r="E6993" i="3"/>
  <c r="J6992" i="3"/>
  <c r="H6992" i="3"/>
  <c r="B6994" i="3" l="1"/>
  <c r="E6994" i="3"/>
  <c r="F6994" i="3"/>
  <c r="D6994" i="3"/>
  <c r="C6994" i="3"/>
  <c r="P6991" i="3"/>
  <c r="H6993" i="3"/>
  <c r="L6991" i="3"/>
  <c r="O6991" i="3" s="1"/>
  <c r="K6992" i="3" s="1"/>
  <c r="J6993" i="3" l="1"/>
  <c r="H6994" i="3"/>
  <c r="C6995" i="3"/>
  <c r="D6995" i="3"/>
  <c r="B6995" i="3"/>
  <c r="F6995" i="3"/>
  <c r="E6995" i="3"/>
  <c r="L6992" i="3"/>
  <c r="O6992" i="3" s="1"/>
  <c r="K6993" i="3" s="1"/>
  <c r="D6996" i="3" l="1"/>
  <c r="E6996" i="3"/>
  <c r="F6996" i="3"/>
  <c r="B6996" i="3"/>
  <c r="C6996" i="3"/>
  <c r="L6993" i="3"/>
  <c r="O6993" i="3" s="1"/>
  <c r="K6994" i="3" s="1"/>
  <c r="H6995" i="3"/>
  <c r="J6995" i="3"/>
  <c r="J6994" i="3"/>
  <c r="P6993" i="3"/>
  <c r="P6992" i="3"/>
  <c r="C6997" i="3" l="1"/>
  <c r="B6997" i="3"/>
  <c r="E6997" i="3"/>
  <c r="F6997" i="3"/>
  <c r="D6997" i="3"/>
  <c r="H6996" i="3"/>
  <c r="L6994" i="3"/>
  <c r="O6994" i="3" s="1"/>
  <c r="K6995" i="3" s="1"/>
  <c r="P6994" i="3"/>
  <c r="L6995" i="3" l="1"/>
  <c r="O6995" i="3" s="1"/>
  <c r="K6996" i="3" s="1"/>
  <c r="J6996" i="3"/>
  <c r="H6997" i="3"/>
  <c r="L6996" i="3" l="1"/>
  <c r="O6996" i="3" s="1"/>
  <c r="K6997" i="3" s="1"/>
  <c r="J6997" i="3"/>
  <c r="P6995" i="3"/>
  <c r="F6998" i="3"/>
  <c r="E6998" i="3"/>
  <c r="C6998" i="3"/>
  <c r="B6998" i="3"/>
  <c r="D6998" i="3"/>
  <c r="C6999" i="3" l="1"/>
  <c r="E6999" i="3"/>
  <c r="F6999" i="3"/>
  <c r="D6999" i="3"/>
  <c r="B6999" i="3"/>
  <c r="L6997" i="3"/>
  <c r="O6997" i="3" s="1"/>
  <c r="K6998" i="3" s="1"/>
  <c r="H6998" i="3"/>
  <c r="P6996" i="3"/>
  <c r="B7000" i="3" l="1"/>
  <c r="F7000" i="3"/>
  <c r="D7000" i="3"/>
  <c r="C7000" i="3"/>
  <c r="E7000" i="3"/>
  <c r="J6998" i="3"/>
  <c r="H6999" i="3"/>
  <c r="J6999" i="3" l="1"/>
  <c r="H7000" i="3"/>
  <c r="B7001" i="3"/>
  <c r="C7001" i="3"/>
  <c r="F7001" i="3"/>
  <c r="E7001" i="3"/>
  <c r="D7001" i="3"/>
  <c r="P6998" i="3"/>
  <c r="P6997" i="3"/>
  <c r="L6998" i="3"/>
  <c r="O6998" i="3" s="1"/>
  <c r="K6999" i="3" s="1"/>
  <c r="J7000" i="3"/>
  <c r="C7002" i="3" l="1"/>
  <c r="B7002" i="3"/>
  <c r="H7002" i="3" s="1"/>
  <c r="D7002" i="3"/>
  <c r="F7002" i="3"/>
  <c r="E7002" i="3"/>
  <c r="H7001" i="3"/>
  <c r="O6999" i="3"/>
  <c r="K7000" i="3" s="1"/>
  <c r="L6999" i="3"/>
  <c r="P6999" i="3"/>
  <c r="L7000" i="3"/>
  <c r="O7000" i="3" l="1"/>
  <c r="K7001" i="3" s="1"/>
  <c r="J7002" i="3"/>
  <c r="J7001" i="3"/>
  <c r="L7001" i="3" l="1"/>
  <c r="P7001" i="3"/>
  <c r="P7000" i="3"/>
  <c r="C7003" i="3"/>
  <c r="E7003" i="3"/>
  <c r="F7003" i="3"/>
  <c r="B7003" i="3"/>
  <c r="D7003" i="3"/>
  <c r="O7001" i="3"/>
  <c r="K7002" i="3" s="1"/>
  <c r="F7004" i="3" l="1"/>
  <c r="C7004" i="3"/>
  <c r="B7004" i="3"/>
  <c r="D7004" i="3"/>
  <c r="E7004" i="3"/>
  <c r="H7003" i="3"/>
  <c r="L7002" i="3"/>
  <c r="O7002" i="3" s="1"/>
  <c r="K7003" i="3" s="1"/>
  <c r="J7003" i="3" l="1"/>
  <c r="L7003" i="3"/>
  <c r="O7003" i="3" s="1"/>
  <c r="K7004" i="3" s="1"/>
  <c r="B7005" i="3"/>
  <c r="F7005" i="3"/>
  <c r="C7005" i="3"/>
  <c r="E7005" i="3"/>
  <c r="D7005" i="3"/>
  <c r="H7004" i="3"/>
  <c r="C7006" i="3" l="1"/>
  <c r="D7006" i="3"/>
  <c r="B7006" i="3"/>
  <c r="F7006" i="3"/>
  <c r="E7006" i="3"/>
  <c r="J7005" i="3"/>
  <c r="J7004" i="3"/>
  <c r="H7005" i="3"/>
  <c r="P7002" i="3"/>
  <c r="D7007" i="3" l="1"/>
  <c r="E7007" i="3"/>
  <c r="B7007" i="3"/>
  <c r="F7007" i="3"/>
  <c r="C7007" i="3"/>
  <c r="P7004" i="3"/>
  <c r="L7004" i="3"/>
  <c r="O7004" i="3" s="1"/>
  <c r="K7005" i="3" s="1"/>
  <c r="P7003" i="3"/>
  <c r="H7006" i="3"/>
  <c r="F7008" i="3" l="1"/>
  <c r="E7008" i="3"/>
  <c r="B7008" i="3"/>
  <c r="C7008" i="3"/>
  <c r="D7008" i="3"/>
  <c r="J7006" i="3"/>
  <c r="L7005" i="3"/>
  <c r="O7005" i="3" s="1"/>
  <c r="K7006" i="3" s="1"/>
  <c r="H7007" i="3"/>
  <c r="J7007" i="3" l="1"/>
  <c r="H7008" i="3"/>
  <c r="J7008" i="3" s="1"/>
  <c r="E7009" i="3"/>
  <c r="D7009" i="3"/>
  <c r="B7009" i="3"/>
  <c r="C7009" i="3"/>
  <c r="F7009" i="3"/>
  <c r="L7006" i="3"/>
  <c r="O7006" i="3" s="1"/>
  <c r="K7007" i="3" s="1"/>
  <c r="P7006" i="3"/>
  <c r="P7005" i="3"/>
  <c r="F7010" i="3" l="1"/>
  <c r="C7010" i="3"/>
  <c r="E7010" i="3"/>
  <c r="D7010" i="3"/>
  <c r="B7010" i="3"/>
  <c r="L7007" i="3"/>
  <c r="O7007" i="3" s="1"/>
  <c r="K7008" i="3" s="1"/>
  <c r="H7009" i="3"/>
  <c r="P7007" i="3"/>
  <c r="J7009" i="3" l="1"/>
  <c r="L7008" i="3"/>
  <c r="O7008" i="3" s="1"/>
  <c r="K7009" i="3" s="1"/>
  <c r="D7011" i="3"/>
  <c r="F7011" i="3"/>
  <c r="B7011" i="3"/>
  <c r="C7011" i="3"/>
  <c r="E7011" i="3"/>
  <c r="H7010" i="3"/>
  <c r="J7010" i="3" s="1"/>
  <c r="L7009" i="3" l="1"/>
  <c r="O7009" i="3" s="1"/>
  <c r="K7010" i="3" s="1"/>
  <c r="H7011" i="3"/>
  <c r="P7009" i="3"/>
  <c r="P7008" i="3"/>
  <c r="J7011" i="3" l="1"/>
  <c r="L7010" i="3"/>
  <c r="O7010" i="3" s="1"/>
  <c r="K7011" i="3" s="1"/>
  <c r="E7012" i="3"/>
  <c r="D7012" i="3"/>
  <c r="B7012" i="3"/>
  <c r="F7012" i="3"/>
  <c r="C7012" i="3"/>
  <c r="B7013" i="3" l="1"/>
  <c r="F7013" i="3"/>
  <c r="C7013" i="3"/>
  <c r="D7013" i="3"/>
  <c r="E7013" i="3"/>
  <c r="L7011" i="3"/>
  <c r="O7011" i="3" s="1"/>
  <c r="K7012" i="3" s="1"/>
  <c r="H7012" i="3"/>
  <c r="H7013" i="3" s="1"/>
  <c r="P7010" i="3"/>
  <c r="J7013" i="3" l="1"/>
  <c r="H7014" i="3"/>
  <c r="E7014" i="3"/>
  <c r="F7014" i="3"/>
  <c r="D7014" i="3"/>
  <c r="C7014" i="3"/>
  <c r="B7014" i="3"/>
  <c r="L7012" i="3"/>
  <c r="O7012" i="3" s="1"/>
  <c r="K7013" i="3" s="1"/>
  <c r="J7012" i="3"/>
  <c r="J7014" i="3" l="1"/>
  <c r="D7015" i="3"/>
  <c r="C7015" i="3"/>
  <c r="E7015" i="3"/>
  <c r="B7015" i="3"/>
  <c r="F7015" i="3"/>
  <c r="L7013" i="3"/>
  <c r="O7013" i="3" s="1"/>
  <c r="K7014" i="3" s="1"/>
  <c r="P7012" i="3"/>
  <c r="P7011" i="3"/>
  <c r="P7013" i="3"/>
  <c r="B7016" i="3" l="1"/>
  <c r="D7016" i="3"/>
  <c r="F7016" i="3"/>
  <c r="E7016" i="3"/>
  <c r="C7016" i="3"/>
  <c r="J7015" i="3"/>
  <c r="L7014" i="3"/>
  <c r="O7014" i="3" s="1"/>
  <c r="K7015" i="3" s="1"/>
  <c r="H7015" i="3"/>
  <c r="F7017" i="3" l="1"/>
  <c r="D7017" i="3"/>
  <c r="B7017" i="3"/>
  <c r="C7017" i="3"/>
  <c r="E7017" i="3"/>
  <c r="L7015" i="3"/>
  <c r="O7015" i="3" s="1"/>
  <c r="K7016" i="3" s="1"/>
  <c r="P7014" i="3"/>
  <c r="H7016" i="3"/>
  <c r="D7018" i="3" l="1"/>
  <c r="C7018" i="3"/>
  <c r="E7018" i="3"/>
  <c r="F7018" i="3"/>
  <c r="B7018" i="3"/>
  <c r="J7016" i="3"/>
  <c r="H7017" i="3"/>
  <c r="J7017" i="3" l="1"/>
  <c r="C7019" i="3"/>
  <c r="E7019" i="3"/>
  <c r="B7019" i="3"/>
  <c r="F7019" i="3"/>
  <c r="D7019" i="3"/>
  <c r="L7016" i="3"/>
  <c r="O7016" i="3" s="1"/>
  <c r="K7017" i="3" s="1"/>
  <c r="H7018" i="3"/>
  <c r="J7018" i="3" s="1"/>
  <c r="P7016" i="3"/>
  <c r="P7015" i="3"/>
  <c r="D7020" i="3" l="1"/>
  <c r="C7020" i="3"/>
  <c r="F7020" i="3"/>
  <c r="B7020" i="3"/>
  <c r="E7020" i="3"/>
  <c r="L7017" i="3"/>
  <c r="P7017" i="3"/>
  <c r="O7017" i="3"/>
  <c r="K7018" i="3" s="1"/>
  <c r="H7019" i="3"/>
  <c r="H7020" i="3" l="1"/>
  <c r="J7019" i="3"/>
  <c r="J7020" i="3"/>
  <c r="L7018" i="3"/>
  <c r="O7018" i="3" s="1"/>
  <c r="K7019" i="3" s="1"/>
  <c r="L7019" i="3" l="1"/>
  <c r="O7019" i="3" s="1"/>
  <c r="K7020" i="3" s="1"/>
  <c r="P7019" i="3"/>
  <c r="P7018" i="3"/>
  <c r="F7021" i="3"/>
  <c r="D7021" i="3"/>
  <c r="C7021" i="3"/>
  <c r="B7021" i="3"/>
  <c r="E7021" i="3"/>
  <c r="H7021" i="3"/>
  <c r="B7022" i="3" l="1"/>
  <c r="E7022" i="3"/>
  <c r="D7022" i="3"/>
  <c r="C7022" i="3"/>
  <c r="F7022" i="3"/>
  <c r="L7020" i="3"/>
  <c r="O7020" i="3" s="1"/>
  <c r="K7021" i="3" s="1"/>
  <c r="J7021" i="3"/>
  <c r="B7023" i="3" l="1"/>
  <c r="E7023" i="3"/>
  <c r="D7023" i="3"/>
  <c r="C7023" i="3"/>
  <c r="F7023" i="3"/>
  <c r="H7022" i="3"/>
  <c r="P7020" i="3"/>
  <c r="L7021" i="3"/>
  <c r="O7021" i="3" s="1"/>
  <c r="K7022" i="3" s="1"/>
  <c r="B7024" i="3" l="1"/>
  <c r="F7024" i="3"/>
  <c r="E7024" i="3"/>
  <c r="C7024" i="3"/>
  <c r="D7024" i="3"/>
  <c r="J7022" i="3"/>
  <c r="H7023" i="3"/>
  <c r="J7023" i="3" s="1"/>
  <c r="D7025" i="3" l="1"/>
  <c r="E7025" i="3"/>
  <c r="F7025" i="3"/>
  <c r="C7025" i="3"/>
  <c r="B7025" i="3"/>
  <c r="P7022" i="3"/>
  <c r="P7021" i="3"/>
  <c r="H7024" i="3"/>
  <c r="J7024" i="3" s="1"/>
  <c r="P7023" i="3"/>
  <c r="L7022" i="3"/>
  <c r="O7022" i="3" s="1"/>
  <c r="K7023" i="3" s="1"/>
  <c r="F7026" i="3" l="1"/>
  <c r="B7026" i="3"/>
  <c r="E7026" i="3"/>
  <c r="D7026" i="3"/>
  <c r="C7026" i="3"/>
  <c r="L7023" i="3"/>
  <c r="O7023" i="3" s="1"/>
  <c r="K7024" i="3" s="1"/>
  <c r="H7025" i="3"/>
  <c r="J7025" i="3" s="1"/>
  <c r="D7027" i="3" l="1"/>
  <c r="F7027" i="3"/>
  <c r="E7027" i="3"/>
  <c r="B7027" i="3"/>
  <c r="H7027" i="3" s="1"/>
  <c r="C7027" i="3"/>
  <c r="J7026" i="3"/>
  <c r="L7024" i="3"/>
  <c r="O7024" i="3" s="1"/>
  <c r="K7025" i="3" s="1"/>
  <c r="H7026" i="3"/>
  <c r="P7024" i="3"/>
  <c r="J7027" i="3" l="1"/>
  <c r="P7026" i="3"/>
  <c r="P7025" i="3"/>
  <c r="L7025" i="3"/>
  <c r="O7025" i="3" s="1"/>
  <c r="K7026" i="3" s="1"/>
  <c r="L7026" i="3" l="1"/>
  <c r="O7026" i="3" s="1"/>
  <c r="K7027" i="3" s="1"/>
  <c r="H7028" i="3"/>
  <c r="B7028" i="3"/>
  <c r="F7028" i="3"/>
  <c r="E7028" i="3"/>
  <c r="C7028" i="3"/>
  <c r="D7028" i="3"/>
  <c r="B7029" i="3" l="1"/>
  <c r="E7029" i="3"/>
  <c r="C7029" i="3"/>
  <c r="D7029" i="3"/>
  <c r="F7029" i="3"/>
  <c r="J7028" i="3"/>
  <c r="L7027" i="3"/>
  <c r="O7027" i="3" s="1"/>
  <c r="K7028" i="3" s="1"/>
  <c r="B7030" i="3" l="1"/>
  <c r="H7030" i="3" s="1"/>
  <c r="J7030" i="3" s="1"/>
  <c r="F7030" i="3"/>
  <c r="C7030" i="3"/>
  <c r="D7030" i="3"/>
  <c r="E7030" i="3"/>
  <c r="P7027" i="3"/>
  <c r="L7028" i="3"/>
  <c r="O7028" i="3" s="1"/>
  <c r="K7029" i="3" s="1"/>
  <c r="H7029" i="3"/>
  <c r="J7029" i="3" s="1"/>
  <c r="P7029" i="3" l="1"/>
  <c r="L7029" i="3"/>
  <c r="O7029" i="3" s="1"/>
  <c r="K7030" i="3" s="1"/>
  <c r="P7028" i="3"/>
  <c r="C7031" i="3" l="1"/>
  <c r="F7031" i="3"/>
  <c r="E7031" i="3"/>
  <c r="D7031" i="3"/>
  <c r="B7031" i="3"/>
  <c r="L7030" i="3"/>
  <c r="O7030" i="3" s="1"/>
  <c r="E7032" i="3" l="1"/>
  <c r="C7032" i="3"/>
  <c r="B7032" i="3"/>
  <c r="D7032" i="3"/>
  <c r="F7032" i="3"/>
  <c r="K7031" i="3"/>
  <c r="H7031" i="3"/>
  <c r="J7031" i="3" l="1"/>
  <c r="L7031" i="3"/>
  <c r="O7031" i="3" s="1"/>
  <c r="K7032" i="3" s="1"/>
  <c r="H7032" i="3"/>
  <c r="J7032" i="3" s="1"/>
  <c r="F7033" i="3" l="1"/>
  <c r="D7033" i="3"/>
  <c r="B7033" i="3"/>
  <c r="H7033" i="3"/>
  <c r="C7033" i="3"/>
  <c r="E7033" i="3"/>
  <c r="L7032" i="3"/>
  <c r="O7032" i="3" s="1"/>
  <c r="P7030" i="3"/>
  <c r="P7031" i="3"/>
  <c r="B7034" i="3" l="1"/>
  <c r="E7034" i="3"/>
  <c r="C7034" i="3"/>
  <c r="D7034" i="3"/>
  <c r="F7034" i="3"/>
  <c r="J7033" i="3"/>
  <c r="L7033" i="3"/>
  <c r="K7033" i="3"/>
  <c r="F7035" i="3" l="1"/>
  <c r="C7035" i="3"/>
  <c r="B7035" i="3"/>
  <c r="E7035" i="3"/>
  <c r="D7035" i="3"/>
  <c r="O7033" i="3"/>
  <c r="H7034" i="3"/>
  <c r="P7032" i="3"/>
  <c r="K7034" i="3"/>
  <c r="J7034" i="3" l="1"/>
  <c r="H7035" i="3"/>
  <c r="L7034" i="3"/>
  <c r="O7034" i="3" s="1"/>
  <c r="K7035" i="3" s="1"/>
  <c r="J7035" i="3"/>
  <c r="L7035" i="3" l="1"/>
  <c r="O7035" i="3" s="1"/>
  <c r="E7036" i="3"/>
  <c r="F7036" i="3"/>
  <c r="C7036" i="3"/>
  <c r="B7036" i="3"/>
  <c r="D7036" i="3"/>
  <c r="P7034" i="3"/>
  <c r="P7033" i="3"/>
  <c r="F7037" i="3" l="1"/>
  <c r="C7037" i="3"/>
  <c r="E7037" i="3"/>
  <c r="B7037" i="3"/>
  <c r="D7037" i="3"/>
  <c r="H7036" i="3"/>
  <c r="K7036" i="3"/>
  <c r="J7036" i="3" l="1"/>
  <c r="L7036" i="3"/>
  <c r="B7038" i="3"/>
  <c r="C7038" i="3"/>
  <c r="D7038" i="3"/>
  <c r="F7038" i="3"/>
  <c r="E7038" i="3"/>
  <c r="O7036" i="3"/>
  <c r="H7037" i="3"/>
  <c r="K7037" i="3"/>
  <c r="J7037" i="3" l="1"/>
  <c r="H7038" i="3"/>
  <c r="J7038" i="3" s="1"/>
  <c r="L7037" i="3"/>
  <c r="E7039" i="3"/>
  <c r="F7039" i="3"/>
  <c r="D7039" i="3"/>
  <c r="B7039" i="3"/>
  <c r="C7039" i="3"/>
  <c r="O7037" i="3"/>
  <c r="K7038" i="3" s="1"/>
  <c r="P7036" i="3"/>
  <c r="P7035" i="3"/>
  <c r="C7040" i="3" l="1"/>
  <c r="B7040" i="3"/>
  <c r="E7040" i="3"/>
  <c r="F7040" i="3"/>
  <c r="D7040" i="3"/>
  <c r="H7039" i="3"/>
  <c r="J7039" i="3" s="1"/>
  <c r="P7037" i="3"/>
  <c r="L7038" i="3"/>
  <c r="O7038" i="3" s="1"/>
  <c r="K7039" i="3" s="1"/>
  <c r="H7040" i="3" l="1"/>
  <c r="P7038" i="3"/>
  <c r="L7039" i="3"/>
  <c r="O7039" i="3" s="1"/>
  <c r="K7040" i="3" s="1"/>
  <c r="J7040" i="3" l="1"/>
  <c r="L7040" i="3"/>
  <c r="O7040" i="3" s="1"/>
  <c r="K7041" i="3" s="1"/>
  <c r="H7041" i="3"/>
  <c r="B7041" i="3"/>
  <c r="C7041" i="3"/>
  <c r="E7041" i="3"/>
  <c r="D7041" i="3"/>
  <c r="F7041" i="3"/>
  <c r="C7042" i="3" l="1"/>
  <c r="F7042" i="3"/>
  <c r="D7042" i="3"/>
  <c r="E7042" i="3"/>
  <c r="B7042" i="3"/>
  <c r="J7041" i="3"/>
  <c r="P7040" i="3" s="1"/>
  <c r="P7039" i="3"/>
  <c r="H7042" i="3" l="1"/>
  <c r="J7042" i="3" s="1"/>
  <c r="P7041" i="3" s="1"/>
  <c r="L7041" i="3"/>
  <c r="O7041" i="3" s="1"/>
  <c r="K7042" i="3" s="1"/>
  <c r="F7043" i="3" l="1"/>
  <c r="B7043" i="3"/>
  <c r="D7043" i="3"/>
  <c r="E7043" i="3"/>
  <c r="J7043" i="3" s="1"/>
  <c r="C7043" i="3"/>
  <c r="H7043" i="3"/>
  <c r="L7042" i="3"/>
  <c r="O7042" i="3" s="1"/>
  <c r="K7043" i="3" s="1"/>
  <c r="P7042" i="3" l="1"/>
  <c r="C7044" i="3"/>
  <c r="D7044" i="3"/>
  <c r="E7044" i="3"/>
  <c r="F7044" i="3"/>
  <c r="B7044" i="3"/>
  <c r="H7044" i="3" s="1"/>
  <c r="J7044" i="3" s="1"/>
  <c r="P7043" i="3" l="1"/>
  <c r="L7043" i="3"/>
  <c r="O7043" i="3" s="1"/>
  <c r="K7044" i="3" s="1"/>
  <c r="L7044" i="3" l="1"/>
  <c r="O7044" i="3" s="1"/>
  <c r="E7045" i="3"/>
  <c r="D7045" i="3"/>
  <c r="F7045" i="3"/>
  <c r="C7045" i="3"/>
  <c r="B7045" i="3"/>
  <c r="H7045" i="3" s="1"/>
  <c r="J7045" i="3" l="1"/>
  <c r="K7045" i="3"/>
  <c r="F7046" i="3" l="1"/>
  <c r="B7046" i="3"/>
  <c r="C7046" i="3"/>
  <c r="D7046" i="3"/>
  <c r="E7046" i="3"/>
  <c r="P7044" i="3"/>
  <c r="L7045" i="3"/>
  <c r="O7045" i="3" s="1"/>
  <c r="K7046" i="3" l="1"/>
  <c r="H7046" i="3"/>
  <c r="J7046" i="3" l="1"/>
  <c r="L7046" i="3"/>
  <c r="F7047" i="3"/>
  <c r="C7047" i="3"/>
  <c r="B7047" i="3"/>
  <c r="K7047" i="3" s="1"/>
  <c r="E7047" i="3"/>
  <c r="H7047" i="3"/>
  <c r="D7047" i="3"/>
  <c r="O7046" i="3"/>
  <c r="J7047" i="3" l="1"/>
  <c r="P7045" i="3"/>
  <c r="B7048" i="3" l="1"/>
  <c r="E7048" i="3"/>
  <c r="F7048" i="3"/>
  <c r="D7048" i="3"/>
  <c r="C7048" i="3"/>
  <c r="P7046" i="3"/>
  <c r="C7049" i="3" l="1"/>
  <c r="D7049" i="3"/>
  <c r="F7049" i="3"/>
  <c r="B7049" i="3"/>
  <c r="E7049" i="3"/>
  <c r="H7048" i="3"/>
  <c r="L7047" i="3"/>
  <c r="O7047" i="3" s="1"/>
  <c r="K7048" i="3" s="1"/>
  <c r="J7048" i="3" l="1"/>
  <c r="L7048" i="3"/>
  <c r="O7048" i="3" s="1"/>
  <c r="K7049" i="3" s="1"/>
  <c r="H7049" i="3"/>
  <c r="J7049" i="3" l="1"/>
  <c r="L7049" i="3"/>
  <c r="O7049" i="3" s="1"/>
  <c r="K7050" i="3" s="1"/>
  <c r="C7050" i="3"/>
  <c r="B7050" i="3"/>
  <c r="H7050" i="3"/>
  <c r="D7050" i="3"/>
  <c r="F7050" i="3"/>
  <c r="E7050" i="3"/>
  <c r="P7047" i="3"/>
  <c r="P7048" i="3"/>
  <c r="C7051" i="3" l="1"/>
  <c r="E7051" i="3"/>
  <c r="F7051" i="3"/>
  <c r="D7051" i="3"/>
  <c r="B7051" i="3"/>
  <c r="J7050" i="3"/>
  <c r="D7052" i="3" l="1"/>
  <c r="E7052" i="3"/>
  <c r="F7052" i="3"/>
  <c r="C7052" i="3"/>
  <c r="B7052" i="3"/>
  <c r="H7051" i="3"/>
  <c r="L7050" i="3"/>
  <c r="O7050" i="3" s="1"/>
  <c r="K7051" i="3" s="1"/>
  <c r="P7049" i="3"/>
  <c r="F7053" i="3" l="1"/>
  <c r="D7053" i="3"/>
  <c r="E7053" i="3"/>
  <c r="B7053" i="3"/>
  <c r="C7053" i="3"/>
  <c r="J7051" i="3"/>
  <c r="H7052" i="3"/>
  <c r="E7054" i="3" l="1"/>
  <c r="D7054" i="3"/>
  <c r="F7054" i="3"/>
  <c r="C7054" i="3"/>
  <c r="B7054" i="3"/>
  <c r="J7052" i="3"/>
  <c r="P7051" i="3" s="1"/>
  <c r="H7053" i="3"/>
  <c r="L7051" i="3"/>
  <c r="O7051" i="3" s="1"/>
  <c r="K7052" i="3" s="1"/>
  <c r="P7050" i="3"/>
  <c r="J7053" i="3" l="1"/>
  <c r="H7054" i="3"/>
  <c r="F7055" i="3"/>
  <c r="E7055" i="3"/>
  <c r="D7055" i="3"/>
  <c r="C7055" i="3"/>
  <c r="B7055" i="3"/>
  <c r="J7054" i="3"/>
  <c r="L7052" i="3"/>
  <c r="O7052" i="3" s="1"/>
  <c r="K7053" i="3" s="1"/>
  <c r="P7052" i="3"/>
  <c r="D7056" i="3" l="1"/>
  <c r="B7056" i="3"/>
  <c r="E7056" i="3"/>
  <c r="J7056" i="3" s="1"/>
  <c r="C7056" i="3"/>
  <c r="F7056" i="3"/>
  <c r="H7056" i="3"/>
  <c r="L7053" i="3"/>
  <c r="O7053" i="3" s="1"/>
  <c r="K7054" i="3" s="1"/>
  <c r="H7055" i="3"/>
  <c r="P7053" i="3"/>
  <c r="L7054" i="3" l="1"/>
  <c r="O7054" i="3" s="1"/>
  <c r="K7055" i="3" s="1"/>
  <c r="J7055" i="3"/>
  <c r="L7055" i="3" l="1"/>
  <c r="O7055" i="3" s="1"/>
  <c r="K7056" i="3" s="1"/>
  <c r="P7055" i="3"/>
  <c r="P7054" i="3"/>
  <c r="E7057" i="3"/>
  <c r="C7057" i="3"/>
  <c r="F7057" i="3"/>
  <c r="B7057" i="3"/>
  <c r="H7057" i="3" s="1"/>
  <c r="D7057" i="3"/>
  <c r="L7056" i="3" l="1"/>
  <c r="O7056" i="3" s="1"/>
  <c r="K7057" i="3" s="1"/>
  <c r="J7057" i="3"/>
  <c r="P7056" i="3" l="1"/>
  <c r="E7058" i="3"/>
  <c r="B7058" i="3"/>
  <c r="C7058" i="3"/>
  <c r="D7058" i="3"/>
  <c r="F7058" i="3"/>
  <c r="E7059" i="3" l="1"/>
  <c r="D7059" i="3"/>
  <c r="B7059" i="3"/>
  <c r="F7059" i="3"/>
  <c r="C7059" i="3"/>
  <c r="L7057" i="3"/>
  <c r="O7057" i="3" s="1"/>
  <c r="K7058" i="3" s="1"/>
  <c r="H7058" i="3"/>
  <c r="J7058" i="3" s="1"/>
  <c r="B7060" i="3" l="1"/>
  <c r="F7060" i="3"/>
  <c r="D7060" i="3"/>
  <c r="E7060" i="3"/>
  <c r="C7060" i="3"/>
  <c r="P7057" i="3"/>
  <c r="H7059" i="3"/>
  <c r="L7058" i="3"/>
  <c r="O7058" i="3" s="1"/>
  <c r="K7059" i="3" s="1"/>
  <c r="J7059" i="3" l="1"/>
  <c r="L7059" i="3"/>
  <c r="O7059" i="3" s="1"/>
  <c r="K7060" i="3" s="1"/>
  <c r="H7060" i="3"/>
  <c r="E7061" i="3"/>
  <c r="F7061" i="3"/>
  <c r="B7061" i="3"/>
  <c r="H7061" i="3" s="1"/>
  <c r="D7061" i="3"/>
  <c r="C7061" i="3"/>
  <c r="J7060" i="3"/>
  <c r="J7061" i="3" l="1"/>
  <c r="P7060" i="3" s="1"/>
  <c r="L7060" i="3"/>
  <c r="O7060" i="3" s="1"/>
  <c r="K7061" i="3" s="1"/>
  <c r="P7059" i="3"/>
  <c r="P7058" i="3"/>
  <c r="L7061" i="3" l="1"/>
  <c r="O7061" i="3" s="1"/>
  <c r="E7062" i="3"/>
  <c r="F7062" i="3"/>
  <c r="C7062" i="3"/>
  <c r="B7062" i="3"/>
  <c r="K7062" i="3" s="1"/>
  <c r="D7062" i="3"/>
  <c r="H7062" i="3"/>
  <c r="L7062" i="3" l="1"/>
  <c r="O7062" i="3" s="1"/>
  <c r="J7062" i="3"/>
  <c r="D7063" i="3" l="1"/>
  <c r="C7063" i="3"/>
  <c r="E7063" i="3"/>
  <c r="F7063" i="3"/>
  <c r="B7063" i="3"/>
  <c r="K7063" i="3"/>
  <c r="P7061" i="3"/>
  <c r="D7064" i="3" l="1"/>
  <c r="B7064" i="3"/>
  <c r="H7064" i="3" s="1"/>
  <c r="E7064" i="3"/>
  <c r="F7064" i="3"/>
  <c r="C7064" i="3"/>
  <c r="H7063" i="3"/>
  <c r="J7063" i="3" l="1"/>
  <c r="J7064" i="3"/>
  <c r="L7063" i="3"/>
  <c r="O7063" i="3" s="1"/>
  <c r="K7064" i="3" s="1"/>
  <c r="P7062" i="3" l="1"/>
  <c r="P7063" i="3"/>
  <c r="F7065" i="3"/>
  <c r="D7065" i="3"/>
  <c r="B7065" i="3"/>
  <c r="H7065" i="3" s="1"/>
  <c r="C7065" i="3"/>
  <c r="E7065" i="3"/>
  <c r="L7064" i="3"/>
  <c r="O7064" i="3" s="1"/>
  <c r="K7065" i="3" s="1"/>
  <c r="J7065" i="3" l="1"/>
  <c r="P7064" i="3" l="1"/>
  <c r="L7065" i="3"/>
  <c r="O7065" i="3" s="1"/>
  <c r="B7066" i="3"/>
  <c r="D7066" i="3"/>
  <c r="E7066" i="3"/>
  <c r="J7066" i="3" s="1"/>
  <c r="C7066" i="3"/>
  <c r="F7066" i="3"/>
  <c r="K7066" i="3"/>
  <c r="H7066" i="3"/>
  <c r="E7067" i="3" l="1"/>
  <c r="C7067" i="3"/>
  <c r="D7067" i="3"/>
  <c r="B7067" i="3"/>
  <c r="F7067" i="3"/>
  <c r="P7065" i="3"/>
  <c r="C7068" i="3" l="1"/>
  <c r="B7068" i="3"/>
  <c r="F7068" i="3"/>
  <c r="E7068" i="3"/>
  <c r="D7068" i="3"/>
  <c r="L7066" i="3"/>
  <c r="O7066" i="3" s="1"/>
  <c r="K7067" i="3" s="1"/>
  <c r="H7067" i="3"/>
  <c r="J7067" i="3" l="1"/>
  <c r="C7069" i="3"/>
  <c r="D7069" i="3"/>
  <c r="E7069" i="3"/>
  <c r="F7069" i="3"/>
  <c r="B7069" i="3"/>
  <c r="H7068" i="3"/>
  <c r="J7068" i="3" s="1"/>
  <c r="F7070" i="3" l="1"/>
  <c r="E7070" i="3"/>
  <c r="C7070" i="3"/>
  <c r="B7070" i="3"/>
  <c r="D7070" i="3"/>
  <c r="H7069" i="3"/>
  <c r="J7069" i="3" s="1"/>
  <c r="P7067" i="3"/>
  <c r="P7066" i="3"/>
  <c r="L7067" i="3"/>
  <c r="O7067" i="3" s="1"/>
  <c r="K7068" i="3" s="1"/>
  <c r="H7070" i="3" l="1"/>
  <c r="L7068" i="3"/>
  <c r="O7068" i="3"/>
  <c r="K7069" i="3" s="1"/>
  <c r="P7068" i="3"/>
  <c r="L7069" i="3"/>
  <c r="J7070" i="3" l="1"/>
  <c r="O7069" i="3"/>
  <c r="K7070" i="3" s="1"/>
  <c r="B7071" i="3"/>
  <c r="F7071" i="3"/>
  <c r="C7071" i="3"/>
  <c r="D7071" i="3"/>
  <c r="E7071" i="3"/>
  <c r="L7070" i="3" l="1"/>
  <c r="O7070" i="3" s="1"/>
  <c r="K7071" i="3" s="1"/>
  <c r="H7071" i="3"/>
  <c r="P7069" i="3"/>
  <c r="J7071" i="3" l="1"/>
  <c r="L7071" i="3"/>
  <c r="O7071" i="3"/>
  <c r="C7072" i="3"/>
  <c r="E7072" i="3"/>
  <c r="D7072" i="3"/>
  <c r="B7072" i="3"/>
  <c r="F7072" i="3"/>
  <c r="B7073" i="3" l="1"/>
  <c r="F7073" i="3"/>
  <c r="D7073" i="3"/>
  <c r="C7073" i="3"/>
  <c r="E7073" i="3"/>
  <c r="H7072" i="3"/>
  <c r="J7072" i="3" s="1"/>
  <c r="K7072" i="3"/>
  <c r="L7072" i="3"/>
  <c r="P7071" i="3"/>
  <c r="P7070" i="3"/>
  <c r="F7074" i="3" l="1"/>
  <c r="E7074" i="3"/>
  <c r="C7074" i="3"/>
  <c r="B7074" i="3"/>
  <c r="D7074" i="3"/>
  <c r="O7072" i="3"/>
  <c r="K7073" i="3" s="1"/>
  <c r="H7073" i="3"/>
  <c r="J7073" i="3" l="1"/>
  <c r="F7075" i="3"/>
  <c r="B7075" i="3"/>
  <c r="E7075" i="3"/>
  <c r="C7075" i="3"/>
  <c r="D7075" i="3"/>
  <c r="H7074" i="3"/>
  <c r="J7074" i="3" l="1"/>
  <c r="H7075" i="3"/>
  <c r="J7075" i="3" s="1"/>
  <c r="L7073" i="3"/>
  <c r="O7073" i="3" s="1"/>
  <c r="K7074" i="3" s="1"/>
  <c r="P7073" i="3"/>
  <c r="P7072" i="3"/>
  <c r="C7076" i="3" l="1"/>
  <c r="D7076" i="3"/>
  <c r="F7076" i="3"/>
  <c r="B7076" i="3"/>
  <c r="H7076" i="3" s="1"/>
  <c r="E7076" i="3"/>
  <c r="P7074" i="3"/>
  <c r="L7074" i="3"/>
  <c r="O7074" i="3" s="1"/>
  <c r="K7075" i="3" s="1"/>
  <c r="L7075" i="3" l="1"/>
  <c r="O7075" i="3" s="1"/>
  <c r="K7076" i="3" s="1"/>
  <c r="J7076" i="3"/>
  <c r="L7076" i="3" l="1"/>
  <c r="O7076" i="3" s="1"/>
  <c r="K7077" i="3" s="1"/>
  <c r="P7075" i="3"/>
  <c r="B7077" i="3"/>
  <c r="C7077" i="3"/>
  <c r="H7077" i="3"/>
  <c r="F7077" i="3"/>
  <c r="E7077" i="3"/>
  <c r="D7077" i="3"/>
  <c r="D7078" i="3" l="1"/>
  <c r="E7078" i="3"/>
  <c r="F7078" i="3"/>
  <c r="B7078" i="3"/>
  <c r="C7078" i="3"/>
  <c r="J7077" i="3"/>
  <c r="D7079" i="3" l="1"/>
  <c r="E7079" i="3"/>
  <c r="B7079" i="3"/>
  <c r="H7079" i="3" s="1"/>
  <c r="J7079" i="3" s="1"/>
  <c r="F7079" i="3"/>
  <c r="C7079" i="3"/>
  <c r="P7076" i="3"/>
  <c r="H7078" i="3"/>
  <c r="J7078" i="3" s="1"/>
  <c r="L7077" i="3"/>
  <c r="O7077" i="3" s="1"/>
  <c r="K7078" i="3" s="1"/>
  <c r="P7078" i="3" l="1"/>
  <c r="P7077" i="3"/>
  <c r="L7078" i="3"/>
  <c r="O7078" i="3" s="1"/>
  <c r="K7079" i="3" s="1"/>
  <c r="B7080" i="3" l="1"/>
  <c r="E7080" i="3"/>
  <c r="C7080" i="3"/>
  <c r="F7080" i="3"/>
  <c r="D7080" i="3"/>
  <c r="L7079" i="3"/>
  <c r="O7079" i="3" s="1"/>
  <c r="K7080" i="3" s="1"/>
  <c r="E7081" i="3" l="1"/>
  <c r="D7081" i="3"/>
  <c r="C7081" i="3"/>
  <c r="F7081" i="3"/>
  <c r="B7081" i="3"/>
  <c r="H7080" i="3"/>
  <c r="B7082" i="3" l="1"/>
  <c r="D7082" i="3"/>
  <c r="F7082" i="3"/>
  <c r="C7082" i="3"/>
  <c r="E7082" i="3"/>
  <c r="H7081" i="3"/>
  <c r="J7080" i="3"/>
  <c r="J7081" i="3"/>
  <c r="B7083" i="3" l="1"/>
  <c r="F7083" i="3"/>
  <c r="D7083" i="3"/>
  <c r="C7083" i="3"/>
  <c r="E7083" i="3"/>
  <c r="H7082" i="3"/>
  <c r="L7080" i="3"/>
  <c r="O7080" i="3" s="1"/>
  <c r="K7081" i="3" s="1"/>
  <c r="P7079" i="3"/>
  <c r="P7080" i="3"/>
  <c r="J7082" i="3" l="1"/>
  <c r="H7083" i="3"/>
  <c r="C7084" i="3"/>
  <c r="D7084" i="3"/>
  <c r="B7084" i="3"/>
  <c r="F7084" i="3"/>
  <c r="E7084" i="3"/>
  <c r="J7083" i="3"/>
  <c r="L7081" i="3"/>
  <c r="O7081" i="3" s="1"/>
  <c r="K7082" i="3" s="1"/>
  <c r="L7082" i="3" l="1"/>
  <c r="O7082" i="3" s="1"/>
  <c r="K7083" i="3" s="1"/>
  <c r="H7084" i="3"/>
  <c r="P7082" i="3"/>
  <c r="P7081" i="3"/>
  <c r="J7084" i="3" l="1"/>
  <c r="L7083" i="3"/>
  <c r="O7083" i="3" s="1"/>
  <c r="K7084" i="3" s="1"/>
  <c r="E7085" i="3"/>
  <c r="B7085" i="3"/>
  <c r="F7085" i="3"/>
  <c r="D7085" i="3"/>
  <c r="C7085" i="3"/>
  <c r="E7086" i="3" l="1"/>
  <c r="F7086" i="3"/>
  <c r="B7086" i="3"/>
  <c r="D7086" i="3"/>
  <c r="C7086" i="3"/>
  <c r="H7085" i="3"/>
  <c r="L7084" i="3"/>
  <c r="O7084" i="3" s="1"/>
  <c r="K7085" i="3" s="1"/>
  <c r="P7083" i="3"/>
  <c r="C7087" i="3" l="1"/>
  <c r="D7087" i="3"/>
  <c r="F7087" i="3"/>
  <c r="E7087" i="3"/>
  <c r="B7087" i="3"/>
  <c r="H7086" i="3"/>
  <c r="L7085" i="3"/>
  <c r="O7085" i="3" s="1"/>
  <c r="K7086" i="3" s="1"/>
  <c r="J7085" i="3"/>
  <c r="B7088" i="3" l="1"/>
  <c r="D7088" i="3"/>
  <c r="F7088" i="3"/>
  <c r="E7088" i="3"/>
  <c r="C7088" i="3"/>
  <c r="J7087" i="3"/>
  <c r="J7086" i="3"/>
  <c r="P7085" i="3" s="1"/>
  <c r="P7084" i="3"/>
  <c r="H7087" i="3"/>
  <c r="L7086" i="3"/>
  <c r="O7086" i="3" s="1"/>
  <c r="K7087" i="3" s="1"/>
  <c r="P7086" i="3" l="1"/>
  <c r="H7088" i="3"/>
  <c r="L7087" i="3"/>
  <c r="O7087" i="3" s="1"/>
  <c r="K7088" i="3" s="1"/>
  <c r="J7088" i="3" l="1"/>
  <c r="L7088" i="3"/>
  <c r="O7088" i="3"/>
  <c r="K7089" i="3" s="1"/>
  <c r="E7089" i="3"/>
  <c r="B7089" i="3"/>
  <c r="J7089" i="3"/>
  <c r="C7089" i="3"/>
  <c r="F7089" i="3"/>
  <c r="D7089" i="3"/>
  <c r="H7089" i="3"/>
  <c r="F7090" i="3" l="1"/>
  <c r="D7090" i="3"/>
  <c r="E7090" i="3"/>
  <c r="B7090" i="3"/>
  <c r="H7090" i="3" s="1"/>
  <c r="J7090" i="3" s="1"/>
  <c r="C7090" i="3"/>
  <c r="L7089" i="3"/>
  <c r="O7089" i="3" s="1"/>
  <c r="K7090" i="3" s="1"/>
  <c r="P7088" i="3"/>
  <c r="P7087" i="3"/>
  <c r="P7089" i="3" l="1"/>
  <c r="F7091" i="3" l="1"/>
  <c r="D7091" i="3"/>
  <c r="E7091" i="3"/>
  <c r="C7091" i="3"/>
  <c r="B7091" i="3"/>
  <c r="L7090" i="3"/>
  <c r="O7090" i="3" s="1"/>
  <c r="D7092" i="3" l="1"/>
  <c r="B7092" i="3"/>
  <c r="C7092" i="3"/>
  <c r="E7092" i="3"/>
  <c r="F7092" i="3"/>
  <c r="H7091" i="3"/>
  <c r="K7091" i="3"/>
  <c r="C7093" i="3" l="1"/>
  <c r="D7093" i="3"/>
  <c r="B7093" i="3"/>
  <c r="F7093" i="3"/>
  <c r="E7093" i="3"/>
  <c r="J7091" i="3"/>
  <c r="H7092" i="3"/>
  <c r="L7091" i="3"/>
  <c r="O7091" i="3" s="1"/>
  <c r="K7092" i="3" s="1"/>
  <c r="J7092" i="3"/>
  <c r="H7093" i="3" l="1"/>
  <c r="P7090" i="3"/>
  <c r="P7091" i="3"/>
  <c r="J7093" i="3" l="1"/>
  <c r="L7092" i="3"/>
  <c r="O7092" i="3" s="1"/>
  <c r="K7093" i="3" s="1"/>
  <c r="E7094" i="3"/>
  <c r="C7094" i="3"/>
  <c r="D7094" i="3"/>
  <c r="B7094" i="3"/>
  <c r="F7094" i="3"/>
  <c r="B7095" i="3" l="1"/>
  <c r="D7095" i="3"/>
  <c r="C7095" i="3"/>
  <c r="E7095" i="3"/>
  <c r="F7095" i="3"/>
  <c r="L7093" i="3"/>
  <c r="O7093" i="3" s="1"/>
  <c r="K7094" i="3" s="1"/>
  <c r="H7094" i="3"/>
  <c r="J7094" i="3" s="1"/>
  <c r="P7092" i="3"/>
  <c r="E7096" i="3" l="1"/>
  <c r="F7096" i="3"/>
  <c r="D7096" i="3"/>
  <c r="B7096" i="3"/>
  <c r="C7096" i="3"/>
  <c r="P7093" i="3"/>
  <c r="H7095" i="3"/>
  <c r="L7094" i="3"/>
  <c r="O7094" i="3" s="1"/>
  <c r="K7095" i="3" s="1"/>
  <c r="J7095" i="3" l="1"/>
  <c r="L7095" i="3"/>
  <c r="O7095" i="3" s="1"/>
  <c r="K7096" i="3" s="1"/>
  <c r="H7096" i="3"/>
  <c r="J7096" i="3" l="1"/>
  <c r="L7096" i="3"/>
  <c r="O7096" i="3"/>
  <c r="F7097" i="3"/>
  <c r="K7097" i="3"/>
  <c r="B7097" i="3"/>
  <c r="E7097" i="3"/>
  <c r="H7097" i="3"/>
  <c r="C7097" i="3"/>
  <c r="D7097" i="3"/>
  <c r="P7095" i="3"/>
  <c r="P7094" i="3"/>
  <c r="B7098" i="3" l="1"/>
  <c r="F7098" i="3"/>
  <c r="D7098" i="3"/>
  <c r="C7098" i="3"/>
  <c r="E7098" i="3"/>
  <c r="B7099" i="3" l="1"/>
  <c r="D7099" i="3"/>
  <c r="F7099" i="3"/>
  <c r="C7099" i="3"/>
  <c r="E7099" i="3"/>
  <c r="J7097" i="3"/>
  <c r="H7098" i="3"/>
  <c r="L7097" i="3"/>
  <c r="O7097" i="3" s="1"/>
  <c r="K7098" i="3" s="1"/>
  <c r="J7098" i="3" l="1"/>
  <c r="D7100" i="3"/>
  <c r="B7100" i="3"/>
  <c r="E7100" i="3"/>
  <c r="F7100" i="3"/>
  <c r="C7100" i="3"/>
  <c r="P7097" i="3"/>
  <c r="P7096" i="3"/>
  <c r="H7099" i="3"/>
  <c r="J7099" i="3" l="1"/>
  <c r="D7101" i="3"/>
  <c r="B7101" i="3"/>
  <c r="C7101" i="3"/>
  <c r="E7101" i="3"/>
  <c r="F7101" i="3"/>
  <c r="L7098" i="3"/>
  <c r="O7098" i="3" s="1"/>
  <c r="K7099" i="3" s="1"/>
  <c r="H7100" i="3"/>
  <c r="P7098" i="3"/>
  <c r="J7100" i="3" l="1"/>
  <c r="H7101" i="3"/>
  <c r="L7099" i="3"/>
  <c r="O7099" i="3" s="1"/>
  <c r="K7100" i="3" s="1"/>
  <c r="P7099" i="3"/>
  <c r="J7101" i="3" l="1"/>
  <c r="O7100" i="3"/>
  <c r="K7101" i="3" s="1"/>
  <c r="E7102" i="3"/>
  <c r="F7102" i="3"/>
  <c r="B7102" i="3"/>
  <c r="D7102" i="3"/>
  <c r="H7102" i="3"/>
  <c r="C7102" i="3"/>
  <c r="L7100" i="3"/>
  <c r="P7100" i="3"/>
  <c r="J7102" i="3" l="1"/>
  <c r="P7101" i="3" s="1"/>
  <c r="L7101" i="3"/>
  <c r="O7101" i="3" s="1"/>
  <c r="K7102" i="3" s="1"/>
  <c r="F7103" i="3" l="1"/>
  <c r="D7103" i="3"/>
  <c r="E7103" i="3"/>
  <c r="B7103" i="3"/>
  <c r="H7103" i="3"/>
  <c r="C7103" i="3"/>
  <c r="F7104" i="3" l="1"/>
  <c r="D7104" i="3"/>
  <c r="B7104" i="3"/>
  <c r="C7104" i="3"/>
  <c r="E7104" i="3"/>
  <c r="J7103" i="3"/>
  <c r="L7102" i="3"/>
  <c r="O7102" i="3" s="1"/>
  <c r="K7103" i="3" s="1"/>
  <c r="H7104" i="3" l="1"/>
  <c r="P7102" i="3"/>
  <c r="L7103" i="3"/>
  <c r="O7103" i="3" s="1"/>
  <c r="K7104" i="3" s="1"/>
  <c r="J7104" i="3" l="1"/>
  <c r="L7104" i="3"/>
  <c r="O7104" i="3" s="1"/>
  <c r="K7105" i="3" s="1"/>
  <c r="B7105" i="3"/>
  <c r="E7105" i="3"/>
  <c r="H7105" i="3"/>
  <c r="F7105" i="3"/>
  <c r="D7105" i="3"/>
  <c r="J7105" i="3"/>
  <c r="C7105" i="3"/>
  <c r="B7106" i="3" l="1"/>
  <c r="C7106" i="3"/>
  <c r="H7106" i="3"/>
  <c r="F7106" i="3"/>
  <c r="E7106" i="3"/>
  <c r="D7106" i="3"/>
  <c r="L7105" i="3"/>
  <c r="O7105" i="3" s="1"/>
  <c r="P7104" i="3"/>
  <c r="P7103" i="3"/>
  <c r="D7107" i="3" l="1"/>
  <c r="F7107" i="3"/>
  <c r="C7107" i="3"/>
  <c r="B7107" i="3"/>
  <c r="E7107" i="3"/>
  <c r="K7106" i="3"/>
  <c r="J7106" i="3"/>
  <c r="D7108" i="3" l="1"/>
  <c r="E7108" i="3"/>
  <c r="C7108" i="3"/>
  <c r="F7108" i="3"/>
  <c r="B7108" i="3"/>
  <c r="P7105" i="3"/>
  <c r="H7107" i="3"/>
  <c r="L7106" i="3"/>
  <c r="O7106" i="3" s="1"/>
  <c r="K7107" i="3" s="1"/>
  <c r="J7107" i="3" l="1"/>
  <c r="H7108" i="3"/>
  <c r="L7107" i="3"/>
  <c r="O7107" i="3" s="1"/>
  <c r="K7108" i="3" s="1"/>
  <c r="F7109" i="3"/>
  <c r="B7109" i="3"/>
  <c r="E7109" i="3"/>
  <c r="D7109" i="3"/>
  <c r="C7109" i="3"/>
  <c r="J7108" i="3"/>
  <c r="D7110" i="3" l="1"/>
  <c r="E7110" i="3"/>
  <c r="C7110" i="3"/>
  <c r="F7110" i="3"/>
  <c r="B7110" i="3"/>
  <c r="H7109" i="3"/>
  <c r="P7107" i="3"/>
  <c r="P7106" i="3"/>
  <c r="L7108" i="3"/>
  <c r="O7108" i="3" s="1"/>
  <c r="K7109" i="3" s="1"/>
  <c r="J7109" i="3" l="1"/>
  <c r="H7110" i="3"/>
  <c r="B7111" i="3"/>
  <c r="F7111" i="3"/>
  <c r="C7111" i="3"/>
  <c r="D7111" i="3"/>
  <c r="E7111" i="3"/>
  <c r="J7110" i="3"/>
  <c r="D7112" i="3" l="1"/>
  <c r="B7112" i="3"/>
  <c r="C7112" i="3"/>
  <c r="E7112" i="3"/>
  <c r="F7112" i="3"/>
  <c r="H7111" i="3"/>
  <c r="L7109" i="3"/>
  <c r="O7109" i="3" s="1"/>
  <c r="K7110" i="3" s="1"/>
  <c r="P7109" i="3"/>
  <c r="P7108" i="3"/>
  <c r="B7113" i="3" l="1"/>
  <c r="C7113" i="3"/>
  <c r="D7113" i="3"/>
  <c r="F7113" i="3"/>
  <c r="E7113" i="3"/>
  <c r="J7111" i="3"/>
  <c r="L7110" i="3"/>
  <c r="O7110" i="3" s="1"/>
  <c r="K7111" i="3" s="1"/>
  <c r="H7112" i="3"/>
  <c r="J7112" i="3"/>
  <c r="E7114" i="3" l="1"/>
  <c r="C7114" i="3"/>
  <c r="F7114" i="3"/>
  <c r="D7114" i="3"/>
  <c r="H7114" i="3"/>
  <c r="B7114" i="3"/>
  <c r="P7111" i="3"/>
  <c r="P7110" i="3"/>
  <c r="J7113" i="3"/>
  <c r="P7112" i="3"/>
  <c r="H7113" i="3"/>
  <c r="L7111" i="3"/>
  <c r="O7111" i="3" s="1"/>
  <c r="K7112" i="3" s="1"/>
  <c r="J7114" i="3" l="1"/>
  <c r="P7113" i="3" s="1"/>
  <c r="L7112" i="3"/>
  <c r="O7112" i="3" s="1"/>
  <c r="K7113" i="3" s="1"/>
  <c r="D7115" i="3"/>
  <c r="B7115" i="3"/>
  <c r="E7115" i="3"/>
  <c r="F7115" i="3"/>
  <c r="C7115" i="3"/>
  <c r="D7116" i="3" l="1"/>
  <c r="F7116" i="3"/>
  <c r="B7116" i="3"/>
  <c r="E7116" i="3"/>
  <c r="C7116" i="3"/>
  <c r="L7113" i="3"/>
  <c r="O7113" i="3" s="1"/>
  <c r="K7114" i="3" s="1"/>
  <c r="J7115" i="3"/>
  <c r="H7115" i="3"/>
  <c r="L7114" i="3" l="1"/>
  <c r="O7114" i="3" s="1"/>
  <c r="K7115" i="3" s="1"/>
  <c r="C7117" i="3"/>
  <c r="D7117" i="3"/>
  <c r="F7117" i="3"/>
  <c r="B7117" i="3"/>
  <c r="H7117" i="3"/>
  <c r="E7117" i="3"/>
  <c r="H7116" i="3"/>
  <c r="J7116" i="3"/>
  <c r="P7115" i="3"/>
  <c r="P7114" i="3"/>
  <c r="D7118" i="3" l="1"/>
  <c r="B7118" i="3"/>
  <c r="E7118" i="3"/>
  <c r="F7118" i="3"/>
  <c r="C7118" i="3"/>
  <c r="P7116" i="3"/>
  <c r="J7117" i="3"/>
  <c r="L7115" i="3"/>
  <c r="O7115" i="3" s="1"/>
  <c r="K7116" i="3" s="1"/>
  <c r="D7119" i="3" l="1"/>
  <c r="E7119" i="3"/>
  <c r="C7119" i="3"/>
  <c r="B7119" i="3"/>
  <c r="H7119" i="3" s="1"/>
  <c r="F7119" i="3"/>
  <c r="J7118" i="3"/>
  <c r="L7116" i="3"/>
  <c r="O7116" i="3" s="1"/>
  <c r="K7117" i="3" s="1"/>
  <c r="H7118" i="3"/>
  <c r="J7119" i="3" l="1"/>
  <c r="O7117" i="3"/>
  <c r="K7118" i="3" s="1"/>
  <c r="L7117" i="3"/>
  <c r="P7118" i="3"/>
  <c r="P7117" i="3"/>
  <c r="L7118" i="3" l="1"/>
  <c r="O7118" i="3" s="1"/>
  <c r="K7119" i="3" s="1"/>
  <c r="D7120" i="3"/>
  <c r="F7120" i="3"/>
  <c r="E7120" i="3"/>
  <c r="B7120" i="3"/>
  <c r="C7120" i="3"/>
  <c r="H7120" i="3"/>
  <c r="C7121" i="3" l="1"/>
  <c r="D7121" i="3"/>
  <c r="F7121" i="3"/>
  <c r="E7121" i="3"/>
  <c r="B7121" i="3"/>
  <c r="H7121" i="3" s="1"/>
  <c r="O7119" i="3"/>
  <c r="L7119" i="3"/>
  <c r="K7120" i="3"/>
  <c r="J7120" i="3" l="1"/>
  <c r="L7120" i="3"/>
  <c r="O7120" i="3" s="1"/>
  <c r="K7121" i="3" s="1"/>
  <c r="C7122" i="3" l="1"/>
  <c r="E7122" i="3"/>
  <c r="F7122" i="3"/>
  <c r="D7122" i="3"/>
  <c r="B7122" i="3"/>
  <c r="J7121" i="3"/>
  <c r="P7120" i="3"/>
  <c r="P7119" i="3"/>
  <c r="J7122" i="3" l="1"/>
  <c r="H7122" i="3"/>
  <c r="L7121" i="3"/>
  <c r="O7121" i="3" s="1"/>
  <c r="K7122" i="3" s="1"/>
  <c r="P7121" i="3" l="1"/>
  <c r="B7123" i="3"/>
  <c r="F7123" i="3"/>
  <c r="E7123" i="3"/>
  <c r="H7123" i="3"/>
  <c r="J7123" i="3"/>
  <c r="C7123" i="3"/>
  <c r="D7123" i="3"/>
  <c r="P7122" i="3" l="1"/>
  <c r="H7124" i="3"/>
  <c r="C7124" i="3"/>
  <c r="B7124" i="3"/>
  <c r="F7124" i="3"/>
  <c r="D7124" i="3"/>
  <c r="E7124" i="3"/>
  <c r="J7124" i="3" s="1"/>
  <c r="L7122" i="3"/>
  <c r="O7122" i="3" s="1"/>
  <c r="K7123" i="3" s="1"/>
  <c r="L7123" i="3" s="1"/>
  <c r="P7123" i="3" l="1"/>
  <c r="D7125" i="3"/>
  <c r="C7125" i="3"/>
  <c r="B7125" i="3"/>
  <c r="H7125" i="3" s="1"/>
  <c r="E7125" i="3"/>
  <c r="F7125" i="3"/>
  <c r="O7123" i="3"/>
  <c r="K7124" i="3" s="1"/>
  <c r="E7126" i="3" l="1"/>
  <c r="H7126" i="3"/>
  <c r="B7126" i="3"/>
  <c r="F7126" i="3"/>
  <c r="D7126" i="3"/>
  <c r="C7126" i="3"/>
  <c r="L7124" i="3"/>
  <c r="O7124" i="3" s="1"/>
  <c r="K7125" i="3" s="1"/>
  <c r="J7125" i="3"/>
  <c r="J7126" i="3" l="1"/>
  <c r="H7127" i="3"/>
  <c r="C7127" i="3"/>
  <c r="E7127" i="3"/>
  <c r="B7127" i="3"/>
  <c r="D7127" i="3"/>
  <c r="F7127" i="3"/>
  <c r="P7124" i="3"/>
  <c r="P7125" i="3"/>
  <c r="L7125" i="3"/>
  <c r="O7125" i="3" s="1"/>
  <c r="K7126" i="3" s="1"/>
  <c r="B7128" i="3" l="1"/>
  <c r="F7128" i="3"/>
  <c r="E7128" i="3"/>
  <c r="D7128" i="3"/>
  <c r="C7128" i="3"/>
  <c r="L7126" i="3"/>
  <c r="O7126" i="3" s="1"/>
  <c r="K7127" i="3" s="1"/>
  <c r="J7127" i="3"/>
  <c r="B7129" i="3" l="1"/>
  <c r="D7129" i="3"/>
  <c r="E7129" i="3"/>
  <c r="F7129" i="3"/>
  <c r="C7129" i="3"/>
  <c r="P7126" i="3"/>
  <c r="H7128" i="3"/>
  <c r="L7127" i="3"/>
  <c r="O7127" i="3" s="1"/>
  <c r="K7128" i="3" s="1"/>
  <c r="L7128" i="3" l="1"/>
  <c r="O7128" i="3" s="1"/>
  <c r="K7129" i="3" s="1"/>
  <c r="J7128" i="3"/>
  <c r="H7129" i="3"/>
  <c r="J7129" i="3" l="1"/>
  <c r="P7128" i="3"/>
  <c r="P7127" i="3"/>
  <c r="D7130" i="3"/>
  <c r="C7130" i="3"/>
  <c r="F7130" i="3"/>
  <c r="E7130" i="3"/>
  <c r="B7130" i="3"/>
  <c r="B7131" i="3" l="1"/>
  <c r="E7131" i="3"/>
  <c r="D7131" i="3"/>
  <c r="C7131" i="3"/>
  <c r="F7131" i="3"/>
  <c r="H7130" i="3"/>
  <c r="L7129" i="3"/>
  <c r="O7129" i="3" s="1"/>
  <c r="K7130" i="3" s="1"/>
  <c r="J7130" i="3" l="1"/>
  <c r="L7130" i="3"/>
  <c r="H7131" i="3"/>
  <c r="B7132" i="3"/>
  <c r="H7132" i="3" s="1"/>
  <c r="F7132" i="3"/>
  <c r="D7132" i="3"/>
  <c r="E7132" i="3"/>
  <c r="C7132" i="3"/>
  <c r="O7130" i="3"/>
  <c r="K7131" i="3" s="1"/>
  <c r="J7131" i="3"/>
  <c r="J7132" i="3" l="1"/>
  <c r="P7130" i="3"/>
  <c r="P7129" i="3"/>
  <c r="L7131" i="3"/>
  <c r="O7131" i="3" s="1"/>
  <c r="K7132" i="3" s="1"/>
  <c r="L7132" i="3" l="1"/>
  <c r="O7132" i="3" s="1"/>
  <c r="K7133" i="3" s="1"/>
  <c r="P7131" i="3"/>
  <c r="B7133" i="3"/>
  <c r="H7133" i="3" s="1"/>
  <c r="C7133" i="3"/>
  <c r="F7133" i="3"/>
  <c r="D7133" i="3"/>
  <c r="E7133" i="3"/>
  <c r="J7133" i="3" l="1"/>
  <c r="E7134" i="3"/>
  <c r="B7134" i="3"/>
  <c r="H7134" i="3" s="1"/>
  <c r="D7134" i="3"/>
  <c r="F7134" i="3"/>
  <c r="C7134" i="3"/>
  <c r="L7133" i="3"/>
  <c r="O7133" i="3" s="1"/>
  <c r="J7134" i="3" l="1"/>
  <c r="K7134" i="3"/>
  <c r="P7132" i="3"/>
  <c r="P7133" i="3" l="1"/>
  <c r="B7135" i="3"/>
  <c r="D7135" i="3"/>
  <c r="C7135" i="3"/>
  <c r="H7135" i="3"/>
  <c r="F7135" i="3"/>
  <c r="E7135" i="3"/>
  <c r="L7134" i="3"/>
  <c r="O7134" i="3" s="1"/>
  <c r="F7136" i="3" l="1"/>
  <c r="C7136" i="3"/>
  <c r="B7136" i="3"/>
  <c r="E7136" i="3"/>
  <c r="D7136" i="3"/>
  <c r="J7135" i="3"/>
  <c r="K7135" i="3"/>
  <c r="B7137" i="3" l="1"/>
  <c r="F7137" i="3"/>
  <c r="C7137" i="3"/>
  <c r="D7137" i="3"/>
  <c r="E7137" i="3"/>
  <c r="H7136" i="3"/>
  <c r="P7134" i="3"/>
  <c r="L7135" i="3"/>
  <c r="O7135" i="3" s="1"/>
  <c r="K7136" i="3" s="1"/>
  <c r="J7136" i="3" l="1"/>
  <c r="L7136" i="3"/>
  <c r="O7136" i="3" s="1"/>
  <c r="K7137" i="3" s="1"/>
  <c r="H7137" i="3"/>
  <c r="H7138" i="3"/>
  <c r="D7138" i="3"/>
  <c r="F7138" i="3"/>
  <c r="C7138" i="3"/>
  <c r="E7138" i="3"/>
  <c r="B7138" i="3"/>
  <c r="C7139" i="3" l="1"/>
  <c r="F7139" i="3"/>
  <c r="D7139" i="3"/>
  <c r="B7139" i="3"/>
  <c r="E7139" i="3"/>
  <c r="P7135" i="3"/>
  <c r="J7137" i="3"/>
  <c r="L7137" i="3"/>
  <c r="O7137" i="3" s="1"/>
  <c r="K7138" i="3" s="1"/>
  <c r="E7140" i="3" l="1"/>
  <c r="D7140" i="3"/>
  <c r="F7140" i="3"/>
  <c r="B7140" i="3"/>
  <c r="C7140" i="3"/>
  <c r="J7138" i="3"/>
  <c r="H7139" i="3"/>
  <c r="L7138" i="3"/>
  <c r="O7138" i="3" s="1"/>
  <c r="K7139" i="3" s="1"/>
  <c r="P7136" i="3"/>
  <c r="J7139" i="3" l="1"/>
  <c r="L7139" i="3"/>
  <c r="O7139" i="3" s="1"/>
  <c r="K7140" i="3" s="1"/>
  <c r="P7138" i="3"/>
  <c r="H7140" i="3"/>
  <c r="P7137" i="3"/>
  <c r="J7140" i="3"/>
  <c r="E7141" i="3" l="1"/>
  <c r="F7141" i="3"/>
  <c r="B7141" i="3"/>
  <c r="C7141" i="3"/>
  <c r="D7141" i="3"/>
  <c r="P7139" i="3"/>
  <c r="D7142" i="3" l="1"/>
  <c r="C7142" i="3"/>
  <c r="B7142" i="3"/>
  <c r="E7142" i="3"/>
  <c r="F7142" i="3"/>
  <c r="L7140" i="3"/>
  <c r="O7140" i="3" s="1"/>
  <c r="K7141" i="3" s="1"/>
  <c r="J7141" i="3"/>
  <c r="H7141" i="3"/>
  <c r="H7142" i="3" l="1"/>
  <c r="P7140" i="3"/>
  <c r="L7141" i="3"/>
  <c r="O7141" i="3" s="1"/>
  <c r="K7142" i="3" s="1"/>
  <c r="F7143" i="3" l="1"/>
  <c r="B7143" i="3"/>
  <c r="E7143" i="3"/>
  <c r="C7143" i="3"/>
  <c r="D7143" i="3"/>
  <c r="H7143" i="3"/>
  <c r="J7142" i="3"/>
  <c r="L7142" i="3" l="1"/>
  <c r="O7142" i="3" s="1"/>
  <c r="K7143" i="3" s="1"/>
  <c r="J7143" i="3"/>
  <c r="P7142" i="3" s="1"/>
  <c r="P7141" i="3"/>
  <c r="E7144" i="3" l="1"/>
  <c r="D7144" i="3"/>
  <c r="C7144" i="3"/>
  <c r="F7144" i="3"/>
  <c r="B7144" i="3"/>
  <c r="H7144" i="3" s="1"/>
  <c r="L7143" i="3"/>
  <c r="O7143" i="3" s="1"/>
  <c r="J7144" i="3" l="1"/>
  <c r="K7144" i="3"/>
  <c r="P7143" i="3" l="1"/>
  <c r="D7145" i="3"/>
  <c r="E7145" i="3"/>
  <c r="F7145" i="3"/>
  <c r="C7145" i="3"/>
  <c r="H7145" i="3"/>
  <c r="B7145" i="3"/>
  <c r="H7146" i="3" l="1"/>
  <c r="C7146" i="3"/>
  <c r="E7146" i="3"/>
  <c r="B7146" i="3"/>
  <c r="F7146" i="3"/>
  <c r="D7146" i="3"/>
  <c r="J7145" i="3"/>
  <c r="L7144" i="3"/>
  <c r="O7144" i="3" s="1"/>
  <c r="K7145" i="3" s="1"/>
  <c r="J7146" i="3" l="1"/>
  <c r="E7147" i="3"/>
  <c r="F7147" i="3"/>
  <c r="B7147" i="3"/>
  <c r="C7147" i="3"/>
  <c r="H7147" i="3"/>
  <c r="D7147" i="3"/>
  <c r="L7145" i="3"/>
  <c r="O7145" i="3" s="1"/>
  <c r="K7146" i="3" s="1"/>
  <c r="P7144" i="3"/>
  <c r="P7145" i="3"/>
  <c r="J7147" i="3" l="1"/>
  <c r="O7146" i="3"/>
  <c r="K7147" i="3" s="1"/>
  <c r="B7148" i="3"/>
  <c r="C7148" i="3"/>
  <c r="D7148" i="3"/>
  <c r="E7148" i="3"/>
  <c r="J7148" i="3"/>
  <c r="F7148" i="3"/>
  <c r="H7148" i="3"/>
  <c r="P7146" i="3"/>
  <c r="L7146" i="3"/>
  <c r="B7149" i="3" l="1"/>
  <c r="C7149" i="3"/>
  <c r="D7149" i="3"/>
  <c r="H7149" i="3"/>
  <c r="F7149" i="3"/>
  <c r="E7149" i="3"/>
  <c r="P7147" i="3"/>
  <c r="L7147" i="3"/>
  <c r="O7147" i="3" s="1"/>
  <c r="K7148" i="3" s="1"/>
  <c r="L7148" i="3" l="1"/>
  <c r="O7148" i="3" s="1"/>
  <c r="K7149" i="3" s="1"/>
  <c r="C7150" i="3"/>
  <c r="B7150" i="3"/>
  <c r="H7150" i="3" s="1"/>
  <c r="E7150" i="3"/>
  <c r="D7150" i="3"/>
  <c r="F7150" i="3"/>
  <c r="J7149" i="3"/>
  <c r="J7150" i="3" l="1"/>
  <c r="B7151" i="3"/>
  <c r="E7151" i="3"/>
  <c r="D7151" i="3"/>
  <c r="F7151" i="3"/>
  <c r="H7151" i="3"/>
  <c r="C7151" i="3"/>
  <c r="P7148" i="3"/>
  <c r="P7149" i="3"/>
  <c r="L7149" i="3"/>
  <c r="O7149" i="3" s="1"/>
  <c r="K7150" i="3" s="1"/>
  <c r="F7152" i="3" l="1"/>
  <c r="D7152" i="3"/>
  <c r="E7152" i="3"/>
  <c r="B7152" i="3"/>
  <c r="C7152" i="3"/>
  <c r="O7150" i="3"/>
  <c r="J7151" i="3"/>
  <c r="K7151" i="3"/>
  <c r="L7150" i="3"/>
  <c r="C7153" i="3" l="1"/>
  <c r="F7153" i="3"/>
  <c r="E7153" i="3"/>
  <c r="B7153" i="3"/>
  <c r="D7153" i="3"/>
  <c r="P7150" i="3"/>
  <c r="H7152" i="3"/>
  <c r="L7151" i="3"/>
  <c r="O7151" i="3" s="1"/>
  <c r="K7152" i="3" s="1"/>
  <c r="J7152" i="3" l="1"/>
  <c r="L7152" i="3"/>
  <c r="O7152" i="3" s="1"/>
  <c r="K7153" i="3" s="1"/>
  <c r="H7153" i="3"/>
  <c r="P7151" i="3" l="1"/>
  <c r="F7154" i="3"/>
  <c r="C7154" i="3"/>
  <c r="E7154" i="3"/>
  <c r="D7154" i="3"/>
  <c r="B7154" i="3"/>
  <c r="L7153" i="3"/>
  <c r="O7153" i="3" s="1"/>
  <c r="J7153" i="3"/>
  <c r="P7152" i="3" s="1"/>
  <c r="D7155" i="3" l="1"/>
  <c r="C7155" i="3"/>
  <c r="B7155" i="3"/>
  <c r="E7155" i="3"/>
  <c r="F7155" i="3"/>
  <c r="K7154" i="3"/>
  <c r="H7154" i="3"/>
  <c r="D7156" i="3" l="1"/>
  <c r="E7156" i="3"/>
  <c r="B7156" i="3"/>
  <c r="C7156" i="3"/>
  <c r="F7156" i="3"/>
  <c r="J7154" i="3"/>
  <c r="H7155" i="3"/>
  <c r="L7154" i="3"/>
  <c r="O7154" i="3" s="1"/>
  <c r="K7155" i="3" s="1"/>
  <c r="D7157" i="3" l="1"/>
  <c r="F7157" i="3"/>
  <c r="B7157" i="3"/>
  <c r="C7157" i="3"/>
  <c r="E7157" i="3"/>
  <c r="J7155" i="3"/>
  <c r="L7155" i="3"/>
  <c r="O7155" i="3" s="1"/>
  <c r="K7156" i="3" s="1"/>
  <c r="H7156" i="3"/>
  <c r="P7154" i="3"/>
  <c r="P7153" i="3"/>
  <c r="D7158" i="3" l="1"/>
  <c r="C7158" i="3"/>
  <c r="B7158" i="3"/>
  <c r="F7158" i="3"/>
  <c r="E7158" i="3"/>
  <c r="P7155" i="3"/>
  <c r="J7156" i="3"/>
  <c r="H7157" i="3"/>
  <c r="J7157" i="3" s="1"/>
  <c r="B7159" i="3" l="1"/>
  <c r="E7159" i="3"/>
  <c r="D7159" i="3"/>
  <c r="F7159" i="3"/>
  <c r="C7159" i="3"/>
  <c r="H7158" i="3"/>
  <c r="L7156" i="3"/>
  <c r="O7156" i="3" s="1"/>
  <c r="K7157" i="3" s="1"/>
  <c r="P7156" i="3"/>
  <c r="J7158" i="3" l="1"/>
  <c r="F7160" i="3"/>
  <c r="B7160" i="3"/>
  <c r="E7160" i="3"/>
  <c r="C7160" i="3"/>
  <c r="D7160" i="3"/>
  <c r="H7159" i="3"/>
  <c r="L7157" i="3"/>
  <c r="O7157" i="3"/>
  <c r="K7158" i="3" s="1"/>
  <c r="E7161" i="3" l="1"/>
  <c r="F7161" i="3"/>
  <c r="C7161" i="3"/>
  <c r="D7161" i="3"/>
  <c r="B7161" i="3"/>
  <c r="L7158" i="3"/>
  <c r="O7158" i="3"/>
  <c r="K7159" i="3" s="1"/>
  <c r="J7159" i="3"/>
  <c r="H7160" i="3"/>
  <c r="P7157" i="3"/>
  <c r="C7162" i="3" l="1"/>
  <c r="F7162" i="3"/>
  <c r="B7162" i="3"/>
  <c r="D7162" i="3"/>
  <c r="E7162" i="3"/>
  <c r="P7159" i="3"/>
  <c r="J7160" i="3"/>
  <c r="H7161" i="3"/>
  <c r="L7159" i="3"/>
  <c r="O7159" i="3" s="1"/>
  <c r="K7160" i="3" s="1"/>
  <c r="P7158" i="3"/>
  <c r="B7163" i="3" l="1"/>
  <c r="D7163" i="3"/>
  <c r="F7163" i="3"/>
  <c r="C7163" i="3"/>
  <c r="E7163" i="3"/>
  <c r="H7162" i="3"/>
  <c r="J7162" i="3"/>
  <c r="J7161" i="3"/>
  <c r="L7160" i="3"/>
  <c r="O7160" i="3" s="1"/>
  <c r="K7161" i="3" s="1"/>
  <c r="E7164" i="3" l="1"/>
  <c r="D7164" i="3"/>
  <c r="C7164" i="3"/>
  <c r="F7164" i="3"/>
  <c r="B7164" i="3"/>
  <c r="L7161" i="3"/>
  <c r="O7161" i="3" s="1"/>
  <c r="K7162" i="3" s="1"/>
  <c r="P7161" i="3"/>
  <c r="P7160" i="3"/>
  <c r="H7163" i="3"/>
  <c r="L7162" i="3" l="1"/>
  <c r="O7162" i="3" s="1"/>
  <c r="K7163" i="3" s="1"/>
  <c r="J7163" i="3"/>
  <c r="H7164" i="3"/>
  <c r="J7164" i="3" l="1"/>
  <c r="B7165" i="3"/>
  <c r="F7165" i="3"/>
  <c r="C7165" i="3"/>
  <c r="H7165" i="3"/>
  <c r="D7165" i="3"/>
  <c r="E7165" i="3"/>
  <c r="L7163" i="3"/>
  <c r="O7163" i="3" s="1"/>
  <c r="K7164" i="3" s="1"/>
  <c r="P7163" i="3"/>
  <c r="P7162" i="3"/>
  <c r="C7166" i="3" l="1"/>
  <c r="B7166" i="3"/>
  <c r="F7166" i="3"/>
  <c r="E7166" i="3"/>
  <c r="D7166" i="3"/>
  <c r="L7164" i="3"/>
  <c r="O7164" i="3" s="1"/>
  <c r="K7165" i="3" s="1"/>
  <c r="J7165" i="3"/>
  <c r="P7164" i="3" s="1"/>
  <c r="E7167" i="3" l="1"/>
  <c r="B7167" i="3"/>
  <c r="D7167" i="3"/>
  <c r="C7167" i="3"/>
  <c r="F7167" i="3"/>
  <c r="H7166" i="3"/>
  <c r="J7166" i="3" l="1"/>
  <c r="H7167" i="3"/>
  <c r="L7165" i="3"/>
  <c r="O7165" i="3" s="1"/>
  <c r="K7166" i="3" s="1"/>
  <c r="J7167" i="3" l="1"/>
  <c r="E7168" i="3"/>
  <c r="C7168" i="3"/>
  <c r="B7168" i="3"/>
  <c r="F7168" i="3"/>
  <c r="D7168" i="3"/>
  <c r="L7166" i="3"/>
  <c r="O7166" i="3" s="1"/>
  <c r="K7167" i="3" s="1"/>
  <c r="P7166" i="3"/>
  <c r="P7165" i="3"/>
  <c r="F7169" i="3" l="1"/>
  <c r="B7169" i="3"/>
  <c r="D7169" i="3"/>
  <c r="E7169" i="3"/>
  <c r="C7169" i="3"/>
  <c r="J7168" i="3"/>
  <c r="P7167" i="3" s="1"/>
  <c r="L7167" i="3"/>
  <c r="O7167" i="3" s="1"/>
  <c r="K7168" i="3" s="1"/>
  <c r="H7168" i="3"/>
  <c r="B7170" i="3" l="1"/>
  <c r="E7170" i="3"/>
  <c r="D7170" i="3"/>
  <c r="F7170" i="3"/>
  <c r="C7170" i="3"/>
  <c r="H7169" i="3"/>
  <c r="L7168" i="3"/>
  <c r="O7168" i="3" s="1"/>
  <c r="K7169" i="3" s="1"/>
  <c r="J7169" i="3" l="1"/>
  <c r="H7170" i="3"/>
  <c r="L7169" i="3"/>
  <c r="O7169" i="3" s="1"/>
  <c r="K7170" i="3" s="1"/>
  <c r="J7170" i="3"/>
  <c r="C7171" i="3"/>
  <c r="F7171" i="3"/>
  <c r="D7171" i="3"/>
  <c r="B7171" i="3"/>
  <c r="E7171" i="3"/>
  <c r="P7169" i="3" l="1"/>
  <c r="P7168" i="3"/>
  <c r="H7171" i="3"/>
  <c r="L7170" i="3"/>
  <c r="O7170" i="3" s="1"/>
  <c r="K7171" i="3" s="1"/>
  <c r="J7171" i="3" l="1"/>
  <c r="L7171" i="3"/>
  <c r="O7171" i="3" s="1"/>
  <c r="E7172" i="3"/>
  <c r="D7172" i="3"/>
  <c r="B7172" i="3"/>
  <c r="F7172" i="3"/>
  <c r="C7172" i="3"/>
  <c r="D7173" i="3" l="1"/>
  <c r="F7173" i="3"/>
  <c r="C7173" i="3"/>
  <c r="B7173" i="3"/>
  <c r="E7173" i="3"/>
  <c r="H7172" i="3"/>
  <c r="J7172" i="3" s="1"/>
  <c r="P7170" i="3"/>
  <c r="K7172" i="3"/>
  <c r="F7174" i="3" l="1"/>
  <c r="B7174" i="3"/>
  <c r="D7174" i="3"/>
  <c r="C7174" i="3"/>
  <c r="E7174" i="3"/>
  <c r="H7173" i="3"/>
  <c r="P7171" i="3"/>
  <c r="L7172" i="3"/>
  <c r="O7172" i="3" s="1"/>
  <c r="K7173" i="3" s="1"/>
  <c r="J7173" i="3" l="1"/>
  <c r="L7173" i="3"/>
  <c r="H7174" i="3"/>
  <c r="E7175" i="3"/>
  <c r="C7175" i="3"/>
  <c r="D7175" i="3"/>
  <c r="B7175" i="3"/>
  <c r="F7175" i="3"/>
  <c r="O7173" i="3"/>
  <c r="K7174" i="3" s="1"/>
  <c r="J7174" i="3"/>
  <c r="L7174" i="3"/>
  <c r="B7176" i="3" l="1"/>
  <c r="C7176" i="3"/>
  <c r="F7176" i="3"/>
  <c r="D7176" i="3"/>
  <c r="E7176" i="3"/>
  <c r="H7175" i="3"/>
  <c r="J7175" i="3" s="1"/>
  <c r="P7174" i="3"/>
  <c r="O7174" i="3"/>
  <c r="K7175" i="3" s="1"/>
  <c r="P7173" i="3"/>
  <c r="P7172" i="3"/>
  <c r="F7177" i="3" l="1"/>
  <c r="B7177" i="3"/>
  <c r="E7177" i="3"/>
  <c r="D7177" i="3"/>
  <c r="C7177" i="3"/>
  <c r="J7176" i="3"/>
  <c r="P7175" i="3" s="1"/>
  <c r="H7176" i="3"/>
  <c r="L7175" i="3"/>
  <c r="O7175" i="3" s="1"/>
  <c r="K7176" i="3" s="1"/>
  <c r="C7178" i="3" l="1"/>
  <c r="B7178" i="3"/>
  <c r="F7178" i="3"/>
  <c r="D7178" i="3"/>
  <c r="E7178" i="3"/>
  <c r="J7178" i="3" s="1"/>
  <c r="H7178" i="3"/>
  <c r="H7177" i="3"/>
  <c r="L7176" i="3"/>
  <c r="O7176" i="3" s="1"/>
  <c r="K7177" i="3" s="1"/>
  <c r="C7179" i="3" l="1"/>
  <c r="D7179" i="3"/>
  <c r="H7179" i="3"/>
  <c r="B7179" i="3"/>
  <c r="E7179" i="3"/>
  <c r="F7179" i="3"/>
  <c r="J7177" i="3"/>
  <c r="L7177" i="3"/>
  <c r="O7177" i="3" s="1"/>
  <c r="K7178" i="3" s="1"/>
  <c r="F7180" i="3" l="1"/>
  <c r="D7180" i="3"/>
  <c r="E7180" i="3"/>
  <c r="C7180" i="3"/>
  <c r="B7180" i="3"/>
  <c r="L7178" i="3"/>
  <c r="O7178" i="3" s="1"/>
  <c r="K7179" i="3" s="1"/>
  <c r="P7177" i="3"/>
  <c r="P7176" i="3"/>
  <c r="J7179" i="3"/>
  <c r="D7181" i="3" l="1"/>
  <c r="E7181" i="3"/>
  <c r="F7181" i="3"/>
  <c r="B7181" i="3"/>
  <c r="C7181" i="3"/>
  <c r="L7179" i="3"/>
  <c r="O7179" i="3" s="1"/>
  <c r="K7180" i="3" s="1"/>
  <c r="H7180" i="3"/>
  <c r="P7178" i="3"/>
  <c r="D7182" i="3" l="1"/>
  <c r="E7182" i="3"/>
  <c r="B7182" i="3"/>
  <c r="F7182" i="3"/>
  <c r="C7182" i="3"/>
  <c r="H7181" i="3"/>
  <c r="J7180" i="3"/>
  <c r="L7180" i="3"/>
  <c r="O7180" i="3" s="1"/>
  <c r="K7181" i="3" s="1"/>
  <c r="B7183" i="3" l="1"/>
  <c r="F7183" i="3"/>
  <c r="D7183" i="3"/>
  <c r="E7183" i="3"/>
  <c r="C7183" i="3"/>
  <c r="J7181" i="3"/>
  <c r="L7181" i="3"/>
  <c r="O7181" i="3" s="1"/>
  <c r="K7182" i="3" s="1"/>
  <c r="P7180" i="3"/>
  <c r="P7179" i="3"/>
  <c r="H7182" i="3"/>
  <c r="J7182" i="3" l="1"/>
  <c r="L7182" i="3"/>
  <c r="O7182" i="3" s="1"/>
  <c r="K7183" i="3" s="1"/>
  <c r="B7184" i="3"/>
  <c r="D7184" i="3"/>
  <c r="F7184" i="3"/>
  <c r="C7184" i="3"/>
  <c r="E7184" i="3"/>
  <c r="H7183" i="3"/>
  <c r="P7181" i="3"/>
  <c r="C7185" i="3" l="1"/>
  <c r="B7185" i="3"/>
  <c r="D7185" i="3"/>
  <c r="E7185" i="3"/>
  <c r="F7185" i="3"/>
  <c r="J7183" i="3"/>
  <c r="L7183" i="3"/>
  <c r="O7183" i="3" s="1"/>
  <c r="K7184" i="3" s="1"/>
  <c r="H7184" i="3"/>
  <c r="J7184" i="3"/>
  <c r="P7182" i="3"/>
  <c r="D7186" i="3" l="1"/>
  <c r="F7186" i="3"/>
  <c r="E7186" i="3"/>
  <c r="C7186" i="3"/>
  <c r="B7186" i="3"/>
  <c r="P7183" i="3"/>
  <c r="H7185" i="3"/>
  <c r="J7185" i="3" l="1"/>
  <c r="H7186" i="3"/>
  <c r="J7186" i="3" s="1"/>
  <c r="L7184" i="3"/>
  <c r="O7184" i="3" s="1"/>
  <c r="K7185" i="3" s="1"/>
  <c r="L7185" i="3" l="1"/>
  <c r="O7185" i="3" s="1"/>
  <c r="K7186" i="3" s="1"/>
  <c r="F7187" i="3"/>
  <c r="C7187" i="3"/>
  <c r="E7187" i="3"/>
  <c r="B7187" i="3"/>
  <c r="H7187" i="3"/>
  <c r="D7187" i="3"/>
  <c r="P7185" i="3"/>
  <c r="P7184" i="3"/>
  <c r="F7188" i="3" l="1"/>
  <c r="D7188" i="3"/>
  <c r="B7188" i="3"/>
  <c r="E7188" i="3"/>
  <c r="C7188" i="3"/>
  <c r="L7186" i="3"/>
  <c r="O7186" i="3" s="1"/>
  <c r="K7187" i="3" s="1"/>
  <c r="J7187" i="3"/>
  <c r="F7189" i="3" l="1"/>
  <c r="E7189" i="3"/>
  <c r="B7189" i="3"/>
  <c r="D7189" i="3"/>
  <c r="C7189" i="3"/>
  <c r="P7186" i="3"/>
  <c r="H7188" i="3"/>
  <c r="C7190" i="3" l="1"/>
  <c r="F7190" i="3"/>
  <c r="E7190" i="3"/>
  <c r="B7190" i="3"/>
  <c r="D7190" i="3"/>
  <c r="J7188" i="3"/>
  <c r="L7188" i="3"/>
  <c r="H7189" i="3"/>
  <c r="L7187" i="3"/>
  <c r="O7187" i="3" s="1"/>
  <c r="K7188" i="3" s="1"/>
  <c r="E7191" i="3" l="1"/>
  <c r="D7191" i="3"/>
  <c r="F7191" i="3"/>
  <c r="B7191" i="3"/>
  <c r="C7191" i="3"/>
  <c r="H7190" i="3"/>
  <c r="O7188" i="3"/>
  <c r="K7189" i="3" s="1"/>
  <c r="J7189" i="3"/>
  <c r="P7188" i="3" s="1"/>
  <c r="L7189" i="3"/>
  <c r="P7187" i="3"/>
  <c r="B7192" i="3" l="1"/>
  <c r="D7192" i="3"/>
  <c r="C7192" i="3"/>
  <c r="E7192" i="3"/>
  <c r="F7192" i="3"/>
  <c r="J7190" i="3"/>
  <c r="O7189" i="3"/>
  <c r="K7190" i="3" s="1"/>
  <c r="H7191" i="3"/>
  <c r="J7191" i="3" s="1"/>
  <c r="P7189" i="3"/>
  <c r="D7193" i="3" l="1"/>
  <c r="E7193" i="3"/>
  <c r="F7193" i="3"/>
  <c r="B7193" i="3"/>
  <c r="C7193" i="3"/>
  <c r="H7192" i="3"/>
  <c r="L7190" i="3"/>
  <c r="O7190" i="3" s="1"/>
  <c r="K7191" i="3" s="1"/>
  <c r="P7190" i="3"/>
  <c r="D7194" i="3" l="1"/>
  <c r="F7194" i="3"/>
  <c r="E7194" i="3"/>
  <c r="B7194" i="3"/>
  <c r="C7194" i="3"/>
  <c r="J7192" i="3"/>
  <c r="L7191" i="3"/>
  <c r="O7191" i="3" s="1"/>
  <c r="K7192" i="3" s="1"/>
  <c r="H7193" i="3"/>
  <c r="H7194" i="3" s="1"/>
  <c r="J7194" i="3" s="1"/>
  <c r="C7195" i="3" l="1"/>
  <c r="H7195" i="3"/>
  <c r="B7195" i="3"/>
  <c r="E7195" i="3"/>
  <c r="D7195" i="3"/>
  <c r="F7195" i="3"/>
  <c r="L7192" i="3"/>
  <c r="O7192" i="3" s="1"/>
  <c r="K7193" i="3" s="1"/>
  <c r="J7193" i="3"/>
  <c r="P7193" i="3" s="1"/>
  <c r="P7192" i="3"/>
  <c r="P7191" i="3"/>
  <c r="F7196" i="3" l="1"/>
  <c r="C7196" i="3"/>
  <c r="B7196" i="3"/>
  <c r="D7196" i="3"/>
  <c r="E7196" i="3"/>
  <c r="L7193" i="3"/>
  <c r="O7193" i="3" s="1"/>
  <c r="K7194" i="3" s="1"/>
  <c r="J7195" i="3"/>
  <c r="L7194" i="3" l="1"/>
  <c r="O7194" i="3" s="1"/>
  <c r="K7195" i="3" s="1"/>
  <c r="E7197" i="3"/>
  <c r="C7197" i="3"/>
  <c r="F7197" i="3"/>
  <c r="B7197" i="3"/>
  <c r="D7197" i="3"/>
  <c r="H7196" i="3"/>
  <c r="J7196" i="3" s="1"/>
  <c r="P7195" i="3" s="1"/>
  <c r="P7194" i="3"/>
  <c r="L7195" i="3" l="1"/>
  <c r="O7195" i="3" s="1"/>
  <c r="K7196" i="3" s="1"/>
  <c r="H7197" i="3"/>
  <c r="J7197" i="3" s="1"/>
  <c r="L7196" i="3" l="1"/>
  <c r="O7196" i="3" s="1"/>
  <c r="K7197" i="3" s="1"/>
  <c r="P7196" i="3"/>
  <c r="D7198" i="3"/>
  <c r="C7198" i="3"/>
  <c r="B7198" i="3"/>
  <c r="H7198" i="3"/>
  <c r="E7198" i="3"/>
  <c r="F7198" i="3"/>
  <c r="L7197" i="3" l="1"/>
  <c r="O7197" i="3" s="1"/>
  <c r="K7198" i="3" s="1"/>
  <c r="J7198" i="3"/>
  <c r="D7199" i="3" l="1"/>
  <c r="E7199" i="3"/>
  <c r="F7199" i="3"/>
  <c r="B7199" i="3"/>
  <c r="H7199" i="3" s="1"/>
  <c r="J7199" i="3" s="1"/>
  <c r="C7199" i="3"/>
  <c r="P7197" i="3"/>
  <c r="L7198" i="3"/>
  <c r="O7198" i="3" s="1"/>
  <c r="L7199" i="3" l="1"/>
  <c r="P7198" i="3"/>
  <c r="K7199" i="3"/>
  <c r="F7200" i="3" l="1"/>
  <c r="D7200" i="3"/>
  <c r="C7200" i="3"/>
  <c r="E7200" i="3"/>
  <c r="B7200" i="3"/>
  <c r="O7199" i="3"/>
  <c r="D7201" i="3" l="1"/>
  <c r="C7201" i="3"/>
  <c r="F7201" i="3"/>
  <c r="B7201" i="3"/>
  <c r="E7201" i="3"/>
  <c r="K7200" i="3"/>
  <c r="H7200" i="3"/>
  <c r="J7200" i="3" l="1"/>
  <c r="L7200" i="3"/>
  <c r="B7202" i="3"/>
  <c r="D7202" i="3"/>
  <c r="C7202" i="3"/>
  <c r="E7202" i="3"/>
  <c r="F7202" i="3"/>
  <c r="O7200" i="3"/>
  <c r="K7201" i="3"/>
  <c r="J7201" i="3"/>
  <c r="H7201" i="3"/>
  <c r="F7203" i="3" l="1"/>
  <c r="C7203" i="3"/>
  <c r="E7203" i="3"/>
  <c r="B7203" i="3"/>
  <c r="D7203" i="3"/>
  <c r="H7202" i="3"/>
  <c r="L7201" i="3"/>
  <c r="O7201" i="3" s="1"/>
  <c r="K7202" i="3" s="1"/>
  <c r="J7202" i="3"/>
  <c r="P7201" i="3" s="1"/>
  <c r="P7199" i="3"/>
  <c r="P7200" i="3"/>
  <c r="B7204" i="3" l="1"/>
  <c r="C7204" i="3"/>
  <c r="E7204" i="3"/>
  <c r="D7204" i="3"/>
  <c r="F7204" i="3"/>
  <c r="H7203" i="3"/>
  <c r="J7203" i="3" s="1"/>
  <c r="P7202" i="3" s="1"/>
  <c r="L7202" i="3"/>
  <c r="O7202" i="3" s="1"/>
  <c r="K7203" i="3" s="1"/>
  <c r="E7205" i="3" l="1"/>
  <c r="C7205" i="3"/>
  <c r="F7205" i="3"/>
  <c r="D7205" i="3"/>
  <c r="B7205" i="3"/>
  <c r="H7205" i="3" s="1"/>
  <c r="J7205" i="3" s="1"/>
  <c r="L7203" i="3"/>
  <c r="O7203" i="3" s="1"/>
  <c r="K7204" i="3" s="1"/>
  <c r="H7204" i="3"/>
  <c r="J7204" i="3" l="1"/>
  <c r="L7204" i="3"/>
  <c r="O7204" i="3" s="1"/>
  <c r="K7205" i="3" s="1"/>
  <c r="F7206" i="3" l="1"/>
  <c r="B7206" i="3"/>
  <c r="D7206" i="3"/>
  <c r="E7206" i="3"/>
  <c r="C7206" i="3"/>
  <c r="H7206" i="3"/>
  <c r="L7205" i="3"/>
  <c r="O7205" i="3" s="1"/>
  <c r="P7204" i="3"/>
  <c r="P7203" i="3"/>
  <c r="K7206" i="3" l="1"/>
  <c r="J7206" i="3"/>
  <c r="P7205" i="3" l="1"/>
  <c r="L7206" i="3"/>
  <c r="C7207" i="3"/>
  <c r="D7207" i="3"/>
  <c r="E7207" i="3"/>
  <c r="F7207" i="3"/>
  <c r="B7207" i="3"/>
  <c r="H7207" i="3" s="1"/>
  <c r="O7206" i="3"/>
  <c r="K7207" i="3" s="1"/>
  <c r="D7208" i="3" l="1"/>
  <c r="F7208" i="3"/>
  <c r="B7208" i="3"/>
  <c r="C7208" i="3"/>
  <c r="H7208" i="3"/>
  <c r="E7208" i="3"/>
  <c r="J7207" i="3"/>
  <c r="L7207" i="3"/>
  <c r="O7207" i="3" s="1"/>
  <c r="D7209" i="3" l="1"/>
  <c r="F7209" i="3"/>
  <c r="E7209" i="3"/>
  <c r="B7209" i="3"/>
  <c r="C7209" i="3"/>
  <c r="J7208" i="3"/>
  <c r="P7207" i="3" s="1"/>
  <c r="P7206" i="3"/>
  <c r="K7208" i="3"/>
  <c r="D7210" i="3" l="1"/>
  <c r="E7210" i="3"/>
  <c r="B7210" i="3"/>
  <c r="C7210" i="3"/>
  <c r="F7210" i="3"/>
  <c r="H7209" i="3"/>
  <c r="H7210" i="3" s="1"/>
  <c r="J7210" i="3" s="1"/>
  <c r="L7208" i="3" l="1"/>
  <c r="O7208" i="3" s="1"/>
  <c r="K7209" i="3" s="1"/>
  <c r="J7209" i="3"/>
  <c r="C7211" i="3" l="1"/>
  <c r="E7211" i="3"/>
  <c r="J7211" i="3" s="1"/>
  <c r="B7211" i="3"/>
  <c r="F7211" i="3"/>
  <c r="H7211" i="3"/>
  <c r="D7211" i="3"/>
  <c r="P7209" i="3"/>
  <c r="P7208" i="3"/>
  <c r="L7209" i="3"/>
  <c r="O7209" i="3" s="1"/>
  <c r="K7210" i="3" s="1"/>
  <c r="B7212" i="3" l="1"/>
  <c r="F7212" i="3"/>
  <c r="C7212" i="3"/>
  <c r="E7212" i="3"/>
  <c r="D7212" i="3"/>
  <c r="P7210" i="3"/>
  <c r="O7210" i="3"/>
  <c r="L7210" i="3"/>
  <c r="K7211" i="3"/>
  <c r="E7213" i="3" l="1"/>
  <c r="B7213" i="3"/>
  <c r="C7213" i="3"/>
  <c r="F7213" i="3"/>
  <c r="D7213" i="3"/>
  <c r="H7212" i="3"/>
  <c r="L7211" i="3"/>
  <c r="O7211" i="3" s="1"/>
  <c r="K7212" i="3" s="1"/>
  <c r="J7212" i="3" l="1"/>
  <c r="L7212" i="3"/>
  <c r="O7212" i="3" s="1"/>
  <c r="K7213" i="3" s="1"/>
  <c r="H7213" i="3"/>
  <c r="J7213" i="3" s="1"/>
  <c r="L7213" i="3" l="1"/>
  <c r="O7213" i="3" s="1"/>
  <c r="P7212" i="3"/>
  <c r="P7211" i="3"/>
  <c r="F7214" i="3"/>
  <c r="E7214" i="3"/>
  <c r="C7214" i="3"/>
  <c r="D7214" i="3"/>
  <c r="B7214" i="3"/>
  <c r="H7214" i="3" s="1"/>
  <c r="J7214" i="3" s="1"/>
  <c r="P7213" i="3" l="1"/>
  <c r="K7214" i="3"/>
  <c r="L7214" i="3"/>
  <c r="O7214" i="3" l="1"/>
  <c r="E7215" i="3"/>
  <c r="F7215" i="3"/>
  <c r="K7215" i="3"/>
  <c r="D7215" i="3"/>
  <c r="B7215" i="3"/>
  <c r="C7215" i="3"/>
  <c r="D7216" i="3" l="1"/>
  <c r="F7216" i="3"/>
  <c r="B7216" i="3"/>
  <c r="E7216" i="3"/>
  <c r="C7216" i="3"/>
  <c r="H7215" i="3"/>
  <c r="J7215" i="3" l="1"/>
  <c r="L7215" i="3"/>
  <c r="O7215" i="3" s="1"/>
  <c r="K7216" i="3" s="1"/>
  <c r="H7216" i="3"/>
  <c r="J7216" i="3" l="1"/>
  <c r="L7216" i="3"/>
  <c r="O7216" i="3" s="1"/>
  <c r="D7217" i="3"/>
  <c r="F7217" i="3"/>
  <c r="E7217" i="3"/>
  <c r="C7217" i="3"/>
  <c r="B7217" i="3"/>
  <c r="P7214" i="3"/>
  <c r="P7215" i="3"/>
  <c r="D7218" i="3" l="1"/>
  <c r="B7218" i="3"/>
  <c r="E7218" i="3"/>
  <c r="F7218" i="3"/>
  <c r="C7218" i="3"/>
  <c r="K7217" i="3"/>
  <c r="H7217" i="3"/>
  <c r="L7217" i="3" l="1"/>
  <c r="O7217" i="3" s="1"/>
  <c r="K7218" i="3" s="1"/>
  <c r="J7217" i="3"/>
  <c r="B7219" i="3"/>
  <c r="E7219" i="3"/>
  <c r="F7219" i="3"/>
  <c r="D7219" i="3"/>
  <c r="C7219" i="3"/>
  <c r="H7218" i="3"/>
  <c r="D7220" i="3" l="1"/>
  <c r="C7220" i="3"/>
  <c r="F7220" i="3"/>
  <c r="B7220" i="3"/>
  <c r="E7220" i="3"/>
  <c r="L7218" i="3"/>
  <c r="O7218" i="3" s="1"/>
  <c r="K7219" i="3" s="1"/>
  <c r="J7218" i="3"/>
  <c r="H7219" i="3"/>
  <c r="P7217" i="3"/>
  <c r="P7216" i="3"/>
  <c r="H7220" i="3" l="1"/>
  <c r="J7219" i="3"/>
  <c r="L7219" i="3"/>
  <c r="O7219" i="3" s="1"/>
  <c r="K7220" i="3" s="1"/>
  <c r="J7220" i="3"/>
  <c r="P7218" i="3"/>
  <c r="L7220" i="3" l="1"/>
  <c r="O7220" i="3" s="1"/>
  <c r="K7221" i="3" s="1"/>
  <c r="E7221" i="3"/>
  <c r="D7221" i="3"/>
  <c r="F7221" i="3"/>
  <c r="C7221" i="3"/>
  <c r="B7221" i="3"/>
  <c r="H7221" i="3" s="1"/>
  <c r="P7219" i="3"/>
  <c r="J7221" i="3" l="1"/>
  <c r="E7222" i="3"/>
  <c r="F7222" i="3"/>
  <c r="B7222" i="3"/>
  <c r="C7222" i="3"/>
  <c r="D7222" i="3"/>
  <c r="B7223" i="3" l="1"/>
  <c r="C7223" i="3"/>
  <c r="D7223" i="3"/>
  <c r="F7223" i="3"/>
  <c r="E7223" i="3"/>
  <c r="K7222" i="3"/>
  <c r="H7222" i="3"/>
  <c r="J7222" i="3"/>
  <c r="P7221" i="3" s="1"/>
  <c r="P7220" i="3"/>
  <c r="L7221" i="3"/>
  <c r="O7221" i="3" s="1"/>
  <c r="D7224" i="3" l="1"/>
  <c r="E7224" i="3"/>
  <c r="F7224" i="3"/>
  <c r="C7224" i="3"/>
  <c r="B7224" i="3"/>
  <c r="H7223" i="3"/>
  <c r="J7223" i="3" l="1"/>
  <c r="F7225" i="3"/>
  <c r="B7225" i="3"/>
  <c r="D7225" i="3"/>
  <c r="E7225" i="3"/>
  <c r="C7225" i="3"/>
  <c r="H7224" i="3"/>
  <c r="J7224" i="3" s="1"/>
  <c r="L7222" i="3"/>
  <c r="O7222" i="3" s="1"/>
  <c r="K7223" i="3" s="1"/>
  <c r="D7226" i="3" l="1"/>
  <c r="E7226" i="3"/>
  <c r="F7226" i="3"/>
  <c r="B7226" i="3"/>
  <c r="C7226" i="3"/>
  <c r="H7225" i="3"/>
  <c r="L7223" i="3"/>
  <c r="O7223" i="3" s="1"/>
  <c r="K7224" i="3" s="1"/>
  <c r="P7223" i="3"/>
  <c r="P7222" i="3"/>
  <c r="J7225" i="3" l="1"/>
  <c r="F7227" i="3"/>
  <c r="D7227" i="3"/>
  <c r="B7227" i="3"/>
  <c r="C7227" i="3"/>
  <c r="E7227" i="3"/>
  <c r="L7224" i="3"/>
  <c r="O7224" i="3" s="1"/>
  <c r="K7225" i="3" s="1"/>
  <c r="H7226" i="3"/>
  <c r="J7226" i="3" l="1"/>
  <c r="H7227" i="3"/>
  <c r="L7225" i="3"/>
  <c r="O7225" i="3" s="1"/>
  <c r="K7226" i="3" s="1"/>
  <c r="J7227" i="3"/>
  <c r="P7225" i="3"/>
  <c r="P7224" i="3"/>
  <c r="D7228" i="3" l="1"/>
  <c r="B7228" i="3"/>
  <c r="E7228" i="3"/>
  <c r="C7228" i="3"/>
  <c r="F7228" i="3"/>
  <c r="L7226" i="3"/>
  <c r="O7226" i="3" s="1"/>
  <c r="K7227" i="3" s="1"/>
  <c r="P7226" i="3"/>
  <c r="L7227" i="3" l="1"/>
  <c r="O7227" i="3" s="1"/>
  <c r="K7228" i="3" s="1"/>
  <c r="H7228" i="3"/>
  <c r="J7228" i="3" l="1"/>
  <c r="L7228" i="3"/>
  <c r="O7228" i="3" s="1"/>
  <c r="F7229" i="3"/>
  <c r="C7229" i="3"/>
  <c r="B7229" i="3"/>
  <c r="D7229" i="3"/>
  <c r="E7229" i="3"/>
  <c r="B7230" i="3" l="1"/>
  <c r="E7230" i="3"/>
  <c r="F7230" i="3"/>
  <c r="C7230" i="3"/>
  <c r="D7230" i="3"/>
  <c r="H7229" i="3"/>
  <c r="J7229" i="3" s="1"/>
  <c r="K7229" i="3"/>
  <c r="P7227" i="3"/>
  <c r="C7231" i="3" l="1"/>
  <c r="F7231" i="3"/>
  <c r="E7231" i="3"/>
  <c r="B7231" i="3"/>
  <c r="D7231" i="3"/>
  <c r="H7230" i="3"/>
  <c r="P7228" i="3"/>
  <c r="L7229" i="3"/>
  <c r="O7229" i="3" s="1"/>
  <c r="K7230" i="3" s="1"/>
  <c r="E7232" i="3" l="1"/>
  <c r="D7232" i="3"/>
  <c r="B7232" i="3"/>
  <c r="F7232" i="3"/>
  <c r="C7232" i="3"/>
  <c r="J7230" i="3"/>
  <c r="L7230" i="3"/>
  <c r="O7230" i="3" s="1"/>
  <c r="K7231" i="3" s="1"/>
  <c r="H7231" i="3"/>
  <c r="J7231" i="3" s="1"/>
  <c r="C7233" i="3" l="1"/>
  <c r="B7233" i="3"/>
  <c r="F7233" i="3"/>
  <c r="E7233" i="3"/>
  <c r="D7233" i="3"/>
  <c r="H7232" i="3"/>
  <c r="J7232" i="3" s="1"/>
  <c r="P7231" i="3" s="1"/>
  <c r="P7230" i="3"/>
  <c r="P7229" i="3"/>
  <c r="F7234" i="3" l="1"/>
  <c r="C7234" i="3"/>
  <c r="E7234" i="3"/>
  <c r="B7234" i="3"/>
  <c r="D7234" i="3"/>
  <c r="H7233" i="3"/>
  <c r="J7233" i="3" s="1"/>
  <c r="P7232" i="3" s="1"/>
  <c r="L7231" i="3"/>
  <c r="O7231" i="3" s="1"/>
  <c r="K7232" i="3" s="1"/>
  <c r="D7235" i="3" l="1"/>
  <c r="E7235" i="3"/>
  <c r="C7235" i="3"/>
  <c r="B7235" i="3"/>
  <c r="F7235" i="3"/>
  <c r="H7234" i="3"/>
  <c r="O7232" i="3"/>
  <c r="K7233" i="3" s="1"/>
  <c r="L7232" i="3"/>
  <c r="H7235" i="3" l="1"/>
  <c r="J7234" i="3"/>
  <c r="L7233" i="3"/>
  <c r="J7235" i="3"/>
  <c r="O7233" i="3"/>
  <c r="K7234" i="3" s="1"/>
  <c r="L7234" i="3" l="1"/>
  <c r="O7234" i="3" s="1"/>
  <c r="K7235" i="3" s="1"/>
  <c r="D7236" i="3"/>
  <c r="F7236" i="3"/>
  <c r="C7236" i="3"/>
  <c r="E7236" i="3"/>
  <c r="B7236" i="3"/>
  <c r="H7236" i="3" s="1"/>
  <c r="P7234" i="3"/>
  <c r="P7233" i="3"/>
  <c r="L7235" i="3" l="1"/>
  <c r="O7235" i="3" s="1"/>
  <c r="K7236" i="3" s="1"/>
  <c r="J7236" i="3"/>
  <c r="P7235" i="3" l="1"/>
  <c r="C7237" i="3"/>
  <c r="F7237" i="3"/>
  <c r="D7237" i="3"/>
  <c r="E7237" i="3"/>
  <c r="B7237" i="3"/>
  <c r="F7238" i="3" l="1"/>
  <c r="D7238" i="3"/>
  <c r="B7238" i="3"/>
  <c r="C7238" i="3"/>
  <c r="E7238" i="3"/>
  <c r="H7237" i="3"/>
  <c r="J7237" i="3" s="1"/>
  <c r="L7236" i="3"/>
  <c r="O7236" i="3" s="1"/>
  <c r="K7237" i="3" s="1"/>
  <c r="B7239" i="3" l="1"/>
  <c r="E7239" i="3"/>
  <c r="F7239" i="3"/>
  <c r="C7239" i="3"/>
  <c r="D7239" i="3"/>
  <c r="P7236" i="3"/>
  <c r="H7238" i="3"/>
  <c r="L7237" i="3"/>
  <c r="O7237" i="3" s="1"/>
  <c r="K7238" i="3" s="1"/>
  <c r="J7238" i="3" l="1"/>
  <c r="L7238" i="3"/>
  <c r="O7238" i="3" s="1"/>
  <c r="K7239" i="3" s="1"/>
  <c r="F7240" i="3"/>
  <c r="D7240" i="3"/>
  <c r="B7240" i="3"/>
  <c r="E7240" i="3"/>
  <c r="C7240" i="3"/>
  <c r="H7239" i="3"/>
  <c r="E7241" i="3" l="1"/>
  <c r="C7241" i="3"/>
  <c r="F7241" i="3"/>
  <c r="D7241" i="3"/>
  <c r="B7241" i="3"/>
  <c r="J7239" i="3"/>
  <c r="L7239" i="3"/>
  <c r="O7239" i="3" s="1"/>
  <c r="K7240" i="3" s="1"/>
  <c r="H7240" i="3"/>
  <c r="P7238" i="3"/>
  <c r="P7237" i="3"/>
  <c r="J7240" i="3" l="1"/>
  <c r="L7240" i="3"/>
  <c r="O7240" i="3" s="1"/>
  <c r="K7241" i="3" s="1"/>
  <c r="H7241" i="3"/>
  <c r="C7242" i="3"/>
  <c r="H7242" i="3"/>
  <c r="B7242" i="3"/>
  <c r="E7242" i="3"/>
  <c r="D7242" i="3"/>
  <c r="F7242" i="3"/>
  <c r="J7241" i="3"/>
  <c r="P7239" i="3"/>
  <c r="B7243" i="3" l="1"/>
  <c r="D7243" i="3"/>
  <c r="E7243" i="3"/>
  <c r="F7243" i="3"/>
  <c r="C7243" i="3"/>
  <c r="L7241" i="3"/>
  <c r="O7241" i="3" s="1"/>
  <c r="K7242" i="3" s="1"/>
  <c r="P7240" i="3"/>
  <c r="J7242" i="3"/>
  <c r="P7241" i="3" s="1"/>
  <c r="D7244" i="3" l="1"/>
  <c r="B7244" i="3"/>
  <c r="F7244" i="3"/>
  <c r="E7244" i="3"/>
  <c r="H7244" i="3"/>
  <c r="J7244" i="3" s="1"/>
  <c r="C7244" i="3"/>
  <c r="H7243" i="3"/>
  <c r="L7242" i="3"/>
  <c r="O7242" i="3" s="1"/>
  <c r="K7243" i="3" s="1"/>
  <c r="J7243" i="3" l="1"/>
  <c r="L7243" i="3"/>
  <c r="O7243" i="3" s="1"/>
  <c r="K7244" i="3" s="1"/>
  <c r="L7244" i="3" l="1"/>
  <c r="O7244" i="3" s="1"/>
  <c r="C7245" i="3"/>
  <c r="F7245" i="3"/>
  <c r="E7245" i="3"/>
  <c r="D7245" i="3"/>
  <c r="B7245" i="3"/>
  <c r="P7243" i="3"/>
  <c r="P7242" i="3"/>
  <c r="K7245" i="3" l="1"/>
  <c r="H7245" i="3"/>
  <c r="J7245" i="3"/>
  <c r="J7246" i="3" l="1"/>
  <c r="B7246" i="3"/>
  <c r="D7246" i="3"/>
  <c r="E7246" i="3"/>
  <c r="H7246" i="3"/>
  <c r="F7246" i="3"/>
  <c r="C7246" i="3"/>
  <c r="P7244" i="3"/>
  <c r="B7247" i="3" l="1"/>
  <c r="D7247" i="3"/>
  <c r="F7247" i="3"/>
  <c r="C7247" i="3"/>
  <c r="E7247" i="3"/>
  <c r="P7245" i="3"/>
  <c r="L7245" i="3"/>
  <c r="O7245" i="3" s="1"/>
  <c r="K7246" i="3" s="1"/>
  <c r="D7248" i="3" l="1"/>
  <c r="F7248" i="3"/>
  <c r="E7248" i="3"/>
  <c r="B7248" i="3"/>
  <c r="C7248" i="3"/>
  <c r="H7247" i="3"/>
  <c r="L7246" i="3"/>
  <c r="O7246" i="3" s="1"/>
  <c r="K7247" i="3" s="1"/>
  <c r="C7249" i="3" l="1"/>
  <c r="F7249" i="3"/>
  <c r="B7249" i="3"/>
  <c r="H7249" i="3" s="1"/>
  <c r="D7249" i="3"/>
  <c r="E7249" i="3"/>
  <c r="J7248" i="3"/>
  <c r="H7248" i="3"/>
  <c r="J7247" i="3"/>
  <c r="P7246" i="3" l="1"/>
  <c r="P7247" i="3"/>
  <c r="L7247" i="3"/>
  <c r="O7247" i="3" s="1"/>
  <c r="K7248" i="3" s="1"/>
  <c r="L7248" i="3"/>
  <c r="J7249" i="3"/>
  <c r="C7250" i="3" l="1"/>
  <c r="B7250" i="3"/>
  <c r="F7250" i="3"/>
  <c r="D7250" i="3"/>
  <c r="E7250" i="3"/>
  <c r="O7248" i="3"/>
  <c r="K7249" i="3" s="1"/>
  <c r="L7249" i="3"/>
  <c r="P7248" i="3"/>
  <c r="B7251" i="3" l="1"/>
  <c r="D7251" i="3"/>
  <c r="E7251" i="3"/>
  <c r="C7251" i="3"/>
  <c r="F7251" i="3"/>
  <c r="H7250" i="3"/>
  <c r="O7249" i="3"/>
  <c r="K7250" i="3" s="1"/>
  <c r="J7250" i="3" l="1"/>
  <c r="B7252" i="3"/>
  <c r="E7252" i="3"/>
  <c r="F7252" i="3"/>
  <c r="C7252" i="3"/>
  <c r="H7252" i="3"/>
  <c r="D7252" i="3"/>
  <c r="H7251" i="3"/>
  <c r="J7251" i="3" s="1"/>
  <c r="J7252" i="3" l="1"/>
  <c r="F7253" i="3"/>
  <c r="E7253" i="3"/>
  <c r="D7253" i="3"/>
  <c r="B7253" i="3"/>
  <c r="H7253" i="3" s="1"/>
  <c r="C7253" i="3"/>
  <c r="L7250" i="3"/>
  <c r="O7250" i="3" s="1"/>
  <c r="K7251" i="3" s="1"/>
  <c r="P7251" i="3"/>
  <c r="P7250" i="3"/>
  <c r="P7249" i="3"/>
  <c r="J7253" i="3" l="1"/>
  <c r="P7252" i="3" s="1"/>
  <c r="L7251" i="3"/>
  <c r="O7251" i="3" s="1"/>
  <c r="K7252" i="3" s="1"/>
  <c r="L7252" i="3" l="1"/>
  <c r="O7252" i="3" s="1"/>
  <c r="K7253" i="3" s="1"/>
  <c r="C7254" i="3"/>
  <c r="F7254" i="3"/>
  <c r="B7254" i="3"/>
  <c r="H7254" i="3" s="1"/>
  <c r="E7254" i="3"/>
  <c r="D7254" i="3"/>
  <c r="L7253" i="3" l="1"/>
  <c r="O7253" i="3" s="1"/>
  <c r="K7254" i="3" s="1"/>
  <c r="C7255" i="3"/>
  <c r="B7255" i="3"/>
  <c r="E7255" i="3"/>
  <c r="D7255" i="3"/>
  <c r="F7255" i="3"/>
  <c r="J7254" i="3"/>
  <c r="F7256" i="3" l="1"/>
  <c r="E7256" i="3"/>
  <c r="B7256" i="3"/>
  <c r="C7256" i="3"/>
  <c r="D7256" i="3"/>
  <c r="P7253" i="3"/>
  <c r="H7255" i="3"/>
  <c r="L7254" i="3"/>
  <c r="O7254" i="3" s="1"/>
  <c r="K7255" i="3" s="1"/>
  <c r="E7257" i="3" l="1"/>
  <c r="D7257" i="3"/>
  <c r="C7257" i="3"/>
  <c r="B7257" i="3"/>
  <c r="F7257" i="3"/>
  <c r="J7255" i="3"/>
  <c r="H7256" i="3"/>
  <c r="J7256" i="3" s="1"/>
  <c r="H7257" i="3" l="1"/>
  <c r="L7255" i="3"/>
  <c r="O7255" i="3" s="1"/>
  <c r="K7256" i="3" s="1"/>
  <c r="P7255" i="3"/>
  <c r="P7254" i="3"/>
  <c r="F7258" i="3" l="1"/>
  <c r="B7258" i="3"/>
  <c r="E7258" i="3"/>
  <c r="C7258" i="3"/>
  <c r="D7258" i="3"/>
  <c r="J7257" i="3"/>
  <c r="L7256" i="3"/>
  <c r="O7256" i="3" s="1"/>
  <c r="K7257" i="3" s="1"/>
  <c r="F7259" i="3" l="1"/>
  <c r="D7259" i="3"/>
  <c r="C7259" i="3"/>
  <c r="B7259" i="3"/>
  <c r="E7259" i="3"/>
  <c r="P7256" i="3"/>
  <c r="H7258" i="3"/>
  <c r="L7257" i="3"/>
  <c r="O7257" i="3" s="1"/>
  <c r="K7258" i="3" s="1"/>
  <c r="J7258" i="3" l="1"/>
  <c r="B7260" i="3"/>
  <c r="E7260" i="3"/>
  <c r="F7260" i="3"/>
  <c r="C7260" i="3"/>
  <c r="D7260" i="3"/>
  <c r="H7259" i="3"/>
  <c r="J7259" i="3" l="1"/>
  <c r="H7260" i="3"/>
  <c r="J7260" i="3" s="1"/>
  <c r="P7258" i="3"/>
  <c r="P7257" i="3"/>
  <c r="L7258" i="3"/>
  <c r="O7258" i="3" s="1"/>
  <c r="K7259" i="3" s="1"/>
  <c r="P7259" i="3" l="1"/>
  <c r="L7259" i="3"/>
  <c r="O7259" i="3" s="1"/>
  <c r="K7260" i="3" s="1"/>
  <c r="B7261" i="3"/>
  <c r="H7261" i="3"/>
  <c r="F7261" i="3"/>
  <c r="C7261" i="3"/>
  <c r="D7261" i="3"/>
  <c r="E7261" i="3"/>
  <c r="J7261" i="3" s="1"/>
  <c r="C7262" i="3" l="1"/>
  <c r="F7262" i="3"/>
  <c r="E7262" i="3"/>
  <c r="D7262" i="3"/>
  <c r="B7262" i="3"/>
  <c r="L7260" i="3"/>
  <c r="O7260" i="3" s="1"/>
  <c r="K7261" i="3" s="1"/>
  <c r="P7260" i="3"/>
  <c r="C7263" i="3" l="1"/>
  <c r="D7263" i="3"/>
  <c r="E7263" i="3"/>
  <c r="B7263" i="3"/>
  <c r="F7263" i="3"/>
  <c r="J7262" i="3"/>
  <c r="H7262" i="3"/>
  <c r="L7261" i="3"/>
  <c r="O7261" i="3" s="1"/>
  <c r="K7262" i="3" s="1"/>
  <c r="P7261" i="3" l="1"/>
  <c r="B7264" i="3"/>
  <c r="F7264" i="3"/>
  <c r="D7264" i="3"/>
  <c r="E7264" i="3"/>
  <c r="C7264" i="3"/>
  <c r="H7263" i="3"/>
  <c r="J7263" i="3" l="1"/>
  <c r="H7264" i="3"/>
  <c r="L7262" i="3"/>
  <c r="O7262" i="3" s="1"/>
  <c r="K7263" i="3" s="1"/>
  <c r="D7265" i="3" l="1"/>
  <c r="C7265" i="3"/>
  <c r="B7265" i="3"/>
  <c r="E7265" i="3"/>
  <c r="F7265" i="3"/>
  <c r="J7264" i="3"/>
  <c r="P7263" i="3"/>
  <c r="P7262" i="3"/>
  <c r="L7263" i="3"/>
  <c r="O7263" i="3" s="1"/>
  <c r="K7264" i="3" s="1"/>
  <c r="E7266" i="3" l="1"/>
  <c r="B7266" i="3"/>
  <c r="C7266" i="3"/>
  <c r="D7266" i="3"/>
  <c r="F7266" i="3"/>
  <c r="L7264" i="3"/>
  <c r="O7264" i="3" s="1"/>
  <c r="K7265" i="3" s="1"/>
  <c r="H7265" i="3"/>
  <c r="H7266" i="3" s="1"/>
  <c r="J7266" i="3" l="1"/>
  <c r="E7267" i="3"/>
  <c r="D7267" i="3"/>
  <c r="C7267" i="3"/>
  <c r="B7267" i="3"/>
  <c r="F7267" i="3"/>
  <c r="J7265" i="3"/>
  <c r="F7268" i="3" l="1"/>
  <c r="B7268" i="3"/>
  <c r="D7268" i="3"/>
  <c r="C7268" i="3"/>
  <c r="E7268" i="3"/>
  <c r="L7265" i="3"/>
  <c r="O7265" i="3" s="1"/>
  <c r="K7266" i="3" s="1"/>
  <c r="H7267" i="3"/>
  <c r="P7265" i="3"/>
  <c r="P7264" i="3"/>
  <c r="J7267" i="3" l="1"/>
  <c r="H7268" i="3"/>
  <c r="L7266" i="3"/>
  <c r="O7266" i="3" s="1"/>
  <c r="K7267" i="3" s="1"/>
  <c r="E7269" i="3"/>
  <c r="B7269" i="3"/>
  <c r="D7269" i="3"/>
  <c r="F7269" i="3"/>
  <c r="C7269" i="3"/>
  <c r="J7268" i="3" l="1"/>
  <c r="O7267" i="3"/>
  <c r="K7268" i="3" s="1"/>
  <c r="H7269" i="3"/>
  <c r="P7267" i="3"/>
  <c r="P7266" i="3"/>
  <c r="L7267" i="3"/>
  <c r="L7268" i="3" l="1"/>
  <c r="J7269" i="3"/>
  <c r="O7268" i="3"/>
  <c r="K7269" i="3" s="1"/>
  <c r="F7270" i="3"/>
  <c r="E7270" i="3"/>
  <c r="J7270" i="3" s="1"/>
  <c r="B7270" i="3"/>
  <c r="C7270" i="3"/>
  <c r="H7270" i="3"/>
  <c r="D7270" i="3"/>
  <c r="P7268" i="3"/>
  <c r="E7271" i="3" l="1"/>
  <c r="C7271" i="3"/>
  <c r="D7271" i="3"/>
  <c r="F7271" i="3"/>
  <c r="H7271" i="3"/>
  <c r="J7271" i="3" s="1"/>
  <c r="B7271" i="3"/>
  <c r="L7269" i="3"/>
  <c r="K7270" i="3"/>
  <c r="P7269" i="3"/>
  <c r="O7269" i="3"/>
  <c r="C7272" i="3" l="1"/>
  <c r="F7272" i="3"/>
  <c r="E7272" i="3"/>
  <c r="H7272" i="3"/>
  <c r="D7272" i="3"/>
  <c r="B7272" i="3"/>
  <c r="P7270" i="3"/>
  <c r="L7270" i="3"/>
  <c r="O7270" i="3" s="1"/>
  <c r="K7271" i="3" s="1"/>
  <c r="L7271" i="3" l="1"/>
  <c r="O7271" i="3" s="1"/>
  <c r="K7272" i="3" s="1"/>
  <c r="J7272" i="3"/>
  <c r="F7273" i="3" l="1"/>
  <c r="D7273" i="3"/>
  <c r="B7273" i="3"/>
  <c r="C7273" i="3"/>
  <c r="H7273" i="3"/>
  <c r="E7273" i="3"/>
  <c r="L7272" i="3"/>
  <c r="O7272" i="3" s="1"/>
  <c r="K7273" i="3" s="1"/>
  <c r="P7271" i="3"/>
  <c r="B7274" i="3" l="1"/>
  <c r="H7274" i="3"/>
  <c r="E7274" i="3"/>
  <c r="F7274" i="3"/>
  <c r="D7274" i="3"/>
  <c r="C7274" i="3"/>
  <c r="J7273" i="3"/>
  <c r="L7273" i="3"/>
  <c r="O7273" i="3" s="1"/>
  <c r="K7274" i="3" s="1"/>
  <c r="B7275" i="3" l="1"/>
  <c r="E7275" i="3"/>
  <c r="D7275" i="3"/>
  <c r="F7275" i="3"/>
  <c r="C7275" i="3"/>
  <c r="P7272" i="3"/>
  <c r="C7276" i="3" l="1"/>
  <c r="E7276" i="3"/>
  <c r="F7276" i="3"/>
  <c r="B7276" i="3"/>
  <c r="D7276" i="3"/>
  <c r="H7275" i="3"/>
  <c r="J7274" i="3"/>
  <c r="L7274" i="3"/>
  <c r="O7274" i="3" s="1"/>
  <c r="K7275" i="3" s="1"/>
  <c r="J7275" i="3" l="1"/>
  <c r="C7277" i="3"/>
  <c r="B7277" i="3"/>
  <c r="F7277" i="3"/>
  <c r="E7277" i="3"/>
  <c r="D7277" i="3"/>
  <c r="H7276" i="3"/>
  <c r="P7274" i="3"/>
  <c r="P7273" i="3"/>
  <c r="J7276" i="3" l="1"/>
  <c r="H7277" i="3"/>
  <c r="D7278" i="3"/>
  <c r="F7278" i="3"/>
  <c r="B7278" i="3"/>
  <c r="C7278" i="3"/>
  <c r="E7278" i="3"/>
  <c r="J7277" i="3"/>
  <c r="L7275" i="3"/>
  <c r="O7275" i="3" s="1"/>
  <c r="K7276" i="3" s="1"/>
  <c r="P7275" i="3"/>
  <c r="F7279" i="3" l="1"/>
  <c r="B7279" i="3"/>
  <c r="D7279" i="3"/>
  <c r="E7279" i="3"/>
  <c r="C7279" i="3"/>
  <c r="P7276" i="3"/>
  <c r="H7278" i="3"/>
  <c r="L7276" i="3"/>
  <c r="O7276" i="3" s="1"/>
  <c r="K7277" i="3" s="1"/>
  <c r="B7280" i="3" l="1"/>
  <c r="D7280" i="3"/>
  <c r="E7280" i="3"/>
  <c r="C7280" i="3"/>
  <c r="F7280" i="3"/>
  <c r="J7278" i="3"/>
  <c r="J7279" i="3"/>
  <c r="H7279" i="3"/>
  <c r="L7277" i="3"/>
  <c r="O7277" i="3" s="1"/>
  <c r="K7278" i="3" s="1"/>
  <c r="P7278" i="3" l="1"/>
  <c r="P7277" i="3"/>
  <c r="H7280" i="3"/>
  <c r="J7280" i="3" s="1"/>
  <c r="L7278" i="3"/>
  <c r="O7278" i="3" s="1"/>
  <c r="K7279" i="3" s="1"/>
  <c r="P7279" i="3" l="1"/>
  <c r="E7281" i="3"/>
  <c r="D7281" i="3"/>
  <c r="C7281" i="3"/>
  <c r="F7281" i="3"/>
  <c r="B7281" i="3"/>
  <c r="L7279" i="3"/>
  <c r="O7279" i="3" s="1"/>
  <c r="K7280" i="3" s="1"/>
  <c r="E7282" i="3" l="1"/>
  <c r="C7282" i="3"/>
  <c r="B7282" i="3"/>
  <c r="D7282" i="3"/>
  <c r="F7282" i="3"/>
  <c r="H7281" i="3"/>
  <c r="J7281" i="3" s="1"/>
  <c r="L7280" i="3"/>
  <c r="O7280" i="3" s="1"/>
  <c r="K7281" i="3" s="1"/>
  <c r="D7283" i="3" l="1"/>
  <c r="F7283" i="3"/>
  <c r="E7283" i="3"/>
  <c r="C7283" i="3"/>
  <c r="B7283" i="3"/>
  <c r="P7280" i="3"/>
  <c r="H7282" i="3"/>
  <c r="J7282" i="3"/>
  <c r="P7281" i="3" s="1"/>
  <c r="L7281" i="3"/>
  <c r="O7281" i="3" s="1"/>
  <c r="K7282" i="3" s="1"/>
  <c r="H7283" i="3" l="1"/>
  <c r="J7283" i="3" l="1"/>
  <c r="E7284" i="3"/>
  <c r="B7284" i="3"/>
  <c r="F7284" i="3"/>
  <c r="C7284" i="3"/>
  <c r="H7284" i="3"/>
  <c r="D7284" i="3"/>
  <c r="J7284" i="3"/>
  <c r="L7282" i="3"/>
  <c r="O7282" i="3" s="1"/>
  <c r="K7283" i="3" s="1"/>
  <c r="C7285" i="3" l="1"/>
  <c r="D7285" i="3"/>
  <c r="E7285" i="3"/>
  <c r="F7285" i="3"/>
  <c r="H7285" i="3"/>
  <c r="B7285" i="3"/>
  <c r="L7283" i="3"/>
  <c r="O7283" i="3" s="1"/>
  <c r="K7284" i="3" s="1"/>
  <c r="P7283" i="3"/>
  <c r="P7282" i="3"/>
  <c r="L7284" i="3" l="1"/>
  <c r="O7284" i="3" s="1"/>
  <c r="K7285" i="3" s="1"/>
  <c r="C7286" i="3"/>
  <c r="F7286" i="3"/>
  <c r="E7286" i="3"/>
  <c r="B7286" i="3"/>
  <c r="D7286" i="3"/>
  <c r="J7285" i="3"/>
  <c r="L7285" i="3" l="1"/>
  <c r="O7285" i="3" s="1"/>
  <c r="K7286" i="3" s="1"/>
  <c r="P7284" i="3"/>
  <c r="H7286" i="3"/>
  <c r="J7286" i="3" s="1"/>
  <c r="D7287" i="3" l="1"/>
  <c r="C7287" i="3"/>
  <c r="F7287" i="3"/>
  <c r="B7287" i="3"/>
  <c r="E7287" i="3"/>
  <c r="J7287" i="3" s="1"/>
  <c r="H7287" i="3"/>
  <c r="L7286" i="3"/>
  <c r="O7286" i="3" s="1"/>
  <c r="P7285" i="3"/>
  <c r="P7286" i="3" l="1"/>
  <c r="K7287" i="3"/>
  <c r="L7287" i="3"/>
  <c r="O7287" i="3" l="1"/>
  <c r="F7288" i="3"/>
  <c r="E7288" i="3"/>
  <c r="D7288" i="3"/>
  <c r="C7288" i="3"/>
  <c r="B7288" i="3"/>
  <c r="K7288" i="3" s="1"/>
  <c r="H7288" i="3"/>
  <c r="J7288" i="3" l="1"/>
  <c r="P7287" i="3" l="1"/>
  <c r="L7288" i="3"/>
  <c r="O7288" i="3" s="1"/>
  <c r="C7289" i="3"/>
  <c r="E7289" i="3"/>
  <c r="F7289" i="3"/>
  <c r="D7289" i="3"/>
  <c r="B7289" i="3"/>
  <c r="F7290" i="3" l="1"/>
  <c r="B7290" i="3"/>
  <c r="E7290" i="3"/>
  <c r="C7290" i="3"/>
  <c r="D7290" i="3"/>
  <c r="H7289" i="3"/>
  <c r="K7289" i="3"/>
  <c r="J7289" i="3" l="1"/>
  <c r="L7289" i="3"/>
  <c r="H7290" i="3"/>
  <c r="D7291" i="3"/>
  <c r="B7291" i="3"/>
  <c r="F7291" i="3"/>
  <c r="C7291" i="3"/>
  <c r="E7291" i="3"/>
  <c r="O7289" i="3"/>
  <c r="K7290" i="3"/>
  <c r="J7290" i="3" l="1"/>
  <c r="H7291" i="3"/>
  <c r="L7290" i="3"/>
  <c r="F7292" i="3"/>
  <c r="E7292" i="3"/>
  <c r="C7292" i="3"/>
  <c r="B7292" i="3"/>
  <c r="D7292" i="3"/>
  <c r="H7292" i="3"/>
  <c r="P7289" i="3"/>
  <c r="P7288" i="3"/>
  <c r="O7290" i="3"/>
  <c r="K7291" i="3" s="1"/>
  <c r="B7293" i="3" l="1"/>
  <c r="D7293" i="3"/>
  <c r="F7293" i="3"/>
  <c r="E7293" i="3"/>
  <c r="C7293" i="3"/>
  <c r="J7292" i="3"/>
  <c r="J7291" i="3"/>
  <c r="P7291" i="3" s="1"/>
  <c r="L7291" i="3"/>
  <c r="O7291" i="3" s="1"/>
  <c r="K7292" i="3" s="1"/>
  <c r="P7290" i="3"/>
  <c r="E7294" i="3" l="1"/>
  <c r="D7294" i="3"/>
  <c r="F7294" i="3"/>
  <c r="B7294" i="3"/>
  <c r="C7294" i="3"/>
  <c r="L7292" i="3"/>
  <c r="O7292" i="3" s="1"/>
  <c r="K7293" i="3" s="1"/>
  <c r="H7293" i="3"/>
  <c r="L7293" i="3" l="1"/>
  <c r="O7293" i="3" s="1"/>
  <c r="K7294" i="3" s="1"/>
  <c r="J7293" i="3"/>
  <c r="H7294" i="3"/>
  <c r="J7294" i="3" s="1"/>
  <c r="C7295" i="3" l="1"/>
  <c r="E7295" i="3"/>
  <c r="F7295" i="3"/>
  <c r="D7295" i="3"/>
  <c r="H7295" i="3"/>
  <c r="B7295" i="3"/>
  <c r="P7293" i="3"/>
  <c r="P7292" i="3"/>
  <c r="C7296" i="3" l="1"/>
  <c r="E7296" i="3"/>
  <c r="B7296" i="3"/>
  <c r="D7296" i="3"/>
  <c r="F7296" i="3"/>
  <c r="J7295" i="3"/>
  <c r="L7294" i="3"/>
  <c r="O7294" i="3" s="1"/>
  <c r="K7295" i="3" s="1"/>
  <c r="B7297" i="3" l="1"/>
  <c r="F7297" i="3"/>
  <c r="C7297" i="3"/>
  <c r="E7297" i="3"/>
  <c r="D7297" i="3"/>
  <c r="P7294" i="3"/>
  <c r="L7295" i="3"/>
  <c r="O7295" i="3" s="1"/>
  <c r="K7296" i="3" s="1"/>
  <c r="H7296" i="3"/>
  <c r="E7298" i="3" l="1"/>
  <c r="D7298" i="3"/>
  <c r="B7298" i="3"/>
  <c r="F7298" i="3"/>
  <c r="C7298" i="3"/>
  <c r="J7296" i="3"/>
  <c r="H7297" i="3"/>
  <c r="L7296" i="3"/>
  <c r="O7296" i="3" s="1"/>
  <c r="K7297" i="3" s="1"/>
  <c r="C7299" i="3" l="1"/>
  <c r="B7299" i="3"/>
  <c r="F7299" i="3"/>
  <c r="D7299" i="3"/>
  <c r="E7299" i="3"/>
  <c r="J7297" i="3"/>
  <c r="H7298" i="3"/>
  <c r="P7296" i="3"/>
  <c r="P7295" i="3"/>
  <c r="L7297" i="3" l="1"/>
  <c r="O7297" i="3" s="1"/>
  <c r="K7298" i="3" s="1"/>
  <c r="J7298" i="3"/>
  <c r="L7298" i="3"/>
  <c r="H7299" i="3"/>
  <c r="J7299" i="3" l="1"/>
  <c r="L7299" i="3"/>
  <c r="O7298" i="3"/>
  <c r="K7299" i="3" s="1"/>
  <c r="B7300" i="3"/>
  <c r="F7300" i="3"/>
  <c r="C7300" i="3"/>
  <c r="D7300" i="3"/>
  <c r="E7300" i="3"/>
  <c r="P7298" i="3"/>
  <c r="P7297" i="3"/>
  <c r="B7301" i="3" l="1"/>
  <c r="D7301" i="3"/>
  <c r="F7301" i="3"/>
  <c r="C7301" i="3"/>
  <c r="E7301" i="3"/>
  <c r="O7299" i="3"/>
  <c r="K7300" i="3" s="1"/>
  <c r="H7300" i="3"/>
  <c r="J7300" i="3" l="1"/>
  <c r="H7301" i="3"/>
  <c r="L7300" i="3"/>
  <c r="C7302" i="3"/>
  <c r="E7302" i="3"/>
  <c r="B7302" i="3"/>
  <c r="D7302" i="3"/>
  <c r="F7302" i="3"/>
  <c r="O7300" i="3"/>
  <c r="K7301" i="3" s="1"/>
  <c r="B7303" i="3" l="1"/>
  <c r="F7303" i="3"/>
  <c r="D7303" i="3"/>
  <c r="E7303" i="3"/>
  <c r="C7303" i="3"/>
  <c r="J7301" i="3"/>
  <c r="L7301" i="3"/>
  <c r="O7301" i="3" s="1"/>
  <c r="K7302" i="3" s="1"/>
  <c r="H7302" i="3"/>
  <c r="P7300" i="3"/>
  <c r="P7299" i="3"/>
  <c r="J7302" i="3" l="1"/>
  <c r="L7302" i="3"/>
  <c r="O7302" i="3" s="1"/>
  <c r="K7303" i="3" s="1"/>
  <c r="D7304" i="3"/>
  <c r="B7304" i="3"/>
  <c r="E7304" i="3"/>
  <c r="F7304" i="3"/>
  <c r="C7304" i="3"/>
  <c r="P7301" i="3"/>
  <c r="H7303" i="3"/>
  <c r="J7303" i="3" l="1"/>
  <c r="H7304" i="3"/>
  <c r="L7303" i="3"/>
  <c r="O7303" i="3" s="1"/>
  <c r="K7304" i="3" s="1"/>
  <c r="F7305" i="3"/>
  <c r="D7305" i="3"/>
  <c r="E7305" i="3"/>
  <c r="B7305" i="3"/>
  <c r="C7305" i="3"/>
  <c r="J7304" i="3"/>
  <c r="P7302" i="3"/>
  <c r="D7306" i="3" l="1"/>
  <c r="C7306" i="3"/>
  <c r="B7306" i="3"/>
  <c r="F7306" i="3"/>
  <c r="E7306" i="3"/>
  <c r="H7305" i="3"/>
  <c r="L7304" i="3"/>
  <c r="O7304" i="3" s="1"/>
  <c r="K7305" i="3" s="1"/>
  <c r="J7305" i="3"/>
  <c r="P7303" i="3"/>
  <c r="C7307" i="3" l="1"/>
  <c r="D7307" i="3"/>
  <c r="F7307" i="3"/>
  <c r="E7307" i="3"/>
  <c r="B7307" i="3"/>
  <c r="P7304" i="3"/>
  <c r="H7306" i="3"/>
  <c r="L7305" i="3"/>
  <c r="O7305" i="3" s="1"/>
  <c r="K7306" i="3" s="1"/>
  <c r="J7306" i="3" l="1"/>
  <c r="H7307" i="3"/>
  <c r="L7306" i="3"/>
  <c r="O7306" i="3" s="1"/>
  <c r="K7307" i="3" s="1"/>
  <c r="B7308" i="3"/>
  <c r="D7308" i="3"/>
  <c r="E7308" i="3"/>
  <c r="F7308" i="3"/>
  <c r="C7308" i="3"/>
  <c r="J7307" i="3"/>
  <c r="C7309" i="3" l="1"/>
  <c r="D7309" i="3"/>
  <c r="E7309" i="3"/>
  <c r="B7309" i="3"/>
  <c r="F7309" i="3"/>
  <c r="H7308" i="3"/>
  <c r="J7308" i="3" s="1"/>
  <c r="P7306" i="3"/>
  <c r="P7305" i="3"/>
  <c r="L7307" i="3"/>
  <c r="O7307" i="3" s="1"/>
  <c r="K7308" i="3" s="1"/>
  <c r="L7308" i="3" l="1"/>
  <c r="O7308" i="3" s="1"/>
  <c r="K7309" i="3" s="1"/>
  <c r="H7309" i="3"/>
  <c r="J7309" i="3" s="1"/>
  <c r="P7307" i="3"/>
  <c r="P7308" i="3" l="1"/>
  <c r="E7310" i="3"/>
  <c r="B7310" i="3"/>
  <c r="F7310" i="3"/>
  <c r="D7310" i="3"/>
  <c r="C7310" i="3"/>
  <c r="E7311" i="3" l="1"/>
  <c r="F7311" i="3"/>
  <c r="B7311" i="3"/>
  <c r="D7311" i="3"/>
  <c r="C7311" i="3"/>
  <c r="H7310" i="3"/>
  <c r="L7309" i="3"/>
  <c r="O7309" i="3" s="1"/>
  <c r="K7310" i="3" s="1"/>
  <c r="B7312" i="3" l="1"/>
  <c r="C7312" i="3"/>
  <c r="F7312" i="3"/>
  <c r="D7312" i="3"/>
  <c r="E7312" i="3"/>
  <c r="J7310" i="3"/>
  <c r="L7310" i="3"/>
  <c r="O7310" i="3" s="1"/>
  <c r="K7311" i="3" s="1"/>
  <c r="H7311" i="3"/>
  <c r="J7311" i="3" l="1"/>
  <c r="L7311" i="3"/>
  <c r="O7311" i="3" s="1"/>
  <c r="K7312" i="3" s="1"/>
  <c r="H7312" i="3"/>
  <c r="J7312" i="3"/>
  <c r="C7313" i="3"/>
  <c r="E7313" i="3"/>
  <c r="D7313" i="3"/>
  <c r="B7313" i="3"/>
  <c r="F7313" i="3"/>
  <c r="P7309" i="3"/>
  <c r="P7310" i="3"/>
  <c r="L7312" i="3" l="1"/>
  <c r="O7312" i="3" s="1"/>
  <c r="K7313" i="3" s="1"/>
  <c r="H7313" i="3"/>
  <c r="J7313" i="3" s="1"/>
  <c r="P7311" i="3"/>
  <c r="F7314" i="3" l="1"/>
  <c r="B7314" i="3"/>
  <c r="H7314" i="3" s="1"/>
  <c r="J7314" i="3" s="1"/>
  <c r="C7314" i="3"/>
  <c r="E7314" i="3"/>
  <c r="D7314" i="3"/>
  <c r="P7312" i="3"/>
  <c r="L7313" i="3"/>
  <c r="O7313" i="3" s="1"/>
  <c r="K7314" i="3" s="1"/>
  <c r="P7313" i="3" l="1"/>
  <c r="L7314" i="3"/>
  <c r="O7314" i="3" s="1"/>
  <c r="B7315" i="3" l="1"/>
  <c r="C7315" i="3"/>
  <c r="H7315" i="3"/>
  <c r="D7315" i="3"/>
  <c r="E7315" i="3"/>
  <c r="F7315" i="3"/>
  <c r="K7315" i="3"/>
  <c r="B7316" i="3" l="1"/>
  <c r="C7316" i="3"/>
  <c r="F7316" i="3"/>
  <c r="E7316" i="3"/>
  <c r="D7316" i="3"/>
  <c r="J7315" i="3"/>
  <c r="B7317" i="3" l="1"/>
  <c r="C7317" i="3"/>
  <c r="D7317" i="3"/>
  <c r="F7317" i="3"/>
  <c r="E7317" i="3"/>
  <c r="H7316" i="3"/>
  <c r="J7316" i="3"/>
  <c r="P7314" i="3"/>
  <c r="L7315" i="3"/>
  <c r="O7315" i="3" s="1"/>
  <c r="K7316" i="3" s="1"/>
  <c r="E7318" i="3" l="1"/>
  <c r="F7318" i="3"/>
  <c r="B7318" i="3"/>
  <c r="C7318" i="3"/>
  <c r="D7318" i="3"/>
  <c r="H7317" i="3"/>
  <c r="P7315" i="3"/>
  <c r="L7316" i="3"/>
  <c r="O7316" i="3" s="1"/>
  <c r="K7317" i="3" s="1"/>
  <c r="J7317" i="3" l="1"/>
  <c r="L7317" i="3"/>
  <c r="O7317" i="3" s="1"/>
  <c r="K7318" i="3" s="1"/>
  <c r="H7318" i="3"/>
  <c r="J7318" i="3"/>
  <c r="L7318" i="3" l="1"/>
  <c r="O7318" i="3" s="1"/>
  <c r="K7319" i="3" s="1"/>
  <c r="E7319" i="3"/>
  <c r="B7319" i="3"/>
  <c r="C7319" i="3"/>
  <c r="F7319" i="3"/>
  <c r="D7319" i="3"/>
  <c r="H7319" i="3"/>
  <c r="P7317" i="3"/>
  <c r="P7316" i="3"/>
  <c r="F7320" i="3" l="1"/>
  <c r="C7320" i="3"/>
  <c r="D7320" i="3"/>
  <c r="B7320" i="3"/>
  <c r="H7320" i="3" s="1"/>
  <c r="E7320" i="3"/>
  <c r="J7319" i="3"/>
  <c r="J7320" i="3" l="1"/>
  <c r="P7319" i="3" s="1"/>
  <c r="L7319" i="3"/>
  <c r="O7319" i="3" s="1"/>
  <c r="K7320" i="3" s="1"/>
  <c r="P7318" i="3"/>
  <c r="B7321" i="3" l="1"/>
  <c r="H7321" i="3" s="1"/>
  <c r="E7321" i="3"/>
  <c r="D7321" i="3"/>
  <c r="F7321" i="3"/>
  <c r="C7321" i="3"/>
  <c r="L7320" i="3"/>
  <c r="O7320" i="3" s="1"/>
  <c r="K7321" i="3" s="1"/>
  <c r="J7321" i="3" l="1"/>
  <c r="L7321" i="3"/>
  <c r="O7321" i="3" s="1"/>
  <c r="P7320" i="3" l="1"/>
  <c r="E7322" i="3"/>
  <c r="C7322" i="3"/>
  <c r="H7322" i="3"/>
  <c r="B7322" i="3"/>
  <c r="K7322" i="3" s="1"/>
  <c r="F7322" i="3"/>
  <c r="D7322" i="3"/>
  <c r="J7322" i="3" l="1"/>
  <c r="L7322" i="3"/>
  <c r="O7322" i="3" s="1"/>
  <c r="E7323" i="3" l="1"/>
  <c r="B7323" i="3"/>
  <c r="D7323" i="3"/>
  <c r="K7323" i="3"/>
  <c r="F7323" i="3"/>
  <c r="C7323" i="3"/>
  <c r="P7321" i="3"/>
  <c r="C7324" i="3" l="1"/>
  <c r="B7324" i="3"/>
  <c r="E7324" i="3"/>
  <c r="F7324" i="3"/>
  <c r="D7324" i="3"/>
  <c r="H7323" i="3"/>
  <c r="J7323" i="3" l="1"/>
  <c r="H7324" i="3"/>
  <c r="J7324" i="3" s="1"/>
  <c r="F7325" i="3"/>
  <c r="C7325" i="3"/>
  <c r="D7325" i="3"/>
  <c r="B7325" i="3"/>
  <c r="E7325" i="3"/>
  <c r="H7325" i="3" l="1"/>
  <c r="P7323" i="3"/>
  <c r="P7322" i="3"/>
  <c r="L7324" i="3"/>
  <c r="L7323" i="3"/>
  <c r="O7323" i="3" s="1"/>
  <c r="K7324" i="3" s="1"/>
  <c r="J7325" i="3" l="1"/>
  <c r="L7325" i="3"/>
  <c r="O7324" i="3"/>
  <c r="K7325" i="3" s="1"/>
  <c r="E7326" i="3"/>
  <c r="C7326" i="3"/>
  <c r="D7326" i="3"/>
  <c r="F7326" i="3"/>
  <c r="B7326" i="3"/>
  <c r="B7327" i="3" l="1"/>
  <c r="D7327" i="3"/>
  <c r="F7327" i="3"/>
  <c r="E7327" i="3"/>
  <c r="C7327" i="3"/>
  <c r="O7325" i="3"/>
  <c r="K7326" i="3" s="1"/>
  <c r="H7326" i="3"/>
  <c r="P7324" i="3"/>
  <c r="J7326" i="3" l="1"/>
  <c r="L7326" i="3"/>
  <c r="E7328" i="3"/>
  <c r="D7328" i="3"/>
  <c r="C7328" i="3"/>
  <c r="B7328" i="3"/>
  <c r="F7328" i="3"/>
  <c r="O7326" i="3"/>
  <c r="K7327" i="3" s="1"/>
  <c r="H7327" i="3"/>
  <c r="J7327" i="3" l="1"/>
  <c r="L7327" i="3"/>
  <c r="B7329" i="3"/>
  <c r="F7329" i="3"/>
  <c r="E7329" i="3"/>
  <c r="C7329" i="3"/>
  <c r="D7329" i="3"/>
  <c r="H7328" i="3"/>
  <c r="K7328" i="3"/>
  <c r="O7327" i="3"/>
  <c r="P7326" i="3"/>
  <c r="P7325" i="3"/>
  <c r="E7330" i="3" l="1"/>
  <c r="D7330" i="3"/>
  <c r="C7330" i="3"/>
  <c r="F7330" i="3"/>
  <c r="B7330" i="3"/>
  <c r="J7328" i="3"/>
  <c r="P7327" i="3" s="1"/>
  <c r="H7329" i="3"/>
  <c r="J7329" i="3" s="1"/>
  <c r="L7328" i="3"/>
  <c r="O7328" i="3" s="1"/>
  <c r="K7329" i="3" s="1"/>
  <c r="F7331" i="3" l="1"/>
  <c r="B7331" i="3"/>
  <c r="D7331" i="3"/>
  <c r="E7331" i="3"/>
  <c r="C7331" i="3"/>
  <c r="L7329" i="3"/>
  <c r="O7329" i="3" s="1"/>
  <c r="K7330" i="3" s="1"/>
  <c r="P7328" i="3"/>
  <c r="H7330" i="3"/>
  <c r="H7331" i="3" l="1"/>
  <c r="J7331" i="3" s="1"/>
  <c r="J7330" i="3"/>
  <c r="L7330" i="3"/>
  <c r="O7330" i="3" s="1"/>
  <c r="K7331" i="3" s="1"/>
  <c r="B7332" i="3" l="1"/>
  <c r="F7332" i="3"/>
  <c r="D7332" i="3"/>
  <c r="H7332" i="3"/>
  <c r="E7332" i="3"/>
  <c r="J7332" i="3" s="1"/>
  <c r="C7332" i="3"/>
  <c r="P7330" i="3"/>
  <c r="P7329" i="3"/>
  <c r="L7331" i="3"/>
  <c r="O7331" i="3" s="1"/>
  <c r="K7332" i="3" s="1"/>
  <c r="P7331" i="3" l="1"/>
  <c r="E7333" i="3"/>
  <c r="C7333" i="3"/>
  <c r="F7333" i="3"/>
  <c r="B7333" i="3"/>
  <c r="D7333" i="3"/>
  <c r="L7332" i="3" l="1"/>
  <c r="O7332" i="3" s="1"/>
  <c r="K7333" i="3" s="1"/>
  <c r="H7333" i="3"/>
  <c r="J7333" i="3" s="1"/>
  <c r="P7332" i="3" l="1"/>
  <c r="D7334" i="3"/>
  <c r="E7334" i="3"/>
  <c r="B7334" i="3"/>
  <c r="H7334" i="3" s="1"/>
  <c r="F7334" i="3"/>
  <c r="C7334" i="3"/>
  <c r="L7333" i="3"/>
  <c r="O7333" i="3" s="1"/>
  <c r="K7334" i="3" s="1"/>
  <c r="J7334" i="3" l="1"/>
  <c r="F7335" i="3" l="1"/>
  <c r="B7335" i="3"/>
  <c r="C7335" i="3"/>
  <c r="D7335" i="3"/>
  <c r="E7335" i="3"/>
  <c r="L7334" i="3"/>
  <c r="O7334" i="3" s="1"/>
  <c r="K7335" i="3" s="1"/>
  <c r="P7333" i="3"/>
  <c r="C7336" i="3" l="1"/>
  <c r="E7336" i="3"/>
  <c r="B7336" i="3"/>
  <c r="F7336" i="3"/>
  <c r="D7336" i="3"/>
  <c r="J7335" i="3"/>
  <c r="H7335" i="3"/>
  <c r="F7337" i="3" l="1"/>
  <c r="D7337" i="3"/>
  <c r="C7337" i="3"/>
  <c r="E7337" i="3"/>
  <c r="B7337" i="3"/>
  <c r="P7334" i="3"/>
  <c r="H7336" i="3"/>
  <c r="J7336" i="3" l="1"/>
  <c r="D7338" i="3"/>
  <c r="C7338" i="3"/>
  <c r="B7338" i="3"/>
  <c r="F7338" i="3"/>
  <c r="E7338" i="3"/>
  <c r="L7335" i="3"/>
  <c r="O7335" i="3" s="1"/>
  <c r="K7336" i="3" s="1"/>
  <c r="J7337" i="3"/>
  <c r="H7337" i="3"/>
  <c r="C7339" i="3" l="1"/>
  <c r="B7339" i="3"/>
  <c r="H7339" i="3" s="1"/>
  <c r="F7339" i="3"/>
  <c r="D7339" i="3"/>
  <c r="E7339" i="3"/>
  <c r="L7336" i="3"/>
  <c r="J7338" i="3"/>
  <c r="P7337" i="3" s="1"/>
  <c r="P7336" i="3"/>
  <c r="P7335" i="3"/>
  <c r="O7336" i="3"/>
  <c r="K7337" i="3" s="1"/>
  <c r="H7338" i="3"/>
  <c r="L7337" i="3" l="1"/>
  <c r="O7337" i="3" s="1"/>
  <c r="K7338" i="3" s="1"/>
  <c r="J7339" i="3"/>
  <c r="L7338" i="3" l="1"/>
  <c r="O7338" i="3" s="1"/>
  <c r="K7339" i="3" s="1"/>
  <c r="E7340" i="3"/>
  <c r="F7340" i="3"/>
  <c r="D7340" i="3"/>
  <c r="C7340" i="3"/>
  <c r="B7340" i="3"/>
  <c r="H7340" i="3" s="1"/>
  <c r="P7338" i="3"/>
  <c r="L7339" i="3" l="1"/>
  <c r="O7339" i="3" s="1"/>
  <c r="K7340" i="3" s="1"/>
  <c r="J7340" i="3"/>
  <c r="P7339" i="3" l="1"/>
  <c r="H7341" i="3"/>
  <c r="B7341" i="3"/>
  <c r="F7341" i="3"/>
  <c r="E7341" i="3"/>
  <c r="C7341" i="3"/>
  <c r="D7341" i="3"/>
  <c r="L7340" i="3"/>
  <c r="O7340" i="3" s="1"/>
  <c r="K7341" i="3" s="1"/>
  <c r="C7342" i="3" l="1"/>
  <c r="E7342" i="3"/>
  <c r="F7342" i="3"/>
  <c r="B7342" i="3"/>
  <c r="D7342" i="3"/>
  <c r="L7341" i="3"/>
  <c r="O7341" i="3" s="1"/>
  <c r="J7341" i="3"/>
  <c r="D7343" i="3" l="1"/>
  <c r="B7343" i="3"/>
  <c r="E7343" i="3"/>
  <c r="F7343" i="3"/>
  <c r="C7343" i="3"/>
  <c r="P7340" i="3"/>
  <c r="K7342" i="3"/>
  <c r="H7342" i="3"/>
  <c r="J7342" i="3" s="1"/>
  <c r="P7341" i="3" s="1"/>
  <c r="C7344" i="3" l="1"/>
  <c r="F7344" i="3"/>
  <c r="E7344" i="3"/>
  <c r="B7344" i="3"/>
  <c r="D7344" i="3"/>
  <c r="H7343" i="3"/>
  <c r="L7342" i="3"/>
  <c r="O7342" i="3" s="1"/>
  <c r="K7343" i="3" s="1"/>
  <c r="F7345" i="3" l="1"/>
  <c r="B7345" i="3"/>
  <c r="C7345" i="3"/>
  <c r="E7345" i="3"/>
  <c r="D7345" i="3"/>
  <c r="J7343" i="3"/>
  <c r="L7343" i="3"/>
  <c r="O7343" i="3" s="1"/>
  <c r="K7344" i="3" s="1"/>
  <c r="H7344" i="3"/>
  <c r="J7344" i="3" l="1"/>
  <c r="L7344" i="3"/>
  <c r="F7346" i="3"/>
  <c r="D7346" i="3"/>
  <c r="C7346" i="3"/>
  <c r="B7346" i="3"/>
  <c r="E7346" i="3"/>
  <c r="O7344" i="3"/>
  <c r="K7345" i="3" s="1"/>
  <c r="P7343" i="3"/>
  <c r="P7342" i="3"/>
  <c r="H7345" i="3"/>
  <c r="J7345" i="3" l="1"/>
  <c r="L7345" i="3"/>
  <c r="O7345" i="3" s="1"/>
  <c r="K7346" i="3" s="1"/>
  <c r="H7346" i="3"/>
  <c r="J7346" i="3"/>
  <c r="P7344" i="3"/>
  <c r="F7347" i="3" l="1"/>
  <c r="C7347" i="3"/>
  <c r="E7347" i="3"/>
  <c r="B7347" i="3"/>
  <c r="D7347" i="3"/>
  <c r="L7346" i="3"/>
  <c r="O7346" i="3" s="1"/>
  <c r="P7345" i="3"/>
  <c r="F7348" i="3" l="1"/>
  <c r="C7348" i="3"/>
  <c r="B7348" i="3"/>
  <c r="E7348" i="3"/>
  <c r="D7348" i="3"/>
  <c r="K7347" i="3"/>
  <c r="H7347" i="3"/>
  <c r="J7347" i="3" l="1"/>
  <c r="H7348" i="3"/>
  <c r="L7347" i="3"/>
  <c r="B7349" i="3"/>
  <c r="D7349" i="3"/>
  <c r="E7349" i="3"/>
  <c r="F7349" i="3"/>
  <c r="C7349" i="3"/>
  <c r="O7347" i="3"/>
  <c r="K7348" i="3" s="1"/>
  <c r="J7348" i="3"/>
  <c r="F7350" i="3" l="1"/>
  <c r="E7350" i="3"/>
  <c r="D7350" i="3"/>
  <c r="C7350" i="3"/>
  <c r="B7350" i="3"/>
  <c r="P7346" i="3"/>
  <c r="P7347" i="3"/>
  <c r="H7349" i="3"/>
  <c r="J7349" i="3" l="1"/>
  <c r="H7350" i="3"/>
  <c r="L7348" i="3"/>
  <c r="O7348" i="3" s="1"/>
  <c r="K7349" i="3" s="1"/>
  <c r="J7350" i="3" l="1"/>
  <c r="B7351" i="3"/>
  <c r="F7351" i="3"/>
  <c r="D7351" i="3"/>
  <c r="C7351" i="3"/>
  <c r="E7351" i="3"/>
  <c r="H7351" i="3"/>
  <c r="P7349" i="3"/>
  <c r="P7348" i="3"/>
  <c r="L7349" i="3"/>
  <c r="O7349" i="3" s="1"/>
  <c r="K7350" i="3" s="1"/>
  <c r="D7352" i="3" l="1"/>
  <c r="B7352" i="3"/>
  <c r="H7352" i="3" s="1"/>
  <c r="E7352" i="3"/>
  <c r="F7352" i="3"/>
  <c r="C7352" i="3"/>
  <c r="J7351" i="3"/>
  <c r="L7350" i="3"/>
  <c r="O7350" i="3" s="1"/>
  <c r="K7351" i="3" s="1"/>
  <c r="J7352" i="3" l="1"/>
  <c r="P7351" i="3" s="1"/>
  <c r="P7350" i="3"/>
  <c r="L7351" i="3"/>
  <c r="O7351" i="3" s="1"/>
  <c r="K7352" i="3" s="1"/>
  <c r="D7353" i="3" l="1"/>
  <c r="B7353" i="3"/>
  <c r="F7353" i="3"/>
  <c r="H7353" i="3"/>
  <c r="E7353" i="3"/>
  <c r="C7353" i="3"/>
  <c r="L7352" i="3"/>
  <c r="O7352" i="3" s="1"/>
  <c r="K7353" i="3" s="1"/>
  <c r="C7354" i="3" l="1"/>
  <c r="F7354" i="3"/>
  <c r="E7354" i="3"/>
  <c r="D7354" i="3"/>
  <c r="B7354" i="3"/>
  <c r="J7353" i="3"/>
  <c r="B7355" i="3" l="1"/>
  <c r="E7355" i="3"/>
  <c r="C7355" i="3"/>
  <c r="F7355" i="3"/>
  <c r="D7355" i="3"/>
  <c r="H7354" i="3"/>
  <c r="P7352" i="3"/>
  <c r="L7353" i="3"/>
  <c r="O7353" i="3" s="1"/>
  <c r="K7354" i="3" s="1"/>
  <c r="J7354" i="3" l="1"/>
  <c r="L7354" i="3"/>
  <c r="H7355" i="3"/>
  <c r="E7356" i="3"/>
  <c r="B7356" i="3"/>
  <c r="H7356" i="3" s="1"/>
  <c r="D7356" i="3"/>
  <c r="C7356" i="3"/>
  <c r="F7356" i="3"/>
  <c r="O7354" i="3"/>
  <c r="K7355" i="3" s="1"/>
  <c r="J7355" i="3"/>
  <c r="J7356" i="3" l="1"/>
  <c r="P7355" i="3" s="1"/>
  <c r="L7355" i="3"/>
  <c r="O7355" i="3" s="1"/>
  <c r="K7356" i="3" s="1"/>
  <c r="P7354" i="3"/>
  <c r="P7353" i="3"/>
  <c r="C7357" i="3" l="1"/>
  <c r="B7357" i="3"/>
  <c r="H7357" i="3"/>
  <c r="D7357" i="3"/>
  <c r="E7357" i="3"/>
  <c r="J7357" i="3" s="1"/>
  <c r="F7357" i="3"/>
  <c r="L7356" i="3"/>
  <c r="O7356" i="3" s="1"/>
  <c r="K7357" i="3" s="1"/>
  <c r="P7356" i="3" l="1"/>
  <c r="F7358" i="3"/>
  <c r="C7358" i="3"/>
  <c r="D7358" i="3"/>
  <c r="E7358" i="3"/>
  <c r="B7358" i="3"/>
  <c r="K7358" i="3" s="1"/>
  <c r="L7357" i="3"/>
  <c r="O7357" i="3" s="1"/>
  <c r="H7358" i="3" l="1"/>
  <c r="J7358" i="3" l="1"/>
  <c r="E7359" i="3"/>
  <c r="D7359" i="3"/>
  <c r="H7359" i="3"/>
  <c r="B7359" i="3"/>
  <c r="F7359" i="3"/>
  <c r="C7359" i="3"/>
  <c r="J7359" i="3"/>
  <c r="D7360" i="3" l="1"/>
  <c r="C7360" i="3"/>
  <c r="F7360" i="3"/>
  <c r="E7360" i="3"/>
  <c r="B7360" i="3"/>
  <c r="L7358" i="3"/>
  <c r="O7358" i="3" s="1"/>
  <c r="K7359" i="3" s="1"/>
  <c r="P7357" i="3"/>
  <c r="P7358" i="3"/>
  <c r="L7359" i="3" l="1"/>
  <c r="O7359" i="3" s="1"/>
  <c r="K7360" i="3" s="1"/>
  <c r="H7360" i="3"/>
  <c r="J7360" i="3" l="1"/>
  <c r="L7360" i="3"/>
  <c r="O7360" i="3" s="1"/>
  <c r="F7361" i="3"/>
  <c r="D7361" i="3"/>
  <c r="E7361" i="3"/>
  <c r="J7361" i="3" s="1"/>
  <c r="C7361" i="3"/>
  <c r="B7361" i="3"/>
  <c r="H7361" i="3"/>
  <c r="D7362" i="3" l="1"/>
  <c r="B7362" i="3"/>
  <c r="H7362" i="3"/>
  <c r="E7362" i="3"/>
  <c r="C7362" i="3"/>
  <c r="F7362" i="3"/>
  <c r="K7361" i="3"/>
  <c r="P7359" i="3"/>
  <c r="P7360" i="3"/>
  <c r="F7363" i="3" l="1"/>
  <c r="C7363" i="3"/>
  <c r="B7363" i="3"/>
  <c r="H7363" i="3" s="1"/>
  <c r="D7363" i="3"/>
  <c r="E7363" i="3"/>
  <c r="L7361" i="3"/>
  <c r="O7361" i="3" s="1"/>
  <c r="K7362" i="3" s="1"/>
  <c r="J7362" i="3"/>
  <c r="J7363" i="3" l="1"/>
  <c r="P7362" i="3" s="1"/>
  <c r="P7361" i="3"/>
  <c r="B7364" i="3" l="1"/>
  <c r="F7364" i="3"/>
  <c r="D7364" i="3"/>
  <c r="C7364" i="3"/>
  <c r="E7364" i="3"/>
  <c r="L7362" i="3"/>
  <c r="O7362" i="3" s="1"/>
  <c r="K7363" i="3" s="1"/>
  <c r="D7365" i="3" l="1"/>
  <c r="C7365" i="3"/>
  <c r="E7365" i="3"/>
  <c r="F7365" i="3"/>
  <c r="B7365" i="3"/>
  <c r="H7365" i="3" s="1"/>
  <c r="L7363" i="3"/>
  <c r="O7363" i="3" s="1"/>
  <c r="K7364" i="3" s="1"/>
  <c r="J7364" i="3"/>
  <c r="H7364" i="3"/>
  <c r="P7363" i="3" l="1"/>
  <c r="J7365" i="3"/>
  <c r="P7364" i="3" s="1"/>
  <c r="L7364" i="3"/>
  <c r="O7364" i="3" s="1"/>
  <c r="K7365" i="3" s="1"/>
  <c r="E7366" i="3" l="1"/>
  <c r="B7366" i="3"/>
  <c r="H7366" i="3" s="1"/>
  <c r="F7366" i="3"/>
  <c r="C7366" i="3"/>
  <c r="D7366" i="3"/>
  <c r="L7365" i="3"/>
  <c r="O7365" i="3" s="1"/>
  <c r="J7366" i="3" l="1"/>
  <c r="L7366" i="3"/>
  <c r="K7366" i="3"/>
  <c r="O7366" i="3" l="1"/>
  <c r="D7367" i="3"/>
  <c r="B7367" i="3"/>
  <c r="H7367" i="3"/>
  <c r="F7367" i="3"/>
  <c r="C7367" i="3"/>
  <c r="K7367" i="3"/>
  <c r="E7367" i="3"/>
  <c r="P7365" i="3"/>
  <c r="B7368" i="3" l="1"/>
  <c r="D7368" i="3"/>
  <c r="E7368" i="3"/>
  <c r="F7368" i="3"/>
  <c r="C7368" i="3"/>
  <c r="L7367" i="3"/>
  <c r="O7367" i="3" s="1"/>
  <c r="K7368" i="3" s="1"/>
  <c r="J7367" i="3"/>
  <c r="B7369" i="3" l="1"/>
  <c r="F7369" i="3"/>
  <c r="E7369" i="3"/>
  <c r="D7369" i="3"/>
  <c r="C7369" i="3"/>
  <c r="P7366" i="3"/>
  <c r="H7368" i="3"/>
  <c r="E7370" i="3" l="1"/>
  <c r="D7370" i="3"/>
  <c r="C7370" i="3"/>
  <c r="F7370" i="3"/>
  <c r="B7370" i="3"/>
  <c r="J7368" i="3"/>
  <c r="H7369" i="3"/>
  <c r="J7369" i="3" l="1"/>
  <c r="H7370" i="3"/>
  <c r="E7371" i="3"/>
  <c r="F7371" i="3"/>
  <c r="D7371" i="3"/>
  <c r="C7371" i="3"/>
  <c r="H7371" i="3"/>
  <c r="J7371" i="3" s="1"/>
  <c r="B7371" i="3"/>
  <c r="P7368" i="3"/>
  <c r="P7367" i="3"/>
  <c r="L7368" i="3"/>
  <c r="O7368" i="3" s="1"/>
  <c r="K7369" i="3" s="1"/>
  <c r="E7372" i="3" l="1"/>
  <c r="D7372" i="3"/>
  <c r="F7372" i="3"/>
  <c r="C7372" i="3"/>
  <c r="B7372" i="3"/>
  <c r="J7370" i="3"/>
  <c r="P7370" i="3" s="1"/>
  <c r="L7369" i="3"/>
  <c r="O7369" i="3" s="1"/>
  <c r="K7370" i="3" s="1"/>
  <c r="P7369" i="3"/>
  <c r="L7370" i="3" l="1"/>
  <c r="O7370" i="3" s="1"/>
  <c r="K7371" i="3" s="1"/>
  <c r="H7372" i="3"/>
  <c r="J7372" i="3" s="1"/>
  <c r="L7371" i="3" l="1"/>
  <c r="O7371" i="3" s="1"/>
  <c r="K7372" i="3" s="1"/>
  <c r="P7371" i="3"/>
  <c r="F7373" i="3"/>
  <c r="C7373" i="3"/>
  <c r="B7373" i="3"/>
  <c r="E7373" i="3"/>
  <c r="D7373" i="3"/>
  <c r="H7373" i="3"/>
  <c r="E7374" i="3" l="1"/>
  <c r="D7374" i="3"/>
  <c r="B7374" i="3"/>
  <c r="C7374" i="3"/>
  <c r="F7374" i="3"/>
  <c r="J7373" i="3"/>
  <c r="L7372" i="3"/>
  <c r="O7372" i="3" s="1"/>
  <c r="K7373" i="3" s="1"/>
  <c r="E7375" i="3" l="1"/>
  <c r="B7375" i="3"/>
  <c r="C7375" i="3"/>
  <c r="D7375" i="3"/>
  <c r="F7375" i="3"/>
  <c r="P7372" i="3"/>
  <c r="H7374" i="3"/>
  <c r="B7376" i="3" l="1"/>
  <c r="D7376" i="3"/>
  <c r="C7376" i="3"/>
  <c r="E7376" i="3"/>
  <c r="F7376" i="3"/>
  <c r="J7374" i="3"/>
  <c r="L7373" i="3"/>
  <c r="O7373" i="3" s="1"/>
  <c r="K7374" i="3" s="1"/>
  <c r="H7375" i="3"/>
  <c r="J7375" i="3" l="1"/>
  <c r="B7377" i="3"/>
  <c r="C7377" i="3"/>
  <c r="F7377" i="3"/>
  <c r="D7377" i="3"/>
  <c r="E7377" i="3"/>
  <c r="H7376" i="3"/>
  <c r="L7374" i="3"/>
  <c r="O7374" i="3" s="1"/>
  <c r="K7375" i="3" s="1"/>
  <c r="J7376" i="3"/>
  <c r="P7374" i="3"/>
  <c r="P7373" i="3"/>
  <c r="B7378" i="3" l="1"/>
  <c r="F7378" i="3"/>
  <c r="E7378" i="3"/>
  <c r="D7378" i="3"/>
  <c r="C7378" i="3"/>
  <c r="H7377" i="3"/>
  <c r="L7375" i="3"/>
  <c r="O7375" i="3" s="1"/>
  <c r="K7376" i="3" s="1"/>
  <c r="P7375" i="3"/>
  <c r="F7379" i="3" l="1"/>
  <c r="E7379" i="3"/>
  <c r="C7379" i="3"/>
  <c r="B7379" i="3"/>
  <c r="D7379" i="3"/>
  <c r="J7377" i="3"/>
  <c r="H7378" i="3"/>
  <c r="L7376" i="3"/>
  <c r="O7376" i="3" s="1"/>
  <c r="K7377" i="3" s="1"/>
  <c r="J7378" i="3" l="1"/>
  <c r="H7379" i="3"/>
  <c r="J7379" i="3" s="1"/>
  <c r="P7377" i="3"/>
  <c r="P7376" i="3"/>
  <c r="L7377" i="3"/>
  <c r="O7377" i="3" s="1"/>
  <c r="K7378" i="3" s="1"/>
  <c r="F7380" i="3" l="1"/>
  <c r="C7380" i="3"/>
  <c r="D7380" i="3"/>
  <c r="E7380" i="3"/>
  <c r="B7380" i="3"/>
  <c r="H7380" i="3" s="1"/>
  <c r="J7380" i="3" s="1"/>
  <c r="P7378" i="3"/>
  <c r="L7378" i="3"/>
  <c r="O7378" i="3" s="1"/>
  <c r="K7379" i="3" s="1"/>
  <c r="P7379" i="3" l="1"/>
  <c r="L7379" i="3"/>
  <c r="O7379" i="3" s="1"/>
  <c r="K7380" i="3" s="1"/>
  <c r="L7380" i="3" l="1"/>
  <c r="O7380" i="3" s="1"/>
  <c r="K7381" i="3" s="1"/>
  <c r="C7381" i="3"/>
  <c r="B7381" i="3"/>
  <c r="H7381" i="3"/>
  <c r="F7381" i="3"/>
  <c r="E7381" i="3"/>
  <c r="D7381" i="3"/>
  <c r="F7382" i="3" l="1"/>
  <c r="E7382" i="3"/>
  <c r="B7382" i="3"/>
  <c r="C7382" i="3"/>
  <c r="D7382" i="3"/>
  <c r="J7381" i="3"/>
  <c r="E7383" i="3" l="1"/>
  <c r="D7383" i="3"/>
  <c r="C7383" i="3"/>
  <c r="B7383" i="3"/>
  <c r="F7383" i="3"/>
  <c r="H7382" i="3"/>
  <c r="P7380" i="3"/>
  <c r="J7382" i="3" l="1"/>
  <c r="C7384" i="3"/>
  <c r="E7384" i="3"/>
  <c r="F7384" i="3"/>
  <c r="B7384" i="3"/>
  <c r="D7384" i="3"/>
  <c r="H7383" i="3"/>
  <c r="L7381" i="3"/>
  <c r="O7381" i="3" s="1"/>
  <c r="K7382" i="3" s="1"/>
  <c r="B7385" i="3" l="1"/>
  <c r="C7385" i="3"/>
  <c r="D7385" i="3"/>
  <c r="F7385" i="3"/>
  <c r="E7385" i="3"/>
  <c r="J7383" i="3"/>
  <c r="H7384" i="3"/>
  <c r="J7384" i="3"/>
  <c r="L7382" i="3"/>
  <c r="O7382" i="3" s="1"/>
  <c r="K7383" i="3" s="1"/>
  <c r="P7382" i="3"/>
  <c r="P7381" i="3"/>
  <c r="C7386" i="3" l="1"/>
  <c r="B7386" i="3"/>
  <c r="F7386" i="3"/>
  <c r="E7386" i="3"/>
  <c r="D7386" i="3"/>
  <c r="P7383" i="3"/>
  <c r="L7383" i="3"/>
  <c r="O7383" i="3" s="1"/>
  <c r="K7384" i="3" s="1"/>
  <c r="H7385" i="3"/>
  <c r="H7386" i="3" l="1"/>
  <c r="J7385" i="3"/>
  <c r="L7384" i="3"/>
  <c r="O7384" i="3" s="1"/>
  <c r="K7385" i="3" s="1"/>
  <c r="L7385" i="3" l="1"/>
  <c r="O7385" i="3" s="1"/>
  <c r="K7386" i="3" s="1"/>
  <c r="B7387" i="3"/>
  <c r="D7387" i="3"/>
  <c r="C7387" i="3"/>
  <c r="E7387" i="3"/>
  <c r="F7387" i="3"/>
  <c r="H7387" i="3"/>
  <c r="J7386" i="3"/>
  <c r="P7385" i="3"/>
  <c r="P7384" i="3"/>
  <c r="E7388" i="3" l="1"/>
  <c r="F7388" i="3"/>
  <c r="C7388" i="3"/>
  <c r="B7388" i="3"/>
  <c r="D7388" i="3"/>
  <c r="L7386" i="3"/>
  <c r="O7386" i="3" s="1"/>
  <c r="K7387" i="3" s="1"/>
  <c r="J7387" i="3"/>
  <c r="E7389" i="3" l="1"/>
  <c r="J7389" i="3" s="1"/>
  <c r="C7389" i="3"/>
  <c r="F7389" i="3"/>
  <c r="B7389" i="3"/>
  <c r="H7389" i="3" s="1"/>
  <c r="D7389" i="3"/>
  <c r="P7386" i="3"/>
  <c r="H7388" i="3"/>
  <c r="J7388" i="3" s="1"/>
  <c r="L7387" i="3"/>
  <c r="O7387" i="3" s="1"/>
  <c r="K7388" i="3" s="1"/>
  <c r="P7388" i="3" l="1"/>
  <c r="P7387" i="3"/>
  <c r="L7388" i="3"/>
  <c r="O7388" i="3" s="1"/>
  <c r="K7389" i="3" s="1"/>
  <c r="L7389" i="3" l="1"/>
  <c r="O7389" i="3" s="1"/>
  <c r="E7390" i="3"/>
  <c r="C7390" i="3"/>
  <c r="D7390" i="3"/>
  <c r="B7390" i="3"/>
  <c r="H7390" i="3" s="1"/>
  <c r="J7390" i="3" s="1"/>
  <c r="F7390" i="3"/>
  <c r="P7389" i="3" l="1"/>
  <c r="K7390" i="3"/>
  <c r="L7390" i="3" l="1"/>
  <c r="E7391" i="3"/>
  <c r="F7391" i="3"/>
  <c r="B7391" i="3"/>
  <c r="C7391" i="3"/>
  <c r="D7391" i="3"/>
  <c r="O7390" i="3"/>
  <c r="K7391" i="3" s="1"/>
  <c r="D7392" i="3" l="1"/>
  <c r="F7392" i="3"/>
  <c r="B7392" i="3"/>
  <c r="C7392" i="3"/>
  <c r="E7392" i="3"/>
  <c r="H7391" i="3"/>
  <c r="J7391" i="3" s="1"/>
  <c r="F7393" i="3" l="1"/>
  <c r="B7393" i="3"/>
  <c r="E7393" i="3"/>
  <c r="D7393" i="3"/>
  <c r="C7393" i="3"/>
  <c r="L7391" i="3"/>
  <c r="O7391" i="3" s="1"/>
  <c r="K7392" i="3" s="1"/>
  <c r="P7390" i="3"/>
  <c r="H7392" i="3"/>
  <c r="J7392" i="3" s="1"/>
  <c r="E7394" i="3" l="1"/>
  <c r="B7394" i="3"/>
  <c r="F7394" i="3"/>
  <c r="D7394" i="3"/>
  <c r="C7394" i="3"/>
  <c r="H7393" i="3"/>
  <c r="L7392" i="3"/>
  <c r="O7392" i="3" s="1"/>
  <c r="K7393" i="3" s="1"/>
  <c r="P7391" i="3"/>
  <c r="J7393" i="3" l="1"/>
  <c r="H7394" i="3"/>
  <c r="J7394" i="3"/>
  <c r="E7395" i="3" l="1"/>
  <c r="F7395" i="3"/>
  <c r="D7395" i="3"/>
  <c r="B7395" i="3"/>
  <c r="C7395" i="3"/>
  <c r="L7393" i="3"/>
  <c r="O7393" i="3" s="1"/>
  <c r="K7394" i="3" s="1"/>
  <c r="P7393" i="3"/>
  <c r="P7392" i="3"/>
  <c r="H7395" i="3" l="1"/>
  <c r="L7394" i="3"/>
  <c r="O7394" i="3" s="1"/>
  <c r="K7395" i="3" s="1"/>
  <c r="L7395" i="3" l="1"/>
  <c r="O7395" i="3" s="1"/>
  <c r="J7395" i="3"/>
  <c r="C7396" i="3"/>
  <c r="F7396" i="3"/>
  <c r="E7396" i="3"/>
  <c r="B7396" i="3"/>
  <c r="D7396" i="3"/>
  <c r="E7397" i="3" l="1"/>
  <c r="F7397" i="3"/>
  <c r="B7397" i="3"/>
  <c r="C7397" i="3"/>
  <c r="D7397" i="3"/>
  <c r="J7396" i="3"/>
  <c r="H7396" i="3"/>
  <c r="P7394" i="3"/>
  <c r="L7396" i="3"/>
  <c r="K7396" i="3"/>
  <c r="C7398" i="3" l="1"/>
  <c r="D7398" i="3"/>
  <c r="F7398" i="3"/>
  <c r="B7398" i="3"/>
  <c r="E7398" i="3"/>
  <c r="H7397" i="3"/>
  <c r="J7397" i="3" s="1"/>
  <c r="P7396" i="3" s="1"/>
  <c r="O7396" i="3"/>
  <c r="P7395" i="3"/>
  <c r="K7397" i="3"/>
  <c r="D7399" i="3" l="1"/>
  <c r="B7399" i="3"/>
  <c r="F7399" i="3"/>
  <c r="E7399" i="3"/>
  <c r="C7399" i="3"/>
  <c r="H7398" i="3"/>
  <c r="J7398" i="3" l="1"/>
  <c r="H7399" i="3"/>
  <c r="B7400" i="3"/>
  <c r="F7400" i="3"/>
  <c r="D7400" i="3"/>
  <c r="C7400" i="3"/>
  <c r="E7400" i="3"/>
  <c r="J7399" i="3"/>
  <c r="L7397" i="3"/>
  <c r="O7397" i="3" s="1"/>
  <c r="K7398" i="3" s="1"/>
  <c r="E7401" i="3" l="1"/>
  <c r="F7401" i="3"/>
  <c r="B7401" i="3"/>
  <c r="C7401" i="3"/>
  <c r="D7401" i="3"/>
  <c r="H7400" i="3"/>
  <c r="O7398" i="3"/>
  <c r="K7399" i="3" s="1"/>
  <c r="L7398" i="3"/>
  <c r="P7398" i="3"/>
  <c r="P7397" i="3"/>
  <c r="D7402" i="3" l="1"/>
  <c r="F7402" i="3"/>
  <c r="E7402" i="3"/>
  <c r="C7402" i="3"/>
  <c r="B7402" i="3"/>
  <c r="J7400" i="3"/>
  <c r="H7401" i="3"/>
  <c r="L7399" i="3"/>
  <c r="O7399" i="3" s="1"/>
  <c r="K7400" i="3" s="1"/>
  <c r="B7403" i="3" l="1"/>
  <c r="C7403" i="3"/>
  <c r="F7403" i="3"/>
  <c r="E7403" i="3"/>
  <c r="D7403" i="3"/>
  <c r="J7401" i="3"/>
  <c r="L7400" i="3"/>
  <c r="O7400" i="3" s="1"/>
  <c r="K7401" i="3" s="1"/>
  <c r="H7402" i="3"/>
  <c r="P7400" i="3"/>
  <c r="P7399" i="3"/>
  <c r="J7402" i="3" l="1"/>
  <c r="H7403" i="3"/>
  <c r="C7404" i="3"/>
  <c r="B7404" i="3"/>
  <c r="D7404" i="3"/>
  <c r="F7404" i="3"/>
  <c r="E7404" i="3"/>
  <c r="P7401" i="3"/>
  <c r="J7403" i="3"/>
  <c r="L7401" i="3"/>
  <c r="O7401" i="3" s="1"/>
  <c r="K7402" i="3" s="1"/>
  <c r="L7402" i="3" l="1"/>
  <c r="O7402" i="3" s="1"/>
  <c r="K7403" i="3" s="1"/>
  <c r="P7402" i="3"/>
  <c r="H7404" i="3"/>
  <c r="J7404" i="3" l="1"/>
  <c r="L7403" i="3"/>
  <c r="O7403" i="3" s="1"/>
  <c r="K7404" i="3" s="1"/>
  <c r="F7405" i="3"/>
  <c r="E7405" i="3"/>
  <c r="C7405" i="3"/>
  <c r="D7405" i="3"/>
  <c r="B7405" i="3"/>
  <c r="C7406" i="3" l="1"/>
  <c r="F7406" i="3"/>
  <c r="E7406" i="3"/>
  <c r="D7406" i="3"/>
  <c r="B7406" i="3"/>
  <c r="L7404" i="3"/>
  <c r="O7404" i="3" s="1"/>
  <c r="K7405" i="3" s="1"/>
  <c r="H7405" i="3"/>
  <c r="J7405" i="3"/>
  <c r="P7403" i="3"/>
  <c r="C7407" i="3" l="1"/>
  <c r="E7407" i="3"/>
  <c r="F7407" i="3"/>
  <c r="D7407" i="3"/>
  <c r="B7407" i="3"/>
  <c r="L7405" i="3"/>
  <c r="O7405" i="3" s="1"/>
  <c r="K7406" i="3" s="1"/>
  <c r="J7406" i="3"/>
  <c r="P7405" i="3" s="1"/>
  <c r="H7406" i="3"/>
  <c r="P7404" i="3"/>
  <c r="D7408" i="3" l="1"/>
  <c r="H7408" i="3"/>
  <c r="C7408" i="3"/>
  <c r="F7408" i="3"/>
  <c r="B7408" i="3"/>
  <c r="E7408" i="3"/>
  <c r="H7407" i="3"/>
  <c r="L7406" i="3"/>
  <c r="O7406" i="3" s="1"/>
  <c r="K7407" i="3" s="1"/>
  <c r="D7409" i="3" l="1"/>
  <c r="E7409" i="3"/>
  <c r="C7409" i="3"/>
  <c r="B7409" i="3"/>
  <c r="F7409" i="3"/>
  <c r="J7408" i="3"/>
  <c r="J7407" i="3"/>
  <c r="P7407" i="3" l="1"/>
  <c r="P7406" i="3"/>
  <c r="H7409" i="3"/>
  <c r="B7410" i="3"/>
  <c r="F7410" i="3"/>
  <c r="E7410" i="3"/>
  <c r="D7410" i="3"/>
  <c r="C7410" i="3"/>
  <c r="L7407" i="3"/>
  <c r="O7407" i="3" s="1"/>
  <c r="K7408" i="3" s="1"/>
  <c r="J7409" i="3"/>
  <c r="F7411" i="3" l="1"/>
  <c r="E7411" i="3"/>
  <c r="D7411" i="3"/>
  <c r="B7411" i="3"/>
  <c r="C7411" i="3"/>
  <c r="L7408" i="3"/>
  <c r="O7408" i="3" s="1"/>
  <c r="K7409" i="3" s="1"/>
  <c r="J7410" i="3"/>
  <c r="P7409" i="3" s="1"/>
  <c r="H7410" i="3"/>
  <c r="P7408" i="3"/>
  <c r="E7412" i="3" l="1"/>
  <c r="F7412" i="3"/>
  <c r="D7412" i="3"/>
  <c r="B7412" i="3"/>
  <c r="C7412" i="3"/>
  <c r="H7411" i="3"/>
  <c r="L7409" i="3"/>
  <c r="O7409" i="3" s="1"/>
  <c r="K7410" i="3" s="1"/>
  <c r="J7411" i="3"/>
  <c r="L7410" i="3" l="1"/>
  <c r="O7410" i="3" s="1"/>
  <c r="K7411" i="3" s="1"/>
  <c r="H7412" i="3"/>
  <c r="J7412" i="3" s="1"/>
  <c r="P7410" i="3"/>
  <c r="C7413" i="3" l="1"/>
  <c r="D7413" i="3"/>
  <c r="F7413" i="3"/>
  <c r="E7413" i="3"/>
  <c r="B7413" i="3"/>
  <c r="P7411" i="3"/>
  <c r="L7411" i="3"/>
  <c r="O7411" i="3" s="1"/>
  <c r="K7412" i="3" s="1"/>
  <c r="C7414" i="3" l="1"/>
  <c r="D7414" i="3"/>
  <c r="E7414" i="3"/>
  <c r="B7414" i="3"/>
  <c r="F7414" i="3"/>
  <c r="L7412" i="3"/>
  <c r="O7412" i="3" s="1"/>
  <c r="K7413" i="3" s="1"/>
  <c r="H7413" i="3"/>
  <c r="J7413" i="3" l="1"/>
  <c r="L7413" i="3"/>
  <c r="O7413" i="3" s="1"/>
  <c r="K7414" i="3" s="1"/>
  <c r="C7415" i="3"/>
  <c r="D7415" i="3"/>
  <c r="B7415" i="3"/>
  <c r="E7415" i="3"/>
  <c r="F7415" i="3"/>
  <c r="H7414" i="3"/>
  <c r="H7415" i="3" s="1"/>
  <c r="D7416" i="3" l="1"/>
  <c r="B7416" i="3"/>
  <c r="F7416" i="3"/>
  <c r="E7416" i="3"/>
  <c r="C7416" i="3"/>
  <c r="J7414" i="3"/>
  <c r="P7414" i="3" s="1"/>
  <c r="J7415" i="3"/>
  <c r="P7412" i="3"/>
  <c r="P7413" i="3"/>
  <c r="E7417" i="3" l="1"/>
  <c r="F7417" i="3"/>
  <c r="B7417" i="3"/>
  <c r="C7417" i="3"/>
  <c r="D7417" i="3"/>
  <c r="H7416" i="3"/>
  <c r="L7414" i="3"/>
  <c r="O7414" i="3" s="1"/>
  <c r="K7415" i="3" s="1"/>
  <c r="J7416" i="3"/>
  <c r="P7415" i="3" s="1"/>
  <c r="D7418" i="3" l="1"/>
  <c r="E7418" i="3"/>
  <c r="B7418" i="3"/>
  <c r="F7418" i="3"/>
  <c r="C7418" i="3"/>
  <c r="J7417" i="3"/>
  <c r="H7417" i="3"/>
  <c r="L7415" i="3"/>
  <c r="O7415" i="3" s="1"/>
  <c r="K7416" i="3" s="1"/>
  <c r="P7416" i="3"/>
  <c r="D7419" i="3" l="1"/>
  <c r="F7419" i="3"/>
  <c r="E7419" i="3"/>
  <c r="C7419" i="3"/>
  <c r="B7419" i="3"/>
  <c r="L7416" i="3"/>
  <c r="O7416" i="3" s="1"/>
  <c r="K7417" i="3" s="1"/>
  <c r="H7418" i="3"/>
  <c r="J7418" i="3" l="1"/>
  <c r="L7417" i="3"/>
  <c r="O7417" i="3" s="1"/>
  <c r="K7418" i="3" s="1"/>
  <c r="F7420" i="3"/>
  <c r="E7420" i="3"/>
  <c r="D7420" i="3"/>
  <c r="C7420" i="3"/>
  <c r="B7420" i="3"/>
  <c r="H7419" i="3"/>
  <c r="J7419" i="3"/>
  <c r="C7421" i="3" l="1"/>
  <c r="E7421" i="3"/>
  <c r="B7421" i="3"/>
  <c r="D7421" i="3"/>
  <c r="F7421" i="3"/>
  <c r="L7418" i="3"/>
  <c r="O7418" i="3" s="1"/>
  <c r="K7419" i="3" s="1"/>
  <c r="H7420" i="3"/>
  <c r="P7418" i="3"/>
  <c r="P7417" i="3"/>
  <c r="B7422" i="3" l="1"/>
  <c r="E7422" i="3"/>
  <c r="D7422" i="3"/>
  <c r="C7422" i="3"/>
  <c r="F7422" i="3"/>
  <c r="J7420" i="3"/>
  <c r="H7421" i="3"/>
  <c r="L7419" i="3"/>
  <c r="O7419" i="3" s="1"/>
  <c r="K7420" i="3" s="1"/>
  <c r="C7423" i="3" l="1"/>
  <c r="E7423" i="3"/>
  <c r="D7423" i="3"/>
  <c r="B7423" i="3"/>
  <c r="H7423" i="3" s="1"/>
  <c r="F7423" i="3"/>
  <c r="L7420" i="3"/>
  <c r="O7420" i="3" s="1"/>
  <c r="K7421" i="3" s="1"/>
  <c r="J7421" i="3"/>
  <c r="P7419" i="3"/>
  <c r="H7422" i="3"/>
  <c r="J7422" i="3" s="1"/>
  <c r="L7421" i="3" l="1"/>
  <c r="O7421" i="3" s="1"/>
  <c r="K7422" i="3" s="1"/>
  <c r="J7423" i="3"/>
  <c r="P7421" i="3"/>
  <c r="P7420" i="3"/>
  <c r="L7422" i="3" l="1"/>
  <c r="O7422" i="3" s="1"/>
  <c r="K7423" i="3" s="1"/>
  <c r="P7422" i="3"/>
  <c r="C7424" i="3"/>
  <c r="B7424" i="3"/>
  <c r="D7424" i="3"/>
  <c r="E7424" i="3"/>
  <c r="F7424" i="3"/>
  <c r="H7424" i="3"/>
  <c r="F7425" i="3" l="1"/>
  <c r="H7425" i="3"/>
  <c r="B7425" i="3"/>
  <c r="C7425" i="3"/>
  <c r="E7425" i="3"/>
  <c r="D7425" i="3"/>
  <c r="J7424" i="3"/>
  <c r="L7423" i="3"/>
  <c r="O7423" i="3" s="1"/>
  <c r="K7424" i="3" s="1"/>
  <c r="E7426" i="3" l="1"/>
  <c r="B7426" i="3"/>
  <c r="F7426" i="3"/>
  <c r="D7426" i="3"/>
  <c r="C7426" i="3"/>
  <c r="O7424" i="3"/>
  <c r="J7425" i="3"/>
  <c r="P7424" i="3" s="1"/>
  <c r="L7424" i="3"/>
  <c r="P7423" i="3"/>
  <c r="K7425" i="3"/>
  <c r="C7427" i="3" l="1"/>
  <c r="E7427" i="3"/>
  <c r="B7427" i="3"/>
  <c r="D7427" i="3"/>
  <c r="F7427" i="3"/>
  <c r="H7426" i="3"/>
  <c r="E7428" i="3" l="1"/>
  <c r="B7428" i="3"/>
  <c r="D7428" i="3"/>
  <c r="F7428" i="3"/>
  <c r="C7428" i="3"/>
  <c r="J7426" i="3"/>
  <c r="L7425" i="3"/>
  <c r="O7425" i="3" s="1"/>
  <c r="K7426" i="3" s="1"/>
  <c r="H7427" i="3"/>
  <c r="J7427" i="3"/>
  <c r="B7429" i="3" l="1"/>
  <c r="F7429" i="3"/>
  <c r="D7429" i="3"/>
  <c r="C7429" i="3"/>
  <c r="E7429" i="3"/>
  <c r="P7426" i="3"/>
  <c r="P7425" i="3"/>
  <c r="L7426" i="3"/>
  <c r="O7426" i="3" s="1"/>
  <c r="K7427" i="3" s="1"/>
  <c r="H7428" i="3"/>
  <c r="D7430" i="3" l="1"/>
  <c r="F7430" i="3"/>
  <c r="E7430" i="3"/>
  <c r="C7430" i="3"/>
  <c r="B7430" i="3"/>
  <c r="H7429" i="3"/>
  <c r="J7428" i="3"/>
  <c r="L7427" i="3"/>
  <c r="O7427" i="3" s="1"/>
  <c r="K7428" i="3" s="1"/>
  <c r="J7429" i="3" l="1"/>
  <c r="H7430" i="3"/>
  <c r="L7428" i="3"/>
  <c r="O7428" i="3" s="1"/>
  <c r="K7429" i="3" s="1"/>
  <c r="J7430" i="3"/>
  <c r="P7428" i="3"/>
  <c r="P7427" i="3"/>
  <c r="L7429" i="3" l="1"/>
  <c r="O7429" i="3" s="1"/>
  <c r="K7430" i="3" s="1"/>
  <c r="B7431" i="3"/>
  <c r="H7431" i="3" s="1"/>
  <c r="J7431" i="3" s="1"/>
  <c r="D7431" i="3"/>
  <c r="E7431" i="3"/>
  <c r="F7431" i="3"/>
  <c r="C7431" i="3"/>
  <c r="P7429" i="3"/>
  <c r="E7432" i="3" l="1"/>
  <c r="B7432" i="3"/>
  <c r="D7432" i="3"/>
  <c r="F7432" i="3"/>
  <c r="C7432" i="3"/>
  <c r="P7430" i="3"/>
  <c r="L7430" i="3"/>
  <c r="O7430" i="3" s="1"/>
  <c r="K7431" i="3" s="1"/>
  <c r="D7433" i="3" l="1"/>
  <c r="E7433" i="3"/>
  <c r="C7433" i="3"/>
  <c r="F7433" i="3"/>
  <c r="B7433" i="3"/>
  <c r="L7431" i="3"/>
  <c r="O7431" i="3" s="1"/>
  <c r="K7432" i="3" s="1"/>
  <c r="J7432" i="3"/>
  <c r="H7432" i="3"/>
  <c r="B7434" i="3" l="1"/>
  <c r="F7434" i="3"/>
  <c r="E7434" i="3"/>
  <c r="D7434" i="3"/>
  <c r="C7434" i="3"/>
  <c r="H7433" i="3"/>
  <c r="P7431" i="3"/>
  <c r="L7432" i="3"/>
  <c r="O7432" i="3" s="1"/>
  <c r="K7433" i="3" s="1"/>
  <c r="J7433" i="3" l="1"/>
  <c r="L7433" i="3"/>
  <c r="O7433" i="3" s="1"/>
  <c r="K7434" i="3" s="1"/>
  <c r="H7434" i="3"/>
  <c r="J7434" i="3" l="1"/>
  <c r="L7434" i="3"/>
  <c r="O7434" i="3" s="1"/>
  <c r="K7435" i="3" s="1"/>
  <c r="D7435" i="3"/>
  <c r="E7435" i="3"/>
  <c r="B7435" i="3"/>
  <c r="C7435" i="3"/>
  <c r="F7435" i="3"/>
  <c r="P7433" i="3"/>
  <c r="P7432" i="3"/>
  <c r="B7436" i="3" l="1"/>
  <c r="F7436" i="3"/>
  <c r="E7436" i="3"/>
  <c r="C7436" i="3"/>
  <c r="D7436" i="3"/>
  <c r="J7435" i="3"/>
  <c r="H7435" i="3"/>
  <c r="F7437" i="3" l="1"/>
  <c r="C7437" i="3"/>
  <c r="B7437" i="3"/>
  <c r="E7437" i="3"/>
  <c r="D7437" i="3"/>
  <c r="H7436" i="3"/>
  <c r="P7434" i="3"/>
  <c r="L7435" i="3"/>
  <c r="O7435" i="3" s="1"/>
  <c r="K7436" i="3" s="1"/>
  <c r="C7438" i="3" l="1"/>
  <c r="D7438" i="3"/>
  <c r="B7438" i="3"/>
  <c r="E7438" i="3"/>
  <c r="F7438" i="3"/>
  <c r="H7437" i="3"/>
  <c r="J7436" i="3"/>
  <c r="L7436" i="3"/>
  <c r="O7436" i="3" s="1"/>
  <c r="K7437" i="3" s="1"/>
  <c r="J7437" i="3" l="1"/>
  <c r="L7437" i="3"/>
  <c r="O7437" i="3" s="1"/>
  <c r="K7438" i="3" s="1"/>
  <c r="C7439" i="3"/>
  <c r="F7439" i="3"/>
  <c r="D7439" i="3"/>
  <c r="B7439" i="3"/>
  <c r="E7439" i="3"/>
  <c r="J7438" i="3"/>
  <c r="H7438" i="3"/>
  <c r="P7436" i="3"/>
  <c r="P7435" i="3"/>
  <c r="C7440" i="3" l="1"/>
  <c r="D7440" i="3"/>
  <c r="B7440" i="3"/>
  <c r="F7440" i="3"/>
  <c r="E7440" i="3"/>
  <c r="L7438" i="3"/>
  <c r="O7438" i="3" s="1"/>
  <c r="K7439" i="3" s="1"/>
  <c r="H7439" i="3"/>
  <c r="P7437" i="3"/>
  <c r="J7439" i="3" l="1"/>
  <c r="H7440" i="3"/>
  <c r="F7441" i="3"/>
  <c r="B7441" i="3"/>
  <c r="D7441" i="3"/>
  <c r="C7441" i="3"/>
  <c r="E7441" i="3"/>
  <c r="J7440" i="3"/>
  <c r="B7442" i="3" l="1"/>
  <c r="E7442" i="3"/>
  <c r="D7442" i="3"/>
  <c r="F7442" i="3"/>
  <c r="C7442" i="3"/>
  <c r="H7441" i="3"/>
  <c r="P7439" i="3"/>
  <c r="P7438" i="3"/>
  <c r="L7439" i="3"/>
  <c r="O7439" i="3" s="1"/>
  <c r="K7440" i="3" s="1"/>
  <c r="F7443" i="3" l="1"/>
  <c r="E7443" i="3"/>
  <c r="C7443" i="3"/>
  <c r="B7443" i="3"/>
  <c r="D7443" i="3"/>
  <c r="J7441" i="3"/>
  <c r="H7442" i="3"/>
  <c r="L7440" i="3"/>
  <c r="O7440" i="3" s="1"/>
  <c r="K7441" i="3" s="1"/>
  <c r="D7444" i="3" l="1"/>
  <c r="B7444" i="3"/>
  <c r="F7444" i="3"/>
  <c r="C7444" i="3"/>
  <c r="E7444" i="3"/>
  <c r="J7442" i="3"/>
  <c r="L7441" i="3"/>
  <c r="O7441" i="3" s="1"/>
  <c r="K7442" i="3" s="1"/>
  <c r="P7441" i="3"/>
  <c r="P7440" i="3"/>
  <c r="H7443" i="3"/>
  <c r="J7443" i="3" l="1"/>
  <c r="H7444" i="3"/>
  <c r="J7444" i="3" s="1"/>
  <c r="D7445" i="3"/>
  <c r="C7445" i="3"/>
  <c r="F7445" i="3"/>
  <c r="B7445" i="3"/>
  <c r="H7445" i="3" s="1"/>
  <c r="E7445" i="3"/>
  <c r="L7442" i="3"/>
  <c r="O7442" i="3" s="1"/>
  <c r="K7443" i="3" s="1"/>
  <c r="P7442" i="3"/>
  <c r="L7443" i="3" l="1"/>
  <c r="O7443" i="3" s="1"/>
  <c r="K7444" i="3" s="1"/>
  <c r="J7445" i="3"/>
  <c r="P7443" i="3"/>
  <c r="L7444" i="3" l="1"/>
  <c r="O7444" i="3" s="1"/>
  <c r="K7445" i="3" s="1"/>
  <c r="P7444" i="3"/>
  <c r="D7446" i="3"/>
  <c r="F7446" i="3"/>
  <c r="B7446" i="3"/>
  <c r="H7446" i="3"/>
  <c r="C7446" i="3"/>
  <c r="E7446" i="3"/>
  <c r="F7447" i="3" l="1"/>
  <c r="E7447" i="3"/>
  <c r="B7447" i="3"/>
  <c r="C7447" i="3"/>
  <c r="D7447" i="3"/>
  <c r="L7445" i="3"/>
  <c r="O7445" i="3" s="1"/>
  <c r="K7446" i="3" s="1"/>
  <c r="J7446" i="3"/>
  <c r="E7448" i="3" l="1"/>
  <c r="F7448" i="3"/>
  <c r="D7448" i="3"/>
  <c r="B7448" i="3"/>
  <c r="C7448" i="3"/>
  <c r="P7445" i="3"/>
  <c r="L7446" i="3"/>
  <c r="O7446" i="3" s="1"/>
  <c r="K7447" i="3" s="1"/>
  <c r="H7447" i="3"/>
  <c r="B7449" i="3" l="1"/>
  <c r="F7449" i="3"/>
  <c r="D7449" i="3"/>
  <c r="C7449" i="3"/>
  <c r="E7449" i="3"/>
  <c r="J7447" i="3"/>
  <c r="L7447" i="3"/>
  <c r="O7447" i="3" s="1"/>
  <c r="K7448" i="3" s="1"/>
  <c r="H7448" i="3"/>
  <c r="J7448" i="3" s="1"/>
  <c r="B7450" i="3" l="1"/>
  <c r="C7450" i="3"/>
  <c r="D7450" i="3"/>
  <c r="F7450" i="3"/>
  <c r="E7450" i="3"/>
  <c r="H7449" i="3"/>
  <c r="P7447" i="3"/>
  <c r="P7446" i="3"/>
  <c r="J7449" i="3" l="1"/>
  <c r="H7450" i="3"/>
  <c r="L7448" i="3"/>
  <c r="O7448" i="3" s="1"/>
  <c r="K7449" i="3" s="1"/>
  <c r="J7450" i="3" l="1"/>
  <c r="B7451" i="3"/>
  <c r="F7451" i="3"/>
  <c r="H7451" i="3"/>
  <c r="D7451" i="3"/>
  <c r="E7451" i="3"/>
  <c r="C7451" i="3"/>
  <c r="L7449" i="3"/>
  <c r="O7449" i="3" s="1"/>
  <c r="K7450" i="3" s="1"/>
  <c r="P7449" i="3"/>
  <c r="P7448" i="3"/>
  <c r="J7451" i="3" l="1"/>
  <c r="E7452" i="3"/>
  <c r="C7452" i="3"/>
  <c r="F7452" i="3"/>
  <c r="D7452" i="3"/>
  <c r="B7452" i="3"/>
  <c r="L7450" i="3"/>
  <c r="O7450" i="3" s="1"/>
  <c r="K7451" i="3" s="1"/>
  <c r="P7450" i="3"/>
  <c r="E7453" i="3" l="1"/>
  <c r="C7453" i="3"/>
  <c r="B7453" i="3"/>
  <c r="F7453" i="3"/>
  <c r="D7453" i="3"/>
  <c r="L7451" i="3"/>
  <c r="O7451" i="3" s="1"/>
  <c r="K7452" i="3" s="1"/>
  <c r="H7452" i="3"/>
  <c r="J7452" i="3" l="1"/>
  <c r="L7452" i="3"/>
  <c r="H7453" i="3"/>
  <c r="E7454" i="3"/>
  <c r="C7454" i="3"/>
  <c r="B7454" i="3"/>
  <c r="D7454" i="3"/>
  <c r="F7454" i="3"/>
  <c r="O7452" i="3"/>
  <c r="K7453" i="3" s="1"/>
  <c r="J7453" i="3"/>
  <c r="C7455" i="3" l="1"/>
  <c r="D7455" i="3"/>
  <c r="B7455" i="3"/>
  <c r="F7455" i="3"/>
  <c r="E7455" i="3"/>
  <c r="L7453" i="3"/>
  <c r="H7454" i="3"/>
  <c r="K7454" i="3"/>
  <c r="O7453" i="3"/>
  <c r="P7452" i="3"/>
  <c r="P7451" i="3"/>
  <c r="E7456" i="3" l="1"/>
  <c r="B7456" i="3"/>
  <c r="H7456" i="3" s="1"/>
  <c r="C7456" i="3"/>
  <c r="D7456" i="3"/>
  <c r="F7456" i="3"/>
  <c r="H7455" i="3"/>
  <c r="J7454" i="3"/>
  <c r="L7454" i="3"/>
  <c r="O7454" i="3" s="1"/>
  <c r="K7455" i="3" s="1"/>
  <c r="J7455" i="3"/>
  <c r="J7456" i="3" l="1"/>
  <c r="L7455" i="3"/>
  <c r="O7455" i="3" s="1"/>
  <c r="K7456" i="3" s="1"/>
  <c r="P7454" i="3"/>
  <c r="P7453" i="3"/>
  <c r="L7456" i="3" l="1"/>
  <c r="O7456" i="3" s="1"/>
  <c r="D7457" i="3"/>
  <c r="F7457" i="3"/>
  <c r="B7457" i="3"/>
  <c r="C7457" i="3"/>
  <c r="E7457" i="3"/>
  <c r="P7455" i="3"/>
  <c r="B7458" i="3" l="1"/>
  <c r="E7458" i="3"/>
  <c r="F7458" i="3"/>
  <c r="C7458" i="3"/>
  <c r="D7458" i="3"/>
  <c r="H7457" i="3"/>
  <c r="K7457" i="3"/>
  <c r="J7457" i="3"/>
  <c r="B7459" i="3" l="1"/>
  <c r="C7459" i="3"/>
  <c r="E7459" i="3"/>
  <c r="F7459" i="3"/>
  <c r="D7459" i="3"/>
  <c r="P7456" i="3"/>
  <c r="H7458" i="3"/>
  <c r="J7458" i="3" l="1"/>
  <c r="H7459" i="3"/>
  <c r="C7460" i="3"/>
  <c r="D7460" i="3"/>
  <c r="E7460" i="3"/>
  <c r="F7460" i="3"/>
  <c r="B7460" i="3"/>
  <c r="L7457" i="3"/>
  <c r="O7457" i="3" s="1"/>
  <c r="K7458" i="3" s="1"/>
  <c r="J7459" i="3"/>
  <c r="H7460" i="3" l="1"/>
  <c r="P7458" i="3"/>
  <c r="P7457" i="3"/>
  <c r="L7458" i="3"/>
  <c r="O7458" i="3" s="1"/>
  <c r="K7459" i="3" s="1"/>
  <c r="J7460" i="3" l="1"/>
  <c r="F7461" i="3"/>
  <c r="E7461" i="3"/>
  <c r="D7461" i="3"/>
  <c r="B7461" i="3"/>
  <c r="C7461" i="3"/>
  <c r="L7459" i="3"/>
  <c r="O7459" i="3" s="1"/>
  <c r="K7460" i="3" s="1"/>
  <c r="C7462" i="3" l="1"/>
  <c r="B7462" i="3"/>
  <c r="H7462" i="3"/>
  <c r="E7462" i="3"/>
  <c r="D7462" i="3"/>
  <c r="F7462" i="3"/>
  <c r="L7460" i="3"/>
  <c r="O7460" i="3" s="1"/>
  <c r="K7461" i="3" s="1"/>
  <c r="H7461" i="3"/>
  <c r="P7459" i="3"/>
  <c r="B7463" i="3" l="1"/>
  <c r="D7463" i="3"/>
  <c r="F7463" i="3"/>
  <c r="E7463" i="3"/>
  <c r="C7463" i="3"/>
  <c r="J7462" i="3"/>
  <c r="J7461" i="3"/>
  <c r="L7461" i="3"/>
  <c r="O7461" i="3" s="1"/>
  <c r="K7462" i="3" s="1"/>
  <c r="D7464" i="3" l="1"/>
  <c r="C7464" i="3"/>
  <c r="F7464" i="3"/>
  <c r="B7464" i="3"/>
  <c r="E7464" i="3"/>
  <c r="L7462" i="3"/>
  <c r="O7462" i="3" s="1"/>
  <c r="K7463" i="3" s="1"/>
  <c r="P7461" i="3"/>
  <c r="P7460" i="3"/>
  <c r="H7463" i="3"/>
  <c r="J7463" i="3" l="1"/>
  <c r="H7464" i="3"/>
  <c r="E7465" i="3"/>
  <c r="F7465" i="3"/>
  <c r="D7465" i="3"/>
  <c r="C7465" i="3"/>
  <c r="B7465" i="3"/>
  <c r="H7465" i="3" s="1"/>
  <c r="J7464" i="3"/>
  <c r="P7463" i="3" l="1"/>
  <c r="P7462" i="3"/>
  <c r="L7464" i="3"/>
  <c r="L7463" i="3"/>
  <c r="O7463" i="3" s="1"/>
  <c r="K7464" i="3" s="1"/>
  <c r="O7464" i="3" l="1"/>
  <c r="K7465" i="3" s="1"/>
  <c r="C7466" i="3"/>
  <c r="E7466" i="3"/>
  <c r="F7466" i="3"/>
  <c r="D7466" i="3"/>
  <c r="B7466" i="3"/>
  <c r="J7465" i="3"/>
  <c r="L7465" i="3"/>
  <c r="F7467" i="3" l="1"/>
  <c r="C7467" i="3"/>
  <c r="B7467" i="3"/>
  <c r="D7467" i="3"/>
  <c r="E7467" i="3"/>
  <c r="P7464" i="3"/>
  <c r="H7466" i="3"/>
  <c r="O7465" i="3"/>
  <c r="K7466" i="3" s="1"/>
  <c r="J7466" i="3" l="1"/>
  <c r="H7467" i="3"/>
  <c r="J7467" i="3" s="1"/>
  <c r="D7468" i="3" l="1"/>
  <c r="C7468" i="3"/>
  <c r="E7468" i="3"/>
  <c r="B7468" i="3"/>
  <c r="F7468" i="3"/>
  <c r="P7466" i="3"/>
  <c r="P7465" i="3"/>
  <c r="L7466" i="3"/>
  <c r="O7466" i="3" s="1"/>
  <c r="K7467" i="3" s="1"/>
  <c r="H7468" i="3" l="1"/>
  <c r="L7467" i="3"/>
  <c r="O7467" i="3" s="1"/>
  <c r="K7468" i="3" s="1"/>
  <c r="B7469" i="3" l="1"/>
  <c r="H7469" i="3"/>
  <c r="F7469" i="3"/>
  <c r="E7469" i="3"/>
  <c r="C7469" i="3"/>
  <c r="D7469" i="3"/>
  <c r="J7468" i="3"/>
  <c r="J7469" i="3" l="1"/>
  <c r="P7467" i="3"/>
  <c r="L7468" i="3"/>
  <c r="O7468" i="3" s="1"/>
  <c r="K7469" i="3" s="1"/>
  <c r="E7470" i="3" l="1"/>
  <c r="C7470" i="3"/>
  <c r="B7470" i="3"/>
  <c r="D7470" i="3"/>
  <c r="F7470" i="3"/>
  <c r="L7469" i="3"/>
  <c r="O7469" i="3" s="1"/>
  <c r="P7468" i="3"/>
  <c r="K7470" i="3" l="1"/>
  <c r="H7470" i="3"/>
  <c r="J7470" i="3" l="1"/>
  <c r="L7470" i="3"/>
  <c r="H7471" i="3"/>
  <c r="B7471" i="3"/>
  <c r="C7471" i="3"/>
  <c r="F7471" i="3"/>
  <c r="D7471" i="3"/>
  <c r="E7471" i="3"/>
  <c r="O7470" i="3"/>
  <c r="K7471" i="3" s="1"/>
  <c r="D7472" i="3" l="1"/>
  <c r="C7472" i="3"/>
  <c r="E7472" i="3"/>
  <c r="F7472" i="3"/>
  <c r="B7472" i="3"/>
  <c r="H7472" i="3" s="1"/>
  <c r="J7472" i="3" s="1"/>
  <c r="J7471" i="3"/>
  <c r="P7469" i="3"/>
  <c r="D7473" i="3" l="1"/>
  <c r="C7473" i="3"/>
  <c r="B7473" i="3"/>
  <c r="E7473" i="3"/>
  <c r="F7473" i="3"/>
  <c r="H7473" i="3"/>
  <c r="P7471" i="3"/>
  <c r="K7472" i="3"/>
  <c r="L7471" i="3"/>
  <c r="O7471" i="3" s="1"/>
  <c r="P7470" i="3"/>
  <c r="F7474" i="3" l="1"/>
  <c r="B7474" i="3"/>
  <c r="C7474" i="3"/>
  <c r="E7474" i="3"/>
  <c r="D7474" i="3"/>
  <c r="J7473" i="3"/>
  <c r="L7472" i="3"/>
  <c r="O7472" i="3" s="1"/>
  <c r="K7473" i="3" s="1"/>
  <c r="F7475" i="3" l="1"/>
  <c r="D7475" i="3"/>
  <c r="E7475" i="3"/>
  <c r="C7475" i="3"/>
  <c r="B7475" i="3"/>
  <c r="P7472" i="3"/>
  <c r="H7474" i="3"/>
  <c r="L7473" i="3"/>
  <c r="O7473" i="3" s="1"/>
  <c r="K7474" i="3" s="1"/>
  <c r="J7474" i="3" l="1"/>
  <c r="L7474" i="3"/>
  <c r="J7475" i="3"/>
  <c r="C7476" i="3"/>
  <c r="B7476" i="3"/>
  <c r="E7476" i="3"/>
  <c r="F7476" i="3"/>
  <c r="D7476" i="3"/>
  <c r="H7475" i="3"/>
  <c r="O7474" i="3"/>
  <c r="K7475" i="3" s="1"/>
  <c r="E7477" i="3" l="1"/>
  <c r="F7477" i="3"/>
  <c r="C7477" i="3"/>
  <c r="D7477" i="3"/>
  <c r="B7477" i="3"/>
  <c r="L7475" i="3"/>
  <c r="O7475" i="3" s="1"/>
  <c r="K7476" i="3" s="1"/>
  <c r="H7476" i="3"/>
  <c r="P7474" i="3"/>
  <c r="P7473" i="3"/>
  <c r="J7476" i="3" l="1"/>
  <c r="C7478" i="3"/>
  <c r="D7478" i="3"/>
  <c r="B7478" i="3"/>
  <c r="F7478" i="3"/>
  <c r="E7478" i="3"/>
  <c r="H7477" i="3"/>
  <c r="J7477" i="3" l="1"/>
  <c r="H7478" i="3"/>
  <c r="E7479" i="3"/>
  <c r="F7479" i="3"/>
  <c r="B7479" i="3"/>
  <c r="D7479" i="3"/>
  <c r="C7479" i="3"/>
  <c r="J7478" i="3"/>
  <c r="L7476" i="3"/>
  <c r="O7476" i="3" s="1"/>
  <c r="K7477" i="3" s="1"/>
  <c r="P7476" i="3"/>
  <c r="P7475" i="3"/>
  <c r="D7480" i="3" l="1"/>
  <c r="E7480" i="3"/>
  <c r="F7480" i="3"/>
  <c r="B7480" i="3"/>
  <c r="C7480" i="3"/>
  <c r="P7477" i="3"/>
  <c r="L7477" i="3"/>
  <c r="O7477" i="3" s="1"/>
  <c r="K7478" i="3" s="1"/>
  <c r="H7479" i="3"/>
  <c r="J7479" i="3" s="1"/>
  <c r="P7478" i="3" s="1"/>
  <c r="F7481" i="3" l="1"/>
  <c r="D7481" i="3"/>
  <c r="E7481" i="3"/>
  <c r="C7481" i="3"/>
  <c r="B7481" i="3"/>
  <c r="L7478" i="3"/>
  <c r="O7478" i="3" s="1"/>
  <c r="K7479" i="3" s="1"/>
  <c r="H7480" i="3"/>
  <c r="J7480" i="3" l="1"/>
  <c r="F7482" i="3"/>
  <c r="B7482" i="3"/>
  <c r="E7482" i="3"/>
  <c r="C7482" i="3"/>
  <c r="D7482" i="3"/>
  <c r="J7481" i="3"/>
  <c r="L7479" i="3"/>
  <c r="O7479" i="3" s="1"/>
  <c r="K7480" i="3" s="1"/>
  <c r="H7481" i="3"/>
  <c r="F7483" i="3" l="1"/>
  <c r="B7483" i="3"/>
  <c r="D7483" i="3"/>
  <c r="C7483" i="3"/>
  <c r="E7483" i="3"/>
  <c r="H7482" i="3"/>
  <c r="L7480" i="3"/>
  <c r="O7480" i="3" s="1"/>
  <c r="K7481" i="3" s="1"/>
  <c r="J7482" i="3"/>
  <c r="P7480" i="3"/>
  <c r="P7479" i="3"/>
  <c r="F7484" i="3" l="1"/>
  <c r="C7484" i="3"/>
  <c r="B7484" i="3"/>
  <c r="D7484" i="3"/>
  <c r="E7484" i="3"/>
  <c r="L7481" i="3"/>
  <c r="O7481" i="3" s="1"/>
  <c r="K7482" i="3" s="1"/>
  <c r="J7483" i="3"/>
  <c r="H7483" i="3"/>
  <c r="P7481" i="3"/>
  <c r="L7482" i="3" l="1"/>
  <c r="O7482" i="3" s="1"/>
  <c r="K7483" i="3" s="1"/>
  <c r="H7484" i="3"/>
  <c r="P7482" i="3"/>
  <c r="J7484" i="3" l="1"/>
  <c r="C7485" i="3"/>
  <c r="D7485" i="3"/>
  <c r="H7485" i="3"/>
  <c r="B7485" i="3"/>
  <c r="F7485" i="3"/>
  <c r="E7485" i="3"/>
  <c r="J7485" i="3" s="1"/>
  <c r="L7483" i="3"/>
  <c r="O7483" i="3" s="1"/>
  <c r="K7484" i="3" s="1"/>
  <c r="F7486" i="3" l="1"/>
  <c r="C7486" i="3"/>
  <c r="B7486" i="3"/>
  <c r="E7486" i="3"/>
  <c r="D7486" i="3"/>
  <c r="L7484" i="3"/>
  <c r="O7484" i="3" s="1"/>
  <c r="K7485" i="3" s="1"/>
  <c r="P7484" i="3"/>
  <c r="P7483" i="3"/>
  <c r="B7487" i="3" l="1"/>
  <c r="D7487" i="3"/>
  <c r="E7487" i="3"/>
  <c r="C7487" i="3"/>
  <c r="F7487" i="3"/>
  <c r="L7485" i="3"/>
  <c r="O7485" i="3" s="1"/>
  <c r="K7486" i="3" s="1"/>
  <c r="H7486" i="3"/>
  <c r="H7487" i="3" s="1"/>
  <c r="F7488" i="3" l="1"/>
  <c r="E7488" i="3"/>
  <c r="C7488" i="3"/>
  <c r="B7488" i="3"/>
  <c r="D7488" i="3"/>
  <c r="H7488" i="3"/>
  <c r="L7486" i="3"/>
  <c r="O7486" i="3" s="1"/>
  <c r="K7487" i="3" s="1"/>
  <c r="J7486" i="3"/>
  <c r="P7485" i="3" l="1"/>
  <c r="J7488" i="3"/>
  <c r="J7487" i="3"/>
  <c r="L7487" i="3"/>
  <c r="O7487" i="3" s="1"/>
  <c r="K7488" i="3" s="1"/>
  <c r="D7489" i="3" l="1"/>
  <c r="C7489" i="3"/>
  <c r="E7489" i="3"/>
  <c r="B7489" i="3"/>
  <c r="F7489" i="3"/>
  <c r="P7487" i="3"/>
  <c r="P7486" i="3"/>
  <c r="L7488" i="3"/>
  <c r="O7488" i="3" s="1"/>
  <c r="K7489" i="3" l="1"/>
  <c r="H7489" i="3"/>
  <c r="J7489" i="3"/>
  <c r="P7488" i="3" l="1"/>
  <c r="C7490" i="3"/>
  <c r="B7490" i="3"/>
  <c r="D7490" i="3"/>
  <c r="F7490" i="3"/>
  <c r="E7490" i="3"/>
  <c r="L7489" i="3"/>
  <c r="O7489" i="3" s="1"/>
  <c r="K7490" i="3" s="1"/>
  <c r="B7491" i="3" l="1"/>
  <c r="D7491" i="3"/>
  <c r="C7491" i="3"/>
  <c r="F7491" i="3"/>
  <c r="E7491" i="3"/>
  <c r="H7490" i="3"/>
  <c r="J7490" i="3" l="1"/>
  <c r="H7491" i="3"/>
  <c r="L7490" i="3"/>
  <c r="O7490" i="3" s="1"/>
  <c r="F7492" i="3"/>
  <c r="C7492" i="3"/>
  <c r="E7492" i="3"/>
  <c r="B7492" i="3"/>
  <c r="D7492" i="3"/>
  <c r="J7491" i="3"/>
  <c r="K7491" i="3"/>
  <c r="H7492" i="3" l="1"/>
  <c r="L7491" i="3"/>
  <c r="O7491" i="3" s="1"/>
  <c r="K7492" i="3" s="1"/>
  <c r="P7489" i="3"/>
  <c r="P7490" i="3"/>
  <c r="J7492" i="3" l="1"/>
  <c r="L7492" i="3"/>
  <c r="O7492" i="3" s="1"/>
  <c r="K7493" i="3" s="1"/>
  <c r="D7493" i="3"/>
  <c r="E7493" i="3"/>
  <c r="B7493" i="3"/>
  <c r="C7493" i="3"/>
  <c r="F7493" i="3"/>
  <c r="D7494" i="3" l="1"/>
  <c r="F7494" i="3"/>
  <c r="B7494" i="3"/>
  <c r="C7494" i="3"/>
  <c r="E7494" i="3"/>
  <c r="J7493" i="3"/>
  <c r="H7493" i="3"/>
  <c r="P7491" i="3"/>
  <c r="H7494" i="3" l="1"/>
  <c r="P7492" i="3"/>
  <c r="L7493" i="3"/>
  <c r="O7493" i="3" s="1"/>
  <c r="K7494" i="3" s="1"/>
  <c r="J7494" i="3" l="1"/>
  <c r="L7494" i="3"/>
  <c r="O7494" i="3" s="1"/>
  <c r="K7495" i="3" s="1"/>
  <c r="H7495" i="3"/>
  <c r="B7495" i="3"/>
  <c r="E7495" i="3"/>
  <c r="C7495" i="3"/>
  <c r="D7495" i="3"/>
  <c r="F7495" i="3"/>
  <c r="J7495" i="3"/>
  <c r="B7496" i="3" l="1"/>
  <c r="D7496" i="3"/>
  <c r="E7496" i="3"/>
  <c r="F7496" i="3"/>
  <c r="H7496" i="3"/>
  <c r="C7496" i="3"/>
  <c r="L7495" i="3"/>
  <c r="O7495" i="3" s="1"/>
  <c r="K7496" i="3" s="1"/>
  <c r="P7494" i="3"/>
  <c r="P7493" i="3"/>
  <c r="J7496" i="3" l="1"/>
  <c r="L7496" i="3"/>
  <c r="O7496" i="3" s="1"/>
  <c r="K7497" i="3" s="1"/>
  <c r="E7497" i="3"/>
  <c r="F7497" i="3"/>
  <c r="C7497" i="3"/>
  <c r="D7497" i="3"/>
  <c r="B7497" i="3"/>
  <c r="D7498" i="3" l="1"/>
  <c r="B7498" i="3"/>
  <c r="F7498" i="3"/>
  <c r="E7498" i="3"/>
  <c r="C7498" i="3"/>
  <c r="H7497" i="3"/>
  <c r="P7495" i="3"/>
  <c r="E7499" i="3" l="1"/>
  <c r="B7499" i="3"/>
  <c r="D7499" i="3"/>
  <c r="F7499" i="3"/>
  <c r="C7499" i="3"/>
  <c r="J7498" i="3"/>
  <c r="H7498" i="3"/>
  <c r="J7497" i="3"/>
  <c r="E7500" i="3" l="1"/>
  <c r="F7500" i="3"/>
  <c r="B7500" i="3"/>
  <c r="D7500" i="3"/>
  <c r="C7500" i="3"/>
  <c r="P7497" i="3"/>
  <c r="P7496" i="3"/>
  <c r="L7497" i="3"/>
  <c r="O7497" i="3" s="1"/>
  <c r="K7498" i="3" s="1"/>
  <c r="H7499" i="3"/>
  <c r="F7501" i="3" l="1"/>
  <c r="B7501" i="3"/>
  <c r="E7501" i="3"/>
  <c r="C7501" i="3"/>
  <c r="D7501" i="3"/>
  <c r="J7499" i="3"/>
  <c r="L7498" i="3"/>
  <c r="O7498" i="3" s="1"/>
  <c r="K7499" i="3" s="1"/>
  <c r="H7500" i="3"/>
  <c r="J7500" i="3" s="1"/>
  <c r="C7502" i="3" l="1"/>
  <c r="D7502" i="3"/>
  <c r="E7502" i="3"/>
  <c r="F7502" i="3"/>
  <c r="B7502" i="3"/>
  <c r="L7499" i="3"/>
  <c r="O7499" i="3" s="1"/>
  <c r="K7500" i="3" s="1"/>
  <c r="H7501" i="3"/>
  <c r="J7501" i="3"/>
  <c r="P7500" i="3" s="1"/>
  <c r="P7499" i="3"/>
  <c r="P7498" i="3"/>
  <c r="E7503" i="3" l="1"/>
  <c r="F7503" i="3"/>
  <c r="C7503" i="3"/>
  <c r="D7503" i="3"/>
  <c r="B7503" i="3"/>
  <c r="H7503" i="3" s="1"/>
  <c r="H7502" i="3"/>
  <c r="J7502" i="3" s="1"/>
  <c r="P7501" i="3" s="1"/>
  <c r="L7500" i="3"/>
  <c r="O7500" i="3" s="1"/>
  <c r="K7501" i="3" s="1"/>
  <c r="L7501" i="3" l="1"/>
  <c r="O7501" i="3" s="1"/>
  <c r="K7502" i="3" s="1"/>
  <c r="J7503" i="3"/>
  <c r="P7502" i="3"/>
  <c r="L7502" i="3" l="1"/>
  <c r="O7502" i="3" s="1"/>
  <c r="K7503" i="3" s="1"/>
  <c r="D7504" i="3"/>
  <c r="F7504" i="3"/>
  <c r="B7504" i="3"/>
  <c r="E7504" i="3"/>
  <c r="C7504" i="3"/>
  <c r="E7505" i="3" l="1"/>
  <c r="F7505" i="3"/>
  <c r="B7505" i="3"/>
  <c r="C7505" i="3"/>
  <c r="D7505" i="3"/>
  <c r="L7503" i="3"/>
  <c r="O7503" i="3" s="1"/>
  <c r="K7504" i="3" s="1"/>
  <c r="H7504" i="3"/>
  <c r="J7504" i="3" l="1"/>
  <c r="L7504" i="3"/>
  <c r="O7504" i="3" s="1"/>
  <c r="K7505" i="3" s="1"/>
  <c r="H7505" i="3"/>
  <c r="H7506" i="3" s="1"/>
  <c r="F7506" i="3"/>
  <c r="C7506" i="3"/>
  <c r="D7506" i="3"/>
  <c r="B7506" i="3"/>
  <c r="E7506" i="3"/>
  <c r="J7506" i="3" s="1"/>
  <c r="H7507" i="3" l="1"/>
  <c r="B7507" i="3"/>
  <c r="D7507" i="3"/>
  <c r="C7507" i="3"/>
  <c r="F7507" i="3"/>
  <c r="E7507" i="3"/>
  <c r="J7505" i="3"/>
  <c r="P7505" i="3" s="1"/>
  <c r="L7505" i="3"/>
  <c r="O7505" i="3" s="1"/>
  <c r="K7506" i="3" s="1"/>
  <c r="P7503" i="3"/>
  <c r="P7504" i="3"/>
  <c r="E7508" i="3" l="1"/>
  <c r="D7508" i="3"/>
  <c r="C7508" i="3"/>
  <c r="B7508" i="3"/>
  <c r="F7508" i="3"/>
  <c r="H7508" i="3"/>
  <c r="J7508" i="3" s="1"/>
  <c r="J7507" i="3"/>
  <c r="L7506" i="3"/>
  <c r="O7506" i="3" s="1"/>
  <c r="K7507" i="3" s="1"/>
  <c r="D7509" i="3" l="1"/>
  <c r="E7509" i="3"/>
  <c r="C7509" i="3"/>
  <c r="B7509" i="3"/>
  <c r="F7509" i="3"/>
  <c r="L7507" i="3"/>
  <c r="O7507" i="3" s="1"/>
  <c r="K7508" i="3" s="1"/>
  <c r="P7506" i="3"/>
  <c r="P7507" i="3"/>
  <c r="E7510" i="3" l="1"/>
  <c r="B7510" i="3"/>
  <c r="F7510" i="3"/>
  <c r="C7510" i="3"/>
  <c r="D7510" i="3"/>
  <c r="H7509" i="3"/>
  <c r="J7509" i="3" s="1"/>
  <c r="L7508" i="3"/>
  <c r="O7508" i="3" s="1"/>
  <c r="K7509" i="3" s="1"/>
  <c r="H7510" i="3" l="1"/>
  <c r="L7509" i="3"/>
  <c r="O7509" i="3" s="1"/>
  <c r="K7510" i="3" s="1"/>
  <c r="F7511" i="3"/>
  <c r="D7511" i="3"/>
  <c r="E7511" i="3"/>
  <c r="C7511" i="3"/>
  <c r="B7511" i="3"/>
  <c r="P7508" i="3"/>
  <c r="D7512" i="3" l="1"/>
  <c r="F7512" i="3"/>
  <c r="E7512" i="3"/>
  <c r="C7512" i="3"/>
  <c r="B7512" i="3"/>
  <c r="J7510" i="3"/>
  <c r="H7511" i="3"/>
  <c r="J7511" i="3" l="1"/>
  <c r="H7512" i="3"/>
  <c r="J7512" i="3" s="1"/>
  <c r="L7510" i="3"/>
  <c r="O7510" i="3" s="1"/>
  <c r="K7511" i="3" s="1"/>
  <c r="P7510" i="3"/>
  <c r="P7509" i="3"/>
  <c r="P7511" i="3" l="1"/>
  <c r="D7513" i="3"/>
  <c r="C7513" i="3"/>
  <c r="B7513" i="3"/>
  <c r="H7513" i="3" s="1"/>
  <c r="F7513" i="3"/>
  <c r="E7513" i="3"/>
  <c r="L7511" i="3"/>
  <c r="O7511" i="3" s="1"/>
  <c r="K7512" i="3" s="1"/>
  <c r="L7512" i="3" l="1"/>
  <c r="O7512" i="3" s="1"/>
  <c r="K7513" i="3" s="1"/>
  <c r="J7513" i="3" l="1"/>
  <c r="L7513" i="3"/>
  <c r="O7513" i="3" s="1"/>
  <c r="E7514" i="3"/>
  <c r="D7514" i="3"/>
  <c r="C7514" i="3"/>
  <c r="F7514" i="3"/>
  <c r="B7514" i="3"/>
  <c r="B7515" i="3" l="1"/>
  <c r="C7515" i="3"/>
  <c r="D7515" i="3"/>
  <c r="E7515" i="3"/>
  <c r="F7515" i="3"/>
  <c r="P7512" i="3"/>
  <c r="H7514" i="3"/>
  <c r="K7514" i="3"/>
  <c r="J7514" i="3" l="1"/>
  <c r="H7515" i="3"/>
  <c r="J7515" i="3" s="1"/>
  <c r="E7516" i="3"/>
  <c r="D7516" i="3"/>
  <c r="F7516" i="3"/>
  <c r="C7516" i="3"/>
  <c r="B7516" i="3"/>
  <c r="L7514" i="3" l="1"/>
  <c r="O7514" i="3" s="1"/>
  <c r="K7515" i="3" s="1"/>
  <c r="H7516" i="3"/>
  <c r="P7514" i="3"/>
  <c r="P7513" i="3"/>
  <c r="J7516" i="3" l="1"/>
  <c r="O7515" i="3"/>
  <c r="K7516" i="3" s="1"/>
  <c r="E7517" i="3"/>
  <c r="F7517" i="3"/>
  <c r="D7517" i="3"/>
  <c r="H7517" i="3"/>
  <c r="C7517" i="3"/>
  <c r="B7517" i="3"/>
  <c r="J7517" i="3"/>
  <c r="L7515" i="3"/>
  <c r="H7518" i="3" l="1"/>
  <c r="B7518" i="3"/>
  <c r="C7518" i="3"/>
  <c r="J7518" i="3"/>
  <c r="D7518" i="3"/>
  <c r="E7518" i="3"/>
  <c r="F7518" i="3"/>
  <c r="O7516" i="3"/>
  <c r="K7517" i="3" s="1"/>
  <c r="L7516" i="3"/>
  <c r="P7516" i="3"/>
  <c r="P7515" i="3"/>
  <c r="B7519" i="3" l="1"/>
  <c r="D7519" i="3"/>
  <c r="E7519" i="3"/>
  <c r="H7519" i="3"/>
  <c r="F7519" i="3"/>
  <c r="J7519" i="3"/>
  <c r="C7519" i="3"/>
  <c r="P7517" i="3"/>
  <c r="O7517" i="3"/>
  <c r="K7518" i="3" s="1"/>
  <c r="L7517" i="3"/>
  <c r="P7518" i="3" l="1"/>
  <c r="C7520" i="3"/>
  <c r="B7520" i="3"/>
  <c r="H7520" i="3" s="1"/>
  <c r="E7520" i="3"/>
  <c r="D7520" i="3"/>
  <c r="F7520" i="3"/>
  <c r="L7518" i="3"/>
  <c r="O7518" i="3" s="1"/>
  <c r="K7519" i="3" s="1"/>
  <c r="H7521" i="3" l="1"/>
  <c r="D7521" i="3"/>
  <c r="B7521" i="3"/>
  <c r="C7521" i="3"/>
  <c r="E7521" i="3"/>
  <c r="F7521" i="3"/>
  <c r="L7519" i="3"/>
  <c r="O7519" i="3" s="1"/>
  <c r="K7520" i="3" s="1"/>
  <c r="J7521" i="3" l="1"/>
  <c r="J7520" i="3"/>
  <c r="L7520" i="3"/>
  <c r="O7520" i="3" s="1"/>
  <c r="K7521" i="3" s="1"/>
  <c r="E7522" i="3"/>
  <c r="F7522" i="3"/>
  <c r="C7522" i="3"/>
  <c r="D7522" i="3"/>
  <c r="B7522" i="3"/>
  <c r="H7522" i="3" s="1"/>
  <c r="J7522" i="3" l="1"/>
  <c r="L7521" i="3"/>
  <c r="O7521" i="3" s="1"/>
  <c r="K7522" i="3" s="1"/>
  <c r="P7519" i="3"/>
  <c r="P7520" i="3"/>
  <c r="P7521" i="3" l="1"/>
  <c r="D7523" i="3"/>
  <c r="B7523" i="3"/>
  <c r="F7523" i="3"/>
  <c r="E7523" i="3"/>
  <c r="C7523" i="3"/>
  <c r="D7524" i="3" l="1"/>
  <c r="F7524" i="3"/>
  <c r="E7524" i="3"/>
  <c r="C7524" i="3"/>
  <c r="B7524" i="3"/>
  <c r="H7523" i="3"/>
  <c r="L7522" i="3"/>
  <c r="O7522" i="3" s="1"/>
  <c r="K7523" i="3" s="1"/>
  <c r="J7523" i="3" l="1"/>
  <c r="H7524" i="3"/>
  <c r="E7525" i="3"/>
  <c r="D7525" i="3"/>
  <c r="B7525" i="3"/>
  <c r="H7525" i="3" s="1"/>
  <c r="C7525" i="3"/>
  <c r="F7525" i="3"/>
  <c r="J7525" i="3" l="1"/>
  <c r="L7523" i="3"/>
  <c r="O7523" i="3" s="1"/>
  <c r="K7524" i="3" s="1"/>
  <c r="J7524" i="3"/>
  <c r="P7524" i="3" s="1"/>
  <c r="L7524" i="3"/>
  <c r="P7522" i="3"/>
  <c r="F7526" i="3" l="1"/>
  <c r="B7526" i="3"/>
  <c r="H7526" i="3" s="1"/>
  <c r="E7526" i="3"/>
  <c r="D7526" i="3"/>
  <c r="C7526" i="3"/>
  <c r="P7523" i="3"/>
  <c r="O7524" i="3"/>
  <c r="K7525" i="3" s="1"/>
  <c r="J7526" i="3" l="1"/>
  <c r="L7525" i="3"/>
  <c r="O7525" i="3" s="1"/>
  <c r="K7526" i="3" s="1"/>
  <c r="D7527" i="3" l="1"/>
  <c r="B7527" i="3"/>
  <c r="C7527" i="3"/>
  <c r="E7527" i="3"/>
  <c r="F7527" i="3"/>
  <c r="L7526" i="3"/>
  <c r="O7526" i="3" s="1"/>
  <c r="P7525" i="3"/>
  <c r="K7527" i="3" l="1"/>
  <c r="H7527" i="3"/>
  <c r="J7527" i="3"/>
  <c r="D7528" i="3" l="1"/>
  <c r="B7528" i="3"/>
  <c r="E7528" i="3"/>
  <c r="C7528" i="3"/>
  <c r="H7528" i="3"/>
  <c r="F7528" i="3"/>
  <c r="P7526" i="3"/>
  <c r="L7527" i="3"/>
  <c r="O7527" i="3" s="1"/>
  <c r="B7529" i="3" l="1"/>
  <c r="H7529" i="3" s="1"/>
  <c r="D7529" i="3"/>
  <c r="E7529" i="3"/>
  <c r="C7529" i="3"/>
  <c r="F7529" i="3"/>
  <c r="J7528" i="3"/>
  <c r="K7528" i="3"/>
  <c r="L7528" i="3" s="1"/>
  <c r="P7527" i="3" l="1"/>
  <c r="J7529" i="3"/>
  <c r="O7528" i="3"/>
  <c r="K7529" i="3"/>
  <c r="P7528" i="3" l="1"/>
  <c r="B7530" i="3"/>
  <c r="D7530" i="3"/>
  <c r="E7530" i="3"/>
  <c r="F7530" i="3"/>
  <c r="C7530" i="3"/>
  <c r="L7529" i="3"/>
  <c r="O7529" i="3" s="1"/>
  <c r="F7531" i="3" l="1"/>
  <c r="B7531" i="3"/>
  <c r="E7531" i="3"/>
  <c r="C7531" i="3"/>
  <c r="D7531" i="3"/>
  <c r="K7530" i="3"/>
  <c r="H7530" i="3"/>
  <c r="J7530" i="3" l="1"/>
  <c r="L7530" i="3"/>
  <c r="H7531" i="3"/>
  <c r="D7532" i="3"/>
  <c r="B7532" i="3"/>
  <c r="C7532" i="3"/>
  <c r="F7532" i="3"/>
  <c r="E7532" i="3"/>
  <c r="O7530" i="3"/>
  <c r="K7531" i="3" s="1"/>
  <c r="E7533" i="3" l="1"/>
  <c r="B7533" i="3"/>
  <c r="F7533" i="3"/>
  <c r="D7533" i="3"/>
  <c r="C7533" i="3"/>
  <c r="J7531" i="3"/>
  <c r="L7531" i="3"/>
  <c r="H7532" i="3"/>
  <c r="P7529" i="3"/>
  <c r="P7530" i="3"/>
  <c r="O7531" i="3"/>
  <c r="K7532" i="3" s="1"/>
  <c r="F7534" i="3" l="1"/>
  <c r="C7534" i="3"/>
  <c r="E7534" i="3"/>
  <c r="B7534" i="3"/>
  <c r="D7534" i="3"/>
  <c r="J7532" i="3"/>
  <c r="H7533" i="3"/>
  <c r="P7531" i="3"/>
  <c r="F7535" i="3" l="1"/>
  <c r="B7535" i="3"/>
  <c r="E7535" i="3"/>
  <c r="C7535" i="3"/>
  <c r="D7535" i="3"/>
  <c r="L7532" i="3"/>
  <c r="O7532" i="3" s="1"/>
  <c r="K7533" i="3" s="1"/>
  <c r="L7533" i="3"/>
  <c r="J7533" i="3"/>
  <c r="P7532" i="3"/>
  <c r="H7534" i="3"/>
  <c r="J7534" i="3" l="1"/>
  <c r="H7535" i="3"/>
  <c r="J7535" i="3" s="1"/>
  <c r="B7536" i="3"/>
  <c r="F7536" i="3"/>
  <c r="D7536" i="3"/>
  <c r="H7536" i="3"/>
  <c r="C7536" i="3"/>
  <c r="E7536" i="3"/>
  <c r="O7533" i="3"/>
  <c r="K7534" i="3" s="1"/>
  <c r="P7533" i="3"/>
  <c r="J7536" i="3" l="1"/>
  <c r="B7537" i="3"/>
  <c r="H7537" i="3" s="1"/>
  <c r="D7537" i="3"/>
  <c r="F7537" i="3"/>
  <c r="C7537" i="3"/>
  <c r="E7537" i="3"/>
  <c r="L7534" i="3"/>
  <c r="O7534" i="3" s="1"/>
  <c r="K7535" i="3" s="1"/>
  <c r="P7535" i="3"/>
  <c r="P7534" i="3"/>
  <c r="L7535" i="3" l="1"/>
  <c r="O7535" i="3" s="1"/>
  <c r="K7536" i="3" s="1"/>
  <c r="J7537" i="3"/>
  <c r="P7536" i="3" s="1"/>
  <c r="O7536" i="3" l="1"/>
  <c r="K7537" i="3" s="1"/>
  <c r="L7536" i="3"/>
  <c r="D7538" i="3"/>
  <c r="E7538" i="3"/>
  <c r="F7538" i="3"/>
  <c r="C7538" i="3"/>
  <c r="B7538" i="3"/>
  <c r="H7538" i="3"/>
  <c r="J7538" i="3" s="1"/>
  <c r="E7539" i="3" l="1"/>
  <c r="C7539" i="3"/>
  <c r="D7539" i="3"/>
  <c r="F7539" i="3"/>
  <c r="B7539" i="3"/>
  <c r="P7537" i="3"/>
  <c r="L7537" i="3"/>
  <c r="O7537" i="3" s="1"/>
  <c r="K7538" i="3" s="1"/>
  <c r="F7540" i="3" l="1"/>
  <c r="B7540" i="3"/>
  <c r="E7540" i="3"/>
  <c r="D7540" i="3"/>
  <c r="C7540" i="3"/>
  <c r="L7538" i="3"/>
  <c r="O7538" i="3" s="1"/>
  <c r="K7539" i="3" s="1"/>
  <c r="H7539" i="3"/>
  <c r="J7539" i="3" s="1"/>
  <c r="F7541" i="3" l="1"/>
  <c r="D7541" i="3"/>
  <c r="B7541" i="3"/>
  <c r="E7541" i="3"/>
  <c r="C7541" i="3"/>
  <c r="H7540" i="3"/>
  <c r="J7540" i="3" s="1"/>
  <c r="L7539" i="3"/>
  <c r="O7539" i="3" s="1"/>
  <c r="K7540" i="3" s="1"/>
  <c r="P7538" i="3"/>
  <c r="B7542" i="3" l="1"/>
  <c r="D7542" i="3"/>
  <c r="C7542" i="3"/>
  <c r="E7542" i="3"/>
  <c r="F7542" i="3"/>
  <c r="H7541" i="3"/>
  <c r="P7539" i="3"/>
  <c r="J7541" i="3" l="1"/>
  <c r="H7542" i="3"/>
  <c r="B7543" i="3"/>
  <c r="F7543" i="3"/>
  <c r="C7543" i="3"/>
  <c r="D7543" i="3"/>
  <c r="E7543" i="3"/>
  <c r="L7540" i="3"/>
  <c r="O7540" i="3" s="1"/>
  <c r="K7541" i="3" s="1"/>
  <c r="J7542" i="3"/>
  <c r="F7544" i="3" l="1"/>
  <c r="B7544" i="3"/>
  <c r="E7544" i="3"/>
  <c r="C7544" i="3"/>
  <c r="D7544" i="3"/>
  <c r="P7542" i="3"/>
  <c r="H7543" i="3"/>
  <c r="J7543" i="3" s="1"/>
  <c r="L7541" i="3"/>
  <c r="O7541" i="3" s="1"/>
  <c r="K7542" i="3" s="1"/>
  <c r="P7541" i="3"/>
  <c r="P7540" i="3"/>
  <c r="F7545" i="3" l="1"/>
  <c r="C7545" i="3"/>
  <c r="D7545" i="3"/>
  <c r="E7545" i="3"/>
  <c r="B7545" i="3"/>
  <c r="L7542" i="3"/>
  <c r="O7542" i="3" s="1"/>
  <c r="K7543" i="3" s="1"/>
  <c r="H7544" i="3"/>
  <c r="J7544" i="3" l="1"/>
  <c r="L7543" i="3"/>
  <c r="O7543" i="3" s="1"/>
  <c r="K7544" i="3" s="1"/>
  <c r="B7546" i="3"/>
  <c r="F7546" i="3"/>
  <c r="D7546" i="3"/>
  <c r="E7546" i="3"/>
  <c r="C7546" i="3"/>
  <c r="H7545" i="3"/>
  <c r="F7547" i="3" l="1"/>
  <c r="C7547" i="3"/>
  <c r="D7547" i="3"/>
  <c r="E7547" i="3"/>
  <c r="B7547" i="3"/>
  <c r="J7545" i="3"/>
  <c r="P7544" i="3" s="1"/>
  <c r="H7546" i="3"/>
  <c r="L7544" i="3"/>
  <c r="O7544" i="3" s="1"/>
  <c r="K7545" i="3" s="1"/>
  <c r="P7543" i="3"/>
  <c r="C7548" i="3" l="1"/>
  <c r="D7548" i="3"/>
  <c r="F7548" i="3"/>
  <c r="E7548" i="3"/>
  <c r="B7548" i="3"/>
  <c r="J7546" i="3"/>
  <c r="J7547" i="3"/>
  <c r="L7545" i="3"/>
  <c r="O7545" i="3" s="1"/>
  <c r="K7546" i="3" s="1"/>
  <c r="H7547" i="3"/>
  <c r="P7545" i="3"/>
  <c r="F7549" i="3" l="1"/>
  <c r="B7549" i="3"/>
  <c r="C7549" i="3"/>
  <c r="E7549" i="3"/>
  <c r="D7549" i="3"/>
  <c r="L7546" i="3"/>
  <c r="O7546" i="3" s="1"/>
  <c r="K7547" i="3" s="1"/>
  <c r="H7548" i="3"/>
  <c r="P7546" i="3"/>
  <c r="J7548" i="3" l="1"/>
  <c r="H7549" i="3"/>
  <c r="L7547" i="3"/>
  <c r="O7547" i="3" s="1"/>
  <c r="K7548" i="3" s="1"/>
  <c r="E7550" i="3"/>
  <c r="B7550" i="3"/>
  <c r="D7550" i="3"/>
  <c r="C7550" i="3"/>
  <c r="F7550" i="3"/>
  <c r="E7551" i="3" l="1"/>
  <c r="D7551" i="3"/>
  <c r="B7551" i="3"/>
  <c r="F7551" i="3"/>
  <c r="C7551" i="3"/>
  <c r="J7549" i="3"/>
  <c r="H7550" i="3"/>
  <c r="J7550" i="3" s="1"/>
  <c r="L7548" i="3"/>
  <c r="O7548" i="3" s="1"/>
  <c r="K7549" i="3" s="1"/>
  <c r="P7548" i="3"/>
  <c r="P7547" i="3"/>
  <c r="B7552" i="3" l="1"/>
  <c r="E7552" i="3"/>
  <c r="D7552" i="3"/>
  <c r="C7552" i="3"/>
  <c r="F7552" i="3"/>
  <c r="L7549" i="3"/>
  <c r="O7549" i="3" s="1"/>
  <c r="K7550" i="3" s="1"/>
  <c r="H7551" i="3"/>
  <c r="J7551" i="3" s="1"/>
  <c r="P7550" i="3" s="1"/>
  <c r="P7549" i="3"/>
  <c r="L7550" i="3" l="1"/>
  <c r="O7550" i="3" s="1"/>
  <c r="K7551" i="3" s="1"/>
  <c r="D7553" i="3"/>
  <c r="B7553" i="3"/>
  <c r="C7553" i="3"/>
  <c r="E7553" i="3"/>
  <c r="F7553" i="3"/>
  <c r="H7552" i="3"/>
  <c r="J7552" i="3" l="1"/>
  <c r="H7553" i="3"/>
  <c r="L7551" i="3"/>
  <c r="O7551" i="3" s="1"/>
  <c r="K7552" i="3" s="1"/>
  <c r="J7553" i="3"/>
  <c r="L7552" i="3" l="1"/>
  <c r="O7552" i="3" s="1"/>
  <c r="K7553" i="3" s="1"/>
  <c r="E7554" i="3"/>
  <c r="B7554" i="3"/>
  <c r="D7554" i="3"/>
  <c r="J7554" i="3"/>
  <c r="C7554" i="3"/>
  <c r="H7554" i="3"/>
  <c r="F7554" i="3"/>
  <c r="P7552" i="3"/>
  <c r="P7551" i="3"/>
  <c r="C7555" i="3" l="1"/>
  <c r="D7555" i="3"/>
  <c r="F7555" i="3"/>
  <c r="B7555" i="3"/>
  <c r="E7555" i="3"/>
  <c r="P7553" i="3"/>
  <c r="L7553" i="3"/>
  <c r="O7553" i="3" s="1"/>
  <c r="K7554" i="3" s="1"/>
  <c r="L7554" i="3" l="1"/>
  <c r="O7554" i="3" s="1"/>
  <c r="K7555" i="3" s="1"/>
  <c r="H7555" i="3"/>
  <c r="J7555" i="3" l="1"/>
  <c r="L7555" i="3"/>
  <c r="O7555" i="3" s="1"/>
  <c r="F7556" i="3"/>
  <c r="D7556" i="3"/>
  <c r="C7556" i="3"/>
  <c r="B7556" i="3"/>
  <c r="E7556" i="3"/>
  <c r="D7557" i="3" l="1"/>
  <c r="F7557" i="3"/>
  <c r="C7557" i="3"/>
  <c r="E7557" i="3"/>
  <c r="B7557" i="3"/>
  <c r="H7556" i="3"/>
  <c r="K7556" i="3"/>
  <c r="P7554" i="3"/>
  <c r="J7556" i="3" l="1"/>
  <c r="F7558" i="3"/>
  <c r="B7558" i="3"/>
  <c r="D7558" i="3"/>
  <c r="E7558" i="3"/>
  <c r="C7558" i="3"/>
  <c r="J7557" i="3"/>
  <c r="H7557" i="3"/>
  <c r="H7558" i="3" l="1"/>
  <c r="L7556" i="3"/>
  <c r="O7556" i="3" s="1"/>
  <c r="K7557" i="3" s="1"/>
  <c r="L7557" i="3"/>
  <c r="P7556" i="3"/>
  <c r="P7555" i="3"/>
  <c r="J7558" i="3" l="1"/>
  <c r="O7557" i="3"/>
  <c r="K7558" i="3" s="1"/>
  <c r="E7559" i="3"/>
  <c r="H7559" i="3"/>
  <c r="D7559" i="3"/>
  <c r="J7559" i="3"/>
  <c r="B7559" i="3"/>
  <c r="C7559" i="3"/>
  <c r="F7559" i="3"/>
  <c r="E7560" i="3" l="1"/>
  <c r="D7560" i="3"/>
  <c r="B7560" i="3"/>
  <c r="H7560" i="3" s="1"/>
  <c r="F7560" i="3"/>
  <c r="C7560" i="3"/>
  <c r="L7559" i="3"/>
  <c r="O7558" i="3"/>
  <c r="K7559" i="3" s="1"/>
  <c r="L7558" i="3"/>
  <c r="P7558" i="3"/>
  <c r="P7557" i="3"/>
  <c r="J7560" i="3" l="1"/>
  <c r="O7559" i="3"/>
  <c r="K7560" i="3" s="1"/>
  <c r="F7561" i="3" l="1"/>
  <c r="B7561" i="3"/>
  <c r="C7561" i="3"/>
  <c r="D7561" i="3"/>
  <c r="H7561" i="3"/>
  <c r="E7561" i="3"/>
  <c r="P7559" i="3"/>
  <c r="L7560" i="3"/>
  <c r="O7560" i="3" s="1"/>
  <c r="J7561" i="3" l="1"/>
  <c r="B7562" i="3"/>
  <c r="C7562" i="3"/>
  <c r="F7562" i="3"/>
  <c r="E7562" i="3"/>
  <c r="H7562" i="3"/>
  <c r="D7562" i="3"/>
  <c r="J7562" i="3"/>
  <c r="K7561" i="3"/>
  <c r="E7563" i="3" l="1"/>
  <c r="C7563" i="3"/>
  <c r="D7563" i="3"/>
  <c r="F7563" i="3"/>
  <c r="B7563" i="3"/>
  <c r="H7563" i="3" s="1"/>
  <c r="J7563" i="3" s="1"/>
  <c r="L7561" i="3"/>
  <c r="O7561" i="3" s="1"/>
  <c r="K7562" i="3" s="1"/>
  <c r="P7561" i="3"/>
  <c r="P7560" i="3"/>
  <c r="L7562" i="3" l="1"/>
  <c r="O7562" i="3" s="1"/>
  <c r="K7563" i="3" s="1"/>
  <c r="P7562" i="3"/>
  <c r="L7563" i="3" l="1"/>
  <c r="O7563" i="3" s="1"/>
  <c r="F7564" i="3"/>
  <c r="C7564" i="3"/>
  <c r="B7564" i="3"/>
  <c r="H7564" i="3" s="1"/>
  <c r="E7564" i="3"/>
  <c r="D7564" i="3"/>
  <c r="K7564" i="3" l="1"/>
  <c r="J7564" i="3"/>
  <c r="P7563" i="3" l="1"/>
  <c r="D7565" i="3"/>
  <c r="B7565" i="3"/>
  <c r="F7565" i="3"/>
  <c r="C7565" i="3"/>
  <c r="E7565" i="3"/>
  <c r="L7564" i="3" l="1"/>
  <c r="O7564" i="3" s="1"/>
  <c r="K7565" i="3" s="1"/>
  <c r="H7565" i="3"/>
  <c r="J7565" i="3" l="1"/>
  <c r="L7565" i="3"/>
  <c r="O7565" i="3" s="1"/>
  <c r="B7566" i="3"/>
  <c r="C7566" i="3"/>
  <c r="E7566" i="3"/>
  <c r="F7566" i="3"/>
  <c r="D7566" i="3"/>
  <c r="E7567" i="3" l="1"/>
  <c r="B7567" i="3"/>
  <c r="C7567" i="3"/>
  <c r="D7567" i="3"/>
  <c r="F7567" i="3"/>
  <c r="J7566" i="3"/>
  <c r="H7566" i="3"/>
  <c r="K7566" i="3"/>
  <c r="P7564" i="3"/>
  <c r="B7568" i="3" l="1"/>
  <c r="D7568" i="3"/>
  <c r="F7568" i="3"/>
  <c r="C7568" i="3"/>
  <c r="E7568" i="3"/>
  <c r="H7567" i="3"/>
  <c r="L7566" i="3"/>
  <c r="O7566" i="3" s="1"/>
  <c r="K7567" i="3" s="1"/>
  <c r="P7565" i="3"/>
  <c r="J7567" i="3"/>
  <c r="P7566" i="3" s="1"/>
  <c r="E7569" i="3" l="1"/>
  <c r="F7569" i="3"/>
  <c r="C7569" i="3"/>
  <c r="D7569" i="3"/>
  <c r="B7569" i="3"/>
  <c r="H7568" i="3"/>
  <c r="L7567" i="3"/>
  <c r="O7567" i="3" s="1"/>
  <c r="K7568" i="3" s="1"/>
  <c r="J7568" i="3" l="1"/>
  <c r="L7568" i="3"/>
  <c r="O7568" i="3" s="1"/>
  <c r="K7569" i="3" s="1"/>
  <c r="H7569" i="3"/>
  <c r="P7567" i="3" l="1"/>
  <c r="J7569" i="3"/>
  <c r="E7570" i="3"/>
  <c r="F7570" i="3"/>
  <c r="B7570" i="3"/>
  <c r="D7570" i="3"/>
  <c r="C7570" i="3"/>
  <c r="H7570" i="3"/>
  <c r="J7570" i="3" s="1"/>
  <c r="B7571" i="3" l="1"/>
  <c r="D7571" i="3"/>
  <c r="F7571" i="3"/>
  <c r="H7571" i="3"/>
  <c r="C7571" i="3"/>
  <c r="E7571" i="3"/>
  <c r="P7569" i="3"/>
  <c r="P7568" i="3"/>
  <c r="L7569" i="3"/>
  <c r="O7569" i="3" s="1"/>
  <c r="K7570" i="3" s="1"/>
  <c r="D7572" i="3" l="1"/>
  <c r="B7572" i="3"/>
  <c r="C7572" i="3"/>
  <c r="E7572" i="3"/>
  <c r="F7572" i="3"/>
  <c r="J7571" i="3"/>
  <c r="L7570" i="3"/>
  <c r="O7570" i="3" s="1"/>
  <c r="K7571" i="3" s="1"/>
  <c r="B7573" i="3" l="1"/>
  <c r="D7573" i="3"/>
  <c r="C7573" i="3"/>
  <c r="F7573" i="3"/>
  <c r="E7573" i="3"/>
  <c r="J7572" i="3"/>
  <c r="P7571" i="3" s="1"/>
  <c r="H7572" i="3"/>
  <c r="P7570" i="3"/>
  <c r="L7571" i="3"/>
  <c r="O7571" i="3" s="1"/>
  <c r="K7572" i="3" s="1"/>
  <c r="C7574" i="3" l="1"/>
  <c r="B7574" i="3"/>
  <c r="D7574" i="3"/>
  <c r="E7574" i="3"/>
  <c r="F7574" i="3"/>
  <c r="H7573" i="3"/>
  <c r="L7572" i="3"/>
  <c r="O7572" i="3" s="1"/>
  <c r="K7573" i="3" s="1"/>
  <c r="J7573" i="3"/>
  <c r="P7572" i="3" s="1"/>
  <c r="B7575" i="3" l="1"/>
  <c r="F7575" i="3"/>
  <c r="E7575" i="3"/>
  <c r="D7575" i="3"/>
  <c r="C7575" i="3"/>
  <c r="H7574" i="3"/>
  <c r="L7573" i="3"/>
  <c r="O7573" i="3" s="1"/>
  <c r="K7574" i="3" s="1"/>
  <c r="J7574" i="3" l="1"/>
  <c r="L7574" i="3"/>
  <c r="O7574" i="3" s="1"/>
  <c r="K7575" i="3" s="1"/>
  <c r="H7575" i="3"/>
  <c r="C7576" i="3"/>
  <c r="E7576" i="3"/>
  <c r="B7576" i="3"/>
  <c r="H7576" i="3" s="1"/>
  <c r="D7576" i="3"/>
  <c r="F7576" i="3"/>
  <c r="J7575" i="3"/>
  <c r="B7577" i="3" l="1"/>
  <c r="F7577" i="3"/>
  <c r="D7577" i="3"/>
  <c r="E7577" i="3"/>
  <c r="C7577" i="3"/>
  <c r="J7576" i="3"/>
  <c r="P7575" i="3" s="1"/>
  <c r="P7574" i="3"/>
  <c r="P7573" i="3"/>
  <c r="L7575" i="3"/>
  <c r="O7575" i="3" s="1"/>
  <c r="K7576" i="3" s="1"/>
  <c r="C7578" i="3" l="1"/>
  <c r="E7578" i="3"/>
  <c r="F7578" i="3"/>
  <c r="D7578" i="3"/>
  <c r="B7578" i="3"/>
  <c r="H7577" i="3"/>
  <c r="J7577" i="3" l="1"/>
  <c r="B7579" i="3"/>
  <c r="C7579" i="3"/>
  <c r="F7579" i="3"/>
  <c r="E7579" i="3"/>
  <c r="D7579" i="3"/>
  <c r="L7576" i="3"/>
  <c r="O7576" i="3" s="1"/>
  <c r="K7577" i="3" s="1"/>
  <c r="H7578" i="3"/>
  <c r="J7578" i="3" l="1"/>
  <c r="H7579" i="3"/>
  <c r="E7580" i="3"/>
  <c r="C7580" i="3"/>
  <c r="D7580" i="3"/>
  <c r="F7580" i="3"/>
  <c r="B7580" i="3"/>
  <c r="L7577" i="3"/>
  <c r="O7577" i="3" s="1"/>
  <c r="K7578" i="3" s="1"/>
  <c r="P7577" i="3"/>
  <c r="P7576" i="3"/>
  <c r="J7579" i="3" l="1"/>
  <c r="H7580" i="3"/>
  <c r="C7581" i="3"/>
  <c r="B7581" i="3"/>
  <c r="E7581" i="3"/>
  <c r="D7581" i="3"/>
  <c r="F7581" i="3"/>
  <c r="L7578" i="3"/>
  <c r="O7578" i="3" s="1"/>
  <c r="K7579" i="3" s="1"/>
  <c r="P7578" i="3"/>
  <c r="L7579" i="3" l="1"/>
  <c r="O7579" i="3" s="1"/>
  <c r="K7580" i="3" s="1"/>
  <c r="H7581" i="3"/>
  <c r="J7581" i="3"/>
  <c r="J7580" i="3"/>
  <c r="P7579" i="3"/>
  <c r="L7580" i="3" l="1"/>
  <c r="O7580" i="3" s="1"/>
  <c r="K7581" i="3" s="1"/>
  <c r="P7580" i="3"/>
  <c r="C7582" i="3"/>
  <c r="H7582" i="3"/>
  <c r="F7582" i="3"/>
  <c r="B7582" i="3"/>
  <c r="E7582" i="3"/>
  <c r="J7582" i="3" s="1"/>
  <c r="D7582" i="3"/>
  <c r="P7581" i="3" l="1"/>
  <c r="H7583" i="3"/>
  <c r="E7583" i="3"/>
  <c r="C7583" i="3"/>
  <c r="B7583" i="3"/>
  <c r="J7583" i="3"/>
  <c r="P7582" i="3" s="1"/>
  <c r="F7583" i="3"/>
  <c r="D7583" i="3"/>
  <c r="L7581" i="3"/>
  <c r="O7581" i="3" s="1"/>
  <c r="K7582" i="3" s="1"/>
  <c r="B7584" i="3" l="1"/>
  <c r="D7584" i="3"/>
  <c r="C7584" i="3"/>
  <c r="F7584" i="3"/>
  <c r="E7584" i="3"/>
  <c r="L7582" i="3"/>
  <c r="O7582" i="3" s="1"/>
  <c r="K7583" i="3" s="1"/>
  <c r="B7585" i="3" l="1"/>
  <c r="E7585" i="3"/>
  <c r="F7585" i="3"/>
  <c r="D7585" i="3"/>
  <c r="C7585" i="3"/>
  <c r="L7583" i="3"/>
  <c r="O7583" i="3" s="1"/>
  <c r="K7584" i="3" s="1"/>
  <c r="J7584" i="3"/>
  <c r="H7584" i="3"/>
  <c r="E7586" i="3" l="1"/>
  <c r="D7586" i="3"/>
  <c r="B7586" i="3"/>
  <c r="C7586" i="3"/>
  <c r="F7586" i="3"/>
  <c r="H7586" i="3"/>
  <c r="J7585" i="3"/>
  <c r="H7585" i="3"/>
  <c r="L7584" i="3"/>
  <c r="O7584" i="3" s="1"/>
  <c r="K7585" i="3" s="1"/>
  <c r="P7583" i="3"/>
  <c r="P7584" i="3"/>
  <c r="L7585" i="3" l="1"/>
  <c r="O7585" i="3" s="1"/>
  <c r="K7586" i="3" s="1"/>
  <c r="L7586" i="3" l="1"/>
  <c r="O7586" i="3" s="1"/>
  <c r="J7586" i="3"/>
  <c r="F7587" i="3"/>
  <c r="D7587" i="3"/>
  <c r="B7587" i="3"/>
  <c r="H7587" i="3" s="1"/>
  <c r="E7587" i="3"/>
  <c r="J7587" i="3" s="1"/>
  <c r="C7587" i="3"/>
  <c r="F7588" i="3" l="1"/>
  <c r="B7588" i="3"/>
  <c r="D7588" i="3"/>
  <c r="C7588" i="3"/>
  <c r="H7588" i="3"/>
  <c r="E7588" i="3"/>
  <c r="P7586" i="3"/>
  <c r="P7585" i="3"/>
  <c r="K7587" i="3"/>
  <c r="J7588" i="3" l="1"/>
  <c r="D7589" i="3"/>
  <c r="C7589" i="3"/>
  <c r="E7589" i="3"/>
  <c r="B7589" i="3"/>
  <c r="H7589" i="3" s="1"/>
  <c r="F7589" i="3"/>
  <c r="L7587" i="3"/>
  <c r="O7587" i="3" s="1"/>
  <c r="K7588" i="3" s="1"/>
  <c r="L7588" i="3" l="1"/>
  <c r="O7588" i="3" s="1"/>
  <c r="K7589" i="3" s="1"/>
  <c r="J7589" i="3"/>
  <c r="P7587" i="3"/>
  <c r="P7588" i="3" l="1"/>
  <c r="F7590" i="3"/>
  <c r="D7590" i="3"/>
  <c r="C7590" i="3"/>
  <c r="E7590" i="3"/>
  <c r="B7590" i="3"/>
  <c r="H7590" i="3" s="1"/>
  <c r="J7590" i="3" l="1"/>
  <c r="K7590" i="3"/>
  <c r="L7589" i="3"/>
  <c r="O7589" i="3" s="1"/>
  <c r="F7591" i="3" l="1"/>
  <c r="H7591" i="3"/>
  <c r="D7591" i="3"/>
  <c r="C7591" i="3"/>
  <c r="B7591" i="3"/>
  <c r="E7591" i="3"/>
  <c r="J7591" i="3" s="1"/>
  <c r="P7589" i="3"/>
  <c r="L7590" i="3"/>
  <c r="O7590" i="3" s="1"/>
  <c r="K7591" i="3" s="1"/>
  <c r="P7590" i="3" l="1"/>
  <c r="F7592" i="3"/>
  <c r="C7592" i="3"/>
  <c r="D7592" i="3"/>
  <c r="E7592" i="3"/>
  <c r="B7592" i="3"/>
  <c r="H7592" i="3" s="1"/>
  <c r="L7591" i="3" l="1"/>
  <c r="O7591" i="3" s="1"/>
  <c r="K7592" i="3" s="1"/>
  <c r="J7592" i="3"/>
  <c r="D7593" i="3" l="1"/>
  <c r="B7593" i="3"/>
  <c r="E7593" i="3"/>
  <c r="L7593" i="3" s="1"/>
  <c r="H7593" i="3"/>
  <c r="C7593" i="3"/>
  <c r="F7593" i="3"/>
  <c r="P7591" i="3"/>
  <c r="L7592" i="3"/>
  <c r="O7592" i="3" s="1"/>
  <c r="K7593" i="3" s="1"/>
  <c r="O7593" i="3" l="1"/>
  <c r="C7594" i="3"/>
  <c r="F7594" i="3"/>
  <c r="E7594" i="3"/>
  <c r="D7594" i="3"/>
  <c r="B7594" i="3"/>
  <c r="K7594" i="3"/>
  <c r="J7593" i="3"/>
  <c r="C7595" i="3" l="1"/>
  <c r="E7595" i="3"/>
  <c r="D7595" i="3"/>
  <c r="F7595" i="3"/>
  <c r="B7595" i="3"/>
  <c r="P7592" i="3"/>
  <c r="H7594" i="3"/>
  <c r="H7595" i="3" l="1"/>
  <c r="J7594" i="3"/>
  <c r="L7594" i="3"/>
  <c r="O7594" i="3" s="1"/>
  <c r="K7595" i="3" s="1"/>
  <c r="J7595" i="3" l="1"/>
  <c r="L7595" i="3"/>
  <c r="O7595" i="3" s="1"/>
  <c r="K7596" i="3" s="1"/>
  <c r="P7593" i="3"/>
  <c r="C7596" i="3"/>
  <c r="B7596" i="3"/>
  <c r="H7596" i="3"/>
  <c r="E7596" i="3"/>
  <c r="J7596" i="3" s="1"/>
  <c r="D7596" i="3"/>
  <c r="F7596" i="3"/>
  <c r="C7597" i="3" l="1"/>
  <c r="B7597" i="3"/>
  <c r="F7597" i="3"/>
  <c r="E7597" i="3"/>
  <c r="D7597" i="3"/>
  <c r="H7597" i="3"/>
  <c r="P7595" i="3"/>
  <c r="P7594" i="3"/>
  <c r="L7596" i="3" l="1"/>
  <c r="O7596" i="3" s="1"/>
  <c r="K7597" i="3" s="1"/>
  <c r="E7598" i="3"/>
  <c r="F7598" i="3"/>
  <c r="C7598" i="3"/>
  <c r="B7598" i="3"/>
  <c r="D7598" i="3"/>
  <c r="J7597" i="3"/>
  <c r="E7599" i="3" l="1"/>
  <c r="C7599" i="3"/>
  <c r="D7599" i="3"/>
  <c r="F7599" i="3"/>
  <c r="B7599" i="3"/>
  <c r="L7597" i="3"/>
  <c r="O7597" i="3" s="1"/>
  <c r="K7598" i="3" s="1"/>
  <c r="H7598" i="3"/>
  <c r="P7596" i="3"/>
  <c r="J7598" i="3" l="1"/>
  <c r="L7598" i="3"/>
  <c r="O7598" i="3" s="1"/>
  <c r="K7599" i="3" s="1"/>
  <c r="H7599" i="3"/>
  <c r="P7597" i="3" l="1"/>
  <c r="B7600" i="3"/>
  <c r="F7600" i="3"/>
  <c r="C7600" i="3"/>
  <c r="D7600" i="3"/>
  <c r="E7600" i="3"/>
  <c r="H7600" i="3"/>
  <c r="J7599" i="3"/>
  <c r="B7601" i="3" l="1"/>
  <c r="E7601" i="3"/>
  <c r="F7601" i="3"/>
  <c r="D7601" i="3"/>
  <c r="C7601" i="3"/>
  <c r="J7600" i="3"/>
  <c r="P7598" i="3"/>
  <c r="L7599" i="3"/>
  <c r="O7599" i="3" s="1"/>
  <c r="K7600" i="3" s="1"/>
  <c r="E7602" i="3" l="1"/>
  <c r="F7602" i="3"/>
  <c r="B7602" i="3"/>
  <c r="D7602" i="3"/>
  <c r="C7602" i="3"/>
  <c r="H7601" i="3"/>
  <c r="P7599" i="3"/>
  <c r="J7601" i="3" l="1"/>
  <c r="B7603" i="3"/>
  <c r="F7603" i="3"/>
  <c r="C7603" i="3"/>
  <c r="E7603" i="3"/>
  <c r="D7603" i="3"/>
  <c r="H7602" i="3"/>
  <c r="J7602" i="3" s="1"/>
  <c r="L7600" i="3"/>
  <c r="O7600" i="3" s="1"/>
  <c r="K7601" i="3" s="1"/>
  <c r="C7604" i="3" l="1"/>
  <c r="D7604" i="3"/>
  <c r="E7604" i="3"/>
  <c r="F7604" i="3"/>
  <c r="B7604" i="3"/>
  <c r="L7601" i="3"/>
  <c r="O7601" i="3" s="1"/>
  <c r="K7602" i="3" s="1"/>
  <c r="H7603" i="3"/>
  <c r="P7601" i="3"/>
  <c r="P7600" i="3"/>
  <c r="B7605" i="3" l="1"/>
  <c r="C7605" i="3"/>
  <c r="D7605" i="3"/>
  <c r="F7605" i="3"/>
  <c r="E7605" i="3"/>
  <c r="L7602" i="3"/>
  <c r="O7602" i="3" s="1"/>
  <c r="K7603" i="3" s="1"/>
  <c r="J7603" i="3"/>
  <c r="H7604" i="3"/>
  <c r="J7604" i="3" l="1"/>
  <c r="H7605" i="3"/>
  <c r="B7606" i="3"/>
  <c r="E7606" i="3"/>
  <c r="D7606" i="3"/>
  <c r="F7606" i="3"/>
  <c r="C7606" i="3"/>
  <c r="L7603" i="3"/>
  <c r="O7603" i="3" s="1"/>
  <c r="K7604" i="3" s="1"/>
  <c r="P7603" i="3"/>
  <c r="P7602" i="3"/>
  <c r="J7605" i="3" l="1"/>
  <c r="H7606" i="3"/>
  <c r="C7607" i="3"/>
  <c r="B7607" i="3"/>
  <c r="E7607" i="3"/>
  <c r="J7607" i="3" s="1"/>
  <c r="D7607" i="3"/>
  <c r="H7607" i="3"/>
  <c r="F7607" i="3"/>
  <c r="P7604" i="3"/>
  <c r="L7604" i="3"/>
  <c r="O7604" i="3" s="1"/>
  <c r="K7605" i="3" s="1"/>
  <c r="C7608" i="3" l="1"/>
  <c r="E7608" i="3"/>
  <c r="D7608" i="3"/>
  <c r="B7608" i="3"/>
  <c r="H7608" i="3" s="1"/>
  <c r="J7608" i="3" s="1"/>
  <c r="F7608" i="3"/>
  <c r="L7605" i="3"/>
  <c r="O7605" i="3" s="1"/>
  <c r="K7606" i="3" s="1"/>
  <c r="J7606" i="3"/>
  <c r="P7606" i="3" s="1"/>
  <c r="P7607" i="3" l="1"/>
  <c r="O7606" i="3"/>
  <c r="K7607" i="3" s="1"/>
  <c r="P7605" i="3"/>
  <c r="L7606" i="3"/>
  <c r="B7609" i="3" l="1"/>
  <c r="F7609" i="3"/>
  <c r="C7609" i="3"/>
  <c r="E7609" i="3"/>
  <c r="D7609" i="3"/>
  <c r="L7607" i="3"/>
  <c r="O7607" i="3" s="1"/>
  <c r="K7608" i="3" s="1"/>
  <c r="L7608" i="3" l="1"/>
  <c r="O7608" i="3" s="1"/>
  <c r="K7609" i="3" s="1"/>
  <c r="B7610" i="3"/>
  <c r="F7610" i="3"/>
  <c r="E7610" i="3"/>
  <c r="D7610" i="3"/>
  <c r="C7610" i="3"/>
  <c r="J7609" i="3"/>
  <c r="H7609" i="3"/>
  <c r="E7611" i="3" l="1"/>
  <c r="B7611" i="3"/>
  <c r="F7611" i="3"/>
  <c r="C7611" i="3"/>
  <c r="D7611" i="3"/>
  <c r="H7610" i="3"/>
  <c r="P7608" i="3"/>
  <c r="L7609" i="3"/>
  <c r="O7609" i="3" s="1"/>
  <c r="K7610" i="3" s="1"/>
  <c r="B7612" i="3" l="1"/>
  <c r="C7612" i="3"/>
  <c r="F7612" i="3"/>
  <c r="E7612" i="3"/>
  <c r="D7612" i="3"/>
  <c r="J7610" i="3"/>
  <c r="H7611" i="3"/>
  <c r="L7610" i="3"/>
  <c r="O7610" i="3" s="1"/>
  <c r="K7611" i="3" s="1"/>
  <c r="J7611" i="3" l="1"/>
  <c r="H7612" i="3"/>
  <c r="L7611" i="3"/>
  <c r="O7611" i="3" s="1"/>
  <c r="K7612" i="3" s="1"/>
  <c r="E7613" i="3"/>
  <c r="F7613" i="3"/>
  <c r="C7613" i="3"/>
  <c r="B7613" i="3"/>
  <c r="D7613" i="3"/>
  <c r="P7610" i="3"/>
  <c r="P7609" i="3"/>
  <c r="J7612" i="3"/>
  <c r="B7614" i="3" l="1"/>
  <c r="C7614" i="3"/>
  <c r="F7614" i="3"/>
  <c r="E7614" i="3"/>
  <c r="D7614" i="3"/>
  <c r="L7612" i="3"/>
  <c r="O7612" i="3" s="1"/>
  <c r="K7613" i="3" s="1"/>
  <c r="H7613" i="3"/>
  <c r="J7613" i="3" s="1"/>
  <c r="P7611" i="3"/>
  <c r="E7615" i="3" l="1"/>
  <c r="D7615" i="3"/>
  <c r="C7615" i="3"/>
  <c r="B7615" i="3"/>
  <c r="H7615" i="3" s="1"/>
  <c r="F7615" i="3"/>
  <c r="L7613" i="3"/>
  <c r="O7613" i="3" s="1"/>
  <c r="K7614" i="3" s="1"/>
  <c r="H7614" i="3"/>
  <c r="P7612" i="3"/>
  <c r="J7615" i="3" l="1"/>
  <c r="J7614" i="3"/>
  <c r="L7614" i="3"/>
  <c r="O7614" i="3" s="1"/>
  <c r="K7615" i="3" s="1"/>
  <c r="P7614" i="3" l="1"/>
  <c r="P7613" i="3"/>
  <c r="F7616" i="3"/>
  <c r="D7616" i="3"/>
  <c r="C7616" i="3"/>
  <c r="H7616" i="3"/>
  <c r="E7616" i="3"/>
  <c r="J7616" i="3" s="1"/>
  <c r="B7616" i="3"/>
  <c r="L7615" i="3"/>
  <c r="O7615" i="3" s="1"/>
  <c r="K7616" i="3" s="1"/>
  <c r="P7615" i="3" l="1"/>
  <c r="E7617" i="3"/>
  <c r="D7617" i="3"/>
  <c r="B7617" i="3"/>
  <c r="H7617" i="3" s="1"/>
  <c r="F7617" i="3"/>
  <c r="C7617" i="3"/>
  <c r="L7616" i="3"/>
  <c r="O7616" i="3" s="1"/>
  <c r="J7617" i="3" l="1"/>
  <c r="K7617" i="3"/>
  <c r="L7617" i="3" l="1"/>
  <c r="O7617" i="3" s="1"/>
  <c r="K7618" i="3" s="1"/>
  <c r="E7618" i="3"/>
  <c r="B7618" i="3"/>
  <c r="H7618" i="3"/>
  <c r="F7618" i="3"/>
  <c r="D7618" i="3"/>
  <c r="C7618" i="3"/>
  <c r="J7618" i="3"/>
  <c r="P7616" i="3"/>
  <c r="P7617" i="3" l="1"/>
  <c r="B7619" i="3"/>
  <c r="E7619" i="3"/>
  <c r="D7619" i="3"/>
  <c r="F7619" i="3"/>
  <c r="H7619" i="3"/>
  <c r="C7619" i="3"/>
  <c r="L7618" i="3"/>
  <c r="O7618" i="3" s="1"/>
  <c r="K7619" i="3" s="1"/>
  <c r="J7619" i="3" l="1"/>
  <c r="L7619" i="3"/>
  <c r="E7620" i="3"/>
  <c r="D7620" i="3"/>
  <c r="B7620" i="3"/>
  <c r="J7620" i="3"/>
  <c r="H7620" i="3"/>
  <c r="F7620" i="3"/>
  <c r="C7620" i="3"/>
  <c r="O7619" i="3"/>
  <c r="K7620" i="3" s="1"/>
  <c r="E7621" i="3" l="1"/>
  <c r="C7621" i="3"/>
  <c r="D7621" i="3"/>
  <c r="F7621" i="3"/>
  <c r="B7621" i="3"/>
  <c r="H7621" i="3" s="1"/>
  <c r="L7620" i="3"/>
  <c r="O7620" i="3" s="1"/>
  <c r="K7621" i="3" s="1"/>
  <c r="P7618" i="3"/>
  <c r="P7619" i="3"/>
  <c r="C7622" i="3" l="1"/>
  <c r="D7622" i="3"/>
  <c r="F7622" i="3"/>
  <c r="E7622" i="3"/>
  <c r="B7622" i="3"/>
  <c r="J7621" i="3"/>
  <c r="L7621" i="3"/>
  <c r="O7621" i="3" s="1"/>
  <c r="D7623" i="3" l="1"/>
  <c r="B7623" i="3"/>
  <c r="C7623" i="3"/>
  <c r="F7623" i="3"/>
  <c r="E7623" i="3"/>
  <c r="H7622" i="3"/>
  <c r="J7622" i="3"/>
  <c r="P7621" i="3" s="1"/>
  <c r="K7622" i="3"/>
  <c r="P7620" i="3"/>
  <c r="B7624" i="3" l="1"/>
  <c r="F7624" i="3"/>
  <c r="D7624" i="3"/>
  <c r="C7624" i="3"/>
  <c r="E7624" i="3"/>
  <c r="H7623" i="3"/>
  <c r="J7623" i="3"/>
  <c r="L7622" i="3"/>
  <c r="O7622" i="3" s="1"/>
  <c r="K7623" i="3" s="1"/>
  <c r="B7625" i="3" l="1"/>
  <c r="E7625" i="3"/>
  <c r="C7625" i="3"/>
  <c r="D7625" i="3"/>
  <c r="F7625" i="3"/>
  <c r="J7624" i="3"/>
  <c r="P7622" i="3"/>
  <c r="H7624" i="3"/>
  <c r="L7623" i="3"/>
  <c r="O7623" i="3" s="1"/>
  <c r="K7624" i="3" s="1"/>
  <c r="B7626" i="3" l="1"/>
  <c r="E7626" i="3"/>
  <c r="D7626" i="3"/>
  <c r="F7626" i="3"/>
  <c r="C7626" i="3"/>
  <c r="P7623" i="3"/>
  <c r="H7625" i="3"/>
  <c r="L7624" i="3"/>
  <c r="O7624" i="3" s="1"/>
  <c r="K7625" i="3" s="1"/>
  <c r="C7627" i="3" l="1"/>
  <c r="B7627" i="3"/>
  <c r="D7627" i="3"/>
  <c r="F7627" i="3"/>
  <c r="E7627" i="3"/>
  <c r="H7627" i="3"/>
  <c r="J7627" i="3" s="1"/>
  <c r="J7625" i="3"/>
  <c r="H7626" i="3"/>
  <c r="L7625" i="3"/>
  <c r="O7625" i="3" s="1"/>
  <c r="K7626" i="3" s="1"/>
  <c r="F7628" i="3" l="1"/>
  <c r="E7628" i="3"/>
  <c r="D7628" i="3"/>
  <c r="B7628" i="3"/>
  <c r="C7628" i="3"/>
  <c r="H7628" i="3"/>
  <c r="J7626" i="3"/>
  <c r="P7626" i="3" s="1"/>
  <c r="P7625" i="3"/>
  <c r="P7624" i="3"/>
  <c r="E7629" i="3" l="1"/>
  <c r="B7629" i="3"/>
  <c r="D7629" i="3"/>
  <c r="C7629" i="3"/>
  <c r="F7629" i="3"/>
  <c r="L7626" i="3"/>
  <c r="O7626" i="3" s="1"/>
  <c r="K7627" i="3" s="1"/>
  <c r="D7630" i="3" l="1"/>
  <c r="B7630" i="3"/>
  <c r="F7630" i="3"/>
  <c r="E7630" i="3"/>
  <c r="C7630" i="3"/>
  <c r="J7628" i="3"/>
  <c r="H7629" i="3"/>
  <c r="L7627" i="3"/>
  <c r="O7627" i="3" s="1"/>
  <c r="K7628" i="3" s="1"/>
  <c r="J7629" i="3" l="1"/>
  <c r="D7631" i="3"/>
  <c r="B7631" i="3"/>
  <c r="E7631" i="3"/>
  <c r="F7631" i="3"/>
  <c r="C7631" i="3"/>
  <c r="J7630" i="3"/>
  <c r="P7627" i="3"/>
  <c r="P7628" i="3"/>
  <c r="L7628" i="3"/>
  <c r="O7628" i="3" s="1"/>
  <c r="K7629" i="3" s="1"/>
  <c r="H7630" i="3"/>
  <c r="D7632" i="3" l="1"/>
  <c r="B7632" i="3"/>
  <c r="C7632" i="3"/>
  <c r="E7632" i="3"/>
  <c r="F7632" i="3"/>
  <c r="P7629" i="3"/>
  <c r="H7631" i="3"/>
  <c r="L7629" i="3"/>
  <c r="O7629" i="3" s="1"/>
  <c r="K7630" i="3" s="1"/>
  <c r="L7630" i="3" l="1"/>
  <c r="O7630" i="3" s="1"/>
  <c r="K7631" i="3" s="1"/>
  <c r="E7633" i="3"/>
  <c r="D7633" i="3"/>
  <c r="F7633" i="3"/>
  <c r="B7633" i="3"/>
  <c r="C7633" i="3"/>
  <c r="J7631" i="3"/>
  <c r="H7632" i="3"/>
  <c r="D7634" i="3" l="1"/>
  <c r="C7634" i="3"/>
  <c r="B7634" i="3"/>
  <c r="F7634" i="3"/>
  <c r="E7634" i="3"/>
  <c r="J7632" i="3"/>
  <c r="H7633" i="3"/>
  <c r="L7631" i="3"/>
  <c r="O7631" i="3" s="1"/>
  <c r="K7632" i="3" s="1"/>
  <c r="P7631" i="3"/>
  <c r="P7630" i="3"/>
  <c r="J7633" i="3" l="1"/>
  <c r="F7635" i="3"/>
  <c r="E7635" i="3"/>
  <c r="D7635" i="3"/>
  <c r="B7635" i="3"/>
  <c r="H7635" i="3" s="1"/>
  <c r="C7635" i="3"/>
  <c r="P7632" i="3"/>
  <c r="H7634" i="3"/>
  <c r="J7634" i="3" s="1"/>
  <c r="L7632" i="3"/>
  <c r="O7632" i="3" s="1"/>
  <c r="K7633" i="3" s="1"/>
  <c r="J7635" i="3" l="1"/>
  <c r="P7634" i="3"/>
  <c r="L7633" i="3"/>
  <c r="O7633" i="3" s="1"/>
  <c r="K7634" i="3" s="1"/>
  <c r="P7633" i="3"/>
  <c r="L7634" i="3" l="1"/>
  <c r="O7634" i="3" s="1"/>
  <c r="K7635" i="3" s="1"/>
  <c r="F7636" i="3"/>
  <c r="C7636" i="3"/>
  <c r="D7636" i="3"/>
  <c r="E7636" i="3"/>
  <c r="B7636" i="3"/>
  <c r="D7637" i="3" l="1"/>
  <c r="C7637" i="3"/>
  <c r="E7637" i="3"/>
  <c r="F7637" i="3"/>
  <c r="B7637" i="3"/>
  <c r="L7635" i="3"/>
  <c r="O7635" i="3" s="1"/>
  <c r="K7636" i="3" s="1"/>
  <c r="H7636" i="3"/>
  <c r="J7636" i="3" s="1"/>
  <c r="P7635" i="3" l="1"/>
  <c r="H7637" i="3"/>
  <c r="B7638" i="3" l="1"/>
  <c r="C7638" i="3"/>
  <c r="D7638" i="3"/>
  <c r="F7638" i="3"/>
  <c r="E7638" i="3"/>
  <c r="L7636" i="3"/>
  <c r="O7636" i="3" s="1"/>
  <c r="K7637" i="3" s="1"/>
  <c r="L7637" i="3"/>
  <c r="J7637" i="3"/>
  <c r="B7639" i="3" l="1"/>
  <c r="C7639" i="3"/>
  <c r="D7639" i="3"/>
  <c r="E7639" i="3"/>
  <c r="F7639" i="3"/>
  <c r="H7638" i="3"/>
  <c r="J7638" i="3"/>
  <c r="P7637" i="3" s="1"/>
  <c r="P7636" i="3"/>
  <c r="O7637" i="3"/>
  <c r="K7638" i="3" s="1"/>
  <c r="B7640" i="3" l="1"/>
  <c r="E7640" i="3"/>
  <c r="D7640" i="3"/>
  <c r="C7640" i="3"/>
  <c r="F7640" i="3"/>
  <c r="L7638" i="3"/>
  <c r="O7638" i="3" s="1"/>
  <c r="K7639" i="3" s="1"/>
  <c r="J7639" i="3"/>
  <c r="P7638" i="3" s="1"/>
  <c r="H7639" i="3"/>
  <c r="C7641" i="3" l="1"/>
  <c r="E7641" i="3"/>
  <c r="B7641" i="3"/>
  <c r="H7641" i="3" s="1"/>
  <c r="J7641" i="3" s="1"/>
  <c r="F7641" i="3"/>
  <c r="D7641" i="3"/>
  <c r="H7640" i="3"/>
  <c r="L7639" i="3"/>
  <c r="O7639" i="3" s="1"/>
  <c r="K7640" i="3" s="1"/>
  <c r="J7640" i="3" l="1"/>
  <c r="L7640" i="3"/>
  <c r="O7640" i="3" s="1"/>
  <c r="K7641" i="3" s="1"/>
  <c r="L7641" i="3" l="1"/>
  <c r="O7641" i="3" s="1"/>
  <c r="P7640" i="3"/>
  <c r="P7639" i="3"/>
  <c r="D7642" i="3"/>
  <c r="C7642" i="3"/>
  <c r="H7642" i="3"/>
  <c r="E7642" i="3"/>
  <c r="F7642" i="3"/>
  <c r="B7642" i="3"/>
  <c r="C7643" i="3" l="1"/>
  <c r="D7643" i="3"/>
  <c r="F7643" i="3"/>
  <c r="B7643" i="3"/>
  <c r="E7643" i="3"/>
  <c r="J7642" i="3"/>
  <c r="K7642" i="3"/>
  <c r="C7644" i="3" l="1"/>
  <c r="D7644" i="3"/>
  <c r="E7644" i="3"/>
  <c r="F7644" i="3"/>
  <c r="B7644" i="3"/>
  <c r="H7643" i="3"/>
  <c r="P7641" i="3"/>
  <c r="L7642" i="3"/>
  <c r="O7642" i="3" s="1"/>
  <c r="K7643" i="3" s="1"/>
  <c r="J7643" i="3" l="1"/>
  <c r="L7643" i="3"/>
  <c r="O7643" i="3" s="1"/>
  <c r="K7644" i="3" s="1"/>
  <c r="C7645" i="3"/>
  <c r="D7645" i="3"/>
  <c r="F7645" i="3"/>
  <c r="E7645" i="3"/>
  <c r="B7645" i="3"/>
  <c r="H7644" i="3"/>
  <c r="J7644" i="3" s="1"/>
  <c r="H7645" i="3" l="1"/>
  <c r="J7645" i="3" s="1"/>
  <c r="P7644" i="3" s="1"/>
  <c r="P7643" i="3"/>
  <c r="P7642" i="3"/>
  <c r="D7646" i="3" l="1"/>
  <c r="E7646" i="3"/>
  <c r="J7646" i="3" s="1"/>
  <c r="F7646" i="3"/>
  <c r="B7646" i="3"/>
  <c r="H7646" i="3" s="1"/>
  <c r="C7646" i="3"/>
  <c r="L7644" i="3"/>
  <c r="O7644" i="3" s="1"/>
  <c r="K7645" i="3" s="1"/>
  <c r="P7645" i="3" l="1"/>
  <c r="L7645" i="3"/>
  <c r="O7645" i="3" s="1"/>
  <c r="K7646" i="3" s="1"/>
  <c r="D7647" i="3" l="1"/>
  <c r="E7647" i="3"/>
  <c r="F7647" i="3"/>
  <c r="C7647" i="3"/>
  <c r="B7647" i="3"/>
  <c r="L7646" i="3"/>
  <c r="O7646" i="3" s="1"/>
  <c r="D7648" i="3" l="1"/>
  <c r="B7648" i="3"/>
  <c r="E7648" i="3"/>
  <c r="C7648" i="3"/>
  <c r="F7648" i="3"/>
  <c r="K7647" i="3"/>
  <c r="H7647" i="3"/>
  <c r="J7647" i="3" l="1"/>
  <c r="B7649" i="3"/>
  <c r="D7649" i="3"/>
  <c r="C7649" i="3"/>
  <c r="F7649" i="3"/>
  <c r="E7649" i="3"/>
  <c r="H7648" i="3"/>
  <c r="J7648" i="3" s="1"/>
  <c r="C7650" i="3" l="1"/>
  <c r="F7650" i="3"/>
  <c r="D7650" i="3"/>
  <c r="B7650" i="3"/>
  <c r="E7650" i="3"/>
  <c r="L7647" i="3"/>
  <c r="O7647" i="3" s="1"/>
  <c r="K7648" i="3" s="1"/>
  <c r="P7646" i="3"/>
  <c r="P7647" i="3"/>
  <c r="H7649" i="3"/>
  <c r="J7649" i="3" l="1"/>
  <c r="H7650" i="3"/>
  <c r="J7650" i="3"/>
  <c r="L7648" i="3"/>
  <c r="O7648" i="3" s="1"/>
  <c r="K7649" i="3" s="1"/>
  <c r="E7651" i="3" l="1"/>
  <c r="J7651" i="3"/>
  <c r="B7651" i="3"/>
  <c r="H7651" i="3"/>
  <c r="F7651" i="3"/>
  <c r="C7651" i="3"/>
  <c r="D7651" i="3"/>
  <c r="L7649" i="3"/>
  <c r="O7649" i="3" s="1"/>
  <c r="K7650" i="3" s="1"/>
  <c r="P7649" i="3"/>
  <c r="P7648" i="3"/>
  <c r="P7650" i="3" l="1"/>
  <c r="L7650" i="3"/>
  <c r="O7650" i="3" s="1"/>
  <c r="K7651" i="3" s="1"/>
  <c r="L7651" i="3" l="1"/>
  <c r="O7651" i="3" s="1"/>
  <c r="K7652" i="3" s="1"/>
  <c r="E7652" i="3"/>
  <c r="C7652" i="3"/>
  <c r="B7652" i="3"/>
  <c r="H7652" i="3"/>
  <c r="J7652" i="3" s="1"/>
  <c r="F7652" i="3"/>
  <c r="D7652" i="3"/>
  <c r="E7653" i="3" l="1"/>
  <c r="F7653" i="3"/>
  <c r="C7653" i="3"/>
  <c r="D7653" i="3"/>
  <c r="B7653" i="3"/>
  <c r="P7651" i="3"/>
  <c r="L7652" i="3"/>
  <c r="O7652" i="3" s="1"/>
  <c r="B7654" i="3" l="1"/>
  <c r="E7654" i="3"/>
  <c r="D7654" i="3"/>
  <c r="F7654" i="3"/>
  <c r="C7654" i="3"/>
  <c r="H7653" i="3"/>
  <c r="K7653" i="3"/>
  <c r="J7653" i="3" l="1"/>
  <c r="L7653" i="3"/>
  <c r="H7654" i="3"/>
  <c r="D7655" i="3"/>
  <c r="B7655" i="3"/>
  <c r="E7655" i="3"/>
  <c r="C7655" i="3"/>
  <c r="F7655" i="3"/>
  <c r="O7653" i="3"/>
  <c r="K7654" i="3" s="1"/>
  <c r="D7656" i="3" l="1"/>
  <c r="B7656" i="3"/>
  <c r="F7656" i="3"/>
  <c r="E7656" i="3"/>
  <c r="C7656" i="3"/>
  <c r="H7655" i="3"/>
  <c r="J7654" i="3"/>
  <c r="L7654" i="3"/>
  <c r="O7654" i="3" s="1"/>
  <c r="K7655" i="3" s="1"/>
  <c r="P7652" i="3"/>
  <c r="J7655" i="3" l="1"/>
  <c r="L7655" i="3"/>
  <c r="H7656" i="3"/>
  <c r="J7656" i="3" s="1"/>
  <c r="O7655" i="3"/>
  <c r="K7656" i="3" s="1"/>
  <c r="P7654" i="3"/>
  <c r="P7653" i="3"/>
  <c r="C7657" i="3" l="1"/>
  <c r="E7657" i="3"/>
  <c r="D7657" i="3"/>
  <c r="F7657" i="3"/>
  <c r="B7657" i="3"/>
  <c r="H7657" i="3" s="1"/>
  <c r="J7657" i="3" s="1"/>
  <c r="P7655" i="3"/>
  <c r="P7656" i="3" l="1"/>
  <c r="L7656" i="3"/>
  <c r="O7656" i="3" s="1"/>
  <c r="K7657" i="3" s="1"/>
  <c r="L7657" i="3" l="1"/>
  <c r="O7657" i="3" s="1"/>
  <c r="D7658" i="3"/>
  <c r="F7658" i="3"/>
  <c r="E7658" i="3"/>
  <c r="C7658" i="3"/>
  <c r="B7658" i="3"/>
  <c r="K7658" i="3" s="1"/>
  <c r="H7658" i="3" l="1"/>
  <c r="J7658" i="3" l="1"/>
  <c r="L7658" i="3"/>
  <c r="O7658" i="3" s="1"/>
  <c r="K7659" i="3" s="1"/>
  <c r="B7659" i="3"/>
  <c r="D7659" i="3"/>
  <c r="H7659" i="3"/>
  <c r="C7659" i="3"/>
  <c r="E7659" i="3"/>
  <c r="F7659" i="3"/>
  <c r="J7659" i="3"/>
  <c r="C7660" i="3" l="1"/>
  <c r="B7660" i="3"/>
  <c r="E7660" i="3"/>
  <c r="D7660" i="3"/>
  <c r="F7660" i="3"/>
  <c r="H7660" i="3"/>
  <c r="L7659" i="3"/>
  <c r="O7659" i="3" s="1"/>
  <c r="K7660" i="3" s="1"/>
  <c r="P7657" i="3"/>
  <c r="P7658" i="3"/>
  <c r="B7661" i="3" l="1"/>
  <c r="E7661" i="3"/>
  <c r="F7661" i="3"/>
  <c r="D7661" i="3"/>
  <c r="C7661" i="3"/>
  <c r="J7660" i="3"/>
  <c r="C7662" i="3" l="1"/>
  <c r="D7662" i="3"/>
  <c r="E7662" i="3"/>
  <c r="B7662" i="3"/>
  <c r="F7662" i="3"/>
  <c r="P7659" i="3"/>
  <c r="H7661" i="3"/>
  <c r="J7661" i="3" s="1"/>
  <c r="D7663" i="3" l="1"/>
  <c r="E7663" i="3"/>
  <c r="B7663" i="3"/>
  <c r="C7663" i="3"/>
  <c r="F7663" i="3"/>
  <c r="H7662" i="3"/>
  <c r="J7662" i="3" s="1"/>
  <c r="L7660" i="3"/>
  <c r="O7660" i="3" s="1"/>
  <c r="K7661" i="3" s="1"/>
  <c r="P7660" i="3"/>
  <c r="C7664" i="3" l="1"/>
  <c r="B7664" i="3"/>
  <c r="F7664" i="3"/>
  <c r="D7664" i="3"/>
  <c r="E7664" i="3"/>
  <c r="J7663" i="3"/>
  <c r="P7662" i="3" s="1"/>
  <c r="L7661" i="3"/>
  <c r="H7663" i="3"/>
  <c r="O7661" i="3"/>
  <c r="K7662" i="3" s="1"/>
  <c r="P7661" i="3"/>
  <c r="L7662" i="3"/>
  <c r="D7665" i="3" l="1"/>
  <c r="C7665" i="3"/>
  <c r="E7665" i="3"/>
  <c r="F7665" i="3"/>
  <c r="B7665" i="3"/>
  <c r="O7662" i="3"/>
  <c r="K7663" i="3" s="1"/>
  <c r="H7664" i="3"/>
  <c r="D7666" i="3" l="1"/>
  <c r="C7666" i="3"/>
  <c r="F7666" i="3"/>
  <c r="B7666" i="3"/>
  <c r="E7666" i="3"/>
  <c r="L7663" i="3"/>
  <c r="O7663" i="3" s="1"/>
  <c r="K7664" i="3" s="1"/>
  <c r="H7665" i="3"/>
  <c r="J7664" i="3"/>
  <c r="J7665" i="3" l="1"/>
  <c r="L7664" i="3"/>
  <c r="O7664" i="3" s="1"/>
  <c r="K7665" i="3" s="1"/>
  <c r="D7667" i="3"/>
  <c r="F7667" i="3"/>
  <c r="B7667" i="3"/>
  <c r="H7667" i="3"/>
  <c r="C7667" i="3"/>
  <c r="E7667" i="3"/>
  <c r="P7664" i="3"/>
  <c r="P7663" i="3"/>
  <c r="J7666" i="3"/>
  <c r="H7666" i="3"/>
  <c r="L7665" i="3" l="1"/>
  <c r="O7665" i="3" s="1"/>
  <c r="K7666" i="3" s="1"/>
  <c r="J7667" i="3"/>
  <c r="P7665" i="3"/>
  <c r="P7666" i="3" l="1"/>
  <c r="H7668" i="3"/>
  <c r="E7668" i="3"/>
  <c r="B7668" i="3"/>
  <c r="C7668" i="3"/>
  <c r="J7668" i="3"/>
  <c r="D7668" i="3"/>
  <c r="F7668" i="3"/>
  <c r="L7666" i="3"/>
  <c r="O7666" i="3" s="1"/>
  <c r="K7667" i="3" s="1"/>
  <c r="E7669" i="3" l="1"/>
  <c r="D7669" i="3"/>
  <c r="C7669" i="3"/>
  <c r="B7669" i="3"/>
  <c r="H7669" i="3" s="1"/>
  <c r="F7669" i="3"/>
  <c r="P7667" i="3"/>
  <c r="L7667" i="3"/>
  <c r="O7667" i="3" s="1"/>
  <c r="K7668" i="3" s="1"/>
  <c r="L7668" i="3" l="1"/>
  <c r="O7668" i="3" s="1"/>
  <c r="K7669" i="3" s="1"/>
  <c r="J7669" i="3"/>
  <c r="L7669" i="3" l="1"/>
  <c r="O7669" i="3" s="1"/>
  <c r="K7670" i="3" s="1"/>
  <c r="H7670" i="3"/>
  <c r="D7670" i="3"/>
  <c r="E7670" i="3"/>
  <c r="B7670" i="3"/>
  <c r="C7670" i="3"/>
  <c r="F7670" i="3"/>
  <c r="J7670" i="3"/>
  <c r="P7669" i="3" s="1"/>
  <c r="P7668" i="3"/>
  <c r="D7671" i="3" l="1"/>
  <c r="F7671" i="3"/>
  <c r="E7671" i="3"/>
  <c r="B7671" i="3"/>
  <c r="H7671" i="3" s="1"/>
  <c r="C7671" i="3"/>
  <c r="L7670" i="3"/>
  <c r="O7670" i="3" s="1"/>
  <c r="K7671" i="3" s="1"/>
  <c r="J7671" i="3" l="1"/>
  <c r="P7670" i="3" l="1"/>
  <c r="E7672" i="3"/>
  <c r="F7672" i="3"/>
  <c r="D7672" i="3"/>
  <c r="C7672" i="3"/>
  <c r="B7672" i="3"/>
  <c r="H7672" i="3"/>
  <c r="J7672" i="3" s="1"/>
  <c r="P7671" i="3" l="1"/>
  <c r="L7671" i="3"/>
  <c r="O7671" i="3" s="1"/>
  <c r="K7672" i="3" s="1"/>
  <c r="L7672" i="3" l="1"/>
  <c r="O7672" i="3" s="1"/>
  <c r="F7673" i="3"/>
  <c r="B7673" i="3"/>
  <c r="C7673" i="3"/>
  <c r="D7673" i="3"/>
  <c r="E7673" i="3"/>
  <c r="D7674" i="3" l="1"/>
  <c r="B7674" i="3"/>
  <c r="F7674" i="3"/>
  <c r="C7674" i="3"/>
  <c r="E7674" i="3"/>
  <c r="H7673" i="3"/>
  <c r="K7673" i="3"/>
  <c r="J7673" i="3" l="1"/>
  <c r="L7673" i="3"/>
  <c r="F7675" i="3"/>
  <c r="D7675" i="3"/>
  <c r="C7675" i="3"/>
  <c r="B7675" i="3"/>
  <c r="E7675" i="3"/>
  <c r="O7673" i="3"/>
  <c r="K7674" i="3" s="1"/>
  <c r="H7674" i="3"/>
  <c r="J7674" i="3" s="1"/>
  <c r="L7674" i="3" l="1"/>
  <c r="O7674" i="3" s="1"/>
  <c r="K7675" i="3" s="1"/>
  <c r="H7675" i="3"/>
  <c r="J7675" i="3" s="1"/>
  <c r="P7672" i="3"/>
  <c r="P7673" i="3"/>
  <c r="D7676" i="3" l="1"/>
  <c r="C7676" i="3"/>
  <c r="E7676" i="3"/>
  <c r="F7676" i="3"/>
  <c r="B7676" i="3"/>
  <c r="L7675" i="3"/>
  <c r="O7675" i="3" s="1"/>
  <c r="P7674" i="3"/>
  <c r="D7677" i="3" l="1"/>
  <c r="F7677" i="3"/>
  <c r="E7677" i="3"/>
  <c r="C7677" i="3"/>
  <c r="B7677" i="3"/>
  <c r="J7676" i="3"/>
  <c r="H7676" i="3"/>
  <c r="K7676" i="3"/>
  <c r="D7678" i="3" l="1"/>
  <c r="F7678" i="3"/>
  <c r="B7678" i="3"/>
  <c r="E7678" i="3"/>
  <c r="C7678" i="3"/>
  <c r="P7675" i="3"/>
  <c r="J7677" i="3"/>
  <c r="P7676" i="3" s="1"/>
  <c r="H7677" i="3"/>
  <c r="H7678" i="3" l="1"/>
  <c r="J7678" i="3" s="1"/>
  <c r="L7676" i="3"/>
  <c r="O7676" i="3" s="1"/>
  <c r="K7677" i="3" s="1"/>
  <c r="D7679" i="3" l="1"/>
  <c r="F7679" i="3"/>
  <c r="C7679" i="3"/>
  <c r="E7679" i="3"/>
  <c r="B7679" i="3"/>
  <c r="P7677" i="3"/>
  <c r="L7677" i="3"/>
  <c r="O7677" i="3" s="1"/>
  <c r="K7678" i="3" s="1"/>
  <c r="L7678" i="3" l="1"/>
  <c r="O7678" i="3" s="1"/>
  <c r="K7679" i="3" s="1"/>
  <c r="H7679" i="3"/>
  <c r="J7679" i="3" l="1"/>
  <c r="L7679" i="3"/>
  <c r="O7679" i="3" s="1"/>
  <c r="D7680" i="3"/>
  <c r="B7680" i="3"/>
  <c r="F7680" i="3"/>
  <c r="H7680" i="3"/>
  <c r="C7680" i="3"/>
  <c r="J7680" i="3"/>
  <c r="E7680" i="3"/>
  <c r="E7681" i="3" l="1"/>
  <c r="D7681" i="3"/>
  <c r="B7681" i="3"/>
  <c r="H7681" i="3" s="1"/>
  <c r="F7681" i="3"/>
  <c r="C7681" i="3"/>
  <c r="L7680" i="3"/>
  <c r="K7680" i="3"/>
  <c r="P7678" i="3"/>
  <c r="P7679" i="3"/>
  <c r="O7680" i="3" l="1"/>
  <c r="K7681" i="3" s="1"/>
  <c r="J7681" i="3"/>
  <c r="P7680" i="3" l="1"/>
  <c r="E7682" i="3"/>
  <c r="C7682" i="3"/>
  <c r="D7682" i="3"/>
  <c r="B7682" i="3"/>
  <c r="H7682" i="3" s="1"/>
  <c r="F7682" i="3"/>
  <c r="L7681" i="3"/>
  <c r="O7681" i="3" s="1"/>
  <c r="K7682" i="3" s="1"/>
  <c r="J7682" i="3" l="1"/>
  <c r="B7683" i="3"/>
  <c r="H7683" i="3" s="1"/>
  <c r="C7683" i="3"/>
  <c r="E7683" i="3"/>
  <c r="F7683" i="3"/>
  <c r="D7683" i="3"/>
  <c r="L7682" i="3"/>
  <c r="O7682" i="3" s="1"/>
  <c r="K7683" i="3" s="1"/>
  <c r="J7683" i="3" l="1"/>
  <c r="P7681" i="3"/>
  <c r="P7682" i="3" l="1"/>
  <c r="D7684" i="3"/>
  <c r="E7684" i="3"/>
  <c r="F7684" i="3"/>
  <c r="C7684" i="3"/>
  <c r="B7684" i="3"/>
  <c r="H7684" i="3" s="1"/>
  <c r="L7683" i="3"/>
  <c r="O7683" i="3" s="1"/>
  <c r="K7684" i="3" s="1"/>
  <c r="J7684" i="3" l="1"/>
  <c r="F7685" i="3" l="1"/>
  <c r="E7685" i="3"/>
  <c r="C7685" i="3"/>
  <c r="D7685" i="3"/>
  <c r="B7685" i="3"/>
  <c r="P7683" i="3"/>
  <c r="L7684" i="3"/>
  <c r="O7684" i="3" s="1"/>
  <c r="E7686" i="3" l="1"/>
  <c r="D7686" i="3"/>
  <c r="C7686" i="3"/>
  <c r="B7686" i="3"/>
  <c r="F7686" i="3"/>
  <c r="H7685" i="3"/>
  <c r="K7685" i="3"/>
  <c r="J7685" i="3" l="1"/>
  <c r="H7686" i="3"/>
  <c r="L7685" i="3"/>
  <c r="O7685" i="3" s="1"/>
  <c r="K7686" i="3" s="1"/>
  <c r="J7686" i="3" l="1"/>
  <c r="L7686" i="3"/>
  <c r="O7686" i="3" s="1"/>
  <c r="C7687" i="3"/>
  <c r="F7687" i="3"/>
  <c r="E7687" i="3"/>
  <c r="B7687" i="3"/>
  <c r="D7687" i="3"/>
  <c r="P7685" i="3"/>
  <c r="P7684" i="3"/>
  <c r="E7688" i="3" l="1"/>
  <c r="B7688" i="3"/>
  <c r="F7688" i="3"/>
  <c r="D7688" i="3"/>
  <c r="C7688" i="3"/>
  <c r="H7687" i="3"/>
  <c r="K7687" i="3"/>
  <c r="J7687" i="3" l="1"/>
  <c r="L7687" i="3"/>
  <c r="F7689" i="3"/>
  <c r="C7689" i="3"/>
  <c r="B7689" i="3"/>
  <c r="E7689" i="3"/>
  <c r="D7689" i="3"/>
  <c r="O7687" i="3"/>
  <c r="K7688" i="3"/>
  <c r="H7688" i="3"/>
  <c r="F7690" i="3" l="1"/>
  <c r="C7690" i="3"/>
  <c r="E7690" i="3"/>
  <c r="B7690" i="3"/>
  <c r="D7690" i="3"/>
  <c r="J7688" i="3"/>
  <c r="L7688" i="3"/>
  <c r="O7688" i="3" s="1"/>
  <c r="K7689" i="3" s="1"/>
  <c r="H7689" i="3"/>
  <c r="P7687" i="3"/>
  <c r="P7686" i="3"/>
  <c r="J7689" i="3" l="1"/>
  <c r="L7689" i="3"/>
  <c r="O7689" i="3" s="1"/>
  <c r="K7690" i="3" s="1"/>
  <c r="H7690" i="3"/>
  <c r="P7688" i="3"/>
  <c r="E7691" i="3" l="1"/>
  <c r="B7691" i="3"/>
  <c r="D7691" i="3"/>
  <c r="C7691" i="3"/>
  <c r="F7691" i="3"/>
  <c r="L7690" i="3"/>
  <c r="O7690" i="3" s="1"/>
  <c r="J7690" i="3"/>
  <c r="P7689" i="3"/>
  <c r="B7692" i="3" l="1"/>
  <c r="C7692" i="3"/>
  <c r="F7692" i="3"/>
  <c r="D7692" i="3"/>
  <c r="E7692" i="3"/>
  <c r="H7691" i="3"/>
  <c r="J7691" i="3" s="1"/>
  <c r="K7691" i="3"/>
  <c r="D7693" i="3" l="1"/>
  <c r="F7693" i="3"/>
  <c r="B7693" i="3"/>
  <c r="E7693" i="3"/>
  <c r="C7693" i="3"/>
  <c r="L7691" i="3"/>
  <c r="O7691" i="3" s="1"/>
  <c r="K7692" i="3" s="1"/>
  <c r="H7692" i="3"/>
  <c r="P7690" i="3"/>
  <c r="J7692" i="3" l="1"/>
  <c r="H7693" i="3"/>
  <c r="E7694" i="3"/>
  <c r="B7694" i="3"/>
  <c r="D7694" i="3"/>
  <c r="C7694" i="3"/>
  <c r="F7694" i="3"/>
  <c r="J7693" i="3"/>
  <c r="D7695" i="3" l="1"/>
  <c r="E7695" i="3"/>
  <c r="F7695" i="3"/>
  <c r="C7695" i="3"/>
  <c r="B7695" i="3"/>
  <c r="L7692" i="3"/>
  <c r="O7692" i="3" s="1"/>
  <c r="K7693" i="3" s="1"/>
  <c r="H7694" i="3"/>
  <c r="J7694" i="3" s="1"/>
  <c r="P7692" i="3"/>
  <c r="P7691" i="3"/>
  <c r="B7696" i="3" l="1"/>
  <c r="C7696" i="3"/>
  <c r="F7696" i="3"/>
  <c r="D7696" i="3"/>
  <c r="E7696" i="3"/>
  <c r="H7695" i="3"/>
  <c r="L7693" i="3"/>
  <c r="O7693" i="3" s="1"/>
  <c r="K7694" i="3" s="1"/>
  <c r="P7693" i="3"/>
  <c r="J7695" i="3" l="1"/>
  <c r="E7697" i="3"/>
  <c r="D7697" i="3"/>
  <c r="C7697" i="3"/>
  <c r="F7697" i="3"/>
  <c r="B7697" i="3"/>
  <c r="L7694" i="3"/>
  <c r="O7694" i="3" s="1"/>
  <c r="K7695" i="3" s="1"/>
  <c r="H7696" i="3"/>
  <c r="J7696" i="3" s="1"/>
  <c r="E7698" i="3" l="1"/>
  <c r="D7698" i="3"/>
  <c r="F7698" i="3"/>
  <c r="B7698" i="3"/>
  <c r="C7698" i="3"/>
  <c r="H7697" i="3"/>
  <c r="P7695" i="3"/>
  <c r="P7694" i="3"/>
  <c r="L7695" i="3"/>
  <c r="O7695" i="3" s="1"/>
  <c r="K7696" i="3" s="1"/>
  <c r="J7697" i="3" l="1"/>
  <c r="O7696" i="3"/>
  <c r="K7697" i="3" s="1"/>
  <c r="H7698" i="3"/>
  <c r="L7696" i="3"/>
  <c r="J7698" i="3" l="1"/>
  <c r="D7699" i="3"/>
  <c r="F7699" i="3"/>
  <c r="C7699" i="3"/>
  <c r="E7699" i="3"/>
  <c r="B7699" i="3"/>
  <c r="H7699" i="3" s="1"/>
  <c r="J7699" i="3" s="1"/>
  <c r="L7697" i="3"/>
  <c r="O7697" i="3" s="1"/>
  <c r="K7698" i="3" s="1"/>
  <c r="P7697" i="3"/>
  <c r="P7696" i="3"/>
  <c r="L7698" i="3" l="1"/>
  <c r="O7698" i="3" s="1"/>
  <c r="K7699" i="3" s="1"/>
  <c r="C7700" i="3"/>
  <c r="E7700" i="3"/>
  <c r="B7700" i="3"/>
  <c r="H7700" i="3" s="1"/>
  <c r="D7700" i="3"/>
  <c r="F7700" i="3"/>
  <c r="P7698" i="3"/>
  <c r="J7700" i="3" l="1"/>
  <c r="L7699" i="3"/>
  <c r="O7699" i="3" s="1"/>
  <c r="K7700" i="3" s="1"/>
  <c r="B7701" i="3"/>
  <c r="F7701" i="3"/>
  <c r="H7701" i="3"/>
  <c r="C7701" i="3"/>
  <c r="D7701" i="3"/>
  <c r="E7701" i="3"/>
  <c r="J7701" i="3" s="1"/>
  <c r="E7702" i="3" l="1"/>
  <c r="J7702" i="3" s="1"/>
  <c r="D7702" i="3"/>
  <c r="B7702" i="3"/>
  <c r="F7702" i="3"/>
  <c r="C7702" i="3"/>
  <c r="H7702" i="3"/>
  <c r="L7700" i="3"/>
  <c r="O7700" i="3" s="1"/>
  <c r="K7701" i="3" s="1"/>
  <c r="P7700" i="3"/>
  <c r="P7699" i="3"/>
  <c r="E7703" i="3" l="1"/>
  <c r="C7703" i="3"/>
  <c r="D7703" i="3"/>
  <c r="F7703" i="3"/>
  <c r="B7703" i="3"/>
  <c r="H7703" i="3" s="1"/>
  <c r="P7701" i="3"/>
  <c r="L7701" i="3"/>
  <c r="O7701" i="3" s="1"/>
  <c r="K7702" i="3" s="1"/>
  <c r="L7702" i="3" l="1"/>
  <c r="O7702" i="3" s="1"/>
  <c r="K7703" i="3" s="1"/>
  <c r="J7703" i="3"/>
  <c r="P7702" i="3" l="1"/>
  <c r="F7704" i="3"/>
  <c r="E7704" i="3"/>
  <c r="D7704" i="3"/>
  <c r="B7704" i="3"/>
  <c r="C7704" i="3"/>
  <c r="H7704" i="3"/>
  <c r="L7703" i="3"/>
  <c r="O7703" i="3" s="1"/>
  <c r="K7704" i="3" s="1"/>
  <c r="J7704" i="3" l="1"/>
  <c r="L7704" i="3"/>
  <c r="O7704" i="3" s="1"/>
  <c r="F7705" i="3"/>
  <c r="B7705" i="3"/>
  <c r="E7705" i="3"/>
  <c r="D7705" i="3"/>
  <c r="C7705" i="3"/>
  <c r="H7705" i="3"/>
  <c r="F7706" i="3" l="1"/>
  <c r="B7706" i="3"/>
  <c r="H7706" i="3"/>
  <c r="J7706" i="3" s="1"/>
  <c r="E7706" i="3"/>
  <c r="D7706" i="3"/>
  <c r="C7706" i="3"/>
  <c r="J7705" i="3"/>
  <c r="K7705" i="3"/>
  <c r="P7703" i="3"/>
  <c r="B7707" i="3" l="1"/>
  <c r="F7707" i="3"/>
  <c r="C7707" i="3"/>
  <c r="H7707" i="3"/>
  <c r="E7707" i="3"/>
  <c r="D7707" i="3"/>
  <c r="P7705" i="3"/>
  <c r="P7704" i="3"/>
  <c r="B7708" i="3" l="1"/>
  <c r="C7708" i="3"/>
  <c r="F7708" i="3"/>
  <c r="D7708" i="3"/>
  <c r="E7708" i="3"/>
  <c r="L7705" i="3"/>
  <c r="O7705" i="3" s="1"/>
  <c r="K7706" i="3" s="1"/>
  <c r="J7707" i="3"/>
  <c r="C7709" i="3" l="1"/>
  <c r="B7709" i="3"/>
  <c r="D7709" i="3"/>
  <c r="E7709" i="3"/>
  <c r="F7709" i="3"/>
  <c r="P7706" i="3"/>
  <c r="L7706" i="3"/>
  <c r="O7706" i="3" s="1"/>
  <c r="K7707" i="3" s="1"/>
  <c r="H7708" i="3"/>
  <c r="E7710" i="3" l="1"/>
  <c r="D7710" i="3"/>
  <c r="C7710" i="3"/>
  <c r="F7710" i="3"/>
  <c r="B7710" i="3"/>
  <c r="L7707" i="3"/>
  <c r="O7707" i="3" s="1"/>
  <c r="K7708" i="3" s="1"/>
  <c r="J7708" i="3"/>
  <c r="H7709" i="3"/>
  <c r="E7711" i="3" l="1"/>
  <c r="F7711" i="3"/>
  <c r="B7711" i="3"/>
  <c r="D7711" i="3"/>
  <c r="C7711" i="3"/>
  <c r="J7709" i="3"/>
  <c r="H7710" i="3"/>
  <c r="L7708" i="3"/>
  <c r="O7708" i="3" s="1"/>
  <c r="K7709" i="3" s="1"/>
  <c r="P7708" i="3"/>
  <c r="P7707" i="3"/>
  <c r="J7710" i="3" l="1"/>
  <c r="H7711" i="3"/>
  <c r="J7711" i="3" s="1"/>
  <c r="L7709" i="3"/>
  <c r="O7709" i="3" s="1"/>
  <c r="K7710" i="3" s="1"/>
  <c r="D7712" i="3"/>
  <c r="C7712" i="3"/>
  <c r="E7712" i="3"/>
  <c r="H7712" i="3"/>
  <c r="F7712" i="3"/>
  <c r="B7712" i="3"/>
  <c r="P7709" i="3"/>
  <c r="E7713" i="3" l="1"/>
  <c r="B7713" i="3"/>
  <c r="C7713" i="3"/>
  <c r="D7713" i="3"/>
  <c r="F7713" i="3"/>
  <c r="L7710" i="3"/>
  <c r="O7710" i="3" s="1"/>
  <c r="K7711" i="3" s="1"/>
  <c r="P7710" i="3"/>
  <c r="D7714" i="3" l="1"/>
  <c r="F7714" i="3"/>
  <c r="E7714" i="3"/>
  <c r="C7714" i="3"/>
  <c r="B7714" i="3"/>
  <c r="L7711" i="3"/>
  <c r="O7711" i="3" s="1"/>
  <c r="K7712" i="3" s="1"/>
  <c r="J7712" i="3"/>
  <c r="H7713" i="3"/>
  <c r="J7713" i="3" l="1"/>
  <c r="C7715" i="3"/>
  <c r="E7715" i="3"/>
  <c r="B7715" i="3"/>
  <c r="H7715" i="3" s="1"/>
  <c r="D7715" i="3"/>
  <c r="F7715" i="3"/>
  <c r="P7712" i="3"/>
  <c r="P7711" i="3"/>
  <c r="H7714" i="3"/>
  <c r="J7714" i="3" s="1"/>
  <c r="L7712" i="3"/>
  <c r="O7712" i="3" s="1"/>
  <c r="K7713" i="3" s="1"/>
  <c r="L7713" i="3" l="1"/>
  <c r="O7713" i="3" s="1"/>
  <c r="K7714" i="3" s="1"/>
  <c r="J7715" i="3"/>
  <c r="P7714" i="3"/>
  <c r="C7716" i="3"/>
  <c r="D7716" i="3"/>
  <c r="B7716" i="3"/>
  <c r="H7716" i="3" s="1"/>
  <c r="E7716" i="3"/>
  <c r="J7716" i="3" s="1"/>
  <c r="F7716" i="3"/>
  <c r="P7713" i="3"/>
  <c r="P7715" i="3" l="1"/>
  <c r="E7717" i="3"/>
  <c r="F7717" i="3"/>
  <c r="B7717" i="3"/>
  <c r="H7717" i="3"/>
  <c r="J7717" i="3" s="1"/>
  <c r="C7717" i="3"/>
  <c r="D7717" i="3"/>
  <c r="L7714" i="3"/>
  <c r="O7714" i="3" s="1"/>
  <c r="K7715" i="3" s="1"/>
  <c r="P7716" i="3" l="1"/>
  <c r="L7715" i="3"/>
  <c r="O7715" i="3" s="1"/>
  <c r="K7716" i="3" s="1"/>
  <c r="E7718" i="3"/>
  <c r="B7718" i="3"/>
  <c r="C7718" i="3"/>
  <c r="D7718" i="3"/>
  <c r="F7718" i="3"/>
  <c r="L7716" i="3" l="1"/>
  <c r="O7716" i="3" s="1"/>
  <c r="K7717" i="3" s="1"/>
  <c r="C7719" i="3"/>
  <c r="D7719" i="3"/>
  <c r="F7719" i="3"/>
  <c r="E7719" i="3"/>
  <c r="B7719" i="3"/>
  <c r="H7719" i="3" s="1"/>
  <c r="H7718" i="3"/>
  <c r="J7718" i="3" s="1"/>
  <c r="L7717" i="3" l="1"/>
  <c r="O7717" i="3" s="1"/>
  <c r="K7718" i="3" s="1"/>
  <c r="B7720" i="3"/>
  <c r="C7720" i="3"/>
  <c r="E7720" i="3"/>
  <c r="D7720" i="3"/>
  <c r="H7720" i="3"/>
  <c r="F7720" i="3"/>
  <c r="P7717" i="3"/>
  <c r="J7720" i="3" l="1"/>
  <c r="L7718" i="3"/>
  <c r="O7718" i="3" s="1"/>
  <c r="K7719" i="3" s="1"/>
  <c r="D7721" i="3"/>
  <c r="B7721" i="3"/>
  <c r="C7721" i="3"/>
  <c r="E7721" i="3"/>
  <c r="H7721" i="3"/>
  <c r="J7721" i="3" s="1"/>
  <c r="F7721" i="3"/>
  <c r="J7719" i="3"/>
  <c r="F7722" i="3" l="1"/>
  <c r="E7722" i="3"/>
  <c r="D7722" i="3"/>
  <c r="B7722" i="3"/>
  <c r="C7722" i="3"/>
  <c r="P7719" i="3"/>
  <c r="P7718" i="3"/>
  <c r="L7719" i="3"/>
  <c r="O7719" i="3" s="1"/>
  <c r="K7720" i="3" s="1"/>
  <c r="P7720" i="3"/>
  <c r="L7720" i="3" l="1"/>
  <c r="O7720" i="3" s="1"/>
  <c r="K7721" i="3" s="1"/>
  <c r="F7723" i="3"/>
  <c r="B7723" i="3"/>
  <c r="E7723" i="3"/>
  <c r="C7723" i="3"/>
  <c r="D7723" i="3"/>
  <c r="H7722" i="3"/>
  <c r="H7723" i="3" s="1"/>
  <c r="J7723" i="3" l="1"/>
  <c r="L7721" i="3"/>
  <c r="O7721" i="3" s="1"/>
  <c r="K7722" i="3" s="1"/>
  <c r="F7724" i="3"/>
  <c r="B7724" i="3"/>
  <c r="H7724" i="3"/>
  <c r="C7724" i="3"/>
  <c r="D7724" i="3"/>
  <c r="E7724" i="3"/>
  <c r="J7722" i="3"/>
  <c r="B7725" i="3" l="1"/>
  <c r="H7725" i="3" s="1"/>
  <c r="D7725" i="3"/>
  <c r="F7725" i="3"/>
  <c r="E7725" i="3"/>
  <c r="C7725" i="3"/>
  <c r="P7722" i="3"/>
  <c r="P7721" i="3"/>
  <c r="J7724" i="3"/>
  <c r="P7723" i="3" s="1"/>
  <c r="L7722" i="3"/>
  <c r="O7722" i="3" s="1"/>
  <c r="K7723" i="3" s="1"/>
  <c r="J7725" i="3" l="1"/>
  <c r="L7723" i="3"/>
  <c r="O7723" i="3" s="1"/>
  <c r="K7724" i="3" s="1"/>
  <c r="F7726" i="3"/>
  <c r="E7726" i="3"/>
  <c r="D7726" i="3"/>
  <c r="B7726" i="3"/>
  <c r="H7726" i="3" s="1"/>
  <c r="C7726" i="3"/>
  <c r="P7724" i="3"/>
  <c r="L7724" i="3" l="1"/>
  <c r="O7724" i="3" s="1"/>
  <c r="K7725" i="3" s="1"/>
  <c r="J7726" i="3"/>
  <c r="L7725" i="3" l="1"/>
  <c r="O7725" i="3" s="1"/>
  <c r="K7726" i="3" s="1"/>
  <c r="E7727" i="3"/>
  <c r="F7727" i="3"/>
  <c r="D7727" i="3"/>
  <c r="C7727" i="3"/>
  <c r="J7727" i="3"/>
  <c r="B7727" i="3"/>
  <c r="H7727" i="3"/>
  <c r="P7725" i="3"/>
  <c r="C7728" i="3" l="1"/>
  <c r="D7728" i="3"/>
  <c r="F7728" i="3"/>
  <c r="B7728" i="3"/>
  <c r="E7728" i="3"/>
  <c r="P7726" i="3"/>
  <c r="L7726" i="3"/>
  <c r="O7726" i="3" s="1"/>
  <c r="K7727" i="3" s="1"/>
  <c r="L7727" i="3" l="1"/>
  <c r="O7727" i="3" s="1"/>
  <c r="K7728" i="3" s="1"/>
  <c r="H7728" i="3"/>
  <c r="J7728" i="3"/>
  <c r="L7728" i="3" l="1"/>
  <c r="O7728" i="3" s="1"/>
  <c r="K7729" i="3" s="1"/>
  <c r="P7727" i="3"/>
  <c r="F7729" i="3"/>
  <c r="C7729" i="3"/>
  <c r="H7729" i="3"/>
  <c r="D7729" i="3"/>
  <c r="B7729" i="3"/>
  <c r="E7729" i="3"/>
  <c r="C7730" i="3" l="1"/>
  <c r="F7730" i="3"/>
  <c r="D7730" i="3"/>
  <c r="E7730" i="3"/>
  <c r="B7730" i="3"/>
  <c r="H7730" i="3" s="1"/>
  <c r="J7729" i="3"/>
  <c r="J7730" i="3" l="1"/>
  <c r="P7728" i="3"/>
  <c r="P7729" i="3" l="1"/>
  <c r="F7731" i="3"/>
  <c r="E7731" i="3"/>
  <c r="D7731" i="3"/>
  <c r="B7731" i="3"/>
  <c r="H7731" i="3" s="1"/>
  <c r="C7731" i="3"/>
  <c r="L7729" i="3"/>
  <c r="O7729" i="3" s="1"/>
  <c r="K7730" i="3" s="1"/>
  <c r="L7730" i="3"/>
  <c r="J7731" i="3" l="1"/>
  <c r="O7730" i="3"/>
  <c r="K7731" i="3"/>
  <c r="B7732" i="3" l="1"/>
  <c r="H7732" i="3" s="1"/>
  <c r="D7732" i="3"/>
  <c r="C7732" i="3"/>
  <c r="E7732" i="3"/>
  <c r="J7732" i="3" s="1"/>
  <c r="F7732" i="3"/>
  <c r="P7730" i="3"/>
  <c r="L7731" i="3"/>
  <c r="O7731" i="3" s="1"/>
  <c r="K7732" i="3" s="1"/>
  <c r="P7731" i="3" l="1"/>
  <c r="L7732" i="3"/>
  <c r="O7732" i="3" s="1"/>
  <c r="B7733" i="3" l="1"/>
  <c r="C7733" i="3"/>
  <c r="K7733" i="3"/>
  <c r="D7733" i="3"/>
  <c r="H7733" i="3"/>
  <c r="F7733" i="3"/>
  <c r="E7733" i="3"/>
  <c r="J7733" i="3" s="1"/>
  <c r="P7732" i="3" l="1"/>
  <c r="D7734" i="3"/>
  <c r="C7734" i="3"/>
  <c r="E7734" i="3"/>
  <c r="B7734" i="3"/>
  <c r="F7734" i="3"/>
  <c r="H7734" i="3" l="1"/>
  <c r="L7733" i="3"/>
  <c r="O7733" i="3" s="1"/>
  <c r="K7734" i="3" s="1"/>
  <c r="J7734" i="3" l="1"/>
  <c r="L7734" i="3"/>
  <c r="O7734" i="3" s="1"/>
  <c r="K7735" i="3" s="1"/>
  <c r="H7735" i="3"/>
  <c r="B7735" i="3"/>
  <c r="D7735" i="3"/>
  <c r="F7735" i="3"/>
  <c r="E7735" i="3"/>
  <c r="J7735" i="3" s="1"/>
  <c r="C7735" i="3"/>
  <c r="F7736" i="3" l="1"/>
  <c r="D7736" i="3"/>
  <c r="E7736" i="3"/>
  <c r="C7736" i="3"/>
  <c r="B7736" i="3"/>
  <c r="H7736" i="3" s="1"/>
  <c r="L7735" i="3"/>
  <c r="O7735" i="3" s="1"/>
  <c r="P7734" i="3"/>
  <c r="P7733" i="3"/>
  <c r="K7736" i="3" l="1"/>
  <c r="J7736" i="3"/>
  <c r="P7735" i="3" l="1"/>
  <c r="C7737" i="3"/>
  <c r="E7737" i="3"/>
  <c r="B7737" i="3"/>
  <c r="D7737" i="3"/>
  <c r="F7737" i="3"/>
  <c r="L7736" i="3"/>
  <c r="O7736" i="3" s="1"/>
  <c r="F7738" i="3" l="1"/>
  <c r="C7738" i="3"/>
  <c r="D7738" i="3"/>
  <c r="B7738" i="3"/>
  <c r="E7738" i="3"/>
  <c r="K7737" i="3"/>
  <c r="H7737" i="3"/>
  <c r="J7737" i="3" l="1"/>
  <c r="L7737" i="3"/>
  <c r="F7739" i="3"/>
  <c r="E7739" i="3"/>
  <c r="C7739" i="3"/>
  <c r="D7739" i="3"/>
  <c r="B7739" i="3"/>
  <c r="H7738" i="3"/>
  <c r="O7737" i="3"/>
  <c r="K7738" i="3" s="1"/>
  <c r="J7738" i="3" l="1"/>
  <c r="H7739" i="3"/>
  <c r="L7738" i="3"/>
  <c r="O7738" i="3" s="1"/>
  <c r="K7739" i="3" s="1"/>
  <c r="D7740" i="3"/>
  <c r="B7740" i="3"/>
  <c r="E7740" i="3"/>
  <c r="C7740" i="3"/>
  <c r="F7740" i="3"/>
  <c r="J7739" i="3"/>
  <c r="P7737" i="3"/>
  <c r="P7736" i="3"/>
  <c r="B7741" i="3" l="1"/>
  <c r="D7741" i="3"/>
  <c r="C7741" i="3"/>
  <c r="F7741" i="3"/>
  <c r="E7741" i="3"/>
  <c r="H7740" i="3"/>
  <c r="L7739" i="3"/>
  <c r="O7739" i="3" s="1"/>
  <c r="K7740" i="3" s="1"/>
  <c r="P7738" i="3"/>
  <c r="J7740" i="3" l="1"/>
  <c r="L7740" i="3"/>
  <c r="O7740" i="3" s="1"/>
  <c r="K7741" i="3" s="1"/>
  <c r="H7741" i="3"/>
  <c r="J7741" i="3"/>
  <c r="E7742" i="3" l="1"/>
  <c r="B7742" i="3"/>
  <c r="F7742" i="3"/>
  <c r="C7742" i="3"/>
  <c r="H7742" i="3"/>
  <c r="D7742" i="3"/>
  <c r="L7741" i="3"/>
  <c r="O7741" i="3" s="1"/>
  <c r="K7742" i="3" s="1"/>
  <c r="P7740" i="3"/>
  <c r="P7739" i="3"/>
  <c r="D7743" i="3" l="1"/>
  <c r="E7743" i="3"/>
  <c r="C7743" i="3"/>
  <c r="B7743" i="3"/>
  <c r="H7743" i="3" s="1"/>
  <c r="J7743" i="3" s="1"/>
  <c r="F7743" i="3"/>
  <c r="J7742" i="3"/>
  <c r="P7741" i="3" l="1"/>
  <c r="P7742" i="3"/>
  <c r="L7742" i="3" l="1"/>
  <c r="O7742" i="3" s="1"/>
  <c r="K7743" i="3" s="1"/>
  <c r="D7744" i="3"/>
  <c r="E7744" i="3"/>
  <c r="B7744" i="3"/>
  <c r="F7744" i="3"/>
  <c r="C7744" i="3"/>
  <c r="H7744" i="3" l="1"/>
  <c r="L7743" i="3"/>
  <c r="O7743" i="3" s="1"/>
  <c r="K7744" i="3" s="1"/>
  <c r="J7744" i="3" l="1"/>
  <c r="L7744" i="3"/>
  <c r="O7744" i="3" s="1"/>
  <c r="E7745" i="3"/>
  <c r="C7745" i="3"/>
  <c r="D7745" i="3"/>
  <c r="B7745" i="3"/>
  <c r="F7745" i="3"/>
  <c r="C7746" i="3" l="1"/>
  <c r="E7746" i="3"/>
  <c r="D7746" i="3"/>
  <c r="B7746" i="3"/>
  <c r="F7746" i="3"/>
  <c r="P7743" i="3"/>
  <c r="K7745" i="3"/>
  <c r="H7745" i="3"/>
  <c r="J7745" i="3" l="1"/>
  <c r="L7745" i="3"/>
  <c r="F7747" i="3"/>
  <c r="E7747" i="3"/>
  <c r="D7747" i="3"/>
  <c r="C7747" i="3"/>
  <c r="B7747" i="3"/>
  <c r="H7746" i="3"/>
  <c r="J7746" i="3"/>
  <c r="O7745" i="3"/>
  <c r="K7746" i="3" s="1"/>
  <c r="B7748" i="3" l="1"/>
  <c r="E7748" i="3"/>
  <c r="D7748" i="3"/>
  <c r="F7748" i="3"/>
  <c r="C7748" i="3"/>
  <c r="L7746" i="3"/>
  <c r="O7746" i="3" s="1"/>
  <c r="K7747" i="3" s="1"/>
  <c r="H7747" i="3"/>
  <c r="P7745" i="3"/>
  <c r="P7744" i="3"/>
  <c r="J7747" i="3" l="1"/>
  <c r="F7749" i="3"/>
  <c r="C7749" i="3"/>
  <c r="E7749" i="3"/>
  <c r="B7749" i="3"/>
  <c r="D7749" i="3"/>
  <c r="H7748" i="3"/>
  <c r="E7750" i="3" l="1"/>
  <c r="B7750" i="3"/>
  <c r="F7750" i="3"/>
  <c r="D7750" i="3"/>
  <c r="C7750" i="3"/>
  <c r="J7748" i="3"/>
  <c r="J7749" i="3"/>
  <c r="H7749" i="3"/>
  <c r="P7747" i="3"/>
  <c r="P7746" i="3"/>
  <c r="L7747" i="3"/>
  <c r="O7747" i="3" s="1"/>
  <c r="K7748" i="3" s="1"/>
  <c r="E7751" i="3" l="1"/>
  <c r="C7751" i="3"/>
  <c r="D7751" i="3"/>
  <c r="B7751" i="3"/>
  <c r="F7751" i="3"/>
  <c r="O7748" i="3"/>
  <c r="K7749" i="3" s="1"/>
  <c r="L7748" i="3"/>
  <c r="H7750" i="3"/>
  <c r="J7750" i="3"/>
  <c r="P7748" i="3"/>
  <c r="E7752" i="3" l="1"/>
  <c r="F7752" i="3"/>
  <c r="C7752" i="3"/>
  <c r="D7752" i="3"/>
  <c r="B7752" i="3"/>
  <c r="L7749" i="3"/>
  <c r="O7749" i="3" s="1"/>
  <c r="K7750" i="3" s="1"/>
  <c r="P7749" i="3"/>
  <c r="H7751" i="3"/>
  <c r="C7753" i="3" l="1"/>
  <c r="E7753" i="3"/>
  <c r="B7753" i="3"/>
  <c r="D7753" i="3"/>
  <c r="F7753" i="3"/>
  <c r="L7750" i="3"/>
  <c r="O7750" i="3" s="1"/>
  <c r="K7751" i="3" s="1"/>
  <c r="H7752" i="3"/>
  <c r="J7751" i="3"/>
  <c r="F7754" i="3" l="1"/>
  <c r="C7754" i="3"/>
  <c r="D7754" i="3"/>
  <c r="B7754" i="3"/>
  <c r="E7754" i="3"/>
  <c r="J7752" i="3"/>
  <c r="L7751" i="3"/>
  <c r="O7751" i="3" s="1"/>
  <c r="K7752" i="3" s="1"/>
  <c r="P7751" i="3"/>
  <c r="P7750" i="3"/>
  <c r="H7753" i="3"/>
  <c r="H7754" i="3" l="1"/>
  <c r="J7753" i="3"/>
  <c r="P7752" i="3"/>
  <c r="B7755" i="3"/>
  <c r="E7755" i="3"/>
  <c r="F7755" i="3"/>
  <c r="C7755" i="3"/>
  <c r="D7755" i="3"/>
  <c r="L7752" i="3"/>
  <c r="O7752" i="3" s="1"/>
  <c r="K7753" i="3" s="1"/>
  <c r="D7756" i="3" l="1"/>
  <c r="F7756" i="3"/>
  <c r="C7756" i="3"/>
  <c r="E7756" i="3"/>
  <c r="B7756" i="3"/>
  <c r="J7754" i="3"/>
  <c r="H7755" i="3"/>
  <c r="P7753" i="3"/>
  <c r="J7755" i="3"/>
  <c r="L7753" i="3"/>
  <c r="O7753" i="3" s="1"/>
  <c r="K7754" i="3" s="1"/>
  <c r="L7754" i="3" l="1"/>
  <c r="O7754" i="3" s="1"/>
  <c r="K7755" i="3" s="1"/>
  <c r="P7754" i="3"/>
  <c r="H7756" i="3"/>
  <c r="J7756" i="3" s="1"/>
  <c r="L7755" i="3" l="1"/>
  <c r="O7755" i="3" s="1"/>
  <c r="K7756" i="3" s="1"/>
  <c r="C7757" i="3"/>
  <c r="B7757" i="3"/>
  <c r="H7757" i="3" s="1"/>
  <c r="J7757" i="3" s="1"/>
  <c r="E7757" i="3"/>
  <c r="D7757" i="3"/>
  <c r="F7757" i="3"/>
  <c r="P7755" i="3"/>
  <c r="P7756" i="3" l="1"/>
  <c r="L7756" i="3"/>
  <c r="O7756" i="3" s="1"/>
  <c r="K7757" i="3" s="1"/>
  <c r="E7758" i="3" l="1"/>
  <c r="C7758" i="3"/>
  <c r="F7758" i="3"/>
  <c r="D7758" i="3"/>
  <c r="B7758" i="3"/>
  <c r="H7758" i="3" s="1"/>
  <c r="J7758" i="3" s="1"/>
  <c r="L7757" i="3"/>
  <c r="O7757" i="3" s="1"/>
  <c r="P7757" i="3" l="1"/>
  <c r="L7758" i="3"/>
  <c r="K7758" i="3"/>
  <c r="B7759" i="3" l="1"/>
  <c r="F7759" i="3"/>
  <c r="C7759" i="3"/>
  <c r="D7759" i="3"/>
  <c r="E7759" i="3"/>
  <c r="O7758" i="3"/>
  <c r="K7759" i="3" s="1"/>
  <c r="C7760" i="3" l="1"/>
  <c r="B7760" i="3"/>
  <c r="H7760" i="3" s="1"/>
  <c r="E7760" i="3"/>
  <c r="F7760" i="3"/>
  <c r="D7760" i="3"/>
  <c r="J7759" i="3"/>
  <c r="H7759" i="3"/>
  <c r="J7760" i="3" l="1"/>
  <c r="P7759" i="3" s="1"/>
  <c r="P7758" i="3"/>
  <c r="L7759" i="3" l="1"/>
  <c r="O7759" i="3" s="1"/>
  <c r="K7760" i="3" s="1"/>
  <c r="C7761" i="3"/>
  <c r="D7761" i="3"/>
  <c r="F7761" i="3"/>
  <c r="E7761" i="3"/>
  <c r="B7761" i="3"/>
  <c r="H7761" i="3" s="1"/>
  <c r="J7761" i="3" l="1"/>
  <c r="L7760" i="3"/>
  <c r="O7760" i="3" s="1"/>
  <c r="K7761" i="3" s="1"/>
  <c r="L7761" i="3" l="1"/>
  <c r="O7761" i="3" s="1"/>
  <c r="D7762" i="3"/>
  <c r="B7762" i="3"/>
  <c r="K7762" i="3" s="1"/>
  <c r="F7762" i="3"/>
  <c r="E7762" i="3"/>
  <c r="C7762" i="3"/>
  <c r="P7760" i="3"/>
  <c r="H7762" i="3" l="1"/>
  <c r="J7762" i="3" l="1"/>
  <c r="L7762" i="3"/>
  <c r="O7762" i="3" s="1"/>
  <c r="D7763" i="3"/>
  <c r="F7763" i="3"/>
  <c r="E7763" i="3"/>
  <c r="B7763" i="3"/>
  <c r="K7763" i="3" s="1"/>
  <c r="C7763" i="3"/>
  <c r="H7763" i="3" l="1"/>
  <c r="P7761" i="3"/>
  <c r="J7763" i="3" l="1"/>
  <c r="L7763" i="3"/>
  <c r="O7763" i="3" s="1"/>
  <c r="F7764" i="3"/>
  <c r="C7764" i="3"/>
  <c r="E7764" i="3"/>
  <c r="B7764" i="3"/>
  <c r="K7764" i="3" s="1"/>
  <c r="H7764" i="3"/>
  <c r="J7764" i="3"/>
  <c r="D7764" i="3"/>
  <c r="C7765" i="3" l="1"/>
  <c r="B7765" i="3"/>
  <c r="H7765" i="3" s="1"/>
  <c r="E7765" i="3"/>
  <c r="F7765" i="3"/>
  <c r="D7765" i="3"/>
  <c r="L7764" i="3"/>
  <c r="O7764" i="3" s="1"/>
  <c r="K7765" i="3" s="1"/>
  <c r="P7763" i="3"/>
  <c r="P7762" i="3"/>
  <c r="D7766" i="3" l="1"/>
  <c r="E7766" i="3"/>
  <c r="F7766" i="3"/>
  <c r="C7766" i="3"/>
  <c r="B7766" i="3"/>
  <c r="H7766" i="3" l="1"/>
  <c r="J7766" i="3"/>
  <c r="L7765" i="3"/>
  <c r="O7765" i="3" s="1"/>
  <c r="K7766" i="3" s="1"/>
  <c r="J7765" i="3"/>
  <c r="P7764" i="3" l="1"/>
  <c r="P7765" i="3"/>
  <c r="D7767" i="3"/>
  <c r="E7767" i="3"/>
  <c r="F7767" i="3"/>
  <c r="B7767" i="3"/>
  <c r="K7767" i="3" s="1"/>
  <c r="C7767" i="3"/>
  <c r="L7766" i="3"/>
  <c r="O7766" i="3" s="1"/>
  <c r="H7767" i="3" l="1"/>
  <c r="J7767" i="3" s="1"/>
  <c r="B7768" i="3" l="1"/>
  <c r="K7768" i="3" s="1"/>
  <c r="C7768" i="3"/>
  <c r="F7768" i="3"/>
  <c r="D7768" i="3"/>
  <c r="E7768" i="3"/>
  <c r="P7766" i="3"/>
  <c r="L7767" i="3"/>
  <c r="O7767" i="3" s="1"/>
  <c r="H7768" i="3" l="1"/>
  <c r="J7768" i="3" l="1"/>
  <c r="F7769" i="3"/>
  <c r="B7769" i="3"/>
  <c r="D7769" i="3"/>
  <c r="E7769" i="3"/>
  <c r="C7769" i="3"/>
  <c r="H7769" i="3" l="1"/>
  <c r="L7768" i="3"/>
  <c r="O7768" i="3" s="1"/>
  <c r="K7769" i="3" s="1"/>
  <c r="P7767" i="3"/>
  <c r="J7769" i="3" l="1"/>
  <c r="L7769" i="3"/>
  <c r="O7769" i="3" s="1"/>
  <c r="D7770" i="3"/>
  <c r="F7770" i="3"/>
  <c r="C7770" i="3"/>
  <c r="E7770" i="3"/>
  <c r="B7770" i="3"/>
  <c r="B7771" i="3" l="1"/>
  <c r="F7771" i="3"/>
  <c r="C7771" i="3"/>
  <c r="E7771" i="3"/>
  <c r="D7771" i="3"/>
  <c r="H7770" i="3"/>
  <c r="P7768" i="3"/>
  <c r="K7770" i="3"/>
  <c r="J7770" i="3" l="1"/>
  <c r="H7771" i="3"/>
  <c r="J7771" i="3" s="1"/>
  <c r="L7770" i="3"/>
  <c r="F7772" i="3"/>
  <c r="D7772" i="3"/>
  <c r="C7772" i="3"/>
  <c r="B7772" i="3"/>
  <c r="E7772" i="3"/>
  <c r="O7770" i="3"/>
  <c r="K7771" i="3" s="1"/>
  <c r="C7773" i="3" l="1"/>
  <c r="B7773" i="3"/>
  <c r="E7773" i="3"/>
  <c r="D7773" i="3"/>
  <c r="F7773" i="3"/>
  <c r="H7772" i="3"/>
  <c r="L7771" i="3"/>
  <c r="O7771" i="3" s="1"/>
  <c r="K7772" i="3" s="1"/>
  <c r="P7770" i="3"/>
  <c r="P7769" i="3"/>
  <c r="J7772" i="3" l="1"/>
  <c r="L7772" i="3"/>
  <c r="O7772" i="3" s="1"/>
  <c r="K7773" i="3" s="1"/>
  <c r="H7773" i="3"/>
  <c r="J7773" i="3" l="1"/>
  <c r="L7773" i="3"/>
  <c r="O7773" i="3" s="1"/>
  <c r="K7774" i="3" s="1"/>
  <c r="B7774" i="3"/>
  <c r="J7774" i="3"/>
  <c r="C7774" i="3"/>
  <c r="E7774" i="3"/>
  <c r="L7774" i="3" s="1"/>
  <c r="D7774" i="3"/>
  <c r="F7774" i="3"/>
  <c r="H7774" i="3"/>
  <c r="P7772" i="3"/>
  <c r="P7771" i="3"/>
  <c r="O7774" i="3" l="1"/>
  <c r="F7775" i="3"/>
  <c r="C7775" i="3"/>
  <c r="E7775" i="3"/>
  <c r="D7775" i="3"/>
  <c r="B7775" i="3"/>
  <c r="K7775" i="3" s="1"/>
  <c r="P7773" i="3"/>
  <c r="H7775" i="3" l="1"/>
  <c r="J7775" i="3"/>
  <c r="P7774" i="3" l="1"/>
  <c r="E7776" i="3"/>
  <c r="D7776" i="3"/>
  <c r="C7776" i="3"/>
  <c r="B7776" i="3"/>
  <c r="K7776" i="3" s="1"/>
  <c r="F7776" i="3"/>
  <c r="L7775" i="3"/>
  <c r="O7775" i="3" s="1"/>
  <c r="H7776" i="3" l="1"/>
  <c r="J7776" i="3" s="1"/>
  <c r="P7775" i="3" l="1"/>
  <c r="B7777" i="3"/>
  <c r="C7777" i="3"/>
  <c r="E7777" i="3"/>
  <c r="D7777" i="3"/>
  <c r="F7777" i="3"/>
  <c r="B7778" i="3" l="1"/>
  <c r="D7778" i="3"/>
  <c r="C7778" i="3"/>
  <c r="F7778" i="3"/>
  <c r="E7778" i="3"/>
  <c r="H7777" i="3"/>
  <c r="L7776" i="3"/>
  <c r="O7776" i="3" s="1"/>
  <c r="K7777" i="3" s="1"/>
  <c r="J7777" i="3"/>
  <c r="F7779" i="3" l="1"/>
  <c r="D7779" i="3"/>
  <c r="C7779" i="3"/>
  <c r="E7779" i="3"/>
  <c r="B7779" i="3"/>
  <c r="H7779" i="3" s="1"/>
  <c r="H7778" i="3"/>
  <c r="P7776" i="3"/>
  <c r="J7778" i="3"/>
  <c r="L7777" i="3"/>
  <c r="O7777" i="3" s="1"/>
  <c r="K7778" i="3" s="1"/>
  <c r="P7777" i="3" l="1"/>
  <c r="L7778" i="3" l="1"/>
  <c r="O7778" i="3" s="1"/>
  <c r="K7779" i="3" s="1"/>
  <c r="E7780" i="3"/>
  <c r="D7780" i="3"/>
  <c r="B7780" i="3"/>
  <c r="F7780" i="3"/>
  <c r="C7780" i="3"/>
  <c r="J7779" i="3"/>
  <c r="B7781" i="3" l="1"/>
  <c r="E7781" i="3"/>
  <c r="D7781" i="3"/>
  <c r="F7781" i="3"/>
  <c r="H7781" i="3"/>
  <c r="J7781" i="3" s="1"/>
  <c r="C7781" i="3"/>
  <c r="K7780" i="3"/>
  <c r="L7779" i="3"/>
  <c r="H7780" i="3"/>
  <c r="P7778" i="3"/>
  <c r="O7779" i="3"/>
  <c r="B7782" i="3" l="1"/>
  <c r="D7782" i="3"/>
  <c r="E7782" i="3"/>
  <c r="C7782" i="3"/>
  <c r="H7782" i="3"/>
  <c r="F7782" i="3"/>
  <c r="J7780" i="3"/>
  <c r="L7780" i="3"/>
  <c r="O7780" i="3" s="1"/>
  <c r="K7781" i="3" s="1"/>
  <c r="E7783" i="3" l="1"/>
  <c r="B7783" i="3"/>
  <c r="H7783" i="3" s="1"/>
  <c r="F7783" i="3"/>
  <c r="C7783" i="3"/>
  <c r="D7783" i="3"/>
  <c r="L7781" i="3"/>
  <c r="O7781" i="3" s="1"/>
  <c r="K7782" i="3" s="1"/>
  <c r="J7782" i="3"/>
  <c r="P7780" i="3"/>
  <c r="P7779" i="3"/>
  <c r="J7783" i="3" l="1"/>
  <c r="P7781" i="3"/>
  <c r="P7782" i="3"/>
  <c r="L7782" i="3"/>
  <c r="O7782" i="3" s="1"/>
  <c r="K7783" i="3" s="1"/>
  <c r="E7784" i="3" l="1"/>
  <c r="D7784" i="3"/>
  <c r="F7784" i="3"/>
  <c r="C7784" i="3"/>
  <c r="B7784" i="3"/>
  <c r="L7783" i="3"/>
  <c r="O7783" i="3" s="1"/>
  <c r="B7785" i="3" l="1"/>
  <c r="E7785" i="3"/>
  <c r="C7785" i="3"/>
  <c r="D7785" i="3"/>
  <c r="F7785" i="3"/>
  <c r="H7784" i="3"/>
  <c r="K7784" i="3"/>
  <c r="J7784" i="3" l="1"/>
  <c r="L7784" i="3"/>
  <c r="D7786" i="3"/>
  <c r="B7786" i="3"/>
  <c r="E7786" i="3"/>
  <c r="C7786" i="3"/>
  <c r="F7786" i="3"/>
  <c r="O7784" i="3"/>
  <c r="K7785" i="3" s="1"/>
  <c r="H7785" i="3"/>
  <c r="J7785" i="3" l="1"/>
  <c r="H7786" i="3"/>
  <c r="L7785" i="3"/>
  <c r="D7787" i="3"/>
  <c r="E7787" i="3"/>
  <c r="F7787" i="3"/>
  <c r="B7787" i="3"/>
  <c r="C7787" i="3"/>
  <c r="O7785" i="3"/>
  <c r="K7786" i="3" s="1"/>
  <c r="J7786" i="3"/>
  <c r="P7784" i="3"/>
  <c r="P7783" i="3"/>
  <c r="D7788" i="3" l="1"/>
  <c r="E7788" i="3"/>
  <c r="F7788" i="3"/>
  <c r="C7788" i="3"/>
  <c r="B7788" i="3"/>
  <c r="H7788" i="3" s="1"/>
  <c r="J7788" i="3" s="1"/>
  <c r="P7785" i="3"/>
  <c r="H7787" i="3"/>
  <c r="J7787" i="3" s="1"/>
  <c r="P7786" i="3" s="1"/>
  <c r="P7787" i="3" l="1"/>
  <c r="L7786" i="3"/>
  <c r="O7786" i="3" s="1"/>
  <c r="K7787" i="3" s="1"/>
  <c r="C7789" i="3" l="1"/>
  <c r="F7789" i="3"/>
  <c r="D7789" i="3"/>
  <c r="E7789" i="3"/>
  <c r="B7789" i="3"/>
  <c r="L7787" i="3"/>
  <c r="O7787" i="3" s="1"/>
  <c r="K7788" i="3" s="1"/>
  <c r="L7788" i="3" l="1"/>
  <c r="O7788" i="3" s="1"/>
  <c r="K7789" i="3" s="1"/>
  <c r="H7789" i="3"/>
  <c r="J7789" i="3" l="1"/>
  <c r="L7789" i="3"/>
  <c r="O7789" i="3" s="1"/>
  <c r="D7790" i="3"/>
  <c r="E7790" i="3"/>
  <c r="B7790" i="3"/>
  <c r="F7790" i="3"/>
  <c r="C7790" i="3"/>
  <c r="B7791" i="3" l="1"/>
  <c r="C7791" i="3"/>
  <c r="F7791" i="3"/>
  <c r="D7791" i="3"/>
  <c r="E7791" i="3"/>
  <c r="J7790" i="3"/>
  <c r="P7789" i="3" s="1"/>
  <c r="H7790" i="3"/>
  <c r="K7790" i="3"/>
  <c r="P7788" i="3"/>
  <c r="B7792" i="3" l="1"/>
  <c r="F7792" i="3"/>
  <c r="E7792" i="3"/>
  <c r="D7792" i="3"/>
  <c r="C7792" i="3"/>
  <c r="H7791" i="3"/>
  <c r="J7791" i="3" l="1"/>
  <c r="H7792" i="3"/>
  <c r="D7793" i="3"/>
  <c r="B7793" i="3"/>
  <c r="E7793" i="3"/>
  <c r="C7793" i="3"/>
  <c r="F7793" i="3"/>
  <c r="L7790" i="3"/>
  <c r="O7790" i="3" s="1"/>
  <c r="K7791" i="3" s="1"/>
  <c r="J7792" i="3"/>
  <c r="B7794" i="3" l="1"/>
  <c r="E7794" i="3"/>
  <c r="F7794" i="3"/>
  <c r="D7794" i="3"/>
  <c r="C7794" i="3"/>
  <c r="H7793" i="3"/>
  <c r="J7793" i="3"/>
  <c r="L7791" i="3"/>
  <c r="O7791" i="3" s="1"/>
  <c r="K7792" i="3" s="1"/>
  <c r="P7791" i="3"/>
  <c r="P7790" i="3"/>
  <c r="E7795" i="3" l="1"/>
  <c r="D7795" i="3"/>
  <c r="C7795" i="3"/>
  <c r="B7795" i="3"/>
  <c r="F7795" i="3"/>
  <c r="P7792" i="3"/>
  <c r="H7794" i="3"/>
  <c r="L7792" i="3"/>
  <c r="O7792" i="3" s="1"/>
  <c r="K7793" i="3" s="1"/>
  <c r="L7793" i="3" l="1"/>
  <c r="O7793" i="3" s="1"/>
  <c r="K7794" i="3" s="1"/>
  <c r="J7794" i="3"/>
  <c r="H7795" i="3"/>
  <c r="J7795" i="3" l="1"/>
  <c r="D7796" i="3"/>
  <c r="C7796" i="3"/>
  <c r="F7796" i="3"/>
  <c r="B7796" i="3"/>
  <c r="H7796" i="3"/>
  <c r="E7796" i="3"/>
  <c r="P7794" i="3"/>
  <c r="P7793" i="3"/>
  <c r="L7794" i="3"/>
  <c r="O7794" i="3" s="1"/>
  <c r="K7795" i="3" s="1"/>
  <c r="D7797" i="3" l="1"/>
  <c r="B7797" i="3"/>
  <c r="F7797" i="3"/>
  <c r="H7797" i="3"/>
  <c r="C7797" i="3"/>
  <c r="E7797" i="3"/>
  <c r="J7796" i="3"/>
  <c r="L7795" i="3"/>
  <c r="O7795" i="3" s="1"/>
  <c r="K7796" i="3" s="1"/>
  <c r="P7795" i="3"/>
  <c r="E7798" i="3" l="1"/>
  <c r="D7798" i="3"/>
  <c r="B7798" i="3"/>
  <c r="C7798" i="3"/>
  <c r="F7798" i="3"/>
  <c r="L7796" i="3"/>
  <c r="O7796" i="3" s="1"/>
  <c r="K7797" i="3" s="1"/>
  <c r="J7797" i="3"/>
  <c r="P7796" i="3" s="1"/>
  <c r="F7799" i="3" l="1"/>
  <c r="C7799" i="3"/>
  <c r="E7799" i="3"/>
  <c r="D7799" i="3"/>
  <c r="B7799" i="3"/>
  <c r="H7798" i="3"/>
  <c r="L7797" i="3"/>
  <c r="O7797" i="3" s="1"/>
  <c r="K7798" i="3" s="1"/>
  <c r="J7798" i="3" l="1"/>
  <c r="L7798" i="3"/>
  <c r="O7798" i="3" s="1"/>
  <c r="K7799" i="3" s="1"/>
  <c r="B7800" i="3"/>
  <c r="C7800" i="3"/>
  <c r="E7800" i="3"/>
  <c r="D7800" i="3"/>
  <c r="F7800" i="3"/>
  <c r="H7799" i="3"/>
  <c r="J7799" i="3" l="1"/>
  <c r="H7800" i="3"/>
  <c r="L7799" i="3"/>
  <c r="O7799" i="3" s="1"/>
  <c r="K7800" i="3" s="1"/>
  <c r="E7801" i="3"/>
  <c r="C7801" i="3"/>
  <c r="D7801" i="3"/>
  <c r="F7801" i="3"/>
  <c r="B7801" i="3"/>
  <c r="J7800" i="3"/>
  <c r="P7798" i="3"/>
  <c r="P7797" i="3"/>
  <c r="C7802" i="3" l="1"/>
  <c r="E7802" i="3"/>
  <c r="B7802" i="3"/>
  <c r="D7802" i="3"/>
  <c r="F7802" i="3"/>
  <c r="J7801" i="3"/>
  <c r="P7800" i="3" s="1"/>
  <c r="H7801" i="3"/>
  <c r="P7799" i="3"/>
  <c r="F7803" i="3" l="1"/>
  <c r="B7803" i="3"/>
  <c r="E7803" i="3"/>
  <c r="C7803" i="3"/>
  <c r="D7803" i="3"/>
  <c r="H7802" i="3"/>
  <c r="J7802" i="3" s="1"/>
  <c r="L7800" i="3"/>
  <c r="O7800" i="3" s="1"/>
  <c r="K7801" i="3" s="1"/>
  <c r="P7801" i="3"/>
  <c r="D7804" i="3" l="1"/>
  <c r="B7804" i="3"/>
  <c r="C7804" i="3"/>
  <c r="F7804" i="3"/>
  <c r="E7804" i="3"/>
  <c r="H7803" i="3"/>
  <c r="L7801" i="3"/>
  <c r="O7801" i="3" s="1"/>
  <c r="K7802" i="3" s="1"/>
  <c r="L7802" i="3" l="1"/>
  <c r="O7802" i="3" s="1"/>
  <c r="K7803" i="3" s="1"/>
  <c r="J7803" i="3"/>
  <c r="H7804" i="3"/>
  <c r="C7805" i="3"/>
  <c r="D7805" i="3"/>
  <c r="H7805" i="3"/>
  <c r="F7805" i="3"/>
  <c r="E7805" i="3"/>
  <c r="B7805" i="3"/>
  <c r="J7804" i="3"/>
  <c r="J7805" i="3" l="1"/>
  <c r="L7803" i="3"/>
  <c r="O7803" i="3" s="1"/>
  <c r="K7804" i="3" s="1"/>
  <c r="P7803" i="3"/>
  <c r="P7802" i="3"/>
  <c r="P7804" i="3"/>
  <c r="L7804" i="3" l="1"/>
  <c r="O7804" i="3" s="1"/>
  <c r="K7805" i="3" s="1"/>
  <c r="F7806" i="3"/>
  <c r="E7806" i="3"/>
  <c r="D7806" i="3"/>
  <c r="B7806" i="3"/>
  <c r="H7806" i="3"/>
  <c r="C7806" i="3"/>
  <c r="D7807" i="3" l="1"/>
  <c r="E7807" i="3"/>
  <c r="F7807" i="3"/>
  <c r="B7807" i="3"/>
  <c r="C7807" i="3"/>
  <c r="L7805" i="3"/>
  <c r="O7805" i="3" s="1"/>
  <c r="K7806" i="3" s="1"/>
  <c r="J7806" i="3"/>
  <c r="C7808" i="3" l="1"/>
  <c r="D7808" i="3"/>
  <c r="F7808" i="3"/>
  <c r="E7808" i="3"/>
  <c r="B7808" i="3"/>
  <c r="P7805" i="3"/>
  <c r="H7807" i="3"/>
  <c r="J7807" i="3" s="1"/>
  <c r="L7806" i="3"/>
  <c r="O7806" i="3" s="1"/>
  <c r="K7807" i="3" s="1"/>
  <c r="H7808" i="3" l="1"/>
  <c r="P7806" i="3"/>
  <c r="J7808" i="3" l="1"/>
  <c r="D7809" i="3"/>
  <c r="E7809" i="3"/>
  <c r="F7809" i="3"/>
  <c r="C7809" i="3"/>
  <c r="H7809" i="3"/>
  <c r="J7809" i="3" s="1"/>
  <c r="B7809" i="3"/>
  <c r="L7807" i="3"/>
  <c r="O7807" i="3" s="1"/>
  <c r="K7808" i="3" s="1"/>
  <c r="L7808" i="3" l="1"/>
  <c r="O7808" i="3"/>
  <c r="K7809" i="3" s="1"/>
  <c r="P7808" i="3"/>
  <c r="P7807" i="3"/>
  <c r="E7810" i="3" l="1"/>
  <c r="D7810" i="3"/>
  <c r="C7810" i="3"/>
  <c r="F7810" i="3"/>
  <c r="H7810" i="3"/>
  <c r="B7810" i="3"/>
  <c r="L7809" i="3"/>
  <c r="O7809" i="3" s="1"/>
  <c r="K7810" i="3" s="1"/>
  <c r="E7811" i="3" l="1"/>
  <c r="D7811" i="3"/>
  <c r="F7811" i="3"/>
  <c r="B7811" i="3"/>
  <c r="C7811" i="3"/>
  <c r="J7810" i="3"/>
  <c r="F7812" i="3" l="1"/>
  <c r="C7812" i="3"/>
  <c r="B7812" i="3"/>
  <c r="E7812" i="3"/>
  <c r="D7812" i="3"/>
  <c r="P7809" i="3"/>
  <c r="H7811" i="3"/>
  <c r="B7813" i="3" l="1"/>
  <c r="F7813" i="3"/>
  <c r="E7813" i="3"/>
  <c r="C7813" i="3"/>
  <c r="D7813" i="3"/>
  <c r="J7811" i="3"/>
  <c r="L7810" i="3"/>
  <c r="O7810" i="3" s="1"/>
  <c r="K7811" i="3" s="1"/>
  <c r="H7812" i="3"/>
  <c r="J7812" i="3"/>
  <c r="F7814" i="3" l="1"/>
  <c r="D7814" i="3"/>
  <c r="E7814" i="3"/>
  <c r="B7814" i="3"/>
  <c r="C7814" i="3"/>
  <c r="P7811" i="3"/>
  <c r="P7810" i="3"/>
  <c r="L7811" i="3"/>
  <c r="O7811" i="3" s="1"/>
  <c r="K7812" i="3" s="1"/>
  <c r="H7813" i="3"/>
  <c r="J7813" i="3" l="1"/>
  <c r="L7812" i="3"/>
  <c r="O7812" i="3" s="1"/>
  <c r="K7813" i="3" s="1"/>
  <c r="J7814" i="3"/>
  <c r="H7814" i="3"/>
  <c r="P7813" i="3" l="1"/>
  <c r="P7812" i="3"/>
  <c r="D7815" i="3"/>
  <c r="C7815" i="3"/>
  <c r="B7815" i="3"/>
  <c r="E7815" i="3"/>
  <c r="F7815" i="3"/>
  <c r="H7815" i="3"/>
  <c r="L7813" i="3"/>
  <c r="O7813" i="3" s="1"/>
  <c r="K7814" i="3" s="1"/>
  <c r="J7815" i="3" l="1"/>
  <c r="C7816" i="3"/>
  <c r="E7816" i="3"/>
  <c r="F7816" i="3"/>
  <c r="H7816" i="3"/>
  <c r="B7816" i="3"/>
  <c r="D7816" i="3"/>
  <c r="L7814" i="3"/>
  <c r="O7814" i="3" s="1"/>
  <c r="K7815" i="3" s="1"/>
  <c r="J7816" i="3" l="1"/>
  <c r="E7817" i="3"/>
  <c r="C7817" i="3"/>
  <c r="D7817" i="3"/>
  <c r="B7817" i="3"/>
  <c r="F7817" i="3"/>
  <c r="L7815" i="3"/>
  <c r="O7815" i="3" s="1"/>
  <c r="K7816" i="3" s="1"/>
  <c r="P7814" i="3"/>
  <c r="P7815" i="3"/>
  <c r="F7818" i="3" l="1"/>
  <c r="E7818" i="3"/>
  <c r="B7818" i="3"/>
  <c r="C7818" i="3"/>
  <c r="D7818" i="3"/>
  <c r="L7816" i="3"/>
  <c r="O7816" i="3" s="1"/>
  <c r="K7817" i="3" s="1"/>
  <c r="H7817" i="3"/>
  <c r="J7817" i="3" l="1"/>
  <c r="H7818" i="3"/>
  <c r="D7819" i="3"/>
  <c r="B7819" i="3"/>
  <c r="C7819" i="3"/>
  <c r="E7819" i="3"/>
  <c r="F7819" i="3"/>
  <c r="H7819" i="3"/>
  <c r="F7820" i="3" l="1"/>
  <c r="C7820" i="3"/>
  <c r="E7820" i="3"/>
  <c r="D7820" i="3"/>
  <c r="B7820" i="3"/>
  <c r="J7818" i="3"/>
  <c r="L7817" i="3"/>
  <c r="O7817" i="3" s="1"/>
  <c r="K7818" i="3" s="1"/>
  <c r="P7817" i="3"/>
  <c r="P7816" i="3"/>
  <c r="B7821" i="3" l="1"/>
  <c r="D7821" i="3"/>
  <c r="F7821" i="3"/>
  <c r="C7821" i="3"/>
  <c r="E7821" i="3"/>
  <c r="H7820" i="3"/>
  <c r="J7819" i="3"/>
  <c r="L7818" i="3"/>
  <c r="O7818" i="3" s="1"/>
  <c r="K7819" i="3" s="1"/>
  <c r="J7820" i="3" l="1"/>
  <c r="H7821" i="3"/>
  <c r="L7819" i="3"/>
  <c r="O7819" i="3" s="1"/>
  <c r="K7820" i="3" s="1"/>
  <c r="J7821" i="3"/>
  <c r="P7819" i="3"/>
  <c r="P7818" i="3"/>
  <c r="L7820" i="3" l="1"/>
  <c r="O7820" i="3" s="1"/>
  <c r="K7821" i="3" s="1"/>
  <c r="P7820" i="3"/>
  <c r="D7822" i="3"/>
  <c r="E7822" i="3"/>
  <c r="F7822" i="3"/>
  <c r="C7822" i="3"/>
  <c r="B7822" i="3"/>
  <c r="D7823" i="3" l="1"/>
  <c r="F7823" i="3"/>
  <c r="C7823" i="3"/>
  <c r="E7823" i="3"/>
  <c r="B7823" i="3"/>
  <c r="L7821" i="3"/>
  <c r="O7821" i="3" s="1"/>
  <c r="K7822" i="3" s="1"/>
  <c r="H7822" i="3"/>
  <c r="H7823" i="3" s="1"/>
  <c r="B7824" i="3" l="1"/>
  <c r="C7824" i="3"/>
  <c r="F7824" i="3"/>
  <c r="E7824" i="3"/>
  <c r="D7824" i="3"/>
  <c r="J7823" i="3"/>
  <c r="J7822" i="3"/>
  <c r="E7825" i="3" l="1"/>
  <c r="C7825" i="3"/>
  <c r="F7825" i="3"/>
  <c r="B7825" i="3"/>
  <c r="D7825" i="3"/>
  <c r="L7822" i="3"/>
  <c r="O7822" i="3" s="1"/>
  <c r="K7823" i="3" s="1"/>
  <c r="P7821" i="3"/>
  <c r="P7822" i="3"/>
  <c r="H7824" i="3"/>
  <c r="B7826" i="3" l="1"/>
  <c r="F7826" i="3"/>
  <c r="D7826" i="3"/>
  <c r="C7826" i="3"/>
  <c r="E7826" i="3"/>
  <c r="J7824" i="3"/>
  <c r="H7825" i="3"/>
  <c r="L7823" i="3"/>
  <c r="O7823" i="3" s="1"/>
  <c r="K7824" i="3" s="1"/>
  <c r="B7827" i="3" l="1"/>
  <c r="D7827" i="3"/>
  <c r="C7827" i="3"/>
  <c r="E7827" i="3"/>
  <c r="F7827" i="3"/>
  <c r="J7825" i="3"/>
  <c r="P7824" i="3"/>
  <c r="P7823" i="3"/>
  <c r="J7826" i="3"/>
  <c r="L7824" i="3"/>
  <c r="O7824" i="3" s="1"/>
  <c r="K7825" i="3" s="1"/>
  <c r="H7826" i="3"/>
  <c r="C7828" i="3" l="1"/>
  <c r="E7828" i="3"/>
  <c r="D7828" i="3"/>
  <c r="F7828" i="3"/>
  <c r="B7828" i="3"/>
  <c r="L7825" i="3"/>
  <c r="O7825" i="3" s="1"/>
  <c r="K7826" i="3" s="1"/>
  <c r="P7825" i="3"/>
  <c r="H7827" i="3"/>
  <c r="J7827" i="3" l="1"/>
  <c r="L7826" i="3"/>
  <c r="O7826" i="3" s="1"/>
  <c r="K7827" i="3" s="1"/>
  <c r="H7828" i="3"/>
  <c r="J7828" i="3" l="1"/>
  <c r="L7827" i="3"/>
  <c r="O7827" i="3" s="1"/>
  <c r="K7828" i="3" s="1"/>
  <c r="B7829" i="3"/>
  <c r="E7829" i="3"/>
  <c r="C7829" i="3"/>
  <c r="F7829" i="3"/>
  <c r="H7829" i="3"/>
  <c r="D7829" i="3"/>
  <c r="P7827" i="3"/>
  <c r="P7826" i="3"/>
  <c r="J7829" i="3" l="1"/>
  <c r="D7830" i="3"/>
  <c r="C7830" i="3"/>
  <c r="B7830" i="3"/>
  <c r="E7830" i="3"/>
  <c r="H7830" i="3"/>
  <c r="F7830" i="3"/>
  <c r="P7828" i="3"/>
  <c r="L7828" i="3"/>
  <c r="O7828" i="3" s="1"/>
  <c r="K7829" i="3" s="1"/>
  <c r="B7831" i="3" l="1"/>
  <c r="E7831" i="3"/>
  <c r="F7831" i="3"/>
  <c r="D7831" i="3"/>
  <c r="C7831" i="3"/>
  <c r="J7830" i="3"/>
  <c r="L7829" i="3"/>
  <c r="O7829" i="3" s="1"/>
  <c r="K7830" i="3" s="1"/>
  <c r="C7832" i="3" l="1"/>
  <c r="F7832" i="3"/>
  <c r="B7832" i="3"/>
  <c r="E7832" i="3"/>
  <c r="D7832" i="3"/>
  <c r="H7831" i="3"/>
  <c r="J7831" i="3" s="1"/>
  <c r="P7829" i="3"/>
  <c r="L7830" i="3"/>
  <c r="O7830" i="3" s="1"/>
  <c r="K7831" i="3" s="1"/>
  <c r="L7831" i="3" l="1"/>
  <c r="O7831" i="3" s="1"/>
  <c r="K7832" i="3" s="1"/>
  <c r="H7832" i="3"/>
  <c r="P7830" i="3"/>
  <c r="J7832" i="3" l="1"/>
  <c r="L7832" i="3"/>
  <c r="O7832" i="3"/>
  <c r="C7833" i="3"/>
  <c r="D7833" i="3"/>
  <c r="B7833" i="3"/>
  <c r="F7833" i="3"/>
  <c r="E7833" i="3"/>
  <c r="F7834" i="3" l="1"/>
  <c r="D7834" i="3"/>
  <c r="B7834" i="3"/>
  <c r="E7834" i="3"/>
  <c r="C7834" i="3"/>
  <c r="H7833" i="3"/>
  <c r="K7833" i="3"/>
  <c r="P7831" i="3"/>
  <c r="D7835" i="3" l="1"/>
  <c r="F7835" i="3"/>
  <c r="C7835" i="3"/>
  <c r="B7835" i="3"/>
  <c r="E7835" i="3"/>
  <c r="J7833" i="3"/>
  <c r="H7834" i="3"/>
  <c r="J7834" i="3" s="1"/>
  <c r="F7836" i="3" l="1"/>
  <c r="B7836" i="3"/>
  <c r="C7836" i="3"/>
  <c r="E7836" i="3"/>
  <c r="D7836" i="3"/>
  <c r="L7833" i="3"/>
  <c r="O7833" i="3" s="1"/>
  <c r="K7834" i="3" s="1"/>
  <c r="H7835" i="3"/>
  <c r="J7835" i="3" s="1"/>
  <c r="P7833" i="3"/>
  <c r="P7832" i="3"/>
  <c r="C7837" i="3" l="1"/>
  <c r="E7837" i="3"/>
  <c r="D7837" i="3"/>
  <c r="B7837" i="3"/>
  <c r="F7837" i="3"/>
  <c r="H7836" i="3"/>
  <c r="L7834" i="3"/>
  <c r="O7834" i="3" s="1"/>
  <c r="K7835" i="3" s="1"/>
  <c r="P7834" i="3"/>
  <c r="J7836" i="3" l="1"/>
  <c r="E7838" i="3"/>
  <c r="C7838" i="3"/>
  <c r="B7838" i="3"/>
  <c r="D7838" i="3"/>
  <c r="F7838" i="3"/>
  <c r="L7835" i="3"/>
  <c r="O7835" i="3" s="1"/>
  <c r="K7836" i="3" s="1"/>
  <c r="H7837" i="3"/>
  <c r="J7837" i="3" l="1"/>
  <c r="H7838" i="3"/>
  <c r="E7839" i="3"/>
  <c r="F7839" i="3"/>
  <c r="B7839" i="3"/>
  <c r="D7839" i="3"/>
  <c r="C7839" i="3"/>
  <c r="L7836" i="3"/>
  <c r="O7836" i="3" s="1"/>
  <c r="K7837" i="3" s="1"/>
  <c r="P7836" i="3"/>
  <c r="P7835" i="3"/>
  <c r="J7838" i="3" l="1"/>
  <c r="H7839" i="3"/>
  <c r="L7837" i="3"/>
  <c r="O7837" i="3" s="1"/>
  <c r="K7838" i="3" s="1"/>
  <c r="P7837" i="3"/>
  <c r="J7839" i="3" l="1"/>
  <c r="C7840" i="3"/>
  <c r="E7840" i="3"/>
  <c r="D7840" i="3"/>
  <c r="B7840" i="3"/>
  <c r="H7840" i="3" s="1"/>
  <c r="J7840" i="3" s="1"/>
  <c r="F7840" i="3"/>
  <c r="L7838" i="3"/>
  <c r="O7838" i="3" s="1"/>
  <c r="K7839" i="3" s="1"/>
  <c r="P7838" i="3"/>
  <c r="L7839" i="3" l="1"/>
  <c r="O7839" i="3" s="1"/>
  <c r="K7840" i="3" s="1"/>
  <c r="P7839" i="3"/>
  <c r="E7841" i="3" l="1"/>
  <c r="D7841" i="3"/>
  <c r="C7841" i="3"/>
  <c r="F7841" i="3"/>
  <c r="B7841" i="3"/>
  <c r="L7840" i="3"/>
  <c r="O7840" i="3" s="1"/>
  <c r="K7841" i="3" l="1"/>
  <c r="H7841" i="3"/>
  <c r="J7841" i="3" s="1"/>
  <c r="P7840" i="3" l="1"/>
  <c r="E7842" i="3"/>
  <c r="J7842" i="3" s="1"/>
  <c r="B7842" i="3"/>
  <c r="D7842" i="3"/>
  <c r="H7842" i="3"/>
  <c r="F7842" i="3"/>
  <c r="C7842" i="3"/>
  <c r="P7841" i="3" l="1"/>
  <c r="E7843" i="3"/>
  <c r="D7843" i="3"/>
  <c r="B7843" i="3"/>
  <c r="H7843" i="3" s="1"/>
  <c r="F7843" i="3"/>
  <c r="C7843" i="3"/>
  <c r="L7841" i="3"/>
  <c r="O7841" i="3" s="1"/>
  <c r="K7842" i="3" s="1"/>
  <c r="J7843" i="3" l="1"/>
  <c r="L7842" i="3"/>
  <c r="O7842" i="3" s="1"/>
  <c r="K7843" i="3" s="1"/>
  <c r="P7842" i="3" l="1"/>
  <c r="E7844" i="3"/>
  <c r="D7844" i="3"/>
  <c r="F7844" i="3"/>
  <c r="B7844" i="3"/>
  <c r="C7844" i="3"/>
  <c r="L7843" i="3"/>
  <c r="O7843" i="3" s="1"/>
  <c r="D7845" i="3" l="1"/>
  <c r="C7845" i="3"/>
  <c r="F7845" i="3"/>
  <c r="B7845" i="3"/>
  <c r="E7845" i="3"/>
  <c r="J7844" i="3"/>
  <c r="K7844" i="3"/>
  <c r="H7844" i="3"/>
  <c r="E7846" i="3" l="1"/>
  <c r="C7846" i="3"/>
  <c r="F7846" i="3"/>
  <c r="D7846" i="3"/>
  <c r="B7846" i="3"/>
  <c r="H7845" i="3"/>
  <c r="J7845" i="3"/>
  <c r="P7843" i="3"/>
  <c r="E7847" i="3" l="1"/>
  <c r="F7847" i="3"/>
  <c r="C7847" i="3"/>
  <c r="B7847" i="3"/>
  <c r="D7847" i="3"/>
  <c r="P7844" i="3"/>
  <c r="H7846" i="3"/>
  <c r="L7844" i="3"/>
  <c r="O7844" i="3" s="1"/>
  <c r="K7845" i="3" s="1"/>
  <c r="L7845" i="3"/>
  <c r="J7846" i="3" l="1"/>
  <c r="C7848" i="3"/>
  <c r="D7848" i="3"/>
  <c r="E7848" i="3"/>
  <c r="B7848" i="3"/>
  <c r="F7848" i="3"/>
  <c r="O7845" i="3"/>
  <c r="K7846" i="3" s="1"/>
  <c r="H7847" i="3"/>
  <c r="J7847" i="3" l="1"/>
  <c r="L7846" i="3"/>
  <c r="E7849" i="3"/>
  <c r="F7849" i="3"/>
  <c r="D7849" i="3"/>
  <c r="B7849" i="3"/>
  <c r="C7849" i="3"/>
  <c r="H7848" i="3"/>
  <c r="O7846" i="3"/>
  <c r="K7847" i="3" s="1"/>
  <c r="P7846" i="3"/>
  <c r="P7845" i="3"/>
  <c r="J7848" i="3" l="1"/>
  <c r="H7849" i="3"/>
  <c r="L7847" i="3"/>
  <c r="O7847" i="3" s="1"/>
  <c r="K7848" i="3" s="1"/>
  <c r="J7849" i="3" l="1"/>
  <c r="P7848" i="3"/>
  <c r="P7847" i="3"/>
  <c r="C7850" i="3"/>
  <c r="B7850" i="3"/>
  <c r="H7850" i="3" s="1"/>
  <c r="E7850" i="3"/>
  <c r="F7850" i="3"/>
  <c r="D7850" i="3"/>
  <c r="L7848" i="3"/>
  <c r="O7848" i="3" s="1"/>
  <c r="K7849" i="3" s="1"/>
  <c r="D7851" i="3" l="1"/>
  <c r="E7851" i="3"/>
  <c r="F7851" i="3"/>
  <c r="B7851" i="3"/>
  <c r="C7851" i="3"/>
  <c r="J7850" i="3"/>
  <c r="L7849" i="3"/>
  <c r="O7849" i="3" s="1"/>
  <c r="K7850" i="3" s="1"/>
  <c r="P7849" i="3"/>
  <c r="D7852" i="3" l="1"/>
  <c r="B7852" i="3"/>
  <c r="E7852" i="3"/>
  <c r="F7852" i="3"/>
  <c r="C7852" i="3"/>
  <c r="P7850" i="3"/>
  <c r="L7850" i="3"/>
  <c r="O7850" i="3" s="1"/>
  <c r="K7851" i="3" s="1"/>
  <c r="H7851" i="3"/>
  <c r="J7851" i="3" s="1"/>
  <c r="B7853" i="3" l="1"/>
  <c r="F7853" i="3"/>
  <c r="E7853" i="3"/>
  <c r="D7853" i="3"/>
  <c r="C7853" i="3"/>
  <c r="H7852" i="3"/>
  <c r="L7851" i="3"/>
  <c r="O7851" i="3" s="1"/>
  <c r="K7852" i="3" s="1"/>
  <c r="J7852" i="3" l="1"/>
  <c r="L7852" i="3"/>
  <c r="O7852" i="3" s="1"/>
  <c r="K7853" i="3" s="1"/>
  <c r="H7853" i="3"/>
  <c r="J7853" i="3" s="1"/>
  <c r="C7854" i="3" l="1"/>
  <c r="B7854" i="3"/>
  <c r="D7854" i="3"/>
  <c r="E7854" i="3"/>
  <c r="F7854" i="3"/>
  <c r="H7854" i="3"/>
  <c r="P7852" i="3"/>
  <c r="P7851" i="3"/>
  <c r="L7853" i="3"/>
  <c r="O7853" i="3" s="1"/>
  <c r="K7854" i="3" s="1"/>
  <c r="B7855" i="3" l="1"/>
  <c r="F7855" i="3"/>
  <c r="D7855" i="3"/>
  <c r="C7855" i="3"/>
  <c r="E7855" i="3"/>
  <c r="J7854" i="3"/>
  <c r="B7856" i="3" l="1"/>
  <c r="E7856" i="3"/>
  <c r="F7856" i="3"/>
  <c r="D7856" i="3"/>
  <c r="C7856" i="3"/>
  <c r="P7853" i="3"/>
  <c r="L7854" i="3"/>
  <c r="O7854" i="3" s="1"/>
  <c r="K7855" i="3" s="1"/>
  <c r="H7855" i="3"/>
  <c r="J7855" i="3" s="1"/>
  <c r="B7857" i="3" l="1"/>
  <c r="E7857" i="3"/>
  <c r="F7857" i="3"/>
  <c r="D7857" i="3"/>
  <c r="C7857" i="3"/>
  <c r="H7856" i="3"/>
  <c r="P7854" i="3"/>
  <c r="L7855" i="3"/>
  <c r="O7855" i="3" s="1"/>
  <c r="K7856" i="3" s="1"/>
  <c r="J7856" i="3" l="1"/>
  <c r="L7856" i="3"/>
  <c r="O7856" i="3" s="1"/>
  <c r="K7857" i="3" s="1"/>
  <c r="H7857" i="3"/>
  <c r="J7857" i="3" s="1"/>
  <c r="F7858" i="3"/>
  <c r="H7858" i="3"/>
  <c r="E7858" i="3"/>
  <c r="B7858" i="3"/>
  <c r="C7858" i="3"/>
  <c r="D7858" i="3"/>
  <c r="J7858" i="3" l="1"/>
  <c r="L7857" i="3"/>
  <c r="O7857" i="3" s="1"/>
  <c r="K7858" i="3" s="1"/>
  <c r="P7856" i="3"/>
  <c r="P7855" i="3"/>
  <c r="E7859" i="3"/>
  <c r="C7859" i="3"/>
  <c r="H7859" i="3"/>
  <c r="F7859" i="3"/>
  <c r="B7859" i="3"/>
  <c r="D7859" i="3"/>
  <c r="B7860" i="3" l="1"/>
  <c r="D7860" i="3"/>
  <c r="F7860" i="3"/>
  <c r="C7860" i="3"/>
  <c r="E7860" i="3"/>
  <c r="J7859" i="3"/>
  <c r="P7857" i="3"/>
  <c r="C7861" i="3" l="1"/>
  <c r="E7861" i="3"/>
  <c r="D7861" i="3"/>
  <c r="F7861" i="3"/>
  <c r="B7861" i="3"/>
  <c r="P7858" i="3"/>
  <c r="H7860" i="3"/>
  <c r="L7858" i="3"/>
  <c r="O7858" i="3" s="1"/>
  <c r="K7859" i="3" s="1"/>
  <c r="J7860" i="3" l="1"/>
  <c r="D7862" i="3"/>
  <c r="C7862" i="3"/>
  <c r="B7862" i="3"/>
  <c r="E7862" i="3"/>
  <c r="F7862" i="3"/>
  <c r="J7861" i="3"/>
  <c r="L7859" i="3"/>
  <c r="O7859" i="3" s="1"/>
  <c r="K7860" i="3" s="1"/>
  <c r="H7861" i="3"/>
  <c r="B7863" i="3" l="1"/>
  <c r="F7863" i="3"/>
  <c r="E7863" i="3"/>
  <c r="C7863" i="3"/>
  <c r="D7863" i="3"/>
  <c r="L7860" i="3"/>
  <c r="O7860" i="3" s="1"/>
  <c r="K7861" i="3" s="1"/>
  <c r="H7862" i="3"/>
  <c r="J7862" i="3"/>
  <c r="P7860" i="3"/>
  <c r="P7859" i="3"/>
  <c r="B7864" i="3" l="1"/>
  <c r="H7864" i="3" s="1"/>
  <c r="D7864" i="3"/>
  <c r="F7864" i="3"/>
  <c r="E7864" i="3"/>
  <c r="C7864" i="3"/>
  <c r="L7861" i="3"/>
  <c r="O7861" i="3" s="1"/>
  <c r="K7862" i="3" s="1"/>
  <c r="P7862" i="3"/>
  <c r="P7861" i="3"/>
  <c r="H7863" i="3"/>
  <c r="J7863" i="3" s="1"/>
  <c r="L7862" i="3" l="1"/>
  <c r="O7862" i="3" s="1"/>
  <c r="K7863" i="3" s="1"/>
  <c r="L7863" i="3" l="1"/>
  <c r="O7863" i="3" s="1"/>
  <c r="K7864" i="3" s="1"/>
  <c r="C7865" i="3"/>
  <c r="F7865" i="3"/>
  <c r="E7865" i="3"/>
  <c r="D7865" i="3"/>
  <c r="B7865" i="3"/>
  <c r="J7864" i="3"/>
  <c r="L7864" i="3" l="1"/>
  <c r="O7864" i="3" s="1"/>
  <c r="K7865" i="3" s="1"/>
  <c r="P7863" i="3"/>
  <c r="H7865" i="3"/>
  <c r="J7865" i="3" l="1"/>
  <c r="L7865" i="3"/>
  <c r="O7865" i="3" s="1"/>
  <c r="C7866" i="3"/>
  <c r="D7866" i="3"/>
  <c r="F7866" i="3"/>
  <c r="H7866" i="3"/>
  <c r="B7866" i="3"/>
  <c r="E7866" i="3"/>
  <c r="C7867" i="3" l="1"/>
  <c r="D7867" i="3"/>
  <c r="E7867" i="3"/>
  <c r="B7867" i="3"/>
  <c r="F7867" i="3"/>
  <c r="J7866" i="3"/>
  <c r="P7865" i="3" s="1"/>
  <c r="K7866" i="3"/>
  <c r="P7864" i="3"/>
  <c r="C7868" i="3" l="1"/>
  <c r="B7868" i="3"/>
  <c r="F7868" i="3"/>
  <c r="E7868" i="3"/>
  <c r="D7868" i="3"/>
  <c r="H7867" i="3"/>
  <c r="L7866" i="3"/>
  <c r="O7866" i="3" s="1"/>
  <c r="K7867" i="3" s="1"/>
  <c r="J7867" i="3" l="1"/>
  <c r="L7867" i="3"/>
  <c r="O7867" i="3" s="1"/>
  <c r="K7868" i="3" s="1"/>
  <c r="E7869" i="3"/>
  <c r="B7869" i="3"/>
  <c r="D7869" i="3"/>
  <c r="F7869" i="3"/>
  <c r="C7869" i="3"/>
  <c r="H7868" i="3"/>
  <c r="J7868" i="3" l="1"/>
  <c r="L7868" i="3"/>
  <c r="O7868" i="3" s="1"/>
  <c r="K7869" i="3" s="1"/>
  <c r="H7869" i="3"/>
  <c r="E7870" i="3"/>
  <c r="B7870" i="3"/>
  <c r="D7870" i="3"/>
  <c r="C7870" i="3"/>
  <c r="F7870" i="3"/>
  <c r="P7867" i="3"/>
  <c r="P7866" i="3"/>
  <c r="D7871" i="3" l="1"/>
  <c r="F7871" i="3"/>
  <c r="E7871" i="3"/>
  <c r="C7871" i="3"/>
  <c r="B7871" i="3"/>
  <c r="J7869" i="3"/>
  <c r="P7869" i="3" s="1"/>
  <c r="L7869" i="3"/>
  <c r="O7869" i="3" s="1"/>
  <c r="K7870" i="3" s="1"/>
  <c r="H7870" i="3"/>
  <c r="J7870" i="3" s="1"/>
  <c r="E7872" i="3" l="1"/>
  <c r="B7872" i="3"/>
  <c r="D7872" i="3"/>
  <c r="C7872" i="3"/>
  <c r="F7872" i="3"/>
  <c r="L7870" i="3"/>
  <c r="O7870" i="3" s="1"/>
  <c r="K7871" i="3" s="1"/>
  <c r="P7868" i="3"/>
  <c r="J7871" i="3"/>
  <c r="P7870" i="3"/>
  <c r="H7871" i="3"/>
  <c r="D7873" i="3" l="1"/>
  <c r="E7873" i="3"/>
  <c r="C7873" i="3"/>
  <c r="F7873" i="3"/>
  <c r="B7873" i="3"/>
  <c r="H7872" i="3"/>
  <c r="L7871" i="3" l="1"/>
  <c r="O7871" i="3" s="1"/>
  <c r="K7872" i="3" s="1"/>
  <c r="H7873" i="3"/>
  <c r="J7873" i="3" s="1"/>
  <c r="J7872" i="3"/>
  <c r="L7872" i="3"/>
  <c r="O7872" i="3" l="1"/>
  <c r="K7873" i="3" s="1"/>
  <c r="P7872" i="3"/>
  <c r="P7871" i="3"/>
  <c r="E7874" i="3"/>
  <c r="D7874" i="3"/>
  <c r="F7874" i="3"/>
  <c r="B7874" i="3"/>
  <c r="H7874" i="3" s="1"/>
  <c r="C7874" i="3"/>
  <c r="L7873" i="3"/>
  <c r="O7873" i="3" l="1"/>
  <c r="K7874" i="3" s="1"/>
  <c r="J7874" i="3" l="1"/>
  <c r="B7875" i="3"/>
  <c r="E7875" i="3"/>
  <c r="D7875" i="3"/>
  <c r="F7875" i="3"/>
  <c r="C7875" i="3"/>
  <c r="H7875" i="3"/>
  <c r="J7875" i="3" s="1"/>
  <c r="D7876" i="3" l="1"/>
  <c r="C7876" i="3"/>
  <c r="F7876" i="3"/>
  <c r="E7876" i="3"/>
  <c r="B7876" i="3"/>
  <c r="H7876" i="3" s="1"/>
  <c r="L7874" i="3"/>
  <c r="O7874" i="3" s="1"/>
  <c r="K7875" i="3" s="1"/>
  <c r="P7874" i="3"/>
  <c r="P7873" i="3"/>
  <c r="L7875" i="3" l="1"/>
  <c r="O7875" i="3" s="1"/>
  <c r="K7876" i="3" s="1"/>
  <c r="J7876" i="3"/>
  <c r="P7875" i="3" l="1"/>
  <c r="F7877" i="3"/>
  <c r="D7877" i="3"/>
  <c r="C7877" i="3"/>
  <c r="B7877" i="3"/>
  <c r="E7877" i="3"/>
  <c r="L7876" i="3"/>
  <c r="O7876" i="3" s="1"/>
  <c r="D7878" i="3" l="1"/>
  <c r="C7878" i="3"/>
  <c r="F7878" i="3"/>
  <c r="E7878" i="3"/>
  <c r="B7878" i="3"/>
  <c r="K7877" i="3"/>
  <c r="H7877" i="3"/>
  <c r="J7877" i="3" l="1"/>
  <c r="L7877" i="3"/>
  <c r="O7877" i="3" s="1"/>
  <c r="K7878" i="3" s="1"/>
  <c r="H7878" i="3"/>
  <c r="J7878" i="3"/>
  <c r="C7879" i="3" l="1"/>
  <c r="E7879" i="3"/>
  <c r="F7879" i="3"/>
  <c r="B7879" i="3"/>
  <c r="H7879" i="3" s="1"/>
  <c r="D7879" i="3"/>
  <c r="L7878" i="3"/>
  <c r="O7878" i="3" s="1"/>
  <c r="K7879" i="3" s="1"/>
  <c r="P7877" i="3"/>
  <c r="P7876" i="3"/>
  <c r="J7879" i="3" l="1"/>
  <c r="C7880" i="3"/>
  <c r="D7880" i="3"/>
  <c r="B7880" i="3"/>
  <c r="H7880" i="3"/>
  <c r="E7880" i="3"/>
  <c r="F7880" i="3"/>
  <c r="L7879" i="3"/>
  <c r="O7879" i="3" s="1"/>
  <c r="K7880" i="3" s="1"/>
  <c r="J7880" i="3" l="1"/>
  <c r="B7881" i="3"/>
  <c r="K7881" i="3" s="1"/>
  <c r="C7881" i="3"/>
  <c r="F7881" i="3"/>
  <c r="E7881" i="3"/>
  <c r="D7881" i="3"/>
  <c r="L7880" i="3"/>
  <c r="O7880" i="3" s="1"/>
  <c r="P7879" i="3"/>
  <c r="P7878" i="3"/>
  <c r="H7881" i="3" l="1"/>
  <c r="J7881" i="3" l="1"/>
  <c r="L7881" i="3"/>
  <c r="O7881" i="3" s="1"/>
  <c r="C7882" i="3"/>
  <c r="D7882" i="3"/>
  <c r="B7882" i="3"/>
  <c r="E7882" i="3"/>
  <c r="F7882" i="3"/>
  <c r="D7883" i="3" l="1"/>
  <c r="E7883" i="3"/>
  <c r="F7883" i="3"/>
  <c r="B7883" i="3"/>
  <c r="C7883" i="3"/>
  <c r="H7882" i="3"/>
  <c r="K7882" i="3"/>
  <c r="P7880" i="3"/>
  <c r="J7882" i="3" l="1"/>
  <c r="L7882" i="3"/>
  <c r="C7884" i="3"/>
  <c r="E7884" i="3"/>
  <c r="B7884" i="3"/>
  <c r="F7884" i="3"/>
  <c r="D7884" i="3"/>
  <c r="H7883" i="3"/>
  <c r="J7883" i="3" s="1"/>
  <c r="K7883" i="3"/>
  <c r="O7882" i="3"/>
  <c r="L7883" i="3" l="1"/>
  <c r="O7883" i="3"/>
  <c r="K7884" i="3" s="1"/>
  <c r="H7884" i="3"/>
  <c r="P7882" i="3"/>
  <c r="P7881" i="3"/>
  <c r="J7884" i="3" l="1"/>
  <c r="L7884" i="3"/>
  <c r="O7884" i="3" s="1"/>
  <c r="C7885" i="3"/>
  <c r="D7885" i="3"/>
  <c r="E7885" i="3"/>
  <c r="B7885" i="3"/>
  <c r="F7885" i="3"/>
  <c r="C7886" i="3" l="1"/>
  <c r="E7886" i="3"/>
  <c r="D7886" i="3"/>
  <c r="B7886" i="3"/>
  <c r="F7886" i="3"/>
  <c r="H7885" i="3"/>
  <c r="K7885" i="3"/>
  <c r="J7885" i="3"/>
  <c r="P7883" i="3"/>
  <c r="B7887" i="3" l="1"/>
  <c r="E7887" i="3"/>
  <c r="F7887" i="3"/>
  <c r="C7887" i="3"/>
  <c r="D7887" i="3"/>
  <c r="J7886" i="3"/>
  <c r="P7885" i="3" s="1"/>
  <c r="P7884" i="3"/>
  <c r="H7886" i="3"/>
  <c r="L7885" i="3"/>
  <c r="O7885" i="3" s="1"/>
  <c r="K7886" i="3" s="1"/>
  <c r="C7888" i="3" l="1"/>
  <c r="E7888" i="3"/>
  <c r="F7888" i="3"/>
  <c r="B7888" i="3"/>
  <c r="D7888" i="3"/>
  <c r="L7886" i="3"/>
  <c r="O7886" i="3" s="1"/>
  <c r="K7887" i="3" s="1"/>
  <c r="H7887" i="3"/>
  <c r="J7887" i="3" l="1"/>
  <c r="L7887" i="3"/>
  <c r="O7887" i="3" s="1"/>
  <c r="K7888" i="3" s="1"/>
  <c r="H7888" i="3"/>
  <c r="J7888" i="3" l="1"/>
  <c r="L7888" i="3"/>
  <c r="O7888" i="3" s="1"/>
  <c r="K7889" i="3" s="1"/>
  <c r="B7889" i="3"/>
  <c r="E7889" i="3"/>
  <c r="D7889" i="3"/>
  <c r="C7889" i="3"/>
  <c r="H7889" i="3"/>
  <c r="F7889" i="3"/>
  <c r="P7887" i="3"/>
  <c r="P7886" i="3"/>
  <c r="D7890" i="3" l="1"/>
  <c r="C7890" i="3"/>
  <c r="E7890" i="3"/>
  <c r="F7890" i="3"/>
  <c r="B7890" i="3"/>
  <c r="J7889" i="3"/>
  <c r="P7888" i="3" s="1"/>
  <c r="D7891" i="3" l="1"/>
  <c r="E7891" i="3"/>
  <c r="C7891" i="3"/>
  <c r="B7891" i="3"/>
  <c r="F7891" i="3"/>
  <c r="L7889" i="3"/>
  <c r="O7889" i="3" s="1"/>
  <c r="K7890" i="3" s="1"/>
  <c r="H7890" i="3"/>
  <c r="J7890" i="3" l="1"/>
  <c r="H7891" i="3"/>
  <c r="C7892" i="3"/>
  <c r="D7892" i="3"/>
  <c r="B7892" i="3"/>
  <c r="F7892" i="3"/>
  <c r="E7892" i="3"/>
  <c r="J7891" i="3"/>
  <c r="D7893" i="3" l="1"/>
  <c r="E7893" i="3"/>
  <c r="B7893" i="3"/>
  <c r="C7893" i="3"/>
  <c r="F7893" i="3"/>
  <c r="H7892" i="3"/>
  <c r="J7892" i="3" s="1"/>
  <c r="L7890" i="3"/>
  <c r="O7890" i="3" s="1"/>
  <c r="K7891" i="3" s="1"/>
  <c r="P7890" i="3"/>
  <c r="P7889" i="3"/>
  <c r="C7894" i="3" l="1"/>
  <c r="E7894" i="3"/>
  <c r="D7894" i="3"/>
  <c r="F7894" i="3"/>
  <c r="B7894" i="3"/>
  <c r="H7893" i="3"/>
  <c r="P7891" i="3"/>
  <c r="L7891" i="3"/>
  <c r="O7891" i="3" s="1"/>
  <c r="K7892" i="3" s="1"/>
  <c r="C7895" i="3" l="1"/>
  <c r="E7895" i="3"/>
  <c r="B7895" i="3"/>
  <c r="F7895" i="3"/>
  <c r="D7895" i="3"/>
  <c r="L7892" i="3"/>
  <c r="O7892" i="3" s="1"/>
  <c r="K7893" i="3" s="1"/>
  <c r="J7893" i="3"/>
  <c r="J7894" i="3"/>
  <c r="H7894" i="3"/>
  <c r="L7893" i="3" l="1"/>
  <c r="O7893" i="3" s="1"/>
  <c r="K7894" i="3" s="1"/>
  <c r="E7896" i="3"/>
  <c r="C7896" i="3"/>
  <c r="F7896" i="3"/>
  <c r="D7896" i="3"/>
  <c r="B7896" i="3"/>
  <c r="H7895" i="3"/>
  <c r="P7893" i="3"/>
  <c r="P7892" i="3"/>
  <c r="J7895" i="3" l="1"/>
  <c r="H7896" i="3"/>
  <c r="L7894" i="3"/>
  <c r="O7894" i="3" s="1"/>
  <c r="K7895" i="3" s="1"/>
  <c r="J7896" i="3" l="1"/>
  <c r="L7895" i="3"/>
  <c r="O7895" i="3" s="1"/>
  <c r="K7896" i="3" s="1"/>
  <c r="D7897" i="3"/>
  <c r="E7897" i="3"/>
  <c r="B7897" i="3"/>
  <c r="H7897" i="3" s="1"/>
  <c r="C7897" i="3"/>
  <c r="F7897" i="3"/>
  <c r="P7895" i="3"/>
  <c r="P7894" i="3"/>
  <c r="J7897" i="3" l="1"/>
  <c r="L7896" i="3"/>
  <c r="O7896" i="3" s="1"/>
  <c r="K7897" i="3" s="1"/>
  <c r="P7896" i="3"/>
  <c r="E7898" i="3" l="1"/>
  <c r="B7898" i="3"/>
  <c r="D7898" i="3"/>
  <c r="F7898" i="3"/>
  <c r="H7898" i="3"/>
  <c r="C7898" i="3"/>
  <c r="J7898" i="3"/>
  <c r="L7897" i="3"/>
  <c r="O7897" i="3" s="1"/>
  <c r="K7898" i="3" s="1"/>
  <c r="C7899" i="3" l="1"/>
  <c r="D7899" i="3"/>
  <c r="F7899" i="3"/>
  <c r="E7899" i="3"/>
  <c r="B7899" i="3"/>
  <c r="P7897" i="3"/>
  <c r="L7898" i="3"/>
  <c r="O7898" i="3" s="1"/>
  <c r="E7900" i="3" l="1"/>
  <c r="B7900" i="3"/>
  <c r="F7900" i="3"/>
  <c r="D7900" i="3"/>
  <c r="C7900" i="3"/>
  <c r="H7899" i="3"/>
  <c r="J7899" i="3" s="1"/>
  <c r="K7899" i="3"/>
  <c r="D7901" i="3" l="1"/>
  <c r="F7901" i="3"/>
  <c r="C7901" i="3"/>
  <c r="B7901" i="3"/>
  <c r="E7901" i="3"/>
  <c r="P7898" i="3"/>
  <c r="H7900" i="3"/>
  <c r="L7899" i="3"/>
  <c r="O7899" i="3" s="1"/>
  <c r="K7900" i="3" s="1"/>
  <c r="L7900" i="3" l="1"/>
  <c r="O7900" i="3" s="1"/>
  <c r="K7901" i="3" s="1"/>
  <c r="J7900" i="3"/>
  <c r="D7902" i="3"/>
  <c r="C7902" i="3"/>
  <c r="F7902" i="3"/>
  <c r="E7902" i="3"/>
  <c r="B7902" i="3"/>
  <c r="H7901" i="3"/>
  <c r="B7903" i="3" l="1"/>
  <c r="E7903" i="3"/>
  <c r="C7903" i="3"/>
  <c r="D7903" i="3"/>
  <c r="F7903" i="3"/>
  <c r="P7899" i="3"/>
  <c r="H7902" i="3"/>
  <c r="J7901" i="3"/>
  <c r="J7902" i="3" l="1"/>
  <c r="H7903" i="3"/>
  <c r="E7904" i="3"/>
  <c r="D7904" i="3"/>
  <c r="B7904" i="3"/>
  <c r="F7904" i="3"/>
  <c r="C7904" i="3"/>
  <c r="L7901" i="3"/>
  <c r="O7901" i="3" s="1"/>
  <c r="K7902" i="3" s="1"/>
  <c r="P7901" i="3"/>
  <c r="P7900" i="3"/>
  <c r="J7903" i="3"/>
  <c r="D7905" i="3" l="1"/>
  <c r="E7905" i="3"/>
  <c r="C7905" i="3"/>
  <c r="F7905" i="3"/>
  <c r="B7905" i="3"/>
  <c r="L7902" i="3"/>
  <c r="O7902" i="3" s="1"/>
  <c r="K7903" i="3" s="1"/>
  <c r="H7904" i="3"/>
  <c r="J7904" i="3" s="1"/>
  <c r="P7903" i="3" s="1"/>
  <c r="P7902" i="3"/>
  <c r="E7906" i="3" l="1"/>
  <c r="D7906" i="3"/>
  <c r="F7906" i="3"/>
  <c r="C7906" i="3"/>
  <c r="B7906" i="3"/>
  <c r="L7903" i="3"/>
  <c r="O7903" i="3" s="1"/>
  <c r="K7904" i="3" s="1"/>
  <c r="H7905" i="3"/>
  <c r="J7905" i="3" s="1"/>
  <c r="C7907" i="3" l="1"/>
  <c r="F7907" i="3"/>
  <c r="B7907" i="3"/>
  <c r="D7907" i="3"/>
  <c r="E7907" i="3"/>
  <c r="L7904" i="3"/>
  <c r="O7904" i="3" s="1"/>
  <c r="K7905" i="3" s="1"/>
  <c r="H7906" i="3"/>
  <c r="P7904" i="3"/>
  <c r="H7907" i="3" l="1"/>
  <c r="J7906" i="3"/>
  <c r="J7907" i="3"/>
  <c r="L7905" i="3"/>
  <c r="O7905" i="3" s="1"/>
  <c r="K7906" i="3" s="1"/>
  <c r="L7906" i="3" l="1"/>
  <c r="O7906" i="3" s="1"/>
  <c r="K7907" i="3" s="1"/>
  <c r="F7908" i="3"/>
  <c r="C7908" i="3"/>
  <c r="D7908" i="3"/>
  <c r="B7908" i="3"/>
  <c r="H7908" i="3" s="1"/>
  <c r="E7908" i="3"/>
  <c r="P7906" i="3"/>
  <c r="P7905" i="3"/>
  <c r="L7907" i="3" l="1"/>
  <c r="O7907" i="3" s="1"/>
  <c r="K7908" i="3" s="1"/>
  <c r="B7909" i="3" l="1"/>
  <c r="C7909" i="3"/>
  <c r="E7909" i="3"/>
  <c r="D7909" i="3"/>
  <c r="F7909" i="3"/>
  <c r="H7909" i="3"/>
  <c r="J7908" i="3"/>
  <c r="L7908" i="3"/>
  <c r="O7908" i="3" s="1"/>
  <c r="K7909" i="3" s="1"/>
  <c r="J7909" i="3" l="1"/>
  <c r="B7910" i="3"/>
  <c r="H7910" i="3" s="1"/>
  <c r="F7910" i="3"/>
  <c r="D7910" i="3"/>
  <c r="C7910" i="3"/>
  <c r="E7910" i="3"/>
  <c r="J7910" i="3" s="1"/>
  <c r="P7908" i="3"/>
  <c r="P7907" i="3"/>
  <c r="L7909" i="3" l="1"/>
  <c r="O7909" i="3" s="1"/>
  <c r="K7910" i="3" s="1"/>
  <c r="P7909" i="3"/>
  <c r="E7911" i="3" l="1"/>
  <c r="H7911" i="3"/>
  <c r="B7911" i="3"/>
  <c r="F7911" i="3"/>
  <c r="C7911" i="3"/>
  <c r="J7911" i="3"/>
  <c r="D7911" i="3"/>
  <c r="L7910" i="3"/>
  <c r="O7910" i="3" s="1"/>
  <c r="K7911" i="3" s="1"/>
  <c r="P7910" i="3" l="1"/>
  <c r="E7912" i="3"/>
  <c r="C7912" i="3"/>
  <c r="B7912" i="3"/>
  <c r="H7912" i="3" s="1"/>
  <c r="D7912" i="3"/>
  <c r="F7912" i="3"/>
  <c r="J7912" i="3" l="1"/>
  <c r="L7912" i="3"/>
  <c r="L7911" i="3"/>
  <c r="O7911" i="3" s="1"/>
  <c r="K7912" i="3" s="1"/>
  <c r="D7913" i="3" l="1"/>
  <c r="F7913" i="3"/>
  <c r="E7913" i="3"/>
  <c r="C7913" i="3"/>
  <c r="B7913" i="3"/>
  <c r="O7912" i="3"/>
  <c r="P7911" i="3"/>
  <c r="C7914" i="3" l="1"/>
  <c r="E7914" i="3"/>
  <c r="D7914" i="3"/>
  <c r="B7914" i="3"/>
  <c r="F7914" i="3"/>
  <c r="H7913" i="3"/>
  <c r="J7913" i="3" s="1"/>
  <c r="K7913" i="3"/>
  <c r="F7915" i="3" l="1"/>
  <c r="C7915" i="3"/>
  <c r="B7915" i="3"/>
  <c r="D7915" i="3"/>
  <c r="E7915" i="3"/>
  <c r="P7912" i="3"/>
  <c r="L7913" i="3"/>
  <c r="O7913" i="3" s="1"/>
  <c r="K7914" i="3" s="1"/>
  <c r="J7914" i="3"/>
  <c r="H7914" i="3"/>
  <c r="E7916" i="3" l="1"/>
  <c r="B7916" i="3"/>
  <c r="F7916" i="3"/>
  <c r="D7916" i="3"/>
  <c r="C7916" i="3"/>
  <c r="P7913" i="3"/>
  <c r="H7915" i="3"/>
  <c r="J7915" i="3" l="1"/>
  <c r="D7917" i="3"/>
  <c r="E7917" i="3"/>
  <c r="B7917" i="3"/>
  <c r="F7917" i="3"/>
  <c r="C7917" i="3"/>
  <c r="L7914" i="3"/>
  <c r="O7914" i="3" s="1"/>
  <c r="K7915" i="3" s="1"/>
  <c r="H7916" i="3"/>
  <c r="J7916" i="3" s="1"/>
  <c r="B7918" i="3" l="1"/>
  <c r="C7918" i="3"/>
  <c r="D7918" i="3"/>
  <c r="F7918" i="3"/>
  <c r="E7918" i="3"/>
  <c r="H7917" i="3"/>
  <c r="L7915" i="3"/>
  <c r="O7915" i="3"/>
  <c r="K7916" i="3" s="1"/>
  <c r="P7915" i="3"/>
  <c r="P7914" i="3"/>
  <c r="J7917" i="3" l="1"/>
  <c r="F7919" i="3"/>
  <c r="E7919" i="3"/>
  <c r="C7919" i="3"/>
  <c r="B7919" i="3"/>
  <c r="D7919" i="3"/>
  <c r="H7918" i="3"/>
  <c r="L7916" i="3"/>
  <c r="O7916" i="3" s="1"/>
  <c r="K7917" i="3" s="1"/>
  <c r="D7920" i="3" l="1"/>
  <c r="B7920" i="3"/>
  <c r="F7920" i="3"/>
  <c r="E7920" i="3"/>
  <c r="C7920" i="3"/>
  <c r="L7917" i="3"/>
  <c r="O7917" i="3" s="1"/>
  <c r="K7918" i="3" s="1"/>
  <c r="J7918" i="3"/>
  <c r="H7919" i="3"/>
  <c r="P7916" i="3"/>
  <c r="L7918" i="3" l="1"/>
  <c r="O7918" i="3" s="1"/>
  <c r="K7919" i="3" s="1"/>
  <c r="C7921" i="3"/>
  <c r="B7921" i="3"/>
  <c r="F7921" i="3"/>
  <c r="E7921" i="3"/>
  <c r="D7921" i="3"/>
  <c r="J7919" i="3"/>
  <c r="P7918" i="3" s="1"/>
  <c r="P7917" i="3"/>
  <c r="H7920" i="3"/>
  <c r="J7920" i="3" l="1"/>
  <c r="H7921" i="3"/>
  <c r="E7922" i="3"/>
  <c r="B7922" i="3"/>
  <c r="D7922" i="3"/>
  <c r="C7922" i="3"/>
  <c r="F7922" i="3"/>
  <c r="L7919" i="3"/>
  <c r="O7919" i="3" s="1"/>
  <c r="K7920" i="3" s="1"/>
  <c r="J7921" i="3"/>
  <c r="P7919" i="3"/>
  <c r="L7920" i="3" l="1"/>
  <c r="O7920" i="3" s="1"/>
  <c r="K7921" i="3" s="1"/>
  <c r="H7922" i="3"/>
  <c r="P7920" i="3"/>
  <c r="J7922" i="3" l="1"/>
  <c r="L7921" i="3"/>
  <c r="O7921" i="3" s="1"/>
  <c r="K7922" i="3" s="1"/>
  <c r="C7923" i="3"/>
  <c r="D7923" i="3"/>
  <c r="E7923" i="3"/>
  <c r="F7923" i="3"/>
  <c r="B7923" i="3"/>
  <c r="F7924" i="3" l="1"/>
  <c r="D7924" i="3"/>
  <c r="E7924" i="3"/>
  <c r="C7924" i="3"/>
  <c r="B7924" i="3"/>
  <c r="H7924" i="3" s="1"/>
  <c r="H7923" i="3"/>
  <c r="L7922" i="3"/>
  <c r="O7922" i="3" s="1"/>
  <c r="K7923" i="3" s="1"/>
  <c r="P7921" i="3"/>
  <c r="J7924" i="3" l="1"/>
  <c r="L7923" i="3"/>
  <c r="O7923" i="3" s="1"/>
  <c r="K7924" i="3" s="1"/>
  <c r="J7923" i="3"/>
  <c r="L7924" i="3" l="1"/>
  <c r="O7924" i="3" s="1"/>
  <c r="K7925" i="3" s="1"/>
  <c r="P7923" i="3"/>
  <c r="P7922" i="3"/>
  <c r="D7925" i="3"/>
  <c r="E7925" i="3"/>
  <c r="B7925" i="3"/>
  <c r="H7925" i="3" s="1"/>
  <c r="F7925" i="3"/>
  <c r="C7925" i="3"/>
  <c r="F7926" i="3" l="1"/>
  <c r="D7926" i="3"/>
  <c r="E7926" i="3"/>
  <c r="C7926" i="3"/>
  <c r="B7926" i="3"/>
  <c r="J7925" i="3"/>
  <c r="D7927" i="3" l="1"/>
  <c r="B7927" i="3"/>
  <c r="E7927" i="3"/>
  <c r="C7927" i="3"/>
  <c r="F7927" i="3"/>
  <c r="L7925" i="3"/>
  <c r="O7925" i="3" s="1"/>
  <c r="K7926" i="3" s="1"/>
  <c r="H7926" i="3"/>
  <c r="P7924" i="3"/>
  <c r="C7928" i="3" l="1"/>
  <c r="B7928" i="3"/>
  <c r="D7928" i="3"/>
  <c r="F7928" i="3"/>
  <c r="E7928" i="3"/>
  <c r="L7926" i="3"/>
  <c r="O7926" i="3" s="1"/>
  <c r="K7927" i="3" s="1"/>
  <c r="J7926" i="3"/>
  <c r="H7927" i="3"/>
  <c r="B7929" i="3" l="1"/>
  <c r="C7929" i="3"/>
  <c r="F7929" i="3"/>
  <c r="D7929" i="3"/>
  <c r="E7929" i="3"/>
  <c r="J7927" i="3"/>
  <c r="L7927" i="3"/>
  <c r="O7927" i="3" s="1"/>
  <c r="K7928" i="3" s="1"/>
  <c r="H7928" i="3"/>
  <c r="P7926" i="3"/>
  <c r="P7925" i="3"/>
  <c r="J7928" i="3" l="1"/>
  <c r="H7929" i="3"/>
  <c r="L7928" i="3"/>
  <c r="O7928" i="3" s="1"/>
  <c r="K7929" i="3" s="1"/>
  <c r="B7930" i="3"/>
  <c r="C7930" i="3"/>
  <c r="D7930" i="3"/>
  <c r="F7930" i="3"/>
  <c r="E7930" i="3"/>
  <c r="J7929" i="3"/>
  <c r="P7927" i="3"/>
  <c r="E7931" i="3" l="1"/>
  <c r="F7931" i="3"/>
  <c r="C7931" i="3"/>
  <c r="D7931" i="3"/>
  <c r="B7931" i="3"/>
  <c r="H7930" i="3"/>
  <c r="P7928" i="3"/>
  <c r="L7929" i="3"/>
  <c r="O7929" i="3" s="1"/>
  <c r="K7930" i="3" s="1"/>
  <c r="J7930" i="3" l="1"/>
  <c r="H7931" i="3"/>
  <c r="J7931" i="3" s="1"/>
  <c r="L7930" i="3"/>
  <c r="O7930" i="3" s="1"/>
  <c r="K7931" i="3" s="1"/>
  <c r="F7932" i="3"/>
  <c r="C7932" i="3"/>
  <c r="B7932" i="3"/>
  <c r="H7932" i="3"/>
  <c r="E7932" i="3"/>
  <c r="J7932" i="3" s="1"/>
  <c r="D7932" i="3"/>
  <c r="D7933" i="3" l="1"/>
  <c r="F7933" i="3"/>
  <c r="E7933" i="3"/>
  <c r="C7933" i="3"/>
  <c r="B7933" i="3"/>
  <c r="P7931" i="3"/>
  <c r="P7930" i="3"/>
  <c r="P7929" i="3"/>
  <c r="C7934" i="3" l="1"/>
  <c r="E7934" i="3"/>
  <c r="F7934" i="3"/>
  <c r="B7934" i="3"/>
  <c r="D7934" i="3"/>
  <c r="L7931" i="3"/>
  <c r="O7931" i="3" s="1"/>
  <c r="K7932" i="3" s="1"/>
  <c r="H7933" i="3"/>
  <c r="J7933" i="3" l="1"/>
  <c r="H7934" i="3"/>
  <c r="L7932" i="3"/>
  <c r="O7932" i="3" s="1"/>
  <c r="K7933" i="3" s="1"/>
  <c r="J7934" i="3" l="1"/>
  <c r="B7935" i="3"/>
  <c r="C7935" i="3"/>
  <c r="D7935" i="3"/>
  <c r="E7935" i="3"/>
  <c r="J7935" i="3" s="1"/>
  <c r="F7935" i="3"/>
  <c r="H7935" i="3"/>
  <c r="P7933" i="3"/>
  <c r="P7932" i="3"/>
  <c r="L7933" i="3"/>
  <c r="O7933" i="3" s="1"/>
  <c r="K7934" i="3" s="1"/>
  <c r="C7936" i="3" l="1"/>
  <c r="D7936" i="3"/>
  <c r="E7936" i="3"/>
  <c r="F7936" i="3"/>
  <c r="B7936" i="3"/>
  <c r="L7934" i="3"/>
  <c r="O7934" i="3" s="1"/>
  <c r="K7935" i="3" s="1"/>
  <c r="P7934" i="3"/>
  <c r="L7935" i="3" l="1"/>
  <c r="O7935" i="3" s="1"/>
  <c r="K7936" i="3" s="1"/>
  <c r="H7936" i="3"/>
  <c r="J7936" i="3"/>
  <c r="B7937" i="3" l="1"/>
  <c r="H7937" i="3" s="1"/>
  <c r="F7937" i="3"/>
  <c r="C7937" i="3"/>
  <c r="D7937" i="3"/>
  <c r="E7937" i="3"/>
  <c r="P7935" i="3"/>
  <c r="J7937" i="3" l="1"/>
  <c r="L7936" i="3"/>
  <c r="O7936" i="3" s="1"/>
  <c r="K7937" i="3" s="1"/>
  <c r="P7936" i="3" l="1"/>
  <c r="C7938" i="3"/>
  <c r="H7938" i="3"/>
  <c r="B7938" i="3"/>
  <c r="F7938" i="3"/>
  <c r="E7938" i="3"/>
  <c r="D7938" i="3"/>
  <c r="L7937" i="3"/>
  <c r="O7937" i="3" s="1"/>
  <c r="B7939" i="3" l="1"/>
  <c r="D7939" i="3"/>
  <c r="F7939" i="3"/>
  <c r="E7939" i="3"/>
  <c r="C7939" i="3"/>
  <c r="K7938" i="3"/>
  <c r="J7938" i="3"/>
  <c r="C7940" i="3" l="1"/>
  <c r="F7940" i="3"/>
  <c r="D7940" i="3"/>
  <c r="B7940" i="3"/>
  <c r="E7940" i="3"/>
  <c r="P7937" i="3"/>
  <c r="H7939" i="3"/>
  <c r="J7939" i="3" l="1"/>
  <c r="H7940" i="3"/>
  <c r="L7938" i="3"/>
  <c r="O7938" i="3" s="1"/>
  <c r="K7939" i="3" s="1"/>
  <c r="J7940" i="3"/>
  <c r="L7939" i="3" l="1"/>
  <c r="O7939" i="3" s="1"/>
  <c r="K7940" i="3" s="1"/>
  <c r="C7941" i="3"/>
  <c r="B7941" i="3"/>
  <c r="H7941" i="3" s="1"/>
  <c r="D7941" i="3"/>
  <c r="E7941" i="3"/>
  <c r="F7941" i="3"/>
  <c r="P7939" i="3"/>
  <c r="P7938" i="3"/>
  <c r="L7940" i="3" l="1"/>
  <c r="O7940" i="3" s="1"/>
  <c r="K7941" i="3" s="1"/>
  <c r="J7941" i="3"/>
  <c r="B7942" i="3" l="1"/>
  <c r="F7942" i="3"/>
  <c r="D7942" i="3"/>
  <c r="H7942" i="3"/>
  <c r="C7942" i="3"/>
  <c r="E7942" i="3"/>
  <c r="J7942" i="3" s="1"/>
  <c r="P7940" i="3"/>
  <c r="L7941" i="3"/>
  <c r="O7941" i="3" s="1"/>
  <c r="P7941" i="3" l="1"/>
  <c r="B7943" i="3"/>
  <c r="E7943" i="3"/>
  <c r="D7943" i="3"/>
  <c r="H7943" i="3"/>
  <c r="F7943" i="3"/>
  <c r="C7943" i="3"/>
  <c r="K7942" i="3"/>
  <c r="F7944" i="3" l="1"/>
  <c r="E7944" i="3"/>
  <c r="C7944" i="3"/>
  <c r="B7944" i="3"/>
  <c r="H7944" i="3" s="1"/>
  <c r="D7944" i="3"/>
  <c r="J7943" i="3"/>
  <c r="L7942" i="3"/>
  <c r="O7942" i="3" s="1"/>
  <c r="K7943" i="3" s="1"/>
  <c r="L7943" i="3" l="1"/>
  <c r="O7943" i="3" s="1"/>
  <c r="K7944" i="3" s="1"/>
  <c r="J7944" i="3"/>
  <c r="P7942" i="3"/>
  <c r="E7945" i="3" l="1"/>
  <c r="D7945" i="3"/>
  <c r="F7945" i="3"/>
  <c r="B7945" i="3"/>
  <c r="C7945" i="3"/>
  <c r="H7945" i="3"/>
  <c r="J7945" i="3"/>
  <c r="L7944" i="3"/>
  <c r="O7944" i="3" s="1"/>
  <c r="P7943" i="3"/>
  <c r="P7944" i="3" l="1"/>
  <c r="K7945" i="3"/>
  <c r="L7945" i="3"/>
  <c r="E7946" i="3" l="1"/>
  <c r="B7946" i="3"/>
  <c r="D7946" i="3"/>
  <c r="C7946" i="3"/>
  <c r="F7946" i="3"/>
  <c r="O7945" i="3"/>
  <c r="B7947" i="3" l="1"/>
  <c r="D7947" i="3"/>
  <c r="E7947" i="3"/>
  <c r="C7947" i="3"/>
  <c r="F7947" i="3"/>
  <c r="H7946" i="3"/>
  <c r="K7946" i="3"/>
  <c r="J7946" i="3" l="1"/>
  <c r="L7946" i="3"/>
  <c r="O7946" i="3" s="1"/>
  <c r="K7947" i="3" s="1"/>
  <c r="B7948" i="3"/>
  <c r="E7948" i="3"/>
  <c r="C7948" i="3"/>
  <c r="F7948" i="3"/>
  <c r="D7948" i="3"/>
  <c r="H7947" i="3"/>
  <c r="J7947" i="3" l="1"/>
  <c r="L7947" i="3"/>
  <c r="O7947" i="3" s="1"/>
  <c r="K7948" i="3" s="1"/>
  <c r="H7948" i="3"/>
  <c r="B7949" i="3"/>
  <c r="C7949" i="3"/>
  <c r="D7949" i="3"/>
  <c r="E7949" i="3"/>
  <c r="F7949" i="3"/>
  <c r="P7945" i="3"/>
  <c r="P7946" i="3"/>
  <c r="E7950" i="3" l="1"/>
  <c r="F7950" i="3"/>
  <c r="C7950" i="3"/>
  <c r="B7950" i="3"/>
  <c r="D7950" i="3"/>
  <c r="J7948" i="3"/>
  <c r="L7948" i="3"/>
  <c r="O7948" i="3" s="1"/>
  <c r="K7949" i="3" s="1"/>
  <c r="H7949" i="3"/>
  <c r="J7949" i="3" l="1"/>
  <c r="L7949" i="3"/>
  <c r="O7949" i="3" s="1"/>
  <c r="K7950" i="3" s="1"/>
  <c r="P7948" i="3"/>
  <c r="P7947" i="3"/>
  <c r="H7950" i="3"/>
  <c r="J7950" i="3" s="1"/>
  <c r="D7951" i="3" l="1"/>
  <c r="E7951" i="3"/>
  <c r="J7951" i="3" s="1"/>
  <c r="F7951" i="3"/>
  <c r="H7951" i="3"/>
  <c r="B7951" i="3"/>
  <c r="K7951" i="3" s="1"/>
  <c r="C7951" i="3"/>
  <c r="P7949" i="3"/>
  <c r="L7950" i="3"/>
  <c r="O7950" i="3" s="1"/>
  <c r="P7950" i="3" l="1"/>
  <c r="L7951" i="3"/>
  <c r="O7951" i="3" s="1"/>
  <c r="F7952" i="3" l="1"/>
  <c r="E7952" i="3"/>
  <c r="C7952" i="3"/>
  <c r="B7952" i="3"/>
  <c r="D7952" i="3"/>
  <c r="B7953" i="3" l="1"/>
  <c r="F7953" i="3"/>
  <c r="C7953" i="3"/>
  <c r="D7953" i="3"/>
  <c r="E7953" i="3"/>
  <c r="H7952" i="3"/>
  <c r="H7953" i="3" s="1"/>
  <c r="K7952" i="3"/>
  <c r="E7954" i="3" l="1"/>
  <c r="D7954" i="3"/>
  <c r="F7954" i="3"/>
  <c r="B7954" i="3"/>
  <c r="C7954" i="3"/>
  <c r="J7953" i="3"/>
  <c r="J7952" i="3"/>
  <c r="L7952" i="3"/>
  <c r="O7952" i="3" s="1"/>
  <c r="K7953" i="3" s="1"/>
  <c r="D7955" i="3" l="1"/>
  <c r="C7955" i="3"/>
  <c r="F7955" i="3"/>
  <c r="B7955" i="3"/>
  <c r="E7955" i="3"/>
  <c r="P7951" i="3"/>
  <c r="P7952" i="3"/>
  <c r="H7954" i="3"/>
  <c r="L7953" i="3"/>
  <c r="O7953" i="3" s="1"/>
  <c r="K7954" i="3" s="1"/>
  <c r="J7954" i="3" l="1"/>
  <c r="H7955" i="3"/>
  <c r="J7955" i="3" l="1"/>
  <c r="D7956" i="3"/>
  <c r="B7956" i="3"/>
  <c r="F7956" i="3"/>
  <c r="H7956" i="3"/>
  <c r="E7956" i="3"/>
  <c r="C7956" i="3"/>
  <c r="P7954" i="3"/>
  <c r="P7953" i="3"/>
  <c r="L7954" i="3"/>
  <c r="O7954" i="3" s="1"/>
  <c r="K7955" i="3" s="1"/>
  <c r="L7955" i="3" l="1"/>
  <c r="F7957" i="3"/>
  <c r="C7957" i="3"/>
  <c r="E7957" i="3"/>
  <c r="B7957" i="3"/>
  <c r="D7957" i="3"/>
  <c r="J7956" i="3"/>
  <c r="P7955" i="3" s="1"/>
  <c r="O7955" i="3"/>
  <c r="K7956" i="3" s="1"/>
  <c r="H7957" i="3" l="1"/>
  <c r="L7956" i="3"/>
  <c r="O7956" i="3" s="1"/>
  <c r="K7957" i="3" s="1"/>
  <c r="J7957" i="3" l="1"/>
  <c r="B7958" i="3"/>
  <c r="D7958" i="3"/>
  <c r="C7958" i="3"/>
  <c r="H7958" i="3"/>
  <c r="F7958" i="3"/>
  <c r="E7958" i="3"/>
  <c r="B7959" i="3" l="1"/>
  <c r="D7959" i="3"/>
  <c r="E7959" i="3"/>
  <c r="C7959" i="3"/>
  <c r="F7959" i="3"/>
  <c r="L7957" i="3"/>
  <c r="O7957" i="3" s="1"/>
  <c r="P7957" i="3"/>
  <c r="P7956" i="3"/>
  <c r="J7958" i="3"/>
  <c r="K7958" i="3"/>
  <c r="H7959" i="3" l="1"/>
  <c r="L7958" i="3" l="1"/>
  <c r="O7958" i="3" s="1"/>
  <c r="K7959" i="3" s="1"/>
  <c r="C7960" i="3"/>
  <c r="E7960" i="3"/>
  <c r="F7960" i="3"/>
  <c r="D7960" i="3"/>
  <c r="B7960" i="3"/>
  <c r="J7959" i="3"/>
  <c r="L7959" i="3" l="1"/>
  <c r="H7960" i="3"/>
  <c r="J7960" i="3" s="1"/>
  <c r="P7959" i="3" s="1"/>
  <c r="P7958" i="3"/>
  <c r="O7959" i="3"/>
  <c r="K7960" i="3" s="1"/>
  <c r="F7961" i="3" l="1"/>
  <c r="C7961" i="3"/>
  <c r="E7961" i="3"/>
  <c r="B7961" i="3"/>
  <c r="D7961" i="3"/>
  <c r="L7960" i="3"/>
  <c r="O7960" i="3" s="1"/>
  <c r="K7961" i="3" l="1"/>
  <c r="H7961" i="3"/>
  <c r="F7962" i="3" l="1"/>
  <c r="C7962" i="3"/>
  <c r="D7962" i="3"/>
  <c r="B7962" i="3"/>
  <c r="E7962" i="3"/>
  <c r="L7961" i="3"/>
  <c r="J7961" i="3"/>
  <c r="O7961" i="3"/>
  <c r="B7963" i="3" l="1"/>
  <c r="D7963" i="3"/>
  <c r="F7963" i="3"/>
  <c r="E7963" i="3"/>
  <c r="C7963" i="3"/>
  <c r="H7962" i="3"/>
  <c r="P7960" i="3"/>
  <c r="K7962" i="3"/>
  <c r="J7962" i="3" l="1"/>
  <c r="H7963" i="3"/>
  <c r="J7963" i="3" l="1"/>
  <c r="L7962" i="3"/>
  <c r="O7962" i="3" s="1"/>
  <c r="K7963" i="3" s="1"/>
  <c r="P7962" i="3"/>
  <c r="P7961" i="3"/>
  <c r="E7964" i="3"/>
  <c r="D7964" i="3"/>
  <c r="B7964" i="3"/>
  <c r="F7964" i="3"/>
  <c r="C7964" i="3"/>
  <c r="D7965" i="3" l="1"/>
  <c r="F7965" i="3"/>
  <c r="E7965" i="3"/>
  <c r="C7965" i="3"/>
  <c r="B7965" i="3"/>
  <c r="J7964" i="3"/>
  <c r="H7964" i="3"/>
  <c r="L7963" i="3"/>
  <c r="O7963" i="3" s="1"/>
  <c r="K7964" i="3" s="1"/>
  <c r="P7963" i="3"/>
  <c r="F7966" i="3" l="1"/>
  <c r="E7966" i="3"/>
  <c r="D7966" i="3"/>
  <c r="B7966" i="3"/>
  <c r="H7966" i="3" s="1"/>
  <c r="J7966" i="3" s="1"/>
  <c r="C7966" i="3"/>
  <c r="H7965" i="3"/>
  <c r="J7965" i="3"/>
  <c r="P7964" i="3"/>
  <c r="P7965" i="3" l="1"/>
  <c r="L7964" i="3"/>
  <c r="O7964" i="3" s="1"/>
  <c r="K7965" i="3" s="1"/>
  <c r="L7965" i="3" l="1"/>
  <c r="O7965" i="3" s="1"/>
  <c r="K7966" i="3" s="1"/>
  <c r="C7967" i="3"/>
  <c r="E7967" i="3"/>
  <c r="B7967" i="3"/>
  <c r="F7967" i="3"/>
  <c r="J7967" i="3"/>
  <c r="D7967" i="3"/>
  <c r="H7967" i="3"/>
  <c r="P7966" i="3" l="1"/>
  <c r="O7966" i="3"/>
  <c r="K7967" i="3" s="1"/>
  <c r="L7966" i="3"/>
  <c r="B7968" i="3"/>
  <c r="F7968" i="3"/>
  <c r="H7968" i="3"/>
  <c r="C7968" i="3"/>
  <c r="D7968" i="3"/>
  <c r="E7968" i="3"/>
  <c r="C7969" i="3" l="1"/>
  <c r="D7969" i="3"/>
  <c r="B7969" i="3"/>
  <c r="E7969" i="3"/>
  <c r="J7969" i="3" s="1"/>
  <c r="F7969" i="3"/>
  <c r="H7969" i="3"/>
  <c r="J7968" i="3"/>
  <c r="L7967" i="3"/>
  <c r="O7967" i="3" s="1"/>
  <c r="K7968" i="3" s="1"/>
  <c r="F7970" i="3" l="1"/>
  <c r="B7970" i="3"/>
  <c r="H7970" i="3"/>
  <c r="C7970" i="3"/>
  <c r="D7970" i="3"/>
  <c r="E7970" i="3"/>
  <c r="P7967" i="3"/>
  <c r="P7968" i="3"/>
  <c r="L7968" i="3"/>
  <c r="O7968" i="3" s="1"/>
  <c r="K7969" i="3" s="1"/>
  <c r="J7970" i="3" l="1"/>
  <c r="C7971" i="3"/>
  <c r="B7971" i="3"/>
  <c r="H7971" i="3" s="1"/>
  <c r="D7971" i="3"/>
  <c r="F7971" i="3"/>
  <c r="E7971" i="3"/>
  <c r="L7969" i="3"/>
  <c r="O7969" i="3" s="1"/>
  <c r="K7970" i="3" s="1"/>
  <c r="L7970" i="3" l="1"/>
  <c r="O7970" i="3" s="1"/>
  <c r="K7971" i="3" s="1"/>
  <c r="J7971" i="3"/>
  <c r="P7969" i="3"/>
  <c r="D7972" i="3" l="1"/>
  <c r="B7972" i="3"/>
  <c r="H7972" i="3" s="1"/>
  <c r="F7972" i="3"/>
  <c r="E7972" i="3"/>
  <c r="C7972" i="3"/>
  <c r="L7971" i="3"/>
  <c r="O7971" i="3" s="1"/>
  <c r="P7970" i="3"/>
  <c r="J7972" i="3" l="1"/>
  <c r="K7972" i="3"/>
  <c r="P7971" i="3" l="1"/>
  <c r="B7973" i="3"/>
  <c r="C7973" i="3"/>
  <c r="D7973" i="3"/>
  <c r="F7973" i="3"/>
  <c r="H7973" i="3"/>
  <c r="E7973" i="3"/>
  <c r="J7973" i="3"/>
  <c r="L7972" i="3"/>
  <c r="O7972" i="3" s="1"/>
  <c r="K7973" i="3" s="1"/>
  <c r="C7974" i="3" l="1"/>
  <c r="D7974" i="3"/>
  <c r="F7974" i="3"/>
  <c r="E7974" i="3"/>
  <c r="B7974" i="3"/>
  <c r="P7972" i="3"/>
  <c r="L7973" i="3"/>
  <c r="O7973" i="3" s="1"/>
  <c r="C7975" i="3" l="1"/>
  <c r="E7975" i="3"/>
  <c r="D7975" i="3"/>
  <c r="B7975" i="3"/>
  <c r="F7975" i="3"/>
  <c r="K7974" i="3"/>
  <c r="H7974" i="3"/>
  <c r="J7974" i="3" l="1"/>
  <c r="L7974" i="3"/>
  <c r="O7974" i="3" s="1"/>
  <c r="K7975" i="3" s="1"/>
  <c r="H7975" i="3"/>
  <c r="L7975" i="3" l="1"/>
  <c r="O7975" i="3" s="1"/>
  <c r="K7976" i="3" s="1"/>
  <c r="J7975" i="3"/>
  <c r="B7976" i="3"/>
  <c r="E7976" i="3"/>
  <c r="C7976" i="3"/>
  <c r="D7976" i="3"/>
  <c r="F7976" i="3"/>
  <c r="P7973" i="3"/>
  <c r="B7977" i="3" l="1"/>
  <c r="F7977" i="3"/>
  <c r="D7977" i="3"/>
  <c r="C7977" i="3"/>
  <c r="E7977" i="3"/>
  <c r="P7974" i="3"/>
  <c r="H7976" i="3"/>
  <c r="D7978" i="3" l="1"/>
  <c r="B7978" i="3"/>
  <c r="E7978" i="3"/>
  <c r="C7978" i="3"/>
  <c r="F7978" i="3"/>
  <c r="J7976" i="3"/>
  <c r="L7976" i="3"/>
  <c r="O7976" i="3" s="1"/>
  <c r="K7977" i="3" s="1"/>
  <c r="H7977" i="3"/>
  <c r="J7977" i="3" l="1"/>
  <c r="L7977" i="3"/>
  <c r="O7977" i="3" s="1"/>
  <c r="K7978" i="3" s="1"/>
  <c r="H7978" i="3"/>
  <c r="P7975" i="3"/>
  <c r="J7978" i="3" l="1"/>
  <c r="P7977" i="3"/>
  <c r="B7979" i="3"/>
  <c r="C7979" i="3"/>
  <c r="D7979" i="3"/>
  <c r="H7979" i="3"/>
  <c r="F7979" i="3"/>
  <c r="E7979" i="3"/>
  <c r="P7976" i="3"/>
  <c r="E7980" i="3" l="1"/>
  <c r="B7980" i="3"/>
  <c r="C7980" i="3"/>
  <c r="F7980" i="3"/>
  <c r="D7980" i="3"/>
  <c r="J7979" i="3"/>
  <c r="L7978" i="3"/>
  <c r="O7978" i="3" s="1"/>
  <c r="K7979" i="3" s="1"/>
  <c r="P7978" i="3"/>
  <c r="C7981" i="3" l="1"/>
  <c r="B7981" i="3"/>
  <c r="F7981" i="3"/>
  <c r="E7981" i="3"/>
  <c r="D7981" i="3"/>
  <c r="H7981" i="3"/>
  <c r="H7980" i="3"/>
  <c r="L7979" i="3"/>
  <c r="O7979" i="3" s="1"/>
  <c r="K7980" i="3" s="1"/>
  <c r="F7982" i="3" l="1"/>
  <c r="E7982" i="3"/>
  <c r="C7982" i="3"/>
  <c r="B7982" i="3"/>
  <c r="H7982" i="3" s="1"/>
  <c r="J7982" i="3" s="1"/>
  <c r="D7982" i="3"/>
  <c r="J7981" i="3"/>
  <c r="J7980" i="3"/>
  <c r="L7980" i="3"/>
  <c r="O7980" i="3" s="1"/>
  <c r="K7981" i="3" s="1"/>
  <c r="P7980" i="3" l="1"/>
  <c r="P7979" i="3"/>
  <c r="P7981" i="3"/>
  <c r="F7983" i="3" l="1"/>
  <c r="B7983" i="3"/>
  <c r="C7983" i="3"/>
  <c r="E7983" i="3"/>
  <c r="D7983" i="3"/>
  <c r="L7981" i="3"/>
  <c r="O7981" i="3" s="1"/>
  <c r="K7982" i="3" s="1"/>
  <c r="B7984" i="3" l="1"/>
  <c r="D7984" i="3"/>
  <c r="E7984" i="3"/>
  <c r="C7984" i="3"/>
  <c r="F7984" i="3"/>
  <c r="H7983" i="3"/>
  <c r="L7982" i="3"/>
  <c r="O7982" i="3" s="1"/>
  <c r="K7983" i="3" s="1"/>
  <c r="J7983" i="3" l="1"/>
  <c r="D7985" i="3"/>
  <c r="C7985" i="3"/>
  <c r="F7985" i="3"/>
  <c r="E7985" i="3"/>
  <c r="B7985" i="3"/>
  <c r="H7984" i="3"/>
  <c r="E7986" i="3" l="1"/>
  <c r="F7986" i="3"/>
  <c r="D7986" i="3"/>
  <c r="C7986" i="3"/>
  <c r="B7986" i="3"/>
  <c r="L7983" i="3"/>
  <c r="O7983" i="3" s="1"/>
  <c r="K7984" i="3" s="1"/>
  <c r="J7984" i="3"/>
  <c r="L7984" i="3"/>
  <c r="H7985" i="3"/>
  <c r="P7982" i="3"/>
  <c r="P7983" i="3"/>
  <c r="F7987" i="3" l="1"/>
  <c r="B7987" i="3"/>
  <c r="E7987" i="3"/>
  <c r="C7987" i="3"/>
  <c r="D7987" i="3"/>
  <c r="J7985" i="3"/>
  <c r="P7984" i="3"/>
  <c r="H7986" i="3"/>
  <c r="H7987" i="3" s="1"/>
  <c r="J7987" i="3" s="1"/>
  <c r="O7984" i="3"/>
  <c r="K7985" i="3" s="1"/>
  <c r="F7988" i="3" l="1"/>
  <c r="C7988" i="3"/>
  <c r="E7988" i="3"/>
  <c r="D7988" i="3"/>
  <c r="B7988" i="3"/>
  <c r="L7985" i="3"/>
  <c r="O7985" i="3"/>
  <c r="K7986" i="3" s="1"/>
  <c r="J7986" i="3"/>
  <c r="P7986" i="3" s="1"/>
  <c r="L7986" i="3" l="1"/>
  <c r="H7988" i="3"/>
  <c r="P7985" i="3"/>
  <c r="O7986" i="3"/>
  <c r="K7987" i="3" s="1"/>
  <c r="J7988" i="3" l="1"/>
  <c r="L7987" i="3"/>
  <c r="O7987" i="3" s="1"/>
  <c r="K7988" i="3" s="1"/>
  <c r="H7989" i="3"/>
  <c r="B7989" i="3"/>
  <c r="F7989" i="3"/>
  <c r="C7989" i="3"/>
  <c r="D7989" i="3"/>
  <c r="E7989" i="3"/>
  <c r="C7990" i="3" l="1"/>
  <c r="F7990" i="3"/>
  <c r="E7990" i="3"/>
  <c r="D7990" i="3"/>
  <c r="B7990" i="3"/>
  <c r="L7988" i="3"/>
  <c r="O7988" i="3" s="1"/>
  <c r="K7989" i="3" s="1"/>
  <c r="J7989" i="3"/>
  <c r="P7988" i="3"/>
  <c r="P7987" i="3"/>
  <c r="E7991" i="3" l="1"/>
  <c r="B7991" i="3"/>
  <c r="F7991" i="3"/>
  <c r="C7991" i="3"/>
  <c r="D7991" i="3"/>
  <c r="L7989" i="3"/>
  <c r="O7989" i="3" s="1"/>
  <c r="K7990" i="3" s="1"/>
  <c r="H7990" i="3"/>
  <c r="H7991" i="3" s="1"/>
  <c r="J7991" i="3" l="1"/>
  <c r="F7992" i="3"/>
  <c r="H7992" i="3"/>
  <c r="B7992" i="3"/>
  <c r="D7992" i="3"/>
  <c r="E7992" i="3"/>
  <c r="C7992" i="3"/>
  <c r="L7990" i="3"/>
  <c r="O7990" i="3" s="1"/>
  <c r="K7991" i="3" s="1"/>
  <c r="J7990" i="3"/>
  <c r="F7993" i="3" l="1"/>
  <c r="D7993" i="3"/>
  <c r="C7993" i="3"/>
  <c r="E7993" i="3"/>
  <c r="B7993" i="3"/>
  <c r="O7991" i="3"/>
  <c r="K7992" i="3" s="1"/>
  <c r="P7990" i="3"/>
  <c r="P7989" i="3"/>
  <c r="L7991" i="3"/>
  <c r="J7992" i="3"/>
  <c r="E7994" i="3" l="1"/>
  <c r="C7994" i="3"/>
  <c r="F7994" i="3"/>
  <c r="D7994" i="3"/>
  <c r="B7994" i="3"/>
  <c r="L7992" i="3"/>
  <c r="H7993" i="3"/>
  <c r="P7991" i="3"/>
  <c r="O7992" i="3"/>
  <c r="K7993" i="3" s="1"/>
  <c r="J7993" i="3" l="1"/>
  <c r="L7993" i="3"/>
  <c r="O7993" i="3" s="1"/>
  <c r="K7994" i="3" s="1"/>
  <c r="D7995" i="3"/>
  <c r="B7995" i="3"/>
  <c r="E7995" i="3"/>
  <c r="C7995" i="3"/>
  <c r="F7995" i="3"/>
  <c r="H7994" i="3"/>
  <c r="B7996" i="3" l="1"/>
  <c r="C7996" i="3"/>
  <c r="F7996" i="3"/>
  <c r="D7996" i="3"/>
  <c r="E7996" i="3"/>
  <c r="J7994" i="3"/>
  <c r="H7995" i="3"/>
  <c r="P7992" i="3"/>
  <c r="J7995" i="3" l="1"/>
  <c r="H7996" i="3"/>
  <c r="P7994" i="3"/>
  <c r="L7994" i="3"/>
  <c r="O7994" i="3" s="1"/>
  <c r="K7995" i="3" s="1"/>
  <c r="P7993" i="3"/>
  <c r="J7996" i="3"/>
  <c r="L7995" i="3" l="1"/>
  <c r="O7995" i="3" s="1"/>
  <c r="K7996" i="3" s="1"/>
  <c r="E7997" i="3"/>
  <c r="C7997" i="3"/>
  <c r="F7997" i="3"/>
  <c r="D7997" i="3"/>
  <c r="B7997" i="3"/>
  <c r="H7997" i="3"/>
  <c r="P7995" i="3"/>
  <c r="J7997" i="3" l="1"/>
  <c r="L7996" i="3"/>
  <c r="O7996" i="3" s="1"/>
  <c r="K7997" i="3" s="1"/>
  <c r="L7997" i="3" l="1"/>
  <c r="O7997" i="3" s="1"/>
  <c r="F7998" i="3"/>
  <c r="C7998" i="3"/>
  <c r="E7998" i="3"/>
  <c r="B7998" i="3"/>
  <c r="D7998" i="3"/>
  <c r="P7996" i="3"/>
  <c r="K7998" i="3" l="1"/>
  <c r="H7998" i="3"/>
  <c r="B7999" i="3" l="1"/>
  <c r="F7999" i="3"/>
  <c r="D7999" i="3"/>
  <c r="C7999" i="3"/>
  <c r="E7999" i="3"/>
  <c r="J7999" i="3" s="1"/>
  <c r="H7999" i="3"/>
  <c r="J7998" i="3"/>
  <c r="C8000" i="3" l="1"/>
  <c r="B8000" i="3"/>
  <c r="H8000" i="3" s="1"/>
  <c r="D8000" i="3"/>
  <c r="E8000" i="3"/>
  <c r="F8000" i="3"/>
  <c r="L7998" i="3"/>
  <c r="O7998" i="3" s="1"/>
  <c r="L7999" i="3"/>
  <c r="K7999" i="3"/>
  <c r="P7998" i="3"/>
  <c r="P7997" i="3"/>
  <c r="J8000" i="3" l="1"/>
  <c r="O7999" i="3"/>
  <c r="K8000" i="3" s="1"/>
  <c r="F8001" i="3" l="1"/>
  <c r="B8001" i="3"/>
  <c r="H8001" i="3" s="1"/>
  <c r="D8001" i="3"/>
  <c r="E8001" i="3"/>
  <c r="C8001" i="3"/>
  <c r="L8000" i="3"/>
  <c r="O8000" i="3" s="1"/>
  <c r="P7999" i="3"/>
  <c r="J8001" i="3" l="1"/>
  <c r="K8001" i="3"/>
  <c r="P8001" i="3" l="1"/>
  <c r="P8000" i="3"/>
  <c r="L8001" i="3"/>
  <c r="O8001" i="3" s="1"/>
</calcChain>
</file>

<file path=xl/sharedStrings.xml><?xml version="1.0" encoding="utf-8"?>
<sst xmlns="http://schemas.openxmlformats.org/spreadsheetml/2006/main" count="400" uniqueCount="157">
  <si>
    <t>Loan No</t>
  </si>
  <si>
    <t>Loan Name</t>
  </si>
  <si>
    <t>Amount</t>
  </si>
  <si>
    <t>Frequency</t>
  </si>
  <si>
    <t>Term</t>
  </si>
  <si>
    <t>Interest</t>
  </si>
  <si>
    <t>Car Loan</t>
  </si>
  <si>
    <t>Hire Purchase 2</t>
  </si>
  <si>
    <t>Hire Purchase 1</t>
  </si>
  <si>
    <t>weekly</t>
  </si>
  <si>
    <t>fortnightly</t>
  </si>
  <si>
    <t>monthly</t>
  </si>
  <si>
    <t>Start Date</t>
  </si>
  <si>
    <t>Interest rate (p.a.)</t>
  </si>
  <si>
    <t>Enter Loans Details:</t>
  </si>
  <si>
    <t>Period Start</t>
  </si>
  <si>
    <t>Period No</t>
  </si>
  <si>
    <t>Month</t>
  </si>
  <si>
    <t>Open Balance</t>
  </si>
  <si>
    <t>Principal</t>
  </si>
  <si>
    <t>Payment</t>
  </si>
  <si>
    <t>Closing Balance</t>
  </si>
  <si>
    <t>Loan Amount</t>
  </si>
  <si>
    <t>Interest Rate</t>
  </si>
  <si>
    <t>Row Labels</t>
  </si>
  <si>
    <t>(blank)</t>
  </si>
  <si>
    <t>Grand Total</t>
  </si>
  <si>
    <t>Payment Date</t>
  </si>
  <si>
    <t>Values</t>
  </si>
  <si>
    <t>Principal ($)</t>
  </si>
  <si>
    <t>Interest ($)</t>
  </si>
  <si>
    <t>Payment ($)</t>
  </si>
  <si>
    <t>Closing Balance ($)</t>
  </si>
  <si>
    <t>Column Labels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</si>
  <si>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</si>
  <si>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</si>
  <si>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</si>
  <si>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</si>
  <si>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</si>
  <si>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</si>
  <si>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</si>
  <si>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</si>
  <si>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</si>
  <si>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</si>
  <si>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</si>
  <si>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</si>
  <si>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</si>
  <si>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</si>
  <si>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</si>
  <si>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</si>
  <si>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</si>
  <si>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</si>
  <si>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</si>
  <si>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</si>
  <si>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</si>
  <si>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</si>
  <si>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</si>
  <si>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</si>
  <si>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</si>
  <si>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</si>
  <si>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</si>
  <si>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</si>
  <si>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</si>
  <si>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</si>
  <si>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</si>
  <si>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</si>
  <si>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</si>
  <si>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</si>
  <si>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</si>
  <si>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</si>
  <si>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</si>
  <si>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</si>
  <si>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</si>
  <si>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</si>
  <si>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</si>
  <si>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</si>
  <si>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</si>
  <si>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</si>
  <si>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</si>
  <si>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</si>
  <si>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</si>
  <si>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</si>
  <si>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</si>
  <si>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</si>
  <si>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</si>
  <si>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</si>
  <si>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</si>
  <si>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</si>
  <si>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</si>
  <si>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</si>
  <si>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</si>
  <si>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</si>
  <si>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</si>
  <si>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</si>
  <si>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</si>
  <si>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</si>
  <si>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</si>
  <si>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</si>
  <si>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</si>
  <si>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</si>
  <si>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</si>
  <si>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</si>
  <si>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</si>
  <si>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</si>
  <si>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</si>
  <si>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</si>
  <si>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</si>
  <si>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</si>
  <si>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</si>
  <si>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</si>
  <si>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Balance Owed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</si>
  <si>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</si>
  <si>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</si>
  <si>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</si>
  <si>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</si>
  <si>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</si>
  <si>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</si>
  <si>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</si>
  <si>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</si>
  <si>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</si>
  <si>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</si>
  <si>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</si>
  <si>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</si>
  <si>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</si>
  <si>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Min</t>
  </si>
  <si>
    <t>Consolidation Loan</t>
  </si>
  <si>
    <t>Monthly Payments</t>
  </si>
  <si>
    <t>Monthly Closing Balance</t>
  </si>
  <si>
    <t>Principal Amount</t>
  </si>
  <si>
    <t>Payment Amount</t>
  </si>
  <si>
    <t>Interest Amount</t>
  </si>
  <si>
    <t>Multiple Loans Calculator</t>
  </si>
  <si>
    <t>Designed by:</t>
  </si>
  <si>
    <t>SmarteKits.com</t>
  </si>
  <si>
    <t>Updates:</t>
  </si>
  <si>
    <t>http://smartekits.com/updates-4019754332/</t>
  </si>
  <si>
    <t>Notes:</t>
  </si>
  <si>
    <t>1. Don't leave "Loan No" field empty</t>
  </si>
  <si>
    <t>quarterly</t>
  </si>
  <si>
    <t>yearly</t>
  </si>
  <si>
    <t>2. After entering values hit Data -&gt; Refresh All</t>
  </si>
  <si>
    <t>Mortgage</t>
  </si>
  <si>
    <t>halfyearly</t>
  </si>
  <si>
    <t>month</t>
  </si>
  <si>
    <t>2010-12</t>
  </si>
  <si>
    <t>2011-03</t>
  </si>
  <si>
    <t>2018-09</t>
  </si>
  <si>
    <t>2018-12</t>
  </si>
  <si>
    <t>2019-03</t>
  </si>
  <si>
    <t>2019-06</t>
  </si>
  <si>
    <t>2019-09</t>
  </si>
  <si>
    <t>2019-12</t>
  </si>
  <si>
    <t>2020-03</t>
  </si>
  <si>
    <t>2020-06</t>
  </si>
  <si>
    <t>2020-09</t>
  </si>
  <si>
    <t>Premium Version - up to 30 loans (extendable)</t>
  </si>
  <si>
    <t>3. Sum of all Terms must not exceed 8000 (extendable)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</si>
</sst>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4" fontId="0" fillId="0" borderId="0" xfId="0" applyNumberFormat="1"/>
    <xf numFmtId="0" fontId="0" fillId="0" borderId="0" xfId="0" pivotButton="1"/>
    <xf numFmtId="0" fontId="0" fillId="0" borderId="0" xfId="0" pivotButton="1" applyAlignment="1">
      <alignment horizontal="left"/>
    </xf>
    <xf numFmtId="4" fontId="3" fillId="0" borderId="0" xfId="0" applyNumberFormat="1" applyFont="1" applyFill="1"/>
    <xf numFmtId="0" fontId="0" fillId="0" borderId="0" xfId="0" applyProtection="1"/>
    <xf numFmtId="0" fontId="0" fillId="0" borderId="0" xfId="0" applyAlignment="1" applyProtection="1">
      <alignment horizontal="left"/>
    </xf>
    <xf numFmtId="4" fontId="0" fillId="0" borderId="0" xfId="0" applyNumberFormat="1" applyProtection="1"/>
    <xf numFmtId="10" fontId="0" fillId="0" borderId="0" xfId="0" applyNumberFormat="1" applyProtection="1"/>
    <xf numFmtId="14" fontId="0" fillId="0" borderId="0" xfId="0" applyNumberFormat="1" applyAlignment="1" applyProtection="1">
      <alignment horizontal="left"/>
    </xf>
    <xf numFmtId="14" fontId="0" fillId="0" borderId="0" xfId="0" applyNumberFormat="1" applyProtection="1"/>
    <xf numFmtId="0" fontId="0" fillId="3" borderId="1" xfId="0" applyFill="1" applyBorder="1" applyAlignment="1" applyProtection="1">
      <alignment horizontal="right"/>
    </xf>
    <xf numFmtId="0" fontId="0" fillId="3" borderId="1" xfId="0" applyFill="1" applyBorder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0" fontId="0" fillId="2" borderId="0" xfId="0" applyFill="1" applyAlignment="1" applyProtection="1">
      <alignment horizontal="left"/>
    </xf>
    <xf numFmtId="14" fontId="0" fillId="2" borderId="0" xfId="0" applyNumberFormat="1" applyFill="1" applyAlignment="1" applyProtection="1">
      <alignment horizontal="left"/>
    </xf>
    <xf numFmtId="0" fontId="0" fillId="2" borderId="0" xfId="0" applyFill="1" applyAlignment="1" applyProtection="1">
      <alignment horizontal="right"/>
    </xf>
    <xf numFmtId="0" fontId="0" fillId="2" borderId="0" xfId="0" applyFill="1" applyProtection="1"/>
    <xf numFmtId="0" fontId="9" fillId="2" borderId="0" xfId="0" applyFont="1" applyFill="1" applyAlignment="1" applyProtection="1">
      <alignment horizontal="left"/>
    </xf>
    <xf numFmtId="0" fontId="6" fillId="2" borderId="0" xfId="0" applyFont="1" applyFill="1" applyProtection="1"/>
    <xf numFmtId="0" fontId="5" fillId="0" borderId="0" xfId="0" applyFont="1" applyProtection="1"/>
    <xf numFmtId="0" fontId="8" fillId="2" borderId="0" xfId="0" applyFont="1" applyFill="1" applyAlignment="1" applyProtection="1">
      <alignment horizontal="left"/>
    </xf>
    <xf numFmtId="0" fontId="8" fillId="2" borderId="0" xfId="0" applyFont="1" applyFill="1" applyProtection="1"/>
    <xf numFmtId="0" fontId="4" fillId="2" borderId="0" xfId="0" applyFont="1" applyFill="1" applyProtection="1"/>
    <xf numFmtId="0" fontId="2" fillId="3" borderId="2" xfId="0" applyFont="1" applyFill="1" applyBorder="1" applyAlignment="1" applyProtection="1">
      <alignment horizontal="left"/>
    </xf>
    <xf numFmtId="0" fontId="0" fillId="3" borderId="3" xfId="0" applyFill="1" applyBorder="1" applyAlignment="1" applyProtection="1">
      <alignment horizontal="left"/>
    </xf>
    <xf numFmtId="14" fontId="0" fillId="3" borderId="4" xfId="0" applyNumberFormat="1" applyFill="1" applyBorder="1" applyAlignment="1" applyProtection="1">
      <alignment horizontal="left"/>
    </xf>
    <xf numFmtId="0" fontId="0" fillId="3" borderId="5" xfId="0" applyFill="1" applyBorder="1" applyAlignment="1" applyProtection="1">
      <alignment horizontal="center"/>
    </xf>
    <xf numFmtId="0" fontId="0" fillId="3" borderId="6" xfId="0" applyFill="1" applyBorder="1" applyAlignment="1" applyProtection="1">
      <alignment horizontal="left"/>
    </xf>
    <xf numFmtId="14" fontId="0" fillId="3" borderId="7" xfId="0" applyNumberFormat="1" applyFill="1" applyBorder="1" applyAlignment="1" applyProtection="1">
      <alignment horizontal="left"/>
    </xf>
    <xf numFmtId="0" fontId="1" fillId="3" borderId="1" xfId="0" applyFont="1" applyFill="1" applyBorder="1" applyAlignment="1" applyProtection="1">
      <alignment horizontal="center" vertical="center" wrapText="1"/>
    </xf>
    <xf numFmtId="14" fontId="1" fillId="3" borderId="1" xfId="0" applyNumberFormat="1" applyFont="1" applyFill="1" applyBorder="1" applyAlignment="1" applyProtection="1">
      <alignment horizontal="center" vertical="center" wrapText="1"/>
    </xf>
    <xf numFmtId="0" fontId="0" fillId="3" borderId="1" xfId="0" applyFill="1" applyBorder="1" applyAlignment="1" applyProtection="1">
      <alignment horizontal="left"/>
    </xf>
    <xf numFmtId="14" fontId="0" fillId="3" borderId="1" xfId="0" applyNumberFormat="1" applyFill="1" applyBorder="1" applyAlignment="1" applyProtection="1">
      <alignment horizontal="left"/>
    </xf>
    <xf numFmtId="4" fontId="0" fillId="3" borderId="1" xfId="0" applyNumberFormat="1" applyFill="1" applyBorder="1" applyAlignment="1" applyProtection="1">
      <alignment horizontal="right"/>
    </xf>
    <xf numFmtId="10" fontId="0" fillId="3" borderId="1" xfId="0" applyNumberFormat="1" applyFill="1" applyBorder="1" applyAlignment="1" applyProtection="1">
      <alignment horizontal="right"/>
    </xf>
    <xf numFmtId="0" fontId="10" fillId="2" borderId="0" xfId="0" applyFont="1" applyFill="1" applyAlignment="1" applyProtection="1">
      <alignment horizontal="left"/>
    </xf>
    <xf numFmtId="0" fontId="0" fillId="2" borderId="0" xfId="0" applyFont="1" applyFill="1" applyAlignment="1" applyProtection="1">
      <alignment horizontal="left"/>
    </xf>
    <xf numFmtId="0" fontId="7" fillId="2" borderId="0" xfId="1" applyFill="1" applyAlignment="1" applyProtection="1"/>
    <xf numFmtId="0" fontId="0" fillId="0" borderId="0" xfId="0" applyAlignment="1"/>
  </cellXfs>
  <cellStyles count="2">
    <cellStyle name="Hyperlink" xfId="1" builtinId="8"/>
    <cellStyle name="Normal" xfId="0" builtinId="0"/>
  </cellStyles>
  <dxfs count="125">
    <dxf>
      <numFmt numFmtId="4" formatCode="#,##0.00"/>
    </dxf>
    <dxf>
      <font>
        <color theme="4" tint="0.79998168889431442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4" formatCode="#,##0.00"/>
    </dxf>
    <dxf>
      <numFmt numFmtId="4" formatCode="#,##0.00"/>
    </dxf>
    <dxf>
      <numFmt numFmtId="4" formatCode="#,##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font>
        <color theme="4" tint="0.79998168889431442"/>
      </font>
    </dxf>
    <dxf>
      <fill>
        <patternFill patternType="none">
          <bgColor auto="1"/>
        </patternFill>
      </fill>
    </dxf>
    <dxf>
      <font>
        <color theme="0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[multiple-loans-calculator.xlsx]all loans calendar!PivotTable2</c:name>
    <c:fmtId val="1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Repayments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'all loans calendar'!$C$4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strRef>
              <c:f>'all loans calendar'!$B$5:$B$106</c:f>
              <c:strCache>
                <c:ptCount val="102"/>
                <c:pt idx="1">
                  <c:v>2010-12</c:v>
                </c:pt>
                <c:pt idx="2">
                  <c:v>2011-03</c:v>
                </c:pt>
                <c:pt idx="3">
                  <c:v>2011-04</c:v>
                </c:pt>
                <c:pt idx="4">
                  <c:v>2011-05</c:v>
                </c:pt>
                <c:pt idx="5">
                  <c:v>2011-06</c:v>
                </c:pt>
                <c:pt idx="6">
                  <c:v>2011-07</c:v>
                </c:pt>
                <c:pt idx="7">
                  <c:v>2011-08</c:v>
                </c:pt>
                <c:pt idx="8">
                  <c:v>2011-09</c:v>
                </c:pt>
                <c:pt idx="9">
                  <c:v>2011-10</c:v>
                </c:pt>
                <c:pt idx="10">
                  <c:v>2011-11</c:v>
                </c:pt>
                <c:pt idx="11">
                  <c:v>2011-12</c:v>
                </c:pt>
                <c:pt idx="12">
                  <c:v>2012-01</c:v>
                </c:pt>
                <c:pt idx="13">
                  <c:v>2012-02</c:v>
                </c:pt>
                <c:pt idx="14">
                  <c:v>2012-03</c:v>
                </c:pt>
                <c:pt idx="15">
                  <c:v>2012-04</c:v>
                </c:pt>
                <c:pt idx="16">
                  <c:v>2012-05</c:v>
                </c:pt>
                <c:pt idx="17">
                  <c:v>2012-06</c:v>
                </c:pt>
                <c:pt idx="18">
                  <c:v>2012-07</c:v>
                </c:pt>
                <c:pt idx="19">
                  <c:v>2012-08</c:v>
                </c:pt>
                <c:pt idx="20">
                  <c:v>2012-09</c:v>
                </c:pt>
                <c:pt idx="21">
                  <c:v>2012-10</c:v>
                </c:pt>
                <c:pt idx="22">
                  <c:v>2012-11</c:v>
                </c:pt>
                <c:pt idx="23">
                  <c:v>2012-12</c:v>
                </c:pt>
                <c:pt idx="24">
                  <c:v>2013-01</c:v>
                </c:pt>
                <c:pt idx="25">
                  <c:v>2013-02</c:v>
                </c:pt>
                <c:pt idx="26">
                  <c:v>2013-03</c:v>
                </c:pt>
                <c:pt idx="27">
                  <c:v>2013-04</c:v>
                </c:pt>
                <c:pt idx="28">
                  <c:v>2013-05</c:v>
                </c:pt>
                <c:pt idx="29">
                  <c:v>2013-06</c:v>
                </c:pt>
                <c:pt idx="30">
                  <c:v>2013-07</c:v>
                </c:pt>
                <c:pt idx="31">
                  <c:v>2013-08</c:v>
                </c:pt>
                <c:pt idx="32">
                  <c:v>2013-09</c:v>
                </c:pt>
                <c:pt idx="33">
                  <c:v>2013-10</c:v>
                </c:pt>
                <c:pt idx="34">
                  <c:v>2013-11</c:v>
                </c:pt>
                <c:pt idx="35">
                  <c:v>2013-12</c:v>
                </c:pt>
                <c:pt idx="36">
                  <c:v>2014-01</c:v>
                </c:pt>
                <c:pt idx="37">
                  <c:v>2014-02</c:v>
                </c:pt>
                <c:pt idx="38">
                  <c:v>2014-03</c:v>
                </c:pt>
                <c:pt idx="39">
                  <c:v>2014-04</c:v>
                </c:pt>
                <c:pt idx="40">
                  <c:v>2014-05</c:v>
                </c:pt>
                <c:pt idx="41">
                  <c:v>2014-06</c:v>
                </c:pt>
                <c:pt idx="42">
                  <c:v>2014-07</c:v>
                </c:pt>
                <c:pt idx="43">
                  <c:v>2014-08</c:v>
                </c:pt>
                <c:pt idx="44">
                  <c:v>2014-09</c:v>
                </c:pt>
                <c:pt idx="45">
                  <c:v>2014-10</c:v>
                </c:pt>
                <c:pt idx="46">
                  <c:v>2014-11</c:v>
                </c:pt>
                <c:pt idx="47">
                  <c:v>2014-12</c:v>
                </c:pt>
                <c:pt idx="48">
                  <c:v>2015-01</c:v>
                </c:pt>
                <c:pt idx="49">
                  <c:v>2015-02</c:v>
                </c:pt>
                <c:pt idx="50">
                  <c:v>2015-03</c:v>
                </c:pt>
                <c:pt idx="51">
                  <c:v>2015-04</c:v>
                </c:pt>
                <c:pt idx="52">
                  <c:v>2015-05</c:v>
                </c:pt>
                <c:pt idx="53">
                  <c:v>2015-06</c:v>
                </c:pt>
                <c:pt idx="54">
                  <c:v>2015-07</c:v>
                </c:pt>
                <c:pt idx="55">
                  <c:v>2015-08</c:v>
                </c:pt>
                <c:pt idx="56">
                  <c:v>2015-09</c:v>
                </c:pt>
                <c:pt idx="57">
                  <c:v>2015-10</c:v>
                </c:pt>
                <c:pt idx="58">
                  <c:v>2015-11</c:v>
                </c:pt>
                <c:pt idx="59">
                  <c:v>2015-12</c:v>
                </c:pt>
                <c:pt idx="60">
                  <c:v>2016-01</c:v>
                </c:pt>
                <c:pt idx="61">
                  <c:v>2016-02</c:v>
                </c:pt>
                <c:pt idx="62">
                  <c:v>2016-03</c:v>
                </c:pt>
                <c:pt idx="63">
                  <c:v>2016-04</c:v>
                </c:pt>
                <c:pt idx="64">
                  <c:v>2016-05</c:v>
                </c:pt>
                <c:pt idx="65">
                  <c:v>2016-06</c:v>
                </c:pt>
                <c:pt idx="66">
                  <c:v>2016-07</c:v>
                </c:pt>
                <c:pt idx="67">
                  <c:v>2016-08</c:v>
                </c:pt>
                <c:pt idx="68">
                  <c:v>2016-09</c:v>
                </c:pt>
                <c:pt idx="69">
                  <c:v>2016-10</c:v>
                </c:pt>
                <c:pt idx="70">
                  <c:v>2016-11</c:v>
                </c:pt>
                <c:pt idx="71">
                  <c:v>2016-12</c:v>
                </c:pt>
                <c:pt idx="72">
                  <c:v>2017-01</c:v>
                </c:pt>
                <c:pt idx="73">
                  <c:v>2017-02</c:v>
                </c:pt>
                <c:pt idx="74">
                  <c:v>2017-03</c:v>
                </c:pt>
                <c:pt idx="75">
                  <c:v>2017-04</c:v>
                </c:pt>
                <c:pt idx="76">
                  <c:v>2017-05</c:v>
                </c:pt>
                <c:pt idx="77">
                  <c:v>2017-06</c:v>
                </c:pt>
                <c:pt idx="78">
                  <c:v>2017-07</c:v>
                </c:pt>
                <c:pt idx="79">
                  <c:v>2017-08</c:v>
                </c:pt>
                <c:pt idx="80">
                  <c:v>2017-09</c:v>
                </c:pt>
                <c:pt idx="81">
                  <c:v>2017-10</c:v>
                </c:pt>
                <c:pt idx="82">
                  <c:v>2017-11</c:v>
                </c:pt>
                <c:pt idx="83">
                  <c:v>2017-12</c:v>
                </c:pt>
                <c:pt idx="84">
                  <c:v>2018-01</c:v>
                </c:pt>
                <c:pt idx="85">
                  <c:v>2018-02</c:v>
                </c:pt>
                <c:pt idx="86">
                  <c:v>2018-03</c:v>
                </c:pt>
                <c:pt idx="87">
                  <c:v>2018-04</c:v>
                </c:pt>
                <c:pt idx="88">
                  <c:v>2018-05</c:v>
                </c:pt>
                <c:pt idx="89">
                  <c:v>2018-06</c:v>
                </c:pt>
                <c:pt idx="90">
                  <c:v>2018-07</c:v>
                </c:pt>
                <c:pt idx="91">
                  <c:v>2018-08</c:v>
                </c:pt>
                <c:pt idx="92">
                  <c:v>2018-09</c:v>
                </c:pt>
                <c:pt idx="93">
                  <c:v>2018-12</c:v>
                </c:pt>
                <c:pt idx="94">
                  <c:v>2019-03</c:v>
                </c:pt>
                <c:pt idx="95">
                  <c:v>2019-06</c:v>
                </c:pt>
                <c:pt idx="96">
                  <c:v>2019-09</c:v>
                </c:pt>
                <c:pt idx="97">
                  <c:v>2019-12</c:v>
                </c:pt>
                <c:pt idx="98">
                  <c:v>2020-03</c:v>
                </c:pt>
                <c:pt idx="99">
                  <c:v>2020-06</c:v>
                </c:pt>
                <c:pt idx="100">
                  <c:v>2020-09</c:v>
                </c:pt>
                <c:pt idx="101">
                  <c:v>(blank)</c:v>
                </c:pt>
              </c:strCache>
            </c:strRef>
          </c:cat>
          <c:val>
            <c:numRef>
              <c:f>'all loans calendar'!$C$5:$C$106</c:f>
              <c:numCache>
                <c:formatCode>#,##0.00</c:formatCode>
                <c:ptCount val="102"/>
                <c:pt idx="0">
                  <c:v>0</c:v>
                </c:pt>
                <c:pt idx="1">
                  <c:v>1312.803079098094</c:v>
                </c:pt>
                <c:pt idx="2">
                  <c:v>1312.803079098094</c:v>
                </c:pt>
                <c:pt idx="3">
                  <c:v>131.07163104034026</c:v>
                </c:pt>
                <c:pt idx="4">
                  <c:v>131.07163104034026</c:v>
                </c:pt>
                <c:pt idx="5">
                  <c:v>1443.8747101384342</c:v>
                </c:pt>
                <c:pt idx="6">
                  <c:v>210.06270603767882</c:v>
                </c:pt>
                <c:pt idx="7">
                  <c:v>526.02700602703305</c:v>
                </c:pt>
                <c:pt idx="8">
                  <c:v>1759.8390101277885</c:v>
                </c:pt>
                <c:pt idx="9">
                  <c:v>447.0359310296945</c:v>
                </c:pt>
                <c:pt idx="10">
                  <c:v>526.02700602703305</c:v>
                </c:pt>
                <c:pt idx="11">
                  <c:v>1759.8390101277885</c:v>
                </c:pt>
                <c:pt idx="12">
                  <c:v>447.0359310296945</c:v>
                </c:pt>
                <c:pt idx="13">
                  <c:v>526.02700602703305</c:v>
                </c:pt>
                <c:pt idx="14">
                  <c:v>1759.8390101277885</c:v>
                </c:pt>
                <c:pt idx="15">
                  <c:v>447.0359310296945</c:v>
                </c:pt>
                <c:pt idx="16">
                  <c:v>526.02700602703305</c:v>
                </c:pt>
                <c:pt idx="17">
                  <c:v>1759.8390101277885</c:v>
                </c:pt>
                <c:pt idx="18">
                  <c:v>447.0359310296945</c:v>
                </c:pt>
                <c:pt idx="19">
                  <c:v>526.02700602703305</c:v>
                </c:pt>
                <c:pt idx="20">
                  <c:v>1937.8053927981036</c:v>
                </c:pt>
                <c:pt idx="21">
                  <c:v>703.993388697348</c:v>
                </c:pt>
                <c:pt idx="22">
                  <c:v>625.00231370000949</c:v>
                </c:pt>
                <c:pt idx="23">
                  <c:v>1937.8053927981036</c:v>
                </c:pt>
                <c:pt idx="24">
                  <c:v>703.993388697348</c:v>
                </c:pt>
                <c:pt idx="25">
                  <c:v>625.00231370000949</c:v>
                </c:pt>
                <c:pt idx="26">
                  <c:v>1937.8053927981036</c:v>
                </c:pt>
                <c:pt idx="27">
                  <c:v>625.00231370000949</c:v>
                </c:pt>
                <c:pt idx="28">
                  <c:v>703.993388697348</c:v>
                </c:pt>
                <c:pt idx="29">
                  <c:v>1937.8053927981036</c:v>
                </c:pt>
                <c:pt idx="30">
                  <c:v>1588.2008256335625</c:v>
                </c:pt>
                <c:pt idx="31">
                  <c:v>1214.4739383241524</c:v>
                </c:pt>
                <c:pt idx="32">
                  <c:v>2527.2770174222464</c:v>
                </c:pt>
                <c:pt idx="33">
                  <c:v>1293.4650133214909</c:v>
                </c:pt>
                <c:pt idx="34">
                  <c:v>1214.4739383241524</c:v>
                </c:pt>
                <c:pt idx="35">
                  <c:v>2822.0128297343181</c:v>
                </c:pt>
                <c:pt idx="36">
                  <c:v>1293.4650133214909</c:v>
                </c:pt>
                <c:pt idx="37">
                  <c:v>1214.4739383241524</c:v>
                </c:pt>
                <c:pt idx="38">
                  <c:v>2527.2770174222464</c:v>
                </c:pt>
                <c:pt idx="39">
                  <c:v>1293.4650133214909</c:v>
                </c:pt>
                <c:pt idx="40">
                  <c:v>1214.4739383241524</c:v>
                </c:pt>
                <c:pt idx="41">
                  <c:v>2527.2770174222464</c:v>
                </c:pt>
                <c:pt idx="42">
                  <c:v>1588.2008256335625</c:v>
                </c:pt>
                <c:pt idx="43">
                  <c:v>1214.4739383241524</c:v>
                </c:pt>
                <c:pt idx="44">
                  <c:v>2527.2770174222464</c:v>
                </c:pt>
                <c:pt idx="45">
                  <c:v>1293.4650133214909</c:v>
                </c:pt>
                <c:pt idx="46">
                  <c:v>1214.4739383241524</c:v>
                </c:pt>
                <c:pt idx="47">
                  <c:v>2901.0039047316568</c:v>
                </c:pt>
                <c:pt idx="48">
                  <c:v>1214.4739383241524</c:v>
                </c:pt>
                <c:pt idx="49">
                  <c:v>1214.4739383241524</c:v>
                </c:pt>
                <c:pt idx="50">
                  <c:v>2527.2770174222464</c:v>
                </c:pt>
                <c:pt idx="51">
                  <c:v>1162.3933822811507</c:v>
                </c:pt>
                <c:pt idx="52">
                  <c:v>1083.4023072838122</c:v>
                </c:pt>
                <c:pt idx="53">
                  <c:v>2690.9411986939776</c:v>
                </c:pt>
                <c:pt idx="54">
                  <c:v>1162.3933822811507</c:v>
                </c:pt>
                <c:pt idx="55">
                  <c:v>1083.4023072838122</c:v>
                </c:pt>
                <c:pt idx="56">
                  <c:v>2475.1964613792447</c:v>
                </c:pt>
                <c:pt idx="57">
                  <c:v>1083.4023072838122</c:v>
                </c:pt>
                <c:pt idx="58">
                  <c:v>1083.4023072838122</c:v>
                </c:pt>
                <c:pt idx="59">
                  <c:v>2769.9322736913164</c:v>
                </c:pt>
                <c:pt idx="60">
                  <c:v>1083.4023072838122</c:v>
                </c:pt>
                <c:pt idx="61">
                  <c:v>1083.4023072838122</c:v>
                </c:pt>
                <c:pt idx="62">
                  <c:v>2475.1964613792447</c:v>
                </c:pt>
                <c:pt idx="63">
                  <c:v>1083.4023072838122</c:v>
                </c:pt>
                <c:pt idx="64">
                  <c:v>1378.1381195958838</c:v>
                </c:pt>
                <c:pt idx="65">
                  <c:v>2180.4606490671731</c:v>
                </c:pt>
                <c:pt idx="66">
                  <c:v>493.93068265966934</c:v>
                </c:pt>
                <c:pt idx="67">
                  <c:v>572.9217576570079</c:v>
                </c:pt>
                <c:pt idx="68">
                  <c:v>1806.7337617577634</c:v>
                </c:pt>
                <c:pt idx="69">
                  <c:v>493.93068265966934</c:v>
                </c:pt>
                <c:pt idx="70">
                  <c:v>572.9217576570079</c:v>
                </c:pt>
                <c:pt idx="71">
                  <c:v>1806.7337617577634</c:v>
                </c:pt>
                <c:pt idx="72">
                  <c:v>493.93068265966934</c:v>
                </c:pt>
                <c:pt idx="73">
                  <c:v>493.93068265966934</c:v>
                </c:pt>
                <c:pt idx="74">
                  <c:v>1885.7248367551019</c:v>
                </c:pt>
                <c:pt idx="75">
                  <c:v>493.93068265966934</c:v>
                </c:pt>
                <c:pt idx="76">
                  <c:v>572.9217576570079</c:v>
                </c:pt>
                <c:pt idx="77">
                  <c:v>1806.7337617577634</c:v>
                </c:pt>
                <c:pt idx="78">
                  <c:v>335.94853266499223</c:v>
                </c:pt>
                <c:pt idx="79">
                  <c:v>177.96638267031511</c:v>
                </c:pt>
                <c:pt idx="80">
                  <c:v>1490.7694617684092</c:v>
                </c:pt>
                <c:pt idx="81">
                  <c:v>177.96638267031511</c:v>
                </c:pt>
                <c:pt idx="82">
                  <c:v>177.96638267031511</c:v>
                </c:pt>
                <c:pt idx="83">
                  <c:v>1490.7694617684092</c:v>
                </c:pt>
                <c:pt idx="84">
                  <c:v>177.96638267031511</c:v>
                </c:pt>
                <c:pt idx="85">
                  <c:v>177.96638267031511</c:v>
                </c:pt>
                <c:pt idx="86">
                  <c:v>1490.7694617684092</c:v>
                </c:pt>
                <c:pt idx="87">
                  <c:v>177.96638267031511</c:v>
                </c:pt>
                <c:pt idx="88">
                  <c:v>177.96638267031511</c:v>
                </c:pt>
                <c:pt idx="89">
                  <c:v>1490.7694617684092</c:v>
                </c:pt>
                <c:pt idx="90">
                  <c:v>177.96638267031511</c:v>
                </c:pt>
                <c:pt idx="91">
                  <c:v>177.96638267031511</c:v>
                </c:pt>
                <c:pt idx="92">
                  <c:v>1312.803079098094</c:v>
                </c:pt>
                <c:pt idx="93">
                  <c:v>1312.803079098094</c:v>
                </c:pt>
                <c:pt idx="94">
                  <c:v>1312.803079098094</c:v>
                </c:pt>
                <c:pt idx="95">
                  <c:v>1312.803079098094</c:v>
                </c:pt>
                <c:pt idx="96">
                  <c:v>1312.803079098094</c:v>
                </c:pt>
                <c:pt idx="97">
                  <c:v>1312.803079098094</c:v>
                </c:pt>
                <c:pt idx="98">
                  <c:v>1312.803079098094</c:v>
                </c:pt>
                <c:pt idx="99">
                  <c:v>1312.803079098094</c:v>
                </c:pt>
                <c:pt idx="100">
                  <c:v>1312.803079098094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921984"/>
        <c:axId val="66925696"/>
      </c:lineChart>
      <c:catAx>
        <c:axId val="66921984"/>
        <c:scaling>
          <c:orientation val="minMax"/>
        </c:scaling>
        <c:delete val="0"/>
        <c:axPos val="b"/>
        <c:majorTickMark val="out"/>
        <c:minorTickMark val="none"/>
        <c:tickLblPos val="nextTo"/>
        <c:crossAx val="66925696"/>
        <c:crosses val="autoZero"/>
        <c:auto val="1"/>
        <c:lblAlgn val="ctr"/>
        <c:lblOffset val="100"/>
        <c:noMultiLvlLbl val="0"/>
      </c:catAx>
      <c:valAx>
        <c:axId val="66925696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66921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[multiple-loans-calculator.xlsx]all loans calendar!PivotTable3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Balance Owed - per Loan</a:t>
            </a:r>
          </a:p>
        </c:rich>
      </c:tx>
      <c:layout>
        <c:manualLayout>
          <c:xMode val="edge"/>
          <c:yMode val="edge"/>
          <c:x val="0.29493797827279833"/>
          <c:y val="4.7039695259331521E-2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</c:pivotFmt>
    </c:pivotFmts>
    <c:plotArea>
      <c:layout>
        <c:manualLayout>
          <c:layoutTarget val="inner"/>
          <c:xMode val="edge"/>
          <c:yMode val="edge"/>
          <c:x val="0.12474713101021946"/>
          <c:y val="0.22057280718698041"/>
          <c:w val="0.59635111269336016"/>
          <c:h val="0.54422628989558119"/>
        </c:manualLayout>
      </c:layout>
      <c:lineChart>
        <c:grouping val="standard"/>
        <c:varyColors val="0"/>
        <c:ser>
          <c:idx val="0"/>
          <c:order val="0"/>
          <c:tx>
            <c:strRef>
              <c:f>'all loans calendar'!$L$4:$L$5</c:f>
              <c:strCache>
                <c:ptCount val="1"/>
              </c:strCache>
            </c:strRef>
          </c:tx>
          <c:cat>
            <c:strRef>
              <c:f>'all loans calendar'!$K$6:$K$108</c:f>
              <c:strCache>
                <c:ptCount val="102"/>
                <c:pt idx="1">
                  <c:v>2010-12</c:v>
                </c:pt>
                <c:pt idx="2">
                  <c:v>2011-03</c:v>
                </c:pt>
                <c:pt idx="3">
                  <c:v>2011-04</c:v>
                </c:pt>
                <c:pt idx="4">
                  <c:v>2011-05</c:v>
                </c:pt>
                <c:pt idx="5">
                  <c:v>2011-06</c:v>
                </c:pt>
                <c:pt idx="6">
                  <c:v>2011-07</c:v>
                </c:pt>
                <c:pt idx="7">
                  <c:v>2011-08</c:v>
                </c:pt>
                <c:pt idx="8">
                  <c:v>2011-09</c:v>
                </c:pt>
                <c:pt idx="9">
                  <c:v>2011-10</c:v>
                </c:pt>
                <c:pt idx="10">
                  <c:v>2011-11</c:v>
                </c:pt>
                <c:pt idx="11">
                  <c:v>2011-12</c:v>
                </c:pt>
                <c:pt idx="12">
                  <c:v>2012-01</c:v>
                </c:pt>
                <c:pt idx="13">
                  <c:v>2012-02</c:v>
                </c:pt>
                <c:pt idx="14">
                  <c:v>2012-03</c:v>
                </c:pt>
                <c:pt idx="15">
                  <c:v>2012-04</c:v>
                </c:pt>
                <c:pt idx="16">
                  <c:v>2012-05</c:v>
                </c:pt>
                <c:pt idx="17">
                  <c:v>2012-06</c:v>
                </c:pt>
                <c:pt idx="18">
                  <c:v>2012-07</c:v>
                </c:pt>
                <c:pt idx="19">
                  <c:v>2012-08</c:v>
                </c:pt>
                <c:pt idx="20">
                  <c:v>2012-09</c:v>
                </c:pt>
                <c:pt idx="21">
                  <c:v>2012-10</c:v>
                </c:pt>
                <c:pt idx="22">
                  <c:v>2012-11</c:v>
                </c:pt>
                <c:pt idx="23">
                  <c:v>2012-12</c:v>
                </c:pt>
                <c:pt idx="24">
                  <c:v>2013-01</c:v>
                </c:pt>
                <c:pt idx="25">
                  <c:v>2013-02</c:v>
                </c:pt>
                <c:pt idx="26">
                  <c:v>2013-03</c:v>
                </c:pt>
                <c:pt idx="27">
                  <c:v>2013-04</c:v>
                </c:pt>
                <c:pt idx="28">
                  <c:v>2013-05</c:v>
                </c:pt>
                <c:pt idx="29">
                  <c:v>2013-06</c:v>
                </c:pt>
                <c:pt idx="30">
                  <c:v>2013-07</c:v>
                </c:pt>
                <c:pt idx="31">
                  <c:v>2013-08</c:v>
                </c:pt>
                <c:pt idx="32">
                  <c:v>2013-09</c:v>
                </c:pt>
                <c:pt idx="33">
                  <c:v>2013-10</c:v>
                </c:pt>
                <c:pt idx="34">
                  <c:v>2013-11</c:v>
                </c:pt>
                <c:pt idx="35">
                  <c:v>2013-12</c:v>
                </c:pt>
                <c:pt idx="36">
                  <c:v>2014-01</c:v>
                </c:pt>
                <c:pt idx="37">
                  <c:v>2014-02</c:v>
                </c:pt>
                <c:pt idx="38">
                  <c:v>2014-03</c:v>
                </c:pt>
                <c:pt idx="39">
                  <c:v>2014-04</c:v>
                </c:pt>
                <c:pt idx="40">
                  <c:v>2014-05</c:v>
                </c:pt>
                <c:pt idx="41">
                  <c:v>2014-06</c:v>
                </c:pt>
                <c:pt idx="42">
                  <c:v>2014-07</c:v>
                </c:pt>
                <c:pt idx="43">
                  <c:v>2014-08</c:v>
                </c:pt>
                <c:pt idx="44">
                  <c:v>2014-09</c:v>
                </c:pt>
                <c:pt idx="45">
                  <c:v>2014-10</c:v>
                </c:pt>
                <c:pt idx="46">
                  <c:v>2014-11</c:v>
                </c:pt>
                <c:pt idx="47">
                  <c:v>2014-12</c:v>
                </c:pt>
                <c:pt idx="48">
                  <c:v>2015-01</c:v>
                </c:pt>
                <c:pt idx="49">
                  <c:v>2015-02</c:v>
                </c:pt>
                <c:pt idx="50">
                  <c:v>2015-03</c:v>
                </c:pt>
                <c:pt idx="51">
                  <c:v>2015-04</c:v>
                </c:pt>
                <c:pt idx="52">
                  <c:v>2015-05</c:v>
                </c:pt>
                <c:pt idx="53">
                  <c:v>2015-06</c:v>
                </c:pt>
                <c:pt idx="54">
                  <c:v>2015-07</c:v>
                </c:pt>
                <c:pt idx="55">
                  <c:v>2015-08</c:v>
                </c:pt>
                <c:pt idx="56">
                  <c:v>2015-09</c:v>
                </c:pt>
                <c:pt idx="57">
                  <c:v>2015-10</c:v>
                </c:pt>
                <c:pt idx="58">
                  <c:v>2015-11</c:v>
                </c:pt>
                <c:pt idx="59">
                  <c:v>2015-12</c:v>
                </c:pt>
                <c:pt idx="60">
                  <c:v>2016-01</c:v>
                </c:pt>
                <c:pt idx="61">
                  <c:v>2016-02</c:v>
                </c:pt>
                <c:pt idx="62">
                  <c:v>2016-03</c:v>
                </c:pt>
                <c:pt idx="63">
                  <c:v>2016-04</c:v>
                </c:pt>
                <c:pt idx="64">
                  <c:v>2016-05</c:v>
                </c:pt>
                <c:pt idx="65">
                  <c:v>2016-06</c:v>
                </c:pt>
                <c:pt idx="66">
                  <c:v>2016-07</c:v>
                </c:pt>
                <c:pt idx="67">
                  <c:v>2016-08</c:v>
                </c:pt>
                <c:pt idx="68">
                  <c:v>2016-09</c:v>
                </c:pt>
                <c:pt idx="69">
                  <c:v>2016-10</c:v>
                </c:pt>
                <c:pt idx="70">
                  <c:v>2016-11</c:v>
                </c:pt>
                <c:pt idx="71">
                  <c:v>2016-12</c:v>
                </c:pt>
                <c:pt idx="72">
                  <c:v>2017-01</c:v>
                </c:pt>
                <c:pt idx="73">
                  <c:v>2017-02</c:v>
                </c:pt>
                <c:pt idx="74">
                  <c:v>2017-03</c:v>
                </c:pt>
                <c:pt idx="75">
                  <c:v>2017-04</c:v>
                </c:pt>
                <c:pt idx="76">
                  <c:v>2017-05</c:v>
                </c:pt>
                <c:pt idx="77">
                  <c:v>2017-06</c:v>
                </c:pt>
                <c:pt idx="78">
                  <c:v>2017-07</c:v>
                </c:pt>
                <c:pt idx="79">
                  <c:v>2017-08</c:v>
                </c:pt>
                <c:pt idx="80">
                  <c:v>2017-09</c:v>
                </c:pt>
                <c:pt idx="81">
                  <c:v>2017-10</c:v>
                </c:pt>
                <c:pt idx="82">
                  <c:v>2017-11</c:v>
                </c:pt>
                <c:pt idx="83">
                  <c:v>2017-12</c:v>
                </c:pt>
                <c:pt idx="84">
                  <c:v>2018-01</c:v>
                </c:pt>
                <c:pt idx="85">
                  <c:v>2018-02</c:v>
                </c:pt>
                <c:pt idx="86">
                  <c:v>2018-03</c:v>
                </c:pt>
                <c:pt idx="87">
                  <c:v>2018-04</c:v>
                </c:pt>
                <c:pt idx="88">
                  <c:v>2018-05</c:v>
                </c:pt>
                <c:pt idx="89">
                  <c:v>2018-06</c:v>
                </c:pt>
                <c:pt idx="90">
                  <c:v>2018-07</c:v>
                </c:pt>
                <c:pt idx="91">
                  <c:v>2018-08</c:v>
                </c:pt>
                <c:pt idx="92">
                  <c:v>2018-09</c:v>
                </c:pt>
                <c:pt idx="93">
                  <c:v>2018-12</c:v>
                </c:pt>
                <c:pt idx="94">
                  <c:v>2019-03</c:v>
                </c:pt>
                <c:pt idx="95">
                  <c:v>2019-06</c:v>
                </c:pt>
                <c:pt idx="96">
                  <c:v>2019-09</c:v>
                </c:pt>
                <c:pt idx="97">
                  <c:v>2019-12</c:v>
                </c:pt>
                <c:pt idx="98">
                  <c:v>2020-03</c:v>
                </c:pt>
                <c:pt idx="99">
                  <c:v>2020-06</c:v>
                </c:pt>
                <c:pt idx="100">
                  <c:v>2020-09</c:v>
                </c:pt>
                <c:pt idx="101">
                  <c:v>(blank)</c:v>
                </c:pt>
              </c:strCache>
            </c:strRef>
          </c:cat>
          <c:val>
            <c:numRef>
              <c:f>'all loans calendar'!$L$6:$L$108</c:f>
              <c:numCache>
                <c:formatCode>#,##0.00</c:formatCode>
                <c:ptCount val="102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'all loans calendar'!$M$4:$M$5</c:f>
              <c:strCache>
                <c:ptCount val="1"/>
                <c:pt idx="0">
                  <c:v>Car Loan</c:v>
                </c:pt>
              </c:strCache>
            </c:strRef>
          </c:tx>
          <c:marker>
            <c:symbol val="none"/>
          </c:marker>
          <c:cat>
            <c:strRef>
              <c:f>'all loans calendar'!$K$6:$K$108</c:f>
              <c:strCache>
                <c:ptCount val="102"/>
                <c:pt idx="1">
                  <c:v>2010-12</c:v>
                </c:pt>
                <c:pt idx="2">
                  <c:v>2011-03</c:v>
                </c:pt>
                <c:pt idx="3">
                  <c:v>2011-04</c:v>
                </c:pt>
                <c:pt idx="4">
                  <c:v>2011-05</c:v>
                </c:pt>
                <c:pt idx="5">
                  <c:v>2011-06</c:v>
                </c:pt>
                <c:pt idx="6">
                  <c:v>2011-07</c:v>
                </c:pt>
                <c:pt idx="7">
                  <c:v>2011-08</c:v>
                </c:pt>
                <c:pt idx="8">
                  <c:v>2011-09</c:v>
                </c:pt>
                <c:pt idx="9">
                  <c:v>2011-10</c:v>
                </c:pt>
                <c:pt idx="10">
                  <c:v>2011-11</c:v>
                </c:pt>
                <c:pt idx="11">
                  <c:v>2011-12</c:v>
                </c:pt>
                <c:pt idx="12">
                  <c:v>2012-01</c:v>
                </c:pt>
                <c:pt idx="13">
                  <c:v>2012-02</c:v>
                </c:pt>
                <c:pt idx="14">
                  <c:v>2012-03</c:v>
                </c:pt>
                <c:pt idx="15">
                  <c:v>2012-04</c:v>
                </c:pt>
                <c:pt idx="16">
                  <c:v>2012-05</c:v>
                </c:pt>
                <c:pt idx="17">
                  <c:v>2012-06</c:v>
                </c:pt>
                <c:pt idx="18">
                  <c:v>2012-07</c:v>
                </c:pt>
                <c:pt idx="19">
                  <c:v>2012-08</c:v>
                </c:pt>
                <c:pt idx="20">
                  <c:v>2012-09</c:v>
                </c:pt>
                <c:pt idx="21">
                  <c:v>2012-10</c:v>
                </c:pt>
                <c:pt idx="22">
                  <c:v>2012-11</c:v>
                </c:pt>
                <c:pt idx="23">
                  <c:v>2012-12</c:v>
                </c:pt>
                <c:pt idx="24">
                  <c:v>2013-01</c:v>
                </c:pt>
                <c:pt idx="25">
                  <c:v>2013-02</c:v>
                </c:pt>
                <c:pt idx="26">
                  <c:v>2013-03</c:v>
                </c:pt>
                <c:pt idx="27">
                  <c:v>2013-04</c:v>
                </c:pt>
                <c:pt idx="28">
                  <c:v>2013-05</c:v>
                </c:pt>
                <c:pt idx="29">
                  <c:v>2013-06</c:v>
                </c:pt>
                <c:pt idx="30">
                  <c:v>2013-07</c:v>
                </c:pt>
                <c:pt idx="31">
                  <c:v>2013-08</c:v>
                </c:pt>
                <c:pt idx="32">
                  <c:v>2013-09</c:v>
                </c:pt>
                <c:pt idx="33">
                  <c:v>2013-10</c:v>
                </c:pt>
                <c:pt idx="34">
                  <c:v>2013-11</c:v>
                </c:pt>
                <c:pt idx="35">
                  <c:v>2013-12</c:v>
                </c:pt>
                <c:pt idx="36">
                  <c:v>2014-01</c:v>
                </c:pt>
                <c:pt idx="37">
                  <c:v>2014-02</c:v>
                </c:pt>
                <c:pt idx="38">
                  <c:v>2014-03</c:v>
                </c:pt>
                <c:pt idx="39">
                  <c:v>2014-04</c:v>
                </c:pt>
                <c:pt idx="40">
                  <c:v>2014-05</c:v>
                </c:pt>
                <c:pt idx="41">
                  <c:v>2014-06</c:v>
                </c:pt>
                <c:pt idx="42">
                  <c:v>2014-07</c:v>
                </c:pt>
                <c:pt idx="43">
                  <c:v>2014-08</c:v>
                </c:pt>
                <c:pt idx="44">
                  <c:v>2014-09</c:v>
                </c:pt>
                <c:pt idx="45">
                  <c:v>2014-10</c:v>
                </c:pt>
                <c:pt idx="46">
                  <c:v>2014-11</c:v>
                </c:pt>
                <c:pt idx="47">
                  <c:v>2014-12</c:v>
                </c:pt>
                <c:pt idx="48">
                  <c:v>2015-01</c:v>
                </c:pt>
                <c:pt idx="49">
                  <c:v>2015-02</c:v>
                </c:pt>
                <c:pt idx="50">
                  <c:v>2015-03</c:v>
                </c:pt>
                <c:pt idx="51">
                  <c:v>2015-04</c:v>
                </c:pt>
                <c:pt idx="52">
                  <c:v>2015-05</c:v>
                </c:pt>
                <c:pt idx="53">
                  <c:v>2015-06</c:v>
                </c:pt>
                <c:pt idx="54">
                  <c:v>2015-07</c:v>
                </c:pt>
                <c:pt idx="55">
                  <c:v>2015-08</c:v>
                </c:pt>
                <c:pt idx="56">
                  <c:v>2015-09</c:v>
                </c:pt>
                <c:pt idx="57">
                  <c:v>2015-10</c:v>
                </c:pt>
                <c:pt idx="58">
                  <c:v>2015-11</c:v>
                </c:pt>
                <c:pt idx="59">
                  <c:v>2015-12</c:v>
                </c:pt>
                <c:pt idx="60">
                  <c:v>2016-01</c:v>
                </c:pt>
                <c:pt idx="61">
                  <c:v>2016-02</c:v>
                </c:pt>
                <c:pt idx="62">
                  <c:v>2016-03</c:v>
                </c:pt>
                <c:pt idx="63">
                  <c:v>2016-04</c:v>
                </c:pt>
                <c:pt idx="64">
                  <c:v>2016-05</c:v>
                </c:pt>
                <c:pt idx="65">
                  <c:v>2016-06</c:v>
                </c:pt>
                <c:pt idx="66">
                  <c:v>2016-07</c:v>
                </c:pt>
                <c:pt idx="67">
                  <c:v>2016-08</c:v>
                </c:pt>
                <c:pt idx="68">
                  <c:v>2016-09</c:v>
                </c:pt>
                <c:pt idx="69">
                  <c:v>2016-10</c:v>
                </c:pt>
                <c:pt idx="70">
                  <c:v>2016-11</c:v>
                </c:pt>
                <c:pt idx="71">
                  <c:v>2016-12</c:v>
                </c:pt>
                <c:pt idx="72">
                  <c:v>2017-01</c:v>
                </c:pt>
                <c:pt idx="73">
                  <c:v>2017-02</c:v>
                </c:pt>
                <c:pt idx="74">
                  <c:v>2017-03</c:v>
                </c:pt>
                <c:pt idx="75">
                  <c:v>2017-04</c:v>
                </c:pt>
                <c:pt idx="76">
                  <c:v>2017-05</c:v>
                </c:pt>
                <c:pt idx="77">
                  <c:v>2017-06</c:v>
                </c:pt>
                <c:pt idx="78">
                  <c:v>2017-07</c:v>
                </c:pt>
                <c:pt idx="79">
                  <c:v>2017-08</c:v>
                </c:pt>
                <c:pt idx="80">
                  <c:v>2017-09</c:v>
                </c:pt>
                <c:pt idx="81">
                  <c:v>2017-10</c:v>
                </c:pt>
                <c:pt idx="82">
                  <c:v>2017-11</c:v>
                </c:pt>
                <c:pt idx="83">
                  <c:v>2017-12</c:v>
                </c:pt>
                <c:pt idx="84">
                  <c:v>2018-01</c:v>
                </c:pt>
                <c:pt idx="85">
                  <c:v>2018-02</c:v>
                </c:pt>
                <c:pt idx="86">
                  <c:v>2018-03</c:v>
                </c:pt>
                <c:pt idx="87">
                  <c:v>2018-04</c:v>
                </c:pt>
                <c:pt idx="88">
                  <c:v>2018-05</c:v>
                </c:pt>
                <c:pt idx="89">
                  <c:v>2018-06</c:v>
                </c:pt>
                <c:pt idx="90">
                  <c:v>2018-07</c:v>
                </c:pt>
                <c:pt idx="91">
                  <c:v>2018-08</c:v>
                </c:pt>
                <c:pt idx="92">
                  <c:v>2018-09</c:v>
                </c:pt>
                <c:pt idx="93">
                  <c:v>2018-12</c:v>
                </c:pt>
                <c:pt idx="94">
                  <c:v>2019-03</c:v>
                </c:pt>
                <c:pt idx="95">
                  <c:v>2019-06</c:v>
                </c:pt>
                <c:pt idx="96">
                  <c:v>2019-09</c:v>
                </c:pt>
                <c:pt idx="97">
                  <c:v>2019-12</c:v>
                </c:pt>
                <c:pt idx="98">
                  <c:v>2020-03</c:v>
                </c:pt>
                <c:pt idx="99">
                  <c:v>2020-06</c:v>
                </c:pt>
                <c:pt idx="100">
                  <c:v>2020-09</c:v>
                </c:pt>
                <c:pt idx="101">
                  <c:v>(blank)</c:v>
                </c:pt>
              </c:strCache>
            </c:strRef>
          </c:cat>
          <c:val>
            <c:numRef>
              <c:f>'all loans calendar'!$M$6:$M$108</c:f>
              <c:numCache>
                <c:formatCode>#,##0.00</c:formatCode>
                <c:ptCount val="102"/>
                <c:pt idx="30">
                  <c:v>17462.3608510868</c:v>
                </c:pt>
                <c:pt idx="31">
                  <c:v>17098.101183995597</c:v>
                </c:pt>
                <c:pt idx="32">
                  <c:v>16729.103809106346</c:v>
                </c:pt>
                <c:pt idx="33">
                  <c:v>16355.307105885098</c:v>
                </c:pt>
                <c:pt idx="34">
                  <c:v>15976.648652336453</c:v>
                </c:pt>
                <c:pt idx="35">
                  <c:v>15399.406641439118</c:v>
                </c:pt>
                <c:pt idx="36">
                  <c:v>15008.315361822377</c:v>
                </c:pt>
                <c:pt idx="37">
                  <c:v>14612.137391658787</c:v>
                </c:pt>
                <c:pt idx="38">
                  <c:v>14210.806571404357</c:v>
                </c:pt>
                <c:pt idx="39">
                  <c:v>13804.255881017441</c:v>
                </c:pt>
                <c:pt idx="40">
                  <c:v>13392.41742876677</c:v>
                </c:pt>
                <c:pt idx="41">
                  <c:v>12975.222439893896</c:v>
                </c:pt>
                <c:pt idx="42">
                  <c:v>12339.233801435221</c:v>
                </c:pt>
                <c:pt idx="43">
                  <c:v>11908.340682533746</c:v>
                </c:pt>
                <c:pt idx="44">
                  <c:v>11471.843194348543</c:v>
                </c:pt>
                <c:pt idx="45">
                  <c:v>11029.668444197669</c:v>
                </c:pt>
                <c:pt idx="46">
                  <c:v>10581.742591327626</c:v>
                </c:pt>
                <c:pt idx="47">
                  <c:v>9898.9066012144649</c:v>
                </c:pt>
                <c:pt idx="48">
                  <c:v>9436.2736048277602</c:v>
                </c:pt>
                <c:pt idx="49">
                  <c:v>8967.6234175395202</c:v>
                </c:pt>
                <c:pt idx="50">
                  <c:v>8492.8777773437287</c:v>
                </c:pt>
                <c:pt idx="51">
                  <c:v>8011.9574043272332</c:v>
                </c:pt>
                <c:pt idx="52">
                  <c:v>7524.7819874304278</c:v>
                </c:pt>
                <c:pt idx="53">
                  <c:v>6782.1124004351068</c:v>
                </c:pt>
                <c:pt idx="54">
                  <c:v>6278.9411245625761</c:v>
                </c:pt>
                <c:pt idx="55">
                  <c:v>5769.225400614052</c:v>
                </c:pt>
                <c:pt idx="56">
                  <c:v>5252.880108864555</c:v>
                </c:pt>
                <c:pt idx="57">
                  <c:v>4729.8190224877144</c:v>
                </c:pt>
                <c:pt idx="58">
                  <c:v>4199.9547931563584</c:v>
                </c:pt>
                <c:pt idx="59">
                  <c:v>3392.2086821811663</c:v>
                </c:pt>
                <c:pt idx="60">
                  <c:v>2844.9469545469328</c:v>
                </c:pt>
                <c:pt idx="61">
                  <c:v>2290.5673206803331</c:v>
                </c:pt>
                <c:pt idx="62">
                  <c:v>1728.9772022288626</c:v>
                </c:pt>
                <c:pt idx="63">
                  <c:v>1160.0828167287136</c:v>
                </c:pt>
                <c:pt idx="64">
                  <c:v>292.83758293883182</c:v>
                </c:pt>
                <c:pt idx="65">
                  <c:v>2.1032064978498966E-12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'all loans calendar'!$N$4:$N$5</c:f>
              <c:strCache>
                <c:ptCount val="1"/>
                <c:pt idx="0">
                  <c:v>Consolidation Loan</c:v>
                </c:pt>
              </c:strCache>
            </c:strRef>
          </c:tx>
          <c:marker>
            <c:symbol val="none"/>
          </c:marker>
          <c:cat>
            <c:strRef>
              <c:f>'all loans calendar'!$K$6:$K$108</c:f>
              <c:strCache>
                <c:ptCount val="102"/>
                <c:pt idx="1">
                  <c:v>2010-12</c:v>
                </c:pt>
                <c:pt idx="2">
                  <c:v>2011-03</c:v>
                </c:pt>
                <c:pt idx="3">
                  <c:v>2011-04</c:v>
                </c:pt>
                <c:pt idx="4">
                  <c:v>2011-05</c:v>
                </c:pt>
                <c:pt idx="5">
                  <c:v>2011-06</c:v>
                </c:pt>
                <c:pt idx="6">
                  <c:v>2011-07</c:v>
                </c:pt>
                <c:pt idx="7">
                  <c:v>2011-08</c:v>
                </c:pt>
                <c:pt idx="8">
                  <c:v>2011-09</c:v>
                </c:pt>
                <c:pt idx="9">
                  <c:v>2011-10</c:v>
                </c:pt>
                <c:pt idx="10">
                  <c:v>2011-11</c:v>
                </c:pt>
                <c:pt idx="11">
                  <c:v>2011-12</c:v>
                </c:pt>
                <c:pt idx="12">
                  <c:v>2012-01</c:v>
                </c:pt>
                <c:pt idx="13">
                  <c:v>2012-02</c:v>
                </c:pt>
                <c:pt idx="14">
                  <c:v>2012-03</c:v>
                </c:pt>
                <c:pt idx="15">
                  <c:v>2012-04</c:v>
                </c:pt>
                <c:pt idx="16">
                  <c:v>2012-05</c:v>
                </c:pt>
                <c:pt idx="17">
                  <c:v>2012-06</c:v>
                </c:pt>
                <c:pt idx="18">
                  <c:v>2012-07</c:v>
                </c:pt>
                <c:pt idx="19">
                  <c:v>2012-08</c:v>
                </c:pt>
                <c:pt idx="20">
                  <c:v>2012-09</c:v>
                </c:pt>
                <c:pt idx="21">
                  <c:v>2012-10</c:v>
                </c:pt>
                <c:pt idx="22">
                  <c:v>2012-11</c:v>
                </c:pt>
                <c:pt idx="23">
                  <c:v>2012-12</c:v>
                </c:pt>
                <c:pt idx="24">
                  <c:v>2013-01</c:v>
                </c:pt>
                <c:pt idx="25">
                  <c:v>2013-02</c:v>
                </c:pt>
                <c:pt idx="26">
                  <c:v>2013-03</c:v>
                </c:pt>
                <c:pt idx="27">
                  <c:v>2013-04</c:v>
                </c:pt>
                <c:pt idx="28">
                  <c:v>2013-05</c:v>
                </c:pt>
                <c:pt idx="29">
                  <c:v>2013-06</c:v>
                </c:pt>
                <c:pt idx="30">
                  <c:v>2013-07</c:v>
                </c:pt>
                <c:pt idx="31">
                  <c:v>2013-08</c:v>
                </c:pt>
                <c:pt idx="32">
                  <c:v>2013-09</c:v>
                </c:pt>
                <c:pt idx="33">
                  <c:v>2013-10</c:v>
                </c:pt>
                <c:pt idx="34">
                  <c:v>2013-11</c:v>
                </c:pt>
                <c:pt idx="35">
                  <c:v>2013-12</c:v>
                </c:pt>
                <c:pt idx="36">
                  <c:v>2014-01</c:v>
                </c:pt>
                <c:pt idx="37">
                  <c:v>2014-02</c:v>
                </c:pt>
                <c:pt idx="38">
                  <c:v>2014-03</c:v>
                </c:pt>
                <c:pt idx="39">
                  <c:v>2014-04</c:v>
                </c:pt>
                <c:pt idx="40">
                  <c:v>2014-05</c:v>
                </c:pt>
                <c:pt idx="41">
                  <c:v>2014-06</c:v>
                </c:pt>
                <c:pt idx="42">
                  <c:v>2014-07</c:v>
                </c:pt>
                <c:pt idx="43">
                  <c:v>2014-08</c:v>
                </c:pt>
                <c:pt idx="44">
                  <c:v>2014-09</c:v>
                </c:pt>
                <c:pt idx="45">
                  <c:v>2014-10</c:v>
                </c:pt>
                <c:pt idx="46">
                  <c:v>2014-11</c:v>
                </c:pt>
                <c:pt idx="47">
                  <c:v>2014-12</c:v>
                </c:pt>
                <c:pt idx="48">
                  <c:v>2015-01</c:v>
                </c:pt>
                <c:pt idx="49">
                  <c:v>2015-02</c:v>
                </c:pt>
                <c:pt idx="50">
                  <c:v>2015-03</c:v>
                </c:pt>
                <c:pt idx="51">
                  <c:v>2015-04</c:v>
                </c:pt>
                <c:pt idx="52">
                  <c:v>2015-05</c:v>
                </c:pt>
                <c:pt idx="53">
                  <c:v>2015-06</c:v>
                </c:pt>
                <c:pt idx="54">
                  <c:v>2015-07</c:v>
                </c:pt>
                <c:pt idx="55">
                  <c:v>2015-08</c:v>
                </c:pt>
                <c:pt idx="56">
                  <c:v>2015-09</c:v>
                </c:pt>
                <c:pt idx="57">
                  <c:v>2015-10</c:v>
                </c:pt>
                <c:pt idx="58">
                  <c:v>2015-11</c:v>
                </c:pt>
                <c:pt idx="59">
                  <c:v>2015-12</c:v>
                </c:pt>
                <c:pt idx="60">
                  <c:v>2016-01</c:v>
                </c:pt>
                <c:pt idx="61">
                  <c:v>2016-02</c:v>
                </c:pt>
                <c:pt idx="62">
                  <c:v>2016-03</c:v>
                </c:pt>
                <c:pt idx="63">
                  <c:v>2016-04</c:v>
                </c:pt>
                <c:pt idx="64">
                  <c:v>2016-05</c:v>
                </c:pt>
                <c:pt idx="65">
                  <c:v>2016-06</c:v>
                </c:pt>
                <c:pt idx="66">
                  <c:v>2016-07</c:v>
                </c:pt>
                <c:pt idx="67">
                  <c:v>2016-08</c:v>
                </c:pt>
                <c:pt idx="68">
                  <c:v>2016-09</c:v>
                </c:pt>
                <c:pt idx="69">
                  <c:v>2016-10</c:v>
                </c:pt>
                <c:pt idx="70">
                  <c:v>2016-11</c:v>
                </c:pt>
                <c:pt idx="71">
                  <c:v>2016-12</c:v>
                </c:pt>
                <c:pt idx="72">
                  <c:v>2017-01</c:v>
                </c:pt>
                <c:pt idx="73">
                  <c:v>2017-02</c:v>
                </c:pt>
                <c:pt idx="74">
                  <c:v>2017-03</c:v>
                </c:pt>
                <c:pt idx="75">
                  <c:v>2017-04</c:v>
                </c:pt>
                <c:pt idx="76">
                  <c:v>2017-05</c:v>
                </c:pt>
                <c:pt idx="77">
                  <c:v>2017-06</c:v>
                </c:pt>
                <c:pt idx="78">
                  <c:v>2017-07</c:v>
                </c:pt>
                <c:pt idx="79">
                  <c:v>2017-08</c:v>
                </c:pt>
                <c:pt idx="80">
                  <c:v>2017-09</c:v>
                </c:pt>
                <c:pt idx="81">
                  <c:v>2017-10</c:v>
                </c:pt>
                <c:pt idx="82">
                  <c:v>2017-11</c:v>
                </c:pt>
                <c:pt idx="83">
                  <c:v>2017-12</c:v>
                </c:pt>
                <c:pt idx="84">
                  <c:v>2018-01</c:v>
                </c:pt>
                <c:pt idx="85">
                  <c:v>2018-02</c:v>
                </c:pt>
                <c:pt idx="86">
                  <c:v>2018-03</c:v>
                </c:pt>
                <c:pt idx="87">
                  <c:v>2018-04</c:v>
                </c:pt>
                <c:pt idx="88">
                  <c:v>2018-05</c:v>
                </c:pt>
                <c:pt idx="89">
                  <c:v>2018-06</c:v>
                </c:pt>
                <c:pt idx="90">
                  <c:v>2018-07</c:v>
                </c:pt>
                <c:pt idx="91">
                  <c:v>2018-08</c:v>
                </c:pt>
                <c:pt idx="92">
                  <c:v>2018-09</c:v>
                </c:pt>
                <c:pt idx="93">
                  <c:v>2018-12</c:v>
                </c:pt>
                <c:pt idx="94">
                  <c:v>2019-03</c:v>
                </c:pt>
                <c:pt idx="95">
                  <c:v>2019-06</c:v>
                </c:pt>
                <c:pt idx="96">
                  <c:v>2019-09</c:v>
                </c:pt>
                <c:pt idx="97">
                  <c:v>2019-12</c:v>
                </c:pt>
                <c:pt idx="98">
                  <c:v>2020-03</c:v>
                </c:pt>
                <c:pt idx="99">
                  <c:v>2020-06</c:v>
                </c:pt>
                <c:pt idx="100">
                  <c:v>2020-09</c:v>
                </c:pt>
                <c:pt idx="101">
                  <c:v>(blank)</c:v>
                </c:pt>
              </c:strCache>
            </c:strRef>
          </c:cat>
          <c:val>
            <c:numRef>
              <c:f>'all loans calendar'!$N$6:$N$108</c:f>
              <c:numCache>
                <c:formatCode>#,##0.00</c:formatCode>
                <c:ptCount val="102"/>
                <c:pt idx="6">
                  <c:v>14973.365089386223</c:v>
                </c:pt>
                <c:pt idx="7">
                  <c:v>14838.789527700372</c:v>
                </c:pt>
                <c:pt idx="8">
                  <c:v>14729.428210665637</c:v>
                </c:pt>
                <c:pt idx="9">
                  <c:v>14618.532017182113</c:v>
                </c:pt>
                <c:pt idx="10">
                  <c:v>14477.720508924065</c:v>
                </c:pt>
                <c:pt idx="11">
                  <c:v>14363.291620024493</c:v>
                </c:pt>
                <c:pt idx="12">
                  <c:v>14247.256731751515</c:v>
                </c:pt>
                <c:pt idx="13">
                  <c:v>14099.920316361386</c:v>
                </c:pt>
                <c:pt idx="14">
                  <c:v>13980.189035047066</c:v>
                </c:pt>
                <c:pt idx="15">
                  <c:v>13858.777335748988</c:v>
                </c:pt>
                <c:pt idx="16">
                  <c:v>13704.613662846406</c:v>
                </c:pt>
                <c:pt idx="17">
                  <c:v>13579.334287480362</c:v>
                </c:pt>
                <c:pt idx="18">
                  <c:v>13452.296627119384</c:v>
                </c:pt>
                <c:pt idx="19">
                  <c:v>13290.989336047567</c:v>
                </c:pt>
                <c:pt idx="20">
                  <c:v>13159.904779699224</c:v>
                </c:pt>
                <c:pt idx="21">
                  <c:v>12993.458903525034</c:v>
                </c:pt>
                <c:pt idx="22">
                  <c:v>12858.198533771556</c:v>
                </c:pt>
                <c:pt idx="23">
                  <c:v>12721.039796646342</c:v>
                </c:pt>
                <c:pt idx="24">
                  <c:v>12546.881171010195</c:v>
                </c:pt>
                <c:pt idx="25">
                  <c:v>12405.35312212871</c:v>
                </c:pt>
                <c:pt idx="26">
                  <c:v>12261.838739551171</c:v>
                </c:pt>
                <c:pt idx="27">
                  <c:v>12116.310145259165</c:v>
                </c:pt>
                <c:pt idx="28">
                  <c:v>11931.523812985501</c:v>
                </c:pt>
                <c:pt idx="29">
                  <c:v>11781.359277803102</c:v>
                </c:pt>
                <c:pt idx="30">
                  <c:v>11590.6864149961</c:v>
                </c:pt>
                <c:pt idx="31">
                  <c:v>11435.738256964007</c:v>
                </c:pt>
                <c:pt idx="32">
                  <c:v>11278.615415186372</c:v>
                </c:pt>
                <c:pt idx="33">
                  <c:v>11079.107175656158</c:v>
                </c:pt>
                <c:pt idx="34">
                  <c:v>10916.979048075031</c:v>
                </c:pt>
                <c:pt idx="35">
                  <c:v>10752.575466508366</c:v>
                </c:pt>
                <c:pt idx="36">
                  <c:v>10543.82243760601</c:v>
                </c:pt>
                <c:pt idx="37">
                  <c:v>10374.181635890136</c:v>
                </c:pt>
                <c:pt idx="38">
                  <c:v>10202.159940469184</c:v>
                </c:pt>
                <c:pt idx="39">
                  <c:v>9983.7337382305086</c:v>
                </c:pt>
                <c:pt idx="40">
                  <c:v>9806.232140968159</c:v>
                </c:pt>
                <c:pt idx="41">
                  <c:v>9626.2393244278446</c:v>
                </c:pt>
                <c:pt idx="42">
                  <c:v>9397.6917144828585</c:v>
                </c:pt>
                <c:pt idx="43">
                  <c:v>9211.9650690532035</c:v>
                </c:pt>
                <c:pt idx="44">
                  <c:v>9023.6317665192673</c:v>
                </c:pt>
                <c:pt idx="45">
                  <c:v>8784.4937442663813</c:v>
                </c:pt>
                <c:pt idx="46">
                  <c:v>8590.1609193534405</c:v>
                </c:pt>
                <c:pt idx="47">
                  <c:v>8343.404945857339</c:v>
                </c:pt>
                <c:pt idx="48">
                  <c:v>8142.881478522937</c:v>
                </c:pt>
                <c:pt idx="49">
                  <c:v>7939.5436819925626</c:v>
                </c:pt>
                <c:pt idx="50">
                  <c:v>7733.3520574039194</c:v>
                </c:pt>
                <c:pt idx="51">
                  <c:v>7471.5382589635037</c:v>
                </c:pt>
                <c:pt idx="52">
                  <c:v>7258.7782194984729</c:v>
                </c:pt>
                <c:pt idx="53">
                  <c:v>7043.0321116257774</c:v>
                </c:pt>
                <c:pt idx="54">
                  <c:v>6769.0864161419013</c:v>
                </c:pt>
                <c:pt idx="55">
                  <c:v>6546.4675269557029</c:v>
                </c:pt>
                <c:pt idx="56">
                  <c:v>6263.7950512976649</c:v>
                </c:pt>
                <c:pt idx="57">
                  <c:v>6034.0844423269564</c:v>
                </c:pt>
                <c:pt idx="58">
                  <c:v>5801.1498651990823</c:v>
                </c:pt>
                <c:pt idx="59">
                  <c:v>5505.3789455624174</c:v>
                </c:pt>
                <c:pt idx="60">
                  <c:v>5265.0240333715437</c:v>
                </c:pt>
                <c:pt idx="61">
                  <c:v>5021.2957611656748</c:v>
                </c:pt>
                <c:pt idx="62">
                  <c:v>4711.8194433916451</c:v>
                </c:pt>
                <c:pt idx="63">
                  <c:v>4460.3269935081089</c:v>
                </c:pt>
                <c:pt idx="64">
                  <c:v>4205.3048692493849</c:v>
                </c:pt>
                <c:pt idx="65">
                  <c:v>3881.4880742087312</c:v>
                </c:pt>
                <c:pt idx="66">
                  <c:v>3618.3419967189743</c:v>
                </c:pt>
                <c:pt idx="67">
                  <c:v>3284.2097339282973</c:v>
                </c:pt>
                <c:pt idx="68">
                  <c:v>3012.6809075587307</c:v>
                </c:pt>
                <c:pt idx="69">
                  <c:v>2737.3411980353944</c:v>
                </c:pt>
                <c:pt idx="70">
                  <c:v>2387.7259536936231</c:v>
                </c:pt>
                <c:pt idx="71">
                  <c:v>2103.615056457395</c:v>
                </c:pt>
                <c:pt idx="72">
                  <c:v>1815.5166878113871</c:v>
                </c:pt>
                <c:pt idx="73">
                  <c:v>1523.3748839456982</c:v>
                </c:pt>
                <c:pt idx="74">
                  <c:v>1152.4250187127932</c:v>
                </c:pt>
                <c:pt idx="75">
                  <c:v>850.97678169612516</c:v>
                </c:pt>
                <c:pt idx="76">
                  <c:v>468.2099834619371</c:v>
                </c:pt>
                <c:pt idx="77">
                  <c:v>157.15884871151661</c:v>
                </c:pt>
                <c:pt idx="78">
                  <c:v>4.8743231673142873E-12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'all loans calendar'!$O$4:$O$5</c:f>
              <c:strCache>
                <c:ptCount val="1"/>
                <c:pt idx="0">
                  <c:v>Hire Purchase 1</c:v>
                </c:pt>
              </c:strCache>
            </c:strRef>
          </c:tx>
          <c:marker>
            <c:symbol val="none"/>
          </c:marker>
          <c:cat>
            <c:strRef>
              <c:f>'all loans calendar'!$K$6:$K$108</c:f>
              <c:strCache>
                <c:ptCount val="102"/>
                <c:pt idx="1">
                  <c:v>2010-12</c:v>
                </c:pt>
                <c:pt idx="2">
                  <c:v>2011-03</c:v>
                </c:pt>
                <c:pt idx="3">
                  <c:v>2011-04</c:v>
                </c:pt>
                <c:pt idx="4">
                  <c:v>2011-05</c:v>
                </c:pt>
                <c:pt idx="5">
                  <c:v>2011-06</c:v>
                </c:pt>
                <c:pt idx="6">
                  <c:v>2011-07</c:v>
                </c:pt>
                <c:pt idx="7">
                  <c:v>2011-08</c:v>
                </c:pt>
                <c:pt idx="8">
                  <c:v>2011-09</c:v>
                </c:pt>
                <c:pt idx="9">
                  <c:v>2011-10</c:v>
                </c:pt>
                <c:pt idx="10">
                  <c:v>2011-11</c:v>
                </c:pt>
                <c:pt idx="11">
                  <c:v>2011-12</c:v>
                </c:pt>
                <c:pt idx="12">
                  <c:v>2012-01</c:v>
                </c:pt>
                <c:pt idx="13">
                  <c:v>2012-02</c:v>
                </c:pt>
                <c:pt idx="14">
                  <c:v>2012-03</c:v>
                </c:pt>
                <c:pt idx="15">
                  <c:v>2012-04</c:v>
                </c:pt>
                <c:pt idx="16">
                  <c:v>2012-05</c:v>
                </c:pt>
                <c:pt idx="17">
                  <c:v>2012-06</c:v>
                </c:pt>
                <c:pt idx="18">
                  <c:v>2012-07</c:v>
                </c:pt>
                <c:pt idx="19">
                  <c:v>2012-08</c:v>
                </c:pt>
                <c:pt idx="20">
                  <c:v>2012-09</c:v>
                </c:pt>
                <c:pt idx="21">
                  <c:v>2012-10</c:v>
                </c:pt>
                <c:pt idx="22">
                  <c:v>2012-11</c:v>
                </c:pt>
                <c:pt idx="23">
                  <c:v>2012-12</c:v>
                </c:pt>
                <c:pt idx="24">
                  <c:v>2013-01</c:v>
                </c:pt>
                <c:pt idx="25">
                  <c:v>2013-02</c:v>
                </c:pt>
                <c:pt idx="26">
                  <c:v>2013-03</c:v>
                </c:pt>
                <c:pt idx="27">
                  <c:v>2013-04</c:v>
                </c:pt>
                <c:pt idx="28">
                  <c:v>2013-05</c:v>
                </c:pt>
                <c:pt idx="29">
                  <c:v>2013-06</c:v>
                </c:pt>
                <c:pt idx="30">
                  <c:v>2013-07</c:v>
                </c:pt>
                <c:pt idx="31">
                  <c:v>2013-08</c:v>
                </c:pt>
                <c:pt idx="32">
                  <c:v>2013-09</c:v>
                </c:pt>
                <c:pt idx="33">
                  <c:v>2013-10</c:v>
                </c:pt>
                <c:pt idx="34">
                  <c:v>2013-11</c:v>
                </c:pt>
                <c:pt idx="35">
                  <c:v>2013-12</c:v>
                </c:pt>
                <c:pt idx="36">
                  <c:v>2014-01</c:v>
                </c:pt>
                <c:pt idx="37">
                  <c:v>2014-02</c:v>
                </c:pt>
                <c:pt idx="38">
                  <c:v>2014-03</c:v>
                </c:pt>
                <c:pt idx="39">
                  <c:v>2014-04</c:v>
                </c:pt>
                <c:pt idx="40">
                  <c:v>2014-05</c:v>
                </c:pt>
                <c:pt idx="41">
                  <c:v>2014-06</c:v>
                </c:pt>
                <c:pt idx="42">
                  <c:v>2014-07</c:v>
                </c:pt>
                <c:pt idx="43">
                  <c:v>2014-08</c:v>
                </c:pt>
                <c:pt idx="44">
                  <c:v>2014-09</c:v>
                </c:pt>
                <c:pt idx="45">
                  <c:v>2014-10</c:v>
                </c:pt>
                <c:pt idx="46">
                  <c:v>2014-11</c:v>
                </c:pt>
                <c:pt idx="47">
                  <c:v>2014-12</c:v>
                </c:pt>
                <c:pt idx="48">
                  <c:v>2015-01</c:v>
                </c:pt>
                <c:pt idx="49">
                  <c:v>2015-02</c:v>
                </c:pt>
                <c:pt idx="50">
                  <c:v>2015-03</c:v>
                </c:pt>
                <c:pt idx="51">
                  <c:v>2015-04</c:v>
                </c:pt>
                <c:pt idx="52">
                  <c:v>2015-05</c:v>
                </c:pt>
                <c:pt idx="53">
                  <c:v>2015-06</c:v>
                </c:pt>
                <c:pt idx="54">
                  <c:v>2015-07</c:v>
                </c:pt>
                <c:pt idx="55">
                  <c:v>2015-08</c:v>
                </c:pt>
                <c:pt idx="56">
                  <c:v>2015-09</c:v>
                </c:pt>
                <c:pt idx="57">
                  <c:v>2015-10</c:v>
                </c:pt>
                <c:pt idx="58">
                  <c:v>2015-11</c:v>
                </c:pt>
                <c:pt idx="59">
                  <c:v>2015-12</c:v>
                </c:pt>
                <c:pt idx="60">
                  <c:v>2016-01</c:v>
                </c:pt>
                <c:pt idx="61">
                  <c:v>2016-02</c:v>
                </c:pt>
                <c:pt idx="62">
                  <c:v>2016-03</c:v>
                </c:pt>
                <c:pt idx="63">
                  <c:v>2016-04</c:v>
                </c:pt>
                <c:pt idx="64">
                  <c:v>2016-05</c:v>
                </c:pt>
                <c:pt idx="65">
                  <c:v>2016-06</c:v>
                </c:pt>
                <c:pt idx="66">
                  <c:v>2016-07</c:v>
                </c:pt>
                <c:pt idx="67">
                  <c:v>2016-08</c:v>
                </c:pt>
                <c:pt idx="68">
                  <c:v>2016-09</c:v>
                </c:pt>
                <c:pt idx="69">
                  <c:v>2016-10</c:v>
                </c:pt>
                <c:pt idx="70">
                  <c:v>2016-11</c:v>
                </c:pt>
                <c:pt idx="71">
                  <c:v>2016-12</c:v>
                </c:pt>
                <c:pt idx="72">
                  <c:v>2017-01</c:v>
                </c:pt>
                <c:pt idx="73">
                  <c:v>2017-02</c:v>
                </c:pt>
                <c:pt idx="74">
                  <c:v>2017-03</c:v>
                </c:pt>
                <c:pt idx="75">
                  <c:v>2017-04</c:v>
                </c:pt>
                <c:pt idx="76">
                  <c:v>2017-05</c:v>
                </c:pt>
                <c:pt idx="77">
                  <c:v>2017-06</c:v>
                </c:pt>
                <c:pt idx="78">
                  <c:v>2017-07</c:v>
                </c:pt>
                <c:pt idx="79">
                  <c:v>2017-08</c:v>
                </c:pt>
                <c:pt idx="80">
                  <c:v>2017-09</c:v>
                </c:pt>
                <c:pt idx="81">
                  <c:v>2017-10</c:v>
                </c:pt>
                <c:pt idx="82">
                  <c:v>2017-11</c:v>
                </c:pt>
                <c:pt idx="83">
                  <c:v>2017-12</c:v>
                </c:pt>
                <c:pt idx="84">
                  <c:v>2018-01</c:v>
                </c:pt>
                <c:pt idx="85">
                  <c:v>2018-02</c:v>
                </c:pt>
                <c:pt idx="86">
                  <c:v>2018-03</c:v>
                </c:pt>
                <c:pt idx="87">
                  <c:v>2018-04</c:v>
                </c:pt>
                <c:pt idx="88">
                  <c:v>2018-05</c:v>
                </c:pt>
                <c:pt idx="89">
                  <c:v>2018-06</c:v>
                </c:pt>
                <c:pt idx="90">
                  <c:v>2018-07</c:v>
                </c:pt>
                <c:pt idx="91">
                  <c:v>2018-08</c:v>
                </c:pt>
                <c:pt idx="92">
                  <c:v>2018-09</c:v>
                </c:pt>
                <c:pt idx="93">
                  <c:v>2018-12</c:v>
                </c:pt>
                <c:pt idx="94">
                  <c:v>2019-03</c:v>
                </c:pt>
                <c:pt idx="95">
                  <c:v>2019-06</c:v>
                </c:pt>
                <c:pt idx="96">
                  <c:v>2019-09</c:v>
                </c:pt>
                <c:pt idx="97">
                  <c:v>2019-12</c:v>
                </c:pt>
                <c:pt idx="98">
                  <c:v>2020-03</c:v>
                </c:pt>
                <c:pt idx="99">
                  <c:v>2020-06</c:v>
                </c:pt>
                <c:pt idx="100">
                  <c:v>2020-09</c:v>
                </c:pt>
                <c:pt idx="101">
                  <c:v>(blank)</c:v>
                </c:pt>
              </c:strCache>
            </c:strRef>
          </c:cat>
          <c:val>
            <c:numRef>
              <c:f>'all loans calendar'!$O$6:$O$108</c:f>
              <c:numCache>
                <c:formatCode>#,##0.00</c:formatCode>
                <c:ptCount val="102"/>
                <c:pt idx="20">
                  <c:v>6953.2836173296846</c:v>
                </c:pt>
                <c:pt idx="21">
                  <c:v>6905.6913024843006</c:v>
                </c:pt>
                <c:pt idx="22">
                  <c:v>6857.2066317355666</c:v>
                </c:pt>
                <c:pt idx="23">
                  <c:v>6807.8128734102929</c:v>
                </c:pt>
                <c:pt idx="24">
                  <c:v>6757.4929821164205</c:v>
                </c:pt>
                <c:pt idx="25">
                  <c:v>6706.2295928607882</c:v>
                </c:pt>
                <c:pt idx="26">
                  <c:v>6654.005015056613</c:v>
                </c:pt>
                <c:pt idx="27">
                  <c:v>6600.8012264186091</c:v>
                </c:pt>
                <c:pt idx="28">
                  <c:v>6546.5998667436425</c:v>
                </c:pt>
                <c:pt idx="29">
                  <c:v>6491.3822315747702</c:v>
                </c:pt>
                <c:pt idx="30">
                  <c:v>6435.1292657464819</c:v>
                </c:pt>
                <c:pt idx="31">
                  <c:v>6377.8215568089136</c:v>
                </c:pt>
                <c:pt idx="32">
                  <c:v>6319.4393283287654</c:v>
                </c:pt>
                <c:pt idx="33">
                  <c:v>6259.9624330646147</c:v>
                </c:pt>
                <c:pt idx="34">
                  <c:v>6199.3703460142615</c:v>
                </c:pt>
                <c:pt idx="35">
                  <c:v>6137.6421573317139</c:v>
                </c:pt>
                <c:pt idx="36">
                  <c:v>6074.7565651113682</c:v>
                </c:pt>
                <c:pt idx="37">
                  <c:v>6010.6918680368908</c:v>
                </c:pt>
                <c:pt idx="38">
                  <c:v>5945.4259578922674</c:v>
                </c:pt>
                <c:pt idx="39">
                  <c:v>5878.9363119324325</c:v>
                </c:pt>
                <c:pt idx="40">
                  <c:v>5811.1999851108503</c:v>
                </c:pt>
                <c:pt idx="41">
                  <c:v>5742.1936021613637</c:v>
                </c:pt>
                <c:pt idx="42">
                  <c:v>5671.8933495315741</c:v>
                </c:pt>
                <c:pt idx="43">
                  <c:v>5600.2749671649763</c:v>
                </c:pt>
                <c:pt idx="44">
                  <c:v>5527.3137401290041</c:v>
                </c:pt>
                <c:pt idx="45">
                  <c:v>5452.9844900861081</c:v>
                </c:pt>
                <c:pt idx="46">
                  <c:v>5377.2615666049078</c:v>
                </c:pt>
                <c:pt idx="47">
                  <c:v>5300.1188383084345</c:v>
                </c:pt>
                <c:pt idx="48">
                  <c:v>5221.5296838564027</c:v>
                </c:pt>
                <c:pt idx="49">
                  <c:v>5141.4669827583948</c:v>
                </c:pt>
                <c:pt idx="50">
                  <c:v>5059.9031060148</c:v>
                </c:pt>
                <c:pt idx="51">
                  <c:v>4976.8099065822626</c:v>
                </c:pt>
                <c:pt idx="52">
                  <c:v>4892.1587096603653</c:v>
                </c:pt>
                <c:pt idx="53">
                  <c:v>4805.9203027961821</c:v>
                </c:pt>
                <c:pt idx="54">
                  <c:v>4718.0649258032954</c:v>
                </c:pt>
                <c:pt idx="55">
                  <c:v>4628.5622604917917</c:v>
                </c:pt>
                <c:pt idx="56">
                  <c:v>4537.3814202056974</c:v>
                </c:pt>
                <c:pt idx="57">
                  <c:v>4444.4909391642395</c:v>
                </c:pt>
                <c:pt idx="58">
                  <c:v>4349.8587616032537</c:v>
                </c:pt>
                <c:pt idx="59">
                  <c:v>4253.4522307129992</c:v>
                </c:pt>
                <c:pt idx="60">
                  <c:v>4155.2380773685527</c:v>
                </c:pt>
                <c:pt idx="61">
                  <c:v>4055.1824086488978</c:v>
                </c:pt>
                <c:pt idx="62">
                  <c:v>3953.2506961407494</c:v>
                </c:pt>
                <c:pt idx="63">
                  <c:v>3849.4077640230735</c:v>
                </c:pt>
                <c:pt idx="64">
                  <c:v>3743.6177769281908</c:v>
                </c:pt>
                <c:pt idx="65">
                  <c:v>3635.8442275752791</c:v>
                </c:pt>
                <c:pt idx="66">
                  <c:v>3526.0499241720004</c:v>
                </c:pt>
                <c:pt idx="67">
                  <c:v>3414.1969775799103</c:v>
                </c:pt>
                <c:pt idx="68">
                  <c:v>3300.2467882392184</c:v>
                </c:pt>
                <c:pt idx="69">
                  <c:v>3184.1600328483887</c:v>
                </c:pt>
                <c:pt idx="70">
                  <c:v>3065.8966507939808</c:v>
                </c:pt>
                <c:pt idx="71">
                  <c:v>2945.4158303260529</c:v>
                </c:pt>
                <c:pt idx="72">
                  <c:v>2822.6759944743512</c:v>
                </c:pt>
                <c:pt idx="73">
                  <c:v>2697.6347867004301</c:v>
                </c:pt>
                <c:pt idx="74">
                  <c:v>2570.2490562807479</c:v>
                </c:pt>
                <c:pt idx="75">
                  <c:v>2440.4748434156968</c:v>
                </c:pt>
                <c:pt idx="76">
                  <c:v>2308.2673640594262</c:v>
                </c:pt>
                <c:pt idx="77">
                  <c:v>2173.5809944652256</c:v>
                </c:pt>
                <c:pt idx="78">
                  <c:v>2036.3692554411334</c:v>
                </c:pt>
                <c:pt idx="79">
                  <c:v>1896.5847963103395</c:v>
                </c:pt>
                <c:pt idx="80">
                  <c:v>1754.1793785708433</c:v>
                </c:pt>
                <c:pt idx="81">
                  <c:v>1609.1038592487314</c:v>
                </c:pt>
                <c:pt idx="82">
                  <c:v>1461.3081739393301</c:v>
                </c:pt>
                <c:pt idx="83">
                  <c:v>1310.7413195303775</c:v>
                </c:pt>
                <c:pt idx="84">
                  <c:v>1157.3513366012569</c:v>
                </c:pt>
                <c:pt idx="85">
                  <c:v>1001.0852914922153</c:v>
                </c:pt>
                <c:pt idx="86">
                  <c:v>841.88925803737925</c:v>
                </c:pt>
                <c:pt idx="87">
                  <c:v>679.70829895526504</c:v>
                </c:pt>
                <c:pt idx="88">
                  <c:v>514.48644689036109</c:v>
                </c:pt>
                <c:pt idx="89">
                  <c:v>346.16668509924023</c:v>
                </c:pt>
                <c:pt idx="90">
                  <c:v>174.69092777453588</c:v>
                </c:pt>
                <c:pt idx="91">
                  <c:v>-6.6791017161449417E-12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'all loans calendar'!$P$4:$P$5</c:f>
              <c:strCache>
                <c:ptCount val="1"/>
                <c:pt idx="0">
                  <c:v>Hire Purchase 2</c:v>
                </c:pt>
              </c:strCache>
            </c:strRef>
          </c:tx>
          <c:marker>
            <c:symbol val="none"/>
          </c:marker>
          <c:cat>
            <c:strRef>
              <c:f>'all loans calendar'!$K$6:$K$108</c:f>
              <c:strCache>
                <c:ptCount val="102"/>
                <c:pt idx="1">
                  <c:v>2010-12</c:v>
                </c:pt>
                <c:pt idx="2">
                  <c:v>2011-03</c:v>
                </c:pt>
                <c:pt idx="3">
                  <c:v>2011-04</c:v>
                </c:pt>
                <c:pt idx="4">
                  <c:v>2011-05</c:v>
                </c:pt>
                <c:pt idx="5">
                  <c:v>2011-06</c:v>
                </c:pt>
                <c:pt idx="6">
                  <c:v>2011-07</c:v>
                </c:pt>
                <c:pt idx="7">
                  <c:v>2011-08</c:v>
                </c:pt>
                <c:pt idx="8">
                  <c:v>2011-09</c:v>
                </c:pt>
                <c:pt idx="9">
                  <c:v>2011-10</c:v>
                </c:pt>
                <c:pt idx="10">
                  <c:v>2011-11</c:v>
                </c:pt>
                <c:pt idx="11">
                  <c:v>2011-12</c:v>
                </c:pt>
                <c:pt idx="12">
                  <c:v>2012-01</c:v>
                </c:pt>
                <c:pt idx="13">
                  <c:v>2012-02</c:v>
                </c:pt>
                <c:pt idx="14">
                  <c:v>2012-03</c:v>
                </c:pt>
                <c:pt idx="15">
                  <c:v>2012-04</c:v>
                </c:pt>
                <c:pt idx="16">
                  <c:v>2012-05</c:v>
                </c:pt>
                <c:pt idx="17">
                  <c:v>2012-06</c:v>
                </c:pt>
                <c:pt idx="18">
                  <c:v>2012-07</c:v>
                </c:pt>
                <c:pt idx="19">
                  <c:v>2012-08</c:v>
                </c:pt>
                <c:pt idx="20">
                  <c:v>2012-09</c:v>
                </c:pt>
                <c:pt idx="21">
                  <c:v>2012-10</c:v>
                </c:pt>
                <c:pt idx="22">
                  <c:v>2012-11</c:v>
                </c:pt>
                <c:pt idx="23">
                  <c:v>2012-12</c:v>
                </c:pt>
                <c:pt idx="24">
                  <c:v>2013-01</c:v>
                </c:pt>
                <c:pt idx="25">
                  <c:v>2013-02</c:v>
                </c:pt>
                <c:pt idx="26">
                  <c:v>2013-03</c:v>
                </c:pt>
                <c:pt idx="27">
                  <c:v>2013-04</c:v>
                </c:pt>
                <c:pt idx="28">
                  <c:v>2013-05</c:v>
                </c:pt>
                <c:pt idx="29">
                  <c:v>2013-06</c:v>
                </c:pt>
                <c:pt idx="30">
                  <c:v>2013-07</c:v>
                </c:pt>
                <c:pt idx="31">
                  <c:v>2013-08</c:v>
                </c:pt>
                <c:pt idx="32">
                  <c:v>2013-09</c:v>
                </c:pt>
                <c:pt idx="33">
                  <c:v>2013-10</c:v>
                </c:pt>
                <c:pt idx="34">
                  <c:v>2013-11</c:v>
                </c:pt>
                <c:pt idx="35">
                  <c:v>2013-12</c:v>
                </c:pt>
                <c:pt idx="36">
                  <c:v>2014-01</c:v>
                </c:pt>
                <c:pt idx="37">
                  <c:v>2014-02</c:v>
                </c:pt>
                <c:pt idx="38">
                  <c:v>2014-03</c:v>
                </c:pt>
                <c:pt idx="39">
                  <c:v>2014-04</c:v>
                </c:pt>
                <c:pt idx="40">
                  <c:v>2014-05</c:v>
                </c:pt>
                <c:pt idx="41">
                  <c:v>2014-06</c:v>
                </c:pt>
                <c:pt idx="42">
                  <c:v>2014-07</c:v>
                </c:pt>
                <c:pt idx="43">
                  <c:v>2014-08</c:v>
                </c:pt>
                <c:pt idx="44">
                  <c:v>2014-09</c:v>
                </c:pt>
                <c:pt idx="45">
                  <c:v>2014-10</c:v>
                </c:pt>
                <c:pt idx="46">
                  <c:v>2014-11</c:v>
                </c:pt>
                <c:pt idx="47">
                  <c:v>2014-12</c:v>
                </c:pt>
                <c:pt idx="48">
                  <c:v>2015-01</c:v>
                </c:pt>
                <c:pt idx="49">
                  <c:v>2015-02</c:v>
                </c:pt>
                <c:pt idx="50">
                  <c:v>2015-03</c:v>
                </c:pt>
                <c:pt idx="51">
                  <c:v>2015-04</c:v>
                </c:pt>
                <c:pt idx="52">
                  <c:v>2015-05</c:v>
                </c:pt>
                <c:pt idx="53">
                  <c:v>2015-06</c:v>
                </c:pt>
                <c:pt idx="54">
                  <c:v>2015-07</c:v>
                </c:pt>
                <c:pt idx="55">
                  <c:v>2015-08</c:v>
                </c:pt>
                <c:pt idx="56">
                  <c:v>2015-09</c:v>
                </c:pt>
                <c:pt idx="57">
                  <c:v>2015-10</c:v>
                </c:pt>
                <c:pt idx="58">
                  <c:v>2015-11</c:v>
                </c:pt>
                <c:pt idx="59">
                  <c:v>2015-12</c:v>
                </c:pt>
                <c:pt idx="60">
                  <c:v>2016-01</c:v>
                </c:pt>
                <c:pt idx="61">
                  <c:v>2016-02</c:v>
                </c:pt>
                <c:pt idx="62">
                  <c:v>2016-03</c:v>
                </c:pt>
                <c:pt idx="63">
                  <c:v>2016-04</c:v>
                </c:pt>
                <c:pt idx="64">
                  <c:v>2016-05</c:v>
                </c:pt>
                <c:pt idx="65">
                  <c:v>2016-06</c:v>
                </c:pt>
                <c:pt idx="66">
                  <c:v>2016-07</c:v>
                </c:pt>
                <c:pt idx="67">
                  <c:v>2016-08</c:v>
                </c:pt>
                <c:pt idx="68">
                  <c:v>2016-09</c:v>
                </c:pt>
                <c:pt idx="69">
                  <c:v>2016-10</c:v>
                </c:pt>
                <c:pt idx="70">
                  <c:v>2016-11</c:v>
                </c:pt>
                <c:pt idx="71">
                  <c:v>2016-12</c:v>
                </c:pt>
                <c:pt idx="72">
                  <c:v>2017-01</c:v>
                </c:pt>
                <c:pt idx="73">
                  <c:v>2017-02</c:v>
                </c:pt>
                <c:pt idx="74">
                  <c:v>2017-03</c:v>
                </c:pt>
                <c:pt idx="75">
                  <c:v>2017-04</c:v>
                </c:pt>
                <c:pt idx="76">
                  <c:v>2017-05</c:v>
                </c:pt>
                <c:pt idx="77">
                  <c:v>2017-06</c:v>
                </c:pt>
                <c:pt idx="78">
                  <c:v>2017-07</c:v>
                </c:pt>
                <c:pt idx="79">
                  <c:v>2017-08</c:v>
                </c:pt>
                <c:pt idx="80">
                  <c:v>2017-09</c:v>
                </c:pt>
                <c:pt idx="81">
                  <c:v>2017-10</c:v>
                </c:pt>
                <c:pt idx="82">
                  <c:v>2017-11</c:v>
                </c:pt>
                <c:pt idx="83">
                  <c:v>2017-12</c:v>
                </c:pt>
                <c:pt idx="84">
                  <c:v>2018-01</c:v>
                </c:pt>
                <c:pt idx="85">
                  <c:v>2018-02</c:v>
                </c:pt>
                <c:pt idx="86">
                  <c:v>2018-03</c:v>
                </c:pt>
                <c:pt idx="87">
                  <c:v>2018-04</c:v>
                </c:pt>
                <c:pt idx="88">
                  <c:v>2018-05</c:v>
                </c:pt>
                <c:pt idx="89">
                  <c:v>2018-06</c:v>
                </c:pt>
                <c:pt idx="90">
                  <c:v>2018-07</c:v>
                </c:pt>
                <c:pt idx="91">
                  <c:v>2018-08</c:v>
                </c:pt>
                <c:pt idx="92">
                  <c:v>2018-09</c:v>
                </c:pt>
                <c:pt idx="93">
                  <c:v>2018-12</c:v>
                </c:pt>
                <c:pt idx="94">
                  <c:v>2019-03</c:v>
                </c:pt>
                <c:pt idx="95">
                  <c:v>2019-06</c:v>
                </c:pt>
                <c:pt idx="96">
                  <c:v>2019-09</c:v>
                </c:pt>
                <c:pt idx="97">
                  <c:v>2019-12</c:v>
                </c:pt>
                <c:pt idx="98">
                  <c:v>2020-03</c:v>
                </c:pt>
                <c:pt idx="99">
                  <c:v>2020-06</c:v>
                </c:pt>
                <c:pt idx="100">
                  <c:v>2020-09</c:v>
                </c:pt>
                <c:pt idx="101">
                  <c:v>(blank)</c:v>
                </c:pt>
              </c:strCache>
            </c:strRef>
          </c:cat>
          <c:val>
            <c:numRef>
              <c:f>'all loans calendar'!$P$6:$P$108</c:f>
              <c:numCache>
                <c:formatCode>#,##0.00</c:formatCode>
                <c:ptCount val="102"/>
                <c:pt idx="3">
                  <c:v>3949.9283689596596</c:v>
                </c:pt>
                <c:pt idx="4">
                  <c:v>3898.8427873907526</c:v>
                </c:pt>
                <c:pt idx="5">
                  <c:v>3846.7227227950752</c:v>
                </c:pt>
                <c:pt idx="6">
                  <c:v>3793.5472268913354</c:v>
                </c:pt>
                <c:pt idx="7">
                  <c:v>3739.2949271955449</c:v>
                </c:pt>
                <c:pt idx="8">
                  <c:v>3683.9440184309146</c:v>
                </c:pt>
                <c:pt idx="9">
                  <c:v>3627.4722537638004</c:v>
                </c:pt>
                <c:pt idx="10">
                  <c:v>3569.8569358621771</c:v>
                </c:pt>
                <c:pt idx="11">
                  <c:v>3511.0749077730461</c:v>
                </c:pt>
                <c:pt idx="12">
                  <c:v>3451.1025436151099</c:v>
                </c:pt>
                <c:pt idx="13">
                  <c:v>3389.9157390829755</c:v>
                </c:pt>
                <c:pt idx="14">
                  <c:v>3327.4899017590656</c:v>
                </c:pt>
                <c:pt idx="15">
                  <c:v>3263.7999412293466</c:v>
                </c:pt>
                <c:pt idx="16">
                  <c:v>3198.8202589989005</c:v>
                </c:pt>
                <c:pt idx="17">
                  <c:v>3132.5247382032881</c:v>
                </c:pt>
                <c:pt idx="18">
                  <c:v>3064.8867331115644</c:v>
                </c:pt>
                <c:pt idx="19">
                  <c:v>2995.8790584167332</c:v>
                </c:pt>
                <c:pt idx="20">
                  <c:v>2925.4739783093319</c:v>
                </c:pt>
                <c:pt idx="21">
                  <c:v>2853.6431953297556</c:v>
                </c:pt>
                <c:pt idx="22">
                  <c:v>2780.357838994843</c:v>
                </c:pt>
                <c:pt idx="23">
                  <c:v>2705.5884541941482</c:v>
                </c:pt>
                <c:pt idx="24">
                  <c:v>2629.3049893512393</c:v>
                </c:pt>
                <c:pt idx="25">
                  <c:v>2551.4767843452619</c:v>
                </c:pt>
                <c:pt idx="26">
                  <c:v>2472.0725581879133</c:v>
                </c:pt>
                <c:pt idx="27">
                  <c:v>2391.0603964508782</c:v>
                </c:pt>
                <c:pt idx="28">
                  <c:v>2308.4077384386683</c:v>
                </c:pt>
                <c:pt idx="29">
                  <c:v>2224.0813641017112</c:v>
                </c:pt>
                <c:pt idx="30">
                  <c:v>2138.0473806844307</c:v>
                </c:pt>
                <c:pt idx="31">
                  <c:v>2050.2712091029503</c:v>
                </c:pt>
                <c:pt idx="32">
                  <c:v>1960.7175700469447</c:v>
                </c:pt>
                <c:pt idx="33">
                  <c:v>1869.3504698000552</c:v>
                </c:pt>
                <c:pt idx="34">
                  <c:v>1776.1331857731661</c:v>
                </c:pt>
                <c:pt idx="35">
                  <c:v>1681.0282517447324</c:v>
                </c:pt>
                <c:pt idx="36">
                  <c:v>1583.9974428022231</c:v>
                </c:pt>
                <c:pt idx="37">
                  <c:v>1485.0017599786279</c:v>
                </c:pt>
                <c:pt idx="38">
                  <c:v>1384.0014145778548</c:v>
                </c:pt>
                <c:pt idx="39">
                  <c:v>1280.955812182716</c:v>
                </c:pt>
                <c:pt idx="40">
                  <c:v>1175.8235363390759</c:v>
                </c:pt>
                <c:pt idx="41">
                  <c:v>1068.5623319096019</c:v>
                </c:pt>
                <c:pt idx="42">
                  <c:v>959.12908809043108</c:v>
                </c:pt>
                <c:pt idx="43">
                  <c:v>847.47982108392205</c:v>
                </c:pt>
                <c:pt idx="44">
                  <c:v>733.56965642053115</c:v>
                </c:pt>
                <c:pt idx="45">
                  <c:v>617.35281092270668</c:v>
                </c:pt>
                <c:pt idx="46">
                  <c:v>498.7825743035512</c:v>
                </c:pt>
                <c:pt idx="47">
                  <c:v>377.81129039285781</c:v>
                </c:pt>
                <c:pt idx="48">
                  <c:v>254.39033798297294</c:v>
                </c:pt>
                <c:pt idx="49">
                  <c:v>128.47011128678787</c:v>
                </c:pt>
                <c:pt idx="50">
                  <c:v>5.0590642786119133E-12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'all loans calendar'!$Q$4:$Q$5</c:f>
              <c:strCache>
                <c:ptCount val="1"/>
                <c:pt idx="0">
                  <c:v>(blank)</c:v>
                </c:pt>
              </c:strCache>
            </c:strRef>
          </c:tx>
          <c:marker>
            <c:symbol val="none"/>
          </c:marker>
          <c:cat>
            <c:strRef>
              <c:f>'all loans calendar'!$K$6:$K$108</c:f>
              <c:strCache>
                <c:ptCount val="102"/>
                <c:pt idx="1">
                  <c:v>2010-12</c:v>
                </c:pt>
                <c:pt idx="2">
                  <c:v>2011-03</c:v>
                </c:pt>
                <c:pt idx="3">
                  <c:v>2011-04</c:v>
                </c:pt>
                <c:pt idx="4">
                  <c:v>2011-05</c:v>
                </c:pt>
                <c:pt idx="5">
                  <c:v>2011-06</c:v>
                </c:pt>
                <c:pt idx="6">
                  <c:v>2011-07</c:v>
                </c:pt>
                <c:pt idx="7">
                  <c:v>2011-08</c:v>
                </c:pt>
                <c:pt idx="8">
                  <c:v>2011-09</c:v>
                </c:pt>
                <c:pt idx="9">
                  <c:v>2011-10</c:v>
                </c:pt>
                <c:pt idx="10">
                  <c:v>2011-11</c:v>
                </c:pt>
                <c:pt idx="11">
                  <c:v>2011-12</c:v>
                </c:pt>
                <c:pt idx="12">
                  <c:v>2012-01</c:v>
                </c:pt>
                <c:pt idx="13">
                  <c:v>2012-02</c:v>
                </c:pt>
                <c:pt idx="14">
                  <c:v>2012-03</c:v>
                </c:pt>
                <c:pt idx="15">
                  <c:v>2012-04</c:v>
                </c:pt>
                <c:pt idx="16">
                  <c:v>2012-05</c:v>
                </c:pt>
                <c:pt idx="17">
                  <c:v>2012-06</c:v>
                </c:pt>
                <c:pt idx="18">
                  <c:v>2012-07</c:v>
                </c:pt>
                <c:pt idx="19">
                  <c:v>2012-08</c:v>
                </c:pt>
                <c:pt idx="20">
                  <c:v>2012-09</c:v>
                </c:pt>
                <c:pt idx="21">
                  <c:v>2012-10</c:v>
                </c:pt>
                <c:pt idx="22">
                  <c:v>2012-11</c:v>
                </c:pt>
                <c:pt idx="23">
                  <c:v>2012-12</c:v>
                </c:pt>
                <c:pt idx="24">
                  <c:v>2013-01</c:v>
                </c:pt>
                <c:pt idx="25">
                  <c:v>2013-02</c:v>
                </c:pt>
                <c:pt idx="26">
                  <c:v>2013-03</c:v>
                </c:pt>
                <c:pt idx="27">
                  <c:v>2013-04</c:v>
                </c:pt>
                <c:pt idx="28">
                  <c:v>2013-05</c:v>
                </c:pt>
                <c:pt idx="29">
                  <c:v>2013-06</c:v>
                </c:pt>
                <c:pt idx="30">
                  <c:v>2013-07</c:v>
                </c:pt>
                <c:pt idx="31">
                  <c:v>2013-08</c:v>
                </c:pt>
                <c:pt idx="32">
                  <c:v>2013-09</c:v>
                </c:pt>
                <c:pt idx="33">
                  <c:v>2013-10</c:v>
                </c:pt>
                <c:pt idx="34">
                  <c:v>2013-11</c:v>
                </c:pt>
                <c:pt idx="35">
                  <c:v>2013-12</c:v>
                </c:pt>
                <c:pt idx="36">
                  <c:v>2014-01</c:v>
                </c:pt>
                <c:pt idx="37">
                  <c:v>2014-02</c:v>
                </c:pt>
                <c:pt idx="38">
                  <c:v>2014-03</c:v>
                </c:pt>
                <c:pt idx="39">
                  <c:v>2014-04</c:v>
                </c:pt>
                <c:pt idx="40">
                  <c:v>2014-05</c:v>
                </c:pt>
                <c:pt idx="41">
                  <c:v>2014-06</c:v>
                </c:pt>
                <c:pt idx="42">
                  <c:v>2014-07</c:v>
                </c:pt>
                <c:pt idx="43">
                  <c:v>2014-08</c:v>
                </c:pt>
                <c:pt idx="44">
                  <c:v>2014-09</c:v>
                </c:pt>
                <c:pt idx="45">
                  <c:v>2014-10</c:v>
                </c:pt>
                <c:pt idx="46">
                  <c:v>2014-11</c:v>
                </c:pt>
                <c:pt idx="47">
                  <c:v>2014-12</c:v>
                </c:pt>
                <c:pt idx="48">
                  <c:v>2015-01</c:v>
                </c:pt>
                <c:pt idx="49">
                  <c:v>2015-02</c:v>
                </c:pt>
                <c:pt idx="50">
                  <c:v>2015-03</c:v>
                </c:pt>
                <c:pt idx="51">
                  <c:v>2015-04</c:v>
                </c:pt>
                <c:pt idx="52">
                  <c:v>2015-05</c:v>
                </c:pt>
                <c:pt idx="53">
                  <c:v>2015-06</c:v>
                </c:pt>
                <c:pt idx="54">
                  <c:v>2015-07</c:v>
                </c:pt>
                <c:pt idx="55">
                  <c:v>2015-08</c:v>
                </c:pt>
                <c:pt idx="56">
                  <c:v>2015-09</c:v>
                </c:pt>
                <c:pt idx="57">
                  <c:v>2015-10</c:v>
                </c:pt>
                <c:pt idx="58">
                  <c:v>2015-11</c:v>
                </c:pt>
                <c:pt idx="59">
                  <c:v>2015-12</c:v>
                </c:pt>
                <c:pt idx="60">
                  <c:v>2016-01</c:v>
                </c:pt>
                <c:pt idx="61">
                  <c:v>2016-02</c:v>
                </c:pt>
                <c:pt idx="62">
                  <c:v>2016-03</c:v>
                </c:pt>
                <c:pt idx="63">
                  <c:v>2016-04</c:v>
                </c:pt>
                <c:pt idx="64">
                  <c:v>2016-05</c:v>
                </c:pt>
                <c:pt idx="65">
                  <c:v>2016-06</c:v>
                </c:pt>
                <c:pt idx="66">
                  <c:v>2016-07</c:v>
                </c:pt>
                <c:pt idx="67">
                  <c:v>2016-08</c:v>
                </c:pt>
                <c:pt idx="68">
                  <c:v>2016-09</c:v>
                </c:pt>
                <c:pt idx="69">
                  <c:v>2016-10</c:v>
                </c:pt>
                <c:pt idx="70">
                  <c:v>2016-11</c:v>
                </c:pt>
                <c:pt idx="71">
                  <c:v>2016-12</c:v>
                </c:pt>
                <c:pt idx="72">
                  <c:v>2017-01</c:v>
                </c:pt>
                <c:pt idx="73">
                  <c:v>2017-02</c:v>
                </c:pt>
                <c:pt idx="74">
                  <c:v>2017-03</c:v>
                </c:pt>
                <c:pt idx="75">
                  <c:v>2017-04</c:v>
                </c:pt>
                <c:pt idx="76">
                  <c:v>2017-05</c:v>
                </c:pt>
                <c:pt idx="77">
                  <c:v>2017-06</c:v>
                </c:pt>
                <c:pt idx="78">
                  <c:v>2017-07</c:v>
                </c:pt>
                <c:pt idx="79">
                  <c:v>2017-08</c:v>
                </c:pt>
                <c:pt idx="80">
                  <c:v>2017-09</c:v>
                </c:pt>
                <c:pt idx="81">
                  <c:v>2017-10</c:v>
                </c:pt>
                <c:pt idx="82">
                  <c:v>2017-11</c:v>
                </c:pt>
                <c:pt idx="83">
                  <c:v>2017-12</c:v>
                </c:pt>
                <c:pt idx="84">
                  <c:v>2018-01</c:v>
                </c:pt>
                <c:pt idx="85">
                  <c:v>2018-02</c:v>
                </c:pt>
                <c:pt idx="86">
                  <c:v>2018-03</c:v>
                </c:pt>
                <c:pt idx="87">
                  <c:v>2018-04</c:v>
                </c:pt>
                <c:pt idx="88">
                  <c:v>2018-05</c:v>
                </c:pt>
                <c:pt idx="89">
                  <c:v>2018-06</c:v>
                </c:pt>
                <c:pt idx="90">
                  <c:v>2018-07</c:v>
                </c:pt>
                <c:pt idx="91">
                  <c:v>2018-08</c:v>
                </c:pt>
                <c:pt idx="92">
                  <c:v>2018-09</c:v>
                </c:pt>
                <c:pt idx="93">
                  <c:v>2018-12</c:v>
                </c:pt>
                <c:pt idx="94">
                  <c:v>2019-03</c:v>
                </c:pt>
                <c:pt idx="95">
                  <c:v>2019-06</c:v>
                </c:pt>
                <c:pt idx="96">
                  <c:v>2019-09</c:v>
                </c:pt>
                <c:pt idx="97">
                  <c:v>2019-12</c:v>
                </c:pt>
                <c:pt idx="98">
                  <c:v>2020-03</c:v>
                </c:pt>
                <c:pt idx="99">
                  <c:v>2020-06</c:v>
                </c:pt>
                <c:pt idx="100">
                  <c:v>2020-09</c:v>
                </c:pt>
                <c:pt idx="101">
                  <c:v>(blank)</c:v>
                </c:pt>
              </c:strCache>
            </c:strRef>
          </c:cat>
          <c:val>
            <c:numRef>
              <c:f>'all loans calendar'!$Q$6:$Q$108</c:f>
              <c:numCache>
                <c:formatCode>#,##0.00</c:formatCode>
                <c:ptCount val="102"/>
              </c:numCache>
            </c:numRef>
          </c:val>
          <c:smooth val="0"/>
        </c:ser>
        <c:ser>
          <c:idx val="6"/>
          <c:order val="6"/>
          <c:tx>
            <c:strRef>
              <c:f>'all loans calendar'!$R$4:$R$5</c:f>
              <c:strCache>
                <c:ptCount val="1"/>
                <c:pt idx="0">
                  <c:v>Mortgage</c:v>
                </c:pt>
              </c:strCache>
            </c:strRef>
          </c:tx>
          <c:cat>
            <c:strRef>
              <c:f>'all loans calendar'!$K$6:$K$108</c:f>
              <c:strCache>
                <c:ptCount val="102"/>
                <c:pt idx="1">
                  <c:v>2010-12</c:v>
                </c:pt>
                <c:pt idx="2">
                  <c:v>2011-03</c:v>
                </c:pt>
                <c:pt idx="3">
                  <c:v>2011-04</c:v>
                </c:pt>
                <c:pt idx="4">
                  <c:v>2011-05</c:v>
                </c:pt>
                <c:pt idx="5">
                  <c:v>2011-06</c:v>
                </c:pt>
                <c:pt idx="6">
                  <c:v>2011-07</c:v>
                </c:pt>
                <c:pt idx="7">
                  <c:v>2011-08</c:v>
                </c:pt>
                <c:pt idx="8">
                  <c:v>2011-09</c:v>
                </c:pt>
                <c:pt idx="9">
                  <c:v>2011-10</c:v>
                </c:pt>
                <c:pt idx="10">
                  <c:v>2011-11</c:v>
                </c:pt>
                <c:pt idx="11">
                  <c:v>2011-12</c:v>
                </c:pt>
                <c:pt idx="12">
                  <c:v>2012-01</c:v>
                </c:pt>
                <c:pt idx="13">
                  <c:v>2012-02</c:v>
                </c:pt>
                <c:pt idx="14">
                  <c:v>2012-03</c:v>
                </c:pt>
                <c:pt idx="15">
                  <c:v>2012-04</c:v>
                </c:pt>
                <c:pt idx="16">
                  <c:v>2012-05</c:v>
                </c:pt>
                <c:pt idx="17">
                  <c:v>2012-06</c:v>
                </c:pt>
                <c:pt idx="18">
                  <c:v>2012-07</c:v>
                </c:pt>
                <c:pt idx="19">
                  <c:v>2012-08</c:v>
                </c:pt>
                <c:pt idx="20">
                  <c:v>2012-09</c:v>
                </c:pt>
                <c:pt idx="21">
                  <c:v>2012-10</c:v>
                </c:pt>
                <c:pt idx="22">
                  <c:v>2012-11</c:v>
                </c:pt>
                <c:pt idx="23">
                  <c:v>2012-12</c:v>
                </c:pt>
                <c:pt idx="24">
                  <c:v>2013-01</c:v>
                </c:pt>
                <c:pt idx="25">
                  <c:v>2013-02</c:v>
                </c:pt>
                <c:pt idx="26">
                  <c:v>2013-03</c:v>
                </c:pt>
                <c:pt idx="27">
                  <c:v>2013-04</c:v>
                </c:pt>
                <c:pt idx="28">
                  <c:v>2013-05</c:v>
                </c:pt>
                <c:pt idx="29">
                  <c:v>2013-06</c:v>
                </c:pt>
                <c:pt idx="30">
                  <c:v>2013-07</c:v>
                </c:pt>
                <c:pt idx="31">
                  <c:v>2013-08</c:v>
                </c:pt>
                <c:pt idx="32">
                  <c:v>2013-09</c:v>
                </c:pt>
                <c:pt idx="33">
                  <c:v>2013-10</c:v>
                </c:pt>
                <c:pt idx="34">
                  <c:v>2013-11</c:v>
                </c:pt>
                <c:pt idx="35">
                  <c:v>2013-12</c:v>
                </c:pt>
                <c:pt idx="36">
                  <c:v>2014-01</c:v>
                </c:pt>
                <c:pt idx="37">
                  <c:v>2014-02</c:v>
                </c:pt>
                <c:pt idx="38">
                  <c:v>2014-03</c:v>
                </c:pt>
                <c:pt idx="39">
                  <c:v>2014-04</c:v>
                </c:pt>
                <c:pt idx="40">
                  <c:v>2014-05</c:v>
                </c:pt>
                <c:pt idx="41">
                  <c:v>2014-06</c:v>
                </c:pt>
                <c:pt idx="42">
                  <c:v>2014-07</c:v>
                </c:pt>
                <c:pt idx="43">
                  <c:v>2014-08</c:v>
                </c:pt>
                <c:pt idx="44">
                  <c:v>2014-09</c:v>
                </c:pt>
                <c:pt idx="45">
                  <c:v>2014-10</c:v>
                </c:pt>
                <c:pt idx="46">
                  <c:v>2014-11</c:v>
                </c:pt>
                <c:pt idx="47">
                  <c:v>2014-12</c:v>
                </c:pt>
                <c:pt idx="48">
                  <c:v>2015-01</c:v>
                </c:pt>
                <c:pt idx="49">
                  <c:v>2015-02</c:v>
                </c:pt>
                <c:pt idx="50">
                  <c:v>2015-03</c:v>
                </c:pt>
                <c:pt idx="51">
                  <c:v>2015-04</c:v>
                </c:pt>
                <c:pt idx="52">
                  <c:v>2015-05</c:v>
                </c:pt>
                <c:pt idx="53">
                  <c:v>2015-06</c:v>
                </c:pt>
                <c:pt idx="54">
                  <c:v>2015-07</c:v>
                </c:pt>
                <c:pt idx="55">
                  <c:v>2015-08</c:v>
                </c:pt>
                <c:pt idx="56">
                  <c:v>2015-09</c:v>
                </c:pt>
                <c:pt idx="57">
                  <c:v>2015-10</c:v>
                </c:pt>
                <c:pt idx="58">
                  <c:v>2015-11</c:v>
                </c:pt>
                <c:pt idx="59">
                  <c:v>2015-12</c:v>
                </c:pt>
                <c:pt idx="60">
                  <c:v>2016-01</c:v>
                </c:pt>
                <c:pt idx="61">
                  <c:v>2016-02</c:v>
                </c:pt>
                <c:pt idx="62">
                  <c:v>2016-03</c:v>
                </c:pt>
                <c:pt idx="63">
                  <c:v>2016-04</c:v>
                </c:pt>
                <c:pt idx="64">
                  <c:v>2016-05</c:v>
                </c:pt>
                <c:pt idx="65">
                  <c:v>2016-06</c:v>
                </c:pt>
                <c:pt idx="66">
                  <c:v>2016-07</c:v>
                </c:pt>
                <c:pt idx="67">
                  <c:v>2016-08</c:v>
                </c:pt>
                <c:pt idx="68">
                  <c:v>2016-09</c:v>
                </c:pt>
                <c:pt idx="69">
                  <c:v>2016-10</c:v>
                </c:pt>
                <c:pt idx="70">
                  <c:v>2016-11</c:v>
                </c:pt>
                <c:pt idx="71">
                  <c:v>2016-12</c:v>
                </c:pt>
                <c:pt idx="72">
                  <c:v>2017-01</c:v>
                </c:pt>
                <c:pt idx="73">
                  <c:v>2017-02</c:v>
                </c:pt>
                <c:pt idx="74">
                  <c:v>2017-03</c:v>
                </c:pt>
                <c:pt idx="75">
                  <c:v>2017-04</c:v>
                </c:pt>
                <c:pt idx="76">
                  <c:v>2017-05</c:v>
                </c:pt>
                <c:pt idx="77">
                  <c:v>2017-06</c:v>
                </c:pt>
                <c:pt idx="78">
                  <c:v>2017-07</c:v>
                </c:pt>
                <c:pt idx="79">
                  <c:v>2017-08</c:v>
                </c:pt>
                <c:pt idx="80">
                  <c:v>2017-09</c:v>
                </c:pt>
                <c:pt idx="81">
                  <c:v>2017-10</c:v>
                </c:pt>
                <c:pt idx="82">
                  <c:v>2017-11</c:v>
                </c:pt>
                <c:pt idx="83">
                  <c:v>2017-12</c:v>
                </c:pt>
                <c:pt idx="84">
                  <c:v>2018-01</c:v>
                </c:pt>
                <c:pt idx="85">
                  <c:v>2018-02</c:v>
                </c:pt>
                <c:pt idx="86">
                  <c:v>2018-03</c:v>
                </c:pt>
                <c:pt idx="87">
                  <c:v>2018-04</c:v>
                </c:pt>
                <c:pt idx="88">
                  <c:v>2018-05</c:v>
                </c:pt>
                <c:pt idx="89">
                  <c:v>2018-06</c:v>
                </c:pt>
                <c:pt idx="90">
                  <c:v>2018-07</c:v>
                </c:pt>
                <c:pt idx="91">
                  <c:v>2018-08</c:v>
                </c:pt>
                <c:pt idx="92">
                  <c:v>2018-09</c:v>
                </c:pt>
                <c:pt idx="93">
                  <c:v>2018-12</c:v>
                </c:pt>
                <c:pt idx="94">
                  <c:v>2019-03</c:v>
                </c:pt>
                <c:pt idx="95">
                  <c:v>2019-06</c:v>
                </c:pt>
                <c:pt idx="96">
                  <c:v>2019-09</c:v>
                </c:pt>
                <c:pt idx="97">
                  <c:v>2019-12</c:v>
                </c:pt>
                <c:pt idx="98">
                  <c:v>2020-03</c:v>
                </c:pt>
                <c:pt idx="99">
                  <c:v>2020-06</c:v>
                </c:pt>
                <c:pt idx="100">
                  <c:v>2020-09</c:v>
                </c:pt>
                <c:pt idx="101">
                  <c:v>(blank)</c:v>
                </c:pt>
              </c:strCache>
            </c:strRef>
          </c:cat>
          <c:val>
            <c:numRef>
              <c:f>'all loans calendar'!$R$6:$R$108</c:f>
              <c:numCache>
                <c:formatCode>#,##0.00</c:formatCode>
                <c:ptCount val="102"/>
                <c:pt idx="1">
                  <c:v>39247.196920901908</c:v>
                </c:pt>
                <c:pt idx="2">
                  <c:v>38483.854598696438</c:v>
                </c:pt>
                <c:pt idx="5">
                  <c:v>37709.825483980094</c:v>
                </c:pt>
                <c:pt idx="8">
                  <c:v>36924.959961657718</c:v>
                </c:pt>
                <c:pt idx="11">
                  <c:v>36129.106322022832</c:v>
                </c:pt>
                <c:pt idx="14">
                  <c:v>35322.110731433058</c:v>
                </c:pt>
                <c:pt idx="17">
                  <c:v>34503.817202575025</c:v>
                </c:pt>
                <c:pt idx="20">
                  <c:v>33674.06756431298</c:v>
                </c:pt>
                <c:pt idx="23">
                  <c:v>32832.701431115267</c:v>
                </c:pt>
                <c:pt idx="26">
                  <c:v>31979.556172052788</c:v>
                </c:pt>
                <c:pt idx="29">
                  <c:v>31114.466879363434</c:v>
                </c:pt>
                <c:pt idx="32">
                  <c:v>30237.266336576427</c:v>
                </c:pt>
                <c:pt idx="35">
                  <c:v>29347.784986190403</c:v>
                </c:pt>
                <c:pt idx="38">
                  <c:v>28445.850896898974</c:v>
                </c:pt>
                <c:pt idx="41">
                  <c:v>27531.289730357465</c:v>
                </c:pt>
                <c:pt idx="44">
                  <c:v>26603.924707484373</c:v>
                </c:pt>
                <c:pt idx="47">
                  <c:v>25663.576574291059</c:v>
                </c:pt>
                <c:pt idx="50">
                  <c:v>24710.063567233039</c:v>
                </c:pt>
                <c:pt idx="53">
                  <c:v>23743.201378076206</c:v>
                </c:pt>
                <c:pt idx="56">
                  <c:v>22762.803118271178</c:v>
                </c:pt>
                <c:pt idx="59">
                  <c:v>21768.679282828882</c:v>
                </c:pt>
                <c:pt idx="62">
                  <c:v>20760.63771369039</c:v>
                </c:pt>
                <c:pt idx="65">
                  <c:v>19738.483562583962</c:v>
                </c:pt>
                <c:pt idx="68">
                  <c:v>18702.019253362043</c:v>
                </c:pt>
                <c:pt idx="71">
                  <c:v>17651.044443811017</c:v>
                </c:pt>
                <c:pt idx="74">
                  <c:v>16585.355986926279</c:v>
                </c:pt>
                <c:pt idx="77">
                  <c:v>15504.747891645153</c:v>
                </c:pt>
                <c:pt idx="80">
                  <c:v>14409.011283030091</c:v>
                </c:pt>
                <c:pt idx="83">
                  <c:v>13297.934361894419</c:v>
                </c:pt>
                <c:pt idx="86">
                  <c:v>12171.302363862846</c:v>
                </c:pt>
                <c:pt idx="89">
                  <c:v>11028.897517858832</c:v>
                </c:pt>
                <c:pt idx="92">
                  <c:v>9870.4990040107605</c:v>
                </c:pt>
                <c:pt idx="93">
                  <c:v>8695.8829109688177</c:v>
                </c:pt>
                <c:pt idx="94">
                  <c:v>7504.8221926242868</c:v>
                </c:pt>
                <c:pt idx="95">
                  <c:v>6297.0866242229331</c:v>
                </c:pt>
                <c:pt idx="96">
                  <c:v>5072.4427578639607</c:v>
                </c:pt>
                <c:pt idx="97">
                  <c:v>3830.6538773759621</c:v>
                </c:pt>
                <c:pt idx="98">
                  <c:v>2571.4799525611315</c:v>
                </c:pt>
                <c:pt idx="99">
                  <c:v>1294.6775927988933</c:v>
                </c:pt>
                <c:pt idx="100">
                  <c:v>-1.6143530956469476E-11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10752"/>
        <c:axId val="110012288"/>
      </c:lineChart>
      <c:catAx>
        <c:axId val="110010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10012288"/>
        <c:crosses val="autoZero"/>
        <c:auto val="1"/>
        <c:lblAlgn val="ctr"/>
        <c:lblOffset val="100"/>
        <c:noMultiLvlLbl val="0"/>
      </c:catAx>
      <c:valAx>
        <c:axId val="110012288"/>
        <c:scaling>
          <c:orientation val="minMax"/>
          <c:min val="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10010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649050820243767"/>
          <c:y val="0.18006936224475209"/>
          <c:w val="0.24977794356549921"/>
          <c:h val="0.4897099471103331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542926</xdr:colOff>
      <xdr:row>25</xdr:row>
      <xdr:rowOff>158115</xdr:rowOff>
    </xdr:from>
    <xdr:to>
      <xdr:col>19</xdr:col>
      <xdr:colOff>200026</xdr:colOff>
      <xdr:row>44</xdr:row>
      <xdr:rowOff>161925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548640</xdr:colOff>
      <xdr:row>5</xdr:row>
      <xdr:rowOff>188594</xdr:rowOff>
    </xdr:from>
    <xdr:to>
      <xdr:col>19</xdr:col>
      <xdr:colOff>192405</xdr:colOff>
      <xdr:row>24</xdr:row>
      <xdr:rowOff>38099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ladimir" refreshedDate="41790.449226504628" missingItemsLimit="0" createdVersion="4" refreshedVersion="4" minRefreshableVersion="3" recordCount="8001">
  <cacheSource type="worksheet">
    <worksheetSource ref="A1:O1048576" sheet="calculations"/>
  </cacheSource>
  <cacheFields count="15">
    <cacheField name="Loan No" numFmtId="0">
      <sharedItems containsBlank="1" containsMixedTypes="1" containsNumber="1" containsInteger="1" minValue="1" maxValue="5"/>
    </cacheField>
    <cacheField name="Period No" numFmtId="0">
      <sharedItems containsBlank="1" containsMixedTypes="1" containsNumber="1" containsInteger="1" minValue="1" maxValue="312" count="31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s v=""/>
        <m/>
      </sharedItems>
    </cacheField>
    <cacheField name="Term" numFmtId="0">
      <sharedItems containsBlank="1" containsMixedTypes="1" containsNumber="1" containsInteger="1" minValue="40" maxValue="312"/>
    </cacheField>
    <cacheField name="Loan Name" numFmtId="0">
      <sharedItems containsBlank="1" count="7">
        <s v="Car Loan"/>
        <s v="Hire Purchase 1"/>
        <s v="Hire Purchase 2"/>
        <s v="Consolidation Loan"/>
        <s v="Mortgage"/>
        <s v=""/>
        <m/>
      </sharedItems>
    </cacheField>
    <cacheField name="Frequency" numFmtId="0">
      <sharedItems containsBlank="1"/>
    </cacheField>
    <cacheField name="Loan Amount" numFmtId="0">
      <sharedItems containsBlank="1" containsMixedTypes="1" containsNumber="1" containsInteger="1" minValue="4000" maxValue="40000"/>
    </cacheField>
    <cacheField name="Interest Rate" numFmtId="0">
      <sharedItems containsBlank="1" containsMixedTypes="1" containsNumber="1" minValue="5.6000000000000001E-2" maxValue="0.24299999999999999"/>
    </cacheField>
    <cacheField name="Period Start" numFmtId="0">
      <sharedItems containsDate="1" containsBlank="1" containsMixedTypes="1" minDate="2010-09-01T00:00:00" maxDate="2020-06-02T00:00:00"/>
    </cacheField>
    <cacheField name="Payment Date" numFmtId="0">
      <sharedItems containsDate="1" containsBlank="1" containsMixedTypes="1" minDate="2010-12-01T00:00:00" maxDate="2020-09-02T00:00:00" count="532">
        <d v="2013-07-02T00:00:00"/>
        <d v="2013-07-16T00:00:00"/>
        <d v="2013-07-30T00:00:00"/>
        <d v="2013-08-13T00:00:00"/>
        <d v="2013-08-27T00:00:00"/>
        <d v="2013-09-10T00:00:00"/>
        <d v="2013-09-24T00:00:00"/>
        <d v="2013-10-08T00:00:00"/>
        <d v="2013-10-22T00:00:00"/>
        <d v="2013-11-05T00:00:00"/>
        <d v="2013-11-19T00:00:00"/>
        <d v="2013-12-03T00:00:00"/>
        <d v="2013-12-17T00:00:00"/>
        <d v="2013-12-31T00:00:00"/>
        <d v="2014-01-14T00:00:00"/>
        <d v="2014-01-28T00:00:00"/>
        <d v="2014-02-11T00:00:00"/>
        <d v="2014-02-25T00:00:00"/>
        <d v="2014-03-11T00:00:00"/>
        <d v="2014-03-25T00:00:00"/>
        <d v="2014-04-08T00:00:00"/>
        <d v="2014-04-22T00:00:00"/>
        <d v="2014-05-06T00:00:00"/>
        <d v="2014-05-20T00:00:00"/>
        <d v="2014-06-03T00:00:00"/>
        <d v="2014-06-17T00:00:00"/>
        <d v="2014-07-01T00:00:00"/>
        <d v="2014-07-15T00:00:00"/>
        <d v="2014-07-29T00:00:00"/>
        <d v="2014-08-12T00:00:00"/>
        <d v="2014-08-26T00:00:00"/>
        <d v="2014-09-09T00:00:00"/>
        <d v="2014-09-23T00:00:00"/>
        <d v="2014-10-07T00:00:00"/>
        <d v="2014-10-21T00:00:00"/>
        <d v="2014-11-04T00:00:00"/>
        <d v="2014-11-18T00:00:00"/>
        <d v="2014-12-02T00:00:00"/>
        <d v="2014-12-16T00:00:00"/>
        <d v="2014-12-30T00:00:00"/>
        <d v="2015-01-13T00:00:00"/>
        <d v="2015-01-27T00:00:00"/>
        <d v="2015-02-10T00:00:00"/>
        <d v="2015-02-24T00:00:00"/>
        <d v="2015-03-10T00:00:00"/>
        <d v="2015-03-24T00:00:00"/>
        <d v="2015-04-07T00:00:00"/>
        <d v="2015-04-21T00:00:00"/>
        <d v="2015-05-05T00:00:00"/>
        <d v="2015-05-19T00:00:00"/>
        <d v="2015-06-02T00:00:00"/>
        <d v="2015-06-16T00:00:00"/>
        <d v="2015-06-30T00:00:00"/>
        <d v="2015-07-14T00:00:00"/>
        <d v="2015-07-28T00:00:00"/>
        <d v="2015-08-11T00:00:00"/>
        <d v="2015-08-25T00:00:00"/>
        <d v="2015-09-08T00:00:00"/>
        <d v="2015-09-22T00:00:00"/>
        <d v="2015-10-06T00:00:00"/>
        <d v="2015-10-20T00:00:00"/>
        <d v="2015-11-03T00:00:00"/>
        <d v="2015-11-17T00:00:00"/>
        <d v="2015-12-01T00:00:00"/>
        <d v="2015-12-15T00:00:00"/>
        <d v="2015-12-29T00:00:00"/>
        <d v="2016-01-12T00:00:00"/>
        <d v="2016-01-26T00:00:00"/>
        <d v="2016-02-09T00:00:00"/>
        <d v="2016-02-23T00:00:00"/>
        <d v="2016-03-08T00:00:00"/>
        <d v="2016-03-22T00:00:00"/>
        <d v="2016-04-05T00:00:00"/>
        <d v="2016-04-19T00:00:00"/>
        <d v="2016-05-03T00:00:00"/>
        <d v="2016-05-17T00:00:00"/>
        <d v="2016-05-31T00:00:00"/>
        <d v="2016-06-14T00:00:00"/>
        <d v="2012-09-26T00:00:00"/>
        <d v="2012-10-26T00:00:00"/>
        <d v="2012-11-26T00:00:00"/>
        <d v="2012-12-26T00:00:00"/>
        <d v="2013-01-26T00:00:00"/>
        <d v="2013-02-26T00:00:00"/>
        <d v="2013-03-26T00:00:00"/>
        <d v="2013-04-26T00:00:00"/>
        <d v="2013-05-26T00:00:00"/>
        <d v="2013-06-26T00:00:00"/>
        <d v="2013-07-26T00:00:00"/>
        <d v="2013-08-26T00:00:00"/>
        <d v="2013-09-26T00:00:00"/>
        <d v="2013-10-26T00:00:00"/>
        <d v="2013-11-26T00:00:00"/>
        <d v="2013-12-26T00:00:00"/>
        <d v="2014-01-26T00:00:00"/>
        <d v="2014-02-26T00:00:00"/>
        <d v="2014-03-26T00:00:00"/>
        <d v="2014-04-26T00:00:00"/>
        <d v="2014-05-26T00:00:00"/>
        <d v="2014-06-26T00:00:00"/>
        <d v="2014-07-26T00:00:00"/>
        <d v="2014-09-26T00:00:00"/>
        <d v="2014-10-26T00:00:00"/>
        <d v="2014-11-26T00:00:00"/>
        <d v="2014-12-26T00:00:00"/>
        <d v="2015-01-26T00:00:00"/>
        <d v="2015-02-26T00:00:00"/>
        <d v="2015-03-26T00:00:00"/>
        <d v="2015-04-26T00:00:00"/>
        <d v="2015-05-26T00:00:00"/>
        <d v="2015-06-26T00:00:00"/>
        <d v="2015-07-26T00:00:00"/>
        <d v="2015-08-26T00:00:00"/>
        <d v="2015-09-26T00:00:00"/>
        <d v="2015-10-26T00:00:00"/>
        <d v="2015-11-26T00:00:00"/>
        <d v="2015-12-26T00:00:00"/>
        <d v="2016-02-26T00:00:00"/>
        <d v="2016-03-26T00:00:00"/>
        <d v="2016-04-26T00:00:00"/>
        <d v="2016-05-26T00:00:00"/>
        <d v="2016-06-26T00:00:00"/>
        <d v="2016-07-26T00:00:00"/>
        <d v="2016-08-26T00:00:00"/>
        <d v="2016-09-26T00:00:00"/>
        <d v="2016-10-26T00:00:00"/>
        <d v="2016-11-26T00:00:00"/>
        <d v="2016-12-26T00:00:00"/>
        <d v="2017-01-26T00:00:00"/>
        <d v="2017-02-26T00:00:00"/>
        <d v="2017-03-26T00:00:00"/>
        <d v="2017-04-26T00:00:00"/>
        <d v="2017-05-26T00:00:00"/>
        <d v="2017-06-26T00:00:00"/>
        <d v="2017-07-26T00:00:00"/>
        <d v="2017-08-26T00:00:00"/>
        <d v="2017-09-26T00:00:00"/>
        <d v="2017-10-26T00:00:00"/>
        <d v="2017-11-26T00:00:00"/>
        <d v="2017-12-26T00:00:00"/>
        <d v="2018-01-26T00:00:00"/>
        <d v="2018-02-26T00:00:00"/>
        <d v="2018-03-26T00:00:00"/>
        <d v="2018-04-26T00:00:00"/>
        <d v="2018-05-26T00:00:00"/>
        <d v="2018-06-26T00:00:00"/>
        <d v="2018-07-26T00:00:00"/>
        <d v="2018-08-26T00:00:00"/>
        <d v="2011-04-15T00:00:00"/>
        <d v="2011-05-15T00:00:00"/>
        <d v="2011-06-15T00:00:00"/>
        <d v="2011-07-15T00:00:00"/>
        <d v="2011-08-15T00:00:00"/>
        <d v="2011-09-15T00:00:00"/>
        <d v="2011-10-15T00:00:00"/>
        <d v="2011-11-15T00:00:00"/>
        <d v="2011-12-15T00:00:00"/>
        <d v="2012-01-15T00:00:00"/>
        <d v="2012-02-15T00:00:00"/>
        <d v="2012-03-15T00:00:00"/>
        <d v="2012-04-15T00:00:00"/>
        <d v="2012-05-15T00:00:00"/>
        <d v="2012-06-15T00:00:00"/>
        <d v="2012-07-15T00:00:00"/>
        <d v="2012-08-15T00:00:00"/>
        <d v="2012-09-15T00:00:00"/>
        <d v="2012-10-15T00:00:00"/>
        <d v="2012-11-15T00:00:00"/>
        <d v="2012-12-15T00:00:00"/>
        <d v="2013-01-15T00:00:00"/>
        <d v="2013-02-15T00:00:00"/>
        <d v="2013-03-15T00:00:00"/>
        <d v="2013-04-15T00:00:00"/>
        <d v="2013-05-15T00:00:00"/>
        <d v="2013-06-15T00:00:00"/>
        <d v="2013-07-15T00:00:00"/>
        <d v="2013-08-15T00:00:00"/>
        <d v="2013-09-15T00:00:00"/>
        <d v="2013-10-15T00:00:00"/>
        <d v="2013-11-15T00:00:00"/>
        <d v="2013-12-15T00:00:00"/>
        <d v="2014-01-15T00:00:00"/>
        <d v="2014-02-15T00:00:00"/>
        <d v="2014-03-15T00:00:00"/>
        <d v="2014-04-15T00:00:00"/>
        <d v="2014-05-15T00:00:00"/>
        <d v="2014-06-15T00:00:00"/>
        <d v="2014-08-15T00:00:00"/>
        <d v="2014-09-15T00:00:00"/>
        <d v="2014-10-15T00:00:00"/>
        <d v="2014-11-15T00:00:00"/>
        <d v="2014-12-15T00:00:00"/>
        <d v="2015-01-15T00:00:00"/>
        <d v="2015-02-15T00:00:00"/>
        <d v="2015-03-15T00:00:00"/>
        <d v="2011-07-27T00:00:00"/>
        <d v="2011-08-03T00:00:00"/>
        <d v="2011-08-10T00:00:00"/>
        <d v="2011-08-17T00:00:00"/>
        <d v="2011-08-24T00:00:00"/>
        <d v="2011-08-31T00:00:00"/>
        <d v="2011-09-07T00:00:00"/>
        <d v="2011-09-14T00:00:00"/>
        <d v="2011-09-21T00:00:00"/>
        <d v="2011-09-28T00:00:00"/>
        <d v="2011-10-05T00:00:00"/>
        <d v="2011-10-12T00:00:00"/>
        <d v="2011-10-19T00:00:00"/>
        <d v="2011-10-26T00:00:00"/>
        <d v="2011-11-02T00:00:00"/>
        <d v="2011-11-09T00:00:00"/>
        <d v="2011-11-16T00:00:00"/>
        <d v="2011-11-23T00:00:00"/>
        <d v="2011-11-30T00:00:00"/>
        <d v="2011-12-07T00:00:00"/>
        <d v="2011-12-14T00:00:00"/>
        <d v="2011-12-21T00:00:00"/>
        <d v="2011-12-28T00:00:00"/>
        <d v="2012-01-04T00:00:00"/>
        <d v="2012-01-11T00:00:00"/>
        <d v="2012-01-18T00:00:00"/>
        <d v="2012-01-25T00:00:00"/>
        <d v="2012-02-01T00:00:00"/>
        <d v="2012-02-08T00:00:00"/>
        <d v="2012-02-22T00:00:00"/>
        <d v="2012-02-29T00:00:00"/>
        <d v="2012-03-07T00:00:00"/>
        <d v="2012-03-14T00:00:00"/>
        <d v="2012-03-21T00:00:00"/>
        <d v="2012-03-28T00:00:00"/>
        <d v="2012-04-04T00:00:00"/>
        <d v="2012-04-11T00:00:00"/>
        <d v="2012-04-18T00:00:00"/>
        <d v="2012-04-25T00:00:00"/>
        <d v="2012-05-02T00:00:00"/>
        <d v="2012-05-09T00:00:00"/>
        <d v="2012-05-16T00:00:00"/>
        <d v="2012-05-23T00:00:00"/>
        <d v="2012-05-30T00:00:00"/>
        <d v="2012-06-06T00:00:00"/>
        <d v="2012-06-13T00:00:00"/>
        <d v="2012-06-20T00:00:00"/>
        <d v="2012-06-27T00:00:00"/>
        <d v="2012-07-04T00:00:00"/>
        <d v="2012-07-11T00:00:00"/>
        <d v="2012-07-18T00:00:00"/>
        <d v="2012-07-25T00:00:00"/>
        <d v="2012-08-01T00:00:00"/>
        <d v="2012-08-08T00:00:00"/>
        <d v="2012-08-22T00:00:00"/>
        <d v="2012-08-29T00:00:00"/>
        <d v="2012-09-05T00:00:00"/>
        <d v="2012-09-12T00:00:00"/>
        <d v="2012-09-19T00:00:00"/>
        <d v="2012-10-03T00:00:00"/>
        <d v="2012-10-10T00:00:00"/>
        <d v="2012-10-17T00:00:00"/>
        <d v="2012-10-24T00:00:00"/>
        <d v="2012-10-31T00:00:00"/>
        <d v="2012-11-07T00:00:00"/>
        <d v="2012-11-14T00:00:00"/>
        <d v="2012-11-21T00:00:00"/>
        <d v="2012-11-28T00:00:00"/>
        <d v="2012-12-05T00:00:00"/>
        <d v="2012-12-12T00:00:00"/>
        <d v="2012-12-19T00:00:00"/>
        <d v="2013-01-02T00:00:00"/>
        <d v="2013-01-09T00:00:00"/>
        <d v="2013-01-16T00:00:00"/>
        <d v="2013-01-23T00:00:00"/>
        <d v="2013-01-30T00:00:00"/>
        <d v="2013-02-06T00:00:00"/>
        <d v="2013-02-13T00:00:00"/>
        <d v="2013-02-20T00:00:00"/>
        <d v="2013-02-27T00:00:00"/>
        <d v="2013-03-06T00:00:00"/>
        <d v="2013-03-13T00:00:00"/>
        <d v="2013-03-20T00:00:00"/>
        <d v="2013-03-27T00:00:00"/>
        <d v="2013-04-03T00:00:00"/>
        <d v="2013-04-10T00:00:00"/>
        <d v="2013-04-17T00:00:00"/>
        <d v="2013-04-24T00:00:00"/>
        <d v="2013-05-01T00:00:00"/>
        <d v="2013-05-08T00:00:00"/>
        <d v="2013-05-22T00:00:00"/>
        <d v="2013-05-29T00:00:00"/>
        <d v="2013-06-05T00:00:00"/>
        <d v="2013-06-12T00:00:00"/>
        <d v="2013-06-19T00:00:00"/>
        <d v="2013-07-03T00:00:00"/>
        <d v="2013-07-10T00:00:00"/>
        <d v="2013-07-17T00:00:00"/>
        <d v="2013-07-24T00:00:00"/>
        <d v="2013-07-31T00:00:00"/>
        <d v="2013-08-07T00:00:00"/>
        <d v="2013-08-14T00:00:00"/>
        <d v="2013-08-21T00:00:00"/>
        <d v="2013-08-28T00:00:00"/>
        <d v="2013-09-04T00:00:00"/>
        <d v="2013-09-11T00:00:00"/>
        <d v="2013-09-18T00:00:00"/>
        <d v="2013-09-25T00:00:00"/>
        <d v="2013-10-02T00:00:00"/>
        <d v="2013-10-09T00:00:00"/>
        <d v="2013-10-16T00:00:00"/>
        <d v="2013-10-23T00:00:00"/>
        <d v="2013-10-30T00:00:00"/>
        <d v="2013-11-06T00:00:00"/>
        <d v="2013-11-13T00:00:00"/>
        <d v="2013-11-20T00:00:00"/>
        <d v="2013-11-27T00:00:00"/>
        <d v="2013-12-04T00:00:00"/>
        <d v="2013-12-11T00:00:00"/>
        <d v="2013-12-18T00:00:00"/>
        <d v="2013-12-25T00:00:00"/>
        <d v="2014-01-01T00:00:00"/>
        <d v="2014-01-08T00:00:00"/>
        <d v="2014-01-22T00:00:00"/>
        <d v="2014-01-29T00:00:00"/>
        <d v="2014-02-05T00:00:00"/>
        <d v="2014-02-12T00:00:00"/>
        <d v="2014-02-19T00:00:00"/>
        <d v="2014-03-05T00:00:00"/>
        <d v="2014-03-12T00:00:00"/>
        <d v="2014-03-19T00:00:00"/>
        <d v="2014-04-02T00:00:00"/>
        <d v="2014-04-09T00:00:00"/>
        <d v="2014-04-16T00:00:00"/>
        <d v="2014-04-23T00:00:00"/>
        <d v="2014-04-30T00:00:00"/>
        <d v="2014-05-07T00:00:00"/>
        <d v="2014-05-14T00:00:00"/>
        <d v="2014-05-21T00:00:00"/>
        <d v="2014-05-28T00:00:00"/>
        <d v="2014-06-04T00:00:00"/>
        <d v="2014-06-11T00:00:00"/>
        <d v="2014-06-18T00:00:00"/>
        <d v="2014-06-25T00:00:00"/>
        <d v="2014-07-02T00:00:00"/>
        <d v="2014-07-09T00:00:00"/>
        <d v="2014-07-16T00:00:00"/>
        <d v="2014-07-23T00:00:00"/>
        <d v="2014-07-30T00:00:00"/>
        <d v="2014-08-06T00:00:00"/>
        <d v="2014-08-13T00:00:00"/>
        <d v="2014-08-20T00:00:00"/>
        <d v="2014-08-27T00:00:00"/>
        <d v="2014-09-03T00:00:00"/>
        <d v="2014-09-10T00:00:00"/>
        <d v="2014-09-17T00:00:00"/>
        <d v="2014-09-24T00:00:00"/>
        <d v="2014-10-01T00:00:00"/>
        <d v="2014-10-08T00:00:00"/>
        <d v="2014-10-22T00:00:00"/>
        <d v="2014-10-29T00:00:00"/>
        <d v="2014-11-05T00:00:00"/>
        <d v="2014-11-12T00:00:00"/>
        <d v="2014-11-19T00:00:00"/>
        <d v="2014-12-03T00:00:00"/>
        <d v="2014-12-10T00:00:00"/>
        <d v="2014-12-17T00:00:00"/>
        <d v="2014-12-24T00:00:00"/>
        <d v="2014-12-31T00:00:00"/>
        <d v="2015-01-07T00:00:00"/>
        <d v="2015-01-14T00:00:00"/>
        <d v="2015-01-21T00:00:00"/>
        <d v="2015-01-28T00:00:00"/>
        <d v="2015-02-04T00:00:00"/>
        <d v="2015-02-11T00:00:00"/>
        <d v="2015-02-18T00:00:00"/>
        <d v="2015-02-25T00:00:00"/>
        <d v="2015-03-04T00:00:00"/>
        <d v="2015-03-11T00:00:00"/>
        <d v="2015-03-18T00:00:00"/>
        <d v="2015-03-25T00:00:00"/>
        <d v="2015-04-01T00:00:00"/>
        <d v="2015-04-08T00:00:00"/>
        <d v="2015-04-15T00:00:00"/>
        <d v="2015-04-22T00:00:00"/>
        <d v="2015-04-29T00:00:00"/>
        <d v="2015-05-06T00:00:00"/>
        <d v="2015-05-13T00:00:00"/>
        <d v="2015-05-20T00:00:00"/>
        <d v="2015-05-27T00:00:00"/>
        <d v="2015-06-03T00:00:00"/>
        <d v="2015-06-10T00:00:00"/>
        <d v="2015-06-17T00:00:00"/>
        <d v="2015-06-24T00:00:00"/>
        <d v="2015-07-01T00:00:00"/>
        <d v="2015-07-08T00:00:00"/>
        <d v="2015-07-15T00:00:00"/>
        <d v="2015-07-22T00:00:00"/>
        <d v="2015-07-29T00:00:00"/>
        <d v="2015-08-05T00:00:00"/>
        <d v="2015-08-12T00:00:00"/>
        <d v="2015-08-19T00:00:00"/>
        <d v="2015-09-02T00:00:00"/>
        <d v="2015-09-09T00:00:00"/>
        <d v="2015-09-16T00:00:00"/>
        <d v="2015-09-23T00:00:00"/>
        <d v="2015-09-30T00:00:00"/>
        <d v="2015-10-07T00:00:00"/>
        <d v="2015-10-14T00:00:00"/>
        <d v="2015-10-21T00:00:00"/>
        <d v="2015-10-28T00:00:00"/>
        <d v="2015-11-04T00:00:00"/>
        <d v="2015-11-11T00:00:00"/>
        <d v="2015-11-18T00:00:00"/>
        <d v="2015-11-25T00:00:00"/>
        <d v="2015-12-02T00:00:00"/>
        <d v="2015-12-09T00:00:00"/>
        <d v="2015-12-16T00:00:00"/>
        <d v="2015-12-23T00:00:00"/>
        <d v="2015-12-30T00:00:00"/>
        <d v="2016-01-06T00:00:00"/>
        <d v="2016-01-13T00:00:00"/>
        <d v="2016-01-20T00:00:00"/>
        <d v="2016-01-27T00:00:00"/>
        <d v="2016-02-03T00:00:00"/>
        <d v="2016-02-10T00:00:00"/>
        <d v="2016-02-17T00:00:00"/>
        <d v="2016-02-24T00:00:00"/>
        <d v="2016-03-02T00:00:00"/>
        <d v="2016-03-09T00:00:00"/>
        <d v="2016-03-16T00:00:00"/>
        <d v="2016-03-23T00:00:00"/>
        <d v="2016-03-30T00:00:00"/>
        <d v="2016-04-06T00:00:00"/>
        <d v="2016-04-13T00:00:00"/>
        <d v="2016-04-20T00:00:00"/>
        <d v="2016-04-27T00:00:00"/>
        <d v="2016-05-04T00:00:00"/>
        <d v="2016-05-11T00:00:00"/>
        <d v="2016-05-18T00:00:00"/>
        <d v="2016-05-25T00:00:00"/>
        <d v="2016-06-01T00:00:00"/>
        <d v="2016-06-08T00:00:00"/>
        <d v="2016-06-15T00:00:00"/>
        <d v="2016-06-22T00:00:00"/>
        <d v="2016-06-29T00:00:00"/>
        <d v="2016-07-06T00:00:00"/>
        <d v="2016-07-13T00:00:00"/>
        <d v="2016-07-20T00:00:00"/>
        <d v="2016-07-27T00:00:00"/>
        <d v="2016-08-03T00:00:00"/>
        <d v="2016-08-10T00:00:00"/>
        <d v="2016-08-17T00:00:00"/>
        <d v="2016-08-24T00:00:00"/>
        <d v="2016-08-31T00:00:00"/>
        <d v="2016-09-07T00:00:00"/>
        <d v="2016-09-14T00:00:00"/>
        <d v="2016-09-21T00:00:00"/>
        <d v="2016-09-28T00:00:00"/>
        <d v="2016-10-05T00:00:00"/>
        <d v="2016-10-12T00:00:00"/>
        <d v="2016-10-19T00:00:00"/>
        <d v="2016-11-02T00:00:00"/>
        <d v="2016-11-09T00:00:00"/>
        <d v="2016-11-16T00:00:00"/>
        <d v="2016-11-23T00:00:00"/>
        <d v="2016-11-30T00:00:00"/>
        <d v="2016-12-07T00:00:00"/>
        <d v="2016-12-14T00:00:00"/>
        <d v="2016-12-21T00:00:00"/>
        <d v="2016-12-28T00:00:00"/>
        <d v="2017-01-04T00:00:00"/>
        <d v="2017-01-11T00:00:00"/>
        <d v="2017-01-18T00:00:00"/>
        <d v="2017-01-25T00:00:00"/>
        <d v="2017-02-01T00:00:00"/>
        <d v="2017-02-08T00:00:00"/>
        <d v="2017-02-15T00:00:00"/>
        <d v="2017-02-22T00:00:00"/>
        <d v="2017-03-01T00:00:00"/>
        <d v="2017-03-08T00:00:00"/>
        <d v="2017-03-15T00:00:00"/>
        <d v="2017-03-22T00:00:00"/>
        <d v="2017-03-29T00:00:00"/>
        <d v="2017-04-05T00:00:00"/>
        <d v="2017-04-12T00:00:00"/>
        <d v="2017-04-19T00:00:00"/>
        <d v="2017-05-03T00:00:00"/>
        <d v="2017-05-10T00:00:00"/>
        <d v="2017-05-17T00:00:00"/>
        <d v="2017-05-24T00:00:00"/>
        <d v="2017-05-31T00:00:00"/>
        <d v="2017-06-07T00:00:00"/>
        <d v="2017-06-14T00:00:00"/>
        <d v="2017-06-21T00:00:00"/>
        <d v="2017-06-28T00:00:00"/>
        <d v="2017-07-05T00:00:00"/>
        <d v="2017-07-12T00:00:00"/>
        <d v="2010-12-01T00:00:00"/>
        <d v="2011-03-01T00:00:00"/>
        <d v="2011-06-01T00:00:00"/>
        <d v="2011-09-01T00:00:00"/>
        <d v="2011-12-01T00:00:00"/>
        <d v="2012-03-01T00:00:00"/>
        <d v="2012-06-01T00:00:00"/>
        <d v="2012-09-01T00:00:00"/>
        <d v="2012-12-01T00:00:00"/>
        <d v="2013-03-01T00:00:00"/>
        <d v="2013-06-01T00:00:00"/>
        <d v="2013-09-01T00:00:00"/>
        <d v="2013-12-01T00:00:00"/>
        <d v="2014-03-01T00:00:00"/>
        <d v="2014-06-01T00:00:00"/>
        <d v="2014-09-01T00:00:00"/>
        <d v="2014-12-01T00:00:00"/>
        <d v="2015-03-01T00:00:00"/>
        <d v="2015-06-01T00:00:00"/>
        <d v="2015-09-01T00:00:00"/>
        <d v="2016-03-01T00:00:00"/>
        <d v="2016-09-01T00:00:00"/>
        <d v="2016-12-01T00:00:00"/>
        <d v="2017-06-01T00:00:00"/>
        <d v="2017-09-01T00:00:00"/>
        <d v="2017-12-01T00:00:00"/>
        <d v="2018-03-01T00:00:00"/>
        <d v="2018-06-01T00:00:00"/>
        <d v="2018-09-01T00:00:00"/>
        <d v="2018-12-01T00:00:00"/>
        <d v="2019-03-01T00:00:00"/>
        <d v="2019-06-01T00:00:00"/>
        <d v="2019-09-01T00:00:00"/>
        <d v="2019-12-01T00:00:00"/>
        <d v="2020-03-01T00:00:00"/>
        <d v="2020-06-01T00:00:00"/>
        <d v="2020-09-01T00:00:00"/>
        <s v=""/>
        <m/>
      </sharedItems>
    </cacheField>
    <cacheField name="Month" numFmtId="0">
      <sharedItems containsBlank="1" count="102">
        <s v="2013-07"/>
        <s v="2013-08"/>
        <s v="2013-09"/>
        <s v="2013-10"/>
        <s v="2013-11"/>
        <s v="2013-12"/>
        <s v="2014-01"/>
        <s v="2014-02"/>
        <s v="2014-03"/>
        <s v="2014-04"/>
        <s v="2014-05"/>
        <s v="2014-06"/>
        <s v="2014-07"/>
        <s v="2014-08"/>
        <s v="2014-09"/>
        <s v="2014-10"/>
        <s v="2014-11"/>
        <s v="2014-12"/>
        <s v="2015-01"/>
        <s v="2015-02"/>
        <s v="2015-03"/>
        <s v="2015-04"/>
        <s v="2015-05"/>
        <s v="2015-06"/>
        <s v="2015-07"/>
        <s v="2015-08"/>
        <s v="2015-09"/>
        <s v="2015-10"/>
        <s v="2015-11"/>
        <s v="2015-12"/>
        <s v="2016-01"/>
        <s v="2016-02"/>
        <s v="2016-03"/>
        <s v="2016-04"/>
        <s v="2016-05"/>
        <s v="2016-06"/>
        <s v="2012-09"/>
        <s v="2012-10"/>
        <s v="2012-11"/>
        <s v="2012-12"/>
        <s v="2013-01"/>
        <s v="2013-02"/>
        <s v="2013-03"/>
        <s v="2013-04"/>
        <s v="2013-05"/>
        <s v="2013-06"/>
        <s v="2016-07"/>
        <s v="2016-08"/>
        <s v="2016-09"/>
        <s v="2016-10"/>
        <s v="2016-11"/>
        <s v="2016-12"/>
        <s v="2017-01"/>
        <s v="2017-02"/>
        <s v="2017-03"/>
        <s v="2017-04"/>
        <s v="2017-05"/>
        <s v="2017-06"/>
        <s v="2017-07"/>
        <s v="2017-08"/>
        <s v="2017-09"/>
        <s v="2017-10"/>
        <s v="2017-11"/>
        <s v="2017-12"/>
        <s v="2018-01"/>
        <s v="2018-02"/>
        <s v="2018-03"/>
        <s v="2018-04"/>
        <s v="2018-05"/>
        <s v="2018-06"/>
        <s v="2018-07"/>
        <s v="2018-08"/>
        <s v="2011-04"/>
        <s v="2011-05"/>
        <s v="2011-06"/>
        <s v="2011-07"/>
        <s v="2011-08"/>
        <s v="2011-09"/>
        <s v="2011-10"/>
        <s v="2011-11"/>
        <s v="2011-12"/>
        <s v="2012-01"/>
        <s v="2012-02"/>
        <s v="2012-03"/>
        <s v="2012-04"/>
        <s v="2012-05"/>
        <s v="2012-06"/>
        <s v="2012-07"/>
        <s v="2012-08"/>
        <s v="2010-12"/>
        <s v="2011-03"/>
        <s v="2018-09"/>
        <s v="2018-12"/>
        <s v="2019-03"/>
        <s v="2019-06"/>
        <s v="2019-09"/>
        <s v="2019-12"/>
        <s v="2020-03"/>
        <s v="2020-06"/>
        <s v="2020-09"/>
        <s v=""/>
        <m/>
      </sharedItems>
    </cacheField>
    <cacheField name="Open Balance" numFmtId="0">
      <sharedItems containsBlank="1" containsMixedTypes="1" containsNumber="1" minValue="78.716322682009505" maxValue="40000"/>
    </cacheField>
    <cacheField name="Principal" numFmtId="0">
      <sharedItems containsBlank="1" containsMixedTypes="1" containsNumber="1" minValue="26.634910613776903" maxValue="1294.6775927989095"/>
    </cacheField>
    <cacheField name="Interest" numFmtId="0">
      <sharedItems containsBlank="1" containsMixedTypes="1" containsNumber="1" minValue="0.27475231533391814" maxValue="560"/>
    </cacheField>
    <cacheField name="Payment" numFmtId="0">
      <sharedItems containsBlank="1" containsMixedTypes="1" containsNumber="1" minValue="78.991074997338544" maxValue="1312.803079098094"/>
    </cacheField>
    <cacheField name="Closing Balance" numFmtId="0">
      <sharedItems containsBlank="1" containsMixedTypes="1" containsNumber="1" minValue="-1.6143530956469476E-11" maxValue="39247.1969209019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Vladimir" refreshedDate="41790.449230787039" missingItemsLimit="0" createdVersion="4" refreshedVersion="4" minRefreshableVersion="3" recordCount="8001">
  <cacheSource type="worksheet">
    <worksheetSource ref="A1:P1048576" sheet="calculations"/>
  </cacheSource>
  <cacheFields count="16">
    <cacheField name="Loan No" numFmtId="0">
      <sharedItems containsBlank="1" containsMixedTypes="1" containsNumber="1" containsInteger="1" minValue="1" maxValue="5"/>
    </cacheField>
    <cacheField name="Period No" numFmtId="0">
      <sharedItems containsBlank="1" containsMixedTypes="1" containsNumber="1" containsInteger="1" minValue="1" maxValue="312"/>
    </cacheField>
    <cacheField name="Term" numFmtId="0">
      <sharedItems containsBlank="1" containsMixedTypes="1" containsNumber="1" containsInteger="1" minValue="40" maxValue="312"/>
    </cacheField>
    <cacheField name="Loan Name" numFmtId="0">
      <sharedItems containsBlank="1" count="7">
        <s v="Car Loan"/>
        <s v="Hire Purchase 1"/>
        <s v="Hire Purchase 2"/>
        <s v="Consolidation Loan"/>
        <s v="Mortgage"/>
        <s v=""/>
        <m/>
      </sharedItems>
    </cacheField>
    <cacheField name="Frequency" numFmtId="0">
      <sharedItems containsBlank="1"/>
    </cacheField>
    <cacheField name="Loan Amount" numFmtId="0">
      <sharedItems containsBlank="1" containsMixedTypes="1" containsNumber="1" containsInteger="1" minValue="4000" maxValue="40000"/>
    </cacheField>
    <cacheField name="Interest Rate" numFmtId="0">
      <sharedItems containsBlank="1" containsMixedTypes="1" containsNumber="1" minValue="5.6000000000000001E-2" maxValue="0.24299999999999999"/>
    </cacheField>
    <cacheField name="Period Start" numFmtId="0">
      <sharedItems containsDate="1" containsBlank="1" containsMixedTypes="1" minDate="2010-09-01T00:00:00" maxDate="2020-06-02T00:00:00"/>
    </cacheField>
    <cacheField name="Payment Date" numFmtId="0">
      <sharedItems containsDate="1" containsBlank="1" containsMixedTypes="1" minDate="2010-12-01T00:00:00" maxDate="2020-09-02T00:00:00" count="532">
        <d v="2013-07-02T00:00:00"/>
        <d v="2013-07-16T00:00:00"/>
        <d v="2013-07-30T00:00:00"/>
        <d v="2013-08-13T00:00:00"/>
        <d v="2013-08-27T00:00:00"/>
        <d v="2013-09-10T00:00:00"/>
        <d v="2013-09-24T00:00:00"/>
        <d v="2013-10-08T00:00:00"/>
        <d v="2013-10-22T00:00:00"/>
        <d v="2013-11-05T00:00:00"/>
        <d v="2013-11-19T00:00:00"/>
        <d v="2013-12-03T00:00:00"/>
        <d v="2013-12-17T00:00:00"/>
        <d v="2013-12-31T00:00:00"/>
        <d v="2014-01-14T00:00:00"/>
        <d v="2014-01-28T00:00:00"/>
        <d v="2014-02-11T00:00:00"/>
        <d v="2014-02-25T00:00:00"/>
        <d v="2014-03-11T00:00:00"/>
        <d v="2014-03-25T00:00:00"/>
        <d v="2014-04-08T00:00:00"/>
        <d v="2014-04-22T00:00:00"/>
        <d v="2014-05-06T00:00:00"/>
        <d v="2014-05-20T00:00:00"/>
        <d v="2014-06-03T00:00:00"/>
        <d v="2014-06-17T00:00:00"/>
        <d v="2014-07-01T00:00:00"/>
        <d v="2014-07-15T00:00:00"/>
        <d v="2014-07-29T00:00:00"/>
        <d v="2014-08-12T00:00:00"/>
        <d v="2014-08-26T00:00:00"/>
        <d v="2014-09-09T00:00:00"/>
        <d v="2014-09-23T00:00:00"/>
        <d v="2014-10-07T00:00:00"/>
        <d v="2014-10-21T00:00:00"/>
        <d v="2014-11-04T00:00:00"/>
        <d v="2014-11-18T00:00:00"/>
        <d v="2014-12-02T00:00:00"/>
        <d v="2014-12-16T00:00:00"/>
        <d v="2014-12-30T00:00:00"/>
        <d v="2015-01-13T00:00:00"/>
        <d v="2015-01-27T00:00:00"/>
        <d v="2015-02-10T00:00:00"/>
        <d v="2015-02-24T00:00:00"/>
        <d v="2015-03-10T00:00:00"/>
        <d v="2015-03-24T00:00:00"/>
        <d v="2015-04-07T00:00:00"/>
        <d v="2015-04-21T00:00:00"/>
        <d v="2015-05-05T00:00:00"/>
        <d v="2015-05-19T00:00:00"/>
        <d v="2015-06-02T00:00:00"/>
        <d v="2015-06-16T00:00:00"/>
        <d v="2015-06-30T00:00:00"/>
        <d v="2015-07-14T00:00:00"/>
        <d v="2015-07-28T00:00:00"/>
        <d v="2015-08-11T00:00:00"/>
        <d v="2015-08-25T00:00:00"/>
        <d v="2015-09-08T00:00:00"/>
        <d v="2015-09-22T00:00:00"/>
        <d v="2015-10-06T00:00:00"/>
        <d v="2015-10-20T00:00:00"/>
        <d v="2015-11-03T00:00:00"/>
        <d v="2015-11-17T00:00:00"/>
        <d v="2015-12-01T00:00:00"/>
        <d v="2015-12-15T00:00:00"/>
        <d v="2015-12-29T00:00:00"/>
        <d v="2016-01-12T00:00:00"/>
        <d v="2016-01-26T00:00:00"/>
        <d v="2016-02-09T00:00:00"/>
        <d v="2016-02-23T00:00:00"/>
        <d v="2016-03-08T00:00:00"/>
        <d v="2016-03-22T00:00:00"/>
        <d v="2016-04-05T00:00:00"/>
        <d v="2016-04-19T00:00:00"/>
        <d v="2016-05-03T00:00:00"/>
        <d v="2016-05-17T00:00:00"/>
        <d v="2016-05-31T00:00:00"/>
        <d v="2016-06-14T00:00:00"/>
        <d v="2012-09-26T00:00:00"/>
        <d v="2012-10-26T00:00:00"/>
        <d v="2012-11-26T00:00:00"/>
        <d v="2012-12-26T00:00:00"/>
        <d v="2013-01-26T00:00:00"/>
        <d v="2013-02-26T00:00:00"/>
        <d v="2013-03-26T00:00:00"/>
        <d v="2013-04-26T00:00:00"/>
        <d v="2013-05-26T00:00:00"/>
        <d v="2013-06-26T00:00:00"/>
        <d v="2013-07-26T00:00:00"/>
        <d v="2013-08-26T00:00:00"/>
        <d v="2013-09-26T00:00:00"/>
        <d v="2013-10-26T00:00:00"/>
        <d v="2013-11-26T00:00:00"/>
        <d v="2013-12-26T00:00:00"/>
        <d v="2014-01-26T00:00:00"/>
        <d v="2014-02-26T00:00:00"/>
        <d v="2014-03-26T00:00:00"/>
        <d v="2014-04-26T00:00:00"/>
        <d v="2014-05-26T00:00:00"/>
        <d v="2014-06-26T00:00:00"/>
        <d v="2014-07-26T00:00:00"/>
        <d v="2014-09-26T00:00:00"/>
        <d v="2014-10-26T00:00:00"/>
        <d v="2014-11-26T00:00:00"/>
        <d v="2014-12-26T00:00:00"/>
        <d v="2015-01-26T00:00:00"/>
        <d v="2015-02-26T00:00:00"/>
        <d v="2015-03-26T00:00:00"/>
        <d v="2015-04-26T00:00:00"/>
        <d v="2015-05-26T00:00:00"/>
        <d v="2015-06-26T00:00:00"/>
        <d v="2015-07-26T00:00:00"/>
        <d v="2015-08-26T00:00:00"/>
        <d v="2015-09-26T00:00:00"/>
        <d v="2015-10-26T00:00:00"/>
        <d v="2015-11-26T00:00:00"/>
        <d v="2015-12-26T00:00:00"/>
        <d v="2016-02-26T00:00:00"/>
        <d v="2016-03-26T00:00:00"/>
        <d v="2016-04-26T00:00:00"/>
        <d v="2016-05-26T00:00:00"/>
        <d v="2016-06-26T00:00:00"/>
        <d v="2016-07-26T00:00:00"/>
        <d v="2016-08-26T00:00:00"/>
        <d v="2016-09-26T00:00:00"/>
        <d v="2016-10-26T00:00:00"/>
        <d v="2016-11-26T00:00:00"/>
        <d v="2016-12-26T00:00:00"/>
        <d v="2017-01-26T00:00:00"/>
        <d v="2017-02-26T00:00:00"/>
        <d v="2017-03-26T00:00:00"/>
        <d v="2017-04-26T00:00:00"/>
        <d v="2017-05-26T00:00:00"/>
        <d v="2017-06-26T00:00:00"/>
        <d v="2017-07-26T00:00:00"/>
        <d v="2017-08-26T00:00:00"/>
        <d v="2017-09-26T00:00:00"/>
        <d v="2017-10-26T00:00:00"/>
        <d v="2017-11-26T00:00:00"/>
        <d v="2017-12-26T00:00:00"/>
        <d v="2018-01-26T00:00:00"/>
        <d v="2018-02-26T00:00:00"/>
        <d v="2018-03-26T00:00:00"/>
        <d v="2018-04-26T00:00:00"/>
        <d v="2018-05-26T00:00:00"/>
        <d v="2018-06-26T00:00:00"/>
        <d v="2018-07-26T00:00:00"/>
        <d v="2018-08-26T00:00:00"/>
        <d v="2011-04-15T00:00:00"/>
        <d v="2011-05-15T00:00:00"/>
        <d v="2011-06-15T00:00:00"/>
        <d v="2011-07-15T00:00:00"/>
        <d v="2011-08-15T00:00:00"/>
        <d v="2011-09-15T00:00:00"/>
        <d v="2011-10-15T00:00:00"/>
        <d v="2011-11-15T00:00:00"/>
        <d v="2011-12-15T00:00:00"/>
        <d v="2012-01-15T00:00:00"/>
        <d v="2012-02-15T00:00:00"/>
        <d v="2012-03-15T00:00:00"/>
        <d v="2012-04-15T00:00:00"/>
        <d v="2012-05-15T00:00:00"/>
        <d v="2012-06-15T00:00:00"/>
        <d v="2012-07-15T00:00:00"/>
        <d v="2012-08-15T00:00:00"/>
        <d v="2012-09-15T00:00:00"/>
        <d v="2012-10-15T00:00:00"/>
        <d v="2012-11-15T00:00:00"/>
        <d v="2012-12-15T00:00:00"/>
        <d v="2013-01-15T00:00:00"/>
        <d v="2013-02-15T00:00:00"/>
        <d v="2013-03-15T00:00:00"/>
        <d v="2013-04-15T00:00:00"/>
        <d v="2013-05-15T00:00:00"/>
        <d v="2013-06-15T00:00:00"/>
        <d v="2013-07-15T00:00:00"/>
        <d v="2013-08-15T00:00:00"/>
        <d v="2013-09-15T00:00:00"/>
        <d v="2013-10-15T00:00:00"/>
        <d v="2013-11-15T00:00:00"/>
        <d v="2013-12-15T00:00:00"/>
        <d v="2014-01-15T00:00:00"/>
        <d v="2014-02-15T00:00:00"/>
        <d v="2014-03-15T00:00:00"/>
        <d v="2014-04-15T00:00:00"/>
        <d v="2014-05-15T00:00:00"/>
        <d v="2014-06-15T00:00:00"/>
        <d v="2014-08-15T00:00:00"/>
        <d v="2014-09-15T00:00:00"/>
        <d v="2014-10-15T00:00:00"/>
        <d v="2014-11-15T00:00:00"/>
        <d v="2014-12-15T00:00:00"/>
        <d v="2015-01-15T00:00:00"/>
        <d v="2015-02-15T00:00:00"/>
        <d v="2015-03-15T00:00:00"/>
        <d v="2011-07-27T00:00:00"/>
        <d v="2011-08-03T00:00:00"/>
        <d v="2011-08-10T00:00:00"/>
        <d v="2011-08-17T00:00:00"/>
        <d v="2011-08-24T00:00:00"/>
        <d v="2011-08-31T00:00:00"/>
        <d v="2011-09-07T00:00:00"/>
        <d v="2011-09-14T00:00:00"/>
        <d v="2011-09-21T00:00:00"/>
        <d v="2011-09-28T00:00:00"/>
        <d v="2011-10-05T00:00:00"/>
        <d v="2011-10-12T00:00:00"/>
        <d v="2011-10-19T00:00:00"/>
        <d v="2011-10-26T00:00:00"/>
        <d v="2011-11-02T00:00:00"/>
        <d v="2011-11-09T00:00:00"/>
        <d v="2011-11-16T00:00:00"/>
        <d v="2011-11-23T00:00:00"/>
        <d v="2011-11-30T00:00:00"/>
        <d v="2011-12-07T00:00:00"/>
        <d v="2011-12-14T00:00:00"/>
        <d v="2011-12-21T00:00:00"/>
        <d v="2011-12-28T00:00:00"/>
        <d v="2012-01-04T00:00:00"/>
        <d v="2012-01-11T00:00:00"/>
        <d v="2012-01-18T00:00:00"/>
        <d v="2012-01-25T00:00:00"/>
        <d v="2012-02-01T00:00:00"/>
        <d v="2012-02-08T00:00:00"/>
        <d v="2012-02-22T00:00:00"/>
        <d v="2012-02-29T00:00:00"/>
        <d v="2012-03-07T00:00:00"/>
        <d v="2012-03-14T00:00:00"/>
        <d v="2012-03-21T00:00:00"/>
        <d v="2012-03-28T00:00:00"/>
        <d v="2012-04-04T00:00:00"/>
        <d v="2012-04-11T00:00:00"/>
        <d v="2012-04-18T00:00:00"/>
        <d v="2012-04-25T00:00:00"/>
        <d v="2012-05-02T00:00:00"/>
        <d v="2012-05-09T00:00:00"/>
        <d v="2012-05-16T00:00:00"/>
        <d v="2012-05-23T00:00:00"/>
        <d v="2012-05-30T00:00:00"/>
        <d v="2012-06-06T00:00:00"/>
        <d v="2012-06-13T00:00:00"/>
        <d v="2012-06-20T00:00:00"/>
        <d v="2012-06-27T00:00:00"/>
        <d v="2012-07-04T00:00:00"/>
        <d v="2012-07-11T00:00:00"/>
        <d v="2012-07-18T00:00:00"/>
        <d v="2012-07-25T00:00:00"/>
        <d v="2012-08-01T00:00:00"/>
        <d v="2012-08-08T00:00:00"/>
        <d v="2012-08-22T00:00:00"/>
        <d v="2012-08-29T00:00:00"/>
        <d v="2012-09-05T00:00:00"/>
        <d v="2012-09-12T00:00:00"/>
        <d v="2012-09-19T00:00:00"/>
        <d v="2012-10-03T00:00:00"/>
        <d v="2012-10-10T00:00:00"/>
        <d v="2012-10-17T00:00:00"/>
        <d v="2012-10-24T00:00:00"/>
        <d v="2012-10-31T00:00:00"/>
        <d v="2012-11-07T00:00:00"/>
        <d v="2012-11-14T00:00:00"/>
        <d v="2012-11-21T00:00:00"/>
        <d v="2012-11-28T00:00:00"/>
        <d v="2012-12-05T00:00:00"/>
        <d v="2012-12-12T00:00:00"/>
        <d v="2012-12-19T00:00:00"/>
        <d v="2013-01-02T00:00:00"/>
        <d v="2013-01-09T00:00:00"/>
        <d v="2013-01-16T00:00:00"/>
        <d v="2013-01-23T00:00:00"/>
        <d v="2013-01-30T00:00:00"/>
        <d v="2013-02-06T00:00:00"/>
        <d v="2013-02-13T00:00:00"/>
        <d v="2013-02-20T00:00:00"/>
        <d v="2013-02-27T00:00:00"/>
        <d v="2013-03-06T00:00:00"/>
        <d v="2013-03-13T00:00:00"/>
        <d v="2013-03-20T00:00:00"/>
        <d v="2013-03-27T00:00:00"/>
        <d v="2013-04-03T00:00:00"/>
        <d v="2013-04-10T00:00:00"/>
        <d v="2013-04-17T00:00:00"/>
        <d v="2013-04-24T00:00:00"/>
        <d v="2013-05-01T00:00:00"/>
        <d v="2013-05-08T00:00:00"/>
        <d v="2013-05-22T00:00:00"/>
        <d v="2013-05-29T00:00:00"/>
        <d v="2013-06-05T00:00:00"/>
        <d v="2013-06-12T00:00:00"/>
        <d v="2013-06-19T00:00:00"/>
        <d v="2013-07-03T00:00:00"/>
        <d v="2013-07-10T00:00:00"/>
        <d v="2013-07-17T00:00:00"/>
        <d v="2013-07-24T00:00:00"/>
        <d v="2013-07-31T00:00:00"/>
        <d v="2013-08-07T00:00:00"/>
        <d v="2013-08-14T00:00:00"/>
        <d v="2013-08-21T00:00:00"/>
        <d v="2013-08-28T00:00:00"/>
        <d v="2013-09-04T00:00:00"/>
        <d v="2013-09-11T00:00:00"/>
        <d v="2013-09-18T00:00:00"/>
        <d v="2013-09-25T00:00:00"/>
        <d v="2013-10-02T00:00:00"/>
        <d v="2013-10-09T00:00:00"/>
        <d v="2013-10-16T00:00:00"/>
        <d v="2013-10-23T00:00:00"/>
        <d v="2013-10-30T00:00:00"/>
        <d v="2013-11-06T00:00:00"/>
        <d v="2013-11-13T00:00:00"/>
        <d v="2013-11-20T00:00:00"/>
        <d v="2013-11-27T00:00:00"/>
        <d v="2013-12-04T00:00:00"/>
        <d v="2013-12-11T00:00:00"/>
        <d v="2013-12-18T00:00:00"/>
        <d v="2013-12-25T00:00:00"/>
        <d v="2014-01-01T00:00:00"/>
        <d v="2014-01-08T00:00:00"/>
        <d v="2014-01-22T00:00:00"/>
        <d v="2014-01-29T00:00:00"/>
        <d v="2014-02-05T00:00:00"/>
        <d v="2014-02-12T00:00:00"/>
        <d v="2014-02-19T00:00:00"/>
        <d v="2014-03-05T00:00:00"/>
        <d v="2014-03-12T00:00:00"/>
        <d v="2014-03-19T00:00:00"/>
        <d v="2014-04-02T00:00:00"/>
        <d v="2014-04-09T00:00:00"/>
        <d v="2014-04-16T00:00:00"/>
        <d v="2014-04-23T00:00:00"/>
        <d v="2014-04-30T00:00:00"/>
        <d v="2014-05-07T00:00:00"/>
        <d v="2014-05-14T00:00:00"/>
        <d v="2014-05-21T00:00:00"/>
        <d v="2014-05-28T00:00:00"/>
        <d v="2014-06-04T00:00:00"/>
        <d v="2014-06-11T00:00:00"/>
        <d v="2014-06-18T00:00:00"/>
        <d v="2014-06-25T00:00:00"/>
        <d v="2014-07-02T00:00:00"/>
        <d v="2014-07-09T00:00:00"/>
        <d v="2014-07-16T00:00:00"/>
        <d v="2014-07-23T00:00:00"/>
        <d v="2014-07-30T00:00:00"/>
        <d v="2014-08-06T00:00:00"/>
        <d v="2014-08-13T00:00:00"/>
        <d v="2014-08-20T00:00:00"/>
        <d v="2014-08-27T00:00:00"/>
        <d v="2014-09-03T00:00:00"/>
        <d v="2014-09-10T00:00:00"/>
        <d v="2014-09-17T00:00:00"/>
        <d v="2014-09-24T00:00:00"/>
        <d v="2014-10-01T00:00:00"/>
        <d v="2014-10-08T00:00:00"/>
        <d v="2014-10-22T00:00:00"/>
        <d v="2014-10-29T00:00:00"/>
        <d v="2014-11-05T00:00:00"/>
        <d v="2014-11-12T00:00:00"/>
        <d v="2014-11-19T00:00:00"/>
        <d v="2014-12-03T00:00:00"/>
        <d v="2014-12-10T00:00:00"/>
        <d v="2014-12-17T00:00:00"/>
        <d v="2014-12-24T00:00:00"/>
        <d v="2014-12-31T00:00:00"/>
        <d v="2015-01-07T00:00:00"/>
        <d v="2015-01-14T00:00:00"/>
        <d v="2015-01-21T00:00:00"/>
        <d v="2015-01-28T00:00:00"/>
        <d v="2015-02-04T00:00:00"/>
        <d v="2015-02-11T00:00:00"/>
        <d v="2015-02-18T00:00:00"/>
        <d v="2015-02-25T00:00:00"/>
        <d v="2015-03-04T00:00:00"/>
        <d v="2015-03-11T00:00:00"/>
        <d v="2015-03-18T00:00:00"/>
        <d v="2015-03-25T00:00:00"/>
        <d v="2015-04-01T00:00:00"/>
        <d v="2015-04-08T00:00:00"/>
        <d v="2015-04-15T00:00:00"/>
        <d v="2015-04-22T00:00:00"/>
        <d v="2015-04-29T00:00:00"/>
        <d v="2015-05-06T00:00:00"/>
        <d v="2015-05-13T00:00:00"/>
        <d v="2015-05-20T00:00:00"/>
        <d v="2015-05-27T00:00:00"/>
        <d v="2015-06-03T00:00:00"/>
        <d v="2015-06-10T00:00:00"/>
        <d v="2015-06-17T00:00:00"/>
        <d v="2015-06-24T00:00:00"/>
        <d v="2015-07-01T00:00:00"/>
        <d v="2015-07-08T00:00:00"/>
        <d v="2015-07-15T00:00:00"/>
        <d v="2015-07-22T00:00:00"/>
        <d v="2015-07-29T00:00:00"/>
        <d v="2015-08-05T00:00:00"/>
        <d v="2015-08-12T00:00:00"/>
        <d v="2015-08-19T00:00:00"/>
        <d v="2015-09-02T00:00:00"/>
        <d v="2015-09-09T00:00:00"/>
        <d v="2015-09-16T00:00:00"/>
        <d v="2015-09-23T00:00:00"/>
        <d v="2015-09-30T00:00:00"/>
        <d v="2015-10-07T00:00:00"/>
        <d v="2015-10-14T00:00:00"/>
        <d v="2015-10-21T00:00:00"/>
        <d v="2015-10-28T00:00:00"/>
        <d v="2015-11-04T00:00:00"/>
        <d v="2015-11-11T00:00:00"/>
        <d v="2015-11-18T00:00:00"/>
        <d v="2015-11-25T00:00:00"/>
        <d v="2015-12-02T00:00:00"/>
        <d v="2015-12-09T00:00:00"/>
        <d v="2015-12-16T00:00:00"/>
        <d v="2015-12-23T00:00:00"/>
        <d v="2015-12-30T00:00:00"/>
        <d v="2016-01-06T00:00:00"/>
        <d v="2016-01-13T00:00:00"/>
        <d v="2016-01-20T00:00:00"/>
        <d v="2016-01-27T00:00:00"/>
        <d v="2016-02-03T00:00:00"/>
        <d v="2016-02-10T00:00:00"/>
        <d v="2016-02-17T00:00:00"/>
        <d v="2016-02-24T00:00:00"/>
        <d v="2016-03-02T00:00:00"/>
        <d v="2016-03-09T00:00:00"/>
        <d v="2016-03-16T00:00:00"/>
        <d v="2016-03-23T00:00:00"/>
        <d v="2016-03-30T00:00:00"/>
        <d v="2016-04-06T00:00:00"/>
        <d v="2016-04-13T00:00:00"/>
        <d v="2016-04-20T00:00:00"/>
        <d v="2016-04-27T00:00:00"/>
        <d v="2016-05-04T00:00:00"/>
        <d v="2016-05-11T00:00:00"/>
        <d v="2016-05-18T00:00:00"/>
        <d v="2016-05-25T00:00:00"/>
        <d v="2016-06-01T00:00:00"/>
        <d v="2016-06-08T00:00:00"/>
        <d v="2016-06-15T00:00:00"/>
        <d v="2016-06-22T00:00:00"/>
        <d v="2016-06-29T00:00:00"/>
        <d v="2016-07-06T00:00:00"/>
        <d v="2016-07-13T00:00:00"/>
        <d v="2016-07-20T00:00:00"/>
        <d v="2016-07-27T00:00:00"/>
        <d v="2016-08-03T00:00:00"/>
        <d v="2016-08-10T00:00:00"/>
        <d v="2016-08-17T00:00:00"/>
        <d v="2016-08-24T00:00:00"/>
        <d v="2016-08-31T00:00:00"/>
        <d v="2016-09-07T00:00:00"/>
        <d v="2016-09-14T00:00:00"/>
        <d v="2016-09-21T00:00:00"/>
        <d v="2016-09-28T00:00:00"/>
        <d v="2016-10-05T00:00:00"/>
        <d v="2016-10-12T00:00:00"/>
        <d v="2016-10-19T00:00:00"/>
        <d v="2016-11-02T00:00:00"/>
        <d v="2016-11-09T00:00:00"/>
        <d v="2016-11-16T00:00:00"/>
        <d v="2016-11-23T00:00:00"/>
        <d v="2016-11-30T00:00:00"/>
        <d v="2016-12-07T00:00:00"/>
        <d v="2016-12-14T00:00:00"/>
        <d v="2016-12-21T00:00:00"/>
        <d v="2016-12-28T00:00:00"/>
        <d v="2017-01-04T00:00:00"/>
        <d v="2017-01-11T00:00:00"/>
        <d v="2017-01-18T00:00:00"/>
        <d v="2017-01-25T00:00:00"/>
        <d v="2017-02-01T00:00:00"/>
        <d v="2017-02-08T00:00:00"/>
        <d v="2017-02-15T00:00:00"/>
        <d v="2017-02-22T00:00:00"/>
        <d v="2017-03-01T00:00:00"/>
        <d v="2017-03-08T00:00:00"/>
        <d v="2017-03-15T00:00:00"/>
        <d v="2017-03-22T00:00:00"/>
        <d v="2017-03-29T00:00:00"/>
        <d v="2017-04-05T00:00:00"/>
        <d v="2017-04-12T00:00:00"/>
        <d v="2017-04-19T00:00:00"/>
        <d v="2017-05-03T00:00:00"/>
        <d v="2017-05-10T00:00:00"/>
        <d v="2017-05-17T00:00:00"/>
        <d v="2017-05-24T00:00:00"/>
        <d v="2017-05-31T00:00:00"/>
        <d v="2017-06-07T00:00:00"/>
        <d v="2017-06-14T00:00:00"/>
        <d v="2017-06-21T00:00:00"/>
        <d v="2017-06-28T00:00:00"/>
        <d v="2017-07-05T00:00:00"/>
        <d v="2017-07-12T00:00:00"/>
        <d v="2010-12-01T00:00:00"/>
        <d v="2011-03-01T00:00:00"/>
        <d v="2011-06-01T00:00:00"/>
        <d v="2011-09-01T00:00:00"/>
        <d v="2011-12-01T00:00:00"/>
        <d v="2012-03-01T00:00:00"/>
        <d v="2012-06-01T00:00:00"/>
        <d v="2012-09-01T00:00:00"/>
        <d v="2012-12-01T00:00:00"/>
        <d v="2013-03-01T00:00:00"/>
        <d v="2013-06-01T00:00:00"/>
        <d v="2013-09-01T00:00:00"/>
        <d v="2013-12-01T00:00:00"/>
        <d v="2014-03-01T00:00:00"/>
        <d v="2014-06-01T00:00:00"/>
        <d v="2014-09-01T00:00:00"/>
        <d v="2014-12-01T00:00:00"/>
        <d v="2015-03-01T00:00:00"/>
        <d v="2015-06-01T00:00:00"/>
        <d v="2015-09-01T00:00:00"/>
        <d v="2016-03-01T00:00:00"/>
        <d v="2016-09-01T00:00:00"/>
        <d v="2016-12-01T00:00:00"/>
        <d v="2017-06-01T00:00:00"/>
        <d v="2017-09-01T00:00:00"/>
        <d v="2017-12-01T00:00:00"/>
        <d v="2018-03-01T00:00:00"/>
        <d v="2018-06-01T00:00:00"/>
        <d v="2018-09-01T00:00:00"/>
        <d v="2018-12-01T00:00:00"/>
        <d v="2019-03-01T00:00:00"/>
        <d v="2019-06-01T00:00:00"/>
        <d v="2019-09-01T00:00:00"/>
        <d v="2019-12-01T00:00:00"/>
        <d v="2020-03-01T00:00:00"/>
        <d v="2020-06-01T00:00:00"/>
        <d v="2020-09-01T00:00:00"/>
        <s v=""/>
        <m/>
      </sharedItems>
    </cacheField>
    <cacheField name="Month" numFmtId="0">
      <sharedItems containsBlank="1" count="102">
        <s v="2013-07"/>
        <s v="2013-08"/>
        <s v="2013-09"/>
        <s v="2013-10"/>
        <s v="2013-11"/>
        <s v="2013-12"/>
        <s v="2014-01"/>
        <s v="2014-02"/>
        <s v="2014-03"/>
        <s v="2014-04"/>
        <s v="2014-05"/>
        <s v="2014-06"/>
        <s v="2014-07"/>
        <s v="2014-08"/>
        <s v="2014-09"/>
        <s v="2014-10"/>
        <s v="2014-11"/>
        <s v="2014-12"/>
        <s v="2015-01"/>
        <s v="2015-02"/>
        <s v="2015-03"/>
        <s v="2015-04"/>
        <s v="2015-05"/>
        <s v="2015-06"/>
        <s v="2015-07"/>
        <s v="2015-08"/>
        <s v="2015-09"/>
        <s v="2015-10"/>
        <s v="2015-11"/>
        <s v="2015-12"/>
        <s v="2016-01"/>
        <s v="2016-02"/>
        <s v="2016-03"/>
        <s v="2016-04"/>
        <s v="2016-05"/>
        <s v="2016-06"/>
        <s v="2012-09"/>
        <s v="2012-10"/>
        <s v="2012-11"/>
        <s v="2012-12"/>
        <s v="2013-01"/>
        <s v="2013-02"/>
        <s v="2013-03"/>
        <s v="2013-04"/>
        <s v="2013-05"/>
        <s v="2013-06"/>
        <s v="2016-07"/>
        <s v="2016-08"/>
        <s v="2016-09"/>
        <s v="2016-10"/>
        <s v="2016-11"/>
        <s v="2016-12"/>
        <s v="2017-01"/>
        <s v="2017-02"/>
        <s v="2017-03"/>
        <s v="2017-04"/>
        <s v="2017-05"/>
        <s v="2017-06"/>
        <s v="2017-07"/>
        <s v="2017-08"/>
        <s v="2017-09"/>
        <s v="2017-10"/>
        <s v="2017-11"/>
        <s v="2017-12"/>
        <s v="2018-01"/>
        <s v="2018-02"/>
        <s v="2018-03"/>
        <s v="2018-04"/>
        <s v="2018-05"/>
        <s v="2018-06"/>
        <s v="2018-07"/>
        <s v="2018-08"/>
        <s v="2011-04"/>
        <s v="2011-05"/>
        <s v="2011-06"/>
        <s v="2011-07"/>
        <s v="2011-08"/>
        <s v="2011-09"/>
        <s v="2011-10"/>
        <s v="2011-11"/>
        <s v="2011-12"/>
        <s v="2012-01"/>
        <s v="2012-02"/>
        <s v="2012-03"/>
        <s v="2012-04"/>
        <s v="2012-05"/>
        <s v="2012-06"/>
        <s v="2012-07"/>
        <s v="2012-08"/>
        <s v="2010-12"/>
        <s v="2011-03"/>
        <s v="2018-09"/>
        <s v="2018-12"/>
        <s v="2019-03"/>
        <s v="2019-06"/>
        <s v="2019-09"/>
        <s v="2019-12"/>
        <s v="2020-03"/>
        <s v="2020-06"/>
        <s v="2020-09"/>
        <s v=""/>
        <m/>
      </sharedItems>
    </cacheField>
    <cacheField name="Open Balance" numFmtId="0">
      <sharedItems containsBlank="1" containsMixedTypes="1" containsNumber="1" minValue="78.716322682009505" maxValue="40000"/>
    </cacheField>
    <cacheField name="Principal" numFmtId="0">
      <sharedItems containsBlank="1" containsMixedTypes="1" containsNumber="1" minValue="26.634910613776903" maxValue="1294.6775927989095"/>
    </cacheField>
    <cacheField name="Interest" numFmtId="0">
      <sharedItems containsBlank="1" containsMixedTypes="1" containsNumber="1" minValue="0.27475231533391814" maxValue="560"/>
    </cacheField>
    <cacheField name="Payment" numFmtId="0">
      <sharedItems containsBlank="1" containsMixedTypes="1" containsNumber="1" minValue="78.991074997338544" maxValue="1312.803079098094"/>
    </cacheField>
    <cacheField name="Closing Balance" numFmtId="0">
      <sharedItems containsBlank="1" containsMixedTypes="1" containsNumber="1" minValue="-1.6143530956469476E-11" maxValue="39247.196920901908"/>
    </cacheField>
    <cacheField name="Monthly Closing Balance" numFmtId="4">
      <sharedItems containsBlank="1" containsMixedTypes="1" containsNumber="1" minValue="-1.6143530956469476E-11" maxValue="39247.1969209019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01">
  <r>
    <n v="1"/>
    <x v="0"/>
    <n v="78"/>
    <x v="0"/>
    <s v="fortnightly"/>
    <n v="18000"/>
    <n v="0.16900000000000001"/>
    <d v="2013-06-18T00:00:00"/>
    <x v="0"/>
    <x v="0"/>
    <n v="18000"/>
    <n v="178.05636025727705"/>
    <n v="116.67945205479454"/>
    <n v="294.73581231207157"/>
    <n v="17821.943639742723"/>
  </r>
  <r>
    <n v="1"/>
    <x v="1"/>
    <n v="78"/>
    <x v="0"/>
    <s v="fortnightly"/>
    <n v="18000"/>
    <n v="0.16900000000000001"/>
    <d v="2013-07-02T00:00:00"/>
    <x v="1"/>
    <x v="0"/>
    <n v="17821.943639742723"/>
    <n v="179.21055573225982"/>
    <n v="115.52525657981175"/>
    <n v="294.73581231207157"/>
    <n v="17642.733084010462"/>
  </r>
  <r>
    <n v="1"/>
    <x v="2"/>
    <n v="78"/>
    <x v="0"/>
    <s v="fortnightly"/>
    <n v="18000"/>
    <n v="0.16900000000000001"/>
    <d v="2013-07-16T00:00:00"/>
    <x v="2"/>
    <x v="0"/>
    <n v="17642.733084010462"/>
    <n v="180.372232923664"/>
    <n v="114.36357938840756"/>
    <n v="294.73581231207157"/>
    <n v="17462.3608510868"/>
  </r>
  <r>
    <n v="1"/>
    <x v="3"/>
    <n v="78"/>
    <x v="0"/>
    <s v="fortnightly"/>
    <n v="18000"/>
    <n v="0.16900000000000001"/>
    <d v="2013-07-30T00:00:00"/>
    <x v="3"/>
    <x v="1"/>
    <n v="17462.3608510868"/>
    <n v="181.54144032941025"/>
    <n v="113.19437198266131"/>
    <n v="294.73581231207157"/>
    <n v="17280.819410757391"/>
  </r>
  <r>
    <n v="1"/>
    <x v="4"/>
    <n v="78"/>
    <x v="0"/>
    <s v="fortnightly"/>
    <n v="18000"/>
    <n v="0.16900000000000001"/>
    <d v="2013-08-13T00:00:00"/>
    <x v="4"/>
    <x v="1"/>
    <n v="17280.819410757391"/>
    <n v="182.71822676179215"/>
    <n v="112.01758555027943"/>
    <n v="294.73581231207157"/>
    <n v="17098.101183995597"/>
  </r>
  <r>
    <n v="1"/>
    <x v="5"/>
    <n v="78"/>
    <x v="0"/>
    <s v="fortnightly"/>
    <n v="18000"/>
    <n v="0.16900000000000001"/>
    <d v="2013-08-27T00:00:00"/>
    <x v="5"/>
    <x v="2"/>
    <n v="17098.101183995597"/>
    <n v="183.9026413495138"/>
    <n v="110.83317096255777"/>
    <n v="294.73581231207157"/>
    <n v="16914.198542646085"/>
  </r>
  <r>
    <n v="1"/>
    <x v="6"/>
    <n v="78"/>
    <x v="0"/>
    <s v="fortnightly"/>
    <n v="18000"/>
    <n v="0.16900000000000001"/>
    <d v="2013-09-10T00:00:00"/>
    <x v="6"/>
    <x v="2"/>
    <n v="16914.198542646085"/>
    <n v="185.09473353974107"/>
    <n v="109.64107877233052"/>
    <n v="294.73581231207157"/>
    <n v="16729.103809106346"/>
  </r>
  <r>
    <n v="1"/>
    <x v="7"/>
    <n v="78"/>
    <x v="0"/>
    <s v="fortnightly"/>
    <n v="18000"/>
    <n v="0.16900000000000001"/>
    <d v="2013-09-24T00:00:00"/>
    <x v="7"/>
    <x v="3"/>
    <n v="16729.103809106346"/>
    <n v="186.29455310016576"/>
    <n v="108.44125921190582"/>
    <n v="294.73581231207157"/>
    <n v="16542.809256006181"/>
  </r>
  <r>
    <n v="1"/>
    <x v="8"/>
    <n v="78"/>
    <x v="0"/>
    <s v="fortnightly"/>
    <n v="18000"/>
    <n v="0.16900000000000001"/>
    <d v="2013-10-08T00:00:00"/>
    <x v="8"/>
    <x v="3"/>
    <n v="16542.809256006181"/>
    <n v="187.50215012108356"/>
    <n v="107.23366219098801"/>
    <n v="294.73581231207157"/>
    <n v="16355.307105885098"/>
  </r>
  <r>
    <n v="1"/>
    <x v="9"/>
    <n v="78"/>
    <x v="0"/>
    <s v="fortnightly"/>
    <n v="18000"/>
    <n v="0.16900000000000001"/>
    <d v="2013-10-22T00:00:00"/>
    <x v="9"/>
    <x v="4"/>
    <n v="16355.307105885098"/>
    <n v="188.71757501748488"/>
    <n v="106.0182372945867"/>
    <n v="294.73581231207157"/>
    <n v="16166.589530867614"/>
  </r>
  <r>
    <n v="1"/>
    <x v="10"/>
    <n v="78"/>
    <x v="0"/>
    <s v="fortnightly"/>
    <n v="18000"/>
    <n v="0.16900000000000001"/>
    <d v="2013-11-05T00:00:00"/>
    <x v="10"/>
    <x v="4"/>
    <n v="16166.589530867614"/>
    <n v="189.94087853115985"/>
    <n v="104.79493378091173"/>
    <n v="294.73581231207157"/>
    <n v="15976.648652336453"/>
  </r>
  <r>
    <n v="1"/>
    <x v="11"/>
    <n v="78"/>
    <x v="0"/>
    <s v="fortnightly"/>
    <n v="18000"/>
    <n v="0.16900000000000001"/>
    <d v="2013-11-19T00:00:00"/>
    <x v="11"/>
    <x v="5"/>
    <n v="15976.648652336453"/>
    <n v="191.17211173281663"/>
    <n v="103.56370057925494"/>
    <n v="294.73581231207157"/>
    <n v="15785.476540603637"/>
  </r>
  <r>
    <n v="1"/>
    <x v="12"/>
    <n v="78"/>
    <x v="0"/>
    <s v="fortnightly"/>
    <n v="18000"/>
    <n v="0.16900000000000001"/>
    <d v="2013-12-03T00:00:00"/>
    <x v="12"/>
    <x v="5"/>
    <n v="15785.476540603637"/>
    <n v="192.41132602421345"/>
    <n v="102.32448628785811"/>
    <n v="294.73581231207157"/>
    <n v="15593.065214579423"/>
  </r>
  <r>
    <n v="1"/>
    <x v="13"/>
    <n v="78"/>
    <x v="0"/>
    <s v="fortnightly"/>
    <n v="18000"/>
    <n v="0.16900000000000001"/>
    <d v="2013-12-17T00:00:00"/>
    <x v="13"/>
    <x v="5"/>
    <n v="15593.065214579423"/>
    <n v="193.65857314030467"/>
    <n v="101.07723917176689"/>
    <n v="294.73581231207157"/>
    <n v="15399.406641439118"/>
  </r>
  <r>
    <n v="1"/>
    <x v="14"/>
    <n v="78"/>
    <x v="0"/>
    <s v="fortnightly"/>
    <n v="18000"/>
    <n v="0.16900000000000001"/>
    <d v="2013-12-31T00:00:00"/>
    <x v="14"/>
    <x v="6"/>
    <n v="15399.406641439118"/>
    <n v="194.91390515140046"/>
    <n v="99.821907160671117"/>
    <n v="294.73581231207157"/>
    <n v="15204.492736287717"/>
  </r>
  <r>
    <n v="1"/>
    <x v="15"/>
    <n v="78"/>
    <x v="0"/>
    <s v="fortnightly"/>
    <n v="18000"/>
    <n v="0.16900000000000001"/>
    <d v="2014-01-14T00:00:00"/>
    <x v="15"/>
    <x v="6"/>
    <n v="15204.492736287717"/>
    <n v="196.17737446534079"/>
    <n v="98.558437846730797"/>
    <n v="294.73581231207157"/>
    <n v="15008.315361822377"/>
  </r>
  <r>
    <n v="1"/>
    <x v="16"/>
    <n v="78"/>
    <x v="0"/>
    <s v="fortnightly"/>
    <n v="18000"/>
    <n v="0.16900000000000001"/>
    <d v="2014-01-28T00:00:00"/>
    <x v="16"/>
    <x v="7"/>
    <n v="15008.315361822377"/>
    <n v="197.44903382968323"/>
    <n v="97.286778482388357"/>
    <n v="294.73581231207157"/>
    <n v="14810.866327992693"/>
  </r>
  <r>
    <n v="1"/>
    <x v="17"/>
    <n v="78"/>
    <x v="0"/>
    <s v="fortnightly"/>
    <n v="18000"/>
    <n v="0.16900000000000001"/>
    <d v="2014-02-11T00:00:00"/>
    <x v="17"/>
    <x v="7"/>
    <n v="14810.866327992693"/>
    <n v="198.72893633390521"/>
    <n v="96.006875978166349"/>
    <n v="294.73581231207157"/>
    <n v="14612.137391658787"/>
  </r>
  <r>
    <n v="1"/>
    <x v="18"/>
    <n v="78"/>
    <x v="0"/>
    <s v="fortnightly"/>
    <n v="18000"/>
    <n v="0.16900000000000001"/>
    <d v="2014-02-25T00:00:00"/>
    <x v="18"/>
    <x v="8"/>
    <n v="14612.137391658787"/>
    <n v="200.01713541162036"/>
    <n v="94.718676900451214"/>
    <n v="294.73581231207157"/>
    <n v="14412.120256247166"/>
  </r>
  <r>
    <n v="1"/>
    <x v="19"/>
    <n v="78"/>
    <x v="0"/>
    <s v="fortnightly"/>
    <n v="18000"/>
    <n v="0.16900000000000001"/>
    <d v="2014-03-11T00:00:00"/>
    <x v="19"/>
    <x v="8"/>
    <n v="14412.120256247166"/>
    <n v="201.3136848428091"/>
    <n v="93.422127469262463"/>
    <n v="294.73581231207157"/>
    <n v="14210.806571404357"/>
  </r>
  <r>
    <n v="1"/>
    <x v="20"/>
    <n v="78"/>
    <x v="0"/>
    <s v="fortnightly"/>
    <n v="18000"/>
    <n v="0.16900000000000001"/>
    <d v="2014-03-25T00:00:00"/>
    <x v="20"/>
    <x v="9"/>
    <n v="14210.806571404357"/>
    <n v="202.61863875606412"/>
    <n v="92.117173556007444"/>
    <n v="294.73581231207157"/>
    <n v="14008.187932648292"/>
  </r>
  <r>
    <n v="1"/>
    <x v="21"/>
    <n v="78"/>
    <x v="0"/>
    <s v="fortnightly"/>
    <n v="18000"/>
    <n v="0.16900000000000001"/>
    <d v="2014-04-08T00:00:00"/>
    <x v="21"/>
    <x v="9"/>
    <n v="14008.187932648292"/>
    <n v="203.93205163085003"/>
    <n v="90.803760681221547"/>
    <n v="294.73581231207157"/>
    <n v="13804.255881017441"/>
  </r>
  <r>
    <n v="1"/>
    <x v="22"/>
    <n v="78"/>
    <x v="0"/>
    <s v="fortnightly"/>
    <n v="18000"/>
    <n v="0.16900000000000001"/>
    <d v="2014-04-22T00:00:00"/>
    <x v="22"/>
    <x v="10"/>
    <n v="13804.255881017441"/>
    <n v="205.25397829977769"/>
    <n v="89.481834012293888"/>
    <n v="294.73581231207157"/>
    <n v="13599.001902717664"/>
  </r>
  <r>
    <n v="1"/>
    <x v="23"/>
    <n v="78"/>
    <x v="0"/>
    <s v="fortnightly"/>
    <n v="18000"/>
    <n v="0.16900000000000001"/>
    <d v="2014-05-06T00:00:00"/>
    <x v="23"/>
    <x v="10"/>
    <n v="13599.001902717664"/>
    <n v="206.58447395089348"/>
    <n v="88.151338361178077"/>
    <n v="294.73581231207157"/>
    <n v="13392.41742876677"/>
  </r>
  <r>
    <n v="1"/>
    <x v="24"/>
    <n v="78"/>
    <x v="0"/>
    <s v="fortnightly"/>
    <n v="18000"/>
    <n v="0.16900000000000001"/>
    <d v="2014-05-20T00:00:00"/>
    <x v="24"/>
    <x v="11"/>
    <n v="13392.41742876677"/>
    <n v="207.9235941299834"/>
    <n v="86.812218182088174"/>
    <n v="294.73581231207157"/>
    <n v="13184.493834636787"/>
  </r>
  <r>
    <n v="1"/>
    <x v="25"/>
    <n v="78"/>
    <x v="0"/>
    <s v="fortnightly"/>
    <n v="18000"/>
    <n v="0.16900000000000001"/>
    <d v="2014-06-03T00:00:00"/>
    <x v="25"/>
    <x v="11"/>
    <n v="13184.493834636787"/>
    <n v="209.27139474289174"/>
    <n v="85.464417569179844"/>
    <n v="294.73581231207157"/>
    <n v="12975.222439893896"/>
  </r>
  <r>
    <n v="1"/>
    <x v="26"/>
    <n v="78"/>
    <x v="0"/>
    <s v="fortnightly"/>
    <n v="18000"/>
    <n v="0.16900000000000001"/>
    <d v="2014-06-17T00:00:00"/>
    <x v="26"/>
    <x v="12"/>
    <n v="12975.222439893896"/>
    <n v="210.62793205785525"/>
    <n v="84.107880254216326"/>
    <n v="294.73581231207157"/>
    <n v="12764.59450783604"/>
  </r>
  <r>
    <n v="1"/>
    <x v="27"/>
    <n v="78"/>
    <x v="0"/>
    <s v="fortnightly"/>
    <n v="18000"/>
    <n v="0.16900000000000001"/>
    <d v="2014-07-01T00:00:00"/>
    <x v="27"/>
    <x v="12"/>
    <n v="12764.59450783604"/>
    <n v="211.99326270785218"/>
    <n v="82.742549604219377"/>
    <n v="294.73581231207157"/>
    <n v="12552.601245128188"/>
  </r>
  <r>
    <n v="1"/>
    <x v="28"/>
    <n v="78"/>
    <x v="0"/>
    <s v="fortnightly"/>
    <n v="18000"/>
    <n v="0.16900000000000001"/>
    <d v="2014-07-15T00:00:00"/>
    <x v="28"/>
    <x v="12"/>
    <n v="12552.601245128188"/>
    <n v="213.36744369296667"/>
    <n v="81.368368619104913"/>
    <n v="294.73581231207157"/>
    <n v="12339.233801435221"/>
  </r>
  <r>
    <n v="1"/>
    <x v="29"/>
    <n v="78"/>
    <x v="0"/>
    <s v="fortnightly"/>
    <n v="18000"/>
    <n v="0.16900000000000001"/>
    <d v="2014-07-29T00:00:00"/>
    <x v="29"/>
    <x v="13"/>
    <n v="12339.233801435221"/>
    <n v="214.7505323827682"/>
    <n v="79.985279929303388"/>
    <n v="294.73581231207157"/>
    <n v="12124.483269052453"/>
  </r>
  <r>
    <n v="1"/>
    <x v="30"/>
    <n v="78"/>
    <x v="0"/>
    <s v="fortnightly"/>
    <n v="18000"/>
    <n v="0.16900000000000001"/>
    <d v="2014-08-12T00:00:00"/>
    <x v="30"/>
    <x v="13"/>
    <n v="12124.483269052453"/>
    <n v="216.14258651870688"/>
    <n v="78.593225793364681"/>
    <n v="294.73581231207157"/>
    <n v="11908.340682533746"/>
  </r>
  <r>
    <n v="1"/>
    <x v="31"/>
    <n v="78"/>
    <x v="0"/>
    <s v="fortnightly"/>
    <n v="18000"/>
    <n v="0.16900000000000001"/>
    <d v="2014-08-26T00:00:00"/>
    <x v="31"/>
    <x v="14"/>
    <n v="11908.340682533746"/>
    <n v="217.54366421652406"/>
    <n v="77.192148095547523"/>
    <n v="294.73581231207157"/>
    <n v="11690.797018317222"/>
  </r>
  <r>
    <n v="1"/>
    <x v="32"/>
    <n v="78"/>
    <x v="0"/>
    <s v="fortnightly"/>
    <n v="18000"/>
    <n v="0.16900000000000001"/>
    <d v="2014-09-09T00:00:00"/>
    <x v="32"/>
    <x v="14"/>
    <n v="11690.797018317222"/>
    <n v="218.95382396867831"/>
    <n v="75.78198834339328"/>
    <n v="294.73581231207157"/>
    <n v="11471.843194348543"/>
  </r>
  <r>
    <n v="1"/>
    <x v="33"/>
    <n v="78"/>
    <x v="0"/>
    <s v="fortnightly"/>
    <n v="18000"/>
    <n v="0.16900000000000001"/>
    <d v="2014-09-23T00:00:00"/>
    <x v="33"/>
    <x v="15"/>
    <n v="11471.843194348543"/>
    <n v="220.37312464678757"/>
    <n v="74.362687665283985"/>
    <n v="294.73581231207157"/>
    <n v="11251.470069701756"/>
  </r>
  <r>
    <n v="1"/>
    <x v="34"/>
    <n v="78"/>
    <x v="0"/>
    <s v="fortnightly"/>
    <n v="18000"/>
    <n v="0.16900000000000001"/>
    <d v="2014-10-07T00:00:00"/>
    <x v="34"/>
    <x v="15"/>
    <n v="11251.470069701756"/>
    <n v="221.80162550408704"/>
    <n v="72.934186807984545"/>
    <n v="294.73581231207157"/>
    <n v="11029.668444197669"/>
  </r>
  <r>
    <n v="1"/>
    <x v="35"/>
    <n v="78"/>
    <x v="0"/>
    <s v="fortnightly"/>
    <n v="18000"/>
    <n v="0.16900000000000001"/>
    <d v="2014-10-21T00:00:00"/>
    <x v="35"/>
    <x v="16"/>
    <n v="11029.668444197669"/>
    <n v="223.23938617790256"/>
    <n v="71.496426134169013"/>
    <n v="294.73581231207157"/>
    <n v="10806.429058019767"/>
  </r>
  <r>
    <n v="1"/>
    <x v="36"/>
    <n v="78"/>
    <x v="0"/>
    <s v="fortnightly"/>
    <n v="18000"/>
    <n v="0.16900000000000001"/>
    <d v="2014-11-04T00:00:00"/>
    <x v="36"/>
    <x v="16"/>
    <n v="10806.429058019767"/>
    <n v="224.6864666921407"/>
    <n v="70.049345619930875"/>
    <n v="294.73581231207157"/>
    <n v="10581.742591327626"/>
  </r>
  <r>
    <n v="1"/>
    <x v="37"/>
    <n v="78"/>
    <x v="0"/>
    <s v="fortnightly"/>
    <n v="18000"/>
    <n v="0.16900000000000001"/>
    <d v="2014-11-18T00:00:00"/>
    <x v="37"/>
    <x v="17"/>
    <n v="10581.742591327626"/>
    <n v="226.14292745979441"/>
    <n v="68.592884852277166"/>
    <n v="294.73581231207157"/>
    <n v="10355.599663867832"/>
  </r>
  <r>
    <n v="1"/>
    <x v="38"/>
    <n v="78"/>
    <x v="0"/>
    <s v="fortnightly"/>
    <n v="18000"/>
    <n v="0.16900000000000001"/>
    <d v="2014-12-02T00:00:00"/>
    <x v="38"/>
    <x v="17"/>
    <n v="10355.599663867832"/>
    <n v="227.60882928546528"/>
    <n v="67.126983026606283"/>
    <n v="294.73581231207157"/>
    <n v="10127.990834582366"/>
  </r>
  <r>
    <n v="1"/>
    <x v="39"/>
    <n v="78"/>
    <x v="0"/>
    <s v="fortnightly"/>
    <n v="18000"/>
    <n v="0.16900000000000001"/>
    <d v="2014-12-16T00:00:00"/>
    <x v="39"/>
    <x v="17"/>
    <n v="10127.990834582366"/>
    <n v="229.08423336790202"/>
    <n v="65.651578944169543"/>
    <n v="294.73581231207157"/>
    <n v="9898.9066012144649"/>
  </r>
  <r>
    <n v="1"/>
    <x v="40"/>
    <n v="78"/>
    <x v="0"/>
    <s v="fortnightly"/>
    <n v="18000"/>
    <n v="0.16900000000000001"/>
    <d v="2014-12-30T00:00:00"/>
    <x v="40"/>
    <x v="18"/>
    <n v="9898.9066012144649"/>
    <n v="230.56920130255534"/>
    <n v="64.166611009516231"/>
    <n v="294.73581231207157"/>
    <n v="9668.3373999119103"/>
  </r>
  <r>
    <n v="1"/>
    <x v="41"/>
    <n v="78"/>
    <x v="0"/>
    <s v="fortnightly"/>
    <n v="18000"/>
    <n v="0.16900000000000001"/>
    <d v="2015-01-13T00:00:00"/>
    <x v="41"/>
    <x v="18"/>
    <n v="9668.3373999119103"/>
    <n v="232.06379508414943"/>
    <n v="62.672017227922147"/>
    <n v="294.73581231207157"/>
    <n v="9436.2736048277602"/>
  </r>
  <r>
    <n v="1"/>
    <x v="42"/>
    <n v="78"/>
    <x v="0"/>
    <s v="fortnightly"/>
    <n v="18000"/>
    <n v="0.16900000000000001"/>
    <d v="2015-01-27T00:00:00"/>
    <x v="42"/>
    <x v="19"/>
    <n v="9436.2736048277602"/>
    <n v="233.56807710927026"/>
    <n v="61.167735202801317"/>
    <n v="294.73581231207157"/>
    <n v="9202.70552771849"/>
  </r>
  <r>
    <n v="1"/>
    <x v="43"/>
    <n v="78"/>
    <x v="0"/>
    <s v="fortnightly"/>
    <n v="18000"/>
    <n v="0.16900000000000001"/>
    <d v="2015-02-10T00:00:00"/>
    <x v="43"/>
    <x v="19"/>
    <n v="9202.70552771849"/>
    <n v="235.08211017897034"/>
    <n v="59.653702133101234"/>
    <n v="294.73581231207157"/>
    <n v="8967.6234175395202"/>
  </r>
  <r>
    <n v="1"/>
    <x v="44"/>
    <n v="78"/>
    <x v="0"/>
    <s v="fortnightly"/>
    <n v="18000"/>
    <n v="0.16900000000000001"/>
    <d v="2015-02-24T00:00:00"/>
    <x v="44"/>
    <x v="20"/>
    <n v="8967.6234175395202"/>
    <n v="236.60595750139072"/>
    <n v="58.12985481068084"/>
    <n v="294.73581231207157"/>
    <n v="8731.0174600381288"/>
  </r>
  <r>
    <n v="1"/>
    <x v="45"/>
    <n v="78"/>
    <x v="0"/>
    <s v="fortnightly"/>
    <n v="18000"/>
    <n v="0.16900000000000001"/>
    <d v="2015-03-10T00:00:00"/>
    <x v="45"/>
    <x v="20"/>
    <n v="8731.0174600381288"/>
    <n v="238.13968269439974"/>
    <n v="56.596129617671828"/>
    <n v="294.73581231207157"/>
    <n v="8492.8777773437287"/>
  </r>
  <r>
    <n v="1"/>
    <x v="46"/>
    <n v="78"/>
    <x v="0"/>
    <s v="fortnightly"/>
    <n v="18000"/>
    <n v="0.16900000000000001"/>
    <d v="2015-03-24T00:00:00"/>
    <x v="46"/>
    <x v="21"/>
    <n v="8492.8777773437287"/>
    <n v="239.68334978824893"/>
    <n v="55.052462523822641"/>
    <n v="294.73581231207157"/>
    <n v="8253.1944275554797"/>
  </r>
  <r>
    <n v="1"/>
    <x v="47"/>
    <n v="78"/>
    <x v="0"/>
    <s v="fortnightly"/>
    <n v="18000"/>
    <n v="0.16900000000000001"/>
    <d v="2015-04-07T00:00:00"/>
    <x v="47"/>
    <x v="21"/>
    <n v="8253.1944275554797"/>
    <n v="241.23702322824619"/>
    <n v="53.498789083825393"/>
    <n v="294.73581231207157"/>
    <n v="8011.9574043272332"/>
  </r>
  <r>
    <n v="1"/>
    <x v="48"/>
    <n v="78"/>
    <x v="0"/>
    <s v="fortnightly"/>
    <n v="18000"/>
    <n v="0.16900000000000001"/>
    <d v="2015-04-21T00:00:00"/>
    <x v="48"/>
    <x v="22"/>
    <n v="8011.9574043272332"/>
    <n v="242.80076787744628"/>
    <n v="51.935044434625311"/>
    <n v="294.73581231207157"/>
    <n v="7769.1566364497867"/>
  </r>
  <r>
    <n v="1"/>
    <x v="49"/>
    <n v="78"/>
    <x v="0"/>
    <s v="fortnightly"/>
    <n v="18000"/>
    <n v="0.16900000000000001"/>
    <d v="2015-05-05T00:00:00"/>
    <x v="49"/>
    <x v="22"/>
    <n v="7769.1566364497867"/>
    <n v="244.37464901935871"/>
    <n v="50.361163292712867"/>
    <n v="294.73581231207157"/>
    <n v="7524.7819874304278"/>
  </r>
  <r>
    <n v="1"/>
    <x v="50"/>
    <n v="78"/>
    <x v="0"/>
    <s v="fortnightly"/>
    <n v="18000"/>
    <n v="0.16900000000000001"/>
    <d v="2015-05-19T00:00:00"/>
    <x v="50"/>
    <x v="23"/>
    <n v="7524.7819874304278"/>
    <n v="245.95873236067325"/>
    <n v="48.777079951398335"/>
    <n v="294.73581231207157"/>
    <n v="7278.8232550697549"/>
  </r>
  <r>
    <n v="1"/>
    <x v="51"/>
    <n v="78"/>
    <x v="0"/>
    <s v="fortnightly"/>
    <n v="18000"/>
    <n v="0.16900000000000001"/>
    <d v="2015-06-02T00:00:00"/>
    <x v="51"/>
    <x v="23"/>
    <n v="7278.8232550697549"/>
    <n v="247.55308403400295"/>
    <n v="47.182728278068609"/>
    <n v="294.73581231207157"/>
    <n v="7031.2701710357524"/>
  </r>
  <r>
    <n v="1"/>
    <x v="52"/>
    <n v="78"/>
    <x v="0"/>
    <s v="fortnightly"/>
    <n v="18000"/>
    <n v="0.16900000000000001"/>
    <d v="2015-06-16T00:00:00"/>
    <x v="52"/>
    <x v="23"/>
    <n v="7031.2701710357524"/>
    <n v="249.15777060064528"/>
    <n v="45.57804171142628"/>
    <n v="294.73581231207157"/>
    <n v="6782.1124004351068"/>
  </r>
  <r>
    <n v="1"/>
    <x v="53"/>
    <n v="78"/>
    <x v="0"/>
    <s v="fortnightly"/>
    <n v="18000"/>
    <n v="0.16900000000000001"/>
    <d v="2015-06-30T00:00:00"/>
    <x v="53"/>
    <x v="24"/>
    <n v="6782.1124004351068"/>
    <n v="250.77285905336072"/>
    <n v="43.962953258710861"/>
    <n v="294.73581231207157"/>
    <n v="6531.3395413817461"/>
  </r>
  <r>
    <n v="1"/>
    <x v="54"/>
    <n v="78"/>
    <x v="0"/>
    <s v="fortnightly"/>
    <n v="18000"/>
    <n v="0.16900000000000001"/>
    <d v="2015-07-14T00:00:00"/>
    <x v="54"/>
    <x v="24"/>
    <n v="6531.3395413817461"/>
    <n v="252.39841681916963"/>
    <n v="42.337395492901955"/>
    <n v="294.73581231207157"/>
    <n v="6278.9411245625761"/>
  </r>
  <r>
    <n v="1"/>
    <x v="55"/>
    <n v="78"/>
    <x v="0"/>
    <s v="fortnightly"/>
    <n v="18000"/>
    <n v="0.16900000000000001"/>
    <d v="2015-07-28T00:00:00"/>
    <x v="55"/>
    <x v="25"/>
    <n v="6278.9411245625761"/>
    <n v="254.03451176216731"/>
    <n v="40.701300549904268"/>
    <n v="294.73581231207157"/>
    <n v="6024.9066128004088"/>
  </r>
  <r>
    <n v="1"/>
    <x v="56"/>
    <n v="78"/>
    <x v="0"/>
    <s v="fortnightly"/>
    <n v="18000"/>
    <n v="0.16900000000000001"/>
    <d v="2015-08-11T00:00:00"/>
    <x v="56"/>
    <x v="25"/>
    <n v="6024.9066128004088"/>
    <n v="255.68121218635713"/>
    <n v="39.054600125714437"/>
    <n v="294.73581231207157"/>
    <n v="5769.225400614052"/>
  </r>
  <r>
    <n v="1"/>
    <x v="57"/>
    <n v="78"/>
    <x v="0"/>
    <s v="fortnightly"/>
    <n v="18000"/>
    <n v="0.16900000000000001"/>
    <d v="2015-08-25T00:00:00"/>
    <x v="57"/>
    <x v="26"/>
    <n v="5769.225400614052"/>
    <n v="257.33858683850212"/>
    <n v="37.397225473569449"/>
    <n v="294.73581231207157"/>
    <n v="5511.8868137755499"/>
  </r>
  <r>
    <n v="1"/>
    <x v="58"/>
    <n v="78"/>
    <x v="0"/>
    <s v="fortnightly"/>
    <n v="18000"/>
    <n v="0.16900000000000001"/>
    <d v="2015-09-08T00:00:00"/>
    <x v="58"/>
    <x v="26"/>
    <n v="5511.8868137755499"/>
    <n v="259.00670491099498"/>
    <n v="35.729107401076583"/>
    <n v="294.73581231207157"/>
    <n v="5252.880108864555"/>
  </r>
  <r>
    <n v="1"/>
    <x v="59"/>
    <n v="78"/>
    <x v="0"/>
    <s v="fortnightly"/>
    <n v="18000"/>
    <n v="0.16900000000000001"/>
    <d v="2015-09-22T00:00:00"/>
    <x v="59"/>
    <x v="27"/>
    <n v="5252.880108864555"/>
    <n v="260.68563604474679"/>
    <n v="34.050176267324765"/>
    <n v="294.73581231207157"/>
    <n v="4992.1944728198087"/>
  </r>
  <r>
    <n v="1"/>
    <x v="60"/>
    <n v="78"/>
    <x v="0"/>
    <s v="fortnightly"/>
    <n v="18000"/>
    <n v="0.16900000000000001"/>
    <d v="2015-10-06T00:00:00"/>
    <x v="60"/>
    <x v="27"/>
    <n v="4992.1944728198087"/>
    <n v="262.37545033209437"/>
    <n v="32.360361979977178"/>
    <n v="294.73581231207157"/>
    <n v="4729.8190224877144"/>
  </r>
  <r>
    <n v="1"/>
    <x v="61"/>
    <n v="78"/>
    <x v="0"/>
    <s v="fortnightly"/>
    <n v="18000"/>
    <n v="0.16900000000000001"/>
    <d v="2015-10-20T00:00:00"/>
    <x v="61"/>
    <x v="28"/>
    <n v="4729.8190224877144"/>
    <n v="264.07621831972654"/>
    <n v="30.65959399234502"/>
    <n v="294.73581231207157"/>
    <n v="4465.7428041679877"/>
  </r>
  <r>
    <n v="1"/>
    <x v="62"/>
    <n v="78"/>
    <x v="0"/>
    <s v="fortnightly"/>
    <n v="18000"/>
    <n v="0.16900000000000001"/>
    <d v="2015-11-03T00:00:00"/>
    <x v="62"/>
    <x v="28"/>
    <n v="4465.7428041679877"/>
    <n v="265.78801101162924"/>
    <n v="28.947801300442354"/>
    <n v="294.73581231207157"/>
    <n v="4199.9547931563584"/>
  </r>
  <r>
    <n v="1"/>
    <x v="63"/>
    <n v="78"/>
    <x v="0"/>
    <s v="fortnightly"/>
    <n v="18000"/>
    <n v="0.16900000000000001"/>
    <d v="2015-11-17T00:00:00"/>
    <x v="63"/>
    <x v="29"/>
    <n v="4199.9547931563584"/>
    <n v="267.51089987204983"/>
    <n v="27.224912440021765"/>
    <n v="294.73581231207157"/>
    <n v="3932.4438932843086"/>
  </r>
  <r>
    <n v="1"/>
    <x v="64"/>
    <n v="78"/>
    <x v="0"/>
    <s v="fortnightly"/>
    <n v="18000"/>
    <n v="0.16900000000000001"/>
    <d v="2015-12-01T00:00:00"/>
    <x v="64"/>
    <x v="29"/>
    <n v="3932.4438932843086"/>
    <n v="269.24495682848067"/>
    <n v="25.490855483590888"/>
    <n v="294.73581231207157"/>
    <n v="3663.1989364558281"/>
  </r>
  <r>
    <n v="1"/>
    <x v="65"/>
    <n v="78"/>
    <x v="0"/>
    <s v="fortnightly"/>
    <n v="18000"/>
    <n v="0.16900000000000001"/>
    <d v="2015-12-15T00:00:00"/>
    <x v="65"/>
    <x v="29"/>
    <n v="3663.1989364558281"/>
    <n v="270.99025427466199"/>
    <n v="23.745558037409563"/>
    <n v="294.73581231207157"/>
    <n v="3392.2086821811663"/>
  </r>
  <r>
    <n v="1"/>
    <x v="66"/>
    <n v="78"/>
    <x v="0"/>
    <s v="fortnightly"/>
    <n v="18000"/>
    <n v="0.16900000000000001"/>
    <d v="2015-12-29T00:00:00"/>
    <x v="66"/>
    <x v="30"/>
    <n v="3392.2086821811663"/>
    <n v="272.74686507360406"/>
    <n v="21.98894723846751"/>
    <n v="294.73581231207157"/>
    <n v="3119.4618171075622"/>
  </r>
  <r>
    <n v="1"/>
    <x v="67"/>
    <n v="78"/>
    <x v="0"/>
    <s v="fortnightly"/>
    <n v="18000"/>
    <n v="0.16900000000000001"/>
    <d v="2016-01-12T00:00:00"/>
    <x v="67"/>
    <x v="30"/>
    <n v="3119.4618171075622"/>
    <n v="274.51486256062913"/>
    <n v="20.220949751442447"/>
    <n v="294.73581231207157"/>
    <n v="2844.9469545469328"/>
  </r>
  <r>
    <n v="1"/>
    <x v="68"/>
    <n v="78"/>
    <x v="0"/>
    <s v="fortnightly"/>
    <n v="18000"/>
    <n v="0.16900000000000001"/>
    <d v="2016-01-26T00:00:00"/>
    <x v="68"/>
    <x v="31"/>
    <n v="2844.9469545469328"/>
    <n v="276.29432054643308"/>
    <n v="18.441491765638474"/>
    <n v="294.73581231207157"/>
    <n v="2568.6526340004998"/>
  </r>
  <r>
    <n v="1"/>
    <x v="69"/>
    <n v="78"/>
    <x v="0"/>
    <s v="fortnightly"/>
    <n v="18000"/>
    <n v="0.16900000000000001"/>
    <d v="2016-02-09T00:00:00"/>
    <x v="69"/>
    <x v="31"/>
    <n v="2568.6526340004998"/>
    <n v="278.08531332016696"/>
    <n v="16.650498991904612"/>
    <n v="294.73581231207157"/>
    <n v="2290.5673206803331"/>
  </r>
  <r>
    <n v="1"/>
    <x v="70"/>
    <n v="78"/>
    <x v="0"/>
    <s v="fortnightly"/>
    <n v="18000"/>
    <n v="0.16900000000000001"/>
    <d v="2016-02-23T00:00:00"/>
    <x v="70"/>
    <x v="32"/>
    <n v="2290.5673206803331"/>
    <n v="279.88791565253825"/>
    <n v="14.847896659533339"/>
    <n v="294.73581231207157"/>
    <n v="2010.6794050277949"/>
  </r>
  <r>
    <n v="1"/>
    <x v="71"/>
    <n v="78"/>
    <x v="0"/>
    <s v="fortnightly"/>
    <n v="18000"/>
    <n v="0.16900000000000001"/>
    <d v="2016-03-08T00:00:00"/>
    <x v="71"/>
    <x v="32"/>
    <n v="2010.6794050277949"/>
    <n v="281.70220279893249"/>
    <n v="13.033609513139078"/>
    <n v="294.73581231207157"/>
    <n v="1728.9772022288626"/>
  </r>
  <r>
    <n v="1"/>
    <x v="72"/>
    <n v="78"/>
    <x v="0"/>
    <s v="fortnightly"/>
    <n v="18000"/>
    <n v="0.16900000000000001"/>
    <d v="2016-03-22T00:00:00"/>
    <x v="72"/>
    <x v="33"/>
    <n v="1728.9772022288626"/>
    <n v="283.52825050255518"/>
    <n v="11.20756180951641"/>
    <n v="294.73581231207157"/>
    <n v="1445.4489517263073"/>
  </r>
  <r>
    <n v="1"/>
    <x v="73"/>
    <n v="78"/>
    <x v="0"/>
    <s v="fortnightly"/>
    <n v="18000"/>
    <n v="0.16900000000000001"/>
    <d v="2016-04-05T00:00:00"/>
    <x v="73"/>
    <x v="33"/>
    <n v="1445.4489517263073"/>
    <n v="285.36613499759363"/>
    <n v="9.3696773144779275"/>
    <n v="294.73581231207157"/>
    <n v="1160.0828167287136"/>
  </r>
  <r>
    <n v="1"/>
    <x v="74"/>
    <n v="78"/>
    <x v="0"/>
    <s v="fortnightly"/>
    <n v="18000"/>
    <n v="0.16900000000000001"/>
    <d v="2016-04-19T00:00:00"/>
    <x v="74"/>
    <x v="34"/>
    <n v="1160.0828167287136"/>
    <n v="287.21593301239994"/>
    <n v="7.519879299671608"/>
    <n v="294.73581231207157"/>
    <n v="872.86688371631362"/>
  </r>
  <r>
    <n v="1"/>
    <x v="75"/>
    <n v="78"/>
    <x v="0"/>
    <s v="fortnightly"/>
    <n v="18000"/>
    <n v="0.16900000000000001"/>
    <d v="2016-05-03T00:00:00"/>
    <x v="75"/>
    <x v="34"/>
    <n v="872.86688371631362"/>
    <n v="289.07772177269402"/>
    <n v="5.6580905393775298"/>
    <n v="294.73581231207157"/>
    <n v="583.78916194361955"/>
  </r>
  <r>
    <n v="1"/>
    <x v="76"/>
    <n v="78"/>
    <x v="0"/>
    <s v="fortnightly"/>
    <n v="18000"/>
    <n v="0.16900000000000001"/>
    <d v="2016-05-17T00:00:00"/>
    <x v="76"/>
    <x v="34"/>
    <n v="583.78916194361955"/>
    <n v="290.95157900478773"/>
    <n v="3.7842333072838468"/>
    <n v="294.73581231207157"/>
    <n v="292.83758293883182"/>
  </r>
  <r>
    <n v="1"/>
    <x v="77"/>
    <n v="78"/>
    <x v="0"/>
    <s v="fortnightly"/>
    <n v="18000"/>
    <n v="0.16900000000000001"/>
    <d v="2016-05-31T00:00:00"/>
    <x v="77"/>
    <x v="35"/>
    <n v="292.83758293883182"/>
    <n v="292.83758293882971"/>
    <n v="1.8982293732418527"/>
    <n v="294.73581231207157"/>
    <n v="2.1032064978498966E-12"/>
  </r>
  <r>
    <n v="2"/>
    <x v="0"/>
    <n v="72"/>
    <x v="1"/>
    <s v="monthly"/>
    <n v="7000"/>
    <n v="0.22500000000000001"/>
    <d v="2012-08-26T00:00:00"/>
    <x v="78"/>
    <x v="36"/>
    <n v="7000"/>
    <n v="46.716382670315113"/>
    <n v="131.25"/>
    <n v="177.96638267031511"/>
    <n v="6953.2836173296846"/>
  </r>
  <r>
    <n v="2"/>
    <x v="1"/>
    <n v="72"/>
    <x v="1"/>
    <s v="monthly"/>
    <n v="7000"/>
    <n v="0.22500000000000001"/>
    <d v="2012-09-26T00:00:00"/>
    <x v="79"/>
    <x v="37"/>
    <n v="6953.2836173296846"/>
    <n v="47.592314845383527"/>
    <n v="130.37406782493159"/>
    <n v="177.96638267031511"/>
    <n v="6905.6913024843006"/>
  </r>
  <r>
    <n v="2"/>
    <x v="2"/>
    <n v="72"/>
    <x v="1"/>
    <s v="monthly"/>
    <n v="7000"/>
    <n v="0.22500000000000001"/>
    <d v="2012-10-26T00:00:00"/>
    <x v="80"/>
    <x v="38"/>
    <n v="6905.6913024843006"/>
    <n v="48.484670748734487"/>
    <n v="129.48171192158063"/>
    <n v="177.96638267031511"/>
    <n v="6857.2066317355666"/>
  </r>
  <r>
    <n v="2"/>
    <x v="3"/>
    <n v="72"/>
    <x v="1"/>
    <s v="monthly"/>
    <n v="7000"/>
    <n v="0.22500000000000001"/>
    <d v="2012-11-26T00:00:00"/>
    <x v="81"/>
    <x v="39"/>
    <n v="6857.2066317355666"/>
    <n v="49.39375832527324"/>
    <n v="128.57262434504187"/>
    <n v="177.96638267031511"/>
    <n v="6807.8128734102929"/>
  </r>
  <r>
    <n v="2"/>
    <x v="4"/>
    <n v="72"/>
    <x v="1"/>
    <s v="monthly"/>
    <n v="7000"/>
    <n v="0.22500000000000001"/>
    <d v="2012-12-26T00:00:00"/>
    <x v="82"/>
    <x v="40"/>
    <n v="6807.8128734102929"/>
    <n v="50.319891293872118"/>
    <n v="127.646491376443"/>
    <n v="177.96638267031511"/>
    <n v="6757.4929821164205"/>
  </r>
  <r>
    <n v="2"/>
    <x v="5"/>
    <n v="72"/>
    <x v="1"/>
    <s v="monthly"/>
    <n v="7000"/>
    <n v="0.22500000000000001"/>
    <d v="2013-01-26T00:00:00"/>
    <x v="83"/>
    <x v="41"/>
    <n v="6757.4929821164205"/>
    <n v="51.263389255632248"/>
    <n v="126.70299341468287"/>
    <n v="177.96638267031511"/>
    <n v="6706.2295928607882"/>
  </r>
  <r>
    <n v="2"/>
    <x v="6"/>
    <n v="72"/>
    <x v="1"/>
    <s v="monthly"/>
    <n v="7000"/>
    <n v="0.22500000000000001"/>
    <d v="2013-02-26T00:00:00"/>
    <x v="84"/>
    <x v="42"/>
    <n v="6706.2295928607882"/>
    <n v="52.224577804175325"/>
    <n v="125.74180486613979"/>
    <n v="177.96638267031511"/>
    <n v="6654.005015056613"/>
  </r>
  <r>
    <n v="2"/>
    <x v="7"/>
    <n v="72"/>
    <x v="1"/>
    <s v="monthly"/>
    <n v="7000"/>
    <n v="0.22500000000000001"/>
    <d v="2013-03-26T00:00:00"/>
    <x v="85"/>
    <x v="43"/>
    <n v="6654.005015056613"/>
    <n v="53.20378863800363"/>
    <n v="124.76259403231148"/>
    <n v="177.96638267031511"/>
    <n v="6600.8012264186091"/>
  </r>
  <r>
    <n v="2"/>
    <x v="8"/>
    <n v="72"/>
    <x v="1"/>
    <s v="monthly"/>
    <n v="7000"/>
    <n v="0.22500000000000001"/>
    <d v="2013-04-26T00:00:00"/>
    <x v="86"/>
    <x v="44"/>
    <n v="6600.8012264186091"/>
    <n v="54.201359674966184"/>
    <n v="123.76502299534893"/>
    <n v="177.96638267031511"/>
    <n v="6546.5998667436425"/>
  </r>
  <r>
    <n v="2"/>
    <x v="9"/>
    <n v="72"/>
    <x v="1"/>
    <s v="monthly"/>
    <n v="7000"/>
    <n v="0.22500000000000001"/>
    <d v="2013-05-26T00:00:00"/>
    <x v="87"/>
    <x v="45"/>
    <n v="6546.5998667436425"/>
    <n v="55.217635168871823"/>
    <n v="122.74874750144329"/>
    <n v="177.96638267031511"/>
    <n v="6491.3822315747702"/>
  </r>
  <r>
    <n v="2"/>
    <x v="10"/>
    <n v="72"/>
    <x v="1"/>
    <s v="monthly"/>
    <n v="7000"/>
    <n v="0.22500000000000001"/>
    <d v="2013-06-26T00:00:00"/>
    <x v="88"/>
    <x v="0"/>
    <n v="6491.3822315747702"/>
    <n v="56.252965828288168"/>
    <n v="121.71341684202694"/>
    <n v="177.96638267031511"/>
    <n v="6435.1292657464819"/>
  </r>
  <r>
    <n v="2"/>
    <x v="11"/>
    <n v="72"/>
    <x v="1"/>
    <s v="monthly"/>
    <n v="7000"/>
    <n v="0.22500000000000001"/>
    <d v="2013-07-26T00:00:00"/>
    <x v="89"/>
    <x v="1"/>
    <n v="6435.1292657464819"/>
    <n v="57.307708937568577"/>
    <n v="120.65867373274654"/>
    <n v="177.96638267031511"/>
    <n v="6377.8215568089136"/>
  </r>
  <r>
    <n v="2"/>
    <x v="12"/>
    <n v="72"/>
    <x v="1"/>
    <s v="monthly"/>
    <n v="7000"/>
    <n v="0.22500000000000001"/>
    <d v="2013-08-26T00:00:00"/>
    <x v="90"/>
    <x v="2"/>
    <n v="6377.8215568089136"/>
    <n v="58.382228480148001"/>
    <n v="119.58415419016711"/>
    <n v="177.96638267031511"/>
    <n v="6319.4393283287654"/>
  </r>
  <r>
    <n v="2"/>
    <x v="13"/>
    <n v="72"/>
    <x v="1"/>
    <s v="monthly"/>
    <n v="7000"/>
    <n v="0.22500000000000001"/>
    <d v="2013-09-26T00:00:00"/>
    <x v="91"/>
    <x v="3"/>
    <n v="6319.4393283287654"/>
    <n v="59.47689526415077"/>
    <n v="118.48948740616434"/>
    <n v="177.96638267031511"/>
    <n v="6259.9624330646147"/>
  </r>
  <r>
    <n v="2"/>
    <x v="14"/>
    <n v="72"/>
    <x v="1"/>
    <s v="monthly"/>
    <n v="7000"/>
    <n v="0.22500000000000001"/>
    <d v="2013-10-26T00:00:00"/>
    <x v="92"/>
    <x v="4"/>
    <n v="6259.9624330646147"/>
    <n v="60.592087050353598"/>
    <n v="117.37429561996152"/>
    <n v="177.96638267031511"/>
    <n v="6199.3703460142615"/>
  </r>
  <r>
    <n v="2"/>
    <x v="15"/>
    <n v="72"/>
    <x v="1"/>
    <s v="monthly"/>
    <n v="7000"/>
    <n v="0.22500000000000001"/>
    <d v="2013-11-26T00:00:00"/>
    <x v="93"/>
    <x v="5"/>
    <n v="6199.3703460142615"/>
    <n v="61.72818868254771"/>
    <n v="116.2381939877674"/>
    <n v="177.96638267031511"/>
    <n v="6137.6421573317139"/>
  </r>
  <r>
    <n v="2"/>
    <x v="16"/>
    <n v="72"/>
    <x v="1"/>
    <s v="monthly"/>
    <n v="7000"/>
    <n v="0.22500000000000001"/>
    <d v="2013-12-26T00:00:00"/>
    <x v="94"/>
    <x v="6"/>
    <n v="6137.6421573317139"/>
    <n v="62.885592220345487"/>
    <n v="115.08079044996963"/>
    <n v="177.96638267031511"/>
    <n v="6074.7565651113682"/>
  </r>
  <r>
    <n v="2"/>
    <x v="17"/>
    <n v="72"/>
    <x v="1"/>
    <s v="monthly"/>
    <n v="7000"/>
    <n v="0.22500000000000001"/>
    <d v="2014-01-26T00:00:00"/>
    <x v="95"/>
    <x v="7"/>
    <n v="6074.7565651113682"/>
    <n v="64.064697074476953"/>
    <n v="113.90168559583816"/>
    <n v="177.96638267031511"/>
    <n v="6010.6918680368908"/>
  </r>
  <r>
    <n v="2"/>
    <x v="18"/>
    <n v="72"/>
    <x v="1"/>
    <s v="monthly"/>
    <n v="7000"/>
    <n v="0.22500000000000001"/>
    <d v="2014-02-26T00:00:00"/>
    <x v="96"/>
    <x v="8"/>
    <n v="6010.6918680368908"/>
    <n v="65.265910144623419"/>
    <n v="112.70047252569169"/>
    <n v="177.96638267031511"/>
    <n v="5945.4259578922674"/>
  </r>
  <r>
    <n v="2"/>
    <x v="19"/>
    <n v="72"/>
    <x v="1"/>
    <s v="monthly"/>
    <n v="7000"/>
    <n v="0.22500000000000001"/>
    <d v="2014-03-26T00:00:00"/>
    <x v="97"/>
    <x v="9"/>
    <n v="5945.4259578922674"/>
    <n v="66.489645959835102"/>
    <n v="111.47673671048001"/>
    <n v="177.96638267031511"/>
    <n v="5878.9363119324325"/>
  </r>
  <r>
    <n v="2"/>
    <x v="20"/>
    <n v="72"/>
    <x v="1"/>
    <s v="monthly"/>
    <n v="7000"/>
    <n v="0.22500000000000001"/>
    <d v="2014-04-26T00:00:00"/>
    <x v="98"/>
    <x v="10"/>
    <n v="5878.9363119324325"/>
    <n v="67.736326821581997"/>
    <n v="110.23005584873312"/>
    <n v="177.96638267031511"/>
    <n v="5811.1999851108503"/>
  </r>
  <r>
    <n v="2"/>
    <x v="21"/>
    <n v="72"/>
    <x v="1"/>
    <s v="monthly"/>
    <n v="7000"/>
    <n v="0.22500000000000001"/>
    <d v="2014-05-26T00:00:00"/>
    <x v="99"/>
    <x v="11"/>
    <n v="5811.1999851108503"/>
    <n v="69.006382949486664"/>
    <n v="108.95999972082845"/>
    <n v="177.96638267031511"/>
    <n v="5742.1936021613637"/>
  </r>
  <r>
    <n v="2"/>
    <x v="22"/>
    <n v="72"/>
    <x v="1"/>
    <s v="monthly"/>
    <n v="7000"/>
    <n v="0.22500000000000001"/>
    <d v="2014-06-26T00:00:00"/>
    <x v="100"/>
    <x v="12"/>
    <n v="5742.1936021613637"/>
    <n v="70.30025262978954"/>
    <n v="107.66613004052557"/>
    <n v="177.96638267031511"/>
    <n v="5671.8933495315741"/>
  </r>
  <r>
    <n v="2"/>
    <x v="23"/>
    <n v="72"/>
    <x v="1"/>
    <s v="monthly"/>
    <n v="7000"/>
    <n v="0.22500000000000001"/>
    <d v="2014-07-26T00:00:00"/>
    <x v="30"/>
    <x v="13"/>
    <n v="5671.8933495315741"/>
    <n v="71.618382366598098"/>
    <n v="106.34800030371701"/>
    <n v="177.96638267031511"/>
    <n v="5600.2749671649763"/>
  </r>
  <r>
    <n v="2"/>
    <x v="24"/>
    <n v="72"/>
    <x v="1"/>
    <s v="monthly"/>
    <n v="7000"/>
    <n v="0.22500000000000001"/>
    <d v="2014-08-26T00:00:00"/>
    <x v="101"/>
    <x v="14"/>
    <n v="5600.2749671649763"/>
    <n v="72.961227035971817"/>
    <n v="105.0051556343433"/>
    <n v="177.96638267031511"/>
    <n v="5527.3137401290041"/>
  </r>
  <r>
    <n v="2"/>
    <x v="25"/>
    <n v="72"/>
    <x v="1"/>
    <s v="monthly"/>
    <n v="7000"/>
    <n v="0.22500000000000001"/>
    <d v="2014-09-26T00:00:00"/>
    <x v="102"/>
    <x v="15"/>
    <n v="5527.3137401290041"/>
    <n v="74.329250042896291"/>
    <n v="103.63713262741882"/>
    <n v="177.96638267031511"/>
    <n v="5452.9844900861081"/>
  </r>
  <r>
    <n v="2"/>
    <x v="26"/>
    <n v="72"/>
    <x v="1"/>
    <s v="monthly"/>
    <n v="7000"/>
    <n v="0.22500000000000001"/>
    <d v="2014-10-26T00:00:00"/>
    <x v="103"/>
    <x v="16"/>
    <n v="5452.9844900861081"/>
    <n v="75.722923481200581"/>
    <n v="102.24345918911453"/>
    <n v="177.96638267031511"/>
    <n v="5377.2615666049078"/>
  </r>
  <r>
    <n v="2"/>
    <x v="27"/>
    <n v="72"/>
    <x v="1"/>
    <s v="monthly"/>
    <n v="7000"/>
    <n v="0.22500000000000001"/>
    <d v="2014-11-26T00:00:00"/>
    <x v="104"/>
    <x v="17"/>
    <n v="5377.2615666049078"/>
    <n v="77.142728296473095"/>
    <n v="100.82365437384202"/>
    <n v="177.96638267031511"/>
    <n v="5300.1188383084345"/>
  </r>
  <r>
    <n v="2"/>
    <x v="28"/>
    <n v="72"/>
    <x v="1"/>
    <s v="monthly"/>
    <n v="7000"/>
    <n v="0.22500000000000001"/>
    <d v="2014-12-26T00:00:00"/>
    <x v="105"/>
    <x v="18"/>
    <n v="5300.1188383084345"/>
    <n v="78.589154452031963"/>
    <n v="99.37722821828315"/>
    <n v="177.96638267031511"/>
    <n v="5221.5296838564027"/>
  </r>
  <r>
    <n v="2"/>
    <x v="29"/>
    <n v="72"/>
    <x v="1"/>
    <s v="monthly"/>
    <n v="7000"/>
    <n v="0.22500000000000001"/>
    <d v="2015-01-26T00:00:00"/>
    <x v="106"/>
    <x v="19"/>
    <n v="5221.5296838564027"/>
    <n v="80.062701098007565"/>
    <n v="97.903681572307548"/>
    <n v="177.96638267031511"/>
    <n v="5141.4669827583948"/>
  </r>
  <r>
    <n v="2"/>
    <x v="30"/>
    <n v="72"/>
    <x v="1"/>
    <s v="monthly"/>
    <n v="7000"/>
    <n v="0.22500000000000001"/>
    <d v="2015-02-26T00:00:00"/>
    <x v="107"/>
    <x v="20"/>
    <n v="5141.4669827583948"/>
    <n v="81.563876743595216"/>
    <n v="96.402505926719897"/>
    <n v="177.96638267031511"/>
    <n v="5059.9031060148"/>
  </r>
  <r>
    <n v="2"/>
    <x v="31"/>
    <n v="72"/>
    <x v="1"/>
    <s v="monthly"/>
    <n v="7000"/>
    <n v="0.22500000000000001"/>
    <d v="2015-03-26T00:00:00"/>
    <x v="108"/>
    <x v="21"/>
    <n v="5059.9031060148"/>
    <n v="83.093199432537617"/>
    <n v="94.873183237777496"/>
    <n v="177.96638267031511"/>
    <n v="4976.8099065822626"/>
  </r>
  <r>
    <n v="2"/>
    <x v="32"/>
    <n v="72"/>
    <x v="1"/>
    <s v="monthly"/>
    <n v="7000"/>
    <n v="0.22500000000000001"/>
    <d v="2015-04-26T00:00:00"/>
    <x v="109"/>
    <x v="22"/>
    <n v="4976.8099065822626"/>
    <n v="84.651196921897693"/>
    <n v="93.31518574841742"/>
    <n v="177.96638267031511"/>
    <n v="4892.1587096603653"/>
  </r>
  <r>
    <n v="2"/>
    <x v="33"/>
    <n v="72"/>
    <x v="1"/>
    <s v="monthly"/>
    <n v="7000"/>
    <n v="0.22500000000000001"/>
    <d v="2015-05-26T00:00:00"/>
    <x v="110"/>
    <x v="23"/>
    <n v="4892.1587096603653"/>
    <n v="86.238406864183261"/>
    <n v="91.727975806131852"/>
    <n v="177.96638267031511"/>
    <n v="4805.9203027961821"/>
  </r>
  <r>
    <n v="2"/>
    <x v="34"/>
    <n v="72"/>
    <x v="1"/>
    <s v="monthly"/>
    <n v="7000"/>
    <n v="0.22500000000000001"/>
    <d v="2015-06-26T00:00:00"/>
    <x v="111"/>
    <x v="24"/>
    <n v="4805.9203027961821"/>
    <n v="87.855376992886704"/>
    <n v="90.111005677428409"/>
    <n v="177.96638267031511"/>
    <n v="4718.0649258032954"/>
  </r>
  <r>
    <n v="2"/>
    <x v="35"/>
    <n v="72"/>
    <x v="1"/>
    <s v="monthly"/>
    <n v="7000"/>
    <n v="0.22500000000000001"/>
    <d v="2015-07-26T00:00:00"/>
    <x v="112"/>
    <x v="25"/>
    <n v="4718.0649258032954"/>
    <n v="89.502665311503321"/>
    <n v="88.463717358811792"/>
    <n v="177.96638267031511"/>
    <n v="4628.5622604917917"/>
  </r>
  <r>
    <n v="2"/>
    <x v="36"/>
    <n v="72"/>
    <x v="1"/>
    <s v="monthly"/>
    <n v="7000"/>
    <n v="0.22500000000000001"/>
    <d v="2015-08-26T00:00:00"/>
    <x v="113"/>
    <x v="26"/>
    <n v="4628.5622604917917"/>
    <n v="91.180840286094011"/>
    <n v="86.785542384221102"/>
    <n v="177.96638267031511"/>
    <n v="4537.3814202056974"/>
  </r>
  <r>
    <n v="2"/>
    <x v="37"/>
    <n v="72"/>
    <x v="1"/>
    <s v="monthly"/>
    <n v="7000"/>
    <n v="0.22500000000000001"/>
    <d v="2015-09-26T00:00:00"/>
    <x v="114"/>
    <x v="27"/>
    <n v="4537.3814202056974"/>
    <n v="92.890481041458287"/>
    <n v="85.075901628856826"/>
    <n v="177.96638267031511"/>
    <n v="4444.4909391642395"/>
  </r>
  <r>
    <n v="2"/>
    <x v="38"/>
    <n v="72"/>
    <x v="1"/>
    <s v="monthly"/>
    <n v="7000"/>
    <n v="0.22500000000000001"/>
    <d v="2015-10-26T00:00:00"/>
    <x v="115"/>
    <x v="28"/>
    <n v="4444.4909391642395"/>
    <n v="94.632177560985625"/>
    <n v="83.334205109329488"/>
    <n v="177.96638267031511"/>
    <n v="4349.8587616032537"/>
  </r>
  <r>
    <n v="2"/>
    <x v="39"/>
    <n v="72"/>
    <x v="1"/>
    <s v="monthly"/>
    <n v="7000"/>
    <n v="0.22500000000000001"/>
    <d v="2015-11-26T00:00:00"/>
    <x v="116"/>
    <x v="29"/>
    <n v="4349.8587616032537"/>
    <n v="96.406530890254103"/>
    <n v="81.55985178006101"/>
    <n v="177.96638267031511"/>
    <n v="4253.4522307129992"/>
  </r>
  <r>
    <n v="2"/>
    <x v="40"/>
    <n v="72"/>
    <x v="1"/>
    <s v="monthly"/>
    <n v="7000"/>
    <n v="0.22500000000000001"/>
    <d v="2015-12-26T00:00:00"/>
    <x v="67"/>
    <x v="30"/>
    <n v="4253.4522307129992"/>
    <n v="98.214153344446387"/>
    <n v="79.752229325868726"/>
    <n v="177.96638267031511"/>
    <n v="4155.2380773685527"/>
  </r>
  <r>
    <n v="2"/>
    <x v="41"/>
    <n v="72"/>
    <x v="1"/>
    <s v="monthly"/>
    <n v="7000"/>
    <n v="0.22500000000000001"/>
    <d v="2016-01-26T00:00:00"/>
    <x v="117"/>
    <x v="31"/>
    <n v="4155.2380773685527"/>
    <n v="100.05566871965476"/>
    <n v="77.910713950660352"/>
    <n v="177.96638267031511"/>
    <n v="4055.1824086488978"/>
  </r>
  <r>
    <n v="2"/>
    <x v="42"/>
    <n v="72"/>
    <x v="1"/>
    <s v="monthly"/>
    <n v="7000"/>
    <n v="0.22500000000000001"/>
    <d v="2016-02-26T00:00:00"/>
    <x v="118"/>
    <x v="32"/>
    <n v="4055.1824086488978"/>
    <n v="101.93171250814828"/>
    <n v="76.034670162166833"/>
    <n v="177.96638267031511"/>
    <n v="3953.2506961407494"/>
  </r>
  <r>
    <n v="2"/>
    <x v="43"/>
    <n v="72"/>
    <x v="1"/>
    <s v="monthly"/>
    <n v="7000"/>
    <n v="0.22500000000000001"/>
    <d v="2016-03-26T00:00:00"/>
    <x v="119"/>
    <x v="33"/>
    <n v="3953.2506961407494"/>
    <n v="103.84293211767607"/>
    <n v="74.123450552639042"/>
    <n v="177.96638267031511"/>
    <n v="3849.4077640230735"/>
  </r>
  <r>
    <n v="2"/>
    <x v="44"/>
    <n v="72"/>
    <x v="1"/>
    <s v="monthly"/>
    <n v="7000"/>
    <n v="0.22500000000000001"/>
    <d v="2016-04-26T00:00:00"/>
    <x v="120"/>
    <x v="34"/>
    <n v="3849.4077640230735"/>
    <n v="105.78998709488249"/>
    <n v="72.176395575432622"/>
    <n v="177.96638267031511"/>
    <n v="3743.6177769281908"/>
  </r>
  <r>
    <n v="2"/>
    <x v="45"/>
    <n v="72"/>
    <x v="1"/>
    <s v="monthly"/>
    <n v="7000"/>
    <n v="0.22500000000000001"/>
    <d v="2016-05-26T00:00:00"/>
    <x v="121"/>
    <x v="35"/>
    <n v="3743.6177769281908"/>
    <n v="107.77354935291154"/>
    <n v="70.192833317403569"/>
    <n v="177.96638267031511"/>
    <n v="3635.8442275752791"/>
  </r>
  <r>
    <n v="2"/>
    <x v="46"/>
    <n v="72"/>
    <x v="1"/>
    <s v="monthly"/>
    <n v="7000"/>
    <n v="0.22500000000000001"/>
    <d v="2016-06-26T00:00:00"/>
    <x v="122"/>
    <x v="46"/>
    <n v="3635.8442275752791"/>
    <n v="109.79430340327863"/>
    <n v="68.17207926703648"/>
    <n v="177.96638267031511"/>
    <n v="3526.0499241720004"/>
  </r>
  <r>
    <n v="2"/>
    <x v="47"/>
    <n v="72"/>
    <x v="1"/>
    <s v="monthly"/>
    <n v="7000"/>
    <n v="0.22500000000000001"/>
    <d v="2016-07-26T00:00:00"/>
    <x v="123"/>
    <x v="47"/>
    <n v="3526.0499241720004"/>
    <n v="111.85294659209011"/>
    <n v="66.113436078225007"/>
    <n v="177.96638267031511"/>
    <n v="3414.1969775799103"/>
  </r>
  <r>
    <n v="2"/>
    <x v="48"/>
    <n v="72"/>
    <x v="1"/>
    <s v="monthly"/>
    <n v="7000"/>
    <n v="0.22500000000000001"/>
    <d v="2016-08-26T00:00:00"/>
    <x v="124"/>
    <x v="48"/>
    <n v="3414.1969775799103"/>
    <n v="113.95018934069179"/>
    <n v="64.01619332962332"/>
    <n v="177.96638267031511"/>
    <n v="3300.2467882392184"/>
  </r>
  <r>
    <n v="2"/>
    <x v="49"/>
    <n v="72"/>
    <x v="1"/>
    <s v="monthly"/>
    <n v="7000"/>
    <n v="0.22500000000000001"/>
    <d v="2016-09-26T00:00:00"/>
    <x v="125"/>
    <x v="49"/>
    <n v="3300.2467882392184"/>
    <n v="116.08675539082978"/>
    <n v="61.879627279485341"/>
    <n v="177.96638267031511"/>
    <n v="3184.1600328483887"/>
  </r>
  <r>
    <n v="2"/>
    <x v="50"/>
    <n v="72"/>
    <x v="1"/>
    <s v="monthly"/>
    <n v="7000"/>
    <n v="0.22500000000000001"/>
    <d v="2016-10-26T00:00:00"/>
    <x v="126"/>
    <x v="50"/>
    <n v="3184.1600328483887"/>
    <n v="118.26338205440783"/>
    <n v="59.703000615907278"/>
    <n v="177.96638267031511"/>
    <n v="3065.8966507939808"/>
  </r>
  <r>
    <n v="2"/>
    <x v="51"/>
    <n v="72"/>
    <x v="1"/>
    <s v="monthly"/>
    <n v="7000"/>
    <n v="0.22500000000000001"/>
    <d v="2016-11-26T00:00:00"/>
    <x v="127"/>
    <x v="51"/>
    <n v="3065.8966507939808"/>
    <n v="120.48082046792797"/>
    <n v="57.485562202387136"/>
    <n v="177.96638267031511"/>
    <n v="2945.4158303260529"/>
  </r>
  <r>
    <n v="2"/>
    <x v="52"/>
    <n v="72"/>
    <x v="1"/>
    <s v="monthly"/>
    <n v="7000"/>
    <n v="0.22500000000000001"/>
    <d v="2016-12-26T00:00:00"/>
    <x v="128"/>
    <x v="52"/>
    <n v="2945.4158303260529"/>
    <n v="122.73983585170163"/>
    <n v="55.226546818613485"/>
    <n v="177.96638267031511"/>
    <n v="2822.6759944743512"/>
  </r>
  <r>
    <n v="2"/>
    <x v="53"/>
    <n v="72"/>
    <x v="1"/>
    <s v="monthly"/>
    <n v="7000"/>
    <n v="0.22500000000000001"/>
    <d v="2017-01-26T00:00:00"/>
    <x v="129"/>
    <x v="53"/>
    <n v="2822.6759944743512"/>
    <n v="125.04120777392103"/>
    <n v="52.92517489639409"/>
    <n v="177.96638267031511"/>
    <n v="2697.6347867004301"/>
  </r>
  <r>
    <n v="2"/>
    <x v="54"/>
    <n v="72"/>
    <x v="1"/>
    <s v="monthly"/>
    <n v="7000"/>
    <n v="0.22500000000000001"/>
    <d v="2017-02-26T00:00:00"/>
    <x v="130"/>
    <x v="54"/>
    <n v="2697.6347867004301"/>
    <n v="127.38573041968205"/>
    <n v="50.580652250633065"/>
    <n v="177.96638267031511"/>
    <n v="2570.2490562807479"/>
  </r>
  <r>
    <n v="2"/>
    <x v="55"/>
    <n v="72"/>
    <x v="1"/>
    <s v="monthly"/>
    <n v="7000"/>
    <n v="0.22500000000000001"/>
    <d v="2017-03-26T00:00:00"/>
    <x v="131"/>
    <x v="55"/>
    <n v="2570.2490562807479"/>
    <n v="129.77421286505108"/>
    <n v="48.192169805264022"/>
    <n v="177.96638267031511"/>
    <n v="2440.4748434156968"/>
  </r>
  <r>
    <n v="2"/>
    <x v="56"/>
    <n v="72"/>
    <x v="1"/>
    <s v="monthly"/>
    <n v="7000"/>
    <n v="0.22500000000000001"/>
    <d v="2017-04-26T00:00:00"/>
    <x v="132"/>
    <x v="56"/>
    <n v="2440.4748434156968"/>
    <n v="132.2074793562708"/>
    <n v="45.758903314044311"/>
    <n v="177.96638267031511"/>
    <n v="2308.2673640594262"/>
  </r>
  <r>
    <n v="2"/>
    <x v="57"/>
    <n v="72"/>
    <x v="1"/>
    <s v="monthly"/>
    <n v="7000"/>
    <n v="0.22500000000000001"/>
    <d v="2017-05-26T00:00:00"/>
    <x v="133"/>
    <x v="57"/>
    <n v="2308.2673640594262"/>
    <n v="134.68636959420087"/>
    <n v="43.280013076114237"/>
    <n v="177.96638267031511"/>
    <n v="2173.5809944652256"/>
  </r>
  <r>
    <n v="2"/>
    <x v="58"/>
    <n v="72"/>
    <x v="1"/>
    <s v="monthly"/>
    <n v="7000"/>
    <n v="0.22500000000000001"/>
    <d v="2017-06-26T00:00:00"/>
    <x v="134"/>
    <x v="58"/>
    <n v="2173.5809944652256"/>
    <n v="137.21173902409214"/>
    <n v="40.754643646222981"/>
    <n v="177.96638267031511"/>
    <n v="2036.3692554411334"/>
  </r>
  <r>
    <n v="2"/>
    <x v="59"/>
    <n v="72"/>
    <x v="1"/>
    <s v="monthly"/>
    <n v="7000"/>
    <n v="0.22500000000000001"/>
    <d v="2017-07-26T00:00:00"/>
    <x v="135"/>
    <x v="59"/>
    <n v="2036.3692554411334"/>
    <n v="139.78445913079386"/>
    <n v="38.18192353952125"/>
    <n v="177.96638267031511"/>
    <n v="1896.5847963103395"/>
  </r>
  <r>
    <n v="2"/>
    <x v="60"/>
    <n v="72"/>
    <x v="1"/>
    <s v="monthly"/>
    <n v="7000"/>
    <n v="0.22500000000000001"/>
    <d v="2017-08-26T00:00:00"/>
    <x v="136"/>
    <x v="60"/>
    <n v="1896.5847963103395"/>
    <n v="142.40541773949624"/>
    <n v="35.560964930818869"/>
    <n v="177.96638267031511"/>
    <n v="1754.1793785708433"/>
  </r>
  <r>
    <n v="2"/>
    <x v="61"/>
    <n v="72"/>
    <x v="1"/>
    <s v="monthly"/>
    <n v="7000"/>
    <n v="0.22500000000000001"/>
    <d v="2017-09-26T00:00:00"/>
    <x v="137"/>
    <x v="61"/>
    <n v="1754.1793785708433"/>
    <n v="145.0755193221118"/>
    <n v="32.890863348203311"/>
    <n v="177.96638267031511"/>
    <n v="1609.1038592487314"/>
  </r>
  <r>
    <n v="2"/>
    <x v="62"/>
    <n v="72"/>
    <x v="1"/>
    <s v="monthly"/>
    <n v="7000"/>
    <n v="0.22500000000000001"/>
    <d v="2017-10-26T00:00:00"/>
    <x v="138"/>
    <x v="62"/>
    <n v="1609.1038592487314"/>
    <n v="147.79568530940139"/>
    <n v="30.17069736091371"/>
    <n v="177.96638267031511"/>
    <n v="1461.3081739393301"/>
  </r>
  <r>
    <n v="2"/>
    <x v="63"/>
    <n v="72"/>
    <x v="1"/>
    <s v="monthly"/>
    <n v="7000"/>
    <n v="0.22500000000000001"/>
    <d v="2017-11-26T00:00:00"/>
    <x v="139"/>
    <x v="63"/>
    <n v="1461.3081739393301"/>
    <n v="150.56685440895268"/>
    <n v="27.399528261362438"/>
    <n v="177.96638267031511"/>
    <n v="1310.7413195303775"/>
  </r>
  <r>
    <n v="2"/>
    <x v="64"/>
    <n v="72"/>
    <x v="1"/>
    <s v="monthly"/>
    <n v="7000"/>
    <n v="0.22500000000000001"/>
    <d v="2017-12-26T00:00:00"/>
    <x v="140"/>
    <x v="64"/>
    <n v="1310.7413195303775"/>
    <n v="153.38998292912055"/>
    <n v="24.576399741194578"/>
    <n v="177.96638267031511"/>
    <n v="1157.3513366012569"/>
  </r>
  <r>
    <n v="2"/>
    <x v="65"/>
    <n v="72"/>
    <x v="1"/>
    <s v="monthly"/>
    <n v="7000"/>
    <n v="0.22500000000000001"/>
    <d v="2018-01-26T00:00:00"/>
    <x v="141"/>
    <x v="65"/>
    <n v="1157.3513366012569"/>
    <n v="156.26604510904156"/>
    <n v="21.700337561273567"/>
    <n v="177.96638267031511"/>
    <n v="1001.0852914922153"/>
  </r>
  <r>
    <n v="2"/>
    <x v="66"/>
    <n v="72"/>
    <x v="1"/>
    <s v="monthly"/>
    <n v="7000"/>
    <n v="0.22500000000000001"/>
    <d v="2018-02-26T00:00:00"/>
    <x v="142"/>
    <x v="66"/>
    <n v="1001.0852914922153"/>
    <n v="159.19603345483608"/>
    <n v="18.770349215479037"/>
    <n v="177.96638267031511"/>
    <n v="841.88925803737925"/>
  </r>
  <r>
    <n v="2"/>
    <x v="67"/>
    <n v="72"/>
    <x v="1"/>
    <s v="monthly"/>
    <n v="7000"/>
    <n v="0.22500000000000001"/>
    <d v="2018-03-26T00:00:00"/>
    <x v="143"/>
    <x v="67"/>
    <n v="841.88925803737925"/>
    <n v="162.18095908211424"/>
    <n v="15.78542358820086"/>
    <n v="177.96638267031511"/>
    <n v="679.70829895526504"/>
  </r>
  <r>
    <n v="2"/>
    <x v="68"/>
    <n v="72"/>
    <x v="1"/>
    <s v="monthly"/>
    <n v="7000"/>
    <n v="0.22500000000000001"/>
    <d v="2018-04-26T00:00:00"/>
    <x v="144"/>
    <x v="68"/>
    <n v="679.70829895526504"/>
    <n v="165.22185206490389"/>
    <n v="12.744530605411219"/>
    <n v="177.96638267031511"/>
    <n v="514.48644689036109"/>
  </r>
  <r>
    <n v="2"/>
    <x v="69"/>
    <n v="72"/>
    <x v="1"/>
    <s v="monthly"/>
    <n v="7000"/>
    <n v="0.22500000000000001"/>
    <d v="2018-05-26T00:00:00"/>
    <x v="145"/>
    <x v="69"/>
    <n v="514.48644689036109"/>
    <n v="168.31976179112084"/>
    <n v="9.6466208791942716"/>
    <n v="177.96638267031511"/>
    <n v="346.16668509924023"/>
  </r>
  <r>
    <n v="2"/>
    <x v="70"/>
    <n v="72"/>
    <x v="1"/>
    <s v="monthly"/>
    <n v="7000"/>
    <n v="0.22500000000000001"/>
    <d v="2018-06-26T00:00:00"/>
    <x v="146"/>
    <x v="70"/>
    <n v="346.16668509924023"/>
    <n v="171.47575732470435"/>
    <n v="6.4906253456107548"/>
    <n v="177.96638267031511"/>
    <n v="174.69092777453588"/>
  </r>
  <r>
    <n v="2"/>
    <x v="71"/>
    <n v="72"/>
    <x v="1"/>
    <s v="monthly"/>
    <n v="7000"/>
    <n v="0.22500000000000001"/>
    <d v="2018-07-26T00:00:00"/>
    <x v="147"/>
    <x v="71"/>
    <n v="174.69092777453588"/>
    <n v="174.69092777454256"/>
    <n v="3.2754548957725476"/>
    <n v="177.96638267031511"/>
    <n v="-6.6791017161449417E-12"/>
  </r>
  <r>
    <n v="3"/>
    <x v="0"/>
    <n v="48"/>
    <x v="2"/>
    <s v="monthly"/>
    <n v="4000"/>
    <n v="0.24299999999999999"/>
    <d v="2011-03-15T00:00:00"/>
    <x v="148"/>
    <x v="72"/>
    <n v="4000"/>
    <n v="50.071631040340264"/>
    <n v="81"/>
    <n v="131.07163104034026"/>
    <n v="3949.9283689596596"/>
  </r>
  <r>
    <n v="3"/>
    <x v="1"/>
    <n v="48"/>
    <x v="2"/>
    <s v="monthly"/>
    <n v="4000"/>
    <n v="0.24299999999999999"/>
    <d v="2011-04-15T00:00:00"/>
    <x v="149"/>
    <x v="73"/>
    <n v="3949.9283689596596"/>
    <n v="51.085581568907159"/>
    <n v="79.986049471433105"/>
    <n v="131.07163104034026"/>
    <n v="3898.8427873907526"/>
  </r>
  <r>
    <n v="3"/>
    <x v="2"/>
    <n v="48"/>
    <x v="2"/>
    <s v="monthly"/>
    <n v="4000"/>
    <n v="0.24299999999999999"/>
    <d v="2011-05-15T00:00:00"/>
    <x v="150"/>
    <x v="74"/>
    <n v="3898.8427873907526"/>
    <n v="52.120064595677533"/>
    <n v="78.951566444662731"/>
    <n v="131.07163104034026"/>
    <n v="3846.7227227950752"/>
  </r>
  <r>
    <n v="3"/>
    <x v="3"/>
    <n v="48"/>
    <x v="2"/>
    <s v="monthly"/>
    <n v="4000"/>
    <n v="0.24299999999999999"/>
    <d v="2011-06-15T00:00:00"/>
    <x v="151"/>
    <x v="75"/>
    <n v="3846.7227227950752"/>
    <n v="53.17549590374"/>
    <n v="77.896135136600265"/>
    <n v="131.07163104034026"/>
    <n v="3793.5472268913354"/>
  </r>
  <r>
    <n v="3"/>
    <x v="4"/>
    <n v="48"/>
    <x v="2"/>
    <s v="monthly"/>
    <n v="4000"/>
    <n v="0.24299999999999999"/>
    <d v="2011-07-15T00:00:00"/>
    <x v="152"/>
    <x v="76"/>
    <n v="3793.5472268913354"/>
    <n v="54.252299695790725"/>
    <n v="76.819331344549539"/>
    <n v="131.07163104034026"/>
    <n v="3739.2949271955449"/>
  </r>
  <r>
    <n v="3"/>
    <x v="5"/>
    <n v="48"/>
    <x v="2"/>
    <s v="monthly"/>
    <n v="4000"/>
    <n v="0.24299999999999999"/>
    <d v="2011-08-15T00:00:00"/>
    <x v="153"/>
    <x v="77"/>
    <n v="3739.2949271955449"/>
    <n v="55.350908764630489"/>
    <n v="75.720722275709775"/>
    <n v="131.07163104034026"/>
    <n v="3683.9440184309146"/>
  </r>
  <r>
    <n v="3"/>
    <x v="6"/>
    <n v="48"/>
    <x v="2"/>
    <s v="monthly"/>
    <n v="4000"/>
    <n v="0.24299999999999999"/>
    <d v="2011-09-15T00:00:00"/>
    <x v="154"/>
    <x v="78"/>
    <n v="3683.9440184309146"/>
    <n v="56.471764667114243"/>
    <n v="74.599866373226021"/>
    <n v="131.07163104034026"/>
    <n v="3627.4722537638004"/>
  </r>
  <r>
    <n v="3"/>
    <x v="7"/>
    <n v="48"/>
    <x v="2"/>
    <s v="monthly"/>
    <n v="4000"/>
    <n v="0.24299999999999999"/>
    <d v="2011-10-15T00:00:00"/>
    <x v="155"/>
    <x v="79"/>
    <n v="3627.4722537638004"/>
    <n v="57.615317901623314"/>
    <n v="73.456313138716951"/>
    <n v="131.07163104034026"/>
    <n v="3569.8569358621771"/>
  </r>
  <r>
    <n v="3"/>
    <x v="8"/>
    <n v="48"/>
    <x v="2"/>
    <s v="monthly"/>
    <n v="4000"/>
    <n v="0.24299999999999999"/>
    <d v="2011-11-15T00:00:00"/>
    <x v="156"/>
    <x v="80"/>
    <n v="3569.8569358621771"/>
    <n v="58.782028089131174"/>
    <n v="72.289602951209091"/>
    <n v="131.07163104034026"/>
    <n v="3511.0749077730461"/>
  </r>
  <r>
    <n v="3"/>
    <x v="9"/>
    <n v="48"/>
    <x v="2"/>
    <s v="monthly"/>
    <n v="4000"/>
    <n v="0.24299999999999999"/>
    <d v="2011-12-15T00:00:00"/>
    <x v="157"/>
    <x v="81"/>
    <n v="3511.0749077730461"/>
    <n v="59.972364157936099"/>
    <n v="71.099266882404166"/>
    <n v="131.07163104034026"/>
    <n v="3451.1025436151099"/>
  </r>
  <r>
    <n v="3"/>
    <x v="10"/>
    <n v="48"/>
    <x v="2"/>
    <s v="monthly"/>
    <n v="4000"/>
    <n v="0.24299999999999999"/>
    <d v="2012-01-15T00:00:00"/>
    <x v="158"/>
    <x v="82"/>
    <n v="3451.1025436151099"/>
    <n v="61.186804532134289"/>
    <n v="69.884826508205975"/>
    <n v="131.07163104034026"/>
    <n v="3389.9157390829755"/>
  </r>
  <r>
    <n v="3"/>
    <x v="11"/>
    <n v="48"/>
    <x v="2"/>
    <s v="monthly"/>
    <n v="4000"/>
    <n v="0.24299999999999999"/>
    <d v="2012-02-15T00:00:00"/>
    <x v="159"/>
    <x v="83"/>
    <n v="3389.9157390829755"/>
    <n v="62.425837323910017"/>
    <n v="68.645793716430248"/>
    <n v="131.07163104034026"/>
    <n v="3327.4899017590656"/>
  </r>
  <r>
    <n v="3"/>
    <x v="12"/>
    <n v="48"/>
    <x v="2"/>
    <s v="monthly"/>
    <n v="4000"/>
    <n v="0.24299999999999999"/>
    <d v="2012-03-15T00:00:00"/>
    <x v="160"/>
    <x v="84"/>
    <n v="3327.4899017590656"/>
    <n v="63.689960529719201"/>
    <n v="67.381670510621063"/>
    <n v="131.07163104034026"/>
    <n v="3263.7999412293466"/>
  </r>
  <r>
    <n v="3"/>
    <x v="13"/>
    <n v="48"/>
    <x v="2"/>
    <s v="monthly"/>
    <n v="4000"/>
    <n v="0.24299999999999999"/>
    <d v="2012-04-15T00:00:00"/>
    <x v="161"/>
    <x v="85"/>
    <n v="3263.7999412293466"/>
    <n v="64.979682230446002"/>
    <n v="66.091948809894262"/>
    <n v="131.07163104034026"/>
    <n v="3198.8202589989005"/>
  </r>
  <r>
    <n v="3"/>
    <x v="14"/>
    <n v="48"/>
    <x v="2"/>
    <s v="monthly"/>
    <n v="4000"/>
    <n v="0.24299999999999999"/>
    <d v="2012-05-15T00:00:00"/>
    <x v="162"/>
    <x v="86"/>
    <n v="3198.8202589989005"/>
    <n v="66.295520795612546"/>
    <n v="64.776110244727718"/>
    <n v="131.07163104034026"/>
    <n v="3132.5247382032881"/>
  </r>
  <r>
    <n v="3"/>
    <x v="15"/>
    <n v="48"/>
    <x v="2"/>
    <s v="monthly"/>
    <n v="4000"/>
    <n v="0.24299999999999999"/>
    <d v="2012-06-15T00:00:00"/>
    <x v="163"/>
    <x v="87"/>
    <n v="3132.5247382032881"/>
    <n v="67.638005091723699"/>
    <n v="63.433625948616573"/>
    <n v="131.07163104034026"/>
    <n v="3064.8867331115644"/>
  </r>
  <r>
    <n v="3"/>
    <x v="16"/>
    <n v="48"/>
    <x v="2"/>
    <s v="monthly"/>
    <n v="4000"/>
    <n v="0.24299999999999999"/>
    <d v="2012-07-15T00:00:00"/>
    <x v="164"/>
    <x v="88"/>
    <n v="3064.8867331115644"/>
    <n v="69.007674694831081"/>
    <n v="62.063956345509176"/>
    <n v="131.07163104034026"/>
    <n v="2995.8790584167332"/>
  </r>
  <r>
    <n v="3"/>
    <x v="17"/>
    <n v="48"/>
    <x v="2"/>
    <s v="monthly"/>
    <n v="4000"/>
    <n v="0.24299999999999999"/>
    <d v="2012-08-15T00:00:00"/>
    <x v="165"/>
    <x v="36"/>
    <n v="2995.8790584167332"/>
    <n v="70.405080107401432"/>
    <n v="60.66655093293884"/>
    <n v="131.07163104034026"/>
    <n v="2925.4739783093319"/>
  </r>
  <r>
    <n v="3"/>
    <x v="18"/>
    <n v="48"/>
    <x v="2"/>
    <s v="monthly"/>
    <n v="4000"/>
    <n v="0.24299999999999999"/>
    <d v="2012-09-15T00:00:00"/>
    <x v="166"/>
    <x v="37"/>
    <n v="2925.4739783093319"/>
    <n v="71.830782979576298"/>
    <n v="59.240848060763966"/>
    <n v="131.07163104034026"/>
    <n v="2853.6431953297556"/>
  </r>
  <r>
    <n v="3"/>
    <x v="19"/>
    <n v="48"/>
    <x v="2"/>
    <s v="monthly"/>
    <n v="4000"/>
    <n v="0.24299999999999999"/>
    <d v="2012-10-15T00:00:00"/>
    <x v="167"/>
    <x v="38"/>
    <n v="2853.6431953297556"/>
    <n v="73.285356334912706"/>
    <n v="57.786274705427552"/>
    <n v="131.07163104034026"/>
    <n v="2780.357838994843"/>
  </r>
  <r>
    <n v="3"/>
    <x v="20"/>
    <n v="48"/>
    <x v="2"/>
    <s v="monthly"/>
    <n v="4000"/>
    <n v="0.24299999999999999"/>
    <d v="2012-11-15T00:00:00"/>
    <x v="168"/>
    <x v="39"/>
    <n v="2780.357838994843"/>
    <n v="74.769384800694695"/>
    <n v="56.302246239645562"/>
    <n v="131.07163104034026"/>
    <n v="2705.5884541941482"/>
  </r>
  <r>
    <n v="3"/>
    <x v="21"/>
    <n v="48"/>
    <x v="2"/>
    <s v="monthly"/>
    <n v="4000"/>
    <n v="0.24299999999999999"/>
    <d v="2012-12-15T00:00:00"/>
    <x v="169"/>
    <x v="40"/>
    <n v="2705.5884541941482"/>
    <n v="76.283464842908757"/>
    <n v="54.788166197431501"/>
    <n v="131.07163104034026"/>
    <n v="2629.3049893512393"/>
  </r>
  <r>
    <n v="3"/>
    <x v="22"/>
    <n v="48"/>
    <x v="2"/>
    <s v="monthly"/>
    <n v="4000"/>
    <n v="0.24299999999999999"/>
    <d v="2013-01-15T00:00:00"/>
    <x v="170"/>
    <x v="41"/>
    <n v="2629.3049893512393"/>
    <n v="77.828205005977679"/>
    <n v="53.243426034362592"/>
    <n v="131.07163104034026"/>
    <n v="2551.4767843452619"/>
  </r>
  <r>
    <n v="3"/>
    <x v="23"/>
    <n v="48"/>
    <x v="2"/>
    <s v="monthly"/>
    <n v="4000"/>
    <n v="0.24299999999999999"/>
    <d v="2013-02-15T00:00:00"/>
    <x v="171"/>
    <x v="42"/>
    <n v="2551.4767843452619"/>
    <n v="79.404226157348717"/>
    <n v="51.667404882991548"/>
    <n v="131.07163104034026"/>
    <n v="2472.0725581879133"/>
  </r>
  <r>
    <n v="3"/>
    <x v="24"/>
    <n v="48"/>
    <x v="2"/>
    <s v="monthly"/>
    <n v="4000"/>
    <n v="0.24299999999999999"/>
    <d v="2013-03-15T00:00:00"/>
    <x v="172"/>
    <x v="43"/>
    <n v="2472.0725581879133"/>
    <n v="81.012161737035029"/>
    <n v="50.059469303305235"/>
    <n v="131.07163104034026"/>
    <n v="2391.0603964508782"/>
  </r>
  <r>
    <n v="3"/>
    <x v="25"/>
    <n v="48"/>
    <x v="2"/>
    <s v="monthly"/>
    <n v="4000"/>
    <n v="0.24299999999999999"/>
    <d v="2013-04-15T00:00:00"/>
    <x v="173"/>
    <x v="44"/>
    <n v="2391.0603964508782"/>
    <n v="82.652658012209983"/>
    <n v="48.418973028130281"/>
    <n v="131.07163104034026"/>
    <n v="2308.4077384386683"/>
  </r>
  <r>
    <n v="3"/>
    <x v="26"/>
    <n v="48"/>
    <x v="2"/>
    <s v="monthly"/>
    <n v="4000"/>
    <n v="0.24299999999999999"/>
    <d v="2013-05-15T00:00:00"/>
    <x v="174"/>
    <x v="45"/>
    <n v="2308.4077384386683"/>
    <n v="84.32637433695723"/>
    <n v="46.745256703383035"/>
    <n v="131.07163104034026"/>
    <n v="2224.0813641017112"/>
  </r>
  <r>
    <n v="3"/>
    <x v="27"/>
    <n v="48"/>
    <x v="2"/>
    <s v="monthly"/>
    <n v="4000"/>
    <n v="0.24299999999999999"/>
    <d v="2013-06-15T00:00:00"/>
    <x v="175"/>
    <x v="0"/>
    <n v="2224.0813641017112"/>
    <n v="86.033983417280609"/>
    <n v="45.037647623059648"/>
    <n v="131.07163104034026"/>
    <n v="2138.0473806844307"/>
  </r>
  <r>
    <n v="3"/>
    <x v="28"/>
    <n v="48"/>
    <x v="2"/>
    <s v="monthly"/>
    <n v="4000"/>
    <n v="0.24299999999999999"/>
    <d v="2013-07-15T00:00:00"/>
    <x v="176"/>
    <x v="1"/>
    <n v="2138.0473806844307"/>
    <n v="87.776171581480554"/>
    <n v="43.295459458859717"/>
    <n v="131.07163104034026"/>
    <n v="2050.2712091029503"/>
  </r>
  <r>
    <n v="3"/>
    <x v="29"/>
    <n v="48"/>
    <x v="2"/>
    <s v="monthly"/>
    <n v="4000"/>
    <n v="0.24299999999999999"/>
    <d v="2013-08-15T00:00:00"/>
    <x v="177"/>
    <x v="2"/>
    <n v="2050.2712091029503"/>
    <n v="89.553639056005522"/>
    <n v="41.517991984334735"/>
    <n v="131.07163104034026"/>
    <n v="1960.7175700469447"/>
  </r>
  <r>
    <n v="3"/>
    <x v="30"/>
    <n v="48"/>
    <x v="2"/>
    <s v="monthly"/>
    <n v="4000"/>
    <n v="0.24299999999999999"/>
    <d v="2013-09-15T00:00:00"/>
    <x v="178"/>
    <x v="3"/>
    <n v="1960.7175700469447"/>
    <n v="91.367100246889635"/>
    <n v="39.70453079345063"/>
    <n v="131.07163104034026"/>
    <n v="1869.3504698000552"/>
  </r>
  <r>
    <n v="3"/>
    <x v="31"/>
    <n v="48"/>
    <x v="2"/>
    <s v="monthly"/>
    <n v="4000"/>
    <n v="0.24299999999999999"/>
    <d v="2013-10-15T00:00:00"/>
    <x v="179"/>
    <x v="4"/>
    <n v="1869.3504698000552"/>
    <n v="93.217284026889146"/>
    <n v="37.854347013451118"/>
    <n v="131.07163104034026"/>
    <n v="1776.1331857731661"/>
  </r>
  <r>
    <n v="3"/>
    <x v="32"/>
    <n v="48"/>
    <x v="2"/>
    <s v="monthly"/>
    <n v="4000"/>
    <n v="0.24299999999999999"/>
    <d v="2013-11-15T00:00:00"/>
    <x v="180"/>
    <x v="5"/>
    <n v="1776.1331857731661"/>
    <n v="95.104934028433661"/>
    <n v="35.966697011906611"/>
    <n v="131.07163104034026"/>
    <n v="1681.0282517447324"/>
  </r>
  <r>
    <n v="3"/>
    <x v="33"/>
    <n v="48"/>
    <x v="2"/>
    <s v="monthly"/>
    <n v="4000"/>
    <n v="0.24299999999999999"/>
    <d v="2013-12-15T00:00:00"/>
    <x v="181"/>
    <x v="6"/>
    <n v="1681.0282517447324"/>
    <n v="97.030808942509438"/>
    <n v="34.040822097830826"/>
    <n v="131.07163104034026"/>
    <n v="1583.9974428022231"/>
  </r>
  <r>
    <n v="3"/>
    <x v="34"/>
    <n v="48"/>
    <x v="2"/>
    <s v="monthly"/>
    <n v="4000"/>
    <n v="0.24299999999999999"/>
    <d v="2014-01-15T00:00:00"/>
    <x v="182"/>
    <x v="7"/>
    <n v="1583.9974428022231"/>
    <n v="98.995682823595246"/>
    <n v="32.075948216745019"/>
    <n v="131.07163104034026"/>
    <n v="1485.0017599786279"/>
  </r>
  <r>
    <n v="3"/>
    <x v="35"/>
    <n v="48"/>
    <x v="2"/>
    <s v="monthly"/>
    <n v="4000"/>
    <n v="0.24299999999999999"/>
    <d v="2014-02-15T00:00:00"/>
    <x v="183"/>
    <x v="8"/>
    <n v="1485.0017599786279"/>
    <n v="101.00034540077306"/>
    <n v="30.071285639567211"/>
    <n v="131.07163104034026"/>
    <n v="1384.0014145778548"/>
  </r>
  <r>
    <n v="3"/>
    <x v="36"/>
    <n v="48"/>
    <x v="2"/>
    <s v="monthly"/>
    <n v="4000"/>
    <n v="0.24299999999999999"/>
    <d v="2014-03-15T00:00:00"/>
    <x v="184"/>
    <x v="9"/>
    <n v="1384.0014145778548"/>
    <n v="103.0456023951387"/>
    <n v="28.026028645201556"/>
    <n v="131.07163104034026"/>
    <n v="1280.955812182716"/>
  </r>
  <r>
    <n v="3"/>
    <x v="37"/>
    <n v="48"/>
    <x v="2"/>
    <s v="monthly"/>
    <n v="4000"/>
    <n v="0.24299999999999999"/>
    <d v="2014-04-15T00:00:00"/>
    <x v="185"/>
    <x v="10"/>
    <n v="1280.955812182716"/>
    <n v="105.13227584364026"/>
    <n v="25.939355196699999"/>
    <n v="131.07163104034026"/>
    <n v="1175.8235363390759"/>
  </r>
  <r>
    <n v="3"/>
    <x v="38"/>
    <n v="48"/>
    <x v="2"/>
    <s v="monthly"/>
    <n v="4000"/>
    <n v="0.24299999999999999"/>
    <d v="2014-05-15T00:00:00"/>
    <x v="186"/>
    <x v="11"/>
    <n v="1175.8235363390759"/>
    <n v="107.26120442947398"/>
    <n v="23.810426610866283"/>
    <n v="131.07163104034026"/>
    <n v="1068.5623319096019"/>
  </r>
  <r>
    <n v="3"/>
    <x v="39"/>
    <n v="48"/>
    <x v="2"/>
    <s v="monthly"/>
    <n v="4000"/>
    <n v="0.24299999999999999"/>
    <d v="2014-06-15T00:00:00"/>
    <x v="27"/>
    <x v="12"/>
    <n v="1068.5623319096019"/>
    <n v="109.43324381917083"/>
    <n v="21.638387221169438"/>
    <n v="131.07163104034026"/>
    <n v="959.12908809043108"/>
  </r>
  <r>
    <n v="3"/>
    <x v="40"/>
    <n v="48"/>
    <x v="2"/>
    <s v="monthly"/>
    <n v="4000"/>
    <n v="0.24299999999999999"/>
    <d v="2014-07-15T00:00:00"/>
    <x v="187"/>
    <x v="13"/>
    <n v="959.12908809043108"/>
    <n v="111.64926700650904"/>
    <n v="19.422364033831229"/>
    <n v="131.07163104034026"/>
    <n v="847.47982108392205"/>
  </r>
  <r>
    <n v="3"/>
    <x v="41"/>
    <n v="48"/>
    <x v="2"/>
    <s v="monthly"/>
    <n v="4000"/>
    <n v="0.24299999999999999"/>
    <d v="2014-08-15T00:00:00"/>
    <x v="188"/>
    <x v="14"/>
    <n v="847.47982108392205"/>
    <n v="113.91016466339084"/>
    <n v="17.16146637694942"/>
    <n v="131.07163104034026"/>
    <n v="733.56965642053115"/>
  </r>
  <r>
    <n v="3"/>
    <x v="42"/>
    <n v="48"/>
    <x v="2"/>
    <s v="monthly"/>
    <n v="4000"/>
    <n v="0.24299999999999999"/>
    <d v="2014-09-15T00:00:00"/>
    <x v="189"/>
    <x v="15"/>
    <n v="733.56965642053115"/>
    <n v="116.21684549782451"/>
    <n v="14.854785542515755"/>
    <n v="131.07163104034026"/>
    <n v="617.35281092270668"/>
  </r>
  <r>
    <n v="3"/>
    <x v="43"/>
    <n v="48"/>
    <x v="2"/>
    <s v="monthly"/>
    <n v="4000"/>
    <n v="0.24299999999999999"/>
    <d v="2014-10-15T00:00:00"/>
    <x v="190"/>
    <x v="16"/>
    <n v="617.35281092270668"/>
    <n v="118.57023661915545"/>
    <n v="12.501394421184809"/>
    <n v="131.07163104034026"/>
    <n v="498.7825743035512"/>
  </r>
  <r>
    <n v="3"/>
    <x v="44"/>
    <n v="48"/>
    <x v="2"/>
    <s v="monthly"/>
    <n v="4000"/>
    <n v="0.24299999999999999"/>
    <d v="2014-11-15T00:00:00"/>
    <x v="191"/>
    <x v="17"/>
    <n v="498.7825743035512"/>
    <n v="120.97128391069336"/>
    <n v="10.100347129646911"/>
    <n v="131.07163104034026"/>
    <n v="377.81129039285781"/>
  </r>
  <r>
    <n v="3"/>
    <x v="45"/>
    <n v="48"/>
    <x v="2"/>
    <s v="monthly"/>
    <n v="4000"/>
    <n v="0.24299999999999999"/>
    <d v="2014-12-15T00:00:00"/>
    <x v="192"/>
    <x v="18"/>
    <n v="377.81129039285781"/>
    <n v="123.42095240988489"/>
    <n v="7.6506786304553698"/>
    <n v="131.07163104034026"/>
    <n v="254.39033798297294"/>
  </r>
  <r>
    <n v="3"/>
    <x v="46"/>
    <n v="48"/>
    <x v="2"/>
    <s v="monthly"/>
    <n v="4000"/>
    <n v="0.24299999999999999"/>
    <d v="2015-01-15T00:00:00"/>
    <x v="193"/>
    <x v="19"/>
    <n v="254.39033798297294"/>
    <n v="125.92022669618507"/>
    <n v="5.1514043441552015"/>
    <n v="131.07163104034026"/>
    <n v="128.47011128678787"/>
  </r>
  <r>
    <n v="3"/>
    <x v="47"/>
    <n v="48"/>
    <x v="2"/>
    <s v="monthly"/>
    <n v="4000"/>
    <n v="0.24299999999999999"/>
    <d v="2015-02-15T00:00:00"/>
    <x v="194"/>
    <x v="20"/>
    <n v="128.47011128678787"/>
    <n v="128.47011128678281"/>
    <n v="2.6015197535574544"/>
    <n v="131.07163104034026"/>
    <n v="5.0590642786119133E-12"/>
  </r>
  <r>
    <n v="4"/>
    <x v="0"/>
    <n v="312"/>
    <x v="3"/>
    <s v="weekly"/>
    <n v="15000"/>
    <n v="0.182"/>
    <d v="2011-07-20T00:00:00"/>
    <x v="195"/>
    <x v="75"/>
    <n v="15000"/>
    <n v="26.634910613776903"/>
    <n v="52.356164383561641"/>
    <n v="78.991074997338544"/>
    <n v="14973.365089386223"/>
  </r>
  <r>
    <n v="4"/>
    <x v="1"/>
    <n v="312"/>
    <x v="3"/>
    <s v="weekly"/>
    <n v="15000"/>
    <n v="0.182"/>
    <d v="2011-07-27T00:00:00"/>
    <x v="196"/>
    <x v="76"/>
    <n v="14973.365089386223"/>
    <n v="26.727877397672657"/>
    <n v="52.263197599665887"/>
    <n v="78.991074997338544"/>
    <n v="14946.637211988551"/>
  </r>
  <r>
    <n v="4"/>
    <x v="2"/>
    <n v="312"/>
    <x v="3"/>
    <s v="weekly"/>
    <n v="15000"/>
    <n v="0.182"/>
    <d v="2011-08-03T00:00:00"/>
    <x v="197"/>
    <x v="76"/>
    <n v="14946.637211988551"/>
    <n v="26.821168673849733"/>
    <n v="52.16990632348881"/>
    <n v="78.991074997338544"/>
    <n v="14919.8160433147"/>
  </r>
  <r>
    <n v="4"/>
    <x v="3"/>
    <n v="312"/>
    <x v="3"/>
    <s v="weekly"/>
    <n v="15000"/>
    <n v="0.182"/>
    <d v="2011-08-10T00:00:00"/>
    <x v="198"/>
    <x v="76"/>
    <n v="14919.8160433147"/>
    <n v="26.914785574919556"/>
    <n v="52.076289422418988"/>
    <n v="78.991074997338544"/>
    <n v="14892.901257739781"/>
  </r>
  <r>
    <n v="4"/>
    <x v="4"/>
    <n v="312"/>
    <x v="3"/>
    <s v="weekly"/>
    <n v="15000"/>
    <n v="0.182"/>
    <d v="2011-08-17T00:00:00"/>
    <x v="199"/>
    <x v="76"/>
    <n v="14892.901257739781"/>
    <n v="27.008729237446815"/>
    <n v="51.982345759891729"/>
    <n v="78.991074997338544"/>
    <n v="14865.892528502334"/>
  </r>
  <r>
    <n v="4"/>
    <x v="5"/>
    <n v="312"/>
    <x v="3"/>
    <s v="weekly"/>
    <n v="15000"/>
    <n v="0.182"/>
    <d v="2011-08-24T00:00:00"/>
    <x v="200"/>
    <x v="76"/>
    <n v="14865.892528502334"/>
    <n v="27.103000801963276"/>
    <n v="51.888074195375268"/>
    <n v="78.991074997338544"/>
    <n v="14838.789527700372"/>
  </r>
  <r>
    <n v="4"/>
    <x v="6"/>
    <n v="312"/>
    <x v="3"/>
    <s v="weekly"/>
    <n v="15000"/>
    <n v="0.182"/>
    <d v="2011-08-31T00:00:00"/>
    <x v="201"/>
    <x v="77"/>
    <n v="14838.789527700372"/>
    <n v="27.197601412981633"/>
    <n v="51.79347358435691"/>
    <n v="78.991074997338544"/>
    <n v="14811.59192628739"/>
  </r>
  <r>
    <n v="4"/>
    <x v="7"/>
    <n v="312"/>
    <x v="3"/>
    <s v="weekly"/>
    <n v="15000"/>
    <n v="0.182"/>
    <d v="2011-09-07T00:00:00"/>
    <x v="202"/>
    <x v="77"/>
    <n v="14811.59192628739"/>
    <n v="27.292532219009402"/>
    <n v="51.698542778329141"/>
    <n v="78.991074997338544"/>
    <n v="14784.299394068381"/>
  </r>
  <r>
    <n v="4"/>
    <x v="8"/>
    <n v="312"/>
    <x v="3"/>
    <s v="weekly"/>
    <n v="15000"/>
    <n v="0.182"/>
    <d v="2011-09-14T00:00:00"/>
    <x v="203"/>
    <x v="77"/>
    <n v="14784.299394068381"/>
    <n v="27.38779437256288"/>
    <n v="51.603280624775664"/>
    <n v="78.991074997338544"/>
    <n v="14756.911599695819"/>
  </r>
  <r>
    <n v="4"/>
    <x v="9"/>
    <n v="312"/>
    <x v="3"/>
    <s v="weekly"/>
    <n v="15000"/>
    <n v="0.182"/>
    <d v="2011-09-21T00:00:00"/>
    <x v="204"/>
    <x v="77"/>
    <n v="14756.911599695819"/>
    <n v="27.48338903018108"/>
    <n v="51.507685967157464"/>
    <n v="78.991074997338544"/>
    <n v="14729.428210665637"/>
  </r>
  <r>
    <n v="4"/>
    <x v="10"/>
    <n v="312"/>
    <x v="3"/>
    <s v="weekly"/>
    <n v="15000"/>
    <n v="0.182"/>
    <d v="2011-09-28T00:00:00"/>
    <x v="205"/>
    <x v="78"/>
    <n v="14729.428210665637"/>
    <n v="27.579317352439858"/>
    <n v="51.411757644898685"/>
    <n v="78.991074997338544"/>
    <n v="14701.848893313198"/>
  </r>
  <r>
    <n v="4"/>
    <x v="11"/>
    <n v="312"/>
    <x v="3"/>
    <s v="weekly"/>
    <n v="15000"/>
    <n v="0.182"/>
    <d v="2011-10-05T00:00:00"/>
    <x v="206"/>
    <x v="78"/>
    <n v="14701.848893313198"/>
    <n v="27.675580503965904"/>
    <n v="51.31549449337264"/>
    <n v="78.991074997338544"/>
    <n v="14674.173312809231"/>
  </r>
  <r>
    <n v="4"/>
    <x v="12"/>
    <n v="312"/>
    <x v="3"/>
    <s v="weekly"/>
    <n v="15000"/>
    <n v="0.182"/>
    <d v="2011-10-12T00:00:00"/>
    <x v="207"/>
    <x v="78"/>
    <n v="14674.173312809231"/>
    <n v="27.772179653450976"/>
    <n v="51.218895343887567"/>
    <n v="78.991074997338544"/>
    <n v="14646.401133155779"/>
  </r>
  <r>
    <n v="4"/>
    <x v="13"/>
    <n v="312"/>
    <x v="3"/>
    <s v="weekly"/>
    <n v="15000"/>
    <n v="0.182"/>
    <d v="2011-10-19T00:00:00"/>
    <x v="208"/>
    <x v="78"/>
    <n v="14646.401133155779"/>
    <n v="27.869115973666034"/>
    <n v="51.12195902367251"/>
    <n v="78.991074997338544"/>
    <n v="14618.532017182113"/>
  </r>
  <r>
    <n v="4"/>
    <x v="14"/>
    <n v="312"/>
    <x v="3"/>
    <s v="weekly"/>
    <n v="15000"/>
    <n v="0.182"/>
    <d v="2011-10-26T00:00:00"/>
    <x v="209"/>
    <x v="79"/>
    <n v="14618.532017182113"/>
    <n v="27.966390641475499"/>
    <n v="51.024684355863045"/>
    <n v="78.991074997338544"/>
    <n v="14590.565626540638"/>
  </r>
  <r>
    <n v="4"/>
    <x v="15"/>
    <n v="312"/>
    <x v="3"/>
    <s v="weekly"/>
    <n v="15000"/>
    <n v="0.182"/>
    <d v="2011-11-02T00:00:00"/>
    <x v="210"/>
    <x v="79"/>
    <n v="14590.565626540638"/>
    <n v="28.064004837851499"/>
    <n v="50.927070159487045"/>
    <n v="78.991074997338544"/>
    <n v="14562.501621702786"/>
  </r>
  <r>
    <n v="4"/>
    <x v="16"/>
    <n v="312"/>
    <x v="3"/>
    <s v="weekly"/>
    <n v="15000"/>
    <n v="0.182"/>
    <d v="2011-11-09T00:00:00"/>
    <x v="211"/>
    <x v="79"/>
    <n v="14562.501621702786"/>
    <n v="28.161959747888275"/>
    <n v="50.829115249450268"/>
    <n v="78.991074997338544"/>
    <n v="14534.339661954898"/>
  </r>
  <r>
    <n v="4"/>
    <x v="17"/>
    <n v="312"/>
    <x v="3"/>
    <s v="weekly"/>
    <n v="15000"/>
    <n v="0.182"/>
    <d v="2011-11-16T00:00:00"/>
    <x v="212"/>
    <x v="79"/>
    <n v="14534.339661954898"/>
    <n v="28.260256560816515"/>
    <n v="50.730818436522028"/>
    <n v="78.991074997338544"/>
    <n v="14506.079405394083"/>
  </r>
  <r>
    <n v="4"/>
    <x v="18"/>
    <n v="312"/>
    <x v="3"/>
    <s v="weekly"/>
    <n v="15000"/>
    <n v="0.182"/>
    <d v="2011-11-23T00:00:00"/>
    <x v="213"/>
    <x v="79"/>
    <n v="14506.079405394083"/>
    <n v="28.358896470017818"/>
    <n v="50.632178527320725"/>
    <n v="78.991074997338544"/>
    <n v="14477.720508924065"/>
  </r>
  <r>
    <n v="4"/>
    <x v="19"/>
    <n v="312"/>
    <x v="3"/>
    <s v="weekly"/>
    <n v="15000"/>
    <n v="0.182"/>
    <d v="2011-11-30T00:00:00"/>
    <x v="214"/>
    <x v="80"/>
    <n v="14477.720508924065"/>
    <n v="28.457880673039206"/>
    <n v="50.533194324299338"/>
    <n v="78.991074997338544"/>
    <n v="14449.262628251026"/>
  </r>
  <r>
    <n v="4"/>
    <x v="20"/>
    <n v="312"/>
    <x v="3"/>
    <s v="weekly"/>
    <n v="15000"/>
    <n v="0.182"/>
    <d v="2011-12-07T00:00:00"/>
    <x v="215"/>
    <x v="80"/>
    <n v="14449.262628251026"/>
    <n v="28.55721037160756"/>
    <n v="50.433864625730983"/>
    <n v="78.991074997338544"/>
    <n v="14420.705417879419"/>
  </r>
  <r>
    <n v="4"/>
    <x v="21"/>
    <n v="312"/>
    <x v="3"/>
    <s v="weekly"/>
    <n v="15000"/>
    <n v="0.182"/>
    <d v="2011-12-14T00:00:00"/>
    <x v="216"/>
    <x v="80"/>
    <n v="14420.705417879419"/>
    <n v="28.656886771644352"/>
    <n v="50.334188225694191"/>
    <n v="78.991074997338544"/>
    <n v="14392.048531107774"/>
  </r>
  <r>
    <n v="4"/>
    <x v="22"/>
    <n v="312"/>
    <x v="3"/>
    <s v="weekly"/>
    <n v="15000"/>
    <n v="0.182"/>
    <d v="2011-12-21T00:00:00"/>
    <x v="217"/>
    <x v="80"/>
    <n v="14392.048531107774"/>
    <n v="28.75691108328018"/>
    <n v="50.234163914058364"/>
    <n v="78.991074997338544"/>
    <n v="14363.291620024493"/>
  </r>
  <r>
    <n v="4"/>
    <x v="23"/>
    <n v="312"/>
    <x v="3"/>
    <s v="weekly"/>
    <n v="15000"/>
    <n v="0.182"/>
    <d v="2011-12-28T00:00:00"/>
    <x v="218"/>
    <x v="81"/>
    <n v="14363.291620024493"/>
    <n v="28.857284520869491"/>
    <n v="50.133790476469052"/>
    <n v="78.991074997338544"/>
    <n v="14334.434335503624"/>
  </r>
  <r>
    <n v="4"/>
    <x v="24"/>
    <n v="312"/>
    <x v="3"/>
    <s v="weekly"/>
    <n v="15000"/>
    <n v="0.182"/>
    <d v="2012-01-04T00:00:00"/>
    <x v="219"/>
    <x v="81"/>
    <n v="14334.434335503624"/>
    <n v="28.95800830300535"/>
    <n v="50.033066694333193"/>
    <n v="78.991074997338544"/>
    <n v="14305.476327200618"/>
  </r>
  <r>
    <n v="4"/>
    <x v="25"/>
    <n v="312"/>
    <x v="3"/>
    <s v="weekly"/>
    <n v="15000"/>
    <n v="0.182"/>
    <d v="2012-01-11T00:00:00"/>
    <x v="220"/>
    <x v="81"/>
    <n v="14305.476327200618"/>
    <n v="29.059083652534191"/>
    <n v="49.931991344804352"/>
    <n v="78.991074997338544"/>
    <n v="14276.417243548085"/>
  </r>
  <r>
    <n v="4"/>
    <x v="26"/>
    <n v="312"/>
    <x v="3"/>
    <s v="weekly"/>
    <n v="15000"/>
    <n v="0.182"/>
    <d v="2012-01-18T00:00:00"/>
    <x v="221"/>
    <x v="81"/>
    <n v="14276.417243548085"/>
    <n v="29.160511796570702"/>
    <n v="49.830563200767841"/>
    <n v="78.991074997338544"/>
    <n v="14247.256731751515"/>
  </r>
  <r>
    <n v="4"/>
    <x v="27"/>
    <n v="312"/>
    <x v="3"/>
    <s v="weekly"/>
    <n v="15000"/>
    <n v="0.182"/>
    <d v="2012-01-25T00:00:00"/>
    <x v="222"/>
    <x v="82"/>
    <n v="14247.256731751515"/>
    <n v="29.262293966512708"/>
    <n v="49.728781030825836"/>
    <n v="78.991074997338544"/>
    <n v="14217.994437785002"/>
  </r>
  <r>
    <n v="4"/>
    <x v="28"/>
    <n v="312"/>
    <x v="3"/>
    <s v="weekly"/>
    <n v="15000"/>
    <n v="0.182"/>
    <d v="2012-02-01T00:00:00"/>
    <x v="223"/>
    <x v="82"/>
    <n v="14217.994437785002"/>
    <n v="29.364431398056098"/>
    <n v="49.626643599282446"/>
    <n v="78.991074997338544"/>
    <n v="14188.630006386946"/>
  </r>
  <r>
    <n v="4"/>
    <x v="29"/>
    <n v="312"/>
    <x v="3"/>
    <s v="weekly"/>
    <n v="15000"/>
    <n v="0.182"/>
    <d v="2012-02-08T00:00:00"/>
    <x v="158"/>
    <x v="82"/>
    <n v="14188.630006386946"/>
    <n v="29.466925331209858"/>
    <n v="49.524149666128686"/>
    <n v="78.991074997338544"/>
    <n v="14159.163081055736"/>
  </r>
  <r>
    <n v="4"/>
    <x v="30"/>
    <n v="312"/>
    <x v="3"/>
    <s v="weekly"/>
    <n v="15000"/>
    <n v="0.182"/>
    <d v="2012-02-15T00:00:00"/>
    <x v="224"/>
    <x v="82"/>
    <n v="14159.163081055736"/>
    <n v="29.569777010311121"/>
    <n v="49.421297987027422"/>
    <n v="78.991074997338544"/>
    <n v="14129.593304045426"/>
  </r>
  <r>
    <n v="4"/>
    <x v="31"/>
    <n v="312"/>
    <x v="3"/>
    <s v="weekly"/>
    <n v="15000"/>
    <n v="0.182"/>
    <d v="2012-02-22T00:00:00"/>
    <x v="225"/>
    <x v="82"/>
    <n v="14129.593304045426"/>
    <n v="29.672987684040258"/>
    <n v="49.318087313298285"/>
    <n v="78.991074997338544"/>
    <n v="14099.920316361386"/>
  </r>
  <r>
    <n v="4"/>
    <x v="32"/>
    <n v="312"/>
    <x v="3"/>
    <s v="weekly"/>
    <n v="15000"/>
    <n v="0.182"/>
    <d v="2012-02-29T00:00:00"/>
    <x v="226"/>
    <x v="83"/>
    <n v="14099.920316361386"/>
    <n v="29.776558605436065"/>
    <n v="49.214516391902478"/>
    <n v="78.991074997338544"/>
    <n v="14070.14375775595"/>
  </r>
  <r>
    <n v="4"/>
    <x v="33"/>
    <n v="312"/>
    <x v="3"/>
    <s v="weekly"/>
    <n v="15000"/>
    <n v="0.182"/>
    <d v="2012-03-07T00:00:00"/>
    <x v="227"/>
    <x v="83"/>
    <n v="14070.14375775595"/>
    <n v="29.880491031910921"/>
    <n v="49.110583965427622"/>
    <n v="78.991074997338544"/>
    <n v="14040.26326672404"/>
  </r>
  <r>
    <n v="4"/>
    <x v="34"/>
    <n v="312"/>
    <x v="3"/>
    <s v="weekly"/>
    <n v="15000"/>
    <n v="0.182"/>
    <d v="2012-03-14T00:00:00"/>
    <x v="228"/>
    <x v="83"/>
    <n v="14040.26326672404"/>
    <n v="29.984786225266141"/>
    <n v="49.006288772072402"/>
    <n v="78.991074997338544"/>
    <n v="14010.278480498773"/>
  </r>
  <r>
    <n v="4"/>
    <x v="35"/>
    <n v="312"/>
    <x v="3"/>
    <s v="weekly"/>
    <n v="15000"/>
    <n v="0.182"/>
    <d v="2012-03-21T00:00:00"/>
    <x v="229"/>
    <x v="83"/>
    <n v="14010.278480498773"/>
    <n v="30.089445451707213"/>
    <n v="48.90162954563133"/>
    <n v="78.991074997338544"/>
    <n v="13980.189035047066"/>
  </r>
  <r>
    <n v="4"/>
    <x v="36"/>
    <n v="312"/>
    <x v="3"/>
    <s v="weekly"/>
    <n v="15000"/>
    <n v="0.182"/>
    <d v="2012-03-28T00:00:00"/>
    <x v="230"/>
    <x v="84"/>
    <n v="13980.189035047066"/>
    <n v="30.194469981859193"/>
    <n v="48.796605015479351"/>
    <n v="78.991074997338544"/>
    <n v="13949.994565065206"/>
  </r>
  <r>
    <n v="4"/>
    <x v="37"/>
    <n v="312"/>
    <x v="3"/>
    <s v="weekly"/>
    <n v="15000"/>
    <n v="0.182"/>
    <d v="2012-04-04T00:00:00"/>
    <x v="231"/>
    <x v="84"/>
    <n v="13949.994565065206"/>
    <n v="30.299861090782187"/>
    <n v="48.691213906556357"/>
    <n v="78.991074997338544"/>
    <n v="13919.694703974425"/>
  </r>
  <r>
    <n v="4"/>
    <x v="38"/>
    <n v="312"/>
    <x v="3"/>
    <s v="weekly"/>
    <n v="15000"/>
    <n v="0.182"/>
    <d v="2012-04-11T00:00:00"/>
    <x v="232"/>
    <x v="84"/>
    <n v="13919.694703974425"/>
    <n v="30.405620057986717"/>
    <n v="48.585454939351827"/>
    <n v="78.991074997338544"/>
    <n v="13889.289083916437"/>
  </r>
  <r>
    <n v="4"/>
    <x v="39"/>
    <n v="312"/>
    <x v="3"/>
    <s v="weekly"/>
    <n v="15000"/>
    <n v="0.182"/>
    <d v="2012-04-18T00:00:00"/>
    <x v="233"/>
    <x v="84"/>
    <n v="13889.289083916437"/>
    <n v="30.511748167449383"/>
    <n v="48.47932682988916"/>
    <n v="78.991074997338544"/>
    <n v="13858.777335748988"/>
  </r>
  <r>
    <n v="4"/>
    <x v="40"/>
    <n v="312"/>
    <x v="3"/>
    <s v="weekly"/>
    <n v="15000"/>
    <n v="0.182"/>
    <d v="2012-04-25T00:00:00"/>
    <x v="234"/>
    <x v="85"/>
    <n v="13858.777335748988"/>
    <n v="30.618246707628373"/>
    <n v="48.372828289710171"/>
    <n v="78.991074997338544"/>
    <n v="13828.159089041359"/>
  </r>
  <r>
    <n v="4"/>
    <x v="41"/>
    <n v="312"/>
    <x v="3"/>
    <s v="weekly"/>
    <n v="15000"/>
    <n v="0.182"/>
    <d v="2012-05-02T00:00:00"/>
    <x v="235"/>
    <x v="85"/>
    <n v="13828.159089041359"/>
    <n v="30.72511697147911"/>
    <n v="48.265958025859433"/>
    <n v="78.991074997338544"/>
    <n v="13797.433972069881"/>
  </r>
  <r>
    <n v="4"/>
    <x v="42"/>
    <n v="312"/>
    <x v="3"/>
    <s v="weekly"/>
    <n v="15000"/>
    <n v="0.182"/>
    <d v="2012-05-09T00:00:00"/>
    <x v="236"/>
    <x v="85"/>
    <n v="13797.433972069881"/>
    <n v="30.832360256469975"/>
    <n v="48.158714740868568"/>
    <n v="78.991074997338544"/>
    <n v="13766.60161181341"/>
  </r>
  <r>
    <n v="4"/>
    <x v="43"/>
    <n v="312"/>
    <x v="3"/>
    <s v="weekly"/>
    <n v="15000"/>
    <n v="0.182"/>
    <d v="2012-05-16T00:00:00"/>
    <x v="237"/>
    <x v="85"/>
    <n v="13766.60161181341"/>
    <n v="30.939977864598042"/>
    <n v="48.051097132740502"/>
    <n v="78.991074997338544"/>
    <n v="13735.661633948812"/>
  </r>
  <r>
    <n v="4"/>
    <x v="44"/>
    <n v="312"/>
    <x v="3"/>
    <s v="weekly"/>
    <n v="15000"/>
    <n v="0.182"/>
    <d v="2012-05-23T00:00:00"/>
    <x v="238"/>
    <x v="85"/>
    <n v="13735.661633948812"/>
    <n v="31.04797110240488"/>
    <n v="47.943103894933664"/>
    <n v="78.991074997338544"/>
    <n v="13704.613662846406"/>
  </r>
  <r>
    <n v="4"/>
    <x v="45"/>
    <n v="312"/>
    <x v="3"/>
    <s v="weekly"/>
    <n v="15000"/>
    <n v="0.182"/>
    <d v="2012-05-30T00:00:00"/>
    <x v="239"/>
    <x v="86"/>
    <n v="13704.613662846406"/>
    <n v="31.156341280992457"/>
    <n v="47.834733716346086"/>
    <n v="78.991074997338544"/>
    <n v="13673.457321565415"/>
  </r>
  <r>
    <n v="4"/>
    <x v="46"/>
    <n v="312"/>
    <x v="3"/>
    <s v="weekly"/>
    <n v="15000"/>
    <n v="0.182"/>
    <d v="2012-06-06T00:00:00"/>
    <x v="240"/>
    <x v="86"/>
    <n v="13673.457321565415"/>
    <n v="31.265089716038986"/>
    <n v="47.725985281299558"/>
    <n v="78.991074997338544"/>
    <n v="13642.192231849376"/>
  </r>
  <r>
    <n v="4"/>
    <x v="47"/>
    <n v="312"/>
    <x v="3"/>
    <s v="weekly"/>
    <n v="15000"/>
    <n v="0.182"/>
    <d v="2012-06-13T00:00:00"/>
    <x v="241"/>
    <x v="86"/>
    <n v="13642.192231849376"/>
    <n v="31.374217727814965"/>
    <n v="47.616857269523578"/>
    <n v="78.991074997338544"/>
    <n v="13610.818014121562"/>
  </r>
  <r>
    <n v="4"/>
    <x v="48"/>
    <n v="312"/>
    <x v="3"/>
    <s v="weekly"/>
    <n v="15000"/>
    <n v="0.182"/>
    <d v="2012-06-20T00:00:00"/>
    <x v="242"/>
    <x v="86"/>
    <n v="13610.818014121562"/>
    <n v="31.483726641199169"/>
    <n v="47.507348356139374"/>
    <n v="78.991074997338544"/>
    <n v="13579.334287480362"/>
  </r>
  <r>
    <n v="4"/>
    <x v="49"/>
    <n v="312"/>
    <x v="3"/>
    <s v="weekly"/>
    <n v="15000"/>
    <n v="0.182"/>
    <d v="2012-06-27T00:00:00"/>
    <x v="243"/>
    <x v="87"/>
    <n v="13579.334287480362"/>
    <n v="31.593617785694761"/>
    <n v="47.397457211643783"/>
    <n v="78.991074997338544"/>
    <n v="13547.740669694667"/>
  </r>
  <r>
    <n v="4"/>
    <x v="50"/>
    <n v="312"/>
    <x v="3"/>
    <s v="weekly"/>
    <n v="15000"/>
    <n v="0.182"/>
    <d v="2012-07-04T00:00:00"/>
    <x v="244"/>
    <x v="87"/>
    <n v="13547.740669694667"/>
    <n v="31.703892495445373"/>
    <n v="47.28718250189317"/>
    <n v="78.991074997338544"/>
    <n v="13516.036777199222"/>
  </r>
  <r>
    <n v="4"/>
    <x v="51"/>
    <n v="312"/>
    <x v="3"/>
    <s v="weekly"/>
    <n v="15000"/>
    <n v="0.182"/>
    <d v="2012-07-11T00:00:00"/>
    <x v="245"/>
    <x v="87"/>
    <n v="13516.036777199222"/>
    <n v="31.814552109251395"/>
    <n v="47.176522888087149"/>
    <n v="78.991074997338544"/>
    <n v="13484.22222508997"/>
  </r>
  <r>
    <n v="4"/>
    <x v="52"/>
    <n v="312"/>
    <x v="3"/>
    <s v="weekly"/>
    <n v="15000"/>
    <n v="0.182"/>
    <d v="2012-07-18T00:00:00"/>
    <x v="246"/>
    <x v="87"/>
    <n v="13484.22222508997"/>
    <n v="31.925597970586146"/>
    <n v="47.065477026752397"/>
    <n v="78.991074997338544"/>
    <n v="13452.296627119384"/>
  </r>
  <r>
    <n v="4"/>
    <x v="53"/>
    <n v="312"/>
    <x v="3"/>
    <s v="weekly"/>
    <n v="15000"/>
    <n v="0.182"/>
    <d v="2012-07-25T00:00:00"/>
    <x v="247"/>
    <x v="88"/>
    <n v="13452.296627119384"/>
    <n v="32.037031427612256"/>
    <n v="46.954043569726288"/>
    <n v="78.991074997338544"/>
    <n v="13420.259595691772"/>
  </r>
  <r>
    <n v="4"/>
    <x v="54"/>
    <n v="312"/>
    <x v="3"/>
    <s v="weekly"/>
    <n v="15000"/>
    <n v="0.182"/>
    <d v="2012-08-01T00:00:00"/>
    <x v="248"/>
    <x v="88"/>
    <n v="13420.259595691772"/>
    <n v="32.148853833197947"/>
    <n v="46.842221164140597"/>
    <n v="78.991074997338544"/>
    <n v="13388.110741858574"/>
  </r>
  <r>
    <n v="4"/>
    <x v="55"/>
    <n v="312"/>
    <x v="3"/>
    <s v="weekly"/>
    <n v="15000"/>
    <n v="0.182"/>
    <d v="2012-08-08T00:00:00"/>
    <x v="164"/>
    <x v="88"/>
    <n v="13388.110741858574"/>
    <n v="32.261066544933541"/>
    <n v="46.730008452405002"/>
    <n v="78.991074997338544"/>
    <n v="13355.849675313641"/>
  </r>
  <r>
    <n v="4"/>
    <x v="56"/>
    <n v="312"/>
    <x v="3"/>
    <s v="weekly"/>
    <n v="15000"/>
    <n v="0.182"/>
    <d v="2012-08-15T00:00:00"/>
    <x v="249"/>
    <x v="88"/>
    <n v="13355.849675313641"/>
    <n v="32.37367092514792"/>
    <n v="46.617404072190624"/>
    <n v="78.991074997338544"/>
    <n v="13323.476004388493"/>
  </r>
  <r>
    <n v="4"/>
    <x v="57"/>
    <n v="312"/>
    <x v="3"/>
    <s v="weekly"/>
    <n v="15000"/>
    <n v="0.182"/>
    <d v="2012-08-22T00:00:00"/>
    <x v="250"/>
    <x v="88"/>
    <n v="13323.476004388493"/>
    <n v="32.486668340925007"/>
    <n v="46.504406656413536"/>
    <n v="78.991074997338544"/>
    <n v="13290.989336047567"/>
  </r>
  <r>
    <n v="4"/>
    <x v="58"/>
    <n v="312"/>
    <x v="3"/>
    <s v="weekly"/>
    <n v="15000"/>
    <n v="0.182"/>
    <d v="2012-08-29T00:00:00"/>
    <x v="251"/>
    <x v="36"/>
    <n v="13290.989336047567"/>
    <n v="32.600060164120464"/>
    <n v="46.39101483321808"/>
    <n v="78.991074997338544"/>
    <n v="13258.389275883446"/>
  </r>
  <r>
    <n v="4"/>
    <x v="59"/>
    <n v="312"/>
    <x v="3"/>
    <s v="weekly"/>
    <n v="15000"/>
    <n v="0.182"/>
    <d v="2012-09-05T00:00:00"/>
    <x v="252"/>
    <x v="36"/>
    <n v="13258.389275883446"/>
    <n v="32.713847771378241"/>
    <n v="46.277227225960303"/>
    <n v="78.991074997338544"/>
    <n v="13225.675428112068"/>
  </r>
  <r>
    <n v="4"/>
    <x v="60"/>
    <n v="312"/>
    <x v="3"/>
    <s v="weekly"/>
    <n v="15000"/>
    <n v="0.182"/>
    <d v="2012-09-12T00:00:00"/>
    <x v="253"/>
    <x v="36"/>
    <n v="13225.675428112068"/>
    <n v="32.828032544147376"/>
    <n v="46.163042453191167"/>
    <n v="78.991074997338544"/>
    <n v="13192.847395567922"/>
  </r>
  <r>
    <n v="4"/>
    <x v="61"/>
    <n v="312"/>
    <x v="3"/>
    <s v="weekly"/>
    <n v="15000"/>
    <n v="0.182"/>
    <d v="2012-09-19T00:00:00"/>
    <x v="78"/>
    <x v="36"/>
    <n v="13192.847395567922"/>
    <n v="32.942615868698724"/>
    <n v="46.04845912863982"/>
    <n v="78.991074997338544"/>
    <n v="13159.904779699224"/>
  </r>
  <r>
    <n v="4"/>
    <x v="62"/>
    <n v="312"/>
    <x v="3"/>
    <s v="weekly"/>
    <n v="15000"/>
    <n v="0.182"/>
    <d v="2012-09-26T00:00:00"/>
    <x v="254"/>
    <x v="37"/>
    <n v="13159.904779699224"/>
    <n v="33.057599136141803"/>
    <n v="45.93347586119674"/>
    <n v="78.991074997338544"/>
    <n v="13126.847180563082"/>
  </r>
  <r>
    <n v="4"/>
    <x v="63"/>
    <n v="312"/>
    <x v="3"/>
    <s v="weekly"/>
    <n v="15000"/>
    <n v="0.182"/>
    <d v="2012-10-03T00:00:00"/>
    <x v="255"/>
    <x v="37"/>
    <n v="13126.847180563082"/>
    <n v="33.172983742441652"/>
    <n v="45.818091254896892"/>
    <n v="78.991074997338544"/>
    <n v="13093.674196820641"/>
  </r>
  <r>
    <n v="4"/>
    <x v="64"/>
    <n v="312"/>
    <x v="3"/>
    <s v="weekly"/>
    <n v="15000"/>
    <n v="0.182"/>
    <d v="2012-10-10T00:00:00"/>
    <x v="256"/>
    <x v="37"/>
    <n v="13093.674196820641"/>
    <n v="33.288771088435816"/>
    <n v="45.702303908902728"/>
    <n v="78.991074997338544"/>
    <n v="13060.385425732205"/>
  </r>
  <r>
    <n v="4"/>
    <x v="65"/>
    <n v="312"/>
    <x v="3"/>
    <s v="weekly"/>
    <n v="15000"/>
    <n v="0.182"/>
    <d v="2012-10-17T00:00:00"/>
    <x v="257"/>
    <x v="37"/>
    <n v="13060.385425732205"/>
    <n v="33.404962579851336"/>
    <n v="45.586112417487207"/>
    <n v="78.991074997338544"/>
    <n v="13026.980463152355"/>
  </r>
  <r>
    <n v="4"/>
    <x v="66"/>
    <n v="312"/>
    <x v="3"/>
    <s v="weekly"/>
    <n v="15000"/>
    <n v="0.182"/>
    <d v="2012-10-24T00:00:00"/>
    <x v="258"/>
    <x v="37"/>
    <n v="13026.980463152355"/>
    <n v="33.521559627321835"/>
    <n v="45.469515370016708"/>
    <n v="78.991074997338544"/>
    <n v="12993.458903525034"/>
  </r>
  <r>
    <n v="4"/>
    <x v="67"/>
    <n v="312"/>
    <x v="3"/>
    <s v="weekly"/>
    <n v="15000"/>
    <n v="0.182"/>
    <d v="2012-10-31T00:00:00"/>
    <x v="259"/>
    <x v="38"/>
    <n v="12993.458903525034"/>
    <n v="33.638563646404592"/>
    <n v="45.352511350933952"/>
    <n v="78.991074997338544"/>
    <n v="12959.82033987863"/>
  </r>
  <r>
    <n v="4"/>
    <x v="68"/>
    <n v="312"/>
    <x v="3"/>
    <s v="weekly"/>
    <n v="15000"/>
    <n v="0.182"/>
    <d v="2012-11-07T00:00:00"/>
    <x v="260"/>
    <x v="38"/>
    <n v="12959.82033987863"/>
    <n v="33.755976057597792"/>
    <n v="45.235098939740752"/>
    <n v="78.991074997338544"/>
    <n v="12926.064363821031"/>
  </r>
  <r>
    <n v="4"/>
    <x v="69"/>
    <n v="312"/>
    <x v="3"/>
    <s v="weekly"/>
    <n v="15000"/>
    <n v="0.182"/>
    <d v="2012-11-14T00:00:00"/>
    <x v="261"/>
    <x v="38"/>
    <n v="12926.064363821031"/>
    <n v="33.873798286357733"/>
    <n v="45.117276710980811"/>
    <n v="78.991074997338544"/>
    <n v="12892.190565534673"/>
  </r>
  <r>
    <n v="4"/>
    <x v="70"/>
    <n v="312"/>
    <x v="3"/>
    <s v="weekly"/>
    <n v="15000"/>
    <n v="0.182"/>
    <d v="2012-11-21T00:00:00"/>
    <x v="262"/>
    <x v="38"/>
    <n v="12892.190565534673"/>
    <n v="33.992031763116145"/>
    <n v="44.999043234222398"/>
    <n v="78.991074997338544"/>
    <n v="12858.198533771556"/>
  </r>
  <r>
    <n v="4"/>
    <x v="71"/>
    <n v="312"/>
    <x v="3"/>
    <s v="weekly"/>
    <n v="15000"/>
    <n v="0.182"/>
    <d v="2012-11-28T00:00:00"/>
    <x v="263"/>
    <x v="39"/>
    <n v="12858.198533771556"/>
    <n v="34.110677923297544"/>
    <n v="44.880397074040999"/>
    <n v="78.991074997338544"/>
    <n v="12824.087855848258"/>
  </r>
  <r>
    <n v="4"/>
    <x v="72"/>
    <n v="312"/>
    <x v="3"/>
    <s v="weekly"/>
    <n v="15000"/>
    <n v="0.182"/>
    <d v="2012-12-05T00:00:00"/>
    <x v="264"/>
    <x v="39"/>
    <n v="12824.087855848258"/>
    <n v="34.229738207336673"/>
    <n v="44.76133679000187"/>
    <n v="78.991074997338544"/>
    <n v="12789.858117640921"/>
  </r>
  <r>
    <n v="4"/>
    <x v="73"/>
    <n v="312"/>
    <x v="3"/>
    <s v="weekly"/>
    <n v="15000"/>
    <n v="0.182"/>
    <d v="2012-12-12T00:00:00"/>
    <x v="265"/>
    <x v="39"/>
    <n v="12789.858117640921"/>
    <n v="34.349214060695985"/>
    <n v="44.641860936642558"/>
    <n v="78.991074997338544"/>
    <n v="12755.508903580225"/>
  </r>
  <r>
    <n v="4"/>
    <x v="74"/>
    <n v="312"/>
    <x v="3"/>
    <s v="weekly"/>
    <n v="15000"/>
    <n v="0.182"/>
    <d v="2012-12-19T00:00:00"/>
    <x v="81"/>
    <x v="39"/>
    <n v="12755.508903580225"/>
    <n v="34.469106933883182"/>
    <n v="44.521968063455361"/>
    <n v="78.991074997338544"/>
    <n v="12721.039796646342"/>
  </r>
  <r>
    <n v="4"/>
    <x v="75"/>
    <n v="312"/>
    <x v="3"/>
    <s v="weekly"/>
    <n v="15000"/>
    <n v="0.182"/>
    <d v="2012-12-26T00:00:00"/>
    <x v="266"/>
    <x v="40"/>
    <n v="12721.039796646342"/>
    <n v="34.589418282468841"/>
    <n v="44.401656714869702"/>
    <n v="78.991074997338544"/>
    <n v="12686.450378363874"/>
  </r>
  <r>
    <n v="4"/>
    <x v="76"/>
    <n v="312"/>
    <x v="3"/>
    <s v="weekly"/>
    <n v="15000"/>
    <n v="0.182"/>
    <d v="2013-01-02T00:00:00"/>
    <x v="267"/>
    <x v="40"/>
    <n v="12686.450378363874"/>
    <n v="34.710149567104089"/>
    <n v="44.280925430234454"/>
    <n v="78.991074997338544"/>
    <n v="12651.740228796769"/>
  </r>
  <r>
    <n v="4"/>
    <x v="77"/>
    <n v="312"/>
    <x v="3"/>
    <s v="weekly"/>
    <n v="15000"/>
    <n v="0.182"/>
    <d v="2013-01-09T00:00:00"/>
    <x v="268"/>
    <x v="40"/>
    <n v="12651.740228796769"/>
    <n v="34.831302253538311"/>
    <n v="44.159772743800232"/>
    <n v="78.991074997338544"/>
    <n v="12616.90892654323"/>
  </r>
  <r>
    <n v="4"/>
    <x v="78"/>
    <n v="312"/>
    <x v="3"/>
    <s v="weekly"/>
    <n v="15000"/>
    <n v="0.182"/>
    <d v="2013-01-16T00:00:00"/>
    <x v="269"/>
    <x v="40"/>
    <n v="12616.90892654323"/>
    <n v="34.952877812636963"/>
    <n v="44.038197184701581"/>
    <n v="78.991074997338544"/>
    <n v="12581.956048730593"/>
  </r>
  <r>
    <n v="4"/>
    <x v="79"/>
    <n v="312"/>
    <x v="3"/>
    <s v="weekly"/>
    <n v="15000"/>
    <n v="0.182"/>
    <d v="2013-01-23T00:00:00"/>
    <x v="270"/>
    <x v="40"/>
    <n v="12581.956048730593"/>
    <n v="35.074877720399428"/>
    <n v="43.916197276939116"/>
    <n v="78.991074997338544"/>
    <n v="12546.881171010195"/>
  </r>
  <r>
    <n v="4"/>
    <x v="80"/>
    <n v="312"/>
    <x v="3"/>
    <s v="weekly"/>
    <n v="15000"/>
    <n v="0.182"/>
    <d v="2013-01-30T00:00:00"/>
    <x v="271"/>
    <x v="41"/>
    <n v="12546.881171010195"/>
    <n v="35.197303457976936"/>
    <n v="43.793771539361607"/>
    <n v="78.991074997338544"/>
    <n v="12511.683867552218"/>
  </r>
  <r>
    <n v="4"/>
    <x v="81"/>
    <n v="312"/>
    <x v="3"/>
    <s v="weekly"/>
    <n v="15000"/>
    <n v="0.182"/>
    <d v="2013-02-06T00:00:00"/>
    <x v="272"/>
    <x v="41"/>
    <n v="12511.683867552218"/>
    <n v="35.320156511690527"/>
    <n v="43.670918485648016"/>
    <n v="78.991074997338544"/>
    <n v="12476.363711040527"/>
  </r>
  <r>
    <n v="4"/>
    <x v="82"/>
    <n v="312"/>
    <x v="3"/>
    <s v="weekly"/>
    <n v="15000"/>
    <n v="0.182"/>
    <d v="2013-02-13T00:00:00"/>
    <x v="273"/>
    <x v="41"/>
    <n v="12476.363711040527"/>
    <n v="35.44343837304914"/>
    <n v="43.547636624289403"/>
    <n v="78.991074997338544"/>
    <n v="12440.920272667478"/>
  </r>
  <r>
    <n v="4"/>
    <x v="83"/>
    <n v="312"/>
    <x v="3"/>
    <s v="weekly"/>
    <n v="15000"/>
    <n v="0.182"/>
    <d v="2013-02-20T00:00:00"/>
    <x v="274"/>
    <x v="41"/>
    <n v="12440.920272667478"/>
    <n v="35.567150538767677"/>
    <n v="43.423924458570866"/>
    <n v="78.991074997338544"/>
    <n v="12405.35312212871"/>
  </r>
  <r>
    <n v="4"/>
    <x v="84"/>
    <n v="312"/>
    <x v="3"/>
    <s v="weekly"/>
    <n v="15000"/>
    <n v="0.182"/>
    <d v="2013-02-27T00:00:00"/>
    <x v="275"/>
    <x v="42"/>
    <n v="12405.35312212871"/>
    <n v="35.691294510785177"/>
    <n v="43.299780486553367"/>
    <n v="78.991074997338544"/>
    <n v="12369.661827617925"/>
  </r>
  <r>
    <n v="4"/>
    <x v="85"/>
    <n v="312"/>
    <x v="3"/>
    <s v="weekly"/>
    <n v="15000"/>
    <n v="0.182"/>
    <d v="2013-03-06T00:00:00"/>
    <x v="276"/>
    <x v="42"/>
    <n v="12369.661827617925"/>
    <n v="35.815871796283098"/>
    <n v="43.175203201055446"/>
    <n v="78.991074997338544"/>
    <n v="12333.845955821642"/>
  </r>
  <r>
    <n v="4"/>
    <x v="86"/>
    <n v="312"/>
    <x v="3"/>
    <s v="weekly"/>
    <n v="15000"/>
    <n v="0.182"/>
    <d v="2013-03-13T00:00:00"/>
    <x v="277"/>
    <x v="42"/>
    <n v="12333.845955821642"/>
    <n v="35.940883907703551"/>
    <n v="43.050191089634993"/>
    <n v="78.991074997338544"/>
    <n v="12297.905071913938"/>
  </r>
  <r>
    <n v="4"/>
    <x v="87"/>
    <n v="312"/>
    <x v="3"/>
    <s v="weekly"/>
    <n v="15000"/>
    <n v="0.182"/>
    <d v="2013-03-20T00:00:00"/>
    <x v="278"/>
    <x v="42"/>
    <n v="12297.905071913938"/>
    <n v="36.066332362767703"/>
    <n v="42.92474263457084"/>
    <n v="78.991074997338544"/>
    <n v="12261.838739551171"/>
  </r>
  <r>
    <n v="4"/>
    <x v="88"/>
    <n v="312"/>
    <x v="3"/>
    <s v="weekly"/>
    <n v="15000"/>
    <n v="0.182"/>
    <d v="2013-03-27T00:00:00"/>
    <x v="279"/>
    <x v="43"/>
    <n v="12261.838739551171"/>
    <n v="36.192218684494179"/>
    <n v="42.798856312844364"/>
    <n v="78.991074997338544"/>
    <n v="12225.646520866676"/>
  </r>
  <r>
    <n v="4"/>
    <x v="89"/>
    <n v="312"/>
    <x v="3"/>
    <s v="weekly"/>
    <n v="15000"/>
    <n v="0.182"/>
    <d v="2013-04-03T00:00:00"/>
    <x v="280"/>
    <x v="43"/>
    <n v="12225.646520866676"/>
    <n v="36.318544401217594"/>
    <n v="42.67253059612095"/>
    <n v="78.991074997338544"/>
    <n v="12189.327976465458"/>
  </r>
  <r>
    <n v="4"/>
    <x v="90"/>
    <n v="312"/>
    <x v="3"/>
    <s v="weekly"/>
    <n v="15000"/>
    <n v="0.182"/>
    <d v="2013-04-10T00:00:00"/>
    <x v="281"/>
    <x v="43"/>
    <n v="12189.327976465458"/>
    <n v="36.445311046607053"/>
    <n v="42.545763950731491"/>
    <n v="78.991074997338544"/>
    <n v="12152.882665418851"/>
  </r>
  <r>
    <n v="4"/>
    <x v="91"/>
    <n v="312"/>
    <x v="3"/>
    <s v="weekly"/>
    <n v="15000"/>
    <n v="0.182"/>
    <d v="2013-04-17T00:00:00"/>
    <x v="282"/>
    <x v="43"/>
    <n v="12152.882665418851"/>
    <n v="36.5725201596848"/>
    <n v="42.418554837653744"/>
    <n v="78.991074997338544"/>
    <n v="12116.310145259165"/>
  </r>
  <r>
    <n v="4"/>
    <x v="92"/>
    <n v="312"/>
    <x v="3"/>
    <s v="weekly"/>
    <n v="15000"/>
    <n v="0.182"/>
    <d v="2013-04-24T00:00:00"/>
    <x v="283"/>
    <x v="44"/>
    <n v="12116.310145259165"/>
    <n v="36.700173284844908"/>
    <n v="42.290901712493636"/>
    <n v="78.991074997338544"/>
    <n v="12079.60997197432"/>
  </r>
  <r>
    <n v="4"/>
    <x v="93"/>
    <n v="312"/>
    <x v="3"/>
    <s v="weekly"/>
    <n v="15000"/>
    <n v="0.182"/>
    <d v="2013-05-01T00:00:00"/>
    <x v="284"/>
    <x v="44"/>
    <n v="12079.60997197432"/>
    <n v="36.828271971872013"/>
    <n v="42.16280302546653"/>
    <n v="78.991074997338544"/>
    <n v="12042.781700002448"/>
  </r>
  <r>
    <n v="4"/>
    <x v="94"/>
    <n v="312"/>
    <x v="3"/>
    <s v="weekly"/>
    <n v="15000"/>
    <n v="0.182"/>
    <d v="2013-05-08T00:00:00"/>
    <x v="173"/>
    <x v="44"/>
    <n v="12042.781700002448"/>
    <n v="36.95681777596014"/>
    <n v="42.034257221378404"/>
    <n v="78.991074997338544"/>
    <n v="12005.824882226489"/>
  </r>
  <r>
    <n v="4"/>
    <x v="95"/>
    <n v="312"/>
    <x v="3"/>
    <s v="weekly"/>
    <n v="15000"/>
    <n v="0.182"/>
    <d v="2013-05-15T00:00:00"/>
    <x v="285"/>
    <x v="44"/>
    <n v="12005.824882226489"/>
    <n v="37.085812257731568"/>
    <n v="41.905262739606975"/>
    <n v="78.991074997338544"/>
    <n v="11968.739069968757"/>
  </r>
  <r>
    <n v="4"/>
    <x v="96"/>
    <n v="312"/>
    <x v="3"/>
    <s v="weekly"/>
    <n v="15000"/>
    <n v="0.182"/>
    <d v="2013-05-22T00:00:00"/>
    <x v="286"/>
    <x v="44"/>
    <n v="11968.739069968757"/>
    <n v="37.215256983255813"/>
    <n v="41.775818014082731"/>
    <n v="78.991074997338544"/>
    <n v="11931.523812985501"/>
  </r>
  <r>
    <n v="4"/>
    <x v="97"/>
    <n v="312"/>
    <x v="3"/>
    <s v="weekly"/>
    <n v="15000"/>
    <n v="0.182"/>
    <d v="2013-05-29T00:00:00"/>
    <x v="287"/>
    <x v="45"/>
    <n v="11931.523812985501"/>
    <n v="37.345153524068607"/>
    <n v="41.645921473269937"/>
    <n v="78.991074997338544"/>
    <n v="11894.178659461431"/>
  </r>
  <r>
    <n v="4"/>
    <x v="98"/>
    <n v="312"/>
    <x v="3"/>
    <s v="weekly"/>
    <n v="15000"/>
    <n v="0.182"/>
    <d v="2013-06-05T00:00:00"/>
    <x v="288"/>
    <x v="45"/>
    <n v="11894.178659461431"/>
    <n v="37.475503457190968"/>
    <n v="41.515571540147576"/>
    <n v="78.991074997338544"/>
    <n v="11856.70315600424"/>
  </r>
  <r>
    <n v="4"/>
    <x v="99"/>
    <n v="312"/>
    <x v="3"/>
    <s v="weekly"/>
    <n v="15000"/>
    <n v="0.182"/>
    <d v="2013-06-12T00:00:00"/>
    <x v="289"/>
    <x v="45"/>
    <n v="11856.70315600424"/>
    <n v="37.606308365148408"/>
    <n v="41.384766632190136"/>
    <n v="78.991074997338544"/>
    <n v="11819.096847639092"/>
  </r>
  <r>
    <n v="4"/>
    <x v="100"/>
    <n v="312"/>
    <x v="3"/>
    <s v="weekly"/>
    <n v="15000"/>
    <n v="0.182"/>
    <d v="2013-06-19T00:00:00"/>
    <x v="87"/>
    <x v="45"/>
    <n v="11819.096847639092"/>
    <n v="37.737569835990044"/>
    <n v="41.2535051613485"/>
    <n v="78.991074997338544"/>
    <n v="11781.359277803102"/>
  </r>
  <r>
    <n v="4"/>
    <x v="101"/>
    <n v="312"/>
    <x v="3"/>
    <s v="weekly"/>
    <n v="15000"/>
    <n v="0.182"/>
    <d v="2013-06-26T00:00:00"/>
    <x v="290"/>
    <x v="0"/>
    <n v="11781.359277803102"/>
    <n v="37.869289463307993"/>
    <n v="41.12178553403055"/>
    <n v="78.991074997338544"/>
    <n v="11743.489988339794"/>
  </r>
  <r>
    <n v="4"/>
    <x v="102"/>
    <n v="312"/>
    <x v="3"/>
    <s v="weekly"/>
    <n v="15000"/>
    <n v="0.182"/>
    <d v="2013-07-03T00:00:00"/>
    <x v="291"/>
    <x v="0"/>
    <n v="11743.489988339794"/>
    <n v="38.001468846256628"/>
    <n v="40.989606151081915"/>
    <n v="78.991074997338544"/>
    <n v="11705.488519493538"/>
  </r>
  <r>
    <n v="4"/>
    <x v="103"/>
    <n v="312"/>
    <x v="3"/>
    <s v="weekly"/>
    <n v="15000"/>
    <n v="0.182"/>
    <d v="2013-07-10T00:00:00"/>
    <x v="292"/>
    <x v="0"/>
    <n v="11705.488519493538"/>
    <n v="38.134109589572056"/>
    <n v="40.856965407766488"/>
    <n v="78.991074997338544"/>
    <n v="11667.354409903966"/>
  </r>
  <r>
    <n v="4"/>
    <x v="104"/>
    <n v="312"/>
    <x v="3"/>
    <s v="weekly"/>
    <n v="15000"/>
    <n v="0.182"/>
    <d v="2013-07-17T00:00:00"/>
    <x v="293"/>
    <x v="0"/>
    <n v="11667.354409903966"/>
    <n v="38.267213303591546"/>
    <n v="40.723861693746997"/>
    <n v="78.991074997338544"/>
    <n v="11629.087196600374"/>
  </r>
  <r>
    <n v="4"/>
    <x v="105"/>
    <n v="312"/>
    <x v="3"/>
    <s v="weekly"/>
    <n v="15000"/>
    <n v="0.182"/>
    <d v="2013-07-24T00:00:00"/>
    <x v="294"/>
    <x v="0"/>
    <n v="11629.087196600374"/>
    <n v="38.400781604273128"/>
    <n v="40.590293393065416"/>
    <n v="78.991074997338544"/>
    <n v="11590.6864149961"/>
  </r>
  <r>
    <n v="4"/>
    <x v="106"/>
    <n v="312"/>
    <x v="3"/>
    <s v="weekly"/>
    <n v="15000"/>
    <n v="0.182"/>
    <d v="2013-07-31T00:00:00"/>
    <x v="295"/>
    <x v="1"/>
    <n v="11590.6864149961"/>
    <n v="38.534816113215165"/>
    <n v="40.456258884123379"/>
    <n v="78.991074997338544"/>
    <n v="11552.151598882885"/>
  </r>
  <r>
    <n v="4"/>
    <x v="107"/>
    <n v="312"/>
    <x v="3"/>
    <s v="weekly"/>
    <n v="15000"/>
    <n v="0.182"/>
    <d v="2013-08-07T00:00:00"/>
    <x v="296"/>
    <x v="1"/>
    <n v="11552.151598882885"/>
    <n v="38.669318457676091"/>
    <n v="40.321756539662452"/>
    <n v="78.991074997338544"/>
    <n v="11513.482280425209"/>
  </r>
  <r>
    <n v="4"/>
    <x v="108"/>
    <n v="312"/>
    <x v="3"/>
    <s v="weekly"/>
    <n v="15000"/>
    <n v="0.182"/>
    <d v="2013-08-14T00:00:00"/>
    <x v="297"/>
    <x v="1"/>
    <n v="11513.482280425209"/>
    <n v="38.804290270594116"/>
    <n v="40.186784726744428"/>
    <n v="78.991074997338544"/>
    <n v="11474.677990154614"/>
  </r>
  <r>
    <n v="4"/>
    <x v="109"/>
    <n v="312"/>
    <x v="3"/>
    <s v="weekly"/>
    <n v="15000"/>
    <n v="0.182"/>
    <d v="2013-08-21T00:00:00"/>
    <x v="298"/>
    <x v="1"/>
    <n v="11474.677990154614"/>
    <n v="38.939733190607093"/>
    <n v="40.05134180673145"/>
    <n v="78.991074997338544"/>
    <n v="11435.738256964007"/>
  </r>
  <r>
    <n v="4"/>
    <x v="110"/>
    <n v="312"/>
    <x v="3"/>
    <s v="weekly"/>
    <n v="15000"/>
    <n v="0.182"/>
    <d v="2013-08-28T00:00:00"/>
    <x v="299"/>
    <x v="2"/>
    <n v="11435.738256964007"/>
    <n v="39.075648862072391"/>
    <n v="39.915426135266152"/>
    <n v="78.991074997338544"/>
    <n v="11396.662608101935"/>
  </r>
  <r>
    <n v="4"/>
    <x v="111"/>
    <n v="312"/>
    <x v="3"/>
    <s v="weekly"/>
    <n v="15000"/>
    <n v="0.182"/>
    <d v="2013-09-04T00:00:00"/>
    <x v="300"/>
    <x v="2"/>
    <n v="11396.662608101935"/>
    <n v="39.212038935086852"/>
    <n v="39.779036062251691"/>
    <n v="78.991074997338544"/>
    <n v="11357.450569166847"/>
  </r>
  <r>
    <n v="4"/>
    <x v="112"/>
    <n v="312"/>
    <x v="3"/>
    <s v="weekly"/>
    <n v="15000"/>
    <n v="0.182"/>
    <d v="2013-09-11T00:00:00"/>
    <x v="301"/>
    <x v="2"/>
    <n v="11357.450569166847"/>
    <n v="39.348905065506862"/>
    <n v="39.642169931831681"/>
    <n v="78.991074997338544"/>
    <n v="11318.101664101341"/>
  </r>
  <r>
    <n v="4"/>
    <x v="113"/>
    <n v="312"/>
    <x v="3"/>
    <s v="weekly"/>
    <n v="15000"/>
    <n v="0.182"/>
    <d v="2013-09-18T00:00:00"/>
    <x v="302"/>
    <x v="2"/>
    <n v="11318.101664101341"/>
    <n v="39.486248914968378"/>
    <n v="39.504826082370165"/>
    <n v="78.991074997338544"/>
    <n v="11278.615415186372"/>
  </r>
  <r>
    <n v="4"/>
    <x v="114"/>
    <n v="312"/>
    <x v="3"/>
    <s v="weekly"/>
    <n v="15000"/>
    <n v="0.182"/>
    <d v="2013-09-25T00:00:00"/>
    <x v="303"/>
    <x v="3"/>
    <n v="11278.615415186372"/>
    <n v="39.624072150907203"/>
    <n v="39.36700284643134"/>
    <n v="78.991074997338544"/>
    <n v="11238.991343035465"/>
  </r>
  <r>
    <n v="4"/>
    <x v="115"/>
    <n v="312"/>
    <x v="3"/>
    <s v="weekly"/>
    <n v="15000"/>
    <n v="0.182"/>
    <d v="2013-10-02T00:00:00"/>
    <x v="304"/>
    <x v="3"/>
    <n v="11238.991343035465"/>
    <n v="39.76237644657914"/>
    <n v="39.228698550759404"/>
    <n v="78.991074997338544"/>
    <n v="11199.228966588886"/>
  </r>
  <r>
    <n v="4"/>
    <x v="116"/>
    <n v="312"/>
    <x v="3"/>
    <s v="weekly"/>
    <n v="15000"/>
    <n v="0.182"/>
    <d v="2013-10-09T00:00:00"/>
    <x v="305"/>
    <x v="3"/>
    <n v="11199.228966588886"/>
    <n v="39.901163481080353"/>
    <n v="39.089911516258191"/>
    <n v="78.991074997338544"/>
    <n v="11159.327803107806"/>
  </r>
  <r>
    <n v="4"/>
    <x v="117"/>
    <n v="312"/>
    <x v="3"/>
    <s v="weekly"/>
    <n v="15000"/>
    <n v="0.182"/>
    <d v="2013-10-16T00:00:00"/>
    <x v="306"/>
    <x v="3"/>
    <n v="11159.327803107806"/>
    <n v="40.040434939367735"/>
    <n v="38.950640057970809"/>
    <n v="78.991074997338544"/>
    <n v="11119.287368168438"/>
  </r>
  <r>
    <n v="4"/>
    <x v="118"/>
    <n v="312"/>
    <x v="3"/>
    <s v="weekly"/>
    <n v="15000"/>
    <n v="0.182"/>
    <d v="2013-10-23T00:00:00"/>
    <x v="307"/>
    <x v="3"/>
    <n v="11119.287368168438"/>
    <n v="40.18019251227939"/>
    <n v="38.810882485059153"/>
    <n v="78.991074997338544"/>
    <n v="11079.107175656158"/>
  </r>
  <r>
    <n v="4"/>
    <x v="119"/>
    <n v="312"/>
    <x v="3"/>
    <s v="weekly"/>
    <n v="15000"/>
    <n v="0.182"/>
    <d v="2013-10-30T00:00:00"/>
    <x v="308"/>
    <x v="4"/>
    <n v="11079.107175656158"/>
    <n v="40.320437896555134"/>
    <n v="38.670637100783409"/>
    <n v="78.991074997338544"/>
    <n v="11038.786737759603"/>
  </r>
  <r>
    <n v="4"/>
    <x v="120"/>
    <n v="312"/>
    <x v="3"/>
    <s v="weekly"/>
    <n v="15000"/>
    <n v="0.182"/>
    <d v="2013-11-06T00:00:00"/>
    <x v="309"/>
    <x v="4"/>
    <n v="11038.786737759603"/>
    <n v="40.461172794857077"/>
    <n v="38.529902202481466"/>
    <n v="78.991074997338544"/>
    <n v="10998.325564964745"/>
  </r>
  <r>
    <n v="4"/>
    <x v="121"/>
    <n v="312"/>
    <x v="3"/>
    <s v="weekly"/>
    <n v="15000"/>
    <n v="0.182"/>
    <d v="2013-11-13T00:00:00"/>
    <x v="310"/>
    <x v="4"/>
    <n v="10998.325564964745"/>
    <n v="40.60239891579036"/>
    <n v="38.388676081548184"/>
    <n v="78.991074997338544"/>
    <n v="10957.723166048954"/>
  </r>
  <r>
    <n v="4"/>
    <x v="122"/>
    <n v="312"/>
    <x v="3"/>
    <s v="weekly"/>
    <n v="15000"/>
    <n v="0.182"/>
    <d v="2013-11-20T00:00:00"/>
    <x v="311"/>
    <x v="4"/>
    <n v="10957.723166048954"/>
    <n v="40.744117973923835"/>
    <n v="38.246957023414708"/>
    <n v="78.991074997338544"/>
    <n v="10916.979048075031"/>
  </r>
  <r>
    <n v="4"/>
    <x v="123"/>
    <n v="312"/>
    <x v="3"/>
    <s v="weekly"/>
    <n v="15000"/>
    <n v="0.182"/>
    <d v="2013-11-27T00:00:00"/>
    <x v="312"/>
    <x v="5"/>
    <n v="10916.979048075031"/>
    <n v="40.886331689810902"/>
    <n v="38.104743307527642"/>
    <n v="78.991074997338544"/>
    <n v="10876.092716385219"/>
  </r>
  <r>
    <n v="4"/>
    <x v="124"/>
    <n v="312"/>
    <x v="3"/>
    <s v="weekly"/>
    <n v="15000"/>
    <n v="0.182"/>
    <d v="2013-12-04T00:00:00"/>
    <x v="313"/>
    <x v="5"/>
    <n v="10876.092716385219"/>
    <n v="41.02904179001041"/>
    <n v="37.962033207328133"/>
    <n v="78.991074997338544"/>
    <n v="10835.063674595209"/>
  </r>
  <r>
    <n v="4"/>
    <x v="125"/>
    <n v="312"/>
    <x v="3"/>
    <s v="weekly"/>
    <n v="15000"/>
    <n v="0.182"/>
    <d v="2013-12-11T00:00:00"/>
    <x v="314"/>
    <x v="5"/>
    <n v="10835.063674595209"/>
    <n v="41.172250007107593"/>
    <n v="37.818824990230951"/>
    <n v="78.991074997338544"/>
    <n v="10793.891424588101"/>
  </r>
  <r>
    <n v="4"/>
    <x v="126"/>
    <n v="312"/>
    <x v="3"/>
    <s v="weekly"/>
    <n v="15000"/>
    <n v="0.182"/>
    <d v="2013-12-18T00:00:00"/>
    <x v="315"/>
    <x v="5"/>
    <n v="10793.891424588101"/>
    <n v="41.315958079735147"/>
    <n v="37.675116917603397"/>
    <n v="78.991074997338544"/>
    <n v="10752.575466508366"/>
  </r>
  <r>
    <n v="4"/>
    <x v="127"/>
    <n v="312"/>
    <x v="3"/>
    <s v="weekly"/>
    <n v="15000"/>
    <n v="0.182"/>
    <d v="2013-12-25T00:00:00"/>
    <x v="316"/>
    <x v="6"/>
    <n v="10752.575466508366"/>
    <n v="41.460167752594273"/>
    <n v="37.53090724474427"/>
    <n v="78.991074997338544"/>
    <n v="10711.115298755773"/>
  </r>
  <r>
    <n v="4"/>
    <x v="128"/>
    <n v="312"/>
    <x v="3"/>
    <s v="weekly"/>
    <n v="15000"/>
    <n v="0.182"/>
    <d v="2014-01-01T00:00:00"/>
    <x v="317"/>
    <x v="6"/>
    <n v="10711.115298755773"/>
    <n v="41.60488077647593"/>
    <n v="37.386194220862613"/>
    <n v="78.991074997338544"/>
    <n v="10669.510417979296"/>
  </r>
  <r>
    <n v="4"/>
    <x v="129"/>
    <n v="312"/>
    <x v="3"/>
    <s v="weekly"/>
    <n v="15000"/>
    <n v="0.182"/>
    <d v="2014-01-08T00:00:00"/>
    <x v="181"/>
    <x v="6"/>
    <n v="10669.510417979296"/>
    <n v="41.750098908282041"/>
    <n v="37.240976089056502"/>
    <n v="78.991074997338544"/>
    <n v="10627.760319071014"/>
  </r>
  <r>
    <n v="4"/>
    <x v="130"/>
    <n v="312"/>
    <x v="3"/>
    <s v="weekly"/>
    <n v="15000"/>
    <n v="0.182"/>
    <d v="2014-01-15T00:00:00"/>
    <x v="318"/>
    <x v="6"/>
    <n v="10627.760319071014"/>
    <n v="41.89582391104684"/>
    <n v="37.095251086291704"/>
    <n v="78.991074997338544"/>
    <n v="10585.864495159967"/>
  </r>
  <r>
    <n v="4"/>
    <x v="131"/>
    <n v="312"/>
    <x v="3"/>
    <s v="weekly"/>
    <n v="15000"/>
    <n v="0.182"/>
    <d v="2014-01-22T00:00:00"/>
    <x v="319"/>
    <x v="6"/>
    <n v="10585.864495159967"/>
    <n v="42.042057553958273"/>
    <n v="36.949017443380271"/>
    <n v="78.991074997338544"/>
    <n v="10543.82243760601"/>
  </r>
  <r>
    <n v="4"/>
    <x v="132"/>
    <n v="312"/>
    <x v="3"/>
    <s v="weekly"/>
    <n v="15000"/>
    <n v="0.182"/>
    <d v="2014-01-29T00:00:00"/>
    <x v="320"/>
    <x v="7"/>
    <n v="10543.82243760601"/>
    <n v="42.188801612379486"/>
    <n v="36.802273384959058"/>
    <n v="78.991074997338544"/>
    <n v="10501.63363599363"/>
  </r>
  <r>
    <n v="4"/>
    <x v="133"/>
    <n v="312"/>
    <x v="3"/>
    <s v="weekly"/>
    <n v="15000"/>
    <n v="0.182"/>
    <d v="2014-02-05T00:00:00"/>
    <x v="321"/>
    <x v="7"/>
    <n v="10501.63363599363"/>
    <n v="42.336057867870366"/>
    <n v="36.655017129468177"/>
    <n v="78.991074997338544"/>
    <n v="10459.297578125759"/>
  </r>
  <r>
    <n v="4"/>
    <x v="134"/>
    <n v="312"/>
    <x v="3"/>
    <s v="weekly"/>
    <n v="15000"/>
    <n v="0.182"/>
    <d v="2014-02-12T00:00:00"/>
    <x v="322"/>
    <x v="7"/>
    <n v="10459.297578125759"/>
    <n v="42.483828108209181"/>
    <n v="36.507246889129362"/>
    <n v="78.991074997338544"/>
    <n v="10416.813750017551"/>
  </r>
  <r>
    <n v="4"/>
    <x v="135"/>
    <n v="312"/>
    <x v="3"/>
    <s v="weekly"/>
    <n v="15000"/>
    <n v="0.182"/>
    <d v="2014-02-19T00:00:00"/>
    <x v="95"/>
    <x v="7"/>
    <n v="10416.813750017551"/>
    <n v="42.632114127414269"/>
    <n v="36.358960869924275"/>
    <n v="78.991074997338544"/>
    <n v="10374.181635890136"/>
  </r>
  <r>
    <n v="4"/>
    <x v="136"/>
    <n v="312"/>
    <x v="3"/>
    <s v="weekly"/>
    <n v="15000"/>
    <n v="0.182"/>
    <d v="2014-02-26T00:00:00"/>
    <x v="323"/>
    <x v="8"/>
    <n v="10374.181635890136"/>
    <n v="42.780917725765846"/>
    <n v="36.210157271572697"/>
    <n v="78.991074997338544"/>
    <n v="10331.40071816437"/>
  </r>
  <r>
    <n v="4"/>
    <x v="137"/>
    <n v="312"/>
    <x v="3"/>
    <s v="weekly"/>
    <n v="15000"/>
    <n v="0.182"/>
    <d v="2014-03-05T00:00:00"/>
    <x v="324"/>
    <x v="8"/>
    <n v="10331.40071816437"/>
    <n v="42.930240709827842"/>
    <n v="36.060834287510701"/>
    <n v="78.991074997338544"/>
    <n v="10288.470477454543"/>
  </r>
  <r>
    <n v="4"/>
    <x v="138"/>
    <n v="312"/>
    <x v="3"/>
    <s v="weekly"/>
    <n v="15000"/>
    <n v="0.182"/>
    <d v="2014-03-12T00:00:00"/>
    <x v="325"/>
    <x v="8"/>
    <n v="10288.470477454543"/>
    <n v="43.080084892469813"/>
    <n v="35.910990104868731"/>
    <n v="78.991074997338544"/>
    <n v="10245.390392562073"/>
  </r>
  <r>
    <n v="4"/>
    <x v="139"/>
    <n v="312"/>
    <x v="3"/>
    <s v="weekly"/>
    <n v="15000"/>
    <n v="0.182"/>
    <d v="2014-03-19T00:00:00"/>
    <x v="96"/>
    <x v="8"/>
    <n v="10245.390392562073"/>
    <n v="43.23045209288901"/>
    <n v="35.760622904449534"/>
    <n v="78.991074997338544"/>
    <n v="10202.159940469184"/>
  </r>
  <r>
    <n v="4"/>
    <x v="140"/>
    <n v="312"/>
    <x v="3"/>
    <s v="weekly"/>
    <n v="15000"/>
    <n v="0.182"/>
    <d v="2014-03-26T00:00:00"/>
    <x v="326"/>
    <x v="9"/>
    <n v="10202.159940469184"/>
    <n v="43.381344136632407"/>
    <n v="35.609730860706136"/>
    <n v="78.991074997338544"/>
    <n v="10158.778596332551"/>
  </r>
  <r>
    <n v="4"/>
    <x v="141"/>
    <n v="312"/>
    <x v="3"/>
    <s v="weekly"/>
    <n v="15000"/>
    <n v="0.182"/>
    <d v="2014-04-02T00:00:00"/>
    <x v="327"/>
    <x v="9"/>
    <n v="10158.778596332551"/>
    <n v="43.532762855618898"/>
    <n v="35.458312141719645"/>
    <n v="78.991074997338544"/>
    <n v="10115.245833476933"/>
  </r>
  <r>
    <n v="4"/>
    <x v="142"/>
    <n v="312"/>
    <x v="3"/>
    <s v="weekly"/>
    <n v="15000"/>
    <n v="0.182"/>
    <d v="2014-04-09T00:00:00"/>
    <x v="328"/>
    <x v="9"/>
    <n v="10115.245833476933"/>
    <n v="43.684710088161523"/>
    <n v="35.30636490917702"/>
    <n v="78.991074997338544"/>
    <n v="10071.56112338877"/>
  </r>
  <r>
    <n v="4"/>
    <x v="143"/>
    <n v="312"/>
    <x v="3"/>
    <s v="weekly"/>
    <n v="15000"/>
    <n v="0.182"/>
    <d v="2014-04-16T00:00:00"/>
    <x v="329"/>
    <x v="9"/>
    <n v="10071.56112338877"/>
    <n v="43.837187678989793"/>
    <n v="35.153887318348751"/>
    <n v="78.991074997338544"/>
    <n v="10027.723935709781"/>
  </r>
  <r>
    <n v="4"/>
    <x v="144"/>
    <n v="312"/>
    <x v="3"/>
    <s v="weekly"/>
    <n v="15000"/>
    <n v="0.182"/>
    <d v="2014-04-23T00:00:00"/>
    <x v="330"/>
    <x v="9"/>
    <n v="10027.723935709781"/>
    <n v="43.990197479272076"/>
    <n v="35.000877518066467"/>
    <n v="78.991074997338544"/>
    <n v="9983.7337382305086"/>
  </r>
  <r>
    <n v="4"/>
    <x v="145"/>
    <n v="312"/>
    <x v="3"/>
    <s v="weekly"/>
    <n v="15000"/>
    <n v="0.182"/>
    <d v="2014-04-30T00:00:00"/>
    <x v="331"/>
    <x v="10"/>
    <n v="9983.7337382305086"/>
    <n v="44.14374134663808"/>
    <n v="34.847333650700463"/>
    <n v="78.991074997338544"/>
    <n v="9939.5899968838712"/>
  </r>
  <r>
    <n v="4"/>
    <x v="146"/>
    <n v="312"/>
    <x v="3"/>
    <s v="weekly"/>
    <n v="15000"/>
    <n v="0.182"/>
    <d v="2014-05-07T00:00:00"/>
    <x v="332"/>
    <x v="10"/>
    <n v="9939.5899968838712"/>
    <n v="44.297821145201418"/>
    <n v="34.693253852137126"/>
    <n v="78.991074997338544"/>
    <n v="9895.2921757386703"/>
  </r>
  <r>
    <n v="4"/>
    <x v="147"/>
    <n v="312"/>
    <x v="3"/>
    <s v="weekly"/>
    <n v="15000"/>
    <n v="0.182"/>
    <d v="2014-05-14T00:00:00"/>
    <x v="333"/>
    <x v="10"/>
    <n v="9895.2921757386703"/>
    <n v="44.452438745582199"/>
    <n v="34.538636251756344"/>
    <n v="78.991074997338544"/>
    <n v="9850.8397369930881"/>
  </r>
  <r>
    <n v="4"/>
    <x v="148"/>
    <n v="312"/>
    <x v="3"/>
    <s v="weekly"/>
    <n v="15000"/>
    <n v="0.182"/>
    <d v="2014-05-21T00:00:00"/>
    <x v="334"/>
    <x v="10"/>
    <n v="9850.8397369930881"/>
    <n v="44.607596024929791"/>
    <n v="34.383478972408753"/>
    <n v="78.991074997338544"/>
    <n v="9806.232140968159"/>
  </r>
  <r>
    <n v="4"/>
    <x v="149"/>
    <n v="312"/>
    <x v="3"/>
    <s v="weekly"/>
    <n v="15000"/>
    <n v="0.182"/>
    <d v="2014-05-28T00:00:00"/>
    <x v="335"/>
    <x v="11"/>
    <n v="9806.232140968159"/>
    <n v="44.763294866945571"/>
    <n v="34.227780130392972"/>
    <n v="78.991074997338544"/>
    <n v="9761.4688461012138"/>
  </r>
  <r>
    <n v="4"/>
    <x v="150"/>
    <n v="312"/>
    <x v="3"/>
    <s v="weekly"/>
    <n v="15000"/>
    <n v="0.182"/>
    <d v="2014-06-04T00:00:00"/>
    <x v="336"/>
    <x v="11"/>
    <n v="9761.4688461012138"/>
    <n v="44.919537161905808"/>
    <n v="34.071537835432736"/>
    <n v="78.991074997338544"/>
    <n v="9716.5493089393076"/>
  </r>
  <r>
    <n v="4"/>
    <x v="151"/>
    <n v="312"/>
    <x v="3"/>
    <s v="weekly"/>
    <n v="15000"/>
    <n v="0.182"/>
    <d v="2014-06-11T00:00:00"/>
    <x v="337"/>
    <x v="11"/>
    <n v="9716.5493089393076"/>
    <n v="45.076324806684632"/>
    <n v="33.914750190653912"/>
    <n v="78.991074997338544"/>
    <n v="9671.4729841326225"/>
  </r>
  <r>
    <n v="4"/>
    <x v="152"/>
    <n v="312"/>
    <x v="3"/>
    <s v="weekly"/>
    <n v="15000"/>
    <n v="0.182"/>
    <d v="2014-06-18T00:00:00"/>
    <x v="338"/>
    <x v="11"/>
    <n v="9671.4729841326225"/>
    <n v="45.233659704777004"/>
    <n v="33.757415292561539"/>
    <n v="78.991074997338544"/>
    <n v="9626.2393244278446"/>
  </r>
  <r>
    <n v="4"/>
    <x v="153"/>
    <n v="312"/>
    <x v="3"/>
    <s v="weekly"/>
    <n v="15000"/>
    <n v="0.182"/>
    <d v="2014-06-25T00:00:00"/>
    <x v="339"/>
    <x v="12"/>
    <n v="9626.2393244278446"/>
    <n v="45.391543766321902"/>
    <n v="33.599531231016641"/>
    <n v="78.991074997338544"/>
    <n v="9580.8477806615228"/>
  </r>
  <r>
    <n v="4"/>
    <x v="154"/>
    <n v="312"/>
    <x v="3"/>
    <s v="weekly"/>
    <n v="15000"/>
    <n v="0.182"/>
    <d v="2014-07-02T00:00:00"/>
    <x v="340"/>
    <x v="12"/>
    <n v="9580.8477806615228"/>
    <n v="45.549978908125446"/>
    <n v="33.441096089213097"/>
    <n v="78.991074997338544"/>
    <n v="9535.2978017533969"/>
  </r>
  <r>
    <n v="4"/>
    <x v="155"/>
    <n v="312"/>
    <x v="3"/>
    <s v="weekly"/>
    <n v="15000"/>
    <n v="0.182"/>
    <d v="2014-07-09T00:00:00"/>
    <x v="341"/>
    <x v="12"/>
    <n v="9535.2978017533969"/>
    <n v="45.708967053684219"/>
    <n v="33.282107943654324"/>
    <n v="78.991074997338544"/>
    <n v="9489.5888346997126"/>
  </r>
  <r>
    <n v="4"/>
    <x v="156"/>
    <n v="312"/>
    <x v="3"/>
    <s v="weekly"/>
    <n v="15000"/>
    <n v="0.182"/>
    <d v="2014-07-16T00:00:00"/>
    <x v="342"/>
    <x v="12"/>
    <n v="9489.5888346997126"/>
    <n v="45.868510133208588"/>
    <n v="33.122564864129956"/>
    <n v="78.991074997338544"/>
    <n v="9443.7203245665041"/>
  </r>
  <r>
    <n v="4"/>
    <x v="157"/>
    <n v="312"/>
    <x v="3"/>
    <s v="weekly"/>
    <n v="15000"/>
    <n v="0.182"/>
    <d v="2014-07-23T00:00:00"/>
    <x v="343"/>
    <x v="12"/>
    <n v="9443.7203245665041"/>
    <n v="46.028610083646143"/>
    <n v="32.962464913692401"/>
    <n v="78.991074997338544"/>
    <n v="9397.6917144828585"/>
  </r>
  <r>
    <n v="4"/>
    <x v="158"/>
    <n v="312"/>
    <x v="3"/>
    <s v="weekly"/>
    <n v="15000"/>
    <n v="0.182"/>
    <d v="2014-07-30T00:00:00"/>
    <x v="344"/>
    <x v="13"/>
    <n v="9397.6917144828585"/>
    <n v="46.189268848705218"/>
    <n v="32.801806148633325"/>
    <n v="78.991074997338544"/>
    <n v="9351.5024456341525"/>
  </r>
  <r>
    <n v="4"/>
    <x v="159"/>
    <n v="312"/>
    <x v="3"/>
    <s v="weekly"/>
    <n v="15000"/>
    <n v="0.182"/>
    <d v="2014-08-06T00:00:00"/>
    <x v="345"/>
    <x v="13"/>
    <n v="9351.5024456341525"/>
    <n v="46.350488378878516"/>
    <n v="32.640586618460027"/>
    <n v="78.991074997338544"/>
    <n v="9305.1519572552734"/>
  </r>
  <r>
    <n v="4"/>
    <x v="160"/>
    <n v="312"/>
    <x v="3"/>
    <s v="weekly"/>
    <n v="15000"/>
    <n v="0.182"/>
    <d v="2014-08-13T00:00:00"/>
    <x v="346"/>
    <x v="13"/>
    <n v="9305.1519572552734"/>
    <n v="46.512270631466713"/>
    <n v="32.478804365871831"/>
    <n v="78.991074997338544"/>
    <n v="9258.6396866238065"/>
  </r>
  <r>
    <n v="4"/>
    <x v="161"/>
    <n v="312"/>
    <x v="3"/>
    <s v="weekly"/>
    <n v="15000"/>
    <n v="0.182"/>
    <d v="2014-08-20T00:00:00"/>
    <x v="347"/>
    <x v="13"/>
    <n v="9258.6396866238065"/>
    <n v="46.674617570602301"/>
    <n v="32.316457426736243"/>
    <n v="78.991074997338544"/>
    <n v="9211.9650690532035"/>
  </r>
  <r>
    <n v="4"/>
    <x v="162"/>
    <n v="312"/>
    <x v="3"/>
    <s v="weekly"/>
    <n v="15000"/>
    <n v="0.182"/>
    <d v="2014-08-27T00:00:00"/>
    <x v="348"/>
    <x v="14"/>
    <n v="9211.9650690532035"/>
    <n v="46.83753116727339"/>
    <n v="32.153543830065153"/>
    <n v="78.991074997338544"/>
    <n v="9165.12753788593"/>
  </r>
  <r>
    <n v="4"/>
    <x v="163"/>
    <n v="312"/>
    <x v="3"/>
    <s v="weekly"/>
    <n v="15000"/>
    <n v="0.182"/>
    <d v="2014-09-03T00:00:00"/>
    <x v="349"/>
    <x v="14"/>
    <n v="9165.12753788593"/>
    <n v="47.001013399347649"/>
    <n v="31.990061597990895"/>
    <n v="78.991074997338544"/>
    <n v="9118.1265244865826"/>
  </r>
  <r>
    <n v="4"/>
    <x v="164"/>
    <n v="312"/>
    <x v="3"/>
    <s v="weekly"/>
    <n v="15000"/>
    <n v="0.182"/>
    <d v="2014-09-10T00:00:00"/>
    <x v="350"/>
    <x v="14"/>
    <n v="9118.1265244865826"/>
    <n v="47.165066251596329"/>
    <n v="31.826008745742211"/>
    <n v="78.991074997338544"/>
    <n v="9070.9614582349859"/>
  </r>
  <r>
    <n v="4"/>
    <x v="165"/>
    <n v="312"/>
    <x v="3"/>
    <s v="weekly"/>
    <n v="15000"/>
    <n v="0.182"/>
    <d v="2014-09-17T00:00:00"/>
    <x v="351"/>
    <x v="14"/>
    <n v="9070.9614582349859"/>
    <n v="47.32969171571834"/>
    <n v="31.6613832816202"/>
    <n v="78.991074997338544"/>
    <n v="9023.6317665192673"/>
  </r>
  <r>
    <n v="4"/>
    <x v="166"/>
    <n v="312"/>
    <x v="3"/>
    <s v="weekly"/>
    <n v="15000"/>
    <n v="0.182"/>
    <d v="2014-09-24T00:00:00"/>
    <x v="352"/>
    <x v="15"/>
    <n v="9023.6317665192673"/>
    <n v="47.494891790364449"/>
    <n v="31.496183206974099"/>
    <n v="78.991074997338544"/>
    <n v="8976.1368747289034"/>
  </r>
  <r>
    <n v="4"/>
    <x v="167"/>
    <n v="312"/>
    <x v="3"/>
    <s v="weekly"/>
    <n v="15000"/>
    <n v="0.182"/>
    <d v="2014-10-01T00:00:00"/>
    <x v="353"/>
    <x v="15"/>
    <n v="8976.1368747289034"/>
    <n v="47.660668481161494"/>
    <n v="31.33040651617705"/>
    <n v="78.991074997338544"/>
    <n v="8928.4762062477421"/>
  </r>
  <r>
    <n v="4"/>
    <x v="168"/>
    <n v="312"/>
    <x v="3"/>
    <s v="weekly"/>
    <n v="15000"/>
    <n v="0.182"/>
    <d v="2014-10-08T00:00:00"/>
    <x v="189"/>
    <x v="15"/>
    <n v="8928.4762062477421"/>
    <n v="47.827023800736839"/>
    <n v="31.164051196601708"/>
    <n v="78.991074997338544"/>
    <n v="8880.6491824470049"/>
  </r>
  <r>
    <n v="4"/>
    <x v="169"/>
    <n v="312"/>
    <x v="3"/>
    <s v="weekly"/>
    <n v="15000"/>
    <n v="0.182"/>
    <d v="2014-10-15T00:00:00"/>
    <x v="354"/>
    <x v="15"/>
    <n v="8880.6491824470049"/>
    <n v="47.993959768742691"/>
    <n v="30.997115228595852"/>
    <n v="78.991074997338544"/>
    <n v="8832.6552226782624"/>
  </r>
  <r>
    <n v="4"/>
    <x v="170"/>
    <n v="312"/>
    <x v="3"/>
    <s v="weekly"/>
    <n v="15000"/>
    <n v="0.182"/>
    <d v="2014-10-22T00:00:00"/>
    <x v="355"/>
    <x v="15"/>
    <n v="8832.6552226782624"/>
    <n v="48.161478411880722"/>
    <n v="30.829596585457825"/>
    <n v="78.991074997338544"/>
    <n v="8784.4937442663813"/>
  </r>
  <r>
    <n v="4"/>
    <x v="171"/>
    <n v="312"/>
    <x v="3"/>
    <s v="weekly"/>
    <n v="15000"/>
    <n v="0.182"/>
    <d v="2014-10-29T00:00:00"/>
    <x v="356"/>
    <x v="16"/>
    <n v="8784.4937442663813"/>
    <n v="48.329581763926569"/>
    <n v="30.661493233411971"/>
    <n v="78.991074997338544"/>
    <n v="8736.1641625024549"/>
  </r>
  <r>
    <n v="4"/>
    <x v="172"/>
    <n v="312"/>
    <x v="3"/>
    <s v="weekly"/>
    <n v="15000"/>
    <n v="0.182"/>
    <d v="2014-11-05T00:00:00"/>
    <x v="357"/>
    <x v="16"/>
    <n v="8736.1641625024549"/>
    <n v="48.498271865754631"/>
    <n v="30.492803131583912"/>
    <n v="78.991074997338544"/>
    <n v="8687.6658906367011"/>
  </r>
  <r>
    <n v="4"/>
    <x v="173"/>
    <n v="312"/>
    <x v="3"/>
    <s v="weekly"/>
    <n v="15000"/>
    <n v="0.182"/>
    <d v="2014-11-12T00:00:00"/>
    <x v="358"/>
    <x v="16"/>
    <n v="8687.6658906367011"/>
    <n v="48.667550765362769"/>
    <n v="30.323524231975775"/>
    <n v="78.991074997338544"/>
    <n v="8638.9983398713375"/>
  </r>
  <r>
    <n v="4"/>
    <x v="174"/>
    <n v="312"/>
    <x v="3"/>
    <s v="weekly"/>
    <n v="15000"/>
    <n v="0.182"/>
    <d v="2014-11-19T00:00:00"/>
    <x v="103"/>
    <x v="16"/>
    <n v="8638.9983398713375"/>
    <n v="48.837420517897215"/>
    <n v="30.153654479441325"/>
    <n v="78.991074997338544"/>
    <n v="8590.1609193534405"/>
  </r>
  <r>
    <n v="4"/>
    <x v="175"/>
    <n v="312"/>
    <x v="3"/>
    <s v="weekly"/>
    <n v="15000"/>
    <n v="0.182"/>
    <d v="2014-11-26T00:00:00"/>
    <x v="359"/>
    <x v="17"/>
    <n v="8590.1609193534405"/>
    <n v="49.007883185677493"/>
    <n v="29.983191811661051"/>
    <n v="78.991074997338544"/>
    <n v="8541.1530361677633"/>
  </r>
  <r>
    <n v="4"/>
    <x v="176"/>
    <n v="312"/>
    <x v="3"/>
    <s v="weekly"/>
    <n v="15000"/>
    <n v="0.182"/>
    <d v="2014-12-03T00:00:00"/>
    <x v="360"/>
    <x v="17"/>
    <n v="8541.1530361677633"/>
    <n v="49.178940838221472"/>
    <n v="29.812134159117072"/>
    <n v="78.991074997338544"/>
    <n v="8491.9740953295423"/>
  </r>
  <r>
    <n v="4"/>
    <x v="177"/>
    <n v="312"/>
    <x v="3"/>
    <s v="weekly"/>
    <n v="15000"/>
    <n v="0.182"/>
    <d v="2014-12-10T00:00:00"/>
    <x v="361"/>
    <x v="17"/>
    <n v="8491.9740953295423"/>
    <n v="49.350595552270498"/>
    <n v="29.640479445068046"/>
    <n v="78.991074997338544"/>
    <n v="8442.6234997772717"/>
  </r>
  <r>
    <n v="4"/>
    <x v="178"/>
    <n v="312"/>
    <x v="3"/>
    <s v="weekly"/>
    <n v="15000"/>
    <n v="0.182"/>
    <d v="2014-12-17T00:00:00"/>
    <x v="362"/>
    <x v="17"/>
    <n v="8442.6234997772717"/>
    <n v="49.52284941181459"/>
    <n v="29.468225585523957"/>
    <n v="78.991074997338544"/>
    <n v="8393.1006503654571"/>
  </r>
  <r>
    <n v="4"/>
    <x v="179"/>
    <n v="312"/>
    <x v="3"/>
    <s v="weekly"/>
    <n v="15000"/>
    <n v="0.182"/>
    <d v="2014-12-24T00:00:00"/>
    <x v="363"/>
    <x v="17"/>
    <n v="8393.1006503654571"/>
    <n v="49.695704508117743"/>
    <n v="29.295370489220801"/>
    <n v="78.991074997338544"/>
    <n v="8343.404945857339"/>
  </r>
  <r>
    <n v="4"/>
    <x v="180"/>
    <n v="312"/>
    <x v="3"/>
    <s v="weekly"/>
    <n v="15000"/>
    <n v="0.182"/>
    <d v="2014-12-31T00:00:00"/>
    <x v="364"/>
    <x v="18"/>
    <n v="8343.404945857339"/>
    <n v="49.869162939743333"/>
    <n v="29.121912057595207"/>
    <n v="78.991074997338544"/>
    <n v="8293.5357829175955"/>
  </r>
  <r>
    <n v="4"/>
    <x v="181"/>
    <n v="312"/>
    <x v="3"/>
    <s v="weekly"/>
    <n v="15000"/>
    <n v="0.182"/>
    <d v="2015-01-07T00:00:00"/>
    <x v="365"/>
    <x v="18"/>
    <n v="8293.5357829175955"/>
    <n v="50.04322681257959"/>
    <n v="28.947848184758953"/>
    <n v="78.991074997338544"/>
    <n v="8243.4925561050168"/>
  </r>
  <r>
    <n v="4"/>
    <x v="182"/>
    <n v="312"/>
    <x v="3"/>
    <s v="weekly"/>
    <n v="15000"/>
    <n v="0.182"/>
    <d v="2015-01-14T00:00:00"/>
    <x v="366"/>
    <x v="18"/>
    <n v="8243.4925561050168"/>
    <n v="50.217898239865143"/>
    <n v="28.773176757473401"/>
    <n v="78.991074997338544"/>
    <n v="8193.2746578651513"/>
  </r>
  <r>
    <n v="4"/>
    <x v="183"/>
    <n v="312"/>
    <x v="3"/>
    <s v="weekly"/>
    <n v="15000"/>
    <n v="0.182"/>
    <d v="2015-01-21T00:00:00"/>
    <x v="367"/>
    <x v="18"/>
    <n v="8193.2746578651513"/>
    <n v="50.393179342214694"/>
    <n v="28.597895655123846"/>
    <n v="78.991074997338544"/>
    <n v="8142.881478522937"/>
  </r>
  <r>
    <n v="4"/>
    <x v="184"/>
    <n v="312"/>
    <x v="3"/>
    <s v="weekly"/>
    <n v="15000"/>
    <n v="0.182"/>
    <d v="2015-01-28T00:00:00"/>
    <x v="368"/>
    <x v="19"/>
    <n v="8142.881478522937"/>
    <n v="50.569072247644783"/>
    <n v="28.42200274969376"/>
    <n v="78.991074997338544"/>
    <n v="8092.3124062752922"/>
  </r>
  <r>
    <n v="4"/>
    <x v="185"/>
    <n v="312"/>
    <x v="3"/>
    <s v="weekly"/>
    <n v="15000"/>
    <n v="0.182"/>
    <d v="2015-02-04T00:00:00"/>
    <x v="369"/>
    <x v="19"/>
    <n v="8092.3124062752922"/>
    <n v="50.745579091599581"/>
    <n v="28.245495905738963"/>
    <n v="78.991074997338544"/>
    <n v="8041.566827183693"/>
  </r>
  <r>
    <n v="4"/>
    <x v="186"/>
    <n v="312"/>
    <x v="3"/>
    <s v="weekly"/>
    <n v="15000"/>
    <n v="0.182"/>
    <d v="2015-02-11T00:00:00"/>
    <x v="370"/>
    <x v="19"/>
    <n v="8041.566827183693"/>
    <n v="50.922702016976828"/>
    <n v="28.068372980361712"/>
    <n v="78.991074997338544"/>
    <n v="7990.6441251667165"/>
  </r>
  <r>
    <n v="4"/>
    <x v="187"/>
    <n v="312"/>
    <x v="3"/>
    <s v="weekly"/>
    <n v="15000"/>
    <n v="0.182"/>
    <d v="2015-02-18T00:00:00"/>
    <x v="371"/>
    <x v="19"/>
    <n v="7990.6441251667165"/>
    <n v="51.100443174153895"/>
    <n v="27.890631823184648"/>
    <n v="78.991074997338544"/>
    <n v="7939.5436819925626"/>
  </r>
  <r>
    <n v="4"/>
    <x v="188"/>
    <n v="312"/>
    <x v="3"/>
    <s v="weekly"/>
    <n v="15000"/>
    <n v="0.182"/>
    <d v="2015-02-25T00:00:00"/>
    <x v="372"/>
    <x v="20"/>
    <n v="7939.5436819925626"/>
    <n v="51.278804721013813"/>
    <n v="27.712270276324727"/>
    <n v="78.991074997338544"/>
    <n v="7888.2648772715484"/>
  </r>
  <r>
    <n v="4"/>
    <x v="189"/>
    <n v="312"/>
    <x v="3"/>
    <s v="weekly"/>
    <n v="15000"/>
    <n v="0.182"/>
    <d v="2015-03-04T00:00:00"/>
    <x v="373"/>
    <x v="20"/>
    <n v="7888.2648772715484"/>
    <n v="51.457788822971551"/>
    <n v="27.533286174366996"/>
    <n v="78.991074997338544"/>
    <n v="7836.8070884485769"/>
  </r>
  <r>
    <n v="4"/>
    <x v="190"/>
    <n v="312"/>
    <x v="3"/>
    <s v="weekly"/>
    <n v="15000"/>
    <n v="0.182"/>
    <d v="2015-03-11T00:00:00"/>
    <x v="374"/>
    <x v="20"/>
    <n v="7836.8070884485769"/>
    <n v="51.637397653000221"/>
    <n v="27.353677344338323"/>
    <n v="78.991074997338544"/>
    <n v="7785.1696907955766"/>
  </r>
  <r>
    <n v="4"/>
    <x v="191"/>
    <n v="312"/>
    <x v="3"/>
    <s v="weekly"/>
    <n v="15000"/>
    <n v="0.182"/>
    <d v="2015-03-18T00:00:00"/>
    <x v="375"/>
    <x v="20"/>
    <n v="7785.1696907955766"/>
    <n v="51.817633391657537"/>
    <n v="27.173441605681003"/>
    <n v="78.991074997338544"/>
    <n v="7733.3520574039194"/>
  </r>
  <r>
    <n v="4"/>
    <x v="192"/>
    <n v="312"/>
    <x v="3"/>
    <s v="weekly"/>
    <n v="15000"/>
    <n v="0.182"/>
    <d v="2015-03-25T00:00:00"/>
    <x v="376"/>
    <x v="21"/>
    <n v="7733.3520574039194"/>
    <n v="51.998498227112265"/>
    <n v="26.992576770226282"/>
    <n v="78.991074997338544"/>
    <n v="7681.3535591768068"/>
  </r>
  <r>
    <n v="4"/>
    <x v="193"/>
    <n v="312"/>
    <x v="3"/>
    <s v="weekly"/>
    <n v="15000"/>
    <n v="0.182"/>
    <d v="2015-04-01T00:00:00"/>
    <x v="377"/>
    <x v="21"/>
    <n v="7681.3535591768068"/>
    <n v="52.179994355170734"/>
    <n v="26.811080642167813"/>
    <n v="78.991074997338544"/>
    <n v="7629.1735648216363"/>
  </r>
  <r>
    <n v="4"/>
    <x v="194"/>
    <n v="312"/>
    <x v="3"/>
    <s v="weekly"/>
    <n v="15000"/>
    <n v="0.182"/>
    <d v="2015-04-08T00:00:00"/>
    <x v="378"/>
    <x v="21"/>
    <n v="7629.1735648216363"/>
    <n v="52.362123979303576"/>
    <n v="26.628951018034972"/>
    <n v="78.991074997338544"/>
    <n v="7576.8114408423326"/>
  </r>
  <r>
    <n v="4"/>
    <x v="195"/>
    <n v="312"/>
    <x v="3"/>
    <s v="weekly"/>
    <n v="15000"/>
    <n v="0.182"/>
    <d v="2015-04-15T00:00:00"/>
    <x v="379"/>
    <x v="21"/>
    <n v="7576.8114408423326"/>
    <n v="52.544889310672431"/>
    <n v="26.446185686666112"/>
    <n v="78.991074997338544"/>
    <n v="7524.2665515316603"/>
  </r>
  <r>
    <n v="4"/>
    <x v="196"/>
    <n v="312"/>
    <x v="3"/>
    <s v="weekly"/>
    <n v="15000"/>
    <n v="0.182"/>
    <d v="2015-04-22T00:00:00"/>
    <x v="380"/>
    <x v="21"/>
    <n v="7524.2665515316603"/>
    <n v="52.728292568156803"/>
    <n v="26.26278242918174"/>
    <n v="78.991074997338544"/>
    <n v="7471.5382589635037"/>
  </r>
  <r>
    <n v="4"/>
    <x v="197"/>
    <n v="312"/>
    <x v="3"/>
    <s v="weekly"/>
    <n v="15000"/>
    <n v="0.182"/>
    <d v="2015-04-29T00:00:00"/>
    <x v="381"/>
    <x v="22"/>
    <n v="7471.5382589635037"/>
    <n v="52.912335978380995"/>
    <n v="26.078739018957549"/>
    <n v="78.991074997338544"/>
    <n v="7418.625922985123"/>
  </r>
  <r>
    <n v="4"/>
    <x v="198"/>
    <n v="312"/>
    <x v="3"/>
    <s v="weekly"/>
    <n v="15000"/>
    <n v="0.182"/>
    <d v="2015-05-06T00:00:00"/>
    <x v="382"/>
    <x v="22"/>
    <n v="7418.625922985123"/>
    <n v="53.097021775741155"/>
    <n v="25.894053221597389"/>
    <n v="78.991074997338544"/>
    <n v="7365.5289012093817"/>
  </r>
  <r>
    <n v="4"/>
    <x v="199"/>
    <n v="312"/>
    <x v="3"/>
    <s v="weekly"/>
    <n v="15000"/>
    <n v="0.182"/>
    <d v="2015-05-13T00:00:00"/>
    <x v="383"/>
    <x v="22"/>
    <n v="7365.5289012093817"/>
    <n v="53.282352202432378"/>
    <n v="25.708722794906169"/>
    <n v="78.991074997338544"/>
    <n v="7312.246549006949"/>
  </r>
  <r>
    <n v="4"/>
    <x v="200"/>
    <n v="312"/>
    <x v="3"/>
    <s v="weekly"/>
    <n v="15000"/>
    <n v="0.182"/>
    <d v="2015-05-20T00:00:00"/>
    <x v="384"/>
    <x v="22"/>
    <n v="7312.246549006949"/>
    <n v="53.468329508475932"/>
    <n v="25.522745488862608"/>
    <n v="78.991074997338544"/>
    <n v="7258.7782194984729"/>
  </r>
  <r>
    <n v="4"/>
    <x v="201"/>
    <n v="312"/>
    <x v="3"/>
    <s v="weekly"/>
    <n v="15000"/>
    <n v="0.182"/>
    <d v="2015-05-27T00:00:00"/>
    <x v="385"/>
    <x v="23"/>
    <n v="7258.7782194984729"/>
    <n v="53.654955951746615"/>
    <n v="25.336119045591932"/>
    <n v="78.991074997338544"/>
    <n v="7205.1232635467259"/>
  </r>
  <r>
    <n v="4"/>
    <x v="202"/>
    <n v="312"/>
    <x v="3"/>
    <s v="weekly"/>
    <n v="15000"/>
    <n v="0.182"/>
    <d v="2015-06-03T00:00:00"/>
    <x v="386"/>
    <x v="23"/>
    <n v="7205.1232635467259"/>
    <n v="53.842233798000109"/>
    <n v="25.148841199338438"/>
    <n v="78.991074997338544"/>
    <n v="7151.2810297487258"/>
  </r>
  <r>
    <n v="4"/>
    <x v="203"/>
    <n v="312"/>
    <x v="3"/>
    <s v="weekly"/>
    <n v="15000"/>
    <n v="0.182"/>
    <d v="2015-06-10T00:00:00"/>
    <x v="387"/>
    <x v="23"/>
    <n v="7151.2810297487258"/>
    <n v="54.030165320900522"/>
    <n v="24.960909676438018"/>
    <n v="78.991074997338544"/>
    <n v="7097.250864427825"/>
  </r>
  <r>
    <n v="4"/>
    <x v="204"/>
    <n v="312"/>
    <x v="3"/>
    <s v="weekly"/>
    <n v="15000"/>
    <n v="0.182"/>
    <d v="2015-06-17T00:00:00"/>
    <x v="388"/>
    <x v="23"/>
    <n v="7097.250864427825"/>
    <n v="54.218752802048002"/>
    <n v="24.772322195290545"/>
    <n v="78.991074997338544"/>
    <n v="7043.0321116257774"/>
  </r>
  <r>
    <n v="4"/>
    <x v="205"/>
    <n v="312"/>
    <x v="3"/>
    <s v="weekly"/>
    <n v="15000"/>
    <n v="0.182"/>
    <d v="2015-06-24T00:00:00"/>
    <x v="389"/>
    <x v="24"/>
    <n v="7043.0321116257774"/>
    <n v="54.407998531006385"/>
    <n v="24.583076466332162"/>
    <n v="78.991074997338544"/>
    <n v="6988.624113094771"/>
  </r>
  <r>
    <n v="4"/>
    <x v="206"/>
    <n v="312"/>
    <x v="3"/>
    <s v="weekly"/>
    <n v="15000"/>
    <n v="0.182"/>
    <d v="2015-07-01T00:00:00"/>
    <x v="390"/>
    <x v="24"/>
    <n v="6988.624113094771"/>
    <n v="54.597904805331041"/>
    <n v="24.393170192007503"/>
    <n v="78.991074997338544"/>
    <n v="6934.0262082894396"/>
  </r>
  <r>
    <n v="4"/>
    <x v="207"/>
    <n v="312"/>
    <x v="3"/>
    <s v="weekly"/>
    <n v="15000"/>
    <n v="0.182"/>
    <d v="2015-07-08T00:00:00"/>
    <x v="391"/>
    <x v="24"/>
    <n v="6934.0262082894396"/>
    <n v="54.788473930596773"/>
    <n v="24.202601066741771"/>
    <n v="78.991074997338544"/>
    <n v="6879.2377343588432"/>
  </r>
  <r>
    <n v="4"/>
    <x v="208"/>
    <n v="312"/>
    <x v="3"/>
    <s v="weekly"/>
    <n v="15000"/>
    <n v="0.182"/>
    <d v="2015-07-15T00:00:00"/>
    <x v="392"/>
    <x v="24"/>
    <n v="6879.2377343588432"/>
    <n v="54.979708220425763"/>
    <n v="24.011366776912784"/>
    <n v="78.991074997338544"/>
    <n v="6824.2580261384173"/>
  </r>
  <r>
    <n v="4"/>
    <x v="209"/>
    <n v="312"/>
    <x v="3"/>
    <s v="weekly"/>
    <n v="15000"/>
    <n v="0.182"/>
    <d v="2015-07-22T00:00:00"/>
    <x v="393"/>
    <x v="24"/>
    <n v="6824.2580261384173"/>
    <n v="55.171609996515684"/>
    <n v="23.819465000822859"/>
    <n v="78.991074997338544"/>
    <n v="6769.0864161419013"/>
  </r>
  <r>
    <n v="4"/>
    <x v="210"/>
    <n v="312"/>
    <x v="3"/>
    <s v="weekly"/>
    <n v="15000"/>
    <n v="0.182"/>
    <d v="2015-07-29T00:00:00"/>
    <x v="394"/>
    <x v="25"/>
    <n v="6769.0864161419013"/>
    <n v="55.364181588667904"/>
    <n v="23.626893408670639"/>
    <n v="78.991074997338544"/>
    <n v="6713.7222345532336"/>
  </r>
  <r>
    <n v="4"/>
    <x v="211"/>
    <n v="312"/>
    <x v="3"/>
    <s v="weekly"/>
    <n v="15000"/>
    <n v="0.182"/>
    <d v="2015-08-05T00:00:00"/>
    <x v="395"/>
    <x v="25"/>
    <n v="6713.7222345532336"/>
    <n v="55.557425334815747"/>
    <n v="23.433649662522793"/>
    <n v="78.991074997338544"/>
    <n v="6658.1648092184178"/>
  </r>
  <r>
    <n v="4"/>
    <x v="212"/>
    <n v="312"/>
    <x v="3"/>
    <s v="weekly"/>
    <n v="15000"/>
    <n v="0.182"/>
    <d v="2015-08-12T00:00:00"/>
    <x v="396"/>
    <x v="25"/>
    <n v="6658.1648092184178"/>
    <n v="55.751343581052886"/>
    <n v="23.239731416285657"/>
    <n v="78.991074997338544"/>
    <n v="6602.4134656373644"/>
  </r>
  <r>
    <n v="4"/>
    <x v="213"/>
    <n v="312"/>
    <x v="3"/>
    <s v="weekly"/>
    <n v="15000"/>
    <n v="0.182"/>
    <d v="2015-08-19T00:00:00"/>
    <x v="112"/>
    <x v="25"/>
    <n v="6602.4134656373644"/>
    <n v="55.945938681661829"/>
    <n v="23.045136315676718"/>
    <n v="78.991074997338544"/>
    <n v="6546.4675269557029"/>
  </r>
  <r>
    <n v="4"/>
    <x v="214"/>
    <n v="312"/>
    <x v="3"/>
    <s v="weekly"/>
    <n v="15000"/>
    <n v="0.182"/>
    <d v="2015-08-26T00:00:00"/>
    <x v="397"/>
    <x v="26"/>
    <n v="6546.4675269557029"/>
    <n v="56.141212999142475"/>
    <n v="22.849861998196069"/>
    <n v="78.991074997338544"/>
    <n v="6490.3263139565606"/>
  </r>
  <r>
    <n v="4"/>
    <x v="215"/>
    <n v="312"/>
    <x v="3"/>
    <s v="weekly"/>
    <n v="15000"/>
    <n v="0.182"/>
    <d v="2015-09-02T00:00:00"/>
    <x v="398"/>
    <x v="26"/>
    <n v="6490.3263139565606"/>
    <n v="56.337168904240855"/>
    <n v="22.653906093097692"/>
    <n v="78.991074997338544"/>
    <n v="6433.9891450523201"/>
  </r>
  <r>
    <n v="4"/>
    <x v="216"/>
    <n v="312"/>
    <x v="3"/>
    <s v="weekly"/>
    <n v="15000"/>
    <n v="0.182"/>
    <d v="2015-09-09T00:00:00"/>
    <x v="399"/>
    <x v="26"/>
    <n v="6433.9891450523201"/>
    <n v="56.533808775977846"/>
    <n v="22.457266221360701"/>
    <n v="78.991074997338544"/>
    <n v="6377.4553362763418"/>
  </r>
  <r>
    <n v="4"/>
    <x v="217"/>
    <n v="312"/>
    <x v="3"/>
    <s v="weekly"/>
    <n v="15000"/>
    <n v="0.182"/>
    <d v="2015-09-16T00:00:00"/>
    <x v="400"/>
    <x v="26"/>
    <n v="6377.4553362763418"/>
    <n v="56.731135001678105"/>
    <n v="22.259939995660439"/>
    <n v="78.991074997338544"/>
    <n v="6320.7242012746638"/>
  </r>
  <r>
    <n v="4"/>
    <x v="218"/>
    <n v="312"/>
    <x v="3"/>
    <s v="weekly"/>
    <n v="15000"/>
    <n v="0.182"/>
    <d v="2015-09-23T00:00:00"/>
    <x v="401"/>
    <x v="26"/>
    <n v="6320.7242012746638"/>
    <n v="56.929149976999028"/>
    <n v="22.061925020339512"/>
    <n v="78.991074997338544"/>
    <n v="6263.7950512976649"/>
  </r>
  <r>
    <n v="4"/>
    <x v="219"/>
    <n v="312"/>
    <x v="3"/>
    <s v="weekly"/>
    <n v="15000"/>
    <n v="0.182"/>
    <d v="2015-09-30T00:00:00"/>
    <x v="402"/>
    <x v="27"/>
    <n v="6263.7950512976649"/>
    <n v="57.12785610595985"/>
    <n v="21.863218891378697"/>
    <n v="78.991074997338544"/>
    <n v="6206.6671951917051"/>
  </r>
  <r>
    <n v="4"/>
    <x v="220"/>
    <n v="312"/>
    <x v="3"/>
    <s v="weekly"/>
    <n v="15000"/>
    <n v="0.182"/>
    <d v="2015-10-07T00:00:00"/>
    <x v="403"/>
    <x v="27"/>
    <n v="6206.6671951917051"/>
    <n v="57.327255800970782"/>
    <n v="21.663819196367761"/>
    <n v="78.991074997338544"/>
    <n v="6149.3399393907339"/>
  </r>
  <r>
    <n v="4"/>
    <x v="221"/>
    <n v="312"/>
    <x v="3"/>
    <s v="weekly"/>
    <n v="15000"/>
    <n v="0.182"/>
    <d v="2015-10-14T00:00:00"/>
    <x v="404"/>
    <x v="27"/>
    <n v="6149.3399393907339"/>
    <n v="57.527351482862393"/>
    <n v="21.46372351447615"/>
    <n v="78.991074997338544"/>
    <n v="6091.8125879078716"/>
  </r>
  <r>
    <n v="4"/>
    <x v="222"/>
    <n v="312"/>
    <x v="3"/>
    <s v="weekly"/>
    <n v="15000"/>
    <n v="0.182"/>
    <d v="2015-10-21T00:00:00"/>
    <x v="405"/>
    <x v="27"/>
    <n v="6091.8125879078716"/>
    <n v="57.728145580914905"/>
    <n v="21.262929416423638"/>
    <n v="78.991074997338544"/>
    <n v="6034.0844423269564"/>
  </r>
  <r>
    <n v="4"/>
    <x v="223"/>
    <n v="312"/>
    <x v="3"/>
    <s v="weekly"/>
    <n v="15000"/>
    <n v="0.182"/>
    <d v="2015-10-28T00:00:00"/>
    <x v="406"/>
    <x v="28"/>
    <n v="6034.0844423269564"/>
    <n v="57.929640532887746"/>
    <n v="21.061434464450802"/>
    <n v="78.991074997338544"/>
    <n v="5976.1548017940686"/>
  </r>
  <r>
    <n v="4"/>
    <x v="224"/>
    <n v="312"/>
    <x v="3"/>
    <s v="weekly"/>
    <n v="15000"/>
    <n v="0.182"/>
    <d v="2015-11-04T00:00:00"/>
    <x v="407"/>
    <x v="28"/>
    <n v="5976.1548017940686"/>
    <n v="58.131838785049112"/>
    <n v="20.859236212289435"/>
    <n v="78.991074997338544"/>
    <n v="5918.0229630090198"/>
  </r>
  <r>
    <n v="4"/>
    <x v="225"/>
    <n v="312"/>
    <x v="3"/>
    <s v="weekly"/>
    <n v="15000"/>
    <n v="0.182"/>
    <d v="2015-11-11T00:00:00"/>
    <x v="408"/>
    <x v="28"/>
    <n v="5918.0229630090198"/>
    <n v="58.334742792205688"/>
    <n v="20.656332205132852"/>
    <n v="78.991074997338544"/>
    <n v="5859.6882202168144"/>
  </r>
  <r>
    <n v="4"/>
    <x v="226"/>
    <n v="312"/>
    <x v="3"/>
    <s v="weekly"/>
    <n v="15000"/>
    <n v="0.182"/>
    <d v="2015-11-18T00:00:00"/>
    <x v="409"/>
    <x v="28"/>
    <n v="5859.6882202168144"/>
    <n v="58.538355017732457"/>
    <n v="20.452719979606087"/>
    <n v="78.991074997338544"/>
    <n v="5801.1498651990823"/>
  </r>
  <r>
    <n v="4"/>
    <x v="227"/>
    <n v="312"/>
    <x v="3"/>
    <s v="weekly"/>
    <n v="15000"/>
    <n v="0.182"/>
    <d v="2015-11-25T00:00:00"/>
    <x v="410"/>
    <x v="29"/>
    <n v="5801.1498651990823"/>
    <n v="58.742677933602565"/>
    <n v="20.248397063735975"/>
    <n v="78.991074997338544"/>
    <n v="5742.4071872654795"/>
  </r>
  <r>
    <n v="4"/>
    <x v="228"/>
    <n v="312"/>
    <x v="3"/>
    <s v="weekly"/>
    <n v="15000"/>
    <n v="0.182"/>
    <d v="2015-12-02T00:00:00"/>
    <x v="411"/>
    <x v="29"/>
    <n v="5742.4071872654795"/>
    <n v="58.947714020417393"/>
    <n v="20.043360976921154"/>
    <n v="78.991074997338544"/>
    <n v="5683.4594732450623"/>
  </r>
  <r>
    <n v="4"/>
    <x v="229"/>
    <n v="312"/>
    <x v="3"/>
    <s v="weekly"/>
    <n v="15000"/>
    <n v="0.182"/>
    <d v="2015-12-09T00:00:00"/>
    <x v="412"/>
    <x v="29"/>
    <n v="5683.4594732450623"/>
    <n v="59.1534657674366"/>
    <n v="19.837609229901943"/>
    <n v="78.991074997338544"/>
    <n v="5624.3060074776258"/>
  </r>
  <r>
    <n v="4"/>
    <x v="230"/>
    <n v="312"/>
    <x v="3"/>
    <s v="weekly"/>
    <n v="15000"/>
    <n v="0.182"/>
    <d v="2015-12-16T00:00:00"/>
    <x v="413"/>
    <x v="29"/>
    <n v="5624.3060074776258"/>
    <n v="59.359935672608415"/>
    <n v="19.631139324730125"/>
    <n v="78.991074997338544"/>
    <n v="5564.9460718050177"/>
  </r>
  <r>
    <n v="4"/>
    <x v="231"/>
    <n v="312"/>
    <x v="3"/>
    <s v="weekly"/>
    <n v="15000"/>
    <n v="0.182"/>
    <d v="2015-12-23T00:00:00"/>
    <x v="414"/>
    <x v="29"/>
    <n v="5564.9460718050177"/>
    <n v="59.567126242599933"/>
    <n v="19.42394875473861"/>
    <n v="78.991074997338544"/>
    <n v="5505.3789455624174"/>
  </r>
  <r>
    <n v="4"/>
    <x v="232"/>
    <n v="312"/>
    <x v="3"/>
    <s v="weekly"/>
    <n v="15000"/>
    <n v="0.182"/>
    <d v="2015-12-30T00:00:00"/>
    <x v="415"/>
    <x v="30"/>
    <n v="5505.3789455624174"/>
    <n v="59.77503999282753"/>
    <n v="19.216035004511014"/>
    <n v="78.991074997338544"/>
    <n v="5445.6039055695901"/>
  </r>
  <r>
    <n v="4"/>
    <x v="233"/>
    <n v="312"/>
    <x v="3"/>
    <s v="weekly"/>
    <n v="15000"/>
    <n v="0.182"/>
    <d v="2016-01-06T00:00:00"/>
    <x v="416"/>
    <x v="30"/>
    <n v="5445.6039055695901"/>
    <n v="59.983679447487425"/>
    <n v="19.007395549851118"/>
    <n v="78.991074997338544"/>
    <n v="5385.6202261221024"/>
  </r>
  <r>
    <n v="4"/>
    <x v="234"/>
    <n v="312"/>
    <x v="3"/>
    <s v="weekly"/>
    <n v="15000"/>
    <n v="0.182"/>
    <d v="2016-01-13T00:00:00"/>
    <x v="417"/>
    <x v="30"/>
    <n v="5385.6202261221024"/>
    <n v="60.193047139586326"/>
    <n v="18.798027857752217"/>
    <n v="78.991074997338544"/>
    <n v="5325.4271789825161"/>
  </r>
  <r>
    <n v="4"/>
    <x v="235"/>
    <n v="312"/>
    <x v="3"/>
    <s v="weekly"/>
    <n v="15000"/>
    <n v="0.182"/>
    <d v="2016-01-20T00:00:00"/>
    <x v="418"/>
    <x v="30"/>
    <n v="5325.4271789825161"/>
    <n v="60.403145610972174"/>
    <n v="18.587929386366373"/>
    <n v="78.991074997338544"/>
    <n v="5265.0240333715437"/>
  </r>
  <r>
    <n v="4"/>
    <x v="236"/>
    <n v="312"/>
    <x v="3"/>
    <s v="weekly"/>
    <n v="15000"/>
    <n v="0.182"/>
    <d v="2016-01-27T00:00:00"/>
    <x v="419"/>
    <x v="31"/>
    <n v="5265.0240333715437"/>
    <n v="60.613977412364989"/>
    <n v="18.377097584973555"/>
    <n v="78.991074997338544"/>
    <n v="5204.4100559591789"/>
  </r>
  <r>
    <n v="4"/>
    <x v="237"/>
    <n v="312"/>
    <x v="3"/>
    <s v="weekly"/>
    <n v="15000"/>
    <n v="0.182"/>
    <d v="2016-02-03T00:00:00"/>
    <x v="420"/>
    <x v="31"/>
    <n v="5204.4100559591789"/>
    <n v="60.825545103387881"/>
    <n v="18.165529893950666"/>
    <n v="78.991074997338544"/>
    <n v="5143.5845108557905"/>
  </r>
  <r>
    <n v="4"/>
    <x v="238"/>
    <n v="312"/>
    <x v="3"/>
    <s v="weekly"/>
    <n v="15000"/>
    <n v="0.182"/>
    <d v="2016-02-10T00:00:00"/>
    <x v="421"/>
    <x v="31"/>
    <n v="5143.5845108557905"/>
    <n v="61.03785125259806"/>
    <n v="17.953223744740484"/>
    <n v="78.991074997338544"/>
    <n v="5082.5466596031929"/>
  </r>
  <r>
    <n v="4"/>
    <x v="239"/>
    <n v="312"/>
    <x v="3"/>
    <s v="weekly"/>
    <n v="15000"/>
    <n v="0.182"/>
    <d v="2016-02-17T00:00:00"/>
    <x v="422"/>
    <x v="31"/>
    <n v="5082.5466596031929"/>
    <n v="61.250898437518082"/>
    <n v="17.740176559820462"/>
    <n v="78.991074997338544"/>
    <n v="5021.2957611656748"/>
  </r>
  <r>
    <n v="4"/>
    <x v="240"/>
    <n v="312"/>
    <x v="3"/>
    <s v="weekly"/>
    <n v="15000"/>
    <n v="0.182"/>
    <d v="2016-02-24T00:00:00"/>
    <x v="423"/>
    <x v="32"/>
    <n v="5021.2957611656748"/>
    <n v="61.46468924466712"/>
    <n v="17.526385752671423"/>
    <n v="78.991074997338544"/>
    <n v="4959.8310719210076"/>
  </r>
  <r>
    <n v="4"/>
    <x v="241"/>
    <n v="312"/>
    <x v="3"/>
    <s v="weekly"/>
    <n v="15000"/>
    <n v="0.182"/>
    <d v="2016-03-02T00:00:00"/>
    <x v="424"/>
    <x v="32"/>
    <n v="4959.8310719210076"/>
    <n v="61.679226269592341"/>
    <n v="17.311848727746202"/>
    <n v="78.991074997338544"/>
    <n v="4898.151845651415"/>
  </r>
  <r>
    <n v="4"/>
    <x v="242"/>
    <n v="312"/>
    <x v="3"/>
    <s v="weekly"/>
    <n v="15000"/>
    <n v="0.182"/>
    <d v="2016-03-09T00:00:00"/>
    <x v="425"/>
    <x v="32"/>
    <n v="4898.151845651415"/>
    <n v="61.894512116900458"/>
    <n v="17.096562880438089"/>
    <n v="78.991074997338544"/>
    <n v="4836.2573335345141"/>
  </r>
  <r>
    <n v="4"/>
    <x v="243"/>
    <n v="312"/>
    <x v="3"/>
    <s v="weekly"/>
    <n v="15000"/>
    <n v="0.182"/>
    <d v="2016-03-16T00:00:00"/>
    <x v="426"/>
    <x v="32"/>
    <n v="4836.2573335345141"/>
    <n v="62.110549400289308"/>
    <n v="16.880525597049235"/>
    <n v="78.991074997338544"/>
    <n v="4774.1467841342246"/>
  </r>
  <r>
    <n v="4"/>
    <x v="244"/>
    <n v="312"/>
    <x v="3"/>
    <s v="weekly"/>
    <n v="15000"/>
    <n v="0.182"/>
    <d v="2016-03-23T00:00:00"/>
    <x v="427"/>
    <x v="32"/>
    <n v="4774.1467841342246"/>
    <n v="62.327340742579636"/>
    <n v="16.663734254758911"/>
    <n v="78.991074997338544"/>
    <n v="4711.8194433916451"/>
  </r>
  <r>
    <n v="4"/>
    <x v="245"/>
    <n v="312"/>
    <x v="3"/>
    <s v="weekly"/>
    <n v="15000"/>
    <n v="0.182"/>
    <d v="2016-03-30T00:00:00"/>
    <x v="428"/>
    <x v="33"/>
    <n v="4711.8194433916451"/>
    <n v="62.544888775746884"/>
    <n v="16.44618622159166"/>
    <n v="78.991074997338544"/>
    <n v="4649.2745546158985"/>
  </r>
  <r>
    <n v="4"/>
    <x v="246"/>
    <n v="312"/>
    <x v="3"/>
    <s v="weekly"/>
    <n v="15000"/>
    <n v="0.182"/>
    <d v="2016-04-06T00:00:00"/>
    <x v="429"/>
    <x v="33"/>
    <n v="4649.2745546158985"/>
    <n v="62.763196140953184"/>
    <n v="16.227878856385356"/>
    <n v="78.991074997338544"/>
    <n v="4586.5113584749452"/>
  </r>
  <r>
    <n v="4"/>
    <x v="247"/>
    <n v="312"/>
    <x v="3"/>
    <s v="weekly"/>
    <n v="15000"/>
    <n v="0.182"/>
    <d v="2016-04-13T00:00:00"/>
    <x v="430"/>
    <x v="33"/>
    <n v="4586.5113584749452"/>
    <n v="62.982265488579415"/>
    <n v="16.008809508759125"/>
    <n v="78.991074997338544"/>
    <n v="4523.5290929863659"/>
  </r>
  <r>
    <n v="4"/>
    <x v="248"/>
    <n v="312"/>
    <x v="3"/>
    <s v="weekly"/>
    <n v="15000"/>
    <n v="0.182"/>
    <d v="2016-04-20T00:00:00"/>
    <x v="431"/>
    <x v="33"/>
    <n v="4523.5290929863659"/>
    <n v="63.202099478257367"/>
    <n v="15.788975519081179"/>
    <n v="78.991074997338544"/>
    <n v="4460.3269935081089"/>
  </r>
  <r>
    <n v="4"/>
    <x v="249"/>
    <n v="312"/>
    <x v="3"/>
    <s v="weekly"/>
    <n v="15000"/>
    <n v="0.182"/>
    <d v="2016-04-27T00:00:00"/>
    <x v="432"/>
    <x v="34"/>
    <n v="4460.3269935081089"/>
    <n v="63.422700778902019"/>
    <n v="15.568374218436523"/>
    <n v="78.991074997338544"/>
    <n v="4396.9042927292066"/>
  </r>
  <r>
    <n v="4"/>
    <x v="250"/>
    <n v="312"/>
    <x v="3"/>
    <s v="weekly"/>
    <n v="15000"/>
    <n v="0.182"/>
    <d v="2016-05-04T00:00:00"/>
    <x v="433"/>
    <x v="34"/>
    <n v="4396.9042927292066"/>
    <n v="63.644072068743995"/>
    <n v="15.347002928594545"/>
    <n v="78.991074997338544"/>
    <n v="4333.2602206604624"/>
  </r>
  <r>
    <n v="4"/>
    <x v="251"/>
    <n v="312"/>
    <x v="3"/>
    <s v="weekly"/>
    <n v="15000"/>
    <n v="0.182"/>
    <d v="2016-05-11T00:00:00"/>
    <x v="434"/>
    <x v="34"/>
    <n v="4333.2602206604624"/>
    <n v="63.866216035362022"/>
    <n v="15.124858961976519"/>
    <n v="78.991074997338544"/>
    <n v="4269.3940046251"/>
  </r>
  <r>
    <n v="4"/>
    <x v="252"/>
    <n v="312"/>
    <x v="3"/>
    <s v="weekly"/>
    <n v="15000"/>
    <n v="0.182"/>
    <d v="2016-05-18T00:00:00"/>
    <x v="435"/>
    <x v="34"/>
    <n v="4269.3940046251"/>
    <n v="64.089135375715585"/>
    <n v="14.901939621622953"/>
    <n v="78.991074997338544"/>
    <n v="4205.3048692493849"/>
  </r>
  <r>
    <n v="4"/>
    <x v="253"/>
    <n v="312"/>
    <x v="3"/>
    <s v="weekly"/>
    <n v="15000"/>
    <n v="0.182"/>
    <d v="2016-05-25T00:00:00"/>
    <x v="436"/>
    <x v="35"/>
    <n v="4205.3048692493849"/>
    <n v="64.312832796177673"/>
    <n v="14.678242201160867"/>
    <n v="78.991074997338544"/>
    <n v="4140.9920364532072"/>
  </r>
  <r>
    <n v="4"/>
    <x v="254"/>
    <n v="312"/>
    <x v="3"/>
    <s v="weekly"/>
    <n v="15000"/>
    <n v="0.182"/>
    <d v="2016-06-01T00:00:00"/>
    <x v="437"/>
    <x v="35"/>
    <n v="4140.9920364532072"/>
    <n v="64.537311012567628"/>
    <n v="14.453763984770919"/>
    <n v="78.991074997338544"/>
    <n v="4076.4547254406398"/>
  </r>
  <r>
    <n v="4"/>
    <x v="255"/>
    <n v="312"/>
    <x v="3"/>
    <s v="weekly"/>
    <n v="15000"/>
    <n v="0.182"/>
    <d v="2016-06-08T00:00:00"/>
    <x v="438"/>
    <x v="35"/>
    <n v="4076.4547254406398"/>
    <n v="64.762572750184091"/>
    <n v="14.228502247154452"/>
    <n v="78.991074997338544"/>
    <n v="4011.6921526904557"/>
  </r>
  <r>
    <n v="4"/>
    <x v="256"/>
    <n v="312"/>
    <x v="3"/>
    <s v="weekly"/>
    <n v="15000"/>
    <n v="0.182"/>
    <d v="2016-06-15T00:00:00"/>
    <x v="439"/>
    <x v="35"/>
    <n v="4011.6921526904557"/>
    <n v="64.988620743838155"/>
    <n v="14.002454253500385"/>
    <n v="78.991074997338544"/>
    <n v="3946.7035319466177"/>
  </r>
  <r>
    <n v="4"/>
    <x v="257"/>
    <n v="312"/>
    <x v="3"/>
    <s v="weekly"/>
    <n v="15000"/>
    <n v="0.182"/>
    <d v="2016-06-22T00:00:00"/>
    <x v="440"/>
    <x v="35"/>
    <n v="3946.7035319466177"/>
    <n v="65.21545773788651"/>
    <n v="13.77561725945203"/>
    <n v="78.991074997338544"/>
    <n v="3881.4880742087312"/>
  </r>
  <r>
    <n v="4"/>
    <x v="258"/>
    <n v="312"/>
    <x v="3"/>
    <s v="weekly"/>
    <n v="15000"/>
    <n v="0.182"/>
    <d v="2016-06-29T00:00:00"/>
    <x v="441"/>
    <x v="46"/>
    <n v="3881.4880742087312"/>
    <n v="65.443086486264775"/>
    <n v="13.547988511073765"/>
    <n v="78.991074997338544"/>
    <n v="3816.0449877224664"/>
  </r>
  <r>
    <n v="4"/>
    <x v="259"/>
    <n v="312"/>
    <x v="3"/>
    <s v="weekly"/>
    <n v="15000"/>
    <n v="0.182"/>
    <d v="2016-07-06T00:00:00"/>
    <x v="442"/>
    <x v="46"/>
    <n v="3816.0449877224664"/>
    <n v="65.671509752520947"/>
    <n v="13.319565244817595"/>
    <n v="78.991074997338544"/>
    <n v="3750.3734779699453"/>
  </r>
  <r>
    <n v="4"/>
    <x v="260"/>
    <n v="312"/>
    <x v="3"/>
    <s v="weekly"/>
    <n v="15000"/>
    <n v="0.182"/>
    <d v="2016-07-13T00:00:00"/>
    <x v="443"/>
    <x v="46"/>
    <n v="3750.3734779699453"/>
    <n v="65.900730309848925"/>
    <n v="13.090344687489617"/>
    <n v="78.991074997338544"/>
    <n v="3684.4727476600965"/>
  </r>
  <r>
    <n v="4"/>
    <x v="261"/>
    <n v="312"/>
    <x v="3"/>
    <s v="weekly"/>
    <n v="15000"/>
    <n v="0.182"/>
    <d v="2016-07-20T00:00:00"/>
    <x v="444"/>
    <x v="46"/>
    <n v="3684.4727476600965"/>
    <n v="66.130750941122201"/>
    <n v="12.860324056216339"/>
    <n v="78.991074997338544"/>
    <n v="3618.3419967189743"/>
  </r>
  <r>
    <n v="4"/>
    <x v="262"/>
    <n v="312"/>
    <x v="3"/>
    <s v="weekly"/>
    <n v="15000"/>
    <n v="0.182"/>
    <d v="2016-07-27T00:00:00"/>
    <x v="445"/>
    <x v="47"/>
    <n v="3618.3419967189743"/>
    <n v="66.361574438927661"/>
    <n v="12.629500558410886"/>
    <n v="78.991074997338544"/>
    <n v="3551.9804222800467"/>
  </r>
  <r>
    <n v="4"/>
    <x v="263"/>
    <n v="312"/>
    <x v="3"/>
    <s v="weekly"/>
    <n v="15000"/>
    <n v="0.182"/>
    <d v="2016-08-03T00:00:00"/>
    <x v="446"/>
    <x v="47"/>
    <n v="3551.9804222800467"/>
    <n v="66.593203605599427"/>
    <n v="12.397871391739123"/>
    <n v="78.991074997338544"/>
    <n v="3485.3872186744475"/>
  </r>
  <r>
    <n v="4"/>
    <x v="264"/>
    <n v="312"/>
    <x v="3"/>
    <s v="weekly"/>
    <n v="15000"/>
    <n v="0.182"/>
    <d v="2016-08-10T00:00:00"/>
    <x v="447"/>
    <x v="47"/>
    <n v="3485.3872186744475"/>
    <n v="66.82564125325294"/>
    <n v="12.165433744085606"/>
    <n v="78.991074997338544"/>
    <n v="3418.5615774211947"/>
  </r>
  <r>
    <n v="4"/>
    <x v="265"/>
    <n v="312"/>
    <x v="3"/>
    <s v="weekly"/>
    <n v="15000"/>
    <n v="0.182"/>
    <d v="2016-08-17T00:00:00"/>
    <x v="448"/>
    <x v="47"/>
    <n v="3418.5615774211947"/>
    <n v="67.058890203819089"/>
    <n v="11.932184793519459"/>
    <n v="78.991074997338544"/>
    <n v="3351.5026872173758"/>
  </r>
  <r>
    <n v="4"/>
    <x v="266"/>
    <n v="312"/>
    <x v="3"/>
    <s v="weekly"/>
    <n v="15000"/>
    <n v="0.182"/>
    <d v="2016-08-24T00:00:00"/>
    <x v="449"/>
    <x v="47"/>
    <n v="3351.5026872173758"/>
    <n v="67.29295328907844"/>
    <n v="11.698121708260102"/>
    <n v="78.991074997338544"/>
    <n v="3284.2097339282973"/>
  </r>
  <r>
    <n v="4"/>
    <x v="267"/>
    <n v="312"/>
    <x v="3"/>
    <s v="weekly"/>
    <n v="15000"/>
    <n v="0.182"/>
    <d v="2016-08-31T00:00:00"/>
    <x v="450"/>
    <x v="48"/>
    <n v="3284.2097339282973"/>
    <n v="67.527833350695659"/>
    <n v="11.46324164664288"/>
    <n v="78.991074997338544"/>
    <n v="3216.6819005776015"/>
  </r>
  <r>
    <n v="4"/>
    <x v="268"/>
    <n v="312"/>
    <x v="3"/>
    <s v="weekly"/>
    <n v="15000"/>
    <n v="0.182"/>
    <d v="2016-09-07T00:00:00"/>
    <x v="451"/>
    <x v="48"/>
    <n v="3216.6819005776015"/>
    <n v="67.763533240253977"/>
    <n v="11.227541757084561"/>
    <n v="78.991074997338544"/>
    <n v="3148.9183673373477"/>
  </r>
  <r>
    <n v="4"/>
    <x v="269"/>
    <n v="312"/>
    <x v="3"/>
    <s v="weekly"/>
    <n v="15000"/>
    <n v="0.182"/>
    <d v="2016-09-14T00:00:00"/>
    <x v="452"/>
    <x v="48"/>
    <n v="3148.9183673373477"/>
    <n v="68.000055819289827"/>
    <n v="10.991019178048715"/>
    <n v="78.991074997338544"/>
    <n v="3080.9183115180581"/>
  </r>
  <r>
    <n v="4"/>
    <x v="270"/>
    <n v="312"/>
    <x v="3"/>
    <s v="weekly"/>
    <n v="15000"/>
    <n v="0.182"/>
    <d v="2016-09-21T00:00:00"/>
    <x v="453"/>
    <x v="48"/>
    <n v="3080.9183115180581"/>
    <n v="68.237403959327565"/>
    <n v="10.753671038010976"/>
    <n v="78.991074997338544"/>
    <n v="3012.6809075587307"/>
  </r>
  <r>
    <n v="4"/>
    <x v="271"/>
    <n v="312"/>
    <x v="3"/>
    <s v="weekly"/>
    <n v="15000"/>
    <n v="0.182"/>
    <d v="2016-09-28T00:00:00"/>
    <x v="454"/>
    <x v="49"/>
    <n v="3012.6809075587307"/>
    <n v="68.475580541914368"/>
    <n v="10.515494455424173"/>
    <n v="78.991074997338544"/>
    <n v="2944.2053270168162"/>
  </r>
  <r>
    <n v="4"/>
    <x v="272"/>
    <n v="312"/>
    <x v="3"/>
    <s v="weekly"/>
    <n v="15000"/>
    <n v="0.182"/>
    <d v="2016-10-05T00:00:00"/>
    <x v="455"/>
    <x v="49"/>
    <n v="2944.2053270168162"/>
    <n v="68.714588458655186"/>
    <n v="10.276486538683354"/>
    <n v="78.991074997338544"/>
    <n v="2875.490738558161"/>
  </r>
  <r>
    <n v="4"/>
    <x v="273"/>
    <n v="312"/>
    <x v="3"/>
    <s v="weekly"/>
    <n v="15000"/>
    <n v="0.182"/>
    <d v="2016-10-12T00:00:00"/>
    <x v="456"/>
    <x v="49"/>
    <n v="2875.490738558161"/>
    <n v="68.954430611247872"/>
    <n v="10.036644386090677"/>
    <n v="78.991074997338544"/>
    <n v="2806.536307946913"/>
  </r>
  <r>
    <n v="4"/>
    <x v="274"/>
    <n v="312"/>
    <x v="3"/>
    <s v="weekly"/>
    <n v="15000"/>
    <n v="0.182"/>
    <d v="2016-10-19T00:00:00"/>
    <x v="125"/>
    <x v="49"/>
    <n v="2806.536307946913"/>
    <n v="69.195109911518358"/>
    <n v="9.7959650858201854"/>
    <n v="78.991074997338544"/>
    <n v="2737.3411980353944"/>
  </r>
  <r>
    <n v="4"/>
    <x v="275"/>
    <n v="312"/>
    <x v="3"/>
    <s v="weekly"/>
    <n v="15000"/>
    <n v="0.182"/>
    <d v="2016-10-26T00:00:00"/>
    <x v="457"/>
    <x v="50"/>
    <n v="2737.3411980353944"/>
    <n v="69.436629281456106"/>
    <n v="9.5544457158824443"/>
    <n v="78.991074997338544"/>
    <n v="2667.9045687539383"/>
  </r>
  <r>
    <n v="4"/>
    <x v="276"/>
    <n v="312"/>
    <x v="3"/>
    <s v="weekly"/>
    <n v="15000"/>
    <n v="0.182"/>
    <d v="2016-11-02T00:00:00"/>
    <x v="458"/>
    <x v="50"/>
    <n v="2667.9045687539383"/>
    <n v="69.678991653249454"/>
    <n v="9.3120833440890891"/>
    <n v="78.991074997338544"/>
    <n v="2598.225577100689"/>
  </r>
  <r>
    <n v="4"/>
    <x v="277"/>
    <n v="312"/>
    <x v="3"/>
    <s v="weekly"/>
    <n v="15000"/>
    <n v="0.182"/>
    <d v="2016-11-09T00:00:00"/>
    <x v="459"/>
    <x v="50"/>
    <n v="2598.225577100689"/>
    <n v="69.922199969321341"/>
    <n v="9.0688750280171995"/>
    <n v="78.991074997338544"/>
    <n v="2528.3033771313676"/>
  </r>
  <r>
    <n v="4"/>
    <x v="278"/>
    <n v="312"/>
    <x v="3"/>
    <s v="weekly"/>
    <n v="15000"/>
    <n v="0.182"/>
    <d v="2016-11-16T00:00:00"/>
    <x v="460"/>
    <x v="50"/>
    <n v="2528.3033771313676"/>
    <n v="70.166257182364944"/>
    <n v="8.8248178149735956"/>
    <n v="78.991074997338544"/>
    <n v="2458.1371199490027"/>
  </r>
  <r>
    <n v="4"/>
    <x v="279"/>
    <n v="312"/>
    <x v="3"/>
    <s v="weekly"/>
    <n v="15000"/>
    <n v="0.182"/>
    <d v="2016-11-23T00:00:00"/>
    <x v="461"/>
    <x v="50"/>
    <n v="2458.1371199490027"/>
    <n v="70.411166255379555"/>
    <n v="8.5799087419589846"/>
    <n v="78.991074997338544"/>
    <n v="2387.7259536936231"/>
  </r>
  <r>
    <n v="4"/>
    <x v="280"/>
    <n v="312"/>
    <x v="3"/>
    <s v="weekly"/>
    <n v="15000"/>
    <n v="0.182"/>
    <d v="2016-11-30T00:00:00"/>
    <x v="462"/>
    <x v="51"/>
    <n v="2387.7259536936231"/>
    <n v="70.656930161706555"/>
    <n v="8.3341448356319887"/>
    <n v="78.991074997338544"/>
    <n v="2317.0690235319166"/>
  </r>
  <r>
    <n v="4"/>
    <x v="281"/>
    <n v="312"/>
    <x v="3"/>
    <s v="weekly"/>
    <n v="15000"/>
    <n v="0.182"/>
    <d v="2016-12-07T00:00:00"/>
    <x v="463"/>
    <x v="51"/>
    <n v="2317.0690235319166"/>
    <n v="70.903551885065497"/>
    <n v="8.0875231122730469"/>
    <n v="78.991074997338544"/>
    <n v="2246.1654716468511"/>
  </r>
  <r>
    <n v="4"/>
    <x v="282"/>
    <n v="312"/>
    <x v="3"/>
    <s v="weekly"/>
    <n v="15000"/>
    <n v="0.182"/>
    <d v="2016-12-14T00:00:00"/>
    <x v="464"/>
    <x v="51"/>
    <n v="2246.1654716468511"/>
    <n v="71.15103441959036"/>
    <n v="7.8400405777481872"/>
    <n v="78.991074997338544"/>
    <n v="2175.0144372272607"/>
  </r>
  <r>
    <n v="4"/>
    <x v="283"/>
    <n v="312"/>
    <x v="3"/>
    <s v="weekly"/>
    <n v="15000"/>
    <n v="0.182"/>
    <d v="2016-12-21T00:00:00"/>
    <x v="465"/>
    <x v="51"/>
    <n v="2175.0144372272607"/>
    <n v="71.399380769865857"/>
    <n v="7.5916942274726855"/>
    <n v="78.991074997338544"/>
    <n v="2103.615056457395"/>
  </r>
  <r>
    <n v="4"/>
    <x v="284"/>
    <n v="312"/>
    <x v="3"/>
    <s v="weekly"/>
    <n v="15000"/>
    <n v="0.182"/>
    <d v="2016-12-28T00:00:00"/>
    <x v="466"/>
    <x v="52"/>
    <n v="2103.615056457395"/>
    <n v="71.648593950963971"/>
    <n v="7.3424810463745782"/>
    <n v="78.991074997338544"/>
    <n v="2031.9664625064311"/>
  </r>
  <r>
    <n v="4"/>
    <x v="285"/>
    <n v="312"/>
    <x v="3"/>
    <s v="weekly"/>
    <n v="15000"/>
    <n v="0.182"/>
    <d v="2017-01-04T00:00:00"/>
    <x v="467"/>
    <x v="52"/>
    <n v="2031.9664625064311"/>
    <n v="71.898676988480474"/>
    <n v="7.0923980088580638"/>
    <n v="78.991074997338544"/>
    <n v="1960.0677855179506"/>
  </r>
  <r>
    <n v="4"/>
    <x v="286"/>
    <n v="312"/>
    <x v="3"/>
    <s v="weekly"/>
    <n v="15000"/>
    <n v="0.182"/>
    <d v="2017-01-11T00:00:00"/>
    <x v="468"/>
    <x v="52"/>
    <n v="1960.0677855179506"/>
    <n v="72.149632918571783"/>
    <n v="6.8414420787667645"/>
    <n v="78.991074997338544"/>
    <n v="1887.9181525993788"/>
  </r>
  <r>
    <n v="4"/>
    <x v="287"/>
    <n v="312"/>
    <x v="3"/>
    <s v="weekly"/>
    <n v="15000"/>
    <n v="0.182"/>
    <d v="2017-01-18T00:00:00"/>
    <x v="469"/>
    <x v="52"/>
    <n v="1887.9181525993788"/>
    <n v="72.401464787991671"/>
    <n v="6.5896102093468727"/>
    <n v="78.991074997338544"/>
    <n v="1815.5166878113871"/>
  </r>
  <r>
    <n v="4"/>
    <x v="288"/>
    <n v="312"/>
    <x v="3"/>
    <s v="weekly"/>
    <n v="15000"/>
    <n v="0.182"/>
    <d v="2017-01-25T00:00:00"/>
    <x v="470"/>
    <x v="53"/>
    <n v="1815.5166878113871"/>
    <n v="72.65417565412838"/>
    <n v="6.336899343210157"/>
    <n v="78.991074997338544"/>
    <n v="1742.8625121572586"/>
  </r>
  <r>
    <n v="4"/>
    <x v="289"/>
    <n v="312"/>
    <x v="3"/>
    <s v="weekly"/>
    <n v="15000"/>
    <n v="0.182"/>
    <d v="2017-02-01T00:00:00"/>
    <x v="471"/>
    <x v="53"/>
    <n v="1742.8625121572586"/>
    <n v="72.907768585041694"/>
    <n v="6.0833064122968432"/>
    <n v="78.991074997338544"/>
    <n v="1669.954743572217"/>
  </r>
  <r>
    <n v="4"/>
    <x v="290"/>
    <n v="312"/>
    <x v="3"/>
    <s v="weekly"/>
    <n v="15000"/>
    <n v="0.182"/>
    <d v="2017-02-08T00:00:00"/>
    <x v="472"/>
    <x v="53"/>
    <n v="1669.954743572217"/>
    <n v="73.16224665950017"/>
    <n v="5.8288283378383685"/>
    <n v="78.991074997338544"/>
    <n v="1596.7924969127168"/>
  </r>
  <r>
    <n v="4"/>
    <x v="291"/>
    <n v="312"/>
    <x v="3"/>
    <s v="weekly"/>
    <n v="15000"/>
    <n v="0.182"/>
    <d v="2017-02-15T00:00:00"/>
    <x v="473"/>
    <x v="53"/>
    <n v="1596.7924969127168"/>
    <n v="73.417612967018542"/>
    <n v="5.5734620303200035"/>
    <n v="78.991074997338544"/>
    <n v="1523.3748839456982"/>
  </r>
  <r>
    <n v="4"/>
    <x v="292"/>
    <n v="312"/>
    <x v="3"/>
    <s v="weekly"/>
    <n v="15000"/>
    <n v="0.182"/>
    <d v="2017-02-22T00:00:00"/>
    <x v="474"/>
    <x v="54"/>
    <n v="1523.3748839456982"/>
    <n v="73.673870607895196"/>
    <n v="5.317204389443341"/>
    <n v="78.991074997338544"/>
    <n v="1449.701013337803"/>
  </r>
  <r>
    <n v="4"/>
    <x v="293"/>
    <n v="312"/>
    <x v="3"/>
    <s v="weekly"/>
    <n v="15000"/>
    <n v="0.182"/>
    <d v="2017-03-01T00:00:00"/>
    <x v="475"/>
    <x v="54"/>
    <n v="1449.701013337803"/>
    <n v="73.931022693249886"/>
    <n v="5.0600523040886607"/>
    <n v="78.991074997338544"/>
    <n v="1375.7699906445532"/>
  </r>
  <r>
    <n v="4"/>
    <x v="294"/>
    <n v="312"/>
    <x v="3"/>
    <s v="weekly"/>
    <n v="15000"/>
    <n v="0.182"/>
    <d v="2017-03-08T00:00:00"/>
    <x v="476"/>
    <x v="54"/>
    <n v="1375.7699906445532"/>
    <n v="74.18907234506139"/>
    <n v="4.8020026522771531"/>
    <n v="78.991074997338544"/>
    <n v="1301.5809182994917"/>
  </r>
  <r>
    <n v="4"/>
    <x v="295"/>
    <n v="312"/>
    <x v="3"/>
    <s v="weekly"/>
    <n v="15000"/>
    <n v="0.182"/>
    <d v="2017-03-15T00:00:00"/>
    <x v="477"/>
    <x v="54"/>
    <n v="1301.5809182994917"/>
    <n v="74.448022696205527"/>
    <n v="4.5430523011330211"/>
    <n v="78.991074997338544"/>
    <n v="1227.1328956032862"/>
  </r>
  <r>
    <n v="4"/>
    <x v="296"/>
    <n v="312"/>
    <x v="3"/>
    <s v="weekly"/>
    <n v="15000"/>
    <n v="0.182"/>
    <d v="2017-03-22T00:00:00"/>
    <x v="478"/>
    <x v="54"/>
    <n v="1227.1328956032862"/>
    <n v="74.707876890493097"/>
    <n v="4.2831981068454432"/>
    <n v="78.991074997338544"/>
    <n v="1152.4250187127932"/>
  </r>
  <r>
    <n v="4"/>
    <x v="297"/>
    <n v="312"/>
    <x v="3"/>
    <s v="weekly"/>
    <n v="15000"/>
    <n v="0.182"/>
    <d v="2017-03-29T00:00:00"/>
    <x v="479"/>
    <x v="55"/>
    <n v="1152.4250187127932"/>
    <n v="74.968638082708139"/>
    <n v="4.0224369146304069"/>
    <n v="78.991074997338544"/>
    <n v="1077.4563806300851"/>
  </r>
  <r>
    <n v="4"/>
    <x v="298"/>
    <n v="312"/>
    <x v="3"/>
    <s v="weekly"/>
    <n v="15000"/>
    <n v="0.182"/>
    <d v="2017-04-05T00:00:00"/>
    <x v="480"/>
    <x v="55"/>
    <n v="1077.4563806300851"/>
    <n v="75.230309438646131"/>
    <n v="3.7607655586924063"/>
    <n v="78.991074997338544"/>
    <n v="1002.2260711914389"/>
  </r>
  <r>
    <n v="4"/>
    <x v="299"/>
    <n v="312"/>
    <x v="3"/>
    <s v="weekly"/>
    <n v="15000"/>
    <n v="0.182"/>
    <d v="2017-04-12T00:00:00"/>
    <x v="481"/>
    <x v="55"/>
    <n v="1002.2260711914389"/>
    <n v="75.49289413515254"/>
    <n v="3.4981808621860084"/>
    <n v="78.991074997338544"/>
    <n v="926.73317705628642"/>
  </r>
  <r>
    <n v="4"/>
    <x v="300"/>
    <n v="312"/>
    <x v="3"/>
    <s v="weekly"/>
    <n v="15000"/>
    <n v="0.182"/>
    <d v="2017-04-19T00:00:00"/>
    <x v="131"/>
    <x v="55"/>
    <n v="926.73317705628642"/>
    <n v="75.756395360161264"/>
    <n v="3.234679637177285"/>
    <n v="78.991074997338544"/>
    <n v="850.97678169612516"/>
  </r>
  <r>
    <n v="4"/>
    <x v="301"/>
    <n v="312"/>
    <x v="3"/>
    <s v="weekly"/>
    <n v="15000"/>
    <n v="0.182"/>
    <d v="2017-04-26T00:00:00"/>
    <x v="482"/>
    <x v="56"/>
    <n v="850.97678169612516"/>
    <n v="76.020816312733444"/>
    <n v="2.9702586846051058"/>
    <n v="78.991074997338544"/>
    <n v="774.95596538339169"/>
  </r>
  <r>
    <n v="4"/>
    <x v="302"/>
    <n v="312"/>
    <x v="3"/>
    <s v="weekly"/>
    <n v="15000"/>
    <n v="0.182"/>
    <d v="2017-05-03T00:00:00"/>
    <x v="483"/>
    <x v="56"/>
    <n v="774.95596538339169"/>
    <n v="76.286160203096244"/>
    <n v="2.704914794242304"/>
    <n v="78.991074997338544"/>
    <n v="698.6698051802955"/>
  </r>
  <r>
    <n v="4"/>
    <x v="303"/>
    <n v="312"/>
    <x v="3"/>
    <s v="weekly"/>
    <n v="15000"/>
    <n v="0.182"/>
    <d v="2017-05-10T00:00:00"/>
    <x v="484"/>
    <x v="56"/>
    <n v="698.6698051802955"/>
    <n v="76.552430252681845"/>
    <n v="2.4386447446567026"/>
    <n v="78.991074997338544"/>
    <n v="622.1173749276137"/>
  </r>
  <r>
    <n v="4"/>
    <x v="304"/>
    <n v="312"/>
    <x v="3"/>
    <s v="weekly"/>
    <n v="15000"/>
    <n v="0.182"/>
    <d v="2017-05-17T00:00:00"/>
    <x v="485"/>
    <x v="56"/>
    <n v="622.1173749276137"/>
    <n v="76.819629694166551"/>
    <n v="2.1714453031719994"/>
    <n v="78.991074997338544"/>
    <n v="545.29774523344713"/>
  </r>
  <r>
    <n v="4"/>
    <x v="305"/>
    <n v="312"/>
    <x v="3"/>
    <s v="weekly"/>
    <n v="15000"/>
    <n v="0.182"/>
    <d v="2017-05-24T00:00:00"/>
    <x v="486"/>
    <x v="56"/>
    <n v="545.29774523344713"/>
    <n v="77.087761771510017"/>
    <n v="1.903313225828525"/>
    <n v="78.991074997338544"/>
    <n v="468.2099834619371"/>
  </r>
  <r>
    <n v="4"/>
    <x v="306"/>
    <n v="312"/>
    <x v="3"/>
    <s v="weekly"/>
    <n v="15000"/>
    <n v="0.182"/>
    <d v="2017-05-31T00:00:00"/>
    <x v="487"/>
    <x v="57"/>
    <n v="468.2099834619371"/>
    <n v="77.35682973999468"/>
    <n v="1.6342452573438571"/>
    <n v="78.991074997338544"/>
    <n v="390.85315372194242"/>
  </r>
  <r>
    <n v="4"/>
    <x v="307"/>
    <n v="312"/>
    <x v="3"/>
    <s v="weekly"/>
    <n v="15000"/>
    <n v="0.182"/>
    <d v="2017-06-07T00:00:00"/>
    <x v="488"/>
    <x v="57"/>
    <n v="390.85315372194242"/>
    <n v="77.626836866265236"/>
    <n v="1.3642381310733005"/>
    <n v="78.991074997338544"/>
    <n v="313.22631685567717"/>
  </r>
  <r>
    <n v="4"/>
    <x v="308"/>
    <n v="312"/>
    <x v="3"/>
    <s v="weekly"/>
    <n v="15000"/>
    <n v="0.182"/>
    <d v="2017-06-14T00:00:00"/>
    <x v="489"/>
    <x v="57"/>
    <n v="313.22631685567717"/>
    <n v="77.89778642836832"/>
    <n v="1.0932885689702265"/>
    <n v="78.991074997338544"/>
    <n v="235.32853042730886"/>
  </r>
  <r>
    <n v="4"/>
    <x v="309"/>
    <n v="312"/>
    <x v="3"/>
    <s v="weekly"/>
    <n v="15000"/>
    <n v="0.182"/>
    <d v="2017-06-21T00:00:00"/>
    <x v="490"/>
    <x v="57"/>
    <n v="235.32853042730886"/>
    <n v="78.169681715792265"/>
    <n v="0.821393281546278"/>
    <n v="78.991074997338544"/>
    <n v="157.15884871151661"/>
  </r>
  <r>
    <n v="4"/>
    <x v="310"/>
    <n v="312"/>
    <x v="3"/>
    <s v="weekly"/>
    <n v="15000"/>
    <n v="0.182"/>
    <d v="2017-06-28T00:00:00"/>
    <x v="491"/>
    <x v="58"/>
    <n v="157.15884871151661"/>
    <n v="78.442526029507107"/>
    <n v="0.54854896783143059"/>
    <n v="78.991074997338544"/>
    <n v="78.716322682009505"/>
  </r>
  <r>
    <n v="4"/>
    <x v="311"/>
    <n v="312"/>
    <x v="3"/>
    <s v="weekly"/>
    <n v="15000"/>
    <n v="0.182"/>
    <d v="2017-07-05T00:00:00"/>
    <x v="492"/>
    <x v="58"/>
    <n v="78.716322682009505"/>
    <n v="78.71632268200463"/>
    <n v="0.27475231533391814"/>
    <n v="78.991074997338544"/>
    <n v="4.8743231673142873E-12"/>
  </r>
  <r>
    <n v="5"/>
    <x v="0"/>
    <n v="40"/>
    <x v="4"/>
    <s v="quarterly"/>
    <n v="40000"/>
    <n v="5.6000000000000001E-2"/>
    <d v="2010-09-01T00:00:00"/>
    <x v="493"/>
    <x v="89"/>
    <n v="40000"/>
    <n v="752.80307909809403"/>
    <n v="560"/>
    <n v="1312.803079098094"/>
    <n v="39247.196920901908"/>
  </r>
  <r>
    <n v="5"/>
    <x v="1"/>
    <n v="40"/>
    <x v="4"/>
    <s v="quarterly"/>
    <n v="40000"/>
    <n v="5.6000000000000001E-2"/>
    <d v="2010-12-01T00:00:00"/>
    <x v="494"/>
    <x v="90"/>
    <n v="39247.196920901908"/>
    <n v="763.34232220546733"/>
    <n v="549.4607568926267"/>
    <n v="1312.803079098094"/>
    <n v="38483.854598696438"/>
  </r>
  <r>
    <n v="5"/>
    <x v="2"/>
    <n v="40"/>
    <x v="4"/>
    <s v="quarterly"/>
    <n v="40000"/>
    <n v="5.6000000000000001E-2"/>
    <d v="2011-03-01T00:00:00"/>
    <x v="495"/>
    <x v="74"/>
    <n v="38483.854598696438"/>
    <n v="774.02911471634388"/>
    <n v="538.77396438175015"/>
    <n v="1312.803079098094"/>
    <n v="37709.825483980094"/>
  </r>
  <r>
    <n v="5"/>
    <x v="3"/>
    <n v="40"/>
    <x v="4"/>
    <s v="quarterly"/>
    <n v="40000"/>
    <n v="5.6000000000000001E-2"/>
    <d v="2011-06-01T00:00:00"/>
    <x v="496"/>
    <x v="77"/>
    <n v="37709.825483980094"/>
    <n v="784.86552232237273"/>
    <n v="527.9375567757213"/>
    <n v="1312.803079098094"/>
    <n v="36924.959961657718"/>
  </r>
  <r>
    <n v="5"/>
    <x v="4"/>
    <n v="40"/>
    <x v="4"/>
    <s v="quarterly"/>
    <n v="40000"/>
    <n v="5.6000000000000001E-2"/>
    <d v="2011-09-01T00:00:00"/>
    <x v="497"/>
    <x v="80"/>
    <n v="36924.959961657718"/>
    <n v="795.85363963488601"/>
    <n v="516.94943946320802"/>
    <n v="1312.803079098094"/>
    <n v="36129.106322022832"/>
  </r>
  <r>
    <n v="5"/>
    <x v="5"/>
    <n v="40"/>
    <x v="4"/>
    <s v="quarterly"/>
    <n v="40000"/>
    <n v="5.6000000000000001E-2"/>
    <d v="2011-12-01T00:00:00"/>
    <x v="498"/>
    <x v="83"/>
    <n v="36129.106322022832"/>
    <n v="806.99559058977434"/>
    <n v="505.80748850831964"/>
    <n v="1312.803079098094"/>
    <n v="35322.110731433058"/>
  </r>
  <r>
    <n v="5"/>
    <x v="6"/>
    <n v="40"/>
    <x v="4"/>
    <s v="quarterly"/>
    <n v="40000"/>
    <n v="5.6000000000000001E-2"/>
    <d v="2012-03-01T00:00:00"/>
    <x v="499"/>
    <x v="86"/>
    <n v="35322.110731433058"/>
    <n v="818.29352885803121"/>
    <n v="494.50955024006282"/>
    <n v="1312.803079098094"/>
    <n v="34503.817202575025"/>
  </r>
  <r>
    <n v="5"/>
    <x v="7"/>
    <n v="40"/>
    <x v="4"/>
    <s v="quarterly"/>
    <n v="40000"/>
    <n v="5.6000000000000001E-2"/>
    <d v="2012-06-01T00:00:00"/>
    <x v="500"/>
    <x v="36"/>
    <n v="34503.817202575025"/>
    <n v="829.74963826204362"/>
    <n v="483.05344083605036"/>
    <n v="1312.803079098094"/>
    <n v="33674.06756431298"/>
  </r>
  <r>
    <n v="5"/>
    <x v="8"/>
    <n v="40"/>
    <x v="4"/>
    <s v="quarterly"/>
    <n v="40000"/>
    <n v="5.6000000000000001E-2"/>
    <d v="2012-09-01T00:00:00"/>
    <x v="501"/>
    <x v="39"/>
    <n v="33674.06756431298"/>
    <n v="841.36613319771232"/>
    <n v="471.43694590038172"/>
    <n v="1312.803079098094"/>
    <n v="32832.701431115267"/>
  </r>
  <r>
    <n v="5"/>
    <x v="9"/>
    <n v="40"/>
    <x v="4"/>
    <s v="quarterly"/>
    <n v="40000"/>
    <n v="5.6000000000000001E-2"/>
    <d v="2012-12-01T00:00:00"/>
    <x v="502"/>
    <x v="42"/>
    <n v="32832.701431115267"/>
    <n v="853.14525906248036"/>
    <n v="459.65782003561372"/>
    <n v="1312.803079098094"/>
    <n v="31979.556172052788"/>
  </r>
  <r>
    <n v="5"/>
    <x v="10"/>
    <n v="40"/>
    <x v="4"/>
    <s v="quarterly"/>
    <n v="40000"/>
    <n v="5.6000000000000001E-2"/>
    <d v="2013-03-01T00:00:00"/>
    <x v="503"/>
    <x v="45"/>
    <n v="31979.556172052788"/>
    <n v="865.08929268935503"/>
    <n v="447.71378640873905"/>
    <n v="1312.803079098094"/>
    <n v="31114.466879363434"/>
  </r>
  <r>
    <n v="5"/>
    <x v="11"/>
    <n v="40"/>
    <x v="4"/>
    <s v="quarterly"/>
    <n v="40000"/>
    <n v="5.6000000000000001E-2"/>
    <d v="2013-06-01T00:00:00"/>
    <x v="504"/>
    <x v="2"/>
    <n v="31114.466879363434"/>
    <n v="877.20054278700593"/>
    <n v="435.6025363110881"/>
    <n v="1312.803079098094"/>
    <n v="30237.266336576427"/>
  </r>
  <r>
    <n v="5"/>
    <x v="12"/>
    <n v="40"/>
    <x v="4"/>
    <s v="quarterly"/>
    <n v="40000"/>
    <n v="5.6000000000000001E-2"/>
    <d v="2013-09-01T00:00:00"/>
    <x v="505"/>
    <x v="5"/>
    <n v="30237.266336576427"/>
    <n v="889.48135038602402"/>
    <n v="423.32172871207001"/>
    <n v="1312.803079098094"/>
    <n v="29347.784986190403"/>
  </r>
  <r>
    <n v="5"/>
    <x v="13"/>
    <n v="40"/>
    <x v="4"/>
    <s v="quarterly"/>
    <n v="40000"/>
    <n v="5.6000000000000001E-2"/>
    <d v="2013-12-01T00:00:00"/>
    <x v="506"/>
    <x v="8"/>
    <n v="29347.784986190403"/>
    <n v="901.93408929142834"/>
    <n v="410.86898980666564"/>
    <n v="1312.803079098094"/>
    <n v="28445.850896898974"/>
  </r>
  <r>
    <n v="5"/>
    <x v="14"/>
    <n v="40"/>
    <x v="4"/>
    <s v="quarterly"/>
    <n v="40000"/>
    <n v="5.6000000000000001E-2"/>
    <d v="2014-03-01T00:00:00"/>
    <x v="507"/>
    <x v="11"/>
    <n v="28445.850896898974"/>
    <n v="914.56116654150833"/>
    <n v="398.24191255658565"/>
    <n v="1312.803079098094"/>
    <n v="27531.289730357465"/>
  </r>
  <r>
    <n v="5"/>
    <x v="15"/>
    <n v="40"/>
    <x v="4"/>
    <s v="quarterly"/>
    <n v="40000"/>
    <n v="5.6000000000000001E-2"/>
    <d v="2014-06-01T00:00:00"/>
    <x v="508"/>
    <x v="14"/>
    <n v="27531.289730357465"/>
    <n v="927.36502287308952"/>
    <n v="385.43805622500452"/>
    <n v="1312.803079098094"/>
    <n v="26603.924707484373"/>
  </r>
  <r>
    <n v="5"/>
    <x v="16"/>
    <n v="40"/>
    <x v="4"/>
    <s v="quarterly"/>
    <n v="40000"/>
    <n v="5.6000000000000001E-2"/>
    <d v="2014-09-01T00:00:00"/>
    <x v="509"/>
    <x v="17"/>
    <n v="26603.924707484373"/>
    <n v="940.34813319331283"/>
    <n v="372.45494590478125"/>
    <n v="1312.803079098094"/>
    <n v="25663.576574291059"/>
  </r>
  <r>
    <n v="5"/>
    <x v="17"/>
    <n v="40"/>
    <x v="4"/>
    <s v="quarterly"/>
    <n v="40000"/>
    <n v="5.6000000000000001E-2"/>
    <d v="2014-12-01T00:00:00"/>
    <x v="510"/>
    <x v="20"/>
    <n v="25663.576574291059"/>
    <n v="953.51300705801918"/>
    <n v="359.29007204007485"/>
    <n v="1312.803079098094"/>
    <n v="24710.063567233039"/>
  </r>
  <r>
    <n v="5"/>
    <x v="18"/>
    <n v="40"/>
    <x v="4"/>
    <s v="quarterly"/>
    <n v="40000"/>
    <n v="5.6000000000000001E-2"/>
    <d v="2015-03-01T00:00:00"/>
    <x v="511"/>
    <x v="23"/>
    <n v="24710.063567233039"/>
    <n v="966.8621891568315"/>
    <n v="345.94088994126253"/>
    <n v="1312.803079098094"/>
    <n v="23743.201378076206"/>
  </r>
  <r>
    <n v="5"/>
    <x v="19"/>
    <n v="40"/>
    <x v="4"/>
    <s v="quarterly"/>
    <n v="40000"/>
    <n v="5.6000000000000001E-2"/>
    <d v="2015-06-01T00:00:00"/>
    <x v="512"/>
    <x v="26"/>
    <n v="23743.201378076206"/>
    <n v="980.39825980502712"/>
    <n v="332.40481929306691"/>
    <n v="1312.803079098094"/>
    <n v="22762.803118271178"/>
  </r>
  <r>
    <n v="5"/>
    <x v="20"/>
    <n v="40"/>
    <x v="4"/>
    <s v="quarterly"/>
    <n v="40000"/>
    <n v="5.6000000000000001E-2"/>
    <d v="2015-09-01T00:00:00"/>
    <x v="63"/>
    <x v="29"/>
    <n v="22762.803118271178"/>
    <n v="994.1238354422976"/>
    <n v="318.67924365579648"/>
    <n v="1312.803079098094"/>
    <n v="21768.679282828882"/>
  </r>
  <r>
    <n v="5"/>
    <x v="21"/>
    <n v="40"/>
    <x v="4"/>
    <s v="quarterly"/>
    <n v="40000"/>
    <n v="5.6000000000000001E-2"/>
    <d v="2015-12-01T00:00:00"/>
    <x v="513"/>
    <x v="32"/>
    <n v="21768.679282828882"/>
    <n v="1008.0415691384896"/>
    <n v="304.76150995960433"/>
    <n v="1312.803079098094"/>
    <n v="20760.63771369039"/>
  </r>
  <r>
    <n v="5"/>
    <x v="22"/>
    <n v="40"/>
    <x v="4"/>
    <s v="quarterly"/>
    <n v="40000"/>
    <n v="5.6000000000000001E-2"/>
    <d v="2016-03-01T00:00:00"/>
    <x v="436"/>
    <x v="35"/>
    <n v="20760.63771369039"/>
    <n v="1022.1541511064286"/>
    <n v="290.64892799166546"/>
    <n v="1312.803079098094"/>
    <n v="19738.483562583962"/>
  </r>
  <r>
    <n v="5"/>
    <x v="23"/>
    <n v="40"/>
    <x v="4"/>
    <s v="quarterly"/>
    <n v="40000"/>
    <n v="5.6000000000000001E-2"/>
    <d v="2016-06-01T00:00:00"/>
    <x v="514"/>
    <x v="48"/>
    <n v="19738.483562583962"/>
    <n v="1036.4643092219185"/>
    <n v="276.33876987617549"/>
    <n v="1312.803079098094"/>
    <n v="18702.019253362043"/>
  </r>
  <r>
    <n v="5"/>
    <x v="24"/>
    <n v="40"/>
    <x v="4"/>
    <s v="quarterly"/>
    <n v="40000"/>
    <n v="5.6000000000000001E-2"/>
    <d v="2016-09-01T00:00:00"/>
    <x v="515"/>
    <x v="51"/>
    <n v="18702.019253362043"/>
    <n v="1050.9748095510254"/>
    <n v="261.8282695470686"/>
    <n v="1312.803079098094"/>
    <n v="17651.044443811017"/>
  </r>
  <r>
    <n v="5"/>
    <x v="25"/>
    <n v="40"/>
    <x v="4"/>
    <s v="quarterly"/>
    <n v="40000"/>
    <n v="5.6000000000000001E-2"/>
    <d v="2016-12-01T00:00:00"/>
    <x v="474"/>
    <x v="54"/>
    <n v="17651.044443811017"/>
    <n v="1065.6884568847397"/>
    <n v="247.11462221335424"/>
    <n v="1312.803079098094"/>
    <n v="16585.355986926279"/>
  </r>
  <r>
    <n v="5"/>
    <x v="26"/>
    <n v="40"/>
    <x v="4"/>
    <s v="quarterly"/>
    <n v="40000"/>
    <n v="5.6000000000000001E-2"/>
    <d v="2017-03-01T00:00:00"/>
    <x v="516"/>
    <x v="57"/>
    <n v="16585.355986926279"/>
    <n v="1080.6080952811262"/>
    <n v="232.19498381696792"/>
    <n v="1312.803079098094"/>
    <n v="15504.747891645153"/>
  </r>
  <r>
    <n v="5"/>
    <x v="27"/>
    <n v="40"/>
    <x v="4"/>
    <s v="quarterly"/>
    <n v="40000"/>
    <n v="5.6000000000000001E-2"/>
    <d v="2017-06-01T00:00:00"/>
    <x v="517"/>
    <x v="60"/>
    <n v="15504.747891645153"/>
    <n v="1095.7366086150619"/>
    <n v="217.06647048303213"/>
    <n v="1312.803079098094"/>
    <n v="14409.011283030091"/>
  </r>
  <r>
    <n v="5"/>
    <x v="28"/>
    <n v="40"/>
    <x v="4"/>
    <s v="quarterly"/>
    <n v="40000"/>
    <n v="5.6000000000000001E-2"/>
    <d v="2017-09-01T00:00:00"/>
    <x v="518"/>
    <x v="63"/>
    <n v="14409.011283030091"/>
    <n v="1111.0769211356728"/>
    <n v="201.7261579624213"/>
    <n v="1312.803079098094"/>
    <n v="13297.934361894419"/>
  </r>
  <r>
    <n v="5"/>
    <x v="29"/>
    <n v="40"/>
    <x v="4"/>
    <s v="quarterly"/>
    <n v="40000"/>
    <n v="5.6000000000000001E-2"/>
    <d v="2017-12-01T00:00:00"/>
    <x v="519"/>
    <x v="66"/>
    <n v="13297.934361894419"/>
    <n v="1126.6319980315723"/>
    <n v="186.17108106652185"/>
    <n v="1312.803079098094"/>
    <n v="12171.302363862846"/>
  </r>
  <r>
    <n v="5"/>
    <x v="30"/>
    <n v="40"/>
    <x v="4"/>
    <s v="quarterly"/>
    <n v="40000"/>
    <n v="5.6000000000000001E-2"/>
    <d v="2018-03-01T00:00:00"/>
    <x v="520"/>
    <x v="69"/>
    <n v="12171.302363862846"/>
    <n v="1142.4048460040142"/>
    <n v="170.39823309407984"/>
    <n v="1312.803079098094"/>
    <n v="11028.897517858832"/>
  </r>
  <r>
    <n v="5"/>
    <x v="31"/>
    <n v="40"/>
    <x v="4"/>
    <s v="quarterly"/>
    <n v="40000"/>
    <n v="5.6000000000000001E-2"/>
    <d v="2018-06-01T00:00:00"/>
    <x v="521"/>
    <x v="91"/>
    <n v="11028.897517858832"/>
    <n v="1158.3985138480705"/>
    <n v="154.40456525002364"/>
    <n v="1312.803079098094"/>
    <n v="9870.4990040107605"/>
  </r>
  <r>
    <n v="5"/>
    <x v="32"/>
    <n v="40"/>
    <x v="4"/>
    <s v="quarterly"/>
    <n v="40000"/>
    <n v="5.6000000000000001E-2"/>
    <d v="2018-09-01T00:00:00"/>
    <x v="522"/>
    <x v="92"/>
    <n v="9870.4990040107605"/>
    <n v="1174.6160930419433"/>
    <n v="138.18698605615066"/>
    <n v="1312.803079098094"/>
    <n v="8695.8829109688177"/>
  </r>
  <r>
    <n v="5"/>
    <x v="33"/>
    <n v="40"/>
    <x v="4"/>
    <s v="quarterly"/>
    <n v="40000"/>
    <n v="5.6000000000000001E-2"/>
    <d v="2018-12-01T00:00:00"/>
    <x v="523"/>
    <x v="93"/>
    <n v="8695.8829109688177"/>
    <n v="1191.0607183445306"/>
    <n v="121.74236075356345"/>
    <n v="1312.803079098094"/>
    <n v="7504.8221926242868"/>
  </r>
  <r>
    <n v="5"/>
    <x v="34"/>
    <n v="40"/>
    <x v="4"/>
    <s v="quarterly"/>
    <n v="40000"/>
    <n v="5.6000000000000001E-2"/>
    <d v="2019-03-01T00:00:00"/>
    <x v="524"/>
    <x v="94"/>
    <n v="7504.8221926242868"/>
    <n v="1207.7355684013539"/>
    <n v="105.06751069674002"/>
    <n v="1312.803079098094"/>
    <n v="6297.0866242229331"/>
  </r>
  <r>
    <n v="5"/>
    <x v="35"/>
    <n v="40"/>
    <x v="4"/>
    <s v="quarterly"/>
    <n v="40000"/>
    <n v="5.6000000000000001E-2"/>
    <d v="2019-06-01T00:00:00"/>
    <x v="525"/>
    <x v="95"/>
    <n v="6297.0866242229331"/>
    <n v="1224.6438663589729"/>
    <n v="88.15921273912106"/>
    <n v="1312.803079098094"/>
    <n v="5072.4427578639607"/>
  </r>
  <r>
    <n v="5"/>
    <x v="36"/>
    <n v="40"/>
    <x v="4"/>
    <s v="quarterly"/>
    <n v="40000"/>
    <n v="5.6000000000000001E-2"/>
    <d v="2019-09-01T00:00:00"/>
    <x v="526"/>
    <x v="96"/>
    <n v="5072.4427578639607"/>
    <n v="1241.7888804879985"/>
    <n v="71.014198610095448"/>
    <n v="1312.803079098094"/>
    <n v="3830.6538773759621"/>
  </r>
  <r>
    <n v="5"/>
    <x v="37"/>
    <n v="40"/>
    <x v="4"/>
    <s v="quarterly"/>
    <n v="40000"/>
    <n v="5.6000000000000001E-2"/>
    <d v="2019-12-01T00:00:00"/>
    <x v="527"/>
    <x v="97"/>
    <n v="3830.6538773759621"/>
    <n v="1259.1739248148306"/>
    <n v="53.629154283263468"/>
    <n v="1312.803079098094"/>
    <n v="2571.4799525611315"/>
  </r>
  <r>
    <n v="5"/>
    <x v="38"/>
    <n v="40"/>
    <x v="4"/>
    <s v="quarterly"/>
    <n v="40000"/>
    <n v="5.6000000000000001E-2"/>
    <d v="2020-03-01T00:00:00"/>
    <x v="528"/>
    <x v="98"/>
    <n v="2571.4799525611315"/>
    <n v="1276.8023597622382"/>
    <n v="36.000719335855841"/>
    <n v="1312.803079098094"/>
    <n v="1294.6775927988933"/>
  </r>
  <r>
    <n v="5"/>
    <x v="39"/>
    <n v="40"/>
    <x v="4"/>
    <s v="quarterly"/>
    <n v="40000"/>
    <n v="5.6000000000000001E-2"/>
    <d v="2020-06-01T00:00:00"/>
    <x v="529"/>
    <x v="99"/>
    <n v="1294.6775927988933"/>
    <n v="1294.6775927989095"/>
    <n v="18.125486299184509"/>
    <n v="1312.803079098094"/>
    <n v="-1.6143530956469476E-11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s v=""/>
    <x v="312"/>
    <s v=""/>
    <x v="5"/>
    <s v=""/>
    <s v=""/>
    <s v=""/>
    <s v=""/>
    <x v="530"/>
    <x v="100"/>
    <s v=""/>
    <s v=""/>
    <s v=""/>
    <s v=""/>
    <s v=""/>
  </r>
  <r>
    <m/>
    <x v="313"/>
    <m/>
    <x v="6"/>
    <m/>
    <m/>
    <m/>
    <m/>
    <x v="531"/>
    <x v="101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001">
  <r>
    <n v="1"/>
    <n v="1"/>
    <n v="78"/>
    <x v="0"/>
    <s v="fortnightly"/>
    <n v="18000"/>
    <n v="0.16900000000000001"/>
    <d v="2013-06-18T00:00:00"/>
    <x v="0"/>
    <x v="0"/>
    <n v="18000"/>
    <n v="178.05636025727705"/>
    <n v="116.67945205479454"/>
    <n v="294.73581231207157"/>
    <n v="17821.943639742723"/>
    <n v="0"/>
  </r>
  <r>
    <n v="1"/>
    <n v="2"/>
    <n v="78"/>
    <x v="0"/>
    <s v="fortnightly"/>
    <n v="18000"/>
    <n v="0.16900000000000001"/>
    <d v="2013-07-02T00:00:00"/>
    <x v="1"/>
    <x v="0"/>
    <n v="17821.943639742723"/>
    <n v="179.21055573225982"/>
    <n v="115.52525657981175"/>
    <n v="294.73581231207157"/>
    <n v="17642.733084010462"/>
    <n v="0"/>
  </r>
  <r>
    <n v="1"/>
    <n v="3"/>
    <n v="78"/>
    <x v="0"/>
    <s v="fortnightly"/>
    <n v="18000"/>
    <n v="0.16900000000000001"/>
    <d v="2013-07-16T00:00:00"/>
    <x v="2"/>
    <x v="0"/>
    <n v="17642.733084010462"/>
    <n v="180.372232923664"/>
    <n v="114.36357938840756"/>
    <n v="294.73581231207157"/>
    <n v="17462.3608510868"/>
    <n v="17462.3608510868"/>
  </r>
  <r>
    <n v="1"/>
    <n v="4"/>
    <n v="78"/>
    <x v="0"/>
    <s v="fortnightly"/>
    <n v="18000"/>
    <n v="0.16900000000000001"/>
    <d v="2013-07-30T00:00:00"/>
    <x v="3"/>
    <x v="1"/>
    <n v="17462.3608510868"/>
    <n v="181.54144032941025"/>
    <n v="113.19437198266131"/>
    <n v="294.73581231207157"/>
    <n v="17280.819410757391"/>
    <n v="0"/>
  </r>
  <r>
    <n v="1"/>
    <n v="5"/>
    <n v="78"/>
    <x v="0"/>
    <s v="fortnightly"/>
    <n v="18000"/>
    <n v="0.16900000000000001"/>
    <d v="2013-08-13T00:00:00"/>
    <x v="4"/>
    <x v="1"/>
    <n v="17280.819410757391"/>
    <n v="182.71822676179215"/>
    <n v="112.01758555027943"/>
    <n v="294.73581231207157"/>
    <n v="17098.101183995597"/>
    <n v="17098.101183995597"/>
  </r>
  <r>
    <n v="1"/>
    <n v="6"/>
    <n v="78"/>
    <x v="0"/>
    <s v="fortnightly"/>
    <n v="18000"/>
    <n v="0.16900000000000001"/>
    <d v="2013-08-27T00:00:00"/>
    <x v="5"/>
    <x v="2"/>
    <n v="17098.101183995597"/>
    <n v="183.9026413495138"/>
    <n v="110.83317096255777"/>
    <n v="294.73581231207157"/>
    <n v="16914.198542646085"/>
    <n v="0"/>
  </r>
  <r>
    <n v="1"/>
    <n v="7"/>
    <n v="78"/>
    <x v="0"/>
    <s v="fortnightly"/>
    <n v="18000"/>
    <n v="0.16900000000000001"/>
    <d v="2013-09-10T00:00:00"/>
    <x v="6"/>
    <x v="2"/>
    <n v="16914.198542646085"/>
    <n v="185.09473353974107"/>
    <n v="109.64107877233052"/>
    <n v="294.73581231207157"/>
    <n v="16729.103809106346"/>
    <n v="16729.103809106346"/>
  </r>
  <r>
    <n v="1"/>
    <n v="8"/>
    <n v="78"/>
    <x v="0"/>
    <s v="fortnightly"/>
    <n v="18000"/>
    <n v="0.16900000000000001"/>
    <d v="2013-09-24T00:00:00"/>
    <x v="7"/>
    <x v="3"/>
    <n v="16729.103809106346"/>
    <n v="186.29455310016576"/>
    <n v="108.44125921190582"/>
    <n v="294.73581231207157"/>
    <n v="16542.809256006181"/>
    <n v="0"/>
  </r>
  <r>
    <n v="1"/>
    <n v="9"/>
    <n v="78"/>
    <x v="0"/>
    <s v="fortnightly"/>
    <n v="18000"/>
    <n v="0.16900000000000001"/>
    <d v="2013-10-08T00:00:00"/>
    <x v="8"/>
    <x v="3"/>
    <n v="16542.809256006181"/>
    <n v="187.50215012108356"/>
    <n v="107.23366219098801"/>
    <n v="294.73581231207157"/>
    <n v="16355.307105885098"/>
    <n v="16355.307105885098"/>
  </r>
  <r>
    <n v="1"/>
    <n v="10"/>
    <n v="78"/>
    <x v="0"/>
    <s v="fortnightly"/>
    <n v="18000"/>
    <n v="0.16900000000000001"/>
    <d v="2013-10-22T00:00:00"/>
    <x v="9"/>
    <x v="4"/>
    <n v="16355.307105885098"/>
    <n v="188.71757501748488"/>
    <n v="106.0182372945867"/>
    <n v="294.73581231207157"/>
    <n v="16166.589530867614"/>
    <n v="0"/>
  </r>
  <r>
    <n v="1"/>
    <n v="11"/>
    <n v="78"/>
    <x v="0"/>
    <s v="fortnightly"/>
    <n v="18000"/>
    <n v="0.16900000000000001"/>
    <d v="2013-11-05T00:00:00"/>
    <x v="10"/>
    <x v="4"/>
    <n v="16166.589530867614"/>
    <n v="189.94087853115985"/>
    <n v="104.79493378091173"/>
    <n v="294.73581231207157"/>
    <n v="15976.648652336453"/>
    <n v="15976.648652336453"/>
  </r>
  <r>
    <n v="1"/>
    <n v="12"/>
    <n v="78"/>
    <x v="0"/>
    <s v="fortnightly"/>
    <n v="18000"/>
    <n v="0.16900000000000001"/>
    <d v="2013-11-19T00:00:00"/>
    <x v="11"/>
    <x v="5"/>
    <n v="15976.648652336453"/>
    <n v="191.17211173281663"/>
    <n v="103.56370057925494"/>
    <n v="294.73581231207157"/>
    <n v="15785.476540603637"/>
    <n v="0"/>
  </r>
  <r>
    <n v="1"/>
    <n v="13"/>
    <n v="78"/>
    <x v="0"/>
    <s v="fortnightly"/>
    <n v="18000"/>
    <n v="0.16900000000000001"/>
    <d v="2013-12-03T00:00:00"/>
    <x v="12"/>
    <x v="5"/>
    <n v="15785.476540603637"/>
    <n v="192.41132602421345"/>
    <n v="102.32448628785811"/>
    <n v="294.73581231207157"/>
    <n v="15593.065214579423"/>
    <n v="0"/>
  </r>
  <r>
    <n v="1"/>
    <n v="14"/>
    <n v="78"/>
    <x v="0"/>
    <s v="fortnightly"/>
    <n v="18000"/>
    <n v="0.16900000000000001"/>
    <d v="2013-12-17T00:00:00"/>
    <x v="13"/>
    <x v="5"/>
    <n v="15593.065214579423"/>
    <n v="193.65857314030467"/>
    <n v="101.07723917176689"/>
    <n v="294.73581231207157"/>
    <n v="15399.406641439118"/>
    <n v="15399.406641439118"/>
  </r>
  <r>
    <n v="1"/>
    <n v="15"/>
    <n v="78"/>
    <x v="0"/>
    <s v="fortnightly"/>
    <n v="18000"/>
    <n v="0.16900000000000001"/>
    <d v="2013-12-31T00:00:00"/>
    <x v="14"/>
    <x v="6"/>
    <n v="15399.406641439118"/>
    <n v="194.91390515140046"/>
    <n v="99.821907160671117"/>
    <n v="294.73581231207157"/>
    <n v="15204.492736287717"/>
    <n v="0"/>
  </r>
  <r>
    <n v="1"/>
    <n v="16"/>
    <n v="78"/>
    <x v="0"/>
    <s v="fortnightly"/>
    <n v="18000"/>
    <n v="0.16900000000000001"/>
    <d v="2014-01-14T00:00:00"/>
    <x v="15"/>
    <x v="6"/>
    <n v="15204.492736287717"/>
    <n v="196.17737446534079"/>
    <n v="98.558437846730797"/>
    <n v="294.73581231207157"/>
    <n v="15008.315361822377"/>
    <n v="15008.315361822377"/>
  </r>
  <r>
    <n v="1"/>
    <n v="17"/>
    <n v="78"/>
    <x v="0"/>
    <s v="fortnightly"/>
    <n v="18000"/>
    <n v="0.16900000000000001"/>
    <d v="2014-01-28T00:00:00"/>
    <x v="16"/>
    <x v="7"/>
    <n v="15008.315361822377"/>
    <n v="197.44903382968323"/>
    <n v="97.286778482388357"/>
    <n v="294.73581231207157"/>
    <n v="14810.866327992693"/>
    <n v="0"/>
  </r>
  <r>
    <n v="1"/>
    <n v="18"/>
    <n v="78"/>
    <x v="0"/>
    <s v="fortnightly"/>
    <n v="18000"/>
    <n v="0.16900000000000001"/>
    <d v="2014-02-11T00:00:00"/>
    <x v="17"/>
    <x v="7"/>
    <n v="14810.866327992693"/>
    <n v="198.72893633390521"/>
    <n v="96.006875978166349"/>
    <n v="294.73581231207157"/>
    <n v="14612.137391658787"/>
    <n v="14612.137391658787"/>
  </r>
  <r>
    <n v="1"/>
    <n v="19"/>
    <n v="78"/>
    <x v="0"/>
    <s v="fortnightly"/>
    <n v="18000"/>
    <n v="0.16900000000000001"/>
    <d v="2014-02-25T00:00:00"/>
    <x v="18"/>
    <x v="8"/>
    <n v="14612.137391658787"/>
    <n v="200.01713541162036"/>
    <n v="94.718676900451214"/>
    <n v="294.73581231207157"/>
    <n v="14412.120256247166"/>
    <n v="0"/>
  </r>
  <r>
    <n v="1"/>
    <n v="20"/>
    <n v="78"/>
    <x v="0"/>
    <s v="fortnightly"/>
    <n v="18000"/>
    <n v="0.16900000000000001"/>
    <d v="2014-03-11T00:00:00"/>
    <x v="19"/>
    <x v="8"/>
    <n v="14412.120256247166"/>
    <n v="201.3136848428091"/>
    <n v="93.422127469262463"/>
    <n v="294.73581231207157"/>
    <n v="14210.806571404357"/>
    <n v="14210.806571404357"/>
  </r>
  <r>
    <n v="1"/>
    <n v="21"/>
    <n v="78"/>
    <x v="0"/>
    <s v="fortnightly"/>
    <n v="18000"/>
    <n v="0.16900000000000001"/>
    <d v="2014-03-25T00:00:00"/>
    <x v="20"/>
    <x v="9"/>
    <n v="14210.806571404357"/>
    <n v="202.61863875606412"/>
    <n v="92.117173556007444"/>
    <n v="294.73581231207157"/>
    <n v="14008.187932648292"/>
    <n v="0"/>
  </r>
  <r>
    <n v="1"/>
    <n v="22"/>
    <n v="78"/>
    <x v="0"/>
    <s v="fortnightly"/>
    <n v="18000"/>
    <n v="0.16900000000000001"/>
    <d v="2014-04-08T00:00:00"/>
    <x v="21"/>
    <x v="9"/>
    <n v="14008.187932648292"/>
    <n v="203.93205163085003"/>
    <n v="90.803760681221547"/>
    <n v="294.73581231207157"/>
    <n v="13804.255881017441"/>
    <n v="13804.255881017441"/>
  </r>
  <r>
    <n v="1"/>
    <n v="23"/>
    <n v="78"/>
    <x v="0"/>
    <s v="fortnightly"/>
    <n v="18000"/>
    <n v="0.16900000000000001"/>
    <d v="2014-04-22T00:00:00"/>
    <x v="22"/>
    <x v="10"/>
    <n v="13804.255881017441"/>
    <n v="205.25397829977769"/>
    <n v="89.481834012293888"/>
    <n v="294.73581231207157"/>
    <n v="13599.001902717664"/>
    <n v="0"/>
  </r>
  <r>
    <n v="1"/>
    <n v="24"/>
    <n v="78"/>
    <x v="0"/>
    <s v="fortnightly"/>
    <n v="18000"/>
    <n v="0.16900000000000001"/>
    <d v="2014-05-06T00:00:00"/>
    <x v="23"/>
    <x v="10"/>
    <n v="13599.001902717664"/>
    <n v="206.58447395089348"/>
    <n v="88.151338361178077"/>
    <n v="294.73581231207157"/>
    <n v="13392.41742876677"/>
    <n v="13392.41742876677"/>
  </r>
  <r>
    <n v="1"/>
    <n v="25"/>
    <n v="78"/>
    <x v="0"/>
    <s v="fortnightly"/>
    <n v="18000"/>
    <n v="0.16900000000000001"/>
    <d v="2014-05-20T00:00:00"/>
    <x v="24"/>
    <x v="11"/>
    <n v="13392.41742876677"/>
    <n v="207.9235941299834"/>
    <n v="86.812218182088174"/>
    <n v="294.73581231207157"/>
    <n v="13184.493834636787"/>
    <n v="0"/>
  </r>
  <r>
    <n v="1"/>
    <n v="26"/>
    <n v="78"/>
    <x v="0"/>
    <s v="fortnightly"/>
    <n v="18000"/>
    <n v="0.16900000000000001"/>
    <d v="2014-06-03T00:00:00"/>
    <x v="25"/>
    <x v="11"/>
    <n v="13184.493834636787"/>
    <n v="209.27139474289174"/>
    <n v="85.464417569179844"/>
    <n v="294.73581231207157"/>
    <n v="12975.222439893896"/>
    <n v="12975.222439893896"/>
  </r>
  <r>
    <n v="1"/>
    <n v="27"/>
    <n v="78"/>
    <x v="0"/>
    <s v="fortnightly"/>
    <n v="18000"/>
    <n v="0.16900000000000001"/>
    <d v="2014-06-17T00:00:00"/>
    <x v="26"/>
    <x v="12"/>
    <n v="12975.222439893896"/>
    <n v="210.62793205785525"/>
    <n v="84.107880254216326"/>
    <n v="294.73581231207157"/>
    <n v="12764.59450783604"/>
    <n v="0"/>
  </r>
  <r>
    <n v="1"/>
    <n v="28"/>
    <n v="78"/>
    <x v="0"/>
    <s v="fortnightly"/>
    <n v="18000"/>
    <n v="0.16900000000000001"/>
    <d v="2014-07-01T00:00:00"/>
    <x v="27"/>
    <x v="12"/>
    <n v="12764.59450783604"/>
    <n v="211.99326270785218"/>
    <n v="82.742549604219377"/>
    <n v="294.73581231207157"/>
    <n v="12552.601245128188"/>
    <n v="0"/>
  </r>
  <r>
    <n v="1"/>
    <n v="29"/>
    <n v="78"/>
    <x v="0"/>
    <s v="fortnightly"/>
    <n v="18000"/>
    <n v="0.16900000000000001"/>
    <d v="2014-07-15T00:00:00"/>
    <x v="28"/>
    <x v="12"/>
    <n v="12552.601245128188"/>
    <n v="213.36744369296667"/>
    <n v="81.368368619104913"/>
    <n v="294.73581231207157"/>
    <n v="12339.233801435221"/>
    <n v="12339.233801435221"/>
  </r>
  <r>
    <n v="1"/>
    <n v="30"/>
    <n v="78"/>
    <x v="0"/>
    <s v="fortnightly"/>
    <n v="18000"/>
    <n v="0.16900000000000001"/>
    <d v="2014-07-29T00:00:00"/>
    <x v="29"/>
    <x v="13"/>
    <n v="12339.233801435221"/>
    <n v="214.7505323827682"/>
    <n v="79.985279929303388"/>
    <n v="294.73581231207157"/>
    <n v="12124.483269052453"/>
    <n v="0"/>
  </r>
  <r>
    <n v="1"/>
    <n v="31"/>
    <n v="78"/>
    <x v="0"/>
    <s v="fortnightly"/>
    <n v="18000"/>
    <n v="0.16900000000000001"/>
    <d v="2014-08-12T00:00:00"/>
    <x v="30"/>
    <x v="13"/>
    <n v="12124.483269052453"/>
    <n v="216.14258651870688"/>
    <n v="78.593225793364681"/>
    <n v="294.73581231207157"/>
    <n v="11908.340682533746"/>
    <n v="11908.340682533746"/>
  </r>
  <r>
    <n v="1"/>
    <n v="32"/>
    <n v="78"/>
    <x v="0"/>
    <s v="fortnightly"/>
    <n v="18000"/>
    <n v="0.16900000000000001"/>
    <d v="2014-08-26T00:00:00"/>
    <x v="31"/>
    <x v="14"/>
    <n v="11908.340682533746"/>
    <n v="217.54366421652406"/>
    <n v="77.192148095547523"/>
    <n v="294.73581231207157"/>
    <n v="11690.797018317222"/>
    <n v="0"/>
  </r>
  <r>
    <n v="1"/>
    <n v="33"/>
    <n v="78"/>
    <x v="0"/>
    <s v="fortnightly"/>
    <n v="18000"/>
    <n v="0.16900000000000001"/>
    <d v="2014-09-09T00:00:00"/>
    <x v="32"/>
    <x v="14"/>
    <n v="11690.797018317222"/>
    <n v="218.95382396867831"/>
    <n v="75.78198834339328"/>
    <n v="294.73581231207157"/>
    <n v="11471.843194348543"/>
    <n v="11471.843194348543"/>
  </r>
  <r>
    <n v="1"/>
    <n v="34"/>
    <n v="78"/>
    <x v="0"/>
    <s v="fortnightly"/>
    <n v="18000"/>
    <n v="0.16900000000000001"/>
    <d v="2014-09-23T00:00:00"/>
    <x v="33"/>
    <x v="15"/>
    <n v="11471.843194348543"/>
    <n v="220.37312464678757"/>
    <n v="74.362687665283985"/>
    <n v="294.73581231207157"/>
    <n v="11251.470069701756"/>
    <n v="0"/>
  </r>
  <r>
    <n v="1"/>
    <n v="35"/>
    <n v="78"/>
    <x v="0"/>
    <s v="fortnightly"/>
    <n v="18000"/>
    <n v="0.16900000000000001"/>
    <d v="2014-10-07T00:00:00"/>
    <x v="34"/>
    <x v="15"/>
    <n v="11251.470069701756"/>
    <n v="221.80162550408704"/>
    <n v="72.934186807984545"/>
    <n v="294.73581231207157"/>
    <n v="11029.668444197669"/>
    <n v="11029.668444197669"/>
  </r>
  <r>
    <n v="1"/>
    <n v="36"/>
    <n v="78"/>
    <x v="0"/>
    <s v="fortnightly"/>
    <n v="18000"/>
    <n v="0.16900000000000001"/>
    <d v="2014-10-21T00:00:00"/>
    <x v="35"/>
    <x v="16"/>
    <n v="11029.668444197669"/>
    <n v="223.23938617790256"/>
    <n v="71.496426134169013"/>
    <n v="294.73581231207157"/>
    <n v="10806.429058019767"/>
    <n v="0"/>
  </r>
  <r>
    <n v="1"/>
    <n v="37"/>
    <n v="78"/>
    <x v="0"/>
    <s v="fortnightly"/>
    <n v="18000"/>
    <n v="0.16900000000000001"/>
    <d v="2014-11-04T00:00:00"/>
    <x v="36"/>
    <x v="16"/>
    <n v="10806.429058019767"/>
    <n v="224.6864666921407"/>
    <n v="70.049345619930875"/>
    <n v="294.73581231207157"/>
    <n v="10581.742591327626"/>
    <n v="10581.742591327626"/>
  </r>
  <r>
    <n v="1"/>
    <n v="38"/>
    <n v="78"/>
    <x v="0"/>
    <s v="fortnightly"/>
    <n v="18000"/>
    <n v="0.16900000000000001"/>
    <d v="2014-11-18T00:00:00"/>
    <x v="37"/>
    <x v="17"/>
    <n v="10581.742591327626"/>
    <n v="226.14292745979441"/>
    <n v="68.592884852277166"/>
    <n v="294.73581231207157"/>
    <n v="10355.599663867832"/>
    <n v="0"/>
  </r>
  <r>
    <n v="1"/>
    <n v="39"/>
    <n v="78"/>
    <x v="0"/>
    <s v="fortnightly"/>
    <n v="18000"/>
    <n v="0.16900000000000001"/>
    <d v="2014-12-02T00:00:00"/>
    <x v="38"/>
    <x v="17"/>
    <n v="10355.599663867832"/>
    <n v="227.60882928546528"/>
    <n v="67.126983026606283"/>
    <n v="294.73581231207157"/>
    <n v="10127.990834582366"/>
    <n v="0"/>
  </r>
  <r>
    <n v="1"/>
    <n v="40"/>
    <n v="78"/>
    <x v="0"/>
    <s v="fortnightly"/>
    <n v="18000"/>
    <n v="0.16900000000000001"/>
    <d v="2014-12-16T00:00:00"/>
    <x v="39"/>
    <x v="17"/>
    <n v="10127.990834582366"/>
    <n v="229.08423336790202"/>
    <n v="65.651578944169543"/>
    <n v="294.73581231207157"/>
    <n v="9898.9066012144649"/>
    <n v="9898.9066012144649"/>
  </r>
  <r>
    <n v="1"/>
    <n v="41"/>
    <n v="78"/>
    <x v="0"/>
    <s v="fortnightly"/>
    <n v="18000"/>
    <n v="0.16900000000000001"/>
    <d v="2014-12-30T00:00:00"/>
    <x v="40"/>
    <x v="18"/>
    <n v="9898.9066012144649"/>
    <n v="230.56920130255534"/>
    <n v="64.166611009516231"/>
    <n v="294.73581231207157"/>
    <n v="9668.3373999119103"/>
    <n v="0"/>
  </r>
  <r>
    <n v="1"/>
    <n v="42"/>
    <n v="78"/>
    <x v="0"/>
    <s v="fortnightly"/>
    <n v="18000"/>
    <n v="0.16900000000000001"/>
    <d v="2015-01-13T00:00:00"/>
    <x v="41"/>
    <x v="18"/>
    <n v="9668.3373999119103"/>
    <n v="232.06379508414943"/>
    <n v="62.672017227922147"/>
    <n v="294.73581231207157"/>
    <n v="9436.2736048277602"/>
    <n v="9436.2736048277602"/>
  </r>
  <r>
    <n v="1"/>
    <n v="43"/>
    <n v="78"/>
    <x v="0"/>
    <s v="fortnightly"/>
    <n v="18000"/>
    <n v="0.16900000000000001"/>
    <d v="2015-01-27T00:00:00"/>
    <x v="42"/>
    <x v="19"/>
    <n v="9436.2736048277602"/>
    <n v="233.56807710927026"/>
    <n v="61.167735202801317"/>
    <n v="294.73581231207157"/>
    <n v="9202.70552771849"/>
    <n v="0"/>
  </r>
  <r>
    <n v="1"/>
    <n v="44"/>
    <n v="78"/>
    <x v="0"/>
    <s v="fortnightly"/>
    <n v="18000"/>
    <n v="0.16900000000000001"/>
    <d v="2015-02-10T00:00:00"/>
    <x v="43"/>
    <x v="19"/>
    <n v="9202.70552771849"/>
    <n v="235.08211017897034"/>
    <n v="59.653702133101234"/>
    <n v="294.73581231207157"/>
    <n v="8967.6234175395202"/>
    <n v="8967.6234175395202"/>
  </r>
  <r>
    <n v="1"/>
    <n v="45"/>
    <n v="78"/>
    <x v="0"/>
    <s v="fortnightly"/>
    <n v="18000"/>
    <n v="0.16900000000000001"/>
    <d v="2015-02-24T00:00:00"/>
    <x v="44"/>
    <x v="20"/>
    <n v="8967.6234175395202"/>
    <n v="236.60595750139072"/>
    <n v="58.12985481068084"/>
    <n v="294.73581231207157"/>
    <n v="8731.0174600381288"/>
    <n v="0"/>
  </r>
  <r>
    <n v="1"/>
    <n v="46"/>
    <n v="78"/>
    <x v="0"/>
    <s v="fortnightly"/>
    <n v="18000"/>
    <n v="0.16900000000000001"/>
    <d v="2015-03-10T00:00:00"/>
    <x v="45"/>
    <x v="20"/>
    <n v="8731.0174600381288"/>
    <n v="238.13968269439974"/>
    <n v="56.596129617671828"/>
    <n v="294.73581231207157"/>
    <n v="8492.8777773437287"/>
    <n v="8492.8777773437287"/>
  </r>
  <r>
    <n v="1"/>
    <n v="47"/>
    <n v="78"/>
    <x v="0"/>
    <s v="fortnightly"/>
    <n v="18000"/>
    <n v="0.16900000000000001"/>
    <d v="2015-03-24T00:00:00"/>
    <x v="46"/>
    <x v="21"/>
    <n v="8492.8777773437287"/>
    <n v="239.68334978824893"/>
    <n v="55.052462523822641"/>
    <n v="294.73581231207157"/>
    <n v="8253.1944275554797"/>
    <n v="0"/>
  </r>
  <r>
    <n v="1"/>
    <n v="48"/>
    <n v="78"/>
    <x v="0"/>
    <s v="fortnightly"/>
    <n v="18000"/>
    <n v="0.16900000000000001"/>
    <d v="2015-04-07T00:00:00"/>
    <x v="47"/>
    <x v="21"/>
    <n v="8253.1944275554797"/>
    <n v="241.23702322824619"/>
    <n v="53.498789083825393"/>
    <n v="294.73581231207157"/>
    <n v="8011.9574043272332"/>
    <n v="8011.9574043272332"/>
  </r>
  <r>
    <n v="1"/>
    <n v="49"/>
    <n v="78"/>
    <x v="0"/>
    <s v="fortnightly"/>
    <n v="18000"/>
    <n v="0.16900000000000001"/>
    <d v="2015-04-21T00:00:00"/>
    <x v="48"/>
    <x v="22"/>
    <n v="8011.9574043272332"/>
    <n v="242.80076787744628"/>
    <n v="51.935044434625311"/>
    <n v="294.73581231207157"/>
    <n v="7769.1566364497867"/>
    <n v="0"/>
  </r>
  <r>
    <n v="1"/>
    <n v="50"/>
    <n v="78"/>
    <x v="0"/>
    <s v="fortnightly"/>
    <n v="18000"/>
    <n v="0.16900000000000001"/>
    <d v="2015-05-05T00:00:00"/>
    <x v="49"/>
    <x v="22"/>
    <n v="7769.1566364497867"/>
    <n v="244.37464901935871"/>
    <n v="50.361163292712867"/>
    <n v="294.73581231207157"/>
    <n v="7524.7819874304278"/>
    <n v="7524.7819874304278"/>
  </r>
  <r>
    <n v="1"/>
    <n v="51"/>
    <n v="78"/>
    <x v="0"/>
    <s v="fortnightly"/>
    <n v="18000"/>
    <n v="0.16900000000000001"/>
    <d v="2015-05-19T00:00:00"/>
    <x v="50"/>
    <x v="23"/>
    <n v="7524.7819874304278"/>
    <n v="245.95873236067325"/>
    <n v="48.777079951398335"/>
    <n v="294.73581231207157"/>
    <n v="7278.8232550697549"/>
    <n v="0"/>
  </r>
  <r>
    <n v="1"/>
    <n v="52"/>
    <n v="78"/>
    <x v="0"/>
    <s v="fortnightly"/>
    <n v="18000"/>
    <n v="0.16900000000000001"/>
    <d v="2015-06-02T00:00:00"/>
    <x v="51"/>
    <x v="23"/>
    <n v="7278.8232550697549"/>
    <n v="247.55308403400295"/>
    <n v="47.182728278068609"/>
    <n v="294.73581231207157"/>
    <n v="7031.2701710357524"/>
    <n v="0"/>
  </r>
  <r>
    <n v="1"/>
    <n v="53"/>
    <n v="78"/>
    <x v="0"/>
    <s v="fortnightly"/>
    <n v="18000"/>
    <n v="0.16900000000000001"/>
    <d v="2015-06-16T00:00:00"/>
    <x v="52"/>
    <x v="23"/>
    <n v="7031.2701710357524"/>
    <n v="249.15777060064528"/>
    <n v="45.57804171142628"/>
    <n v="294.73581231207157"/>
    <n v="6782.1124004351068"/>
    <n v="6782.1124004351068"/>
  </r>
  <r>
    <n v="1"/>
    <n v="54"/>
    <n v="78"/>
    <x v="0"/>
    <s v="fortnightly"/>
    <n v="18000"/>
    <n v="0.16900000000000001"/>
    <d v="2015-06-30T00:00:00"/>
    <x v="53"/>
    <x v="24"/>
    <n v="6782.1124004351068"/>
    <n v="250.77285905336072"/>
    <n v="43.962953258710861"/>
    <n v="294.73581231207157"/>
    <n v="6531.3395413817461"/>
    <n v="0"/>
  </r>
  <r>
    <n v="1"/>
    <n v="55"/>
    <n v="78"/>
    <x v="0"/>
    <s v="fortnightly"/>
    <n v="18000"/>
    <n v="0.16900000000000001"/>
    <d v="2015-07-14T00:00:00"/>
    <x v="54"/>
    <x v="24"/>
    <n v="6531.3395413817461"/>
    <n v="252.39841681916963"/>
    <n v="42.337395492901955"/>
    <n v="294.73581231207157"/>
    <n v="6278.9411245625761"/>
    <n v="6278.9411245625761"/>
  </r>
  <r>
    <n v="1"/>
    <n v="56"/>
    <n v="78"/>
    <x v="0"/>
    <s v="fortnightly"/>
    <n v="18000"/>
    <n v="0.16900000000000001"/>
    <d v="2015-07-28T00:00:00"/>
    <x v="55"/>
    <x v="25"/>
    <n v="6278.9411245625761"/>
    <n v="254.03451176216731"/>
    <n v="40.701300549904268"/>
    <n v="294.73581231207157"/>
    <n v="6024.9066128004088"/>
    <n v="0"/>
  </r>
  <r>
    <n v="1"/>
    <n v="57"/>
    <n v="78"/>
    <x v="0"/>
    <s v="fortnightly"/>
    <n v="18000"/>
    <n v="0.16900000000000001"/>
    <d v="2015-08-11T00:00:00"/>
    <x v="56"/>
    <x v="25"/>
    <n v="6024.9066128004088"/>
    <n v="255.68121218635713"/>
    <n v="39.054600125714437"/>
    <n v="294.73581231207157"/>
    <n v="5769.225400614052"/>
    <n v="5769.225400614052"/>
  </r>
  <r>
    <n v="1"/>
    <n v="58"/>
    <n v="78"/>
    <x v="0"/>
    <s v="fortnightly"/>
    <n v="18000"/>
    <n v="0.16900000000000001"/>
    <d v="2015-08-25T00:00:00"/>
    <x v="57"/>
    <x v="26"/>
    <n v="5769.225400614052"/>
    <n v="257.33858683850212"/>
    <n v="37.397225473569449"/>
    <n v="294.73581231207157"/>
    <n v="5511.8868137755499"/>
    <n v="0"/>
  </r>
  <r>
    <n v="1"/>
    <n v="59"/>
    <n v="78"/>
    <x v="0"/>
    <s v="fortnightly"/>
    <n v="18000"/>
    <n v="0.16900000000000001"/>
    <d v="2015-09-08T00:00:00"/>
    <x v="58"/>
    <x v="26"/>
    <n v="5511.8868137755499"/>
    <n v="259.00670491099498"/>
    <n v="35.729107401076583"/>
    <n v="294.73581231207157"/>
    <n v="5252.880108864555"/>
    <n v="5252.880108864555"/>
  </r>
  <r>
    <n v="1"/>
    <n v="60"/>
    <n v="78"/>
    <x v="0"/>
    <s v="fortnightly"/>
    <n v="18000"/>
    <n v="0.16900000000000001"/>
    <d v="2015-09-22T00:00:00"/>
    <x v="59"/>
    <x v="27"/>
    <n v="5252.880108864555"/>
    <n v="260.68563604474679"/>
    <n v="34.050176267324765"/>
    <n v="294.73581231207157"/>
    <n v="4992.1944728198087"/>
    <n v="0"/>
  </r>
  <r>
    <n v="1"/>
    <n v="61"/>
    <n v="78"/>
    <x v="0"/>
    <s v="fortnightly"/>
    <n v="18000"/>
    <n v="0.16900000000000001"/>
    <d v="2015-10-06T00:00:00"/>
    <x v="60"/>
    <x v="27"/>
    <n v="4992.1944728198087"/>
    <n v="262.37545033209437"/>
    <n v="32.360361979977178"/>
    <n v="294.73581231207157"/>
    <n v="4729.8190224877144"/>
    <n v="4729.8190224877144"/>
  </r>
  <r>
    <n v="1"/>
    <n v="62"/>
    <n v="78"/>
    <x v="0"/>
    <s v="fortnightly"/>
    <n v="18000"/>
    <n v="0.16900000000000001"/>
    <d v="2015-10-20T00:00:00"/>
    <x v="61"/>
    <x v="28"/>
    <n v="4729.8190224877144"/>
    <n v="264.07621831972654"/>
    <n v="30.65959399234502"/>
    <n v="294.73581231207157"/>
    <n v="4465.7428041679877"/>
    <n v="0"/>
  </r>
  <r>
    <n v="1"/>
    <n v="63"/>
    <n v="78"/>
    <x v="0"/>
    <s v="fortnightly"/>
    <n v="18000"/>
    <n v="0.16900000000000001"/>
    <d v="2015-11-03T00:00:00"/>
    <x v="62"/>
    <x v="28"/>
    <n v="4465.7428041679877"/>
    <n v="265.78801101162924"/>
    <n v="28.947801300442354"/>
    <n v="294.73581231207157"/>
    <n v="4199.9547931563584"/>
    <n v="4199.9547931563584"/>
  </r>
  <r>
    <n v="1"/>
    <n v="64"/>
    <n v="78"/>
    <x v="0"/>
    <s v="fortnightly"/>
    <n v="18000"/>
    <n v="0.16900000000000001"/>
    <d v="2015-11-17T00:00:00"/>
    <x v="63"/>
    <x v="29"/>
    <n v="4199.9547931563584"/>
    <n v="267.51089987204983"/>
    <n v="27.224912440021765"/>
    <n v="294.73581231207157"/>
    <n v="3932.4438932843086"/>
    <n v="0"/>
  </r>
  <r>
    <n v="1"/>
    <n v="65"/>
    <n v="78"/>
    <x v="0"/>
    <s v="fortnightly"/>
    <n v="18000"/>
    <n v="0.16900000000000001"/>
    <d v="2015-12-01T00:00:00"/>
    <x v="64"/>
    <x v="29"/>
    <n v="3932.4438932843086"/>
    <n v="269.24495682848067"/>
    <n v="25.490855483590888"/>
    <n v="294.73581231207157"/>
    <n v="3663.1989364558281"/>
    <n v="0"/>
  </r>
  <r>
    <n v="1"/>
    <n v="66"/>
    <n v="78"/>
    <x v="0"/>
    <s v="fortnightly"/>
    <n v="18000"/>
    <n v="0.16900000000000001"/>
    <d v="2015-12-15T00:00:00"/>
    <x v="65"/>
    <x v="29"/>
    <n v="3663.1989364558281"/>
    <n v="270.99025427466199"/>
    <n v="23.745558037409563"/>
    <n v="294.73581231207157"/>
    <n v="3392.2086821811663"/>
    <n v="3392.2086821811663"/>
  </r>
  <r>
    <n v="1"/>
    <n v="67"/>
    <n v="78"/>
    <x v="0"/>
    <s v="fortnightly"/>
    <n v="18000"/>
    <n v="0.16900000000000001"/>
    <d v="2015-12-29T00:00:00"/>
    <x v="66"/>
    <x v="30"/>
    <n v="3392.2086821811663"/>
    <n v="272.74686507360406"/>
    <n v="21.98894723846751"/>
    <n v="294.73581231207157"/>
    <n v="3119.4618171075622"/>
    <n v="0"/>
  </r>
  <r>
    <n v="1"/>
    <n v="68"/>
    <n v="78"/>
    <x v="0"/>
    <s v="fortnightly"/>
    <n v="18000"/>
    <n v="0.16900000000000001"/>
    <d v="2016-01-12T00:00:00"/>
    <x v="67"/>
    <x v="30"/>
    <n v="3119.4618171075622"/>
    <n v="274.51486256062913"/>
    <n v="20.220949751442447"/>
    <n v="294.73581231207157"/>
    <n v="2844.9469545469328"/>
    <n v="2844.9469545469328"/>
  </r>
  <r>
    <n v="1"/>
    <n v="69"/>
    <n v="78"/>
    <x v="0"/>
    <s v="fortnightly"/>
    <n v="18000"/>
    <n v="0.16900000000000001"/>
    <d v="2016-01-26T00:00:00"/>
    <x v="68"/>
    <x v="31"/>
    <n v="2844.9469545469328"/>
    <n v="276.29432054643308"/>
    <n v="18.441491765638474"/>
    <n v="294.73581231207157"/>
    <n v="2568.6526340004998"/>
    <n v="0"/>
  </r>
  <r>
    <n v="1"/>
    <n v="70"/>
    <n v="78"/>
    <x v="0"/>
    <s v="fortnightly"/>
    <n v="18000"/>
    <n v="0.16900000000000001"/>
    <d v="2016-02-09T00:00:00"/>
    <x v="69"/>
    <x v="31"/>
    <n v="2568.6526340004998"/>
    <n v="278.08531332016696"/>
    <n v="16.650498991904612"/>
    <n v="294.73581231207157"/>
    <n v="2290.5673206803331"/>
    <n v="2290.5673206803331"/>
  </r>
  <r>
    <n v="1"/>
    <n v="71"/>
    <n v="78"/>
    <x v="0"/>
    <s v="fortnightly"/>
    <n v="18000"/>
    <n v="0.16900000000000001"/>
    <d v="2016-02-23T00:00:00"/>
    <x v="70"/>
    <x v="32"/>
    <n v="2290.5673206803331"/>
    <n v="279.88791565253825"/>
    <n v="14.847896659533339"/>
    <n v="294.73581231207157"/>
    <n v="2010.6794050277949"/>
    <n v="0"/>
  </r>
  <r>
    <n v="1"/>
    <n v="72"/>
    <n v="78"/>
    <x v="0"/>
    <s v="fortnightly"/>
    <n v="18000"/>
    <n v="0.16900000000000001"/>
    <d v="2016-03-08T00:00:00"/>
    <x v="71"/>
    <x v="32"/>
    <n v="2010.6794050277949"/>
    <n v="281.70220279893249"/>
    <n v="13.033609513139078"/>
    <n v="294.73581231207157"/>
    <n v="1728.9772022288626"/>
    <n v="1728.9772022288626"/>
  </r>
  <r>
    <n v="1"/>
    <n v="73"/>
    <n v="78"/>
    <x v="0"/>
    <s v="fortnightly"/>
    <n v="18000"/>
    <n v="0.16900000000000001"/>
    <d v="2016-03-22T00:00:00"/>
    <x v="72"/>
    <x v="33"/>
    <n v="1728.9772022288626"/>
    <n v="283.52825050255518"/>
    <n v="11.20756180951641"/>
    <n v="294.73581231207157"/>
    <n v="1445.4489517263073"/>
    <n v="0"/>
  </r>
  <r>
    <n v="1"/>
    <n v="74"/>
    <n v="78"/>
    <x v="0"/>
    <s v="fortnightly"/>
    <n v="18000"/>
    <n v="0.16900000000000001"/>
    <d v="2016-04-05T00:00:00"/>
    <x v="73"/>
    <x v="33"/>
    <n v="1445.4489517263073"/>
    <n v="285.36613499759363"/>
    <n v="9.3696773144779275"/>
    <n v="294.73581231207157"/>
    <n v="1160.0828167287136"/>
    <n v="1160.0828167287136"/>
  </r>
  <r>
    <n v="1"/>
    <n v="75"/>
    <n v="78"/>
    <x v="0"/>
    <s v="fortnightly"/>
    <n v="18000"/>
    <n v="0.16900000000000001"/>
    <d v="2016-04-19T00:00:00"/>
    <x v="74"/>
    <x v="34"/>
    <n v="1160.0828167287136"/>
    <n v="287.21593301239994"/>
    <n v="7.519879299671608"/>
    <n v="294.73581231207157"/>
    <n v="872.86688371631362"/>
    <n v="0"/>
  </r>
  <r>
    <n v="1"/>
    <n v="76"/>
    <n v="78"/>
    <x v="0"/>
    <s v="fortnightly"/>
    <n v="18000"/>
    <n v="0.16900000000000001"/>
    <d v="2016-05-03T00:00:00"/>
    <x v="75"/>
    <x v="34"/>
    <n v="872.86688371631362"/>
    <n v="289.07772177269402"/>
    <n v="5.6580905393775298"/>
    <n v="294.73581231207157"/>
    <n v="583.78916194361955"/>
    <n v="0"/>
  </r>
  <r>
    <n v="1"/>
    <n v="77"/>
    <n v="78"/>
    <x v="0"/>
    <s v="fortnightly"/>
    <n v="18000"/>
    <n v="0.16900000000000001"/>
    <d v="2016-05-17T00:00:00"/>
    <x v="76"/>
    <x v="34"/>
    <n v="583.78916194361955"/>
    <n v="290.95157900478773"/>
    <n v="3.7842333072838468"/>
    <n v="294.73581231207157"/>
    <n v="292.83758293883182"/>
    <n v="292.83758293883182"/>
  </r>
  <r>
    <n v="1"/>
    <n v="78"/>
    <n v="78"/>
    <x v="0"/>
    <s v="fortnightly"/>
    <n v="18000"/>
    <n v="0.16900000000000001"/>
    <d v="2016-05-31T00:00:00"/>
    <x v="77"/>
    <x v="35"/>
    <n v="292.83758293883182"/>
    <n v="292.83758293882971"/>
    <n v="1.8982293732418527"/>
    <n v="294.73581231207157"/>
    <n v="2.1032064978498966E-12"/>
    <n v="2.1032064978498966E-12"/>
  </r>
  <r>
    <n v="2"/>
    <n v="1"/>
    <n v="72"/>
    <x v="1"/>
    <s v="monthly"/>
    <n v="7000"/>
    <n v="0.22500000000000001"/>
    <d v="2012-08-26T00:00:00"/>
    <x v="78"/>
    <x v="36"/>
    <n v="7000"/>
    <n v="46.716382670315113"/>
    <n v="131.25"/>
    <n v="177.96638267031511"/>
    <n v="6953.2836173296846"/>
    <n v="6953.2836173296846"/>
  </r>
  <r>
    <n v="2"/>
    <n v="2"/>
    <n v="72"/>
    <x v="1"/>
    <s v="monthly"/>
    <n v="7000"/>
    <n v="0.22500000000000001"/>
    <d v="2012-09-26T00:00:00"/>
    <x v="79"/>
    <x v="37"/>
    <n v="6953.2836173296846"/>
    <n v="47.592314845383527"/>
    <n v="130.37406782493159"/>
    <n v="177.96638267031511"/>
    <n v="6905.6913024843006"/>
    <n v="6905.6913024843006"/>
  </r>
  <r>
    <n v="2"/>
    <n v="3"/>
    <n v="72"/>
    <x v="1"/>
    <s v="monthly"/>
    <n v="7000"/>
    <n v="0.22500000000000001"/>
    <d v="2012-10-26T00:00:00"/>
    <x v="80"/>
    <x v="38"/>
    <n v="6905.6913024843006"/>
    <n v="48.484670748734487"/>
    <n v="129.48171192158063"/>
    <n v="177.96638267031511"/>
    <n v="6857.2066317355666"/>
    <n v="6857.2066317355666"/>
  </r>
  <r>
    <n v="2"/>
    <n v="4"/>
    <n v="72"/>
    <x v="1"/>
    <s v="monthly"/>
    <n v="7000"/>
    <n v="0.22500000000000001"/>
    <d v="2012-11-26T00:00:00"/>
    <x v="81"/>
    <x v="39"/>
    <n v="6857.2066317355666"/>
    <n v="49.39375832527324"/>
    <n v="128.57262434504187"/>
    <n v="177.96638267031511"/>
    <n v="6807.8128734102929"/>
    <n v="6807.8128734102929"/>
  </r>
  <r>
    <n v="2"/>
    <n v="5"/>
    <n v="72"/>
    <x v="1"/>
    <s v="monthly"/>
    <n v="7000"/>
    <n v="0.22500000000000001"/>
    <d v="2012-12-26T00:00:00"/>
    <x v="82"/>
    <x v="40"/>
    <n v="6807.8128734102929"/>
    <n v="50.319891293872118"/>
    <n v="127.646491376443"/>
    <n v="177.96638267031511"/>
    <n v="6757.4929821164205"/>
    <n v="6757.4929821164205"/>
  </r>
  <r>
    <n v="2"/>
    <n v="6"/>
    <n v="72"/>
    <x v="1"/>
    <s v="monthly"/>
    <n v="7000"/>
    <n v="0.22500000000000001"/>
    <d v="2013-01-26T00:00:00"/>
    <x v="83"/>
    <x v="41"/>
    <n v="6757.4929821164205"/>
    <n v="51.263389255632248"/>
    <n v="126.70299341468287"/>
    <n v="177.96638267031511"/>
    <n v="6706.2295928607882"/>
    <n v="6706.2295928607882"/>
  </r>
  <r>
    <n v="2"/>
    <n v="7"/>
    <n v="72"/>
    <x v="1"/>
    <s v="monthly"/>
    <n v="7000"/>
    <n v="0.22500000000000001"/>
    <d v="2013-02-26T00:00:00"/>
    <x v="84"/>
    <x v="42"/>
    <n v="6706.2295928607882"/>
    <n v="52.224577804175325"/>
    <n v="125.74180486613979"/>
    <n v="177.96638267031511"/>
    <n v="6654.005015056613"/>
    <n v="6654.005015056613"/>
  </r>
  <r>
    <n v="2"/>
    <n v="8"/>
    <n v="72"/>
    <x v="1"/>
    <s v="monthly"/>
    <n v="7000"/>
    <n v="0.22500000000000001"/>
    <d v="2013-03-26T00:00:00"/>
    <x v="85"/>
    <x v="43"/>
    <n v="6654.005015056613"/>
    <n v="53.20378863800363"/>
    <n v="124.76259403231148"/>
    <n v="177.96638267031511"/>
    <n v="6600.8012264186091"/>
    <n v="6600.8012264186091"/>
  </r>
  <r>
    <n v="2"/>
    <n v="9"/>
    <n v="72"/>
    <x v="1"/>
    <s v="monthly"/>
    <n v="7000"/>
    <n v="0.22500000000000001"/>
    <d v="2013-04-26T00:00:00"/>
    <x v="86"/>
    <x v="44"/>
    <n v="6600.8012264186091"/>
    <n v="54.201359674966184"/>
    <n v="123.76502299534893"/>
    <n v="177.96638267031511"/>
    <n v="6546.5998667436425"/>
    <n v="6546.5998667436425"/>
  </r>
  <r>
    <n v="2"/>
    <n v="10"/>
    <n v="72"/>
    <x v="1"/>
    <s v="monthly"/>
    <n v="7000"/>
    <n v="0.22500000000000001"/>
    <d v="2013-05-26T00:00:00"/>
    <x v="87"/>
    <x v="45"/>
    <n v="6546.5998667436425"/>
    <n v="55.217635168871823"/>
    <n v="122.74874750144329"/>
    <n v="177.96638267031511"/>
    <n v="6491.3822315747702"/>
    <n v="6491.3822315747702"/>
  </r>
  <r>
    <n v="2"/>
    <n v="11"/>
    <n v="72"/>
    <x v="1"/>
    <s v="monthly"/>
    <n v="7000"/>
    <n v="0.22500000000000001"/>
    <d v="2013-06-26T00:00:00"/>
    <x v="88"/>
    <x v="0"/>
    <n v="6491.3822315747702"/>
    <n v="56.252965828288168"/>
    <n v="121.71341684202694"/>
    <n v="177.96638267031511"/>
    <n v="6435.1292657464819"/>
    <n v="6435.1292657464819"/>
  </r>
  <r>
    <n v="2"/>
    <n v="12"/>
    <n v="72"/>
    <x v="1"/>
    <s v="monthly"/>
    <n v="7000"/>
    <n v="0.22500000000000001"/>
    <d v="2013-07-26T00:00:00"/>
    <x v="89"/>
    <x v="1"/>
    <n v="6435.1292657464819"/>
    <n v="57.307708937568577"/>
    <n v="120.65867373274654"/>
    <n v="177.96638267031511"/>
    <n v="6377.8215568089136"/>
    <n v="6377.8215568089136"/>
  </r>
  <r>
    <n v="2"/>
    <n v="13"/>
    <n v="72"/>
    <x v="1"/>
    <s v="monthly"/>
    <n v="7000"/>
    <n v="0.22500000000000001"/>
    <d v="2013-08-26T00:00:00"/>
    <x v="90"/>
    <x v="2"/>
    <n v="6377.8215568089136"/>
    <n v="58.382228480148001"/>
    <n v="119.58415419016711"/>
    <n v="177.96638267031511"/>
    <n v="6319.4393283287654"/>
    <n v="6319.4393283287654"/>
  </r>
  <r>
    <n v="2"/>
    <n v="14"/>
    <n v="72"/>
    <x v="1"/>
    <s v="monthly"/>
    <n v="7000"/>
    <n v="0.22500000000000001"/>
    <d v="2013-09-26T00:00:00"/>
    <x v="91"/>
    <x v="3"/>
    <n v="6319.4393283287654"/>
    <n v="59.47689526415077"/>
    <n v="118.48948740616434"/>
    <n v="177.96638267031511"/>
    <n v="6259.9624330646147"/>
    <n v="6259.9624330646147"/>
  </r>
  <r>
    <n v="2"/>
    <n v="15"/>
    <n v="72"/>
    <x v="1"/>
    <s v="monthly"/>
    <n v="7000"/>
    <n v="0.22500000000000001"/>
    <d v="2013-10-26T00:00:00"/>
    <x v="92"/>
    <x v="4"/>
    <n v="6259.9624330646147"/>
    <n v="60.592087050353598"/>
    <n v="117.37429561996152"/>
    <n v="177.96638267031511"/>
    <n v="6199.3703460142615"/>
    <n v="6199.3703460142615"/>
  </r>
  <r>
    <n v="2"/>
    <n v="16"/>
    <n v="72"/>
    <x v="1"/>
    <s v="monthly"/>
    <n v="7000"/>
    <n v="0.22500000000000001"/>
    <d v="2013-11-26T00:00:00"/>
    <x v="93"/>
    <x v="5"/>
    <n v="6199.3703460142615"/>
    <n v="61.72818868254771"/>
    <n v="116.2381939877674"/>
    <n v="177.96638267031511"/>
    <n v="6137.6421573317139"/>
    <n v="6137.6421573317139"/>
  </r>
  <r>
    <n v="2"/>
    <n v="17"/>
    <n v="72"/>
    <x v="1"/>
    <s v="monthly"/>
    <n v="7000"/>
    <n v="0.22500000000000001"/>
    <d v="2013-12-26T00:00:00"/>
    <x v="94"/>
    <x v="6"/>
    <n v="6137.6421573317139"/>
    <n v="62.885592220345487"/>
    <n v="115.08079044996963"/>
    <n v="177.96638267031511"/>
    <n v="6074.7565651113682"/>
    <n v="6074.7565651113682"/>
  </r>
  <r>
    <n v="2"/>
    <n v="18"/>
    <n v="72"/>
    <x v="1"/>
    <s v="monthly"/>
    <n v="7000"/>
    <n v="0.22500000000000001"/>
    <d v="2014-01-26T00:00:00"/>
    <x v="95"/>
    <x v="7"/>
    <n v="6074.7565651113682"/>
    <n v="64.064697074476953"/>
    <n v="113.90168559583816"/>
    <n v="177.96638267031511"/>
    <n v="6010.6918680368908"/>
    <n v="6010.6918680368908"/>
  </r>
  <r>
    <n v="2"/>
    <n v="19"/>
    <n v="72"/>
    <x v="1"/>
    <s v="monthly"/>
    <n v="7000"/>
    <n v="0.22500000000000001"/>
    <d v="2014-02-26T00:00:00"/>
    <x v="96"/>
    <x v="8"/>
    <n v="6010.6918680368908"/>
    <n v="65.265910144623419"/>
    <n v="112.70047252569169"/>
    <n v="177.96638267031511"/>
    <n v="5945.4259578922674"/>
    <n v="5945.4259578922674"/>
  </r>
  <r>
    <n v="2"/>
    <n v="20"/>
    <n v="72"/>
    <x v="1"/>
    <s v="monthly"/>
    <n v="7000"/>
    <n v="0.22500000000000001"/>
    <d v="2014-03-26T00:00:00"/>
    <x v="97"/>
    <x v="9"/>
    <n v="5945.4259578922674"/>
    <n v="66.489645959835102"/>
    <n v="111.47673671048001"/>
    <n v="177.96638267031511"/>
    <n v="5878.9363119324325"/>
    <n v="5878.9363119324325"/>
  </r>
  <r>
    <n v="2"/>
    <n v="21"/>
    <n v="72"/>
    <x v="1"/>
    <s v="monthly"/>
    <n v="7000"/>
    <n v="0.22500000000000001"/>
    <d v="2014-04-26T00:00:00"/>
    <x v="98"/>
    <x v="10"/>
    <n v="5878.9363119324325"/>
    <n v="67.736326821581997"/>
    <n v="110.23005584873312"/>
    <n v="177.96638267031511"/>
    <n v="5811.1999851108503"/>
    <n v="5811.1999851108503"/>
  </r>
  <r>
    <n v="2"/>
    <n v="22"/>
    <n v="72"/>
    <x v="1"/>
    <s v="monthly"/>
    <n v="7000"/>
    <n v="0.22500000000000001"/>
    <d v="2014-05-26T00:00:00"/>
    <x v="99"/>
    <x v="11"/>
    <n v="5811.1999851108503"/>
    <n v="69.006382949486664"/>
    <n v="108.95999972082845"/>
    <n v="177.96638267031511"/>
    <n v="5742.1936021613637"/>
    <n v="5742.1936021613637"/>
  </r>
  <r>
    <n v="2"/>
    <n v="23"/>
    <n v="72"/>
    <x v="1"/>
    <s v="monthly"/>
    <n v="7000"/>
    <n v="0.22500000000000001"/>
    <d v="2014-06-26T00:00:00"/>
    <x v="100"/>
    <x v="12"/>
    <n v="5742.1936021613637"/>
    <n v="70.30025262978954"/>
    <n v="107.66613004052557"/>
    <n v="177.96638267031511"/>
    <n v="5671.8933495315741"/>
    <n v="5671.8933495315741"/>
  </r>
  <r>
    <n v="2"/>
    <n v="24"/>
    <n v="72"/>
    <x v="1"/>
    <s v="monthly"/>
    <n v="7000"/>
    <n v="0.22500000000000001"/>
    <d v="2014-07-26T00:00:00"/>
    <x v="30"/>
    <x v="13"/>
    <n v="5671.8933495315741"/>
    <n v="71.618382366598098"/>
    <n v="106.34800030371701"/>
    <n v="177.96638267031511"/>
    <n v="5600.2749671649763"/>
    <n v="5600.2749671649763"/>
  </r>
  <r>
    <n v="2"/>
    <n v="25"/>
    <n v="72"/>
    <x v="1"/>
    <s v="monthly"/>
    <n v="7000"/>
    <n v="0.22500000000000001"/>
    <d v="2014-08-26T00:00:00"/>
    <x v="101"/>
    <x v="14"/>
    <n v="5600.2749671649763"/>
    <n v="72.961227035971817"/>
    <n v="105.0051556343433"/>
    <n v="177.96638267031511"/>
    <n v="5527.3137401290041"/>
    <n v="5527.3137401290041"/>
  </r>
  <r>
    <n v="2"/>
    <n v="26"/>
    <n v="72"/>
    <x v="1"/>
    <s v="monthly"/>
    <n v="7000"/>
    <n v="0.22500000000000001"/>
    <d v="2014-09-26T00:00:00"/>
    <x v="102"/>
    <x v="15"/>
    <n v="5527.3137401290041"/>
    <n v="74.329250042896291"/>
    <n v="103.63713262741882"/>
    <n v="177.96638267031511"/>
    <n v="5452.9844900861081"/>
    <n v="5452.9844900861081"/>
  </r>
  <r>
    <n v="2"/>
    <n v="27"/>
    <n v="72"/>
    <x v="1"/>
    <s v="monthly"/>
    <n v="7000"/>
    <n v="0.22500000000000001"/>
    <d v="2014-10-26T00:00:00"/>
    <x v="103"/>
    <x v="16"/>
    <n v="5452.9844900861081"/>
    <n v="75.722923481200581"/>
    <n v="102.24345918911453"/>
    <n v="177.96638267031511"/>
    <n v="5377.2615666049078"/>
    <n v="5377.2615666049078"/>
  </r>
  <r>
    <n v="2"/>
    <n v="28"/>
    <n v="72"/>
    <x v="1"/>
    <s v="monthly"/>
    <n v="7000"/>
    <n v="0.22500000000000001"/>
    <d v="2014-11-26T00:00:00"/>
    <x v="104"/>
    <x v="17"/>
    <n v="5377.2615666049078"/>
    <n v="77.142728296473095"/>
    <n v="100.82365437384202"/>
    <n v="177.96638267031511"/>
    <n v="5300.1188383084345"/>
    <n v="5300.1188383084345"/>
  </r>
  <r>
    <n v="2"/>
    <n v="29"/>
    <n v="72"/>
    <x v="1"/>
    <s v="monthly"/>
    <n v="7000"/>
    <n v="0.22500000000000001"/>
    <d v="2014-12-26T00:00:00"/>
    <x v="105"/>
    <x v="18"/>
    <n v="5300.1188383084345"/>
    <n v="78.589154452031963"/>
    <n v="99.37722821828315"/>
    <n v="177.96638267031511"/>
    <n v="5221.5296838564027"/>
    <n v="5221.5296838564027"/>
  </r>
  <r>
    <n v="2"/>
    <n v="30"/>
    <n v="72"/>
    <x v="1"/>
    <s v="monthly"/>
    <n v="7000"/>
    <n v="0.22500000000000001"/>
    <d v="2015-01-26T00:00:00"/>
    <x v="106"/>
    <x v="19"/>
    <n v="5221.5296838564027"/>
    <n v="80.062701098007565"/>
    <n v="97.903681572307548"/>
    <n v="177.96638267031511"/>
    <n v="5141.4669827583948"/>
    <n v="5141.4669827583948"/>
  </r>
  <r>
    <n v="2"/>
    <n v="31"/>
    <n v="72"/>
    <x v="1"/>
    <s v="monthly"/>
    <n v="7000"/>
    <n v="0.22500000000000001"/>
    <d v="2015-02-26T00:00:00"/>
    <x v="107"/>
    <x v="20"/>
    <n v="5141.4669827583948"/>
    <n v="81.563876743595216"/>
    <n v="96.402505926719897"/>
    <n v="177.96638267031511"/>
    <n v="5059.9031060148"/>
    <n v="5059.9031060148"/>
  </r>
  <r>
    <n v="2"/>
    <n v="32"/>
    <n v="72"/>
    <x v="1"/>
    <s v="monthly"/>
    <n v="7000"/>
    <n v="0.22500000000000001"/>
    <d v="2015-03-26T00:00:00"/>
    <x v="108"/>
    <x v="21"/>
    <n v="5059.9031060148"/>
    <n v="83.093199432537617"/>
    <n v="94.873183237777496"/>
    <n v="177.96638267031511"/>
    <n v="4976.8099065822626"/>
    <n v="4976.8099065822626"/>
  </r>
  <r>
    <n v="2"/>
    <n v="33"/>
    <n v="72"/>
    <x v="1"/>
    <s v="monthly"/>
    <n v="7000"/>
    <n v="0.22500000000000001"/>
    <d v="2015-04-26T00:00:00"/>
    <x v="109"/>
    <x v="22"/>
    <n v="4976.8099065822626"/>
    <n v="84.651196921897693"/>
    <n v="93.31518574841742"/>
    <n v="177.96638267031511"/>
    <n v="4892.1587096603653"/>
    <n v="4892.1587096603653"/>
  </r>
  <r>
    <n v="2"/>
    <n v="34"/>
    <n v="72"/>
    <x v="1"/>
    <s v="monthly"/>
    <n v="7000"/>
    <n v="0.22500000000000001"/>
    <d v="2015-05-26T00:00:00"/>
    <x v="110"/>
    <x v="23"/>
    <n v="4892.1587096603653"/>
    <n v="86.238406864183261"/>
    <n v="91.727975806131852"/>
    <n v="177.96638267031511"/>
    <n v="4805.9203027961821"/>
    <n v="4805.9203027961821"/>
  </r>
  <r>
    <n v="2"/>
    <n v="35"/>
    <n v="72"/>
    <x v="1"/>
    <s v="monthly"/>
    <n v="7000"/>
    <n v="0.22500000000000001"/>
    <d v="2015-06-26T00:00:00"/>
    <x v="111"/>
    <x v="24"/>
    <n v="4805.9203027961821"/>
    <n v="87.855376992886704"/>
    <n v="90.111005677428409"/>
    <n v="177.96638267031511"/>
    <n v="4718.0649258032954"/>
    <n v="4718.0649258032954"/>
  </r>
  <r>
    <n v="2"/>
    <n v="36"/>
    <n v="72"/>
    <x v="1"/>
    <s v="monthly"/>
    <n v="7000"/>
    <n v="0.22500000000000001"/>
    <d v="2015-07-26T00:00:00"/>
    <x v="112"/>
    <x v="25"/>
    <n v="4718.0649258032954"/>
    <n v="89.502665311503321"/>
    <n v="88.463717358811792"/>
    <n v="177.96638267031511"/>
    <n v="4628.5622604917917"/>
    <n v="4628.5622604917917"/>
  </r>
  <r>
    <n v="2"/>
    <n v="37"/>
    <n v="72"/>
    <x v="1"/>
    <s v="monthly"/>
    <n v="7000"/>
    <n v="0.22500000000000001"/>
    <d v="2015-08-26T00:00:00"/>
    <x v="113"/>
    <x v="26"/>
    <n v="4628.5622604917917"/>
    <n v="91.180840286094011"/>
    <n v="86.785542384221102"/>
    <n v="177.96638267031511"/>
    <n v="4537.3814202056974"/>
    <n v="4537.3814202056974"/>
  </r>
  <r>
    <n v="2"/>
    <n v="38"/>
    <n v="72"/>
    <x v="1"/>
    <s v="monthly"/>
    <n v="7000"/>
    <n v="0.22500000000000001"/>
    <d v="2015-09-26T00:00:00"/>
    <x v="114"/>
    <x v="27"/>
    <n v="4537.3814202056974"/>
    <n v="92.890481041458287"/>
    <n v="85.075901628856826"/>
    <n v="177.96638267031511"/>
    <n v="4444.4909391642395"/>
    <n v="4444.4909391642395"/>
  </r>
  <r>
    <n v="2"/>
    <n v="39"/>
    <n v="72"/>
    <x v="1"/>
    <s v="monthly"/>
    <n v="7000"/>
    <n v="0.22500000000000001"/>
    <d v="2015-10-26T00:00:00"/>
    <x v="115"/>
    <x v="28"/>
    <n v="4444.4909391642395"/>
    <n v="94.632177560985625"/>
    <n v="83.334205109329488"/>
    <n v="177.96638267031511"/>
    <n v="4349.8587616032537"/>
    <n v="4349.8587616032537"/>
  </r>
  <r>
    <n v="2"/>
    <n v="40"/>
    <n v="72"/>
    <x v="1"/>
    <s v="monthly"/>
    <n v="7000"/>
    <n v="0.22500000000000001"/>
    <d v="2015-11-26T00:00:00"/>
    <x v="116"/>
    <x v="29"/>
    <n v="4349.8587616032537"/>
    <n v="96.406530890254103"/>
    <n v="81.55985178006101"/>
    <n v="177.96638267031511"/>
    <n v="4253.4522307129992"/>
    <n v="4253.4522307129992"/>
  </r>
  <r>
    <n v="2"/>
    <n v="41"/>
    <n v="72"/>
    <x v="1"/>
    <s v="monthly"/>
    <n v="7000"/>
    <n v="0.22500000000000001"/>
    <d v="2015-12-26T00:00:00"/>
    <x v="67"/>
    <x v="30"/>
    <n v="4253.4522307129992"/>
    <n v="98.214153344446387"/>
    <n v="79.752229325868726"/>
    <n v="177.96638267031511"/>
    <n v="4155.2380773685527"/>
    <n v="4155.2380773685527"/>
  </r>
  <r>
    <n v="2"/>
    <n v="42"/>
    <n v="72"/>
    <x v="1"/>
    <s v="monthly"/>
    <n v="7000"/>
    <n v="0.22500000000000001"/>
    <d v="2016-01-26T00:00:00"/>
    <x v="117"/>
    <x v="31"/>
    <n v="4155.2380773685527"/>
    <n v="100.05566871965476"/>
    <n v="77.910713950660352"/>
    <n v="177.96638267031511"/>
    <n v="4055.1824086488978"/>
    <n v="4055.1824086488978"/>
  </r>
  <r>
    <n v="2"/>
    <n v="43"/>
    <n v="72"/>
    <x v="1"/>
    <s v="monthly"/>
    <n v="7000"/>
    <n v="0.22500000000000001"/>
    <d v="2016-02-26T00:00:00"/>
    <x v="118"/>
    <x v="32"/>
    <n v="4055.1824086488978"/>
    <n v="101.93171250814828"/>
    <n v="76.034670162166833"/>
    <n v="177.96638267031511"/>
    <n v="3953.2506961407494"/>
    <n v="3953.2506961407494"/>
  </r>
  <r>
    <n v="2"/>
    <n v="44"/>
    <n v="72"/>
    <x v="1"/>
    <s v="monthly"/>
    <n v="7000"/>
    <n v="0.22500000000000001"/>
    <d v="2016-03-26T00:00:00"/>
    <x v="119"/>
    <x v="33"/>
    <n v="3953.2506961407494"/>
    <n v="103.84293211767607"/>
    <n v="74.123450552639042"/>
    <n v="177.96638267031511"/>
    <n v="3849.4077640230735"/>
    <n v="3849.4077640230735"/>
  </r>
  <r>
    <n v="2"/>
    <n v="45"/>
    <n v="72"/>
    <x v="1"/>
    <s v="monthly"/>
    <n v="7000"/>
    <n v="0.22500000000000001"/>
    <d v="2016-04-26T00:00:00"/>
    <x v="120"/>
    <x v="34"/>
    <n v="3849.4077640230735"/>
    <n v="105.78998709488249"/>
    <n v="72.176395575432622"/>
    <n v="177.96638267031511"/>
    <n v="3743.6177769281908"/>
    <n v="3743.6177769281908"/>
  </r>
  <r>
    <n v="2"/>
    <n v="46"/>
    <n v="72"/>
    <x v="1"/>
    <s v="monthly"/>
    <n v="7000"/>
    <n v="0.22500000000000001"/>
    <d v="2016-05-26T00:00:00"/>
    <x v="121"/>
    <x v="35"/>
    <n v="3743.6177769281908"/>
    <n v="107.77354935291154"/>
    <n v="70.192833317403569"/>
    <n v="177.96638267031511"/>
    <n v="3635.8442275752791"/>
    <n v="3635.8442275752791"/>
  </r>
  <r>
    <n v="2"/>
    <n v="47"/>
    <n v="72"/>
    <x v="1"/>
    <s v="monthly"/>
    <n v="7000"/>
    <n v="0.22500000000000001"/>
    <d v="2016-06-26T00:00:00"/>
    <x v="122"/>
    <x v="46"/>
    <n v="3635.8442275752791"/>
    <n v="109.79430340327863"/>
    <n v="68.17207926703648"/>
    <n v="177.96638267031511"/>
    <n v="3526.0499241720004"/>
    <n v="3526.0499241720004"/>
  </r>
  <r>
    <n v="2"/>
    <n v="48"/>
    <n v="72"/>
    <x v="1"/>
    <s v="monthly"/>
    <n v="7000"/>
    <n v="0.22500000000000001"/>
    <d v="2016-07-26T00:00:00"/>
    <x v="123"/>
    <x v="47"/>
    <n v="3526.0499241720004"/>
    <n v="111.85294659209011"/>
    <n v="66.113436078225007"/>
    <n v="177.96638267031511"/>
    <n v="3414.1969775799103"/>
    <n v="3414.1969775799103"/>
  </r>
  <r>
    <n v="2"/>
    <n v="49"/>
    <n v="72"/>
    <x v="1"/>
    <s v="monthly"/>
    <n v="7000"/>
    <n v="0.22500000000000001"/>
    <d v="2016-08-26T00:00:00"/>
    <x v="124"/>
    <x v="48"/>
    <n v="3414.1969775799103"/>
    <n v="113.95018934069179"/>
    <n v="64.01619332962332"/>
    <n v="177.96638267031511"/>
    <n v="3300.2467882392184"/>
    <n v="3300.2467882392184"/>
  </r>
  <r>
    <n v="2"/>
    <n v="50"/>
    <n v="72"/>
    <x v="1"/>
    <s v="monthly"/>
    <n v="7000"/>
    <n v="0.22500000000000001"/>
    <d v="2016-09-26T00:00:00"/>
    <x v="125"/>
    <x v="49"/>
    <n v="3300.2467882392184"/>
    <n v="116.08675539082978"/>
    <n v="61.879627279485341"/>
    <n v="177.96638267031511"/>
    <n v="3184.1600328483887"/>
    <n v="3184.1600328483887"/>
  </r>
  <r>
    <n v="2"/>
    <n v="51"/>
    <n v="72"/>
    <x v="1"/>
    <s v="monthly"/>
    <n v="7000"/>
    <n v="0.22500000000000001"/>
    <d v="2016-10-26T00:00:00"/>
    <x v="126"/>
    <x v="50"/>
    <n v="3184.1600328483887"/>
    <n v="118.26338205440783"/>
    <n v="59.703000615907278"/>
    <n v="177.96638267031511"/>
    <n v="3065.8966507939808"/>
    <n v="3065.8966507939808"/>
  </r>
  <r>
    <n v="2"/>
    <n v="52"/>
    <n v="72"/>
    <x v="1"/>
    <s v="monthly"/>
    <n v="7000"/>
    <n v="0.22500000000000001"/>
    <d v="2016-11-26T00:00:00"/>
    <x v="127"/>
    <x v="51"/>
    <n v="3065.8966507939808"/>
    <n v="120.48082046792797"/>
    <n v="57.485562202387136"/>
    <n v="177.96638267031511"/>
    <n v="2945.4158303260529"/>
    <n v="2945.4158303260529"/>
  </r>
  <r>
    <n v="2"/>
    <n v="53"/>
    <n v="72"/>
    <x v="1"/>
    <s v="monthly"/>
    <n v="7000"/>
    <n v="0.22500000000000001"/>
    <d v="2016-12-26T00:00:00"/>
    <x v="128"/>
    <x v="52"/>
    <n v="2945.4158303260529"/>
    <n v="122.73983585170163"/>
    <n v="55.226546818613485"/>
    <n v="177.96638267031511"/>
    <n v="2822.6759944743512"/>
    <n v="2822.6759944743512"/>
  </r>
  <r>
    <n v="2"/>
    <n v="54"/>
    <n v="72"/>
    <x v="1"/>
    <s v="monthly"/>
    <n v="7000"/>
    <n v="0.22500000000000001"/>
    <d v="2017-01-26T00:00:00"/>
    <x v="129"/>
    <x v="53"/>
    <n v="2822.6759944743512"/>
    <n v="125.04120777392103"/>
    <n v="52.92517489639409"/>
    <n v="177.96638267031511"/>
    <n v="2697.6347867004301"/>
    <n v="2697.6347867004301"/>
  </r>
  <r>
    <n v="2"/>
    <n v="55"/>
    <n v="72"/>
    <x v="1"/>
    <s v="monthly"/>
    <n v="7000"/>
    <n v="0.22500000000000001"/>
    <d v="2017-02-26T00:00:00"/>
    <x v="130"/>
    <x v="54"/>
    <n v="2697.6347867004301"/>
    <n v="127.38573041968205"/>
    <n v="50.580652250633065"/>
    <n v="177.96638267031511"/>
    <n v="2570.2490562807479"/>
    <n v="2570.2490562807479"/>
  </r>
  <r>
    <n v="2"/>
    <n v="56"/>
    <n v="72"/>
    <x v="1"/>
    <s v="monthly"/>
    <n v="7000"/>
    <n v="0.22500000000000001"/>
    <d v="2017-03-26T00:00:00"/>
    <x v="131"/>
    <x v="55"/>
    <n v="2570.2490562807479"/>
    <n v="129.77421286505108"/>
    <n v="48.192169805264022"/>
    <n v="177.96638267031511"/>
    <n v="2440.4748434156968"/>
    <n v="2440.4748434156968"/>
  </r>
  <r>
    <n v="2"/>
    <n v="57"/>
    <n v="72"/>
    <x v="1"/>
    <s v="monthly"/>
    <n v="7000"/>
    <n v="0.22500000000000001"/>
    <d v="2017-04-26T00:00:00"/>
    <x v="132"/>
    <x v="56"/>
    <n v="2440.4748434156968"/>
    <n v="132.2074793562708"/>
    <n v="45.758903314044311"/>
    <n v="177.96638267031511"/>
    <n v="2308.2673640594262"/>
    <n v="2308.2673640594262"/>
  </r>
  <r>
    <n v="2"/>
    <n v="58"/>
    <n v="72"/>
    <x v="1"/>
    <s v="monthly"/>
    <n v="7000"/>
    <n v="0.22500000000000001"/>
    <d v="2017-05-26T00:00:00"/>
    <x v="133"/>
    <x v="57"/>
    <n v="2308.2673640594262"/>
    <n v="134.68636959420087"/>
    <n v="43.280013076114237"/>
    <n v="177.96638267031511"/>
    <n v="2173.5809944652256"/>
    <n v="2173.5809944652256"/>
  </r>
  <r>
    <n v="2"/>
    <n v="59"/>
    <n v="72"/>
    <x v="1"/>
    <s v="monthly"/>
    <n v="7000"/>
    <n v="0.22500000000000001"/>
    <d v="2017-06-26T00:00:00"/>
    <x v="134"/>
    <x v="58"/>
    <n v="2173.5809944652256"/>
    <n v="137.21173902409214"/>
    <n v="40.754643646222981"/>
    <n v="177.96638267031511"/>
    <n v="2036.3692554411334"/>
    <n v="2036.3692554411334"/>
  </r>
  <r>
    <n v="2"/>
    <n v="60"/>
    <n v="72"/>
    <x v="1"/>
    <s v="monthly"/>
    <n v="7000"/>
    <n v="0.22500000000000001"/>
    <d v="2017-07-26T00:00:00"/>
    <x v="135"/>
    <x v="59"/>
    <n v="2036.3692554411334"/>
    <n v="139.78445913079386"/>
    <n v="38.18192353952125"/>
    <n v="177.96638267031511"/>
    <n v="1896.5847963103395"/>
    <n v="1896.5847963103395"/>
  </r>
  <r>
    <n v="2"/>
    <n v="61"/>
    <n v="72"/>
    <x v="1"/>
    <s v="monthly"/>
    <n v="7000"/>
    <n v="0.22500000000000001"/>
    <d v="2017-08-26T00:00:00"/>
    <x v="136"/>
    <x v="60"/>
    <n v="1896.5847963103395"/>
    <n v="142.40541773949624"/>
    <n v="35.560964930818869"/>
    <n v="177.96638267031511"/>
    <n v="1754.1793785708433"/>
    <n v="1754.1793785708433"/>
  </r>
  <r>
    <n v="2"/>
    <n v="62"/>
    <n v="72"/>
    <x v="1"/>
    <s v="monthly"/>
    <n v="7000"/>
    <n v="0.22500000000000001"/>
    <d v="2017-09-26T00:00:00"/>
    <x v="137"/>
    <x v="61"/>
    <n v="1754.1793785708433"/>
    <n v="145.0755193221118"/>
    <n v="32.890863348203311"/>
    <n v="177.96638267031511"/>
    <n v="1609.1038592487314"/>
    <n v="1609.1038592487314"/>
  </r>
  <r>
    <n v="2"/>
    <n v="63"/>
    <n v="72"/>
    <x v="1"/>
    <s v="monthly"/>
    <n v="7000"/>
    <n v="0.22500000000000001"/>
    <d v="2017-10-26T00:00:00"/>
    <x v="138"/>
    <x v="62"/>
    <n v="1609.1038592487314"/>
    <n v="147.79568530940139"/>
    <n v="30.17069736091371"/>
    <n v="177.96638267031511"/>
    <n v="1461.3081739393301"/>
    <n v="1461.3081739393301"/>
  </r>
  <r>
    <n v="2"/>
    <n v="64"/>
    <n v="72"/>
    <x v="1"/>
    <s v="monthly"/>
    <n v="7000"/>
    <n v="0.22500000000000001"/>
    <d v="2017-11-26T00:00:00"/>
    <x v="139"/>
    <x v="63"/>
    <n v="1461.3081739393301"/>
    <n v="150.56685440895268"/>
    <n v="27.399528261362438"/>
    <n v="177.96638267031511"/>
    <n v="1310.7413195303775"/>
    <n v="1310.7413195303775"/>
  </r>
  <r>
    <n v="2"/>
    <n v="65"/>
    <n v="72"/>
    <x v="1"/>
    <s v="monthly"/>
    <n v="7000"/>
    <n v="0.22500000000000001"/>
    <d v="2017-12-26T00:00:00"/>
    <x v="140"/>
    <x v="64"/>
    <n v="1310.7413195303775"/>
    <n v="153.38998292912055"/>
    <n v="24.576399741194578"/>
    <n v="177.96638267031511"/>
    <n v="1157.3513366012569"/>
    <n v="1157.3513366012569"/>
  </r>
  <r>
    <n v="2"/>
    <n v="66"/>
    <n v="72"/>
    <x v="1"/>
    <s v="monthly"/>
    <n v="7000"/>
    <n v="0.22500000000000001"/>
    <d v="2018-01-26T00:00:00"/>
    <x v="141"/>
    <x v="65"/>
    <n v="1157.3513366012569"/>
    <n v="156.26604510904156"/>
    <n v="21.700337561273567"/>
    <n v="177.96638267031511"/>
    <n v="1001.0852914922153"/>
    <n v="1001.0852914922153"/>
  </r>
  <r>
    <n v="2"/>
    <n v="67"/>
    <n v="72"/>
    <x v="1"/>
    <s v="monthly"/>
    <n v="7000"/>
    <n v="0.22500000000000001"/>
    <d v="2018-02-26T00:00:00"/>
    <x v="142"/>
    <x v="66"/>
    <n v="1001.0852914922153"/>
    <n v="159.19603345483608"/>
    <n v="18.770349215479037"/>
    <n v="177.96638267031511"/>
    <n v="841.88925803737925"/>
    <n v="841.88925803737925"/>
  </r>
  <r>
    <n v="2"/>
    <n v="68"/>
    <n v="72"/>
    <x v="1"/>
    <s v="monthly"/>
    <n v="7000"/>
    <n v="0.22500000000000001"/>
    <d v="2018-03-26T00:00:00"/>
    <x v="143"/>
    <x v="67"/>
    <n v="841.88925803737925"/>
    <n v="162.18095908211424"/>
    <n v="15.78542358820086"/>
    <n v="177.96638267031511"/>
    <n v="679.70829895526504"/>
    <n v="679.70829895526504"/>
  </r>
  <r>
    <n v="2"/>
    <n v="69"/>
    <n v="72"/>
    <x v="1"/>
    <s v="monthly"/>
    <n v="7000"/>
    <n v="0.22500000000000001"/>
    <d v="2018-04-26T00:00:00"/>
    <x v="144"/>
    <x v="68"/>
    <n v="679.70829895526504"/>
    <n v="165.22185206490389"/>
    <n v="12.744530605411219"/>
    <n v="177.96638267031511"/>
    <n v="514.48644689036109"/>
    <n v="514.48644689036109"/>
  </r>
  <r>
    <n v="2"/>
    <n v="70"/>
    <n v="72"/>
    <x v="1"/>
    <s v="monthly"/>
    <n v="7000"/>
    <n v="0.22500000000000001"/>
    <d v="2018-05-26T00:00:00"/>
    <x v="145"/>
    <x v="69"/>
    <n v="514.48644689036109"/>
    <n v="168.31976179112084"/>
    <n v="9.6466208791942716"/>
    <n v="177.96638267031511"/>
    <n v="346.16668509924023"/>
    <n v="346.16668509924023"/>
  </r>
  <r>
    <n v="2"/>
    <n v="71"/>
    <n v="72"/>
    <x v="1"/>
    <s v="monthly"/>
    <n v="7000"/>
    <n v="0.22500000000000001"/>
    <d v="2018-06-26T00:00:00"/>
    <x v="146"/>
    <x v="70"/>
    <n v="346.16668509924023"/>
    <n v="171.47575732470435"/>
    <n v="6.4906253456107548"/>
    <n v="177.96638267031511"/>
    <n v="174.69092777453588"/>
    <n v="174.69092777453588"/>
  </r>
  <r>
    <n v="2"/>
    <n v="72"/>
    <n v="72"/>
    <x v="1"/>
    <s v="monthly"/>
    <n v="7000"/>
    <n v="0.22500000000000001"/>
    <d v="2018-07-26T00:00:00"/>
    <x v="147"/>
    <x v="71"/>
    <n v="174.69092777453588"/>
    <n v="174.69092777454256"/>
    <n v="3.2754548957725476"/>
    <n v="177.96638267031511"/>
    <n v="-6.6791017161449417E-12"/>
    <n v="-6.6791017161449417E-12"/>
  </r>
  <r>
    <n v="3"/>
    <n v="1"/>
    <n v="48"/>
    <x v="2"/>
    <s v="monthly"/>
    <n v="4000"/>
    <n v="0.24299999999999999"/>
    <d v="2011-03-15T00:00:00"/>
    <x v="148"/>
    <x v="72"/>
    <n v="4000"/>
    <n v="50.071631040340264"/>
    <n v="81"/>
    <n v="131.07163104034026"/>
    <n v="3949.9283689596596"/>
    <n v="3949.9283689596596"/>
  </r>
  <r>
    <n v="3"/>
    <n v="2"/>
    <n v="48"/>
    <x v="2"/>
    <s v="monthly"/>
    <n v="4000"/>
    <n v="0.24299999999999999"/>
    <d v="2011-04-15T00:00:00"/>
    <x v="149"/>
    <x v="73"/>
    <n v="3949.9283689596596"/>
    <n v="51.085581568907159"/>
    <n v="79.986049471433105"/>
    <n v="131.07163104034026"/>
    <n v="3898.8427873907526"/>
    <n v="3898.8427873907526"/>
  </r>
  <r>
    <n v="3"/>
    <n v="3"/>
    <n v="48"/>
    <x v="2"/>
    <s v="monthly"/>
    <n v="4000"/>
    <n v="0.24299999999999999"/>
    <d v="2011-05-15T00:00:00"/>
    <x v="150"/>
    <x v="74"/>
    <n v="3898.8427873907526"/>
    <n v="52.120064595677533"/>
    <n v="78.951566444662731"/>
    <n v="131.07163104034026"/>
    <n v="3846.7227227950752"/>
    <n v="3846.7227227950752"/>
  </r>
  <r>
    <n v="3"/>
    <n v="4"/>
    <n v="48"/>
    <x v="2"/>
    <s v="monthly"/>
    <n v="4000"/>
    <n v="0.24299999999999999"/>
    <d v="2011-06-15T00:00:00"/>
    <x v="151"/>
    <x v="75"/>
    <n v="3846.7227227950752"/>
    <n v="53.17549590374"/>
    <n v="77.896135136600265"/>
    <n v="131.07163104034026"/>
    <n v="3793.5472268913354"/>
    <n v="3793.5472268913354"/>
  </r>
  <r>
    <n v="3"/>
    <n v="5"/>
    <n v="48"/>
    <x v="2"/>
    <s v="monthly"/>
    <n v="4000"/>
    <n v="0.24299999999999999"/>
    <d v="2011-07-15T00:00:00"/>
    <x v="152"/>
    <x v="76"/>
    <n v="3793.5472268913354"/>
    <n v="54.252299695790725"/>
    <n v="76.819331344549539"/>
    <n v="131.07163104034026"/>
    <n v="3739.2949271955449"/>
    <n v="3739.2949271955449"/>
  </r>
  <r>
    <n v="3"/>
    <n v="6"/>
    <n v="48"/>
    <x v="2"/>
    <s v="monthly"/>
    <n v="4000"/>
    <n v="0.24299999999999999"/>
    <d v="2011-08-15T00:00:00"/>
    <x v="153"/>
    <x v="77"/>
    <n v="3739.2949271955449"/>
    <n v="55.350908764630489"/>
    <n v="75.720722275709775"/>
    <n v="131.07163104034026"/>
    <n v="3683.9440184309146"/>
    <n v="3683.9440184309146"/>
  </r>
  <r>
    <n v="3"/>
    <n v="7"/>
    <n v="48"/>
    <x v="2"/>
    <s v="monthly"/>
    <n v="4000"/>
    <n v="0.24299999999999999"/>
    <d v="2011-09-15T00:00:00"/>
    <x v="154"/>
    <x v="78"/>
    <n v="3683.9440184309146"/>
    <n v="56.471764667114243"/>
    <n v="74.599866373226021"/>
    <n v="131.07163104034026"/>
    <n v="3627.4722537638004"/>
    <n v="3627.4722537638004"/>
  </r>
  <r>
    <n v="3"/>
    <n v="8"/>
    <n v="48"/>
    <x v="2"/>
    <s v="monthly"/>
    <n v="4000"/>
    <n v="0.24299999999999999"/>
    <d v="2011-10-15T00:00:00"/>
    <x v="155"/>
    <x v="79"/>
    <n v="3627.4722537638004"/>
    <n v="57.615317901623314"/>
    <n v="73.456313138716951"/>
    <n v="131.07163104034026"/>
    <n v="3569.8569358621771"/>
    <n v="3569.8569358621771"/>
  </r>
  <r>
    <n v="3"/>
    <n v="9"/>
    <n v="48"/>
    <x v="2"/>
    <s v="monthly"/>
    <n v="4000"/>
    <n v="0.24299999999999999"/>
    <d v="2011-11-15T00:00:00"/>
    <x v="156"/>
    <x v="80"/>
    <n v="3569.8569358621771"/>
    <n v="58.782028089131174"/>
    <n v="72.289602951209091"/>
    <n v="131.07163104034026"/>
    <n v="3511.0749077730461"/>
    <n v="3511.0749077730461"/>
  </r>
  <r>
    <n v="3"/>
    <n v="10"/>
    <n v="48"/>
    <x v="2"/>
    <s v="monthly"/>
    <n v="4000"/>
    <n v="0.24299999999999999"/>
    <d v="2011-12-15T00:00:00"/>
    <x v="157"/>
    <x v="81"/>
    <n v="3511.0749077730461"/>
    <n v="59.972364157936099"/>
    <n v="71.099266882404166"/>
    <n v="131.07163104034026"/>
    <n v="3451.1025436151099"/>
    <n v="3451.1025436151099"/>
  </r>
  <r>
    <n v="3"/>
    <n v="11"/>
    <n v="48"/>
    <x v="2"/>
    <s v="monthly"/>
    <n v="4000"/>
    <n v="0.24299999999999999"/>
    <d v="2012-01-15T00:00:00"/>
    <x v="158"/>
    <x v="82"/>
    <n v="3451.1025436151099"/>
    <n v="61.186804532134289"/>
    <n v="69.884826508205975"/>
    <n v="131.07163104034026"/>
    <n v="3389.9157390829755"/>
    <n v="3389.9157390829755"/>
  </r>
  <r>
    <n v="3"/>
    <n v="12"/>
    <n v="48"/>
    <x v="2"/>
    <s v="monthly"/>
    <n v="4000"/>
    <n v="0.24299999999999999"/>
    <d v="2012-02-15T00:00:00"/>
    <x v="159"/>
    <x v="83"/>
    <n v="3389.9157390829755"/>
    <n v="62.425837323910017"/>
    <n v="68.645793716430248"/>
    <n v="131.07163104034026"/>
    <n v="3327.4899017590656"/>
    <n v="3327.4899017590656"/>
  </r>
  <r>
    <n v="3"/>
    <n v="13"/>
    <n v="48"/>
    <x v="2"/>
    <s v="monthly"/>
    <n v="4000"/>
    <n v="0.24299999999999999"/>
    <d v="2012-03-15T00:00:00"/>
    <x v="160"/>
    <x v="84"/>
    <n v="3327.4899017590656"/>
    <n v="63.689960529719201"/>
    <n v="67.381670510621063"/>
    <n v="131.07163104034026"/>
    <n v="3263.7999412293466"/>
    <n v="3263.7999412293466"/>
  </r>
  <r>
    <n v="3"/>
    <n v="14"/>
    <n v="48"/>
    <x v="2"/>
    <s v="monthly"/>
    <n v="4000"/>
    <n v="0.24299999999999999"/>
    <d v="2012-04-15T00:00:00"/>
    <x v="161"/>
    <x v="85"/>
    <n v="3263.7999412293466"/>
    <n v="64.979682230446002"/>
    <n v="66.091948809894262"/>
    <n v="131.07163104034026"/>
    <n v="3198.8202589989005"/>
    <n v="3198.8202589989005"/>
  </r>
  <r>
    <n v="3"/>
    <n v="15"/>
    <n v="48"/>
    <x v="2"/>
    <s v="monthly"/>
    <n v="4000"/>
    <n v="0.24299999999999999"/>
    <d v="2012-05-15T00:00:00"/>
    <x v="162"/>
    <x v="86"/>
    <n v="3198.8202589989005"/>
    <n v="66.295520795612546"/>
    <n v="64.776110244727718"/>
    <n v="131.07163104034026"/>
    <n v="3132.5247382032881"/>
    <n v="3132.5247382032881"/>
  </r>
  <r>
    <n v="3"/>
    <n v="16"/>
    <n v="48"/>
    <x v="2"/>
    <s v="monthly"/>
    <n v="4000"/>
    <n v="0.24299999999999999"/>
    <d v="2012-06-15T00:00:00"/>
    <x v="163"/>
    <x v="87"/>
    <n v="3132.5247382032881"/>
    <n v="67.638005091723699"/>
    <n v="63.433625948616573"/>
    <n v="131.07163104034026"/>
    <n v="3064.8867331115644"/>
    <n v="3064.8867331115644"/>
  </r>
  <r>
    <n v="3"/>
    <n v="17"/>
    <n v="48"/>
    <x v="2"/>
    <s v="monthly"/>
    <n v="4000"/>
    <n v="0.24299999999999999"/>
    <d v="2012-07-15T00:00:00"/>
    <x v="164"/>
    <x v="88"/>
    <n v="3064.8867331115644"/>
    <n v="69.007674694831081"/>
    <n v="62.063956345509176"/>
    <n v="131.07163104034026"/>
    <n v="2995.8790584167332"/>
    <n v="2995.8790584167332"/>
  </r>
  <r>
    <n v="3"/>
    <n v="18"/>
    <n v="48"/>
    <x v="2"/>
    <s v="monthly"/>
    <n v="4000"/>
    <n v="0.24299999999999999"/>
    <d v="2012-08-15T00:00:00"/>
    <x v="165"/>
    <x v="36"/>
    <n v="2995.8790584167332"/>
    <n v="70.405080107401432"/>
    <n v="60.66655093293884"/>
    <n v="131.07163104034026"/>
    <n v="2925.4739783093319"/>
    <n v="2925.4739783093319"/>
  </r>
  <r>
    <n v="3"/>
    <n v="19"/>
    <n v="48"/>
    <x v="2"/>
    <s v="monthly"/>
    <n v="4000"/>
    <n v="0.24299999999999999"/>
    <d v="2012-09-15T00:00:00"/>
    <x v="166"/>
    <x v="37"/>
    <n v="2925.4739783093319"/>
    <n v="71.830782979576298"/>
    <n v="59.240848060763966"/>
    <n v="131.07163104034026"/>
    <n v="2853.6431953297556"/>
    <n v="2853.6431953297556"/>
  </r>
  <r>
    <n v="3"/>
    <n v="20"/>
    <n v="48"/>
    <x v="2"/>
    <s v="monthly"/>
    <n v="4000"/>
    <n v="0.24299999999999999"/>
    <d v="2012-10-15T00:00:00"/>
    <x v="167"/>
    <x v="38"/>
    <n v="2853.6431953297556"/>
    <n v="73.285356334912706"/>
    <n v="57.786274705427552"/>
    <n v="131.07163104034026"/>
    <n v="2780.357838994843"/>
    <n v="2780.357838994843"/>
  </r>
  <r>
    <n v="3"/>
    <n v="21"/>
    <n v="48"/>
    <x v="2"/>
    <s v="monthly"/>
    <n v="4000"/>
    <n v="0.24299999999999999"/>
    <d v="2012-11-15T00:00:00"/>
    <x v="168"/>
    <x v="39"/>
    <n v="2780.357838994843"/>
    <n v="74.769384800694695"/>
    <n v="56.302246239645562"/>
    <n v="131.07163104034026"/>
    <n v="2705.5884541941482"/>
    <n v="2705.5884541941482"/>
  </r>
  <r>
    <n v="3"/>
    <n v="22"/>
    <n v="48"/>
    <x v="2"/>
    <s v="monthly"/>
    <n v="4000"/>
    <n v="0.24299999999999999"/>
    <d v="2012-12-15T00:00:00"/>
    <x v="169"/>
    <x v="40"/>
    <n v="2705.5884541941482"/>
    <n v="76.283464842908757"/>
    <n v="54.788166197431501"/>
    <n v="131.07163104034026"/>
    <n v="2629.3049893512393"/>
    <n v="2629.3049893512393"/>
  </r>
  <r>
    <n v="3"/>
    <n v="23"/>
    <n v="48"/>
    <x v="2"/>
    <s v="monthly"/>
    <n v="4000"/>
    <n v="0.24299999999999999"/>
    <d v="2013-01-15T00:00:00"/>
    <x v="170"/>
    <x v="41"/>
    <n v="2629.3049893512393"/>
    <n v="77.828205005977679"/>
    <n v="53.243426034362592"/>
    <n v="131.07163104034026"/>
    <n v="2551.4767843452619"/>
    <n v="2551.4767843452619"/>
  </r>
  <r>
    <n v="3"/>
    <n v="24"/>
    <n v="48"/>
    <x v="2"/>
    <s v="monthly"/>
    <n v="4000"/>
    <n v="0.24299999999999999"/>
    <d v="2013-02-15T00:00:00"/>
    <x v="171"/>
    <x v="42"/>
    <n v="2551.4767843452619"/>
    <n v="79.404226157348717"/>
    <n v="51.667404882991548"/>
    <n v="131.07163104034026"/>
    <n v="2472.0725581879133"/>
    <n v="2472.0725581879133"/>
  </r>
  <r>
    <n v="3"/>
    <n v="25"/>
    <n v="48"/>
    <x v="2"/>
    <s v="monthly"/>
    <n v="4000"/>
    <n v="0.24299999999999999"/>
    <d v="2013-03-15T00:00:00"/>
    <x v="172"/>
    <x v="43"/>
    <n v="2472.0725581879133"/>
    <n v="81.012161737035029"/>
    <n v="50.059469303305235"/>
    <n v="131.07163104034026"/>
    <n v="2391.0603964508782"/>
    <n v="2391.0603964508782"/>
  </r>
  <r>
    <n v="3"/>
    <n v="26"/>
    <n v="48"/>
    <x v="2"/>
    <s v="monthly"/>
    <n v="4000"/>
    <n v="0.24299999999999999"/>
    <d v="2013-04-15T00:00:00"/>
    <x v="173"/>
    <x v="44"/>
    <n v="2391.0603964508782"/>
    <n v="82.652658012209983"/>
    <n v="48.418973028130281"/>
    <n v="131.07163104034026"/>
    <n v="2308.4077384386683"/>
    <n v="2308.4077384386683"/>
  </r>
  <r>
    <n v="3"/>
    <n v="27"/>
    <n v="48"/>
    <x v="2"/>
    <s v="monthly"/>
    <n v="4000"/>
    <n v="0.24299999999999999"/>
    <d v="2013-05-15T00:00:00"/>
    <x v="174"/>
    <x v="45"/>
    <n v="2308.4077384386683"/>
    <n v="84.32637433695723"/>
    <n v="46.745256703383035"/>
    <n v="131.07163104034026"/>
    <n v="2224.0813641017112"/>
    <n v="2224.0813641017112"/>
  </r>
  <r>
    <n v="3"/>
    <n v="28"/>
    <n v="48"/>
    <x v="2"/>
    <s v="monthly"/>
    <n v="4000"/>
    <n v="0.24299999999999999"/>
    <d v="2013-06-15T00:00:00"/>
    <x v="175"/>
    <x v="0"/>
    <n v="2224.0813641017112"/>
    <n v="86.033983417280609"/>
    <n v="45.037647623059648"/>
    <n v="131.07163104034026"/>
    <n v="2138.0473806844307"/>
    <n v="2138.0473806844307"/>
  </r>
  <r>
    <n v="3"/>
    <n v="29"/>
    <n v="48"/>
    <x v="2"/>
    <s v="monthly"/>
    <n v="4000"/>
    <n v="0.24299999999999999"/>
    <d v="2013-07-15T00:00:00"/>
    <x v="176"/>
    <x v="1"/>
    <n v="2138.0473806844307"/>
    <n v="87.776171581480554"/>
    <n v="43.295459458859717"/>
    <n v="131.07163104034026"/>
    <n v="2050.2712091029503"/>
    <n v="2050.2712091029503"/>
  </r>
  <r>
    <n v="3"/>
    <n v="30"/>
    <n v="48"/>
    <x v="2"/>
    <s v="monthly"/>
    <n v="4000"/>
    <n v="0.24299999999999999"/>
    <d v="2013-08-15T00:00:00"/>
    <x v="177"/>
    <x v="2"/>
    <n v="2050.2712091029503"/>
    <n v="89.553639056005522"/>
    <n v="41.517991984334735"/>
    <n v="131.07163104034026"/>
    <n v="1960.7175700469447"/>
    <n v="1960.7175700469447"/>
  </r>
  <r>
    <n v="3"/>
    <n v="31"/>
    <n v="48"/>
    <x v="2"/>
    <s v="monthly"/>
    <n v="4000"/>
    <n v="0.24299999999999999"/>
    <d v="2013-09-15T00:00:00"/>
    <x v="178"/>
    <x v="3"/>
    <n v="1960.7175700469447"/>
    <n v="91.367100246889635"/>
    <n v="39.70453079345063"/>
    <n v="131.07163104034026"/>
    <n v="1869.3504698000552"/>
    <n v="1869.3504698000552"/>
  </r>
  <r>
    <n v="3"/>
    <n v="32"/>
    <n v="48"/>
    <x v="2"/>
    <s v="monthly"/>
    <n v="4000"/>
    <n v="0.24299999999999999"/>
    <d v="2013-10-15T00:00:00"/>
    <x v="179"/>
    <x v="4"/>
    <n v="1869.3504698000552"/>
    <n v="93.217284026889146"/>
    <n v="37.854347013451118"/>
    <n v="131.07163104034026"/>
    <n v="1776.1331857731661"/>
    <n v="1776.1331857731661"/>
  </r>
  <r>
    <n v="3"/>
    <n v="33"/>
    <n v="48"/>
    <x v="2"/>
    <s v="monthly"/>
    <n v="4000"/>
    <n v="0.24299999999999999"/>
    <d v="2013-11-15T00:00:00"/>
    <x v="180"/>
    <x v="5"/>
    <n v="1776.1331857731661"/>
    <n v="95.104934028433661"/>
    <n v="35.966697011906611"/>
    <n v="131.07163104034026"/>
    <n v="1681.0282517447324"/>
    <n v="1681.0282517447324"/>
  </r>
  <r>
    <n v="3"/>
    <n v="34"/>
    <n v="48"/>
    <x v="2"/>
    <s v="monthly"/>
    <n v="4000"/>
    <n v="0.24299999999999999"/>
    <d v="2013-12-15T00:00:00"/>
    <x v="181"/>
    <x v="6"/>
    <n v="1681.0282517447324"/>
    <n v="97.030808942509438"/>
    <n v="34.040822097830826"/>
    <n v="131.07163104034026"/>
    <n v="1583.9974428022231"/>
    <n v="1583.9974428022231"/>
  </r>
  <r>
    <n v="3"/>
    <n v="35"/>
    <n v="48"/>
    <x v="2"/>
    <s v="monthly"/>
    <n v="4000"/>
    <n v="0.24299999999999999"/>
    <d v="2014-01-15T00:00:00"/>
    <x v="182"/>
    <x v="7"/>
    <n v="1583.9974428022231"/>
    <n v="98.995682823595246"/>
    <n v="32.075948216745019"/>
    <n v="131.07163104034026"/>
    <n v="1485.0017599786279"/>
    <n v="1485.0017599786279"/>
  </r>
  <r>
    <n v="3"/>
    <n v="36"/>
    <n v="48"/>
    <x v="2"/>
    <s v="monthly"/>
    <n v="4000"/>
    <n v="0.24299999999999999"/>
    <d v="2014-02-15T00:00:00"/>
    <x v="183"/>
    <x v="8"/>
    <n v="1485.0017599786279"/>
    <n v="101.00034540077306"/>
    <n v="30.071285639567211"/>
    <n v="131.07163104034026"/>
    <n v="1384.0014145778548"/>
    <n v="1384.0014145778548"/>
  </r>
  <r>
    <n v="3"/>
    <n v="37"/>
    <n v="48"/>
    <x v="2"/>
    <s v="monthly"/>
    <n v="4000"/>
    <n v="0.24299999999999999"/>
    <d v="2014-03-15T00:00:00"/>
    <x v="184"/>
    <x v="9"/>
    <n v="1384.0014145778548"/>
    <n v="103.0456023951387"/>
    <n v="28.026028645201556"/>
    <n v="131.07163104034026"/>
    <n v="1280.955812182716"/>
    <n v="1280.955812182716"/>
  </r>
  <r>
    <n v="3"/>
    <n v="38"/>
    <n v="48"/>
    <x v="2"/>
    <s v="monthly"/>
    <n v="4000"/>
    <n v="0.24299999999999999"/>
    <d v="2014-04-15T00:00:00"/>
    <x v="185"/>
    <x v="10"/>
    <n v="1280.955812182716"/>
    <n v="105.13227584364026"/>
    <n v="25.939355196699999"/>
    <n v="131.07163104034026"/>
    <n v="1175.8235363390759"/>
    <n v="1175.8235363390759"/>
  </r>
  <r>
    <n v="3"/>
    <n v="39"/>
    <n v="48"/>
    <x v="2"/>
    <s v="monthly"/>
    <n v="4000"/>
    <n v="0.24299999999999999"/>
    <d v="2014-05-15T00:00:00"/>
    <x v="186"/>
    <x v="11"/>
    <n v="1175.8235363390759"/>
    <n v="107.26120442947398"/>
    <n v="23.810426610866283"/>
    <n v="131.07163104034026"/>
    <n v="1068.5623319096019"/>
    <n v="1068.5623319096019"/>
  </r>
  <r>
    <n v="3"/>
    <n v="40"/>
    <n v="48"/>
    <x v="2"/>
    <s v="monthly"/>
    <n v="4000"/>
    <n v="0.24299999999999999"/>
    <d v="2014-06-15T00:00:00"/>
    <x v="27"/>
    <x v="12"/>
    <n v="1068.5623319096019"/>
    <n v="109.43324381917083"/>
    <n v="21.638387221169438"/>
    <n v="131.07163104034026"/>
    <n v="959.12908809043108"/>
    <n v="959.12908809043108"/>
  </r>
  <r>
    <n v="3"/>
    <n v="41"/>
    <n v="48"/>
    <x v="2"/>
    <s v="monthly"/>
    <n v="4000"/>
    <n v="0.24299999999999999"/>
    <d v="2014-07-15T00:00:00"/>
    <x v="187"/>
    <x v="13"/>
    <n v="959.12908809043108"/>
    <n v="111.64926700650904"/>
    <n v="19.422364033831229"/>
    <n v="131.07163104034026"/>
    <n v="847.47982108392205"/>
    <n v="847.47982108392205"/>
  </r>
  <r>
    <n v="3"/>
    <n v="42"/>
    <n v="48"/>
    <x v="2"/>
    <s v="monthly"/>
    <n v="4000"/>
    <n v="0.24299999999999999"/>
    <d v="2014-08-15T00:00:00"/>
    <x v="188"/>
    <x v="14"/>
    <n v="847.47982108392205"/>
    <n v="113.91016466339084"/>
    <n v="17.16146637694942"/>
    <n v="131.07163104034026"/>
    <n v="733.56965642053115"/>
    <n v="733.56965642053115"/>
  </r>
  <r>
    <n v="3"/>
    <n v="43"/>
    <n v="48"/>
    <x v="2"/>
    <s v="monthly"/>
    <n v="4000"/>
    <n v="0.24299999999999999"/>
    <d v="2014-09-15T00:00:00"/>
    <x v="189"/>
    <x v="15"/>
    <n v="733.56965642053115"/>
    <n v="116.21684549782451"/>
    <n v="14.854785542515755"/>
    <n v="131.07163104034026"/>
    <n v="617.35281092270668"/>
    <n v="617.35281092270668"/>
  </r>
  <r>
    <n v="3"/>
    <n v="44"/>
    <n v="48"/>
    <x v="2"/>
    <s v="monthly"/>
    <n v="4000"/>
    <n v="0.24299999999999999"/>
    <d v="2014-10-15T00:00:00"/>
    <x v="190"/>
    <x v="16"/>
    <n v="617.35281092270668"/>
    <n v="118.57023661915545"/>
    <n v="12.501394421184809"/>
    <n v="131.07163104034026"/>
    <n v="498.7825743035512"/>
    <n v="498.7825743035512"/>
  </r>
  <r>
    <n v="3"/>
    <n v="45"/>
    <n v="48"/>
    <x v="2"/>
    <s v="monthly"/>
    <n v="4000"/>
    <n v="0.24299999999999999"/>
    <d v="2014-11-15T00:00:00"/>
    <x v="191"/>
    <x v="17"/>
    <n v="498.7825743035512"/>
    <n v="120.97128391069336"/>
    <n v="10.100347129646911"/>
    <n v="131.07163104034026"/>
    <n v="377.81129039285781"/>
    <n v="377.81129039285781"/>
  </r>
  <r>
    <n v="3"/>
    <n v="46"/>
    <n v="48"/>
    <x v="2"/>
    <s v="monthly"/>
    <n v="4000"/>
    <n v="0.24299999999999999"/>
    <d v="2014-12-15T00:00:00"/>
    <x v="192"/>
    <x v="18"/>
    <n v="377.81129039285781"/>
    <n v="123.42095240988489"/>
    <n v="7.6506786304553698"/>
    <n v="131.07163104034026"/>
    <n v="254.39033798297294"/>
    <n v="254.39033798297294"/>
  </r>
  <r>
    <n v="3"/>
    <n v="47"/>
    <n v="48"/>
    <x v="2"/>
    <s v="monthly"/>
    <n v="4000"/>
    <n v="0.24299999999999999"/>
    <d v="2015-01-15T00:00:00"/>
    <x v="193"/>
    <x v="19"/>
    <n v="254.39033798297294"/>
    <n v="125.92022669618507"/>
    <n v="5.1514043441552015"/>
    <n v="131.07163104034026"/>
    <n v="128.47011128678787"/>
    <n v="128.47011128678787"/>
  </r>
  <r>
    <n v="3"/>
    <n v="48"/>
    <n v="48"/>
    <x v="2"/>
    <s v="monthly"/>
    <n v="4000"/>
    <n v="0.24299999999999999"/>
    <d v="2015-02-15T00:00:00"/>
    <x v="194"/>
    <x v="20"/>
    <n v="128.47011128678787"/>
    <n v="128.47011128678281"/>
    <n v="2.6015197535574544"/>
    <n v="131.07163104034026"/>
    <n v="5.0590642786119133E-12"/>
    <n v="5.0590642786119133E-12"/>
  </r>
  <r>
    <n v="4"/>
    <n v="1"/>
    <n v="312"/>
    <x v="3"/>
    <s v="weekly"/>
    <n v="15000"/>
    <n v="0.182"/>
    <d v="2011-07-20T00:00:00"/>
    <x v="195"/>
    <x v="75"/>
    <n v="15000"/>
    <n v="26.634910613776903"/>
    <n v="52.356164383561641"/>
    <n v="78.991074997338544"/>
    <n v="14973.365089386223"/>
    <n v="14973.365089386223"/>
  </r>
  <r>
    <n v="4"/>
    <n v="2"/>
    <n v="312"/>
    <x v="3"/>
    <s v="weekly"/>
    <n v="15000"/>
    <n v="0.182"/>
    <d v="2011-07-27T00:00:00"/>
    <x v="196"/>
    <x v="76"/>
    <n v="14973.365089386223"/>
    <n v="26.727877397672657"/>
    <n v="52.263197599665887"/>
    <n v="78.991074997338544"/>
    <n v="14946.637211988551"/>
    <n v="0"/>
  </r>
  <r>
    <n v="4"/>
    <n v="3"/>
    <n v="312"/>
    <x v="3"/>
    <s v="weekly"/>
    <n v="15000"/>
    <n v="0.182"/>
    <d v="2011-08-03T00:00:00"/>
    <x v="197"/>
    <x v="76"/>
    <n v="14946.637211988551"/>
    <n v="26.821168673849733"/>
    <n v="52.16990632348881"/>
    <n v="78.991074997338544"/>
    <n v="14919.8160433147"/>
    <n v="0"/>
  </r>
  <r>
    <n v="4"/>
    <n v="4"/>
    <n v="312"/>
    <x v="3"/>
    <s v="weekly"/>
    <n v="15000"/>
    <n v="0.182"/>
    <d v="2011-08-10T00:00:00"/>
    <x v="198"/>
    <x v="76"/>
    <n v="14919.8160433147"/>
    <n v="26.914785574919556"/>
    <n v="52.076289422418988"/>
    <n v="78.991074997338544"/>
    <n v="14892.901257739781"/>
    <n v="0"/>
  </r>
  <r>
    <n v="4"/>
    <n v="5"/>
    <n v="312"/>
    <x v="3"/>
    <s v="weekly"/>
    <n v="15000"/>
    <n v="0.182"/>
    <d v="2011-08-17T00:00:00"/>
    <x v="199"/>
    <x v="76"/>
    <n v="14892.901257739781"/>
    <n v="27.008729237446815"/>
    <n v="51.982345759891729"/>
    <n v="78.991074997338544"/>
    <n v="14865.892528502334"/>
    <n v="0"/>
  </r>
  <r>
    <n v="4"/>
    <n v="6"/>
    <n v="312"/>
    <x v="3"/>
    <s v="weekly"/>
    <n v="15000"/>
    <n v="0.182"/>
    <d v="2011-08-24T00:00:00"/>
    <x v="200"/>
    <x v="76"/>
    <n v="14865.892528502334"/>
    <n v="27.103000801963276"/>
    <n v="51.888074195375268"/>
    <n v="78.991074997338544"/>
    <n v="14838.789527700372"/>
    <n v="14838.789527700372"/>
  </r>
  <r>
    <n v="4"/>
    <n v="7"/>
    <n v="312"/>
    <x v="3"/>
    <s v="weekly"/>
    <n v="15000"/>
    <n v="0.182"/>
    <d v="2011-08-31T00:00:00"/>
    <x v="201"/>
    <x v="77"/>
    <n v="14838.789527700372"/>
    <n v="27.197601412981633"/>
    <n v="51.79347358435691"/>
    <n v="78.991074997338544"/>
    <n v="14811.59192628739"/>
    <n v="0"/>
  </r>
  <r>
    <n v="4"/>
    <n v="8"/>
    <n v="312"/>
    <x v="3"/>
    <s v="weekly"/>
    <n v="15000"/>
    <n v="0.182"/>
    <d v="2011-09-07T00:00:00"/>
    <x v="202"/>
    <x v="77"/>
    <n v="14811.59192628739"/>
    <n v="27.292532219009402"/>
    <n v="51.698542778329141"/>
    <n v="78.991074997338544"/>
    <n v="14784.299394068381"/>
    <n v="0"/>
  </r>
  <r>
    <n v="4"/>
    <n v="9"/>
    <n v="312"/>
    <x v="3"/>
    <s v="weekly"/>
    <n v="15000"/>
    <n v="0.182"/>
    <d v="2011-09-14T00:00:00"/>
    <x v="203"/>
    <x v="77"/>
    <n v="14784.299394068381"/>
    <n v="27.38779437256288"/>
    <n v="51.603280624775664"/>
    <n v="78.991074997338544"/>
    <n v="14756.911599695819"/>
    <n v="0"/>
  </r>
  <r>
    <n v="4"/>
    <n v="10"/>
    <n v="312"/>
    <x v="3"/>
    <s v="weekly"/>
    <n v="15000"/>
    <n v="0.182"/>
    <d v="2011-09-21T00:00:00"/>
    <x v="204"/>
    <x v="77"/>
    <n v="14756.911599695819"/>
    <n v="27.48338903018108"/>
    <n v="51.507685967157464"/>
    <n v="78.991074997338544"/>
    <n v="14729.428210665637"/>
    <n v="14729.428210665637"/>
  </r>
  <r>
    <n v="4"/>
    <n v="11"/>
    <n v="312"/>
    <x v="3"/>
    <s v="weekly"/>
    <n v="15000"/>
    <n v="0.182"/>
    <d v="2011-09-28T00:00:00"/>
    <x v="205"/>
    <x v="78"/>
    <n v="14729.428210665637"/>
    <n v="27.579317352439858"/>
    <n v="51.411757644898685"/>
    <n v="78.991074997338544"/>
    <n v="14701.848893313198"/>
    <n v="0"/>
  </r>
  <r>
    <n v="4"/>
    <n v="12"/>
    <n v="312"/>
    <x v="3"/>
    <s v="weekly"/>
    <n v="15000"/>
    <n v="0.182"/>
    <d v="2011-10-05T00:00:00"/>
    <x v="206"/>
    <x v="78"/>
    <n v="14701.848893313198"/>
    <n v="27.675580503965904"/>
    <n v="51.31549449337264"/>
    <n v="78.991074997338544"/>
    <n v="14674.173312809231"/>
    <n v="0"/>
  </r>
  <r>
    <n v="4"/>
    <n v="13"/>
    <n v="312"/>
    <x v="3"/>
    <s v="weekly"/>
    <n v="15000"/>
    <n v="0.182"/>
    <d v="2011-10-12T00:00:00"/>
    <x v="207"/>
    <x v="78"/>
    <n v="14674.173312809231"/>
    <n v="27.772179653450976"/>
    <n v="51.218895343887567"/>
    <n v="78.991074997338544"/>
    <n v="14646.401133155779"/>
    <n v="0"/>
  </r>
  <r>
    <n v="4"/>
    <n v="14"/>
    <n v="312"/>
    <x v="3"/>
    <s v="weekly"/>
    <n v="15000"/>
    <n v="0.182"/>
    <d v="2011-10-19T00:00:00"/>
    <x v="208"/>
    <x v="78"/>
    <n v="14646.401133155779"/>
    <n v="27.869115973666034"/>
    <n v="51.12195902367251"/>
    <n v="78.991074997338544"/>
    <n v="14618.532017182113"/>
    <n v="14618.532017182113"/>
  </r>
  <r>
    <n v="4"/>
    <n v="15"/>
    <n v="312"/>
    <x v="3"/>
    <s v="weekly"/>
    <n v="15000"/>
    <n v="0.182"/>
    <d v="2011-10-26T00:00:00"/>
    <x v="209"/>
    <x v="79"/>
    <n v="14618.532017182113"/>
    <n v="27.966390641475499"/>
    <n v="51.024684355863045"/>
    <n v="78.991074997338544"/>
    <n v="14590.565626540638"/>
    <n v="0"/>
  </r>
  <r>
    <n v="4"/>
    <n v="16"/>
    <n v="312"/>
    <x v="3"/>
    <s v="weekly"/>
    <n v="15000"/>
    <n v="0.182"/>
    <d v="2011-11-02T00:00:00"/>
    <x v="210"/>
    <x v="79"/>
    <n v="14590.565626540638"/>
    <n v="28.064004837851499"/>
    <n v="50.927070159487045"/>
    <n v="78.991074997338544"/>
    <n v="14562.501621702786"/>
    <n v="0"/>
  </r>
  <r>
    <n v="4"/>
    <n v="17"/>
    <n v="312"/>
    <x v="3"/>
    <s v="weekly"/>
    <n v="15000"/>
    <n v="0.182"/>
    <d v="2011-11-09T00:00:00"/>
    <x v="211"/>
    <x v="79"/>
    <n v="14562.501621702786"/>
    <n v="28.161959747888275"/>
    <n v="50.829115249450268"/>
    <n v="78.991074997338544"/>
    <n v="14534.339661954898"/>
    <n v="0"/>
  </r>
  <r>
    <n v="4"/>
    <n v="18"/>
    <n v="312"/>
    <x v="3"/>
    <s v="weekly"/>
    <n v="15000"/>
    <n v="0.182"/>
    <d v="2011-11-16T00:00:00"/>
    <x v="212"/>
    <x v="79"/>
    <n v="14534.339661954898"/>
    <n v="28.260256560816515"/>
    <n v="50.730818436522028"/>
    <n v="78.991074997338544"/>
    <n v="14506.079405394083"/>
    <n v="0"/>
  </r>
  <r>
    <n v="4"/>
    <n v="19"/>
    <n v="312"/>
    <x v="3"/>
    <s v="weekly"/>
    <n v="15000"/>
    <n v="0.182"/>
    <d v="2011-11-23T00:00:00"/>
    <x v="213"/>
    <x v="79"/>
    <n v="14506.079405394083"/>
    <n v="28.358896470017818"/>
    <n v="50.632178527320725"/>
    <n v="78.991074997338544"/>
    <n v="14477.720508924065"/>
    <n v="14477.720508924065"/>
  </r>
  <r>
    <n v="4"/>
    <n v="20"/>
    <n v="312"/>
    <x v="3"/>
    <s v="weekly"/>
    <n v="15000"/>
    <n v="0.182"/>
    <d v="2011-11-30T00:00:00"/>
    <x v="214"/>
    <x v="80"/>
    <n v="14477.720508924065"/>
    <n v="28.457880673039206"/>
    <n v="50.533194324299338"/>
    <n v="78.991074997338544"/>
    <n v="14449.262628251026"/>
    <n v="0"/>
  </r>
  <r>
    <n v="4"/>
    <n v="21"/>
    <n v="312"/>
    <x v="3"/>
    <s v="weekly"/>
    <n v="15000"/>
    <n v="0.182"/>
    <d v="2011-12-07T00:00:00"/>
    <x v="215"/>
    <x v="80"/>
    <n v="14449.262628251026"/>
    <n v="28.55721037160756"/>
    <n v="50.433864625730983"/>
    <n v="78.991074997338544"/>
    <n v="14420.705417879419"/>
    <n v="0"/>
  </r>
  <r>
    <n v="4"/>
    <n v="22"/>
    <n v="312"/>
    <x v="3"/>
    <s v="weekly"/>
    <n v="15000"/>
    <n v="0.182"/>
    <d v="2011-12-14T00:00:00"/>
    <x v="216"/>
    <x v="80"/>
    <n v="14420.705417879419"/>
    <n v="28.656886771644352"/>
    <n v="50.334188225694191"/>
    <n v="78.991074997338544"/>
    <n v="14392.048531107774"/>
    <n v="0"/>
  </r>
  <r>
    <n v="4"/>
    <n v="23"/>
    <n v="312"/>
    <x v="3"/>
    <s v="weekly"/>
    <n v="15000"/>
    <n v="0.182"/>
    <d v="2011-12-21T00:00:00"/>
    <x v="217"/>
    <x v="80"/>
    <n v="14392.048531107774"/>
    <n v="28.75691108328018"/>
    <n v="50.234163914058364"/>
    <n v="78.991074997338544"/>
    <n v="14363.291620024493"/>
    <n v="14363.291620024493"/>
  </r>
  <r>
    <n v="4"/>
    <n v="24"/>
    <n v="312"/>
    <x v="3"/>
    <s v="weekly"/>
    <n v="15000"/>
    <n v="0.182"/>
    <d v="2011-12-28T00:00:00"/>
    <x v="218"/>
    <x v="81"/>
    <n v="14363.291620024493"/>
    <n v="28.857284520869491"/>
    <n v="50.133790476469052"/>
    <n v="78.991074997338544"/>
    <n v="14334.434335503624"/>
    <n v="0"/>
  </r>
  <r>
    <n v="4"/>
    <n v="25"/>
    <n v="312"/>
    <x v="3"/>
    <s v="weekly"/>
    <n v="15000"/>
    <n v="0.182"/>
    <d v="2012-01-04T00:00:00"/>
    <x v="219"/>
    <x v="81"/>
    <n v="14334.434335503624"/>
    <n v="28.95800830300535"/>
    <n v="50.033066694333193"/>
    <n v="78.991074997338544"/>
    <n v="14305.476327200618"/>
    <n v="0"/>
  </r>
  <r>
    <n v="4"/>
    <n v="26"/>
    <n v="312"/>
    <x v="3"/>
    <s v="weekly"/>
    <n v="15000"/>
    <n v="0.182"/>
    <d v="2012-01-11T00:00:00"/>
    <x v="220"/>
    <x v="81"/>
    <n v="14305.476327200618"/>
    <n v="29.059083652534191"/>
    <n v="49.931991344804352"/>
    <n v="78.991074997338544"/>
    <n v="14276.417243548085"/>
    <n v="0"/>
  </r>
  <r>
    <n v="4"/>
    <n v="27"/>
    <n v="312"/>
    <x v="3"/>
    <s v="weekly"/>
    <n v="15000"/>
    <n v="0.182"/>
    <d v="2012-01-18T00:00:00"/>
    <x v="221"/>
    <x v="81"/>
    <n v="14276.417243548085"/>
    <n v="29.160511796570702"/>
    <n v="49.830563200767841"/>
    <n v="78.991074997338544"/>
    <n v="14247.256731751515"/>
    <n v="14247.256731751515"/>
  </r>
  <r>
    <n v="4"/>
    <n v="28"/>
    <n v="312"/>
    <x v="3"/>
    <s v="weekly"/>
    <n v="15000"/>
    <n v="0.182"/>
    <d v="2012-01-25T00:00:00"/>
    <x v="222"/>
    <x v="82"/>
    <n v="14247.256731751515"/>
    <n v="29.262293966512708"/>
    <n v="49.728781030825836"/>
    <n v="78.991074997338544"/>
    <n v="14217.994437785002"/>
    <n v="0"/>
  </r>
  <r>
    <n v="4"/>
    <n v="29"/>
    <n v="312"/>
    <x v="3"/>
    <s v="weekly"/>
    <n v="15000"/>
    <n v="0.182"/>
    <d v="2012-02-01T00:00:00"/>
    <x v="223"/>
    <x v="82"/>
    <n v="14217.994437785002"/>
    <n v="29.364431398056098"/>
    <n v="49.626643599282446"/>
    <n v="78.991074997338544"/>
    <n v="14188.630006386946"/>
    <n v="0"/>
  </r>
  <r>
    <n v="4"/>
    <n v="30"/>
    <n v="312"/>
    <x v="3"/>
    <s v="weekly"/>
    <n v="15000"/>
    <n v="0.182"/>
    <d v="2012-02-08T00:00:00"/>
    <x v="158"/>
    <x v="82"/>
    <n v="14188.630006386946"/>
    <n v="29.466925331209858"/>
    <n v="49.524149666128686"/>
    <n v="78.991074997338544"/>
    <n v="14159.163081055736"/>
    <n v="0"/>
  </r>
  <r>
    <n v="4"/>
    <n v="31"/>
    <n v="312"/>
    <x v="3"/>
    <s v="weekly"/>
    <n v="15000"/>
    <n v="0.182"/>
    <d v="2012-02-15T00:00:00"/>
    <x v="224"/>
    <x v="82"/>
    <n v="14159.163081055736"/>
    <n v="29.569777010311121"/>
    <n v="49.421297987027422"/>
    <n v="78.991074997338544"/>
    <n v="14129.593304045426"/>
    <n v="0"/>
  </r>
  <r>
    <n v="4"/>
    <n v="32"/>
    <n v="312"/>
    <x v="3"/>
    <s v="weekly"/>
    <n v="15000"/>
    <n v="0.182"/>
    <d v="2012-02-22T00:00:00"/>
    <x v="225"/>
    <x v="82"/>
    <n v="14129.593304045426"/>
    <n v="29.672987684040258"/>
    <n v="49.318087313298285"/>
    <n v="78.991074997338544"/>
    <n v="14099.920316361386"/>
    <n v="14099.920316361386"/>
  </r>
  <r>
    <n v="4"/>
    <n v="33"/>
    <n v="312"/>
    <x v="3"/>
    <s v="weekly"/>
    <n v="15000"/>
    <n v="0.182"/>
    <d v="2012-02-29T00:00:00"/>
    <x v="226"/>
    <x v="83"/>
    <n v="14099.920316361386"/>
    <n v="29.776558605436065"/>
    <n v="49.214516391902478"/>
    <n v="78.991074997338544"/>
    <n v="14070.14375775595"/>
    <n v="0"/>
  </r>
  <r>
    <n v="4"/>
    <n v="34"/>
    <n v="312"/>
    <x v="3"/>
    <s v="weekly"/>
    <n v="15000"/>
    <n v="0.182"/>
    <d v="2012-03-07T00:00:00"/>
    <x v="227"/>
    <x v="83"/>
    <n v="14070.14375775595"/>
    <n v="29.880491031910921"/>
    <n v="49.110583965427622"/>
    <n v="78.991074997338544"/>
    <n v="14040.26326672404"/>
    <n v="0"/>
  </r>
  <r>
    <n v="4"/>
    <n v="35"/>
    <n v="312"/>
    <x v="3"/>
    <s v="weekly"/>
    <n v="15000"/>
    <n v="0.182"/>
    <d v="2012-03-14T00:00:00"/>
    <x v="228"/>
    <x v="83"/>
    <n v="14040.26326672404"/>
    <n v="29.984786225266141"/>
    <n v="49.006288772072402"/>
    <n v="78.991074997338544"/>
    <n v="14010.278480498773"/>
    <n v="0"/>
  </r>
  <r>
    <n v="4"/>
    <n v="36"/>
    <n v="312"/>
    <x v="3"/>
    <s v="weekly"/>
    <n v="15000"/>
    <n v="0.182"/>
    <d v="2012-03-21T00:00:00"/>
    <x v="229"/>
    <x v="83"/>
    <n v="14010.278480498773"/>
    <n v="30.089445451707213"/>
    <n v="48.90162954563133"/>
    <n v="78.991074997338544"/>
    <n v="13980.189035047066"/>
    <n v="13980.189035047066"/>
  </r>
  <r>
    <n v="4"/>
    <n v="37"/>
    <n v="312"/>
    <x v="3"/>
    <s v="weekly"/>
    <n v="15000"/>
    <n v="0.182"/>
    <d v="2012-03-28T00:00:00"/>
    <x v="230"/>
    <x v="84"/>
    <n v="13980.189035047066"/>
    <n v="30.194469981859193"/>
    <n v="48.796605015479351"/>
    <n v="78.991074997338544"/>
    <n v="13949.994565065206"/>
    <n v="0"/>
  </r>
  <r>
    <n v="4"/>
    <n v="38"/>
    <n v="312"/>
    <x v="3"/>
    <s v="weekly"/>
    <n v="15000"/>
    <n v="0.182"/>
    <d v="2012-04-04T00:00:00"/>
    <x v="231"/>
    <x v="84"/>
    <n v="13949.994565065206"/>
    <n v="30.299861090782187"/>
    <n v="48.691213906556357"/>
    <n v="78.991074997338544"/>
    <n v="13919.694703974425"/>
    <n v="0"/>
  </r>
  <r>
    <n v="4"/>
    <n v="39"/>
    <n v="312"/>
    <x v="3"/>
    <s v="weekly"/>
    <n v="15000"/>
    <n v="0.182"/>
    <d v="2012-04-11T00:00:00"/>
    <x v="232"/>
    <x v="84"/>
    <n v="13919.694703974425"/>
    <n v="30.405620057986717"/>
    <n v="48.585454939351827"/>
    <n v="78.991074997338544"/>
    <n v="13889.289083916437"/>
    <n v="0"/>
  </r>
  <r>
    <n v="4"/>
    <n v="40"/>
    <n v="312"/>
    <x v="3"/>
    <s v="weekly"/>
    <n v="15000"/>
    <n v="0.182"/>
    <d v="2012-04-18T00:00:00"/>
    <x v="233"/>
    <x v="84"/>
    <n v="13889.289083916437"/>
    <n v="30.511748167449383"/>
    <n v="48.47932682988916"/>
    <n v="78.991074997338544"/>
    <n v="13858.777335748988"/>
    <n v="13858.777335748988"/>
  </r>
  <r>
    <n v="4"/>
    <n v="41"/>
    <n v="312"/>
    <x v="3"/>
    <s v="weekly"/>
    <n v="15000"/>
    <n v="0.182"/>
    <d v="2012-04-25T00:00:00"/>
    <x v="234"/>
    <x v="85"/>
    <n v="13858.777335748988"/>
    <n v="30.618246707628373"/>
    <n v="48.372828289710171"/>
    <n v="78.991074997338544"/>
    <n v="13828.159089041359"/>
    <n v="0"/>
  </r>
  <r>
    <n v="4"/>
    <n v="42"/>
    <n v="312"/>
    <x v="3"/>
    <s v="weekly"/>
    <n v="15000"/>
    <n v="0.182"/>
    <d v="2012-05-02T00:00:00"/>
    <x v="235"/>
    <x v="85"/>
    <n v="13828.159089041359"/>
    <n v="30.72511697147911"/>
    <n v="48.265958025859433"/>
    <n v="78.991074997338544"/>
    <n v="13797.433972069881"/>
    <n v="0"/>
  </r>
  <r>
    <n v="4"/>
    <n v="43"/>
    <n v="312"/>
    <x v="3"/>
    <s v="weekly"/>
    <n v="15000"/>
    <n v="0.182"/>
    <d v="2012-05-09T00:00:00"/>
    <x v="236"/>
    <x v="85"/>
    <n v="13797.433972069881"/>
    <n v="30.832360256469975"/>
    <n v="48.158714740868568"/>
    <n v="78.991074997338544"/>
    <n v="13766.60161181341"/>
    <n v="0"/>
  </r>
  <r>
    <n v="4"/>
    <n v="44"/>
    <n v="312"/>
    <x v="3"/>
    <s v="weekly"/>
    <n v="15000"/>
    <n v="0.182"/>
    <d v="2012-05-16T00:00:00"/>
    <x v="237"/>
    <x v="85"/>
    <n v="13766.60161181341"/>
    <n v="30.939977864598042"/>
    <n v="48.051097132740502"/>
    <n v="78.991074997338544"/>
    <n v="13735.661633948812"/>
    <n v="0"/>
  </r>
  <r>
    <n v="4"/>
    <n v="45"/>
    <n v="312"/>
    <x v="3"/>
    <s v="weekly"/>
    <n v="15000"/>
    <n v="0.182"/>
    <d v="2012-05-23T00:00:00"/>
    <x v="238"/>
    <x v="85"/>
    <n v="13735.661633948812"/>
    <n v="31.04797110240488"/>
    <n v="47.943103894933664"/>
    <n v="78.991074997338544"/>
    <n v="13704.613662846406"/>
    <n v="13704.613662846406"/>
  </r>
  <r>
    <n v="4"/>
    <n v="46"/>
    <n v="312"/>
    <x v="3"/>
    <s v="weekly"/>
    <n v="15000"/>
    <n v="0.182"/>
    <d v="2012-05-30T00:00:00"/>
    <x v="239"/>
    <x v="86"/>
    <n v="13704.613662846406"/>
    <n v="31.156341280992457"/>
    <n v="47.834733716346086"/>
    <n v="78.991074997338544"/>
    <n v="13673.457321565415"/>
    <n v="0"/>
  </r>
  <r>
    <n v="4"/>
    <n v="47"/>
    <n v="312"/>
    <x v="3"/>
    <s v="weekly"/>
    <n v="15000"/>
    <n v="0.182"/>
    <d v="2012-06-06T00:00:00"/>
    <x v="240"/>
    <x v="86"/>
    <n v="13673.457321565415"/>
    <n v="31.265089716038986"/>
    <n v="47.725985281299558"/>
    <n v="78.991074997338544"/>
    <n v="13642.192231849376"/>
    <n v="0"/>
  </r>
  <r>
    <n v="4"/>
    <n v="48"/>
    <n v="312"/>
    <x v="3"/>
    <s v="weekly"/>
    <n v="15000"/>
    <n v="0.182"/>
    <d v="2012-06-13T00:00:00"/>
    <x v="241"/>
    <x v="86"/>
    <n v="13642.192231849376"/>
    <n v="31.374217727814965"/>
    <n v="47.616857269523578"/>
    <n v="78.991074997338544"/>
    <n v="13610.818014121562"/>
    <n v="0"/>
  </r>
  <r>
    <n v="4"/>
    <n v="49"/>
    <n v="312"/>
    <x v="3"/>
    <s v="weekly"/>
    <n v="15000"/>
    <n v="0.182"/>
    <d v="2012-06-20T00:00:00"/>
    <x v="242"/>
    <x v="86"/>
    <n v="13610.818014121562"/>
    <n v="31.483726641199169"/>
    <n v="47.507348356139374"/>
    <n v="78.991074997338544"/>
    <n v="13579.334287480362"/>
    <n v="13579.334287480362"/>
  </r>
  <r>
    <n v="4"/>
    <n v="50"/>
    <n v="312"/>
    <x v="3"/>
    <s v="weekly"/>
    <n v="15000"/>
    <n v="0.182"/>
    <d v="2012-06-27T00:00:00"/>
    <x v="243"/>
    <x v="87"/>
    <n v="13579.334287480362"/>
    <n v="31.593617785694761"/>
    <n v="47.397457211643783"/>
    <n v="78.991074997338544"/>
    <n v="13547.740669694667"/>
    <n v="0"/>
  </r>
  <r>
    <n v="4"/>
    <n v="51"/>
    <n v="312"/>
    <x v="3"/>
    <s v="weekly"/>
    <n v="15000"/>
    <n v="0.182"/>
    <d v="2012-07-04T00:00:00"/>
    <x v="244"/>
    <x v="87"/>
    <n v="13547.740669694667"/>
    <n v="31.703892495445373"/>
    <n v="47.28718250189317"/>
    <n v="78.991074997338544"/>
    <n v="13516.036777199222"/>
    <n v="0"/>
  </r>
  <r>
    <n v="4"/>
    <n v="52"/>
    <n v="312"/>
    <x v="3"/>
    <s v="weekly"/>
    <n v="15000"/>
    <n v="0.182"/>
    <d v="2012-07-11T00:00:00"/>
    <x v="245"/>
    <x v="87"/>
    <n v="13516.036777199222"/>
    <n v="31.814552109251395"/>
    <n v="47.176522888087149"/>
    <n v="78.991074997338544"/>
    <n v="13484.22222508997"/>
    <n v="0"/>
  </r>
  <r>
    <n v="4"/>
    <n v="53"/>
    <n v="312"/>
    <x v="3"/>
    <s v="weekly"/>
    <n v="15000"/>
    <n v="0.182"/>
    <d v="2012-07-18T00:00:00"/>
    <x v="246"/>
    <x v="87"/>
    <n v="13484.22222508997"/>
    <n v="31.925597970586146"/>
    <n v="47.065477026752397"/>
    <n v="78.991074997338544"/>
    <n v="13452.296627119384"/>
    <n v="13452.296627119384"/>
  </r>
  <r>
    <n v="4"/>
    <n v="54"/>
    <n v="312"/>
    <x v="3"/>
    <s v="weekly"/>
    <n v="15000"/>
    <n v="0.182"/>
    <d v="2012-07-25T00:00:00"/>
    <x v="247"/>
    <x v="88"/>
    <n v="13452.296627119384"/>
    <n v="32.037031427612256"/>
    <n v="46.954043569726288"/>
    <n v="78.991074997338544"/>
    <n v="13420.259595691772"/>
    <n v="0"/>
  </r>
  <r>
    <n v="4"/>
    <n v="55"/>
    <n v="312"/>
    <x v="3"/>
    <s v="weekly"/>
    <n v="15000"/>
    <n v="0.182"/>
    <d v="2012-08-01T00:00:00"/>
    <x v="248"/>
    <x v="88"/>
    <n v="13420.259595691772"/>
    <n v="32.148853833197947"/>
    <n v="46.842221164140597"/>
    <n v="78.991074997338544"/>
    <n v="13388.110741858574"/>
    <n v="0"/>
  </r>
  <r>
    <n v="4"/>
    <n v="56"/>
    <n v="312"/>
    <x v="3"/>
    <s v="weekly"/>
    <n v="15000"/>
    <n v="0.182"/>
    <d v="2012-08-08T00:00:00"/>
    <x v="164"/>
    <x v="88"/>
    <n v="13388.110741858574"/>
    <n v="32.261066544933541"/>
    <n v="46.730008452405002"/>
    <n v="78.991074997338544"/>
    <n v="13355.849675313641"/>
    <n v="0"/>
  </r>
  <r>
    <n v="4"/>
    <n v="57"/>
    <n v="312"/>
    <x v="3"/>
    <s v="weekly"/>
    <n v="15000"/>
    <n v="0.182"/>
    <d v="2012-08-15T00:00:00"/>
    <x v="249"/>
    <x v="88"/>
    <n v="13355.849675313641"/>
    <n v="32.37367092514792"/>
    <n v="46.617404072190624"/>
    <n v="78.991074997338544"/>
    <n v="13323.476004388493"/>
    <n v="0"/>
  </r>
  <r>
    <n v="4"/>
    <n v="58"/>
    <n v="312"/>
    <x v="3"/>
    <s v="weekly"/>
    <n v="15000"/>
    <n v="0.182"/>
    <d v="2012-08-22T00:00:00"/>
    <x v="250"/>
    <x v="88"/>
    <n v="13323.476004388493"/>
    <n v="32.486668340925007"/>
    <n v="46.504406656413536"/>
    <n v="78.991074997338544"/>
    <n v="13290.989336047567"/>
    <n v="13290.989336047567"/>
  </r>
  <r>
    <n v="4"/>
    <n v="59"/>
    <n v="312"/>
    <x v="3"/>
    <s v="weekly"/>
    <n v="15000"/>
    <n v="0.182"/>
    <d v="2012-08-29T00:00:00"/>
    <x v="251"/>
    <x v="36"/>
    <n v="13290.989336047567"/>
    <n v="32.600060164120464"/>
    <n v="46.39101483321808"/>
    <n v="78.991074997338544"/>
    <n v="13258.389275883446"/>
    <n v="0"/>
  </r>
  <r>
    <n v="4"/>
    <n v="60"/>
    <n v="312"/>
    <x v="3"/>
    <s v="weekly"/>
    <n v="15000"/>
    <n v="0.182"/>
    <d v="2012-09-05T00:00:00"/>
    <x v="252"/>
    <x v="36"/>
    <n v="13258.389275883446"/>
    <n v="32.713847771378241"/>
    <n v="46.277227225960303"/>
    <n v="78.991074997338544"/>
    <n v="13225.675428112068"/>
    <n v="0"/>
  </r>
  <r>
    <n v="4"/>
    <n v="61"/>
    <n v="312"/>
    <x v="3"/>
    <s v="weekly"/>
    <n v="15000"/>
    <n v="0.182"/>
    <d v="2012-09-12T00:00:00"/>
    <x v="253"/>
    <x v="36"/>
    <n v="13225.675428112068"/>
    <n v="32.828032544147376"/>
    <n v="46.163042453191167"/>
    <n v="78.991074997338544"/>
    <n v="13192.847395567922"/>
    <n v="0"/>
  </r>
  <r>
    <n v="4"/>
    <n v="62"/>
    <n v="312"/>
    <x v="3"/>
    <s v="weekly"/>
    <n v="15000"/>
    <n v="0.182"/>
    <d v="2012-09-19T00:00:00"/>
    <x v="78"/>
    <x v="36"/>
    <n v="13192.847395567922"/>
    <n v="32.942615868698724"/>
    <n v="46.04845912863982"/>
    <n v="78.991074997338544"/>
    <n v="13159.904779699224"/>
    <n v="13159.904779699224"/>
  </r>
  <r>
    <n v="4"/>
    <n v="63"/>
    <n v="312"/>
    <x v="3"/>
    <s v="weekly"/>
    <n v="15000"/>
    <n v="0.182"/>
    <d v="2012-09-26T00:00:00"/>
    <x v="254"/>
    <x v="37"/>
    <n v="13159.904779699224"/>
    <n v="33.057599136141803"/>
    <n v="45.93347586119674"/>
    <n v="78.991074997338544"/>
    <n v="13126.847180563082"/>
    <n v="0"/>
  </r>
  <r>
    <n v="4"/>
    <n v="64"/>
    <n v="312"/>
    <x v="3"/>
    <s v="weekly"/>
    <n v="15000"/>
    <n v="0.182"/>
    <d v="2012-10-03T00:00:00"/>
    <x v="255"/>
    <x v="37"/>
    <n v="13126.847180563082"/>
    <n v="33.172983742441652"/>
    <n v="45.818091254896892"/>
    <n v="78.991074997338544"/>
    <n v="13093.674196820641"/>
    <n v="0"/>
  </r>
  <r>
    <n v="4"/>
    <n v="65"/>
    <n v="312"/>
    <x v="3"/>
    <s v="weekly"/>
    <n v="15000"/>
    <n v="0.182"/>
    <d v="2012-10-10T00:00:00"/>
    <x v="256"/>
    <x v="37"/>
    <n v="13093.674196820641"/>
    <n v="33.288771088435816"/>
    <n v="45.702303908902728"/>
    <n v="78.991074997338544"/>
    <n v="13060.385425732205"/>
    <n v="0"/>
  </r>
  <r>
    <n v="4"/>
    <n v="66"/>
    <n v="312"/>
    <x v="3"/>
    <s v="weekly"/>
    <n v="15000"/>
    <n v="0.182"/>
    <d v="2012-10-17T00:00:00"/>
    <x v="257"/>
    <x v="37"/>
    <n v="13060.385425732205"/>
    <n v="33.404962579851336"/>
    <n v="45.586112417487207"/>
    <n v="78.991074997338544"/>
    <n v="13026.980463152355"/>
    <n v="0"/>
  </r>
  <r>
    <n v="4"/>
    <n v="67"/>
    <n v="312"/>
    <x v="3"/>
    <s v="weekly"/>
    <n v="15000"/>
    <n v="0.182"/>
    <d v="2012-10-24T00:00:00"/>
    <x v="258"/>
    <x v="37"/>
    <n v="13026.980463152355"/>
    <n v="33.521559627321835"/>
    <n v="45.469515370016708"/>
    <n v="78.991074997338544"/>
    <n v="12993.458903525034"/>
    <n v="12993.458903525034"/>
  </r>
  <r>
    <n v="4"/>
    <n v="68"/>
    <n v="312"/>
    <x v="3"/>
    <s v="weekly"/>
    <n v="15000"/>
    <n v="0.182"/>
    <d v="2012-10-31T00:00:00"/>
    <x v="259"/>
    <x v="38"/>
    <n v="12993.458903525034"/>
    <n v="33.638563646404592"/>
    <n v="45.352511350933952"/>
    <n v="78.991074997338544"/>
    <n v="12959.82033987863"/>
    <n v="0"/>
  </r>
  <r>
    <n v="4"/>
    <n v="69"/>
    <n v="312"/>
    <x v="3"/>
    <s v="weekly"/>
    <n v="15000"/>
    <n v="0.182"/>
    <d v="2012-11-07T00:00:00"/>
    <x v="260"/>
    <x v="38"/>
    <n v="12959.82033987863"/>
    <n v="33.755976057597792"/>
    <n v="45.235098939740752"/>
    <n v="78.991074997338544"/>
    <n v="12926.064363821031"/>
    <n v="0"/>
  </r>
  <r>
    <n v="4"/>
    <n v="70"/>
    <n v="312"/>
    <x v="3"/>
    <s v="weekly"/>
    <n v="15000"/>
    <n v="0.182"/>
    <d v="2012-11-14T00:00:00"/>
    <x v="261"/>
    <x v="38"/>
    <n v="12926.064363821031"/>
    <n v="33.873798286357733"/>
    <n v="45.117276710980811"/>
    <n v="78.991074997338544"/>
    <n v="12892.190565534673"/>
    <n v="0"/>
  </r>
  <r>
    <n v="4"/>
    <n v="71"/>
    <n v="312"/>
    <x v="3"/>
    <s v="weekly"/>
    <n v="15000"/>
    <n v="0.182"/>
    <d v="2012-11-21T00:00:00"/>
    <x v="262"/>
    <x v="38"/>
    <n v="12892.190565534673"/>
    <n v="33.992031763116145"/>
    <n v="44.999043234222398"/>
    <n v="78.991074997338544"/>
    <n v="12858.198533771556"/>
    <n v="12858.198533771556"/>
  </r>
  <r>
    <n v="4"/>
    <n v="72"/>
    <n v="312"/>
    <x v="3"/>
    <s v="weekly"/>
    <n v="15000"/>
    <n v="0.182"/>
    <d v="2012-11-28T00:00:00"/>
    <x v="263"/>
    <x v="39"/>
    <n v="12858.198533771556"/>
    <n v="34.110677923297544"/>
    <n v="44.880397074040999"/>
    <n v="78.991074997338544"/>
    <n v="12824.087855848258"/>
    <n v="0"/>
  </r>
  <r>
    <n v="4"/>
    <n v="73"/>
    <n v="312"/>
    <x v="3"/>
    <s v="weekly"/>
    <n v="15000"/>
    <n v="0.182"/>
    <d v="2012-12-05T00:00:00"/>
    <x v="264"/>
    <x v="39"/>
    <n v="12824.087855848258"/>
    <n v="34.229738207336673"/>
    <n v="44.76133679000187"/>
    <n v="78.991074997338544"/>
    <n v="12789.858117640921"/>
    <n v="0"/>
  </r>
  <r>
    <n v="4"/>
    <n v="74"/>
    <n v="312"/>
    <x v="3"/>
    <s v="weekly"/>
    <n v="15000"/>
    <n v="0.182"/>
    <d v="2012-12-12T00:00:00"/>
    <x v="265"/>
    <x v="39"/>
    <n v="12789.858117640921"/>
    <n v="34.349214060695985"/>
    <n v="44.641860936642558"/>
    <n v="78.991074997338544"/>
    <n v="12755.508903580225"/>
    <n v="0"/>
  </r>
  <r>
    <n v="4"/>
    <n v="75"/>
    <n v="312"/>
    <x v="3"/>
    <s v="weekly"/>
    <n v="15000"/>
    <n v="0.182"/>
    <d v="2012-12-19T00:00:00"/>
    <x v="81"/>
    <x v="39"/>
    <n v="12755.508903580225"/>
    <n v="34.469106933883182"/>
    <n v="44.521968063455361"/>
    <n v="78.991074997338544"/>
    <n v="12721.039796646342"/>
    <n v="12721.039796646342"/>
  </r>
  <r>
    <n v="4"/>
    <n v="76"/>
    <n v="312"/>
    <x v="3"/>
    <s v="weekly"/>
    <n v="15000"/>
    <n v="0.182"/>
    <d v="2012-12-26T00:00:00"/>
    <x v="266"/>
    <x v="40"/>
    <n v="12721.039796646342"/>
    <n v="34.589418282468841"/>
    <n v="44.401656714869702"/>
    <n v="78.991074997338544"/>
    <n v="12686.450378363874"/>
    <n v="0"/>
  </r>
  <r>
    <n v="4"/>
    <n v="77"/>
    <n v="312"/>
    <x v="3"/>
    <s v="weekly"/>
    <n v="15000"/>
    <n v="0.182"/>
    <d v="2013-01-02T00:00:00"/>
    <x v="267"/>
    <x v="40"/>
    <n v="12686.450378363874"/>
    <n v="34.710149567104089"/>
    <n v="44.280925430234454"/>
    <n v="78.991074997338544"/>
    <n v="12651.740228796769"/>
    <n v="0"/>
  </r>
  <r>
    <n v="4"/>
    <n v="78"/>
    <n v="312"/>
    <x v="3"/>
    <s v="weekly"/>
    <n v="15000"/>
    <n v="0.182"/>
    <d v="2013-01-09T00:00:00"/>
    <x v="268"/>
    <x v="40"/>
    <n v="12651.740228796769"/>
    <n v="34.831302253538311"/>
    <n v="44.159772743800232"/>
    <n v="78.991074997338544"/>
    <n v="12616.90892654323"/>
    <n v="0"/>
  </r>
  <r>
    <n v="4"/>
    <n v="79"/>
    <n v="312"/>
    <x v="3"/>
    <s v="weekly"/>
    <n v="15000"/>
    <n v="0.182"/>
    <d v="2013-01-16T00:00:00"/>
    <x v="269"/>
    <x v="40"/>
    <n v="12616.90892654323"/>
    <n v="34.952877812636963"/>
    <n v="44.038197184701581"/>
    <n v="78.991074997338544"/>
    <n v="12581.956048730593"/>
    <n v="0"/>
  </r>
  <r>
    <n v="4"/>
    <n v="80"/>
    <n v="312"/>
    <x v="3"/>
    <s v="weekly"/>
    <n v="15000"/>
    <n v="0.182"/>
    <d v="2013-01-23T00:00:00"/>
    <x v="270"/>
    <x v="40"/>
    <n v="12581.956048730593"/>
    <n v="35.074877720399428"/>
    <n v="43.916197276939116"/>
    <n v="78.991074997338544"/>
    <n v="12546.881171010195"/>
    <n v="12546.881171010195"/>
  </r>
  <r>
    <n v="4"/>
    <n v="81"/>
    <n v="312"/>
    <x v="3"/>
    <s v="weekly"/>
    <n v="15000"/>
    <n v="0.182"/>
    <d v="2013-01-30T00:00:00"/>
    <x v="271"/>
    <x v="41"/>
    <n v="12546.881171010195"/>
    <n v="35.197303457976936"/>
    <n v="43.793771539361607"/>
    <n v="78.991074997338544"/>
    <n v="12511.683867552218"/>
    <n v="0"/>
  </r>
  <r>
    <n v="4"/>
    <n v="82"/>
    <n v="312"/>
    <x v="3"/>
    <s v="weekly"/>
    <n v="15000"/>
    <n v="0.182"/>
    <d v="2013-02-06T00:00:00"/>
    <x v="272"/>
    <x v="41"/>
    <n v="12511.683867552218"/>
    <n v="35.320156511690527"/>
    <n v="43.670918485648016"/>
    <n v="78.991074997338544"/>
    <n v="12476.363711040527"/>
    <n v="0"/>
  </r>
  <r>
    <n v="4"/>
    <n v="83"/>
    <n v="312"/>
    <x v="3"/>
    <s v="weekly"/>
    <n v="15000"/>
    <n v="0.182"/>
    <d v="2013-02-13T00:00:00"/>
    <x v="273"/>
    <x v="41"/>
    <n v="12476.363711040527"/>
    <n v="35.44343837304914"/>
    <n v="43.547636624289403"/>
    <n v="78.991074997338544"/>
    <n v="12440.920272667478"/>
    <n v="0"/>
  </r>
  <r>
    <n v="4"/>
    <n v="84"/>
    <n v="312"/>
    <x v="3"/>
    <s v="weekly"/>
    <n v="15000"/>
    <n v="0.182"/>
    <d v="2013-02-20T00:00:00"/>
    <x v="274"/>
    <x v="41"/>
    <n v="12440.920272667478"/>
    <n v="35.567150538767677"/>
    <n v="43.423924458570866"/>
    <n v="78.991074997338544"/>
    <n v="12405.35312212871"/>
    <n v="12405.35312212871"/>
  </r>
  <r>
    <n v="4"/>
    <n v="85"/>
    <n v="312"/>
    <x v="3"/>
    <s v="weekly"/>
    <n v="15000"/>
    <n v="0.182"/>
    <d v="2013-02-27T00:00:00"/>
    <x v="275"/>
    <x v="42"/>
    <n v="12405.35312212871"/>
    <n v="35.691294510785177"/>
    <n v="43.299780486553367"/>
    <n v="78.991074997338544"/>
    <n v="12369.661827617925"/>
    <n v="0"/>
  </r>
  <r>
    <n v="4"/>
    <n v="86"/>
    <n v="312"/>
    <x v="3"/>
    <s v="weekly"/>
    <n v="15000"/>
    <n v="0.182"/>
    <d v="2013-03-06T00:00:00"/>
    <x v="276"/>
    <x v="42"/>
    <n v="12369.661827617925"/>
    <n v="35.815871796283098"/>
    <n v="43.175203201055446"/>
    <n v="78.991074997338544"/>
    <n v="12333.845955821642"/>
    <n v="0"/>
  </r>
  <r>
    <n v="4"/>
    <n v="87"/>
    <n v="312"/>
    <x v="3"/>
    <s v="weekly"/>
    <n v="15000"/>
    <n v="0.182"/>
    <d v="2013-03-13T00:00:00"/>
    <x v="277"/>
    <x v="42"/>
    <n v="12333.845955821642"/>
    <n v="35.940883907703551"/>
    <n v="43.050191089634993"/>
    <n v="78.991074997338544"/>
    <n v="12297.905071913938"/>
    <n v="0"/>
  </r>
  <r>
    <n v="4"/>
    <n v="88"/>
    <n v="312"/>
    <x v="3"/>
    <s v="weekly"/>
    <n v="15000"/>
    <n v="0.182"/>
    <d v="2013-03-20T00:00:00"/>
    <x v="278"/>
    <x v="42"/>
    <n v="12297.905071913938"/>
    <n v="36.066332362767703"/>
    <n v="42.92474263457084"/>
    <n v="78.991074997338544"/>
    <n v="12261.838739551171"/>
    <n v="12261.838739551171"/>
  </r>
  <r>
    <n v="4"/>
    <n v="89"/>
    <n v="312"/>
    <x v="3"/>
    <s v="weekly"/>
    <n v="15000"/>
    <n v="0.182"/>
    <d v="2013-03-27T00:00:00"/>
    <x v="279"/>
    <x v="43"/>
    <n v="12261.838739551171"/>
    <n v="36.192218684494179"/>
    <n v="42.798856312844364"/>
    <n v="78.991074997338544"/>
    <n v="12225.646520866676"/>
    <n v="0"/>
  </r>
  <r>
    <n v="4"/>
    <n v="90"/>
    <n v="312"/>
    <x v="3"/>
    <s v="weekly"/>
    <n v="15000"/>
    <n v="0.182"/>
    <d v="2013-04-03T00:00:00"/>
    <x v="280"/>
    <x v="43"/>
    <n v="12225.646520866676"/>
    <n v="36.318544401217594"/>
    <n v="42.67253059612095"/>
    <n v="78.991074997338544"/>
    <n v="12189.327976465458"/>
    <n v="0"/>
  </r>
  <r>
    <n v="4"/>
    <n v="91"/>
    <n v="312"/>
    <x v="3"/>
    <s v="weekly"/>
    <n v="15000"/>
    <n v="0.182"/>
    <d v="2013-04-10T00:00:00"/>
    <x v="281"/>
    <x v="43"/>
    <n v="12189.327976465458"/>
    <n v="36.445311046607053"/>
    <n v="42.545763950731491"/>
    <n v="78.991074997338544"/>
    <n v="12152.882665418851"/>
    <n v="0"/>
  </r>
  <r>
    <n v="4"/>
    <n v="92"/>
    <n v="312"/>
    <x v="3"/>
    <s v="weekly"/>
    <n v="15000"/>
    <n v="0.182"/>
    <d v="2013-04-17T00:00:00"/>
    <x v="282"/>
    <x v="43"/>
    <n v="12152.882665418851"/>
    <n v="36.5725201596848"/>
    <n v="42.418554837653744"/>
    <n v="78.991074997338544"/>
    <n v="12116.310145259165"/>
    <n v="12116.310145259165"/>
  </r>
  <r>
    <n v="4"/>
    <n v="93"/>
    <n v="312"/>
    <x v="3"/>
    <s v="weekly"/>
    <n v="15000"/>
    <n v="0.182"/>
    <d v="2013-04-24T00:00:00"/>
    <x v="283"/>
    <x v="44"/>
    <n v="12116.310145259165"/>
    <n v="36.700173284844908"/>
    <n v="42.290901712493636"/>
    <n v="78.991074997338544"/>
    <n v="12079.60997197432"/>
    <n v="0"/>
  </r>
  <r>
    <n v="4"/>
    <n v="94"/>
    <n v="312"/>
    <x v="3"/>
    <s v="weekly"/>
    <n v="15000"/>
    <n v="0.182"/>
    <d v="2013-05-01T00:00:00"/>
    <x v="284"/>
    <x v="44"/>
    <n v="12079.60997197432"/>
    <n v="36.828271971872013"/>
    <n v="42.16280302546653"/>
    <n v="78.991074997338544"/>
    <n v="12042.781700002448"/>
    <n v="0"/>
  </r>
  <r>
    <n v="4"/>
    <n v="95"/>
    <n v="312"/>
    <x v="3"/>
    <s v="weekly"/>
    <n v="15000"/>
    <n v="0.182"/>
    <d v="2013-05-08T00:00:00"/>
    <x v="173"/>
    <x v="44"/>
    <n v="12042.781700002448"/>
    <n v="36.95681777596014"/>
    <n v="42.034257221378404"/>
    <n v="78.991074997338544"/>
    <n v="12005.824882226489"/>
    <n v="0"/>
  </r>
  <r>
    <n v="4"/>
    <n v="96"/>
    <n v="312"/>
    <x v="3"/>
    <s v="weekly"/>
    <n v="15000"/>
    <n v="0.182"/>
    <d v="2013-05-15T00:00:00"/>
    <x v="285"/>
    <x v="44"/>
    <n v="12005.824882226489"/>
    <n v="37.085812257731568"/>
    <n v="41.905262739606975"/>
    <n v="78.991074997338544"/>
    <n v="11968.739069968757"/>
    <n v="0"/>
  </r>
  <r>
    <n v="4"/>
    <n v="97"/>
    <n v="312"/>
    <x v="3"/>
    <s v="weekly"/>
    <n v="15000"/>
    <n v="0.182"/>
    <d v="2013-05-22T00:00:00"/>
    <x v="286"/>
    <x v="44"/>
    <n v="11968.739069968757"/>
    <n v="37.215256983255813"/>
    <n v="41.775818014082731"/>
    <n v="78.991074997338544"/>
    <n v="11931.523812985501"/>
    <n v="11931.523812985501"/>
  </r>
  <r>
    <n v="4"/>
    <n v="98"/>
    <n v="312"/>
    <x v="3"/>
    <s v="weekly"/>
    <n v="15000"/>
    <n v="0.182"/>
    <d v="2013-05-29T00:00:00"/>
    <x v="287"/>
    <x v="45"/>
    <n v="11931.523812985501"/>
    <n v="37.345153524068607"/>
    <n v="41.645921473269937"/>
    <n v="78.991074997338544"/>
    <n v="11894.178659461431"/>
    <n v="0"/>
  </r>
  <r>
    <n v="4"/>
    <n v="99"/>
    <n v="312"/>
    <x v="3"/>
    <s v="weekly"/>
    <n v="15000"/>
    <n v="0.182"/>
    <d v="2013-06-05T00:00:00"/>
    <x v="288"/>
    <x v="45"/>
    <n v="11894.178659461431"/>
    <n v="37.475503457190968"/>
    <n v="41.515571540147576"/>
    <n v="78.991074997338544"/>
    <n v="11856.70315600424"/>
    <n v="0"/>
  </r>
  <r>
    <n v="4"/>
    <n v="100"/>
    <n v="312"/>
    <x v="3"/>
    <s v="weekly"/>
    <n v="15000"/>
    <n v="0.182"/>
    <d v="2013-06-12T00:00:00"/>
    <x v="289"/>
    <x v="45"/>
    <n v="11856.70315600424"/>
    <n v="37.606308365148408"/>
    <n v="41.384766632190136"/>
    <n v="78.991074997338544"/>
    <n v="11819.096847639092"/>
    <n v="0"/>
  </r>
  <r>
    <n v="4"/>
    <n v="101"/>
    <n v="312"/>
    <x v="3"/>
    <s v="weekly"/>
    <n v="15000"/>
    <n v="0.182"/>
    <d v="2013-06-19T00:00:00"/>
    <x v="87"/>
    <x v="45"/>
    <n v="11819.096847639092"/>
    <n v="37.737569835990044"/>
    <n v="41.2535051613485"/>
    <n v="78.991074997338544"/>
    <n v="11781.359277803102"/>
    <n v="11781.359277803102"/>
  </r>
  <r>
    <n v="4"/>
    <n v="102"/>
    <n v="312"/>
    <x v="3"/>
    <s v="weekly"/>
    <n v="15000"/>
    <n v="0.182"/>
    <d v="2013-06-26T00:00:00"/>
    <x v="290"/>
    <x v="0"/>
    <n v="11781.359277803102"/>
    <n v="37.869289463307993"/>
    <n v="41.12178553403055"/>
    <n v="78.991074997338544"/>
    <n v="11743.489988339794"/>
    <n v="0"/>
  </r>
  <r>
    <n v="4"/>
    <n v="103"/>
    <n v="312"/>
    <x v="3"/>
    <s v="weekly"/>
    <n v="15000"/>
    <n v="0.182"/>
    <d v="2013-07-03T00:00:00"/>
    <x v="291"/>
    <x v="0"/>
    <n v="11743.489988339794"/>
    <n v="38.001468846256628"/>
    <n v="40.989606151081915"/>
    <n v="78.991074997338544"/>
    <n v="11705.488519493538"/>
    <n v="0"/>
  </r>
  <r>
    <n v="4"/>
    <n v="104"/>
    <n v="312"/>
    <x v="3"/>
    <s v="weekly"/>
    <n v="15000"/>
    <n v="0.182"/>
    <d v="2013-07-10T00:00:00"/>
    <x v="292"/>
    <x v="0"/>
    <n v="11705.488519493538"/>
    <n v="38.134109589572056"/>
    <n v="40.856965407766488"/>
    <n v="78.991074997338544"/>
    <n v="11667.354409903966"/>
    <n v="0"/>
  </r>
  <r>
    <n v="4"/>
    <n v="105"/>
    <n v="312"/>
    <x v="3"/>
    <s v="weekly"/>
    <n v="15000"/>
    <n v="0.182"/>
    <d v="2013-07-17T00:00:00"/>
    <x v="293"/>
    <x v="0"/>
    <n v="11667.354409903966"/>
    <n v="38.267213303591546"/>
    <n v="40.723861693746997"/>
    <n v="78.991074997338544"/>
    <n v="11629.087196600374"/>
    <n v="0"/>
  </r>
  <r>
    <n v="4"/>
    <n v="106"/>
    <n v="312"/>
    <x v="3"/>
    <s v="weekly"/>
    <n v="15000"/>
    <n v="0.182"/>
    <d v="2013-07-24T00:00:00"/>
    <x v="294"/>
    <x v="0"/>
    <n v="11629.087196600374"/>
    <n v="38.400781604273128"/>
    <n v="40.590293393065416"/>
    <n v="78.991074997338544"/>
    <n v="11590.6864149961"/>
    <n v="11590.6864149961"/>
  </r>
  <r>
    <n v="4"/>
    <n v="107"/>
    <n v="312"/>
    <x v="3"/>
    <s v="weekly"/>
    <n v="15000"/>
    <n v="0.182"/>
    <d v="2013-07-31T00:00:00"/>
    <x v="295"/>
    <x v="1"/>
    <n v="11590.6864149961"/>
    <n v="38.534816113215165"/>
    <n v="40.456258884123379"/>
    <n v="78.991074997338544"/>
    <n v="11552.151598882885"/>
    <n v="0"/>
  </r>
  <r>
    <n v="4"/>
    <n v="108"/>
    <n v="312"/>
    <x v="3"/>
    <s v="weekly"/>
    <n v="15000"/>
    <n v="0.182"/>
    <d v="2013-08-07T00:00:00"/>
    <x v="296"/>
    <x v="1"/>
    <n v="11552.151598882885"/>
    <n v="38.669318457676091"/>
    <n v="40.321756539662452"/>
    <n v="78.991074997338544"/>
    <n v="11513.482280425209"/>
    <n v="0"/>
  </r>
  <r>
    <n v="4"/>
    <n v="109"/>
    <n v="312"/>
    <x v="3"/>
    <s v="weekly"/>
    <n v="15000"/>
    <n v="0.182"/>
    <d v="2013-08-14T00:00:00"/>
    <x v="297"/>
    <x v="1"/>
    <n v="11513.482280425209"/>
    <n v="38.804290270594116"/>
    <n v="40.186784726744428"/>
    <n v="78.991074997338544"/>
    <n v="11474.677990154614"/>
    <n v="0"/>
  </r>
  <r>
    <n v="4"/>
    <n v="110"/>
    <n v="312"/>
    <x v="3"/>
    <s v="weekly"/>
    <n v="15000"/>
    <n v="0.182"/>
    <d v="2013-08-21T00:00:00"/>
    <x v="298"/>
    <x v="1"/>
    <n v="11474.677990154614"/>
    <n v="38.939733190607093"/>
    <n v="40.05134180673145"/>
    <n v="78.991074997338544"/>
    <n v="11435.738256964007"/>
    <n v="11435.738256964007"/>
  </r>
  <r>
    <n v="4"/>
    <n v="111"/>
    <n v="312"/>
    <x v="3"/>
    <s v="weekly"/>
    <n v="15000"/>
    <n v="0.182"/>
    <d v="2013-08-28T00:00:00"/>
    <x v="299"/>
    <x v="2"/>
    <n v="11435.738256964007"/>
    <n v="39.075648862072391"/>
    <n v="39.915426135266152"/>
    <n v="78.991074997338544"/>
    <n v="11396.662608101935"/>
    <n v="0"/>
  </r>
  <r>
    <n v="4"/>
    <n v="112"/>
    <n v="312"/>
    <x v="3"/>
    <s v="weekly"/>
    <n v="15000"/>
    <n v="0.182"/>
    <d v="2013-09-04T00:00:00"/>
    <x v="300"/>
    <x v="2"/>
    <n v="11396.662608101935"/>
    <n v="39.212038935086852"/>
    <n v="39.779036062251691"/>
    <n v="78.991074997338544"/>
    <n v="11357.450569166847"/>
    <n v="0"/>
  </r>
  <r>
    <n v="4"/>
    <n v="113"/>
    <n v="312"/>
    <x v="3"/>
    <s v="weekly"/>
    <n v="15000"/>
    <n v="0.182"/>
    <d v="2013-09-11T00:00:00"/>
    <x v="301"/>
    <x v="2"/>
    <n v="11357.450569166847"/>
    <n v="39.348905065506862"/>
    <n v="39.642169931831681"/>
    <n v="78.991074997338544"/>
    <n v="11318.101664101341"/>
    <n v="0"/>
  </r>
  <r>
    <n v="4"/>
    <n v="114"/>
    <n v="312"/>
    <x v="3"/>
    <s v="weekly"/>
    <n v="15000"/>
    <n v="0.182"/>
    <d v="2013-09-18T00:00:00"/>
    <x v="302"/>
    <x v="2"/>
    <n v="11318.101664101341"/>
    <n v="39.486248914968378"/>
    <n v="39.504826082370165"/>
    <n v="78.991074997338544"/>
    <n v="11278.615415186372"/>
    <n v="11278.615415186372"/>
  </r>
  <r>
    <n v="4"/>
    <n v="115"/>
    <n v="312"/>
    <x v="3"/>
    <s v="weekly"/>
    <n v="15000"/>
    <n v="0.182"/>
    <d v="2013-09-25T00:00:00"/>
    <x v="303"/>
    <x v="3"/>
    <n v="11278.615415186372"/>
    <n v="39.624072150907203"/>
    <n v="39.36700284643134"/>
    <n v="78.991074997338544"/>
    <n v="11238.991343035465"/>
    <n v="0"/>
  </r>
  <r>
    <n v="4"/>
    <n v="116"/>
    <n v="312"/>
    <x v="3"/>
    <s v="weekly"/>
    <n v="15000"/>
    <n v="0.182"/>
    <d v="2013-10-02T00:00:00"/>
    <x v="304"/>
    <x v="3"/>
    <n v="11238.991343035465"/>
    <n v="39.76237644657914"/>
    <n v="39.228698550759404"/>
    <n v="78.991074997338544"/>
    <n v="11199.228966588886"/>
    <n v="0"/>
  </r>
  <r>
    <n v="4"/>
    <n v="117"/>
    <n v="312"/>
    <x v="3"/>
    <s v="weekly"/>
    <n v="15000"/>
    <n v="0.182"/>
    <d v="2013-10-09T00:00:00"/>
    <x v="305"/>
    <x v="3"/>
    <n v="11199.228966588886"/>
    <n v="39.901163481080353"/>
    <n v="39.089911516258191"/>
    <n v="78.991074997338544"/>
    <n v="11159.327803107806"/>
    <n v="0"/>
  </r>
  <r>
    <n v="4"/>
    <n v="118"/>
    <n v="312"/>
    <x v="3"/>
    <s v="weekly"/>
    <n v="15000"/>
    <n v="0.182"/>
    <d v="2013-10-16T00:00:00"/>
    <x v="306"/>
    <x v="3"/>
    <n v="11159.327803107806"/>
    <n v="40.040434939367735"/>
    <n v="38.950640057970809"/>
    <n v="78.991074997338544"/>
    <n v="11119.287368168438"/>
    <n v="0"/>
  </r>
  <r>
    <n v="4"/>
    <n v="119"/>
    <n v="312"/>
    <x v="3"/>
    <s v="weekly"/>
    <n v="15000"/>
    <n v="0.182"/>
    <d v="2013-10-23T00:00:00"/>
    <x v="307"/>
    <x v="3"/>
    <n v="11119.287368168438"/>
    <n v="40.18019251227939"/>
    <n v="38.810882485059153"/>
    <n v="78.991074997338544"/>
    <n v="11079.107175656158"/>
    <n v="11079.107175656158"/>
  </r>
  <r>
    <n v="4"/>
    <n v="120"/>
    <n v="312"/>
    <x v="3"/>
    <s v="weekly"/>
    <n v="15000"/>
    <n v="0.182"/>
    <d v="2013-10-30T00:00:00"/>
    <x v="308"/>
    <x v="4"/>
    <n v="11079.107175656158"/>
    <n v="40.320437896555134"/>
    <n v="38.670637100783409"/>
    <n v="78.991074997338544"/>
    <n v="11038.786737759603"/>
    <n v="0"/>
  </r>
  <r>
    <n v="4"/>
    <n v="121"/>
    <n v="312"/>
    <x v="3"/>
    <s v="weekly"/>
    <n v="15000"/>
    <n v="0.182"/>
    <d v="2013-11-06T00:00:00"/>
    <x v="309"/>
    <x v="4"/>
    <n v="11038.786737759603"/>
    <n v="40.461172794857077"/>
    <n v="38.529902202481466"/>
    <n v="78.991074997338544"/>
    <n v="10998.325564964745"/>
    <n v="0"/>
  </r>
  <r>
    <n v="4"/>
    <n v="122"/>
    <n v="312"/>
    <x v="3"/>
    <s v="weekly"/>
    <n v="15000"/>
    <n v="0.182"/>
    <d v="2013-11-13T00:00:00"/>
    <x v="310"/>
    <x v="4"/>
    <n v="10998.325564964745"/>
    <n v="40.60239891579036"/>
    <n v="38.388676081548184"/>
    <n v="78.991074997338544"/>
    <n v="10957.723166048954"/>
    <n v="0"/>
  </r>
  <r>
    <n v="4"/>
    <n v="123"/>
    <n v="312"/>
    <x v="3"/>
    <s v="weekly"/>
    <n v="15000"/>
    <n v="0.182"/>
    <d v="2013-11-20T00:00:00"/>
    <x v="311"/>
    <x v="4"/>
    <n v="10957.723166048954"/>
    <n v="40.744117973923835"/>
    <n v="38.246957023414708"/>
    <n v="78.991074997338544"/>
    <n v="10916.979048075031"/>
    <n v="10916.979048075031"/>
  </r>
  <r>
    <n v="4"/>
    <n v="124"/>
    <n v="312"/>
    <x v="3"/>
    <s v="weekly"/>
    <n v="15000"/>
    <n v="0.182"/>
    <d v="2013-11-27T00:00:00"/>
    <x v="312"/>
    <x v="5"/>
    <n v="10916.979048075031"/>
    <n v="40.886331689810902"/>
    <n v="38.104743307527642"/>
    <n v="78.991074997338544"/>
    <n v="10876.092716385219"/>
    <n v="0"/>
  </r>
  <r>
    <n v="4"/>
    <n v="125"/>
    <n v="312"/>
    <x v="3"/>
    <s v="weekly"/>
    <n v="15000"/>
    <n v="0.182"/>
    <d v="2013-12-04T00:00:00"/>
    <x v="313"/>
    <x v="5"/>
    <n v="10876.092716385219"/>
    <n v="41.02904179001041"/>
    <n v="37.962033207328133"/>
    <n v="78.991074997338544"/>
    <n v="10835.063674595209"/>
    <n v="0"/>
  </r>
  <r>
    <n v="4"/>
    <n v="126"/>
    <n v="312"/>
    <x v="3"/>
    <s v="weekly"/>
    <n v="15000"/>
    <n v="0.182"/>
    <d v="2013-12-11T00:00:00"/>
    <x v="314"/>
    <x v="5"/>
    <n v="10835.063674595209"/>
    <n v="41.172250007107593"/>
    <n v="37.818824990230951"/>
    <n v="78.991074997338544"/>
    <n v="10793.891424588101"/>
    <n v="0"/>
  </r>
  <r>
    <n v="4"/>
    <n v="127"/>
    <n v="312"/>
    <x v="3"/>
    <s v="weekly"/>
    <n v="15000"/>
    <n v="0.182"/>
    <d v="2013-12-18T00:00:00"/>
    <x v="315"/>
    <x v="5"/>
    <n v="10793.891424588101"/>
    <n v="41.315958079735147"/>
    <n v="37.675116917603397"/>
    <n v="78.991074997338544"/>
    <n v="10752.575466508366"/>
    <n v="10752.575466508366"/>
  </r>
  <r>
    <n v="4"/>
    <n v="128"/>
    <n v="312"/>
    <x v="3"/>
    <s v="weekly"/>
    <n v="15000"/>
    <n v="0.182"/>
    <d v="2013-12-25T00:00:00"/>
    <x v="316"/>
    <x v="6"/>
    <n v="10752.575466508366"/>
    <n v="41.460167752594273"/>
    <n v="37.53090724474427"/>
    <n v="78.991074997338544"/>
    <n v="10711.115298755773"/>
    <n v="0"/>
  </r>
  <r>
    <n v="4"/>
    <n v="129"/>
    <n v="312"/>
    <x v="3"/>
    <s v="weekly"/>
    <n v="15000"/>
    <n v="0.182"/>
    <d v="2014-01-01T00:00:00"/>
    <x v="317"/>
    <x v="6"/>
    <n v="10711.115298755773"/>
    <n v="41.60488077647593"/>
    <n v="37.386194220862613"/>
    <n v="78.991074997338544"/>
    <n v="10669.510417979296"/>
    <n v="0"/>
  </r>
  <r>
    <n v="4"/>
    <n v="130"/>
    <n v="312"/>
    <x v="3"/>
    <s v="weekly"/>
    <n v="15000"/>
    <n v="0.182"/>
    <d v="2014-01-08T00:00:00"/>
    <x v="181"/>
    <x v="6"/>
    <n v="10669.510417979296"/>
    <n v="41.750098908282041"/>
    <n v="37.240976089056502"/>
    <n v="78.991074997338544"/>
    <n v="10627.760319071014"/>
    <n v="0"/>
  </r>
  <r>
    <n v="4"/>
    <n v="131"/>
    <n v="312"/>
    <x v="3"/>
    <s v="weekly"/>
    <n v="15000"/>
    <n v="0.182"/>
    <d v="2014-01-15T00:00:00"/>
    <x v="318"/>
    <x v="6"/>
    <n v="10627.760319071014"/>
    <n v="41.89582391104684"/>
    <n v="37.095251086291704"/>
    <n v="78.991074997338544"/>
    <n v="10585.864495159967"/>
    <n v="0"/>
  </r>
  <r>
    <n v="4"/>
    <n v="132"/>
    <n v="312"/>
    <x v="3"/>
    <s v="weekly"/>
    <n v="15000"/>
    <n v="0.182"/>
    <d v="2014-01-22T00:00:00"/>
    <x v="319"/>
    <x v="6"/>
    <n v="10585.864495159967"/>
    <n v="42.042057553958273"/>
    <n v="36.949017443380271"/>
    <n v="78.991074997338544"/>
    <n v="10543.82243760601"/>
    <n v="10543.82243760601"/>
  </r>
  <r>
    <n v="4"/>
    <n v="133"/>
    <n v="312"/>
    <x v="3"/>
    <s v="weekly"/>
    <n v="15000"/>
    <n v="0.182"/>
    <d v="2014-01-29T00:00:00"/>
    <x v="320"/>
    <x v="7"/>
    <n v="10543.82243760601"/>
    <n v="42.188801612379486"/>
    <n v="36.802273384959058"/>
    <n v="78.991074997338544"/>
    <n v="10501.63363599363"/>
    <n v="0"/>
  </r>
  <r>
    <n v="4"/>
    <n v="134"/>
    <n v="312"/>
    <x v="3"/>
    <s v="weekly"/>
    <n v="15000"/>
    <n v="0.182"/>
    <d v="2014-02-05T00:00:00"/>
    <x v="321"/>
    <x v="7"/>
    <n v="10501.63363599363"/>
    <n v="42.336057867870366"/>
    <n v="36.655017129468177"/>
    <n v="78.991074997338544"/>
    <n v="10459.297578125759"/>
    <n v="0"/>
  </r>
  <r>
    <n v="4"/>
    <n v="135"/>
    <n v="312"/>
    <x v="3"/>
    <s v="weekly"/>
    <n v="15000"/>
    <n v="0.182"/>
    <d v="2014-02-12T00:00:00"/>
    <x v="322"/>
    <x v="7"/>
    <n v="10459.297578125759"/>
    <n v="42.483828108209181"/>
    <n v="36.507246889129362"/>
    <n v="78.991074997338544"/>
    <n v="10416.813750017551"/>
    <n v="0"/>
  </r>
  <r>
    <n v="4"/>
    <n v="136"/>
    <n v="312"/>
    <x v="3"/>
    <s v="weekly"/>
    <n v="15000"/>
    <n v="0.182"/>
    <d v="2014-02-19T00:00:00"/>
    <x v="95"/>
    <x v="7"/>
    <n v="10416.813750017551"/>
    <n v="42.632114127414269"/>
    <n v="36.358960869924275"/>
    <n v="78.991074997338544"/>
    <n v="10374.181635890136"/>
    <n v="10374.181635890136"/>
  </r>
  <r>
    <n v="4"/>
    <n v="137"/>
    <n v="312"/>
    <x v="3"/>
    <s v="weekly"/>
    <n v="15000"/>
    <n v="0.182"/>
    <d v="2014-02-26T00:00:00"/>
    <x v="323"/>
    <x v="8"/>
    <n v="10374.181635890136"/>
    <n v="42.780917725765846"/>
    <n v="36.210157271572697"/>
    <n v="78.991074997338544"/>
    <n v="10331.40071816437"/>
    <n v="0"/>
  </r>
  <r>
    <n v="4"/>
    <n v="138"/>
    <n v="312"/>
    <x v="3"/>
    <s v="weekly"/>
    <n v="15000"/>
    <n v="0.182"/>
    <d v="2014-03-05T00:00:00"/>
    <x v="324"/>
    <x v="8"/>
    <n v="10331.40071816437"/>
    <n v="42.930240709827842"/>
    <n v="36.060834287510701"/>
    <n v="78.991074997338544"/>
    <n v="10288.470477454543"/>
    <n v="0"/>
  </r>
  <r>
    <n v="4"/>
    <n v="139"/>
    <n v="312"/>
    <x v="3"/>
    <s v="weekly"/>
    <n v="15000"/>
    <n v="0.182"/>
    <d v="2014-03-12T00:00:00"/>
    <x v="325"/>
    <x v="8"/>
    <n v="10288.470477454543"/>
    <n v="43.080084892469813"/>
    <n v="35.910990104868731"/>
    <n v="78.991074997338544"/>
    <n v="10245.390392562073"/>
    <n v="0"/>
  </r>
  <r>
    <n v="4"/>
    <n v="140"/>
    <n v="312"/>
    <x v="3"/>
    <s v="weekly"/>
    <n v="15000"/>
    <n v="0.182"/>
    <d v="2014-03-19T00:00:00"/>
    <x v="96"/>
    <x v="8"/>
    <n v="10245.390392562073"/>
    <n v="43.23045209288901"/>
    <n v="35.760622904449534"/>
    <n v="78.991074997338544"/>
    <n v="10202.159940469184"/>
    <n v="10202.159940469184"/>
  </r>
  <r>
    <n v="4"/>
    <n v="141"/>
    <n v="312"/>
    <x v="3"/>
    <s v="weekly"/>
    <n v="15000"/>
    <n v="0.182"/>
    <d v="2014-03-26T00:00:00"/>
    <x v="326"/>
    <x v="9"/>
    <n v="10202.159940469184"/>
    <n v="43.381344136632407"/>
    <n v="35.609730860706136"/>
    <n v="78.991074997338544"/>
    <n v="10158.778596332551"/>
    <n v="0"/>
  </r>
  <r>
    <n v="4"/>
    <n v="142"/>
    <n v="312"/>
    <x v="3"/>
    <s v="weekly"/>
    <n v="15000"/>
    <n v="0.182"/>
    <d v="2014-04-02T00:00:00"/>
    <x v="327"/>
    <x v="9"/>
    <n v="10158.778596332551"/>
    <n v="43.532762855618898"/>
    <n v="35.458312141719645"/>
    <n v="78.991074997338544"/>
    <n v="10115.245833476933"/>
    <n v="0"/>
  </r>
  <r>
    <n v="4"/>
    <n v="143"/>
    <n v="312"/>
    <x v="3"/>
    <s v="weekly"/>
    <n v="15000"/>
    <n v="0.182"/>
    <d v="2014-04-09T00:00:00"/>
    <x v="328"/>
    <x v="9"/>
    <n v="10115.245833476933"/>
    <n v="43.684710088161523"/>
    <n v="35.30636490917702"/>
    <n v="78.991074997338544"/>
    <n v="10071.56112338877"/>
    <n v="0"/>
  </r>
  <r>
    <n v="4"/>
    <n v="144"/>
    <n v="312"/>
    <x v="3"/>
    <s v="weekly"/>
    <n v="15000"/>
    <n v="0.182"/>
    <d v="2014-04-16T00:00:00"/>
    <x v="329"/>
    <x v="9"/>
    <n v="10071.56112338877"/>
    <n v="43.837187678989793"/>
    <n v="35.153887318348751"/>
    <n v="78.991074997338544"/>
    <n v="10027.723935709781"/>
    <n v="0"/>
  </r>
  <r>
    <n v="4"/>
    <n v="145"/>
    <n v="312"/>
    <x v="3"/>
    <s v="weekly"/>
    <n v="15000"/>
    <n v="0.182"/>
    <d v="2014-04-23T00:00:00"/>
    <x v="330"/>
    <x v="9"/>
    <n v="10027.723935709781"/>
    <n v="43.990197479272076"/>
    <n v="35.000877518066467"/>
    <n v="78.991074997338544"/>
    <n v="9983.7337382305086"/>
    <n v="9983.7337382305086"/>
  </r>
  <r>
    <n v="4"/>
    <n v="146"/>
    <n v="312"/>
    <x v="3"/>
    <s v="weekly"/>
    <n v="15000"/>
    <n v="0.182"/>
    <d v="2014-04-30T00:00:00"/>
    <x v="331"/>
    <x v="10"/>
    <n v="9983.7337382305086"/>
    <n v="44.14374134663808"/>
    <n v="34.847333650700463"/>
    <n v="78.991074997338544"/>
    <n v="9939.5899968838712"/>
    <n v="0"/>
  </r>
  <r>
    <n v="4"/>
    <n v="147"/>
    <n v="312"/>
    <x v="3"/>
    <s v="weekly"/>
    <n v="15000"/>
    <n v="0.182"/>
    <d v="2014-05-07T00:00:00"/>
    <x v="332"/>
    <x v="10"/>
    <n v="9939.5899968838712"/>
    <n v="44.297821145201418"/>
    <n v="34.693253852137126"/>
    <n v="78.991074997338544"/>
    <n v="9895.2921757386703"/>
    <n v="0"/>
  </r>
  <r>
    <n v="4"/>
    <n v="148"/>
    <n v="312"/>
    <x v="3"/>
    <s v="weekly"/>
    <n v="15000"/>
    <n v="0.182"/>
    <d v="2014-05-14T00:00:00"/>
    <x v="333"/>
    <x v="10"/>
    <n v="9895.2921757386703"/>
    <n v="44.452438745582199"/>
    <n v="34.538636251756344"/>
    <n v="78.991074997338544"/>
    <n v="9850.8397369930881"/>
    <n v="0"/>
  </r>
  <r>
    <n v="4"/>
    <n v="149"/>
    <n v="312"/>
    <x v="3"/>
    <s v="weekly"/>
    <n v="15000"/>
    <n v="0.182"/>
    <d v="2014-05-21T00:00:00"/>
    <x v="334"/>
    <x v="10"/>
    <n v="9850.8397369930881"/>
    <n v="44.607596024929791"/>
    <n v="34.383478972408753"/>
    <n v="78.991074997338544"/>
    <n v="9806.232140968159"/>
    <n v="9806.232140968159"/>
  </r>
  <r>
    <n v="4"/>
    <n v="150"/>
    <n v="312"/>
    <x v="3"/>
    <s v="weekly"/>
    <n v="15000"/>
    <n v="0.182"/>
    <d v="2014-05-28T00:00:00"/>
    <x v="335"/>
    <x v="11"/>
    <n v="9806.232140968159"/>
    <n v="44.763294866945571"/>
    <n v="34.227780130392972"/>
    <n v="78.991074997338544"/>
    <n v="9761.4688461012138"/>
    <n v="0"/>
  </r>
  <r>
    <n v="4"/>
    <n v="151"/>
    <n v="312"/>
    <x v="3"/>
    <s v="weekly"/>
    <n v="15000"/>
    <n v="0.182"/>
    <d v="2014-06-04T00:00:00"/>
    <x v="336"/>
    <x v="11"/>
    <n v="9761.4688461012138"/>
    <n v="44.919537161905808"/>
    <n v="34.071537835432736"/>
    <n v="78.991074997338544"/>
    <n v="9716.5493089393076"/>
    <n v="0"/>
  </r>
  <r>
    <n v="4"/>
    <n v="152"/>
    <n v="312"/>
    <x v="3"/>
    <s v="weekly"/>
    <n v="15000"/>
    <n v="0.182"/>
    <d v="2014-06-11T00:00:00"/>
    <x v="337"/>
    <x v="11"/>
    <n v="9716.5493089393076"/>
    <n v="45.076324806684632"/>
    <n v="33.914750190653912"/>
    <n v="78.991074997338544"/>
    <n v="9671.4729841326225"/>
    <n v="0"/>
  </r>
  <r>
    <n v="4"/>
    <n v="153"/>
    <n v="312"/>
    <x v="3"/>
    <s v="weekly"/>
    <n v="15000"/>
    <n v="0.182"/>
    <d v="2014-06-18T00:00:00"/>
    <x v="338"/>
    <x v="11"/>
    <n v="9671.4729841326225"/>
    <n v="45.233659704777004"/>
    <n v="33.757415292561539"/>
    <n v="78.991074997338544"/>
    <n v="9626.2393244278446"/>
    <n v="9626.2393244278446"/>
  </r>
  <r>
    <n v="4"/>
    <n v="154"/>
    <n v="312"/>
    <x v="3"/>
    <s v="weekly"/>
    <n v="15000"/>
    <n v="0.182"/>
    <d v="2014-06-25T00:00:00"/>
    <x v="339"/>
    <x v="12"/>
    <n v="9626.2393244278446"/>
    <n v="45.391543766321902"/>
    <n v="33.599531231016641"/>
    <n v="78.991074997338544"/>
    <n v="9580.8477806615228"/>
    <n v="0"/>
  </r>
  <r>
    <n v="4"/>
    <n v="155"/>
    <n v="312"/>
    <x v="3"/>
    <s v="weekly"/>
    <n v="15000"/>
    <n v="0.182"/>
    <d v="2014-07-02T00:00:00"/>
    <x v="340"/>
    <x v="12"/>
    <n v="9580.8477806615228"/>
    <n v="45.549978908125446"/>
    <n v="33.441096089213097"/>
    <n v="78.991074997338544"/>
    <n v="9535.2978017533969"/>
    <n v="0"/>
  </r>
  <r>
    <n v="4"/>
    <n v="156"/>
    <n v="312"/>
    <x v="3"/>
    <s v="weekly"/>
    <n v="15000"/>
    <n v="0.182"/>
    <d v="2014-07-09T00:00:00"/>
    <x v="341"/>
    <x v="12"/>
    <n v="9535.2978017533969"/>
    <n v="45.708967053684219"/>
    <n v="33.282107943654324"/>
    <n v="78.991074997338544"/>
    <n v="9489.5888346997126"/>
    <n v="0"/>
  </r>
  <r>
    <n v="4"/>
    <n v="157"/>
    <n v="312"/>
    <x v="3"/>
    <s v="weekly"/>
    <n v="15000"/>
    <n v="0.182"/>
    <d v="2014-07-16T00:00:00"/>
    <x v="342"/>
    <x v="12"/>
    <n v="9489.5888346997126"/>
    <n v="45.868510133208588"/>
    <n v="33.122564864129956"/>
    <n v="78.991074997338544"/>
    <n v="9443.7203245665041"/>
    <n v="0"/>
  </r>
  <r>
    <n v="4"/>
    <n v="158"/>
    <n v="312"/>
    <x v="3"/>
    <s v="weekly"/>
    <n v="15000"/>
    <n v="0.182"/>
    <d v="2014-07-23T00:00:00"/>
    <x v="343"/>
    <x v="12"/>
    <n v="9443.7203245665041"/>
    <n v="46.028610083646143"/>
    <n v="32.962464913692401"/>
    <n v="78.991074997338544"/>
    <n v="9397.6917144828585"/>
    <n v="9397.6917144828585"/>
  </r>
  <r>
    <n v="4"/>
    <n v="159"/>
    <n v="312"/>
    <x v="3"/>
    <s v="weekly"/>
    <n v="15000"/>
    <n v="0.182"/>
    <d v="2014-07-30T00:00:00"/>
    <x v="344"/>
    <x v="13"/>
    <n v="9397.6917144828585"/>
    <n v="46.189268848705218"/>
    <n v="32.801806148633325"/>
    <n v="78.991074997338544"/>
    <n v="9351.5024456341525"/>
    <n v="0"/>
  </r>
  <r>
    <n v="4"/>
    <n v="160"/>
    <n v="312"/>
    <x v="3"/>
    <s v="weekly"/>
    <n v="15000"/>
    <n v="0.182"/>
    <d v="2014-08-06T00:00:00"/>
    <x v="345"/>
    <x v="13"/>
    <n v="9351.5024456341525"/>
    <n v="46.350488378878516"/>
    <n v="32.640586618460027"/>
    <n v="78.991074997338544"/>
    <n v="9305.1519572552734"/>
    <n v="0"/>
  </r>
  <r>
    <n v="4"/>
    <n v="161"/>
    <n v="312"/>
    <x v="3"/>
    <s v="weekly"/>
    <n v="15000"/>
    <n v="0.182"/>
    <d v="2014-08-13T00:00:00"/>
    <x v="346"/>
    <x v="13"/>
    <n v="9305.1519572552734"/>
    <n v="46.512270631466713"/>
    <n v="32.478804365871831"/>
    <n v="78.991074997338544"/>
    <n v="9258.6396866238065"/>
    <n v="0"/>
  </r>
  <r>
    <n v="4"/>
    <n v="162"/>
    <n v="312"/>
    <x v="3"/>
    <s v="weekly"/>
    <n v="15000"/>
    <n v="0.182"/>
    <d v="2014-08-20T00:00:00"/>
    <x v="347"/>
    <x v="13"/>
    <n v="9258.6396866238065"/>
    <n v="46.674617570602301"/>
    <n v="32.316457426736243"/>
    <n v="78.991074997338544"/>
    <n v="9211.9650690532035"/>
    <n v="9211.9650690532035"/>
  </r>
  <r>
    <n v="4"/>
    <n v="163"/>
    <n v="312"/>
    <x v="3"/>
    <s v="weekly"/>
    <n v="15000"/>
    <n v="0.182"/>
    <d v="2014-08-27T00:00:00"/>
    <x v="348"/>
    <x v="14"/>
    <n v="9211.9650690532035"/>
    <n v="46.83753116727339"/>
    <n v="32.153543830065153"/>
    <n v="78.991074997338544"/>
    <n v="9165.12753788593"/>
    <n v="0"/>
  </r>
  <r>
    <n v="4"/>
    <n v="164"/>
    <n v="312"/>
    <x v="3"/>
    <s v="weekly"/>
    <n v="15000"/>
    <n v="0.182"/>
    <d v="2014-09-03T00:00:00"/>
    <x v="349"/>
    <x v="14"/>
    <n v="9165.12753788593"/>
    <n v="47.001013399347649"/>
    <n v="31.990061597990895"/>
    <n v="78.991074997338544"/>
    <n v="9118.1265244865826"/>
    <n v="0"/>
  </r>
  <r>
    <n v="4"/>
    <n v="165"/>
    <n v="312"/>
    <x v="3"/>
    <s v="weekly"/>
    <n v="15000"/>
    <n v="0.182"/>
    <d v="2014-09-10T00:00:00"/>
    <x v="350"/>
    <x v="14"/>
    <n v="9118.1265244865826"/>
    <n v="47.165066251596329"/>
    <n v="31.826008745742211"/>
    <n v="78.991074997338544"/>
    <n v="9070.9614582349859"/>
    <n v="0"/>
  </r>
  <r>
    <n v="4"/>
    <n v="166"/>
    <n v="312"/>
    <x v="3"/>
    <s v="weekly"/>
    <n v="15000"/>
    <n v="0.182"/>
    <d v="2014-09-17T00:00:00"/>
    <x v="351"/>
    <x v="14"/>
    <n v="9070.9614582349859"/>
    <n v="47.32969171571834"/>
    <n v="31.6613832816202"/>
    <n v="78.991074997338544"/>
    <n v="9023.6317665192673"/>
    <n v="9023.6317665192673"/>
  </r>
  <r>
    <n v="4"/>
    <n v="167"/>
    <n v="312"/>
    <x v="3"/>
    <s v="weekly"/>
    <n v="15000"/>
    <n v="0.182"/>
    <d v="2014-09-24T00:00:00"/>
    <x v="352"/>
    <x v="15"/>
    <n v="9023.6317665192673"/>
    <n v="47.494891790364449"/>
    <n v="31.496183206974099"/>
    <n v="78.991074997338544"/>
    <n v="8976.1368747289034"/>
    <n v="0"/>
  </r>
  <r>
    <n v="4"/>
    <n v="168"/>
    <n v="312"/>
    <x v="3"/>
    <s v="weekly"/>
    <n v="15000"/>
    <n v="0.182"/>
    <d v="2014-10-01T00:00:00"/>
    <x v="353"/>
    <x v="15"/>
    <n v="8976.1368747289034"/>
    <n v="47.660668481161494"/>
    <n v="31.33040651617705"/>
    <n v="78.991074997338544"/>
    <n v="8928.4762062477421"/>
    <n v="0"/>
  </r>
  <r>
    <n v="4"/>
    <n v="169"/>
    <n v="312"/>
    <x v="3"/>
    <s v="weekly"/>
    <n v="15000"/>
    <n v="0.182"/>
    <d v="2014-10-08T00:00:00"/>
    <x v="189"/>
    <x v="15"/>
    <n v="8928.4762062477421"/>
    <n v="47.827023800736839"/>
    <n v="31.164051196601708"/>
    <n v="78.991074997338544"/>
    <n v="8880.6491824470049"/>
    <n v="0"/>
  </r>
  <r>
    <n v="4"/>
    <n v="170"/>
    <n v="312"/>
    <x v="3"/>
    <s v="weekly"/>
    <n v="15000"/>
    <n v="0.182"/>
    <d v="2014-10-15T00:00:00"/>
    <x v="354"/>
    <x v="15"/>
    <n v="8880.6491824470049"/>
    <n v="47.993959768742691"/>
    <n v="30.997115228595852"/>
    <n v="78.991074997338544"/>
    <n v="8832.6552226782624"/>
    <n v="0"/>
  </r>
  <r>
    <n v="4"/>
    <n v="171"/>
    <n v="312"/>
    <x v="3"/>
    <s v="weekly"/>
    <n v="15000"/>
    <n v="0.182"/>
    <d v="2014-10-22T00:00:00"/>
    <x v="355"/>
    <x v="15"/>
    <n v="8832.6552226782624"/>
    <n v="48.161478411880722"/>
    <n v="30.829596585457825"/>
    <n v="78.991074997338544"/>
    <n v="8784.4937442663813"/>
    <n v="8784.4937442663813"/>
  </r>
  <r>
    <n v="4"/>
    <n v="172"/>
    <n v="312"/>
    <x v="3"/>
    <s v="weekly"/>
    <n v="15000"/>
    <n v="0.182"/>
    <d v="2014-10-29T00:00:00"/>
    <x v="356"/>
    <x v="16"/>
    <n v="8784.4937442663813"/>
    <n v="48.329581763926569"/>
    <n v="30.661493233411971"/>
    <n v="78.991074997338544"/>
    <n v="8736.1641625024549"/>
    <n v="0"/>
  </r>
  <r>
    <n v="4"/>
    <n v="173"/>
    <n v="312"/>
    <x v="3"/>
    <s v="weekly"/>
    <n v="15000"/>
    <n v="0.182"/>
    <d v="2014-11-05T00:00:00"/>
    <x v="357"/>
    <x v="16"/>
    <n v="8736.1641625024549"/>
    <n v="48.498271865754631"/>
    <n v="30.492803131583912"/>
    <n v="78.991074997338544"/>
    <n v="8687.6658906367011"/>
    <n v="0"/>
  </r>
  <r>
    <n v="4"/>
    <n v="174"/>
    <n v="312"/>
    <x v="3"/>
    <s v="weekly"/>
    <n v="15000"/>
    <n v="0.182"/>
    <d v="2014-11-12T00:00:00"/>
    <x v="358"/>
    <x v="16"/>
    <n v="8687.6658906367011"/>
    <n v="48.667550765362769"/>
    <n v="30.323524231975775"/>
    <n v="78.991074997338544"/>
    <n v="8638.9983398713375"/>
    <n v="0"/>
  </r>
  <r>
    <n v="4"/>
    <n v="175"/>
    <n v="312"/>
    <x v="3"/>
    <s v="weekly"/>
    <n v="15000"/>
    <n v="0.182"/>
    <d v="2014-11-19T00:00:00"/>
    <x v="103"/>
    <x v="16"/>
    <n v="8638.9983398713375"/>
    <n v="48.837420517897215"/>
    <n v="30.153654479441325"/>
    <n v="78.991074997338544"/>
    <n v="8590.1609193534405"/>
    <n v="8590.1609193534405"/>
  </r>
  <r>
    <n v="4"/>
    <n v="176"/>
    <n v="312"/>
    <x v="3"/>
    <s v="weekly"/>
    <n v="15000"/>
    <n v="0.182"/>
    <d v="2014-11-26T00:00:00"/>
    <x v="359"/>
    <x v="17"/>
    <n v="8590.1609193534405"/>
    <n v="49.007883185677493"/>
    <n v="29.983191811661051"/>
    <n v="78.991074997338544"/>
    <n v="8541.1530361677633"/>
    <n v="0"/>
  </r>
  <r>
    <n v="4"/>
    <n v="177"/>
    <n v="312"/>
    <x v="3"/>
    <s v="weekly"/>
    <n v="15000"/>
    <n v="0.182"/>
    <d v="2014-12-03T00:00:00"/>
    <x v="360"/>
    <x v="17"/>
    <n v="8541.1530361677633"/>
    <n v="49.178940838221472"/>
    <n v="29.812134159117072"/>
    <n v="78.991074997338544"/>
    <n v="8491.9740953295423"/>
    <n v="0"/>
  </r>
  <r>
    <n v="4"/>
    <n v="178"/>
    <n v="312"/>
    <x v="3"/>
    <s v="weekly"/>
    <n v="15000"/>
    <n v="0.182"/>
    <d v="2014-12-10T00:00:00"/>
    <x v="361"/>
    <x v="17"/>
    <n v="8491.9740953295423"/>
    <n v="49.350595552270498"/>
    <n v="29.640479445068046"/>
    <n v="78.991074997338544"/>
    <n v="8442.6234997772717"/>
    <n v="0"/>
  </r>
  <r>
    <n v="4"/>
    <n v="179"/>
    <n v="312"/>
    <x v="3"/>
    <s v="weekly"/>
    <n v="15000"/>
    <n v="0.182"/>
    <d v="2014-12-17T00:00:00"/>
    <x v="362"/>
    <x v="17"/>
    <n v="8442.6234997772717"/>
    <n v="49.52284941181459"/>
    <n v="29.468225585523957"/>
    <n v="78.991074997338544"/>
    <n v="8393.1006503654571"/>
    <n v="0"/>
  </r>
  <r>
    <n v="4"/>
    <n v="180"/>
    <n v="312"/>
    <x v="3"/>
    <s v="weekly"/>
    <n v="15000"/>
    <n v="0.182"/>
    <d v="2014-12-24T00:00:00"/>
    <x v="363"/>
    <x v="17"/>
    <n v="8393.1006503654571"/>
    <n v="49.695704508117743"/>
    <n v="29.295370489220801"/>
    <n v="78.991074997338544"/>
    <n v="8343.404945857339"/>
    <n v="8343.404945857339"/>
  </r>
  <r>
    <n v="4"/>
    <n v="181"/>
    <n v="312"/>
    <x v="3"/>
    <s v="weekly"/>
    <n v="15000"/>
    <n v="0.182"/>
    <d v="2014-12-31T00:00:00"/>
    <x v="364"/>
    <x v="18"/>
    <n v="8343.404945857339"/>
    <n v="49.869162939743333"/>
    <n v="29.121912057595207"/>
    <n v="78.991074997338544"/>
    <n v="8293.5357829175955"/>
    <n v="0"/>
  </r>
  <r>
    <n v="4"/>
    <n v="182"/>
    <n v="312"/>
    <x v="3"/>
    <s v="weekly"/>
    <n v="15000"/>
    <n v="0.182"/>
    <d v="2015-01-07T00:00:00"/>
    <x v="365"/>
    <x v="18"/>
    <n v="8293.5357829175955"/>
    <n v="50.04322681257959"/>
    <n v="28.947848184758953"/>
    <n v="78.991074997338544"/>
    <n v="8243.4925561050168"/>
    <n v="0"/>
  </r>
  <r>
    <n v="4"/>
    <n v="183"/>
    <n v="312"/>
    <x v="3"/>
    <s v="weekly"/>
    <n v="15000"/>
    <n v="0.182"/>
    <d v="2015-01-14T00:00:00"/>
    <x v="366"/>
    <x v="18"/>
    <n v="8243.4925561050168"/>
    <n v="50.217898239865143"/>
    <n v="28.773176757473401"/>
    <n v="78.991074997338544"/>
    <n v="8193.2746578651513"/>
    <n v="0"/>
  </r>
  <r>
    <n v="4"/>
    <n v="184"/>
    <n v="312"/>
    <x v="3"/>
    <s v="weekly"/>
    <n v="15000"/>
    <n v="0.182"/>
    <d v="2015-01-21T00:00:00"/>
    <x v="367"/>
    <x v="18"/>
    <n v="8193.2746578651513"/>
    <n v="50.393179342214694"/>
    <n v="28.597895655123846"/>
    <n v="78.991074997338544"/>
    <n v="8142.881478522937"/>
    <n v="8142.881478522937"/>
  </r>
  <r>
    <n v="4"/>
    <n v="185"/>
    <n v="312"/>
    <x v="3"/>
    <s v="weekly"/>
    <n v="15000"/>
    <n v="0.182"/>
    <d v="2015-01-28T00:00:00"/>
    <x v="368"/>
    <x v="19"/>
    <n v="8142.881478522937"/>
    <n v="50.569072247644783"/>
    <n v="28.42200274969376"/>
    <n v="78.991074997338544"/>
    <n v="8092.3124062752922"/>
    <n v="0"/>
  </r>
  <r>
    <n v="4"/>
    <n v="186"/>
    <n v="312"/>
    <x v="3"/>
    <s v="weekly"/>
    <n v="15000"/>
    <n v="0.182"/>
    <d v="2015-02-04T00:00:00"/>
    <x v="369"/>
    <x v="19"/>
    <n v="8092.3124062752922"/>
    <n v="50.745579091599581"/>
    <n v="28.245495905738963"/>
    <n v="78.991074997338544"/>
    <n v="8041.566827183693"/>
    <n v="0"/>
  </r>
  <r>
    <n v="4"/>
    <n v="187"/>
    <n v="312"/>
    <x v="3"/>
    <s v="weekly"/>
    <n v="15000"/>
    <n v="0.182"/>
    <d v="2015-02-11T00:00:00"/>
    <x v="370"/>
    <x v="19"/>
    <n v="8041.566827183693"/>
    <n v="50.922702016976828"/>
    <n v="28.068372980361712"/>
    <n v="78.991074997338544"/>
    <n v="7990.6441251667165"/>
    <n v="0"/>
  </r>
  <r>
    <n v="4"/>
    <n v="188"/>
    <n v="312"/>
    <x v="3"/>
    <s v="weekly"/>
    <n v="15000"/>
    <n v="0.182"/>
    <d v="2015-02-18T00:00:00"/>
    <x v="371"/>
    <x v="19"/>
    <n v="7990.6441251667165"/>
    <n v="51.100443174153895"/>
    <n v="27.890631823184648"/>
    <n v="78.991074997338544"/>
    <n v="7939.5436819925626"/>
    <n v="7939.5436819925626"/>
  </r>
  <r>
    <n v="4"/>
    <n v="189"/>
    <n v="312"/>
    <x v="3"/>
    <s v="weekly"/>
    <n v="15000"/>
    <n v="0.182"/>
    <d v="2015-02-25T00:00:00"/>
    <x v="372"/>
    <x v="20"/>
    <n v="7939.5436819925626"/>
    <n v="51.278804721013813"/>
    <n v="27.712270276324727"/>
    <n v="78.991074997338544"/>
    <n v="7888.2648772715484"/>
    <n v="0"/>
  </r>
  <r>
    <n v="4"/>
    <n v="190"/>
    <n v="312"/>
    <x v="3"/>
    <s v="weekly"/>
    <n v="15000"/>
    <n v="0.182"/>
    <d v="2015-03-04T00:00:00"/>
    <x v="373"/>
    <x v="20"/>
    <n v="7888.2648772715484"/>
    <n v="51.457788822971551"/>
    <n v="27.533286174366996"/>
    <n v="78.991074997338544"/>
    <n v="7836.8070884485769"/>
    <n v="0"/>
  </r>
  <r>
    <n v="4"/>
    <n v="191"/>
    <n v="312"/>
    <x v="3"/>
    <s v="weekly"/>
    <n v="15000"/>
    <n v="0.182"/>
    <d v="2015-03-11T00:00:00"/>
    <x v="374"/>
    <x v="20"/>
    <n v="7836.8070884485769"/>
    <n v="51.637397653000221"/>
    <n v="27.353677344338323"/>
    <n v="78.991074997338544"/>
    <n v="7785.1696907955766"/>
    <n v="0"/>
  </r>
  <r>
    <n v="4"/>
    <n v="192"/>
    <n v="312"/>
    <x v="3"/>
    <s v="weekly"/>
    <n v="15000"/>
    <n v="0.182"/>
    <d v="2015-03-18T00:00:00"/>
    <x v="375"/>
    <x v="20"/>
    <n v="7785.1696907955766"/>
    <n v="51.817633391657537"/>
    <n v="27.173441605681003"/>
    <n v="78.991074997338544"/>
    <n v="7733.3520574039194"/>
    <n v="7733.3520574039194"/>
  </r>
  <r>
    <n v="4"/>
    <n v="193"/>
    <n v="312"/>
    <x v="3"/>
    <s v="weekly"/>
    <n v="15000"/>
    <n v="0.182"/>
    <d v="2015-03-25T00:00:00"/>
    <x v="376"/>
    <x v="21"/>
    <n v="7733.3520574039194"/>
    <n v="51.998498227112265"/>
    <n v="26.992576770226282"/>
    <n v="78.991074997338544"/>
    <n v="7681.3535591768068"/>
    <n v="0"/>
  </r>
  <r>
    <n v="4"/>
    <n v="194"/>
    <n v="312"/>
    <x v="3"/>
    <s v="weekly"/>
    <n v="15000"/>
    <n v="0.182"/>
    <d v="2015-04-01T00:00:00"/>
    <x v="377"/>
    <x v="21"/>
    <n v="7681.3535591768068"/>
    <n v="52.179994355170734"/>
    <n v="26.811080642167813"/>
    <n v="78.991074997338544"/>
    <n v="7629.1735648216363"/>
    <n v="0"/>
  </r>
  <r>
    <n v="4"/>
    <n v="195"/>
    <n v="312"/>
    <x v="3"/>
    <s v="weekly"/>
    <n v="15000"/>
    <n v="0.182"/>
    <d v="2015-04-08T00:00:00"/>
    <x v="378"/>
    <x v="21"/>
    <n v="7629.1735648216363"/>
    <n v="52.362123979303576"/>
    <n v="26.628951018034972"/>
    <n v="78.991074997338544"/>
    <n v="7576.8114408423326"/>
    <n v="0"/>
  </r>
  <r>
    <n v="4"/>
    <n v="196"/>
    <n v="312"/>
    <x v="3"/>
    <s v="weekly"/>
    <n v="15000"/>
    <n v="0.182"/>
    <d v="2015-04-15T00:00:00"/>
    <x v="379"/>
    <x v="21"/>
    <n v="7576.8114408423326"/>
    <n v="52.544889310672431"/>
    <n v="26.446185686666112"/>
    <n v="78.991074997338544"/>
    <n v="7524.2665515316603"/>
    <n v="0"/>
  </r>
  <r>
    <n v="4"/>
    <n v="197"/>
    <n v="312"/>
    <x v="3"/>
    <s v="weekly"/>
    <n v="15000"/>
    <n v="0.182"/>
    <d v="2015-04-22T00:00:00"/>
    <x v="380"/>
    <x v="21"/>
    <n v="7524.2665515316603"/>
    <n v="52.728292568156803"/>
    <n v="26.26278242918174"/>
    <n v="78.991074997338544"/>
    <n v="7471.5382589635037"/>
    <n v="7471.5382589635037"/>
  </r>
  <r>
    <n v="4"/>
    <n v="198"/>
    <n v="312"/>
    <x v="3"/>
    <s v="weekly"/>
    <n v="15000"/>
    <n v="0.182"/>
    <d v="2015-04-29T00:00:00"/>
    <x v="381"/>
    <x v="22"/>
    <n v="7471.5382589635037"/>
    <n v="52.912335978380995"/>
    <n v="26.078739018957549"/>
    <n v="78.991074997338544"/>
    <n v="7418.625922985123"/>
    <n v="0"/>
  </r>
  <r>
    <n v="4"/>
    <n v="199"/>
    <n v="312"/>
    <x v="3"/>
    <s v="weekly"/>
    <n v="15000"/>
    <n v="0.182"/>
    <d v="2015-05-06T00:00:00"/>
    <x v="382"/>
    <x v="22"/>
    <n v="7418.625922985123"/>
    <n v="53.097021775741155"/>
    <n v="25.894053221597389"/>
    <n v="78.991074997338544"/>
    <n v="7365.5289012093817"/>
    <n v="0"/>
  </r>
  <r>
    <n v="4"/>
    <n v="200"/>
    <n v="312"/>
    <x v="3"/>
    <s v="weekly"/>
    <n v="15000"/>
    <n v="0.182"/>
    <d v="2015-05-13T00:00:00"/>
    <x v="383"/>
    <x v="22"/>
    <n v="7365.5289012093817"/>
    <n v="53.282352202432378"/>
    <n v="25.708722794906169"/>
    <n v="78.991074997338544"/>
    <n v="7312.246549006949"/>
    <n v="0"/>
  </r>
  <r>
    <n v="4"/>
    <n v="201"/>
    <n v="312"/>
    <x v="3"/>
    <s v="weekly"/>
    <n v="15000"/>
    <n v="0.182"/>
    <d v="2015-05-20T00:00:00"/>
    <x v="384"/>
    <x v="22"/>
    <n v="7312.246549006949"/>
    <n v="53.468329508475932"/>
    <n v="25.522745488862608"/>
    <n v="78.991074997338544"/>
    <n v="7258.7782194984729"/>
    <n v="7258.7782194984729"/>
  </r>
  <r>
    <n v="4"/>
    <n v="202"/>
    <n v="312"/>
    <x v="3"/>
    <s v="weekly"/>
    <n v="15000"/>
    <n v="0.182"/>
    <d v="2015-05-27T00:00:00"/>
    <x v="385"/>
    <x v="23"/>
    <n v="7258.7782194984729"/>
    <n v="53.654955951746615"/>
    <n v="25.336119045591932"/>
    <n v="78.991074997338544"/>
    <n v="7205.1232635467259"/>
    <n v="0"/>
  </r>
  <r>
    <n v="4"/>
    <n v="203"/>
    <n v="312"/>
    <x v="3"/>
    <s v="weekly"/>
    <n v="15000"/>
    <n v="0.182"/>
    <d v="2015-06-03T00:00:00"/>
    <x v="386"/>
    <x v="23"/>
    <n v="7205.1232635467259"/>
    <n v="53.842233798000109"/>
    <n v="25.148841199338438"/>
    <n v="78.991074997338544"/>
    <n v="7151.2810297487258"/>
    <n v="0"/>
  </r>
  <r>
    <n v="4"/>
    <n v="204"/>
    <n v="312"/>
    <x v="3"/>
    <s v="weekly"/>
    <n v="15000"/>
    <n v="0.182"/>
    <d v="2015-06-10T00:00:00"/>
    <x v="387"/>
    <x v="23"/>
    <n v="7151.2810297487258"/>
    <n v="54.030165320900522"/>
    <n v="24.960909676438018"/>
    <n v="78.991074997338544"/>
    <n v="7097.250864427825"/>
    <n v="0"/>
  </r>
  <r>
    <n v="4"/>
    <n v="205"/>
    <n v="312"/>
    <x v="3"/>
    <s v="weekly"/>
    <n v="15000"/>
    <n v="0.182"/>
    <d v="2015-06-17T00:00:00"/>
    <x v="388"/>
    <x v="23"/>
    <n v="7097.250864427825"/>
    <n v="54.218752802048002"/>
    <n v="24.772322195290545"/>
    <n v="78.991074997338544"/>
    <n v="7043.0321116257774"/>
    <n v="7043.0321116257774"/>
  </r>
  <r>
    <n v="4"/>
    <n v="206"/>
    <n v="312"/>
    <x v="3"/>
    <s v="weekly"/>
    <n v="15000"/>
    <n v="0.182"/>
    <d v="2015-06-24T00:00:00"/>
    <x v="389"/>
    <x v="24"/>
    <n v="7043.0321116257774"/>
    <n v="54.407998531006385"/>
    <n v="24.583076466332162"/>
    <n v="78.991074997338544"/>
    <n v="6988.624113094771"/>
    <n v="0"/>
  </r>
  <r>
    <n v="4"/>
    <n v="207"/>
    <n v="312"/>
    <x v="3"/>
    <s v="weekly"/>
    <n v="15000"/>
    <n v="0.182"/>
    <d v="2015-07-01T00:00:00"/>
    <x v="390"/>
    <x v="24"/>
    <n v="6988.624113094771"/>
    <n v="54.597904805331041"/>
    <n v="24.393170192007503"/>
    <n v="78.991074997338544"/>
    <n v="6934.0262082894396"/>
    <n v="0"/>
  </r>
  <r>
    <n v="4"/>
    <n v="208"/>
    <n v="312"/>
    <x v="3"/>
    <s v="weekly"/>
    <n v="15000"/>
    <n v="0.182"/>
    <d v="2015-07-08T00:00:00"/>
    <x v="391"/>
    <x v="24"/>
    <n v="6934.0262082894396"/>
    <n v="54.788473930596773"/>
    <n v="24.202601066741771"/>
    <n v="78.991074997338544"/>
    <n v="6879.2377343588432"/>
    <n v="0"/>
  </r>
  <r>
    <n v="4"/>
    <n v="209"/>
    <n v="312"/>
    <x v="3"/>
    <s v="weekly"/>
    <n v="15000"/>
    <n v="0.182"/>
    <d v="2015-07-15T00:00:00"/>
    <x v="392"/>
    <x v="24"/>
    <n v="6879.2377343588432"/>
    <n v="54.979708220425763"/>
    <n v="24.011366776912784"/>
    <n v="78.991074997338544"/>
    <n v="6824.2580261384173"/>
    <n v="0"/>
  </r>
  <r>
    <n v="4"/>
    <n v="210"/>
    <n v="312"/>
    <x v="3"/>
    <s v="weekly"/>
    <n v="15000"/>
    <n v="0.182"/>
    <d v="2015-07-22T00:00:00"/>
    <x v="393"/>
    <x v="24"/>
    <n v="6824.2580261384173"/>
    <n v="55.171609996515684"/>
    <n v="23.819465000822859"/>
    <n v="78.991074997338544"/>
    <n v="6769.0864161419013"/>
    <n v="6769.0864161419013"/>
  </r>
  <r>
    <n v="4"/>
    <n v="211"/>
    <n v="312"/>
    <x v="3"/>
    <s v="weekly"/>
    <n v="15000"/>
    <n v="0.182"/>
    <d v="2015-07-29T00:00:00"/>
    <x v="394"/>
    <x v="25"/>
    <n v="6769.0864161419013"/>
    <n v="55.364181588667904"/>
    <n v="23.626893408670639"/>
    <n v="78.991074997338544"/>
    <n v="6713.7222345532336"/>
    <n v="0"/>
  </r>
  <r>
    <n v="4"/>
    <n v="212"/>
    <n v="312"/>
    <x v="3"/>
    <s v="weekly"/>
    <n v="15000"/>
    <n v="0.182"/>
    <d v="2015-08-05T00:00:00"/>
    <x v="395"/>
    <x v="25"/>
    <n v="6713.7222345532336"/>
    <n v="55.557425334815747"/>
    <n v="23.433649662522793"/>
    <n v="78.991074997338544"/>
    <n v="6658.1648092184178"/>
    <n v="0"/>
  </r>
  <r>
    <n v="4"/>
    <n v="213"/>
    <n v="312"/>
    <x v="3"/>
    <s v="weekly"/>
    <n v="15000"/>
    <n v="0.182"/>
    <d v="2015-08-12T00:00:00"/>
    <x v="396"/>
    <x v="25"/>
    <n v="6658.1648092184178"/>
    <n v="55.751343581052886"/>
    <n v="23.239731416285657"/>
    <n v="78.991074997338544"/>
    <n v="6602.4134656373644"/>
    <n v="0"/>
  </r>
  <r>
    <n v="4"/>
    <n v="214"/>
    <n v="312"/>
    <x v="3"/>
    <s v="weekly"/>
    <n v="15000"/>
    <n v="0.182"/>
    <d v="2015-08-19T00:00:00"/>
    <x v="112"/>
    <x v="25"/>
    <n v="6602.4134656373644"/>
    <n v="55.945938681661829"/>
    <n v="23.045136315676718"/>
    <n v="78.991074997338544"/>
    <n v="6546.4675269557029"/>
    <n v="6546.4675269557029"/>
  </r>
  <r>
    <n v="4"/>
    <n v="215"/>
    <n v="312"/>
    <x v="3"/>
    <s v="weekly"/>
    <n v="15000"/>
    <n v="0.182"/>
    <d v="2015-08-26T00:00:00"/>
    <x v="397"/>
    <x v="26"/>
    <n v="6546.4675269557029"/>
    <n v="56.141212999142475"/>
    <n v="22.849861998196069"/>
    <n v="78.991074997338544"/>
    <n v="6490.3263139565606"/>
    <n v="0"/>
  </r>
  <r>
    <n v="4"/>
    <n v="216"/>
    <n v="312"/>
    <x v="3"/>
    <s v="weekly"/>
    <n v="15000"/>
    <n v="0.182"/>
    <d v="2015-09-02T00:00:00"/>
    <x v="398"/>
    <x v="26"/>
    <n v="6490.3263139565606"/>
    <n v="56.337168904240855"/>
    <n v="22.653906093097692"/>
    <n v="78.991074997338544"/>
    <n v="6433.9891450523201"/>
    <n v="0"/>
  </r>
  <r>
    <n v="4"/>
    <n v="217"/>
    <n v="312"/>
    <x v="3"/>
    <s v="weekly"/>
    <n v="15000"/>
    <n v="0.182"/>
    <d v="2015-09-09T00:00:00"/>
    <x v="399"/>
    <x v="26"/>
    <n v="6433.9891450523201"/>
    <n v="56.533808775977846"/>
    <n v="22.457266221360701"/>
    <n v="78.991074997338544"/>
    <n v="6377.4553362763418"/>
    <n v="0"/>
  </r>
  <r>
    <n v="4"/>
    <n v="218"/>
    <n v="312"/>
    <x v="3"/>
    <s v="weekly"/>
    <n v="15000"/>
    <n v="0.182"/>
    <d v="2015-09-16T00:00:00"/>
    <x v="400"/>
    <x v="26"/>
    <n v="6377.4553362763418"/>
    <n v="56.731135001678105"/>
    <n v="22.259939995660439"/>
    <n v="78.991074997338544"/>
    <n v="6320.7242012746638"/>
    <n v="0"/>
  </r>
  <r>
    <n v="4"/>
    <n v="219"/>
    <n v="312"/>
    <x v="3"/>
    <s v="weekly"/>
    <n v="15000"/>
    <n v="0.182"/>
    <d v="2015-09-23T00:00:00"/>
    <x v="401"/>
    <x v="26"/>
    <n v="6320.7242012746638"/>
    <n v="56.929149976999028"/>
    <n v="22.061925020339512"/>
    <n v="78.991074997338544"/>
    <n v="6263.7950512976649"/>
    <n v="6263.7950512976649"/>
  </r>
  <r>
    <n v="4"/>
    <n v="220"/>
    <n v="312"/>
    <x v="3"/>
    <s v="weekly"/>
    <n v="15000"/>
    <n v="0.182"/>
    <d v="2015-09-30T00:00:00"/>
    <x v="402"/>
    <x v="27"/>
    <n v="6263.7950512976649"/>
    <n v="57.12785610595985"/>
    <n v="21.863218891378697"/>
    <n v="78.991074997338544"/>
    <n v="6206.6671951917051"/>
    <n v="0"/>
  </r>
  <r>
    <n v="4"/>
    <n v="221"/>
    <n v="312"/>
    <x v="3"/>
    <s v="weekly"/>
    <n v="15000"/>
    <n v="0.182"/>
    <d v="2015-10-07T00:00:00"/>
    <x v="403"/>
    <x v="27"/>
    <n v="6206.6671951917051"/>
    <n v="57.327255800970782"/>
    <n v="21.663819196367761"/>
    <n v="78.991074997338544"/>
    <n v="6149.3399393907339"/>
    <n v="0"/>
  </r>
  <r>
    <n v="4"/>
    <n v="222"/>
    <n v="312"/>
    <x v="3"/>
    <s v="weekly"/>
    <n v="15000"/>
    <n v="0.182"/>
    <d v="2015-10-14T00:00:00"/>
    <x v="404"/>
    <x v="27"/>
    <n v="6149.3399393907339"/>
    <n v="57.527351482862393"/>
    <n v="21.46372351447615"/>
    <n v="78.991074997338544"/>
    <n v="6091.8125879078716"/>
    <n v="0"/>
  </r>
  <r>
    <n v="4"/>
    <n v="223"/>
    <n v="312"/>
    <x v="3"/>
    <s v="weekly"/>
    <n v="15000"/>
    <n v="0.182"/>
    <d v="2015-10-21T00:00:00"/>
    <x v="405"/>
    <x v="27"/>
    <n v="6091.8125879078716"/>
    <n v="57.728145580914905"/>
    <n v="21.262929416423638"/>
    <n v="78.991074997338544"/>
    <n v="6034.0844423269564"/>
    <n v="6034.0844423269564"/>
  </r>
  <r>
    <n v="4"/>
    <n v="224"/>
    <n v="312"/>
    <x v="3"/>
    <s v="weekly"/>
    <n v="15000"/>
    <n v="0.182"/>
    <d v="2015-10-28T00:00:00"/>
    <x v="406"/>
    <x v="28"/>
    <n v="6034.0844423269564"/>
    <n v="57.929640532887746"/>
    <n v="21.061434464450802"/>
    <n v="78.991074997338544"/>
    <n v="5976.1548017940686"/>
    <n v="0"/>
  </r>
  <r>
    <n v="4"/>
    <n v="225"/>
    <n v="312"/>
    <x v="3"/>
    <s v="weekly"/>
    <n v="15000"/>
    <n v="0.182"/>
    <d v="2015-11-04T00:00:00"/>
    <x v="407"/>
    <x v="28"/>
    <n v="5976.1548017940686"/>
    <n v="58.131838785049112"/>
    <n v="20.859236212289435"/>
    <n v="78.991074997338544"/>
    <n v="5918.0229630090198"/>
    <n v="0"/>
  </r>
  <r>
    <n v="4"/>
    <n v="226"/>
    <n v="312"/>
    <x v="3"/>
    <s v="weekly"/>
    <n v="15000"/>
    <n v="0.182"/>
    <d v="2015-11-11T00:00:00"/>
    <x v="408"/>
    <x v="28"/>
    <n v="5918.0229630090198"/>
    <n v="58.334742792205688"/>
    <n v="20.656332205132852"/>
    <n v="78.991074997338544"/>
    <n v="5859.6882202168144"/>
    <n v="0"/>
  </r>
  <r>
    <n v="4"/>
    <n v="227"/>
    <n v="312"/>
    <x v="3"/>
    <s v="weekly"/>
    <n v="15000"/>
    <n v="0.182"/>
    <d v="2015-11-18T00:00:00"/>
    <x v="409"/>
    <x v="28"/>
    <n v="5859.6882202168144"/>
    <n v="58.538355017732457"/>
    <n v="20.452719979606087"/>
    <n v="78.991074997338544"/>
    <n v="5801.1498651990823"/>
    <n v="5801.1498651990823"/>
  </r>
  <r>
    <n v="4"/>
    <n v="228"/>
    <n v="312"/>
    <x v="3"/>
    <s v="weekly"/>
    <n v="15000"/>
    <n v="0.182"/>
    <d v="2015-11-25T00:00:00"/>
    <x v="410"/>
    <x v="29"/>
    <n v="5801.1498651990823"/>
    <n v="58.742677933602565"/>
    <n v="20.248397063735975"/>
    <n v="78.991074997338544"/>
    <n v="5742.4071872654795"/>
    <n v="0"/>
  </r>
  <r>
    <n v="4"/>
    <n v="229"/>
    <n v="312"/>
    <x v="3"/>
    <s v="weekly"/>
    <n v="15000"/>
    <n v="0.182"/>
    <d v="2015-12-02T00:00:00"/>
    <x v="411"/>
    <x v="29"/>
    <n v="5742.4071872654795"/>
    <n v="58.947714020417393"/>
    <n v="20.043360976921154"/>
    <n v="78.991074997338544"/>
    <n v="5683.4594732450623"/>
    <n v="0"/>
  </r>
  <r>
    <n v="4"/>
    <n v="230"/>
    <n v="312"/>
    <x v="3"/>
    <s v="weekly"/>
    <n v="15000"/>
    <n v="0.182"/>
    <d v="2015-12-09T00:00:00"/>
    <x v="412"/>
    <x v="29"/>
    <n v="5683.4594732450623"/>
    <n v="59.1534657674366"/>
    <n v="19.837609229901943"/>
    <n v="78.991074997338544"/>
    <n v="5624.3060074776258"/>
    <n v="0"/>
  </r>
  <r>
    <n v="4"/>
    <n v="231"/>
    <n v="312"/>
    <x v="3"/>
    <s v="weekly"/>
    <n v="15000"/>
    <n v="0.182"/>
    <d v="2015-12-16T00:00:00"/>
    <x v="413"/>
    <x v="29"/>
    <n v="5624.3060074776258"/>
    <n v="59.359935672608415"/>
    <n v="19.631139324730125"/>
    <n v="78.991074997338544"/>
    <n v="5564.9460718050177"/>
    <n v="0"/>
  </r>
  <r>
    <n v="4"/>
    <n v="232"/>
    <n v="312"/>
    <x v="3"/>
    <s v="weekly"/>
    <n v="15000"/>
    <n v="0.182"/>
    <d v="2015-12-23T00:00:00"/>
    <x v="414"/>
    <x v="29"/>
    <n v="5564.9460718050177"/>
    <n v="59.567126242599933"/>
    <n v="19.42394875473861"/>
    <n v="78.991074997338544"/>
    <n v="5505.3789455624174"/>
    <n v="5505.3789455624174"/>
  </r>
  <r>
    <n v="4"/>
    <n v="233"/>
    <n v="312"/>
    <x v="3"/>
    <s v="weekly"/>
    <n v="15000"/>
    <n v="0.182"/>
    <d v="2015-12-30T00:00:00"/>
    <x v="415"/>
    <x v="30"/>
    <n v="5505.3789455624174"/>
    <n v="59.77503999282753"/>
    <n v="19.216035004511014"/>
    <n v="78.991074997338544"/>
    <n v="5445.6039055695901"/>
    <n v="0"/>
  </r>
  <r>
    <n v="4"/>
    <n v="234"/>
    <n v="312"/>
    <x v="3"/>
    <s v="weekly"/>
    <n v="15000"/>
    <n v="0.182"/>
    <d v="2016-01-06T00:00:00"/>
    <x v="416"/>
    <x v="30"/>
    <n v="5445.6039055695901"/>
    <n v="59.983679447487425"/>
    <n v="19.007395549851118"/>
    <n v="78.991074997338544"/>
    <n v="5385.6202261221024"/>
    <n v="0"/>
  </r>
  <r>
    <n v="4"/>
    <n v="235"/>
    <n v="312"/>
    <x v="3"/>
    <s v="weekly"/>
    <n v="15000"/>
    <n v="0.182"/>
    <d v="2016-01-13T00:00:00"/>
    <x v="417"/>
    <x v="30"/>
    <n v="5385.6202261221024"/>
    <n v="60.193047139586326"/>
    <n v="18.798027857752217"/>
    <n v="78.991074997338544"/>
    <n v="5325.4271789825161"/>
    <n v="0"/>
  </r>
  <r>
    <n v="4"/>
    <n v="236"/>
    <n v="312"/>
    <x v="3"/>
    <s v="weekly"/>
    <n v="15000"/>
    <n v="0.182"/>
    <d v="2016-01-20T00:00:00"/>
    <x v="418"/>
    <x v="30"/>
    <n v="5325.4271789825161"/>
    <n v="60.403145610972174"/>
    <n v="18.587929386366373"/>
    <n v="78.991074997338544"/>
    <n v="5265.0240333715437"/>
    <n v="5265.0240333715437"/>
  </r>
  <r>
    <n v="4"/>
    <n v="237"/>
    <n v="312"/>
    <x v="3"/>
    <s v="weekly"/>
    <n v="15000"/>
    <n v="0.182"/>
    <d v="2016-01-27T00:00:00"/>
    <x v="419"/>
    <x v="31"/>
    <n v="5265.0240333715437"/>
    <n v="60.613977412364989"/>
    <n v="18.377097584973555"/>
    <n v="78.991074997338544"/>
    <n v="5204.4100559591789"/>
    <n v="0"/>
  </r>
  <r>
    <n v="4"/>
    <n v="238"/>
    <n v="312"/>
    <x v="3"/>
    <s v="weekly"/>
    <n v="15000"/>
    <n v="0.182"/>
    <d v="2016-02-03T00:00:00"/>
    <x v="420"/>
    <x v="31"/>
    <n v="5204.4100559591789"/>
    <n v="60.825545103387881"/>
    <n v="18.165529893950666"/>
    <n v="78.991074997338544"/>
    <n v="5143.5845108557905"/>
    <n v="0"/>
  </r>
  <r>
    <n v="4"/>
    <n v="239"/>
    <n v="312"/>
    <x v="3"/>
    <s v="weekly"/>
    <n v="15000"/>
    <n v="0.182"/>
    <d v="2016-02-10T00:00:00"/>
    <x v="421"/>
    <x v="31"/>
    <n v="5143.5845108557905"/>
    <n v="61.03785125259806"/>
    <n v="17.953223744740484"/>
    <n v="78.991074997338544"/>
    <n v="5082.5466596031929"/>
    <n v="0"/>
  </r>
  <r>
    <n v="4"/>
    <n v="240"/>
    <n v="312"/>
    <x v="3"/>
    <s v="weekly"/>
    <n v="15000"/>
    <n v="0.182"/>
    <d v="2016-02-17T00:00:00"/>
    <x v="422"/>
    <x v="31"/>
    <n v="5082.5466596031929"/>
    <n v="61.250898437518082"/>
    <n v="17.740176559820462"/>
    <n v="78.991074997338544"/>
    <n v="5021.2957611656748"/>
    <n v="5021.2957611656748"/>
  </r>
  <r>
    <n v="4"/>
    <n v="241"/>
    <n v="312"/>
    <x v="3"/>
    <s v="weekly"/>
    <n v="15000"/>
    <n v="0.182"/>
    <d v="2016-02-24T00:00:00"/>
    <x v="423"/>
    <x v="32"/>
    <n v="5021.2957611656748"/>
    <n v="61.46468924466712"/>
    <n v="17.526385752671423"/>
    <n v="78.991074997338544"/>
    <n v="4959.8310719210076"/>
    <n v="0"/>
  </r>
  <r>
    <n v="4"/>
    <n v="242"/>
    <n v="312"/>
    <x v="3"/>
    <s v="weekly"/>
    <n v="15000"/>
    <n v="0.182"/>
    <d v="2016-03-02T00:00:00"/>
    <x v="424"/>
    <x v="32"/>
    <n v="4959.8310719210076"/>
    <n v="61.679226269592341"/>
    <n v="17.311848727746202"/>
    <n v="78.991074997338544"/>
    <n v="4898.151845651415"/>
    <n v="0"/>
  </r>
  <r>
    <n v="4"/>
    <n v="243"/>
    <n v="312"/>
    <x v="3"/>
    <s v="weekly"/>
    <n v="15000"/>
    <n v="0.182"/>
    <d v="2016-03-09T00:00:00"/>
    <x v="425"/>
    <x v="32"/>
    <n v="4898.151845651415"/>
    <n v="61.894512116900458"/>
    <n v="17.096562880438089"/>
    <n v="78.991074997338544"/>
    <n v="4836.2573335345141"/>
    <n v="0"/>
  </r>
  <r>
    <n v="4"/>
    <n v="244"/>
    <n v="312"/>
    <x v="3"/>
    <s v="weekly"/>
    <n v="15000"/>
    <n v="0.182"/>
    <d v="2016-03-16T00:00:00"/>
    <x v="426"/>
    <x v="32"/>
    <n v="4836.2573335345141"/>
    <n v="62.110549400289308"/>
    <n v="16.880525597049235"/>
    <n v="78.991074997338544"/>
    <n v="4774.1467841342246"/>
    <n v="0"/>
  </r>
  <r>
    <n v="4"/>
    <n v="245"/>
    <n v="312"/>
    <x v="3"/>
    <s v="weekly"/>
    <n v="15000"/>
    <n v="0.182"/>
    <d v="2016-03-23T00:00:00"/>
    <x v="427"/>
    <x v="32"/>
    <n v="4774.1467841342246"/>
    <n v="62.327340742579636"/>
    <n v="16.663734254758911"/>
    <n v="78.991074997338544"/>
    <n v="4711.8194433916451"/>
    <n v="4711.8194433916451"/>
  </r>
  <r>
    <n v="4"/>
    <n v="246"/>
    <n v="312"/>
    <x v="3"/>
    <s v="weekly"/>
    <n v="15000"/>
    <n v="0.182"/>
    <d v="2016-03-30T00:00:00"/>
    <x v="428"/>
    <x v="33"/>
    <n v="4711.8194433916451"/>
    <n v="62.544888775746884"/>
    <n v="16.44618622159166"/>
    <n v="78.991074997338544"/>
    <n v="4649.2745546158985"/>
    <n v="0"/>
  </r>
  <r>
    <n v="4"/>
    <n v="247"/>
    <n v="312"/>
    <x v="3"/>
    <s v="weekly"/>
    <n v="15000"/>
    <n v="0.182"/>
    <d v="2016-04-06T00:00:00"/>
    <x v="429"/>
    <x v="33"/>
    <n v="4649.2745546158985"/>
    <n v="62.763196140953184"/>
    <n v="16.227878856385356"/>
    <n v="78.991074997338544"/>
    <n v="4586.5113584749452"/>
    <n v="0"/>
  </r>
  <r>
    <n v="4"/>
    <n v="248"/>
    <n v="312"/>
    <x v="3"/>
    <s v="weekly"/>
    <n v="15000"/>
    <n v="0.182"/>
    <d v="2016-04-13T00:00:00"/>
    <x v="430"/>
    <x v="33"/>
    <n v="4586.5113584749452"/>
    <n v="62.982265488579415"/>
    <n v="16.008809508759125"/>
    <n v="78.991074997338544"/>
    <n v="4523.5290929863659"/>
    <n v="0"/>
  </r>
  <r>
    <n v="4"/>
    <n v="249"/>
    <n v="312"/>
    <x v="3"/>
    <s v="weekly"/>
    <n v="15000"/>
    <n v="0.182"/>
    <d v="2016-04-20T00:00:00"/>
    <x v="431"/>
    <x v="33"/>
    <n v="4523.5290929863659"/>
    <n v="63.202099478257367"/>
    <n v="15.788975519081179"/>
    <n v="78.991074997338544"/>
    <n v="4460.3269935081089"/>
    <n v="4460.3269935081089"/>
  </r>
  <r>
    <n v="4"/>
    <n v="250"/>
    <n v="312"/>
    <x v="3"/>
    <s v="weekly"/>
    <n v="15000"/>
    <n v="0.182"/>
    <d v="2016-04-27T00:00:00"/>
    <x v="432"/>
    <x v="34"/>
    <n v="4460.3269935081089"/>
    <n v="63.422700778902019"/>
    <n v="15.568374218436523"/>
    <n v="78.991074997338544"/>
    <n v="4396.9042927292066"/>
    <n v="0"/>
  </r>
  <r>
    <n v="4"/>
    <n v="251"/>
    <n v="312"/>
    <x v="3"/>
    <s v="weekly"/>
    <n v="15000"/>
    <n v="0.182"/>
    <d v="2016-05-04T00:00:00"/>
    <x v="433"/>
    <x v="34"/>
    <n v="4396.9042927292066"/>
    <n v="63.644072068743995"/>
    <n v="15.347002928594545"/>
    <n v="78.991074997338544"/>
    <n v="4333.2602206604624"/>
    <n v="0"/>
  </r>
  <r>
    <n v="4"/>
    <n v="252"/>
    <n v="312"/>
    <x v="3"/>
    <s v="weekly"/>
    <n v="15000"/>
    <n v="0.182"/>
    <d v="2016-05-11T00:00:00"/>
    <x v="434"/>
    <x v="34"/>
    <n v="4333.2602206604624"/>
    <n v="63.866216035362022"/>
    <n v="15.124858961976519"/>
    <n v="78.991074997338544"/>
    <n v="4269.3940046251"/>
    <n v="0"/>
  </r>
  <r>
    <n v="4"/>
    <n v="253"/>
    <n v="312"/>
    <x v="3"/>
    <s v="weekly"/>
    <n v="15000"/>
    <n v="0.182"/>
    <d v="2016-05-18T00:00:00"/>
    <x v="435"/>
    <x v="34"/>
    <n v="4269.3940046251"/>
    <n v="64.089135375715585"/>
    <n v="14.901939621622953"/>
    <n v="78.991074997338544"/>
    <n v="4205.3048692493849"/>
    <n v="4205.3048692493849"/>
  </r>
  <r>
    <n v="4"/>
    <n v="254"/>
    <n v="312"/>
    <x v="3"/>
    <s v="weekly"/>
    <n v="15000"/>
    <n v="0.182"/>
    <d v="2016-05-25T00:00:00"/>
    <x v="436"/>
    <x v="35"/>
    <n v="4205.3048692493849"/>
    <n v="64.312832796177673"/>
    <n v="14.678242201160867"/>
    <n v="78.991074997338544"/>
    <n v="4140.9920364532072"/>
    <n v="0"/>
  </r>
  <r>
    <n v="4"/>
    <n v="255"/>
    <n v="312"/>
    <x v="3"/>
    <s v="weekly"/>
    <n v="15000"/>
    <n v="0.182"/>
    <d v="2016-06-01T00:00:00"/>
    <x v="437"/>
    <x v="35"/>
    <n v="4140.9920364532072"/>
    <n v="64.537311012567628"/>
    <n v="14.453763984770919"/>
    <n v="78.991074997338544"/>
    <n v="4076.4547254406398"/>
    <n v="0"/>
  </r>
  <r>
    <n v="4"/>
    <n v="256"/>
    <n v="312"/>
    <x v="3"/>
    <s v="weekly"/>
    <n v="15000"/>
    <n v="0.182"/>
    <d v="2016-06-08T00:00:00"/>
    <x v="438"/>
    <x v="35"/>
    <n v="4076.4547254406398"/>
    <n v="64.762572750184091"/>
    <n v="14.228502247154452"/>
    <n v="78.991074997338544"/>
    <n v="4011.6921526904557"/>
    <n v="0"/>
  </r>
  <r>
    <n v="4"/>
    <n v="257"/>
    <n v="312"/>
    <x v="3"/>
    <s v="weekly"/>
    <n v="15000"/>
    <n v="0.182"/>
    <d v="2016-06-15T00:00:00"/>
    <x v="439"/>
    <x v="35"/>
    <n v="4011.6921526904557"/>
    <n v="64.988620743838155"/>
    <n v="14.002454253500385"/>
    <n v="78.991074997338544"/>
    <n v="3946.7035319466177"/>
    <n v="0"/>
  </r>
  <r>
    <n v="4"/>
    <n v="258"/>
    <n v="312"/>
    <x v="3"/>
    <s v="weekly"/>
    <n v="15000"/>
    <n v="0.182"/>
    <d v="2016-06-22T00:00:00"/>
    <x v="440"/>
    <x v="35"/>
    <n v="3946.7035319466177"/>
    <n v="65.21545773788651"/>
    <n v="13.77561725945203"/>
    <n v="78.991074997338544"/>
    <n v="3881.4880742087312"/>
    <n v="3881.4880742087312"/>
  </r>
  <r>
    <n v="4"/>
    <n v="259"/>
    <n v="312"/>
    <x v="3"/>
    <s v="weekly"/>
    <n v="15000"/>
    <n v="0.182"/>
    <d v="2016-06-29T00:00:00"/>
    <x v="441"/>
    <x v="46"/>
    <n v="3881.4880742087312"/>
    <n v="65.443086486264775"/>
    <n v="13.547988511073765"/>
    <n v="78.991074997338544"/>
    <n v="3816.0449877224664"/>
    <n v="0"/>
  </r>
  <r>
    <n v="4"/>
    <n v="260"/>
    <n v="312"/>
    <x v="3"/>
    <s v="weekly"/>
    <n v="15000"/>
    <n v="0.182"/>
    <d v="2016-07-06T00:00:00"/>
    <x v="442"/>
    <x v="46"/>
    <n v="3816.0449877224664"/>
    <n v="65.671509752520947"/>
    <n v="13.319565244817595"/>
    <n v="78.991074997338544"/>
    <n v="3750.3734779699453"/>
    <n v="0"/>
  </r>
  <r>
    <n v="4"/>
    <n v="261"/>
    <n v="312"/>
    <x v="3"/>
    <s v="weekly"/>
    <n v="15000"/>
    <n v="0.182"/>
    <d v="2016-07-13T00:00:00"/>
    <x v="443"/>
    <x v="46"/>
    <n v="3750.3734779699453"/>
    <n v="65.900730309848925"/>
    <n v="13.090344687489617"/>
    <n v="78.991074997338544"/>
    <n v="3684.4727476600965"/>
    <n v="0"/>
  </r>
  <r>
    <n v="4"/>
    <n v="262"/>
    <n v="312"/>
    <x v="3"/>
    <s v="weekly"/>
    <n v="15000"/>
    <n v="0.182"/>
    <d v="2016-07-20T00:00:00"/>
    <x v="444"/>
    <x v="46"/>
    <n v="3684.4727476600965"/>
    <n v="66.130750941122201"/>
    <n v="12.860324056216339"/>
    <n v="78.991074997338544"/>
    <n v="3618.3419967189743"/>
    <n v="3618.3419967189743"/>
  </r>
  <r>
    <n v="4"/>
    <n v="263"/>
    <n v="312"/>
    <x v="3"/>
    <s v="weekly"/>
    <n v="15000"/>
    <n v="0.182"/>
    <d v="2016-07-27T00:00:00"/>
    <x v="445"/>
    <x v="47"/>
    <n v="3618.3419967189743"/>
    <n v="66.361574438927661"/>
    <n v="12.629500558410886"/>
    <n v="78.991074997338544"/>
    <n v="3551.9804222800467"/>
    <n v="0"/>
  </r>
  <r>
    <n v="4"/>
    <n v="264"/>
    <n v="312"/>
    <x v="3"/>
    <s v="weekly"/>
    <n v="15000"/>
    <n v="0.182"/>
    <d v="2016-08-03T00:00:00"/>
    <x v="446"/>
    <x v="47"/>
    <n v="3551.9804222800467"/>
    <n v="66.593203605599427"/>
    <n v="12.397871391739123"/>
    <n v="78.991074997338544"/>
    <n v="3485.3872186744475"/>
    <n v="0"/>
  </r>
  <r>
    <n v="4"/>
    <n v="265"/>
    <n v="312"/>
    <x v="3"/>
    <s v="weekly"/>
    <n v="15000"/>
    <n v="0.182"/>
    <d v="2016-08-10T00:00:00"/>
    <x v="447"/>
    <x v="47"/>
    <n v="3485.3872186744475"/>
    <n v="66.82564125325294"/>
    <n v="12.165433744085606"/>
    <n v="78.991074997338544"/>
    <n v="3418.5615774211947"/>
    <n v="0"/>
  </r>
  <r>
    <n v="4"/>
    <n v="266"/>
    <n v="312"/>
    <x v="3"/>
    <s v="weekly"/>
    <n v="15000"/>
    <n v="0.182"/>
    <d v="2016-08-17T00:00:00"/>
    <x v="448"/>
    <x v="47"/>
    <n v="3418.5615774211947"/>
    <n v="67.058890203819089"/>
    <n v="11.932184793519459"/>
    <n v="78.991074997338544"/>
    <n v="3351.5026872173758"/>
    <n v="0"/>
  </r>
  <r>
    <n v="4"/>
    <n v="267"/>
    <n v="312"/>
    <x v="3"/>
    <s v="weekly"/>
    <n v="15000"/>
    <n v="0.182"/>
    <d v="2016-08-24T00:00:00"/>
    <x v="449"/>
    <x v="47"/>
    <n v="3351.5026872173758"/>
    <n v="67.29295328907844"/>
    <n v="11.698121708260102"/>
    <n v="78.991074997338544"/>
    <n v="3284.2097339282973"/>
    <n v="3284.2097339282973"/>
  </r>
  <r>
    <n v="4"/>
    <n v="268"/>
    <n v="312"/>
    <x v="3"/>
    <s v="weekly"/>
    <n v="15000"/>
    <n v="0.182"/>
    <d v="2016-08-31T00:00:00"/>
    <x v="450"/>
    <x v="48"/>
    <n v="3284.2097339282973"/>
    <n v="67.527833350695659"/>
    <n v="11.46324164664288"/>
    <n v="78.991074997338544"/>
    <n v="3216.6819005776015"/>
    <n v="0"/>
  </r>
  <r>
    <n v="4"/>
    <n v="269"/>
    <n v="312"/>
    <x v="3"/>
    <s v="weekly"/>
    <n v="15000"/>
    <n v="0.182"/>
    <d v="2016-09-07T00:00:00"/>
    <x v="451"/>
    <x v="48"/>
    <n v="3216.6819005776015"/>
    <n v="67.763533240253977"/>
    <n v="11.227541757084561"/>
    <n v="78.991074997338544"/>
    <n v="3148.9183673373477"/>
    <n v="0"/>
  </r>
  <r>
    <n v="4"/>
    <n v="270"/>
    <n v="312"/>
    <x v="3"/>
    <s v="weekly"/>
    <n v="15000"/>
    <n v="0.182"/>
    <d v="2016-09-14T00:00:00"/>
    <x v="452"/>
    <x v="48"/>
    <n v="3148.9183673373477"/>
    <n v="68.000055819289827"/>
    <n v="10.991019178048715"/>
    <n v="78.991074997338544"/>
    <n v="3080.9183115180581"/>
    <n v="0"/>
  </r>
  <r>
    <n v="4"/>
    <n v="271"/>
    <n v="312"/>
    <x v="3"/>
    <s v="weekly"/>
    <n v="15000"/>
    <n v="0.182"/>
    <d v="2016-09-21T00:00:00"/>
    <x v="453"/>
    <x v="48"/>
    <n v="3080.9183115180581"/>
    <n v="68.237403959327565"/>
    <n v="10.753671038010976"/>
    <n v="78.991074997338544"/>
    <n v="3012.6809075587307"/>
    <n v="3012.6809075587307"/>
  </r>
  <r>
    <n v="4"/>
    <n v="272"/>
    <n v="312"/>
    <x v="3"/>
    <s v="weekly"/>
    <n v="15000"/>
    <n v="0.182"/>
    <d v="2016-09-28T00:00:00"/>
    <x v="454"/>
    <x v="49"/>
    <n v="3012.6809075587307"/>
    <n v="68.475580541914368"/>
    <n v="10.515494455424173"/>
    <n v="78.991074997338544"/>
    <n v="2944.2053270168162"/>
    <n v="0"/>
  </r>
  <r>
    <n v="4"/>
    <n v="273"/>
    <n v="312"/>
    <x v="3"/>
    <s v="weekly"/>
    <n v="15000"/>
    <n v="0.182"/>
    <d v="2016-10-05T00:00:00"/>
    <x v="455"/>
    <x v="49"/>
    <n v="2944.2053270168162"/>
    <n v="68.714588458655186"/>
    <n v="10.276486538683354"/>
    <n v="78.991074997338544"/>
    <n v="2875.490738558161"/>
    <n v="0"/>
  </r>
  <r>
    <n v="4"/>
    <n v="274"/>
    <n v="312"/>
    <x v="3"/>
    <s v="weekly"/>
    <n v="15000"/>
    <n v="0.182"/>
    <d v="2016-10-12T00:00:00"/>
    <x v="456"/>
    <x v="49"/>
    <n v="2875.490738558161"/>
    <n v="68.954430611247872"/>
    <n v="10.036644386090677"/>
    <n v="78.991074997338544"/>
    <n v="2806.536307946913"/>
    <n v="0"/>
  </r>
  <r>
    <n v="4"/>
    <n v="275"/>
    <n v="312"/>
    <x v="3"/>
    <s v="weekly"/>
    <n v="15000"/>
    <n v="0.182"/>
    <d v="2016-10-19T00:00:00"/>
    <x v="125"/>
    <x v="49"/>
    <n v="2806.536307946913"/>
    <n v="69.195109911518358"/>
    <n v="9.7959650858201854"/>
    <n v="78.991074997338544"/>
    <n v="2737.3411980353944"/>
    <n v="2737.3411980353944"/>
  </r>
  <r>
    <n v="4"/>
    <n v="276"/>
    <n v="312"/>
    <x v="3"/>
    <s v="weekly"/>
    <n v="15000"/>
    <n v="0.182"/>
    <d v="2016-10-26T00:00:00"/>
    <x v="457"/>
    <x v="50"/>
    <n v="2737.3411980353944"/>
    <n v="69.436629281456106"/>
    <n v="9.5544457158824443"/>
    <n v="78.991074997338544"/>
    <n v="2667.9045687539383"/>
    <n v="0"/>
  </r>
  <r>
    <n v="4"/>
    <n v="277"/>
    <n v="312"/>
    <x v="3"/>
    <s v="weekly"/>
    <n v="15000"/>
    <n v="0.182"/>
    <d v="2016-11-02T00:00:00"/>
    <x v="458"/>
    <x v="50"/>
    <n v="2667.9045687539383"/>
    <n v="69.678991653249454"/>
    <n v="9.3120833440890891"/>
    <n v="78.991074997338544"/>
    <n v="2598.225577100689"/>
    <n v="0"/>
  </r>
  <r>
    <n v="4"/>
    <n v="278"/>
    <n v="312"/>
    <x v="3"/>
    <s v="weekly"/>
    <n v="15000"/>
    <n v="0.182"/>
    <d v="2016-11-09T00:00:00"/>
    <x v="459"/>
    <x v="50"/>
    <n v="2598.225577100689"/>
    <n v="69.922199969321341"/>
    <n v="9.0688750280171995"/>
    <n v="78.991074997338544"/>
    <n v="2528.3033771313676"/>
    <n v="0"/>
  </r>
  <r>
    <n v="4"/>
    <n v="279"/>
    <n v="312"/>
    <x v="3"/>
    <s v="weekly"/>
    <n v="15000"/>
    <n v="0.182"/>
    <d v="2016-11-16T00:00:00"/>
    <x v="460"/>
    <x v="50"/>
    <n v="2528.3033771313676"/>
    <n v="70.166257182364944"/>
    <n v="8.8248178149735956"/>
    <n v="78.991074997338544"/>
    <n v="2458.1371199490027"/>
    <n v="0"/>
  </r>
  <r>
    <n v="4"/>
    <n v="280"/>
    <n v="312"/>
    <x v="3"/>
    <s v="weekly"/>
    <n v="15000"/>
    <n v="0.182"/>
    <d v="2016-11-23T00:00:00"/>
    <x v="461"/>
    <x v="50"/>
    <n v="2458.1371199490027"/>
    <n v="70.411166255379555"/>
    <n v="8.5799087419589846"/>
    <n v="78.991074997338544"/>
    <n v="2387.7259536936231"/>
    <n v="2387.7259536936231"/>
  </r>
  <r>
    <n v="4"/>
    <n v="281"/>
    <n v="312"/>
    <x v="3"/>
    <s v="weekly"/>
    <n v="15000"/>
    <n v="0.182"/>
    <d v="2016-11-30T00:00:00"/>
    <x v="462"/>
    <x v="51"/>
    <n v="2387.7259536936231"/>
    <n v="70.656930161706555"/>
    <n v="8.3341448356319887"/>
    <n v="78.991074997338544"/>
    <n v="2317.0690235319166"/>
    <n v="0"/>
  </r>
  <r>
    <n v="4"/>
    <n v="282"/>
    <n v="312"/>
    <x v="3"/>
    <s v="weekly"/>
    <n v="15000"/>
    <n v="0.182"/>
    <d v="2016-12-07T00:00:00"/>
    <x v="463"/>
    <x v="51"/>
    <n v="2317.0690235319166"/>
    <n v="70.903551885065497"/>
    <n v="8.0875231122730469"/>
    <n v="78.991074997338544"/>
    <n v="2246.1654716468511"/>
    <n v="0"/>
  </r>
  <r>
    <n v="4"/>
    <n v="283"/>
    <n v="312"/>
    <x v="3"/>
    <s v="weekly"/>
    <n v="15000"/>
    <n v="0.182"/>
    <d v="2016-12-14T00:00:00"/>
    <x v="464"/>
    <x v="51"/>
    <n v="2246.1654716468511"/>
    <n v="71.15103441959036"/>
    <n v="7.8400405777481872"/>
    <n v="78.991074997338544"/>
    <n v="2175.0144372272607"/>
    <n v="0"/>
  </r>
  <r>
    <n v="4"/>
    <n v="284"/>
    <n v="312"/>
    <x v="3"/>
    <s v="weekly"/>
    <n v="15000"/>
    <n v="0.182"/>
    <d v="2016-12-21T00:00:00"/>
    <x v="465"/>
    <x v="51"/>
    <n v="2175.0144372272607"/>
    <n v="71.399380769865857"/>
    <n v="7.5916942274726855"/>
    <n v="78.991074997338544"/>
    <n v="2103.615056457395"/>
    <n v="2103.615056457395"/>
  </r>
  <r>
    <n v="4"/>
    <n v="285"/>
    <n v="312"/>
    <x v="3"/>
    <s v="weekly"/>
    <n v="15000"/>
    <n v="0.182"/>
    <d v="2016-12-28T00:00:00"/>
    <x v="466"/>
    <x v="52"/>
    <n v="2103.615056457395"/>
    <n v="71.648593950963971"/>
    <n v="7.3424810463745782"/>
    <n v="78.991074997338544"/>
    <n v="2031.9664625064311"/>
    <n v="0"/>
  </r>
  <r>
    <n v="4"/>
    <n v="286"/>
    <n v="312"/>
    <x v="3"/>
    <s v="weekly"/>
    <n v="15000"/>
    <n v="0.182"/>
    <d v="2017-01-04T00:00:00"/>
    <x v="467"/>
    <x v="52"/>
    <n v="2031.9664625064311"/>
    <n v="71.898676988480474"/>
    <n v="7.0923980088580638"/>
    <n v="78.991074997338544"/>
    <n v="1960.0677855179506"/>
    <n v="0"/>
  </r>
  <r>
    <n v="4"/>
    <n v="287"/>
    <n v="312"/>
    <x v="3"/>
    <s v="weekly"/>
    <n v="15000"/>
    <n v="0.182"/>
    <d v="2017-01-11T00:00:00"/>
    <x v="468"/>
    <x v="52"/>
    <n v="1960.0677855179506"/>
    <n v="72.149632918571783"/>
    <n v="6.8414420787667645"/>
    <n v="78.991074997338544"/>
    <n v="1887.9181525993788"/>
    <n v="0"/>
  </r>
  <r>
    <n v="4"/>
    <n v="288"/>
    <n v="312"/>
    <x v="3"/>
    <s v="weekly"/>
    <n v="15000"/>
    <n v="0.182"/>
    <d v="2017-01-18T00:00:00"/>
    <x v="469"/>
    <x v="52"/>
    <n v="1887.9181525993788"/>
    <n v="72.401464787991671"/>
    <n v="6.5896102093468727"/>
    <n v="78.991074997338544"/>
    <n v="1815.5166878113871"/>
    <n v="1815.5166878113871"/>
  </r>
  <r>
    <n v="4"/>
    <n v="289"/>
    <n v="312"/>
    <x v="3"/>
    <s v="weekly"/>
    <n v="15000"/>
    <n v="0.182"/>
    <d v="2017-01-25T00:00:00"/>
    <x v="470"/>
    <x v="53"/>
    <n v="1815.5166878113871"/>
    <n v="72.65417565412838"/>
    <n v="6.336899343210157"/>
    <n v="78.991074997338544"/>
    <n v="1742.8625121572586"/>
    <n v="0"/>
  </r>
  <r>
    <n v="4"/>
    <n v="290"/>
    <n v="312"/>
    <x v="3"/>
    <s v="weekly"/>
    <n v="15000"/>
    <n v="0.182"/>
    <d v="2017-02-01T00:00:00"/>
    <x v="471"/>
    <x v="53"/>
    <n v="1742.8625121572586"/>
    <n v="72.907768585041694"/>
    <n v="6.0833064122968432"/>
    <n v="78.991074997338544"/>
    <n v="1669.954743572217"/>
    <n v="0"/>
  </r>
  <r>
    <n v="4"/>
    <n v="291"/>
    <n v="312"/>
    <x v="3"/>
    <s v="weekly"/>
    <n v="15000"/>
    <n v="0.182"/>
    <d v="2017-02-08T00:00:00"/>
    <x v="472"/>
    <x v="53"/>
    <n v="1669.954743572217"/>
    <n v="73.16224665950017"/>
    <n v="5.8288283378383685"/>
    <n v="78.991074997338544"/>
    <n v="1596.7924969127168"/>
    <n v="0"/>
  </r>
  <r>
    <n v="4"/>
    <n v="292"/>
    <n v="312"/>
    <x v="3"/>
    <s v="weekly"/>
    <n v="15000"/>
    <n v="0.182"/>
    <d v="2017-02-15T00:00:00"/>
    <x v="473"/>
    <x v="53"/>
    <n v="1596.7924969127168"/>
    <n v="73.417612967018542"/>
    <n v="5.5734620303200035"/>
    <n v="78.991074997338544"/>
    <n v="1523.3748839456982"/>
    <n v="1523.3748839456982"/>
  </r>
  <r>
    <n v="4"/>
    <n v="293"/>
    <n v="312"/>
    <x v="3"/>
    <s v="weekly"/>
    <n v="15000"/>
    <n v="0.182"/>
    <d v="2017-02-22T00:00:00"/>
    <x v="474"/>
    <x v="54"/>
    <n v="1523.3748839456982"/>
    <n v="73.673870607895196"/>
    <n v="5.317204389443341"/>
    <n v="78.991074997338544"/>
    <n v="1449.701013337803"/>
    <n v="0"/>
  </r>
  <r>
    <n v="4"/>
    <n v="294"/>
    <n v="312"/>
    <x v="3"/>
    <s v="weekly"/>
    <n v="15000"/>
    <n v="0.182"/>
    <d v="2017-03-01T00:00:00"/>
    <x v="475"/>
    <x v="54"/>
    <n v="1449.701013337803"/>
    <n v="73.931022693249886"/>
    <n v="5.0600523040886607"/>
    <n v="78.991074997338544"/>
    <n v="1375.7699906445532"/>
    <n v="0"/>
  </r>
  <r>
    <n v="4"/>
    <n v="295"/>
    <n v="312"/>
    <x v="3"/>
    <s v="weekly"/>
    <n v="15000"/>
    <n v="0.182"/>
    <d v="2017-03-08T00:00:00"/>
    <x v="476"/>
    <x v="54"/>
    <n v="1375.7699906445532"/>
    <n v="74.18907234506139"/>
    <n v="4.8020026522771531"/>
    <n v="78.991074997338544"/>
    <n v="1301.5809182994917"/>
    <n v="0"/>
  </r>
  <r>
    <n v="4"/>
    <n v="296"/>
    <n v="312"/>
    <x v="3"/>
    <s v="weekly"/>
    <n v="15000"/>
    <n v="0.182"/>
    <d v="2017-03-15T00:00:00"/>
    <x v="477"/>
    <x v="54"/>
    <n v="1301.5809182994917"/>
    <n v="74.448022696205527"/>
    <n v="4.5430523011330211"/>
    <n v="78.991074997338544"/>
    <n v="1227.1328956032862"/>
    <n v="0"/>
  </r>
  <r>
    <n v="4"/>
    <n v="297"/>
    <n v="312"/>
    <x v="3"/>
    <s v="weekly"/>
    <n v="15000"/>
    <n v="0.182"/>
    <d v="2017-03-22T00:00:00"/>
    <x v="478"/>
    <x v="54"/>
    <n v="1227.1328956032862"/>
    <n v="74.707876890493097"/>
    <n v="4.2831981068454432"/>
    <n v="78.991074997338544"/>
    <n v="1152.4250187127932"/>
    <n v="1152.4250187127932"/>
  </r>
  <r>
    <n v="4"/>
    <n v="298"/>
    <n v="312"/>
    <x v="3"/>
    <s v="weekly"/>
    <n v="15000"/>
    <n v="0.182"/>
    <d v="2017-03-29T00:00:00"/>
    <x v="479"/>
    <x v="55"/>
    <n v="1152.4250187127932"/>
    <n v="74.968638082708139"/>
    <n v="4.0224369146304069"/>
    <n v="78.991074997338544"/>
    <n v="1077.4563806300851"/>
    <n v="0"/>
  </r>
  <r>
    <n v="4"/>
    <n v="299"/>
    <n v="312"/>
    <x v="3"/>
    <s v="weekly"/>
    <n v="15000"/>
    <n v="0.182"/>
    <d v="2017-04-05T00:00:00"/>
    <x v="480"/>
    <x v="55"/>
    <n v="1077.4563806300851"/>
    <n v="75.230309438646131"/>
    <n v="3.7607655586924063"/>
    <n v="78.991074997338544"/>
    <n v="1002.2260711914389"/>
    <n v="0"/>
  </r>
  <r>
    <n v="4"/>
    <n v="300"/>
    <n v="312"/>
    <x v="3"/>
    <s v="weekly"/>
    <n v="15000"/>
    <n v="0.182"/>
    <d v="2017-04-12T00:00:00"/>
    <x v="481"/>
    <x v="55"/>
    <n v="1002.2260711914389"/>
    <n v="75.49289413515254"/>
    <n v="3.4981808621860084"/>
    <n v="78.991074997338544"/>
    <n v="926.73317705628642"/>
    <n v="0"/>
  </r>
  <r>
    <n v="4"/>
    <n v="301"/>
    <n v="312"/>
    <x v="3"/>
    <s v="weekly"/>
    <n v="15000"/>
    <n v="0.182"/>
    <d v="2017-04-19T00:00:00"/>
    <x v="131"/>
    <x v="55"/>
    <n v="926.73317705628642"/>
    <n v="75.756395360161264"/>
    <n v="3.234679637177285"/>
    <n v="78.991074997338544"/>
    <n v="850.97678169612516"/>
    <n v="850.97678169612516"/>
  </r>
  <r>
    <n v="4"/>
    <n v="302"/>
    <n v="312"/>
    <x v="3"/>
    <s v="weekly"/>
    <n v="15000"/>
    <n v="0.182"/>
    <d v="2017-04-26T00:00:00"/>
    <x v="482"/>
    <x v="56"/>
    <n v="850.97678169612516"/>
    <n v="76.020816312733444"/>
    <n v="2.9702586846051058"/>
    <n v="78.991074997338544"/>
    <n v="774.95596538339169"/>
    <n v="0"/>
  </r>
  <r>
    <n v="4"/>
    <n v="303"/>
    <n v="312"/>
    <x v="3"/>
    <s v="weekly"/>
    <n v="15000"/>
    <n v="0.182"/>
    <d v="2017-05-03T00:00:00"/>
    <x v="483"/>
    <x v="56"/>
    <n v="774.95596538339169"/>
    <n v="76.286160203096244"/>
    <n v="2.704914794242304"/>
    <n v="78.991074997338544"/>
    <n v="698.6698051802955"/>
    <n v="0"/>
  </r>
  <r>
    <n v="4"/>
    <n v="304"/>
    <n v="312"/>
    <x v="3"/>
    <s v="weekly"/>
    <n v="15000"/>
    <n v="0.182"/>
    <d v="2017-05-10T00:00:00"/>
    <x v="484"/>
    <x v="56"/>
    <n v="698.6698051802955"/>
    <n v="76.552430252681845"/>
    <n v="2.4386447446567026"/>
    <n v="78.991074997338544"/>
    <n v="622.1173749276137"/>
    <n v="0"/>
  </r>
  <r>
    <n v="4"/>
    <n v="305"/>
    <n v="312"/>
    <x v="3"/>
    <s v="weekly"/>
    <n v="15000"/>
    <n v="0.182"/>
    <d v="2017-05-17T00:00:00"/>
    <x v="485"/>
    <x v="56"/>
    <n v="622.1173749276137"/>
    <n v="76.819629694166551"/>
    <n v="2.1714453031719994"/>
    <n v="78.991074997338544"/>
    <n v="545.29774523344713"/>
    <n v="0"/>
  </r>
  <r>
    <n v="4"/>
    <n v="306"/>
    <n v="312"/>
    <x v="3"/>
    <s v="weekly"/>
    <n v="15000"/>
    <n v="0.182"/>
    <d v="2017-05-24T00:00:00"/>
    <x v="486"/>
    <x v="56"/>
    <n v="545.29774523344713"/>
    <n v="77.087761771510017"/>
    <n v="1.903313225828525"/>
    <n v="78.991074997338544"/>
    <n v="468.2099834619371"/>
    <n v="468.2099834619371"/>
  </r>
  <r>
    <n v="4"/>
    <n v="307"/>
    <n v="312"/>
    <x v="3"/>
    <s v="weekly"/>
    <n v="15000"/>
    <n v="0.182"/>
    <d v="2017-05-31T00:00:00"/>
    <x v="487"/>
    <x v="57"/>
    <n v="468.2099834619371"/>
    <n v="77.35682973999468"/>
    <n v="1.6342452573438571"/>
    <n v="78.991074997338544"/>
    <n v="390.85315372194242"/>
    <n v="0"/>
  </r>
  <r>
    <n v="4"/>
    <n v="308"/>
    <n v="312"/>
    <x v="3"/>
    <s v="weekly"/>
    <n v="15000"/>
    <n v="0.182"/>
    <d v="2017-06-07T00:00:00"/>
    <x v="488"/>
    <x v="57"/>
    <n v="390.85315372194242"/>
    <n v="77.626836866265236"/>
    <n v="1.3642381310733005"/>
    <n v="78.991074997338544"/>
    <n v="313.22631685567717"/>
    <n v="0"/>
  </r>
  <r>
    <n v="4"/>
    <n v="309"/>
    <n v="312"/>
    <x v="3"/>
    <s v="weekly"/>
    <n v="15000"/>
    <n v="0.182"/>
    <d v="2017-06-14T00:00:00"/>
    <x v="489"/>
    <x v="57"/>
    <n v="313.22631685567717"/>
    <n v="77.89778642836832"/>
    <n v="1.0932885689702265"/>
    <n v="78.991074997338544"/>
    <n v="235.32853042730886"/>
    <n v="0"/>
  </r>
  <r>
    <n v="4"/>
    <n v="310"/>
    <n v="312"/>
    <x v="3"/>
    <s v="weekly"/>
    <n v="15000"/>
    <n v="0.182"/>
    <d v="2017-06-21T00:00:00"/>
    <x v="490"/>
    <x v="57"/>
    <n v="235.32853042730886"/>
    <n v="78.169681715792265"/>
    <n v="0.821393281546278"/>
    <n v="78.991074997338544"/>
    <n v="157.15884871151661"/>
    <n v="157.15884871151661"/>
  </r>
  <r>
    <n v="4"/>
    <n v="311"/>
    <n v="312"/>
    <x v="3"/>
    <s v="weekly"/>
    <n v="15000"/>
    <n v="0.182"/>
    <d v="2017-06-28T00:00:00"/>
    <x v="491"/>
    <x v="58"/>
    <n v="157.15884871151661"/>
    <n v="78.442526029507107"/>
    <n v="0.54854896783143059"/>
    <n v="78.991074997338544"/>
    <n v="78.716322682009505"/>
    <n v="0"/>
  </r>
  <r>
    <n v="4"/>
    <n v="312"/>
    <n v="312"/>
    <x v="3"/>
    <s v="weekly"/>
    <n v="15000"/>
    <n v="0.182"/>
    <d v="2017-07-05T00:00:00"/>
    <x v="492"/>
    <x v="58"/>
    <n v="78.716322682009505"/>
    <n v="78.71632268200463"/>
    <n v="0.27475231533391814"/>
    <n v="78.991074997338544"/>
    <n v="4.8743231673142873E-12"/>
    <n v="4.8743231673142873E-12"/>
  </r>
  <r>
    <n v="5"/>
    <n v="1"/>
    <n v="40"/>
    <x v="4"/>
    <s v="quarterly"/>
    <n v="40000"/>
    <n v="5.6000000000000001E-2"/>
    <d v="2010-09-01T00:00:00"/>
    <x v="493"/>
    <x v="89"/>
    <n v="40000"/>
    <n v="752.80307909809403"/>
    <n v="560"/>
    <n v="1312.803079098094"/>
    <n v="39247.196920901908"/>
    <n v="39247.196920901908"/>
  </r>
  <r>
    <n v="5"/>
    <n v="2"/>
    <n v="40"/>
    <x v="4"/>
    <s v="quarterly"/>
    <n v="40000"/>
    <n v="5.6000000000000001E-2"/>
    <d v="2010-12-01T00:00:00"/>
    <x v="494"/>
    <x v="90"/>
    <n v="39247.196920901908"/>
    <n v="763.34232220546733"/>
    <n v="549.4607568926267"/>
    <n v="1312.803079098094"/>
    <n v="38483.854598696438"/>
    <n v="38483.854598696438"/>
  </r>
  <r>
    <n v="5"/>
    <n v="3"/>
    <n v="40"/>
    <x v="4"/>
    <s v="quarterly"/>
    <n v="40000"/>
    <n v="5.6000000000000001E-2"/>
    <d v="2011-03-01T00:00:00"/>
    <x v="495"/>
    <x v="74"/>
    <n v="38483.854598696438"/>
    <n v="774.02911471634388"/>
    <n v="538.77396438175015"/>
    <n v="1312.803079098094"/>
    <n v="37709.825483980094"/>
    <n v="37709.825483980094"/>
  </r>
  <r>
    <n v="5"/>
    <n v="4"/>
    <n v="40"/>
    <x v="4"/>
    <s v="quarterly"/>
    <n v="40000"/>
    <n v="5.6000000000000001E-2"/>
    <d v="2011-06-01T00:00:00"/>
    <x v="496"/>
    <x v="77"/>
    <n v="37709.825483980094"/>
    <n v="784.86552232237273"/>
    <n v="527.9375567757213"/>
    <n v="1312.803079098094"/>
    <n v="36924.959961657718"/>
    <n v="36924.959961657718"/>
  </r>
  <r>
    <n v="5"/>
    <n v="5"/>
    <n v="40"/>
    <x v="4"/>
    <s v="quarterly"/>
    <n v="40000"/>
    <n v="5.6000000000000001E-2"/>
    <d v="2011-09-01T00:00:00"/>
    <x v="497"/>
    <x v="80"/>
    <n v="36924.959961657718"/>
    <n v="795.85363963488601"/>
    <n v="516.94943946320802"/>
    <n v="1312.803079098094"/>
    <n v="36129.106322022832"/>
    <n v="36129.106322022832"/>
  </r>
  <r>
    <n v="5"/>
    <n v="6"/>
    <n v="40"/>
    <x v="4"/>
    <s v="quarterly"/>
    <n v="40000"/>
    <n v="5.6000000000000001E-2"/>
    <d v="2011-12-01T00:00:00"/>
    <x v="498"/>
    <x v="83"/>
    <n v="36129.106322022832"/>
    <n v="806.99559058977434"/>
    <n v="505.80748850831964"/>
    <n v="1312.803079098094"/>
    <n v="35322.110731433058"/>
    <n v="35322.110731433058"/>
  </r>
  <r>
    <n v="5"/>
    <n v="7"/>
    <n v="40"/>
    <x v="4"/>
    <s v="quarterly"/>
    <n v="40000"/>
    <n v="5.6000000000000001E-2"/>
    <d v="2012-03-01T00:00:00"/>
    <x v="499"/>
    <x v="86"/>
    <n v="35322.110731433058"/>
    <n v="818.29352885803121"/>
    <n v="494.50955024006282"/>
    <n v="1312.803079098094"/>
    <n v="34503.817202575025"/>
    <n v="34503.817202575025"/>
  </r>
  <r>
    <n v="5"/>
    <n v="8"/>
    <n v="40"/>
    <x v="4"/>
    <s v="quarterly"/>
    <n v="40000"/>
    <n v="5.6000000000000001E-2"/>
    <d v="2012-06-01T00:00:00"/>
    <x v="500"/>
    <x v="36"/>
    <n v="34503.817202575025"/>
    <n v="829.74963826204362"/>
    <n v="483.05344083605036"/>
    <n v="1312.803079098094"/>
    <n v="33674.06756431298"/>
    <n v="33674.06756431298"/>
  </r>
  <r>
    <n v="5"/>
    <n v="9"/>
    <n v="40"/>
    <x v="4"/>
    <s v="quarterly"/>
    <n v="40000"/>
    <n v="5.6000000000000001E-2"/>
    <d v="2012-09-01T00:00:00"/>
    <x v="501"/>
    <x v="39"/>
    <n v="33674.06756431298"/>
    <n v="841.36613319771232"/>
    <n v="471.43694590038172"/>
    <n v="1312.803079098094"/>
    <n v="32832.701431115267"/>
    <n v="32832.701431115267"/>
  </r>
  <r>
    <n v="5"/>
    <n v="10"/>
    <n v="40"/>
    <x v="4"/>
    <s v="quarterly"/>
    <n v="40000"/>
    <n v="5.6000000000000001E-2"/>
    <d v="2012-12-01T00:00:00"/>
    <x v="502"/>
    <x v="42"/>
    <n v="32832.701431115267"/>
    <n v="853.14525906248036"/>
    <n v="459.65782003561372"/>
    <n v="1312.803079098094"/>
    <n v="31979.556172052788"/>
    <n v="31979.556172052788"/>
  </r>
  <r>
    <n v="5"/>
    <n v="11"/>
    <n v="40"/>
    <x v="4"/>
    <s v="quarterly"/>
    <n v="40000"/>
    <n v="5.6000000000000001E-2"/>
    <d v="2013-03-01T00:00:00"/>
    <x v="503"/>
    <x v="45"/>
    <n v="31979.556172052788"/>
    <n v="865.08929268935503"/>
    <n v="447.71378640873905"/>
    <n v="1312.803079098094"/>
    <n v="31114.466879363434"/>
    <n v="31114.466879363434"/>
  </r>
  <r>
    <n v="5"/>
    <n v="12"/>
    <n v="40"/>
    <x v="4"/>
    <s v="quarterly"/>
    <n v="40000"/>
    <n v="5.6000000000000001E-2"/>
    <d v="2013-06-01T00:00:00"/>
    <x v="504"/>
    <x v="2"/>
    <n v="31114.466879363434"/>
    <n v="877.20054278700593"/>
    <n v="435.6025363110881"/>
    <n v="1312.803079098094"/>
    <n v="30237.266336576427"/>
    <n v="30237.266336576427"/>
  </r>
  <r>
    <n v="5"/>
    <n v="13"/>
    <n v="40"/>
    <x v="4"/>
    <s v="quarterly"/>
    <n v="40000"/>
    <n v="5.6000000000000001E-2"/>
    <d v="2013-09-01T00:00:00"/>
    <x v="505"/>
    <x v="5"/>
    <n v="30237.266336576427"/>
    <n v="889.48135038602402"/>
    <n v="423.32172871207001"/>
    <n v="1312.803079098094"/>
    <n v="29347.784986190403"/>
    <n v="29347.784986190403"/>
  </r>
  <r>
    <n v="5"/>
    <n v="14"/>
    <n v="40"/>
    <x v="4"/>
    <s v="quarterly"/>
    <n v="40000"/>
    <n v="5.6000000000000001E-2"/>
    <d v="2013-12-01T00:00:00"/>
    <x v="506"/>
    <x v="8"/>
    <n v="29347.784986190403"/>
    <n v="901.93408929142834"/>
    <n v="410.86898980666564"/>
    <n v="1312.803079098094"/>
    <n v="28445.850896898974"/>
    <n v="28445.850896898974"/>
  </r>
  <r>
    <n v="5"/>
    <n v="15"/>
    <n v="40"/>
    <x v="4"/>
    <s v="quarterly"/>
    <n v="40000"/>
    <n v="5.6000000000000001E-2"/>
    <d v="2014-03-01T00:00:00"/>
    <x v="507"/>
    <x v="11"/>
    <n v="28445.850896898974"/>
    <n v="914.56116654150833"/>
    <n v="398.24191255658565"/>
    <n v="1312.803079098094"/>
    <n v="27531.289730357465"/>
    <n v="27531.289730357465"/>
  </r>
  <r>
    <n v="5"/>
    <n v="16"/>
    <n v="40"/>
    <x v="4"/>
    <s v="quarterly"/>
    <n v="40000"/>
    <n v="5.6000000000000001E-2"/>
    <d v="2014-06-01T00:00:00"/>
    <x v="508"/>
    <x v="14"/>
    <n v="27531.289730357465"/>
    <n v="927.36502287308952"/>
    <n v="385.43805622500452"/>
    <n v="1312.803079098094"/>
    <n v="26603.924707484373"/>
    <n v="26603.924707484373"/>
  </r>
  <r>
    <n v="5"/>
    <n v="17"/>
    <n v="40"/>
    <x v="4"/>
    <s v="quarterly"/>
    <n v="40000"/>
    <n v="5.6000000000000001E-2"/>
    <d v="2014-09-01T00:00:00"/>
    <x v="509"/>
    <x v="17"/>
    <n v="26603.924707484373"/>
    <n v="940.34813319331283"/>
    <n v="372.45494590478125"/>
    <n v="1312.803079098094"/>
    <n v="25663.576574291059"/>
    <n v="25663.576574291059"/>
  </r>
  <r>
    <n v="5"/>
    <n v="18"/>
    <n v="40"/>
    <x v="4"/>
    <s v="quarterly"/>
    <n v="40000"/>
    <n v="5.6000000000000001E-2"/>
    <d v="2014-12-01T00:00:00"/>
    <x v="510"/>
    <x v="20"/>
    <n v="25663.576574291059"/>
    <n v="953.51300705801918"/>
    <n v="359.29007204007485"/>
    <n v="1312.803079098094"/>
    <n v="24710.063567233039"/>
    <n v="24710.063567233039"/>
  </r>
  <r>
    <n v="5"/>
    <n v="19"/>
    <n v="40"/>
    <x v="4"/>
    <s v="quarterly"/>
    <n v="40000"/>
    <n v="5.6000000000000001E-2"/>
    <d v="2015-03-01T00:00:00"/>
    <x v="511"/>
    <x v="23"/>
    <n v="24710.063567233039"/>
    <n v="966.8621891568315"/>
    <n v="345.94088994126253"/>
    <n v="1312.803079098094"/>
    <n v="23743.201378076206"/>
    <n v="23743.201378076206"/>
  </r>
  <r>
    <n v="5"/>
    <n v="20"/>
    <n v="40"/>
    <x v="4"/>
    <s v="quarterly"/>
    <n v="40000"/>
    <n v="5.6000000000000001E-2"/>
    <d v="2015-06-01T00:00:00"/>
    <x v="512"/>
    <x v="26"/>
    <n v="23743.201378076206"/>
    <n v="980.39825980502712"/>
    <n v="332.40481929306691"/>
    <n v="1312.803079098094"/>
    <n v="22762.803118271178"/>
    <n v="22762.803118271178"/>
  </r>
  <r>
    <n v="5"/>
    <n v="21"/>
    <n v="40"/>
    <x v="4"/>
    <s v="quarterly"/>
    <n v="40000"/>
    <n v="5.6000000000000001E-2"/>
    <d v="2015-09-01T00:00:00"/>
    <x v="63"/>
    <x v="29"/>
    <n v="22762.803118271178"/>
    <n v="994.1238354422976"/>
    <n v="318.67924365579648"/>
    <n v="1312.803079098094"/>
    <n v="21768.679282828882"/>
    <n v="21768.679282828882"/>
  </r>
  <r>
    <n v="5"/>
    <n v="22"/>
    <n v="40"/>
    <x v="4"/>
    <s v="quarterly"/>
    <n v="40000"/>
    <n v="5.6000000000000001E-2"/>
    <d v="2015-12-01T00:00:00"/>
    <x v="513"/>
    <x v="32"/>
    <n v="21768.679282828882"/>
    <n v="1008.0415691384896"/>
    <n v="304.76150995960433"/>
    <n v="1312.803079098094"/>
    <n v="20760.63771369039"/>
    <n v="20760.63771369039"/>
  </r>
  <r>
    <n v="5"/>
    <n v="23"/>
    <n v="40"/>
    <x v="4"/>
    <s v="quarterly"/>
    <n v="40000"/>
    <n v="5.6000000000000001E-2"/>
    <d v="2016-03-01T00:00:00"/>
    <x v="436"/>
    <x v="35"/>
    <n v="20760.63771369039"/>
    <n v="1022.1541511064286"/>
    <n v="290.64892799166546"/>
    <n v="1312.803079098094"/>
    <n v="19738.483562583962"/>
    <n v="19738.483562583962"/>
  </r>
  <r>
    <n v="5"/>
    <n v="24"/>
    <n v="40"/>
    <x v="4"/>
    <s v="quarterly"/>
    <n v="40000"/>
    <n v="5.6000000000000001E-2"/>
    <d v="2016-06-01T00:00:00"/>
    <x v="514"/>
    <x v="48"/>
    <n v="19738.483562583962"/>
    <n v="1036.4643092219185"/>
    <n v="276.33876987617549"/>
    <n v="1312.803079098094"/>
    <n v="18702.019253362043"/>
    <n v="18702.019253362043"/>
  </r>
  <r>
    <n v="5"/>
    <n v="25"/>
    <n v="40"/>
    <x v="4"/>
    <s v="quarterly"/>
    <n v="40000"/>
    <n v="5.6000000000000001E-2"/>
    <d v="2016-09-01T00:00:00"/>
    <x v="515"/>
    <x v="51"/>
    <n v="18702.019253362043"/>
    <n v="1050.9748095510254"/>
    <n v="261.8282695470686"/>
    <n v="1312.803079098094"/>
    <n v="17651.044443811017"/>
    <n v="17651.044443811017"/>
  </r>
  <r>
    <n v="5"/>
    <n v="26"/>
    <n v="40"/>
    <x v="4"/>
    <s v="quarterly"/>
    <n v="40000"/>
    <n v="5.6000000000000001E-2"/>
    <d v="2016-12-01T00:00:00"/>
    <x v="474"/>
    <x v="54"/>
    <n v="17651.044443811017"/>
    <n v="1065.6884568847397"/>
    <n v="247.11462221335424"/>
    <n v="1312.803079098094"/>
    <n v="16585.355986926279"/>
    <n v="16585.355986926279"/>
  </r>
  <r>
    <n v="5"/>
    <n v="27"/>
    <n v="40"/>
    <x v="4"/>
    <s v="quarterly"/>
    <n v="40000"/>
    <n v="5.6000000000000001E-2"/>
    <d v="2017-03-01T00:00:00"/>
    <x v="516"/>
    <x v="57"/>
    <n v="16585.355986926279"/>
    <n v="1080.6080952811262"/>
    <n v="232.19498381696792"/>
    <n v="1312.803079098094"/>
    <n v="15504.747891645153"/>
    <n v="15504.747891645153"/>
  </r>
  <r>
    <n v="5"/>
    <n v="28"/>
    <n v="40"/>
    <x v="4"/>
    <s v="quarterly"/>
    <n v="40000"/>
    <n v="5.6000000000000001E-2"/>
    <d v="2017-06-01T00:00:00"/>
    <x v="517"/>
    <x v="60"/>
    <n v="15504.747891645153"/>
    <n v="1095.7366086150619"/>
    <n v="217.06647048303213"/>
    <n v="1312.803079098094"/>
    <n v="14409.011283030091"/>
    <n v="14409.011283030091"/>
  </r>
  <r>
    <n v="5"/>
    <n v="29"/>
    <n v="40"/>
    <x v="4"/>
    <s v="quarterly"/>
    <n v="40000"/>
    <n v="5.6000000000000001E-2"/>
    <d v="2017-09-01T00:00:00"/>
    <x v="518"/>
    <x v="63"/>
    <n v="14409.011283030091"/>
    <n v="1111.0769211356728"/>
    <n v="201.7261579624213"/>
    <n v="1312.803079098094"/>
    <n v="13297.934361894419"/>
    <n v="13297.934361894419"/>
  </r>
  <r>
    <n v="5"/>
    <n v="30"/>
    <n v="40"/>
    <x v="4"/>
    <s v="quarterly"/>
    <n v="40000"/>
    <n v="5.6000000000000001E-2"/>
    <d v="2017-12-01T00:00:00"/>
    <x v="519"/>
    <x v="66"/>
    <n v="13297.934361894419"/>
    <n v="1126.6319980315723"/>
    <n v="186.17108106652185"/>
    <n v="1312.803079098094"/>
    <n v="12171.302363862846"/>
    <n v="12171.302363862846"/>
  </r>
  <r>
    <n v="5"/>
    <n v="31"/>
    <n v="40"/>
    <x v="4"/>
    <s v="quarterly"/>
    <n v="40000"/>
    <n v="5.6000000000000001E-2"/>
    <d v="2018-03-01T00:00:00"/>
    <x v="520"/>
    <x v="69"/>
    <n v="12171.302363862846"/>
    <n v="1142.4048460040142"/>
    <n v="170.39823309407984"/>
    <n v="1312.803079098094"/>
    <n v="11028.897517858832"/>
    <n v="11028.897517858832"/>
  </r>
  <r>
    <n v="5"/>
    <n v="32"/>
    <n v="40"/>
    <x v="4"/>
    <s v="quarterly"/>
    <n v="40000"/>
    <n v="5.6000000000000001E-2"/>
    <d v="2018-06-01T00:00:00"/>
    <x v="521"/>
    <x v="91"/>
    <n v="11028.897517858832"/>
    <n v="1158.3985138480705"/>
    <n v="154.40456525002364"/>
    <n v="1312.803079098094"/>
    <n v="9870.4990040107605"/>
    <n v="9870.4990040107605"/>
  </r>
  <r>
    <n v="5"/>
    <n v="33"/>
    <n v="40"/>
    <x v="4"/>
    <s v="quarterly"/>
    <n v="40000"/>
    <n v="5.6000000000000001E-2"/>
    <d v="2018-09-01T00:00:00"/>
    <x v="522"/>
    <x v="92"/>
    <n v="9870.4990040107605"/>
    <n v="1174.6160930419433"/>
    <n v="138.18698605615066"/>
    <n v="1312.803079098094"/>
    <n v="8695.8829109688177"/>
    <n v="8695.8829109688177"/>
  </r>
  <r>
    <n v="5"/>
    <n v="34"/>
    <n v="40"/>
    <x v="4"/>
    <s v="quarterly"/>
    <n v="40000"/>
    <n v="5.6000000000000001E-2"/>
    <d v="2018-12-01T00:00:00"/>
    <x v="523"/>
    <x v="93"/>
    <n v="8695.8829109688177"/>
    <n v="1191.0607183445306"/>
    <n v="121.74236075356345"/>
    <n v="1312.803079098094"/>
    <n v="7504.8221926242868"/>
    <n v="7504.8221926242868"/>
  </r>
  <r>
    <n v="5"/>
    <n v="35"/>
    <n v="40"/>
    <x v="4"/>
    <s v="quarterly"/>
    <n v="40000"/>
    <n v="5.6000000000000001E-2"/>
    <d v="2019-03-01T00:00:00"/>
    <x v="524"/>
    <x v="94"/>
    <n v="7504.8221926242868"/>
    <n v="1207.7355684013539"/>
    <n v="105.06751069674002"/>
    <n v="1312.803079098094"/>
    <n v="6297.0866242229331"/>
    <n v="6297.0866242229331"/>
  </r>
  <r>
    <n v="5"/>
    <n v="36"/>
    <n v="40"/>
    <x v="4"/>
    <s v="quarterly"/>
    <n v="40000"/>
    <n v="5.6000000000000001E-2"/>
    <d v="2019-06-01T00:00:00"/>
    <x v="525"/>
    <x v="95"/>
    <n v="6297.0866242229331"/>
    <n v="1224.6438663589729"/>
    <n v="88.15921273912106"/>
    <n v="1312.803079098094"/>
    <n v="5072.4427578639607"/>
    <n v="5072.4427578639607"/>
  </r>
  <r>
    <n v="5"/>
    <n v="37"/>
    <n v="40"/>
    <x v="4"/>
    <s v="quarterly"/>
    <n v="40000"/>
    <n v="5.6000000000000001E-2"/>
    <d v="2019-09-01T00:00:00"/>
    <x v="526"/>
    <x v="96"/>
    <n v="5072.4427578639607"/>
    <n v="1241.7888804879985"/>
    <n v="71.014198610095448"/>
    <n v="1312.803079098094"/>
    <n v="3830.6538773759621"/>
    <n v="3830.6538773759621"/>
  </r>
  <r>
    <n v="5"/>
    <n v="38"/>
    <n v="40"/>
    <x v="4"/>
    <s v="quarterly"/>
    <n v="40000"/>
    <n v="5.6000000000000001E-2"/>
    <d v="2019-12-01T00:00:00"/>
    <x v="527"/>
    <x v="97"/>
    <n v="3830.6538773759621"/>
    <n v="1259.1739248148306"/>
    <n v="53.629154283263468"/>
    <n v="1312.803079098094"/>
    <n v="2571.4799525611315"/>
    <n v="2571.4799525611315"/>
  </r>
  <r>
    <n v="5"/>
    <n v="39"/>
    <n v="40"/>
    <x v="4"/>
    <s v="quarterly"/>
    <n v="40000"/>
    <n v="5.6000000000000001E-2"/>
    <d v="2020-03-01T00:00:00"/>
    <x v="528"/>
    <x v="98"/>
    <n v="2571.4799525611315"/>
    <n v="1276.8023597622382"/>
    <n v="36.000719335855841"/>
    <n v="1312.803079098094"/>
    <n v="1294.6775927988933"/>
    <n v="1294.6775927988933"/>
  </r>
  <r>
    <n v="5"/>
    <n v="40"/>
    <n v="40"/>
    <x v="4"/>
    <s v="quarterly"/>
    <n v="40000"/>
    <n v="5.6000000000000001E-2"/>
    <d v="2020-06-01T00:00:00"/>
    <x v="529"/>
    <x v="99"/>
    <n v="1294.6775927988933"/>
    <n v="1294.6775927989095"/>
    <n v="18.125486299184509"/>
    <n v="1312.803079098094"/>
    <n v="-1.6143530956469476E-11"/>
    <n v="-1.6143530956469476E-11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s v=""/>
    <s v=""/>
    <s v=""/>
    <x v="5"/>
    <s v=""/>
    <s v=""/>
    <s v=""/>
    <s v=""/>
    <x v="530"/>
    <x v="100"/>
    <s v=""/>
    <s v=""/>
    <s v=""/>
    <s v=""/>
    <s v=""/>
    <s v=""/>
  </r>
  <r>
    <m/>
    <m/>
    <m/>
    <x v="6"/>
    <m/>
    <m/>
    <m/>
    <m/>
    <x v="531"/>
    <x v="101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55" applyNumberFormats="0" applyBorderFormats="0" applyFontFormats="0" applyPatternFormats="0" applyAlignmentFormats="0" applyWidthHeightFormats="1" dataCaption="Values" updatedVersion="4" minRefreshableVersion="3" itemPrintTitles="1" createdVersion="4" indent="0" compact="0" compactData="0" gridDropZones="1" multipleFieldFilters="0">
  <location ref="B4:G84" firstHeaderRow="1" firstDataRow="2" firstDataCol="2" rowPageCount="1" colPageCount="1"/>
  <pivotFields count="15">
    <pivotField compact="0" outline="0" showAll="0" defaultSubtotal="0"/>
    <pivotField axis="axisRow" compact="0" outline="0" showAll="0" defaultSubtotal="0">
      <items count="3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312"/>
        <item x="313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compact="0" outline="0" showAll="0"/>
    <pivotField axis="axisPage" compact="0" outline="0" showAll="0" defaultSubtotal="0">
      <items count="7">
        <item x="5"/>
        <item x="0"/>
        <item x="1"/>
        <item x="2"/>
        <item x="6"/>
        <item x="3"/>
        <item x="4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532">
        <item x="530"/>
        <item x="234"/>
        <item x="236"/>
        <item x="238"/>
        <item x="240"/>
        <item x="242"/>
        <item x="244"/>
        <item x="246"/>
        <item x="248"/>
        <item x="249"/>
        <item x="251"/>
        <item x="253"/>
        <item x="254"/>
        <item x="256"/>
        <item x="258"/>
        <item x="260"/>
        <item x="262"/>
        <item x="264"/>
        <item x="81"/>
        <item x="267"/>
        <item x="269"/>
        <item x="271"/>
        <item x="273"/>
        <item x="275"/>
        <item x="277"/>
        <item x="279"/>
        <item x="281"/>
        <item x="283"/>
        <item x="173"/>
        <item x="286"/>
        <item x="288"/>
        <item x="87"/>
        <item x="291"/>
        <item x="293"/>
        <item x="295"/>
        <item x="297"/>
        <item x="299"/>
        <item x="301"/>
        <item x="303"/>
        <item x="305"/>
        <item x="307"/>
        <item x="309"/>
        <item x="311"/>
        <item x="313"/>
        <item x="315"/>
        <item x="317"/>
        <item x="318"/>
        <item x="320"/>
        <item x="322"/>
        <item x="323"/>
        <item x="325"/>
        <item x="326"/>
        <item x="328"/>
        <item x="330"/>
        <item x="332"/>
        <item x="334"/>
        <item x="336"/>
        <item x="338"/>
        <item x="340"/>
        <item x="342"/>
        <item x="344"/>
        <item x="346"/>
        <item x="348"/>
        <item x="350"/>
        <item x="352"/>
        <item x="189"/>
        <item x="355"/>
        <item x="357"/>
        <item x="103"/>
        <item x="360"/>
        <item x="362"/>
        <item x="364"/>
        <item x="366"/>
        <item x="368"/>
        <item x="370"/>
        <item x="372"/>
        <item x="374"/>
        <item x="376"/>
        <item x="378"/>
        <item x="391"/>
        <item x="64"/>
        <item x="438"/>
        <item x="472"/>
        <item x="476"/>
        <item x="531"/>
        <item x="78"/>
        <item x="79"/>
        <item x="80"/>
        <item x="82"/>
        <item x="83"/>
        <item x="84"/>
        <item x="85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3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67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27"/>
        <item x="187"/>
        <item x="1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5"/>
        <item x="237"/>
        <item x="239"/>
        <item x="241"/>
        <item x="243"/>
        <item x="245"/>
        <item x="247"/>
        <item x="250"/>
        <item x="252"/>
        <item x="255"/>
        <item x="257"/>
        <item x="259"/>
        <item x="261"/>
        <item x="263"/>
        <item x="265"/>
        <item x="266"/>
        <item x="268"/>
        <item x="270"/>
        <item x="272"/>
        <item x="274"/>
        <item x="276"/>
        <item x="278"/>
        <item x="280"/>
        <item x="282"/>
        <item x="284"/>
        <item x="285"/>
        <item x="287"/>
        <item x="289"/>
        <item x="290"/>
        <item x="292"/>
        <item x="294"/>
        <item x="296"/>
        <item x="298"/>
        <item x="300"/>
        <item x="302"/>
        <item x="304"/>
        <item x="306"/>
        <item x="308"/>
        <item x="310"/>
        <item x="312"/>
        <item x="314"/>
        <item x="316"/>
        <item x="319"/>
        <item x="321"/>
        <item x="324"/>
        <item x="327"/>
        <item x="329"/>
        <item x="331"/>
        <item x="333"/>
        <item x="335"/>
        <item x="337"/>
        <item x="339"/>
        <item x="341"/>
        <item x="343"/>
        <item x="345"/>
        <item x="347"/>
        <item x="349"/>
        <item x="351"/>
        <item x="353"/>
        <item x="354"/>
        <item x="356"/>
        <item x="358"/>
        <item x="359"/>
        <item x="361"/>
        <item x="363"/>
        <item x="365"/>
        <item x="380"/>
        <item x="382"/>
        <item x="384"/>
        <item x="386"/>
        <item x="388"/>
        <item x="390"/>
        <item x="392"/>
        <item x="394"/>
        <item x="396"/>
        <item x="397"/>
        <item x="399"/>
        <item x="401"/>
        <item x="403"/>
        <item x="405"/>
        <item x="407"/>
        <item x="409"/>
        <item x="411"/>
        <item x="413"/>
        <item x="415"/>
        <item x="417"/>
        <item x="419"/>
        <item x="421"/>
        <item x="423"/>
        <item x="425"/>
        <item x="427"/>
        <item x="429"/>
        <item x="431"/>
        <item x="433"/>
        <item x="435"/>
        <item x="437"/>
        <item x="439"/>
        <item x="441"/>
        <item x="443"/>
        <item x="445"/>
        <item x="447"/>
        <item x="449"/>
        <item x="451"/>
        <item x="453"/>
        <item x="455"/>
        <item x="458"/>
        <item x="460"/>
        <item x="462"/>
        <item x="464"/>
        <item x="466"/>
        <item x="468"/>
        <item x="470"/>
        <item x="474"/>
        <item x="478"/>
        <item x="480"/>
        <item x="367"/>
        <item x="369"/>
        <item x="371"/>
        <item x="373"/>
        <item x="375"/>
        <item x="377"/>
        <item x="379"/>
        <item x="381"/>
        <item x="383"/>
        <item x="385"/>
        <item x="387"/>
        <item x="389"/>
        <item x="393"/>
        <item x="395"/>
        <item x="398"/>
        <item x="400"/>
        <item x="402"/>
        <item x="404"/>
        <item x="406"/>
        <item x="408"/>
        <item x="410"/>
        <item x="412"/>
        <item x="414"/>
        <item x="416"/>
        <item x="418"/>
        <item x="420"/>
        <item x="422"/>
        <item x="424"/>
        <item x="426"/>
        <item x="428"/>
        <item x="430"/>
        <item x="432"/>
        <item x="434"/>
        <item x="436"/>
        <item x="440"/>
        <item x="442"/>
        <item x="444"/>
        <item x="446"/>
        <item x="448"/>
        <item x="450"/>
        <item x="452"/>
        <item x="454"/>
        <item x="456"/>
        <item x="457"/>
        <item x="459"/>
        <item x="461"/>
        <item x="463"/>
        <item x="465"/>
        <item x="467"/>
        <item x="469"/>
        <item x="471"/>
        <item x="473"/>
        <item x="475"/>
        <item x="477"/>
        <item x="479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5"/>
        <item x="66"/>
        <item x="68"/>
        <item x="69"/>
        <item x="70"/>
        <item x="71"/>
        <item x="72"/>
        <item x="73"/>
        <item x="74"/>
        <item x="75"/>
        <item x="76"/>
        <item x="77"/>
        <item x="496"/>
        <item x="500"/>
        <item x="504"/>
        <item x="508"/>
        <item x="512"/>
        <item x="514"/>
        <item x="517"/>
        <item x="521"/>
        <item x="525"/>
        <item x="529"/>
        <item x="493"/>
        <item x="494"/>
        <item x="495"/>
        <item x="497"/>
        <item x="498"/>
        <item x="499"/>
        <item x="501"/>
        <item x="502"/>
        <item x="503"/>
        <item x="505"/>
        <item x="506"/>
        <item x="507"/>
        <item x="509"/>
        <item x="510"/>
        <item x="511"/>
        <item x="513"/>
        <item x="515"/>
        <item x="516"/>
        <item x="518"/>
        <item x="519"/>
        <item x="520"/>
        <item x="522"/>
        <item x="523"/>
        <item x="524"/>
        <item x="526"/>
        <item x="527"/>
        <item x="528"/>
      </items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1"/>
    <field x="8"/>
  </rowFields>
  <rowItems count="79">
    <i>
      <x/>
      <x v="421"/>
    </i>
    <i>
      <x v="1"/>
      <x v="422"/>
    </i>
    <i>
      <x v="2"/>
      <x v="423"/>
    </i>
    <i>
      <x v="3"/>
      <x v="424"/>
    </i>
    <i>
      <x v="4"/>
      <x v="425"/>
    </i>
    <i>
      <x v="5"/>
      <x v="426"/>
    </i>
    <i>
      <x v="6"/>
      <x v="427"/>
    </i>
    <i>
      <x v="7"/>
      <x v="428"/>
    </i>
    <i>
      <x v="8"/>
      <x v="429"/>
    </i>
    <i>
      <x v="9"/>
      <x v="430"/>
    </i>
    <i>
      <x v="10"/>
      <x v="431"/>
    </i>
    <i>
      <x v="11"/>
      <x v="432"/>
    </i>
    <i>
      <x v="12"/>
      <x v="433"/>
    </i>
    <i>
      <x v="13"/>
      <x v="434"/>
    </i>
    <i>
      <x v="14"/>
      <x v="435"/>
    </i>
    <i>
      <x v="15"/>
      <x v="436"/>
    </i>
    <i>
      <x v="16"/>
      <x v="437"/>
    </i>
    <i>
      <x v="17"/>
      <x v="438"/>
    </i>
    <i>
      <x v="18"/>
      <x v="439"/>
    </i>
    <i>
      <x v="19"/>
      <x v="440"/>
    </i>
    <i>
      <x v="20"/>
      <x v="441"/>
    </i>
    <i>
      <x v="21"/>
      <x v="442"/>
    </i>
    <i>
      <x v="22"/>
      <x v="443"/>
    </i>
    <i>
      <x v="23"/>
      <x v="444"/>
    </i>
    <i>
      <x v="24"/>
      <x v="445"/>
    </i>
    <i>
      <x v="25"/>
      <x v="446"/>
    </i>
    <i>
      <x v="26"/>
      <x v="447"/>
    </i>
    <i>
      <x v="27"/>
      <x v="180"/>
    </i>
    <i>
      <x v="28"/>
      <x v="448"/>
    </i>
    <i>
      <x v="29"/>
      <x v="449"/>
    </i>
    <i>
      <x v="30"/>
      <x v="106"/>
    </i>
    <i>
      <x v="31"/>
      <x v="450"/>
    </i>
    <i>
      <x v="32"/>
      <x v="451"/>
    </i>
    <i>
      <x v="33"/>
      <x v="452"/>
    </i>
    <i>
      <x v="34"/>
      <x v="453"/>
    </i>
    <i>
      <x v="35"/>
      <x v="454"/>
    </i>
    <i>
      <x v="36"/>
      <x v="455"/>
    </i>
    <i>
      <x v="37"/>
      <x v="456"/>
    </i>
    <i>
      <x v="38"/>
      <x v="457"/>
    </i>
    <i>
      <x v="39"/>
      <x v="458"/>
    </i>
    <i>
      <x v="40"/>
      <x v="459"/>
    </i>
    <i>
      <x v="41"/>
      <x v="460"/>
    </i>
    <i>
      <x v="42"/>
      <x v="461"/>
    </i>
    <i>
      <x v="43"/>
      <x v="462"/>
    </i>
    <i>
      <x v="44"/>
      <x v="463"/>
    </i>
    <i>
      <x v="45"/>
      <x v="464"/>
    </i>
    <i>
      <x v="46"/>
      <x v="465"/>
    </i>
    <i>
      <x v="47"/>
      <x v="466"/>
    </i>
    <i>
      <x v="48"/>
      <x v="467"/>
    </i>
    <i>
      <x v="49"/>
      <x v="468"/>
    </i>
    <i>
      <x v="50"/>
      <x v="469"/>
    </i>
    <i>
      <x v="51"/>
      <x v="470"/>
    </i>
    <i>
      <x v="52"/>
      <x v="471"/>
    </i>
    <i>
      <x v="53"/>
      <x v="472"/>
    </i>
    <i>
      <x v="54"/>
      <x v="473"/>
    </i>
    <i>
      <x v="55"/>
      <x v="474"/>
    </i>
    <i>
      <x v="56"/>
      <x v="475"/>
    </i>
    <i>
      <x v="57"/>
      <x v="476"/>
    </i>
    <i>
      <x v="58"/>
      <x v="477"/>
    </i>
    <i>
      <x v="59"/>
      <x v="478"/>
    </i>
    <i>
      <x v="60"/>
      <x v="479"/>
    </i>
    <i>
      <x v="61"/>
      <x v="480"/>
    </i>
    <i>
      <x v="62"/>
      <x v="481"/>
    </i>
    <i>
      <x v="63"/>
      <x v="482"/>
    </i>
    <i>
      <x v="64"/>
      <x v="80"/>
    </i>
    <i>
      <x v="65"/>
      <x v="483"/>
    </i>
    <i>
      <x v="66"/>
      <x v="484"/>
    </i>
    <i>
      <x v="67"/>
      <x v="122"/>
    </i>
    <i>
      <x v="68"/>
      <x v="485"/>
    </i>
    <i>
      <x v="69"/>
      <x v="486"/>
    </i>
    <i>
      <x v="70"/>
      <x v="487"/>
    </i>
    <i>
      <x v="71"/>
      <x v="488"/>
    </i>
    <i>
      <x v="72"/>
      <x v="489"/>
    </i>
    <i>
      <x v="73"/>
      <x v="490"/>
    </i>
    <i>
      <x v="74"/>
      <x v="491"/>
    </i>
    <i>
      <x v="75"/>
      <x v="492"/>
    </i>
    <i>
      <x v="76"/>
      <x v="493"/>
    </i>
    <i>
      <x v="77"/>
      <x v="49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3" item="1" hier="-1"/>
  </pageFields>
  <dataFields count="4">
    <dataField name="Principal ($)" fld="11" baseField="8" baseItem="1" numFmtId="4"/>
    <dataField name="Interest ($)" fld="12" baseField="8" baseItem="1" numFmtId="4"/>
    <dataField name="Payment ($)" fld="13" baseField="8" baseItem="5" numFmtId="4"/>
    <dataField name="Closing Balance ($)" fld="14" baseField="8" baseItem="1" numFmtId="4"/>
  </dataFields>
  <formats count="104">
    <format dxfId="124">
      <pivotArea dataOnly="0" labelOnly="1" outline="0" fieldPosition="0">
        <references count="1">
          <reference field="3" count="0"/>
        </references>
      </pivotArea>
    </format>
    <format dxfId="123">
      <pivotArea dataOnly="0" labelOnly="1" outline="0" fieldPosition="0">
        <references count="2">
          <reference field="1" count="1" selected="0">
            <x v="0"/>
          </reference>
          <reference field="8" count="1">
            <x v="1"/>
          </reference>
        </references>
      </pivotArea>
    </format>
    <format dxfId="122">
      <pivotArea dataOnly="0" labelOnly="1" outline="0" fieldPosition="0">
        <references count="2">
          <reference field="1" count="1" selected="0">
            <x v="1"/>
          </reference>
          <reference field="8" count="1">
            <x v="2"/>
          </reference>
        </references>
      </pivotArea>
    </format>
    <format dxfId="121">
      <pivotArea dataOnly="0" labelOnly="1" outline="0" fieldPosition="0">
        <references count="2">
          <reference field="1" count="1" selected="0">
            <x v="2"/>
          </reference>
          <reference field="8" count="1">
            <x v="3"/>
          </reference>
        </references>
      </pivotArea>
    </format>
    <format dxfId="120">
      <pivotArea dataOnly="0" labelOnly="1" outline="0" fieldPosition="0">
        <references count="2">
          <reference field="1" count="1" selected="0">
            <x v="3"/>
          </reference>
          <reference field="8" count="1">
            <x v="4"/>
          </reference>
        </references>
      </pivotArea>
    </format>
    <format dxfId="119">
      <pivotArea dataOnly="0" labelOnly="1" outline="0" fieldPosition="0">
        <references count="2">
          <reference field="1" count="1" selected="0">
            <x v="4"/>
          </reference>
          <reference field="8" count="1">
            <x v="5"/>
          </reference>
        </references>
      </pivotArea>
    </format>
    <format dxfId="118">
      <pivotArea dataOnly="0" labelOnly="1" outline="0" fieldPosition="0">
        <references count="2">
          <reference field="1" count="1" selected="0">
            <x v="5"/>
          </reference>
          <reference field="8" count="1">
            <x v="6"/>
          </reference>
        </references>
      </pivotArea>
    </format>
    <format dxfId="117">
      <pivotArea dataOnly="0" labelOnly="1" outline="0" fieldPosition="0">
        <references count="2">
          <reference field="1" count="1" selected="0">
            <x v="6"/>
          </reference>
          <reference field="8" count="1">
            <x v="7"/>
          </reference>
        </references>
      </pivotArea>
    </format>
    <format dxfId="116">
      <pivotArea dataOnly="0" labelOnly="1" outline="0" fieldPosition="0">
        <references count="2">
          <reference field="1" count="1" selected="0">
            <x v="7"/>
          </reference>
          <reference field="8" count="1">
            <x v="8"/>
          </reference>
        </references>
      </pivotArea>
    </format>
    <format dxfId="115">
      <pivotArea dataOnly="0" labelOnly="1" outline="0" fieldPosition="0">
        <references count="2">
          <reference field="1" count="1" selected="0">
            <x v="8"/>
          </reference>
          <reference field="8" count="1">
            <x v="9"/>
          </reference>
        </references>
      </pivotArea>
    </format>
    <format dxfId="114">
      <pivotArea dataOnly="0" labelOnly="1" outline="0" fieldPosition="0">
        <references count="2">
          <reference field="1" count="1" selected="0">
            <x v="9"/>
          </reference>
          <reference field="8" count="1">
            <x v="10"/>
          </reference>
        </references>
      </pivotArea>
    </format>
    <format dxfId="113">
      <pivotArea dataOnly="0" labelOnly="1" outline="0" fieldPosition="0">
        <references count="2">
          <reference field="1" count="1" selected="0">
            <x v="10"/>
          </reference>
          <reference field="8" count="1">
            <x v="11"/>
          </reference>
        </references>
      </pivotArea>
    </format>
    <format dxfId="112">
      <pivotArea dataOnly="0" labelOnly="1" outline="0" fieldPosition="0">
        <references count="2">
          <reference field="1" count="1" selected="0">
            <x v="11"/>
          </reference>
          <reference field="8" count="1">
            <x v="12"/>
          </reference>
        </references>
      </pivotArea>
    </format>
    <format dxfId="111">
      <pivotArea dataOnly="0" labelOnly="1" outline="0" fieldPosition="0">
        <references count="2">
          <reference field="1" count="1" selected="0">
            <x v="12"/>
          </reference>
          <reference field="8" count="1">
            <x v="13"/>
          </reference>
        </references>
      </pivotArea>
    </format>
    <format dxfId="110">
      <pivotArea dataOnly="0" labelOnly="1" outline="0" fieldPosition="0">
        <references count="2">
          <reference field="1" count="1" selected="0">
            <x v="13"/>
          </reference>
          <reference field="8" count="1">
            <x v="14"/>
          </reference>
        </references>
      </pivotArea>
    </format>
    <format dxfId="109">
      <pivotArea dataOnly="0" labelOnly="1" outline="0" fieldPosition="0">
        <references count="2">
          <reference field="1" count="1" selected="0">
            <x v="14"/>
          </reference>
          <reference field="8" count="1">
            <x v="15"/>
          </reference>
        </references>
      </pivotArea>
    </format>
    <format dxfId="108">
      <pivotArea dataOnly="0" labelOnly="1" outline="0" fieldPosition="0">
        <references count="2">
          <reference field="1" count="1" selected="0">
            <x v="15"/>
          </reference>
          <reference field="8" count="1">
            <x v="16"/>
          </reference>
        </references>
      </pivotArea>
    </format>
    <format dxfId="107">
      <pivotArea dataOnly="0" labelOnly="1" outline="0" fieldPosition="0">
        <references count="2">
          <reference field="1" count="1" selected="0">
            <x v="16"/>
          </reference>
          <reference field="8" count="1">
            <x v="17"/>
          </reference>
        </references>
      </pivotArea>
    </format>
    <format dxfId="106">
      <pivotArea dataOnly="0" labelOnly="1" outline="0" fieldPosition="0">
        <references count="2">
          <reference field="1" count="1" selected="0">
            <x v="17"/>
          </reference>
          <reference field="8" count="1">
            <x v="18"/>
          </reference>
        </references>
      </pivotArea>
    </format>
    <format dxfId="105">
      <pivotArea dataOnly="0" labelOnly="1" outline="0" fieldPosition="0">
        <references count="2">
          <reference field="1" count="1" selected="0">
            <x v="18"/>
          </reference>
          <reference field="8" count="1">
            <x v="19"/>
          </reference>
        </references>
      </pivotArea>
    </format>
    <format dxfId="104">
      <pivotArea dataOnly="0" labelOnly="1" outline="0" fieldPosition="0">
        <references count="2">
          <reference field="1" count="1" selected="0">
            <x v="19"/>
          </reference>
          <reference field="8" count="1">
            <x v="20"/>
          </reference>
        </references>
      </pivotArea>
    </format>
    <format dxfId="103">
      <pivotArea dataOnly="0" labelOnly="1" outline="0" fieldPosition="0">
        <references count="2">
          <reference field="1" count="1" selected="0">
            <x v="20"/>
          </reference>
          <reference field="8" count="1">
            <x v="21"/>
          </reference>
        </references>
      </pivotArea>
    </format>
    <format dxfId="102">
      <pivotArea dataOnly="0" labelOnly="1" outline="0" fieldPosition="0">
        <references count="2">
          <reference field="1" count="1" selected="0">
            <x v="21"/>
          </reference>
          <reference field="8" count="1">
            <x v="22"/>
          </reference>
        </references>
      </pivotArea>
    </format>
    <format dxfId="101">
      <pivotArea dataOnly="0" labelOnly="1" outline="0" fieldPosition="0">
        <references count="2">
          <reference field="1" count="1" selected="0">
            <x v="22"/>
          </reference>
          <reference field="8" count="1">
            <x v="23"/>
          </reference>
        </references>
      </pivotArea>
    </format>
    <format dxfId="100">
      <pivotArea dataOnly="0" labelOnly="1" outline="0" fieldPosition="0">
        <references count="2">
          <reference field="1" count="1" selected="0">
            <x v="23"/>
          </reference>
          <reference field="8" count="1">
            <x v="24"/>
          </reference>
        </references>
      </pivotArea>
    </format>
    <format dxfId="99">
      <pivotArea dataOnly="0" labelOnly="1" outline="0" fieldPosition="0">
        <references count="2">
          <reference field="1" count="1" selected="0">
            <x v="24"/>
          </reference>
          <reference field="8" count="1">
            <x v="25"/>
          </reference>
        </references>
      </pivotArea>
    </format>
    <format dxfId="98">
      <pivotArea dataOnly="0" labelOnly="1" outline="0" fieldPosition="0">
        <references count="2">
          <reference field="1" count="1" selected="0">
            <x v="25"/>
          </reference>
          <reference field="8" count="1">
            <x v="26"/>
          </reference>
        </references>
      </pivotArea>
    </format>
    <format dxfId="97">
      <pivotArea dataOnly="0" labelOnly="1" outline="0" fieldPosition="0">
        <references count="2">
          <reference field="1" count="1" selected="0">
            <x v="26"/>
          </reference>
          <reference field="8" count="1">
            <x v="27"/>
          </reference>
        </references>
      </pivotArea>
    </format>
    <format dxfId="96">
      <pivotArea dataOnly="0" labelOnly="1" outline="0" fieldPosition="0">
        <references count="2">
          <reference field="1" count="1" selected="0">
            <x v="27"/>
          </reference>
          <reference field="8" count="1">
            <x v="28"/>
          </reference>
        </references>
      </pivotArea>
    </format>
    <format dxfId="95">
      <pivotArea dataOnly="0" labelOnly="1" outline="0" fieldPosition="0">
        <references count="2">
          <reference field="1" count="1" selected="0">
            <x v="28"/>
          </reference>
          <reference field="8" count="1">
            <x v="29"/>
          </reference>
        </references>
      </pivotArea>
    </format>
    <format dxfId="94">
      <pivotArea dataOnly="0" labelOnly="1" outline="0" fieldPosition="0">
        <references count="2">
          <reference field="1" count="1" selected="0">
            <x v="29"/>
          </reference>
          <reference field="8" count="1">
            <x v="30"/>
          </reference>
        </references>
      </pivotArea>
    </format>
    <format dxfId="93">
      <pivotArea dataOnly="0" labelOnly="1" outline="0" fieldPosition="0">
        <references count="2">
          <reference field="1" count="1" selected="0">
            <x v="30"/>
          </reference>
          <reference field="8" count="1">
            <x v="31"/>
          </reference>
        </references>
      </pivotArea>
    </format>
    <format dxfId="92">
      <pivotArea dataOnly="0" labelOnly="1" outline="0" fieldPosition="0">
        <references count="2">
          <reference field="1" count="1" selected="0">
            <x v="31"/>
          </reference>
          <reference field="8" count="1">
            <x v="32"/>
          </reference>
        </references>
      </pivotArea>
    </format>
    <format dxfId="91">
      <pivotArea dataOnly="0" labelOnly="1" outline="0" fieldPosition="0">
        <references count="2">
          <reference field="1" count="1" selected="0">
            <x v="32"/>
          </reference>
          <reference field="8" count="1">
            <x v="33"/>
          </reference>
        </references>
      </pivotArea>
    </format>
    <format dxfId="90">
      <pivotArea dataOnly="0" labelOnly="1" outline="0" fieldPosition="0">
        <references count="2">
          <reference field="1" count="1" selected="0">
            <x v="33"/>
          </reference>
          <reference field="8" count="1">
            <x v="34"/>
          </reference>
        </references>
      </pivotArea>
    </format>
    <format dxfId="89">
      <pivotArea dataOnly="0" labelOnly="1" outline="0" fieldPosition="0">
        <references count="2">
          <reference field="1" count="1" selected="0">
            <x v="34"/>
          </reference>
          <reference field="8" count="1">
            <x v="35"/>
          </reference>
        </references>
      </pivotArea>
    </format>
    <format dxfId="88">
      <pivotArea dataOnly="0" labelOnly="1" outline="0" fieldPosition="0">
        <references count="2">
          <reference field="1" count="1" selected="0">
            <x v="35"/>
          </reference>
          <reference field="8" count="1">
            <x v="36"/>
          </reference>
        </references>
      </pivotArea>
    </format>
    <format dxfId="87">
      <pivotArea dataOnly="0" labelOnly="1" outline="0" fieldPosition="0">
        <references count="2">
          <reference field="1" count="1" selected="0">
            <x v="36"/>
          </reference>
          <reference field="8" count="1">
            <x v="37"/>
          </reference>
        </references>
      </pivotArea>
    </format>
    <format dxfId="86">
      <pivotArea dataOnly="0" labelOnly="1" outline="0" fieldPosition="0">
        <references count="2">
          <reference field="1" count="1" selected="0">
            <x v="37"/>
          </reference>
          <reference field="8" count="1">
            <x v="38"/>
          </reference>
        </references>
      </pivotArea>
    </format>
    <format dxfId="85">
      <pivotArea dataOnly="0" labelOnly="1" outline="0" fieldPosition="0">
        <references count="2">
          <reference field="1" count="1" selected="0">
            <x v="38"/>
          </reference>
          <reference field="8" count="1">
            <x v="39"/>
          </reference>
        </references>
      </pivotArea>
    </format>
    <format dxfId="84">
      <pivotArea dataOnly="0" labelOnly="1" outline="0" fieldPosition="0">
        <references count="2">
          <reference field="1" count="1" selected="0">
            <x v="39"/>
          </reference>
          <reference field="8" count="1">
            <x v="40"/>
          </reference>
        </references>
      </pivotArea>
    </format>
    <format dxfId="83">
      <pivotArea dataOnly="0" labelOnly="1" outline="0" fieldPosition="0">
        <references count="2">
          <reference field="1" count="1" selected="0">
            <x v="40"/>
          </reference>
          <reference field="8" count="1">
            <x v="41"/>
          </reference>
        </references>
      </pivotArea>
    </format>
    <format dxfId="82">
      <pivotArea dataOnly="0" labelOnly="1" outline="0" fieldPosition="0">
        <references count="2">
          <reference field="1" count="1" selected="0">
            <x v="41"/>
          </reference>
          <reference field="8" count="1">
            <x v="42"/>
          </reference>
        </references>
      </pivotArea>
    </format>
    <format dxfId="81">
      <pivotArea dataOnly="0" labelOnly="1" outline="0" fieldPosition="0">
        <references count="2">
          <reference field="1" count="1" selected="0">
            <x v="42"/>
          </reference>
          <reference field="8" count="1">
            <x v="43"/>
          </reference>
        </references>
      </pivotArea>
    </format>
    <format dxfId="80">
      <pivotArea dataOnly="0" labelOnly="1" outline="0" fieldPosition="0">
        <references count="2">
          <reference field="1" count="1" selected="0">
            <x v="43"/>
          </reference>
          <reference field="8" count="1">
            <x v="44"/>
          </reference>
        </references>
      </pivotArea>
    </format>
    <format dxfId="79">
      <pivotArea dataOnly="0" labelOnly="1" outline="0" fieldPosition="0">
        <references count="2">
          <reference field="1" count="1" selected="0">
            <x v="44"/>
          </reference>
          <reference field="8" count="1">
            <x v="45"/>
          </reference>
        </references>
      </pivotArea>
    </format>
    <format dxfId="78">
      <pivotArea dataOnly="0" labelOnly="1" outline="0" fieldPosition="0">
        <references count="2">
          <reference field="1" count="1" selected="0">
            <x v="45"/>
          </reference>
          <reference field="8" count="1">
            <x v="46"/>
          </reference>
        </references>
      </pivotArea>
    </format>
    <format dxfId="77">
      <pivotArea dataOnly="0" labelOnly="1" outline="0" fieldPosition="0">
        <references count="2">
          <reference field="1" count="1" selected="0">
            <x v="46"/>
          </reference>
          <reference field="8" count="1">
            <x v="47"/>
          </reference>
        </references>
      </pivotArea>
    </format>
    <format dxfId="76">
      <pivotArea dataOnly="0" labelOnly="1" outline="0" fieldPosition="0">
        <references count="2">
          <reference field="1" count="1" selected="0">
            <x v="47"/>
          </reference>
          <reference field="8" count="1">
            <x v="48"/>
          </reference>
        </references>
      </pivotArea>
    </format>
    <format dxfId="75">
      <pivotArea dataOnly="0" labelOnly="1" outline="0" fieldPosition="0">
        <references count="2">
          <reference field="1" count="1" selected="0">
            <x v="48"/>
          </reference>
          <reference field="8" count="1">
            <x v="49"/>
          </reference>
        </references>
      </pivotArea>
    </format>
    <format dxfId="74">
      <pivotArea dataOnly="0" labelOnly="1" outline="0" fieldPosition="0">
        <references count="2">
          <reference field="1" count="1" selected="0">
            <x v="49"/>
          </reference>
          <reference field="8" count="1">
            <x v="50"/>
          </reference>
        </references>
      </pivotArea>
    </format>
    <format dxfId="73">
      <pivotArea dataOnly="0" labelOnly="1" outline="0" fieldPosition="0">
        <references count="2">
          <reference field="1" count="1" selected="0">
            <x v="50"/>
          </reference>
          <reference field="8" count="1">
            <x v="51"/>
          </reference>
        </references>
      </pivotArea>
    </format>
    <format dxfId="72">
      <pivotArea dataOnly="0" labelOnly="1" outline="0" fieldPosition="0">
        <references count="2">
          <reference field="1" count="1" selected="0">
            <x v="51"/>
          </reference>
          <reference field="8" count="1">
            <x v="52"/>
          </reference>
        </references>
      </pivotArea>
    </format>
    <format dxfId="71">
      <pivotArea dataOnly="0" labelOnly="1" outline="0" fieldPosition="0">
        <references count="2">
          <reference field="1" count="1" selected="0">
            <x v="52"/>
          </reference>
          <reference field="8" count="1">
            <x v="53"/>
          </reference>
        </references>
      </pivotArea>
    </format>
    <format dxfId="70">
      <pivotArea dataOnly="0" labelOnly="1" outline="0" fieldPosition="0">
        <references count="2">
          <reference field="1" count="1" selected="0">
            <x v="53"/>
          </reference>
          <reference field="8" count="1">
            <x v="54"/>
          </reference>
        </references>
      </pivotArea>
    </format>
    <format dxfId="69">
      <pivotArea dataOnly="0" labelOnly="1" outline="0" fieldPosition="0">
        <references count="2">
          <reference field="1" count="1" selected="0">
            <x v="54"/>
          </reference>
          <reference field="8" count="1">
            <x v="55"/>
          </reference>
        </references>
      </pivotArea>
    </format>
    <format dxfId="68">
      <pivotArea dataOnly="0" labelOnly="1" outline="0" fieldPosition="0">
        <references count="2">
          <reference field="1" count="1" selected="0">
            <x v="55"/>
          </reference>
          <reference field="8" count="1">
            <x v="56"/>
          </reference>
        </references>
      </pivotArea>
    </format>
    <format dxfId="67">
      <pivotArea dataOnly="0" labelOnly="1" outline="0" fieldPosition="0">
        <references count="2">
          <reference field="1" count="1" selected="0">
            <x v="56"/>
          </reference>
          <reference field="8" count="1">
            <x v="57"/>
          </reference>
        </references>
      </pivotArea>
    </format>
    <format dxfId="66">
      <pivotArea dataOnly="0" labelOnly="1" outline="0" fieldPosition="0">
        <references count="2">
          <reference field="1" count="1" selected="0">
            <x v="57"/>
          </reference>
          <reference field="8" count="1">
            <x v="58"/>
          </reference>
        </references>
      </pivotArea>
    </format>
    <format dxfId="65">
      <pivotArea dataOnly="0" labelOnly="1" outline="0" fieldPosition="0">
        <references count="2">
          <reference field="1" count="1" selected="0">
            <x v="58"/>
          </reference>
          <reference field="8" count="1">
            <x v="59"/>
          </reference>
        </references>
      </pivotArea>
    </format>
    <format dxfId="64">
      <pivotArea dataOnly="0" labelOnly="1" outline="0" fieldPosition="0">
        <references count="2">
          <reference field="1" count="1" selected="0">
            <x v="59"/>
          </reference>
          <reference field="8" count="1">
            <x v="60"/>
          </reference>
        </references>
      </pivotArea>
    </format>
    <format dxfId="63">
      <pivotArea dataOnly="0" labelOnly="1" outline="0" fieldPosition="0">
        <references count="2">
          <reference field="1" count="1" selected="0">
            <x v="60"/>
          </reference>
          <reference field="8" count="1">
            <x v="61"/>
          </reference>
        </references>
      </pivotArea>
    </format>
    <format dxfId="62">
      <pivotArea dataOnly="0" labelOnly="1" outline="0" fieldPosition="0">
        <references count="2">
          <reference field="1" count="1" selected="0">
            <x v="61"/>
          </reference>
          <reference field="8" count="1">
            <x v="62"/>
          </reference>
        </references>
      </pivotArea>
    </format>
    <format dxfId="61">
      <pivotArea dataOnly="0" labelOnly="1" outline="0" fieldPosition="0">
        <references count="2">
          <reference field="1" count="1" selected="0">
            <x v="62"/>
          </reference>
          <reference field="8" count="1">
            <x v="63"/>
          </reference>
        </references>
      </pivotArea>
    </format>
    <format dxfId="60">
      <pivotArea dataOnly="0" labelOnly="1" outline="0" fieldPosition="0">
        <references count="2">
          <reference field="1" count="1" selected="0">
            <x v="63"/>
          </reference>
          <reference field="8" count="1">
            <x v="64"/>
          </reference>
        </references>
      </pivotArea>
    </format>
    <format dxfId="59">
      <pivotArea dataOnly="0" labelOnly="1" outline="0" fieldPosition="0">
        <references count="2">
          <reference field="1" count="1" selected="0">
            <x v="64"/>
          </reference>
          <reference field="8" count="1">
            <x v="65"/>
          </reference>
        </references>
      </pivotArea>
    </format>
    <format dxfId="58">
      <pivotArea dataOnly="0" labelOnly="1" outline="0" fieldPosition="0">
        <references count="2">
          <reference field="1" count="1" selected="0">
            <x v="65"/>
          </reference>
          <reference field="8" count="1">
            <x v="66"/>
          </reference>
        </references>
      </pivotArea>
    </format>
    <format dxfId="57">
      <pivotArea dataOnly="0" labelOnly="1" outline="0" fieldPosition="0">
        <references count="2">
          <reference field="1" count="1" selected="0">
            <x v="66"/>
          </reference>
          <reference field="8" count="1">
            <x v="67"/>
          </reference>
        </references>
      </pivotArea>
    </format>
    <format dxfId="56">
      <pivotArea dataOnly="0" labelOnly="1" outline="0" fieldPosition="0">
        <references count="2">
          <reference field="1" count="1" selected="0">
            <x v="67"/>
          </reference>
          <reference field="8" count="1">
            <x v="68"/>
          </reference>
        </references>
      </pivotArea>
    </format>
    <format dxfId="55">
      <pivotArea dataOnly="0" labelOnly="1" outline="0" fieldPosition="0">
        <references count="2">
          <reference field="1" count="1" selected="0">
            <x v="68"/>
          </reference>
          <reference field="8" count="1">
            <x v="69"/>
          </reference>
        </references>
      </pivotArea>
    </format>
    <format dxfId="54">
      <pivotArea dataOnly="0" labelOnly="1" outline="0" fieldPosition="0">
        <references count="2">
          <reference field="1" count="1" selected="0">
            <x v="69"/>
          </reference>
          <reference field="8" count="1">
            <x v="70"/>
          </reference>
        </references>
      </pivotArea>
    </format>
    <format dxfId="53">
      <pivotArea dataOnly="0" labelOnly="1" outline="0" fieldPosition="0">
        <references count="2">
          <reference field="1" count="1" selected="0">
            <x v="70"/>
          </reference>
          <reference field="8" count="1">
            <x v="71"/>
          </reference>
        </references>
      </pivotArea>
    </format>
    <format dxfId="52">
      <pivotArea dataOnly="0" labelOnly="1" outline="0" fieldPosition="0">
        <references count="2">
          <reference field="1" count="1" selected="0">
            <x v="71"/>
          </reference>
          <reference field="8" count="1">
            <x v="72"/>
          </reference>
        </references>
      </pivotArea>
    </format>
    <format dxfId="51">
      <pivotArea dataOnly="0" labelOnly="1" outline="0" fieldPosition="0">
        <references count="2">
          <reference field="1" count="1" selected="0">
            <x v="72"/>
          </reference>
          <reference field="8" count="1">
            <x v="73"/>
          </reference>
        </references>
      </pivotArea>
    </format>
    <format dxfId="50">
      <pivotArea dataOnly="0" labelOnly="1" outline="0" fieldPosition="0">
        <references count="2">
          <reference field="1" count="1" selected="0">
            <x v="73"/>
          </reference>
          <reference field="8" count="1">
            <x v="74"/>
          </reference>
        </references>
      </pivotArea>
    </format>
    <format dxfId="49">
      <pivotArea dataOnly="0" labelOnly="1" outline="0" fieldPosition="0">
        <references count="2">
          <reference field="1" count="1" selected="0">
            <x v="74"/>
          </reference>
          <reference field="8" count="1">
            <x v="75"/>
          </reference>
        </references>
      </pivotArea>
    </format>
    <format dxfId="48">
      <pivotArea dataOnly="0" labelOnly="1" outline="0" fieldPosition="0">
        <references count="2">
          <reference field="1" count="1" selected="0">
            <x v="75"/>
          </reference>
          <reference field="8" count="1">
            <x v="76"/>
          </reference>
        </references>
      </pivotArea>
    </format>
    <format dxfId="47">
      <pivotArea dataOnly="0" labelOnly="1" outline="0" fieldPosition="0">
        <references count="2">
          <reference field="1" count="1" selected="0">
            <x v="76"/>
          </reference>
          <reference field="8" count="1">
            <x v="77"/>
          </reference>
        </references>
      </pivotArea>
    </format>
    <format dxfId="46">
      <pivotArea dataOnly="0" labelOnly="1" outline="0" fieldPosition="0">
        <references count="2">
          <reference field="1" count="1" selected="0">
            <x v="77"/>
          </reference>
          <reference field="8" count="1">
            <x v="78"/>
          </reference>
        </references>
      </pivotArea>
    </format>
    <format dxfId="45">
      <pivotArea outline="0" fieldPosition="0">
        <references count="1">
          <reference field="4294967294" count="1">
            <x v="0"/>
          </reference>
        </references>
      </pivotArea>
    </format>
    <format dxfId="44">
      <pivotArea outline="0" fieldPosition="0">
        <references count="1">
          <reference field="4294967294" count="1">
            <x v="1"/>
          </reference>
        </references>
      </pivotArea>
    </format>
    <format dxfId="43">
      <pivotArea outline="0" fieldPosition="0">
        <references count="1">
          <reference field="4294967294" count="1">
            <x v="2"/>
          </reference>
        </references>
      </pivotArea>
    </format>
    <format dxfId="42">
      <pivotArea outline="0" fieldPosition="0">
        <references count="1">
          <reference field="4294967294" count="1">
            <x v="3"/>
          </reference>
        </references>
      </pivotArea>
    </format>
    <format dxfId="41">
      <pivotArea field="1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40">
      <pivotArea field="1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39">
      <pivotArea field="1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3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7">
      <pivotArea dataOnly="0" labelOnly="1" outline="0" fieldPosition="0">
        <references count="1">
          <reference field="3" count="1">
            <x v="2"/>
          </reference>
        </references>
      </pivotArea>
    </format>
    <format dxfId="36">
      <pivotArea field="8" type="button" dataOnly="0" labelOnly="1" outline="0" axis="axisRow" fieldPosition="1"/>
    </format>
    <format dxfId="35">
      <pivotArea dataOnly="0" labelOnly="1" outline="0" fieldPosition="0">
        <references count="2">
          <reference field="1" count="1" selected="0">
            <x v="2"/>
          </reference>
          <reference field="8" count="1">
            <x v="79"/>
          </reference>
        </references>
      </pivotArea>
    </format>
    <format dxfId="34">
      <pivotArea dataOnly="0" labelOnly="1" outline="0" fieldPosition="0">
        <references count="2">
          <reference field="1" count="1" selected="0">
            <x v="7"/>
          </reference>
          <reference field="8" count="1">
            <x v="80"/>
          </reference>
        </references>
      </pivotArea>
    </format>
    <format dxfId="33">
      <pivotArea dataOnly="0" labelOnly="1" outline="0" fieldPosition="0">
        <references count="2">
          <reference field="1" count="1" selected="0">
            <x v="13"/>
          </reference>
          <reference field="8" count="1">
            <x v="81"/>
          </reference>
        </references>
      </pivotArea>
    </format>
    <format dxfId="32">
      <pivotArea dataOnly="0" labelOnly="1" outline="0" fieldPosition="0">
        <references count="2">
          <reference field="1" count="1" selected="0">
            <x v="21"/>
          </reference>
          <reference field="8" count="1">
            <x v="82"/>
          </reference>
        </references>
      </pivotArea>
    </format>
    <format dxfId="31">
      <pivotArea dataOnly="0" labelOnly="1" outline="0" fieldPosition="0">
        <references count="2">
          <reference field="1" count="1" selected="0">
            <x v="22"/>
          </reference>
          <reference field="8" count="1">
            <x v="83"/>
          </reference>
        </references>
      </pivotArea>
    </format>
    <format dxfId="30">
      <pivotArea field="3" type="button" dataOnly="0" labelOnly="1" outline="0" axis="axisPage" fieldPosition="0"/>
    </format>
    <format dxfId="29">
      <pivotArea type="origin" dataOnly="0" labelOnly="1" outline="0" fieldPosition="0"/>
    </format>
    <format dxfId="28">
      <pivotArea field="1" type="button" dataOnly="0" labelOnly="1" outline="0" axis="axisRow" fieldPosition="0"/>
    </format>
    <format dxfId="27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6">
      <pivotArea dataOnly="0" labelOnly="1" outline="0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5">
      <pivotArea dataOnly="0" labelOnly="1" outline="0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4">
      <pivotArea dataOnly="0" labelOnly="1" outline="0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3">
      <pivotArea dataOnly="0" labelOnly="1" outline="0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2">
      <pivotArea dataOnly="0" labelOnly="1" outline="0" fieldPosition="0">
        <references count="1">
          <reference field="1" count="10"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21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56" applyNumberFormats="0" applyBorderFormats="0" applyFontFormats="0" applyPatternFormats="0" applyAlignmentFormats="0" applyWidthHeightFormats="1" dataCaption="Values" updatedVersion="4" minRefreshableVersion="3" itemPrintTitles="1" createdVersion="4" indent="0" compact="0" compactData="0" gridDropZones="1" multipleFieldFilters="0">
  <location ref="B4:F13" firstHeaderRow="1" firstDataRow="2" firstDataCol="2" rowPageCount="1" colPageCount="1"/>
  <pivotFields count="16">
    <pivotField compact="0" outline="0" showAll="0"/>
    <pivotField compact="0" outline="0" showAll="0"/>
    <pivotField compact="0" outline="0" showAll="0"/>
    <pivotField axis="axisRow" compact="0" outline="0" showAll="0">
      <items count="8">
        <item x="5"/>
        <item x="0"/>
        <item x="3"/>
        <item x="1"/>
        <item x="2"/>
        <item x="6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532">
        <item x="530"/>
        <item x="493"/>
        <item x="494"/>
        <item x="148"/>
        <item x="149"/>
        <item x="495"/>
        <item x="150"/>
        <item x="151"/>
        <item x="195"/>
        <item x="196"/>
        <item x="197"/>
        <item x="152"/>
        <item x="198"/>
        <item x="199"/>
        <item x="200"/>
        <item x="496"/>
        <item x="201"/>
        <item x="202"/>
        <item x="153"/>
        <item x="203"/>
        <item x="204"/>
        <item x="205"/>
        <item x="206"/>
        <item x="154"/>
        <item x="207"/>
        <item x="208"/>
        <item x="209"/>
        <item x="210"/>
        <item x="155"/>
        <item x="211"/>
        <item x="212"/>
        <item x="213"/>
        <item x="497"/>
        <item x="214"/>
        <item x="215"/>
        <item x="156"/>
        <item x="216"/>
        <item x="217"/>
        <item x="218"/>
        <item x="219"/>
        <item x="157"/>
        <item x="220"/>
        <item x="221"/>
        <item x="222"/>
        <item x="223"/>
        <item x="158"/>
        <item x="224"/>
        <item x="225"/>
        <item x="498"/>
        <item x="226"/>
        <item x="227"/>
        <item x="159"/>
        <item x="228"/>
        <item x="229"/>
        <item x="230"/>
        <item x="231"/>
        <item x="160"/>
        <item x="232"/>
        <item x="233"/>
        <item x="234"/>
        <item x="235"/>
        <item x="161"/>
        <item x="236"/>
        <item x="237"/>
        <item x="238"/>
        <item x="499"/>
        <item x="239"/>
        <item x="240"/>
        <item x="162"/>
        <item x="241"/>
        <item x="242"/>
        <item x="243"/>
        <item x="244"/>
        <item x="163"/>
        <item x="245"/>
        <item x="246"/>
        <item x="247"/>
        <item x="248"/>
        <item x="164"/>
        <item x="249"/>
        <item x="250"/>
        <item x="500"/>
        <item x="251"/>
        <item x="252"/>
        <item x="165"/>
        <item x="253"/>
        <item x="78"/>
        <item x="254"/>
        <item x="255"/>
        <item x="166"/>
        <item x="256"/>
        <item x="257"/>
        <item x="79"/>
        <item x="258"/>
        <item x="259"/>
        <item x="260"/>
        <item x="167"/>
        <item x="261"/>
        <item x="80"/>
        <item x="262"/>
        <item x="501"/>
        <item x="263"/>
        <item x="264"/>
        <item x="168"/>
        <item x="265"/>
        <item x="81"/>
        <item x="266"/>
        <item x="267"/>
        <item x="169"/>
        <item x="268"/>
        <item x="269"/>
        <item x="82"/>
        <item x="270"/>
        <item x="271"/>
        <item x="272"/>
        <item x="170"/>
        <item x="273"/>
        <item x="83"/>
        <item x="274"/>
        <item x="502"/>
        <item x="275"/>
        <item x="276"/>
        <item x="171"/>
        <item x="277"/>
        <item x="84"/>
        <item x="278"/>
        <item x="279"/>
        <item x="280"/>
        <item x="172"/>
        <item x="281"/>
        <item x="282"/>
        <item x="85"/>
        <item x="283"/>
        <item x="284"/>
        <item x="173"/>
        <item x="285"/>
        <item x="86"/>
        <item x="286"/>
        <item x="503"/>
        <item x="287"/>
        <item x="288"/>
        <item x="174"/>
        <item x="289"/>
        <item x="87"/>
        <item x="0"/>
        <item x="290"/>
        <item x="291"/>
        <item x="175"/>
        <item x="1"/>
        <item x="292"/>
        <item x="293"/>
        <item x="88"/>
        <item x="2"/>
        <item x="294"/>
        <item x="295"/>
        <item x="3"/>
        <item x="296"/>
        <item x="176"/>
        <item x="297"/>
        <item x="89"/>
        <item x="4"/>
        <item x="298"/>
        <item x="504"/>
        <item x="299"/>
        <item x="5"/>
        <item x="300"/>
        <item x="177"/>
        <item x="301"/>
        <item x="6"/>
        <item x="302"/>
        <item x="90"/>
        <item x="303"/>
        <item x="7"/>
        <item x="304"/>
        <item x="178"/>
        <item x="305"/>
        <item x="8"/>
        <item x="306"/>
        <item x="91"/>
        <item x="307"/>
        <item x="9"/>
        <item x="308"/>
        <item x="309"/>
        <item x="179"/>
        <item x="10"/>
        <item x="310"/>
        <item x="92"/>
        <item x="311"/>
        <item x="505"/>
        <item x="11"/>
        <item x="312"/>
        <item x="313"/>
        <item x="180"/>
        <item x="12"/>
        <item x="314"/>
        <item x="315"/>
        <item x="93"/>
        <item x="13"/>
        <item x="316"/>
        <item x="317"/>
        <item x="14"/>
        <item x="181"/>
        <item x="318"/>
        <item x="94"/>
        <item x="15"/>
        <item x="319"/>
        <item x="320"/>
        <item x="16"/>
        <item x="321"/>
        <item x="182"/>
        <item x="322"/>
        <item x="17"/>
        <item x="95"/>
        <item x="506"/>
        <item x="323"/>
        <item x="18"/>
        <item x="324"/>
        <item x="183"/>
        <item x="325"/>
        <item x="19"/>
        <item x="96"/>
        <item x="326"/>
        <item x="20"/>
        <item x="327"/>
        <item x="184"/>
        <item x="328"/>
        <item x="21"/>
        <item x="329"/>
        <item x="97"/>
        <item x="330"/>
        <item x="22"/>
        <item x="331"/>
        <item x="332"/>
        <item x="185"/>
        <item x="23"/>
        <item x="333"/>
        <item x="98"/>
        <item x="334"/>
        <item x="507"/>
        <item x="24"/>
        <item x="335"/>
        <item x="336"/>
        <item x="186"/>
        <item x="25"/>
        <item x="337"/>
        <item x="338"/>
        <item x="99"/>
        <item x="26"/>
        <item x="339"/>
        <item x="340"/>
        <item x="27"/>
        <item x="341"/>
        <item x="342"/>
        <item x="100"/>
        <item x="28"/>
        <item x="343"/>
        <item x="344"/>
        <item x="29"/>
        <item x="345"/>
        <item x="187"/>
        <item x="346"/>
        <item x="30"/>
        <item x="347"/>
        <item x="508"/>
        <item x="348"/>
        <item x="31"/>
        <item x="349"/>
        <item x="188"/>
        <item x="350"/>
        <item x="32"/>
        <item x="351"/>
        <item x="101"/>
        <item x="352"/>
        <item x="33"/>
        <item x="353"/>
        <item x="189"/>
        <item x="34"/>
        <item x="354"/>
        <item x="102"/>
        <item x="355"/>
        <item x="35"/>
        <item x="356"/>
        <item x="357"/>
        <item x="190"/>
        <item x="36"/>
        <item x="358"/>
        <item x="103"/>
        <item x="509"/>
        <item x="37"/>
        <item x="359"/>
        <item x="360"/>
        <item x="191"/>
        <item x="38"/>
        <item x="361"/>
        <item x="362"/>
        <item x="104"/>
        <item x="39"/>
        <item x="363"/>
        <item x="364"/>
        <item x="40"/>
        <item x="365"/>
        <item x="192"/>
        <item x="366"/>
        <item x="105"/>
        <item x="41"/>
        <item x="367"/>
        <item x="368"/>
        <item x="42"/>
        <item x="369"/>
        <item x="193"/>
        <item x="370"/>
        <item x="43"/>
        <item x="371"/>
        <item x="106"/>
        <item x="510"/>
        <item x="372"/>
        <item x="44"/>
        <item x="373"/>
        <item x="194"/>
        <item x="374"/>
        <item x="45"/>
        <item x="375"/>
        <item x="107"/>
        <item x="376"/>
        <item x="46"/>
        <item x="377"/>
        <item x="378"/>
        <item x="47"/>
        <item x="379"/>
        <item x="108"/>
        <item x="380"/>
        <item x="48"/>
        <item x="381"/>
        <item x="382"/>
        <item x="49"/>
        <item x="383"/>
        <item x="109"/>
        <item x="384"/>
        <item x="511"/>
        <item x="50"/>
        <item x="385"/>
        <item x="386"/>
        <item x="51"/>
        <item x="387"/>
        <item x="388"/>
        <item x="110"/>
        <item x="52"/>
        <item x="389"/>
        <item x="390"/>
        <item x="53"/>
        <item x="391"/>
        <item x="392"/>
        <item x="111"/>
        <item x="54"/>
        <item x="393"/>
        <item x="394"/>
        <item x="55"/>
        <item x="395"/>
        <item x="396"/>
        <item x="56"/>
        <item x="112"/>
        <item x="512"/>
        <item x="397"/>
        <item x="57"/>
        <item x="398"/>
        <item x="399"/>
        <item x="58"/>
        <item x="400"/>
        <item x="113"/>
        <item x="401"/>
        <item x="59"/>
        <item x="402"/>
        <item x="403"/>
        <item x="60"/>
        <item x="404"/>
        <item x="114"/>
        <item x="405"/>
        <item x="61"/>
        <item x="406"/>
        <item x="407"/>
        <item x="62"/>
        <item x="408"/>
        <item x="409"/>
        <item x="115"/>
        <item x="63"/>
        <item x="410"/>
        <item x="411"/>
        <item x="64"/>
        <item x="412"/>
        <item x="413"/>
        <item x="116"/>
        <item x="65"/>
        <item x="414"/>
        <item x="415"/>
        <item x="66"/>
        <item x="416"/>
        <item x="417"/>
        <item x="67"/>
        <item x="418"/>
        <item x="419"/>
        <item x="68"/>
        <item x="420"/>
        <item x="421"/>
        <item x="69"/>
        <item x="422"/>
        <item x="117"/>
        <item x="513"/>
        <item x="423"/>
        <item x="70"/>
        <item x="424"/>
        <item x="425"/>
        <item x="71"/>
        <item x="426"/>
        <item x="118"/>
        <item x="427"/>
        <item x="72"/>
        <item x="428"/>
        <item x="429"/>
        <item x="73"/>
        <item x="430"/>
        <item x="119"/>
        <item x="431"/>
        <item x="74"/>
        <item x="432"/>
        <item x="433"/>
        <item x="75"/>
        <item x="434"/>
        <item x="435"/>
        <item x="120"/>
        <item x="76"/>
        <item x="436"/>
        <item x="437"/>
        <item x="77"/>
        <item x="438"/>
        <item x="439"/>
        <item x="121"/>
        <item x="440"/>
        <item x="441"/>
        <item x="442"/>
        <item x="443"/>
        <item x="122"/>
        <item x="444"/>
        <item x="445"/>
        <item x="446"/>
        <item x="447"/>
        <item x="448"/>
        <item x="123"/>
        <item x="449"/>
        <item x="514"/>
        <item x="450"/>
        <item x="451"/>
        <item x="452"/>
        <item x="124"/>
        <item x="453"/>
        <item x="454"/>
        <item x="455"/>
        <item x="456"/>
        <item x="125"/>
        <item x="457"/>
        <item x="458"/>
        <item x="459"/>
        <item x="460"/>
        <item x="126"/>
        <item x="461"/>
        <item x="515"/>
        <item x="462"/>
        <item x="463"/>
        <item x="464"/>
        <item x="127"/>
        <item x="465"/>
        <item x="466"/>
        <item x="467"/>
        <item x="468"/>
        <item x="469"/>
        <item x="128"/>
        <item x="470"/>
        <item x="471"/>
        <item x="472"/>
        <item x="473"/>
        <item x="129"/>
        <item x="474"/>
        <item x="475"/>
        <item x="476"/>
        <item x="477"/>
        <item x="130"/>
        <item x="478"/>
        <item x="479"/>
        <item x="480"/>
        <item x="481"/>
        <item x="131"/>
        <item x="482"/>
        <item x="483"/>
        <item x="484"/>
        <item x="485"/>
        <item x="132"/>
        <item x="486"/>
        <item x="516"/>
        <item x="487"/>
        <item x="488"/>
        <item x="489"/>
        <item x="133"/>
        <item x="490"/>
        <item x="491"/>
        <item x="492"/>
        <item x="134"/>
        <item x="135"/>
        <item x="517"/>
        <item x="136"/>
        <item x="137"/>
        <item x="138"/>
        <item x="518"/>
        <item x="139"/>
        <item x="140"/>
        <item x="141"/>
        <item x="519"/>
        <item x="142"/>
        <item x="143"/>
        <item x="144"/>
        <item x="520"/>
        <item x="145"/>
        <item x="146"/>
        <item x="147"/>
        <item x="521"/>
        <item x="522"/>
        <item x="523"/>
        <item x="524"/>
        <item x="525"/>
        <item x="526"/>
        <item x="527"/>
        <item x="528"/>
        <item x="529"/>
        <item x="531"/>
      </items>
    </pivotField>
    <pivotField axis="axisPage" compact="0" outline="0" showAll="0">
      <items count="103">
        <item x="100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36"/>
        <item x="37"/>
        <item x="38"/>
        <item x="39"/>
        <item x="40"/>
        <item x="41"/>
        <item x="42"/>
        <item x="43"/>
        <item x="44"/>
        <item x="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101"/>
        <item x="91"/>
        <item x="95"/>
        <item x="99"/>
        <item x="89"/>
        <item x="90"/>
        <item x="92"/>
        <item x="93"/>
        <item x="94"/>
        <item x="96"/>
        <item x="97"/>
        <item x="98"/>
        <item t="default"/>
      </items>
    </pivotField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</pivotFields>
  <rowFields count="2">
    <field x="8"/>
    <field x="3"/>
  </rowFields>
  <rowItems count="8">
    <i>
      <x v="81"/>
      <x v="6"/>
    </i>
    <i>
      <x v="82"/>
      <x v="2"/>
    </i>
    <i>
      <x v="83"/>
      <x v="2"/>
    </i>
    <i>
      <x v="84"/>
      <x v="4"/>
    </i>
    <i>
      <x v="85"/>
      <x v="2"/>
    </i>
    <i>
      <x v="86"/>
      <x v="2"/>
    </i>
    <i r="1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item="18" hier="-1"/>
  </pageFields>
  <dataFields count="3">
    <dataField name="Principal Amount" fld="11" baseField="3" baseItem="4" numFmtId="4"/>
    <dataField name="Interest Amount" fld="12" baseField="3" baseItem="4" numFmtId="4"/>
    <dataField name="Payment Amount" fld="13" baseField="3" baseItem="2" numFmtId="4"/>
  </dataFields>
  <formats count="19">
    <format dxfId="20">
      <pivotArea dataOnly="0" labelOnly="1" outline="0" fieldPosition="0">
        <references count="1">
          <reference field="8" count="50">
            <x v="0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9"/>
            <x v="50"/>
            <x v="51"/>
            <x v="52"/>
            <x v="53"/>
            <x v="54"/>
            <x v="55"/>
          </reference>
        </references>
      </pivotArea>
    </format>
    <format dxfId="19">
      <pivotArea dataOnly="0" labelOnly="1" outline="0" fieldPosition="0">
        <references count="1">
          <reference field="8" count="50">
            <x v="56"/>
            <x v="57"/>
            <x v="58"/>
            <x v="59"/>
            <x v="60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18">
      <pivotArea dataOnly="0" labelOnly="1" outline="0" fieldPosition="0">
        <references count="1">
          <reference field="8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9"/>
            <x v="140"/>
            <x v="141"/>
            <x v="142"/>
            <x v="143"/>
            <x v="145"/>
            <x v="146"/>
            <x v="147"/>
            <x v="149"/>
            <x v="150"/>
            <x v="151"/>
            <x v="153"/>
            <x v="154"/>
            <x v="156"/>
            <x v="157"/>
            <x v="158"/>
            <x v="159"/>
            <x v="161"/>
            <x v="163"/>
            <x v="165"/>
            <x v="166"/>
            <x v="167"/>
          </reference>
        </references>
      </pivotArea>
    </format>
    <format dxfId="17">
      <pivotArea dataOnly="0" labelOnly="1" outline="0" fieldPosition="0">
        <references count="1">
          <reference field="8" count="50">
            <x v="169"/>
            <x v="170"/>
            <x v="171"/>
            <x v="173"/>
            <x v="174"/>
            <x v="175"/>
            <x v="177"/>
            <x v="178"/>
            <x v="179"/>
            <x v="181"/>
            <x v="182"/>
            <x v="183"/>
            <x v="185"/>
            <x v="186"/>
            <x v="187"/>
            <x v="190"/>
            <x v="191"/>
            <x v="192"/>
            <x v="194"/>
            <x v="195"/>
            <x v="196"/>
            <x v="198"/>
            <x v="199"/>
            <x v="201"/>
            <x v="202"/>
            <x v="203"/>
            <x v="205"/>
            <x v="206"/>
            <x v="208"/>
            <x v="209"/>
            <x v="210"/>
            <x v="212"/>
            <x v="214"/>
            <x v="216"/>
            <x v="217"/>
            <x v="218"/>
            <x v="220"/>
            <x v="221"/>
            <x v="223"/>
            <x v="224"/>
            <x v="225"/>
            <x v="227"/>
            <x v="228"/>
            <x v="229"/>
            <x v="231"/>
            <x v="232"/>
            <x v="233"/>
            <x v="235"/>
            <x v="236"/>
            <x v="237"/>
          </reference>
        </references>
      </pivotArea>
    </format>
    <format dxfId="16">
      <pivotArea dataOnly="0" labelOnly="1" outline="0" fieldPosition="0">
        <references count="1">
          <reference field="8" count="50">
            <x v="240"/>
            <x v="241"/>
            <x v="242"/>
            <x v="244"/>
            <x v="245"/>
            <x v="246"/>
            <x v="248"/>
            <x v="249"/>
            <x v="250"/>
            <x v="251"/>
            <x v="252"/>
            <x v="253"/>
            <x v="255"/>
            <x v="256"/>
            <x v="258"/>
            <x v="259"/>
            <x v="260"/>
            <x v="261"/>
            <x v="262"/>
            <x v="264"/>
            <x v="266"/>
            <x v="267"/>
            <x v="268"/>
            <x v="270"/>
            <x v="271"/>
            <x v="272"/>
            <x v="274"/>
            <x v="275"/>
            <x v="277"/>
            <x v="278"/>
            <x v="279"/>
            <x v="281"/>
            <x v="282"/>
            <x v="283"/>
            <x v="285"/>
            <x v="286"/>
            <x v="289"/>
            <x v="290"/>
            <x v="291"/>
            <x v="293"/>
            <x v="294"/>
            <x v="295"/>
            <x v="297"/>
            <x v="298"/>
            <x v="300"/>
            <x v="301"/>
            <x v="302"/>
            <x v="303"/>
            <x v="305"/>
            <x v="306"/>
          </reference>
        </references>
      </pivotArea>
    </format>
    <format dxfId="15">
      <pivotArea dataOnly="0" labelOnly="1" outline="0" fieldPosition="0">
        <references count="1">
          <reference field="8" count="50">
            <x v="308"/>
            <x v="309"/>
            <x v="310"/>
            <x v="312"/>
            <x v="313"/>
            <x v="315"/>
            <x v="317"/>
            <x v="318"/>
            <x v="319"/>
            <x v="321"/>
            <x v="322"/>
            <x v="323"/>
            <x v="325"/>
            <x v="326"/>
            <x v="328"/>
            <x v="329"/>
            <x v="330"/>
            <x v="332"/>
            <x v="333"/>
            <x v="335"/>
            <x v="336"/>
            <x v="337"/>
            <x v="340"/>
            <x v="341"/>
            <x v="343"/>
            <x v="344"/>
            <x v="345"/>
            <x v="347"/>
            <x v="348"/>
            <x v="350"/>
            <x v="351"/>
            <x v="352"/>
            <x v="354"/>
            <x v="355"/>
            <x v="357"/>
            <x v="358"/>
            <x v="360"/>
            <x v="362"/>
            <x v="364"/>
            <x v="365"/>
            <x v="367"/>
            <x v="368"/>
            <x v="369"/>
            <x v="371"/>
            <x v="372"/>
            <x v="374"/>
            <x v="375"/>
            <x v="376"/>
            <x v="378"/>
            <x v="379"/>
          </reference>
        </references>
      </pivotArea>
    </format>
    <format dxfId="14">
      <pivotArea dataOnly="0" labelOnly="1" outline="0" fieldPosition="0">
        <references count="1">
          <reference field="8" count="50">
            <x v="381"/>
            <x v="382"/>
            <x v="383"/>
            <x v="385"/>
            <x v="386"/>
            <x v="388"/>
            <x v="389"/>
            <x v="390"/>
            <x v="392"/>
            <x v="393"/>
            <x v="395"/>
            <x v="396"/>
            <x v="397"/>
            <x v="398"/>
            <x v="399"/>
            <x v="401"/>
            <x v="402"/>
            <x v="404"/>
            <x v="405"/>
            <x v="407"/>
            <x v="409"/>
            <x v="410"/>
            <x v="412"/>
            <x v="413"/>
            <x v="414"/>
            <x v="416"/>
            <x v="417"/>
            <x v="419"/>
            <x v="420"/>
            <x v="421"/>
            <x v="423"/>
            <x v="424"/>
            <x v="426"/>
            <x v="427"/>
            <x v="428"/>
            <x v="430"/>
            <x v="431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</reference>
        </references>
      </pivotArea>
    </format>
    <format dxfId="13">
      <pivotArea dataOnly="0" labelOnly="1" outline="0" fieldPosition="0">
        <references count="1">
          <reference field="8" count="50">
            <x v="446"/>
            <x v="447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7"/>
            <x v="498"/>
          </reference>
        </references>
      </pivotArea>
    </format>
    <format dxfId="12">
      <pivotArea dataOnly="0" labelOnly="1" outline="0" fieldPosition="0">
        <references count="1">
          <reference field="8" count="20">
            <x v="499"/>
            <x v="500"/>
            <x v="501"/>
            <x v="502"/>
            <x v="503"/>
            <x v="504"/>
            <x v="505"/>
            <x v="507"/>
            <x v="508"/>
            <x v="509"/>
            <x v="511"/>
            <x v="512"/>
            <x v="513"/>
            <x v="515"/>
            <x v="516"/>
            <x v="517"/>
            <x v="519"/>
            <x v="520"/>
            <x v="521"/>
            <x v="531"/>
          </reference>
        </references>
      </pivotArea>
    </format>
    <format dxfId="11">
      <pivotArea outline="0" fieldPosition="0">
        <references count="1">
          <reference field="4294967294" count="1">
            <x v="0"/>
          </reference>
        </references>
      </pivotArea>
    </format>
    <format dxfId="10">
      <pivotArea outline="0" fieldPosition="0">
        <references count="1">
          <reference field="4294967294" count="1">
            <x v="1"/>
          </reference>
        </references>
      </pivotArea>
    </format>
    <format dxfId="9">
      <pivotArea outline="0" fieldPosition="0">
        <references count="1">
          <reference field="4294967294" count="1">
            <x v="2"/>
          </reference>
        </references>
      </pivotArea>
    </format>
    <format dxfId="8">
      <pivotArea dataOnly="0" labelOnly="1" outline="0" fieldPosition="0">
        <references count="1">
          <reference field="8" count="5">
            <x v="101"/>
            <x v="102"/>
            <x v="103"/>
            <x v="104"/>
            <x v="105"/>
          </reference>
        </references>
      </pivotArea>
    </format>
    <format dxfId="7">
      <pivotArea dataOnly="0" labelOnly="1" outline="0" fieldPosition="0">
        <references count="1">
          <reference field="8" count="8"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6">
      <pivotArea field="9" type="button" dataOnly="0" labelOnly="1" outline="0" axis="axisPage" fieldPosition="0"/>
    </format>
    <format dxfId="5">
      <pivotArea type="origin" dataOnly="0" labelOnly="1" outline="0" fieldPosition="0"/>
    </format>
    <format dxfId="4">
      <pivotArea field="8" type="button" dataOnly="0" labelOnly="1" outline="0" axis="axisRow" fieldPosition="0"/>
    </format>
    <format dxfId="3">
      <pivotArea dataOnly="0" labelOnly="1" outline="0" fieldPosition="0">
        <references count="1">
          <reference field="8" count="5">
            <x v="82"/>
            <x v="83"/>
            <x v="84"/>
            <x v="85"/>
            <x v="86"/>
          </reference>
        </references>
      </pivotArea>
    </format>
    <format dxfId="2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5" cacheId="156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chartFormat="3">
  <location ref="F4:G107" firstHeaderRow="1" firstDataRow="1" firstDataCol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103">
        <item x="100"/>
        <item x="89"/>
        <item x="90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36"/>
        <item x="37"/>
        <item x="38"/>
        <item x="39"/>
        <item x="40"/>
        <item x="41"/>
        <item x="42"/>
        <item x="43"/>
        <item x="44"/>
        <item x="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91"/>
        <item x="92"/>
        <item x="93"/>
        <item x="94"/>
        <item x="95"/>
        <item x="96"/>
        <item x="97"/>
        <item x="98"/>
        <item x="99"/>
        <item x="101"/>
        <item t="default"/>
      </items>
    </pivotField>
    <pivotField showAll="0"/>
    <pivotField showAll="0"/>
    <pivotField showAll="0"/>
    <pivotField showAll="0"/>
    <pivotField showAll="0"/>
    <pivotField dataField="1" showAll="0"/>
  </pivotFields>
  <rowFields count="1">
    <field x="9"/>
  </rowFields>
  <rowItems count="10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 t="grand">
      <x/>
    </i>
  </rowItems>
  <colItems count="1">
    <i/>
  </colItems>
  <dataFields count="1">
    <dataField name="Balance Owed" fld="15" baseField="9" baseItem="0" numFmtId="4"/>
  </dataFields>
  <chartFormats count="1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3" cacheId="155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chartFormat="1">
  <location ref="K4:S108" firstHeaderRow="1" firstDataRow="2" firstDataCol="1"/>
  <pivotFields count="15">
    <pivotField showAll="0"/>
    <pivotField showAll="0"/>
    <pivotField showAll="0"/>
    <pivotField axis="axisCol" showAll="0">
      <items count="8">
        <item x="5"/>
        <item x="0"/>
        <item x="3"/>
        <item x="1"/>
        <item x="2"/>
        <item x="6"/>
        <item x="4"/>
        <item t="default"/>
      </items>
    </pivotField>
    <pivotField showAll="0"/>
    <pivotField showAll="0"/>
    <pivotField showAll="0"/>
    <pivotField showAll="0"/>
    <pivotField showAll="0"/>
    <pivotField axis="axisRow" showAll="0" sortType="ascending">
      <items count="103">
        <item x="100"/>
        <item x="89"/>
        <item x="90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36"/>
        <item x="37"/>
        <item x="38"/>
        <item x="39"/>
        <item x="40"/>
        <item x="41"/>
        <item x="42"/>
        <item x="43"/>
        <item x="44"/>
        <item x="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91"/>
        <item x="92"/>
        <item x="93"/>
        <item x="94"/>
        <item x="95"/>
        <item x="96"/>
        <item x="97"/>
        <item x="98"/>
        <item x="99"/>
        <item x="101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9"/>
  </rowFields>
  <rowItems count="10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Min" fld="14" subtotal="min" baseField="9" baseItem="19" numFmtId="4"/>
  </dataFields>
  <chartFormats count="7"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2" cacheId="155" applyNumberFormats="0" applyBorderFormats="0" applyFontFormats="0" applyPatternFormats="0" applyAlignmentFormats="0" applyWidthHeightFormats="1" dataCaption="Values" updatedVersion="4" minRefreshableVersion="3" rowGrandTotals="0" itemPrintTitles="1" createdVersion="4" indent="0" outline="1" outlineData="1" multipleFieldFilters="0" chartFormat="2">
  <location ref="B4:C106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103">
        <item x="100"/>
        <item x="89"/>
        <item x="90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36"/>
        <item x="37"/>
        <item x="38"/>
        <item x="39"/>
        <item x="40"/>
        <item x="41"/>
        <item x="42"/>
        <item x="43"/>
        <item x="44"/>
        <item x="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91"/>
        <item x="92"/>
        <item x="93"/>
        <item x="94"/>
        <item x="95"/>
        <item x="96"/>
        <item x="97"/>
        <item x="98"/>
        <item x="99"/>
        <item x="101"/>
        <item t="default"/>
      </items>
    </pivotField>
    <pivotField showAll="0"/>
    <pivotField showAll="0"/>
    <pivotField showAll="0"/>
    <pivotField dataField="1" showAll="0"/>
    <pivotField showAll="0"/>
  </pivotFields>
  <rowFields count="1">
    <field x="9"/>
  </rowFields>
  <rowItems count="10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</rowItems>
  <colItems count="1">
    <i/>
  </colItems>
  <dataFields count="1">
    <dataField name="Monthly Payments" fld="13" baseField="9" baseItem="10" numFmtId="4"/>
  </dataFields>
  <formats count="2">
    <format dxfId="1">
      <pivotArea grandRow="1" outline="0" collapsedLevelsAreSubtotals="1" fieldPosition="0"/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chartFormats count="1">
    <chartFormat chart="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martekits.com/updates-4019754332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B1:T38"/>
  <sheetViews>
    <sheetView tabSelected="1" workbookViewId="0">
      <selection activeCell="B4" sqref="B4"/>
    </sheetView>
  </sheetViews>
  <sheetFormatPr defaultColWidth="8.85546875" defaultRowHeight="15" x14ac:dyDescent="0.25"/>
  <cols>
    <col min="1" max="1" width="2.5703125" style="21" customWidth="1"/>
    <col min="2" max="2" width="6.28515625" style="17" customWidth="1"/>
    <col min="3" max="3" width="18.7109375" style="18" customWidth="1"/>
    <col min="4" max="4" width="11.5703125" style="19" customWidth="1"/>
    <col min="5" max="5" width="10.5703125" style="18" customWidth="1"/>
    <col min="6" max="6" width="11.5703125" style="20" customWidth="1"/>
    <col min="7" max="7" width="7.28515625" style="20" customWidth="1"/>
    <col min="8" max="8" width="10.28515625" style="17" customWidth="1"/>
    <col min="9" max="9" width="11.5703125" style="20" customWidth="1"/>
    <col min="10" max="16384" width="8.85546875" style="21"/>
  </cols>
  <sheetData>
    <row r="1" spans="2:20" ht="12.75" customHeight="1" x14ac:dyDescent="0.25"/>
    <row r="2" spans="2:20" ht="20.25" customHeight="1" x14ac:dyDescent="0.4">
      <c r="B2" s="22" t="s">
        <v>131</v>
      </c>
      <c r="F2" s="40" t="s">
        <v>136</v>
      </c>
      <c r="L2" s="23" t="s">
        <v>132</v>
      </c>
      <c r="M2" s="23"/>
      <c r="N2" s="24" t="s">
        <v>133</v>
      </c>
    </row>
    <row r="3" spans="2:20" ht="14.25" customHeight="1" x14ac:dyDescent="0.25">
      <c r="B3" s="25" t="s">
        <v>155</v>
      </c>
      <c r="F3" s="41" t="s">
        <v>137</v>
      </c>
      <c r="L3" s="26" t="s">
        <v>134</v>
      </c>
      <c r="N3" s="42" t="s">
        <v>135</v>
      </c>
      <c r="O3" s="43"/>
      <c r="P3" s="43"/>
      <c r="Q3" s="43"/>
      <c r="R3" s="43"/>
    </row>
    <row r="4" spans="2:20" ht="15" customHeight="1" x14ac:dyDescent="0.25">
      <c r="F4" s="41" t="s">
        <v>140</v>
      </c>
      <c r="T4" s="27"/>
    </row>
    <row r="5" spans="2:20" ht="16.5" customHeight="1" x14ac:dyDescent="0.3">
      <c r="B5" s="28" t="s">
        <v>14</v>
      </c>
      <c r="C5" s="29"/>
      <c r="D5" s="30"/>
      <c r="F5" s="41" t="s">
        <v>156</v>
      </c>
      <c r="T5" s="27"/>
    </row>
    <row r="6" spans="2:20" x14ac:dyDescent="0.25">
      <c r="B6" s="31"/>
      <c r="C6" s="32"/>
      <c r="D6" s="33"/>
      <c r="T6" s="27"/>
    </row>
    <row r="7" spans="2:20" ht="30" x14ac:dyDescent="0.25">
      <c r="B7" s="34" t="s">
        <v>0</v>
      </c>
      <c r="C7" s="34" t="s">
        <v>1</v>
      </c>
      <c r="D7" s="35" t="s">
        <v>12</v>
      </c>
      <c r="E7" s="34" t="s">
        <v>3</v>
      </c>
      <c r="F7" s="34" t="s">
        <v>2</v>
      </c>
      <c r="G7" s="34" t="s">
        <v>4</v>
      </c>
      <c r="H7" s="34" t="s">
        <v>13</v>
      </c>
      <c r="I7" s="34" t="s">
        <v>20</v>
      </c>
      <c r="T7" s="27"/>
    </row>
    <row r="8" spans="2:20" x14ac:dyDescent="0.25">
      <c r="B8" s="16">
        <v>1</v>
      </c>
      <c r="C8" s="36" t="s">
        <v>6</v>
      </c>
      <c r="D8" s="37">
        <v>41443</v>
      </c>
      <c r="E8" s="36" t="s">
        <v>10</v>
      </c>
      <c r="F8" s="38">
        <v>18000</v>
      </c>
      <c r="G8" s="15">
        <v>78</v>
      </c>
      <c r="H8" s="39">
        <v>0.16900000000000001</v>
      </c>
      <c r="I8" s="38">
        <f>IF(ISERROR(PMT(H8*VLOOKUP(E8,index!$A$1:$B$6,2,0),G8,F8,0,0)),"",-PMT(H8*VLOOKUP(E8,index!$A$1:$B$6,2,0),G8,F8,0,0))</f>
        <v>294.73581231207157</v>
      </c>
      <c r="T8" s="27"/>
    </row>
    <row r="9" spans="2:20" x14ac:dyDescent="0.25">
      <c r="B9" s="16">
        <v>2</v>
      </c>
      <c r="C9" s="36" t="s">
        <v>8</v>
      </c>
      <c r="D9" s="37">
        <v>41147</v>
      </c>
      <c r="E9" s="36" t="s">
        <v>11</v>
      </c>
      <c r="F9" s="38">
        <v>7000</v>
      </c>
      <c r="G9" s="15">
        <v>72</v>
      </c>
      <c r="H9" s="39">
        <v>0.22500000000000001</v>
      </c>
      <c r="I9" s="38">
        <f>IF(ISERROR(PMT(H9*VLOOKUP(E9,index!$A$1:$B$6,2,0),G9,F9,0,0)),"",-PMT(H9*VLOOKUP(E9,index!$A$1:$B$6,2,0),G9,F9,0,0))</f>
        <v>177.96638267031511</v>
      </c>
      <c r="T9" s="27"/>
    </row>
    <row r="10" spans="2:20" x14ac:dyDescent="0.25">
      <c r="B10" s="16">
        <v>3</v>
      </c>
      <c r="C10" s="36" t="s">
        <v>7</v>
      </c>
      <c r="D10" s="37">
        <v>40617</v>
      </c>
      <c r="E10" s="36" t="s">
        <v>11</v>
      </c>
      <c r="F10" s="38">
        <v>4000</v>
      </c>
      <c r="G10" s="15">
        <v>48</v>
      </c>
      <c r="H10" s="39">
        <v>0.24299999999999999</v>
      </c>
      <c r="I10" s="38">
        <f>IF(ISERROR(PMT(H10*VLOOKUP(E10,index!$A$1:$B$6,2,0),G10,F10,0,0)),"",-PMT(H10*VLOOKUP(E10,index!$A$1:$B$6,2,0),G10,F10,0,0))</f>
        <v>131.07163104034026</v>
      </c>
      <c r="T10" s="27"/>
    </row>
    <row r="11" spans="2:20" x14ac:dyDescent="0.25">
      <c r="B11" s="16">
        <v>4</v>
      </c>
      <c r="C11" s="36" t="s">
        <v>125</v>
      </c>
      <c r="D11" s="37">
        <v>40744</v>
      </c>
      <c r="E11" s="36" t="s">
        <v>9</v>
      </c>
      <c r="F11" s="38">
        <v>15000</v>
      </c>
      <c r="G11" s="15">
        <v>312</v>
      </c>
      <c r="H11" s="39">
        <v>0.182</v>
      </c>
      <c r="I11" s="38">
        <f>IF(ISERROR(PMT(H11*VLOOKUP(E11,index!$A$1:$B$6,2,0),G11,F11,0,0)),"",-PMT(H11*VLOOKUP(E11,index!$A$1:$B$6,2,0),G11,F11,0,0))</f>
        <v>78.991074997338544</v>
      </c>
      <c r="T11" s="27"/>
    </row>
    <row r="12" spans="2:20" x14ac:dyDescent="0.25">
      <c r="B12" s="16">
        <v>5</v>
      </c>
      <c r="C12" s="36" t="s">
        <v>141</v>
      </c>
      <c r="D12" s="37">
        <v>40422</v>
      </c>
      <c r="E12" s="36" t="s">
        <v>138</v>
      </c>
      <c r="F12" s="38">
        <v>40000</v>
      </c>
      <c r="G12" s="15">
        <v>40</v>
      </c>
      <c r="H12" s="39">
        <v>5.6000000000000001E-2</v>
      </c>
      <c r="I12" s="38">
        <f>IF(ISERROR(PMT(H12*VLOOKUP(E12,index!$A$1:$B$6,2,0),G12,F12,0,0)),"",-PMT(H12*VLOOKUP(E12,index!$A$1:$B$6,2,0),G12,F12,0,0))</f>
        <v>1312.803079098094</v>
      </c>
      <c r="T12" s="27"/>
    </row>
    <row r="13" spans="2:20" x14ac:dyDescent="0.25">
      <c r="B13" s="16"/>
      <c r="C13" s="36"/>
      <c r="D13" s="37"/>
      <c r="E13" s="36"/>
      <c r="F13" s="38"/>
      <c r="G13" s="15"/>
      <c r="H13" s="39"/>
      <c r="I13" s="38" t="str">
        <f>IF(ISERROR(PMT(H13*VLOOKUP(E13,index!$A$1:$B$6,2,0),G13,F13,0,0)),"",-PMT(H13*VLOOKUP(E13,index!$A$1:$B$6,2,0),G13,F13,0,0))</f>
        <v/>
      </c>
      <c r="T13" s="27"/>
    </row>
    <row r="14" spans="2:20" x14ac:dyDescent="0.25">
      <c r="B14" s="16"/>
      <c r="C14" s="36"/>
      <c r="D14" s="37"/>
      <c r="E14" s="36"/>
      <c r="F14" s="38"/>
      <c r="G14" s="15"/>
      <c r="H14" s="39"/>
      <c r="I14" s="38" t="str">
        <f>IF(ISERROR(PMT(H14*VLOOKUP(E14,index!$A$1:$B$6,2,0),G14,F14,0,0)),"",-PMT(H14*VLOOKUP(E14,index!$A$1:$B$6,2,0),G14,F14,0,0))</f>
        <v/>
      </c>
      <c r="T14" s="27"/>
    </row>
    <row r="15" spans="2:20" x14ac:dyDescent="0.25">
      <c r="B15" s="16"/>
      <c r="C15" s="36"/>
      <c r="D15" s="37"/>
      <c r="E15" s="36"/>
      <c r="F15" s="38"/>
      <c r="G15" s="15"/>
      <c r="H15" s="39"/>
      <c r="I15" s="38" t="str">
        <f>IF(ISERROR(PMT(H15*VLOOKUP(E15,index!$A$1:$B$6,2,0),G15,F15,0,0)),"",-PMT(H15*VLOOKUP(E15,index!$A$1:$B$6,2,0),G15,F15,0,0))</f>
        <v/>
      </c>
      <c r="T15" s="27"/>
    </row>
    <row r="16" spans="2:20" x14ac:dyDescent="0.25">
      <c r="B16" s="16"/>
      <c r="C16" s="36"/>
      <c r="D16" s="37"/>
      <c r="E16" s="36"/>
      <c r="F16" s="38"/>
      <c r="G16" s="15"/>
      <c r="H16" s="39"/>
      <c r="I16" s="38" t="str">
        <f>IF(ISERROR(PMT(H16*VLOOKUP(E16,index!$A$1:$B$6,2,0),G16,F16,0,0)),"",-PMT(H16*VLOOKUP(E16,index!$A$1:$B$6,2,0),G16,F16,0,0))</f>
        <v/>
      </c>
      <c r="T16" s="27"/>
    </row>
    <row r="17" spans="2:20" x14ac:dyDescent="0.25">
      <c r="B17" s="16"/>
      <c r="C17" s="36"/>
      <c r="D17" s="37"/>
      <c r="E17" s="36"/>
      <c r="F17" s="38"/>
      <c r="G17" s="15"/>
      <c r="H17" s="39"/>
      <c r="I17" s="38" t="str">
        <f>IF(ISERROR(PMT(H17*VLOOKUP(E17,index!$A$1:$B$6,2,0),G17,F17,0,0)),"",-PMT(H17*VLOOKUP(E17,index!$A$1:$B$6,2,0),G17,F17,0,0))</f>
        <v/>
      </c>
      <c r="T17" s="27"/>
    </row>
    <row r="18" spans="2:20" x14ac:dyDescent="0.25">
      <c r="B18" s="16"/>
      <c r="C18" s="36"/>
      <c r="D18" s="37"/>
      <c r="E18" s="36"/>
      <c r="F18" s="38"/>
      <c r="G18" s="15"/>
      <c r="H18" s="39"/>
      <c r="I18" s="38" t="str">
        <f>IF(ISERROR(PMT(H18*VLOOKUP(E18,index!$A$1:$B$6,2,0),G18,F18,0,0)),"",-PMT(H18*VLOOKUP(E18,index!$A$1:$B$6,2,0),G18,F18,0,0))</f>
        <v/>
      </c>
      <c r="T18" s="27"/>
    </row>
    <row r="19" spans="2:20" x14ac:dyDescent="0.25">
      <c r="B19" s="16"/>
      <c r="C19" s="36"/>
      <c r="D19" s="37"/>
      <c r="E19" s="36"/>
      <c r="F19" s="38"/>
      <c r="G19" s="15"/>
      <c r="H19" s="39"/>
      <c r="I19" s="38" t="str">
        <f>IF(ISERROR(PMT(H19*VLOOKUP(E19,index!$A$1:$B$6,2,0),G19,F19,0,0)),"",-PMT(H19*VLOOKUP(E19,index!$A$1:$B$6,2,0),G19,F19,0,0))</f>
        <v/>
      </c>
      <c r="T19" s="27"/>
    </row>
    <row r="20" spans="2:20" x14ac:dyDescent="0.25">
      <c r="B20" s="16"/>
      <c r="C20" s="36"/>
      <c r="D20" s="37"/>
      <c r="E20" s="36"/>
      <c r="F20" s="38"/>
      <c r="G20" s="15"/>
      <c r="H20" s="39"/>
      <c r="I20" s="38" t="str">
        <f>IF(ISERROR(PMT(H20*VLOOKUP(E20,index!$A$1:$B$6,2,0),G20,F20,0,0)),"",-PMT(H20*VLOOKUP(E20,index!$A$1:$B$6,2,0),G20,F20,0,0))</f>
        <v/>
      </c>
      <c r="T20" s="27"/>
    </row>
    <row r="21" spans="2:20" x14ac:dyDescent="0.25">
      <c r="B21" s="16"/>
      <c r="C21" s="36"/>
      <c r="D21" s="37"/>
      <c r="E21" s="36"/>
      <c r="F21" s="38"/>
      <c r="G21" s="15"/>
      <c r="H21" s="39"/>
      <c r="I21" s="38" t="str">
        <f>IF(ISERROR(PMT(H21*VLOOKUP(E21,index!$A$1:$B$6,2,0),G21,F21,0,0)),"",-PMT(H21*VLOOKUP(E21,index!$A$1:$B$6,2,0),G21,F21,0,0))</f>
        <v/>
      </c>
      <c r="T21" s="27"/>
    </row>
    <row r="22" spans="2:20" x14ac:dyDescent="0.25">
      <c r="B22" s="16"/>
      <c r="C22" s="36"/>
      <c r="D22" s="37"/>
      <c r="E22" s="36"/>
      <c r="F22" s="38"/>
      <c r="G22" s="15"/>
      <c r="H22" s="39"/>
      <c r="I22" s="38" t="str">
        <f>IF(ISERROR(PMT(H22*VLOOKUP(E22,index!$A$1:$B$6,2,0),G22,F22,0,0)),"",-PMT(H22*VLOOKUP(E22,index!$A$1:$B$6,2,0),G22,F22,0,0))</f>
        <v/>
      </c>
      <c r="T22" s="27"/>
    </row>
    <row r="23" spans="2:20" x14ac:dyDescent="0.25">
      <c r="B23" s="16"/>
      <c r="C23" s="36"/>
      <c r="D23" s="37"/>
      <c r="E23" s="36"/>
      <c r="F23" s="38"/>
      <c r="G23" s="15"/>
      <c r="H23" s="39"/>
      <c r="I23" s="38" t="str">
        <f>IF(ISERROR(PMT(H23*VLOOKUP(E23,index!$A$1:$B$6,2,0),G23,F23,0,0)),"",-PMT(H23*VLOOKUP(E23,index!$A$1:$B$6,2,0),G23,F23,0,0))</f>
        <v/>
      </c>
      <c r="T23" s="27"/>
    </row>
    <row r="24" spans="2:20" x14ac:dyDescent="0.25">
      <c r="B24" s="16"/>
      <c r="C24" s="36"/>
      <c r="D24" s="37"/>
      <c r="E24" s="36"/>
      <c r="F24" s="38"/>
      <c r="G24" s="15"/>
      <c r="H24" s="39"/>
      <c r="I24" s="38" t="str">
        <f>IF(ISERROR(PMT(H24*VLOOKUP(E24,index!$A$1:$B$6,2,0),G24,F24,0,0)),"",-PMT(H24*VLOOKUP(E24,index!$A$1:$B$6,2,0),G24,F24,0,0))</f>
        <v/>
      </c>
      <c r="T24" s="27"/>
    </row>
    <row r="25" spans="2:20" x14ac:dyDescent="0.25">
      <c r="B25" s="16"/>
      <c r="C25" s="36"/>
      <c r="D25" s="37"/>
      <c r="E25" s="36"/>
      <c r="F25" s="38"/>
      <c r="G25" s="15"/>
      <c r="H25" s="39"/>
      <c r="I25" s="38" t="str">
        <f>IF(ISERROR(PMT(H25*VLOOKUP(E25,index!$A$1:$B$6,2,0),G25,F25,0,0)),"",-PMT(H25*VLOOKUP(E25,index!$A$1:$B$6,2,0),G25,F25,0,0))</f>
        <v/>
      </c>
      <c r="T25" s="27"/>
    </row>
    <row r="26" spans="2:20" x14ac:dyDescent="0.25">
      <c r="B26" s="16"/>
      <c r="C26" s="36"/>
      <c r="D26" s="37"/>
      <c r="E26" s="36"/>
      <c r="F26" s="38"/>
      <c r="G26" s="15"/>
      <c r="H26" s="39"/>
      <c r="I26" s="38" t="str">
        <f>IF(ISERROR(PMT(H26*VLOOKUP(E26,index!$A$1:$B$6,2,0),G26,F26,0,0)),"",-PMT(H26*VLOOKUP(E26,index!$A$1:$B$6,2,0),G26,F26,0,0))</f>
        <v/>
      </c>
      <c r="T26" s="27"/>
    </row>
    <row r="27" spans="2:20" x14ac:dyDescent="0.25">
      <c r="B27" s="16"/>
      <c r="C27" s="36"/>
      <c r="D27" s="37"/>
      <c r="E27" s="36"/>
      <c r="F27" s="38"/>
      <c r="G27" s="15"/>
      <c r="H27" s="39"/>
      <c r="I27" s="38" t="str">
        <f>IF(ISERROR(PMT(H27*VLOOKUP(E27,index!$A$1:$B$6,2,0),G27,F27,0,0)),"",-PMT(H27*VLOOKUP(E27,index!$A$1:$B$6,2,0),G27,F27,0,0))</f>
        <v/>
      </c>
      <c r="T27" s="27"/>
    </row>
    <row r="28" spans="2:20" x14ac:dyDescent="0.25">
      <c r="B28" s="16"/>
      <c r="C28" s="36"/>
      <c r="D28" s="37"/>
      <c r="E28" s="36"/>
      <c r="F28" s="38"/>
      <c r="G28" s="15"/>
      <c r="H28" s="39"/>
      <c r="I28" s="38" t="str">
        <f>IF(ISERROR(PMT(H28*VLOOKUP(E28,index!$A$1:$B$6,2,0),G28,F28,0,0)),"",-PMT(H28*VLOOKUP(E28,index!$A$1:$B$6,2,0),G28,F28,0,0))</f>
        <v/>
      </c>
      <c r="T28" s="27"/>
    </row>
    <row r="29" spans="2:20" x14ac:dyDescent="0.25">
      <c r="B29" s="16"/>
      <c r="C29" s="36"/>
      <c r="D29" s="37"/>
      <c r="E29" s="36"/>
      <c r="F29" s="38"/>
      <c r="G29" s="15"/>
      <c r="H29" s="39"/>
      <c r="I29" s="38" t="str">
        <f>IF(ISERROR(PMT(H29*VLOOKUP(E29,index!$A$1:$B$6,2,0),G29,F29,0,0)),"",-PMT(H29*VLOOKUP(E29,index!$A$1:$B$6,2,0),G29,F29,0,0))</f>
        <v/>
      </c>
      <c r="T29" s="27"/>
    </row>
    <row r="30" spans="2:20" x14ac:dyDescent="0.25">
      <c r="B30" s="16"/>
      <c r="C30" s="36"/>
      <c r="D30" s="37"/>
      <c r="E30" s="36"/>
      <c r="F30" s="38"/>
      <c r="G30" s="15"/>
      <c r="H30" s="39"/>
      <c r="I30" s="38" t="str">
        <f>IF(ISERROR(PMT(H30*VLOOKUP(E30,index!$A$1:$B$6,2,0),G30,F30,0,0)),"",-PMT(H30*VLOOKUP(E30,index!$A$1:$B$6,2,0),G30,F30,0,0))</f>
        <v/>
      </c>
      <c r="T30" s="27"/>
    </row>
    <row r="31" spans="2:20" x14ac:dyDescent="0.25">
      <c r="B31" s="16"/>
      <c r="C31" s="36"/>
      <c r="D31" s="37"/>
      <c r="E31" s="36"/>
      <c r="F31" s="38"/>
      <c r="G31" s="15"/>
      <c r="H31" s="39"/>
      <c r="I31" s="38" t="str">
        <f>IF(ISERROR(PMT(H31*VLOOKUP(E31,index!$A$1:$B$6,2,0),G31,F31,0,0)),"",-PMT(H31*VLOOKUP(E31,index!$A$1:$B$6,2,0),G31,F31,0,0))</f>
        <v/>
      </c>
      <c r="T31" s="27"/>
    </row>
    <row r="32" spans="2:20" x14ac:dyDescent="0.25">
      <c r="B32" s="16"/>
      <c r="C32" s="36"/>
      <c r="D32" s="37"/>
      <c r="E32" s="36"/>
      <c r="F32" s="38"/>
      <c r="G32" s="15"/>
      <c r="H32" s="39"/>
      <c r="I32" s="38" t="str">
        <f>IF(ISERROR(PMT(H32*VLOOKUP(E32,index!$A$1:$B$6,2,0),G32,F32,0,0)),"",-PMT(H32*VLOOKUP(E32,index!$A$1:$B$6,2,0),G32,F32,0,0))</f>
        <v/>
      </c>
      <c r="T32" s="27"/>
    </row>
    <row r="33" spans="2:20" x14ac:dyDescent="0.25">
      <c r="B33" s="16"/>
      <c r="C33" s="36"/>
      <c r="D33" s="37"/>
      <c r="E33" s="36"/>
      <c r="F33" s="38"/>
      <c r="G33" s="15"/>
      <c r="H33" s="39"/>
      <c r="I33" s="38" t="str">
        <f>IF(ISERROR(PMT(H33*VLOOKUP(E33,index!$A$1:$B$6,2,0),G33,F33,0,0)),"",-PMT(H33*VLOOKUP(E33,index!$A$1:$B$6,2,0),G33,F33,0,0))</f>
        <v/>
      </c>
      <c r="T33" s="27"/>
    </row>
    <row r="34" spans="2:20" x14ac:dyDescent="0.25">
      <c r="B34" s="16"/>
      <c r="C34" s="36"/>
      <c r="D34" s="37"/>
      <c r="E34" s="36"/>
      <c r="F34" s="38"/>
      <c r="G34" s="15"/>
      <c r="H34" s="39"/>
      <c r="I34" s="38" t="str">
        <f>IF(ISERROR(PMT(H34*VLOOKUP(E34,index!$A$1:$B$6,2,0),G34,F34,0,0)),"",-PMT(H34*VLOOKUP(E34,index!$A$1:$B$6,2,0),G34,F34,0,0))</f>
        <v/>
      </c>
      <c r="T34" s="27"/>
    </row>
    <row r="35" spans="2:20" x14ac:dyDescent="0.25">
      <c r="B35" s="16"/>
      <c r="C35" s="36"/>
      <c r="D35" s="37"/>
      <c r="E35" s="36"/>
      <c r="F35" s="38"/>
      <c r="G35" s="15"/>
      <c r="H35" s="39"/>
      <c r="I35" s="38" t="str">
        <f>IF(ISERROR(PMT(H35*VLOOKUP(E35,index!$A$1:$B$6,2,0),G35,F35,0,0)),"",-PMT(H35*VLOOKUP(E35,index!$A$1:$B$6,2,0),G35,F35,0,0))</f>
        <v/>
      </c>
      <c r="T35" s="27"/>
    </row>
    <row r="36" spans="2:20" x14ac:dyDescent="0.25">
      <c r="B36" s="16"/>
      <c r="C36" s="36"/>
      <c r="D36" s="37"/>
      <c r="E36" s="36"/>
      <c r="F36" s="38"/>
      <c r="G36" s="15"/>
      <c r="H36" s="39"/>
      <c r="I36" s="38" t="str">
        <f>IF(ISERROR(PMT(H36*VLOOKUP(E36,index!$A$1:$B$6,2,0),G36,F36,0,0)),"",-PMT(H36*VLOOKUP(E36,index!$A$1:$B$6,2,0),G36,F36,0,0))</f>
        <v/>
      </c>
      <c r="T36" s="27"/>
    </row>
    <row r="37" spans="2:20" x14ac:dyDescent="0.25">
      <c r="B37" s="16"/>
      <c r="C37" s="36"/>
      <c r="D37" s="37"/>
      <c r="E37" s="36"/>
      <c r="F37" s="38"/>
      <c r="G37" s="15"/>
      <c r="H37" s="39"/>
      <c r="I37" s="38" t="str">
        <f>IF(ISERROR(PMT(H37*VLOOKUP(E37,index!$A$1:$B$6,2,0),G37,F37,0,0)),"",-PMT(H37*VLOOKUP(E37,index!$A$1:$B$6,2,0),G37,F37,0,0))</f>
        <v/>
      </c>
      <c r="T37" s="27"/>
    </row>
    <row r="38" spans="2:20" x14ac:dyDescent="0.25">
      <c r="T38" s="27"/>
    </row>
  </sheetData>
  <mergeCells count="1">
    <mergeCell ref="N3:R3"/>
  </mergeCells>
  <dataValidations count="1">
    <dataValidation type="list" allowBlank="1" showInputMessage="1" showErrorMessage="1" sqref="E8:E37">
      <formula1>period</formula1>
    </dataValidation>
  </dataValidations>
  <hyperlinks>
    <hyperlink ref="N3" r:id="rId1"/>
  </hyperlinks>
  <pageMargins left="0.7" right="0.7" top="0.75" bottom="0.75" header="0.3" footer="0.3"/>
  <pageSetup paperSize="9" scale="72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3"/>
  <sheetViews>
    <sheetView workbookViewId="0">
      <selection activeCell="A9" sqref="A9"/>
    </sheetView>
  </sheetViews>
  <sheetFormatPr defaultRowHeight="15" x14ac:dyDescent="0.25"/>
  <cols>
    <col min="1" max="1" width="12.85546875" style="9" customWidth="1"/>
    <col min="2" max="2" width="11.42578125" style="9" customWidth="1"/>
    <col min="3" max="16384" width="9.140625" style="9"/>
  </cols>
  <sheetData>
    <row r="1" spans="1:7" x14ac:dyDescent="0.3">
      <c r="A1" s="9" t="s">
        <v>9</v>
      </c>
      <c r="B1" s="9">
        <f>7/365</f>
        <v>1.9178082191780823E-2</v>
      </c>
      <c r="D1" s="9" t="s">
        <v>143</v>
      </c>
      <c r="E1" s="9" t="s">
        <v>11</v>
      </c>
      <c r="F1" s="9" t="s">
        <v>138</v>
      </c>
      <c r="G1" s="9" t="s">
        <v>142</v>
      </c>
    </row>
    <row r="2" spans="1:7" x14ac:dyDescent="0.3">
      <c r="A2" s="9" t="s">
        <v>10</v>
      </c>
      <c r="B2" s="9">
        <f>14/365</f>
        <v>3.8356164383561646E-2</v>
      </c>
      <c r="D2" s="9">
        <v>1</v>
      </c>
      <c r="E2" s="9">
        <v>2</v>
      </c>
      <c r="F2" s="9">
        <v>4</v>
      </c>
      <c r="G2" s="9">
        <v>7</v>
      </c>
    </row>
    <row r="3" spans="1:7" x14ac:dyDescent="0.3">
      <c r="A3" s="9" t="s">
        <v>11</v>
      </c>
      <c r="B3" s="9">
        <f>1/12</f>
        <v>8.3333333333333329E-2</v>
      </c>
      <c r="D3" s="9">
        <v>2</v>
      </c>
      <c r="E3" s="9">
        <v>3</v>
      </c>
      <c r="F3" s="9">
        <v>5</v>
      </c>
      <c r="G3" s="9">
        <v>8</v>
      </c>
    </row>
    <row r="4" spans="1:7" x14ac:dyDescent="0.25">
      <c r="A4" s="9" t="s">
        <v>138</v>
      </c>
      <c r="B4" s="9">
        <f>1/4</f>
        <v>0.25</v>
      </c>
      <c r="D4" s="9">
        <v>3</v>
      </c>
      <c r="E4" s="9">
        <v>4</v>
      </c>
      <c r="F4" s="9">
        <v>6</v>
      </c>
      <c r="G4" s="9">
        <v>9</v>
      </c>
    </row>
    <row r="5" spans="1:7" x14ac:dyDescent="0.25">
      <c r="A5" s="9" t="s">
        <v>142</v>
      </c>
      <c r="B5" s="9">
        <v>0.5</v>
      </c>
      <c r="D5" s="9">
        <v>4</v>
      </c>
      <c r="E5" s="9">
        <v>5</v>
      </c>
      <c r="F5" s="9">
        <v>7</v>
      </c>
      <c r="G5" s="9">
        <v>10</v>
      </c>
    </row>
    <row r="6" spans="1:7" x14ac:dyDescent="0.25">
      <c r="A6" s="9" t="s">
        <v>139</v>
      </c>
      <c r="B6" s="9">
        <v>1</v>
      </c>
      <c r="D6" s="9">
        <v>5</v>
      </c>
      <c r="E6" s="9">
        <v>6</v>
      </c>
      <c r="F6" s="9">
        <v>8</v>
      </c>
      <c r="G6" s="9">
        <v>11</v>
      </c>
    </row>
    <row r="7" spans="1:7" x14ac:dyDescent="0.25">
      <c r="D7" s="9">
        <v>6</v>
      </c>
      <c r="E7" s="9">
        <v>7</v>
      </c>
      <c r="F7" s="9">
        <v>9</v>
      </c>
      <c r="G7" s="9">
        <v>12</v>
      </c>
    </row>
    <row r="8" spans="1:7" x14ac:dyDescent="0.25">
      <c r="D8" s="9">
        <v>7</v>
      </c>
      <c r="E8" s="9">
        <v>8</v>
      </c>
      <c r="F8" s="9">
        <v>10</v>
      </c>
      <c r="G8" s="9">
        <v>1</v>
      </c>
    </row>
    <row r="9" spans="1:7" x14ac:dyDescent="0.25">
      <c r="D9" s="9">
        <v>8</v>
      </c>
      <c r="E9" s="9">
        <v>9</v>
      </c>
      <c r="F9" s="9">
        <v>11</v>
      </c>
      <c r="G9" s="9">
        <v>2</v>
      </c>
    </row>
    <row r="10" spans="1:7" x14ac:dyDescent="0.25">
      <c r="D10" s="9">
        <v>9</v>
      </c>
      <c r="E10" s="9">
        <v>10</v>
      </c>
      <c r="F10" s="9">
        <v>12</v>
      </c>
      <c r="G10" s="9">
        <v>3</v>
      </c>
    </row>
    <row r="11" spans="1:7" x14ac:dyDescent="0.25">
      <c r="D11" s="9">
        <v>10</v>
      </c>
      <c r="E11" s="9">
        <v>11</v>
      </c>
      <c r="F11" s="9">
        <v>1</v>
      </c>
      <c r="G11" s="9">
        <v>4</v>
      </c>
    </row>
    <row r="12" spans="1:7" x14ac:dyDescent="0.25">
      <c r="D12" s="9">
        <v>11</v>
      </c>
      <c r="E12" s="9">
        <v>12</v>
      </c>
      <c r="F12" s="9">
        <v>2</v>
      </c>
      <c r="G12" s="9">
        <v>5</v>
      </c>
    </row>
    <row r="13" spans="1:7" x14ac:dyDescent="0.25">
      <c r="D13" s="9">
        <v>12</v>
      </c>
      <c r="E13" s="9">
        <v>1</v>
      </c>
      <c r="F13" s="9">
        <v>3</v>
      </c>
      <c r="G13" s="9">
        <v>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G370"/>
  <sheetViews>
    <sheetView workbookViewId="0">
      <selection activeCell="D13" sqref="D13"/>
    </sheetView>
  </sheetViews>
  <sheetFormatPr defaultRowHeight="15" x14ac:dyDescent="0.25"/>
  <cols>
    <col min="1" max="1" width="7.85546875" customWidth="1"/>
    <col min="2" max="2" width="12.42578125" style="3" customWidth="1"/>
    <col min="3" max="3" width="17" style="3" customWidth="1"/>
    <col min="4" max="4" width="11.5703125" customWidth="1"/>
    <col min="5" max="5" width="10.85546875" customWidth="1"/>
    <col min="6" max="6" width="11.7109375" customWidth="1"/>
    <col min="7" max="7" width="17.85546875" customWidth="1"/>
  </cols>
  <sheetData>
    <row r="2" spans="2:7" ht="14.45" x14ac:dyDescent="0.3">
      <c r="B2" s="7" t="s">
        <v>1</v>
      </c>
      <c r="C2" s="3" t="s">
        <v>6</v>
      </c>
    </row>
    <row r="4" spans="2:7" ht="14.45" x14ac:dyDescent="0.3">
      <c r="D4" s="6" t="s">
        <v>28</v>
      </c>
    </row>
    <row r="5" spans="2:7" ht="14.45" x14ac:dyDescent="0.3">
      <c r="B5" s="7" t="s">
        <v>16</v>
      </c>
      <c r="C5" s="7" t="s">
        <v>27</v>
      </c>
      <c r="D5" s="1" t="s">
        <v>29</v>
      </c>
      <c r="E5" s="1" t="s">
        <v>30</v>
      </c>
      <c r="F5" s="1" t="s">
        <v>31</v>
      </c>
      <c r="G5" s="1" t="s">
        <v>32</v>
      </c>
    </row>
    <row r="6" spans="2:7" ht="14.45" x14ac:dyDescent="0.3">
      <c r="B6" s="3">
        <v>1</v>
      </c>
      <c r="C6" s="2">
        <v>41457</v>
      </c>
      <c r="D6" s="5">
        <v>178.05636025727705</v>
      </c>
      <c r="E6" s="5">
        <v>116.67945205479454</v>
      </c>
      <c r="F6" s="5">
        <v>294.73581231207157</v>
      </c>
      <c r="G6" s="5">
        <v>17821.943639742723</v>
      </c>
    </row>
    <row r="7" spans="2:7" ht="14.45" x14ac:dyDescent="0.3">
      <c r="B7" s="3">
        <v>2</v>
      </c>
      <c r="C7" s="2">
        <v>41471</v>
      </c>
      <c r="D7" s="5">
        <v>179.21055573225982</v>
      </c>
      <c r="E7" s="5">
        <v>115.52525657981175</v>
      </c>
      <c r="F7" s="5">
        <v>294.73581231207157</v>
      </c>
      <c r="G7" s="5">
        <v>17642.733084010462</v>
      </c>
    </row>
    <row r="8" spans="2:7" ht="14.45" x14ac:dyDescent="0.3">
      <c r="B8" s="3">
        <v>3</v>
      </c>
      <c r="C8" s="2">
        <v>41485</v>
      </c>
      <c r="D8" s="5">
        <v>180.372232923664</v>
      </c>
      <c r="E8" s="5">
        <v>114.36357938840756</v>
      </c>
      <c r="F8" s="5">
        <v>294.73581231207157</v>
      </c>
      <c r="G8" s="5">
        <v>17462.3608510868</v>
      </c>
    </row>
    <row r="9" spans="2:7" ht="14.45" x14ac:dyDescent="0.3">
      <c r="B9" s="3">
        <v>4</v>
      </c>
      <c r="C9" s="2">
        <v>41499</v>
      </c>
      <c r="D9" s="5">
        <v>181.54144032941025</v>
      </c>
      <c r="E9" s="5">
        <v>113.19437198266131</v>
      </c>
      <c r="F9" s="5">
        <v>294.73581231207157</v>
      </c>
      <c r="G9" s="5">
        <v>17280.819410757391</v>
      </c>
    </row>
    <row r="10" spans="2:7" ht="14.45" x14ac:dyDescent="0.3">
      <c r="B10" s="3">
        <v>5</v>
      </c>
      <c r="C10" s="2">
        <v>41513</v>
      </c>
      <c r="D10" s="5">
        <v>182.71822676179215</v>
      </c>
      <c r="E10" s="5">
        <v>112.01758555027943</v>
      </c>
      <c r="F10" s="5">
        <v>294.73581231207157</v>
      </c>
      <c r="G10" s="5">
        <v>17098.101183995597</v>
      </c>
    </row>
    <row r="11" spans="2:7" ht="14.45" x14ac:dyDescent="0.3">
      <c r="B11" s="3">
        <v>6</v>
      </c>
      <c r="C11" s="2">
        <v>41527</v>
      </c>
      <c r="D11" s="5">
        <v>183.9026413495138</v>
      </c>
      <c r="E11" s="5">
        <v>110.83317096255777</v>
      </c>
      <c r="F11" s="5">
        <v>294.73581231207157</v>
      </c>
      <c r="G11" s="5">
        <v>16914.198542646085</v>
      </c>
    </row>
    <row r="12" spans="2:7" ht="14.45" x14ac:dyDescent="0.3">
      <c r="B12" s="3">
        <v>7</v>
      </c>
      <c r="C12" s="2">
        <v>41541</v>
      </c>
      <c r="D12" s="5">
        <v>185.09473353974107</v>
      </c>
      <c r="E12" s="5">
        <v>109.64107877233052</v>
      </c>
      <c r="F12" s="5">
        <v>294.73581231207157</v>
      </c>
      <c r="G12" s="5">
        <v>16729.103809106346</v>
      </c>
    </row>
    <row r="13" spans="2:7" ht="14.45" x14ac:dyDescent="0.3">
      <c r="B13" s="3">
        <v>8</v>
      </c>
      <c r="C13" s="2">
        <v>41555</v>
      </c>
      <c r="D13" s="5">
        <v>186.29455310016576</v>
      </c>
      <c r="E13" s="5">
        <v>108.44125921190582</v>
      </c>
      <c r="F13" s="5">
        <v>294.73581231207157</v>
      </c>
      <c r="G13" s="5">
        <v>16542.809256006181</v>
      </c>
    </row>
    <row r="14" spans="2:7" ht="14.45" x14ac:dyDescent="0.3">
      <c r="B14" s="3">
        <v>9</v>
      </c>
      <c r="C14" s="2">
        <v>41569</v>
      </c>
      <c r="D14" s="5">
        <v>187.50215012108356</v>
      </c>
      <c r="E14" s="5">
        <v>107.23366219098801</v>
      </c>
      <c r="F14" s="5">
        <v>294.73581231207157</v>
      </c>
      <c r="G14" s="5">
        <v>16355.307105885098</v>
      </c>
    </row>
    <row r="15" spans="2:7" ht="14.45" x14ac:dyDescent="0.3">
      <c r="B15" s="3">
        <v>10</v>
      </c>
      <c r="C15" s="2">
        <v>41583</v>
      </c>
      <c r="D15" s="5">
        <v>188.71757501748488</v>
      </c>
      <c r="E15" s="5">
        <v>106.0182372945867</v>
      </c>
      <c r="F15" s="5">
        <v>294.73581231207157</v>
      </c>
      <c r="G15" s="5">
        <v>16166.589530867614</v>
      </c>
    </row>
    <row r="16" spans="2:7" ht="14.45" x14ac:dyDescent="0.3">
      <c r="B16" s="3">
        <v>11</v>
      </c>
      <c r="C16" s="2">
        <v>41597</v>
      </c>
      <c r="D16" s="5">
        <v>189.94087853115985</v>
      </c>
      <c r="E16" s="5">
        <v>104.79493378091173</v>
      </c>
      <c r="F16" s="5">
        <v>294.73581231207157</v>
      </c>
      <c r="G16" s="5">
        <v>15976.648652336453</v>
      </c>
    </row>
    <row r="17" spans="2:7" ht="14.45" x14ac:dyDescent="0.3">
      <c r="B17" s="3">
        <v>12</v>
      </c>
      <c r="C17" s="2">
        <v>41611</v>
      </c>
      <c r="D17" s="5">
        <v>191.17211173281663</v>
      </c>
      <c r="E17" s="5">
        <v>103.56370057925494</v>
      </c>
      <c r="F17" s="5">
        <v>294.73581231207157</v>
      </c>
      <c r="G17" s="5">
        <v>15785.476540603637</v>
      </c>
    </row>
    <row r="18" spans="2:7" ht="14.45" x14ac:dyDescent="0.3">
      <c r="B18" s="3">
        <v>13</v>
      </c>
      <c r="C18" s="2">
        <v>41625</v>
      </c>
      <c r="D18" s="5">
        <v>192.41132602421345</v>
      </c>
      <c r="E18" s="5">
        <v>102.32448628785811</v>
      </c>
      <c r="F18" s="5">
        <v>294.73581231207157</v>
      </c>
      <c r="G18" s="5">
        <v>15593.065214579423</v>
      </c>
    </row>
    <row r="19" spans="2:7" ht="14.45" x14ac:dyDescent="0.3">
      <c r="B19" s="3">
        <v>14</v>
      </c>
      <c r="C19" s="2">
        <v>41639</v>
      </c>
      <c r="D19" s="5">
        <v>193.65857314030467</v>
      </c>
      <c r="E19" s="5">
        <v>101.07723917176689</v>
      </c>
      <c r="F19" s="5">
        <v>294.73581231207157</v>
      </c>
      <c r="G19" s="5">
        <v>15399.406641439118</v>
      </c>
    </row>
    <row r="20" spans="2:7" ht="14.45" x14ac:dyDescent="0.3">
      <c r="B20" s="3">
        <v>15</v>
      </c>
      <c r="C20" s="2">
        <v>41653</v>
      </c>
      <c r="D20" s="5">
        <v>194.91390515140046</v>
      </c>
      <c r="E20" s="5">
        <v>99.821907160671117</v>
      </c>
      <c r="F20" s="5">
        <v>294.73581231207157</v>
      </c>
      <c r="G20" s="5">
        <v>15204.492736287717</v>
      </c>
    </row>
    <row r="21" spans="2:7" ht="14.45" x14ac:dyDescent="0.3">
      <c r="B21" s="3">
        <v>16</v>
      </c>
      <c r="C21" s="2">
        <v>41667</v>
      </c>
      <c r="D21" s="5">
        <v>196.17737446534079</v>
      </c>
      <c r="E21" s="5">
        <v>98.558437846730797</v>
      </c>
      <c r="F21" s="5">
        <v>294.73581231207157</v>
      </c>
      <c r="G21" s="5">
        <v>15008.315361822377</v>
      </c>
    </row>
    <row r="22" spans="2:7" ht="14.45" x14ac:dyDescent="0.3">
      <c r="B22" s="3">
        <v>17</v>
      </c>
      <c r="C22" s="2">
        <v>41681</v>
      </c>
      <c r="D22" s="5">
        <v>197.44903382968323</v>
      </c>
      <c r="E22" s="5">
        <v>97.286778482388357</v>
      </c>
      <c r="F22" s="5">
        <v>294.73581231207157</v>
      </c>
      <c r="G22" s="5">
        <v>14810.866327992693</v>
      </c>
    </row>
    <row r="23" spans="2:7" ht="14.45" x14ac:dyDescent="0.3">
      <c r="B23" s="3">
        <v>18</v>
      </c>
      <c r="C23" s="2">
        <v>41695</v>
      </c>
      <c r="D23" s="5">
        <v>198.72893633390521</v>
      </c>
      <c r="E23" s="5">
        <v>96.006875978166349</v>
      </c>
      <c r="F23" s="5">
        <v>294.73581231207157</v>
      </c>
      <c r="G23" s="5">
        <v>14612.137391658787</v>
      </c>
    </row>
    <row r="24" spans="2:7" ht="14.45" x14ac:dyDescent="0.3">
      <c r="B24" s="3">
        <v>19</v>
      </c>
      <c r="C24" s="2">
        <v>41709</v>
      </c>
      <c r="D24" s="5">
        <v>200.01713541162036</v>
      </c>
      <c r="E24" s="5">
        <v>94.718676900451214</v>
      </c>
      <c r="F24" s="5">
        <v>294.73581231207157</v>
      </c>
      <c r="G24" s="5">
        <v>14412.120256247166</v>
      </c>
    </row>
    <row r="25" spans="2:7" ht="14.45" x14ac:dyDescent="0.3">
      <c r="B25" s="3">
        <v>20</v>
      </c>
      <c r="C25" s="2">
        <v>41723</v>
      </c>
      <c r="D25" s="5">
        <v>201.3136848428091</v>
      </c>
      <c r="E25" s="5">
        <v>93.422127469262463</v>
      </c>
      <c r="F25" s="5">
        <v>294.73581231207157</v>
      </c>
      <c r="G25" s="5">
        <v>14210.806571404357</v>
      </c>
    </row>
    <row r="26" spans="2:7" ht="14.45" x14ac:dyDescent="0.3">
      <c r="B26" s="3">
        <v>21</v>
      </c>
      <c r="C26" s="2">
        <v>41737</v>
      </c>
      <c r="D26" s="5">
        <v>202.61863875606412</v>
      </c>
      <c r="E26" s="5">
        <v>92.117173556007444</v>
      </c>
      <c r="F26" s="5">
        <v>294.73581231207157</v>
      </c>
      <c r="G26" s="5">
        <v>14008.187932648292</v>
      </c>
    </row>
    <row r="27" spans="2:7" ht="14.45" x14ac:dyDescent="0.3">
      <c r="B27" s="3">
        <v>22</v>
      </c>
      <c r="C27" s="2">
        <v>41751</v>
      </c>
      <c r="D27" s="5">
        <v>203.93205163085003</v>
      </c>
      <c r="E27" s="5">
        <v>90.803760681221547</v>
      </c>
      <c r="F27" s="5">
        <v>294.73581231207157</v>
      </c>
      <c r="G27" s="5">
        <v>13804.255881017441</v>
      </c>
    </row>
    <row r="28" spans="2:7" ht="14.45" x14ac:dyDescent="0.3">
      <c r="B28" s="3">
        <v>23</v>
      </c>
      <c r="C28" s="2">
        <v>41765</v>
      </c>
      <c r="D28" s="5">
        <v>205.25397829977769</v>
      </c>
      <c r="E28" s="5">
        <v>89.481834012293888</v>
      </c>
      <c r="F28" s="5">
        <v>294.73581231207157</v>
      </c>
      <c r="G28" s="5">
        <v>13599.001902717664</v>
      </c>
    </row>
    <row r="29" spans="2:7" ht="14.45" x14ac:dyDescent="0.3">
      <c r="B29" s="3">
        <v>24</v>
      </c>
      <c r="C29" s="2">
        <v>41779</v>
      </c>
      <c r="D29" s="5">
        <v>206.58447395089348</v>
      </c>
      <c r="E29" s="5">
        <v>88.151338361178077</v>
      </c>
      <c r="F29" s="5">
        <v>294.73581231207157</v>
      </c>
      <c r="G29" s="5">
        <v>13392.41742876677</v>
      </c>
    </row>
    <row r="30" spans="2:7" ht="14.45" x14ac:dyDescent="0.3">
      <c r="B30" s="3">
        <v>25</v>
      </c>
      <c r="C30" s="2">
        <v>41793</v>
      </c>
      <c r="D30" s="5">
        <v>207.9235941299834</v>
      </c>
      <c r="E30" s="5">
        <v>86.812218182088174</v>
      </c>
      <c r="F30" s="5">
        <v>294.73581231207157</v>
      </c>
      <c r="G30" s="5">
        <v>13184.493834636787</v>
      </c>
    </row>
    <row r="31" spans="2:7" ht="14.45" x14ac:dyDescent="0.3">
      <c r="B31" s="3">
        <v>26</v>
      </c>
      <c r="C31" s="2">
        <v>41807</v>
      </c>
      <c r="D31" s="5">
        <v>209.27139474289174</v>
      </c>
      <c r="E31" s="5">
        <v>85.464417569179844</v>
      </c>
      <c r="F31" s="5">
        <v>294.73581231207157</v>
      </c>
      <c r="G31" s="5">
        <v>12975.222439893896</v>
      </c>
    </row>
    <row r="32" spans="2:7" ht="14.45" x14ac:dyDescent="0.3">
      <c r="B32" s="3">
        <v>27</v>
      </c>
      <c r="C32" s="2">
        <v>41821</v>
      </c>
      <c r="D32" s="5">
        <v>210.62793205785525</v>
      </c>
      <c r="E32" s="5">
        <v>84.107880254216326</v>
      </c>
      <c r="F32" s="5">
        <v>294.73581231207157</v>
      </c>
      <c r="G32" s="5">
        <v>12764.59450783604</v>
      </c>
    </row>
    <row r="33" spans="2:7" ht="14.45" x14ac:dyDescent="0.3">
      <c r="B33" s="3">
        <v>28</v>
      </c>
      <c r="C33" s="2">
        <v>41835</v>
      </c>
      <c r="D33" s="5">
        <v>211.99326270785218</v>
      </c>
      <c r="E33" s="5">
        <v>82.742549604219377</v>
      </c>
      <c r="F33" s="5">
        <v>294.73581231207157</v>
      </c>
      <c r="G33" s="5">
        <v>12552.601245128188</v>
      </c>
    </row>
    <row r="34" spans="2:7" x14ac:dyDescent="0.25">
      <c r="B34" s="3">
        <v>29</v>
      </c>
      <c r="C34" s="2">
        <v>41849</v>
      </c>
      <c r="D34" s="5">
        <v>213.36744369296667</v>
      </c>
      <c r="E34" s="5">
        <v>81.368368619104913</v>
      </c>
      <c r="F34" s="5">
        <v>294.73581231207157</v>
      </c>
      <c r="G34" s="5">
        <v>12339.233801435221</v>
      </c>
    </row>
    <row r="35" spans="2:7" x14ac:dyDescent="0.25">
      <c r="B35" s="3">
        <v>30</v>
      </c>
      <c r="C35" s="2">
        <v>41863</v>
      </c>
      <c r="D35" s="5">
        <v>214.7505323827682</v>
      </c>
      <c r="E35" s="5">
        <v>79.985279929303388</v>
      </c>
      <c r="F35" s="5">
        <v>294.73581231207157</v>
      </c>
      <c r="G35" s="5">
        <v>12124.483269052453</v>
      </c>
    </row>
    <row r="36" spans="2:7" x14ac:dyDescent="0.25">
      <c r="B36" s="3">
        <v>31</v>
      </c>
      <c r="C36" s="2">
        <v>41877</v>
      </c>
      <c r="D36" s="5">
        <v>216.14258651870688</v>
      </c>
      <c r="E36" s="5">
        <v>78.593225793364681</v>
      </c>
      <c r="F36" s="5">
        <v>294.73581231207157</v>
      </c>
      <c r="G36" s="5">
        <v>11908.340682533746</v>
      </c>
    </row>
    <row r="37" spans="2:7" x14ac:dyDescent="0.25">
      <c r="B37" s="3">
        <v>32</v>
      </c>
      <c r="C37" s="2">
        <v>41891</v>
      </c>
      <c r="D37" s="5">
        <v>217.54366421652406</v>
      </c>
      <c r="E37" s="5">
        <v>77.192148095547523</v>
      </c>
      <c r="F37" s="5">
        <v>294.73581231207157</v>
      </c>
      <c r="G37" s="5">
        <v>11690.797018317222</v>
      </c>
    </row>
    <row r="38" spans="2:7" x14ac:dyDescent="0.25">
      <c r="B38" s="3">
        <v>33</v>
      </c>
      <c r="C38" s="2">
        <v>41905</v>
      </c>
      <c r="D38" s="5">
        <v>218.95382396867831</v>
      </c>
      <c r="E38" s="5">
        <v>75.78198834339328</v>
      </c>
      <c r="F38" s="5">
        <v>294.73581231207157</v>
      </c>
      <c r="G38" s="5">
        <v>11471.843194348543</v>
      </c>
    </row>
    <row r="39" spans="2:7" x14ac:dyDescent="0.25">
      <c r="B39" s="3">
        <v>34</v>
      </c>
      <c r="C39" s="2">
        <v>41919</v>
      </c>
      <c r="D39" s="5">
        <v>220.37312464678757</v>
      </c>
      <c r="E39" s="5">
        <v>74.362687665283985</v>
      </c>
      <c r="F39" s="5">
        <v>294.73581231207157</v>
      </c>
      <c r="G39" s="5">
        <v>11251.470069701756</v>
      </c>
    </row>
    <row r="40" spans="2:7" x14ac:dyDescent="0.25">
      <c r="B40" s="3">
        <v>35</v>
      </c>
      <c r="C40" s="2">
        <v>41933</v>
      </c>
      <c r="D40" s="5">
        <v>221.80162550408704</v>
      </c>
      <c r="E40" s="5">
        <v>72.934186807984545</v>
      </c>
      <c r="F40" s="5">
        <v>294.73581231207157</v>
      </c>
      <c r="G40" s="5">
        <v>11029.668444197669</v>
      </c>
    </row>
    <row r="41" spans="2:7" x14ac:dyDescent="0.25">
      <c r="B41" s="3">
        <v>36</v>
      </c>
      <c r="C41" s="2">
        <v>41947</v>
      </c>
      <c r="D41" s="5">
        <v>223.23938617790256</v>
      </c>
      <c r="E41" s="5">
        <v>71.496426134169013</v>
      </c>
      <c r="F41" s="5">
        <v>294.73581231207157</v>
      </c>
      <c r="G41" s="5">
        <v>10806.429058019767</v>
      </c>
    </row>
    <row r="42" spans="2:7" x14ac:dyDescent="0.25">
      <c r="B42" s="3">
        <v>37</v>
      </c>
      <c r="C42" s="2">
        <v>41961</v>
      </c>
      <c r="D42" s="5">
        <v>224.6864666921407</v>
      </c>
      <c r="E42" s="5">
        <v>70.049345619930875</v>
      </c>
      <c r="F42" s="5">
        <v>294.73581231207157</v>
      </c>
      <c r="G42" s="5">
        <v>10581.742591327626</v>
      </c>
    </row>
    <row r="43" spans="2:7" x14ac:dyDescent="0.25">
      <c r="B43" s="3">
        <v>38</v>
      </c>
      <c r="C43" s="2">
        <v>41975</v>
      </c>
      <c r="D43" s="5">
        <v>226.14292745979441</v>
      </c>
      <c r="E43" s="5">
        <v>68.592884852277166</v>
      </c>
      <c r="F43" s="5">
        <v>294.73581231207157</v>
      </c>
      <c r="G43" s="5">
        <v>10355.599663867832</v>
      </c>
    </row>
    <row r="44" spans="2:7" x14ac:dyDescent="0.25">
      <c r="B44" s="3">
        <v>39</v>
      </c>
      <c r="C44" s="2">
        <v>41989</v>
      </c>
      <c r="D44" s="5">
        <v>227.60882928546528</v>
      </c>
      <c r="E44" s="5">
        <v>67.126983026606283</v>
      </c>
      <c r="F44" s="5">
        <v>294.73581231207157</v>
      </c>
      <c r="G44" s="5">
        <v>10127.990834582366</v>
      </c>
    </row>
    <row r="45" spans="2:7" x14ac:dyDescent="0.25">
      <c r="B45" s="3">
        <v>40</v>
      </c>
      <c r="C45" s="2">
        <v>42003</v>
      </c>
      <c r="D45" s="5">
        <v>229.08423336790202</v>
      </c>
      <c r="E45" s="5">
        <v>65.651578944169543</v>
      </c>
      <c r="F45" s="5">
        <v>294.73581231207157</v>
      </c>
      <c r="G45" s="5">
        <v>9898.9066012144649</v>
      </c>
    </row>
    <row r="46" spans="2:7" x14ac:dyDescent="0.25">
      <c r="B46" s="3">
        <v>41</v>
      </c>
      <c r="C46" s="2">
        <v>42017</v>
      </c>
      <c r="D46" s="5">
        <v>230.56920130255534</v>
      </c>
      <c r="E46" s="5">
        <v>64.166611009516231</v>
      </c>
      <c r="F46" s="5">
        <v>294.73581231207157</v>
      </c>
      <c r="G46" s="5">
        <v>9668.3373999119103</v>
      </c>
    </row>
    <row r="47" spans="2:7" x14ac:dyDescent="0.25">
      <c r="B47" s="3">
        <v>42</v>
      </c>
      <c r="C47" s="2">
        <v>42031</v>
      </c>
      <c r="D47" s="5">
        <v>232.06379508414943</v>
      </c>
      <c r="E47" s="5">
        <v>62.672017227922147</v>
      </c>
      <c r="F47" s="5">
        <v>294.73581231207157</v>
      </c>
      <c r="G47" s="5">
        <v>9436.2736048277602</v>
      </c>
    </row>
    <row r="48" spans="2:7" x14ac:dyDescent="0.25">
      <c r="B48" s="3">
        <v>43</v>
      </c>
      <c r="C48" s="2">
        <v>42045</v>
      </c>
      <c r="D48" s="5">
        <v>233.56807710927026</v>
      </c>
      <c r="E48" s="5">
        <v>61.167735202801317</v>
      </c>
      <c r="F48" s="5">
        <v>294.73581231207157</v>
      </c>
      <c r="G48" s="5">
        <v>9202.70552771849</v>
      </c>
    </row>
    <row r="49" spans="2:7" x14ac:dyDescent="0.25">
      <c r="B49" s="3">
        <v>44</v>
      </c>
      <c r="C49" s="2">
        <v>42059</v>
      </c>
      <c r="D49" s="5">
        <v>235.08211017897034</v>
      </c>
      <c r="E49" s="5">
        <v>59.653702133101234</v>
      </c>
      <c r="F49" s="5">
        <v>294.73581231207157</v>
      </c>
      <c r="G49" s="5">
        <v>8967.6234175395202</v>
      </c>
    </row>
    <row r="50" spans="2:7" x14ac:dyDescent="0.25">
      <c r="B50" s="3">
        <v>45</v>
      </c>
      <c r="C50" s="2">
        <v>42073</v>
      </c>
      <c r="D50" s="5">
        <v>236.60595750139072</v>
      </c>
      <c r="E50" s="5">
        <v>58.12985481068084</v>
      </c>
      <c r="F50" s="5">
        <v>294.73581231207157</v>
      </c>
      <c r="G50" s="5">
        <v>8731.0174600381288</v>
      </c>
    </row>
    <row r="51" spans="2:7" x14ac:dyDescent="0.25">
      <c r="B51" s="3">
        <v>46</v>
      </c>
      <c r="C51" s="2">
        <v>42087</v>
      </c>
      <c r="D51" s="5">
        <v>238.13968269439974</v>
      </c>
      <c r="E51" s="5">
        <v>56.596129617671828</v>
      </c>
      <c r="F51" s="5">
        <v>294.73581231207157</v>
      </c>
      <c r="G51" s="5">
        <v>8492.8777773437287</v>
      </c>
    </row>
    <row r="52" spans="2:7" x14ac:dyDescent="0.25">
      <c r="B52" s="3">
        <v>47</v>
      </c>
      <c r="C52" s="2">
        <v>42101</v>
      </c>
      <c r="D52" s="5">
        <v>239.68334978824893</v>
      </c>
      <c r="E52" s="5">
        <v>55.052462523822641</v>
      </c>
      <c r="F52" s="5">
        <v>294.73581231207157</v>
      </c>
      <c r="G52" s="5">
        <v>8253.1944275554797</v>
      </c>
    </row>
    <row r="53" spans="2:7" x14ac:dyDescent="0.25">
      <c r="B53" s="3">
        <v>48</v>
      </c>
      <c r="C53" s="2">
        <v>42115</v>
      </c>
      <c r="D53" s="5">
        <v>241.23702322824619</v>
      </c>
      <c r="E53" s="5">
        <v>53.498789083825393</v>
      </c>
      <c r="F53" s="5">
        <v>294.73581231207157</v>
      </c>
      <c r="G53" s="5">
        <v>8011.9574043272332</v>
      </c>
    </row>
    <row r="54" spans="2:7" x14ac:dyDescent="0.25">
      <c r="B54" s="3">
        <v>49</v>
      </c>
      <c r="C54" s="2">
        <v>42129</v>
      </c>
      <c r="D54" s="5">
        <v>242.80076787744628</v>
      </c>
      <c r="E54" s="5">
        <v>51.935044434625311</v>
      </c>
      <c r="F54" s="5">
        <v>294.73581231207157</v>
      </c>
      <c r="G54" s="5">
        <v>7769.1566364497867</v>
      </c>
    </row>
    <row r="55" spans="2:7" x14ac:dyDescent="0.25">
      <c r="B55" s="3">
        <v>50</v>
      </c>
      <c r="C55" s="2">
        <v>42143</v>
      </c>
      <c r="D55" s="5">
        <v>244.37464901935871</v>
      </c>
      <c r="E55" s="5">
        <v>50.361163292712867</v>
      </c>
      <c r="F55" s="5">
        <v>294.73581231207157</v>
      </c>
      <c r="G55" s="5">
        <v>7524.7819874304278</v>
      </c>
    </row>
    <row r="56" spans="2:7" x14ac:dyDescent="0.25">
      <c r="B56" s="3">
        <v>51</v>
      </c>
      <c r="C56" s="2">
        <v>42157</v>
      </c>
      <c r="D56" s="5">
        <v>245.95873236067325</v>
      </c>
      <c r="E56" s="5">
        <v>48.777079951398335</v>
      </c>
      <c r="F56" s="5">
        <v>294.73581231207157</v>
      </c>
      <c r="G56" s="5">
        <v>7278.8232550697549</v>
      </c>
    </row>
    <row r="57" spans="2:7" x14ac:dyDescent="0.25">
      <c r="B57" s="3">
        <v>52</v>
      </c>
      <c r="C57" s="2">
        <v>42171</v>
      </c>
      <c r="D57" s="5">
        <v>247.55308403400295</v>
      </c>
      <c r="E57" s="5">
        <v>47.182728278068609</v>
      </c>
      <c r="F57" s="5">
        <v>294.73581231207157</v>
      </c>
      <c r="G57" s="5">
        <v>7031.2701710357524</v>
      </c>
    </row>
    <row r="58" spans="2:7" x14ac:dyDescent="0.25">
      <c r="B58" s="3">
        <v>53</v>
      </c>
      <c r="C58" s="2">
        <v>42185</v>
      </c>
      <c r="D58" s="5">
        <v>249.15777060064528</v>
      </c>
      <c r="E58" s="5">
        <v>45.57804171142628</v>
      </c>
      <c r="F58" s="5">
        <v>294.73581231207157</v>
      </c>
      <c r="G58" s="5">
        <v>6782.1124004351068</v>
      </c>
    </row>
    <row r="59" spans="2:7" x14ac:dyDescent="0.25">
      <c r="B59" s="3">
        <v>54</v>
      </c>
      <c r="C59" s="2">
        <v>42199</v>
      </c>
      <c r="D59" s="5">
        <v>250.77285905336072</v>
      </c>
      <c r="E59" s="5">
        <v>43.962953258710861</v>
      </c>
      <c r="F59" s="5">
        <v>294.73581231207157</v>
      </c>
      <c r="G59" s="5">
        <v>6531.3395413817461</v>
      </c>
    </row>
    <row r="60" spans="2:7" x14ac:dyDescent="0.25">
      <c r="B60" s="3">
        <v>55</v>
      </c>
      <c r="C60" s="2">
        <v>42213</v>
      </c>
      <c r="D60" s="5">
        <v>252.39841681916963</v>
      </c>
      <c r="E60" s="5">
        <v>42.337395492901955</v>
      </c>
      <c r="F60" s="5">
        <v>294.73581231207157</v>
      </c>
      <c r="G60" s="5">
        <v>6278.9411245625761</v>
      </c>
    </row>
    <row r="61" spans="2:7" x14ac:dyDescent="0.25">
      <c r="B61" s="3">
        <v>56</v>
      </c>
      <c r="C61" s="2">
        <v>42227</v>
      </c>
      <c r="D61" s="5">
        <v>254.03451176216731</v>
      </c>
      <c r="E61" s="5">
        <v>40.701300549904268</v>
      </c>
      <c r="F61" s="5">
        <v>294.73581231207157</v>
      </c>
      <c r="G61" s="5">
        <v>6024.9066128004088</v>
      </c>
    </row>
    <row r="62" spans="2:7" x14ac:dyDescent="0.25">
      <c r="B62" s="3">
        <v>57</v>
      </c>
      <c r="C62" s="2">
        <v>42241</v>
      </c>
      <c r="D62" s="5">
        <v>255.68121218635713</v>
      </c>
      <c r="E62" s="5">
        <v>39.054600125714437</v>
      </c>
      <c r="F62" s="5">
        <v>294.73581231207157</v>
      </c>
      <c r="G62" s="5">
        <v>5769.225400614052</v>
      </c>
    </row>
    <row r="63" spans="2:7" x14ac:dyDescent="0.25">
      <c r="B63" s="3">
        <v>58</v>
      </c>
      <c r="C63" s="2">
        <v>42255</v>
      </c>
      <c r="D63" s="5">
        <v>257.33858683850212</v>
      </c>
      <c r="E63" s="5">
        <v>37.397225473569449</v>
      </c>
      <c r="F63" s="5">
        <v>294.73581231207157</v>
      </c>
      <c r="G63" s="5">
        <v>5511.8868137755499</v>
      </c>
    </row>
    <row r="64" spans="2:7" x14ac:dyDescent="0.25">
      <c r="B64" s="3">
        <v>59</v>
      </c>
      <c r="C64" s="2">
        <v>42269</v>
      </c>
      <c r="D64" s="5">
        <v>259.00670491099498</v>
      </c>
      <c r="E64" s="5">
        <v>35.729107401076583</v>
      </c>
      <c r="F64" s="5">
        <v>294.73581231207157</v>
      </c>
      <c r="G64" s="5">
        <v>5252.880108864555</v>
      </c>
    </row>
    <row r="65" spans="2:7" x14ac:dyDescent="0.25">
      <c r="B65" s="3">
        <v>60</v>
      </c>
      <c r="C65" s="2">
        <v>42283</v>
      </c>
      <c r="D65" s="5">
        <v>260.68563604474679</v>
      </c>
      <c r="E65" s="5">
        <v>34.050176267324765</v>
      </c>
      <c r="F65" s="5">
        <v>294.73581231207157</v>
      </c>
      <c r="G65" s="5">
        <v>4992.1944728198087</v>
      </c>
    </row>
    <row r="66" spans="2:7" x14ac:dyDescent="0.25">
      <c r="B66" s="3">
        <v>61</v>
      </c>
      <c r="C66" s="2">
        <v>42297</v>
      </c>
      <c r="D66" s="5">
        <v>262.37545033209437</v>
      </c>
      <c r="E66" s="5">
        <v>32.360361979977178</v>
      </c>
      <c r="F66" s="5">
        <v>294.73581231207157</v>
      </c>
      <c r="G66" s="5">
        <v>4729.8190224877144</v>
      </c>
    </row>
    <row r="67" spans="2:7" x14ac:dyDescent="0.25">
      <c r="B67" s="3">
        <v>62</v>
      </c>
      <c r="C67" s="2">
        <v>42311</v>
      </c>
      <c r="D67" s="5">
        <v>264.07621831972654</v>
      </c>
      <c r="E67" s="5">
        <v>30.65959399234502</v>
      </c>
      <c r="F67" s="5">
        <v>294.73581231207157</v>
      </c>
      <c r="G67" s="5">
        <v>4465.7428041679877</v>
      </c>
    </row>
    <row r="68" spans="2:7" x14ac:dyDescent="0.25">
      <c r="B68" s="3">
        <v>63</v>
      </c>
      <c r="C68" s="2">
        <v>42325</v>
      </c>
      <c r="D68" s="5">
        <v>265.78801101162924</v>
      </c>
      <c r="E68" s="5">
        <v>28.947801300442354</v>
      </c>
      <c r="F68" s="5">
        <v>294.73581231207157</v>
      </c>
      <c r="G68" s="5">
        <v>4199.9547931563584</v>
      </c>
    </row>
    <row r="69" spans="2:7" x14ac:dyDescent="0.25">
      <c r="B69" s="3">
        <v>64</v>
      </c>
      <c r="C69" s="2">
        <v>42339</v>
      </c>
      <c r="D69" s="5">
        <v>267.51089987204983</v>
      </c>
      <c r="E69" s="5">
        <v>27.224912440021765</v>
      </c>
      <c r="F69" s="5">
        <v>294.73581231207157</v>
      </c>
      <c r="G69" s="5">
        <v>3932.4438932843086</v>
      </c>
    </row>
    <row r="70" spans="2:7" x14ac:dyDescent="0.25">
      <c r="B70" s="3">
        <v>65</v>
      </c>
      <c r="C70" s="2">
        <v>42353</v>
      </c>
      <c r="D70" s="5">
        <v>269.24495682848067</v>
      </c>
      <c r="E70" s="5">
        <v>25.490855483590888</v>
      </c>
      <c r="F70" s="5">
        <v>294.73581231207157</v>
      </c>
      <c r="G70" s="5">
        <v>3663.1989364558281</v>
      </c>
    </row>
    <row r="71" spans="2:7" x14ac:dyDescent="0.25">
      <c r="B71" s="3">
        <v>66</v>
      </c>
      <c r="C71" s="2">
        <v>42367</v>
      </c>
      <c r="D71" s="5">
        <v>270.99025427466199</v>
      </c>
      <c r="E71" s="5">
        <v>23.745558037409563</v>
      </c>
      <c r="F71" s="5">
        <v>294.73581231207157</v>
      </c>
      <c r="G71" s="5">
        <v>3392.2086821811663</v>
      </c>
    </row>
    <row r="72" spans="2:7" x14ac:dyDescent="0.25">
      <c r="B72" s="3">
        <v>67</v>
      </c>
      <c r="C72" s="2">
        <v>42381</v>
      </c>
      <c r="D72" s="5">
        <v>272.74686507360406</v>
      </c>
      <c r="E72" s="5">
        <v>21.98894723846751</v>
      </c>
      <c r="F72" s="5">
        <v>294.73581231207157</v>
      </c>
      <c r="G72" s="5">
        <v>3119.4618171075622</v>
      </c>
    </row>
    <row r="73" spans="2:7" x14ac:dyDescent="0.25">
      <c r="B73" s="3">
        <v>68</v>
      </c>
      <c r="C73" s="2">
        <v>42395</v>
      </c>
      <c r="D73" s="5">
        <v>274.51486256062913</v>
      </c>
      <c r="E73" s="5">
        <v>20.220949751442447</v>
      </c>
      <c r="F73" s="5">
        <v>294.73581231207157</v>
      </c>
      <c r="G73" s="5">
        <v>2844.9469545469328</v>
      </c>
    </row>
    <row r="74" spans="2:7" x14ac:dyDescent="0.25">
      <c r="B74" s="3">
        <v>69</v>
      </c>
      <c r="C74" s="2">
        <v>42409</v>
      </c>
      <c r="D74" s="5">
        <v>276.29432054643308</v>
      </c>
      <c r="E74" s="5">
        <v>18.441491765638474</v>
      </c>
      <c r="F74" s="5">
        <v>294.73581231207157</v>
      </c>
      <c r="G74" s="5">
        <v>2568.6526340004998</v>
      </c>
    </row>
    <row r="75" spans="2:7" x14ac:dyDescent="0.25">
      <c r="B75" s="3">
        <v>70</v>
      </c>
      <c r="C75" s="2">
        <v>42423</v>
      </c>
      <c r="D75" s="5">
        <v>278.08531332016696</v>
      </c>
      <c r="E75" s="5">
        <v>16.650498991904612</v>
      </c>
      <c r="F75" s="5">
        <v>294.73581231207157</v>
      </c>
      <c r="G75" s="5">
        <v>2290.5673206803331</v>
      </c>
    </row>
    <row r="76" spans="2:7" x14ac:dyDescent="0.25">
      <c r="B76" s="3">
        <v>71</v>
      </c>
      <c r="C76" s="2">
        <v>42437</v>
      </c>
      <c r="D76" s="5">
        <v>279.88791565253825</v>
      </c>
      <c r="E76" s="5">
        <v>14.847896659533339</v>
      </c>
      <c r="F76" s="5">
        <v>294.73581231207157</v>
      </c>
      <c r="G76" s="5">
        <v>2010.6794050277949</v>
      </c>
    </row>
    <row r="77" spans="2:7" x14ac:dyDescent="0.25">
      <c r="B77" s="3">
        <v>72</v>
      </c>
      <c r="C77" s="2">
        <v>42451</v>
      </c>
      <c r="D77" s="5">
        <v>281.70220279893249</v>
      </c>
      <c r="E77" s="5">
        <v>13.033609513139078</v>
      </c>
      <c r="F77" s="5">
        <v>294.73581231207157</v>
      </c>
      <c r="G77" s="5">
        <v>1728.9772022288626</v>
      </c>
    </row>
    <row r="78" spans="2:7" x14ac:dyDescent="0.25">
      <c r="B78" s="3">
        <v>73</v>
      </c>
      <c r="C78" s="2">
        <v>42465</v>
      </c>
      <c r="D78" s="5">
        <v>283.52825050255518</v>
      </c>
      <c r="E78" s="5">
        <v>11.20756180951641</v>
      </c>
      <c r="F78" s="5">
        <v>294.73581231207157</v>
      </c>
      <c r="G78" s="5">
        <v>1445.4489517263073</v>
      </c>
    </row>
    <row r="79" spans="2:7" x14ac:dyDescent="0.25">
      <c r="B79" s="3">
        <v>74</v>
      </c>
      <c r="C79" s="2">
        <v>42479</v>
      </c>
      <c r="D79" s="5">
        <v>285.36613499759363</v>
      </c>
      <c r="E79" s="5">
        <v>9.3696773144779275</v>
      </c>
      <c r="F79" s="5">
        <v>294.73581231207157</v>
      </c>
      <c r="G79" s="5">
        <v>1160.0828167287136</v>
      </c>
    </row>
    <row r="80" spans="2:7" x14ac:dyDescent="0.25">
      <c r="B80" s="3">
        <v>75</v>
      </c>
      <c r="C80" s="2">
        <v>42493</v>
      </c>
      <c r="D80" s="5">
        <v>287.21593301239994</v>
      </c>
      <c r="E80" s="5">
        <v>7.519879299671608</v>
      </c>
      <c r="F80" s="5">
        <v>294.73581231207157</v>
      </c>
      <c r="G80" s="5">
        <v>872.86688371631362</v>
      </c>
    </row>
    <row r="81" spans="2:7" x14ac:dyDescent="0.25">
      <c r="B81" s="3">
        <v>76</v>
      </c>
      <c r="C81" s="2">
        <v>42507</v>
      </c>
      <c r="D81" s="5">
        <v>289.07772177269402</v>
      </c>
      <c r="E81" s="5">
        <v>5.6580905393775298</v>
      </c>
      <c r="F81" s="5">
        <v>294.73581231207157</v>
      </c>
      <c r="G81" s="5">
        <v>583.78916194361955</v>
      </c>
    </row>
    <row r="82" spans="2:7" x14ac:dyDescent="0.25">
      <c r="B82" s="3">
        <v>77</v>
      </c>
      <c r="C82" s="2">
        <v>42521</v>
      </c>
      <c r="D82" s="5">
        <v>290.95157900478773</v>
      </c>
      <c r="E82" s="5">
        <v>3.7842333072838468</v>
      </c>
      <c r="F82" s="5">
        <v>294.73581231207157</v>
      </c>
      <c r="G82" s="5">
        <v>292.83758293883182</v>
      </c>
    </row>
    <row r="83" spans="2:7" x14ac:dyDescent="0.25">
      <c r="B83" s="3">
        <v>78</v>
      </c>
      <c r="C83" s="2">
        <v>42535</v>
      </c>
      <c r="D83" s="5">
        <v>292.83758293882971</v>
      </c>
      <c r="E83" s="5">
        <v>1.8982293732418527</v>
      </c>
      <c r="F83" s="5">
        <v>294.73581231207157</v>
      </c>
      <c r="G83" s="5">
        <v>2.1032064978498966E-12</v>
      </c>
    </row>
    <row r="84" spans="2:7" x14ac:dyDescent="0.25">
      <c r="B84" s="3" t="s">
        <v>26</v>
      </c>
      <c r="D84" s="5">
        <v>18000.000000000004</v>
      </c>
      <c r="E84" s="5">
        <v>4989.3933603415817</v>
      </c>
      <c r="F84" s="5">
        <v>22989.393360341601</v>
      </c>
      <c r="G84" s="8">
        <v>751707.76691660099</v>
      </c>
    </row>
    <row r="85" spans="2:7" x14ac:dyDescent="0.25">
      <c r="B85"/>
      <c r="C85"/>
    </row>
    <row r="86" spans="2:7" x14ac:dyDescent="0.25">
      <c r="B86"/>
      <c r="C86"/>
    </row>
    <row r="87" spans="2:7" x14ac:dyDescent="0.25">
      <c r="B87"/>
      <c r="C87"/>
    </row>
    <row r="88" spans="2:7" x14ac:dyDescent="0.25">
      <c r="B88"/>
      <c r="C88"/>
    </row>
    <row r="89" spans="2:7" x14ac:dyDescent="0.25">
      <c r="B89"/>
      <c r="C89"/>
    </row>
    <row r="90" spans="2:7" x14ac:dyDescent="0.25">
      <c r="B90"/>
      <c r="C90"/>
    </row>
    <row r="91" spans="2:7" x14ac:dyDescent="0.25">
      <c r="B91"/>
      <c r="C91"/>
    </row>
    <row r="92" spans="2:7" x14ac:dyDescent="0.25">
      <c r="B92"/>
      <c r="C92"/>
    </row>
    <row r="93" spans="2:7" x14ac:dyDescent="0.25">
      <c r="B93"/>
      <c r="C93"/>
    </row>
    <row r="94" spans="2:7" x14ac:dyDescent="0.25">
      <c r="B94"/>
      <c r="C94"/>
    </row>
    <row r="95" spans="2:7" x14ac:dyDescent="0.25">
      <c r="B95"/>
      <c r="C95"/>
    </row>
    <row r="96" spans="2:7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  <row r="264" spans="2:3" x14ac:dyDescent="0.25">
      <c r="B264"/>
      <c r="C264"/>
    </row>
    <row r="265" spans="2:3" x14ac:dyDescent="0.25">
      <c r="B265"/>
      <c r="C265"/>
    </row>
    <row r="266" spans="2:3" x14ac:dyDescent="0.25">
      <c r="B266"/>
      <c r="C266"/>
    </row>
    <row r="267" spans="2:3" x14ac:dyDescent="0.25">
      <c r="B267"/>
      <c r="C267"/>
    </row>
    <row r="268" spans="2:3" x14ac:dyDescent="0.25">
      <c r="B268"/>
      <c r="C268"/>
    </row>
    <row r="269" spans="2:3" x14ac:dyDescent="0.25">
      <c r="B269"/>
      <c r="C269"/>
    </row>
    <row r="270" spans="2:3" x14ac:dyDescent="0.25">
      <c r="B270"/>
      <c r="C270"/>
    </row>
    <row r="271" spans="2:3" x14ac:dyDescent="0.25">
      <c r="B271"/>
      <c r="C271"/>
    </row>
    <row r="272" spans="2:3" x14ac:dyDescent="0.25">
      <c r="B272"/>
      <c r="C272"/>
    </row>
    <row r="273" spans="2:3" x14ac:dyDescent="0.25">
      <c r="B273"/>
      <c r="C273"/>
    </row>
    <row r="274" spans="2:3" x14ac:dyDescent="0.25">
      <c r="B274"/>
      <c r="C274"/>
    </row>
    <row r="275" spans="2:3" x14ac:dyDescent="0.25">
      <c r="B275"/>
      <c r="C275"/>
    </row>
    <row r="276" spans="2:3" x14ac:dyDescent="0.25">
      <c r="B276"/>
      <c r="C276"/>
    </row>
    <row r="277" spans="2:3" x14ac:dyDescent="0.25">
      <c r="B277"/>
      <c r="C277"/>
    </row>
    <row r="278" spans="2:3" x14ac:dyDescent="0.25">
      <c r="B278"/>
      <c r="C278"/>
    </row>
    <row r="279" spans="2:3" x14ac:dyDescent="0.25">
      <c r="B279"/>
      <c r="C279"/>
    </row>
    <row r="280" spans="2:3" x14ac:dyDescent="0.25">
      <c r="B280"/>
      <c r="C280"/>
    </row>
    <row r="281" spans="2:3" x14ac:dyDescent="0.25">
      <c r="B281"/>
      <c r="C281"/>
    </row>
    <row r="282" spans="2:3" x14ac:dyDescent="0.25">
      <c r="B282"/>
      <c r="C282"/>
    </row>
    <row r="283" spans="2:3" x14ac:dyDescent="0.25">
      <c r="B283"/>
      <c r="C283"/>
    </row>
    <row r="284" spans="2:3" x14ac:dyDescent="0.25">
      <c r="B284"/>
      <c r="C284"/>
    </row>
    <row r="285" spans="2:3" x14ac:dyDescent="0.25">
      <c r="B285"/>
      <c r="C285"/>
    </row>
    <row r="286" spans="2:3" x14ac:dyDescent="0.25">
      <c r="B286"/>
      <c r="C286"/>
    </row>
    <row r="287" spans="2:3" x14ac:dyDescent="0.25">
      <c r="B287"/>
      <c r="C287"/>
    </row>
    <row r="288" spans="2:3" x14ac:dyDescent="0.25">
      <c r="B288"/>
      <c r="C288"/>
    </row>
    <row r="289" spans="2:3" x14ac:dyDescent="0.25">
      <c r="B289"/>
      <c r="C289"/>
    </row>
    <row r="290" spans="2:3" x14ac:dyDescent="0.25">
      <c r="B290"/>
      <c r="C290"/>
    </row>
    <row r="291" spans="2:3" x14ac:dyDescent="0.25">
      <c r="B291"/>
      <c r="C291"/>
    </row>
    <row r="292" spans="2:3" x14ac:dyDescent="0.25">
      <c r="B292"/>
      <c r="C292"/>
    </row>
    <row r="293" spans="2:3" x14ac:dyDescent="0.25">
      <c r="B293"/>
      <c r="C293"/>
    </row>
    <row r="294" spans="2:3" x14ac:dyDescent="0.25">
      <c r="B294"/>
      <c r="C294"/>
    </row>
    <row r="295" spans="2:3" x14ac:dyDescent="0.25">
      <c r="B295"/>
      <c r="C295"/>
    </row>
    <row r="296" spans="2:3" x14ac:dyDescent="0.25">
      <c r="B296"/>
      <c r="C296"/>
    </row>
    <row r="297" spans="2:3" x14ac:dyDescent="0.25">
      <c r="B297"/>
      <c r="C297"/>
    </row>
    <row r="298" spans="2:3" x14ac:dyDescent="0.25">
      <c r="B298"/>
      <c r="C298"/>
    </row>
    <row r="299" spans="2:3" x14ac:dyDescent="0.25">
      <c r="B299"/>
      <c r="C299"/>
    </row>
    <row r="300" spans="2:3" x14ac:dyDescent="0.25">
      <c r="B300"/>
      <c r="C300"/>
    </row>
    <row r="301" spans="2:3" x14ac:dyDescent="0.25">
      <c r="B301"/>
      <c r="C301"/>
    </row>
    <row r="302" spans="2:3" x14ac:dyDescent="0.25">
      <c r="B302"/>
      <c r="C302"/>
    </row>
    <row r="303" spans="2:3" x14ac:dyDescent="0.25">
      <c r="B303"/>
      <c r="C303"/>
    </row>
    <row r="304" spans="2:3" x14ac:dyDescent="0.25">
      <c r="B304"/>
      <c r="C304"/>
    </row>
    <row r="305" spans="2:3" x14ac:dyDescent="0.25">
      <c r="B305"/>
      <c r="C305"/>
    </row>
    <row r="306" spans="2:3" x14ac:dyDescent="0.25">
      <c r="B306"/>
      <c r="C306"/>
    </row>
    <row r="307" spans="2:3" x14ac:dyDescent="0.25">
      <c r="B307"/>
      <c r="C307"/>
    </row>
    <row r="308" spans="2:3" x14ac:dyDescent="0.25">
      <c r="B308"/>
      <c r="C308"/>
    </row>
    <row r="309" spans="2:3" x14ac:dyDescent="0.25">
      <c r="B309"/>
      <c r="C309"/>
    </row>
    <row r="310" spans="2:3" x14ac:dyDescent="0.25">
      <c r="B310"/>
      <c r="C310"/>
    </row>
    <row r="311" spans="2:3" x14ac:dyDescent="0.25">
      <c r="B311"/>
      <c r="C311"/>
    </row>
    <row r="312" spans="2:3" x14ac:dyDescent="0.25">
      <c r="B312"/>
      <c r="C312"/>
    </row>
    <row r="313" spans="2:3" x14ac:dyDescent="0.25">
      <c r="B313"/>
      <c r="C313"/>
    </row>
    <row r="314" spans="2:3" x14ac:dyDescent="0.25">
      <c r="B314"/>
      <c r="C314"/>
    </row>
    <row r="315" spans="2:3" x14ac:dyDescent="0.25">
      <c r="B315"/>
      <c r="C315"/>
    </row>
    <row r="316" spans="2:3" x14ac:dyDescent="0.25">
      <c r="B316"/>
      <c r="C316"/>
    </row>
    <row r="317" spans="2:3" x14ac:dyDescent="0.25">
      <c r="B317"/>
      <c r="C317"/>
    </row>
    <row r="318" spans="2:3" x14ac:dyDescent="0.25">
      <c r="B318"/>
      <c r="C318"/>
    </row>
    <row r="319" spans="2:3" x14ac:dyDescent="0.25">
      <c r="B319"/>
      <c r="C319"/>
    </row>
    <row r="320" spans="2:3" x14ac:dyDescent="0.25">
      <c r="B320"/>
      <c r="C320"/>
    </row>
    <row r="321" spans="2:3" x14ac:dyDescent="0.25">
      <c r="B321"/>
      <c r="C321"/>
    </row>
    <row r="322" spans="2:3" x14ac:dyDescent="0.25">
      <c r="B322"/>
      <c r="C322"/>
    </row>
    <row r="323" spans="2:3" x14ac:dyDescent="0.25">
      <c r="B323"/>
      <c r="C323"/>
    </row>
    <row r="324" spans="2:3" x14ac:dyDescent="0.25">
      <c r="B324"/>
      <c r="C324"/>
    </row>
    <row r="325" spans="2:3" x14ac:dyDescent="0.25">
      <c r="B325"/>
      <c r="C325"/>
    </row>
    <row r="326" spans="2:3" x14ac:dyDescent="0.25">
      <c r="B326"/>
      <c r="C326"/>
    </row>
    <row r="327" spans="2:3" x14ac:dyDescent="0.25">
      <c r="B327"/>
      <c r="C327"/>
    </row>
    <row r="328" spans="2:3" x14ac:dyDescent="0.25">
      <c r="B328"/>
      <c r="C328"/>
    </row>
    <row r="329" spans="2:3" x14ac:dyDescent="0.25">
      <c r="B329"/>
      <c r="C329"/>
    </row>
    <row r="330" spans="2:3" x14ac:dyDescent="0.25">
      <c r="B330"/>
      <c r="C330"/>
    </row>
    <row r="331" spans="2:3" x14ac:dyDescent="0.25">
      <c r="B331"/>
      <c r="C331"/>
    </row>
    <row r="332" spans="2:3" x14ac:dyDescent="0.25">
      <c r="B332"/>
      <c r="C332"/>
    </row>
    <row r="333" spans="2:3" x14ac:dyDescent="0.25">
      <c r="B333"/>
      <c r="C333"/>
    </row>
    <row r="334" spans="2:3" x14ac:dyDescent="0.25">
      <c r="B334"/>
      <c r="C334"/>
    </row>
    <row r="335" spans="2:3" x14ac:dyDescent="0.25">
      <c r="B335"/>
      <c r="C335"/>
    </row>
    <row r="336" spans="2:3" x14ac:dyDescent="0.25">
      <c r="B336"/>
      <c r="C336"/>
    </row>
    <row r="337" spans="2:3" x14ac:dyDescent="0.25">
      <c r="B337"/>
      <c r="C337"/>
    </row>
    <row r="338" spans="2:3" x14ac:dyDescent="0.25">
      <c r="B338"/>
      <c r="C338"/>
    </row>
    <row r="339" spans="2:3" x14ac:dyDescent="0.25">
      <c r="B339"/>
      <c r="C339"/>
    </row>
    <row r="340" spans="2:3" x14ac:dyDescent="0.25">
      <c r="B340"/>
      <c r="C340"/>
    </row>
    <row r="341" spans="2:3" x14ac:dyDescent="0.25">
      <c r="B341"/>
      <c r="C341"/>
    </row>
    <row r="342" spans="2:3" x14ac:dyDescent="0.25">
      <c r="B342"/>
      <c r="C342"/>
    </row>
    <row r="343" spans="2:3" x14ac:dyDescent="0.25">
      <c r="B343"/>
      <c r="C343"/>
    </row>
    <row r="344" spans="2:3" x14ac:dyDescent="0.25">
      <c r="B344"/>
      <c r="C344"/>
    </row>
    <row r="345" spans="2:3" x14ac:dyDescent="0.25">
      <c r="B345"/>
      <c r="C345"/>
    </row>
    <row r="346" spans="2:3" x14ac:dyDescent="0.25">
      <c r="B346"/>
      <c r="C346"/>
    </row>
    <row r="347" spans="2:3" x14ac:dyDescent="0.25">
      <c r="B347"/>
      <c r="C347"/>
    </row>
    <row r="348" spans="2:3" x14ac:dyDescent="0.25">
      <c r="B348"/>
      <c r="C348"/>
    </row>
    <row r="349" spans="2:3" x14ac:dyDescent="0.25">
      <c r="B349"/>
      <c r="C349"/>
    </row>
    <row r="350" spans="2:3" x14ac:dyDescent="0.25">
      <c r="B350"/>
      <c r="C350"/>
    </row>
    <row r="351" spans="2:3" x14ac:dyDescent="0.25">
      <c r="B351"/>
      <c r="C351"/>
    </row>
    <row r="352" spans="2:3" x14ac:dyDescent="0.25">
      <c r="B352"/>
      <c r="C352"/>
    </row>
    <row r="353" spans="2:3" x14ac:dyDescent="0.25">
      <c r="B353"/>
      <c r="C353"/>
    </row>
    <row r="354" spans="2:3" x14ac:dyDescent="0.25">
      <c r="B354"/>
      <c r="C354"/>
    </row>
    <row r="355" spans="2:3" x14ac:dyDescent="0.25">
      <c r="B355"/>
      <c r="C355"/>
    </row>
    <row r="356" spans="2:3" x14ac:dyDescent="0.25">
      <c r="B356"/>
      <c r="C356"/>
    </row>
    <row r="357" spans="2:3" x14ac:dyDescent="0.25">
      <c r="B357"/>
      <c r="C357"/>
    </row>
    <row r="358" spans="2:3" x14ac:dyDescent="0.25">
      <c r="B358"/>
      <c r="C358"/>
    </row>
    <row r="359" spans="2:3" x14ac:dyDescent="0.25">
      <c r="B359"/>
      <c r="C359"/>
    </row>
    <row r="360" spans="2:3" x14ac:dyDescent="0.25">
      <c r="B360"/>
      <c r="C360"/>
    </row>
    <row r="361" spans="2:3" x14ac:dyDescent="0.25">
      <c r="B361"/>
      <c r="C361"/>
    </row>
    <row r="362" spans="2:3" x14ac:dyDescent="0.25">
      <c r="B362"/>
      <c r="C362"/>
    </row>
    <row r="363" spans="2:3" x14ac:dyDescent="0.25">
      <c r="B363"/>
      <c r="C363"/>
    </row>
    <row r="364" spans="2:3" x14ac:dyDescent="0.25">
      <c r="B364"/>
      <c r="C364"/>
    </row>
    <row r="365" spans="2:3" x14ac:dyDescent="0.25">
      <c r="B365"/>
      <c r="C365"/>
    </row>
    <row r="366" spans="2:3" x14ac:dyDescent="0.25">
      <c r="B366"/>
      <c r="C366"/>
    </row>
    <row r="367" spans="2:3" x14ac:dyDescent="0.25">
      <c r="B367"/>
      <c r="C367"/>
    </row>
    <row r="368" spans="2:3" x14ac:dyDescent="0.25">
      <c r="B368"/>
      <c r="C368"/>
    </row>
    <row r="369" spans="2:3" x14ac:dyDescent="0.25">
      <c r="B369"/>
      <c r="C369"/>
    </row>
    <row r="370" spans="2:3" x14ac:dyDescent="0.25">
      <c r="B370"/>
      <c r="C37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2:F17"/>
  <sheetViews>
    <sheetView workbookViewId="0">
      <selection activeCell="D2" sqref="D2"/>
    </sheetView>
  </sheetViews>
  <sheetFormatPr defaultRowHeight="15" x14ac:dyDescent="0.25"/>
  <cols>
    <col min="2" max="2" width="21.85546875" style="3" bestFit="1" customWidth="1"/>
    <col min="3" max="3" width="23.140625" customWidth="1"/>
    <col min="4" max="4" width="16.42578125" customWidth="1"/>
    <col min="5" max="6" width="16.5703125" customWidth="1"/>
  </cols>
  <sheetData>
    <row r="2" spans="2:6" x14ac:dyDescent="0.25">
      <c r="B2" s="7" t="s">
        <v>17</v>
      </c>
      <c r="C2" t="s">
        <v>38</v>
      </c>
    </row>
    <row r="4" spans="2:6" x14ac:dyDescent="0.25">
      <c r="C4" s="3"/>
      <c r="D4" s="6" t="s">
        <v>28</v>
      </c>
    </row>
    <row r="5" spans="2:6" x14ac:dyDescent="0.25">
      <c r="B5" s="7" t="s">
        <v>27</v>
      </c>
      <c r="C5" s="6" t="s">
        <v>1</v>
      </c>
      <c r="D5" t="s">
        <v>128</v>
      </c>
      <c r="E5" t="s">
        <v>130</v>
      </c>
      <c r="F5" t="s">
        <v>129</v>
      </c>
    </row>
    <row r="6" spans="2:6" x14ac:dyDescent="0.25">
      <c r="B6" s="2">
        <v>41153</v>
      </c>
      <c r="C6" t="s">
        <v>141</v>
      </c>
      <c r="D6" s="5">
        <v>829.74963826204362</v>
      </c>
      <c r="E6" s="5">
        <v>483.05344083605036</v>
      </c>
      <c r="F6" s="5">
        <v>1312.803079098094</v>
      </c>
    </row>
    <row r="7" spans="2:6" x14ac:dyDescent="0.25">
      <c r="B7" s="4">
        <v>41157</v>
      </c>
      <c r="C7" t="s">
        <v>125</v>
      </c>
      <c r="D7" s="5">
        <v>32.600060164120464</v>
      </c>
      <c r="E7" s="5">
        <v>46.39101483321808</v>
      </c>
      <c r="F7" s="5">
        <v>78.991074997338544</v>
      </c>
    </row>
    <row r="8" spans="2:6" x14ac:dyDescent="0.25">
      <c r="B8" s="4">
        <v>41164</v>
      </c>
      <c r="C8" t="s">
        <v>125</v>
      </c>
      <c r="D8" s="5">
        <v>32.713847771378241</v>
      </c>
      <c r="E8" s="5">
        <v>46.277227225960303</v>
      </c>
      <c r="F8" s="5">
        <v>78.991074997338544</v>
      </c>
    </row>
    <row r="9" spans="2:6" x14ac:dyDescent="0.25">
      <c r="B9" s="4">
        <v>41167</v>
      </c>
      <c r="C9" t="s">
        <v>7</v>
      </c>
      <c r="D9" s="5">
        <v>70.405080107401432</v>
      </c>
      <c r="E9" s="5">
        <v>60.66655093293884</v>
      </c>
      <c r="F9" s="5">
        <v>131.07163104034026</v>
      </c>
    </row>
    <row r="10" spans="2:6" x14ac:dyDescent="0.25">
      <c r="B10" s="4">
        <v>41171</v>
      </c>
      <c r="C10" t="s">
        <v>125</v>
      </c>
      <c r="D10" s="5">
        <v>32.828032544147376</v>
      </c>
      <c r="E10" s="5">
        <v>46.163042453191167</v>
      </c>
      <c r="F10" s="5">
        <v>78.991074997338544</v>
      </c>
    </row>
    <row r="11" spans="2:6" x14ac:dyDescent="0.25">
      <c r="B11" s="4">
        <v>41178</v>
      </c>
      <c r="C11" t="s">
        <v>125</v>
      </c>
      <c r="D11" s="5">
        <v>32.942615868698724</v>
      </c>
      <c r="E11" s="5">
        <v>46.04845912863982</v>
      </c>
      <c r="F11" s="5">
        <v>78.991074997338544</v>
      </c>
    </row>
    <row r="12" spans="2:6" x14ac:dyDescent="0.25">
      <c r="C12" t="s">
        <v>8</v>
      </c>
      <c r="D12" s="5">
        <v>46.716382670315113</v>
      </c>
      <c r="E12" s="5">
        <v>131.25</v>
      </c>
      <c r="F12" s="5">
        <v>177.96638267031511</v>
      </c>
    </row>
    <row r="13" spans="2:6" x14ac:dyDescent="0.25">
      <c r="B13" s="3" t="s">
        <v>26</v>
      </c>
      <c r="C13" s="3"/>
      <c r="D13" s="5">
        <v>1077.955657388105</v>
      </c>
      <c r="E13" s="5">
        <v>859.84973540999852</v>
      </c>
      <c r="F13" s="5">
        <v>1937.8053927981034</v>
      </c>
    </row>
    <row r="14" spans="2:6" x14ac:dyDescent="0.25">
      <c r="B14"/>
    </row>
    <row r="15" spans="2:6" x14ac:dyDescent="0.25">
      <c r="B15"/>
    </row>
    <row r="16" spans="2:6" x14ac:dyDescent="0.25">
      <c r="B16"/>
    </row>
    <row r="17" spans="2:2" x14ac:dyDescent="0.25">
      <c r="B17"/>
    </row>
  </sheetData>
  <pageMargins left="0.7" right="0.7" top="0.75" bottom="0.75" header="0.3" footer="0.3"/>
  <pageSetup paperSize="9" orientation="portrait" horizontalDpi="300" verticalDpi="30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8001"/>
  <sheetViews>
    <sheetView workbookViewId="0">
      <selection activeCell="Q1" sqref="Q1"/>
    </sheetView>
  </sheetViews>
  <sheetFormatPr defaultRowHeight="15" x14ac:dyDescent="0.25"/>
  <cols>
    <col min="1" max="1" width="7.85546875" style="9" customWidth="1"/>
    <col min="2" max="2" width="9.140625" style="9"/>
    <col min="3" max="3" width="6.85546875" style="9" customWidth="1"/>
    <col min="4" max="4" width="18.140625" style="9" customWidth="1"/>
    <col min="5" max="5" width="11.5703125" style="9" customWidth="1"/>
    <col min="6" max="6" width="12.5703125" style="9" customWidth="1"/>
    <col min="7" max="7" width="12.140625" style="9" customWidth="1"/>
    <col min="8" max="8" width="12.140625" style="10" customWidth="1"/>
    <col min="9" max="9" width="12.28515625" style="9" customWidth="1"/>
    <col min="10" max="10" width="9.7109375" style="9" customWidth="1"/>
    <col min="11" max="11" width="12.7109375" style="9" customWidth="1"/>
    <col min="12" max="12" width="11.140625" style="9" customWidth="1"/>
    <col min="13" max="13" width="9.7109375" style="9" customWidth="1"/>
    <col min="14" max="14" width="10.42578125" style="9" customWidth="1"/>
    <col min="15" max="15" width="14.28515625" style="9" customWidth="1"/>
    <col min="16" max="16" width="21.5703125" style="11" customWidth="1"/>
    <col min="17" max="17" width="10.7109375" style="9" bestFit="1" customWidth="1"/>
    <col min="18" max="16384" width="9.140625" style="9"/>
  </cols>
  <sheetData>
    <row r="1" spans="1:17" ht="14.45" x14ac:dyDescent="0.3">
      <c r="A1" s="9" t="s">
        <v>0</v>
      </c>
      <c r="B1" s="9" t="s">
        <v>16</v>
      </c>
      <c r="C1" s="9" t="s">
        <v>4</v>
      </c>
      <c r="D1" s="9" t="s">
        <v>1</v>
      </c>
      <c r="E1" s="9" t="s">
        <v>3</v>
      </c>
      <c r="F1" s="9" t="s">
        <v>22</v>
      </c>
      <c r="G1" s="9" t="s">
        <v>23</v>
      </c>
      <c r="H1" s="10" t="s">
        <v>15</v>
      </c>
      <c r="I1" s="9" t="s">
        <v>27</v>
      </c>
      <c r="J1" s="9" t="s">
        <v>17</v>
      </c>
      <c r="K1" s="9" t="s">
        <v>18</v>
      </c>
      <c r="L1" s="9" t="s">
        <v>19</v>
      </c>
      <c r="M1" s="9" t="s">
        <v>5</v>
      </c>
      <c r="N1" s="9" t="s">
        <v>20</v>
      </c>
      <c r="O1" s="9" t="s">
        <v>21</v>
      </c>
      <c r="P1" s="11" t="s">
        <v>127</v>
      </c>
    </row>
    <row r="2" spans="1:17" ht="14.45" x14ac:dyDescent="0.3">
      <c r="A2" s="9">
        <v>1</v>
      </c>
      <c r="B2" s="9">
        <v>1</v>
      </c>
      <c r="C2" s="9">
        <f>IF(ISERROR(VLOOKUP(A2,'entry data'!B:G,6,0)),"",VLOOKUP(A2,'entry data'!B:G,6,0))</f>
        <v>78</v>
      </c>
      <c r="D2" s="9" t="str">
        <f>IF(ISERROR(VLOOKUP(A2,'entry data'!B:C,2,0)),"",VLOOKUP(A2,'entry data'!B:C,2,0))</f>
        <v>Car Loan</v>
      </c>
      <c r="E2" s="9" t="str">
        <f>IF(ISERROR(VLOOKUP(A2,'entry data'!B:E,4,0)),"",VLOOKUP(A2,'entry data'!B:E,4,0))</f>
        <v>fortnightly</v>
      </c>
      <c r="F2" s="11">
        <f>IF(A2="","",IF(ISERROR(VLOOKUP(A2,'entry data'!B:F,5,0)),"",VLOOKUP(A2,'entry data'!B:F,5,0)))</f>
        <v>18000</v>
      </c>
      <c r="G2" s="12">
        <f>IF(A2="","",IF(ISERROR(VLOOKUP(A2,'entry data'!B:I,8,0)),"",VLOOKUP(A2,'entry data'!B:I,7,0)))</f>
        <v>0.16900000000000001</v>
      </c>
      <c r="H2" s="13">
        <f>'entry data'!$D$8</f>
        <v>41443</v>
      </c>
      <c r="I2" s="14">
        <f>IF(A2="","",IF(E2="weekly",7,IF(E2="fortnightly",14,IF(E2="monthly",DATE(IF(MONTH(H2)=12,YEAR(H2)+1,YEAR(H2)),VLOOKUP(MONTH(H2),index!$D$2:$G$13,2,0),DAY(H2)),
IF(E2="quarterly",DATE(IF(MONTH(H2)&gt;=10,YEAR(H2)+1,YEAR(H2)),VLOOKUP(MONTH(H2),index!$D$2:$G$13,3,0),DAY(H2)),
IF(E2="halfyearly",DATE(IF(MONTH(H2)&gt;=7,YEAR(H2)+1,YEAR(H2)),VLOOKUP(MONTH(H2),index!$D$2:$G$13,4,0),DAY(H2)),
DATE(YEAR(H2)+1,MONTH(H2),DAY(H2)))))-H2))+H2)</f>
        <v>41457</v>
      </c>
      <c r="J2" s="9" t="str">
        <f>IF(A2="","",IF(MONTH(I2)&lt;10,YEAR(I2)&amp;"-0"&amp;MONTH(I2),YEAR(I2)&amp;"-"&amp;MONTH(I2)))</f>
        <v>2013-07</v>
      </c>
      <c r="K2" s="11">
        <f>F2</f>
        <v>18000</v>
      </c>
      <c r="L2" s="11">
        <f>IF(A2="","",N2-M2)</f>
        <v>178.05636025727705</v>
      </c>
      <c r="M2" s="11">
        <f>IF(A2="","",VLOOKUP(E2,index!$A$1:$B$6,2,0)*K2*G2)</f>
        <v>116.67945205479454</v>
      </c>
      <c r="N2" s="11">
        <f>IF(A2="","",-PMT(G2*VLOOKUP(E2,index!$A$1:$B$6,2,0),C2,F2,0,0))</f>
        <v>294.73581231207157</v>
      </c>
      <c r="O2" s="11">
        <f>IF(A2="","",K2-L2)</f>
        <v>17821.943639742723</v>
      </c>
      <c r="P2" s="11">
        <f>IF(A2="","",IF(J2&lt;&gt;J3,O2,0))</f>
        <v>0</v>
      </c>
      <c r="Q2" s="14"/>
    </row>
    <row r="3" spans="1:17" ht="14.45" x14ac:dyDescent="0.3">
      <c r="A3" s="9">
        <f>IF(A2="","",IF(B2&lt;C2,A2,IF(A2=MAX('entry data'!$B$8:$B$507),"",A2+1)))</f>
        <v>1</v>
      </c>
      <c r="B3" s="9">
        <f>IF(A3="","",IF(B2=C2,1,B2+1))</f>
        <v>2</v>
      </c>
      <c r="C3" s="9">
        <f>IF(ISERROR(VLOOKUP(A3,'entry data'!B:G,6,0)),"",VLOOKUP(A3,'entry data'!B:G,6,0))</f>
        <v>78</v>
      </c>
      <c r="D3" s="9" t="str">
        <f>IF(ISERROR(VLOOKUP(A3,'entry data'!B:C,2,0)),"",VLOOKUP(A3,'entry data'!B:C,2,0))</f>
        <v>Car Loan</v>
      </c>
      <c r="E3" s="9" t="str">
        <f>IF(ISERROR(VLOOKUP(A3,'entry data'!B:E,4,0)),"",VLOOKUP(A3,'entry data'!B:E,4,0))</f>
        <v>fortnightly</v>
      </c>
      <c r="F3" s="11">
        <f>IF(A3="","",IF(ISERROR(VLOOKUP(A3,'entry data'!B:F,5,0)),"",VLOOKUP(A3,'entry data'!B:F,5,0)))</f>
        <v>18000</v>
      </c>
      <c r="G3" s="12">
        <f>IF(A3="","",IF(ISERROR(VLOOKUP(A3,'entry data'!B:I,8,0)),"",VLOOKUP(A3,'entry data'!B:I,7,0)))</f>
        <v>0.16900000000000001</v>
      </c>
      <c r="H3" s="13">
        <f>IF(A3="","",IF(B3=1,VLOOKUP(A3,'entry data'!B:D,3,0),I2))</f>
        <v>41457</v>
      </c>
      <c r="I3" s="14">
        <f>IF(A3="","",IF(E3="weekly",7,IF(E3="fortnightly",14,IF(E3="monthly",DATE(IF(MONTH(H3)=12,YEAR(H3)+1,YEAR(H3)),VLOOKUP(MONTH(H3),index!$D$2:$G$13,2,0),DAY(H3)),
IF(E3="quarterly",DATE(IF(MONTH(H3)&gt;=10,YEAR(H3)+1,YEAR(H3)),VLOOKUP(MONTH(H3),index!$D$2:$G$13,3,0),DAY(H3)),
IF(E3="halfyearly",DATE(IF(MONTH(H3)&gt;=7,YEAR(H3)+1,YEAR(H3)),VLOOKUP(MONTH(H3),index!$D$2:$G$13,4,0),DAY(H3)),
DATE(YEAR(H3)+1,MONTH(H3),DAY(H3)))))-H3))+H3)</f>
        <v>41471</v>
      </c>
      <c r="J3" s="9" t="str">
        <f>IF(A3="","",IF(MONTH(I3)&lt;10,YEAR(I3)&amp;"-0"&amp;MONTH(I3),YEAR(I3)&amp;"-"&amp;MONTH(I3)))</f>
        <v>2013-07</v>
      </c>
      <c r="K3" s="11">
        <f>IF(A3="","",IF(B3=1,F3,O2))</f>
        <v>17821.943639742723</v>
      </c>
      <c r="L3" s="11">
        <f>IF(A3="","",N3-M3)</f>
        <v>179.21055573225982</v>
      </c>
      <c r="M3" s="11">
        <f>IF(A3="","",VLOOKUP(E3,index!$A$1:$B$6,2,0)*K3*G3)</f>
        <v>115.52525657981175</v>
      </c>
      <c r="N3" s="11">
        <f>IF(A3="","",-PMT(G3*VLOOKUP(E3,index!$A$1:$B$6,2,0),C3,F3,0,0))</f>
        <v>294.73581231207157</v>
      </c>
      <c r="O3" s="11">
        <f>IF(A3="","",K3-L3)</f>
        <v>17642.733084010462</v>
      </c>
      <c r="P3" s="11">
        <f t="shared" ref="P3:P66" si="0">IF(A3="","",IF(J3&lt;&gt;J4,O3,0))</f>
        <v>0</v>
      </c>
      <c r="Q3" s="14"/>
    </row>
    <row r="4" spans="1:17" ht="14.45" x14ac:dyDescent="0.3">
      <c r="A4" s="9">
        <f>IF(A3="","",IF(B3&lt;C3,A3,IF(A3=MAX('entry data'!$B$8:$B$507),"",A3+1)))</f>
        <v>1</v>
      </c>
      <c r="B4" s="9">
        <f t="shared" ref="B4:B32" si="1">IF(A4="","",IF(B3=C3,1,B3+1))</f>
        <v>3</v>
      </c>
      <c r="C4" s="9">
        <f>IF(ISERROR(VLOOKUP(A4,'entry data'!B:G,6,0)),"",VLOOKUP(A4,'entry data'!B:G,6,0))</f>
        <v>78</v>
      </c>
      <c r="D4" s="9" t="str">
        <f>IF(ISERROR(VLOOKUP(A4,'entry data'!B:C,2,0)),"",VLOOKUP(A4,'entry data'!B:C,2,0))</f>
        <v>Car Loan</v>
      </c>
      <c r="E4" s="9" t="str">
        <f>IF(ISERROR(VLOOKUP(A4,'entry data'!B:E,4,0)),"",VLOOKUP(A4,'entry data'!B:E,4,0))</f>
        <v>fortnightly</v>
      </c>
      <c r="F4" s="11">
        <f>IF(A4="","",IF(ISERROR(VLOOKUP(A4,'entry data'!B:F,5,0)),"",VLOOKUP(A4,'entry data'!B:F,5,0)))</f>
        <v>18000</v>
      </c>
      <c r="G4" s="12">
        <f>IF(A4="","",IF(ISERROR(VLOOKUP(A4,'entry data'!B:I,8,0)),"",VLOOKUP(A4,'entry data'!B:I,7,0)))</f>
        <v>0.16900000000000001</v>
      </c>
      <c r="H4" s="13">
        <f>IF(A4="","",IF(B4=1,VLOOKUP(A4,'entry data'!B:D,3,0),I3))</f>
        <v>41471</v>
      </c>
      <c r="I4" s="14">
        <f>IF(A4="","",IF(E4="weekly",7,IF(E4="fortnightly",14,IF(E4="monthly",DATE(IF(MONTH(H4)=12,YEAR(H4)+1,YEAR(H4)),VLOOKUP(MONTH(H4),index!$D$2:$G$13,2,0),DAY(H4)),
IF(E4="quarterly",DATE(IF(MONTH(H4)&gt;=10,YEAR(H4)+1,YEAR(H4)),VLOOKUP(MONTH(H4),index!$D$2:$G$13,3,0),DAY(H4)),
IF(E4="halfyearly",DATE(IF(MONTH(H4)&gt;=7,YEAR(H4)+1,YEAR(H4)),VLOOKUP(MONTH(H4),index!$D$2:$G$13,4,0),DAY(H4)),
DATE(YEAR(H4)+1,MONTH(H4),DAY(H4)))))-H4))+H4)</f>
        <v>41485</v>
      </c>
      <c r="J4" s="9" t="str">
        <f t="shared" ref="J4:J32" si="2">IF(A4="","",IF(MONTH(I4)&lt;10,YEAR(I4)&amp;"-0"&amp;MONTH(I4),YEAR(I4)&amp;"-"&amp;MONTH(I4)))</f>
        <v>2013-07</v>
      </c>
      <c r="K4" s="11">
        <f t="shared" ref="K4:K32" si="3">IF(A4="","",IF(B4=1,F4,O3))</f>
        <v>17642.733084010462</v>
      </c>
      <c r="L4" s="11">
        <f t="shared" ref="L4:L32" si="4">IF(A4="","",N4-M4)</f>
        <v>180.372232923664</v>
      </c>
      <c r="M4" s="11">
        <f>IF(A4="","",VLOOKUP(E4,index!$A$1:$B$6,2,0)*K4*G4)</f>
        <v>114.36357938840756</v>
      </c>
      <c r="N4" s="11">
        <f>IF(A4="","",-PMT(G4*VLOOKUP(E4,index!$A$1:$B$6,2,0),C4,F4,0,0))</f>
        <v>294.73581231207157</v>
      </c>
      <c r="O4" s="11">
        <f t="shared" ref="O4:O32" si="5">IF(A4="","",K4-L4)</f>
        <v>17462.3608510868</v>
      </c>
      <c r="P4" s="11">
        <f t="shared" si="0"/>
        <v>17462.3608510868</v>
      </c>
      <c r="Q4" s="14"/>
    </row>
    <row r="5" spans="1:17" ht="14.45" x14ac:dyDescent="0.3">
      <c r="A5" s="9">
        <f>IF(A4="","",IF(B4&lt;C4,A4,IF(A4=MAX('entry data'!$B$8:$B$507),"",A4+1)))</f>
        <v>1</v>
      </c>
      <c r="B5" s="9">
        <f t="shared" si="1"/>
        <v>4</v>
      </c>
      <c r="C5" s="9">
        <f>IF(ISERROR(VLOOKUP(A5,'entry data'!B:G,6,0)),"",VLOOKUP(A5,'entry data'!B:G,6,0))</f>
        <v>78</v>
      </c>
      <c r="D5" s="9" t="str">
        <f>IF(ISERROR(VLOOKUP(A5,'entry data'!B:C,2,0)),"",VLOOKUP(A5,'entry data'!B:C,2,0))</f>
        <v>Car Loan</v>
      </c>
      <c r="E5" s="9" t="str">
        <f>IF(ISERROR(VLOOKUP(A5,'entry data'!B:E,4,0)),"",VLOOKUP(A5,'entry data'!B:E,4,0))</f>
        <v>fortnightly</v>
      </c>
      <c r="F5" s="11">
        <f>IF(A5="","",IF(ISERROR(VLOOKUP(A5,'entry data'!B:F,5,0)),"",VLOOKUP(A5,'entry data'!B:F,5,0)))</f>
        <v>18000</v>
      </c>
      <c r="G5" s="12">
        <f>IF(A5="","",IF(ISERROR(VLOOKUP(A5,'entry data'!B:I,8,0)),"",VLOOKUP(A5,'entry data'!B:I,7,0)))</f>
        <v>0.16900000000000001</v>
      </c>
      <c r="H5" s="13">
        <f>IF(A5="","",IF(B5=1,VLOOKUP(A5,'entry data'!B:D,3,0),I4))</f>
        <v>41485</v>
      </c>
      <c r="I5" s="14">
        <f>IF(A5="","",IF(E5="weekly",7,IF(E5="fortnightly",14,IF(E5="monthly",DATE(IF(MONTH(H5)=12,YEAR(H5)+1,YEAR(H5)),VLOOKUP(MONTH(H5),index!$D$2:$G$13,2,0),DAY(H5)),
IF(E5="quarterly",DATE(IF(MONTH(H5)&gt;=10,YEAR(H5)+1,YEAR(H5)),VLOOKUP(MONTH(H5),index!$D$2:$G$13,3,0),DAY(H5)),
IF(E5="halfyearly",DATE(IF(MONTH(H5)&gt;=7,YEAR(H5)+1,YEAR(H5)),VLOOKUP(MONTH(H5),index!$D$2:$G$13,4,0),DAY(H5)),
DATE(YEAR(H5)+1,MONTH(H5),DAY(H5)))))-H5))+H5)</f>
        <v>41499</v>
      </c>
      <c r="J5" s="9" t="str">
        <f t="shared" si="2"/>
        <v>2013-08</v>
      </c>
      <c r="K5" s="11">
        <f t="shared" si="3"/>
        <v>17462.3608510868</v>
      </c>
      <c r="L5" s="11">
        <f t="shared" si="4"/>
        <v>181.54144032941025</v>
      </c>
      <c r="M5" s="11">
        <f>IF(A5="","",VLOOKUP(E5,index!$A$1:$B$6,2,0)*K5*G5)</f>
        <v>113.19437198266131</v>
      </c>
      <c r="N5" s="11">
        <f>IF(A5="","",-PMT(G5*VLOOKUP(E5,index!$A$1:$B$6,2,0),C5,F5,0,0))</f>
        <v>294.73581231207157</v>
      </c>
      <c r="O5" s="11">
        <f t="shared" si="5"/>
        <v>17280.819410757391</v>
      </c>
      <c r="P5" s="11">
        <f t="shared" si="0"/>
        <v>0</v>
      </c>
      <c r="Q5" s="14"/>
    </row>
    <row r="6" spans="1:17" ht="14.45" x14ac:dyDescent="0.3">
      <c r="A6" s="9">
        <f>IF(A5="","",IF(B5&lt;C5,A5,IF(A5=MAX('entry data'!$B$8:$B$507),"",A5+1)))</f>
        <v>1</v>
      </c>
      <c r="B6" s="9">
        <f t="shared" si="1"/>
        <v>5</v>
      </c>
      <c r="C6" s="9">
        <f>IF(ISERROR(VLOOKUP(A6,'entry data'!B:G,6,0)),"",VLOOKUP(A6,'entry data'!B:G,6,0))</f>
        <v>78</v>
      </c>
      <c r="D6" s="9" t="str">
        <f>IF(ISERROR(VLOOKUP(A6,'entry data'!B:C,2,0)),"",VLOOKUP(A6,'entry data'!B:C,2,0))</f>
        <v>Car Loan</v>
      </c>
      <c r="E6" s="9" t="str">
        <f>IF(ISERROR(VLOOKUP(A6,'entry data'!B:E,4,0)),"",VLOOKUP(A6,'entry data'!B:E,4,0))</f>
        <v>fortnightly</v>
      </c>
      <c r="F6" s="11">
        <f>IF(A6="","",IF(ISERROR(VLOOKUP(A6,'entry data'!B:F,5,0)),"",VLOOKUP(A6,'entry data'!B:F,5,0)))</f>
        <v>18000</v>
      </c>
      <c r="G6" s="12">
        <f>IF(A6="","",IF(ISERROR(VLOOKUP(A6,'entry data'!B:I,8,0)),"",VLOOKUP(A6,'entry data'!B:I,7,0)))</f>
        <v>0.16900000000000001</v>
      </c>
      <c r="H6" s="13">
        <f>IF(A6="","",IF(B6=1,VLOOKUP(A6,'entry data'!B:D,3,0),I5))</f>
        <v>41499</v>
      </c>
      <c r="I6" s="14">
        <f>IF(A6="","",IF(E6="weekly",7,IF(E6="fortnightly",14,IF(E6="monthly",DATE(IF(MONTH(H6)=12,YEAR(H6)+1,YEAR(H6)),VLOOKUP(MONTH(H6),index!$D$2:$G$13,2,0),DAY(H6)),
IF(E6="quarterly",DATE(IF(MONTH(H6)&gt;=10,YEAR(H6)+1,YEAR(H6)),VLOOKUP(MONTH(H6),index!$D$2:$G$13,3,0),DAY(H6)),
IF(E6="halfyearly",DATE(IF(MONTH(H6)&gt;=7,YEAR(H6)+1,YEAR(H6)),VLOOKUP(MONTH(H6),index!$D$2:$G$13,4,0),DAY(H6)),
DATE(YEAR(H6)+1,MONTH(H6),DAY(H6)))))-H6))+H6)</f>
        <v>41513</v>
      </c>
      <c r="J6" s="9" t="str">
        <f t="shared" si="2"/>
        <v>2013-08</v>
      </c>
      <c r="K6" s="11">
        <f t="shared" si="3"/>
        <v>17280.819410757391</v>
      </c>
      <c r="L6" s="11">
        <f t="shared" si="4"/>
        <v>182.71822676179215</v>
      </c>
      <c r="M6" s="11">
        <f>IF(A6="","",VLOOKUP(E6,index!$A$1:$B$6,2,0)*K6*G6)</f>
        <v>112.01758555027943</v>
      </c>
      <c r="N6" s="11">
        <f>IF(A6="","",-PMT(G6*VLOOKUP(E6,index!$A$1:$B$6,2,0),C6,F6,0,0))</f>
        <v>294.73581231207157</v>
      </c>
      <c r="O6" s="11">
        <f t="shared" si="5"/>
        <v>17098.101183995597</v>
      </c>
      <c r="P6" s="11">
        <f t="shared" si="0"/>
        <v>17098.101183995597</v>
      </c>
      <c r="Q6" s="14"/>
    </row>
    <row r="7" spans="1:17" ht="14.45" x14ac:dyDescent="0.3">
      <c r="A7" s="9">
        <f>IF(A6="","",IF(B6&lt;C6,A6,IF(A6=MAX('entry data'!$B$8:$B$507),"",A6+1)))</f>
        <v>1</v>
      </c>
      <c r="B7" s="9">
        <f t="shared" si="1"/>
        <v>6</v>
      </c>
      <c r="C7" s="9">
        <f>IF(ISERROR(VLOOKUP(A7,'entry data'!B:G,6,0)),"",VLOOKUP(A7,'entry data'!B:G,6,0))</f>
        <v>78</v>
      </c>
      <c r="D7" s="9" t="str">
        <f>IF(ISERROR(VLOOKUP(A7,'entry data'!B:C,2,0)),"",VLOOKUP(A7,'entry data'!B:C,2,0))</f>
        <v>Car Loan</v>
      </c>
      <c r="E7" s="9" t="str">
        <f>IF(ISERROR(VLOOKUP(A7,'entry data'!B:E,4,0)),"",VLOOKUP(A7,'entry data'!B:E,4,0))</f>
        <v>fortnightly</v>
      </c>
      <c r="F7" s="11">
        <f>IF(A7="","",IF(ISERROR(VLOOKUP(A7,'entry data'!B:F,5,0)),"",VLOOKUP(A7,'entry data'!B:F,5,0)))</f>
        <v>18000</v>
      </c>
      <c r="G7" s="12">
        <f>IF(A7="","",IF(ISERROR(VLOOKUP(A7,'entry data'!B:I,8,0)),"",VLOOKUP(A7,'entry data'!B:I,7,0)))</f>
        <v>0.16900000000000001</v>
      </c>
      <c r="H7" s="13">
        <f>IF(A7="","",IF(B7=1,VLOOKUP(A7,'entry data'!B:D,3,0),I6))</f>
        <v>41513</v>
      </c>
      <c r="I7" s="14">
        <f>IF(A7="","",IF(E7="weekly",7,IF(E7="fortnightly",14,IF(E7="monthly",DATE(IF(MONTH(H7)=12,YEAR(H7)+1,YEAR(H7)),VLOOKUP(MONTH(H7),index!$D$2:$G$13,2,0),DAY(H7)),
IF(E7="quarterly",DATE(IF(MONTH(H7)&gt;=10,YEAR(H7)+1,YEAR(H7)),VLOOKUP(MONTH(H7),index!$D$2:$G$13,3,0),DAY(H7)),
IF(E7="halfyearly",DATE(IF(MONTH(H7)&gt;=7,YEAR(H7)+1,YEAR(H7)),VLOOKUP(MONTH(H7),index!$D$2:$G$13,4,0),DAY(H7)),
DATE(YEAR(H7)+1,MONTH(H7),DAY(H7)))))-H7))+H7)</f>
        <v>41527</v>
      </c>
      <c r="J7" s="9" t="str">
        <f t="shared" si="2"/>
        <v>2013-09</v>
      </c>
      <c r="K7" s="11">
        <f t="shared" si="3"/>
        <v>17098.101183995597</v>
      </c>
      <c r="L7" s="11">
        <f t="shared" si="4"/>
        <v>183.9026413495138</v>
      </c>
      <c r="M7" s="11">
        <f>IF(A7="","",VLOOKUP(E7,index!$A$1:$B$6,2,0)*K7*G7)</f>
        <v>110.83317096255777</v>
      </c>
      <c r="N7" s="11">
        <f>IF(A7="","",-PMT(G7*VLOOKUP(E7,index!$A$1:$B$6,2,0),C7,F7,0,0))</f>
        <v>294.73581231207157</v>
      </c>
      <c r="O7" s="11">
        <f t="shared" si="5"/>
        <v>16914.198542646085</v>
      </c>
      <c r="P7" s="11">
        <f t="shared" si="0"/>
        <v>0</v>
      </c>
      <c r="Q7" s="14"/>
    </row>
    <row r="8" spans="1:17" ht="14.45" x14ac:dyDescent="0.3">
      <c r="A8" s="9">
        <f>IF(A7="","",IF(B7&lt;C7,A7,IF(A7=MAX('entry data'!$B$8:$B$507),"",A7+1)))</f>
        <v>1</v>
      </c>
      <c r="B8" s="9">
        <f t="shared" si="1"/>
        <v>7</v>
      </c>
      <c r="C8" s="9">
        <f>IF(ISERROR(VLOOKUP(A8,'entry data'!B:G,6,0)),"",VLOOKUP(A8,'entry data'!B:G,6,0))</f>
        <v>78</v>
      </c>
      <c r="D8" s="9" t="str">
        <f>IF(ISERROR(VLOOKUP(A8,'entry data'!B:C,2,0)),"",VLOOKUP(A8,'entry data'!B:C,2,0))</f>
        <v>Car Loan</v>
      </c>
      <c r="E8" s="9" t="str">
        <f>IF(ISERROR(VLOOKUP(A8,'entry data'!B:E,4,0)),"",VLOOKUP(A8,'entry data'!B:E,4,0))</f>
        <v>fortnightly</v>
      </c>
      <c r="F8" s="11">
        <f>IF(A8="","",IF(ISERROR(VLOOKUP(A8,'entry data'!B:F,5,0)),"",VLOOKUP(A8,'entry data'!B:F,5,0)))</f>
        <v>18000</v>
      </c>
      <c r="G8" s="12">
        <f>IF(A8="","",IF(ISERROR(VLOOKUP(A8,'entry data'!B:I,8,0)),"",VLOOKUP(A8,'entry data'!B:I,7,0)))</f>
        <v>0.16900000000000001</v>
      </c>
      <c r="H8" s="13">
        <f>IF(A8="","",IF(B8=1,VLOOKUP(A8,'entry data'!B:D,3,0),I7))</f>
        <v>41527</v>
      </c>
      <c r="I8" s="14">
        <f>IF(A8="","",IF(E8="weekly",7,IF(E8="fortnightly",14,IF(E8="monthly",DATE(IF(MONTH(H8)=12,YEAR(H8)+1,YEAR(H8)),VLOOKUP(MONTH(H8),index!$D$2:$G$13,2,0),DAY(H8)),
IF(E8="quarterly",DATE(IF(MONTH(H8)&gt;=10,YEAR(H8)+1,YEAR(H8)),VLOOKUP(MONTH(H8),index!$D$2:$G$13,3,0),DAY(H8)),
IF(E8="halfyearly",DATE(IF(MONTH(H8)&gt;=7,YEAR(H8)+1,YEAR(H8)),VLOOKUP(MONTH(H8),index!$D$2:$G$13,4,0),DAY(H8)),
DATE(YEAR(H8)+1,MONTH(H8),DAY(H8)))))-H8))+H8)</f>
        <v>41541</v>
      </c>
      <c r="J8" s="9" t="str">
        <f t="shared" si="2"/>
        <v>2013-09</v>
      </c>
      <c r="K8" s="11">
        <f t="shared" si="3"/>
        <v>16914.198542646085</v>
      </c>
      <c r="L8" s="11">
        <f t="shared" si="4"/>
        <v>185.09473353974107</v>
      </c>
      <c r="M8" s="11">
        <f>IF(A8="","",VLOOKUP(E8,index!$A$1:$B$6,2,0)*K8*G8)</f>
        <v>109.64107877233052</v>
      </c>
      <c r="N8" s="11">
        <f>IF(A8="","",-PMT(G8*VLOOKUP(E8,index!$A$1:$B$6,2,0),C8,F8,0,0))</f>
        <v>294.73581231207157</v>
      </c>
      <c r="O8" s="11">
        <f t="shared" si="5"/>
        <v>16729.103809106346</v>
      </c>
      <c r="P8" s="11">
        <f t="shared" si="0"/>
        <v>16729.103809106346</v>
      </c>
      <c r="Q8" s="14"/>
    </row>
    <row r="9" spans="1:17" ht="14.45" x14ac:dyDescent="0.3">
      <c r="A9" s="9">
        <f>IF(A8="","",IF(B8&lt;C8,A8,IF(A8=MAX('entry data'!$B$8:$B$507),"",A8+1)))</f>
        <v>1</v>
      </c>
      <c r="B9" s="9">
        <f t="shared" si="1"/>
        <v>8</v>
      </c>
      <c r="C9" s="9">
        <f>IF(ISERROR(VLOOKUP(A9,'entry data'!B:G,6,0)),"",VLOOKUP(A9,'entry data'!B:G,6,0))</f>
        <v>78</v>
      </c>
      <c r="D9" s="9" t="str">
        <f>IF(ISERROR(VLOOKUP(A9,'entry data'!B:C,2,0)),"",VLOOKUP(A9,'entry data'!B:C,2,0))</f>
        <v>Car Loan</v>
      </c>
      <c r="E9" s="9" t="str">
        <f>IF(ISERROR(VLOOKUP(A9,'entry data'!B:E,4,0)),"",VLOOKUP(A9,'entry data'!B:E,4,0))</f>
        <v>fortnightly</v>
      </c>
      <c r="F9" s="11">
        <f>IF(A9="","",IF(ISERROR(VLOOKUP(A9,'entry data'!B:F,5,0)),"",VLOOKUP(A9,'entry data'!B:F,5,0)))</f>
        <v>18000</v>
      </c>
      <c r="G9" s="12">
        <f>IF(A9="","",IF(ISERROR(VLOOKUP(A9,'entry data'!B:I,8,0)),"",VLOOKUP(A9,'entry data'!B:I,7,0)))</f>
        <v>0.16900000000000001</v>
      </c>
      <c r="H9" s="13">
        <f>IF(A9="","",IF(B9=1,VLOOKUP(A9,'entry data'!B:D,3,0),I8))</f>
        <v>41541</v>
      </c>
      <c r="I9" s="14">
        <f>IF(A9="","",IF(E9="weekly",7,IF(E9="fortnightly",14,IF(E9="monthly",DATE(IF(MONTH(H9)=12,YEAR(H9)+1,YEAR(H9)),VLOOKUP(MONTH(H9),index!$D$2:$G$13,2,0),DAY(H9)),
IF(E9="quarterly",DATE(IF(MONTH(H9)&gt;=10,YEAR(H9)+1,YEAR(H9)),VLOOKUP(MONTH(H9),index!$D$2:$G$13,3,0),DAY(H9)),
IF(E9="halfyearly",DATE(IF(MONTH(H9)&gt;=7,YEAR(H9)+1,YEAR(H9)),VLOOKUP(MONTH(H9),index!$D$2:$G$13,4,0),DAY(H9)),
DATE(YEAR(H9)+1,MONTH(H9),DAY(H9)))))-H9))+H9)</f>
        <v>41555</v>
      </c>
      <c r="J9" s="9" t="str">
        <f t="shared" si="2"/>
        <v>2013-10</v>
      </c>
      <c r="K9" s="11">
        <f t="shared" si="3"/>
        <v>16729.103809106346</v>
      </c>
      <c r="L9" s="11">
        <f t="shared" si="4"/>
        <v>186.29455310016576</v>
      </c>
      <c r="M9" s="11">
        <f>IF(A9="","",VLOOKUP(E9,index!$A$1:$B$6,2,0)*K9*G9)</f>
        <v>108.44125921190582</v>
      </c>
      <c r="N9" s="11">
        <f>IF(A9="","",-PMT(G9*VLOOKUP(E9,index!$A$1:$B$6,2,0),C9,F9,0,0))</f>
        <v>294.73581231207157</v>
      </c>
      <c r="O9" s="11">
        <f t="shared" si="5"/>
        <v>16542.809256006181</v>
      </c>
      <c r="P9" s="11">
        <f t="shared" si="0"/>
        <v>0</v>
      </c>
      <c r="Q9" s="14"/>
    </row>
    <row r="10" spans="1:17" ht="14.45" x14ac:dyDescent="0.3">
      <c r="A10" s="9">
        <f>IF(A9="","",IF(B9&lt;C9,A9,IF(A9=MAX('entry data'!$B$8:$B$507),"",A9+1)))</f>
        <v>1</v>
      </c>
      <c r="B10" s="9">
        <f t="shared" si="1"/>
        <v>9</v>
      </c>
      <c r="C10" s="9">
        <f>IF(ISERROR(VLOOKUP(A10,'entry data'!B:G,6,0)),"",VLOOKUP(A10,'entry data'!B:G,6,0))</f>
        <v>78</v>
      </c>
      <c r="D10" s="9" t="str">
        <f>IF(ISERROR(VLOOKUP(A10,'entry data'!B:C,2,0)),"",VLOOKUP(A10,'entry data'!B:C,2,0))</f>
        <v>Car Loan</v>
      </c>
      <c r="E10" s="9" t="str">
        <f>IF(ISERROR(VLOOKUP(A10,'entry data'!B:E,4,0)),"",VLOOKUP(A10,'entry data'!B:E,4,0))</f>
        <v>fortnightly</v>
      </c>
      <c r="F10" s="11">
        <f>IF(A10="","",IF(ISERROR(VLOOKUP(A10,'entry data'!B:F,5,0)),"",VLOOKUP(A10,'entry data'!B:F,5,0)))</f>
        <v>18000</v>
      </c>
      <c r="G10" s="12">
        <f>IF(A10="","",IF(ISERROR(VLOOKUP(A10,'entry data'!B:I,8,0)),"",VLOOKUP(A10,'entry data'!B:I,7,0)))</f>
        <v>0.16900000000000001</v>
      </c>
      <c r="H10" s="13">
        <f>IF(A10="","",IF(B10=1,VLOOKUP(A10,'entry data'!B:D,3,0),I9))</f>
        <v>41555</v>
      </c>
      <c r="I10" s="14">
        <f>IF(A10="","",IF(E10="weekly",7,IF(E10="fortnightly",14,IF(E10="monthly",DATE(IF(MONTH(H10)=12,YEAR(H10)+1,YEAR(H10)),VLOOKUP(MONTH(H10),index!$D$2:$G$13,2,0),DAY(H10)),
IF(E10="quarterly",DATE(IF(MONTH(H10)&gt;=10,YEAR(H10)+1,YEAR(H10)),VLOOKUP(MONTH(H10),index!$D$2:$G$13,3,0),DAY(H10)),
IF(E10="halfyearly",DATE(IF(MONTH(H10)&gt;=7,YEAR(H10)+1,YEAR(H10)),VLOOKUP(MONTH(H10),index!$D$2:$G$13,4,0),DAY(H10)),
DATE(YEAR(H10)+1,MONTH(H10),DAY(H10)))))-H10))+H10)</f>
        <v>41569</v>
      </c>
      <c r="J10" s="9" t="str">
        <f t="shared" si="2"/>
        <v>2013-10</v>
      </c>
      <c r="K10" s="11">
        <f t="shared" si="3"/>
        <v>16542.809256006181</v>
      </c>
      <c r="L10" s="11">
        <f t="shared" si="4"/>
        <v>187.50215012108356</v>
      </c>
      <c r="M10" s="11">
        <f>IF(A10="","",VLOOKUP(E10,index!$A$1:$B$6,2,0)*K10*G10)</f>
        <v>107.23366219098801</v>
      </c>
      <c r="N10" s="11">
        <f>IF(A10="","",-PMT(G10*VLOOKUP(E10,index!$A$1:$B$6,2,0),C10,F10,0,0))</f>
        <v>294.73581231207157</v>
      </c>
      <c r="O10" s="11">
        <f t="shared" si="5"/>
        <v>16355.307105885098</v>
      </c>
      <c r="P10" s="11">
        <f t="shared" si="0"/>
        <v>16355.307105885098</v>
      </c>
      <c r="Q10" s="14"/>
    </row>
    <row r="11" spans="1:17" ht="14.45" x14ac:dyDescent="0.3">
      <c r="A11" s="9">
        <f>IF(A10="","",IF(B10&lt;C10,A10,IF(A10=MAX('entry data'!$B$8:$B$507),"",A10+1)))</f>
        <v>1</v>
      </c>
      <c r="B11" s="9">
        <f t="shared" si="1"/>
        <v>10</v>
      </c>
      <c r="C11" s="9">
        <f>IF(ISERROR(VLOOKUP(A11,'entry data'!B:G,6,0)),"",VLOOKUP(A11,'entry data'!B:G,6,0))</f>
        <v>78</v>
      </c>
      <c r="D11" s="9" t="str">
        <f>IF(ISERROR(VLOOKUP(A11,'entry data'!B:C,2,0)),"",VLOOKUP(A11,'entry data'!B:C,2,0))</f>
        <v>Car Loan</v>
      </c>
      <c r="E11" s="9" t="str">
        <f>IF(ISERROR(VLOOKUP(A11,'entry data'!B:E,4,0)),"",VLOOKUP(A11,'entry data'!B:E,4,0))</f>
        <v>fortnightly</v>
      </c>
      <c r="F11" s="11">
        <f>IF(A11="","",IF(ISERROR(VLOOKUP(A11,'entry data'!B:F,5,0)),"",VLOOKUP(A11,'entry data'!B:F,5,0)))</f>
        <v>18000</v>
      </c>
      <c r="G11" s="12">
        <f>IF(A11="","",IF(ISERROR(VLOOKUP(A11,'entry data'!B:I,8,0)),"",VLOOKUP(A11,'entry data'!B:I,7,0)))</f>
        <v>0.16900000000000001</v>
      </c>
      <c r="H11" s="13">
        <f>IF(A11="","",IF(B11=1,VLOOKUP(A11,'entry data'!B:D,3,0),I10))</f>
        <v>41569</v>
      </c>
      <c r="I11" s="14">
        <f>IF(A11="","",IF(E11="weekly",7,IF(E11="fortnightly",14,IF(E11="monthly",DATE(IF(MONTH(H11)=12,YEAR(H11)+1,YEAR(H11)),VLOOKUP(MONTH(H11),index!$D$2:$G$13,2,0),DAY(H11)),
IF(E11="quarterly",DATE(IF(MONTH(H11)&gt;=10,YEAR(H11)+1,YEAR(H11)),VLOOKUP(MONTH(H11),index!$D$2:$G$13,3,0),DAY(H11)),
IF(E11="halfyearly",DATE(IF(MONTH(H11)&gt;=7,YEAR(H11)+1,YEAR(H11)),VLOOKUP(MONTH(H11),index!$D$2:$G$13,4,0),DAY(H11)),
DATE(YEAR(H11)+1,MONTH(H11),DAY(H11)))))-H11))+H11)</f>
        <v>41583</v>
      </c>
      <c r="J11" s="9" t="str">
        <f t="shared" si="2"/>
        <v>2013-11</v>
      </c>
      <c r="K11" s="11">
        <f t="shared" si="3"/>
        <v>16355.307105885098</v>
      </c>
      <c r="L11" s="11">
        <f t="shared" si="4"/>
        <v>188.71757501748488</v>
      </c>
      <c r="M11" s="11">
        <f>IF(A11="","",VLOOKUP(E11,index!$A$1:$B$6,2,0)*K11*G11)</f>
        <v>106.0182372945867</v>
      </c>
      <c r="N11" s="11">
        <f>IF(A11="","",-PMT(G11*VLOOKUP(E11,index!$A$1:$B$6,2,0),C11,F11,0,0))</f>
        <v>294.73581231207157</v>
      </c>
      <c r="O11" s="11">
        <f t="shared" si="5"/>
        <v>16166.589530867614</v>
      </c>
      <c r="P11" s="11">
        <f t="shared" si="0"/>
        <v>0</v>
      </c>
      <c r="Q11" s="14"/>
    </row>
    <row r="12" spans="1:17" ht="14.45" x14ac:dyDescent="0.3">
      <c r="A12" s="9">
        <f>IF(A11="","",IF(B11&lt;C11,A11,IF(A11=MAX('entry data'!$B$8:$B$507),"",A11+1)))</f>
        <v>1</v>
      </c>
      <c r="B12" s="9">
        <f t="shared" si="1"/>
        <v>11</v>
      </c>
      <c r="C12" s="9">
        <f>IF(ISERROR(VLOOKUP(A12,'entry data'!B:G,6,0)),"",VLOOKUP(A12,'entry data'!B:G,6,0))</f>
        <v>78</v>
      </c>
      <c r="D12" s="9" t="str">
        <f>IF(ISERROR(VLOOKUP(A12,'entry data'!B:C,2,0)),"",VLOOKUP(A12,'entry data'!B:C,2,0))</f>
        <v>Car Loan</v>
      </c>
      <c r="E12" s="9" t="str">
        <f>IF(ISERROR(VLOOKUP(A12,'entry data'!B:E,4,0)),"",VLOOKUP(A12,'entry data'!B:E,4,0))</f>
        <v>fortnightly</v>
      </c>
      <c r="F12" s="11">
        <f>IF(A12="","",IF(ISERROR(VLOOKUP(A12,'entry data'!B:F,5,0)),"",VLOOKUP(A12,'entry data'!B:F,5,0)))</f>
        <v>18000</v>
      </c>
      <c r="G12" s="12">
        <f>IF(A12="","",IF(ISERROR(VLOOKUP(A12,'entry data'!B:I,8,0)),"",VLOOKUP(A12,'entry data'!B:I,7,0)))</f>
        <v>0.16900000000000001</v>
      </c>
      <c r="H12" s="13">
        <f>IF(A12="","",IF(B12=1,VLOOKUP(A12,'entry data'!B:D,3,0),I11))</f>
        <v>41583</v>
      </c>
      <c r="I12" s="14">
        <f>IF(A12="","",IF(E12="weekly",7,IF(E12="fortnightly",14,IF(E12="monthly",DATE(IF(MONTH(H12)=12,YEAR(H12)+1,YEAR(H12)),VLOOKUP(MONTH(H12),index!$D$2:$G$13,2,0),DAY(H12)),
IF(E12="quarterly",DATE(IF(MONTH(H12)&gt;=10,YEAR(H12)+1,YEAR(H12)),VLOOKUP(MONTH(H12),index!$D$2:$G$13,3,0),DAY(H12)),
IF(E12="halfyearly",DATE(IF(MONTH(H12)&gt;=7,YEAR(H12)+1,YEAR(H12)),VLOOKUP(MONTH(H12),index!$D$2:$G$13,4,0),DAY(H12)),
DATE(YEAR(H12)+1,MONTH(H12),DAY(H12)))))-H12))+H12)</f>
        <v>41597</v>
      </c>
      <c r="J12" s="9" t="str">
        <f t="shared" si="2"/>
        <v>2013-11</v>
      </c>
      <c r="K12" s="11">
        <f t="shared" si="3"/>
        <v>16166.589530867614</v>
      </c>
      <c r="L12" s="11">
        <f t="shared" si="4"/>
        <v>189.94087853115985</v>
      </c>
      <c r="M12" s="11">
        <f>IF(A12="","",VLOOKUP(E12,index!$A$1:$B$6,2,0)*K12*G12)</f>
        <v>104.79493378091173</v>
      </c>
      <c r="N12" s="11">
        <f>IF(A12="","",-PMT(G12*VLOOKUP(E12,index!$A$1:$B$6,2,0),C12,F12,0,0))</f>
        <v>294.73581231207157</v>
      </c>
      <c r="O12" s="11">
        <f t="shared" si="5"/>
        <v>15976.648652336453</v>
      </c>
      <c r="P12" s="11">
        <f t="shared" si="0"/>
        <v>15976.648652336453</v>
      </c>
      <c r="Q12" s="14"/>
    </row>
    <row r="13" spans="1:17" ht="14.45" x14ac:dyDescent="0.3">
      <c r="A13" s="9">
        <f>IF(A12="","",IF(B12&lt;C12,A12,IF(A12=MAX('entry data'!$B$8:$B$507),"",A12+1)))</f>
        <v>1</v>
      </c>
      <c r="B13" s="9">
        <f t="shared" si="1"/>
        <v>12</v>
      </c>
      <c r="C13" s="9">
        <f>IF(ISERROR(VLOOKUP(A13,'entry data'!B:G,6,0)),"",VLOOKUP(A13,'entry data'!B:G,6,0))</f>
        <v>78</v>
      </c>
      <c r="D13" s="9" t="str">
        <f>IF(ISERROR(VLOOKUP(A13,'entry data'!B:C,2,0)),"",VLOOKUP(A13,'entry data'!B:C,2,0))</f>
        <v>Car Loan</v>
      </c>
      <c r="E13" s="9" t="str">
        <f>IF(ISERROR(VLOOKUP(A13,'entry data'!B:E,4,0)),"",VLOOKUP(A13,'entry data'!B:E,4,0))</f>
        <v>fortnightly</v>
      </c>
      <c r="F13" s="11">
        <f>IF(A13="","",IF(ISERROR(VLOOKUP(A13,'entry data'!B:F,5,0)),"",VLOOKUP(A13,'entry data'!B:F,5,0)))</f>
        <v>18000</v>
      </c>
      <c r="G13" s="12">
        <f>IF(A13="","",IF(ISERROR(VLOOKUP(A13,'entry data'!B:I,8,0)),"",VLOOKUP(A13,'entry data'!B:I,7,0)))</f>
        <v>0.16900000000000001</v>
      </c>
      <c r="H13" s="13">
        <f>IF(A13="","",IF(B13=1,VLOOKUP(A13,'entry data'!B:D,3,0),I12))</f>
        <v>41597</v>
      </c>
      <c r="I13" s="14">
        <f>IF(A13="","",IF(E13="weekly",7,IF(E13="fortnightly",14,IF(E13="monthly",DATE(IF(MONTH(H13)=12,YEAR(H13)+1,YEAR(H13)),VLOOKUP(MONTH(H13),index!$D$2:$G$13,2,0),DAY(H13)),
IF(E13="quarterly",DATE(IF(MONTH(H13)&gt;=10,YEAR(H13)+1,YEAR(H13)),VLOOKUP(MONTH(H13),index!$D$2:$G$13,3,0),DAY(H13)),
IF(E13="halfyearly",DATE(IF(MONTH(H13)&gt;=7,YEAR(H13)+1,YEAR(H13)),VLOOKUP(MONTH(H13),index!$D$2:$G$13,4,0),DAY(H13)),
DATE(YEAR(H13)+1,MONTH(H13),DAY(H13)))))-H13))+H13)</f>
        <v>41611</v>
      </c>
      <c r="J13" s="9" t="str">
        <f t="shared" si="2"/>
        <v>2013-12</v>
      </c>
      <c r="K13" s="11">
        <f t="shared" si="3"/>
        <v>15976.648652336453</v>
      </c>
      <c r="L13" s="11">
        <f t="shared" si="4"/>
        <v>191.17211173281663</v>
      </c>
      <c r="M13" s="11">
        <f>IF(A13="","",VLOOKUP(E13,index!$A$1:$B$6,2,0)*K13*G13)</f>
        <v>103.56370057925494</v>
      </c>
      <c r="N13" s="11">
        <f>IF(A13="","",-PMT(G13*VLOOKUP(E13,index!$A$1:$B$6,2,0),C13,F13,0,0))</f>
        <v>294.73581231207157</v>
      </c>
      <c r="O13" s="11">
        <f t="shared" si="5"/>
        <v>15785.476540603637</v>
      </c>
      <c r="P13" s="11">
        <f t="shared" si="0"/>
        <v>0</v>
      </c>
      <c r="Q13" s="14"/>
    </row>
    <row r="14" spans="1:17" ht="14.45" x14ac:dyDescent="0.3">
      <c r="A14" s="9">
        <f>IF(A13="","",IF(B13&lt;C13,A13,IF(A13=MAX('entry data'!$B$8:$B$507),"",A13+1)))</f>
        <v>1</v>
      </c>
      <c r="B14" s="9">
        <f t="shared" si="1"/>
        <v>13</v>
      </c>
      <c r="C14" s="9">
        <f>IF(ISERROR(VLOOKUP(A14,'entry data'!B:G,6,0)),"",VLOOKUP(A14,'entry data'!B:G,6,0))</f>
        <v>78</v>
      </c>
      <c r="D14" s="9" t="str">
        <f>IF(ISERROR(VLOOKUP(A14,'entry data'!B:C,2,0)),"",VLOOKUP(A14,'entry data'!B:C,2,0))</f>
        <v>Car Loan</v>
      </c>
      <c r="E14" s="9" t="str">
        <f>IF(ISERROR(VLOOKUP(A14,'entry data'!B:E,4,0)),"",VLOOKUP(A14,'entry data'!B:E,4,0))</f>
        <v>fortnightly</v>
      </c>
      <c r="F14" s="11">
        <f>IF(A14="","",IF(ISERROR(VLOOKUP(A14,'entry data'!B:F,5,0)),"",VLOOKUP(A14,'entry data'!B:F,5,0)))</f>
        <v>18000</v>
      </c>
      <c r="G14" s="12">
        <f>IF(A14="","",IF(ISERROR(VLOOKUP(A14,'entry data'!B:I,8,0)),"",VLOOKUP(A14,'entry data'!B:I,7,0)))</f>
        <v>0.16900000000000001</v>
      </c>
      <c r="H14" s="13">
        <f>IF(A14="","",IF(B14=1,VLOOKUP(A14,'entry data'!B:D,3,0),I13))</f>
        <v>41611</v>
      </c>
      <c r="I14" s="14">
        <f>IF(A14="","",IF(E14="weekly",7,IF(E14="fortnightly",14,IF(E14="monthly",DATE(IF(MONTH(H14)=12,YEAR(H14)+1,YEAR(H14)),VLOOKUP(MONTH(H14),index!$D$2:$G$13,2,0),DAY(H14)),
IF(E14="quarterly",DATE(IF(MONTH(H14)&gt;=10,YEAR(H14)+1,YEAR(H14)),VLOOKUP(MONTH(H14),index!$D$2:$G$13,3,0),DAY(H14)),
IF(E14="halfyearly",DATE(IF(MONTH(H14)&gt;=7,YEAR(H14)+1,YEAR(H14)),VLOOKUP(MONTH(H14),index!$D$2:$G$13,4,0),DAY(H14)),
DATE(YEAR(H14)+1,MONTH(H14),DAY(H14)))))-H14))+H14)</f>
        <v>41625</v>
      </c>
      <c r="J14" s="9" t="str">
        <f t="shared" si="2"/>
        <v>2013-12</v>
      </c>
      <c r="K14" s="11">
        <f t="shared" si="3"/>
        <v>15785.476540603637</v>
      </c>
      <c r="L14" s="11">
        <f t="shared" si="4"/>
        <v>192.41132602421345</v>
      </c>
      <c r="M14" s="11">
        <f>IF(A14="","",VLOOKUP(E14,index!$A$1:$B$6,2,0)*K14*G14)</f>
        <v>102.32448628785811</v>
      </c>
      <c r="N14" s="11">
        <f>IF(A14="","",-PMT(G14*VLOOKUP(E14,index!$A$1:$B$6,2,0),C14,F14,0,0))</f>
        <v>294.73581231207157</v>
      </c>
      <c r="O14" s="11">
        <f t="shared" si="5"/>
        <v>15593.065214579423</v>
      </c>
      <c r="P14" s="11">
        <f t="shared" si="0"/>
        <v>0</v>
      </c>
      <c r="Q14" s="14"/>
    </row>
    <row r="15" spans="1:17" ht="14.45" x14ac:dyDescent="0.3">
      <c r="A15" s="9">
        <f>IF(A14="","",IF(B14&lt;C14,A14,IF(A14=MAX('entry data'!$B$8:$B$507),"",A14+1)))</f>
        <v>1</v>
      </c>
      <c r="B15" s="9">
        <f t="shared" si="1"/>
        <v>14</v>
      </c>
      <c r="C15" s="9">
        <f>IF(ISERROR(VLOOKUP(A15,'entry data'!B:G,6,0)),"",VLOOKUP(A15,'entry data'!B:G,6,0))</f>
        <v>78</v>
      </c>
      <c r="D15" s="9" t="str">
        <f>IF(ISERROR(VLOOKUP(A15,'entry data'!B:C,2,0)),"",VLOOKUP(A15,'entry data'!B:C,2,0))</f>
        <v>Car Loan</v>
      </c>
      <c r="E15" s="9" t="str">
        <f>IF(ISERROR(VLOOKUP(A15,'entry data'!B:E,4,0)),"",VLOOKUP(A15,'entry data'!B:E,4,0))</f>
        <v>fortnightly</v>
      </c>
      <c r="F15" s="11">
        <f>IF(A15="","",IF(ISERROR(VLOOKUP(A15,'entry data'!B:F,5,0)),"",VLOOKUP(A15,'entry data'!B:F,5,0)))</f>
        <v>18000</v>
      </c>
      <c r="G15" s="12">
        <f>IF(A15="","",IF(ISERROR(VLOOKUP(A15,'entry data'!B:I,8,0)),"",VLOOKUP(A15,'entry data'!B:I,7,0)))</f>
        <v>0.16900000000000001</v>
      </c>
      <c r="H15" s="13">
        <f>IF(A15="","",IF(B15=1,VLOOKUP(A15,'entry data'!B:D,3,0),I14))</f>
        <v>41625</v>
      </c>
      <c r="I15" s="14">
        <f>IF(A15="","",IF(E15="weekly",7,IF(E15="fortnightly",14,IF(E15="monthly",DATE(IF(MONTH(H15)=12,YEAR(H15)+1,YEAR(H15)),VLOOKUP(MONTH(H15),index!$D$2:$G$13,2,0),DAY(H15)),
IF(E15="quarterly",DATE(IF(MONTH(H15)&gt;=10,YEAR(H15)+1,YEAR(H15)),VLOOKUP(MONTH(H15),index!$D$2:$G$13,3,0),DAY(H15)),
IF(E15="halfyearly",DATE(IF(MONTH(H15)&gt;=7,YEAR(H15)+1,YEAR(H15)),VLOOKUP(MONTH(H15),index!$D$2:$G$13,4,0),DAY(H15)),
DATE(YEAR(H15)+1,MONTH(H15),DAY(H15)))))-H15))+H15)</f>
        <v>41639</v>
      </c>
      <c r="J15" s="9" t="str">
        <f t="shared" si="2"/>
        <v>2013-12</v>
      </c>
      <c r="K15" s="11">
        <f t="shared" si="3"/>
        <v>15593.065214579423</v>
      </c>
      <c r="L15" s="11">
        <f t="shared" si="4"/>
        <v>193.65857314030467</v>
      </c>
      <c r="M15" s="11">
        <f>IF(A15="","",VLOOKUP(E15,index!$A$1:$B$6,2,0)*K15*G15)</f>
        <v>101.07723917176689</v>
      </c>
      <c r="N15" s="11">
        <f>IF(A15="","",-PMT(G15*VLOOKUP(E15,index!$A$1:$B$6,2,0),C15,F15,0,0))</f>
        <v>294.73581231207157</v>
      </c>
      <c r="O15" s="11">
        <f t="shared" si="5"/>
        <v>15399.406641439118</v>
      </c>
      <c r="P15" s="11">
        <f t="shared" si="0"/>
        <v>15399.406641439118</v>
      </c>
      <c r="Q15" s="14"/>
    </row>
    <row r="16" spans="1:17" ht="14.45" x14ac:dyDescent="0.3">
      <c r="A16" s="9">
        <f>IF(A15="","",IF(B15&lt;C15,A15,IF(A15=MAX('entry data'!$B$8:$B$507),"",A15+1)))</f>
        <v>1</v>
      </c>
      <c r="B16" s="9">
        <f t="shared" si="1"/>
        <v>15</v>
      </c>
      <c r="C16" s="9">
        <f>IF(ISERROR(VLOOKUP(A16,'entry data'!B:G,6,0)),"",VLOOKUP(A16,'entry data'!B:G,6,0))</f>
        <v>78</v>
      </c>
      <c r="D16" s="9" t="str">
        <f>IF(ISERROR(VLOOKUP(A16,'entry data'!B:C,2,0)),"",VLOOKUP(A16,'entry data'!B:C,2,0))</f>
        <v>Car Loan</v>
      </c>
      <c r="E16" s="9" t="str">
        <f>IF(ISERROR(VLOOKUP(A16,'entry data'!B:E,4,0)),"",VLOOKUP(A16,'entry data'!B:E,4,0))</f>
        <v>fortnightly</v>
      </c>
      <c r="F16" s="11">
        <f>IF(A16="","",IF(ISERROR(VLOOKUP(A16,'entry data'!B:F,5,0)),"",VLOOKUP(A16,'entry data'!B:F,5,0)))</f>
        <v>18000</v>
      </c>
      <c r="G16" s="12">
        <f>IF(A16="","",IF(ISERROR(VLOOKUP(A16,'entry data'!B:I,8,0)),"",VLOOKUP(A16,'entry data'!B:I,7,0)))</f>
        <v>0.16900000000000001</v>
      </c>
      <c r="H16" s="13">
        <f>IF(A16="","",IF(B16=1,VLOOKUP(A16,'entry data'!B:D,3,0),I15))</f>
        <v>41639</v>
      </c>
      <c r="I16" s="14">
        <f>IF(A16="","",IF(E16="weekly",7,IF(E16="fortnightly",14,IF(E16="monthly",DATE(IF(MONTH(H16)=12,YEAR(H16)+1,YEAR(H16)),VLOOKUP(MONTH(H16),index!$D$2:$G$13,2,0),DAY(H16)),
IF(E16="quarterly",DATE(IF(MONTH(H16)&gt;=10,YEAR(H16)+1,YEAR(H16)),VLOOKUP(MONTH(H16),index!$D$2:$G$13,3,0),DAY(H16)),
IF(E16="halfyearly",DATE(IF(MONTH(H16)&gt;=7,YEAR(H16)+1,YEAR(H16)),VLOOKUP(MONTH(H16),index!$D$2:$G$13,4,0),DAY(H16)),
DATE(YEAR(H16)+1,MONTH(H16),DAY(H16)))))-H16))+H16)</f>
        <v>41653</v>
      </c>
      <c r="J16" s="9" t="str">
        <f t="shared" si="2"/>
        <v>2014-01</v>
      </c>
      <c r="K16" s="11">
        <f t="shared" si="3"/>
        <v>15399.406641439118</v>
      </c>
      <c r="L16" s="11">
        <f t="shared" si="4"/>
        <v>194.91390515140046</v>
      </c>
      <c r="M16" s="11">
        <f>IF(A16="","",VLOOKUP(E16,index!$A$1:$B$6,2,0)*K16*G16)</f>
        <v>99.821907160671117</v>
      </c>
      <c r="N16" s="11">
        <f>IF(A16="","",-PMT(G16*VLOOKUP(E16,index!$A$1:$B$6,2,0),C16,F16,0,0))</f>
        <v>294.73581231207157</v>
      </c>
      <c r="O16" s="11">
        <f t="shared" si="5"/>
        <v>15204.492736287717</v>
      </c>
      <c r="P16" s="11">
        <f t="shared" si="0"/>
        <v>0</v>
      </c>
      <c r="Q16" s="14"/>
    </row>
    <row r="17" spans="1:17" ht="14.45" x14ac:dyDescent="0.3">
      <c r="A17" s="9">
        <f>IF(A16="","",IF(B16&lt;C16,A16,IF(A16=MAX('entry data'!$B$8:$B$507),"",A16+1)))</f>
        <v>1</v>
      </c>
      <c r="B17" s="9">
        <f t="shared" si="1"/>
        <v>16</v>
      </c>
      <c r="C17" s="9">
        <f>IF(ISERROR(VLOOKUP(A17,'entry data'!B:G,6,0)),"",VLOOKUP(A17,'entry data'!B:G,6,0))</f>
        <v>78</v>
      </c>
      <c r="D17" s="9" t="str">
        <f>IF(ISERROR(VLOOKUP(A17,'entry data'!B:C,2,0)),"",VLOOKUP(A17,'entry data'!B:C,2,0))</f>
        <v>Car Loan</v>
      </c>
      <c r="E17" s="9" t="str">
        <f>IF(ISERROR(VLOOKUP(A17,'entry data'!B:E,4,0)),"",VLOOKUP(A17,'entry data'!B:E,4,0))</f>
        <v>fortnightly</v>
      </c>
      <c r="F17" s="11">
        <f>IF(A17="","",IF(ISERROR(VLOOKUP(A17,'entry data'!B:F,5,0)),"",VLOOKUP(A17,'entry data'!B:F,5,0)))</f>
        <v>18000</v>
      </c>
      <c r="G17" s="12">
        <f>IF(A17="","",IF(ISERROR(VLOOKUP(A17,'entry data'!B:I,8,0)),"",VLOOKUP(A17,'entry data'!B:I,7,0)))</f>
        <v>0.16900000000000001</v>
      </c>
      <c r="H17" s="13">
        <f>IF(A17="","",IF(B17=1,VLOOKUP(A17,'entry data'!B:D,3,0),I16))</f>
        <v>41653</v>
      </c>
      <c r="I17" s="14">
        <f>IF(A17="","",IF(E17="weekly",7,IF(E17="fortnightly",14,IF(E17="monthly",DATE(IF(MONTH(H17)=12,YEAR(H17)+1,YEAR(H17)),VLOOKUP(MONTH(H17),index!$D$2:$G$13,2,0),DAY(H17)),
IF(E17="quarterly",DATE(IF(MONTH(H17)&gt;=10,YEAR(H17)+1,YEAR(H17)),VLOOKUP(MONTH(H17),index!$D$2:$G$13,3,0),DAY(H17)),
IF(E17="halfyearly",DATE(IF(MONTH(H17)&gt;=7,YEAR(H17)+1,YEAR(H17)),VLOOKUP(MONTH(H17),index!$D$2:$G$13,4,0),DAY(H17)),
DATE(YEAR(H17)+1,MONTH(H17),DAY(H17)))))-H17))+H17)</f>
        <v>41667</v>
      </c>
      <c r="J17" s="9" t="str">
        <f t="shared" si="2"/>
        <v>2014-01</v>
      </c>
      <c r="K17" s="11">
        <f t="shared" si="3"/>
        <v>15204.492736287717</v>
      </c>
      <c r="L17" s="11">
        <f t="shared" si="4"/>
        <v>196.17737446534079</v>
      </c>
      <c r="M17" s="11">
        <f>IF(A17="","",VLOOKUP(E17,index!$A$1:$B$6,2,0)*K17*G17)</f>
        <v>98.558437846730797</v>
      </c>
      <c r="N17" s="11">
        <f>IF(A17="","",-PMT(G17*VLOOKUP(E17,index!$A$1:$B$6,2,0),C17,F17,0,0))</f>
        <v>294.73581231207157</v>
      </c>
      <c r="O17" s="11">
        <f t="shared" si="5"/>
        <v>15008.315361822377</v>
      </c>
      <c r="P17" s="11">
        <f t="shared" si="0"/>
        <v>15008.315361822377</v>
      </c>
      <c r="Q17" s="14"/>
    </row>
    <row r="18" spans="1:17" ht="14.45" x14ac:dyDescent="0.3">
      <c r="A18" s="9">
        <f>IF(A17="","",IF(B17&lt;C17,A17,IF(A17=MAX('entry data'!$B$8:$B$507),"",A17+1)))</f>
        <v>1</v>
      </c>
      <c r="B18" s="9">
        <f t="shared" si="1"/>
        <v>17</v>
      </c>
      <c r="C18" s="9">
        <f>IF(ISERROR(VLOOKUP(A18,'entry data'!B:G,6,0)),"",VLOOKUP(A18,'entry data'!B:G,6,0))</f>
        <v>78</v>
      </c>
      <c r="D18" s="9" t="str">
        <f>IF(ISERROR(VLOOKUP(A18,'entry data'!B:C,2,0)),"",VLOOKUP(A18,'entry data'!B:C,2,0))</f>
        <v>Car Loan</v>
      </c>
      <c r="E18" s="9" t="str">
        <f>IF(ISERROR(VLOOKUP(A18,'entry data'!B:E,4,0)),"",VLOOKUP(A18,'entry data'!B:E,4,0))</f>
        <v>fortnightly</v>
      </c>
      <c r="F18" s="11">
        <f>IF(A18="","",IF(ISERROR(VLOOKUP(A18,'entry data'!B:F,5,0)),"",VLOOKUP(A18,'entry data'!B:F,5,0)))</f>
        <v>18000</v>
      </c>
      <c r="G18" s="12">
        <f>IF(A18="","",IF(ISERROR(VLOOKUP(A18,'entry data'!B:I,8,0)),"",VLOOKUP(A18,'entry data'!B:I,7,0)))</f>
        <v>0.16900000000000001</v>
      </c>
      <c r="H18" s="13">
        <f>IF(A18="","",IF(B18=1,VLOOKUP(A18,'entry data'!B:D,3,0),I17))</f>
        <v>41667</v>
      </c>
      <c r="I18" s="14">
        <f>IF(A18="","",IF(E18="weekly",7,IF(E18="fortnightly",14,IF(E18="monthly",DATE(IF(MONTH(H18)=12,YEAR(H18)+1,YEAR(H18)),VLOOKUP(MONTH(H18),index!$D$2:$G$13,2,0),DAY(H18)),
IF(E18="quarterly",DATE(IF(MONTH(H18)&gt;=10,YEAR(H18)+1,YEAR(H18)),VLOOKUP(MONTH(H18),index!$D$2:$G$13,3,0),DAY(H18)),
IF(E18="halfyearly",DATE(IF(MONTH(H18)&gt;=7,YEAR(H18)+1,YEAR(H18)),VLOOKUP(MONTH(H18),index!$D$2:$G$13,4,0),DAY(H18)),
DATE(YEAR(H18)+1,MONTH(H18),DAY(H18)))))-H18))+H18)</f>
        <v>41681</v>
      </c>
      <c r="J18" s="9" t="str">
        <f t="shared" si="2"/>
        <v>2014-02</v>
      </c>
      <c r="K18" s="11">
        <f t="shared" si="3"/>
        <v>15008.315361822377</v>
      </c>
      <c r="L18" s="11">
        <f t="shared" si="4"/>
        <v>197.44903382968323</v>
      </c>
      <c r="M18" s="11">
        <f>IF(A18="","",VLOOKUP(E18,index!$A$1:$B$6,2,0)*K18*G18)</f>
        <v>97.286778482388357</v>
      </c>
      <c r="N18" s="11">
        <f>IF(A18="","",-PMT(G18*VLOOKUP(E18,index!$A$1:$B$6,2,0),C18,F18,0,0))</f>
        <v>294.73581231207157</v>
      </c>
      <c r="O18" s="11">
        <f t="shared" si="5"/>
        <v>14810.866327992693</v>
      </c>
      <c r="P18" s="11">
        <f t="shared" si="0"/>
        <v>0</v>
      </c>
      <c r="Q18" s="14"/>
    </row>
    <row r="19" spans="1:17" ht="14.45" x14ac:dyDescent="0.3">
      <c r="A19" s="9">
        <f>IF(A18="","",IF(B18&lt;C18,A18,IF(A18=MAX('entry data'!$B$8:$B$507),"",A18+1)))</f>
        <v>1</v>
      </c>
      <c r="B19" s="9">
        <f t="shared" si="1"/>
        <v>18</v>
      </c>
      <c r="C19" s="9">
        <f>IF(ISERROR(VLOOKUP(A19,'entry data'!B:G,6,0)),"",VLOOKUP(A19,'entry data'!B:G,6,0))</f>
        <v>78</v>
      </c>
      <c r="D19" s="9" t="str">
        <f>IF(ISERROR(VLOOKUP(A19,'entry data'!B:C,2,0)),"",VLOOKUP(A19,'entry data'!B:C,2,0))</f>
        <v>Car Loan</v>
      </c>
      <c r="E19" s="9" t="str">
        <f>IF(ISERROR(VLOOKUP(A19,'entry data'!B:E,4,0)),"",VLOOKUP(A19,'entry data'!B:E,4,0))</f>
        <v>fortnightly</v>
      </c>
      <c r="F19" s="11">
        <f>IF(A19="","",IF(ISERROR(VLOOKUP(A19,'entry data'!B:F,5,0)),"",VLOOKUP(A19,'entry data'!B:F,5,0)))</f>
        <v>18000</v>
      </c>
      <c r="G19" s="12">
        <f>IF(A19="","",IF(ISERROR(VLOOKUP(A19,'entry data'!B:I,8,0)),"",VLOOKUP(A19,'entry data'!B:I,7,0)))</f>
        <v>0.16900000000000001</v>
      </c>
      <c r="H19" s="13">
        <f>IF(A19="","",IF(B19=1,VLOOKUP(A19,'entry data'!B:D,3,0),I18))</f>
        <v>41681</v>
      </c>
      <c r="I19" s="14">
        <f>IF(A19="","",IF(E19="weekly",7,IF(E19="fortnightly",14,IF(E19="monthly",DATE(IF(MONTH(H19)=12,YEAR(H19)+1,YEAR(H19)),VLOOKUP(MONTH(H19),index!$D$2:$G$13,2,0),DAY(H19)),
IF(E19="quarterly",DATE(IF(MONTH(H19)&gt;=10,YEAR(H19)+1,YEAR(H19)),VLOOKUP(MONTH(H19),index!$D$2:$G$13,3,0),DAY(H19)),
IF(E19="halfyearly",DATE(IF(MONTH(H19)&gt;=7,YEAR(H19)+1,YEAR(H19)),VLOOKUP(MONTH(H19),index!$D$2:$G$13,4,0),DAY(H19)),
DATE(YEAR(H19)+1,MONTH(H19),DAY(H19)))))-H19))+H19)</f>
        <v>41695</v>
      </c>
      <c r="J19" s="9" t="str">
        <f t="shared" si="2"/>
        <v>2014-02</v>
      </c>
      <c r="K19" s="11">
        <f t="shared" si="3"/>
        <v>14810.866327992693</v>
      </c>
      <c r="L19" s="11">
        <f t="shared" si="4"/>
        <v>198.72893633390521</v>
      </c>
      <c r="M19" s="11">
        <f>IF(A19="","",VLOOKUP(E19,index!$A$1:$B$6,2,0)*K19*G19)</f>
        <v>96.006875978166349</v>
      </c>
      <c r="N19" s="11">
        <f>IF(A19="","",-PMT(G19*VLOOKUP(E19,index!$A$1:$B$6,2,0),C19,F19,0,0))</f>
        <v>294.73581231207157</v>
      </c>
      <c r="O19" s="11">
        <f t="shared" si="5"/>
        <v>14612.137391658787</v>
      </c>
      <c r="P19" s="11">
        <f t="shared" si="0"/>
        <v>14612.137391658787</v>
      </c>
      <c r="Q19" s="14"/>
    </row>
    <row r="20" spans="1:17" ht="14.45" x14ac:dyDescent="0.3">
      <c r="A20" s="9">
        <f>IF(A19="","",IF(B19&lt;C19,A19,IF(A19=MAX('entry data'!$B$8:$B$507),"",A19+1)))</f>
        <v>1</v>
      </c>
      <c r="B20" s="9">
        <f t="shared" si="1"/>
        <v>19</v>
      </c>
      <c r="C20" s="9">
        <f>IF(ISERROR(VLOOKUP(A20,'entry data'!B:G,6,0)),"",VLOOKUP(A20,'entry data'!B:G,6,0))</f>
        <v>78</v>
      </c>
      <c r="D20" s="9" t="str">
        <f>IF(ISERROR(VLOOKUP(A20,'entry data'!B:C,2,0)),"",VLOOKUP(A20,'entry data'!B:C,2,0))</f>
        <v>Car Loan</v>
      </c>
      <c r="E20" s="9" t="str">
        <f>IF(ISERROR(VLOOKUP(A20,'entry data'!B:E,4,0)),"",VLOOKUP(A20,'entry data'!B:E,4,0))</f>
        <v>fortnightly</v>
      </c>
      <c r="F20" s="11">
        <f>IF(A20="","",IF(ISERROR(VLOOKUP(A20,'entry data'!B:F,5,0)),"",VLOOKUP(A20,'entry data'!B:F,5,0)))</f>
        <v>18000</v>
      </c>
      <c r="G20" s="12">
        <f>IF(A20="","",IF(ISERROR(VLOOKUP(A20,'entry data'!B:I,8,0)),"",VLOOKUP(A20,'entry data'!B:I,7,0)))</f>
        <v>0.16900000000000001</v>
      </c>
      <c r="H20" s="13">
        <f>IF(A20="","",IF(B20=1,VLOOKUP(A20,'entry data'!B:D,3,0),I19))</f>
        <v>41695</v>
      </c>
      <c r="I20" s="14">
        <f>IF(A20="","",IF(E20="weekly",7,IF(E20="fortnightly",14,IF(E20="monthly",DATE(IF(MONTH(H20)=12,YEAR(H20)+1,YEAR(H20)),VLOOKUP(MONTH(H20),index!$D$2:$G$13,2,0),DAY(H20)),
IF(E20="quarterly",DATE(IF(MONTH(H20)&gt;=10,YEAR(H20)+1,YEAR(H20)),VLOOKUP(MONTH(H20),index!$D$2:$G$13,3,0),DAY(H20)),
IF(E20="halfyearly",DATE(IF(MONTH(H20)&gt;=7,YEAR(H20)+1,YEAR(H20)),VLOOKUP(MONTH(H20),index!$D$2:$G$13,4,0),DAY(H20)),
DATE(YEAR(H20)+1,MONTH(H20),DAY(H20)))))-H20))+H20)</f>
        <v>41709</v>
      </c>
      <c r="J20" s="9" t="str">
        <f t="shared" si="2"/>
        <v>2014-03</v>
      </c>
      <c r="K20" s="11">
        <f t="shared" si="3"/>
        <v>14612.137391658787</v>
      </c>
      <c r="L20" s="11">
        <f t="shared" si="4"/>
        <v>200.01713541162036</v>
      </c>
      <c r="M20" s="11">
        <f>IF(A20="","",VLOOKUP(E20,index!$A$1:$B$6,2,0)*K20*G20)</f>
        <v>94.718676900451214</v>
      </c>
      <c r="N20" s="11">
        <f>IF(A20="","",-PMT(G20*VLOOKUP(E20,index!$A$1:$B$6,2,0),C20,F20,0,0))</f>
        <v>294.73581231207157</v>
      </c>
      <c r="O20" s="11">
        <f t="shared" si="5"/>
        <v>14412.120256247166</v>
      </c>
      <c r="P20" s="11">
        <f t="shared" si="0"/>
        <v>0</v>
      </c>
      <c r="Q20" s="14"/>
    </row>
    <row r="21" spans="1:17" ht="14.45" x14ac:dyDescent="0.3">
      <c r="A21" s="9">
        <f>IF(A20="","",IF(B20&lt;C20,A20,IF(A20=MAX('entry data'!$B$8:$B$507),"",A20+1)))</f>
        <v>1</v>
      </c>
      <c r="B21" s="9">
        <f t="shared" si="1"/>
        <v>20</v>
      </c>
      <c r="C21" s="9">
        <f>IF(ISERROR(VLOOKUP(A21,'entry data'!B:G,6,0)),"",VLOOKUP(A21,'entry data'!B:G,6,0))</f>
        <v>78</v>
      </c>
      <c r="D21" s="9" t="str">
        <f>IF(ISERROR(VLOOKUP(A21,'entry data'!B:C,2,0)),"",VLOOKUP(A21,'entry data'!B:C,2,0))</f>
        <v>Car Loan</v>
      </c>
      <c r="E21" s="9" t="str">
        <f>IF(ISERROR(VLOOKUP(A21,'entry data'!B:E,4,0)),"",VLOOKUP(A21,'entry data'!B:E,4,0))</f>
        <v>fortnightly</v>
      </c>
      <c r="F21" s="11">
        <f>IF(A21="","",IF(ISERROR(VLOOKUP(A21,'entry data'!B:F,5,0)),"",VLOOKUP(A21,'entry data'!B:F,5,0)))</f>
        <v>18000</v>
      </c>
      <c r="G21" s="12">
        <f>IF(A21="","",IF(ISERROR(VLOOKUP(A21,'entry data'!B:I,8,0)),"",VLOOKUP(A21,'entry data'!B:I,7,0)))</f>
        <v>0.16900000000000001</v>
      </c>
      <c r="H21" s="13">
        <f>IF(A21="","",IF(B21=1,VLOOKUP(A21,'entry data'!B:D,3,0),I20))</f>
        <v>41709</v>
      </c>
      <c r="I21" s="14">
        <f>IF(A21="","",IF(E21="weekly",7,IF(E21="fortnightly",14,IF(E21="monthly",DATE(IF(MONTH(H21)=12,YEAR(H21)+1,YEAR(H21)),VLOOKUP(MONTH(H21),index!$D$2:$G$13,2,0),DAY(H21)),
IF(E21="quarterly",DATE(IF(MONTH(H21)&gt;=10,YEAR(H21)+1,YEAR(H21)),VLOOKUP(MONTH(H21),index!$D$2:$G$13,3,0),DAY(H21)),
IF(E21="halfyearly",DATE(IF(MONTH(H21)&gt;=7,YEAR(H21)+1,YEAR(H21)),VLOOKUP(MONTH(H21),index!$D$2:$G$13,4,0),DAY(H21)),
DATE(YEAR(H21)+1,MONTH(H21),DAY(H21)))))-H21))+H21)</f>
        <v>41723</v>
      </c>
      <c r="J21" s="9" t="str">
        <f t="shared" si="2"/>
        <v>2014-03</v>
      </c>
      <c r="K21" s="11">
        <f t="shared" si="3"/>
        <v>14412.120256247166</v>
      </c>
      <c r="L21" s="11">
        <f t="shared" si="4"/>
        <v>201.3136848428091</v>
      </c>
      <c r="M21" s="11">
        <f>IF(A21="","",VLOOKUP(E21,index!$A$1:$B$6,2,0)*K21*G21)</f>
        <v>93.422127469262463</v>
      </c>
      <c r="N21" s="11">
        <f>IF(A21="","",-PMT(G21*VLOOKUP(E21,index!$A$1:$B$6,2,0),C21,F21,0,0))</f>
        <v>294.73581231207157</v>
      </c>
      <c r="O21" s="11">
        <f t="shared" si="5"/>
        <v>14210.806571404357</v>
      </c>
      <c r="P21" s="11">
        <f t="shared" si="0"/>
        <v>14210.806571404357</v>
      </c>
      <c r="Q21" s="14"/>
    </row>
    <row r="22" spans="1:17" ht="14.45" x14ac:dyDescent="0.3">
      <c r="A22" s="9">
        <f>IF(A21="","",IF(B21&lt;C21,A21,IF(A21=MAX('entry data'!$B$8:$B$507),"",A21+1)))</f>
        <v>1</v>
      </c>
      <c r="B22" s="9">
        <f t="shared" si="1"/>
        <v>21</v>
      </c>
      <c r="C22" s="9">
        <f>IF(ISERROR(VLOOKUP(A22,'entry data'!B:G,6,0)),"",VLOOKUP(A22,'entry data'!B:G,6,0))</f>
        <v>78</v>
      </c>
      <c r="D22" s="9" t="str">
        <f>IF(ISERROR(VLOOKUP(A22,'entry data'!B:C,2,0)),"",VLOOKUP(A22,'entry data'!B:C,2,0))</f>
        <v>Car Loan</v>
      </c>
      <c r="E22" s="9" t="str">
        <f>IF(ISERROR(VLOOKUP(A22,'entry data'!B:E,4,0)),"",VLOOKUP(A22,'entry data'!B:E,4,0))</f>
        <v>fortnightly</v>
      </c>
      <c r="F22" s="11">
        <f>IF(A22="","",IF(ISERROR(VLOOKUP(A22,'entry data'!B:F,5,0)),"",VLOOKUP(A22,'entry data'!B:F,5,0)))</f>
        <v>18000</v>
      </c>
      <c r="G22" s="12">
        <f>IF(A22="","",IF(ISERROR(VLOOKUP(A22,'entry data'!B:I,8,0)),"",VLOOKUP(A22,'entry data'!B:I,7,0)))</f>
        <v>0.16900000000000001</v>
      </c>
      <c r="H22" s="13">
        <f>IF(A22="","",IF(B22=1,VLOOKUP(A22,'entry data'!B:D,3,0),I21))</f>
        <v>41723</v>
      </c>
      <c r="I22" s="14">
        <f>IF(A22="","",IF(E22="weekly",7,IF(E22="fortnightly",14,IF(E22="monthly",DATE(IF(MONTH(H22)=12,YEAR(H22)+1,YEAR(H22)),VLOOKUP(MONTH(H22),index!$D$2:$G$13,2,0),DAY(H22)),
IF(E22="quarterly",DATE(IF(MONTH(H22)&gt;=10,YEAR(H22)+1,YEAR(H22)),VLOOKUP(MONTH(H22),index!$D$2:$G$13,3,0),DAY(H22)),
IF(E22="halfyearly",DATE(IF(MONTH(H22)&gt;=7,YEAR(H22)+1,YEAR(H22)),VLOOKUP(MONTH(H22),index!$D$2:$G$13,4,0),DAY(H22)),
DATE(YEAR(H22)+1,MONTH(H22),DAY(H22)))))-H22))+H22)</f>
        <v>41737</v>
      </c>
      <c r="J22" s="9" t="str">
        <f t="shared" si="2"/>
        <v>2014-04</v>
      </c>
      <c r="K22" s="11">
        <f t="shared" si="3"/>
        <v>14210.806571404357</v>
      </c>
      <c r="L22" s="11">
        <f t="shared" si="4"/>
        <v>202.61863875606412</v>
      </c>
      <c r="M22" s="11">
        <f>IF(A22="","",VLOOKUP(E22,index!$A$1:$B$6,2,0)*K22*G22)</f>
        <v>92.117173556007444</v>
      </c>
      <c r="N22" s="11">
        <f>IF(A22="","",-PMT(G22*VLOOKUP(E22,index!$A$1:$B$6,2,0),C22,F22,0,0))</f>
        <v>294.73581231207157</v>
      </c>
      <c r="O22" s="11">
        <f t="shared" si="5"/>
        <v>14008.187932648292</v>
      </c>
      <c r="P22" s="11">
        <f t="shared" si="0"/>
        <v>0</v>
      </c>
      <c r="Q22" s="14"/>
    </row>
    <row r="23" spans="1:17" ht="14.45" x14ac:dyDescent="0.3">
      <c r="A23" s="9">
        <f>IF(A22="","",IF(B22&lt;C22,A22,IF(A22=MAX('entry data'!$B$8:$B$507),"",A22+1)))</f>
        <v>1</v>
      </c>
      <c r="B23" s="9">
        <f t="shared" si="1"/>
        <v>22</v>
      </c>
      <c r="C23" s="9">
        <f>IF(ISERROR(VLOOKUP(A23,'entry data'!B:G,6,0)),"",VLOOKUP(A23,'entry data'!B:G,6,0))</f>
        <v>78</v>
      </c>
      <c r="D23" s="9" t="str">
        <f>IF(ISERROR(VLOOKUP(A23,'entry data'!B:C,2,0)),"",VLOOKUP(A23,'entry data'!B:C,2,0))</f>
        <v>Car Loan</v>
      </c>
      <c r="E23" s="9" t="str">
        <f>IF(ISERROR(VLOOKUP(A23,'entry data'!B:E,4,0)),"",VLOOKUP(A23,'entry data'!B:E,4,0))</f>
        <v>fortnightly</v>
      </c>
      <c r="F23" s="11">
        <f>IF(A23="","",IF(ISERROR(VLOOKUP(A23,'entry data'!B:F,5,0)),"",VLOOKUP(A23,'entry data'!B:F,5,0)))</f>
        <v>18000</v>
      </c>
      <c r="G23" s="12">
        <f>IF(A23="","",IF(ISERROR(VLOOKUP(A23,'entry data'!B:I,8,0)),"",VLOOKUP(A23,'entry data'!B:I,7,0)))</f>
        <v>0.16900000000000001</v>
      </c>
      <c r="H23" s="13">
        <f>IF(A23="","",IF(B23=1,VLOOKUP(A23,'entry data'!B:D,3,0),I22))</f>
        <v>41737</v>
      </c>
      <c r="I23" s="14">
        <f>IF(A23="","",IF(E23="weekly",7,IF(E23="fortnightly",14,IF(E23="monthly",DATE(IF(MONTH(H23)=12,YEAR(H23)+1,YEAR(H23)),VLOOKUP(MONTH(H23),index!$D$2:$G$13,2,0),DAY(H23)),
IF(E23="quarterly",DATE(IF(MONTH(H23)&gt;=10,YEAR(H23)+1,YEAR(H23)),VLOOKUP(MONTH(H23),index!$D$2:$G$13,3,0),DAY(H23)),
IF(E23="halfyearly",DATE(IF(MONTH(H23)&gt;=7,YEAR(H23)+1,YEAR(H23)),VLOOKUP(MONTH(H23),index!$D$2:$G$13,4,0),DAY(H23)),
DATE(YEAR(H23)+1,MONTH(H23),DAY(H23)))))-H23))+H23)</f>
        <v>41751</v>
      </c>
      <c r="J23" s="9" t="str">
        <f t="shared" si="2"/>
        <v>2014-04</v>
      </c>
      <c r="K23" s="11">
        <f t="shared" si="3"/>
        <v>14008.187932648292</v>
      </c>
      <c r="L23" s="11">
        <f t="shared" si="4"/>
        <v>203.93205163085003</v>
      </c>
      <c r="M23" s="11">
        <f>IF(A23="","",VLOOKUP(E23,index!$A$1:$B$6,2,0)*K23*G23)</f>
        <v>90.803760681221547</v>
      </c>
      <c r="N23" s="11">
        <f>IF(A23="","",-PMT(G23*VLOOKUP(E23,index!$A$1:$B$6,2,0),C23,F23,0,0))</f>
        <v>294.73581231207157</v>
      </c>
      <c r="O23" s="11">
        <f t="shared" si="5"/>
        <v>13804.255881017441</v>
      </c>
      <c r="P23" s="11">
        <f t="shared" si="0"/>
        <v>13804.255881017441</v>
      </c>
      <c r="Q23" s="14"/>
    </row>
    <row r="24" spans="1:17" ht="14.45" x14ac:dyDescent="0.3">
      <c r="A24" s="9">
        <f>IF(A23="","",IF(B23&lt;C23,A23,IF(A23=MAX('entry data'!$B$8:$B$507),"",A23+1)))</f>
        <v>1</v>
      </c>
      <c r="B24" s="9">
        <f t="shared" si="1"/>
        <v>23</v>
      </c>
      <c r="C24" s="9">
        <f>IF(ISERROR(VLOOKUP(A24,'entry data'!B:G,6,0)),"",VLOOKUP(A24,'entry data'!B:G,6,0))</f>
        <v>78</v>
      </c>
      <c r="D24" s="9" t="str">
        <f>IF(ISERROR(VLOOKUP(A24,'entry data'!B:C,2,0)),"",VLOOKUP(A24,'entry data'!B:C,2,0))</f>
        <v>Car Loan</v>
      </c>
      <c r="E24" s="9" t="str">
        <f>IF(ISERROR(VLOOKUP(A24,'entry data'!B:E,4,0)),"",VLOOKUP(A24,'entry data'!B:E,4,0))</f>
        <v>fortnightly</v>
      </c>
      <c r="F24" s="11">
        <f>IF(A24="","",IF(ISERROR(VLOOKUP(A24,'entry data'!B:F,5,0)),"",VLOOKUP(A24,'entry data'!B:F,5,0)))</f>
        <v>18000</v>
      </c>
      <c r="G24" s="12">
        <f>IF(A24="","",IF(ISERROR(VLOOKUP(A24,'entry data'!B:I,8,0)),"",VLOOKUP(A24,'entry data'!B:I,7,0)))</f>
        <v>0.16900000000000001</v>
      </c>
      <c r="H24" s="13">
        <f>IF(A24="","",IF(B24=1,VLOOKUP(A24,'entry data'!B:D,3,0),I23))</f>
        <v>41751</v>
      </c>
      <c r="I24" s="14">
        <f>IF(A24="","",IF(E24="weekly",7,IF(E24="fortnightly",14,IF(E24="monthly",DATE(IF(MONTH(H24)=12,YEAR(H24)+1,YEAR(H24)),VLOOKUP(MONTH(H24),index!$D$2:$G$13,2,0),DAY(H24)),
IF(E24="quarterly",DATE(IF(MONTH(H24)&gt;=10,YEAR(H24)+1,YEAR(H24)),VLOOKUP(MONTH(H24),index!$D$2:$G$13,3,0),DAY(H24)),
IF(E24="halfyearly",DATE(IF(MONTH(H24)&gt;=7,YEAR(H24)+1,YEAR(H24)),VLOOKUP(MONTH(H24),index!$D$2:$G$13,4,0),DAY(H24)),
DATE(YEAR(H24)+1,MONTH(H24),DAY(H24)))))-H24))+H24)</f>
        <v>41765</v>
      </c>
      <c r="J24" s="9" t="str">
        <f t="shared" si="2"/>
        <v>2014-05</v>
      </c>
      <c r="K24" s="11">
        <f t="shared" si="3"/>
        <v>13804.255881017441</v>
      </c>
      <c r="L24" s="11">
        <f t="shared" si="4"/>
        <v>205.25397829977769</v>
      </c>
      <c r="M24" s="11">
        <f>IF(A24="","",VLOOKUP(E24,index!$A$1:$B$6,2,0)*K24*G24)</f>
        <v>89.481834012293888</v>
      </c>
      <c r="N24" s="11">
        <f>IF(A24="","",-PMT(G24*VLOOKUP(E24,index!$A$1:$B$6,2,0),C24,F24,0,0))</f>
        <v>294.73581231207157</v>
      </c>
      <c r="O24" s="11">
        <f t="shared" si="5"/>
        <v>13599.001902717664</v>
      </c>
      <c r="P24" s="11">
        <f t="shared" si="0"/>
        <v>0</v>
      </c>
      <c r="Q24" s="14"/>
    </row>
    <row r="25" spans="1:17" ht="14.45" x14ac:dyDescent="0.3">
      <c r="A25" s="9">
        <f>IF(A24="","",IF(B24&lt;C24,A24,IF(A24=MAX('entry data'!$B$8:$B$507),"",A24+1)))</f>
        <v>1</v>
      </c>
      <c r="B25" s="9">
        <f t="shared" si="1"/>
        <v>24</v>
      </c>
      <c r="C25" s="9">
        <f>IF(ISERROR(VLOOKUP(A25,'entry data'!B:G,6,0)),"",VLOOKUP(A25,'entry data'!B:G,6,0))</f>
        <v>78</v>
      </c>
      <c r="D25" s="9" t="str">
        <f>IF(ISERROR(VLOOKUP(A25,'entry data'!B:C,2,0)),"",VLOOKUP(A25,'entry data'!B:C,2,0))</f>
        <v>Car Loan</v>
      </c>
      <c r="E25" s="9" t="str">
        <f>IF(ISERROR(VLOOKUP(A25,'entry data'!B:E,4,0)),"",VLOOKUP(A25,'entry data'!B:E,4,0))</f>
        <v>fortnightly</v>
      </c>
      <c r="F25" s="11">
        <f>IF(A25="","",IF(ISERROR(VLOOKUP(A25,'entry data'!B:F,5,0)),"",VLOOKUP(A25,'entry data'!B:F,5,0)))</f>
        <v>18000</v>
      </c>
      <c r="G25" s="12">
        <f>IF(A25="","",IF(ISERROR(VLOOKUP(A25,'entry data'!B:I,8,0)),"",VLOOKUP(A25,'entry data'!B:I,7,0)))</f>
        <v>0.16900000000000001</v>
      </c>
      <c r="H25" s="13">
        <f>IF(A25="","",IF(B25=1,VLOOKUP(A25,'entry data'!B:D,3,0),I24))</f>
        <v>41765</v>
      </c>
      <c r="I25" s="14">
        <f>IF(A25="","",IF(E25="weekly",7,IF(E25="fortnightly",14,IF(E25="monthly",DATE(IF(MONTH(H25)=12,YEAR(H25)+1,YEAR(H25)),VLOOKUP(MONTH(H25),index!$D$2:$G$13,2,0),DAY(H25)),
IF(E25="quarterly",DATE(IF(MONTH(H25)&gt;=10,YEAR(H25)+1,YEAR(H25)),VLOOKUP(MONTH(H25),index!$D$2:$G$13,3,0),DAY(H25)),
IF(E25="halfyearly",DATE(IF(MONTH(H25)&gt;=7,YEAR(H25)+1,YEAR(H25)),VLOOKUP(MONTH(H25),index!$D$2:$G$13,4,0),DAY(H25)),
DATE(YEAR(H25)+1,MONTH(H25),DAY(H25)))))-H25))+H25)</f>
        <v>41779</v>
      </c>
      <c r="J25" s="9" t="str">
        <f t="shared" si="2"/>
        <v>2014-05</v>
      </c>
      <c r="K25" s="11">
        <f t="shared" si="3"/>
        <v>13599.001902717664</v>
      </c>
      <c r="L25" s="11">
        <f t="shared" si="4"/>
        <v>206.58447395089348</v>
      </c>
      <c r="M25" s="11">
        <f>IF(A25="","",VLOOKUP(E25,index!$A$1:$B$6,2,0)*K25*G25)</f>
        <v>88.151338361178077</v>
      </c>
      <c r="N25" s="11">
        <f>IF(A25="","",-PMT(G25*VLOOKUP(E25,index!$A$1:$B$6,2,0),C25,F25,0,0))</f>
        <v>294.73581231207157</v>
      </c>
      <c r="O25" s="11">
        <f t="shared" si="5"/>
        <v>13392.41742876677</v>
      </c>
      <c r="P25" s="11">
        <f t="shared" si="0"/>
        <v>13392.41742876677</v>
      </c>
      <c r="Q25" s="14"/>
    </row>
    <row r="26" spans="1:17" ht="14.45" x14ac:dyDescent="0.3">
      <c r="A26" s="9">
        <f>IF(A25="","",IF(B25&lt;C25,A25,IF(A25=MAX('entry data'!$B$8:$B$507),"",A25+1)))</f>
        <v>1</v>
      </c>
      <c r="B26" s="9">
        <f t="shared" si="1"/>
        <v>25</v>
      </c>
      <c r="C26" s="9">
        <f>IF(ISERROR(VLOOKUP(A26,'entry data'!B:G,6,0)),"",VLOOKUP(A26,'entry data'!B:G,6,0))</f>
        <v>78</v>
      </c>
      <c r="D26" s="9" t="str">
        <f>IF(ISERROR(VLOOKUP(A26,'entry data'!B:C,2,0)),"",VLOOKUP(A26,'entry data'!B:C,2,0))</f>
        <v>Car Loan</v>
      </c>
      <c r="E26" s="9" t="str">
        <f>IF(ISERROR(VLOOKUP(A26,'entry data'!B:E,4,0)),"",VLOOKUP(A26,'entry data'!B:E,4,0))</f>
        <v>fortnightly</v>
      </c>
      <c r="F26" s="11">
        <f>IF(A26="","",IF(ISERROR(VLOOKUP(A26,'entry data'!B:F,5,0)),"",VLOOKUP(A26,'entry data'!B:F,5,0)))</f>
        <v>18000</v>
      </c>
      <c r="G26" s="12">
        <f>IF(A26="","",IF(ISERROR(VLOOKUP(A26,'entry data'!B:I,8,0)),"",VLOOKUP(A26,'entry data'!B:I,7,0)))</f>
        <v>0.16900000000000001</v>
      </c>
      <c r="H26" s="13">
        <f>IF(A26="","",IF(B26=1,VLOOKUP(A26,'entry data'!B:D,3,0),I25))</f>
        <v>41779</v>
      </c>
      <c r="I26" s="14">
        <f>IF(A26="","",IF(E26="weekly",7,IF(E26="fortnightly",14,IF(E26="monthly",DATE(IF(MONTH(H26)=12,YEAR(H26)+1,YEAR(H26)),VLOOKUP(MONTH(H26),index!$D$2:$G$13,2,0),DAY(H26)),
IF(E26="quarterly",DATE(IF(MONTH(H26)&gt;=10,YEAR(H26)+1,YEAR(H26)),VLOOKUP(MONTH(H26),index!$D$2:$G$13,3,0),DAY(H26)),
IF(E26="halfyearly",DATE(IF(MONTH(H26)&gt;=7,YEAR(H26)+1,YEAR(H26)),VLOOKUP(MONTH(H26),index!$D$2:$G$13,4,0),DAY(H26)),
DATE(YEAR(H26)+1,MONTH(H26),DAY(H26)))))-H26))+H26)</f>
        <v>41793</v>
      </c>
      <c r="J26" s="9" t="str">
        <f t="shared" si="2"/>
        <v>2014-06</v>
      </c>
      <c r="K26" s="11">
        <f t="shared" si="3"/>
        <v>13392.41742876677</v>
      </c>
      <c r="L26" s="11">
        <f t="shared" si="4"/>
        <v>207.9235941299834</v>
      </c>
      <c r="M26" s="11">
        <f>IF(A26="","",VLOOKUP(E26,index!$A$1:$B$6,2,0)*K26*G26)</f>
        <v>86.812218182088174</v>
      </c>
      <c r="N26" s="11">
        <f>IF(A26="","",-PMT(G26*VLOOKUP(E26,index!$A$1:$B$6,2,0),C26,F26,0,0))</f>
        <v>294.73581231207157</v>
      </c>
      <c r="O26" s="11">
        <f t="shared" si="5"/>
        <v>13184.493834636787</v>
      </c>
      <c r="P26" s="11">
        <f t="shared" si="0"/>
        <v>0</v>
      </c>
      <c r="Q26" s="14"/>
    </row>
    <row r="27" spans="1:17" ht="14.45" x14ac:dyDescent="0.3">
      <c r="A27" s="9">
        <f>IF(A26="","",IF(B26&lt;C26,A26,IF(A26=MAX('entry data'!$B$8:$B$507),"",A26+1)))</f>
        <v>1</v>
      </c>
      <c r="B27" s="9">
        <f t="shared" si="1"/>
        <v>26</v>
      </c>
      <c r="C27" s="9">
        <f>IF(ISERROR(VLOOKUP(A27,'entry data'!B:G,6,0)),"",VLOOKUP(A27,'entry data'!B:G,6,0))</f>
        <v>78</v>
      </c>
      <c r="D27" s="9" t="str">
        <f>IF(ISERROR(VLOOKUP(A27,'entry data'!B:C,2,0)),"",VLOOKUP(A27,'entry data'!B:C,2,0))</f>
        <v>Car Loan</v>
      </c>
      <c r="E27" s="9" t="str">
        <f>IF(ISERROR(VLOOKUP(A27,'entry data'!B:E,4,0)),"",VLOOKUP(A27,'entry data'!B:E,4,0))</f>
        <v>fortnightly</v>
      </c>
      <c r="F27" s="11">
        <f>IF(A27="","",IF(ISERROR(VLOOKUP(A27,'entry data'!B:F,5,0)),"",VLOOKUP(A27,'entry data'!B:F,5,0)))</f>
        <v>18000</v>
      </c>
      <c r="G27" s="12">
        <f>IF(A27="","",IF(ISERROR(VLOOKUP(A27,'entry data'!B:I,8,0)),"",VLOOKUP(A27,'entry data'!B:I,7,0)))</f>
        <v>0.16900000000000001</v>
      </c>
      <c r="H27" s="13">
        <f>IF(A27="","",IF(B27=1,VLOOKUP(A27,'entry data'!B:D,3,0),I26))</f>
        <v>41793</v>
      </c>
      <c r="I27" s="14">
        <f>IF(A27="","",IF(E27="weekly",7,IF(E27="fortnightly",14,IF(E27="monthly",DATE(IF(MONTH(H27)=12,YEAR(H27)+1,YEAR(H27)),VLOOKUP(MONTH(H27),index!$D$2:$G$13,2,0),DAY(H27)),
IF(E27="quarterly",DATE(IF(MONTH(H27)&gt;=10,YEAR(H27)+1,YEAR(H27)),VLOOKUP(MONTH(H27),index!$D$2:$G$13,3,0),DAY(H27)),
IF(E27="halfyearly",DATE(IF(MONTH(H27)&gt;=7,YEAR(H27)+1,YEAR(H27)),VLOOKUP(MONTH(H27),index!$D$2:$G$13,4,0),DAY(H27)),
DATE(YEAR(H27)+1,MONTH(H27),DAY(H27)))))-H27))+H27)</f>
        <v>41807</v>
      </c>
      <c r="J27" s="9" t="str">
        <f t="shared" si="2"/>
        <v>2014-06</v>
      </c>
      <c r="K27" s="11">
        <f t="shared" si="3"/>
        <v>13184.493834636787</v>
      </c>
      <c r="L27" s="11">
        <f t="shared" si="4"/>
        <v>209.27139474289174</v>
      </c>
      <c r="M27" s="11">
        <f>IF(A27="","",VLOOKUP(E27,index!$A$1:$B$6,2,0)*K27*G27)</f>
        <v>85.464417569179844</v>
      </c>
      <c r="N27" s="11">
        <f>IF(A27="","",-PMT(G27*VLOOKUP(E27,index!$A$1:$B$6,2,0),C27,F27,0,0))</f>
        <v>294.73581231207157</v>
      </c>
      <c r="O27" s="11">
        <f t="shared" si="5"/>
        <v>12975.222439893896</v>
      </c>
      <c r="P27" s="11">
        <f t="shared" si="0"/>
        <v>12975.222439893896</v>
      </c>
      <c r="Q27" s="14"/>
    </row>
    <row r="28" spans="1:17" ht="14.45" x14ac:dyDescent="0.3">
      <c r="A28" s="9">
        <f>IF(A27="","",IF(B27&lt;C27,A27,IF(A27=MAX('entry data'!$B$8:$B$507),"",A27+1)))</f>
        <v>1</v>
      </c>
      <c r="B28" s="9">
        <f t="shared" si="1"/>
        <v>27</v>
      </c>
      <c r="C28" s="9">
        <f>IF(ISERROR(VLOOKUP(A28,'entry data'!B:G,6,0)),"",VLOOKUP(A28,'entry data'!B:G,6,0))</f>
        <v>78</v>
      </c>
      <c r="D28" s="9" t="str">
        <f>IF(ISERROR(VLOOKUP(A28,'entry data'!B:C,2,0)),"",VLOOKUP(A28,'entry data'!B:C,2,0))</f>
        <v>Car Loan</v>
      </c>
      <c r="E28" s="9" t="str">
        <f>IF(ISERROR(VLOOKUP(A28,'entry data'!B:E,4,0)),"",VLOOKUP(A28,'entry data'!B:E,4,0))</f>
        <v>fortnightly</v>
      </c>
      <c r="F28" s="11">
        <f>IF(A28="","",IF(ISERROR(VLOOKUP(A28,'entry data'!B:F,5,0)),"",VLOOKUP(A28,'entry data'!B:F,5,0)))</f>
        <v>18000</v>
      </c>
      <c r="G28" s="12">
        <f>IF(A28="","",IF(ISERROR(VLOOKUP(A28,'entry data'!B:I,8,0)),"",VLOOKUP(A28,'entry data'!B:I,7,0)))</f>
        <v>0.16900000000000001</v>
      </c>
      <c r="H28" s="13">
        <f>IF(A28="","",IF(B28=1,VLOOKUP(A28,'entry data'!B:D,3,0),I27))</f>
        <v>41807</v>
      </c>
      <c r="I28" s="14">
        <f>IF(A28="","",IF(E28="weekly",7,IF(E28="fortnightly",14,IF(E28="monthly",DATE(IF(MONTH(H28)=12,YEAR(H28)+1,YEAR(H28)),VLOOKUP(MONTH(H28),index!$D$2:$G$13,2,0),DAY(H28)),
IF(E28="quarterly",DATE(IF(MONTH(H28)&gt;=10,YEAR(H28)+1,YEAR(H28)),VLOOKUP(MONTH(H28),index!$D$2:$G$13,3,0),DAY(H28)),
IF(E28="halfyearly",DATE(IF(MONTH(H28)&gt;=7,YEAR(H28)+1,YEAR(H28)),VLOOKUP(MONTH(H28),index!$D$2:$G$13,4,0),DAY(H28)),
DATE(YEAR(H28)+1,MONTH(H28),DAY(H28)))))-H28))+H28)</f>
        <v>41821</v>
      </c>
      <c r="J28" s="9" t="str">
        <f t="shared" si="2"/>
        <v>2014-07</v>
      </c>
      <c r="K28" s="11">
        <f t="shared" si="3"/>
        <v>12975.222439893896</v>
      </c>
      <c r="L28" s="11">
        <f t="shared" si="4"/>
        <v>210.62793205785525</v>
      </c>
      <c r="M28" s="11">
        <f>IF(A28="","",VLOOKUP(E28,index!$A$1:$B$6,2,0)*K28*G28)</f>
        <v>84.107880254216326</v>
      </c>
      <c r="N28" s="11">
        <f>IF(A28="","",-PMT(G28*VLOOKUP(E28,index!$A$1:$B$6,2,0),C28,F28,0,0))</f>
        <v>294.73581231207157</v>
      </c>
      <c r="O28" s="11">
        <f t="shared" si="5"/>
        <v>12764.59450783604</v>
      </c>
      <c r="P28" s="11">
        <f t="shared" si="0"/>
        <v>0</v>
      </c>
      <c r="Q28" s="14"/>
    </row>
    <row r="29" spans="1:17" ht="14.45" x14ac:dyDescent="0.3">
      <c r="A29" s="9">
        <f>IF(A28="","",IF(B28&lt;C28,A28,IF(A28=MAX('entry data'!$B$8:$B$507),"",A28+1)))</f>
        <v>1</v>
      </c>
      <c r="B29" s="9">
        <f t="shared" si="1"/>
        <v>28</v>
      </c>
      <c r="C29" s="9">
        <f>IF(ISERROR(VLOOKUP(A29,'entry data'!B:G,6,0)),"",VLOOKUP(A29,'entry data'!B:G,6,0))</f>
        <v>78</v>
      </c>
      <c r="D29" s="9" t="str">
        <f>IF(ISERROR(VLOOKUP(A29,'entry data'!B:C,2,0)),"",VLOOKUP(A29,'entry data'!B:C,2,0))</f>
        <v>Car Loan</v>
      </c>
      <c r="E29" s="9" t="str">
        <f>IF(ISERROR(VLOOKUP(A29,'entry data'!B:E,4,0)),"",VLOOKUP(A29,'entry data'!B:E,4,0))</f>
        <v>fortnightly</v>
      </c>
      <c r="F29" s="11">
        <f>IF(A29="","",IF(ISERROR(VLOOKUP(A29,'entry data'!B:F,5,0)),"",VLOOKUP(A29,'entry data'!B:F,5,0)))</f>
        <v>18000</v>
      </c>
      <c r="G29" s="12">
        <f>IF(A29="","",IF(ISERROR(VLOOKUP(A29,'entry data'!B:I,8,0)),"",VLOOKUP(A29,'entry data'!B:I,7,0)))</f>
        <v>0.16900000000000001</v>
      </c>
      <c r="H29" s="13">
        <f>IF(A29="","",IF(B29=1,VLOOKUP(A29,'entry data'!B:D,3,0),I28))</f>
        <v>41821</v>
      </c>
      <c r="I29" s="14">
        <f>IF(A29="","",IF(E29="weekly",7,IF(E29="fortnightly",14,IF(E29="monthly",DATE(IF(MONTH(H29)=12,YEAR(H29)+1,YEAR(H29)),VLOOKUP(MONTH(H29),index!$D$2:$G$13,2,0),DAY(H29)),
IF(E29="quarterly",DATE(IF(MONTH(H29)&gt;=10,YEAR(H29)+1,YEAR(H29)),VLOOKUP(MONTH(H29),index!$D$2:$G$13,3,0),DAY(H29)),
IF(E29="halfyearly",DATE(IF(MONTH(H29)&gt;=7,YEAR(H29)+1,YEAR(H29)),VLOOKUP(MONTH(H29),index!$D$2:$G$13,4,0),DAY(H29)),
DATE(YEAR(H29)+1,MONTH(H29),DAY(H29)))))-H29))+H29)</f>
        <v>41835</v>
      </c>
      <c r="J29" s="9" t="str">
        <f t="shared" si="2"/>
        <v>2014-07</v>
      </c>
      <c r="K29" s="11">
        <f t="shared" si="3"/>
        <v>12764.59450783604</v>
      </c>
      <c r="L29" s="11">
        <f t="shared" si="4"/>
        <v>211.99326270785218</v>
      </c>
      <c r="M29" s="11">
        <f>IF(A29="","",VLOOKUP(E29,index!$A$1:$B$6,2,0)*K29*G29)</f>
        <v>82.742549604219377</v>
      </c>
      <c r="N29" s="11">
        <f>IF(A29="","",-PMT(G29*VLOOKUP(E29,index!$A$1:$B$6,2,0),C29,F29,0,0))</f>
        <v>294.73581231207157</v>
      </c>
      <c r="O29" s="11">
        <f t="shared" si="5"/>
        <v>12552.601245128188</v>
      </c>
      <c r="P29" s="11">
        <f t="shared" si="0"/>
        <v>0</v>
      </c>
      <c r="Q29" s="14"/>
    </row>
    <row r="30" spans="1:17" ht="14.45" x14ac:dyDescent="0.3">
      <c r="A30" s="9">
        <f>IF(A29="","",IF(B29&lt;C29,A29,IF(A29=MAX('entry data'!$B$8:$B$507),"",A29+1)))</f>
        <v>1</v>
      </c>
      <c r="B30" s="9">
        <f t="shared" si="1"/>
        <v>29</v>
      </c>
      <c r="C30" s="9">
        <f>IF(ISERROR(VLOOKUP(A30,'entry data'!B:G,6,0)),"",VLOOKUP(A30,'entry data'!B:G,6,0))</f>
        <v>78</v>
      </c>
      <c r="D30" s="9" t="str">
        <f>IF(ISERROR(VLOOKUP(A30,'entry data'!B:C,2,0)),"",VLOOKUP(A30,'entry data'!B:C,2,0))</f>
        <v>Car Loan</v>
      </c>
      <c r="E30" s="9" t="str">
        <f>IF(ISERROR(VLOOKUP(A30,'entry data'!B:E,4,0)),"",VLOOKUP(A30,'entry data'!B:E,4,0))</f>
        <v>fortnightly</v>
      </c>
      <c r="F30" s="11">
        <f>IF(A30="","",IF(ISERROR(VLOOKUP(A30,'entry data'!B:F,5,0)),"",VLOOKUP(A30,'entry data'!B:F,5,0)))</f>
        <v>18000</v>
      </c>
      <c r="G30" s="12">
        <f>IF(A30="","",IF(ISERROR(VLOOKUP(A30,'entry data'!B:I,8,0)),"",VLOOKUP(A30,'entry data'!B:I,7,0)))</f>
        <v>0.16900000000000001</v>
      </c>
      <c r="H30" s="13">
        <f>IF(A30="","",IF(B30=1,VLOOKUP(A30,'entry data'!B:D,3,0),I29))</f>
        <v>41835</v>
      </c>
      <c r="I30" s="14">
        <f>IF(A30="","",IF(E30="weekly",7,IF(E30="fortnightly",14,IF(E30="monthly",DATE(IF(MONTH(H30)=12,YEAR(H30)+1,YEAR(H30)),VLOOKUP(MONTH(H30),index!$D$2:$G$13,2,0),DAY(H30)),
IF(E30="quarterly",DATE(IF(MONTH(H30)&gt;=10,YEAR(H30)+1,YEAR(H30)),VLOOKUP(MONTH(H30),index!$D$2:$G$13,3,0),DAY(H30)),
IF(E30="halfyearly",DATE(IF(MONTH(H30)&gt;=7,YEAR(H30)+1,YEAR(H30)),VLOOKUP(MONTH(H30),index!$D$2:$G$13,4,0),DAY(H30)),
DATE(YEAR(H30)+1,MONTH(H30),DAY(H30)))))-H30))+H30)</f>
        <v>41849</v>
      </c>
      <c r="J30" s="9" t="str">
        <f t="shared" si="2"/>
        <v>2014-07</v>
      </c>
      <c r="K30" s="11">
        <f t="shared" si="3"/>
        <v>12552.601245128188</v>
      </c>
      <c r="L30" s="11">
        <f t="shared" si="4"/>
        <v>213.36744369296667</v>
      </c>
      <c r="M30" s="11">
        <f>IF(A30="","",VLOOKUP(E30,index!$A$1:$B$6,2,0)*K30*G30)</f>
        <v>81.368368619104913</v>
      </c>
      <c r="N30" s="11">
        <f>IF(A30="","",-PMT(G30*VLOOKUP(E30,index!$A$1:$B$6,2,0),C30,F30,0,0))</f>
        <v>294.73581231207157</v>
      </c>
      <c r="O30" s="11">
        <f t="shared" si="5"/>
        <v>12339.233801435221</v>
      </c>
      <c r="P30" s="11">
        <f t="shared" si="0"/>
        <v>12339.233801435221</v>
      </c>
      <c r="Q30" s="14"/>
    </row>
    <row r="31" spans="1:17" ht="14.45" x14ac:dyDescent="0.3">
      <c r="A31" s="9">
        <f>IF(A30="","",IF(B30&lt;C30,A30,IF(A30=MAX('entry data'!$B$8:$B$507),"",A30+1)))</f>
        <v>1</v>
      </c>
      <c r="B31" s="9">
        <f t="shared" si="1"/>
        <v>30</v>
      </c>
      <c r="C31" s="9">
        <f>IF(ISERROR(VLOOKUP(A31,'entry data'!B:G,6,0)),"",VLOOKUP(A31,'entry data'!B:G,6,0))</f>
        <v>78</v>
      </c>
      <c r="D31" s="9" t="str">
        <f>IF(ISERROR(VLOOKUP(A31,'entry data'!B:C,2,0)),"",VLOOKUP(A31,'entry data'!B:C,2,0))</f>
        <v>Car Loan</v>
      </c>
      <c r="E31" s="9" t="str">
        <f>IF(ISERROR(VLOOKUP(A31,'entry data'!B:E,4,0)),"",VLOOKUP(A31,'entry data'!B:E,4,0))</f>
        <v>fortnightly</v>
      </c>
      <c r="F31" s="11">
        <f>IF(A31="","",IF(ISERROR(VLOOKUP(A31,'entry data'!B:F,5,0)),"",VLOOKUP(A31,'entry data'!B:F,5,0)))</f>
        <v>18000</v>
      </c>
      <c r="G31" s="12">
        <f>IF(A31="","",IF(ISERROR(VLOOKUP(A31,'entry data'!B:I,8,0)),"",VLOOKUP(A31,'entry data'!B:I,7,0)))</f>
        <v>0.16900000000000001</v>
      </c>
      <c r="H31" s="13">
        <f>IF(A31="","",IF(B31=1,VLOOKUP(A31,'entry data'!B:D,3,0),I30))</f>
        <v>41849</v>
      </c>
      <c r="I31" s="14">
        <f>IF(A31="","",IF(E31="weekly",7,IF(E31="fortnightly",14,IF(E31="monthly",DATE(IF(MONTH(H31)=12,YEAR(H31)+1,YEAR(H31)),VLOOKUP(MONTH(H31),index!$D$2:$G$13,2,0),DAY(H31)),
IF(E31="quarterly",DATE(IF(MONTH(H31)&gt;=10,YEAR(H31)+1,YEAR(H31)),VLOOKUP(MONTH(H31),index!$D$2:$G$13,3,0),DAY(H31)),
IF(E31="halfyearly",DATE(IF(MONTH(H31)&gt;=7,YEAR(H31)+1,YEAR(H31)),VLOOKUP(MONTH(H31),index!$D$2:$G$13,4,0),DAY(H31)),
DATE(YEAR(H31)+1,MONTH(H31),DAY(H31)))))-H31))+H31)</f>
        <v>41863</v>
      </c>
      <c r="J31" s="9" t="str">
        <f t="shared" si="2"/>
        <v>2014-08</v>
      </c>
      <c r="K31" s="11">
        <f t="shared" si="3"/>
        <v>12339.233801435221</v>
      </c>
      <c r="L31" s="11">
        <f t="shared" si="4"/>
        <v>214.7505323827682</v>
      </c>
      <c r="M31" s="11">
        <f>IF(A31="","",VLOOKUP(E31,index!$A$1:$B$6,2,0)*K31*G31)</f>
        <v>79.985279929303388</v>
      </c>
      <c r="N31" s="11">
        <f>IF(A31="","",-PMT(G31*VLOOKUP(E31,index!$A$1:$B$6,2,0),C31,F31,0,0))</f>
        <v>294.73581231207157</v>
      </c>
      <c r="O31" s="11">
        <f t="shared" si="5"/>
        <v>12124.483269052453</v>
      </c>
      <c r="P31" s="11">
        <f t="shared" si="0"/>
        <v>0</v>
      </c>
      <c r="Q31" s="14"/>
    </row>
    <row r="32" spans="1:17" ht="14.45" x14ac:dyDescent="0.3">
      <c r="A32" s="9">
        <f>IF(A31="","",IF(B31&lt;C31,A31,IF(A31=MAX('entry data'!$B$8:$B$507),"",A31+1)))</f>
        <v>1</v>
      </c>
      <c r="B32" s="9">
        <f t="shared" si="1"/>
        <v>31</v>
      </c>
      <c r="C32" s="9">
        <f>IF(ISERROR(VLOOKUP(A32,'entry data'!B:G,6,0)),"",VLOOKUP(A32,'entry data'!B:G,6,0))</f>
        <v>78</v>
      </c>
      <c r="D32" s="9" t="str">
        <f>IF(ISERROR(VLOOKUP(A32,'entry data'!B:C,2,0)),"",VLOOKUP(A32,'entry data'!B:C,2,0))</f>
        <v>Car Loan</v>
      </c>
      <c r="E32" s="9" t="str">
        <f>IF(ISERROR(VLOOKUP(A32,'entry data'!B:E,4,0)),"",VLOOKUP(A32,'entry data'!B:E,4,0))</f>
        <v>fortnightly</v>
      </c>
      <c r="F32" s="11">
        <f>IF(A32="","",IF(ISERROR(VLOOKUP(A32,'entry data'!B:F,5,0)),"",VLOOKUP(A32,'entry data'!B:F,5,0)))</f>
        <v>18000</v>
      </c>
      <c r="G32" s="12">
        <f>IF(A32="","",IF(ISERROR(VLOOKUP(A32,'entry data'!B:I,8,0)),"",VLOOKUP(A32,'entry data'!B:I,7,0)))</f>
        <v>0.16900000000000001</v>
      </c>
      <c r="H32" s="13">
        <f>IF(A32="","",IF(B32=1,VLOOKUP(A32,'entry data'!B:D,3,0),I31))</f>
        <v>41863</v>
      </c>
      <c r="I32" s="14">
        <f>IF(A32="","",IF(E32="weekly",7,IF(E32="fortnightly",14,IF(E32="monthly",DATE(IF(MONTH(H32)=12,YEAR(H32)+1,YEAR(H32)),VLOOKUP(MONTH(H32),index!$D$2:$G$13,2,0),DAY(H32)),
IF(E32="quarterly",DATE(IF(MONTH(H32)&gt;=10,YEAR(H32)+1,YEAR(H32)),VLOOKUP(MONTH(H32),index!$D$2:$G$13,3,0),DAY(H32)),
IF(E32="halfyearly",DATE(IF(MONTH(H32)&gt;=7,YEAR(H32)+1,YEAR(H32)),VLOOKUP(MONTH(H32),index!$D$2:$G$13,4,0),DAY(H32)),
DATE(YEAR(H32)+1,MONTH(H32),DAY(H32)))))-H32))+H32)</f>
        <v>41877</v>
      </c>
      <c r="J32" s="9" t="str">
        <f t="shared" si="2"/>
        <v>2014-08</v>
      </c>
      <c r="K32" s="11">
        <f t="shared" si="3"/>
        <v>12124.483269052453</v>
      </c>
      <c r="L32" s="11">
        <f t="shared" si="4"/>
        <v>216.14258651870688</v>
      </c>
      <c r="M32" s="11">
        <f>IF(A32="","",VLOOKUP(E32,index!$A$1:$B$6,2,0)*K32*G32)</f>
        <v>78.593225793364681</v>
      </c>
      <c r="N32" s="11">
        <f>IF(A32="","",-PMT(G32*VLOOKUP(E32,index!$A$1:$B$6,2,0),C32,F32,0,0))</f>
        <v>294.73581231207157</v>
      </c>
      <c r="O32" s="11">
        <f t="shared" si="5"/>
        <v>11908.340682533746</v>
      </c>
      <c r="P32" s="11">
        <f t="shared" si="0"/>
        <v>11908.340682533746</v>
      </c>
      <c r="Q32" s="14"/>
    </row>
    <row r="33" spans="1:17" ht="14.45" x14ac:dyDescent="0.3">
      <c r="A33" s="9">
        <f>IF(A32="","",IF(B32&lt;C32,A32,IF(A32=MAX('entry data'!$B$8:$B$507),"",A32+1)))</f>
        <v>1</v>
      </c>
      <c r="B33" s="9">
        <f>IF(A33="","",IF(B32=C32,1,B32+1))</f>
        <v>32</v>
      </c>
      <c r="C33" s="9">
        <f>IF(ISERROR(VLOOKUP(A33,'entry data'!B:G,6,0)),"",VLOOKUP(A33,'entry data'!B:G,6,0))</f>
        <v>78</v>
      </c>
      <c r="D33" s="9" t="str">
        <f>IF(ISERROR(VLOOKUP(A33,'entry data'!B:C,2,0)),"",VLOOKUP(A33,'entry data'!B:C,2,0))</f>
        <v>Car Loan</v>
      </c>
      <c r="E33" s="9" t="str">
        <f>IF(ISERROR(VLOOKUP(A33,'entry data'!B:E,4,0)),"",VLOOKUP(A33,'entry data'!B:E,4,0))</f>
        <v>fortnightly</v>
      </c>
      <c r="F33" s="11">
        <f>IF(A33="","",IF(ISERROR(VLOOKUP(A33,'entry data'!B:F,5,0)),"",VLOOKUP(A33,'entry data'!B:F,5,0)))</f>
        <v>18000</v>
      </c>
      <c r="G33" s="12">
        <f>IF(A33="","",IF(ISERROR(VLOOKUP(A33,'entry data'!B:I,8,0)),"",VLOOKUP(A33,'entry data'!B:I,7,0)))</f>
        <v>0.16900000000000001</v>
      </c>
      <c r="H33" s="13">
        <f>IF(A33="","",IF(B33=1,VLOOKUP(A33,'entry data'!B:D,3,0),I32))</f>
        <v>41877</v>
      </c>
      <c r="I33" s="14">
        <f>IF(A33="","",IF(E33="weekly",7,IF(E33="fortnightly",14,IF(E33="monthly",DATE(IF(MONTH(H33)=12,YEAR(H33)+1,YEAR(H33)),VLOOKUP(MONTH(H33),index!$D$2:$G$13,2,0),DAY(H33)),
IF(E33="quarterly",DATE(IF(MONTH(H33)&gt;=10,YEAR(H33)+1,YEAR(H33)),VLOOKUP(MONTH(H33),index!$D$2:$G$13,3,0),DAY(H33)),
IF(E33="halfyearly",DATE(IF(MONTH(H33)&gt;=7,YEAR(H33)+1,YEAR(H33)),VLOOKUP(MONTH(H33),index!$D$2:$G$13,4,0),DAY(H33)),
DATE(YEAR(H33)+1,MONTH(H33),DAY(H33)))))-H33))+H33)</f>
        <v>41891</v>
      </c>
      <c r="J33" s="9" t="str">
        <f>IF(A33="","",IF(MONTH(I33)&lt;10,YEAR(I33)&amp;"-0"&amp;MONTH(I33),YEAR(I33)&amp;"-"&amp;MONTH(I33)))</f>
        <v>2014-09</v>
      </c>
      <c r="K33" s="11">
        <f>IF(A33="","",IF(B33=1,F33,O32))</f>
        <v>11908.340682533746</v>
      </c>
      <c r="L33" s="11">
        <f>IF(A33="","",N33-M33)</f>
        <v>217.54366421652406</v>
      </c>
      <c r="M33" s="11">
        <f>IF(A33="","",VLOOKUP(E33,index!$A$1:$B$6,2,0)*K33*G33)</f>
        <v>77.192148095547523</v>
      </c>
      <c r="N33" s="11">
        <f>IF(A33="","",-PMT(G33*VLOOKUP(E33,index!$A$1:$B$6,2,0),C33,F33,0,0))</f>
        <v>294.73581231207157</v>
      </c>
      <c r="O33" s="11">
        <f>IF(A33="","",K33-L33)</f>
        <v>11690.797018317222</v>
      </c>
      <c r="P33" s="11">
        <f t="shared" si="0"/>
        <v>0</v>
      </c>
      <c r="Q33" s="14"/>
    </row>
    <row r="34" spans="1:17" x14ac:dyDescent="0.25">
      <c r="A34" s="9">
        <f>IF(A33="","",IF(B33&lt;C33,A33,IF(A33=MAX('entry data'!$B$8:$B$507),"",A33+1)))</f>
        <v>1</v>
      </c>
      <c r="B34" s="9">
        <f t="shared" ref="B34:B62" si="6">IF(A34="","",IF(B33=C33,1,B33+1))</f>
        <v>33</v>
      </c>
      <c r="C34" s="9">
        <f>IF(ISERROR(VLOOKUP(A34,'entry data'!B:G,6,0)),"",VLOOKUP(A34,'entry data'!B:G,6,0))</f>
        <v>78</v>
      </c>
      <c r="D34" s="9" t="str">
        <f>IF(ISERROR(VLOOKUP(A34,'entry data'!B:C,2,0)),"",VLOOKUP(A34,'entry data'!B:C,2,0))</f>
        <v>Car Loan</v>
      </c>
      <c r="E34" s="9" t="str">
        <f>IF(ISERROR(VLOOKUP(A34,'entry data'!B:E,4,0)),"",VLOOKUP(A34,'entry data'!B:E,4,0))</f>
        <v>fortnightly</v>
      </c>
      <c r="F34" s="11">
        <f>IF(A34="","",IF(ISERROR(VLOOKUP(A34,'entry data'!B:F,5,0)),"",VLOOKUP(A34,'entry data'!B:F,5,0)))</f>
        <v>18000</v>
      </c>
      <c r="G34" s="12">
        <f>IF(A34="","",IF(ISERROR(VLOOKUP(A34,'entry data'!B:I,8,0)),"",VLOOKUP(A34,'entry data'!B:I,7,0)))</f>
        <v>0.16900000000000001</v>
      </c>
      <c r="H34" s="13">
        <f>IF(A34="","",IF(B34=1,VLOOKUP(A34,'entry data'!B:D,3,0),I33))</f>
        <v>41891</v>
      </c>
      <c r="I34" s="14">
        <f>IF(A34="","",IF(E34="weekly",7,IF(E34="fortnightly",14,IF(E34="monthly",DATE(IF(MONTH(H34)=12,YEAR(H34)+1,YEAR(H34)),VLOOKUP(MONTH(H34),index!$D$2:$G$13,2,0),DAY(H34)),
IF(E34="quarterly",DATE(IF(MONTH(H34)&gt;=10,YEAR(H34)+1,YEAR(H34)),VLOOKUP(MONTH(H34),index!$D$2:$G$13,3,0),DAY(H34)),
IF(E34="halfyearly",DATE(IF(MONTH(H34)&gt;=7,YEAR(H34)+1,YEAR(H34)),VLOOKUP(MONTH(H34),index!$D$2:$G$13,4,0),DAY(H34)),
DATE(YEAR(H34)+1,MONTH(H34),DAY(H34)))))-H34))+H34)</f>
        <v>41905</v>
      </c>
      <c r="J34" s="9" t="str">
        <f t="shared" ref="J34:J62" si="7">IF(A34="","",IF(MONTH(I34)&lt;10,YEAR(I34)&amp;"-0"&amp;MONTH(I34),YEAR(I34)&amp;"-"&amp;MONTH(I34)))</f>
        <v>2014-09</v>
      </c>
      <c r="K34" s="11">
        <f t="shared" ref="K34:K62" si="8">IF(A34="","",IF(B34=1,F34,O33))</f>
        <v>11690.797018317222</v>
      </c>
      <c r="L34" s="11">
        <f t="shared" ref="L34:L62" si="9">IF(A34="","",N34-M34)</f>
        <v>218.95382396867831</v>
      </c>
      <c r="M34" s="11">
        <f>IF(A34="","",VLOOKUP(E34,index!$A$1:$B$6,2,0)*K34*G34)</f>
        <v>75.78198834339328</v>
      </c>
      <c r="N34" s="11">
        <f>IF(A34="","",-PMT(G34*VLOOKUP(E34,index!$A$1:$B$6,2,0),C34,F34,0,0))</f>
        <v>294.73581231207157</v>
      </c>
      <c r="O34" s="11">
        <f t="shared" ref="O34:O62" si="10">IF(A34="","",K34-L34)</f>
        <v>11471.843194348543</v>
      </c>
      <c r="P34" s="11">
        <f t="shared" si="0"/>
        <v>11471.843194348543</v>
      </c>
      <c r="Q34" s="14"/>
    </row>
    <row r="35" spans="1:17" x14ac:dyDescent="0.25">
      <c r="A35" s="9">
        <f>IF(A34="","",IF(B34&lt;C34,A34,IF(A34=MAX('entry data'!$B$8:$B$507),"",A34+1)))</f>
        <v>1</v>
      </c>
      <c r="B35" s="9">
        <f t="shared" si="6"/>
        <v>34</v>
      </c>
      <c r="C35" s="9">
        <f>IF(ISERROR(VLOOKUP(A35,'entry data'!B:G,6,0)),"",VLOOKUP(A35,'entry data'!B:G,6,0))</f>
        <v>78</v>
      </c>
      <c r="D35" s="9" t="str">
        <f>IF(ISERROR(VLOOKUP(A35,'entry data'!B:C,2,0)),"",VLOOKUP(A35,'entry data'!B:C,2,0))</f>
        <v>Car Loan</v>
      </c>
      <c r="E35" s="9" t="str">
        <f>IF(ISERROR(VLOOKUP(A35,'entry data'!B:E,4,0)),"",VLOOKUP(A35,'entry data'!B:E,4,0))</f>
        <v>fortnightly</v>
      </c>
      <c r="F35" s="11">
        <f>IF(A35="","",IF(ISERROR(VLOOKUP(A35,'entry data'!B:F,5,0)),"",VLOOKUP(A35,'entry data'!B:F,5,0)))</f>
        <v>18000</v>
      </c>
      <c r="G35" s="12">
        <f>IF(A35="","",IF(ISERROR(VLOOKUP(A35,'entry data'!B:I,8,0)),"",VLOOKUP(A35,'entry data'!B:I,7,0)))</f>
        <v>0.16900000000000001</v>
      </c>
      <c r="H35" s="13">
        <f>IF(A35="","",IF(B35=1,VLOOKUP(A35,'entry data'!B:D,3,0),I34))</f>
        <v>41905</v>
      </c>
      <c r="I35" s="14">
        <f>IF(A35="","",IF(E35="weekly",7,IF(E35="fortnightly",14,IF(E35="monthly",DATE(IF(MONTH(H35)=12,YEAR(H35)+1,YEAR(H35)),VLOOKUP(MONTH(H35),index!$D$2:$G$13,2,0),DAY(H35)),
IF(E35="quarterly",DATE(IF(MONTH(H35)&gt;=10,YEAR(H35)+1,YEAR(H35)),VLOOKUP(MONTH(H35),index!$D$2:$G$13,3,0),DAY(H35)),
IF(E35="halfyearly",DATE(IF(MONTH(H35)&gt;=7,YEAR(H35)+1,YEAR(H35)),VLOOKUP(MONTH(H35),index!$D$2:$G$13,4,0),DAY(H35)),
DATE(YEAR(H35)+1,MONTH(H35),DAY(H35)))))-H35))+H35)</f>
        <v>41919</v>
      </c>
      <c r="J35" s="9" t="str">
        <f t="shared" si="7"/>
        <v>2014-10</v>
      </c>
      <c r="K35" s="11">
        <f t="shared" si="8"/>
        <v>11471.843194348543</v>
      </c>
      <c r="L35" s="11">
        <f t="shared" si="9"/>
        <v>220.37312464678757</v>
      </c>
      <c r="M35" s="11">
        <f>IF(A35="","",VLOOKUP(E35,index!$A$1:$B$6,2,0)*K35*G35)</f>
        <v>74.362687665283985</v>
      </c>
      <c r="N35" s="11">
        <f>IF(A35="","",-PMT(G35*VLOOKUP(E35,index!$A$1:$B$6,2,0),C35,F35,0,0))</f>
        <v>294.73581231207157</v>
      </c>
      <c r="O35" s="11">
        <f t="shared" si="10"/>
        <v>11251.470069701756</v>
      </c>
      <c r="P35" s="11">
        <f t="shared" si="0"/>
        <v>0</v>
      </c>
      <c r="Q35" s="14"/>
    </row>
    <row r="36" spans="1:17" x14ac:dyDescent="0.25">
      <c r="A36" s="9">
        <f>IF(A35="","",IF(B35&lt;C35,A35,IF(A35=MAX('entry data'!$B$8:$B$507),"",A35+1)))</f>
        <v>1</v>
      </c>
      <c r="B36" s="9">
        <f t="shared" si="6"/>
        <v>35</v>
      </c>
      <c r="C36" s="9">
        <f>IF(ISERROR(VLOOKUP(A36,'entry data'!B:G,6,0)),"",VLOOKUP(A36,'entry data'!B:G,6,0))</f>
        <v>78</v>
      </c>
      <c r="D36" s="9" t="str">
        <f>IF(ISERROR(VLOOKUP(A36,'entry data'!B:C,2,0)),"",VLOOKUP(A36,'entry data'!B:C,2,0))</f>
        <v>Car Loan</v>
      </c>
      <c r="E36" s="9" t="str">
        <f>IF(ISERROR(VLOOKUP(A36,'entry data'!B:E,4,0)),"",VLOOKUP(A36,'entry data'!B:E,4,0))</f>
        <v>fortnightly</v>
      </c>
      <c r="F36" s="11">
        <f>IF(A36="","",IF(ISERROR(VLOOKUP(A36,'entry data'!B:F,5,0)),"",VLOOKUP(A36,'entry data'!B:F,5,0)))</f>
        <v>18000</v>
      </c>
      <c r="G36" s="12">
        <f>IF(A36="","",IF(ISERROR(VLOOKUP(A36,'entry data'!B:I,8,0)),"",VLOOKUP(A36,'entry data'!B:I,7,0)))</f>
        <v>0.16900000000000001</v>
      </c>
      <c r="H36" s="13">
        <f>IF(A36="","",IF(B36=1,VLOOKUP(A36,'entry data'!B:D,3,0),I35))</f>
        <v>41919</v>
      </c>
      <c r="I36" s="14">
        <f>IF(A36="","",IF(E36="weekly",7,IF(E36="fortnightly",14,IF(E36="monthly",DATE(IF(MONTH(H36)=12,YEAR(H36)+1,YEAR(H36)),VLOOKUP(MONTH(H36),index!$D$2:$G$13,2,0),DAY(H36)),
IF(E36="quarterly",DATE(IF(MONTH(H36)&gt;=10,YEAR(H36)+1,YEAR(H36)),VLOOKUP(MONTH(H36),index!$D$2:$G$13,3,0),DAY(H36)),
IF(E36="halfyearly",DATE(IF(MONTH(H36)&gt;=7,YEAR(H36)+1,YEAR(H36)),VLOOKUP(MONTH(H36),index!$D$2:$G$13,4,0),DAY(H36)),
DATE(YEAR(H36)+1,MONTH(H36),DAY(H36)))))-H36))+H36)</f>
        <v>41933</v>
      </c>
      <c r="J36" s="9" t="str">
        <f t="shared" si="7"/>
        <v>2014-10</v>
      </c>
      <c r="K36" s="11">
        <f t="shared" si="8"/>
        <v>11251.470069701756</v>
      </c>
      <c r="L36" s="11">
        <f t="shared" si="9"/>
        <v>221.80162550408704</v>
      </c>
      <c r="M36" s="11">
        <f>IF(A36="","",VLOOKUP(E36,index!$A$1:$B$6,2,0)*K36*G36)</f>
        <v>72.934186807984545</v>
      </c>
      <c r="N36" s="11">
        <f>IF(A36="","",-PMT(G36*VLOOKUP(E36,index!$A$1:$B$6,2,0),C36,F36,0,0))</f>
        <v>294.73581231207157</v>
      </c>
      <c r="O36" s="11">
        <f t="shared" si="10"/>
        <v>11029.668444197669</v>
      </c>
      <c r="P36" s="11">
        <f t="shared" si="0"/>
        <v>11029.668444197669</v>
      </c>
      <c r="Q36" s="14"/>
    </row>
    <row r="37" spans="1:17" x14ac:dyDescent="0.25">
      <c r="A37" s="9">
        <f>IF(A36="","",IF(B36&lt;C36,A36,IF(A36=MAX('entry data'!$B$8:$B$507),"",A36+1)))</f>
        <v>1</v>
      </c>
      <c r="B37" s="9">
        <f t="shared" si="6"/>
        <v>36</v>
      </c>
      <c r="C37" s="9">
        <f>IF(ISERROR(VLOOKUP(A37,'entry data'!B:G,6,0)),"",VLOOKUP(A37,'entry data'!B:G,6,0))</f>
        <v>78</v>
      </c>
      <c r="D37" s="9" t="str">
        <f>IF(ISERROR(VLOOKUP(A37,'entry data'!B:C,2,0)),"",VLOOKUP(A37,'entry data'!B:C,2,0))</f>
        <v>Car Loan</v>
      </c>
      <c r="E37" s="9" t="str">
        <f>IF(ISERROR(VLOOKUP(A37,'entry data'!B:E,4,0)),"",VLOOKUP(A37,'entry data'!B:E,4,0))</f>
        <v>fortnightly</v>
      </c>
      <c r="F37" s="11">
        <f>IF(A37="","",IF(ISERROR(VLOOKUP(A37,'entry data'!B:F,5,0)),"",VLOOKUP(A37,'entry data'!B:F,5,0)))</f>
        <v>18000</v>
      </c>
      <c r="G37" s="12">
        <f>IF(A37="","",IF(ISERROR(VLOOKUP(A37,'entry data'!B:I,8,0)),"",VLOOKUP(A37,'entry data'!B:I,7,0)))</f>
        <v>0.16900000000000001</v>
      </c>
      <c r="H37" s="13">
        <f>IF(A37="","",IF(B37=1,VLOOKUP(A37,'entry data'!B:D,3,0),I36))</f>
        <v>41933</v>
      </c>
      <c r="I37" s="14">
        <f>IF(A37="","",IF(E37="weekly",7,IF(E37="fortnightly",14,IF(E37="monthly",DATE(IF(MONTH(H37)=12,YEAR(H37)+1,YEAR(H37)),VLOOKUP(MONTH(H37),index!$D$2:$G$13,2,0),DAY(H37)),
IF(E37="quarterly",DATE(IF(MONTH(H37)&gt;=10,YEAR(H37)+1,YEAR(H37)),VLOOKUP(MONTH(H37),index!$D$2:$G$13,3,0),DAY(H37)),
IF(E37="halfyearly",DATE(IF(MONTH(H37)&gt;=7,YEAR(H37)+1,YEAR(H37)),VLOOKUP(MONTH(H37),index!$D$2:$G$13,4,0),DAY(H37)),
DATE(YEAR(H37)+1,MONTH(H37),DAY(H37)))))-H37))+H37)</f>
        <v>41947</v>
      </c>
      <c r="J37" s="9" t="str">
        <f t="shared" si="7"/>
        <v>2014-11</v>
      </c>
      <c r="K37" s="11">
        <f t="shared" si="8"/>
        <v>11029.668444197669</v>
      </c>
      <c r="L37" s="11">
        <f t="shared" si="9"/>
        <v>223.23938617790256</v>
      </c>
      <c r="M37" s="11">
        <f>IF(A37="","",VLOOKUP(E37,index!$A$1:$B$6,2,0)*K37*G37)</f>
        <v>71.496426134169013</v>
      </c>
      <c r="N37" s="11">
        <f>IF(A37="","",-PMT(G37*VLOOKUP(E37,index!$A$1:$B$6,2,0),C37,F37,0,0))</f>
        <v>294.73581231207157</v>
      </c>
      <c r="O37" s="11">
        <f t="shared" si="10"/>
        <v>10806.429058019767</v>
      </c>
      <c r="P37" s="11">
        <f t="shared" si="0"/>
        <v>0</v>
      </c>
      <c r="Q37" s="14"/>
    </row>
    <row r="38" spans="1:17" x14ac:dyDescent="0.25">
      <c r="A38" s="9">
        <f>IF(A37="","",IF(B37&lt;C37,A37,IF(A37=MAX('entry data'!$B$8:$B$507),"",A37+1)))</f>
        <v>1</v>
      </c>
      <c r="B38" s="9">
        <f t="shared" si="6"/>
        <v>37</v>
      </c>
      <c r="C38" s="9">
        <f>IF(ISERROR(VLOOKUP(A38,'entry data'!B:G,6,0)),"",VLOOKUP(A38,'entry data'!B:G,6,0))</f>
        <v>78</v>
      </c>
      <c r="D38" s="9" t="str">
        <f>IF(ISERROR(VLOOKUP(A38,'entry data'!B:C,2,0)),"",VLOOKUP(A38,'entry data'!B:C,2,0))</f>
        <v>Car Loan</v>
      </c>
      <c r="E38" s="9" t="str">
        <f>IF(ISERROR(VLOOKUP(A38,'entry data'!B:E,4,0)),"",VLOOKUP(A38,'entry data'!B:E,4,0))</f>
        <v>fortnightly</v>
      </c>
      <c r="F38" s="11">
        <f>IF(A38="","",IF(ISERROR(VLOOKUP(A38,'entry data'!B:F,5,0)),"",VLOOKUP(A38,'entry data'!B:F,5,0)))</f>
        <v>18000</v>
      </c>
      <c r="G38" s="12">
        <f>IF(A38="","",IF(ISERROR(VLOOKUP(A38,'entry data'!B:I,8,0)),"",VLOOKUP(A38,'entry data'!B:I,7,0)))</f>
        <v>0.16900000000000001</v>
      </c>
      <c r="H38" s="13">
        <f>IF(A38="","",IF(B38=1,VLOOKUP(A38,'entry data'!B:D,3,0),I37))</f>
        <v>41947</v>
      </c>
      <c r="I38" s="14">
        <f>IF(A38="","",IF(E38="weekly",7,IF(E38="fortnightly",14,IF(E38="monthly",DATE(IF(MONTH(H38)=12,YEAR(H38)+1,YEAR(H38)),VLOOKUP(MONTH(H38),index!$D$2:$G$13,2,0),DAY(H38)),
IF(E38="quarterly",DATE(IF(MONTH(H38)&gt;=10,YEAR(H38)+1,YEAR(H38)),VLOOKUP(MONTH(H38),index!$D$2:$G$13,3,0),DAY(H38)),
IF(E38="halfyearly",DATE(IF(MONTH(H38)&gt;=7,YEAR(H38)+1,YEAR(H38)),VLOOKUP(MONTH(H38),index!$D$2:$G$13,4,0),DAY(H38)),
DATE(YEAR(H38)+1,MONTH(H38),DAY(H38)))))-H38))+H38)</f>
        <v>41961</v>
      </c>
      <c r="J38" s="9" t="str">
        <f t="shared" si="7"/>
        <v>2014-11</v>
      </c>
      <c r="K38" s="11">
        <f t="shared" si="8"/>
        <v>10806.429058019767</v>
      </c>
      <c r="L38" s="11">
        <f t="shared" si="9"/>
        <v>224.6864666921407</v>
      </c>
      <c r="M38" s="11">
        <f>IF(A38="","",VLOOKUP(E38,index!$A$1:$B$6,2,0)*K38*G38)</f>
        <v>70.049345619930875</v>
      </c>
      <c r="N38" s="11">
        <f>IF(A38="","",-PMT(G38*VLOOKUP(E38,index!$A$1:$B$6,2,0),C38,F38,0,0))</f>
        <v>294.73581231207157</v>
      </c>
      <c r="O38" s="11">
        <f t="shared" si="10"/>
        <v>10581.742591327626</v>
      </c>
      <c r="P38" s="11">
        <f t="shared" si="0"/>
        <v>10581.742591327626</v>
      </c>
      <c r="Q38" s="14"/>
    </row>
    <row r="39" spans="1:17" x14ac:dyDescent="0.25">
      <c r="A39" s="9">
        <f>IF(A38="","",IF(B38&lt;C38,A38,IF(A38=MAX('entry data'!$B$8:$B$507),"",A38+1)))</f>
        <v>1</v>
      </c>
      <c r="B39" s="9">
        <f t="shared" si="6"/>
        <v>38</v>
      </c>
      <c r="C39" s="9">
        <f>IF(ISERROR(VLOOKUP(A39,'entry data'!B:G,6,0)),"",VLOOKUP(A39,'entry data'!B:G,6,0))</f>
        <v>78</v>
      </c>
      <c r="D39" s="9" t="str">
        <f>IF(ISERROR(VLOOKUP(A39,'entry data'!B:C,2,0)),"",VLOOKUP(A39,'entry data'!B:C,2,0))</f>
        <v>Car Loan</v>
      </c>
      <c r="E39" s="9" t="str">
        <f>IF(ISERROR(VLOOKUP(A39,'entry data'!B:E,4,0)),"",VLOOKUP(A39,'entry data'!B:E,4,0))</f>
        <v>fortnightly</v>
      </c>
      <c r="F39" s="11">
        <f>IF(A39="","",IF(ISERROR(VLOOKUP(A39,'entry data'!B:F,5,0)),"",VLOOKUP(A39,'entry data'!B:F,5,0)))</f>
        <v>18000</v>
      </c>
      <c r="G39" s="12">
        <f>IF(A39="","",IF(ISERROR(VLOOKUP(A39,'entry data'!B:I,8,0)),"",VLOOKUP(A39,'entry data'!B:I,7,0)))</f>
        <v>0.16900000000000001</v>
      </c>
      <c r="H39" s="13">
        <f>IF(A39="","",IF(B39=1,VLOOKUP(A39,'entry data'!B:D,3,0),I38))</f>
        <v>41961</v>
      </c>
      <c r="I39" s="14">
        <f>IF(A39="","",IF(E39="weekly",7,IF(E39="fortnightly",14,IF(E39="monthly",DATE(IF(MONTH(H39)=12,YEAR(H39)+1,YEAR(H39)),VLOOKUP(MONTH(H39),index!$D$2:$G$13,2,0),DAY(H39)),
IF(E39="quarterly",DATE(IF(MONTH(H39)&gt;=10,YEAR(H39)+1,YEAR(H39)),VLOOKUP(MONTH(H39),index!$D$2:$G$13,3,0),DAY(H39)),
IF(E39="halfyearly",DATE(IF(MONTH(H39)&gt;=7,YEAR(H39)+1,YEAR(H39)),VLOOKUP(MONTH(H39),index!$D$2:$G$13,4,0),DAY(H39)),
DATE(YEAR(H39)+1,MONTH(H39),DAY(H39)))))-H39))+H39)</f>
        <v>41975</v>
      </c>
      <c r="J39" s="9" t="str">
        <f t="shared" si="7"/>
        <v>2014-12</v>
      </c>
      <c r="K39" s="11">
        <f t="shared" si="8"/>
        <v>10581.742591327626</v>
      </c>
      <c r="L39" s="11">
        <f t="shared" si="9"/>
        <v>226.14292745979441</v>
      </c>
      <c r="M39" s="11">
        <f>IF(A39="","",VLOOKUP(E39,index!$A$1:$B$6,2,0)*K39*G39)</f>
        <v>68.592884852277166</v>
      </c>
      <c r="N39" s="11">
        <f>IF(A39="","",-PMT(G39*VLOOKUP(E39,index!$A$1:$B$6,2,0),C39,F39,0,0))</f>
        <v>294.73581231207157</v>
      </c>
      <c r="O39" s="11">
        <f t="shared" si="10"/>
        <v>10355.599663867832</v>
      </c>
      <c r="P39" s="11">
        <f t="shared" si="0"/>
        <v>0</v>
      </c>
      <c r="Q39" s="14"/>
    </row>
    <row r="40" spans="1:17" x14ac:dyDescent="0.25">
      <c r="A40" s="9">
        <f>IF(A39="","",IF(B39&lt;C39,A39,IF(A39=MAX('entry data'!$B$8:$B$507),"",A39+1)))</f>
        <v>1</v>
      </c>
      <c r="B40" s="9">
        <f t="shared" si="6"/>
        <v>39</v>
      </c>
      <c r="C40" s="9">
        <f>IF(ISERROR(VLOOKUP(A40,'entry data'!B:G,6,0)),"",VLOOKUP(A40,'entry data'!B:G,6,0))</f>
        <v>78</v>
      </c>
      <c r="D40" s="9" t="str">
        <f>IF(ISERROR(VLOOKUP(A40,'entry data'!B:C,2,0)),"",VLOOKUP(A40,'entry data'!B:C,2,0))</f>
        <v>Car Loan</v>
      </c>
      <c r="E40" s="9" t="str">
        <f>IF(ISERROR(VLOOKUP(A40,'entry data'!B:E,4,0)),"",VLOOKUP(A40,'entry data'!B:E,4,0))</f>
        <v>fortnightly</v>
      </c>
      <c r="F40" s="11">
        <f>IF(A40="","",IF(ISERROR(VLOOKUP(A40,'entry data'!B:F,5,0)),"",VLOOKUP(A40,'entry data'!B:F,5,0)))</f>
        <v>18000</v>
      </c>
      <c r="G40" s="12">
        <f>IF(A40="","",IF(ISERROR(VLOOKUP(A40,'entry data'!B:I,8,0)),"",VLOOKUP(A40,'entry data'!B:I,7,0)))</f>
        <v>0.16900000000000001</v>
      </c>
      <c r="H40" s="13">
        <f>IF(A40="","",IF(B40=1,VLOOKUP(A40,'entry data'!B:D,3,0),I39))</f>
        <v>41975</v>
      </c>
      <c r="I40" s="14">
        <f>IF(A40="","",IF(E40="weekly",7,IF(E40="fortnightly",14,IF(E40="monthly",DATE(IF(MONTH(H40)=12,YEAR(H40)+1,YEAR(H40)),VLOOKUP(MONTH(H40),index!$D$2:$G$13,2,0),DAY(H40)),
IF(E40="quarterly",DATE(IF(MONTH(H40)&gt;=10,YEAR(H40)+1,YEAR(H40)),VLOOKUP(MONTH(H40),index!$D$2:$G$13,3,0),DAY(H40)),
IF(E40="halfyearly",DATE(IF(MONTH(H40)&gt;=7,YEAR(H40)+1,YEAR(H40)),VLOOKUP(MONTH(H40),index!$D$2:$G$13,4,0),DAY(H40)),
DATE(YEAR(H40)+1,MONTH(H40),DAY(H40)))))-H40))+H40)</f>
        <v>41989</v>
      </c>
      <c r="J40" s="9" t="str">
        <f t="shared" si="7"/>
        <v>2014-12</v>
      </c>
      <c r="K40" s="11">
        <f t="shared" si="8"/>
        <v>10355.599663867832</v>
      </c>
      <c r="L40" s="11">
        <f t="shared" si="9"/>
        <v>227.60882928546528</v>
      </c>
      <c r="M40" s="11">
        <f>IF(A40="","",VLOOKUP(E40,index!$A$1:$B$6,2,0)*K40*G40)</f>
        <v>67.126983026606283</v>
      </c>
      <c r="N40" s="11">
        <f>IF(A40="","",-PMT(G40*VLOOKUP(E40,index!$A$1:$B$6,2,0),C40,F40,0,0))</f>
        <v>294.73581231207157</v>
      </c>
      <c r="O40" s="11">
        <f t="shared" si="10"/>
        <v>10127.990834582366</v>
      </c>
      <c r="P40" s="11">
        <f t="shared" si="0"/>
        <v>0</v>
      </c>
      <c r="Q40" s="14"/>
    </row>
    <row r="41" spans="1:17" x14ac:dyDescent="0.25">
      <c r="A41" s="9">
        <f>IF(A40="","",IF(B40&lt;C40,A40,IF(A40=MAX('entry data'!$B$8:$B$507),"",A40+1)))</f>
        <v>1</v>
      </c>
      <c r="B41" s="9">
        <f t="shared" si="6"/>
        <v>40</v>
      </c>
      <c r="C41" s="9">
        <f>IF(ISERROR(VLOOKUP(A41,'entry data'!B:G,6,0)),"",VLOOKUP(A41,'entry data'!B:G,6,0))</f>
        <v>78</v>
      </c>
      <c r="D41" s="9" t="str">
        <f>IF(ISERROR(VLOOKUP(A41,'entry data'!B:C,2,0)),"",VLOOKUP(A41,'entry data'!B:C,2,0))</f>
        <v>Car Loan</v>
      </c>
      <c r="E41" s="9" t="str">
        <f>IF(ISERROR(VLOOKUP(A41,'entry data'!B:E,4,0)),"",VLOOKUP(A41,'entry data'!B:E,4,0))</f>
        <v>fortnightly</v>
      </c>
      <c r="F41" s="11">
        <f>IF(A41="","",IF(ISERROR(VLOOKUP(A41,'entry data'!B:F,5,0)),"",VLOOKUP(A41,'entry data'!B:F,5,0)))</f>
        <v>18000</v>
      </c>
      <c r="G41" s="12">
        <f>IF(A41="","",IF(ISERROR(VLOOKUP(A41,'entry data'!B:I,8,0)),"",VLOOKUP(A41,'entry data'!B:I,7,0)))</f>
        <v>0.16900000000000001</v>
      </c>
      <c r="H41" s="13">
        <f>IF(A41="","",IF(B41=1,VLOOKUP(A41,'entry data'!B:D,3,0),I40))</f>
        <v>41989</v>
      </c>
      <c r="I41" s="14">
        <f>IF(A41="","",IF(E41="weekly",7,IF(E41="fortnightly",14,IF(E41="monthly",DATE(IF(MONTH(H41)=12,YEAR(H41)+1,YEAR(H41)),VLOOKUP(MONTH(H41),index!$D$2:$G$13,2,0),DAY(H41)),
IF(E41="quarterly",DATE(IF(MONTH(H41)&gt;=10,YEAR(H41)+1,YEAR(H41)),VLOOKUP(MONTH(H41),index!$D$2:$G$13,3,0),DAY(H41)),
IF(E41="halfyearly",DATE(IF(MONTH(H41)&gt;=7,YEAR(H41)+1,YEAR(H41)),VLOOKUP(MONTH(H41),index!$D$2:$G$13,4,0),DAY(H41)),
DATE(YEAR(H41)+1,MONTH(H41),DAY(H41)))))-H41))+H41)</f>
        <v>42003</v>
      </c>
      <c r="J41" s="9" t="str">
        <f t="shared" si="7"/>
        <v>2014-12</v>
      </c>
      <c r="K41" s="11">
        <f t="shared" si="8"/>
        <v>10127.990834582366</v>
      </c>
      <c r="L41" s="11">
        <f t="shared" si="9"/>
        <v>229.08423336790202</v>
      </c>
      <c r="M41" s="11">
        <f>IF(A41="","",VLOOKUP(E41,index!$A$1:$B$6,2,0)*K41*G41)</f>
        <v>65.651578944169543</v>
      </c>
      <c r="N41" s="11">
        <f>IF(A41="","",-PMT(G41*VLOOKUP(E41,index!$A$1:$B$6,2,0),C41,F41,0,0))</f>
        <v>294.73581231207157</v>
      </c>
      <c r="O41" s="11">
        <f t="shared" si="10"/>
        <v>9898.9066012144649</v>
      </c>
      <c r="P41" s="11">
        <f t="shared" si="0"/>
        <v>9898.9066012144649</v>
      </c>
      <c r="Q41" s="14"/>
    </row>
    <row r="42" spans="1:17" x14ac:dyDescent="0.25">
      <c r="A42" s="9">
        <f>IF(A41="","",IF(B41&lt;C41,A41,IF(A41=MAX('entry data'!$B$8:$B$507),"",A41+1)))</f>
        <v>1</v>
      </c>
      <c r="B42" s="9">
        <f t="shared" si="6"/>
        <v>41</v>
      </c>
      <c r="C42" s="9">
        <f>IF(ISERROR(VLOOKUP(A42,'entry data'!B:G,6,0)),"",VLOOKUP(A42,'entry data'!B:G,6,0))</f>
        <v>78</v>
      </c>
      <c r="D42" s="9" t="str">
        <f>IF(ISERROR(VLOOKUP(A42,'entry data'!B:C,2,0)),"",VLOOKUP(A42,'entry data'!B:C,2,0))</f>
        <v>Car Loan</v>
      </c>
      <c r="E42" s="9" t="str">
        <f>IF(ISERROR(VLOOKUP(A42,'entry data'!B:E,4,0)),"",VLOOKUP(A42,'entry data'!B:E,4,0))</f>
        <v>fortnightly</v>
      </c>
      <c r="F42" s="11">
        <f>IF(A42="","",IF(ISERROR(VLOOKUP(A42,'entry data'!B:F,5,0)),"",VLOOKUP(A42,'entry data'!B:F,5,0)))</f>
        <v>18000</v>
      </c>
      <c r="G42" s="12">
        <f>IF(A42="","",IF(ISERROR(VLOOKUP(A42,'entry data'!B:I,8,0)),"",VLOOKUP(A42,'entry data'!B:I,7,0)))</f>
        <v>0.16900000000000001</v>
      </c>
      <c r="H42" s="13">
        <f>IF(A42="","",IF(B42=1,VLOOKUP(A42,'entry data'!B:D,3,0),I41))</f>
        <v>42003</v>
      </c>
      <c r="I42" s="14">
        <f>IF(A42="","",IF(E42="weekly",7,IF(E42="fortnightly",14,IF(E42="monthly",DATE(IF(MONTH(H42)=12,YEAR(H42)+1,YEAR(H42)),VLOOKUP(MONTH(H42),index!$D$2:$G$13,2,0),DAY(H42)),
IF(E42="quarterly",DATE(IF(MONTH(H42)&gt;=10,YEAR(H42)+1,YEAR(H42)),VLOOKUP(MONTH(H42),index!$D$2:$G$13,3,0),DAY(H42)),
IF(E42="halfyearly",DATE(IF(MONTH(H42)&gt;=7,YEAR(H42)+1,YEAR(H42)),VLOOKUP(MONTH(H42),index!$D$2:$G$13,4,0),DAY(H42)),
DATE(YEAR(H42)+1,MONTH(H42),DAY(H42)))))-H42))+H42)</f>
        <v>42017</v>
      </c>
      <c r="J42" s="9" t="str">
        <f t="shared" si="7"/>
        <v>2015-01</v>
      </c>
      <c r="K42" s="11">
        <f t="shared" si="8"/>
        <v>9898.9066012144649</v>
      </c>
      <c r="L42" s="11">
        <f t="shared" si="9"/>
        <v>230.56920130255534</v>
      </c>
      <c r="M42" s="11">
        <f>IF(A42="","",VLOOKUP(E42,index!$A$1:$B$6,2,0)*K42*G42)</f>
        <v>64.166611009516231</v>
      </c>
      <c r="N42" s="11">
        <f>IF(A42="","",-PMT(G42*VLOOKUP(E42,index!$A$1:$B$6,2,0),C42,F42,0,0))</f>
        <v>294.73581231207157</v>
      </c>
      <c r="O42" s="11">
        <f t="shared" si="10"/>
        <v>9668.3373999119103</v>
      </c>
      <c r="P42" s="11">
        <f t="shared" si="0"/>
        <v>0</v>
      </c>
      <c r="Q42" s="14"/>
    </row>
    <row r="43" spans="1:17" x14ac:dyDescent="0.25">
      <c r="A43" s="9">
        <f>IF(A42="","",IF(B42&lt;C42,A42,IF(A42=MAX('entry data'!$B$8:$B$507),"",A42+1)))</f>
        <v>1</v>
      </c>
      <c r="B43" s="9">
        <f t="shared" si="6"/>
        <v>42</v>
      </c>
      <c r="C43" s="9">
        <f>IF(ISERROR(VLOOKUP(A43,'entry data'!B:G,6,0)),"",VLOOKUP(A43,'entry data'!B:G,6,0))</f>
        <v>78</v>
      </c>
      <c r="D43" s="9" t="str">
        <f>IF(ISERROR(VLOOKUP(A43,'entry data'!B:C,2,0)),"",VLOOKUP(A43,'entry data'!B:C,2,0))</f>
        <v>Car Loan</v>
      </c>
      <c r="E43" s="9" t="str">
        <f>IF(ISERROR(VLOOKUP(A43,'entry data'!B:E,4,0)),"",VLOOKUP(A43,'entry data'!B:E,4,0))</f>
        <v>fortnightly</v>
      </c>
      <c r="F43" s="11">
        <f>IF(A43="","",IF(ISERROR(VLOOKUP(A43,'entry data'!B:F,5,0)),"",VLOOKUP(A43,'entry data'!B:F,5,0)))</f>
        <v>18000</v>
      </c>
      <c r="G43" s="12">
        <f>IF(A43="","",IF(ISERROR(VLOOKUP(A43,'entry data'!B:I,8,0)),"",VLOOKUP(A43,'entry data'!B:I,7,0)))</f>
        <v>0.16900000000000001</v>
      </c>
      <c r="H43" s="13">
        <f>IF(A43="","",IF(B43=1,VLOOKUP(A43,'entry data'!B:D,3,0),I42))</f>
        <v>42017</v>
      </c>
      <c r="I43" s="14">
        <f>IF(A43="","",IF(E43="weekly",7,IF(E43="fortnightly",14,IF(E43="monthly",DATE(IF(MONTH(H43)=12,YEAR(H43)+1,YEAR(H43)),VLOOKUP(MONTH(H43),index!$D$2:$G$13,2,0),DAY(H43)),
IF(E43="quarterly",DATE(IF(MONTH(H43)&gt;=10,YEAR(H43)+1,YEAR(H43)),VLOOKUP(MONTH(H43),index!$D$2:$G$13,3,0),DAY(H43)),
IF(E43="halfyearly",DATE(IF(MONTH(H43)&gt;=7,YEAR(H43)+1,YEAR(H43)),VLOOKUP(MONTH(H43),index!$D$2:$G$13,4,0),DAY(H43)),
DATE(YEAR(H43)+1,MONTH(H43),DAY(H43)))))-H43))+H43)</f>
        <v>42031</v>
      </c>
      <c r="J43" s="9" t="str">
        <f t="shared" si="7"/>
        <v>2015-01</v>
      </c>
      <c r="K43" s="11">
        <f t="shared" si="8"/>
        <v>9668.3373999119103</v>
      </c>
      <c r="L43" s="11">
        <f t="shared" si="9"/>
        <v>232.06379508414943</v>
      </c>
      <c r="M43" s="11">
        <f>IF(A43="","",VLOOKUP(E43,index!$A$1:$B$6,2,0)*K43*G43)</f>
        <v>62.672017227922147</v>
      </c>
      <c r="N43" s="11">
        <f>IF(A43="","",-PMT(G43*VLOOKUP(E43,index!$A$1:$B$6,2,0),C43,F43,0,0))</f>
        <v>294.73581231207157</v>
      </c>
      <c r="O43" s="11">
        <f t="shared" si="10"/>
        <v>9436.2736048277602</v>
      </c>
      <c r="P43" s="11">
        <f t="shared" si="0"/>
        <v>9436.2736048277602</v>
      </c>
      <c r="Q43" s="14"/>
    </row>
    <row r="44" spans="1:17" x14ac:dyDescent="0.25">
      <c r="A44" s="9">
        <f>IF(A43="","",IF(B43&lt;C43,A43,IF(A43=MAX('entry data'!$B$8:$B$507),"",A43+1)))</f>
        <v>1</v>
      </c>
      <c r="B44" s="9">
        <f t="shared" si="6"/>
        <v>43</v>
      </c>
      <c r="C44" s="9">
        <f>IF(ISERROR(VLOOKUP(A44,'entry data'!B:G,6,0)),"",VLOOKUP(A44,'entry data'!B:G,6,0))</f>
        <v>78</v>
      </c>
      <c r="D44" s="9" t="str">
        <f>IF(ISERROR(VLOOKUP(A44,'entry data'!B:C,2,0)),"",VLOOKUP(A44,'entry data'!B:C,2,0))</f>
        <v>Car Loan</v>
      </c>
      <c r="E44" s="9" t="str">
        <f>IF(ISERROR(VLOOKUP(A44,'entry data'!B:E,4,0)),"",VLOOKUP(A44,'entry data'!B:E,4,0))</f>
        <v>fortnightly</v>
      </c>
      <c r="F44" s="11">
        <f>IF(A44="","",IF(ISERROR(VLOOKUP(A44,'entry data'!B:F,5,0)),"",VLOOKUP(A44,'entry data'!B:F,5,0)))</f>
        <v>18000</v>
      </c>
      <c r="G44" s="12">
        <f>IF(A44="","",IF(ISERROR(VLOOKUP(A44,'entry data'!B:I,8,0)),"",VLOOKUP(A44,'entry data'!B:I,7,0)))</f>
        <v>0.16900000000000001</v>
      </c>
      <c r="H44" s="13">
        <f>IF(A44="","",IF(B44=1,VLOOKUP(A44,'entry data'!B:D,3,0),I43))</f>
        <v>42031</v>
      </c>
      <c r="I44" s="14">
        <f>IF(A44="","",IF(E44="weekly",7,IF(E44="fortnightly",14,IF(E44="monthly",DATE(IF(MONTH(H44)=12,YEAR(H44)+1,YEAR(H44)),VLOOKUP(MONTH(H44),index!$D$2:$G$13,2,0),DAY(H44)),
IF(E44="quarterly",DATE(IF(MONTH(H44)&gt;=10,YEAR(H44)+1,YEAR(H44)),VLOOKUP(MONTH(H44),index!$D$2:$G$13,3,0),DAY(H44)),
IF(E44="halfyearly",DATE(IF(MONTH(H44)&gt;=7,YEAR(H44)+1,YEAR(H44)),VLOOKUP(MONTH(H44),index!$D$2:$G$13,4,0),DAY(H44)),
DATE(YEAR(H44)+1,MONTH(H44),DAY(H44)))))-H44))+H44)</f>
        <v>42045</v>
      </c>
      <c r="J44" s="9" t="str">
        <f t="shared" si="7"/>
        <v>2015-02</v>
      </c>
      <c r="K44" s="11">
        <f t="shared" si="8"/>
        <v>9436.2736048277602</v>
      </c>
      <c r="L44" s="11">
        <f t="shared" si="9"/>
        <v>233.56807710927026</v>
      </c>
      <c r="M44" s="11">
        <f>IF(A44="","",VLOOKUP(E44,index!$A$1:$B$6,2,0)*K44*G44)</f>
        <v>61.167735202801317</v>
      </c>
      <c r="N44" s="11">
        <f>IF(A44="","",-PMT(G44*VLOOKUP(E44,index!$A$1:$B$6,2,0),C44,F44,0,0))</f>
        <v>294.73581231207157</v>
      </c>
      <c r="O44" s="11">
        <f t="shared" si="10"/>
        <v>9202.70552771849</v>
      </c>
      <c r="P44" s="11">
        <f t="shared" si="0"/>
        <v>0</v>
      </c>
      <c r="Q44" s="14"/>
    </row>
    <row r="45" spans="1:17" x14ac:dyDescent="0.25">
      <c r="A45" s="9">
        <f>IF(A44="","",IF(B44&lt;C44,A44,IF(A44=MAX('entry data'!$B$8:$B$507),"",A44+1)))</f>
        <v>1</v>
      </c>
      <c r="B45" s="9">
        <f t="shared" si="6"/>
        <v>44</v>
      </c>
      <c r="C45" s="9">
        <f>IF(ISERROR(VLOOKUP(A45,'entry data'!B:G,6,0)),"",VLOOKUP(A45,'entry data'!B:G,6,0))</f>
        <v>78</v>
      </c>
      <c r="D45" s="9" t="str">
        <f>IF(ISERROR(VLOOKUP(A45,'entry data'!B:C,2,0)),"",VLOOKUP(A45,'entry data'!B:C,2,0))</f>
        <v>Car Loan</v>
      </c>
      <c r="E45" s="9" t="str">
        <f>IF(ISERROR(VLOOKUP(A45,'entry data'!B:E,4,0)),"",VLOOKUP(A45,'entry data'!B:E,4,0))</f>
        <v>fortnightly</v>
      </c>
      <c r="F45" s="11">
        <f>IF(A45="","",IF(ISERROR(VLOOKUP(A45,'entry data'!B:F,5,0)),"",VLOOKUP(A45,'entry data'!B:F,5,0)))</f>
        <v>18000</v>
      </c>
      <c r="G45" s="12">
        <f>IF(A45="","",IF(ISERROR(VLOOKUP(A45,'entry data'!B:I,8,0)),"",VLOOKUP(A45,'entry data'!B:I,7,0)))</f>
        <v>0.16900000000000001</v>
      </c>
      <c r="H45" s="13">
        <f>IF(A45="","",IF(B45=1,VLOOKUP(A45,'entry data'!B:D,3,0),I44))</f>
        <v>42045</v>
      </c>
      <c r="I45" s="14">
        <f>IF(A45="","",IF(E45="weekly",7,IF(E45="fortnightly",14,IF(E45="monthly",DATE(IF(MONTH(H45)=12,YEAR(H45)+1,YEAR(H45)),VLOOKUP(MONTH(H45),index!$D$2:$G$13,2,0),DAY(H45)),
IF(E45="quarterly",DATE(IF(MONTH(H45)&gt;=10,YEAR(H45)+1,YEAR(H45)),VLOOKUP(MONTH(H45),index!$D$2:$G$13,3,0),DAY(H45)),
IF(E45="halfyearly",DATE(IF(MONTH(H45)&gt;=7,YEAR(H45)+1,YEAR(H45)),VLOOKUP(MONTH(H45),index!$D$2:$G$13,4,0),DAY(H45)),
DATE(YEAR(H45)+1,MONTH(H45),DAY(H45)))))-H45))+H45)</f>
        <v>42059</v>
      </c>
      <c r="J45" s="9" t="str">
        <f t="shared" si="7"/>
        <v>2015-02</v>
      </c>
      <c r="K45" s="11">
        <f t="shared" si="8"/>
        <v>9202.70552771849</v>
      </c>
      <c r="L45" s="11">
        <f t="shared" si="9"/>
        <v>235.08211017897034</v>
      </c>
      <c r="M45" s="11">
        <f>IF(A45="","",VLOOKUP(E45,index!$A$1:$B$6,2,0)*K45*G45)</f>
        <v>59.653702133101234</v>
      </c>
      <c r="N45" s="11">
        <f>IF(A45="","",-PMT(G45*VLOOKUP(E45,index!$A$1:$B$6,2,0),C45,F45,0,0))</f>
        <v>294.73581231207157</v>
      </c>
      <c r="O45" s="11">
        <f t="shared" si="10"/>
        <v>8967.6234175395202</v>
      </c>
      <c r="P45" s="11">
        <f t="shared" si="0"/>
        <v>8967.6234175395202</v>
      </c>
      <c r="Q45" s="14"/>
    </row>
    <row r="46" spans="1:17" x14ac:dyDescent="0.25">
      <c r="A46" s="9">
        <f>IF(A45="","",IF(B45&lt;C45,A45,IF(A45=MAX('entry data'!$B$8:$B$507),"",A45+1)))</f>
        <v>1</v>
      </c>
      <c r="B46" s="9">
        <f t="shared" si="6"/>
        <v>45</v>
      </c>
      <c r="C46" s="9">
        <f>IF(ISERROR(VLOOKUP(A46,'entry data'!B:G,6,0)),"",VLOOKUP(A46,'entry data'!B:G,6,0))</f>
        <v>78</v>
      </c>
      <c r="D46" s="9" t="str">
        <f>IF(ISERROR(VLOOKUP(A46,'entry data'!B:C,2,0)),"",VLOOKUP(A46,'entry data'!B:C,2,0))</f>
        <v>Car Loan</v>
      </c>
      <c r="E46" s="9" t="str">
        <f>IF(ISERROR(VLOOKUP(A46,'entry data'!B:E,4,0)),"",VLOOKUP(A46,'entry data'!B:E,4,0))</f>
        <v>fortnightly</v>
      </c>
      <c r="F46" s="11">
        <f>IF(A46="","",IF(ISERROR(VLOOKUP(A46,'entry data'!B:F,5,0)),"",VLOOKUP(A46,'entry data'!B:F,5,0)))</f>
        <v>18000</v>
      </c>
      <c r="G46" s="12">
        <f>IF(A46="","",IF(ISERROR(VLOOKUP(A46,'entry data'!B:I,8,0)),"",VLOOKUP(A46,'entry data'!B:I,7,0)))</f>
        <v>0.16900000000000001</v>
      </c>
      <c r="H46" s="13">
        <f>IF(A46="","",IF(B46=1,VLOOKUP(A46,'entry data'!B:D,3,0),I45))</f>
        <v>42059</v>
      </c>
      <c r="I46" s="14">
        <f>IF(A46="","",IF(E46="weekly",7,IF(E46="fortnightly",14,IF(E46="monthly",DATE(IF(MONTH(H46)=12,YEAR(H46)+1,YEAR(H46)),VLOOKUP(MONTH(H46),index!$D$2:$G$13,2,0),DAY(H46)),
IF(E46="quarterly",DATE(IF(MONTH(H46)&gt;=10,YEAR(H46)+1,YEAR(H46)),VLOOKUP(MONTH(H46),index!$D$2:$G$13,3,0),DAY(H46)),
IF(E46="halfyearly",DATE(IF(MONTH(H46)&gt;=7,YEAR(H46)+1,YEAR(H46)),VLOOKUP(MONTH(H46),index!$D$2:$G$13,4,0),DAY(H46)),
DATE(YEAR(H46)+1,MONTH(H46),DAY(H46)))))-H46))+H46)</f>
        <v>42073</v>
      </c>
      <c r="J46" s="9" t="str">
        <f t="shared" si="7"/>
        <v>2015-03</v>
      </c>
      <c r="K46" s="11">
        <f t="shared" si="8"/>
        <v>8967.6234175395202</v>
      </c>
      <c r="L46" s="11">
        <f t="shared" si="9"/>
        <v>236.60595750139072</v>
      </c>
      <c r="M46" s="11">
        <f>IF(A46="","",VLOOKUP(E46,index!$A$1:$B$6,2,0)*K46*G46)</f>
        <v>58.12985481068084</v>
      </c>
      <c r="N46" s="11">
        <f>IF(A46="","",-PMT(G46*VLOOKUP(E46,index!$A$1:$B$6,2,0),C46,F46,0,0))</f>
        <v>294.73581231207157</v>
      </c>
      <c r="O46" s="11">
        <f t="shared" si="10"/>
        <v>8731.0174600381288</v>
      </c>
      <c r="P46" s="11">
        <f t="shared" si="0"/>
        <v>0</v>
      </c>
      <c r="Q46" s="14"/>
    </row>
    <row r="47" spans="1:17" x14ac:dyDescent="0.25">
      <c r="A47" s="9">
        <f>IF(A46="","",IF(B46&lt;C46,A46,IF(A46=MAX('entry data'!$B$8:$B$507),"",A46+1)))</f>
        <v>1</v>
      </c>
      <c r="B47" s="9">
        <f t="shared" si="6"/>
        <v>46</v>
      </c>
      <c r="C47" s="9">
        <f>IF(ISERROR(VLOOKUP(A47,'entry data'!B:G,6,0)),"",VLOOKUP(A47,'entry data'!B:G,6,0))</f>
        <v>78</v>
      </c>
      <c r="D47" s="9" t="str">
        <f>IF(ISERROR(VLOOKUP(A47,'entry data'!B:C,2,0)),"",VLOOKUP(A47,'entry data'!B:C,2,0))</f>
        <v>Car Loan</v>
      </c>
      <c r="E47" s="9" t="str">
        <f>IF(ISERROR(VLOOKUP(A47,'entry data'!B:E,4,0)),"",VLOOKUP(A47,'entry data'!B:E,4,0))</f>
        <v>fortnightly</v>
      </c>
      <c r="F47" s="11">
        <f>IF(A47="","",IF(ISERROR(VLOOKUP(A47,'entry data'!B:F,5,0)),"",VLOOKUP(A47,'entry data'!B:F,5,0)))</f>
        <v>18000</v>
      </c>
      <c r="G47" s="12">
        <f>IF(A47="","",IF(ISERROR(VLOOKUP(A47,'entry data'!B:I,8,0)),"",VLOOKUP(A47,'entry data'!B:I,7,0)))</f>
        <v>0.16900000000000001</v>
      </c>
      <c r="H47" s="13">
        <f>IF(A47="","",IF(B47=1,VLOOKUP(A47,'entry data'!B:D,3,0),I46))</f>
        <v>42073</v>
      </c>
      <c r="I47" s="14">
        <f>IF(A47="","",IF(E47="weekly",7,IF(E47="fortnightly",14,IF(E47="monthly",DATE(IF(MONTH(H47)=12,YEAR(H47)+1,YEAR(H47)),VLOOKUP(MONTH(H47),index!$D$2:$G$13,2,0),DAY(H47)),
IF(E47="quarterly",DATE(IF(MONTH(H47)&gt;=10,YEAR(H47)+1,YEAR(H47)),VLOOKUP(MONTH(H47),index!$D$2:$G$13,3,0),DAY(H47)),
IF(E47="halfyearly",DATE(IF(MONTH(H47)&gt;=7,YEAR(H47)+1,YEAR(H47)),VLOOKUP(MONTH(H47),index!$D$2:$G$13,4,0),DAY(H47)),
DATE(YEAR(H47)+1,MONTH(H47),DAY(H47)))))-H47))+H47)</f>
        <v>42087</v>
      </c>
      <c r="J47" s="9" t="str">
        <f t="shared" si="7"/>
        <v>2015-03</v>
      </c>
      <c r="K47" s="11">
        <f t="shared" si="8"/>
        <v>8731.0174600381288</v>
      </c>
      <c r="L47" s="11">
        <f t="shared" si="9"/>
        <v>238.13968269439974</v>
      </c>
      <c r="M47" s="11">
        <f>IF(A47="","",VLOOKUP(E47,index!$A$1:$B$6,2,0)*K47*G47)</f>
        <v>56.596129617671828</v>
      </c>
      <c r="N47" s="11">
        <f>IF(A47="","",-PMT(G47*VLOOKUP(E47,index!$A$1:$B$6,2,0),C47,F47,0,0))</f>
        <v>294.73581231207157</v>
      </c>
      <c r="O47" s="11">
        <f t="shared" si="10"/>
        <v>8492.8777773437287</v>
      </c>
      <c r="P47" s="11">
        <f t="shared" si="0"/>
        <v>8492.8777773437287</v>
      </c>
      <c r="Q47" s="14"/>
    </row>
    <row r="48" spans="1:17" x14ac:dyDescent="0.25">
      <c r="A48" s="9">
        <f>IF(A47="","",IF(B47&lt;C47,A47,IF(A47=MAX('entry data'!$B$8:$B$507),"",A47+1)))</f>
        <v>1</v>
      </c>
      <c r="B48" s="9">
        <f t="shared" si="6"/>
        <v>47</v>
      </c>
      <c r="C48" s="9">
        <f>IF(ISERROR(VLOOKUP(A48,'entry data'!B:G,6,0)),"",VLOOKUP(A48,'entry data'!B:G,6,0))</f>
        <v>78</v>
      </c>
      <c r="D48" s="9" t="str">
        <f>IF(ISERROR(VLOOKUP(A48,'entry data'!B:C,2,0)),"",VLOOKUP(A48,'entry data'!B:C,2,0))</f>
        <v>Car Loan</v>
      </c>
      <c r="E48" s="9" t="str">
        <f>IF(ISERROR(VLOOKUP(A48,'entry data'!B:E,4,0)),"",VLOOKUP(A48,'entry data'!B:E,4,0))</f>
        <v>fortnightly</v>
      </c>
      <c r="F48" s="11">
        <f>IF(A48="","",IF(ISERROR(VLOOKUP(A48,'entry data'!B:F,5,0)),"",VLOOKUP(A48,'entry data'!B:F,5,0)))</f>
        <v>18000</v>
      </c>
      <c r="G48" s="12">
        <f>IF(A48="","",IF(ISERROR(VLOOKUP(A48,'entry data'!B:I,8,0)),"",VLOOKUP(A48,'entry data'!B:I,7,0)))</f>
        <v>0.16900000000000001</v>
      </c>
      <c r="H48" s="13">
        <f>IF(A48="","",IF(B48=1,VLOOKUP(A48,'entry data'!B:D,3,0),I47))</f>
        <v>42087</v>
      </c>
      <c r="I48" s="14">
        <f>IF(A48="","",IF(E48="weekly",7,IF(E48="fortnightly",14,IF(E48="monthly",DATE(IF(MONTH(H48)=12,YEAR(H48)+1,YEAR(H48)),VLOOKUP(MONTH(H48),index!$D$2:$G$13,2,0),DAY(H48)),
IF(E48="quarterly",DATE(IF(MONTH(H48)&gt;=10,YEAR(H48)+1,YEAR(H48)),VLOOKUP(MONTH(H48),index!$D$2:$G$13,3,0),DAY(H48)),
IF(E48="halfyearly",DATE(IF(MONTH(H48)&gt;=7,YEAR(H48)+1,YEAR(H48)),VLOOKUP(MONTH(H48),index!$D$2:$G$13,4,0),DAY(H48)),
DATE(YEAR(H48)+1,MONTH(H48),DAY(H48)))))-H48))+H48)</f>
        <v>42101</v>
      </c>
      <c r="J48" s="9" t="str">
        <f t="shared" si="7"/>
        <v>2015-04</v>
      </c>
      <c r="K48" s="11">
        <f t="shared" si="8"/>
        <v>8492.8777773437287</v>
      </c>
      <c r="L48" s="11">
        <f t="shared" si="9"/>
        <v>239.68334978824893</v>
      </c>
      <c r="M48" s="11">
        <f>IF(A48="","",VLOOKUP(E48,index!$A$1:$B$6,2,0)*K48*G48)</f>
        <v>55.052462523822641</v>
      </c>
      <c r="N48" s="11">
        <f>IF(A48="","",-PMT(G48*VLOOKUP(E48,index!$A$1:$B$6,2,0),C48,F48,0,0))</f>
        <v>294.73581231207157</v>
      </c>
      <c r="O48" s="11">
        <f t="shared" si="10"/>
        <v>8253.1944275554797</v>
      </c>
      <c r="P48" s="11">
        <f t="shared" si="0"/>
        <v>0</v>
      </c>
      <c r="Q48" s="14"/>
    </row>
    <row r="49" spans="1:17" x14ac:dyDescent="0.25">
      <c r="A49" s="9">
        <f>IF(A48="","",IF(B48&lt;C48,A48,IF(A48=MAX('entry data'!$B$8:$B$507),"",A48+1)))</f>
        <v>1</v>
      </c>
      <c r="B49" s="9">
        <f t="shared" si="6"/>
        <v>48</v>
      </c>
      <c r="C49" s="9">
        <f>IF(ISERROR(VLOOKUP(A49,'entry data'!B:G,6,0)),"",VLOOKUP(A49,'entry data'!B:G,6,0))</f>
        <v>78</v>
      </c>
      <c r="D49" s="9" t="str">
        <f>IF(ISERROR(VLOOKUP(A49,'entry data'!B:C,2,0)),"",VLOOKUP(A49,'entry data'!B:C,2,0))</f>
        <v>Car Loan</v>
      </c>
      <c r="E49" s="9" t="str">
        <f>IF(ISERROR(VLOOKUP(A49,'entry data'!B:E,4,0)),"",VLOOKUP(A49,'entry data'!B:E,4,0))</f>
        <v>fortnightly</v>
      </c>
      <c r="F49" s="11">
        <f>IF(A49="","",IF(ISERROR(VLOOKUP(A49,'entry data'!B:F,5,0)),"",VLOOKUP(A49,'entry data'!B:F,5,0)))</f>
        <v>18000</v>
      </c>
      <c r="G49" s="12">
        <f>IF(A49="","",IF(ISERROR(VLOOKUP(A49,'entry data'!B:I,8,0)),"",VLOOKUP(A49,'entry data'!B:I,7,0)))</f>
        <v>0.16900000000000001</v>
      </c>
      <c r="H49" s="13">
        <f>IF(A49="","",IF(B49=1,VLOOKUP(A49,'entry data'!B:D,3,0),I48))</f>
        <v>42101</v>
      </c>
      <c r="I49" s="14">
        <f>IF(A49="","",IF(E49="weekly",7,IF(E49="fortnightly",14,IF(E49="monthly",DATE(IF(MONTH(H49)=12,YEAR(H49)+1,YEAR(H49)),VLOOKUP(MONTH(H49),index!$D$2:$G$13,2,0),DAY(H49)),
IF(E49="quarterly",DATE(IF(MONTH(H49)&gt;=10,YEAR(H49)+1,YEAR(H49)),VLOOKUP(MONTH(H49),index!$D$2:$G$13,3,0),DAY(H49)),
IF(E49="halfyearly",DATE(IF(MONTH(H49)&gt;=7,YEAR(H49)+1,YEAR(H49)),VLOOKUP(MONTH(H49),index!$D$2:$G$13,4,0),DAY(H49)),
DATE(YEAR(H49)+1,MONTH(H49),DAY(H49)))))-H49))+H49)</f>
        <v>42115</v>
      </c>
      <c r="J49" s="9" t="str">
        <f t="shared" si="7"/>
        <v>2015-04</v>
      </c>
      <c r="K49" s="11">
        <f t="shared" si="8"/>
        <v>8253.1944275554797</v>
      </c>
      <c r="L49" s="11">
        <f t="shared" si="9"/>
        <v>241.23702322824619</v>
      </c>
      <c r="M49" s="11">
        <f>IF(A49="","",VLOOKUP(E49,index!$A$1:$B$6,2,0)*K49*G49)</f>
        <v>53.498789083825393</v>
      </c>
      <c r="N49" s="11">
        <f>IF(A49="","",-PMT(G49*VLOOKUP(E49,index!$A$1:$B$6,2,0),C49,F49,0,0))</f>
        <v>294.73581231207157</v>
      </c>
      <c r="O49" s="11">
        <f t="shared" si="10"/>
        <v>8011.9574043272332</v>
      </c>
      <c r="P49" s="11">
        <f t="shared" si="0"/>
        <v>8011.9574043272332</v>
      </c>
      <c r="Q49" s="14"/>
    </row>
    <row r="50" spans="1:17" x14ac:dyDescent="0.25">
      <c r="A50" s="9">
        <f>IF(A49="","",IF(B49&lt;C49,A49,IF(A49=MAX('entry data'!$B$8:$B$507),"",A49+1)))</f>
        <v>1</v>
      </c>
      <c r="B50" s="9">
        <f t="shared" si="6"/>
        <v>49</v>
      </c>
      <c r="C50" s="9">
        <f>IF(ISERROR(VLOOKUP(A50,'entry data'!B:G,6,0)),"",VLOOKUP(A50,'entry data'!B:G,6,0))</f>
        <v>78</v>
      </c>
      <c r="D50" s="9" t="str">
        <f>IF(ISERROR(VLOOKUP(A50,'entry data'!B:C,2,0)),"",VLOOKUP(A50,'entry data'!B:C,2,0))</f>
        <v>Car Loan</v>
      </c>
      <c r="E50" s="9" t="str">
        <f>IF(ISERROR(VLOOKUP(A50,'entry data'!B:E,4,0)),"",VLOOKUP(A50,'entry data'!B:E,4,0))</f>
        <v>fortnightly</v>
      </c>
      <c r="F50" s="11">
        <f>IF(A50="","",IF(ISERROR(VLOOKUP(A50,'entry data'!B:F,5,0)),"",VLOOKUP(A50,'entry data'!B:F,5,0)))</f>
        <v>18000</v>
      </c>
      <c r="G50" s="12">
        <f>IF(A50="","",IF(ISERROR(VLOOKUP(A50,'entry data'!B:I,8,0)),"",VLOOKUP(A50,'entry data'!B:I,7,0)))</f>
        <v>0.16900000000000001</v>
      </c>
      <c r="H50" s="13">
        <f>IF(A50="","",IF(B50=1,VLOOKUP(A50,'entry data'!B:D,3,0),I49))</f>
        <v>42115</v>
      </c>
      <c r="I50" s="14">
        <f>IF(A50="","",IF(E50="weekly",7,IF(E50="fortnightly",14,IF(E50="monthly",DATE(IF(MONTH(H50)=12,YEAR(H50)+1,YEAR(H50)),VLOOKUP(MONTH(H50),index!$D$2:$G$13,2,0),DAY(H50)),
IF(E50="quarterly",DATE(IF(MONTH(H50)&gt;=10,YEAR(H50)+1,YEAR(H50)),VLOOKUP(MONTH(H50),index!$D$2:$G$13,3,0),DAY(H50)),
IF(E50="halfyearly",DATE(IF(MONTH(H50)&gt;=7,YEAR(H50)+1,YEAR(H50)),VLOOKUP(MONTH(H50),index!$D$2:$G$13,4,0),DAY(H50)),
DATE(YEAR(H50)+1,MONTH(H50),DAY(H50)))))-H50))+H50)</f>
        <v>42129</v>
      </c>
      <c r="J50" s="9" t="str">
        <f t="shared" si="7"/>
        <v>2015-05</v>
      </c>
      <c r="K50" s="11">
        <f t="shared" si="8"/>
        <v>8011.9574043272332</v>
      </c>
      <c r="L50" s="11">
        <f t="shared" si="9"/>
        <v>242.80076787744628</v>
      </c>
      <c r="M50" s="11">
        <f>IF(A50="","",VLOOKUP(E50,index!$A$1:$B$6,2,0)*K50*G50)</f>
        <v>51.935044434625311</v>
      </c>
      <c r="N50" s="11">
        <f>IF(A50="","",-PMT(G50*VLOOKUP(E50,index!$A$1:$B$6,2,0),C50,F50,0,0))</f>
        <v>294.73581231207157</v>
      </c>
      <c r="O50" s="11">
        <f t="shared" si="10"/>
        <v>7769.1566364497867</v>
      </c>
      <c r="P50" s="11">
        <f t="shared" si="0"/>
        <v>0</v>
      </c>
      <c r="Q50" s="14"/>
    </row>
    <row r="51" spans="1:17" x14ac:dyDescent="0.25">
      <c r="A51" s="9">
        <f>IF(A50="","",IF(B50&lt;C50,A50,IF(A50=MAX('entry data'!$B$8:$B$507),"",A50+1)))</f>
        <v>1</v>
      </c>
      <c r="B51" s="9">
        <f t="shared" si="6"/>
        <v>50</v>
      </c>
      <c r="C51" s="9">
        <f>IF(ISERROR(VLOOKUP(A51,'entry data'!B:G,6,0)),"",VLOOKUP(A51,'entry data'!B:G,6,0))</f>
        <v>78</v>
      </c>
      <c r="D51" s="9" t="str">
        <f>IF(ISERROR(VLOOKUP(A51,'entry data'!B:C,2,0)),"",VLOOKUP(A51,'entry data'!B:C,2,0))</f>
        <v>Car Loan</v>
      </c>
      <c r="E51" s="9" t="str">
        <f>IF(ISERROR(VLOOKUP(A51,'entry data'!B:E,4,0)),"",VLOOKUP(A51,'entry data'!B:E,4,0))</f>
        <v>fortnightly</v>
      </c>
      <c r="F51" s="11">
        <f>IF(A51="","",IF(ISERROR(VLOOKUP(A51,'entry data'!B:F,5,0)),"",VLOOKUP(A51,'entry data'!B:F,5,0)))</f>
        <v>18000</v>
      </c>
      <c r="G51" s="12">
        <f>IF(A51="","",IF(ISERROR(VLOOKUP(A51,'entry data'!B:I,8,0)),"",VLOOKUP(A51,'entry data'!B:I,7,0)))</f>
        <v>0.16900000000000001</v>
      </c>
      <c r="H51" s="13">
        <f>IF(A51="","",IF(B51=1,VLOOKUP(A51,'entry data'!B:D,3,0),I50))</f>
        <v>42129</v>
      </c>
      <c r="I51" s="14">
        <f>IF(A51="","",IF(E51="weekly",7,IF(E51="fortnightly",14,IF(E51="monthly",DATE(IF(MONTH(H51)=12,YEAR(H51)+1,YEAR(H51)),VLOOKUP(MONTH(H51),index!$D$2:$G$13,2,0),DAY(H51)),
IF(E51="quarterly",DATE(IF(MONTH(H51)&gt;=10,YEAR(H51)+1,YEAR(H51)),VLOOKUP(MONTH(H51),index!$D$2:$G$13,3,0),DAY(H51)),
IF(E51="halfyearly",DATE(IF(MONTH(H51)&gt;=7,YEAR(H51)+1,YEAR(H51)),VLOOKUP(MONTH(H51),index!$D$2:$G$13,4,0),DAY(H51)),
DATE(YEAR(H51)+1,MONTH(H51),DAY(H51)))))-H51))+H51)</f>
        <v>42143</v>
      </c>
      <c r="J51" s="9" t="str">
        <f t="shared" si="7"/>
        <v>2015-05</v>
      </c>
      <c r="K51" s="11">
        <f t="shared" si="8"/>
        <v>7769.1566364497867</v>
      </c>
      <c r="L51" s="11">
        <f t="shared" si="9"/>
        <v>244.37464901935871</v>
      </c>
      <c r="M51" s="11">
        <f>IF(A51="","",VLOOKUP(E51,index!$A$1:$B$6,2,0)*K51*G51)</f>
        <v>50.361163292712867</v>
      </c>
      <c r="N51" s="11">
        <f>IF(A51="","",-PMT(G51*VLOOKUP(E51,index!$A$1:$B$6,2,0),C51,F51,0,0))</f>
        <v>294.73581231207157</v>
      </c>
      <c r="O51" s="11">
        <f t="shared" si="10"/>
        <v>7524.7819874304278</v>
      </c>
      <c r="P51" s="11">
        <f t="shared" si="0"/>
        <v>7524.7819874304278</v>
      </c>
      <c r="Q51" s="14"/>
    </row>
    <row r="52" spans="1:17" x14ac:dyDescent="0.25">
      <c r="A52" s="9">
        <f>IF(A51="","",IF(B51&lt;C51,A51,IF(A51=MAX('entry data'!$B$8:$B$507),"",A51+1)))</f>
        <v>1</v>
      </c>
      <c r="B52" s="9">
        <f t="shared" si="6"/>
        <v>51</v>
      </c>
      <c r="C52" s="9">
        <f>IF(ISERROR(VLOOKUP(A52,'entry data'!B:G,6,0)),"",VLOOKUP(A52,'entry data'!B:G,6,0))</f>
        <v>78</v>
      </c>
      <c r="D52" s="9" t="str">
        <f>IF(ISERROR(VLOOKUP(A52,'entry data'!B:C,2,0)),"",VLOOKUP(A52,'entry data'!B:C,2,0))</f>
        <v>Car Loan</v>
      </c>
      <c r="E52" s="9" t="str">
        <f>IF(ISERROR(VLOOKUP(A52,'entry data'!B:E,4,0)),"",VLOOKUP(A52,'entry data'!B:E,4,0))</f>
        <v>fortnightly</v>
      </c>
      <c r="F52" s="11">
        <f>IF(A52="","",IF(ISERROR(VLOOKUP(A52,'entry data'!B:F,5,0)),"",VLOOKUP(A52,'entry data'!B:F,5,0)))</f>
        <v>18000</v>
      </c>
      <c r="G52" s="12">
        <f>IF(A52="","",IF(ISERROR(VLOOKUP(A52,'entry data'!B:I,8,0)),"",VLOOKUP(A52,'entry data'!B:I,7,0)))</f>
        <v>0.16900000000000001</v>
      </c>
      <c r="H52" s="13">
        <f>IF(A52="","",IF(B52=1,VLOOKUP(A52,'entry data'!B:D,3,0),I51))</f>
        <v>42143</v>
      </c>
      <c r="I52" s="14">
        <f>IF(A52="","",IF(E52="weekly",7,IF(E52="fortnightly",14,IF(E52="monthly",DATE(IF(MONTH(H52)=12,YEAR(H52)+1,YEAR(H52)),VLOOKUP(MONTH(H52),index!$D$2:$G$13,2,0),DAY(H52)),
IF(E52="quarterly",DATE(IF(MONTH(H52)&gt;=10,YEAR(H52)+1,YEAR(H52)),VLOOKUP(MONTH(H52),index!$D$2:$G$13,3,0),DAY(H52)),
IF(E52="halfyearly",DATE(IF(MONTH(H52)&gt;=7,YEAR(H52)+1,YEAR(H52)),VLOOKUP(MONTH(H52),index!$D$2:$G$13,4,0),DAY(H52)),
DATE(YEAR(H52)+1,MONTH(H52),DAY(H52)))))-H52))+H52)</f>
        <v>42157</v>
      </c>
      <c r="J52" s="9" t="str">
        <f t="shared" si="7"/>
        <v>2015-06</v>
      </c>
      <c r="K52" s="11">
        <f t="shared" si="8"/>
        <v>7524.7819874304278</v>
      </c>
      <c r="L52" s="11">
        <f t="shared" si="9"/>
        <v>245.95873236067325</v>
      </c>
      <c r="M52" s="11">
        <f>IF(A52="","",VLOOKUP(E52,index!$A$1:$B$6,2,0)*K52*G52)</f>
        <v>48.777079951398335</v>
      </c>
      <c r="N52" s="11">
        <f>IF(A52="","",-PMT(G52*VLOOKUP(E52,index!$A$1:$B$6,2,0),C52,F52,0,0))</f>
        <v>294.73581231207157</v>
      </c>
      <c r="O52" s="11">
        <f t="shared" si="10"/>
        <v>7278.8232550697549</v>
      </c>
      <c r="P52" s="11">
        <f t="shared" si="0"/>
        <v>0</v>
      </c>
      <c r="Q52" s="14"/>
    </row>
    <row r="53" spans="1:17" x14ac:dyDescent="0.25">
      <c r="A53" s="9">
        <f>IF(A52="","",IF(B52&lt;C52,A52,IF(A52=MAX('entry data'!$B$8:$B$507),"",A52+1)))</f>
        <v>1</v>
      </c>
      <c r="B53" s="9">
        <f t="shared" si="6"/>
        <v>52</v>
      </c>
      <c r="C53" s="9">
        <f>IF(ISERROR(VLOOKUP(A53,'entry data'!B:G,6,0)),"",VLOOKUP(A53,'entry data'!B:G,6,0))</f>
        <v>78</v>
      </c>
      <c r="D53" s="9" t="str">
        <f>IF(ISERROR(VLOOKUP(A53,'entry data'!B:C,2,0)),"",VLOOKUP(A53,'entry data'!B:C,2,0))</f>
        <v>Car Loan</v>
      </c>
      <c r="E53" s="9" t="str">
        <f>IF(ISERROR(VLOOKUP(A53,'entry data'!B:E,4,0)),"",VLOOKUP(A53,'entry data'!B:E,4,0))</f>
        <v>fortnightly</v>
      </c>
      <c r="F53" s="11">
        <f>IF(A53="","",IF(ISERROR(VLOOKUP(A53,'entry data'!B:F,5,0)),"",VLOOKUP(A53,'entry data'!B:F,5,0)))</f>
        <v>18000</v>
      </c>
      <c r="G53" s="12">
        <f>IF(A53="","",IF(ISERROR(VLOOKUP(A53,'entry data'!B:I,8,0)),"",VLOOKUP(A53,'entry data'!B:I,7,0)))</f>
        <v>0.16900000000000001</v>
      </c>
      <c r="H53" s="13">
        <f>IF(A53="","",IF(B53=1,VLOOKUP(A53,'entry data'!B:D,3,0),I52))</f>
        <v>42157</v>
      </c>
      <c r="I53" s="14">
        <f>IF(A53="","",IF(E53="weekly",7,IF(E53="fortnightly",14,IF(E53="monthly",DATE(IF(MONTH(H53)=12,YEAR(H53)+1,YEAR(H53)),VLOOKUP(MONTH(H53),index!$D$2:$G$13,2,0),DAY(H53)),
IF(E53="quarterly",DATE(IF(MONTH(H53)&gt;=10,YEAR(H53)+1,YEAR(H53)),VLOOKUP(MONTH(H53),index!$D$2:$G$13,3,0),DAY(H53)),
IF(E53="halfyearly",DATE(IF(MONTH(H53)&gt;=7,YEAR(H53)+1,YEAR(H53)),VLOOKUP(MONTH(H53),index!$D$2:$G$13,4,0),DAY(H53)),
DATE(YEAR(H53)+1,MONTH(H53),DAY(H53)))))-H53))+H53)</f>
        <v>42171</v>
      </c>
      <c r="J53" s="9" t="str">
        <f t="shared" si="7"/>
        <v>2015-06</v>
      </c>
      <c r="K53" s="11">
        <f t="shared" si="8"/>
        <v>7278.8232550697549</v>
      </c>
      <c r="L53" s="11">
        <f t="shared" si="9"/>
        <v>247.55308403400295</v>
      </c>
      <c r="M53" s="11">
        <f>IF(A53="","",VLOOKUP(E53,index!$A$1:$B$6,2,0)*K53*G53)</f>
        <v>47.182728278068609</v>
      </c>
      <c r="N53" s="11">
        <f>IF(A53="","",-PMT(G53*VLOOKUP(E53,index!$A$1:$B$6,2,0),C53,F53,0,0))</f>
        <v>294.73581231207157</v>
      </c>
      <c r="O53" s="11">
        <f t="shared" si="10"/>
        <v>7031.2701710357524</v>
      </c>
      <c r="P53" s="11">
        <f t="shared" si="0"/>
        <v>0</v>
      </c>
      <c r="Q53" s="14"/>
    </row>
    <row r="54" spans="1:17" x14ac:dyDescent="0.25">
      <c r="A54" s="9">
        <f>IF(A53="","",IF(B53&lt;C53,A53,IF(A53=MAX('entry data'!$B$8:$B$507),"",A53+1)))</f>
        <v>1</v>
      </c>
      <c r="B54" s="9">
        <f t="shared" si="6"/>
        <v>53</v>
      </c>
      <c r="C54" s="9">
        <f>IF(ISERROR(VLOOKUP(A54,'entry data'!B:G,6,0)),"",VLOOKUP(A54,'entry data'!B:G,6,0))</f>
        <v>78</v>
      </c>
      <c r="D54" s="9" t="str">
        <f>IF(ISERROR(VLOOKUP(A54,'entry data'!B:C,2,0)),"",VLOOKUP(A54,'entry data'!B:C,2,0))</f>
        <v>Car Loan</v>
      </c>
      <c r="E54" s="9" t="str">
        <f>IF(ISERROR(VLOOKUP(A54,'entry data'!B:E,4,0)),"",VLOOKUP(A54,'entry data'!B:E,4,0))</f>
        <v>fortnightly</v>
      </c>
      <c r="F54" s="11">
        <f>IF(A54="","",IF(ISERROR(VLOOKUP(A54,'entry data'!B:F,5,0)),"",VLOOKUP(A54,'entry data'!B:F,5,0)))</f>
        <v>18000</v>
      </c>
      <c r="G54" s="12">
        <f>IF(A54="","",IF(ISERROR(VLOOKUP(A54,'entry data'!B:I,8,0)),"",VLOOKUP(A54,'entry data'!B:I,7,0)))</f>
        <v>0.16900000000000001</v>
      </c>
      <c r="H54" s="13">
        <f>IF(A54="","",IF(B54=1,VLOOKUP(A54,'entry data'!B:D,3,0),I53))</f>
        <v>42171</v>
      </c>
      <c r="I54" s="14">
        <f>IF(A54="","",IF(E54="weekly",7,IF(E54="fortnightly",14,IF(E54="monthly",DATE(IF(MONTH(H54)=12,YEAR(H54)+1,YEAR(H54)),VLOOKUP(MONTH(H54),index!$D$2:$G$13,2,0),DAY(H54)),
IF(E54="quarterly",DATE(IF(MONTH(H54)&gt;=10,YEAR(H54)+1,YEAR(H54)),VLOOKUP(MONTH(H54),index!$D$2:$G$13,3,0),DAY(H54)),
IF(E54="halfyearly",DATE(IF(MONTH(H54)&gt;=7,YEAR(H54)+1,YEAR(H54)),VLOOKUP(MONTH(H54),index!$D$2:$G$13,4,0),DAY(H54)),
DATE(YEAR(H54)+1,MONTH(H54),DAY(H54)))))-H54))+H54)</f>
        <v>42185</v>
      </c>
      <c r="J54" s="9" t="str">
        <f t="shared" si="7"/>
        <v>2015-06</v>
      </c>
      <c r="K54" s="11">
        <f t="shared" si="8"/>
        <v>7031.2701710357524</v>
      </c>
      <c r="L54" s="11">
        <f t="shared" si="9"/>
        <v>249.15777060064528</v>
      </c>
      <c r="M54" s="11">
        <f>IF(A54="","",VLOOKUP(E54,index!$A$1:$B$6,2,0)*K54*G54)</f>
        <v>45.57804171142628</v>
      </c>
      <c r="N54" s="11">
        <f>IF(A54="","",-PMT(G54*VLOOKUP(E54,index!$A$1:$B$6,2,0),C54,F54,0,0))</f>
        <v>294.73581231207157</v>
      </c>
      <c r="O54" s="11">
        <f t="shared" si="10"/>
        <v>6782.1124004351068</v>
      </c>
      <c r="P54" s="11">
        <f t="shared" si="0"/>
        <v>6782.1124004351068</v>
      </c>
      <c r="Q54" s="14"/>
    </row>
    <row r="55" spans="1:17" x14ac:dyDescent="0.25">
      <c r="A55" s="9">
        <f>IF(A54="","",IF(B54&lt;C54,A54,IF(A54=MAX('entry data'!$B$8:$B$507),"",A54+1)))</f>
        <v>1</v>
      </c>
      <c r="B55" s="9">
        <f t="shared" si="6"/>
        <v>54</v>
      </c>
      <c r="C55" s="9">
        <f>IF(ISERROR(VLOOKUP(A55,'entry data'!B:G,6,0)),"",VLOOKUP(A55,'entry data'!B:G,6,0))</f>
        <v>78</v>
      </c>
      <c r="D55" s="9" t="str">
        <f>IF(ISERROR(VLOOKUP(A55,'entry data'!B:C,2,0)),"",VLOOKUP(A55,'entry data'!B:C,2,0))</f>
        <v>Car Loan</v>
      </c>
      <c r="E55" s="9" t="str">
        <f>IF(ISERROR(VLOOKUP(A55,'entry data'!B:E,4,0)),"",VLOOKUP(A55,'entry data'!B:E,4,0))</f>
        <v>fortnightly</v>
      </c>
      <c r="F55" s="11">
        <f>IF(A55="","",IF(ISERROR(VLOOKUP(A55,'entry data'!B:F,5,0)),"",VLOOKUP(A55,'entry data'!B:F,5,0)))</f>
        <v>18000</v>
      </c>
      <c r="G55" s="12">
        <f>IF(A55="","",IF(ISERROR(VLOOKUP(A55,'entry data'!B:I,8,0)),"",VLOOKUP(A55,'entry data'!B:I,7,0)))</f>
        <v>0.16900000000000001</v>
      </c>
      <c r="H55" s="13">
        <f>IF(A55="","",IF(B55=1,VLOOKUP(A55,'entry data'!B:D,3,0),I54))</f>
        <v>42185</v>
      </c>
      <c r="I55" s="14">
        <f>IF(A55="","",IF(E55="weekly",7,IF(E55="fortnightly",14,IF(E55="monthly",DATE(IF(MONTH(H55)=12,YEAR(H55)+1,YEAR(H55)),VLOOKUP(MONTH(H55),index!$D$2:$G$13,2,0),DAY(H55)),
IF(E55="quarterly",DATE(IF(MONTH(H55)&gt;=10,YEAR(H55)+1,YEAR(H55)),VLOOKUP(MONTH(H55),index!$D$2:$G$13,3,0),DAY(H55)),
IF(E55="halfyearly",DATE(IF(MONTH(H55)&gt;=7,YEAR(H55)+1,YEAR(H55)),VLOOKUP(MONTH(H55),index!$D$2:$G$13,4,0),DAY(H55)),
DATE(YEAR(H55)+1,MONTH(H55),DAY(H55)))))-H55))+H55)</f>
        <v>42199</v>
      </c>
      <c r="J55" s="9" t="str">
        <f t="shared" si="7"/>
        <v>2015-07</v>
      </c>
      <c r="K55" s="11">
        <f t="shared" si="8"/>
        <v>6782.1124004351068</v>
      </c>
      <c r="L55" s="11">
        <f t="shared" si="9"/>
        <v>250.77285905336072</v>
      </c>
      <c r="M55" s="11">
        <f>IF(A55="","",VLOOKUP(E55,index!$A$1:$B$6,2,0)*K55*G55)</f>
        <v>43.962953258710861</v>
      </c>
      <c r="N55" s="11">
        <f>IF(A55="","",-PMT(G55*VLOOKUP(E55,index!$A$1:$B$6,2,0),C55,F55,0,0))</f>
        <v>294.73581231207157</v>
      </c>
      <c r="O55" s="11">
        <f t="shared" si="10"/>
        <v>6531.3395413817461</v>
      </c>
      <c r="P55" s="11">
        <f t="shared" si="0"/>
        <v>0</v>
      </c>
      <c r="Q55" s="14"/>
    </row>
    <row r="56" spans="1:17" x14ac:dyDescent="0.25">
      <c r="A56" s="9">
        <f>IF(A55="","",IF(B55&lt;C55,A55,IF(A55=MAX('entry data'!$B$8:$B$507),"",A55+1)))</f>
        <v>1</v>
      </c>
      <c r="B56" s="9">
        <f t="shared" si="6"/>
        <v>55</v>
      </c>
      <c r="C56" s="9">
        <f>IF(ISERROR(VLOOKUP(A56,'entry data'!B:G,6,0)),"",VLOOKUP(A56,'entry data'!B:G,6,0))</f>
        <v>78</v>
      </c>
      <c r="D56" s="9" t="str">
        <f>IF(ISERROR(VLOOKUP(A56,'entry data'!B:C,2,0)),"",VLOOKUP(A56,'entry data'!B:C,2,0))</f>
        <v>Car Loan</v>
      </c>
      <c r="E56" s="9" t="str">
        <f>IF(ISERROR(VLOOKUP(A56,'entry data'!B:E,4,0)),"",VLOOKUP(A56,'entry data'!B:E,4,0))</f>
        <v>fortnightly</v>
      </c>
      <c r="F56" s="11">
        <f>IF(A56="","",IF(ISERROR(VLOOKUP(A56,'entry data'!B:F,5,0)),"",VLOOKUP(A56,'entry data'!B:F,5,0)))</f>
        <v>18000</v>
      </c>
      <c r="G56" s="12">
        <f>IF(A56="","",IF(ISERROR(VLOOKUP(A56,'entry data'!B:I,8,0)),"",VLOOKUP(A56,'entry data'!B:I,7,0)))</f>
        <v>0.16900000000000001</v>
      </c>
      <c r="H56" s="13">
        <f>IF(A56="","",IF(B56=1,VLOOKUP(A56,'entry data'!B:D,3,0),I55))</f>
        <v>42199</v>
      </c>
      <c r="I56" s="14">
        <f>IF(A56="","",IF(E56="weekly",7,IF(E56="fortnightly",14,IF(E56="monthly",DATE(IF(MONTH(H56)=12,YEAR(H56)+1,YEAR(H56)),VLOOKUP(MONTH(H56),index!$D$2:$G$13,2,0),DAY(H56)),
IF(E56="quarterly",DATE(IF(MONTH(H56)&gt;=10,YEAR(H56)+1,YEAR(H56)),VLOOKUP(MONTH(H56),index!$D$2:$G$13,3,0),DAY(H56)),
IF(E56="halfyearly",DATE(IF(MONTH(H56)&gt;=7,YEAR(H56)+1,YEAR(H56)),VLOOKUP(MONTH(H56),index!$D$2:$G$13,4,0),DAY(H56)),
DATE(YEAR(H56)+1,MONTH(H56),DAY(H56)))))-H56))+H56)</f>
        <v>42213</v>
      </c>
      <c r="J56" s="9" t="str">
        <f t="shared" si="7"/>
        <v>2015-07</v>
      </c>
      <c r="K56" s="11">
        <f t="shared" si="8"/>
        <v>6531.3395413817461</v>
      </c>
      <c r="L56" s="11">
        <f t="shared" si="9"/>
        <v>252.39841681916963</v>
      </c>
      <c r="M56" s="11">
        <f>IF(A56="","",VLOOKUP(E56,index!$A$1:$B$6,2,0)*K56*G56)</f>
        <v>42.337395492901955</v>
      </c>
      <c r="N56" s="11">
        <f>IF(A56="","",-PMT(G56*VLOOKUP(E56,index!$A$1:$B$6,2,0),C56,F56,0,0))</f>
        <v>294.73581231207157</v>
      </c>
      <c r="O56" s="11">
        <f t="shared" si="10"/>
        <v>6278.9411245625761</v>
      </c>
      <c r="P56" s="11">
        <f t="shared" si="0"/>
        <v>6278.9411245625761</v>
      </c>
      <c r="Q56" s="14"/>
    </row>
    <row r="57" spans="1:17" x14ac:dyDescent="0.25">
      <c r="A57" s="9">
        <f>IF(A56="","",IF(B56&lt;C56,A56,IF(A56=MAX('entry data'!$B$8:$B$507),"",A56+1)))</f>
        <v>1</v>
      </c>
      <c r="B57" s="9">
        <f t="shared" si="6"/>
        <v>56</v>
      </c>
      <c r="C57" s="9">
        <f>IF(ISERROR(VLOOKUP(A57,'entry data'!B:G,6,0)),"",VLOOKUP(A57,'entry data'!B:G,6,0))</f>
        <v>78</v>
      </c>
      <c r="D57" s="9" t="str">
        <f>IF(ISERROR(VLOOKUP(A57,'entry data'!B:C,2,0)),"",VLOOKUP(A57,'entry data'!B:C,2,0))</f>
        <v>Car Loan</v>
      </c>
      <c r="E57" s="9" t="str">
        <f>IF(ISERROR(VLOOKUP(A57,'entry data'!B:E,4,0)),"",VLOOKUP(A57,'entry data'!B:E,4,0))</f>
        <v>fortnightly</v>
      </c>
      <c r="F57" s="11">
        <f>IF(A57="","",IF(ISERROR(VLOOKUP(A57,'entry data'!B:F,5,0)),"",VLOOKUP(A57,'entry data'!B:F,5,0)))</f>
        <v>18000</v>
      </c>
      <c r="G57" s="12">
        <f>IF(A57="","",IF(ISERROR(VLOOKUP(A57,'entry data'!B:I,8,0)),"",VLOOKUP(A57,'entry data'!B:I,7,0)))</f>
        <v>0.16900000000000001</v>
      </c>
      <c r="H57" s="13">
        <f>IF(A57="","",IF(B57=1,VLOOKUP(A57,'entry data'!B:D,3,0),I56))</f>
        <v>42213</v>
      </c>
      <c r="I57" s="14">
        <f>IF(A57="","",IF(E57="weekly",7,IF(E57="fortnightly",14,IF(E57="monthly",DATE(IF(MONTH(H57)=12,YEAR(H57)+1,YEAR(H57)),VLOOKUP(MONTH(H57),index!$D$2:$G$13,2,0),DAY(H57)),
IF(E57="quarterly",DATE(IF(MONTH(H57)&gt;=10,YEAR(H57)+1,YEAR(H57)),VLOOKUP(MONTH(H57),index!$D$2:$G$13,3,0),DAY(H57)),
IF(E57="halfyearly",DATE(IF(MONTH(H57)&gt;=7,YEAR(H57)+1,YEAR(H57)),VLOOKUP(MONTH(H57),index!$D$2:$G$13,4,0),DAY(H57)),
DATE(YEAR(H57)+1,MONTH(H57),DAY(H57)))))-H57))+H57)</f>
        <v>42227</v>
      </c>
      <c r="J57" s="9" t="str">
        <f t="shared" si="7"/>
        <v>2015-08</v>
      </c>
      <c r="K57" s="11">
        <f t="shared" si="8"/>
        <v>6278.9411245625761</v>
      </c>
      <c r="L57" s="11">
        <f t="shared" si="9"/>
        <v>254.03451176216731</v>
      </c>
      <c r="M57" s="11">
        <f>IF(A57="","",VLOOKUP(E57,index!$A$1:$B$6,2,0)*K57*G57)</f>
        <v>40.701300549904268</v>
      </c>
      <c r="N57" s="11">
        <f>IF(A57="","",-PMT(G57*VLOOKUP(E57,index!$A$1:$B$6,2,0),C57,F57,0,0))</f>
        <v>294.73581231207157</v>
      </c>
      <c r="O57" s="11">
        <f t="shared" si="10"/>
        <v>6024.9066128004088</v>
      </c>
      <c r="P57" s="11">
        <f t="shared" si="0"/>
        <v>0</v>
      </c>
      <c r="Q57" s="14"/>
    </row>
    <row r="58" spans="1:17" x14ac:dyDescent="0.25">
      <c r="A58" s="9">
        <f>IF(A57="","",IF(B57&lt;C57,A57,IF(A57=MAX('entry data'!$B$8:$B$507),"",A57+1)))</f>
        <v>1</v>
      </c>
      <c r="B58" s="9">
        <f t="shared" si="6"/>
        <v>57</v>
      </c>
      <c r="C58" s="9">
        <f>IF(ISERROR(VLOOKUP(A58,'entry data'!B:G,6,0)),"",VLOOKUP(A58,'entry data'!B:G,6,0))</f>
        <v>78</v>
      </c>
      <c r="D58" s="9" t="str">
        <f>IF(ISERROR(VLOOKUP(A58,'entry data'!B:C,2,0)),"",VLOOKUP(A58,'entry data'!B:C,2,0))</f>
        <v>Car Loan</v>
      </c>
      <c r="E58" s="9" t="str">
        <f>IF(ISERROR(VLOOKUP(A58,'entry data'!B:E,4,0)),"",VLOOKUP(A58,'entry data'!B:E,4,0))</f>
        <v>fortnightly</v>
      </c>
      <c r="F58" s="11">
        <f>IF(A58="","",IF(ISERROR(VLOOKUP(A58,'entry data'!B:F,5,0)),"",VLOOKUP(A58,'entry data'!B:F,5,0)))</f>
        <v>18000</v>
      </c>
      <c r="G58" s="12">
        <f>IF(A58="","",IF(ISERROR(VLOOKUP(A58,'entry data'!B:I,8,0)),"",VLOOKUP(A58,'entry data'!B:I,7,0)))</f>
        <v>0.16900000000000001</v>
      </c>
      <c r="H58" s="13">
        <f>IF(A58="","",IF(B58=1,VLOOKUP(A58,'entry data'!B:D,3,0),I57))</f>
        <v>42227</v>
      </c>
      <c r="I58" s="14">
        <f>IF(A58="","",IF(E58="weekly",7,IF(E58="fortnightly",14,IF(E58="monthly",DATE(IF(MONTH(H58)=12,YEAR(H58)+1,YEAR(H58)),VLOOKUP(MONTH(H58),index!$D$2:$G$13,2,0),DAY(H58)),
IF(E58="quarterly",DATE(IF(MONTH(H58)&gt;=10,YEAR(H58)+1,YEAR(H58)),VLOOKUP(MONTH(H58),index!$D$2:$G$13,3,0),DAY(H58)),
IF(E58="halfyearly",DATE(IF(MONTH(H58)&gt;=7,YEAR(H58)+1,YEAR(H58)),VLOOKUP(MONTH(H58),index!$D$2:$G$13,4,0),DAY(H58)),
DATE(YEAR(H58)+1,MONTH(H58),DAY(H58)))))-H58))+H58)</f>
        <v>42241</v>
      </c>
      <c r="J58" s="9" t="str">
        <f t="shared" si="7"/>
        <v>2015-08</v>
      </c>
      <c r="K58" s="11">
        <f t="shared" si="8"/>
        <v>6024.9066128004088</v>
      </c>
      <c r="L58" s="11">
        <f t="shared" si="9"/>
        <v>255.68121218635713</v>
      </c>
      <c r="M58" s="11">
        <f>IF(A58="","",VLOOKUP(E58,index!$A$1:$B$6,2,0)*K58*G58)</f>
        <v>39.054600125714437</v>
      </c>
      <c r="N58" s="11">
        <f>IF(A58="","",-PMT(G58*VLOOKUP(E58,index!$A$1:$B$6,2,0),C58,F58,0,0))</f>
        <v>294.73581231207157</v>
      </c>
      <c r="O58" s="11">
        <f t="shared" si="10"/>
        <v>5769.225400614052</v>
      </c>
      <c r="P58" s="11">
        <f t="shared" si="0"/>
        <v>5769.225400614052</v>
      </c>
      <c r="Q58" s="14"/>
    </row>
    <row r="59" spans="1:17" x14ac:dyDescent="0.25">
      <c r="A59" s="9">
        <f>IF(A58="","",IF(B58&lt;C58,A58,IF(A58=MAX('entry data'!$B$8:$B$507),"",A58+1)))</f>
        <v>1</v>
      </c>
      <c r="B59" s="9">
        <f t="shared" si="6"/>
        <v>58</v>
      </c>
      <c r="C59" s="9">
        <f>IF(ISERROR(VLOOKUP(A59,'entry data'!B:G,6,0)),"",VLOOKUP(A59,'entry data'!B:G,6,0))</f>
        <v>78</v>
      </c>
      <c r="D59" s="9" t="str">
        <f>IF(ISERROR(VLOOKUP(A59,'entry data'!B:C,2,0)),"",VLOOKUP(A59,'entry data'!B:C,2,0))</f>
        <v>Car Loan</v>
      </c>
      <c r="E59" s="9" t="str">
        <f>IF(ISERROR(VLOOKUP(A59,'entry data'!B:E,4,0)),"",VLOOKUP(A59,'entry data'!B:E,4,0))</f>
        <v>fortnightly</v>
      </c>
      <c r="F59" s="11">
        <f>IF(A59="","",IF(ISERROR(VLOOKUP(A59,'entry data'!B:F,5,0)),"",VLOOKUP(A59,'entry data'!B:F,5,0)))</f>
        <v>18000</v>
      </c>
      <c r="G59" s="12">
        <f>IF(A59="","",IF(ISERROR(VLOOKUP(A59,'entry data'!B:I,8,0)),"",VLOOKUP(A59,'entry data'!B:I,7,0)))</f>
        <v>0.16900000000000001</v>
      </c>
      <c r="H59" s="13">
        <f>IF(A59="","",IF(B59=1,VLOOKUP(A59,'entry data'!B:D,3,0),I58))</f>
        <v>42241</v>
      </c>
      <c r="I59" s="14">
        <f>IF(A59="","",IF(E59="weekly",7,IF(E59="fortnightly",14,IF(E59="monthly",DATE(IF(MONTH(H59)=12,YEAR(H59)+1,YEAR(H59)),VLOOKUP(MONTH(H59),index!$D$2:$G$13,2,0),DAY(H59)),
IF(E59="quarterly",DATE(IF(MONTH(H59)&gt;=10,YEAR(H59)+1,YEAR(H59)),VLOOKUP(MONTH(H59),index!$D$2:$G$13,3,0),DAY(H59)),
IF(E59="halfyearly",DATE(IF(MONTH(H59)&gt;=7,YEAR(H59)+1,YEAR(H59)),VLOOKUP(MONTH(H59),index!$D$2:$G$13,4,0),DAY(H59)),
DATE(YEAR(H59)+1,MONTH(H59),DAY(H59)))))-H59))+H59)</f>
        <v>42255</v>
      </c>
      <c r="J59" s="9" t="str">
        <f t="shared" si="7"/>
        <v>2015-09</v>
      </c>
      <c r="K59" s="11">
        <f t="shared" si="8"/>
        <v>5769.225400614052</v>
      </c>
      <c r="L59" s="11">
        <f t="shared" si="9"/>
        <v>257.33858683850212</v>
      </c>
      <c r="M59" s="11">
        <f>IF(A59="","",VLOOKUP(E59,index!$A$1:$B$6,2,0)*K59*G59)</f>
        <v>37.397225473569449</v>
      </c>
      <c r="N59" s="11">
        <f>IF(A59="","",-PMT(G59*VLOOKUP(E59,index!$A$1:$B$6,2,0),C59,F59,0,0))</f>
        <v>294.73581231207157</v>
      </c>
      <c r="O59" s="11">
        <f t="shared" si="10"/>
        <v>5511.8868137755499</v>
      </c>
      <c r="P59" s="11">
        <f t="shared" si="0"/>
        <v>0</v>
      </c>
      <c r="Q59" s="14"/>
    </row>
    <row r="60" spans="1:17" x14ac:dyDescent="0.25">
      <c r="A60" s="9">
        <f>IF(A59="","",IF(B59&lt;C59,A59,IF(A59=MAX('entry data'!$B$8:$B$507),"",A59+1)))</f>
        <v>1</v>
      </c>
      <c r="B60" s="9">
        <f t="shared" si="6"/>
        <v>59</v>
      </c>
      <c r="C60" s="9">
        <f>IF(ISERROR(VLOOKUP(A60,'entry data'!B:G,6,0)),"",VLOOKUP(A60,'entry data'!B:G,6,0))</f>
        <v>78</v>
      </c>
      <c r="D60" s="9" t="str">
        <f>IF(ISERROR(VLOOKUP(A60,'entry data'!B:C,2,0)),"",VLOOKUP(A60,'entry data'!B:C,2,0))</f>
        <v>Car Loan</v>
      </c>
      <c r="E60" s="9" t="str">
        <f>IF(ISERROR(VLOOKUP(A60,'entry data'!B:E,4,0)),"",VLOOKUP(A60,'entry data'!B:E,4,0))</f>
        <v>fortnightly</v>
      </c>
      <c r="F60" s="11">
        <f>IF(A60="","",IF(ISERROR(VLOOKUP(A60,'entry data'!B:F,5,0)),"",VLOOKUP(A60,'entry data'!B:F,5,0)))</f>
        <v>18000</v>
      </c>
      <c r="G60" s="12">
        <f>IF(A60="","",IF(ISERROR(VLOOKUP(A60,'entry data'!B:I,8,0)),"",VLOOKUP(A60,'entry data'!B:I,7,0)))</f>
        <v>0.16900000000000001</v>
      </c>
      <c r="H60" s="13">
        <f>IF(A60="","",IF(B60=1,VLOOKUP(A60,'entry data'!B:D,3,0),I59))</f>
        <v>42255</v>
      </c>
      <c r="I60" s="14">
        <f>IF(A60="","",IF(E60="weekly",7,IF(E60="fortnightly",14,IF(E60="monthly",DATE(IF(MONTH(H60)=12,YEAR(H60)+1,YEAR(H60)),VLOOKUP(MONTH(H60),index!$D$2:$G$13,2,0),DAY(H60)),
IF(E60="quarterly",DATE(IF(MONTH(H60)&gt;=10,YEAR(H60)+1,YEAR(H60)),VLOOKUP(MONTH(H60),index!$D$2:$G$13,3,0),DAY(H60)),
IF(E60="halfyearly",DATE(IF(MONTH(H60)&gt;=7,YEAR(H60)+1,YEAR(H60)),VLOOKUP(MONTH(H60),index!$D$2:$G$13,4,0),DAY(H60)),
DATE(YEAR(H60)+1,MONTH(H60),DAY(H60)))))-H60))+H60)</f>
        <v>42269</v>
      </c>
      <c r="J60" s="9" t="str">
        <f t="shared" si="7"/>
        <v>2015-09</v>
      </c>
      <c r="K60" s="11">
        <f t="shared" si="8"/>
        <v>5511.8868137755499</v>
      </c>
      <c r="L60" s="11">
        <f t="shared" si="9"/>
        <v>259.00670491099498</v>
      </c>
      <c r="M60" s="11">
        <f>IF(A60="","",VLOOKUP(E60,index!$A$1:$B$6,2,0)*K60*G60)</f>
        <v>35.729107401076583</v>
      </c>
      <c r="N60" s="11">
        <f>IF(A60="","",-PMT(G60*VLOOKUP(E60,index!$A$1:$B$6,2,0),C60,F60,0,0))</f>
        <v>294.73581231207157</v>
      </c>
      <c r="O60" s="11">
        <f t="shared" si="10"/>
        <v>5252.880108864555</v>
      </c>
      <c r="P60" s="11">
        <f t="shared" si="0"/>
        <v>5252.880108864555</v>
      </c>
      <c r="Q60" s="14"/>
    </row>
    <row r="61" spans="1:17" x14ac:dyDescent="0.25">
      <c r="A61" s="9">
        <f>IF(A60="","",IF(B60&lt;C60,A60,IF(A60=MAX('entry data'!$B$8:$B$507),"",A60+1)))</f>
        <v>1</v>
      </c>
      <c r="B61" s="9">
        <f t="shared" si="6"/>
        <v>60</v>
      </c>
      <c r="C61" s="9">
        <f>IF(ISERROR(VLOOKUP(A61,'entry data'!B:G,6,0)),"",VLOOKUP(A61,'entry data'!B:G,6,0))</f>
        <v>78</v>
      </c>
      <c r="D61" s="9" t="str">
        <f>IF(ISERROR(VLOOKUP(A61,'entry data'!B:C,2,0)),"",VLOOKUP(A61,'entry data'!B:C,2,0))</f>
        <v>Car Loan</v>
      </c>
      <c r="E61" s="9" t="str">
        <f>IF(ISERROR(VLOOKUP(A61,'entry data'!B:E,4,0)),"",VLOOKUP(A61,'entry data'!B:E,4,0))</f>
        <v>fortnightly</v>
      </c>
      <c r="F61" s="11">
        <f>IF(A61="","",IF(ISERROR(VLOOKUP(A61,'entry data'!B:F,5,0)),"",VLOOKUP(A61,'entry data'!B:F,5,0)))</f>
        <v>18000</v>
      </c>
      <c r="G61" s="12">
        <f>IF(A61="","",IF(ISERROR(VLOOKUP(A61,'entry data'!B:I,8,0)),"",VLOOKUP(A61,'entry data'!B:I,7,0)))</f>
        <v>0.16900000000000001</v>
      </c>
      <c r="H61" s="13">
        <f>IF(A61="","",IF(B61=1,VLOOKUP(A61,'entry data'!B:D,3,0),I60))</f>
        <v>42269</v>
      </c>
      <c r="I61" s="14">
        <f>IF(A61="","",IF(E61="weekly",7,IF(E61="fortnightly",14,IF(E61="monthly",DATE(IF(MONTH(H61)=12,YEAR(H61)+1,YEAR(H61)),VLOOKUP(MONTH(H61),index!$D$2:$G$13,2,0),DAY(H61)),
IF(E61="quarterly",DATE(IF(MONTH(H61)&gt;=10,YEAR(H61)+1,YEAR(H61)),VLOOKUP(MONTH(H61),index!$D$2:$G$13,3,0),DAY(H61)),
IF(E61="halfyearly",DATE(IF(MONTH(H61)&gt;=7,YEAR(H61)+1,YEAR(H61)),VLOOKUP(MONTH(H61),index!$D$2:$G$13,4,0),DAY(H61)),
DATE(YEAR(H61)+1,MONTH(H61),DAY(H61)))))-H61))+H61)</f>
        <v>42283</v>
      </c>
      <c r="J61" s="9" t="str">
        <f t="shared" si="7"/>
        <v>2015-10</v>
      </c>
      <c r="K61" s="11">
        <f t="shared" si="8"/>
        <v>5252.880108864555</v>
      </c>
      <c r="L61" s="11">
        <f t="shared" si="9"/>
        <v>260.68563604474679</v>
      </c>
      <c r="M61" s="11">
        <f>IF(A61="","",VLOOKUP(E61,index!$A$1:$B$6,2,0)*K61*G61)</f>
        <v>34.050176267324765</v>
      </c>
      <c r="N61" s="11">
        <f>IF(A61="","",-PMT(G61*VLOOKUP(E61,index!$A$1:$B$6,2,0),C61,F61,0,0))</f>
        <v>294.73581231207157</v>
      </c>
      <c r="O61" s="11">
        <f t="shared" si="10"/>
        <v>4992.1944728198087</v>
      </c>
      <c r="P61" s="11">
        <f t="shared" si="0"/>
        <v>0</v>
      </c>
      <c r="Q61" s="14"/>
    </row>
    <row r="62" spans="1:17" x14ac:dyDescent="0.25">
      <c r="A62" s="9">
        <f>IF(A61="","",IF(B61&lt;C61,A61,IF(A61=MAX('entry data'!$B$8:$B$507),"",A61+1)))</f>
        <v>1</v>
      </c>
      <c r="B62" s="9">
        <f t="shared" si="6"/>
        <v>61</v>
      </c>
      <c r="C62" s="9">
        <f>IF(ISERROR(VLOOKUP(A62,'entry data'!B:G,6,0)),"",VLOOKUP(A62,'entry data'!B:G,6,0))</f>
        <v>78</v>
      </c>
      <c r="D62" s="9" t="str">
        <f>IF(ISERROR(VLOOKUP(A62,'entry data'!B:C,2,0)),"",VLOOKUP(A62,'entry data'!B:C,2,0))</f>
        <v>Car Loan</v>
      </c>
      <c r="E62" s="9" t="str">
        <f>IF(ISERROR(VLOOKUP(A62,'entry data'!B:E,4,0)),"",VLOOKUP(A62,'entry data'!B:E,4,0))</f>
        <v>fortnightly</v>
      </c>
      <c r="F62" s="11">
        <f>IF(A62="","",IF(ISERROR(VLOOKUP(A62,'entry data'!B:F,5,0)),"",VLOOKUP(A62,'entry data'!B:F,5,0)))</f>
        <v>18000</v>
      </c>
      <c r="G62" s="12">
        <f>IF(A62="","",IF(ISERROR(VLOOKUP(A62,'entry data'!B:I,8,0)),"",VLOOKUP(A62,'entry data'!B:I,7,0)))</f>
        <v>0.16900000000000001</v>
      </c>
      <c r="H62" s="13">
        <f>IF(A62="","",IF(B62=1,VLOOKUP(A62,'entry data'!B:D,3,0),I61))</f>
        <v>42283</v>
      </c>
      <c r="I62" s="14">
        <f>IF(A62="","",IF(E62="weekly",7,IF(E62="fortnightly",14,IF(E62="monthly",DATE(IF(MONTH(H62)=12,YEAR(H62)+1,YEAR(H62)),VLOOKUP(MONTH(H62),index!$D$2:$G$13,2,0),DAY(H62)),
IF(E62="quarterly",DATE(IF(MONTH(H62)&gt;=10,YEAR(H62)+1,YEAR(H62)),VLOOKUP(MONTH(H62),index!$D$2:$G$13,3,0),DAY(H62)),
IF(E62="halfyearly",DATE(IF(MONTH(H62)&gt;=7,YEAR(H62)+1,YEAR(H62)),VLOOKUP(MONTH(H62),index!$D$2:$G$13,4,0),DAY(H62)),
DATE(YEAR(H62)+1,MONTH(H62),DAY(H62)))))-H62))+H62)</f>
        <v>42297</v>
      </c>
      <c r="J62" s="9" t="str">
        <f t="shared" si="7"/>
        <v>2015-10</v>
      </c>
      <c r="K62" s="11">
        <f t="shared" si="8"/>
        <v>4992.1944728198087</v>
      </c>
      <c r="L62" s="11">
        <f t="shared" si="9"/>
        <v>262.37545033209437</v>
      </c>
      <c r="M62" s="11">
        <f>IF(A62="","",VLOOKUP(E62,index!$A$1:$B$6,2,0)*K62*G62)</f>
        <v>32.360361979977178</v>
      </c>
      <c r="N62" s="11">
        <f>IF(A62="","",-PMT(G62*VLOOKUP(E62,index!$A$1:$B$6,2,0),C62,F62,0,0))</f>
        <v>294.73581231207157</v>
      </c>
      <c r="O62" s="11">
        <f t="shared" si="10"/>
        <v>4729.8190224877144</v>
      </c>
      <c r="P62" s="11">
        <f t="shared" si="0"/>
        <v>4729.8190224877144</v>
      </c>
      <c r="Q62" s="14"/>
    </row>
    <row r="63" spans="1:17" x14ac:dyDescent="0.25">
      <c r="A63" s="9">
        <f>IF(A62="","",IF(B62&lt;C62,A62,IF(A62=MAX('entry data'!$B$8:$B$507),"",A62+1)))</f>
        <v>1</v>
      </c>
      <c r="B63" s="9">
        <f>IF(A63="","",IF(B62=C62,1,B62+1))</f>
        <v>62</v>
      </c>
      <c r="C63" s="9">
        <f>IF(ISERROR(VLOOKUP(A63,'entry data'!B:G,6,0)),"",VLOOKUP(A63,'entry data'!B:G,6,0))</f>
        <v>78</v>
      </c>
      <c r="D63" s="9" t="str">
        <f>IF(ISERROR(VLOOKUP(A63,'entry data'!B:C,2,0)),"",VLOOKUP(A63,'entry data'!B:C,2,0))</f>
        <v>Car Loan</v>
      </c>
      <c r="E63" s="9" t="str">
        <f>IF(ISERROR(VLOOKUP(A63,'entry data'!B:E,4,0)),"",VLOOKUP(A63,'entry data'!B:E,4,0))</f>
        <v>fortnightly</v>
      </c>
      <c r="F63" s="11">
        <f>IF(A63="","",IF(ISERROR(VLOOKUP(A63,'entry data'!B:F,5,0)),"",VLOOKUP(A63,'entry data'!B:F,5,0)))</f>
        <v>18000</v>
      </c>
      <c r="G63" s="12">
        <f>IF(A63="","",IF(ISERROR(VLOOKUP(A63,'entry data'!B:I,8,0)),"",VLOOKUP(A63,'entry data'!B:I,7,0)))</f>
        <v>0.16900000000000001</v>
      </c>
      <c r="H63" s="13">
        <f>IF(A63="","",IF(B63=1,VLOOKUP(A63,'entry data'!B:D,3,0),I62))</f>
        <v>42297</v>
      </c>
      <c r="I63" s="14">
        <f>IF(A63="","",IF(E63="weekly",7,IF(E63="fortnightly",14,IF(E63="monthly",DATE(IF(MONTH(H63)=12,YEAR(H63)+1,YEAR(H63)),VLOOKUP(MONTH(H63),index!$D$2:$G$13,2,0),DAY(H63)),
IF(E63="quarterly",DATE(IF(MONTH(H63)&gt;=10,YEAR(H63)+1,YEAR(H63)),VLOOKUP(MONTH(H63),index!$D$2:$G$13,3,0),DAY(H63)),
IF(E63="halfyearly",DATE(IF(MONTH(H63)&gt;=7,YEAR(H63)+1,YEAR(H63)),VLOOKUP(MONTH(H63),index!$D$2:$G$13,4,0),DAY(H63)),
DATE(YEAR(H63)+1,MONTH(H63),DAY(H63)))))-H63))+H63)</f>
        <v>42311</v>
      </c>
      <c r="J63" s="9" t="str">
        <f>IF(A63="","",IF(MONTH(I63)&lt;10,YEAR(I63)&amp;"-0"&amp;MONTH(I63),YEAR(I63)&amp;"-"&amp;MONTH(I63)))</f>
        <v>2015-11</v>
      </c>
      <c r="K63" s="11">
        <f>IF(A63="","",IF(B63=1,F63,O62))</f>
        <v>4729.8190224877144</v>
      </c>
      <c r="L63" s="11">
        <f>IF(A63="","",N63-M63)</f>
        <v>264.07621831972654</v>
      </c>
      <c r="M63" s="11">
        <f>IF(A63="","",VLOOKUP(E63,index!$A$1:$B$6,2,0)*K63*G63)</f>
        <v>30.65959399234502</v>
      </c>
      <c r="N63" s="11">
        <f>IF(A63="","",-PMT(G63*VLOOKUP(E63,index!$A$1:$B$6,2,0),C63,F63,0,0))</f>
        <v>294.73581231207157</v>
      </c>
      <c r="O63" s="11">
        <f>IF(A63="","",K63-L63)</f>
        <v>4465.7428041679877</v>
      </c>
      <c r="P63" s="11">
        <f t="shared" si="0"/>
        <v>0</v>
      </c>
      <c r="Q63" s="14"/>
    </row>
    <row r="64" spans="1:17" x14ac:dyDescent="0.25">
      <c r="A64" s="9">
        <f>IF(A63="","",IF(B63&lt;C63,A63,IF(A63=MAX('entry data'!$B$8:$B$507),"",A63+1)))</f>
        <v>1</v>
      </c>
      <c r="B64" s="9">
        <f t="shared" ref="B64:B76" si="11">IF(A64="","",IF(B63=C63,1,B63+1))</f>
        <v>63</v>
      </c>
      <c r="C64" s="9">
        <f>IF(ISERROR(VLOOKUP(A64,'entry data'!B:G,6,0)),"",VLOOKUP(A64,'entry data'!B:G,6,0))</f>
        <v>78</v>
      </c>
      <c r="D64" s="9" t="str">
        <f>IF(ISERROR(VLOOKUP(A64,'entry data'!B:C,2,0)),"",VLOOKUP(A64,'entry data'!B:C,2,0))</f>
        <v>Car Loan</v>
      </c>
      <c r="E64" s="9" t="str">
        <f>IF(ISERROR(VLOOKUP(A64,'entry data'!B:E,4,0)),"",VLOOKUP(A64,'entry data'!B:E,4,0))</f>
        <v>fortnightly</v>
      </c>
      <c r="F64" s="11">
        <f>IF(A64="","",IF(ISERROR(VLOOKUP(A64,'entry data'!B:F,5,0)),"",VLOOKUP(A64,'entry data'!B:F,5,0)))</f>
        <v>18000</v>
      </c>
      <c r="G64" s="12">
        <f>IF(A64="","",IF(ISERROR(VLOOKUP(A64,'entry data'!B:I,8,0)),"",VLOOKUP(A64,'entry data'!B:I,7,0)))</f>
        <v>0.16900000000000001</v>
      </c>
      <c r="H64" s="13">
        <f>IF(A64="","",IF(B64=1,VLOOKUP(A64,'entry data'!B:D,3,0),I63))</f>
        <v>42311</v>
      </c>
      <c r="I64" s="14">
        <f>IF(A64="","",IF(E64="weekly",7,IF(E64="fortnightly",14,IF(E64="monthly",DATE(IF(MONTH(H64)=12,YEAR(H64)+1,YEAR(H64)),VLOOKUP(MONTH(H64),index!$D$2:$G$13,2,0),DAY(H64)),
IF(E64="quarterly",DATE(IF(MONTH(H64)&gt;=10,YEAR(H64)+1,YEAR(H64)),VLOOKUP(MONTH(H64),index!$D$2:$G$13,3,0),DAY(H64)),
IF(E64="halfyearly",DATE(IF(MONTH(H64)&gt;=7,YEAR(H64)+1,YEAR(H64)),VLOOKUP(MONTH(H64),index!$D$2:$G$13,4,0),DAY(H64)),
DATE(YEAR(H64)+1,MONTH(H64),DAY(H64)))))-H64))+H64)</f>
        <v>42325</v>
      </c>
      <c r="J64" s="9" t="str">
        <f t="shared" ref="J64:J76" si="12">IF(A64="","",IF(MONTH(I64)&lt;10,YEAR(I64)&amp;"-0"&amp;MONTH(I64),YEAR(I64)&amp;"-"&amp;MONTH(I64)))</f>
        <v>2015-11</v>
      </c>
      <c r="K64" s="11">
        <f t="shared" ref="K64:K76" si="13">IF(A64="","",IF(B64=1,F64,O63))</f>
        <v>4465.7428041679877</v>
      </c>
      <c r="L64" s="11">
        <f t="shared" ref="L64:L76" si="14">IF(A64="","",N64-M64)</f>
        <v>265.78801101162924</v>
      </c>
      <c r="M64" s="11">
        <f>IF(A64="","",VLOOKUP(E64,index!$A$1:$B$6,2,0)*K64*G64)</f>
        <v>28.947801300442354</v>
      </c>
      <c r="N64" s="11">
        <f>IF(A64="","",-PMT(G64*VLOOKUP(E64,index!$A$1:$B$6,2,0),C64,F64,0,0))</f>
        <v>294.73581231207157</v>
      </c>
      <c r="O64" s="11">
        <f t="shared" ref="O64:O76" si="15">IF(A64="","",K64-L64)</f>
        <v>4199.9547931563584</v>
      </c>
      <c r="P64" s="11">
        <f t="shared" si="0"/>
        <v>4199.9547931563584</v>
      </c>
      <c r="Q64" s="14"/>
    </row>
    <row r="65" spans="1:17" x14ac:dyDescent="0.25">
      <c r="A65" s="9">
        <f>IF(A64="","",IF(B64&lt;C64,A64,IF(A64=MAX('entry data'!$B$8:$B$507),"",A64+1)))</f>
        <v>1</v>
      </c>
      <c r="B65" s="9">
        <f t="shared" si="11"/>
        <v>64</v>
      </c>
      <c r="C65" s="9">
        <f>IF(ISERROR(VLOOKUP(A65,'entry data'!B:G,6,0)),"",VLOOKUP(A65,'entry data'!B:G,6,0))</f>
        <v>78</v>
      </c>
      <c r="D65" s="9" t="str">
        <f>IF(ISERROR(VLOOKUP(A65,'entry data'!B:C,2,0)),"",VLOOKUP(A65,'entry data'!B:C,2,0))</f>
        <v>Car Loan</v>
      </c>
      <c r="E65" s="9" t="str">
        <f>IF(ISERROR(VLOOKUP(A65,'entry data'!B:E,4,0)),"",VLOOKUP(A65,'entry data'!B:E,4,0))</f>
        <v>fortnightly</v>
      </c>
      <c r="F65" s="11">
        <f>IF(A65="","",IF(ISERROR(VLOOKUP(A65,'entry data'!B:F,5,0)),"",VLOOKUP(A65,'entry data'!B:F,5,0)))</f>
        <v>18000</v>
      </c>
      <c r="G65" s="12">
        <f>IF(A65="","",IF(ISERROR(VLOOKUP(A65,'entry data'!B:I,8,0)),"",VLOOKUP(A65,'entry data'!B:I,7,0)))</f>
        <v>0.16900000000000001</v>
      </c>
      <c r="H65" s="13">
        <f>IF(A65="","",IF(B65=1,VLOOKUP(A65,'entry data'!B:D,3,0),I64))</f>
        <v>42325</v>
      </c>
      <c r="I65" s="14">
        <f>IF(A65="","",IF(E65="weekly",7,IF(E65="fortnightly",14,IF(E65="monthly",DATE(IF(MONTH(H65)=12,YEAR(H65)+1,YEAR(H65)),VLOOKUP(MONTH(H65),index!$D$2:$G$13,2,0),DAY(H65)),
IF(E65="quarterly",DATE(IF(MONTH(H65)&gt;=10,YEAR(H65)+1,YEAR(H65)),VLOOKUP(MONTH(H65),index!$D$2:$G$13,3,0),DAY(H65)),
IF(E65="halfyearly",DATE(IF(MONTH(H65)&gt;=7,YEAR(H65)+1,YEAR(H65)),VLOOKUP(MONTH(H65),index!$D$2:$G$13,4,0),DAY(H65)),
DATE(YEAR(H65)+1,MONTH(H65),DAY(H65)))))-H65))+H65)</f>
        <v>42339</v>
      </c>
      <c r="J65" s="9" t="str">
        <f t="shared" si="12"/>
        <v>2015-12</v>
      </c>
      <c r="K65" s="11">
        <f t="shared" si="13"/>
        <v>4199.9547931563584</v>
      </c>
      <c r="L65" s="11">
        <f t="shared" si="14"/>
        <v>267.51089987204983</v>
      </c>
      <c r="M65" s="11">
        <f>IF(A65="","",VLOOKUP(E65,index!$A$1:$B$6,2,0)*K65*G65)</f>
        <v>27.224912440021765</v>
      </c>
      <c r="N65" s="11">
        <f>IF(A65="","",-PMT(G65*VLOOKUP(E65,index!$A$1:$B$6,2,0),C65,F65,0,0))</f>
        <v>294.73581231207157</v>
      </c>
      <c r="O65" s="11">
        <f t="shared" si="15"/>
        <v>3932.4438932843086</v>
      </c>
      <c r="P65" s="11">
        <f t="shared" si="0"/>
        <v>0</v>
      </c>
      <c r="Q65" s="14"/>
    </row>
    <row r="66" spans="1:17" x14ac:dyDescent="0.25">
      <c r="A66" s="9">
        <f>IF(A65="","",IF(B65&lt;C65,A65,IF(A65=MAX('entry data'!$B$8:$B$507),"",A65+1)))</f>
        <v>1</v>
      </c>
      <c r="B66" s="9">
        <f t="shared" si="11"/>
        <v>65</v>
      </c>
      <c r="C66" s="9">
        <f>IF(ISERROR(VLOOKUP(A66,'entry data'!B:G,6,0)),"",VLOOKUP(A66,'entry data'!B:G,6,0))</f>
        <v>78</v>
      </c>
      <c r="D66" s="9" t="str">
        <f>IF(ISERROR(VLOOKUP(A66,'entry data'!B:C,2,0)),"",VLOOKUP(A66,'entry data'!B:C,2,0))</f>
        <v>Car Loan</v>
      </c>
      <c r="E66" s="9" t="str">
        <f>IF(ISERROR(VLOOKUP(A66,'entry data'!B:E,4,0)),"",VLOOKUP(A66,'entry data'!B:E,4,0))</f>
        <v>fortnightly</v>
      </c>
      <c r="F66" s="11">
        <f>IF(A66="","",IF(ISERROR(VLOOKUP(A66,'entry data'!B:F,5,0)),"",VLOOKUP(A66,'entry data'!B:F,5,0)))</f>
        <v>18000</v>
      </c>
      <c r="G66" s="12">
        <f>IF(A66="","",IF(ISERROR(VLOOKUP(A66,'entry data'!B:I,8,0)),"",VLOOKUP(A66,'entry data'!B:I,7,0)))</f>
        <v>0.16900000000000001</v>
      </c>
      <c r="H66" s="13">
        <f>IF(A66="","",IF(B66=1,VLOOKUP(A66,'entry data'!B:D,3,0),I65))</f>
        <v>42339</v>
      </c>
      <c r="I66" s="14">
        <f>IF(A66="","",IF(E66="weekly",7,IF(E66="fortnightly",14,IF(E66="monthly",DATE(IF(MONTH(H66)=12,YEAR(H66)+1,YEAR(H66)),VLOOKUP(MONTH(H66),index!$D$2:$G$13,2,0),DAY(H66)),
IF(E66="quarterly",DATE(IF(MONTH(H66)&gt;=10,YEAR(H66)+1,YEAR(H66)),VLOOKUP(MONTH(H66),index!$D$2:$G$13,3,0),DAY(H66)),
IF(E66="halfyearly",DATE(IF(MONTH(H66)&gt;=7,YEAR(H66)+1,YEAR(H66)),VLOOKUP(MONTH(H66),index!$D$2:$G$13,4,0),DAY(H66)),
DATE(YEAR(H66)+1,MONTH(H66),DAY(H66)))))-H66))+H66)</f>
        <v>42353</v>
      </c>
      <c r="J66" s="9" t="str">
        <f t="shared" si="12"/>
        <v>2015-12</v>
      </c>
      <c r="K66" s="11">
        <f t="shared" si="13"/>
        <v>3932.4438932843086</v>
      </c>
      <c r="L66" s="11">
        <f t="shared" si="14"/>
        <v>269.24495682848067</v>
      </c>
      <c r="M66" s="11">
        <f>IF(A66="","",VLOOKUP(E66,index!$A$1:$B$6,2,0)*K66*G66)</f>
        <v>25.490855483590888</v>
      </c>
      <c r="N66" s="11">
        <f>IF(A66="","",-PMT(G66*VLOOKUP(E66,index!$A$1:$B$6,2,0),C66,F66,0,0))</f>
        <v>294.73581231207157</v>
      </c>
      <c r="O66" s="11">
        <f t="shared" si="15"/>
        <v>3663.1989364558281</v>
      </c>
      <c r="P66" s="11">
        <f t="shared" si="0"/>
        <v>0</v>
      </c>
      <c r="Q66" s="14"/>
    </row>
    <row r="67" spans="1:17" x14ac:dyDescent="0.25">
      <c r="A67" s="9">
        <f>IF(A66="","",IF(B66&lt;C66,A66,IF(A66=MAX('entry data'!$B$8:$B$507),"",A66+1)))</f>
        <v>1</v>
      </c>
      <c r="B67" s="9">
        <f t="shared" si="11"/>
        <v>66</v>
      </c>
      <c r="C67" s="9">
        <f>IF(ISERROR(VLOOKUP(A67,'entry data'!B:G,6,0)),"",VLOOKUP(A67,'entry data'!B:G,6,0))</f>
        <v>78</v>
      </c>
      <c r="D67" s="9" t="str">
        <f>IF(ISERROR(VLOOKUP(A67,'entry data'!B:C,2,0)),"",VLOOKUP(A67,'entry data'!B:C,2,0))</f>
        <v>Car Loan</v>
      </c>
      <c r="E67" s="9" t="str">
        <f>IF(ISERROR(VLOOKUP(A67,'entry data'!B:E,4,0)),"",VLOOKUP(A67,'entry data'!B:E,4,0))</f>
        <v>fortnightly</v>
      </c>
      <c r="F67" s="11">
        <f>IF(A67="","",IF(ISERROR(VLOOKUP(A67,'entry data'!B:F,5,0)),"",VLOOKUP(A67,'entry data'!B:F,5,0)))</f>
        <v>18000</v>
      </c>
      <c r="G67" s="12">
        <f>IF(A67="","",IF(ISERROR(VLOOKUP(A67,'entry data'!B:I,8,0)),"",VLOOKUP(A67,'entry data'!B:I,7,0)))</f>
        <v>0.16900000000000001</v>
      </c>
      <c r="H67" s="13">
        <f>IF(A67="","",IF(B67=1,VLOOKUP(A67,'entry data'!B:D,3,0),I66))</f>
        <v>42353</v>
      </c>
      <c r="I67" s="14">
        <f>IF(A67="","",IF(E67="weekly",7,IF(E67="fortnightly",14,IF(E67="monthly",DATE(IF(MONTH(H67)=12,YEAR(H67)+1,YEAR(H67)),VLOOKUP(MONTH(H67),index!$D$2:$G$13,2,0),DAY(H67)),
IF(E67="quarterly",DATE(IF(MONTH(H67)&gt;=10,YEAR(H67)+1,YEAR(H67)),VLOOKUP(MONTH(H67),index!$D$2:$G$13,3,0),DAY(H67)),
IF(E67="halfyearly",DATE(IF(MONTH(H67)&gt;=7,YEAR(H67)+1,YEAR(H67)),VLOOKUP(MONTH(H67),index!$D$2:$G$13,4,0),DAY(H67)),
DATE(YEAR(H67)+1,MONTH(H67),DAY(H67)))))-H67))+H67)</f>
        <v>42367</v>
      </c>
      <c r="J67" s="9" t="str">
        <f t="shared" si="12"/>
        <v>2015-12</v>
      </c>
      <c r="K67" s="11">
        <f t="shared" si="13"/>
        <v>3663.1989364558281</v>
      </c>
      <c r="L67" s="11">
        <f t="shared" si="14"/>
        <v>270.99025427466199</v>
      </c>
      <c r="M67" s="11">
        <f>IF(A67="","",VLOOKUP(E67,index!$A$1:$B$6,2,0)*K67*G67)</f>
        <v>23.745558037409563</v>
      </c>
      <c r="N67" s="11">
        <f>IF(A67="","",-PMT(G67*VLOOKUP(E67,index!$A$1:$B$6,2,0),C67,F67,0,0))</f>
        <v>294.73581231207157</v>
      </c>
      <c r="O67" s="11">
        <f t="shared" si="15"/>
        <v>3392.2086821811663</v>
      </c>
      <c r="P67" s="11">
        <f t="shared" ref="P67:P130" si="16">IF(A67="","",IF(J67&lt;&gt;J68,O67,0))</f>
        <v>3392.2086821811663</v>
      </c>
      <c r="Q67" s="14"/>
    </row>
    <row r="68" spans="1:17" x14ac:dyDescent="0.25">
      <c r="A68" s="9">
        <f>IF(A67="","",IF(B67&lt;C67,A67,IF(A67=MAX('entry data'!$B$8:$B$507),"",A67+1)))</f>
        <v>1</v>
      </c>
      <c r="B68" s="9">
        <f t="shared" si="11"/>
        <v>67</v>
      </c>
      <c r="C68" s="9">
        <f>IF(ISERROR(VLOOKUP(A68,'entry data'!B:G,6,0)),"",VLOOKUP(A68,'entry data'!B:G,6,0))</f>
        <v>78</v>
      </c>
      <c r="D68" s="9" t="str">
        <f>IF(ISERROR(VLOOKUP(A68,'entry data'!B:C,2,0)),"",VLOOKUP(A68,'entry data'!B:C,2,0))</f>
        <v>Car Loan</v>
      </c>
      <c r="E68" s="9" t="str">
        <f>IF(ISERROR(VLOOKUP(A68,'entry data'!B:E,4,0)),"",VLOOKUP(A68,'entry data'!B:E,4,0))</f>
        <v>fortnightly</v>
      </c>
      <c r="F68" s="11">
        <f>IF(A68="","",IF(ISERROR(VLOOKUP(A68,'entry data'!B:F,5,0)),"",VLOOKUP(A68,'entry data'!B:F,5,0)))</f>
        <v>18000</v>
      </c>
      <c r="G68" s="12">
        <f>IF(A68="","",IF(ISERROR(VLOOKUP(A68,'entry data'!B:I,8,0)),"",VLOOKUP(A68,'entry data'!B:I,7,0)))</f>
        <v>0.16900000000000001</v>
      </c>
      <c r="H68" s="13">
        <f>IF(A68="","",IF(B68=1,VLOOKUP(A68,'entry data'!B:D,3,0),I67))</f>
        <v>42367</v>
      </c>
      <c r="I68" s="14">
        <f>IF(A68="","",IF(E68="weekly",7,IF(E68="fortnightly",14,IF(E68="monthly",DATE(IF(MONTH(H68)=12,YEAR(H68)+1,YEAR(H68)),VLOOKUP(MONTH(H68),index!$D$2:$G$13,2,0),DAY(H68)),
IF(E68="quarterly",DATE(IF(MONTH(H68)&gt;=10,YEAR(H68)+1,YEAR(H68)),VLOOKUP(MONTH(H68),index!$D$2:$G$13,3,0),DAY(H68)),
IF(E68="halfyearly",DATE(IF(MONTH(H68)&gt;=7,YEAR(H68)+1,YEAR(H68)),VLOOKUP(MONTH(H68),index!$D$2:$G$13,4,0),DAY(H68)),
DATE(YEAR(H68)+1,MONTH(H68),DAY(H68)))))-H68))+H68)</f>
        <v>42381</v>
      </c>
      <c r="J68" s="9" t="str">
        <f t="shared" si="12"/>
        <v>2016-01</v>
      </c>
      <c r="K68" s="11">
        <f t="shared" si="13"/>
        <v>3392.2086821811663</v>
      </c>
      <c r="L68" s="11">
        <f t="shared" si="14"/>
        <v>272.74686507360406</v>
      </c>
      <c r="M68" s="11">
        <f>IF(A68="","",VLOOKUP(E68,index!$A$1:$B$6,2,0)*K68*G68)</f>
        <v>21.98894723846751</v>
      </c>
      <c r="N68" s="11">
        <f>IF(A68="","",-PMT(G68*VLOOKUP(E68,index!$A$1:$B$6,2,0),C68,F68,0,0))</f>
        <v>294.73581231207157</v>
      </c>
      <c r="O68" s="11">
        <f t="shared" si="15"/>
        <v>3119.4618171075622</v>
      </c>
      <c r="P68" s="11">
        <f t="shared" si="16"/>
        <v>0</v>
      </c>
      <c r="Q68" s="14"/>
    </row>
    <row r="69" spans="1:17" x14ac:dyDescent="0.25">
      <c r="A69" s="9">
        <f>IF(A68="","",IF(B68&lt;C68,A68,IF(A68=MAX('entry data'!$B$8:$B$507),"",A68+1)))</f>
        <v>1</v>
      </c>
      <c r="B69" s="9">
        <f t="shared" si="11"/>
        <v>68</v>
      </c>
      <c r="C69" s="9">
        <f>IF(ISERROR(VLOOKUP(A69,'entry data'!B:G,6,0)),"",VLOOKUP(A69,'entry data'!B:G,6,0))</f>
        <v>78</v>
      </c>
      <c r="D69" s="9" t="str">
        <f>IF(ISERROR(VLOOKUP(A69,'entry data'!B:C,2,0)),"",VLOOKUP(A69,'entry data'!B:C,2,0))</f>
        <v>Car Loan</v>
      </c>
      <c r="E69" s="9" t="str">
        <f>IF(ISERROR(VLOOKUP(A69,'entry data'!B:E,4,0)),"",VLOOKUP(A69,'entry data'!B:E,4,0))</f>
        <v>fortnightly</v>
      </c>
      <c r="F69" s="11">
        <f>IF(A69="","",IF(ISERROR(VLOOKUP(A69,'entry data'!B:F,5,0)),"",VLOOKUP(A69,'entry data'!B:F,5,0)))</f>
        <v>18000</v>
      </c>
      <c r="G69" s="12">
        <f>IF(A69="","",IF(ISERROR(VLOOKUP(A69,'entry data'!B:I,8,0)),"",VLOOKUP(A69,'entry data'!B:I,7,0)))</f>
        <v>0.16900000000000001</v>
      </c>
      <c r="H69" s="13">
        <f>IF(A69="","",IF(B69=1,VLOOKUP(A69,'entry data'!B:D,3,0),I68))</f>
        <v>42381</v>
      </c>
      <c r="I69" s="14">
        <f>IF(A69="","",IF(E69="weekly",7,IF(E69="fortnightly",14,IF(E69="monthly",DATE(IF(MONTH(H69)=12,YEAR(H69)+1,YEAR(H69)),VLOOKUP(MONTH(H69),index!$D$2:$G$13,2,0),DAY(H69)),
IF(E69="quarterly",DATE(IF(MONTH(H69)&gt;=10,YEAR(H69)+1,YEAR(H69)),VLOOKUP(MONTH(H69),index!$D$2:$G$13,3,0),DAY(H69)),
IF(E69="halfyearly",DATE(IF(MONTH(H69)&gt;=7,YEAR(H69)+1,YEAR(H69)),VLOOKUP(MONTH(H69),index!$D$2:$G$13,4,0),DAY(H69)),
DATE(YEAR(H69)+1,MONTH(H69),DAY(H69)))))-H69))+H69)</f>
        <v>42395</v>
      </c>
      <c r="J69" s="9" t="str">
        <f t="shared" si="12"/>
        <v>2016-01</v>
      </c>
      <c r="K69" s="11">
        <f t="shared" si="13"/>
        <v>3119.4618171075622</v>
      </c>
      <c r="L69" s="11">
        <f t="shared" si="14"/>
        <v>274.51486256062913</v>
      </c>
      <c r="M69" s="11">
        <f>IF(A69="","",VLOOKUP(E69,index!$A$1:$B$6,2,0)*K69*G69)</f>
        <v>20.220949751442447</v>
      </c>
      <c r="N69" s="11">
        <f>IF(A69="","",-PMT(G69*VLOOKUP(E69,index!$A$1:$B$6,2,0),C69,F69,0,0))</f>
        <v>294.73581231207157</v>
      </c>
      <c r="O69" s="11">
        <f t="shared" si="15"/>
        <v>2844.9469545469328</v>
      </c>
      <c r="P69" s="11">
        <f t="shared" si="16"/>
        <v>2844.9469545469328</v>
      </c>
      <c r="Q69" s="14"/>
    </row>
    <row r="70" spans="1:17" x14ac:dyDescent="0.25">
      <c r="A70" s="9">
        <f>IF(A69="","",IF(B69&lt;C69,A69,IF(A69=MAX('entry data'!$B$8:$B$507),"",A69+1)))</f>
        <v>1</v>
      </c>
      <c r="B70" s="9">
        <f t="shared" si="11"/>
        <v>69</v>
      </c>
      <c r="C70" s="9">
        <f>IF(ISERROR(VLOOKUP(A70,'entry data'!B:G,6,0)),"",VLOOKUP(A70,'entry data'!B:G,6,0))</f>
        <v>78</v>
      </c>
      <c r="D70" s="9" t="str">
        <f>IF(ISERROR(VLOOKUP(A70,'entry data'!B:C,2,0)),"",VLOOKUP(A70,'entry data'!B:C,2,0))</f>
        <v>Car Loan</v>
      </c>
      <c r="E70" s="9" t="str">
        <f>IF(ISERROR(VLOOKUP(A70,'entry data'!B:E,4,0)),"",VLOOKUP(A70,'entry data'!B:E,4,0))</f>
        <v>fortnightly</v>
      </c>
      <c r="F70" s="11">
        <f>IF(A70="","",IF(ISERROR(VLOOKUP(A70,'entry data'!B:F,5,0)),"",VLOOKUP(A70,'entry data'!B:F,5,0)))</f>
        <v>18000</v>
      </c>
      <c r="G70" s="12">
        <f>IF(A70="","",IF(ISERROR(VLOOKUP(A70,'entry data'!B:I,8,0)),"",VLOOKUP(A70,'entry data'!B:I,7,0)))</f>
        <v>0.16900000000000001</v>
      </c>
      <c r="H70" s="13">
        <f>IF(A70="","",IF(B70=1,VLOOKUP(A70,'entry data'!B:D,3,0),I69))</f>
        <v>42395</v>
      </c>
      <c r="I70" s="14">
        <f>IF(A70="","",IF(E70="weekly",7,IF(E70="fortnightly",14,IF(E70="monthly",DATE(IF(MONTH(H70)=12,YEAR(H70)+1,YEAR(H70)),VLOOKUP(MONTH(H70),index!$D$2:$G$13,2,0),DAY(H70)),
IF(E70="quarterly",DATE(IF(MONTH(H70)&gt;=10,YEAR(H70)+1,YEAR(H70)),VLOOKUP(MONTH(H70),index!$D$2:$G$13,3,0),DAY(H70)),
IF(E70="halfyearly",DATE(IF(MONTH(H70)&gt;=7,YEAR(H70)+1,YEAR(H70)),VLOOKUP(MONTH(H70),index!$D$2:$G$13,4,0),DAY(H70)),
DATE(YEAR(H70)+1,MONTH(H70),DAY(H70)))))-H70))+H70)</f>
        <v>42409</v>
      </c>
      <c r="J70" s="9" t="str">
        <f t="shared" si="12"/>
        <v>2016-02</v>
      </c>
      <c r="K70" s="11">
        <f t="shared" si="13"/>
        <v>2844.9469545469328</v>
      </c>
      <c r="L70" s="11">
        <f t="shared" si="14"/>
        <v>276.29432054643308</v>
      </c>
      <c r="M70" s="11">
        <f>IF(A70="","",VLOOKUP(E70,index!$A$1:$B$6,2,0)*K70*G70)</f>
        <v>18.441491765638474</v>
      </c>
      <c r="N70" s="11">
        <f>IF(A70="","",-PMT(G70*VLOOKUP(E70,index!$A$1:$B$6,2,0),C70,F70,0,0))</f>
        <v>294.73581231207157</v>
      </c>
      <c r="O70" s="11">
        <f t="shared" si="15"/>
        <v>2568.6526340004998</v>
      </c>
      <c r="P70" s="11">
        <f t="shared" si="16"/>
        <v>0</v>
      </c>
      <c r="Q70" s="14"/>
    </row>
    <row r="71" spans="1:17" x14ac:dyDescent="0.25">
      <c r="A71" s="9">
        <f>IF(A70="","",IF(B70&lt;C70,A70,IF(A70=MAX('entry data'!$B$8:$B$507),"",A70+1)))</f>
        <v>1</v>
      </c>
      <c r="B71" s="9">
        <f t="shared" si="11"/>
        <v>70</v>
      </c>
      <c r="C71" s="9">
        <f>IF(ISERROR(VLOOKUP(A71,'entry data'!B:G,6,0)),"",VLOOKUP(A71,'entry data'!B:G,6,0))</f>
        <v>78</v>
      </c>
      <c r="D71" s="9" t="str">
        <f>IF(ISERROR(VLOOKUP(A71,'entry data'!B:C,2,0)),"",VLOOKUP(A71,'entry data'!B:C,2,0))</f>
        <v>Car Loan</v>
      </c>
      <c r="E71" s="9" t="str">
        <f>IF(ISERROR(VLOOKUP(A71,'entry data'!B:E,4,0)),"",VLOOKUP(A71,'entry data'!B:E,4,0))</f>
        <v>fortnightly</v>
      </c>
      <c r="F71" s="11">
        <f>IF(A71="","",IF(ISERROR(VLOOKUP(A71,'entry data'!B:F,5,0)),"",VLOOKUP(A71,'entry data'!B:F,5,0)))</f>
        <v>18000</v>
      </c>
      <c r="G71" s="12">
        <f>IF(A71="","",IF(ISERROR(VLOOKUP(A71,'entry data'!B:I,8,0)),"",VLOOKUP(A71,'entry data'!B:I,7,0)))</f>
        <v>0.16900000000000001</v>
      </c>
      <c r="H71" s="13">
        <f>IF(A71="","",IF(B71=1,VLOOKUP(A71,'entry data'!B:D,3,0),I70))</f>
        <v>42409</v>
      </c>
      <c r="I71" s="14">
        <f>IF(A71="","",IF(E71="weekly",7,IF(E71="fortnightly",14,IF(E71="monthly",DATE(IF(MONTH(H71)=12,YEAR(H71)+1,YEAR(H71)),VLOOKUP(MONTH(H71),index!$D$2:$G$13,2,0),DAY(H71)),
IF(E71="quarterly",DATE(IF(MONTH(H71)&gt;=10,YEAR(H71)+1,YEAR(H71)),VLOOKUP(MONTH(H71),index!$D$2:$G$13,3,0),DAY(H71)),
IF(E71="halfyearly",DATE(IF(MONTH(H71)&gt;=7,YEAR(H71)+1,YEAR(H71)),VLOOKUP(MONTH(H71),index!$D$2:$G$13,4,0),DAY(H71)),
DATE(YEAR(H71)+1,MONTH(H71),DAY(H71)))))-H71))+H71)</f>
        <v>42423</v>
      </c>
      <c r="J71" s="9" t="str">
        <f t="shared" si="12"/>
        <v>2016-02</v>
      </c>
      <c r="K71" s="11">
        <f t="shared" si="13"/>
        <v>2568.6526340004998</v>
      </c>
      <c r="L71" s="11">
        <f t="shared" si="14"/>
        <v>278.08531332016696</v>
      </c>
      <c r="M71" s="11">
        <f>IF(A71="","",VLOOKUP(E71,index!$A$1:$B$6,2,0)*K71*G71)</f>
        <v>16.650498991904612</v>
      </c>
      <c r="N71" s="11">
        <f>IF(A71="","",-PMT(G71*VLOOKUP(E71,index!$A$1:$B$6,2,0),C71,F71,0,0))</f>
        <v>294.73581231207157</v>
      </c>
      <c r="O71" s="11">
        <f t="shared" si="15"/>
        <v>2290.5673206803331</v>
      </c>
      <c r="P71" s="11">
        <f t="shared" si="16"/>
        <v>2290.5673206803331</v>
      </c>
      <c r="Q71" s="14"/>
    </row>
    <row r="72" spans="1:17" x14ac:dyDescent="0.25">
      <c r="A72" s="9">
        <f>IF(A71="","",IF(B71&lt;C71,A71,IF(A71=MAX('entry data'!$B$8:$B$507),"",A71+1)))</f>
        <v>1</v>
      </c>
      <c r="B72" s="9">
        <f t="shared" si="11"/>
        <v>71</v>
      </c>
      <c r="C72" s="9">
        <f>IF(ISERROR(VLOOKUP(A72,'entry data'!B:G,6,0)),"",VLOOKUP(A72,'entry data'!B:G,6,0))</f>
        <v>78</v>
      </c>
      <c r="D72" s="9" t="str">
        <f>IF(ISERROR(VLOOKUP(A72,'entry data'!B:C,2,0)),"",VLOOKUP(A72,'entry data'!B:C,2,0))</f>
        <v>Car Loan</v>
      </c>
      <c r="E72" s="9" t="str">
        <f>IF(ISERROR(VLOOKUP(A72,'entry data'!B:E,4,0)),"",VLOOKUP(A72,'entry data'!B:E,4,0))</f>
        <v>fortnightly</v>
      </c>
      <c r="F72" s="11">
        <f>IF(A72="","",IF(ISERROR(VLOOKUP(A72,'entry data'!B:F,5,0)),"",VLOOKUP(A72,'entry data'!B:F,5,0)))</f>
        <v>18000</v>
      </c>
      <c r="G72" s="12">
        <f>IF(A72="","",IF(ISERROR(VLOOKUP(A72,'entry data'!B:I,8,0)),"",VLOOKUP(A72,'entry data'!B:I,7,0)))</f>
        <v>0.16900000000000001</v>
      </c>
      <c r="H72" s="13">
        <f>IF(A72="","",IF(B72=1,VLOOKUP(A72,'entry data'!B:D,3,0),I71))</f>
        <v>42423</v>
      </c>
      <c r="I72" s="14">
        <f>IF(A72="","",IF(E72="weekly",7,IF(E72="fortnightly",14,IF(E72="monthly",DATE(IF(MONTH(H72)=12,YEAR(H72)+1,YEAR(H72)),VLOOKUP(MONTH(H72),index!$D$2:$G$13,2,0),DAY(H72)),
IF(E72="quarterly",DATE(IF(MONTH(H72)&gt;=10,YEAR(H72)+1,YEAR(H72)),VLOOKUP(MONTH(H72),index!$D$2:$G$13,3,0),DAY(H72)),
IF(E72="halfyearly",DATE(IF(MONTH(H72)&gt;=7,YEAR(H72)+1,YEAR(H72)),VLOOKUP(MONTH(H72),index!$D$2:$G$13,4,0),DAY(H72)),
DATE(YEAR(H72)+1,MONTH(H72),DAY(H72)))))-H72))+H72)</f>
        <v>42437</v>
      </c>
      <c r="J72" s="9" t="str">
        <f t="shared" si="12"/>
        <v>2016-03</v>
      </c>
      <c r="K72" s="11">
        <f t="shared" si="13"/>
        <v>2290.5673206803331</v>
      </c>
      <c r="L72" s="11">
        <f t="shared" si="14"/>
        <v>279.88791565253825</v>
      </c>
      <c r="M72" s="11">
        <f>IF(A72="","",VLOOKUP(E72,index!$A$1:$B$6,2,0)*K72*G72)</f>
        <v>14.847896659533339</v>
      </c>
      <c r="N72" s="11">
        <f>IF(A72="","",-PMT(G72*VLOOKUP(E72,index!$A$1:$B$6,2,0),C72,F72,0,0))</f>
        <v>294.73581231207157</v>
      </c>
      <c r="O72" s="11">
        <f t="shared" si="15"/>
        <v>2010.6794050277949</v>
      </c>
      <c r="P72" s="11">
        <f t="shared" si="16"/>
        <v>0</v>
      </c>
      <c r="Q72" s="14"/>
    </row>
    <row r="73" spans="1:17" x14ac:dyDescent="0.25">
      <c r="A73" s="9">
        <f>IF(A72="","",IF(B72&lt;C72,A72,IF(A72=MAX('entry data'!$B$8:$B$507),"",A72+1)))</f>
        <v>1</v>
      </c>
      <c r="B73" s="9">
        <f t="shared" si="11"/>
        <v>72</v>
      </c>
      <c r="C73" s="9">
        <f>IF(ISERROR(VLOOKUP(A73,'entry data'!B:G,6,0)),"",VLOOKUP(A73,'entry data'!B:G,6,0))</f>
        <v>78</v>
      </c>
      <c r="D73" s="9" t="str">
        <f>IF(ISERROR(VLOOKUP(A73,'entry data'!B:C,2,0)),"",VLOOKUP(A73,'entry data'!B:C,2,0))</f>
        <v>Car Loan</v>
      </c>
      <c r="E73" s="9" t="str">
        <f>IF(ISERROR(VLOOKUP(A73,'entry data'!B:E,4,0)),"",VLOOKUP(A73,'entry data'!B:E,4,0))</f>
        <v>fortnightly</v>
      </c>
      <c r="F73" s="11">
        <f>IF(A73="","",IF(ISERROR(VLOOKUP(A73,'entry data'!B:F,5,0)),"",VLOOKUP(A73,'entry data'!B:F,5,0)))</f>
        <v>18000</v>
      </c>
      <c r="G73" s="12">
        <f>IF(A73="","",IF(ISERROR(VLOOKUP(A73,'entry data'!B:I,8,0)),"",VLOOKUP(A73,'entry data'!B:I,7,0)))</f>
        <v>0.16900000000000001</v>
      </c>
      <c r="H73" s="13">
        <f>IF(A73="","",IF(B73=1,VLOOKUP(A73,'entry data'!B:D,3,0),I72))</f>
        <v>42437</v>
      </c>
      <c r="I73" s="14">
        <f>IF(A73="","",IF(E73="weekly",7,IF(E73="fortnightly",14,IF(E73="monthly",DATE(IF(MONTH(H73)=12,YEAR(H73)+1,YEAR(H73)),VLOOKUP(MONTH(H73),index!$D$2:$G$13,2,0),DAY(H73)),
IF(E73="quarterly",DATE(IF(MONTH(H73)&gt;=10,YEAR(H73)+1,YEAR(H73)),VLOOKUP(MONTH(H73),index!$D$2:$G$13,3,0),DAY(H73)),
IF(E73="halfyearly",DATE(IF(MONTH(H73)&gt;=7,YEAR(H73)+1,YEAR(H73)),VLOOKUP(MONTH(H73),index!$D$2:$G$13,4,0),DAY(H73)),
DATE(YEAR(H73)+1,MONTH(H73),DAY(H73)))))-H73))+H73)</f>
        <v>42451</v>
      </c>
      <c r="J73" s="9" t="str">
        <f t="shared" si="12"/>
        <v>2016-03</v>
      </c>
      <c r="K73" s="11">
        <f t="shared" si="13"/>
        <v>2010.6794050277949</v>
      </c>
      <c r="L73" s="11">
        <f t="shared" si="14"/>
        <v>281.70220279893249</v>
      </c>
      <c r="M73" s="11">
        <f>IF(A73="","",VLOOKUP(E73,index!$A$1:$B$6,2,0)*K73*G73)</f>
        <v>13.033609513139078</v>
      </c>
      <c r="N73" s="11">
        <f>IF(A73="","",-PMT(G73*VLOOKUP(E73,index!$A$1:$B$6,2,0),C73,F73,0,0))</f>
        <v>294.73581231207157</v>
      </c>
      <c r="O73" s="11">
        <f t="shared" si="15"/>
        <v>1728.9772022288626</v>
      </c>
      <c r="P73" s="11">
        <f t="shared" si="16"/>
        <v>1728.9772022288626</v>
      </c>
      <c r="Q73" s="14"/>
    </row>
    <row r="74" spans="1:17" x14ac:dyDescent="0.25">
      <c r="A74" s="9">
        <f>IF(A73="","",IF(B73&lt;C73,A73,IF(A73=MAX('entry data'!$B$8:$B$507),"",A73+1)))</f>
        <v>1</v>
      </c>
      <c r="B74" s="9">
        <f t="shared" si="11"/>
        <v>73</v>
      </c>
      <c r="C74" s="9">
        <f>IF(ISERROR(VLOOKUP(A74,'entry data'!B:G,6,0)),"",VLOOKUP(A74,'entry data'!B:G,6,0))</f>
        <v>78</v>
      </c>
      <c r="D74" s="9" t="str">
        <f>IF(ISERROR(VLOOKUP(A74,'entry data'!B:C,2,0)),"",VLOOKUP(A74,'entry data'!B:C,2,0))</f>
        <v>Car Loan</v>
      </c>
      <c r="E74" s="9" t="str">
        <f>IF(ISERROR(VLOOKUP(A74,'entry data'!B:E,4,0)),"",VLOOKUP(A74,'entry data'!B:E,4,0))</f>
        <v>fortnightly</v>
      </c>
      <c r="F74" s="11">
        <f>IF(A74="","",IF(ISERROR(VLOOKUP(A74,'entry data'!B:F,5,0)),"",VLOOKUP(A74,'entry data'!B:F,5,0)))</f>
        <v>18000</v>
      </c>
      <c r="G74" s="12">
        <f>IF(A74="","",IF(ISERROR(VLOOKUP(A74,'entry data'!B:I,8,0)),"",VLOOKUP(A74,'entry data'!B:I,7,0)))</f>
        <v>0.16900000000000001</v>
      </c>
      <c r="H74" s="13">
        <f>IF(A74="","",IF(B74=1,VLOOKUP(A74,'entry data'!B:D,3,0),I73))</f>
        <v>42451</v>
      </c>
      <c r="I74" s="14">
        <f>IF(A74="","",IF(E74="weekly",7,IF(E74="fortnightly",14,IF(E74="monthly",DATE(IF(MONTH(H74)=12,YEAR(H74)+1,YEAR(H74)),VLOOKUP(MONTH(H74),index!$D$2:$G$13,2,0),DAY(H74)),
IF(E74="quarterly",DATE(IF(MONTH(H74)&gt;=10,YEAR(H74)+1,YEAR(H74)),VLOOKUP(MONTH(H74),index!$D$2:$G$13,3,0),DAY(H74)),
IF(E74="halfyearly",DATE(IF(MONTH(H74)&gt;=7,YEAR(H74)+1,YEAR(H74)),VLOOKUP(MONTH(H74),index!$D$2:$G$13,4,0),DAY(H74)),
DATE(YEAR(H74)+1,MONTH(H74),DAY(H74)))))-H74))+H74)</f>
        <v>42465</v>
      </c>
      <c r="J74" s="9" t="str">
        <f t="shared" si="12"/>
        <v>2016-04</v>
      </c>
      <c r="K74" s="11">
        <f t="shared" si="13"/>
        <v>1728.9772022288626</v>
      </c>
      <c r="L74" s="11">
        <f t="shared" si="14"/>
        <v>283.52825050255518</v>
      </c>
      <c r="M74" s="11">
        <f>IF(A74="","",VLOOKUP(E74,index!$A$1:$B$6,2,0)*K74*G74)</f>
        <v>11.20756180951641</v>
      </c>
      <c r="N74" s="11">
        <f>IF(A74="","",-PMT(G74*VLOOKUP(E74,index!$A$1:$B$6,2,0),C74,F74,0,0))</f>
        <v>294.73581231207157</v>
      </c>
      <c r="O74" s="11">
        <f t="shared" si="15"/>
        <v>1445.4489517263073</v>
      </c>
      <c r="P74" s="11">
        <f t="shared" si="16"/>
        <v>0</v>
      </c>
      <c r="Q74" s="14"/>
    </row>
    <row r="75" spans="1:17" x14ac:dyDescent="0.25">
      <c r="A75" s="9">
        <f>IF(A74="","",IF(B74&lt;C74,A74,IF(A74=MAX('entry data'!$B$8:$B$507),"",A74+1)))</f>
        <v>1</v>
      </c>
      <c r="B75" s="9">
        <f t="shared" si="11"/>
        <v>74</v>
      </c>
      <c r="C75" s="9">
        <f>IF(ISERROR(VLOOKUP(A75,'entry data'!B:G,6,0)),"",VLOOKUP(A75,'entry data'!B:G,6,0))</f>
        <v>78</v>
      </c>
      <c r="D75" s="9" t="str">
        <f>IF(ISERROR(VLOOKUP(A75,'entry data'!B:C,2,0)),"",VLOOKUP(A75,'entry data'!B:C,2,0))</f>
        <v>Car Loan</v>
      </c>
      <c r="E75" s="9" t="str">
        <f>IF(ISERROR(VLOOKUP(A75,'entry data'!B:E,4,0)),"",VLOOKUP(A75,'entry data'!B:E,4,0))</f>
        <v>fortnightly</v>
      </c>
      <c r="F75" s="11">
        <f>IF(A75="","",IF(ISERROR(VLOOKUP(A75,'entry data'!B:F,5,0)),"",VLOOKUP(A75,'entry data'!B:F,5,0)))</f>
        <v>18000</v>
      </c>
      <c r="G75" s="12">
        <f>IF(A75="","",IF(ISERROR(VLOOKUP(A75,'entry data'!B:I,8,0)),"",VLOOKUP(A75,'entry data'!B:I,7,0)))</f>
        <v>0.16900000000000001</v>
      </c>
      <c r="H75" s="13">
        <f>IF(A75="","",IF(B75=1,VLOOKUP(A75,'entry data'!B:D,3,0),I74))</f>
        <v>42465</v>
      </c>
      <c r="I75" s="14">
        <f>IF(A75="","",IF(E75="weekly",7,IF(E75="fortnightly",14,IF(E75="monthly",DATE(IF(MONTH(H75)=12,YEAR(H75)+1,YEAR(H75)),VLOOKUP(MONTH(H75),index!$D$2:$G$13,2,0),DAY(H75)),
IF(E75="quarterly",DATE(IF(MONTH(H75)&gt;=10,YEAR(H75)+1,YEAR(H75)),VLOOKUP(MONTH(H75),index!$D$2:$G$13,3,0),DAY(H75)),
IF(E75="halfyearly",DATE(IF(MONTH(H75)&gt;=7,YEAR(H75)+1,YEAR(H75)),VLOOKUP(MONTH(H75),index!$D$2:$G$13,4,0),DAY(H75)),
DATE(YEAR(H75)+1,MONTH(H75),DAY(H75)))))-H75))+H75)</f>
        <v>42479</v>
      </c>
      <c r="J75" s="9" t="str">
        <f t="shared" si="12"/>
        <v>2016-04</v>
      </c>
      <c r="K75" s="11">
        <f t="shared" si="13"/>
        <v>1445.4489517263073</v>
      </c>
      <c r="L75" s="11">
        <f t="shared" si="14"/>
        <v>285.36613499759363</v>
      </c>
      <c r="M75" s="11">
        <f>IF(A75="","",VLOOKUP(E75,index!$A$1:$B$6,2,0)*K75*G75)</f>
        <v>9.3696773144779275</v>
      </c>
      <c r="N75" s="11">
        <f>IF(A75="","",-PMT(G75*VLOOKUP(E75,index!$A$1:$B$6,2,0),C75,F75,0,0))</f>
        <v>294.73581231207157</v>
      </c>
      <c r="O75" s="11">
        <f t="shared" si="15"/>
        <v>1160.0828167287136</v>
      </c>
      <c r="P75" s="11">
        <f t="shared" si="16"/>
        <v>1160.0828167287136</v>
      </c>
      <c r="Q75" s="14"/>
    </row>
    <row r="76" spans="1:17" x14ac:dyDescent="0.25">
      <c r="A76" s="9">
        <f>IF(A75="","",IF(B75&lt;C75,A75,IF(A75=MAX('entry data'!$B$8:$B$507),"",A75+1)))</f>
        <v>1</v>
      </c>
      <c r="B76" s="9">
        <f t="shared" si="11"/>
        <v>75</v>
      </c>
      <c r="C76" s="9">
        <f>IF(ISERROR(VLOOKUP(A76,'entry data'!B:G,6,0)),"",VLOOKUP(A76,'entry data'!B:G,6,0))</f>
        <v>78</v>
      </c>
      <c r="D76" s="9" t="str">
        <f>IF(ISERROR(VLOOKUP(A76,'entry data'!B:C,2,0)),"",VLOOKUP(A76,'entry data'!B:C,2,0))</f>
        <v>Car Loan</v>
      </c>
      <c r="E76" s="9" t="str">
        <f>IF(ISERROR(VLOOKUP(A76,'entry data'!B:E,4,0)),"",VLOOKUP(A76,'entry data'!B:E,4,0))</f>
        <v>fortnightly</v>
      </c>
      <c r="F76" s="11">
        <f>IF(A76="","",IF(ISERROR(VLOOKUP(A76,'entry data'!B:F,5,0)),"",VLOOKUP(A76,'entry data'!B:F,5,0)))</f>
        <v>18000</v>
      </c>
      <c r="G76" s="12">
        <f>IF(A76="","",IF(ISERROR(VLOOKUP(A76,'entry data'!B:I,8,0)),"",VLOOKUP(A76,'entry data'!B:I,7,0)))</f>
        <v>0.16900000000000001</v>
      </c>
      <c r="H76" s="13">
        <f>IF(A76="","",IF(B76=1,VLOOKUP(A76,'entry data'!B:D,3,0),I75))</f>
        <v>42479</v>
      </c>
      <c r="I76" s="14">
        <f>IF(A76="","",IF(E76="weekly",7,IF(E76="fortnightly",14,IF(E76="monthly",DATE(IF(MONTH(H76)=12,YEAR(H76)+1,YEAR(H76)),VLOOKUP(MONTH(H76),index!$D$2:$G$13,2,0),DAY(H76)),
IF(E76="quarterly",DATE(IF(MONTH(H76)&gt;=10,YEAR(H76)+1,YEAR(H76)),VLOOKUP(MONTH(H76),index!$D$2:$G$13,3,0),DAY(H76)),
IF(E76="halfyearly",DATE(IF(MONTH(H76)&gt;=7,YEAR(H76)+1,YEAR(H76)),VLOOKUP(MONTH(H76),index!$D$2:$G$13,4,0),DAY(H76)),
DATE(YEAR(H76)+1,MONTH(H76),DAY(H76)))))-H76))+H76)</f>
        <v>42493</v>
      </c>
      <c r="J76" s="9" t="str">
        <f t="shared" si="12"/>
        <v>2016-05</v>
      </c>
      <c r="K76" s="11">
        <f t="shared" si="13"/>
        <v>1160.0828167287136</v>
      </c>
      <c r="L76" s="11">
        <f t="shared" si="14"/>
        <v>287.21593301239994</v>
      </c>
      <c r="M76" s="11">
        <f>IF(A76="","",VLOOKUP(E76,index!$A$1:$B$6,2,0)*K76*G76)</f>
        <v>7.519879299671608</v>
      </c>
      <c r="N76" s="11">
        <f>IF(A76="","",-PMT(G76*VLOOKUP(E76,index!$A$1:$B$6,2,0),C76,F76,0,0))</f>
        <v>294.73581231207157</v>
      </c>
      <c r="O76" s="11">
        <f t="shared" si="15"/>
        <v>872.86688371631362</v>
      </c>
      <c r="P76" s="11">
        <f t="shared" si="16"/>
        <v>0</v>
      </c>
      <c r="Q76" s="14"/>
    </row>
    <row r="77" spans="1:17" x14ac:dyDescent="0.25">
      <c r="A77" s="9">
        <f>IF(A76="","",IF(B76&lt;C76,A76,IF(A76=MAX('entry data'!$B$8:$B$507),"",A76+1)))</f>
        <v>1</v>
      </c>
      <c r="B77" s="9">
        <f>IF(A77="","",IF(B76=C76,1,B76+1))</f>
        <v>76</v>
      </c>
      <c r="C77" s="9">
        <f>IF(ISERROR(VLOOKUP(A77,'entry data'!B:G,6,0)),"",VLOOKUP(A77,'entry data'!B:G,6,0))</f>
        <v>78</v>
      </c>
      <c r="D77" s="9" t="str">
        <f>IF(ISERROR(VLOOKUP(A77,'entry data'!B:C,2,0)),"",VLOOKUP(A77,'entry data'!B:C,2,0))</f>
        <v>Car Loan</v>
      </c>
      <c r="E77" s="9" t="str">
        <f>IF(ISERROR(VLOOKUP(A77,'entry data'!B:E,4,0)),"",VLOOKUP(A77,'entry data'!B:E,4,0))</f>
        <v>fortnightly</v>
      </c>
      <c r="F77" s="11">
        <f>IF(A77="","",IF(ISERROR(VLOOKUP(A77,'entry data'!B:F,5,0)),"",VLOOKUP(A77,'entry data'!B:F,5,0)))</f>
        <v>18000</v>
      </c>
      <c r="G77" s="12">
        <f>IF(A77="","",IF(ISERROR(VLOOKUP(A77,'entry data'!B:I,8,0)),"",VLOOKUP(A77,'entry data'!B:I,7,0)))</f>
        <v>0.16900000000000001</v>
      </c>
      <c r="H77" s="13">
        <f>IF(A77="","",IF(B77=1,VLOOKUP(A77,'entry data'!B:D,3,0),I76))</f>
        <v>42493</v>
      </c>
      <c r="I77" s="14">
        <f>IF(A77="","",IF(E77="weekly",7,IF(E77="fortnightly",14,IF(E77="monthly",DATE(IF(MONTH(H77)=12,YEAR(H77)+1,YEAR(H77)),VLOOKUP(MONTH(H77),index!$D$2:$G$13,2,0),DAY(H77)),
IF(E77="quarterly",DATE(IF(MONTH(H77)&gt;=10,YEAR(H77)+1,YEAR(H77)),VLOOKUP(MONTH(H77),index!$D$2:$G$13,3,0),DAY(H77)),
IF(E77="halfyearly",DATE(IF(MONTH(H77)&gt;=7,YEAR(H77)+1,YEAR(H77)),VLOOKUP(MONTH(H77),index!$D$2:$G$13,4,0),DAY(H77)),
DATE(YEAR(H77)+1,MONTH(H77),DAY(H77)))))-H77))+H77)</f>
        <v>42507</v>
      </c>
      <c r="J77" s="9" t="str">
        <f>IF(A77="","",IF(MONTH(I77)&lt;10,YEAR(I77)&amp;"-0"&amp;MONTH(I77),YEAR(I77)&amp;"-"&amp;MONTH(I77)))</f>
        <v>2016-05</v>
      </c>
      <c r="K77" s="11">
        <f>IF(A77="","",IF(B77=1,F77,O76))</f>
        <v>872.86688371631362</v>
      </c>
      <c r="L77" s="11">
        <f>IF(A77="","",N77-M77)</f>
        <v>289.07772177269402</v>
      </c>
      <c r="M77" s="11">
        <f>IF(A77="","",VLOOKUP(E77,index!$A$1:$B$6,2,0)*K77*G77)</f>
        <v>5.6580905393775298</v>
      </c>
      <c r="N77" s="11">
        <f>IF(A77="","",-PMT(G77*VLOOKUP(E77,index!$A$1:$B$6,2,0),C77,F77,0,0))</f>
        <v>294.73581231207157</v>
      </c>
      <c r="O77" s="11">
        <f>IF(A77="","",K77-L77)</f>
        <v>583.78916194361955</v>
      </c>
      <c r="P77" s="11">
        <f t="shared" si="16"/>
        <v>0</v>
      </c>
      <c r="Q77" s="14"/>
    </row>
    <row r="78" spans="1:17" x14ac:dyDescent="0.25">
      <c r="A78" s="9">
        <f>IF(A77="","",IF(B77&lt;C77,A77,IF(A77=MAX('entry data'!$B$8:$B$507),"",A77+1)))</f>
        <v>1</v>
      </c>
      <c r="B78" s="9">
        <f t="shared" ref="B78:B81" si="17">IF(A78="","",IF(B77=C77,1,B77+1))</f>
        <v>77</v>
      </c>
      <c r="C78" s="9">
        <f>IF(ISERROR(VLOOKUP(A78,'entry data'!B:G,6,0)),"",VLOOKUP(A78,'entry data'!B:G,6,0))</f>
        <v>78</v>
      </c>
      <c r="D78" s="9" t="str">
        <f>IF(ISERROR(VLOOKUP(A78,'entry data'!B:C,2,0)),"",VLOOKUP(A78,'entry data'!B:C,2,0))</f>
        <v>Car Loan</v>
      </c>
      <c r="E78" s="9" t="str">
        <f>IF(ISERROR(VLOOKUP(A78,'entry data'!B:E,4,0)),"",VLOOKUP(A78,'entry data'!B:E,4,0))</f>
        <v>fortnightly</v>
      </c>
      <c r="F78" s="11">
        <f>IF(A78="","",IF(ISERROR(VLOOKUP(A78,'entry data'!B:F,5,0)),"",VLOOKUP(A78,'entry data'!B:F,5,0)))</f>
        <v>18000</v>
      </c>
      <c r="G78" s="12">
        <f>IF(A78="","",IF(ISERROR(VLOOKUP(A78,'entry data'!B:I,8,0)),"",VLOOKUP(A78,'entry data'!B:I,7,0)))</f>
        <v>0.16900000000000001</v>
      </c>
      <c r="H78" s="13">
        <f>IF(A78="","",IF(B78=1,VLOOKUP(A78,'entry data'!B:D,3,0),I77))</f>
        <v>42507</v>
      </c>
      <c r="I78" s="14">
        <f>IF(A78="","",IF(E78="weekly",7,IF(E78="fortnightly",14,IF(E78="monthly",DATE(IF(MONTH(H78)=12,YEAR(H78)+1,YEAR(H78)),VLOOKUP(MONTH(H78),index!$D$2:$G$13,2,0),DAY(H78)),
IF(E78="quarterly",DATE(IF(MONTH(H78)&gt;=10,YEAR(H78)+1,YEAR(H78)),VLOOKUP(MONTH(H78),index!$D$2:$G$13,3,0),DAY(H78)),
IF(E78="halfyearly",DATE(IF(MONTH(H78)&gt;=7,YEAR(H78)+1,YEAR(H78)),VLOOKUP(MONTH(H78),index!$D$2:$G$13,4,0),DAY(H78)),
DATE(YEAR(H78)+1,MONTH(H78),DAY(H78)))))-H78))+H78)</f>
        <v>42521</v>
      </c>
      <c r="J78" s="9" t="str">
        <f t="shared" ref="J78:J81" si="18">IF(A78="","",IF(MONTH(I78)&lt;10,YEAR(I78)&amp;"-0"&amp;MONTH(I78),YEAR(I78)&amp;"-"&amp;MONTH(I78)))</f>
        <v>2016-05</v>
      </c>
      <c r="K78" s="11">
        <f t="shared" ref="K78:K81" si="19">IF(A78="","",IF(B78=1,F78,O77))</f>
        <v>583.78916194361955</v>
      </c>
      <c r="L78" s="11">
        <f t="shared" ref="L78:L81" si="20">IF(A78="","",N78-M78)</f>
        <v>290.95157900478773</v>
      </c>
      <c r="M78" s="11">
        <f>IF(A78="","",VLOOKUP(E78,index!$A$1:$B$6,2,0)*K78*G78)</f>
        <v>3.7842333072838468</v>
      </c>
      <c r="N78" s="11">
        <f>IF(A78="","",-PMT(G78*VLOOKUP(E78,index!$A$1:$B$6,2,0),C78,F78,0,0))</f>
        <v>294.73581231207157</v>
      </c>
      <c r="O78" s="11">
        <f t="shared" ref="O78:O81" si="21">IF(A78="","",K78-L78)</f>
        <v>292.83758293883182</v>
      </c>
      <c r="P78" s="11">
        <f t="shared" si="16"/>
        <v>292.83758293883182</v>
      </c>
      <c r="Q78" s="14"/>
    </row>
    <row r="79" spans="1:17" x14ac:dyDescent="0.25">
      <c r="A79" s="9">
        <f>IF(A78="","",IF(B78&lt;C78,A78,IF(A78=MAX('entry data'!$B$8:$B$507),"",A78+1)))</f>
        <v>1</v>
      </c>
      <c r="B79" s="9">
        <f t="shared" si="17"/>
        <v>78</v>
      </c>
      <c r="C79" s="9">
        <f>IF(ISERROR(VLOOKUP(A79,'entry data'!B:G,6,0)),"",VLOOKUP(A79,'entry data'!B:G,6,0))</f>
        <v>78</v>
      </c>
      <c r="D79" s="9" t="str">
        <f>IF(ISERROR(VLOOKUP(A79,'entry data'!B:C,2,0)),"",VLOOKUP(A79,'entry data'!B:C,2,0))</f>
        <v>Car Loan</v>
      </c>
      <c r="E79" s="9" t="str">
        <f>IF(ISERROR(VLOOKUP(A79,'entry data'!B:E,4,0)),"",VLOOKUP(A79,'entry data'!B:E,4,0))</f>
        <v>fortnightly</v>
      </c>
      <c r="F79" s="11">
        <f>IF(A79="","",IF(ISERROR(VLOOKUP(A79,'entry data'!B:F,5,0)),"",VLOOKUP(A79,'entry data'!B:F,5,0)))</f>
        <v>18000</v>
      </c>
      <c r="G79" s="12">
        <f>IF(A79="","",IF(ISERROR(VLOOKUP(A79,'entry data'!B:I,8,0)),"",VLOOKUP(A79,'entry data'!B:I,7,0)))</f>
        <v>0.16900000000000001</v>
      </c>
      <c r="H79" s="13">
        <f>IF(A79="","",IF(B79=1,VLOOKUP(A79,'entry data'!B:D,3,0),I78))</f>
        <v>42521</v>
      </c>
      <c r="I79" s="14">
        <f>IF(A79="","",IF(E79="weekly",7,IF(E79="fortnightly",14,IF(E79="monthly",DATE(IF(MONTH(H79)=12,YEAR(H79)+1,YEAR(H79)),VLOOKUP(MONTH(H79),index!$D$2:$G$13,2,0),DAY(H79)),
IF(E79="quarterly",DATE(IF(MONTH(H79)&gt;=10,YEAR(H79)+1,YEAR(H79)),VLOOKUP(MONTH(H79),index!$D$2:$G$13,3,0),DAY(H79)),
IF(E79="halfyearly",DATE(IF(MONTH(H79)&gt;=7,YEAR(H79)+1,YEAR(H79)),VLOOKUP(MONTH(H79),index!$D$2:$G$13,4,0),DAY(H79)),
DATE(YEAR(H79)+1,MONTH(H79),DAY(H79)))))-H79))+H79)</f>
        <v>42535</v>
      </c>
      <c r="J79" s="9" t="str">
        <f t="shared" si="18"/>
        <v>2016-06</v>
      </c>
      <c r="K79" s="11">
        <f t="shared" si="19"/>
        <v>292.83758293883182</v>
      </c>
      <c r="L79" s="11">
        <f t="shared" si="20"/>
        <v>292.83758293882971</v>
      </c>
      <c r="M79" s="11">
        <f>IF(A79="","",VLOOKUP(E79,index!$A$1:$B$6,2,0)*K79*G79)</f>
        <v>1.8982293732418527</v>
      </c>
      <c r="N79" s="11">
        <f>IF(A79="","",-PMT(G79*VLOOKUP(E79,index!$A$1:$B$6,2,0),C79,F79,0,0))</f>
        <v>294.73581231207157</v>
      </c>
      <c r="O79" s="11">
        <f t="shared" si="21"/>
        <v>2.1032064978498966E-12</v>
      </c>
      <c r="P79" s="11">
        <f t="shared" si="16"/>
        <v>2.1032064978498966E-12</v>
      </c>
      <c r="Q79" s="14"/>
    </row>
    <row r="80" spans="1:17" x14ac:dyDescent="0.25">
      <c r="A80" s="9">
        <f>IF(A79="","",IF(B79&lt;C79,A79,IF(A79=MAX('entry data'!$B$8:$B$507),"",A79+1)))</f>
        <v>2</v>
      </c>
      <c r="B80" s="9">
        <f t="shared" si="17"/>
        <v>1</v>
      </c>
      <c r="C80" s="9">
        <f>IF(ISERROR(VLOOKUP(A80,'entry data'!B:G,6,0)),"",VLOOKUP(A80,'entry data'!B:G,6,0))</f>
        <v>72</v>
      </c>
      <c r="D80" s="9" t="str">
        <f>IF(ISERROR(VLOOKUP(A80,'entry data'!B:C,2,0)),"",VLOOKUP(A80,'entry data'!B:C,2,0))</f>
        <v>Hire Purchase 1</v>
      </c>
      <c r="E80" s="9" t="str">
        <f>IF(ISERROR(VLOOKUP(A80,'entry data'!B:E,4,0)),"",VLOOKUP(A80,'entry data'!B:E,4,0))</f>
        <v>monthly</v>
      </c>
      <c r="F80" s="11">
        <f>IF(A80="","",IF(ISERROR(VLOOKUP(A80,'entry data'!B:F,5,0)),"",VLOOKUP(A80,'entry data'!B:F,5,0)))</f>
        <v>7000</v>
      </c>
      <c r="G80" s="12">
        <f>IF(A80="","",IF(ISERROR(VLOOKUP(A80,'entry data'!B:I,8,0)),"",VLOOKUP(A80,'entry data'!B:I,7,0)))</f>
        <v>0.22500000000000001</v>
      </c>
      <c r="H80" s="13">
        <f>IF(A80="","",IF(B80=1,VLOOKUP(A80,'entry data'!B:D,3,0),I79))</f>
        <v>41147</v>
      </c>
      <c r="I80" s="14">
        <f>IF(A80="","",IF(E80="weekly",7,IF(E80="fortnightly",14,IF(E80="monthly",DATE(IF(MONTH(H80)=12,YEAR(H80)+1,YEAR(H80)),VLOOKUP(MONTH(H80),index!$D$2:$G$13,2,0),DAY(H80)),
IF(E80="quarterly",DATE(IF(MONTH(H80)&gt;=10,YEAR(H80)+1,YEAR(H80)),VLOOKUP(MONTH(H80),index!$D$2:$G$13,3,0),DAY(H80)),
IF(E80="halfyearly",DATE(IF(MONTH(H80)&gt;=7,YEAR(H80)+1,YEAR(H80)),VLOOKUP(MONTH(H80),index!$D$2:$G$13,4,0),DAY(H80)),
DATE(YEAR(H80)+1,MONTH(H80),DAY(H80)))))-H80))+H80)</f>
        <v>41178</v>
      </c>
      <c r="J80" s="9" t="str">
        <f t="shared" si="18"/>
        <v>2012-09</v>
      </c>
      <c r="K80" s="11">
        <f t="shared" si="19"/>
        <v>7000</v>
      </c>
      <c r="L80" s="11">
        <f t="shared" si="20"/>
        <v>46.716382670315113</v>
      </c>
      <c r="M80" s="11">
        <f>IF(A80="","",VLOOKUP(E80,index!$A$1:$B$6,2,0)*K80*G80)</f>
        <v>131.25</v>
      </c>
      <c r="N80" s="11">
        <f>IF(A80="","",-PMT(G80*VLOOKUP(E80,index!$A$1:$B$6,2,0),C80,F80,0,0))</f>
        <v>177.96638267031511</v>
      </c>
      <c r="O80" s="11">
        <f t="shared" si="21"/>
        <v>6953.2836173296846</v>
      </c>
      <c r="P80" s="11">
        <f t="shared" si="16"/>
        <v>6953.2836173296846</v>
      </c>
      <c r="Q80" s="14"/>
    </row>
    <row r="81" spans="1:17" x14ac:dyDescent="0.25">
      <c r="A81" s="9">
        <f>IF(A80="","",IF(B80&lt;C80,A80,IF(A80=MAX('entry data'!$B$8:$B$507),"",A80+1)))</f>
        <v>2</v>
      </c>
      <c r="B81" s="9">
        <f t="shared" si="17"/>
        <v>2</v>
      </c>
      <c r="C81" s="9">
        <f>IF(ISERROR(VLOOKUP(A81,'entry data'!B:G,6,0)),"",VLOOKUP(A81,'entry data'!B:G,6,0))</f>
        <v>72</v>
      </c>
      <c r="D81" s="9" t="str">
        <f>IF(ISERROR(VLOOKUP(A81,'entry data'!B:C,2,0)),"",VLOOKUP(A81,'entry data'!B:C,2,0))</f>
        <v>Hire Purchase 1</v>
      </c>
      <c r="E81" s="9" t="str">
        <f>IF(ISERROR(VLOOKUP(A81,'entry data'!B:E,4,0)),"",VLOOKUP(A81,'entry data'!B:E,4,0))</f>
        <v>monthly</v>
      </c>
      <c r="F81" s="11">
        <f>IF(A81="","",IF(ISERROR(VLOOKUP(A81,'entry data'!B:F,5,0)),"",VLOOKUP(A81,'entry data'!B:F,5,0)))</f>
        <v>7000</v>
      </c>
      <c r="G81" s="12">
        <f>IF(A81="","",IF(ISERROR(VLOOKUP(A81,'entry data'!B:I,8,0)),"",VLOOKUP(A81,'entry data'!B:I,7,0)))</f>
        <v>0.22500000000000001</v>
      </c>
      <c r="H81" s="13">
        <f>IF(A81="","",IF(B81=1,VLOOKUP(A81,'entry data'!B:D,3,0),I80))</f>
        <v>41178</v>
      </c>
      <c r="I81" s="14">
        <f>IF(A81="","",IF(E81="weekly",7,IF(E81="fortnightly",14,IF(E81="monthly",DATE(IF(MONTH(H81)=12,YEAR(H81)+1,YEAR(H81)),VLOOKUP(MONTH(H81),index!$D$2:$G$13,2,0),DAY(H81)),
IF(E81="quarterly",DATE(IF(MONTH(H81)&gt;=10,YEAR(H81)+1,YEAR(H81)),VLOOKUP(MONTH(H81),index!$D$2:$G$13,3,0),DAY(H81)),
IF(E81="halfyearly",DATE(IF(MONTH(H81)&gt;=7,YEAR(H81)+1,YEAR(H81)),VLOOKUP(MONTH(H81),index!$D$2:$G$13,4,0),DAY(H81)),
DATE(YEAR(H81)+1,MONTH(H81),DAY(H81)))))-H81))+H81)</f>
        <v>41208</v>
      </c>
      <c r="J81" s="9" t="str">
        <f t="shared" si="18"/>
        <v>2012-10</v>
      </c>
      <c r="K81" s="11">
        <f t="shared" si="19"/>
        <v>6953.2836173296846</v>
      </c>
      <c r="L81" s="11">
        <f t="shared" si="20"/>
        <v>47.592314845383527</v>
      </c>
      <c r="M81" s="11">
        <f>IF(A81="","",VLOOKUP(E81,index!$A$1:$B$6,2,0)*K81*G81)</f>
        <v>130.37406782493159</v>
      </c>
      <c r="N81" s="11">
        <f>IF(A81="","",-PMT(G81*VLOOKUP(E81,index!$A$1:$B$6,2,0),C81,F81,0,0))</f>
        <v>177.96638267031511</v>
      </c>
      <c r="O81" s="11">
        <f t="shared" si="21"/>
        <v>6905.6913024843006</v>
      </c>
      <c r="P81" s="11">
        <f t="shared" si="16"/>
        <v>6905.6913024843006</v>
      </c>
      <c r="Q81" s="14"/>
    </row>
    <row r="82" spans="1:17" x14ac:dyDescent="0.25">
      <c r="A82" s="9">
        <f>IF(A81="","",IF(B81&lt;C81,A81,IF(A81=MAX('entry data'!$B$8:$B$507),"",A81+1)))</f>
        <v>2</v>
      </c>
      <c r="B82" s="9">
        <f>IF(A82="","",IF(B81=C81,1,B81+1))</f>
        <v>3</v>
      </c>
      <c r="C82" s="9">
        <f>IF(ISERROR(VLOOKUP(A82,'entry data'!B:G,6,0)),"",VLOOKUP(A82,'entry data'!B:G,6,0))</f>
        <v>72</v>
      </c>
      <c r="D82" s="9" t="str">
        <f>IF(ISERROR(VLOOKUP(A82,'entry data'!B:C,2,0)),"",VLOOKUP(A82,'entry data'!B:C,2,0))</f>
        <v>Hire Purchase 1</v>
      </c>
      <c r="E82" s="9" t="str">
        <f>IF(ISERROR(VLOOKUP(A82,'entry data'!B:E,4,0)),"",VLOOKUP(A82,'entry data'!B:E,4,0))</f>
        <v>monthly</v>
      </c>
      <c r="F82" s="11">
        <f>IF(A82="","",IF(ISERROR(VLOOKUP(A82,'entry data'!B:F,5,0)),"",VLOOKUP(A82,'entry data'!B:F,5,0)))</f>
        <v>7000</v>
      </c>
      <c r="G82" s="12">
        <f>IF(A82="","",IF(ISERROR(VLOOKUP(A82,'entry data'!B:I,8,0)),"",VLOOKUP(A82,'entry data'!B:I,7,0)))</f>
        <v>0.22500000000000001</v>
      </c>
      <c r="H82" s="13">
        <f>IF(A82="","",IF(B82=1,VLOOKUP(A82,'entry data'!B:D,3,0),I81))</f>
        <v>41208</v>
      </c>
      <c r="I82" s="14">
        <f>IF(A82="","",IF(E82="weekly",7,IF(E82="fortnightly",14,IF(E82="monthly",DATE(IF(MONTH(H82)=12,YEAR(H82)+1,YEAR(H82)),VLOOKUP(MONTH(H82),index!$D$2:$G$13,2,0),DAY(H82)),
IF(E82="quarterly",DATE(IF(MONTH(H82)&gt;=10,YEAR(H82)+1,YEAR(H82)),VLOOKUP(MONTH(H82),index!$D$2:$G$13,3,0),DAY(H82)),
IF(E82="halfyearly",DATE(IF(MONTH(H82)&gt;=7,YEAR(H82)+1,YEAR(H82)),VLOOKUP(MONTH(H82),index!$D$2:$G$13,4,0),DAY(H82)),
DATE(YEAR(H82)+1,MONTH(H82),DAY(H82)))))-H82))+H82)</f>
        <v>41239</v>
      </c>
      <c r="J82" s="9" t="str">
        <f>IF(A82="","",IF(MONTH(I82)&lt;10,YEAR(I82)&amp;"-0"&amp;MONTH(I82),YEAR(I82)&amp;"-"&amp;MONTH(I82)))</f>
        <v>2012-11</v>
      </c>
      <c r="K82" s="11">
        <f>IF(A82="","",IF(B82=1,F82,O81))</f>
        <v>6905.6913024843006</v>
      </c>
      <c r="L82" s="11">
        <f>IF(A82="","",N82-M82)</f>
        <v>48.484670748734487</v>
      </c>
      <c r="M82" s="11">
        <f>IF(A82="","",VLOOKUP(E82,index!$A$1:$B$6,2,0)*K82*G82)</f>
        <v>129.48171192158063</v>
      </c>
      <c r="N82" s="11">
        <f>IF(A82="","",-PMT(G82*VLOOKUP(E82,index!$A$1:$B$6,2,0),C82,F82,0,0))</f>
        <v>177.96638267031511</v>
      </c>
      <c r="O82" s="11">
        <f>IF(A82="","",K82-L82)</f>
        <v>6857.2066317355666</v>
      </c>
      <c r="P82" s="11">
        <f t="shared" si="16"/>
        <v>6857.2066317355666</v>
      </c>
      <c r="Q82" s="14"/>
    </row>
    <row r="83" spans="1:17" x14ac:dyDescent="0.25">
      <c r="A83" s="9">
        <f>IF(A82="","",IF(B82&lt;C82,A82,IF(A82=MAX('entry data'!$B$8:$B$507),"",A82+1)))</f>
        <v>2</v>
      </c>
      <c r="B83" s="9">
        <f t="shared" ref="B83:B86" si="22">IF(A83="","",IF(B82=C82,1,B82+1))</f>
        <v>4</v>
      </c>
      <c r="C83" s="9">
        <f>IF(ISERROR(VLOOKUP(A83,'entry data'!B:G,6,0)),"",VLOOKUP(A83,'entry data'!B:G,6,0))</f>
        <v>72</v>
      </c>
      <c r="D83" s="9" t="str">
        <f>IF(ISERROR(VLOOKUP(A83,'entry data'!B:C,2,0)),"",VLOOKUP(A83,'entry data'!B:C,2,0))</f>
        <v>Hire Purchase 1</v>
      </c>
      <c r="E83" s="9" t="str">
        <f>IF(ISERROR(VLOOKUP(A83,'entry data'!B:E,4,0)),"",VLOOKUP(A83,'entry data'!B:E,4,0))</f>
        <v>monthly</v>
      </c>
      <c r="F83" s="11">
        <f>IF(A83="","",IF(ISERROR(VLOOKUP(A83,'entry data'!B:F,5,0)),"",VLOOKUP(A83,'entry data'!B:F,5,0)))</f>
        <v>7000</v>
      </c>
      <c r="G83" s="12">
        <f>IF(A83="","",IF(ISERROR(VLOOKUP(A83,'entry data'!B:I,8,0)),"",VLOOKUP(A83,'entry data'!B:I,7,0)))</f>
        <v>0.22500000000000001</v>
      </c>
      <c r="H83" s="13">
        <f>IF(A83="","",IF(B83=1,VLOOKUP(A83,'entry data'!B:D,3,0),I82))</f>
        <v>41239</v>
      </c>
      <c r="I83" s="14">
        <f>IF(A83="","",IF(E83="weekly",7,IF(E83="fortnightly",14,IF(E83="monthly",DATE(IF(MONTH(H83)=12,YEAR(H83)+1,YEAR(H83)),VLOOKUP(MONTH(H83),index!$D$2:$G$13,2,0),DAY(H83)),
IF(E83="quarterly",DATE(IF(MONTH(H83)&gt;=10,YEAR(H83)+1,YEAR(H83)),VLOOKUP(MONTH(H83),index!$D$2:$G$13,3,0),DAY(H83)),
IF(E83="halfyearly",DATE(IF(MONTH(H83)&gt;=7,YEAR(H83)+1,YEAR(H83)),VLOOKUP(MONTH(H83),index!$D$2:$G$13,4,0),DAY(H83)),
DATE(YEAR(H83)+1,MONTH(H83),DAY(H83)))))-H83))+H83)</f>
        <v>41269</v>
      </c>
      <c r="J83" s="9" t="str">
        <f t="shared" ref="J83:J86" si="23">IF(A83="","",IF(MONTH(I83)&lt;10,YEAR(I83)&amp;"-0"&amp;MONTH(I83),YEAR(I83)&amp;"-"&amp;MONTH(I83)))</f>
        <v>2012-12</v>
      </c>
      <c r="K83" s="11">
        <f t="shared" ref="K83:K86" si="24">IF(A83="","",IF(B83=1,F83,O82))</f>
        <v>6857.2066317355666</v>
      </c>
      <c r="L83" s="11">
        <f t="shared" ref="L83:L86" si="25">IF(A83="","",N83-M83)</f>
        <v>49.39375832527324</v>
      </c>
      <c r="M83" s="11">
        <f>IF(A83="","",VLOOKUP(E83,index!$A$1:$B$6,2,0)*K83*G83)</f>
        <v>128.57262434504187</v>
      </c>
      <c r="N83" s="11">
        <f>IF(A83="","",-PMT(G83*VLOOKUP(E83,index!$A$1:$B$6,2,0),C83,F83,0,0))</f>
        <v>177.96638267031511</v>
      </c>
      <c r="O83" s="11">
        <f t="shared" ref="O83:O86" si="26">IF(A83="","",K83-L83)</f>
        <v>6807.8128734102929</v>
      </c>
      <c r="P83" s="11">
        <f t="shared" si="16"/>
        <v>6807.8128734102929</v>
      </c>
      <c r="Q83" s="14"/>
    </row>
    <row r="84" spans="1:17" x14ac:dyDescent="0.25">
      <c r="A84" s="9">
        <f>IF(A83="","",IF(B83&lt;C83,A83,IF(A83=MAX('entry data'!$B$8:$B$507),"",A83+1)))</f>
        <v>2</v>
      </c>
      <c r="B84" s="9">
        <f t="shared" si="22"/>
        <v>5</v>
      </c>
      <c r="C84" s="9">
        <f>IF(ISERROR(VLOOKUP(A84,'entry data'!B:G,6,0)),"",VLOOKUP(A84,'entry data'!B:G,6,0))</f>
        <v>72</v>
      </c>
      <c r="D84" s="9" t="str">
        <f>IF(ISERROR(VLOOKUP(A84,'entry data'!B:C,2,0)),"",VLOOKUP(A84,'entry data'!B:C,2,0))</f>
        <v>Hire Purchase 1</v>
      </c>
      <c r="E84" s="9" t="str">
        <f>IF(ISERROR(VLOOKUP(A84,'entry data'!B:E,4,0)),"",VLOOKUP(A84,'entry data'!B:E,4,0))</f>
        <v>monthly</v>
      </c>
      <c r="F84" s="11">
        <f>IF(A84="","",IF(ISERROR(VLOOKUP(A84,'entry data'!B:F,5,0)),"",VLOOKUP(A84,'entry data'!B:F,5,0)))</f>
        <v>7000</v>
      </c>
      <c r="G84" s="12">
        <f>IF(A84="","",IF(ISERROR(VLOOKUP(A84,'entry data'!B:I,8,0)),"",VLOOKUP(A84,'entry data'!B:I,7,0)))</f>
        <v>0.22500000000000001</v>
      </c>
      <c r="H84" s="13">
        <f>IF(A84="","",IF(B84=1,VLOOKUP(A84,'entry data'!B:D,3,0),I83))</f>
        <v>41269</v>
      </c>
      <c r="I84" s="14">
        <f>IF(A84="","",IF(E84="weekly",7,IF(E84="fortnightly",14,IF(E84="monthly",DATE(IF(MONTH(H84)=12,YEAR(H84)+1,YEAR(H84)),VLOOKUP(MONTH(H84),index!$D$2:$G$13,2,0),DAY(H84)),
IF(E84="quarterly",DATE(IF(MONTH(H84)&gt;=10,YEAR(H84)+1,YEAR(H84)),VLOOKUP(MONTH(H84),index!$D$2:$G$13,3,0),DAY(H84)),
IF(E84="halfyearly",DATE(IF(MONTH(H84)&gt;=7,YEAR(H84)+1,YEAR(H84)),VLOOKUP(MONTH(H84),index!$D$2:$G$13,4,0),DAY(H84)),
DATE(YEAR(H84)+1,MONTH(H84),DAY(H84)))))-H84))+H84)</f>
        <v>41300</v>
      </c>
      <c r="J84" s="9" t="str">
        <f t="shared" si="23"/>
        <v>2013-01</v>
      </c>
      <c r="K84" s="11">
        <f t="shared" si="24"/>
        <v>6807.8128734102929</v>
      </c>
      <c r="L84" s="11">
        <f t="shared" si="25"/>
        <v>50.319891293872118</v>
      </c>
      <c r="M84" s="11">
        <f>IF(A84="","",VLOOKUP(E84,index!$A$1:$B$6,2,0)*K84*G84)</f>
        <v>127.646491376443</v>
      </c>
      <c r="N84" s="11">
        <f>IF(A84="","",-PMT(G84*VLOOKUP(E84,index!$A$1:$B$6,2,0),C84,F84,0,0))</f>
        <v>177.96638267031511</v>
      </c>
      <c r="O84" s="11">
        <f t="shared" si="26"/>
        <v>6757.4929821164205</v>
      </c>
      <c r="P84" s="11">
        <f t="shared" si="16"/>
        <v>6757.4929821164205</v>
      </c>
      <c r="Q84" s="14"/>
    </row>
    <row r="85" spans="1:17" x14ac:dyDescent="0.25">
      <c r="A85" s="9">
        <f>IF(A84="","",IF(B84&lt;C84,A84,IF(A84=MAX('entry data'!$B$8:$B$507),"",A84+1)))</f>
        <v>2</v>
      </c>
      <c r="B85" s="9">
        <f t="shared" si="22"/>
        <v>6</v>
      </c>
      <c r="C85" s="9">
        <f>IF(ISERROR(VLOOKUP(A85,'entry data'!B:G,6,0)),"",VLOOKUP(A85,'entry data'!B:G,6,0))</f>
        <v>72</v>
      </c>
      <c r="D85" s="9" t="str">
        <f>IF(ISERROR(VLOOKUP(A85,'entry data'!B:C,2,0)),"",VLOOKUP(A85,'entry data'!B:C,2,0))</f>
        <v>Hire Purchase 1</v>
      </c>
      <c r="E85" s="9" t="str">
        <f>IF(ISERROR(VLOOKUP(A85,'entry data'!B:E,4,0)),"",VLOOKUP(A85,'entry data'!B:E,4,0))</f>
        <v>monthly</v>
      </c>
      <c r="F85" s="11">
        <f>IF(A85="","",IF(ISERROR(VLOOKUP(A85,'entry data'!B:F,5,0)),"",VLOOKUP(A85,'entry data'!B:F,5,0)))</f>
        <v>7000</v>
      </c>
      <c r="G85" s="12">
        <f>IF(A85="","",IF(ISERROR(VLOOKUP(A85,'entry data'!B:I,8,0)),"",VLOOKUP(A85,'entry data'!B:I,7,0)))</f>
        <v>0.22500000000000001</v>
      </c>
      <c r="H85" s="13">
        <f>IF(A85="","",IF(B85=1,VLOOKUP(A85,'entry data'!B:D,3,0),I84))</f>
        <v>41300</v>
      </c>
      <c r="I85" s="14">
        <f>IF(A85="","",IF(E85="weekly",7,IF(E85="fortnightly",14,IF(E85="monthly",DATE(IF(MONTH(H85)=12,YEAR(H85)+1,YEAR(H85)),VLOOKUP(MONTH(H85),index!$D$2:$G$13,2,0),DAY(H85)),
IF(E85="quarterly",DATE(IF(MONTH(H85)&gt;=10,YEAR(H85)+1,YEAR(H85)),VLOOKUP(MONTH(H85),index!$D$2:$G$13,3,0),DAY(H85)),
IF(E85="halfyearly",DATE(IF(MONTH(H85)&gt;=7,YEAR(H85)+1,YEAR(H85)),VLOOKUP(MONTH(H85),index!$D$2:$G$13,4,0),DAY(H85)),
DATE(YEAR(H85)+1,MONTH(H85),DAY(H85)))))-H85))+H85)</f>
        <v>41331</v>
      </c>
      <c r="J85" s="9" t="str">
        <f t="shared" si="23"/>
        <v>2013-02</v>
      </c>
      <c r="K85" s="11">
        <f t="shared" si="24"/>
        <v>6757.4929821164205</v>
      </c>
      <c r="L85" s="11">
        <f t="shared" si="25"/>
        <v>51.263389255632248</v>
      </c>
      <c r="M85" s="11">
        <f>IF(A85="","",VLOOKUP(E85,index!$A$1:$B$6,2,0)*K85*G85)</f>
        <v>126.70299341468287</v>
      </c>
      <c r="N85" s="11">
        <f>IF(A85="","",-PMT(G85*VLOOKUP(E85,index!$A$1:$B$6,2,0),C85,F85,0,0))</f>
        <v>177.96638267031511</v>
      </c>
      <c r="O85" s="11">
        <f t="shared" si="26"/>
        <v>6706.2295928607882</v>
      </c>
      <c r="P85" s="11">
        <f t="shared" si="16"/>
        <v>6706.2295928607882</v>
      </c>
      <c r="Q85" s="14"/>
    </row>
    <row r="86" spans="1:17" x14ac:dyDescent="0.25">
      <c r="A86" s="9">
        <f>IF(A85="","",IF(B85&lt;C85,A85,IF(A85=MAX('entry data'!$B$8:$B$507),"",A85+1)))</f>
        <v>2</v>
      </c>
      <c r="B86" s="9">
        <f t="shared" si="22"/>
        <v>7</v>
      </c>
      <c r="C86" s="9">
        <f>IF(ISERROR(VLOOKUP(A86,'entry data'!B:G,6,0)),"",VLOOKUP(A86,'entry data'!B:G,6,0))</f>
        <v>72</v>
      </c>
      <c r="D86" s="9" t="str">
        <f>IF(ISERROR(VLOOKUP(A86,'entry data'!B:C,2,0)),"",VLOOKUP(A86,'entry data'!B:C,2,0))</f>
        <v>Hire Purchase 1</v>
      </c>
      <c r="E86" s="9" t="str">
        <f>IF(ISERROR(VLOOKUP(A86,'entry data'!B:E,4,0)),"",VLOOKUP(A86,'entry data'!B:E,4,0))</f>
        <v>monthly</v>
      </c>
      <c r="F86" s="11">
        <f>IF(A86="","",IF(ISERROR(VLOOKUP(A86,'entry data'!B:F,5,0)),"",VLOOKUP(A86,'entry data'!B:F,5,0)))</f>
        <v>7000</v>
      </c>
      <c r="G86" s="12">
        <f>IF(A86="","",IF(ISERROR(VLOOKUP(A86,'entry data'!B:I,8,0)),"",VLOOKUP(A86,'entry data'!B:I,7,0)))</f>
        <v>0.22500000000000001</v>
      </c>
      <c r="H86" s="13">
        <f>IF(A86="","",IF(B86=1,VLOOKUP(A86,'entry data'!B:D,3,0),I85))</f>
        <v>41331</v>
      </c>
      <c r="I86" s="14">
        <f>IF(A86="","",IF(E86="weekly",7,IF(E86="fortnightly",14,IF(E86="monthly",DATE(IF(MONTH(H86)=12,YEAR(H86)+1,YEAR(H86)),VLOOKUP(MONTH(H86),index!$D$2:$G$13,2,0),DAY(H86)),
IF(E86="quarterly",DATE(IF(MONTH(H86)&gt;=10,YEAR(H86)+1,YEAR(H86)),VLOOKUP(MONTH(H86),index!$D$2:$G$13,3,0),DAY(H86)),
IF(E86="halfyearly",DATE(IF(MONTH(H86)&gt;=7,YEAR(H86)+1,YEAR(H86)),VLOOKUP(MONTH(H86),index!$D$2:$G$13,4,0),DAY(H86)),
DATE(YEAR(H86)+1,MONTH(H86),DAY(H86)))))-H86))+H86)</f>
        <v>41359</v>
      </c>
      <c r="J86" s="9" t="str">
        <f t="shared" si="23"/>
        <v>2013-03</v>
      </c>
      <c r="K86" s="11">
        <f t="shared" si="24"/>
        <v>6706.2295928607882</v>
      </c>
      <c r="L86" s="11">
        <f t="shared" si="25"/>
        <v>52.224577804175325</v>
      </c>
      <c r="M86" s="11">
        <f>IF(A86="","",VLOOKUP(E86,index!$A$1:$B$6,2,0)*K86*G86)</f>
        <v>125.74180486613979</v>
      </c>
      <c r="N86" s="11">
        <f>IF(A86="","",-PMT(G86*VLOOKUP(E86,index!$A$1:$B$6,2,0),C86,F86,0,0))</f>
        <v>177.96638267031511</v>
      </c>
      <c r="O86" s="11">
        <f t="shared" si="26"/>
        <v>6654.005015056613</v>
      </c>
      <c r="P86" s="11">
        <f t="shared" si="16"/>
        <v>6654.005015056613</v>
      </c>
      <c r="Q86" s="14"/>
    </row>
    <row r="87" spans="1:17" x14ac:dyDescent="0.25">
      <c r="A87" s="9">
        <f>IF(A86="","",IF(B86&lt;C86,A86,IF(A86=MAX('entry data'!$B$8:$B$507),"",A86+1)))</f>
        <v>2</v>
      </c>
      <c r="B87" s="9">
        <f t="shared" ref="B87:B150" si="27">IF(A87="","",IF(B86=C86,1,B86+1))</f>
        <v>8</v>
      </c>
      <c r="C87" s="9">
        <f>IF(ISERROR(VLOOKUP(A87,'entry data'!B:G,6,0)),"",VLOOKUP(A87,'entry data'!B:G,6,0))</f>
        <v>72</v>
      </c>
      <c r="D87" s="9" t="str">
        <f>IF(ISERROR(VLOOKUP(A87,'entry data'!B:C,2,0)),"",VLOOKUP(A87,'entry data'!B:C,2,0))</f>
        <v>Hire Purchase 1</v>
      </c>
      <c r="E87" s="9" t="str">
        <f>IF(ISERROR(VLOOKUP(A87,'entry data'!B:E,4,0)),"",VLOOKUP(A87,'entry data'!B:E,4,0))</f>
        <v>monthly</v>
      </c>
      <c r="F87" s="11">
        <f>IF(A87="","",IF(ISERROR(VLOOKUP(A87,'entry data'!B:F,5,0)),"",VLOOKUP(A87,'entry data'!B:F,5,0)))</f>
        <v>7000</v>
      </c>
      <c r="G87" s="12">
        <f>IF(A87="","",IF(ISERROR(VLOOKUP(A87,'entry data'!B:I,8,0)),"",VLOOKUP(A87,'entry data'!B:I,7,0)))</f>
        <v>0.22500000000000001</v>
      </c>
      <c r="H87" s="13">
        <f>IF(A87="","",IF(B87=1,VLOOKUP(A87,'entry data'!B:D,3,0),I86))</f>
        <v>41359</v>
      </c>
      <c r="I87" s="14">
        <f>IF(A87="","",IF(E87="weekly",7,IF(E87="fortnightly",14,IF(E87="monthly",DATE(IF(MONTH(H87)=12,YEAR(H87)+1,YEAR(H87)),VLOOKUP(MONTH(H87),index!$D$2:$G$13,2,0),DAY(H87)),
IF(E87="quarterly",DATE(IF(MONTH(H87)&gt;=10,YEAR(H87)+1,YEAR(H87)),VLOOKUP(MONTH(H87),index!$D$2:$G$13,3,0),DAY(H87)),
IF(E87="halfyearly",DATE(IF(MONTH(H87)&gt;=7,YEAR(H87)+1,YEAR(H87)),VLOOKUP(MONTH(H87),index!$D$2:$G$13,4,0),DAY(H87)),
DATE(YEAR(H87)+1,MONTH(H87),DAY(H87)))))-H87))+H87)</f>
        <v>41390</v>
      </c>
      <c r="J87" s="9" t="str">
        <f t="shared" ref="J87:J150" si="28">IF(A87="","",IF(MONTH(I87)&lt;10,YEAR(I87)&amp;"-0"&amp;MONTH(I87),YEAR(I87)&amp;"-"&amp;MONTH(I87)))</f>
        <v>2013-04</v>
      </c>
      <c r="K87" s="11">
        <f t="shared" ref="K87:K150" si="29">IF(A87="","",IF(B87=1,F87,O86))</f>
        <v>6654.005015056613</v>
      </c>
      <c r="L87" s="11">
        <f t="shared" ref="L87:L150" si="30">IF(A87="","",N87-M87)</f>
        <v>53.20378863800363</v>
      </c>
      <c r="M87" s="11">
        <f>IF(A87="","",VLOOKUP(E87,index!$A$1:$B$6,2,0)*K87*G87)</f>
        <v>124.76259403231148</v>
      </c>
      <c r="N87" s="11">
        <f>IF(A87="","",-PMT(G87*VLOOKUP(E87,index!$A$1:$B$6,2,0),C87,F87,0,0))</f>
        <v>177.96638267031511</v>
      </c>
      <c r="O87" s="11">
        <f t="shared" ref="O87:O150" si="31">IF(A87="","",K87-L87)</f>
        <v>6600.8012264186091</v>
      </c>
      <c r="P87" s="11">
        <f t="shared" si="16"/>
        <v>6600.8012264186091</v>
      </c>
      <c r="Q87" s="14"/>
    </row>
    <row r="88" spans="1:17" x14ac:dyDescent="0.25">
      <c r="A88" s="9">
        <f>IF(A87="","",IF(B87&lt;C87,A87,IF(A87=MAX('entry data'!$B$8:$B$507),"",A87+1)))</f>
        <v>2</v>
      </c>
      <c r="B88" s="9">
        <f t="shared" si="27"/>
        <v>9</v>
      </c>
      <c r="C88" s="9">
        <f>IF(ISERROR(VLOOKUP(A88,'entry data'!B:G,6,0)),"",VLOOKUP(A88,'entry data'!B:G,6,0))</f>
        <v>72</v>
      </c>
      <c r="D88" s="9" t="str">
        <f>IF(ISERROR(VLOOKUP(A88,'entry data'!B:C,2,0)),"",VLOOKUP(A88,'entry data'!B:C,2,0))</f>
        <v>Hire Purchase 1</v>
      </c>
      <c r="E88" s="9" t="str">
        <f>IF(ISERROR(VLOOKUP(A88,'entry data'!B:E,4,0)),"",VLOOKUP(A88,'entry data'!B:E,4,0))</f>
        <v>monthly</v>
      </c>
      <c r="F88" s="11">
        <f>IF(A88="","",IF(ISERROR(VLOOKUP(A88,'entry data'!B:F,5,0)),"",VLOOKUP(A88,'entry data'!B:F,5,0)))</f>
        <v>7000</v>
      </c>
      <c r="G88" s="12">
        <f>IF(A88="","",IF(ISERROR(VLOOKUP(A88,'entry data'!B:I,8,0)),"",VLOOKUP(A88,'entry data'!B:I,7,0)))</f>
        <v>0.22500000000000001</v>
      </c>
      <c r="H88" s="13">
        <f>IF(A88="","",IF(B88=1,VLOOKUP(A88,'entry data'!B:D,3,0),I87))</f>
        <v>41390</v>
      </c>
      <c r="I88" s="14">
        <f>IF(A88="","",IF(E88="weekly",7,IF(E88="fortnightly",14,IF(E88="monthly",DATE(IF(MONTH(H88)=12,YEAR(H88)+1,YEAR(H88)),VLOOKUP(MONTH(H88),index!$D$2:$G$13,2,0),DAY(H88)),
IF(E88="quarterly",DATE(IF(MONTH(H88)&gt;=10,YEAR(H88)+1,YEAR(H88)),VLOOKUP(MONTH(H88),index!$D$2:$G$13,3,0),DAY(H88)),
IF(E88="halfyearly",DATE(IF(MONTH(H88)&gt;=7,YEAR(H88)+1,YEAR(H88)),VLOOKUP(MONTH(H88),index!$D$2:$G$13,4,0),DAY(H88)),
DATE(YEAR(H88)+1,MONTH(H88),DAY(H88)))))-H88))+H88)</f>
        <v>41420</v>
      </c>
      <c r="J88" s="9" t="str">
        <f t="shared" si="28"/>
        <v>2013-05</v>
      </c>
      <c r="K88" s="11">
        <f t="shared" si="29"/>
        <v>6600.8012264186091</v>
      </c>
      <c r="L88" s="11">
        <f t="shared" si="30"/>
        <v>54.201359674966184</v>
      </c>
      <c r="M88" s="11">
        <f>IF(A88="","",VLOOKUP(E88,index!$A$1:$B$6,2,0)*K88*G88)</f>
        <v>123.76502299534893</v>
      </c>
      <c r="N88" s="11">
        <f>IF(A88="","",-PMT(G88*VLOOKUP(E88,index!$A$1:$B$6,2,0),C88,F88,0,0))</f>
        <v>177.96638267031511</v>
      </c>
      <c r="O88" s="11">
        <f t="shared" si="31"/>
        <v>6546.5998667436425</v>
      </c>
      <c r="P88" s="11">
        <f t="shared" si="16"/>
        <v>6546.5998667436425</v>
      </c>
      <c r="Q88" s="14"/>
    </row>
    <row r="89" spans="1:17" x14ac:dyDescent="0.25">
      <c r="A89" s="9">
        <f>IF(A88="","",IF(B88&lt;C88,A88,IF(A88=MAX('entry data'!$B$8:$B$507),"",A88+1)))</f>
        <v>2</v>
      </c>
      <c r="B89" s="9">
        <f t="shared" si="27"/>
        <v>10</v>
      </c>
      <c r="C89" s="9">
        <f>IF(ISERROR(VLOOKUP(A89,'entry data'!B:G,6,0)),"",VLOOKUP(A89,'entry data'!B:G,6,0))</f>
        <v>72</v>
      </c>
      <c r="D89" s="9" t="str">
        <f>IF(ISERROR(VLOOKUP(A89,'entry data'!B:C,2,0)),"",VLOOKUP(A89,'entry data'!B:C,2,0))</f>
        <v>Hire Purchase 1</v>
      </c>
      <c r="E89" s="9" t="str">
        <f>IF(ISERROR(VLOOKUP(A89,'entry data'!B:E,4,0)),"",VLOOKUP(A89,'entry data'!B:E,4,0))</f>
        <v>monthly</v>
      </c>
      <c r="F89" s="11">
        <f>IF(A89="","",IF(ISERROR(VLOOKUP(A89,'entry data'!B:F,5,0)),"",VLOOKUP(A89,'entry data'!B:F,5,0)))</f>
        <v>7000</v>
      </c>
      <c r="G89" s="12">
        <f>IF(A89="","",IF(ISERROR(VLOOKUP(A89,'entry data'!B:I,8,0)),"",VLOOKUP(A89,'entry data'!B:I,7,0)))</f>
        <v>0.22500000000000001</v>
      </c>
      <c r="H89" s="13">
        <f>IF(A89="","",IF(B89=1,VLOOKUP(A89,'entry data'!B:D,3,0),I88))</f>
        <v>41420</v>
      </c>
      <c r="I89" s="14">
        <f>IF(A89="","",IF(E89="weekly",7,IF(E89="fortnightly",14,IF(E89="monthly",DATE(IF(MONTH(H89)=12,YEAR(H89)+1,YEAR(H89)),VLOOKUP(MONTH(H89),index!$D$2:$G$13,2,0),DAY(H89)),
IF(E89="quarterly",DATE(IF(MONTH(H89)&gt;=10,YEAR(H89)+1,YEAR(H89)),VLOOKUP(MONTH(H89),index!$D$2:$G$13,3,0),DAY(H89)),
IF(E89="halfyearly",DATE(IF(MONTH(H89)&gt;=7,YEAR(H89)+1,YEAR(H89)),VLOOKUP(MONTH(H89),index!$D$2:$G$13,4,0),DAY(H89)),
DATE(YEAR(H89)+1,MONTH(H89),DAY(H89)))))-H89))+H89)</f>
        <v>41451</v>
      </c>
      <c r="J89" s="9" t="str">
        <f t="shared" si="28"/>
        <v>2013-06</v>
      </c>
      <c r="K89" s="11">
        <f t="shared" si="29"/>
        <v>6546.5998667436425</v>
      </c>
      <c r="L89" s="11">
        <f t="shared" si="30"/>
        <v>55.217635168871823</v>
      </c>
      <c r="M89" s="11">
        <f>IF(A89="","",VLOOKUP(E89,index!$A$1:$B$6,2,0)*K89*G89)</f>
        <v>122.74874750144329</v>
      </c>
      <c r="N89" s="11">
        <f>IF(A89="","",-PMT(G89*VLOOKUP(E89,index!$A$1:$B$6,2,0),C89,F89,0,0))</f>
        <v>177.96638267031511</v>
      </c>
      <c r="O89" s="11">
        <f t="shared" si="31"/>
        <v>6491.3822315747702</v>
      </c>
      <c r="P89" s="11">
        <f t="shared" si="16"/>
        <v>6491.3822315747702</v>
      </c>
      <c r="Q89" s="14"/>
    </row>
    <row r="90" spans="1:17" x14ac:dyDescent="0.25">
      <c r="A90" s="9">
        <f>IF(A89="","",IF(B89&lt;C89,A89,IF(A89=MAX('entry data'!$B$8:$B$507),"",A89+1)))</f>
        <v>2</v>
      </c>
      <c r="B90" s="9">
        <f t="shared" si="27"/>
        <v>11</v>
      </c>
      <c r="C90" s="9">
        <f>IF(ISERROR(VLOOKUP(A90,'entry data'!B:G,6,0)),"",VLOOKUP(A90,'entry data'!B:G,6,0))</f>
        <v>72</v>
      </c>
      <c r="D90" s="9" t="str">
        <f>IF(ISERROR(VLOOKUP(A90,'entry data'!B:C,2,0)),"",VLOOKUP(A90,'entry data'!B:C,2,0))</f>
        <v>Hire Purchase 1</v>
      </c>
      <c r="E90" s="9" t="str">
        <f>IF(ISERROR(VLOOKUP(A90,'entry data'!B:E,4,0)),"",VLOOKUP(A90,'entry data'!B:E,4,0))</f>
        <v>monthly</v>
      </c>
      <c r="F90" s="11">
        <f>IF(A90="","",IF(ISERROR(VLOOKUP(A90,'entry data'!B:F,5,0)),"",VLOOKUP(A90,'entry data'!B:F,5,0)))</f>
        <v>7000</v>
      </c>
      <c r="G90" s="12">
        <f>IF(A90="","",IF(ISERROR(VLOOKUP(A90,'entry data'!B:I,8,0)),"",VLOOKUP(A90,'entry data'!B:I,7,0)))</f>
        <v>0.22500000000000001</v>
      </c>
      <c r="H90" s="13">
        <f>IF(A90="","",IF(B90=1,VLOOKUP(A90,'entry data'!B:D,3,0),I89))</f>
        <v>41451</v>
      </c>
      <c r="I90" s="14">
        <f>IF(A90="","",IF(E90="weekly",7,IF(E90="fortnightly",14,IF(E90="monthly",DATE(IF(MONTH(H90)=12,YEAR(H90)+1,YEAR(H90)),VLOOKUP(MONTH(H90),index!$D$2:$G$13,2,0),DAY(H90)),
IF(E90="quarterly",DATE(IF(MONTH(H90)&gt;=10,YEAR(H90)+1,YEAR(H90)),VLOOKUP(MONTH(H90),index!$D$2:$G$13,3,0),DAY(H90)),
IF(E90="halfyearly",DATE(IF(MONTH(H90)&gt;=7,YEAR(H90)+1,YEAR(H90)),VLOOKUP(MONTH(H90),index!$D$2:$G$13,4,0),DAY(H90)),
DATE(YEAR(H90)+1,MONTH(H90),DAY(H90)))))-H90))+H90)</f>
        <v>41481</v>
      </c>
      <c r="J90" s="9" t="str">
        <f t="shared" si="28"/>
        <v>2013-07</v>
      </c>
      <c r="K90" s="11">
        <f t="shared" si="29"/>
        <v>6491.3822315747702</v>
      </c>
      <c r="L90" s="11">
        <f t="shared" si="30"/>
        <v>56.252965828288168</v>
      </c>
      <c r="M90" s="11">
        <f>IF(A90="","",VLOOKUP(E90,index!$A$1:$B$6,2,0)*K90*G90)</f>
        <v>121.71341684202694</v>
      </c>
      <c r="N90" s="11">
        <f>IF(A90="","",-PMT(G90*VLOOKUP(E90,index!$A$1:$B$6,2,0),C90,F90,0,0))</f>
        <v>177.96638267031511</v>
      </c>
      <c r="O90" s="11">
        <f t="shared" si="31"/>
        <v>6435.1292657464819</v>
      </c>
      <c r="P90" s="11">
        <f t="shared" si="16"/>
        <v>6435.1292657464819</v>
      </c>
      <c r="Q90" s="14"/>
    </row>
    <row r="91" spans="1:17" x14ac:dyDescent="0.25">
      <c r="A91" s="9">
        <f>IF(A90="","",IF(B90&lt;C90,A90,IF(A90=MAX('entry data'!$B$8:$B$507),"",A90+1)))</f>
        <v>2</v>
      </c>
      <c r="B91" s="9">
        <f t="shared" si="27"/>
        <v>12</v>
      </c>
      <c r="C91" s="9">
        <f>IF(ISERROR(VLOOKUP(A91,'entry data'!B:G,6,0)),"",VLOOKUP(A91,'entry data'!B:G,6,0))</f>
        <v>72</v>
      </c>
      <c r="D91" s="9" t="str">
        <f>IF(ISERROR(VLOOKUP(A91,'entry data'!B:C,2,0)),"",VLOOKUP(A91,'entry data'!B:C,2,0))</f>
        <v>Hire Purchase 1</v>
      </c>
      <c r="E91" s="9" t="str">
        <f>IF(ISERROR(VLOOKUP(A91,'entry data'!B:E,4,0)),"",VLOOKUP(A91,'entry data'!B:E,4,0))</f>
        <v>monthly</v>
      </c>
      <c r="F91" s="11">
        <f>IF(A91="","",IF(ISERROR(VLOOKUP(A91,'entry data'!B:F,5,0)),"",VLOOKUP(A91,'entry data'!B:F,5,0)))</f>
        <v>7000</v>
      </c>
      <c r="G91" s="12">
        <f>IF(A91="","",IF(ISERROR(VLOOKUP(A91,'entry data'!B:I,8,0)),"",VLOOKUP(A91,'entry data'!B:I,7,0)))</f>
        <v>0.22500000000000001</v>
      </c>
      <c r="H91" s="13">
        <f>IF(A91="","",IF(B91=1,VLOOKUP(A91,'entry data'!B:D,3,0),I90))</f>
        <v>41481</v>
      </c>
      <c r="I91" s="14">
        <f>IF(A91="","",IF(E91="weekly",7,IF(E91="fortnightly",14,IF(E91="monthly",DATE(IF(MONTH(H91)=12,YEAR(H91)+1,YEAR(H91)),VLOOKUP(MONTH(H91),index!$D$2:$G$13,2,0),DAY(H91)),
IF(E91="quarterly",DATE(IF(MONTH(H91)&gt;=10,YEAR(H91)+1,YEAR(H91)),VLOOKUP(MONTH(H91),index!$D$2:$G$13,3,0),DAY(H91)),
IF(E91="halfyearly",DATE(IF(MONTH(H91)&gt;=7,YEAR(H91)+1,YEAR(H91)),VLOOKUP(MONTH(H91),index!$D$2:$G$13,4,0),DAY(H91)),
DATE(YEAR(H91)+1,MONTH(H91),DAY(H91)))))-H91))+H91)</f>
        <v>41512</v>
      </c>
      <c r="J91" s="9" t="str">
        <f t="shared" si="28"/>
        <v>2013-08</v>
      </c>
      <c r="K91" s="11">
        <f t="shared" si="29"/>
        <v>6435.1292657464819</v>
      </c>
      <c r="L91" s="11">
        <f t="shared" si="30"/>
        <v>57.307708937568577</v>
      </c>
      <c r="M91" s="11">
        <f>IF(A91="","",VLOOKUP(E91,index!$A$1:$B$6,2,0)*K91*G91)</f>
        <v>120.65867373274654</v>
      </c>
      <c r="N91" s="11">
        <f>IF(A91="","",-PMT(G91*VLOOKUP(E91,index!$A$1:$B$6,2,0),C91,F91,0,0))</f>
        <v>177.96638267031511</v>
      </c>
      <c r="O91" s="11">
        <f t="shared" si="31"/>
        <v>6377.8215568089136</v>
      </c>
      <c r="P91" s="11">
        <f t="shared" si="16"/>
        <v>6377.8215568089136</v>
      </c>
      <c r="Q91" s="14"/>
    </row>
    <row r="92" spans="1:17" x14ac:dyDescent="0.25">
      <c r="A92" s="9">
        <f>IF(A91="","",IF(B91&lt;C91,A91,IF(A91=MAX('entry data'!$B$8:$B$507),"",A91+1)))</f>
        <v>2</v>
      </c>
      <c r="B92" s="9">
        <f t="shared" si="27"/>
        <v>13</v>
      </c>
      <c r="C92" s="9">
        <f>IF(ISERROR(VLOOKUP(A92,'entry data'!B:G,6,0)),"",VLOOKUP(A92,'entry data'!B:G,6,0))</f>
        <v>72</v>
      </c>
      <c r="D92" s="9" t="str">
        <f>IF(ISERROR(VLOOKUP(A92,'entry data'!B:C,2,0)),"",VLOOKUP(A92,'entry data'!B:C,2,0))</f>
        <v>Hire Purchase 1</v>
      </c>
      <c r="E92" s="9" t="str">
        <f>IF(ISERROR(VLOOKUP(A92,'entry data'!B:E,4,0)),"",VLOOKUP(A92,'entry data'!B:E,4,0))</f>
        <v>monthly</v>
      </c>
      <c r="F92" s="11">
        <f>IF(A92="","",IF(ISERROR(VLOOKUP(A92,'entry data'!B:F,5,0)),"",VLOOKUP(A92,'entry data'!B:F,5,0)))</f>
        <v>7000</v>
      </c>
      <c r="G92" s="12">
        <f>IF(A92="","",IF(ISERROR(VLOOKUP(A92,'entry data'!B:I,8,0)),"",VLOOKUP(A92,'entry data'!B:I,7,0)))</f>
        <v>0.22500000000000001</v>
      </c>
      <c r="H92" s="13">
        <f>IF(A92="","",IF(B92=1,VLOOKUP(A92,'entry data'!B:D,3,0),I91))</f>
        <v>41512</v>
      </c>
      <c r="I92" s="14">
        <f>IF(A92="","",IF(E92="weekly",7,IF(E92="fortnightly",14,IF(E92="monthly",DATE(IF(MONTH(H92)=12,YEAR(H92)+1,YEAR(H92)),VLOOKUP(MONTH(H92),index!$D$2:$G$13,2,0),DAY(H92)),
IF(E92="quarterly",DATE(IF(MONTH(H92)&gt;=10,YEAR(H92)+1,YEAR(H92)),VLOOKUP(MONTH(H92),index!$D$2:$G$13,3,0),DAY(H92)),
IF(E92="halfyearly",DATE(IF(MONTH(H92)&gt;=7,YEAR(H92)+1,YEAR(H92)),VLOOKUP(MONTH(H92),index!$D$2:$G$13,4,0),DAY(H92)),
DATE(YEAR(H92)+1,MONTH(H92),DAY(H92)))))-H92))+H92)</f>
        <v>41543</v>
      </c>
      <c r="J92" s="9" t="str">
        <f t="shared" si="28"/>
        <v>2013-09</v>
      </c>
      <c r="K92" s="11">
        <f t="shared" si="29"/>
        <v>6377.8215568089136</v>
      </c>
      <c r="L92" s="11">
        <f t="shared" si="30"/>
        <v>58.382228480148001</v>
      </c>
      <c r="M92" s="11">
        <f>IF(A92="","",VLOOKUP(E92,index!$A$1:$B$6,2,0)*K92*G92)</f>
        <v>119.58415419016711</v>
      </c>
      <c r="N92" s="11">
        <f>IF(A92="","",-PMT(G92*VLOOKUP(E92,index!$A$1:$B$6,2,0),C92,F92,0,0))</f>
        <v>177.96638267031511</v>
      </c>
      <c r="O92" s="11">
        <f t="shared" si="31"/>
        <v>6319.4393283287654</v>
      </c>
      <c r="P92" s="11">
        <f t="shared" si="16"/>
        <v>6319.4393283287654</v>
      </c>
      <c r="Q92" s="14"/>
    </row>
    <row r="93" spans="1:17" x14ac:dyDescent="0.25">
      <c r="A93" s="9">
        <f>IF(A92="","",IF(B92&lt;C92,A92,IF(A92=MAX('entry data'!$B$8:$B$507),"",A92+1)))</f>
        <v>2</v>
      </c>
      <c r="B93" s="9">
        <f t="shared" si="27"/>
        <v>14</v>
      </c>
      <c r="C93" s="9">
        <f>IF(ISERROR(VLOOKUP(A93,'entry data'!B:G,6,0)),"",VLOOKUP(A93,'entry data'!B:G,6,0))</f>
        <v>72</v>
      </c>
      <c r="D93" s="9" t="str">
        <f>IF(ISERROR(VLOOKUP(A93,'entry data'!B:C,2,0)),"",VLOOKUP(A93,'entry data'!B:C,2,0))</f>
        <v>Hire Purchase 1</v>
      </c>
      <c r="E93" s="9" t="str">
        <f>IF(ISERROR(VLOOKUP(A93,'entry data'!B:E,4,0)),"",VLOOKUP(A93,'entry data'!B:E,4,0))</f>
        <v>monthly</v>
      </c>
      <c r="F93" s="11">
        <f>IF(A93="","",IF(ISERROR(VLOOKUP(A93,'entry data'!B:F,5,0)),"",VLOOKUP(A93,'entry data'!B:F,5,0)))</f>
        <v>7000</v>
      </c>
      <c r="G93" s="12">
        <f>IF(A93="","",IF(ISERROR(VLOOKUP(A93,'entry data'!B:I,8,0)),"",VLOOKUP(A93,'entry data'!B:I,7,0)))</f>
        <v>0.22500000000000001</v>
      </c>
      <c r="H93" s="13">
        <f>IF(A93="","",IF(B93=1,VLOOKUP(A93,'entry data'!B:D,3,0),I92))</f>
        <v>41543</v>
      </c>
      <c r="I93" s="14">
        <f>IF(A93="","",IF(E93="weekly",7,IF(E93="fortnightly",14,IF(E93="monthly",DATE(IF(MONTH(H93)=12,YEAR(H93)+1,YEAR(H93)),VLOOKUP(MONTH(H93),index!$D$2:$G$13,2,0),DAY(H93)),
IF(E93="quarterly",DATE(IF(MONTH(H93)&gt;=10,YEAR(H93)+1,YEAR(H93)),VLOOKUP(MONTH(H93),index!$D$2:$G$13,3,0),DAY(H93)),
IF(E93="halfyearly",DATE(IF(MONTH(H93)&gt;=7,YEAR(H93)+1,YEAR(H93)),VLOOKUP(MONTH(H93),index!$D$2:$G$13,4,0),DAY(H93)),
DATE(YEAR(H93)+1,MONTH(H93),DAY(H93)))))-H93))+H93)</f>
        <v>41573</v>
      </c>
      <c r="J93" s="9" t="str">
        <f t="shared" si="28"/>
        <v>2013-10</v>
      </c>
      <c r="K93" s="11">
        <f t="shared" si="29"/>
        <v>6319.4393283287654</v>
      </c>
      <c r="L93" s="11">
        <f t="shared" si="30"/>
        <v>59.47689526415077</v>
      </c>
      <c r="M93" s="11">
        <f>IF(A93="","",VLOOKUP(E93,index!$A$1:$B$6,2,0)*K93*G93)</f>
        <v>118.48948740616434</v>
      </c>
      <c r="N93" s="11">
        <f>IF(A93="","",-PMT(G93*VLOOKUP(E93,index!$A$1:$B$6,2,0),C93,F93,0,0))</f>
        <v>177.96638267031511</v>
      </c>
      <c r="O93" s="11">
        <f t="shared" si="31"/>
        <v>6259.9624330646147</v>
      </c>
      <c r="P93" s="11">
        <f t="shared" si="16"/>
        <v>6259.9624330646147</v>
      </c>
      <c r="Q93" s="14"/>
    </row>
    <row r="94" spans="1:17" x14ac:dyDescent="0.25">
      <c r="A94" s="9">
        <f>IF(A93="","",IF(B93&lt;C93,A93,IF(A93=MAX('entry data'!$B$8:$B$507),"",A93+1)))</f>
        <v>2</v>
      </c>
      <c r="B94" s="9">
        <f t="shared" si="27"/>
        <v>15</v>
      </c>
      <c r="C94" s="9">
        <f>IF(ISERROR(VLOOKUP(A94,'entry data'!B:G,6,0)),"",VLOOKUP(A94,'entry data'!B:G,6,0))</f>
        <v>72</v>
      </c>
      <c r="D94" s="9" t="str">
        <f>IF(ISERROR(VLOOKUP(A94,'entry data'!B:C,2,0)),"",VLOOKUP(A94,'entry data'!B:C,2,0))</f>
        <v>Hire Purchase 1</v>
      </c>
      <c r="E94" s="9" t="str">
        <f>IF(ISERROR(VLOOKUP(A94,'entry data'!B:E,4,0)),"",VLOOKUP(A94,'entry data'!B:E,4,0))</f>
        <v>monthly</v>
      </c>
      <c r="F94" s="11">
        <f>IF(A94="","",IF(ISERROR(VLOOKUP(A94,'entry data'!B:F,5,0)),"",VLOOKUP(A94,'entry data'!B:F,5,0)))</f>
        <v>7000</v>
      </c>
      <c r="G94" s="12">
        <f>IF(A94="","",IF(ISERROR(VLOOKUP(A94,'entry data'!B:I,8,0)),"",VLOOKUP(A94,'entry data'!B:I,7,0)))</f>
        <v>0.22500000000000001</v>
      </c>
      <c r="H94" s="13">
        <f>IF(A94="","",IF(B94=1,VLOOKUP(A94,'entry data'!B:D,3,0),I93))</f>
        <v>41573</v>
      </c>
      <c r="I94" s="14">
        <f>IF(A94="","",IF(E94="weekly",7,IF(E94="fortnightly",14,IF(E94="monthly",DATE(IF(MONTH(H94)=12,YEAR(H94)+1,YEAR(H94)),VLOOKUP(MONTH(H94),index!$D$2:$G$13,2,0),DAY(H94)),
IF(E94="quarterly",DATE(IF(MONTH(H94)&gt;=10,YEAR(H94)+1,YEAR(H94)),VLOOKUP(MONTH(H94),index!$D$2:$G$13,3,0),DAY(H94)),
IF(E94="halfyearly",DATE(IF(MONTH(H94)&gt;=7,YEAR(H94)+1,YEAR(H94)),VLOOKUP(MONTH(H94),index!$D$2:$G$13,4,0),DAY(H94)),
DATE(YEAR(H94)+1,MONTH(H94),DAY(H94)))))-H94))+H94)</f>
        <v>41604</v>
      </c>
      <c r="J94" s="9" t="str">
        <f t="shared" si="28"/>
        <v>2013-11</v>
      </c>
      <c r="K94" s="11">
        <f t="shared" si="29"/>
        <v>6259.9624330646147</v>
      </c>
      <c r="L94" s="11">
        <f t="shared" si="30"/>
        <v>60.592087050353598</v>
      </c>
      <c r="M94" s="11">
        <f>IF(A94="","",VLOOKUP(E94,index!$A$1:$B$6,2,0)*K94*G94)</f>
        <v>117.37429561996152</v>
      </c>
      <c r="N94" s="11">
        <f>IF(A94="","",-PMT(G94*VLOOKUP(E94,index!$A$1:$B$6,2,0),C94,F94,0,0))</f>
        <v>177.96638267031511</v>
      </c>
      <c r="O94" s="11">
        <f t="shared" si="31"/>
        <v>6199.3703460142615</v>
      </c>
      <c r="P94" s="11">
        <f t="shared" si="16"/>
        <v>6199.3703460142615</v>
      </c>
      <c r="Q94" s="14"/>
    </row>
    <row r="95" spans="1:17" x14ac:dyDescent="0.25">
      <c r="A95" s="9">
        <f>IF(A94="","",IF(B94&lt;C94,A94,IF(A94=MAX('entry data'!$B$8:$B$507),"",A94+1)))</f>
        <v>2</v>
      </c>
      <c r="B95" s="9">
        <f t="shared" si="27"/>
        <v>16</v>
      </c>
      <c r="C95" s="9">
        <f>IF(ISERROR(VLOOKUP(A95,'entry data'!B:G,6,0)),"",VLOOKUP(A95,'entry data'!B:G,6,0))</f>
        <v>72</v>
      </c>
      <c r="D95" s="9" t="str">
        <f>IF(ISERROR(VLOOKUP(A95,'entry data'!B:C,2,0)),"",VLOOKUP(A95,'entry data'!B:C,2,0))</f>
        <v>Hire Purchase 1</v>
      </c>
      <c r="E95" s="9" t="str">
        <f>IF(ISERROR(VLOOKUP(A95,'entry data'!B:E,4,0)),"",VLOOKUP(A95,'entry data'!B:E,4,0))</f>
        <v>monthly</v>
      </c>
      <c r="F95" s="11">
        <f>IF(A95="","",IF(ISERROR(VLOOKUP(A95,'entry data'!B:F,5,0)),"",VLOOKUP(A95,'entry data'!B:F,5,0)))</f>
        <v>7000</v>
      </c>
      <c r="G95" s="12">
        <f>IF(A95="","",IF(ISERROR(VLOOKUP(A95,'entry data'!B:I,8,0)),"",VLOOKUP(A95,'entry data'!B:I,7,0)))</f>
        <v>0.22500000000000001</v>
      </c>
      <c r="H95" s="13">
        <f>IF(A95="","",IF(B95=1,VLOOKUP(A95,'entry data'!B:D,3,0),I94))</f>
        <v>41604</v>
      </c>
      <c r="I95" s="14">
        <f>IF(A95="","",IF(E95="weekly",7,IF(E95="fortnightly",14,IF(E95="monthly",DATE(IF(MONTH(H95)=12,YEAR(H95)+1,YEAR(H95)),VLOOKUP(MONTH(H95),index!$D$2:$G$13,2,0),DAY(H95)),
IF(E95="quarterly",DATE(IF(MONTH(H95)&gt;=10,YEAR(H95)+1,YEAR(H95)),VLOOKUP(MONTH(H95),index!$D$2:$G$13,3,0),DAY(H95)),
IF(E95="halfyearly",DATE(IF(MONTH(H95)&gt;=7,YEAR(H95)+1,YEAR(H95)),VLOOKUP(MONTH(H95),index!$D$2:$G$13,4,0),DAY(H95)),
DATE(YEAR(H95)+1,MONTH(H95),DAY(H95)))))-H95))+H95)</f>
        <v>41634</v>
      </c>
      <c r="J95" s="9" t="str">
        <f t="shared" si="28"/>
        <v>2013-12</v>
      </c>
      <c r="K95" s="11">
        <f t="shared" si="29"/>
        <v>6199.3703460142615</v>
      </c>
      <c r="L95" s="11">
        <f t="shared" si="30"/>
        <v>61.72818868254771</v>
      </c>
      <c r="M95" s="11">
        <f>IF(A95="","",VLOOKUP(E95,index!$A$1:$B$6,2,0)*K95*G95)</f>
        <v>116.2381939877674</v>
      </c>
      <c r="N95" s="11">
        <f>IF(A95="","",-PMT(G95*VLOOKUP(E95,index!$A$1:$B$6,2,0),C95,F95,0,0))</f>
        <v>177.96638267031511</v>
      </c>
      <c r="O95" s="11">
        <f t="shared" si="31"/>
        <v>6137.6421573317139</v>
      </c>
      <c r="P95" s="11">
        <f t="shared" si="16"/>
        <v>6137.6421573317139</v>
      </c>
      <c r="Q95" s="14"/>
    </row>
    <row r="96" spans="1:17" x14ac:dyDescent="0.25">
      <c r="A96" s="9">
        <f>IF(A95="","",IF(B95&lt;C95,A95,IF(A95=MAX('entry data'!$B$8:$B$507),"",A95+1)))</f>
        <v>2</v>
      </c>
      <c r="B96" s="9">
        <f t="shared" si="27"/>
        <v>17</v>
      </c>
      <c r="C96" s="9">
        <f>IF(ISERROR(VLOOKUP(A96,'entry data'!B:G,6,0)),"",VLOOKUP(A96,'entry data'!B:G,6,0))</f>
        <v>72</v>
      </c>
      <c r="D96" s="9" t="str">
        <f>IF(ISERROR(VLOOKUP(A96,'entry data'!B:C,2,0)),"",VLOOKUP(A96,'entry data'!B:C,2,0))</f>
        <v>Hire Purchase 1</v>
      </c>
      <c r="E96" s="9" t="str">
        <f>IF(ISERROR(VLOOKUP(A96,'entry data'!B:E,4,0)),"",VLOOKUP(A96,'entry data'!B:E,4,0))</f>
        <v>monthly</v>
      </c>
      <c r="F96" s="11">
        <f>IF(A96="","",IF(ISERROR(VLOOKUP(A96,'entry data'!B:F,5,0)),"",VLOOKUP(A96,'entry data'!B:F,5,0)))</f>
        <v>7000</v>
      </c>
      <c r="G96" s="12">
        <f>IF(A96="","",IF(ISERROR(VLOOKUP(A96,'entry data'!B:I,8,0)),"",VLOOKUP(A96,'entry data'!B:I,7,0)))</f>
        <v>0.22500000000000001</v>
      </c>
      <c r="H96" s="13">
        <f>IF(A96="","",IF(B96=1,VLOOKUP(A96,'entry data'!B:D,3,0),I95))</f>
        <v>41634</v>
      </c>
      <c r="I96" s="14">
        <f>IF(A96="","",IF(E96="weekly",7,IF(E96="fortnightly",14,IF(E96="monthly",DATE(IF(MONTH(H96)=12,YEAR(H96)+1,YEAR(H96)),VLOOKUP(MONTH(H96),index!$D$2:$G$13,2,0),DAY(H96)),
IF(E96="quarterly",DATE(IF(MONTH(H96)&gt;=10,YEAR(H96)+1,YEAR(H96)),VLOOKUP(MONTH(H96),index!$D$2:$G$13,3,0),DAY(H96)),
IF(E96="halfyearly",DATE(IF(MONTH(H96)&gt;=7,YEAR(H96)+1,YEAR(H96)),VLOOKUP(MONTH(H96),index!$D$2:$G$13,4,0),DAY(H96)),
DATE(YEAR(H96)+1,MONTH(H96),DAY(H96)))))-H96))+H96)</f>
        <v>41665</v>
      </c>
      <c r="J96" s="9" t="str">
        <f t="shared" si="28"/>
        <v>2014-01</v>
      </c>
      <c r="K96" s="11">
        <f t="shared" si="29"/>
        <v>6137.6421573317139</v>
      </c>
      <c r="L96" s="11">
        <f t="shared" si="30"/>
        <v>62.885592220345487</v>
      </c>
      <c r="M96" s="11">
        <f>IF(A96="","",VLOOKUP(E96,index!$A$1:$B$6,2,0)*K96*G96)</f>
        <v>115.08079044996963</v>
      </c>
      <c r="N96" s="11">
        <f>IF(A96="","",-PMT(G96*VLOOKUP(E96,index!$A$1:$B$6,2,0),C96,F96,0,0))</f>
        <v>177.96638267031511</v>
      </c>
      <c r="O96" s="11">
        <f t="shared" si="31"/>
        <v>6074.7565651113682</v>
      </c>
      <c r="P96" s="11">
        <f t="shared" si="16"/>
        <v>6074.7565651113682</v>
      </c>
      <c r="Q96" s="14"/>
    </row>
    <row r="97" spans="1:17" x14ac:dyDescent="0.25">
      <c r="A97" s="9">
        <f>IF(A96="","",IF(B96&lt;C96,A96,IF(A96=MAX('entry data'!$B$8:$B$507),"",A96+1)))</f>
        <v>2</v>
      </c>
      <c r="B97" s="9">
        <f t="shared" si="27"/>
        <v>18</v>
      </c>
      <c r="C97" s="9">
        <f>IF(ISERROR(VLOOKUP(A97,'entry data'!B:G,6,0)),"",VLOOKUP(A97,'entry data'!B:G,6,0))</f>
        <v>72</v>
      </c>
      <c r="D97" s="9" t="str">
        <f>IF(ISERROR(VLOOKUP(A97,'entry data'!B:C,2,0)),"",VLOOKUP(A97,'entry data'!B:C,2,0))</f>
        <v>Hire Purchase 1</v>
      </c>
      <c r="E97" s="9" t="str">
        <f>IF(ISERROR(VLOOKUP(A97,'entry data'!B:E,4,0)),"",VLOOKUP(A97,'entry data'!B:E,4,0))</f>
        <v>monthly</v>
      </c>
      <c r="F97" s="11">
        <f>IF(A97="","",IF(ISERROR(VLOOKUP(A97,'entry data'!B:F,5,0)),"",VLOOKUP(A97,'entry data'!B:F,5,0)))</f>
        <v>7000</v>
      </c>
      <c r="G97" s="12">
        <f>IF(A97="","",IF(ISERROR(VLOOKUP(A97,'entry data'!B:I,8,0)),"",VLOOKUP(A97,'entry data'!B:I,7,0)))</f>
        <v>0.22500000000000001</v>
      </c>
      <c r="H97" s="13">
        <f>IF(A97="","",IF(B97=1,VLOOKUP(A97,'entry data'!B:D,3,0),I96))</f>
        <v>41665</v>
      </c>
      <c r="I97" s="14">
        <f>IF(A97="","",IF(E97="weekly",7,IF(E97="fortnightly",14,IF(E97="monthly",DATE(IF(MONTH(H97)=12,YEAR(H97)+1,YEAR(H97)),VLOOKUP(MONTH(H97),index!$D$2:$G$13,2,0),DAY(H97)),
IF(E97="quarterly",DATE(IF(MONTH(H97)&gt;=10,YEAR(H97)+1,YEAR(H97)),VLOOKUP(MONTH(H97),index!$D$2:$G$13,3,0),DAY(H97)),
IF(E97="halfyearly",DATE(IF(MONTH(H97)&gt;=7,YEAR(H97)+1,YEAR(H97)),VLOOKUP(MONTH(H97),index!$D$2:$G$13,4,0),DAY(H97)),
DATE(YEAR(H97)+1,MONTH(H97),DAY(H97)))))-H97))+H97)</f>
        <v>41696</v>
      </c>
      <c r="J97" s="9" t="str">
        <f t="shared" si="28"/>
        <v>2014-02</v>
      </c>
      <c r="K97" s="11">
        <f t="shared" si="29"/>
        <v>6074.7565651113682</v>
      </c>
      <c r="L97" s="11">
        <f t="shared" si="30"/>
        <v>64.064697074476953</v>
      </c>
      <c r="M97" s="11">
        <f>IF(A97="","",VLOOKUP(E97,index!$A$1:$B$6,2,0)*K97*G97)</f>
        <v>113.90168559583816</v>
      </c>
      <c r="N97" s="11">
        <f>IF(A97="","",-PMT(G97*VLOOKUP(E97,index!$A$1:$B$6,2,0),C97,F97,0,0))</f>
        <v>177.96638267031511</v>
      </c>
      <c r="O97" s="11">
        <f t="shared" si="31"/>
        <v>6010.6918680368908</v>
      </c>
      <c r="P97" s="11">
        <f t="shared" si="16"/>
        <v>6010.6918680368908</v>
      </c>
      <c r="Q97" s="14"/>
    </row>
    <row r="98" spans="1:17" x14ac:dyDescent="0.25">
      <c r="A98" s="9">
        <f>IF(A97="","",IF(B97&lt;C97,A97,IF(A97=MAX('entry data'!$B$8:$B$507),"",A97+1)))</f>
        <v>2</v>
      </c>
      <c r="B98" s="9">
        <f t="shared" si="27"/>
        <v>19</v>
      </c>
      <c r="C98" s="9">
        <f>IF(ISERROR(VLOOKUP(A98,'entry data'!B:G,6,0)),"",VLOOKUP(A98,'entry data'!B:G,6,0))</f>
        <v>72</v>
      </c>
      <c r="D98" s="9" t="str">
        <f>IF(ISERROR(VLOOKUP(A98,'entry data'!B:C,2,0)),"",VLOOKUP(A98,'entry data'!B:C,2,0))</f>
        <v>Hire Purchase 1</v>
      </c>
      <c r="E98" s="9" t="str">
        <f>IF(ISERROR(VLOOKUP(A98,'entry data'!B:E,4,0)),"",VLOOKUP(A98,'entry data'!B:E,4,0))</f>
        <v>monthly</v>
      </c>
      <c r="F98" s="11">
        <f>IF(A98="","",IF(ISERROR(VLOOKUP(A98,'entry data'!B:F,5,0)),"",VLOOKUP(A98,'entry data'!B:F,5,0)))</f>
        <v>7000</v>
      </c>
      <c r="G98" s="12">
        <f>IF(A98="","",IF(ISERROR(VLOOKUP(A98,'entry data'!B:I,8,0)),"",VLOOKUP(A98,'entry data'!B:I,7,0)))</f>
        <v>0.22500000000000001</v>
      </c>
      <c r="H98" s="13">
        <f>IF(A98="","",IF(B98=1,VLOOKUP(A98,'entry data'!B:D,3,0),I97))</f>
        <v>41696</v>
      </c>
      <c r="I98" s="14">
        <f>IF(A98="","",IF(E98="weekly",7,IF(E98="fortnightly",14,IF(E98="monthly",DATE(IF(MONTH(H98)=12,YEAR(H98)+1,YEAR(H98)),VLOOKUP(MONTH(H98),index!$D$2:$G$13,2,0),DAY(H98)),
IF(E98="quarterly",DATE(IF(MONTH(H98)&gt;=10,YEAR(H98)+1,YEAR(H98)),VLOOKUP(MONTH(H98),index!$D$2:$G$13,3,0),DAY(H98)),
IF(E98="halfyearly",DATE(IF(MONTH(H98)&gt;=7,YEAR(H98)+1,YEAR(H98)),VLOOKUP(MONTH(H98),index!$D$2:$G$13,4,0),DAY(H98)),
DATE(YEAR(H98)+1,MONTH(H98),DAY(H98)))))-H98))+H98)</f>
        <v>41724</v>
      </c>
      <c r="J98" s="9" t="str">
        <f t="shared" si="28"/>
        <v>2014-03</v>
      </c>
      <c r="K98" s="11">
        <f t="shared" si="29"/>
        <v>6010.6918680368908</v>
      </c>
      <c r="L98" s="11">
        <f t="shared" si="30"/>
        <v>65.265910144623419</v>
      </c>
      <c r="M98" s="11">
        <f>IF(A98="","",VLOOKUP(E98,index!$A$1:$B$6,2,0)*K98*G98)</f>
        <v>112.70047252569169</v>
      </c>
      <c r="N98" s="11">
        <f>IF(A98="","",-PMT(G98*VLOOKUP(E98,index!$A$1:$B$6,2,0),C98,F98,0,0))</f>
        <v>177.96638267031511</v>
      </c>
      <c r="O98" s="11">
        <f t="shared" si="31"/>
        <v>5945.4259578922674</v>
      </c>
      <c r="P98" s="11">
        <f t="shared" si="16"/>
        <v>5945.4259578922674</v>
      </c>
      <c r="Q98" s="14"/>
    </row>
    <row r="99" spans="1:17" x14ac:dyDescent="0.25">
      <c r="A99" s="9">
        <f>IF(A98="","",IF(B98&lt;C98,A98,IF(A98=MAX('entry data'!$B$8:$B$507),"",A98+1)))</f>
        <v>2</v>
      </c>
      <c r="B99" s="9">
        <f t="shared" si="27"/>
        <v>20</v>
      </c>
      <c r="C99" s="9">
        <f>IF(ISERROR(VLOOKUP(A99,'entry data'!B:G,6,0)),"",VLOOKUP(A99,'entry data'!B:G,6,0))</f>
        <v>72</v>
      </c>
      <c r="D99" s="9" t="str">
        <f>IF(ISERROR(VLOOKUP(A99,'entry data'!B:C,2,0)),"",VLOOKUP(A99,'entry data'!B:C,2,0))</f>
        <v>Hire Purchase 1</v>
      </c>
      <c r="E99" s="9" t="str">
        <f>IF(ISERROR(VLOOKUP(A99,'entry data'!B:E,4,0)),"",VLOOKUP(A99,'entry data'!B:E,4,0))</f>
        <v>monthly</v>
      </c>
      <c r="F99" s="11">
        <f>IF(A99="","",IF(ISERROR(VLOOKUP(A99,'entry data'!B:F,5,0)),"",VLOOKUP(A99,'entry data'!B:F,5,0)))</f>
        <v>7000</v>
      </c>
      <c r="G99" s="12">
        <f>IF(A99="","",IF(ISERROR(VLOOKUP(A99,'entry data'!B:I,8,0)),"",VLOOKUP(A99,'entry data'!B:I,7,0)))</f>
        <v>0.22500000000000001</v>
      </c>
      <c r="H99" s="13">
        <f>IF(A99="","",IF(B99=1,VLOOKUP(A99,'entry data'!B:D,3,0),I98))</f>
        <v>41724</v>
      </c>
      <c r="I99" s="14">
        <f>IF(A99="","",IF(E99="weekly",7,IF(E99="fortnightly",14,IF(E99="monthly",DATE(IF(MONTH(H99)=12,YEAR(H99)+1,YEAR(H99)),VLOOKUP(MONTH(H99),index!$D$2:$G$13,2,0),DAY(H99)),
IF(E99="quarterly",DATE(IF(MONTH(H99)&gt;=10,YEAR(H99)+1,YEAR(H99)),VLOOKUP(MONTH(H99),index!$D$2:$G$13,3,0),DAY(H99)),
IF(E99="halfyearly",DATE(IF(MONTH(H99)&gt;=7,YEAR(H99)+1,YEAR(H99)),VLOOKUP(MONTH(H99),index!$D$2:$G$13,4,0),DAY(H99)),
DATE(YEAR(H99)+1,MONTH(H99),DAY(H99)))))-H99))+H99)</f>
        <v>41755</v>
      </c>
      <c r="J99" s="9" t="str">
        <f t="shared" si="28"/>
        <v>2014-04</v>
      </c>
      <c r="K99" s="11">
        <f t="shared" si="29"/>
        <v>5945.4259578922674</v>
      </c>
      <c r="L99" s="11">
        <f t="shared" si="30"/>
        <v>66.489645959835102</v>
      </c>
      <c r="M99" s="11">
        <f>IF(A99="","",VLOOKUP(E99,index!$A$1:$B$6,2,0)*K99*G99)</f>
        <v>111.47673671048001</v>
      </c>
      <c r="N99" s="11">
        <f>IF(A99="","",-PMT(G99*VLOOKUP(E99,index!$A$1:$B$6,2,0),C99,F99,0,0))</f>
        <v>177.96638267031511</v>
      </c>
      <c r="O99" s="11">
        <f t="shared" si="31"/>
        <v>5878.9363119324325</v>
      </c>
      <c r="P99" s="11">
        <f t="shared" si="16"/>
        <v>5878.9363119324325</v>
      </c>
      <c r="Q99" s="14"/>
    </row>
    <row r="100" spans="1:17" x14ac:dyDescent="0.25">
      <c r="A100" s="9">
        <f>IF(A99="","",IF(B99&lt;C99,A99,IF(A99=MAX('entry data'!$B$8:$B$507),"",A99+1)))</f>
        <v>2</v>
      </c>
      <c r="B100" s="9">
        <f t="shared" si="27"/>
        <v>21</v>
      </c>
      <c r="C100" s="9">
        <f>IF(ISERROR(VLOOKUP(A100,'entry data'!B:G,6,0)),"",VLOOKUP(A100,'entry data'!B:G,6,0))</f>
        <v>72</v>
      </c>
      <c r="D100" s="9" t="str">
        <f>IF(ISERROR(VLOOKUP(A100,'entry data'!B:C,2,0)),"",VLOOKUP(A100,'entry data'!B:C,2,0))</f>
        <v>Hire Purchase 1</v>
      </c>
      <c r="E100" s="9" t="str">
        <f>IF(ISERROR(VLOOKUP(A100,'entry data'!B:E,4,0)),"",VLOOKUP(A100,'entry data'!B:E,4,0))</f>
        <v>monthly</v>
      </c>
      <c r="F100" s="11">
        <f>IF(A100="","",IF(ISERROR(VLOOKUP(A100,'entry data'!B:F,5,0)),"",VLOOKUP(A100,'entry data'!B:F,5,0)))</f>
        <v>7000</v>
      </c>
      <c r="G100" s="12">
        <f>IF(A100="","",IF(ISERROR(VLOOKUP(A100,'entry data'!B:I,8,0)),"",VLOOKUP(A100,'entry data'!B:I,7,0)))</f>
        <v>0.22500000000000001</v>
      </c>
      <c r="H100" s="13">
        <f>IF(A100="","",IF(B100=1,VLOOKUP(A100,'entry data'!B:D,3,0),I99))</f>
        <v>41755</v>
      </c>
      <c r="I100" s="14">
        <f>IF(A100="","",IF(E100="weekly",7,IF(E100="fortnightly",14,IF(E100="monthly",DATE(IF(MONTH(H100)=12,YEAR(H100)+1,YEAR(H100)),VLOOKUP(MONTH(H100),index!$D$2:$G$13,2,0),DAY(H100)),
IF(E100="quarterly",DATE(IF(MONTH(H100)&gt;=10,YEAR(H100)+1,YEAR(H100)),VLOOKUP(MONTH(H100),index!$D$2:$G$13,3,0),DAY(H100)),
IF(E100="halfyearly",DATE(IF(MONTH(H100)&gt;=7,YEAR(H100)+1,YEAR(H100)),VLOOKUP(MONTH(H100),index!$D$2:$G$13,4,0),DAY(H100)),
DATE(YEAR(H100)+1,MONTH(H100),DAY(H100)))))-H100))+H100)</f>
        <v>41785</v>
      </c>
      <c r="J100" s="9" t="str">
        <f t="shared" si="28"/>
        <v>2014-05</v>
      </c>
      <c r="K100" s="11">
        <f t="shared" si="29"/>
        <v>5878.9363119324325</v>
      </c>
      <c r="L100" s="11">
        <f t="shared" si="30"/>
        <v>67.736326821581997</v>
      </c>
      <c r="M100" s="11">
        <f>IF(A100="","",VLOOKUP(E100,index!$A$1:$B$6,2,0)*K100*G100)</f>
        <v>110.23005584873312</v>
      </c>
      <c r="N100" s="11">
        <f>IF(A100="","",-PMT(G100*VLOOKUP(E100,index!$A$1:$B$6,2,0),C100,F100,0,0))</f>
        <v>177.96638267031511</v>
      </c>
      <c r="O100" s="11">
        <f t="shared" si="31"/>
        <v>5811.1999851108503</v>
      </c>
      <c r="P100" s="11">
        <f t="shared" si="16"/>
        <v>5811.1999851108503</v>
      </c>
      <c r="Q100" s="14"/>
    </row>
    <row r="101" spans="1:17" x14ac:dyDescent="0.25">
      <c r="A101" s="9">
        <f>IF(A100="","",IF(B100&lt;C100,A100,IF(A100=MAX('entry data'!$B$8:$B$507),"",A100+1)))</f>
        <v>2</v>
      </c>
      <c r="B101" s="9">
        <f t="shared" si="27"/>
        <v>22</v>
      </c>
      <c r="C101" s="9">
        <f>IF(ISERROR(VLOOKUP(A101,'entry data'!B:G,6,0)),"",VLOOKUP(A101,'entry data'!B:G,6,0))</f>
        <v>72</v>
      </c>
      <c r="D101" s="9" t="str">
        <f>IF(ISERROR(VLOOKUP(A101,'entry data'!B:C,2,0)),"",VLOOKUP(A101,'entry data'!B:C,2,0))</f>
        <v>Hire Purchase 1</v>
      </c>
      <c r="E101" s="9" t="str">
        <f>IF(ISERROR(VLOOKUP(A101,'entry data'!B:E,4,0)),"",VLOOKUP(A101,'entry data'!B:E,4,0))</f>
        <v>monthly</v>
      </c>
      <c r="F101" s="11">
        <f>IF(A101="","",IF(ISERROR(VLOOKUP(A101,'entry data'!B:F,5,0)),"",VLOOKUP(A101,'entry data'!B:F,5,0)))</f>
        <v>7000</v>
      </c>
      <c r="G101" s="12">
        <f>IF(A101="","",IF(ISERROR(VLOOKUP(A101,'entry data'!B:I,8,0)),"",VLOOKUP(A101,'entry data'!B:I,7,0)))</f>
        <v>0.22500000000000001</v>
      </c>
      <c r="H101" s="13">
        <f>IF(A101="","",IF(B101=1,VLOOKUP(A101,'entry data'!B:D,3,0),I100))</f>
        <v>41785</v>
      </c>
      <c r="I101" s="14">
        <f>IF(A101="","",IF(E101="weekly",7,IF(E101="fortnightly",14,IF(E101="monthly",DATE(IF(MONTH(H101)=12,YEAR(H101)+1,YEAR(H101)),VLOOKUP(MONTH(H101),index!$D$2:$G$13,2,0),DAY(H101)),
IF(E101="quarterly",DATE(IF(MONTH(H101)&gt;=10,YEAR(H101)+1,YEAR(H101)),VLOOKUP(MONTH(H101),index!$D$2:$G$13,3,0),DAY(H101)),
IF(E101="halfyearly",DATE(IF(MONTH(H101)&gt;=7,YEAR(H101)+1,YEAR(H101)),VLOOKUP(MONTH(H101),index!$D$2:$G$13,4,0),DAY(H101)),
DATE(YEAR(H101)+1,MONTH(H101),DAY(H101)))))-H101))+H101)</f>
        <v>41816</v>
      </c>
      <c r="J101" s="9" t="str">
        <f t="shared" si="28"/>
        <v>2014-06</v>
      </c>
      <c r="K101" s="11">
        <f t="shared" si="29"/>
        <v>5811.1999851108503</v>
      </c>
      <c r="L101" s="11">
        <f t="shared" si="30"/>
        <v>69.006382949486664</v>
      </c>
      <c r="M101" s="11">
        <f>IF(A101="","",VLOOKUP(E101,index!$A$1:$B$6,2,0)*K101*G101)</f>
        <v>108.95999972082845</v>
      </c>
      <c r="N101" s="11">
        <f>IF(A101="","",-PMT(G101*VLOOKUP(E101,index!$A$1:$B$6,2,0),C101,F101,0,0))</f>
        <v>177.96638267031511</v>
      </c>
      <c r="O101" s="11">
        <f t="shared" si="31"/>
        <v>5742.1936021613637</v>
      </c>
      <c r="P101" s="11">
        <f t="shared" si="16"/>
        <v>5742.1936021613637</v>
      </c>
      <c r="Q101" s="14"/>
    </row>
    <row r="102" spans="1:17" x14ac:dyDescent="0.25">
      <c r="A102" s="9">
        <f>IF(A101="","",IF(B101&lt;C101,A101,IF(A101=MAX('entry data'!$B$8:$B$507),"",A101+1)))</f>
        <v>2</v>
      </c>
      <c r="B102" s="9">
        <f t="shared" si="27"/>
        <v>23</v>
      </c>
      <c r="C102" s="9">
        <f>IF(ISERROR(VLOOKUP(A102,'entry data'!B:G,6,0)),"",VLOOKUP(A102,'entry data'!B:G,6,0))</f>
        <v>72</v>
      </c>
      <c r="D102" s="9" t="str">
        <f>IF(ISERROR(VLOOKUP(A102,'entry data'!B:C,2,0)),"",VLOOKUP(A102,'entry data'!B:C,2,0))</f>
        <v>Hire Purchase 1</v>
      </c>
      <c r="E102" s="9" t="str">
        <f>IF(ISERROR(VLOOKUP(A102,'entry data'!B:E,4,0)),"",VLOOKUP(A102,'entry data'!B:E,4,0))</f>
        <v>monthly</v>
      </c>
      <c r="F102" s="11">
        <f>IF(A102="","",IF(ISERROR(VLOOKUP(A102,'entry data'!B:F,5,0)),"",VLOOKUP(A102,'entry data'!B:F,5,0)))</f>
        <v>7000</v>
      </c>
      <c r="G102" s="12">
        <f>IF(A102="","",IF(ISERROR(VLOOKUP(A102,'entry data'!B:I,8,0)),"",VLOOKUP(A102,'entry data'!B:I,7,0)))</f>
        <v>0.22500000000000001</v>
      </c>
      <c r="H102" s="13">
        <f>IF(A102="","",IF(B102=1,VLOOKUP(A102,'entry data'!B:D,3,0),I101))</f>
        <v>41816</v>
      </c>
      <c r="I102" s="14">
        <f>IF(A102="","",IF(E102="weekly",7,IF(E102="fortnightly",14,IF(E102="monthly",DATE(IF(MONTH(H102)=12,YEAR(H102)+1,YEAR(H102)),VLOOKUP(MONTH(H102),index!$D$2:$G$13,2,0),DAY(H102)),
IF(E102="quarterly",DATE(IF(MONTH(H102)&gt;=10,YEAR(H102)+1,YEAR(H102)),VLOOKUP(MONTH(H102),index!$D$2:$G$13,3,0),DAY(H102)),
IF(E102="halfyearly",DATE(IF(MONTH(H102)&gt;=7,YEAR(H102)+1,YEAR(H102)),VLOOKUP(MONTH(H102),index!$D$2:$G$13,4,0),DAY(H102)),
DATE(YEAR(H102)+1,MONTH(H102),DAY(H102)))))-H102))+H102)</f>
        <v>41846</v>
      </c>
      <c r="J102" s="9" t="str">
        <f t="shared" si="28"/>
        <v>2014-07</v>
      </c>
      <c r="K102" s="11">
        <f t="shared" si="29"/>
        <v>5742.1936021613637</v>
      </c>
      <c r="L102" s="11">
        <f t="shared" si="30"/>
        <v>70.30025262978954</v>
      </c>
      <c r="M102" s="11">
        <f>IF(A102="","",VLOOKUP(E102,index!$A$1:$B$6,2,0)*K102*G102)</f>
        <v>107.66613004052557</v>
      </c>
      <c r="N102" s="11">
        <f>IF(A102="","",-PMT(G102*VLOOKUP(E102,index!$A$1:$B$6,2,0),C102,F102,0,0))</f>
        <v>177.96638267031511</v>
      </c>
      <c r="O102" s="11">
        <f t="shared" si="31"/>
        <v>5671.8933495315741</v>
      </c>
      <c r="P102" s="11">
        <f t="shared" si="16"/>
        <v>5671.8933495315741</v>
      </c>
      <c r="Q102" s="14"/>
    </row>
    <row r="103" spans="1:17" x14ac:dyDescent="0.25">
      <c r="A103" s="9">
        <f>IF(A102="","",IF(B102&lt;C102,A102,IF(A102=MAX('entry data'!$B$8:$B$507),"",A102+1)))</f>
        <v>2</v>
      </c>
      <c r="B103" s="9">
        <f t="shared" si="27"/>
        <v>24</v>
      </c>
      <c r="C103" s="9">
        <f>IF(ISERROR(VLOOKUP(A103,'entry data'!B:G,6,0)),"",VLOOKUP(A103,'entry data'!B:G,6,0))</f>
        <v>72</v>
      </c>
      <c r="D103" s="9" t="str">
        <f>IF(ISERROR(VLOOKUP(A103,'entry data'!B:C,2,0)),"",VLOOKUP(A103,'entry data'!B:C,2,0))</f>
        <v>Hire Purchase 1</v>
      </c>
      <c r="E103" s="9" t="str">
        <f>IF(ISERROR(VLOOKUP(A103,'entry data'!B:E,4,0)),"",VLOOKUP(A103,'entry data'!B:E,4,0))</f>
        <v>monthly</v>
      </c>
      <c r="F103" s="11">
        <f>IF(A103="","",IF(ISERROR(VLOOKUP(A103,'entry data'!B:F,5,0)),"",VLOOKUP(A103,'entry data'!B:F,5,0)))</f>
        <v>7000</v>
      </c>
      <c r="G103" s="12">
        <f>IF(A103="","",IF(ISERROR(VLOOKUP(A103,'entry data'!B:I,8,0)),"",VLOOKUP(A103,'entry data'!B:I,7,0)))</f>
        <v>0.22500000000000001</v>
      </c>
      <c r="H103" s="13">
        <f>IF(A103="","",IF(B103=1,VLOOKUP(A103,'entry data'!B:D,3,0),I102))</f>
        <v>41846</v>
      </c>
      <c r="I103" s="14">
        <f>IF(A103="","",IF(E103="weekly",7,IF(E103="fortnightly",14,IF(E103="monthly",DATE(IF(MONTH(H103)=12,YEAR(H103)+1,YEAR(H103)),VLOOKUP(MONTH(H103),index!$D$2:$G$13,2,0),DAY(H103)),
IF(E103="quarterly",DATE(IF(MONTH(H103)&gt;=10,YEAR(H103)+1,YEAR(H103)),VLOOKUP(MONTH(H103),index!$D$2:$G$13,3,0),DAY(H103)),
IF(E103="halfyearly",DATE(IF(MONTH(H103)&gt;=7,YEAR(H103)+1,YEAR(H103)),VLOOKUP(MONTH(H103),index!$D$2:$G$13,4,0),DAY(H103)),
DATE(YEAR(H103)+1,MONTH(H103),DAY(H103)))))-H103))+H103)</f>
        <v>41877</v>
      </c>
      <c r="J103" s="9" t="str">
        <f t="shared" si="28"/>
        <v>2014-08</v>
      </c>
      <c r="K103" s="11">
        <f t="shared" si="29"/>
        <v>5671.8933495315741</v>
      </c>
      <c r="L103" s="11">
        <f t="shared" si="30"/>
        <v>71.618382366598098</v>
      </c>
      <c r="M103" s="11">
        <f>IF(A103="","",VLOOKUP(E103,index!$A$1:$B$6,2,0)*K103*G103)</f>
        <v>106.34800030371701</v>
      </c>
      <c r="N103" s="11">
        <f>IF(A103="","",-PMT(G103*VLOOKUP(E103,index!$A$1:$B$6,2,0),C103,F103,0,0))</f>
        <v>177.96638267031511</v>
      </c>
      <c r="O103" s="11">
        <f t="shared" si="31"/>
        <v>5600.2749671649763</v>
      </c>
      <c r="P103" s="11">
        <f t="shared" si="16"/>
        <v>5600.2749671649763</v>
      </c>
      <c r="Q103" s="14"/>
    </row>
    <row r="104" spans="1:17" x14ac:dyDescent="0.25">
      <c r="A104" s="9">
        <f>IF(A103="","",IF(B103&lt;C103,A103,IF(A103=MAX('entry data'!$B$8:$B$507),"",A103+1)))</f>
        <v>2</v>
      </c>
      <c r="B104" s="9">
        <f t="shared" si="27"/>
        <v>25</v>
      </c>
      <c r="C104" s="9">
        <f>IF(ISERROR(VLOOKUP(A104,'entry data'!B:G,6,0)),"",VLOOKUP(A104,'entry data'!B:G,6,0))</f>
        <v>72</v>
      </c>
      <c r="D104" s="9" t="str">
        <f>IF(ISERROR(VLOOKUP(A104,'entry data'!B:C,2,0)),"",VLOOKUP(A104,'entry data'!B:C,2,0))</f>
        <v>Hire Purchase 1</v>
      </c>
      <c r="E104" s="9" t="str">
        <f>IF(ISERROR(VLOOKUP(A104,'entry data'!B:E,4,0)),"",VLOOKUP(A104,'entry data'!B:E,4,0))</f>
        <v>monthly</v>
      </c>
      <c r="F104" s="11">
        <f>IF(A104="","",IF(ISERROR(VLOOKUP(A104,'entry data'!B:F,5,0)),"",VLOOKUP(A104,'entry data'!B:F,5,0)))</f>
        <v>7000</v>
      </c>
      <c r="G104" s="12">
        <f>IF(A104="","",IF(ISERROR(VLOOKUP(A104,'entry data'!B:I,8,0)),"",VLOOKUP(A104,'entry data'!B:I,7,0)))</f>
        <v>0.22500000000000001</v>
      </c>
      <c r="H104" s="13">
        <f>IF(A104="","",IF(B104=1,VLOOKUP(A104,'entry data'!B:D,3,0),I103))</f>
        <v>41877</v>
      </c>
      <c r="I104" s="14">
        <f>IF(A104="","",IF(E104="weekly",7,IF(E104="fortnightly",14,IF(E104="monthly",DATE(IF(MONTH(H104)=12,YEAR(H104)+1,YEAR(H104)),VLOOKUP(MONTH(H104),index!$D$2:$G$13,2,0),DAY(H104)),
IF(E104="quarterly",DATE(IF(MONTH(H104)&gt;=10,YEAR(H104)+1,YEAR(H104)),VLOOKUP(MONTH(H104),index!$D$2:$G$13,3,0),DAY(H104)),
IF(E104="halfyearly",DATE(IF(MONTH(H104)&gt;=7,YEAR(H104)+1,YEAR(H104)),VLOOKUP(MONTH(H104),index!$D$2:$G$13,4,0),DAY(H104)),
DATE(YEAR(H104)+1,MONTH(H104),DAY(H104)))))-H104))+H104)</f>
        <v>41908</v>
      </c>
      <c r="J104" s="9" t="str">
        <f t="shared" si="28"/>
        <v>2014-09</v>
      </c>
      <c r="K104" s="11">
        <f t="shared" si="29"/>
        <v>5600.2749671649763</v>
      </c>
      <c r="L104" s="11">
        <f t="shared" si="30"/>
        <v>72.961227035971817</v>
      </c>
      <c r="M104" s="11">
        <f>IF(A104="","",VLOOKUP(E104,index!$A$1:$B$6,2,0)*K104*G104)</f>
        <v>105.0051556343433</v>
      </c>
      <c r="N104" s="11">
        <f>IF(A104="","",-PMT(G104*VLOOKUP(E104,index!$A$1:$B$6,2,0),C104,F104,0,0))</f>
        <v>177.96638267031511</v>
      </c>
      <c r="O104" s="11">
        <f t="shared" si="31"/>
        <v>5527.3137401290041</v>
      </c>
      <c r="P104" s="11">
        <f t="shared" si="16"/>
        <v>5527.3137401290041</v>
      </c>
      <c r="Q104" s="14"/>
    </row>
    <row r="105" spans="1:17" x14ac:dyDescent="0.25">
      <c r="A105" s="9">
        <f>IF(A104="","",IF(B104&lt;C104,A104,IF(A104=MAX('entry data'!$B$8:$B$507),"",A104+1)))</f>
        <v>2</v>
      </c>
      <c r="B105" s="9">
        <f t="shared" si="27"/>
        <v>26</v>
      </c>
      <c r="C105" s="9">
        <f>IF(ISERROR(VLOOKUP(A105,'entry data'!B:G,6,0)),"",VLOOKUP(A105,'entry data'!B:G,6,0))</f>
        <v>72</v>
      </c>
      <c r="D105" s="9" t="str">
        <f>IF(ISERROR(VLOOKUP(A105,'entry data'!B:C,2,0)),"",VLOOKUP(A105,'entry data'!B:C,2,0))</f>
        <v>Hire Purchase 1</v>
      </c>
      <c r="E105" s="9" t="str">
        <f>IF(ISERROR(VLOOKUP(A105,'entry data'!B:E,4,0)),"",VLOOKUP(A105,'entry data'!B:E,4,0))</f>
        <v>monthly</v>
      </c>
      <c r="F105" s="11">
        <f>IF(A105="","",IF(ISERROR(VLOOKUP(A105,'entry data'!B:F,5,0)),"",VLOOKUP(A105,'entry data'!B:F,5,0)))</f>
        <v>7000</v>
      </c>
      <c r="G105" s="12">
        <f>IF(A105="","",IF(ISERROR(VLOOKUP(A105,'entry data'!B:I,8,0)),"",VLOOKUP(A105,'entry data'!B:I,7,0)))</f>
        <v>0.22500000000000001</v>
      </c>
      <c r="H105" s="13">
        <f>IF(A105="","",IF(B105=1,VLOOKUP(A105,'entry data'!B:D,3,0),I104))</f>
        <v>41908</v>
      </c>
      <c r="I105" s="14">
        <f>IF(A105="","",IF(E105="weekly",7,IF(E105="fortnightly",14,IF(E105="monthly",DATE(IF(MONTH(H105)=12,YEAR(H105)+1,YEAR(H105)),VLOOKUP(MONTH(H105),index!$D$2:$G$13,2,0),DAY(H105)),
IF(E105="quarterly",DATE(IF(MONTH(H105)&gt;=10,YEAR(H105)+1,YEAR(H105)),VLOOKUP(MONTH(H105),index!$D$2:$G$13,3,0),DAY(H105)),
IF(E105="halfyearly",DATE(IF(MONTH(H105)&gt;=7,YEAR(H105)+1,YEAR(H105)),VLOOKUP(MONTH(H105),index!$D$2:$G$13,4,0),DAY(H105)),
DATE(YEAR(H105)+1,MONTH(H105),DAY(H105)))))-H105))+H105)</f>
        <v>41938</v>
      </c>
      <c r="J105" s="9" t="str">
        <f t="shared" si="28"/>
        <v>2014-10</v>
      </c>
      <c r="K105" s="11">
        <f t="shared" si="29"/>
        <v>5527.3137401290041</v>
      </c>
      <c r="L105" s="11">
        <f t="shared" si="30"/>
        <v>74.329250042896291</v>
      </c>
      <c r="M105" s="11">
        <f>IF(A105="","",VLOOKUP(E105,index!$A$1:$B$6,2,0)*K105*G105)</f>
        <v>103.63713262741882</v>
      </c>
      <c r="N105" s="11">
        <f>IF(A105="","",-PMT(G105*VLOOKUP(E105,index!$A$1:$B$6,2,0),C105,F105,0,0))</f>
        <v>177.96638267031511</v>
      </c>
      <c r="O105" s="11">
        <f t="shared" si="31"/>
        <v>5452.9844900861081</v>
      </c>
      <c r="P105" s="11">
        <f t="shared" si="16"/>
        <v>5452.9844900861081</v>
      </c>
      <c r="Q105" s="14"/>
    </row>
    <row r="106" spans="1:17" x14ac:dyDescent="0.25">
      <c r="A106" s="9">
        <f>IF(A105="","",IF(B105&lt;C105,A105,IF(A105=MAX('entry data'!$B$8:$B$507),"",A105+1)))</f>
        <v>2</v>
      </c>
      <c r="B106" s="9">
        <f t="shared" si="27"/>
        <v>27</v>
      </c>
      <c r="C106" s="9">
        <f>IF(ISERROR(VLOOKUP(A106,'entry data'!B:G,6,0)),"",VLOOKUP(A106,'entry data'!B:G,6,0))</f>
        <v>72</v>
      </c>
      <c r="D106" s="9" t="str">
        <f>IF(ISERROR(VLOOKUP(A106,'entry data'!B:C,2,0)),"",VLOOKUP(A106,'entry data'!B:C,2,0))</f>
        <v>Hire Purchase 1</v>
      </c>
      <c r="E106" s="9" t="str">
        <f>IF(ISERROR(VLOOKUP(A106,'entry data'!B:E,4,0)),"",VLOOKUP(A106,'entry data'!B:E,4,0))</f>
        <v>monthly</v>
      </c>
      <c r="F106" s="11">
        <f>IF(A106="","",IF(ISERROR(VLOOKUP(A106,'entry data'!B:F,5,0)),"",VLOOKUP(A106,'entry data'!B:F,5,0)))</f>
        <v>7000</v>
      </c>
      <c r="G106" s="12">
        <f>IF(A106="","",IF(ISERROR(VLOOKUP(A106,'entry data'!B:I,8,0)),"",VLOOKUP(A106,'entry data'!B:I,7,0)))</f>
        <v>0.22500000000000001</v>
      </c>
      <c r="H106" s="13">
        <f>IF(A106="","",IF(B106=1,VLOOKUP(A106,'entry data'!B:D,3,0),I105))</f>
        <v>41938</v>
      </c>
      <c r="I106" s="14">
        <f>IF(A106="","",IF(E106="weekly",7,IF(E106="fortnightly",14,IF(E106="monthly",DATE(IF(MONTH(H106)=12,YEAR(H106)+1,YEAR(H106)),VLOOKUP(MONTH(H106),index!$D$2:$G$13,2,0),DAY(H106)),
IF(E106="quarterly",DATE(IF(MONTH(H106)&gt;=10,YEAR(H106)+1,YEAR(H106)),VLOOKUP(MONTH(H106),index!$D$2:$G$13,3,0),DAY(H106)),
IF(E106="halfyearly",DATE(IF(MONTH(H106)&gt;=7,YEAR(H106)+1,YEAR(H106)),VLOOKUP(MONTH(H106),index!$D$2:$G$13,4,0),DAY(H106)),
DATE(YEAR(H106)+1,MONTH(H106),DAY(H106)))))-H106))+H106)</f>
        <v>41969</v>
      </c>
      <c r="J106" s="9" t="str">
        <f t="shared" si="28"/>
        <v>2014-11</v>
      </c>
      <c r="K106" s="11">
        <f t="shared" si="29"/>
        <v>5452.9844900861081</v>
      </c>
      <c r="L106" s="11">
        <f t="shared" si="30"/>
        <v>75.722923481200581</v>
      </c>
      <c r="M106" s="11">
        <f>IF(A106="","",VLOOKUP(E106,index!$A$1:$B$6,2,0)*K106*G106)</f>
        <v>102.24345918911453</v>
      </c>
      <c r="N106" s="11">
        <f>IF(A106="","",-PMT(G106*VLOOKUP(E106,index!$A$1:$B$6,2,0),C106,F106,0,0))</f>
        <v>177.96638267031511</v>
      </c>
      <c r="O106" s="11">
        <f t="shared" si="31"/>
        <v>5377.2615666049078</v>
      </c>
      <c r="P106" s="11">
        <f t="shared" si="16"/>
        <v>5377.2615666049078</v>
      </c>
      <c r="Q106" s="14"/>
    </row>
    <row r="107" spans="1:17" x14ac:dyDescent="0.25">
      <c r="A107" s="9">
        <f>IF(A106="","",IF(B106&lt;C106,A106,IF(A106=MAX('entry data'!$B$8:$B$507),"",A106+1)))</f>
        <v>2</v>
      </c>
      <c r="B107" s="9">
        <f t="shared" si="27"/>
        <v>28</v>
      </c>
      <c r="C107" s="9">
        <f>IF(ISERROR(VLOOKUP(A107,'entry data'!B:G,6,0)),"",VLOOKUP(A107,'entry data'!B:G,6,0))</f>
        <v>72</v>
      </c>
      <c r="D107" s="9" t="str">
        <f>IF(ISERROR(VLOOKUP(A107,'entry data'!B:C,2,0)),"",VLOOKUP(A107,'entry data'!B:C,2,0))</f>
        <v>Hire Purchase 1</v>
      </c>
      <c r="E107" s="9" t="str">
        <f>IF(ISERROR(VLOOKUP(A107,'entry data'!B:E,4,0)),"",VLOOKUP(A107,'entry data'!B:E,4,0))</f>
        <v>monthly</v>
      </c>
      <c r="F107" s="11">
        <f>IF(A107="","",IF(ISERROR(VLOOKUP(A107,'entry data'!B:F,5,0)),"",VLOOKUP(A107,'entry data'!B:F,5,0)))</f>
        <v>7000</v>
      </c>
      <c r="G107" s="12">
        <f>IF(A107="","",IF(ISERROR(VLOOKUP(A107,'entry data'!B:I,8,0)),"",VLOOKUP(A107,'entry data'!B:I,7,0)))</f>
        <v>0.22500000000000001</v>
      </c>
      <c r="H107" s="13">
        <f>IF(A107="","",IF(B107=1,VLOOKUP(A107,'entry data'!B:D,3,0),I106))</f>
        <v>41969</v>
      </c>
      <c r="I107" s="14">
        <f>IF(A107="","",IF(E107="weekly",7,IF(E107="fortnightly",14,IF(E107="monthly",DATE(IF(MONTH(H107)=12,YEAR(H107)+1,YEAR(H107)),VLOOKUP(MONTH(H107),index!$D$2:$G$13,2,0),DAY(H107)),
IF(E107="quarterly",DATE(IF(MONTH(H107)&gt;=10,YEAR(H107)+1,YEAR(H107)),VLOOKUP(MONTH(H107),index!$D$2:$G$13,3,0),DAY(H107)),
IF(E107="halfyearly",DATE(IF(MONTH(H107)&gt;=7,YEAR(H107)+1,YEAR(H107)),VLOOKUP(MONTH(H107),index!$D$2:$G$13,4,0),DAY(H107)),
DATE(YEAR(H107)+1,MONTH(H107),DAY(H107)))))-H107))+H107)</f>
        <v>41999</v>
      </c>
      <c r="J107" s="9" t="str">
        <f t="shared" si="28"/>
        <v>2014-12</v>
      </c>
      <c r="K107" s="11">
        <f t="shared" si="29"/>
        <v>5377.2615666049078</v>
      </c>
      <c r="L107" s="11">
        <f t="shared" si="30"/>
        <v>77.142728296473095</v>
      </c>
      <c r="M107" s="11">
        <f>IF(A107="","",VLOOKUP(E107,index!$A$1:$B$6,2,0)*K107*G107)</f>
        <v>100.82365437384202</v>
      </c>
      <c r="N107" s="11">
        <f>IF(A107="","",-PMT(G107*VLOOKUP(E107,index!$A$1:$B$6,2,0),C107,F107,0,0))</f>
        <v>177.96638267031511</v>
      </c>
      <c r="O107" s="11">
        <f t="shared" si="31"/>
        <v>5300.1188383084345</v>
      </c>
      <c r="P107" s="11">
        <f t="shared" si="16"/>
        <v>5300.1188383084345</v>
      </c>
      <c r="Q107" s="14"/>
    </row>
    <row r="108" spans="1:17" x14ac:dyDescent="0.25">
      <c r="A108" s="9">
        <f>IF(A107="","",IF(B107&lt;C107,A107,IF(A107=MAX('entry data'!$B$8:$B$507),"",A107+1)))</f>
        <v>2</v>
      </c>
      <c r="B108" s="9">
        <f t="shared" si="27"/>
        <v>29</v>
      </c>
      <c r="C108" s="9">
        <f>IF(ISERROR(VLOOKUP(A108,'entry data'!B:G,6,0)),"",VLOOKUP(A108,'entry data'!B:G,6,0))</f>
        <v>72</v>
      </c>
      <c r="D108" s="9" t="str">
        <f>IF(ISERROR(VLOOKUP(A108,'entry data'!B:C,2,0)),"",VLOOKUP(A108,'entry data'!B:C,2,0))</f>
        <v>Hire Purchase 1</v>
      </c>
      <c r="E108" s="9" t="str">
        <f>IF(ISERROR(VLOOKUP(A108,'entry data'!B:E,4,0)),"",VLOOKUP(A108,'entry data'!B:E,4,0))</f>
        <v>monthly</v>
      </c>
      <c r="F108" s="11">
        <f>IF(A108="","",IF(ISERROR(VLOOKUP(A108,'entry data'!B:F,5,0)),"",VLOOKUP(A108,'entry data'!B:F,5,0)))</f>
        <v>7000</v>
      </c>
      <c r="G108" s="12">
        <f>IF(A108="","",IF(ISERROR(VLOOKUP(A108,'entry data'!B:I,8,0)),"",VLOOKUP(A108,'entry data'!B:I,7,0)))</f>
        <v>0.22500000000000001</v>
      </c>
      <c r="H108" s="13">
        <f>IF(A108="","",IF(B108=1,VLOOKUP(A108,'entry data'!B:D,3,0),I107))</f>
        <v>41999</v>
      </c>
      <c r="I108" s="14">
        <f>IF(A108="","",IF(E108="weekly",7,IF(E108="fortnightly",14,IF(E108="monthly",DATE(IF(MONTH(H108)=12,YEAR(H108)+1,YEAR(H108)),VLOOKUP(MONTH(H108),index!$D$2:$G$13,2,0),DAY(H108)),
IF(E108="quarterly",DATE(IF(MONTH(H108)&gt;=10,YEAR(H108)+1,YEAR(H108)),VLOOKUP(MONTH(H108),index!$D$2:$G$13,3,0),DAY(H108)),
IF(E108="halfyearly",DATE(IF(MONTH(H108)&gt;=7,YEAR(H108)+1,YEAR(H108)),VLOOKUP(MONTH(H108),index!$D$2:$G$13,4,0),DAY(H108)),
DATE(YEAR(H108)+1,MONTH(H108),DAY(H108)))))-H108))+H108)</f>
        <v>42030</v>
      </c>
      <c r="J108" s="9" t="str">
        <f t="shared" si="28"/>
        <v>2015-01</v>
      </c>
      <c r="K108" s="11">
        <f t="shared" si="29"/>
        <v>5300.1188383084345</v>
      </c>
      <c r="L108" s="11">
        <f t="shared" si="30"/>
        <v>78.589154452031963</v>
      </c>
      <c r="M108" s="11">
        <f>IF(A108="","",VLOOKUP(E108,index!$A$1:$B$6,2,0)*K108*G108)</f>
        <v>99.37722821828315</v>
      </c>
      <c r="N108" s="11">
        <f>IF(A108="","",-PMT(G108*VLOOKUP(E108,index!$A$1:$B$6,2,0),C108,F108,0,0))</f>
        <v>177.96638267031511</v>
      </c>
      <c r="O108" s="11">
        <f t="shared" si="31"/>
        <v>5221.5296838564027</v>
      </c>
      <c r="P108" s="11">
        <f t="shared" si="16"/>
        <v>5221.5296838564027</v>
      </c>
      <c r="Q108" s="14"/>
    </row>
    <row r="109" spans="1:17" x14ac:dyDescent="0.25">
      <c r="A109" s="9">
        <f>IF(A108="","",IF(B108&lt;C108,A108,IF(A108=MAX('entry data'!$B$8:$B$507),"",A108+1)))</f>
        <v>2</v>
      </c>
      <c r="B109" s="9">
        <f t="shared" si="27"/>
        <v>30</v>
      </c>
      <c r="C109" s="9">
        <f>IF(ISERROR(VLOOKUP(A109,'entry data'!B:G,6,0)),"",VLOOKUP(A109,'entry data'!B:G,6,0))</f>
        <v>72</v>
      </c>
      <c r="D109" s="9" t="str">
        <f>IF(ISERROR(VLOOKUP(A109,'entry data'!B:C,2,0)),"",VLOOKUP(A109,'entry data'!B:C,2,0))</f>
        <v>Hire Purchase 1</v>
      </c>
      <c r="E109" s="9" t="str">
        <f>IF(ISERROR(VLOOKUP(A109,'entry data'!B:E,4,0)),"",VLOOKUP(A109,'entry data'!B:E,4,0))</f>
        <v>monthly</v>
      </c>
      <c r="F109" s="11">
        <f>IF(A109="","",IF(ISERROR(VLOOKUP(A109,'entry data'!B:F,5,0)),"",VLOOKUP(A109,'entry data'!B:F,5,0)))</f>
        <v>7000</v>
      </c>
      <c r="G109" s="12">
        <f>IF(A109="","",IF(ISERROR(VLOOKUP(A109,'entry data'!B:I,8,0)),"",VLOOKUP(A109,'entry data'!B:I,7,0)))</f>
        <v>0.22500000000000001</v>
      </c>
      <c r="H109" s="13">
        <f>IF(A109="","",IF(B109=1,VLOOKUP(A109,'entry data'!B:D,3,0),I108))</f>
        <v>42030</v>
      </c>
      <c r="I109" s="14">
        <f>IF(A109="","",IF(E109="weekly",7,IF(E109="fortnightly",14,IF(E109="monthly",DATE(IF(MONTH(H109)=12,YEAR(H109)+1,YEAR(H109)),VLOOKUP(MONTH(H109),index!$D$2:$G$13,2,0),DAY(H109)),
IF(E109="quarterly",DATE(IF(MONTH(H109)&gt;=10,YEAR(H109)+1,YEAR(H109)),VLOOKUP(MONTH(H109),index!$D$2:$G$13,3,0),DAY(H109)),
IF(E109="halfyearly",DATE(IF(MONTH(H109)&gt;=7,YEAR(H109)+1,YEAR(H109)),VLOOKUP(MONTH(H109),index!$D$2:$G$13,4,0),DAY(H109)),
DATE(YEAR(H109)+1,MONTH(H109),DAY(H109)))))-H109))+H109)</f>
        <v>42061</v>
      </c>
      <c r="J109" s="9" t="str">
        <f t="shared" si="28"/>
        <v>2015-02</v>
      </c>
      <c r="K109" s="11">
        <f t="shared" si="29"/>
        <v>5221.5296838564027</v>
      </c>
      <c r="L109" s="11">
        <f t="shared" si="30"/>
        <v>80.062701098007565</v>
      </c>
      <c r="M109" s="11">
        <f>IF(A109="","",VLOOKUP(E109,index!$A$1:$B$6,2,0)*K109*G109)</f>
        <v>97.903681572307548</v>
      </c>
      <c r="N109" s="11">
        <f>IF(A109="","",-PMT(G109*VLOOKUP(E109,index!$A$1:$B$6,2,0),C109,F109,0,0))</f>
        <v>177.96638267031511</v>
      </c>
      <c r="O109" s="11">
        <f t="shared" si="31"/>
        <v>5141.4669827583948</v>
      </c>
      <c r="P109" s="11">
        <f t="shared" si="16"/>
        <v>5141.4669827583948</v>
      </c>
      <c r="Q109" s="14"/>
    </row>
    <row r="110" spans="1:17" x14ac:dyDescent="0.25">
      <c r="A110" s="9">
        <f>IF(A109="","",IF(B109&lt;C109,A109,IF(A109=MAX('entry data'!$B$8:$B$507),"",A109+1)))</f>
        <v>2</v>
      </c>
      <c r="B110" s="9">
        <f t="shared" si="27"/>
        <v>31</v>
      </c>
      <c r="C110" s="9">
        <f>IF(ISERROR(VLOOKUP(A110,'entry data'!B:G,6,0)),"",VLOOKUP(A110,'entry data'!B:G,6,0))</f>
        <v>72</v>
      </c>
      <c r="D110" s="9" t="str">
        <f>IF(ISERROR(VLOOKUP(A110,'entry data'!B:C,2,0)),"",VLOOKUP(A110,'entry data'!B:C,2,0))</f>
        <v>Hire Purchase 1</v>
      </c>
      <c r="E110" s="9" t="str">
        <f>IF(ISERROR(VLOOKUP(A110,'entry data'!B:E,4,0)),"",VLOOKUP(A110,'entry data'!B:E,4,0))</f>
        <v>monthly</v>
      </c>
      <c r="F110" s="11">
        <f>IF(A110="","",IF(ISERROR(VLOOKUP(A110,'entry data'!B:F,5,0)),"",VLOOKUP(A110,'entry data'!B:F,5,0)))</f>
        <v>7000</v>
      </c>
      <c r="G110" s="12">
        <f>IF(A110="","",IF(ISERROR(VLOOKUP(A110,'entry data'!B:I,8,0)),"",VLOOKUP(A110,'entry data'!B:I,7,0)))</f>
        <v>0.22500000000000001</v>
      </c>
      <c r="H110" s="13">
        <f>IF(A110="","",IF(B110=1,VLOOKUP(A110,'entry data'!B:D,3,0),I109))</f>
        <v>42061</v>
      </c>
      <c r="I110" s="14">
        <f>IF(A110="","",IF(E110="weekly",7,IF(E110="fortnightly",14,IF(E110="monthly",DATE(IF(MONTH(H110)=12,YEAR(H110)+1,YEAR(H110)),VLOOKUP(MONTH(H110),index!$D$2:$G$13,2,0),DAY(H110)),
IF(E110="quarterly",DATE(IF(MONTH(H110)&gt;=10,YEAR(H110)+1,YEAR(H110)),VLOOKUP(MONTH(H110),index!$D$2:$G$13,3,0),DAY(H110)),
IF(E110="halfyearly",DATE(IF(MONTH(H110)&gt;=7,YEAR(H110)+1,YEAR(H110)),VLOOKUP(MONTH(H110),index!$D$2:$G$13,4,0),DAY(H110)),
DATE(YEAR(H110)+1,MONTH(H110),DAY(H110)))))-H110))+H110)</f>
        <v>42089</v>
      </c>
      <c r="J110" s="9" t="str">
        <f t="shared" si="28"/>
        <v>2015-03</v>
      </c>
      <c r="K110" s="11">
        <f t="shared" si="29"/>
        <v>5141.4669827583948</v>
      </c>
      <c r="L110" s="11">
        <f t="shared" si="30"/>
        <v>81.563876743595216</v>
      </c>
      <c r="M110" s="11">
        <f>IF(A110="","",VLOOKUP(E110,index!$A$1:$B$6,2,0)*K110*G110)</f>
        <v>96.402505926719897</v>
      </c>
      <c r="N110" s="11">
        <f>IF(A110="","",-PMT(G110*VLOOKUP(E110,index!$A$1:$B$6,2,0),C110,F110,0,0))</f>
        <v>177.96638267031511</v>
      </c>
      <c r="O110" s="11">
        <f t="shared" si="31"/>
        <v>5059.9031060148</v>
      </c>
      <c r="P110" s="11">
        <f t="shared" si="16"/>
        <v>5059.9031060148</v>
      </c>
      <c r="Q110" s="14"/>
    </row>
    <row r="111" spans="1:17" x14ac:dyDescent="0.25">
      <c r="A111" s="9">
        <f>IF(A110="","",IF(B110&lt;C110,A110,IF(A110=MAX('entry data'!$B$8:$B$507),"",A110+1)))</f>
        <v>2</v>
      </c>
      <c r="B111" s="9">
        <f t="shared" si="27"/>
        <v>32</v>
      </c>
      <c r="C111" s="9">
        <f>IF(ISERROR(VLOOKUP(A111,'entry data'!B:G,6,0)),"",VLOOKUP(A111,'entry data'!B:G,6,0))</f>
        <v>72</v>
      </c>
      <c r="D111" s="9" t="str">
        <f>IF(ISERROR(VLOOKUP(A111,'entry data'!B:C,2,0)),"",VLOOKUP(A111,'entry data'!B:C,2,0))</f>
        <v>Hire Purchase 1</v>
      </c>
      <c r="E111" s="9" t="str">
        <f>IF(ISERROR(VLOOKUP(A111,'entry data'!B:E,4,0)),"",VLOOKUP(A111,'entry data'!B:E,4,0))</f>
        <v>monthly</v>
      </c>
      <c r="F111" s="11">
        <f>IF(A111="","",IF(ISERROR(VLOOKUP(A111,'entry data'!B:F,5,0)),"",VLOOKUP(A111,'entry data'!B:F,5,0)))</f>
        <v>7000</v>
      </c>
      <c r="G111" s="12">
        <f>IF(A111="","",IF(ISERROR(VLOOKUP(A111,'entry data'!B:I,8,0)),"",VLOOKUP(A111,'entry data'!B:I,7,0)))</f>
        <v>0.22500000000000001</v>
      </c>
      <c r="H111" s="13">
        <f>IF(A111="","",IF(B111=1,VLOOKUP(A111,'entry data'!B:D,3,0),I110))</f>
        <v>42089</v>
      </c>
      <c r="I111" s="14">
        <f>IF(A111="","",IF(E111="weekly",7,IF(E111="fortnightly",14,IF(E111="monthly",DATE(IF(MONTH(H111)=12,YEAR(H111)+1,YEAR(H111)),VLOOKUP(MONTH(H111),index!$D$2:$G$13,2,0),DAY(H111)),
IF(E111="quarterly",DATE(IF(MONTH(H111)&gt;=10,YEAR(H111)+1,YEAR(H111)),VLOOKUP(MONTH(H111),index!$D$2:$G$13,3,0),DAY(H111)),
IF(E111="halfyearly",DATE(IF(MONTH(H111)&gt;=7,YEAR(H111)+1,YEAR(H111)),VLOOKUP(MONTH(H111),index!$D$2:$G$13,4,0),DAY(H111)),
DATE(YEAR(H111)+1,MONTH(H111),DAY(H111)))))-H111))+H111)</f>
        <v>42120</v>
      </c>
      <c r="J111" s="9" t="str">
        <f t="shared" si="28"/>
        <v>2015-04</v>
      </c>
      <c r="K111" s="11">
        <f t="shared" si="29"/>
        <v>5059.9031060148</v>
      </c>
      <c r="L111" s="11">
        <f t="shared" si="30"/>
        <v>83.093199432537617</v>
      </c>
      <c r="M111" s="11">
        <f>IF(A111="","",VLOOKUP(E111,index!$A$1:$B$6,2,0)*K111*G111)</f>
        <v>94.873183237777496</v>
      </c>
      <c r="N111" s="11">
        <f>IF(A111="","",-PMT(G111*VLOOKUP(E111,index!$A$1:$B$6,2,0),C111,F111,0,0))</f>
        <v>177.96638267031511</v>
      </c>
      <c r="O111" s="11">
        <f t="shared" si="31"/>
        <v>4976.8099065822626</v>
      </c>
      <c r="P111" s="11">
        <f t="shared" si="16"/>
        <v>4976.8099065822626</v>
      </c>
      <c r="Q111" s="14"/>
    </row>
    <row r="112" spans="1:17" x14ac:dyDescent="0.25">
      <c r="A112" s="9">
        <f>IF(A111="","",IF(B111&lt;C111,A111,IF(A111=MAX('entry data'!$B$8:$B$507),"",A111+1)))</f>
        <v>2</v>
      </c>
      <c r="B112" s="9">
        <f t="shared" si="27"/>
        <v>33</v>
      </c>
      <c r="C112" s="9">
        <f>IF(ISERROR(VLOOKUP(A112,'entry data'!B:G,6,0)),"",VLOOKUP(A112,'entry data'!B:G,6,0))</f>
        <v>72</v>
      </c>
      <c r="D112" s="9" t="str">
        <f>IF(ISERROR(VLOOKUP(A112,'entry data'!B:C,2,0)),"",VLOOKUP(A112,'entry data'!B:C,2,0))</f>
        <v>Hire Purchase 1</v>
      </c>
      <c r="E112" s="9" t="str">
        <f>IF(ISERROR(VLOOKUP(A112,'entry data'!B:E,4,0)),"",VLOOKUP(A112,'entry data'!B:E,4,0))</f>
        <v>monthly</v>
      </c>
      <c r="F112" s="11">
        <f>IF(A112="","",IF(ISERROR(VLOOKUP(A112,'entry data'!B:F,5,0)),"",VLOOKUP(A112,'entry data'!B:F,5,0)))</f>
        <v>7000</v>
      </c>
      <c r="G112" s="12">
        <f>IF(A112="","",IF(ISERROR(VLOOKUP(A112,'entry data'!B:I,8,0)),"",VLOOKUP(A112,'entry data'!B:I,7,0)))</f>
        <v>0.22500000000000001</v>
      </c>
      <c r="H112" s="13">
        <f>IF(A112="","",IF(B112=1,VLOOKUP(A112,'entry data'!B:D,3,0),I111))</f>
        <v>42120</v>
      </c>
      <c r="I112" s="14">
        <f>IF(A112="","",IF(E112="weekly",7,IF(E112="fortnightly",14,IF(E112="monthly",DATE(IF(MONTH(H112)=12,YEAR(H112)+1,YEAR(H112)),VLOOKUP(MONTH(H112),index!$D$2:$G$13,2,0),DAY(H112)),
IF(E112="quarterly",DATE(IF(MONTH(H112)&gt;=10,YEAR(H112)+1,YEAR(H112)),VLOOKUP(MONTH(H112),index!$D$2:$G$13,3,0),DAY(H112)),
IF(E112="halfyearly",DATE(IF(MONTH(H112)&gt;=7,YEAR(H112)+1,YEAR(H112)),VLOOKUP(MONTH(H112),index!$D$2:$G$13,4,0),DAY(H112)),
DATE(YEAR(H112)+1,MONTH(H112),DAY(H112)))))-H112))+H112)</f>
        <v>42150</v>
      </c>
      <c r="J112" s="9" t="str">
        <f t="shared" si="28"/>
        <v>2015-05</v>
      </c>
      <c r="K112" s="11">
        <f t="shared" si="29"/>
        <v>4976.8099065822626</v>
      </c>
      <c r="L112" s="11">
        <f t="shared" si="30"/>
        <v>84.651196921897693</v>
      </c>
      <c r="M112" s="11">
        <f>IF(A112="","",VLOOKUP(E112,index!$A$1:$B$6,2,0)*K112*G112)</f>
        <v>93.31518574841742</v>
      </c>
      <c r="N112" s="11">
        <f>IF(A112="","",-PMT(G112*VLOOKUP(E112,index!$A$1:$B$6,2,0),C112,F112,0,0))</f>
        <v>177.96638267031511</v>
      </c>
      <c r="O112" s="11">
        <f t="shared" si="31"/>
        <v>4892.1587096603653</v>
      </c>
      <c r="P112" s="11">
        <f t="shared" si="16"/>
        <v>4892.1587096603653</v>
      </c>
      <c r="Q112" s="14"/>
    </row>
    <row r="113" spans="1:17" x14ac:dyDescent="0.25">
      <c r="A113" s="9">
        <f>IF(A112="","",IF(B112&lt;C112,A112,IF(A112=MAX('entry data'!$B$8:$B$507),"",A112+1)))</f>
        <v>2</v>
      </c>
      <c r="B113" s="9">
        <f t="shared" si="27"/>
        <v>34</v>
      </c>
      <c r="C113" s="9">
        <f>IF(ISERROR(VLOOKUP(A113,'entry data'!B:G,6,0)),"",VLOOKUP(A113,'entry data'!B:G,6,0))</f>
        <v>72</v>
      </c>
      <c r="D113" s="9" t="str">
        <f>IF(ISERROR(VLOOKUP(A113,'entry data'!B:C,2,0)),"",VLOOKUP(A113,'entry data'!B:C,2,0))</f>
        <v>Hire Purchase 1</v>
      </c>
      <c r="E113" s="9" t="str">
        <f>IF(ISERROR(VLOOKUP(A113,'entry data'!B:E,4,0)),"",VLOOKUP(A113,'entry data'!B:E,4,0))</f>
        <v>monthly</v>
      </c>
      <c r="F113" s="11">
        <f>IF(A113="","",IF(ISERROR(VLOOKUP(A113,'entry data'!B:F,5,0)),"",VLOOKUP(A113,'entry data'!B:F,5,0)))</f>
        <v>7000</v>
      </c>
      <c r="G113" s="12">
        <f>IF(A113="","",IF(ISERROR(VLOOKUP(A113,'entry data'!B:I,8,0)),"",VLOOKUP(A113,'entry data'!B:I,7,0)))</f>
        <v>0.22500000000000001</v>
      </c>
      <c r="H113" s="13">
        <f>IF(A113="","",IF(B113=1,VLOOKUP(A113,'entry data'!B:D,3,0),I112))</f>
        <v>42150</v>
      </c>
      <c r="I113" s="14">
        <f>IF(A113="","",IF(E113="weekly",7,IF(E113="fortnightly",14,IF(E113="monthly",DATE(IF(MONTH(H113)=12,YEAR(H113)+1,YEAR(H113)),VLOOKUP(MONTH(H113),index!$D$2:$G$13,2,0),DAY(H113)),
IF(E113="quarterly",DATE(IF(MONTH(H113)&gt;=10,YEAR(H113)+1,YEAR(H113)),VLOOKUP(MONTH(H113),index!$D$2:$G$13,3,0),DAY(H113)),
IF(E113="halfyearly",DATE(IF(MONTH(H113)&gt;=7,YEAR(H113)+1,YEAR(H113)),VLOOKUP(MONTH(H113),index!$D$2:$G$13,4,0),DAY(H113)),
DATE(YEAR(H113)+1,MONTH(H113),DAY(H113)))))-H113))+H113)</f>
        <v>42181</v>
      </c>
      <c r="J113" s="9" t="str">
        <f t="shared" si="28"/>
        <v>2015-06</v>
      </c>
      <c r="K113" s="11">
        <f t="shared" si="29"/>
        <v>4892.1587096603653</v>
      </c>
      <c r="L113" s="11">
        <f t="shared" si="30"/>
        <v>86.238406864183261</v>
      </c>
      <c r="M113" s="11">
        <f>IF(A113="","",VLOOKUP(E113,index!$A$1:$B$6,2,0)*K113*G113)</f>
        <v>91.727975806131852</v>
      </c>
      <c r="N113" s="11">
        <f>IF(A113="","",-PMT(G113*VLOOKUP(E113,index!$A$1:$B$6,2,0),C113,F113,0,0))</f>
        <v>177.96638267031511</v>
      </c>
      <c r="O113" s="11">
        <f t="shared" si="31"/>
        <v>4805.9203027961821</v>
      </c>
      <c r="P113" s="11">
        <f t="shared" si="16"/>
        <v>4805.9203027961821</v>
      </c>
      <c r="Q113" s="14"/>
    </row>
    <row r="114" spans="1:17" x14ac:dyDescent="0.25">
      <c r="A114" s="9">
        <f>IF(A113="","",IF(B113&lt;C113,A113,IF(A113=MAX('entry data'!$B$8:$B$507),"",A113+1)))</f>
        <v>2</v>
      </c>
      <c r="B114" s="9">
        <f t="shared" si="27"/>
        <v>35</v>
      </c>
      <c r="C114" s="9">
        <f>IF(ISERROR(VLOOKUP(A114,'entry data'!B:G,6,0)),"",VLOOKUP(A114,'entry data'!B:G,6,0))</f>
        <v>72</v>
      </c>
      <c r="D114" s="9" t="str">
        <f>IF(ISERROR(VLOOKUP(A114,'entry data'!B:C,2,0)),"",VLOOKUP(A114,'entry data'!B:C,2,0))</f>
        <v>Hire Purchase 1</v>
      </c>
      <c r="E114" s="9" t="str">
        <f>IF(ISERROR(VLOOKUP(A114,'entry data'!B:E,4,0)),"",VLOOKUP(A114,'entry data'!B:E,4,0))</f>
        <v>monthly</v>
      </c>
      <c r="F114" s="11">
        <f>IF(A114="","",IF(ISERROR(VLOOKUP(A114,'entry data'!B:F,5,0)),"",VLOOKUP(A114,'entry data'!B:F,5,0)))</f>
        <v>7000</v>
      </c>
      <c r="G114" s="12">
        <f>IF(A114="","",IF(ISERROR(VLOOKUP(A114,'entry data'!B:I,8,0)),"",VLOOKUP(A114,'entry data'!B:I,7,0)))</f>
        <v>0.22500000000000001</v>
      </c>
      <c r="H114" s="13">
        <f>IF(A114="","",IF(B114=1,VLOOKUP(A114,'entry data'!B:D,3,0),I113))</f>
        <v>42181</v>
      </c>
      <c r="I114" s="14">
        <f>IF(A114="","",IF(E114="weekly",7,IF(E114="fortnightly",14,IF(E114="monthly",DATE(IF(MONTH(H114)=12,YEAR(H114)+1,YEAR(H114)),VLOOKUP(MONTH(H114),index!$D$2:$G$13,2,0),DAY(H114)),
IF(E114="quarterly",DATE(IF(MONTH(H114)&gt;=10,YEAR(H114)+1,YEAR(H114)),VLOOKUP(MONTH(H114),index!$D$2:$G$13,3,0),DAY(H114)),
IF(E114="halfyearly",DATE(IF(MONTH(H114)&gt;=7,YEAR(H114)+1,YEAR(H114)),VLOOKUP(MONTH(H114),index!$D$2:$G$13,4,0),DAY(H114)),
DATE(YEAR(H114)+1,MONTH(H114),DAY(H114)))))-H114))+H114)</f>
        <v>42211</v>
      </c>
      <c r="J114" s="9" t="str">
        <f t="shared" si="28"/>
        <v>2015-07</v>
      </c>
      <c r="K114" s="11">
        <f t="shared" si="29"/>
        <v>4805.9203027961821</v>
      </c>
      <c r="L114" s="11">
        <f t="shared" si="30"/>
        <v>87.855376992886704</v>
      </c>
      <c r="M114" s="11">
        <f>IF(A114="","",VLOOKUP(E114,index!$A$1:$B$6,2,0)*K114*G114)</f>
        <v>90.111005677428409</v>
      </c>
      <c r="N114" s="11">
        <f>IF(A114="","",-PMT(G114*VLOOKUP(E114,index!$A$1:$B$6,2,0),C114,F114,0,0))</f>
        <v>177.96638267031511</v>
      </c>
      <c r="O114" s="11">
        <f t="shared" si="31"/>
        <v>4718.0649258032954</v>
      </c>
      <c r="P114" s="11">
        <f t="shared" si="16"/>
        <v>4718.0649258032954</v>
      </c>
      <c r="Q114" s="14"/>
    </row>
    <row r="115" spans="1:17" x14ac:dyDescent="0.25">
      <c r="A115" s="9">
        <f>IF(A114="","",IF(B114&lt;C114,A114,IF(A114=MAX('entry data'!$B$8:$B$507),"",A114+1)))</f>
        <v>2</v>
      </c>
      <c r="B115" s="9">
        <f t="shared" si="27"/>
        <v>36</v>
      </c>
      <c r="C115" s="9">
        <f>IF(ISERROR(VLOOKUP(A115,'entry data'!B:G,6,0)),"",VLOOKUP(A115,'entry data'!B:G,6,0))</f>
        <v>72</v>
      </c>
      <c r="D115" s="9" t="str">
        <f>IF(ISERROR(VLOOKUP(A115,'entry data'!B:C,2,0)),"",VLOOKUP(A115,'entry data'!B:C,2,0))</f>
        <v>Hire Purchase 1</v>
      </c>
      <c r="E115" s="9" t="str">
        <f>IF(ISERROR(VLOOKUP(A115,'entry data'!B:E,4,0)),"",VLOOKUP(A115,'entry data'!B:E,4,0))</f>
        <v>monthly</v>
      </c>
      <c r="F115" s="11">
        <f>IF(A115="","",IF(ISERROR(VLOOKUP(A115,'entry data'!B:F,5,0)),"",VLOOKUP(A115,'entry data'!B:F,5,0)))</f>
        <v>7000</v>
      </c>
      <c r="G115" s="12">
        <f>IF(A115="","",IF(ISERROR(VLOOKUP(A115,'entry data'!B:I,8,0)),"",VLOOKUP(A115,'entry data'!B:I,7,0)))</f>
        <v>0.22500000000000001</v>
      </c>
      <c r="H115" s="13">
        <f>IF(A115="","",IF(B115=1,VLOOKUP(A115,'entry data'!B:D,3,0),I114))</f>
        <v>42211</v>
      </c>
      <c r="I115" s="14">
        <f>IF(A115="","",IF(E115="weekly",7,IF(E115="fortnightly",14,IF(E115="monthly",DATE(IF(MONTH(H115)=12,YEAR(H115)+1,YEAR(H115)),VLOOKUP(MONTH(H115),index!$D$2:$G$13,2,0),DAY(H115)),
IF(E115="quarterly",DATE(IF(MONTH(H115)&gt;=10,YEAR(H115)+1,YEAR(H115)),VLOOKUP(MONTH(H115),index!$D$2:$G$13,3,0),DAY(H115)),
IF(E115="halfyearly",DATE(IF(MONTH(H115)&gt;=7,YEAR(H115)+1,YEAR(H115)),VLOOKUP(MONTH(H115),index!$D$2:$G$13,4,0),DAY(H115)),
DATE(YEAR(H115)+1,MONTH(H115),DAY(H115)))))-H115))+H115)</f>
        <v>42242</v>
      </c>
      <c r="J115" s="9" t="str">
        <f t="shared" si="28"/>
        <v>2015-08</v>
      </c>
      <c r="K115" s="11">
        <f t="shared" si="29"/>
        <v>4718.0649258032954</v>
      </c>
      <c r="L115" s="11">
        <f t="shared" si="30"/>
        <v>89.502665311503321</v>
      </c>
      <c r="M115" s="11">
        <f>IF(A115="","",VLOOKUP(E115,index!$A$1:$B$6,2,0)*K115*G115)</f>
        <v>88.463717358811792</v>
      </c>
      <c r="N115" s="11">
        <f>IF(A115="","",-PMT(G115*VLOOKUP(E115,index!$A$1:$B$6,2,0),C115,F115,0,0))</f>
        <v>177.96638267031511</v>
      </c>
      <c r="O115" s="11">
        <f t="shared" si="31"/>
        <v>4628.5622604917917</v>
      </c>
      <c r="P115" s="11">
        <f t="shared" si="16"/>
        <v>4628.5622604917917</v>
      </c>
      <c r="Q115" s="14"/>
    </row>
    <row r="116" spans="1:17" x14ac:dyDescent="0.25">
      <c r="A116" s="9">
        <f>IF(A115="","",IF(B115&lt;C115,A115,IF(A115=MAX('entry data'!$B$8:$B$507),"",A115+1)))</f>
        <v>2</v>
      </c>
      <c r="B116" s="9">
        <f t="shared" si="27"/>
        <v>37</v>
      </c>
      <c r="C116" s="9">
        <f>IF(ISERROR(VLOOKUP(A116,'entry data'!B:G,6,0)),"",VLOOKUP(A116,'entry data'!B:G,6,0))</f>
        <v>72</v>
      </c>
      <c r="D116" s="9" t="str">
        <f>IF(ISERROR(VLOOKUP(A116,'entry data'!B:C,2,0)),"",VLOOKUP(A116,'entry data'!B:C,2,0))</f>
        <v>Hire Purchase 1</v>
      </c>
      <c r="E116" s="9" t="str">
        <f>IF(ISERROR(VLOOKUP(A116,'entry data'!B:E,4,0)),"",VLOOKUP(A116,'entry data'!B:E,4,0))</f>
        <v>monthly</v>
      </c>
      <c r="F116" s="11">
        <f>IF(A116="","",IF(ISERROR(VLOOKUP(A116,'entry data'!B:F,5,0)),"",VLOOKUP(A116,'entry data'!B:F,5,0)))</f>
        <v>7000</v>
      </c>
      <c r="G116" s="12">
        <f>IF(A116="","",IF(ISERROR(VLOOKUP(A116,'entry data'!B:I,8,0)),"",VLOOKUP(A116,'entry data'!B:I,7,0)))</f>
        <v>0.22500000000000001</v>
      </c>
      <c r="H116" s="13">
        <f>IF(A116="","",IF(B116=1,VLOOKUP(A116,'entry data'!B:D,3,0),I115))</f>
        <v>42242</v>
      </c>
      <c r="I116" s="14">
        <f>IF(A116="","",IF(E116="weekly",7,IF(E116="fortnightly",14,IF(E116="monthly",DATE(IF(MONTH(H116)=12,YEAR(H116)+1,YEAR(H116)),VLOOKUP(MONTH(H116),index!$D$2:$G$13,2,0),DAY(H116)),
IF(E116="quarterly",DATE(IF(MONTH(H116)&gt;=10,YEAR(H116)+1,YEAR(H116)),VLOOKUP(MONTH(H116),index!$D$2:$G$13,3,0),DAY(H116)),
IF(E116="halfyearly",DATE(IF(MONTH(H116)&gt;=7,YEAR(H116)+1,YEAR(H116)),VLOOKUP(MONTH(H116),index!$D$2:$G$13,4,0),DAY(H116)),
DATE(YEAR(H116)+1,MONTH(H116),DAY(H116)))))-H116))+H116)</f>
        <v>42273</v>
      </c>
      <c r="J116" s="9" t="str">
        <f t="shared" si="28"/>
        <v>2015-09</v>
      </c>
      <c r="K116" s="11">
        <f t="shared" si="29"/>
        <v>4628.5622604917917</v>
      </c>
      <c r="L116" s="11">
        <f t="shared" si="30"/>
        <v>91.180840286094011</v>
      </c>
      <c r="M116" s="11">
        <f>IF(A116="","",VLOOKUP(E116,index!$A$1:$B$6,2,0)*K116*G116)</f>
        <v>86.785542384221102</v>
      </c>
      <c r="N116" s="11">
        <f>IF(A116="","",-PMT(G116*VLOOKUP(E116,index!$A$1:$B$6,2,0),C116,F116,0,0))</f>
        <v>177.96638267031511</v>
      </c>
      <c r="O116" s="11">
        <f t="shared" si="31"/>
        <v>4537.3814202056974</v>
      </c>
      <c r="P116" s="11">
        <f t="shared" si="16"/>
        <v>4537.3814202056974</v>
      </c>
      <c r="Q116" s="14"/>
    </row>
    <row r="117" spans="1:17" x14ac:dyDescent="0.25">
      <c r="A117" s="9">
        <f>IF(A116="","",IF(B116&lt;C116,A116,IF(A116=MAX('entry data'!$B$8:$B$507),"",A116+1)))</f>
        <v>2</v>
      </c>
      <c r="B117" s="9">
        <f t="shared" si="27"/>
        <v>38</v>
      </c>
      <c r="C117" s="9">
        <f>IF(ISERROR(VLOOKUP(A117,'entry data'!B:G,6,0)),"",VLOOKUP(A117,'entry data'!B:G,6,0))</f>
        <v>72</v>
      </c>
      <c r="D117" s="9" t="str">
        <f>IF(ISERROR(VLOOKUP(A117,'entry data'!B:C,2,0)),"",VLOOKUP(A117,'entry data'!B:C,2,0))</f>
        <v>Hire Purchase 1</v>
      </c>
      <c r="E117" s="9" t="str">
        <f>IF(ISERROR(VLOOKUP(A117,'entry data'!B:E,4,0)),"",VLOOKUP(A117,'entry data'!B:E,4,0))</f>
        <v>monthly</v>
      </c>
      <c r="F117" s="11">
        <f>IF(A117="","",IF(ISERROR(VLOOKUP(A117,'entry data'!B:F,5,0)),"",VLOOKUP(A117,'entry data'!B:F,5,0)))</f>
        <v>7000</v>
      </c>
      <c r="G117" s="12">
        <f>IF(A117="","",IF(ISERROR(VLOOKUP(A117,'entry data'!B:I,8,0)),"",VLOOKUP(A117,'entry data'!B:I,7,0)))</f>
        <v>0.22500000000000001</v>
      </c>
      <c r="H117" s="13">
        <f>IF(A117="","",IF(B117=1,VLOOKUP(A117,'entry data'!B:D,3,0),I116))</f>
        <v>42273</v>
      </c>
      <c r="I117" s="14">
        <f>IF(A117="","",IF(E117="weekly",7,IF(E117="fortnightly",14,IF(E117="monthly",DATE(IF(MONTH(H117)=12,YEAR(H117)+1,YEAR(H117)),VLOOKUP(MONTH(H117),index!$D$2:$G$13,2,0),DAY(H117)),
IF(E117="quarterly",DATE(IF(MONTH(H117)&gt;=10,YEAR(H117)+1,YEAR(H117)),VLOOKUP(MONTH(H117),index!$D$2:$G$13,3,0),DAY(H117)),
IF(E117="halfyearly",DATE(IF(MONTH(H117)&gt;=7,YEAR(H117)+1,YEAR(H117)),VLOOKUP(MONTH(H117),index!$D$2:$G$13,4,0),DAY(H117)),
DATE(YEAR(H117)+1,MONTH(H117),DAY(H117)))))-H117))+H117)</f>
        <v>42303</v>
      </c>
      <c r="J117" s="9" t="str">
        <f t="shared" si="28"/>
        <v>2015-10</v>
      </c>
      <c r="K117" s="11">
        <f t="shared" si="29"/>
        <v>4537.3814202056974</v>
      </c>
      <c r="L117" s="11">
        <f t="shared" si="30"/>
        <v>92.890481041458287</v>
      </c>
      <c r="M117" s="11">
        <f>IF(A117="","",VLOOKUP(E117,index!$A$1:$B$6,2,0)*K117*G117)</f>
        <v>85.075901628856826</v>
      </c>
      <c r="N117" s="11">
        <f>IF(A117="","",-PMT(G117*VLOOKUP(E117,index!$A$1:$B$6,2,0),C117,F117,0,0))</f>
        <v>177.96638267031511</v>
      </c>
      <c r="O117" s="11">
        <f t="shared" si="31"/>
        <v>4444.4909391642395</v>
      </c>
      <c r="P117" s="11">
        <f t="shared" si="16"/>
        <v>4444.4909391642395</v>
      </c>
      <c r="Q117" s="14"/>
    </row>
    <row r="118" spans="1:17" x14ac:dyDescent="0.25">
      <c r="A118" s="9">
        <f>IF(A117="","",IF(B117&lt;C117,A117,IF(A117=MAX('entry data'!$B$8:$B$507),"",A117+1)))</f>
        <v>2</v>
      </c>
      <c r="B118" s="9">
        <f t="shared" si="27"/>
        <v>39</v>
      </c>
      <c r="C118" s="9">
        <f>IF(ISERROR(VLOOKUP(A118,'entry data'!B:G,6,0)),"",VLOOKUP(A118,'entry data'!B:G,6,0))</f>
        <v>72</v>
      </c>
      <c r="D118" s="9" t="str">
        <f>IF(ISERROR(VLOOKUP(A118,'entry data'!B:C,2,0)),"",VLOOKUP(A118,'entry data'!B:C,2,0))</f>
        <v>Hire Purchase 1</v>
      </c>
      <c r="E118" s="9" t="str">
        <f>IF(ISERROR(VLOOKUP(A118,'entry data'!B:E,4,0)),"",VLOOKUP(A118,'entry data'!B:E,4,0))</f>
        <v>monthly</v>
      </c>
      <c r="F118" s="11">
        <f>IF(A118="","",IF(ISERROR(VLOOKUP(A118,'entry data'!B:F,5,0)),"",VLOOKUP(A118,'entry data'!B:F,5,0)))</f>
        <v>7000</v>
      </c>
      <c r="G118" s="12">
        <f>IF(A118="","",IF(ISERROR(VLOOKUP(A118,'entry data'!B:I,8,0)),"",VLOOKUP(A118,'entry data'!B:I,7,0)))</f>
        <v>0.22500000000000001</v>
      </c>
      <c r="H118" s="13">
        <f>IF(A118="","",IF(B118=1,VLOOKUP(A118,'entry data'!B:D,3,0),I117))</f>
        <v>42303</v>
      </c>
      <c r="I118" s="14">
        <f>IF(A118="","",IF(E118="weekly",7,IF(E118="fortnightly",14,IF(E118="monthly",DATE(IF(MONTH(H118)=12,YEAR(H118)+1,YEAR(H118)),VLOOKUP(MONTH(H118),index!$D$2:$G$13,2,0),DAY(H118)),
IF(E118="quarterly",DATE(IF(MONTH(H118)&gt;=10,YEAR(H118)+1,YEAR(H118)),VLOOKUP(MONTH(H118),index!$D$2:$G$13,3,0),DAY(H118)),
IF(E118="halfyearly",DATE(IF(MONTH(H118)&gt;=7,YEAR(H118)+1,YEAR(H118)),VLOOKUP(MONTH(H118),index!$D$2:$G$13,4,0),DAY(H118)),
DATE(YEAR(H118)+1,MONTH(H118),DAY(H118)))))-H118))+H118)</f>
        <v>42334</v>
      </c>
      <c r="J118" s="9" t="str">
        <f t="shared" si="28"/>
        <v>2015-11</v>
      </c>
      <c r="K118" s="11">
        <f t="shared" si="29"/>
        <v>4444.4909391642395</v>
      </c>
      <c r="L118" s="11">
        <f t="shared" si="30"/>
        <v>94.632177560985625</v>
      </c>
      <c r="M118" s="11">
        <f>IF(A118="","",VLOOKUP(E118,index!$A$1:$B$6,2,0)*K118*G118)</f>
        <v>83.334205109329488</v>
      </c>
      <c r="N118" s="11">
        <f>IF(A118="","",-PMT(G118*VLOOKUP(E118,index!$A$1:$B$6,2,0),C118,F118,0,0))</f>
        <v>177.96638267031511</v>
      </c>
      <c r="O118" s="11">
        <f t="shared" si="31"/>
        <v>4349.8587616032537</v>
      </c>
      <c r="P118" s="11">
        <f t="shared" si="16"/>
        <v>4349.8587616032537</v>
      </c>
      <c r="Q118" s="14"/>
    </row>
    <row r="119" spans="1:17" x14ac:dyDescent="0.25">
      <c r="A119" s="9">
        <f>IF(A118="","",IF(B118&lt;C118,A118,IF(A118=MAX('entry data'!$B$8:$B$507),"",A118+1)))</f>
        <v>2</v>
      </c>
      <c r="B119" s="9">
        <f t="shared" si="27"/>
        <v>40</v>
      </c>
      <c r="C119" s="9">
        <f>IF(ISERROR(VLOOKUP(A119,'entry data'!B:G,6,0)),"",VLOOKUP(A119,'entry data'!B:G,6,0))</f>
        <v>72</v>
      </c>
      <c r="D119" s="9" t="str">
        <f>IF(ISERROR(VLOOKUP(A119,'entry data'!B:C,2,0)),"",VLOOKUP(A119,'entry data'!B:C,2,0))</f>
        <v>Hire Purchase 1</v>
      </c>
      <c r="E119" s="9" t="str">
        <f>IF(ISERROR(VLOOKUP(A119,'entry data'!B:E,4,0)),"",VLOOKUP(A119,'entry data'!B:E,4,0))</f>
        <v>monthly</v>
      </c>
      <c r="F119" s="11">
        <f>IF(A119="","",IF(ISERROR(VLOOKUP(A119,'entry data'!B:F,5,0)),"",VLOOKUP(A119,'entry data'!B:F,5,0)))</f>
        <v>7000</v>
      </c>
      <c r="G119" s="12">
        <f>IF(A119="","",IF(ISERROR(VLOOKUP(A119,'entry data'!B:I,8,0)),"",VLOOKUP(A119,'entry data'!B:I,7,0)))</f>
        <v>0.22500000000000001</v>
      </c>
      <c r="H119" s="13">
        <f>IF(A119="","",IF(B119=1,VLOOKUP(A119,'entry data'!B:D,3,0),I118))</f>
        <v>42334</v>
      </c>
      <c r="I119" s="14">
        <f>IF(A119="","",IF(E119="weekly",7,IF(E119="fortnightly",14,IF(E119="monthly",DATE(IF(MONTH(H119)=12,YEAR(H119)+1,YEAR(H119)),VLOOKUP(MONTH(H119),index!$D$2:$G$13,2,0),DAY(H119)),
IF(E119="quarterly",DATE(IF(MONTH(H119)&gt;=10,YEAR(H119)+1,YEAR(H119)),VLOOKUP(MONTH(H119),index!$D$2:$G$13,3,0),DAY(H119)),
IF(E119="halfyearly",DATE(IF(MONTH(H119)&gt;=7,YEAR(H119)+1,YEAR(H119)),VLOOKUP(MONTH(H119),index!$D$2:$G$13,4,0),DAY(H119)),
DATE(YEAR(H119)+1,MONTH(H119),DAY(H119)))))-H119))+H119)</f>
        <v>42364</v>
      </c>
      <c r="J119" s="9" t="str">
        <f t="shared" si="28"/>
        <v>2015-12</v>
      </c>
      <c r="K119" s="11">
        <f t="shared" si="29"/>
        <v>4349.8587616032537</v>
      </c>
      <c r="L119" s="11">
        <f t="shared" si="30"/>
        <v>96.406530890254103</v>
      </c>
      <c r="M119" s="11">
        <f>IF(A119="","",VLOOKUP(E119,index!$A$1:$B$6,2,0)*K119*G119)</f>
        <v>81.55985178006101</v>
      </c>
      <c r="N119" s="11">
        <f>IF(A119="","",-PMT(G119*VLOOKUP(E119,index!$A$1:$B$6,2,0),C119,F119,0,0))</f>
        <v>177.96638267031511</v>
      </c>
      <c r="O119" s="11">
        <f t="shared" si="31"/>
        <v>4253.4522307129992</v>
      </c>
      <c r="P119" s="11">
        <f t="shared" si="16"/>
        <v>4253.4522307129992</v>
      </c>
      <c r="Q119" s="14"/>
    </row>
    <row r="120" spans="1:17" x14ac:dyDescent="0.25">
      <c r="A120" s="9">
        <f>IF(A119="","",IF(B119&lt;C119,A119,IF(A119=MAX('entry data'!$B$8:$B$507),"",A119+1)))</f>
        <v>2</v>
      </c>
      <c r="B120" s="9">
        <f t="shared" si="27"/>
        <v>41</v>
      </c>
      <c r="C120" s="9">
        <f>IF(ISERROR(VLOOKUP(A120,'entry data'!B:G,6,0)),"",VLOOKUP(A120,'entry data'!B:G,6,0))</f>
        <v>72</v>
      </c>
      <c r="D120" s="9" t="str">
        <f>IF(ISERROR(VLOOKUP(A120,'entry data'!B:C,2,0)),"",VLOOKUP(A120,'entry data'!B:C,2,0))</f>
        <v>Hire Purchase 1</v>
      </c>
      <c r="E120" s="9" t="str">
        <f>IF(ISERROR(VLOOKUP(A120,'entry data'!B:E,4,0)),"",VLOOKUP(A120,'entry data'!B:E,4,0))</f>
        <v>monthly</v>
      </c>
      <c r="F120" s="11">
        <f>IF(A120="","",IF(ISERROR(VLOOKUP(A120,'entry data'!B:F,5,0)),"",VLOOKUP(A120,'entry data'!B:F,5,0)))</f>
        <v>7000</v>
      </c>
      <c r="G120" s="12">
        <f>IF(A120="","",IF(ISERROR(VLOOKUP(A120,'entry data'!B:I,8,0)),"",VLOOKUP(A120,'entry data'!B:I,7,0)))</f>
        <v>0.22500000000000001</v>
      </c>
      <c r="H120" s="13">
        <f>IF(A120="","",IF(B120=1,VLOOKUP(A120,'entry data'!B:D,3,0),I119))</f>
        <v>42364</v>
      </c>
      <c r="I120" s="14">
        <f>IF(A120="","",IF(E120="weekly",7,IF(E120="fortnightly",14,IF(E120="monthly",DATE(IF(MONTH(H120)=12,YEAR(H120)+1,YEAR(H120)),VLOOKUP(MONTH(H120),index!$D$2:$G$13,2,0),DAY(H120)),
IF(E120="quarterly",DATE(IF(MONTH(H120)&gt;=10,YEAR(H120)+1,YEAR(H120)),VLOOKUP(MONTH(H120),index!$D$2:$G$13,3,0),DAY(H120)),
IF(E120="halfyearly",DATE(IF(MONTH(H120)&gt;=7,YEAR(H120)+1,YEAR(H120)),VLOOKUP(MONTH(H120),index!$D$2:$G$13,4,0),DAY(H120)),
DATE(YEAR(H120)+1,MONTH(H120),DAY(H120)))))-H120))+H120)</f>
        <v>42395</v>
      </c>
      <c r="J120" s="9" t="str">
        <f t="shared" si="28"/>
        <v>2016-01</v>
      </c>
      <c r="K120" s="11">
        <f t="shared" si="29"/>
        <v>4253.4522307129992</v>
      </c>
      <c r="L120" s="11">
        <f t="shared" si="30"/>
        <v>98.214153344446387</v>
      </c>
      <c r="M120" s="11">
        <f>IF(A120="","",VLOOKUP(E120,index!$A$1:$B$6,2,0)*K120*G120)</f>
        <v>79.752229325868726</v>
      </c>
      <c r="N120" s="11">
        <f>IF(A120="","",-PMT(G120*VLOOKUP(E120,index!$A$1:$B$6,2,0),C120,F120,0,0))</f>
        <v>177.96638267031511</v>
      </c>
      <c r="O120" s="11">
        <f t="shared" si="31"/>
        <v>4155.2380773685527</v>
      </c>
      <c r="P120" s="11">
        <f t="shared" si="16"/>
        <v>4155.2380773685527</v>
      </c>
      <c r="Q120" s="14"/>
    </row>
    <row r="121" spans="1:17" x14ac:dyDescent="0.25">
      <c r="A121" s="9">
        <f>IF(A120="","",IF(B120&lt;C120,A120,IF(A120=MAX('entry data'!$B$8:$B$507),"",A120+1)))</f>
        <v>2</v>
      </c>
      <c r="B121" s="9">
        <f t="shared" si="27"/>
        <v>42</v>
      </c>
      <c r="C121" s="9">
        <f>IF(ISERROR(VLOOKUP(A121,'entry data'!B:G,6,0)),"",VLOOKUP(A121,'entry data'!B:G,6,0))</f>
        <v>72</v>
      </c>
      <c r="D121" s="9" t="str">
        <f>IF(ISERROR(VLOOKUP(A121,'entry data'!B:C,2,0)),"",VLOOKUP(A121,'entry data'!B:C,2,0))</f>
        <v>Hire Purchase 1</v>
      </c>
      <c r="E121" s="9" t="str">
        <f>IF(ISERROR(VLOOKUP(A121,'entry data'!B:E,4,0)),"",VLOOKUP(A121,'entry data'!B:E,4,0))</f>
        <v>monthly</v>
      </c>
      <c r="F121" s="11">
        <f>IF(A121="","",IF(ISERROR(VLOOKUP(A121,'entry data'!B:F,5,0)),"",VLOOKUP(A121,'entry data'!B:F,5,0)))</f>
        <v>7000</v>
      </c>
      <c r="G121" s="12">
        <f>IF(A121="","",IF(ISERROR(VLOOKUP(A121,'entry data'!B:I,8,0)),"",VLOOKUP(A121,'entry data'!B:I,7,0)))</f>
        <v>0.22500000000000001</v>
      </c>
      <c r="H121" s="13">
        <f>IF(A121="","",IF(B121=1,VLOOKUP(A121,'entry data'!B:D,3,0),I120))</f>
        <v>42395</v>
      </c>
      <c r="I121" s="14">
        <f>IF(A121="","",IF(E121="weekly",7,IF(E121="fortnightly",14,IF(E121="monthly",DATE(IF(MONTH(H121)=12,YEAR(H121)+1,YEAR(H121)),VLOOKUP(MONTH(H121),index!$D$2:$G$13,2,0),DAY(H121)),
IF(E121="quarterly",DATE(IF(MONTH(H121)&gt;=10,YEAR(H121)+1,YEAR(H121)),VLOOKUP(MONTH(H121),index!$D$2:$G$13,3,0),DAY(H121)),
IF(E121="halfyearly",DATE(IF(MONTH(H121)&gt;=7,YEAR(H121)+1,YEAR(H121)),VLOOKUP(MONTH(H121),index!$D$2:$G$13,4,0),DAY(H121)),
DATE(YEAR(H121)+1,MONTH(H121),DAY(H121)))))-H121))+H121)</f>
        <v>42426</v>
      </c>
      <c r="J121" s="9" t="str">
        <f t="shared" si="28"/>
        <v>2016-02</v>
      </c>
      <c r="K121" s="11">
        <f t="shared" si="29"/>
        <v>4155.2380773685527</v>
      </c>
      <c r="L121" s="11">
        <f t="shared" si="30"/>
        <v>100.05566871965476</v>
      </c>
      <c r="M121" s="11">
        <f>IF(A121="","",VLOOKUP(E121,index!$A$1:$B$6,2,0)*K121*G121)</f>
        <v>77.910713950660352</v>
      </c>
      <c r="N121" s="11">
        <f>IF(A121="","",-PMT(G121*VLOOKUP(E121,index!$A$1:$B$6,2,0),C121,F121,0,0))</f>
        <v>177.96638267031511</v>
      </c>
      <c r="O121" s="11">
        <f t="shared" si="31"/>
        <v>4055.1824086488978</v>
      </c>
      <c r="P121" s="11">
        <f t="shared" si="16"/>
        <v>4055.1824086488978</v>
      </c>
      <c r="Q121" s="14"/>
    </row>
    <row r="122" spans="1:17" x14ac:dyDescent="0.25">
      <c r="A122" s="9">
        <f>IF(A121="","",IF(B121&lt;C121,A121,IF(A121=MAX('entry data'!$B$8:$B$507),"",A121+1)))</f>
        <v>2</v>
      </c>
      <c r="B122" s="9">
        <f t="shared" si="27"/>
        <v>43</v>
      </c>
      <c r="C122" s="9">
        <f>IF(ISERROR(VLOOKUP(A122,'entry data'!B:G,6,0)),"",VLOOKUP(A122,'entry data'!B:G,6,0))</f>
        <v>72</v>
      </c>
      <c r="D122" s="9" t="str">
        <f>IF(ISERROR(VLOOKUP(A122,'entry data'!B:C,2,0)),"",VLOOKUP(A122,'entry data'!B:C,2,0))</f>
        <v>Hire Purchase 1</v>
      </c>
      <c r="E122" s="9" t="str">
        <f>IF(ISERROR(VLOOKUP(A122,'entry data'!B:E,4,0)),"",VLOOKUP(A122,'entry data'!B:E,4,0))</f>
        <v>monthly</v>
      </c>
      <c r="F122" s="11">
        <f>IF(A122="","",IF(ISERROR(VLOOKUP(A122,'entry data'!B:F,5,0)),"",VLOOKUP(A122,'entry data'!B:F,5,0)))</f>
        <v>7000</v>
      </c>
      <c r="G122" s="12">
        <f>IF(A122="","",IF(ISERROR(VLOOKUP(A122,'entry data'!B:I,8,0)),"",VLOOKUP(A122,'entry data'!B:I,7,0)))</f>
        <v>0.22500000000000001</v>
      </c>
      <c r="H122" s="13">
        <f>IF(A122="","",IF(B122=1,VLOOKUP(A122,'entry data'!B:D,3,0),I121))</f>
        <v>42426</v>
      </c>
      <c r="I122" s="14">
        <f>IF(A122="","",IF(E122="weekly",7,IF(E122="fortnightly",14,IF(E122="monthly",DATE(IF(MONTH(H122)=12,YEAR(H122)+1,YEAR(H122)),VLOOKUP(MONTH(H122),index!$D$2:$G$13,2,0),DAY(H122)),
IF(E122="quarterly",DATE(IF(MONTH(H122)&gt;=10,YEAR(H122)+1,YEAR(H122)),VLOOKUP(MONTH(H122),index!$D$2:$G$13,3,0),DAY(H122)),
IF(E122="halfyearly",DATE(IF(MONTH(H122)&gt;=7,YEAR(H122)+1,YEAR(H122)),VLOOKUP(MONTH(H122),index!$D$2:$G$13,4,0),DAY(H122)),
DATE(YEAR(H122)+1,MONTH(H122),DAY(H122)))))-H122))+H122)</f>
        <v>42455</v>
      </c>
      <c r="J122" s="9" t="str">
        <f t="shared" si="28"/>
        <v>2016-03</v>
      </c>
      <c r="K122" s="11">
        <f t="shared" si="29"/>
        <v>4055.1824086488978</v>
      </c>
      <c r="L122" s="11">
        <f t="shared" si="30"/>
        <v>101.93171250814828</v>
      </c>
      <c r="M122" s="11">
        <f>IF(A122="","",VLOOKUP(E122,index!$A$1:$B$6,2,0)*K122*G122)</f>
        <v>76.034670162166833</v>
      </c>
      <c r="N122" s="11">
        <f>IF(A122="","",-PMT(G122*VLOOKUP(E122,index!$A$1:$B$6,2,0),C122,F122,0,0))</f>
        <v>177.96638267031511</v>
      </c>
      <c r="O122" s="11">
        <f t="shared" si="31"/>
        <v>3953.2506961407494</v>
      </c>
      <c r="P122" s="11">
        <f t="shared" si="16"/>
        <v>3953.2506961407494</v>
      </c>
      <c r="Q122" s="14"/>
    </row>
    <row r="123" spans="1:17" x14ac:dyDescent="0.25">
      <c r="A123" s="9">
        <f>IF(A122="","",IF(B122&lt;C122,A122,IF(A122=MAX('entry data'!$B$8:$B$507),"",A122+1)))</f>
        <v>2</v>
      </c>
      <c r="B123" s="9">
        <f t="shared" si="27"/>
        <v>44</v>
      </c>
      <c r="C123" s="9">
        <f>IF(ISERROR(VLOOKUP(A123,'entry data'!B:G,6,0)),"",VLOOKUP(A123,'entry data'!B:G,6,0))</f>
        <v>72</v>
      </c>
      <c r="D123" s="9" t="str">
        <f>IF(ISERROR(VLOOKUP(A123,'entry data'!B:C,2,0)),"",VLOOKUP(A123,'entry data'!B:C,2,0))</f>
        <v>Hire Purchase 1</v>
      </c>
      <c r="E123" s="9" t="str">
        <f>IF(ISERROR(VLOOKUP(A123,'entry data'!B:E,4,0)),"",VLOOKUP(A123,'entry data'!B:E,4,0))</f>
        <v>monthly</v>
      </c>
      <c r="F123" s="11">
        <f>IF(A123="","",IF(ISERROR(VLOOKUP(A123,'entry data'!B:F,5,0)),"",VLOOKUP(A123,'entry data'!B:F,5,0)))</f>
        <v>7000</v>
      </c>
      <c r="G123" s="12">
        <f>IF(A123="","",IF(ISERROR(VLOOKUP(A123,'entry data'!B:I,8,0)),"",VLOOKUP(A123,'entry data'!B:I,7,0)))</f>
        <v>0.22500000000000001</v>
      </c>
      <c r="H123" s="13">
        <f>IF(A123="","",IF(B123=1,VLOOKUP(A123,'entry data'!B:D,3,0),I122))</f>
        <v>42455</v>
      </c>
      <c r="I123" s="14">
        <f>IF(A123="","",IF(E123="weekly",7,IF(E123="fortnightly",14,IF(E123="monthly",DATE(IF(MONTH(H123)=12,YEAR(H123)+1,YEAR(H123)),VLOOKUP(MONTH(H123),index!$D$2:$G$13,2,0),DAY(H123)),
IF(E123="quarterly",DATE(IF(MONTH(H123)&gt;=10,YEAR(H123)+1,YEAR(H123)),VLOOKUP(MONTH(H123),index!$D$2:$G$13,3,0),DAY(H123)),
IF(E123="halfyearly",DATE(IF(MONTH(H123)&gt;=7,YEAR(H123)+1,YEAR(H123)),VLOOKUP(MONTH(H123),index!$D$2:$G$13,4,0),DAY(H123)),
DATE(YEAR(H123)+1,MONTH(H123),DAY(H123)))))-H123))+H123)</f>
        <v>42486</v>
      </c>
      <c r="J123" s="9" t="str">
        <f t="shared" si="28"/>
        <v>2016-04</v>
      </c>
      <c r="K123" s="11">
        <f t="shared" si="29"/>
        <v>3953.2506961407494</v>
      </c>
      <c r="L123" s="11">
        <f t="shared" si="30"/>
        <v>103.84293211767607</v>
      </c>
      <c r="M123" s="11">
        <f>IF(A123="","",VLOOKUP(E123,index!$A$1:$B$6,2,0)*K123*G123)</f>
        <v>74.123450552639042</v>
      </c>
      <c r="N123" s="11">
        <f>IF(A123="","",-PMT(G123*VLOOKUP(E123,index!$A$1:$B$6,2,0),C123,F123,0,0))</f>
        <v>177.96638267031511</v>
      </c>
      <c r="O123" s="11">
        <f t="shared" si="31"/>
        <v>3849.4077640230735</v>
      </c>
      <c r="P123" s="11">
        <f t="shared" si="16"/>
        <v>3849.4077640230735</v>
      </c>
      <c r="Q123" s="14"/>
    </row>
    <row r="124" spans="1:17" x14ac:dyDescent="0.25">
      <c r="A124" s="9">
        <f>IF(A123="","",IF(B123&lt;C123,A123,IF(A123=MAX('entry data'!$B$8:$B$507),"",A123+1)))</f>
        <v>2</v>
      </c>
      <c r="B124" s="9">
        <f t="shared" si="27"/>
        <v>45</v>
      </c>
      <c r="C124" s="9">
        <f>IF(ISERROR(VLOOKUP(A124,'entry data'!B:G,6,0)),"",VLOOKUP(A124,'entry data'!B:G,6,0))</f>
        <v>72</v>
      </c>
      <c r="D124" s="9" t="str">
        <f>IF(ISERROR(VLOOKUP(A124,'entry data'!B:C,2,0)),"",VLOOKUP(A124,'entry data'!B:C,2,0))</f>
        <v>Hire Purchase 1</v>
      </c>
      <c r="E124" s="9" t="str">
        <f>IF(ISERROR(VLOOKUP(A124,'entry data'!B:E,4,0)),"",VLOOKUP(A124,'entry data'!B:E,4,0))</f>
        <v>monthly</v>
      </c>
      <c r="F124" s="11">
        <f>IF(A124="","",IF(ISERROR(VLOOKUP(A124,'entry data'!B:F,5,0)),"",VLOOKUP(A124,'entry data'!B:F,5,0)))</f>
        <v>7000</v>
      </c>
      <c r="G124" s="12">
        <f>IF(A124="","",IF(ISERROR(VLOOKUP(A124,'entry data'!B:I,8,0)),"",VLOOKUP(A124,'entry data'!B:I,7,0)))</f>
        <v>0.22500000000000001</v>
      </c>
      <c r="H124" s="13">
        <f>IF(A124="","",IF(B124=1,VLOOKUP(A124,'entry data'!B:D,3,0),I123))</f>
        <v>42486</v>
      </c>
      <c r="I124" s="14">
        <f>IF(A124="","",IF(E124="weekly",7,IF(E124="fortnightly",14,IF(E124="monthly",DATE(IF(MONTH(H124)=12,YEAR(H124)+1,YEAR(H124)),VLOOKUP(MONTH(H124),index!$D$2:$G$13,2,0),DAY(H124)),
IF(E124="quarterly",DATE(IF(MONTH(H124)&gt;=10,YEAR(H124)+1,YEAR(H124)),VLOOKUP(MONTH(H124),index!$D$2:$G$13,3,0),DAY(H124)),
IF(E124="halfyearly",DATE(IF(MONTH(H124)&gt;=7,YEAR(H124)+1,YEAR(H124)),VLOOKUP(MONTH(H124),index!$D$2:$G$13,4,0),DAY(H124)),
DATE(YEAR(H124)+1,MONTH(H124),DAY(H124)))))-H124))+H124)</f>
        <v>42516</v>
      </c>
      <c r="J124" s="9" t="str">
        <f t="shared" si="28"/>
        <v>2016-05</v>
      </c>
      <c r="K124" s="11">
        <f t="shared" si="29"/>
        <v>3849.4077640230735</v>
      </c>
      <c r="L124" s="11">
        <f t="shared" si="30"/>
        <v>105.78998709488249</v>
      </c>
      <c r="M124" s="11">
        <f>IF(A124="","",VLOOKUP(E124,index!$A$1:$B$6,2,0)*K124*G124)</f>
        <v>72.176395575432622</v>
      </c>
      <c r="N124" s="11">
        <f>IF(A124="","",-PMT(G124*VLOOKUP(E124,index!$A$1:$B$6,2,0),C124,F124,0,0))</f>
        <v>177.96638267031511</v>
      </c>
      <c r="O124" s="11">
        <f t="shared" si="31"/>
        <v>3743.6177769281908</v>
      </c>
      <c r="P124" s="11">
        <f t="shared" si="16"/>
        <v>3743.6177769281908</v>
      </c>
      <c r="Q124" s="14"/>
    </row>
    <row r="125" spans="1:17" x14ac:dyDescent="0.25">
      <c r="A125" s="9">
        <f>IF(A124="","",IF(B124&lt;C124,A124,IF(A124=MAX('entry data'!$B$8:$B$507),"",A124+1)))</f>
        <v>2</v>
      </c>
      <c r="B125" s="9">
        <f t="shared" si="27"/>
        <v>46</v>
      </c>
      <c r="C125" s="9">
        <f>IF(ISERROR(VLOOKUP(A125,'entry data'!B:G,6,0)),"",VLOOKUP(A125,'entry data'!B:G,6,0))</f>
        <v>72</v>
      </c>
      <c r="D125" s="9" t="str">
        <f>IF(ISERROR(VLOOKUP(A125,'entry data'!B:C,2,0)),"",VLOOKUP(A125,'entry data'!B:C,2,0))</f>
        <v>Hire Purchase 1</v>
      </c>
      <c r="E125" s="9" t="str">
        <f>IF(ISERROR(VLOOKUP(A125,'entry data'!B:E,4,0)),"",VLOOKUP(A125,'entry data'!B:E,4,0))</f>
        <v>monthly</v>
      </c>
      <c r="F125" s="11">
        <f>IF(A125="","",IF(ISERROR(VLOOKUP(A125,'entry data'!B:F,5,0)),"",VLOOKUP(A125,'entry data'!B:F,5,0)))</f>
        <v>7000</v>
      </c>
      <c r="G125" s="12">
        <f>IF(A125="","",IF(ISERROR(VLOOKUP(A125,'entry data'!B:I,8,0)),"",VLOOKUP(A125,'entry data'!B:I,7,0)))</f>
        <v>0.22500000000000001</v>
      </c>
      <c r="H125" s="13">
        <f>IF(A125="","",IF(B125=1,VLOOKUP(A125,'entry data'!B:D,3,0),I124))</f>
        <v>42516</v>
      </c>
      <c r="I125" s="14">
        <f>IF(A125="","",IF(E125="weekly",7,IF(E125="fortnightly",14,IF(E125="monthly",DATE(IF(MONTH(H125)=12,YEAR(H125)+1,YEAR(H125)),VLOOKUP(MONTH(H125),index!$D$2:$G$13,2,0),DAY(H125)),
IF(E125="quarterly",DATE(IF(MONTH(H125)&gt;=10,YEAR(H125)+1,YEAR(H125)),VLOOKUP(MONTH(H125),index!$D$2:$G$13,3,0),DAY(H125)),
IF(E125="halfyearly",DATE(IF(MONTH(H125)&gt;=7,YEAR(H125)+1,YEAR(H125)),VLOOKUP(MONTH(H125),index!$D$2:$G$13,4,0),DAY(H125)),
DATE(YEAR(H125)+1,MONTH(H125),DAY(H125)))))-H125))+H125)</f>
        <v>42547</v>
      </c>
      <c r="J125" s="9" t="str">
        <f t="shared" si="28"/>
        <v>2016-06</v>
      </c>
      <c r="K125" s="11">
        <f t="shared" si="29"/>
        <v>3743.6177769281908</v>
      </c>
      <c r="L125" s="11">
        <f t="shared" si="30"/>
        <v>107.77354935291154</v>
      </c>
      <c r="M125" s="11">
        <f>IF(A125="","",VLOOKUP(E125,index!$A$1:$B$6,2,0)*K125*G125)</f>
        <v>70.192833317403569</v>
      </c>
      <c r="N125" s="11">
        <f>IF(A125="","",-PMT(G125*VLOOKUP(E125,index!$A$1:$B$6,2,0),C125,F125,0,0))</f>
        <v>177.96638267031511</v>
      </c>
      <c r="O125" s="11">
        <f t="shared" si="31"/>
        <v>3635.8442275752791</v>
      </c>
      <c r="P125" s="11">
        <f t="shared" si="16"/>
        <v>3635.8442275752791</v>
      </c>
      <c r="Q125" s="14"/>
    </row>
    <row r="126" spans="1:17" x14ac:dyDescent="0.25">
      <c r="A126" s="9">
        <f>IF(A125="","",IF(B125&lt;C125,A125,IF(A125=MAX('entry data'!$B$8:$B$507),"",A125+1)))</f>
        <v>2</v>
      </c>
      <c r="B126" s="9">
        <f t="shared" si="27"/>
        <v>47</v>
      </c>
      <c r="C126" s="9">
        <f>IF(ISERROR(VLOOKUP(A126,'entry data'!B:G,6,0)),"",VLOOKUP(A126,'entry data'!B:G,6,0))</f>
        <v>72</v>
      </c>
      <c r="D126" s="9" t="str">
        <f>IF(ISERROR(VLOOKUP(A126,'entry data'!B:C,2,0)),"",VLOOKUP(A126,'entry data'!B:C,2,0))</f>
        <v>Hire Purchase 1</v>
      </c>
      <c r="E126" s="9" t="str">
        <f>IF(ISERROR(VLOOKUP(A126,'entry data'!B:E,4,0)),"",VLOOKUP(A126,'entry data'!B:E,4,0))</f>
        <v>monthly</v>
      </c>
      <c r="F126" s="11">
        <f>IF(A126="","",IF(ISERROR(VLOOKUP(A126,'entry data'!B:F,5,0)),"",VLOOKUP(A126,'entry data'!B:F,5,0)))</f>
        <v>7000</v>
      </c>
      <c r="G126" s="12">
        <f>IF(A126="","",IF(ISERROR(VLOOKUP(A126,'entry data'!B:I,8,0)),"",VLOOKUP(A126,'entry data'!B:I,7,0)))</f>
        <v>0.22500000000000001</v>
      </c>
      <c r="H126" s="13">
        <f>IF(A126="","",IF(B126=1,VLOOKUP(A126,'entry data'!B:D,3,0),I125))</f>
        <v>42547</v>
      </c>
      <c r="I126" s="14">
        <f>IF(A126="","",IF(E126="weekly",7,IF(E126="fortnightly",14,IF(E126="monthly",DATE(IF(MONTH(H126)=12,YEAR(H126)+1,YEAR(H126)),VLOOKUP(MONTH(H126),index!$D$2:$G$13,2,0),DAY(H126)),
IF(E126="quarterly",DATE(IF(MONTH(H126)&gt;=10,YEAR(H126)+1,YEAR(H126)),VLOOKUP(MONTH(H126),index!$D$2:$G$13,3,0),DAY(H126)),
IF(E126="halfyearly",DATE(IF(MONTH(H126)&gt;=7,YEAR(H126)+1,YEAR(H126)),VLOOKUP(MONTH(H126),index!$D$2:$G$13,4,0),DAY(H126)),
DATE(YEAR(H126)+1,MONTH(H126),DAY(H126)))))-H126))+H126)</f>
        <v>42577</v>
      </c>
      <c r="J126" s="9" t="str">
        <f t="shared" si="28"/>
        <v>2016-07</v>
      </c>
      <c r="K126" s="11">
        <f t="shared" si="29"/>
        <v>3635.8442275752791</v>
      </c>
      <c r="L126" s="11">
        <f t="shared" si="30"/>
        <v>109.79430340327863</v>
      </c>
      <c r="M126" s="11">
        <f>IF(A126="","",VLOOKUP(E126,index!$A$1:$B$6,2,0)*K126*G126)</f>
        <v>68.17207926703648</v>
      </c>
      <c r="N126" s="11">
        <f>IF(A126="","",-PMT(G126*VLOOKUP(E126,index!$A$1:$B$6,2,0),C126,F126,0,0))</f>
        <v>177.96638267031511</v>
      </c>
      <c r="O126" s="11">
        <f t="shared" si="31"/>
        <v>3526.0499241720004</v>
      </c>
      <c r="P126" s="11">
        <f t="shared" si="16"/>
        <v>3526.0499241720004</v>
      </c>
      <c r="Q126" s="14"/>
    </row>
    <row r="127" spans="1:17" x14ac:dyDescent="0.25">
      <c r="A127" s="9">
        <f>IF(A126="","",IF(B126&lt;C126,A126,IF(A126=MAX('entry data'!$B$8:$B$507),"",A126+1)))</f>
        <v>2</v>
      </c>
      <c r="B127" s="9">
        <f t="shared" si="27"/>
        <v>48</v>
      </c>
      <c r="C127" s="9">
        <f>IF(ISERROR(VLOOKUP(A127,'entry data'!B:G,6,0)),"",VLOOKUP(A127,'entry data'!B:G,6,0))</f>
        <v>72</v>
      </c>
      <c r="D127" s="9" t="str">
        <f>IF(ISERROR(VLOOKUP(A127,'entry data'!B:C,2,0)),"",VLOOKUP(A127,'entry data'!B:C,2,0))</f>
        <v>Hire Purchase 1</v>
      </c>
      <c r="E127" s="9" t="str">
        <f>IF(ISERROR(VLOOKUP(A127,'entry data'!B:E,4,0)),"",VLOOKUP(A127,'entry data'!B:E,4,0))</f>
        <v>monthly</v>
      </c>
      <c r="F127" s="11">
        <f>IF(A127="","",IF(ISERROR(VLOOKUP(A127,'entry data'!B:F,5,0)),"",VLOOKUP(A127,'entry data'!B:F,5,0)))</f>
        <v>7000</v>
      </c>
      <c r="G127" s="12">
        <f>IF(A127="","",IF(ISERROR(VLOOKUP(A127,'entry data'!B:I,8,0)),"",VLOOKUP(A127,'entry data'!B:I,7,0)))</f>
        <v>0.22500000000000001</v>
      </c>
      <c r="H127" s="13">
        <f>IF(A127="","",IF(B127=1,VLOOKUP(A127,'entry data'!B:D,3,0),I126))</f>
        <v>42577</v>
      </c>
      <c r="I127" s="14">
        <f>IF(A127="","",IF(E127="weekly",7,IF(E127="fortnightly",14,IF(E127="monthly",DATE(IF(MONTH(H127)=12,YEAR(H127)+1,YEAR(H127)),VLOOKUP(MONTH(H127),index!$D$2:$G$13,2,0),DAY(H127)),
IF(E127="quarterly",DATE(IF(MONTH(H127)&gt;=10,YEAR(H127)+1,YEAR(H127)),VLOOKUP(MONTH(H127),index!$D$2:$G$13,3,0),DAY(H127)),
IF(E127="halfyearly",DATE(IF(MONTH(H127)&gt;=7,YEAR(H127)+1,YEAR(H127)),VLOOKUP(MONTH(H127),index!$D$2:$G$13,4,0),DAY(H127)),
DATE(YEAR(H127)+1,MONTH(H127),DAY(H127)))))-H127))+H127)</f>
        <v>42608</v>
      </c>
      <c r="J127" s="9" t="str">
        <f t="shared" si="28"/>
        <v>2016-08</v>
      </c>
      <c r="K127" s="11">
        <f t="shared" si="29"/>
        <v>3526.0499241720004</v>
      </c>
      <c r="L127" s="11">
        <f t="shared" si="30"/>
        <v>111.85294659209011</v>
      </c>
      <c r="M127" s="11">
        <f>IF(A127="","",VLOOKUP(E127,index!$A$1:$B$6,2,0)*K127*G127)</f>
        <v>66.113436078225007</v>
      </c>
      <c r="N127" s="11">
        <f>IF(A127="","",-PMT(G127*VLOOKUP(E127,index!$A$1:$B$6,2,0),C127,F127,0,0))</f>
        <v>177.96638267031511</v>
      </c>
      <c r="O127" s="11">
        <f t="shared" si="31"/>
        <v>3414.1969775799103</v>
      </c>
      <c r="P127" s="11">
        <f t="shared" si="16"/>
        <v>3414.1969775799103</v>
      </c>
      <c r="Q127" s="14"/>
    </row>
    <row r="128" spans="1:17" x14ac:dyDescent="0.25">
      <c r="A128" s="9">
        <f>IF(A127="","",IF(B127&lt;C127,A127,IF(A127=MAX('entry data'!$B$8:$B$507),"",A127+1)))</f>
        <v>2</v>
      </c>
      <c r="B128" s="9">
        <f t="shared" si="27"/>
        <v>49</v>
      </c>
      <c r="C128" s="9">
        <f>IF(ISERROR(VLOOKUP(A128,'entry data'!B:G,6,0)),"",VLOOKUP(A128,'entry data'!B:G,6,0))</f>
        <v>72</v>
      </c>
      <c r="D128" s="9" t="str">
        <f>IF(ISERROR(VLOOKUP(A128,'entry data'!B:C,2,0)),"",VLOOKUP(A128,'entry data'!B:C,2,0))</f>
        <v>Hire Purchase 1</v>
      </c>
      <c r="E128" s="9" t="str">
        <f>IF(ISERROR(VLOOKUP(A128,'entry data'!B:E,4,0)),"",VLOOKUP(A128,'entry data'!B:E,4,0))</f>
        <v>monthly</v>
      </c>
      <c r="F128" s="11">
        <f>IF(A128="","",IF(ISERROR(VLOOKUP(A128,'entry data'!B:F,5,0)),"",VLOOKUP(A128,'entry data'!B:F,5,0)))</f>
        <v>7000</v>
      </c>
      <c r="G128" s="12">
        <f>IF(A128="","",IF(ISERROR(VLOOKUP(A128,'entry data'!B:I,8,0)),"",VLOOKUP(A128,'entry data'!B:I,7,0)))</f>
        <v>0.22500000000000001</v>
      </c>
      <c r="H128" s="13">
        <f>IF(A128="","",IF(B128=1,VLOOKUP(A128,'entry data'!B:D,3,0),I127))</f>
        <v>42608</v>
      </c>
      <c r="I128" s="14">
        <f>IF(A128="","",IF(E128="weekly",7,IF(E128="fortnightly",14,IF(E128="monthly",DATE(IF(MONTH(H128)=12,YEAR(H128)+1,YEAR(H128)),VLOOKUP(MONTH(H128),index!$D$2:$G$13,2,0),DAY(H128)),
IF(E128="quarterly",DATE(IF(MONTH(H128)&gt;=10,YEAR(H128)+1,YEAR(H128)),VLOOKUP(MONTH(H128),index!$D$2:$G$13,3,0),DAY(H128)),
IF(E128="halfyearly",DATE(IF(MONTH(H128)&gt;=7,YEAR(H128)+1,YEAR(H128)),VLOOKUP(MONTH(H128),index!$D$2:$G$13,4,0),DAY(H128)),
DATE(YEAR(H128)+1,MONTH(H128),DAY(H128)))))-H128))+H128)</f>
        <v>42639</v>
      </c>
      <c r="J128" s="9" t="str">
        <f t="shared" si="28"/>
        <v>2016-09</v>
      </c>
      <c r="K128" s="11">
        <f t="shared" si="29"/>
        <v>3414.1969775799103</v>
      </c>
      <c r="L128" s="11">
        <f t="shared" si="30"/>
        <v>113.95018934069179</v>
      </c>
      <c r="M128" s="11">
        <f>IF(A128="","",VLOOKUP(E128,index!$A$1:$B$6,2,0)*K128*G128)</f>
        <v>64.01619332962332</v>
      </c>
      <c r="N128" s="11">
        <f>IF(A128="","",-PMT(G128*VLOOKUP(E128,index!$A$1:$B$6,2,0),C128,F128,0,0))</f>
        <v>177.96638267031511</v>
      </c>
      <c r="O128" s="11">
        <f t="shared" si="31"/>
        <v>3300.2467882392184</v>
      </c>
      <c r="P128" s="11">
        <f t="shared" si="16"/>
        <v>3300.2467882392184</v>
      </c>
      <c r="Q128" s="14"/>
    </row>
    <row r="129" spans="1:17" x14ac:dyDescent="0.25">
      <c r="A129" s="9">
        <f>IF(A128="","",IF(B128&lt;C128,A128,IF(A128=MAX('entry data'!$B$8:$B$507),"",A128+1)))</f>
        <v>2</v>
      </c>
      <c r="B129" s="9">
        <f t="shared" si="27"/>
        <v>50</v>
      </c>
      <c r="C129" s="9">
        <f>IF(ISERROR(VLOOKUP(A129,'entry data'!B:G,6,0)),"",VLOOKUP(A129,'entry data'!B:G,6,0))</f>
        <v>72</v>
      </c>
      <c r="D129" s="9" t="str">
        <f>IF(ISERROR(VLOOKUP(A129,'entry data'!B:C,2,0)),"",VLOOKUP(A129,'entry data'!B:C,2,0))</f>
        <v>Hire Purchase 1</v>
      </c>
      <c r="E129" s="9" t="str">
        <f>IF(ISERROR(VLOOKUP(A129,'entry data'!B:E,4,0)),"",VLOOKUP(A129,'entry data'!B:E,4,0))</f>
        <v>monthly</v>
      </c>
      <c r="F129" s="11">
        <f>IF(A129="","",IF(ISERROR(VLOOKUP(A129,'entry data'!B:F,5,0)),"",VLOOKUP(A129,'entry data'!B:F,5,0)))</f>
        <v>7000</v>
      </c>
      <c r="G129" s="12">
        <f>IF(A129="","",IF(ISERROR(VLOOKUP(A129,'entry data'!B:I,8,0)),"",VLOOKUP(A129,'entry data'!B:I,7,0)))</f>
        <v>0.22500000000000001</v>
      </c>
      <c r="H129" s="13">
        <f>IF(A129="","",IF(B129=1,VLOOKUP(A129,'entry data'!B:D,3,0),I128))</f>
        <v>42639</v>
      </c>
      <c r="I129" s="14">
        <f>IF(A129="","",IF(E129="weekly",7,IF(E129="fortnightly",14,IF(E129="monthly",DATE(IF(MONTH(H129)=12,YEAR(H129)+1,YEAR(H129)),VLOOKUP(MONTH(H129),index!$D$2:$G$13,2,0),DAY(H129)),
IF(E129="quarterly",DATE(IF(MONTH(H129)&gt;=10,YEAR(H129)+1,YEAR(H129)),VLOOKUP(MONTH(H129),index!$D$2:$G$13,3,0),DAY(H129)),
IF(E129="halfyearly",DATE(IF(MONTH(H129)&gt;=7,YEAR(H129)+1,YEAR(H129)),VLOOKUP(MONTH(H129),index!$D$2:$G$13,4,0),DAY(H129)),
DATE(YEAR(H129)+1,MONTH(H129),DAY(H129)))))-H129))+H129)</f>
        <v>42669</v>
      </c>
      <c r="J129" s="9" t="str">
        <f t="shared" si="28"/>
        <v>2016-10</v>
      </c>
      <c r="K129" s="11">
        <f t="shared" si="29"/>
        <v>3300.2467882392184</v>
      </c>
      <c r="L129" s="11">
        <f t="shared" si="30"/>
        <v>116.08675539082978</v>
      </c>
      <c r="M129" s="11">
        <f>IF(A129="","",VLOOKUP(E129,index!$A$1:$B$6,2,0)*K129*G129)</f>
        <v>61.879627279485341</v>
      </c>
      <c r="N129" s="11">
        <f>IF(A129="","",-PMT(G129*VLOOKUP(E129,index!$A$1:$B$6,2,0),C129,F129,0,0))</f>
        <v>177.96638267031511</v>
      </c>
      <c r="O129" s="11">
        <f t="shared" si="31"/>
        <v>3184.1600328483887</v>
      </c>
      <c r="P129" s="11">
        <f t="shared" si="16"/>
        <v>3184.1600328483887</v>
      </c>
      <c r="Q129" s="14"/>
    </row>
    <row r="130" spans="1:17" x14ac:dyDescent="0.25">
      <c r="A130" s="9">
        <f>IF(A129="","",IF(B129&lt;C129,A129,IF(A129=MAX('entry data'!$B$8:$B$507),"",A129+1)))</f>
        <v>2</v>
      </c>
      <c r="B130" s="9">
        <f t="shared" si="27"/>
        <v>51</v>
      </c>
      <c r="C130" s="9">
        <f>IF(ISERROR(VLOOKUP(A130,'entry data'!B:G,6,0)),"",VLOOKUP(A130,'entry data'!B:G,6,0))</f>
        <v>72</v>
      </c>
      <c r="D130" s="9" t="str">
        <f>IF(ISERROR(VLOOKUP(A130,'entry data'!B:C,2,0)),"",VLOOKUP(A130,'entry data'!B:C,2,0))</f>
        <v>Hire Purchase 1</v>
      </c>
      <c r="E130" s="9" t="str">
        <f>IF(ISERROR(VLOOKUP(A130,'entry data'!B:E,4,0)),"",VLOOKUP(A130,'entry data'!B:E,4,0))</f>
        <v>monthly</v>
      </c>
      <c r="F130" s="11">
        <f>IF(A130="","",IF(ISERROR(VLOOKUP(A130,'entry data'!B:F,5,0)),"",VLOOKUP(A130,'entry data'!B:F,5,0)))</f>
        <v>7000</v>
      </c>
      <c r="G130" s="12">
        <f>IF(A130="","",IF(ISERROR(VLOOKUP(A130,'entry data'!B:I,8,0)),"",VLOOKUP(A130,'entry data'!B:I,7,0)))</f>
        <v>0.22500000000000001</v>
      </c>
      <c r="H130" s="13">
        <f>IF(A130="","",IF(B130=1,VLOOKUP(A130,'entry data'!B:D,3,0),I129))</f>
        <v>42669</v>
      </c>
      <c r="I130" s="14">
        <f>IF(A130="","",IF(E130="weekly",7,IF(E130="fortnightly",14,IF(E130="monthly",DATE(IF(MONTH(H130)=12,YEAR(H130)+1,YEAR(H130)),VLOOKUP(MONTH(H130),index!$D$2:$G$13,2,0),DAY(H130)),
IF(E130="quarterly",DATE(IF(MONTH(H130)&gt;=10,YEAR(H130)+1,YEAR(H130)),VLOOKUP(MONTH(H130),index!$D$2:$G$13,3,0),DAY(H130)),
IF(E130="halfyearly",DATE(IF(MONTH(H130)&gt;=7,YEAR(H130)+1,YEAR(H130)),VLOOKUP(MONTH(H130),index!$D$2:$G$13,4,0),DAY(H130)),
DATE(YEAR(H130)+1,MONTH(H130),DAY(H130)))))-H130))+H130)</f>
        <v>42700</v>
      </c>
      <c r="J130" s="9" t="str">
        <f t="shared" si="28"/>
        <v>2016-11</v>
      </c>
      <c r="K130" s="11">
        <f t="shared" si="29"/>
        <v>3184.1600328483887</v>
      </c>
      <c r="L130" s="11">
        <f t="shared" si="30"/>
        <v>118.26338205440783</v>
      </c>
      <c r="M130" s="11">
        <f>IF(A130="","",VLOOKUP(E130,index!$A$1:$B$6,2,0)*K130*G130)</f>
        <v>59.703000615907278</v>
      </c>
      <c r="N130" s="11">
        <f>IF(A130="","",-PMT(G130*VLOOKUP(E130,index!$A$1:$B$6,2,0),C130,F130,0,0))</f>
        <v>177.96638267031511</v>
      </c>
      <c r="O130" s="11">
        <f t="shared" si="31"/>
        <v>3065.8966507939808</v>
      </c>
      <c r="P130" s="11">
        <f t="shared" si="16"/>
        <v>3065.8966507939808</v>
      </c>
      <c r="Q130" s="14"/>
    </row>
    <row r="131" spans="1:17" x14ac:dyDescent="0.25">
      <c r="A131" s="9">
        <f>IF(A130="","",IF(B130&lt;C130,A130,IF(A130=MAX('entry data'!$B$8:$B$507),"",A130+1)))</f>
        <v>2</v>
      </c>
      <c r="B131" s="9">
        <f t="shared" si="27"/>
        <v>52</v>
      </c>
      <c r="C131" s="9">
        <f>IF(ISERROR(VLOOKUP(A131,'entry data'!B:G,6,0)),"",VLOOKUP(A131,'entry data'!B:G,6,0))</f>
        <v>72</v>
      </c>
      <c r="D131" s="9" t="str">
        <f>IF(ISERROR(VLOOKUP(A131,'entry data'!B:C,2,0)),"",VLOOKUP(A131,'entry data'!B:C,2,0))</f>
        <v>Hire Purchase 1</v>
      </c>
      <c r="E131" s="9" t="str">
        <f>IF(ISERROR(VLOOKUP(A131,'entry data'!B:E,4,0)),"",VLOOKUP(A131,'entry data'!B:E,4,0))</f>
        <v>monthly</v>
      </c>
      <c r="F131" s="11">
        <f>IF(A131="","",IF(ISERROR(VLOOKUP(A131,'entry data'!B:F,5,0)),"",VLOOKUP(A131,'entry data'!B:F,5,0)))</f>
        <v>7000</v>
      </c>
      <c r="G131" s="12">
        <f>IF(A131="","",IF(ISERROR(VLOOKUP(A131,'entry data'!B:I,8,0)),"",VLOOKUP(A131,'entry data'!B:I,7,0)))</f>
        <v>0.22500000000000001</v>
      </c>
      <c r="H131" s="13">
        <f>IF(A131="","",IF(B131=1,VLOOKUP(A131,'entry data'!B:D,3,0),I130))</f>
        <v>42700</v>
      </c>
      <c r="I131" s="14">
        <f>IF(A131="","",IF(E131="weekly",7,IF(E131="fortnightly",14,IF(E131="monthly",DATE(IF(MONTH(H131)=12,YEAR(H131)+1,YEAR(H131)),VLOOKUP(MONTH(H131),index!$D$2:$G$13,2,0),DAY(H131)),
IF(E131="quarterly",DATE(IF(MONTH(H131)&gt;=10,YEAR(H131)+1,YEAR(H131)),VLOOKUP(MONTH(H131),index!$D$2:$G$13,3,0),DAY(H131)),
IF(E131="halfyearly",DATE(IF(MONTH(H131)&gt;=7,YEAR(H131)+1,YEAR(H131)),VLOOKUP(MONTH(H131),index!$D$2:$G$13,4,0),DAY(H131)),
DATE(YEAR(H131)+1,MONTH(H131),DAY(H131)))))-H131))+H131)</f>
        <v>42730</v>
      </c>
      <c r="J131" s="9" t="str">
        <f t="shared" si="28"/>
        <v>2016-12</v>
      </c>
      <c r="K131" s="11">
        <f t="shared" si="29"/>
        <v>3065.8966507939808</v>
      </c>
      <c r="L131" s="11">
        <f t="shared" si="30"/>
        <v>120.48082046792797</v>
      </c>
      <c r="M131" s="11">
        <f>IF(A131="","",VLOOKUP(E131,index!$A$1:$B$6,2,0)*K131*G131)</f>
        <v>57.485562202387136</v>
      </c>
      <c r="N131" s="11">
        <f>IF(A131="","",-PMT(G131*VLOOKUP(E131,index!$A$1:$B$6,2,0),C131,F131,0,0))</f>
        <v>177.96638267031511</v>
      </c>
      <c r="O131" s="11">
        <f t="shared" si="31"/>
        <v>2945.4158303260529</v>
      </c>
      <c r="P131" s="11">
        <f t="shared" ref="P131:P194" si="32">IF(A131="","",IF(J131&lt;&gt;J132,O131,0))</f>
        <v>2945.4158303260529</v>
      </c>
      <c r="Q131" s="14"/>
    </row>
    <row r="132" spans="1:17" x14ac:dyDescent="0.25">
      <c r="A132" s="9">
        <f>IF(A131="","",IF(B131&lt;C131,A131,IF(A131=MAX('entry data'!$B$8:$B$507),"",A131+1)))</f>
        <v>2</v>
      </c>
      <c r="B132" s="9">
        <f t="shared" si="27"/>
        <v>53</v>
      </c>
      <c r="C132" s="9">
        <f>IF(ISERROR(VLOOKUP(A132,'entry data'!B:G,6,0)),"",VLOOKUP(A132,'entry data'!B:G,6,0))</f>
        <v>72</v>
      </c>
      <c r="D132" s="9" t="str">
        <f>IF(ISERROR(VLOOKUP(A132,'entry data'!B:C,2,0)),"",VLOOKUP(A132,'entry data'!B:C,2,0))</f>
        <v>Hire Purchase 1</v>
      </c>
      <c r="E132" s="9" t="str">
        <f>IF(ISERROR(VLOOKUP(A132,'entry data'!B:E,4,0)),"",VLOOKUP(A132,'entry data'!B:E,4,0))</f>
        <v>monthly</v>
      </c>
      <c r="F132" s="11">
        <f>IF(A132="","",IF(ISERROR(VLOOKUP(A132,'entry data'!B:F,5,0)),"",VLOOKUP(A132,'entry data'!B:F,5,0)))</f>
        <v>7000</v>
      </c>
      <c r="G132" s="12">
        <f>IF(A132="","",IF(ISERROR(VLOOKUP(A132,'entry data'!B:I,8,0)),"",VLOOKUP(A132,'entry data'!B:I,7,0)))</f>
        <v>0.22500000000000001</v>
      </c>
      <c r="H132" s="13">
        <f>IF(A132="","",IF(B132=1,VLOOKUP(A132,'entry data'!B:D,3,0),I131))</f>
        <v>42730</v>
      </c>
      <c r="I132" s="14">
        <f>IF(A132="","",IF(E132="weekly",7,IF(E132="fortnightly",14,IF(E132="monthly",DATE(IF(MONTH(H132)=12,YEAR(H132)+1,YEAR(H132)),VLOOKUP(MONTH(H132),index!$D$2:$G$13,2,0),DAY(H132)),
IF(E132="quarterly",DATE(IF(MONTH(H132)&gt;=10,YEAR(H132)+1,YEAR(H132)),VLOOKUP(MONTH(H132),index!$D$2:$G$13,3,0),DAY(H132)),
IF(E132="halfyearly",DATE(IF(MONTH(H132)&gt;=7,YEAR(H132)+1,YEAR(H132)),VLOOKUP(MONTH(H132),index!$D$2:$G$13,4,0),DAY(H132)),
DATE(YEAR(H132)+1,MONTH(H132),DAY(H132)))))-H132))+H132)</f>
        <v>42761</v>
      </c>
      <c r="J132" s="9" t="str">
        <f t="shared" si="28"/>
        <v>2017-01</v>
      </c>
      <c r="K132" s="11">
        <f t="shared" si="29"/>
        <v>2945.4158303260529</v>
      </c>
      <c r="L132" s="11">
        <f t="shared" si="30"/>
        <v>122.73983585170163</v>
      </c>
      <c r="M132" s="11">
        <f>IF(A132="","",VLOOKUP(E132,index!$A$1:$B$6,2,0)*K132*G132)</f>
        <v>55.226546818613485</v>
      </c>
      <c r="N132" s="11">
        <f>IF(A132="","",-PMT(G132*VLOOKUP(E132,index!$A$1:$B$6,2,0),C132,F132,0,0))</f>
        <v>177.96638267031511</v>
      </c>
      <c r="O132" s="11">
        <f t="shared" si="31"/>
        <v>2822.6759944743512</v>
      </c>
      <c r="P132" s="11">
        <f t="shared" si="32"/>
        <v>2822.6759944743512</v>
      </c>
      <c r="Q132" s="14"/>
    </row>
    <row r="133" spans="1:17" x14ac:dyDescent="0.25">
      <c r="A133" s="9">
        <f>IF(A132="","",IF(B132&lt;C132,A132,IF(A132=MAX('entry data'!$B$8:$B$507),"",A132+1)))</f>
        <v>2</v>
      </c>
      <c r="B133" s="9">
        <f t="shared" si="27"/>
        <v>54</v>
      </c>
      <c r="C133" s="9">
        <f>IF(ISERROR(VLOOKUP(A133,'entry data'!B:G,6,0)),"",VLOOKUP(A133,'entry data'!B:G,6,0))</f>
        <v>72</v>
      </c>
      <c r="D133" s="9" t="str">
        <f>IF(ISERROR(VLOOKUP(A133,'entry data'!B:C,2,0)),"",VLOOKUP(A133,'entry data'!B:C,2,0))</f>
        <v>Hire Purchase 1</v>
      </c>
      <c r="E133" s="9" t="str">
        <f>IF(ISERROR(VLOOKUP(A133,'entry data'!B:E,4,0)),"",VLOOKUP(A133,'entry data'!B:E,4,0))</f>
        <v>monthly</v>
      </c>
      <c r="F133" s="11">
        <f>IF(A133="","",IF(ISERROR(VLOOKUP(A133,'entry data'!B:F,5,0)),"",VLOOKUP(A133,'entry data'!B:F,5,0)))</f>
        <v>7000</v>
      </c>
      <c r="G133" s="12">
        <f>IF(A133="","",IF(ISERROR(VLOOKUP(A133,'entry data'!B:I,8,0)),"",VLOOKUP(A133,'entry data'!B:I,7,0)))</f>
        <v>0.22500000000000001</v>
      </c>
      <c r="H133" s="13">
        <f>IF(A133="","",IF(B133=1,VLOOKUP(A133,'entry data'!B:D,3,0),I132))</f>
        <v>42761</v>
      </c>
      <c r="I133" s="14">
        <f>IF(A133="","",IF(E133="weekly",7,IF(E133="fortnightly",14,IF(E133="monthly",DATE(IF(MONTH(H133)=12,YEAR(H133)+1,YEAR(H133)),VLOOKUP(MONTH(H133),index!$D$2:$G$13,2,0),DAY(H133)),
IF(E133="quarterly",DATE(IF(MONTH(H133)&gt;=10,YEAR(H133)+1,YEAR(H133)),VLOOKUP(MONTH(H133),index!$D$2:$G$13,3,0),DAY(H133)),
IF(E133="halfyearly",DATE(IF(MONTH(H133)&gt;=7,YEAR(H133)+1,YEAR(H133)),VLOOKUP(MONTH(H133),index!$D$2:$G$13,4,0),DAY(H133)),
DATE(YEAR(H133)+1,MONTH(H133),DAY(H133)))))-H133))+H133)</f>
        <v>42792</v>
      </c>
      <c r="J133" s="9" t="str">
        <f t="shared" si="28"/>
        <v>2017-02</v>
      </c>
      <c r="K133" s="11">
        <f t="shared" si="29"/>
        <v>2822.6759944743512</v>
      </c>
      <c r="L133" s="11">
        <f t="shared" si="30"/>
        <v>125.04120777392103</v>
      </c>
      <c r="M133" s="11">
        <f>IF(A133="","",VLOOKUP(E133,index!$A$1:$B$6,2,0)*K133*G133)</f>
        <v>52.92517489639409</v>
      </c>
      <c r="N133" s="11">
        <f>IF(A133="","",-PMT(G133*VLOOKUP(E133,index!$A$1:$B$6,2,0),C133,F133,0,0))</f>
        <v>177.96638267031511</v>
      </c>
      <c r="O133" s="11">
        <f t="shared" si="31"/>
        <v>2697.6347867004301</v>
      </c>
      <c r="P133" s="11">
        <f t="shared" si="32"/>
        <v>2697.6347867004301</v>
      </c>
      <c r="Q133" s="14"/>
    </row>
    <row r="134" spans="1:17" x14ac:dyDescent="0.25">
      <c r="A134" s="9">
        <f>IF(A133="","",IF(B133&lt;C133,A133,IF(A133=MAX('entry data'!$B$8:$B$507),"",A133+1)))</f>
        <v>2</v>
      </c>
      <c r="B134" s="9">
        <f t="shared" si="27"/>
        <v>55</v>
      </c>
      <c r="C134" s="9">
        <f>IF(ISERROR(VLOOKUP(A134,'entry data'!B:G,6,0)),"",VLOOKUP(A134,'entry data'!B:G,6,0))</f>
        <v>72</v>
      </c>
      <c r="D134" s="9" t="str">
        <f>IF(ISERROR(VLOOKUP(A134,'entry data'!B:C,2,0)),"",VLOOKUP(A134,'entry data'!B:C,2,0))</f>
        <v>Hire Purchase 1</v>
      </c>
      <c r="E134" s="9" t="str">
        <f>IF(ISERROR(VLOOKUP(A134,'entry data'!B:E,4,0)),"",VLOOKUP(A134,'entry data'!B:E,4,0))</f>
        <v>monthly</v>
      </c>
      <c r="F134" s="11">
        <f>IF(A134="","",IF(ISERROR(VLOOKUP(A134,'entry data'!B:F,5,0)),"",VLOOKUP(A134,'entry data'!B:F,5,0)))</f>
        <v>7000</v>
      </c>
      <c r="G134" s="12">
        <f>IF(A134="","",IF(ISERROR(VLOOKUP(A134,'entry data'!B:I,8,0)),"",VLOOKUP(A134,'entry data'!B:I,7,0)))</f>
        <v>0.22500000000000001</v>
      </c>
      <c r="H134" s="13">
        <f>IF(A134="","",IF(B134=1,VLOOKUP(A134,'entry data'!B:D,3,0),I133))</f>
        <v>42792</v>
      </c>
      <c r="I134" s="14">
        <f>IF(A134="","",IF(E134="weekly",7,IF(E134="fortnightly",14,IF(E134="monthly",DATE(IF(MONTH(H134)=12,YEAR(H134)+1,YEAR(H134)),VLOOKUP(MONTH(H134),index!$D$2:$G$13,2,0),DAY(H134)),
IF(E134="quarterly",DATE(IF(MONTH(H134)&gt;=10,YEAR(H134)+1,YEAR(H134)),VLOOKUP(MONTH(H134),index!$D$2:$G$13,3,0),DAY(H134)),
IF(E134="halfyearly",DATE(IF(MONTH(H134)&gt;=7,YEAR(H134)+1,YEAR(H134)),VLOOKUP(MONTH(H134),index!$D$2:$G$13,4,0),DAY(H134)),
DATE(YEAR(H134)+1,MONTH(H134),DAY(H134)))))-H134))+H134)</f>
        <v>42820</v>
      </c>
      <c r="J134" s="9" t="str">
        <f t="shared" si="28"/>
        <v>2017-03</v>
      </c>
      <c r="K134" s="11">
        <f t="shared" si="29"/>
        <v>2697.6347867004301</v>
      </c>
      <c r="L134" s="11">
        <f t="shared" si="30"/>
        <v>127.38573041968205</v>
      </c>
      <c r="M134" s="11">
        <f>IF(A134="","",VLOOKUP(E134,index!$A$1:$B$6,2,0)*K134*G134)</f>
        <v>50.580652250633065</v>
      </c>
      <c r="N134" s="11">
        <f>IF(A134="","",-PMT(G134*VLOOKUP(E134,index!$A$1:$B$6,2,0),C134,F134,0,0))</f>
        <v>177.96638267031511</v>
      </c>
      <c r="O134" s="11">
        <f t="shared" si="31"/>
        <v>2570.2490562807479</v>
      </c>
      <c r="P134" s="11">
        <f t="shared" si="32"/>
        <v>2570.2490562807479</v>
      </c>
      <c r="Q134" s="14"/>
    </row>
    <row r="135" spans="1:17" x14ac:dyDescent="0.25">
      <c r="A135" s="9">
        <f>IF(A134="","",IF(B134&lt;C134,A134,IF(A134=MAX('entry data'!$B$8:$B$507),"",A134+1)))</f>
        <v>2</v>
      </c>
      <c r="B135" s="9">
        <f t="shared" si="27"/>
        <v>56</v>
      </c>
      <c r="C135" s="9">
        <f>IF(ISERROR(VLOOKUP(A135,'entry data'!B:G,6,0)),"",VLOOKUP(A135,'entry data'!B:G,6,0))</f>
        <v>72</v>
      </c>
      <c r="D135" s="9" t="str">
        <f>IF(ISERROR(VLOOKUP(A135,'entry data'!B:C,2,0)),"",VLOOKUP(A135,'entry data'!B:C,2,0))</f>
        <v>Hire Purchase 1</v>
      </c>
      <c r="E135" s="9" t="str">
        <f>IF(ISERROR(VLOOKUP(A135,'entry data'!B:E,4,0)),"",VLOOKUP(A135,'entry data'!B:E,4,0))</f>
        <v>monthly</v>
      </c>
      <c r="F135" s="11">
        <f>IF(A135="","",IF(ISERROR(VLOOKUP(A135,'entry data'!B:F,5,0)),"",VLOOKUP(A135,'entry data'!B:F,5,0)))</f>
        <v>7000</v>
      </c>
      <c r="G135" s="12">
        <f>IF(A135="","",IF(ISERROR(VLOOKUP(A135,'entry data'!B:I,8,0)),"",VLOOKUP(A135,'entry data'!B:I,7,0)))</f>
        <v>0.22500000000000001</v>
      </c>
      <c r="H135" s="13">
        <f>IF(A135="","",IF(B135=1,VLOOKUP(A135,'entry data'!B:D,3,0),I134))</f>
        <v>42820</v>
      </c>
      <c r="I135" s="14">
        <f>IF(A135="","",IF(E135="weekly",7,IF(E135="fortnightly",14,IF(E135="monthly",DATE(IF(MONTH(H135)=12,YEAR(H135)+1,YEAR(H135)),VLOOKUP(MONTH(H135),index!$D$2:$G$13,2,0),DAY(H135)),
IF(E135="quarterly",DATE(IF(MONTH(H135)&gt;=10,YEAR(H135)+1,YEAR(H135)),VLOOKUP(MONTH(H135),index!$D$2:$G$13,3,0),DAY(H135)),
IF(E135="halfyearly",DATE(IF(MONTH(H135)&gt;=7,YEAR(H135)+1,YEAR(H135)),VLOOKUP(MONTH(H135),index!$D$2:$G$13,4,0),DAY(H135)),
DATE(YEAR(H135)+1,MONTH(H135),DAY(H135)))))-H135))+H135)</f>
        <v>42851</v>
      </c>
      <c r="J135" s="9" t="str">
        <f t="shared" si="28"/>
        <v>2017-04</v>
      </c>
      <c r="K135" s="11">
        <f t="shared" si="29"/>
        <v>2570.2490562807479</v>
      </c>
      <c r="L135" s="11">
        <f t="shared" si="30"/>
        <v>129.77421286505108</v>
      </c>
      <c r="M135" s="11">
        <f>IF(A135="","",VLOOKUP(E135,index!$A$1:$B$6,2,0)*K135*G135)</f>
        <v>48.192169805264022</v>
      </c>
      <c r="N135" s="11">
        <f>IF(A135="","",-PMT(G135*VLOOKUP(E135,index!$A$1:$B$6,2,0),C135,F135,0,0))</f>
        <v>177.96638267031511</v>
      </c>
      <c r="O135" s="11">
        <f t="shared" si="31"/>
        <v>2440.4748434156968</v>
      </c>
      <c r="P135" s="11">
        <f t="shared" si="32"/>
        <v>2440.4748434156968</v>
      </c>
      <c r="Q135" s="14"/>
    </row>
    <row r="136" spans="1:17" x14ac:dyDescent="0.25">
      <c r="A136" s="9">
        <f>IF(A135="","",IF(B135&lt;C135,A135,IF(A135=MAX('entry data'!$B$8:$B$507),"",A135+1)))</f>
        <v>2</v>
      </c>
      <c r="B136" s="9">
        <f t="shared" si="27"/>
        <v>57</v>
      </c>
      <c r="C136" s="9">
        <f>IF(ISERROR(VLOOKUP(A136,'entry data'!B:G,6,0)),"",VLOOKUP(A136,'entry data'!B:G,6,0))</f>
        <v>72</v>
      </c>
      <c r="D136" s="9" t="str">
        <f>IF(ISERROR(VLOOKUP(A136,'entry data'!B:C,2,0)),"",VLOOKUP(A136,'entry data'!B:C,2,0))</f>
        <v>Hire Purchase 1</v>
      </c>
      <c r="E136" s="9" t="str">
        <f>IF(ISERROR(VLOOKUP(A136,'entry data'!B:E,4,0)),"",VLOOKUP(A136,'entry data'!B:E,4,0))</f>
        <v>monthly</v>
      </c>
      <c r="F136" s="11">
        <f>IF(A136="","",IF(ISERROR(VLOOKUP(A136,'entry data'!B:F,5,0)),"",VLOOKUP(A136,'entry data'!B:F,5,0)))</f>
        <v>7000</v>
      </c>
      <c r="G136" s="12">
        <f>IF(A136="","",IF(ISERROR(VLOOKUP(A136,'entry data'!B:I,8,0)),"",VLOOKUP(A136,'entry data'!B:I,7,0)))</f>
        <v>0.22500000000000001</v>
      </c>
      <c r="H136" s="13">
        <f>IF(A136="","",IF(B136=1,VLOOKUP(A136,'entry data'!B:D,3,0),I135))</f>
        <v>42851</v>
      </c>
      <c r="I136" s="14">
        <f>IF(A136="","",IF(E136="weekly",7,IF(E136="fortnightly",14,IF(E136="monthly",DATE(IF(MONTH(H136)=12,YEAR(H136)+1,YEAR(H136)),VLOOKUP(MONTH(H136),index!$D$2:$G$13,2,0),DAY(H136)),
IF(E136="quarterly",DATE(IF(MONTH(H136)&gt;=10,YEAR(H136)+1,YEAR(H136)),VLOOKUP(MONTH(H136),index!$D$2:$G$13,3,0),DAY(H136)),
IF(E136="halfyearly",DATE(IF(MONTH(H136)&gt;=7,YEAR(H136)+1,YEAR(H136)),VLOOKUP(MONTH(H136),index!$D$2:$G$13,4,0),DAY(H136)),
DATE(YEAR(H136)+1,MONTH(H136),DAY(H136)))))-H136))+H136)</f>
        <v>42881</v>
      </c>
      <c r="J136" s="9" t="str">
        <f t="shared" si="28"/>
        <v>2017-05</v>
      </c>
      <c r="K136" s="11">
        <f t="shared" si="29"/>
        <v>2440.4748434156968</v>
      </c>
      <c r="L136" s="11">
        <f t="shared" si="30"/>
        <v>132.2074793562708</v>
      </c>
      <c r="M136" s="11">
        <f>IF(A136="","",VLOOKUP(E136,index!$A$1:$B$6,2,0)*K136*G136)</f>
        <v>45.758903314044311</v>
      </c>
      <c r="N136" s="11">
        <f>IF(A136="","",-PMT(G136*VLOOKUP(E136,index!$A$1:$B$6,2,0),C136,F136,0,0))</f>
        <v>177.96638267031511</v>
      </c>
      <c r="O136" s="11">
        <f t="shared" si="31"/>
        <v>2308.2673640594262</v>
      </c>
      <c r="P136" s="11">
        <f t="shared" si="32"/>
        <v>2308.2673640594262</v>
      </c>
      <c r="Q136" s="14"/>
    </row>
    <row r="137" spans="1:17" x14ac:dyDescent="0.25">
      <c r="A137" s="9">
        <f>IF(A136="","",IF(B136&lt;C136,A136,IF(A136=MAX('entry data'!$B$8:$B$507),"",A136+1)))</f>
        <v>2</v>
      </c>
      <c r="B137" s="9">
        <f t="shared" si="27"/>
        <v>58</v>
      </c>
      <c r="C137" s="9">
        <f>IF(ISERROR(VLOOKUP(A137,'entry data'!B:G,6,0)),"",VLOOKUP(A137,'entry data'!B:G,6,0))</f>
        <v>72</v>
      </c>
      <c r="D137" s="9" t="str">
        <f>IF(ISERROR(VLOOKUP(A137,'entry data'!B:C,2,0)),"",VLOOKUP(A137,'entry data'!B:C,2,0))</f>
        <v>Hire Purchase 1</v>
      </c>
      <c r="E137" s="9" t="str">
        <f>IF(ISERROR(VLOOKUP(A137,'entry data'!B:E,4,0)),"",VLOOKUP(A137,'entry data'!B:E,4,0))</f>
        <v>monthly</v>
      </c>
      <c r="F137" s="11">
        <f>IF(A137="","",IF(ISERROR(VLOOKUP(A137,'entry data'!B:F,5,0)),"",VLOOKUP(A137,'entry data'!B:F,5,0)))</f>
        <v>7000</v>
      </c>
      <c r="G137" s="12">
        <f>IF(A137="","",IF(ISERROR(VLOOKUP(A137,'entry data'!B:I,8,0)),"",VLOOKUP(A137,'entry data'!B:I,7,0)))</f>
        <v>0.22500000000000001</v>
      </c>
      <c r="H137" s="13">
        <f>IF(A137="","",IF(B137=1,VLOOKUP(A137,'entry data'!B:D,3,0),I136))</f>
        <v>42881</v>
      </c>
      <c r="I137" s="14">
        <f>IF(A137="","",IF(E137="weekly",7,IF(E137="fortnightly",14,IF(E137="monthly",DATE(IF(MONTH(H137)=12,YEAR(H137)+1,YEAR(H137)),VLOOKUP(MONTH(H137),index!$D$2:$G$13,2,0),DAY(H137)),
IF(E137="quarterly",DATE(IF(MONTH(H137)&gt;=10,YEAR(H137)+1,YEAR(H137)),VLOOKUP(MONTH(H137),index!$D$2:$G$13,3,0),DAY(H137)),
IF(E137="halfyearly",DATE(IF(MONTH(H137)&gt;=7,YEAR(H137)+1,YEAR(H137)),VLOOKUP(MONTH(H137),index!$D$2:$G$13,4,0),DAY(H137)),
DATE(YEAR(H137)+1,MONTH(H137),DAY(H137)))))-H137))+H137)</f>
        <v>42912</v>
      </c>
      <c r="J137" s="9" t="str">
        <f t="shared" si="28"/>
        <v>2017-06</v>
      </c>
      <c r="K137" s="11">
        <f t="shared" si="29"/>
        <v>2308.2673640594262</v>
      </c>
      <c r="L137" s="11">
        <f t="shared" si="30"/>
        <v>134.68636959420087</v>
      </c>
      <c r="M137" s="11">
        <f>IF(A137="","",VLOOKUP(E137,index!$A$1:$B$6,2,0)*K137*G137)</f>
        <v>43.280013076114237</v>
      </c>
      <c r="N137" s="11">
        <f>IF(A137="","",-PMT(G137*VLOOKUP(E137,index!$A$1:$B$6,2,0),C137,F137,0,0))</f>
        <v>177.96638267031511</v>
      </c>
      <c r="O137" s="11">
        <f t="shared" si="31"/>
        <v>2173.5809944652256</v>
      </c>
      <c r="P137" s="11">
        <f t="shared" si="32"/>
        <v>2173.5809944652256</v>
      </c>
      <c r="Q137" s="14"/>
    </row>
    <row r="138" spans="1:17" x14ac:dyDescent="0.25">
      <c r="A138" s="9">
        <f>IF(A137="","",IF(B137&lt;C137,A137,IF(A137=MAX('entry data'!$B$8:$B$507),"",A137+1)))</f>
        <v>2</v>
      </c>
      <c r="B138" s="9">
        <f t="shared" si="27"/>
        <v>59</v>
      </c>
      <c r="C138" s="9">
        <f>IF(ISERROR(VLOOKUP(A138,'entry data'!B:G,6,0)),"",VLOOKUP(A138,'entry data'!B:G,6,0))</f>
        <v>72</v>
      </c>
      <c r="D138" s="9" t="str">
        <f>IF(ISERROR(VLOOKUP(A138,'entry data'!B:C,2,0)),"",VLOOKUP(A138,'entry data'!B:C,2,0))</f>
        <v>Hire Purchase 1</v>
      </c>
      <c r="E138" s="9" t="str">
        <f>IF(ISERROR(VLOOKUP(A138,'entry data'!B:E,4,0)),"",VLOOKUP(A138,'entry data'!B:E,4,0))</f>
        <v>monthly</v>
      </c>
      <c r="F138" s="11">
        <f>IF(A138="","",IF(ISERROR(VLOOKUP(A138,'entry data'!B:F,5,0)),"",VLOOKUP(A138,'entry data'!B:F,5,0)))</f>
        <v>7000</v>
      </c>
      <c r="G138" s="12">
        <f>IF(A138="","",IF(ISERROR(VLOOKUP(A138,'entry data'!B:I,8,0)),"",VLOOKUP(A138,'entry data'!B:I,7,0)))</f>
        <v>0.22500000000000001</v>
      </c>
      <c r="H138" s="13">
        <f>IF(A138="","",IF(B138=1,VLOOKUP(A138,'entry data'!B:D,3,0),I137))</f>
        <v>42912</v>
      </c>
      <c r="I138" s="14">
        <f>IF(A138="","",IF(E138="weekly",7,IF(E138="fortnightly",14,IF(E138="monthly",DATE(IF(MONTH(H138)=12,YEAR(H138)+1,YEAR(H138)),VLOOKUP(MONTH(H138),index!$D$2:$G$13,2,0),DAY(H138)),
IF(E138="quarterly",DATE(IF(MONTH(H138)&gt;=10,YEAR(H138)+1,YEAR(H138)),VLOOKUP(MONTH(H138),index!$D$2:$G$13,3,0),DAY(H138)),
IF(E138="halfyearly",DATE(IF(MONTH(H138)&gt;=7,YEAR(H138)+1,YEAR(H138)),VLOOKUP(MONTH(H138),index!$D$2:$G$13,4,0),DAY(H138)),
DATE(YEAR(H138)+1,MONTH(H138),DAY(H138)))))-H138))+H138)</f>
        <v>42942</v>
      </c>
      <c r="J138" s="9" t="str">
        <f t="shared" si="28"/>
        <v>2017-07</v>
      </c>
      <c r="K138" s="11">
        <f t="shared" si="29"/>
        <v>2173.5809944652256</v>
      </c>
      <c r="L138" s="11">
        <f t="shared" si="30"/>
        <v>137.21173902409214</v>
      </c>
      <c r="M138" s="11">
        <f>IF(A138="","",VLOOKUP(E138,index!$A$1:$B$6,2,0)*K138*G138)</f>
        <v>40.754643646222981</v>
      </c>
      <c r="N138" s="11">
        <f>IF(A138="","",-PMT(G138*VLOOKUP(E138,index!$A$1:$B$6,2,0),C138,F138,0,0))</f>
        <v>177.96638267031511</v>
      </c>
      <c r="O138" s="11">
        <f t="shared" si="31"/>
        <v>2036.3692554411334</v>
      </c>
      <c r="P138" s="11">
        <f t="shared" si="32"/>
        <v>2036.3692554411334</v>
      </c>
      <c r="Q138" s="14"/>
    </row>
    <row r="139" spans="1:17" x14ac:dyDescent="0.25">
      <c r="A139" s="9">
        <f>IF(A138="","",IF(B138&lt;C138,A138,IF(A138=MAX('entry data'!$B$8:$B$507),"",A138+1)))</f>
        <v>2</v>
      </c>
      <c r="B139" s="9">
        <f t="shared" si="27"/>
        <v>60</v>
      </c>
      <c r="C139" s="9">
        <f>IF(ISERROR(VLOOKUP(A139,'entry data'!B:G,6,0)),"",VLOOKUP(A139,'entry data'!B:G,6,0))</f>
        <v>72</v>
      </c>
      <c r="D139" s="9" t="str">
        <f>IF(ISERROR(VLOOKUP(A139,'entry data'!B:C,2,0)),"",VLOOKUP(A139,'entry data'!B:C,2,0))</f>
        <v>Hire Purchase 1</v>
      </c>
      <c r="E139" s="9" t="str">
        <f>IF(ISERROR(VLOOKUP(A139,'entry data'!B:E,4,0)),"",VLOOKUP(A139,'entry data'!B:E,4,0))</f>
        <v>monthly</v>
      </c>
      <c r="F139" s="11">
        <f>IF(A139="","",IF(ISERROR(VLOOKUP(A139,'entry data'!B:F,5,0)),"",VLOOKUP(A139,'entry data'!B:F,5,0)))</f>
        <v>7000</v>
      </c>
      <c r="G139" s="12">
        <f>IF(A139="","",IF(ISERROR(VLOOKUP(A139,'entry data'!B:I,8,0)),"",VLOOKUP(A139,'entry data'!B:I,7,0)))</f>
        <v>0.22500000000000001</v>
      </c>
      <c r="H139" s="13">
        <f>IF(A139="","",IF(B139=1,VLOOKUP(A139,'entry data'!B:D,3,0),I138))</f>
        <v>42942</v>
      </c>
      <c r="I139" s="14">
        <f>IF(A139="","",IF(E139="weekly",7,IF(E139="fortnightly",14,IF(E139="monthly",DATE(IF(MONTH(H139)=12,YEAR(H139)+1,YEAR(H139)),VLOOKUP(MONTH(H139),index!$D$2:$G$13,2,0),DAY(H139)),
IF(E139="quarterly",DATE(IF(MONTH(H139)&gt;=10,YEAR(H139)+1,YEAR(H139)),VLOOKUP(MONTH(H139),index!$D$2:$G$13,3,0),DAY(H139)),
IF(E139="halfyearly",DATE(IF(MONTH(H139)&gt;=7,YEAR(H139)+1,YEAR(H139)),VLOOKUP(MONTH(H139),index!$D$2:$G$13,4,0),DAY(H139)),
DATE(YEAR(H139)+1,MONTH(H139),DAY(H139)))))-H139))+H139)</f>
        <v>42973</v>
      </c>
      <c r="J139" s="9" t="str">
        <f t="shared" si="28"/>
        <v>2017-08</v>
      </c>
      <c r="K139" s="11">
        <f t="shared" si="29"/>
        <v>2036.3692554411334</v>
      </c>
      <c r="L139" s="11">
        <f t="shared" si="30"/>
        <v>139.78445913079386</v>
      </c>
      <c r="M139" s="11">
        <f>IF(A139="","",VLOOKUP(E139,index!$A$1:$B$6,2,0)*K139*G139)</f>
        <v>38.18192353952125</v>
      </c>
      <c r="N139" s="11">
        <f>IF(A139="","",-PMT(G139*VLOOKUP(E139,index!$A$1:$B$6,2,0),C139,F139,0,0))</f>
        <v>177.96638267031511</v>
      </c>
      <c r="O139" s="11">
        <f t="shared" si="31"/>
        <v>1896.5847963103395</v>
      </c>
      <c r="P139" s="11">
        <f t="shared" si="32"/>
        <v>1896.5847963103395</v>
      </c>
      <c r="Q139" s="14"/>
    </row>
    <row r="140" spans="1:17" x14ac:dyDescent="0.25">
      <c r="A140" s="9">
        <f>IF(A139="","",IF(B139&lt;C139,A139,IF(A139=MAX('entry data'!$B$8:$B$507),"",A139+1)))</f>
        <v>2</v>
      </c>
      <c r="B140" s="9">
        <f t="shared" si="27"/>
        <v>61</v>
      </c>
      <c r="C140" s="9">
        <f>IF(ISERROR(VLOOKUP(A140,'entry data'!B:G,6,0)),"",VLOOKUP(A140,'entry data'!B:G,6,0))</f>
        <v>72</v>
      </c>
      <c r="D140" s="9" t="str">
        <f>IF(ISERROR(VLOOKUP(A140,'entry data'!B:C,2,0)),"",VLOOKUP(A140,'entry data'!B:C,2,0))</f>
        <v>Hire Purchase 1</v>
      </c>
      <c r="E140" s="9" t="str">
        <f>IF(ISERROR(VLOOKUP(A140,'entry data'!B:E,4,0)),"",VLOOKUP(A140,'entry data'!B:E,4,0))</f>
        <v>monthly</v>
      </c>
      <c r="F140" s="11">
        <f>IF(A140="","",IF(ISERROR(VLOOKUP(A140,'entry data'!B:F,5,0)),"",VLOOKUP(A140,'entry data'!B:F,5,0)))</f>
        <v>7000</v>
      </c>
      <c r="G140" s="12">
        <f>IF(A140="","",IF(ISERROR(VLOOKUP(A140,'entry data'!B:I,8,0)),"",VLOOKUP(A140,'entry data'!B:I,7,0)))</f>
        <v>0.22500000000000001</v>
      </c>
      <c r="H140" s="13">
        <f>IF(A140="","",IF(B140=1,VLOOKUP(A140,'entry data'!B:D,3,0),I139))</f>
        <v>42973</v>
      </c>
      <c r="I140" s="14">
        <f>IF(A140="","",IF(E140="weekly",7,IF(E140="fortnightly",14,IF(E140="monthly",DATE(IF(MONTH(H140)=12,YEAR(H140)+1,YEAR(H140)),VLOOKUP(MONTH(H140),index!$D$2:$G$13,2,0),DAY(H140)),
IF(E140="quarterly",DATE(IF(MONTH(H140)&gt;=10,YEAR(H140)+1,YEAR(H140)),VLOOKUP(MONTH(H140),index!$D$2:$G$13,3,0),DAY(H140)),
IF(E140="halfyearly",DATE(IF(MONTH(H140)&gt;=7,YEAR(H140)+1,YEAR(H140)),VLOOKUP(MONTH(H140),index!$D$2:$G$13,4,0),DAY(H140)),
DATE(YEAR(H140)+1,MONTH(H140),DAY(H140)))))-H140))+H140)</f>
        <v>43004</v>
      </c>
      <c r="J140" s="9" t="str">
        <f t="shared" si="28"/>
        <v>2017-09</v>
      </c>
      <c r="K140" s="11">
        <f t="shared" si="29"/>
        <v>1896.5847963103395</v>
      </c>
      <c r="L140" s="11">
        <f t="shared" si="30"/>
        <v>142.40541773949624</v>
      </c>
      <c r="M140" s="11">
        <f>IF(A140="","",VLOOKUP(E140,index!$A$1:$B$6,2,0)*K140*G140)</f>
        <v>35.560964930818869</v>
      </c>
      <c r="N140" s="11">
        <f>IF(A140="","",-PMT(G140*VLOOKUP(E140,index!$A$1:$B$6,2,0),C140,F140,0,0))</f>
        <v>177.96638267031511</v>
      </c>
      <c r="O140" s="11">
        <f t="shared" si="31"/>
        <v>1754.1793785708433</v>
      </c>
      <c r="P140" s="11">
        <f t="shared" si="32"/>
        <v>1754.1793785708433</v>
      </c>
      <c r="Q140" s="14"/>
    </row>
    <row r="141" spans="1:17" x14ac:dyDescent="0.25">
      <c r="A141" s="9">
        <f>IF(A140="","",IF(B140&lt;C140,A140,IF(A140=MAX('entry data'!$B$8:$B$507),"",A140+1)))</f>
        <v>2</v>
      </c>
      <c r="B141" s="9">
        <f t="shared" si="27"/>
        <v>62</v>
      </c>
      <c r="C141" s="9">
        <f>IF(ISERROR(VLOOKUP(A141,'entry data'!B:G,6,0)),"",VLOOKUP(A141,'entry data'!B:G,6,0))</f>
        <v>72</v>
      </c>
      <c r="D141" s="9" t="str">
        <f>IF(ISERROR(VLOOKUP(A141,'entry data'!B:C,2,0)),"",VLOOKUP(A141,'entry data'!B:C,2,0))</f>
        <v>Hire Purchase 1</v>
      </c>
      <c r="E141" s="9" t="str">
        <f>IF(ISERROR(VLOOKUP(A141,'entry data'!B:E,4,0)),"",VLOOKUP(A141,'entry data'!B:E,4,0))</f>
        <v>monthly</v>
      </c>
      <c r="F141" s="11">
        <f>IF(A141="","",IF(ISERROR(VLOOKUP(A141,'entry data'!B:F,5,0)),"",VLOOKUP(A141,'entry data'!B:F,5,0)))</f>
        <v>7000</v>
      </c>
      <c r="G141" s="12">
        <f>IF(A141="","",IF(ISERROR(VLOOKUP(A141,'entry data'!B:I,8,0)),"",VLOOKUP(A141,'entry data'!B:I,7,0)))</f>
        <v>0.22500000000000001</v>
      </c>
      <c r="H141" s="13">
        <f>IF(A141="","",IF(B141=1,VLOOKUP(A141,'entry data'!B:D,3,0),I140))</f>
        <v>43004</v>
      </c>
      <c r="I141" s="14">
        <f>IF(A141="","",IF(E141="weekly",7,IF(E141="fortnightly",14,IF(E141="monthly",DATE(IF(MONTH(H141)=12,YEAR(H141)+1,YEAR(H141)),VLOOKUP(MONTH(H141),index!$D$2:$G$13,2,0),DAY(H141)),
IF(E141="quarterly",DATE(IF(MONTH(H141)&gt;=10,YEAR(H141)+1,YEAR(H141)),VLOOKUP(MONTH(H141),index!$D$2:$G$13,3,0),DAY(H141)),
IF(E141="halfyearly",DATE(IF(MONTH(H141)&gt;=7,YEAR(H141)+1,YEAR(H141)),VLOOKUP(MONTH(H141),index!$D$2:$G$13,4,0),DAY(H141)),
DATE(YEAR(H141)+1,MONTH(H141),DAY(H141)))))-H141))+H141)</f>
        <v>43034</v>
      </c>
      <c r="J141" s="9" t="str">
        <f t="shared" si="28"/>
        <v>2017-10</v>
      </c>
      <c r="K141" s="11">
        <f t="shared" si="29"/>
        <v>1754.1793785708433</v>
      </c>
      <c r="L141" s="11">
        <f t="shared" si="30"/>
        <v>145.0755193221118</v>
      </c>
      <c r="M141" s="11">
        <f>IF(A141="","",VLOOKUP(E141,index!$A$1:$B$6,2,0)*K141*G141)</f>
        <v>32.890863348203311</v>
      </c>
      <c r="N141" s="11">
        <f>IF(A141="","",-PMT(G141*VLOOKUP(E141,index!$A$1:$B$6,2,0),C141,F141,0,0))</f>
        <v>177.96638267031511</v>
      </c>
      <c r="O141" s="11">
        <f t="shared" si="31"/>
        <v>1609.1038592487314</v>
      </c>
      <c r="P141" s="11">
        <f t="shared" si="32"/>
        <v>1609.1038592487314</v>
      </c>
      <c r="Q141" s="14"/>
    </row>
    <row r="142" spans="1:17" x14ac:dyDescent="0.25">
      <c r="A142" s="9">
        <f>IF(A141="","",IF(B141&lt;C141,A141,IF(A141=MAX('entry data'!$B$8:$B$507),"",A141+1)))</f>
        <v>2</v>
      </c>
      <c r="B142" s="9">
        <f t="shared" si="27"/>
        <v>63</v>
      </c>
      <c r="C142" s="9">
        <f>IF(ISERROR(VLOOKUP(A142,'entry data'!B:G,6,0)),"",VLOOKUP(A142,'entry data'!B:G,6,0))</f>
        <v>72</v>
      </c>
      <c r="D142" s="9" t="str">
        <f>IF(ISERROR(VLOOKUP(A142,'entry data'!B:C,2,0)),"",VLOOKUP(A142,'entry data'!B:C,2,0))</f>
        <v>Hire Purchase 1</v>
      </c>
      <c r="E142" s="9" t="str">
        <f>IF(ISERROR(VLOOKUP(A142,'entry data'!B:E,4,0)),"",VLOOKUP(A142,'entry data'!B:E,4,0))</f>
        <v>monthly</v>
      </c>
      <c r="F142" s="11">
        <f>IF(A142="","",IF(ISERROR(VLOOKUP(A142,'entry data'!B:F,5,0)),"",VLOOKUP(A142,'entry data'!B:F,5,0)))</f>
        <v>7000</v>
      </c>
      <c r="G142" s="12">
        <f>IF(A142="","",IF(ISERROR(VLOOKUP(A142,'entry data'!B:I,8,0)),"",VLOOKUP(A142,'entry data'!B:I,7,0)))</f>
        <v>0.22500000000000001</v>
      </c>
      <c r="H142" s="13">
        <f>IF(A142="","",IF(B142=1,VLOOKUP(A142,'entry data'!B:D,3,0),I141))</f>
        <v>43034</v>
      </c>
      <c r="I142" s="14">
        <f>IF(A142="","",IF(E142="weekly",7,IF(E142="fortnightly",14,IF(E142="monthly",DATE(IF(MONTH(H142)=12,YEAR(H142)+1,YEAR(H142)),VLOOKUP(MONTH(H142),index!$D$2:$G$13,2,0),DAY(H142)),
IF(E142="quarterly",DATE(IF(MONTH(H142)&gt;=10,YEAR(H142)+1,YEAR(H142)),VLOOKUP(MONTH(H142),index!$D$2:$G$13,3,0),DAY(H142)),
IF(E142="halfyearly",DATE(IF(MONTH(H142)&gt;=7,YEAR(H142)+1,YEAR(H142)),VLOOKUP(MONTH(H142),index!$D$2:$G$13,4,0),DAY(H142)),
DATE(YEAR(H142)+1,MONTH(H142),DAY(H142)))))-H142))+H142)</f>
        <v>43065</v>
      </c>
      <c r="J142" s="9" t="str">
        <f t="shared" si="28"/>
        <v>2017-11</v>
      </c>
      <c r="K142" s="11">
        <f t="shared" si="29"/>
        <v>1609.1038592487314</v>
      </c>
      <c r="L142" s="11">
        <f t="shared" si="30"/>
        <v>147.79568530940139</v>
      </c>
      <c r="M142" s="11">
        <f>IF(A142="","",VLOOKUP(E142,index!$A$1:$B$6,2,0)*K142*G142)</f>
        <v>30.17069736091371</v>
      </c>
      <c r="N142" s="11">
        <f>IF(A142="","",-PMT(G142*VLOOKUP(E142,index!$A$1:$B$6,2,0),C142,F142,0,0))</f>
        <v>177.96638267031511</v>
      </c>
      <c r="O142" s="11">
        <f t="shared" si="31"/>
        <v>1461.3081739393301</v>
      </c>
      <c r="P142" s="11">
        <f t="shared" si="32"/>
        <v>1461.3081739393301</v>
      </c>
      <c r="Q142" s="14"/>
    </row>
    <row r="143" spans="1:17" x14ac:dyDescent="0.25">
      <c r="A143" s="9">
        <f>IF(A142="","",IF(B142&lt;C142,A142,IF(A142=MAX('entry data'!$B$8:$B$507),"",A142+1)))</f>
        <v>2</v>
      </c>
      <c r="B143" s="9">
        <f t="shared" si="27"/>
        <v>64</v>
      </c>
      <c r="C143" s="9">
        <f>IF(ISERROR(VLOOKUP(A143,'entry data'!B:G,6,0)),"",VLOOKUP(A143,'entry data'!B:G,6,0))</f>
        <v>72</v>
      </c>
      <c r="D143" s="9" t="str">
        <f>IF(ISERROR(VLOOKUP(A143,'entry data'!B:C,2,0)),"",VLOOKUP(A143,'entry data'!B:C,2,0))</f>
        <v>Hire Purchase 1</v>
      </c>
      <c r="E143" s="9" t="str">
        <f>IF(ISERROR(VLOOKUP(A143,'entry data'!B:E,4,0)),"",VLOOKUP(A143,'entry data'!B:E,4,0))</f>
        <v>monthly</v>
      </c>
      <c r="F143" s="11">
        <f>IF(A143="","",IF(ISERROR(VLOOKUP(A143,'entry data'!B:F,5,0)),"",VLOOKUP(A143,'entry data'!B:F,5,0)))</f>
        <v>7000</v>
      </c>
      <c r="G143" s="12">
        <f>IF(A143="","",IF(ISERROR(VLOOKUP(A143,'entry data'!B:I,8,0)),"",VLOOKUP(A143,'entry data'!B:I,7,0)))</f>
        <v>0.22500000000000001</v>
      </c>
      <c r="H143" s="13">
        <f>IF(A143="","",IF(B143=1,VLOOKUP(A143,'entry data'!B:D,3,0),I142))</f>
        <v>43065</v>
      </c>
      <c r="I143" s="14">
        <f>IF(A143="","",IF(E143="weekly",7,IF(E143="fortnightly",14,IF(E143="monthly",DATE(IF(MONTH(H143)=12,YEAR(H143)+1,YEAR(H143)),VLOOKUP(MONTH(H143),index!$D$2:$G$13,2,0),DAY(H143)),
IF(E143="quarterly",DATE(IF(MONTH(H143)&gt;=10,YEAR(H143)+1,YEAR(H143)),VLOOKUP(MONTH(H143),index!$D$2:$G$13,3,0),DAY(H143)),
IF(E143="halfyearly",DATE(IF(MONTH(H143)&gt;=7,YEAR(H143)+1,YEAR(H143)),VLOOKUP(MONTH(H143),index!$D$2:$G$13,4,0),DAY(H143)),
DATE(YEAR(H143)+1,MONTH(H143),DAY(H143)))))-H143))+H143)</f>
        <v>43095</v>
      </c>
      <c r="J143" s="9" t="str">
        <f t="shared" si="28"/>
        <v>2017-12</v>
      </c>
      <c r="K143" s="11">
        <f t="shared" si="29"/>
        <v>1461.3081739393301</v>
      </c>
      <c r="L143" s="11">
        <f t="shared" si="30"/>
        <v>150.56685440895268</v>
      </c>
      <c r="M143" s="11">
        <f>IF(A143="","",VLOOKUP(E143,index!$A$1:$B$6,2,0)*K143*G143)</f>
        <v>27.399528261362438</v>
      </c>
      <c r="N143" s="11">
        <f>IF(A143="","",-PMT(G143*VLOOKUP(E143,index!$A$1:$B$6,2,0),C143,F143,0,0))</f>
        <v>177.96638267031511</v>
      </c>
      <c r="O143" s="11">
        <f t="shared" si="31"/>
        <v>1310.7413195303775</v>
      </c>
      <c r="P143" s="11">
        <f t="shared" si="32"/>
        <v>1310.7413195303775</v>
      </c>
      <c r="Q143" s="14"/>
    </row>
    <row r="144" spans="1:17" x14ac:dyDescent="0.25">
      <c r="A144" s="9">
        <f>IF(A143="","",IF(B143&lt;C143,A143,IF(A143=MAX('entry data'!$B$8:$B$507),"",A143+1)))</f>
        <v>2</v>
      </c>
      <c r="B144" s="9">
        <f t="shared" si="27"/>
        <v>65</v>
      </c>
      <c r="C144" s="9">
        <f>IF(ISERROR(VLOOKUP(A144,'entry data'!B:G,6,0)),"",VLOOKUP(A144,'entry data'!B:G,6,0))</f>
        <v>72</v>
      </c>
      <c r="D144" s="9" t="str">
        <f>IF(ISERROR(VLOOKUP(A144,'entry data'!B:C,2,0)),"",VLOOKUP(A144,'entry data'!B:C,2,0))</f>
        <v>Hire Purchase 1</v>
      </c>
      <c r="E144" s="9" t="str">
        <f>IF(ISERROR(VLOOKUP(A144,'entry data'!B:E,4,0)),"",VLOOKUP(A144,'entry data'!B:E,4,0))</f>
        <v>monthly</v>
      </c>
      <c r="F144" s="11">
        <f>IF(A144="","",IF(ISERROR(VLOOKUP(A144,'entry data'!B:F,5,0)),"",VLOOKUP(A144,'entry data'!B:F,5,0)))</f>
        <v>7000</v>
      </c>
      <c r="G144" s="12">
        <f>IF(A144="","",IF(ISERROR(VLOOKUP(A144,'entry data'!B:I,8,0)),"",VLOOKUP(A144,'entry data'!B:I,7,0)))</f>
        <v>0.22500000000000001</v>
      </c>
      <c r="H144" s="13">
        <f>IF(A144="","",IF(B144=1,VLOOKUP(A144,'entry data'!B:D,3,0),I143))</f>
        <v>43095</v>
      </c>
      <c r="I144" s="14">
        <f>IF(A144="","",IF(E144="weekly",7,IF(E144="fortnightly",14,IF(E144="monthly",DATE(IF(MONTH(H144)=12,YEAR(H144)+1,YEAR(H144)),VLOOKUP(MONTH(H144),index!$D$2:$G$13,2,0),DAY(H144)),
IF(E144="quarterly",DATE(IF(MONTH(H144)&gt;=10,YEAR(H144)+1,YEAR(H144)),VLOOKUP(MONTH(H144),index!$D$2:$G$13,3,0),DAY(H144)),
IF(E144="halfyearly",DATE(IF(MONTH(H144)&gt;=7,YEAR(H144)+1,YEAR(H144)),VLOOKUP(MONTH(H144),index!$D$2:$G$13,4,0),DAY(H144)),
DATE(YEAR(H144)+1,MONTH(H144),DAY(H144)))))-H144))+H144)</f>
        <v>43126</v>
      </c>
      <c r="J144" s="9" t="str">
        <f t="shared" si="28"/>
        <v>2018-01</v>
      </c>
      <c r="K144" s="11">
        <f t="shared" si="29"/>
        <v>1310.7413195303775</v>
      </c>
      <c r="L144" s="11">
        <f t="shared" si="30"/>
        <v>153.38998292912055</v>
      </c>
      <c r="M144" s="11">
        <f>IF(A144="","",VLOOKUP(E144,index!$A$1:$B$6,2,0)*K144*G144)</f>
        <v>24.576399741194578</v>
      </c>
      <c r="N144" s="11">
        <f>IF(A144="","",-PMT(G144*VLOOKUP(E144,index!$A$1:$B$6,2,0),C144,F144,0,0))</f>
        <v>177.96638267031511</v>
      </c>
      <c r="O144" s="11">
        <f t="shared" si="31"/>
        <v>1157.3513366012569</v>
      </c>
      <c r="P144" s="11">
        <f t="shared" si="32"/>
        <v>1157.3513366012569</v>
      </c>
      <c r="Q144" s="14"/>
    </row>
    <row r="145" spans="1:17" x14ac:dyDescent="0.25">
      <c r="A145" s="9">
        <f>IF(A144="","",IF(B144&lt;C144,A144,IF(A144=MAX('entry data'!$B$8:$B$507),"",A144+1)))</f>
        <v>2</v>
      </c>
      <c r="B145" s="9">
        <f t="shared" si="27"/>
        <v>66</v>
      </c>
      <c r="C145" s="9">
        <f>IF(ISERROR(VLOOKUP(A145,'entry data'!B:G,6,0)),"",VLOOKUP(A145,'entry data'!B:G,6,0))</f>
        <v>72</v>
      </c>
      <c r="D145" s="9" t="str">
        <f>IF(ISERROR(VLOOKUP(A145,'entry data'!B:C,2,0)),"",VLOOKUP(A145,'entry data'!B:C,2,0))</f>
        <v>Hire Purchase 1</v>
      </c>
      <c r="E145" s="9" t="str">
        <f>IF(ISERROR(VLOOKUP(A145,'entry data'!B:E,4,0)),"",VLOOKUP(A145,'entry data'!B:E,4,0))</f>
        <v>monthly</v>
      </c>
      <c r="F145" s="11">
        <f>IF(A145="","",IF(ISERROR(VLOOKUP(A145,'entry data'!B:F,5,0)),"",VLOOKUP(A145,'entry data'!B:F,5,0)))</f>
        <v>7000</v>
      </c>
      <c r="G145" s="12">
        <f>IF(A145="","",IF(ISERROR(VLOOKUP(A145,'entry data'!B:I,8,0)),"",VLOOKUP(A145,'entry data'!B:I,7,0)))</f>
        <v>0.22500000000000001</v>
      </c>
      <c r="H145" s="13">
        <f>IF(A145="","",IF(B145=1,VLOOKUP(A145,'entry data'!B:D,3,0),I144))</f>
        <v>43126</v>
      </c>
      <c r="I145" s="14">
        <f>IF(A145="","",IF(E145="weekly",7,IF(E145="fortnightly",14,IF(E145="monthly",DATE(IF(MONTH(H145)=12,YEAR(H145)+1,YEAR(H145)),VLOOKUP(MONTH(H145),index!$D$2:$G$13,2,0),DAY(H145)),
IF(E145="quarterly",DATE(IF(MONTH(H145)&gt;=10,YEAR(H145)+1,YEAR(H145)),VLOOKUP(MONTH(H145),index!$D$2:$G$13,3,0),DAY(H145)),
IF(E145="halfyearly",DATE(IF(MONTH(H145)&gt;=7,YEAR(H145)+1,YEAR(H145)),VLOOKUP(MONTH(H145),index!$D$2:$G$13,4,0),DAY(H145)),
DATE(YEAR(H145)+1,MONTH(H145),DAY(H145)))))-H145))+H145)</f>
        <v>43157</v>
      </c>
      <c r="J145" s="9" t="str">
        <f t="shared" si="28"/>
        <v>2018-02</v>
      </c>
      <c r="K145" s="11">
        <f t="shared" si="29"/>
        <v>1157.3513366012569</v>
      </c>
      <c r="L145" s="11">
        <f t="shared" si="30"/>
        <v>156.26604510904156</v>
      </c>
      <c r="M145" s="11">
        <f>IF(A145="","",VLOOKUP(E145,index!$A$1:$B$6,2,0)*K145*G145)</f>
        <v>21.700337561273567</v>
      </c>
      <c r="N145" s="11">
        <f>IF(A145="","",-PMT(G145*VLOOKUP(E145,index!$A$1:$B$6,2,0),C145,F145,0,0))</f>
        <v>177.96638267031511</v>
      </c>
      <c r="O145" s="11">
        <f t="shared" si="31"/>
        <v>1001.0852914922153</v>
      </c>
      <c r="P145" s="11">
        <f t="shared" si="32"/>
        <v>1001.0852914922153</v>
      </c>
      <c r="Q145" s="14"/>
    </row>
    <row r="146" spans="1:17" x14ac:dyDescent="0.25">
      <c r="A146" s="9">
        <f>IF(A145="","",IF(B145&lt;C145,A145,IF(A145=MAX('entry data'!$B$8:$B$507),"",A145+1)))</f>
        <v>2</v>
      </c>
      <c r="B146" s="9">
        <f t="shared" si="27"/>
        <v>67</v>
      </c>
      <c r="C146" s="9">
        <f>IF(ISERROR(VLOOKUP(A146,'entry data'!B:G,6,0)),"",VLOOKUP(A146,'entry data'!B:G,6,0))</f>
        <v>72</v>
      </c>
      <c r="D146" s="9" t="str">
        <f>IF(ISERROR(VLOOKUP(A146,'entry data'!B:C,2,0)),"",VLOOKUP(A146,'entry data'!B:C,2,0))</f>
        <v>Hire Purchase 1</v>
      </c>
      <c r="E146" s="9" t="str">
        <f>IF(ISERROR(VLOOKUP(A146,'entry data'!B:E,4,0)),"",VLOOKUP(A146,'entry data'!B:E,4,0))</f>
        <v>monthly</v>
      </c>
      <c r="F146" s="11">
        <f>IF(A146="","",IF(ISERROR(VLOOKUP(A146,'entry data'!B:F,5,0)),"",VLOOKUP(A146,'entry data'!B:F,5,0)))</f>
        <v>7000</v>
      </c>
      <c r="G146" s="12">
        <f>IF(A146="","",IF(ISERROR(VLOOKUP(A146,'entry data'!B:I,8,0)),"",VLOOKUP(A146,'entry data'!B:I,7,0)))</f>
        <v>0.22500000000000001</v>
      </c>
      <c r="H146" s="13">
        <f>IF(A146="","",IF(B146=1,VLOOKUP(A146,'entry data'!B:D,3,0),I145))</f>
        <v>43157</v>
      </c>
      <c r="I146" s="14">
        <f>IF(A146="","",IF(E146="weekly",7,IF(E146="fortnightly",14,IF(E146="monthly",DATE(IF(MONTH(H146)=12,YEAR(H146)+1,YEAR(H146)),VLOOKUP(MONTH(H146),index!$D$2:$G$13,2,0),DAY(H146)),
IF(E146="quarterly",DATE(IF(MONTH(H146)&gt;=10,YEAR(H146)+1,YEAR(H146)),VLOOKUP(MONTH(H146),index!$D$2:$G$13,3,0),DAY(H146)),
IF(E146="halfyearly",DATE(IF(MONTH(H146)&gt;=7,YEAR(H146)+1,YEAR(H146)),VLOOKUP(MONTH(H146),index!$D$2:$G$13,4,0),DAY(H146)),
DATE(YEAR(H146)+1,MONTH(H146),DAY(H146)))))-H146))+H146)</f>
        <v>43185</v>
      </c>
      <c r="J146" s="9" t="str">
        <f t="shared" si="28"/>
        <v>2018-03</v>
      </c>
      <c r="K146" s="11">
        <f t="shared" si="29"/>
        <v>1001.0852914922153</v>
      </c>
      <c r="L146" s="11">
        <f t="shared" si="30"/>
        <v>159.19603345483608</v>
      </c>
      <c r="M146" s="11">
        <f>IF(A146="","",VLOOKUP(E146,index!$A$1:$B$6,2,0)*K146*G146)</f>
        <v>18.770349215479037</v>
      </c>
      <c r="N146" s="11">
        <f>IF(A146="","",-PMT(G146*VLOOKUP(E146,index!$A$1:$B$6,2,0),C146,F146,0,0))</f>
        <v>177.96638267031511</v>
      </c>
      <c r="O146" s="11">
        <f t="shared" si="31"/>
        <v>841.88925803737925</v>
      </c>
      <c r="P146" s="11">
        <f t="shared" si="32"/>
        <v>841.88925803737925</v>
      </c>
      <c r="Q146" s="14"/>
    </row>
    <row r="147" spans="1:17" x14ac:dyDescent="0.25">
      <c r="A147" s="9">
        <f>IF(A146="","",IF(B146&lt;C146,A146,IF(A146=MAX('entry data'!$B$8:$B$507),"",A146+1)))</f>
        <v>2</v>
      </c>
      <c r="B147" s="9">
        <f t="shared" si="27"/>
        <v>68</v>
      </c>
      <c r="C147" s="9">
        <f>IF(ISERROR(VLOOKUP(A147,'entry data'!B:G,6,0)),"",VLOOKUP(A147,'entry data'!B:G,6,0))</f>
        <v>72</v>
      </c>
      <c r="D147" s="9" t="str">
        <f>IF(ISERROR(VLOOKUP(A147,'entry data'!B:C,2,0)),"",VLOOKUP(A147,'entry data'!B:C,2,0))</f>
        <v>Hire Purchase 1</v>
      </c>
      <c r="E147" s="9" t="str">
        <f>IF(ISERROR(VLOOKUP(A147,'entry data'!B:E,4,0)),"",VLOOKUP(A147,'entry data'!B:E,4,0))</f>
        <v>monthly</v>
      </c>
      <c r="F147" s="11">
        <f>IF(A147="","",IF(ISERROR(VLOOKUP(A147,'entry data'!B:F,5,0)),"",VLOOKUP(A147,'entry data'!B:F,5,0)))</f>
        <v>7000</v>
      </c>
      <c r="G147" s="12">
        <f>IF(A147="","",IF(ISERROR(VLOOKUP(A147,'entry data'!B:I,8,0)),"",VLOOKUP(A147,'entry data'!B:I,7,0)))</f>
        <v>0.22500000000000001</v>
      </c>
      <c r="H147" s="13">
        <f>IF(A147="","",IF(B147=1,VLOOKUP(A147,'entry data'!B:D,3,0),I146))</f>
        <v>43185</v>
      </c>
      <c r="I147" s="14">
        <f>IF(A147="","",IF(E147="weekly",7,IF(E147="fortnightly",14,IF(E147="monthly",DATE(IF(MONTH(H147)=12,YEAR(H147)+1,YEAR(H147)),VLOOKUP(MONTH(H147),index!$D$2:$G$13,2,0),DAY(H147)),
IF(E147="quarterly",DATE(IF(MONTH(H147)&gt;=10,YEAR(H147)+1,YEAR(H147)),VLOOKUP(MONTH(H147),index!$D$2:$G$13,3,0),DAY(H147)),
IF(E147="halfyearly",DATE(IF(MONTH(H147)&gt;=7,YEAR(H147)+1,YEAR(H147)),VLOOKUP(MONTH(H147),index!$D$2:$G$13,4,0),DAY(H147)),
DATE(YEAR(H147)+1,MONTH(H147),DAY(H147)))))-H147))+H147)</f>
        <v>43216</v>
      </c>
      <c r="J147" s="9" t="str">
        <f t="shared" si="28"/>
        <v>2018-04</v>
      </c>
      <c r="K147" s="11">
        <f t="shared" si="29"/>
        <v>841.88925803737925</v>
      </c>
      <c r="L147" s="11">
        <f t="shared" si="30"/>
        <v>162.18095908211424</v>
      </c>
      <c r="M147" s="11">
        <f>IF(A147="","",VLOOKUP(E147,index!$A$1:$B$6,2,0)*K147*G147)</f>
        <v>15.78542358820086</v>
      </c>
      <c r="N147" s="11">
        <f>IF(A147="","",-PMT(G147*VLOOKUP(E147,index!$A$1:$B$6,2,0),C147,F147,0,0))</f>
        <v>177.96638267031511</v>
      </c>
      <c r="O147" s="11">
        <f t="shared" si="31"/>
        <v>679.70829895526504</v>
      </c>
      <c r="P147" s="11">
        <f t="shared" si="32"/>
        <v>679.70829895526504</v>
      </c>
      <c r="Q147" s="14"/>
    </row>
    <row r="148" spans="1:17" x14ac:dyDescent="0.25">
      <c r="A148" s="9">
        <f>IF(A147="","",IF(B147&lt;C147,A147,IF(A147=MAX('entry data'!$B$8:$B$507),"",A147+1)))</f>
        <v>2</v>
      </c>
      <c r="B148" s="9">
        <f t="shared" si="27"/>
        <v>69</v>
      </c>
      <c r="C148" s="9">
        <f>IF(ISERROR(VLOOKUP(A148,'entry data'!B:G,6,0)),"",VLOOKUP(A148,'entry data'!B:G,6,0))</f>
        <v>72</v>
      </c>
      <c r="D148" s="9" t="str">
        <f>IF(ISERROR(VLOOKUP(A148,'entry data'!B:C,2,0)),"",VLOOKUP(A148,'entry data'!B:C,2,0))</f>
        <v>Hire Purchase 1</v>
      </c>
      <c r="E148" s="9" t="str">
        <f>IF(ISERROR(VLOOKUP(A148,'entry data'!B:E,4,0)),"",VLOOKUP(A148,'entry data'!B:E,4,0))</f>
        <v>monthly</v>
      </c>
      <c r="F148" s="11">
        <f>IF(A148="","",IF(ISERROR(VLOOKUP(A148,'entry data'!B:F,5,0)),"",VLOOKUP(A148,'entry data'!B:F,5,0)))</f>
        <v>7000</v>
      </c>
      <c r="G148" s="12">
        <f>IF(A148="","",IF(ISERROR(VLOOKUP(A148,'entry data'!B:I,8,0)),"",VLOOKUP(A148,'entry data'!B:I,7,0)))</f>
        <v>0.22500000000000001</v>
      </c>
      <c r="H148" s="13">
        <f>IF(A148="","",IF(B148=1,VLOOKUP(A148,'entry data'!B:D,3,0),I147))</f>
        <v>43216</v>
      </c>
      <c r="I148" s="14">
        <f>IF(A148="","",IF(E148="weekly",7,IF(E148="fortnightly",14,IF(E148="monthly",DATE(IF(MONTH(H148)=12,YEAR(H148)+1,YEAR(H148)),VLOOKUP(MONTH(H148),index!$D$2:$G$13,2,0),DAY(H148)),
IF(E148="quarterly",DATE(IF(MONTH(H148)&gt;=10,YEAR(H148)+1,YEAR(H148)),VLOOKUP(MONTH(H148),index!$D$2:$G$13,3,0),DAY(H148)),
IF(E148="halfyearly",DATE(IF(MONTH(H148)&gt;=7,YEAR(H148)+1,YEAR(H148)),VLOOKUP(MONTH(H148),index!$D$2:$G$13,4,0),DAY(H148)),
DATE(YEAR(H148)+1,MONTH(H148),DAY(H148)))))-H148))+H148)</f>
        <v>43246</v>
      </c>
      <c r="J148" s="9" t="str">
        <f t="shared" si="28"/>
        <v>2018-05</v>
      </c>
      <c r="K148" s="11">
        <f t="shared" si="29"/>
        <v>679.70829895526504</v>
      </c>
      <c r="L148" s="11">
        <f t="shared" si="30"/>
        <v>165.22185206490389</v>
      </c>
      <c r="M148" s="11">
        <f>IF(A148="","",VLOOKUP(E148,index!$A$1:$B$6,2,0)*K148*G148)</f>
        <v>12.744530605411219</v>
      </c>
      <c r="N148" s="11">
        <f>IF(A148="","",-PMT(G148*VLOOKUP(E148,index!$A$1:$B$6,2,0),C148,F148,0,0))</f>
        <v>177.96638267031511</v>
      </c>
      <c r="O148" s="11">
        <f t="shared" si="31"/>
        <v>514.48644689036109</v>
      </c>
      <c r="P148" s="11">
        <f t="shared" si="32"/>
        <v>514.48644689036109</v>
      </c>
      <c r="Q148" s="14"/>
    </row>
    <row r="149" spans="1:17" x14ac:dyDescent="0.25">
      <c r="A149" s="9">
        <f>IF(A148="","",IF(B148&lt;C148,A148,IF(A148=MAX('entry data'!$B$8:$B$507),"",A148+1)))</f>
        <v>2</v>
      </c>
      <c r="B149" s="9">
        <f t="shared" si="27"/>
        <v>70</v>
      </c>
      <c r="C149" s="9">
        <f>IF(ISERROR(VLOOKUP(A149,'entry data'!B:G,6,0)),"",VLOOKUP(A149,'entry data'!B:G,6,0))</f>
        <v>72</v>
      </c>
      <c r="D149" s="9" t="str">
        <f>IF(ISERROR(VLOOKUP(A149,'entry data'!B:C,2,0)),"",VLOOKUP(A149,'entry data'!B:C,2,0))</f>
        <v>Hire Purchase 1</v>
      </c>
      <c r="E149" s="9" t="str">
        <f>IF(ISERROR(VLOOKUP(A149,'entry data'!B:E,4,0)),"",VLOOKUP(A149,'entry data'!B:E,4,0))</f>
        <v>monthly</v>
      </c>
      <c r="F149" s="11">
        <f>IF(A149="","",IF(ISERROR(VLOOKUP(A149,'entry data'!B:F,5,0)),"",VLOOKUP(A149,'entry data'!B:F,5,0)))</f>
        <v>7000</v>
      </c>
      <c r="G149" s="12">
        <f>IF(A149="","",IF(ISERROR(VLOOKUP(A149,'entry data'!B:I,8,0)),"",VLOOKUP(A149,'entry data'!B:I,7,0)))</f>
        <v>0.22500000000000001</v>
      </c>
      <c r="H149" s="13">
        <f>IF(A149="","",IF(B149=1,VLOOKUP(A149,'entry data'!B:D,3,0),I148))</f>
        <v>43246</v>
      </c>
      <c r="I149" s="14">
        <f>IF(A149="","",IF(E149="weekly",7,IF(E149="fortnightly",14,IF(E149="monthly",DATE(IF(MONTH(H149)=12,YEAR(H149)+1,YEAR(H149)),VLOOKUP(MONTH(H149),index!$D$2:$G$13,2,0),DAY(H149)),
IF(E149="quarterly",DATE(IF(MONTH(H149)&gt;=10,YEAR(H149)+1,YEAR(H149)),VLOOKUP(MONTH(H149),index!$D$2:$G$13,3,0),DAY(H149)),
IF(E149="halfyearly",DATE(IF(MONTH(H149)&gt;=7,YEAR(H149)+1,YEAR(H149)),VLOOKUP(MONTH(H149),index!$D$2:$G$13,4,0),DAY(H149)),
DATE(YEAR(H149)+1,MONTH(H149),DAY(H149)))))-H149))+H149)</f>
        <v>43277</v>
      </c>
      <c r="J149" s="9" t="str">
        <f t="shared" si="28"/>
        <v>2018-06</v>
      </c>
      <c r="K149" s="11">
        <f t="shared" si="29"/>
        <v>514.48644689036109</v>
      </c>
      <c r="L149" s="11">
        <f t="shared" si="30"/>
        <v>168.31976179112084</v>
      </c>
      <c r="M149" s="11">
        <f>IF(A149="","",VLOOKUP(E149,index!$A$1:$B$6,2,0)*K149*G149)</f>
        <v>9.6466208791942716</v>
      </c>
      <c r="N149" s="11">
        <f>IF(A149="","",-PMT(G149*VLOOKUP(E149,index!$A$1:$B$6,2,0),C149,F149,0,0))</f>
        <v>177.96638267031511</v>
      </c>
      <c r="O149" s="11">
        <f t="shared" si="31"/>
        <v>346.16668509924023</v>
      </c>
      <c r="P149" s="11">
        <f t="shared" si="32"/>
        <v>346.16668509924023</v>
      </c>
      <c r="Q149" s="14"/>
    </row>
    <row r="150" spans="1:17" x14ac:dyDescent="0.25">
      <c r="A150" s="9">
        <f>IF(A149="","",IF(B149&lt;C149,A149,IF(A149=MAX('entry data'!$B$8:$B$507),"",A149+1)))</f>
        <v>2</v>
      </c>
      <c r="B150" s="9">
        <f t="shared" si="27"/>
        <v>71</v>
      </c>
      <c r="C150" s="9">
        <f>IF(ISERROR(VLOOKUP(A150,'entry data'!B:G,6,0)),"",VLOOKUP(A150,'entry data'!B:G,6,0))</f>
        <v>72</v>
      </c>
      <c r="D150" s="9" t="str">
        <f>IF(ISERROR(VLOOKUP(A150,'entry data'!B:C,2,0)),"",VLOOKUP(A150,'entry data'!B:C,2,0))</f>
        <v>Hire Purchase 1</v>
      </c>
      <c r="E150" s="9" t="str">
        <f>IF(ISERROR(VLOOKUP(A150,'entry data'!B:E,4,0)),"",VLOOKUP(A150,'entry data'!B:E,4,0))</f>
        <v>monthly</v>
      </c>
      <c r="F150" s="11">
        <f>IF(A150="","",IF(ISERROR(VLOOKUP(A150,'entry data'!B:F,5,0)),"",VLOOKUP(A150,'entry data'!B:F,5,0)))</f>
        <v>7000</v>
      </c>
      <c r="G150" s="12">
        <f>IF(A150="","",IF(ISERROR(VLOOKUP(A150,'entry data'!B:I,8,0)),"",VLOOKUP(A150,'entry data'!B:I,7,0)))</f>
        <v>0.22500000000000001</v>
      </c>
      <c r="H150" s="13">
        <f>IF(A150="","",IF(B150=1,VLOOKUP(A150,'entry data'!B:D,3,0),I149))</f>
        <v>43277</v>
      </c>
      <c r="I150" s="14">
        <f>IF(A150="","",IF(E150="weekly",7,IF(E150="fortnightly",14,IF(E150="monthly",DATE(IF(MONTH(H150)=12,YEAR(H150)+1,YEAR(H150)),VLOOKUP(MONTH(H150),index!$D$2:$G$13,2,0),DAY(H150)),
IF(E150="quarterly",DATE(IF(MONTH(H150)&gt;=10,YEAR(H150)+1,YEAR(H150)),VLOOKUP(MONTH(H150),index!$D$2:$G$13,3,0),DAY(H150)),
IF(E150="halfyearly",DATE(IF(MONTH(H150)&gt;=7,YEAR(H150)+1,YEAR(H150)),VLOOKUP(MONTH(H150),index!$D$2:$G$13,4,0),DAY(H150)),
DATE(YEAR(H150)+1,MONTH(H150),DAY(H150)))))-H150))+H150)</f>
        <v>43307</v>
      </c>
      <c r="J150" s="9" t="str">
        <f t="shared" si="28"/>
        <v>2018-07</v>
      </c>
      <c r="K150" s="11">
        <f t="shared" si="29"/>
        <v>346.16668509924023</v>
      </c>
      <c r="L150" s="11">
        <f t="shared" si="30"/>
        <v>171.47575732470435</v>
      </c>
      <c r="M150" s="11">
        <f>IF(A150="","",VLOOKUP(E150,index!$A$1:$B$6,2,0)*K150*G150)</f>
        <v>6.4906253456107548</v>
      </c>
      <c r="N150" s="11">
        <f>IF(A150="","",-PMT(G150*VLOOKUP(E150,index!$A$1:$B$6,2,0),C150,F150,0,0))</f>
        <v>177.96638267031511</v>
      </c>
      <c r="O150" s="11">
        <f t="shared" si="31"/>
        <v>174.69092777453588</v>
      </c>
      <c r="P150" s="11">
        <f t="shared" si="32"/>
        <v>174.69092777453588</v>
      </c>
      <c r="Q150" s="14"/>
    </row>
    <row r="151" spans="1:17" x14ac:dyDescent="0.25">
      <c r="A151" s="9">
        <f>IF(A150="","",IF(B150&lt;C150,A150,IF(A150=MAX('entry data'!$B$8:$B$507),"",A150+1)))</f>
        <v>2</v>
      </c>
      <c r="B151" s="9">
        <f t="shared" ref="B151:B214" si="33">IF(A151="","",IF(B150=C150,1,B150+1))</f>
        <v>72</v>
      </c>
      <c r="C151" s="9">
        <f>IF(ISERROR(VLOOKUP(A151,'entry data'!B:G,6,0)),"",VLOOKUP(A151,'entry data'!B:G,6,0))</f>
        <v>72</v>
      </c>
      <c r="D151" s="9" t="str">
        <f>IF(ISERROR(VLOOKUP(A151,'entry data'!B:C,2,0)),"",VLOOKUP(A151,'entry data'!B:C,2,0))</f>
        <v>Hire Purchase 1</v>
      </c>
      <c r="E151" s="9" t="str">
        <f>IF(ISERROR(VLOOKUP(A151,'entry data'!B:E,4,0)),"",VLOOKUP(A151,'entry data'!B:E,4,0))</f>
        <v>monthly</v>
      </c>
      <c r="F151" s="11">
        <f>IF(A151="","",IF(ISERROR(VLOOKUP(A151,'entry data'!B:F,5,0)),"",VLOOKUP(A151,'entry data'!B:F,5,0)))</f>
        <v>7000</v>
      </c>
      <c r="G151" s="12">
        <f>IF(A151="","",IF(ISERROR(VLOOKUP(A151,'entry data'!B:I,8,0)),"",VLOOKUP(A151,'entry data'!B:I,7,0)))</f>
        <v>0.22500000000000001</v>
      </c>
      <c r="H151" s="13">
        <f>IF(A151="","",IF(B151=1,VLOOKUP(A151,'entry data'!B:D,3,0),I150))</f>
        <v>43307</v>
      </c>
      <c r="I151" s="14">
        <f>IF(A151="","",IF(E151="weekly",7,IF(E151="fortnightly",14,IF(E151="monthly",DATE(IF(MONTH(H151)=12,YEAR(H151)+1,YEAR(H151)),VLOOKUP(MONTH(H151),index!$D$2:$G$13,2,0),DAY(H151)),
IF(E151="quarterly",DATE(IF(MONTH(H151)&gt;=10,YEAR(H151)+1,YEAR(H151)),VLOOKUP(MONTH(H151),index!$D$2:$G$13,3,0),DAY(H151)),
IF(E151="halfyearly",DATE(IF(MONTH(H151)&gt;=7,YEAR(H151)+1,YEAR(H151)),VLOOKUP(MONTH(H151),index!$D$2:$G$13,4,0),DAY(H151)),
DATE(YEAR(H151)+1,MONTH(H151),DAY(H151)))))-H151))+H151)</f>
        <v>43338</v>
      </c>
      <c r="J151" s="9" t="str">
        <f t="shared" ref="J151:J214" si="34">IF(A151="","",IF(MONTH(I151)&lt;10,YEAR(I151)&amp;"-0"&amp;MONTH(I151),YEAR(I151)&amp;"-"&amp;MONTH(I151)))</f>
        <v>2018-08</v>
      </c>
      <c r="K151" s="11">
        <f t="shared" ref="K151:K214" si="35">IF(A151="","",IF(B151=1,F151,O150))</f>
        <v>174.69092777453588</v>
      </c>
      <c r="L151" s="11">
        <f t="shared" ref="L151:L214" si="36">IF(A151="","",N151-M151)</f>
        <v>174.69092777454256</v>
      </c>
      <c r="M151" s="11">
        <f>IF(A151="","",VLOOKUP(E151,index!$A$1:$B$6,2,0)*K151*G151)</f>
        <v>3.2754548957725476</v>
      </c>
      <c r="N151" s="11">
        <f>IF(A151="","",-PMT(G151*VLOOKUP(E151,index!$A$1:$B$6,2,0),C151,F151,0,0))</f>
        <v>177.96638267031511</v>
      </c>
      <c r="O151" s="11">
        <f t="shared" ref="O151:O214" si="37">IF(A151="","",K151-L151)</f>
        <v>-6.6791017161449417E-12</v>
      </c>
      <c r="P151" s="11">
        <f t="shared" si="32"/>
        <v>-6.6791017161449417E-12</v>
      </c>
      <c r="Q151" s="14"/>
    </row>
    <row r="152" spans="1:17" x14ac:dyDescent="0.25">
      <c r="A152" s="9">
        <f>IF(A151="","",IF(B151&lt;C151,A151,IF(A151=MAX('entry data'!$B$8:$B$507),"",A151+1)))</f>
        <v>3</v>
      </c>
      <c r="B152" s="9">
        <f t="shared" si="33"/>
        <v>1</v>
      </c>
      <c r="C152" s="9">
        <f>IF(ISERROR(VLOOKUP(A152,'entry data'!B:G,6,0)),"",VLOOKUP(A152,'entry data'!B:G,6,0))</f>
        <v>48</v>
      </c>
      <c r="D152" s="9" t="str">
        <f>IF(ISERROR(VLOOKUP(A152,'entry data'!B:C,2,0)),"",VLOOKUP(A152,'entry data'!B:C,2,0))</f>
        <v>Hire Purchase 2</v>
      </c>
      <c r="E152" s="9" t="str">
        <f>IF(ISERROR(VLOOKUP(A152,'entry data'!B:E,4,0)),"",VLOOKUP(A152,'entry data'!B:E,4,0))</f>
        <v>monthly</v>
      </c>
      <c r="F152" s="11">
        <f>IF(A152="","",IF(ISERROR(VLOOKUP(A152,'entry data'!B:F,5,0)),"",VLOOKUP(A152,'entry data'!B:F,5,0)))</f>
        <v>4000</v>
      </c>
      <c r="G152" s="12">
        <f>IF(A152="","",IF(ISERROR(VLOOKUP(A152,'entry data'!B:I,8,0)),"",VLOOKUP(A152,'entry data'!B:I,7,0)))</f>
        <v>0.24299999999999999</v>
      </c>
      <c r="H152" s="13">
        <f>IF(A152="","",IF(B152=1,VLOOKUP(A152,'entry data'!B:D,3,0),I151))</f>
        <v>40617</v>
      </c>
      <c r="I152" s="14">
        <f>IF(A152="","",IF(E152="weekly",7,IF(E152="fortnightly",14,IF(E152="monthly",DATE(IF(MONTH(H152)=12,YEAR(H152)+1,YEAR(H152)),VLOOKUP(MONTH(H152),index!$D$2:$G$13,2,0),DAY(H152)),
IF(E152="quarterly",DATE(IF(MONTH(H152)&gt;=10,YEAR(H152)+1,YEAR(H152)),VLOOKUP(MONTH(H152),index!$D$2:$G$13,3,0),DAY(H152)),
IF(E152="halfyearly",DATE(IF(MONTH(H152)&gt;=7,YEAR(H152)+1,YEAR(H152)),VLOOKUP(MONTH(H152),index!$D$2:$G$13,4,0),DAY(H152)),
DATE(YEAR(H152)+1,MONTH(H152),DAY(H152)))))-H152))+H152)</f>
        <v>40648</v>
      </c>
      <c r="J152" s="9" t="str">
        <f t="shared" si="34"/>
        <v>2011-04</v>
      </c>
      <c r="K152" s="11">
        <f t="shared" si="35"/>
        <v>4000</v>
      </c>
      <c r="L152" s="11">
        <f t="shared" si="36"/>
        <v>50.071631040340264</v>
      </c>
      <c r="M152" s="11">
        <f>IF(A152="","",VLOOKUP(E152,index!$A$1:$B$6,2,0)*K152*G152)</f>
        <v>81</v>
      </c>
      <c r="N152" s="11">
        <f>IF(A152="","",-PMT(G152*VLOOKUP(E152,index!$A$1:$B$6,2,0),C152,F152,0,0))</f>
        <v>131.07163104034026</v>
      </c>
      <c r="O152" s="11">
        <f t="shared" si="37"/>
        <v>3949.9283689596596</v>
      </c>
      <c r="P152" s="11">
        <f t="shared" si="32"/>
        <v>3949.9283689596596</v>
      </c>
      <c r="Q152" s="14"/>
    </row>
    <row r="153" spans="1:17" x14ac:dyDescent="0.25">
      <c r="A153" s="9">
        <f>IF(A152="","",IF(B152&lt;C152,A152,IF(A152=MAX('entry data'!$B$8:$B$507),"",A152+1)))</f>
        <v>3</v>
      </c>
      <c r="B153" s="9">
        <f t="shared" si="33"/>
        <v>2</v>
      </c>
      <c r="C153" s="9">
        <f>IF(ISERROR(VLOOKUP(A153,'entry data'!B:G,6,0)),"",VLOOKUP(A153,'entry data'!B:G,6,0))</f>
        <v>48</v>
      </c>
      <c r="D153" s="9" t="str">
        <f>IF(ISERROR(VLOOKUP(A153,'entry data'!B:C,2,0)),"",VLOOKUP(A153,'entry data'!B:C,2,0))</f>
        <v>Hire Purchase 2</v>
      </c>
      <c r="E153" s="9" t="str">
        <f>IF(ISERROR(VLOOKUP(A153,'entry data'!B:E,4,0)),"",VLOOKUP(A153,'entry data'!B:E,4,0))</f>
        <v>monthly</v>
      </c>
      <c r="F153" s="11">
        <f>IF(A153="","",IF(ISERROR(VLOOKUP(A153,'entry data'!B:F,5,0)),"",VLOOKUP(A153,'entry data'!B:F,5,0)))</f>
        <v>4000</v>
      </c>
      <c r="G153" s="12">
        <f>IF(A153="","",IF(ISERROR(VLOOKUP(A153,'entry data'!B:I,8,0)),"",VLOOKUP(A153,'entry data'!B:I,7,0)))</f>
        <v>0.24299999999999999</v>
      </c>
      <c r="H153" s="13">
        <f>IF(A153="","",IF(B153=1,VLOOKUP(A153,'entry data'!B:D,3,0),I152))</f>
        <v>40648</v>
      </c>
      <c r="I153" s="14">
        <f>IF(A153="","",IF(E153="weekly",7,IF(E153="fortnightly",14,IF(E153="monthly",DATE(IF(MONTH(H153)=12,YEAR(H153)+1,YEAR(H153)),VLOOKUP(MONTH(H153),index!$D$2:$G$13,2,0),DAY(H153)),
IF(E153="quarterly",DATE(IF(MONTH(H153)&gt;=10,YEAR(H153)+1,YEAR(H153)),VLOOKUP(MONTH(H153),index!$D$2:$G$13,3,0),DAY(H153)),
IF(E153="halfyearly",DATE(IF(MONTH(H153)&gt;=7,YEAR(H153)+1,YEAR(H153)),VLOOKUP(MONTH(H153),index!$D$2:$G$13,4,0),DAY(H153)),
DATE(YEAR(H153)+1,MONTH(H153),DAY(H153)))))-H153))+H153)</f>
        <v>40678</v>
      </c>
      <c r="J153" s="9" t="str">
        <f t="shared" si="34"/>
        <v>2011-05</v>
      </c>
      <c r="K153" s="11">
        <f t="shared" si="35"/>
        <v>3949.9283689596596</v>
      </c>
      <c r="L153" s="11">
        <f t="shared" si="36"/>
        <v>51.085581568907159</v>
      </c>
      <c r="M153" s="11">
        <f>IF(A153="","",VLOOKUP(E153,index!$A$1:$B$6,2,0)*K153*G153)</f>
        <v>79.986049471433105</v>
      </c>
      <c r="N153" s="11">
        <f>IF(A153="","",-PMT(G153*VLOOKUP(E153,index!$A$1:$B$6,2,0),C153,F153,0,0))</f>
        <v>131.07163104034026</v>
      </c>
      <c r="O153" s="11">
        <f t="shared" si="37"/>
        <v>3898.8427873907526</v>
      </c>
      <c r="P153" s="11">
        <f t="shared" si="32"/>
        <v>3898.8427873907526</v>
      </c>
      <c r="Q153" s="14"/>
    </row>
    <row r="154" spans="1:17" x14ac:dyDescent="0.25">
      <c r="A154" s="9">
        <f>IF(A153="","",IF(B153&lt;C153,A153,IF(A153=MAX('entry data'!$B$8:$B$507),"",A153+1)))</f>
        <v>3</v>
      </c>
      <c r="B154" s="9">
        <f t="shared" si="33"/>
        <v>3</v>
      </c>
      <c r="C154" s="9">
        <f>IF(ISERROR(VLOOKUP(A154,'entry data'!B:G,6,0)),"",VLOOKUP(A154,'entry data'!B:G,6,0))</f>
        <v>48</v>
      </c>
      <c r="D154" s="9" t="str">
        <f>IF(ISERROR(VLOOKUP(A154,'entry data'!B:C,2,0)),"",VLOOKUP(A154,'entry data'!B:C,2,0))</f>
        <v>Hire Purchase 2</v>
      </c>
      <c r="E154" s="9" t="str">
        <f>IF(ISERROR(VLOOKUP(A154,'entry data'!B:E,4,0)),"",VLOOKUP(A154,'entry data'!B:E,4,0))</f>
        <v>monthly</v>
      </c>
      <c r="F154" s="11">
        <f>IF(A154="","",IF(ISERROR(VLOOKUP(A154,'entry data'!B:F,5,0)),"",VLOOKUP(A154,'entry data'!B:F,5,0)))</f>
        <v>4000</v>
      </c>
      <c r="G154" s="12">
        <f>IF(A154="","",IF(ISERROR(VLOOKUP(A154,'entry data'!B:I,8,0)),"",VLOOKUP(A154,'entry data'!B:I,7,0)))</f>
        <v>0.24299999999999999</v>
      </c>
      <c r="H154" s="13">
        <f>IF(A154="","",IF(B154=1,VLOOKUP(A154,'entry data'!B:D,3,0),I153))</f>
        <v>40678</v>
      </c>
      <c r="I154" s="14">
        <f>IF(A154="","",IF(E154="weekly",7,IF(E154="fortnightly",14,IF(E154="monthly",DATE(IF(MONTH(H154)=12,YEAR(H154)+1,YEAR(H154)),VLOOKUP(MONTH(H154),index!$D$2:$G$13,2,0),DAY(H154)),
IF(E154="quarterly",DATE(IF(MONTH(H154)&gt;=10,YEAR(H154)+1,YEAR(H154)),VLOOKUP(MONTH(H154),index!$D$2:$G$13,3,0),DAY(H154)),
IF(E154="halfyearly",DATE(IF(MONTH(H154)&gt;=7,YEAR(H154)+1,YEAR(H154)),VLOOKUP(MONTH(H154),index!$D$2:$G$13,4,0),DAY(H154)),
DATE(YEAR(H154)+1,MONTH(H154),DAY(H154)))))-H154))+H154)</f>
        <v>40709</v>
      </c>
      <c r="J154" s="9" t="str">
        <f t="shared" si="34"/>
        <v>2011-06</v>
      </c>
      <c r="K154" s="11">
        <f t="shared" si="35"/>
        <v>3898.8427873907526</v>
      </c>
      <c r="L154" s="11">
        <f t="shared" si="36"/>
        <v>52.120064595677533</v>
      </c>
      <c r="M154" s="11">
        <f>IF(A154="","",VLOOKUP(E154,index!$A$1:$B$6,2,0)*K154*G154)</f>
        <v>78.951566444662731</v>
      </c>
      <c r="N154" s="11">
        <f>IF(A154="","",-PMT(G154*VLOOKUP(E154,index!$A$1:$B$6,2,0),C154,F154,0,0))</f>
        <v>131.07163104034026</v>
      </c>
      <c r="O154" s="11">
        <f t="shared" si="37"/>
        <v>3846.7227227950752</v>
      </c>
      <c r="P154" s="11">
        <f t="shared" si="32"/>
        <v>3846.7227227950752</v>
      </c>
      <c r="Q154" s="14"/>
    </row>
    <row r="155" spans="1:17" x14ac:dyDescent="0.25">
      <c r="A155" s="9">
        <f>IF(A154="","",IF(B154&lt;C154,A154,IF(A154=MAX('entry data'!$B$8:$B$507),"",A154+1)))</f>
        <v>3</v>
      </c>
      <c r="B155" s="9">
        <f t="shared" si="33"/>
        <v>4</v>
      </c>
      <c r="C155" s="9">
        <f>IF(ISERROR(VLOOKUP(A155,'entry data'!B:G,6,0)),"",VLOOKUP(A155,'entry data'!B:G,6,0))</f>
        <v>48</v>
      </c>
      <c r="D155" s="9" t="str">
        <f>IF(ISERROR(VLOOKUP(A155,'entry data'!B:C,2,0)),"",VLOOKUP(A155,'entry data'!B:C,2,0))</f>
        <v>Hire Purchase 2</v>
      </c>
      <c r="E155" s="9" t="str">
        <f>IF(ISERROR(VLOOKUP(A155,'entry data'!B:E,4,0)),"",VLOOKUP(A155,'entry data'!B:E,4,0))</f>
        <v>monthly</v>
      </c>
      <c r="F155" s="11">
        <f>IF(A155="","",IF(ISERROR(VLOOKUP(A155,'entry data'!B:F,5,0)),"",VLOOKUP(A155,'entry data'!B:F,5,0)))</f>
        <v>4000</v>
      </c>
      <c r="G155" s="12">
        <f>IF(A155="","",IF(ISERROR(VLOOKUP(A155,'entry data'!B:I,8,0)),"",VLOOKUP(A155,'entry data'!B:I,7,0)))</f>
        <v>0.24299999999999999</v>
      </c>
      <c r="H155" s="13">
        <f>IF(A155="","",IF(B155=1,VLOOKUP(A155,'entry data'!B:D,3,0),I154))</f>
        <v>40709</v>
      </c>
      <c r="I155" s="14">
        <f>IF(A155="","",IF(E155="weekly",7,IF(E155="fortnightly",14,IF(E155="monthly",DATE(IF(MONTH(H155)=12,YEAR(H155)+1,YEAR(H155)),VLOOKUP(MONTH(H155),index!$D$2:$G$13,2,0),DAY(H155)),
IF(E155="quarterly",DATE(IF(MONTH(H155)&gt;=10,YEAR(H155)+1,YEAR(H155)),VLOOKUP(MONTH(H155),index!$D$2:$G$13,3,0),DAY(H155)),
IF(E155="halfyearly",DATE(IF(MONTH(H155)&gt;=7,YEAR(H155)+1,YEAR(H155)),VLOOKUP(MONTH(H155),index!$D$2:$G$13,4,0),DAY(H155)),
DATE(YEAR(H155)+1,MONTH(H155),DAY(H155)))))-H155))+H155)</f>
        <v>40739</v>
      </c>
      <c r="J155" s="9" t="str">
        <f t="shared" si="34"/>
        <v>2011-07</v>
      </c>
      <c r="K155" s="11">
        <f t="shared" si="35"/>
        <v>3846.7227227950752</v>
      </c>
      <c r="L155" s="11">
        <f t="shared" si="36"/>
        <v>53.17549590374</v>
      </c>
      <c r="M155" s="11">
        <f>IF(A155="","",VLOOKUP(E155,index!$A$1:$B$6,2,0)*K155*G155)</f>
        <v>77.896135136600265</v>
      </c>
      <c r="N155" s="11">
        <f>IF(A155="","",-PMT(G155*VLOOKUP(E155,index!$A$1:$B$6,2,0),C155,F155,0,0))</f>
        <v>131.07163104034026</v>
      </c>
      <c r="O155" s="11">
        <f t="shared" si="37"/>
        <v>3793.5472268913354</v>
      </c>
      <c r="P155" s="11">
        <f t="shared" si="32"/>
        <v>3793.5472268913354</v>
      </c>
      <c r="Q155" s="14"/>
    </row>
    <row r="156" spans="1:17" x14ac:dyDescent="0.25">
      <c r="A156" s="9">
        <f>IF(A155="","",IF(B155&lt;C155,A155,IF(A155=MAX('entry data'!$B$8:$B$507),"",A155+1)))</f>
        <v>3</v>
      </c>
      <c r="B156" s="9">
        <f t="shared" si="33"/>
        <v>5</v>
      </c>
      <c r="C156" s="9">
        <f>IF(ISERROR(VLOOKUP(A156,'entry data'!B:G,6,0)),"",VLOOKUP(A156,'entry data'!B:G,6,0))</f>
        <v>48</v>
      </c>
      <c r="D156" s="9" t="str">
        <f>IF(ISERROR(VLOOKUP(A156,'entry data'!B:C,2,0)),"",VLOOKUP(A156,'entry data'!B:C,2,0))</f>
        <v>Hire Purchase 2</v>
      </c>
      <c r="E156" s="9" t="str">
        <f>IF(ISERROR(VLOOKUP(A156,'entry data'!B:E,4,0)),"",VLOOKUP(A156,'entry data'!B:E,4,0))</f>
        <v>monthly</v>
      </c>
      <c r="F156" s="11">
        <f>IF(A156="","",IF(ISERROR(VLOOKUP(A156,'entry data'!B:F,5,0)),"",VLOOKUP(A156,'entry data'!B:F,5,0)))</f>
        <v>4000</v>
      </c>
      <c r="G156" s="12">
        <f>IF(A156="","",IF(ISERROR(VLOOKUP(A156,'entry data'!B:I,8,0)),"",VLOOKUP(A156,'entry data'!B:I,7,0)))</f>
        <v>0.24299999999999999</v>
      </c>
      <c r="H156" s="13">
        <f>IF(A156="","",IF(B156=1,VLOOKUP(A156,'entry data'!B:D,3,0),I155))</f>
        <v>40739</v>
      </c>
      <c r="I156" s="14">
        <f>IF(A156="","",IF(E156="weekly",7,IF(E156="fortnightly",14,IF(E156="monthly",DATE(IF(MONTH(H156)=12,YEAR(H156)+1,YEAR(H156)),VLOOKUP(MONTH(H156),index!$D$2:$G$13,2,0),DAY(H156)),
IF(E156="quarterly",DATE(IF(MONTH(H156)&gt;=10,YEAR(H156)+1,YEAR(H156)),VLOOKUP(MONTH(H156),index!$D$2:$G$13,3,0),DAY(H156)),
IF(E156="halfyearly",DATE(IF(MONTH(H156)&gt;=7,YEAR(H156)+1,YEAR(H156)),VLOOKUP(MONTH(H156),index!$D$2:$G$13,4,0),DAY(H156)),
DATE(YEAR(H156)+1,MONTH(H156),DAY(H156)))))-H156))+H156)</f>
        <v>40770</v>
      </c>
      <c r="J156" s="9" t="str">
        <f t="shared" si="34"/>
        <v>2011-08</v>
      </c>
      <c r="K156" s="11">
        <f t="shared" si="35"/>
        <v>3793.5472268913354</v>
      </c>
      <c r="L156" s="11">
        <f t="shared" si="36"/>
        <v>54.252299695790725</v>
      </c>
      <c r="M156" s="11">
        <f>IF(A156="","",VLOOKUP(E156,index!$A$1:$B$6,2,0)*K156*G156)</f>
        <v>76.819331344549539</v>
      </c>
      <c r="N156" s="11">
        <f>IF(A156="","",-PMT(G156*VLOOKUP(E156,index!$A$1:$B$6,2,0),C156,F156,0,0))</f>
        <v>131.07163104034026</v>
      </c>
      <c r="O156" s="11">
        <f t="shared" si="37"/>
        <v>3739.2949271955449</v>
      </c>
      <c r="P156" s="11">
        <f t="shared" si="32"/>
        <v>3739.2949271955449</v>
      </c>
      <c r="Q156" s="14"/>
    </row>
    <row r="157" spans="1:17" x14ac:dyDescent="0.25">
      <c r="A157" s="9">
        <f>IF(A156="","",IF(B156&lt;C156,A156,IF(A156=MAX('entry data'!$B$8:$B$507),"",A156+1)))</f>
        <v>3</v>
      </c>
      <c r="B157" s="9">
        <f t="shared" si="33"/>
        <v>6</v>
      </c>
      <c r="C157" s="9">
        <f>IF(ISERROR(VLOOKUP(A157,'entry data'!B:G,6,0)),"",VLOOKUP(A157,'entry data'!B:G,6,0))</f>
        <v>48</v>
      </c>
      <c r="D157" s="9" t="str">
        <f>IF(ISERROR(VLOOKUP(A157,'entry data'!B:C,2,0)),"",VLOOKUP(A157,'entry data'!B:C,2,0))</f>
        <v>Hire Purchase 2</v>
      </c>
      <c r="E157" s="9" t="str">
        <f>IF(ISERROR(VLOOKUP(A157,'entry data'!B:E,4,0)),"",VLOOKUP(A157,'entry data'!B:E,4,0))</f>
        <v>monthly</v>
      </c>
      <c r="F157" s="11">
        <f>IF(A157="","",IF(ISERROR(VLOOKUP(A157,'entry data'!B:F,5,0)),"",VLOOKUP(A157,'entry data'!B:F,5,0)))</f>
        <v>4000</v>
      </c>
      <c r="G157" s="12">
        <f>IF(A157="","",IF(ISERROR(VLOOKUP(A157,'entry data'!B:I,8,0)),"",VLOOKUP(A157,'entry data'!B:I,7,0)))</f>
        <v>0.24299999999999999</v>
      </c>
      <c r="H157" s="13">
        <f>IF(A157="","",IF(B157=1,VLOOKUP(A157,'entry data'!B:D,3,0),I156))</f>
        <v>40770</v>
      </c>
      <c r="I157" s="14">
        <f>IF(A157="","",IF(E157="weekly",7,IF(E157="fortnightly",14,IF(E157="monthly",DATE(IF(MONTH(H157)=12,YEAR(H157)+1,YEAR(H157)),VLOOKUP(MONTH(H157),index!$D$2:$G$13,2,0),DAY(H157)),
IF(E157="quarterly",DATE(IF(MONTH(H157)&gt;=10,YEAR(H157)+1,YEAR(H157)),VLOOKUP(MONTH(H157),index!$D$2:$G$13,3,0),DAY(H157)),
IF(E157="halfyearly",DATE(IF(MONTH(H157)&gt;=7,YEAR(H157)+1,YEAR(H157)),VLOOKUP(MONTH(H157),index!$D$2:$G$13,4,0),DAY(H157)),
DATE(YEAR(H157)+1,MONTH(H157),DAY(H157)))))-H157))+H157)</f>
        <v>40801</v>
      </c>
      <c r="J157" s="9" t="str">
        <f t="shared" si="34"/>
        <v>2011-09</v>
      </c>
      <c r="K157" s="11">
        <f t="shared" si="35"/>
        <v>3739.2949271955449</v>
      </c>
      <c r="L157" s="11">
        <f t="shared" si="36"/>
        <v>55.350908764630489</v>
      </c>
      <c r="M157" s="11">
        <f>IF(A157="","",VLOOKUP(E157,index!$A$1:$B$6,2,0)*K157*G157)</f>
        <v>75.720722275709775</v>
      </c>
      <c r="N157" s="11">
        <f>IF(A157="","",-PMT(G157*VLOOKUP(E157,index!$A$1:$B$6,2,0),C157,F157,0,0))</f>
        <v>131.07163104034026</v>
      </c>
      <c r="O157" s="11">
        <f t="shared" si="37"/>
        <v>3683.9440184309146</v>
      </c>
      <c r="P157" s="11">
        <f t="shared" si="32"/>
        <v>3683.9440184309146</v>
      </c>
      <c r="Q157" s="14"/>
    </row>
    <row r="158" spans="1:17" x14ac:dyDescent="0.25">
      <c r="A158" s="9">
        <f>IF(A157="","",IF(B157&lt;C157,A157,IF(A157=MAX('entry data'!$B$8:$B$507),"",A157+1)))</f>
        <v>3</v>
      </c>
      <c r="B158" s="9">
        <f t="shared" si="33"/>
        <v>7</v>
      </c>
      <c r="C158" s="9">
        <f>IF(ISERROR(VLOOKUP(A158,'entry data'!B:G,6,0)),"",VLOOKUP(A158,'entry data'!B:G,6,0))</f>
        <v>48</v>
      </c>
      <c r="D158" s="9" t="str">
        <f>IF(ISERROR(VLOOKUP(A158,'entry data'!B:C,2,0)),"",VLOOKUP(A158,'entry data'!B:C,2,0))</f>
        <v>Hire Purchase 2</v>
      </c>
      <c r="E158" s="9" t="str">
        <f>IF(ISERROR(VLOOKUP(A158,'entry data'!B:E,4,0)),"",VLOOKUP(A158,'entry data'!B:E,4,0))</f>
        <v>monthly</v>
      </c>
      <c r="F158" s="11">
        <f>IF(A158="","",IF(ISERROR(VLOOKUP(A158,'entry data'!B:F,5,0)),"",VLOOKUP(A158,'entry data'!B:F,5,0)))</f>
        <v>4000</v>
      </c>
      <c r="G158" s="12">
        <f>IF(A158="","",IF(ISERROR(VLOOKUP(A158,'entry data'!B:I,8,0)),"",VLOOKUP(A158,'entry data'!B:I,7,0)))</f>
        <v>0.24299999999999999</v>
      </c>
      <c r="H158" s="13">
        <f>IF(A158="","",IF(B158=1,VLOOKUP(A158,'entry data'!B:D,3,0),I157))</f>
        <v>40801</v>
      </c>
      <c r="I158" s="14">
        <f>IF(A158="","",IF(E158="weekly",7,IF(E158="fortnightly",14,IF(E158="monthly",DATE(IF(MONTH(H158)=12,YEAR(H158)+1,YEAR(H158)),VLOOKUP(MONTH(H158),index!$D$2:$G$13,2,0),DAY(H158)),
IF(E158="quarterly",DATE(IF(MONTH(H158)&gt;=10,YEAR(H158)+1,YEAR(H158)),VLOOKUP(MONTH(H158),index!$D$2:$G$13,3,0),DAY(H158)),
IF(E158="halfyearly",DATE(IF(MONTH(H158)&gt;=7,YEAR(H158)+1,YEAR(H158)),VLOOKUP(MONTH(H158),index!$D$2:$G$13,4,0),DAY(H158)),
DATE(YEAR(H158)+1,MONTH(H158),DAY(H158)))))-H158))+H158)</f>
        <v>40831</v>
      </c>
      <c r="J158" s="9" t="str">
        <f t="shared" si="34"/>
        <v>2011-10</v>
      </c>
      <c r="K158" s="11">
        <f t="shared" si="35"/>
        <v>3683.9440184309146</v>
      </c>
      <c r="L158" s="11">
        <f t="shared" si="36"/>
        <v>56.471764667114243</v>
      </c>
      <c r="M158" s="11">
        <f>IF(A158="","",VLOOKUP(E158,index!$A$1:$B$6,2,0)*K158*G158)</f>
        <v>74.599866373226021</v>
      </c>
      <c r="N158" s="11">
        <f>IF(A158="","",-PMT(G158*VLOOKUP(E158,index!$A$1:$B$6,2,0),C158,F158,0,0))</f>
        <v>131.07163104034026</v>
      </c>
      <c r="O158" s="11">
        <f t="shared" si="37"/>
        <v>3627.4722537638004</v>
      </c>
      <c r="P158" s="11">
        <f t="shared" si="32"/>
        <v>3627.4722537638004</v>
      </c>
      <c r="Q158" s="14"/>
    </row>
    <row r="159" spans="1:17" x14ac:dyDescent="0.25">
      <c r="A159" s="9">
        <f>IF(A158="","",IF(B158&lt;C158,A158,IF(A158=MAX('entry data'!$B$8:$B$507),"",A158+1)))</f>
        <v>3</v>
      </c>
      <c r="B159" s="9">
        <f t="shared" si="33"/>
        <v>8</v>
      </c>
      <c r="C159" s="9">
        <f>IF(ISERROR(VLOOKUP(A159,'entry data'!B:G,6,0)),"",VLOOKUP(A159,'entry data'!B:G,6,0))</f>
        <v>48</v>
      </c>
      <c r="D159" s="9" t="str">
        <f>IF(ISERROR(VLOOKUP(A159,'entry data'!B:C,2,0)),"",VLOOKUP(A159,'entry data'!B:C,2,0))</f>
        <v>Hire Purchase 2</v>
      </c>
      <c r="E159" s="9" t="str">
        <f>IF(ISERROR(VLOOKUP(A159,'entry data'!B:E,4,0)),"",VLOOKUP(A159,'entry data'!B:E,4,0))</f>
        <v>monthly</v>
      </c>
      <c r="F159" s="11">
        <f>IF(A159="","",IF(ISERROR(VLOOKUP(A159,'entry data'!B:F,5,0)),"",VLOOKUP(A159,'entry data'!B:F,5,0)))</f>
        <v>4000</v>
      </c>
      <c r="G159" s="12">
        <f>IF(A159="","",IF(ISERROR(VLOOKUP(A159,'entry data'!B:I,8,0)),"",VLOOKUP(A159,'entry data'!B:I,7,0)))</f>
        <v>0.24299999999999999</v>
      </c>
      <c r="H159" s="13">
        <f>IF(A159="","",IF(B159=1,VLOOKUP(A159,'entry data'!B:D,3,0),I158))</f>
        <v>40831</v>
      </c>
      <c r="I159" s="14">
        <f>IF(A159="","",IF(E159="weekly",7,IF(E159="fortnightly",14,IF(E159="monthly",DATE(IF(MONTH(H159)=12,YEAR(H159)+1,YEAR(H159)),VLOOKUP(MONTH(H159),index!$D$2:$G$13,2,0),DAY(H159)),
IF(E159="quarterly",DATE(IF(MONTH(H159)&gt;=10,YEAR(H159)+1,YEAR(H159)),VLOOKUP(MONTH(H159),index!$D$2:$G$13,3,0),DAY(H159)),
IF(E159="halfyearly",DATE(IF(MONTH(H159)&gt;=7,YEAR(H159)+1,YEAR(H159)),VLOOKUP(MONTH(H159),index!$D$2:$G$13,4,0),DAY(H159)),
DATE(YEAR(H159)+1,MONTH(H159),DAY(H159)))))-H159))+H159)</f>
        <v>40862</v>
      </c>
      <c r="J159" s="9" t="str">
        <f t="shared" si="34"/>
        <v>2011-11</v>
      </c>
      <c r="K159" s="11">
        <f t="shared" si="35"/>
        <v>3627.4722537638004</v>
      </c>
      <c r="L159" s="11">
        <f t="shared" si="36"/>
        <v>57.615317901623314</v>
      </c>
      <c r="M159" s="11">
        <f>IF(A159="","",VLOOKUP(E159,index!$A$1:$B$6,2,0)*K159*G159)</f>
        <v>73.456313138716951</v>
      </c>
      <c r="N159" s="11">
        <f>IF(A159="","",-PMT(G159*VLOOKUP(E159,index!$A$1:$B$6,2,0),C159,F159,0,0))</f>
        <v>131.07163104034026</v>
      </c>
      <c r="O159" s="11">
        <f t="shared" si="37"/>
        <v>3569.8569358621771</v>
      </c>
      <c r="P159" s="11">
        <f t="shared" si="32"/>
        <v>3569.8569358621771</v>
      </c>
      <c r="Q159" s="14"/>
    </row>
    <row r="160" spans="1:17" x14ac:dyDescent="0.25">
      <c r="A160" s="9">
        <f>IF(A159="","",IF(B159&lt;C159,A159,IF(A159=MAX('entry data'!$B$8:$B$507),"",A159+1)))</f>
        <v>3</v>
      </c>
      <c r="B160" s="9">
        <f t="shared" si="33"/>
        <v>9</v>
      </c>
      <c r="C160" s="9">
        <f>IF(ISERROR(VLOOKUP(A160,'entry data'!B:G,6,0)),"",VLOOKUP(A160,'entry data'!B:G,6,0))</f>
        <v>48</v>
      </c>
      <c r="D160" s="9" t="str">
        <f>IF(ISERROR(VLOOKUP(A160,'entry data'!B:C,2,0)),"",VLOOKUP(A160,'entry data'!B:C,2,0))</f>
        <v>Hire Purchase 2</v>
      </c>
      <c r="E160" s="9" t="str">
        <f>IF(ISERROR(VLOOKUP(A160,'entry data'!B:E,4,0)),"",VLOOKUP(A160,'entry data'!B:E,4,0))</f>
        <v>monthly</v>
      </c>
      <c r="F160" s="11">
        <f>IF(A160="","",IF(ISERROR(VLOOKUP(A160,'entry data'!B:F,5,0)),"",VLOOKUP(A160,'entry data'!B:F,5,0)))</f>
        <v>4000</v>
      </c>
      <c r="G160" s="12">
        <f>IF(A160="","",IF(ISERROR(VLOOKUP(A160,'entry data'!B:I,8,0)),"",VLOOKUP(A160,'entry data'!B:I,7,0)))</f>
        <v>0.24299999999999999</v>
      </c>
      <c r="H160" s="13">
        <f>IF(A160="","",IF(B160=1,VLOOKUP(A160,'entry data'!B:D,3,0),I159))</f>
        <v>40862</v>
      </c>
      <c r="I160" s="14">
        <f>IF(A160="","",IF(E160="weekly",7,IF(E160="fortnightly",14,IF(E160="monthly",DATE(IF(MONTH(H160)=12,YEAR(H160)+1,YEAR(H160)),VLOOKUP(MONTH(H160),index!$D$2:$G$13,2,0),DAY(H160)),
IF(E160="quarterly",DATE(IF(MONTH(H160)&gt;=10,YEAR(H160)+1,YEAR(H160)),VLOOKUP(MONTH(H160),index!$D$2:$G$13,3,0),DAY(H160)),
IF(E160="halfyearly",DATE(IF(MONTH(H160)&gt;=7,YEAR(H160)+1,YEAR(H160)),VLOOKUP(MONTH(H160),index!$D$2:$G$13,4,0),DAY(H160)),
DATE(YEAR(H160)+1,MONTH(H160),DAY(H160)))))-H160))+H160)</f>
        <v>40892</v>
      </c>
      <c r="J160" s="9" t="str">
        <f t="shared" si="34"/>
        <v>2011-12</v>
      </c>
      <c r="K160" s="11">
        <f t="shared" si="35"/>
        <v>3569.8569358621771</v>
      </c>
      <c r="L160" s="11">
        <f t="shared" si="36"/>
        <v>58.782028089131174</v>
      </c>
      <c r="M160" s="11">
        <f>IF(A160="","",VLOOKUP(E160,index!$A$1:$B$6,2,0)*K160*G160)</f>
        <v>72.289602951209091</v>
      </c>
      <c r="N160" s="11">
        <f>IF(A160="","",-PMT(G160*VLOOKUP(E160,index!$A$1:$B$6,2,0),C160,F160,0,0))</f>
        <v>131.07163104034026</v>
      </c>
      <c r="O160" s="11">
        <f t="shared" si="37"/>
        <v>3511.0749077730461</v>
      </c>
      <c r="P160" s="11">
        <f t="shared" si="32"/>
        <v>3511.0749077730461</v>
      </c>
      <c r="Q160" s="14"/>
    </row>
    <row r="161" spans="1:17" x14ac:dyDescent="0.25">
      <c r="A161" s="9">
        <f>IF(A160="","",IF(B160&lt;C160,A160,IF(A160=MAX('entry data'!$B$8:$B$507),"",A160+1)))</f>
        <v>3</v>
      </c>
      <c r="B161" s="9">
        <f t="shared" si="33"/>
        <v>10</v>
      </c>
      <c r="C161" s="9">
        <f>IF(ISERROR(VLOOKUP(A161,'entry data'!B:G,6,0)),"",VLOOKUP(A161,'entry data'!B:G,6,0))</f>
        <v>48</v>
      </c>
      <c r="D161" s="9" t="str">
        <f>IF(ISERROR(VLOOKUP(A161,'entry data'!B:C,2,0)),"",VLOOKUP(A161,'entry data'!B:C,2,0))</f>
        <v>Hire Purchase 2</v>
      </c>
      <c r="E161" s="9" t="str">
        <f>IF(ISERROR(VLOOKUP(A161,'entry data'!B:E,4,0)),"",VLOOKUP(A161,'entry data'!B:E,4,0))</f>
        <v>monthly</v>
      </c>
      <c r="F161" s="11">
        <f>IF(A161="","",IF(ISERROR(VLOOKUP(A161,'entry data'!B:F,5,0)),"",VLOOKUP(A161,'entry data'!B:F,5,0)))</f>
        <v>4000</v>
      </c>
      <c r="G161" s="12">
        <f>IF(A161="","",IF(ISERROR(VLOOKUP(A161,'entry data'!B:I,8,0)),"",VLOOKUP(A161,'entry data'!B:I,7,0)))</f>
        <v>0.24299999999999999</v>
      </c>
      <c r="H161" s="13">
        <f>IF(A161="","",IF(B161=1,VLOOKUP(A161,'entry data'!B:D,3,0),I160))</f>
        <v>40892</v>
      </c>
      <c r="I161" s="14">
        <f>IF(A161="","",IF(E161="weekly",7,IF(E161="fortnightly",14,IF(E161="monthly",DATE(IF(MONTH(H161)=12,YEAR(H161)+1,YEAR(H161)),VLOOKUP(MONTH(H161),index!$D$2:$G$13,2,0),DAY(H161)),
IF(E161="quarterly",DATE(IF(MONTH(H161)&gt;=10,YEAR(H161)+1,YEAR(H161)),VLOOKUP(MONTH(H161),index!$D$2:$G$13,3,0),DAY(H161)),
IF(E161="halfyearly",DATE(IF(MONTH(H161)&gt;=7,YEAR(H161)+1,YEAR(H161)),VLOOKUP(MONTH(H161),index!$D$2:$G$13,4,0),DAY(H161)),
DATE(YEAR(H161)+1,MONTH(H161),DAY(H161)))))-H161))+H161)</f>
        <v>40923</v>
      </c>
      <c r="J161" s="9" t="str">
        <f t="shared" si="34"/>
        <v>2012-01</v>
      </c>
      <c r="K161" s="11">
        <f t="shared" si="35"/>
        <v>3511.0749077730461</v>
      </c>
      <c r="L161" s="11">
        <f t="shared" si="36"/>
        <v>59.972364157936099</v>
      </c>
      <c r="M161" s="11">
        <f>IF(A161="","",VLOOKUP(E161,index!$A$1:$B$6,2,0)*K161*G161)</f>
        <v>71.099266882404166</v>
      </c>
      <c r="N161" s="11">
        <f>IF(A161="","",-PMT(G161*VLOOKUP(E161,index!$A$1:$B$6,2,0),C161,F161,0,0))</f>
        <v>131.07163104034026</v>
      </c>
      <c r="O161" s="11">
        <f t="shared" si="37"/>
        <v>3451.1025436151099</v>
      </c>
      <c r="P161" s="11">
        <f t="shared" si="32"/>
        <v>3451.1025436151099</v>
      </c>
      <c r="Q161" s="14"/>
    </row>
    <row r="162" spans="1:17" x14ac:dyDescent="0.25">
      <c r="A162" s="9">
        <f>IF(A161="","",IF(B161&lt;C161,A161,IF(A161=MAX('entry data'!$B$8:$B$507),"",A161+1)))</f>
        <v>3</v>
      </c>
      <c r="B162" s="9">
        <f t="shared" si="33"/>
        <v>11</v>
      </c>
      <c r="C162" s="9">
        <f>IF(ISERROR(VLOOKUP(A162,'entry data'!B:G,6,0)),"",VLOOKUP(A162,'entry data'!B:G,6,0))</f>
        <v>48</v>
      </c>
      <c r="D162" s="9" t="str">
        <f>IF(ISERROR(VLOOKUP(A162,'entry data'!B:C,2,0)),"",VLOOKUP(A162,'entry data'!B:C,2,0))</f>
        <v>Hire Purchase 2</v>
      </c>
      <c r="E162" s="9" t="str">
        <f>IF(ISERROR(VLOOKUP(A162,'entry data'!B:E,4,0)),"",VLOOKUP(A162,'entry data'!B:E,4,0))</f>
        <v>monthly</v>
      </c>
      <c r="F162" s="11">
        <f>IF(A162="","",IF(ISERROR(VLOOKUP(A162,'entry data'!B:F,5,0)),"",VLOOKUP(A162,'entry data'!B:F,5,0)))</f>
        <v>4000</v>
      </c>
      <c r="G162" s="12">
        <f>IF(A162="","",IF(ISERROR(VLOOKUP(A162,'entry data'!B:I,8,0)),"",VLOOKUP(A162,'entry data'!B:I,7,0)))</f>
        <v>0.24299999999999999</v>
      </c>
      <c r="H162" s="13">
        <f>IF(A162="","",IF(B162=1,VLOOKUP(A162,'entry data'!B:D,3,0),I161))</f>
        <v>40923</v>
      </c>
      <c r="I162" s="14">
        <f>IF(A162="","",IF(E162="weekly",7,IF(E162="fortnightly",14,IF(E162="monthly",DATE(IF(MONTH(H162)=12,YEAR(H162)+1,YEAR(H162)),VLOOKUP(MONTH(H162),index!$D$2:$G$13,2,0),DAY(H162)),
IF(E162="quarterly",DATE(IF(MONTH(H162)&gt;=10,YEAR(H162)+1,YEAR(H162)),VLOOKUP(MONTH(H162),index!$D$2:$G$13,3,0),DAY(H162)),
IF(E162="halfyearly",DATE(IF(MONTH(H162)&gt;=7,YEAR(H162)+1,YEAR(H162)),VLOOKUP(MONTH(H162),index!$D$2:$G$13,4,0),DAY(H162)),
DATE(YEAR(H162)+1,MONTH(H162),DAY(H162)))))-H162))+H162)</f>
        <v>40954</v>
      </c>
      <c r="J162" s="9" t="str">
        <f t="shared" si="34"/>
        <v>2012-02</v>
      </c>
      <c r="K162" s="11">
        <f t="shared" si="35"/>
        <v>3451.1025436151099</v>
      </c>
      <c r="L162" s="11">
        <f t="shared" si="36"/>
        <v>61.186804532134289</v>
      </c>
      <c r="M162" s="11">
        <f>IF(A162="","",VLOOKUP(E162,index!$A$1:$B$6,2,0)*K162*G162)</f>
        <v>69.884826508205975</v>
      </c>
      <c r="N162" s="11">
        <f>IF(A162="","",-PMT(G162*VLOOKUP(E162,index!$A$1:$B$6,2,0),C162,F162,0,0))</f>
        <v>131.07163104034026</v>
      </c>
      <c r="O162" s="11">
        <f t="shared" si="37"/>
        <v>3389.9157390829755</v>
      </c>
      <c r="P162" s="11">
        <f t="shared" si="32"/>
        <v>3389.9157390829755</v>
      </c>
      <c r="Q162" s="14"/>
    </row>
    <row r="163" spans="1:17" x14ac:dyDescent="0.25">
      <c r="A163" s="9">
        <f>IF(A162="","",IF(B162&lt;C162,A162,IF(A162=MAX('entry data'!$B$8:$B$507),"",A162+1)))</f>
        <v>3</v>
      </c>
      <c r="B163" s="9">
        <f t="shared" si="33"/>
        <v>12</v>
      </c>
      <c r="C163" s="9">
        <f>IF(ISERROR(VLOOKUP(A163,'entry data'!B:G,6,0)),"",VLOOKUP(A163,'entry data'!B:G,6,0))</f>
        <v>48</v>
      </c>
      <c r="D163" s="9" t="str">
        <f>IF(ISERROR(VLOOKUP(A163,'entry data'!B:C,2,0)),"",VLOOKUP(A163,'entry data'!B:C,2,0))</f>
        <v>Hire Purchase 2</v>
      </c>
      <c r="E163" s="9" t="str">
        <f>IF(ISERROR(VLOOKUP(A163,'entry data'!B:E,4,0)),"",VLOOKUP(A163,'entry data'!B:E,4,0))</f>
        <v>monthly</v>
      </c>
      <c r="F163" s="11">
        <f>IF(A163="","",IF(ISERROR(VLOOKUP(A163,'entry data'!B:F,5,0)),"",VLOOKUP(A163,'entry data'!B:F,5,0)))</f>
        <v>4000</v>
      </c>
      <c r="G163" s="12">
        <f>IF(A163="","",IF(ISERROR(VLOOKUP(A163,'entry data'!B:I,8,0)),"",VLOOKUP(A163,'entry data'!B:I,7,0)))</f>
        <v>0.24299999999999999</v>
      </c>
      <c r="H163" s="13">
        <f>IF(A163="","",IF(B163=1,VLOOKUP(A163,'entry data'!B:D,3,0),I162))</f>
        <v>40954</v>
      </c>
      <c r="I163" s="14">
        <f>IF(A163="","",IF(E163="weekly",7,IF(E163="fortnightly",14,IF(E163="monthly",DATE(IF(MONTH(H163)=12,YEAR(H163)+1,YEAR(H163)),VLOOKUP(MONTH(H163),index!$D$2:$G$13,2,0),DAY(H163)),
IF(E163="quarterly",DATE(IF(MONTH(H163)&gt;=10,YEAR(H163)+1,YEAR(H163)),VLOOKUP(MONTH(H163),index!$D$2:$G$13,3,0),DAY(H163)),
IF(E163="halfyearly",DATE(IF(MONTH(H163)&gt;=7,YEAR(H163)+1,YEAR(H163)),VLOOKUP(MONTH(H163),index!$D$2:$G$13,4,0),DAY(H163)),
DATE(YEAR(H163)+1,MONTH(H163),DAY(H163)))))-H163))+H163)</f>
        <v>40983</v>
      </c>
      <c r="J163" s="9" t="str">
        <f t="shared" si="34"/>
        <v>2012-03</v>
      </c>
      <c r="K163" s="11">
        <f t="shared" si="35"/>
        <v>3389.9157390829755</v>
      </c>
      <c r="L163" s="11">
        <f t="shared" si="36"/>
        <v>62.425837323910017</v>
      </c>
      <c r="M163" s="11">
        <f>IF(A163="","",VLOOKUP(E163,index!$A$1:$B$6,2,0)*K163*G163)</f>
        <v>68.645793716430248</v>
      </c>
      <c r="N163" s="11">
        <f>IF(A163="","",-PMT(G163*VLOOKUP(E163,index!$A$1:$B$6,2,0),C163,F163,0,0))</f>
        <v>131.07163104034026</v>
      </c>
      <c r="O163" s="11">
        <f t="shared" si="37"/>
        <v>3327.4899017590656</v>
      </c>
      <c r="P163" s="11">
        <f t="shared" si="32"/>
        <v>3327.4899017590656</v>
      </c>
      <c r="Q163" s="14"/>
    </row>
    <row r="164" spans="1:17" x14ac:dyDescent="0.25">
      <c r="A164" s="9">
        <f>IF(A163="","",IF(B163&lt;C163,A163,IF(A163=MAX('entry data'!$B$8:$B$507),"",A163+1)))</f>
        <v>3</v>
      </c>
      <c r="B164" s="9">
        <f t="shared" si="33"/>
        <v>13</v>
      </c>
      <c r="C164" s="9">
        <f>IF(ISERROR(VLOOKUP(A164,'entry data'!B:G,6,0)),"",VLOOKUP(A164,'entry data'!B:G,6,0))</f>
        <v>48</v>
      </c>
      <c r="D164" s="9" t="str">
        <f>IF(ISERROR(VLOOKUP(A164,'entry data'!B:C,2,0)),"",VLOOKUP(A164,'entry data'!B:C,2,0))</f>
        <v>Hire Purchase 2</v>
      </c>
      <c r="E164" s="9" t="str">
        <f>IF(ISERROR(VLOOKUP(A164,'entry data'!B:E,4,0)),"",VLOOKUP(A164,'entry data'!B:E,4,0))</f>
        <v>monthly</v>
      </c>
      <c r="F164" s="11">
        <f>IF(A164="","",IF(ISERROR(VLOOKUP(A164,'entry data'!B:F,5,0)),"",VLOOKUP(A164,'entry data'!B:F,5,0)))</f>
        <v>4000</v>
      </c>
      <c r="G164" s="12">
        <f>IF(A164="","",IF(ISERROR(VLOOKUP(A164,'entry data'!B:I,8,0)),"",VLOOKUP(A164,'entry data'!B:I,7,0)))</f>
        <v>0.24299999999999999</v>
      </c>
      <c r="H164" s="13">
        <f>IF(A164="","",IF(B164=1,VLOOKUP(A164,'entry data'!B:D,3,0),I163))</f>
        <v>40983</v>
      </c>
      <c r="I164" s="14">
        <f>IF(A164="","",IF(E164="weekly",7,IF(E164="fortnightly",14,IF(E164="monthly",DATE(IF(MONTH(H164)=12,YEAR(H164)+1,YEAR(H164)),VLOOKUP(MONTH(H164),index!$D$2:$G$13,2,0),DAY(H164)),
IF(E164="quarterly",DATE(IF(MONTH(H164)&gt;=10,YEAR(H164)+1,YEAR(H164)),VLOOKUP(MONTH(H164),index!$D$2:$G$13,3,0),DAY(H164)),
IF(E164="halfyearly",DATE(IF(MONTH(H164)&gt;=7,YEAR(H164)+1,YEAR(H164)),VLOOKUP(MONTH(H164),index!$D$2:$G$13,4,0),DAY(H164)),
DATE(YEAR(H164)+1,MONTH(H164),DAY(H164)))))-H164))+H164)</f>
        <v>41014</v>
      </c>
      <c r="J164" s="9" t="str">
        <f t="shared" si="34"/>
        <v>2012-04</v>
      </c>
      <c r="K164" s="11">
        <f t="shared" si="35"/>
        <v>3327.4899017590656</v>
      </c>
      <c r="L164" s="11">
        <f t="shared" si="36"/>
        <v>63.689960529719201</v>
      </c>
      <c r="M164" s="11">
        <f>IF(A164="","",VLOOKUP(E164,index!$A$1:$B$6,2,0)*K164*G164)</f>
        <v>67.381670510621063</v>
      </c>
      <c r="N164" s="11">
        <f>IF(A164="","",-PMT(G164*VLOOKUP(E164,index!$A$1:$B$6,2,0),C164,F164,0,0))</f>
        <v>131.07163104034026</v>
      </c>
      <c r="O164" s="11">
        <f t="shared" si="37"/>
        <v>3263.7999412293466</v>
      </c>
      <c r="P164" s="11">
        <f t="shared" si="32"/>
        <v>3263.7999412293466</v>
      </c>
      <c r="Q164" s="14"/>
    </row>
    <row r="165" spans="1:17" x14ac:dyDescent="0.25">
      <c r="A165" s="9">
        <f>IF(A164="","",IF(B164&lt;C164,A164,IF(A164=MAX('entry data'!$B$8:$B$507),"",A164+1)))</f>
        <v>3</v>
      </c>
      <c r="B165" s="9">
        <f t="shared" si="33"/>
        <v>14</v>
      </c>
      <c r="C165" s="9">
        <f>IF(ISERROR(VLOOKUP(A165,'entry data'!B:G,6,0)),"",VLOOKUP(A165,'entry data'!B:G,6,0))</f>
        <v>48</v>
      </c>
      <c r="D165" s="9" t="str">
        <f>IF(ISERROR(VLOOKUP(A165,'entry data'!B:C,2,0)),"",VLOOKUP(A165,'entry data'!B:C,2,0))</f>
        <v>Hire Purchase 2</v>
      </c>
      <c r="E165" s="9" t="str">
        <f>IF(ISERROR(VLOOKUP(A165,'entry data'!B:E,4,0)),"",VLOOKUP(A165,'entry data'!B:E,4,0))</f>
        <v>monthly</v>
      </c>
      <c r="F165" s="11">
        <f>IF(A165="","",IF(ISERROR(VLOOKUP(A165,'entry data'!B:F,5,0)),"",VLOOKUP(A165,'entry data'!B:F,5,0)))</f>
        <v>4000</v>
      </c>
      <c r="G165" s="12">
        <f>IF(A165="","",IF(ISERROR(VLOOKUP(A165,'entry data'!B:I,8,0)),"",VLOOKUP(A165,'entry data'!B:I,7,0)))</f>
        <v>0.24299999999999999</v>
      </c>
      <c r="H165" s="13">
        <f>IF(A165="","",IF(B165=1,VLOOKUP(A165,'entry data'!B:D,3,0),I164))</f>
        <v>41014</v>
      </c>
      <c r="I165" s="14">
        <f>IF(A165="","",IF(E165="weekly",7,IF(E165="fortnightly",14,IF(E165="monthly",DATE(IF(MONTH(H165)=12,YEAR(H165)+1,YEAR(H165)),VLOOKUP(MONTH(H165),index!$D$2:$G$13,2,0),DAY(H165)),
IF(E165="quarterly",DATE(IF(MONTH(H165)&gt;=10,YEAR(H165)+1,YEAR(H165)),VLOOKUP(MONTH(H165),index!$D$2:$G$13,3,0),DAY(H165)),
IF(E165="halfyearly",DATE(IF(MONTH(H165)&gt;=7,YEAR(H165)+1,YEAR(H165)),VLOOKUP(MONTH(H165),index!$D$2:$G$13,4,0),DAY(H165)),
DATE(YEAR(H165)+1,MONTH(H165),DAY(H165)))))-H165))+H165)</f>
        <v>41044</v>
      </c>
      <c r="J165" s="9" t="str">
        <f t="shared" si="34"/>
        <v>2012-05</v>
      </c>
      <c r="K165" s="11">
        <f t="shared" si="35"/>
        <v>3263.7999412293466</v>
      </c>
      <c r="L165" s="11">
        <f t="shared" si="36"/>
        <v>64.979682230446002</v>
      </c>
      <c r="M165" s="11">
        <f>IF(A165="","",VLOOKUP(E165,index!$A$1:$B$6,2,0)*K165*G165)</f>
        <v>66.091948809894262</v>
      </c>
      <c r="N165" s="11">
        <f>IF(A165="","",-PMT(G165*VLOOKUP(E165,index!$A$1:$B$6,2,0),C165,F165,0,0))</f>
        <v>131.07163104034026</v>
      </c>
      <c r="O165" s="11">
        <f t="shared" si="37"/>
        <v>3198.8202589989005</v>
      </c>
      <c r="P165" s="11">
        <f t="shared" si="32"/>
        <v>3198.8202589989005</v>
      </c>
      <c r="Q165" s="14"/>
    </row>
    <row r="166" spans="1:17" x14ac:dyDescent="0.25">
      <c r="A166" s="9">
        <f>IF(A165="","",IF(B165&lt;C165,A165,IF(A165=MAX('entry data'!$B$8:$B$507),"",A165+1)))</f>
        <v>3</v>
      </c>
      <c r="B166" s="9">
        <f t="shared" si="33"/>
        <v>15</v>
      </c>
      <c r="C166" s="9">
        <f>IF(ISERROR(VLOOKUP(A166,'entry data'!B:G,6,0)),"",VLOOKUP(A166,'entry data'!B:G,6,0))</f>
        <v>48</v>
      </c>
      <c r="D166" s="9" t="str">
        <f>IF(ISERROR(VLOOKUP(A166,'entry data'!B:C,2,0)),"",VLOOKUP(A166,'entry data'!B:C,2,0))</f>
        <v>Hire Purchase 2</v>
      </c>
      <c r="E166" s="9" t="str">
        <f>IF(ISERROR(VLOOKUP(A166,'entry data'!B:E,4,0)),"",VLOOKUP(A166,'entry data'!B:E,4,0))</f>
        <v>monthly</v>
      </c>
      <c r="F166" s="11">
        <f>IF(A166="","",IF(ISERROR(VLOOKUP(A166,'entry data'!B:F,5,0)),"",VLOOKUP(A166,'entry data'!B:F,5,0)))</f>
        <v>4000</v>
      </c>
      <c r="G166" s="12">
        <f>IF(A166="","",IF(ISERROR(VLOOKUP(A166,'entry data'!B:I,8,0)),"",VLOOKUP(A166,'entry data'!B:I,7,0)))</f>
        <v>0.24299999999999999</v>
      </c>
      <c r="H166" s="13">
        <f>IF(A166="","",IF(B166=1,VLOOKUP(A166,'entry data'!B:D,3,0),I165))</f>
        <v>41044</v>
      </c>
      <c r="I166" s="14">
        <f>IF(A166="","",IF(E166="weekly",7,IF(E166="fortnightly",14,IF(E166="monthly",DATE(IF(MONTH(H166)=12,YEAR(H166)+1,YEAR(H166)),VLOOKUP(MONTH(H166),index!$D$2:$G$13,2,0),DAY(H166)),
IF(E166="quarterly",DATE(IF(MONTH(H166)&gt;=10,YEAR(H166)+1,YEAR(H166)),VLOOKUP(MONTH(H166),index!$D$2:$G$13,3,0),DAY(H166)),
IF(E166="halfyearly",DATE(IF(MONTH(H166)&gt;=7,YEAR(H166)+1,YEAR(H166)),VLOOKUP(MONTH(H166),index!$D$2:$G$13,4,0),DAY(H166)),
DATE(YEAR(H166)+1,MONTH(H166),DAY(H166)))))-H166))+H166)</f>
        <v>41075</v>
      </c>
      <c r="J166" s="9" t="str">
        <f t="shared" si="34"/>
        <v>2012-06</v>
      </c>
      <c r="K166" s="11">
        <f t="shared" si="35"/>
        <v>3198.8202589989005</v>
      </c>
      <c r="L166" s="11">
        <f t="shared" si="36"/>
        <v>66.295520795612546</v>
      </c>
      <c r="M166" s="11">
        <f>IF(A166="","",VLOOKUP(E166,index!$A$1:$B$6,2,0)*K166*G166)</f>
        <v>64.776110244727718</v>
      </c>
      <c r="N166" s="11">
        <f>IF(A166="","",-PMT(G166*VLOOKUP(E166,index!$A$1:$B$6,2,0),C166,F166,0,0))</f>
        <v>131.07163104034026</v>
      </c>
      <c r="O166" s="11">
        <f t="shared" si="37"/>
        <v>3132.5247382032881</v>
      </c>
      <c r="P166" s="11">
        <f t="shared" si="32"/>
        <v>3132.5247382032881</v>
      </c>
      <c r="Q166" s="14"/>
    </row>
    <row r="167" spans="1:17" x14ac:dyDescent="0.25">
      <c r="A167" s="9">
        <f>IF(A166="","",IF(B166&lt;C166,A166,IF(A166=MAX('entry data'!$B$8:$B$507),"",A166+1)))</f>
        <v>3</v>
      </c>
      <c r="B167" s="9">
        <f t="shared" si="33"/>
        <v>16</v>
      </c>
      <c r="C167" s="9">
        <f>IF(ISERROR(VLOOKUP(A167,'entry data'!B:G,6,0)),"",VLOOKUP(A167,'entry data'!B:G,6,0))</f>
        <v>48</v>
      </c>
      <c r="D167" s="9" t="str">
        <f>IF(ISERROR(VLOOKUP(A167,'entry data'!B:C,2,0)),"",VLOOKUP(A167,'entry data'!B:C,2,0))</f>
        <v>Hire Purchase 2</v>
      </c>
      <c r="E167" s="9" t="str">
        <f>IF(ISERROR(VLOOKUP(A167,'entry data'!B:E,4,0)),"",VLOOKUP(A167,'entry data'!B:E,4,0))</f>
        <v>monthly</v>
      </c>
      <c r="F167" s="11">
        <f>IF(A167="","",IF(ISERROR(VLOOKUP(A167,'entry data'!B:F,5,0)),"",VLOOKUP(A167,'entry data'!B:F,5,0)))</f>
        <v>4000</v>
      </c>
      <c r="G167" s="12">
        <f>IF(A167="","",IF(ISERROR(VLOOKUP(A167,'entry data'!B:I,8,0)),"",VLOOKUP(A167,'entry data'!B:I,7,0)))</f>
        <v>0.24299999999999999</v>
      </c>
      <c r="H167" s="13">
        <f>IF(A167="","",IF(B167=1,VLOOKUP(A167,'entry data'!B:D,3,0),I166))</f>
        <v>41075</v>
      </c>
      <c r="I167" s="14">
        <f>IF(A167="","",IF(E167="weekly",7,IF(E167="fortnightly",14,IF(E167="monthly",DATE(IF(MONTH(H167)=12,YEAR(H167)+1,YEAR(H167)),VLOOKUP(MONTH(H167),index!$D$2:$G$13,2,0),DAY(H167)),
IF(E167="quarterly",DATE(IF(MONTH(H167)&gt;=10,YEAR(H167)+1,YEAR(H167)),VLOOKUP(MONTH(H167),index!$D$2:$G$13,3,0),DAY(H167)),
IF(E167="halfyearly",DATE(IF(MONTH(H167)&gt;=7,YEAR(H167)+1,YEAR(H167)),VLOOKUP(MONTH(H167),index!$D$2:$G$13,4,0),DAY(H167)),
DATE(YEAR(H167)+1,MONTH(H167),DAY(H167)))))-H167))+H167)</f>
        <v>41105</v>
      </c>
      <c r="J167" s="9" t="str">
        <f t="shared" si="34"/>
        <v>2012-07</v>
      </c>
      <c r="K167" s="11">
        <f t="shared" si="35"/>
        <v>3132.5247382032881</v>
      </c>
      <c r="L167" s="11">
        <f t="shared" si="36"/>
        <v>67.638005091723699</v>
      </c>
      <c r="M167" s="11">
        <f>IF(A167="","",VLOOKUP(E167,index!$A$1:$B$6,2,0)*K167*G167)</f>
        <v>63.433625948616573</v>
      </c>
      <c r="N167" s="11">
        <f>IF(A167="","",-PMT(G167*VLOOKUP(E167,index!$A$1:$B$6,2,0),C167,F167,0,0))</f>
        <v>131.07163104034026</v>
      </c>
      <c r="O167" s="11">
        <f t="shared" si="37"/>
        <v>3064.8867331115644</v>
      </c>
      <c r="P167" s="11">
        <f t="shared" si="32"/>
        <v>3064.8867331115644</v>
      </c>
      <c r="Q167" s="14"/>
    </row>
    <row r="168" spans="1:17" x14ac:dyDescent="0.25">
      <c r="A168" s="9">
        <f>IF(A167="","",IF(B167&lt;C167,A167,IF(A167=MAX('entry data'!$B$8:$B$507),"",A167+1)))</f>
        <v>3</v>
      </c>
      <c r="B168" s="9">
        <f t="shared" si="33"/>
        <v>17</v>
      </c>
      <c r="C168" s="9">
        <f>IF(ISERROR(VLOOKUP(A168,'entry data'!B:G,6,0)),"",VLOOKUP(A168,'entry data'!B:G,6,0))</f>
        <v>48</v>
      </c>
      <c r="D168" s="9" t="str">
        <f>IF(ISERROR(VLOOKUP(A168,'entry data'!B:C,2,0)),"",VLOOKUP(A168,'entry data'!B:C,2,0))</f>
        <v>Hire Purchase 2</v>
      </c>
      <c r="E168" s="9" t="str">
        <f>IF(ISERROR(VLOOKUP(A168,'entry data'!B:E,4,0)),"",VLOOKUP(A168,'entry data'!B:E,4,0))</f>
        <v>monthly</v>
      </c>
      <c r="F168" s="11">
        <f>IF(A168="","",IF(ISERROR(VLOOKUP(A168,'entry data'!B:F,5,0)),"",VLOOKUP(A168,'entry data'!B:F,5,0)))</f>
        <v>4000</v>
      </c>
      <c r="G168" s="12">
        <f>IF(A168="","",IF(ISERROR(VLOOKUP(A168,'entry data'!B:I,8,0)),"",VLOOKUP(A168,'entry data'!B:I,7,0)))</f>
        <v>0.24299999999999999</v>
      </c>
      <c r="H168" s="13">
        <f>IF(A168="","",IF(B168=1,VLOOKUP(A168,'entry data'!B:D,3,0),I167))</f>
        <v>41105</v>
      </c>
      <c r="I168" s="14">
        <f>IF(A168="","",IF(E168="weekly",7,IF(E168="fortnightly",14,IF(E168="monthly",DATE(IF(MONTH(H168)=12,YEAR(H168)+1,YEAR(H168)),VLOOKUP(MONTH(H168),index!$D$2:$G$13,2,0),DAY(H168)),
IF(E168="quarterly",DATE(IF(MONTH(H168)&gt;=10,YEAR(H168)+1,YEAR(H168)),VLOOKUP(MONTH(H168),index!$D$2:$G$13,3,0),DAY(H168)),
IF(E168="halfyearly",DATE(IF(MONTH(H168)&gt;=7,YEAR(H168)+1,YEAR(H168)),VLOOKUP(MONTH(H168),index!$D$2:$G$13,4,0),DAY(H168)),
DATE(YEAR(H168)+1,MONTH(H168),DAY(H168)))))-H168))+H168)</f>
        <v>41136</v>
      </c>
      <c r="J168" s="9" t="str">
        <f t="shared" si="34"/>
        <v>2012-08</v>
      </c>
      <c r="K168" s="11">
        <f t="shared" si="35"/>
        <v>3064.8867331115644</v>
      </c>
      <c r="L168" s="11">
        <f t="shared" si="36"/>
        <v>69.007674694831081</v>
      </c>
      <c r="M168" s="11">
        <f>IF(A168="","",VLOOKUP(E168,index!$A$1:$B$6,2,0)*K168*G168)</f>
        <v>62.063956345509176</v>
      </c>
      <c r="N168" s="11">
        <f>IF(A168="","",-PMT(G168*VLOOKUP(E168,index!$A$1:$B$6,2,0),C168,F168,0,0))</f>
        <v>131.07163104034026</v>
      </c>
      <c r="O168" s="11">
        <f t="shared" si="37"/>
        <v>2995.8790584167332</v>
      </c>
      <c r="P168" s="11">
        <f t="shared" si="32"/>
        <v>2995.8790584167332</v>
      </c>
      <c r="Q168" s="14"/>
    </row>
    <row r="169" spans="1:17" x14ac:dyDescent="0.25">
      <c r="A169" s="9">
        <f>IF(A168="","",IF(B168&lt;C168,A168,IF(A168=MAX('entry data'!$B$8:$B$507),"",A168+1)))</f>
        <v>3</v>
      </c>
      <c r="B169" s="9">
        <f t="shared" si="33"/>
        <v>18</v>
      </c>
      <c r="C169" s="9">
        <f>IF(ISERROR(VLOOKUP(A169,'entry data'!B:G,6,0)),"",VLOOKUP(A169,'entry data'!B:G,6,0))</f>
        <v>48</v>
      </c>
      <c r="D169" s="9" t="str">
        <f>IF(ISERROR(VLOOKUP(A169,'entry data'!B:C,2,0)),"",VLOOKUP(A169,'entry data'!B:C,2,0))</f>
        <v>Hire Purchase 2</v>
      </c>
      <c r="E169" s="9" t="str">
        <f>IF(ISERROR(VLOOKUP(A169,'entry data'!B:E,4,0)),"",VLOOKUP(A169,'entry data'!B:E,4,0))</f>
        <v>monthly</v>
      </c>
      <c r="F169" s="11">
        <f>IF(A169="","",IF(ISERROR(VLOOKUP(A169,'entry data'!B:F,5,0)),"",VLOOKUP(A169,'entry data'!B:F,5,0)))</f>
        <v>4000</v>
      </c>
      <c r="G169" s="12">
        <f>IF(A169="","",IF(ISERROR(VLOOKUP(A169,'entry data'!B:I,8,0)),"",VLOOKUP(A169,'entry data'!B:I,7,0)))</f>
        <v>0.24299999999999999</v>
      </c>
      <c r="H169" s="13">
        <f>IF(A169="","",IF(B169=1,VLOOKUP(A169,'entry data'!B:D,3,0),I168))</f>
        <v>41136</v>
      </c>
      <c r="I169" s="14">
        <f>IF(A169="","",IF(E169="weekly",7,IF(E169="fortnightly",14,IF(E169="monthly",DATE(IF(MONTH(H169)=12,YEAR(H169)+1,YEAR(H169)),VLOOKUP(MONTH(H169),index!$D$2:$G$13,2,0),DAY(H169)),
IF(E169="quarterly",DATE(IF(MONTH(H169)&gt;=10,YEAR(H169)+1,YEAR(H169)),VLOOKUP(MONTH(H169),index!$D$2:$G$13,3,0),DAY(H169)),
IF(E169="halfyearly",DATE(IF(MONTH(H169)&gt;=7,YEAR(H169)+1,YEAR(H169)),VLOOKUP(MONTH(H169),index!$D$2:$G$13,4,0),DAY(H169)),
DATE(YEAR(H169)+1,MONTH(H169),DAY(H169)))))-H169))+H169)</f>
        <v>41167</v>
      </c>
      <c r="J169" s="9" t="str">
        <f t="shared" si="34"/>
        <v>2012-09</v>
      </c>
      <c r="K169" s="11">
        <f t="shared" si="35"/>
        <v>2995.8790584167332</v>
      </c>
      <c r="L169" s="11">
        <f t="shared" si="36"/>
        <v>70.405080107401432</v>
      </c>
      <c r="M169" s="11">
        <f>IF(A169="","",VLOOKUP(E169,index!$A$1:$B$6,2,0)*K169*G169)</f>
        <v>60.66655093293884</v>
      </c>
      <c r="N169" s="11">
        <f>IF(A169="","",-PMT(G169*VLOOKUP(E169,index!$A$1:$B$6,2,0),C169,F169,0,0))</f>
        <v>131.07163104034026</v>
      </c>
      <c r="O169" s="11">
        <f t="shared" si="37"/>
        <v>2925.4739783093319</v>
      </c>
      <c r="P169" s="11">
        <f t="shared" si="32"/>
        <v>2925.4739783093319</v>
      </c>
      <c r="Q169" s="14"/>
    </row>
    <row r="170" spans="1:17" x14ac:dyDescent="0.25">
      <c r="A170" s="9">
        <f>IF(A169="","",IF(B169&lt;C169,A169,IF(A169=MAX('entry data'!$B$8:$B$507),"",A169+1)))</f>
        <v>3</v>
      </c>
      <c r="B170" s="9">
        <f t="shared" si="33"/>
        <v>19</v>
      </c>
      <c r="C170" s="9">
        <f>IF(ISERROR(VLOOKUP(A170,'entry data'!B:G,6,0)),"",VLOOKUP(A170,'entry data'!B:G,6,0))</f>
        <v>48</v>
      </c>
      <c r="D170" s="9" t="str">
        <f>IF(ISERROR(VLOOKUP(A170,'entry data'!B:C,2,0)),"",VLOOKUP(A170,'entry data'!B:C,2,0))</f>
        <v>Hire Purchase 2</v>
      </c>
      <c r="E170" s="9" t="str">
        <f>IF(ISERROR(VLOOKUP(A170,'entry data'!B:E,4,0)),"",VLOOKUP(A170,'entry data'!B:E,4,0))</f>
        <v>monthly</v>
      </c>
      <c r="F170" s="11">
        <f>IF(A170="","",IF(ISERROR(VLOOKUP(A170,'entry data'!B:F,5,0)),"",VLOOKUP(A170,'entry data'!B:F,5,0)))</f>
        <v>4000</v>
      </c>
      <c r="G170" s="12">
        <f>IF(A170="","",IF(ISERROR(VLOOKUP(A170,'entry data'!B:I,8,0)),"",VLOOKUP(A170,'entry data'!B:I,7,0)))</f>
        <v>0.24299999999999999</v>
      </c>
      <c r="H170" s="13">
        <f>IF(A170="","",IF(B170=1,VLOOKUP(A170,'entry data'!B:D,3,0),I169))</f>
        <v>41167</v>
      </c>
      <c r="I170" s="14">
        <f>IF(A170="","",IF(E170="weekly",7,IF(E170="fortnightly",14,IF(E170="monthly",DATE(IF(MONTH(H170)=12,YEAR(H170)+1,YEAR(H170)),VLOOKUP(MONTH(H170),index!$D$2:$G$13,2,0),DAY(H170)),
IF(E170="quarterly",DATE(IF(MONTH(H170)&gt;=10,YEAR(H170)+1,YEAR(H170)),VLOOKUP(MONTH(H170),index!$D$2:$G$13,3,0),DAY(H170)),
IF(E170="halfyearly",DATE(IF(MONTH(H170)&gt;=7,YEAR(H170)+1,YEAR(H170)),VLOOKUP(MONTH(H170),index!$D$2:$G$13,4,0),DAY(H170)),
DATE(YEAR(H170)+1,MONTH(H170),DAY(H170)))))-H170))+H170)</f>
        <v>41197</v>
      </c>
      <c r="J170" s="9" t="str">
        <f t="shared" si="34"/>
        <v>2012-10</v>
      </c>
      <c r="K170" s="11">
        <f t="shared" si="35"/>
        <v>2925.4739783093319</v>
      </c>
      <c r="L170" s="11">
        <f t="shared" si="36"/>
        <v>71.830782979576298</v>
      </c>
      <c r="M170" s="11">
        <f>IF(A170="","",VLOOKUP(E170,index!$A$1:$B$6,2,0)*K170*G170)</f>
        <v>59.240848060763966</v>
      </c>
      <c r="N170" s="11">
        <f>IF(A170="","",-PMT(G170*VLOOKUP(E170,index!$A$1:$B$6,2,0),C170,F170,0,0))</f>
        <v>131.07163104034026</v>
      </c>
      <c r="O170" s="11">
        <f t="shared" si="37"/>
        <v>2853.6431953297556</v>
      </c>
      <c r="P170" s="11">
        <f t="shared" si="32"/>
        <v>2853.6431953297556</v>
      </c>
      <c r="Q170" s="14"/>
    </row>
    <row r="171" spans="1:17" x14ac:dyDescent="0.25">
      <c r="A171" s="9">
        <f>IF(A170="","",IF(B170&lt;C170,A170,IF(A170=MAX('entry data'!$B$8:$B$507),"",A170+1)))</f>
        <v>3</v>
      </c>
      <c r="B171" s="9">
        <f t="shared" si="33"/>
        <v>20</v>
      </c>
      <c r="C171" s="9">
        <f>IF(ISERROR(VLOOKUP(A171,'entry data'!B:G,6,0)),"",VLOOKUP(A171,'entry data'!B:G,6,0))</f>
        <v>48</v>
      </c>
      <c r="D171" s="9" t="str">
        <f>IF(ISERROR(VLOOKUP(A171,'entry data'!B:C,2,0)),"",VLOOKUP(A171,'entry data'!B:C,2,0))</f>
        <v>Hire Purchase 2</v>
      </c>
      <c r="E171" s="9" t="str">
        <f>IF(ISERROR(VLOOKUP(A171,'entry data'!B:E,4,0)),"",VLOOKUP(A171,'entry data'!B:E,4,0))</f>
        <v>monthly</v>
      </c>
      <c r="F171" s="11">
        <f>IF(A171="","",IF(ISERROR(VLOOKUP(A171,'entry data'!B:F,5,0)),"",VLOOKUP(A171,'entry data'!B:F,5,0)))</f>
        <v>4000</v>
      </c>
      <c r="G171" s="12">
        <f>IF(A171="","",IF(ISERROR(VLOOKUP(A171,'entry data'!B:I,8,0)),"",VLOOKUP(A171,'entry data'!B:I,7,0)))</f>
        <v>0.24299999999999999</v>
      </c>
      <c r="H171" s="13">
        <f>IF(A171="","",IF(B171=1,VLOOKUP(A171,'entry data'!B:D,3,0),I170))</f>
        <v>41197</v>
      </c>
      <c r="I171" s="14">
        <f>IF(A171="","",IF(E171="weekly",7,IF(E171="fortnightly",14,IF(E171="monthly",DATE(IF(MONTH(H171)=12,YEAR(H171)+1,YEAR(H171)),VLOOKUP(MONTH(H171),index!$D$2:$G$13,2,0),DAY(H171)),
IF(E171="quarterly",DATE(IF(MONTH(H171)&gt;=10,YEAR(H171)+1,YEAR(H171)),VLOOKUP(MONTH(H171),index!$D$2:$G$13,3,0),DAY(H171)),
IF(E171="halfyearly",DATE(IF(MONTH(H171)&gt;=7,YEAR(H171)+1,YEAR(H171)),VLOOKUP(MONTH(H171),index!$D$2:$G$13,4,0),DAY(H171)),
DATE(YEAR(H171)+1,MONTH(H171),DAY(H171)))))-H171))+H171)</f>
        <v>41228</v>
      </c>
      <c r="J171" s="9" t="str">
        <f t="shared" si="34"/>
        <v>2012-11</v>
      </c>
      <c r="K171" s="11">
        <f t="shared" si="35"/>
        <v>2853.6431953297556</v>
      </c>
      <c r="L171" s="11">
        <f t="shared" si="36"/>
        <v>73.285356334912706</v>
      </c>
      <c r="M171" s="11">
        <f>IF(A171="","",VLOOKUP(E171,index!$A$1:$B$6,2,0)*K171*G171)</f>
        <v>57.786274705427552</v>
      </c>
      <c r="N171" s="11">
        <f>IF(A171="","",-PMT(G171*VLOOKUP(E171,index!$A$1:$B$6,2,0),C171,F171,0,0))</f>
        <v>131.07163104034026</v>
      </c>
      <c r="O171" s="11">
        <f t="shared" si="37"/>
        <v>2780.357838994843</v>
      </c>
      <c r="P171" s="11">
        <f t="shared" si="32"/>
        <v>2780.357838994843</v>
      </c>
      <c r="Q171" s="14"/>
    </row>
    <row r="172" spans="1:17" x14ac:dyDescent="0.25">
      <c r="A172" s="9">
        <f>IF(A171="","",IF(B171&lt;C171,A171,IF(A171=MAX('entry data'!$B$8:$B$507),"",A171+1)))</f>
        <v>3</v>
      </c>
      <c r="B172" s="9">
        <f t="shared" si="33"/>
        <v>21</v>
      </c>
      <c r="C172" s="9">
        <f>IF(ISERROR(VLOOKUP(A172,'entry data'!B:G,6,0)),"",VLOOKUP(A172,'entry data'!B:G,6,0))</f>
        <v>48</v>
      </c>
      <c r="D172" s="9" t="str">
        <f>IF(ISERROR(VLOOKUP(A172,'entry data'!B:C,2,0)),"",VLOOKUP(A172,'entry data'!B:C,2,0))</f>
        <v>Hire Purchase 2</v>
      </c>
      <c r="E172" s="9" t="str">
        <f>IF(ISERROR(VLOOKUP(A172,'entry data'!B:E,4,0)),"",VLOOKUP(A172,'entry data'!B:E,4,0))</f>
        <v>monthly</v>
      </c>
      <c r="F172" s="11">
        <f>IF(A172="","",IF(ISERROR(VLOOKUP(A172,'entry data'!B:F,5,0)),"",VLOOKUP(A172,'entry data'!B:F,5,0)))</f>
        <v>4000</v>
      </c>
      <c r="G172" s="12">
        <f>IF(A172="","",IF(ISERROR(VLOOKUP(A172,'entry data'!B:I,8,0)),"",VLOOKUP(A172,'entry data'!B:I,7,0)))</f>
        <v>0.24299999999999999</v>
      </c>
      <c r="H172" s="13">
        <f>IF(A172="","",IF(B172=1,VLOOKUP(A172,'entry data'!B:D,3,0),I171))</f>
        <v>41228</v>
      </c>
      <c r="I172" s="14">
        <f>IF(A172="","",IF(E172="weekly",7,IF(E172="fortnightly",14,IF(E172="monthly",DATE(IF(MONTH(H172)=12,YEAR(H172)+1,YEAR(H172)),VLOOKUP(MONTH(H172),index!$D$2:$G$13,2,0),DAY(H172)),
IF(E172="quarterly",DATE(IF(MONTH(H172)&gt;=10,YEAR(H172)+1,YEAR(H172)),VLOOKUP(MONTH(H172),index!$D$2:$G$13,3,0),DAY(H172)),
IF(E172="halfyearly",DATE(IF(MONTH(H172)&gt;=7,YEAR(H172)+1,YEAR(H172)),VLOOKUP(MONTH(H172),index!$D$2:$G$13,4,0),DAY(H172)),
DATE(YEAR(H172)+1,MONTH(H172),DAY(H172)))))-H172))+H172)</f>
        <v>41258</v>
      </c>
      <c r="J172" s="9" t="str">
        <f t="shared" si="34"/>
        <v>2012-12</v>
      </c>
      <c r="K172" s="11">
        <f t="shared" si="35"/>
        <v>2780.357838994843</v>
      </c>
      <c r="L172" s="11">
        <f t="shared" si="36"/>
        <v>74.769384800694695</v>
      </c>
      <c r="M172" s="11">
        <f>IF(A172="","",VLOOKUP(E172,index!$A$1:$B$6,2,0)*K172*G172)</f>
        <v>56.302246239645562</v>
      </c>
      <c r="N172" s="11">
        <f>IF(A172="","",-PMT(G172*VLOOKUP(E172,index!$A$1:$B$6,2,0),C172,F172,0,0))</f>
        <v>131.07163104034026</v>
      </c>
      <c r="O172" s="11">
        <f t="shared" si="37"/>
        <v>2705.5884541941482</v>
      </c>
      <c r="P172" s="11">
        <f t="shared" si="32"/>
        <v>2705.5884541941482</v>
      </c>
      <c r="Q172" s="14"/>
    </row>
    <row r="173" spans="1:17" x14ac:dyDescent="0.25">
      <c r="A173" s="9">
        <f>IF(A172="","",IF(B172&lt;C172,A172,IF(A172=MAX('entry data'!$B$8:$B$507),"",A172+1)))</f>
        <v>3</v>
      </c>
      <c r="B173" s="9">
        <f t="shared" si="33"/>
        <v>22</v>
      </c>
      <c r="C173" s="9">
        <f>IF(ISERROR(VLOOKUP(A173,'entry data'!B:G,6,0)),"",VLOOKUP(A173,'entry data'!B:G,6,0))</f>
        <v>48</v>
      </c>
      <c r="D173" s="9" t="str">
        <f>IF(ISERROR(VLOOKUP(A173,'entry data'!B:C,2,0)),"",VLOOKUP(A173,'entry data'!B:C,2,0))</f>
        <v>Hire Purchase 2</v>
      </c>
      <c r="E173" s="9" t="str">
        <f>IF(ISERROR(VLOOKUP(A173,'entry data'!B:E,4,0)),"",VLOOKUP(A173,'entry data'!B:E,4,0))</f>
        <v>monthly</v>
      </c>
      <c r="F173" s="11">
        <f>IF(A173="","",IF(ISERROR(VLOOKUP(A173,'entry data'!B:F,5,0)),"",VLOOKUP(A173,'entry data'!B:F,5,0)))</f>
        <v>4000</v>
      </c>
      <c r="G173" s="12">
        <f>IF(A173="","",IF(ISERROR(VLOOKUP(A173,'entry data'!B:I,8,0)),"",VLOOKUP(A173,'entry data'!B:I,7,0)))</f>
        <v>0.24299999999999999</v>
      </c>
      <c r="H173" s="13">
        <f>IF(A173="","",IF(B173=1,VLOOKUP(A173,'entry data'!B:D,3,0),I172))</f>
        <v>41258</v>
      </c>
      <c r="I173" s="14">
        <f>IF(A173="","",IF(E173="weekly",7,IF(E173="fortnightly",14,IF(E173="monthly",DATE(IF(MONTH(H173)=12,YEAR(H173)+1,YEAR(H173)),VLOOKUP(MONTH(H173),index!$D$2:$G$13,2,0),DAY(H173)),
IF(E173="quarterly",DATE(IF(MONTH(H173)&gt;=10,YEAR(H173)+1,YEAR(H173)),VLOOKUP(MONTH(H173),index!$D$2:$G$13,3,0),DAY(H173)),
IF(E173="halfyearly",DATE(IF(MONTH(H173)&gt;=7,YEAR(H173)+1,YEAR(H173)),VLOOKUP(MONTH(H173),index!$D$2:$G$13,4,0),DAY(H173)),
DATE(YEAR(H173)+1,MONTH(H173),DAY(H173)))))-H173))+H173)</f>
        <v>41289</v>
      </c>
      <c r="J173" s="9" t="str">
        <f t="shared" si="34"/>
        <v>2013-01</v>
      </c>
      <c r="K173" s="11">
        <f t="shared" si="35"/>
        <v>2705.5884541941482</v>
      </c>
      <c r="L173" s="11">
        <f t="shared" si="36"/>
        <v>76.283464842908757</v>
      </c>
      <c r="M173" s="11">
        <f>IF(A173="","",VLOOKUP(E173,index!$A$1:$B$6,2,0)*K173*G173)</f>
        <v>54.788166197431501</v>
      </c>
      <c r="N173" s="11">
        <f>IF(A173="","",-PMT(G173*VLOOKUP(E173,index!$A$1:$B$6,2,0),C173,F173,0,0))</f>
        <v>131.07163104034026</v>
      </c>
      <c r="O173" s="11">
        <f t="shared" si="37"/>
        <v>2629.3049893512393</v>
      </c>
      <c r="P173" s="11">
        <f t="shared" si="32"/>
        <v>2629.3049893512393</v>
      </c>
      <c r="Q173" s="14"/>
    </row>
    <row r="174" spans="1:17" x14ac:dyDescent="0.25">
      <c r="A174" s="9">
        <f>IF(A173="","",IF(B173&lt;C173,A173,IF(A173=MAX('entry data'!$B$8:$B$507),"",A173+1)))</f>
        <v>3</v>
      </c>
      <c r="B174" s="9">
        <f t="shared" si="33"/>
        <v>23</v>
      </c>
      <c r="C174" s="9">
        <f>IF(ISERROR(VLOOKUP(A174,'entry data'!B:G,6,0)),"",VLOOKUP(A174,'entry data'!B:G,6,0))</f>
        <v>48</v>
      </c>
      <c r="D174" s="9" t="str">
        <f>IF(ISERROR(VLOOKUP(A174,'entry data'!B:C,2,0)),"",VLOOKUP(A174,'entry data'!B:C,2,0))</f>
        <v>Hire Purchase 2</v>
      </c>
      <c r="E174" s="9" t="str">
        <f>IF(ISERROR(VLOOKUP(A174,'entry data'!B:E,4,0)),"",VLOOKUP(A174,'entry data'!B:E,4,0))</f>
        <v>monthly</v>
      </c>
      <c r="F174" s="11">
        <f>IF(A174="","",IF(ISERROR(VLOOKUP(A174,'entry data'!B:F,5,0)),"",VLOOKUP(A174,'entry data'!B:F,5,0)))</f>
        <v>4000</v>
      </c>
      <c r="G174" s="12">
        <f>IF(A174="","",IF(ISERROR(VLOOKUP(A174,'entry data'!B:I,8,0)),"",VLOOKUP(A174,'entry data'!B:I,7,0)))</f>
        <v>0.24299999999999999</v>
      </c>
      <c r="H174" s="13">
        <f>IF(A174="","",IF(B174=1,VLOOKUP(A174,'entry data'!B:D,3,0),I173))</f>
        <v>41289</v>
      </c>
      <c r="I174" s="14">
        <f>IF(A174="","",IF(E174="weekly",7,IF(E174="fortnightly",14,IF(E174="monthly",DATE(IF(MONTH(H174)=12,YEAR(H174)+1,YEAR(H174)),VLOOKUP(MONTH(H174),index!$D$2:$G$13,2,0),DAY(H174)),
IF(E174="quarterly",DATE(IF(MONTH(H174)&gt;=10,YEAR(H174)+1,YEAR(H174)),VLOOKUP(MONTH(H174),index!$D$2:$G$13,3,0),DAY(H174)),
IF(E174="halfyearly",DATE(IF(MONTH(H174)&gt;=7,YEAR(H174)+1,YEAR(H174)),VLOOKUP(MONTH(H174),index!$D$2:$G$13,4,0),DAY(H174)),
DATE(YEAR(H174)+1,MONTH(H174),DAY(H174)))))-H174))+H174)</f>
        <v>41320</v>
      </c>
      <c r="J174" s="9" t="str">
        <f t="shared" si="34"/>
        <v>2013-02</v>
      </c>
      <c r="K174" s="11">
        <f t="shared" si="35"/>
        <v>2629.3049893512393</v>
      </c>
      <c r="L174" s="11">
        <f t="shared" si="36"/>
        <v>77.828205005977679</v>
      </c>
      <c r="M174" s="11">
        <f>IF(A174="","",VLOOKUP(E174,index!$A$1:$B$6,2,0)*K174*G174)</f>
        <v>53.243426034362592</v>
      </c>
      <c r="N174" s="11">
        <f>IF(A174="","",-PMT(G174*VLOOKUP(E174,index!$A$1:$B$6,2,0),C174,F174,0,0))</f>
        <v>131.07163104034026</v>
      </c>
      <c r="O174" s="11">
        <f t="shared" si="37"/>
        <v>2551.4767843452619</v>
      </c>
      <c r="P174" s="11">
        <f t="shared" si="32"/>
        <v>2551.4767843452619</v>
      </c>
      <c r="Q174" s="14"/>
    </row>
    <row r="175" spans="1:17" x14ac:dyDescent="0.25">
      <c r="A175" s="9">
        <f>IF(A174="","",IF(B174&lt;C174,A174,IF(A174=MAX('entry data'!$B$8:$B$507),"",A174+1)))</f>
        <v>3</v>
      </c>
      <c r="B175" s="9">
        <f t="shared" si="33"/>
        <v>24</v>
      </c>
      <c r="C175" s="9">
        <f>IF(ISERROR(VLOOKUP(A175,'entry data'!B:G,6,0)),"",VLOOKUP(A175,'entry data'!B:G,6,0))</f>
        <v>48</v>
      </c>
      <c r="D175" s="9" t="str">
        <f>IF(ISERROR(VLOOKUP(A175,'entry data'!B:C,2,0)),"",VLOOKUP(A175,'entry data'!B:C,2,0))</f>
        <v>Hire Purchase 2</v>
      </c>
      <c r="E175" s="9" t="str">
        <f>IF(ISERROR(VLOOKUP(A175,'entry data'!B:E,4,0)),"",VLOOKUP(A175,'entry data'!B:E,4,0))</f>
        <v>monthly</v>
      </c>
      <c r="F175" s="11">
        <f>IF(A175="","",IF(ISERROR(VLOOKUP(A175,'entry data'!B:F,5,0)),"",VLOOKUP(A175,'entry data'!B:F,5,0)))</f>
        <v>4000</v>
      </c>
      <c r="G175" s="12">
        <f>IF(A175="","",IF(ISERROR(VLOOKUP(A175,'entry data'!B:I,8,0)),"",VLOOKUP(A175,'entry data'!B:I,7,0)))</f>
        <v>0.24299999999999999</v>
      </c>
      <c r="H175" s="13">
        <f>IF(A175="","",IF(B175=1,VLOOKUP(A175,'entry data'!B:D,3,0),I174))</f>
        <v>41320</v>
      </c>
      <c r="I175" s="14">
        <f>IF(A175="","",IF(E175="weekly",7,IF(E175="fortnightly",14,IF(E175="monthly",DATE(IF(MONTH(H175)=12,YEAR(H175)+1,YEAR(H175)),VLOOKUP(MONTH(H175),index!$D$2:$G$13,2,0),DAY(H175)),
IF(E175="quarterly",DATE(IF(MONTH(H175)&gt;=10,YEAR(H175)+1,YEAR(H175)),VLOOKUP(MONTH(H175),index!$D$2:$G$13,3,0),DAY(H175)),
IF(E175="halfyearly",DATE(IF(MONTH(H175)&gt;=7,YEAR(H175)+1,YEAR(H175)),VLOOKUP(MONTH(H175),index!$D$2:$G$13,4,0),DAY(H175)),
DATE(YEAR(H175)+1,MONTH(H175),DAY(H175)))))-H175))+H175)</f>
        <v>41348</v>
      </c>
      <c r="J175" s="9" t="str">
        <f t="shared" si="34"/>
        <v>2013-03</v>
      </c>
      <c r="K175" s="11">
        <f t="shared" si="35"/>
        <v>2551.4767843452619</v>
      </c>
      <c r="L175" s="11">
        <f t="shared" si="36"/>
        <v>79.404226157348717</v>
      </c>
      <c r="M175" s="11">
        <f>IF(A175="","",VLOOKUP(E175,index!$A$1:$B$6,2,0)*K175*G175)</f>
        <v>51.667404882991548</v>
      </c>
      <c r="N175" s="11">
        <f>IF(A175="","",-PMT(G175*VLOOKUP(E175,index!$A$1:$B$6,2,0),C175,F175,0,0))</f>
        <v>131.07163104034026</v>
      </c>
      <c r="O175" s="11">
        <f t="shared" si="37"/>
        <v>2472.0725581879133</v>
      </c>
      <c r="P175" s="11">
        <f t="shared" si="32"/>
        <v>2472.0725581879133</v>
      </c>
      <c r="Q175" s="14"/>
    </row>
    <row r="176" spans="1:17" x14ac:dyDescent="0.25">
      <c r="A176" s="9">
        <f>IF(A175="","",IF(B175&lt;C175,A175,IF(A175=MAX('entry data'!$B$8:$B$507),"",A175+1)))</f>
        <v>3</v>
      </c>
      <c r="B176" s="9">
        <f t="shared" si="33"/>
        <v>25</v>
      </c>
      <c r="C176" s="9">
        <f>IF(ISERROR(VLOOKUP(A176,'entry data'!B:G,6,0)),"",VLOOKUP(A176,'entry data'!B:G,6,0))</f>
        <v>48</v>
      </c>
      <c r="D176" s="9" t="str">
        <f>IF(ISERROR(VLOOKUP(A176,'entry data'!B:C,2,0)),"",VLOOKUP(A176,'entry data'!B:C,2,0))</f>
        <v>Hire Purchase 2</v>
      </c>
      <c r="E176" s="9" t="str">
        <f>IF(ISERROR(VLOOKUP(A176,'entry data'!B:E,4,0)),"",VLOOKUP(A176,'entry data'!B:E,4,0))</f>
        <v>monthly</v>
      </c>
      <c r="F176" s="11">
        <f>IF(A176="","",IF(ISERROR(VLOOKUP(A176,'entry data'!B:F,5,0)),"",VLOOKUP(A176,'entry data'!B:F,5,0)))</f>
        <v>4000</v>
      </c>
      <c r="G176" s="12">
        <f>IF(A176="","",IF(ISERROR(VLOOKUP(A176,'entry data'!B:I,8,0)),"",VLOOKUP(A176,'entry data'!B:I,7,0)))</f>
        <v>0.24299999999999999</v>
      </c>
      <c r="H176" s="13">
        <f>IF(A176="","",IF(B176=1,VLOOKUP(A176,'entry data'!B:D,3,0),I175))</f>
        <v>41348</v>
      </c>
      <c r="I176" s="14">
        <f>IF(A176="","",IF(E176="weekly",7,IF(E176="fortnightly",14,IF(E176="monthly",DATE(IF(MONTH(H176)=12,YEAR(H176)+1,YEAR(H176)),VLOOKUP(MONTH(H176),index!$D$2:$G$13,2,0),DAY(H176)),
IF(E176="quarterly",DATE(IF(MONTH(H176)&gt;=10,YEAR(H176)+1,YEAR(H176)),VLOOKUP(MONTH(H176),index!$D$2:$G$13,3,0),DAY(H176)),
IF(E176="halfyearly",DATE(IF(MONTH(H176)&gt;=7,YEAR(H176)+1,YEAR(H176)),VLOOKUP(MONTH(H176),index!$D$2:$G$13,4,0),DAY(H176)),
DATE(YEAR(H176)+1,MONTH(H176),DAY(H176)))))-H176))+H176)</f>
        <v>41379</v>
      </c>
      <c r="J176" s="9" t="str">
        <f t="shared" si="34"/>
        <v>2013-04</v>
      </c>
      <c r="K176" s="11">
        <f t="shared" si="35"/>
        <v>2472.0725581879133</v>
      </c>
      <c r="L176" s="11">
        <f t="shared" si="36"/>
        <v>81.012161737035029</v>
      </c>
      <c r="M176" s="11">
        <f>IF(A176="","",VLOOKUP(E176,index!$A$1:$B$6,2,0)*K176*G176)</f>
        <v>50.059469303305235</v>
      </c>
      <c r="N176" s="11">
        <f>IF(A176="","",-PMT(G176*VLOOKUP(E176,index!$A$1:$B$6,2,0),C176,F176,0,0))</f>
        <v>131.07163104034026</v>
      </c>
      <c r="O176" s="11">
        <f t="shared" si="37"/>
        <v>2391.0603964508782</v>
      </c>
      <c r="P176" s="11">
        <f t="shared" si="32"/>
        <v>2391.0603964508782</v>
      </c>
      <c r="Q176" s="14"/>
    </row>
    <row r="177" spans="1:17" x14ac:dyDescent="0.25">
      <c r="A177" s="9">
        <f>IF(A176="","",IF(B176&lt;C176,A176,IF(A176=MAX('entry data'!$B$8:$B$507),"",A176+1)))</f>
        <v>3</v>
      </c>
      <c r="B177" s="9">
        <f t="shared" si="33"/>
        <v>26</v>
      </c>
      <c r="C177" s="9">
        <f>IF(ISERROR(VLOOKUP(A177,'entry data'!B:G,6,0)),"",VLOOKUP(A177,'entry data'!B:G,6,0))</f>
        <v>48</v>
      </c>
      <c r="D177" s="9" t="str">
        <f>IF(ISERROR(VLOOKUP(A177,'entry data'!B:C,2,0)),"",VLOOKUP(A177,'entry data'!B:C,2,0))</f>
        <v>Hire Purchase 2</v>
      </c>
      <c r="E177" s="9" t="str">
        <f>IF(ISERROR(VLOOKUP(A177,'entry data'!B:E,4,0)),"",VLOOKUP(A177,'entry data'!B:E,4,0))</f>
        <v>monthly</v>
      </c>
      <c r="F177" s="11">
        <f>IF(A177="","",IF(ISERROR(VLOOKUP(A177,'entry data'!B:F,5,0)),"",VLOOKUP(A177,'entry data'!B:F,5,0)))</f>
        <v>4000</v>
      </c>
      <c r="G177" s="12">
        <f>IF(A177="","",IF(ISERROR(VLOOKUP(A177,'entry data'!B:I,8,0)),"",VLOOKUP(A177,'entry data'!B:I,7,0)))</f>
        <v>0.24299999999999999</v>
      </c>
      <c r="H177" s="13">
        <f>IF(A177="","",IF(B177=1,VLOOKUP(A177,'entry data'!B:D,3,0),I176))</f>
        <v>41379</v>
      </c>
      <c r="I177" s="14">
        <f>IF(A177="","",IF(E177="weekly",7,IF(E177="fortnightly",14,IF(E177="monthly",DATE(IF(MONTH(H177)=12,YEAR(H177)+1,YEAR(H177)),VLOOKUP(MONTH(H177),index!$D$2:$G$13,2,0),DAY(H177)),
IF(E177="quarterly",DATE(IF(MONTH(H177)&gt;=10,YEAR(H177)+1,YEAR(H177)),VLOOKUP(MONTH(H177),index!$D$2:$G$13,3,0),DAY(H177)),
IF(E177="halfyearly",DATE(IF(MONTH(H177)&gt;=7,YEAR(H177)+1,YEAR(H177)),VLOOKUP(MONTH(H177),index!$D$2:$G$13,4,0),DAY(H177)),
DATE(YEAR(H177)+1,MONTH(H177),DAY(H177)))))-H177))+H177)</f>
        <v>41409</v>
      </c>
      <c r="J177" s="9" t="str">
        <f t="shared" si="34"/>
        <v>2013-05</v>
      </c>
      <c r="K177" s="11">
        <f t="shared" si="35"/>
        <v>2391.0603964508782</v>
      </c>
      <c r="L177" s="11">
        <f t="shared" si="36"/>
        <v>82.652658012209983</v>
      </c>
      <c r="M177" s="11">
        <f>IF(A177="","",VLOOKUP(E177,index!$A$1:$B$6,2,0)*K177*G177)</f>
        <v>48.418973028130281</v>
      </c>
      <c r="N177" s="11">
        <f>IF(A177="","",-PMT(G177*VLOOKUP(E177,index!$A$1:$B$6,2,0),C177,F177,0,0))</f>
        <v>131.07163104034026</v>
      </c>
      <c r="O177" s="11">
        <f t="shared" si="37"/>
        <v>2308.4077384386683</v>
      </c>
      <c r="P177" s="11">
        <f t="shared" si="32"/>
        <v>2308.4077384386683</v>
      </c>
      <c r="Q177" s="14"/>
    </row>
    <row r="178" spans="1:17" x14ac:dyDescent="0.25">
      <c r="A178" s="9">
        <f>IF(A177="","",IF(B177&lt;C177,A177,IF(A177=MAX('entry data'!$B$8:$B$507),"",A177+1)))</f>
        <v>3</v>
      </c>
      <c r="B178" s="9">
        <f t="shared" si="33"/>
        <v>27</v>
      </c>
      <c r="C178" s="9">
        <f>IF(ISERROR(VLOOKUP(A178,'entry data'!B:G,6,0)),"",VLOOKUP(A178,'entry data'!B:G,6,0))</f>
        <v>48</v>
      </c>
      <c r="D178" s="9" t="str">
        <f>IF(ISERROR(VLOOKUP(A178,'entry data'!B:C,2,0)),"",VLOOKUP(A178,'entry data'!B:C,2,0))</f>
        <v>Hire Purchase 2</v>
      </c>
      <c r="E178" s="9" t="str">
        <f>IF(ISERROR(VLOOKUP(A178,'entry data'!B:E,4,0)),"",VLOOKUP(A178,'entry data'!B:E,4,0))</f>
        <v>monthly</v>
      </c>
      <c r="F178" s="11">
        <f>IF(A178="","",IF(ISERROR(VLOOKUP(A178,'entry data'!B:F,5,0)),"",VLOOKUP(A178,'entry data'!B:F,5,0)))</f>
        <v>4000</v>
      </c>
      <c r="G178" s="12">
        <f>IF(A178="","",IF(ISERROR(VLOOKUP(A178,'entry data'!B:I,8,0)),"",VLOOKUP(A178,'entry data'!B:I,7,0)))</f>
        <v>0.24299999999999999</v>
      </c>
      <c r="H178" s="13">
        <f>IF(A178="","",IF(B178=1,VLOOKUP(A178,'entry data'!B:D,3,0),I177))</f>
        <v>41409</v>
      </c>
      <c r="I178" s="14">
        <f>IF(A178="","",IF(E178="weekly",7,IF(E178="fortnightly",14,IF(E178="monthly",DATE(IF(MONTH(H178)=12,YEAR(H178)+1,YEAR(H178)),VLOOKUP(MONTH(H178),index!$D$2:$G$13,2,0),DAY(H178)),
IF(E178="quarterly",DATE(IF(MONTH(H178)&gt;=10,YEAR(H178)+1,YEAR(H178)),VLOOKUP(MONTH(H178),index!$D$2:$G$13,3,0),DAY(H178)),
IF(E178="halfyearly",DATE(IF(MONTH(H178)&gt;=7,YEAR(H178)+1,YEAR(H178)),VLOOKUP(MONTH(H178),index!$D$2:$G$13,4,0),DAY(H178)),
DATE(YEAR(H178)+1,MONTH(H178),DAY(H178)))))-H178))+H178)</f>
        <v>41440</v>
      </c>
      <c r="J178" s="9" t="str">
        <f t="shared" si="34"/>
        <v>2013-06</v>
      </c>
      <c r="K178" s="11">
        <f t="shared" si="35"/>
        <v>2308.4077384386683</v>
      </c>
      <c r="L178" s="11">
        <f t="shared" si="36"/>
        <v>84.32637433695723</v>
      </c>
      <c r="M178" s="11">
        <f>IF(A178="","",VLOOKUP(E178,index!$A$1:$B$6,2,0)*K178*G178)</f>
        <v>46.745256703383035</v>
      </c>
      <c r="N178" s="11">
        <f>IF(A178="","",-PMT(G178*VLOOKUP(E178,index!$A$1:$B$6,2,0),C178,F178,0,0))</f>
        <v>131.07163104034026</v>
      </c>
      <c r="O178" s="11">
        <f t="shared" si="37"/>
        <v>2224.0813641017112</v>
      </c>
      <c r="P178" s="11">
        <f t="shared" si="32"/>
        <v>2224.0813641017112</v>
      </c>
      <c r="Q178" s="14"/>
    </row>
    <row r="179" spans="1:17" x14ac:dyDescent="0.25">
      <c r="A179" s="9">
        <f>IF(A178="","",IF(B178&lt;C178,A178,IF(A178=MAX('entry data'!$B$8:$B$507),"",A178+1)))</f>
        <v>3</v>
      </c>
      <c r="B179" s="9">
        <f t="shared" si="33"/>
        <v>28</v>
      </c>
      <c r="C179" s="9">
        <f>IF(ISERROR(VLOOKUP(A179,'entry data'!B:G,6,0)),"",VLOOKUP(A179,'entry data'!B:G,6,0))</f>
        <v>48</v>
      </c>
      <c r="D179" s="9" t="str">
        <f>IF(ISERROR(VLOOKUP(A179,'entry data'!B:C,2,0)),"",VLOOKUP(A179,'entry data'!B:C,2,0))</f>
        <v>Hire Purchase 2</v>
      </c>
      <c r="E179" s="9" t="str">
        <f>IF(ISERROR(VLOOKUP(A179,'entry data'!B:E,4,0)),"",VLOOKUP(A179,'entry data'!B:E,4,0))</f>
        <v>monthly</v>
      </c>
      <c r="F179" s="11">
        <f>IF(A179="","",IF(ISERROR(VLOOKUP(A179,'entry data'!B:F,5,0)),"",VLOOKUP(A179,'entry data'!B:F,5,0)))</f>
        <v>4000</v>
      </c>
      <c r="G179" s="12">
        <f>IF(A179="","",IF(ISERROR(VLOOKUP(A179,'entry data'!B:I,8,0)),"",VLOOKUP(A179,'entry data'!B:I,7,0)))</f>
        <v>0.24299999999999999</v>
      </c>
      <c r="H179" s="13">
        <f>IF(A179="","",IF(B179=1,VLOOKUP(A179,'entry data'!B:D,3,0),I178))</f>
        <v>41440</v>
      </c>
      <c r="I179" s="14">
        <f>IF(A179="","",IF(E179="weekly",7,IF(E179="fortnightly",14,IF(E179="monthly",DATE(IF(MONTH(H179)=12,YEAR(H179)+1,YEAR(H179)),VLOOKUP(MONTH(H179),index!$D$2:$G$13,2,0),DAY(H179)),
IF(E179="quarterly",DATE(IF(MONTH(H179)&gt;=10,YEAR(H179)+1,YEAR(H179)),VLOOKUP(MONTH(H179),index!$D$2:$G$13,3,0),DAY(H179)),
IF(E179="halfyearly",DATE(IF(MONTH(H179)&gt;=7,YEAR(H179)+1,YEAR(H179)),VLOOKUP(MONTH(H179),index!$D$2:$G$13,4,0),DAY(H179)),
DATE(YEAR(H179)+1,MONTH(H179),DAY(H179)))))-H179))+H179)</f>
        <v>41470</v>
      </c>
      <c r="J179" s="9" t="str">
        <f t="shared" si="34"/>
        <v>2013-07</v>
      </c>
      <c r="K179" s="11">
        <f t="shared" si="35"/>
        <v>2224.0813641017112</v>
      </c>
      <c r="L179" s="11">
        <f t="shared" si="36"/>
        <v>86.033983417280609</v>
      </c>
      <c r="M179" s="11">
        <f>IF(A179="","",VLOOKUP(E179,index!$A$1:$B$6,2,0)*K179*G179)</f>
        <v>45.037647623059648</v>
      </c>
      <c r="N179" s="11">
        <f>IF(A179="","",-PMT(G179*VLOOKUP(E179,index!$A$1:$B$6,2,0),C179,F179,0,0))</f>
        <v>131.07163104034026</v>
      </c>
      <c r="O179" s="11">
        <f t="shared" si="37"/>
        <v>2138.0473806844307</v>
      </c>
      <c r="P179" s="11">
        <f t="shared" si="32"/>
        <v>2138.0473806844307</v>
      </c>
      <c r="Q179" s="14"/>
    </row>
    <row r="180" spans="1:17" x14ac:dyDescent="0.25">
      <c r="A180" s="9">
        <f>IF(A179="","",IF(B179&lt;C179,A179,IF(A179=MAX('entry data'!$B$8:$B$507),"",A179+1)))</f>
        <v>3</v>
      </c>
      <c r="B180" s="9">
        <f t="shared" si="33"/>
        <v>29</v>
      </c>
      <c r="C180" s="9">
        <f>IF(ISERROR(VLOOKUP(A180,'entry data'!B:G,6,0)),"",VLOOKUP(A180,'entry data'!B:G,6,0))</f>
        <v>48</v>
      </c>
      <c r="D180" s="9" t="str">
        <f>IF(ISERROR(VLOOKUP(A180,'entry data'!B:C,2,0)),"",VLOOKUP(A180,'entry data'!B:C,2,0))</f>
        <v>Hire Purchase 2</v>
      </c>
      <c r="E180" s="9" t="str">
        <f>IF(ISERROR(VLOOKUP(A180,'entry data'!B:E,4,0)),"",VLOOKUP(A180,'entry data'!B:E,4,0))</f>
        <v>monthly</v>
      </c>
      <c r="F180" s="11">
        <f>IF(A180="","",IF(ISERROR(VLOOKUP(A180,'entry data'!B:F,5,0)),"",VLOOKUP(A180,'entry data'!B:F,5,0)))</f>
        <v>4000</v>
      </c>
      <c r="G180" s="12">
        <f>IF(A180="","",IF(ISERROR(VLOOKUP(A180,'entry data'!B:I,8,0)),"",VLOOKUP(A180,'entry data'!B:I,7,0)))</f>
        <v>0.24299999999999999</v>
      </c>
      <c r="H180" s="13">
        <f>IF(A180="","",IF(B180=1,VLOOKUP(A180,'entry data'!B:D,3,0),I179))</f>
        <v>41470</v>
      </c>
      <c r="I180" s="14">
        <f>IF(A180="","",IF(E180="weekly",7,IF(E180="fortnightly",14,IF(E180="monthly",DATE(IF(MONTH(H180)=12,YEAR(H180)+1,YEAR(H180)),VLOOKUP(MONTH(H180),index!$D$2:$G$13,2,0),DAY(H180)),
IF(E180="quarterly",DATE(IF(MONTH(H180)&gt;=10,YEAR(H180)+1,YEAR(H180)),VLOOKUP(MONTH(H180),index!$D$2:$G$13,3,0),DAY(H180)),
IF(E180="halfyearly",DATE(IF(MONTH(H180)&gt;=7,YEAR(H180)+1,YEAR(H180)),VLOOKUP(MONTH(H180),index!$D$2:$G$13,4,0),DAY(H180)),
DATE(YEAR(H180)+1,MONTH(H180),DAY(H180)))))-H180))+H180)</f>
        <v>41501</v>
      </c>
      <c r="J180" s="9" t="str">
        <f t="shared" si="34"/>
        <v>2013-08</v>
      </c>
      <c r="K180" s="11">
        <f t="shared" si="35"/>
        <v>2138.0473806844307</v>
      </c>
      <c r="L180" s="11">
        <f t="shared" si="36"/>
        <v>87.776171581480554</v>
      </c>
      <c r="M180" s="11">
        <f>IF(A180="","",VLOOKUP(E180,index!$A$1:$B$6,2,0)*K180*G180)</f>
        <v>43.295459458859717</v>
      </c>
      <c r="N180" s="11">
        <f>IF(A180="","",-PMT(G180*VLOOKUP(E180,index!$A$1:$B$6,2,0),C180,F180,0,0))</f>
        <v>131.07163104034026</v>
      </c>
      <c r="O180" s="11">
        <f t="shared" si="37"/>
        <v>2050.2712091029503</v>
      </c>
      <c r="P180" s="11">
        <f t="shared" si="32"/>
        <v>2050.2712091029503</v>
      </c>
      <c r="Q180" s="14"/>
    </row>
    <row r="181" spans="1:17" x14ac:dyDescent="0.25">
      <c r="A181" s="9">
        <f>IF(A180="","",IF(B180&lt;C180,A180,IF(A180=MAX('entry data'!$B$8:$B$507),"",A180+1)))</f>
        <v>3</v>
      </c>
      <c r="B181" s="9">
        <f t="shared" si="33"/>
        <v>30</v>
      </c>
      <c r="C181" s="9">
        <f>IF(ISERROR(VLOOKUP(A181,'entry data'!B:G,6,0)),"",VLOOKUP(A181,'entry data'!B:G,6,0))</f>
        <v>48</v>
      </c>
      <c r="D181" s="9" t="str">
        <f>IF(ISERROR(VLOOKUP(A181,'entry data'!B:C,2,0)),"",VLOOKUP(A181,'entry data'!B:C,2,0))</f>
        <v>Hire Purchase 2</v>
      </c>
      <c r="E181" s="9" t="str">
        <f>IF(ISERROR(VLOOKUP(A181,'entry data'!B:E,4,0)),"",VLOOKUP(A181,'entry data'!B:E,4,0))</f>
        <v>monthly</v>
      </c>
      <c r="F181" s="11">
        <f>IF(A181="","",IF(ISERROR(VLOOKUP(A181,'entry data'!B:F,5,0)),"",VLOOKUP(A181,'entry data'!B:F,5,0)))</f>
        <v>4000</v>
      </c>
      <c r="G181" s="12">
        <f>IF(A181="","",IF(ISERROR(VLOOKUP(A181,'entry data'!B:I,8,0)),"",VLOOKUP(A181,'entry data'!B:I,7,0)))</f>
        <v>0.24299999999999999</v>
      </c>
      <c r="H181" s="13">
        <f>IF(A181="","",IF(B181=1,VLOOKUP(A181,'entry data'!B:D,3,0),I180))</f>
        <v>41501</v>
      </c>
      <c r="I181" s="14">
        <f>IF(A181="","",IF(E181="weekly",7,IF(E181="fortnightly",14,IF(E181="monthly",DATE(IF(MONTH(H181)=12,YEAR(H181)+1,YEAR(H181)),VLOOKUP(MONTH(H181),index!$D$2:$G$13,2,0),DAY(H181)),
IF(E181="quarterly",DATE(IF(MONTH(H181)&gt;=10,YEAR(H181)+1,YEAR(H181)),VLOOKUP(MONTH(H181),index!$D$2:$G$13,3,0),DAY(H181)),
IF(E181="halfyearly",DATE(IF(MONTH(H181)&gt;=7,YEAR(H181)+1,YEAR(H181)),VLOOKUP(MONTH(H181),index!$D$2:$G$13,4,0),DAY(H181)),
DATE(YEAR(H181)+1,MONTH(H181),DAY(H181)))))-H181))+H181)</f>
        <v>41532</v>
      </c>
      <c r="J181" s="9" t="str">
        <f t="shared" si="34"/>
        <v>2013-09</v>
      </c>
      <c r="K181" s="11">
        <f t="shared" si="35"/>
        <v>2050.2712091029503</v>
      </c>
      <c r="L181" s="11">
        <f t="shared" si="36"/>
        <v>89.553639056005522</v>
      </c>
      <c r="M181" s="11">
        <f>IF(A181="","",VLOOKUP(E181,index!$A$1:$B$6,2,0)*K181*G181)</f>
        <v>41.517991984334735</v>
      </c>
      <c r="N181" s="11">
        <f>IF(A181="","",-PMT(G181*VLOOKUP(E181,index!$A$1:$B$6,2,0),C181,F181,0,0))</f>
        <v>131.07163104034026</v>
      </c>
      <c r="O181" s="11">
        <f t="shared" si="37"/>
        <v>1960.7175700469447</v>
      </c>
      <c r="P181" s="11">
        <f t="shared" si="32"/>
        <v>1960.7175700469447</v>
      </c>
      <c r="Q181" s="14"/>
    </row>
    <row r="182" spans="1:17" x14ac:dyDescent="0.25">
      <c r="A182" s="9">
        <f>IF(A181="","",IF(B181&lt;C181,A181,IF(A181=MAX('entry data'!$B$8:$B$507),"",A181+1)))</f>
        <v>3</v>
      </c>
      <c r="B182" s="9">
        <f t="shared" si="33"/>
        <v>31</v>
      </c>
      <c r="C182" s="9">
        <f>IF(ISERROR(VLOOKUP(A182,'entry data'!B:G,6,0)),"",VLOOKUP(A182,'entry data'!B:G,6,0))</f>
        <v>48</v>
      </c>
      <c r="D182" s="9" t="str">
        <f>IF(ISERROR(VLOOKUP(A182,'entry data'!B:C,2,0)),"",VLOOKUP(A182,'entry data'!B:C,2,0))</f>
        <v>Hire Purchase 2</v>
      </c>
      <c r="E182" s="9" t="str">
        <f>IF(ISERROR(VLOOKUP(A182,'entry data'!B:E,4,0)),"",VLOOKUP(A182,'entry data'!B:E,4,0))</f>
        <v>monthly</v>
      </c>
      <c r="F182" s="11">
        <f>IF(A182="","",IF(ISERROR(VLOOKUP(A182,'entry data'!B:F,5,0)),"",VLOOKUP(A182,'entry data'!B:F,5,0)))</f>
        <v>4000</v>
      </c>
      <c r="G182" s="12">
        <f>IF(A182="","",IF(ISERROR(VLOOKUP(A182,'entry data'!B:I,8,0)),"",VLOOKUP(A182,'entry data'!B:I,7,0)))</f>
        <v>0.24299999999999999</v>
      </c>
      <c r="H182" s="13">
        <f>IF(A182="","",IF(B182=1,VLOOKUP(A182,'entry data'!B:D,3,0),I181))</f>
        <v>41532</v>
      </c>
      <c r="I182" s="14">
        <f>IF(A182="","",IF(E182="weekly",7,IF(E182="fortnightly",14,IF(E182="monthly",DATE(IF(MONTH(H182)=12,YEAR(H182)+1,YEAR(H182)),VLOOKUP(MONTH(H182),index!$D$2:$G$13,2,0),DAY(H182)),
IF(E182="quarterly",DATE(IF(MONTH(H182)&gt;=10,YEAR(H182)+1,YEAR(H182)),VLOOKUP(MONTH(H182),index!$D$2:$G$13,3,0),DAY(H182)),
IF(E182="halfyearly",DATE(IF(MONTH(H182)&gt;=7,YEAR(H182)+1,YEAR(H182)),VLOOKUP(MONTH(H182),index!$D$2:$G$13,4,0),DAY(H182)),
DATE(YEAR(H182)+1,MONTH(H182),DAY(H182)))))-H182))+H182)</f>
        <v>41562</v>
      </c>
      <c r="J182" s="9" t="str">
        <f t="shared" si="34"/>
        <v>2013-10</v>
      </c>
      <c r="K182" s="11">
        <f t="shared" si="35"/>
        <v>1960.7175700469447</v>
      </c>
      <c r="L182" s="11">
        <f t="shared" si="36"/>
        <v>91.367100246889635</v>
      </c>
      <c r="M182" s="11">
        <f>IF(A182="","",VLOOKUP(E182,index!$A$1:$B$6,2,0)*K182*G182)</f>
        <v>39.70453079345063</v>
      </c>
      <c r="N182" s="11">
        <f>IF(A182="","",-PMT(G182*VLOOKUP(E182,index!$A$1:$B$6,2,0),C182,F182,0,0))</f>
        <v>131.07163104034026</v>
      </c>
      <c r="O182" s="11">
        <f t="shared" si="37"/>
        <v>1869.3504698000552</v>
      </c>
      <c r="P182" s="11">
        <f t="shared" si="32"/>
        <v>1869.3504698000552</v>
      </c>
      <c r="Q182" s="14"/>
    </row>
    <row r="183" spans="1:17" x14ac:dyDescent="0.25">
      <c r="A183" s="9">
        <f>IF(A182="","",IF(B182&lt;C182,A182,IF(A182=MAX('entry data'!$B$8:$B$507),"",A182+1)))</f>
        <v>3</v>
      </c>
      <c r="B183" s="9">
        <f t="shared" si="33"/>
        <v>32</v>
      </c>
      <c r="C183" s="9">
        <f>IF(ISERROR(VLOOKUP(A183,'entry data'!B:G,6,0)),"",VLOOKUP(A183,'entry data'!B:G,6,0))</f>
        <v>48</v>
      </c>
      <c r="D183" s="9" t="str">
        <f>IF(ISERROR(VLOOKUP(A183,'entry data'!B:C,2,0)),"",VLOOKUP(A183,'entry data'!B:C,2,0))</f>
        <v>Hire Purchase 2</v>
      </c>
      <c r="E183" s="9" t="str">
        <f>IF(ISERROR(VLOOKUP(A183,'entry data'!B:E,4,0)),"",VLOOKUP(A183,'entry data'!B:E,4,0))</f>
        <v>monthly</v>
      </c>
      <c r="F183" s="11">
        <f>IF(A183="","",IF(ISERROR(VLOOKUP(A183,'entry data'!B:F,5,0)),"",VLOOKUP(A183,'entry data'!B:F,5,0)))</f>
        <v>4000</v>
      </c>
      <c r="G183" s="12">
        <f>IF(A183="","",IF(ISERROR(VLOOKUP(A183,'entry data'!B:I,8,0)),"",VLOOKUP(A183,'entry data'!B:I,7,0)))</f>
        <v>0.24299999999999999</v>
      </c>
      <c r="H183" s="13">
        <f>IF(A183="","",IF(B183=1,VLOOKUP(A183,'entry data'!B:D,3,0),I182))</f>
        <v>41562</v>
      </c>
      <c r="I183" s="14">
        <f>IF(A183="","",IF(E183="weekly",7,IF(E183="fortnightly",14,IF(E183="monthly",DATE(IF(MONTH(H183)=12,YEAR(H183)+1,YEAR(H183)),VLOOKUP(MONTH(H183),index!$D$2:$G$13,2,0),DAY(H183)),
IF(E183="quarterly",DATE(IF(MONTH(H183)&gt;=10,YEAR(H183)+1,YEAR(H183)),VLOOKUP(MONTH(H183),index!$D$2:$G$13,3,0),DAY(H183)),
IF(E183="halfyearly",DATE(IF(MONTH(H183)&gt;=7,YEAR(H183)+1,YEAR(H183)),VLOOKUP(MONTH(H183),index!$D$2:$G$13,4,0),DAY(H183)),
DATE(YEAR(H183)+1,MONTH(H183),DAY(H183)))))-H183))+H183)</f>
        <v>41593</v>
      </c>
      <c r="J183" s="9" t="str">
        <f t="shared" si="34"/>
        <v>2013-11</v>
      </c>
      <c r="K183" s="11">
        <f t="shared" si="35"/>
        <v>1869.3504698000552</v>
      </c>
      <c r="L183" s="11">
        <f t="shared" si="36"/>
        <v>93.217284026889146</v>
      </c>
      <c r="M183" s="11">
        <f>IF(A183="","",VLOOKUP(E183,index!$A$1:$B$6,2,0)*K183*G183)</f>
        <v>37.854347013451118</v>
      </c>
      <c r="N183" s="11">
        <f>IF(A183="","",-PMT(G183*VLOOKUP(E183,index!$A$1:$B$6,2,0),C183,F183,0,0))</f>
        <v>131.07163104034026</v>
      </c>
      <c r="O183" s="11">
        <f t="shared" si="37"/>
        <v>1776.1331857731661</v>
      </c>
      <c r="P183" s="11">
        <f t="shared" si="32"/>
        <v>1776.1331857731661</v>
      </c>
      <c r="Q183" s="14"/>
    </row>
    <row r="184" spans="1:17" x14ac:dyDescent="0.25">
      <c r="A184" s="9">
        <f>IF(A183="","",IF(B183&lt;C183,A183,IF(A183=MAX('entry data'!$B$8:$B$507),"",A183+1)))</f>
        <v>3</v>
      </c>
      <c r="B184" s="9">
        <f t="shared" si="33"/>
        <v>33</v>
      </c>
      <c r="C184" s="9">
        <f>IF(ISERROR(VLOOKUP(A184,'entry data'!B:G,6,0)),"",VLOOKUP(A184,'entry data'!B:G,6,0))</f>
        <v>48</v>
      </c>
      <c r="D184" s="9" t="str">
        <f>IF(ISERROR(VLOOKUP(A184,'entry data'!B:C,2,0)),"",VLOOKUP(A184,'entry data'!B:C,2,0))</f>
        <v>Hire Purchase 2</v>
      </c>
      <c r="E184" s="9" t="str">
        <f>IF(ISERROR(VLOOKUP(A184,'entry data'!B:E,4,0)),"",VLOOKUP(A184,'entry data'!B:E,4,0))</f>
        <v>monthly</v>
      </c>
      <c r="F184" s="11">
        <f>IF(A184="","",IF(ISERROR(VLOOKUP(A184,'entry data'!B:F,5,0)),"",VLOOKUP(A184,'entry data'!B:F,5,0)))</f>
        <v>4000</v>
      </c>
      <c r="G184" s="12">
        <f>IF(A184="","",IF(ISERROR(VLOOKUP(A184,'entry data'!B:I,8,0)),"",VLOOKUP(A184,'entry data'!B:I,7,0)))</f>
        <v>0.24299999999999999</v>
      </c>
      <c r="H184" s="13">
        <f>IF(A184="","",IF(B184=1,VLOOKUP(A184,'entry data'!B:D,3,0),I183))</f>
        <v>41593</v>
      </c>
      <c r="I184" s="14">
        <f>IF(A184="","",IF(E184="weekly",7,IF(E184="fortnightly",14,IF(E184="monthly",DATE(IF(MONTH(H184)=12,YEAR(H184)+1,YEAR(H184)),VLOOKUP(MONTH(H184),index!$D$2:$G$13,2,0),DAY(H184)),
IF(E184="quarterly",DATE(IF(MONTH(H184)&gt;=10,YEAR(H184)+1,YEAR(H184)),VLOOKUP(MONTH(H184),index!$D$2:$G$13,3,0),DAY(H184)),
IF(E184="halfyearly",DATE(IF(MONTH(H184)&gt;=7,YEAR(H184)+1,YEAR(H184)),VLOOKUP(MONTH(H184),index!$D$2:$G$13,4,0),DAY(H184)),
DATE(YEAR(H184)+1,MONTH(H184),DAY(H184)))))-H184))+H184)</f>
        <v>41623</v>
      </c>
      <c r="J184" s="9" t="str">
        <f t="shared" si="34"/>
        <v>2013-12</v>
      </c>
      <c r="K184" s="11">
        <f t="shared" si="35"/>
        <v>1776.1331857731661</v>
      </c>
      <c r="L184" s="11">
        <f t="shared" si="36"/>
        <v>95.104934028433661</v>
      </c>
      <c r="M184" s="11">
        <f>IF(A184="","",VLOOKUP(E184,index!$A$1:$B$6,2,0)*K184*G184)</f>
        <v>35.966697011906611</v>
      </c>
      <c r="N184" s="11">
        <f>IF(A184="","",-PMT(G184*VLOOKUP(E184,index!$A$1:$B$6,2,0),C184,F184,0,0))</f>
        <v>131.07163104034026</v>
      </c>
      <c r="O184" s="11">
        <f t="shared" si="37"/>
        <v>1681.0282517447324</v>
      </c>
      <c r="P184" s="11">
        <f t="shared" si="32"/>
        <v>1681.0282517447324</v>
      </c>
      <c r="Q184" s="14"/>
    </row>
    <row r="185" spans="1:17" x14ac:dyDescent="0.25">
      <c r="A185" s="9">
        <f>IF(A184="","",IF(B184&lt;C184,A184,IF(A184=MAX('entry data'!$B$8:$B$507),"",A184+1)))</f>
        <v>3</v>
      </c>
      <c r="B185" s="9">
        <f t="shared" si="33"/>
        <v>34</v>
      </c>
      <c r="C185" s="9">
        <f>IF(ISERROR(VLOOKUP(A185,'entry data'!B:G,6,0)),"",VLOOKUP(A185,'entry data'!B:G,6,0))</f>
        <v>48</v>
      </c>
      <c r="D185" s="9" t="str">
        <f>IF(ISERROR(VLOOKUP(A185,'entry data'!B:C,2,0)),"",VLOOKUP(A185,'entry data'!B:C,2,0))</f>
        <v>Hire Purchase 2</v>
      </c>
      <c r="E185" s="9" t="str">
        <f>IF(ISERROR(VLOOKUP(A185,'entry data'!B:E,4,0)),"",VLOOKUP(A185,'entry data'!B:E,4,0))</f>
        <v>monthly</v>
      </c>
      <c r="F185" s="11">
        <f>IF(A185="","",IF(ISERROR(VLOOKUP(A185,'entry data'!B:F,5,0)),"",VLOOKUP(A185,'entry data'!B:F,5,0)))</f>
        <v>4000</v>
      </c>
      <c r="G185" s="12">
        <f>IF(A185="","",IF(ISERROR(VLOOKUP(A185,'entry data'!B:I,8,0)),"",VLOOKUP(A185,'entry data'!B:I,7,0)))</f>
        <v>0.24299999999999999</v>
      </c>
      <c r="H185" s="13">
        <f>IF(A185="","",IF(B185=1,VLOOKUP(A185,'entry data'!B:D,3,0),I184))</f>
        <v>41623</v>
      </c>
      <c r="I185" s="14">
        <f>IF(A185="","",IF(E185="weekly",7,IF(E185="fortnightly",14,IF(E185="monthly",DATE(IF(MONTH(H185)=12,YEAR(H185)+1,YEAR(H185)),VLOOKUP(MONTH(H185),index!$D$2:$G$13,2,0),DAY(H185)),
IF(E185="quarterly",DATE(IF(MONTH(H185)&gt;=10,YEAR(H185)+1,YEAR(H185)),VLOOKUP(MONTH(H185),index!$D$2:$G$13,3,0),DAY(H185)),
IF(E185="halfyearly",DATE(IF(MONTH(H185)&gt;=7,YEAR(H185)+1,YEAR(H185)),VLOOKUP(MONTH(H185),index!$D$2:$G$13,4,0),DAY(H185)),
DATE(YEAR(H185)+1,MONTH(H185),DAY(H185)))))-H185))+H185)</f>
        <v>41654</v>
      </c>
      <c r="J185" s="9" t="str">
        <f t="shared" si="34"/>
        <v>2014-01</v>
      </c>
      <c r="K185" s="11">
        <f t="shared" si="35"/>
        <v>1681.0282517447324</v>
      </c>
      <c r="L185" s="11">
        <f t="shared" si="36"/>
        <v>97.030808942509438</v>
      </c>
      <c r="M185" s="11">
        <f>IF(A185="","",VLOOKUP(E185,index!$A$1:$B$6,2,0)*K185*G185)</f>
        <v>34.040822097830826</v>
      </c>
      <c r="N185" s="11">
        <f>IF(A185="","",-PMT(G185*VLOOKUP(E185,index!$A$1:$B$6,2,0),C185,F185,0,0))</f>
        <v>131.07163104034026</v>
      </c>
      <c r="O185" s="11">
        <f t="shared" si="37"/>
        <v>1583.9974428022231</v>
      </c>
      <c r="P185" s="11">
        <f t="shared" si="32"/>
        <v>1583.9974428022231</v>
      </c>
      <c r="Q185" s="14"/>
    </row>
    <row r="186" spans="1:17" x14ac:dyDescent="0.25">
      <c r="A186" s="9">
        <f>IF(A185="","",IF(B185&lt;C185,A185,IF(A185=MAX('entry data'!$B$8:$B$507),"",A185+1)))</f>
        <v>3</v>
      </c>
      <c r="B186" s="9">
        <f t="shared" si="33"/>
        <v>35</v>
      </c>
      <c r="C186" s="9">
        <f>IF(ISERROR(VLOOKUP(A186,'entry data'!B:G,6,0)),"",VLOOKUP(A186,'entry data'!B:G,6,0))</f>
        <v>48</v>
      </c>
      <c r="D186" s="9" t="str">
        <f>IF(ISERROR(VLOOKUP(A186,'entry data'!B:C,2,0)),"",VLOOKUP(A186,'entry data'!B:C,2,0))</f>
        <v>Hire Purchase 2</v>
      </c>
      <c r="E186" s="9" t="str">
        <f>IF(ISERROR(VLOOKUP(A186,'entry data'!B:E,4,0)),"",VLOOKUP(A186,'entry data'!B:E,4,0))</f>
        <v>monthly</v>
      </c>
      <c r="F186" s="11">
        <f>IF(A186="","",IF(ISERROR(VLOOKUP(A186,'entry data'!B:F,5,0)),"",VLOOKUP(A186,'entry data'!B:F,5,0)))</f>
        <v>4000</v>
      </c>
      <c r="G186" s="12">
        <f>IF(A186="","",IF(ISERROR(VLOOKUP(A186,'entry data'!B:I,8,0)),"",VLOOKUP(A186,'entry data'!B:I,7,0)))</f>
        <v>0.24299999999999999</v>
      </c>
      <c r="H186" s="13">
        <f>IF(A186="","",IF(B186=1,VLOOKUP(A186,'entry data'!B:D,3,0),I185))</f>
        <v>41654</v>
      </c>
      <c r="I186" s="14">
        <f>IF(A186="","",IF(E186="weekly",7,IF(E186="fortnightly",14,IF(E186="monthly",DATE(IF(MONTH(H186)=12,YEAR(H186)+1,YEAR(H186)),VLOOKUP(MONTH(H186),index!$D$2:$G$13,2,0),DAY(H186)),
IF(E186="quarterly",DATE(IF(MONTH(H186)&gt;=10,YEAR(H186)+1,YEAR(H186)),VLOOKUP(MONTH(H186),index!$D$2:$G$13,3,0),DAY(H186)),
IF(E186="halfyearly",DATE(IF(MONTH(H186)&gt;=7,YEAR(H186)+1,YEAR(H186)),VLOOKUP(MONTH(H186),index!$D$2:$G$13,4,0),DAY(H186)),
DATE(YEAR(H186)+1,MONTH(H186),DAY(H186)))))-H186))+H186)</f>
        <v>41685</v>
      </c>
      <c r="J186" s="9" t="str">
        <f t="shared" si="34"/>
        <v>2014-02</v>
      </c>
      <c r="K186" s="11">
        <f t="shared" si="35"/>
        <v>1583.9974428022231</v>
      </c>
      <c r="L186" s="11">
        <f t="shared" si="36"/>
        <v>98.995682823595246</v>
      </c>
      <c r="M186" s="11">
        <f>IF(A186="","",VLOOKUP(E186,index!$A$1:$B$6,2,0)*K186*G186)</f>
        <v>32.075948216745019</v>
      </c>
      <c r="N186" s="11">
        <f>IF(A186="","",-PMT(G186*VLOOKUP(E186,index!$A$1:$B$6,2,0),C186,F186,0,0))</f>
        <v>131.07163104034026</v>
      </c>
      <c r="O186" s="11">
        <f t="shared" si="37"/>
        <v>1485.0017599786279</v>
      </c>
      <c r="P186" s="11">
        <f t="shared" si="32"/>
        <v>1485.0017599786279</v>
      </c>
      <c r="Q186" s="14"/>
    </row>
    <row r="187" spans="1:17" x14ac:dyDescent="0.25">
      <c r="A187" s="9">
        <f>IF(A186="","",IF(B186&lt;C186,A186,IF(A186=MAX('entry data'!$B$8:$B$507),"",A186+1)))</f>
        <v>3</v>
      </c>
      <c r="B187" s="9">
        <f t="shared" si="33"/>
        <v>36</v>
      </c>
      <c r="C187" s="9">
        <f>IF(ISERROR(VLOOKUP(A187,'entry data'!B:G,6,0)),"",VLOOKUP(A187,'entry data'!B:G,6,0))</f>
        <v>48</v>
      </c>
      <c r="D187" s="9" t="str">
        <f>IF(ISERROR(VLOOKUP(A187,'entry data'!B:C,2,0)),"",VLOOKUP(A187,'entry data'!B:C,2,0))</f>
        <v>Hire Purchase 2</v>
      </c>
      <c r="E187" s="9" t="str">
        <f>IF(ISERROR(VLOOKUP(A187,'entry data'!B:E,4,0)),"",VLOOKUP(A187,'entry data'!B:E,4,0))</f>
        <v>monthly</v>
      </c>
      <c r="F187" s="11">
        <f>IF(A187="","",IF(ISERROR(VLOOKUP(A187,'entry data'!B:F,5,0)),"",VLOOKUP(A187,'entry data'!B:F,5,0)))</f>
        <v>4000</v>
      </c>
      <c r="G187" s="12">
        <f>IF(A187="","",IF(ISERROR(VLOOKUP(A187,'entry data'!B:I,8,0)),"",VLOOKUP(A187,'entry data'!B:I,7,0)))</f>
        <v>0.24299999999999999</v>
      </c>
      <c r="H187" s="13">
        <f>IF(A187="","",IF(B187=1,VLOOKUP(A187,'entry data'!B:D,3,0),I186))</f>
        <v>41685</v>
      </c>
      <c r="I187" s="14">
        <f>IF(A187="","",IF(E187="weekly",7,IF(E187="fortnightly",14,IF(E187="monthly",DATE(IF(MONTH(H187)=12,YEAR(H187)+1,YEAR(H187)),VLOOKUP(MONTH(H187),index!$D$2:$G$13,2,0),DAY(H187)),
IF(E187="quarterly",DATE(IF(MONTH(H187)&gt;=10,YEAR(H187)+1,YEAR(H187)),VLOOKUP(MONTH(H187),index!$D$2:$G$13,3,0),DAY(H187)),
IF(E187="halfyearly",DATE(IF(MONTH(H187)&gt;=7,YEAR(H187)+1,YEAR(H187)),VLOOKUP(MONTH(H187),index!$D$2:$G$13,4,0),DAY(H187)),
DATE(YEAR(H187)+1,MONTH(H187),DAY(H187)))))-H187))+H187)</f>
        <v>41713</v>
      </c>
      <c r="J187" s="9" t="str">
        <f t="shared" si="34"/>
        <v>2014-03</v>
      </c>
      <c r="K187" s="11">
        <f t="shared" si="35"/>
        <v>1485.0017599786279</v>
      </c>
      <c r="L187" s="11">
        <f t="shared" si="36"/>
        <v>101.00034540077306</v>
      </c>
      <c r="M187" s="11">
        <f>IF(A187="","",VLOOKUP(E187,index!$A$1:$B$6,2,0)*K187*G187)</f>
        <v>30.071285639567211</v>
      </c>
      <c r="N187" s="11">
        <f>IF(A187="","",-PMT(G187*VLOOKUP(E187,index!$A$1:$B$6,2,0),C187,F187,0,0))</f>
        <v>131.07163104034026</v>
      </c>
      <c r="O187" s="11">
        <f t="shared" si="37"/>
        <v>1384.0014145778548</v>
      </c>
      <c r="P187" s="11">
        <f t="shared" si="32"/>
        <v>1384.0014145778548</v>
      </c>
      <c r="Q187" s="14"/>
    </row>
    <row r="188" spans="1:17" x14ac:dyDescent="0.25">
      <c r="A188" s="9">
        <f>IF(A187="","",IF(B187&lt;C187,A187,IF(A187=MAX('entry data'!$B$8:$B$507),"",A187+1)))</f>
        <v>3</v>
      </c>
      <c r="B188" s="9">
        <f t="shared" si="33"/>
        <v>37</v>
      </c>
      <c r="C188" s="9">
        <f>IF(ISERROR(VLOOKUP(A188,'entry data'!B:G,6,0)),"",VLOOKUP(A188,'entry data'!B:G,6,0))</f>
        <v>48</v>
      </c>
      <c r="D188" s="9" t="str">
        <f>IF(ISERROR(VLOOKUP(A188,'entry data'!B:C,2,0)),"",VLOOKUP(A188,'entry data'!B:C,2,0))</f>
        <v>Hire Purchase 2</v>
      </c>
      <c r="E188" s="9" t="str">
        <f>IF(ISERROR(VLOOKUP(A188,'entry data'!B:E,4,0)),"",VLOOKUP(A188,'entry data'!B:E,4,0))</f>
        <v>monthly</v>
      </c>
      <c r="F188" s="11">
        <f>IF(A188="","",IF(ISERROR(VLOOKUP(A188,'entry data'!B:F,5,0)),"",VLOOKUP(A188,'entry data'!B:F,5,0)))</f>
        <v>4000</v>
      </c>
      <c r="G188" s="12">
        <f>IF(A188="","",IF(ISERROR(VLOOKUP(A188,'entry data'!B:I,8,0)),"",VLOOKUP(A188,'entry data'!B:I,7,0)))</f>
        <v>0.24299999999999999</v>
      </c>
      <c r="H188" s="13">
        <f>IF(A188="","",IF(B188=1,VLOOKUP(A188,'entry data'!B:D,3,0),I187))</f>
        <v>41713</v>
      </c>
      <c r="I188" s="14">
        <f>IF(A188="","",IF(E188="weekly",7,IF(E188="fortnightly",14,IF(E188="monthly",DATE(IF(MONTH(H188)=12,YEAR(H188)+1,YEAR(H188)),VLOOKUP(MONTH(H188),index!$D$2:$G$13,2,0),DAY(H188)),
IF(E188="quarterly",DATE(IF(MONTH(H188)&gt;=10,YEAR(H188)+1,YEAR(H188)),VLOOKUP(MONTH(H188),index!$D$2:$G$13,3,0),DAY(H188)),
IF(E188="halfyearly",DATE(IF(MONTH(H188)&gt;=7,YEAR(H188)+1,YEAR(H188)),VLOOKUP(MONTH(H188),index!$D$2:$G$13,4,0),DAY(H188)),
DATE(YEAR(H188)+1,MONTH(H188),DAY(H188)))))-H188))+H188)</f>
        <v>41744</v>
      </c>
      <c r="J188" s="9" t="str">
        <f t="shared" si="34"/>
        <v>2014-04</v>
      </c>
      <c r="K188" s="11">
        <f t="shared" si="35"/>
        <v>1384.0014145778548</v>
      </c>
      <c r="L188" s="11">
        <f t="shared" si="36"/>
        <v>103.0456023951387</v>
      </c>
      <c r="M188" s="11">
        <f>IF(A188="","",VLOOKUP(E188,index!$A$1:$B$6,2,0)*K188*G188)</f>
        <v>28.026028645201556</v>
      </c>
      <c r="N188" s="11">
        <f>IF(A188="","",-PMT(G188*VLOOKUP(E188,index!$A$1:$B$6,2,0),C188,F188,0,0))</f>
        <v>131.07163104034026</v>
      </c>
      <c r="O188" s="11">
        <f t="shared" si="37"/>
        <v>1280.955812182716</v>
      </c>
      <c r="P188" s="11">
        <f t="shared" si="32"/>
        <v>1280.955812182716</v>
      </c>
      <c r="Q188" s="14"/>
    </row>
    <row r="189" spans="1:17" x14ac:dyDescent="0.25">
      <c r="A189" s="9">
        <f>IF(A188="","",IF(B188&lt;C188,A188,IF(A188=MAX('entry data'!$B$8:$B$507),"",A188+1)))</f>
        <v>3</v>
      </c>
      <c r="B189" s="9">
        <f t="shared" si="33"/>
        <v>38</v>
      </c>
      <c r="C189" s="9">
        <f>IF(ISERROR(VLOOKUP(A189,'entry data'!B:G,6,0)),"",VLOOKUP(A189,'entry data'!B:G,6,0))</f>
        <v>48</v>
      </c>
      <c r="D189" s="9" t="str">
        <f>IF(ISERROR(VLOOKUP(A189,'entry data'!B:C,2,0)),"",VLOOKUP(A189,'entry data'!B:C,2,0))</f>
        <v>Hire Purchase 2</v>
      </c>
      <c r="E189" s="9" t="str">
        <f>IF(ISERROR(VLOOKUP(A189,'entry data'!B:E,4,0)),"",VLOOKUP(A189,'entry data'!B:E,4,0))</f>
        <v>monthly</v>
      </c>
      <c r="F189" s="11">
        <f>IF(A189="","",IF(ISERROR(VLOOKUP(A189,'entry data'!B:F,5,0)),"",VLOOKUP(A189,'entry data'!B:F,5,0)))</f>
        <v>4000</v>
      </c>
      <c r="G189" s="12">
        <f>IF(A189="","",IF(ISERROR(VLOOKUP(A189,'entry data'!B:I,8,0)),"",VLOOKUP(A189,'entry data'!B:I,7,0)))</f>
        <v>0.24299999999999999</v>
      </c>
      <c r="H189" s="13">
        <f>IF(A189="","",IF(B189=1,VLOOKUP(A189,'entry data'!B:D,3,0),I188))</f>
        <v>41744</v>
      </c>
      <c r="I189" s="14">
        <f>IF(A189="","",IF(E189="weekly",7,IF(E189="fortnightly",14,IF(E189="monthly",DATE(IF(MONTH(H189)=12,YEAR(H189)+1,YEAR(H189)),VLOOKUP(MONTH(H189),index!$D$2:$G$13,2,0),DAY(H189)),
IF(E189="quarterly",DATE(IF(MONTH(H189)&gt;=10,YEAR(H189)+1,YEAR(H189)),VLOOKUP(MONTH(H189),index!$D$2:$G$13,3,0),DAY(H189)),
IF(E189="halfyearly",DATE(IF(MONTH(H189)&gt;=7,YEAR(H189)+1,YEAR(H189)),VLOOKUP(MONTH(H189),index!$D$2:$G$13,4,0),DAY(H189)),
DATE(YEAR(H189)+1,MONTH(H189),DAY(H189)))))-H189))+H189)</f>
        <v>41774</v>
      </c>
      <c r="J189" s="9" t="str">
        <f t="shared" si="34"/>
        <v>2014-05</v>
      </c>
      <c r="K189" s="11">
        <f t="shared" si="35"/>
        <v>1280.955812182716</v>
      </c>
      <c r="L189" s="11">
        <f t="shared" si="36"/>
        <v>105.13227584364026</v>
      </c>
      <c r="M189" s="11">
        <f>IF(A189="","",VLOOKUP(E189,index!$A$1:$B$6,2,0)*K189*G189)</f>
        <v>25.939355196699999</v>
      </c>
      <c r="N189" s="11">
        <f>IF(A189="","",-PMT(G189*VLOOKUP(E189,index!$A$1:$B$6,2,0),C189,F189,0,0))</f>
        <v>131.07163104034026</v>
      </c>
      <c r="O189" s="11">
        <f t="shared" si="37"/>
        <v>1175.8235363390759</v>
      </c>
      <c r="P189" s="11">
        <f t="shared" si="32"/>
        <v>1175.8235363390759</v>
      </c>
      <c r="Q189" s="14"/>
    </row>
    <row r="190" spans="1:17" x14ac:dyDescent="0.25">
      <c r="A190" s="9">
        <f>IF(A189="","",IF(B189&lt;C189,A189,IF(A189=MAX('entry data'!$B$8:$B$507),"",A189+1)))</f>
        <v>3</v>
      </c>
      <c r="B190" s="9">
        <f t="shared" si="33"/>
        <v>39</v>
      </c>
      <c r="C190" s="9">
        <f>IF(ISERROR(VLOOKUP(A190,'entry data'!B:G,6,0)),"",VLOOKUP(A190,'entry data'!B:G,6,0))</f>
        <v>48</v>
      </c>
      <c r="D190" s="9" t="str">
        <f>IF(ISERROR(VLOOKUP(A190,'entry data'!B:C,2,0)),"",VLOOKUP(A190,'entry data'!B:C,2,0))</f>
        <v>Hire Purchase 2</v>
      </c>
      <c r="E190" s="9" t="str">
        <f>IF(ISERROR(VLOOKUP(A190,'entry data'!B:E,4,0)),"",VLOOKUP(A190,'entry data'!B:E,4,0))</f>
        <v>monthly</v>
      </c>
      <c r="F190" s="11">
        <f>IF(A190="","",IF(ISERROR(VLOOKUP(A190,'entry data'!B:F,5,0)),"",VLOOKUP(A190,'entry data'!B:F,5,0)))</f>
        <v>4000</v>
      </c>
      <c r="G190" s="12">
        <f>IF(A190="","",IF(ISERROR(VLOOKUP(A190,'entry data'!B:I,8,0)),"",VLOOKUP(A190,'entry data'!B:I,7,0)))</f>
        <v>0.24299999999999999</v>
      </c>
      <c r="H190" s="13">
        <f>IF(A190="","",IF(B190=1,VLOOKUP(A190,'entry data'!B:D,3,0),I189))</f>
        <v>41774</v>
      </c>
      <c r="I190" s="14">
        <f>IF(A190="","",IF(E190="weekly",7,IF(E190="fortnightly",14,IF(E190="monthly",DATE(IF(MONTH(H190)=12,YEAR(H190)+1,YEAR(H190)),VLOOKUP(MONTH(H190),index!$D$2:$G$13,2,0),DAY(H190)),
IF(E190="quarterly",DATE(IF(MONTH(H190)&gt;=10,YEAR(H190)+1,YEAR(H190)),VLOOKUP(MONTH(H190),index!$D$2:$G$13,3,0),DAY(H190)),
IF(E190="halfyearly",DATE(IF(MONTH(H190)&gt;=7,YEAR(H190)+1,YEAR(H190)),VLOOKUP(MONTH(H190),index!$D$2:$G$13,4,0),DAY(H190)),
DATE(YEAR(H190)+1,MONTH(H190),DAY(H190)))))-H190))+H190)</f>
        <v>41805</v>
      </c>
      <c r="J190" s="9" t="str">
        <f t="shared" si="34"/>
        <v>2014-06</v>
      </c>
      <c r="K190" s="11">
        <f t="shared" si="35"/>
        <v>1175.8235363390759</v>
      </c>
      <c r="L190" s="11">
        <f t="shared" si="36"/>
        <v>107.26120442947398</v>
      </c>
      <c r="M190" s="11">
        <f>IF(A190="","",VLOOKUP(E190,index!$A$1:$B$6,2,0)*K190*G190)</f>
        <v>23.810426610866283</v>
      </c>
      <c r="N190" s="11">
        <f>IF(A190="","",-PMT(G190*VLOOKUP(E190,index!$A$1:$B$6,2,0),C190,F190,0,0))</f>
        <v>131.07163104034026</v>
      </c>
      <c r="O190" s="11">
        <f t="shared" si="37"/>
        <v>1068.5623319096019</v>
      </c>
      <c r="P190" s="11">
        <f t="shared" si="32"/>
        <v>1068.5623319096019</v>
      </c>
      <c r="Q190" s="14"/>
    </row>
    <row r="191" spans="1:17" x14ac:dyDescent="0.25">
      <c r="A191" s="9">
        <f>IF(A190="","",IF(B190&lt;C190,A190,IF(A190=MAX('entry data'!$B$8:$B$507),"",A190+1)))</f>
        <v>3</v>
      </c>
      <c r="B191" s="9">
        <f t="shared" si="33"/>
        <v>40</v>
      </c>
      <c r="C191" s="9">
        <f>IF(ISERROR(VLOOKUP(A191,'entry data'!B:G,6,0)),"",VLOOKUP(A191,'entry data'!B:G,6,0))</f>
        <v>48</v>
      </c>
      <c r="D191" s="9" t="str">
        <f>IF(ISERROR(VLOOKUP(A191,'entry data'!B:C,2,0)),"",VLOOKUP(A191,'entry data'!B:C,2,0))</f>
        <v>Hire Purchase 2</v>
      </c>
      <c r="E191" s="9" t="str">
        <f>IF(ISERROR(VLOOKUP(A191,'entry data'!B:E,4,0)),"",VLOOKUP(A191,'entry data'!B:E,4,0))</f>
        <v>monthly</v>
      </c>
      <c r="F191" s="11">
        <f>IF(A191="","",IF(ISERROR(VLOOKUP(A191,'entry data'!B:F,5,0)),"",VLOOKUP(A191,'entry data'!B:F,5,0)))</f>
        <v>4000</v>
      </c>
      <c r="G191" s="12">
        <f>IF(A191="","",IF(ISERROR(VLOOKUP(A191,'entry data'!B:I,8,0)),"",VLOOKUP(A191,'entry data'!B:I,7,0)))</f>
        <v>0.24299999999999999</v>
      </c>
      <c r="H191" s="13">
        <f>IF(A191="","",IF(B191=1,VLOOKUP(A191,'entry data'!B:D,3,0),I190))</f>
        <v>41805</v>
      </c>
      <c r="I191" s="14">
        <f>IF(A191="","",IF(E191="weekly",7,IF(E191="fortnightly",14,IF(E191="monthly",DATE(IF(MONTH(H191)=12,YEAR(H191)+1,YEAR(H191)),VLOOKUP(MONTH(H191),index!$D$2:$G$13,2,0),DAY(H191)),
IF(E191="quarterly",DATE(IF(MONTH(H191)&gt;=10,YEAR(H191)+1,YEAR(H191)),VLOOKUP(MONTH(H191),index!$D$2:$G$13,3,0),DAY(H191)),
IF(E191="halfyearly",DATE(IF(MONTH(H191)&gt;=7,YEAR(H191)+1,YEAR(H191)),VLOOKUP(MONTH(H191),index!$D$2:$G$13,4,0),DAY(H191)),
DATE(YEAR(H191)+1,MONTH(H191),DAY(H191)))))-H191))+H191)</f>
        <v>41835</v>
      </c>
      <c r="J191" s="9" t="str">
        <f t="shared" si="34"/>
        <v>2014-07</v>
      </c>
      <c r="K191" s="11">
        <f t="shared" si="35"/>
        <v>1068.5623319096019</v>
      </c>
      <c r="L191" s="11">
        <f t="shared" si="36"/>
        <v>109.43324381917083</v>
      </c>
      <c r="M191" s="11">
        <f>IF(A191="","",VLOOKUP(E191,index!$A$1:$B$6,2,0)*K191*G191)</f>
        <v>21.638387221169438</v>
      </c>
      <c r="N191" s="11">
        <f>IF(A191="","",-PMT(G191*VLOOKUP(E191,index!$A$1:$B$6,2,0),C191,F191,0,0))</f>
        <v>131.07163104034026</v>
      </c>
      <c r="O191" s="11">
        <f t="shared" si="37"/>
        <v>959.12908809043108</v>
      </c>
      <c r="P191" s="11">
        <f t="shared" si="32"/>
        <v>959.12908809043108</v>
      </c>
      <c r="Q191" s="14"/>
    </row>
    <row r="192" spans="1:17" x14ac:dyDescent="0.25">
      <c r="A192" s="9">
        <f>IF(A191="","",IF(B191&lt;C191,A191,IF(A191=MAX('entry data'!$B$8:$B$507),"",A191+1)))</f>
        <v>3</v>
      </c>
      <c r="B192" s="9">
        <f t="shared" si="33"/>
        <v>41</v>
      </c>
      <c r="C192" s="9">
        <f>IF(ISERROR(VLOOKUP(A192,'entry data'!B:G,6,0)),"",VLOOKUP(A192,'entry data'!B:G,6,0))</f>
        <v>48</v>
      </c>
      <c r="D192" s="9" t="str">
        <f>IF(ISERROR(VLOOKUP(A192,'entry data'!B:C,2,0)),"",VLOOKUP(A192,'entry data'!B:C,2,0))</f>
        <v>Hire Purchase 2</v>
      </c>
      <c r="E192" s="9" t="str">
        <f>IF(ISERROR(VLOOKUP(A192,'entry data'!B:E,4,0)),"",VLOOKUP(A192,'entry data'!B:E,4,0))</f>
        <v>monthly</v>
      </c>
      <c r="F192" s="11">
        <f>IF(A192="","",IF(ISERROR(VLOOKUP(A192,'entry data'!B:F,5,0)),"",VLOOKUP(A192,'entry data'!B:F,5,0)))</f>
        <v>4000</v>
      </c>
      <c r="G192" s="12">
        <f>IF(A192="","",IF(ISERROR(VLOOKUP(A192,'entry data'!B:I,8,0)),"",VLOOKUP(A192,'entry data'!B:I,7,0)))</f>
        <v>0.24299999999999999</v>
      </c>
      <c r="H192" s="13">
        <f>IF(A192="","",IF(B192=1,VLOOKUP(A192,'entry data'!B:D,3,0),I191))</f>
        <v>41835</v>
      </c>
      <c r="I192" s="14">
        <f>IF(A192="","",IF(E192="weekly",7,IF(E192="fortnightly",14,IF(E192="monthly",DATE(IF(MONTH(H192)=12,YEAR(H192)+1,YEAR(H192)),VLOOKUP(MONTH(H192),index!$D$2:$G$13,2,0),DAY(H192)),
IF(E192="quarterly",DATE(IF(MONTH(H192)&gt;=10,YEAR(H192)+1,YEAR(H192)),VLOOKUP(MONTH(H192),index!$D$2:$G$13,3,0),DAY(H192)),
IF(E192="halfyearly",DATE(IF(MONTH(H192)&gt;=7,YEAR(H192)+1,YEAR(H192)),VLOOKUP(MONTH(H192),index!$D$2:$G$13,4,0),DAY(H192)),
DATE(YEAR(H192)+1,MONTH(H192),DAY(H192)))))-H192))+H192)</f>
        <v>41866</v>
      </c>
      <c r="J192" s="9" t="str">
        <f t="shared" si="34"/>
        <v>2014-08</v>
      </c>
      <c r="K192" s="11">
        <f t="shared" si="35"/>
        <v>959.12908809043108</v>
      </c>
      <c r="L192" s="11">
        <f t="shared" si="36"/>
        <v>111.64926700650904</v>
      </c>
      <c r="M192" s="11">
        <f>IF(A192="","",VLOOKUP(E192,index!$A$1:$B$6,2,0)*K192*G192)</f>
        <v>19.422364033831229</v>
      </c>
      <c r="N192" s="11">
        <f>IF(A192="","",-PMT(G192*VLOOKUP(E192,index!$A$1:$B$6,2,0),C192,F192,0,0))</f>
        <v>131.07163104034026</v>
      </c>
      <c r="O192" s="11">
        <f t="shared" si="37"/>
        <v>847.47982108392205</v>
      </c>
      <c r="P192" s="11">
        <f t="shared" si="32"/>
        <v>847.47982108392205</v>
      </c>
      <c r="Q192" s="14"/>
    </row>
    <row r="193" spans="1:17" x14ac:dyDescent="0.25">
      <c r="A193" s="9">
        <f>IF(A192="","",IF(B192&lt;C192,A192,IF(A192=MAX('entry data'!$B$8:$B$507),"",A192+1)))</f>
        <v>3</v>
      </c>
      <c r="B193" s="9">
        <f t="shared" si="33"/>
        <v>42</v>
      </c>
      <c r="C193" s="9">
        <f>IF(ISERROR(VLOOKUP(A193,'entry data'!B:G,6,0)),"",VLOOKUP(A193,'entry data'!B:G,6,0))</f>
        <v>48</v>
      </c>
      <c r="D193" s="9" t="str">
        <f>IF(ISERROR(VLOOKUP(A193,'entry data'!B:C,2,0)),"",VLOOKUP(A193,'entry data'!B:C,2,0))</f>
        <v>Hire Purchase 2</v>
      </c>
      <c r="E193" s="9" t="str">
        <f>IF(ISERROR(VLOOKUP(A193,'entry data'!B:E,4,0)),"",VLOOKUP(A193,'entry data'!B:E,4,0))</f>
        <v>monthly</v>
      </c>
      <c r="F193" s="11">
        <f>IF(A193="","",IF(ISERROR(VLOOKUP(A193,'entry data'!B:F,5,0)),"",VLOOKUP(A193,'entry data'!B:F,5,0)))</f>
        <v>4000</v>
      </c>
      <c r="G193" s="12">
        <f>IF(A193="","",IF(ISERROR(VLOOKUP(A193,'entry data'!B:I,8,0)),"",VLOOKUP(A193,'entry data'!B:I,7,0)))</f>
        <v>0.24299999999999999</v>
      </c>
      <c r="H193" s="13">
        <f>IF(A193="","",IF(B193=1,VLOOKUP(A193,'entry data'!B:D,3,0),I192))</f>
        <v>41866</v>
      </c>
      <c r="I193" s="14">
        <f>IF(A193="","",IF(E193="weekly",7,IF(E193="fortnightly",14,IF(E193="monthly",DATE(IF(MONTH(H193)=12,YEAR(H193)+1,YEAR(H193)),VLOOKUP(MONTH(H193),index!$D$2:$G$13,2,0),DAY(H193)),
IF(E193="quarterly",DATE(IF(MONTH(H193)&gt;=10,YEAR(H193)+1,YEAR(H193)),VLOOKUP(MONTH(H193),index!$D$2:$G$13,3,0),DAY(H193)),
IF(E193="halfyearly",DATE(IF(MONTH(H193)&gt;=7,YEAR(H193)+1,YEAR(H193)),VLOOKUP(MONTH(H193),index!$D$2:$G$13,4,0),DAY(H193)),
DATE(YEAR(H193)+1,MONTH(H193),DAY(H193)))))-H193))+H193)</f>
        <v>41897</v>
      </c>
      <c r="J193" s="9" t="str">
        <f t="shared" si="34"/>
        <v>2014-09</v>
      </c>
      <c r="K193" s="11">
        <f t="shared" si="35"/>
        <v>847.47982108392205</v>
      </c>
      <c r="L193" s="11">
        <f t="shared" si="36"/>
        <v>113.91016466339084</v>
      </c>
      <c r="M193" s="11">
        <f>IF(A193="","",VLOOKUP(E193,index!$A$1:$B$6,2,0)*K193*G193)</f>
        <v>17.16146637694942</v>
      </c>
      <c r="N193" s="11">
        <f>IF(A193="","",-PMT(G193*VLOOKUP(E193,index!$A$1:$B$6,2,0),C193,F193,0,0))</f>
        <v>131.07163104034026</v>
      </c>
      <c r="O193" s="11">
        <f t="shared" si="37"/>
        <v>733.56965642053115</v>
      </c>
      <c r="P193" s="11">
        <f t="shared" si="32"/>
        <v>733.56965642053115</v>
      </c>
      <c r="Q193" s="14"/>
    </row>
    <row r="194" spans="1:17" x14ac:dyDescent="0.25">
      <c r="A194" s="9">
        <f>IF(A193="","",IF(B193&lt;C193,A193,IF(A193=MAX('entry data'!$B$8:$B$507),"",A193+1)))</f>
        <v>3</v>
      </c>
      <c r="B194" s="9">
        <f t="shared" si="33"/>
        <v>43</v>
      </c>
      <c r="C194" s="9">
        <f>IF(ISERROR(VLOOKUP(A194,'entry data'!B:G,6,0)),"",VLOOKUP(A194,'entry data'!B:G,6,0))</f>
        <v>48</v>
      </c>
      <c r="D194" s="9" t="str">
        <f>IF(ISERROR(VLOOKUP(A194,'entry data'!B:C,2,0)),"",VLOOKUP(A194,'entry data'!B:C,2,0))</f>
        <v>Hire Purchase 2</v>
      </c>
      <c r="E194" s="9" t="str">
        <f>IF(ISERROR(VLOOKUP(A194,'entry data'!B:E,4,0)),"",VLOOKUP(A194,'entry data'!B:E,4,0))</f>
        <v>monthly</v>
      </c>
      <c r="F194" s="11">
        <f>IF(A194="","",IF(ISERROR(VLOOKUP(A194,'entry data'!B:F,5,0)),"",VLOOKUP(A194,'entry data'!B:F,5,0)))</f>
        <v>4000</v>
      </c>
      <c r="G194" s="12">
        <f>IF(A194="","",IF(ISERROR(VLOOKUP(A194,'entry data'!B:I,8,0)),"",VLOOKUP(A194,'entry data'!B:I,7,0)))</f>
        <v>0.24299999999999999</v>
      </c>
      <c r="H194" s="13">
        <f>IF(A194="","",IF(B194=1,VLOOKUP(A194,'entry data'!B:D,3,0),I193))</f>
        <v>41897</v>
      </c>
      <c r="I194" s="14">
        <f>IF(A194="","",IF(E194="weekly",7,IF(E194="fortnightly",14,IF(E194="monthly",DATE(IF(MONTH(H194)=12,YEAR(H194)+1,YEAR(H194)),VLOOKUP(MONTH(H194),index!$D$2:$G$13,2,0),DAY(H194)),
IF(E194="quarterly",DATE(IF(MONTH(H194)&gt;=10,YEAR(H194)+1,YEAR(H194)),VLOOKUP(MONTH(H194),index!$D$2:$G$13,3,0),DAY(H194)),
IF(E194="halfyearly",DATE(IF(MONTH(H194)&gt;=7,YEAR(H194)+1,YEAR(H194)),VLOOKUP(MONTH(H194),index!$D$2:$G$13,4,0),DAY(H194)),
DATE(YEAR(H194)+1,MONTH(H194),DAY(H194)))))-H194))+H194)</f>
        <v>41927</v>
      </c>
      <c r="J194" s="9" t="str">
        <f t="shared" si="34"/>
        <v>2014-10</v>
      </c>
      <c r="K194" s="11">
        <f t="shared" si="35"/>
        <v>733.56965642053115</v>
      </c>
      <c r="L194" s="11">
        <f t="shared" si="36"/>
        <v>116.21684549782451</v>
      </c>
      <c r="M194" s="11">
        <f>IF(A194="","",VLOOKUP(E194,index!$A$1:$B$6,2,0)*K194*G194)</f>
        <v>14.854785542515755</v>
      </c>
      <c r="N194" s="11">
        <f>IF(A194="","",-PMT(G194*VLOOKUP(E194,index!$A$1:$B$6,2,0),C194,F194,0,0))</f>
        <v>131.07163104034026</v>
      </c>
      <c r="O194" s="11">
        <f t="shared" si="37"/>
        <v>617.35281092270668</v>
      </c>
      <c r="P194" s="11">
        <f t="shared" si="32"/>
        <v>617.35281092270668</v>
      </c>
      <c r="Q194" s="14"/>
    </row>
    <row r="195" spans="1:17" x14ac:dyDescent="0.25">
      <c r="A195" s="9">
        <f>IF(A194="","",IF(B194&lt;C194,A194,IF(A194=MAX('entry data'!$B$8:$B$507),"",A194+1)))</f>
        <v>3</v>
      </c>
      <c r="B195" s="9">
        <f t="shared" si="33"/>
        <v>44</v>
      </c>
      <c r="C195" s="9">
        <f>IF(ISERROR(VLOOKUP(A195,'entry data'!B:G,6,0)),"",VLOOKUP(A195,'entry data'!B:G,6,0))</f>
        <v>48</v>
      </c>
      <c r="D195" s="9" t="str">
        <f>IF(ISERROR(VLOOKUP(A195,'entry data'!B:C,2,0)),"",VLOOKUP(A195,'entry data'!B:C,2,0))</f>
        <v>Hire Purchase 2</v>
      </c>
      <c r="E195" s="9" t="str">
        <f>IF(ISERROR(VLOOKUP(A195,'entry data'!B:E,4,0)),"",VLOOKUP(A195,'entry data'!B:E,4,0))</f>
        <v>monthly</v>
      </c>
      <c r="F195" s="11">
        <f>IF(A195="","",IF(ISERROR(VLOOKUP(A195,'entry data'!B:F,5,0)),"",VLOOKUP(A195,'entry data'!B:F,5,0)))</f>
        <v>4000</v>
      </c>
      <c r="G195" s="12">
        <f>IF(A195="","",IF(ISERROR(VLOOKUP(A195,'entry data'!B:I,8,0)),"",VLOOKUP(A195,'entry data'!B:I,7,0)))</f>
        <v>0.24299999999999999</v>
      </c>
      <c r="H195" s="13">
        <f>IF(A195="","",IF(B195=1,VLOOKUP(A195,'entry data'!B:D,3,0),I194))</f>
        <v>41927</v>
      </c>
      <c r="I195" s="14">
        <f>IF(A195="","",IF(E195="weekly",7,IF(E195="fortnightly",14,IF(E195="monthly",DATE(IF(MONTH(H195)=12,YEAR(H195)+1,YEAR(H195)),VLOOKUP(MONTH(H195),index!$D$2:$G$13,2,0),DAY(H195)),
IF(E195="quarterly",DATE(IF(MONTH(H195)&gt;=10,YEAR(H195)+1,YEAR(H195)),VLOOKUP(MONTH(H195),index!$D$2:$G$13,3,0),DAY(H195)),
IF(E195="halfyearly",DATE(IF(MONTH(H195)&gt;=7,YEAR(H195)+1,YEAR(H195)),VLOOKUP(MONTH(H195),index!$D$2:$G$13,4,0),DAY(H195)),
DATE(YEAR(H195)+1,MONTH(H195),DAY(H195)))))-H195))+H195)</f>
        <v>41958</v>
      </c>
      <c r="J195" s="9" t="str">
        <f t="shared" si="34"/>
        <v>2014-11</v>
      </c>
      <c r="K195" s="11">
        <f t="shared" si="35"/>
        <v>617.35281092270668</v>
      </c>
      <c r="L195" s="11">
        <f t="shared" si="36"/>
        <v>118.57023661915545</v>
      </c>
      <c r="M195" s="11">
        <f>IF(A195="","",VLOOKUP(E195,index!$A$1:$B$6,2,0)*K195*G195)</f>
        <v>12.501394421184809</v>
      </c>
      <c r="N195" s="11">
        <f>IF(A195="","",-PMT(G195*VLOOKUP(E195,index!$A$1:$B$6,2,0),C195,F195,0,0))</f>
        <v>131.07163104034026</v>
      </c>
      <c r="O195" s="11">
        <f t="shared" si="37"/>
        <v>498.7825743035512</v>
      </c>
      <c r="P195" s="11">
        <f t="shared" ref="P195:P258" si="38">IF(A195="","",IF(J195&lt;&gt;J196,O195,0))</f>
        <v>498.7825743035512</v>
      </c>
      <c r="Q195" s="14"/>
    </row>
    <row r="196" spans="1:17" x14ac:dyDescent="0.25">
      <c r="A196" s="9">
        <f>IF(A195="","",IF(B195&lt;C195,A195,IF(A195=MAX('entry data'!$B$8:$B$507),"",A195+1)))</f>
        <v>3</v>
      </c>
      <c r="B196" s="9">
        <f t="shared" si="33"/>
        <v>45</v>
      </c>
      <c r="C196" s="9">
        <f>IF(ISERROR(VLOOKUP(A196,'entry data'!B:G,6,0)),"",VLOOKUP(A196,'entry data'!B:G,6,0))</f>
        <v>48</v>
      </c>
      <c r="D196" s="9" t="str">
        <f>IF(ISERROR(VLOOKUP(A196,'entry data'!B:C,2,0)),"",VLOOKUP(A196,'entry data'!B:C,2,0))</f>
        <v>Hire Purchase 2</v>
      </c>
      <c r="E196" s="9" t="str">
        <f>IF(ISERROR(VLOOKUP(A196,'entry data'!B:E,4,0)),"",VLOOKUP(A196,'entry data'!B:E,4,0))</f>
        <v>monthly</v>
      </c>
      <c r="F196" s="11">
        <f>IF(A196="","",IF(ISERROR(VLOOKUP(A196,'entry data'!B:F,5,0)),"",VLOOKUP(A196,'entry data'!B:F,5,0)))</f>
        <v>4000</v>
      </c>
      <c r="G196" s="12">
        <f>IF(A196="","",IF(ISERROR(VLOOKUP(A196,'entry data'!B:I,8,0)),"",VLOOKUP(A196,'entry data'!B:I,7,0)))</f>
        <v>0.24299999999999999</v>
      </c>
      <c r="H196" s="13">
        <f>IF(A196="","",IF(B196=1,VLOOKUP(A196,'entry data'!B:D,3,0),I195))</f>
        <v>41958</v>
      </c>
      <c r="I196" s="14">
        <f>IF(A196="","",IF(E196="weekly",7,IF(E196="fortnightly",14,IF(E196="monthly",DATE(IF(MONTH(H196)=12,YEAR(H196)+1,YEAR(H196)),VLOOKUP(MONTH(H196),index!$D$2:$G$13,2,0),DAY(H196)),
IF(E196="quarterly",DATE(IF(MONTH(H196)&gt;=10,YEAR(H196)+1,YEAR(H196)),VLOOKUP(MONTH(H196),index!$D$2:$G$13,3,0),DAY(H196)),
IF(E196="halfyearly",DATE(IF(MONTH(H196)&gt;=7,YEAR(H196)+1,YEAR(H196)),VLOOKUP(MONTH(H196),index!$D$2:$G$13,4,0),DAY(H196)),
DATE(YEAR(H196)+1,MONTH(H196),DAY(H196)))))-H196))+H196)</f>
        <v>41988</v>
      </c>
      <c r="J196" s="9" t="str">
        <f t="shared" si="34"/>
        <v>2014-12</v>
      </c>
      <c r="K196" s="11">
        <f t="shared" si="35"/>
        <v>498.7825743035512</v>
      </c>
      <c r="L196" s="11">
        <f t="shared" si="36"/>
        <v>120.97128391069336</v>
      </c>
      <c r="M196" s="11">
        <f>IF(A196="","",VLOOKUP(E196,index!$A$1:$B$6,2,0)*K196*G196)</f>
        <v>10.100347129646911</v>
      </c>
      <c r="N196" s="11">
        <f>IF(A196="","",-PMT(G196*VLOOKUP(E196,index!$A$1:$B$6,2,0),C196,F196,0,0))</f>
        <v>131.07163104034026</v>
      </c>
      <c r="O196" s="11">
        <f t="shared" si="37"/>
        <v>377.81129039285781</v>
      </c>
      <c r="P196" s="11">
        <f t="shared" si="38"/>
        <v>377.81129039285781</v>
      </c>
      <c r="Q196" s="14"/>
    </row>
    <row r="197" spans="1:17" x14ac:dyDescent="0.25">
      <c r="A197" s="9">
        <f>IF(A196="","",IF(B196&lt;C196,A196,IF(A196=MAX('entry data'!$B$8:$B$507),"",A196+1)))</f>
        <v>3</v>
      </c>
      <c r="B197" s="9">
        <f t="shared" si="33"/>
        <v>46</v>
      </c>
      <c r="C197" s="9">
        <f>IF(ISERROR(VLOOKUP(A197,'entry data'!B:G,6,0)),"",VLOOKUP(A197,'entry data'!B:G,6,0))</f>
        <v>48</v>
      </c>
      <c r="D197" s="9" t="str">
        <f>IF(ISERROR(VLOOKUP(A197,'entry data'!B:C,2,0)),"",VLOOKUP(A197,'entry data'!B:C,2,0))</f>
        <v>Hire Purchase 2</v>
      </c>
      <c r="E197" s="9" t="str">
        <f>IF(ISERROR(VLOOKUP(A197,'entry data'!B:E,4,0)),"",VLOOKUP(A197,'entry data'!B:E,4,0))</f>
        <v>monthly</v>
      </c>
      <c r="F197" s="11">
        <f>IF(A197="","",IF(ISERROR(VLOOKUP(A197,'entry data'!B:F,5,0)),"",VLOOKUP(A197,'entry data'!B:F,5,0)))</f>
        <v>4000</v>
      </c>
      <c r="G197" s="12">
        <f>IF(A197="","",IF(ISERROR(VLOOKUP(A197,'entry data'!B:I,8,0)),"",VLOOKUP(A197,'entry data'!B:I,7,0)))</f>
        <v>0.24299999999999999</v>
      </c>
      <c r="H197" s="13">
        <f>IF(A197="","",IF(B197=1,VLOOKUP(A197,'entry data'!B:D,3,0),I196))</f>
        <v>41988</v>
      </c>
      <c r="I197" s="14">
        <f>IF(A197="","",IF(E197="weekly",7,IF(E197="fortnightly",14,IF(E197="monthly",DATE(IF(MONTH(H197)=12,YEAR(H197)+1,YEAR(H197)),VLOOKUP(MONTH(H197),index!$D$2:$G$13,2,0),DAY(H197)),
IF(E197="quarterly",DATE(IF(MONTH(H197)&gt;=10,YEAR(H197)+1,YEAR(H197)),VLOOKUP(MONTH(H197),index!$D$2:$G$13,3,0),DAY(H197)),
IF(E197="halfyearly",DATE(IF(MONTH(H197)&gt;=7,YEAR(H197)+1,YEAR(H197)),VLOOKUP(MONTH(H197),index!$D$2:$G$13,4,0),DAY(H197)),
DATE(YEAR(H197)+1,MONTH(H197),DAY(H197)))))-H197))+H197)</f>
        <v>42019</v>
      </c>
      <c r="J197" s="9" t="str">
        <f t="shared" si="34"/>
        <v>2015-01</v>
      </c>
      <c r="K197" s="11">
        <f t="shared" si="35"/>
        <v>377.81129039285781</v>
      </c>
      <c r="L197" s="11">
        <f t="shared" si="36"/>
        <v>123.42095240988489</v>
      </c>
      <c r="M197" s="11">
        <f>IF(A197="","",VLOOKUP(E197,index!$A$1:$B$6,2,0)*K197*G197)</f>
        <v>7.6506786304553698</v>
      </c>
      <c r="N197" s="11">
        <f>IF(A197="","",-PMT(G197*VLOOKUP(E197,index!$A$1:$B$6,2,0),C197,F197,0,0))</f>
        <v>131.07163104034026</v>
      </c>
      <c r="O197" s="11">
        <f t="shared" si="37"/>
        <v>254.39033798297294</v>
      </c>
      <c r="P197" s="11">
        <f t="shared" si="38"/>
        <v>254.39033798297294</v>
      </c>
      <c r="Q197" s="14"/>
    </row>
    <row r="198" spans="1:17" x14ac:dyDescent="0.25">
      <c r="A198" s="9">
        <f>IF(A197="","",IF(B197&lt;C197,A197,IF(A197=MAX('entry data'!$B$8:$B$507),"",A197+1)))</f>
        <v>3</v>
      </c>
      <c r="B198" s="9">
        <f t="shared" si="33"/>
        <v>47</v>
      </c>
      <c r="C198" s="9">
        <f>IF(ISERROR(VLOOKUP(A198,'entry data'!B:G,6,0)),"",VLOOKUP(A198,'entry data'!B:G,6,0))</f>
        <v>48</v>
      </c>
      <c r="D198" s="9" t="str">
        <f>IF(ISERROR(VLOOKUP(A198,'entry data'!B:C,2,0)),"",VLOOKUP(A198,'entry data'!B:C,2,0))</f>
        <v>Hire Purchase 2</v>
      </c>
      <c r="E198" s="9" t="str">
        <f>IF(ISERROR(VLOOKUP(A198,'entry data'!B:E,4,0)),"",VLOOKUP(A198,'entry data'!B:E,4,0))</f>
        <v>monthly</v>
      </c>
      <c r="F198" s="11">
        <f>IF(A198="","",IF(ISERROR(VLOOKUP(A198,'entry data'!B:F,5,0)),"",VLOOKUP(A198,'entry data'!B:F,5,0)))</f>
        <v>4000</v>
      </c>
      <c r="G198" s="12">
        <f>IF(A198="","",IF(ISERROR(VLOOKUP(A198,'entry data'!B:I,8,0)),"",VLOOKUP(A198,'entry data'!B:I,7,0)))</f>
        <v>0.24299999999999999</v>
      </c>
      <c r="H198" s="13">
        <f>IF(A198="","",IF(B198=1,VLOOKUP(A198,'entry data'!B:D,3,0),I197))</f>
        <v>42019</v>
      </c>
      <c r="I198" s="14">
        <f>IF(A198="","",IF(E198="weekly",7,IF(E198="fortnightly",14,IF(E198="monthly",DATE(IF(MONTH(H198)=12,YEAR(H198)+1,YEAR(H198)),VLOOKUP(MONTH(H198),index!$D$2:$G$13,2,0),DAY(H198)),
IF(E198="quarterly",DATE(IF(MONTH(H198)&gt;=10,YEAR(H198)+1,YEAR(H198)),VLOOKUP(MONTH(H198),index!$D$2:$G$13,3,0),DAY(H198)),
IF(E198="halfyearly",DATE(IF(MONTH(H198)&gt;=7,YEAR(H198)+1,YEAR(H198)),VLOOKUP(MONTH(H198),index!$D$2:$G$13,4,0),DAY(H198)),
DATE(YEAR(H198)+1,MONTH(H198),DAY(H198)))))-H198))+H198)</f>
        <v>42050</v>
      </c>
      <c r="J198" s="9" t="str">
        <f t="shared" si="34"/>
        <v>2015-02</v>
      </c>
      <c r="K198" s="11">
        <f t="shared" si="35"/>
        <v>254.39033798297294</v>
      </c>
      <c r="L198" s="11">
        <f t="shared" si="36"/>
        <v>125.92022669618507</v>
      </c>
      <c r="M198" s="11">
        <f>IF(A198="","",VLOOKUP(E198,index!$A$1:$B$6,2,0)*K198*G198)</f>
        <v>5.1514043441552015</v>
      </c>
      <c r="N198" s="11">
        <f>IF(A198="","",-PMT(G198*VLOOKUP(E198,index!$A$1:$B$6,2,0),C198,F198,0,0))</f>
        <v>131.07163104034026</v>
      </c>
      <c r="O198" s="11">
        <f t="shared" si="37"/>
        <v>128.47011128678787</v>
      </c>
      <c r="P198" s="11">
        <f t="shared" si="38"/>
        <v>128.47011128678787</v>
      </c>
      <c r="Q198" s="14"/>
    </row>
    <row r="199" spans="1:17" x14ac:dyDescent="0.25">
      <c r="A199" s="9">
        <f>IF(A198="","",IF(B198&lt;C198,A198,IF(A198=MAX('entry data'!$B$8:$B$507),"",A198+1)))</f>
        <v>3</v>
      </c>
      <c r="B199" s="9">
        <f t="shared" si="33"/>
        <v>48</v>
      </c>
      <c r="C199" s="9">
        <f>IF(ISERROR(VLOOKUP(A199,'entry data'!B:G,6,0)),"",VLOOKUP(A199,'entry data'!B:G,6,0))</f>
        <v>48</v>
      </c>
      <c r="D199" s="9" t="str">
        <f>IF(ISERROR(VLOOKUP(A199,'entry data'!B:C,2,0)),"",VLOOKUP(A199,'entry data'!B:C,2,0))</f>
        <v>Hire Purchase 2</v>
      </c>
      <c r="E199" s="9" t="str">
        <f>IF(ISERROR(VLOOKUP(A199,'entry data'!B:E,4,0)),"",VLOOKUP(A199,'entry data'!B:E,4,0))</f>
        <v>monthly</v>
      </c>
      <c r="F199" s="11">
        <f>IF(A199="","",IF(ISERROR(VLOOKUP(A199,'entry data'!B:F,5,0)),"",VLOOKUP(A199,'entry data'!B:F,5,0)))</f>
        <v>4000</v>
      </c>
      <c r="G199" s="12">
        <f>IF(A199="","",IF(ISERROR(VLOOKUP(A199,'entry data'!B:I,8,0)),"",VLOOKUP(A199,'entry data'!B:I,7,0)))</f>
        <v>0.24299999999999999</v>
      </c>
      <c r="H199" s="13">
        <f>IF(A199="","",IF(B199=1,VLOOKUP(A199,'entry data'!B:D,3,0),I198))</f>
        <v>42050</v>
      </c>
      <c r="I199" s="14">
        <f>IF(A199="","",IF(E199="weekly",7,IF(E199="fortnightly",14,IF(E199="monthly",DATE(IF(MONTH(H199)=12,YEAR(H199)+1,YEAR(H199)),VLOOKUP(MONTH(H199),index!$D$2:$G$13,2,0),DAY(H199)),
IF(E199="quarterly",DATE(IF(MONTH(H199)&gt;=10,YEAR(H199)+1,YEAR(H199)),VLOOKUP(MONTH(H199),index!$D$2:$G$13,3,0),DAY(H199)),
IF(E199="halfyearly",DATE(IF(MONTH(H199)&gt;=7,YEAR(H199)+1,YEAR(H199)),VLOOKUP(MONTH(H199),index!$D$2:$G$13,4,0),DAY(H199)),
DATE(YEAR(H199)+1,MONTH(H199),DAY(H199)))))-H199))+H199)</f>
        <v>42078</v>
      </c>
      <c r="J199" s="9" t="str">
        <f t="shared" si="34"/>
        <v>2015-03</v>
      </c>
      <c r="K199" s="11">
        <f t="shared" si="35"/>
        <v>128.47011128678787</v>
      </c>
      <c r="L199" s="11">
        <f t="shared" si="36"/>
        <v>128.47011128678281</v>
      </c>
      <c r="M199" s="11">
        <f>IF(A199="","",VLOOKUP(E199,index!$A$1:$B$6,2,0)*K199*G199)</f>
        <v>2.6015197535574544</v>
      </c>
      <c r="N199" s="11">
        <f>IF(A199="","",-PMT(G199*VLOOKUP(E199,index!$A$1:$B$6,2,0),C199,F199,0,0))</f>
        <v>131.07163104034026</v>
      </c>
      <c r="O199" s="11">
        <f t="shared" si="37"/>
        <v>5.0590642786119133E-12</v>
      </c>
      <c r="P199" s="11">
        <f t="shared" si="38"/>
        <v>5.0590642786119133E-12</v>
      </c>
      <c r="Q199" s="14"/>
    </row>
    <row r="200" spans="1:17" x14ac:dyDescent="0.25">
      <c r="A200" s="9">
        <f>IF(A199="","",IF(B199&lt;C199,A199,IF(A199=MAX('entry data'!$B$8:$B$507),"",A199+1)))</f>
        <v>4</v>
      </c>
      <c r="B200" s="9">
        <f t="shared" si="33"/>
        <v>1</v>
      </c>
      <c r="C200" s="9">
        <f>IF(ISERROR(VLOOKUP(A200,'entry data'!B:G,6,0)),"",VLOOKUP(A200,'entry data'!B:G,6,0))</f>
        <v>312</v>
      </c>
      <c r="D200" s="9" t="str">
        <f>IF(ISERROR(VLOOKUP(A200,'entry data'!B:C,2,0)),"",VLOOKUP(A200,'entry data'!B:C,2,0))</f>
        <v>Consolidation Loan</v>
      </c>
      <c r="E200" s="9" t="str">
        <f>IF(ISERROR(VLOOKUP(A200,'entry data'!B:E,4,0)),"",VLOOKUP(A200,'entry data'!B:E,4,0))</f>
        <v>weekly</v>
      </c>
      <c r="F200" s="11">
        <f>IF(A200="","",IF(ISERROR(VLOOKUP(A200,'entry data'!B:F,5,0)),"",VLOOKUP(A200,'entry data'!B:F,5,0)))</f>
        <v>15000</v>
      </c>
      <c r="G200" s="12">
        <f>IF(A200="","",IF(ISERROR(VLOOKUP(A200,'entry data'!B:I,8,0)),"",VLOOKUP(A200,'entry data'!B:I,7,0)))</f>
        <v>0.182</v>
      </c>
      <c r="H200" s="13">
        <f>IF(A200="","",IF(B200=1,VLOOKUP(A200,'entry data'!B:D,3,0),I199))</f>
        <v>40744</v>
      </c>
      <c r="I200" s="14">
        <f>IF(A200="","",IF(E200="weekly",7,IF(E200="fortnightly",14,IF(E200="monthly",DATE(IF(MONTH(H200)=12,YEAR(H200)+1,YEAR(H200)),VLOOKUP(MONTH(H200),index!$D$2:$G$13,2,0),DAY(H200)),
IF(E200="quarterly",DATE(IF(MONTH(H200)&gt;=10,YEAR(H200)+1,YEAR(H200)),VLOOKUP(MONTH(H200),index!$D$2:$G$13,3,0),DAY(H200)),
IF(E200="halfyearly",DATE(IF(MONTH(H200)&gt;=7,YEAR(H200)+1,YEAR(H200)),VLOOKUP(MONTH(H200),index!$D$2:$G$13,4,0),DAY(H200)),
DATE(YEAR(H200)+1,MONTH(H200),DAY(H200)))))-H200))+H200)</f>
        <v>40751</v>
      </c>
      <c r="J200" s="9" t="str">
        <f t="shared" si="34"/>
        <v>2011-07</v>
      </c>
      <c r="K200" s="11">
        <f t="shared" si="35"/>
        <v>15000</v>
      </c>
      <c r="L200" s="11">
        <f t="shared" si="36"/>
        <v>26.634910613776903</v>
      </c>
      <c r="M200" s="11">
        <f>IF(A200="","",VLOOKUP(E200,index!$A$1:$B$6,2,0)*K200*G200)</f>
        <v>52.356164383561641</v>
      </c>
      <c r="N200" s="11">
        <f>IF(A200="","",-PMT(G200*VLOOKUP(E200,index!$A$1:$B$6,2,0),C200,F200,0,0))</f>
        <v>78.991074997338544</v>
      </c>
      <c r="O200" s="11">
        <f t="shared" si="37"/>
        <v>14973.365089386223</v>
      </c>
      <c r="P200" s="11">
        <f t="shared" si="38"/>
        <v>14973.365089386223</v>
      </c>
      <c r="Q200" s="14"/>
    </row>
    <row r="201" spans="1:17" x14ac:dyDescent="0.25">
      <c r="A201" s="9">
        <f>IF(A200="","",IF(B200&lt;C200,A200,IF(A200=MAX('entry data'!$B$8:$B$507),"",A200+1)))</f>
        <v>4</v>
      </c>
      <c r="B201" s="9">
        <f t="shared" si="33"/>
        <v>2</v>
      </c>
      <c r="C201" s="9">
        <f>IF(ISERROR(VLOOKUP(A201,'entry data'!B:G,6,0)),"",VLOOKUP(A201,'entry data'!B:G,6,0))</f>
        <v>312</v>
      </c>
      <c r="D201" s="9" t="str">
        <f>IF(ISERROR(VLOOKUP(A201,'entry data'!B:C,2,0)),"",VLOOKUP(A201,'entry data'!B:C,2,0))</f>
        <v>Consolidation Loan</v>
      </c>
      <c r="E201" s="9" t="str">
        <f>IF(ISERROR(VLOOKUP(A201,'entry data'!B:E,4,0)),"",VLOOKUP(A201,'entry data'!B:E,4,0))</f>
        <v>weekly</v>
      </c>
      <c r="F201" s="11">
        <f>IF(A201="","",IF(ISERROR(VLOOKUP(A201,'entry data'!B:F,5,0)),"",VLOOKUP(A201,'entry data'!B:F,5,0)))</f>
        <v>15000</v>
      </c>
      <c r="G201" s="12">
        <f>IF(A201="","",IF(ISERROR(VLOOKUP(A201,'entry data'!B:I,8,0)),"",VLOOKUP(A201,'entry data'!B:I,7,0)))</f>
        <v>0.182</v>
      </c>
      <c r="H201" s="13">
        <f>IF(A201="","",IF(B201=1,VLOOKUP(A201,'entry data'!B:D,3,0),I200))</f>
        <v>40751</v>
      </c>
      <c r="I201" s="14">
        <f>IF(A201="","",IF(E201="weekly",7,IF(E201="fortnightly",14,IF(E201="monthly",DATE(IF(MONTH(H201)=12,YEAR(H201)+1,YEAR(H201)),VLOOKUP(MONTH(H201),index!$D$2:$G$13,2,0),DAY(H201)),
IF(E201="quarterly",DATE(IF(MONTH(H201)&gt;=10,YEAR(H201)+1,YEAR(H201)),VLOOKUP(MONTH(H201),index!$D$2:$G$13,3,0),DAY(H201)),
IF(E201="halfyearly",DATE(IF(MONTH(H201)&gt;=7,YEAR(H201)+1,YEAR(H201)),VLOOKUP(MONTH(H201),index!$D$2:$G$13,4,0),DAY(H201)),
DATE(YEAR(H201)+1,MONTH(H201),DAY(H201)))))-H201))+H201)</f>
        <v>40758</v>
      </c>
      <c r="J201" s="9" t="str">
        <f t="shared" si="34"/>
        <v>2011-08</v>
      </c>
      <c r="K201" s="11">
        <f t="shared" si="35"/>
        <v>14973.365089386223</v>
      </c>
      <c r="L201" s="11">
        <f t="shared" si="36"/>
        <v>26.727877397672657</v>
      </c>
      <c r="M201" s="11">
        <f>IF(A201="","",VLOOKUP(E201,index!$A$1:$B$6,2,0)*K201*G201)</f>
        <v>52.263197599665887</v>
      </c>
      <c r="N201" s="11">
        <f>IF(A201="","",-PMT(G201*VLOOKUP(E201,index!$A$1:$B$6,2,0),C201,F201,0,0))</f>
        <v>78.991074997338544</v>
      </c>
      <c r="O201" s="11">
        <f t="shared" si="37"/>
        <v>14946.637211988551</v>
      </c>
      <c r="P201" s="11">
        <f t="shared" si="38"/>
        <v>0</v>
      </c>
      <c r="Q201" s="14"/>
    </row>
    <row r="202" spans="1:17" x14ac:dyDescent="0.25">
      <c r="A202" s="9">
        <f>IF(A201="","",IF(B201&lt;C201,A201,IF(A201=MAX('entry data'!$B$8:$B$507),"",A201+1)))</f>
        <v>4</v>
      </c>
      <c r="B202" s="9">
        <f t="shared" si="33"/>
        <v>3</v>
      </c>
      <c r="C202" s="9">
        <f>IF(ISERROR(VLOOKUP(A202,'entry data'!B:G,6,0)),"",VLOOKUP(A202,'entry data'!B:G,6,0))</f>
        <v>312</v>
      </c>
      <c r="D202" s="9" t="str">
        <f>IF(ISERROR(VLOOKUP(A202,'entry data'!B:C,2,0)),"",VLOOKUP(A202,'entry data'!B:C,2,0))</f>
        <v>Consolidation Loan</v>
      </c>
      <c r="E202" s="9" t="str">
        <f>IF(ISERROR(VLOOKUP(A202,'entry data'!B:E,4,0)),"",VLOOKUP(A202,'entry data'!B:E,4,0))</f>
        <v>weekly</v>
      </c>
      <c r="F202" s="11">
        <f>IF(A202="","",IF(ISERROR(VLOOKUP(A202,'entry data'!B:F,5,0)),"",VLOOKUP(A202,'entry data'!B:F,5,0)))</f>
        <v>15000</v>
      </c>
      <c r="G202" s="12">
        <f>IF(A202="","",IF(ISERROR(VLOOKUP(A202,'entry data'!B:I,8,0)),"",VLOOKUP(A202,'entry data'!B:I,7,0)))</f>
        <v>0.182</v>
      </c>
      <c r="H202" s="13">
        <f>IF(A202="","",IF(B202=1,VLOOKUP(A202,'entry data'!B:D,3,0),I201))</f>
        <v>40758</v>
      </c>
      <c r="I202" s="14">
        <f>IF(A202="","",IF(E202="weekly",7,IF(E202="fortnightly",14,IF(E202="monthly",DATE(IF(MONTH(H202)=12,YEAR(H202)+1,YEAR(H202)),VLOOKUP(MONTH(H202),index!$D$2:$G$13,2,0),DAY(H202)),
IF(E202="quarterly",DATE(IF(MONTH(H202)&gt;=10,YEAR(H202)+1,YEAR(H202)),VLOOKUP(MONTH(H202),index!$D$2:$G$13,3,0),DAY(H202)),
IF(E202="halfyearly",DATE(IF(MONTH(H202)&gt;=7,YEAR(H202)+1,YEAR(H202)),VLOOKUP(MONTH(H202),index!$D$2:$G$13,4,0),DAY(H202)),
DATE(YEAR(H202)+1,MONTH(H202),DAY(H202)))))-H202))+H202)</f>
        <v>40765</v>
      </c>
      <c r="J202" s="9" t="str">
        <f t="shared" si="34"/>
        <v>2011-08</v>
      </c>
      <c r="K202" s="11">
        <f t="shared" si="35"/>
        <v>14946.637211988551</v>
      </c>
      <c r="L202" s="11">
        <f t="shared" si="36"/>
        <v>26.821168673849733</v>
      </c>
      <c r="M202" s="11">
        <f>IF(A202="","",VLOOKUP(E202,index!$A$1:$B$6,2,0)*K202*G202)</f>
        <v>52.16990632348881</v>
      </c>
      <c r="N202" s="11">
        <f>IF(A202="","",-PMT(G202*VLOOKUP(E202,index!$A$1:$B$6,2,0),C202,F202,0,0))</f>
        <v>78.991074997338544</v>
      </c>
      <c r="O202" s="11">
        <f t="shared" si="37"/>
        <v>14919.8160433147</v>
      </c>
      <c r="P202" s="11">
        <f t="shared" si="38"/>
        <v>0</v>
      </c>
      <c r="Q202" s="14"/>
    </row>
    <row r="203" spans="1:17" x14ac:dyDescent="0.25">
      <c r="A203" s="9">
        <f>IF(A202="","",IF(B202&lt;C202,A202,IF(A202=MAX('entry data'!$B$8:$B$507),"",A202+1)))</f>
        <v>4</v>
      </c>
      <c r="B203" s="9">
        <f t="shared" si="33"/>
        <v>4</v>
      </c>
      <c r="C203" s="9">
        <f>IF(ISERROR(VLOOKUP(A203,'entry data'!B:G,6,0)),"",VLOOKUP(A203,'entry data'!B:G,6,0))</f>
        <v>312</v>
      </c>
      <c r="D203" s="9" t="str">
        <f>IF(ISERROR(VLOOKUP(A203,'entry data'!B:C,2,0)),"",VLOOKUP(A203,'entry data'!B:C,2,0))</f>
        <v>Consolidation Loan</v>
      </c>
      <c r="E203" s="9" t="str">
        <f>IF(ISERROR(VLOOKUP(A203,'entry data'!B:E,4,0)),"",VLOOKUP(A203,'entry data'!B:E,4,0))</f>
        <v>weekly</v>
      </c>
      <c r="F203" s="11">
        <f>IF(A203="","",IF(ISERROR(VLOOKUP(A203,'entry data'!B:F,5,0)),"",VLOOKUP(A203,'entry data'!B:F,5,0)))</f>
        <v>15000</v>
      </c>
      <c r="G203" s="12">
        <f>IF(A203="","",IF(ISERROR(VLOOKUP(A203,'entry data'!B:I,8,0)),"",VLOOKUP(A203,'entry data'!B:I,7,0)))</f>
        <v>0.182</v>
      </c>
      <c r="H203" s="13">
        <f>IF(A203="","",IF(B203=1,VLOOKUP(A203,'entry data'!B:D,3,0),I202))</f>
        <v>40765</v>
      </c>
      <c r="I203" s="14">
        <f>IF(A203="","",IF(E203="weekly",7,IF(E203="fortnightly",14,IF(E203="monthly",DATE(IF(MONTH(H203)=12,YEAR(H203)+1,YEAR(H203)),VLOOKUP(MONTH(H203),index!$D$2:$G$13,2,0),DAY(H203)),
IF(E203="quarterly",DATE(IF(MONTH(H203)&gt;=10,YEAR(H203)+1,YEAR(H203)),VLOOKUP(MONTH(H203),index!$D$2:$G$13,3,0),DAY(H203)),
IF(E203="halfyearly",DATE(IF(MONTH(H203)&gt;=7,YEAR(H203)+1,YEAR(H203)),VLOOKUP(MONTH(H203),index!$D$2:$G$13,4,0),DAY(H203)),
DATE(YEAR(H203)+1,MONTH(H203),DAY(H203)))))-H203))+H203)</f>
        <v>40772</v>
      </c>
      <c r="J203" s="9" t="str">
        <f t="shared" si="34"/>
        <v>2011-08</v>
      </c>
      <c r="K203" s="11">
        <f t="shared" si="35"/>
        <v>14919.8160433147</v>
      </c>
      <c r="L203" s="11">
        <f t="shared" si="36"/>
        <v>26.914785574919556</v>
      </c>
      <c r="M203" s="11">
        <f>IF(A203="","",VLOOKUP(E203,index!$A$1:$B$6,2,0)*K203*G203)</f>
        <v>52.076289422418988</v>
      </c>
      <c r="N203" s="11">
        <f>IF(A203="","",-PMT(G203*VLOOKUP(E203,index!$A$1:$B$6,2,0),C203,F203,0,0))</f>
        <v>78.991074997338544</v>
      </c>
      <c r="O203" s="11">
        <f t="shared" si="37"/>
        <v>14892.901257739781</v>
      </c>
      <c r="P203" s="11">
        <f t="shared" si="38"/>
        <v>0</v>
      </c>
      <c r="Q203" s="14"/>
    </row>
    <row r="204" spans="1:17" x14ac:dyDescent="0.25">
      <c r="A204" s="9">
        <f>IF(A203="","",IF(B203&lt;C203,A203,IF(A203=MAX('entry data'!$B$8:$B$507),"",A203+1)))</f>
        <v>4</v>
      </c>
      <c r="B204" s="9">
        <f t="shared" si="33"/>
        <v>5</v>
      </c>
      <c r="C204" s="9">
        <f>IF(ISERROR(VLOOKUP(A204,'entry data'!B:G,6,0)),"",VLOOKUP(A204,'entry data'!B:G,6,0))</f>
        <v>312</v>
      </c>
      <c r="D204" s="9" t="str">
        <f>IF(ISERROR(VLOOKUP(A204,'entry data'!B:C,2,0)),"",VLOOKUP(A204,'entry data'!B:C,2,0))</f>
        <v>Consolidation Loan</v>
      </c>
      <c r="E204" s="9" t="str">
        <f>IF(ISERROR(VLOOKUP(A204,'entry data'!B:E,4,0)),"",VLOOKUP(A204,'entry data'!B:E,4,0))</f>
        <v>weekly</v>
      </c>
      <c r="F204" s="11">
        <f>IF(A204="","",IF(ISERROR(VLOOKUP(A204,'entry data'!B:F,5,0)),"",VLOOKUP(A204,'entry data'!B:F,5,0)))</f>
        <v>15000</v>
      </c>
      <c r="G204" s="12">
        <f>IF(A204="","",IF(ISERROR(VLOOKUP(A204,'entry data'!B:I,8,0)),"",VLOOKUP(A204,'entry data'!B:I,7,0)))</f>
        <v>0.182</v>
      </c>
      <c r="H204" s="13">
        <f>IF(A204="","",IF(B204=1,VLOOKUP(A204,'entry data'!B:D,3,0),I203))</f>
        <v>40772</v>
      </c>
      <c r="I204" s="14">
        <f>IF(A204="","",IF(E204="weekly",7,IF(E204="fortnightly",14,IF(E204="monthly",DATE(IF(MONTH(H204)=12,YEAR(H204)+1,YEAR(H204)),VLOOKUP(MONTH(H204),index!$D$2:$G$13,2,0),DAY(H204)),
IF(E204="quarterly",DATE(IF(MONTH(H204)&gt;=10,YEAR(H204)+1,YEAR(H204)),VLOOKUP(MONTH(H204),index!$D$2:$G$13,3,0),DAY(H204)),
IF(E204="halfyearly",DATE(IF(MONTH(H204)&gt;=7,YEAR(H204)+1,YEAR(H204)),VLOOKUP(MONTH(H204),index!$D$2:$G$13,4,0),DAY(H204)),
DATE(YEAR(H204)+1,MONTH(H204),DAY(H204)))))-H204))+H204)</f>
        <v>40779</v>
      </c>
      <c r="J204" s="9" t="str">
        <f t="shared" si="34"/>
        <v>2011-08</v>
      </c>
      <c r="K204" s="11">
        <f t="shared" si="35"/>
        <v>14892.901257739781</v>
      </c>
      <c r="L204" s="11">
        <f t="shared" si="36"/>
        <v>27.008729237446815</v>
      </c>
      <c r="M204" s="11">
        <f>IF(A204="","",VLOOKUP(E204,index!$A$1:$B$6,2,0)*K204*G204)</f>
        <v>51.982345759891729</v>
      </c>
      <c r="N204" s="11">
        <f>IF(A204="","",-PMT(G204*VLOOKUP(E204,index!$A$1:$B$6,2,0),C204,F204,0,0))</f>
        <v>78.991074997338544</v>
      </c>
      <c r="O204" s="11">
        <f t="shared" si="37"/>
        <v>14865.892528502334</v>
      </c>
      <c r="P204" s="11">
        <f t="shared" si="38"/>
        <v>0</v>
      </c>
      <c r="Q204" s="14"/>
    </row>
    <row r="205" spans="1:17" x14ac:dyDescent="0.25">
      <c r="A205" s="9">
        <f>IF(A204="","",IF(B204&lt;C204,A204,IF(A204=MAX('entry data'!$B$8:$B$507),"",A204+1)))</f>
        <v>4</v>
      </c>
      <c r="B205" s="9">
        <f t="shared" si="33"/>
        <v>6</v>
      </c>
      <c r="C205" s="9">
        <f>IF(ISERROR(VLOOKUP(A205,'entry data'!B:G,6,0)),"",VLOOKUP(A205,'entry data'!B:G,6,0))</f>
        <v>312</v>
      </c>
      <c r="D205" s="9" t="str">
        <f>IF(ISERROR(VLOOKUP(A205,'entry data'!B:C,2,0)),"",VLOOKUP(A205,'entry data'!B:C,2,0))</f>
        <v>Consolidation Loan</v>
      </c>
      <c r="E205" s="9" t="str">
        <f>IF(ISERROR(VLOOKUP(A205,'entry data'!B:E,4,0)),"",VLOOKUP(A205,'entry data'!B:E,4,0))</f>
        <v>weekly</v>
      </c>
      <c r="F205" s="11">
        <f>IF(A205="","",IF(ISERROR(VLOOKUP(A205,'entry data'!B:F,5,0)),"",VLOOKUP(A205,'entry data'!B:F,5,0)))</f>
        <v>15000</v>
      </c>
      <c r="G205" s="12">
        <f>IF(A205="","",IF(ISERROR(VLOOKUP(A205,'entry data'!B:I,8,0)),"",VLOOKUP(A205,'entry data'!B:I,7,0)))</f>
        <v>0.182</v>
      </c>
      <c r="H205" s="13">
        <f>IF(A205="","",IF(B205=1,VLOOKUP(A205,'entry data'!B:D,3,0),I204))</f>
        <v>40779</v>
      </c>
      <c r="I205" s="14">
        <f>IF(A205="","",IF(E205="weekly",7,IF(E205="fortnightly",14,IF(E205="monthly",DATE(IF(MONTH(H205)=12,YEAR(H205)+1,YEAR(H205)),VLOOKUP(MONTH(H205),index!$D$2:$G$13,2,0),DAY(H205)),
IF(E205="quarterly",DATE(IF(MONTH(H205)&gt;=10,YEAR(H205)+1,YEAR(H205)),VLOOKUP(MONTH(H205),index!$D$2:$G$13,3,0),DAY(H205)),
IF(E205="halfyearly",DATE(IF(MONTH(H205)&gt;=7,YEAR(H205)+1,YEAR(H205)),VLOOKUP(MONTH(H205),index!$D$2:$G$13,4,0),DAY(H205)),
DATE(YEAR(H205)+1,MONTH(H205),DAY(H205)))))-H205))+H205)</f>
        <v>40786</v>
      </c>
      <c r="J205" s="9" t="str">
        <f t="shared" si="34"/>
        <v>2011-08</v>
      </c>
      <c r="K205" s="11">
        <f t="shared" si="35"/>
        <v>14865.892528502334</v>
      </c>
      <c r="L205" s="11">
        <f t="shared" si="36"/>
        <v>27.103000801963276</v>
      </c>
      <c r="M205" s="11">
        <f>IF(A205="","",VLOOKUP(E205,index!$A$1:$B$6,2,0)*K205*G205)</f>
        <v>51.888074195375268</v>
      </c>
      <c r="N205" s="11">
        <f>IF(A205="","",-PMT(G205*VLOOKUP(E205,index!$A$1:$B$6,2,0),C205,F205,0,0))</f>
        <v>78.991074997338544</v>
      </c>
      <c r="O205" s="11">
        <f t="shared" si="37"/>
        <v>14838.789527700372</v>
      </c>
      <c r="P205" s="11">
        <f t="shared" si="38"/>
        <v>14838.789527700372</v>
      </c>
      <c r="Q205" s="14"/>
    </row>
    <row r="206" spans="1:17" x14ac:dyDescent="0.25">
      <c r="A206" s="9">
        <f>IF(A205="","",IF(B205&lt;C205,A205,IF(A205=MAX('entry data'!$B$8:$B$507),"",A205+1)))</f>
        <v>4</v>
      </c>
      <c r="B206" s="9">
        <f t="shared" si="33"/>
        <v>7</v>
      </c>
      <c r="C206" s="9">
        <f>IF(ISERROR(VLOOKUP(A206,'entry data'!B:G,6,0)),"",VLOOKUP(A206,'entry data'!B:G,6,0))</f>
        <v>312</v>
      </c>
      <c r="D206" s="9" t="str">
        <f>IF(ISERROR(VLOOKUP(A206,'entry data'!B:C,2,0)),"",VLOOKUP(A206,'entry data'!B:C,2,0))</f>
        <v>Consolidation Loan</v>
      </c>
      <c r="E206" s="9" t="str">
        <f>IF(ISERROR(VLOOKUP(A206,'entry data'!B:E,4,0)),"",VLOOKUP(A206,'entry data'!B:E,4,0))</f>
        <v>weekly</v>
      </c>
      <c r="F206" s="11">
        <f>IF(A206="","",IF(ISERROR(VLOOKUP(A206,'entry data'!B:F,5,0)),"",VLOOKUP(A206,'entry data'!B:F,5,0)))</f>
        <v>15000</v>
      </c>
      <c r="G206" s="12">
        <f>IF(A206="","",IF(ISERROR(VLOOKUP(A206,'entry data'!B:I,8,0)),"",VLOOKUP(A206,'entry data'!B:I,7,0)))</f>
        <v>0.182</v>
      </c>
      <c r="H206" s="13">
        <f>IF(A206="","",IF(B206=1,VLOOKUP(A206,'entry data'!B:D,3,0),I205))</f>
        <v>40786</v>
      </c>
      <c r="I206" s="14">
        <f>IF(A206="","",IF(E206="weekly",7,IF(E206="fortnightly",14,IF(E206="monthly",DATE(IF(MONTH(H206)=12,YEAR(H206)+1,YEAR(H206)),VLOOKUP(MONTH(H206),index!$D$2:$G$13,2,0),DAY(H206)),
IF(E206="quarterly",DATE(IF(MONTH(H206)&gt;=10,YEAR(H206)+1,YEAR(H206)),VLOOKUP(MONTH(H206),index!$D$2:$G$13,3,0),DAY(H206)),
IF(E206="halfyearly",DATE(IF(MONTH(H206)&gt;=7,YEAR(H206)+1,YEAR(H206)),VLOOKUP(MONTH(H206),index!$D$2:$G$13,4,0),DAY(H206)),
DATE(YEAR(H206)+1,MONTH(H206),DAY(H206)))))-H206))+H206)</f>
        <v>40793</v>
      </c>
      <c r="J206" s="9" t="str">
        <f t="shared" si="34"/>
        <v>2011-09</v>
      </c>
      <c r="K206" s="11">
        <f t="shared" si="35"/>
        <v>14838.789527700372</v>
      </c>
      <c r="L206" s="11">
        <f t="shared" si="36"/>
        <v>27.197601412981633</v>
      </c>
      <c r="M206" s="11">
        <f>IF(A206="","",VLOOKUP(E206,index!$A$1:$B$6,2,0)*K206*G206)</f>
        <v>51.79347358435691</v>
      </c>
      <c r="N206" s="11">
        <f>IF(A206="","",-PMT(G206*VLOOKUP(E206,index!$A$1:$B$6,2,0),C206,F206,0,0))</f>
        <v>78.991074997338544</v>
      </c>
      <c r="O206" s="11">
        <f t="shared" si="37"/>
        <v>14811.59192628739</v>
      </c>
      <c r="P206" s="11">
        <f t="shared" si="38"/>
        <v>0</v>
      </c>
      <c r="Q206" s="14"/>
    </row>
    <row r="207" spans="1:17" x14ac:dyDescent="0.25">
      <c r="A207" s="9">
        <f>IF(A206="","",IF(B206&lt;C206,A206,IF(A206=MAX('entry data'!$B$8:$B$507),"",A206+1)))</f>
        <v>4</v>
      </c>
      <c r="B207" s="9">
        <f t="shared" si="33"/>
        <v>8</v>
      </c>
      <c r="C207" s="9">
        <f>IF(ISERROR(VLOOKUP(A207,'entry data'!B:G,6,0)),"",VLOOKUP(A207,'entry data'!B:G,6,0))</f>
        <v>312</v>
      </c>
      <c r="D207" s="9" t="str">
        <f>IF(ISERROR(VLOOKUP(A207,'entry data'!B:C,2,0)),"",VLOOKUP(A207,'entry data'!B:C,2,0))</f>
        <v>Consolidation Loan</v>
      </c>
      <c r="E207" s="9" t="str">
        <f>IF(ISERROR(VLOOKUP(A207,'entry data'!B:E,4,0)),"",VLOOKUP(A207,'entry data'!B:E,4,0))</f>
        <v>weekly</v>
      </c>
      <c r="F207" s="11">
        <f>IF(A207="","",IF(ISERROR(VLOOKUP(A207,'entry data'!B:F,5,0)),"",VLOOKUP(A207,'entry data'!B:F,5,0)))</f>
        <v>15000</v>
      </c>
      <c r="G207" s="12">
        <f>IF(A207="","",IF(ISERROR(VLOOKUP(A207,'entry data'!B:I,8,0)),"",VLOOKUP(A207,'entry data'!B:I,7,0)))</f>
        <v>0.182</v>
      </c>
      <c r="H207" s="13">
        <f>IF(A207="","",IF(B207=1,VLOOKUP(A207,'entry data'!B:D,3,0),I206))</f>
        <v>40793</v>
      </c>
      <c r="I207" s="14">
        <f>IF(A207="","",IF(E207="weekly",7,IF(E207="fortnightly",14,IF(E207="monthly",DATE(IF(MONTH(H207)=12,YEAR(H207)+1,YEAR(H207)),VLOOKUP(MONTH(H207),index!$D$2:$G$13,2,0),DAY(H207)),
IF(E207="quarterly",DATE(IF(MONTH(H207)&gt;=10,YEAR(H207)+1,YEAR(H207)),VLOOKUP(MONTH(H207),index!$D$2:$G$13,3,0),DAY(H207)),
IF(E207="halfyearly",DATE(IF(MONTH(H207)&gt;=7,YEAR(H207)+1,YEAR(H207)),VLOOKUP(MONTH(H207),index!$D$2:$G$13,4,0),DAY(H207)),
DATE(YEAR(H207)+1,MONTH(H207),DAY(H207)))))-H207))+H207)</f>
        <v>40800</v>
      </c>
      <c r="J207" s="9" t="str">
        <f t="shared" si="34"/>
        <v>2011-09</v>
      </c>
      <c r="K207" s="11">
        <f t="shared" si="35"/>
        <v>14811.59192628739</v>
      </c>
      <c r="L207" s="11">
        <f t="shared" si="36"/>
        <v>27.292532219009402</v>
      </c>
      <c r="M207" s="11">
        <f>IF(A207="","",VLOOKUP(E207,index!$A$1:$B$6,2,0)*K207*G207)</f>
        <v>51.698542778329141</v>
      </c>
      <c r="N207" s="11">
        <f>IF(A207="","",-PMT(G207*VLOOKUP(E207,index!$A$1:$B$6,2,0),C207,F207,0,0))</f>
        <v>78.991074997338544</v>
      </c>
      <c r="O207" s="11">
        <f t="shared" si="37"/>
        <v>14784.299394068381</v>
      </c>
      <c r="P207" s="11">
        <f t="shared" si="38"/>
        <v>0</v>
      </c>
      <c r="Q207" s="14"/>
    </row>
    <row r="208" spans="1:17" x14ac:dyDescent="0.25">
      <c r="A208" s="9">
        <f>IF(A207="","",IF(B207&lt;C207,A207,IF(A207=MAX('entry data'!$B$8:$B$507),"",A207+1)))</f>
        <v>4</v>
      </c>
      <c r="B208" s="9">
        <f t="shared" si="33"/>
        <v>9</v>
      </c>
      <c r="C208" s="9">
        <f>IF(ISERROR(VLOOKUP(A208,'entry data'!B:G,6,0)),"",VLOOKUP(A208,'entry data'!B:G,6,0))</f>
        <v>312</v>
      </c>
      <c r="D208" s="9" t="str">
        <f>IF(ISERROR(VLOOKUP(A208,'entry data'!B:C,2,0)),"",VLOOKUP(A208,'entry data'!B:C,2,0))</f>
        <v>Consolidation Loan</v>
      </c>
      <c r="E208" s="9" t="str">
        <f>IF(ISERROR(VLOOKUP(A208,'entry data'!B:E,4,0)),"",VLOOKUP(A208,'entry data'!B:E,4,0))</f>
        <v>weekly</v>
      </c>
      <c r="F208" s="11">
        <f>IF(A208="","",IF(ISERROR(VLOOKUP(A208,'entry data'!B:F,5,0)),"",VLOOKUP(A208,'entry data'!B:F,5,0)))</f>
        <v>15000</v>
      </c>
      <c r="G208" s="12">
        <f>IF(A208="","",IF(ISERROR(VLOOKUP(A208,'entry data'!B:I,8,0)),"",VLOOKUP(A208,'entry data'!B:I,7,0)))</f>
        <v>0.182</v>
      </c>
      <c r="H208" s="13">
        <f>IF(A208="","",IF(B208=1,VLOOKUP(A208,'entry data'!B:D,3,0),I207))</f>
        <v>40800</v>
      </c>
      <c r="I208" s="14">
        <f>IF(A208="","",IF(E208="weekly",7,IF(E208="fortnightly",14,IF(E208="monthly",DATE(IF(MONTH(H208)=12,YEAR(H208)+1,YEAR(H208)),VLOOKUP(MONTH(H208),index!$D$2:$G$13,2,0),DAY(H208)),
IF(E208="quarterly",DATE(IF(MONTH(H208)&gt;=10,YEAR(H208)+1,YEAR(H208)),VLOOKUP(MONTH(H208),index!$D$2:$G$13,3,0),DAY(H208)),
IF(E208="halfyearly",DATE(IF(MONTH(H208)&gt;=7,YEAR(H208)+1,YEAR(H208)),VLOOKUP(MONTH(H208),index!$D$2:$G$13,4,0),DAY(H208)),
DATE(YEAR(H208)+1,MONTH(H208),DAY(H208)))))-H208))+H208)</f>
        <v>40807</v>
      </c>
      <c r="J208" s="9" t="str">
        <f t="shared" si="34"/>
        <v>2011-09</v>
      </c>
      <c r="K208" s="11">
        <f t="shared" si="35"/>
        <v>14784.299394068381</v>
      </c>
      <c r="L208" s="11">
        <f t="shared" si="36"/>
        <v>27.38779437256288</v>
      </c>
      <c r="M208" s="11">
        <f>IF(A208="","",VLOOKUP(E208,index!$A$1:$B$6,2,0)*K208*G208)</f>
        <v>51.603280624775664</v>
      </c>
      <c r="N208" s="11">
        <f>IF(A208="","",-PMT(G208*VLOOKUP(E208,index!$A$1:$B$6,2,0),C208,F208,0,0))</f>
        <v>78.991074997338544</v>
      </c>
      <c r="O208" s="11">
        <f t="shared" si="37"/>
        <v>14756.911599695819</v>
      </c>
      <c r="P208" s="11">
        <f t="shared" si="38"/>
        <v>0</v>
      </c>
      <c r="Q208" s="14"/>
    </row>
    <row r="209" spans="1:17" x14ac:dyDescent="0.25">
      <c r="A209" s="9">
        <f>IF(A208="","",IF(B208&lt;C208,A208,IF(A208=MAX('entry data'!$B$8:$B$507),"",A208+1)))</f>
        <v>4</v>
      </c>
      <c r="B209" s="9">
        <f t="shared" si="33"/>
        <v>10</v>
      </c>
      <c r="C209" s="9">
        <f>IF(ISERROR(VLOOKUP(A209,'entry data'!B:G,6,0)),"",VLOOKUP(A209,'entry data'!B:G,6,0))</f>
        <v>312</v>
      </c>
      <c r="D209" s="9" t="str">
        <f>IF(ISERROR(VLOOKUP(A209,'entry data'!B:C,2,0)),"",VLOOKUP(A209,'entry data'!B:C,2,0))</f>
        <v>Consolidation Loan</v>
      </c>
      <c r="E209" s="9" t="str">
        <f>IF(ISERROR(VLOOKUP(A209,'entry data'!B:E,4,0)),"",VLOOKUP(A209,'entry data'!B:E,4,0))</f>
        <v>weekly</v>
      </c>
      <c r="F209" s="11">
        <f>IF(A209="","",IF(ISERROR(VLOOKUP(A209,'entry data'!B:F,5,0)),"",VLOOKUP(A209,'entry data'!B:F,5,0)))</f>
        <v>15000</v>
      </c>
      <c r="G209" s="12">
        <f>IF(A209="","",IF(ISERROR(VLOOKUP(A209,'entry data'!B:I,8,0)),"",VLOOKUP(A209,'entry data'!B:I,7,0)))</f>
        <v>0.182</v>
      </c>
      <c r="H209" s="13">
        <f>IF(A209="","",IF(B209=1,VLOOKUP(A209,'entry data'!B:D,3,0),I208))</f>
        <v>40807</v>
      </c>
      <c r="I209" s="14">
        <f>IF(A209="","",IF(E209="weekly",7,IF(E209="fortnightly",14,IF(E209="monthly",DATE(IF(MONTH(H209)=12,YEAR(H209)+1,YEAR(H209)),VLOOKUP(MONTH(H209),index!$D$2:$G$13,2,0),DAY(H209)),
IF(E209="quarterly",DATE(IF(MONTH(H209)&gt;=10,YEAR(H209)+1,YEAR(H209)),VLOOKUP(MONTH(H209),index!$D$2:$G$13,3,0),DAY(H209)),
IF(E209="halfyearly",DATE(IF(MONTH(H209)&gt;=7,YEAR(H209)+1,YEAR(H209)),VLOOKUP(MONTH(H209),index!$D$2:$G$13,4,0),DAY(H209)),
DATE(YEAR(H209)+1,MONTH(H209),DAY(H209)))))-H209))+H209)</f>
        <v>40814</v>
      </c>
      <c r="J209" s="9" t="str">
        <f t="shared" si="34"/>
        <v>2011-09</v>
      </c>
      <c r="K209" s="11">
        <f t="shared" si="35"/>
        <v>14756.911599695819</v>
      </c>
      <c r="L209" s="11">
        <f t="shared" si="36"/>
        <v>27.48338903018108</v>
      </c>
      <c r="M209" s="11">
        <f>IF(A209="","",VLOOKUP(E209,index!$A$1:$B$6,2,0)*K209*G209)</f>
        <v>51.507685967157464</v>
      </c>
      <c r="N209" s="11">
        <f>IF(A209="","",-PMT(G209*VLOOKUP(E209,index!$A$1:$B$6,2,0),C209,F209,0,0))</f>
        <v>78.991074997338544</v>
      </c>
      <c r="O209" s="11">
        <f t="shared" si="37"/>
        <v>14729.428210665637</v>
      </c>
      <c r="P209" s="11">
        <f t="shared" si="38"/>
        <v>14729.428210665637</v>
      </c>
      <c r="Q209" s="14"/>
    </row>
    <row r="210" spans="1:17" x14ac:dyDescent="0.25">
      <c r="A210" s="9">
        <f>IF(A209="","",IF(B209&lt;C209,A209,IF(A209=MAX('entry data'!$B$8:$B$507),"",A209+1)))</f>
        <v>4</v>
      </c>
      <c r="B210" s="9">
        <f t="shared" si="33"/>
        <v>11</v>
      </c>
      <c r="C210" s="9">
        <f>IF(ISERROR(VLOOKUP(A210,'entry data'!B:G,6,0)),"",VLOOKUP(A210,'entry data'!B:G,6,0))</f>
        <v>312</v>
      </c>
      <c r="D210" s="9" t="str">
        <f>IF(ISERROR(VLOOKUP(A210,'entry data'!B:C,2,0)),"",VLOOKUP(A210,'entry data'!B:C,2,0))</f>
        <v>Consolidation Loan</v>
      </c>
      <c r="E210" s="9" t="str">
        <f>IF(ISERROR(VLOOKUP(A210,'entry data'!B:E,4,0)),"",VLOOKUP(A210,'entry data'!B:E,4,0))</f>
        <v>weekly</v>
      </c>
      <c r="F210" s="11">
        <f>IF(A210="","",IF(ISERROR(VLOOKUP(A210,'entry data'!B:F,5,0)),"",VLOOKUP(A210,'entry data'!B:F,5,0)))</f>
        <v>15000</v>
      </c>
      <c r="G210" s="12">
        <f>IF(A210="","",IF(ISERROR(VLOOKUP(A210,'entry data'!B:I,8,0)),"",VLOOKUP(A210,'entry data'!B:I,7,0)))</f>
        <v>0.182</v>
      </c>
      <c r="H210" s="13">
        <f>IF(A210="","",IF(B210=1,VLOOKUP(A210,'entry data'!B:D,3,0),I209))</f>
        <v>40814</v>
      </c>
      <c r="I210" s="14">
        <f>IF(A210="","",IF(E210="weekly",7,IF(E210="fortnightly",14,IF(E210="monthly",DATE(IF(MONTH(H210)=12,YEAR(H210)+1,YEAR(H210)),VLOOKUP(MONTH(H210),index!$D$2:$G$13,2,0),DAY(H210)),
IF(E210="quarterly",DATE(IF(MONTH(H210)&gt;=10,YEAR(H210)+1,YEAR(H210)),VLOOKUP(MONTH(H210),index!$D$2:$G$13,3,0),DAY(H210)),
IF(E210="halfyearly",DATE(IF(MONTH(H210)&gt;=7,YEAR(H210)+1,YEAR(H210)),VLOOKUP(MONTH(H210),index!$D$2:$G$13,4,0),DAY(H210)),
DATE(YEAR(H210)+1,MONTH(H210),DAY(H210)))))-H210))+H210)</f>
        <v>40821</v>
      </c>
      <c r="J210" s="9" t="str">
        <f t="shared" si="34"/>
        <v>2011-10</v>
      </c>
      <c r="K210" s="11">
        <f t="shared" si="35"/>
        <v>14729.428210665637</v>
      </c>
      <c r="L210" s="11">
        <f t="shared" si="36"/>
        <v>27.579317352439858</v>
      </c>
      <c r="M210" s="11">
        <f>IF(A210="","",VLOOKUP(E210,index!$A$1:$B$6,2,0)*K210*G210)</f>
        <v>51.411757644898685</v>
      </c>
      <c r="N210" s="11">
        <f>IF(A210="","",-PMT(G210*VLOOKUP(E210,index!$A$1:$B$6,2,0),C210,F210,0,0))</f>
        <v>78.991074997338544</v>
      </c>
      <c r="O210" s="11">
        <f t="shared" si="37"/>
        <v>14701.848893313198</v>
      </c>
      <c r="P210" s="11">
        <f t="shared" si="38"/>
        <v>0</v>
      </c>
      <c r="Q210" s="14"/>
    </row>
    <row r="211" spans="1:17" x14ac:dyDescent="0.25">
      <c r="A211" s="9">
        <f>IF(A210="","",IF(B210&lt;C210,A210,IF(A210=MAX('entry data'!$B$8:$B$507),"",A210+1)))</f>
        <v>4</v>
      </c>
      <c r="B211" s="9">
        <f t="shared" si="33"/>
        <v>12</v>
      </c>
      <c r="C211" s="9">
        <f>IF(ISERROR(VLOOKUP(A211,'entry data'!B:G,6,0)),"",VLOOKUP(A211,'entry data'!B:G,6,0))</f>
        <v>312</v>
      </c>
      <c r="D211" s="9" t="str">
        <f>IF(ISERROR(VLOOKUP(A211,'entry data'!B:C,2,0)),"",VLOOKUP(A211,'entry data'!B:C,2,0))</f>
        <v>Consolidation Loan</v>
      </c>
      <c r="E211" s="9" t="str">
        <f>IF(ISERROR(VLOOKUP(A211,'entry data'!B:E,4,0)),"",VLOOKUP(A211,'entry data'!B:E,4,0))</f>
        <v>weekly</v>
      </c>
      <c r="F211" s="11">
        <f>IF(A211="","",IF(ISERROR(VLOOKUP(A211,'entry data'!B:F,5,0)),"",VLOOKUP(A211,'entry data'!B:F,5,0)))</f>
        <v>15000</v>
      </c>
      <c r="G211" s="12">
        <f>IF(A211="","",IF(ISERROR(VLOOKUP(A211,'entry data'!B:I,8,0)),"",VLOOKUP(A211,'entry data'!B:I,7,0)))</f>
        <v>0.182</v>
      </c>
      <c r="H211" s="13">
        <f>IF(A211="","",IF(B211=1,VLOOKUP(A211,'entry data'!B:D,3,0),I210))</f>
        <v>40821</v>
      </c>
      <c r="I211" s="14">
        <f>IF(A211="","",IF(E211="weekly",7,IF(E211="fortnightly",14,IF(E211="monthly",DATE(IF(MONTH(H211)=12,YEAR(H211)+1,YEAR(H211)),VLOOKUP(MONTH(H211),index!$D$2:$G$13,2,0),DAY(H211)),
IF(E211="quarterly",DATE(IF(MONTH(H211)&gt;=10,YEAR(H211)+1,YEAR(H211)),VLOOKUP(MONTH(H211),index!$D$2:$G$13,3,0),DAY(H211)),
IF(E211="halfyearly",DATE(IF(MONTH(H211)&gt;=7,YEAR(H211)+1,YEAR(H211)),VLOOKUP(MONTH(H211),index!$D$2:$G$13,4,0),DAY(H211)),
DATE(YEAR(H211)+1,MONTH(H211),DAY(H211)))))-H211))+H211)</f>
        <v>40828</v>
      </c>
      <c r="J211" s="9" t="str">
        <f t="shared" si="34"/>
        <v>2011-10</v>
      </c>
      <c r="K211" s="11">
        <f t="shared" si="35"/>
        <v>14701.848893313198</v>
      </c>
      <c r="L211" s="11">
        <f t="shared" si="36"/>
        <v>27.675580503965904</v>
      </c>
      <c r="M211" s="11">
        <f>IF(A211="","",VLOOKUP(E211,index!$A$1:$B$6,2,0)*K211*G211)</f>
        <v>51.31549449337264</v>
      </c>
      <c r="N211" s="11">
        <f>IF(A211="","",-PMT(G211*VLOOKUP(E211,index!$A$1:$B$6,2,0),C211,F211,0,0))</f>
        <v>78.991074997338544</v>
      </c>
      <c r="O211" s="11">
        <f t="shared" si="37"/>
        <v>14674.173312809231</v>
      </c>
      <c r="P211" s="11">
        <f t="shared" si="38"/>
        <v>0</v>
      </c>
      <c r="Q211" s="14"/>
    </row>
    <row r="212" spans="1:17" x14ac:dyDescent="0.25">
      <c r="A212" s="9">
        <f>IF(A211="","",IF(B211&lt;C211,A211,IF(A211=MAX('entry data'!$B$8:$B$507),"",A211+1)))</f>
        <v>4</v>
      </c>
      <c r="B212" s="9">
        <f t="shared" si="33"/>
        <v>13</v>
      </c>
      <c r="C212" s="9">
        <f>IF(ISERROR(VLOOKUP(A212,'entry data'!B:G,6,0)),"",VLOOKUP(A212,'entry data'!B:G,6,0))</f>
        <v>312</v>
      </c>
      <c r="D212" s="9" t="str">
        <f>IF(ISERROR(VLOOKUP(A212,'entry data'!B:C,2,0)),"",VLOOKUP(A212,'entry data'!B:C,2,0))</f>
        <v>Consolidation Loan</v>
      </c>
      <c r="E212" s="9" t="str">
        <f>IF(ISERROR(VLOOKUP(A212,'entry data'!B:E,4,0)),"",VLOOKUP(A212,'entry data'!B:E,4,0))</f>
        <v>weekly</v>
      </c>
      <c r="F212" s="11">
        <f>IF(A212="","",IF(ISERROR(VLOOKUP(A212,'entry data'!B:F,5,0)),"",VLOOKUP(A212,'entry data'!B:F,5,0)))</f>
        <v>15000</v>
      </c>
      <c r="G212" s="12">
        <f>IF(A212="","",IF(ISERROR(VLOOKUP(A212,'entry data'!B:I,8,0)),"",VLOOKUP(A212,'entry data'!B:I,7,0)))</f>
        <v>0.182</v>
      </c>
      <c r="H212" s="13">
        <f>IF(A212="","",IF(B212=1,VLOOKUP(A212,'entry data'!B:D,3,0),I211))</f>
        <v>40828</v>
      </c>
      <c r="I212" s="14">
        <f>IF(A212="","",IF(E212="weekly",7,IF(E212="fortnightly",14,IF(E212="monthly",DATE(IF(MONTH(H212)=12,YEAR(H212)+1,YEAR(H212)),VLOOKUP(MONTH(H212),index!$D$2:$G$13,2,0),DAY(H212)),
IF(E212="quarterly",DATE(IF(MONTH(H212)&gt;=10,YEAR(H212)+1,YEAR(H212)),VLOOKUP(MONTH(H212),index!$D$2:$G$13,3,0),DAY(H212)),
IF(E212="halfyearly",DATE(IF(MONTH(H212)&gt;=7,YEAR(H212)+1,YEAR(H212)),VLOOKUP(MONTH(H212),index!$D$2:$G$13,4,0),DAY(H212)),
DATE(YEAR(H212)+1,MONTH(H212),DAY(H212)))))-H212))+H212)</f>
        <v>40835</v>
      </c>
      <c r="J212" s="9" t="str">
        <f t="shared" si="34"/>
        <v>2011-10</v>
      </c>
      <c r="K212" s="11">
        <f t="shared" si="35"/>
        <v>14674.173312809231</v>
      </c>
      <c r="L212" s="11">
        <f t="shared" si="36"/>
        <v>27.772179653450976</v>
      </c>
      <c r="M212" s="11">
        <f>IF(A212="","",VLOOKUP(E212,index!$A$1:$B$6,2,0)*K212*G212)</f>
        <v>51.218895343887567</v>
      </c>
      <c r="N212" s="11">
        <f>IF(A212="","",-PMT(G212*VLOOKUP(E212,index!$A$1:$B$6,2,0),C212,F212,0,0))</f>
        <v>78.991074997338544</v>
      </c>
      <c r="O212" s="11">
        <f t="shared" si="37"/>
        <v>14646.401133155779</v>
      </c>
      <c r="P212" s="11">
        <f t="shared" si="38"/>
        <v>0</v>
      </c>
      <c r="Q212" s="14"/>
    </row>
    <row r="213" spans="1:17" x14ac:dyDescent="0.25">
      <c r="A213" s="9">
        <f>IF(A212="","",IF(B212&lt;C212,A212,IF(A212=MAX('entry data'!$B$8:$B$507),"",A212+1)))</f>
        <v>4</v>
      </c>
      <c r="B213" s="9">
        <f t="shared" si="33"/>
        <v>14</v>
      </c>
      <c r="C213" s="9">
        <f>IF(ISERROR(VLOOKUP(A213,'entry data'!B:G,6,0)),"",VLOOKUP(A213,'entry data'!B:G,6,0))</f>
        <v>312</v>
      </c>
      <c r="D213" s="9" t="str">
        <f>IF(ISERROR(VLOOKUP(A213,'entry data'!B:C,2,0)),"",VLOOKUP(A213,'entry data'!B:C,2,0))</f>
        <v>Consolidation Loan</v>
      </c>
      <c r="E213" s="9" t="str">
        <f>IF(ISERROR(VLOOKUP(A213,'entry data'!B:E,4,0)),"",VLOOKUP(A213,'entry data'!B:E,4,0))</f>
        <v>weekly</v>
      </c>
      <c r="F213" s="11">
        <f>IF(A213="","",IF(ISERROR(VLOOKUP(A213,'entry data'!B:F,5,0)),"",VLOOKUP(A213,'entry data'!B:F,5,0)))</f>
        <v>15000</v>
      </c>
      <c r="G213" s="12">
        <f>IF(A213="","",IF(ISERROR(VLOOKUP(A213,'entry data'!B:I,8,0)),"",VLOOKUP(A213,'entry data'!B:I,7,0)))</f>
        <v>0.182</v>
      </c>
      <c r="H213" s="13">
        <f>IF(A213="","",IF(B213=1,VLOOKUP(A213,'entry data'!B:D,3,0),I212))</f>
        <v>40835</v>
      </c>
      <c r="I213" s="14">
        <f>IF(A213="","",IF(E213="weekly",7,IF(E213="fortnightly",14,IF(E213="monthly",DATE(IF(MONTH(H213)=12,YEAR(H213)+1,YEAR(H213)),VLOOKUP(MONTH(H213),index!$D$2:$G$13,2,0),DAY(H213)),
IF(E213="quarterly",DATE(IF(MONTH(H213)&gt;=10,YEAR(H213)+1,YEAR(H213)),VLOOKUP(MONTH(H213),index!$D$2:$G$13,3,0),DAY(H213)),
IF(E213="halfyearly",DATE(IF(MONTH(H213)&gt;=7,YEAR(H213)+1,YEAR(H213)),VLOOKUP(MONTH(H213),index!$D$2:$G$13,4,0),DAY(H213)),
DATE(YEAR(H213)+1,MONTH(H213),DAY(H213)))))-H213))+H213)</f>
        <v>40842</v>
      </c>
      <c r="J213" s="9" t="str">
        <f t="shared" si="34"/>
        <v>2011-10</v>
      </c>
      <c r="K213" s="11">
        <f t="shared" si="35"/>
        <v>14646.401133155779</v>
      </c>
      <c r="L213" s="11">
        <f t="shared" si="36"/>
        <v>27.869115973666034</v>
      </c>
      <c r="M213" s="11">
        <f>IF(A213="","",VLOOKUP(E213,index!$A$1:$B$6,2,0)*K213*G213)</f>
        <v>51.12195902367251</v>
      </c>
      <c r="N213" s="11">
        <f>IF(A213="","",-PMT(G213*VLOOKUP(E213,index!$A$1:$B$6,2,0),C213,F213,0,0))</f>
        <v>78.991074997338544</v>
      </c>
      <c r="O213" s="11">
        <f t="shared" si="37"/>
        <v>14618.532017182113</v>
      </c>
      <c r="P213" s="11">
        <f t="shared" si="38"/>
        <v>14618.532017182113</v>
      </c>
      <c r="Q213" s="14"/>
    </row>
    <row r="214" spans="1:17" x14ac:dyDescent="0.25">
      <c r="A214" s="9">
        <f>IF(A213="","",IF(B213&lt;C213,A213,IF(A213=MAX('entry data'!$B$8:$B$507),"",A213+1)))</f>
        <v>4</v>
      </c>
      <c r="B214" s="9">
        <f t="shared" si="33"/>
        <v>15</v>
      </c>
      <c r="C214" s="9">
        <f>IF(ISERROR(VLOOKUP(A214,'entry data'!B:G,6,0)),"",VLOOKUP(A214,'entry data'!B:G,6,0))</f>
        <v>312</v>
      </c>
      <c r="D214" s="9" t="str">
        <f>IF(ISERROR(VLOOKUP(A214,'entry data'!B:C,2,0)),"",VLOOKUP(A214,'entry data'!B:C,2,0))</f>
        <v>Consolidation Loan</v>
      </c>
      <c r="E214" s="9" t="str">
        <f>IF(ISERROR(VLOOKUP(A214,'entry data'!B:E,4,0)),"",VLOOKUP(A214,'entry data'!B:E,4,0))</f>
        <v>weekly</v>
      </c>
      <c r="F214" s="11">
        <f>IF(A214="","",IF(ISERROR(VLOOKUP(A214,'entry data'!B:F,5,0)),"",VLOOKUP(A214,'entry data'!B:F,5,0)))</f>
        <v>15000</v>
      </c>
      <c r="G214" s="12">
        <f>IF(A214="","",IF(ISERROR(VLOOKUP(A214,'entry data'!B:I,8,0)),"",VLOOKUP(A214,'entry data'!B:I,7,0)))</f>
        <v>0.182</v>
      </c>
      <c r="H214" s="13">
        <f>IF(A214="","",IF(B214=1,VLOOKUP(A214,'entry data'!B:D,3,0),I213))</f>
        <v>40842</v>
      </c>
      <c r="I214" s="14">
        <f>IF(A214="","",IF(E214="weekly",7,IF(E214="fortnightly",14,IF(E214="monthly",DATE(IF(MONTH(H214)=12,YEAR(H214)+1,YEAR(H214)),VLOOKUP(MONTH(H214),index!$D$2:$G$13,2,0),DAY(H214)),
IF(E214="quarterly",DATE(IF(MONTH(H214)&gt;=10,YEAR(H214)+1,YEAR(H214)),VLOOKUP(MONTH(H214),index!$D$2:$G$13,3,0),DAY(H214)),
IF(E214="halfyearly",DATE(IF(MONTH(H214)&gt;=7,YEAR(H214)+1,YEAR(H214)),VLOOKUP(MONTH(H214),index!$D$2:$G$13,4,0),DAY(H214)),
DATE(YEAR(H214)+1,MONTH(H214),DAY(H214)))))-H214))+H214)</f>
        <v>40849</v>
      </c>
      <c r="J214" s="9" t="str">
        <f t="shared" si="34"/>
        <v>2011-11</v>
      </c>
      <c r="K214" s="11">
        <f t="shared" si="35"/>
        <v>14618.532017182113</v>
      </c>
      <c r="L214" s="11">
        <f t="shared" si="36"/>
        <v>27.966390641475499</v>
      </c>
      <c r="M214" s="11">
        <f>IF(A214="","",VLOOKUP(E214,index!$A$1:$B$6,2,0)*K214*G214)</f>
        <v>51.024684355863045</v>
      </c>
      <c r="N214" s="11">
        <f>IF(A214="","",-PMT(G214*VLOOKUP(E214,index!$A$1:$B$6,2,0),C214,F214,0,0))</f>
        <v>78.991074997338544</v>
      </c>
      <c r="O214" s="11">
        <f t="shared" si="37"/>
        <v>14590.565626540638</v>
      </c>
      <c r="P214" s="11">
        <f t="shared" si="38"/>
        <v>0</v>
      </c>
      <c r="Q214" s="14"/>
    </row>
    <row r="215" spans="1:17" x14ac:dyDescent="0.25">
      <c r="A215" s="9">
        <f>IF(A214="","",IF(B214&lt;C214,A214,IF(A214=MAX('entry data'!$B$8:$B$507),"",A214+1)))</f>
        <v>4</v>
      </c>
      <c r="B215" s="9">
        <f t="shared" ref="B215:B278" si="39">IF(A215="","",IF(B214=C214,1,B214+1))</f>
        <v>16</v>
      </c>
      <c r="C215" s="9">
        <f>IF(ISERROR(VLOOKUP(A215,'entry data'!B:G,6,0)),"",VLOOKUP(A215,'entry data'!B:G,6,0))</f>
        <v>312</v>
      </c>
      <c r="D215" s="9" t="str">
        <f>IF(ISERROR(VLOOKUP(A215,'entry data'!B:C,2,0)),"",VLOOKUP(A215,'entry data'!B:C,2,0))</f>
        <v>Consolidation Loan</v>
      </c>
      <c r="E215" s="9" t="str">
        <f>IF(ISERROR(VLOOKUP(A215,'entry data'!B:E,4,0)),"",VLOOKUP(A215,'entry data'!B:E,4,0))</f>
        <v>weekly</v>
      </c>
      <c r="F215" s="11">
        <f>IF(A215="","",IF(ISERROR(VLOOKUP(A215,'entry data'!B:F,5,0)),"",VLOOKUP(A215,'entry data'!B:F,5,0)))</f>
        <v>15000</v>
      </c>
      <c r="G215" s="12">
        <f>IF(A215="","",IF(ISERROR(VLOOKUP(A215,'entry data'!B:I,8,0)),"",VLOOKUP(A215,'entry data'!B:I,7,0)))</f>
        <v>0.182</v>
      </c>
      <c r="H215" s="13">
        <f>IF(A215="","",IF(B215=1,VLOOKUP(A215,'entry data'!B:D,3,0),I214))</f>
        <v>40849</v>
      </c>
      <c r="I215" s="14">
        <f>IF(A215="","",IF(E215="weekly",7,IF(E215="fortnightly",14,IF(E215="monthly",DATE(IF(MONTH(H215)=12,YEAR(H215)+1,YEAR(H215)),VLOOKUP(MONTH(H215),index!$D$2:$G$13,2,0),DAY(H215)),
IF(E215="quarterly",DATE(IF(MONTH(H215)&gt;=10,YEAR(H215)+1,YEAR(H215)),VLOOKUP(MONTH(H215),index!$D$2:$G$13,3,0),DAY(H215)),
IF(E215="halfyearly",DATE(IF(MONTH(H215)&gt;=7,YEAR(H215)+1,YEAR(H215)),VLOOKUP(MONTH(H215),index!$D$2:$G$13,4,0),DAY(H215)),
DATE(YEAR(H215)+1,MONTH(H215),DAY(H215)))))-H215))+H215)</f>
        <v>40856</v>
      </c>
      <c r="J215" s="9" t="str">
        <f t="shared" ref="J215:J278" si="40">IF(A215="","",IF(MONTH(I215)&lt;10,YEAR(I215)&amp;"-0"&amp;MONTH(I215),YEAR(I215)&amp;"-"&amp;MONTH(I215)))</f>
        <v>2011-11</v>
      </c>
      <c r="K215" s="11">
        <f t="shared" ref="K215:K278" si="41">IF(A215="","",IF(B215=1,F215,O214))</f>
        <v>14590.565626540638</v>
      </c>
      <c r="L215" s="11">
        <f t="shared" ref="L215:L278" si="42">IF(A215="","",N215-M215)</f>
        <v>28.064004837851499</v>
      </c>
      <c r="M215" s="11">
        <f>IF(A215="","",VLOOKUP(E215,index!$A$1:$B$6,2,0)*K215*G215)</f>
        <v>50.927070159487045</v>
      </c>
      <c r="N215" s="11">
        <f>IF(A215="","",-PMT(G215*VLOOKUP(E215,index!$A$1:$B$6,2,0),C215,F215,0,0))</f>
        <v>78.991074997338544</v>
      </c>
      <c r="O215" s="11">
        <f t="shared" ref="O215:O278" si="43">IF(A215="","",K215-L215)</f>
        <v>14562.501621702786</v>
      </c>
      <c r="P215" s="11">
        <f t="shared" si="38"/>
        <v>0</v>
      </c>
      <c r="Q215" s="14"/>
    </row>
    <row r="216" spans="1:17" x14ac:dyDescent="0.25">
      <c r="A216" s="9">
        <f>IF(A215="","",IF(B215&lt;C215,A215,IF(A215=MAX('entry data'!$B$8:$B$507),"",A215+1)))</f>
        <v>4</v>
      </c>
      <c r="B216" s="9">
        <f t="shared" si="39"/>
        <v>17</v>
      </c>
      <c r="C216" s="9">
        <f>IF(ISERROR(VLOOKUP(A216,'entry data'!B:G,6,0)),"",VLOOKUP(A216,'entry data'!B:G,6,0))</f>
        <v>312</v>
      </c>
      <c r="D216" s="9" t="str">
        <f>IF(ISERROR(VLOOKUP(A216,'entry data'!B:C,2,0)),"",VLOOKUP(A216,'entry data'!B:C,2,0))</f>
        <v>Consolidation Loan</v>
      </c>
      <c r="E216" s="9" t="str">
        <f>IF(ISERROR(VLOOKUP(A216,'entry data'!B:E,4,0)),"",VLOOKUP(A216,'entry data'!B:E,4,0))</f>
        <v>weekly</v>
      </c>
      <c r="F216" s="11">
        <f>IF(A216="","",IF(ISERROR(VLOOKUP(A216,'entry data'!B:F,5,0)),"",VLOOKUP(A216,'entry data'!B:F,5,0)))</f>
        <v>15000</v>
      </c>
      <c r="G216" s="12">
        <f>IF(A216="","",IF(ISERROR(VLOOKUP(A216,'entry data'!B:I,8,0)),"",VLOOKUP(A216,'entry data'!B:I,7,0)))</f>
        <v>0.182</v>
      </c>
      <c r="H216" s="13">
        <f>IF(A216="","",IF(B216=1,VLOOKUP(A216,'entry data'!B:D,3,0),I215))</f>
        <v>40856</v>
      </c>
      <c r="I216" s="14">
        <f>IF(A216="","",IF(E216="weekly",7,IF(E216="fortnightly",14,IF(E216="monthly",DATE(IF(MONTH(H216)=12,YEAR(H216)+1,YEAR(H216)),VLOOKUP(MONTH(H216),index!$D$2:$G$13,2,0),DAY(H216)),
IF(E216="quarterly",DATE(IF(MONTH(H216)&gt;=10,YEAR(H216)+1,YEAR(H216)),VLOOKUP(MONTH(H216),index!$D$2:$G$13,3,0),DAY(H216)),
IF(E216="halfyearly",DATE(IF(MONTH(H216)&gt;=7,YEAR(H216)+1,YEAR(H216)),VLOOKUP(MONTH(H216),index!$D$2:$G$13,4,0),DAY(H216)),
DATE(YEAR(H216)+1,MONTH(H216),DAY(H216)))))-H216))+H216)</f>
        <v>40863</v>
      </c>
      <c r="J216" s="9" t="str">
        <f t="shared" si="40"/>
        <v>2011-11</v>
      </c>
      <c r="K216" s="11">
        <f t="shared" si="41"/>
        <v>14562.501621702786</v>
      </c>
      <c r="L216" s="11">
        <f t="shared" si="42"/>
        <v>28.161959747888275</v>
      </c>
      <c r="M216" s="11">
        <f>IF(A216="","",VLOOKUP(E216,index!$A$1:$B$6,2,0)*K216*G216)</f>
        <v>50.829115249450268</v>
      </c>
      <c r="N216" s="11">
        <f>IF(A216="","",-PMT(G216*VLOOKUP(E216,index!$A$1:$B$6,2,0),C216,F216,0,0))</f>
        <v>78.991074997338544</v>
      </c>
      <c r="O216" s="11">
        <f t="shared" si="43"/>
        <v>14534.339661954898</v>
      </c>
      <c r="P216" s="11">
        <f t="shared" si="38"/>
        <v>0</v>
      </c>
      <c r="Q216" s="14"/>
    </row>
    <row r="217" spans="1:17" x14ac:dyDescent="0.25">
      <c r="A217" s="9">
        <f>IF(A216="","",IF(B216&lt;C216,A216,IF(A216=MAX('entry data'!$B$8:$B$507),"",A216+1)))</f>
        <v>4</v>
      </c>
      <c r="B217" s="9">
        <f t="shared" si="39"/>
        <v>18</v>
      </c>
      <c r="C217" s="9">
        <f>IF(ISERROR(VLOOKUP(A217,'entry data'!B:G,6,0)),"",VLOOKUP(A217,'entry data'!B:G,6,0))</f>
        <v>312</v>
      </c>
      <c r="D217" s="9" t="str">
        <f>IF(ISERROR(VLOOKUP(A217,'entry data'!B:C,2,0)),"",VLOOKUP(A217,'entry data'!B:C,2,0))</f>
        <v>Consolidation Loan</v>
      </c>
      <c r="E217" s="9" t="str">
        <f>IF(ISERROR(VLOOKUP(A217,'entry data'!B:E,4,0)),"",VLOOKUP(A217,'entry data'!B:E,4,0))</f>
        <v>weekly</v>
      </c>
      <c r="F217" s="11">
        <f>IF(A217="","",IF(ISERROR(VLOOKUP(A217,'entry data'!B:F,5,0)),"",VLOOKUP(A217,'entry data'!B:F,5,0)))</f>
        <v>15000</v>
      </c>
      <c r="G217" s="12">
        <f>IF(A217="","",IF(ISERROR(VLOOKUP(A217,'entry data'!B:I,8,0)),"",VLOOKUP(A217,'entry data'!B:I,7,0)))</f>
        <v>0.182</v>
      </c>
      <c r="H217" s="13">
        <f>IF(A217="","",IF(B217=1,VLOOKUP(A217,'entry data'!B:D,3,0),I216))</f>
        <v>40863</v>
      </c>
      <c r="I217" s="14">
        <f>IF(A217="","",IF(E217="weekly",7,IF(E217="fortnightly",14,IF(E217="monthly",DATE(IF(MONTH(H217)=12,YEAR(H217)+1,YEAR(H217)),VLOOKUP(MONTH(H217),index!$D$2:$G$13,2,0),DAY(H217)),
IF(E217="quarterly",DATE(IF(MONTH(H217)&gt;=10,YEAR(H217)+1,YEAR(H217)),VLOOKUP(MONTH(H217),index!$D$2:$G$13,3,0),DAY(H217)),
IF(E217="halfyearly",DATE(IF(MONTH(H217)&gt;=7,YEAR(H217)+1,YEAR(H217)),VLOOKUP(MONTH(H217),index!$D$2:$G$13,4,0),DAY(H217)),
DATE(YEAR(H217)+1,MONTH(H217),DAY(H217)))))-H217))+H217)</f>
        <v>40870</v>
      </c>
      <c r="J217" s="9" t="str">
        <f t="shared" si="40"/>
        <v>2011-11</v>
      </c>
      <c r="K217" s="11">
        <f t="shared" si="41"/>
        <v>14534.339661954898</v>
      </c>
      <c r="L217" s="11">
        <f t="shared" si="42"/>
        <v>28.260256560816515</v>
      </c>
      <c r="M217" s="11">
        <f>IF(A217="","",VLOOKUP(E217,index!$A$1:$B$6,2,0)*K217*G217)</f>
        <v>50.730818436522028</v>
      </c>
      <c r="N217" s="11">
        <f>IF(A217="","",-PMT(G217*VLOOKUP(E217,index!$A$1:$B$6,2,0),C217,F217,0,0))</f>
        <v>78.991074997338544</v>
      </c>
      <c r="O217" s="11">
        <f t="shared" si="43"/>
        <v>14506.079405394083</v>
      </c>
      <c r="P217" s="11">
        <f t="shared" si="38"/>
        <v>0</v>
      </c>
      <c r="Q217" s="14"/>
    </row>
    <row r="218" spans="1:17" x14ac:dyDescent="0.25">
      <c r="A218" s="9">
        <f>IF(A217="","",IF(B217&lt;C217,A217,IF(A217=MAX('entry data'!$B$8:$B$507),"",A217+1)))</f>
        <v>4</v>
      </c>
      <c r="B218" s="9">
        <f t="shared" si="39"/>
        <v>19</v>
      </c>
      <c r="C218" s="9">
        <f>IF(ISERROR(VLOOKUP(A218,'entry data'!B:G,6,0)),"",VLOOKUP(A218,'entry data'!B:G,6,0))</f>
        <v>312</v>
      </c>
      <c r="D218" s="9" t="str">
        <f>IF(ISERROR(VLOOKUP(A218,'entry data'!B:C,2,0)),"",VLOOKUP(A218,'entry data'!B:C,2,0))</f>
        <v>Consolidation Loan</v>
      </c>
      <c r="E218" s="9" t="str">
        <f>IF(ISERROR(VLOOKUP(A218,'entry data'!B:E,4,0)),"",VLOOKUP(A218,'entry data'!B:E,4,0))</f>
        <v>weekly</v>
      </c>
      <c r="F218" s="11">
        <f>IF(A218="","",IF(ISERROR(VLOOKUP(A218,'entry data'!B:F,5,0)),"",VLOOKUP(A218,'entry data'!B:F,5,0)))</f>
        <v>15000</v>
      </c>
      <c r="G218" s="12">
        <f>IF(A218="","",IF(ISERROR(VLOOKUP(A218,'entry data'!B:I,8,0)),"",VLOOKUP(A218,'entry data'!B:I,7,0)))</f>
        <v>0.182</v>
      </c>
      <c r="H218" s="13">
        <f>IF(A218="","",IF(B218=1,VLOOKUP(A218,'entry data'!B:D,3,0),I217))</f>
        <v>40870</v>
      </c>
      <c r="I218" s="14">
        <f>IF(A218="","",IF(E218="weekly",7,IF(E218="fortnightly",14,IF(E218="monthly",DATE(IF(MONTH(H218)=12,YEAR(H218)+1,YEAR(H218)),VLOOKUP(MONTH(H218),index!$D$2:$G$13,2,0),DAY(H218)),
IF(E218="quarterly",DATE(IF(MONTH(H218)&gt;=10,YEAR(H218)+1,YEAR(H218)),VLOOKUP(MONTH(H218),index!$D$2:$G$13,3,0),DAY(H218)),
IF(E218="halfyearly",DATE(IF(MONTH(H218)&gt;=7,YEAR(H218)+1,YEAR(H218)),VLOOKUP(MONTH(H218),index!$D$2:$G$13,4,0),DAY(H218)),
DATE(YEAR(H218)+1,MONTH(H218),DAY(H218)))))-H218))+H218)</f>
        <v>40877</v>
      </c>
      <c r="J218" s="9" t="str">
        <f t="shared" si="40"/>
        <v>2011-11</v>
      </c>
      <c r="K218" s="11">
        <f t="shared" si="41"/>
        <v>14506.079405394083</v>
      </c>
      <c r="L218" s="11">
        <f t="shared" si="42"/>
        <v>28.358896470017818</v>
      </c>
      <c r="M218" s="11">
        <f>IF(A218="","",VLOOKUP(E218,index!$A$1:$B$6,2,0)*K218*G218)</f>
        <v>50.632178527320725</v>
      </c>
      <c r="N218" s="11">
        <f>IF(A218="","",-PMT(G218*VLOOKUP(E218,index!$A$1:$B$6,2,0),C218,F218,0,0))</f>
        <v>78.991074997338544</v>
      </c>
      <c r="O218" s="11">
        <f t="shared" si="43"/>
        <v>14477.720508924065</v>
      </c>
      <c r="P218" s="11">
        <f t="shared" si="38"/>
        <v>14477.720508924065</v>
      </c>
      <c r="Q218" s="14"/>
    </row>
    <row r="219" spans="1:17" x14ac:dyDescent="0.25">
      <c r="A219" s="9">
        <f>IF(A218="","",IF(B218&lt;C218,A218,IF(A218=MAX('entry data'!$B$8:$B$507),"",A218+1)))</f>
        <v>4</v>
      </c>
      <c r="B219" s="9">
        <f t="shared" si="39"/>
        <v>20</v>
      </c>
      <c r="C219" s="9">
        <f>IF(ISERROR(VLOOKUP(A219,'entry data'!B:G,6,0)),"",VLOOKUP(A219,'entry data'!B:G,6,0))</f>
        <v>312</v>
      </c>
      <c r="D219" s="9" t="str">
        <f>IF(ISERROR(VLOOKUP(A219,'entry data'!B:C,2,0)),"",VLOOKUP(A219,'entry data'!B:C,2,0))</f>
        <v>Consolidation Loan</v>
      </c>
      <c r="E219" s="9" t="str">
        <f>IF(ISERROR(VLOOKUP(A219,'entry data'!B:E,4,0)),"",VLOOKUP(A219,'entry data'!B:E,4,0))</f>
        <v>weekly</v>
      </c>
      <c r="F219" s="11">
        <f>IF(A219="","",IF(ISERROR(VLOOKUP(A219,'entry data'!B:F,5,0)),"",VLOOKUP(A219,'entry data'!B:F,5,0)))</f>
        <v>15000</v>
      </c>
      <c r="G219" s="12">
        <f>IF(A219="","",IF(ISERROR(VLOOKUP(A219,'entry data'!B:I,8,0)),"",VLOOKUP(A219,'entry data'!B:I,7,0)))</f>
        <v>0.182</v>
      </c>
      <c r="H219" s="13">
        <f>IF(A219="","",IF(B219=1,VLOOKUP(A219,'entry data'!B:D,3,0),I218))</f>
        <v>40877</v>
      </c>
      <c r="I219" s="14">
        <f>IF(A219="","",IF(E219="weekly",7,IF(E219="fortnightly",14,IF(E219="monthly",DATE(IF(MONTH(H219)=12,YEAR(H219)+1,YEAR(H219)),VLOOKUP(MONTH(H219),index!$D$2:$G$13,2,0),DAY(H219)),
IF(E219="quarterly",DATE(IF(MONTH(H219)&gt;=10,YEAR(H219)+1,YEAR(H219)),VLOOKUP(MONTH(H219),index!$D$2:$G$13,3,0),DAY(H219)),
IF(E219="halfyearly",DATE(IF(MONTH(H219)&gt;=7,YEAR(H219)+1,YEAR(H219)),VLOOKUP(MONTH(H219),index!$D$2:$G$13,4,0),DAY(H219)),
DATE(YEAR(H219)+1,MONTH(H219),DAY(H219)))))-H219))+H219)</f>
        <v>40884</v>
      </c>
      <c r="J219" s="9" t="str">
        <f t="shared" si="40"/>
        <v>2011-12</v>
      </c>
      <c r="K219" s="11">
        <f t="shared" si="41"/>
        <v>14477.720508924065</v>
      </c>
      <c r="L219" s="11">
        <f t="shared" si="42"/>
        <v>28.457880673039206</v>
      </c>
      <c r="M219" s="11">
        <f>IF(A219="","",VLOOKUP(E219,index!$A$1:$B$6,2,0)*K219*G219)</f>
        <v>50.533194324299338</v>
      </c>
      <c r="N219" s="11">
        <f>IF(A219="","",-PMT(G219*VLOOKUP(E219,index!$A$1:$B$6,2,0),C219,F219,0,0))</f>
        <v>78.991074997338544</v>
      </c>
      <c r="O219" s="11">
        <f t="shared" si="43"/>
        <v>14449.262628251026</v>
      </c>
      <c r="P219" s="11">
        <f t="shared" si="38"/>
        <v>0</v>
      </c>
      <c r="Q219" s="14"/>
    </row>
    <row r="220" spans="1:17" x14ac:dyDescent="0.25">
      <c r="A220" s="9">
        <f>IF(A219="","",IF(B219&lt;C219,A219,IF(A219=MAX('entry data'!$B$8:$B$507),"",A219+1)))</f>
        <v>4</v>
      </c>
      <c r="B220" s="9">
        <f t="shared" si="39"/>
        <v>21</v>
      </c>
      <c r="C220" s="9">
        <f>IF(ISERROR(VLOOKUP(A220,'entry data'!B:G,6,0)),"",VLOOKUP(A220,'entry data'!B:G,6,0))</f>
        <v>312</v>
      </c>
      <c r="D220" s="9" t="str">
        <f>IF(ISERROR(VLOOKUP(A220,'entry data'!B:C,2,0)),"",VLOOKUP(A220,'entry data'!B:C,2,0))</f>
        <v>Consolidation Loan</v>
      </c>
      <c r="E220" s="9" t="str">
        <f>IF(ISERROR(VLOOKUP(A220,'entry data'!B:E,4,0)),"",VLOOKUP(A220,'entry data'!B:E,4,0))</f>
        <v>weekly</v>
      </c>
      <c r="F220" s="11">
        <f>IF(A220="","",IF(ISERROR(VLOOKUP(A220,'entry data'!B:F,5,0)),"",VLOOKUP(A220,'entry data'!B:F,5,0)))</f>
        <v>15000</v>
      </c>
      <c r="G220" s="12">
        <f>IF(A220="","",IF(ISERROR(VLOOKUP(A220,'entry data'!B:I,8,0)),"",VLOOKUP(A220,'entry data'!B:I,7,0)))</f>
        <v>0.182</v>
      </c>
      <c r="H220" s="13">
        <f>IF(A220="","",IF(B220=1,VLOOKUP(A220,'entry data'!B:D,3,0),I219))</f>
        <v>40884</v>
      </c>
      <c r="I220" s="14">
        <f>IF(A220="","",IF(E220="weekly",7,IF(E220="fortnightly",14,IF(E220="monthly",DATE(IF(MONTH(H220)=12,YEAR(H220)+1,YEAR(H220)),VLOOKUP(MONTH(H220),index!$D$2:$G$13,2,0),DAY(H220)),
IF(E220="quarterly",DATE(IF(MONTH(H220)&gt;=10,YEAR(H220)+1,YEAR(H220)),VLOOKUP(MONTH(H220),index!$D$2:$G$13,3,0),DAY(H220)),
IF(E220="halfyearly",DATE(IF(MONTH(H220)&gt;=7,YEAR(H220)+1,YEAR(H220)),VLOOKUP(MONTH(H220),index!$D$2:$G$13,4,0),DAY(H220)),
DATE(YEAR(H220)+1,MONTH(H220),DAY(H220)))))-H220))+H220)</f>
        <v>40891</v>
      </c>
      <c r="J220" s="9" t="str">
        <f t="shared" si="40"/>
        <v>2011-12</v>
      </c>
      <c r="K220" s="11">
        <f t="shared" si="41"/>
        <v>14449.262628251026</v>
      </c>
      <c r="L220" s="11">
        <f t="shared" si="42"/>
        <v>28.55721037160756</v>
      </c>
      <c r="M220" s="11">
        <f>IF(A220="","",VLOOKUP(E220,index!$A$1:$B$6,2,0)*K220*G220)</f>
        <v>50.433864625730983</v>
      </c>
      <c r="N220" s="11">
        <f>IF(A220="","",-PMT(G220*VLOOKUP(E220,index!$A$1:$B$6,2,0),C220,F220,0,0))</f>
        <v>78.991074997338544</v>
      </c>
      <c r="O220" s="11">
        <f t="shared" si="43"/>
        <v>14420.705417879419</v>
      </c>
      <c r="P220" s="11">
        <f t="shared" si="38"/>
        <v>0</v>
      </c>
      <c r="Q220" s="14"/>
    </row>
    <row r="221" spans="1:17" x14ac:dyDescent="0.25">
      <c r="A221" s="9">
        <f>IF(A220="","",IF(B220&lt;C220,A220,IF(A220=MAX('entry data'!$B$8:$B$507),"",A220+1)))</f>
        <v>4</v>
      </c>
      <c r="B221" s="9">
        <f t="shared" si="39"/>
        <v>22</v>
      </c>
      <c r="C221" s="9">
        <f>IF(ISERROR(VLOOKUP(A221,'entry data'!B:G,6,0)),"",VLOOKUP(A221,'entry data'!B:G,6,0))</f>
        <v>312</v>
      </c>
      <c r="D221" s="9" t="str">
        <f>IF(ISERROR(VLOOKUP(A221,'entry data'!B:C,2,0)),"",VLOOKUP(A221,'entry data'!B:C,2,0))</f>
        <v>Consolidation Loan</v>
      </c>
      <c r="E221" s="9" t="str">
        <f>IF(ISERROR(VLOOKUP(A221,'entry data'!B:E,4,0)),"",VLOOKUP(A221,'entry data'!B:E,4,0))</f>
        <v>weekly</v>
      </c>
      <c r="F221" s="11">
        <f>IF(A221="","",IF(ISERROR(VLOOKUP(A221,'entry data'!B:F,5,0)),"",VLOOKUP(A221,'entry data'!B:F,5,0)))</f>
        <v>15000</v>
      </c>
      <c r="G221" s="12">
        <f>IF(A221="","",IF(ISERROR(VLOOKUP(A221,'entry data'!B:I,8,0)),"",VLOOKUP(A221,'entry data'!B:I,7,0)))</f>
        <v>0.182</v>
      </c>
      <c r="H221" s="13">
        <f>IF(A221="","",IF(B221=1,VLOOKUP(A221,'entry data'!B:D,3,0),I220))</f>
        <v>40891</v>
      </c>
      <c r="I221" s="14">
        <f>IF(A221="","",IF(E221="weekly",7,IF(E221="fortnightly",14,IF(E221="monthly",DATE(IF(MONTH(H221)=12,YEAR(H221)+1,YEAR(H221)),VLOOKUP(MONTH(H221),index!$D$2:$G$13,2,0),DAY(H221)),
IF(E221="quarterly",DATE(IF(MONTH(H221)&gt;=10,YEAR(H221)+1,YEAR(H221)),VLOOKUP(MONTH(H221),index!$D$2:$G$13,3,0),DAY(H221)),
IF(E221="halfyearly",DATE(IF(MONTH(H221)&gt;=7,YEAR(H221)+1,YEAR(H221)),VLOOKUP(MONTH(H221),index!$D$2:$G$13,4,0),DAY(H221)),
DATE(YEAR(H221)+1,MONTH(H221),DAY(H221)))))-H221))+H221)</f>
        <v>40898</v>
      </c>
      <c r="J221" s="9" t="str">
        <f t="shared" si="40"/>
        <v>2011-12</v>
      </c>
      <c r="K221" s="11">
        <f t="shared" si="41"/>
        <v>14420.705417879419</v>
      </c>
      <c r="L221" s="11">
        <f t="shared" si="42"/>
        <v>28.656886771644352</v>
      </c>
      <c r="M221" s="11">
        <f>IF(A221="","",VLOOKUP(E221,index!$A$1:$B$6,2,0)*K221*G221)</f>
        <v>50.334188225694191</v>
      </c>
      <c r="N221" s="11">
        <f>IF(A221="","",-PMT(G221*VLOOKUP(E221,index!$A$1:$B$6,2,0),C221,F221,0,0))</f>
        <v>78.991074997338544</v>
      </c>
      <c r="O221" s="11">
        <f t="shared" si="43"/>
        <v>14392.048531107774</v>
      </c>
      <c r="P221" s="11">
        <f t="shared" si="38"/>
        <v>0</v>
      </c>
      <c r="Q221" s="14"/>
    </row>
    <row r="222" spans="1:17" x14ac:dyDescent="0.25">
      <c r="A222" s="9">
        <f>IF(A221="","",IF(B221&lt;C221,A221,IF(A221=MAX('entry data'!$B$8:$B$507),"",A221+1)))</f>
        <v>4</v>
      </c>
      <c r="B222" s="9">
        <f t="shared" si="39"/>
        <v>23</v>
      </c>
      <c r="C222" s="9">
        <f>IF(ISERROR(VLOOKUP(A222,'entry data'!B:G,6,0)),"",VLOOKUP(A222,'entry data'!B:G,6,0))</f>
        <v>312</v>
      </c>
      <c r="D222" s="9" t="str">
        <f>IF(ISERROR(VLOOKUP(A222,'entry data'!B:C,2,0)),"",VLOOKUP(A222,'entry data'!B:C,2,0))</f>
        <v>Consolidation Loan</v>
      </c>
      <c r="E222" s="9" t="str">
        <f>IF(ISERROR(VLOOKUP(A222,'entry data'!B:E,4,0)),"",VLOOKUP(A222,'entry data'!B:E,4,0))</f>
        <v>weekly</v>
      </c>
      <c r="F222" s="11">
        <f>IF(A222="","",IF(ISERROR(VLOOKUP(A222,'entry data'!B:F,5,0)),"",VLOOKUP(A222,'entry data'!B:F,5,0)))</f>
        <v>15000</v>
      </c>
      <c r="G222" s="12">
        <f>IF(A222="","",IF(ISERROR(VLOOKUP(A222,'entry data'!B:I,8,0)),"",VLOOKUP(A222,'entry data'!B:I,7,0)))</f>
        <v>0.182</v>
      </c>
      <c r="H222" s="13">
        <f>IF(A222="","",IF(B222=1,VLOOKUP(A222,'entry data'!B:D,3,0),I221))</f>
        <v>40898</v>
      </c>
      <c r="I222" s="14">
        <f>IF(A222="","",IF(E222="weekly",7,IF(E222="fortnightly",14,IF(E222="monthly",DATE(IF(MONTH(H222)=12,YEAR(H222)+1,YEAR(H222)),VLOOKUP(MONTH(H222),index!$D$2:$G$13,2,0),DAY(H222)),
IF(E222="quarterly",DATE(IF(MONTH(H222)&gt;=10,YEAR(H222)+1,YEAR(H222)),VLOOKUP(MONTH(H222),index!$D$2:$G$13,3,0),DAY(H222)),
IF(E222="halfyearly",DATE(IF(MONTH(H222)&gt;=7,YEAR(H222)+1,YEAR(H222)),VLOOKUP(MONTH(H222),index!$D$2:$G$13,4,0),DAY(H222)),
DATE(YEAR(H222)+1,MONTH(H222),DAY(H222)))))-H222))+H222)</f>
        <v>40905</v>
      </c>
      <c r="J222" s="9" t="str">
        <f t="shared" si="40"/>
        <v>2011-12</v>
      </c>
      <c r="K222" s="11">
        <f t="shared" si="41"/>
        <v>14392.048531107774</v>
      </c>
      <c r="L222" s="11">
        <f t="shared" si="42"/>
        <v>28.75691108328018</v>
      </c>
      <c r="M222" s="11">
        <f>IF(A222="","",VLOOKUP(E222,index!$A$1:$B$6,2,0)*K222*G222)</f>
        <v>50.234163914058364</v>
      </c>
      <c r="N222" s="11">
        <f>IF(A222="","",-PMT(G222*VLOOKUP(E222,index!$A$1:$B$6,2,0),C222,F222,0,0))</f>
        <v>78.991074997338544</v>
      </c>
      <c r="O222" s="11">
        <f t="shared" si="43"/>
        <v>14363.291620024493</v>
      </c>
      <c r="P222" s="11">
        <f t="shared" si="38"/>
        <v>14363.291620024493</v>
      </c>
      <c r="Q222" s="14"/>
    </row>
    <row r="223" spans="1:17" x14ac:dyDescent="0.25">
      <c r="A223" s="9">
        <f>IF(A222="","",IF(B222&lt;C222,A222,IF(A222=MAX('entry data'!$B$8:$B$507),"",A222+1)))</f>
        <v>4</v>
      </c>
      <c r="B223" s="9">
        <f t="shared" si="39"/>
        <v>24</v>
      </c>
      <c r="C223" s="9">
        <f>IF(ISERROR(VLOOKUP(A223,'entry data'!B:G,6,0)),"",VLOOKUP(A223,'entry data'!B:G,6,0))</f>
        <v>312</v>
      </c>
      <c r="D223" s="9" t="str">
        <f>IF(ISERROR(VLOOKUP(A223,'entry data'!B:C,2,0)),"",VLOOKUP(A223,'entry data'!B:C,2,0))</f>
        <v>Consolidation Loan</v>
      </c>
      <c r="E223" s="9" t="str">
        <f>IF(ISERROR(VLOOKUP(A223,'entry data'!B:E,4,0)),"",VLOOKUP(A223,'entry data'!B:E,4,0))</f>
        <v>weekly</v>
      </c>
      <c r="F223" s="11">
        <f>IF(A223="","",IF(ISERROR(VLOOKUP(A223,'entry data'!B:F,5,0)),"",VLOOKUP(A223,'entry data'!B:F,5,0)))</f>
        <v>15000</v>
      </c>
      <c r="G223" s="12">
        <f>IF(A223="","",IF(ISERROR(VLOOKUP(A223,'entry data'!B:I,8,0)),"",VLOOKUP(A223,'entry data'!B:I,7,0)))</f>
        <v>0.182</v>
      </c>
      <c r="H223" s="13">
        <f>IF(A223="","",IF(B223=1,VLOOKUP(A223,'entry data'!B:D,3,0),I222))</f>
        <v>40905</v>
      </c>
      <c r="I223" s="14">
        <f>IF(A223="","",IF(E223="weekly",7,IF(E223="fortnightly",14,IF(E223="monthly",DATE(IF(MONTH(H223)=12,YEAR(H223)+1,YEAR(H223)),VLOOKUP(MONTH(H223),index!$D$2:$G$13,2,0),DAY(H223)),
IF(E223="quarterly",DATE(IF(MONTH(H223)&gt;=10,YEAR(H223)+1,YEAR(H223)),VLOOKUP(MONTH(H223),index!$D$2:$G$13,3,0),DAY(H223)),
IF(E223="halfyearly",DATE(IF(MONTH(H223)&gt;=7,YEAR(H223)+1,YEAR(H223)),VLOOKUP(MONTH(H223),index!$D$2:$G$13,4,0),DAY(H223)),
DATE(YEAR(H223)+1,MONTH(H223),DAY(H223)))))-H223))+H223)</f>
        <v>40912</v>
      </c>
      <c r="J223" s="9" t="str">
        <f t="shared" si="40"/>
        <v>2012-01</v>
      </c>
      <c r="K223" s="11">
        <f t="shared" si="41"/>
        <v>14363.291620024493</v>
      </c>
      <c r="L223" s="11">
        <f t="shared" si="42"/>
        <v>28.857284520869491</v>
      </c>
      <c r="M223" s="11">
        <f>IF(A223="","",VLOOKUP(E223,index!$A$1:$B$6,2,0)*K223*G223)</f>
        <v>50.133790476469052</v>
      </c>
      <c r="N223" s="11">
        <f>IF(A223="","",-PMT(G223*VLOOKUP(E223,index!$A$1:$B$6,2,0),C223,F223,0,0))</f>
        <v>78.991074997338544</v>
      </c>
      <c r="O223" s="11">
        <f t="shared" si="43"/>
        <v>14334.434335503624</v>
      </c>
      <c r="P223" s="11">
        <f t="shared" si="38"/>
        <v>0</v>
      </c>
      <c r="Q223" s="14"/>
    </row>
    <row r="224" spans="1:17" x14ac:dyDescent="0.25">
      <c r="A224" s="9">
        <f>IF(A223="","",IF(B223&lt;C223,A223,IF(A223=MAX('entry data'!$B$8:$B$507),"",A223+1)))</f>
        <v>4</v>
      </c>
      <c r="B224" s="9">
        <f t="shared" si="39"/>
        <v>25</v>
      </c>
      <c r="C224" s="9">
        <f>IF(ISERROR(VLOOKUP(A224,'entry data'!B:G,6,0)),"",VLOOKUP(A224,'entry data'!B:G,6,0))</f>
        <v>312</v>
      </c>
      <c r="D224" s="9" t="str">
        <f>IF(ISERROR(VLOOKUP(A224,'entry data'!B:C,2,0)),"",VLOOKUP(A224,'entry data'!B:C,2,0))</f>
        <v>Consolidation Loan</v>
      </c>
      <c r="E224" s="9" t="str">
        <f>IF(ISERROR(VLOOKUP(A224,'entry data'!B:E,4,0)),"",VLOOKUP(A224,'entry data'!B:E,4,0))</f>
        <v>weekly</v>
      </c>
      <c r="F224" s="11">
        <f>IF(A224="","",IF(ISERROR(VLOOKUP(A224,'entry data'!B:F,5,0)),"",VLOOKUP(A224,'entry data'!B:F,5,0)))</f>
        <v>15000</v>
      </c>
      <c r="G224" s="12">
        <f>IF(A224="","",IF(ISERROR(VLOOKUP(A224,'entry data'!B:I,8,0)),"",VLOOKUP(A224,'entry data'!B:I,7,0)))</f>
        <v>0.182</v>
      </c>
      <c r="H224" s="13">
        <f>IF(A224="","",IF(B224=1,VLOOKUP(A224,'entry data'!B:D,3,0),I223))</f>
        <v>40912</v>
      </c>
      <c r="I224" s="14">
        <f>IF(A224="","",IF(E224="weekly",7,IF(E224="fortnightly",14,IF(E224="monthly",DATE(IF(MONTH(H224)=12,YEAR(H224)+1,YEAR(H224)),VLOOKUP(MONTH(H224),index!$D$2:$G$13,2,0),DAY(H224)),
IF(E224="quarterly",DATE(IF(MONTH(H224)&gt;=10,YEAR(H224)+1,YEAR(H224)),VLOOKUP(MONTH(H224),index!$D$2:$G$13,3,0),DAY(H224)),
IF(E224="halfyearly",DATE(IF(MONTH(H224)&gt;=7,YEAR(H224)+1,YEAR(H224)),VLOOKUP(MONTH(H224),index!$D$2:$G$13,4,0),DAY(H224)),
DATE(YEAR(H224)+1,MONTH(H224),DAY(H224)))))-H224))+H224)</f>
        <v>40919</v>
      </c>
      <c r="J224" s="9" t="str">
        <f t="shared" si="40"/>
        <v>2012-01</v>
      </c>
      <c r="K224" s="11">
        <f t="shared" si="41"/>
        <v>14334.434335503624</v>
      </c>
      <c r="L224" s="11">
        <f t="shared" si="42"/>
        <v>28.95800830300535</v>
      </c>
      <c r="M224" s="11">
        <f>IF(A224="","",VLOOKUP(E224,index!$A$1:$B$6,2,0)*K224*G224)</f>
        <v>50.033066694333193</v>
      </c>
      <c r="N224" s="11">
        <f>IF(A224="","",-PMT(G224*VLOOKUP(E224,index!$A$1:$B$6,2,0),C224,F224,0,0))</f>
        <v>78.991074997338544</v>
      </c>
      <c r="O224" s="11">
        <f t="shared" si="43"/>
        <v>14305.476327200618</v>
      </c>
      <c r="P224" s="11">
        <f t="shared" si="38"/>
        <v>0</v>
      </c>
      <c r="Q224" s="14"/>
    </row>
    <row r="225" spans="1:17" x14ac:dyDescent="0.25">
      <c r="A225" s="9">
        <f>IF(A224="","",IF(B224&lt;C224,A224,IF(A224=MAX('entry data'!$B$8:$B$507),"",A224+1)))</f>
        <v>4</v>
      </c>
      <c r="B225" s="9">
        <f t="shared" si="39"/>
        <v>26</v>
      </c>
      <c r="C225" s="9">
        <f>IF(ISERROR(VLOOKUP(A225,'entry data'!B:G,6,0)),"",VLOOKUP(A225,'entry data'!B:G,6,0))</f>
        <v>312</v>
      </c>
      <c r="D225" s="9" t="str">
        <f>IF(ISERROR(VLOOKUP(A225,'entry data'!B:C,2,0)),"",VLOOKUP(A225,'entry data'!B:C,2,0))</f>
        <v>Consolidation Loan</v>
      </c>
      <c r="E225" s="9" t="str">
        <f>IF(ISERROR(VLOOKUP(A225,'entry data'!B:E,4,0)),"",VLOOKUP(A225,'entry data'!B:E,4,0))</f>
        <v>weekly</v>
      </c>
      <c r="F225" s="11">
        <f>IF(A225="","",IF(ISERROR(VLOOKUP(A225,'entry data'!B:F,5,0)),"",VLOOKUP(A225,'entry data'!B:F,5,0)))</f>
        <v>15000</v>
      </c>
      <c r="G225" s="12">
        <f>IF(A225="","",IF(ISERROR(VLOOKUP(A225,'entry data'!B:I,8,0)),"",VLOOKUP(A225,'entry data'!B:I,7,0)))</f>
        <v>0.182</v>
      </c>
      <c r="H225" s="13">
        <f>IF(A225="","",IF(B225=1,VLOOKUP(A225,'entry data'!B:D,3,0),I224))</f>
        <v>40919</v>
      </c>
      <c r="I225" s="14">
        <f>IF(A225="","",IF(E225="weekly",7,IF(E225="fortnightly",14,IF(E225="monthly",DATE(IF(MONTH(H225)=12,YEAR(H225)+1,YEAR(H225)),VLOOKUP(MONTH(H225),index!$D$2:$G$13,2,0),DAY(H225)),
IF(E225="quarterly",DATE(IF(MONTH(H225)&gt;=10,YEAR(H225)+1,YEAR(H225)),VLOOKUP(MONTH(H225),index!$D$2:$G$13,3,0),DAY(H225)),
IF(E225="halfyearly",DATE(IF(MONTH(H225)&gt;=7,YEAR(H225)+1,YEAR(H225)),VLOOKUP(MONTH(H225),index!$D$2:$G$13,4,0),DAY(H225)),
DATE(YEAR(H225)+1,MONTH(H225),DAY(H225)))))-H225))+H225)</f>
        <v>40926</v>
      </c>
      <c r="J225" s="9" t="str">
        <f t="shared" si="40"/>
        <v>2012-01</v>
      </c>
      <c r="K225" s="11">
        <f t="shared" si="41"/>
        <v>14305.476327200618</v>
      </c>
      <c r="L225" s="11">
        <f t="shared" si="42"/>
        <v>29.059083652534191</v>
      </c>
      <c r="M225" s="11">
        <f>IF(A225="","",VLOOKUP(E225,index!$A$1:$B$6,2,0)*K225*G225)</f>
        <v>49.931991344804352</v>
      </c>
      <c r="N225" s="11">
        <f>IF(A225="","",-PMT(G225*VLOOKUP(E225,index!$A$1:$B$6,2,0),C225,F225,0,0))</f>
        <v>78.991074997338544</v>
      </c>
      <c r="O225" s="11">
        <f t="shared" si="43"/>
        <v>14276.417243548085</v>
      </c>
      <c r="P225" s="11">
        <f t="shared" si="38"/>
        <v>0</v>
      </c>
      <c r="Q225" s="14"/>
    </row>
    <row r="226" spans="1:17" x14ac:dyDescent="0.25">
      <c r="A226" s="9">
        <f>IF(A225="","",IF(B225&lt;C225,A225,IF(A225=MAX('entry data'!$B$8:$B$507),"",A225+1)))</f>
        <v>4</v>
      </c>
      <c r="B226" s="9">
        <f t="shared" si="39"/>
        <v>27</v>
      </c>
      <c r="C226" s="9">
        <f>IF(ISERROR(VLOOKUP(A226,'entry data'!B:G,6,0)),"",VLOOKUP(A226,'entry data'!B:G,6,0))</f>
        <v>312</v>
      </c>
      <c r="D226" s="9" t="str">
        <f>IF(ISERROR(VLOOKUP(A226,'entry data'!B:C,2,0)),"",VLOOKUP(A226,'entry data'!B:C,2,0))</f>
        <v>Consolidation Loan</v>
      </c>
      <c r="E226" s="9" t="str">
        <f>IF(ISERROR(VLOOKUP(A226,'entry data'!B:E,4,0)),"",VLOOKUP(A226,'entry data'!B:E,4,0))</f>
        <v>weekly</v>
      </c>
      <c r="F226" s="11">
        <f>IF(A226="","",IF(ISERROR(VLOOKUP(A226,'entry data'!B:F,5,0)),"",VLOOKUP(A226,'entry data'!B:F,5,0)))</f>
        <v>15000</v>
      </c>
      <c r="G226" s="12">
        <f>IF(A226="","",IF(ISERROR(VLOOKUP(A226,'entry data'!B:I,8,0)),"",VLOOKUP(A226,'entry data'!B:I,7,0)))</f>
        <v>0.182</v>
      </c>
      <c r="H226" s="13">
        <f>IF(A226="","",IF(B226=1,VLOOKUP(A226,'entry data'!B:D,3,0),I225))</f>
        <v>40926</v>
      </c>
      <c r="I226" s="14">
        <f>IF(A226="","",IF(E226="weekly",7,IF(E226="fortnightly",14,IF(E226="monthly",DATE(IF(MONTH(H226)=12,YEAR(H226)+1,YEAR(H226)),VLOOKUP(MONTH(H226),index!$D$2:$G$13,2,0),DAY(H226)),
IF(E226="quarterly",DATE(IF(MONTH(H226)&gt;=10,YEAR(H226)+1,YEAR(H226)),VLOOKUP(MONTH(H226),index!$D$2:$G$13,3,0),DAY(H226)),
IF(E226="halfyearly",DATE(IF(MONTH(H226)&gt;=7,YEAR(H226)+1,YEAR(H226)),VLOOKUP(MONTH(H226),index!$D$2:$G$13,4,0),DAY(H226)),
DATE(YEAR(H226)+1,MONTH(H226),DAY(H226)))))-H226))+H226)</f>
        <v>40933</v>
      </c>
      <c r="J226" s="9" t="str">
        <f t="shared" si="40"/>
        <v>2012-01</v>
      </c>
      <c r="K226" s="11">
        <f t="shared" si="41"/>
        <v>14276.417243548085</v>
      </c>
      <c r="L226" s="11">
        <f t="shared" si="42"/>
        <v>29.160511796570702</v>
      </c>
      <c r="M226" s="11">
        <f>IF(A226="","",VLOOKUP(E226,index!$A$1:$B$6,2,0)*K226*G226)</f>
        <v>49.830563200767841</v>
      </c>
      <c r="N226" s="11">
        <f>IF(A226="","",-PMT(G226*VLOOKUP(E226,index!$A$1:$B$6,2,0),C226,F226,0,0))</f>
        <v>78.991074997338544</v>
      </c>
      <c r="O226" s="11">
        <f t="shared" si="43"/>
        <v>14247.256731751515</v>
      </c>
      <c r="P226" s="11">
        <f t="shared" si="38"/>
        <v>14247.256731751515</v>
      </c>
      <c r="Q226" s="14"/>
    </row>
    <row r="227" spans="1:17" x14ac:dyDescent="0.25">
      <c r="A227" s="9">
        <f>IF(A226="","",IF(B226&lt;C226,A226,IF(A226=MAX('entry data'!$B$8:$B$507),"",A226+1)))</f>
        <v>4</v>
      </c>
      <c r="B227" s="9">
        <f t="shared" si="39"/>
        <v>28</v>
      </c>
      <c r="C227" s="9">
        <f>IF(ISERROR(VLOOKUP(A227,'entry data'!B:G,6,0)),"",VLOOKUP(A227,'entry data'!B:G,6,0))</f>
        <v>312</v>
      </c>
      <c r="D227" s="9" t="str">
        <f>IF(ISERROR(VLOOKUP(A227,'entry data'!B:C,2,0)),"",VLOOKUP(A227,'entry data'!B:C,2,0))</f>
        <v>Consolidation Loan</v>
      </c>
      <c r="E227" s="9" t="str">
        <f>IF(ISERROR(VLOOKUP(A227,'entry data'!B:E,4,0)),"",VLOOKUP(A227,'entry data'!B:E,4,0))</f>
        <v>weekly</v>
      </c>
      <c r="F227" s="11">
        <f>IF(A227="","",IF(ISERROR(VLOOKUP(A227,'entry data'!B:F,5,0)),"",VLOOKUP(A227,'entry data'!B:F,5,0)))</f>
        <v>15000</v>
      </c>
      <c r="G227" s="12">
        <f>IF(A227="","",IF(ISERROR(VLOOKUP(A227,'entry data'!B:I,8,0)),"",VLOOKUP(A227,'entry data'!B:I,7,0)))</f>
        <v>0.182</v>
      </c>
      <c r="H227" s="13">
        <f>IF(A227="","",IF(B227=1,VLOOKUP(A227,'entry data'!B:D,3,0),I226))</f>
        <v>40933</v>
      </c>
      <c r="I227" s="14">
        <f>IF(A227="","",IF(E227="weekly",7,IF(E227="fortnightly",14,IF(E227="monthly",DATE(IF(MONTH(H227)=12,YEAR(H227)+1,YEAR(H227)),VLOOKUP(MONTH(H227),index!$D$2:$G$13,2,0),DAY(H227)),
IF(E227="quarterly",DATE(IF(MONTH(H227)&gt;=10,YEAR(H227)+1,YEAR(H227)),VLOOKUP(MONTH(H227),index!$D$2:$G$13,3,0),DAY(H227)),
IF(E227="halfyearly",DATE(IF(MONTH(H227)&gt;=7,YEAR(H227)+1,YEAR(H227)),VLOOKUP(MONTH(H227),index!$D$2:$G$13,4,0),DAY(H227)),
DATE(YEAR(H227)+1,MONTH(H227),DAY(H227)))))-H227))+H227)</f>
        <v>40940</v>
      </c>
      <c r="J227" s="9" t="str">
        <f t="shared" si="40"/>
        <v>2012-02</v>
      </c>
      <c r="K227" s="11">
        <f t="shared" si="41"/>
        <v>14247.256731751515</v>
      </c>
      <c r="L227" s="11">
        <f t="shared" si="42"/>
        <v>29.262293966512708</v>
      </c>
      <c r="M227" s="11">
        <f>IF(A227="","",VLOOKUP(E227,index!$A$1:$B$6,2,0)*K227*G227)</f>
        <v>49.728781030825836</v>
      </c>
      <c r="N227" s="11">
        <f>IF(A227="","",-PMT(G227*VLOOKUP(E227,index!$A$1:$B$6,2,0),C227,F227,0,0))</f>
        <v>78.991074997338544</v>
      </c>
      <c r="O227" s="11">
        <f t="shared" si="43"/>
        <v>14217.994437785002</v>
      </c>
      <c r="P227" s="11">
        <f t="shared" si="38"/>
        <v>0</v>
      </c>
      <c r="Q227" s="14"/>
    </row>
    <row r="228" spans="1:17" x14ac:dyDescent="0.25">
      <c r="A228" s="9">
        <f>IF(A227="","",IF(B227&lt;C227,A227,IF(A227=MAX('entry data'!$B$8:$B$507),"",A227+1)))</f>
        <v>4</v>
      </c>
      <c r="B228" s="9">
        <f t="shared" si="39"/>
        <v>29</v>
      </c>
      <c r="C228" s="9">
        <f>IF(ISERROR(VLOOKUP(A228,'entry data'!B:G,6,0)),"",VLOOKUP(A228,'entry data'!B:G,6,0))</f>
        <v>312</v>
      </c>
      <c r="D228" s="9" t="str">
        <f>IF(ISERROR(VLOOKUP(A228,'entry data'!B:C,2,0)),"",VLOOKUP(A228,'entry data'!B:C,2,0))</f>
        <v>Consolidation Loan</v>
      </c>
      <c r="E228" s="9" t="str">
        <f>IF(ISERROR(VLOOKUP(A228,'entry data'!B:E,4,0)),"",VLOOKUP(A228,'entry data'!B:E,4,0))</f>
        <v>weekly</v>
      </c>
      <c r="F228" s="11">
        <f>IF(A228="","",IF(ISERROR(VLOOKUP(A228,'entry data'!B:F,5,0)),"",VLOOKUP(A228,'entry data'!B:F,5,0)))</f>
        <v>15000</v>
      </c>
      <c r="G228" s="12">
        <f>IF(A228="","",IF(ISERROR(VLOOKUP(A228,'entry data'!B:I,8,0)),"",VLOOKUP(A228,'entry data'!B:I,7,0)))</f>
        <v>0.182</v>
      </c>
      <c r="H228" s="13">
        <f>IF(A228="","",IF(B228=1,VLOOKUP(A228,'entry data'!B:D,3,0),I227))</f>
        <v>40940</v>
      </c>
      <c r="I228" s="14">
        <f>IF(A228="","",IF(E228="weekly",7,IF(E228="fortnightly",14,IF(E228="monthly",DATE(IF(MONTH(H228)=12,YEAR(H228)+1,YEAR(H228)),VLOOKUP(MONTH(H228),index!$D$2:$G$13,2,0),DAY(H228)),
IF(E228="quarterly",DATE(IF(MONTH(H228)&gt;=10,YEAR(H228)+1,YEAR(H228)),VLOOKUP(MONTH(H228),index!$D$2:$G$13,3,0),DAY(H228)),
IF(E228="halfyearly",DATE(IF(MONTH(H228)&gt;=7,YEAR(H228)+1,YEAR(H228)),VLOOKUP(MONTH(H228),index!$D$2:$G$13,4,0),DAY(H228)),
DATE(YEAR(H228)+1,MONTH(H228),DAY(H228)))))-H228))+H228)</f>
        <v>40947</v>
      </c>
      <c r="J228" s="9" t="str">
        <f t="shared" si="40"/>
        <v>2012-02</v>
      </c>
      <c r="K228" s="11">
        <f t="shared" si="41"/>
        <v>14217.994437785002</v>
      </c>
      <c r="L228" s="11">
        <f t="shared" si="42"/>
        <v>29.364431398056098</v>
      </c>
      <c r="M228" s="11">
        <f>IF(A228="","",VLOOKUP(E228,index!$A$1:$B$6,2,0)*K228*G228)</f>
        <v>49.626643599282446</v>
      </c>
      <c r="N228" s="11">
        <f>IF(A228="","",-PMT(G228*VLOOKUP(E228,index!$A$1:$B$6,2,0),C228,F228,0,0))</f>
        <v>78.991074997338544</v>
      </c>
      <c r="O228" s="11">
        <f t="shared" si="43"/>
        <v>14188.630006386946</v>
      </c>
      <c r="P228" s="11">
        <f t="shared" si="38"/>
        <v>0</v>
      </c>
      <c r="Q228" s="14"/>
    </row>
    <row r="229" spans="1:17" x14ac:dyDescent="0.25">
      <c r="A229" s="9">
        <f>IF(A228="","",IF(B228&lt;C228,A228,IF(A228=MAX('entry data'!$B$8:$B$507),"",A228+1)))</f>
        <v>4</v>
      </c>
      <c r="B229" s="9">
        <f t="shared" si="39"/>
        <v>30</v>
      </c>
      <c r="C229" s="9">
        <f>IF(ISERROR(VLOOKUP(A229,'entry data'!B:G,6,0)),"",VLOOKUP(A229,'entry data'!B:G,6,0))</f>
        <v>312</v>
      </c>
      <c r="D229" s="9" t="str">
        <f>IF(ISERROR(VLOOKUP(A229,'entry data'!B:C,2,0)),"",VLOOKUP(A229,'entry data'!B:C,2,0))</f>
        <v>Consolidation Loan</v>
      </c>
      <c r="E229" s="9" t="str">
        <f>IF(ISERROR(VLOOKUP(A229,'entry data'!B:E,4,0)),"",VLOOKUP(A229,'entry data'!B:E,4,0))</f>
        <v>weekly</v>
      </c>
      <c r="F229" s="11">
        <f>IF(A229="","",IF(ISERROR(VLOOKUP(A229,'entry data'!B:F,5,0)),"",VLOOKUP(A229,'entry data'!B:F,5,0)))</f>
        <v>15000</v>
      </c>
      <c r="G229" s="12">
        <f>IF(A229="","",IF(ISERROR(VLOOKUP(A229,'entry data'!B:I,8,0)),"",VLOOKUP(A229,'entry data'!B:I,7,0)))</f>
        <v>0.182</v>
      </c>
      <c r="H229" s="13">
        <f>IF(A229="","",IF(B229=1,VLOOKUP(A229,'entry data'!B:D,3,0),I228))</f>
        <v>40947</v>
      </c>
      <c r="I229" s="14">
        <f>IF(A229="","",IF(E229="weekly",7,IF(E229="fortnightly",14,IF(E229="monthly",DATE(IF(MONTH(H229)=12,YEAR(H229)+1,YEAR(H229)),VLOOKUP(MONTH(H229),index!$D$2:$G$13,2,0),DAY(H229)),
IF(E229="quarterly",DATE(IF(MONTH(H229)&gt;=10,YEAR(H229)+1,YEAR(H229)),VLOOKUP(MONTH(H229),index!$D$2:$G$13,3,0),DAY(H229)),
IF(E229="halfyearly",DATE(IF(MONTH(H229)&gt;=7,YEAR(H229)+1,YEAR(H229)),VLOOKUP(MONTH(H229),index!$D$2:$G$13,4,0),DAY(H229)),
DATE(YEAR(H229)+1,MONTH(H229),DAY(H229)))))-H229))+H229)</f>
        <v>40954</v>
      </c>
      <c r="J229" s="9" t="str">
        <f t="shared" si="40"/>
        <v>2012-02</v>
      </c>
      <c r="K229" s="11">
        <f t="shared" si="41"/>
        <v>14188.630006386946</v>
      </c>
      <c r="L229" s="11">
        <f t="shared" si="42"/>
        <v>29.466925331209858</v>
      </c>
      <c r="M229" s="11">
        <f>IF(A229="","",VLOOKUP(E229,index!$A$1:$B$6,2,0)*K229*G229)</f>
        <v>49.524149666128686</v>
      </c>
      <c r="N229" s="11">
        <f>IF(A229="","",-PMT(G229*VLOOKUP(E229,index!$A$1:$B$6,2,0),C229,F229,0,0))</f>
        <v>78.991074997338544</v>
      </c>
      <c r="O229" s="11">
        <f t="shared" si="43"/>
        <v>14159.163081055736</v>
      </c>
      <c r="P229" s="11">
        <f t="shared" si="38"/>
        <v>0</v>
      </c>
      <c r="Q229" s="14"/>
    </row>
    <row r="230" spans="1:17" x14ac:dyDescent="0.25">
      <c r="A230" s="9">
        <f>IF(A229="","",IF(B229&lt;C229,A229,IF(A229=MAX('entry data'!$B$8:$B$507),"",A229+1)))</f>
        <v>4</v>
      </c>
      <c r="B230" s="9">
        <f t="shared" si="39"/>
        <v>31</v>
      </c>
      <c r="C230" s="9">
        <f>IF(ISERROR(VLOOKUP(A230,'entry data'!B:G,6,0)),"",VLOOKUP(A230,'entry data'!B:G,6,0))</f>
        <v>312</v>
      </c>
      <c r="D230" s="9" t="str">
        <f>IF(ISERROR(VLOOKUP(A230,'entry data'!B:C,2,0)),"",VLOOKUP(A230,'entry data'!B:C,2,0))</f>
        <v>Consolidation Loan</v>
      </c>
      <c r="E230" s="9" t="str">
        <f>IF(ISERROR(VLOOKUP(A230,'entry data'!B:E,4,0)),"",VLOOKUP(A230,'entry data'!B:E,4,0))</f>
        <v>weekly</v>
      </c>
      <c r="F230" s="11">
        <f>IF(A230="","",IF(ISERROR(VLOOKUP(A230,'entry data'!B:F,5,0)),"",VLOOKUP(A230,'entry data'!B:F,5,0)))</f>
        <v>15000</v>
      </c>
      <c r="G230" s="12">
        <f>IF(A230="","",IF(ISERROR(VLOOKUP(A230,'entry data'!B:I,8,0)),"",VLOOKUP(A230,'entry data'!B:I,7,0)))</f>
        <v>0.182</v>
      </c>
      <c r="H230" s="13">
        <f>IF(A230="","",IF(B230=1,VLOOKUP(A230,'entry data'!B:D,3,0),I229))</f>
        <v>40954</v>
      </c>
      <c r="I230" s="14">
        <f>IF(A230="","",IF(E230="weekly",7,IF(E230="fortnightly",14,IF(E230="monthly",DATE(IF(MONTH(H230)=12,YEAR(H230)+1,YEAR(H230)),VLOOKUP(MONTH(H230),index!$D$2:$G$13,2,0),DAY(H230)),
IF(E230="quarterly",DATE(IF(MONTH(H230)&gt;=10,YEAR(H230)+1,YEAR(H230)),VLOOKUP(MONTH(H230),index!$D$2:$G$13,3,0),DAY(H230)),
IF(E230="halfyearly",DATE(IF(MONTH(H230)&gt;=7,YEAR(H230)+1,YEAR(H230)),VLOOKUP(MONTH(H230),index!$D$2:$G$13,4,0),DAY(H230)),
DATE(YEAR(H230)+1,MONTH(H230),DAY(H230)))))-H230))+H230)</f>
        <v>40961</v>
      </c>
      <c r="J230" s="9" t="str">
        <f t="shared" si="40"/>
        <v>2012-02</v>
      </c>
      <c r="K230" s="11">
        <f t="shared" si="41"/>
        <v>14159.163081055736</v>
      </c>
      <c r="L230" s="11">
        <f t="shared" si="42"/>
        <v>29.569777010311121</v>
      </c>
      <c r="M230" s="11">
        <f>IF(A230="","",VLOOKUP(E230,index!$A$1:$B$6,2,0)*K230*G230)</f>
        <v>49.421297987027422</v>
      </c>
      <c r="N230" s="11">
        <f>IF(A230="","",-PMT(G230*VLOOKUP(E230,index!$A$1:$B$6,2,0),C230,F230,0,0))</f>
        <v>78.991074997338544</v>
      </c>
      <c r="O230" s="11">
        <f t="shared" si="43"/>
        <v>14129.593304045426</v>
      </c>
      <c r="P230" s="11">
        <f t="shared" si="38"/>
        <v>0</v>
      </c>
      <c r="Q230" s="14"/>
    </row>
    <row r="231" spans="1:17" x14ac:dyDescent="0.25">
      <c r="A231" s="9">
        <f>IF(A230="","",IF(B230&lt;C230,A230,IF(A230=MAX('entry data'!$B$8:$B$507),"",A230+1)))</f>
        <v>4</v>
      </c>
      <c r="B231" s="9">
        <f t="shared" si="39"/>
        <v>32</v>
      </c>
      <c r="C231" s="9">
        <f>IF(ISERROR(VLOOKUP(A231,'entry data'!B:G,6,0)),"",VLOOKUP(A231,'entry data'!B:G,6,0))</f>
        <v>312</v>
      </c>
      <c r="D231" s="9" t="str">
        <f>IF(ISERROR(VLOOKUP(A231,'entry data'!B:C,2,0)),"",VLOOKUP(A231,'entry data'!B:C,2,0))</f>
        <v>Consolidation Loan</v>
      </c>
      <c r="E231" s="9" t="str">
        <f>IF(ISERROR(VLOOKUP(A231,'entry data'!B:E,4,0)),"",VLOOKUP(A231,'entry data'!B:E,4,0))</f>
        <v>weekly</v>
      </c>
      <c r="F231" s="11">
        <f>IF(A231="","",IF(ISERROR(VLOOKUP(A231,'entry data'!B:F,5,0)),"",VLOOKUP(A231,'entry data'!B:F,5,0)))</f>
        <v>15000</v>
      </c>
      <c r="G231" s="12">
        <f>IF(A231="","",IF(ISERROR(VLOOKUP(A231,'entry data'!B:I,8,0)),"",VLOOKUP(A231,'entry data'!B:I,7,0)))</f>
        <v>0.182</v>
      </c>
      <c r="H231" s="13">
        <f>IF(A231="","",IF(B231=1,VLOOKUP(A231,'entry data'!B:D,3,0),I230))</f>
        <v>40961</v>
      </c>
      <c r="I231" s="14">
        <f>IF(A231="","",IF(E231="weekly",7,IF(E231="fortnightly",14,IF(E231="monthly",DATE(IF(MONTH(H231)=12,YEAR(H231)+1,YEAR(H231)),VLOOKUP(MONTH(H231),index!$D$2:$G$13,2,0),DAY(H231)),
IF(E231="quarterly",DATE(IF(MONTH(H231)&gt;=10,YEAR(H231)+1,YEAR(H231)),VLOOKUP(MONTH(H231),index!$D$2:$G$13,3,0),DAY(H231)),
IF(E231="halfyearly",DATE(IF(MONTH(H231)&gt;=7,YEAR(H231)+1,YEAR(H231)),VLOOKUP(MONTH(H231),index!$D$2:$G$13,4,0),DAY(H231)),
DATE(YEAR(H231)+1,MONTH(H231),DAY(H231)))))-H231))+H231)</f>
        <v>40968</v>
      </c>
      <c r="J231" s="9" t="str">
        <f t="shared" si="40"/>
        <v>2012-02</v>
      </c>
      <c r="K231" s="11">
        <f t="shared" si="41"/>
        <v>14129.593304045426</v>
      </c>
      <c r="L231" s="11">
        <f t="shared" si="42"/>
        <v>29.672987684040258</v>
      </c>
      <c r="M231" s="11">
        <f>IF(A231="","",VLOOKUP(E231,index!$A$1:$B$6,2,0)*K231*G231)</f>
        <v>49.318087313298285</v>
      </c>
      <c r="N231" s="11">
        <f>IF(A231="","",-PMT(G231*VLOOKUP(E231,index!$A$1:$B$6,2,0),C231,F231,0,0))</f>
        <v>78.991074997338544</v>
      </c>
      <c r="O231" s="11">
        <f t="shared" si="43"/>
        <v>14099.920316361386</v>
      </c>
      <c r="P231" s="11">
        <f t="shared" si="38"/>
        <v>14099.920316361386</v>
      </c>
      <c r="Q231" s="14"/>
    </row>
    <row r="232" spans="1:17" x14ac:dyDescent="0.25">
      <c r="A232" s="9">
        <f>IF(A231="","",IF(B231&lt;C231,A231,IF(A231=MAX('entry data'!$B$8:$B$507),"",A231+1)))</f>
        <v>4</v>
      </c>
      <c r="B232" s="9">
        <f t="shared" si="39"/>
        <v>33</v>
      </c>
      <c r="C232" s="9">
        <f>IF(ISERROR(VLOOKUP(A232,'entry data'!B:G,6,0)),"",VLOOKUP(A232,'entry data'!B:G,6,0))</f>
        <v>312</v>
      </c>
      <c r="D232" s="9" t="str">
        <f>IF(ISERROR(VLOOKUP(A232,'entry data'!B:C,2,0)),"",VLOOKUP(A232,'entry data'!B:C,2,0))</f>
        <v>Consolidation Loan</v>
      </c>
      <c r="E232" s="9" t="str">
        <f>IF(ISERROR(VLOOKUP(A232,'entry data'!B:E,4,0)),"",VLOOKUP(A232,'entry data'!B:E,4,0))</f>
        <v>weekly</v>
      </c>
      <c r="F232" s="11">
        <f>IF(A232="","",IF(ISERROR(VLOOKUP(A232,'entry data'!B:F,5,0)),"",VLOOKUP(A232,'entry data'!B:F,5,0)))</f>
        <v>15000</v>
      </c>
      <c r="G232" s="12">
        <f>IF(A232="","",IF(ISERROR(VLOOKUP(A232,'entry data'!B:I,8,0)),"",VLOOKUP(A232,'entry data'!B:I,7,0)))</f>
        <v>0.182</v>
      </c>
      <c r="H232" s="13">
        <f>IF(A232="","",IF(B232=1,VLOOKUP(A232,'entry data'!B:D,3,0),I231))</f>
        <v>40968</v>
      </c>
      <c r="I232" s="14">
        <f>IF(A232="","",IF(E232="weekly",7,IF(E232="fortnightly",14,IF(E232="monthly",DATE(IF(MONTH(H232)=12,YEAR(H232)+1,YEAR(H232)),VLOOKUP(MONTH(H232),index!$D$2:$G$13,2,0),DAY(H232)),
IF(E232="quarterly",DATE(IF(MONTH(H232)&gt;=10,YEAR(H232)+1,YEAR(H232)),VLOOKUP(MONTH(H232),index!$D$2:$G$13,3,0),DAY(H232)),
IF(E232="halfyearly",DATE(IF(MONTH(H232)&gt;=7,YEAR(H232)+1,YEAR(H232)),VLOOKUP(MONTH(H232),index!$D$2:$G$13,4,0),DAY(H232)),
DATE(YEAR(H232)+1,MONTH(H232),DAY(H232)))))-H232))+H232)</f>
        <v>40975</v>
      </c>
      <c r="J232" s="9" t="str">
        <f t="shared" si="40"/>
        <v>2012-03</v>
      </c>
      <c r="K232" s="11">
        <f t="shared" si="41"/>
        <v>14099.920316361386</v>
      </c>
      <c r="L232" s="11">
        <f t="shared" si="42"/>
        <v>29.776558605436065</v>
      </c>
      <c r="M232" s="11">
        <f>IF(A232="","",VLOOKUP(E232,index!$A$1:$B$6,2,0)*K232*G232)</f>
        <v>49.214516391902478</v>
      </c>
      <c r="N232" s="11">
        <f>IF(A232="","",-PMT(G232*VLOOKUP(E232,index!$A$1:$B$6,2,0),C232,F232,0,0))</f>
        <v>78.991074997338544</v>
      </c>
      <c r="O232" s="11">
        <f t="shared" si="43"/>
        <v>14070.14375775595</v>
      </c>
      <c r="P232" s="11">
        <f t="shared" si="38"/>
        <v>0</v>
      </c>
      <c r="Q232" s="14"/>
    </row>
    <row r="233" spans="1:17" x14ac:dyDescent="0.25">
      <c r="A233" s="9">
        <f>IF(A232="","",IF(B232&lt;C232,A232,IF(A232=MAX('entry data'!$B$8:$B$507),"",A232+1)))</f>
        <v>4</v>
      </c>
      <c r="B233" s="9">
        <f t="shared" si="39"/>
        <v>34</v>
      </c>
      <c r="C233" s="9">
        <f>IF(ISERROR(VLOOKUP(A233,'entry data'!B:G,6,0)),"",VLOOKUP(A233,'entry data'!B:G,6,0))</f>
        <v>312</v>
      </c>
      <c r="D233" s="9" t="str">
        <f>IF(ISERROR(VLOOKUP(A233,'entry data'!B:C,2,0)),"",VLOOKUP(A233,'entry data'!B:C,2,0))</f>
        <v>Consolidation Loan</v>
      </c>
      <c r="E233" s="9" t="str">
        <f>IF(ISERROR(VLOOKUP(A233,'entry data'!B:E,4,0)),"",VLOOKUP(A233,'entry data'!B:E,4,0))</f>
        <v>weekly</v>
      </c>
      <c r="F233" s="11">
        <f>IF(A233="","",IF(ISERROR(VLOOKUP(A233,'entry data'!B:F,5,0)),"",VLOOKUP(A233,'entry data'!B:F,5,0)))</f>
        <v>15000</v>
      </c>
      <c r="G233" s="12">
        <f>IF(A233="","",IF(ISERROR(VLOOKUP(A233,'entry data'!B:I,8,0)),"",VLOOKUP(A233,'entry data'!B:I,7,0)))</f>
        <v>0.182</v>
      </c>
      <c r="H233" s="13">
        <f>IF(A233="","",IF(B233=1,VLOOKUP(A233,'entry data'!B:D,3,0),I232))</f>
        <v>40975</v>
      </c>
      <c r="I233" s="14">
        <f>IF(A233="","",IF(E233="weekly",7,IF(E233="fortnightly",14,IF(E233="monthly",DATE(IF(MONTH(H233)=12,YEAR(H233)+1,YEAR(H233)),VLOOKUP(MONTH(H233),index!$D$2:$G$13,2,0),DAY(H233)),
IF(E233="quarterly",DATE(IF(MONTH(H233)&gt;=10,YEAR(H233)+1,YEAR(H233)),VLOOKUP(MONTH(H233),index!$D$2:$G$13,3,0),DAY(H233)),
IF(E233="halfyearly",DATE(IF(MONTH(H233)&gt;=7,YEAR(H233)+1,YEAR(H233)),VLOOKUP(MONTH(H233),index!$D$2:$G$13,4,0),DAY(H233)),
DATE(YEAR(H233)+1,MONTH(H233),DAY(H233)))))-H233))+H233)</f>
        <v>40982</v>
      </c>
      <c r="J233" s="9" t="str">
        <f t="shared" si="40"/>
        <v>2012-03</v>
      </c>
      <c r="K233" s="11">
        <f t="shared" si="41"/>
        <v>14070.14375775595</v>
      </c>
      <c r="L233" s="11">
        <f t="shared" si="42"/>
        <v>29.880491031910921</v>
      </c>
      <c r="M233" s="11">
        <f>IF(A233="","",VLOOKUP(E233,index!$A$1:$B$6,2,0)*K233*G233)</f>
        <v>49.110583965427622</v>
      </c>
      <c r="N233" s="11">
        <f>IF(A233="","",-PMT(G233*VLOOKUP(E233,index!$A$1:$B$6,2,0),C233,F233,0,0))</f>
        <v>78.991074997338544</v>
      </c>
      <c r="O233" s="11">
        <f t="shared" si="43"/>
        <v>14040.26326672404</v>
      </c>
      <c r="P233" s="11">
        <f t="shared" si="38"/>
        <v>0</v>
      </c>
      <c r="Q233" s="14"/>
    </row>
    <row r="234" spans="1:17" x14ac:dyDescent="0.25">
      <c r="A234" s="9">
        <f>IF(A233="","",IF(B233&lt;C233,A233,IF(A233=MAX('entry data'!$B$8:$B$507),"",A233+1)))</f>
        <v>4</v>
      </c>
      <c r="B234" s="9">
        <f t="shared" si="39"/>
        <v>35</v>
      </c>
      <c r="C234" s="9">
        <f>IF(ISERROR(VLOOKUP(A234,'entry data'!B:G,6,0)),"",VLOOKUP(A234,'entry data'!B:G,6,0))</f>
        <v>312</v>
      </c>
      <c r="D234" s="9" t="str">
        <f>IF(ISERROR(VLOOKUP(A234,'entry data'!B:C,2,0)),"",VLOOKUP(A234,'entry data'!B:C,2,0))</f>
        <v>Consolidation Loan</v>
      </c>
      <c r="E234" s="9" t="str">
        <f>IF(ISERROR(VLOOKUP(A234,'entry data'!B:E,4,0)),"",VLOOKUP(A234,'entry data'!B:E,4,0))</f>
        <v>weekly</v>
      </c>
      <c r="F234" s="11">
        <f>IF(A234="","",IF(ISERROR(VLOOKUP(A234,'entry data'!B:F,5,0)),"",VLOOKUP(A234,'entry data'!B:F,5,0)))</f>
        <v>15000</v>
      </c>
      <c r="G234" s="12">
        <f>IF(A234="","",IF(ISERROR(VLOOKUP(A234,'entry data'!B:I,8,0)),"",VLOOKUP(A234,'entry data'!B:I,7,0)))</f>
        <v>0.182</v>
      </c>
      <c r="H234" s="13">
        <f>IF(A234="","",IF(B234=1,VLOOKUP(A234,'entry data'!B:D,3,0),I233))</f>
        <v>40982</v>
      </c>
      <c r="I234" s="14">
        <f>IF(A234="","",IF(E234="weekly",7,IF(E234="fortnightly",14,IF(E234="monthly",DATE(IF(MONTH(H234)=12,YEAR(H234)+1,YEAR(H234)),VLOOKUP(MONTH(H234),index!$D$2:$G$13,2,0),DAY(H234)),
IF(E234="quarterly",DATE(IF(MONTH(H234)&gt;=10,YEAR(H234)+1,YEAR(H234)),VLOOKUP(MONTH(H234),index!$D$2:$G$13,3,0),DAY(H234)),
IF(E234="halfyearly",DATE(IF(MONTH(H234)&gt;=7,YEAR(H234)+1,YEAR(H234)),VLOOKUP(MONTH(H234),index!$D$2:$G$13,4,0),DAY(H234)),
DATE(YEAR(H234)+1,MONTH(H234),DAY(H234)))))-H234))+H234)</f>
        <v>40989</v>
      </c>
      <c r="J234" s="9" t="str">
        <f t="shared" si="40"/>
        <v>2012-03</v>
      </c>
      <c r="K234" s="11">
        <f t="shared" si="41"/>
        <v>14040.26326672404</v>
      </c>
      <c r="L234" s="11">
        <f t="shared" si="42"/>
        <v>29.984786225266141</v>
      </c>
      <c r="M234" s="11">
        <f>IF(A234="","",VLOOKUP(E234,index!$A$1:$B$6,2,0)*K234*G234)</f>
        <v>49.006288772072402</v>
      </c>
      <c r="N234" s="11">
        <f>IF(A234="","",-PMT(G234*VLOOKUP(E234,index!$A$1:$B$6,2,0),C234,F234,0,0))</f>
        <v>78.991074997338544</v>
      </c>
      <c r="O234" s="11">
        <f t="shared" si="43"/>
        <v>14010.278480498773</v>
      </c>
      <c r="P234" s="11">
        <f t="shared" si="38"/>
        <v>0</v>
      </c>
      <c r="Q234" s="14"/>
    </row>
    <row r="235" spans="1:17" x14ac:dyDescent="0.25">
      <c r="A235" s="9">
        <f>IF(A234="","",IF(B234&lt;C234,A234,IF(A234=MAX('entry data'!$B$8:$B$507),"",A234+1)))</f>
        <v>4</v>
      </c>
      <c r="B235" s="9">
        <f t="shared" si="39"/>
        <v>36</v>
      </c>
      <c r="C235" s="9">
        <f>IF(ISERROR(VLOOKUP(A235,'entry data'!B:G,6,0)),"",VLOOKUP(A235,'entry data'!B:G,6,0))</f>
        <v>312</v>
      </c>
      <c r="D235" s="9" t="str">
        <f>IF(ISERROR(VLOOKUP(A235,'entry data'!B:C,2,0)),"",VLOOKUP(A235,'entry data'!B:C,2,0))</f>
        <v>Consolidation Loan</v>
      </c>
      <c r="E235" s="9" t="str">
        <f>IF(ISERROR(VLOOKUP(A235,'entry data'!B:E,4,0)),"",VLOOKUP(A235,'entry data'!B:E,4,0))</f>
        <v>weekly</v>
      </c>
      <c r="F235" s="11">
        <f>IF(A235="","",IF(ISERROR(VLOOKUP(A235,'entry data'!B:F,5,0)),"",VLOOKUP(A235,'entry data'!B:F,5,0)))</f>
        <v>15000</v>
      </c>
      <c r="G235" s="12">
        <f>IF(A235="","",IF(ISERROR(VLOOKUP(A235,'entry data'!B:I,8,0)),"",VLOOKUP(A235,'entry data'!B:I,7,0)))</f>
        <v>0.182</v>
      </c>
      <c r="H235" s="13">
        <f>IF(A235="","",IF(B235=1,VLOOKUP(A235,'entry data'!B:D,3,0),I234))</f>
        <v>40989</v>
      </c>
      <c r="I235" s="14">
        <f>IF(A235="","",IF(E235="weekly",7,IF(E235="fortnightly",14,IF(E235="monthly",DATE(IF(MONTH(H235)=12,YEAR(H235)+1,YEAR(H235)),VLOOKUP(MONTH(H235),index!$D$2:$G$13,2,0),DAY(H235)),
IF(E235="quarterly",DATE(IF(MONTH(H235)&gt;=10,YEAR(H235)+1,YEAR(H235)),VLOOKUP(MONTH(H235),index!$D$2:$G$13,3,0),DAY(H235)),
IF(E235="halfyearly",DATE(IF(MONTH(H235)&gt;=7,YEAR(H235)+1,YEAR(H235)),VLOOKUP(MONTH(H235),index!$D$2:$G$13,4,0),DAY(H235)),
DATE(YEAR(H235)+1,MONTH(H235),DAY(H235)))))-H235))+H235)</f>
        <v>40996</v>
      </c>
      <c r="J235" s="9" t="str">
        <f t="shared" si="40"/>
        <v>2012-03</v>
      </c>
      <c r="K235" s="11">
        <f t="shared" si="41"/>
        <v>14010.278480498773</v>
      </c>
      <c r="L235" s="11">
        <f t="shared" si="42"/>
        <v>30.089445451707213</v>
      </c>
      <c r="M235" s="11">
        <f>IF(A235="","",VLOOKUP(E235,index!$A$1:$B$6,2,0)*K235*G235)</f>
        <v>48.90162954563133</v>
      </c>
      <c r="N235" s="11">
        <f>IF(A235="","",-PMT(G235*VLOOKUP(E235,index!$A$1:$B$6,2,0),C235,F235,0,0))</f>
        <v>78.991074997338544</v>
      </c>
      <c r="O235" s="11">
        <f t="shared" si="43"/>
        <v>13980.189035047066</v>
      </c>
      <c r="P235" s="11">
        <f t="shared" si="38"/>
        <v>13980.189035047066</v>
      </c>
      <c r="Q235" s="14"/>
    </row>
    <row r="236" spans="1:17" x14ac:dyDescent="0.25">
      <c r="A236" s="9">
        <f>IF(A235="","",IF(B235&lt;C235,A235,IF(A235=MAX('entry data'!$B$8:$B$507),"",A235+1)))</f>
        <v>4</v>
      </c>
      <c r="B236" s="9">
        <f t="shared" si="39"/>
        <v>37</v>
      </c>
      <c r="C236" s="9">
        <f>IF(ISERROR(VLOOKUP(A236,'entry data'!B:G,6,0)),"",VLOOKUP(A236,'entry data'!B:G,6,0))</f>
        <v>312</v>
      </c>
      <c r="D236" s="9" t="str">
        <f>IF(ISERROR(VLOOKUP(A236,'entry data'!B:C,2,0)),"",VLOOKUP(A236,'entry data'!B:C,2,0))</f>
        <v>Consolidation Loan</v>
      </c>
      <c r="E236" s="9" t="str">
        <f>IF(ISERROR(VLOOKUP(A236,'entry data'!B:E,4,0)),"",VLOOKUP(A236,'entry data'!B:E,4,0))</f>
        <v>weekly</v>
      </c>
      <c r="F236" s="11">
        <f>IF(A236="","",IF(ISERROR(VLOOKUP(A236,'entry data'!B:F,5,0)),"",VLOOKUP(A236,'entry data'!B:F,5,0)))</f>
        <v>15000</v>
      </c>
      <c r="G236" s="12">
        <f>IF(A236="","",IF(ISERROR(VLOOKUP(A236,'entry data'!B:I,8,0)),"",VLOOKUP(A236,'entry data'!B:I,7,0)))</f>
        <v>0.182</v>
      </c>
      <c r="H236" s="13">
        <f>IF(A236="","",IF(B236=1,VLOOKUP(A236,'entry data'!B:D,3,0),I235))</f>
        <v>40996</v>
      </c>
      <c r="I236" s="14">
        <f>IF(A236="","",IF(E236="weekly",7,IF(E236="fortnightly",14,IF(E236="monthly",DATE(IF(MONTH(H236)=12,YEAR(H236)+1,YEAR(H236)),VLOOKUP(MONTH(H236),index!$D$2:$G$13,2,0),DAY(H236)),
IF(E236="quarterly",DATE(IF(MONTH(H236)&gt;=10,YEAR(H236)+1,YEAR(H236)),VLOOKUP(MONTH(H236),index!$D$2:$G$13,3,0),DAY(H236)),
IF(E236="halfyearly",DATE(IF(MONTH(H236)&gt;=7,YEAR(H236)+1,YEAR(H236)),VLOOKUP(MONTH(H236),index!$D$2:$G$13,4,0),DAY(H236)),
DATE(YEAR(H236)+1,MONTH(H236),DAY(H236)))))-H236))+H236)</f>
        <v>41003</v>
      </c>
      <c r="J236" s="9" t="str">
        <f t="shared" si="40"/>
        <v>2012-04</v>
      </c>
      <c r="K236" s="11">
        <f t="shared" si="41"/>
        <v>13980.189035047066</v>
      </c>
      <c r="L236" s="11">
        <f t="shared" si="42"/>
        <v>30.194469981859193</v>
      </c>
      <c r="M236" s="11">
        <f>IF(A236="","",VLOOKUP(E236,index!$A$1:$B$6,2,0)*K236*G236)</f>
        <v>48.796605015479351</v>
      </c>
      <c r="N236" s="11">
        <f>IF(A236="","",-PMT(G236*VLOOKUP(E236,index!$A$1:$B$6,2,0),C236,F236,0,0))</f>
        <v>78.991074997338544</v>
      </c>
      <c r="O236" s="11">
        <f t="shared" si="43"/>
        <v>13949.994565065206</v>
      </c>
      <c r="P236" s="11">
        <f t="shared" si="38"/>
        <v>0</v>
      </c>
      <c r="Q236" s="14"/>
    </row>
    <row r="237" spans="1:17" x14ac:dyDescent="0.25">
      <c r="A237" s="9">
        <f>IF(A236="","",IF(B236&lt;C236,A236,IF(A236=MAX('entry data'!$B$8:$B$507),"",A236+1)))</f>
        <v>4</v>
      </c>
      <c r="B237" s="9">
        <f t="shared" si="39"/>
        <v>38</v>
      </c>
      <c r="C237" s="9">
        <f>IF(ISERROR(VLOOKUP(A237,'entry data'!B:G,6,0)),"",VLOOKUP(A237,'entry data'!B:G,6,0))</f>
        <v>312</v>
      </c>
      <c r="D237" s="9" t="str">
        <f>IF(ISERROR(VLOOKUP(A237,'entry data'!B:C,2,0)),"",VLOOKUP(A237,'entry data'!B:C,2,0))</f>
        <v>Consolidation Loan</v>
      </c>
      <c r="E237" s="9" t="str">
        <f>IF(ISERROR(VLOOKUP(A237,'entry data'!B:E,4,0)),"",VLOOKUP(A237,'entry data'!B:E,4,0))</f>
        <v>weekly</v>
      </c>
      <c r="F237" s="11">
        <f>IF(A237="","",IF(ISERROR(VLOOKUP(A237,'entry data'!B:F,5,0)),"",VLOOKUP(A237,'entry data'!B:F,5,0)))</f>
        <v>15000</v>
      </c>
      <c r="G237" s="12">
        <f>IF(A237="","",IF(ISERROR(VLOOKUP(A237,'entry data'!B:I,8,0)),"",VLOOKUP(A237,'entry data'!B:I,7,0)))</f>
        <v>0.182</v>
      </c>
      <c r="H237" s="13">
        <f>IF(A237="","",IF(B237=1,VLOOKUP(A237,'entry data'!B:D,3,0),I236))</f>
        <v>41003</v>
      </c>
      <c r="I237" s="14">
        <f>IF(A237="","",IF(E237="weekly",7,IF(E237="fortnightly",14,IF(E237="monthly",DATE(IF(MONTH(H237)=12,YEAR(H237)+1,YEAR(H237)),VLOOKUP(MONTH(H237),index!$D$2:$G$13,2,0),DAY(H237)),
IF(E237="quarterly",DATE(IF(MONTH(H237)&gt;=10,YEAR(H237)+1,YEAR(H237)),VLOOKUP(MONTH(H237),index!$D$2:$G$13,3,0),DAY(H237)),
IF(E237="halfyearly",DATE(IF(MONTH(H237)&gt;=7,YEAR(H237)+1,YEAR(H237)),VLOOKUP(MONTH(H237),index!$D$2:$G$13,4,0),DAY(H237)),
DATE(YEAR(H237)+1,MONTH(H237),DAY(H237)))))-H237))+H237)</f>
        <v>41010</v>
      </c>
      <c r="J237" s="9" t="str">
        <f t="shared" si="40"/>
        <v>2012-04</v>
      </c>
      <c r="K237" s="11">
        <f t="shared" si="41"/>
        <v>13949.994565065206</v>
      </c>
      <c r="L237" s="11">
        <f t="shared" si="42"/>
        <v>30.299861090782187</v>
      </c>
      <c r="M237" s="11">
        <f>IF(A237="","",VLOOKUP(E237,index!$A$1:$B$6,2,0)*K237*G237)</f>
        <v>48.691213906556357</v>
      </c>
      <c r="N237" s="11">
        <f>IF(A237="","",-PMT(G237*VLOOKUP(E237,index!$A$1:$B$6,2,0),C237,F237,0,0))</f>
        <v>78.991074997338544</v>
      </c>
      <c r="O237" s="11">
        <f t="shared" si="43"/>
        <v>13919.694703974425</v>
      </c>
      <c r="P237" s="11">
        <f t="shared" si="38"/>
        <v>0</v>
      </c>
      <c r="Q237" s="14"/>
    </row>
    <row r="238" spans="1:17" x14ac:dyDescent="0.25">
      <c r="A238" s="9">
        <f>IF(A237="","",IF(B237&lt;C237,A237,IF(A237=MAX('entry data'!$B$8:$B$507),"",A237+1)))</f>
        <v>4</v>
      </c>
      <c r="B238" s="9">
        <f t="shared" si="39"/>
        <v>39</v>
      </c>
      <c r="C238" s="9">
        <f>IF(ISERROR(VLOOKUP(A238,'entry data'!B:G,6,0)),"",VLOOKUP(A238,'entry data'!B:G,6,0))</f>
        <v>312</v>
      </c>
      <c r="D238" s="9" t="str">
        <f>IF(ISERROR(VLOOKUP(A238,'entry data'!B:C,2,0)),"",VLOOKUP(A238,'entry data'!B:C,2,0))</f>
        <v>Consolidation Loan</v>
      </c>
      <c r="E238" s="9" t="str">
        <f>IF(ISERROR(VLOOKUP(A238,'entry data'!B:E,4,0)),"",VLOOKUP(A238,'entry data'!B:E,4,0))</f>
        <v>weekly</v>
      </c>
      <c r="F238" s="11">
        <f>IF(A238="","",IF(ISERROR(VLOOKUP(A238,'entry data'!B:F,5,0)),"",VLOOKUP(A238,'entry data'!B:F,5,0)))</f>
        <v>15000</v>
      </c>
      <c r="G238" s="12">
        <f>IF(A238="","",IF(ISERROR(VLOOKUP(A238,'entry data'!B:I,8,0)),"",VLOOKUP(A238,'entry data'!B:I,7,0)))</f>
        <v>0.182</v>
      </c>
      <c r="H238" s="13">
        <f>IF(A238="","",IF(B238=1,VLOOKUP(A238,'entry data'!B:D,3,0),I237))</f>
        <v>41010</v>
      </c>
      <c r="I238" s="14">
        <f>IF(A238="","",IF(E238="weekly",7,IF(E238="fortnightly",14,IF(E238="monthly",DATE(IF(MONTH(H238)=12,YEAR(H238)+1,YEAR(H238)),VLOOKUP(MONTH(H238),index!$D$2:$G$13,2,0),DAY(H238)),
IF(E238="quarterly",DATE(IF(MONTH(H238)&gt;=10,YEAR(H238)+1,YEAR(H238)),VLOOKUP(MONTH(H238),index!$D$2:$G$13,3,0),DAY(H238)),
IF(E238="halfyearly",DATE(IF(MONTH(H238)&gt;=7,YEAR(H238)+1,YEAR(H238)),VLOOKUP(MONTH(H238),index!$D$2:$G$13,4,0),DAY(H238)),
DATE(YEAR(H238)+1,MONTH(H238),DAY(H238)))))-H238))+H238)</f>
        <v>41017</v>
      </c>
      <c r="J238" s="9" t="str">
        <f t="shared" si="40"/>
        <v>2012-04</v>
      </c>
      <c r="K238" s="11">
        <f t="shared" si="41"/>
        <v>13919.694703974425</v>
      </c>
      <c r="L238" s="11">
        <f t="shared" si="42"/>
        <v>30.405620057986717</v>
      </c>
      <c r="M238" s="11">
        <f>IF(A238="","",VLOOKUP(E238,index!$A$1:$B$6,2,0)*K238*G238)</f>
        <v>48.585454939351827</v>
      </c>
      <c r="N238" s="11">
        <f>IF(A238="","",-PMT(G238*VLOOKUP(E238,index!$A$1:$B$6,2,0),C238,F238,0,0))</f>
        <v>78.991074997338544</v>
      </c>
      <c r="O238" s="11">
        <f t="shared" si="43"/>
        <v>13889.289083916437</v>
      </c>
      <c r="P238" s="11">
        <f t="shared" si="38"/>
        <v>0</v>
      </c>
      <c r="Q238" s="14"/>
    </row>
    <row r="239" spans="1:17" x14ac:dyDescent="0.25">
      <c r="A239" s="9">
        <f>IF(A238="","",IF(B238&lt;C238,A238,IF(A238=MAX('entry data'!$B$8:$B$507),"",A238+1)))</f>
        <v>4</v>
      </c>
      <c r="B239" s="9">
        <f t="shared" si="39"/>
        <v>40</v>
      </c>
      <c r="C239" s="9">
        <f>IF(ISERROR(VLOOKUP(A239,'entry data'!B:G,6,0)),"",VLOOKUP(A239,'entry data'!B:G,6,0))</f>
        <v>312</v>
      </c>
      <c r="D239" s="9" t="str">
        <f>IF(ISERROR(VLOOKUP(A239,'entry data'!B:C,2,0)),"",VLOOKUP(A239,'entry data'!B:C,2,0))</f>
        <v>Consolidation Loan</v>
      </c>
      <c r="E239" s="9" t="str">
        <f>IF(ISERROR(VLOOKUP(A239,'entry data'!B:E,4,0)),"",VLOOKUP(A239,'entry data'!B:E,4,0))</f>
        <v>weekly</v>
      </c>
      <c r="F239" s="11">
        <f>IF(A239="","",IF(ISERROR(VLOOKUP(A239,'entry data'!B:F,5,0)),"",VLOOKUP(A239,'entry data'!B:F,5,0)))</f>
        <v>15000</v>
      </c>
      <c r="G239" s="12">
        <f>IF(A239="","",IF(ISERROR(VLOOKUP(A239,'entry data'!B:I,8,0)),"",VLOOKUP(A239,'entry data'!B:I,7,0)))</f>
        <v>0.182</v>
      </c>
      <c r="H239" s="13">
        <f>IF(A239="","",IF(B239=1,VLOOKUP(A239,'entry data'!B:D,3,0),I238))</f>
        <v>41017</v>
      </c>
      <c r="I239" s="14">
        <f>IF(A239="","",IF(E239="weekly",7,IF(E239="fortnightly",14,IF(E239="monthly",DATE(IF(MONTH(H239)=12,YEAR(H239)+1,YEAR(H239)),VLOOKUP(MONTH(H239),index!$D$2:$G$13,2,0),DAY(H239)),
IF(E239="quarterly",DATE(IF(MONTH(H239)&gt;=10,YEAR(H239)+1,YEAR(H239)),VLOOKUP(MONTH(H239),index!$D$2:$G$13,3,0),DAY(H239)),
IF(E239="halfyearly",DATE(IF(MONTH(H239)&gt;=7,YEAR(H239)+1,YEAR(H239)),VLOOKUP(MONTH(H239),index!$D$2:$G$13,4,0),DAY(H239)),
DATE(YEAR(H239)+1,MONTH(H239),DAY(H239)))))-H239))+H239)</f>
        <v>41024</v>
      </c>
      <c r="J239" s="9" t="str">
        <f t="shared" si="40"/>
        <v>2012-04</v>
      </c>
      <c r="K239" s="11">
        <f t="shared" si="41"/>
        <v>13889.289083916437</v>
      </c>
      <c r="L239" s="11">
        <f t="shared" si="42"/>
        <v>30.511748167449383</v>
      </c>
      <c r="M239" s="11">
        <f>IF(A239="","",VLOOKUP(E239,index!$A$1:$B$6,2,0)*K239*G239)</f>
        <v>48.47932682988916</v>
      </c>
      <c r="N239" s="11">
        <f>IF(A239="","",-PMT(G239*VLOOKUP(E239,index!$A$1:$B$6,2,0),C239,F239,0,0))</f>
        <v>78.991074997338544</v>
      </c>
      <c r="O239" s="11">
        <f t="shared" si="43"/>
        <v>13858.777335748988</v>
      </c>
      <c r="P239" s="11">
        <f t="shared" si="38"/>
        <v>13858.777335748988</v>
      </c>
      <c r="Q239" s="14"/>
    </row>
    <row r="240" spans="1:17" x14ac:dyDescent="0.25">
      <c r="A240" s="9">
        <f>IF(A239="","",IF(B239&lt;C239,A239,IF(A239=MAX('entry data'!$B$8:$B$507),"",A239+1)))</f>
        <v>4</v>
      </c>
      <c r="B240" s="9">
        <f t="shared" si="39"/>
        <v>41</v>
      </c>
      <c r="C240" s="9">
        <f>IF(ISERROR(VLOOKUP(A240,'entry data'!B:G,6,0)),"",VLOOKUP(A240,'entry data'!B:G,6,0))</f>
        <v>312</v>
      </c>
      <c r="D240" s="9" t="str">
        <f>IF(ISERROR(VLOOKUP(A240,'entry data'!B:C,2,0)),"",VLOOKUP(A240,'entry data'!B:C,2,0))</f>
        <v>Consolidation Loan</v>
      </c>
      <c r="E240" s="9" t="str">
        <f>IF(ISERROR(VLOOKUP(A240,'entry data'!B:E,4,0)),"",VLOOKUP(A240,'entry data'!B:E,4,0))</f>
        <v>weekly</v>
      </c>
      <c r="F240" s="11">
        <f>IF(A240="","",IF(ISERROR(VLOOKUP(A240,'entry data'!B:F,5,0)),"",VLOOKUP(A240,'entry data'!B:F,5,0)))</f>
        <v>15000</v>
      </c>
      <c r="G240" s="12">
        <f>IF(A240="","",IF(ISERROR(VLOOKUP(A240,'entry data'!B:I,8,0)),"",VLOOKUP(A240,'entry data'!B:I,7,0)))</f>
        <v>0.182</v>
      </c>
      <c r="H240" s="13">
        <f>IF(A240="","",IF(B240=1,VLOOKUP(A240,'entry data'!B:D,3,0),I239))</f>
        <v>41024</v>
      </c>
      <c r="I240" s="14">
        <f>IF(A240="","",IF(E240="weekly",7,IF(E240="fortnightly",14,IF(E240="monthly",DATE(IF(MONTH(H240)=12,YEAR(H240)+1,YEAR(H240)),VLOOKUP(MONTH(H240),index!$D$2:$G$13,2,0),DAY(H240)),
IF(E240="quarterly",DATE(IF(MONTH(H240)&gt;=10,YEAR(H240)+1,YEAR(H240)),VLOOKUP(MONTH(H240),index!$D$2:$G$13,3,0),DAY(H240)),
IF(E240="halfyearly",DATE(IF(MONTH(H240)&gt;=7,YEAR(H240)+1,YEAR(H240)),VLOOKUP(MONTH(H240),index!$D$2:$G$13,4,0),DAY(H240)),
DATE(YEAR(H240)+1,MONTH(H240),DAY(H240)))))-H240))+H240)</f>
        <v>41031</v>
      </c>
      <c r="J240" s="9" t="str">
        <f t="shared" si="40"/>
        <v>2012-05</v>
      </c>
      <c r="K240" s="11">
        <f t="shared" si="41"/>
        <v>13858.777335748988</v>
      </c>
      <c r="L240" s="11">
        <f t="shared" si="42"/>
        <v>30.618246707628373</v>
      </c>
      <c r="M240" s="11">
        <f>IF(A240="","",VLOOKUP(E240,index!$A$1:$B$6,2,0)*K240*G240)</f>
        <v>48.372828289710171</v>
      </c>
      <c r="N240" s="11">
        <f>IF(A240="","",-PMT(G240*VLOOKUP(E240,index!$A$1:$B$6,2,0),C240,F240,0,0))</f>
        <v>78.991074997338544</v>
      </c>
      <c r="O240" s="11">
        <f t="shared" si="43"/>
        <v>13828.159089041359</v>
      </c>
      <c r="P240" s="11">
        <f t="shared" si="38"/>
        <v>0</v>
      </c>
      <c r="Q240" s="14"/>
    </row>
    <row r="241" spans="1:17" x14ac:dyDescent="0.25">
      <c r="A241" s="9">
        <f>IF(A240="","",IF(B240&lt;C240,A240,IF(A240=MAX('entry data'!$B$8:$B$507),"",A240+1)))</f>
        <v>4</v>
      </c>
      <c r="B241" s="9">
        <f t="shared" si="39"/>
        <v>42</v>
      </c>
      <c r="C241" s="9">
        <f>IF(ISERROR(VLOOKUP(A241,'entry data'!B:G,6,0)),"",VLOOKUP(A241,'entry data'!B:G,6,0))</f>
        <v>312</v>
      </c>
      <c r="D241" s="9" t="str">
        <f>IF(ISERROR(VLOOKUP(A241,'entry data'!B:C,2,0)),"",VLOOKUP(A241,'entry data'!B:C,2,0))</f>
        <v>Consolidation Loan</v>
      </c>
      <c r="E241" s="9" t="str">
        <f>IF(ISERROR(VLOOKUP(A241,'entry data'!B:E,4,0)),"",VLOOKUP(A241,'entry data'!B:E,4,0))</f>
        <v>weekly</v>
      </c>
      <c r="F241" s="11">
        <f>IF(A241="","",IF(ISERROR(VLOOKUP(A241,'entry data'!B:F,5,0)),"",VLOOKUP(A241,'entry data'!B:F,5,0)))</f>
        <v>15000</v>
      </c>
      <c r="G241" s="12">
        <f>IF(A241="","",IF(ISERROR(VLOOKUP(A241,'entry data'!B:I,8,0)),"",VLOOKUP(A241,'entry data'!B:I,7,0)))</f>
        <v>0.182</v>
      </c>
      <c r="H241" s="13">
        <f>IF(A241="","",IF(B241=1,VLOOKUP(A241,'entry data'!B:D,3,0),I240))</f>
        <v>41031</v>
      </c>
      <c r="I241" s="14">
        <f>IF(A241="","",IF(E241="weekly",7,IF(E241="fortnightly",14,IF(E241="monthly",DATE(IF(MONTH(H241)=12,YEAR(H241)+1,YEAR(H241)),VLOOKUP(MONTH(H241),index!$D$2:$G$13,2,0),DAY(H241)),
IF(E241="quarterly",DATE(IF(MONTH(H241)&gt;=10,YEAR(H241)+1,YEAR(H241)),VLOOKUP(MONTH(H241),index!$D$2:$G$13,3,0),DAY(H241)),
IF(E241="halfyearly",DATE(IF(MONTH(H241)&gt;=7,YEAR(H241)+1,YEAR(H241)),VLOOKUP(MONTH(H241),index!$D$2:$G$13,4,0),DAY(H241)),
DATE(YEAR(H241)+1,MONTH(H241),DAY(H241)))))-H241))+H241)</f>
        <v>41038</v>
      </c>
      <c r="J241" s="9" t="str">
        <f t="shared" si="40"/>
        <v>2012-05</v>
      </c>
      <c r="K241" s="11">
        <f t="shared" si="41"/>
        <v>13828.159089041359</v>
      </c>
      <c r="L241" s="11">
        <f t="shared" si="42"/>
        <v>30.72511697147911</v>
      </c>
      <c r="M241" s="11">
        <f>IF(A241="","",VLOOKUP(E241,index!$A$1:$B$6,2,0)*K241*G241)</f>
        <v>48.265958025859433</v>
      </c>
      <c r="N241" s="11">
        <f>IF(A241="","",-PMT(G241*VLOOKUP(E241,index!$A$1:$B$6,2,0),C241,F241,0,0))</f>
        <v>78.991074997338544</v>
      </c>
      <c r="O241" s="11">
        <f t="shared" si="43"/>
        <v>13797.433972069881</v>
      </c>
      <c r="P241" s="11">
        <f t="shared" si="38"/>
        <v>0</v>
      </c>
      <c r="Q241" s="14"/>
    </row>
    <row r="242" spans="1:17" x14ac:dyDescent="0.25">
      <c r="A242" s="9">
        <f>IF(A241="","",IF(B241&lt;C241,A241,IF(A241=MAX('entry data'!$B$8:$B$507),"",A241+1)))</f>
        <v>4</v>
      </c>
      <c r="B242" s="9">
        <f t="shared" si="39"/>
        <v>43</v>
      </c>
      <c r="C242" s="9">
        <f>IF(ISERROR(VLOOKUP(A242,'entry data'!B:G,6,0)),"",VLOOKUP(A242,'entry data'!B:G,6,0))</f>
        <v>312</v>
      </c>
      <c r="D242" s="9" t="str">
        <f>IF(ISERROR(VLOOKUP(A242,'entry data'!B:C,2,0)),"",VLOOKUP(A242,'entry data'!B:C,2,0))</f>
        <v>Consolidation Loan</v>
      </c>
      <c r="E242" s="9" t="str">
        <f>IF(ISERROR(VLOOKUP(A242,'entry data'!B:E,4,0)),"",VLOOKUP(A242,'entry data'!B:E,4,0))</f>
        <v>weekly</v>
      </c>
      <c r="F242" s="11">
        <f>IF(A242="","",IF(ISERROR(VLOOKUP(A242,'entry data'!B:F,5,0)),"",VLOOKUP(A242,'entry data'!B:F,5,0)))</f>
        <v>15000</v>
      </c>
      <c r="G242" s="12">
        <f>IF(A242="","",IF(ISERROR(VLOOKUP(A242,'entry data'!B:I,8,0)),"",VLOOKUP(A242,'entry data'!B:I,7,0)))</f>
        <v>0.182</v>
      </c>
      <c r="H242" s="13">
        <f>IF(A242="","",IF(B242=1,VLOOKUP(A242,'entry data'!B:D,3,0),I241))</f>
        <v>41038</v>
      </c>
      <c r="I242" s="14">
        <f>IF(A242="","",IF(E242="weekly",7,IF(E242="fortnightly",14,IF(E242="monthly",DATE(IF(MONTH(H242)=12,YEAR(H242)+1,YEAR(H242)),VLOOKUP(MONTH(H242),index!$D$2:$G$13,2,0),DAY(H242)),
IF(E242="quarterly",DATE(IF(MONTH(H242)&gt;=10,YEAR(H242)+1,YEAR(H242)),VLOOKUP(MONTH(H242),index!$D$2:$G$13,3,0),DAY(H242)),
IF(E242="halfyearly",DATE(IF(MONTH(H242)&gt;=7,YEAR(H242)+1,YEAR(H242)),VLOOKUP(MONTH(H242),index!$D$2:$G$13,4,0),DAY(H242)),
DATE(YEAR(H242)+1,MONTH(H242),DAY(H242)))))-H242))+H242)</f>
        <v>41045</v>
      </c>
      <c r="J242" s="9" t="str">
        <f t="shared" si="40"/>
        <v>2012-05</v>
      </c>
      <c r="K242" s="11">
        <f t="shared" si="41"/>
        <v>13797.433972069881</v>
      </c>
      <c r="L242" s="11">
        <f t="shared" si="42"/>
        <v>30.832360256469975</v>
      </c>
      <c r="M242" s="11">
        <f>IF(A242="","",VLOOKUP(E242,index!$A$1:$B$6,2,0)*K242*G242)</f>
        <v>48.158714740868568</v>
      </c>
      <c r="N242" s="11">
        <f>IF(A242="","",-PMT(G242*VLOOKUP(E242,index!$A$1:$B$6,2,0),C242,F242,0,0))</f>
        <v>78.991074997338544</v>
      </c>
      <c r="O242" s="11">
        <f t="shared" si="43"/>
        <v>13766.60161181341</v>
      </c>
      <c r="P242" s="11">
        <f t="shared" si="38"/>
        <v>0</v>
      </c>
      <c r="Q242" s="14"/>
    </row>
    <row r="243" spans="1:17" x14ac:dyDescent="0.25">
      <c r="A243" s="9">
        <f>IF(A242="","",IF(B242&lt;C242,A242,IF(A242=MAX('entry data'!$B$8:$B$507),"",A242+1)))</f>
        <v>4</v>
      </c>
      <c r="B243" s="9">
        <f t="shared" si="39"/>
        <v>44</v>
      </c>
      <c r="C243" s="9">
        <f>IF(ISERROR(VLOOKUP(A243,'entry data'!B:G,6,0)),"",VLOOKUP(A243,'entry data'!B:G,6,0))</f>
        <v>312</v>
      </c>
      <c r="D243" s="9" t="str">
        <f>IF(ISERROR(VLOOKUP(A243,'entry data'!B:C,2,0)),"",VLOOKUP(A243,'entry data'!B:C,2,0))</f>
        <v>Consolidation Loan</v>
      </c>
      <c r="E243" s="9" t="str">
        <f>IF(ISERROR(VLOOKUP(A243,'entry data'!B:E,4,0)),"",VLOOKUP(A243,'entry data'!B:E,4,0))</f>
        <v>weekly</v>
      </c>
      <c r="F243" s="11">
        <f>IF(A243="","",IF(ISERROR(VLOOKUP(A243,'entry data'!B:F,5,0)),"",VLOOKUP(A243,'entry data'!B:F,5,0)))</f>
        <v>15000</v>
      </c>
      <c r="G243" s="12">
        <f>IF(A243="","",IF(ISERROR(VLOOKUP(A243,'entry data'!B:I,8,0)),"",VLOOKUP(A243,'entry data'!B:I,7,0)))</f>
        <v>0.182</v>
      </c>
      <c r="H243" s="13">
        <f>IF(A243="","",IF(B243=1,VLOOKUP(A243,'entry data'!B:D,3,0),I242))</f>
        <v>41045</v>
      </c>
      <c r="I243" s="14">
        <f>IF(A243="","",IF(E243="weekly",7,IF(E243="fortnightly",14,IF(E243="monthly",DATE(IF(MONTH(H243)=12,YEAR(H243)+1,YEAR(H243)),VLOOKUP(MONTH(H243),index!$D$2:$G$13,2,0),DAY(H243)),
IF(E243="quarterly",DATE(IF(MONTH(H243)&gt;=10,YEAR(H243)+1,YEAR(H243)),VLOOKUP(MONTH(H243),index!$D$2:$G$13,3,0),DAY(H243)),
IF(E243="halfyearly",DATE(IF(MONTH(H243)&gt;=7,YEAR(H243)+1,YEAR(H243)),VLOOKUP(MONTH(H243),index!$D$2:$G$13,4,0),DAY(H243)),
DATE(YEAR(H243)+1,MONTH(H243),DAY(H243)))))-H243))+H243)</f>
        <v>41052</v>
      </c>
      <c r="J243" s="9" t="str">
        <f t="shared" si="40"/>
        <v>2012-05</v>
      </c>
      <c r="K243" s="11">
        <f t="shared" si="41"/>
        <v>13766.60161181341</v>
      </c>
      <c r="L243" s="11">
        <f t="shared" si="42"/>
        <v>30.939977864598042</v>
      </c>
      <c r="M243" s="11">
        <f>IF(A243="","",VLOOKUP(E243,index!$A$1:$B$6,2,0)*K243*G243)</f>
        <v>48.051097132740502</v>
      </c>
      <c r="N243" s="11">
        <f>IF(A243="","",-PMT(G243*VLOOKUP(E243,index!$A$1:$B$6,2,0),C243,F243,0,0))</f>
        <v>78.991074997338544</v>
      </c>
      <c r="O243" s="11">
        <f t="shared" si="43"/>
        <v>13735.661633948812</v>
      </c>
      <c r="P243" s="11">
        <f t="shared" si="38"/>
        <v>0</v>
      </c>
      <c r="Q243" s="14"/>
    </row>
    <row r="244" spans="1:17" x14ac:dyDescent="0.25">
      <c r="A244" s="9">
        <f>IF(A243="","",IF(B243&lt;C243,A243,IF(A243=MAX('entry data'!$B$8:$B$507),"",A243+1)))</f>
        <v>4</v>
      </c>
      <c r="B244" s="9">
        <f t="shared" si="39"/>
        <v>45</v>
      </c>
      <c r="C244" s="9">
        <f>IF(ISERROR(VLOOKUP(A244,'entry data'!B:G,6,0)),"",VLOOKUP(A244,'entry data'!B:G,6,0))</f>
        <v>312</v>
      </c>
      <c r="D244" s="9" t="str">
        <f>IF(ISERROR(VLOOKUP(A244,'entry data'!B:C,2,0)),"",VLOOKUP(A244,'entry data'!B:C,2,0))</f>
        <v>Consolidation Loan</v>
      </c>
      <c r="E244" s="9" t="str">
        <f>IF(ISERROR(VLOOKUP(A244,'entry data'!B:E,4,0)),"",VLOOKUP(A244,'entry data'!B:E,4,0))</f>
        <v>weekly</v>
      </c>
      <c r="F244" s="11">
        <f>IF(A244="","",IF(ISERROR(VLOOKUP(A244,'entry data'!B:F,5,0)),"",VLOOKUP(A244,'entry data'!B:F,5,0)))</f>
        <v>15000</v>
      </c>
      <c r="G244" s="12">
        <f>IF(A244="","",IF(ISERROR(VLOOKUP(A244,'entry data'!B:I,8,0)),"",VLOOKUP(A244,'entry data'!B:I,7,0)))</f>
        <v>0.182</v>
      </c>
      <c r="H244" s="13">
        <f>IF(A244="","",IF(B244=1,VLOOKUP(A244,'entry data'!B:D,3,0),I243))</f>
        <v>41052</v>
      </c>
      <c r="I244" s="14">
        <f>IF(A244="","",IF(E244="weekly",7,IF(E244="fortnightly",14,IF(E244="monthly",DATE(IF(MONTH(H244)=12,YEAR(H244)+1,YEAR(H244)),VLOOKUP(MONTH(H244),index!$D$2:$G$13,2,0),DAY(H244)),
IF(E244="quarterly",DATE(IF(MONTH(H244)&gt;=10,YEAR(H244)+1,YEAR(H244)),VLOOKUP(MONTH(H244),index!$D$2:$G$13,3,0),DAY(H244)),
IF(E244="halfyearly",DATE(IF(MONTH(H244)&gt;=7,YEAR(H244)+1,YEAR(H244)),VLOOKUP(MONTH(H244),index!$D$2:$G$13,4,0),DAY(H244)),
DATE(YEAR(H244)+1,MONTH(H244),DAY(H244)))))-H244))+H244)</f>
        <v>41059</v>
      </c>
      <c r="J244" s="9" t="str">
        <f t="shared" si="40"/>
        <v>2012-05</v>
      </c>
      <c r="K244" s="11">
        <f t="shared" si="41"/>
        <v>13735.661633948812</v>
      </c>
      <c r="L244" s="11">
        <f t="shared" si="42"/>
        <v>31.04797110240488</v>
      </c>
      <c r="M244" s="11">
        <f>IF(A244="","",VLOOKUP(E244,index!$A$1:$B$6,2,0)*K244*G244)</f>
        <v>47.943103894933664</v>
      </c>
      <c r="N244" s="11">
        <f>IF(A244="","",-PMT(G244*VLOOKUP(E244,index!$A$1:$B$6,2,0),C244,F244,0,0))</f>
        <v>78.991074997338544</v>
      </c>
      <c r="O244" s="11">
        <f t="shared" si="43"/>
        <v>13704.613662846406</v>
      </c>
      <c r="P244" s="11">
        <f t="shared" si="38"/>
        <v>13704.613662846406</v>
      </c>
      <c r="Q244" s="14"/>
    </row>
    <row r="245" spans="1:17" x14ac:dyDescent="0.25">
      <c r="A245" s="9">
        <f>IF(A244="","",IF(B244&lt;C244,A244,IF(A244=MAX('entry data'!$B$8:$B$507),"",A244+1)))</f>
        <v>4</v>
      </c>
      <c r="B245" s="9">
        <f t="shared" si="39"/>
        <v>46</v>
      </c>
      <c r="C245" s="9">
        <f>IF(ISERROR(VLOOKUP(A245,'entry data'!B:G,6,0)),"",VLOOKUP(A245,'entry data'!B:G,6,0))</f>
        <v>312</v>
      </c>
      <c r="D245" s="9" t="str">
        <f>IF(ISERROR(VLOOKUP(A245,'entry data'!B:C,2,0)),"",VLOOKUP(A245,'entry data'!B:C,2,0))</f>
        <v>Consolidation Loan</v>
      </c>
      <c r="E245" s="9" t="str">
        <f>IF(ISERROR(VLOOKUP(A245,'entry data'!B:E,4,0)),"",VLOOKUP(A245,'entry data'!B:E,4,0))</f>
        <v>weekly</v>
      </c>
      <c r="F245" s="11">
        <f>IF(A245="","",IF(ISERROR(VLOOKUP(A245,'entry data'!B:F,5,0)),"",VLOOKUP(A245,'entry data'!B:F,5,0)))</f>
        <v>15000</v>
      </c>
      <c r="G245" s="12">
        <f>IF(A245="","",IF(ISERROR(VLOOKUP(A245,'entry data'!B:I,8,0)),"",VLOOKUP(A245,'entry data'!B:I,7,0)))</f>
        <v>0.182</v>
      </c>
      <c r="H245" s="13">
        <f>IF(A245="","",IF(B245=1,VLOOKUP(A245,'entry data'!B:D,3,0),I244))</f>
        <v>41059</v>
      </c>
      <c r="I245" s="14">
        <f>IF(A245="","",IF(E245="weekly",7,IF(E245="fortnightly",14,IF(E245="monthly",DATE(IF(MONTH(H245)=12,YEAR(H245)+1,YEAR(H245)),VLOOKUP(MONTH(H245),index!$D$2:$G$13,2,0),DAY(H245)),
IF(E245="quarterly",DATE(IF(MONTH(H245)&gt;=10,YEAR(H245)+1,YEAR(H245)),VLOOKUP(MONTH(H245),index!$D$2:$G$13,3,0),DAY(H245)),
IF(E245="halfyearly",DATE(IF(MONTH(H245)&gt;=7,YEAR(H245)+1,YEAR(H245)),VLOOKUP(MONTH(H245),index!$D$2:$G$13,4,0),DAY(H245)),
DATE(YEAR(H245)+1,MONTH(H245),DAY(H245)))))-H245))+H245)</f>
        <v>41066</v>
      </c>
      <c r="J245" s="9" t="str">
        <f t="shared" si="40"/>
        <v>2012-06</v>
      </c>
      <c r="K245" s="11">
        <f t="shared" si="41"/>
        <v>13704.613662846406</v>
      </c>
      <c r="L245" s="11">
        <f t="shared" si="42"/>
        <v>31.156341280992457</v>
      </c>
      <c r="M245" s="11">
        <f>IF(A245="","",VLOOKUP(E245,index!$A$1:$B$6,2,0)*K245*G245)</f>
        <v>47.834733716346086</v>
      </c>
      <c r="N245" s="11">
        <f>IF(A245="","",-PMT(G245*VLOOKUP(E245,index!$A$1:$B$6,2,0),C245,F245,0,0))</f>
        <v>78.991074997338544</v>
      </c>
      <c r="O245" s="11">
        <f t="shared" si="43"/>
        <v>13673.457321565415</v>
      </c>
      <c r="P245" s="11">
        <f t="shared" si="38"/>
        <v>0</v>
      </c>
      <c r="Q245" s="14"/>
    </row>
    <row r="246" spans="1:17" x14ac:dyDescent="0.25">
      <c r="A246" s="9">
        <f>IF(A245="","",IF(B245&lt;C245,A245,IF(A245=MAX('entry data'!$B$8:$B$507),"",A245+1)))</f>
        <v>4</v>
      </c>
      <c r="B246" s="9">
        <f t="shared" si="39"/>
        <v>47</v>
      </c>
      <c r="C246" s="9">
        <f>IF(ISERROR(VLOOKUP(A246,'entry data'!B:G,6,0)),"",VLOOKUP(A246,'entry data'!B:G,6,0))</f>
        <v>312</v>
      </c>
      <c r="D246" s="9" t="str">
        <f>IF(ISERROR(VLOOKUP(A246,'entry data'!B:C,2,0)),"",VLOOKUP(A246,'entry data'!B:C,2,0))</f>
        <v>Consolidation Loan</v>
      </c>
      <c r="E246" s="9" t="str">
        <f>IF(ISERROR(VLOOKUP(A246,'entry data'!B:E,4,0)),"",VLOOKUP(A246,'entry data'!B:E,4,0))</f>
        <v>weekly</v>
      </c>
      <c r="F246" s="11">
        <f>IF(A246="","",IF(ISERROR(VLOOKUP(A246,'entry data'!B:F,5,0)),"",VLOOKUP(A246,'entry data'!B:F,5,0)))</f>
        <v>15000</v>
      </c>
      <c r="G246" s="12">
        <f>IF(A246="","",IF(ISERROR(VLOOKUP(A246,'entry data'!B:I,8,0)),"",VLOOKUP(A246,'entry data'!B:I,7,0)))</f>
        <v>0.182</v>
      </c>
      <c r="H246" s="13">
        <f>IF(A246="","",IF(B246=1,VLOOKUP(A246,'entry data'!B:D,3,0),I245))</f>
        <v>41066</v>
      </c>
      <c r="I246" s="14">
        <f>IF(A246="","",IF(E246="weekly",7,IF(E246="fortnightly",14,IF(E246="monthly",DATE(IF(MONTH(H246)=12,YEAR(H246)+1,YEAR(H246)),VLOOKUP(MONTH(H246),index!$D$2:$G$13,2,0),DAY(H246)),
IF(E246="quarterly",DATE(IF(MONTH(H246)&gt;=10,YEAR(H246)+1,YEAR(H246)),VLOOKUP(MONTH(H246),index!$D$2:$G$13,3,0),DAY(H246)),
IF(E246="halfyearly",DATE(IF(MONTH(H246)&gt;=7,YEAR(H246)+1,YEAR(H246)),VLOOKUP(MONTH(H246),index!$D$2:$G$13,4,0),DAY(H246)),
DATE(YEAR(H246)+1,MONTH(H246),DAY(H246)))))-H246))+H246)</f>
        <v>41073</v>
      </c>
      <c r="J246" s="9" t="str">
        <f t="shared" si="40"/>
        <v>2012-06</v>
      </c>
      <c r="K246" s="11">
        <f t="shared" si="41"/>
        <v>13673.457321565415</v>
      </c>
      <c r="L246" s="11">
        <f t="shared" si="42"/>
        <v>31.265089716038986</v>
      </c>
      <c r="M246" s="11">
        <f>IF(A246="","",VLOOKUP(E246,index!$A$1:$B$6,2,0)*K246*G246)</f>
        <v>47.725985281299558</v>
      </c>
      <c r="N246" s="11">
        <f>IF(A246="","",-PMT(G246*VLOOKUP(E246,index!$A$1:$B$6,2,0),C246,F246,0,0))</f>
        <v>78.991074997338544</v>
      </c>
      <c r="O246" s="11">
        <f t="shared" si="43"/>
        <v>13642.192231849376</v>
      </c>
      <c r="P246" s="11">
        <f t="shared" si="38"/>
        <v>0</v>
      </c>
      <c r="Q246" s="14"/>
    </row>
    <row r="247" spans="1:17" x14ac:dyDescent="0.25">
      <c r="A247" s="9">
        <f>IF(A246="","",IF(B246&lt;C246,A246,IF(A246=MAX('entry data'!$B$8:$B$507),"",A246+1)))</f>
        <v>4</v>
      </c>
      <c r="B247" s="9">
        <f t="shared" si="39"/>
        <v>48</v>
      </c>
      <c r="C247" s="9">
        <f>IF(ISERROR(VLOOKUP(A247,'entry data'!B:G,6,0)),"",VLOOKUP(A247,'entry data'!B:G,6,0))</f>
        <v>312</v>
      </c>
      <c r="D247" s="9" t="str">
        <f>IF(ISERROR(VLOOKUP(A247,'entry data'!B:C,2,0)),"",VLOOKUP(A247,'entry data'!B:C,2,0))</f>
        <v>Consolidation Loan</v>
      </c>
      <c r="E247" s="9" t="str">
        <f>IF(ISERROR(VLOOKUP(A247,'entry data'!B:E,4,0)),"",VLOOKUP(A247,'entry data'!B:E,4,0))</f>
        <v>weekly</v>
      </c>
      <c r="F247" s="11">
        <f>IF(A247="","",IF(ISERROR(VLOOKUP(A247,'entry data'!B:F,5,0)),"",VLOOKUP(A247,'entry data'!B:F,5,0)))</f>
        <v>15000</v>
      </c>
      <c r="G247" s="12">
        <f>IF(A247="","",IF(ISERROR(VLOOKUP(A247,'entry data'!B:I,8,0)),"",VLOOKUP(A247,'entry data'!B:I,7,0)))</f>
        <v>0.182</v>
      </c>
      <c r="H247" s="13">
        <f>IF(A247="","",IF(B247=1,VLOOKUP(A247,'entry data'!B:D,3,0),I246))</f>
        <v>41073</v>
      </c>
      <c r="I247" s="14">
        <f>IF(A247="","",IF(E247="weekly",7,IF(E247="fortnightly",14,IF(E247="monthly",DATE(IF(MONTH(H247)=12,YEAR(H247)+1,YEAR(H247)),VLOOKUP(MONTH(H247),index!$D$2:$G$13,2,0),DAY(H247)),
IF(E247="quarterly",DATE(IF(MONTH(H247)&gt;=10,YEAR(H247)+1,YEAR(H247)),VLOOKUP(MONTH(H247),index!$D$2:$G$13,3,0),DAY(H247)),
IF(E247="halfyearly",DATE(IF(MONTH(H247)&gt;=7,YEAR(H247)+1,YEAR(H247)),VLOOKUP(MONTH(H247),index!$D$2:$G$13,4,0),DAY(H247)),
DATE(YEAR(H247)+1,MONTH(H247),DAY(H247)))))-H247))+H247)</f>
        <v>41080</v>
      </c>
      <c r="J247" s="9" t="str">
        <f t="shared" si="40"/>
        <v>2012-06</v>
      </c>
      <c r="K247" s="11">
        <f t="shared" si="41"/>
        <v>13642.192231849376</v>
      </c>
      <c r="L247" s="11">
        <f t="shared" si="42"/>
        <v>31.374217727814965</v>
      </c>
      <c r="M247" s="11">
        <f>IF(A247="","",VLOOKUP(E247,index!$A$1:$B$6,2,0)*K247*G247)</f>
        <v>47.616857269523578</v>
      </c>
      <c r="N247" s="11">
        <f>IF(A247="","",-PMT(G247*VLOOKUP(E247,index!$A$1:$B$6,2,0),C247,F247,0,0))</f>
        <v>78.991074997338544</v>
      </c>
      <c r="O247" s="11">
        <f t="shared" si="43"/>
        <v>13610.818014121562</v>
      </c>
      <c r="P247" s="11">
        <f t="shared" si="38"/>
        <v>0</v>
      </c>
      <c r="Q247" s="14"/>
    </row>
    <row r="248" spans="1:17" x14ac:dyDescent="0.25">
      <c r="A248" s="9">
        <f>IF(A247="","",IF(B247&lt;C247,A247,IF(A247=MAX('entry data'!$B$8:$B$507),"",A247+1)))</f>
        <v>4</v>
      </c>
      <c r="B248" s="9">
        <f t="shared" si="39"/>
        <v>49</v>
      </c>
      <c r="C248" s="9">
        <f>IF(ISERROR(VLOOKUP(A248,'entry data'!B:G,6,0)),"",VLOOKUP(A248,'entry data'!B:G,6,0))</f>
        <v>312</v>
      </c>
      <c r="D248" s="9" t="str">
        <f>IF(ISERROR(VLOOKUP(A248,'entry data'!B:C,2,0)),"",VLOOKUP(A248,'entry data'!B:C,2,0))</f>
        <v>Consolidation Loan</v>
      </c>
      <c r="E248" s="9" t="str">
        <f>IF(ISERROR(VLOOKUP(A248,'entry data'!B:E,4,0)),"",VLOOKUP(A248,'entry data'!B:E,4,0))</f>
        <v>weekly</v>
      </c>
      <c r="F248" s="11">
        <f>IF(A248="","",IF(ISERROR(VLOOKUP(A248,'entry data'!B:F,5,0)),"",VLOOKUP(A248,'entry data'!B:F,5,0)))</f>
        <v>15000</v>
      </c>
      <c r="G248" s="12">
        <f>IF(A248="","",IF(ISERROR(VLOOKUP(A248,'entry data'!B:I,8,0)),"",VLOOKUP(A248,'entry data'!B:I,7,0)))</f>
        <v>0.182</v>
      </c>
      <c r="H248" s="13">
        <f>IF(A248="","",IF(B248=1,VLOOKUP(A248,'entry data'!B:D,3,0),I247))</f>
        <v>41080</v>
      </c>
      <c r="I248" s="14">
        <f>IF(A248="","",IF(E248="weekly",7,IF(E248="fortnightly",14,IF(E248="monthly",DATE(IF(MONTH(H248)=12,YEAR(H248)+1,YEAR(H248)),VLOOKUP(MONTH(H248),index!$D$2:$G$13,2,0),DAY(H248)),
IF(E248="quarterly",DATE(IF(MONTH(H248)&gt;=10,YEAR(H248)+1,YEAR(H248)),VLOOKUP(MONTH(H248),index!$D$2:$G$13,3,0),DAY(H248)),
IF(E248="halfyearly",DATE(IF(MONTH(H248)&gt;=7,YEAR(H248)+1,YEAR(H248)),VLOOKUP(MONTH(H248),index!$D$2:$G$13,4,0),DAY(H248)),
DATE(YEAR(H248)+1,MONTH(H248),DAY(H248)))))-H248))+H248)</f>
        <v>41087</v>
      </c>
      <c r="J248" s="9" t="str">
        <f t="shared" si="40"/>
        <v>2012-06</v>
      </c>
      <c r="K248" s="11">
        <f t="shared" si="41"/>
        <v>13610.818014121562</v>
      </c>
      <c r="L248" s="11">
        <f t="shared" si="42"/>
        <v>31.483726641199169</v>
      </c>
      <c r="M248" s="11">
        <f>IF(A248="","",VLOOKUP(E248,index!$A$1:$B$6,2,0)*K248*G248)</f>
        <v>47.507348356139374</v>
      </c>
      <c r="N248" s="11">
        <f>IF(A248="","",-PMT(G248*VLOOKUP(E248,index!$A$1:$B$6,2,0),C248,F248,0,0))</f>
        <v>78.991074997338544</v>
      </c>
      <c r="O248" s="11">
        <f t="shared" si="43"/>
        <v>13579.334287480362</v>
      </c>
      <c r="P248" s="11">
        <f t="shared" si="38"/>
        <v>13579.334287480362</v>
      </c>
      <c r="Q248" s="14"/>
    </row>
    <row r="249" spans="1:17" x14ac:dyDescent="0.25">
      <c r="A249" s="9">
        <f>IF(A248="","",IF(B248&lt;C248,A248,IF(A248=MAX('entry data'!$B$8:$B$507),"",A248+1)))</f>
        <v>4</v>
      </c>
      <c r="B249" s="9">
        <f t="shared" si="39"/>
        <v>50</v>
      </c>
      <c r="C249" s="9">
        <f>IF(ISERROR(VLOOKUP(A249,'entry data'!B:G,6,0)),"",VLOOKUP(A249,'entry data'!B:G,6,0))</f>
        <v>312</v>
      </c>
      <c r="D249" s="9" t="str">
        <f>IF(ISERROR(VLOOKUP(A249,'entry data'!B:C,2,0)),"",VLOOKUP(A249,'entry data'!B:C,2,0))</f>
        <v>Consolidation Loan</v>
      </c>
      <c r="E249" s="9" t="str">
        <f>IF(ISERROR(VLOOKUP(A249,'entry data'!B:E,4,0)),"",VLOOKUP(A249,'entry data'!B:E,4,0))</f>
        <v>weekly</v>
      </c>
      <c r="F249" s="11">
        <f>IF(A249="","",IF(ISERROR(VLOOKUP(A249,'entry data'!B:F,5,0)),"",VLOOKUP(A249,'entry data'!B:F,5,0)))</f>
        <v>15000</v>
      </c>
      <c r="G249" s="12">
        <f>IF(A249="","",IF(ISERROR(VLOOKUP(A249,'entry data'!B:I,8,0)),"",VLOOKUP(A249,'entry data'!B:I,7,0)))</f>
        <v>0.182</v>
      </c>
      <c r="H249" s="13">
        <f>IF(A249="","",IF(B249=1,VLOOKUP(A249,'entry data'!B:D,3,0),I248))</f>
        <v>41087</v>
      </c>
      <c r="I249" s="14">
        <f>IF(A249="","",IF(E249="weekly",7,IF(E249="fortnightly",14,IF(E249="monthly",DATE(IF(MONTH(H249)=12,YEAR(H249)+1,YEAR(H249)),VLOOKUP(MONTH(H249),index!$D$2:$G$13,2,0),DAY(H249)),
IF(E249="quarterly",DATE(IF(MONTH(H249)&gt;=10,YEAR(H249)+1,YEAR(H249)),VLOOKUP(MONTH(H249),index!$D$2:$G$13,3,0),DAY(H249)),
IF(E249="halfyearly",DATE(IF(MONTH(H249)&gt;=7,YEAR(H249)+1,YEAR(H249)),VLOOKUP(MONTH(H249),index!$D$2:$G$13,4,0),DAY(H249)),
DATE(YEAR(H249)+1,MONTH(H249),DAY(H249)))))-H249))+H249)</f>
        <v>41094</v>
      </c>
      <c r="J249" s="9" t="str">
        <f t="shared" si="40"/>
        <v>2012-07</v>
      </c>
      <c r="K249" s="11">
        <f t="shared" si="41"/>
        <v>13579.334287480362</v>
      </c>
      <c r="L249" s="11">
        <f t="shared" si="42"/>
        <v>31.593617785694761</v>
      </c>
      <c r="M249" s="11">
        <f>IF(A249="","",VLOOKUP(E249,index!$A$1:$B$6,2,0)*K249*G249)</f>
        <v>47.397457211643783</v>
      </c>
      <c r="N249" s="11">
        <f>IF(A249="","",-PMT(G249*VLOOKUP(E249,index!$A$1:$B$6,2,0),C249,F249,0,0))</f>
        <v>78.991074997338544</v>
      </c>
      <c r="O249" s="11">
        <f t="shared" si="43"/>
        <v>13547.740669694667</v>
      </c>
      <c r="P249" s="11">
        <f t="shared" si="38"/>
        <v>0</v>
      </c>
      <c r="Q249" s="14"/>
    </row>
    <row r="250" spans="1:17" x14ac:dyDescent="0.25">
      <c r="A250" s="9">
        <f>IF(A249="","",IF(B249&lt;C249,A249,IF(A249=MAX('entry data'!$B$8:$B$507),"",A249+1)))</f>
        <v>4</v>
      </c>
      <c r="B250" s="9">
        <f t="shared" si="39"/>
        <v>51</v>
      </c>
      <c r="C250" s="9">
        <f>IF(ISERROR(VLOOKUP(A250,'entry data'!B:G,6,0)),"",VLOOKUP(A250,'entry data'!B:G,6,0))</f>
        <v>312</v>
      </c>
      <c r="D250" s="9" t="str">
        <f>IF(ISERROR(VLOOKUP(A250,'entry data'!B:C,2,0)),"",VLOOKUP(A250,'entry data'!B:C,2,0))</f>
        <v>Consolidation Loan</v>
      </c>
      <c r="E250" s="9" t="str">
        <f>IF(ISERROR(VLOOKUP(A250,'entry data'!B:E,4,0)),"",VLOOKUP(A250,'entry data'!B:E,4,0))</f>
        <v>weekly</v>
      </c>
      <c r="F250" s="11">
        <f>IF(A250="","",IF(ISERROR(VLOOKUP(A250,'entry data'!B:F,5,0)),"",VLOOKUP(A250,'entry data'!B:F,5,0)))</f>
        <v>15000</v>
      </c>
      <c r="G250" s="12">
        <f>IF(A250="","",IF(ISERROR(VLOOKUP(A250,'entry data'!B:I,8,0)),"",VLOOKUP(A250,'entry data'!B:I,7,0)))</f>
        <v>0.182</v>
      </c>
      <c r="H250" s="13">
        <f>IF(A250="","",IF(B250=1,VLOOKUP(A250,'entry data'!B:D,3,0),I249))</f>
        <v>41094</v>
      </c>
      <c r="I250" s="14">
        <f>IF(A250="","",IF(E250="weekly",7,IF(E250="fortnightly",14,IF(E250="monthly",DATE(IF(MONTH(H250)=12,YEAR(H250)+1,YEAR(H250)),VLOOKUP(MONTH(H250),index!$D$2:$G$13,2,0),DAY(H250)),
IF(E250="quarterly",DATE(IF(MONTH(H250)&gt;=10,YEAR(H250)+1,YEAR(H250)),VLOOKUP(MONTH(H250),index!$D$2:$G$13,3,0),DAY(H250)),
IF(E250="halfyearly",DATE(IF(MONTH(H250)&gt;=7,YEAR(H250)+1,YEAR(H250)),VLOOKUP(MONTH(H250),index!$D$2:$G$13,4,0),DAY(H250)),
DATE(YEAR(H250)+1,MONTH(H250),DAY(H250)))))-H250))+H250)</f>
        <v>41101</v>
      </c>
      <c r="J250" s="9" t="str">
        <f t="shared" si="40"/>
        <v>2012-07</v>
      </c>
      <c r="K250" s="11">
        <f t="shared" si="41"/>
        <v>13547.740669694667</v>
      </c>
      <c r="L250" s="11">
        <f t="shared" si="42"/>
        <v>31.703892495445373</v>
      </c>
      <c r="M250" s="11">
        <f>IF(A250="","",VLOOKUP(E250,index!$A$1:$B$6,2,0)*K250*G250)</f>
        <v>47.28718250189317</v>
      </c>
      <c r="N250" s="11">
        <f>IF(A250="","",-PMT(G250*VLOOKUP(E250,index!$A$1:$B$6,2,0),C250,F250,0,0))</f>
        <v>78.991074997338544</v>
      </c>
      <c r="O250" s="11">
        <f t="shared" si="43"/>
        <v>13516.036777199222</v>
      </c>
      <c r="P250" s="11">
        <f t="shared" si="38"/>
        <v>0</v>
      </c>
      <c r="Q250" s="14"/>
    </row>
    <row r="251" spans="1:17" x14ac:dyDescent="0.25">
      <c r="A251" s="9">
        <f>IF(A250="","",IF(B250&lt;C250,A250,IF(A250=MAX('entry data'!$B$8:$B$507),"",A250+1)))</f>
        <v>4</v>
      </c>
      <c r="B251" s="9">
        <f t="shared" si="39"/>
        <v>52</v>
      </c>
      <c r="C251" s="9">
        <f>IF(ISERROR(VLOOKUP(A251,'entry data'!B:G,6,0)),"",VLOOKUP(A251,'entry data'!B:G,6,0))</f>
        <v>312</v>
      </c>
      <c r="D251" s="9" t="str">
        <f>IF(ISERROR(VLOOKUP(A251,'entry data'!B:C,2,0)),"",VLOOKUP(A251,'entry data'!B:C,2,0))</f>
        <v>Consolidation Loan</v>
      </c>
      <c r="E251" s="9" t="str">
        <f>IF(ISERROR(VLOOKUP(A251,'entry data'!B:E,4,0)),"",VLOOKUP(A251,'entry data'!B:E,4,0))</f>
        <v>weekly</v>
      </c>
      <c r="F251" s="11">
        <f>IF(A251="","",IF(ISERROR(VLOOKUP(A251,'entry data'!B:F,5,0)),"",VLOOKUP(A251,'entry data'!B:F,5,0)))</f>
        <v>15000</v>
      </c>
      <c r="G251" s="12">
        <f>IF(A251="","",IF(ISERROR(VLOOKUP(A251,'entry data'!B:I,8,0)),"",VLOOKUP(A251,'entry data'!B:I,7,0)))</f>
        <v>0.182</v>
      </c>
      <c r="H251" s="13">
        <f>IF(A251="","",IF(B251=1,VLOOKUP(A251,'entry data'!B:D,3,0),I250))</f>
        <v>41101</v>
      </c>
      <c r="I251" s="14">
        <f>IF(A251="","",IF(E251="weekly",7,IF(E251="fortnightly",14,IF(E251="monthly",DATE(IF(MONTH(H251)=12,YEAR(H251)+1,YEAR(H251)),VLOOKUP(MONTH(H251),index!$D$2:$G$13,2,0),DAY(H251)),
IF(E251="quarterly",DATE(IF(MONTH(H251)&gt;=10,YEAR(H251)+1,YEAR(H251)),VLOOKUP(MONTH(H251),index!$D$2:$G$13,3,0),DAY(H251)),
IF(E251="halfyearly",DATE(IF(MONTH(H251)&gt;=7,YEAR(H251)+1,YEAR(H251)),VLOOKUP(MONTH(H251),index!$D$2:$G$13,4,0),DAY(H251)),
DATE(YEAR(H251)+1,MONTH(H251),DAY(H251)))))-H251))+H251)</f>
        <v>41108</v>
      </c>
      <c r="J251" s="9" t="str">
        <f t="shared" si="40"/>
        <v>2012-07</v>
      </c>
      <c r="K251" s="11">
        <f t="shared" si="41"/>
        <v>13516.036777199222</v>
      </c>
      <c r="L251" s="11">
        <f t="shared" si="42"/>
        <v>31.814552109251395</v>
      </c>
      <c r="M251" s="11">
        <f>IF(A251="","",VLOOKUP(E251,index!$A$1:$B$6,2,0)*K251*G251)</f>
        <v>47.176522888087149</v>
      </c>
      <c r="N251" s="11">
        <f>IF(A251="","",-PMT(G251*VLOOKUP(E251,index!$A$1:$B$6,2,0),C251,F251,0,0))</f>
        <v>78.991074997338544</v>
      </c>
      <c r="O251" s="11">
        <f t="shared" si="43"/>
        <v>13484.22222508997</v>
      </c>
      <c r="P251" s="11">
        <f t="shared" si="38"/>
        <v>0</v>
      </c>
      <c r="Q251" s="14"/>
    </row>
    <row r="252" spans="1:17" x14ac:dyDescent="0.25">
      <c r="A252" s="9">
        <f>IF(A251="","",IF(B251&lt;C251,A251,IF(A251=MAX('entry data'!$B$8:$B$507),"",A251+1)))</f>
        <v>4</v>
      </c>
      <c r="B252" s="9">
        <f t="shared" si="39"/>
        <v>53</v>
      </c>
      <c r="C252" s="9">
        <f>IF(ISERROR(VLOOKUP(A252,'entry data'!B:G,6,0)),"",VLOOKUP(A252,'entry data'!B:G,6,0))</f>
        <v>312</v>
      </c>
      <c r="D252" s="9" t="str">
        <f>IF(ISERROR(VLOOKUP(A252,'entry data'!B:C,2,0)),"",VLOOKUP(A252,'entry data'!B:C,2,0))</f>
        <v>Consolidation Loan</v>
      </c>
      <c r="E252" s="9" t="str">
        <f>IF(ISERROR(VLOOKUP(A252,'entry data'!B:E,4,0)),"",VLOOKUP(A252,'entry data'!B:E,4,0))</f>
        <v>weekly</v>
      </c>
      <c r="F252" s="11">
        <f>IF(A252="","",IF(ISERROR(VLOOKUP(A252,'entry data'!B:F,5,0)),"",VLOOKUP(A252,'entry data'!B:F,5,0)))</f>
        <v>15000</v>
      </c>
      <c r="G252" s="12">
        <f>IF(A252="","",IF(ISERROR(VLOOKUP(A252,'entry data'!B:I,8,0)),"",VLOOKUP(A252,'entry data'!B:I,7,0)))</f>
        <v>0.182</v>
      </c>
      <c r="H252" s="13">
        <f>IF(A252="","",IF(B252=1,VLOOKUP(A252,'entry data'!B:D,3,0),I251))</f>
        <v>41108</v>
      </c>
      <c r="I252" s="14">
        <f>IF(A252="","",IF(E252="weekly",7,IF(E252="fortnightly",14,IF(E252="monthly",DATE(IF(MONTH(H252)=12,YEAR(H252)+1,YEAR(H252)),VLOOKUP(MONTH(H252),index!$D$2:$G$13,2,0),DAY(H252)),
IF(E252="quarterly",DATE(IF(MONTH(H252)&gt;=10,YEAR(H252)+1,YEAR(H252)),VLOOKUP(MONTH(H252),index!$D$2:$G$13,3,0),DAY(H252)),
IF(E252="halfyearly",DATE(IF(MONTH(H252)&gt;=7,YEAR(H252)+1,YEAR(H252)),VLOOKUP(MONTH(H252),index!$D$2:$G$13,4,0),DAY(H252)),
DATE(YEAR(H252)+1,MONTH(H252),DAY(H252)))))-H252))+H252)</f>
        <v>41115</v>
      </c>
      <c r="J252" s="9" t="str">
        <f t="shared" si="40"/>
        <v>2012-07</v>
      </c>
      <c r="K252" s="11">
        <f t="shared" si="41"/>
        <v>13484.22222508997</v>
      </c>
      <c r="L252" s="11">
        <f t="shared" si="42"/>
        <v>31.925597970586146</v>
      </c>
      <c r="M252" s="11">
        <f>IF(A252="","",VLOOKUP(E252,index!$A$1:$B$6,2,0)*K252*G252)</f>
        <v>47.065477026752397</v>
      </c>
      <c r="N252" s="11">
        <f>IF(A252="","",-PMT(G252*VLOOKUP(E252,index!$A$1:$B$6,2,0),C252,F252,0,0))</f>
        <v>78.991074997338544</v>
      </c>
      <c r="O252" s="11">
        <f t="shared" si="43"/>
        <v>13452.296627119384</v>
      </c>
      <c r="P252" s="11">
        <f t="shared" si="38"/>
        <v>13452.296627119384</v>
      </c>
      <c r="Q252" s="14"/>
    </row>
    <row r="253" spans="1:17" x14ac:dyDescent="0.25">
      <c r="A253" s="9">
        <f>IF(A252="","",IF(B252&lt;C252,A252,IF(A252=MAX('entry data'!$B$8:$B$507),"",A252+1)))</f>
        <v>4</v>
      </c>
      <c r="B253" s="9">
        <f t="shared" si="39"/>
        <v>54</v>
      </c>
      <c r="C253" s="9">
        <f>IF(ISERROR(VLOOKUP(A253,'entry data'!B:G,6,0)),"",VLOOKUP(A253,'entry data'!B:G,6,0))</f>
        <v>312</v>
      </c>
      <c r="D253" s="9" t="str">
        <f>IF(ISERROR(VLOOKUP(A253,'entry data'!B:C,2,0)),"",VLOOKUP(A253,'entry data'!B:C,2,0))</f>
        <v>Consolidation Loan</v>
      </c>
      <c r="E253" s="9" t="str">
        <f>IF(ISERROR(VLOOKUP(A253,'entry data'!B:E,4,0)),"",VLOOKUP(A253,'entry data'!B:E,4,0))</f>
        <v>weekly</v>
      </c>
      <c r="F253" s="11">
        <f>IF(A253="","",IF(ISERROR(VLOOKUP(A253,'entry data'!B:F,5,0)),"",VLOOKUP(A253,'entry data'!B:F,5,0)))</f>
        <v>15000</v>
      </c>
      <c r="G253" s="12">
        <f>IF(A253="","",IF(ISERROR(VLOOKUP(A253,'entry data'!B:I,8,0)),"",VLOOKUP(A253,'entry data'!B:I,7,0)))</f>
        <v>0.182</v>
      </c>
      <c r="H253" s="13">
        <f>IF(A253="","",IF(B253=1,VLOOKUP(A253,'entry data'!B:D,3,0),I252))</f>
        <v>41115</v>
      </c>
      <c r="I253" s="14">
        <f>IF(A253="","",IF(E253="weekly",7,IF(E253="fortnightly",14,IF(E253="monthly",DATE(IF(MONTH(H253)=12,YEAR(H253)+1,YEAR(H253)),VLOOKUP(MONTH(H253),index!$D$2:$G$13,2,0),DAY(H253)),
IF(E253="quarterly",DATE(IF(MONTH(H253)&gt;=10,YEAR(H253)+1,YEAR(H253)),VLOOKUP(MONTH(H253),index!$D$2:$G$13,3,0),DAY(H253)),
IF(E253="halfyearly",DATE(IF(MONTH(H253)&gt;=7,YEAR(H253)+1,YEAR(H253)),VLOOKUP(MONTH(H253),index!$D$2:$G$13,4,0),DAY(H253)),
DATE(YEAR(H253)+1,MONTH(H253),DAY(H253)))))-H253))+H253)</f>
        <v>41122</v>
      </c>
      <c r="J253" s="9" t="str">
        <f t="shared" si="40"/>
        <v>2012-08</v>
      </c>
      <c r="K253" s="11">
        <f t="shared" si="41"/>
        <v>13452.296627119384</v>
      </c>
      <c r="L253" s="11">
        <f t="shared" si="42"/>
        <v>32.037031427612256</v>
      </c>
      <c r="M253" s="11">
        <f>IF(A253="","",VLOOKUP(E253,index!$A$1:$B$6,2,0)*K253*G253)</f>
        <v>46.954043569726288</v>
      </c>
      <c r="N253" s="11">
        <f>IF(A253="","",-PMT(G253*VLOOKUP(E253,index!$A$1:$B$6,2,0),C253,F253,0,0))</f>
        <v>78.991074997338544</v>
      </c>
      <c r="O253" s="11">
        <f t="shared" si="43"/>
        <v>13420.259595691772</v>
      </c>
      <c r="P253" s="11">
        <f t="shared" si="38"/>
        <v>0</v>
      </c>
      <c r="Q253" s="14"/>
    </row>
    <row r="254" spans="1:17" x14ac:dyDescent="0.25">
      <c r="A254" s="9">
        <f>IF(A253="","",IF(B253&lt;C253,A253,IF(A253=MAX('entry data'!$B$8:$B$507),"",A253+1)))</f>
        <v>4</v>
      </c>
      <c r="B254" s="9">
        <f t="shared" si="39"/>
        <v>55</v>
      </c>
      <c r="C254" s="9">
        <f>IF(ISERROR(VLOOKUP(A254,'entry data'!B:G,6,0)),"",VLOOKUP(A254,'entry data'!B:G,6,0))</f>
        <v>312</v>
      </c>
      <c r="D254" s="9" t="str">
        <f>IF(ISERROR(VLOOKUP(A254,'entry data'!B:C,2,0)),"",VLOOKUP(A254,'entry data'!B:C,2,0))</f>
        <v>Consolidation Loan</v>
      </c>
      <c r="E254" s="9" t="str">
        <f>IF(ISERROR(VLOOKUP(A254,'entry data'!B:E,4,0)),"",VLOOKUP(A254,'entry data'!B:E,4,0))</f>
        <v>weekly</v>
      </c>
      <c r="F254" s="11">
        <f>IF(A254="","",IF(ISERROR(VLOOKUP(A254,'entry data'!B:F,5,0)),"",VLOOKUP(A254,'entry data'!B:F,5,0)))</f>
        <v>15000</v>
      </c>
      <c r="G254" s="12">
        <f>IF(A254="","",IF(ISERROR(VLOOKUP(A254,'entry data'!B:I,8,0)),"",VLOOKUP(A254,'entry data'!B:I,7,0)))</f>
        <v>0.182</v>
      </c>
      <c r="H254" s="13">
        <f>IF(A254="","",IF(B254=1,VLOOKUP(A254,'entry data'!B:D,3,0),I253))</f>
        <v>41122</v>
      </c>
      <c r="I254" s="14">
        <f>IF(A254="","",IF(E254="weekly",7,IF(E254="fortnightly",14,IF(E254="monthly",DATE(IF(MONTH(H254)=12,YEAR(H254)+1,YEAR(H254)),VLOOKUP(MONTH(H254),index!$D$2:$G$13,2,0),DAY(H254)),
IF(E254="quarterly",DATE(IF(MONTH(H254)&gt;=10,YEAR(H254)+1,YEAR(H254)),VLOOKUP(MONTH(H254),index!$D$2:$G$13,3,0),DAY(H254)),
IF(E254="halfyearly",DATE(IF(MONTH(H254)&gt;=7,YEAR(H254)+1,YEAR(H254)),VLOOKUP(MONTH(H254),index!$D$2:$G$13,4,0),DAY(H254)),
DATE(YEAR(H254)+1,MONTH(H254),DAY(H254)))))-H254))+H254)</f>
        <v>41129</v>
      </c>
      <c r="J254" s="9" t="str">
        <f t="shared" si="40"/>
        <v>2012-08</v>
      </c>
      <c r="K254" s="11">
        <f t="shared" si="41"/>
        <v>13420.259595691772</v>
      </c>
      <c r="L254" s="11">
        <f t="shared" si="42"/>
        <v>32.148853833197947</v>
      </c>
      <c r="M254" s="11">
        <f>IF(A254="","",VLOOKUP(E254,index!$A$1:$B$6,2,0)*K254*G254)</f>
        <v>46.842221164140597</v>
      </c>
      <c r="N254" s="11">
        <f>IF(A254="","",-PMT(G254*VLOOKUP(E254,index!$A$1:$B$6,2,0),C254,F254,0,0))</f>
        <v>78.991074997338544</v>
      </c>
      <c r="O254" s="11">
        <f t="shared" si="43"/>
        <v>13388.110741858574</v>
      </c>
      <c r="P254" s="11">
        <f t="shared" si="38"/>
        <v>0</v>
      </c>
      <c r="Q254" s="14"/>
    </row>
    <row r="255" spans="1:17" x14ac:dyDescent="0.25">
      <c r="A255" s="9">
        <f>IF(A254="","",IF(B254&lt;C254,A254,IF(A254=MAX('entry data'!$B$8:$B$507),"",A254+1)))</f>
        <v>4</v>
      </c>
      <c r="B255" s="9">
        <f t="shared" si="39"/>
        <v>56</v>
      </c>
      <c r="C255" s="9">
        <f>IF(ISERROR(VLOOKUP(A255,'entry data'!B:G,6,0)),"",VLOOKUP(A255,'entry data'!B:G,6,0))</f>
        <v>312</v>
      </c>
      <c r="D255" s="9" t="str">
        <f>IF(ISERROR(VLOOKUP(A255,'entry data'!B:C,2,0)),"",VLOOKUP(A255,'entry data'!B:C,2,0))</f>
        <v>Consolidation Loan</v>
      </c>
      <c r="E255" s="9" t="str">
        <f>IF(ISERROR(VLOOKUP(A255,'entry data'!B:E,4,0)),"",VLOOKUP(A255,'entry data'!B:E,4,0))</f>
        <v>weekly</v>
      </c>
      <c r="F255" s="11">
        <f>IF(A255="","",IF(ISERROR(VLOOKUP(A255,'entry data'!B:F,5,0)),"",VLOOKUP(A255,'entry data'!B:F,5,0)))</f>
        <v>15000</v>
      </c>
      <c r="G255" s="12">
        <f>IF(A255="","",IF(ISERROR(VLOOKUP(A255,'entry data'!B:I,8,0)),"",VLOOKUP(A255,'entry data'!B:I,7,0)))</f>
        <v>0.182</v>
      </c>
      <c r="H255" s="13">
        <f>IF(A255="","",IF(B255=1,VLOOKUP(A255,'entry data'!B:D,3,0),I254))</f>
        <v>41129</v>
      </c>
      <c r="I255" s="14">
        <f>IF(A255="","",IF(E255="weekly",7,IF(E255="fortnightly",14,IF(E255="monthly",DATE(IF(MONTH(H255)=12,YEAR(H255)+1,YEAR(H255)),VLOOKUP(MONTH(H255),index!$D$2:$G$13,2,0),DAY(H255)),
IF(E255="quarterly",DATE(IF(MONTH(H255)&gt;=10,YEAR(H255)+1,YEAR(H255)),VLOOKUP(MONTH(H255),index!$D$2:$G$13,3,0),DAY(H255)),
IF(E255="halfyearly",DATE(IF(MONTH(H255)&gt;=7,YEAR(H255)+1,YEAR(H255)),VLOOKUP(MONTH(H255),index!$D$2:$G$13,4,0),DAY(H255)),
DATE(YEAR(H255)+1,MONTH(H255),DAY(H255)))))-H255))+H255)</f>
        <v>41136</v>
      </c>
      <c r="J255" s="9" t="str">
        <f t="shared" si="40"/>
        <v>2012-08</v>
      </c>
      <c r="K255" s="11">
        <f t="shared" si="41"/>
        <v>13388.110741858574</v>
      </c>
      <c r="L255" s="11">
        <f t="shared" si="42"/>
        <v>32.261066544933541</v>
      </c>
      <c r="M255" s="11">
        <f>IF(A255="","",VLOOKUP(E255,index!$A$1:$B$6,2,0)*K255*G255)</f>
        <v>46.730008452405002</v>
      </c>
      <c r="N255" s="11">
        <f>IF(A255="","",-PMT(G255*VLOOKUP(E255,index!$A$1:$B$6,2,0),C255,F255,0,0))</f>
        <v>78.991074997338544</v>
      </c>
      <c r="O255" s="11">
        <f t="shared" si="43"/>
        <v>13355.849675313641</v>
      </c>
      <c r="P255" s="11">
        <f t="shared" si="38"/>
        <v>0</v>
      </c>
      <c r="Q255" s="14"/>
    </row>
    <row r="256" spans="1:17" x14ac:dyDescent="0.25">
      <c r="A256" s="9">
        <f>IF(A255="","",IF(B255&lt;C255,A255,IF(A255=MAX('entry data'!$B$8:$B$507),"",A255+1)))</f>
        <v>4</v>
      </c>
      <c r="B256" s="9">
        <f t="shared" si="39"/>
        <v>57</v>
      </c>
      <c r="C256" s="9">
        <f>IF(ISERROR(VLOOKUP(A256,'entry data'!B:G,6,0)),"",VLOOKUP(A256,'entry data'!B:G,6,0))</f>
        <v>312</v>
      </c>
      <c r="D256" s="9" t="str">
        <f>IF(ISERROR(VLOOKUP(A256,'entry data'!B:C,2,0)),"",VLOOKUP(A256,'entry data'!B:C,2,0))</f>
        <v>Consolidation Loan</v>
      </c>
      <c r="E256" s="9" t="str">
        <f>IF(ISERROR(VLOOKUP(A256,'entry data'!B:E,4,0)),"",VLOOKUP(A256,'entry data'!B:E,4,0))</f>
        <v>weekly</v>
      </c>
      <c r="F256" s="11">
        <f>IF(A256="","",IF(ISERROR(VLOOKUP(A256,'entry data'!B:F,5,0)),"",VLOOKUP(A256,'entry data'!B:F,5,0)))</f>
        <v>15000</v>
      </c>
      <c r="G256" s="12">
        <f>IF(A256="","",IF(ISERROR(VLOOKUP(A256,'entry data'!B:I,8,0)),"",VLOOKUP(A256,'entry data'!B:I,7,0)))</f>
        <v>0.182</v>
      </c>
      <c r="H256" s="13">
        <f>IF(A256="","",IF(B256=1,VLOOKUP(A256,'entry data'!B:D,3,0),I255))</f>
        <v>41136</v>
      </c>
      <c r="I256" s="14">
        <f>IF(A256="","",IF(E256="weekly",7,IF(E256="fortnightly",14,IF(E256="monthly",DATE(IF(MONTH(H256)=12,YEAR(H256)+1,YEAR(H256)),VLOOKUP(MONTH(H256),index!$D$2:$G$13,2,0),DAY(H256)),
IF(E256="quarterly",DATE(IF(MONTH(H256)&gt;=10,YEAR(H256)+1,YEAR(H256)),VLOOKUP(MONTH(H256),index!$D$2:$G$13,3,0),DAY(H256)),
IF(E256="halfyearly",DATE(IF(MONTH(H256)&gt;=7,YEAR(H256)+1,YEAR(H256)),VLOOKUP(MONTH(H256),index!$D$2:$G$13,4,0),DAY(H256)),
DATE(YEAR(H256)+1,MONTH(H256),DAY(H256)))))-H256))+H256)</f>
        <v>41143</v>
      </c>
      <c r="J256" s="9" t="str">
        <f t="shared" si="40"/>
        <v>2012-08</v>
      </c>
      <c r="K256" s="11">
        <f t="shared" si="41"/>
        <v>13355.849675313641</v>
      </c>
      <c r="L256" s="11">
        <f t="shared" si="42"/>
        <v>32.37367092514792</v>
      </c>
      <c r="M256" s="11">
        <f>IF(A256="","",VLOOKUP(E256,index!$A$1:$B$6,2,0)*K256*G256)</f>
        <v>46.617404072190624</v>
      </c>
      <c r="N256" s="11">
        <f>IF(A256="","",-PMT(G256*VLOOKUP(E256,index!$A$1:$B$6,2,0),C256,F256,0,0))</f>
        <v>78.991074997338544</v>
      </c>
      <c r="O256" s="11">
        <f t="shared" si="43"/>
        <v>13323.476004388493</v>
      </c>
      <c r="P256" s="11">
        <f t="shared" si="38"/>
        <v>0</v>
      </c>
      <c r="Q256" s="14"/>
    </row>
    <row r="257" spans="1:17" x14ac:dyDescent="0.25">
      <c r="A257" s="9">
        <f>IF(A256="","",IF(B256&lt;C256,A256,IF(A256=MAX('entry data'!$B$8:$B$507),"",A256+1)))</f>
        <v>4</v>
      </c>
      <c r="B257" s="9">
        <f t="shared" si="39"/>
        <v>58</v>
      </c>
      <c r="C257" s="9">
        <f>IF(ISERROR(VLOOKUP(A257,'entry data'!B:G,6,0)),"",VLOOKUP(A257,'entry data'!B:G,6,0))</f>
        <v>312</v>
      </c>
      <c r="D257" s="9" t="str">
        <f>IF(ISERROR(VLOOKUP(A257,'entry data'!B:C,2,0)),"",VLOOKUP(A257,'entry data'!B:C,2,0))</f>
        <v>Consolidation Loan</v>
      </c>
      <c r="E257" s="9" t="str">
        <f>IF(ISERROR(VLOOKUP(A257,'entry data'!B:E,4,0)),"",VLOOKUP(A257,'entry data'!B:E,4,0))</f>
        <v>weekly</v>
      </c>
      <c r="F257" s="11">
        <f>IF(A257="","",IF(ISERROR(VLOOKUP(A257,'entry data'!B:F,5,0)),"",VLOOKUP(A257,'entry data'!B:F,5,0)))</f>
        <v>15000</v>
      </c>
      <c r="G257" s="12">
        <f>IF(A257="","",IF(ISERROR(VLOOKUP(A257,'entry data'!B:I,8,0)),"",VLOOKUP(A257,'entry data'!B:I,7,0)))</f>
        <v>0.182</v>
      </c>
      <c r="H257" s="13">
        <f>IF(A257="","",IF(B257=1,VLOOKUP(A257,'entry data'!B:D,3,0),I256))</f>
        <v>41143</v>
      </c>
      <c r="I257" s="14">
        <f>IF(A257="","",IF(E257="weekly",7,IF(E257="fortnightly",14,IF(E257="monthly",DATE(IF(MONTH(H257)=12,YEAR(H257)+1,YEAR(H257)),VLOOKUP(MONTH(H257),index!$D$2:$G$13,2,0),DAY(H257)),
IF(E257="quarterly",DATE(IF(MONTH(H257)&gt;=10,YEAR(H257)+1,YEAR(H257)),VLOOKUP(MONTH(H257),index!$D$2:$G$13,3,0),DAY(H257)),
IF(E257="halfyearly",DATE(IF(MONTH(H257)&gt;=7,YEAR(H257)+1,YEAR(H257)),VLOOKUP(MONTH(H257),index!$D$2:$G$13,4,0),DAY(H257)),
DATE(YEAR(H257)+1,MONTH(H257),DAY(H257)))))-H257))+H257)</f>
        <v>41150</v>
      </c>
      <c r="J257" s="9" t="str">
        <f t="shared" si="40"/>
        <v>2012-08</v>
      </c>
      <c r="K257" s="11">
        <f t="shared" si="41"/>
        <v>13323.476004388493</v>
      </c>
      <c r="L257" s="11">
        <f t="shared" si="42"/>
        <v>32.486668340925007</v>
      </c>
      <c r="M257" s="11">
        <f>IF(A257="","",VLOOKUP(E257,index!$A$1:$B$6,2,0)*K257*G257)</f>
        <v>46.504406656413536</v>
      </c>
      <c r="N257" s="11">
        <f>IF(A257="","",-PMT(G257*VLOOKUP(E257,index!$A$1:$B$6,2,0),C257,F257,0,0))</f>
        <v>78.991074997338544</v>
      </c>
      <c r="O257" s="11">
        <f t="shared" si="43"/>
        <v>13290.989336047567</v>
      </c>
      <c r="P257" s="11">
        <f t="shared" si="38"/>
        <v>13290.989336047567</v>
      </c>
      <c r="Q257" s="14"/>
    </row>
    <row r="258" spans="1:17" x14ac:dyDescent="0.25">
      <c r="A258" s="9">
        <f>IF(A257="","",IF(B257&lt;C257,A257,IF(A257=MAX('entry data'!$B$8:$B$507),"",A257+1)))</f>
        <v>4</v>
      </c>
      <c r="B258" s="9">
        <f t="shared" si="39"/>
        <v>59</v>
      </c>
      <c r="C258" s="9">
        <f>IF(ISERROR(VLOOKUP(A258,'entry data'!B:G,6,0)),"",VLOOKUP(A258,'entry data'!B:G,6,0))</f>
        <v>312</v>
      </c>
      <c r="D258" s="9" t="str">
        <f>IF(ISERROR(VLOOKUP(A258,'entry data'!B:C,2,0)),"",VLOOKUP(A258,'entry data'!B:C,2,0))</f>
        <v>Consolidation Loan</v>
      </c>
      <c r="E258" s="9" t="str">
        <f>IF(ISERROR(VLOOKUP(A258,'entry data'!B:E,4,0)),"",VLOOKUP(A258,'entry data'!B:E,4,0))</f>
        <v>weekly</v>
      </c>
      <c r="F258" s="11">
        <f>IF(A258="","",IF(ISERROR(VLOOKUP(A258,'entry data'!B:F,5,0)),"",VLOOKUP(A258,'entry data'!B:F,5,0)))</f>
        <v>15000</v>
      </c>
      <c r="G258" s="12">
        <f>IF(A258="","",IF(ISERROR(VLOOKUP(A258,'entry data'!B:I,8,0)),"",VLOOKUP(A258,'entry data'!B:I,7,0)))</f>
        <v>0.182</v>
      </c>
      <c r="H258" s="13">
        <f>IF(A258="","",IF(B258=1,VLOOKUP(A258,'entry data'!B:D,3,0),I257))</f>
        <v>41150</v>
      </c>
      <c r="I258" s="14">
        <f>IF(A258="","",IF(E258="weekly",7,IF(E258="fortnightly",14,IF(E258="monthly",DATE(IF(MONTH(H258)=12,YEAR(H258)+1,YEAR(H258)),VLOOKUP(MONTH(H258),index!$D$2:$G$13,2,0),DAY(H258)),
IF(E258="quarterly",DATE(IF(MONTH(H258)&gt;=10,YEAR(H258)+1,YEAR(H258)),VLOOKUP(MONTH(H258),index!$D$2:$G$13,3,0),DAY(H258)),
IF(E258="halfyearly",DATE(IF(MONTH(H258)&gt;=7,YEAR(H258)+1,YEAR(H258)),VLOOKUP(MONTH(H258),index!$D$2:$G$13,4,0),DAY(H258)),
DATE(YEAR(H258)+1,MONTH(H258),DAY(H258)))))-H258))+H258)</f>
        <v>41157</v>
      </c>
      <c r="J258" s="9" t="str">
        <f t="shared" si="40"/>
        <v>2012-09</v>
      </c>
      <c r="K258" s="11">
        <f t="shared" si="41"/>
        <v>13290.989336047567</v>
      </c>
      <c r="L258" s="11">
        <f t="shared" si="42"/>
        <v>32.600060164120464</v>
      </c>
      <c r="M258" s="11">
        <f>IF(A258="","",VLOOKUP(E258,index!$A$1:$B$6,2,0)*K258*G258)</f>
        <v>46.39101483321808</v>
      </c>
      <c r="N258" s="11">
        <f>IF(A258="","",-PMT(G258*VLOOKUP(E258,index!$A$1:$B$6,2,0),C258,F258,0,0))</f>
        <v>78.991074997338544</v>
      </c>
      <c r="O258" s="11">
        <f t="shared" si="43"/>
        <v>13258.389275883446</v>
      </c>
      <c r="P258" s="11">
        <f t="shared" si="38"/>
        <v>0</v>
      </c>
      <c r="Q258" s="14"/>
    </row>
    <row r="259" spans="1:17" x14ac:dyDescent="0.25">
      <c r="A259" s="9">
        <f>IF(A258="","",IF(B258&lt;C258,A258,IF(A258=MAX('entry data'!$B$8:$B$507),"",A258+1)))</f>
        <v>4</v>
      </c>
      <c r="B259" s="9">
        <f t="shared" si="39"/>
        <v>60</v>
      </c>
      <c r="C259" s="9">
        <f>IF(ISERROR(VLOOKUP(A259,'entry data'!B:G,6,0)),"",VLOOKUP(A259,'entry data'!B:G,6,0))</f>
        <v>312</v>
      </c>
      <c r="D259" s="9" t="str">
        <f>IF(ISERROR(VLOOKUP(A259,'entry data'!B:C,2,0)),"",VLOOKUP(A259,'entry data'!B:C,2,0))</f>
        <v>Consolidation Loan</v>
      </c>
      <c r="E259" s="9" t="str">
        <f>IF(ISERROR(VLOOKUP(A259,'entry data'!B:E,4,0)),"",VLOOKUP(A259,'entry data'!B:E,4,0))</f>
        <v>weekly</v>
      </c>
      <c r="F259" s="11">
        <f>IF(A259="","",IF(ISERROR(VLOOKUP(A259,'entry data'!B:F,5,0)),"",VLOOKUP(A259,'entry data'!B:F,5,0)))</f>
        <v>15000</v>
      </c>
      <c r="G259" s="12">
        <f>IF(A259="","",IF(ISERROR(VLOOKUP(A259,'entry data'!B:I,8,0)),"",VLOOKUP(A259,'entry data'!B:I,7,0)))</f>
        <v>0.182</v>
      </c>
      <c r="H259" s="13">
        <f>IF(A259="","",IF(B259=1,VLOOKUP(A259,'entry data'!B:D,3,0),I258))</f>
        <v>41157</v>
      </c>
      <c r="I259" s="14">
        <f>IF(A259="","",IF(E259="weekly",7,IF(E259="fortnightly",14,IF(E259="monthly",DATE(IF(MONTH(H259)=12,YEAR(H259)+1,YEAR(H259)),VLOOKUP(MONTH(H259),index!$D$2:$G$13,2,0),DAY(H259)),
IF(E259="quarterly",DATE(IF(MONTH(H259)&gt;=10,YEAR(H259)+1,YEAR(H259)),VLOOKUP(MONTH(H259),index!$D$2:$G$13,3,0),DAY(H259)),
IF(E259="halfyearly",DATE(IF(MONTH(H259)&gt;=7,YEAR(H259)+1,YEAR(H259)),VLOOKUP(MONTH(H259),index!$D$2:$G$13,4,0),DAY(H259)),
DATE(YEAR(H259)+1,MONTH(H259),DAY(H259)))))-H259))+H259)</f>
        <v>41164</v>
      </c>
      <c r="J259" s="9" t="str">
        <f t="shared" si="40"/>
        <v>2012-09</v>
      </c>
      <c r="K259" s="11">
        <f t="shared" si="41"/>
        <v>13258.389275883446</v>
      </c>
      <c r="L259" s="11">
        <f t="shared" si="42"/>
        <v>32.713847771378241</v>
      </c>
      <c r="M259" s="11">
        <f>IF(A259="","",VLOOKUP(E259,index!$A$1:$B$6,2,0)*K259*G259)</f>
        <v>46.277227225960303</v>
      </c>
      <c r="N259" s="11">
        <f>IF(A259="","",-PMT(G259*VLOOKUP(E259,index!$A$1:$B$6,2,0),C259,F259,0,0))</f>
        <v>78.991074997338544</v>
      </c>
      <c r="O259" s="11">
        <f t="shared" si="43"/>
        <v>13225.675428112068</v>
      </c>
      <c r="P259" s="11">
        <f t="shared" ref="P259:P322" si="44">IF(A259="","",IF(J259&lt;&gt;J260,O259,0))</f>
        <v>0</v>
      </c>
      <c r="Q259" s="14"/>
    </row>
    <row r="260" spans="1:17" x14ac:dyDescent="0.25">
      <c r="A260" s="9">
        <f>IF(A259="","",IF(B259&lt;C259,A259,IF(A259=MAX('entry data'!$B$8:$B$507),"",A259+1)))</f>
        <v>4</v>
      </c>
      <c r="B260" s="9">
        <f t="shared" si="39"/>
        <v>61</v>
      </c>
      <c r="C260" s="9">
        <f>IF(ISERROR(VLOOKUP(A260,'entry data'!B:G,6,0)),"",VLOOKUP(A260,'entry data'!B:G,6,0))</f>
        <v>312</v>
      </c>
      <c r="D260" s="9" t="str">
        <f>IF(ISERROR(VLOOKUP(A260,'entry data'!B:C,2,0)),"",VLOOKUP(A260,'entry data'!B:C,2,0))</f>
        <v>Consolidation Loan</v>
      </c>
      <c r="E260" s="9" t="str">
        <f>IF(ISERROR(VLOOKUP(A260,'entry data'!B:E,4,0)),"",VLOOKUP(A260,'entry data'!B:E,4,0))</f>
        <v>weekly</v>
      </c>
      <c r="F260" s="11">
        <f>IF(A260="","",IF(ISERROR(VLOOKUP(A260,'entry data'!B:F,5,0)),"",VLOOKUP(A260,'entry data'!B:F,5,0)))</f>
        <v>15000</v>
      </c>
      <c r="G260" s="12">
        <f>IF(A260="","",IF(ISERROR(VLOOKUP(A260,'entry data'!B:I,8,0)),"",VLOOKUP(A260,'entry data'!B:I,7,0)))</f>
        <v>0.182</v>
      </c>
      <c r="H260" s="13">
        <f>IF(A260="","",IF(B260=1,VLOOKUP(A260,'entry data'!B:D,3,0),I259))</f>
        <v>41164</v>
      </c>
      <c r="I260" s="14">
        <f>IF(A260="","",IF(E260="weekly",7,IF(E260="fortnightly",14,IF(E260="monthly",DATE(IF(MONTH(H260)=12,YEAR(H260)+1,YEAR(H260)),VLOOKUP(MONTH(H260),index!$D$2:$G$13,2,0),DAY(H260)),
IF(E260="quarterly",DATE(IF(MONTH(H260)&gt;=10,YEAR(H260)+1,YEAR(H260)),VLOOKUP(MONTH(H260),index!$D$2:$G$13,3,0),DAY(H260)),
IF(E260="halfyearly",DATE(IF(MONTH(H260)&gt;=7,YEAR(H260)+1,YEAR(H260)),VLOOKUP(MONTH(H260),index!$D$2:$G$13,4,0),DAY(H260)),
DATE(YEAR(H260)+1,MONTH(H260),DAY(H260)))))-H260))+H260)</f>
        <v>41171</v>
      </c>
      <c r="J260" s="9" t="str">
        <f t="shared" si="40"/>
        <v>2012-09</v>
      </c>
      <c r="K260" s="11">
        <f t="shared" si="41"/>
        <v>13225.675428112068</v>
      </c>
      <c r="L260" s="11">
        <f t="shared" si="42"/>
        <v>32.828032544147376</v>
      </c>
      <c r="M260" s="11">
        <f>IF(A260="","",VLOOKUP(E260,index!$A$1:$B$6,2,0)*K260*G260)</f>
        <v>46.163042453191167</v>
      </c>
      <c r="N260" s="11">
        <f>IF(A260="","",-PMT(G260*VLOOKUP(E260,index!$A$1:$B$6,2,0),C260,F260,0,0))</f>
        <v>78.991074997338544</v>
      </c>
      <c r="O260" s="11">
        <f t="shared" si="43"/>
        <v>13192.847395567922</v>
      </c>
      <c r="P260" s="11">
        <f t="shared" si="44"/>
        <v>0</v>
      </c>
      <c r="Q260" s="14"/>
    </row>
    <row r="261" spans="1:17" x14ac:dyDescent="0.25">
      <c r="A261" s="9">
        <f>IF(A260="","",IF(B260&lt;C260,A260,IF(A260=MAX('entry data'!$B$8:$B$507),"",A260+1)))</f>
        <v>4</v>
      </c>
      <c r="B261" s="9">
        <f t="shared" si="39"/>
        <v>62</v>
      </c>
      <c r="C261" s="9">
        <f>IF(ISERROR(VLOOKUP(A261,'entry data'!B:G,6,0)),"",VLOOKUP(A261,'entry data'!B:G,6,0))</f>
        <v>312</v>
      </c>
      <c r="D261" s="9" t="str">
        <f>IF(ISERROR(VLOOKUP(A261,'entry data'!B:C,2,0)),"",VLOOKUP(A261,'entry data'!B:C,2,0))</f>
        <v>Consolidation Loan</v>
      </c>
      <c r="E261" s="9" t="str">
        <f>IF(ISERROR(VLOOKUP(A261,'entry data'!B:E,4,0)),"",VLOOKUP(A261,'entry data'!B:E,4,0))</f>
        <v>weekly</v>
      </c>
      <c r="F261" s="11">
        <f>IF(A261="","",IF(ISERROR(VLOOKUP(A261,'entry data'!B:F,5,0)),"",VLOOKUP(A261,'entry data'!B:F,5,0)))</f>
        <v>15000</v>
      </c>
      <c r="G261" s="12">
        <f>IF(A261="","",IF(ISERROR(VLOOKUP(A261,'entry data'!B:I,8,0)),"",VLOOKUP(A261,'entry data'!B:I,7,0)))</f>
        <v>0.182</v>
      </c>
      <c r="H261" s="13">
        <f>IF(A261="","",IF(B261=1,VLOOKUP(A261,'entry data'!B:D,3,0),I260))</f>
        <v>41171</v>
      </c>
      <c r="I261" s="14">
        <f>IF(A261="","",IF(E261="weekly",7,IF(E261="fortnightly",14,IF(E261="monthly",DATE(IF(MONTH(H261)=12,YEAR(H261)+1,YEAR(H261)),VLOOKUP(MONTH(H261),index!$D$2:$G$13,2,0),DAY(H261)),
IF(E261="quarterly",DATE(IF(MONTH(H261)&gt;=10,YEAR(H261)+1,YEAR(H261)),VLOOKUP(MONTH(H261),index!$D$2:$G$13,3,0),DAY(H261)),
IF(E261="halfyearly",DATE(IF(MONTH(H261)&gt;=7,YEAR(H261)+1,YEAR(H261)),VLOOKUP(MONTH(H261),index!$D$2:$G$13,4,0),DAY(H261)),
DATE(YEAR(H261)+1,MONTH(H261),DAY(H261)))))-H261))+H261)</f>
        <v>41178</v>
      </c>
      <c r="J261" s="9" t="str">
        <f t="shared" si="40"/>
        <v>2012-09</v>
      </c>
      <c r="K261" s="11">
        <f t="shared" si="41"/>
        <v>13192.847395567922</v>
      </c>
      <c r="L261" s="11">
        <f t="shared" si="42"/>
        <v>32.942615868698724</v>
      </c>
      <c r="M261" s="11">
        <f>IF(A261="","",VLOOKUP(E261,index!$A$1:$B$6,2,0)*K261*G261)</f>
        <v>46.04845912863982</v>
      </c>
      <c r="N261" s="11">
        <f>IF(A261="","",-PMT(G261*VLOOKUP(E261,index!$A$1:$B$6,2,0),C261,F261,0,0))</f>
        <v>78.991074997338544</v>
      </c>
      <c r="O261" s="11">
        <f t="shared" si="43"/>
        <v>13159.904779699224</v>
      </c>
      <c r="P261" s="11">
        <f t="shared" si="44"/>
        <v>13159.904779699224</v>
      </c>
      <c r="Q261" s="14"/>
    </row>
    <row r="262" spans="1:17" x14ac:dyDescent="0.25">
      <c r="A262" s="9">
        <f>IF(A261="","",IF(B261&lt;C261,A261,IF(A261=MAX('entry data'!$B$8:$B$507),"",A261+1)))</f>
        <v>4</v>
      </c>
      <c r="B262" s="9">
        <f t="shared" si="39"/>
        <v>63</v>
      </c>
      <c r="C262" s="9">
        <f>IF(ISERROR(VLOOKUP(A262,'entry data'!B:G,6,0)),"",VLOOKUP(A262,'entry data'!B:G,6,0))</f>
        <v>312</v>
      </c>
      <c r="D262" s="9" t="str">
        <f>IF(ISERROR(VLOOKUP(A262,'entry data'!B:C,2,0)),"",VLOOKUP(A262,'entry data'!B:C,2,0))</f>
        <v>Consolidation Loan</v>
      </c>
      <c r="E262" s="9" t="str">
        <f>IF(ISERROR(VLOOKUP(A262,'entry data'!B:E,4,0)),"",VLOOKUP(A262,'entry data'!B:E,4,0))</f>
        <v>weekly</v>
      </c>
      <c r="F262" s="11">
        <f>IF(A262="","",IF(ISERROR(VLOOKUP(A262,'entry data'!B:F,5,0)),"",VLOOKUP(A262,'entry data'!B:F,5,0)))</f>
        <v>15000</v>
      </c>
      <c r="G262" s="12">
        <f>IF(A262="","",IF(ISERROR(VLOOKUP(A262,'entry data'!B:I,8,0)),"",VLOOKUP(A262,'entry data'!B:I,7,0)))</f>
        <v>0.182</v>
      </c>
      <c r="H262" s="13">
        <f>IF(A262="","",IF(B262=1,VLOOKUP(A262,'entry data'!B:D,3,0),I261))</f>
        <v>41178</v>
      </c>
      <c r="I262" s="14">
        <f>IF(A262="","",IF(E262="weekly",7,IF(E262="fortnightly",14,IF(E262="monthly",DATE(IF(MONTH(H262)=12,YEAR(H262)+1,YEAR(H262)),VLOOKUP(MONTH(H262),index!$D$2:$G$13,2,0),DAY(H262)),
IF(E262="quarterly",DATE(IF(MONTH(H262)&gt;=10,YEAR(H262)+1,YEAR(H262)),VLOOKUP(MONTH(H262),index!$D$2:$G$13,3,0),DAY(H262)),
IF(E262="halfyearly",DATE(IF(MONTH(H262)&gt;=7,YEAR(H262)+1,YEAR(H262)),VLOOKUP(MONTH(H262),index!$D$2:$G$13,4,0),DAY(H262)),
DATE(YEAR(H262)+1,MONTH(H262),DAY(H262)))))-H262))+H262)</f>
        <v>41185</v>
      </c>
      <c r="J262" s="9" t="str">
        <f t="shared" si="40"/>
        <v>2012-10</v>
      </c>
      <c r="K262" s="11">
        <f t="shared" si="41"/>
        <v>13159.904779699224</v>
      </c>
      <c r="L262" s="11">
        <f t="shared" si="42"/>
        <v>33.057599136141803</v>
      </c>
      <c r="M262" s="11">
        <f>IF(A262="","",VLOOKUP(E262,index!$A$1:$B$6,2,0)*K262*G262)</f>
        <v>45.93347586119674</v>
      </c>
      <c r="N262" s="11">
        <f>IF(A262="","",-PMT(G262*VLOOKUP(E262,index!$A$1:$B$6,2,0),C262,F262,0,0))</f>
        <v>78.991074997338544</v>
      </c>
      <c r="O262" s="11">
        <f t="shared" si="43"/>
        <v>13126.847180563082</v>
      </c>
      <c r="P262" s="11">
        <f t="shared" si="44"/>
        <v>0</v>
      </c>
      <c r="Q262" s="14"/>
    </row>
    <row r="263" spans="1:17" x14ac:dyDescent="0.25">
      <c r="A263" s="9">
        <f>IF(A262="","",IF(B262&lt;C262,A262,IF(A262=MAX('entry data'!$B$8:$B$507),"",A262+1)))</f>
        <v>4</v>
      </c>
      <c r="B263" s="9">
        <f t="shared" si="39"/>
        <v>64</v>
      </c>
      <c r="C263" s="9">
        <f>IF(ISERROR(VLOOKUP(A263,'entry data'!B:G,6,0)),"",VLOOKUP(A263,'entry data'!B:G,6,0))</f>
        <v>312</v>
      </c>
      <c r="D263" s="9" t="str">
        <f>IF(ISERROR(VLOOKUP(A263,'entry data'!B:C,2,0)),"",VLOOKUP(A263,'entry data'!B:C,2,0))</f>
        <v>Consolidation Loan</v>
      </c>
      <c r="E263" s="9" t="str">
        <f>IF(ISERROR(VLOOKUP(A263,'entry data'!B:E,4,0)),"",VLOOKUP(A263,'entry data'!B:E,4,0))</f>
        <v>weekly</v>
      </c>
      <c r="F263" s="11">
        <f>IF(A263="","",IF(ISERROR(VLOOKUP(A263,'entry data'!B:F,5,0)),"",VLOOKUP(A263,'entry data'!B:F,5,0)))</f>
        <v>15000</v>
      </c>
      <c r="G263" s="12">
        <f>IF(A263="","",IF(ISERROR(VLOOKUP(A263,'entry data'!B:I,8,0)),"",VLOOKUP(A263,'entry data'!B:I,7,0)))</f>
        <v>0.182</v>
      </c>
      <c r="H263" s="13">
        <f>IF(A263="","",IF(B263=1,VLOOKUP(A263,'entry data'!B:D,3,0),I262))</f>
        <v>41185</v>
      </c>
      <c r="I263" s="14">
        <f>IF(A263="","",IF(E263="weekly",7,IF(E263="fortnightly",14,IF(E263="monthly",DATE(IF(MONTH(H263)=12,YEAR(H263)+1,YEAR(H263)),VLOOKUP(MONTH(H263),index!$D$2:$G$13,2,0),DAY(H263)),
IF(E263="quarterly",DATE(IF(MONTH(H263)&gt;=10,YEAR(H263)+1,YEAR(H263)),VLOOKUP(MONTH(H263),index!$D$2:$G$13,3,0),DAY(H263)),
IF(E263="halfyearly",DATE(IF(MONTH(H263)&gt;=7,YEAR(H263)+1,YEAR(H263)),VLOOKUP(MONTH(H263),index!$D$2:$G$13,4,0),DAY(H263)),
DATE(YEAR(H263)+1,MONTH(H263),DAY(H263)))))-H263))+H263)</f>
        <v>41192</v>
      </c>
      <c r="J263" s="9" t="str">
        <f t="shared" si="40"/>
        <v>2012-10</v>
      </c>
      <c r="K263" s="11">
        <f t="shared" si="41"/>
        <v>13126.847180563082</v>
      </c>
      <c r="L263" s="11">
        <f t="shared" si="42"/>
        <v>33.172983742441652</v>
      </c>
      <c r="M263" s="11">
        <f>IF(A263="","",VLOOKUP(E263,index!$A$1:$B$6,2,0)*K263*G263)</f>
        <v>45.818091254896892</v>
      </c>
      <c r="N263" s="11">
        <f>IF(A263="","",-PMT(G263*VLOOKUP(E263,index!$A$1:$B$6,2,0),C263,F263,0,0))</f>
        <v>78.991074997338544</v>
      </c>
      <c r="O263" s="11">
        <f t="shared" si="43"/>
        <v>13093.674196820641</v>
      </c>
      <c r="P263" s="11">
        <f t="shared" si="44"/>
        <v>0</v>
      </c>
      <c r="Q263" s="14"/>
    </row>
    <row r="264" spans="1:17" x14ac:dyDescent="0.25">
      <c r="A264" s="9">
        <f>IF(A263="","",IF(B263&lt;C263,A263,IF(A263=MAX('entry data'!$B$8:$B$507),"",A263+1)))</f>
        <v>4</v>
      </c>
      <c r="B264" s="9">
        <f t="shared" si="39"/>
        <v>65</v>
      </c>
      <c r="C264" s="9">
        <f>IF(ISERROR(VLOOKUP(A264,'entry data'!B:G,6,0)),"",VLOOKUP(A264,'entry data'!B:G,6,0))</f>
        <v>312</v>
      </c>
      <c r="D264" s="9" t="str">
        <f>IF(ISERROR(VLOOKUP(A264,'entry data'!B:C,2,0)),"",VLOOKUP(A264,'entry data'!B:C,2,0))</f>
        <v>Consolidation Loan</v>
      </c>
      <c r="E264" s="9" t="str">
        <f>IF(ISERROR(VLOOKUP(A264,'entry data'!B:E,4,0)),"",VLOOKUP(A264,'entry data'!B:E,4,0))</f>
        <v>weekly</v>
      </c>
      <c r="F264" s="11">
        <f>IF(A264="","",IF(ISERROR(VLOOKUP(A264,'entry data'!B:F,5,0)),"",VLOOKUP(A264,'entry data'!B:F,5,0)))</f>
        <v>15000</v>
      </c>
      <c r="G264" s="12">
        <f>IF(A264="","",IF(ISERROR(VLOOKUP(A264,'entry data'!B:I,8,0)),"",VLOOKUP(A264,'entry data'!B:I,7,0)))</f>
        <v>0.182</v>
      </c>
      <c r="H264" s="13">
        <f>IF(A264="","",IF(B264=1,VLOOKUP(A264,'entry data'!B:D,3,0),I263))</f>
        <v>41192</v>
      </c>
      <c r="I264" s="14">
        <f>IF(A264="","",IF(E264="weekly",7,IF(E264="fortnightly",14,IF(E264="monthly",DATE(IF(MONTH(H264)=12,YEAR(H264)+1,YEAR(H264)),VLOOKUP(MONTH(H264),index!$D$2:$G$13,2,0),DAY(H264)),
IF(E264="quarterly",DATE(IF(MONTH(H264)&gt;=10,YEAR(H264)+1,YEAR(H264)),VLOOKUP(MONTH(H264),index!$D$2:$G$13,3,0),DAY(H264)),
IF(E264="halfyearly",DATE(IF(MONTH(H264)&gt;=7,YEAR(H264)+1,YEAR(H264)),VLOOKUP(MONTH(H264),index!$D$2:$G$13,4,0),DAY(H264)),
DATE(YEAR(H264)+1,MONTH(H264),DAY(H264)))))-H264))+H264)</f>
        <v>41199</v>
      </c>
      <c r="J264" s="9" t="str">
        <f t="shared" si="40"/>
        <v>2012-10</v>
      </c>
      <c r="K264" s="11">
        <f t="shared" si="41"/>
        <v>13093.674196820641</v>
      </c>
      <c r="L264" s="11">
        <f t="shared" si="42"/>
        <v>33.288771088435816</v>
      </c>
      <c r="M264" s="11">
        <f>IF(A264="","",VLOOKUP(E264,index!$A$1:$B$6,2,0)*K264*G264)</f>
        <v>45.702303908902728</v>
      </c>
      <c r="N264" s="11">
        <f>IF(A264="","",-PMT(G264*VLOOKUP(E264,index!$A$1:$B$6,2,0),C264,F264,0,0))</f>
        <v>78.991074997338544</v>
      </c>
      <c r="O264" s="11">
        <f t="shared" si="43"/>
        <v>13060.385425732205</v>
      </c>
      <c r="P264" s="11">
        <f t="shared" si="44"/>
        <v>0</v>
      </c>
      <c r="Q264" s="14"/>
    </row>
    <row r="265" spans="1:17" x14ac:dyDescent="0.25">
      <c r="A265" s="9">
        <f>IF(A264="","",IF(B264&lt;C264,A264,IF(A264=MAX('entry data'!$B$8:$B$507),"",A264+1)))</f>
        <v>4</v>
      </c>
      <c r="B265" s="9">
        <f t="shared" si="39"/>
        <v>66</v>
      </c>
      <c r="C265" s="9">
        <f>IF(ISERROR(VLOOKUP(A265,'entry data'!B:G,6,0)),"",VLOOKUP(A265,'entry data'!B:G,6,0))</f>
        <v>312</v>
      </c>
      <c r="D265" s="9" t="str">
        <f>IF(ISERROR(VLOOKUP(A265,'entry data'!B:C,2,0)),"",VLOOKUP(A265,'entry data'!B:C,2,0))</f>
        <v>Consolidation Loan</v>
      </c>
      <c r="E265" s="9" t="str">
        <f>IF(ISERROR(VLOOKUP(A265,'entry data'!B:E,4,0)),"",VLOOKUP(A265,'entry data'!B:E,4,0))</f>
        <v>weekly</v>
      </c>
      <c r="F265" s="11">
        <f>IF(A265="","",IF(ISERROR(VLOOKUP(A265,'entry data'!B:F,5,0)),"",VLOOKUP(A265,'entry data'!B:F,5,0)))</f>
        <v>15000</v>
      </c>
      <c r="G265" s="12">
        <f>IF(A265="","",IF(ISERROR(VLOOKUP(A265,'entry data'!B:I,8,0)),"",VLOOKUP(A265,'entry data'!B:I,7,0)))</f>
        <v>0.182</v>
      </c>
      <c r="H265" s="13">
        <f>IF(A265="","",IF(B265=1,VLOOKUP(A265,'entry data'!B:D,3,0),I264))</f>
        <v>41199</v>
      </c>
      <c r="I265" s="14">
        <f>IF(A265="","",IF(E265="weekly",7,IF(E265="fortnightly",14,IF(E265="monthly",DATE(IF(MONTH(H265)=12,YEAR(H265)+1,YEAR(H265)),VLOOKUP(MONTH(H265),index!$D$2:$G$13,2,0),DAY(H265)),
IF(E265="quarterly",DATE(IF(MONTH(H265)&gt;=10,YEAR(H265)+1,YEAR(H265)),VLOOKUP(MONTH(H265),index!$D$2:$G$13,3,0),DAY(H265)),
IF(E265="halfyearly",DATE(IF(MONTH(H265)&gt;=7,YEAR(H265)+1,YEAR(H265)),VLOOKUP(MONTH(H265),index!$D$2:$G$13,4,0),DAY(H265)),
DATE(YEAR(H265)+1,MONTH(H265),DAY(H265)))))-H265))+H265)</f>
        <v>41206</v>
      </c>
      <c r="J265" s="9" t="str">
        <f t="shared" si="40"/>
        <v>2012-10</v>
      </c>
      <c r="K265" s="11">
        <f t="shared" si="41"/>
        <v>13060.385425732205</v>
      </c>
      <c r="L265" s="11">
        <f t="shared" si="42"/>
        <v>33.404962579851336</v>
      </c>
      <c r="M265" s="11">
        <f>IF(A265="","",VLOOKUP(E265,index!$A$1:$B$6,2,0)*K265*G265)</f>
        <v>45.586112417487207</v>
      </c>
      <c r="N265" s="11">
        <f>IF(A265="","",-PMT(G265*VLOOKUP(E265,index!$A$1:$B$6,2,0),C265,F265,0,0))</f>
        <v>78.991074997338544</v>
      </c>
      <c r="O265" s="11">
        <f t="shared" si="43"/>
        <v>13026.980463152355</v>
      </c>
      <c r="P265" s="11">
        <f t="shared" si="44"/>
        <v>0</v>
      </c>
      <c r="Q265" s="14"/>
    </row>
    <row r="266" spans="1:17" x14ac:dyDescent="0.25">
      <c r="A266" s="9">
        <f>IF(A265="","",IF(B265&lt;C265,A265,IF(A265=MAX('entry data'!$B$8:$B$507),"",A265+1)))</f>
        <v>4</v>
      </c>
      <c r="B266" s="9">
        <f t="shared" si="39"/>
        <v>67</v>
      </c>
      <c r="C266" s="9">
        <f>IF(ISERROR(VLOOKUP(A266,'entry data'!B:G,6,0)),"",VLOOKUP(A266,'entry data'!B:G,6,0))</f>
        <v>312</v>
      </c>
      <c r="D266" s="9" t="str">
        <f>IF(ISERROR(VLOOKUP(A266,'entry data'!B:C,2,0)),"",VLOOKUP(A266,'entry data'!B:C,2,0))</f>
        <v>Consolidation Loan</v>
      </c>
      <c r="E266" s="9" t="str">
        <f>IF(ISERROR(VLOOKUP(A266,'entry data'!B:E,4,0)),"",VLOOKUP(A266,'entry data'!B:E,4,0))</f>
        <v>weekly</v>
      </c>
      <c r="F266" s="11">
        <f>IF(A266="","",IF(ISERROR(VLOOKUP(A266,'entry data'!B:F,5,0)),"",VLOOKUP(A266,'entry data'!B:F,5,0)))</f>
        <v>15000</v>
      </c>
      <c r="G266" s="12">
        <f>IF(A266="","",IF(ISERROR(VLOOKUP(A266,'entry data'!B:I,8,0)),"",VLOOKUP(A266,'entry data'!B:I,7,0)))</f>
        <v>0.182</v>
      </c>
      <c r="H266" s="13">
        <f>IF(A266="","",IF(B266=1,VLOOKUP(A266,'entry data'!B:D,3,0),I265))</f>
        <v>41206</v>
      </c>
      <c r="I266" s="14">
        <f>IF(A266="","",IF(E266="weekly",7,IF(E266="fortnightly",14,IF(E266="monthly",DATE(IF(MONTH(H266)=12,YEAR(H266)+1,YEAR(H266)),VLOOKUP(MONTH(H266),index!$D$2:$G$13,2,0),DAY(H266)),
IF(E266="quarterly",DATE(IF(MONTH(H266)&gt;=10,YEAR(H266)+1,YEAR(H266)),VLOOKUP(MONTH(H266),index!$D$2:$G$13,3,0),DAY(H266)),
IF(E266="halfyearly",DATE(IF(MONTH(H266)&gt;=7,YEAR(H266)+1,YEAR(H266)),VLOOKUP(MONTH(H266),index!$D$2:$G$13,4,0),DAY(H266)),
DATE(YEAR(H266)+1,MONTH(H266),DAY(H266)))))-H266))+H266)</f>
        <v>41213</v>
      </c>
      <c r="J266" s="9" t="str">
        <f t="shared" si="40"/>
        <v>2012-10</v>
      </c>
      <c r="K266" s="11">
        <f t="shared" si="41"/>
        <v>13026.980463152355</v>
      </c>
      <c r="L266" s="11">
        <f t="shared" si="42"/>
        <v>33.521559627321835</v>
      </c>
      <c r="M266" s="11">
        <f>IF(A266="","",VLOOKUP(E266,index!$A$1:$B$6,2,0)*K266*G266)</f>
        <v>45.469515370016708</v>
      </c>
      <c r="N266" s="11">
        <f>IF(A266="","",-PMT(G266*VLOOKUP(E266,index!$A$1:$B$6,2,0),C266,F266,0,0))</f>
        <v>78.991074997338544</v>
      </c>
      <c r="O266" s="11">
        <f t="shared" si="43"/>
        <v>12993.458903525034</v>
      </c>
      <c r="P266" s="11">
        <f t="shared" si="44"/>
        <v>12993.458903525034</v>
      </c>
      <c r="Q266" s="14"/>
    </row>
    <row r="267" spans="1:17" x14ac:dyDescent="0.25">
      <c r="A267" s="9">
        <f>IF(A266="","",IF(B266&lt;C266,A266,IF(A266=MAX('entry data'!$B$8:$B$507),"",A266+1)))</f>
        <v>4</v>
      </c>
      <c r="B267" s="9">
        <f t="shared" si="39"/>
        <v>68</v>
      </c>
      <c r="C267" s="9">
        <f>IF(ISERROR(VLOOKUP(A267,'entry data'!B:G,6,0)),"",VLOOKUP(A267,'entry data'!B:G,6,0))</f>
        <v>312</v>
      </c>
      <c r="D267" s="9" t="str">
        <f>IF(ISERROR(VLOOKUP(A267,'entry data'!B:C,2,0)),"",VLOOKUP(A267,'entry data'!B:C,2,0))</f>
        <v>Consolidation Loan</v>
      </c>
      <c r="E267" s="9" t="str">
        <f>IF(ISERROR(VLOOKUP(A267,'entry data'!B:E,4,0)),"",VLOOKUP(A267,'entry data'!B:E,4,0))</f>
        <v>weekly</v>
      </c>
      <c r="F267" s="11">
        <f>IF(A267="","",IF(ISERROR(VLOOKUP(A267,'entry data'!B:F,5,0)),"",VLOOKUP(A267,'entry data'!B:F,5,0)))</f>
        <v>15000</v>
      </c>
      <c r="G267" s="12">
        <f>IF(A267="","",IF(ISERROR(VLOOKUP(A267,'entry data'!B:I,8,0)),"",VLOOKUP(A267,'entry data'!B:I,7,0)))</f>
        <v>0.182</v>
      </c>
      <c r="H267" s="13">
        <f>IF(A267="","",IF(B267=1,VLOOKUP(A267,'entry data'!B:D,3,0),I266))</f>
        <v>41213</v>
      </c>
      <c r="I267" s="14">
        <f>IF(A267="","",IF(E267="weekly",7,IF(E267="fortnightly",14,IF(E267="monthly",DATE(IF(MONTH(H267)=12,YEAR(H267)+1,YEAR(H267)),VLOOKUP(MONTH(H267),index!$D$2:$G$13,2,0),DAY(H267)),
IF(E267="quarterly",DATE(IF(MONTH(H267)&gt;=10,YEAR(H267)+1,YEAR(H267)),VLOOKUP(MONTH(H267),index!$D$2:$G$13,3,0),DAY(H267)),
IF(E267="halfyearly",DATE(IF(MONTH(H267)&gt;=7,YEAR(H267)+1,YEAR(H267)),VLOOKUP(MONTH(H267),index!$D$2:$G$13,4,0),DAY(H267)),
DATE(YEAR(H267)+1,MONTH(H267),DAY(H267)))))-H267))+H267)</f>
        <v>41220</v>
      </c>
      <c r="J267" s="9" t="str">
        <f t="shared" si="40"/>
        <v>2012-11</v>
      </c>
      <c r="K267" s="11">
        <f t="shared" si="41"/>
        <v>12993.458903525034</v>
      </c>
      <c r="L267" s="11">
        <f t="shared" si="42"/>
        <v>33.638563646404592</v>
      </c>
      <c r="M267" s="11">
        <f>IF(A267="","",VLOOKUP(E267,index!$A$1:$B$6,2,0)*K267*G267)</f>
        <v>45.352511350933952</v>
      </c>
      <c r="N267" s="11">
        <f>IF(A267="","",-PMT(G267*VLOOKUP(E267,index!$A$1:$B$6,2,0),C267,F267,0,0))</f>
        <v>78.991074997338544</v>
      </c>
      <c r="O267" s="11">
        <f t="shared" si="43"/>
        <v>12959.82033987863</v>
      </c>
      <c r="P267" s="11">
        <f t="shared" si="44"/>
        <v>0</v>
      </c>
      <c r="Q267" s="14"/>
    </row>
    <row r="268" spans="1:17" x14ac:dyDescent="0.25">
      <c r="A268" s="9">
        <f>IF(A267="","",IF(B267&lt;C267,A267,IF(A267=MAX('entry data'!$B$8:$B$507),"",A267+1)))</f>
        <v>4</v>
      </c>
      <c r="B268" s="9">
        <f t="shared" si="39"/>
        <v>69</v>
      </c>
      <c r="C268" s="9">
        <f>IF(ISERROR(VLOOKUP(A268,'entry data'!B:G,6,0)),"",VLOOKUP(A268,'entry data'!B:G,6,0))</f>
        <v>312</v>
      </c>
      <c r="D268" s="9" t="str">
        <f>IF(ISERROR(VLOOKUP(A268,'entry data'!B:C,2,0)),"",VLOOKUP(A268,'entry data'!B:C,2,0))</f>
        <v>Consolidation Loan</v>
      </c>
      <c r="E268" s="9" t="str">
        <f>IF(ISERROR(VLOOKUP(A268,'entry data'!B:E,4,0)),"",VLOOKUP(A268,'entry data'!B:E,4,0))</f>
        <v>weekly</v>
      </c>
      <c r="F268" s="11">
        <f>IF(A268="","",IF(ISERROR(VLOOKUP(A268,'entry data'!B:F,5,0)),"",VLOOKUP(A268,'entry data'!B:F,5,0)))</f>
        <v>15000</v>
      </c>
      <c r="G268" s="12">
        <f>IF(A268="","",IF(ISERROR(VLOOKUP(A268,'entry data'!B:I,8,0)),"",VLOOKUP(A268,'entry data'!B:I,7,0)))</f>
        <v>0.182</v>
      </c>
      <c r="H268" s="13">
        <f>IF(A268="","",IF(B268=1,VLOOKUP(A268,'entry data'!B:D,3,0),I267))</f>
        <v>41220</v>
      </c>
      <c r="I268" s="14">
        <f>IF(A268="","",IF(E268="weekly",7,IF(E268="fortnightly",14,IF(E268="monthly",DATE(IF(MONTH(H268)=12,YEAR(H268)+1,YEAR(H268)),VLOOKUP(MONTH(H268),index!$D$2:$G$13,2,0),DAY(H268)),
IF(E268="quarterly",DATE(IF(MONTH(H268)&gt;=10,YEAR(H268)+1,YEAR(H268)),VLOOKUP(MONTH(H268),index!$D$2:$G$13,3,0),DAY(H268)),
IF(E268="halfyearly",DATE(IF(MONTH(H268)&gt;=7,YEAR(H268)+1,YEAR(H268)),VLOOKUP(MONTH(H268),index!$D$2:$G$13,4,0),DAY(H268)),
DATE(YEAR(H268)+1,MONTH(H268),DAY(H268)))))-H268))+H268)</f>
        <v>41227</v>
      </c>
      <c r="J268" s="9" t="str">
        <f t="shared" si="40"/>
        <v>2012-11</v>
      </c>
      <c r="K268" s="11">
        <f t="shared" si="41"/>
        <v>12959.82033987863</v>
      </c>
      <c r="L268" s="11">
        <f t="shared" si="42"/>
        <v>33.755976057597792</v>
      </c>
      <c r="M268" s="11">
        <f>IF(A268="","",VLOOKUP(E268,index!$A$1:$B$6,2,0)*K268*G268)</f>
        <v>45.235098939740752</v>
      </c>
      <c r="N268" s="11">
        <f>IF(A268="","",-PMT(G268*VLOOKUP(E268,index!$A$1:$B$6,2,0),C268,F268,0,0))</f>
        <v>78.991074997338544</v>
      </c>
      <c r="O268" s="11">
        <f t="shared" si="43"/>
        <v>12926.064363821031</v>
      </c>
      <c r="P268" s="11">
        <f t="shared" si="44"/>
        <v>0</v>
      </c>
      <c r="Q268" s="14"/>
    </row>
    <row r="269" spans="1:17" x14ac:dyDescent="0.25">
      <c r="A269" s="9">
        <f>IF(A268="","",IF(B268&lt;C268,A268,IF(A268=MAX('entry data'!$B$8:$B$507),"",A268+1)))</f>
        <v>4</v>
      </c>
      <c r="B269" s="9">
        <f t="shared" si="39"/>
        <v>70</v>
      </c>
      <c r="C269" s="9">
        <f>IF(ISERROR(VLOOKUP(A269,'entry data'!B:G,6,0)),"",VLOOKUP(A269,'entry data'!B:G,6,0))</f>
        <v>312</v>
      </c>
      <c r="D269" s="9" t="str">
        <f>IF(ISERROR(VLOOKUP(A269,'entry data'!B:C,2,0)),"",VLOOKUP(A269,'entry data'!B:C,2,0))</f>
        <v>Consolidation Loan</v>
      </c>
      <c r="E269" s="9" t="str">
        <f>IF(ISERROR(VLOOKUP(A269,'entry data'!B:E,4,0)),"",VLOOKUP(A269,'entry data'!B:E,4,0))</f>
        <v>weekly</v>
      </c>
      <c r="F269" s="11">
        <f>IF(A269="","",IF(ISERROR(VLOOKUP(A269,'entry data'!B:F,5,0)),"",VLOOKUP(A269,'entry data'!B:F,5,0)))</f>
        <v>15000</v>
      </c>
      <c r="G269" s="12">
        <f>IF(A269="","",IF(ISERROR(VLOOKUP(A269,'entry data'!B:I,8,0)),"",VLOOKUP(A269,'entry data'!B:I,7,0)))</f>
        <v>0.182</v>
      </c>
      <c r="H269" s="13">
        <f>IF(A269="","",IF(B269=1,VLOOKUP(A269,'entry data'!B:D,3,0),I268))</f>
        <v>41227</v>
      </c>
      <c r="I269" s="14">
        <f>IF(A269="","",IF(E269="weekly",7,IF(E269="fortnightly",14,IF(E269="monthly",DATE(IF(MONTH(H269)=12,YEAR(H269)+1,YEAR(H269)),VLOOKUP(MONTH(H269),index!$D$2:$G$13,2,0),DAY(H269)),
IF(E269="quarterly",DATE(IF(MONTH(H269)&gt;=10,YEAR(H269)+1,YEAR(H269)),VLOOKUP(MONTH(H269),index!$D$2:$G$13,3,0),DAY(H269)),
IF(E269="halfyearly",DATE(IF(MONTH(H269)&gt;=7,YEAR(H269)+1,YEAR(H269)),VLOOKUP(MONTH(H269),index!$D$2:$G$13,4,0),DAY(H269)),
DATE(YEAR(H269)+1,MONTH(H269),DAY(H269)))))-H269))+H269)</f>
        <v>41234</v>
      </c>
      <c r="J269" s="9" t="str">
        <f t="shared" si="40"/>
        <v>2012-11</v>
      </c>
      <c r="K269" s="11">
        <f t="shared" si="41"/>
        <v>12926.064363821031</v>
      </c>
      <c r="L269" s="11">
        <f t="shared" si="42"/>
        <v>33.873798286357733</v>
      </c>
      <c r="M269" s="11">
        <f>IF(A269="","",VLOOKUP(E269,index!$A$1:$B$6,2,0)*K269*G269)</f>
        <v>45.117276710980811</v>
      </c>
      <c r="N269" s="11">
        <f>IF(A269="","",-PMT(G269*VLOOKUP(E269,index!$A$1:$B$6,2,0),C269,F269,0,0))</f>
        <v>78.991074997338544</v>
      </c>
      <c r="O269" s="11">
        <f t="shared" si="43"/>
        <v>12892.190565534673</v>
      </c>
      <c r="P269" s="11">
        <f t="shared" si="44"/>
        <v>0</v>
      </c>
      <c r="Q269" s="14"/>
    </row>
    <row r="270" spans="1:17" x14ac:dyDescent="0.25">
      <c r="A270" s="9">
        <f>IF(A269="","",IF(B269&lt;C269,A269,IF(A269=MAX('entry data'!$B$8:$B$507),"",A269+1)))</f>
        <v>4</v>
      </c>
      <c r="B270" s="9">
        <f t="shared" si="39"/>
        <v>71</v>
      </c>
      <c r="C270" s="9">
        <f>IF(ISERROR(VLOOKUP(A270,'entry data'!B:G,6,0)),"",VLOOKUP(A270,'entry data'!B:G,6,0))</f>
        <v>312</v>
      </c>
      <c r="D270" s="9" t="str">
        <f>IF(ISERROR(VLOOKUP(A270,'entry data'!B:C,2,0)),"",VLOOKUP(A270,'entry data'!B:C,2,0))</f>
        <v>Consolidation Loan</v>
      </c>
      <c r="E270" s="9" t="str">
        <f>IF(ISERROR(VLOOKUP(A270,'entry data'!B:E,4,0)),"",VLOOKUP(A270,'entry data'!B:E,4,0))</f>
        <v>weekly</v>
      </c>
      <c r="F270" s="11">
        <f>IF(A270="","",IF(ISERROR(VLOOKUP(A270,'entry data'!B:F,5,0)),"",VLOOKUP(A270,'entry data'!B:F,5,0)))</f>
        <v>15000</v>
      </c>
      <c r="G270" s="12">
        <f>IF(A270="","",IF(ISERROR(VLOOKUP(A270,'entry data'!B:I,8,0)),"",VLOOKUP(A270,'entry data'!B:I,7,0)))</f>
        <v>0.182</v>
      </c>
      <c r="H270" s="13">
        <f>IF(A270="","",IF(B270=1,VLOOKUP(A270,'entry data'!B:D,3,0),I269))</f>
        <v>41234</v>
      </c>
      <c r="I270" s="14">
        <f>IF(A270="","",IF(E270="weekly",7,IF(E270="fortnightly",14,IF(E270="monthly",DATE(IF(MONTH(H270)=12,YEAR(H270)+1,YEAR(H270)),VLOOKUP(MONTH(H270),index!$D$2:$G$13,2,0),DAY(H270)),
IF(E270="quarterly",DATE(IF(MONTH(H270)&gt;=10,YEAR(H270)+1,YEAR(H270)),VLOOKUP(MONTH(H270),index!$D$2:$G$13,3,0),DAY(H270)),
IF(E270="halfyearly",DATE(IF(MONTH(H270)&gt;=7,YEAR(H270)+1,YEAR(H270)),VLOOKUP(MONTH(H270),index!$D$2:$G$13,4,0),DAY(H270)),
DATE(YEAR(H270)+1,MONTH(H270),DAY(H270)))))-H270))+H270)</f>
        <v>41241</v>
      </c>
      <c r="J270" s="9" t="str">
        <f t="shared" si="40"/>
        <v>2012-11</v>
      </c>
      <c r="K270" s="11">
        <f t="shared" si="41"/>
        <v>12892.190565534673</v>
      </c>
      <c r="L270" s="11">
        <f t="shared" si="42"/>
        <v>33.992031763116145</v>
      </c>
      <c r="M270" s="11">
        <f>IF(A270="","",VLOOKUP(E270,index!$A$1:$B$6,2,0)*K270*G270)</f>
        <v>44.999043234222398</v>
      </c>
      <c r="N270" s="11">
        <f>IF(A270="","",-PMT(G270*VLOOKUP(E270,index!$A$1:$B$6,2,0),C270,F270,0,0))</f>
        <v>78.991074997338544</v>
      </c>
      <c r="O270" s="11">
        <f t="shared" si="43"/>
        <v>12858.198533771556</v>
      </c>
      <c r="P270" s="11">
        <f t="shared" si="44"/>
        <v>12858.198533771556</v>
      </c>
      <c r="Q270" s="14"/>
    </row>
    <row r="271" spans="1:17" x14ac:dyDescent="0.25">
      <c r="A271" s="9">
        <f>IF(A270="","",IF(B270&lt;C270,A270,IF(A270=MAX('entry data'!$B$8:$B$507),"",A270+1)))</f>
        <v>4</v>
      </c>
      <c r="B271" s="9">
        <f t="shared" si="39"/>
        <v>72</v>
      </c>
      <c r="C271" s="9">
        <f>IF(ISERROR(VLOOKUP(A271,'entry data'!B:G,6,0)),"",VLOOKUP(A271,'entry data'!B:G,6,0))</f>
        <v>312</v>
      </c>
      <c r="D271" s="9" t="str">
        <f>IF(ISERROR(VLOOKUP(A271,'entry data'!B:C,2,0)),"",VLOOKUP(A271,'entry data'!B:C,2,0))</f>
        <v>Consolidation Loan</v>
      </c>
      <c r="E271" s="9" t="str">
        <f>IF(ISERROR(VLOOKUP(A271,'entry data'!B:E,4,0)),"",VLOOKUP(A271,'entry data'!B:E,4,0))</f>
        <v>weekly</v>
      </c>
      <c r="F271" s="11">
        <f>IF(A271="","",IF(ISERROR(VLOOKUP(A271,'entry data'!B:F,5,0)),"",VLOOKUP(A271,'entry data'!B:F,5,0)))</f>
        <v>15000</v>
      </c>
      <c r="G271" s="12">
        <f>IF(A271="","",IF(ISERROR(VLOOKUP(A271,'entry data'!B:I,8,0)),"",VLOOKUP(A271,'entry data'!B:I,7,0)))</f>
        <v>0.182</v>
      </c>
      <c r="H271" s="13">
        <f>IF(A271="","",IF(B271=1,VLOOKUP(A271,'entry data'!B:D,3,0),I270))</f>
        <v>41241</v>
      </c>
      <c r="I271" s="14">
        <f>IF(A271="","",IF(E271="weekly",7,IF(E271="fortnightly",14,IF(E271="monthly",DATE(IF(MONTH(H271)=12,YEAR(H271)+1,YEAR(H271)),VLOOKUP(MONTH(H271),index!$D$2:$G$13,2,0),DAY(H271)),
IF(E271="quarterly",DATE(IF(MONTH(H271)&gt;=10,YEAR(H271)+1,YEAR(H271)),VLOOKUP(MONTH(H271),index!$D$2:$G$13,3,0),DAY(H271)),
IF(E271="halfyearly",DATE(IF(MONTH(H271)&gt;=7,YEAR(H271)+1,YEAR(H271)),VLOOKUP(MONTH(H271),index!$D$2:$G$13,4,0),DAY(H271)),
DATE(YEAR(H271)+1,MONTH(H271),DAY(H271)))))-H271))+H271)</f>
        <v>41248</v>
      </c>
      <c r="J271" s="9" t="str">
        <f t="shared" si="40"/>
        <v>2012-12</v>
      </c>
      <c r="K271" s="11">
        <f t="shared" si="41"/>
        <v>12858.198533771556</v>
      </c>
      <c r="L271" s="11">
        <f t="shared" si="42"/>
        <v>34.110677923297544</v>
      </c>
      <c r="M271" s="11">
        <f>IF(A271="","",VLOOKUP(E271,index!$A$1:$B$6,2,0)*K271*G271)</f>
        <v>44.880397074040999</v>
      </c>
      <c r="N271" s="11">
        <f>IF(A271="","",-PMT(G271*VLOOKUP(E271,index!$A$1:$B$6,2,0),C271,F271,0,0))</f>
        <v>78.991074997338544</v>
      </c>
      <c r="O271" s="11">
        <f t="shared" si="43"/>
        <v>12824.087855848258</v>
      </c>
      <c r="P271" s="11">
        <f t="shared" si="44"/>
        <v>0</v>
      </c>
      <c r="Q271" s="14"/>
    </row>
    <row r="272" spans="1:17" x14ac:dyDescent="0.25">
      <c r="A272" s="9">
        <f>IF(A271="","",IF(B271&lt;C271,A271,IF(A271=MAX('entry data'!$B$8:$B$507),"",A271+1)))</f>
        <v>4</v>
      </c>
      <c r="B272" s="9">
        <f t="shared" si="39"/>
        <v>73</v>
      </c>
      <c r="C272" s="9">
        <f>IF(ISERROR(VLOOKUP(A272,'entry data'!B:G,6,0)),"",VLOOKUP(A272,'entry data'!B:G,6,0))</f>
        <v>312</v>
      </c>
      <c r="D272" s="9" t="str">
        <f>IF(ISERROR(VLOOKUP(A272,'entry data'!B:C,2,0)),"",VLOOKUP(A272,'entry data'!B:C,2,0))</f>
        <v>Consolidation Loan</v>
      </c>
      <c r="E272" s="9" t="str">
        <f>IF(ISERROR(VLOOKUP(A272,'entry data'!B:E,4,0)),"",VLOOKUP(A272,'entry data'!B:E,4,0))</f>
        <v>weekly</v>
      </c>
      <c r="F272" s="11">
        <f>IF(A272="","",IF(ISERROR(VLOOKUP(A272,'entry data'!B:F,5,0)),"",VLOOKUP(A272,'entry data'!B:F,5,0)))</f>
        <v>15000</v>
      </c>
      <c r="G272" s="12">
        <f>IF(A272="","",IF(ISERROR(VLOOKUP(A272,'entry data'!B:I,8,0)),"",VLOOKUP(A272,'entry data'!B:I,7,0)))</f>
        <v>0.182</v>
      </c>
      <c r="H272" s="13">
        <f>IF(A272="","",IF(B272=1,VLOOKUP(A272,'entry data'!B:D,3,0),I271))</f>
        <v>41248</v>
      </c>
      <c r="I272" s="14">
        <f>IF(A272="","",IF(E272="weekly",7,IF(E272="fortnightly",14,IF(E272="monthly",DATE(IF(MONTH(H272)=12,YEAR(H272)+1,YEAR(H272)),VLOOKUP(MONTH(H272),index!$D$2:$G$13,2,0),DAY(H272)),
IF(E272="quarterly",DATE(IF(MONTH(H272)&gt;=10,YEAR(H272)+1,YEAR(H272)),VLOOKUP(MONTH(H272),index!$D$2:$G$13,3,0),DAY(H272)),
IF(E272="halfyearly",DATE(IF(MONTH(H272)&gt;=7,YEAR(H272)+1,YEAR(H272)),VLOOKUP(MONTH(H272),index!$D$2:$G$13,4,0),DAY(H272)),
DATE(YEAR(H272)+1,MONTH(H272),DAY(H272)))))-H272))+H272)</f>
        <v>41255</v>
      </c>
      <c r="J272" s="9" t="str">
        <f t="shared" si="40"/>
        <v>2012-12</v>
      </c>
      <c r="K272" s="11">
        <f t="shared" si="41"/>
        <v>12824.087855848258</v>
      </c>
      <c r="L272" s="11">
        <f t="shared" si="42"/>
        <v>34.229738207336673</v>
      </c>
      <c r="M272" s="11">
        <f>IF(A272="","",VLOOKUP(E272,index!$A$1:$B$6,2,0)*K272*G272)</f>
        <v>44.76133679000187</v>
      </c>
      <c r="N272" s="11">
        <f>IF(A272="","",-PMT(G272*VLOOKUP(E272,index!$A$1:$B$6,2,0),C272,F272,0,0))</f>
        <v>78.991074997338544</v>
      </c>
      <c r="O272" s="11">
        <f t="shared" si="43"/>
        <v>12789.858117640921</v>
      </c>
      <c r="P272" s="11">
        <f t="shared" si="44"/>
        <v>0</v>
      </c>
      <c r="Q272" s="14"/>
    </row>
    <row r="273" spans="1:17" x14ac:dyDescent="0.25">
      <c r="A273" s="9">
        <f>IF(A272="","",IF(B272&lt;C272,A272,IF(A272=MAX('entry data'!$B$8:$B$507),"",A272+1)))</f>
        <v>4</v>
      </c>
      <c r="B273" s="9">
        <f t="shared" si="39"/>
        <v>74</v>
      </c>
      <c r="C273" s="9">
        <f>IF(ISERROR(VLOOKUP(A273,'entry data'!B:G,6,0)),"",VLOOKUP(A273,'entry data'!B:G,6,0))</f>
        <v>312</v>
      </c>
      <c r="D273" s="9" t="str">
        <f>IF(ISERROR(VLOOKUP(A273,'entry data'!B:C,2,0)),"",VLOOKUP(A273,'entry data'!B:C,2,0))</f>
        <v>Consolidation Loan</v>
      </c>
      <c r="E273" s="9" t="str">
        <f>IF(ISERROR(VLOOKUP(A273,'entry data'!B:E,4,0)),"",VLOOKUP(A273,'entry data'!B:E,4,0))</f>
        <v>weekly</v>
      </c>
      <c r="F273" s="11">
        <f>IF(A273="","",IF(ISERROR(VLOOKUP(A273,'entry data'!B:F,5,0)),"",VLOOKUP(A273,'entry data'!B:F,5,0)))</f>
        <v>15000</v>
      </c>
      <c r="G273" s="12">
        <f>IF(A273="","",IF(ISERROR(VLOOKUP(A273,'entry data'!B:I,8,0)),"",VLOOKUP(A273,'entry data'!B:I,7,0)))</f>
        <v>0.182</v>
      </c>
      <c r="H273" s="13">
        <f>IF(A273="","",IF(B273=1,VLOOKUP(A273,'entry data'!B:D,3,0),I272))</f>
        <v>41255</v>
      </c>
      <c r="I273" s="14">
        <f>IF(A273="","",IF(E273="weekly",7,IF(E273="fortnightly",14,IF(E273="monthly",DATE(IF(MONTH(H273)=12,YEAR(H273)+1,YEAR(H273)),VLOOKUP(MONTH(H273),index!$D$2:$G$13,2,0),DAY(H273)),
IF(E273="quarterly",DATE(IF(MONTH(H273)&gt;=10,YEAR(H273)+1,YEAR(H273)),VLOOKUP(MONTH(H273),index!$D$2:$G$13,3,0),DAY(H273)),
IF(E273="halfyearly",DATE(IF(MONTH(H273)&gt;=7,YEAR(H273)+1,YEAR(H273)),VLOOKUP(MONTH(H273),index!$D$2:$G$13,4,0),DAY(H273)),
DATE(YEAR(H273)+1,MONTH(H273),DAY(H273)))))-H273))+H273)</f>
        <v>41262</v>
      </c>
      <c r="J273" s="9" t="str">
        <f t="shared" si="40"/>
        <v>2012-12</v>
      </c>
      <c r="K273" s="11">
        <f t="shared" si="41"/>
        <v>12789.858117640921</v>
      </c>
      <c r="L273" s="11">
        <f t="shared" si="42"/>
        <v>34.349214060695985</v>
      </c>
      <c r="M273" s="11">
        <f>IF(A273="","",VLOOKUP(E273,index!$A$1:$B$6,2,0)*K273*G273)</f>
        <v>44.641860936642558</v>
      </c>
      <c r="N273" s="11">
        <f>IF(A273="","",-PMT(G273*VLOOKUP(E273,index!$A$1:$B$6,2,0),C273,F273,0,0))</f>
        <v>78.991074997338544</v>
      </c>
      <c r="O273" s="11">
        <f t="shared" si="43"/>
        <v>12755.508903580225</v>
      </c>
      <c r="P273" s="11">
        <f t="shared" si="44"/>
        <v>0</v>
      </c>
      <c r="Q273" s="14"/>
    </row>
    <row r="274" spans="1:17" x14ac:dyDescent="0.25">
      <c r="A274" s="9">
        <f>IF(A273="","",IF(B273&lt;C273,A273,IF(A273=MAX('entry data'!$B$8:$B$507),"",A273+1)))</f>
        <v>4</v>
      </c>
      <c r="B274" s="9">
        <f t="shared" si="39"/>
        <v>75</v>
      </c>
      <c r="C274" s="9">
        <f>IF(ISERROR(VLOOKUP(A274,'entry data'!B:G,6,0)),"",VLOOKUP(A274,'entry data'!B:G,6,0))</f>
        <v>312</v>
      </c>
      <c r="D274" s="9" t="str">
        <f>IF(ISERROR(VLOOKUP(A274,'entry data'!B:C,2,0)),"",VLOOKUP(A274,'entry data'!B:C,2,0))</f>
        <v>Consolidation Loan</v>
      </c>
      <c r="E274" s="9" t="str">
        <f>IF(ISERROR(VLOOKUP(A274,'entry data'!B:E,4,0)),"",VLOOKUP(A274,'entry data'!B:E,4,0))</f>
        <v>weekly</v>
      </c>
      <c r="F274" s="11">
        <f>IF(A274="","",IF(ISERROR(VLOOKUP(A274,'entry data'!B:F,5,0)),"",VLOOKUP(A274,'entry data'!B:F,5,0)))</f>
        <v>15000</v>
      </c>
      <c r="G274" s="12">
        <f>IF(A274="","",IF(ISERROR(VLOOKUP(A274,'entry data'!B:I,8,0)),"",VLOOKUP(A274,'entry data'!B:I,7,0)))</f>
        <v>0.182</v>
      </c>
      <c r="H274" s="13">
        <f>IF(A274="","",IF(B274=1,VLOOKUP(A274,'entry data'!B:D,3,0),I273))</f>
        <v>41262</v>
      </c>
      <c r="I274" s="14">
        <f>IF(A274="","",IF(E274="weekly",7,IF(E274="fortnightly",14,IF(E274="monthly",DATE(IF(MONTH(H274)=12,YEAR(H274)+1,YEAR(H274)),VLOOKUP(MONTH(H274),index!$D$2:$G$13,2,0),DAY(H274)),
IF(E274="quarterly",DATE(IF(MONTH(H274)&gt;=10,YEAR(H274)+1,YEAR(H274)),VLOOKUP(MONTH(H274),index!$D$2:$G$13,3,0),DAY(H274)),
IF(E274="halfyearly",DATE(IF(MONTH(H274)&gt;=7,YEAR(H274)+1,YEAR(H274)),VLOOKUP(MONTH(H274),index!$D$2:$G$13,4,0),DAY(H274)),
DATE(YEAR(H274)+1,MONTH(H274),DAY(H274)))))-H274))+H274)</f>
        <v>41269</v>
      </c>
      <c r="J274" s="9" t="str">
        <f t="shared" si="40"/>
        <v>2012-12</v>
      </c>
      <c r="K274" s="11">
        <f t="shared" si="41"/>
        <v>12755.508903580225</v>
      </c>
      <c r="L274" s="11">
        <f t="shared" si="42"/>
        <v>34.469106933883182</v>
      </c>
      <c r="M274" s="11">
        <f>IF(A274="","",VLOOKUP(E274,index!$A$1:$B$6,2,0)*K274*G274)</f>
        <v>44.521968063455361</v>
      </c>
      <c r="N274" s="11">
        <f>IF(A274="","",-PMT(G274*VLOOKUP(E274,index!$A$1:$B$6,2,0),C274,F274,0,0))</f>
        <v>78.991074997338544</v>
      </c>
      <c r="O274" s="11">
        <f t="shared" si="43"/>
        <v>12721.039796646342</v>
      </c>
      <c r="P274" s="11">
        <f t="shared" si="44"/>
        <v>12721.039796646342</v>
      </c>
      <c r="Q274" s="14"/>
    </row>
    <row r="275" spans="1:17" x14ac:dyDescent="0.25">
      <c r="A275" s="9">
        <f>IF(A274="","",IF(B274&lt;C274,A274,IF(A274=MAX('entry data'!$B$8:$B$507),"",A274+1)))</f>
        <v>4</v>
      </c>
      <c r="B275" s="9">
        <f t="shared" si="39"/>
        <v>76</v>
      </c>
      <c r="C275" s="9">
        <f>IF(ISERROR(VLOOKUP(A275,'entry data'!B:G,6,0)),"",VLOOKUP(A275,'entry data'!B:G,6,0))</f>
        <v>312</v>
      </c>
      <c r="D275" s="9" t="str">
        <f>IF(ISERROR(VLOOKUP(A275,'entry data'!B:C,2,0)),"",VLOOKUP(A275,'entry data'!B:C,2,0))</f>
        <v>Consolidation Loan</v>
      </c>
      <c r="E275" s="9" t="str">
        <f>IF(ISERROR(VLOOKUP(A275,'entry data'!B:E,4,0)),"",VLOOKUP(A275,'entry data'!B:E,4,0))</f>
        <v>weekly</v>
      </c>
      <c r="F275" s="11">
        <f>IF(A275="","",IF(ISERROR(VLOOKUP(A275,'entry data'!B:F,5,0)),"",VLOOKUP(A275,'entry data'!B:F,5,0)))</f>
        <v>15000</v>
      </c>
      <c r="G275" s="12">
        <f>IF(A275="","",IF(ISERROR(VLOOKUP(A275,'entry data'!B:I,8,0)),"",VLOOKUP(A275,'entry data'!B:I,7,0)))</f>
        <v>0.182</v>
      </c>
      <c r="H275" s="13">
        <f>IF(A275="","",IF(B275=1,VLOOKUP(A275,'entry data'!B:D,3,0),I274))</f>
        <v>41269</v>
      </c>
      <c r="I275" s="14">
        <f>IF(A275="","",IF(E275="weekly",7,IF(E275="fortnightly",14,IF(E275="monthly",DATE(IF(MONTH(H275)=12,YEAR(H275)+1,YEAR(H275)),VLOOKUP(MONTH(H275),index!$D$2:$G$13,2,0),DAY(H275)),
IF(E275="quarterly",DATE(IF(MONTH(H275)&gt;=10,YEAR(H275)+1,YEAR(H275)),VLOOKUP(MONTH(H275),index!$D$2:$G$13,3,0),DAY(H275)),
IF(E275="halfyearly",DATE(IF(MONTH(H275)&gt;=7,YEAR(H275)+1,YEAR(H275)),VLOOKUP(MONTH(H275),index!$D$2:$G$13,4,0),DAY(H275)),
DATE(YEAR(H275)+1,MONTH(H275),DAY(H275)))))-H275))+H275)</f>
        <v>41276</v>
      </c>
      <c r="J275" s="9" t="str">
        <f t="shared" si="40"/>
        <v>2013-01</v>
      </c>
      <c r="K275" s="11">
        <f t="shared" si="41"/>
        <v>12721.039796646342</v>
      </c>
      <c r="L275" s="11">
        <f t="shared" si="42"/>
        <v>34.589418282468841</v>
      </c>
      <c r="M275" s="11">
        <f>IF(A275="","",VLOOKUP(E275,index!$A$1:$B$6,2,0)*K275*G275)</f>
        <v>44.401656714869702</v>
      </c>
      <c r="N275" s="11">
        <f>IF(A275="","",-PMT(G275*VLOOKUP(E275,index!$A$1:$B$6,2,0),C275,F275,0,0))</f>
        <v>78.991074997338544</v>
      </c>
      <c r="O275" s="11">
        <f t="shared" si="43"/>
        <v>12686.450378363874</v>
      </c>
      <c r="P275" s="11">
        <f t="shared" si="44"/>
        <v>0</v>
      </c>
      <c r="Q275" s="14"/>
    </row>
    <row r="276" spans="1:17" x14ac:dyDescent="0.25">
      <c r="A276" s="9">
        <f>IF(A275="","",IF(B275&lt;C275,A275,IF(A275=MAX('entry data'!$B$8:$B$507),"",A275+1)))</f>
        <v>4</v>
      </c>
      <c r="B276" s="9">
        <f t="shared" si="39"/>
        <v>77</v>
      </c>
      <c r="C276" s="9">
        <f>IF(ISERROR(VLOOKUP(A276,'entry data'!B:G,6,0)),"",VLOOKUP(A276,'entry data'!B:G,6,0))</f>
        <v>312</v>
      </c>
      <c r="D276" s="9" t="str">
        <f>IF(ISERROR(VLOOKUP(A276,'entry data'!B:C,2,0)),"",VLOOKUP(A276,'entry data'!B:C,2,0))</f>
        <v>Consolidation Loan</v>
      </c>
      <c r="E276" s="9" t="str">
        <f>IF(ISERROR(VLOOKUP(A276,'entry data'!B:E,4,0)),"",VLOOKUP(A276,'entry data'!B:E,4,0))</f>
        <v>weekly</v>
      </c>
      <c r="F276" s="11">
        <f>IF(A276="","",IF(ISERROR(VLOOKUP(A276,'entry data'!B:F,5,0)),"",VLOOKUP(A276,'entry data'!B:F,5,0)))</f>
        <v>15000</v>
      </c>
      <c r="G276" s="12">
        <f>IF(A276="","",IF(ISERROR(VLOOKUP(A276,'entry data'!B:I,8,0)),"",VLOOKUP(A276,'entry data'!B:I,7,0)))</f>
        <v>0.182</v>
      </c>
      <c r="H276" s="13">
        <f>IF(A276="","",IF(B276=1,VLOOKUP(A276,'entry data'!B:D,3,0),I275))</f>
        <v>41276</v>
      </c>
      <c r="I276" s="14">
        <f>IF(A276="","",IF(E276="weekly",7,IF(E276="fortnightly",14,IF(E276="monthly",DATE(IF(MONTH(H276)=12,YEAR(H276)+1,YEAR(H276)),VLOOKUP(MONTH(H276),index!$D$2:$G$13,2,0),DAY(H276)),
IF(E276="quarterly",DATE(IF(MONTH(H276)&gt;=10,YEAR(H276)+1,YEAR(H276)),VLOOKUP(MONTH(H276),index!$D$2:$G$13,3,0),DAY(H276)),
IF(E276="halfyearly",DATE(IF(MONTH(H276)&gt;=7,YEAR(H276)+1,YEAR(H276)),VLOOKUP(MONTH(H276),index!$D$2:$G$13,4,0),DAY(H276)),
DATE(YEAR(H276)+1,MONTH(H276),DAY(H276)))))-H276))+H276)</f>
        <v>41283</v>
      </c>
      <c r="J276" s="9" t="str">
        <f t="shared" si="40"/>
        <v>2013-01</v>
      </c>
      <c r="K276" s="11">
        <f t="shared" si="41"/>
        <v>12686.450378363874</v>
      </c>
      <c r="L276" s="11">
        <f t="shared" si="42"/>
        <v>34.710149567104089</v>
      </c>
      <c r="M276" s="11">
        <f>IF(A276="","",VLOOKUP(E276,index!$A$1:$B$6,2,0)*K276*G276)</f>
        <v>44.280925430234454</v>
      </c>
      <c r="N276" s="11">
        <f>IF(A276="","",-PMT(G276*VLOOKUP(E276,index!$A$1:$B$6,2,0),C276,F276,0,0))</f>
        <v>78.991074997338544</v>
      </c>
      <c r="O276" s="11">
        <f t="shared" si="43"/>
        <v>12651.740228796769</v>
      </c>
      <c r="P276" s="11">
        <f t="shared" si="44"/>
        <v>0</v>
      </c>
      <c r="Q276" s="14"/>
    </row>
    <row r="277" spans="1:17" x14ac:dyDescent="0.25">
      <c r="A277" s="9">
        <f>IF(A276="","",IF(B276&lt;C276,A276,IF(A276=MAX('entry data'!$B$8:$B$507),"",A276+1)))</f>
        <v>4</v>
      </c>
      <c r="B277" s="9">
        <f t="shared" si="39"/>
        <v>78</v>
      </c>
      <c r="C277" s="9">
        <f>IF(ISERROR(VLOOKUP(A277,'entry data'!B:G,6,0)),"",VLOOKUP(A277,'entry data'!B:G,6,0))</f>
        <v>312</v>
      </c>
      <c r="D277" s="9" t="str">
        <f>IF(ISERROR(VLOOKUP(A277,'entry data'!B:C,2,0)),"",VLOOKUP(A277,'entry data'!B:C,2,0))</f>
        <v>Consolidation Loan</v>
      </c>
      <c r="E277" s="9" t="str">
        <f>IF(ISERROR(VLOOKUP(A277,'entry data'!B:E,4,0)),"",VLOOKUP(A277,'entry data'!B:E,4,0))</f>
        <v>weekly</v>
      </c>
      <c r="F277" s="11">
        <f>IF(A277="","",IF(ISERROR(VLOOKUP(A277,'entry data'!B:F,5,0)),"",VLOOKUP(A277,'entry data'!B:F,5,0)))</f>
        <v>15000</v>
      </c>
      <c r="G277" s="12">
        <f>IF(A277="","",IF(ISERROR(VLOOKUP(A277,'entry data'!B:I,8,0)),"",VLOOKUP(A277,'entry data'!B:I,7,0)))</f>
        <v>0.182</v>
      </c>
      <c r="H277" s="13">
        <f>IF(A277="","",IF(B277=1,VLOOKUP(A277,'entry data'!B:D,3,0),I276))</f>
        <v>41283</v>
      </c>
      <c r="I277" s="14">
        <f>IF(A277="","",IF(E277="weekly",7,IF(E277="fortnightly",14,IF(E277="monthly",DATE(IF(MONTH(H277)=12,YEAR(H277)+1,YEAR(H277)),VLOOKUP(MONTH(H277),index!$D$2:$G$13,2,0),DAY(H277)),
IF(E277="quarterly",DATE(IF(MONTH(H277)&gt;=10,YEAR(H277)+1,YEAR(H277)),VLOOKUP(MONTH(H277),index!$D$2:$G$13,3,0),DAY(H277)),
IF(E277="halfyearly",DATE(IF(MONTH(H277)&gt;=7,YEAR(H277)+1,YEAR(H277)),VLOOKUP(MONTH(H277),index!$D$2:$G$13,4,0),DAY(H277)),
DATE(YEAR(H277)+1,MONTH(H277),DAY(H277)))))-H277))+H277)</f>
        <v>41290</v>
      </c>
      <c r="J277" s="9" t="str">
        <f t="shared" si="40"/>
        <v>2013-01</v>
      </c>
      <c r="K277" s="11">
        <f t="shared" si="41"/>
        <v>12651.740228796769</v>
      </c>
      <c r="L277" s="11">
        <f t="shared" si="42"/>
        <v>34.831302253538311</v>
      </c>
      <c r="M277" s="11">
        <f>IF(A277="","",VLOOKUP(E277,index!$A$1:$B$6,2,0)*K277*G277)</f>
        <v>44.159772743800232</v>
      </c>
      <c r="N277" s="11">
        <f>IF(A277="","",-PMT(G277*VLOOKUP(E277,index!$A$1:$B$6,2,0),C277,F277,0,0))</f>
        <v>78.991074997338544</v>
      </c>
      <c r="O277" s="11">
        <f t="shared" si="43"/>
        <v>12616.90892654323</v>
      </c>
      <c r="P277" s="11">
        <f t="shared" si="44"/>
        <v>0</v>
      </c>
      <c r="Q277" s="14"/>
    </row>
    <row r="278" spans="1:17" x14ac:dyDescent="0.25">
      <c r="A278" s="9">
        <f>IF(A277="","",IF(B277&lt;C277,A277,IF(A277=MAX('entry data'!$B$8:$B$507),"",A277+1)))</f>
        <v>4</v>
      </c>
      <c r="B278" s="9">
        <f t="shared" si="39"/>
        <v>79</v>
      </c>
      <c r="C278" s="9">
        <f>IF(ISERROR(VLOOKUP(A278,'entry data'!B:G,6,0)),"",VLOOKUP(A278,'entry data'!B:G,6,0))</f>
        <v>312</v>
      </c>
      <c r="D278" s="9" t="str">
        <f>IF(ISERROR(VLOOKUP(A278,'entry data'!B:C,2,0)),"",VLOOKUP(A278,'entry data'!B:C,2,0))</f>
        <v>Consolidation Loan</v>
      </c>
      <c r="E278" s="9" t="str">
        <f>IF(ISERROR(VLOOKUP(A278,'entry data'!B:E,4,0)),"",VLOOKUP(A278,'entry data'!B:E,4,0))</f>
        <v>weekly</v>
      </c>
      <c r="F278" s="11">
        <f>IF(A278="","",IF(ISERROR(VLOOKUP(A278,'entry data'!B:F,5,0)),"",VLOOKUP(A278,'entry data'!B:F,5,0)))</f>
        <v>15000</v>
      </c>
      <c r="G278" s="12">
        <f>IF(A278="","",IF(ISERROR(VLOOKUP(A278,'entry data'!B:I,8,0)),"",VLOOKUP(A278,'entry data'!B:I,7,0)))</f>
        <v>0.182</v>
      </c>
      <c r="H278" s="13">
        <f>IF(A278="","",IF(B278=1,VLOOKUP(A278,'entry data'!B:D,3,0),I277))</f>
        <v>41290</v>
      </c>
      <c r="I278" s="14">
        <f>IF(A278="","",IF(E278="weekly",7,IF(E278="fortnightly",14,IF(E278="monthly",DATE(IF(MONTH(H278)=12,YEAR(H278)+1,YEAR(H278)),VLOOKUP(MONTH(H278),index!$D$2:$G$13,2,0),DAY(H278)),
IF(E278="quarterly",DATE(IF(MONTH(H278)&gt;=10,YEAR(H278)+1,YEAR(H278)),VLOOKUP(MONTH(H278),index!$D$2:$G$13,3,0),DAY(H278)),
IF(E278="halfyearly",DATE(IF(MONTH(H278)&gt;=7,YEAR(H278)+1,YEAR(H278)),VLOOKUP(MONTH(H278),index!$D$2:$G$13,4,0),DAY(H278)),
DATE(YEAR(H278)+1,MONTH(H278),DAY(H278)))))-H278))+H278)</f>
        <v>41297</v>
      </c>
      <c r="J278" s="9" t="str">
        <f t="shared" si="40"/>
        <v>2013-01</v>
      </c>
      <c r="K278" s="11">
        <f t="shared" si="41"/>
        <v>12616.90892654323</v>
      </c>
      <c r="L278" s="11">
        <f t="shared" si="42"/>
        <v>34.952877812636963</v>
      </c>
      <c r="M278" s="11">
        <f>IF(A278="","",VLOOKUP(E278,index!$A$1:$B$6,2,0)*K278*G278)</f>
        <v>44.038197184701581</v>
      </c>
      <c r="N278" s="11">
        <f>IF(A278="","",-PMT(G278*VLOOKUP(E278,index!$A$1:$B$6,2,0),C278,F278,0,0))</f>
        <v>78.991074997338544</v>
      </c>
      <c r="O278" s="11">
        <f t="shared" si="43"/>
        <v>12581.956048730593</v>
      </c>
      <c r="P278" s="11">
        <f t="shared" si="44"/>
        <v>0</v>
      </c>
      <c r="Q278" s="14"/>
    </row>
    <row r="279" spans="1:17" x14ac:dyDescent="0.25">
      <c r="A279" s="9">
        <f>IF(A278="","",IF(B278&lt;C278,A278,IF(A278=MAX('entry data'!$B$8:$B$507),"",A278+1)))</f>
        <v>4</v>
      </c>
      <c r="B279" s="9">
        <f t="shared" ref="B279:B342" si="45">IF(A279="","",IF(B278=C278,1,B278+1))</f>
        <v>80</v>
      </c>
      <c r="C279" s="9">
        <f>IF(ISERROR(VLOOKUP(A279,'entry data'!B:G,6,0)),"",VLOOKUP(A279,'entry data'!B:G,6,0))</f>
        <v>312</v>
      </c>
      <c r="D279" s="9" t="str">
        <f>IF(ISERROR(VLOOKUP(A279,'entry data'!B:C,2,0)),"",VLOOKUP(A279,'entry data'!B:C,2,0))</f>
        <v>Consolidation Loan</v>
      </c>
      <c r="E279" s="9" t="str">
        <f>IF(ISERROR(VLOOKUP(A279,'entry data'!B:E,4,0)),"",VLOOKUP(A279,'entry data'!B:E,4,0))</f>
        <v>weekly</v>
      </c>
      <c r="F279" s="11">
        <f>IF(A279="","",IF(ISERROR(VLOOKUP(A279,'entry data'!B:F,5,0)),"",VLOOKUP(A279,'entry data'!B:F,5,0)))</f>
        <v>15000</v>
      </c>
      <c r="G279" s="12">
        <f>IF(A279="","",IF(ISERROR(VLOOKUP(A279,'entry data'!B:I,8,0)),"",VLOOKUP(A279,'entry data'!B:I,7,0)))</f>
        <v>0.182</v>
      </c>
      <c r="H279" s="13">
        <f>IF(A279="","",IF(B279=1,VLOOKUP(A279,'entry data'!B:D,3,0),I278))</f>
        <v>41297</v>
      </c>
      <c r="I279" s="14">
        <f>IF(A279="","",IF(E279="weekly",7,IF(E279="fortnightly",14,IF(E279="monthly",DATE(IF(MONTH(H279)=12,YEAR(H279)+1,YEAR(H279)),VLOOKUP(MONTH(H279),index!$D$2:$G$13,2,0),DAY(H279)),
IF(E279="quarterly",DATE(IF(MONTH(H279)&gt;=10,YEAR(H279)+1,YEAR(H279)),VLOOKUP(MONTH(H279),index!$D$2:$G$13,3,0),DAY(H279)),
IF(E279="halfyearly",DATE(IF(MONTH(H279)&gt;=7,YEAR(H279)+1,YEAR(H279)),VLOOKUP(MONTH(H279),index!$D$2:$G$13,4,0),DAY(H279)),
DATE(YEAR(H279)+1,MONTH(H279),DAY(H279)))))-H279))+H279)</f>
        <v>41304</v>
      </c>
      <c r="J279" s="9" t="str">
        <f t="shared" ref="J279:J342" si="46">IF(A279="","",IF(MONTH(I279)&lt;10,YEAR(I279)&amp;"-0"&amp;MONTH(I279),YEAR(I279)&amp;"-"&amp;MONTH(I279)))</f>
        <v>2013-01</v>
      </c>
      <c r="K279" s="11">
        <f t="shared" ref="K279:K342" si="47">IF(A279="","",IF(B279=1,F279,O278))</f>
        <v>12581.956048730593</v>
      </c>
      <c r="L279" s="11">
        <f t="shared" ref="L279:L342" si="48">IF(A279="","",N279-M279)</f>
        <v>35.074877720399428</v>
      </c>
      <c r="M279" s="11">
        <f>IF(A279="","",VLOOKUP(E279,index!$A$1:$B$6,2,0)*K279*G279)</f>
        <v>43.916197276939116</v>
      </c>
      <c r="N279" s="11">
        <f>IF(A279="","",-PMT(G279*VLOOKUP(E279,index!$A$1:$B$6,2,0),C279,F279,0,0))</f>
        <v>78.991074997338544</v>
      </c>
      <c r="O279" s="11">
        <f t="shared" ref="O279:O342" si="49">IF(A279="","",K279-L279)</f>
        <v>12546.881171010195</v>
      </c>
      <c r="P279" s="11">
        <f t="shared" si="44"/>
        <v>12546.881171010195</v>
      </c>
      <c r="Q279" s="14"/>
    </row>
    <row r="280" spans="1:17" x14ac:dyDescent="0.25">
      <c r="A280" s="9">
        <f>IF(A279="","",IF(B279&lt;C279,A279,IF(A279=MAX('entry data'!$B$8:$B$507),"",A279+1)))</f>
        <v>4</v>
      </c>
      <c r="B280" s="9">
        <f t="shared" si="45"/>
        <v>81</v>
      </c>
      <c r="C280" s="9">
        <f>IF(ISERROR(VLOOKUP(A280,'entry data'!B:G,6,0)),"",VLOOKUP(A280,'entry data'!B:G,6,0))</f>
        <v>312</v>
      </c>
      <c r="D280" s="9" t="str">
        <f>IF(ISERROR(VLOOKUP(A280,'entry data'!B:C,2,0)),"",VLOOKUP(A280,'entry data'!B:C,2,0))</f>
        <v>Consolidation Loan</v>
      </c>
      <c r="E280" s="9" t="str">
        <f>IF(ISERROR(VLOOKUP(A280,'entry data'!B:E,4,0)),"",VLOOKUP(A280,'entry data'!B:E,4,0))</f>
        <v>weekly</v>
      </c>
      <c r="F280" s="11">
        <f>IF(A280="","",IF(ISERROR(VLOOKUP(A280,'entry data'!B:F,5,0)),"",VLOOKUP(A280,'entry data'!B:F,5,0)))</f>
        <v>15000</v>
      </c>
      <c r="G280" s="12">
        <f>IF(A280="","",IF(ISERROR(VLOOKUP(A280,'entry data'!B:I,8,0)),"",VLOOKUP(A280,'entry data'!B:I,7,0)))</f>
        <v>0.182</v>
      </c>
      <c r="H280" s="13">
        <f>IF(A280="","",IF(B280=1,VLOOKUP(A280,'entry data'!B:D,3,0),I279))</f>
        <v>41304</v>
      </c>
      <c r="I280" s="14">
        <f>IF(A280="","",IF(E280="weekly",7,IF(E280="fortnightly",14,IF(E280="monthly",DATE(IF(MONTH(H280)=12,YEAR(H280)+1,YEAR(H280)),VLOOKUP(MONTH(H280),index!$D$2:$G$13,2,0),DAY(H280)),
IF(E280="quarterly",DATE(IF(MONTH(H280)&gt;=10,YEAR(H280)+1,YEAR(H280)),VLOOKUP(MONTH(H280),index!$D$2:$G$13,3,0),DAY(H280)),
IF(E280="halfyearly",DATE(IF(MONTH(H280)&gt;=7,YEAR(H280)+1,YEAR(H280)),VLOOKUP(MONTH(H280),index!$D$2:$G$13,4,0),DAY(H280)),
DATE(YEAR(H280)+1,MONTH(H280),DAY(H280)))))-H280))+H280)</f>
        <v>41311</v>
      </c>
      <c r="J280" s="9" t="str">
        <f t="shared" si="46"/>
        <v>2013-02</v>
      </c>
      <c r="K280" s="11">
        <f t="shared" si="47"/>
        <v>12546.881171010195</v>
      </c>
      <c r="L280" s="11">
        <f t="shared" si="48"/>
        <v>35.197303457976936</v>
      </c>
      <c r="M280" s="11">
        <f>IF(A280="","",VLOOKUP(E280,index!$A$1:$B$6,2,0)*K280*G280)</f>
        <v>43.793771539361607</v>
      </c>
      <c r="N280" s="11">
        <f>IF(A280="","",-PMT(G280*VLOOKUP(E280,index!$A$1:$B$6,2,0),C280,F280,0,0))</f>
        <v>78.991074997338544</v>
      </c>
      <c r="O280" s="11">
        <f t="shared" si="49"/>
        <v>12511.683867552218</v>
      </c>
      <c r="P280" s="11">
        <f t="shared" si="44"/>
        <v>0</v>
      </c>
      <c r="Q280" s="14"/>
    </row>
    <row r="281" spans="1:17" x14ac:dyDescent="0.25">
      <c r="A281" s="9">
        <f>IF(A280="","",IF(B280&lt;C280,A280,IF(A280=MAX('entry data'!$B$8:$B$507),"",A280+1)))</f>
        <v>4</v>
      </c>
      <c r="B281" s="9">
        <f t="shared" si="45"/>
        <v>82</v>
      </c>
      <c r="C281" s="9">
        <f>IF(ISERROR(VLOOKUP(A281,'entry data'!B:G,6,0)),"",VLOOKUP(A281,'entry data'!B:G,6,0))</f>
        <v>312</v>
      </c>
      <c r="D281" s="9" t="str">
        <f>IF(ISERROR(VLOOKUP(A281,'entry data'!B:C,2,0)),"",VLOOKUP(A281,'entry data'!B:C,2,0))</f>
        <v>Consolidation Loan</v>
      </c>
      <c r="E281" s="9" t="str">
        <f>IF(ISERROR(VLOOKUP(A281,'entry data'!B:E,4,0)),"",VLOOKUP(A281,'entry data'!B:E,4,0))</f>
        <v>weekly</v>
      </c>
      <c r="F281" s="11">
        <f>IF(A281="","",IF(ISERROR(VLOOKUP(A281,'entry data'!B:F,5,0)),"",VLOOKUP(A281,'entry data'!B:F,5,0)))</f>
        <v>15000</v>
      </c>
      <c r="G281" s="12">
        <f>IF(A281="","",IF(ISERROR(VLOOKUP(A281,'entry data'!B:I,8,0)),"",VLOOKUP(A281,'entry data'!B:I,7,0)))</f>
        <v>0.182</v>
      </c>
      <c r="H281" s="13">
        <f>IF(A281="","",IF(B281=1,VLOOKUP(A281,'entry data'!B:D,3,0),I280))</f>
        <v>41311</v>
      </c>
      <c r="I281" s="14">
        <f>IF(A281="","",IF(E281="weekly",7,IF(E281="fortnightly",14,IF(E281="monthly",DATE(IF(MONTH(H281)=12,YEAR(H281)+1,YEAR(H281)),VLOOKUP(MONTH(H281),index!$D$2:$G$13,2,0),DAY(H281)),
IF(E281="quarterly",DATE(IF(MONTH(H281)&gt;=10,YEAR(H281)+1,YEAR(H281)),VLOOKUP(MONTH(H281),index!$D$2:$G$13,3,0),DAY(H281)),
IF(E281="halfyearly",DATE(IF(MONTH(H281)&gt;=7,YEAR(H281)+1,YEAR(H281)),VLOOKUP(MONTH(H281),index!$D$2:$G$13,4,0),DAY(H281)),
DATE(YEAR(H281)+1,MONTH(H281),DAY(H281)))))-H281))+H281)</f>
        <v>41318</v>
      </c>
      <c r="J281" s="9" t="str">
        <f t="shared" si="46"/>
        <v>2013-02</v>
      </c>
      <c r="K281" s="11">
        <f t="shared" si="47"/>
        <v>12511.683867552218</v>
      </c>
      <c r="L281" s="11">
        <f t="shared" si="48"/>
        <v>35.320156511690527</v>
      </c>
      <c r="M281" s="11">
        <f>IF(A281="","",VLOOKUP(E281,index!$A$1:$B$6,2,0)*K281*G281)</f>
        <v>43.670918485648016</v>
      </c>
      <c r="N281" s="11">
        <f>IF(A281="","",-PMT(G281*VLOOKUP(E281,index!$A$1:$B$6,2,0),C281,F281,0,0))</f>
        <v>78.991074997338544</v>
      </c>
      <c r="O281" s="11">
        <f t="shared" si="49"/>
        <v>12476.363711040527</v>
      </c>
      <c r="P281" s="11">
        <f t="shared" si="44"/>
        <v>0</v>
      </c>
      <c r="Q281" s="14"/>
    </row>
    <row r="282" spans="1:17" x14ac:dyDescent="0.25">
      <c r="A282" s="9">
        <f>IF(A281="","",IF(B281&lt;C281,A281,IF(A281=MAX('entry data'!$B$8:$B$507),"",A281+1)))</f>
        <v>4</v>
      </c>
      <c r="B282" s="9">
        <f t="shared" si="45"/>
        <v>83</v>
      </c>
      <c r="C282" s="9">
        <f>IF(ISERROR(VLOOKUP(A282,'entry data'!B:G,6,0)),"",VLOOKUP(A282,'entry data'!B:G,6,0))</f>
        <v>312</v>
      </c>
      <c r="D282" s="9" t="str">
        <f>IF(ISERROR(VLOOKUP(A282,'entry data'!B:C,2,0)),"",VLOOKUP(A282,'entry data'!B:C,2,0))</f>
        <v>Consolidation Loan</v>
      </c>
      <c r="E282" s="9" t="str">
        <f>IF(ISERROR(VLOOKUP(A282,'entry data'!B:E,4,0)),"",VLOOKUP(A282,'entry data'!B:E,4,0))</f>
        <v>weekly</v>
      </c>
      <c r="F282" s="11">
        <f>IF(A282="","",IF(ISERROR(VLOOKUP(A282,'entry data'!B:F,5,0)),"",VLOOKUP(A282,'entry data'!B:F,5,0)))</f>
        <v>15000</v>
      </c>
      <c r="G282" s="12">
        <f>IF(A282="","",IF(ISERROR(VLOOKUP(A282,'entry data'!B:I,8,0)),"",VLOOKUP(A282,'entry data'!B:I,7,0)))</f>
        <v>0.182</v>
      </c>
      <c r="H282" s="13">
        <f>IF(A282="","",IF(B282=1,VLOOKUP(A282,'entry data'!B:D,3,0),I281))</f>
        <v>41318</v>
      </c>
      <c r="I282" s="14">
        <f>IF(A282="","",IF(E282="weekly",7,IF(E282="fortnightly",14,IF(E282="monthly",DATE(IF(MONTH(H282)=12,YEAR(H282)+1,YEAR(H282)),VLOOKUP(MONTH(H282),index!$D$2:$G$13,2,0),DAY(H282)),
IF(E282="quarterly",DATE(IF(MONTH(H282)&gt;=10,YEAR(H282)+1,YEAR(H282)),VLOOKUP(MONTH(H282),index!$D$2:$G$13,3,0),DAY(H282)),
IF(E282="halfyearly",DATE(IF(MONTH(H282)&gt;=7,YEAR(H282)+1,YEAR(H282)),VLOOKUP(MONTH(H282),index!$D$2:$G$13,4,0),DAY(H282)),
DATE(YEAR(H282)+1,MONTH(H282),DAY(H282)))))-H282))+H282)</f>
        <v>41325</v>
      </c>
      <c r="J282" s="9" t="str">
        <f t="shared" si="46"/>
        <v>2013-02</v>
      </c>
      <c r="K282" s="11">
        <f t="shared" si="47"/>
        <v>12476.363711040527</v>
      </c>
      <c r="L282" s="11">
        <f t="shared" si="48"/>
        <v>35.44343837304914</v>
      </c>
      <c r="M282" s="11">
        <f>IF(A282="","",VLOOKUP(E282,index!$A$1:$B$6,2,0)*K282*G282)</f>
        <v>43.547636624289403</v>
      </c>
      <c r="N282" s="11">
        <f>IF(A282="","",-PMT(G282*VLOOKUP(E282,index!$A$1:$B$6,2,0),C282,F282,0,0))</f>
        <v>78.991074997338544</v>
      </c>
      <c r="O282" s="11">
        <f t="shared" si="49"/>
        <v>12440.920272667478</v>
      </c>
      <c r="P282" s="11">
        <f t="shared" si="44"/>
        <v>0</v>
      </c>
      <c r="Q282" s="14"/>
    </row>
    <row r="283" spans="1:17" x14ac:dyDescent="0.25">
      <c r="A283" s="9">
        <f>IF(A282="","",IF(B282&lt;C282,A282,IF(A282=MAX('entry data'!$B$8:$B$507),"",A282+1)))</f>
        <v>4</v>
      </c>
      <c r="B283" s="9">
        <f t="shared" si="45"/>
        <v>84</v>
      </c>
      <c r="C283" s="9">
        <f>IF(ISERROR(VLOOKUP(A283,'entry data'!B:G,6,0)),"",VLOOKUP(A283,'entry data'!B:G,6,0))</f>
        <v>312</v>
      </c>
      <c r="D283" s="9" t="str">
        <f>IF(ISERROR(VLOOKUP(A283,'entry data'!B:C,2,0)),"",VLOOKUP(A283,'entry data'!B:C,2,0))</f>
        <v>Consolidation Loan</v>
      </c>
      <c r="E283" s="9" t="str">
        <f>IF(ISERROR(VLOOKUP(A283,'entry data'!B:E,4,0)),"",VLOOKUP(A283,'entry data'!B:E,4,0))</f>
        <v>weekly</v>
      </c>
      <c r="F283" s="11">
        <f>IF(A283="","",IF(ISERROR(VLOOKUP(A283,'entry data'!B:F,5,0)),"",VLOOKUP(A283,'entry data'!B:F,5,0)))</f>
        <v>15000</v>
      </c>
      <c r="G283" s="12">
        <f>IF(A283="","",IF(ISERROR(VLOOKUP(A283,'entry data'!B:I,8,0)),"",VLOOKUP(A283,'entry data'!B:I,7,0)))</f>
        <v>0.182</v>
      </c>
      <c r="H283" s="13">
        <f>IF(A283="","",IF(B283=1,VLOOKUP(A283,'entry data'!B:D,3,0),I282))</f>
        <v>41325</v>
      </c>
      <c r="I283" s="14">
        <f>IF(A283="","",IF(E283="weekly",7,IF(E283="fortnightly",14,IF(E283="monthly",DATE(IF(MONTH(H283)=12,YEAR(H283)+1,YEAR(H283)),VLOOKUP(MONTH(H283),index!$D$2:$G$13,2,0),DAY(H283)),
IF(E283="quarterly",DATE(IF(MONTH(H283)&gt;=10,YEAR(H283)+1,YEAR(H283)),VLOOKUP(MONTH(H283),index!$D$2:$G$13,3,0),DAY(H283)),
IF(E283="halfyearly",DATE(IF(MONTH(H283)&gt;=7,YEAR(H283)+1,YEAR(H283)),VLOOKUP(MONTH(H283),index!$D$2:$G$13,4,0),DAY(H283)),
DATE(YEAR(H283)+1,MONTH(H283),DAY(H283)))))-H283))+H283)</f>
        <v>41332</v>
      </c>
      <c r="J283" s="9" t="str">
        <f t="shared" si="46"/>
        <v>2013-02</v>
      </c>
      <c r="K283" s="11">
        <f t="shared" si="47"/>
        <v>12440.920272667478</v>
      </c>
      <c r="L283" s="11">
        <f t="shared" si="48"/>
        <v>35.567150538767677</v>
      </c>
      <c r="M283" s="11">
        <f>IF(A283="","",VLOOKUP(E283,index!$A$1:$B$6,2,0)*K283*G283)</f>
        <v>43.423924458570866</v>
      </c>
      <c r="N283" s="11">
        <f>IF(A283="","",-PMT(G283*VLOOKUP(E283,index!$A$1:$B$6,2,0),C283,F283,0,0))</f>
        <v>78.991074997338544</v>
      </c>
      <c r="O283" s="11">
        <f t="shared" si="49"/>
        <v>12405.35312212871</v>
      </c>
      <c r="P283" s="11">
        <f t="shared" si="44"/>
        <v>12405.35312212871</v>
      </c>
      <c r="Q283" s="14"/>
    </row>
    <row r="284" spans="1:17" x14ac:dyDescent="0.25">
      <c r="A284" s="9">
        <f>IF(A283="","",IF(B283&lt;C283,A283,IF(A283=MAX('entry data'!$B$8:$B$507),"",A283+1)))</f>
        <v>4</v>
      </c>
      <c r="B284" s="9">
        <f t="shared" si="45"/>
        <v>85</v>
      </c>
      <c r="C284" s="9">
        <f>IF(ISERROR(VLOOKUP(A284,'entry data'!B:G,6,0)),"",VLOOKUP(A284,'entry data'!B:G,6,0))</f>
        <v>312</v>
      </c>
      <c r="D284" s="9" t="str">
        <f>IF(ISERROR(VLOOKUP(A284,'entry data'!B:C,2,0)),"",VLOOKUP(A284,'entry data'!B:C,2,0))</f>
        <v>Consolidation Loan</v>
      </c>
      <c r="E284" s="9" t="str">
        <f>IF(ISERROR(VLOOKUP(A284,'entry data'!B:E,4,0)),"",VLOOKUP(A284,'entry data'!B:E,4,0))</f>
        <v>weekly</v>
      </c>
      <c r="F284" s="11">
        <f>IF(A284="","",IF(ISERROR(VLOOKUP(A284,'entry data'!B:F,5,0)),"",VLOOKUP(A284,'entry data'!B:F,5,0)))</f>
        <v>15000</v>
      </c>
      <c r="G284" s="12">
        <f>IF(A284="","",IF(ISERROR(VLOOKUP(A284,'entry data'!B:I,8,0)),"",VLOOKUP(A284,'entry data'!B:I,7,0)))</f>
        <v>0.182</v>
      </c>
      <c r="H284" s="13">
        <f>IF(A284="","",IF(B284=1,VLOOKUP(A284,'entry data'!B:D,3,0),I283))</f>
        <v>41332</v>
      </c>
      <c r="I284" s="14">
        <f>IF(A284="","",IF(E284="weekly",7,IF(E284="fortnightly",14,IF(E284="monthly",DATE(IF(MONTH(H284)=12,YEAR(H284)+1,YEAR(H284)),VLOOKUP(MONTH(H284),index!$D$2:$G$13,2,0),DAY(H284)),
IF(E284="quarterly",DATE(IF(MONTH(H284)&gt;=10,YEAR(H284)+1,YEAR(H284)),VLOOKUP(MONTH(H284),index!$D$2:$G$13,3,0),DAY(H284)),
IF(E284="halfyearly",DATE(IF(MONTH(H284)&gt;=7,YEAR(H284)+1,YEAR(H284)),VLOOKUP(MONTH(H284),index!$D$2:$G$13,4,0),DAY(H284)),
DATE(YEAR(H284)+1,MONTH(H284),DAY(H284)))))-H284))+H284)</f>
        <v>41339</v>
      </c>
      <c r="J284" s="9" t="str">
        <f t="shared" si="46"/>
        <v>2013-03</v>
      </c>
      <c r="K284" s="11">
        <f t="shared" si="47"/>
        <v>12405.35312212871</v>
      </c>
      <c r="L284" s="11">
        <f t="shared" si="48"/>
        <v>35.691294510785177</v>
      </c>
      <c r="M284" s="11">
        <f>IF(A284="","",VLOOKUP(E284,index!$A$1:$B$6,2,0)*K284*G284)</f>
        <v>43.299780486553367</v>
      </c>
      <c r="N284" s="11">
        <f>IF(A284="","",-PMT(G284*VLOOKUP(E284,index!$A$1:$B$6,2,0),C284,F284,0,0))</f>
        <v>78.991074997338544</v>
      </c>
      <c r="O284" s="11">
        <f t="shared" si="49"/>
        <v>12369.661827617925</v>
      </c>
      <c r="P284" s="11">
        <f t="shared" si="44"/>
        <v>0</v>
      </c>
      <c r="Q284" s="14"/>
    </row>
    <row r="285" spans="1:17" x14ac:dyDescent="0.25">
      <c r="A285" s="9">
        <f>IF(A284="","",IF(B284&lt;C284,A284,IF(A284=MAX('entry data'!$B$8:$B$507),"",A284+1)))</f>
        <v>4</v>
      </c>
      <c r="B285" s="9">
        <f t="shared" si="45"/>
        <v>86</v>
      </c>
      <c r="C285" s="9">
        <f>IF(ISERROR(VLOOKUP(A285,'entry data'!B:G,6,0)),"",VLOOKUP(A285,'entry data'!B:G,6,0))</f>
        <v>312</v>
      </c>
      <c r="D285" s="9" t="str">
        <f>IF(ISERROR(VLOOKUP(A285,'entry data'!B:C,2,0)),"",VLOOKUP(A285,'entry data'!B:C,2,0))</f>
        <v>Consolidation Loan</v>
      </c>
      <c r="E285" s="9" t="str">
        <f>IF(ISERROR(VLOOKUP(A285,'entry data'!B:E,4,0)),"",VLOOKUP(A285,'entry data'!B:E,4,0))</f>
        <v>weekly</v>
      </c>
      <c r="F285" s="11">
        <f>IF(A285="","",IF(ISERROR(VLOOKUP(A285,'entry data'!B:F,5,0)),"",VLOOKUP(A285,'entry data'!B:F,5,0)))</f>
        <v>15000</v>
      </c>
      <c r="G285" s="12">
        <f>IF(A285="","",IF(ISERROR(VLOOKUP(A285,'entry data'!B:I,8,0)),"",VLOOKUP(A285,'entry data'!B:I,7,0)))</f>
        <v>0.182</v>
      </c>
      <c r="H285" s="13">
        <f>IF(A285="","",IF(B285=1,VLOOKUP(A285,'entry data'!B:D,3,0),I284))</f>
        <v>41339</v>
      </c>
      <c r="I285" s="14">
        <f>IF(A285="","",IF(E285="weekly",7,IF(E285="fortnightly",14,IF(E285="monthly",DATE(IF(MONTH(H285)=12,YEAR(H285)+1,YEAR(H285)),VLOOKUP(MONTH(H285),index!$D$2:$G$13,2,0),DAY(H285)),
IF(E285="quarterly",DATE(IF(MONTH(H285)&gt;=10,YEAR(H285)+1,YEAR(H285)),VLOOKUP(MONTH(H285),index!$D$2:$G$13,3,0),DAY(H285)),
IF(E285="halfyearly",DATE(IF(MONTH(H285)&gt;=7,YEAR(H285)+1,YEAR(H285)),VLOOKUP(MONTH(H285),index!$D$2:$G$13,4,0),DAY(H285)),
DATE(YEAR(H285)+1,MONTH(H285),DAY(H285)))))-H285))+H285)</f>
        <v>41346</v>
      </c>
      <c r="J285" s="9" t="str">
        <f t="shared" si="46"/>
        <v>2013-03</v>
      </c>
      <c r="K285" s="11">
        <f t="shared" si="47"/>
        <v>12369.661827617925</v>
      </c>
      <c r="L285" s="11">
        <f t="shared" si="48"/>
        <v>35.815871796283098</v>
      </c>
      <c r="M285" s="11">
        <f>IF(A285="","",VLOOKUP(E285,index!$A$1:$B$6,2,0)*K285*G285)</f>
        <v>43.175203201055446</v>
      </c>
      <c r="N285" s="11">
        <f>IF(A285="","",-PMT(G285*VLOOKUP(E285,index!$A$1:$B$6,2,0),C285,F285,0,0))</f>
        <v>78.991074997338544</v>
      </c>
      <c r="O285" s="11">
        <f t="shared" si="49"/>
        <v>12333.845955821642</v>
      </c>
      <c r="P285" s="11">
        <f t="shared" si="44"/>
        <v>0</v>
      </c>
      <c r="Q285" s="14"/>
    </row>
    <row r="286" spans="1:17" x14ac:dyDescent="0.25">
      <c r="A286" s="9">
        <f>IF(A285="","",IF(B285&lt;C285,A285,IF(A285=MAX('entry data'!$B$8:$B$507),"",A285+1)))</f>
        <v>4</v>
      </c>
      <c r="B286" s="9">
        <f t="shared" si="45"/>
        <v>87</v>
      </c>
      <c r="C286" s="9">
        <f>IF(ISERROR(VLOOKUP(A286,'entry data'!B:G,6,0)),"",VLOOKUP(A286,'entry data'!B:G,6,0))</f>
        <v>312</v>
      </c>
      <c r="D286" s="9" t="str">
        <f>IF(ISERROR(VLOOKUP(A286,'entry data'!B:C,2,0)),"",VLOOKUP(A286,'entry data'!B:C,2,0))</f>
        <v>Consolidation Loan</v>
      </c>
      <c r="E286" s="9" t="str">
        <f>IF(ISERROR(VLOOKUP(A286,'entry data'!B:E,4,0)),"",VLOOKUP(A286,'entry data'!B:E,4,0))</f>
        <v>weekly</v>
      </c>
      <c r="F286" s="11">
        <f>IF(A286="","",IF(ISERROR(VLOOKUP(A286,'entry data'!B:F,5,0)),"",VLOOKUP(A286,'entry data'!B:F,5,0)))</f>
        <v>15000</v>
      </c>
      <c r="G286" s="12">
        <f>IF(A286="","",IF(ISERROR(VLOOKUP(A286,'entry data'!B:I,8,0)),"",VLOOKUP(A286,'entry data'!B:I,7,0)))</f>
        <v>0.182</v>
      </c>
      <c r="H286" s="13">
        <f>IF(A286="","",IF(B286=1,VLOOKUP(A286,'entry data'!B:D,3,0),I285))</f>
        <v>41346</v>
      </c>
      <c r="I286" s="14">
        <f>IF(A286="","",IF(E286="weekly",7,IF(E286="fortnightly",14,IF(E286="monthly",DATE(IF(MONTH(H286)=12,YEAR(H286)+1,YEAR(H286)),VLOOKUP(MONTH(H286),index!$D$2:$G$13,2,0),DAY(H286)),
IF(E286="quarterly",DATE(IF(MONTH(H286)&gt;=10,YEAR(H286)+1,YEAR(H286)),VLOOKUP(MONTH(H286),index!$D$2:$G$13,3,0),DAY(H286)),
IF(E286="halfyearly",DATE(IF(MONTH(H286)&gt;=7,YEAR(H286)+1,YEAR(H286)),VLOOKUP(MONTH(H286),index!$D$2:$G$13,4,0),DAY(H286)),
DATE(YEAR(H286)+1,MONTH(H286),DAY(H286)))))-H286))+H286)</f>
        <v>41353</v>
      </c>
      <c r="J286" s="9" t="str">
        <f t="shared" si="46"/>
        <v>2013-03</v>
      </c>
      <c r="K286" s="11">
        <f t="shared" si="47"/>
        <v>12333.845955821642</v>
      </c>
      <c r="L286" s="11">
        <f t="shared" si="48"/>
        <v>35.940883907703551</v>
      </c>
      <c r="M286" s="11">
        <f>IF(A286="","",VLOOKUP(E286,index!$A$1:$B$6,2,0)*K286*G286)</f>
        <v>43.050191089634993</v>
      </c>
      <c r="N286" s="11">
        <f>IF(A286="","",-PMT(G286*VLOOKUP(E286,index!$A$1:$B$6,2,0),C286,F286,0,0))</f>
        <v>78.991074997338544</v>
      </c>
      <c r="O286" s="11">
        <f t="shared" si="49"/>
        <v>12297.905071913938</v>
      </c>
      <c r="P286" s="11">
        <f t="shared" si="44"/>
        <v>0</v>
      </c>
      <c r="Q286" s="14"/>
    </row>
    <row r="287" spans="1:17" x14ac:dyDescent="0.25">
      <c r="A287" s="9">
        <f>IF(A286="","",IF(B286&lt;C286,A286,IF(A286=MAX('entry data'!$B$8:$B$507),"",A286+1)))</f>
        <v>4</v>
      </c>
      <c r="B287" s="9">
        <f t="shared" si="45"/>
        <v>88</v>
      </c>
      <c r="C287" s="9">
        <f>IF(ISERROR(VLOOKUP(A287,'entry data'!B:G,6,0)),"",VLOOKUP(A287,'entry data'!B:G,6,0))</f>
        <v>312</v>
      </c>
      <c r="D287" s="9" t="str">
        <f>IF(ISERROR(VLOOKUP(A287,'entry data'!B:C,2,0)),"",VLOOKUP(A287,'entry data'!B:C,2,0))</f>
        <v>Consolidation Loan</v>
      </c>
      <c r="E287" s="9" t="str">
        <f>IF(ISERROR(VLOOKUP(A287,'entry data'!B:E,4,0)),"",VLOOKUP(A287,'entry data'!B:E,4,0))</f>
        <v>weekly</v>
      </c>
      <c r="F287" s="11">
        <f>IF(A287="","",IF(ISERROR(VLOOKUP(A287,'entry data'!B:F,5,0)),"",VLOOKUP(A287,'entry data'!B:F,5,0)))</f>
        <v>15000</v>
      </c>
      <c r="G287" s="12">
        <f>IF(A287="","",IF(ISERROR(VLOOKUP(A287,'entry data'!B:I,8,0)),"",VLOOKUP(A287,'entry data'!B:I,7,0)))</f>
        <v>0.182</v>
      </c>
      <c r="H287" s="13">
        <f>IF(A287="","",IF(B287=1,VLOOKUP(A287,'entry data'!B:D,3,0),I286))</f>
        <v>41353</v>
      </c>
      <c r="I287" s="14">
        <f>IF(A287="","",IF(E287="weekly",7,IF(E287="fortnightly",14,IF(E287="monthly",DATE(IF(MONTH(H287)=12,YEAR(H287)+1,YEAR(H287)),VLOOKUP(MONTH(H287),index!$D$2:$G$13,2,0),DAY(H287)),
IF(E287="quarterly",DATE(IF(MONTH(H287)&gt;=10,YEAR(H287)+1,YEAR(H287)),VLOOKUP(MONTH(H287),index!$D$2:$G$13,3,0),DAY(H287)),
IF(E287="halfyearly",DATE(IF(MONTH(H287)&gt;=7,YEAR(H287)+1,YEAR(H287)),VLOOKUP(MONTH(H287),index!$D$2:$G$13,4,0),DAY(H287)),
DATE(YEAR(H287)+1,MONTH(H287),DAY(H287)))))-H287))+H287)</f>
        <v>41360</v>
      </c>
      <c r="J287" s="9" t="str">
        <f t="shared" si="46"/>
        <v>2013-03</v>
      </c>
      <c r="K287" s="11">
        <f t="shared" si="47"/>
        <v>12297.905071913938</v>
      </c>
      <c r="L287" s="11">
        <f t="shared" si="48"/>
        <v>36.066332362767703</v>
      </c>
      <c r="M287" s="11">
        <f>IF(A287="","",VLOOKUP(E287,index!$A$1:$B$6,2,0)*K287*G287)</f>
        <v>42.92474263457084</v>
      </c>
      <c r="N287" s="11">
        <f>IF(A287="","",-PMT(G287*VLOOKUP(E287,index!$A$1:$B$6,2,0),C287,F287,0,0))</f>
        <v>78.991074997338544</v>
      </c>
      <c r="O287" s="11">
        <f t="shared" si="49"/>
        <v>12261.838739551171</v>
      </c>
      <c r="P287" s="11">
        <f t="shared" si="44"/>
        <v>12261.838739551171</v>
      </c>
      <c r="Q287" s="14"/>
    </row>
    <row r="288" spans="1:17" x14ac:dyDescent="0.25">
      <c r="A288" s="9">
        <f>IF(A287="","",IF(B287&lt;C287,A287,IF(A287=MAX('entry data'!$B$8:$B$507),"",A287+1)))</f>
        <v>4</v>
      </c>
      <c r="B288" s="9">
        <f t="shared" si="45"/>
        <v>89</v>
      </c>
      <c r="C288" s="9">
        <f>IF(ISERROR(VLOOKUP(A288,'entry data'!B:G,6,0)),"",VLOOKUP(A288,'entry data'!B:G,6,0))</f>
        <v>312</v>
      </c>
      <c r="D288" s="9" t="str">
        <f>IF(ISERROR(VLOOKUP(A288,'entry data'!B:C,2,0)),"",VLOOKUP(A288,'entry data'!B:C,2,0))</f>
        <v>Consolidation Loan</v>
      </c>
      <c r="E288" s="9" t="str">
        <f>IF(ISERROR(VLOOKUP(A288,'entry data'!B:E,4,0)),"",VLOOKUP(A288,'entry data'!B:E,4,0))</f>
        <v>weekly</v>
      </c>
      <c r="F288" s="11">
        <f>IF(A288="","",IF(ISERROR(VLOOKUP(A288,'entry data'!B:F,5,0)),"",VLOOKUP(A288,'entry data'!B:F,5,0)))</f>
        <v>15000</v>
      </c>
      <c r="G288" s="12">
        <f>IF(A288="","",IF(ISERROR(VLOOKUP(A288,'entry data'!B:I,8,0)),"",VLOOKUP(A288,'entry data'!B:I,7,0)))</f>
        <v>0.182</v>
      </c>
      <c r="H288" s="13">
        <f>IF(A288="","",IF(B288=1,VLOOKUP(A288,'entry data'!B:D,3,0),I287))</f>
        <v>41360</v>
      </c>
      <c r="I288" s="14">
        <f>IF(A288="","",IF(E288="weekly",7,IF(E288="fortnightly",14,IF(E288="monthly",DATE(IF(MONTH(H288)=12,YEAR(H288)+1,YEAR(H288)),VLOOKUP(MONTH(H288),index!$D$2:$G$13,2,0),DAY(H288)),
IF(E288="quarterly",DATE(IF(MONTH(H288)&gt;=10,YEAR(H288)+1,YEAR(H288)),VLOOKUP(MONTH(H288),index!$D$2:$G$13,3,0),DAY(H288)),
IF(E288="halfyearly",DATE(IF(MONTH(H288)&gt;=7,YEAR(H288)+1,YEAR(H288)),VLOOKUP(MONTH(H288),index!$D$2:$G$13,4,0),DAY(H288)),
DATE(YEAR(H288)+1,MONTH(H288),DAY(H288)))))-H288))+H288)</f>
        <v>41367</v>
      </c>
      <c r="J288" s="9" t="str">
        <f t="shared" si="46"/>
        <v>2013-04</v>
      </c>
      <c r="K288" s="11">
        <f t="shared" si="47"/>
        <v>12261.838739551171</v>
      </c>
      <c r="L288" s="11">
        <f t="shared" si="48"/>
        <v>36.192218684494179</v>
      </c>
      <c r="M288" s="11">
        <f>IF(A288="","",VLOOKUP(E288,index!$A$1:$B$6,2,0)*K288*G288)</f>
        <v>42.798856312844364</v>
      </c>
      <c r="N288" s="11">
        <f>IF(A288="","",-PMT(G288*VLOOKUP(E288,index!$A$1:$B$6,2,0),C288,F288,0,0))</f>
        <v>78.991074997338544</v>
      </c>
      <c r="O288" s="11">
        <f t="shared" si="49"/>
        <v>12225.646520866676</v>
      </c>
      <c r="P288" s="11">
        <f t="shared" si="44"/>
        <v>0</v>
      </c>
      <c r="Q288" s="14"/>
    </row>
    <row r="289" spans="1:17" x14ac:dyDescent="0.25">
      <c r="A289" s="9">
        <f>IF(A288="","",IF(B288&lt;C288,A288,IF(A288=MAX('entry data'!$B$8:$B$507),"",A288+1)))</f>
        <v>4</v>
      </c>
      <c r="B289" s="9">
        <f t="shared" si="45"/>
        <v>90</v>
      </c>
      <c r="C289" s="9">
        <f>IF(ISERROR(VLOOKUP(A289,'entry data'!B:G,6,0)),"",VLOOKUP(A289,'entry data'!B:G,6,0))</f>
        <v>312</v>
      </c>
      <c r="D289" s="9" t="str">
        <f>IF(ISERROR(VLOOKUP(A289,'entry data'!B:C,2,0)),"",VLOOKUP(A289,'entry data'!B:C,2,0))</f>
        <v>Consolidation Loan</v>
      </c>
      <c r="E289" s="9" t="str">
        <f>IF(ISERROR(VLOOKUP(A289,'entry data'!B:E,4,0)),"",VLOOKUP(A289,'entry data'!B:E,4,0))</f>
        <v>weekly</v>
      </c>
      <c r="F289" s="11">
        <f>IF(A289="","",IF(ISERROR(VLOOKUP(A289,'entry data'!B:F,5,0)),"",VLOOKUP(A289,'entry data'!B:F,5,0)))</f>
        <v>15000</v>
      </c>
      <c r="G289" s="12">
        <f>IF(A289="","",IF(ISERROR(VLOOKUP(A289,'entry data'!B:I,8,0)),"",VLOOKUP(A289,'entry data'!B:I,7,0)))</f>
        <v>0.182</v>
      </c>
      <c r="H289" s="13">
        <f>IF(A289="","",IF(B289=1,VLOOKUP(A289,'entry data'!B:D,3,0),I288))</f>
        <v>41367</v>
      </c>
      <c r="I289" s="14">
        <f>IF(A289="","",IF(E289="weekly",7,IF(E289="fortnightly",14,IF(E289="monthly",DATE(IF(MONTH(H289)=12,YEAR(H289)+1,YEAR(H289)),VLOOKUP(MONTH(H289),index!$D$2:$G$13,2,0),DAY(H289)),
IF(E289="quarterly",DATE(IF(MONTH(H289)&gt;=10,YEAR(H289)+1,YEAR(H289)),VLOOKUP(MONTH(H289),index!$D$2:$G$13,3,0),DAY(H289)),
IF(E289="halfyearly",DATE(IF(MONTH(H289)&gt;=7,YEAR(H289)+1,YEAR(H289)),VLOOKUP(MONTH(H289),index!$D$2:$G$13,4,0),DAY(H289)),
DATE(YEAR(H289)+1,MONTH(H289),DAY(H289)))))-H289))+H289)</f>
        <v>41374</v>
      </c>
      <c r="J289" s="9" t="str">
        <f t="shared" si="46"/>
        <v>2013-04</v>
      </c>
      <c r="K289" s="11">
        <f t="shared" si="47"/>
        <v>12225.646520866676</v>
      </c>
      <c r="L289" s="11">
        <f t="shared" si="48"/>
        <v>36.318544401217594</v>
      </c>
      <c r="M289" s="11">
        <f>IF(A289="","",VLOOKUP(E289,index!$A$1:$B$6,2,0)*K289*G289)</f>
        <v>42.67253059612095</v>
      </c>
      <c r="N289" s="11">
        <f>IF(A289="","",-PMT(G289*VLOOKUP(E289,index!$A$1:$B$6,2,0),C289,F289,0,0))</f>
        <v>78.991074997338544</v>
      </c>
      <c r="O289" s="11">
        <f t="shared" si="49"/>
        <v>12189.327976465458</v>
      </c>
      <c r="P289" s="11">
        <f t="shared" si="44"/>
        <v>0</v>
      </c>
      <c r="Q289" s="14"/>
    </row>
    <row r="290" spans="1:17" x14ac:dyDescent="0.25">
      <c r="A290" s="9">
        <f>IF(A289="","",IF(B289&lt;C289,A289,IF(A289=MAX('entry data'!$B$8:$B$507),"",A289+1)))</f>
        <v>4</v>
      </c>
      <c r="B290" s="9">
        <f t="shared" si="45"/>
        <v>91</v>
      </c>
      <c r="C290" s="9">
        <f>IF(ISERROR(VLOOKUP(A290,'entry data'!B:G,6,0)),"",VLOOKUP(A290,'entry data'!B:G,6,0))</f>
        <v>312</v>
      </c>
      <c r="D290" s="9" t="str">
        <f>IF(ISERROR(VLOOKUP(A290,'entry data'!B:C,2,0)),"",VLOOKUP(A290,'entry data'!B:C,2,0))</f>
        <v>Consolidation Loan</v>
      </c>
      <c r="E290" s="9" t="str">
        <f>IF(ISERROR(VLOOKUP(A290,'entry data'!B:E,4,0)),"",VLOOKUP(A290,'entry data'!B:E,4,0))</f>
        <v>weekly</v>
      </c>
      <c r="F290" s="11">
        <f>IF(A290="","",IF(ISERROR(VLOOKUP(A290,'entry data'!B:F,5,0)),"",VLOOKUP(A290,'entry data'!B:F,5,0)))</f>
        <v>15000</v>
      </c>
      <c r="G290" s="12">
        <f>IF(A290="","",IF(ISERROR(VLOOKUP(A290,'entry data'!B:I,8,0)),"",VLOOKUP(A290,'entry data'!B:I,7,0)))</f>
        <v>0.182</v>
      </c>
      <c r="H290" s="13">
        <f>IF(A290="","",IF(B290=1,VLOOKUP(A290,'entry data'!B:D,3,0),I289))</f>
        <v>41374</v>
      </c>
      <c r="I290" s="14">
        <f>IF(A290="","",IF(E290="weekly",7,IF(E290="fortnightly",14,IF(E290="monthly",DATE(IF(MONTH(H290)=12,YEAR(H290)+1,YEAR(H290)),VLOOKUP(MONTH(H290),index!$D$2:$G$13,2,0),DAY(H290)),
IF(E290="quarterly",DATE(IF(MONTH(H290)&gt;=10,YEAR(H290)+1,YEAR(H290)),VLOOKUP(MONTH(H290),index!$D$2:$G$13,3,0),DAY(H290)),
IF(E290="halfyearly",DATE(IF(MONTH(H290)&gt;=7,YEAR(H290)+1,YEAR(H290)),VLOOKUP(MONTH(H290),index!$D$2:$G$13,4,0),DAY(H290)),
DATE(YEAR(H290)+1,MONTH(H290),DAY(H290)))))-H290))+H290)</f>
        <v>41381</v>
      </c>
      <c r="J290" s="9" t="str">
        <f t="shared" si="46"/>
        <v>2013-04</v>
      </c>
      <c r="K290" s="11">
        <f t="shared" si="47"/>
        <v>12189.327976465458</v>
      </c>
      <c r="L290" s="11">
        <f t="shared" si="48"/>
        <v>36.445311046607053</v>
      </c>
      <c r="M290" s="11">
        <f>IF(A290="","",VLOOKUP(E290,index!$A$1:$B$6,2,0)*K290*G290)</f>
        <v>42.545763950731491</v>
      </c>
      <c r="N290" s="11">
        <f>IF(A290="","",-PMT(G290*VLOOKUP(E290,index!$A$1:$B$6,2,0),C290,F290,0,0))</f>
        <v>78.991074997338544</v>
      </c>
      <c r="O290" s="11">
        <f t="shared" si="49"/>
        <v>12152.882665418851</v>
      </c>
      <c r="P290" s="11">
        <f t="shared" si="44"/>
        <v>0</v>
      </c>
      <c r="Q290" s="14"/>
    </row>
    <row r="291" spans="1:17" x14ac:dyDescent="0.25">
      <c r="A291" s="9">
        <f>IF(A290="","",IF(B290&lt;C290,A290,IF(A290=MAX('entry data'!$B$8:$B$507),"",A290+1)))</f>
        <v>4</v>
      </c>
      <c r="B291" s="9">
        <f t="shared" si="45"/>
        <v>92</v>
      </c>
      <c r="C291" s="9">
        <f>IF(ISERROR(VLOOKUP(A291,'entry data'!B:G,6,0)),"",VLOOKUP(A291,'entry data'!B:G,6,0))</f>
        <v>312</v>
      </c>
      <c r="D291" s="9" t="str">
        <f>IF(ISERROR(VLOOKUP(A291,'entry data'!B:C,2,0)),"",VLOOKUP(A291,'entry data'!B:C,2,0))</f>
        <v>Consolidation Loan</v>
      </c>
      <c r="E291" s="9" t="str">
        <f>IF(ISERROR(VLOOKUP(A291,'entry data'!B:E,4,0)),"",VLOOKUP(A291,'entry data'!B:E,4,0))</f>
        <v>weekly</v>
      </c>
      <c r="F291" s="11">
        <f>IF(A291="","",IF(ISERROR(VLOOKUP(A291,'entry data'!B:F,5,0)),"",VLOOKUP(A291,'entry data'!B:F,5,0)))</f>
        <v>15000</v>
      </c>
      <c r="G291" s="12">
        <f>IF(A291="","",IF(ISERROR(VLOOKUP(A291,'entry data'!B:I,8,0)),"",VLOOKUP(A291,'entry data'!B:I,7,0)))</f>
        <v>0.182</v>
      </c>
      <c r="H291" s="13">
        <f>IF(A291="","",IF(B291=1,VLOOKUP(A291,'entry data'!B:D,3,0),I290))</f>
        <v>41381</v>
      </c>
      <c r="I291" s="14">
        <f>IF(A291="","",IF(E291="weekly",7,IF(E291="fortnightly",14,IF(E291="monthly",DATE(IF(MONTH(H291)=12,YEAR(H291)+1,YEAR(H291)),VLOOKUP(MONTH(H291),index!$D$2:$G$13,2,0),DAY(H291)),
IF(E291="quarterly",DATE(IF(MONTH(H291)&gt;=10,YEAR(H291)+1,YEAR(H291)),VLOOKUP(MONTH(H291),index!$D$2:$G$13,3,0),DAY(H291)),
IF(E291="halfyearly",DATE(IF(MONTH(H291)&gt;=7,YEAR(H291)+1,YEAR(H291)),VLOOKUP(MONTH(H291),index!$D$2:$G$13,4,0),DAY(H291)),
DATE(YEAR(H291)+1,MONTH(H291),DAY(H291)))))-H291))+H291)</f>
        <v>41388</v>
      </c>
      <c r="J291" s="9" t="str">
        <f t="shared" si="46"/>
        <v>2013-04</v>
      </c>
      <c r="K291" s="11">
        <f t="shared" si="47"/>
        <v>12152.882665418851</v>
      </c>
      <c r="L291" s="11">
        <f t="shared" si="48"/>
        <v>36.5725201596848</v>
      </c>
      <c r="M291" s="11">
        <f>IF(A291="","",VLOOKUP(E291,index!$A$1:$B$6,2,0)*K291*G291)</f>
        <v>42.418554837653744</v>
      </c>
      <c r="N291" s="11">
        <f>IF(A291="","",-PMT(G291*VLOOKUP(E291,index!$A$1:$B$6,2,0),C291,F291,0,0))</f>
        <v>78.991074997338544</v>
      </c>
      <c r="O291" s="11">
        <f t="shared" si="49"/>
        <v>12116.310145259165</v>
      </c>
      <c r="P291" s="11">
        <f t="shared" si="44"/>
        <v>12116.310145259165</v>
      </c>
      <c r="Q291" s="14"/>
    </row>
    <row r="292" spans="1:17" x14ac:dyDescent="0.25">
      <c r="A292" s="9">
        <f>IF(A291="","",IF(B291&lt;C291,A291,IF(A291=MAX('entry data'!$B$8:$B$507),"",A291+1)))</f>
        <v>4</v>
      </c>
      <c r="B292" s="9">
        <f t="shared" si="45"/>
        <v>93</v>
      </c>
      <c r="C292" s="9">
        <f>IF(ISERROR(VLOOKUP(A292,'entry data'!B:G,6,0)),"",VLOOKUP(A292,'entry data'!B:G,6,0))</f>
        <v>312</v>
      </c>
      <c r="D292" s="9" t="str">
        <f>IF(ISERROR(VLOOKUP(A292,'entry data'!B:C,2,0)),"",VLOOKUP(A292,'entry data'!B:C,2,0))</f>
        <v>Consolidation Loan</v>
      </c>
      <c r="E292" s="9" t="str">
        <f>IF(ISERROR(VLOOKUP(A292,'entry data'!B:E,4,0)),"",VLOOKUP(A292,'entry data'!B:E,4,0))</f>
        <v>weekly</v>
      </c>
      <c r="F292" s="11">
        <f>IF(A292="","",IF(ISERROR(VLOOKUP(A292,'entry data'!B:F,5,0)),"",VLOOKUP(A292,'entry data'!B:F,5,0)))</f>
        <v>15000</v>
      </c>
      <c r="G292" s="12">
        <f>IF(A292="","",IF(ISERROR(VLOOKUP(A292,'entry data'!B:I,8,0)),"",VLOOKUP(A292,'entry data'!B:I,7,0)))</f>
        <v>0.182</v>
      </c>
      <c r="H292" s="13">
        <f>IF(A292="","",IF(B292=1,VLOOKUP(A292,'entry data'!B:D,3,0),I291))</f>
        <v>41388</v>
      </c>
      <c r="I292" s="14">
        <f>IF(A292="","",IF(E292="weekly",7,IF(E292="fortnightly",14,IF(E292="monthly",DATE(IF(MONTH(H292)=12,YEAR(H292)+1,YEAR(H292)),VLOOKUP(MONTH(H292),index!$D$2:$G$13,2,0),DAY(H292)),
IF(E292="quarterly",DATE(IF(MONTH(H292)&gt;=10,YEAR(H292)+1,YEAR(H292)),VLOOKUP(MONTH(H292),index!$D$2:$G$13,3,0),DAY(H292)),
IF(E292="halfyearly",DATE(IF(MONTH(H292)&gt;=7,YEAR(H292)+1,YEAR(H292)),VLOOKUP(MONTH(H292),index!$D$2:$G$13,4,0),DAY(H292)),
DATE(YEAR(H292)+1,MONTH(H292),DAY(H292)))))-H292))+H292)</f>
        <v>41395</v>
      </c>
      <c r="J292" s="9" t="str">
        <f t="shared" si="46"/>
        <v>2013-05</v>
      </c>
      <c r="K292" s="11">
        <f t="shared" si="47"/>
        <v>12116.310145259165</v>
      </c>
      <c r="L292" s="11">
        <f t="shared" si="48"/>
        <v>36.700173284844908</v>
      </c>
      <c r="M292" s="11">
        <f>IF(A292="","",VLOOKUP(E292,index!$A$1:$B$6,2,0)*K292*G292)</f>
        <v>42.290901712493636</v>
      </c>
      <c r="N292" s="11">
        <f>IF(A292="","",-PMT(G292*VLOOKUP(E292,index!$A$1:$B$6,2,0),C292,F292,0,0))</f>
        <v>78.991074997338544</v>
      </c>
      <c r="O292" s="11">
        <f t="shared" si="49"/>
        <v>12079.60997197432</v>
      </c>
      <c r="P292" s="11">
        <f t="shared" si="44"/>
        <v>0</v>
      </c>
      <c r="Q292" s="14"/>
    </row>
    <row r="293" spans="1:17" x14ac:dyDescent="0.25">
      <c r="A293" s="9">
        <f>IF(A292="","",IF(B292&lt;C292,A292,IF(A292=MAX('entry data'!$B$8:$B$507),"",A292+1)))</f>
        <v>4</v>
      </c>
      <c r="B293" s="9">
        <f t="shared" si="45"/>
        <v>94</v>
      </c>
      <c r="C293" s="9">
        <f>IF(ISERROR(VLOOKUP(A293,'entry data'!B:G,6,0)),"",VLOOKUP(A293,'entry data'!B:G,6,0))</f>
        <v>312</v>
      </c>
      <c r="D293" s="9" t="str">
        <f>IF(ISERROR(VLOOKUP(A293,'entry data'!B:C,2,0)),"",VLOOKUP(A293,'entry data'!B:C,2,0))</f>
        <v>Consolidation Loan</v>
      </c>
      <c r="E293" s="9" t="str">
        <f>IF(ISERROR(VLOOKUP(A293,'entry data'!B:E,4,0)),"",VLOOKUP(A293,'entry data'!B:E,4,0))</f>
        <v>weekly</v>
      </c>
      <c r="F293" s="11">
        <f>IF(A293="","",IF(ISERROR(VLOOKUP(A293,'entry data'!B:F,5,0)),"",VLOOKUP(A293,'entry data'!B:F,5,0)))</f>
        <v>15000</v>
      </c>
      <c r="G293" s="12">
        <f>IF(A293="","",IF(ISERROR(VLOOKUP(A293,'entry data'!B:I,8,0)),"",VLOOKUP(A293,'entry data'!B:I,7,0)))</f>
        <v>0.182</v>
      </c>
      <c r="H293" s="13">
        <f>IF(A293="","",IF(B293=1,VLOOKUP(A293,'entry data'!B:D,3,0),I292))</f>
        <v>41395</v>
      </c>
      <c r="I293" s="14">
        <f>IF(A293="","",IF(E293="weekly",7,IF(E293="fortnightly",14,IF(E293="monthly",DATE(IF(MONTH(H293)=12,YEAR(H293)+1,YEAR(H293)),VLOOKUP(MONTH(H293),index!$D$2:$G$13,2,0),DAY(H293)),
IF(E293="quarterly",DATE(IF(MONTH(H293)&gt;=10,YEAR(H293)+1,YEAR(H293)),VLOOKUP(MONTH(H293),index!$D$2:$G$13,3,0),DAY(H293)),
IF(E293="halfyearly",DATE(IF(MONTH(H293)&gt;=7,YEAR(H293)+1,YEAR(H293)),VLOOKUP(MONTH(H293),index!$D$2:$G$13,4,0),DAY(H293)),
DATE(YEAR(H293)+1,MONTH(H293),DAY(H293)))))-H293))+H293)</f>
        <v>41402</v>
      </c>
      <c r="J293" s="9" t="str">
        <f t="shared" si="46"/>
        <v>2013-05</v>
      </c>
      <c r="K293" s="11">
        <f t="shared" si="47"/>
        <v>12079.60997197432</v>
      </c>
      <c r="L293" s="11">
        <f t="shared" si="48"/>
        <v>36.828271971872013</v>
      </c>
      <c r="M293" s="11">
        <f>IF(A293="","",VLOOKUP(E293,index!$A$1:$B$6,2,0)*K293*G293)</f>
        <v>42.16280302546653</v>
      </c>
      <c r="N293" s="11">
        <f>IF(A293="","",-PMT(G293*VLOOKUP(E293,index!$A$1:$B$6,2,0),C293,F293,0,0))</f>
        <v>78.991074997338544</v>
      </c>
      <c r="O293" s="11">
        <f t="shared" si="49"/>
        <v>12042.781700002448</v>
      </c>
      <c r="P293" s="11">
        <f t="shared" si="44"/>
        <v>0</v>
      </c>
      <c r="Q293" s="14"/>
    </row>
    <row r="294" spans="1:17" x14ac:dyDescent="0.25">
      <c r="A294" s="9">
        <f>IF(A293="","",IF(B293&lt;C293,A293,IF(A293=MAX('entry data'!$B$8:$B$507),"",A293+1)))</f>
        <v>4</v>
      </c>
      <c r="B294" s="9">
        <f t="shared" si="45"/>
        <v>95</v>
      </c>
      <c r="C294" s="9">
        <f>IF(ISERROR(VLOOKUP(A294,'entry data'!B:G,6,0)),"",VLOOKUP(A294,'entry data'!B:G,6,0))</f>
        <v>312</v>
      </c>
      <c r="D294" s="9" t="str">
        <f>IF(ISERROR(VLOOKUP(A294,'entry data'!B:C,2,0)),"",VLOOKUP(A294,'entry data'!B:C,2,0))</f>
        <v>Consolidation Loan</v>
      </c>
      <c r="E294" s="9" t="str">
        <f>IF(ISERROR(VLOOKUP(A294,'entry data'!B:E,4,0)),"",VLOOKUP(A294,'entry data'!B:E,4,0))</f>
        <v>weekly</v>
      </c>
      <c r="F294" s="11">
        <f>IF(A294="","",IF(ISERROR(VLOOKUP(A294,'entry data'!B:F,5,0)),"",VLOOKUP(A294,'entry data'!B:F,5,0)))</f>
        <v>15000</v>
      </c>
      <c r="G294" s="12">
        <f>IF(A294="","",IF(ISERROR(VLOOKUP(A294,'entry data'!B:I,8,0)),"",VLOOKUP(A294,'entry data'!B:I,7,0)))</f>
        <v>0.182</v>
      </c>
      <c r="H294" s="13">
        <f>IF(A294="","",IF(B294=1,VLOOKUP(A294,'entry data'!B:D,3,0),I293))</f>
        <v>41402</v>
      </c>
      <c r="I294" s="14">
        <f>IF(A294="","",IF(E294="weekly",7,IF(E294="fortnightly",14,IF(E294="monthly",DATE(IF(MONTH(H294)=12,YEAR(H294)+1,YEAR(H294)),VLOOKUP(MONTH(H294),index!$D$2:$G$13,2,0),DAY(H294)),
IF(E294="quarterly",DATE(IF(MONTH(H294)&gt;=10,YEAR(H294)+1,YEAR(H294)),VLOOKUP(MONTH(H294),index!$D$2:$G$13,3,0),DAY(H294)),
IF(E294="halfyearly",DATE(IF(MONTH(H294)&gt;=7,YEAR(H294)+1,YEAR(H294)),VLOOKUP(MONTH(H294),index!$D$2:$G$13,4,0),DAY(H294)),
DATE(YEAR(H294)+1,MONTH(H294),DAY(H294)))))-H294))+H294)</f>
        <v>41409</v>
      </c>
      <c r="J294" s="9" t="str">
        <f t="shared" si="46"/>
        <v>2013-05</v>
      </c>
      <c r="K294" s="11">
        <f t="shared" si="47"/>
        <v>12042.781700002448</v>
      </c>
      <c r="L294" s="11">
        <f t="shared" si="48"/>
        <v>36.95681777596014</v>
      </c>
      <c r="M294" s="11">
        <f>IF(A294="","",VLOOKUP(E294,index!$A$1:$B$6,2,0)*K294*G294)</f>
        <v>42.034257221378404</v>
      </c>
      <c r="N294" s="11">
        <f>IF(A294="","",-PMT(G294*VLOOKUP(E294,index!$A$1:$B$6,2,0),C294,F294,0,0))</f>
        <v>78.991074997338544</v>
      </c>
      <c r="O294" s="11">
        <f t="shared" si="49"/>
        <v>12005.824882226489</v>
      </c>
      <c r="P294" s="11">
        <f t="shared" si="44"/>
        <v>0</v>
      </c>
      <c r="Q294" s="14"/>
    </row>
    <row r="295" spans="1:17" x14ac:dyDescent="0.25">
      <c r="A295" s="9">
        <f>IF(A294="","",IF(B294&lt;C294,A294,IF(A294=MAX('entry data'!$B$8:$B$507),"",A294+1)))</f>
        <v>4</v>
      </c>
      <c r="B295" s="9">
        <f t="shared" si="45"/>
        <v>96</v>
      </c>
      <c r="C295" s="9">
        <f>IF(ISERROR(VLOOKUP(A295,'entry data'!B:G,6,0)),"",VLOOKUP(A295,'entry data'!B:G,6,0))</f>
        <v>312</v>
      </c>
      <c r="D295" s="9" t="str">
        <f>IF(ISERROR(VLOOKUP(A295,'entry data'!B:C,2,0)),"",VLOOKUP(A295,'entry data'!B:C,2,0))</f>
        <v>Consolidation Loan</v>
      </c>
      <c r="E295" s="9" t="str">
        <f>IF(ISERROR(VLOOKUP(A295,'entry data'!B:E,4,0)),"",VLOOKUP(A295,'entry data'!B:E,4,0))</f>
        <v>weekly</v>
      </c>
      <c r="F295" s="11">
        <f>IF(A295="","",IF(ISERROR(VLOOKUP(A295,'entry data'!B:F,5,0)),"",VLOOKUP(A295,'entry data'!B:F,5,0)))</f>
        <v>15000</v>
      </c>
      <c r="G295" s="12">
        <f>IF(A295="","",IF(ISERROR(VLOOKUP(A295,'entry data'!B:I,8,0)),"",VLOOKUP(A295,'entry data'!B:I,7,0)))</f>
        <v>0.182</v>
      </c>
      <c r="H295" s="13">
        <f>IF(A295="","",IF(B295=1,VLOOKUP(A295,'entry data'!B:D,3,0),I294))</f>
        <v>41409</v>
      </c>
      <c r="I295" s="14">
        <f>IF(A295="","",IF(E295="weekly",7,IF(E295="fortnightly",14,IF(E295="monthly",DATE(IF(MONTH(H295)=12,YEAR(H295)+1,YEAR(H295)),VLOOKUP(MONTH(H295),index!$D$2:$G$13,2,0),DAY(H295)),
IF(E295="quarterly",DATE(IF(MONTH(H295)&gt;=10,YEAR(H295)+1,YEAR(H295)),VLOOKUP(MONTH(H295),index!$D$2:$G$13,3,0),DAY(H295)),
IF(E295="halfyearly",DATE(IF(MONTH(H295)&gt;=7,YEAR(H295)+1,YEAR(H295)),VLOOKUP(MONTH(H295),index!$D$2:$G$13,4,0),DAY(H295)),
DATE(YEAR(H295)+1,MONTH(H295),DAY(H295)))))-H295))+H295)</f>
        <v>41416</v>
      </c>
      <c r="J295" s="9" t="str">
        <f t="shared" si="46"/>
        <v>2013-05</v>
      </c>
      <c r="K295" s="11">
        <f t="shared" si="47"/>
        <v>12005.824882226489</v>
      </c>
      <c r="L295" s="11">
        <f t="shared" si="48"/>
        <v>37.085812257731568</v>
      </c>
      <c r="M295" s="11">
        <f>IF(A295="","",VLOOKUP(E295,index!$A$1:$B$6,2,0)*K295*G295)</f>
        <v>41.905262739606975</v>
      </c>
      <c r="N295" s="11">
        <f>IF(A295="","",-PMT(G295*VLOOKUP(E295,index!$A$1:$B$6,2,0),C295,F295,0,0))</f>
        <v>78.991074997338544</v>
      </c>
      <c r="O295" s="11">
        <f t="shared" si="49"/>
        <v>11968.739069968757</v>
      </c>
      <c r="P295" s="11">
        <f t="shared" si="44"/>
        <v>0</v>
      </c>
      <c r="Q295" s="14"/>
    </row>
    <row r="296" spans="1:17" x14ac:dyDescent="0.25">
      <c r="A296" s="9">
        <f>IF(A295="","",IF(B295&lt;C295,A295,IF(A295=MAX('entry data'!$B$8:$B$507),"",A295+1)))</f>
        <v>4</v>
      </c>
      <c r="B296" s="9">
        <f t="shared" si="45"/>
        <v>97</v>
      </c>
      <c r="C296" s="9">
        <f>IF(ISERROR(VLOOKUP(A296,'entry data'!B:G,6,0)),"",VLOOKUP(A296,'entry data'!B:G,6,0))</f>
        <v>312</v>
      </c>
      <c r="D296" s="9" t="str">
        <f>IF(ISERROR(VLOOKUP(A296,'entry data'!B:C,2,0)),"",VLOOKUP(A296,'entry data'!B:C,2,0))</f>
        <v>Consolidation Loan</v>
      </c>
      <c r="E296" s="9" t="str">
        <f>IF(ISERROR(VLOOKUP(A296,'entry data'!B:E,4,0)),"",VLOOKUP(A296,'entry data'!B:E,4,0))</f>
        <v>weekly</v>
      </c>
      <c r="F296" s="11">
        <f>IF(A296="","",IF(ISERROR(VLOOKUP(A296,'entry data'!B:F,5,0)),"",VLOOKUP(A296,'entry data'!B:F,5,0)))</f>
        <v>15000</v>
      </c>
      <c r="G296" s="12">
        <f>IF(A296="","",IF(ISERROR(VLOOKUP(A296,'entry data'!B:I,8,0)),"",VLOOKUP(A296,'entry data'!B:I,7,0)))</f>
        <v>0.182</v>
      </c>
      <c r="H296" s="13">
        <f>IF(A296="","",IF(B296=1,VLOOKUP(A296,'entry data'!B:D,3,0),I295))</f>
        <v>41416</v>
      </c>
      <c r="I296" s="14">
        <f>IF(A296="","",IF(E296="weekly",7,IF(E296="fortnightly",14,IF(E296="monthly",DATE(IF(MONTH(H296)=12,YEAR(H296)+1,YEAR(H296)),VLOOKUP(MONTH(H296),index!$D$2:$G$13,2,0),DAY(H296)),
IF(E296="quarterly",DATE(IF(MONTH(H296)&gt;=10,YEAR(H296)+1,YEAR(H296)),VLOOKUP(MONTH(H296),index!$D$2:$G$13,3,0),DAY(H296)),
IF(E296="halfyearly",DATE(IF(MONTH(H296)&gt;=7,YEAR(H296)+1,YEAR(H296)),VLOOKUP(MONTH(H296),index!$D$2:$G$13,4,0),DAY(H296)),
DATE(YEAR(H296)+1,MONTH(H296),DAY(H296)))))-H296))+H296)</f>
        <v>41423</v>
      </c>
      <c r="J296" s="9" t="str">
        <f t="shared" si="46"/>
        <v>2013-05</v>
      </c>
      <c r="K296" s="11">
        <f t="shared" si="47"/>
        <v>11968.739069968757</v>
      </c>
      <c r="L296" s="11">
        <f t="shared" si="48"/>
        <v>37.215256983255813</v>
      </c>
      <c r="M296" s="11">
        <f>IF(A296="","",VLOOKUP(E296,index!$A$1:$B$6,2,0)*K296*G296)</f>
        <v>41.775818014082731</v>
      </c>
      <c r="N296" s="11">
        <f>IF(A296="","",-PMT(G296*VLOOKUP(E296,index!$A$1:$B$6,2,0),C296,F296,0,0))</f>
        <v>78.991074997338544</v>
      </c>
      <c r="O296" s="11">
        <f t="shared" si="49"/>
        <v>11931.523812985501</v>
      </c>
      <c r="P296" s="11">
        <f t="shared" si="44"/>
        <v>11931.523812985501</v>
      </c>
      <c r="Q296" s="14"/>
    </row>
    <row r="297" spans="1:17" x14ac:dyDescent="0.25">
      <c r="A297" s="9">
        <f>IF(A296="","",IF(B296&lt;C296,A296,IF(A296=MAX('entry data'!$B$8:$B$507),"",A296+1)))</f>
        <v>4</v>
      </c>
      <c r="B297" s="9">
        <f t="shared" si="45"/>
        <v>98</v>
      </c>
      <c r="C297" s="9">
        <f>IF(ISERROR(VLOOKUP(A297,'entry data'!B:G,6,0)),"",VLOOKUP(A297,'entry data'!B:G,6,0))</f>
        <v>312</v>
      </c>
      <c r="D297" s="9" t="str">
        <f>IF(ISERROR(VLOOKUP(A297,'entry data'!B:C,2,0)),"",VLOOKUP(A297,'entry data'!B:C,2,0))</f>
        <v>Consolidation Loan</v>
      </c>
      <c r="E297" s="9" t="str">
        <f>IF(ISERROR(VLOOKUP(A297,'entry data'!B:E,4,0)),"",VLOOKUP(A297,'entry data'!B:E,4,0))</f>
        <v>weekly</v>
      </c>
      <c r="F297" s="11">
        <f>IF(A297="","",IF(ISERROR(VLOOKUP(A297,'entry data'!B:F,5,0)),"",VLOOKUP(A297,'entry data'!B:F,5,0)))</f>
        <v>15000</v>
      </c>
      <c r="G297" s="12">
        <f>IF(A297="","",IF(ISERROR(VLOOKUP(A297,'entry data'!B:I,8,0)),"",VLOOKUP(A297,'entry data'!B:I,7,0)))</f>
        <v>0.182</v>
      </c>
      <c r="H297" s="13">
        <f>IF(A297="","",IF(B297=1,VLOOKUP(A297,'entry data'!B:D,3,0),I296))</f>
        <v>41423</v>
      </c>
      <c r="I297" s="14">
        <f>IF(A297="","",IF(E297="weekly",7,IF(E297="fortnightly",14,IF(E297="monthly",DATE(IF(MONTH(H297)=12,YEAR(H297)+1,YEAR(H297)),VLOOKUP(MONTH(H297),index!$D$2:$G$13,2,0),DAY(H297)),
IF(E297="quarterly",DATE(IF(MONTH(H297)&gt;=10,YEAR(H297)+1,YEAR(H297)),VLOOKUP(MONTH(H297),index!$D$2:$G$13,3,0),DAY(H297)),
IF(E297="halfyearly",DATE(IF(MONTH(H297)&gt;=7,YEAR(H297)+1,YEAR(H297)),VLOOKUP(MONTH(H297),index!$D$2:$G$13,4,0),DAY(H297)),
DATE(YEAR(H297)+1,MONTH(H297),DAY(H297)))))-H297))+H297)</f>
        <v>41430</v>
      </c>
      <c r="J297" s="9" t="str">
        <f t="shared" si="46"/>
        <v>2013-06</v>
      </c>
      <c r="K297" s="11">
        <f t="shared" si="47"/>
        <v>11931.523812985501</v>
      </c>
      <c r="L297" s="11">
        <f t="shared" si="48"/>
        <v>37.345153524068607</v>
      </c>
      <c r="M297" s="11">
        <f>IF(A297="","",VLOOKUP(E297,index!$A$1:$B$6,2,0)*K297*G297)</f>
        <v>41.645921473269937</v>
      </c>
      <c r="N297" s="11">
        <f>IF(A297="","",-PMT(G297*VLOOKUP(E297,index!$A$1:$B$6,2,0),C297,F297,0,0))</f>
        <v>78.991074997338544</v>
      </c>
      <c r="O297" s="11">
        <f t="shared" si="49"/>
        <v>11894.178659461431</v>
      </c>
      <c r="P297" s="11">
        <f t="shared" si="44"/>
        <v>0</v>
      </c>
      <c r="Q297" s="14"/>
    </row>
    <row r="298" spans="1:17" x14ac:dyDescent="0.25">
      <c r="A298" s="9">
        <f>IF(A297="","",IF(B297&lt;C297,A297,IF(A297=MAX('entry data'!$B$8:$B$507),"",A297+1)))</f>
        <v>4</v>
      </c>
      <c r="B298" s="9">
        <f t="shared" si="45"/>
        <v>99</v>
      </c>
      <c r="C298" s="9">
        <f>IF(ISERROR(VLOOKUP(A298,'entry data'!B:G,6,0)),"",VLOOKUP(A298,'entry data'!B:G,6,0))</f>
        <v>312</v>
      </c>
      <c r="D298" s="9" t="str">
        <f>IF(ISERROR(VLOOKUP(A298,'entry data'!B:C,2,0)),"",VLOOKUP(A298,'entry data'!B:C,2,0))</f>
        <v>Consolidation Loan</v>
      </c>
      <c r="E298" s="9" t="str">
        <f>IF(ISERROR(VLOOKUP(A298,'entry data'!B:E,4,0)),"",VLOOKUP(A298,'entry data'!B:E,4,0))</f>
        <v>weekly</v>
      </c>
      <c r="F298" s="11">
        <f>IF(A298="","",IF(ISERROR(VLOOKUP(A298,'entry data'!B:F,5,0)),"",VLOOKUP(A298,'entry data'!B:F,5,0)))</f>
        <v>15000</v>
      </c>
      <c r="G298" s="12">
        <f>IF(A298="","",IF(ISERROR(VLOOKUP(A298,'entry data'!B:I,8,0)),"",VLOOKUP(A298,'entry data'!B:I,7,0)))</f>
        <v>0.182</v>
      </c>
      <c r="H298" s="13">
        <f>IF(A298="","",IF(B298=1,VLOOKUP(A298,'entry data'!B:D,3,0),I297))</f>
        <v>41430</v>
      </c>
      <c r="I298" s="14">
        <f>IF(A298="","",IF(E298="weekly",7,IF(E298="fortnightly",14,IF(E298="monthly",DATE(IF(MONTH(H298)=12,YEAR(H298)+1,YEAR(H298)),VLOOKUP(MONTH(H298),index!$D$2:$G$13,2,0),DAY(H298)),
IF(E298="quarterly",DATE(IF(MONTH(H298)&gt;=10,YEAR(H298)+1,YEAR(H298)),VLOOKUP(MONTH(H298),index!$D$2:$G$13,3,0),DAY(H298)),
IF(E298="halfyearly",DATE(IF(MONTH(H298)&gt;=7,YEAR(H298)+1,YEAR(H298)),VLOOKUP(MONTH(H298),index!$D$2:$G$13,4,0),DAY(H298)),
DATE(YEAR(H298)+1,MONTH(H298),DAY(H298)))))-H298))+H298)</f>
        <v>41437</v>
      </c>
      <c r="J298" s="9" t="str">
        <f t="shared" si="46"/>
        <v>2013-06</v>
      </c>
      <c r="K298" s="11">
        <f t="shared" si="47"/>
        <v>11894.178659461431</v>
      </c>
      <c r="L298" s="11">
        <f t="shared" si="48"/>
        <v>37.475503457190968</v>
      </c>
      <c r="M298" s="11">
        <f>IF(A298="","",VLOOKUP(E298,index!$A$1:$B$6,2,0)*K298*G298)</f>
        <v>41.515571540147576</v>
      </c>
      <c r="N298" s="11">
        <f>IF(A298="","",-PMT(G298*VLOOKUP(E298,index!$A$1:$B$6,2,0),C298,F298,0,0))</f>
        <v>78.991074997338544</v>
      </c>
      <c r="O298" s="11">
        <f t="shared" si="49"/>
        <v>11856.70315600424</v>
      </c>
      <c r="P298" s="11">
        <f t="shared" si="44"/>
        <v>0</v>
      </c>
      <c r="Q298" s="14"/>
    </row>
    <row r="299" spans="1:17" x14ac:dyDescent="0.25">
      <c r="A299" s="9">
        <f>IF(A298="","",IF(B298&lt;C298,A298,IF(A298=MAX('entry data'!$B$8:$B$507),"",A298+1)))</f>
        <v>4</v>
      </c>
      <c r="B299" s="9">
        <f t="shared" si="45"/>
        <v>100</v>
      </c>
      <c r="C299" s="9">
        <f>IF(ISERROR(VLOOKUP(A299,'entry data'!B:G,6,0)),"",VLOOKUP(A299,'entry data'!B:G,6,0))</f>
        <v>312</v>
      </c>
      <c r="D299" s="9" t="str">
        <f>IF(ISERROR(VLOOKUP(A299,'entry data'!B:C,2,0)),"",VLOOKUP(A299,'entry data'!B:C,2,0))</f>
        <v>Consolidation Loan</v>
      </c>
      <c r="E299" s="9" t="str">
        <f>IF(ISERROR(VLOOKUP(A299,'entry data'!B:E,4,0)),"",VLOOKUP(A299,'entry data'!B:E,4,0))</f>
        <v>weekly</v>
      </c>
      <c r="F299" s="11">
        <f>IF(A299="","",IF(ISERROR(VLOOKUP(A299,'entry data'!B:F,5,0)),"",VLOOKUP(A299,'entry data'!B:F,5,0)))</f>
        <v>15000</v>
      </c>
      <c r="G299" s="12">
        <f>IF(A299="","",IF(ISERROR(VLOOKUP(A299,'entry data'!B:I,8,0)),"",VLOOKUP(A299,'entry data'!B:I,7,0)))</f>
        <v>0.182</v>
      </c>
      <c r="H299" s="13">
        <f>IF(A299="","",IF(B299=1,VLOOKUP(A299,'entry data'!B:D,3,0),I298))</f>
        <v>41437</v>
      </c>
      <c r="I299" s="14">
        <f>IF(A299="","",IF(E299="weekly",7,IF(E299="fortnightly",14,IF(E299="monthly",DATE(IF(MONTH(H299)=12,YEAR(H299)+1,YEAR(H299)),VLOOKUP(MONTH(H299),index!$D$2:$G$13,2,0),DAY(H299)),
IF(E299="quarterly",DATE(IF(MONTH(H299)&gt;=10,YEAR(H299)+1,YEAR(H299)),VLOOKUP(MONTH(H299),index!$D$2:$G$13,3,0),DAY(H299)),
IF(E299="halfyearly",DATE(IF(MONTH(H299)&gt;=7,YEAR(H299)+1,YEAR(H299)),VLOOKUP(MONTH(H299),index!$D$2:$G$13,4,0),DAY(H299)),
DATE(YEAR(H299)+1,MONTH(H299),DAY(H299)))))-H299))+H299)</f>
        <v>41444</v>
      </c>
      <c r="J299" s="9" t="str">
        <f t="shared" si="46"/>
        <v>2013-06</v>
      </c>
      <c r="K299" s="11">
        <f t="shared" si="47"/>
        <v>11856.70315600424</v>
      </c>
      <c r="L299" s="11">
        <f t="shared" si="48"/>
        <v>37.606308365148408</v>
      </c>
      <c r="M299" s="11">
        <f>IF(A299="","",VLOOKUP(E299,index!$A$1:$B$6,2,0)*K299*G299)</f>
        <v>41.384766632190136</v>
      </c>
      <c r="N299" s="11">
        <f>IF(A299="","",-PMT(G299*VLOOKUP(E299,index!$A$1:$B$6,2,0),C299,F299,0,0))</f>
        <v>78.991074997338544</v>
      </c>
      <c r="O299" s="11">
        <f t="shared" si="49"/>
        <v>11819.096847639092</v>
      </c>
      <c r="P299" s="11">
        <f t="shared" si="44"/>
        <v>0</v>
      </c>
      <c r="Q299" s="14"/>
    </row>
    <row r="300" spans="1:17" x14ac:dyDescent="0.25">
      <c r="A300" s="9">
        <f>IF(A299="","",IF(B299&lt;C299,A299,IF(A299=MAX('entry data'!$B$8:$B$507),"",A299+1)))</f>
        <v>4</v>
      </c>
      <c r="B300" s="9">
        <f t="shared" si="45"/>
        <v>101</v>
      </c>
      <c r="C300" s="9">
        <f>IF(ISERROR(VLOOKUP(A300,'entry data'!B:G,6,0)),"",VLOOKUP(A300,'entry data'!B:G,6,0))</f>
        <v>312</v>
      </c>
      <c r="D300" s="9" t="str">
        <f>IF(ISERROR(VLOOKUP(A300,'entry data'!B:C,2,0)),"",VLOOKUP(A300,'entry data'!B:C,2,0))</f>
        <v>Consolidation Loan</v>
      </c>
      <c r="E300" s="9" t="str">
        <f>IF(ISERROR(VLOOKUP(A300,'entry data'!B:E,4,0)),"",VLOOKUP(A300,'entry data'!B:E,4,0))</f>
        <v>weekly</v>
      </c>
      <c r="F300" s="11">
        <f>IF(A300="","",IF(ISERROR(VLOOKUP(A300,'entry data'!B:F,5,0)),"",VLOOKUP(A300,'entry data'!B:F,5,0)))</f>
        <v>15000</v>
      </c>
      <c r="G300" s="12">
        <f>IF(A300="","",IF(ISERROR(VLOOKUP(A300,'entry data'!B:I,8,0)),"",VLOOKUP(A300,'entry data'!B:I,7,0)))</f>
        <v>0.182</v>
      </c>
      <c r="H300" s="13">
        <f>IF(A300="","",IF(B300=1,VLOOKUP(A300,'entry data'!B:D,3,0),I299))</f>
        <v>41444</v>
      </c>
      <c r="I300" s="14">
        <f>IF(A300="","",IF(E300="weekly",7,IF(E300="fortnightly",14,IF(E300="monthly",DATE(IF(MONTH(H300)=12,YEAR(H300)+1,YEAR(H300)),VLOOKUP(MONTH(H300),index!$D$2:$G$13,2,0),DAY(H300)),
IF(E300="quarterly",DATE(IF(MONTH(H300)&gt;=10,YEAR(H300)+1,YEAR(H300)),VLOOKUP(MONTH(H300),index!$D$2:$G$13,3,0),DAY(H300)),
IF(E300="halfyearly",DATE(IF(MONTH(H300)&gt;=7,YEAR(H300)+1,YEAR(H300)),VLOOKUP(MONTH(H300),index!$D$2:$G$13,4,0),DAY(H300)),
DATE(YEAR(H300)+1,MONTH(H300),DAY(H300)))))-H300))+H300)</f>
        <v>41451</v>
      </c>
      <c r="J300" s="9" t="str">
        <f t="shared" si="46"/>
        <v>2013-06</v>
      </c>
      <c r="K300" s="11">
        <f t="shared" si="47"/>
        <v>11819.096847639092</v>
      </c>
      <c r="L300" s="11">
        <f t="shared" si="48"/>
        <v>37.737569835990044</v>
      </c>
      <c r="M300" s="11">
        <f>IF(A300="","",VLOOKUP(E300,index!$A$1:$B$6,2,0)*K300*G300)</f>
        <v>41.2535051613485</v>
      </c>
      <c r="N300" s="11">
        <f>IF(A300="","",-PMT(G300*VLOOKUP(E300,index!$A$1:$B$6,2,0),C300,F300,0,0))</f>
        <v>78.991074997338544</v>
      </c>
      <c r="O300" s="11">
        <f t="shared" si="49"/>
        <v>11781.359277803102</v>
      </c>
      <c r="P300" s="11">
        <f t="shared" si="44"/>
        <v>11781.359277803102</v>
      </c>
      <c r="Q300" s="14"/>
    </row>
    <row r="301" spans="1:17" x14ac:dyDescent="0.25">
      <c r="A301" s="9">
        <f>IF(A300="","",IF(B300&lt;C300,A300,IF(A300=MAX('entry data'!$B$8:$B$507),"",A300+1)))</f>
        <v>4</v>
      </c>
      <c r="B301" s="9">
        <f t="shared" si="45"/>
        <v>102</v>
      </c>
      <c r="C301" s="9">
        <f>IF(ISERROR(VLOOKUP(A301,'entry data'!B:G,6,0)),"",VLOOKUP(A301,'entry data'!B:G,6,0))</f>
        <v>312</v>
      </c>
      <c r="D301" s="9" t="str">
        <f>IF(ISERROR(VLOOKUP(A301,'entry data'!B:C,2,0)),"",VLOOKUP(A301,'entry data'!B:C,2,0))</f>
        <v>Consolidation Loan</v>
      </c>
      <c r="E301" s="9" t="str">
        <f>IF(ISERROR(VLOOKUP(A301,'entry data'!B:E,4,0)),"",VLOOKUP(A301,'entry data'!B:E,4,0))</f>
        <v>weekly</v>
      </c>
      <c r="F301" s="11">
        <f>IF(A301="","",IF(ISERROR(VLOOKUP(A301,'entry data'!B:F,5,0)),"",VLOOKUP(A301,'entry data'!B:F,5,0)))</f>
        <v>15000</v>
      </c>
      <c r="G301" s="12">
        <f>IF(A301="","",IF(ISERROR(VLOOKUP(A301,'entry data'!B:I,8,0)),"",VLOOKUP(A301,'entry data'!B:I,7,0)))</f>
        <v>0.182</v>
      </c>
      <c r="H301" s="13">
        <f>IF(A301="","",IF(B301=1,VLOOKUP(A301,'entry data'!B:D,3,0),I300))</f>
        <v>41451</v>
      </c>
      <c r="I301" s="14">
        <f>IF(A301="","",IF(E301="weekly",7,IF(E301="fortnightly",14,IF(E301="monthly",DATE(IF(MONTH(H301)=12,YEAR(H301)+1,YEAR(H301)),VLOOKUP(MONTH(H301),index!$D$2:$G$13,2,0),DAY(H301)),
IF(E301="quarterly",DATE(IF(MONTH(H301)&gt;=10,YEAR(H301)+1,YEAR(H301)),VLOOKUP(MONTH(H301),index!$D$2:$G$13,3,0),DAY(H301)),
IF(E301="halfyearly",DATE(IF(MONTH(H301)&gt;=7,YEAR(H301)+1,YEAR(H301)),VLOOKUP(MONTH(H301),index!$D$2:$G$13,4,0),DAY(H301)),
DATE(YEAR(H301)+1,MONTH(H301),DAY(H301)))))-H301))+H301)</f>
        <v>41458</v>
      </c>
      <c r="J301" s="9" t="str">
        <f t="shared" si="46"/>
        <v>2013-07</v>
      </c>
      <c r="K301" s="11">
        <f t="shared" si="47"/>
        <v>11781.359277803102</v>
      </c>
      <c r="L301" s="11">
        <f t="shared" si="48"/>
        <v>37.869289463307993</v>
      </c>
      <c r="M301" s="11">
        <f>IF(A301="","",VLOOKUP(E301,index!$A$1:$B$6,2,0)*K301*G301)</f>
        <v>41.12178553403055</v>
      </c>
      <c r="N301" s="11">
        <f>IF(A301="","",-PMT(G301*VLOOKUP(E301,index!$A$1:$B$6,2,0),C301,F301,0,0))</f>
        <v>78.991074997338544</v>
      </c>
      <c r="O301" s="11">
        <f t="shared" si="49"/>
        <v>11743.489988339794</v>
      </c>
      <c r="P301" s="11">
        <f t="shared" si="44"/>
        <v>0</v>
      </c>
      <c r="Q301" s="14"/>
    </row>
    <row r="302" spans="1:17" x14ac:dyDescent="0.25">
      <c r="A302" s="9">
        <f>IF(A301="","",IF(B301&lt;C301,A301,IF(A301=MAX('entry data'!$B$8:$B$507),"",A301+1)))</f>
        <v>4</v>
      </c>
      <c r="B302" s="9">
        <f t="shared" si="45"/>
        <v>103</v>
      </c>
      <c r="C302" s="9">
        <f>IF(ISERROR(VLOOKUP(A302,'entry data'!B:G,6,0)),"",VLOOKUP(A302,'entry data'!B:G,6,0))</f>
        <v>312</v>
      </c>
      <c r="D302" s="9" t="str">
        <f>IF(ISERROR(VLOOKUP(A302,'entry data'!B:C,2,0)),"",VLOOKUP(A302,'entry data'!B:C,2,0))</f>
        <v>Consolidation Loan</v>
      </c>
      <c r="E302" s="9" t="str">
        <f>IF(ISERROR(VLOOKUP(A302,'entry data'!B:E,4,0)),"",VLOOKUP(A302,'entry data'!B:E,4,0))</f>
        <v>weekly</v>
      </c>
      <c r="F302" s="11">
        <f>IF(A302="","",IF(ISERROR(VLOOKUP(A302,'entry data'!B:F,5,0)),"",VLOOKUP(A302,'entry data'!B:F,5,0)))</f>
        <v>15000</v>
      </c>
      <c r="G302" s="12">
        <f>IF(A302="","",IF(ISERROR(VLOOKUP(A302,'entry data'!B:I,8,0)),"",VLOOKUP(A302,'entry data'!B:I,7,0)))</f>
        <v>0.182</v>
      </c>
      <c r="H302" s="13">
        <f>IF(A302="","",IF(B302=1,VLOOKUP(A302,'entry data'!B:D,3,0),I301))</f>
        <v>41458</v>
      </c>
      <c r="I302" s="14">
        <f>IF(A302="","",IF(E302="weekly",7,IF(E302="fortnightly",14,IF(E302="monthly",DATE(IF(MONTH(H302)=12,YEAR(H302)+1,YEAR(H302)),VLOOKUP(MONTH(H302),index!$D$2:$G$13,2,0),DAY(H302)),
IF(E302="quarterly",DATE(IF(MONTH(H302)&gt;=10,YEAR(H302)+1,YEAR(H302)),VLOOKUP(MONTH(H302),index!$D$2:$G$13,3,0),DAY(H302)),
IF(E302="halfyearly",DATE(IF(MONTH(H302)&gt;=7,YEAR(H302)+1,YEAR(H302)),VLOOKUP(MONTH(H302),index!$D$2:$G$13,4,0),DAY(H302)),
DATE(YEAR(H302)+1,MONTH(H302),DAY(H302)))))-H302))+H302)</f>
        <v>41465</v>
      </c>
      <c r="J302" s="9" t="str">
        <f t="shared" si="46"/>
        <v>2013-07</v>
      </c>
      <c r="K302" s="11">
        <f t="shared" si="47"/>
        <v>11743.489988339794</v>
      </c>
      <c r="L302" s="11">
        <f t="shared" si="48"/>
        <v>38.001468846256628</v>
      </c>
      <c r="M302" s="11">
        <f>IF(A302="","",VLOOKUP(E302,index!$A$1:$B$6,2,0)*K302*G302)</f>
        <v>40.989606151081915</v>
      </c>
      <c r="N302" s="11">
        <f>IF(A302="","",-PMT(G302*VLOOKUP(E302,index!$A$1:$B$6,2,0),C302,F302,0,0))</f>
        <v>78.991074997338544</v>
      </c>
      <c r="O302" s="11">
        <f t="shared" si="49"/>
        <v>11705.488519493538</v>
      </c>
      <c r="P302" s="11">
        <f t="shared" si="44"/>
        <v>0</v>
      </c>
      <c r="Q302" s="14"/>
    </row>
    <row r="303" spans="1:17" x14ac:dyDescent="0.25">
      <c r="A303" s="9">
        <f>IF(A302="","",IF(B302&lt;C302,A302,IF(A302=MAX('entry data'!$B$8:$B$507),"",A302+1)))</f>
        <v>4</v>
      </c>
      <c r="B303" s="9">
        <f t="shared" si="45"/>
        <v>104</v>
      </c>
      <c r="C303" s="9">
        <f>IF(ISERROR(VLOOKUP(A303,'entry data'!B:G,6,0)),"",VLOOKUP(A303,'entry data'!B:G,6,0))</f>
        <v>312</v>
      </c>
      <c r="D303" s="9" t="str">
        <f>IF(ISERROR(VLOOKUP(A303,'entry data'!B:C,2,0)),"",VLOOKUP(A303,'entry data'!B:C,2,0))</f>
        <v>Consolidation Loan</v>
      </c>
      <c r="E303" s="9" t="str">
        <f>IF(ISERROR(VLOOKUP(A303,'entry data'!B:E,4,0)),"",VLOOKUP(A303,'entry data'!B:E,4,0))</f>
        <v>weekly</v>
      </c>
      <c r="F303" s="11">
        <f>IF(A303="","",IF(ISERROR(VLOOKUP(A303,'entry data'!B:F,5,0)),"",VLOOKUP(A303,'entry data'!B:F,5,0)))</f>
        <v>15000</v>
      </c>
      <c r="G303" s="12">
        <f>IF(A303="","",IF(ISERROR(VLOOKUP(A303,'entry data'!B:I,8,0)),"",VLOOKUP(A303,'entry data'!B:I,7,0)))</f>
        <v>0.182</v>
      </c>
      <c r="H303" s="13">
        <f>IF(A303="","",IF(B303=1,VLOOKUP(A303,'entry data'!B:D,3,0),I302))</f>
        <v>41465</v>
      </c>
      <c r="I303" s="14">
        <f>IF(A303="","",IF(E303="weekly",7,IF(E303="fortnightly",14,IF(E303="monthly",DATE(IF(MONTH(H303)=12,YEAR(H303)+1,YEAR(H303)),VLOOKUP(MONTH(H303),index!$D$2:$G$13,2,0),DAY(H303)),
IF(E303="quarterly",DATE(IF(MONTH(H303)&gt;=10,YEAR(H303)+1,YEAR(H303)),VLOOKUP(MONTH(H303),index!$D$2:$G$13,3,0),DAY(H303)),
IF(E303="halfyearly",DATE(IF(MONTH(H303)&gt;=7,YEAR(H303)+1,YEAR(H303)),VLOOKUP(MONTH(H303),index!$D$2:$G$13,4,0),DAY(H303)),
DATE(YEAR(H303)+1,MONTH(H303),DAY(H303)))))-H303))+H303)</f>
        <v>41472</v>
      </c>
      <c r="J303" s="9" t="str">
        <f t="shared" si="46"/>
        <v>2013-07</v>
      </c>
      <c r="K303" s="11">
        <f t="shared" si="47"/>
        <v>11705.488519493538</v>
      </c>
      <c r="L303" s="11">
        <f t="shared" si="48"/>
        <v>38.134109589572056</v>
      </c>
      <c r="M303" s="11">
        <f>IF(A303="","",VLOOKUP(E303,index!$A$1:$B$6,2,0)*K303*G303)</f>
        <v>40.856965407766488</v>
      </c>
      <c r="N303" s="11">
        <f>IF(A303="","",-PMT(G303*VLOOKUP(E303,index!$A$1:$B$6,2,0),C303,F303,0,0))</f>
        <v>78.991074997338544</v>
      </c>
      <c r="O303" s="11">
        <f t="shared" si="49"/>
        <v>11667.354409903966</v>
      </c>
      <c r="P303" s="11">
        <f t="shared" si="44"/>
        <v>0</v>
      </c>
      <c r="Q303" s="14"/>
    </row>
    <row r="304" spans="1:17" x14ac:dyDescent="0.25">
      <c r="A304" s="9">
        <f>IF(A303="","",IF(B303&lt;C303,A303,IF(A303=MAX('entry data'!$B$8:$B$507),"",A303+1)))</f>
        <v>4</v>
      </c>
      <c r="B304" s="9">
        <f t="shared" si="45"/>
        <v>105</v>
      </c>
      <c r="C304" s="9">
        <f>IF(ISERROR(VLOOKUP(A304,'entry data'!B:G,6,0)),"",VLOOKUP(A304,'entry data'!B:G,6,0))</f>
        <v>312</v>
      </c>
      <c r="D304" s="9" t="str">
        <f>IF(ISERROR(VLOOKUP(A304,'entry data'!B:C,2,0)),"",VLOOKUP(A304,'entry data'!B:C,2,0))</f>
        <v>Consolidation Loan</v>
      </c>
      <c r="E304" s="9" t="str">
        <f>IF(ISERROR(VLOOKUP(A304,'entry data'!B:E,4,0)),"",VLOOKUP(A304,'entry data'!B:E,4,0))</f>
        <v>weekly</v>
      </c>
      <c r="F304" s="11">
        <f>IF(A304="","",IF(ISERROR(VLOOKUP(A304,'entry data'!B:F,5,0)),"",VLOOKUP(A304,'entry data'!B:F,5,0)))</f>
        <v>15000</v>
      </c>
      <c r="G304" s="12">
        <f>IF(A304="","",IF(ISERROR(VLOOKUP(A304,'entry data'!B:I,8,0)),"",VLOOKUP(A304,'entry data'!B:I,7,0)))</f>
        <v>0.182</v>
      </c>
      <c r="H304" s="13">
        <f>IF(A304="","",IF(B304=1,VLOOKUP(A304,'entry data'!B:D,3,0),I303))</f>
        <v>41472</v>
      </c>
      <c r="I304" s="14">
        <f>IF(A304="","",IF(E304="weekly",7,IF(E304="fortnightly",14,IF(E304="monthly",DATE(IF(MONTH(H304)=12,YEAR(H304)+1,YEAR(H304)),VLOOKUP(MONTH(H304),index!$D$2:$G$13,2,0),DAY(H304)),
IF(E304="quarterly",DATE(IF(MONTH(H304)&gt;=10,YEAR(H304)+1,YEAR(H304)),VLOOKUP(MONTH(H304),index!$D$2:$G$13,3,0),DAY(H304)),
IF(E304="halfyearly",DATE(IF(MONTH(H304)&gt;=7,YEAR(H304)+1,YEAR(H304)),VLOOKUP(MONTH(H304),index!$D$2:$G$13,4,0),DAY(H304)),
DATE(YEAR(H304)+1,MONTH(H304),DAY(H304)))))-H304))+H304)</f>
        <v>41479</v>
      </c>
      <c r="J304" s="9" t="str">
        <f t="shared" si="46"/>
        <v>2013-07</v>
      </c>
      <c r="K304" s="11">
        <f t="shared" si="47"/>
        <v>11667.354409903966</v>
      </c>
      <c r="L304" s="11">
        <f t="shared" si="48"/>
        <v>38.267213303591546</v>
      </c>
      <c r="M304" s="11">
        <f>IF(A304="","",VLOOKUP(E304,index!$A$1:$B$6,2,0)*K304*G304)</f>
        <v>40.723861693746997</v>
      </c>
      <c r="N304" s="11">
        <f>IF(A304="","",-PMT(G304*VLOOKUP(E304,index!$A$1:$B$6,2,0),C304,F304,0,0))</f>
        <v>78.991074997338544</v>
      </c>
      <c r="O304" s="11">
        <f t="shared" si="49"/>
        <v>11629.087196600374</v>
      </c>
      <c r="P304" s="11">
        <f t="shared" si="44"/>
        <v>0</v>
      </c>
      <c r="Q304" s="14"/>
    </row>
    <row r="305" spans="1:17" x14ac:dyDescent="0.25">
      <c r="A305" s="9">
        <f>IF(A304="","",IF(B304&lt;C304,A304,IF(A304=MAX('entry data'!$B$8:$B$507),"",A304+1)))</f>
        <v>4</v>
      </c>
      <c r="B305" s="9">
        <f t="shared" si="45"/>
        <v>106</v>
      </c>
      <c r="C305" s="9">
        <f>IF(ISERROR(VLOOKUP(A305,'entry data'!B:G,6,0)),"",VLOOKUP(A305,'entry data'!B:G,6,0))</f>
        <v>312</v>
      </c>
      <c r="D305" s="9" t="str">
        <f>IF(ISERROR(VLOOKUP(A305,'entry data'!B:C,2,0)),"",VLOOKUP(A305,'entry data'!B:C,2,0))</f>
        <v>Consolidation Loan</v>
      </c>
      <c r="E305" s="9" t="str">
        <f>IF(ISERROR(VLOOKUP(A305,'entry data'!B:E,4,0)),"",VLOOKUP(A305,'entry data'!B:E,4,0))</f>
        <v>weekly</v>
      </c>
      <c r="F305" s="11">
        <f>IF(A305="","",IF(ISERROR(VLOOKUP(A305,'entry data'!B:F,5,0)),"",VLOOKUP(A305,'entry data'!B:F,5,0)))</f>
        <v>15000</v>
      </c>
      <c r="G305" s="12">
        <f>IF(A305="","",IF(ISERROR(VLOOKUP(A305,'entry data'!B:I,8,0)),"",VLOOKUP(A305,'entry data'!B:I,7,0)))</f>
        <v>0.182</v>
      </c>
      <c r="H305" s="13">
        <f>IF(A305="","",IF(B305=1,VLOOKUP(A305,'entry data'!B:D,3,0),I304))</f>
        <v>41479</v>
      </c>
      <c r="I305" s="14">
        <f>IF(A305="","",IF(E305="weekly",7,IF(E305="fortnightly",14,IF(E305="monthly",DATE(IF(MONTH(H305)=12,YEAR(H305)+1,YEAR(H305)),VLOOKUP(MONTH(H305),index!$D$2:$G$13,2,0),DAY(H305)),
IF(E305="quarterly",DATE(IF(MONTH(H305)&gt;=10,YEAR(H305)+1,YEAR(H305)),VLOOKUP(MONTH(H305),index!$D$2:$G$13,3,0),DAY(H305)),
IF(E305="halfyearly",DATE(IF(MONTH(H305)&gt;=7,YEAR(H305)+1,YEAR(H305)),VLOOKUP(MONTH(H305),index!$D$2:$G$13,4,0),DAY(H305)),
DATE(YEAR(H305)+1,MONTH(H305),DAY(H305)))))-H305))+H305)</f>
        <v>41486</v>
      </c>
      <c r="J305" s="9" t="str">
        <f t="shared" si="46"/>
        <v>2013-07</v>
      </c>
      <c r="K305" s="11">
        <f t="shared" si="47"/>
        <v>11629.087196600374</v>
      </c>
      <c r="L305" s="11">
        <f t="shared" si="48"/>
        <v>38.400781604273128</v>
      </c>
      <c r="M305" s="11">
        <f>IF(A305="","",VLOOKUP(E305,index!$A$1:$B$6,2,0)*K305*G305)</f>
        <v>40.590293393065416</v>
      </c>
      <c r="N305" s="11">
        <f>IF(A305="","",-PMT(G305*VLOOKUP(E305,index!$A$1:$B$6,2,0),C305,F305,0,0))</f>
        <v>78.991074997338544</v>
      </c>
      <c r="O305" s="11">
        <f t="shared" si="49"/>
        <v>11590.6864149961</v>
      </c>
      <c r="P305" s="11">
        <f t="shared" si="44"/>
        <v>11590.6864149961</v>
      </c>
      <c r="Q305" s="14"/>
    </row>
    <row r="306" spans="1:17" x14ac:dyDescent="0.25">
      <c r="A306" s="9">
        <f>IF(A305="","",IF(B305&lt;C305,A305,IF(A305=MAX('entry data'!$B$8:$B$507),"",A305+1)))</f>
        <v>4</v>
      </c>
      <c r="B306" s="9">
        <f t="shared" si="45"/>
        <v>107</v>
      </c>
      <c r="C306" s="9">
        <f>IF(ISERROR(VLOOKUP(A306,'entry data'!B:G,6,0)),"",VLOOKUP(A306,'entry data'!B:G,6,0))</f>
        <v>312</v>
      </c>
      <c r="D306" s="9" t="str">
        <f>IF(ISERROR(VLOOKUP(A306,'entry data'!B:C,2,0)),"",VLOOKUP(A306,'entry data'!B:C,2,0))</f>
        <v>Consolidation Loan</v>
      </c>
      <c r="E306" s="9" t="str">
        <f>IF(ISERROR(VLOOKUP(A306,'entry data'!B:E,4,0)),"",VLOOKUP(A306,'entry data'!B:E,4,0))</f>
        <v>weekly</v>
      </c>
      <c r="F306" s="11">
        <f>IF(A306="","",IF(ISERROR(VLOOKUP(A306,'entry data'!B:F,5,0)),"",VLOOKUP(A306,'entry data'!B:F,5,0)))</f>
        <v>15000</v>
      </c>
      <c r="G306" s="12">
        <f>IF(A306="","",IF(ISERROR(VLOOKUP(A306,'entry data'!B:I,8,0)),"",VLOOKUP(A306,'entry data'!B:I,7,0)))</f>
        <v>0.182</v>
      </c>
      <c r="H306" s="13">
        <f>IF(A306="","",IF(B306=1,VLOOKUP(A306,'entry data'!B:D,3,0),I305))</f>
        <v>41486</v>
      </c>
      <c r="I306" s="14">
        <f>IF(A306="","",IF(E306="weekly",7,IF(E306="fortnightly",14,IF(E306="monthly",DATE(IF(MONTH(H306)=12,YEAR(H306)+1,YEAR(H306)),VLOOKUP(MONTH(H306),index!$D$2:$G$13,2,0),DAY(H306)),
IF(E306="quarterly",DATE(IF(MONTH(H306)&gt;=10,YEAR(H306)+1,YEAR(H306)),VLOOKUP(MONTH(H306),index!$D$2:$G$13,3,0),DAY(H306)),
IF(E306="halfyearly",DATE(IF(MONTH(H306)&gt;=7,YEAR(H306)+1,YEAR(H306)),VLOOKUP(MONTH(H306),index!$D$2:$G$13,4,0),DAY(H306)),
DATE(YEAR(H306)+1,MONTH(H306),DAY(H306)))))-H306))+H306)</f>
        <v>41493</v>
      </c>
      <c r="J306" s="9" t="str">
        <f t="shared" si="46"/>
        <v>2013-08</v>
      </c>
      <c r="K306" s="11">
        <f t="shared" si="47"/>
        <v>11590.6864149961</v>
      </c>
      <c r="L306" s="11">
        <f t="shared" si="48"/>
        <v>38.534816113215165</v>
      </c>
      <c r="M306" s="11">
        <f>IF(A306="","",VLOOKUP(E306,index!$A$1:$B$6,2,0)*K306*G306)</f>
        <v>40.456258884123379</v>
      </c>
      <c r="N306" s="11">
        <f>IF(A306="","",-PMT(G306*VLOOKUP(E306,index!$A$1:$B$6,2,0),C306,F306,0,0))</f>
        <v>78.991074997338544</v>
      </c>
      <c r="O306" s="11">
        <f t="shared" si="49"/>
        <v>11552.151598882885</v>
      </c>
      <c r="P306" s="11">
        <f t="shared" si="44"/>
        <v>0</v>
      </c>
      <c r="Q306" s="14"/>
    </row>
    <row r="307" spans="1:17" x14ac:dyDescent="0.25">
      <c r="A307" s="9">
        <f>IF(A306="","",IF(B306&lt;C306,A306,IF(A306=MAX('entry data'!$B$8:$B$507),"",A306+1)))</f>
        <v>4</v>
      </c>
      <c r="B307" s="9">
        <f t="shared" si="45"/>
        <v>108</v>
      </c>
      <c r="C307" s="9">
        <f>IF(ISERROR(VLOOKUP(A307,'entry data'!B:G,6,0)),"",VLOOKUP(A307,'entry data'!B:G,6,0))</f>
        <v>312</v>
      </c>
      <c r="D307" s="9" t="str">
        <f>IF(ISERROR(VLOOKUP(A307,'entry data'!B:C,2,0)),"",VLOOKUP(A307,'entry data'!B:C,2,0))</f>
        <v>Consolidation Loan</v>
      </c>
      <c r="E307" s="9" t="str">
        <f>IF(ISERROR(VLOOKUP(A307,'entry data'!B:E,4,0)),"",VLOOKUP(A307,'entry data'!B:E,4,0))</f>
        <v>weekly</v>
      </c>
      <c r="F307" s="11">
        <f>IF(A307="","",IF(ISERROR(VLOOKUP(A307,'entry data'!B:F,5,0)),"",VLOOKUP(A307,'entry data'!B:F,5,0)))</f>
        <v>15000</v>
      </c>
      <c r="G307" s="12">
        <f>IF(A307="","",IF(ISERROR(VLOOKUP(A307,'entry data'!B:I,8,0)),"",VLOOKUP(A307,'entry data'!B:I,7,0)))</f>
        <v>0.182</v>
      </c>
      <c r="H307" s="13">
        <f>IF(A307="","",IF(B307=1,VLOOKUP(A307,'entry data'!B:D,3,0),I306))</f>
        <v>41493</v>
      </c>
      <c r="I307" s="14">
        <f>IF(A307="","",IF(E307="weekly",7,IF(E307="fortnightly",14,IF(E307="monthly",DATE(IF(MONTH(H307)=12,YEAR(H307)+1,YEAR(H307)),VLOOKUP(MONTH(H307),index!$D$2:$G$13,2,0),DAY(H307)),
IF(E307="quarterly",DATE(IF(MONTH(H307)&gt;=10,YEAR(H307)+1,YEAR(H307)),VLOOKUP(MONTH(H307),index!$D$2:$G$13,3,0),DAY(H307)),
IF(E307="halfyearly",DATE(IF(MONTH(H307)&gt;=7,YEAR(H307)+1,YEAR(H307)),VLOOKUP(MONTH(H307),index!$D$2:$G$13,4,0),DAY(H307)),
DATE(YEAR(H307)+1,MONTH(H307),DAY(H307)))))-H307))+H307)</f>
        <v>41500</v>
      </c>
      <c r="J307" s="9" t="str">
        <f t="shared" si="46"/>
        <v>2013-08</v>
      </c>
      <c r="K307" s="11">
        <f t="shared" si="47"/>
        <v>11552.151598882885</v>
      </c>
      <c r="L307" s="11">
        <f t="shared" si="48"/>
        <v>38.669318457676091</v>
      </c>
      <c r="M307" s="11">
        <f>IF(A307="","",VLOOKUP(E307,index!$A$1:$B$6,2,0)*K307*G307)</f>
        <v>40.321756539662452</v>
      </c>
      <c r="N307" s="11">
        <f>IF(A307="","",-PMT(G307*VLOOKUP(E307,index!$A$1:$B$6,2,0),C307,F307,0,0))</f>
        <v>78.991074997338544</v>
      </c>
      <c r="O307" s="11">
        <f t="shared" si="49"/>
        <v>11513.482280425209</v>
      </c>
      <c r="P307" s="11">
        <f t="shared" si="44"/>
        <v>0</v>
      </c>
      <c r="Q307" s="14"/>
    </row>
    <row r="308" spans="1:17" x14ac:dyDescent="0.25">
      <c r="A308" s="9">
        <f>IF(A307="","",IF(B307&lt;C307,A307,IF(A307=MAX('entry data'!$B$8:$B$507),"",A307+1)))</f>
        <v>4</v>
      </c>
      <c r="B308" s="9">
        <f t="shared" si="45"/>
        <v>109</v>
      </c>
      <c r="C308" s="9">
        <f>IF(ISERROR(VLOOKUP(A308,'entry data'!B:G,6,0)),"",VLOOKUP(A308,'entry data'!B:G,6,0))</f>
        <v>312</v>
      </c>
      <c r="D308" s="9" t="str">
        <f>IF(ISERROR(VLOOKUP(A308,'entry data'!B:C,2,0)),"",VLOOKUP(A308,'entry data'!B:C,2,0))</f>
        <v>Consolidation Loan</v>
      </c>
      <c r="E308" s="9" t="str">
        <f>IF(ISERROR(VLOOKUP(A308,'entry data'!B:E,4,0)),"",VLOOKUP(A308,'entry data'!B:E,4,0))</f>
        <v>weekly</v>
      </c>
      <c r="F308" s="11">
        <f>IF(A308="","",IF(ISERROR(VLOOKUP(A308,'entry data'!B:F,5,0)),"",VLOOKUP(A308,'entry data'!B:F,5,0)))</f>
        <v>15000</v>
      </c>
      <c r="G308" s="12">
        <f>IF(A308="","",IF(ISERROR(VLOOKUP(A308,'entry data'!B:I,8,0)),"",VLOOKUP(A308,'entry data'!B:I,7,0)))</f>
        <v>0.182</v>
      </c>
      <c r="H308" s="13">
        <f>IF(A308="","",IF(B308=1,VLOOKUP(A308,'entry data'!B:D,3,0),I307))</f>
        <v>41500</v>
      </c>
      <c r="I308" s="14">
        <f>IF(A308="","",IF(E308="weekly",7,IF(E308="fortnightly",14,IF(E308="monthly",DATE(IF(MONTH(H308)=12,YEAR(H308)+1,YEAR(H308)),VLOOKUP(MONTH(H308),index!$D$2:$G$13,2,0),DAY(H308)),
IF(E308="quarterly",DATE(IF(MONTH(H308)&gt;=10,YEAR(H308)+1,YEAR(H308)),VLOOKUP(MONTH(H308),index!$D$2:$G$13,3,0),DAY(H308)),
IF(E308="halfyearly",DATE(IF(MONTH(H308)&gt;=7,YEAR(H308)+1,YEAR(H308)),VLOOKUP(MONTH(H308),index!$D$2:$G$13,4,0),DAY(H308)),
DATE(YEAR(H308)+1,MONTH(H308),DAY(H308)))))-H308))+H308)</f>
        <v>41507</v>
      </c>
      <c r="J308" s="9" t="str">
        <f t="shared" si="46"/>
        <v>2013-08</v>
      </c>
      <c r="K308" s="11">
        <f t="shared" si="47"/>
        <v>11513.482280425209</v>
      </c>
      <c r="L308" s="11">
        <f t="shared" si="48"/>
        <v>38.804290270594116</v>
      </c>
      <c r="M308" s="11">
        <f>IF(A308="","",VLOOKUP(E308,index!$A$1:$B$6,2,0)*K308*G308)</f>
        <v>40.186784726744428</v>
      </c>
      <c r="N308" s="11">
        <f>IF(A308="","",-PMT(G308*VLOOKUP(E308,index!$A$1:$B$6,2,0),C308,F308,0,0))</f>
        <v>78.991074997338544</v>
      </c>
      <c r="O308" s="11">
        <f t="shared" si="49"/>
        <v>11474.677990154614</v>
      </c>
      <c r="P308" s="11">
        <f t="shared" si="44"/>
        <v>0</v>
      </c>
      <c r="Q308" s="14"/>
    </row>
    <row r="309" spans="1:17" x14ac:dyDescent="0.25">
      <c r="A309" s="9">
        <f>IF(A308="","",IF(B308&lt;C308,A308,IF(A308=MAX('entry data'!$B$8:$B$507),"",A308+1)))</f>
        <v>4</v>
      </c>
      <c r="B309" s="9">
        <f t="shared" si="45"/>
        <v>110</v>
      </c>
      <c r="C309" s="9">
        <f>IF(ISERROR(VLOOKUP(A309,'entry data'!B:G,6,0)),"",VLOOKUP(A309,'entry data'!B:G,6,0))</f>
        <v>312</v>
      </c>
      <c r="D309" s="9" t="str">
        <f>IF(ISERROR(VLOOKUP(A309,'entry data'!B:C,2,0)),"",VLOOKUP(A309,'entry data'!B:C,2,0))</f>
        <v>Consolidation Loan</v>
      </c>
      <c r="E309" s="9" t="str">
        <f>IF(ISERROR(VLOOKUP(A309,'entry data'!B:E,4,0)),"",VLOOKUP(A309,'entry data'!B:E,4,0))</f>
        <v>weekly</v>
      </c>
      <c r="F309" s="11">
        <f>IF(A309="","",IF(ISERROR(VLOOKUP(A309,'entry data'!B:F,5,0)),"",VLOOKUP(A309,'entry data'!B:F,5,0)))</f>
        <v>15000</v>
      </c>
      <c r="G309" s="12">
        <f>IF(A309="","",IF(ISERROR(VLOOKUP(A309,'entry data'!B:I,8,0)),"",VLOOKUP(A309,'entry data'!B:I,7,0)))</f>
        <v>0.182</v>
      </c>
      <c r="H309" s="13">
        <f>IF(A309="","",IF(B309=1,VLOOKUP(A309,'entry data'!B:D,3,0),I308))</f>
        <v>41507</v>
      </c>
      <c r="I309" s="14">
        <f>IF(A309="","",IF(E309="weekly",7,IF(E309="fortnightly",14,IF(E309="monthly",DATE(IF(MONTH(H309)=12,YEAR(H309)+1,YEAR(H309)),VLOOKUP(MONTH(H309),index!$D$2:$G$13,2,0),DAY(H309)),
IF(E309="quarterly",DATE(IF(MONTH(H309)&gt;=10,YEAR(H309)+1,YEAR(H309)),VLOOKUP(MONTH(H309),index!$D$2:$G$13,3,0),DAY(H309)),
IF(E309="halfyearly",DATE(IF(MONTH(H309)&gt;=7,YEAR(H309)+1,YEAR(H309)),VLOOKUP(MONTH(H309),index!$D$2:$G$13,4,0),DAY(H309)),
DATE(YEAR(H309)+1,MONTH(H309),DAY(H309)))))-H309))+H309)</f>
        <v>41514</v>
      </c>
      <c r="J309" s="9" t="str">
        <f t="shared" si="46"/>
        <v>2013-08</v>
      </c>
      <c r="K309" s="11">
        <f t="shared" si="47"/>
        <v>11474.677990154614</v>
      </c>
      <c r="L309" s="11">
        <f t="shared" si="48"/>
        <v>38.939733190607093</v>
      </c>
      <c r="M309" s="11">
        <f>IF(A309="","",VLOOKUP(E309,index!$A$1:$B$6,2,0)*K309*G309)</f>
        <v>40.05134180673145</v>
      </c>
      <c r="N309" s="11">
        <f>IF(A309="","",-PMT(G309*VLOOKUP(E309,index!$A$1:$B$6,2,0),C309,F309,0,0))</f>
        <v>78.991074997338544</v>
      </c>
      <c r="O309" s="11">
        <f t="shared" si="49"/>
        <v>11435.738256964007</v>
      </c>
      <c r="P309" s="11">
        <f t="shared" si="44"/>
        <v>11435.738256964007</v>
      </c>
      <c r="Q309" s="14"/>
    </row>
    <row r="310" spans="1:17" x14ac:dyDescent="0.25">
      <c r="A310" s="9">
        <f>IF(A309="","",IF(B309&lt;C309,A309,IF(A309=MAX('entry data'!$B$8:$B$507),"",A309+1)))</f>
        <v>4</v>
      </c>
      <c r="B310" s="9">
        <f t="shared" si="45"/>
        <v>111</v>
      </c>
      <c r="C310" s="9">
        <f>IF(ISERROR(VLOOKUP(A310,'entry data'!B:G,6,0)),"",VLOOKUP(A310,'entry data'!B:G,6,0))</f>
        <v>312</v>
      </c>
      <c r="D310" s="9" t="str">
        <f>IF(ISERROR(VLOOKUP(A310,'entry data'!B:C,2,0)),"",VLOOKUP(A310,'entry data'!B:C,2,0))</f>
        <v>Consolidation Loan</v>
      </c>
      <c r="E310" s="9" t="str">
        <f>IF(ISERROR(VLOOKUP(A310,'entry data'!B:E,4,0)),"",VLOOKUP(A310,'entry data'!B:E,4,0))</f>
        <v>weekly</v>
      </c>
      <c r="F310" s="11">
        <f>IF(A310="","",IF(ISERROR(VLOOKUP(A310,'entry data'!B:F,5,0)),"",VLOOKUP(A310,'entry data'!B:F,5,0)))</f>
        <v>15000</v>
      </c>
      <c r="G310" s="12">
        <f>IF(A310="","",IF(ISERROR(VLOOKUP(A310,'entry data'!B:I,8,0)),"",VLOOKUP(A310,'entry data'!B:I,7,0)))</f>
        <v>0.182</v>
      </c>
      <c r="H310" s="13">
        <f>IF(A310="","",IF(B310=1,VLOOKUP(A310,'entry data'!B:D,3,0),I309))</f>
        <v>41514</v>
      </c>
      <c r="I310" s="14">
        <f>IF(A310="","",IF(E310="weekly",7,IF(E310="fortnightly",14,IF(E310="monthly",DATE(IF(MONTH(H310)=12,YEAR(H310)+1,YEAR(H310)),VLOOKUP(MONTH(H310),index!$D$2:$G$13,2,0),DAY(H310)),
IF(E310="quarterly",DATE(IF(MONTH(H310)&gt;=10,YEAR(H310)+1,YEAR(H310)),VLOOKUP(MONTH(H310),index!$D$2:$G$13,3,0),DAY(H310)),
IF(E310="halfyearly",DATE(IF(MONTH(H310)&gt;=7,YEAR(H310)+1,YEAR(H310)),VLOOKUP(MONTH(H310),index!$D$2:$G$13,4,0),DAY(H310)),
DATE(YEAR(H310)+1,MONTH(H310),DAY(H310)))))-H310))+H310)</f>
        <v>41521</v>
      </c>
      <c r="J310" s="9" t="str">
        <f t="shared" si="46"/>
        <v>2013-09</v>
      </c>
      <c r="K310" s="11">
        <f t="shared" si="47"/>
        <v>11435.738256964007</v>
      </c>
      <c r="L310" s="11">
        <f t="shared" si="48"/>
        <v>39.075648862072391</v>
      </c>
      <c r="M310" s="11">
        <f>IF(A310="","",VLOOKUP(E310,index!$A$1:$B$6,2,0)*K310*G310)</f>
        <v>39.915426135266152</v>
      </c>
      <c r="N310" s="11">
        <f>IF(A310="","",-PMT(G310*VLOOKUP(E310,index!$A$1:$B$6,2,0),C310,F310,0,0))</f>
        <v>78.991074997338544</v>
      </c>
      <c r="O310" s="11">
        <f t="shared" si="49"/>
        <v>11396.662608101935</v>
      </c>
      <c r="P310" s="11">
        <f t="shared" si="44"/>
        <v>0</v>
      </c>
      <c r="Q310" s="14"/>
    </row>
    <row r="311" spans="1:17" x14ac:dyDescent="0.25">
      <c r="A311" s="9">
        <f>IF(A310="","",IF(B310&lt;C310,A310,IF(A310=MAX('entry data'!$B$8:$B$507),"",A310+1)))</f>
        <v>4</v>
      </c>
      <c r="B311" s="9">
        <f t="shared" si="45"/>
        <v>112</v>
      </c>
      <c r="C311" s="9">
        <f>IF(ISERROR(VLOOKUP(A311,'entry data'!B:G,6,0)),"",VLOOKUP(A311,'entry data'!B:G,6,0))</f>
        <v>312</v>
      </c>
      <c r="D311" s="9" t="str">
        <f>IF(ISERROR(VLOOKUP(A311,'entry data'!B:C,2,0)),"",VLOOKUP(A311,'entry data'!B:C,2,0))</f>
        <v>Consolidation Loan</v>
      </c>
      <c r="E311" s="9" t="str">
        <f>IF(ISERROR(VLOOKUP(A311,'entry data'!B:E,4,0)),"",VLOOKUP(A311,'entry data'!B:E,4,0))</f>
        <v>weekly</v>
      </c>
      <c r="F311" s="11">
        <f>IF(A311="","",IF(ISERROR(VLOOKUP(A311,'entry data'!B:F,5,0)),"",VLOOKUP(A311,'entry data'!B:F,5,0)))</f>
        <v>15000</v>
      </c>
      <c r="G311" s="12">
        <f>IF(A311="","",IF(ISERROR(VLOOKUP(A311,'entry data'!B:I,8,0)),"",VLOOKUP(A311,'entry data'!B:I,7,0)))</f>
        <v>0.182</v>
      </c>
      <c r="H311" s="13">
        <f>IF(A311="","",IF(B311=1,VLOOKUP(A311,'entry data'!B:D,3,0),I310))</f>
        <v>41521</v>
      </c>
      <c r="I311" s="14">
        <f>IF(A311="","",IF(E311="weekly",7,IF(E311="fortnightly",14,IF(E311="monthly",DATE(IF(MONTH(H311)=12,YEAR(H311)+1,YEAR(H311)),VLOOKUP(MONTH(H311),index!$D$2:$G$13,2,0),DAY(H311)),
IF(E311="quarterly",DATE(IF(MONTH(H311)&gt;=10,YEAR(H311)+1,YEAR(H311)),VLOOKUP(MONTH(H311),index!$D$2:$G$13,3,0),DAY(H311)),
IF(E311="halfyearly",DATE(IF(MONTH(H311)&gt;=7,YEAR(H311)+1,YEAR(H311)),VLOOKUP(MONTH(H311),index!$D$2:$G$13,4,0),DAY(H311)),
DATE(YEAR(H311)+1,MONTH(H311),DAY(H311)))))-H311))+H311)</f>
        <v>41528</v>
      </c>
      <c r="J311" s="9" t="str">
        <f t="shared" si="46"/>
        <v>2013-09</v>
      </c>
      <c r="K311" s="11">
        <f t="shared" si="47"/>
        <v>11396.662608101935</v>
      </c>
      <c r="L311" s="11">
        <f t="shared" si="48"/>
        <v>39.212038935086852</v>
      </c>
      <c r="M311" s="11">
        <f>IF(A311="","",VLOOKUP(E311,index!$A$1:$B$6,2,0)*K311*G311)</f>
        <v>39.779036062251691</v>
      </c>
      <c r="N311" s="11">
        <f>IF(A311="","",-PMT(G311*VLOOKUP(E311,index!$A$1:$B$6,2,0),C311,F311,0,0))</f>
        <v>78.991074997338544</v>
      </c>
      <c r="O311" s="11">
        <f t="shared" si="49"/>
        <v>11357.450569166847</v>
      </c>
      <c r="P311" s="11">
        <f t="shared" si="44"/>
        <v>0</v>
      </c>
      <c r="Q311" s="14"/>
    </row>
    <row r="312" spans="1:17" x14ac:dyDescent="0.25">
      <c r="A312" s="9">
        <f>IF(A311="","",IF(B311&lt;C311,A311,IF(A311=MAX('entry data'!$B$8:$B$507),"",A311+1)))</f>
        <v>4</v>
      </c>
      <c r="B312" s="9">
        <f t="shared" si="45"/>
        <v>113</v>
      </c>
      <c r="C312" s="9">
        <f>IF(ISERROR(VLOOKUP(A312,'entry data'!B:G,6,0)),"",VLOOKUP(A312,'entry data'!B:G,6,0))</f>
        <v>312</v>
      </c>
      <c r="D312" s="9" t="str">
        <f>IF(ISERROR(VLOOKUP(A312,'entry data'!B:C,2,0)),"",VLOOKUP(A312,'entry data'!B:C,2,0))</f>
        <v>Consolidation Loan</v>
      </c>
      <c r="E312" s="9" t="str">
        <f>IF(ISERROR(VLOOKUP(A312,'entry data'!B:E,4,0)),"",VLOOKUP(A312,'entry data'!B:E,4,0))</f>
        <v>weekly</v>
      </c>
      <c r="F312" s="11">
        <f>IF(A312="","",IF(ISERROR(VLOOKUP(A312,'entry data'!B:F,5,0)),"",VLOOKUP(A312,'entry data'!B:F,5,0)))</f>
        <v>15000</v>
      </c>
      <c r="G312" s="12">
        <f>IF(A312="","",IF(ISERROR(VLOOKUP(A312,'entry data'!B:I,8,0)),"",VLOOKUP(A312,'entry data'!B:I,7,0)))</f>
        <v>0.182</v>
      </c>
      <c r="H312" s="13">
        <f>IF(A312="","",IF(B312=1,VLOOKUP(A312,'entry data'!B:D,3,0),I311))</f>
        <v>41528</v>
      </c>
      <c r="I312" s="14">
        <f>IF(A312="","",IF(E312="weekly",7,IF(E312="fortnightly",14,IF(E312="monthly",DATE(IF(MONTH(H312)=12,YEAR(H312)+1,YEAR(H312)),VLOOKUP(MONTH(H312),index!$D$2:$G$13,2,0),DAY(H312)),
IF(E312="quarterly",DATE(IF(MONTH(H312)&gt;=10,YEAR(H312)+1,YEAR(H312)),VLOOKUP(MONTH(H312),index!$D$2:$G$13,3,0),DAY(H312)),
IF(E312="halfyearly",DATE(IF(MONTH(H312)&gt;=7,YEAR(H312)+1,YEAR(H312)),VLOOKUP(MONTH(H312),index!$D$2:$G$13,4,0),DAY(H312)),
DATE(YEAR(H312)+1,MONTH(H312),DAY(H312)))))-H312))+H312)</f>
        <v>41535</v>
      </c>
      <c r="J312" s="9" t="str">
        <f t="shared" si="46"/>
        <v>2013-09</v>
      </c>
      <c r="K312" s="11">
        <f t="shared" si="47"/>
        <v>11357.450569166847</v>
      </c>
      <c r="L312" s="11">
        <f t="shared" si="48"/>
        <v>39.348905065506862</v>
      </c>
      <c r="M312" s="11">
        <f>IF(A312="","",VLOOKUP(E312,index!$A$1:$B$6,2,0)*K312*G312)</f>
        <v>39.642169931831681</v>
      </c>
      <c r="N312" s="11">
        <f>IF(A312="","",-PMT(G312*VLOOKUP(E312,index!$A$1:$B$6,2,0),C312,F312,0,0))</f>
        <v>78.991074997338544</v>
      </c>
      <c r="O312" s="11">
        <f t="shared" si="49"/>
        <v>11318.101664101341</v>
      </c>
      <c r="P312" s="11">
        <f t="shared" si="44"/>
        <v>0</v>
      </c>
      <c r="Q312" s="14"/>
    </row>
    <row r="313" spans="1:17" x14ac:dyDescent="0.25">
      <c r="A313" s="9">
        <f>IF(A312="","",IF(B312&lt;C312,A312,IF(A312=MAX('entry data'!$B$8:$B$507),"",A312+1)))</f>
        <v>4</v>
      </c>
      <c r="B313" s="9">
        <f t="shared" si="45"/>
        <v>114</v>
      </c>
      <c r="C313" s="9">
        <f>IF(ISERROR(VLOOKUP(A313,'entry data'!B:G,6,0)),"",VLOOKUP(A313,'entry data'!B:G,6,0))</f>
        <v>312</v>
      </c>
      <c r="D313" s="9" t="str">
        <f>IF(ISERROR(VLOOKUP(A313,'entry data'!B:C,2,0)),"",VLOOKUP(A313,'entry data'!B:C,2,0))</f>
        <v>Consolidation Loan</v>
      </c>
      <c r="E313" s="9" t="str">
        <f>IF(ISERROR(VLOOKUP(A313,'entry data'!B:E,4,0)),"",VLOOKUP(A313,'entry data'!B:E,4,0))</f>
        <v>weekly</v>
      </c>
      <c r="F313" s="11">
        <f>IF(A313="","",IF(ISERROR(VLOOKUP(A313,'entry data'!B:F,5,0)),"",VLOOKUP(A313,'entry data'!B:F,5,0)))</f>
        <v>15000</v>
      </c>
      <c r="G313" s="12">
        <f>IF(A313="","",IF(ISERROR(VLOOKUP(A313,'entry data'!B:I,8,0)),"",VLOOKUP(A313,'entry data'!B:I,7,0)))</f>
        <v>0.182</v>
      </c>
      <c r="H313" s="13">
        <f>IF(A313="","",IF(B313=1,VLOOKUP(A313,'entry data'!B:D,3,0),I312))</f>
        <v>41535</v>
      </c>
      <c r="I313" s="14">
        <f>IF(A313="","",IF(E313="weekly",7,IF(E313="fortnightly",14,IF(E313="monthly",DATE(IF(MONTH(H313)=12,YEAR(H313)+1,YEAR(H313)),VLOOKUP(MONTH(H313),index!$D$2:$G$13,2,0),DAY(H313)),
IF(E313="quarterly",DATE(IF(MONTH(H313)&gt;=10,YEAR(H313)+1,YEAR(H313)),VLOOKUP(MONTH(H313),index!$D$2:$G$13,3,0),DAY(H313)),
IF(E313="halfyearly",DATE(IF(MONTH(H313)&gt;=7,YEAR(H313)+1,YEAR(H313)),VLOOKUP(MONTH(H313),index!$D$2:$G$13,4,0),DAY(H313)),
DATE(YEAR(H313)+1,MONTH(H313),DAY(H313)))))-H313))+H313)</f>
        <v>41542</v>
      </c>
      <c r="J313" s="9" t="str">
        <f t="shared" si="46"/>
        <v>2013-09</v>
      </c>
      <c r="K313" s="11">
        <f t="shared" si="47"/>
        <v>11318.101664101341</v>
      </c>
      <c r="L313" s="11">
        <f t="shared" si="48"/>
        <v>39.486248914968378</v>
      </c>
      <c r="M313" s="11">
        <f>IF(A313="","",VLOOKUP(E313,index!$A$1:$B$6,2,0)*K313*G313)</f>
        <v>39.504826082370165</v>
      </c>
      <c r="N313" s="11">
        <f>IF(A313="","",-PMT(G313*VLOOKUP(E313,index!$A$1:$B$6,2,0),C313,F313,0,0))</f>
        <v>78.991074997338544</v>
      </c>
      <c r="O313" s="11">
        <f t="shared" si="49"/>
        <v>11278.615415186372</v>
      </c>
      <c r="P313" s="11">
        <f t="shared" si="44"/>
        <v>11278.615415186372</v>
      </c>
      <c r="Q313" s="14"/>
    </row>
    <row r="314" spans="1:17" x14ac:dyDescent="0.25">
      <c r="A314" s="9">
        <f>IF(A313="","",IF(B313&lt;C313,A313,IF(A313=MAX('entry data'!$B$8:$B$507),"",A313+1)))</f>
        <v>4</v>
      </c>
      <c r="B314" s="9">
        <f t="shared" si="45"/>
        <v>115</v>
      </c>
      <c r="C314" s="9">
        <f>IF(ISERROR(VLOOKUP(A314,'entry data'!B:G,6,0)),"",VLOOKUP(A314,'entry data'!B:G,6,0))</f>
        <v>312</v>
      </c>
      <c r="D314" s="9" t="str">
        <f>IF(ISERROR(VLOOKUP(A314,'entry data'!B:C,2,0)),"",VLOOKUP(A314,'entry data'!B:C,2,0))</f>
        <v>Consolidation Loan</v>
      </c>
      <c r="E314" s="9" t="str">
        <f>IF(ISERROR(VLOOKUP(A314,'entry data'!B:E,4,0)),"",VLOOKUP(A314,'entry data'!B:E,4,0))</f>
        <v>weekly</v>
      </c>
      <c r="F314" s="11">
        <f>IF(A314="","",IF(ISERROR(VLOOKUP(A314,'entry data'!B:F,5,0)),"",VLOOKUP(A314,'entry data'!B:F,5,0)))</f>
        <v>15000</v>
      </c>
      <c r="G314" s="12">
        <f>IF(A314="","",IF(ISERROR(VLOOKUP(A314,'entry data'!B:I,8,0)),"",VLOOKUP(A314,'entry data'!B:I,7,0)))</f>
        <v>0.182</v>
      </c>
      <c r="H314" s="13">
        <f>IF(A314="","",IF(B314=1,VLOOKUP(A314,'entry data'!B:D,3,0),I313))</f>
        <v>41542</v>
      </c>
      <c r="I314" s="14">
        <f>IF(A314="","",IF(E314="weekly",7,IF(E314="fortnightly",14,IF(E314="monthly",DATE(IF(MONTH(H314)=12,YEAR(H314)+1,YEAR(H314)),VLOOKUP(MONTH(H314),index!$D$2:$G$13,2,0),DAY(H314)),
IF(E314="quarterly",DATE(IF(MONTH(H314)&gt;=10,YEAR(H314)+1,YEAR(H314)),VLOOKUP(MONTH(H314),index!$D$2:$G$13,3,0),DAY(H314)),
IF(E314="halfyearly",DATE(IF(MONTH(H314)&gt;=7,YEAR(H314)+1,YEAR(H314)),VLOOKUP(MONTH(H314),index!$D$2:$G$13,4,0),DAY(H314)),
DATE(YEAR(H314)+1,MONTH(H314),DAY(H314)))))-H314))+H314)</f>
        <v>41549</v>
      </c>
      <c r="J314" s="9" t="str">
        <f t="shared" si="46"/>
        <v>2013-10</v>
      </c>
      <c r="K314" s="11">
        <f t="shared" si="47"/>
        <v>11278.615415186372</v>
      </c>
      <c r="L314" s="11">
        <f t="shared" si="48"/>
        <v>39.624072150907203</v>
      </c>
      <c r="M314" s="11">
        <f>IF(A314="","",VLOOKUP(E314,index!$A$1:$B$6,2,0)*K314*G314)</f>
        <v>39.36700284643134</v>
      </c>
      <c r="N314" s="11">
        <f>IF(A314="","",-PMT(G314*VLOOKUP(E314,index!$A$1:$B$6,2,0),C314,F314,0,0))</f>
        <v>78.991074997338544</v>
      </c>
      <c r="O314" s="11">
        <f t="shared" si="49"/>
        <v>11238.991343035465</v>
      </c>
      <c r="P314" s="11">
        <f t="shared" si="44"/>
        <v>0</v>
      </c>
      <c r="Q314" s="14"/>
    </row>
    <row r="315" spans="1:17" x14ac:dyDescent="0.25">
      <c r="A315" s="9">
        <f>IF(A314="","",IF(B314&lt;C314,A314,IF(A314=MAX('entry data'!$B$8:$B$507),"",A314+1)))</f>
        <v>4</v>
      </c>
      <c r="B315" s="9">
        <f t="shared" si="45"/>
        <v>116</v>
      </c>
      <c r="C315" s="9">
        <f>IF(ISERROR(VLOOKUP(A315,'entry data'!B:G,6,0)),"",VLOOKUP(A315,'entry data'!B:G,6,0))</f>
        <v>312</v>
      </c>
      <c r="D315" s="9" t="str">
        <f>IF(ISERROR(VLOOKUP(A315,'entry data'!B:C,2,0)),"",VLOOKUP(A315,'entry data'!B:C,2,0))</f>
        <v>Consolidation Loan</v>
      </c>
      <c r="E315" s="9" t="str">
        <f>IF(ISERROR(VLOOKUP(A315,'entry data'!B:E,4,0)),"",VLOOKUP(A315,'entry data'!B:E,4,0))</f>
        <v>weekly</v>
      </c>
      <c r="F315" s="11">
        <f>IF(A315="","",IF(ISERROR(VLOOKUP(A315,'entry data'!B:F,5,0)),"",VLOOKUP(A315,'entry data'!B:F,5,0)))</f>
        <v>15000</v>
      </c>
      <c r="G315" s="12">
        <f>IF(A315="","",IF(ISERROR(VLOOKUP(A315,'entry data'!B:I,8,0)),"",VLOOKUP(A315,'entry data'!B:I,7,0)))</f>
        <v>0.182</v>
      </c>
      <c r="H315" s="13">
        <f>IF(A315="","",IF(B315=1,VLOOKUP(A315,'entry data'!B:D,3,0),I314))</f>
        <v>41549</v>
      </c>
      <c r="I315" s="14">
        <f>IF(A315="","",IF(E315="weekly",7,IF(E315="fortnightly",14,IF(E315="monthly",DATE(IF(MONTH(H315)=12,YEAR(H315)+1,YEAR(H315)),VLOOKUP(MONTH(H315),index!$D$2:$G$13,2,0),DAY(H315)),
IF(E315="quarterly",DATE(IF(MONTH(H315)&gt;=10,YEAR(H315)+1,YEAR(H315)),VLOOKUP(MONTH(H315),index!$D$2:$G$13,3,0),DAY(H315)),
IF(E315="halfyearly",DATE(IF(MONTH(H315)&gt;=7,YEAR(H315)+1,YEAR(H315)),VLOOKUP(MONTH(H315),index!$D$2:$G$13,4,0),DAY(H315)),
DATE(YEAR(H315)+1,MONTH(H315),DAY(H315)))))-H315))+H315)</f>
        <v>41556</v>
      </c>
      <c r="J315" s="9" t="str">
        <f t="shared" si="46"/>
        <v>2013-10</v>
      </c>
      <c r="K315" s="11">
        <f t="shared" si="47"/>
        <v>11238.991343035465</v>
      </c>
      <c r="L315" s="11">
        <f t="shared" si="48"/>
        <v>39.76237644657914</v>
      </c>
      <c r="M315" s="11">
        <f>IF(A315="","",VLOOKUP(E315,index!$A$1:$B$6,2,0)*K315*G315)</f>
        <v>39.228698550759404</v>
      </c>
      <c r="N315" s="11">
        <f>IF(A315="","",-PMT(G315*VLOOKUP(E315,index!$A$1:$B$6,2,0),C315,F315,0,0))</f>
        <v>78.991074997338544</v>
      </c>
      <c r="O315" s="11">
        <f t="shared" si="49"/>
        <v>11199.228966588886</v>
      </c>
      <c r="P315" s="11">
        <f t="shared" si="44"/>
        <v>0</v>
      </c>
      <c r="Q315" s="14"/>
    </row>
    <row r="316" spans="1:17" x14ac:dyDescent="0.25">
      <c r="A316" s="9">
        <f>IF(A315="","",IF(B315&lt;C315,A315,IF(A315=MAX('entry data'!$B$8:$B$507),"",A315+1)))</f>
        <v>4</v>
      </c>
      <c r="B316" s="9">
        <f t="shared" si="45"/>
        <v>117</v>
      </c>
      <c r="C316" s="9">
        <f>IF(ISERROR(VLOOKUP(A316,'entry data'!B:G,6,0)),"",VLOOKUP(A316,'entry data'!B:G,6,0))</f>
        <v>312</v>
      </c>
      <c r="D316" s="9" t="str">
        <f>IF(ISERROR(VLOOKUP(A316,'entry data'!B:C,2,0)),"",VLOOKUP(A316,'entry data'!B:C,2,0))</f>
        <v>Consolidation Loan</v>
      </c>
      <c r="E316" s="9" t="str">
        <f>IF(ISERROR(VLOOKUP(A316,'entry data'!B:E,4,0)),"",VLOOKUP(A316,'entry data'!B:E,4,0))</f>
        <v>weekly</v>
      </c>
      <c r="F316" s="11">
        <f>IF(A316="","",IF(ISERROR(VLOOKUP(A316,'entry data'!B:F,5,0)),"",VLOOKUP(A316,'entry data'!B:F,5,0)))</f>
        <v>15000</v>
      </c>
      <c r="G316" s="12">
        <f>IF(A316="","",IF(ISERROR(VLOOKUP(A316,'entry data'!B:I,8,0)),"",VLOOKUP(A316,'entry data'!B:I,7,0)))</f>
        <v>0.182</v>
      </c>
      <c r="H316" s="13">
        <f>IF(A316="","",IF(B316=1,VLOOKUP(A316,'entry data'!B:D,3,0),I315))</f>
        <v>41556</v>
      </c>
      <c r="I316" s="14">
        <f>IF(A316="","",IF(E316="weekly",7,IF(E316="fortnightly",14,IF(E316="monthly",DATE(IF(MONTH(H316)=12,YEAR(H316)+1,YEAR(H316)),VLOOKUP(MONTH(H316),index!$D$2:$G$13,2,0),DAY(H316)),
IF(E316="quarterly",DATE(IF(MONTH(H316)&gt;=10,YEAR(H316)+1,YEAR(H316)),VLOOKUP(MONTH(H316),index!$D$2:$G$13,3,0),DAY(H316)),
IF(E316="halfyearly",DATE(IF(MONTH(H316)&gt;=7,YEAR(H316)+1,YEAR(H316)),VLOOKUP(MONTH(H316),index!$D$2:$G$13,4,0),DAY(H316)),
DATE(YEAR(H316)+1,MONTH(H316),DAY(H316)))))-H316))+H316)</f>
        <v>41563</v>
      </c>
      <c r="J316" s="9" t="str">
        <f t="shared" si="46"/>
        <v>2013-10</v>
      </c>
      <c r="K316" s="11">
        <f t="shared" si="47"/>
        <v>11199.228966588886</v>
      </c>
      <c r="L316" s="11">
        <f t="shared" si="48"/>
        <v>39.901163481080353</v>
      </c>
      <c r="M316" s="11">
        <f>IF(A316="","",VLOOKUP(E316,index!$A$1:$B$6,2,0)*K316*G316)</f>
        <v>39.089911516258191</v>
      </c>
      <c r="N316" s="11">
        <f>IF(A316="","",-PMT(G316*VLOOKUP(E316,index!$A$1:$B$6,2,0),C316,F316,0,0))</f>
        <v>78.991074997338544</v>
      </c>
      <c r="O316" s="11">
        <f t="shared" si="49"/>
        <v>11159.327803107806</v>
      </c>
      <c r="P316" s="11">
        <f t="shared" si="44"/>
        <v>0</v>
      </c>
      <c r="Q316" s="14"/>
    </row>
    <row r="317" spans="1:17" x14ac:dyDescent="0.25">
      <c r="A317" s="9">
        <f>IF(A316="","",IF(B316&lt;C316,A316,IF(A316=MAX('entry data'!$B$8:$B$507),"",A316+1)))</f>
        <v>4</v>
      </c>
      <c r="B317" s="9">
        <f t="shared" si="45"/>
        <v>118</v>
      </c>
      <c r="C317" s="9">
        <f>IF(ISERROR(VLOOKUP(A317,'entry data'!B:G,6,0)),"",VLOOKUP(A317,'entry data'!B:G,6,0))</f>
        <v>312</v>
      </c>
      <c r="D317" s="9" t="str">
        <f>IF(ISERROR(VLOOKUP(A317,'entry data'!B:C,2,0)),"",VLOOKUP(A317,'entry data'!B:C,2,0))</f>
        <v>Consolidation Loan</v>
      </c>
      <c r="E317" s="9" t="str">
        <f>IF(ISERROR(VLOOKUP(A317,'entry data'!B:E,4,0)),"",VLOOKUP(A317,'entry data'!B:E,4,0))</f>
        <v>weekly</v>
      </c>
      <c r="F317" s="11">
        <f>IF(A317="","",IF(ISERROR(VLOOKUP(A317,'entry data'!B:F,5,0)),"",VLOOKUP(A317,'entry data'!B:F,5,0)))</f>
        <v>15000</v>
      </c>
      <c r="G317" s="12">
        <f>IF(A317="","",IF(ISERROR(VLOOKUP(A317,'entry data'!B:I,8,0)),"",VLOOKUP(A317,'entry data'!B:I,7,0)))</f>
        <v>0.182</v>
      </c>
      <c r="H317" s="13">
        <f>IF(A317="","",IF(B317=1,VLOOKUP(A317,'entry data'!B:D,3,0),I316))</f>
        <v>41563</v>
      </c>
      <c r="I317" s="14">
        <f>IF(A317="","",IF(E317="weekly",7,IF(E317="fortnightly",14,IF(E317="monthly",DATE(IF(MONTH(H317)=12,YEAR(H317)+1,YEAR(H317)),VLOOKUP(MONTH(H317),index!$D$2:$G$13,2,0),DAY(H317)),
IF(E317="quarterly",DATE(IF(MONTH(H317)&gt;=10,YEAR(H317)+1,YEAR(H317)),VLOOKUP(MONTH(H317),index!$D$2:$G$13,3,0),DAY(H317)),
IF(E317="halfyearly",DATE(IF(MONTH(H317)&gt;=7,YEAR(H317)+1,YEAR(H317)),VLOOKUP(MONTH(H317),index!$D$2:$G$13,4,0),DAY(H317)),
DATE(YEAR(H317)+1,MONTH(H317),DAY(H317)))))-H317))+H317)</f>
        <v>41570</v>
      </c>
      <c r="J317" s="9" t="str">
        <f t="shared" si="46"/>
        <v>2013-10</v>
      </c>
      <c r="K317" s="11">
        <f t="shared" si="47"/>
        <v>11159.327803107806</v>
      </c>
      <c r="L317" s="11">
        <f t="shared" si="48"/>
        <v>40.040434939367735</v>
      </c>
      <c r="M317" s="11">
        <f>IF(A317="","",VLOOKUP(E317,index!$A$1:$B$6,2,0)*K317*G317)</f>
        <v>38.950640057970809</v>
      </c>
      <c r="N317" s="11">
        <f>IF(A317="","",-PMT(G317*VLOOKUP(E317,index!$A$1:$B$6,2,0),C317,F317,0,0))</f>
        <v>78.991074997338544</v>
      </c>
      <c r="O317" s="11">
        <f t="shared" si="49"/>
        <v>11119.287368168438</v>
      </c>
      <c r="P317" s="11">
        <f t="shared" si="44"/>
        <v>0</v>
      </c>
      <c r="Q317" s="14"/>
    </row>
    <row r="318" spans="1:17" x14ac:dyDescent="0.25">
      <c r="A318" s="9">
        <f>IF(A317="","",IF(B317&lt;C317,A317,IF(A317=MAX('entry data'!$B$8:$B$507),"",A317+1)))</f>
        <v>4</v>
      </c>
      <c r="B318" s="9">
        <f t="shared" si="45"/>
        <v>119</v>
      </c>
      <c r="C318" s="9">
        <f>IF(ISERROR(VLOOKUP(A318,'entry data'!B:G,6,0)),"",VLOOKUP(A318,'entry data'!B:G,6,0))</f>
        <v>312</v>
      </c>
      <c r="D318" s="9" t="str">
        <f>IF(ISERROR(VLOOKUP(A318,'entry data'!B:C,2,0)),"",VLOOKUP(A318,'entry data'!B:C,2,0))</f>
        <v>Consolidation Loan</v>
      </c>
      <c r="E318" s="9" t="str">
        <f>IF(ISERROR(VLOOKUP(A318,'entry data'!B:E,4,0)),"",VLOOKUP(A318,'entry data'!B:E,4,0))</f>
        <v>weekly</v>
      </c>
      <c r="F318" s="11">
        <f>IF(A318="","",IF(ISERROR(VLOOKUP(A318,'entry data'!B:F,5,0)),"",VLOOKUP(A318,'entry data'!B:F,5,0)))</f>
        <v>15000</v>
      </c>
      <c r="G318" s="12">
        <f>IF(A318="","",IF(ISERROR(VLOOKUP(A318,'entry data'!B:I,8,0)),"",VLOOKUP(A318,'entry data'!B:I,7,0)))</f>
        <v>0.182</v>
      </c>
      <c r="H318" s="13">
        <f>IF(A318="","",IF(B318=1,VLOOKUP(A318,'entry data'!B:D,3,0),I317))</f>
        <v>41570</v>
      </c>
      <c r="I318" s="14">
        <f>IF(A318="","",IF(E318="weekly",7,IF(E318="fortnightly",14,IF(E318="monthly",DATE(IF(MONTH(H318)=12,YEAR(H318)+1,YEAR(H318)),VLOOKUP(MONTH(H318),index!$D$2:$G$13,2,0),DAY(H318)),
IF(E318="quarterly",DATE(IF(MONTH(H318)&gt;=10,YEAR(H318)+1,YEAR(H318)),VLOOKUP(MONTH(H318),index!$D$2:$G$13,3,0),DAY(H318)),
IF(E318="halfyearly",DATE(IF(MONTH(H318)&gt;=7,YEAR(H318)+1,YEAR(H318)),VLOOKUP(MONTH(H318),index!$D$2:$G$13,4,0),DAY(H318)),
DATE(YEAR(H318)+1,MONTH(H318),DAY(H318)))))-H318))+H318)</f>
        <v>41577</v>
      </c>
      <c r="J318" s="9" t="str">
        <f t="shared" si="46"/>
        <v>2013-10</v>
      </c>
      <c r="K318" s="11">
        <f t="shared" si="47"/>
        <v>11119.287368168438</v>
      </c>
      <c r="L318" s="11">
        <f t="shared" si="48"/>
        <v>40.18019251227939</v>
      </c>
      <c r="M318" s="11">
        <f>IF(A318="","",VLOOKUP(E318,index!$A$1:$B$6,2,0)*K318*G318)</f>
        <v>38.810882485059153</v>
      </c>
      <c r="N318" s="11">
        <f>IF(A318="","",-PMT(G318*VLOOKUP(E318,index!$A$1:$B$6,2,0),C318,F318,0,0))</f>
        <v>78.991074997338544</v>
      </c>
      <c r="O318" s="11">
        <f t="shared" si="49"/>
        <v>11079.107175656158</v>
      </c>
      <c r="P318" s="11">
        <f t="shared" si="44"/>
        <v>11079.107175656158</v>
      </c>
      <c r="Q318" s="14"/>
    </row>
    <row r="319" spans="1:17" x14ac:dyDescent="0.25">
      <c r="A319" s="9">
        <f>IF(A318="","",IF(B318&lt;C318,A318,IF(A318=MAX('entry data'!$B$8:$B$507),"",A318+1)))</f>
        <v>4</v>
      </c>
      <c r="B319" s="9">
        <f t="shared" si="45"/>
        <v>120</v>
      </c>
      <c r="C319" s="9">
        <f>IF(ISERROR(VLOOKUP(A319,'entry data'!B:G,6,0)),"",VLOOKUP(A319,'entry data'!B:G,6,0))</f>
        <v>312</v>
      </c>
      <c r="D319" s="9" t="str">
        <f>IF(ISERROR(VLOOKUP(A319,'entry data'!B:C,2,0)),"",VLOOKUP(A319,'entry data'!B:C,2,0))</f>
        <v>Consolidation Loan</v>
      </c>
      <c r="E319" s="9" t="str">
        <f>IF(ISERROR(VLOOKUP(A319,'entry data'!B:E,4,0)),"",VLOOKUP(A319,'entry data'!B:E,4,0))</f>
        <v>weekly</v>
      </c>
      <c r="F319" s="11">
        <f>IF(A319="","",IF(ISERROR(VLOOKUP(A319,'entry data'!B:F,5,0)),"",VLOOKUP(A319,'entry data'!B:F,5,0)))</f>
        <v>15000</v>
      </c>
      <c r="G319" s="12">
        <f>IF(A319="","",IF(ISERROR(VLOOKUP(A319,'entry data'!B:I,8,0)),"",VLOOKUP(A319,'entry data'!B:I,7,0)))</f>
        <v>0.182</v>
      </c>
      <c r="H319" s="13">
        <f>IF(A319="","",IF(B319=1,VLOOKUP(A319,'entry data'!B:D,3,0),I318))</f>
        <v>41577</v>
      </c>
      <c r="I319" s="14">
        <f>IF(A319="","",IF(E319="weekly",7,IF(E319="fortnightly",14,IF(E319="monthly",DATE(IF(MONTH(H319)=12,YEAR(H319)+1,YEAR(H319)),VLOOKUP(MONTH(H319),index!$D$2:$G$13,2,0),DAY(H319)),
IF(E319="quarterly",DATE(IF(MONTH(H319)&gt;=10,YEAR(H319)+1,YEAR(H319)),VLOOKUP(MONTH(H319),index!$D$2:$G$13,3,0),DAY(H319)),
IF(E319="halfyearly",DATE(IF(MONTH(H319)&gt;=7,YEAR(H319)+1,YEAR(H319)),VLOOKUP(MONTH(H319),index!$D$2:$G$13,4,0),DAY(H319)),
DATE(YEAR(H319)+1,MONTH(H319),DAY(H319)))))-H319))+H319)</f>
        <v>41584</v>
      </c>
      <c r="J319" s="9" t="str">
        <f t="shared" si="46"/>
        <v>2013-11</v>
      </c>
      <c r="K319" s="11">
        <f t="shared" si="47"/>
        <v>11079.107175656158</v>
      </c>
      <c r="L319" s="11">
        <f t="shared" si="48"/>
        <v>40.320437896555134</v>
      </c>
      <c r="M319" s="11">
        <f>IF(A319="","",VLOOKUP(E319,index!$A$1:$B$6,2,0)*K319*G319)</f>
        <v>38.670637100783409</v>
      </c>
      <c r="N319" s="11">
        <f>IF(A319="","",-PMT(G319*VLOOKUP(E319,index!$A$1:$B$6,2,0),C319,F319,0,0))</f>
        <v>78.991074997338544</v>
      </c>
      <c r="O319" s="11">
        <f t="shared" si="49"/>
        <v>11038.786737759603</v>
      </c>
      <c r="P319" s="11">
        <f t="shared" si="44"/>
        <v>0</v>
      </c>
      <c r="Q319" s="14"/>
    </row>
    <row r="320" spans="1:17" x14ac:dyDescent="0.25">
      <c r="A320" s="9">
        <f>IF(A319="","",IF(B319&lt;C319,A319,IF(A319=MAX('entry data'!$B$8:$B$507),"",A319+1)))</f>
        <v>4</v>
      </c>
      <c r="B320" s="9">
        <f t="shared" si="45"/>
        <v>121</v>
      </c>
      <c r="C320" s="9">
        <f>IF(ISERROR(VLOOKUP(A320,'entry data'!B:G,6,0)),"",VLOOKUP(A320,'entry data'!B:G,6,0))</f>
        <v>312</v>
      </c>
      <c r="D320" s="9" t="str">
        <f>IF(ISERROR(VLOOKUP(A320,'entry data'!B:C,2,0)),"",VLOOKUP(A320,'entry data'!B:C,2,0))</f>
        <v>Consolidation Loan</v>
      </c>
      <c r="E320" s="9" t="str">
        <f>IF(ISERROR(VLOOKUP(A320,'entry data'!B:E,4,0)),"",VLOOKUP(A320,'entry data'!B:E,4,0))</f>
        <v>weekly</v>
      </c>
      <c r="F320" s="11">
        <f>IF(A320="","",IF(ISERROR(VLOOKUP(A320,'entry data'!B:F,5,0)),"",VLOOKUP(A320,'entry data'!B:F,5,0)))</f>
        <v>15000</v>
      </c>
      <c r="G320" s="12">
        <f>IF(A320="","",IF(ISERROR(VLOOKUP(A320,'entry data'!B:I,8,0)),"",VLOOKUP(A320,'entry data'!B:I,7,0)))</f>
        <v>0.182</v>
      </c>
      <c r="H320" s="13">
        <f>IF(A320="","",IF(B320=1,VLOOKUP(A320,'entry data'!B:D,3,0),I319))</f>
        <v>41584</v>
      </c>
      <c r="I320" s="14">
        <f>IF(A320="","",IF(E320="weekly",7,IF(E320="fortnightly",14,IF(E320="monthly",DATE(IF(MONTH(H320)=12,YEAR(H320)+1,YEAR(H320)),VLOOKUP(MONTH(H320),index!$D$2:$G$13,2,0),DAY(H320)),
IF(E320="quarterly",DATE(IF(MONTH(H320)&gt;=10,YEAR(H320)+1,YEAR(H320)),VLOOKUP(MONTH(H320),index!$D$2:$G$13,3,0),DAY(H320)),
IF(E320="halfyearly",DATE(IF(MONTH(H320)&gt;=7,YEAR(H320)+1,YEAR(H320)),VLOOKUP(MONTH(H320),index!$D$2:$G$13,4,0),DAY(H320)),
DATE(YEAR(H320)+1,MONTH(H320),DAY(H320)))))-H320))+H320)</f>
        <v>41591</v>
      </c>
      <c r="J320" s="9" t="str">
        <f t="shared" si="46"/>
        <v>2013-11</v>
      </c>
      <c r="K320" s="11">
        <f t="shared" si="47"/>
        <v>11038.786737759603</v>
      </c>
      <c r="L320" s="11">
        <f t="shared" si="48"/>
        <v>40.461172794857077</v>
      </c>
      <c r="M320" s="11">
        <f>IF(A320="","",VLOOKUP(E320,index!$A$1:$B$6,2,0)*K320*G320)</f>
        <v>38.529902202481466</v>
      </c>
      <c r="N320" s="11">
        <f>IF(A320="","",-PMT(G320*VLOOKUP(E320,index!$A$1:$B$6,2,0),C320,F320,0,0))</f>
        <v>78.991074997338544</v>
      </c>
      <c r="O320" s="11">
        <f t="shared" si="49"/>
        <v>10998.325564964745</v>
      </c>
      <c r="P320" s="11">
        <f t="shared" si="44"/>
        <v>0</v>
      </c>
      <c r="Q320" s="14"/>
    </row>
    <row r="321" spans="1:17" x14ac:dyDescent="0.25">
      <c r="A321" s="9">
        <f>IF(A320="","",IF(B320&lt;C320,A320,IF(A320=MAX('entry data'!$B$8:$B$507),"",A320+1)))</f>
        <v>4</v>
      </c>
      <c r="B321" s="9">
        <f t="shared" si="45"/>
        <v>122</v>
      </c>
      <c r="C321" s="9">
        <f>IF(ISERROR(VLOOKUP(A321,'entry data'!B:G,6,0)),"",VLOOKUP(A321,'entry data'!B:G,6,0))</f>
        <v>312</v>
      </c>
      <c r="D321" s="9" t="str">
        <f>IF(ISERROR(VLOOKUP(A321,'entry data'!B:C,2,0)),"",VLOOKUP(A321,'entry data'!B:C,2,0))</f>
        <v>Consolidation Loan</v>
      </c>
      <c r="E321" s="9" t="str">
        <f>IF(ISERROR(VLOOKUP(A321,'entry data'!B:E,4,0)),"",VLOOKUP(A321,'entry data'!B:E,4,0))</f>
        <v>weekly</v>
      </c>
      <c r="F321" s="11">
        <f>IF(A321="","",IF(ISERROR(VLOOKUP(A321,'entry data'!B:F,5,0)),"",VLOOKUP(A321,'entry data'!B:F,5,0)))</f>
        <v>15000</v>
      </c>
      <c r="G321" s="12">
        <f>IF(A321="","",IF(ISERROR(VLOOKUP(A321,'entry data'!B:I,8,0)),"",VLOOKUP(A321,'entry data'!B:I,7,0)))</f>
        <v>0.182</v>
      </c>
      <c r="H321" s="13">
        <f>IF(A321="","",IF(B321=1,VLOOKUP(A321,'entry data'!B:D,3,0),I320))</f>
        <v>41591</v>
      </c>
      <c r="I321" s="14">
        <f>IF(A321="","",IF(E321="weekly",7,IF(E321="fortnightly",14,IF(E321="monthly",DATE(IF(MONTH(H321)=12,YEAR(H321)+1,YEAR(H321)),VLOOKUP(MONTH(H321),index!$D$2:$G$13,2,0),DAY(H321)),
IF(E321="quarterly",DATE(IF(MONTH(H321)&gt;=10,YEAR(H321)+1,YEAR(H321)),VLOOKUP(MONTH(H321),index!$D$2:$G$13,3,0),DAY(H321)),
IF(E321="halfyearly",DATE(IF(MONTH(H321)&gt;=7,YEAR(H321)+1,YEAR(H321)),VLOOKUP(MONTH(H321),index!$D$2:$G$13,4,0),DAY(H321)),
DATE(YEAR(H321)+1,MONTH(H321),DAY(H321)))))-H321))+H321)</f>
        <v>41598</v>
      </c>
      <c r="J321" s="9" t="str">
        <f t="shared" si="46"/>
        <v>2013-11</v>
      </c>
      <c r="K321" s="11">
        <f t="shared" si="47"/>
        <v>10998.325564964745</v>
      </c>
      <c r="L321" s="11">
        <f t="shared" si="48"/>
        <v>40.60239891579036</v>
      </c>
      <c r="M321" s="11">
        <f>IF(A321="","",VLOOKUP(E321,index!$A$1:$B$6,2,0)*K321*G321)</f>
        <v>38.388676081548184</v>
      </c>
      <c r="N321" s="11">
        <f>IF(A321="","",-PMT(G321*VLOOKUP(E321,index!$A$1:$B$6,2,0),C321,F321,0,0))</f>
        <v>78.991074997338544</v>
      </c>
      <c r="O321" s="11">
        <f t="shared" si="49"/>
        <v>10957.723166048954</v>
      </c>
      <c r="P321" s="11">
        <f t="shared" si="44"/>
        <v>0</v>
      </c>
      <c r="Q321" s="14"/>
    </row>
    <row r="322" spans="1:17" x14ac:dyDescent="0.25">
      <c r="A322" s="9">
        <f>IF(A321="","",IF(B321&lt;C321,A321,IF(A321=MAX('entry data'!$B$8:$B$507),"",A321+1)))</f>
        <v>4</v>
      </c>
      <c r="B322" s="9">
        <f t="shared" si="45"/>
        <v>123</v>
      </c>
      <c r="C322" s="9">
        <f>IF(ISERROR(VLOOKUP(A322,'entry data'!B:G,6,0)),"",VLOOKUP(A322,'entry data'!B:G,6,0))</f>
        <v>312</v>
      </c>
      <c r="D322" s="9" t="str">
        <f>IF(ISERROR(VLOOKUP(A322,'entry data'!B:C,2,0)),"",VLOOKUP(A322,'entry data'!B:C,2,0))</f>
        <v>Consolidation Loan</v>
      </c>
      <c r="E322" s="9" t="str">
        <f>IF(ISERROR(VLOOKUP(A322,'entry data'!B:E,4,0)),"",VLOOKUP(A322,'entry data'!B:E,4,0))</f>
        <v>weekly</v>
      </c>
      <c r="F322" s="11">
        <f>IF(A322="","",IF(ISERROR(VLOOKUP(A322,'entry data'!B:F,5,0)),"",VLOOKUP(A322,'entry data'!B:F,5,0)))</f>
        <v>15000</v>
      </c>
      <c r="G322" s="12">
        <f>IF(A322="","",IF(ISERROR(VLOOKUP(A322,'entry data'!B:I,8,0)),"",VLOOKUP(A322,'entry data'!B:I,7,0)))</f>
        <v>0.182</v>
      </c>
      <c r="H322" s="13">
        <f>IF(A322="","",IF(B322=1,VLOOKUP(A322,'entry data'!B:D,3,0),I321))</f>
        <v>41598</v>
      </c>
      <c r="I322" s="14">
        <f>IF(A322="","",IF(E322="weekly",7,IF(E322="fortnightly",14,IF(E322="monthly",DATE(IF(MONTH(H322)=12,YEAR(H322)+1,YEAR(H322)),VLOOKUP(MONTH(H322),index!$D$2:$G$13,2,0),DAY(H322)),
IF(E322="quarterly",DATE(IF(MONTH(H322)&gt;=10,YEAR(H322)+1,YEAR(H322)),VLOOKUP(MONTH(H322),index!$D$2:$G$13,3,0),DAY(H322)),
IF(E322="halfyearly",DATE(IF(MONTH(H322)&gt;=7,YEAR(H322)+1,YEAR(H322)),VLOOKUP(MONTH(H322),index!$D$2:$G$13,4,0),DAY(H322)),
DATE(YEAR(H322)+1,MONTH(H322),DAY(H322)))))-H322))+H322)</f>
        <v>41605</v>
      </c>
      <c r="J322" s="9" t="str">
        <f t="shared" si="46"/>
        <v>2013-11</v>
      </c>
      <c r="K322" s="11">
        <f t="shared" si="47"/>
        <v>10957.723166048954</v>
      </c>
      <c r="L322" s="11">
        <f t="shared" si="48"/>
        <v>40.744117973923835</v>
      </c>
      <c r="M322" s="11">
        <f>IF(A322="","",VLOOKUP(E322,index!$A$1:$B$6,2,0)*K322*G322)</f>
        <v>38.246957023414708</v>
      </c>
      <c r="N322" s="11">
        <f>IF(A322="","",-PMT(G322*VLOOKUP(E322,index!$A$1:$B$6,2,0),C322,F322,0,0))</f>
        <v>78.991074997338544</v>
      </c>
      <c r="O322" s="11">
        <f t="shared" si="49"/>
        <v>10916.979048075031</v>
      </c>
      <c r="P322" s="11">
        <f t="shared" si="44"/>
        <v>10916.979048075031</v>
      </c>
      <c r="Q322" s="14"/>
    </row>
    <row r="323" spans="1:17" x14ac:dyDescent="0.25">
      <c r="A323" s="9">
        <f>IF(A322="","",IF(B322&lt;C322,A322,IF(A322=MAX('entry data'!$B$8:$B$507),"",A322+1)))</f>
        <v>4</v>
      </c>
      <c r="B323" s="9">
        <f t="shared" si="45"/>
        <v>124</v>
      </c>
      <c r="C323" s="9">
        <f>IF(ISERROR(VLOOKUP(A323,'entry data'!B:G,6,0)),"",VLOOKUP(A323,'entry data'!B:G,6,0))</f>
        <v>312</v>
      </c>
      <c r="D323" s="9" t="str">
        <f>IF(ISERROR(VLOOKUP(A323,'entry data'!B:C,2,0)),"",VLOOKUP(A323,'entry data'!B:C,2,0))</f>
        <v>Consolidation Loan</v>
      </c>
      <c r="E323" s="9" t="str">
        <f>IF(ISERROR(VLOOKUP(A323,'entry data'!B:E,4,0)),"",VLOOKUP(A323,'entry data'!B:E,4,0))</f>
        <v>weekly</v>
      </c>
      <c r="F323" s="11">
        <f>IF(A323="","",IF(ISERROR(VLOOKUP(A323,'entry data'!B:F,5,0)),"",VLOOKUP(A323,'entry data'!B:F,5,0)))</f>
        <v>15000</v>
      </c>
      <c r="G323" s="12">
        <f>IF(A323="","",IF(ISERROR(VLOOKUP(A323,'entry data'!B:I,8,0)),"",VLOOKUP(A323,'entry data'!B:I,7,0)))</f>
        <v>0.182</v>
      </c>
      <c r="H323" s="13">
        <f>IF(A323="","",IF(B323=1,VLOOKUP(A323,'entry data'!B:D,3,0),I322))</f>
        <v>41605</v>
      </c>
      <c r="I323" s="14">
        <f>IF(A323="","",IF(E323="weekly",7,IF(E323="fortnightly",14,IF(E323="monthly",DATE(IF(MONTH(H323)=12,YEAR(H323)+1,YEAR(H323)),VLOOKUP(MONTH(H323),index!$D$2:$G$13,2,0),DAY(H323)),
IF(E323="quarterly",DATE(IF(MONTH(H323)&gt;=10,YEAR(H323)+1,YEAR(H323)),VLOOKUP(MONTH(H323),index!$D$2:$G$13,3,0),DAY(H323)),
IF(E323="halfyearly",DATE(IF(MONTH(H323)&gt;=7,YEAR(H323)+1,YEAR(H323)),VLOOKUP(MONTH(H323),index!$D$2:$G$13,4,0),DAY(H323)),
DATE(YEAR(H323)+1,MONTH(H323),DAY(H323)))))-H323))+H323)</f>
        <v>41612</v>
      </c>
      <c r="J323" s="9" t="str">
        <f t="shared" si="46"/>
        <v>2013-12</v>
      </c>
      <c r="K323" s="11">
        <f t="shared" si="47"/>
        <v>10916.979048075031</v>
      </c>
      <c r="L323" s="11">
        <f t="shared" si="48"/>
        <v>40.886331689810902</v>
      </c>
      <c r="M323" s="11">
        <f>IF(A323="","",VLOOKUP(E323,index!$A$1:$B$6,2,0)*K323*G323)</f>
        <v>38.104743307527642</v>
      </c>
      <c r="N323" s="11">
        <f>IF(A323="","",-PMT(G323*VLOOKUP(E323,index!$A$1:$B$6,2,0),C323,F323,0,0))</f>
        <v>78.991074997338544</v>
      </c>
      <c r="O323" s="11">
        <f t="shared" si="49"/>
        <v>10876.092716385219</v>
      </c>
      <c r="P323" s="11">
        <f t="shared" ref="P323:P386" si="50">IF(A323="","",IF(J323&lt;&gt;J324,O323,0))</f>
        <v>0</v>
      </c>
      <c r="Q323" s="14"/>
    </row>
    <row r="324" spans="1:17" x14ac:dyDescent="0.25">
      <c r="A324" s="9">
        <f>IF(A323="","",IF(B323&lt;C323,A323,IF(A323=MAX('entry data'!$B$8:$B$507),"",A323+1)))</f>
        <v>4</v>
      </c>
      <c r="B324" s="9">
        <f t="shared" si="45"/>
        <v>125</v>
      </c>
      <c r="C324" s="9">
        <f>IF(ISERROR(VLOOKUP(A324,'entry data'!B:G,6,0)),"",VLOOKUP(A324,'entry data'!B:G,6,0))</f>
        <v>312</v>
      </c>
      <c r="D324" s="9" t="str">
        <f>IF(ISERROR(VLOOKUP(A324,'entry data'!B:C,2,0)),"",VLOOKUP(A324,'entry data'!B:C,2,0))</f>
        <v>Consolidation Loan</v>
      </c>
      <c r="E324" s="9" t="str">
        <f>IF(ISERROR(VLOOKUP(A324,'entry data'!B:E,4,0)),"",VLOOKUP(A324,'entry data'!B:E,4,0))</f>
        <v>weekly</v>
      </c>
      <c r="F324" s="11">
        <f>IF(A324="","",IF(ISERROR(VLOOKUP(A324,'entry data'!B:F,5,0)),"",VLOOKUP(A324,'entry data'!B:F,5,0)))</f>
        <v>15000</v>
      </c>
      <c r="G324" s="12">
        <f>IF(A324="","",IF(ISERROR(VLOOKUP(A324,'entry data'!B:I,8,0)),"",VLOOKUP(A324,'entry data'!B:I,7,0)))</f>
        <v>0.182</v>
      </c>
      <c r="H324" s="13">
        <f>IF(A324="","",IF(B324=1,VLOOKUP(A324,'entry data'!B:D,3,0),I323))</f>
        <v>41612</v>
      </c>
      <c r="I324" s="14">
        <f>IF(A324="","",IF(E324="weekly",7,IF(E324="fortnightly",14,IF(E324="monthly",DATE(IF(MONTH(H324)=12,YEAR(H324)+1,YEAR(H324)),VLOOKUP(MONTH(H324),index!$D$2:$G$13,2,0),DAY(H324)),
IF(E324="quarterly",DATE(IF(MONTH(H324)&gt;=10,YEAR(H324)+1,YEAR(H324)),VLOOKUP(MONTH(H324),index!$D$2:$G$13,3,0),DAY(H324)),
IF(E324="halfyearly",DATE(IF(MONTH(H324)&gt;=7,YEAR(H324)+1,YEAR(H324)),VLOOKUP(MONTH(H324),index!$D$2:$G$13,4,0),DAY(H324)),
DATE(YEAR(H324)+1,MONTH(H324),DAY(H324)))))-H324))+H324)</f>
        <v>41619</v>
      </c>
      <c r="J324" s="9" t="str">
        <f t="shared" si="46"/>
        <v>2013-12</v>
      </c>
      <c r="K324" s="11">
        <f t="shared" si="47"/>
        <v>10876.092716385219</v>
      </c>
      <c r="L324" s="11">
        <f t="shared" si="48"/>
        <v>41.02904179001041</v>
      </c>
      <c r="M324" s="11">
        <f>IF(A324="","",VLOOKUP(E324,index!$A$1:$B$6,2,0)*K324*G324)</f>
        <v>37.962033207328133</v>
      </c>
      <c r="N324" s="11">
        <f>IF(A324="","",-PMT(G324*VLOOKUP(E324,index!$A$1:$B$6,2,0),C324,F324,0,0))</f>
        <v>78.991074997338544</v>
      </c>
      <c r="O324" s="11">
        <f t="shared" si="49"/>
        <v>10835.063674595209</v>
      </c>
      <c r="P324" s="11">
        <f t="shared" si="50"/>
        <v>0</v>
      </c>
      <c r="Q324" s="14"/>
    </row>
    <row r="325" spans="1:17" x14ac:dyDescent="0.25">
      <c r="A325" s="9">
        <f>IF(A324="","",IF(B324&lt;C324,A324,IF(A324=MAX('entry data'!$B$8:$B$507),"",A324+1)))</f>
        <v>4</v>
      </c>
      <c r="B325" s="9">
        <f t="shared" si="45"/>
        <v>126</v>
      </c>
      <c r="C325" s="9">
        <f>IF(ISERROR(VLOOKUP(A325,'entry data'!B:G,6,0)),"",VLOOKUP(A325,'entry data'!B:G,6,0))</f>
        <v>312</v>
      </c>
      <c r="D325" s="9" t="str">
        <f>IF(ISERROR(VLOOKUP(A325,'entry data'!B:C,2,0)),"",VLOOKUP(A325,'entry data'!B:C,2,0))</f>
        <v>Consolidation Loan</v>
      </c>
      <c r="E325" s="9" t="str">
        <f>IF(ISERROR(VLOOKUP(A325,'entry data'!B:E,4,0)),"",VLOOKUP(A325,'entry data'!B:E,4,0))</f>
        <v>weekly</v>
      </c>
      <c r="F325" s="11">
        <f>IF(A325="","",IF(ISERROR(VLOOKUP(A325,'entry data'!B:F,5,0)),"",VLOOKUP(A325,'entry data'!B:F,5,0)))</f>
        <v>15000</v>
      </c>
      <c r="G325" s="12">
        <f>IF(A325="","",IF(ISERROR(VLOOKUP(A325,'entry data'!B:I,8,0)),"",VLOOKUP(A325,'entry data'!B:I,7,0)))</f>
        <v>0.182</v>
      </c>
      <c r="H325" s="13">
        <f>IF(A325="","",IF(B325=1,VLOOKUP(A325,'entry data'!B:D,3,0),I324))</f>
        <v>41619</v>
      </c>
      <c r="I325" s="14">
        <f>IF(A325="","",IF(E325="weekly",7,IF(E325="fortnightly",14,IF(E325="monthly",DATE(IF(MONTH(H325)=12,YEAR(H325)+1,YEAR(H325)),VLOOKUP(MONTH(H325),index!$D$2:$G$13,2,0),DAY(H325)),
IF(E325="quarterly",DATE(IF(MONTH(H325)&gt;=10,YEAR(H325)+1,YEAR(H325)),VLOOKUP(MONTH(H325),index!$D$2:$G$13,3,0),DAY(H325)),
IF(E325="halfyearly",DATE(IF(MONTH(H325)&gt;=7,YEAR(H325)+1,YEAR(H325)),VLOOKUP(MONTH(H325),index!$D$2:$G$13,4,0),DAY(H325)),
DATE(YEAR(H325)+1,MONTH(H325),DAY(H325)))))-H325))+H325)</f>
        <v>41626</v>
      </c>
      <c r="J325" s="9" t="str">
        <f t="shared" si="46"/>
        <v>2013-12</v>
      </c>
      <c r="K325" s="11">
        <f t="shared" si="47"/>
        <v>10835.063674595209</v>
      </c>
      <c r="L325" s="11">
        <f t="shared" si="48"/>
        <v>41.172250007107593</v>
      </c>
      <c r="M325" s="11">
        <f>IF(A325="","",VLOOKUP(E325,index!$A$1:$B$6,2,0)*K325*G325)</f>
        <v>37.818824990230951</v>
      </c>
      <c r="N325" s="11">
        <f>IF(A325="","",-PMT(G325*VLOOKUP(E325,index!$A$1:$B$6,2,0),C325,F325,0,0))</f>
        <v>78.991074997338544</v>
      </c>
      <c r="O325" s="11">
        <f t="shared" si="49"/>
        <v>10793.891424588101</v>
      </c>
      <c r="P325" s="11">
        <f t="shared" si="50"/>
        <v>0</v>
      </c>
      <c r="Q325" s="14"/>
    </row>
    <row r="326" spans="1:17" x14ac:dyDescent="0.25">
      <c r="A326" s="9">
        <f>IF(A325="","",IF(B325&lt;C325,A325,IF(A325=MAX('entry data'!$B$8:$B$507),"",A325+1)))</f>
        <v>4</v>
      </c>
      <c r="B326" s="9">
        <f t="shared" si="45"/>
        <v>127</v>
      </c>
      <c r="C326" s="9">
        <f>IF(ISERROR(VLOOKUP(A326,'entry data'!B:G,6,0)),"",VLOOKUP(A326,'entry data'!B:G,6,0))</f>
        <v>312</v>
      </c>
      <c r="D326" s="9" t="str">
        <f>IF(ISERROR(VLOOKUP(A326,'entry data'!B:C,2,0)),"",VLOOKUP(A326,'entry data'!B:C,2,0))</f>
        <v>Consolidation Loan</v>
      </c>
      <c r="E326" s="9" t="str">
        <f>IF(ISERROR(VLOOKUP(A326,'entry data'!B:E,4,0)),"",VLOOKUP(A326,'entry data'!B:E,4,0))</f>
        <v>weekly</v>
      </c>
      <c r="F326" s="11">
        <f>IF(A326="","",IF(ISERROR(VLOOKUP(A326,'entry data'!B:F,5,0)),"",VLOOKUP(A326,'entry data'!B:F,5,0)))</f>
        <v>15000</v>
      </c>
      <c r="G326" s="12">
        <f>IF(A326="","",IF(ISERROR(VLOOKUP(A326,'entry data'!B:I,8,0)),"",VLOOKUP(A326,'entry data'!B:I,7,0)))</f>
        <v>0.182</v>
      </c>
      <c r="H326" s="13">
        <f>IF(A326="","",IF(B326=1,VLOOKUP(A326,'entry data'!B:D,3,0),I325))</f>
        <v>41626</v>
      </c>
      <c r="I326" s="14">
        <f>IF(A326="","",IF(E326="weekly",7,IF(E326="fortnightly",14,IF(E326="monthly",DATE(IF(MONTH(H326)=12,YEAR(H326)+1,YEAR(H326)),VLOOKUP(MONTH(H326),index!$D$2:$G$13,2,0),DAY(H326)),
IF(E326="quarterly",DATE(IF(MONTH(H326)&gt;=10,YEAR(H326)+1,YEAR(H326)),VLOOKUP(MONTH(H326),index!$D$2:$G$13,3,0),DAY(H326)),
IF(E326="halfyearly",DATE(IF(MONTH(H326)&gt;=7,YEAR(H326)+1,YEAR(H326)),VLOOKUP(MONTH(H326),index!$D$2:$G$13,4,0),DAY(H326)),
DATE(YEAR(H326)+1,MONTH(H326),DAY(H326)))))-H326))+H326)</f>
        <v>41633</v>
      </c>
      <c r="J326" s="9" t="str">
        <f t="shared" si="46"/>
        <v>2013-12</v>
      </c>
      <c r="K326" s="11">
        <f t="shared" si="47"/>
        <v>10793.891424588101</v>
      </c>
      <c r="L326" s="11">
        <f t="shared" si="48"/>
        <v>41.315958079735147</v>
      </c>
      <c r="M326" s="11">
        <f>IF(A326="","",VLOOKUP(E326,index!$A$1:$B$6,2,0)*K326*G326)</f>
        <v>37.675116917603397</v>
      </c>
      <c r="N326" s="11">
        <f>IF(A326="","",-PMT(G326*VLOOKUP(E326,index!$A$1:$B$6,2,0),C326,F326,0,0))</f>
        <v>78.991074997338544</v>
      </c>
      <c r="O326" s="11">
        <f t="shared" si="49"/>
        <v>10752.575466508366</v>
      </c>
      <c r="P326" s="11">
        <f t="shared" si="50"/>
        <v>10752.575466508366</v>
      </c>
      <c r="Q326" s="14"/>
    </row>
    <row r="327" spans="1:17" x14ac:dyDescent="0.25">
      <c r="A327" s="9">
        <f>IF(A326="","",IF(B326&lt;C326,A326,IF(A326=MAX('entry data'!$B$8:$B$507),"",A326+1)))</f>
        <v>4</v>
      </c>
      <c r="B327" s="9">
        <f t="shared" si="45"/>
        <v>128</v>
      </c>
      <c r="C327" s="9">
        <f>IF(ISERROR(VLOOKUP(A327,'entry data'!B:G,6,0)),"",VLOOKUP(A327,'entry data'!B:G,6,0))</f>
        <v>312</v>
      </c>
      <c r="D327" s="9" t="str">
        <f>IF(ISERROR(VLOOKUP(A327,'entry data'!B:C,2,0)),"",VLOOKUP(A327,'entry data'!B:C,2,0))</f>
        <v>Consolidation Loan</v>
      </c>
      <c r="E327" s="9" t="str">
        <f>IF(ISERROR(VLOOKUP(A327,'entry data'!B:E,4,0)),"",VLOOKUP(A327,'entry data'!B:E,4,0))</f>
        <v>weekly</v>
      </c>
      <c r="F327" s="11">
        <f>IF(A327="","",IF(ISERROR(VLOOKUP(A327,'entry data'!B:F,5,0)),"",VLOOKUP(A327,'entry data'!B:F,5,0)))</f>
        <v>15000</v>
      </c>
      <c r="G327" s="12">
        <f>IF(A327="","",IF(ISERROR(VLOOKUP(A327,'entry data'!B:I,8,0)),"",VLOOKUP(A327,'entry data'!B:I,7,0)))</f>
        <v>0.182</v>
      </c>
      <c r="H327" s="13">
        <f>IF(A327="","",IF(B327=1,VLOOKUP(A327,'entry data'!B:D,3,0),I326))</f>
        <v>41633</v>
      </c>
      <c r="I327" s="14">
        <f>IF(A327="","",IF(E327="weekly",7,IF(E327="fortnightly",14,IF(E327="monthly",DATE(IF(MONTH(H327)=12,YEAR(H327)+1,YEAR(H327)),VLOOKUP(MONTH(H327),index!$D$2:$G$13,2,0),DAY(H327)),
IF(E327="quarterly",DATE(IF(MONTH(H327)&gt;=10,YEAR(H327)+1,YEAR(H327)),VLOOKUP(MONTH(H327),index!$D$2:$G$13,3,0),DAY(H327)),
IF(E327="halfyearly",DATE(IF(MONTH(H327)&gt;=7,YEAR(H327)+1,YEAR(H327)),VLOOKUP(MONTH(H327),index!$D$2:$G$13,4,0),DAY(H327)),
DATE(YEAR(H327)+1,MONTH(H327),DAY(H327)))))-H327))+H327)</f>
        <v>41640</v>
      </c>
      <c r="J327" s="9" t="str">
        <f t="shared" si="46"/>
        <v>2014-01</v>
      </c>
      <c r="K327" s="11">
        <f t="shared" si="47"/>
        <v>10752.575466508366</v>
      </c>
      <c r="L327" s="11">
        <f t="shared" si="48"/>
        <v>41.460167752594273</v>
      </c>
      <c r="M327" s="11">
        <f>IF(A327="","",VLOOKUP(E327,index!$A$1:$B$6,2,0)*K327*G327)</f>
        <v>37.53090724474427</v>
      </c>
      <c r="N327" s="11">
        <f>IF(A327="","",-PMT(G327*VLOOKUP(E327,index!$A$1:$B$6,2,0),C327,F327,0,0))</f>
        <v>78.991074997338544</v>
      </c>
      <c r="O327" s="11">
        <f t="shared" si="49"/>
        <v>10711.115298755773</v>
      </c>
      <c r="P327" s="11">
        <f t="shared" si="50"/>
        <v>0</v>
      </c>
      <c r="Q327" s="14"/>
    </row>
    <row r="328" spans="1:17" x14ac:dyDescent="0.25">
      <c r="A328" s="9">
        <f>IF(A327="","",IF(B327&lt;C327,A327,IF(A327=MAX('entry data'!$B$8:$B$507),"",A327+1)))</f>
        <v>4</v>
      </c>
      <c r="B328" s="9">
        <f t="shared" si="45"/>
        <v>129</v>
      </c>
      <c r="C328" s="9">
        <f>IF(ISERROR(VLOOKUP(A328,'entry data'!B:G,6,0)),"",VLOOKUP(A328,'entry data'!B:G,6,0))</f>
        <v>312</v>
      </c>
      <c r="D328" s="9" t="str">
        <f>IF(ISERROR(VLOOKUP(A328,'entry data'!B:C,2,0)),"",VLOOKUP(A328,'entry data'!B:C,2,0))</f>
        <v>Consolidation Loan</v>
      </c>
      <c r="E328" s="9" t="str">
        <f>IF(ISERROR(VLOOKUP(A328,'entry data'!B:E,4,0)),"",VLOOKUP(A328,'entry data'!B:E,4,0))</f>
        <v>weekly</v>
      </c>
      <c r="F328" s="11">
        <f>IF(A328="","",IF(ISERROR(VLOOKUP(A328,'entry data'!B:F,5,0)),"",VLOOKUP(A328,'entry data'!B:F,5,0)))</f>
        <v>15000</v>
      </c>
      <c r="G328" s="12">
        <f>IF(A328="","",IF(ISERROR(VLOOKUP(A328,'entry data'!B:I,8,0)),"",VLOOKUP(A328,'entry data'!B:I,7,0)))</f>
        <v>0.182</v>
      </c>
      <c r="H328" s="13">
        <f>IF(A328="","",IF(B328=1,VLOOKUP(A328,'entry data'!B:D,3,0),I327))</f>
        <v>41640</v>
      </c>
      <c r="I328" s="14">
        <f>IF(A328="","",IF(E328="weekly",7,IF(E328="fortnightly",14,IF(E328="monthly",DATE(IF(MONTH(H328)=12,YEAR(H328)+1,YEAR(H328)),VLOOKUP(MONTH(H328),index!$D$2:$G$13,2,0),DAY(H328)),
IF(E328="quarterly",DATE(IF(MONTH(H328)&gt;=10,YEAR(H328)+1,YEAR(H328)),VLOOKUP(MONTH(H328),index!$D$2:$G$13,3,0),DAY(H328)),
IF(E328="halfyearly",DATE(IF(MONTH(H328)&gt;=7,YEAR(H328)+1,YEAR(H328)),VLOOKUP(MONTH(H328),index!$D$2:$G$13,4,0),DAY(H328)),
DATE(YEAR(H328)+1,MONTH(H328),DAY(H328)))))-H328))+H328)</f>
        <v>41647</v>
      </c>
      <c r="J328" s="9" t="str">
        <f t="shared" si="46"/>
        <v>2014-01</v>
      </c>
      <c r="K328" s="11">
        <f t="shared" si="47"/>
        <v>10711.115298755773</v>
      </c>
      <c r="L328" s="11">
        <f t="shared" si="48"/>
        <v>41.60488077647593</v>
      </c>
      <c r="M328" s="11">
        <f>IF(A328="","",VLOOKUP(E328,index!$A$1:$B$6,2,0)*K328*G328)</f>
        <v>37.386194220862613</v>
      </c>
      <c r="N328" s="11">
        <f>IF(A328="","",-PMT(G328*VLOOKUP(E328,index!$A$1:$B$6,2,0),C328,F328,0,0))</f>
        <v>78.991074997338544</v>
      </c>
      <c r="O328" s="11">
        <f t="shared" si="49"/>
        <v>10669.510417979296</v>
      </c>
      <c r="P328" s="11">
        <f t="shared" si="50"/>
        <v>0</v>
      </c>
      <c r="Q328" s="14"/>
    </row>
    <row r="329" spans="1:17" x14ac:dyDescent="0.25">
      <c r="A329" s="9">
        <f>IF(A328="","",IF(B328&lt;C328,A328,IF(A328=MAX('entry data'!$B$8:$B$507),"",A328+1)))</f>
        <v>4</v>
      </c>
      <c r="B329" s="9">
        <f t="shared" si="45"/>
        <v>130</v>
      </c>
      <c r="C329" s="9">
        <f>IF(ISERROR(VLOOKUP(A329,'entry data'!B:G,6,0)),"",VLOOKUP(A329,'entry data'!B:G,6,0))</f>
        <v>312</v>
      </c>
      <c r="D329" s="9" t="str">
        <f>IF(ISERROR(VLOOKUP(A329,'entry data'!B:C,2,0)),"",VLOOKUP(A329,'entry data'!B:C,2,0))</f>
        <v>Consolidation Loan</v>
      </c>
      <c r="E329" s="9" t="str">
        <f>IF(ISERROR(VLOOKUP(A329,'entry data'!B:E,4,0)),"",VLOOKUP(A329,'entry data'!B:E,4,0))</f>
        <v>weekly</v>
      </c>
      <c r="F329" s="11">
        <f>IF(A329="","",IF(ISERROR(VLOOKUP(A329,'entry data'!B:F,5,0)),"",VLOOKUP(A329,'entry data'!B:F,5,0)))</f>
        <v>15000</v>
      </c>
      <c r="G329" s="12">
        <f>IF(A329="","",IF(ISERROR(VLOOKUP(A329,'entry data'!B:I,8,0)),"",VLOOKUP(A329,'entry data'!B:I,7,0)))</f>
        <v>0.182</v>
      </c>
      <c r="H329" s="13">
        <f>IF(A329="","",IF(B329=1,VLOOKUP(A329,'entry data'!B:D,3,0),I328))</f>
        <v>41647</v>
      </c>
      <c r="I329" s="14">
        <f>IF(A329="","",IF(E329="weekly",7,IF(E329="fortnightly",14,IF(E329="monthly",DATE(IF(MONTH(H329)=12,YEAR(H329)+1,YEAR(H329)),VLOOKUP(MONTH(H329),index!$D$2:$G$13,2,0),DAY(H329)),
IF(E329="quarterly",DATE(IF(MONTH(H329)&gt;=10,YEAR(H329)+1,YEAR(H329)),VLOOKUP(MONTH(H329),index!$D$2:$G$13,3,0),DAY(H329)),
IF(E329="halfyearly",DATE(IF(MONTH(H329)&gt;=7,YEAR(H329)+1,YEAR(H329)),VLOOKUP(MONTH(H329),index!$D$2:$G$13,4,0),DAY(H329)),
DATE(YEAR(H329)+1,MONTH(H329),DAY(H329)))))-H329))+H329)</f>
        <v>41654</v>
      </c>
      <c r="J329" s="9" t="str">
        <f t="shared" si="46"/>
        <v>2014-01</v>
      </c>
      <c r="K329" s="11">
        <f t="shared" si="47"/>
        <v>10669.510417979296</v>
      </c>
      <c r="L329" s="11">
        <f t="shared" si="48"/>
        <v>41.750098908282041</v>
      </c>
      <c r="M329" s="11">
        <f>IF(A329="","",VLOOKUP(E329,index!$A$1:$B$6,2,0)*K329*G329)</f>
        <v>37.240976089056502</v>
      </c>
      <c r="N329" s="11">
        <f>IF(A329="","",-PMT(G329*VLOOKUP(E329,index!$A$1:$B$6,2,0),C329,F329,0,0))</f>
        <v>78.991074997338544</v>
      </c>
      <c r="O329" s="11">
        <f t="shared" si="49"/>
        <v>10627.760319071014</v>
      </c>
      <c r="P329" s="11">
        <f t="shared" si="50"/>
        <v>0</v>
      </c>
      <c r="Q329" s="14"/>
    </row>
    <row r="330" spans="1:17" x14ac:dyDescent="0.25">
      <c r="A330" s="9">
        <f>IF(A329="","",IF(B329&lt;C329,A329,IF(A329=MAX('entry data'!$B$8:$B$507),"",A329+1)))</f>
        <v>4</v>
      </c>
      <c r="B330" s="9">
        <f t="shared" si="45"/>
        <v>131</v>
      </c>
      <c r="C330" s="9">
        <f>IF(ISERROR(VLOOKUP(A330,'entry data'!B:G,6,0)),"",VLOOKUP(A330,'entry data'!B:G,6,0))</f>
        <v>312</v>
      </c>
      <c r="D330" s="9" t="str">
        <f>IF(ISERROR(VLOOKUP(A330,'entry data'!B:C,2,0)),"",VLOOKUP(A330,'entry data'!B:C,2,0))</f>
        <v>Consolidation Loan</v>
      </c>
      <c r="E330" s="9" t="str">
        <f>IF(ISERROR(VLOOKUP(A330,'entry data'!B:E,4,0)),"",VLOOKUP(A330,'entry data'!B:E,4,0))</f>
        <v>weekly</v>
      </c>
      <c r="F330" s="11">
        <f>IF(A330="","",IF(ISERROR(VLOOKUP(A330,'entry data'!B:F,5,0)),"",VLOOKUP(A330,'entry data'!B:F,5,0)))</f>
        <v>15000</v>
      </c>
      <c r="G330" s="12">
        <f>IF(A330="","",IF(ISERROR(VLOOKUP(A330,'entry data'!B:I,8,0)),"",VLOOKUP(A330,'entry data'!B:I,7,0)))</f>
        <v>0.182</v>
      </c>
      <c r="H330" s="13">
        <f>IF(A330="","",IF(B330=1,VLOOKUP(A330,'entry data'!B:D,3,0),I329))</f>
        <v>41654</v>
      </c>
      <c r="I330" s="14">
        <f>IF(A330="","",IF(E330="weekly",7,IF(E330="fortnightly",14,IF(E330="monthly",DATE(IF(MONTH(H330)=12,YEAR(H330)+1,YEAR(H330)),VLOOKUP(MONTH(H330),index!$D$2:$G$13,2,0),DAY(H330)),
IF(E330="quarterly",DATE(IF(MONTH(H330)&gt;=10,YEAR(H330)+1,YEAR(H330)),VLOOKUP(MONTH(H330),index!$D$2:$G$13,3,0),DAY(H330)),
IF(E330="halfyearly",DATE(IF(MONTH(H330)&gt;=7,YEAR(H330)+1,YEAR(H330)),VLOOKUP(MONTH(H330),index!$D$2:$G$13,4,0),DAY(H330)),
DATE(YEAR(H330)+1,MONTH(H330),DAY(H330)))))-H330))+H330)</f>
        <v>41661</v>
      </c>
      <c r="J330" s="9" t="str">
        <f t="shared" si="46"/>
        <v>2014-01</v>
      </c>
      <c r="K330" s="11">
        <f t="shared" si="47"/>
        <v>10627.760319071014</v>
      </c>
      <c r="L330" s="11">
        <f t="shared" si="48"/>
        <v>41.89582391104684</v>
      </c>
      <c r="M330" s="11">
        <f>IF(A330="","",VLOOKUP(E330,index!$A$1:$B$6,2,0)*K330*G330)</f>
        <v>37.095251086291704</v>
      </c>
      <c r="N330" s="11">
        <f>IF(A330="","",-PMT(G330*VLOOKUP(E330,index!$A$1:$B$6,2,0),C330,F330,0,0))</f>
        <v>78.991074997338544</v>
      </c>
      <c r="O330" s="11">
        <f t="shared" si="49"/>
        <v>10585.864495159967</v>
      </c>
      <c r="P330" s="11">
        <f t="shared" si="50"/>
        <v>0</v>
      </c>
      <c r="Q330" s="14"/>
    </row>
    <row r="331" spans="1:17" x14ac:dyDescent="0.25">
      <c r="A331" s="9">
        <f>IF(A330="","",IF(B330&lt;C330,A330,IF(A330=MAX('entry data'!$B$8:$B$507),"",A330+1)))</f>
        <v>4</v>
      </c>
      <c r="B331" s="9">
        <f t="shared" si="45"/>
        <v>132</v>
      </c>
      <c r="C331" s="9">
        <f>IF(ISERROR(VLOOKUP(A331,'entry data'!B:G,6,0)),"",VLOOKUP(A331,'entry data'!B:G,6,0))</f>
        <v>312</v>
      </c>
      <c r="D331" s="9" t="str">
        <f>IF(ISERROR(VLOOKUP(A331,'entry data'!B:C,2,0)),"",VLOOKUP(A331,'entry data'!B:C,2,0))</f>
        <v>Consolidation Loan</v>
      </c>
      <c r="E331" s="9" t="str">
        <f>IF(ISERROR(VLOOKUP(A331,'entry data'!B:E,4,0)),"",VLOOKUP(A331,'entry data'!B:E,4,0))</f>
        <v>weekly</v>
      </c>
      <c r="F331" s="11">
        <f>IF(A331="","",IF(ISERROR(VLOOKUP(A331,'entry data'!B:F,5,0)),"",VLOOKUP(A331,'entry data'!B:F,5,0)))</f>
        <v>15000</v>
      </c>
      <c r="G331" s="12">
        <f>IF(A331="","",IF(ISERROR(VLOOKUP(A331,'entry data'!B:I,8,0)),"",VLOOKUP(A331,'entry data'!B:I,7,0)))</f>
        <v>0.182</v>
      </c>
      <c r="H331" s="13">
        <f>IF(A331="","",IF(B331=1,VLOOKUP(A331,'entry data'!B:D,3,0),I330))</f>
        <v>41661</v>
      </c>
      <c r="I331" s="14">
        <f>IF(A331="","",IF(E331="weekly",7,IF(E331="fortnightly",14,IF(E331="monthly",DATE(IF(MONTH(H331)=12,YEAR(H331)+1,YEAR(H331)),VLOOKUP(MONTH(H331),index!$D$2:$G$13,2,0),DAY(H331)),
IF(E331="quarterly",DATE(IF(MONTH(H331)&gt;=10,YEAR(H331)+1,YEAR(H331)),VLOOKUP(MONTH(H331),index!$D$2:$G$13,3,0),DAY(H331)),
IF(E331="halfyearly",DATE(IF(MONTH(H331)&gt;=7,YEAR(H331)+1,YEAR(H331)),VLOOKUP(MONTH(H331),index!$D$2:$G$13,4,0),DAY(H331)),
DATE(YEAR(H331)+1,MONTH(H331),DAY(H331)))))-H331))+H331)</f>
        <v>41668</v>
      </c>
      <c r="J331" s="9" t="str">
        <f t="shared" si="46"/>
        <v>2014-01</v>
      </c>
      <c r="K331" s="11">
        <f t="shared" si="47"/>
        <v>10585.864495159967</v>
      </c>
      <c r="L331" s="11">
        <f t="shared" si="48"/>
        <v>42.042057553958273</v>
      </c>
      <c r="M331" s="11">
        <f>IF(A331="","",VLOOKUP(E331,index!$A$1:$B$6,2,0)*K331*G331)</f>
        <v>36.949017443380271</v>
      </c>
      <c r="N331" s="11">
        <f>IF(A331="","",-PMT(G331*VLOOKUP(E331,index!$A$1:$B$6,2,0),C331,F331,0,0))</f>
        <v>78.991074997338544</v>
      </c>
      <c r="O331" s="11">
        <f t="shared" si="49"/>
        <v>10543.82243760601</v>
      </c>
      <c r="P331" s="11">
        <f t="shared" si="50"/>
        <v>10543.82243760601</v>
      </c>
      <c r="Q331" s="14"/>
    </row>
    <row r="332" spans="1:17" x14ac:dyDescent="0.25">
      <c r="A332" s="9">
        <f>IF(A331="","",IF(B331&lt;C331,A331,IF(A331=MAX('entry data'!$B$8:$B$507),"",A331+1)))</f>
        <v>4</v>
      </c>
      <c r="B332" s="9">
        <f t="shared" si="45"/>
        <v>133</v>
      </c>
      <c r="C332" s="9">
        <f>IF(ISERROR(VLOOKUP(A332,'entry data'!B:G,6,0)),"",VLOOKUP(A332,'entry data'!B:G,6,0))</f>
        <v>312</v>
      </c>
      <c r="D332" s="9" t="str">
        <f>IF(ISERROR(VLOOKUP(A332,'entry data'!B:C,2,0)),"",VLOOKUP(A332,'entry data'!B:C,2,0))</f>
        <v>Consolidation Loan</v>
      </c>
      <c r="E332" s="9" t="str">
        <f>IF(ISERROR(VLOOKUP(A332,'entry data'!B:E,4,0)),"",VLOOKUP(A332,'entry data'!B:E,4,0))</f>
        <v>weekly</v>
      </c>
      <c r="F332" s="11">
        <f>IF(A332="","",IF(ISERROR(VLOOKUP(A332,'entry data'!B:F,5,0)),"",VLOOKUP(A332,'entry data'!B:F,5,0)))</f>
        <v>15000</v>
      </c>
      <c r="G332" s="12">
        <f>IF(A332="","",IF(ISERROR(VLOOKUP(A332,'entry data'!B:I,8,0)),"",VLOOKUP(A332,'entry data'!B:I,7,0)))</f>
        <v>0.182</v>
      </c>
      <c r="H332" s="13">
        <f>IF(A332="","",IF(B332=1,VLOOKUP(A332,'entry data'!B:D,3,0),I331))</f>
        <v>41668</v>
      </c>
      <c r="I332" s="14">
        <f>IF(A332="","",IF(E332="weekly",7,IF(E332="fortnightly",14,IF(E332="monthly",DATE(IF(MONTH(H332)=12,YEAR(H332)+1,YEAR(H332)),VLOOKUP(MONTH(H332),index!$D$2:$G$13,2,0),DAY(H332)),
IF(E332="quarterly",DATE(IF(MONTH(H332)&gt;=10,YEAR(H332)+1,YEAR(H332)),VLOOKUP(MONTH(H332),index!$D$2:$G$13,3,0),DAY(H332)),
IF(E332="halfyearly",DATE(IF(MONTH(H332)&gt;=7,YEAR(H332)+1,YEAR(H332)),VLOOKUP(MONTH(H332),index!$D$2:$G$13,4,0),DAY(H332)),
DATE(YEAR(H332)+1,MONTH(H332),DAY(H332)))))-H332))+H332)</f>
        <v>41675</v>
      </c>
      <c r="J332" s="9" t="str">
        <f t="shared" si="46"/>
        <v>2014-02</v>
      </c>
      <c r="K332" s="11">
        <f t="shared" si="47"/>
        <v>10543.82243760601</v>
      </c>
      <c r="L332" s="11">
        <f t="shared" si="48"/>
        <v>42.188801612379486</v>
      </c>
      <c r="M332" s="11">
        <f>IF(A332="","",VLOOKUP(E332,index!$A$1:$B$6,2,0)*K332*G332)</f>
        <v>36.802273384959058</v>
      </c>
      <c r="N332" s="11">
        <f>IF(A332="","",-PMT(G332*VLOOKUP(E332,index!$A$1:$B$6,2,0),C332,F332,0,0))</f>
        <v>78.991074997338544</v>
      </c>
      <c r="O332" s="11">
        <f t="shared" si="49"/>
        <v>10501.63363599363</v>
      </c>
      <c r="P332" s="11">
        <f t="shared" si="50"/>
        <v>0</v>
      </c>
      <c r="Q332" s="14"/>
    </row>
    <row r="333" spans="1:17" x14ac:dyDescent="0.25">
      <c r="A333" s="9">
        <f>IF(A332="","",IF(B332&lt;C332,A332,IF(A332=MAX('entry data'!$B$8:$B$507),"",A332+1)))</f>
        <v>4</v>
      </c>
      <c r="B333" s="9">
        <f t="shared" si="45"/>
        <v>134</v>
      </c>
      <c r="C333" s="9">
        <f>IF(ISERROR(VLOOKUP(A333,'entry data'!B:G,6,0)),"",VLOOKUP(A333,'entry data'!B:G,6,0))</f>
        <v>312</v>
      </c>
      <c r="D333" s="9" t="str">
        <f>IF(ISERROR(VLOOKUP(A333,'entry data'!B:C,2,0)),"",VLOOKUP(A333,'entry data'!B:C,2,0))</f>
        <v>Consolidation Loan</v>
      </c>
      <c r="E333" s="9" t="str">
        <f>IF(ISERROR(VLOOKUP(A333,'entry data'!B:E,4,0)),"",VLOOKUP(A333,'entry data'!B:E,4,0))</f>
        <v>weekly</v>
      </c>
      <c r="F333" s="11">
        <f>IF(A333="","",IF(ISERROR(VLOOKUP(A333,'entry data'!B:F,5,0)),"",VLOOKUP(A333,'entry data'!B:F,5,0)))</f>
        <v>15000</v>
      </c>
      <c r="G333" s="12">
        <f>IF(A333="","",IF(ISERROR(VLOOKUP(A333,'entry data'!B:I,8,0)),"",VLOOKUP(A333,'entry data'!B:I,7,0)))</f>
        <v>0.182</v>
      </c>
      <c r="H333" s="13">
        <f>IF(A333="","",IF(B333=1,VLOOKUP(A333,'entry data'!B:D,3,0),I332))</f>
        <v>41675</v>
      </c>
      <c r="I333" s="14">
        <f>IF(A333="","",IF(E333="weekly",7,IF(E333="fortnightly",14,IF(E333="monthly",DATE(IF(MONTH(H333)=12,YEAR(H333)+1,YEAR(H333)),VLOOKUP(MONTH(H333),index!$D$2:$G$13,2,0),DAY(H333)),
IF(E333="quarterly",DATE(IF(MONTH(H333)&gt;=10,YEAR(H333)+1,YEAR(H333)),VLOOKUP(MONTH(H333),index!$D$2:$G$13,3,0),DAY(H333)),
IF(E333="halfyearly",DATE(IF(MONTH(H333)&gt;=7,YEAR(H333)+1,YEAR(H333)),VLOOKUP(MONTH(H333),index!$D$2:$G$13,4,0),DAY(H333)),
DATE(YEAR(H333)+1,MONTH(H333),DAY(H333)))))-H333))+H333)</f>
        <v>41682</v>
      </c>
      <c r="J333" s="9" t="str">
        <f t="shared" si="46"/>
        <v>2014-02</v>
      </c>
      <c r="K333" s="11">
        <f t="shared" si="47"/>
        <v>10501.63363599363</v>
      </c>
      <c r="L333" s="11">
        <f t="shared" si="48"/>
        <v>42.336057867870366</v>
      </c>
      <c r="M333" s="11">
        <f>IF(A333="","",VLOOKUP(E333,index!$A$1:$B$6,2,0)*K333*G333)</f>
        <v>36.655017129468177</v>
      </c>
      <c r="N333" s="11">
        <f>IF(A333="","",-PMT(G333*VLOOKUP(E333,index!$A$1:$B$6,2,0),C333,F333,0,0))</f>
        <v>78.991074997338544</v>
      </c>
      <c r="O333" s="11">
        <f t="shared" si="49"/>
        <v>10459.297578125759</v>
      </c>
      <c r="P333" s="11">
        <f t="shared" si="50"/>
        <v>0</v>
      </c>
      <c r="Q333" s="14"/>
    </row>
    <row r="334" spans="1:17" x14ac:dyDescent="0.25">
      <c r="A334" s="9">
        <f>IF(A333="","",IF(B333&lt;C333,A333,IF(A333=MAX('entry data'!$B$8:$B$507),"",A333+1)))</f>
        <v>4</v>
      </c>
      <c r="B334" s="9">
        <f t="shared" si="45"/>
        <v>135</v>
      </c>
      <c r="C334" s="9">
        <f>IF(ISERROR(VLOOKUP(A334,'entry data'!B:G,6,0)),"",VLOOKUP(A334,'entry data'!B:G,6,0))</f>
        <v>312</v>
      </c>
      <c r="D334" s="9" t="str">
        <f>IF(ISERROR(VLOOKUP(A334,'entry data'!B:C,2,0)),"",VLOOKUP(A334,'entry data'!B:C,2,0))</f>
        <v>Consolidation Loan</v>
      </c>
      <c r="E334" s="9" t="str">
        <f>IF(ISERROR(VLOOKUP(A334,'entry data'!B:E,4,0)),"",VLOOKUP(A334,'entry data'!B:E,4,0))</f>
        <v>weekly</v>
      </c>
      <c r="F334" s="11">
        <f>IF(A334="","",IF(ISERROR(VLOOKUP(A334,'entry data'!B:F,5,0)),"",VLOOKUP(A334,'entry data'!B:F,5,0)))</f>
        <v>15000</v>
      </c>
      <c r="G334" s="12">
        <f>IF(A334="","",IF(ISERROR(VLOOKUP(A334,'entry data'!B:I,8,0)),"",VLOOKUP(A334,'entry data'!B:I,7,0)))</f>
        <v>0.182</v>
      </c>
      <c r="H334" s="13">
        <f>IF(A334="","",IF(B334=1,VLOOKUP(A334,'entry data'!B:D,3,0),I333))</f>
        <v>41682</v>
      </c>
      <c r="I334" s="14">
        <f>IF(A334="","",IF(E334="weekly",7,IF(E334="fortnightly",14,IF(E334="monthly",DATE(IF(MONTH(H334)=12,YEAR(H334)+1,YEAR(H334)),VLOOKUP(MONTH(H334),index!$D$2:$G$13,2,0),DAY(H334)),
IF(E334="quarterly",DATE(IF(MONTH(H334)&gt;=10,YEAR(H334)+1,YEAR(H334)),VLOOKUP(MONTH(H334),index!$D$2:$G$13,3,0),DAY(H334)),
IF(E334="halfyearly",DATE(IF(MONTH(H334)&gt;=7,YEAR(H334)+1,YEAR(H334)),VLOOKUP(MONTH(H334),index!$D$2:$G$13,4,0),DAY(H334)),
DATE(YEAR(H334)+1,MONTH(H334),DAY(H334)))))-H334))+H334)</f>
        <v>41689</v>
      </c>
      <c r="J334" s="9" t="str">
        <f t="shared" si="46"/>
        <v>2014-02</v>
      </c>
      <c r="K334" s="11">
        <f t="shared" si="47"/>
        <v>10459.297578125759</v>
      </c>
      <c r="L334" s="11">
        <f t="shared" si="48"/>
        <v>42.483828108209181</v>
      </c>
      <c r="M334" s="11">
        <f>IF(A334="","",VLOOKUP(E334,index!$A$1:$B$6,2,0)*K334*G334)</f>
        <v>36.507246889129362</v>
      </c>
      <c r="N334" s="11">
        <f>IF(A334="","",-PMT(G334*VLOOKUP(E334,index!$A$1:$B$6,2,0),C334,F334,0,0))</f>
        <v>78.991074997338544</v>
      </c>
      <c r="O334" s="11">
        <f t="shared" si="49"/>
        <v>10416.813750017551</v>
      </c>
      <c r="P334" s="11">
        <f t="shared" si="50"/>
        <v>0</v>
      </c>
      <c r="Q334" s="14"/>
    </row>
    <row r="335" spans="1:17" x14ac:dyDescent="0.25">
      <c r="A335" s="9">
        <f>IF(A334="","",IF(B334&lt;C334,A334,IF(A334=MAX('entry data'!$B$8:$B$507),"",A334+1)))</f>
        <v>4</v>
      </c>
      <c r="B335" s="9">
        <f t="shared" si="45"/>
        <v>136</v>
      </c>
      <c r="C335" s="9">
        <f>IF(ISERROR(VLOOKUP(A335,'entry data'!B:G,6,0)),"",VLOOKUP(A335,'entry data'!B:G,6,0))</f>
        <v>312</v>
      </c>
      <c r="D335" s="9" t="str">
        <f>IF(ISERROR(VLOOKUP(A335,'entry data'!B:C,2,0)),"",VLOOKUP(A335,'entry data'!B:C,2,0))</f>
        <v>Consolidation Loan</v>
      </c>
      <c r="E335" s="9" t="str">
        <f>IF(ISERROR(VLOOKUP(A335,'entry data'!B:E,4,0)),"",VLOOKUP(A335,'entry data'!B:E,4,0))</f>
        <v>weekly</v>
      </c>
      <c r="F335" s="11">
        <f>IF(A335="","",IF(ISERROR(VLOOKUP(A335,'entry data'!B:F,5,0)),"",VLOOKUP(A335,'entry data'!B:F,5,0)))</f>
        <v>15000</v>
      </c>
      <c r="G335" s="12">
        <f>IF(A335="","",IF(ISERROR(VLOOKUP(A335,'entry data'!B:I,8,0)),"",VLOOKUP(A335,'entry data'!B:I,7,0)))</f>
        <v>0.182</v>
      </c>
      <c r="H335" s="13">
        <f>IF(A335="","",IF(B335=1,VLOOKUP(A335,'entry data'!B:D,3,0),I334))</f>
        <v>41689</v>
      </c>
      <c r="I335" s="14">
        <f>IF(A335="","",IF(E335="weekly",7,IF(E335="fortnightly",14,IF(E335="monthly",DATE(IF(MONTH(H335)=12,YEAR(H335)+1,YEAR(H335)),VLOOKUP(MONTH(H335),index!$D$2:$G$13,2,0),DAY(H335)),
IF(E335="quarterly",DATE(IF(MONTH(H335)&gt;=10,YEAR(H335)+1,YEAR(H335)),VLOOKUP(MONTH(H335),index!$D$2:$G$13,3,0),DAY(H335)),
IF(E335="halfyearly",DATE(IF(MONTH(H335)&gt;=7,YEAR(H335)+1,YEAR(H335)),VLOOKUP(MONTH(H335),index!$D$2:$G$13,4,0),DAY(H335)),
DATE(YEAR(H335)+1,MONTH(H335),DAY(H335)))))-H335))+H335)</f>
        <v>41696</v>
      </c>
      <c r="J335" s="9" t="str">
        <f t="shared" si="46"/>
        <v>2014-02</v>
      </c>
      <c r="K335" s="11">
        <f t="shared" si="47"/>
        <v>10416.813750017551</v>
      </c>
      <c r="L335" s="11">
        <f t="shared" si="48"/>
        <v>42.632114127414269</v>
      </c>
      <c r="M335" s="11">
        <f>IF(A335="","",VLOOKUP(E335,index!$A$1:$B$6,2,0)*K335*G335)</f>
        <v>36.358960869924275</v>
      </c>
      <c r="N335" s="11">
        <f>IF(A335="","",-PMT(G335*VLOOKUP(E335,index!$A$1:$B$6,2,0),C335,F335,0,0))</f>
        <v>78.991074997338544</v>
      </c>
      <c r="O335" s="11">
        <f t="shared" si="49"/>
        <v>10374.181635890136</v>
      </c>
      <c r="P335" s="11">
        <f t="shared" si="50"/>
        <v>10374.181635890136</v>
      </c>
      <c r="Q335" s="14"/>
    </row>
    <row r="336" spans="1:17" x14ac:dyDescent="0.25">
      <c r="A336" s="9">
        <f>IF(A335="","",IF(B335&lt;C335,A335,IF(A335=MAX('entry data'!$B$8:$B$507),"",A335+1)))</f>
        <v>4</v>
      </c>
      <c r="B336" s="9">
        <f t="shared" si="45"/>
        <v>137</v>
      </c>
      <c r="C336" s="9">
        <f>IF(ISERROR(VLOOKUP(A336,'entry data'!B:G,6,0)),"",VLOOKUP(A336,'entry data'!B:G,6,0))</f>
        <v>312</v>
      </c>
      <c r="D336" s="9" t="str">
        <f>IF(ISERROR(VLOOKUP(A336,'entry data'!B:C,2,0)),"",VLOOKUP(A336,'entry data'!B:C,2,0))</f>
        <v>Consolidation Loan</v>
      </c>
      <c r="E336" s="9" t="str">
        <f>IF(ISERROR(VLOOKUP(A336,'entry data'!B:E,4,0)),"",VLOOKUP(A336,'entry data'!B:E,4,0))</f>
        <v>weekly</v>
      </c>
      <c r="F336" s="11">
        <f>IF(A336="","",IF(ISERROR(VLOOKUP(A336,'entry data'!B:F,5,0)),"",VLOOKUP(A336,'entry data'!B:F,5,0)))</f>
        <v>15000</v>
      </c>
      <c r="G336" s="12">
        <f>IF(A336="","",IF(ISERROR(VLOOKUP(A336,'entry data'!B:I,8,0)),"",VLOOKUP(A336,'entry data'!B:I,7,0)))</f>
        <v>0.182</v>
      </c>
      <c r="H336" s="13">
        <f>IF(A336="","",IF(B336=1,VLOOKUP(A336,'entry data'!B:D,3,0),I335))</f>
        <v>41696</v>
      </c>
      <c r="I336" s="14">
        <f>IF(A336="","",IF(E336="weekly",7,IF(E336="fortnightly",14,IF(E336="monthly",DATE(IF(MONTH(H336)=12,YEAR(H336)+1,YEAR(H336)),VLOOKUP(MONTH(H336),index!$D$2:$G$13,2,0),DAY(H336)),
IF(E336="quarterly",DATE(IF(MONTH(H336)&gt;=10,YEAR(H336)+1,YEAR(H336)),VLOOKUP(MONTH(H336),index!$D$2:$G$13,3,0),DAY(H336)),
IF(E336="halfyearly",DATE(IF(MONTH(H336)&gt;=7,YEAR(H336)+1,YEAR(H336)),VLOOKUP(MONTH(H336),index!$D$2:$G$13,4,0),DAY(H336)),
DATE(YEAR(H336)+1,MONTH(H336),DAY(H336)))))-H336))+H336)</f>
        <v>41703</v>
      </c>
      <c r="J336" s="9" t="str">
        <f t="shared" si="46"/>
        <v>2014-03</v>
      </c>
      <c r="K336" s="11">
        <f t="shared" si="47"/>
        <v>10374.181635890136</v>
      </c>
      <c r="L336" s="11">
        <f t="shared" si="48"/>
        <v>42.780917725765846</v>
      </c>
      <c r="M336" s="11">
        <f>IF(A336="","",VLOOKUP(E336,index!$A$1:$B$6,2,0)*K336*G336)</f>
        <v>36.210157271572697</v>
      </c>
      <c r="N336" s="11">
        <f>IF(A336="","",-PMT(G336*VLOOKUP(E336,index!$A$1:$B$6,2,0),C336,F336,0,0))</f>
        <v>78.991074997338544</v>
      </c>
      <c r="O336" s="11">
        <f t="shared" si="49"/>
        <v>10331.40071816437</v>
      </c>
      <c r="P336" s="11">
        <f t="shared" si="50"/>
        <v>0</v>
      </c>
      <c r="Q336" s="14"/>
    </row>
    <row r="337" spans="1:17" x14ac:dyDescent="0.25">
      <c r="A337" s="9">
        <f>IF(A336="","",IF(B336&lt;C336,A336,IF(A336=MAX('entry data'!$B$8:$B$507),"",A336+1)))</f>
        <v>4</v>
      </c>
      <c r="B337" s="9">
        <f t="shared" si="45"/>
        <v>138</v>
      </c>
      <c r="C337" s="9">
        <f>IF(ISERROR(VLOOKUP(A337,'entry data'!B:G,6,0)),"",VLOOKUP(A337,'entry data'!B:G,6,0))</f>
        <v>312</v>
      </c>
      <c r="D337" s="9" t="str">
        <f>IF(ISERROR(VLOOKUP(A337,'entry data'!B:C,2,0)),"",VLOOKUP(A337,'entry data'!B:C,2,0))</f>
        <v>Consolidation Loan</v>
      </c>
      <c r="E337" s="9" t="str">
        <f>IF(ISERROR(VLOOKUP(A337,'entry data'!B:E,4,0)),"",VLOOKUP(A337,'entry data'!B:E,4,0))</f>
        <v>weekly</v>
      </c>
      <c r="F337" s="11">
        <f>IF(A337="","",IF(ISERROR(VLOOKUP(A337,'entry data'!B:F,5,0)),"",VLOOKUP(A337,'entry data'!B:F,5,0)))</f>
        <v>15000</v>
      </c>
      <c r="G337" s="12">
        <f>IF(A337="","",IF(ISERROR(VLOOKUP(A337,'entry data'!B:I,8,0)),"",VLOOKUP(A337,'entry data'!B:I,7,0)))</f>
        <v>0.182</v>
      </c>
      <c r="H337" s="13">
        <f>IF(A337="","",IF(B337=1,VLOOKUP(A337,'entry data'!B:D,3,0),I336))</f>
        <v>41703</v>
      </c>
      <c r="I337" s="14">
        <f>IF(A337="","",IF(E337="weekly",7,IF(E337="fortnightly",14,IF(E337="monthly",DATE(IF(MONTH(H337)=12,YEAR(H337)+1,YEAR(H337)),VLOOKUP(MONTH(H337),index!$D$2:$G$13,2,0),DAY(H337)),
IF(E337="quarterly",DATE(IF(MONTH(H337)&gt;=10,YEAR(H337)+1,YEAR(H337)),VLOOKUP(MONTH(H337),index!$D$2:$G$13,3,0),DAY(H337)),
IF(E337="halfyearly",DATE(IF(MONTH(H337)&gt;=7,YEAR(H337)+1,YEAR(H337)),VLOOKUP(MONTH(H337),index!$D$2:$G$13,4,0),DAY(H337)),
DATE(YEAR(H337)+1,MONTH(H337),DAY(H337)))))-H337))+H337)</f>
        <v>41710</v>
      </c>
      <c r="J337" s="9" t="str">
        <f t="shared" si="46"/>
        <v>2014-03</v>
      </c>
      <c r="K337" s="11">
        <f t="shared" si="47"/>
        <v>10331.40071816437</v>
      </c>
      <c r="L337" s="11">
        <f t="shared" si="48"/>
        <v>42.930240709827842</v>
      </c>
      <c r="M337" s="11">
        <f>IF(A337="","",VLOOKUP(E337,index!$A$1:$B$6,2,0)*K337*G337)</f>
        <v>36.060834287510701</v>
      </c>
      <c r="N337" s="11">
        <f>IF(A337="","",-PMT(G337*VLOOKUP(E337,index!$A$1:$B$6,2,0),C337,F337,0,0))</f>
        <v>78.991074997338544</v>
      </c>
      <c r="O337" s="11">
        <f t="shared" si="49"/>
        <v>10288.470477454543</v>
      </c>
      <c r="P337" s="11">
        <f t="shared" si="50"/>
        <v>0</v>
      </c>
      <c r="Q337" s="14"/>
    </row>
    <row r="338" spans="1:17" x14ac:dyDescent="0.25">
      <c r="A338" s="9">
        <f>IF(A337="","",IF(B337&lt;C337,A337,IF(A337=MAX('entry data'!$B$8:$B$507),"",A337+1)))</f>
        <v>4</v>
      </c>
      <c r="B338" s="9">
        <f t="shared" si="45"/>
        <v>139</v>
      </c>
      <c r="C338" s="9">
        <f>IF(ISERROR(VLOOKUP(A338,'entry data'!B:G,6,0)),"",VLOOKUP(A338,'entry data'!B:G,6,0))</f>
        <v>312</v>
      </c>
      <c r="D338" s="9" t="str">
        <f>IF(ISERROR(VLOOKUP(A338,'entry data'!B:C,2,0)),"",VLOOKUP(A338,'entry data'!B:C,2,0))</f>
        <v>Consolidation Loan</v>
      </c>
      <c r="E338" s="9" t="str">
        <f>IF(ISERROR(VLOOKUP(A338,'entry data'!B:E,4,0)),"",VLOOKUP(A338,'entry data'!B:E,4,0))</f>
        <v>weekly</v>
      </c>
      <c r="F338" s="11">
        <f>IF(A338="","",IF(ISERROR(VLOOKUP(A338,'entry data'!B:F,5,0)),"",VLOOKUP(A338,'entry data'!B:F,5,0)))</f>
        <v>15000</v>
      </c>
      <c r="G338" s="12">
        <f>IF(A338="","",IF(ISERROR(VLOOKUP(A338,'entry data'!B:I,8,0)),"",VLOOKUP(A338,'entry data'!B:I,7,0)))</f>
        <v>0.182</v>
      </c>
      <c r="H338" s="13">
        <f>IF(A338="","",IF(B338=1,VLOOKUP(A338,'entry data'!B:D,3,0),I337))</f>
        <v>41710</v>
      </c>
      <c r="I338" s="14">
        <f>IF(A338="","",IF(E338="weekly",7,IF(E338="fortnightly",14,IF(E338="monthly",DATE(IF(MONTH(H338)=12,YEAR(H338)+1,YEAR(H338)),VLOOKUP(MONTH(H338),index!$D$2:$G$13,2,0),DAY(H338)),
IF(E338="quarterly",DATE(IF(MONTH(H338)&gt;=10,YEAR(H338)+1,YEAR(H338)),VLOOKUP(MONTH(H338),index!$D$2:$G$13,3,0),DAY(H338)),
IF(E338="halfyearly",DATE(IF(MONTH(H338)&gt;=7,YEAR(H338)+1,YEAR(H338)),VLOOKUP(MONTH(H338),index!$D$2:$G$13,4,0),DAY(H338)),
DATE(YEAR(H338)+1,MONTH(H338),DAY(H338)))))-H338))+H338)</f>
        <v>41717</v>
      </c>
      <c r="J338" s="9" t="str">
        <f t="shared" si="46"/>
        <v>2014-03</v>
      </c>
      <c r="K338" s="11">
        <f t="shared" si="47"/>
        <v>10288.470477454543</v>
      </c>
      <c r="L338" s="11">
        <f t="shared" si="48"/>
        <v>43.080084892469813</v>
      </c>
      <c r="M338" s="11">
        <f>IF(A338="","",VLOOKUP(E338,index!$A$1:$B$6,2,0)*K338*G338)</f>
        <v>35.910990104868731</v>
      </c>
      <c r="N338" s="11">
        <f>IF(A338="","",-PMT(G338*VLOOKUP(E338,index!$A$1:$B$6,2,0),C338,F338,0,0))</f>
        <v>78.991074997338544</v>
      </c>
      <c r="O338" s="11">
        <f t="shared" si="49"/>
        <v>10245.390392562073</v>
      </c>
      <c r="P338" s="11">
        <f t="shared" si="50"/>
        <v>0</v>
      </c>
      <c r="Q338" s="14"/>
    </row>
    <row r="339" spans="1:17" x14ac:dyDescent="0.25">
      <c r="A339" s="9">
        <f>IF(A338="","",IF(B338&lt;C338,A338,IF(A338=MAX('entry data'!$B$8:$B$507),"",A338+1)))</f>
        <v>4</v>
      </c>
      <c r="B339" s="9">
        <f t="shared" si="45"/>
        <v>140</v>
      </c>
      <c r="C339" s="9">
        <f>IF(ISERROR(VLOOKUP(A339,'entry data'!B:G,6,0)),"",VLOOKUP(A339,'entry data'!B:G,6,0))</f>
        <v>312</v>
      </c>
      <c r="D339" s="9" t="str">
        <f>IF(ISERROR(VLOOKUP(A339,'entry data'!B:C,2,0)),"",VLOOKUP(A339,'entry data'!B:C,2,0))</f>
        <v>Consolidation Loan</v>
      </c>
      <c r="E339" s="9" t="str">
        <f>IF(ISERROR(VLOOKUP(A339,'entry data'!B:E,4,0)),"",VLOOKUP(A339,'entry data'!B:E,4,0))</f>
        <v>weekly</v>
      </c>
      <c r="F339" s="11">
        <f>IF(A339="","",IF(ISERROR(VLOOKUP(A339,'entry data'!B:F,5,0)),"",VLOOKUP(A339,'entry data'!B:F,5,0)))</f>
        <v>15000</v>
      </c>
      <c r="G339" s="12">
        <f>IF(A339="","",IF(ISERROR(VLOOKUP(A339,'entry data'!B:I,8,0)),"",VLOOKUP(A339,'entry data'!B:I,7,0)))</f>
        <v>0.182</v>
      </c>
      <c r="H339" s="13">
        <f>IF(A339="","",IF(B339=1,VLOOKUP(A339,'entry data'!B:D,3,0),I338))</f>
        <v>41717</v>
      </c>
      <c r="I339" s="14">
        <f>IF(A339="","",IF(E339="weekly",7,IF(E339="fortnightly",14,IF(E339="monthly",DATE(IF(MONTH(H339)=12,YEAR(H339)+1,YEAR(H339)),VLOOKUP(MONTH(H339),index!$D$2:$G$13,2,0),DAY(H339)),
IF(E339="quarterly",DATE(IF(MONTH(H339)&gt;=10,YEAR(H339)+1,YEAR(H339)),VLOOKUP(MONTH(H339),index!$D$2:$G$13,3,0),DAY(H339)),
IF(E339="halfyearly",DATE(IF(MONTH(H339)&gt;=7,YEAR(H339)+1,YEAR(H339)),VLOOKUP(MONTH(H339),index!$D$2:$G$13,4,0),DAY(H339)),
DATE(YEAR(H339)+1,MONTH(H339),DAY(H339)))))-H339))+H339)</f>
        <v>41724</v>
      </c>
      <c r="J339" s="9" t="str">
        <f t="shared" si="46"/>
        <v>2014-03</v>
      </c>
      <c r="K339" s="11">
        <f t="shared" si="47"/>
        <v>10245.390392562073</v>
      </c>
      <c r="L339" s="11">
        <f t="shared" si="48"/>
        <v>43.23045209288901</v>
      </c>
      <c r="M339" s="11">
        <f>IF(A339="","",VLOOKUP(E339,index!$A$1:$B$6,2,0)*K339*G339)</f>
        <v>35.760622904449534</v>
      </c>
      <c r="N339" s="11">
        <f>IF(A339="","",-PMT(G339*VLOOKUP(E339,index!$A$1:$B$6,2,0),C339,F339,0,0))</f>
        <v>78.991074997338544</v>
      </c>
      <c r="O339" s="11">
        <f t="shared" si="49"/>
        <v>10202.159940469184</v>
      </c>
      <c r="P339" s="11">
        <f t="shared" si="50"/>
        <v>10202.159940469184</v>
      </c>
      <c r="Q339" s="14"/>
    </row>
    <row r="340" spans="1:17" x14ac:dyDescent="0.25">
      <c r="A340" s="9">
        <f>IF(A339="","",IF(B339&lt;C339,A339,IF(A339=MAX('entry data'!$B$8:$B$507),"",A339+1)))</f>
        <v>4</v>
      </c>
      <c r="B340" s="9">
        <f t="shared" si="45"/>
        <v>141</v>
      </c>
      <c r="C340" s="9">
        <f>IF(ISERROR(VLOOKUP(A340,'entry data'!B:G,6,0)),"",VLOOKUP(A340,'entry data'!B:G,6,0))</f>
        <v>312</v>
      </c>
      <c r="D340" s="9" t="str">
        <f>IF(ISERROR(VLOOKUP(A340,'entry data'!B:C,2,0)),"",VLOOKUP(A340,'entry data'!B:C,2,0))</f>
        <v>Consolidation Loan</v>
      </c>
      <c r="E340" s="9" t="str">
        <f>IF(ISERROR(VLOOKUP(A340,'entry data'!B:E,4,0)),"",VLOOKUP(A340,'entry data'!B:E,4,0))</f>
        <v>weekly</v>
      </c>
      <c r="F340" s="11">
        <f>IF(A340="","",IF(ISERROR(VLOOKUP(A340,'entry data'!B:F,5,0)),"",VLOOKUP(A340,'entry data'!B:F,5,0)))</f>
        <v>15000</v>
      </c>
      <c r="G340" s="12">
        <f>IF(A340="","",IF(ISERROR(VLOOKUP(A340,'entry data'!B:I,8,0)),"",VLOOKUP(A340,'entry data'!B:I,7,0)))</f>
        <v>0.182</v>
      </c>
      <c r="H340" s="13">
        <f>IF(A340="","",IF(B340=1,VLOOKUP(A340,'entry data'!B:D,3,0),I339))</f>
        <v>41724</v>
      </c>
      <c r="I340" s="14">
        <f>IF(A340="","",IF(E340="weekly",7,IF(E340="fortnightly",14,IF(E340="monthly",DATE(IF(MONTH(H340)=12,YEAR(H340)+1,YEAR(H340)),VLOOKUP(MONTH(H340),index!$D$2:$G$13,2,0),DAY(H340)),
IF(E340="quarterly",DATE(IF(MONTH(H340)&gt;=10,YEAR(H340)+1,YEAR(H340)),VLOOKUP(MONTH(H340),index!$D$2:$G$13,3,0),DAY(H340)),
IF(E340="halfyearly",DATE(IF(MONTH(H340)&gt;=7,YEAR(H340)+1,YEAR(H340)),VLOOKUP(MONTH(H340),index!$D$2:$G$13,4,0),DAY(H340)),
DATE(YEAR(H340)+1,MONTH(H340),DAY(H340)))))-H340))+H340)</f>
        <v>41731</v>
      </c>
      <c r="J340" s="9" t="str">
        <f t="shared" si="46"/>
        <v>2014-04</v>
      </c>
      <c r="K340" s="11">
        <f t="shared" si="47"/>
        <v>10202.159940469184</v>
      </c>
      <c r="L340" s="11">
        <f t="shared" si="48"/>
        <v>43.381344136632407</v>
      </c>
      <c r="M340" s="11">
        <f>IF(A340="","",VLOOKUP(E340,index!$A$1:$B$6,2,0)*K340*G340)</f>
        <v>35.609730860706136</v>
      </c>
      <c r="N340" s="11">
        <f>IF(A340="","",-PMT(G340*VLOOKUP(E340,index!$A$1:$B$6,2,0),C340,F340,0,0))</f>
        <v>78.991074997338544</v>
      </c>
      <c r="O340" s="11">
        <f t="shared" si="49"/>
        <v>10158.778596332551</v>
      </c>
      <c r="P340" s="11">
        <f t="shared" si="50"/>
        <v>0</v>
      </c>
      <c r="Q340" s="14"/>
    </row>
    <row r="341" spans="1:17" x14ac:dyDescent="0.25">
      <c r="A341" s="9">
        <f>IF(A340="","",IF(B340&lt;C340,A340,IF(A340=MAX('entry data'!$B$8:$B$507),"",A340+1)))</f>
        <v>4</v>
      </c>
      <c r="B341" s="9">
        <f t="shared" si="45"/>
        <v>142</v>
      </c>
      <c r="C341" s="9">
        <f>IF(ISERROR(VLOOKUP(A341,'entry data'!B:G,6,0)),"",VLOOKUP(A341,'entry data'!B:G,6,0))</f>
        <v>312</v>
      </c>
      <c r="D341" s="9" t="str">
        <f>IF(ISERROR(VLOOKUP(A341,'entry data'!B:C,2,0)),"",VLOOKUP(A341,'entry data'!B:C,2,0))</f>
        <v>Consolidation Loan</v>
      </c>
      <c r="E341" s="9" t="str">
        <f>IF(ISERROR(VLOOKUP(A341,'entry data'!B:E,4,0)),"",VLOOKUP(A341,'entry data'!B:E,4,0))</f>
        <v>weekly</v>
      </c>
      <c r="F341" s="11">
        <f>IF(A341="","",IF(ISERROR(VLOOKUP(A341,'entry data'!B:F,5,0)),"",VLOOKUP(A341,'entry data'!B:F,5,0)))</f>
        <v>15000</v>
      </c>
      <c r="G341" s="12">
        <f>IF(A341="","",IF(ISERROR(VLOOKUP(A341,'entry data'!B:I,8,0)),"",VLOOKUP(A341,'entry data'!B:I,7,0)))</f>
        <v>0.182</v>
      </c>
      <c r="H341" s="13">
        <f>IF(A341="","",IF(B341=1,VLOOKUP(A341,'entry data'!B:D,3,0),I340))</f>
        <v>41731</v>
      </c>
      <c r="I341" s="14">
        <f>IF(A341="","",IF(E341="weekly",7,IF(E341="fortnightly",14,IF(E341="monthly",DATE(IF(MONTH(H341)=12,YEAR(H341)+1,YEAR(H341)),VLOOKUP(MONTH(H341),index!$D$2:$G$13,2,0),DAY(H341)),
IF(E341="quarterly",DATE(IF(MONTH(H341)&gt;=10,YEAR(H341)+1,YEAR(H341)),VLOOKUP(MONTH(H341),index!$D$2:$G$13,3,0),DAY(H341)),
IF(E341="halfyearly",DATE(IF(MONTH(H341)&gt;=7,YEAR(H341)+1,YEAR(H341)),VLOOKUP(MONTH(H341),index!$D$2:$G$13,4,0),DAY(H341)),
DATE(YEAR(H341)+1,MONTH(H341),DAY(H341)))))-H341))+H341)</f>
        <v>41738</v>
      </c>
      <c r="J341" s="9" t="str">
        <f t="shared" si="46"/>
        <v>2014-04</v>
      </c>
      <c r="K341" s="11">
        <f t="shared" si="47"/>
        <v>10158.778596332551</v>
      </c>
      <c r="L341" s="11">
        <f t="shared" si="48"/>
        <v>43.532762855618898</v>
      </c>
      <c r="M341" s="11">
        <f>IF(A341="","",VLOOKUP(E341,index!$A$1:$B$6,2,0)*K341*G341)</f>
        <v>35.458312141719645</v>
      </c>
      <c r="N341" s="11">
        <f>IF(A341="","",-PMT(G341*VLOOKUP(E341,index!$A$1:$B$6,2,0),C341,F341,0,0))</f>
        <v>78.991074997338544</v>
      </c>
      <c r="O341" s="11">
        <f t="shared" si="49"/>
        <v>10115.245833476933</v>
      </c>
      <c r="P341" s="11">
        <f t="shared" si="50"/>
        <v>0</v>
      </c>
      <c r="Q341" s="14"/>
    </row>
    <row r="342" spans="1:17" x14ac:dyDescent="0.25">
      <c r="A342" s="9">
        <f>IF(A341="","",IF(B341&lt;C341,A341,IF(A341=MAX('entry data'!$B$8:$B$507),"",A341+1)))</f>
        <v>4</v>
      </c>
      <c r="B342" s="9">
        <f t="shared" si="45"/>
        <v>143</v>
      </c>
      <c r="C342" s="9">
        <f>IF(ISERROR(VLOOKUP(A342,'entry data'!B:G,6,0)),"",VLOOKUP(A342,'entry data'!B:G,6,0))</f>
        <v>312</v>
      </c>
      <c r="D342" s="9" t="str">
        <f>IF(ISERROR(VLOOKUP(A342,'entry data'!B:C,2,0)),"",VLOOKUP(A342,'entry data'!B:C,2,0))</f>
        <v>Consolidation Loan</v>
      </c>
      <c r="E342" s="9" t="str">
        <f>IF(ISERROR(VLOOKUP(A342,'entry data'!B:E,4,0)),"",VLOOKUP(A342,'entry data'!B:E,4,0))</f>
        <v>weekly</v>
      </c>
      <c r="F342" s="11">
        <f>IF(A342="","",IF(ISERROR(VLOOKUP(A342,'entry data'!B:F,5,0)),"",VLOOKUP(A342,'entry data'!B:F,5,0)))</f>
        <v>15000</v>
      </c>
      <c r="G342" s="12">
        <f>IF(A342="","",IF(ISERROR(VLOOKUP(A342,'entry data'!B:I,8,0)),"",VLOOKUP(A342,'entry data'!B:I,7,0)))</f>
        <v>0.182</v>
      </c>
      <c r="H342" s="13">
        <f>IF(A342="","",IF(B342=1,VLOOKUP(A342,'entry data'!B:D,3,0),I341))</f>
        <v>41738</v>
      </c>
      <c r="I342" s="14">
        <f>IF(A342="","",IF(E342="weekly",7,IF(E342="fortnightly",14,IF(E342="monthly",DATE(IF(MONTH(H342)=12,YEAR(H342)+1,YEAR(H342)),VLOOKUP(MONTH(H342),index!$D$2:$G$13,2,0),DAY(H342)),
IF(E342="quarterly",DATE(IF(MONTH(H342)&gt;=10,YEAR(H342)+1,YEAR(H342)),VLOOKUP(MONTH(H342),index!$D$2:$G$13,3,0),DAY(H342)),
IF(E342="halfyearly",DATE(IF(MONTH(H342)&gt;=7,YEAR(H342)+1,YEAR(H342)),VLOOKUP(MONTH(H342),index!$D$2:$G$13,4,0),DAY(H342)),
DATE(YEAR(H342)+1,MONTH(H342),DAY(H342)))))-H342))+H342)</f>
        <v>41745</v>
      </c>
      <c r="J342" s="9" t="str">
        <f t="shared" si="46"/>
        <v>2014-04</v>
      </c>
      <c r="K342" s="11">
        <f t="shared" si="47"/>
        <v>10115.245833476933</v>
      </c>
      <c r="L342" s="11">
        <f t="shared" si="48"/>
        <v>43.684710088161523</v>
      </c>
      <c r="M342" s="11">
        <f>IF(A342="","",VLOOKUP(E342,index!$A$1:$B$6,2,0)*K342*G342)</f>
        <v>35.30636490917702</v>
      </c>
      <c r="N342" s="11">
        <f>IF(A342="","",-PMT(G342*VLOOKUP(E342,index!$A$1:$B$6,2,0),C342,F342,0,0))</f>
        <v>78.991074997338544</v>
      </c>
      <c r="O342" s="11">
        <f t="shared" si="49"/>
        <v>10071.56112338877</v>
      </c>
      <c r="P342" s="11">
        <f t="shared" si="50"/>
        <v>0</v>
      </c>
      <c r="Q342" s="14"/>
    </row>
    <row r="343" spans="1:17" x14ac:dyDescent="0.25">
      <c r="A343" s="9">
        <f>IF(A342="","",IF(B342&lt;C342,A342,IF(A342=MAX('entry data'!$B$8:$B$507),"",A342+1)))</f>
        <v>4</v>
      </c>
      <c r="B343" s="9">
        <f t="shared" ref="B343:B406" si="51">IF(A343="","",IF(B342=C342,1,B342+1))</f>
        <v>144</v>
      </c>
      <c r="C343" s="9">
        <f>IF(ISERROR(VLOOKUP(A343,'entry data'!B:G,6,0)),"",VLOOKUP(A343,'entry data'!B:G,6,0))</f>
        <v>312</v>
      </c>
      <c r="D343" s="9" t="str">
        <f>IF(ISERROR(VLOOKUP(A343,'entry data'!B:C,2,0)),"",VLOOKUP(A343,'entry data'!B:C,2,0))</f>
        <v>Consolidation Loan</v>
      </c>
      <c r="E343" s="9" t="str">
        <f>IF(ISERROR(VLOOKUP(A343,'entry data'!B:E,4,0)),"",VLOOKUP(A343,'entry data'!B:E,4,0))</f>
        <v>weekly</v>
      </c>
      <c r="F343" s="11">
        <f>IF(A343="","",IF(ISERROR(VLOOKUP(A343,'entry data'!B:F,5,0)),"",VLOOKUP(A343,'entry data'!B:F,5,0)))</f>
        <v>15000</v>
      </c>
      <c r="G343" s="12">
        <f>IF(A343="","",IF(ISERROR(VLOOKUP(A343,'entry data'!B:I,8,0)),"",VLOOKUP(A343,'entry data'!B:I,7,0)))</f>
        <v>0.182</v>
      </c>
      <c r="H343" s="13">
        <f>IF(A343="","",IF(B343=1,VLOOKUP(A343,'entry data'!B:D,3,0),I342))</f>
        <v>41745</v>
      </c>
      <c r="I343" s="14">
        <f>IF(A343="","",IF(E343="weekly",7,IF(E343="fortnightly",14,IF(E343="monthly",DATE(IF(MONTH(H343)=12,YEAR(H343)+1,YEAR(H343)),VLOOKUP(MONTH(H343),index!$D$2:$G$13,2,0),DAY(H343)),
IF(E343="quarterly",DATE(IF(MONTH(H343)&gt;=10,YEAR(H343)+1,YEAR(H343)),VLOOKUP(MONTH(H343),index!$D$2:$G$13,3,0),DAY(H343)),
IF(E343="halfyearly",DATE(IF(MONTH(H343)&gt;=7,YEAR(H343)+1,YEAR(H343)),VLOOKUP(MONTH(H343),index!$D$2:$G$13,4,0),DAY(H343)),
DATE(YEAR(H343)+1,MONTH(H343),DAY(H343)))))-H343))+H343)</f>
        <v>41752</v>
      </c>
      <c r="J343" s="9" t="str">
        <f t="shared" ref="J343:J406" si="52">IF(A343="","",IF(MONTH(I343)&lt;10,YEAR(I343)&amp;"-0"&amp;MONTH(I343),YEAR(I343)&amp;"-"&amp;MONTH(I343)))</f>
        <v>2014-04</v>
      </c>
      <c r="K343" s="11">
        <f t="shared" ref="K343:K406" si="53">IF(A343="","",IF(B343=1,F343,O342))</f>
        <v>10071.56112338877</v>
      </c>
      <c r="L343" s="11">
        <f t="shared" ref="L343:L406" si="54">IF(A343="","",N343-M343)</f>
        <v>43.837187678989793</v>
      </c>
      <c r="M343" s="11">
        <f>IF(A343="","",VLOOKUP(E343,index!$A$1:$B$6,2,0)*K343*G343)</f>
        <v>35.153887318348751</v>
      </c>
      <c r="N343" s="11">
        <f>IF(A343="","",-PMT(G343*VLOOKUP(E343,index!$A$1:$B$6,2,0),C343,F343,0,0))</f>
        <v>78.991074997338544</v>
      </c>
      <c r="O343" s="11">
        <f t="shared" ref="O343:O406" si="55">IF(A343="","",K343-L343)</f>
        <v>10027.723935709781</v>
      </c>
      <c r="P343" s="11">
        <f t="shared" si="50"/>
        <v>0</v>
      </c>
      <c r="Q343" s="14"/>
    </row>
    <row r="344" spans="1:17" x14ac:dyDescent="0.25">
      <c r="A344" s="9">
        <f>IF(A343="","",IF(B343&lt;C343,A343,IF(A343=MAX('entry data'!$B$8:$B$507),"",A343+1)))</f>
        <v>4</v>
      </c>
      <c r="B344" s="9">
        <f t="shared" si="51"/>
        <v>145</v>
      </c>
      <c r="C344" s="9">
        <f>IF(ISERROR(VLOOKUP(A344,'entry data'!B:G,6,0)),"",VLOOKUP(A344,'entry data'!B:G,6,0))</f>
        <v>312</v>
      </c>
      <c r="D344" s="9" t="str">
        <f>IF(ISERROR(VLOOKUP(A344,'entry data'!B:C,2,0)),"",VLOOKUP(A344,'entry data'!B:C,2,0))</f>
        <v>Consolidation Loan</v>
      </c>
      <c r="E344" s="9" t="str">
        <f>IF(ISERROR(VLOOKUP(A344,'entry data'!B:E,4,0)),"",VLOOKUP(A344,'entry data'!B:E,4,0))</f>
        <v>weekly</v>
      </c>
      <c r="F344" s="11">
        <f>IF(A344="","",IF(ISERROR(VLOOKUP(A344,'entry data'!B:F,5,0)),"",VLOOKUP(A344,'entry data'!B:F,5,0)))</f>
        <v>15000</v>
      </c>
      <c r="G344" s="12">
        <f>IF(A344="","",IF(ISERROR(VLOOKUP(A344,'entry data'!B:I,8,0)),"",VLOOKUP(A344,'entry data'!B:I,7,0)))</f>
        <v>0.182</v>
      </c>
      <c r="H344" s="13">
        <f>IF(A344="","",IF(B344=1,VLOOKUP(A344,'entry data'!B:D,3,0),I343))</f>
        <v>41752</v>
      </c>
      <c r="I344" s="14">
        <f>IF(A344="","",IF(E344="weekly",7,IF(E344="fortnightly",14,IF(E344="monthly",DATE(IF(MONTH(H344)=12,YEAR(H344)+1,YEAR(H344)),VLOOKUP(MONTH(H344),index!$D$2:$G$13,2,0),DAY(H344)),
IF(E344="quarterly",DATE(IF(MONTH(H344)&gt;=10,YEAR(H344)+1,YEAR(H344)),VLOOKUP(MONTH(H344),index!$D$2:$G$13,3,0),DAY(H344)),
IF(E344="halfyearly",DATE(IF(MONTH(H344)&gt;=7,YEAR(H344)+1,YEAR(H344)),VLOOKUP(MONTH(H344),index!$D$2:$G$13,4,0),DAY(H344)),
DATE(YEAR(H344)+1,MONTH(H344),DAY(H344)))))-H344))+H344)</f>
        <v>41759</v>
      </c>
      <c r="J344" s="9" t="str">
        <f t="shared" si="52"/>
        <v>2014-04</v>
      </c>
      <c r="K344" s="11">
        <f t="shared" si="53"/>
        <v>10027.723935709781</v>
      </c>
      <c r="L344" s="11">
        <f t="shared" si="54"/>
        <v>43.990197479272076</v>
      </c>
      <c r="M344" s="11">
        <f>IF(A344="","",VLOOKUP(E344,index!$A$1:$B$6,2,0)*K344*G344)</f>
        <v>35.000877518066467</v>
      </c>
      <c r="N344" s="11">
        <f>IF(A344="","",-PMT(G344*VLOOKUP(E344,index!$A$1:$B$6,2,0),C344,F344,0,0))</f>
        <v>78.991074997338544</v>
      </c>
      <c r="O344" s="11">
        <f t="shared" si="55"/>
        <v>9983.7337382305086</v>
      </c>
      <c r="P344" s="11">
        <f t="shared" si="50"/>
        <v>9983.7337382305086</v>
      </c>
      <c r="Q344" s="14"/>
    </row>
    <row r="345" spans="1:17" x14ac:dyDescent="0.25">
      <c r="A345" s="9">
        <f>IF(A344="","",IF(B344&lt;C344,A344,IF(A344=MAX('entry data'!$B$8:$B$507),"",A344+1)))</f>
        <v>4</v>
      </c>
      <c r="B345" s="9">
        <f t="shared" si="51"/>
        <v>146</v>
      </c>
      <c r="C345" s="9">
        <f>IF(ISERROR(VLOOKUP(A345,'entry data'!B:G,6,0)),"",VLOOKUP(A345,'entry data'!B:G,6,0))</f>
        <v>312</v>
      </c>
      <c r="D345" s="9" t="str">
        <f>IF(ISERROR(VLOOKUP(A345,'entry data'!B:C,2,0)),"",VLOOKUP(A345,'entry data'!B:C,2,0))</f>
        <v>Consolidation Loan</v>
      </c>
      <c r="E345" s="9" t="str">
        <f>IF(ISERROR(VLOOKUP(A345,'entry data'!B:E,4,0)),"",VLOOKUP(A345,'entry data'!B:E,4,0))</f>
        <v>weekly</v>
      </c>
      <c r="F345" s="11">
        <f>IF(A345="","",IF(ISERROR(VLOOKUP(A345,'entry data'!B:F,5,0)),"",VLOOKUP(A345,'entry data'!B:F,5,0)))</f>
        <v>15000</v>
      </c>
      <c r="G345" s="12">
        <f>IF(A345="","",IF(ISERROR(VLOOKUP(A345,'entry data'!B:I,8,0)),"",VLOOKUP(A345,'entry data'!B:I,7,0)))</f>
        <v>0.182</v>
      </c>
      <c r="H345" s="13">
        <f>IF(A345="","",IF(B345=1,VLOOKUP(A345,'entry data'!B:D,3,0),I344))</f>
        <v>41759</v>
      </c>
      <c r="I345" s="14">
        <f>IF(A345="","",IF(E345="weekly",7,IF(E345="fortnightly",14,IF(E345="monthly",DATE(IF(MONTH(H345)=12,YEAR(H345)+1,YEAR(H345)),VLOOKUP(MONTH(H345),index!$D$2:$G$13,2,0),DAY(H345)),
IF(E345="quarterly",DATE(IF(MONTH(H345)&gt;=10,YEAR(H345)+1,YEAR(H345)),VLOOKUP(MONTH(H345),index!$D$2:$G$13,3,0),DAY(H345)),
IF(E345="halfyearly",DATE(IF(MONTH(H345)&gt;=7,YEAR(H345)+1,YEAR(H345)),VLOOKUP(MONTH(H345),index!$D$2:$G$13,4,0),DAY(H345)),
DATE(YEAR(H345)+1,MONTH(H345),DAY(H345)))))-H345))+H345)</f>
        <v>41766</v>
      </c>
      <c r="J345" s="9" t="str">
        <f t="shared" si="52"/>
        <v>2014-05</v>
      </c>
      <c r="K345" s="11">
        <f t="shared" si="53"/>
        <v>9983.7337382305086</v>
      </c>
      <c r="L345" s="11">
        <f t="shared" si="54"/>
        <v>44.14374134663808</v>
      </c>
      <c r="M345" s="11">
        <f>IF(A345="","",VLOOKUP(E345,index!$A$1:$B$6,2,0)*K345*G345)</f>
        <v>34.847333650700463</v>
      </c>
      <c r="N345" s="11">
        <f>IF(A345="","",-PMT(G345*VLOOKUP(E345,index!$A$1:$B$6,2,0),C345,F345,0,0))</f>
        <v>78.991074997338544</v>
      </c>
      <c r="O345" s="11">
        <f t="shared" si="55"/>
        <v>9939.5899968838712</v>
      </c>
      <c r="P345" s="11">
        <f t="shared" si="50"/>
        <v>0</v>
      </c>
      <c r="Q345" s="14"/>
    </row>
    <row r="346" spans="1:17" x14ac:dyDescent="0.25">
      <c r="A346" s="9">
        <f>IF(A345="","",IF(B345&lt;C345,A345,IF(A345=MAX('entry data'!$B$8:$B$507),"",A345+1)))</f>
        <v>4</v>
      </c>
      <c r="B346" s="9">
        <f t="shared" si="51"/>
        <v>147</v>
      </c>
      <c r="C346" s="9">
        <f>IF(ISERROR(VLOOKUP(A346,'entry data'!B:G,6,0)),"",VLOOKUP(A346,'entry data'!B:G,6,0))</f>
        <v>312</v>
      </c>
      <c r="D346" s="9" t="str">
        <f>IF(ISERROR(VLOOKUP(A346,'entry data'!B:C,2,0)),"",VLOOKUP(A346,'entry data'!B:C,2,0))</f>
        <v>Consolidation Loan</v>
      </c>
      <c r="E346" s="9" t="str">
        <f>IF(ISERROR(VLOOKUP(A346,'entry data'!B:E,4,0)),"",VLOOKUP(A346,'entry data'!B:E,4,0))</f>
        <v>weekly</v>
      </c>
      <c r="F346" s="11">
        <f>IF(A346="","",IF(ISERROR(VLOOKUP(A346,'entry data'!B:F,5,0)),"",VLOOKUP(A346,'entry data'!B:F,5,0)))</f>
        <v>15000</v>
      </c>
      <c r="G346" s="12">
        <f>IF(A346="","",IF(ISERROR(VLOOKUP(A346,'entry data'!B:I,8,0)),"",VLOOKUP(A346,'entry data'!B:I,7,0)))</f>
        <v>0.182</v>
      </c>
      <c r="H346" s="13">
        <f>IF(A346="","",IF(B346=1,VLOOKUP(A346,'entry data'!B:D,3,0),I345))</f>
        <v>41766</v>
      </c>
      <c r="I346" s="14">
        <f>IF(A346="","",IF(E346="weekly",7,IF(E346="fortnightly",14,IF(E346="monthly",DATE(IF(MONTH(H346)=12,YEAR(H346)+1,YEAR(H346)),VLOOKUP(MONTH(H346),index!$D$2:$G$13,2,0),DAY(H346)),
IF(E346="quarterly",DATE(IF(MONTH(H346)&gt;=10,YEAR(H346)+1,YEAR(H346)),VLOOKUP(MONTH(H346),index!$D$2:$G$13,3,0),DAY(H346)),
IF(E346="halfyearly",DATE(IF(MONTH(H346)&gt;=7,YEAR(H346)+1,YEAR(H346)),VLOOKUP(MONTH(H346),index!$D$2:$G$13,4,0),DAY(H346)),
DATE(YEAR(H346)+1,MONTH(H346),DAY(H346)))))-H346))+H346)</f>
        <v>41773</v>
      </c>
      <c r="J346" s="9" t="str">
        <f t="shared" si="52"/>
        <v>2014-05</v>
      </c>
      <c r="K346" s="11">
        <f t="shared" si="53"/>
        <v>9939.5899968838712</v>
      </c>
      <c r="L346" s="11">
        <f t="shared" si="54"/>
        <v>44.297821145201418</v>
      </c>
      <c r="M346" s="11">
        <f>IF(A346="","",VLOOKUP(E346,index!$A$1:$B$6,2,0)*K346*G346)</f>
        <v>34.693253852137126</v>
      </c>
      <c r="N346" s="11">
        <f>IF(A346="","",-PMT(G346*VLOOKUP(E346,index!$A$1:$B$6,2,0),C346,F346,0,0))</f>
        <v>78.991074997338544</v>
      </c>
      <c r="O346" s="11">
        <f t="shared" si="55"/>
        <v>9895.2921757386703</v>
      </c>
      <c r="P346" s="11">
        <f t="shared" si="50"/>
        <v>0</v>
      </c>
      <c r="Q346" s="14"/>
    </row>
    <row r="347" spans="1:17" x14ac:dyDescent="0.25">
      <c r="A347" s="9">
        <f>IF(A346="","",IF(B346&lt;C346,A346,IF(A346=MAX('entry data'!$B$8:$B$507),"",A346+1)))</f>
        <v>4</v>
      </c>
      <c r="B347" s="9">
        <f t="shared" si="51"/>
        <v>148</v>
      </c>
      <c r="C347" s="9">
        <f>IF(ISERROR(VLOOKUP(A347,'entry data'!B:G,6,0)),"",VLOOKUP(A347,'entry data'!B:G,6,0))</f>
        <v>312</v>
      </c>
      <c r="D347" s="9" t="str">
        <f>IF(ISERROR(VLOOKUP(A347,'entry data'!B:C,2,0)),"",VLOOKUP(A347,'entry data'!B:C,2,0))</f>
        <v>Consolidation Loan</v>
      </c>
      <c r="E347" s="9" t="str">
        <f>IF(ISERROR(VLOOKUP(A347,'entry data'!B:E,4,0)),"",VLOOKUP(A347,'entry data'!B:E,4,0))</f>
        <v>weekly</v>
      </c>
      <c r="F347" s="11">
        <f>IF(A347="","",IF(ISERROR(VLOOKUP(A347,'entry data'!B:F,5,0)),"",VLOOKUP(A347,'entry data'!B:F,5,0)))</f>
        <v>15000</v>
      </c>
      <c r="G347" s="12">
        <f>IF(A347="","",IF(ISERROR(VLOOKUP(A347,'entry data'!B:I,8,0)),"",VLOOKUP(A347,'entry data'!B:I,7,0)))</f>
        <v>0.182</v>
      </c>
      <c r="H347" s="13">
        <f>IF(A347="","",IF(B347=1,VLOOKUP(A347,'entry data'!B:D,3,0),I346))</f>
        <v>41773</v>
      </c>
      <c r="I347" s="14">
        <f>IF(A347="","",IF(E347="weekly",7,IF(E347="fortnightly",14,IF(E347="monthly",DATE(IF(MONTH(H347)=12,YEAR(H347)+1,YEAR(H347)),VLOOKUP(MONTH(H347),index!$D$2:$G$13,2,0),DAY(H347)),
IF(E347="quarterly",DATE(IF(MONTH(H347)&gt;=10,YEAR(H347)+1,YEAR(H347)),VLOOKUP(MONTH(H347),index!$D$2:$G$13,3,0),DAY(H347)),
IF(E347="halfyearly",DATE(IF(MONTH(H347)&gt;=7,YEAR(H347)+1,YEAR(H347)),VLOOKUP(MONTH(H347),index!$D$2:$G$13,4,0),DAY(H347)),
DATE(YEAR(H347)+1,MONTH(H347),DAY(H347)))))-H347))+H347)</f>
        <v>41780</v>
      </c>
      <c r="J347" s="9" t="str">
        <f t="shared" si="52"/>
        <v>2014-05</v>
      </c>
      <c r="K347" s="11">
        <f t="shared" si="53"/>
        <v>9895.2921757386703</v>
      </c>
      <c r="L347" s="11">
        <f t="shared" si="54"/>
        <v>44.452438745582199</v>
      </c>
      <c r="M347" s="11">
        <f>IF(A347="","",VLOOKUP(E347,index!$A$1:$B$6,2,0)*K347*G347)</f>
        <v>34.538636251756344</v>
      </c>
      <c r="N347" s="11">
        <f>IF(A347="","",-PMT(G347*VLOOKUP(E347,index!$A$1:$B$6,2,0),C347,F347,0,0))</f>
        <v>78.991074997338544</v>
      </c>
      <c r="O347" s="11">
        <f t="shared" si="55"/>
        <v>9850.8397369930881</v>
      </c>
      <c r="P347" s="11">
        <f t="shared" si="50"/>
        <v>0</v>
      </c>
      <c r="Q347" s="14"/>
    </row>
    <row r="348" spans="1:17" x14ac:dyDescent="0.25">
      <c r="A348" s="9">
        <f>IF(A347="","",IF(B347&lt;C347,A347,IF(A347=MAX('entry data'!$B$8:$B$507),"",A347+1)))</f>
        <v>4</v>
      </c>
      <c r="B348" s="9">
        <f t="shared" si="51"/>
        <v>149</v>
      </c>
      <c r="C348" s="9">
        <f>IF(ISERROR(VLOOKUP(A348,'entry data'!B:G,6,0)),"",VLOOKUP(A348,'entry data'!B:G,6,0))</f>
        <v>312</v>
      </c>
      <c r="D348" s="9" t="str">
        <f>IF(ISERROR(VLOOKUP(A348,'entry data'!B:C,2,0)),"",VLOOKUP(A348,'entry data'!B:C,2,0))</f>
        <v>Consolidation Loan</v>
      </c>
      <c r="E348" s="9" t="str">
        <f>IF(ISERROR(VLOOKUP(A348,'entry data'!B:E,4,0)),"",VLOOKUP(A348,'entry data'!B:E,4,0))</f>
        <v>weekly</v>
      </c>
      <c r="F348" s="11">
        <f>IF(A348="","",IF(ISERROR(VLOOKUP(A348,'entry data'!B:F,5,0)),"",VLOOKUP(A348,'entry data'!B:F,5,0)))</f>
        <v>15000</v>
      </c>
      <c r="G348" s="12">
        <f>IF(A348="","",IF(ISERROR(VLOOKUP(A348,'entry data'!B:I,8,0)),"",VLOOKUP(A348,'entry data'!B:I,7,0)))</f>
        <v>0.182</v>
      </c>
      <c r="H348" s="13">
        <f>IF(A348="","",IF(B348=1,VLOOKUP(A348,'entry data'!B:D,3,0),I347))</f>
        <v>41780</v>
      </c>
      <c r="I348" s="14">
        <f>IF(A348="","",IF(E348="weekly",7,IF(E348="fortnightly",14,IF(E348="monthly",DATE(IF(MONTH(H348)=12,YEAR(H348)+1,YEAR(H348)),VLOOKUP(MONTH(H348),index!$D$2:$G$13,2,0),DAY(H348)),
IF(E348="quarterly",DATE(IF(MONTH(H348)&gt;=10,YEAR(H348)+1,YEAR(H348)),VLOOKUP(MONTH(H348),index!$D$2:$G$13,3,0),DAY(H348)),
IF(E348="halfyearly",DATE(IF(MONTH(H348)&gt;=7,YEAR(H348)+1,YEAR(H348)),VLOOKUP(MONTH(H348),index!$D$2:$G$13,4,0),DAY(H348)),
DATE(YEAR(H348)+1,MONTH(H348),DAY(H348)))))-H348))+H348)</f>
        <v>41787</v>
      </c>
      <c r="J348" s="9" t="str">
        <f t="shared" si="52"/>
        <v>2014-05</v>
      </c>
      <c r="K348" s="11">
        <f t="shared" si="53"/>
        <v>9850.8397369930881</v>
      </c>
      <c r="L348" s="11">
        <f t="shared" si="54"/>
        <v>44.607596024929791</v>
      </c>
      <c r="M348" s="11">
        <f>IF(A348="","",VLOOKUP(E348,index!$A$1:$B$6,2,0)*K348*G348)</f>
        <v>34.383478972408753</v>
      </c>
      <c r="N348" s="11">
        <f>IF(A348="","",-PMT(G348*VLOOKUP(E348,index!$A$1:$B$6,2,0),C348,F348,0,0))</f>
        <v>78.991074997338544</v>
      </c>
      <c r="O348" s="11">
        <f t="shared" si="55"/>
        <v>9806.232140968159</v>
      </c>
      <c r="P348" s="11">
        <f t="shared" si="50"/>
        <v>9806.232140968159</v>
      </c>
      <c r="Q348" s="14"/>
    </row>
    <row r="349" spans="1:17" x14ac:dyDescent="0.25">
      <c r="A349" s="9">
        <f>IF(A348="","",IF(B348&lt;C348,A348,IF(A348=MAX('entry data'!$B$8:$B$507),"",A348+1)))</f>
        <v>4</v>
      </c>
      <c r="B349" s="9">
        <f t="shared" si="51"/>
        <v>150</v>
      </c>
      <c r="C349" s="9">
        <f>IF(ISERROR(VLOOKUP(A349,'entry data'!B:G,6,0)),"",VLOOKUP(A349,'entry data'!B:G,6,0))</f>
        <v>312</v>
      </c>
      <c r="D349" s="9" t="str">
        <f>IF(ISERROR(VLOOKUP(A349,'entry data'!B:C,2,0)),"",VLOOKUP(A349,'entry data'!B:C,2,0))</f>
        <v>Consolidation Loan</v>
      </c>
      <c r="E349" s="9" t="str">
        <f>IF(ISERROR(VLOOKUP(A349,'entry data'!B:E,4,0)),"",VLOOKUP(A349,'entry data'!B:E,4,0))</f>
        <v>weekly</v>
      </c>
      <c r="F349" s="11">
        <f>IF(A349="","",IF(ISERROR(VLOOKUP(A349,'entry data'!B:F,5,0)),"",VLOOKUP(A349,'entry data'!B:F,5,0)))</f>
        <v>15000</v>
      </c>
      <c r="G349" s="12">
        <f>IF(A349="","",IF(ISERROR(VLOOKUP(A349,'entry data'!B:I,8,0)),"",VLOOKUP(A349,'entry data'!B:I,7,0)))</f>
        <v>0.182</v>
      </c>
      <c r="H349" s="13">
        <f>IF(A349="","",IF(B349=1,VLOOKUP(A349,'entry data'!B:D,3,0),I348))</f>
        <v>41787</v>
      </c>
      <c r="I349" s="14">
        <f>IF(A349="","",IF(E349="weekly",7,IF(E349="fortnightly",14,IF(E349="monthly",DATE(IF(MONTH(H349)=12,YEAR(H349)+1,YEAR(H349)),VLOOKUP(MONTH(H349),index!$D$2:$G$13,2,0),DAY(H349)),
IF(E349="quarterly",DATE(IF(MONTH(H349)&gt;=10,YEAR(H349)+1,YEAR(H349)),VLOOKUP(MONTH(H349),index!$D$2:$G$13,3,0),DAY(H349)),
IF(E349="halfyearly",DATE(IF(MONTH(H349)&gt;=7,YEAR(H349)+1,YEAR(H349)),VLOOKUP(MONTH(H349),index!$D$2:$G$13,4,0),DAY(H349)),
DATE(YEAR(H349)+1,MONTH(H349),DAY(H349)))))-H349))+H349)</f>
        <v>41794</v>
      </c>
      <c r="J349" s="9" t="str">
        <f t="shared" si="52"/>
        <v>2014-06</v>
      </c>
      <c r="K349" s="11">
        <f t="shared" si="53"/>
        <v>9806.232140968159</v>
      </c>
      <c r="L349" s="11">
        <f t="shared" si="54"/>
        <v>44.763294866945571</v>
      </c>
      <c r="M349" s="11">
        <f>IF(A349="","",VLOOKUP(E349,index!$A$1:$B$6,2,0)*K349*G349)</f>
        <v>34.227780130392972</v>
      </c>
      <c r="N349" s="11">
        <f>IF(A349="","",-PMT(G349*VLOOKUP(E349,index!$A$1:$B$6,2,0),C349,F349,0,0))</f>
        <v>78.991074997338544</v>
      </c>
      <c r="O349" s="11">
        <f t="shared" si="55"/>
        <v>9761.4688461012138</v>
      </c>
      <c r="P349" s="11">
        <f t="shared" si="50"/>
        <v>0</v>
      </c>
      <c r="Q349" s="14"/>
    </row>
    <row r="350" spans="1:17" x14ac:dyDescent="0.25">
      <c r="A350" s="9">
        <f>IF(A349="","",IF(B349&lt;C349,A349,IF(A349=MAX('entry data'!$B$8:$B$507),"",A349+1)))</f>
        <v>4</v>
      </c>
      <c r="B350" s="9">
        <f t="shared" si="51"/>
        <v>151</v>
      </c>
      <c r="C350" s="9">
        <f>IF(ISERROR(VLOOKUP(A350,'entry data'!B:G,6,0)),"",VLOOKUP(A350,'entry data'!B:G,6,0))</f>
        <v>312</v>
      </c>
      <c r="D350" s="9" t="str">
        <f>IF(ISERROR(VLOOKUP(A350,'entry data'!B:C,2,0)),"",VLOOKUP(A350,'entry data'!B:C,2,0))</f>
        <v>Consolidation Loan</v>
      </c>
      <c r="E350" s="9" t="str">
        <f>IF(ISERROR(VLOOKUP(A350,'entry data'!B:E,4,0)),"",VLOOKUP(A350,'entry data'!B:E,4,0))</f>
        <v>weekly</v>
      </c>
      <c r="F350" s="11">
        <f>IF(A350="","",IF(ISERROR(VLOOKUP(A350,'entry data'!B:F,5,0)),"",VLOOKUP(A350,'entry data'!B:F,5,0)))</f>
        <v>15000</v>
      </c>
      <c r="G350" s="12">
        <f>IF(A350="","",IF(ISERROR(VLOOKUP(A350,'entry data'!B:I,8,0)),"",VLOOKUP(A350,'entry data'!B:I,7,0)))</f>
        <v>0.182</v>
      </c>
      <c r="H350" s="13">
        <f>IF(A350="","",IF(B350=1,VLOOKUP(A350,'entry data'!B:D,3,0),I349))</f>
        <v>41794</v>
      </c>
      <c r="I350" s="14">
        <f>IF(A350="","",IF(E350="weekly",7,IF(E350="fortnightly",14,IF(E350="monthly",DATE(IF(MONTH(H350)=12,YEAR(H350)+1,YEAR(H350)),VLOOKUP(MONTH(H350),index!$D$2:$G$13,2,0),DAY(H350)),
IF(E350="quarterly",DATE(IF(MONTH(H350)&gt;=10,YEAR(H350)+1,YEAR(H350)),VLOOKUP(MONTH(H350),index!$D$2:$G$13,3,0),DAY(H350)),
IF(E350="halfyearly",DATE(IF(MONTH(H350)&gt;=7,YEAR(H350)+1,YEAR(H350)),VLOOKUP(MONTH(H350),index!$D$2:$G$13,4,0),DAY(H350)),
DATE(YEAR(H350)+1,MONTH(H350),DAY(H350)))))-H350))+H350)</f>
        <v>41801</v>
      </c>
      <c r="J350" s="9" t="str">
        <f t="shared" si="52"/>
        <v>2014-06</v>
      </c>
      <c r="K350" s="11">
        <f t="shared" si="53"/>
        <v>9761.4688461012138</v>
      </c>
      <c r="L350" s="11">
        <f t="shared" si="54"/>
        <v>44.919537161905808</v>
      </c>
      <c r="M350" s="11">
        <f>IF(A350="","",VLOOKUP(E350,index!$A$1:$B$6,2,0)*K350*G350)</f>
        <v>34.071537835432736</v>
      </c>
      <c r="N350" s="11">
        <f>IF(A350="","",-PMT(G350*VLOOKUP(E350,index!$A$1:$B$6,2,0),C350,F350,0,0))</f>
        <v>78.991074997338544</v>
      </c>
      <c r="O350" s="11">
        <f t="shared" si="55"/>
        <v>9716.5493089393076</v>
      </c>
      <c r="P350" s="11">
        <f t="shared" si="50"/>
        <v>0</v>
      </c>
      <c r="Q350" s="14"/>
    </row>
    <row r="351" spans="1:17" x14ac:dyDescent="0.25">
      <c r="A351" s="9">
        <f>IF(A350="","",IF(B350&lt;C350,A350,IF(A350=MAX('entry data'!$B$8:$B$507),"",A350+1)))</f>
        <v>4</v>
      </c>
      <c r="B351" s="9">
        <f t="shared" si="51"/>
        <v>152</v>
      </c>
      <c r="C351" s="9">
        <f>IF(ISERROR(VLOOKUP(A351,'entry data'!B:G,6,0)),"",VLOOKUP(A351,'entry data'!B:G,6,0))</f>
        <v>312</v>
      </c>
      <c r="D351" s="9" t="str">
        <f>IF(ISERROR(VLOOKUP(A351,'entry data'!B:C,2,0)),"",VLOOKUP(A351,'entry data'!B:C,2,0))</f>
        <v>Consolidation Loan</v>
      </c>
      <c r="E351" s="9" t="str">
        <f>IF(ISERROR(VLOOKUP(A351,'entry data'!B:E,4,0)),"",VLOOKUP(A351,'entry data'!B:E,4,0))</f>
        <v>weekly</v>
      </c>
      <c r="F351" s="11">
        <f>IF(A351="","",IF(ISERROR(VLOOKUP(A351,'entry data'!B:F,5,0)),"",VLOOKUP(A351,'entry data'!B:F,5,0)))</f>
        <v>15000</v>
      </c>
      <c r="G351" s="12">
        <f>IF(A351="","",IF(ISERROR(VLOOKUP(A351,'entry data'!B:I,8,0)),"",VLOOKUP(A351,'entry data'!B:I,7,0)))</f>
        <v>0.182</v>
      </c>
      <c r="H351" s="13">
        <f>IF(A351="","",IF(B351=1,VLOOKUP(A351,'entry data'!B:D,3,0),I350))</f>
        <v>41801</v>
      </c>
      <c r="I351" s="14">
        <f>IF(A351="","",IF(E351="weekly",7,IF(E351="fortnightly",14,IF(E351="monthly",DATE(IF(MONTH(H351)=12,YEAR(H351)+1,YEAR(H351)),VLOOKUP(MONTH(H351),index!$D$2:$G$13,2,0),DAY(H351)),
IF(E351="quarterly",DATE(IF(MONTH(H351)&gt;=10,YEAR(H351)+1,YEAR(H351)),VLOOKUP(MONTH(H351),index!$D$2:$G$13,3,0),DAY(H351)),
IF(E351="halfyearly",DATE(IF(MONTH(H351)&gt;=7,YEAR(H351)+1,YEAR(H351)),VLOOKUP(MONTH(H351),index!$D$2:$G$13,4,0),DAY(H351)),
DATE(YEAR(H351)+1,MONTH(H351),DAY(H351)))))-H351))+H351)</f>
        <v>41808</v>
      </c>
      <c r="J351" s="9" t="str">
        <f t="shared" si="52"/>
        <v>2014-06</v>
      </c>
      <c r="K351" s="11">
        <f t="shared" si="53"/>
        <v>9716.5493089393076</v>
      </c>
      <c r="L351" s="11">
        <f t="shared" si="54"/>
        <v>45.076324806684632</v>
      </c>
      <c r="M351" s="11">
        <f>IF(A351="","",VLOOKUP(E351,index!$A$1:$B$6,2,0)*K351*G351)</f>
        <v>33.914750190653912</v>
      </c>
      <c r="N351" s="11">
        <f>IF(A351="","",-PMT(G351*VLOOKUP(E351,index!$A$1:$B$6,2,0),C351,F351,0,0))</f>
        <v>78.991074997338544</v>
      </c>
      <c r="O351" s="11">
        <f t="shared" si="55"/>
        <v>9671.4729841326225</v>
      </c>
      <c r="P351" s="11">
        <f t="shared" si="50"/>
        <v>0</v>
      </c>
      <c r="Q351" s="14"/>
    </row>
    <row r="352" spans="1:17" x14ac:dyDescent="0.25">
      <c r="A352" s="9">
        <f>IF(A351="","",IF(B351&lt;C351,A351,IF(A351=MAX('entry data'!$B$8:$B$507),"",A351+1)))</f>
        <v>4</v>
      </c>
      <c r="B352" s="9">
        <f t="shared" si="51"/>
        <v>153</v>
      </c>
      <c r="C352" s="9">
        <f>IF(ISERROR(VLOOKUP(A352,'entry data'!B:G,6,0)),"",VLOOKUP(A352,'entry data'!B:G,6,0))</f>
        <v>312</v>
      </c>
      <c r="D352" s="9" t="str">
        <f>IF(ISERROR(VLOOKUP(A352,'entry data'!B:C,2,0)),"",VLOOKUP(A352,'entry data'!B:C,2,0))</f>
        <v>Consolidation Loan</v>
      </c>
      <c r="E352" s="9" t="str">
        <f>IF(ISERROR(VLOOKUP(A352,'entry data'!B:E,4,0)),"",VLOOKUP(A352,'entry data'!B:E,4,0))</f>
        <v>weekly</v>
      </c>
      <c r="F352" s="11">
        <f>IF(A352="","",IF(ISERROR(VLOOKUP(A352,'entry data'!B:F,5,0)),"",VLOOKUP(A352,'entry data'!B:F,5,0)))</f>
        <v>15000</v>
      </c>
      <c r="G352" s="12">
        <f>IF(A352="","",IF(ISERROR(VLOOKUP(A352,'entry data'!B:I,8,0)),"",VLOOKUP(A352,'entry data'!B:I,7,0)))</f>
        <v>0.182</v>
      </c>
      <c r="H352" s="13">
        <f>IF(A352="","",IF(B352=1,VLOOKUP(A352,'entry data'!B:D,3,0),I351))</f>
        <v>41808</v>
      </c>
      <c r="I352" s="14">
        <f>IF(A352="","",IF(E352="weekly",7,IF(E352="fortnightly",14,IF(E352="monthly",DATE(IF(MONTH(H352)=12,YEAR(H352)+1,YEAR(H352)),VLOOKUP(MONTH(H352),index!$D$2:$G$13,2,0),DAY(H352)),
IF(E352="quarterly",DATE(IF(MONTH(H352)&gt;=10,YEAR(H352)+1,YEAR(H352)),VLOOKUP(MONTH(H352),index!$D$2:$G$13,3,0),DAY(H352)),
IF(E352="halfyearly",DATE(IF(MONTH(H352)&gt;=7,YEAR(H352)+1,YEAR(H352)),VLOOKUP(MONTH(H352),index!$D$2:$G$13,4,0),DAY(H352)),
DATE(YEAR(H352)+1,MONTH(H352),DAY(H352)))))-H352))+H352)</f>
        <v>41815</v>
      </c>
      <c r="J352" s="9" t="str">
        <f t="shared" si="52"/>
        <v>2014-06</v>
      </c>
      <c r="K352" s="11">
        <f t="shared" si="53"/>
        <v>9671.4729841326225</v>
      </c>
      <c r="L352" s="11">
        <f t="shared" si="54"/>
        <v>45.233659704777004</v>
      </c>
      <c r="M352" s="11">
        <f>IF(A352="","",VLOOKUP(E352,index!$A$1:$B$6,2,0)*K352*G352)</f>
        <v>33.757415292561539</v>
      </c>
      <c r="N352" s="11">
        <f>IF(A352="","",-PMT(G352*VLOOKUP(E352,index!$A$1:$B$6,2,0),C352,F352,0,0))</f>
        <v>78.991074997338544</v>
      </c>
      <c r="O352" s="11">
        <f t="shared" si="55"/>
        <v>9626.2393244278446</v>
      </c>
      <c r="P352" s="11">
        <f t="shared" si="50"/>
        <v>9626.2393244278446</v>
      </c>
      <c r="Q352" s="14"/>
    </row>
    <row r="353" spans="1:17" x14ac:dyDescent="0.25">
      <c r="A353" s="9">
        <f>IF(A352="","",IF(B352&lt;C352,A352,IF(A352=MAX('entry data'!$B$8:$B$507),"",A352+1)))</f>
        <v>4</v>
      </c>
      <c r="B353" s="9">
        <f t="shared" si="51"/>
        <v>154</v>
      </c>
      <c r="C353" s="9">
        <f>IF(ISERROR(VLOOKUP(A353,'entry data'!B:G,6,0)),"",VLOOKUP(A353,'entry data'!B:G,6,0))</f>
        <v>312</v>
      </c>
      <c r="D353" s="9" t="str">
        <f>IF(ISERROR(VLOOKUP(A353,'entry data'!B:C,2,0)),"",VLOOKUP(A353,'entry data'!B:C,2,0))</f>
        <v>Consolidation Loan</v>
      </c>
      <c r="E353" s="9" t="str">
        <f>IF(ISERROR(VLOOKUP(A353,'entry data'!B:E,4,0)),"",VLOOKUP(A353,'entry data'!B:E,4,0))</f>
        <v>weekly</v>
      </c>
      <c r="F353" s="11">
        <f>IF(A353="","",IF(ISERROR(VLOOKUP(A353,'entry data'!B:F,5,0)),"",VLOOKUP(A353,'entry data'!B:F,5,0)))</f>
        <v>15000</v>
      </c>
      <c r="G353" s="12">
        <f>IF(A353="","",IF(ISERROR(VLOOKUP(A353,'entry data'!B:I,8,0)),"",VLOOKUP(A353,'entry data'!B:I,7,0)))</f>
        <v>0.182</v>
      </c>
      <c r="H353" s="13">
        <f>IF(A353="","",IF(B353=1,VLOOKUP(A353,'entry data'!B:D,3,0),I352))</f>
        <v>41815</v>
      </c>
      <c r="I353" s="14">
        <f>IF(A353="","",IF(E353="weekly",7,IF(E353="fortnightly",14,IF(E353="monthly",DATE(IF(MONTH(H353)=12,YEAR(H353)+1,YEAR(H353)),VLOOKUP(MONTH(H353),index!$D$2:$G$13,2,0),DAY(H353)),
IF(E353="quarterly",DATE(IF(MONTH(H353)&gt;=10,YEAR(H353)+1,YEAR(H353)),VLOOKUP(MONTH(H353),index!$D$2:$G$13,3,0),DAY(H353)),
IF(E353="halfyearly",DATE(IF(MONTH(H353)&gt;=7,YEAR(H353)+1,YEAR(H353)),VLOOKUP(MONTH(H353),index!$D$2:$G$13,4,0),DAY(H353)),
DATE(YEAR(H353)+1,MONTH(H353),DAY(H353)))))-H353))+H353)</f>
        <v>41822</v>
      </c>
      <c r="J353" s="9" t="str">
        <f t="shared" si="52"/>
        <v>2014-07</v>
      </c>
      <c r="K353" s="11">
        <f t="shared" si="53"/>
        <v>9626.2393244278446</v>
      </c>
      <c r="L353" s="11">
        <f t="shared" si="54"/>
        <v>45.391543766321902</v>
      </c>
      <c r="M353" s="11">
        <f>IF(A353="","",VLOOKUP(E353,index!$A$1:$B$6,2,0)*K353*G353)</f>
        <v>33.599531231016641</v>
      </c>
      <c r="N353" s="11">
        <f>IF(A353="","",-PMT(G353*VLOOKUP(E353,index!$A$1:$B$6,2,0),C353,F353,0,0))</f>
        <v>78.991074997338544</v>
      </c>
      <c r="O353" s="11">
        <f t="shared" si="55"/>
        <v>9580.8477806615228</v>
      </c>
      <c r="P353" s="11">
        <f t="shared" si="50"/>
        <v>0</v>
      </c>
      <c r="Q353" s="14"/>
    </row>
    <row r="354" spans="1:17" x14ac:dyDescent="0.25">
      <c r="A354" s="9">
        <f>IF(A353="","",IF(B353&lt;C353,A353,IF(A353=MAX('entry data'!$B$8:$B$507),"",A353+1)))</f>
        <v>4</v>
      </c>
      <c r="B354" s="9">
        <f t="shared" si="51"/>
        <v>155</v>
      </c>
      <c r="C354" s="9">
        <f>IF(ISERROR(VLOOKUP(A354,'entry data'!B:G,6,0)),"",VLOOKUP(A354,'entry data'!B:G,6,0))</f>
        <v>312</v>
      </c>
      <c r="D354" s="9" t="str">
        <f>IF(ISERROR(VLOOKUP(A354,'entry data'!B:C,2,0)),"",VLOOKUP(A354,'entry data'!B:C,2,0))</f>
        <v>Consolidation Loan</v>
      </c>
      <c r="E354" s="9" t="str">
        <f>IF(ISERROR(VLOOKUP(A354,'entry data'!B:E,4,0)),"",VLOOKUP(A354,'entry data'!B:E,4,0))</f>
        <v>weekly</v>
      </c>
      <c r="F354" s="11">
        <f>IF(A354="","",IF(ISERROR(VLOOKUP(A354,'entry data'!B:F,5,0)),"",VLOOKUP(A354,'entry data'!B:F,5,0)))</f>
        <v>15000</v>
      </c>
      <c r="G354" s="12">
        <f>IF(A354="","",IF(ISERROR(VLOOKUP(A354,'entry data'!B:I,8,0)),"",VLOOKUP(A354,'entry data'!B:I,7,0)))</f>
        <v>0.182</v>
      </c>
      <c r="H354" s="13">
        <f>IF(A354="","",IF(B354=1,VLOOKUP(A354,'entry data'!B:D,3,0),I353))</f>
        <v>41822</v>
      </c>
      <c r="I354" s="14">
        <f>IF(A354="","",IF(E354="weekly",7,IF(E354="fortnightly",14,IF(E354="monthly",DATE(IF(MONTH(H354)=12,YEAR(H354)+1,YEAR(H354)),VLOOKUP(MONTH(H354),index!$D$2:$G$13,2,0),DAY(H354)),
IF(E354="quarterly",DATE(IF(MONTH(H354)&gt;=10,YEAR(H354)+1,YEAR(H354)),VLOOKUP(MONTH(H354),index!$D$2:$G$13,3,0),DAY(H354)),
IF(E354="halfyearly",DATE(IF(MONTH(H354)&gt;=7,YEAR(H354)+1,YEAR(H354)),VLOOKUP(MONTH(H354),index!$D$2:$G$13,4,0),DAY(H354)),
DATE(YEAR(H354)+1,MONTH(H354),DAY(H354)))))-H354))+H354)</f>
        <v>41829</v>
      </c>
      <c r="J354" s="9" t="str">
        <f t="shared" si="52"/>
        <v>2014-07</v>
      </c>
      <c r="K354" s="11">
        <f t="shared" si="53"/>
        <v>9580.8477806615228</v>
      </c>
      <c r="L354" s="11">
        <f t="shared" si="54"/>
        <v>45.549978908125446</v>
      </c>
      <c r="M354" s="11">
        <f>IF(A354="","",VLOOKUP(E354,index!$A$1:$B$6,2,0)*K354*G354)</f>
        <v>33.441096089213097</v>
      </c>
      <c r="N354" s="11">
        <f>IF(A354="","",-PMT(G354*VLOOKUP(E354,index!$A$1:$B$6,2,0),C354,F354,0,0))</f>
        <v>78.991074997338544</v>
      </c>
      <c r="O354" s="11">
        <f t="shared" si="55"/>
        <v>9535.2978017533969</v>
      </c>
      <c r="P354" s="11">
        <f t="shared" si="50"/>
        <v>0</v>
      </c>
      <c r="Q354" s="14"/>
    </row>
    <row r="355" spans="1:17" x14ac:dyDescent="0.25">
      <c r="A355" s="9">
        <f>IF(A354="","",IF(B354&lt;C354,A354,IF(A354=MAX('entry data'!$B$8:$B$507),"",A354+1)))</f>
        <v>4</v>
      </c>
      <c r="B355" s="9">
        <f t="shared" si="51"/>
        <v>156</v>
      </c>
      <c r="C355" s="9">
        <f>IF(ISERROR(VLOOKUP(A355,'entry data'!B:G,6,0)),"",VLOOKUP(A355,'entry data'!B:G,6,0))</f>
        <v>312</v>
      </c>
      <c r="D355" s="9" t="str">
        <f>IF(ISERROR(VLOOKUP(A355,'entry data'!B:C,2,0)),"",VLOOKUP(A355,'entry data'!B:C,2,0))</f>
        <v>Consolidation Loan</v>
      </c>
      <c r="E355" s="9" t="str">
        <f>IF(ISERROR(VLOOKUP(A355,'entry data'!B:E,4,0)),"",VLOOKUP(A355,'entry data'!B:E,4,0))</f>
        <v>weekly</v>
      </c>
      <c r="F355" s="11">
        <f>IF(A355="","",IF(ISERROR(VLOOKUP(A355,'entry data'!B:F,5,0)),"",VLOOKUP(A355,'entry data'!B:F,5,0)))</f>
        <v>15000</v>
      </c>
      <c r="G355" s="12">
        <f>IF(A355="","",IF(ISERROR(VLOOKUP(A355,'entry data'!B:I,8,0)),"",VLOOKUP(A355,'entry data'!B:I,7,0)))</f>
        <v>0.182</v>
      </c>
      <c r="H355" s="13">
        <f>IF(A355="","",IF(B355=1,VLOOKUP(A355,'entry data'!B:D,3,0),I354))</f>
        <v>41829</v>
      </c>
      <c r="I355" s="14">
        <f>IF(A355="","",IF(E355="weekly",7,IF(E355="fortnightly",14,IF(E355="monthly",DATE(IF(MONTH(H355)=12,YEAR(H355)+1,YEAR(H355)),VLOOKUP(MONTH(H355),index!$D$2:$G$13,2,0),DAY(H355)),
IF(E355="quarterly",DATE(IF(MONTH(H355)&gt;=10,YEAR(H355)+1,YEAR(H355)),VLOOKUP(MONTH(H355),index!$D$2:$G$13,3,0),DAY(H355)),
IF(E355="halfyearly",DATE(IF(MONTH(H355)&gt;=7,YEAR(H355)+1,YEAR(H355)),VLOOKUP(MONTH(H355),index!$D$2:$G$13,4,0),DAY(H355)),
DATE(YEAR(H355)+1,MONTH(H355),DAY(H355)))))-H355))+H355)</f>
        <v>41836</v>
      </c>
      <c r="J355" s="9" t="str">
        <f t="shared" si="52"/>
        <v>2014-07</v>
      </c>
      <c r="K355" s="11">
        <f t="shared" si="53"/>
        <v>9535.2978017533969</v>
      </c>
      <c r="L355" s="11">
        <f t="shared" si="54"/>
        <v>45.708967053684219</v>
      </c>
      <c r="M355" s="11">
        <f>IF(A355="","",VLOOKUP(E355,index!$A$1:$B$6,2,0)*K355*G355)</f>
        <v>33.282107943654324</v>
      </c>
      <c r="N355" s="11">
        <f>IF(A355="","",-PMT(G355*VLOOKUP(E355,index!$A$1:$B$6,2,0),C355,F355,0,0))</f>
        <v>78.991074997338544</v>
      </c>
      <c r="O355" s="11">
        <f t="shared" si="55"/>
        <v>9489.5888346997126</v>
      </c>
      <c r="P355" s="11">
        <f t="shared" si="50"/>
        <v>0</v>
      </c>
      <c r="Q355" s="14"/>
    </row>
    <row r="356" spans="1:17" x14ac:dyDescent="0.25">
      <c r="A356" s="9">
        <f>IF(A355="","",IF(B355&lt;C355,A355,IF(A355=MAX('entry data'!$B$8:$B$507),"",A355+1)))</f>
        <v>4</v>
      </c>
      <c r="B356" s="9">
        <f t="shared" si="51"/>
        <v>157</v>
      </c>
      <c r="C356" s="9">
        <f>IF(ISERROR(VLOOKUP(A356,'entry data'!B:G,6,0)),"",VLOOKUP(A356,'entry data'!B:G,6,0))</f>
        <v>312</v>
      </c>
      <c r="D356" s="9" t="str">
        <f>IF(ISERROR(VLOOKUP(A356,'entry data'!B:C,2,0)),"",VLOOKUP(A356,'entry data'!B:C,2,0))</f>
        <v>Consolidation Loan</v>
      </c>
      <c r="E356" s="9" t="str">
        <f>IF(ISERROR(VLOOKUP(A356,'entry data'!B:E,4,0)),"",VLOOKUP(A356,'entry data'!B:E,4,0))</f>
        <v>weekly</v>
      </c>
      <c r="F356" s="11">
        <f>IF(A356="","",IF(ISERROR(VLOOKUP(A356,'entry data'!B:F,5,0)),"",VLOOKUP(A356,'entry data'!B:F,5,0)))</f>
        <v>15000</v>
      </c>
      <c r="G356" s="12">
        <f>IF(A356="","",IF(ISERROR(VLOOKUP(A356,'entry data'!B:I,8,0)),"",VLOOKUP(A356,'entry data'!B:I,7,0)))</f>
        <v>0.182</v>
      </c>
      <c r="H356" s="13">
        <f>IF(A356="","",IF(B356=1,VLOOKUP(A356,'entry data'!B:D,3,0),I355))</f>
        <v>41836</v>
      </c>
      <c r="I356" s="14">
        <f>IF(A356="","",IF(E356="weekly",7,IF(E356="fortnightly",14,IF(E356="monthly",DATE(IF(MONTH(H356)=12,YEAR(H356)+1,YEAR(H356)),VLOOKUP(MONTH(H356),index!$D$2:$G$13,2,0),DAY(H356)),
IF(E356="quarterly",DATE(IF(MONTH(H356)&gt;=10,YEAR(H356)+1,YEAR(H356)),VLOOKUP(MONTH(H356),index!$D$2:$G$13,3,0),DAY(H356)),
IF(E356="halfyearly",DATE(IF(MONTH(H356)&gt;=7,YEAR(H356)+1,YEAR(H356)),VLOOKUP(MONTH(H356),index!$D$2:$G$13,4,0),DAY(H356)),
DATE(YEAR(H356)+1,MONTH(H356),DAY(H356)))))-H356))+H356)</f>
        <v>41843</v>
      </c>
      <c r="J356" s="9" t="str">
        <f t="shared" si="52"/>
        <v>2014-07</v>
      </c>
      <c r="K356" s="11">
        <f t="shared" si="53"/>
        <v>9489.5888346997126</v>
      </c>
      <c r="L356" s="11">
        <f t="shared" si="54"/>
        <v>45.868510133208588</v>
      </c>
      <c r="M356" s="11">
        <f>IF(A356="","",VLOOKUP(E356,index!$A$1:$B$6,2,0)*K356*G356)</f>
        <v>33.122564864129956</v>
      </c>
      <c r="N356" s="11">
        <f>IF(A356="","",-PMT(G356*VLOOKUP(E356,index!$A$1:$B$6,2,0),C356,F356,0,0))</f>
        <v>78.991074997338544</v>
      </c>
      <c r="O356" s="11">
        <f t="shared" si="55"/>
        <v>9443.7203245665041</v>
      </c>
      <c r="P356" s="11">
        <f t="shared" si="50"/>
        <v>0</v>
      </c>
      <c r="Q356" s="14"/>
    </row>
    <row r="357" spans="1:17" x14ac:dyDescent="0.25">
      <c r="A357" s="9">
        <f>IF(A356="","",IF(B356&lt;C356,A356,IF(A356=MAX('entry data'!$B$8:$B$507),"",A356+1)))</f>
        <v>4</v>
      </c>
      <c r="B357" s="9">
        <f t="shared" si="51"/>
        <v>158</v>
      </c>
      <c r="C357" s="9">
        <f>IF(ISERROR(VLOOKUP(A357,'entry data'!B:G,6,0)),"",VLOOKUP(A357,'entry data'!B:G,6,0))</f>
        <v>312</v>
      </c>
      <c r="D357" s="9" t="str">
        <f>IF(ISERROR(VLOOKUP(A357,'entry data'!B:C,2,0)),"",VLOOKUP(A357,'entry data'!B:C,2,0))</f>
        <v>Consolidation Loan</v>
      </c>
      <c r="E357" s="9" t="str">
        <f>IF(ISERROR(VLOOKUP(A357,'entry data'!B:E,4,0)),"",VLOOKUP(A357,'entry data'!B:E,4,0))</f>
        <v>weekly</v>
      </c>
      <c r="F357" s="11">
        <f>IF(A357="","",IF(ISERROR(VLOOKUP(A357,'entry data'!B:F,5,0)),"",VLOOKUP(A357,'entry data'!B:F,5,0)))</f>
        <v>15000</v>
      </c>
      <c r="G357" s="12">
        <f>IF(A357="","",IF(ISERROR(VLOOKUP(A357,'entry data'!B:I,8,0)),"",VLOOKUP(A357,'entry data'!B:I,7,0)))</f>
        <v>0.182</v>
      </c>
      <c r="H357" s="13">
        <f>IF(A357="","",IF(B357=1,VLOOKUP(A357,'entry data'!B:D,3,0),I356))</f>
        <v>41843</v>
      </c>
      <c r="I357" s="14">
        <f>IF(A357="","",IF(E357="weekly",7,IF(E357="fortnightly",14,IF(E357="monthly",DATE(IF(MONTH(H357)=12,YEAR(H357)+1,YEAR(H357)),VLOOKUP(MONTH(H357),index!$D$2:$G$13,2,0),DAY(H357)),
IF(E357="quarterly",DATE(IF(MONTH(H357)&gt;=10,YEAR(H357)+1,YEAR(H357)),VLOOKUP(MONTH(H357),index!$D$2:$G$13,3,0),DAY(H357)),
IF(E357="halfyearly",DATE(IF(MONTH(H357)&gt;=7,YEAR(H357)+1,YEAR(H357)),VLOOKUP(MONTH(H357),index!$D$2:$G$13,4,0),DAY(H357)),
DATE(YEAR(H357)+1,MONTH(H357),DAY(H357)))))-H357))+H357)</f>
        <v>41850</v>
      </c>
      <c r="J357" s="9" t="str">
        <f t="shared" si="52"/>
        <v>2014-07</v>
      </c>
      <c r="K357" s="11">
        <f t="shared" si="53"/>
        <v>9443.7203245665041</v>
      </c>
      <c r="L357" s="11">
        <f t="shared" si="54"/>
        <v>46.028610083646143</v>
      </c>
      <c r="M357" s="11">
        <f>IF(A357="","",VLOOKUP(E357,index!$A$1:$B$6,2,0)*K357*G357)</f>
        <v>32.962464913692401</v>
      </c>
      <c r="N357" s="11">
        <f>IF(A357="","",-PMT(G357*VLOOKUP(E357,index!$A$1:$B$6,2,0),C357,F357,0,0))</f>
        <v>78.991074997338544</v>
      </c>
      <c r="O357" s="11">
        <f t="shared" si="55"/>
        <v>9397.6917144828585</v>
      </c>
      <c r="P357" s="11">
        <f t="shared" si="50"/>
        <v>9397.6917144828585</v>
      </c>
      <c r="Q357" s="14"/>
    </row>
    <row r="358" spans="1:17" x14ac:dyDescent="0.25">
      <c r="A358" s="9">
        <f>IF(A357="","",IF(B357&lt;C357,A357,IF(A357=MAX('entry data'!$B$8:$B$507),"",A357+1)))</f>
        <v>4</v>
      </c>
      <c r="B358" s="9">
        <f t="shared" si="51"/>
        <v>159</v>
      </c>
      <c r="C358" s="9">
        <f>IF(ISERROR(VLOOKUP(A358,'entry data'!B:G,6,0)),"",VLOOKUP(A358,'entry data'!B:G,6,0))</f>
        <v>312</v>
      </c>
      <c r="D358" s="9" t="str">
        <f>IF(ISERROR(VLOOKUP(A358,'entry data'!B:C,2,0)),"",VLOOKUP(A358,'entry data'!B:C,2,0))</f>
        <v>Consolidation Loan</v>
      </c>
      <c r="E358" s="9" t="str">
        <f>IF(ISERROR(VLOOKUP(A358,'entry data'!B:E,4,0)),"",VLOOKUP(A358,'entry data'!B:E,4,0))</f>
        <v>weekly</v>
      </c>
      <c r="F358" s="11">
        <f>IF(A358="","",IF(ISERROR(VLOOKUP(A358,'entry data'!B:F,5,0)),"",VLOOKUP(A358,'entry data'!B:F,5,0)))</f>
        <v>15000</v>
      </c>
      <c r="G358" s="12">
        <f>IF(A358="","",IF(ISERROR(VLOOKUP(A358,'entry data'!B:I,8,0)),"",VLOOKUP(A358,'entry data'!B:I,7,0)))</f>
        <v>0.182</v>
      </c>
      <c r="H358" s="13">
        <f>IF(A358="","",IF(B358=1,VLOOKUP(A358,'entry data'!B:D,3,0),I357))</f>
        <v>41850</v>
      </c>
      <c r="I358" s="14">
        <f>IF(A358="","",IF(E358="weekly",7,IF(E358="fortnightly",14,IF(E358="monthly",DATE(IF(MONTH(H358)=12,YEAR(H358)+1,YEAR(H358)),VLOOKUP(MONTH(H358),index!$D$2:$G$13,2,0),DAY(H358)),
IF(E358="quarterly",DATE(IF(MONTH(H358)&gt;=10,YEAR(H358)+1,YEAR(H358)),VLOOKUP(MONTH(H358),index!$D$2:$G$13,3,0),DAY(H358)),
IF(E358="halfyearly",DATE(IF(MONTH(H358)&gt;=7,YEAR(H358)+1,YEAR(H358)),VLOOKUP(MONTH(H358),index!$D$2:$G$13,4,0),DAY(H358)),
DATE(YEAR(H358)+1,MONTH(H358),DAY(H358)))))-H358))+H358)</f>
        <v>41857</v>
      </c>
      <c r="J358" s="9" t="str">
        <f t="shared" si="52"/>
        <v>2014-08</v>
      </c>
      <c r="K358" s="11">
        <f t="shared" si="53"/>
        <v>9397.6917144828585</v>
      </c>
      <c r="L358" s="11">
        <f t="shared" si="54"/>
        <v>46.189268848705218</v>
      </c>
      <c r="M358" s="11">
        <f>IF(A358="","",VLOOKUP(E358,index!$A$1:$B$6,2,0)*K358*G358)</f>
        <v>32.801806148633325</v>
      </c>
      <c r="N358" s="11">
        <f>IF(A358="","",-PMT(G358*VLOOKUP(E358,index!$A$1:$B$6,2,0),C358,F358,0,0))</f>
        <v>78.991074997338544</v>
      </c>
      <c r="O358" s="11">
        <f t="shared" si="55"/>
        <v>9351.5024456341525</v>
      </c>
      <c r="P358" s="11">
        <f t="shared" si="50"/>
        <v>0</v>
      </c>
      <c r="Q358" s="14"/>
    </row>
    <row r="359" spans="1:17" x14ac:dyDescent="0.25">
      <c r="A359" s="9">
        <f>IF(A358="","",IF(B358&lt;C358,A358,IF(A358=MAX('entry data'!$B$8:$B$507),"",A358+1)))</f>
        <v>4</v>
      </c>
      <c r="B359" s="9">
        <f t="shared" si="51"/>
        <v>160</v>
      </c>
      <c r="C359" s="9">
        <f>IF(ISERROR(VLOOKUP(A359,'entry data'!B:G,6,0)),"",VLOOKUP(A359,'entry data'!B:G,6,0))</f>
        <v>312</v>
      </c>
      <c r="D359" s="9" t="str">
        <f>IF(ISERROR(VLOOKUP(A359,'entry data'!B:C,2,0)),"",VLOOKUP(A359,'entry data'!B:C,2,0))</f>
        <v>Consolidation Loan</v>
      </c>
      <c r="E359" s="9" t="str">
        <f>IF(ISERROR(VLOOKUP(A359,'entry data'!B:E,4,0)),"",VLOOKUP(A359,'entry data'!B:E,4,0))</f>
        <v>weekly</v>
      </c>
      <c r="F359" s="11">
        <f>IF(A359="","",IF(ISERROR(VLOOKUP(A359,'entry data'!B:F,5,0)),"",VLOOKUP(A359,'entry data'!B:F,5,0)))</f>
        <v>15000</v>
      </c>
      <c r="G359" s="12">
        <f>IF(A359="","",IF(ISERROR(VLOOKUP(A359,'entry data'!B:I,8,0)),"",VLOOKUP(A359,'entry data'!B:I,7,0)))</f>
        <v>0.182</v>
      </c>
      <c r="H359" s="13">
        <f>IF(A359="","",IF(B359=1,VLOOKUP(A359,'entry data'!B:D,3,0),I358))</f>
        <v>41857</v>
      </c>
      <c r="I359" s="14">
        <f>IF(A359="","",IF(E359="weekly",7,IF(E359="fortnightly",14,IF(E359="monthly",DATE(IF(MONTH(H359)=12,YEAR(H359)+1,YEAR(H359)),VLOOKUP(MONTH(H359),index!$D$2:$G$13,2,0),DAY(H359)),
IF(E359="quarterly",DATE(IF(MONTH(H359)&gt;=10,YEAR(H359)+1,YEAR(H359)),VLOOKUP(MONTH(H359),index!$D$2:$G$13,3,0),DAY(H359)),
IF(E359="halfyearly",DATE(IF(MONTH(H359)&gt;=7,YEAR(H359)+1,YEAR(H359)),VLOOKUP(MONTH(H359),index!$D$2:$G$13,4,0),DAY(H359)),
DATE(YEAR(H359)+1,MONTH(H359),DAY(H359)))))-H359))+H359)</f>
        <v>41864</v>
      </c>
      <c r="J359" s="9" t="str">
        <f t="shared" si="52"/>
        <v>2014-08</v>
      </c>
      <c r="K359" s="11">
        <f t="shared" si="53"/>
        <v>9351.5024456341525</v>
      </c>
      <c r="L359" s="11">
        <f t="shared" si="54"/>
        <v>46.350488378878516</v>
      </c>
      <c r="M359" s="11">
        <f>IF(A359="","",VLOOKUP(E359,index!$A$1:$B$6,2,0)*K359*G359)</f>
        <v>32.640586618460027</v>
      </c>
      <c r="N359" s="11">
        <f>IF(A359="","",-PMT(G359*VLOOKUP(E359,index!$A$1:$B$6,2,0),C359,F359,0,0))</f>
        <v>78.991074997338544</v>
      </c>
      <c r="O359" s="11">
        <f t="shared" si="55"/>
        <v>9305.1519572552734</v>
      </c>
      <c r="P359" s="11">
        <f t="shared" si="50"/>
        <v>0</v>
      </c>
      <c r="Q359" s="14"/>
    </row>
    <row r="360" spans="1:17" x14ac:dyDescent="0.25">
      <c r="A360" s="9">
        <f>IF(A359="","",IF(B359&lt;C359,A359,IF(A359=MAX('entry data'!$B$8:$B$507),"",A359+1)))</f>
        <v>4</v>
      </c>
      <c r="B360" s="9">
        <f t="shared" si="51"/>
        <v>161</v>
      </c>
      <c r="C360" s="9">
        <f>IF(ISERROR(VLOOKUP(A360,'entry data'!B:G,6,0)),"",VLOOKUP(A360,'entry data'!B:G,6,0))</f>
        <v>312</v>
      </c>
      <c r="D360" s="9" t="str">
        <f>IF(ISERROR(VLOOKUP(A360,'entry data'!B:C,2,0)),"",VLOOKUP(A360,'entry data'!B:C,2,0))</f>
        <v>Consolidation Loan</v>
      </c>
      <c r="E360" s="9" t="str">
        <f>IF(ISERROR(VLOOKUP(A360,'entry data'!B:E,4,0)),"",VLOOKUP(A360,'entry data'!B:E,4,0))</f>
        <v>weekly</v>
      </c>
      <c r="F360" s="11">
        <f>IF(A360="","",IF(ISERROR(VLOOKUP(A360,'entry data'!B:F,5,0)),"",VLOOKUP(A360,'entry data'!B:F,5,0)))</f>
        <v>15000</v>
      </c>
      <c r="G360" s="12">
        <f>IF(A360="","",IF(ISERROR(VLOOKUP(A360,'entry data'!B:I,8,0)),"",VLOOKUP(A360,'entry data'!B:I,7,0)))</f>
        <v>0.182</v>
      </c>
      <c r="H360" s="13">
        <f>IF(A360="","",IF(B360=1,VLOOKUP(A360,'entry data'!B:D,3,0),I359))</f>
        <v>41864</v>
      </c>
      <c r="I360" s="14">
        <f>IF(A360="","",IF(E360="weekly",7,IF(E360="fortnightly",14,IF(E360="monthly",DATE(IF(MONTH(H360)=12,YEAR(H360)+1,YEAR(H360)),VLOOKUP(MONTH(H360),index!$D$2:$G$13,2,0),DAY(H360)),
IF(E360="quarterly",DATE(IF(MONTH(H360)&gt;=10,YEAR(H360)+1,YEAR(H360)),VLOOKUP(MONTH(H360),index!$D$2:$G$13,3,0),DAY(H360)),
IF(E360="halfyearly",DATE(IF(MONTH(H360)&gt;=7,YEAR(H360)+1,YEAR(H360)),VLOOKUP(MONTH(H360),index!$D$2:$G$13,4,0),DAY(H360)),
DATE(YEAR(H360)+1,MONTH(H360),DAY(H360)))))-H360))+H360)</f>
        <v>41871</v>
      </c>
      <c r="J360" s="9" t="str">
        <f t="shared" si="52"/>
        <v>2014-08</v>
      </c>
      <c r="K360" s="11">
        <f t="shared" si="53"/>
        <v>9305.1519572552734</v>
      </c>
      <c r="L360" s="11">
        <f t="shared" si="54"/>
        <v>46.512270631466713</v>
      </c>
      <c r="M360" s="11">
        <f>IF(A360="","",VLOOKUP(E360,index!$A$1:$B$6,2,0)*K360*G360)</f>
        <v>32.478804365871831</v>
      </c>
      <c r="N360" s="11">
        <f>IF(A360="","",-PMT(G360*VLOOKUP(E360,index!$A$1:$B$6,2,0),C360,F360,0,0))</f>
        <v>78.991074997338544</v>
      </c>
      <c r="O360" s="11">
        <f t="shared" si="55"/>
        <v>9258.6396866238065</v>
      </c>
      <c r="P360" s="11">
        <f t="shared" si="50"/>
        <v>0</v>
      </c>
      <c r="Q360" s="14"/>
    </row>
    <row r="361" spans="1:17" x14ac:dyDescent="0.25">
      <c r="A361" s="9">
        <f>IF(A360="","",IF(B360&lt;C360,A360,IF(A360=MAX('entry data'!$B$8:$B$507),"",A360+1)))</f>
        <v>4</v>
      </c>
      <c r="B361" s="9">
        <f t="shared" si="51"/>
        <v>162</v>
      </c>
      <c r="C361" s="9">
        <f>IF(ISERROR(VLOOKUP(A361,'entry data'!B:G,6,0)),"",VLOOKUP(A361,'entry data'!B:G,6,0))</f>
        <v>312</v>
      </c>
      <c r="D361" s="9" t="str">
        <f>IF(ISERROR(VLOOKUP(A361,'entry data'!B:C,2,0)),"",VLOOKUP(A361,'entry data'!B:C,2,0))</f>
        <v>Consolidation Loan</v>
      </c>
      <c r="E361" s="9" t="str">
        <f>IF(ISERROR(VLOOKUP(A361,'entry data'!B:E,4,0)),"",VLOOKUP(A361,'entry data'!B:E,4,0))</f>
        <v>weekly</v>
      </c>
      <c r="F361" s="11">
        <f>IF(A361="","",IF(ISERROR(VLOOKUP(A361,'entry data'!B:F,5,0)),"",VLOOKUP(A361,'entry data'!B:F,5,0)))</f>
        <v>15000</v>
      </c>
      <c r="G361" s="12">
        <f>IF(A361="","",IF(ISERROR(VLOOKUP(A361,'entry data'!B:I,8,0)),"",VLOOKUP(A361,'entry data'!B:I,7,0)))</f>
        <v>0.182</v>
      </c>
      <c r="H361" s="13">
        <f>IF(A361="","",IF(B361=1,VLOOKUP(A361,'entry data'!B:D,3,0),I360))</f>
        <v>41871</v>
      </c>
      <c r="I361" s="14">
        <f>IF(A361="","",IF(E361="weekly",7,IF(E361="fortnightly",14,IF(E361="monthly",DATE(IF(MONTH(H361)=12,YEAR(H361)+1,YEAR(H361)),VLOOKUP(MONTH(H361),index!$D$2:$G$13,2,0),DAY(H361)),
IF(E361="quarterly",DATE(IF(MONTH(H361)&gt;=10,YEAR(H361)+1,YEAR(H361)),VLOOKUP(MONTH(H361),index!$D$2:$G$13,3,0),DAY(H361)),
IF(E361="halfyearly",DATE(IF(MONTH(H361)&gt;=7,YEAR(H361)+1,YEAR(H361)),VLOOKUP(MONTH(H361),index!$D$2:$G$13,4,0),DAY(H361)),
DATE(YEAR(H361)+1,MONTH(H361),DAY(H361)))))-H361))+H361)</f>
        <v>41878</v>
      </c>
      <c r="J361" s="9" t="str">
        <f t="shared" si="52"/>
        <v>2014-08</v>
      </c>
      <c r="K361" s="11">
        <f t="shared" si="53"/>
        <v>9258.6396866238065</v>
      </c>
      <c r="L361" s="11">
        <f t="shared" si="54"/>
        <v>46.674617570602301</v>
      </c>
      <c r="M361" s="11">
        <f>IF(A361="","",VLOOKUP(E361,index!$A$1:$B$6,2,0)*K361*G361)</f>
        <v>32.316457426736243</v>
      </c>
      <c r="N361" s="11">
        <f>IF(A361="","",-PMT(G361*VLOOKUP(E361,index!$A$1:$B$6,2,0),C361,F361,0,0))</f>
        <v>78.991074997338544</v>
      </c>
      <c r="O361" s="11">
        <f t="shared" si="55"/>
        <v>9211.9650690532035</v>
      </c>
      <c r="P361" s="11">
        <f t="shared" si="50"/>
        <v>9211.9650690532035</v>
      </c>
      <c r="Q361" s="14"/>
    </row>
    <row r="362" spans="1:17" x14ac:dyDescent="0.25">
      <c r="A362" s="9">
        <f>IF(A361="","",IF(B361&lt;C361,A361,IF(A361=MAX('entry data'!$B$8:$B$507),"",A361+1)))</f>
        <v>4</v>
      </c>
      <c r="B362" s="9">
        <f t="shared" si="51"/>
        <v>163</v>
      </c>
      <c r="C362" s="9">
        <f>IF(ISERROR(VLOOKUP(A362,'entry data'!B:G,6,0)),"",VLOOKUP(A362,'entry data'!B:G,6,0))</f>
        <v>312</v>
      </c>
      <c r="D362" s="9" t="str">
        <f>IF(ISERROR(VLOOKUP(A362,'entry data'!B:C,2,0)),"",VLOOKUP(A362,'entry data'!B:C,2,0))</f>
        <v>Consolidation Loan</v>
      </c>
      <c r="E362" s="9" t="str">
        <f>IF(ISERROR(VLOOKUP(A362,'entry data'!B:E,4,0)),"",VLOOKUP(A362,'entry data'!B:E,4,0))</f>
        <v>weekly</v>
      </c>
      <c r="F362" s="11">
        <f>IF(A362="","",IF(ISERROR(VLOOKUP(A362,'entry data'!B:F,5,0)),"",VLOOKUP(A362,'entry data'!B:F,5,0)))</f>
        <v>15000</v>
      </c>
      <c r="G362" s="12">
        <f>IF(A362="","",IF(ISERROR(VLOOKUP(A362,'entry data'!B:I,8,0)),"",VLOOKUP(A362,'entry data'!B:I,7,0)))</f>
        <v>0.182</v>
      </c>
      <c r="H362" s="13">
        <f>IF(A362="","",IF(B362=1,VLOOKUP(A362,'entry data'!B:D,3,0),I361))</f>
        <v>41878</v>
      </c>
      <c r="I362" s="14">
        <f>IF(A362="","",IF(E362="weekly",7,IF(E362="fortnightly",14,IF(E362="monthly",DATE(IF(MONTH(H362)=12,YEAR(H362)+1,YEAR(H362)),VLOOKUP(MONTH(H362),index!$D$2:$G$13,2,0),DAY(H362)),
IF(E362="quarterly",DATE(IF(MONTH(H362)&gt;=10,YEAR(H362)+1,YEAR(H362)),VLOOKUP(MONTH(H362),index!$D$2:$G$13,3,0),DAY(H362)),
IF(E362="halfyearly",DATE(IF(MONTH(H362)&gt;=7,YEAR(H362)+1,YEAR(H362)),VLOOKUP(MONTH(H362),index!$D$2:$G$13,4,0),DAY(H362)),
DATE(YEAR(H362)+1,MONTH(H362),DAY(H362)))))-H362))+H362)</f>
        <v>41885</v>
      </c>
      <c r="J362" s="9" t="str">
        <f t="shared" si="52"/>
        <v>2014-09</v>
      </c>
      <c r="K362" s="11">
        <f t="shared" si="53"/>
        <v>9211.9650690532035</v>
      </c>
      <c r="L362" s="11">
        <f t="shared" si="54"/>
        <v>46.83753116727339</v>
      </c>
      <c r="M362" s="11">
        <f>IF(A362="","",VLOOKUP(E362,index!$A$1:$B$6,2,0)*K362*G362)</f>
        <v>32.153543830065153</v>
      </c>
      <c r="N362" s="11">
        <f>IF(A362="","",-PMT(G362*VLOOKUP(E362,index!$A$1:$B$6,2,0),C362,F362,0,0))</f>
        <v>78.991074997338544</v>
      </c>
      <c r="O362" s="11">
        <f t="shared" si="55"/>
        <v>9165.12753788593</v>
      </c>
      <c r="P362" s="11">
        <f t="shared" si="50"/>
        <v>0</v>
      </c>
      <c r="Q362" s="14"/>
    </row>
    <row r="363" spans="1:17" x14ac:dyDescent="0.25">
      <c r="A363" s="9">
        <f>IF(A362="","",IF(B362&lt;C362,A362,IF(A362=MAX('entry data'!$B$8:$B$507),"",A362+1)))</f>
        <v>4</v>
      </c>
      <c r="B363" s="9">
        <f t="shared" si="51"/>
        <v>164</v>
      </c>
      <c r="C363" s="9">
        <f>IF(ISERROR(VLOOKUP(A363,'entry data'!B:G,6,0)),"",VLOOKUP(A363,'entry data'!B:G,6,0))</f>
        <v>312</v>
      </c>
      <c r="D363" s="9" t="str">
        <f>IF(ISERROR(VLOOKUP(A363,'entry data'!B:C,2,0)),"",VLOOKUP(A363,'entry data'!B:C,2,0))</f>
        <v>Consolidation Loan</v>
      </c>
      <c r="E363" s="9" t="str">
        <f>IF(ISERROR(VLOOKUP(A363,'entry data'!B:E,4,0)),"",VLOOKUP(A363,'entry data'!B:E,4,0))</f>
        <v>weekly</v>
      </c>
      <c r="F363" s="11">
        <f>IF(A363="","",IF(ISERROR(VLOOKUP(A363,'entry data'!B:F,5,0)),"",VLOOKUP(A363,'entry data'!B:F,5,0)))</f>
        <v>15000</v>
      </c>
      <c r="G363" s="12">
        <f>IF(A363="","",IF(ISERROR(VLOOKUP(A363,'entry data'!B:I,8,0)),"",VLOOKUP(A363,'entry data'!B:I,7,0)))</f>
        <v>0.182</v>
      </c>
      <c r="H363" s="13">
        <f>IF(A363="","",IF(B363=1,VLOOKUP(A363,'entry data'!B:D,3,0),I362))</f>
        <v>41885</v>
      </c>
      <c r="I363" s="14">
        <f>IF(A363="","",IF(E363="weekly",7,IF(E363="fortnightly",14,IF(E363="monthly",DATE(IF(MONTH(H363)=12,YEAR(H363)+1,YEAR(H363)),VLOOKUP(MONTH(H363),index!$D$2:$G$13,2,0),DAY(H363)),
IF(E363="quarterly",DATE(IF(MONTH(H363)&gt;=10,YEAR(H363)+1,YEAR(H363)),VLOOKUP(MONTH(H363),index!$D$2:$G$13,3,0),DAY(H363)),
IF(E363="halfyearly",DATE(IF(MONTH(H363)&gt;=7,YEAR(H363)+1,YEAR(H363)),VLOOKUP(MONTH(H363),index!$D$2:$G$13,4,0),DAY(H363)),
DATE(YEAR(H363)+1,MONTH(H363),DAY(H363)))))-H363))+H363)</f>
        <v>41892</v>
      </c>
      <c r="J363" s="9" t="str">
        <f t="shared" si="52"/>
        <v>2014-09</v>
      </c>
      <c r="K363" s="11">
        <f t="shared" si="53"/>
        <v>9165.12753788593</v>
      </c>
      <c r="L363" s="11">
        <f t="shared" si="54"/>
        <v>47.001013399347649</v>
      </c>
      <c r="M363" s="11">
        <f>IF(A363="","",VLOOKUP(E363,index!$A$1:$B$6,2,0)*K363*G363)</f>
        <v>31.990061597990895</v>
      </c>
      <c r="N363" s="11">
        <f>IF(A363="","",-PMT(G363*VLOOKUP(E363,index!$A$1:$B$6,2,0),C363,F363,0,0))</f>
        <v>78.991074997338544</v>
      </c>
      <c r="O363" s="11">
        <f t="shared" si="55"/>
        <v>9118.1265244865826</v>
      </c>
      <c r="P363" s="11">
        <f t="shared" si="50"/>
        <v>0</v>
      </c>
      <c r="Q363" s="14"/>
    </row>
    <row r="364" spans="1:17" x14ac:dyDescent="0.25">
      <c r="A364" s="9">
        <f>IF(A363="","",IF(B363&lt;C363,A363,IF(A363=MAX('entry data'!$B$8:$B$507),"",A363+1)))</f>
        <v>4</v>
      </c>
      <c r="B364" s="9">
        <f t="shared" si="51"/>
        <v>165</v>
      </c>
      <c r="C364" s="9">
        <f>IF(ISERROR(VLOOKUP(A364,'entry data'!B:G,6,0)),"",VLOOKUP(A364,'entry data'!B:G,6,0))</f>
        <v>312</v>
      </c>
      <c r="D364" s="9" t="str">
        <f>IF(ISERROR(VLOOKUP(A364,'entry data'!B:C,2,0)),"",VLOOKUP(A364,'entry data'!B:C,2,0))</f>
        <v>Consolidation Loan</v>
      </c>
      <c r="E364" s="9" t="str">
        <f>IF(ISERROR(VLOOKUP(A364,'entry data'!B:E,4,0)),"",VLOOKUP(A364,'entry data'!B:E,4,0))</f>
        <v>weekly</v>
      </c>
      <c r="F364" s="11">
        <f>IF(A364="","",IF(ISERROR(VLOOKUP(A364,'entry data'!B:F,5,0)),"",VLOOKUP(A364,'entry data'!B:F,5,0)))</f>
        <v>15000</v>
      </c>
      <c r="G364" s="12">
        <f>IF(A364="","",IF(ISERROR(VLOOKUP(A364,'entry data'!B:I,8,0)),"",VLOOKUP(A364,'entry data'!B:I,7,0)))</f>
        <v>0.182</v>
      </c>
      <c r="H364" s="13">
        <f>IF(A364="","",IF(B364=1,VLOOKUP(A364,'entry data'!B:D,3,0),I363))</f>
        <v>41892</v>
      </c>
      <c r="I364" s="14">
        <f>IF(A364="","",IF(E364="weekly",7,IF(E364="fortnightly",14,IF(E364="monthly",DATE(IF(MONTH(H364)=12,YEAR(H364)+1,YEAR(H364)),VLOOKUP(MONTH(H364),index!$D$2:$G$13,2,0),DAY(H364)),
IF(E364="quarterly",DATE(IF(MONTH(H364)&gt;=10,YEAR(H364)+1,YEAR(H364)),VLOOKUP(MONTH(H364),index!$D$2:$G$13,3,0),DAY(H364)),
IF(E364="halfyearly",DATE(IF(MONTH(H364)&gt;=7,YEAR(H364)+1,YEAR(H364)),VLOOKUP(MONTH(H364),index!$D$2:$G$13,4,0),DAY(H364)),
DATE(YEAR(H364)+1,MONTH(H364),DAY(H364)))))-H364))+H364)</f>
        <v>41899</v>
      </c>
      <c r="J364" s="9" t="str">
        <f t="shared" si="52"/>
        <v>2014-09</v>
      </c>
      <c r="K364" s="11">
        <f t="shared" si="53"/>
        <v>9118.1265244865826</v>
      </c>
      <c r="L364" s="11">
        <f t="shared" si="54"/>
        <v>47.165066251596329</v>
      </c>
      <c r="M364" s="11">
        <f>IF(A364="","",VLOOKUP(E364,index!$A$1:$B$6,2,0)*K364*G364)</f>
        <v>31.826008745742211</v>
      </c>
      <c r="N364" s="11">
        <f>IF(A364="","",-PMT(G364*VLOOKUP(E364,index!$A$1:$B$6,2,0),C364,F364,0,0))</f>
        <v>78.991074997338544</v>
      </c>
      <c r="O364" s="11">
        <f t="shared" si="55"/>
        <v>9070.9614582349859</v>
      </c>
      <c r="P364" s="11">
        <f t="shared" si="50"/>
        <v>0</v>
      </c>
      <c r="Q364" s="14"/>
    </row>
    <row r="365" spans="1:17" x14ac:dyDescent="0.25">
      <c r="A365" s="9">
        <f>IF(A364="","",IF(B364&lt;C364,A364,IF(A364=MAX('entry data'!$B$8:$B$507),"",A364+1)))</f>
        <v>4</v>
      </c>
      <c r="B365" s="9">
        <f t="shared" si="51"/>
        <v>166</v>
      </c>
      <c r="C365" s="9">
        <f>IF(ISERROR(VLOOKUP(A365,'entry data'!B:G,6,0)),"",VLOOKUP(A365,'entry data'!B:G,6,0))</f>
        <v>312</v>
      </c>
      <c r="D365" s="9" t="str">
        <f>IF(ISERROR(VLOOKUP(A365,'entry data'!B:C,2,0)),"",VLOOKUP(A365,'entry data'!B:C,2,0))</f>
        <v>Consolidation Loan</v>
      </c>
      <c r="E365" s="9" t="str">
        <f>IF(ISERROR(VLOOKUP(A365,'entry data'!B:E,4,0)),"",VLOOKUP(A365,'entry data'!B:E,4,0))</f>
        <v>weekly</v>
      </c>
      <c r="F365" s="11">
        <f>IF(A365="","",IF(ISERROR(VLOOKUP(A365,'entry data'!B:F,5,0)),"",VLOOKUP(A365,'entry data'!B:F,5,0)))</f>
        <v>15000</v>
      </c>
      <c r="G365" s="12">
        <f>IF(A365="","",IF(ISERROR(VLOOKUP(A365,'entry data'!B:I,8,0)),"",VLOOKUP(A365,'entry data'!B:I,7,0)))</f>
        <v>0.182</v>
      </c>
      <c r="H365" s="13">
        <f>IF(A365="","",IF(B365=1,VLOOKUP(A365,'entry data'!B:D,3,0),I364))</f>
        <v>41899</v>
      </c>
      <c r="I365" s="14">
        <f>IF(A365="","",IF(E365="weekly",7,IF(E365="fortnightly",14,IF(E365="monthly",DATE(IF(MONTH(H365)=12,YEAR(H365)+1,YEAR(H365)),VLOOKUP(MONTH(H365),index!$D$2:$G$13,2,0),DAY(H365)),
IF(E365="quarterly",DATE(IF(MONTH(H365)&gt;=10,YEAR(H365)+1,YEAR(H365)),VLOOKUP(MONTH(H365),index!$D$2:$G$13,3,0),DAY(H365)),
IF(E365="halfyearly",DATE(IF(MONTH(H365)&gt;=7,YEAR(H365)+1,YEAR(H365)),VLOOKUP(MONTH(H365),index!$D$2:$G$13,4,0),DAY(H365)),
DATE(YEAR(H365)+1,MONTH(H365),DAY(H365)))))-H365))+H365)</f>
        <v>41906</v>
      </c>
      <c r="J365" s="9" t="str">
        <f t="shared" si="52"/>
        <v>2014-09</v>
      </c>
      <c r="K365" s="11">
        <f t="shared" si="53"/>
        <v>9070.9614582349859</v>
      </c>
      <c r="L365" s="11">
        <f t="shared" si="54"/>
        <v>47.32969171571834</v>
      </c>
      <c r="M365" s="11">
        <f>IF(A365="","",VLOOKUP(E365,index!$A$1:$B$6,2,0)*K365*G365)</f>
        <v>31.6613832816202</v>
      </c>
      <c r="N365" s="11">
        <f>IF(A365="","",-PMT(G365*VLOOKUP(E365,index!$A$1:$B$6,2,0),C365,F365,0,0))</f>
        <v>78.991074997338544</v>
      </c>
      <c r="O365" s="11">
        <f t="shared" si="55"/>
        <v>9023.6317665192673</v>
      </c>
      <c r="P365" s="11">
        <f t="shared" si="50"/>
        <v>9023.6317665192673</v>
      </c>
      <c r="Q365" s="14"/>
    </row>
    <row r="366" spans="1:17" x14ac:dyDescent="0.25">
      <c r="A366" s="9">
        <f>IF(A365="","",IF(B365&lt;C365,A365,IF(A365=MAX('entry data'!$B$8:$B$507),"",A365+1)))</f>
        <v>4</v>
      </c>
      <c r="B366" s="9">
        <f t="shared" si="51"/>
        <v>167</v>
      </c>
      <c r="C366" s="9">
        <f>IF(ISERROR(VLOOKUP(A366,'entry data'!B:G,6,0)),"",VLOOKUP(A366,'entry data'!B:G,6,0))</f>
        <v>312</v>
      </c>
      <c r="D366" s="9" t="str">
        <f>IF(ISERROR(VLOOKUP(A366,'entry data'!B:C,2,0)),"",VLOOKUP(A366,'entry data'!B:C,2,0))</f>
        <v>Consolidation Loan</v>
      </c>
      <c r="E366" s="9" t="str">
        <f>IF(ISERROR(VLOOKUP(A366,'entry data'!B:E,4,0)),"",VLOOKUP(A366,'entry data'!B:E,4,0))</f>
        <v>weekly</v>
      </c>
      <c r="F366" s="11">
        <f>IF(A366="","",IF(ISERROR(VLOOKUP(A366,'entry data'!B:F,5,0)),"",VLOOKUP(A366,'entry data'!B:F,5,0)))</f>
        <v>15000</v>
      </c>
      <c r="G366" s="12">
        <f>IF(A366="","",IF(ISERROR(VLOOKUP(A366,'entry data'!B:I,8,0)),"",VLOOKUP(A366,'entry data'!B:I,7,0)))</f>
        <v>0.182</v>
      </c>
      <c r="H366" s="13">
        <f>IF(A366="","",IF(B366=1,VLOOKUP(A366,'entry data'!B:D,3,0),I365))</f>
        <v>41906</v>
      </c>
      <c r="I366" s="14">
        <f>IF(A366="","",IF(E366="weekly",7,IF(E366="fortnightly",14,IF(E366="monthly",DATE(IF(MONTH(H366)=12,YEAR(H366)+1,YEAR(H366)),VLOOKUP(MONTH(H366),index!$D$2:$G$13,2,0),DAY(H366)),
IF(E366="quarterly",DATE(IF(MONTH(H366)&gt;=10,YEAR(H366)+1,YEAR(H366)),VLOOKUP(MONTH(H366),index!$D$2:$G$13,3,0),DAY(H366)),
IF(E366="halfyearly",DATE(IF(MONTH(H366)&gt;=7,YEAR(H366)+1,YEAR(H366)),VLOOKUP(MONTH(H366),index!$D$2:$G$13,4,0),DAY(H366)),
DATE(YEAR(H366)+1,MONTH(H366),DAY(H366)))))-H366))+H366)</f>
        <v>41913</v>
      </c>
      <c r="J366" s="9" t="str">
        <f t="shared" si="52"/>
        <v>2014-10</v>
      </c>
      <c r="K366" s="11">
        <f t="shared" si="53"/>
        <v>9023.6317665192673</v>
      </c>
      <c r="L366" s="11">
        <f t="shared" si="54"/>
        <v>47.494891790364449</v>
      </c>
      <c r="M366" s="11">
        <f>IF(A366="","",VLOOKUP(E366,index!$A$1:$B$6,2,0)*K366*G366)</f>
        <v>31.496183206974099</v>
      </c>
      <c r="N366" s="11">
        <f>IF(A366="","",-PMT(G366*VLOOKUP(E366,index!$A$1:$B$6,2,0),C366,F366,0,0))</f>
        <v>78.991074997338544</v>
      </c>
      <c r="O366" s="11">
        <f t="shared" si="55"/>
        <v>8976.1368747289034</v>
      </c>
      <c r="P366" s="11">
        <f t="shared" si="50"/>
        <v>0</v>
      </c>
      <c r="Q366" s="14"/>
    </row>
    <row r="367" spans="1:17" x14ac:dyDescent="0.25">
      <c r="A367" s="9">
        <f>IF(A366="","",IF(B366&lt;C366,A366,IF(A366=MAX('entry data'!$B$8:$B$507),"",A366+1)))</f>
        <v>4</v>
      </c>
      <c r="B367" s="9">
        <f t="shared" si="51"/>
        <v>168</v>
      </c>
      <c r="C367" s="9">
        <f>IF(ISERROR(VLOOKUP(A367,'entry data'!B:G,6,0)),"",VLOOKUP(A367,'entry data'!B:G,6,0))</f>
        <v>312</v>
      </c>
      <c r="D367" s="9" t="str">
        <f>IF(ISERROR(VLOOKUP(A367,'entry data'!B:C,2,0)),"",VLOOKUP(A367,'entry data'!B:C,2,0))</f>
        <v>Consolidation Loan</v>
      </c>
      <c r="E367" s="9" t="str">
        <f>IF(ISERROR(VLOOKUP(A367,'entry data'!B:E,4,0)),"",VLOOKUP(A367,'entry data'!B:E,4,0))</f>
        <v>weekly</v>
      </c>
      <c r="F367" s="11">
        <f>IF(A367="","",IF(ISERROR(VLOOKUP(A367,'entry data'!B:F,5,0)),"",VLOOKUP(A367,'entry data'!B:F,5,0)))</f>
        <v>15000</v>
      </c>
      <c r="G367" s="12">
        <f>IF(A367="","",IF(ISERROR(VLOOKUP(A367,'entry data'!B:I,8,0)),"",VLOOKUP(A367,'entry data'!B:I,7,0)))</f>
        <v>0.182</v>
      </c>
      <c r="H367" s="13">
        <f>IF(A367="","",IF(B367=1,VLOOKUP(A367,'entry data'!B:D,3,0),I366))</f>
        <v>41913</v>
      </c>
      <c r="I367" s="14">
        <f>IF(A367="","",IF(E367="weekly",7,IF(E367="fortnightly",14,IF(E367="monthly",DATE(IF(MONTH(H367)=12,YEAR(H367)+1,YEAR(H367)),VLOOKUP(MONTH(H367),index!$D$2:$G$13,2,0),DAY(H367)),
IF(E367="quarterly",DATE(IF(MONTH(H367)&gt;=10,YEAR(H367)+1,YEAR(H367)),VLOOKUP(MONTH(H367),index!$D$2:$G$13,3,0),DAY(H367)),
IF(E367="halfyearly",DATE(IF(MONTH(H367)&gt;=7,YEAR(H367)+1,YEAR(H367)),VLOOKUP(MONTH(H367),index!$D$2:$G$13,4,0),DAY(H367)),
DATE(YEAR(H367)+1,MONTH(H367),DAY(H367)))))-H367))+H367)</f>
        <v>41920</v>
      </c>
      <c r="J367" s="9" t="str">
        <f t="shared" si="52"/>
        <v>2014-10</v>
      </c>
      <c r="K367" s="11">
        <f t="shared" si="53"/>
        <v>8976.1368747289034</v>
      </c>
      <c r="L367" s="11">
        <f t="shared" si="54"/>
        <v>47.660668481161494</v>
      </c>
      <c r="M367" s="11">
        <f>IF(A367="","",VLOOKUP(E367,index!$A$1:$B$6,2,0)*K367*G367)</f>
        <v>31.33040651617705</v>
      </c>
      <c r="N367" s="11">
        <f>IF(A367="","",-PMT(G367*VLOOKUP(E367,index!$A$1:$B$6,2,0),C367,F367,0,0))</f>
        <v>78.991074997338544</v>
      </c>
      <c r="O367" s="11">
        <f t="shared" si="55"/>
        <v>8928.4762062477421</v>
      </c>
      <c r="P367" s="11">
        <f t="shared" si="50"/>
        <v>0</v>
      </c>
      <c r="Q367" s="14"/>
    </row>
    <row r="368" spans="1:17" x14ac:dyDescent="0.25">
      <c r="A368" s="9">
        <f>IF(A367="","",IF(B367&lt;C367,A367,IF(A367=MAX('entry data'!$B$8:$B$507),"",A367+1)))</f>
        <v>4</v>
      </c>
      <c r="B368" s="9">
        <f t="shared" si="51"/>
        <v>169</v>
      </c>
      <c r="C368" s="9">
        <f>IF(ISERROR(VLOOKUP(A368,'entry data'!B:G,6,0)),"",VLOOKUP(A368,'entry data'!B:G,6,0))</f>
        <v>312</v>
      </c>
      <c r="D368" s="9" t="str">
        <f>IF(ISERROR(VLOOKUP(A368,'entry data'!B:C,2,0)),"",VLOOKUP(A368,'entry data'!B:C,2,0))</f>
        <v>Consolidation Loan</v>
      </c>
      <c r="E368" s="9" t="str">
        <f>IF(ISERROR(VLOOKUP(A368,'entry data'!B:E,4,0)),"",VLOOKUP(A368,'entry data'!B:E,4,0))</f>
        <v>weekly</v>
      </c>
      <c r="F368" s="11">
        <f>IF(A368="","",IF(ISERROR(VLOOKUP(A368,'entry data'!B:F,5,0)),"",VLOOKUP(A368,'entry data'!B:F,5,0)))</f>
        <v>15000</v>
      </c>
      <c r="G368" s="12">
        <f>IF(A368="","",IF(ISERROR(VLOOKUP(A368,'entry data'!B:I,8,0)),"",VLOOKUP(A368,'entry data'!B:I,7,0)))</f>
        <v>0.182</v>
      </c>
      <c r="H368" s="13">
        <f>IF(A368="","",IF(B368=1,VLOOKUP(A368,'entry data'!B:D,3,0),I367))</f>
        <v>41920</v>
      </c>
      <c r="I368" s="14">
        <f>IF(A368="","",IF(E368="weekly",7,IF(E368="fortnightly",14,IF(E368="monthly",DATE(IF(MONTH(H368)=12,YEAR(H368)+1,YEAR(H368)),VLOOKUP(MONTH(H368),index!$D$2:$G$13,2,0),DAY(H368)),
IF(E368="quarterly",DATE(IF(MONTH(H368)&gt;=10,YEAR(H368)+1,YEAR(H368)),VLOOKUP(MONTH(H368),index!$D$2:$G$13,3,0),DAY(H368)),
IF(E368="halfyearly",DATE(IF(MONTH(H368)&gt;=7,YEAR(H368)+1,YEAR(H368)),VLOOKUP(MONTH(H368),index!$D$2:$G$13,4,0),DAY(H368)),
DATE(YEAR(H368)+1,MONTH(H368),DAY(H368)))))-H368))+H368)</f>
        <v>41927</v>
      </c>
      <c r="J368" s="9" t="str">
        <f t="shared" si="52"/>
        <v>2014-10</v>
      </c>
      <c r="K368" s="11">
        <f t="shared" si="53"/>
        <v>8928.4762062477421</v>
      </c>
      <c r="L368" s="11">
        <f t="shared" si="54"/>
        <v>47.827023800736839</v>
      </c>
      <c r="M368" s="11">
        <f>IF(A368="","",VLOOKUP(E368,index!$A$1:$B$6,2,0)*K368*G368)</f>
        <v>31.164051196601708</v>
      </c>
      <c r="N368" s="11">
        <f>IF(A368="","",-PMT(G368*VLOOKUP(E368,index!$A$1:$B$6,2,0),C368,F368,0,0))</f>
        <v>78.991074997338544</v>
      </c>
      <c r="O368" s="11">
        <f t="shared" si="55"/>
        <v>8880.6491824470049</v>
      </c>
      <c r="P368" s="11">
        <f t="shared" si="50"/>
        <v>0</v>
      </c>
      <c r="Q368" s="14"/>
    </row>
    <row r="369" spans="1:17" x14ac:dyDescent="0.25">
      <c r="A369" s="9">
        <f>IF(A368="","",IF(B368&lt;C368,A368,IF(A368=MAX('entry data'!$B$8:$B$507),"",A368+1)))</f>
        <v>4</v>
      </c>
      <c r="B369" s="9">
        <f t="shared" si="51"/>
        <v>170</v>
      </c>
      <c r="C369" s="9">
        <f>IF(ISERROR(VLOOKUP(A369,'entry data'!B:G,6,0)),"",VLOOKUP(A369,'entry data'!B:G,6,0))</f>
        <v>312</v>
      </c>
      <c r="D369" s="9" t="str">
        <f>IF(ISERROR(VLOOKUP(A369,'entry data'!B:C,2,0)),"",VLOOKUP(A369,'entry data'!B:C,2,0))</f>
        <v>Consolidation Loan</v>
      </c>
      <c r="E369" s="9" t="str">
        <f>IF(ISERROR(VLOOKUP(A369,'entry data'!B:E,4,0)),"",VLOOKUP(A369,'entry data'!B:E,4,0))</f>
        <v>weekly</v>
      </c>
      <c r="F369" s="11">
        <f>IF(A369="","",IF(ISERROR(VLOOKUP(A369,'entry data'!B:F,5,0)),"",VLOOKUP(A369,'entry data'!B:F,5,0)))</f>
        <v>15000</v>
      </c>
      <c r="G369" s="12">
        <f>IF(A369="","",IF(ISERROR(VLOOKUP(A369,'entry data'!B:I,8,0)),"",VLOOKUP(A369,'entry data'!B:I,7,0)))</f>
        <v>0.182</v>
      </c>
      <c r="H369" s="13">
        <f>IF(A369="","",IF(B369=1,VLOOKUP(A369,'entry data'!B:D,3,0),I368))</f>
        <v>41927</v>
      </c>
      <c r="I369" s="14">
        <f>IF(A369="","",IF(E369="weekly",7,IF(E369="fortnightly",14,IF(E369="monthly",DATE(IF(MONTH(H369)=12,YEAR(H369)+1,YEAR(H369)),VLOOKUP(MONTH(H369),index!$D$2:$G$13,2,0),DAY(H369)),
IF(E369="quarterly",DATE(IF(MONTH(H369)&gt;=10,YEAR(H369)+1,YEAR(H369)),VLOOKUP(MONTH(H369),index!$D$2:$G$13,3,0),DAY(H369)),
IF(E369="halfyearly",DATE(IF(MONTH(H369)&gt;=7,YEAR(H369)+1,YEAR(H369)),VLOOKUP(MONTH(H369),index!$D$2:$G$13,4,0),DAY(H369)),
DATE(YEAR(H369)+1,MONTH(H369),DAY(H369)))))-H369))+H369)</f>
        <v>41934</v>
      </c>
      <c r="J369" s="9" t="str">
        <f t="shared" si="52"/>
        <v>2014-10</v>
      </c>
      <c r="K369" s="11">
        <f t="shared" si="53"/>
        <v>8880.6491824470049</v>
      </c>
      <c r="L369" s="11">
        <f t="shared" si="54"/>
        <v>47.993959768742691</v>
      </c>
      <c r="M369" s="11">
        <f>IF(A369="","",VLOOKUP(E369,index!$A$1:$B$6,2,0)*K369*G369)</f>
        <v>30.997115228595852</v>
      </c>
      <c r="N369" s="11">
        <f>IF(A369="","",-PMT(G369*VLOOKUP(E369,index!$A$1:$B$6,2,0),C369,F369,0,0))</f>
        <v>78.991074997338544</v>
      </c>
      <c r="O369" s="11">
        <f t="shared" si="55"/>
        <v>8832.6552226782624</v>
      </c>
      <c r="P369" s="11">
        <f t="shared" si="50"/>
        <v>0</v>
      </c>
      <c r="Q369" s="14"/>
    </row>
    <row r="370" spans="1:17" x14ac:dyDescent="0.25">
      <c r="A370" s="9">
        <f>IF(A369="","",IF(B369&lt;C369,A369,IF(A369=MAX('entry data'!$B$8:$B$507),"",A369+1)))</f>
        <v>4</v>
      </c>
      <c r="B370" s="9">
        <f t="shared" si="51"/>
        <v>171</v>
      </c>
      <c r="C370" s="9">
        <f>IF(ISERROR(VLOOKUP(A370,'entry data'!B:G,6,0)),"",VLOOKUP(A370,'entry data'!B:G,6,0))</f>
        <v>312</v>
      </c>
      <c r="D370" s="9" t="str">
        <f>IF(ISERROR(VLOOKUP(A370,'entry data'!B:C,2,0)),"",VLOOKUP(A370,'entry data'!B:C,2,0))</f>
        <v>Consolidation Loan</v>
      </c>
      <c r="E370" s="9" t="str">
        <f>IF(ISERROR(VLOOKUP(A370,'entry data'!B:E,4,0)),"",VLOOKUP(A370,'entry data'!B:E,4,0))</f>
        <v>weekly</v>
      </c>
      <c r="F370" s="11">
        <f>IF(A370="","",IF(ISERROR(VLOOKUP(A370,'entry data'!B:F,5,0)),"",VLOOKUP(A370,'entry data'!B:F,5,0)))</f>
        <v>15000</v>
      </c>
      <c r="G370" s="12">
        <f>IF(A370="","",IF(ISERROR(VLOOKUP(A370,'entry data'!B:I,8,0)),"",VLOOKUP(A370,'entry data'!B:I,7,0)))</f>
        <v>0.182</v>
      </c>
      <c r="H370" s="13">
        <f>IF(A370="","",IF(B370=1,VLOOKUP(A370,'entry data'!B:D,3,0),I369))</f>
        <v>41934</v>
      </c>
      <c r="I370" s="14">
        <f>IF(A370="","",IF(E370="weekly",7,IF(E370="fortnightly",14,IF(E370="monthly",DATE(IF(MONTH(H370)=12,YEAR(H370)+1,YEAR(H370)),VLOOKUP(MONTH(H370),index!$D$2:$G$13,2,0),DAY(H370)),
IF(E370="quarterly",DATE(IF(MONTH(H370)&gt;=10,YEAR(H370)+1,YEAR(H370)),VLOOKUP(MONTH(H370),index!$D$2:$G$13,3,0),DAY(H370)),
IF(E370="halfyearly",DATE(IF(MONTH(H370)&gt;=7,YEAR(H370)+1,YEAR(H370)),VLOOKUP(MONTH(H370),index!$D$2:$G$13,4,0),DAY(H370)),
DATE(YEAR(H370)+1,MONTH(H370),DAY(H370)))))-H370))+H370)</f>
        <v>41941</v>
      </c>
      <c r="J370" s="9" t="str">
        <f t="shared" si="52"/>
        <v>2014-10</v>
      </c>
      <c r="K370" s="11">
        <f t="shared" si="53"/>
        <v>8832.6552226782624</v>
      </c>
      <c r="L370" s="11">
        <f t="shared" si="54"/>
        <v>48.161478411880722</v>
      </c>
      <c r="M370" s="11">
        <f>IF(A370="","",VLOOKUP(E370,index!$A$1:$B$6,2,0)*K370*G370)</f>
        <v>30.829596585457825</v>
      </c>
      <c r="N370" s="11">
        <f>IF(A370="","",-PMT(G370*VLOOKUP(E370,index!$A$1:$B$6,2,0),C370,F370,0,0))</f>
        <v>78.991074997338544</v>
      </c>
      <c r="O370" s="11">
        <f t="shared" si="55"/>
        <v>8784.4937442663813</v>
      </c>
      <c r="P370" s="11">
        <f t="shared" si="50"/>
        <v>8784.4937442663813</v>
      </c>
      <c r="Q370" s="14"/>
    </row>
    <row r="371" spans="1:17" x14ac:dyDescent="0.25">
      <c r="A371" s="9">
        <f>IF(A370="","",IF(B370&lt;C370,A370,IF(A370=MAX('entry data'!$B$8:$B$507),"",A370+1)))</f>
        <v>4</v>
      </c>
      <c r="B371" s="9">
        <f t="shared" si="51"/>
        <v>172</v>
      </c>
      <c r="C371" s="9">
        <f>IF(ISERROR(VLOOKUP(A371,'entry data'!B:G,6,0)),"",VLOOKUP(A371,'entry data'!B:G,6,0))</f>
        <v>312</v>
      </c>
      <c r="D371" s="9" t="str">
        <f>IF(ISERROR(VLOOKUP(A371,'entry data'!B:C,2,0)),"",VLOOKUP(A371,'entry data'!B:C,2,0))</f>
        <v>Consolidation Loan</v>
      </c>
      <c r="E371" s="9" t="str">
        <f>IF(ISERROR(VLOOKUP(A371,'entry data'!B:E,4,0)),"",VLOOKUP(A371,'entry data'!B:E,4,0))</f>
        <v>weekly</v>
      </c>
      <c r="F371" s="11">
        <f>IF(A371="","",IF(ISERROR(VLOOKUP(A371,'entry data'!B:F,5,0)),"",VLOOKUP(A371,'entry data'!B:F,5,0)))</f>
        <v>15000</v>
      </c>
      <c r="G371" s="12">
        <f>IF(A371="","",IF(ISERROR(VLOOKUP(A371,'entry data'!B:I,8,0)),"",VLOOKUP(A371,'entry data'!B:I,7,0)))</f>
        <v>0.182</v>
      </c>
      <c r="H371" s="13">
        <f>IF(A371="","",IF(B371=1,VLOOKUP(A371,'entry data'!B:D,3,0),I370))</f>
        <v>41941</v>
      </c>
      <c r="I371" s="14">
        <f>IF(A371="","",IF(E371="weekly",7,IF(E371="fortnightly",14,IF(E371="monthly",DATE(IF(MONTH(H371)=12,YEAR(H371)+1,YEAR(H371)),VLOOKUP(MONTH(H371),index!$D$2:$G$13,2,0),DAY(H371)),
IF(E371="quarterly",DATE(IF(MONTH(H371)&gt;=10,YEAR(H371)+1,YEAR(H371)),VLOOKUP(MONTH(H371),index!$D$2:$G$13,3,0),DAY(H371)),
IF(E371="halfyearly",DATE(IF(MONTH(H371)&gt;=7,YEAR(H371)+1,YEAR(H371)),VLOOKUP(MONTH(H371),index!$D$2:$G$13,4,0),DAY(H371)),
DATE(YEAR(H371)+1,MONTH(H371),DAY(H371)))))-H371))+H371)</f>
        <v>41948</v>
      </c>
      <c r="J371" s="9" t="str">
        <f t="shared" si="52"/>
        <v>2014-11</v>
      </c>
      <c r="K371" s="11">
        <f t="shared" si="53"/>
        <v>8784.4937442663813</v>
      </c>
      <c r="L371" s="11">
        <f t="shared" si="54"/>
        <v>48.329581763926569</v>
      </c>
      <c r="M371" s="11">
        <f>IF(A371="","",VLOOKUP(E371,index!$A$1:$B$6,2,0)*K371*G371)</f>
        <v>30.661493233411971</v>
      </c>
      <c r="N371" s="11">
        <f>IF(A371="","",-PMT(G371*VLOOKUP(E371,index!$A$1:$B$6,2,0),C371,F371,0,0))</f>
        <v>78.991074997338544</v>
      </c>
      <c r="O371" s="11">
        <f t="shared" si="55"/>
        <v>8736.1641625024549</v>
      </c>
      <c r="P371" s="11">
        <f t="shared" si="50"/>
        <v>0</v>
      </c>
      <c r="Q371" s="14"/>
    </row>
    <row r="372" spans="1:17" x14ac:dyDescent="0.25">
      <c r="A372" s="9">
        <f>IF(A371="","",IF(B371&lt;C371,A371,IF(A371=MAX('entry data'!$B$8:$B$507),"",A371+1)))</f>
        <v>4</v>
      </c>
      <c r="B372" s="9">
        <f t="shared" si="51"/>
        <v>173</v>
      </c>
      <c r="C372" s="9">
        <f>IF(ISERROR(VLOOKUP(A372,'entry data'!B:G,6,0)),"",VLOOKUP(A372,'entry data'!B:G,6,0))</f>
        <v>312</v>
      </c>
      <c r="D372" s="9" t="str">
        <f>IF(ISERROR(VLOOKUP(A372,'entry data'!B:C,2,0)),"",VLOOKUP(A372,'entry data'!B:C,2,0))</f>
        <v>Consolidation Loan</v>
      </c>
      <c r="E372" s="9" t="str">
        <f>IF(ISERROR(VLOOKUP(A372,'entry data'!B:E,4,0)),"",VLOOKUP(A372,'entry data'!B:E,4,0))</f>
        <v>weekly</v>
      </c>
      <c r="F372" s="11">
        <f>IF(A372="","",IF(ISERROR(VLOOKUP(A372,'entry data'!B:F,5,0)),"",VLOOKUP(A372,'entry data'!B:F,5,0)))</f>
        <v>15000</v>
      </c>
      <c r="G372" s="12">
        <f>IF(A372="","",IF(ISERROR(VLOOKUP(A372,'entry data'!B:I,8,0)),"",VLOOKUP(A372,'entry data'!B:I,7,0)))</f>
        <v>0.182</v>
      </c>
      <c r="H372" s="13">
        <f>IF(A372="","",IF(B372=1,VLOOKUP(A372,'entry data'!B:D,3,0),I371))</f>
        <v>41948</v>
      </c>
      <c r="I372" s="14">
        <f>IF(A372="","",IF(E372="weekly",7,IF(E372="fortnightly",14,IF(E372="monthly",DATE(IF(MONTH(H372)=12,YEAR(H372)+1,YEAR(H372)),VLOOKUP(MONTH(H372),index!$D$2:$G$13,2,0),DAY(H372)),
IF(E372="quarterly",DATE(IF(MONTH(H372)&gt;=10,YEAR(H372)+1,YEAR(H372)),VLOOKUP(MONTH(H372),index!$D$2:$G$13,3,0),DAY(H372)),
IF(E372="halfyearly",DATE(IF(MONTH(H372)&gt;=7,YEAR(H372)+1,YEAR(H372)),VLOOKUP(MONTH(H372),index!$D$2:$G$13,4,0),DAY(H372)),
DATE(YEAR(H372)+1,MONTH(H372),DAY(H372)))))-H372))+H372)</f>
        <v>41955</v>
      </c>
      <c r="J372" s="9" t="str">
        <f t="shared" si="52"/>
        <v>2014-11</v>
      </c>
      <c r="K372" s="11">
        <f t="shared" si="53"/>
        <v>8736.1641625024549</v>
      </c>
      <c r="L372" s="11">
        <f t="shared" si="54"/>
        <v>48.498271865754631</v>
      </c>
      <c r="M372" s="11">
        <f>IF(A372="","",VLOOKUP(E372,index!$A$1:$B$6,2,0)*K372*G372)</f>
        <v>30.492803131583912</v>
      </c>
      <c r="N372" s="11">
        <f>IF(A372="","",-PMT(G372*VLOOKUP(E372,index!$A$1:$B$6,2,0),C372,F372,0,0))</f>
        <v>78.991074997338544</v>
      </c>
      <c r="O372" s="11">
        <f t="shared" si="55"/>
        <v>8687.6658906367011</v>
      </c>
      <c r="P372" s="11">
        <f t="shared" si="50"/>
        <v>0</v>
      </c>
      <c r="Q372" s="14"/>
    </row>
    <row r="373" spans="1:17" x14ac:dyDescent="0.25">
      <c r="A373" s="9">
        <f>IF(A372="","",IF(B372&lt;C372,A372,IF(A372=MAX('entry data'!$B$8:$B$507),"",A372+1)))</f>
        <v>4</v>
      </c>
      <c r="B373" s="9">
        <f t="shared" si="51"/>
        <v>174</v>
      </c>
      <c r="C373" s="9">
        <f>IF(ISERROR(VLOOKUP(A373,'entry data'!B:G,6,0)),"",VLOOKUP(A373,'entry data'!B:G,6,0))</f>
        <v>312</v>
      </c>
      <c r="D373" s="9" t="str">
        <f>IF(ISERROR(VLOOKUP(A373,'entry data'!B:C,2,0)),"",VLOOKUP(A373,'entry data'!B:C,2,0))</f>
        <v>Consolidation Loan</v>
      </c>
      <c r="E373" s="9" t="str">
        <f>IF(ISERROR(VLOOKUP(A373,'entry data'!B:E,4,0)),"",VLOOKUP(A373,'entry data'!B:E,4,0))</f>
        <v>weekly</v>
      </c>
      <c r="F373" s="11">
        <f>IF(A373="","",IF(ISERROR(VLOOKUP(A373,'entry data'!B:F,5,0)),"",VLOOKUP(A373,'entry data'!B:F,5,0)))</f>
        <v>15000</v>
      </c>
      <c r="G373" s="12">
        <f>IF(A373="","",IF(ISERROR(VLOOKUP(A373,'entry data'!B:I,8,0)),"",VLOOKUP(A373,'entry data'!B:I,7,0)))</f>
        <v>0.182</v>
      </c>
      <c r="H373" s="13">
        <f>IF(A373="","",IF(B373=1,VLOOKUP(A373,'entry data'!B:D,3,0),I372))</f>
        <v>41955</v>
      </c>
      <c r="I373" s="14">
        <f>IF(A373="","",IF(E373="weekly",7,IF(E373="fortnightly",14,IF(E373="monthly",DATE(IF(MONTH(H373)=12,YEAR(H373)+1,YEAR(H373)),VLOOKUP(MONTH(H373),index!$D$2:$G$13,2,0),DAY(H373)),
IF(E373="quarterly",DATE(IF(MONTH(H373)&gt;=10,YEAR(H373)+1,YEAR(H373)),VLOOKUP(MONTH(H373),index!$D$2:$G$13,3,0),DAY(H373)),
IF(E373="halfyearly",DATE(IF(MONTH(H373)&gt;=7,YEAR(H373)+1,YEAR(H373)),VLOOKUP(MONTH(H373),index!$D$2:$G$13,4,0),DAY(H373)),
DATE(YEAR(H373)+1,MONTH(H373),DAY(H373)))))-H373))+H373)</f>
        <v>41962</v>
      </c>
      <c r="J373" s="9" t="str">
        <f t="shared" si="52"/>
        <v>2014-11</v>
      </c>
      <c r="K373" s="11">
        <f t="shared" si="53"/>
        <v>8687.6658906367011</v>
      </c>
      <c r="L373" s="11">
        <f t="shared" si="54"/>
        <v>48.667550765362769</v>
      </c>
      <c r="M373" s="11">
        <f>IF(A373="","",VLOOKUP(E373,index!$A$1:$B$6,2,0)*K373*G373)</f>
        <v>30.323524231975775</v>
      </c>
      <c r="N373" s="11">
        <f>IF(A373="","",-PMT(G373*VLOOKUP(E373,index!$A$1:$B$6,2,0),C373,F373,0,0))</f>
        <v>78.991074997338544</v>
      </c>
      <c r="O373" s="11">
        <f t="shared" si="55"/>
        <v>8638.9983398713375</v>
      </c>
      <c r="P373" s="11">
        <f t="shared" si="50"/>
        <v>0</v>
      </c>
      <c r="Q373" s="14"/>
    </row>
    <row r="374" spans="1:17" x14ac:dyDescent="0.25">
      <c r="A374" s="9">
        <f>IF(A373="","",IF(B373&lt;C373,A373,IF(A373=MAX('entry data'!$B$8:$B$507),"",A373+1)))</f>
        <v>4</v>
      </c>
      <c r="B374" s="9">
        <f t="shared" si="51"/>
        <v>175</v>
      </c>
      <c r="C374" s="9">
        <f>IF(ISERROR(VLOOKUP(A374,'entry data'!B:G,6,0)),"",VLOOKUP(A374,'entry data'!B:G,6,0))</f>
        <v>312</v>
      </c>
      <c r="D374" s="9" t="str">
        <f>IF(ISERROR(VLOOKUP(A374,'entry data'!B:C,2,0)),"",VLOOKUP(A374,'entry data'!B:C,2,0))</f>
        <v>Consolidation Loan</v>
      </c>
      <c r="E374" s="9" t="str">
        <f>IF(ISERROR(VLOOKUP(A374,'entry data'!B:E,4,0)),"",VLOOKUP(A374,'entry data'!B:E,4,0))</f>
        <v>weekly</v>
      </c>
      <c r="F374" s="11">
        <f>IF(A374="","",IF(ISERROR(VLOOKUP(A374,'entry data'!B:F,5,0)),"",VLOOKUP(A374,'entry data'!B:F,5,0)))</f>
        <v>15000</v>
      </c>
      <c r="G374" s="12">
        <f>IF(A374="","",IF(ISERROR(VLOOKUP(A374,'entry data'!B:I,8,0)),"",VLOOKUP(A374,'entry data'!B:I,7,0)))</f>
        <v>0.182</v>
      </c>
      <c r="H374" s="13">
        <f>IF(A374="","",IF(B374=1,VLOOKUP(A374,'entry data'!B:D,3,0),I373))</f>
        <v>41962</v>
      </c>
      <c r="I374" s="14">
        <f>IF(A374="","",IF(E374="weekly",7,IF(E374="fortnightly",14,IF(E374="monthly",DATE(IF(MONTH(H374)=12,YEAR(H374)+1,YEAR(H374)),VLOOKUP(MONTH(H374),index!$D$2:$G$13,2,0),DAY(H374)),
IF(E374="quarterly",DATE(IF(MONTH(H374)&gt;=10,YEAR(H374)+1,YEAR(H374)),VLOOKUP(MONTH(H374),index!$D$2:$G$13,3,0),DAY(H374)),
IF(E374="halfyearly",DATE(IF(MONTH(H374)&gt;=7,YEAR(H374)+1,YEAR(H374)),VLOOKUP(MONTH(H374),index!$D$2:$G$13,4,0),DAY(H374)),
DATE(YEAR(H374)+1,MONTH(H374),DAY(H374)))))-H374))+H374)</f>
        <v>41969</v>
      </c>
      <c r="J374" s="9" t="str">
        <f t="shared" si="52"/>
        <v>2014-11</v>
      </c>
      <c r="K374" s="11">
        <f t="shared" si="53"/>
        <v>8638.9983398713375</v>
      </c>
      <c r="L374" s="11">
        <f t="shared" si="54"/>
        <v>48.837420517897215</v>
      </c>
      <c r="M374" s="11">
        <f>IF(A374="","",VLOOKUP(E374,index!$A$1:$B$6,2,0)*K374*G374)</f>
        <v>30.153654479441325</v>
      </c>
      <c r="N374" s="11">
        <f>IF(A374="","",-PMT(G374*VLOOKUP(E374,index!$A$1:$B$6,2,0),C374,F374,0,0))</f>
        <v>78.991074997338544</v>
      </c>
      <c r="O374" s="11">
        <f t="shared" si="55"/>
        <v>8590.1609193534405</v>
      </c>
      <c r="P374" s="11">
        <f t="shared" si="50"/>
        <v>8590.1609193534405</v>
      </c>
      <c r="Q374" s="14"/>
    </row>
    <row r="375" spans="1:17" x14ac:dyDescent="0.25">
      <c r="A375" s="9">
        <f>IF(A374="","",IF(B374&lt;C374,A374,IF(A374=MAX('entry data'!$B$8:$B$507),"",A374+1)))</f>
        <v>4</v>
      </c>
      <c r="B375" s="9">
        <f t="shared" si="51"/>
        <v>176</v>
      </c>
      <c r="C375" s="9">
        <f>IF(ISERROR(VLOOKUP(A375,'entry data'!B:G,6,0)),"",VLOOKUP(A375,'entry data'!B:G,6,0))</f>
        <v>312</v>
      </c>
      <c r="D375" s="9" t="str">
        <f>IF(ISERROR(VLOOKUP(A375,'entry data'!B:C,2,0)),"",VLOOKUP(A375,'entry data'!B:C,2,0))</f>
        <v>Consolidation Loan</v>
      </c>
      <c r="E375" s="9" t="str">
        <f>IF(ISERROR(VLOOKUP(A375,'entry data'!B:E,4,0)),"",VLOOKUP(A375,'entry data'!B:E,4,0))</f>
        <v>weekly</v>
      </c>
      <c r="F375" s="11">
        <f>IF(A375="","",IF(ISERROR(VLOOKUP(A375,'entry data'!B:F,5,0)),"",VLOOKUP(A375,'entry data'!B:F,5,0)))</f>
        <v>15000</v>
      </c>
      <c r="G375" s="12">
        <f>IF(A375="","",IF(ISERROR(VLOOKUP(A375,'entry data'!B:I,8,0)),"",VLOOKUP(A375,'entry data'!B:I,7,0)))</f>
        <v>0.182</v>
      </c>
      <c r="H375" s="13">
        <f>IF(A375="","",IF(B375=1,VLOOKUP(A375,'entry data'!B:D,3,0),I374))</f>
        <v>41969</v>
      </c>
      <c r="I375" s="14">
        <f>IF(A375="","",IF(E375="weekly",7,IF(E375="fortnightly",14,IF(E375="monthly",DATE(IF(MONTH(H375)=12,YEAR(H375)+1,YEAR(H375)),VLOOKUP(MONTH(H375),index!$D$2:$G$13,2,0),DAY(H375)),
IF(E375="quarterly",DATE(IF(MONTH(H375)&gt;=10,YEAR(H375)+1,YEAR(H375)),VLOOKUP(MONTH(H375),index!$D$2:$G$13,3,0),DAY(H375)),
IF(E375="halfyearly",DATE(IF(MONTH(H375)&gt;=7,YEAR(H375)+1,YEAR(H375)),VLOOKUP(MONTH(H375),index!$D$2:$G$13,4,0),DAY(H375)),
DATE(YEAR(H375)+1,MONTH(H375),DAY(H375)))))-H375))+H375)</f>
        <v>41976</v>
      </c>
      <c r="J375" s="9" t="str">
        <f t="shared" si="52"/>
        <v>2014-12</v>
      </c>
      <c r="K375" s="11">
        <f t="shared" si="53"/>
        <v>8590.1609193534405</v>
      </c>
      <c r="L375" s="11">
        <f t="shared" si="54"/>
        <v>49.007883185677493</v>
      </c>
      <c r="M375" s="11">
        <f>IF(A375="","",VLOOKUP(E375,index!$A$1:$B$6,2,0)*K375*G375)</f>
        <v>29.983191811661051</v>
      </c>
      <c r="N375" s="11">
        <f>IF(A375="","",-PMT(G375*VLOOKUP(E375,index!$A$1:$B$6,2,0),C375,F375,0,0))</f>
        <v>78.991074997338544</v>
      </c>
      <c r="O375" s="11">
        <f t="shared" si="55"/>
        <v>8541.1530361677633</v>
      </c>
      <c r="P375" s="11">
        <f t="shared" si="50"/>
        <v>0</v>
      </c>
      <c r="Q375" s="14"/>
    </row>
    <row r="376" spans="1:17" x14ac:dyDescent="0.25">
      <c r="A376" s="9">
        <f>IF(A375="","",IF(B375&lt;C375,A375,IF(A375=MAX('entry data'!$B$8:$B$507),"",A375+1)))</f>
        <v>4</v>
      </c>
      <c r="B376" s="9">
        <f t="shared" si="51"/>
        <v>177</v>
      </c>
      <c r="C376" s="9">
        <f>IF(ISERROR(VLOOKUP(A376,'entry data'!B:G,6,0)),"",VLOOKUP(A376,'entry data'!B:G,6,0))</f>
        <v>312</v>
      </c>
      <c r="D376" s="9" t="str">
        <f>IF(ISERROR(VLOOKUP(A376,'entry data'!B:C,2,0)),"",VLOOKUP(A376,'entry data'!B:C,2,0))</f>
        <v>Consolidation Loan</v>
      </c>
      <c r="E376" s="9" t="str">
        <f>IF(ISERROR(VLOOKUP(A376,'entry data'!B:E,4,0)),"",VLOOKUP(A376,'entry data'!B:E,4,0))</f>
        <v>weekly</v>
      </c>
      <c r="F376" s="11">
        <f>IF(A376="","",IF(ISERROR(VLOOKUP(A376,'entry data'!B:F,5,0)),"",VLOOKUP(A376,'entry data'!B:F,5,0)))</f>
        <v>15000</v>
      </c>
      <c r="G376" s="12">
        <f>IF(A376="","",IF(ISERROR(VLOOKUP(A376,'entry data'!B:I,8,0)),"",VLOOKUP(A376,'entry data'!B:I,7,0)))</f>
        <v>0.182</v>
      </c>
      <c r="H376" s="13">
        <f>IF(A376="","",IF(B376=1,VLOOKUP(A376,'entry data'!B:D,3,0),I375))</f>
        <v>41976</v>
      </c>
      <c r="I376" s="14">
        <f>IF(A376="","",IF(E376="weekly",7,IF(E376="fortnightly",14,IF(E376="monthly",DATE(IF(MONTH(H376)=12,YEAR(H376)+1,YEAR(H376)),VLOOKUP(MONTH(H376),index!$D$2:$G$13,2,0),DAY(H376)),
IF(E376="quarterly",DATE(IF(MONTH(H376)&gt;=10,YEAR(H376)+1,YEAR(H376)),VLOOKUP(MONTH(H376),index!$D$2:$G$13,3,0),DAY(H376)),
IF(E376="halfyearly",DATE(IF(MONTH(H376)&gt;=7,YEAR(H376)+1,YEAR(H376)),VLOOKUP(MONTH(H376),index!$D$2:$G$13,4,0),DAY(H376)),
DATE(YEAR(H376)+1,MONTH(H376),DAY(H376)))))-H376))+H376)</f>
        <v>41983</v>
      </c>
      <c r="J376" s="9" t="str">
        <f t="shared" si="52"/>
        <v>2014-12</v>
      </c>
      <c r="K376" s="11">
        <f t="shared" si="53"/>
        <v>8541.1530361677633</v>
      </c>
      <c r="L376" s="11">
        <f t="shared" si="54"/>
        <v>49.178940838221472</v>
      </c>
      <c r="M376" s="11">
        <f>IF(A376="","",VLOOKUP(E376,index!$A$1:$B$6,2,0)*K376*G376)</f>
        <v>29.812134159117072</v>
      </c>
      <c r="N376" s="11">
        <f>IF(A376="","",-PMT(G376*VLOOKUP(E376,index!$A$1:$B$6,2,0),C376,F376,0,0))</f>
        <v>78.991074997338544</v>
      </c>
      <c r="O376" s="11">
        <f t="shared" si="55"/>
        <v>8491.9740953295423</v>
      </c>
      <c r="P376" s="11">
        <f t="shared" si="50"/>
        <v>0</v>
      </c>
      <c r="Q376" s="14"/>
    </row>
    <row r="377" spans="1:17" x14ac:dyDescent="0.25">
      <c r="A377" s="9">
        <f>IF(A376="","",IF(B376&lt;C376,A376,IF(A376=MAX('entry data'!$B$8:$B$507),"",A376+1)))</f>
        <v>4</v>
      </c>
      <c r="B377" s="9">
        <f t="shared" si="51"/>
        <v>178</v>
      </c>
      <c r="C377" s="9">
        <f>IF(ISERROR(VLOOKUP(A377,'entry data'!B:G,6,0)),"",VLOOKUP(A377,'entry data'!B:G,6,0))</f>
        <v>312</v>
      </c>
      <c r="D377" s="9" t="str">
        <f>IF(ISERROR(VLOOKUP(A377,'entry data'!B:C,2,0)),"",VLOOKUP(A377,'entry data'!B:C,2,0))</f>
        <v>Consolidation Loan</v>
      </c>
      <c r="E377" s="9" t="str">
        <f>IF(ISERROR(VLOOKUP(A377,'entry data'!B:E,4,0)),"",VLOOKUP(A377,'entry data'!B:E,4,0))</f>
        <v>weekly</v>
      </c>
      <c r="F377" s="11">
        <f>IF(A377="","",IF(ISERROR(VLOOKUP(A377,'entry data'!B:F,5,0)),"",VLOOKUP(A377,'entry data'!B:F,5,0)))</f>
        <v>15000</v>
      </c>
      <c r="G377" s="12">
        <f>IF(A377="","",IF(ISERROR(VLOOKUP(A377,'entry data'!B:I,8,0)),"",VLOOKUP(A377,'entry data'!B:I,7,0)))</f>
        <v>0.182</v>
      </c>
      <c r="H377" s="13">
        <f>IF(A377="","",IF(B377=1,VLOOKUP(A377,'entry data'!B:D,3,0),I376))</f>
        <v>41983</v>
      </c>
      <c r="I377" s="14">
        <f>IF(A377="","",IF(E377="weekly",7,IF(E377="fortnightly",14,IF(E377="monthly",DATE(IF(MONTH(H377)=12,YEAR(H377)+1,YEAR(H377)),VLOOKUP(MONTH(H377),index!$D$2:$G$13,2,0),DAY(H377)),
IF(E377="quarterly",DATE(IF(MONTH(H377)&gt;=10,YEAR(H377)+1,YEAR(H377)),VLOOKUP(MONTH(H377),index!$D$2:$G$13,3,0),DAY(H377)),
IF(E377="halfyearly",DATE(IF(MONTH(H377)&gt;=7,YEAR(H377)+1,YEAR(H377)),VLOOKUP(MONTH(H377),index!$D$2:$G$13,4,0),DAY(H377)),
DATE(YEAR(H377)+1,MONTH(H377),DAY(H377)))))-H377))+H377)</f>
        <v>41990</v>
      </c>
      <c r="J377" s="9" t="str">
        <f t="shared" si="52"/>
        <v>2014-12</v>
      </c>
      <c r="K377" s="11">
        <f t="shared" si="53"/>
        <v>8491.9740953295423</v>
      </c>
      <c r="L377" s="11">
        <f t="shared" si="54"/>
        <v>49.350595552270498</v>
      </c>
      <c r="M377" s="11">
        <f>IF(A377="","",VLOOKUP(E377,index!$A$1:$B$6,2,0)*K377*G377)</f>
        <v>29.640479445068046</v>
      </c>
      <c r="N377" s="11">
        <f>IF(A377="","",-PMT(G377*VLOOKUP(E377,index!$A$1:$B$6,2,0),C377,F377,0,0))</f>
        <v>78.991074997338544</v>
      </c>
      <c r="O377" s="11">
        <f t="shared" si="55"/>
        <v>8442.6234997772717</v>
      </c>
      <c r="P377" s="11">
        <f t="shared" si="50"/>
        <v>0</v>
      </c>
      <c r="Q377" s="14"/>
    </row>
    <row r="378" spans="1:17" x14ac:dyDescent="0.25">
      <c r="A378" s="9">
        <f>IF(A377="","",IF(B377&lt;C377,A377,IF(A377=MAX('entry data'!$B$8:$B$507),"",A377+1)))</f>
        <v>4</v>
      </c>
      <c r="B378" s="9">
        <f t="shared" si="51"/>
        <v>179</v>
      </c>
      <c r="C378" s="9">
        <f>IF(ISERROR(VLOOKUP(A378,'entry data'!B:G,6,0)),"",VLOOKUP(A378,'entry data'!B:G,6,0))</f>
        <v>312</v>
      </c>
      <c r="D378" s="9" t="str">
        <f>IF(ISERROR(VLOOKUP(A378,'entry data'!B:C,2,0)),"",VLOOKUP(A378,'entry data'!B:C,2,0))</f>
        <v>Consolidation Loan</v>
      </c>
      <c r="E378" s="9" t="str">
        <f>IF(ISERROR(VLOOKUP(A378,'entry data'!B:E,4,0)),"",VLOOKUP(A378,'entry data'!B:E,4,0))</f>
        <v>weekly</v>
      </c>
      <c r="F378" s="11">
        <f>IF(A378="","",IF(ISERROR(VLOOKUP(A378,'entry data'!B:F,5,0)),"",VLOOKUP(A378,'entry data'!B:F,5,0)))</f>
        <v>15000</v>
      </c>
      <c r="G378" s="12">
        <f>IF(A378="","",IF(ISERROR(VLOOKUP(A378,'entry data'!B:I,8,0)),"",VLOOKUP(A378,'entry data'!B:I,7,0)))</f>
        <v>0.182</v>
      </c>
      <c r="H378" s="13">
        <f>IF(A378="","",IF(B378=1,VLOOKUP(A378,'entry data'!B:D,3,0),I377))</f>
        <v>41990</v>
      </c>
      <c r="I378" s="14">
        <f>IF(A378="","",IF(E378="weekly",7,IF(E378="fortnightly",14,IF(E378="monthly",DATE(IF(MONTH(H378)=12,YEAR(H378)+1,YEAR(H378)),VLOOKUP(MONTH(H378),index!$D$2:$G$13,2,0),DAY(H378)),
IF(E378="quarterly",DATE(IF(MONTH(H378)&gt;=10,YEAR(H378)+1,YEAR(H378)),VLOOKUP(MONTH(H378),index!$D$2:$G$13,3,0),DAY(H378)),
IF(E378="halfyearly",DATE(IF(MONTH(H378)&gt;=7,YEAR(H378)+1,YEAR(H378)),VLOOKUP(MONTH(H378),index!$D$2:$G$13,4,0),DAY(H378)),
DATE(YEAR(H378)+1,MONTH(H378),DAY(H378)))))-H378))+H378)</f>
        <v>41997</v>
      </c>
      <c r="J378" s="9" t="str">
        <f t="shared" si="52"/>
        <v>2014-12</v>
      </c>
      <c r="K378" s="11">
        <f t="shared" si="53"/>
        <v>8442.6234997772717</v>
      </c>
      <c r="L378" s="11">
        <f t="shared" si="54"/>
        <v>49.52284941181459</v>
      </c>
      <c r="M378" s="11">
        <f>IF(A378="","",VLOOKUP(E378,index!$A$1:$B$6,2,0)*K378*G378)</f>
        <v>29.468225585523957</v>
      </c>
      <c r="N378" s="11">
        <f>IF(A378="","",-PMT(G378*VLOOKUP(E378,index!$A$1:$B$6,2,0),C378,F378,0,0))</f>
        <v>78.991074997338544</v>
      </c>
      <c r="O378" s="11">
        <f t="shared" si="55"/>
        <v>8393.1006503654571</v>
      </c>
      <c r="P378" s="11">
        <f t="shared" si="50"/>
        <v>0</v>
      </c>
      <c r="Q378" s="14"/>
    </row>
    <row r="379" spans="1:17" x14ac:dyDescent="0.25">
      <c r="A379" s="9">
        <f>IF(A378="","",IF(B378&lt;C378,A378,IF(A378=MAX('entry data'!$B$8:$B$507),"",A378+1)))</f>
        <v>4</v>
      </c>
      <c r="B379" s="9">
        <f t="shared" si="51"/>
        <v>180</v>
      </c>
      <c r="C379" s="9">
        <f>IF(ISERROR(VLOOKUP(A379,'entry data'!B:G,6,0)),"",VLOOKUP(A379,'entry data'!B:G,6,0))</f>
        <v>312</v>
      </c>
      <c r="D379" s="9" t="str">
        <f>IF(ISERROR(VLOOKUP(A379,'entry data'!B:C,2,0)),"",VLOOKUP(A379,'entry data'!B:C,2,0))</f>
        <v>Consolidation Loan</v>
      </c>
      <c r="E379" s="9" t="str">
        <f>IF(ISERROR(VLOOKUP(A379,'entry data'!B:E,4,0)),"",VLOOKUP(A379,'entry data'!B:E,4,0))</f>
        <v>weekly</v>
      </c>
      <c r="F379" s="11">
        <f>IF(A379="","",IF(ISERROR(VLOOKUP(A379,'entry data'!B:F,5,0)),"",VLOOKUP(A379,'entry data'!B:F,5,0)))</f>
        <v>15000</v>
      </c>
      <c r="G379" s="12">
        <f>IF(A379="","",IF(ISERROR(VLOOKUP(A379,'entry data'!B:I,8,0)),"",VLOOKUP(A379,'entry data'!B:I,7,0)))</f>
        <v>0.182</v>
      </c>
      <c r="H379" s="13">
        <f>IF(A379="","",IF(B379=1,VLOOKUP(A379,'entry data'!B:D,3,0),I378))</f>
        <v>41997</v>
      </c>
      <c r="I379" s="14">
        <f>IF(A379="","",IF(E379="weekly",7,IF(E379="fortnightly",14,IF(E379="monthly",DATE(IF(MONTH(H379)=12,YEAR(H379)+1,YEAR(H379)),VLOOKUP(MONTH(H379),index!$D$2:$G$13,2,0),DAY(H379)),
IF(E379="quarterly",DATE(IF(MONTH(H379)&gt;=10,YEAR(H379)+1,YEAR(H379)),VLOOKUP(MONTH(H379),index!$D$2:$G$13,3,0),DAY(H379)),
IF(E379="halfyearly",DATE(IF(MONTH(H379)&gt;=7,YEAR(H379)+1,YEAR(H379)),VLOOKUP(MONTH(H379),index!$D$2:$G$13,4,0),DAY(H379)),
DATE(YEAR(H379)+1,MONTH(H379),DAY(H379)))))-H379))+H379)</f>
        <v>42004</v>
      </c>
      <c r="J379" s="9" t="str">
        <f t="shared" si="52"/>
        <v>2014-12</v>
      </c>
      <c r="K379" s="11">
        <f t="shared" si="53"/>
        <v>8393.1006503654571</v>
      </c>
      <c r="L379" s="11">
        <f t="shared" si="54"/>
        <v>49.695704508117743</v>
      </c>
      <c r="M379" s="11">
        <f>IF(A379="","",VLOOKUP(E379,index!$A$1:$B$6,2,0)*K379*G379)</f>
        <v>29.295370489220801</v>
      </c>
      <c r="N379" s="11">
        <f>IF(A379="","",-PMT(G379*VLOOKUP(E379,index!$A$1:$B$6,2,0),C379,F379,0,0))</f>
        <v>78.991074997338544</v>
      </c>
      <c r="O379" s="11">
        <f t="shared" si="55"/>
        <v>8343.404945857339</v>
      </c>
      <c r="P379" s="11">
        <f t="shared" si="50"/>
        <v>8343.404945857339</v>
      </c>
      <c r="Q379" s="14"/>
    </row>
    <row r="380" spans="1:17" x14ac:dyDescent="0.25">
      <c r="A380" s="9">
        <f>IF(A379="","",IF(B379&lt;C379,A379,IF(A379=MAX('entry data'!$B$8:$B$507),"",A379+1)))</f>
        <v>4</v>
      </c>
      <c r="B380" s="9">
        <f t="shared" si="51"/>
        <v>181</v>
      </c>
      <c r="C380" s="9">
        <f>IF(ISERROR(VLOOKUP(A380,'entry data'!B:G,6,0)),"",VLOOKUP(A380,'entry data'!B:G,6,0))</f>
        <v>312</v>
      </c>
      <c r="D380" s="9" t="str">
        <f>IF(ISERROR(VLOOKUP(A380,'entry data'!B:C,2,0)),"",VLOOKUP(A380,'entry data'!B:C,2,0))</f>
        <v>Consolidation Loan</v>
      </c>
      <c r="E380" s="9" t="str">
        <f>IF(ISERROR(VLOOKUP(A380,'entry data'!B:E,4,0)),"",VLOOKUP(A380,'entry data'!B:E,4,0))</f>
        <v>weekly</v>
      </c>
      <c r="F380" s="11">
        <f>IF(A380="","",IF(ISERROR(VLOOKUP(A380,'entry data'!B:F,5,0)),"",VLOOKUP(A380,'entry data'!B:F,5,0)))</f>
        <v>15000</v>
      </c>
      <c r="G380" s="12">
        <f>IF(A380="","",IF(ISERROR(VLOOKUP(A380,'entry data'!B:I,8,0)),"",VLOOKUP(A380,'entry data'!B:I,7,0)))</f>
        <v>0.182</v>
      </c>
      <c r="H380" s="13">
        <f>IF(A380="","",IF(B380=1,VLOOKUP(A380,'entry data'!B:D,3,0),I379))</f>
        <v>42004</v>
      </c>
      <c r="I380" s="14">
        <f>IF(A380="","",IF(E380="weekly",7,IF(E380="fortnightly",14,IF(E380="monthly",DATE(IF(MONTH(H380)=12,YEAR(H380)+1,YEAR(H380)),VLOOKUP(MONTH(H380),index!$D$2:$G$13,2,0),DAY(H380)),
IF(E380="quarterly",DATE(IF(MONTH(H380)&gt;=10,YEAR(H380)+1,YEAR(H380)),VLOOKUP(MONTH(H380),index!$D$2:$G$13,3,0),DAY(H380)),
IF(E380="halfyearly",DATE(IF(MONTH(H380)&gt;=7,YEAR(H380)+1,YEAR(H380)),VLOOKUP(MONTH(H380),index!$D$2:$G$13,4,0),DAY(H380)),
DATE(YEAR(H380)+1,MONTH(H380),DAY(H380)))))-H380))+H380)</f>
        <v>42011</v>
      </c>
      <c r="J380" s="9" t="str">
        <f t="shared" si="52"/>
        <v>2015-01</v>
      </c>
      <c r="K380" s="11">
        <f t="shared" si="53"/>
        <v>8343.404945857339</v>
      </c>
      <c r="L380" s="11">
        <f t="shared" si="54"/>
        <v>49.869162939743333</v>
      </c>
      <c r="M380" s="11">
        <f>IF(A380="","",VLOOKUP(E380,index!$A$1:$B$6,2,0)*K380*G380)</f>
        <v>29.121912057595207</v>
      </c>
      <c r="N380" s="11">
        <f>IF(A380="","",-PMT(G380*VLOOKUP(E380,index!$A$1:$B$6,2,0),C380,F380,0,0))</f>
        <v>78.991074997338544</v>
      </c>
      <c r="O380" s="11">
        <f t="shared" si="55"/>
        <v>8293.5357829175955</v>
      </c>
      <c r="P380" s="11">
        <f t="shared" si="50"/>
        <v>0</v>
      </c>
      <c r="Q380" s="14"/>
    </row>
    <row r="381" spans="1:17" x14ac:dyDescent="0.25">
      <c r="A381" s="9">
        <f>IF(A380="","",IF(B380&lt;C380,A380,IF(A380=MAX('entry data'!$B$8:$B$507),"",A380+1)))</f>
        <v>4</v>
      </c>
      <c r="B381" s="9">
        <f t="shared" si="51"/>
        <v>182</v>
      </c>
      <c r="C381" s="9">
        <f>IF(ISERROR(VLOOKUP(A381,'entry data'!B:G,6,0)),"",VLOOKUP(A381,'entry data'!B:G,6,0))</f>
        <v>312</v>
      </c>
      <c r="D381" s="9" t="str">
        <f>IF(ISERROR(VLOOKUP(A381,'entry data'!B:C,2,0)),"",VLOOKUP(A381,'entry data'!B:C,2,0))</f>
        <v>Consolidation Loan</v>
      </c>
      <c r="E381" s="9" t="str">
        <f>IF(ISERROR(VLOOKUP(A381,'entry data'!B:E,4,0)),"",VLOOKUP(A381,'entry data'!B:E,4,0))</f>
        <v>weekly</v>
      </c>
      <c r="F381" s="11">
        <f>IF(A381="","",IF(ISERROR(VLOOKUP(A381,'entry data'!B:F,5,0)),"",VLOOKUP(A381,'entry data'!B:F,5,0)))</f>
        <v>15000</v>
      </c>
      <c r="G381" s="12">
        <f>IF(A381="","",IF(ISERROR(VLOOKUP(A381,'entry data'!B:I,8,0)),"",VLOOKUP(A381,'entry data'!B:I,7,0)))</f>
        <v>0.182</v>
      </c>
      <c r="H381" s="13">
        <f>IF(A381="","",IF(B381=1,VLOOKUP(A381,'entry data'!B:D,3,0),I380))</f>
        <v>42011</v>
      </c>
      <c r="I381" s="14">
        <f>IF(A381="","",IF(E381="weekly",7,IF(E381="fortnightly",14,IF(E381="monthly",DATE(IF(MONTH(H381)=12,YEAR(H381)+1,YEAR(H381)),VLOOKUP(MONTH(H381),index!$D$2:$G$13,2,0),DAY(H381)),
IF(E381="quarterly",DATE(IF(MONTH(H381)&gt;=10,YEAR(H381)+1,YEAR(H381)),VLOOKUP(MONTH(H381),index!$D$2:$G$13,3,0),DAY(H381)),
IF(E381="halfyearly",DATE(IF(MONTH(H381)&gt;=7,YEAR(H381)+1,YEAR(H381)),VLOOKUP(MONTH(H381),index!$D$2:$G$13,4,0),DAY(H381)),
DATE(YEAR(H381)+1,MONTH(H381),DAY(H381)))))-H381))+H381)</f>
        <v>42018</v>
      </c>
      <c r="J381" s="9" t="str">
        <f t="shared" si="52"/>
        <v>2015-01</v>
      </c>
      <c r="K381" s="11">
        <f t="shared" si="53"/>
        <v>8293.5357829175955</v>
      </c>
      <c r="L381" s="11">
        <f t="shared" si="54"/>
        <v>50.04322681257959</v>
      </c>
      <c r="M381" s="11">
        <f>IF(A381="","",VLOOKUP(E381,index!$A$1:$B$6,2,0)*K381*G381)</f>
        <v>28.947848184758953</v>
      </c>
      <c r="N381" s="11">
        <f>IF(A381="","",-PMT(G381*VLOOKUP(E381,index!$A$1:$B$6,2,0),C381,F381,0,0))</f>
        <v>78.991074997338544</v>
      </c>
      <c r="O381" s="11">
        <f t="shared" si="55"/>
        <v>8243.4925561050168</v>
      </c>
      <c r="P381" s="11">
        <f t="shared" si="50"/>
        <v>0</v>
      </c>
      <c r="Q381" s="14"/>
    </row>
    <row r="382" spans="1:17" x14ac:dyDescent="0.25">
      <c r="A382" s="9">
        <f>IF(A381="","",IF(B381&lt;C381,A381,IF(A381=MAX('entry data'!$B$8:$B$507),"",A381+1)))</f>
        <v>4</v>
      </c>
      <c r="B382" s="9">
        <f t="shared" si="51"/>
        <v>183</v>
      </c>
      <c r="C382" s="9">
        <f>IF(ISERROR(VLOOKUP(A382,'entry data'!B:G,6,0)),"",VLOOKUP(A382,'entry data'!B:G,6,0))</f>
        <v>312</v>
      </c>
      <c r="D382" s="9" t="str">
        <f>IF(ISERROR(VLOOKUP(A382,'entry data'!B:C,2,0)),"",VLOOKUP(A382,'entry data'!B:C,2,0))</f>
        <v>Consolidation Loan</v>
      </c>
      <c r="E382" s="9" t="str">
        <f>IF(ISERROR(VLOOKUP(A382,'entry data'!B:E,4,0)),"",VLOOKUP(A382,'entry data'!B:E,4,0))</f>
        <v>weekly</v>
      </c>
      <c r="F382" s="11">
        <f>IF(A382="","",IF(ISERROR(VLOOKUP(A382,'entry data'!B:F,5,0)),"",VLOOKUP(A382,'entry data'!B:F,5,0)))</f>
        <v>15000</v>
      </c>
      <c r="G382" s="12">
        <f>IF(A382="","",IF(ISERROR(VLOOKUP(A382,'entry data'!B:I,8,0)),"",VLOOKUP(A382,'entry data'!B:I,7,0)))</f>
        <v>0.182</v>
      </c>
      <c r="H382" s="13">
        <f>IF(A382="","",IF(B382=1,VLOOKUP(A382,'entry data'!B:D,3,0),I381))</f>
        <v>42018</v>
      </c>
      <c r="I382" s="14">
        <f>IF(A382="","",IF(E382="weekly",7,IF(E382="fortnightly",14,IF(E382="monthly",DATE(IF(MONTH(H382)=12,YEAR(H382)+1,YEAR(H382)),VLOOKUP(MONTH(H382),index!$D$2:$G$13,2,0),DAY(H382)),
IF(E382="quarterly",DATE(IF(MONTH(H382)&gt;=10,YEAR(H382)+1,YEAR(H382)),VLOOKUP(MONTH(H382),index!$D$2:$G$13,3,0),DAY(H382)),
IF(E382="halfyearly",DATE(IF(MONTH(H382)&gt;=7,YEAR(H382)+1,YEAR(H382)),VLOOKUP(MONTH(H382),index!$D$2:$G$13,4,0),DAY(H382)),
DATE(YEAR(H382)+1,MONTH(H382),DAY(H382)))))-H382))+H382)</f>
        <v>42025</v>
      </c>
      <c r="J382" s="9" t="str">
        <f t="shared" si="52"/>
        <v>2015-01</v>
      </c>
      <c r="K382" s="11">
        <f t="shared" si="53"/>
        <v>8243.4925561050168</v>
      </c>
      <c r="L382" s="11">
        <f t="shared" si="54"/>
        <v>50.217898239865143</v>
      </c>
      <c r="M382" s="11">
        <f>IF(A382="","",VLOOKUP(E382,index!$A$1:$B$6,2,0)*K382*G382)</f>
        <v>28.773176757473401</v>
      </c>
      <c r="N382" s="11">
        <f>IF(A382="","",-PMT(G382*VLOOKUP(E382,index!$A$1:$B$6,2,0),C382,F382,0,0))</f>
        <v>78.991074997338544</v>
      </c>
      <c r="O382" s="11">
        <f t="shared" si="55"/>
        <v>8193.2746578651513</v>
      </c>
      <c r="P382" s="11">
        <f t="shared" si="50"/>
        <v>0</v>
      </c>
      <c r="Q382" s="14"/>
    </row>
    <row r="383" spans="1:17" x14ac:dyDescent="0.25">
      <c r="A383" s="9">
        <f>IF(A382="","",IF(B382&lt;C382,A382,IF(A382=MAX('entry data'!$B$8:$B$507),"",A382+1)))</f>
        <v>4</v>
      </c>
      <c r="B383" s="9">
        <f t="shared" si="51"/>
        <v>184</v>
      </c>
      <c r="C383" s="9">
        <f>IF(ISERROR(VLOOKUP(A383,'entry data'!B:G,6,0)),"",VLOOKUP(A383,'entry data'!B:G,6,0))</f>
        <v>312</v>
      </c>
      <c r="D383" s="9" t="str">
        <f>IF(ISERROR(VLOOKUP(A383,'entry data'!B:C,2,0)),"",VLOOKUP(A383,'entry data'!B:C,2,0))</f>
        <v>Consolidation Loan</v>
      </c>
      <c r="E383" s="9" t="str">
        <f>IF(ISERROR(VLOOKUP(A383,'entry data'!B:E,4,0)),"",VLOOKUP(A383,'entry data'!B:E,4,0))</f>
        <v>weekly</v>
      </c>
      <c r="F383" s="11">
        <f>IF(A383="","",IF(ISERROR(VLOOKUP(A383,'entry data'!B:F,5,0)),"",VLOOKUP(A383,'entry data'!B:F,5,0)))</f>
        <v>15000</v>
      </c>
      <c r="G383" s="12">
        <f>IF(A383="","",IF(ISERROR(VLOOKUP(A383,'entry data'!B:I,8,0)),"",VLOOKUP(A383,'entry data'!B:I,7,0)))</f>
        <v>0.182</v>
      </c>
      <c r="H383" s="13">
        <f>IF(A383="","",IF(B383=1,VLOOKUP(A383,'entry data'!B:D,3,0),I382))</f>
        <v>42025</v>
      </c>
      <c r="I383" s="14">
        <f>IF(A383="","",IF(E383="weekly",7,IF(E383="fortnightly",14,IF(E383="monthly",DATE(IF(MONTH(H383)=12,YEAR(H383)+1,YEAR(H383)),VLOOKUP(MONTH(H383),index!$D$2:$G$13,2,0),DAY(H383)),
IF(E383="quarterly",DATE(IF(MONTH(H383)&gt;=10,YEAR(H383)+1,YEAR(H383)),VLOOKUP(MONTH(H383),index!$D$2:$G$13,3,0),DAY(H383)),
IF(E383="halfyearly",DATE(IF(MONTH(H383)&gt;=7,YEAR(H383)+1,YEAR(H383)),VLOOKUP(MONTH(H383),index!$D$2:$G$13,4,0),DAY(H383)),
DATE(YEAR(H383)+1,MONTH(H383),DAY(H383)))))-H383))+H383)</f>
        <v>42032</v>
      </c>
      <c r="J383" s="9" t="str">
        <f t="shared" si="52"/>
        <v>2015-01</v>
      </c>
      <c r="K383" s="11">
        <f t="shared" si="53"/>
        <v>8193.2746578651513</v>
      </c>
      <c r="L383" s="11">
        <f t="shared" si="54"/>
        <v>50.393179342214694</v>
      </c>
      <c r="M383" s="11">
        <f>IF(A383="","",VLOOKUP(E383,index!$A$1:$B$6,2,0)*K383*G383)</f>
        <v>28.597895655123846</v>
      </c>
      <c r="N383" s="11">
        <f>IF(A383="","",-PMT(G383*VLOOKUP(E383,index!$A$1:$B$6,2,0),C383,F383,0,0))</f>
        <v>78.991074997338544</v>
      </c>
      <c r="O383" s="11">
        <f t="shared" si="55"/>
        <v>8142.881478522937</v>
      </c>
      <c r="P383" s="11">
        <f t="shared" si="50"/>
        <v>8142.881478522937</v>
      </c>
      <c r="Q383" s="14"/>
    </row>
    <row r="384" spans="1:17" x14ac:dyDescent="0.25">
      <c r="A384" s="9">
        <f>IF(A383="","",IF(B383&lt;C383,A383,IF(A383=MAX('entry data'!$B$8:$B$507),"",A383+1)))</f>
        <v>4</v>
      </c>
      <c r="B384" s="9">
        <f t="shared" si="51"/>
        <v>185</v>
      </c>
      <c r="C384" s="9">
        <f>IF(ISERROR(VLOOKUP(A384,'entry data'!B:G,6,0)),"",VLOOKUP(A384,'entry data'!B:G,6,0))</f>
        <v>312</v>
      </c>
      <c r="D384" s="9" t="str">
        <f>IF(ISERROR(VLOOKUP(A384,'entry data'!B:C,2,0)),"",VLOOKUP(A384,'entry data'!B:C,2,0))</f>
        <v>Consolidation Loan</v>
      </c>
      <c r="E384" s="9" t="str">
        <f>IF(ISERROR(VLOOKUP(A384,'entry data'!B:E,4,0)),"",VLOOKUP(A384,'entry data'!B:E,4,0))</f>
        <v>weekly</v>
      </c>
      <c r="F384" s="11">
        <f>IF(A384="","",IF(ISERROR(VLOOKUP(A384,'entry data'!B:F,5,0)),"",VLOOKUP(A384,'entry data'!B:F,5,0)))</f>
        <v>15000</v>
      </c>
      <c r="G384" s="12">
        <f>IF(A384="","",IF(ISERROR(VLOOKUP(A384,'entry data'!B:I,8,0)),"",VLOOKUP(A384,'entry data'!B:I,7,0)))</f>
        <v>0.182</v>
      </c>
      <c r="H384" s="13">
        <f>IF(A384="","",IF(B384=1,VLOOKUP(A384,'entry data'!B:D,3,0),I383))</f>
        <v>42032</v>
      </c>
      <c r="I384" s="14">
        <f>IF(A384="","",IF(E384="weekly",7,IF(E384="fortnightly",14,IF(E384="monthly",DATE(IF(MONTH(H384)=12,YEAR(H384)+1,YEAR(H384)),VLOOKUP(MONTH(H384),index!$D$2:$G$13,2,0),DAY(H384)),
IF(E384="quarterly",DATE(IF(MONTH(H384)&gt;=10,YEAR(H384)+1,YEAR(H384)),VLOOKUP(MONTH(H384),index!$D$2:$G$13,3,0),DAY(H384)),
IF(E384="halfyearly",DATE(IF(MONTH(H384)&gt;=7,YEAR(H384)+1,YEAR(H384)),VLOOKUP(MONTH(H384),index!$D$2:$G$13,4,0),DAY(H384)),
DATE(YEAR(H384)+1,MONTH(H384),DAY(H384)))))-H384))+H384)</f>
        <v>42039</v>
      </c>
      <c r="J384" s="9" t="str">
        <f t="shared" si="52"/>
        <v>2015-02</v>
      </c>
      <c r="K384" s="11">
        <f t="shared" si="53"/>
        <v>8142.881478522937</v>
      </c>
      <c r="L384" s="11">
        <f t="shared" si="54"/>
        <v>50.569072247644783</v>
      </c>
      <c r="M384" s="11">
        <f>IF(A384="","",VLOOKUP(E384,index!$A$1:$B$6,2,0)*K384*G384)</f>
        <v>28.42200274969376</v>
      </c>
      <c r="N384" s="11">
        <f>IF(A384="","",-PMT(G384*VLOOKUP(E384,index!$A$1:$B$6,2,0),C384,F384,0,0))</f>
        <v>78.991074997338544</v>
      </c>
      <c r="O384" s="11">
        <f t="shared" si="55"/>
        <v>8092.3124062752922</v>
      </c>
      <c r="P384" s="11">
        <f t="shared" si="50"/>
        <v>0</v>
      </c>
      <c r="Q384" s="14"/>
    </row>
    <row r="385" spans="1:17" x14ac:dyDescent="0.25">
      <c r="A385" s="9">
        <f>IF(A384="","",IF(B384&lt;C384,A384,IF(A384=MAX('entry data'!$B$8:$B$507),"",A384+1)))</f>
        <v>4</v>
      </c>
      <c r="B385" s="9">
        <f t="shared" si="51"/>
        <v>186</v>
      </c>
      <c r="C385" s="9">
        <f>IF(ISERROR(VLOOKUP(A385,'entry data'!B:G,6,0)),"",VLOOKUP(A385,'entry data'!B:G,6,0))</f>
        <v>312</v>
      </c>
      <c r="D385" s="9" t="str">
        <f>IF(ISERROR(VLOOKUP(A385,'entry data'!B:C,2,0)),"",VLOOKUP(A385,'entry data'!B:C,2,0))</f>
        <v>Consolidation Loan</v>
      </c>
      <c r="E385" s="9" t="str">
        <f>IF(ISERROR(VLOOKUP(A385,'entry data'!B:E,4,0)),"",VLOOKUP(A385,'entry data'!B:E,4,0))</f>
        <v>weekly</v>
      </c>
      <c r="F385" s="11">
        <f>IF(A385="","",IF(ISERROR(VLOOKUP(A385,'entry data'!B:F,5,0)),"",VLOOKUP(A385,'entry data'!B:F,5,0)))</f>
        <v>15000</v>
      </c>
      <c r="G385" s="12">
        <f>IF(A385="","",IF(ISERROR(VLOOKUP(A385,'entry data'!B:I,8,0)),"",VLOOKUP(A385,'entry data'!B:I,7,0)))</f>
        <v>0.182</v>
      </c>
      <c r="H385" s="13">
        <f>IF(A385="","",IF(B385=1,VLOOKUP(A385,'entry data'!B:D,3,0),I384))</f>
        <v>42039</v>
      </c>
      <c r="I385" s="14">
        <f>IF(A385="","",IF(E385="weekly",7,IF(E385="fortnightly",14,IF(E385="monthly",DATE(IF(MONTH(H385)=12,YEAR(H385)+1,YEAR(H385)),VLOOKUP(MONTH(H385),index!$D$2:$G$13,2,0),DAY(H385)),
IF(E385="quarterly",DATE(IF(MONTH(H385)&gt;=10,YEAR(H385)+1,YEAR(H385)),VLOOKUP(MONTH(H385),index!$D$2:$G$13,3,0),DAY(H385)),
IF(E385="halfyearly",DATE(IF(MONTH(H385)&gt;=7,YEAR(H385)+1,YEAR(H385)),VLOOKUP(MONTH(H385),index!$D$2:$G$13,4,0),DAY(H385)),
DATE(YEAR(H385)+1,MONTH(H385),DAY(H385)))))-H385))+H385)</f>
        <v>42046</v>
      </c>
      <c r="J385" s="9" t="str">
        <f t="shared" si="52"/>
        <v>2015-02</v>
      </c>
      <c r="K385" s="11">
        <f t="shared" si="53"/>
        <v>8092.3124062752922</v>
      </c>
      <c r="L385" s="11">
        <f t="shared" si="54"/>
        <v>50.745579091599581</v>
      </c>
      <c r="M385" s="11">
        <f>IF(A385="","",VLOOKUP(E385,index!$A$1:$B$6,2,0)*K385*G385)</f>
        <v>28.245495905738963</v>
      </c>
      <c r="N385" s="11">
        <f>IF(A385="","",-PMT(G385*VLOOKUP(E385,index!$A$1:$B$6,2,0),C385,F385,0,0))</f>
        <v>78.991074997338544</v>
      </c>
      <c r="O385" s="11">
        <f t="shared" si="55"/>
        <v>8041.566827183693</v>
      </c>
      <c r="P385" s="11">
        <f t="shared" si="50"/>
        <v>0</v>
      </c>
      <c r="Q385" s="14"/>
    </row>
    <row r="386" spans="1:17" x14ac:dyDescent="0.25">
      <c r="A386" s="9">
        <f>IF(A385="","",IF(B385&lt;C385,A385,IF(A385=MAX('entry data'!$B$8:$B$507),"",A385+1)))</f>
        <v>4</v>
      </c>
      <c r="B386" s="9">
        <f t="shared" si="51"/>
        <v>187</v>
      </c>
      <c r="C386" s="9">
        <f>IF(ISERROR(VLOOKUP(A386,'entry data'!B:G,6,0)),"",VLOOKUP(A386,'entry data'!B:G,6,0))</f>
        <v>312</v>
      </c>
      <c r="D386" s="9" t="str">
        <f>IF(ISERROR(VLOOKUP(A386,'entry data'!B:C,2,0)),"",VLOOKUP(A386,'entry data'!B:C,2,0))</f>
        <v>Consolidation Loan</v>
      </c>
      <c r="E386" s="9" t="str">
        <f>IF(ISERROR(VLOOKUP(A386,'entry data'!B:E,4,0)),"",VLOOKUP(A386,'entry data'!B:E,4,0))</f>
        <v>weekly</v>
      </c>
      <c r="F386" s="11">
        <f>IF(A386="","",IF(ISERROR(VLOOKUP(A386,'entry data'!B:F,5,0)),"",VLOOKUP(A386,'entry data'!B:F,5,0)))</f>
        <v>15000</v>
      </c>
      <c r="G386" s="12">
        <f>IF(A386="","",IF(ISERROR(VLOOKUP(A386,'entry data'!B:I,8,0)),"",VLOOKUP(A386,'entry data'!B:I,7,0)))</f>
        <v>0.182</v>
      </c>
      <c r="H386" s="13">
        <f>IF(A386="","",IF(B386=1,VLOOKUP(A386,'entry data'!B:D,3,0),I385))</f>
        <v>42046</v>
      </c>
      <c r="I386" s="14">
        <f>IF(A386="","",IF(E386="weekly",7,IF(E386="fortnightly",14,IF(E386="monthly",DATE(IF(MONTH(H386)=12,YEAR(H386)+1,YEAR(H386)),VLOOKUP(MONTH(H386),index!$D$2:$G$13,2,0),DAY(H386)),
IF(E386="quarterly",DATE(IF(MONTH(H386)&gt;=10,YEAR(H386)+1,YEAR(H386)),VLOOKUP(MONTH(H386),index!$D$2:$G$13,3,0),DAY(H386)),
IF(E386="halfyearly",DATE(IF(MONTH(H386)&gt;=7,YEAR(H386)+1,YEAR(H386)),VLOOKUP(MONTH(H386),index!$D$2:$G$13,4,0),DAY(H386)),
DATE(YEAR(H386)+1,MONTH(H386),DAY(H386)))))-H386))+H386)</f>
        <v>42053</v>
      </c>
      <c r="J386" s="9" t="str">
        <f t="shared" si="52"/>
        <v>2015-02</v>
      </c>
      <c r="K386" s="11">
        <f t="shared" si="53"/>
        <v>8041.566827183693</v>
      </c>
      <c r="L386" s="11">
        <f t="shared" si="54"/>
        <v>50.922702016976828</v>
      </c>
      <c r="M386" s="11">
        <f>IF(A386="","",VLOOKUP(E386,index!$A$1:$B$6,2,0)*K386*G386)</f>
        <v>28.068372980361712</v>
      </c>
      <c r="N386" s="11">
        <f>IF(A386="","",-PMT(G386*VLOOKUP(E386,index!$A$1:$B$6,2,0),C386,F386,0,0))</f>
        <v>78.991074997338544</v>
      </c>
      <c r="O386" s="11">
        <f t="shared" si="55"/>
        <v>7990.6441251667165</v>
      </c>
      <c r="P386" s="11">
        <f t="shared" si="50"/>
        <v>0</v>
      </c>
      <c r="Q386" s="14"/>
    </row>
    <row r="387" spans="1:17" x14ac:dyDescent="0.25">
      <c r="A387" s="9">
        <f>IF(A386="","",IF(B386&lt;C386,A386,IF(A386=MAX('entry data'!$B$8:$B$507),"",A386+1)))</f>
        <v>4</v>
      </c>
      <c r="B387" s="9">
        <f t="shared" si="51"/>
        <v>188</v>
      </c>
      <c r="C387" s="9">
        <f>IF(ISERROR(VLOOKUP(A387,'entry data'!B:G,6,0)),"",VLOOKUP(A387,'entry data'!B:G,6,0))</f>
        <v>312</v>
      </c>
      <c r="D387" s="9" t="str">
        <f>IF(ISERROR(VLOOKUP(A387,'entry data'!B:C,2,0)),"",VLOOKUP(A387,'entry data'!B:C,2,0))</f>
        <v>Consolidation Loan</v>
      </c>
      <c r="E387" s="9" t="str">
        <f>IF(ISERROR(VLOOKUP(A387,'entry data'!B:E,4,0)),"",VLOOKUP(A387,'entry data'!B:E,4,0))</f>
        <v>weekly</v>
      </c>
      <c r="F387" s="11">
        <f>IF(A387="","",IF(ISERROR(VLOOKUP(A387,'entry data'!B:F,5,0)),"",VLOOKUP(A387,'entry data'!B:F,5,0)))</f>
        <v>15000</v>
      </c>
      <c r="G387" s="12">
        <f>IF(A387="","",IF(ISERROR(VLOOKUP(A387,'entry data'!B:I,8,0)),"",VLOOKUP(A387,'entry data'!B:I,7,0)))</f>
        <v>0.182</v>
      </c>
      <c r="H387" s="13">
        <f>IF(A387="","",IF(B387=1,VLOOKUP(A387,'entry data'!B:D,3,0),I386))</f>
        <v>42053</v>
      </c>
      <c r="I387" s="14">
        <f>IF(A387="","",IF(E387="weekly",7,IF(E387="fortnightly",14,IF(E387="monthly",DATE(IF(MONTH(H387)=12,YEAR(H387)+1,YEAR(H387)),VLOOKUP(MONTH(H387),index!$D$2:$G$13,2,0),DAY(H387)),
IF(E387="quarterly",DATE(IF(MONTH(H387)&gt;=10,YEAR(H387)+1,YEAR(H387)),VLOOKUP(MONTH(H387),index!$D$2:$G$13,3,0),DAY(H387)),
IF(E387="halfyearly",DATE(IF(MONTH(H387)&gt;=7,YEAR(H387)+1,YEAR(H387)),VLOOKUP(MONTH(H387),index!$D$2:$G$13,4,0),DAY(H387)),
DATE(YEAR(H387)+1,MONTH(H387),DAY(H387)))))-H387))+H387)</f>
        <v>42060</v>
      </c>
      <c r="J387" s="9" t="str">
        <f t="shared" si="52"/>
        <v>2015-02</v>
      </c>
      <c r="K387" s="11">
        <f t="shared" si="53"/>
        <v>7990.6441251667165</v>
      </c>
      <c r="L387" s="11">
        <f t="shared" si="54"/>
        <v>51.100443174153895</v>
      </c>
      <c r="M387" s="11">
        <f>IF(A387="","",VLOOKUP(E387,index!$A$1:$B$6,2,0)*K387*G387)</f>
        <v>27.890631823184648</v>
      </c>
      <c r="N387" s="11">
        <f>IF(A387="","",-PMT(G387*VLOOKUP(E387,index!$A$1:$B$6,2,0),C387,F387,0,0))</f>
        <v>78.991074997338544</v>
      </c>
      <c r="O387" s="11">
        <f t="shared" si="55"/>
        <v>7939.5436819925626</v>
      </c>
      <c r="P387" s="11">
        <f t="shared" ref="P387:P450" si="56">IF(A387="","",IF(J387&lt;&gt;J388,O387,0))</f>
        <v>7939.5436819925626</v>
      </c>
      <c r="Q387" s="14"/>
    </row>
    <row r="388" spans="1:17" x14ac:dyDescent="0.25">
      <c r="A388" s="9">
        <f>IF(A387="","",IF(B387&lt;C387,A387,IF(A387=MAX('entry data'!$B$8:$B$507),"",A387+1)))</f>
        <v>4</v>
      </c>
      <c r="B388" s="9">
        <f t="shared" si="51"/>
        <v>189</v>
      </c>
      <c r="C388" s="9">
        <f>IF(ISERROR(VLOOKUP(A388,'entry data'!B:G,6,0)),"",VLOOKUP(A388,'entry data'!B:G,6,0))</f>
        <v>312</v>
      </c>
      <c r="D388" s="9" t="str">
        <f>IF(ISERROR(VLOOKUP(A388,'entry data'!B:C,2,0)),"",VLOOKUP(A388,'entry data'!B:C,2,0))</f>
        <v>Consolidation Loan</v>
      </c>
      <c r="E388" s="9" t="str">
        <f>IF(ISERROR(VLOOKUP(A388,'entry data'!B:E,4,0)),"",VLOOKUP(A388,'entry data'!B:E,4,0))</f>
        <v>weekly</v>
      </c>
      <c r="F388" s="11">
        <f>IF(A388="","",IF(ISERROR(VLOOKUP(A388,'entry data'!B:F,5,0)),"",VLOOKUP(A388,'entry data'!B:F,5,0)))</f>
        <v>15000</v>
      </c>
      <c r="G388" s="12">
        <f>IF(A388="","",IF(ISERROR(VLOOKUP(A388,'entry data'!B:I,8,0)),"",VLOOKUP(A388,'entry data'!B:I,7,0)))</f>
        <v>0.182</v>
      </c>
      <c r="H388" s="13">
        <f>IF(A388="","",IF(B388=1,VLOOKUP(A388,'entry data'!B:D,3,0),I387))</f>
        <v>42060</v>
      </c>
      <c r="I388" s="14">
        <f>IF(A388="","",IF(E388="weekly",7,IF(E388="fortnightly",14,IF(E388="monthly",DATE(IF(MONTH(H388)=12,YEAR(H388)+1,YEAR(H388)),VLOOKUP(MONTH(H388),index!$D$2:$G$13,2,0),DAY(H388)),
IF(E388="quarterly",DATE(IF(MONTH(H388)&gt;=10,YEAR(H388)+1,YEAR(H388)),VLOOKUP(MONTH(H388),index!$D$2:$G$13,3,0),DAY(H388)),
IF(E388="halfyearly",DATE(IF(MONTH(H388)&gt;=7,YEAR(H388)+1,YEAR(H388)),VLOOKUP(MONTH(H388),index!$D$2:$G$13,4,0),DAY(H388)),
DATE(YEAR(H388)+1,MONTH(H388),DAY(H388)))))-H388))+H388)</f>
        <v>42067</v>
      </c>
      <c r="J388" s="9" t="str">
        <f t="shared" si="52"/>
        <v>2015-03</v>
      </c>
      <c r="K388" s="11">
        <f t="shared" si="53"/>
        <v>7939.5436819925626</v>
      </c>
      <c r="L388" s="11">
        <f t="shared" si="54"/>
        <v>51.278804721013813</v>
      </c>
      <c r="M388" s="11">
        <f>IF(A388="","",VLOOKUP(E388,index!$A$1:$B$6,2,0)*K388*G388)</f>
        <v>27.712270276324727</v>
      </c>
      <c r="N388" s="11">
        <f>IF(A388="","",-PMT(G388*VLOOKUP(E388,index!$A$1:$B$6,2,0),C388,F388,0,0))</f>
        <v>78.991074997338544</v>
      </c>
      <c r="O388" s="11">
        <f t="shared" si="55"/>
        <v>7888.2648772715484</v>
      </c>
      <c r="P388" s="11">
        <f t="shared" si="56"/>
        <v>0</v>
      </c>
      <c r="Q388" s="14"/>
    </row>
    <row r="389" spans="1:17" x14ac:dyDescent="0.25">
      <c r="A389" s="9">
        <f>IF(A388="","",IF(B388&lt;C388,A388,IF(A388=MAX('entry data'!$B$8:$B$507),"",A388+1)))</f>
        <v>4</v>
      </c>
      <c r="B389" s="9">
        <f t="shared" si="51"/>
        <v>190</v>
      </c>
      <c r="C389" s="9">
        <f>IF(ISERROR(VLOOKUP(A389,'entry data'!B:G,6,0)),"",VLOOKUP(A389,'entry data'!B:G,6,0))</f>
        <v>312</v>
      </c>
      <c r="D389" s="9" t="str">
        <f>IF(ISERROR(VLOOKUP(A389,'entry data'!B:C,2,0)),"",VLOOKUP(A389,'entry data'!B:C,2,0))</f>
        <v>Consolidation Loan</v>
      </c>
      <c r="E389" s="9" t="str">
        <f>IF(ISERROR(VLOOKUP(A389,'entry data'!B:E,4,0)),"",VLOOKUP(A389,'entry data'!B:E,4,0))</f>
        <v>weekly</v>
      </c>
      <c r="F389" s="11">
        <f>IF(A389="","",IF(ISERROR(VLOOKUP(A389,'entry data'!B:F,5,0)),"",VLOOKUP(A389,'entry data'!B:F,5,0)))</f>
        <v>15000</v>
      </c>
      <c r="G389" s="12">
        <f>IF(A389="","",IF(ISERROR(VLOOKUP(A389,'entry data'!B:I,8,0)),"",VLOOKUP(A389,'entry data'!B:I,7,0)))</f>
        <v>0.182</v>
      </c>
      <c r="H389" s="13">
        <f>IF(A389="","",IF(B389=1,VLOOKUP(A389,'entry data'!B:D,3,0),I388))</f>
        <v>42067</v>
      </c>
      <c r="I389" s="14">
        <f>IF(A389="","",IF(E389="weekly",7,IF(E389="fortnightly",14,IF(E389="monthly",DATE(IF(MONTH(H389)=12,YEAR(H389)+1,YEAR(H389)),VLOOKUP(MONTH(H389),index!$D$2:$G$13,2,0),DAY(H389)),
IF(E389="quarterly",DATE(IF(MONTH(H389)&gt;=10,YEAR(H389)+1,YEAR(H389)),VLOOKUP(MONTH(H389),index!$D$2:$G$13,3,0),DAY(H389)),
IF(E389="halfyearly",DATE(IF(MONTH(H389)&gt;=7,YEAR(H389)+1,YEAR(H389)),VLOOKUP(MONTH(H389),index!$D$2:$G$13,4,0),DAY(H389)),
DATE(YEAR(H389)+1,MONTH(H389),DAY(H389)))))-H389))+H389)</f>
        <v>42074</v>
      </c>
      <c r="J389" s="9" t="str">
        <f t="shared" si="52"/>
        <v>2015-03</v>
      </c>
      <c r="K389" s="11">
        <f t="shared" si="53"/>
        <v>7888.2648772715484</v>
      </c>
      <c r="L389" s="11">
        <f t="shared" si="54"/>
        <v>51.457788822971551</v>
      </c>
      <c r="M389" s="11">
        <f>IF(A389="","",VLOOKUP(E389,index!$A$1:$B$6,2,0)*K389*G389)</f>
        <v>27.533286174366996</v>
      </c>
      <c r="N389" s="11">
        <f>IF(A389="","",-PMT(G389*VLOOKUP(E389,index!$A$1:$B$6,2,0),C389,F389,0,0))</f>
        <v>78.991074997338544</v>
      </c>
      <c r="O389" s="11">
        <f t="shared" si="55"/>
        <v>7836.8070884485769</v>
      </c>
      <c r="P389" s="11">
        <f t="shared" si="56"/>
        <v>0</v>
      </c>
      <c r="Q389" s="14"/>
    </row>
    <row r="390" spans="1:17" x14ac:dyDescent="0.25">
      <c r="A390" s="9">
        <f>IF(A389="","",IF(B389&lt;C389,A389,IF(A389=MAX('entry data'!$B$8:$B$507),"",A389+1)))</f>
        <v>4</v>
      </c>
      <c r="B390" s="9">
        <f t="shared" si="51"/>
        <v>191</v>
      </c>
      <c r="C390" s="9">
        <f>IF(ISERROR(VLOOKUP(A390,'entry data'!B:G,6,0)),"",VLOOKUP(A390,'entry data'!B:G,6,0))</f>
        <v>312</v>
      </c>
      <c r="D390" s="9" t="str">
        <f>IF(ISERROR(VLOOKUP(A390,'entry data'!B:C,2,0)),"",VLOOKUP(A390,'entry data'!B:C,2,0))</f>
        <v>Consolidation Loan</v>
      </c>
      <c r="E390" s="9" t="str">
        <f>IF(ISERROR(VLOOKUP(A390,'entry data'!B:E,4,0)),"",VLOOKUP(A390,'entry data'!B:E,4,0))</f>
        <v>weekly</v>
      </c>
      <c r="F390" s="11">
        <f>IF(A390="","",IF(ISERROR(VLOOKUP(A390,'entry data'!B:F,5,0)),"",VLOOKUP(A390,'entry data'!B:F,5,0)))</f>
        <v>15000</v>
      </c>
      <c r="G390" s="12">
        <f>IF(A390="","",IF(ISERROR(VLOOKUP(A390,'entry data'!B:I,8,0)),"",VLOOKUP(A390,'entry data'!B:I,7,0)))</f>
        <v>0.182</v>
      </c>
      <c r="H390" s="13">
        <f>IF(A390="","",IF(B390=1,VLOOKUP(A390,'entry data'!B:D,3,0),I389))</f>
        <v>42074</v>
      </c>
      <c r="I390" s="14">
        <f>IF(A390="","",IF(E390="weekly",7,IF(E390="fortnightly",14,IF(E390="monthly",DATE(IF(MONTH(H390)=12,YEAR(H390)+1,YEAR(H390)),VLOOKUP(MONTH(H390),index!$D$2:$G$13,2,0),DAY(H390)),
IF(E390="quarterly",DATE(IF(MONTH(H390)&gt;=10,YEAR(H390)+1,YEAR(H390)),VLOOKUP(MONTH(H390),index!$D$2:$G$13,3,0),DAY(H390)),
IF(E390="halfyearly",DATE(IF(MONTH(H390)&gt;=7,YEAR(H390)+1,YEAR(H390)),VLOOKUP(MONTH(H390),index!$D$2:$G$13,4,0),DAY(H390)),
DATE(YEAR(H390)+1,MONTH(H390),DAY(H390)))))-H390))+H390)</f>
        <v>42081</v>
      </c>
      <c r="J390" s="9" t="str">
        <f t="shared" si="52"/>
        <v>2015-03</v>
      </c>
      <c r="K390" s="11">
        <f t="shared" si="53"/>
        <v>7836.8070884485769</v>
      </c>
      <c r="L390" s="11">
        <f t="shared" si="54"/>
        <v>51.637397653000221</v>
      </c>
      <c r="M390" s="11">
        <f>IF(A390="","",VLOOKUP(E390,index!$A$1:$B$6,2,0)*K390*G390)</f>
        <v>27.353677344338323</v>
      </c>
      <c r="N390" s="11">
        <f>IF(A390="","",-PMT(G390*VLOOKUP(E390,index!$A$1:$B$6,2,0),C390,F390,0,0))</f>
        <v>78.991074997338544</v>
      </c>
      <c r="O390" s="11">
        <f t="shared" si="55"/>
        <v>7785.1696907955766</v>
      </c>
      <c r="P390" s="11">
        <f t="shared" si="56"/>
        <v>0</v>
      </c>
      <c r="Q390" s="14"/>
    </row>
    <row r="391" spans="1:17" x14ac:dyDescent="0.25">
      <c r="A391" s="9">
        <f>IF(A390="","",IF(B390&lt;C390,A390,IF(A390=MAX('entry data'!$B$8:$B$507),"",A390+1)))</f>
        <v>4</v>
      </c>
      <c r="B391" s="9">
        <f t="shared" si="51"/>
        <v>192</v>
      </c>
      <c r="C391" s="9">
        <f>IF(ISERROR(VLOOKUP(A391,'entry data'!B:G,6,0)),"",VLOOKUP(A391,'entry data'!B:G,6,0))</f>
        <v>312</v>
      </c>
      <c r="D391" s="9" t="str">
        <f>IF(ISERROR(VLOOKUP(A391,'entry data'!B:C,2,0)),"",VLOOKUP(A391,'entry data'!B:C,2,0))</f>
        <v>Consolidation Loan</v>
      </c>
      <c r="E391" s="9" t="str">
        <f>IF(ISERROR(VLOOKUP(A391,'entry data'!B:E,4,0)),"",VLOOKUP(A391,'entry data'!B:E,4,0))</f>
        <v>weekly</v>
      </c>
      <c r="F391" s="11">
        <f>IF(A391="","",IF(ISERROR(VLOOKUP(A391,'entry data'!B:F,5,0)),"",VLOOKUP(A391,'entry data'!B:F,5,0)))</f>
        <v>15000</v>
      </c>
      <c r="G391" s="12">
        <f>IF(A391="","",IF(ISERROR(VLOOKUP(A391,'entry data'!B:I,8,0)),"",VLOOKUP(A391,'entry data'!B:I,7,0)))</f>
        <v>0.182</v>
      </c>
      <c r="H391" s="13">
        <f>IF(A391="","",IF(B391=1,VLOOKUP(A391,'entry data'!B:D,3,0),I390))</f>
        <v>42081</v>
      </c>
      <c r="I391" s="14">
        <f>IF(A391="","",IF(E391="weekly",7,IF(E391="fortnightly",14,IF(E391="monthly",DATE(IF(MONTH(H391)=12,YEAR(H391)+1,YEAR(H391)),VLOOKUP(MONTH(H391),index!$D$2:$G$13,2,0),DAY(H391)),
IF(E391="quarterly",DATE(IF(MONTH(H391)&gt;=10,YEAR(H391)+1,YEAR(H391)),VLOOKUP(MONTH(H391),index!$D$2:$G$13,3,0),DAY(H391)),
IF(E391="halfyearly",DATE(IF(MONTH(H391)&gt;=7,YEAR(H391)+1,YEAR(H391)),VLOOKUP(MONTH(H391),index!$D$2:$G$13,4,0),DAY(H391)),
DATE(YEAR(H391)+1,MONTH(H391),DAY(H391)))))-H391))+H391)</f>
        <v>42088</v>
      </c>
      <c r="J391" s="9" t="str">
        <f t="shared" si="52"/>
        <v>2015-03</v>
      </c>
      <c r="K391" s="11">
        <f t="shared" si="53"/>
        <v>7785.1696907955766</v>
      </c>
      <c r="L391" s="11">
        <f t="shared" si="54"/>
        <v>51.817633391657537</v>
      </c>
      <c r="M391" s="11">
        <f>IF(A391="","",VLOOKUP(E391,index!$A$1:$B$6,2,0)*K391*G391)</f>
        <v>27.173441605681003</v>
      </c>
      <c r="N391" s="11">
        <f>IF(A391="","",-PMT(G391*VLOOKUP(E391,index!$A$1:$B$6,2,0),C391,F391,0,0))</f>
        <v>78.991074997338544</v>
      </c>
      <c r="O391" s="11">
        <f t="shared" si="55"/>
        <v>7733.3520574039194</v>
      </c>
      <c r="P391" s="11">
        <f t="shared" si="56"/>
        <v>7733.3520574039194</v>
      </c>
      <c r="Q391" s="14"/>
    </row>
    <row r="392" spans="1:17" x14ac:dyDescent="0.25">
      <c r="A392" s="9">
        <f>IF(A391="","",IF(B391&lt;C391,A391,IF(A391=MAX('entry data'!$B$8:$B$507),"",A391+1)))</f>
        <v>4</v>
      </c>
      <c r="B392" s="9">
        <f t="shared" si="51"/>
        <v>193</v>
      </c>
      <c r="C392" s="9">
        <f>IF(ISERROR(VLOOKUP(A392,'entry data'!B:G,6,0)),"",VLOOKUP(A392,'entry data'!B:G,6,0))</f>
        <v>312</v>
      </c>
      <c r="D392" s="9" t="str">
        <f>IF(ISERROR(VLOOKUP(A392,'entry data'!B:C,2,0)),"",VLOOKUP(A392,'entry data'!B:C,2,0))</f>
        <v>Consolidation Loan</v>
      </c>
      <c r="E392" s="9" t="str">
        <f>IF(ISERROR(VLOOKUP(A392,'entry data'!B:E,4,0)),"",VLOOKUP(A392,'entry data'!B:E,4,0))</f>
        <v>weekly</v>
      </c>
      <c r="F392" s="11">
        <f>IF(A392="","",IF(ISERROR(VLOOKUP(A392,'entry data'!B:F,5,0)),"",VLOOKUP(A392,'entry data'!B:F,5,0)))</f>
        <v>15000</v>
      </c>
      <c r="G392" s="12">
        <f>IF(A392="","",IF(ISERROR(VLOOKUP(A392,'entry data'!B:I,8,0)),"",VLOOKUP(A392,'entry data'!B:I,7,0)))</f>
        <v>0.182</v>
      </c>
      <c r="H392" s="13">
        <f>IF(A392="","",IF(B392=1,VLOOKUP(A392,'entry data'!B:D,3,0),I391))</f>
        <v>42088</v>
      </c>
      <c r="I392" s="14">
        <f>IF(A392="","",IF(E392="weekly",7,IF(E392="fortnightly",14,IF(E392="monthly",DATE(IF(MONTH(H392)=12,YEAR(H392)+1,YEAR(H392)),VLOOKUP(MONTH(H392),index!$D$2:$G$13,2,0),DAY(H392)),
IF(E392="quarterly",DATE(IF(MONTH(H392)&gt;=10,YEAR(H392)+1,YEAR(H392)),VLOOKUP(MONTH(H392),index!$D$2:$G$13,3,0),DAY(H392)),
IF(E392="halfyearly",DATE(IF(MONTH(H392)&gt;=7,YEAR(H392)+1,YEAR(H392)),VLOOKUP(MONTH(H392),index!$D$2:$G$13,4,0),DAY(H392)),
DATE(YEAR(H392)+1,MONTH(H392),DAY(H392)))))-H392))+H392)</f>
        <v>42095</v>
      </c>
      <c r="J392" s="9" t="str">
        <f t="shared" si="52"/>
        <v>2015-04</v>
      </c>
      <c r="K392" s="11">
        <f t="shared" si="53"/>
        <v>7733.3520574039194</v>
      </c>
      <c r="L392" s="11">
        <f t="shared" si="54"/>
        <v>51.998498227112265</v>
      </c>
      <c r="M392" s="11">
        <f>IF(A392="","",VLOOKUP(E392,index!$A$1:$B$6,2,0)*K392*G392)</f>
        <v>26.992576770226282</v>
      </c>
      <c r="N392" s="11">
        <f>IF(A392="","",-PMT(G392*VLOOKUP(E392,index!$A$1:$B$6,2,0),C392,F392,0,0))</f>
        <v>78.991074997338544</v>
      </c>
      <c r="O392" s="11">
        <f t="shared" si="55"/>
        <v>7681.3535591768068</v>
      </c>
      <c r="P392" s="11">
        <f t="shared" si="56"/>
        <v>0</v>
      </c>
      <c r="Q392" s="14"/>
    </row>
    <row r="393" spans="1:17" x14ac:dyDescent="0.25">
      <c r="A393" s="9">
        <f>IF(A392="","",IF(B392&lt;C392,A392,IF(A392=MAX('entry data'!$B$8:$B$507),"",A392+1)))</f>
        <v>4</v>
      </c>
      <c r="B393" s="9">
        <f t="shared" si="51"/>
        <v>194</v>
      </c>
      <c r="C393" s="9">
        <f>IF(ISERROR(VLOOKUP(A393,'entry data'!B:G,6,0)),"",VLOOKUP(A393,'entry data'!B:G,6,0))</f>
        <v>312</v>
      </c>
      <c r="D393" s="9" t="str">
        <f>IF(ISERROR(VLOOKUP(A393,'entry data'!B:C,2,0)),"",VLOOKUP(A393,'entry data'!B:C,2,0))</f>
        <v>Consolidation Loan</v>
      </c>
      <c r="E393" s="9" t="str">
        <f>IF(ISERROR(VLOOKUP(A393,'entry data'!B:E,4,0)),"",VLOOKUP(A393,'entry data'!B:E,4,0))</f>
        <v>weekly</v>
      </c>
      <c r="F393" s="11">
        <f>IF(A393="","",IF(ISERROR(VLOOKUP(A393,'entry data'!B:F,5,0)),"",VLOOKUP(A393,'entry data'!B:F,5,0)))</f>
        <v>15000</v>
      </c>
      <c r="G393" s="12">
        <f>IF(A393="","",IF(ISERROR(VLOOKUP(A393,'entry data'!B:I,8,0)),"",VLOOKUP(A393,'entry data'!B:I,7,0)))</f>
        <v>0.182</v>
      </c>
      <c r="H393" s="13">
        <f>IF(A393="","",IF(B393=1,VLOOKUP(A393,'entry data'!B:D,3,0),I392))</f>
        <v>42095</v>
      </c>
      <c r="I393" s="14">
        <f>IF(A393="","",IF(E393="weekly",7,IF(E393="fortnightly",14,IF(E393="monthly",DATE(IF(MONTH(H393)=12,YEAR(H393)+1,YEAR(H393)),VLOOKUP(MONTH(H393),index!$D$2:$G$13,2,0),DAY(H393)),
IF(E393="quarterly",DATE(IF(MONTH(H393)&gt;=10,YEAR(H393)+1,YEAR(H393)),VLOOKUP(MONTH(H393),index!$D$2:$G$13,3,0),DAY(H393)),
IF(E393="halfyearly",DATE(IF(MONTH(H393)&gt;=7,YEAR(H393)+1,YEAR(H393)),VLOOKUP(MONTH(H393),index!$D$2:$G$13,4,0),DAY(H393)),
DATE(YEAR(H393)+1,MONTH(H393),DAY(H393)))))-H393))+H393)</f>
        <v>42102</v>
      </c>
      <c r="J393" s="9" t="str">
        <f t="shared" si="52"/>
        <v>2015-04</v>
      </c>
      <c r="K393" s="11">
        <f t="shared" si="53"/>
        <v>7681.3535591768068</v>
      </c>
      <c r="L393" s="11">
        <f t="shared" si="54"/>
        <v>52.179994355170734</v>
      </c>
      <c r="M393" s="11">
        <f>IF(A393="","",VLOOKUP(E393,index!$A$1:$B$6,2,0)*K393*G393)</f>
        <v>26.811080642167813</v>
      </c>
      <c r="N393" s="11">
        <f>IF(A393="","",-PMT(G393*VLOOKUP(E393,index!$A$1:$B$6,2,0),C393,F393,0,0))</f>
        <v>78.991074997338544</v>
      </c>
      <c r="O393" s="11">
        <f t="shared" si="55"/>
        <v>7629.1735648216363</v>
      </c>
      <c r="P393" s="11">
        <f t="shared" si="56"/>
        <v>0</v>
      </c>
      <c r="Q393" s="14"/>
    </row>
    <row r="394" spans="1:17" x14ac:dyDescent="0.25">
      <c r="A394" s="9">
        <f>IF(A393="","",IF(B393&lt;C393,A393,IF(A393=MAX('entry data'!$B$8:$B$507),"",A393+1)))</f>
        <v>4</v>
      </c>
      <c r="B394" s="9">
        <f t="shared" si="51"/>
        <v>195</v>
      </c>
      <c r="C394" s="9">
        <f>IF(ISERROR(VLOOKUP(A394,'entry data'!B:G,6,0)),"",VLOOKUP(A394,'entry data'!B:G,6,0))</f>
        <v>312</v>
      </c>
      <c r="D394" s="9" t="str">
        <f>IF(ISERROR(VLOOKUP(A394,'entry data'!B:C,2,0)),"",VLOOKUP(A394,'entry data'!B:C,2,0))</f>
        <v>Consolidation Loan</v>
      </c>
      <c r="E394" s="9" t="str">
        <f>IF(ISERROR(VLOOKUP(A394,'entry data'!B:E,4,0)),"",VLOOKUP(A394,'entry data'!B:E,4,0))</f>
        <v>weekly</v>
      </c>
      <c r="F394" s="11">
        <f>IF(A394="","",IF(ISERROR(VLOOKUP(A394,'entry data'!B:F,5,0)),"",VLOOKUP(A394,'entry data'!B:F,5,0)))</f>
        <v>15000</v>
      </c>
      <c r="G394" s="12">
        <f>IF(A394="","",IF(ISERROR(VLOOKUP(A394,'entry data'!B:I,8,0)),"",VLOOKUP(A394,'entry data'!B:I,7,0)))</f>
        <v>0.182</v>
      </c>
      <c r="H394" s="13">
        <f>IF(A394="","",IF(B394=1,VLOOKUP(A394,'entry data'!B:D,3,0),I393))</f>
        <v>42102</v>
      </c>
      <c r="I394" s="14">
        <f>IF(A394="","",IF(E394="weekly",7,IF(E394="fortnightly",14,IF(E394="monthly",DATE(IF(MONTH(H394)=12,YEAR(H394)+1,YEAR(H394)),VLOOKUP(MONTH(H394),index!$D$2:$G$13,2,0),DAY(H394)),
IF(E394="quarterly",DATE(IF(MONTH(H394)&gt;=10,YEAR(H394)+1,YEAR(H394)),VLOOKUP(MONTH(H394),index!$D$2:$G$13,3,0),DAY(H394)),
IF(E394="halfyearly",DATE(IF(MONTH(H394)&gt;=7,YEAR(H394)+1,YEAR(H394)),VLOOKUP(MONTH(H394),index!$D$2:$G$13,4,0),DAY(H394)),
DATE(YEAR(H394)+1,MONTH(H394),DAY(H394)))))-H394))+H394)</f>
        <v>42109</v>
      </c>
      <c r="J394" s="9" t="str">
        <f t="shared" si="52"/>
        <v>2015-04</v>
      </c>
      <c r="K394" s="11">
        <f t="shared" si="53"/>
        <v>7629.1735648216363</v>
      </c>
      <c r="L394" s="11">
        <f t="shared" si="54"/>
        <v>52.362123979303576</v>
      </c>
      <c r="M394" s="11">
        <f>IF(A394="","",VLOOKUP(E394,index!$A$1:$B$6,2,0)*K394*G394)</f>
        <v>26.628951018034972</v>
      </c>
      <c r="N394" s="11">
        <f>IF(A394="","",-PMT(G394*VLOOKUP(E394,index!$A$1:$B$6,2,0),C394,F394,0,0))</f>
        <v>78.991074997338544</v>
      </c>
      <c r="O394" s="11">
        <f t="shared" si="55"/>
        <v>7576.8114408423326</v>
      </c>
      <c r="P394" s="11">
        <f t="shared" si="56"/>
        <v>0</v>
      </c>
      <c r="Q394" s="14"/>
    </row>
    <row r="395" spans="1:17" x14ac:dyDescent="0.25">
      <c r="A395" s="9">
        <f>IF(A394="","",IF(B394&lt;C394,A394,IF(A394=MAX('entry data'!$B$8:$B$507),"",A394+1)))</f>
        <v>4</v>
      </c>
      <c r="B395" s="9">
        <f t="shared" si="51"/>
        <v>196</v>
      </c>
      <c r="C395" s="9">
        <f>IF(ISERROR(VLOOKUP(A395,'entry data'!B:G,6,0)),"",VLOOKUP(A395,'entry data'!B:G,6,0))</f>
        <v>312</v>
      </c>
      <c r="D395" s="9" t="str">
        <f>IF(ISERROR(VLOOKUP(A395,'entry data'!B:C,2,0)),"",VLOOKUP(A395,'entry data'!B:C,2,0))</f>
        <v>Consolidation Loan</v>
      </c>
      <c r="E395" s="9" t="str">
        <f>IF(ISERROR(VLOOKUP(A395,'entry data'!B:E,4,0)),"",VLOOKUP(A395,'entry data'!B:E,4,0))</f>
        <v>weekly</v>
      </c>
      <c r="F395" s="11">
        <f>IF(A395="","",IF(ISERROR(VLOOKUP(A395,'entry data'!B:F,5,0)),"",VLOOKUP(A395,'entry data'!B:F,5,0)))</f>
        <v>15000</v>
      </c>
      <c r="G395" s="12">
        <f>IF(A395="","",IF(ISERROR(VLOOKUP(A395,'entry data'!B:I,8,0)),"",VLOOKUP(A395,'entry data'!B:I,7,0)))</f>
        <v>0.182</v>
      </c>
      <c r="H395" s="13">
        <f>IF(A395="","",IF(B395=1,VLOOKUP(A395,'entry data'!B:D,3,0),I394))</f>
        <v>42109</v>
      </c>
      <c r="I395" s="14">
        <f>IF(A395="","",IF(E395="weekly",7,IF(E395="fortnightly",14,IF(E395="monthly",DATE(IF(MONTH(H395)=12,YEAR(H395)+1,YEAR(H395)),VLOOKUP(MONTH(H395),index!$D$2:$G$13,2,0),DAY(H395)),
IF(E395="quarterly",DATE(IF(MONTH(H395)&gt;=10,YEAR(H395)+1,YEAR(H395)),VLOOKUP(MONTH(H395),index!$D$2:$G$13,3,0),DAY(H395)),
IF(E395="halfyearly",DATE(IF(MONTH(H395)&gt;=7,YEAR(H395)+1,YEAR(H395)),VLOOKUP(MONTH(H395),index!$D$2:$G$13,4,0),DAY(H395)),
DATE(YEAR(H395)+1,MONTH(H395),DAY(H395)))))-H395))+H395)</f>
        <v>42116</v>
      </c>
      <c r="J395" s="9" t="str">
        <f t="shared" si="52"/>
        <v>2015-04</v>
      </c>
      <c r="K395" s="11">
        <f t="shared" si="53"/>
        <v>7576.8114408423326</v>
      </c>
      <c r="L395" s="11">
        <f t="shared" si="54"/>
        <v>52.544889310672431</v>
      </c>
      <c r="M395" s="11">
        <f>IF(A395="","",VLOOKUP(E395,index!$A$1:$B$6,2,0)*K395*G395)</f>
        <v>26.446185686666112</v>
      </c>
      <c r="N395" s="11">
        <f>IF(A395="","",-PMT(G395*VLOOKUP(E395,index!$A$1:$B$6,2,0),C395,F395,0,0))</f>
        <v>78.991074997338544</v>
      </c>
      <c r="O395" s="11">
        <f t="shared" si="55"/>
        <v>7524.2665515316603</v>
      </c>
      <c r="P395" s="11">
        <f t="shared" si="56"/>
        <v>0</v>
      </c>
      <c r="Q395" s="14"/>
    </row>
    <row r="396" spans="1:17" x14ac:dyDescent="0.25">
      <c r="A396" s="9">
        <f>IF(A395="","",IF(B395&lt;C395,A395,IF(A395=MAX('entry data'!$B$8:$B$507),"",A395+1)))</f>
        <v>4</v>
      </c>
      <c r="B396" s="9">
        <f t="shared" si="51"/>
        <v>197</v>
      </c>
      <c r="C396" s="9">
        <f>IF(ISERROR(VLOOKUP(A396,'entry data'!B:G,6,0)),"",VLOOKUP(A396,'entry data'!B:G,6,0))</f>
        <v>312</v>
      </c>
      <c r="D396" s="9" t="str">
        <f>IF(ISERROR(VLOOKUP(A396,'entry data'!B:C,2,0)),"",VLOOKUP(A396,'entry data'!B:C,2,0))</f>
        <v>Consolidation Loan</v>
      </c>
      <c r="E396" s="9" t="str">
        <f>IF(ISERROR(VLOOKUP(A396,'entry data'!B:E,4,0)),"",VLOOKUP(A396,'entry data'!B:E,4,0))</f>
        <v>weekly</v>
      </c>
      <c r="F396" s="11">
        <f>IF(A396="","",IF(ISERROR(VLOOKUP(A396,'entry data'!B:F,5,0)),"",VLOOKUP(A396,'entry data'!B:F,5,0)))</f>
        <v>15000</v>
      </c>
      <c r="G396" s="12">
        <f>IF(A396="","",IF(ISERROR(VLOOKUP(A396,'entry data'!B:I,8,0)),"",VLOOKUP(A396,'entry data'!B:I,7,0)))</f>
        <v>0.182</v>
      </c>
      <c r="H396" s="13">
        <f>IF(A396="","",IF(B396=1,VLOOKUP(A396,'entry data'!B:D,3,0),I395))</f>
        <v>42116</v>
      </c>
      <c r="I396" s="14">
        <f>IF(A396="","",IF(E396="weekly",7,IF(E396="fortnightly",14,IF(E396="monthly",DATE(IF(MONTH(H396)=12,YEAR(H396)+1,YEAR(H396)),VLOOKUP(MONTH(H396),index!$D$2:$G$13,2,0),DAY(H396)),
IF(E396="quarterly",DATE(IF(MONTH(H396)&gt;=10,YEAR(H396)+1,YEAR(H396)),VLOOKUP(MONTH(H396),index!$D$2:$G$13,3,0),DAY(H396)),
IF(E396="halfyearly",DATE(IF(MONTH(H396)&gt;=7,YEAR(H396)+1,YEAR(H396)),VLOOKUP(MONTH(H396),index!$D$2:$G$13,4,0),DAY(H396)),
DATE(YEAR(H396)+1,MONTH(H396),DAY(H396)))))-H396))+H396)</f>
        <v>42123</v>
      </c>
      <c r="J396" s="9" t="str">
        <f t="shared" si="52"/>
        <v>2015-04</v>
      </c>
      <c r="K396" s="11">
        <f t="shared" si="53"/>
        <v>7524.2665515316603</v>
      </c>
      <c r="L396" s="11">
        <f t="shared" si="54"/>
        <v>52.728292568156803</v>
      </c>
      <c r="M396" s="11">
        <f>IF(A396="","",VLOOKUP(E396,index!$A$1:$B$6,2,0)*K396*G396)</f>
        <v>26.26278242918174</v>
      </c>
      <c r="N396" s="11">
        <f>IF(A396="","",-PMT(G396*VLOOKUP(E396,index!$A$1:$B$6,2,0),C396,F396,0,0))</f>
        <v>78.991074997338544</v>
      </c>
      <c r="O396" s="11">
        <f t="shared" si="55"/>
        <v>7471.5382589635037</v>
      </c>
      <c r="P396" s="11">
        <f t="shared" si="56"/>
        <v>7471.5382589635037</v>
      </c>
      <c r="Q396" s="14"/>
    </row>
    <row r="397" spans="1:17" x14ac:dyDescent="0.25">
      <c r="A397" s="9">
        <f>IF(A396="","",IF(B396&lt;C396,A396,IF(A396=MAX('entry data'!$B$8:$B$507),"",A396+1)))</f>
        <v>4</v>
      </c>
      <c r="B397" s="9">
        <f t="shared" si="51"/>
        <v>198</v>
      </c>
      <c r="C397" s="9">
        <f>IF(ISERROR(VLOOKUP(A397,'entry data'!B:G,6,0)),"",VLOOKUP(A397,'entry data'!B:G,6,0))</f>
        <v>312</v>
      </c>
      <c r="D397" s="9" t="str">
        <f>IF(ISERROR(VLOOKUP(A397,'entry data'!B:C,2,0)),"",VLOOKUP(A397,'entry data'!B:C,2,0))</f>
        <v>Consolidation Loan</v>
      </c>
      <c r="E397" s="9" t="str">
        <f>IF(ISERROR(VLOOKUP(A397,'entry data'!B:E,4,0)),"",VLOOKUP(A397,'entry data'!B:E,4,0))</f>
        <v>weekly</v>
      </c>
      <c r="F397" s="11">
        <f>IF(A397="","",IF(ISERROR(VLOOKUP(A397,'entry data'!B:F,5,0)),"",VLOOKUP(A397,'entry data'!B:F,5,0)))</f>
        <v>15000</v>
      </c>
      <c r="G397" s="12">
        <f>IF(A397="","",IF(ISERROR(VLOOKUP(A397,'entry data'!B:I,8,0)),"",VLOOKUP(A397,'entry data'!B:I,7,0)))</f>
        <v>0.182</v>
      </c>
      <c r="H397" s="13">
        <f>IF(A397="","",IF(B397=1,VLOOKUP(A397,'entry data'!B:D,3,0),I396))</f>
        <v>42123</v>
      </c>
      <c r="I397" s="14">
        <f>IF(A397="","",IF(E397="weekly",7,IF(E397="fortnightly",14,IF(E397="monthly",DATE(IF(MONTH(H397)=12,YEAR(H397)+1,YEAR(H397)),VLOOKUP(MONTH(H397),index!$D$2:$G$13,2,0),DAY(H397)),
IF(E397="quarterly",DATE(IF(MONTH(H397)&gt;=10,YEAR(H397)+1,YEAR(H397)),VLOOKUP(MONTH(H397),index!$D$2:$G$13,3,0),DAY(H397)),
IF(E397="halfyearly",DATE(IF(MONTH(H397)&gt;=7,YEAR(H397)+1,YEAR(H397)),VLOOKUP(MONTH(H397),index!$D$2:$G$13,4,0),DAY(H397)),
DATE(YEAR(H397)+1,MONTH(H397),DAY(H397)))))-H397))+H397)</f>
        <v>42130</v>
      </c>
      <c r="J397" s="9" t="str">
        <f t="shared" si="52"/>
        <v>2015-05</v>
      </c>
      <c r="K397" s="11">
        <f t="shared" si="53"/>
        <v>7471.5382589635037</v>
      </c>
      <c r="L397" s="11">
        <f t="shared" si="54"/>
        <v>52.912335978380995</v>
      </c>
      <c r="M397" s="11">
        <f>IF(A397="","",VLOOKUP(E397,index!$A$1:$B$6,2,0)*K397*G397)</f>
        <v>26.078739018957549</v>
      </c>
      <c r="N397" s="11">
        <f>IF(A397="","",-PMT(G397*VLOOKUP(E397,index!$A$1:$B$6,2,0),C397,F397,0,0))</f>
        <v>78.991074997338544</v>
      </c>
      <c r="O397" s="11">
        <f t="shared" si="55"/>
        <v>7418.625922985123</v>
      </c>
      <c r="P397" s="11">
        <f t="shared" si="56"/>
        <v>0</v>
      </c>
      <c r="Q397" s="14"/>
    </row>
    <row r="398" spans="1:17" x14ac:dyDescent="0.25">
      <c r="A398" s="9">
        <f>IF(A397="","",IF(B397&lt;C397,A397,IF(A397=MAX('entry data'!$B$8:$B$507),"",A397+1)))</f>
        <v>4</v>
      </c>
      <c r="B398" s="9">
        <f t="shared" si="51"/>
        <v>199</v>
      </c>
      <c r="C398" s="9">
        <f>IF(ISERROR(VLOOKUP(A398,'entry data'!B:G,6,0)),"",VLOOKUP(A398,'entry data'!B:G,6,0))</f>
        <v>312</v>
      </c>
      <c r="D398" s="9" t="str">
        <f>IF(ISERROR(VLOOKUP(A398,'entry data'!B:C,2,0)),"",VLOOKUP(A398,'entry data'!B:C,2,0))</f>
        <v>Consolidation Loan</v>
      </c>
      <c r="E398" s="9" t="str">
        <f>IF(ISERROR(VLOOKUP(A398,'entry data'!B:E,4,0)),"",VLOOKUP(A398,'entry data'!B:E,4,0))</f>
        <v>weekly</v>
      </c>
      <c r="F398" s="11">
        <f>IF(A398="","",IF(ISERROR(VLOOKUP(A398,'entry data'!B:F,5,0)),"",VLOOKUP(A398,'entry data'!B:F,5,0)))</f>
        <v>15000</v>
      </c>
      <c r="G398" s="12">
        <f>IF(A398="","",IF(ISERROR(VLOOKUP(A398,'entry data'!B:I,8,0)),"",VLOOKUP(A398,'entry data'!B:I,7,0)))</f>
        <v>0.182</v>
      </c>
      <c r="H398" s="13">
        <f>IF(A398="","",IF(B398=1,VLOOKUP(A398,'entry data'!B:D,3,0),I397))</f>
        <v>42130</v>
      </c>
      <c r="I398" s="14">
        <f>IF(A398="","",IF(E398="weekly",7,IF(E398="fortnightly",14,IF(E398="monthly",DATE(IF(MONTH(H398)=12,YEAR(H398)+1,YEAR(H398)),VLOOKUP(MONTH(H398),index!$D$2:$G$13,2,0),DAY(H398)),
IF(E398="quarterly",DATE(IF(MONTH(H398)&gt;=10,YEAR(H398)+1,YEAR(H398)),VLOOKUP(MONTH(H398),index!$D$2:$G$13,3,0),DAY(H398)),
IF(E398="halfyearly",DATE(IF(MONTH(H398)&gt;=7,YEAR(H398)+1,YEAR(H398)),VLOOKUP(MONTH(H398),index!$D$2:$G$13,4,0),DAY(H398)),
DATE(YEAR(H398)+1,MONTH(H398),DAY(H398)))))-H398))+H398)</f>
        <v>42137</v>
      </c>
      <c r="J398" s="9" t="str">
        <f t="shared" si="52"/>
        <v>2015-05</v>
      </c>
      <c r="K398" s="11">
        <f t="shared" si="53"/>
        <v>7418.625922985123</v>
      </c>
      <c r="L398" s="11">
        <f t="shared" si="54"/>
        <v>53.097021775741155</v>
      </c>
      <c r="M398" s="11">
        <f>IF(A398="","",VLOOKUP(E398,index!$A$1:$B$6,2,0)*K398*G398)</f>
        <v>25.894053221597389</v>
      </c>
      <c r="N398" s="11">
        <f>IF(A398="","",-PMT(G398*VLOOKUP(E398,index!$A$1:$B$6,2,0),C398,F398,0,0))</f>
        <v>78.991074997338544</v>
      </c>
      <c r="O398" s="11">
        <f t="shared" si="55"/>
        <v>7365.5289012093817</v>
      </c>
      <c r="P398" s="11">
        <f t="shared" si="56"/>
        <v>0</v>
      </c>
      <c r="Q398" s="14"/>
    </row>
    <row r="399" spans="1:17" x14ac:dyDescent="0.25">
      <c r="A399" s="9">
        <f>IF(A398="","",IF(B398&lt;C398,A398,IF(A398=MAX('entry data'!$B$8:$B$507),"",A398+1)))</f>
        <v>4</v>
      </c>
      <c r="B399" s="9">
        <f t="shared" si="51"/>
        <v>200</v>
      </c>
      <c r="C399" s="9">
        <f>IF(ISERROR(VLOOKUP(A399,'entry data'!B:G,6,0)),"",VLOOKUP(A399,'entry data'!B:G,6,0))</f>
        <v>312</v>
      </c>
      <c r="D399" s="9" t="str">
        <f>IF(ISERROR(VLOOKUP(A399,'entry data'!B:C,2,0)),"",VLOOKUP(A399,'entry data'!B:C,2,0))</f>
        <v>Consolidation Loan</v>
      </c>
      <c r="E399" s="9" t="str">
        <f>IF(ISERROR(VLOOKUP(A399,'entry data'!B:E,4,0)),"",VLOOKUP(A399,'entry data'!B:E,4,0))</f>
        <v>weekly</v>
      </c>
      <c r="F399" s="11">
        <f>IF(A399="","",IF(ISERROR(VLOOKUP(A399,'entry data'!B:F,5,0)),"",VLOOKUP(A399,'entry data'!B:F,5,0)))</f>
        <v>15000</v>
      </c>
      <c r="G399" s="12">
        <f>IF(A399="","",IF(ISERROR(VLOOKUP(A399,'entry data'!B:I,8,0)),"",VLOOKUP(A399,'entry data'!B:I,7,0)))</f>
        <v>0.182</v>
      </c>
      <c r="H399" s="13">
        <f>IF(A399="","",IF(B399=1,VLOOKUP(A399,'entry data'!B:D,3,0),I398))</f>
        <v>42137</v>
      </c>
      <c r="I399" s="14">
        <f>IF(A399="","",IF(E399="weekly",7,IF(E399="fortnightly",14,IF(E399="monthly",DATE(IF(MONTH(H399)=12,YEAR(H399)+1,YEAR(H399)),VLOOKUP(MONTH(H399),index!$D$2:$G$13,2,0),DAY(H399)),
IF(E399="quarterly",DATE(IF(MONTH(H399)&gt;=10,YEAR(H399)+1,YEAR(H399)),VLOOKUP(MONTH(H399),index!$D$2:$G$13,3,0),DAY(H399)),
IF(E399="halfyearly",DATE(IF(MONTH(H399)&gt;=7,YEAR(H399)+1,YEAR(H399)),VLOOKUP(MONTH(H399),index!$D$2:$G$13,4,0),DAY(H399)),
DATE(YEAR(H399)+1,MONTH(H399),DAY(H399)))))-H399))+H399)</f>
        <v>42144</v>
      </c>
      <c r="J399" s="9" t="str">
        <f t="shared" si="52"/>
        <v>2015-05</v>
      </c>
      <c r="K399" s="11">
        <f t="shared" si="53"/>
        <v>7365.5289012093817</v>
      </c>
      <c r="L399" s="11">
        <f t="shared" si="54"/>
        <v>53.282352202432378</v>
      </c>
      <c r="M399" s="11">
        <f>IF(A399="","",VLOOKUP(E399,index!$A$1:$B$6,2,0)*K399*G399)</f>
        <v>25.708722794906169</v>
      </c>
      <c r="N399" s="11">
        <f>IF(A399="","",-PMT(G399*VLOOKUP(E399,index!$A$1:$B$6,2,0),C399,F399,0,0))</f>
        <v>78.991074997338544</v>
      </c>
      <c r="O399" s="11">
        <f t="shared" si="55"/>
        <v>7312.246549006949</v>
      </c>
      <c r="P399" s="11">
        <f t="shared" si="56"/>
        <v>0</v>
      </c>
      <c r="Q399" s="14"/>
    </row>
    <row r="400" spans="1:17" x14ac:dyDescent="0.25">
      <c r="A400" s="9">
        <f>IF(A399="","",IF(B399&lt;C399,A399,IF(A399=MAX('entry data'!$B$8:$B$507),"",A399+1)))</f>
        <v>4</v>
      </c>
      <c r="B400" s="9">
        <f t="shared" si="51"/>
        <v>201</v>
      </c>
      <c r="C400" s="9">
        <f>IF(ISERROR(VLOOKUP(A400,'entry data'!B:G,6,0)),"",VLOOKUP(A400,'entry data'!B:G,6,0))</f>
        <v>312</v>
      </c>
      <c r="D400" s="9" t="str">
        <f>IF(ISERROR(VLOOKUP(A400,'entry data'!B:C,2,0)),"",VLOOKUP(A400,'entry data'!B:C,2,0))</f>
        <v>Consolidation Loan</v>
      </c>
      <c r="E400" s="9" t="str">
        <f>IF(ISERROR(VLOOKUP(A400,'entry data'!B:E,4,0)),"",VLOOKUP(A400,'entry data'!B:E,4,0))</f>
        <v>weekly</v>
      </c>
      <c r="F400" s="11">
        <f>IF(A400="","",IF(ISERROR(VLOOKUP(A400,'entry data'!B:F,5,0)),"",VLOOKUP(A400,'entry data'!B:F,5,0)))</f>
        <v>15000</v>
      </c>
      <c r="G400" s="12">
        <f>IF(A400="","",IF(ISERROR(VLOOKUP(A400,'entry data'!B:I,8,0)),"",VLOOKUP(A400,'entry data'!B:I,7,0)))</f>
        <v>0.182</v>
      </c>
      <c r="H400" s="13">
        <f>IF(A400="","",IF(B400=1,VLOOKUP(A400,'entry data'!B:D,3,0),I399))</f>
        <v>42144</v>
      </c>
      <c r="I400" s="14">
        <f>IF(A400="","",IF(E400="weekly",7,IF(E400="fortnightly",14,IF(E400="monthly",DATE(IF(MONTH(H400)=12,YEAR(H400)+1,YEAR(H400)),VLOOKUP(MONTH(H400),index!$D$2:$G$13,2,0),DAY(H400)),
IF(E400="quarterly",DATE(IF(MONTH(H400)&gt;=10,YEAR(H400)+1,YEAR(H400)),VLOOKUP(MONTH(H400),index!$D$2:$G$13,3,0),DAY(H400)),
IF(E400="halfyearly",DATE(IF(MONTH(H400)&gt;=7,YEAR(H400)+1,YEAR(H400)),VLOOKUP(MONTH(H400),index!$D$2:$G$13,4,0),DAY(H400)),
DATE(YEAR(H400)+1,MONTH(H400),DAY(H400)))))-H400))+H400)</f>
        <v>42151</v>
      </c>
      <c r="J400" s="9" t="str">
        <f t="shared" si="52"/>
        <v>2015-05</v>
      </c>
      <c r="K400" s="11">
        <f t="shared" si="53"/>
        <v>7312.246549006949</v>
      </c>
      <c r="L400" s="11">
        <f t="shared" si="54"/>
        <v>53.468329508475932</v>
      </c>
      <c r="M400" s="11">
        <f>IF(A400="","",VLOOKUP(E400,index!$A$1:$B$6,2,0)*K400*G400)</f>
        <v>25.522745488862608</v>
      </c>
      <c r="N400" s="11">
        <f>IF(A400="","",-PMT(G400*VLOOKUP(E400,index!$A$1:$B$6,2,0),C400,F400,0,0))</f>
        <v>78.991074997338544</v>
      </c>
      <c r="O400" s="11">
        <f t="shared" si="55"/>
        <v>7258.7782194984729</v>
      </c>
      <c r="P400" s="11">
        <f t="shared" si="56"/>
        <v>7258.7782194984729</v>
      </c>
      <c r="Q400" s="14"/>
    </row>
    <row r="401" spans="1:17" x14ac:dyDescent="0.25">
      <c r="A401" s="9">
        <f>IF(A400="","",IF(B400&lt;C400,A400,IF(A400=MAX('entry data'!$B$8:$B$507),"",A400+1)))</f>
        <v>4</v>
      </c>
      <c r="B401" s="9">
        <f t="shared" si="51"/>
        <v>202</v>
      </c>
      <c r="C401" s="9">
        <f>IF(ISERROR(VLOOKUP(A401,'entry data'!B:G,6,0)),"",VLOOKUP(A401,'entry data'!B:G,6,0))</f>
        <v>312</v>
      </c>
      <c r="D401" s="9" t="str">
        <f>IF(ISERROR(VLOOKUP(A401,'entry data'!B:C,2,0)),"",VLOOKUP(A401,'entry data'!B:C,2,0))</f>
        <v>Consolidation Loan</v>
      </c>
      <c r="E401" s="9" t="str">
        <f>IF(ISERROR(VLOOKUP(A401,'entry data'!B:E,4,0)),"",VLOOKUP(A401,'entry data'!B:E,4,0))</f>
        <v>weekly</v>
      </c>
      <c r="F401" s="11">
        <f>IF(A401="","",IF(ISERROR(VLOOKUP(A401,'entry data'!B:F,5,0)),"",VLOOKUP(A401,'entry data'!B:F,5,0)))</f>
        <v>15000</v>
      </c>
      <c r="G401" s="12">
        <f>IF(A401="","",IF(ISERROR(VLOOKUP(A401,'entry data'!B:I,8,0)),"",VLOOKUP(A401,'entry data'!B:I,7,0)))</f>
        <v>0.182</v>
      </c>
      <c r="H401" s="13">
        <f>IF(A401="","",IF(B401=1,VLOOKUP(A401,'entry data'!B:D,3,0),I400))</f>
        <v>42151</v>
      </c>
      <c r="I401" s="14">
        <f>IF(A401="","",IF(E401="weekly",7,IF(E401="fortnightly",14,IF(E401="monthly",DATE(IF(MONTH(H401)=12,YEAR(H401)+1,YEAR(H401)),VLOOKUP(MONTH(H401),index!$D$2:$G$13,2,0),DAY(H401)),
IF(E401="quarterly",DATE(IF(MONTH(H401)&gt;=10,YEAR(H401)+1,YEAR(H401)),VLOOKUP(MONTH(H401),index!$D$2:$G$13,3,0),DAY(H401)),
IF(E401="halfyearly",DATE(IF(MONTH(H401)&gt;=7,YEAR(H401)+1,YEAR(H401)),VLOOKUP(MONTH(H401),index!$D$2:$G$13,4,0),DAY(H401)),
DATE(YEAR(H401)+1,MONTH(H401),DAY(H401)))))-H401))+H401)</f>
        <v>42158</v>
      </c>
      <c r="J401" s="9" t="str">
        <f t="shared" si="52"/>
        <v>2015-06</v>
      </c>
      <c r="K401" s="11">
        <f t="shared" si="53"/>
        <v>7258.7782194984729</v>
      </c>
      <c r="L401" s="11">
        <f t="shared" si="54"/>
        <v>53.654955951746615</v>
      </c>
      <c r="M401" s="11">
        <f>IF(A401="","",VLOOKUP(E401,index!$A$1:$B$6,2,0)*K401*G401)</f>
        <v>25.336119045591932</v>
      </c>
      <c r="N401" s="11">
        <f>IF(A401="","",-PMT(G401*VLOOKUP(E401,index!$A$1:$B$6,2,0),C401,F401,0,0))</f>
        <v>78.991074997338544</v>
      </c>
      <c r="O401" s="11">
        <f t="shared" si="55"/>
        <v>7205.1232635467259</v>
      </c>
      <c r="P401" s="11">
        <f t="shared" si="56"/>
        <v>0</v>
      </c>
      <c r="Q401" s="14"/>
    </row>
    <row r="402" spans="1:17" x14ac:dyDescent="0.25">
      <c r="A402" s="9">
        <f>IF(A401="","",IF(B401&lt;C401,A401,IF(A401=MAX('entry data'!$B$8:$B$507),"",A401+1)))</f>
        <v>4</v>
      </c>
      <c r="B402" s="9">
        <f t="shared" si="51"/>
        <v>203</v>
      </c>
      <c r="C402" s="9">
        <f>IF(ISERROR(VLOOKUP(A402,'entry data'!B:G,6,0)),"",VLOOKUP(A402,'entry data'!B:G,6,0))</f>
        <v>312</v>
      </c>
      <c r="D402" s="9" t="str">
        <f>IF(ISERROR(VLOOKUP(A402,'entry data'!B:C,2,0)),"",VLOOKUP(A402,'entry data'!B:C,2,0))</f>
        <v>Consolidation Loan</v>
      </c>
      <c r="E402" s="9" t="str">
        <f>IF(ISERROR(VLOOKUP(A402,'entry data'!B:E,4,0)),"",VLOOKUP(A402,'entry data'!B:E,4,0))</f>
        <v>weekly</v>
      </c>
      <c r="F402" s="11">
        <f>IF(A402="","",IF(ISERROR(VLOOKUP(A402,'entry data'!B:F,5,0)),"",VLOOKUP(A402,'entry data'!B:F,5,0)))</f>
        <v>15000</v>
      </c>
      <c r="G402" s="12">
        <f>IF(A402="","",IF(ISERROR(VLOOKUP(A402,'entry data'!B:I,8,0)),"",VLOOKUP(A402,'entry data'!B:I,7,0)))</f>
        <v>0.182</v>
      </c>
      <c r="H402" s="13">
        <f>IF(A402="","",IF(B402=1,VLOOKUP(A402,'entry data'!B:D,3,0),I401))</f>
        <v>42158</v>
      </c>
      <c r="I402" s="14">
        <f>IF(A402="","",IF(E402="weekly",7,IF(E402="fortnightly",14,IF(E402="monthly",DATE(IF(MONTH(H402)=12,YEAR(H402)+1,YEAR(H402)),VLOOKUP(MONTH(H402),index!$D$2:$G$13,2,0),DAY(H402)),
IF(E402="quarterly",DATE(IF(MONTH(H402)&gt;=10,YEAR(H402)+1,YEAR(H402)),VLOOKUP(MONTH(H402),index!$D$2:$G$13,3,0),DAY(H402)),
IF(E402="halfyearly",DATE(IF(MONTH(H402)&gt;=7,YEAR(H402)+1,YEAR(H402)),VLOOKUP(MONTH(H402),index!$D$2:$G$13,4,0),DAY(H402)),
DATE(YEAR(H402)+1,MONTH(H402),DAY(H402)))))-H402))+H402)</f>
        <v>42165</v>
      </c>
      <c r="J402" s="9" t="str">
        <f t="shared" si="52"/>
        <v>2015-06</v>
      </c>
      <c r="K402" s="11">
        <f t="shared" si="53"/>
        <v>7205.1232635467259</v>
      </c>
      <c r="L402" s="11">
        <f t="shared" si="54"/>
        <v>53.842233798000109</v>
      </c>
      <c r="M402" s="11">
        <f>IF(A402="","",VLOOKUP(E402,index!$A$1:$B$6,2,0)*K402*G402)</f>
        <v>25.148841199338438</v>
      </c>
      <c r="N402" s="11">
        <f>IF(A402="","",-PMT(G402*VLOOKUP(E402,index!$A$1:$B$6,2,0),C402,F402,0,0))</f>
        <v>78.991074997338544</v>
      </c>
      <c r="O402" s="11">
        <f t="shared" si="55"/>
        <v>7151.2810297487258</v>
      </c>
      <c r="P402" s="11">
        <f t="shared" si="56"/>
        <v>0</v>
      </c>
      <c r="Q402" s="14"/>
    </row>
    <row r="403" spans="1:17" x14ac:dyDescent="0.25">
      <c r="A403" s="9">
        <f>IF(A402="","",IF(B402&lt;C402,A402,IF(A402=MAX('entry data'!$B$8:$B$507),"",A402+1)))</f>
        <v>4</v>
      </c>
      <c r="B403" s="9">
        <f t="shared" si="51"/>
        <v>204</v>
      </c>
      <c r="C403" s="9">
        <f>IF(ISERROR(VLOOKUP(A403,'entry data'!B:G,6,0)),"",VLOOKUP(A403,'entry data'!B:G,6,0))</f>
        <v>312</v>
      </c>
      <c r="D403" s="9" t="str">
        <f>IF(ISERROR(VLOOKUP(A403,'entry data'!B:C,2,0)),"",VLOOKUP(A403,'entry data'!B:C,2,0))</f>
        <v>Consolidation Loan</v>
      </c>
      <c r="E403" s="9" t="str">
        <f>IF(ISERROR(VLOOKUP(A403,'entry data'!B:E,4,0)),"",VLOOKUP(A403,'entry data'!B:E,4,0))</f>
        <v>weekly</v>
      </c>
      <c r="F403" s="11">
        <f>IF(A403="","",IF(ISERROR(VLOOKUP(A403,'entry data'!B:F,5,0)),"",VLOOKUP(A403,'entry data'!B:F,5,0)))</f>
        <v>15000</v>
      </c>
      <c r="G403" s="12">
        <f>IF(A403="","",IF(ISERROR(VLOOKUP(A403,'entry data'!B:I,8,0)),"",VLOOKUP(A403,'entry data'!B:I,7,0)))</f>
        <v>0.182</v>
      </c>
      <c r="H403" s="13">
        <f>IF(A403="","",IF(B403=1,VLOOKUP(A403,'entry data'!B:D,3,0),I402))</f>
        <v>42165</v>
      </c>
      <c r="I403" s="14">
        <f>IF(A403="","",IF(E403="weekly",7,IF(E403="fortnightly",14,IF(E403="monthly",DATE(IF(MONTH(H403)=12,YEAR(H403)+1,YEAR(H403)),VLOOKUP(MONTH(H403),index!$D$2:$G$13,2,0),DAY(H403)),
IF(E403="quarterly",DATE(IF(MONTH(H403)&gt;=10,YEAR(H403)+1,YEAR(H403)),VLOOKUP(MONTH(H403),index!$D$2:$G$13,3,0),DAY(H403)),
IF(E403="halfyearly",DATE(IF(MONTH(H403)&gt;=7,YEAR(H403)+1,YEAR(H403)),VLOOKUP(MONTH(H403),index!$D$2:$G$13,4,0),DAY(H403)),
DATE(YEAR(H403)+1,MONTH(H403),DAY(H403)))))-H403))+H403)</f>
        <v>42172</v>
      </c>
      <c r="J403" s="9" t="str">
        <f t="shared" si="52"/>
        <v>2015-06</v>
      </c>
      <c r="K403" s="11">
        <f t="shared" si="53"/>
        <v>7151.2810297487258</v>
      </c>
      <c r="L403" s="11">
        <f t="shared" si="54"/>
        <v>54.030165320900522</v>
      </c>
      <c r="M403" s="11">
        <f>IF(A403="","",VLOOKUP(E403,index!$A$1:$B$6,2,0)*K403*G403)</f>
        <v>24.960909676438018</v>
      </c>
      <c r="N403" s="11">
        <f>IF(A403="","",-PMT(G403*VLOOKUP(E403,index!$A$1:$B$6,2,0),C403,F403,0,0))</f>
        <v>78.991074997338544</v>
      </c>
      <c r="O403" s="11">
        <f t="shared" si="55"/>
        <v>7097.250864427825</v>
      </c>
      <c r="P403" s="11">
        <f t="shared" si="56"/>
        <v>0</v>
      </c>
      <c r="Q403" s="14"/>
    </row>
    <row r="404" spans="1:17" x14ac:dyDescent="0.25">
      <c r="A404" s="9">
        <f>IF(A403="","",IF(B403&lt;C403,A403,IF(A403=MAX('entry data'!$B$8:$B$507),"",A403+1)))</f>
        <v>4</v>
      </c>
      <c r="B404" s="9">
        <f t="shared" si="51"/>
        <v>205</v>
      </c>
      <c r="C404" s="9">
        <f>IF(ISERROR(VLOOKUP(A404,'entry data'!B:G,6,0)),"",VLOOKUP(A404,'entry data'!B:G,6,0))</f>
        <v>312</v>
      </c>
      <c r="D404" s="9" t="str">
        <f>IF(ISERROR(VLOOKUP(A404,'entry data'!B:C,2,0)),"",VLOOKUP(A404,'entry data'!B:C,2,0))</f>
        <v>Consolidation Loan</v>
      </c>
      <c r="E404" s="9" t="str">
        <f>IF(ISERROR(VLOOKUP(A404,'entry data'!B:E,4,0)),"",VLOOKUP(A404,'entry data'!B:E,4,0))</f>
        <v>weekly</v>
      </c>
      <c r="F404" s="11">
        <f>IF(A404="","",IF(ISERROR(VLOOKUP(A404,'entry data'!B:F,5,0)),"",VLOOKUP(A404,'entry data'!B:F,5,0)))</f>
        <v>15000</v>
      </c>
      <c r="G404" s="12">
        <f>IF(A404="","",IF(ISERROR(VLOOKUP(A404,'entry data'!B:I,8,0)),"",VLOOKUP(A404,'entry data'!B:I,7,0)))</f>
        <v>0.182</v>
      </c>
      <c r="H404" s="13">
        <f>IF(A404="","",IF(B404=1,VLOOKUP(A404,'entry data'!B:D,3,0),I403))</f>
        <v>42172</v>
      </c>
      <c r="I404" s="14">
        <f>IF(A404="","",IF(E404="weekly",7,IF(E404="fortnightly",14,IF(E404="monthly",DATE(IF(MONTH(H404)=12,YEAR(H404)+1,YEAR(H404)),VLOOKUP(MONTH(H404),index!$D$2:$G$13,2,0),DAY(H404)),
IF(E404="quarterly",DATE(IF(MONTH(H404)&gt;=10,YEAR(H404)+1,YEAR(H404)),VLOOKUP(MONTH(H404),index!$D$2:$G$13,3,0),DAY(H404)),
IF(E404="halfyearly",DATE(IF(MONTH(H404)&gt;=7,YEAR(H404)+1,YEAR(H404)),VLOOKUP(MONTH(H404),index!$D$2:$G$13,4,0),DAY(H404)),
DATE(YEAR(H404)+1,MONTH(H404),DAY(H404)))))-H404))+H404)</f>
        <v>42179</v>
      </c>
      <c r="J404" s="9" t="str">
        <f t="shared" si="52"/>
        <v>2015-06</v>
      </c>
      <c r="K404" s="11">
        <f t="shared" si="53"/>
        <v>7097.250864427825</v>
      </c>
      <c r="L404" s="11">
        <f t="shared" si="54"/>
        <v>54.218752802048002</v>
      </c>
      <c r="M404" s="11">
        <f>IF(A404="","",VLOOKUP(E404,index!$A$1:$B$6,2,0)*K404*G404)</f>
        <v>24.772322195290545</v>
      </c>
      <c r="N404" s="11">
        <f>IF(A404="","",-PMT(G404*VLOOKUP(E404,index!$A$1:$B$6,2,0),C404,F404,0,0))</f>
        <v>78.991074997338544</v>
      </c>
      <c r="O404" s="11">
        <f t="shared" si="55"/>
        <v>7043.0321116257774</v>
      </c>
      <c r="P404" s="11">
        <f t="shared" si="56"/>
        <v>7043.0321116257774</v>
      </c>
      <c r="Q404" s="14"/>
    </row>
    <row r="405" spans="1:17" x14ac:dyDescent="0.25">
      <c r="A405" s="9">
        <f>IF(A404="","",IF(B404&lt;C404,A404,IF(A404=MAX('entry data'!$B$8:$B$507),"",A404+1)))</f>
        <v>4</v>
      </c>
      <c r="B405" s="9">
        <f t="shared" si="51"/>
        <v>206</v>
      </c>
      <c r="C405" s="9">
        <f>IF(ISERROR(VLOOKUP(A405,'entry data'!B:G,6,0)),"",VLOOKUP(A405,'entry data'!B:G,6,0))</f>
        <v>312</v>
      </c>
      <c r="D405" s="9" t="str">
        <f>IF(ISERROR(VLOOKUP(A405,'entry data'!B:C,2,0)),"",VLOOKUP(A405,'entry data'!B:C,2,0))</f>
        <v>Consolidation Loan</v>
      </c>
      <c r="E405" s="9" t="str">
        <f>IF(ISERROR(VLOOKUP(A405,'entry data'!B:E,4,0)),"",VLOOKUP(A405,'entry data'!B:E,4,0))</f>
        <v>weekly</v>
      </c>
      <c r="F405" s="11">
        <f>IF(A405="","",IF(ISERROR(VLOOKUP(A405,'entry data'!B:F,5,0)),"",VLOOKUP(A405,'entry data'!B:F,5,0)))</f>
        <v>15000</v>
      </c>
      <c r="G405" s="12">
        <f>IF(A405="","",IF(ISERROR(VLOOKUP(A405,'entry data'!B:I,8,0)),"",VLOOKUP(A405,'entry data'!B:I,7,0)))</f>
        <v>0.182</v>
      </c>
      <c r="H405" s="13">
        <f>IF(A405="","",IF(B405=1,VLOOKUP(A405,'entry data'!B:D,3,0),I404))</f>
        <v>42179</v>
      </c>
      <c r="I405" s="14">
        <f>IF(A405="","",IF(E405="weekly",7,IF(E405="fortnightly",14,IF(E405="monthly",DATE(IF(MONTH(H405)=12,YEAR(H405)+1,YEAR(H405)),VLOOKUP(MONTH(H405),index!$D$2:$G$13,2,0),DAY(H405)),
IF(E405="quarterly",DATE(IF(MONTH(H405)&gt;=10,YEAR(H405)+1,YEAR(H405)),VLOOKUP(MONTH(H405),index!$D$2:$G$13,3,0),DAY(H405)),
IF(E405="halfyearly",DATE(IF(MONTH(H405)&gt;=7,YEAR(H405)+1,YEAR(H405)),VLOOKUP(MONTH(H405),index!$D$2:$G$13,4,0),DAY(H405)),
DATE(YEAR(H405)+1,MONTH(H405),DAY(H405)))))-H405))+H405)</f>
        <v>42186</v>
      </c>
      <c r="J405" s="9" t="str">
        <f t="shared" si="52"/>
        <v>2015-07</v>
      </c>
      <c r="K405" s="11">
        <f t="shared" si="53"/>
        <v>7043.0321116257774</v>
      </c>
      <c r="L405" s="11">
        <f t="shared" si="54"/>
        <v>54.407998531006385</v>
      </c>
      <c r="M405" s="11">
        <f>IF(A405="","",VLOOKUP(E405,index!$A$1:$B$6,2,0)*K405*G405)</f>
        <v>24.583076466332162</v>
      </c>
      <c r="N405" s="11">
        <f>IF(A405="","",-PMT(G405*VLOOKUP(E405,index!$A$1:$B$6,2,0),C405,F405,0,0))</f>
        <v>78.991074997338544</v>
      </c>
      <c r="O405" s="11">
        <f t="shared" si="55"/>
        <v>6988.624113094771</v>
      </c>
      <c r="P405" s="11">
        <f t="shared" si="56"/>
        <v>0</v>
      </c>
      <c r="Q405" s="14"/>
    </row>
    <row r="406" spans="1:17" x14ac:dyDescent="0.25">
      <c r="A406" s="9">
        <f>IF(A405="","",IF(B405&lt;C405,A405,IF(A405=MAX('entry data'!$B$8:$B$507),"",A405+1)))</f>
        <v>4</v>
      </c>
      <c r="B406" s="9">
        <f t="shared" si="51"/>
        <v>207</v>
      </c>
      <c r="C406" s="9">
        <f>IF(ISERROR(VLOOKUP(A406,'entry data'!B:G,6,0)),"",VLOOKUP(A406,'entry data'!B:G,6,0))</f>
        <v>312</v>
      </c>
      <c r="D406" s="9" t="str">
        <f>IF(ISERROR(VLOOKUP(A406,'entry data'!B:C,2,0)),"",VLOOKUP(A406,'entry data'!B:C,2,0))</f>
        <v>Consolidation Loan</v>
      </c>
      <c r="E406" s="9" t="str">
        <f>IF(ISERROR(VLOOKUP(A406,'entry data'!B:E,4,0)),"",VLOOKUP(A406,'entry data'!B:E,4,0))</f>
        <v>weekly</v>
      </c>
      <c r="F406" s="11">
        <f>IF(A406="","",IF(ISERROR(VLOOKUP(A406,'entry data'!B:F,5,0)),"",VLOOKUP(A406,'entry data'!B:F,5,0)))</f>
        <v>15000</v>
      </c>
      <c r="G406" s="12">
        <f>IF(A406="","",IF(ISERROR(VLOOKUP(A406,'entry data'!B:I,8,0)),"",VLOOKUP(A406,'entry data'!B:I,7,0)))</f>
        <v>0.182</v>
      </c>
      <c r="H406" s="13">
        <f>IF(A406="","",IF(B406=1,VLOOKUP(A406,'entry data'!B:D,3,0),I405))</f>
        <v>42186</v>
      </c>
      <c r="I406" s="14">
        <f>IF(A406="","",IF(E406="weekly",7,IF(E406="fortnightly",14,IF(E406="monthly",DATE(IF(MONTH(H406)=12,YEAR(H406)+1,YEAR(H406)),VLOOKUP(MONTH(H406),index!$D$2:$G$13,2,0),DAY(H406)),
IF(E406="quarterly",DATE(IF(MONTH(H406)&gt;=10,YEAR(H406)+1,YEAR(H406)),VLOOKUP(MONTH(H406),index!$D$2:$G$13,3,0),DAY(H406)),
IF(E406="halfyearly",DATE(IF(MONTH(H406)&gt;=7,YEAR(H406)+1,YEAR(H406)),VLOOKUP(MONTH(H406),index!$D$2:$G$13,4,0),DAY(H406)),
DATE(YEAR(H406)+1,MONTH(H406),DAY(H406)))))-H406))+H406)</f>
        <v>42193</v>
      </c>
      <c r="J406" s="9" t="str">
        <f t="shared" si="52"/>
        <v>2015-07</v>
      </c>
      <c r="K406" s="11">
        <f t="shared" si="53"/>
        <v>6988.624113094771</v>
      </c>
      <c r="L406" s="11">
        <f t="shared" si="54"/>
        <v>54.597904805331041</v>
      </c>
      <c r="M406" s="11">
        <f>IF(A406="","",VLOOKUP(E406,index!$A$1:$B$6,2,0)*K406*G406)</f>
        <v>24.393170192007503</v>
      </c>
      <c r="N406" s="11">
        <f>IF(A406="","",-PMT(G406*VLOOKUP(E406,index!$A$1:$B$6,2,0),C406,F406,0,0))</f>
        <v>78.991074997338544</v>
      </c>
      <c r="O406" s="11">
        <f t="shared" si="55"/>
        <v>6934.0262082894396</v>
      </c>
      <c r="P406" s="11">
        <f t="shared" si="56"/>
        <v>0</v>
      </c>
      <c r="Q406" s="14"/>
    </row>
    <row r="407" spans="1:17" x14ac:dyDescent="0.25">
      <c r="A407" s="9">
        <f>IF(A406="","",IF(B406&lt;C406,A406,IF(A406=MAX('entry data'!$B$8:$B$507),"",A406+1)))</f>
        <v>4</v>
      </c>
      <c r="B407" s="9">
        <f t="shared" ref="B407:B470" si="57">IF(A407="","",IF(B406=C406,1,B406+1))</f>
        <v>208</v>
      </c>
      <c r="C407" s="9">
        <f>IF(ISERROR(VLOOKUP(A407,'entry data'!B:G,6,0)),"",VLOOKUP(A407,'entry data'!B:G,6,0))</f>
        <v>312</v>
      </c>
      <c r="D407" s="9" t="str">
        <f>IF(ISERROR(VLOOKUP(A407,'entry data'!B:C,2,0)),"",VLOOKUP(A407,'entry data'!B:C,2,0))</f>
        <v>Consolidation Loan</v>
      </c>
      <c r="E407" s="9" t="str">
        <f>IF(ISERROR(VLOOKUP(A407,'entry data'!B:E,4,0)),"",VLOOKUP(A407,'entry data'!B:E,4,0))</f>
        <v>weekly</v>
      </c>
      <c r="F407" s="11">
        <f>IF(A407="","",IF(ISERROR(VLOOKUP(A407,'entry data'!B:F,5,0)),"",VLOOKUP(A407,'entry data'!B:F,5,0)))</f>
        <v>15000</v>
      </c>
      <c r="G407" s="12">
        <f>IF(A407="","",IF(ISERROR(VLOOKUP(A407,'entry data'!B:I,8,0)),"",VLOOKUP(A407,'entry data'!B:I,7,0)))</f>
        <v>0.182</v>
      </c>
      <c r="H407" s="13">
        <f>IF(A407="","",IF(B407=1,VLOOKUP(A407,'entry data'!B:D,3,0),I406))</f>
        <v>42193</v>
      </c>
      <c r="I407" s="14">
        <f>IF(A407="","",IF(E407="weekly",7,IF(E407="fortnightly",14,IF(E407="monthly",DATE(IF(MONTH(H407)=12,YEAR(H407)+1,YEAR(H407)),VLOOKUP(MONTH(H407),index!$D$2:$G$13,2,0),DAY(H407)),
IF(E407="quarterly",DATE(IF(MONTH(H407)&gt;=10,YEAR(H407)+1,YEAR(H407)),VLOOKUP(MONTH(H407),index!$D$2:$G$13,3,0),DAY(H407)),
IF(E407="halfyearly",DATE(IF(MONTH(H407)&gt;=7,YEAR(H407)+1,YEAR(H407)),VLOOKUP(MONTH(H407),index!$D$2:$G$13,4,0),DAY(H407)),
DATE(YEAR(H407)+1,MONTH(H407),DAY(H407)))))-H407))+H407)</f>
        <v>42200</v>
      </c>
      <c r="J407" s="9" t="str">
        <f t="shared" ref="J407:J470" si="58">IF(A407="","",IF(MONTH(I407)&lt;10,YEAR(I407)&amp;"-0"&amp;MONTH(I407),YEAR(I407)&amp;"-"&amp;MONTH(I407)))</f>
        <v>2015-07</v>
      </c>
      <c r="K407" s="11">
        <f t="shared" ref="K407:K470" si="59">IF(A407="","",IF(B407=1,F407,O406))</f>
        <v>6934.0262082894396</v>
      </c>
      <c r="L407" s="11">
        <f t="shared" ref="L407:L470" si="60">IF(A407="","",N407-M407)</f>
        <v>54.788473930596773</v>
      </c>
      <c r="M407" s="11">
        <f>IF(A407="","",VLOOKUP(E407,index!$A$1:$B$6,2,0)*K407*G407)</f>
        <v>24.202601066741771</v>
      </c>
      <c r="N407" s="11">
        <f>IF(A407="","",-PMT(G407*VLOOKUP(E407,index!$A$1:$B$6,2,0),C407,F407,0,0))</f>
        <v>78.991074997338544</v>
      </c>
      <c r="O407" s="11">
        <f t="shared" ref="O407:O470" si="61">IF(A407="","",K407-L407)</f>
        <v>6879.2377343588432</v>
      </c>
      <c r="P407" s="11">
        <f t="shared" si="56"/>
        <v>0</v>
      </c>
      <c r="Q407" s="14"/>
    </row>
    <row r="408" spans="1:17" x14ac:dyDescent="0.25">
      <c r="A408" s="9">
        <f>IF(A407="","",IF(B407&lt;C407,A407,IF(A407=MAX('entry data'!$B$8:$B$507),"",A407+1)))</f>
        <v>4</v>
      </c>
      <c r="B408" s="9">
        <f t="shared" si="57"/>
        <v>209</v>
      </c>
      <c r="C408" s="9">
        <f>IF(ISERROR(VLOOKUP(A408,'entry data'!B:G,6,0)),"",VLOOKUP(A408,'entry data'!B:G,6,0))</f>
        <v>312</v>
      </c>
      <c r="D408" s="9" t="str">
        <f>IF(ISERROR(VLOOKUP(A408,'entry data'!B:C,2,0)),"",VLOOKUP(A408,'entry data'!B:C,2,0))</f>
        <v>Consolidation Loan</v>
      </c>
      <c r="E408" s="9" t="str">
        <f>IF(ISERROR(VLOOKUP(A408,'entry data'!B:E,4,0)),"",VLOOKUP(A408,'entry data'!B:E,4,0))</f>
        <v>weekly</v>
      </c>
      <c r="F408" s="11">
        <f>IF(A408="","",IF(ISERROR(VLOOKUP(A408,'entry data'!B:F,5,0)),"",VLOOKUP(A408,'entry data'!B:F,5,0)))</f>
        <v>15000</v>
      </c>
      <c r="G408" s="12">
        <f>IF(A408="","",IF(ISERROR(VLOOKUP(A408,'entry data'!B:I,8,0)),"",VLOOKUP(A408,'entry data'!B:I,7,0)))</f>
        <v>0.182</v>
      </c>
      <c r="H408" s="13">
        <f>IF(A408="","",IF(B408=1,VLOOKUP(A408,'entry data'!B:D,3,0),I407))</f>
        <v>42200</v>
      </c>
      <c r="I408" s="14">
        <f>IF(A408="","",IF(E408="weekly",7,IF(E408="fortnightly",14,IF(E408="monthly",DATE(IF(MONTH(H408)=12,YEAR(H408)+1,YEAR(H408)),VLOOKUP(MONTH(H408),index!$D$2:$G$13,2,0),DAY(H408)),
IF(E408="quarterly",DATE(IF(MONTH(H408)&gt;=10,YEAR(H408)+1,YEAR(H408)),VLOOKUP(MONTH(H408),index!$D$2:$G$13,3,0),DAY(H408)),
IF(E408="halfyearly",DATE(IF(MONTH(H408)&gt;=7,YEAR(H408)+1,YEAR(H408)),VLOOKUP(MONTH(H408),index!$D$2:$G$13,4,0),DAY(H408)),
DATE(YEAR(H408)+1,MONTH(H408),DAY(H408)))))-H408))+H408)</f>
        <v>42207</v>
      </c>
      <c r="J408" s="9" t="str">
        <f t="shared" si="58"/>
        <v>2015-07</v>
      </c>
      <c r="K408" s="11">
        <f t="shared" si="59"/>
        <v>6879.2377343588432</v>
      </c>
      <c r="L408" s="11">
        <f t="shared" si="60"/>
        <v>54.979708220425763</v>
      </c>
      <c r="M408" s="11">
        <f>IF(A408="","",VLOOKUP(E408,index!$A$1:$B$6,2,0)*K408*G408)</f>
        <v>24.011366776912784</v>
      </c>
      <c r="N408" s="11">
        <f>IF(A408="","",-PMT(G408*VLOOKUP(E408,index!$A$1:$B$6,2,0),C408,F408,0,0))</f>
        <v>78.991074997338544</v>
      </c>
      <c r="O408" s="11">
        <f t="shared" si="61"/>
        <v>6824.2580261384173</v>
      </c>
      <c r="P408" s="11">
        <f t="shared" si="56"/>
        <v>0</v>
      </c>
      <c r="Q408" s="14"/>
    </row>
    <row r="409" spans="1:17" x14ac:dyDescent="0.25">
      <c r="A409" s="9">
        <f>IF(A408="","",IF(B408&lt;C408,A408,IF(A408=MAX('entry data'!$B$8:$B$507),"",A408+1)))</f>
        <v>4</v>
      </c>
      <c r="B409" s="9">
        <f t="shared" si="57"/>
        <v>210</v>
      </c>
      <c r="C409" s="9">
        <f>IF(ISERROR(VLOOKUP(A409,'entry data'!B:G,6,0)),"",VLOOKUP(A409,'entry data'!B:G,6,0))</f>
        <v>312</v>
      </c>
      <c r="D409" s="9" t="str">
        <f>IF(ISERROR(VLOOKUP(A409,'entry data'!B:C,2,0)),"",VLOOKUP(A409,'entry data'!B:C,2,0))</f>
        <v>Consolidation Loan</v>
      </c>
      <c r="E409" s="9" t="str">
        <f>IF(ISERROR(VLOOKUP(A409,'entry data'!B:E,4,0)),"",VLOOKUP(A409,'entry data'!B:E,4,0))</f>
        <v>weekly</v>
      </c>
      <c r="F409" s="11">
        <f>IF(A409="","",IF(ISERROR(VLOOKUP(A409,'entry data'!B:F,5,0)),"",VLOOKUP(A409,'entry data'!B:F,5,0)))</f>
        <v>15000</v>
      </c>
      <c r="G409" s="12">
        <f>IF(A409="","",IF(ISERROR(VLOOKUP(A409,'entry data'!B:I,8,0)),"",VLOOKUP(A409,'entry data'!B:I,7,0)))</f>
        <v>0.182</v>
      </c>
      <c r="H409" s="13">
        <f>IF(A409="","",IF(B409=1,VLOOKUP(A409,'entry data'!B:D,3,0),I408))</f>
        <v>42207</v>
      </c>
      <c r="I409" s="14">
        <f>IF(A409="","",IF(E409="weekly",7,IF(E409="fortnightly",14,IF(E409="monthly",DATE(IF(MONTH(H409)=12,YEAR(H409)+1,YEAR(H409)),VLOOKUP(MONTH(H409),index!$D$2:$G$13,2,0),DAY(H409)),
IF(E409="quarterly",DATE(IF(MONTH(H409)&gt;=10,YEAR(H409)+1,YEAR(H409)),VLOOKUP(MONTH(H409),index!$D$2:$G$13,3,0),DAY(H409)),
IF(E409="halfyearly",DATE(IF(MONTH(H409)&gt;=7,YEAR(H409)+1,YEAR(H409)),VLOOKUP(MONTH(H409),index!$D$2:$G$13,4,0),DAY(H409)),
DATE(YEAR(H409)+1,MONTH(H409),DAY(H409)))))-H409))+H409)</f>
        <v>42214</v>
      </c>
      <c r="J409" s="9" t="str">
        <f t="shared" si="58"/>
        <v>2015-07</v>
      </c>
      <c r="K409" s="11">
        <f t="shared" si="59"/>
        <v>6824.2580261384173</v>
      </c>
      <c r="L409" s="11">
        <f t="shared" si="60"/>
        <v>55.171609996515684</v>
      </c>
      <c r="M409" s="11">
        <f>IF(A409="","",VLOOKUP(E409,index!$A$1:$B$6,2,0)*K409*G409)</f>
        <v>23.819465000822859</v>
      </c>
      <c r="N409" s="11">
        <f>IF(A409="","",-PMT(G409*VLOOKUP(E409,index!$A$1:$B$6,2,0),C409,F409,0,0))</f>
        <v>78.991074997338544</v>
      </c>
      <c r="O409" s="11">
        <f t="shared" si="61"/>
        <v>6769.0864161419013</v>
      </c>
      <c r="P409" s="11">
        <f t="shared" si="56"/>
        <v>6769.0864161419013</v>
      </c>
      <c r="Q409" s="14"/>
    </row>
    <row r="410" spans="1:17" x14ac:dyDescent="0.25">
      <c r="A410" s="9">
        <f>IF(A409="","",IF(B409&lt;C409,A409,IF(A409=MAX('entry data'!$B$8:$B$507),"",A409+1)))</f>
        <v>4</v>
      </c>
      <c r="B410" s="9">
        <f t="shared" si="57"/>
        <v>211</v>
      </c>
      <c r="C410" s="9">
        <f>IF(ISERROR(VLOOKUP(A410,'entry data'!B:G,6,0)),"",VLOOKUP(A410,'entry data'!B:G,6,0))</f>
        <v>312</v>
      </c>
      <c r="D410" s="9" t="str">
        <f>IF(ISERROR(VLOOKUP(A410,'entry data'!B:C,2,0)),"",VLOOKUP(A410,'entry data'!B:C,2,0))</f>
        <v>Consolidation Loan</v>
      </c>
      <c r="E410" s="9" t="str">
        <f>IF(ISERROR(VLOOKUP(A410,'entry data'!B:E,4,0)),"",VLOOKUP(A410,'entry data'!B:E,4,0))</f>
        <v>weekly</v>
      </c>
      <c r="F410" s="11">
        <f>IF(A410="","",IF(ISERROR(VLOOKUP(A410,'entry data'!B:F,5,0)),"",VLOOKUP(A410,'entry data'!B:F,5,0)))</f>
        <v>15000</v>
      </c>
      <c r="G410" s="12">
        <f>IF(A410="","",IF(ISERROR(VLOOKUP(A410,'entry data'!B:I,8,0)),"",VLOOKUP(A410,'entry data'!B:I,7,0)))</f>
        <v>0.182</v>
      </c>
      <c r="H410" s="13">
        <f>IF(A410="","",IF(B410=1,VLOOKUP(A410,'entry data'!B:D,3,0),I409))</f>
        <v>42214</v>
      </c>
      <c r="I410" s="14">
        <f>IF(A410="","",IF(E410="weekly",7,IF(E410="fortnightly",14,IF(E410="monthly",DATE(IF(MONTH(H410)=12,YEAR(H410)+1,YEAR(H410)),VLOOKUP(MONTH(H410),index!$D$2:$G$13,2,0),DAY(H410)),
IF(E410="quarterly",DATE(IF(MONTH(H410)&gt;=10,YEAR(H410)+1,YEAR(H410)),VLOOKUP(MONTH(H410),index!$D$2:$G$13,3,0),DAY(H410)),
IF(E410="halfyearly",DATE(IF(MONTH(H410)&gt;=7,YEAR(H410)+1,YEAR(H410)),VLOOKUP(MONTH(H410),index!$D$2:$G$13,4,0),DAY(H410)),
DATE(YEAR(H410)+1,MONTH(H410),DAY(H410)))))-H410))+H410)</f>
        <v>42221</v>
      </c>
      <c r="J410" s="9" t="str">
        <f t="shared" si="58"/>
        <v>2015-08</v>
      </c>
      <c r="K410" s="11">
        <f t="shared" si="59"/>
        <v>6769.0864161419013</v>
      </c>
      <c r="L410" s="11">
        <f t="shared" si="60"/>
        <v>55.364181588667904</v>
      </c>
      <c r="M410" s="11">
        <f>IF(A410="","",VLOOKUP(E410,index!$A$1:$B$6,2,0)*K410*G410)</f>
        <v>23.626893408670639</v>
      </c>
      <c r="N410" s="11">
        <f>IF(A410="","",-PMT(G410*VLOOKUP(E410,index!$A$1:$B$6,2,0),C410,F410,0,0))</f>
        <v>78.991074997338544</v>
      </c>
      <c r="O410" s="11">
        <f t="shared" si="61"/>
        <v>6713.7222345532336</v>
      </c>
      <c r="P410" s="11">
        <f t="shared" si="56"/>
        <v>0</v>
      </c>
      <c r="Q410" s="14"/>
    </row>
    <row r="411" spans="1:17" x14ac:dyDescent="0.25">
      <c r="A411" s="9">
        <f>IF(A410="","",IF(B410&lt;C410,A410,IF(A410=MAX('entry data'!$B$8:$B$507),"",A410+1)))</f>
        <v>4</v>
      </c>
      <c r="B411" s="9">
        <f t="shared" si="57"/>
        <v>212</v>
      </c>
      <c r="C411" s="9">
        <f>IF(ISERROR(VLOOKUP(A411,'entry data'!B:G,6,0)),"",VLOOKUP(A411,'entry data'!B:G,6,0))</f>
        <v>312</v>
      </c>
      <c r="D411" s="9" t="str">
        <f>IF(ISERROR(VLOOKUP(A411,'entry data'!B:C,2,0)),"",VLOOKUP(A411,'entry data'!B:C,2,0))</f>
        <v>Consolidation Loan</v>
      </c>
      <c r="E411" s="9" t="str">
        <f>IF(ISERROR(VLOOKUP(A411,'entry data'!B:E,4,0)),"",VLOOKUP(A411,'entry data'!B:E,4,0))</f>
        <v>weekly</v>
      </c>
      <c r="F411" s="11">
        <f>IF(A411="","",IF(ISERROR(VLOOKUP(A411,'entry data'!B:F,5,0)),"",VLOOKUP(A411,'entry data'!B:F,5,0)))</f>
        <v>15000</v>
      </c>
      <c r="G411" s="12">
        <f>IF(A411="","",IF(ISERROR(VLOOKUP(A411,'entry data'!B:I,8,0)),"",VLOOKUP(A411,'entry data'!B:I,7,0)))</f>
        <v>0.182</v>
      </c>
      <c r="H411" s="13">
        <f>IF(A411="","",IF(B411=1,VLOOKUP(A411,'entry data'!B:D,3,0),I410))</f>
        <v>42221</v>
      </c>
      <c r="I411" s="14">
        <f>IF(A411="","",IF(E411="weekly",7,IF(E411="fortnightly",14,IF(E411="monthly",DATE(IF(MONTH(H411)=12,YEAR(H411)+1,YEAR(H411)),VLOOKUP(MONTH(H411),index!$D$2:$G$13,2,0),DAY(H411)),
IF(E411="quarterly",DATE(IF(MONTH(H411)&gt;=10,YEAR(H411)+1,YEAR(H411)),VLOOKUP(MONTH(H411),index!$D$2:$G$13,3,0),DAY(H411)),
IF(E411="halfyearly",DATE(IF(MONTH(H411)&gt;=7,YEAR(H411)+1,YEAR(H411)),VLOOKUP(MONTH(H411),index!$D$2:$G$13,4,0),DAY(H411)),
DATE(YEAR(H411)+1,MONTH(H411),DAY(H411)))))-H411))+H411)</f>
        <v>42228</v>
      </c>
      <c r="J411" s="9" t="str">
        <f t="shared" si="58"/>
        <v>2015-08</v>
      </c>
      <c r="K411" s="11">
        <f t="shared" si="59"/>
        <v>6713.7222345532336</v>
      </c>
      <c r="L411" s="11">
        <f t="shared" si="60"/>
        <v>55.557425334815747</v>
      </c>
      <c r="M411" s="11">
        <f>IF(A411="","",VLOOKUP(E411,index!$A$1:$B$6,2,0)*K411*G411)</f>
        <v>23.433649662522793</v>
      </c>
      <c r="N411" s="11">
        <f>IF(A411="","",-PMT(G411*VLOOKUP(E411,index!$A$1:$B$6,2,0),C411,F411,0,0))</f>
        <v>78.991074997338544</v>
      </c>
      <c r="O411" s="11">
        <f t="shared" si="61"/>
        <v>6658.1648092184178</v>
      </c>
      <c r="P411" s="11">
        <f t="shared" si="56"/>
        <v>0</v>
      </c>
      <c r="Q411" s="14"/>
    </row>
    <row r="412" spans="1:17" x14ac:dyDescent="0.25">
      <c r="A412" s="9">
        <f>IF(A411="","",IF(B411&lt;C411,A411,IF(A411=MAX('entry data'!$B$8:$B$507),"",A411+1)))</f>
        <v>4</v>
      </c>
      <c r="B412" s="9">
        <f t="shared" si="57"/>
        <v>213</v>
      </c>
      <c r="C412" s="9">
        <f>IF(ISERROR(VLOOKUP(A412,'entry data'!B:G,6,0)),"",VLOOKUP(A412,'entry data'!B:G,6,0))</f>
        <v>312</v>
      </c>
      <c r="D412" s="9" t="str">
        <f>IF(ISERROR(VLOOKUP(A412,'entry data'!B:C,2,0)),"",VLOOKUP(A412,'entry data'!B:C,2,0))</f>
        <v>Consolidation Loan</v>
      </c>
      <c r="E412" s="9" t="str">
        <f>IF(ISERROR(VLOOKUP(A412,'entry data'!B:E,4,0)),"",VLOOKUP(A412,'entry data'!B:E,4,0))</f>
        <v>weekly</v>
      </c>
      <c r="F412" s="11">
        <f>IF(A412="","",IF(ISERROR(VLOOKUP(A412,'entry data'!B:F,5,0)),"",VLOOKUP(A412,'entry data'!B:F,5,0)))</f>
        <v>15000</v>
      </c>
      <c r="G412" s="12">
        <f>IF(A412="","",IF(ISERROR(VLOOKUP(A412,'entry data'!B:I,8,0)),"",VLOOKUP(A412,'entry data'!B:I,7,0)))</f>
        <v>0.182</v>
      </c>
      <c r="H412" s="13">
        <f>IF(A412="","",IF(B412=1,VLOOKUP(A412,'entry data'!B:D,3,0),I411))</f>
        <v>42228</v>
      </c>
      <c r="I412" s="14">
        <f>IF(A412="","",IF(E412="weekly",7,IF(E412="fortnightly",14,IF(E412="monthly",DATE(IF(MONTH(H412)=12,YEAR(H412)+1,YEAR(H412)),VLOOKUP(MONTH(H412),index!$D$2:$G$13,2,0),DAY(H412)),
IF(E412="quarterly",DATE(IF(MONTH(H412)&gt;=10,YEAR(H412)+1,YEAR(H412)),VLOOKUP(MONTH(H412),index!$D$2:$G$13,3,0),DAY(H412)),
IF(E412="halfyearly",DATE(IF(MONTH(H412)&gt;=7,YEAR(H412)+1,YEAR(H412)),VLOOKUP(MONTH(H412),index!$D$2:$G$13,4,0),DAY(H412)),
DATE(YEAR(H412)+1,MONTH(H412),DAY(H412)))))-H412))+H412)</f>
        <v>42235</v>
      </c>
      <c r="J412" s="9" t="str">
        <f t="shared" si="58"/>
        <v>2015-08</v>
      </c>
      <c r="K412" s="11">
        <f t="shared" si="59"/>
        <v>6658.1648092184178</v>
      </c>
      <c r="L412" s="11">
        <f t="shared" si="60"/>
        <v>55.751343581052886</v>
      </c>
      <c r="M412" s="11">
        <f>IF(A412="","",VLOOKUP(E412,index!$A$1:$B$6,2,0)*K412*G412)</f>
        <v>23.239731416285657</v>
      </c>
      <c r="N412" s="11">
        <f>IF(A412="","",-PMT(G412*VLOOKUP(E412,index!$A$1:$B$6,2,0),C412,F412,0,0))</f>
        <v>78.991074997338544</v>
      </c>
      <c r="O412" s="11">
        <f t="shared" si="61"/>
        <v>6602.4134656373644</v>
      </c>
      <c r="P412" s="11">
        <f t="shared" si="56"/>
        <v>0</v>
      </c>
      <c r="Q412" s="14"/>
    </row>
    <row r="413" spans="1:17" x14ac:dyDescent="0.25">
      <c r="A413" s="9">
        <f>IF(A412="","",IF(B412&lt;C412,A412,IF(A412=MAX('entry data'!$B$8:$B$507),"",A412+1)))</f>
        <v>4</v>
      </c>
      <c r="B413" s="9">
        <f t="shared" si="57"/>
        <v>214</v>
      </c>
      <c r="C413" s="9">
        <f>IF(ISERROR(VLOOKUP(A413,'entry data'!B:G,6,0)),"",VLOOKUP(A413,'entry data'!B:G,6,0))</f>
        <v>312</v>
      </c>
      <c r="D413" s="9" t="str">
        <f>IF(ISERROR(VLOOKUP(A413,'entry data'!B:C,2,0)),"",VLOOKUP(A413,'entry data'!B:C,2,0))</f>
        <v>Consolidation Loan</v>
      </c>
      <c r="E413" s="9" t="str">
        <f>IF(ISERROR(VLOOKUP(A413,'entry data'!B:E,4,0)),"",VLOOKUP(A413,'entry data'!B:E,4,0))</f>
        <v>weekly</v>
      </c>
      <c r="F413" s="11">
        <f>IF(A413="","",IF(ISERROR(VLOOKUP(A413,'entry data'!B:F,5,0)),"",VLOOKUP(A413,'entry data'!B:F,5,0)))</f>
        <v>15000</v>
      </c>
      <c r="G413" s="12">
        <f>IF(A413="","",IF(ISERROR(VLOOKUP(A413,'entry data'!B:I,8,0)),"",VLOOKUP(A413,'entry data'!B:I,7,0)))</f>
        <v>0.182</v>
      </c>
      <c r="H413" s="13">
        <f>IF(A413="","",IF(B413=1,VLOOKUP(A413,'entry data'!B:D,3,0),I412))</f>
        <v>42235</v>
      </c>
      <c r="I413" s="14">
        <f>IF(A413="","",IF(E413="weekly",7,IF(E413="fortnightly",14,IF(E413="monthly",DATE(IF(MONTH(H413)=12,YEAR(H413)+1,YEAR(H413)),VLOOKUP(MONTH(H413),index!$D$2:$G$13,2,0),DAY(H413)),
IF(E413="quarterly",DATE(IF(MONTH(H413)&gt;=10,YEAR(H413)+1,YEAR(H413)),VLOOKUP(MONTH(H413),index!$D$2:$G$13,3,0),DAY(H413)),
IF(E413="halfyearly",DATE(IF(MONTH(H413)&gt;=7,YEAR(H413)+1,YEAR(H413)),VLOOKUP(MONTH(H413),index!$D$2:$G$13,4,0),DAY(H413)),
DATE(YEAR(H413)+1,MONTH(H413),DAY(H413)))))-H413))+H413)</f>
        <v>42242</v>
      </c>
      <c r="J413" s="9" t="str">
        <f t="shared" si="58"/>
        <v>2015-08</v>
      </c>
      <c r="K413" s="11">
        <f t="shared" si="59"/>
        <v>6602.4134656373644</v>
      </c>
      <c r="L413" s="11">
        <f t="shared" si="60"/>
        <v>55.945938681661829</v>
      </c>
      <c r="M413" s="11">
        <f>IF(A413="","",VLOOKUP(E413,index!$A$1:$B$6,2,0)*K413*G413)</f>
        <v>23.045136315676718</v>
      </c>
      <c r="N413" s="11">
        <f>IF(A413="","",-PMT(G413*VLOOKUP(E413,index!$A$1:$B$6,2,0),C413,F413,0,0))</f>
        <v>78.991074997338544</v>
      </c>
      <c r="O413" s="11">
        <f t="shared" si="61"/>
        <v>6546.4675269557029</v>
      </c>
      <c r="P413" s="11">
        <f t="shared" si="56"/>
        <v>6546.4675269557029</v>
      </c>
      <c r="Q413" s="14"/>
    </row>
    <row r="414" spans="1:17" x14ac:dyDescent="0.25">
      <c r="A414" s="9">
        <f>IF(A413="","",IF(B413&lt;C413,A413,IF(A413=MAX('entry data'!$B$8:$B$507),"",A413+1)))</f>
        <v>4</v>
      </c>
      <c r="B414" s="9">
        <f t="shared" si="57"/>
        <v>215</v>
      </c>
      <c r="C414" s="9">
        <f>IF(ISERROR(VLOOKUP(A414,'entry data'!B:G,6,0)),"",VLOOKUP(A414,'entry data'!B:G,6,0))</f>
        <v>312</v>
      </c>
      <c r="D414" s="9" t="str">
        <f>IF(ISERROR(VLOOKUP(A414,'entry data'!B:C,2,0)),"",VLOOKUP(A414,'entry data'!B:C,2,0))</f>
        <v>Consolidation Loan</v>
      </c>
      <c r="E414" s="9" t="str">
        <f>IF(ISERROR(VLOOKUP(A414,'entry data'!B:E,4,0)),"",VLOOKUP(A414,'entry data'!B:E,4,0))</f>
        <v>weekly</v>
      </c>
      <c r="F414" s="11">
        <f>IF(A414="","",IF(ISERROR(VLOOKUP(A414,'entry data'!B:F,5,0)),"",VLOOKUP(A414,'entry data'!B:F,5,0)))</f>
        <v>15000</v>
      </c>
      <c r="G414" s="12">
        <f>IF(A414="","",IF(ISERROR(VLOOKUP(A414,'entry data'!B:I,8,0)),"",VLOOKUP(A414,'entry data'!B:I,7,0)))</f>
        <v>0.182</v>
      </c>
      <c r="H414" s="13">
        <f>IF(A414="","",IF(B414=1,VLOOKUP(A414,'entry data'!B:D,3,0),I413))</f>
        <v>42242</v>
      </c>
      <c r="I414" s="14">
        <f>IF(A414="","",IF(E414="weekly",7,IF(E414="fortnightly",14,IF(E414="monthly",DATE(IF(MONTH(H414)=12,YEAR(H414)+1,YEAR(H414)),VLOOKUP(MONTH(H414),index!$D$2:$G$13,2,0),DAY(H414)),
IF(E414="quarterly",DATE(IF(MONTH(H414)&gt;=10,YEAR(H414)+1,YEAR(H414)),VLOOKUP(MONTH(H414),index!$D$2:$G$13,3,0),DAY(H414)),
IF(E414="halfyearly",DATE(IF(MONTH(H414)&gt;=7,YEAR(H414)+1,YEAR(H414)),VLOOKUP(MONTH(H414),index!$D$2:$G$13,4,0),DAY(H414)),
DATE(YEAR(H414)+1,MONTH(H414),DAY(H414)))))-H414))+H414)</f>
        <v>42249</v>
      </c>
      <c r="J414" s="9" t="str">
        <f t="shared" si="58"/>
        <v>2015-09</v>
      </c>
      <c r="K414" s="11">
        <f t="shared" si="59"/>
        <v>6546.4675269557029</v>
      </c>
      <c r="L414" s="11">
        <f t="shared" si="60"/>
        <v>56.141212999142475</v>
      </c>
      <c r="M414" s="11">
        <f>IF(A414="","",VLOOKUP(E414,index!$A$1:$B$6,2,0)*K414*G414)</f>
        <v>22.849861998196069</v>
      </c>
      <c r="N414" s="11">
        <f>IF(A414="","",-PMT(G414*VLOOKUP(E414,index!$A$1:$B$6,2,0),C414,F414,0,0))</f>
        <v>78.991074997338544</v>
      </c>
      <c r="O414" s="11">
        <f t="shared" si="61"/>
        <v>6490.3263139565606</v>
      </c>
      <c r="P414" s="11">
        <f t="shared" si="56"/>
        <v>0</v>
      </c>
      <c r="Q414" s="14"/>
    </row>
    <row r="415" spans="1:17" x14ac:dyDescent="0.25">
      <c r="A415" s="9">
        <f>IF(A414="","",IF(B414&lt;C414,A414,IF(A414=MAX('entry data'!$B$8:$B$507),"",A414+1)))</f>
        <v>4</v>
      </c>
      <c r="B415" s="9">
        <f t="shared" si="57"/>
        <v>216</v>
      </c>
      <c r="C415" s="9">
        <f>IF(ISERROR(VLOOKUP(A415,'entry data'!B:G,6,0)),"",VLOOKUP(A415,'entry data'!B:G,6,0))</f>
        <v>312</v>
      </c>
      <c r="D415" s="9" t="str">
        <f>IF(ISERROR(VLOOKUP(A415,'entry data'!B:C,2,0)),"",VLOOKUP(A415,'entry data'!B:C,2,0))</f>
        <v>Consolidation Loan</v>
      </c>
      <c r="E415" s="9" t="str">
        <f>IF(ISERROR(VLOOKUP(A415,'entry data'!B:E,4,0)),"",VLOOKUP(A415,'entry data'!B:E,4,0))</f>
        <v>weekly</v>
      </c>
      <c r="F415" s="11">
        <f>IF(A415="","",IF(ISERROR(VLOOKUP(A415,'entry data'!B:F,5,0)),"",VLOOKUP(A415,'entry data'!B:F,5,0)))</f>
        <v>15000</v>
      </c>
      <c r="G415" s="12">
        <f>IF(A415="","",IF(ISERROR(VLOOKUP(A415,'entry data'!B:I,8,0)),"",VLOOKUP(A415,'entry data'!B:I,7,0)))</f>
        <v>0.182</v>
      </c>
      <c r="H415" s="13">
        <f>IF(A415="","",IF(B415=1,VLOOKUP(A415,'entry data'!B:D,3,0),I414))</f>
        <v>42249</v>
      </c>
      <c r="I415" s="14">
        <f>IF(A415="","",IF(E415="weekly",7,IF(E415="fortnightly",14,IF(E415="monthly",DATE(IF(MONTH(H415)=12,YEAR(H415)+1,YEAR(H415)),VLOOKUP(MONTH(H415),index!$D$2:$G$13,2,0),DAY(H415)),
IF(E415="quarterly",DATE(IF(MONTH(H415)&gt;=10,YEAR(H415)+1,YEAR(H415)),VLOOKUP(MONTH(H415),index!$D$2:$G$13,3,0),DAY(H415)),
IF(E415="halfyearly",DATE(IF(MONTH(H415)&gt;=7,YEAR(H415)+1,YEAR(H415)),VLOOKUP(MONTH(H415),index!$D$2:$G$13,4,0),DAY(H415)),
DATE(YEAR(H415)+1,MONTH(H415),DAY(H415)))))-H415))+H415)</f>
        <v>42256</v>
      </c>
      <c r="J415" s="9" t="str">
        <f t="shared" si="58"/>
        <v>2015-09</v>
      </c>
      <c r="K415" s="11">
        <f t="shared" si="59"/>
        <v>6490.3263139565606</v>
      </c>
      <c r="L415" s="11">
        <f t="shared" si="60"/>
        <v>56.337168904240855</v>
      </c>
      <c r="M415" s="11">
        <f>IF(A415="","",VLOOKUP(E415,index!$A$1:$B$6,2,0)*K415*G415)</f>
        <v>22.653906093097692</v>
      </c>
      <c r="N415" s="11">
        <f>IF(A415="","",-PMT(G415*VLOOKUP(E415,index!$A$1:$B$6,2,0),C415,F415,0,0))</f>
        <v>78.991074997338544</v>
      </c>
      <c r="O415" s="11">
        <f t="shared" si="61"/>
        <v>6433.9891450523201</v>
      </c>
      <c r="P415" s="11">
        <f t="shared" si="56"/>
        <v>0</v>
      </c>
      <c r="Q415" s="14"/>
    </row>
    <row r="416" spans="1:17" x14ac:dyDescent="0.25">
      <c r="A416" s="9">
        <f>IF(A415="","",IF(B415&lt;C415,A415,IF(A415=MAX('entry data'!$B$8:$B$507),"",A415+1)))</f>
        <v>4</v>
      </c>
      <c r="B416" s="9">
        <f t="shared" si="57"/>
        <v>217</v>
      </c>
      <c r="C416" s="9">
        <f>IF(ISERROR(VLOOKUP(A416,'entry data'!B:G,6,0)),"",VLOOKUP(A416,'entry data'!B:G,6,0))</f>
        <v>312</v>
      </c>
      <c r="D416" s="9" t="str">
        <f>IF(ISERROR(VLOOKUP(A416,'entry data'!B:C,2,0)),"",VLOOKUP(A416,'entry data'!B:C,2,0))</f>
        <v>Consolidation Loan</v>
      </c>
      <c r="E416" s="9" t="str">
        <f>IF(ISERROR(VLOOKUP(A416,'entry data'!B:E,4,0)),"",VLOOKUP(A416,'entry data'!B:E,4,0))</f>
        <v>weekly</v>
      </c>
      <c r="F416" s="11">
        <f>IF(A416="","",IF(ISERROR(VLOOKUP(A416,'entry data'!B:F,5,0)),"",VLOOKUP(A416,'entry data'!B:F,5,0)))</f>
        <v>15000</v>
      </c>
      <c r="G416" s="12">
        <f>IF(A416="","",IF(ISERROR(VLOOKUP(A416,'entry data'!B:I,8,0)),"",VLOOKUP(A416,'entry data'!B:I,7,0)))</f>
        <v>0.182</v>
      </c>
      <c r="H416" s="13">
        <f>IF(A416="","",IF(B416=1,VLOOKUP(A416,'entry data'!B:D,3,0),I415))</f>
        <v>42256</v>
      </c>
      <c r="I416" s="14">
        <f>IF(A416="","",IF(E416="weekly",7,IF(E416="fortnightly",14,IF(E416="monthly",DATE(IF(MONTH(H416)=12,YEAR(H416)+1,YEAR(H416)),VLOOKUP(MONTH(H416),index!$D$2:$G$13,2,0),DAY(H416)),
IF(E416="quarterly",DATE(IF(MONTH(H416)&gt;=10,YEAR(H416)+1,YEAR(H416)),VLOOKUP(MONTH(H416),index!$D$2:$G$13,3,0),DAY(H416)),
IF(E416="halfyearly",DATE(IF(MONTH(H416)&gt;=7,YEAR(H416)+1,YEAR(H416)),VLOOKUP(MONTH(H416),index!$D$2:$G$13,4,0),DAY(H416)),
DATE(YEAR(H416)+1,MONTH(H416),DAY(H416)))))-H416))+H416)</f>
        <v>42263</v>
      </c>
      <c r="J416" s="9" t="str">
        <f t="shared" si="58"/>
        <v>2015-09</v>
      </c>
      <c r="K416" s="11">
        <f t="shared" si="59"/>
        <v>6433.9891450523201</v>
      </c>
      <c r="L416" s="11">
        <f t="shared" si="60"/>
        <v>56.533808775977846</v>
      </c>
      <c r="M416" s="11">
        <f>IF(A416="","",VLOOKUP(E416,index!$A$1:$B$6,2,0)*K416*G416)</f>
        <v>22.457266221360701</v>
      </c>
      <c r="N416" s="11">
        <f>IF(A416="","",-PMT(G416*VLOOKUP(E416,index!$A$1:$B$6,2,0),C416,F416,0,0))</f>
        <v>78.991074997338544</v>
      </c>
      <c r="O416" s="11">
        <f t="shared" si="61"/>
        <v>6377.4553362763418</v>
      </c>
      <c r="P416" s="11">
        <f t="shared" si="56"/>
        <v>0</v>
      </c>
      <c r="Q416" s="14"/>
    </row>
    <row r="417" spans="1:17" x14ac:dyDescent="0.25">
      <c r="A417" s="9">
        <f>IF(A416="","",IF(B416&lt;C416,A416,IF(A416=MAX('entry data'!$B$8:$B$507),"",A416+1)))</f>
        <v>4</v>
      </c>
      <c r="B417" s="9">
        <f t="shared" si="57"/>
        <v>218</v>
      </c>
      <c r="C417" s="9">
        <f>IF(ISERROR(VLOOKUP(A417,'entry data'!B:G,6,0)),"",VLOOKUP(A417,'entry data'!B:G,6,0))</f>
        <v>312</v>
      </c>
      <c r="D417" s="9" t="str">
        <f>IF(ISERROR(VLOOKUP(A417,'entry data'!B:C,2,0)),"",VLOOKUP(A417,'entry data'!B:C,2,0))</f>
        <v>Consolidation Loan</v>
      </c>
      <c r="E417" s="9" t="str">
        <f>IF(ISERROR(VLOOKUP(A417,'entry data'!B:E,4,0)),"",VLOOKUP(A417,'entry data'!B:E,4,0))</f>
        <v>weekly</v>
      </c>
      <c r="F417" s="11">
        <f>IF(A417="","",IF(ISERROR(VLOOKUP(A417,'entry data'!B:F,5,0)),"",VLOOKUP(A417,'entry data'!B:F,5,0)))</f>
        <v>15000</v>
      </c>
      <c r="G417" s="12">
        <f>IF(A417="","",IF(ISERROR(VLOOKUP(A417,'entry data'!B:I,8,0)),"",VLOOKUP(A417,'entry data'!B:I,7,0)))</f>
        <v>0.182</v>
      </c>
      <c r="H417" s="13">
        <f>IF(A417="","",IF(B417=1,VLOOKUP(A417,'entry data'!B:D,3,0),I416))</f>
        <v>42263</v>
      </c>
      <c r="I417" s="14">
        <f>IF(A417="","",IF(E417="weekly",7,IF(E417="fortnightly",14,IF(E417="monthly",DATE(IF(MONTH(H417)=12,YEAR(H417)+1,YEAR(H417)),VLOOKUP(MONTH(H417),index!$D$2:$G$13,2,0),DAY(H417)),
IF(E417="quarterly",DATE(IF(MONTH(H417)&gt;=10,YEAR(H417)+1,YEAR(H417)),VLOOKUP(MONTH(H417),index!$D$2:$G$13,3,0),DAY(H417)),
IF(E417="halfyearly",DATE(IF(MONTH(H417)&gt;=7,YEAR(H417)+1,YEAR(H417)),VLOOKUP(MONTH(H417),index!$D$2:$G$13,4,0),DAY(H417)),
DATE(YEAR(H417)+1,MONTH(H417),DAY(H417)))))-H417))+H417)</f>
        <v>42270</v>
      </c>
      <c r="J417" s="9" t="str">
        <f t="shared" si="58"/>
        <v>2015-09</v>
      </c>
      <c r="K417" s="11">
        <f t="shared" si="59"/>
        <v>6377.4553362763418</v>
      </c>
      <c r="L417" s="11">
        <f t="shared" si="60"/>
        <v>56.731135001678105</v>
      </c>
      <c r="M417" s="11">
        <f>IF(A417="","",VLOOKUP(E417,index!$A$1:$B$6,2,0)*K417*G417)</f>
        <v>22.259939995660439</v>
      </c>
      <c r="N417" s="11">
        <f>IF(A417="","",-PMT(G417*VLOOKUP(E417,index!$A$1:$B$6,2,0),C417,F417,0,0))</f>
        <v>78.991074997338544</v>
      </c>
      <c r="O417" s="11">
        <f t="shared" si="61"/>
        <v>6320.7242012746638</v>
      </c>
      <c r="P417" s="11">
        <f t="shared" si="56"/>
        <v>0</v>
      </c>
      <c r="Q417" s="14"/>
    </row>
    <row r="418" spans="1:17" x14ac:dyDescent="0.25">
      <c r="A418" s="9">
        <f>IF(A417="","",IF(B417&lt;C417,A417,IF(A417=MAX('entry data'!$B$8:$B$507),"",A417+1)))</f>
        <v>4</v>
      </c>
      <c r="B418" s="9">
        <f t="shared" si="57"/>
        <v>219</v>
      </c>
      <c r="C418" s="9">
        <f>IF(ISERROR(VLOOKUP(A418,'entry data'!B:G,6,0)),"",VLOOKUP(A418,'entry data'!B:G,6,0))</f>
        <v>312</v>
      </c>
      <c r="D418" s="9" t="str">
        <f>IF(ISERROR(VLOOKUP(A418,'entry data'!B:C,2,0)),"",VLOOKUP(A418,'entry data'!B:C,2,0))</f>
        <v>Consolidation Loan</v>
      </c>
      <c r="E418" s="9" t="str">
        <f>IF(ISERROR(VLOOKUP(A418,'entry data'!B:E,4,0)),"",VLOOKUP(A418,'entry data'!B:E,4,0))</f>
        <v>weekly</v>
      </c>
      <c r="F418" s="11">
        <f>IF(A418="","",IF(ISERROR(VLOOKUP(A418,'entry data'!B:F,5,0)),"",VLOOKUP(A418,'entry data'!B:F,5,0)))</f>
        <v>15000</v>
      </c>
      <c r="G418" s="12">
        <f>IF(A418="","",IF(ISERROR(VLOOKUP(A418,'entry data'!B:I,8,0)),"",VLOOKUP(A418,'entry data'!B:I,7,0)))</f>
        <v>0.182</v>
      </c>
      <c r="H418" s="13">
        <f>IF(A418="","",IF(B418=1,VLOOKUP(A418,'entry data'!B:D,3,0),I417))</f>
        <v>42270</v>
      </c>
      <c r="I418" s="14">
        <f>IF(A418="","",IF(E418="weekly",7,IF(E418="fortnightly",14,IF(E418="monthly",DATE(IF(MONTH(H418)=12,YEAR(H418)+1,YEAR(H418)),VLOOKUP(MONTH(H418),index!$D$2:$G$13,2,0),DAY(H418)),
IF(E418="quarterly",DATE(IF(MONTH(H418)&gt;=10,YEAR(H418)+1,YEAR(H418)),VLOOKUP(MONTH(H418),index!$D$2:$G$13,3,0),DAY(H418)),
IF(E418="halfyearly",DATE(IF(MONTH(H418)&gt;=7,YEAR(H418)+1,YEAR(H418)),VLOOKUP(MONTH(H418),index!$D$2:$G$13,4,0),DAY(H418)),
DATE(YEAR(H418)+1,MONTH(H418),DAY(H418)))))-H418))+H418)</f>
        <v>42277</v>
      </c>
      <c r="J418" s="9" t="str">
        <f t="shared" si="58"/>
        <v>2015-09</v>
      </c>
      <c r="K418" s="11">
        <f t="shared" si="59"/>
        <v>6320.7242012746638</v>
      </c>
      <c r="L418" s="11">
        <f t="shared" si="60"/>
        <v>56.929149976999028</v>
      </c>
      <c r="M418" s="11">
        <f>IF(A418="","",VLOOKUP(E418,index!$A$1:$B$6,2,0)*K418*G418)</f>
        <v>22.061925020339512</v>
      </c>
      <c r="N418" s="11">
        <f>IF(A418="","",-PMT(G418*VLOOKUP(E418,index!$A$1:$B$6,2,0),C418,F418,0,0))</f>
        <v>78.991074997338544</v>
      </c>
      <c r="O418" s="11">
        <f t="shared" si="61"/>
        <v>6263.7950512976649</v>
      </c>
      <c r="P418" s="11">
        <f t="shared" si="56"/>
        <v>6263.7950512976649</v>
      </c>
      <c r="Q418" s="14"/>
    </row>
    <row r="419" spans="1:17" x14ac:dyDescent="0.25">
      <c r="A419" s="9">
        <f>IF(A418="","",IF(B418&lt;C418,A418,IF(A418=MAX('entry data'!$B$8:$B$507),"",A418+1)))</f>
        <v>4</v>
      </c>
      <c r="B419" s="9">
        <f t="shared" si="57"/>
        <v>220</v>
      </c>
      <c r="C419" s="9">
        <f>IF(ISERROR(VLOOKUP(A419,'entry data'!B:G,6,0)),"",VLOOKUP(A419,'entry data'!B:G,6,0))</f>
        <v>312</v>
      </c>
      <c r="D419" s="9" t="str">
        <f>IF(ISERROR(VLOOKUP(A419,'entry data'!B:C,2,0)),"",VLOOKUP(A419,'entry data'!B:C,2,0))</f>
        <v>Consolidation Loan</v>
      </c>
      <c r="E419" s="9" t="str">
        <f>IF(ISERROR(VLOOKUP(A419,'entry data'!B:E,4,0)),"",VLOOKUP(A419,'entry data'!B:E,4,0))</f>
        <v>weekly</v>
      </c>
      <c r="F419" s="11">
        <f>IF(A419="","",IF(ISERROR(VLOOKUP(A419,'entry data'!B:F,5,0)),"",VLOOKUP(A419,'entry data'!B:F,5,0)))</f>
        <v>15000</v>
      </c>
      <c r="G419" s="12">
        <f>IF(A419="","",IF(ISERROR(VLOOKUP(A419,'entry data'!B:I,8,0)),"",VLOOKUP(A419,'entry data'!B:I,7,0)))</f>
        <v>0.182</v>
      </c>
      <c r="H419" s="13">
        <f>IF(A419="","",IF(B419=1,VLOOKUP(A419,'entry data'!B:D,3,0),I418))</f>
        <v>42277</v>
      </c>
      <c r="I419" s="14">
        <f>IF(A419="","",IF(E419="weekly",7,IF(E419="fortnightly",14,IF(E419="monthly",DATE(IF(MONTH(H419)=12,YEAR(H419)+1,YEAR(H419)),VLOOKUP(MONTH(H419),index!$D$2:$G$13,2,0),DAY(H419)),
IF(E419="quarterly",DATE(IF(MONTH(H419)&gt;=10,YEAR(H419)+1,YEAR(H419)),VLOOKUP(MONTH(H419),index!$D$2:$G$13,3,0),DAY(H419)),
IF(E419="halfyearly",DATE(IF(MONTH(H419)&gt;=7,YEAR(H419)+1,YEAR(H419)),VLOOKUP(MONTH(H419),index!$D$2:$G$13,4,0),DAY(H419)),
DATE(YEAR(H419)+1,MONTH(H419),DAY(H419)))))-H419))+H419)</f>
        <v>42284</v>
      </c>
      <c r="J419" s="9" t="str">
        <f t="shared" si="58"/>
        <v>2015-10</v>
      </c>
      <c r="K419" s="11">
        <f t="shared" si="59"/>
        <v>6263.7950512976649</v>
      </c>
      <c r="L419" s="11">
        <f t="shared" si="60"/>
        <v>57.12785610595985</v>
      </c>
      <c r="M419" s="11">
        <f>IF(A419="","",VLOOKUP(E419,index!$A$1:$B$6,2,0)*K419*G419)</f>
        <v>21.863218891378697</v>
      </c>
      <c r="N419" s="11">
        <f>IF(A419="","",-PMT(G419*VLOOKUP(E419,index!$A$1:$B$6,2,0),C419,F419,0,0))</f>
        <v>78.991074997338544</v>
      </c>
      <c r="O419" s="11">
        <f t="shared" si="61"/>
        <v>6206.6671951917051</v>
      </c>
      <c r="P419" s="11">
        <f t="shared" si="56"/>
        <v>0</v>
      </c>
      <c r="Q419" s="14"/>
    </row>
    <row r="420" spans="1:17" x14ac:dyDescent="0.25">
      <c r="A420" s="9">
        <f>IF(A419="","",IF(B419&lt;C419,A419,IF(A419=MAX('entry data'!$B$8:$B$507),"",A419+1)))</f>
        <v>4</v>
      </c>
      <c r="B420" s="9">
        <f t="shared" si="57"/>
        <v>221</v>
      </c>
      <c r="C420" s="9">
        <f>IF(ISERROR(VLOOKUP(A420,'entry data'!B:G,6,0)),"",VLOOKUP(A420,'entry data'!B:G,6,0))</f>
        <v>312</v>
      </c>
      <c r="D420" s="9" t="str">
        <f>IF(ISERROR(VLOOKUP(A420,'entry data'!B:C,2,0)),"",VLOOKUP(A420,'entry data'!B:C,2,0))</f>
        <v>Consolidation Loan</v>
      </c>
      <c r="E420" s="9" t="str">
        <f>IF(ISERROR(VLOOKUP(A420,'entry data'!B:E,4,0)),"",VLOOKUP(A420,'entry data'!B:E,4,0))</f>
        <v>weekly</v>
      </c>
      <c r="F420" s="11">
        <f>IF(A420="","",IF(ISERROR(VLOOKUP(A420,'entry data'!B:F,5,0)),"",VLOOKUP(A420,'entry data'!B:F,5,0)))</f>
        <v>15000</v>
      </c>
      <c r="G420" s="12">
        <f>IF(A420="","",IF(ISERROR(VLOOKUP(A420,'entry data'!B:I,8,0)),"",VLOOKUP(A420,'entry data'!B:I,7,0)))</f>
        <v>0.182</v>
      </c>
      <c r="H420" s="13">
        <f>IF(A420="","",IF(B420=1,VLOOKUP(A420,'entry data'!B:D,3,0),I419))</f>
        <v>42284</v>
      </c>
      <c r="I420" s="14">
        <f>IF(A420="","",IF(E420="weekly",7,IF(E420="fortnightly",14,IF(E420="monthly",DATE(IF(MONTH(H420)=12,YEAR(H420)+1,YEAR(H420)),VLOOKUP(MONTH(H420),index!$D$2:$G$13,2,0),DAY(H420)),
IF(E420="quarterly",DATE(IF(MONTH(H420)&gt;=10,YEAR(H420)+1,YEAR(H420)),VLOOKUP(MONTH(H420),index!$D$2:$G$13,3,0),DAY(H420)),
IF(E420="halfyearly",DATE(IF(MONTH(H420)&gt;=7,YEAR(H420)+1,YEAR(H420)),VLOOKUP(MONTH(H420),index!$D$2:$G$13,4,0),DAY(H420)),
DATE(YEAR(H420)+1,MONTH(H420),DAY(H420)))))-H420))+H420)</f>
        <v>42291</v>
      </c>
      <c r="J420" s="9" t="str">
        <f t="shared" si="58"/>
        <v>2015-10</v>
      </c>
      <c r="K420" s="11">
        <f t="shared" si="59"/>
        <v>6206.6671951917051</v>
      </c>
      <c r="L420" s="11">
        <f t="shared" si="60"/>
        <v>57.327255800970782</v>
      </c>
      <c r="M420" s="11">
        <f>IF(A420="","",VLOOKUP(E420,index!$A$1:$B$6,2,0)*K420*G420)</f>
        <v>21.663819196367761</v>
      </c>
      <c r="N420" s="11">
        <f>IF(A420="","",-PMT(G420*VLOOKUP(E420,index!$A$1:$B$6,2,0),C420,F420,0,0))</f>
        <v>78.991074997338544</v>
      </c>
      <c r="O420" s="11">
        <f t="shared" si="61"/>
        <v>6149.3399393907339</v>
      </c>
      <c r="P420" s="11">
        <f t="shared" si="56"/>
        <v>0</v>
      </c>
      <c r="Q420" s="14"/>
    </row>
    <row r="421" spans="1:17" x14ac:dyDescent="0.25">
      <c r="A421" s="9">
        <f>IF(A420="","",IF(B420&lt;C420,A420,IF(A420=MAX('entry data'!$B$8:$B$507),"",A420+1)))</f>
        <v>4</v>
      </c>
      <c r="B421" s="9">
        <f t="shared" si="57"/>
        <v>222</v>
      </c>
      <c r="C421" s="9">
        <f>IF(ISERROR(VLOOKUP(A421,'entry data'!B:G,6,0)),"",VLOOKUP(A421,'entry data'!B:G,6,0))</f>
        <v>312</v>
      </c>
      <c r="D421" s="9" t="str">
        <f>IF(ISERROR(VLOOKUP(A421,'entry data'!B:C,2,0)),"",VLOOKUP(A421,'entry data'!B:C,2,0))</f>
        <v>Consolidation Loan</v>
      </c>
      <c r="E421" s="9" t="str">
        <f>IF(ISERROR(VLOOKUP(A421,'entry data'!B:E,4,0)),"",VLOOKUP(A421,'entry data'!B:E,4,0))</f>
        <v>weekly</v>
      </c>
      <c r="F421" s="11">
        <f>IF(A421="","",IF(ISERROR(VLOOKUP(A421,'entry data'!B:F,5,0)),"",VLOOKUP(A421,'entry data'!B:F,5,0)))</f>
        <v>15000</v>
      </c>
      <c r="G421" s="12">
        <f>IF(A421="","",IF(ISERROR(VLOOKUP(A421,'entry data'!B:I,8,0)),"",VLOOKUP(A421,'entry data'!B:I,7,0)))</f>
        <v>0.182</v>
      </c>
      <c r="H421" s="13">
        <f>IF(A421="","",IF(B421=1,VLOOKUP(A421,'entry data'!B:D,3,0),I420))</f>
        <v>42291</v>
      </c>
      <c r="I421" s="14">
        <f>IF(A421="","",IF(E421="weekly",7,IF(E421="fortnightly",14,IF(E421="monthly",DATE(IF(MONTH(H421)=12,YEAR(H421)+1,YEAR(H421)),VLOOKUP(MONTH(H421),index!$D$2:$G$13,2,0),DAY(H421)),
IF(E421="quarterly",DATE(IF(MONTH(H421)&gt;=10,YEAR(H421)+1,YEAR(H421)),VLOOKUP(MONTH(H421),index!$D$2:$G$13,3,0),DAY(H421)),
IF(E421="halfyearly",DATE(IF(MONTH(H421)&gt;=7,YEAR(H421)+1,YEAR(H421)),VLOOKUP(MONTH(H421),index!$D$2:$G$13,4,0),DAY(H421)),
DATE(YEAR(H421)+1,MONTH(H421),DAY(H421)))))-H421))+H421)</f>
        <v>42298</v>
      </c>
      <c r="J421" s="9" t="str">
        <f t="shared" si="58"/>
        <v>2015-10</v>
      </c>
      <c r="K421" s="11">
        <f t="shared" si="59"/>
        <v>6149.3399393907339</v>
      </c>
      <c r="L421" s="11">
        <f t="shared" si="60"/>
        <v>57.527351482862393</v>
      </c>
      <c r="M421" s="11">
        <f>IF(A421="","",VLOOKUP(E421,index!$A$1:$B$6,2,0)*K421*G421)</f>
        <v>21.46372351447615</v>
      </c>
      <c r="N421" s="11">
        <f>IF(A421="","",-PMT(G421*VLOOKUP(E421,index!$A$1:$B$6,2,0),C421,F421,0,0))</f>
        <v>78.991074997338544</v>
      </c>
      <c r="O421" s="11">
        <f t="shared" si="61"/>
        <v>6091.8125879078716</v>
      </c>
      <c r="P421" s="11">
        <f t="shared" si="56"/>
        <v>0</v>
      </c>
      <c r="Q421" s="14"/>
    </row>
    <row r="422" spans="1:17" x14ac:dyDescent="0.25">
      <c r="A422" s="9">
        <f>IF(A421="","",IF(B421&lt;C421,A421,IF(A421=MAX('entry data'!$B$8:$B$507),"",A421+1)))</f>
        <v>4</v>
      </c>
      <c r="B422" s="9">
        <f t="shared" si="57"/>
        <v>223</v>
      </c>
      <c r="C422" s="9">
        <f>IF(ISERROR(VLOOKUP(A422,'entry data'!B:G,6,0)),"",VLOOKUP(A422,'entry data'!B:G,6,0))</f>
        <v>312</v>
      </c>
      <c r="D422" s="9" t="str">
        <f>IF(ISERROR(VLOOKUP(A422,'entry data'!B:C,2,0)),"",VLOOKUP(A422,'entry data'!B:C,2,0))</f>
        <v>Consolidation Loan</v>
      </c>
      <c r="E422" s="9" t="str">
        <f>IF(ISERROR(VLOOKUP(A422,'entry data'!B:E,4,0)),"",VLOOKUP(A422,'entry data'!B:E,4,0))</f>
        <v>weekly</v>
      </c>
      <c r="F422" s="11">
        <f>IF(A422="","",IF(ISERROR(VLOOKUP(A422,'entry data'!B:F,5,0)),"",VLOOKUP(A422,'entry data'!B:F,5,0)))</f>
        <v>15000</v>
      </c>
      <c r="G422" s="12">
        <f>IF(A422="","",IF(ISERROR(VLOOKUP(A422,'entry data'!B:I,8,0)),"",VLOOKUP(A422,'entry data'!B:I,7,0)))</f>
        <v>0.182</v>
      </c>
      <c r="H422" s="13">
        <f>IF(A422="","",IF(B422=1,VLOOKUP(A422,'entry data'!B:D,3,0),I421))</f>
        <v>42298</v>
      </c>
      <c r="I422" s="14">
        <f>IF(A422="","",IF(E422="weekly",7,IF(E422="fortnightly",14,IF(E422="monthly",DATE(IF(MONTH(H422)=12,YEAR(H422)+1,YEAR(H422)),VLOOKUP(MONTH(H422),index!$D$2:$G$13,2,0),DAY(H422)),
IF(E422="quarterly",DATE(IF(MONTH(H422)&gt;=10,YEAR(H422)+1,YEAR(H422)),VLOOKUP(MONTH(H422),index!$D$2:$G$13,3,0),DAY(H422)),
IF(E422="halfyearly",DATE(IF(MONTH(H422)&gt;=7,YEAR(H422)+1,YEAR(H422)),VLOOKUP(MONTH(H422),index!$D$2:$G$13,4,0),DAY(H422)),
DATE(YEAR(H422)+1,MONTH(H422),DAY(H422)))))-H422))+H422)</f>
        <v>42305</v>
      </c>
      <c r="J422" s="9" t="str">
        <f t="shared" si="58"/>
        <v>2015-10</v>
      </c>
      <c r="K422" s="11">
        <f t="shared" si="59"/>
        <v>6091.8125879078716</v>
      </c>
      <c r="L422" s="11">
        <f t="shared" si="60"/>
        <v>57.728145580914905</v>
      </c>
      <c r="M422" s="11">
        <f>IF(A422="","",VLOOKUP(E422,index!$A$1:$B$6,2,0)*K422*G422)</f>
        <v>21.262929416423638</v>
      </c>
      <c r="N422" s="11">
        <f>IF(A422="","",-PMT(G422*VLOOKUP(E422,index!$A$1:$B$6,2,0),C422,F422,0,0))</f>
        <v>78.991074997338544</v>
      </c>
      <c r="O422" s="11">
        <f t="shared" si="61"/>
        <v>6034.0844423269564</v>
      </c>
      <c r="P422" s="11">
        <f t="shared" si="56"/>
        <v>6034.0844423269564</v>
      </c>
      <c r="Q422" s="14"/>
    </row>
    <row r="423" spans="1:17" x14ac:dyDescent="0.25">
      <c r="A423" s="9">
        <f>IF(A422="","",IF(B422&lt;C422,A422,IF(A422=MAX('entry data'!$B$8:$B$507),"",A422+1)))</f>
        <v>4</v>
      </c>
      <c r="B423" s="9">
        <f t="shared" si="57"/>
        <v>224</v>
      </c>
      <c r="C423" s="9">
        <f>IF(ISERROR(VLOOKUP(A423,'entry data'!B:G,6,0)),"",VLOOKUP(A423,'entry data'!B:G,6,0))</f>
        <v>312</v>
      </c>
      <c r="D423" s="9" t="str">
        <f>IF(ISERROR(VLOOKUP(A423,'entry data'!B:C,2,0)),"",VLOOKUP(A423,'entry data'!B:C,2,0))</f>
        <v>Consolidation Loan</v>
      </c>
      <c r="E423" s="9" t="str">
        <f>IF(ISERROR(VLOOKUP(A423,'entry data'!B:E,4,0)),"",VLOOKUP(A423,'entry data'!B:E,4,0))</f>
        <v>weekly</v>
      </c>
      <c r="F423" s="11">
        <f>IF(A423="","",IF(ISERROR(VLOOKUP(A423,'entry data'!B:F,5,0)),"",VLOOKUP(A423,'entry data'!B:F,5,0)))</f>
        <v>15000</v>
      </c>
      <c r="G423" s="12">
        <f>IF(A423="","",IF(ISERROR(VLOOKUP(A423,'entry data'!B:I,8,0)),"",VLOOKUP(A423,'entry data'!B:I,7,0)))</f>
        <v>0.182</v>
      </c>
      <c r="H423" s="13">
        <f>IF(A423="","",IF(B423=1,VLOOKUP(A423,'entry data'!B:D,3,0),I422))</f>
        <v>42305</v>
      </c>
      <c r="I423" s="14">
        <f>IF(A423="","",IF(E423="weekly",7,IF(E423="fortnightly",14,IF(E423="monthly",DATE(IF(MONTH(H423)=12,YEAR(H423)+1,YEAR(H423)),VLOOKUP(MONTH(H423),index!$D$2:$G$13,2,0),DAY(H423)),
IF(E423="quarterly",DATE(IF(MONTH(H423)&gt;=10,YEAR(H423)+1,YEAR(H423)),VLOOKUP(MONTH(H423),index!$D$2:$G$13,3,0),DAY(H423)),
IF(E423="halfyearly",DATE(IF(MONTH(H423)&gt;=7,YEAR(H423)+1,YEAR(H423)),VLOOKUP(MONTH(H423),index!$D$2:$G$13,4,0),DAY(H423)),
DATE(YEAR(H423)+1,MONTH(H423),DAY(H423)))))-H423))+H423)</f>
        <v>42312</v>
      </c>
      <c r="J423" s="9" t="str">
        <f t="shared" si="58"/>
        <v>2015-11</v>
      </c>
      <c r="K423" s="11">
        <f t="shared" si="59"/>
        <v>6034.0844423269564</v>
      </c>
      <c r="L423" s="11">
        <f t="shared" si="60"/>
        <v>57.929640532887746</v>
      </c>
      <c r="M423" s="11">
        <f>IF(A423="","",VLOOKUP(E423,index!$A$1:$B$6,2,0)*K423*G423)</f>
        <v>21.061434464450802</v>
      </c>
      <c r="N423" s="11">
        <f>IF(A423="","",-PMT(G423*VLOOKUP(E423,index!$A$1:$B$6,2,0),C423,F423,0,0))</f>
        <v>78.991074997338544</v>
      </c>
      <c r="O423" s="11">
        <f t="shared" si="61"/>
        <v>5976.1548017940686</v>
      </c>
      <c r="P423" s="11">
        <f t="shared" si="56"/>
        <v>0</v>
      </c>
      <c r="Q423" s="14"/>
    </row>
    <row r="424" spans="1:17" x14ac:dyDescent="0.25">
      <c r="A424" s="9">
        <f>IF(A423="","",IF(B423&lt;C423,A423,IF(A423=MAX('entry data'!$B$8:$B$507),"",A423+1)))</f>
        <v>4</v>
      </c>
      <c r="B424" s="9">
        <f t="shared" si="57"/>
        <v>225</v>
      </c>
      <c r="C424" s="9">
        <f>IF(ISERROR(VLOOKUP(A424,'entry data'!B:G,6,0)),"",VLOOKUP(A424,'entry data'!B:G,6,0))</f>
        <v>312</v>
      </c>
      <c r="D424" s="9" t="str">
        <f>IF(ISERROR(VLOOKUP(A424,'entry data'!B:C,2,0)),"",VLOOKUP(A424,'entry data'!B:C,2,0))</f>
        <v>Consolidation Loan</v>
      </c>
      <c r="E424" s="9" t="str">
        <f>IF(ISERROR(VLOOKUP(A424,'entry data'!B:E,4,0)),"",VLOOKUP(A424,'entry data'!B:E,4,0))</f>
        <v>weekly</v>
      </c>
      <c r="F424" s="11">
        <f>IF(A424="","",IF(ISERROR(VLOOKUP(A424,'entry data'!B:F,5,0)),"",VLOOKUP(A424,'entry data'!B:F,5,0)))</f>
        <v>15000</v>
      </c>
      <c r="G424" s="12">
        <f>IF(A424="","",IF(ISERROR(VLOOKUP(A424,'entry data'!B:I,8,0)),"",VLOOKUP(A424,'entry data'!B:I,7,0)))</f>
        <v>0.182</v>
      </c>
      <c r="H424" s="13">
        <f>IF(A424="","",IF(B424=1,VLOOKUP(A424,'entry data'!B:D,3,0),I423))</f>
        <v>42312</v>
      </c>
      <c r="I424" s="14">
        <f>IF(A424="","",IF(E424="weekly",7,IF(E424="fortnightly",14,IF(E424="monthly",DATE(IF(MONTH(H424)=12,YEAR(H424)+1,YEAR(H424)),VLOOKUP(MONTH(H424),index!$D$2:$G$13,2,0),DAY(H424)),
IF(E424="quarterly",DATE(IF(MONTH(H424)&gt;=10,YEAR(H424)+1,YEAR(H424)),VLOOKUP(MONTH(H424),index!$D$2:$G$13,3,0),DAY(H424)),
IF(E424="halfyearly",DATE(IF(MONTH(H424)&gt;=7,YEAR(H424)+1,YEAR(H424)),VLOOKUP(MONTH(H424),index!$D$2:$G$13,4,0),DAY(H424)),
DATE(YEAR(H424)+1,MONTH(H424),DAY(H424)))))-H424))+H424)</f>
        <v>42319</v>
      </c>
      <c r="J424" s="9" t="str">
        <f t="shared" si="58"/>
        <v>2015-11</v>
      </c>
      <c r="K424" s="11">
        <f t="shared" si="59"/>
        <v>5976.1548017940686</v>
      </c>
      <c r="L424" s="11">
        <f t="shared" si="60"/>
        <v>58.131838785049112</v>
      </c>
      <c r="M424" s="11">
        <f>IF(A424="","",VLOOKUP(E424,index!$A$1:$B$6,2,0)*K424*G424)</f>
        <v>20.859236212289435</v>
      </c>
      <c r="N424" s="11">
        <f>IF(A424="","",-PMT(G424*VLOOKUP(E424,index!$A$1:$B$6,2,0),C424,F424,0,0))</f>
        <v>78.991074997338544</v>
      </c>
      <c r="O424" s="11">
        <f t="shared" si="61"/>
        <v>5918.0229630090198</v>
      </c>
      <c r="P424" s="11">
        <f t="shared" si="56"/>
        <v>0</v>
      </c>
      <c r="Q424" s="14"/>
    </row>
    <row r="425" spans="1:17" x14ac:dyDescent="0.25">
      <c r="A425" s="9">
        <f>IF(A424="","",IF(B424&lt;C424,A424,IF(A424=MAX('entry data'!$B$8:$B$507),"",A424+1)))</f>
        <v>4</v>
      </c>
      <c r="B425" s="9">
        <f t="shared" si="57"/>
        <v>226</v>
      </c>
      <c r="C425" s="9">
        <f>IF(ISERROR(VLOOKUP(A425,'entry data'!B:G,6,0)),"",VLOOKUP(A425,'entry data'!B:G,6,0))</f>
        <v>312</v>
      </c>
      <c r="D425" s="9" t="str">
        <f>IF(ISERROR(VLOOKUP(A425,'entry data'!B:C,2,0)),"",VLOOKUP(A425,'entry data'!B:C,2,0))</f>
        <v>Consolidation Loan</v>
      </c>
      <c r="E425" s="9" t="str">
        <f>IF(ISERROR(VLOOKUP(A425,'entry data'!B:E,4,0)),"",VLOOKUP(A425,'entry data'!B:E,4,0))</f>
        <v>weekly</v>
      </c>
      <c r="F425" s="11">
        <f>IF(A425="","",IF(ISERROR(VLOOKUP(A425,'entry data'!B:F,5,0)),"",VLOOKUP(A425,'entry data'!B:F,5,0)))</f>
        <v>15000</v>
      </c>
      <c r="G425" s="12">
        <f>IF(A425="","",IF(ISERROR(VLOOKUP(A425,'entry data'!B:I,8,0)),"",VLOOKUP(A425,'entry data'!B:I,7,0)))</f>
        <v>0.182</v>
      </c>
      <c r="H425" s="13">
        <f>IF(A425="","",IF(B425=1,VLOOKUP(A425,'entry data'!B:D,3,0),I424))</f>
        <v>42319</v>
      </c>
      <c r="I425" s="14">
        <f>IF(A425="","",IF(E425="weekly",7,IF(E425="fortnightly",14,IF(E425="monthly",DATE(IF(MONTH(H425)=12,YEAR(H425)+1,YEAR(H425)),VLOOKUP(MONTH(H425),index!$D$2:$G$13,2,0),DAY(H425)),
IF(E425="quarterly",DATE(IF(MONTH(H425)&gt;=10,YEAR(H425)+1,YEAR(H425)),VLOOKUP(MONTH(H425),index!$D$2:$G$13,3,0),DAY(H425)),
IF(E425="halfyearly",DATE(IF(MONTH(H425)&gt;=7,YEAR(H425)+1,YEAR(H425)),VLOOKUP(MONTH(H425),index!$D$2:$G$13,4,0),DAY(H425)),
DATE(YEAR(H425)+1,MONTH(H425),DAY(H425)))))-H425))+H425)</f>
        <v>42326</v>
      </c>
      <c r="J425" s="9" t="str">
        <f t="shared" si="58"/>
        <v>2015-11</v>
      </c>
      <c r="K425" s="11">
        <f t="shared" si="59"/>
        <v>5918.0229630090198</v>
      </c>
      <c r="L425" s="11">
        <f t="shared" si="60"/>
        <v>58.334742792205688</v>
      </c>
      <c r="M425" s="11">
        <f>IF(A425="","",VLOOKUP(E425,index!$A$1:$B$6,2,0)*K425*G425)</f>
        <v>20.656332205132852</v>
      </c>
      <c r="N425" s="11">
        <f>IF(A425="","",-PMT(G425*VLOOKUP(E425,index!$A$1:$B$6,2,0),C425,F425,0,0))</f>
        <v>78.991074997338544</v>
      </c>
      <c r="O425" s="11">
        <f t="shared" si="61"/>
        <v>5859.6882202168144</v>
      </c>
      <c r="P425" s="11">
        <f t="shared" si="56"/>
        <v>0</v>
      </c>
      <c r="Q425" s="14"/>
    </row>
    <row r="426" spans="1:17" x14ac:dyDescent="0.25">
      <c r="A426" s="9">
        <f>IF(A425="","",IF(B425&lt;C425,A425,IF(A425=MAX('entry data'!$B$8:$B$507),"",A425+1)))</f>
        <v>4</v>
      </c>
      <c r="B426" s="9">
        <f t="shared" si="57"/>
        <v>227</v>
      </c>
      <c r="C426" s="9">
        <f>IF(ISERROR(VLOOKUP(A426,'entry data'!B:G,6,0)),"",VLOOKUP(A426,'entry data'!B:G,6,0))</f>
        <v>312</v>
      </c>
      <c r="D426" s="9" t="str">
        <f>IF(ISERROR(VLOOKUP(A426,'entry data'!B:C,2,0)),"",VLOOKUP(A426,'entry data'!B:C,2,0))</f>
        <v>Consolidation Loan</v>
      </c>
      <c r="E426" s="9" t="str">
        <f>IF(ISERROR(VLOOKUP(A426,'entry data'!B:E,4,0)),"",VLOOKUP(A426,'entry data'!B:E,4,0))</f>
        <v>weekly</v>
      </c>
      <c r="F426" s="11">
        <f>IF(A426="","",IF(ISERROR(VLOOKUP(A426,'entry data'!B:F,5,0)),"",VLOOKUP(A426,'entry data'!B:F,5,0)))</f>
        <v>15000</v>
      </c>
      <c r="G426" s="12">
        <f>IF(A426="","",IF(ISERROR(VLOOKUP(A426,'entry data'!B:I,8,0)),"",VLOOKUP(A426,'entry data'!B:I,7,0)))</f>
        <v>0.182</v>
      </c>
      <c r="H426" s="13">
        <f>IF(A426="","",IF(B426=1,VLOOKUP(A426,'entry data'!B:D,3,0),I425))</f>
        <v>42326</v>
      </c>
      <c r="I426" s="14">
        <f>IF(A426="","",IF(E426="weekly",7,IF(E426="fortnightly",14,IF(E426="monthly",DATE(IF(MONTH(H426)=12,YEAR(H426)+1,YEAR(H426)),VLOOKUP(MONTH(H426),index!$D$2:$G$13,2,0),DAY(H426)),
IF(E426="quarterly",DATE(IF(MONTH(H426)&gt;=10,YEAR(H426)+1,YEAR(H426)),VLOOKUP(MONTH(H426),index!$D$2:$G$13,3,0),DAY(H426)),
IF(E426="halfyearly",DATE(IF(MONTH(H426)&gt;=7,YEAR(H426)+1,YEAR(H426)),VLOOKUP(MONTH(H426),index!$D$2:$G$13,4,0),DAY(H426)),
DATE(YEAR(H426)+1,MONTH(H426),DAY(H426)))))-H426))+H426)</f>
        <v>42333</v>
      </c>
      <c r="J426" s="9" t="str">
        <f t="shared" si="58"/>
        <v>2015-11</v>
      </c>
      <c r="K426" s="11">
        <f t="shared" si="59"/>
        <v>5859.6882202168144</v>
      </c>
      <c r="L426" s="11">
        <f t="shared" si="60"/>
        <v>58.538355017732457</v>
      </c>
      <c r="M426" s="11">
        <f>IF(A426="","",VLOOKUP(E426,index!$A$1:$B$6,2,0)*K426*G426)</f>
        <v>20.452719979606087</v>
      </c>
      <c r="N426" s="11">
        <f>IF(A426="","",-PMT(G426*VLOOKUP(E426,index!$A$1:$B$6,2,0),C426,F426,0,0))</f>
        <v>78.991074997338544</v>
      </c>
      <c r="O426" s="11">
        <f t="shared" si="61"/>
        <v>5801.1498651990823</v>
      </c>
      <c r="P426" s="11">
        <f t="shared" si="56"/>
        <v>5801.1498651990823</v>
      </c>
      <c r="Q426" s="14"/>
    </row>
    <row r="427" spans="1:17" x14ac:dyDescent="0.25">
      <c r="A427" s="9">
        <f>IF(A426="","",IF(B426&lt;C426,A426,IF(A426=MAX('entry data'!$B$8:$B$507),"",A426+1)))</f>
        <v>4</v>
      </c>
      <c r="B427" s="9">
        <f t="shared" si="57"/>
        <v>228</v>
      </c>
      <c r="C427" s="9">
        <f>IF(ISERROR(VLOOKUP(A427,'entry data'!B:G,6,0)),"",VLOOKUP(A427,'entry data'!B:G,6,0))</f>
        <v>312</v>
      </c>
      <c r="D427" s="9" t="str">
        <f>IF(ISERROR(VLOOKUP(A427,'entry data'!B:C,2,0)),"",VLOOKUP(A427,'entry data'!B:C,2,0))</f>
        <v>Consolidation Loan</v>
      </c>
      <c r="E427" s="9" t="str">
        <f>IF(ISERROR(VLOOKUP(A427,'entry data'!B:E,4,0)),"",VLOOKUP(A427,'entry data'!B:E,4,0))</f>
        <v>weekly</v>
      </c>
      <c r="F427" s="11">
        <f>IF(A427="","",IF(ISERROR(VLOOKUP(A427,'entry data'!B:F,5,0)),"",VLOOKUP(A427,'entry data'!B:F,5,0)))</f>
        <v>15000</v>
      </c>
      <c r="G427" s="12">
        <f>IF(A427="","",IF(ISERROR(VLOOKUP(A427,'entry data'!B:I,8,0)),"",VLOOKUP(A427,'entry data'!B:I,7,0)))</f>
        <v>0.182</v>
      </c>
      <c r="H427" s="13">
        <f>IF(A427="","",IF(B427=1,VLOOKUP(A427,'entry data'!B:D,3,0),I426))</f>
        <v>42333</v>
      </c>
      <c r="I427" s="14">
        <f>IF(A427="","",IF(E427="weekly",7,IF(E427="fortnightly",14,IF(E427="monthly",DATE(IF(MONTH(H427)=12,YEAR(H427)+1,YEAR(H427)),VLOOKUP(MONTH(H427),index!$D$2:$G$13,2,0),DAY(H427)),
IF(E427="quarterly",DATE(IF(MONTH(H427)&gt;=10,YEAR(H427)+1,YEAR(H427)),VLOOKUP(MONTH(H427),index!$D$2:$G$13,3,0),DAY(H427)),
IF(E427="halfyearly",DATE(IF(MONTH(H427)&gt;=7,YEAR(H427)+1,YEAR(H427)),VLOOKUP(MONTH(H427),index!$D$2:$G$13,4,0),DAY(H427)),
DATE(YEAR(H427)+1,MONTH(H427),DAY(H427)))))-H427))+H427)</f>
        <v>42340</v>
      </c>
      <c r="J427" s="9" t="str">
        <f t="shared" si="58"/>
        <v>2015-12</v>
      </c>
      <c r="K427" s="11">
        <f t="shared" si="59"/>
        <v>5801.1498651990823</v>
      </c>
      <c r="L427" s="11">
        <f t="shared" si="60"/>
        <v>58.742677933602565</v>
      </c>
      <c r="M427" s="11">
        <f>IF(A427="","",VLOOKUP(E427,index!$A$1:$B$6,2,0)*K427*G427)</f>
        <v>20.248397063735975</v>
      </c>
      <c r="N427" s="11">
        <f>IF(A427="","",-PMT(G427*VLOOKUP(E427,index!$A$1:$B$6,2,0),C427,F427,0,0))</f>
        <v>78.991074997338544</v>
      </c>
      <c r="O427" s="11">
        <f t="shared" si="61"/>
        <v>5742.4071872654795</v>
      </c>
      <c r="P427" s="11">
        <f t="shared" si="56"/>
        <v>0</v>
      </c>
      <c r="Q427" s="14"/>
    </row>
    <row r="428" spans="1:17" x14ac:dyDescent="0.25">
      <c r="A428" s="9">
        <f>IF(A427="","",IF(B427&lt;C427,A427,IF(A427=MAX('entry data'!$B$8:$B$507),"",A427+1)))</f>
        <v>4</v>
      </c>
      <c r="B428" s="9">
        <f t="shared" si="57"/>
        <v>229</v>
      </c>
      <c r="C428" s="9">
        <f>IF(ISERROR(VLOOKUP(A428,'entry data'!B:G,6,0)),"",VLOOKUP(A428,'entry data'!B:G,6,0))</f>
        <v>312</v>
      </c>
      <c r="D428" s="9" t="str">
        <f>IF(ISERROR(VLOOKUP(A428,'entry data'!B:C,2,0)),"",VLOOKUP(A428,'entry data'!B:C,2,0))</f>
        <v>Consolidation Loan</v>
      </c>
      <c r="E428" s="9" t="str">
        <f>IF(ISERROR(VLOOKUP(A428,'entry data'!B:E,4,0)),"",VLOOKUP(A428,'entry data'!B:E,4,0))</f>
        <v>weekly</v>
      </c>
      <c r="F428" s="11">
        <f>IF(A428="","",IF(ISERROR(VLOOKUP(A428,'entry data'!B:F,5,0)),"",VLOOKUP(A428,'entry data'!B:F,5,0)))</f>
        <v>15000</v>
      </c>
      <c r="G428" s="12">
        <f>IF(A428="","",IF(ISERROR(VLOOKUP(A428,'entry data'!B:I,8,0)),"",VLOOKUP(A428,'entry data'!B:I,7,0)))</f>
        <v>0.182</v>
      </c>
      <c r="H428" s="13">
        <f>IF(A428="","",IF(B428=1,VLOOKUP(A428,'entry data'!B:D,3,0),I427))</f>
        <v>42340</v>
      </c>
      <c r="I428" s="14">
        <f>IF(A428="","",IF(E428="weekly",7,IF(E428="fortnightly",14,IF(E428="monthly",DATE(IF(MONTH(H428)=12,YEAR(H428)+1,YEAR(H428)),VLOOKUP(MONTH(H428),index!$D$2:$G$13,2,0),DAY(H428)),
IF(E428="quarterly",DATE(IF(MONTH(H428)&gt;=10,YEAR(H428)+1,YEAR(H428)),VLOOKUP(MONTH(H428),index!$D$2:$G$13,3,0),DAY(H428)),
IF(E428="halfyearly",DATE(IF(MONTH(H428)&gt;=7,YEAR(H428)+1,YEAR(H428)),VLOOKUP(MONTH(H428),index!$D$2:$G$13,4,0),DAY(H428)),
DATE(YEAR(H428)+1,MONTH(H428),DAY(H428)))))-H428))+H428)</f>
        <v>42347</v>
      </c>
      <c r="J428" s="9" t="str">
        <f t="shared" si="58"/>
        <v>2015-12</v>
      </c>
      <c r="K428" s="11">
        <f t="shared" si="59"/>
        <v>5742.4071872654795</v>
      </c>
      <c r="L428" s="11">
        <f t="shared" si="60"/>
        <v>58.947714020417393</v>
      </c>
      <c r="M428" s="11">
        <f>IF(A428="","",VLOOKUP(E428,index!$A$1:$B$6,2,0)*K428*G428)</f>
        <v>20.043360976921154</v>
      </c>
      <c r="N428" s="11">
        <f>IF(A428="","",-PMT(G428*VLOOKUP(E428,index!$A$1:$B$6,2,0),C428,F428,0,0))</f>
        <v>78.991074997338544</v>
      </c>
      <c r="O428" s="11">
        <f t="shared" si="61"/>
        <v>5683.4594732450623</v>
      </c>
      <c r="P428" s="11">
        <f t="shared" si="56"/>
        <v>0</v>
      </c>
      <c r="Q428" s="14"/>
    </row>
    <row r="429" spans="1:17" x14ac:dyDescent="0.25">
      <c r="A429" s="9">
        <f>IF(A428="","",IF(B428&lt;C428,A428,IF(A428=MAX('entry data'!$B$8:$B$507),"",A428+1)))</f>
        <v>4</v>
      </c>
      <c r="B429" s="9">
        <f t="shared" si="57"/>
        <v>230</v>
      </c>
      <c r="C429" s="9">
        <f>IF(ISERROR(VLOOKUP(A429,'entry data'!B:G,6,0)),"",VLOOKUP(A429,'entry data'!B:G,6,0))</f>
        <v>312</v>
      </c>
      <c r="D429" s="9" t="str">
        <f>IF(ISERROR(VLOOKUP(A429,'entry data'!B:C,2,0)),"",VLOOKUP(A429,'entry data'!B:C,2,0))</f>
        <v>Consolidation Loan</v>
      </c>
      <c r="E429" s="9" t="str">
        <f>IF(ISERROR(VLOOKUP(A429,'entry data'!B:E,4,0)),"",VLOOKUP(A429,'entry data'!B:E,4,0))</f>
        <v>weekly</v>
      </c>
      <c r="F429" s="11">
        <f>IF(A429="","",IF(ISERROR(VLOOKUP(A429,'entry data'!B:F,5,0)),"",VLOOKUP(A429,'entry data'!B:F,5,0)))</f>
        <v>15000</v>
      </c>
      <c r="G429" s="12">
        <f>IF(A429="","",IF(ISERROR(VLOOKUP(A429,'entry data'!B:I,8,0)),"",VLOOKUP(A429,'entry data'!B:I,7,0)))</f>
        <v>0.182</v>
      </c>
      <c r="H429" s="13">
        <f>IF(A429="","",IF(B429=1,VLOOKUP(A429,'entry data'!B:D,3,0),I428))</f>
        <v>42347</v>
      </c>
      <c r="I429" s="14">
        <f>IF(A429="","",IF(E429="weekly",7,IF(E429="fortnightly",14,IF(E429="monthly",DATE(IF(MONTH(H429)=12,YEAR(H429)+1,YEAR(H429)),VLOOKUP(MONTH(H429),index!$D$2:$G$13,2,0),DAY(H429)),
IF(E429="quarterly",DATE(IF(MONTH(H429)&gt;=10,YEAR(H429)+1,YEAR(H429)),VLOOKUP(MONTH(H429),index!$D$2:$G$13,3,0),DAY(H429)),
IF(E429="halfyearly",DATE(IF(MONTH(H429)&gt;=7,YEAR(H429)+1,YEAR(H429)),VLOOKUP(MONTH(H429),index!$D$2:$G$13,4,0),DAY(H429)),
DATE(YEAR(H429)+1,MONTH(H429),DAY(H429)))))-H429))+H429)</f>
        <v>42354</v>
      </c>
      <c r="J429" s="9" t="str">
        <f t="shared" si="58"/>
        <v>2015-12</v>
      </c>
      <c r="K429" s="11">
        <f t="shared" si="59"/>
        <v>5683.4594732450623</v>
      </c>
      <c r="L429" s="11">
        <f t="shared" si="60"/>
        <v>59.1534657674366</v>
      </c>
      <c r="M429" s="11">
        <f>IF(A429="","",VLOOKUP(E429,index!$A$1:$B$6,2,0)*K429*G429)</f>
        <v>19.837609229901943</v>
      </c>
      <c r="N429" s="11">
        <f>IF(A429="","",-PMT(G429*VLOOKUP(E429,index!$A$1:$B$6,2,0),C429,F429,0,0))</f>
        <v>78.991074997338544</v>
      </c>
      <c r="O429" s="11">
        <f t="shared" si="61"/>
        <v>5624.3060074776258</v>
      </c>
      <c r="P429" s="11">
        <f t="shared" si="56"/>
        <v>0</v>
      </c>
      <c r="Q429" s="14"/>
    </row>
    <row r="430" spans="1:17" x14ac:dyDescent="0.25">
      <c r="A430" s="9">
        <f>IF(A429="","",IF(B429&lt;C429,A429,IF(A429=MAX('entry data'!$B$8:$B$507),"",A429+1)))</f>
        <v>4</v>
      </c>
      <c r="B430" s="9">
        <f t="shared" si="57"/>
        <v>231</v>
      </c>
      <c r="C430" s="9">
        <f>IF(ISERROR(VLOOKUP(A430,'entry data'!B:G,6,0)),"",VLOOKUP(A430,'entry data'!B:G,6,0))</f>
        <v>312</v>
      </c>
      <c r="D430" s="9" t="str">
        <f>IF(ISERROR(VLOOKUP(A430,'entry data'!B:C,2,0)),"",VLOOKUP(A430,'entry data'!B:C,2,0))</f>
        <v>Consolidation Loan</v>
      </c>
      <c r="E430" s="9" t="str">
        <f>IF(ISERROR(VLOOKUP(A430,'entry data'!B:E,4,0)),"",VLOOKUP(A430,'entry data'!B:E,4,0))</f>
        <v>weekly</v>
      </c>
      <c r="F430" s="11">
        <f>IF(A430="","",IF(ISERROR(VLOOKUP(A430,'entry data'!B:F,5,0)),"",VLOOKUP(A430,'entry data'!B:F,5,0)))</f>
        <v>15000</v>
      </c>
      <c r="G430" s="12">
        <f>IF(A430="","",IF(ISERROR(VLOOKUP(A430,'entry data'!B:I,8,0)),"",VLOOKUP(A430,'entry data'!B:I,7,0)))</f>
        <v>0.182</v>
      </c>
      <c r="H430" s="13">
        <f>IF(A430="","",IF(B430=1,VLOOKUP(A430,'entry data'!B:D,3,0),I429))</f>
        <v>42354</v>
      </c>
      <c r="I430" s="14">
        <f>IF(A430="","",IF(E430="weekly",7,IF(E430="fortnightly",14,IF(E430="monthly",DATE(IF(MONTH(H430)=12,YEAR(H430)+1,YEAR(H430)),VLOOKUP(MONTH(H430),index!$D$2:$G$13,2,0),DAY(H430)),
IF(E430="quarterly",DATE(IF(MONTH(H430)&gt;=10,YEAR(H430)+1,YEAR(H430)),VLOOKUP(MONTH(H430),index!$D$2:$G$13,3,0),DAY(H430)),
IF(E430="halfyearly",DATE(IF(MONTH(H430)&gt;=7,YEAR(H430)+1,YEAR(H430)),VLOOKUP(MONTH(H430),index!$D$2:$G$13,4,0),DAY(H430)),
DATE(YEAR(H430)+1,MONTH(H430),DAY(H430)))))-H430))+H430)</f>
        <v>42361</v>
      </c>
      <c r="J430" s="9" t="str">
        <f t="shared" si="58"/>
        <v>2015-12</v>
      </c>
      <c r="K430" s="11">
        <f t="shared" si="59"/>
        <v>5624.3060074776258</v>
      </c>
      <c r="L430" s="11">
        <f t="shared" si="60"/>
        <v>59.359935672608415</v>
      </c>
      <c r="M430" s="11">
        <f>IF(A430="","",VLOOKUP(E430,index!$A$1:$B$6,2,0)*K430*G430)</f>
        <v>19.631139324730125</v>
      </c>
      <c r="N430" s="11">
        <f>IF(A430="","",-PMT(G430*VLOOKUP(E430,index!$A$1:$B$6,2,0),C430,F430,0,0))</f>
        <v>78.991074997338544</v>
      </c>
      <c r="O430" s="11">
        <f t="shared" si="61"/>
        <v>5564.9460718050177</v>
      </c>
      <c r="P430" s="11">
        <f t="shared" si="56"/>
        <v>0</v>
      </c>
      <c r="Q430" s="14"/>
    </row>
    <row r="431" spans="1:17" x14ac:dyDescent="0.25">
      <c r="A431" s="9">
        <f>IF(A430="","",IF(B430&lt;C430,A430,IF(A430=MAX('entry data'!$B$8:$B$507),"",A430+1)))</f>
        <v>4</v>
      </c>
      <c r="B431" s="9">
        <f t="shared" si="57"/>
        <v>232</v>
      </c>
      <c r="C431" s="9">
        <f>IF(ISERROR(VLOOKUP(A431,'entry data'!B:G,6,0)),"",VLOOKUP(A431,'entry data'!B:G,6,0))</f>
        <v>312</v>
      </c>
      <c r="D431" s="9" t="str">
        <f>IF(ISERROR(VLOOKUP(A431,'entry data'!B:C,2,0)),"",VLOOKUP(A431,'entry data'!B:C,2,0))</f>
        <v>Consolidation Loan</v>
      </c>
      <c r="E431" s="9" t="str">
        <f>IF(ISERROR(VLOOKUP(A431,'entry data'!B:E,4,0)),"",VLOOKUP(A431,'entry data'!B:E,4,0))</f>
        <v>weekly</v>
      </c>
      <c r="F431" s="11">
        <f>IF(A431="","",IF(ISERROR(VLOOKUP(A431,'entry data'!B:F,5,0)),"",VLOOKUP(A431,'entry data'!B:F,5,0)))</f>
        <v>15000</v>
      </c>
      <c r="G431" s="12">
        <f>IF(A431="","",IF(ISERROR(VLOOKUP(A431,'entry data'!B:I,8,0)),"",VLOOKUP(A431,'entry data'!B:I,7,0)))</f>
        <v>0.182</v>
      </c>
      <c r="H431" s="13">
        <f>IF(A431="","",IF(B431=1,VLOOKUP(A431,'entry data'!B:D,3,0),I430))</f>
        <v>42361</v>
      </c>
      <c r="I431" s="14">
        <f>IF(A431="","",IF(E431="weekly",7,IF(E431="fortnightly",14,IF(E431="monthly",DATE(IF(MONTH(H431)=12,YEAR(H431)+1,YEAR(H431)),VLOOKUP(MONTH(H431),index!$D$2:$G$13,2,0),DAY(H431)),
IF(E431="quarterly",DATE(IF(MONTH(H431)&gt;=10,YEAR(H431)+1,YEAR(H431)),VLOOKUP(MONTH(H431),index!$D$2:$G$13,3,0),DAY(H431)),
IF(E431="halfyearly",DATE(IF(MONTH(H431)&gt;=7,YEAR(H431)+1,YEAR(H431)),VLOOKUP(MONTH(H431),index!$D$2:$G$13,4,0),DAY(H431)),
DATE(YEAR(H431)+1,MONTH(H431),DAY(H431)))))-H431))+H431)</f>
        <v>42368</v>
      </c>
      <c r="J431" s="9" t="str">
        <f t="shared" si="58"/>
        <v>2015-12</v>
      </c>
      <c r="K431" s="11">
        <f t="shared" si="59"/>
        <v>5564.9460718050177</v>
      </c>
      <c r="L431" s="11">
        <f t="shared" si="60"/>
        <v>59.567126242599933</v>
      </c>
      <c r="M431" s="11">
        <f>IF(A431="","",VLOOKUP(E431,index!$A$1:$B$6,2,0)*K431*G431)</f>
        <v>19.42394875473861</v>
      </c>
      <c r="N431" s="11">
        <f>IF(A431="","",-PMT(G431*VLOOKUP(E431,index!$A$1:$B$6,2,0),C431,F431,0,0))</f>
        <v>78.991074997338544</v>
      </c>
      <c r="O431" s="11">
        <f t="shared" si="61"/>
        <v>5505.3789455624174</v>
      </c>
      <c r="P431" s="11">
        <f t="shared" si="56"/>
        <v>5505.3789455624174</v>
      </c>
      <c r="Q431" s="14"/>
    </row>
    <row r="432" spans="1:17" x14ac:dyDescent="0.25">
      <c r="A432" s="9">
        <f>IF(A431="","",IF(B431&lt;C431,A431,IF(A431=MAX('entry data'!$B$8:$B$507),"",A431+1)))</f>
        <v>4</v>
      </c>
      <c r="B432" s="9">
        <f t="shared" si="57"/>
        <v>233</v>
      </c>
      <c r="C432" s="9">
        <f>IF(ISERROR(VLOOKUP(A432,'entry data'!B:G,6,0)),"",VLOOKUP(A432,'entry data'!B:G,6,0))</f>
        <v>312</v>
      </c>
      <c r="D432" s="9" t="str">
        <f>IF(ISERROR(VLOOKUP(A432,'entry data'!B:C,2,0)),"",VLOOKUP(A432,'entry data'!B:C,2,0))</f>
        <v>Consolidation Loan</v>
      </c>
      <c r="E432" s="9" t="str">
        <f>IF(ISERROR(VLOOKUP(A432,'entry data'!B:E,4,0)),"",VLOOKUP(A432,'entry data'!B:E,4,0))</f>
        <v>weekly</v>
      </c>
      <c r="F432" s="11">
        <f>IF(A432="","",IF(ISERROR(VLOOKUP(A432,'entry data'!B:F,5,0)),"",VLOOKUP(A432,'entry data'!B:F,5,0)))</f>
        <v>15000</v>
      </c>
      <c r="G432" s="12">
        <f>IF(A432="","",IF(ISERROR(VLOOKUP(A432,'entry data'!B:I,8,0)),"",VLOOKUP(A432,'entry data'!B:I,7,0)))</f>
        <v>0.182</v>
      </c>
      <c r="H432" s="13">
        <f>IF(A432="","",IF(B432=1,VLOOKUP(A432,'entry data'!B:D,3,0),I431))</f>
        <v>42368</v>
      </c>
      <c r="I432" s="14">
        <f>IF(A432="","",IF(E432="weekly",7,IF(E432="fortnightly",14,IF(E432="monthly",DATE(IF(MONTH(H432)=12,YEAR(H432)+1,YEAR(H432)),VLOOKUP(MONTH(H432),index!$D$2:$G$13,2,0),DAY(H432)),
IF(E432="quarterly",DATE(IF(MONTH(H432)&gt;=10,YEAR(H432)+1,YEAR(H432)),VLOOKUP(MONTH(H432),index!$D$2:$G$13,3,0),DAY(H432)),
IF(E432="halfyearly",DATE(IF(MONTH(H432)&gt;=7,YEAR(H432)+1,YEAR(H432)),VLOOKUP(MONTH(H432),index!$D$2:$G$13,4,0),DAY(H432)),
DATE(YEAR(H432)+1,MONTH(H432),DAY(H432)))))-H432))+H432)</f>
        <v>42375</v>
      </c>
      <c r="J432" s="9" t="str">
        <f t="shared" si="58"/>
        <v>2016-01</v>
      </c>
      <c r="K432" s="11">
        <f t="shared" si="59"/>
        <v>5505.3789455624174</v>
      </c>
      <c r="L432" s="11">
        <f t="shared" si="60"/>
        <v>59.77503999282753</v>
      </c>
      <c r="M432" s="11">
        <f>IF(A432="","",VLOOKUP(E432,index!$A$1:$B$6,2,0)*K432*G432)</f>
        <v>19.216035004511014</v>
      </c>
      <c r="N432" s="11">
        <f>IF(A432="","",-PMT(G432*VLOOKUP(E432,index!$A$1:$B$6,2,0),C432,F432,0,0))</f>
        <v>78.991074997338544</v>
      </c>
      <c r="O432" s="11">
        <f t="shared" si="61"/>
        <v>5445.6039055695901</v>
      </c>
      <c r="P432" s="11">
        <f t="shared" si="56"/>
        <v>0</v>
      </c>
      <c r="Q432" s="14"/>
    </row>
    <row r="433" spans="1:17" x14ac:dyDescent="0.25">
      <c r="A433" s="9">
        <f>IF(A432="","",IF(B432&lt;C432,A432,IF(A432=MAX('entry data'!$B$8:$B$507),"",A432+1)))</f>
        <v>4</v>
      </c>
      <c r="B433" s="9">
        <f t="shared" si="57"/>
        <v>234</v>
      </c>
      <c r="C433" s="9">
        <f>IF(ISERROR(VLOOKUP(A433,'entry data'!B:G,6,0)),"",VLOOKUP(A433,'entry data'!B:G,6,0))</f>
        <v>312</v>
      </c>
      <c r="D433" s="9" t="str">
        <f>IF(ISERROR(VLOOKUP(A433,'entry data'!B:C,2,0)),"",VLOOKUP(A433,'entry data'!B:C,2,0))</f>
        <v>Consolidation Loan</v>
      </c>
      <c r="E433" s="9" t="str">
        <f>IF(ISERROR(VLOOKUP(A433,'entry data'!B:E,4,0)),"",VLOOKUP(A433,'entry data'!B:E,4,0))</f>
        <v>weekly</v>
      </c>
      <c r="F433" s="11">
        <f>IF(A433="","",IF(ISERROR(VLOOKUP(A433,'entry data'!B:F,5,0)),"",VLOOKUP(A433,'entry data'!B:F,5,0)))</f>
        <v>15000</v>
      </c>
      <c r="G433" s="12">
        <f>IF(A433="","",IF(ISERROR(VLOOKUP(A433,'entry data'!B:I,8,0)),"",VLOOKUP(A433,'entry data'!B:I,7,0)))</f>
        <v>0.182</v>
      </c>
      <c r="H433" s="13">
        <f>IF(A433="","",IF(B433=1,VLOOKUP(A433,'entry data'!B:D,3,0),I432))</f>
        <v>42375</v>
      </c>
      <c r="I433" s="14">
        <f>IF(A433="","",IF(E433="weekly",7,IF(E433="fortnightly",14,IF(E433="monthly",DATE(IF(MONTH(H433)=12,YEAR(H433)+1,YEAR(H433)),VLOOKUP(MONTH(H433),index!$D$2:$G$13,2,0),DAY(H433)),
IF(E433="quarterly",DATE(IF(MONTH(H433)&gt;=10,YEAR(H433)+1,YEAR(H433)),VLOOKUP(MONTH(H433),index!$D$2:$G$13,3,0),DAY(H433)),
IF(E433="halfyearly",DATE(IF(MONTH(H433)&gt;=7,YEAR(H433)+1,YEAR(H433)),VLOOKUP(MONTH(H433),index!$D$2:$G$13,4,0),DAY(H433)),
DATE(YEAR(H433)+1,MONTH(H433),DAY(H433)))))-H433))+H433)</f>
        <v>42382</v>
      </c>
      <c r="J433" s="9" t="str">
        <f t="shared" si="58"/>
        <v>2016-01</v>
      </c>
      <c r="K433" s="11">
        <f t="shared" si="59"/>
        <v>5445.6039055695901</v>
      </c>
      <c r="L433" s="11">
        <f t="shared" si="60"/>
        <v>59.983679447487425</v>
      </c>
      <c r="M433" s="11">
        <f>IF(A433="","",VLOOKUP(E433,index!$A$1:$B$6,2,0)*K433*G433)</f>
        <v>19.007395549851118</v>
      </c>
      <c r="N433" s="11">
        <f>IF(A433="","",-PMT(G433*VLOOKUP(E433,index!$A$1:$B$6,2,0),C433,F433,0,0))</f>
        <v>78.991074997338544</v>
      </c>
      <c r="O433" s="11">
        <f t="shared" si="61"/>
        <v>5385.6202261221024</v>
      </c>
      <c r="P433" s="11">
        <f t="shared" si="56"/>
        <v>0</v>
      </c>
      <c r="Q433" s="14"/>
    </row>
    <row r="434" spans="1:17" x14ac:dyDescent="0.25">
      <c r="A434" s="9">
        <f>IF(A433="","",IF(B433&lt;C433,A433,IF(A433=MAX('entry data'!$B$8:$B$507),"",A433+1)))</f>
        <v>4</v>
      </c>
      <c r="B434" s="9">
        <f t="shared" si="57"/>
        <v>235</v>
      </c>
      <c r="C434" s="9">
        <f>IF(ISERROR(VLOOKUP(A434,'entry data'!B:G,6,0)),"",VLOOKUP(A434,'entry data'!B:G,6,0))</f>
        <v>312</v>
      </c>
      <c r="D434" s="9" t="str">
        <f>IF(ISERROR(VLOOKUP(A434,'entry data'!B:C,2,0)),"",VLOOKUP(A434,'entry data'!B:C,2,0))</f>
        <v>Consolidation Loan</v>
      </c>
      <c r="E434" s="9" t="str">
        <f>IF(ISERROR(VLOOKUP(A434,'entry data'!B:E,4,0)),"",VLOOKUP(A434,'entry data'!B:E,4,0))</f>
        <v>weekly</v>
      </c>
      <c r="F434" s="11">
        <f>IF(A434="","",IF(ISERROR(VLOOKUP(A434,'entry data'!B:F,5,0)),"",VLOOKUP(A434,'entry data'!B:F,5,0)))</f>
        <v>15000</v>
      </c>
      <c r="G434" s="12">
        <f>IF(A434="","",IF(ISERROR(VLOOKUP(A434,'entry data'!B:I,8,0)),"",VLOOKUP(A434,'entry data'!B:I,7,0)))</f>
        <v>0.182</v>
      </c>
      <c r="H434" s="13">
        <f>IF(A434="","",IF(B434=1,VLOOKUP(A434,'entry data'!B:D,3,0),I433))</f>
        <v>42382</v>
      </c>
      <c r="I434" s="14">
        <f>IF(A434="","",IF(E434="weekly",7,IF(E434="fortnightly",14,IF(E434="monthly",DATE(IF(MONTH(H434)=12,YEAR(H434)+1,YEAR(H434)),VLOOKUP(MONTH(H434),index!$D$2:$G$13,2,0),DAY(H434)),
IF(E434="quarterly",DATE(IF(MONTH(H434)&gt;=10,YEAR(H434)+1,YEAR(H434)),VLOOKUP(MONTH(H434),index!$D$2:$G$13,3,0),DAY(H434)),
IF(E434="halfyearly",DATE(IF(MONTH(H434)&gt;=7,YEAR(H434)+1,YEAR(H434)),VLOOKUP(MONTH(H434),index!$D$2:$G$13,4,0),DAY(H434)),
DATE(YEAR(H434)+1,MONTH(H434),DAY(H434)))))-H434))+H434)</f>
        <v>42389</v>
      </c>
      <c r="J434" s="9" t="str">
        <f t="shared" si="58"/>
        <v>2016-01</v>
      </c>
      <c r="K434" s="11">
        <f t="shared" si="59"/>
        <v>5385.6202261221024</v>
      </c>
      <c r="L434" s="11">
        <f t="shared" si="60"/>
        <v>60.193047139586326</v>
      </c>
      <c r="M434" s="11">
        <f>IF(A434="","",VLOOKUP(E434,index!$A$1:$B$6,2,0)*K434*G434)</f>
        <v>18.798027857752217</v>
      </c>
      <c r="N434" s="11">
        <f>IF(A434="","",-PMT(G434*VLOOKUP(E434,index!$A$1:$B$6,2,0),C434,F434,0,0))</f>
        <v>78.991074997338544</v>
      </c>
      <c r="O434" s="11">
        <f t="shared" si="61"/>
        <v>5325.4271789825161</v>
      </c>
      <c r="P434" s="11">
        <f t="shared" si="56"/>
        <v>0</v>
      </c>
      <c r="Q434" s="14"/>
    </row>
    <row r="435" spans="1:17" x14ac:dyDescent="0.25">
      <c r="A435" s="9">
        <f>IF(A434="","",IF(B434&lt;C434,A434,IF(A434=MAX('entry data'!$B$8:$B$507),"",A434+1)))</f>
        <v>4</v>
      </c>
      <c r="B435" s="9">
        <f t="shared" si="57"/>
        <v>236</v>
      </c>
      <c r="C435" s="9">
        <f>IF(ISERROR(VLOOKUP(A435,'entry data'!B:G,6,0)),"",VLOOKUP(A435,'entry data'!B:G,6,0))</f>
        <v>312</v>
      </c>
      <c r="D435" s="9" t="str">
        <f>IF(ISERROR(VLOOKUP(A435,'entry data'!B:C,2,0)),"",VLOOKUP(A435,'entry data'!B:C,2,0))</f>
        <v>Consolidation Loan</v>
      </c>
      <c r="E435" s="9" t="str">
        <f>IF(ISERROR(VLOOKUP(A435,'entry data'!B:E,4,0)),"",VLOOKUP(A435,'entry data'!B:E,4,0))</f>
        <v>weekly</v>
      </c>
      <c r="F435" s="11">
        <f>IF(A435="","",IF(ISERROR(VLOOKUP(A435,'entry data'!B:F,5,0)),"",VLOOKUP(A435,'entry data'!B:F,5,0)))</f>
        <v>15000</v>
      </c>
      <c r="G435" s="12">
        <f>IF(A435="","",IF(ISERROR(VLOOKUP(A435,'entry data'!B:I,8,0)),"",VLOOKUP(A435,'entry data'!B:I,7,0)))</f>
        <v>0.182</v>
      </c>
      <c r="H435" s="13">
        <f>IF(A435="","",IF(B435=1,VLOOKUP(A435,'entry data'!B:D,3,0),I434))</f>
        <v>42389</v>
      </c>
      <c r="I435" s="14">
        <f>IF(A435="","",IF(E435="weekly",7,IF(E435="fortnightly",14,IF(E435="monthly",DATE(IF(MONTH(H435)=12,YEAR(H435)+1,YEAR(H435)),VLOOKUP(MONTH(H435),index!$D$2:$G$13,2,0),DAY(H435)),
IF(E435="quarterly",DATE(IF(MONTH(H435)&gt;=10,YEAR(H435)+1,YEAR(H435)),VLOOKUP(MONTH(H435),index!$D$2:$G$13,3,0),DAY(H435)),
IF(E435="halfyearly",DATE(IF(MONTH(H435)&gt;=7,YEAR(H435)+1,YEAR(H435)),VLOOKUP(MONTH(H435),index!$D$2:$G$13,4,0),DAY(H435)),
DATE(YEAR(H435)+1,MONTH(H435),DAY(H435)))))-H435))+H435)</f>
        <v>42396</v>
      </c>
      <c r="J435" s="9" t="str">
        <f t="shared" si="58"/>
        <v>2016-01</v>
      </c>
      <c r="K435" s="11">
        <f t="shared" si="59"/>
        <v>5325.4271789825161</v>
      </c>
      <c r="L435" s="11">
        <f t="shared" si="60"/>
        <v>60.403145610972174</v>
      </c>
      <c r="M435" s="11">
        <f>IF(A435="","",VLOOKUP(E435,index!$A$1:$B$6,2,0)*K435*G435)</f>
        <v>18.587929386366373</v>
      </c>
      <c r="N435" s="11">
        <f>IF(A435="","",-PMT(G435*VLOOKUP(E435,index!$A$1:$B$6,2,0),C435,F435,0,0))</f>
        <v>78.991074997338544</v>
      </c>
      <c r="O435" s="11">
        <f t="shared" si="61"/>
        <v>5265.0240333715437</v>
      </c>
      <c r="P435" s="11">
        <f t="shared" si="56"/>
        <v>5265.0240333715437</v>
      </c>
      <c r="Q435" s="14"/>
    </row>
    <row r="436" spans="1:17" x14ac:dyDescent="0.25">
      <c r="A436" s="9">
        <f>IF(A435="","",IF(B435&lt;C435,A435,IF(A435=MAX('entry data'!$B$8:$B$507),"",A435+1)))</f>
        <v>4</v>
      </c>
      <c r="B436" s="9">
        <f t="shared" si="57"/>
        <v>237</v>
      </c>
      <c r="C436" s="9">
        <f>IF(ISERROR(VLOOKUP(A436,'entry data'!B:G,6,0)),"",VLOOKUP(A436,'entry data'!B:G,6,0))</f>
        <v>312</v>
      </c>
      <c r="D436" s="9" t="str">
        <f>IF(ISERROR(VLOOKUP(A436,'entry data'!B:C,2,0)),"",VLOOKUP(A436,'entry data'!B:C,2,0))</f>
        <v>Consolidation Loan</v>
      </c>
      <c r="E436" s="9" t="str">
        <f>IF(ISERROR(VLOOKUP(A436,'entry data'!B:E,4,0)),"",VLOOKUP(A436,'entry data'!B:E,4,0))</f>
        <v>weekly</v>
      </c>
      <c r="F436" s="11">
        <f>IF(A436="","",IF(ISERROR(VLOOKUP(A436,'entry data'!B:F,5,0)),"",VLOOKUP(A436,'entry data'!B:F,5,0)))</f>
        <v>15000</v>
      </c>
      <c r="G436" s="12">
        <f>IF(A436="","",IF(ISERROR(VLOOKUP(A436,'entry data'!B:I,8,0)),"",VLOOKUP(A436,'entry data'!B:I,7,0)))</f>
        <v>0.182</v>
      </c>
      <c r="H436" s="13">
        <f>IF(A436="","",IF(B436=1,VLOOKUP(A436,'entry data'!B:D,3,0),I435))</f>
        <v>42396</v>
      </c>
      <c r="I436" s="14">
        <f>IF(A436="","",IF(E436="weekly",7,IF(E436="fortnightly",14,IF(E436="monthly",DATE(IF(MONTH(H436)=12,YEAR(H436)+1,YEAR(H436)),VLOOKUP(MONTH(H436),index!$D$2:$G$13,2,0),DAY(H436)),
IF(E436="quarterly",DATE(IF(MONTH(H436)&gt;=10,YEAR(H436)+1,YEAR(H436)),VLOOKUP(MONTH(H436),index!$D$2:$G$13,3,0),DAY(H436)),
IF(E436="halfyearly",DATE(IF(MONTH(H436)&gt;=7,YEAR(H436)+1,YEAR(H436)),VLOOKUP(MONTH(H436),index!$D$2:$G$13,4,0),DAY(H436)),
DATE(YEAR(H436)+1,MONTH(H436),DAY(H436)))))-H436))+H436)</f>
        <v>42403</v>
      </c>
      <c r="J436" s="9" t="str">
        <f t="shared" si="58"/>
        <v>2016-02</v>
      </c>
      <c r="K436" s="11">
        <f t="shared" si="59"/>
        <v>5265.0240333715437</v>
      </c>
      <c r="L436" s="11">
        <f t="shared" si="60"/>
        <v>60.613977412364989</v>
      </c>
      <c r="M436" s="11">
        <f>IF(A436="","",VLOOKUP(E436,index!$A$1:$B$6,2,0)*K436*G436)</f>
        <v>18.377097584973555</v>
      </c>
      <c r="N436" s="11">
        <f>IF(A436="","",-PMT(G436*VLOOKUP(E436,index!$A$1:$B$6,2,0),C436,F436,0,0))</f>
        <v>78.991074997338544</v>
      </c>
      <c r="O436" s="11">
        <f t="shared" si="61"/>
        <v>5204.4100559591789</v>
      </c>
      <c r="P436" s="11">
        <f t="shared" si="56"/>
        <v>0</v>
      </c>
      <c r="Q436" s="14"/>
    </row>
    <row r="437" spans="1:17" x14ac:dyDescent="0.25">
      <c r="A437" s="9">
        <f>IF(A436="","",IF(B436&lt;C436,A436,IF(A436=MAX('entry data'!$B$8:$B$507),"",A436+1)))</f>
        <v>4</v>
      </c>
      <c r="B437" s="9">
        <f t="shared" si="57"/>
        <v>238</v>
      </c>
      <c r="C437" s="9">
        <f>IF(ISERROR(VLOOKUP(A437,'entry data'!B:G,6,0)),"",VLOOKUP(A437,'entry data'!B:G,6,0))</f>
        <v>312</v>
      </c>
      <c r="D437" s="9" t="str">
        <f>IF(ISERROR(VLOOKUP(A437,'entry data'!B:C,2,0)),"",VLOOKUP(A437,'entry data'!B:C,2,0))</f>
        <v>Consolidation Loan</v>
      </c>
      <c r="E437" s="9" t="str">
        <f>IF(ISERROR(VLOOKUP(A437,'entry data'!B:E,4,0)),"",VLOOKUP(A437,'entry data'!B:E,4,0))</f>
        <v>weekly</v>
      </c>
      <c r="F437" s="11">
        <f>IF(A437="","",IF(ISERROR(VLOOKUP(A437,'entry data'!B:F,5,0)),"",VLOOKUP(A437,'entry data'!B:F,5,0)))</f>
        <v>15000</v>
      </c>
      <c r="G437" s="12">
        <f>IF(A437="","",IF(ISERROR(VLOOKUP(A437,'entry data'!B:I,8,0)),"",VLOOKUP(A437,'entry data'!B:I,7,0)))</f>
        <v>0.182</v>
      </c>
      <c r="H437" s="13">
        <f>IF(A437="","",IF(B437=1,VLOOKUP(A437,'entry data'!B:D,3,0),I436))</f>
        <v>42403</v>
      </c>
      <c r="I437" s="14">
        <f>IF(A437="","",IF(E437="weekly",7,IF(E437="fortnightly",14,IF(E437="monthly",DATE(IF(MONTH(H437)=12,YEAR(H437)+1,YEAR(H437)),VLOOKUP(MONTH(H437),index!$D$2:$G$13,2,0),DAY(H437)),
IF(E437="quarterly",DATE(IF(MONTH(H437)&gt;=10,YEAR(H437)+1,YEAR(H437)),VLOOKUP(MONTH(H437),index!$D$2:$G$13,3,0),DAY(H437)),
IF(E437="halfyearly",DATE(IF(MONTH(H437)&gt;=7,YEAR(H437)+1,YEAR(H437)),VLOOKUP(MONTH(H437),index!$D$2:$G$13,4,0),DAY(H437)),
DATE(YEAR(H437)+1,MONTH(H437),DAY(H437)))))-H437))+H437)</f>
        <v>42410</v>
      </c>
      <c r="J437" s="9" t="str">
        <f t="shared" si="58"/>
        <v>2016-02</v>
      </c>
      <c r="K437" s="11">
        <f t="shared" si="59"/>
        <v>5204.4100559591789</v>
      </c>
      <c r="L437" s="11">
        <f t="shared" si="60"/>
        <v>60.825545103387881</v>
      </c>
      <c r="M437" s="11">
        <f>IF(A437="","",VLOOKUP(E437,index!$A$1:$B$6,2,0)*K437*G437)</f>
        <v>18.165529893950666</v>
      </c>
      <c r="N437" s="11">
        <f>IF(A437="","",-PMT(G437*VLOOKUP(E437,index!$A$1:$B$6,2,0),C437,F437,0,0))</f>
        <v>78.991074997338544</v>
      </c>
      <c r="O437" s="11">
        <f t="shared" si="61"/>
        <v>5143.5845108557905</v>
      </c>
      <c r="P437" s="11">
        <f t="shared" si="56"/>
        <v>0</v>
      </c>
      <c r="Q437" s="14"/>
    </row>
    <row r="438" spans="1:17" x14ac:dyDescent="0.25">
      <c r="A438" s="9">
        <f>IF(A437="","",IF(B437&lt;C437,A437,IF(A437=MAX('entry data'!$B$8:$B$507),"",A437+1)))</f>
        <v>4</v>
      </c>
      <c r="B438" s="9">
        <f t="shared" si="57"/>
        <v>239</v>
      </c>
      <c r="C438" s="9">
        <f>IF(ISERROR(VLOOKUP(A438,'entry data'!B:G,6,0)),"",VLOOKUP(A438,'entry data'!B:G,6,0))</f>
        <v>312</v>
      </c>
      <c r="D438" s="9" t="str">
        <f>IF(ISERROR(VLOOKUP(A438,'entry data'!B:C,2,0)),"",VLOOKUP(A438,'entry data'!B:C,2,0))</f>
        <v>Consolidation Loan</v>
      </c>
      <c r="E438" s="9" t="str">
        <f>IF(ISERROR(VLOOKUP(A438,'entry data'!B:E,4,0)),"",VLOOKUP(A438,'entry data'!B:E,4,0))</f>
        <v>weekly</v>
      </c>
      <c r="F438" s="11">
        <f>IF(A438="","",IF(ISERROR(VLOOKUP(A438,'entry data'!B:F,5,0)),"",VLOOKUP(A438,'entry data'!B:F,5,0)))</f>
        <v>15000</v>
      </c>
      <c r="G438" s="12">
        <f>IF(A438="","",IF(ISERROR(VLOOKUP(A438,'entry data'!B:I,8,0)),"",VLOOKUP(A438,'entry data'!B:I,7,0)))</f>
        <v>0.182</v>
      </c>
      <c r="H438" s="13">
        <f>IF(A438="","",IF(B438=1,VLOOKUP(A438,'entry data'!B:D,3,0),I437))</f>
        <v>42410</v>
      </c>
      <c r="I438" s="14">
        <f>IF(A438="","",IF(E438="weekly",7,IF(E438="fortnightly",14,IF(E438="monthly",DATE(IF(MONTH(H438)=12,YEAR(H438)+1,YEAR(H438)),VLOOKUP(MONTH(H438),index!$D$2:$G$13,2,0),DAY(H438)),
IF(E438="quarterly",DATE(IF(MONTH(H438)&gt;=10,YEAR(H438)+1,YEAR(H438)),VLOOKUP(MONTH(H438),index!$D$2:$G$13,3,0),DAY(H438)),
IF(E438="halfyearly",DATE(IF(MONTH(H438)&gt;=7,YEAR(H438)+1,YEAR(H438)),VLOOKUP(MONTH(H438),index!$D$2:$G$13,4,0),DAY(H438)),
DATE(YEAR(H438)+1,MONTH(H438),DAY(H438)))))-H438))+H438)</f>
        <v>42417</v>
      </c>
      <c r="J438" s="9" t="str">
        <f t="shared" si="58"/>
        <v>2016-02</v>
      </c>
      <c r="K438" s="11">
        <f t="shared" si="59"/>
        <v>5143.5845108557905</v>
      </c>
      <c r="L438" s="11">
        <f t="shared" si="60"/>
        <v>61.03785125259806</v>
      </c>
      <c r="M438" s="11">
        <f>IF(A438="","",VLOOKUP(E438,index!$A$1:$B$6,2,0)*K438*G438)</f>
        <v>17.953223744740484</v>
      </c>
      <c r="N438" s="11">
        <f>IF(A438="","",-PMT(G438*VLOOKUP(E438,index!$A$1:$B$6,2,0),C438,F438,0,0))</f>
        <v>78.991074997338544</v>
      </c>
      <c r="O438" s="11">
        <f t="shared" si="61"/>
        <v>5082.5466596031929</v>
      </c>
      <c r="P438" s="11">
        <f t="shared" si="56"/>
        <v>0</v>
      </c>
      <c r="Q438" s="14"/>
    </row>
    <row r="439" spans="1:17" x14ac:dyDescent="0.25">
      <c r="A439" s="9">
        <f>IF(A438="","",IF(B438&lt;C438,A438,IF(A438=MAX('entry data'!$B$8:$B$507),"",A438+1)))</f>
        <v>4</v>
      </c>
      <c r="B439" s="9">
        <f t="shared" si="57"/>
        <v>240</v>
      </c>
      <c r="C439" s="9">
        <f>IF(ISERROR(VLOOKUP(A439,'entry data'!B:G,6,0)),"",VLOOKUP(A439,'entry data'!B:G,6,0))</f>
        <v>312</v>
      </c>
      <c r="D439" s="9" t="str">
        <f>IF(ISERROR(VLOOKUP(A439,'entry data'!B:C,2,0)),"",VLOOKUP(A439,'entry data'!B:C,2,0))</f>
        <v>Consolidation Loan</v>
      </c>
      <c r="E439" s="9" t="str">
        <f>IF(ISERROR(VLOOKUP(A439,'entry data'!B:E,4,0)),"",VLOOKUP(A439,'entry data'!B:E,4,0))</f>
        <v>weekly</v>
      </c>
      <c r="F439" s="11">
        <f>IF(A439="","",IF(ISERROR(VLOOKUP(A439,'entry data'!B:F,5,0)),"",VLOOKUP(A439,'entry data'!B:F,5,0)))</f>
        <v>15000</v>
      </c>
      <c r="G439" s="12">
        <f>IF(A439="","",IF(ISERROR(VLOOKUP(A439,'entry data'!B:I,8,0)),"",VLOOKUP(A439,'entry data'!B:I,7,0)))</f>
        <v>0.182</v>
      </c>
      <c r="H439" s="13">
        <f>IF(A439="","",IF(B439=1,VLOOKUP(A439,'entry data'!B:D,3,0),I438))</f>
        <v>42417</v>
      </c>
      <c r="I439" s="14">
        <f>IF(A439="","",IF(E439="weekly",7,IF(E439="fortnightly",14,IF(E439="monthly",DATE(IF(MONTH(H439)=12,YEAR(H439)+1,YEAR(H439)),VLOOKUP(MONTH(H439),index!$D$2:$G$13,2,0),DAY(H439)),
IF(E439="quarterly",DATE(IF(MONTH(H439)&gt;=10,YEAR(H439)+1,YEAR(H439)),VLOOKUP(MONTH(H439),index!$D$2:$G$13,3,0),DAY(H439)),
IF(E439="halfyearly",DATE(IF(MONTH(H439)&gt;=7,YEAR(H439)+1,YEAR(H439)),VLOOKUP(MONTH(H439),index!$D$2:$G$13,4,0),DAY(H439)),
DATE(YEAR(H439)+1,MONTH(H439),DAY(H439)))))-H439))+H439)</f>
        <v>42424</v>
      </c>
      <c r="J439" s="9" t="str">
        <f t="shared" si="58"/>
        <v>2016-02</v>
      </c>
      <c r="K439" s="11">
        <f t="shared" si="59"/>
        <v>5082.5466596031929</v>
      </c>
      <c r="L439" s="11">
        <f t="shared" si="60"/>
        <v>61.250898437518082</v>
      </c>
      <c r="M439" s="11">
        <f>IF(A439="","",VLOOKUP(E439,index!$A$1:$B$6,2,0)*K439*G439)</f>
        <v>17.740176559820462</v>
      </c>
      <c r="N439" s="11">
        <f>IF(A439="","",-PMT(G439*VLOOKUP(E439,index!$A$1:$B$6,2,0),C439,F439,0,0))</f>
        <v>78.991074997338544</v>
      </c>
      <c r="O439" s="11">
        <f t="shared" si="61"/>
        <v>5021.2957611656748</v>
      </c>
      <c r="P439" s="11">
        <f t="shared" si="56"/>
        <v>5021.2957611656748</v>
      </c>
      <c r="Q439" s="14"/>
    </row>
    <row r="440" spans="1:17" x14ac:dyDescent="0.25">
      <c r="A440" s="9">
        <f>IF(A439="","",IF(B439&lt;C439,A439,IF(A439=MAX('entry data'!$B$8:$B$507),"",A439+1)))</f>
        <v>4</v>
      </c>
      <c r="B440" s="9">
        <f t="shared" si="57"/>
        <v>241</v>
      </c>
      <c r="C440" s="9">
        <f>IF(ISERROR(VLOOKUP(A440,'entry data'!B:G,6,0)),"",VLOOKUP(A440,'entry data'!B:G,6,0))</f>
        <v>312</v>
      </c>
      <c r="D440" s="9" t="str">
        <f>IF(ISERROR(VLOOKUP(A440,'entry data'!B:C,2,0)),"",VLOOKUP(A440,'entry data'!B:C,2,0))</f>
        <v>Consolidation Loan</v>
      </c>
      <c r="E440" s="9" t="str">
        <f>IF(ISERROR(VLOOKUP(A440,'entry data'!B:E,4,0)),"",VLOOKUP(A440,'entry data'!B:E,4,0))</f>
        <v>weekly</v>
      </c>
      <c r="F440" s="11">
        <f>IF(A440="","",IF(ISERROR(VLOOKUP(A440,'entry data'!B:F,5,0)),"",VLOOKUP(A440,'entry data'!B:F,5,0)))</f>
        <v>15000</v>
      </c>
      <c r="G440" s="12">
        <f>IF(A440="","",IF(ISERROR(VLOOKUP(A440,'entry data'!B:I,8,0)),"",VLOOKUP(A440,'entry data'!B:I,7,0)))</f>
        <v>0.182</v>
      </c>
      <c r="H440" s="13">
        <f>IF(A440="","",IF(B440=1,VLOOKUP(A440,'entry data'!B:D,3,0),I439))</f>
        <v>42424</v>
      </c>
      <c r="I440" s="14">
        <f>IF(A440="","",IF(E440="weekly",7,IF(E440="fortnightly",14,IF(E440="monthly",DATE(IF(MONTH(H440)=12,YEAR(H440)+1,YEAR(H440)),VLOOKUP(MONTH(H440),index!$D$2:$G$13,2,0),DAY(H440)),
IF(E440="quarterly",DATE(IF(MONTH(H440)&gt;=10,YEAR(H440)+1,YEAR(H440)),VLOOKUP(MONTH(H440),index!$D$2:$G$13,3,0),DAY(H440)),
IF(E440="halfyearly",DATE(IF(MONTH(H440)&gt;=7,YEAR(H440)+1,YEAR(H440)),VLOOKUP(MONTH(H440),index!$D$2:$G$13,4,0),DAY(H440)),
DATE(YEAR(H440)+1,MONTH(H440),DAY(H440)))))-H440))+H440)</f>
        <v>42431</v>
      </c>
      <c r="J440" s="9" t="str">
        <f t="shared" si="58"/>
        <v>2016-03</v>
      </c>
      <c r="K440" s="11">
        <f t="shared" si="59"/>
        <v>5021.2957611656748</v>
      </c>
      <c r="L440" s="11">
        <f t="shared" si="60"/>
        <v>61.46468924466712</v>
      </c>
      <c r="M440" s="11">
        <f>IF(A440="","",VLOOKUP(E440,index!$A$1:$B$6,2,0)*K440*G440)</f>
        <v>17.526385752671423</v>
      </c>
      <c r="N440" s="11">
        <f>IF(A440="","",-PMT(G440*VLOOKUP(E440,index!$A$1:$B$6,2,0),C440,F440,0,0))</f>
        <v>78.991074997338544</v>
      </c>
      <c r="O440" s="11">
        <f t="shared" si="61"/>
        <v>4959.8310719210076</v>
      </c>
      <c r="P440" s="11">
        <f t="shared" si="56"/>
        <v>0</v>
      </c>
      <c r="Q440" s="14"/>
    </row>
    <row r="441" spans="1:17" x14ac:dyDescent="0.25">
      <c r="A441" s="9">
        <f>IF(A440="","",IF(B440&lt;C440,A440,IF(A440=MAX('entry data'!$B$8:$B$507),"",A440+1)))</f>
        <v>4</v>
      </c>
      <c r="B441" s="9">
        <f t="shared" si="57"/>
        <v>242</v>
      </c>
      <c r="C441" s="9">
        <f>IF(ISERROR(VLOOKUP(A441,'entry data'!B:G,6,0)),"",VLOOKUP(A441,'entry data'!B:G,6,0))</f>
        <v>312</v>
      </c>
      <c r="D441" s="9" t="str">
        <f>IF(ISERROR(VLOOKUP(A441,'entry data'!B:C,2,0)),"",VLOOKUP(A441,'entry data'!B:C,2,0))</f>
        <v>Consolidation Loan</v>
      </c>
      <c r="E441" s="9" t="str">
        <f>IF(ISERROR(VLOOKUP(A441,'entry data'!B:E,4,0)),"",VLOOKUP(A441,'entry data'!B:E,4,0))</f>
        <v>weekly</v>
      </c>
      <c r="F441" s="11">
        <f>IF(A441="","",IF(ISERROR(VLOOKUP(A441,'entry data'!B:F,5,0)),"",VLOOKUP(A441,'entry data'!B:F,5,0)))</f>
        <v>15000</v>
      </c>
      <c r="G441" s="12">
        <f>IF(A441="","",IF(ISERROR(VLOOKUP(A441,'entry data'!B:I,8,0)),"",VLOOKUP(A441,'entry data'!B:I,7,0)))</f>
        <v>0.182</v>
      </c>
      <c r="H441" s="13">
        <f>IF(A441="","",IF(B441=1,VLOOKUP(A441,'entry data'!B:D,3,0),I440))</f>
        <v>42431</v>
      </c>
      <c r="I441" s="14">
        <f>IF(A441="","",IF(E441="weekly",7,IF(E441="fortnightly",14,IF(E441="monthly",DATE(IF(MONTH(H441)=12,YEAR(H441)+1,YEAR(H441)),VLOOKUP(MONTH(H441),index!$D$2:$G$13,2,0),DAY(H441)),
IF(E441="quarterly",DATE(IF(MONTH(H441)&gt;=10,YEAR(H441)+1,YEAR(H441)),VLOOKUP(MONTH(H441),index!$D$2:$G$13,3,0),DAY(H441)),
IF(E441="halfyearly",DATE(IF(MONTH(H441)&gt;=7,YEAR(H441)+1,YEAR(H441)),VLOOKUP(MONTH(H441),index!$D$2:$G$13,4,0),DAY(H441)),
DATE(YEAR(H441)+1,MONTH(H441),DAY(H441)))))-H441))+H441)</f>
        <v>42438</v>
      </c>
      <c r="J441" s="9" t="str">
        <f t="shared" si="58"/>
        <v>2016-03</v>
      </c>
      <c r="K441" s="11">
        <f t="shared" si="59"/>
        <v>4959.8310719210076</v>
      </c>
      <c r="L441" s="11">
        <f t="shared" si="60"/>
        <v>61.679226269592341</v>
      </c>
      <c r="M441" s="11">
        <f>IF(A441="","",VLOOKUP(E441,index!$A$1:$B$6,2,0)*K441*G441)</f>
        <v>17.311848727746202</v>
      </c>
      <c r="N441" s="11">
        <f>IF(A441="","",-PMT(G441*VLOOKUP(E441,index!$A$1:$B$6,2,0),C441,F441,0,0))</f>
        <v>78.991074997338544</v>
      </c>
      <c r="O441" s="11">
        <f t="shared" si="61"/>
        <v>4898.151845651415</v>
      </c>
      <c r="P441" s="11">
        <f t="shared" si="56"/>
        <v>0</v>
      </c>
      <c r="Q441" s="14"/>
    </row>
    <row r="442" spans="1:17" x14ac:dyDescent="0.25">
      <c r="A442" s="9">
        <f>IF(A441="","",IF(B441&lt;C441,A441,IF(A441=MAX('entry data'!$B$8:$B$507),"",A441+1)))</f>
        <v>4</v>
      </c>
      <c r="B442" s="9">
        <f t="shared" si="57"/>
        <v>243</v>
      </c>
      <c r="C442" s="9">
        <f>IF(ISERROR(VLOOKUP(A442,'entry data'!B:G,6,0)),"",VLOOKUP(A442,'entry data'!B:G,6,0))</f>
        <v>312</v>
      </c>
      <c r="D442" s="9" t="str">
        <f>IF(ISERROR(VLOOKUP(A442,'entry data'!B:C,2,0)),"",VLOOKUP(A442,'entry data'!B:C,2,0))</f>
        <v>Consolidation Loan</v>
      </c>
      <c r="E442" s="9" t="str">
        <f>IF(ISERROR(VLOOKUP(A442,'entry data'!B:E,4,0)),"",VLOOKUP(A442,'entry data'!B:E,4,0))</f>
        <v>weekly</v>
      </c>
      <c r="F442" s="11">
        <f>IF(A442="","",IF(ISERROR(VLOOKUP(A442,'entry data'!B:F,5,0)),"",VLOOKUP(A442,'entry data'!B:F,5,0)))</f>
        <v>15000</v>
      </c>
      <c r="G442" s="12">
        <f>IF(A442="","",IF(ISERROR(VLOOKUP(A442,'entry data'!B:I,8,0)),"",VLOOKUP(A442,'entry data'!B:I,7,0)))</f>
        <v>0.182</v>
      </c>
      <c r="H442" s="13">
        <f>IF(A442="","",IF(B442=1,VLOOKUP(A442,'entry data'!B:D,3,0),I441))</f>
        <v>42438</v>
      </c>
      <c r="I442" s="14">
        <f>IF(A442="","",IF(E442="weekly",7,IF(E442="fortnightly",14,IF(E442="monthly",DATE(IF(MONTH(H442)=12,YEAR(H442)+1,YEAR(H442)),VLOOKUP(MONTH(H442),index!$D$2:$G$13,2,0),DAY(H442)),
IF(E442="quarterly",DATE(IF(MONTH(H442)&gt;=10,YEAR(H442)+1,YEAR(H442)),VLOOKUP(MONTH(H442),index!$D$2:$G$13,3,0),DAY(H442)),
IF(E442="halfyearly",DATE(IF(MONTH(H442)&gt;=7,YEAR(H442)+1,YEAR(H442)),VLOOKUP(MONTH(H442),index!$D$2:$G$13,4,0),DAY(H442)),
DATE(YEAR(H442)+1,MONTH(H442),DAY(H442)))))-H442))+H442)</f>
        <v>42445</v>
      </c>
      <c r="J442" s="9" t="str">
        <f t="shared" si="58"/>
        <v>2016-03</v>
      </c>
      <c r="K442" s="11">
        <f t="shared" si="59"/>
        <v>4898.151845651415</v>
      </c>
      <c r="L442" s="11">
        <f t="shared" si="60"/>
        <v>61.894512116900458</v>
      </c>
      <c r="M442" s="11">
        <f>IF(A442="","",VLOOKUP(E442,index!$A$1:$B$6,2,0)*K442*G442)</f>
        <v>17.096562880438089</v>
      </c>
      <c r="N442" s="11">
        <f>IF(A442="","",-PMT(G442*VLOOKUP(E442,index!$A$1:$B$6,2,0),C442,F442,0,0))</f>
        <v>78.991074997338544</v>
      </c>
      <c r="O442" s="11">
        <f t="shared" si="61"/>
        <v>4836.2573335345141</v>
      </c>
      <c r="P442" s="11">
        <f t="shared" si="56"/>
        <v>0</v>
      </c>
      <c r="Q442" s="14"/>
    </row>
    <row r="443" spans="1:17" x14ac:dyDescent="0.25">
      <c r="A443" s="9">
        <f>IF(A442="","",IF(B442&lt;C442,A442,IF(A442=MAX('entry data'!$B$8:$B$507),"",A442+1)))</f>
        <v>4</v>
      </c>
      <c r="B443" s="9">
        <f t="shared" si="57"/>
        <v>244</v>
      </c>
      <c r="C443" s="9">
        <f>IF(ISERROR(VLOOKUP(A443,'entry data'!B:G,6,0)),"",VLOOKUP(A443,'entry data'!B:G,6,0))</f>
        <v>312</v>
      </c>
      <c r="D443" s="9" t="str">
        <f>IF(ISERROR(VLOOKUP(A443,'entry data'!B:C,2,0)),"",VLOOKUP(A443,'entry data'!B:C,2,0))</f>
        <v>Consolidation Loan</v>
      </c>
      <c r="E443" s="9" t="str">
        <f>IF(ISERROR(VLOOKUP(A443,'entry data'!B:E,4,0)),"",VLOOKUP(A443,'entry data'!B:E,4,0))</f>
        <v>weekly</v>
      </c>
      <c r="F443" s="11">
        <f>IF(A443="","",IF(ISERROR(VLOOKUP(A443,'entry data'!B:F,5,0)),"",VLOOKUP(A443,'entry data'!B:F,5,0)))</f>
        <v>15000</v>
      </c>
      <c r="G443" s="12">
        <f>IF(A443="","",IF(ISERROR(VLOOKUP(A443,'entry data'!B:I,8,0)),"",VLOOKUP(A443,'entry data'!B:I,7,0)))</f>
        <v>0.182</v>
      </c>
      <c r="H443" s="13">
        <f>IF(A443="","",IF(B443=1,VLOOKUP(A443,'entry data'!B:D,3,0),I442))</f>
        <v>42445</v>
      </c>
      <c r="I443" s="14">
        <f>IF(A443="","",IF(E443="weekly",7,IF(E443="fortnightly",14,IF(E443="monthly",DATE(IF(MONTH(H443)=12,YEAR(H443)+1,YEAR(H443)),VLOOKUP(MONTH(H443),index!$D$2:$G$13,2,0),DAY(H443)),
IF(E443="quarterly",DATE(IF(MONTH(H443)&gt;=10,YEAR(H443)+1,YEAR(H443)),VLOOKUP(MONTH(H443),index!$D$2:$G$13,3,0),DAY(H443)),
IF(E443="halfyearly",DATE(IF(MONTH(H443)&gt;=7,YEAR(H443)+1,YEAR(H443)),VLOOKUP(MONTH(H443),index!$D$2:$G$13,4,0),DAY(H443)),
DATE(YEAR(H443)+1,MONTH(H443),DAY(H443)))))-H443))+H443)</f>
        <v>42452</v>
      </c>
      <c r="J443" s="9" t="str">
        <f t="shared" si="58"/>
        <v>2016-03</v>
      </c>
      <c r="K443" s="11">
        <f t="shared" si="59"/>
        <v>4836.2573335345141</v>
      </c>
      <c r="L443" s="11">
        <f t="shared" si="60"/>
        <v>62.110549400289308</v>
      </c>
      <c r="M443" s="11">
        <f>IF(A443="","",VLOOKUP(E443,index!$A$1:$B$6,2,0)*K443*G443)</f>
        <v>16.880525597049235</v>
      </c>
      <c r="N443" s="11">
        <f>IF(A443="","",-PMT(G443*VLOOKUP(E443,index!$A$1:$B$6,2,0),C443,F443,0,0))</f>
        <v>78.991074997338544</v>
      </c>
      <c r="O443" s="11">
        <f t="shared" si="61"/>
        <v>4774.1467841342246</v>
      </c>
      <c r="P443" s="11">
        <f t="shared" si="56"/>
        <v>0</v>
      </c>
      <c r="Q443" s="14"/>
    </row>
    <row r="444" spans="1:17" x14ac:dyDescent="0.25">
      <c r="A444" s="9">
        <f>IF(A443="","",IF(B443&lt;C443,A443,IF(A443=MAX('entry data'!$B$8:$B$507),"",A443+1)))</f>
        <v>4</v>
      </c>
      <c r="B444" s="9">
        <f t="shared" si="57"/>
        <v>245</v>
      </c>
      <c r="C444" s="9">
        <f>IF(ISERROR(VLOOKUP(A444,'entry data'!B:G,6,0)),"",VLOOKUP(A444,'entry data'!B:G,6,0))</f>
        <v>312</v>
      </c>
      <c r="D444" s="9" t="str">
        <f>IF(ISERROR(VLOOKUP(A444,'entry data'!B:C,2,0)),"",VLOOKUP(A444,'entry data'!B:C,2,0))</f>
        <v>Consolidation Loan</v>
      </c>
      <c r="E444" s="9" t="str">
        <f>IF(ISERROR(VLOOKUP(A444,'entry data'!B:E,4,0)),"",VLOOKUP(A444,'entry data'!B:E,4,0))</f>
        <v>weekly</v>
      </c>
      <c r="F444" s="11">
        <f>IF(A444="","",IF(ISERROR(VLOOKUP(A444,'entry data'!B:F,5,0)),"",VLOOKUP(A444,'entry data'!B:F,5,0)))</f>
        <v>15000</v>
      </c>
      <c r="G444" s="12">
        <f>IF(A444="","",IF(ISERROR(VLOOKUP(A444,'entry data'!B:I,8,0)),"",VLOOKUP(A444,'entry data'!B:I,7,0)))</f>
        <v>0.182</v>
      </c>
      <c r="H444" s="13">
        <f>IF(A444="","",IF(B444=1,VLOOKUP(A444,'entry data'!B:D,3,0),I443))</f>
        <v>42452</v>
      </c>
      <c r="I444" s="14">
        <f>IF(A444="","",IF(E444="weekly",7,IF(E444="fortnightly",14,IF(E444="monthly",DATE(IF(MONTH(H444)=12,YEAR(H444)+1,YEAR(H444)),VLOOKUP(MONTH(H444),index!$D$2:$G$13,2,0),DAY(H444)),
IF(E444="quarterly",DATE(IF(MONTH(H444)&gt;=10,YEAR(H444)+1,YEAR(H444)),VLOOKUP(MONTH(H444),index!$D$2:$G$13,3,0),DAY(H444)),
IF(E444="halfyearly",DATE(IF(MONTH(H444)&gt;=7,YEAR(H444)+1,YEAR(H444)),VLOOKUP(MONTH(H444),index!$D$2:$G$13,4,0),DAY(H444)),
DATE(YEAR(H444)+1,MONTH(H444),DAY(H444)))))-H444))+H444)</f>
        <v>42459</v>
      </c>
      <c r="J444" s="9" t="str">
        <f t="shared" si="58"/>
        <v>2016-03</v>
      </c>
      <c r="K444" s="11">
        <f t="shared" si="59"/>
        <v>4774.1467841342246</v>
      </c>
      <c r="L444" s="11">
        <f t="shared" si="60"/>
        <v>62.327340742579636</v>
      </c>
      <c r="M444" s="11">
        <f>IF(A444="","",VLOOKUP(E444,index!$A$1:$B$6,2,0)*K444*G444)</f>
        <v>16.663734254758911</v>
      </c>
      <c r="N444" s="11">
        <f>IF(A444="","",-PMT(G444*VLOOKUP(E444,index!$A$1:$B$6,2,0),C444,F444,0,0))</f>
        <v>78.991074997338544</v>
      </c>
      <c r="O444" s="11">
        <f t="shared" si="61"/>
        <v>4711.8194433916451</v>
      </c>
      <c r="P444" s="11">
        <f t="shared" si="56"/>
        <v>4711.8194433916451</v>
      </c>
      <c r="Q444" s="14"/>
    </row>
    <row r="445" spans="1:17" x14ac:dyDescent="0.25">
      <c r="A445" s="9">
        <f>IF(A444="","",IF(B444&lt;C444,A444,IF(A444=MAX('entry data'!$B$8:$B$507),"",A444+1)))</f>
        <v>4</v>
      </c>
      <c r="B445" s="9">
        <f t="shared" si="57"/>
        <v>246</v>
      </c>
      <c r="C445" s="9">
        <f>IF(ISERROR(VLOOKUP(A445,'entry data'!B:G,6,0)),"",VLOOKUP(A445,'entry data'!B:G,6,0))</f>
        <v>312</v>
      </c>
      <c r="D445" s="9" t="str">
        <f>IF(ISERROR(VLOOKUP(A445,'entry data'!B:C,2,0)),"",VLOOKUP(A445,'entry data'!B:C,2,0))</f>
        <v>Consolidation Loan</v>
      </c>
      <c r="E445" s="9" t="str">
        <f>IF(ISERROR(VLOOKUP(A445,'entry data'!B:E,4,0)),"",VLOOKUP(A445,'entry data'!B:E,4,0))</f>
        <v>weekly</v>
      </c>
      <c r="F445" s="11">
        <f>IF(A445="","",IF(ISERROR(VLOOKUP(A445,'entry data'!B:F,5,0)),"",VLOOKUP(A445,'entry data'!B:F,5,0)))</f>
        <v>15000</v>
      </c>
      <c r="G445" s="12">
        <f>IF(A445="","",IF(ISERROR(VLOOKUP(A445,'entry data'!B:I,8,0)),"",VLOOKUP(A445,'entry data'!B:I,7,0)))</f>
        <v>0.182</v>
      </c>
      <c r="H445" s="13">
        <f>IF(A445="","",IF(B445=1,VLOOKUP(A445,'entry data'!B:D,3,0),I444))</f>
        <v>42459</v>
      </c>
      <c r="I445" s="14">
        <f>IF(A445="","",IF(E445="weekly",7,IF(E445="fortnightly",14,IF(E445="monthly",DATE(IF(MONTH(H445)=12,YEAR(H445)+1,YEAR(H445)),VLOOKUP(MONTH(H445),index!$D$2:$G$13,2,0),DAY(H445)),
IF(E445="quarterly",DATE(IF(MONTH(H445)&gt;=10,YEAR(H445)+1,YEAR(H445)),VLOOKUP(MONTH(H445),index!$D$2:$G$13,3,0),DAY(H445)),
IF(E445="halfyearly",DATE(IF(MONTH(H445)&gt;=7,YEAR(H445)+1,YEAR(H445)),VLOOKUP(MONTH(H445),index!$D$2:$G$13,4,0),DAY(H445)),
DATE(YEAR(H445)+1,MONTH(H445),DAY(H445)))))-H445))+H445)</f>
        <v>42466</v>
      </c>
      <c r="J445" s="9" t="str">
        <f t="shared" si="58"/>
        <v>2016-04</v>
      </c>
      <c r="K445" s="11">
        <f t="shared" si="59"/>
        <v>4711.8194433916451</v>
      </c>
      <c r="L445" s="11">
        <f t="shared" si="60"/>
        <v>62.544888775746884</v>
      </c>
      <c r="M445" s="11">
        <f>IF(A445="","",VLOOKUP(E445,index!$A$1:$B$6,2,0)*K445*G445)</f>
        <v>16.44618622159166</v>
      </c>
      <c r="N445" s="11">
        <f>IF(A445="","",-PMT(G445*VLOOKUP(E445,index!$A$1:$B$6,2,0),C445,F445,0,0))</f>
        <v>78.991074997338544</v>
      </c>
      <c r="O445" s="11">
        <f t="shared" si="61"/>
        <v>4649.2745546158985</v>
      </c>
      <c r="P445" s="11">
        <f t="shared" si="56"/>
        <v>0</v>
      </c>
      <c r="Q445" s="14"/>
    </row>
    <row r="446" spans="1:17" x14ac:dyDescent="0.25">
      <c r="A446" s="9">
        <f>IF(A445="","",IF(B445&lt;C445,A445,IF(A445=MAX('entry data'!$B$8:$B$507),"",A445+1)))</f>
        <v>4</v>
      </c>
      <c r="B446" s="9">
        <f t="shared" si="57"/>
        <v>247</v>
      </c>
      <c r="C446" s="9">
        <f>IF(ISERROR(VLOOKUP(A446,'entry data'!B:G,6,0)),"",VLOOKUP(A446,'entry data'!B:G,6,0))</f>
        <v>312</v>
      </c>
      <c r="D446" s="9" t="str">
        <f>IF(ISERROR(VLOOKUP(A446,'entry data'!B:C,2,0)),"",VLOOKUP(A446,'entry data'!B:C,2,0))</f>
        <v>Consolidation Loan</v>
      </c>
      <c r="E446" s="9" t="str">
        <f>IF(ISERROR(VLOOKUP(A446,'entry data'!B:E,4,0)),"",VLOOKUP(A446,'entry data'!B:E,4,0))</f>
        <v>weekly</v>
      </c>
      <c r="F446" s="11">
        <f>IF(A446="","",IF(ISERROR(VLOOKUP(A446,'entry data'!B:F,5,0)),"",VLOOKUP(A446,'entry data'!B:F,5,0)))</f>
        <v>15000</v>
      </c>
      <c r="G446" s="12">
        <f>IF(A446="","",IF(ISERROR(VLOOKUP(A446,'entry data'!B:I,8,0)),"",VLOOKUP(A446,'entry data'!B:I,7,0)))</f>
        <v>0.182</v>
      </c>
      <c r="H446" s="13">
        <f>IF(A446="","",IF(B446=1,VLOOKUP(A446,'entry data'!B:D,3,0),I445))</f>
        <v>42466</v>
      </c>
      <c r="I446" s="14">
        <f>IF(A446="","",IF(E446="weekly",7,IF(E446="fortnightly",14,IF(E446="monthly",DATE(IF(MONTH(H446)=12,YEAR(H446)+1,YEAR(H446)),VLOOKUP(MONTH(H446),index!$D$2:$G$13,2,0),DAY(H446)),
IF(E446="quarterly",DATE(IF(MONTH(H446)&gt;=10,YEAR(H446)+1,YEAR(H446)),VLOOKUP(MONTH(H446),index!$D$2:$G$13,3,0),DAY(H446)),
IF(E446="halfyearly",DATE(IF(MONTH(H446)&gt;=7,YEAR(H446)+1,YEAR(H446)),VLOOKUP(MONTH(H446),index!$D$2:$G$13,4,0),DAY(H446)),
DATE(YEAR(H446)+1,MONTH(H446),DAY(H446)))))-H446))+H446)</f>
        <v>42473</v>
      </c>
      <c r="J446" s="9" t="str">
        <f t="shared" si="58"/>
        <v>2016-04</v>
      </c>
      <c r="K446" s="11">
        <f t="shared" si="59"/>
        <v>4649.2745546158985</v>
      </c>
      <c r="L446" s="11">
        <f t="shared" si="60"/>
        <v>62.763196140953184</v>
      </c>
      <c r="M446" s="11">
        <f>IF(A446="","",VLOOKUP(E446,index!$A$1:$B$6,2,0)*K446*G446)</f>
        <v>16.227878856385356</v>
      </c>
      <c r="N446" s="11">
        <f>IF(A446="","",-PMT(G446*VLOOKUP(E446,index!$A$1:$B$6,2,0),C446,F446,0,0))</f>
        <v>78.991074997338544</v>
      </c>
      <c r="O446" s="11">
        <f t="shared" si="61"/>
        <v>4586.5113584749452</v>
      </c>
      <c r="P446" s="11">
        <f t="shared" si="56"/>
        <v>0</v>
      </c>
      <c r="Q446" s="14"/>
    </row>
    <row r="447" spans="1:17" x14ac:dyDescent="0.25">
      <c r="A447" s="9">
        <f>IF(A446="","",IF(B446&lt;C446,A446,IF(A446=MAX('entry data'!$B$8:$B$507),"",A446+1)))</f>
        <v>4</v>
      </c>
      <c r="B447" s="9">
        <f t="shared" si="57"/>
        <v>248</v>
      </c>
      <c r="C447" s="9">
        <f>IF(ISERROR(VLOOKUP(A447,'entry data'!B:G,6,0)),"",VLOOKUP(A447,'entry data'!B:G,6,0))</f>
        <v>312</v>
      </c>
      <c r="D447" s="9" t="str">
        <f>IF(ISERROR(VLOOKUP(A447,'entry data'!B:C,2,0)),"",VLOOKUP(A447,'entry data'!B:C,2,0))</f>
        <v>Consolidation Loan</v>
      </c>
      <c r="E447" s="9" t="str">
        <f>IF(ISERROR(VLOOKUP(A447,'entry data'!B:E,4,0)),"",VLOOKUP(A447,'entry data'!B:E,4,0))</f>
        <v>weekly</v>
      </c>
      <c r="F447" s="11">
        <f>IF(A447="","",IF(ISERROR(VLOOKUP(A447,'entry data'!B:F,5,0)),"",VLOOKUP(A447,'entry data'!B:F,5,0)))</f>
        <v>15000</v>
      </c>
      <c r="G447" s="12">
        <f>IF(A447="","",IF(ISERROR(VLOOKUP(A447,'entry data'!B:I,8,0)),"",VLOOKUP(A447,'entry data'!B:I,7,0)))</f>
        <v>0.182</v>
      </c>
      <c r="H447" s="13">
        <f>IF(A447="","",IF(B447=1,VLOOKUP(A447,'entry data'!B:D,3,0),I446))</f>
        <v>42473</v>
      </c>
      <c r="I447" s="14">
        <f>IF(A447="","",IF(E447="weekly",7,IF(E447="fortnightly",14,IF(E447="monthly",DATE(IF(MONTH(H447)=12,YEAR(H447)+1,YEAR(H447)),VLOOKUP(MONTH(H447),index!$D$2:$G$13,2,0),DAY(H447)),
IF(E447="quarterly",DATE(IF(MONTH(H447)&gt;=10,YEAR(H447)+1,YEAR(H447)),VLOOKUP(MONTH(H447),index!$D$2:$G$13,3,0),DAY(H447)),
IF(E447="halfyearly",DATE(IF(MONTH(H447)&gt;=7,YEAR(H447)+1,YEAR(H447)),VLOOKUP(MONTH(H447),index!$D$2:$G$13,4,0),DAY(H447)),
DATE(YEAR(H447)+1,MONTH(H447),DAY(H447)))))-H447))+H447)</f>
        <v>42480</v>
      </c>
      <c r="J447" s="9" t="str">
        <f t="shared" si="58"/>
        <v>2016-04</v>
      </c>
      <c r="K447" s="11">
        <f t="shared" si="59"/>
        <v>4586.5113584749452</v>
      </c>
      <c r="L447" s="11">
        <f t="shared" si="60"/>
        <v>62.982265488579415</v>
      </c>
      <c r="M447" s="11">
        <f>IF(A447="","",VLOOKUP(E447,index!$A$1:$B$6,2,0)*K447*G447)</f>
        <v>16.008809508759125</v>
      </c>
      <c r="N447" s="11">
        <f>IF(A447="","",-PMT(G447*VLOOKUP(E447,index!$A$1:$B$6,2,0),C447,F447,0,0))</f>
        <v>78.991074997338544</v>
      </c>
      <c r="O447" s="11">
        <f t="shared" si="61"/>
        <v>4523.5290929863659</v>
      </c>
      <c r="P447" s="11">
        <f t="shared" si="56"/>
        <v>0</v>
      </c>
      <c r="Q447" s="14"/>
    </row>
    <row r="448" spans="1:17" x14ac:dyDescent="0.25">
      <c r="A448" s="9">
        <f>IF(A447="","",IF(B447&lt;C447,A447,IF(A447=MAX('entry data'!$B$8:$B$507),"",A447+1)))</f>
        <v>4</v>
      </c>
      <c r="B448" s="9">
        <f t="shared" si="57"/>
        <v>249</v>
      </c>
      <c r="C448" s="9">
        <f>IF(ISERROR(VLOOKUP(A448,'entry data'!B:G,6,0)),"",VLOOKUP(A448,'entry data'!B:G,6,0))</f>
        <v>312</v>
      </c>
      <c r="D448" s="9" t="str">
        <f>IF(ISERROR(VLOOKUP(A448,'entry data'!B:C,2,0)),"",VLOOKUP(A448,'entry data'!B:C,2,0))</f>
        <v>Consolidation Loan</v>
      </c>
      <c r="E448" s="9" t="str">
        <f>IF(ISERROR(VLOOKUP(A448,'entry data'!B:E,4,0)),"",VLOOKUP(A448,'entry data'!B:E,4,0))</f>
        <v>weekly</v>
      </c>
      <c r="F448" s="11">
        <f>IF(A448="","",IF(ISERROR(VLOOKUP(A448,'entry data'!B:F,5,0)),"",VLOOKUP(A448,'entry data'!B:F,5,0)))</f>
        <v>15000</v>
      </c>
      <c r="G448" s="12">
        <f>IF(A448="","",IF(ISERROR(VLOOKUP(A448,'entry data'!B:I,8,0)),"",VLOOKUP(A448,'entry data'!B:I,7,0)))</f>
        <v>0.182</v>
      </c>
      <c r="H448" s="13">
        <f>IF(A448="","",IF(B448=1,VLOOKUP(A448,'entry data'!B:D,3,0),I447))</f>
        <v>42480</v>
      </c>
      <c r="I448" s="14">
        <f>IF(A448="","",IF(E448="weekly",7,IF(E448="fortnightly",14,IF(E448="monthly",DATE(IF(MONTH(H448)=12,YEAR(H448)+1,YEAR(H448)),VLOOKUP(MONTH(H448),index!$D$2:$G$13,2,0),DAY(H448)),
IF(E448="quarterly",DATE(IF(MONTH(H448)&gt;=10,YEAR(H448)+1,YEAR(H448)),VLOOKUP(MONTH(H448),index!$D$2:$G$13,3,0),DAY(H448)),
IF(E448="halfyearly",DATE(IF(MONTH(H448)&gt;=7,YEAR(H448)+1,YEAR(H448)),VLOOKUP(MONTH(H448),index!$D$2:$G$13,4,0),DAY(H448)),
DATE(YEAR(H448)+1,MONTH(H448),DAY(H448)))))-H448))+H448)</f>
        <v>42487</v>
      </c>
      <c r="J448" s="9" t="str">
        <f t="shared" si="58"/>
        <v>2016-04</v>
      </c>
      <c r="K448" s="11">
        <f t="shared" si="59"/>
        <v>4523.5290929863659</v>
      </c>
      <c r="L448" s="11">
        <f t="shared" si="60"/>
        <v>63.202099478257367</v>
      </c>
      <c r="M448" s="11">
        <f>IF(A448="","",VLOOKUP(E448,index!$A$1:$B$6,2,0)*K448*G448)</f>
        <v>15.788975519081179</v>
      </c>
      <c r="N448" s="11">
        <f>IF(A448="","",-PMT(G448*VLOOKUP(E448,index!$A$1:$B$6,2,0),C448,F448,0,0))</f>
        <v>78.991074997338544</v>
      </c>
      <c r="O448" s="11">
        <f t="shared" si="61"/>
        <v>4460.3269935081089</v>
      </c>
      <c r="P448" s="11">
        <f t="shared" si="56"/>
        <v>4460.3269935081089</v>
      </c>
      <c r="Q448" s="14"/>
    </row>
    <row r="449" spans="1:17" x14ac:dyDescent="0.25">
      <c r="A449" s="9">
        <f>IF(A448="","",IF(B448&lt;C448,A448,IF(A448=MAX('entry data'!$B$8:$B$507),"",A448+1)))</f>
        <v>4</v>
      </c>
      <c r="B449" s="9">
        <f t="shared" si="57"/>
        <v>250</v>
      </c>
      <c r="C449" s="9">
        <f>IF(ISERROR(VLOOKUP(A449,'entry data'!B:G,6,0)),"",VLOOKUP(A449,'entry data'!B:G,6,0))</f>
        <v>312</v>
      </c>
      <c r="D449" s="9" t="str">
        <f>IF(ISERROR(VLOOKUP(A449,'entry data'!B:C,2,0)),"",VLOOKUP(A449,'entry data'!B:C,2,0))</f>
        <v>Consolidation Loan</v>
      </c>
      <c r="E449" s="9" t="str">
        <f>IF(ISERROR(VLOOKUP(A449,'entry data'!B:E,4,0)),"",VLOOKUP(A449,'entry data'!B:E,4,0))</f>
        <v>weekly</v>
      </c>
      <c r="F449" s="11">
        <f>IF(A449="","",IF(ISERROR(VLOOKUP(A449,'entry data'!B:F,5,0)),"",VLOOKUP(A449,'entry data'!B:F,5,0)))</f>
        <v>15000</v>
      </c>
      <c r="G449" s="12">
        <f>IF(A449="","",IF(ISERROR(VLOOKUP(A449,'entry data'!B:I,8,0)),"",VLOOKUP(A449,'entry data'!B:I,7,0)))</f>
        <v>0.182</v>
      </c>
      <c r="H449" s="13">
        <f>IF(A449="","",IF(B449=1,VLOOKUP(A449,'entry data'!B:D,3,0),I448))</f>
        <v>42487</v>
      </c>
      <c r="I449" s="14">
        <f>IF(A449="","",IF(E449="weekly",7,IF(E449="fortnightly",14,IF(E449="monthly",DATE(IF(MONTH(H449)=12,YEAR(H449)+1,YEAR(H449)),VLOOKUP(MONTH(H449),index!$D$2:$G$13,2,0),DAY(H449)),
IF(E449="quarterly",DATE(IF(MONTH(H449)&gt;=10,YEAR(H449)+1,YEAR(H449)),VLOOKUP(MONTH(H449),index!$D$2:$G$13,3,0),DAY(H449)),
IF(E449="halfyearly",DATE(IF(MONTH(H449)&gt;=7,YEAR(H449)+1,YEAR(H449)),VLOOKUP(MONTH(H449),index!$D$2:$G$13,4,0),DAY(H449)),
DATE(YEAR(H449)+1,MONTH(H449),DAY(H449)))))-H449))+H449)</f>
        <v>42494</v>
      </c>
      <c r="J449" s="9" t="str">
        <f t="shared" si="58"/>
        <v>2016-05</v>
      </c>
      <c r="K449" s="11">
        <f t="shared" si="59"/>
        <v>4460.3269935081089</v>
      </c>
      <c r="L449" s="11">
        <f t="shared" si="60"/>
        <v>63.422700778902019</v>
      </c>
      <c r="M449" s="11">
        <f>IF(A449="","",VLOOKUP(E449,index!$A$1:$B$6,2,0)*K449*G449)</f>
        <v>15.568374218436523</v>
      </c>
      <c r="N449" s="11">
        <f>IF(A449="","",-PMT(G449*VLOOKUP(E449,index!$A$1:$B$6,2,0),C449,F449,0,0))</f>
        <v>78.991074997338544</v>
      </c>
      <c r="O449" s="11">
        <f t="shared" si="61"/>
        <v>4396.9042927292066</v>
      </c>
      <c r="P449" s="11">
        <f t="shared" si="56"/>
        <v>0</v>
      </c>
      <c r="Q449" s="14"/>
    </row>
    <row r="450" spans="1:17" x14ac:dyDescent="0.25">
      <c r="A450" s="9">
        <f>IF(A449="","",IF(B449&lt;C449,A449,IF(A449=MAX('entry data'!$B$8:$B$507),"",A449+1)))</f>
        <v>4</v>
      </c>
      <c r="B450" s="9">
        <f t="shared" si="57"/>
        <v>251</v>
      </c>
      <c r="C450" s="9">
        <f>IF(ISERROR(VLOOKUP(A450,'entry data'!B:G,6,0)),"",VLOOKUP(A450,'entry data'!B:G,6,0))</f>
        <v>312</v>
      </c>
      <c r="D450" s="9" t="str">
        <f>IF(ISERROR(VLOOKUP(A450,'entry data'!B:C,2,0)),"",VLOOKUP(A450,'entry data'!B:C,2,0))</f>
        <v>Consolidation Loan</v>
      </c>
      <c r="E450" s="9" t="str">
        <f>IF(ISERROR(VLOOKUP(A450,'entry data'!B:E,4,0)),"",VLOOKUP(A450,'entry data'!B:E,4,0))</f>
        <v>weekly</v>
      </c>
      <c r="F450" s="11">
        <f>IF(A450="","",IF(ISERROR(VLOOKUP(A450,'entry data'!B:F,5,0)),"",VLOOKUP(A450,'entry data'!B:F,5,0)))</f>
        <v>15000</v>
      </c>
      <c r="G450" s="12">
        <f>IF(A450="","",IF(ISERROR(VLOOKUP(A450,'entry data'!B:I,8,0)),"",VLOOKUP(A450,'entry data'!B:I,7,0)))</f>
        <v>0.182</v>
      </c>
      <c r="H450" s="13">
        <f>IF(A450="","",IF(B450=1,VLOOKUP(A450,'entry data'!B:D,3,0),I449))</f>
        <v>42494</v>
      </c>
      <c r="I450" s="14">
        <f>IF(A450="","",IF(E450="weekly",7,IF(E450="fortnightly",14,IF(E450="monthly",DATE(IF(MONTH(H450)=12,YEAR(H450)+1,YEAR(H450)),VLOOKUP(MONTH(H450),index!$D$2:$G$13,2,0),DAY(H450)),
IF(E450="quarterly",DATE(IF(MONTH(H450)&gt;=10,YEAR(H450)+1,YEAR(H450)),VLOOKUP(MONTH(H450),index!$D$2:$G$13,3,0),DAY(H450)),
IF(E450="halfyearly",DATE(IF(MONTH(H450)&gt;=7,YEAR(H450)+1,YEAR(H450)),VLOOKUP(MONTH(H450),index!$D$2:$G$13,4,0),DAY(H450)),
DATE(YEAR(H450)+1,MONTH(H450),DAY(H450)))))-H450))+H450)</f>
        <v>42501</v>
      </c>
      <c r="J450" s="9" t="str">
        <f t="shared" si="58"/>
        <v>2016-05</v>
      </c>
      <c r="K450" s="11">
        <f t="shared" si="59"/>
        <v>4396.9042927292066</v>
      </c>
      <c r="L450" s="11">
        <f t="shared" si="60"/>
        <v>63.644072068743995</v>
      </c>
      <c r="M450" s="11">
        <f>IF(A450="","",VLOOKUP(E450,index!$A$1:$B$6,2,0)*K450*G450)</f>
        <v>15.347002928594545</v>
      </c>
      <c r="N450" s="11">
        <f>IF(A450="","",-PMT(G450*VLOOKUP(E450,index!$A$1:$B$6,2,0),C450,F450,0,0))</f>
        <v>78.991074997338544</v>
      </c>
      <c r="O450" s="11">
        <f t="shared" si="61"/>
        <v>4333.2602206604624</v>
      </c>
      <c r="P450" s="11">
        <f t="shared" si="56"/>
        <v>0</v>
      </c>
      <c r="Q450" s="14"/>
    </row>
    <row r="451" spans="1:17" x14ac:dyDescent="0.25">
      <c r="A451" s="9">
        <f>IF(A450="","",IF(B450&lt;C450,A450,IF(A450=MAX('entry data'!$B$8:$B$507),"",A450+1)))</f>
        <v>4</v>
      </c>
      <c r="B451" s="9">
        <f t="shared" si="57"/>
        <v>252</v>
      </c>
      <c r="C451" s="9">
        <f>IF(ISERROR(VLOOKUP(A451,'entry data'!B:G,6,0)),"",VLOOKUP(A451,'entry data'!B:G,6,0))</f>
        <v>312</v>
      </c>
      <c r="D451" s="9" t="str">
        <f>IF(ISERROR(VLOOKUP(A451,'entry data'!B:C,2,0)),"",VLOOKUP(A451,'entry data'!B:C,2,0))</f>
        <v>Consolidation Loan</v>
      </c>
      <c r="E451" s="9" t="str">
        <f>IF(ISERROR(VLOOKUP(A451,'entry data'!B:E,4,0)),"",VLOOKUP(A451,'entry data'!B:E,4,0))</f>
        <v>weekly</v>
      </c>
      <c r="F451" s="11">
        <f>IF(A451="","",IF(ISERROR(VLOOKUP(A451,'entry data'!B:F,5,0)),"",VLOOKUP(A451,'entry data'!B:F,5,0)))</f>
        <v>15000</v>
      </c>
      <c r="G451" s="12">
        <f>IF(A451="","",IF(ISERROR(VLOOKUP(A451,'entry data'!B:I,8,0)),"",VLOOKUP(A451,'entry data'!B:I,7,0)))</f>
        <v>0.182</v>
      </c>
      <c r="H451" s="13">
        <f>IF(A451="","",IF(B451=1,VLOOKUP(A451,'entry data'!B:D,3,0),I450))</f>
        <v>42501</v>
      </c>
      <c r="I451" s="14">
        <f>IF(A451="","",IF(E451="weekly",7,IF(E451="fortnightly",14,IF(E451="monthly",DATE(IF(MONTH(H451)=12,YEAR(H451)+1,YEAR(H451)),VLOOKUP(MONTH(H451),index!$D$2:$G$13,2,0),DAY(H451)),
IF(E451="quarterly",DATE(IF(MONTH(H451)&gt;=10,YEAR(H451)+1,YEAR(H451)),VLOOKUP(MONTH(H451),index!$D$2:$G$13,3,0),DAY(H451)),
IF(E451="halfyearly",DATE(IF(MONTH(H451)&gt;=7,YEAR(H451)+1,YEAR(H451)),VLOOKUP(MONTH(H451),index!$D$2:$G$13,4,0),DAY(H451)),
DATE(YEAR(H451)+1,MONTH(H451),DAY(H451)))))-H451))+H451)</f>
        <v>42508</v>
      </c>
      <c r="J451" s="9" t="str">
        <f t="shared" si="58"/>
        <v>2016-05</v>
      </c>
      <c r="K451" s="11">
        <f t="shared" si="59"/>
        <v>4333.2602206604624</v>
      </c>
      <c r="L451" s="11">
        <f t="shared" si="60"/>
        <v>63.866216035362022</v>
      </c>
      <c r="M451" s="11">
        <f>IF(A451="","",VLOOKUP(E451,index!$A$1:$B$6,2,0)*K451*G451)</f>
        <v>15.124858961976519</v>
      </c>
      <c r="N451" s="11">
        <f>IF(A451="","",-PMT(G451*VLOOKUP(E451,index!$A$1:$B$6,2,0),C451,F451,0,0))</f>
        <v>78.991074997338544</v>
      </c>
      <c r="O451" s="11">
        <f t="shared" si="61"/>
        <v>4269.3940046251</v>
      </c>
      <c r="P451" s="11">
        <f t="shared" ref="P451:P514" si="62">IF(A451="","",IF(J451&lt;&gt;J452,O451,0))</f>
        <v>0</v>
      </c>
      <c r="Q451" s="14"/>
    </row>
    <row r="452" spans="1:17" x14ac:dyDescent="0.25">
      <c r="A452" s="9">
        <f>IF(A451="","",IF(B451&lt;C451,A451,IF(A451=MAX('entry data'!$B$8:$B$507),"",A451+1)))</f>
        <v>4</v>
      </c>
      <c r="B452" s="9">
        <f t="shared" si="57"/>
        <v>253</v>
      </c>
      <c r="C452" s="9">
        <f>IF(ISERROR(VLOOKUP(A452,'entry data'!B:G,6,0)),"",VLOOKUP(A452,'entry data'!B:G,6,0))</f>
        <v>312</v>
      </c>
      <c r="D452" s="9" t="str">
        <f>IF(ISERROR(VLOOKUP(A452,'entry data'!B:C,2,0)),"",VLOOKUP(A452,'entry data'!B:C,2,0))</f>
        <v>Consolidation Loan</v>
      </c>
      <c r="E452" s="9" t="str">
        <f>IF(ISERROR(VLOOKUP(A452,'entry data'!B:E,4,0)),"",VLOOKUP(A452,'entry data'!B:E,4,0))</f>
        <v>weekly</v>
      </c>
      <c r="F452" s="11">
        <f>IF(A452="","",IF(ISERROR(VLOOKUP(A452,'entry data'!B:F,5,0)),"",VLOOKUP(A452,'entry data'!B:F,5,0)))</f>
        <v>15000</v>
      </c>
      <c r="G452" s="12">
        <f>IF(A452="","",IF(ISERROR(VLOOKUP(A452,'entry data'!B:I,8,0)),"",VLOOKUP(A452,'entry data'!B:I,7,0)))</f>
        <v>0.182</v>
      </c>
      <c r="H452" s="13">
        <f>IF(A452="","",IF(B452=1,VLOOKUP(A452,'entry data'!B:D,3,0),I451))</f>
        <v>42508</v>
      </c>
      <c r="I452" s="14">
        <f>IF(A452="","",IF(E452="weekly",7,IF(E452="fortnightly",14,IF(E452="monthly",DATE(IF(MONTH(H452)=12,YEAR(H452)+1,YEAR(H452)),VLOOKUP(MONTH(H452),index!$D$2:$G$13,2,0),DAY(H452)),
IF(E452="quarterly",DATE(IF(MONTH(H452)&gt;=10,YEAR(H452)+1,YEAR(H452)),VLOOKUP(MONTH(H452),index!$D$2:$G$13,3,0),DAY(H452)),
IF(E452="halfyearly",DATE(IF(MONTH(H452)&gt;=7,YEAR(H452)+1,YEAR(H452)),VLOOKUP(MONTH(H452),index!$D$2:$G$13,4,0),DAY(H452)),
DATE(YEAR(H452)+1,MONTH(H452),DAY(H452)))))-H452))+H452)</f>
        <v>42515</v>
      </c>
      <c r="J452" s="9" t="str">
        <f t="shared" si="58"/>
        <v>2016-05</v>
      </c>
      <c r="K452" s="11">
        <f t="shared" si="59"/>
        <v>4269.3940046251</v>
      </c>
      <c r="L452" s="11">
        <f t="shared" si="60"/>
        <v>64.089135375715585</v>
      </c>
      <c r="M452" s="11">
        <f>IF(A452="","",VLOOKUP(E452,index!$A$1:$B$6,2,0)*K452*G452)</f>
        <v>14.901939621622953</v>
      </c>
      <c r="N452" s="11">
        <f>IF(A452="","",-PMT(G452*VLOOKUP(E452,index!$A$1:$B$6,2,0),C452,F452,0,0))</f>
        <v>78.991074997338544</v>
      </c>
      <c r="O452" s="11">
        <f t="shared" si="61"/>
        <v>4205.3048692493849</v>
      </c>
      <c r="P452" s="11">
        <f t="shared" si="62"/>
        <v>4205.3048692493849</v>
      </c>
      <c r="Q452" s="14"/>
    </row>
    <row r="453" spans="1:17" x14ac:dyDescent="0.25">
      <c r="A453" s="9">
        <f>IF(A452="","",IF(B452&lt;C452,A452,IF(A452=MAX('entry data'!$B$8:$B$507),"",A452+1)))</f>
        <v>4</v>
      </c>
      <c r="B453" s="9">
        <f t="shared" si="57"/>
        <v>254</v>
      </c>
      <c r="C453" s="9">
        <f>IF(ISERROR(VLOOKUP(A453,'entry data'!B:G,6,0)),"",VLOOKUP(A453,'entry data'!B:G,6,0))</f>
        <v>312</v>
      </c>
      <c r="D453" s="9" t="str">
        <f>IF(ISERROR(VLOOKUP(A453,'entry data'!B:C,2,0)),"",VLOOKUP(A453,'entry data'!B:C,2,0))</f>
        <v>Consolidation Loan</v>
      </c>
      <c r="E453" s="9" t="str">
        <f>IF(ISERROR(VLOOKUP(A453,'entry data'!B:E,4,0)),"",VLOOKUP(A453,'entry data'!B:E,4,0))</f>
        <v>weekly</v>
      </c>
      <c r="F453" s="11">
        <f>IF(A453="","",IF(ISERROR(VLOOKUP(A453,'entry data'!B:F,5,0)),"",VLOOKUP(A453,'entry data'!B:F,5,0)))</f>
        <v>15000</v>
      </c>
      <c r="G453" s="12">
        <f>IF(A453="","",IF(ISERROR(VLOOKUP(A453,'entry data'!B:I,8,0)),"",VLOOKUP(A453,'entry data'!B:I,7,0)))</f>
        <v>0.182</v>
      </c>
      <c r="H453" s="13">
        <f>IF(A453="","",IF(B453=1,VLOOKUP(A453,'entry data'!B:D,3,0),I452))</f>
        <v>42515</v>
      </c>
      <c r="I453" s="14">
        <f>IF(A453="","",IF(E453="weekly",7,IF(E453="fortnightly",14,IF(E453="monthly",DATE(IF(MONTH(H453)=12,YEAR(H453)+1,YEAR(H453)),VLOOKUP(MONTH(H453),index!$D$2:$G$13,2,0),DAY(H453)),
IF(E453="quarterly",DATE(IF(MONTH(H453)&gt;=10,YEAR(H453)+1,YEAR(H453)),VLOOKUP(MONTH(H453),index!$D$2:$G$13,3,0),DAY(H453)),
IF(E453="halfyearly",DATE(IF(MONTH(H453)&gt;=7,YEAR(H453)+1,YEAR(H453)),VLOOKUP(MONTH(H453),index!$D$2:$G$13,4,0),DAY(H453)),
DATE(YEAR(H453)+1,MONTH(H453),DAY(H453)))))-H453))+H453)</f>
        <v>42522</v>
      </c>
      <c r="J453" s="9" t="str">
        <f t="shared" si="58"/>
        <v>2016-06</v>
      </c>
      <c r="K453" s="11">
        <f t="shared" si="59"/>
        <v>4205.3048692493849</v>
      </c>
      <c r="L453" s="11">
        <f t="shared" si="60"/>
        <v>64.312832796177673</v>
      </c>
      <c r="M453" s="11">
        <f>IF(A453="","",VLOOKUP(E453,index!$A$1:$B$6,2,0)*K453*G453)</f>
        <v>14.678242201160867</v>
      </c>
      <c r="N453" s="11">
        <f>IF(A453="","",-PMT(G453*VLOOKUP(E453,index!$A$1:$B$6,2,0),C453,F453,0,0))</f>
        <v>78.991074997338544</v>
      </c>
      <c r="O453" s="11">
        <f t="shared" si="61"/>
        <v>4140.9920364532072</v>
      </c>
      <c r="P453" s="11">
        <f t="shared" si="62"/>
        <v>0</v>
      </c>
      <c r="Q453" s="14"/>
    </row>
    <row r="454" spans="1:17" x14ac:dyDescent="0.25">
      <c r="A454" s="9">
        <f>IF(A453="","",IF(B453&lt;C453,A453,IF(A453=MAX('entry data'!$B$8:$B$507),"",A453+1)))</f>
        <v>4</v>
      </c>
      <c r="B454" s="9">
        <f t="shared" si="57"/>
        <v>255</v>
      </c>
      <c r="C454" s="9">
        <f>IF(ISERROR(VLOOKUP(A454,'entry data'!B:G,6,0)),"",VLOOKUP(A454,'entry data'!B:G,6,0))</f>
        <v>312</v>
      </c>
      <c r="D454" s="9" t="str">
        <f>IF(ISERROR(VLOOKUP(A454,'entry data'!B:C,2,0)),"",VLOOKUP(A454,'entry data'!B:C,2,0))</f>
        <v>Consolidation Loan</v>
      </c>
      <c r="E454" s="9" t="str">
        <f>IF(ISERROR(VLOOKUP(A454,'entry data'!B:E,4,0)),"",VLOOKUP(A454,'entry data'!B:E,4,0))</f>
        <v>weekly</v>
      </c>
      <c r="F454" s="11">
        <f>IF(A454="","",IF(ISERROR(VLOOKUP(A454,'entry data'!B:F,5,0)),"",VLOOKUP(A454,'entry data'!B:F,5,0)))</f>
        <v>15000</v>
      </c>
      <c r="G454" s="12">
        <f>IF(A454="","",IF(ISERROR(VLOOKUP(A454,'entry data'!B:I,8,0)),"",VLOOKUP(A454,'entry data'!B:I,7,0)))</f>
        <v>0.182</v>
      </c>
      <c r="H454" s="13">
        <f>IF(A454="","",IF(B454=1,VLOOKUP(A454,'entry data'!B:D,3,0),I453))</f>
        <v>42522</v>
      </c>
      <c r="I454" s="14">
        <f>IF(A454="","",IF(E454="weekly",7,IF(E454="fortnightly",14,IF(E454="monthly",DATE(IF(MONTH(H454)=12,YEAR(H454)+1,YEAR(H454)),VLOOKUP(MONTH(H454),index!$D$2:$G$13,2,0),DAY(H454)),
IF(E454="quarterly",DATE(IF(MONTH(H454)&gt;=10,YEAR(H454)+1,YEAR(H454)),VLOOKUP(MONTH(H454),index!$D$2:$G$13,3,0),DAY(H454)),
IF(E454="halfyearly",DATE(IF(MONTH(H454)&gt;=7,YEAR(H454)+1,YEAR(H454)),VLOOKUP(MONTH(H454),index!$D$2:$G$13,4,0),DAY(H454)),
DATE(YEAR(H454)+1,MONTH(H454),DAY(H454)))))-H454))+H454)</f>
        <v>42529</v>
      </c>
      <c r="J454" s="9" t="str">
        <f t="shared" si="58"/>
        <v>2016-06</v>
      </c>
      <c r="K454" s="11">
        <f t="shared" si="59"/>
        <v>4140.9920364532072</v>
      </c>
      <c r="L454" s="11">
        <f t="shared" si="60"/>
        <v>64.537311012567628</v>
      </c>
      <c r="M454" s="11">
        <f>IF(A454="","",VLOOKUP(E454,index!$A$1:$B$6,2,0)*K454*G454)</f>
        <v>14.453763984770919</v>
      </c>
      <c r="N454" s="11">
        <f>IF(A454="","",-PMT(G454*VLOOKUP(E454,index!$A$1:$B$6,2,0),C454,F454,0,0))</f>
        <v>78.991074997338544</v>
      </c>
      <c r="O454" s="11">
        <f t="shared" si="61"/>
        <v>4076.4547254406398</v>
      </c>
      <c r="P454" s="11">
        <f t="shared" si="62"/>
        <v>0</v>
      </c>
      <c r="Q454" s="14"/>
    </row>
    <row r="455" spans="1:17" x14ac:dyDescent="0.25">
      <c r="A455" s="9">
        <f>IF(A454="","",IF(B454&lt;C454,A454,IF(A454=MAX('entry data'!$B$8:$B$507),"",A454+1)))</f>
        <v>4</v>
      </c>
      <c r="B455" s="9">
        <f t="shared" si="57"/>
        <v>256</v>
      </c>
      <c r="C455" s="9">
        <f>IF(ISERROR(VLOOKUP(A455,'entry data'!B:G,6,0)),"",VLOOKUP(A455,'entry data'!B:G,6,0))</f>
        <v>312</v>
      </c>
      <c r="D455" s="9" t="str">
        <f>IF(ISERROR(VLOOKUP(A455,'entry data'!B:C,2,0)),"",VLOOKUP(A455,'entry data'!B:C,2,0))</f>
        <v>Consolidation Loan</v>
      </c>
      <c r="E455" s="9" t="str">
        <f>IF(ISERROR(VLOOKUP(A455,'entry data'!B:E,4,0)),"",VLOOKUP(A455,'entry data'!B:E,4,0))</f>
        <v>weekly</v>
      </c>
      <c r="F455" s="11">
        <f>IF(A455="","",IF(ISERROR(VLOOKUP(A455,'entry data'!B:F,5,0)),"",VLOOKUP(A455,'entry data'!B:F,5,0)))</f>
        <v>15000</v>
      </c>
      <c r="G455" s="12">
        <f>IF(A455="","",IF(ISERROR(VLOOKUP(A455,'entry data'!B:I,8,0)),"",VLOOKUP(A455,'entry data'!B:I,7,0)))</f>
        <v>0.182</v>
      </c>
      <c r="H455" s="13">
        <f>IF(A455="","",IF(B455=1,VLOOKUP(A455,'entry data'!B:D,3,0),I454))</f>
        <v>42529</v>
      </c>
      <c r="I455" s="14">
        <f>IF(A455="","",IF(E455="weekly",7,IF(E455="fortnightly",14,IF(E455="monthly",DATE(IF(MONTH(H455)=12,YEAR(H455)+1,YEAR(H455)),VLOOKUP(MONTH(H455),index!$D$2:$G$13,2,0),DAY(H455)),
IF(E455="quarterly",DATE(IF(MONTH(H455)&gt;=10,YEAR(H455)+1,YEAR(H455)),VLOOKUP(MONTH(H455),index!$D$2:$G$13,3,0),DAY(H455)),
IF(E455="halfyearly",DATE(IF(MONTH(H455)&gt;=7,YEAR(H455)+1,YEAR(H455)),VLOOKUP(MONTH(H455),index!$D$2:$G$13,4,0),DAY(H455)),
DATE(YEAR(H455)+1,MONTH(H455),DAY(H455)))))-H455))+H455)</f>
        <v>42536</v>
      </c>
      <c r="J455" s="9" t="str">
        <f t="shared" si="58"/>
        <v>2016-06</v>
      </c>
      <c r="K455" s="11">
        <f t="shared" si="59"/>
        <v>4076.4547254406398</v>
      </c>
      <c r="L455" s="11">
        <f t="shared" si="60"/>
        <v>64.762572750184091</v>
      </c>
      <c r="M455" s="11">
        <f>IF(A455="","",VLOOKUP(E455,index!$A$1:$B$6,2,0)*K455*G455)</f>
        <v>14.228502247154452</v>
      </c>
      <c r="N455" s="11">
        <f>IF(A455="","",-PMT(G455*VLOOKUP(E455,index!$A$1:$B$6,2,0),C455,F455,0,0))</f>
        <v>78.991074997338544</v>
      </c>
      <c r="O455" s="11">
        <f t="shared" si="61"/>
        <v>4011.6921526904557</v>
      </c>
      <c r="P455" s="11">
        <f t="shared" si="62"/>
        <v>0</v>
      </c>
      <c r="Q455" s="14"/>
    </row>
    <row r="456" spans="1:17" x14ac:dyDescent="0.25">
      <c r="A456" s="9">
        <f>IF(A455="","",IF(B455&lt;C455,A455,IF(A455=MAX('entry data'!$B$8:$B$507),"",A455+1)))</f>
        <v>4</v>
      </c>
      <c r="B456" s="9">
        <f t="shared" si="57"/>
        <v>257</v>
      </c>
      <c r="C456" s="9">
        <f>IF(ISERROR(VLOOKUP(A456,'entry data'!B:G,6,0)),"",VLOOKUP(A456,'entry data'!B:G,6,0))</f>
        <v>312</v>
      </c>
      <c r="D456" s="9" t="str">
        <f>IF(ISERROR(VLOOKUP(A456,'entry data'!B:C,2,0)),"",VLOOKUP(A456,'entry data'!B:C,2,0))</f>
        <v>Consolidation Loan</v>
      </c>
      <c r="E456" s="9" t="str">
        <f>IF(ISERROR(VLOOKUP(A456,'entry data'!B:E,4,0)),"",VLOOKUP(A456,'entry data'!B:E,4,0))</f>
        <v>weekly</v>
      </c>
      <c r="F456" s="11">
        <f>IF(A456="","",IF(ISERROR(VLOOKUP(A456,'entry data'!B:F,5,0)),"",VLOOKUP(A456,'entry data'!B:F,5,0)))</f>
        <v>15000</v>
      </c>
      <c r="G456" s="12">
        <f>IF(A456="","",IF(ISERROR(VLOOKUP(A456,'entry data'!B:I,8,0)),"",VLOOKUP(A456,'entry data'!B:I,7,0)))</f>
        <v>0.182</v>
      </c>
      <c r="H456" s="13">
        <f>IF(A456="","",IF(B456=1,VLOOKUP(A456,'entry data'!B:D,3,0),I455))</f>
        <v>42536</v>
      </c>
      <c r="I456" s="14">
        <f>IF(A456="","",IF(E456="weekly",7,IF(E456="fortnightly",14,IF(E456="monthly",DATE(IF(MONTH(H456)=12,YEAR(H456)+1,YEAR(H456)),VLOOKUP(MONTH(H456),index!$D$2:$G$13,2,0),DAY(H456)),
IF(E456="quarterly",DATE(IF(MONTH(H456)&gt;=10,YEAR(H456)+1,YEAR(H456)),VLOOKUP(MONTH(H456),index!$D$2:$G$13,3,0),DAY(H456)),
IF(E456="halfyearly",DATE(IF(MONTH(H456)&gt;=7,YEAR(H456)+1,YEAR(H456)),VLOOKUP(MONTH(H456),index!$D$2:$G$13,4,0),DAY(H456)),
DATE(YEAR(H456)+1,MONTH(H456),DAY(H456)))))-H456))+H456)</f>
        <v>42543</v>
      </c>
      <c r="J456" s="9" t="str">
        <f t="shared" si="58"/>
        <v>2016-06</v>
      </c>
      <c r="K456" s="11">
        <f t="shared" si="59"/>
        <v>4011.6921526904557</v>
      </c>
      <c r="L456" s="11">
        <f t="shared" si="60"/>
        <v>64.988620743838155</v>
      </c>
      <c r="M456" s="11">
        <f>IF(A456="","",VLOOKUP(E456,index!$A$1:$B$6,2,0)*K456*G456)</f>
        <v>14.002454253500385</v>
      </c>
      <c r="N456" s="11">
        <f>IF(A456="","",-PMT(G456*VLOOKUP(E456,index!$A$1:$B$6,2,0),C456,F456,0,0))</f>
        <v>78.991074997338544</v>
      </c>
      <c r="O456" s="11">
        <f t="shared" si="61"/>
        <v>3946.7035319466177</v>
      </c>
      <c r="P456" s="11">
        <f t="shared" si="62"/>
        <v>0</v>
      </c>
      <c r="Q456" s="14"/>
    </row>
    <row r="457" spans="1:17" x14ac:dyDescent="0.25">
      <c r="A457" s="9">
        <f>IF(A456="","",IF(B456&lt;C456,A456,IF(A456=MAX('entry data'!$B$8:$B$507),"",A456+1)))</f>
        <v>4</v>
      </c>
      <c r="B457" s="9">
        <f t="shared" si="57"/>
        <v>258</v>
      </c>
      <c r="C457" s="9">
        <f>IF(ISERROR(VLOOKUP(A457,'entry data'!B:G,6,0)),"",VLOOKUP(A457,'entry data'!B:G,6,0))</f>
        <v>312</v>
      </c>
      <c r="D457" s="9" t="str">
        <f>IF(ISERROR(VLOOKUP(A457,'entry data'!B:C,2,0)),"",VLOOKUP(A457,'entry data'!B:C,2,0))</f>
        <v>Consolidation Loan</v>
      </c>
      <c r="E457" s="9" t="str">
        <f>IF(ISERROR(VLOOKUP(A457,'entry data'!B:E,4,0)),"",VLOOKUP(A457,'entry data'!B:E,4,0))</f>
        <v>weekly</v>
      </c>
      <c r="F457" s="11">
        <f>IF(A457="","",IF(ISERROR(VLOOKUP(A457,'entry data'!B:F,5,0)),"",VLOOKUP(A457,'entry data'!B:F,5,0)))</f>
        <v>15000</v>
      </c>
      <c r="G457" s="12">
        <f>IF(A457="","",IF(ISERROR(VLOOKUP(A457,'entry data'!B:I,8,0)),"",VLOOKUP(A457,'entry data'!B:I,7,0)))</f>
        <v>0.182</v>
      </c>
      <c r="H457" s="13">
        <f>IF(A457="","",IF(B457=1,VLOOKUP(A457,'entry data'!B:D,3,0),I456))</f>
        <v>42543</v>
      </c>
      <c r="I457" s="14">
        <f>IF(A457="","",IF(E457="weekly",7,IF(E457="fortnightly",14,IF(E457="monthly",DATE(IF(MONTH(H457)=12,YEAR(H457)+1,YEAR(H457)),VLOOKUP(MONTH(H457),index!$D$2:$G$13,2,0),DAY(H457)),
IF(E457="quarterly",DATE(IF(MONTH(H457)&gt;=10,YEAR(H457)+1,YEAR(H457)),VLOOKUP(MONTH(H457),index!$D$2:$G$13,3,0),DAY(H457)),
IF(E457="halfyearly",DATE(IF(MONTH(H457)&gt;=7,YEAR(H457)+1,YEAR(H457)),VLOOKUP(MONTH(H457),index!$D$2:$G$13,4,0),DAY(H457)),
DATE(YEAR(H457)+1,MONTH(H457),DAY(H457)))))-H457))+H457)</f>
        <v>42550</v>
      </c>
      <c r="J457" s="9" t="str">
        <f t="shared" si="58"/>
        <v>2016-06</v>
      </c>
      <c r="K457" s="11">
        <f t="shared" si="59"/>
        <v>3946.7035319466177</v>
      </c>
      <c r="L457" s="11">
        <f t="shared" si="60"/>
        <v>65.21545773788651</v>
      </c>
      <c r="M457" s="11">
        <f>IF(A457="","",VLOOKUP(E457,index!$A$1:$B$6,2,0)*K457*G457)</f>
        <v>13.77561725945203</v>
      </c>
      <c r="N457" s="11">
        <f>IF(A457="","",-PMT(G457*VLOOKUP(E457,index!$A$1:$B$6,2,0),C457,F457,0,0))</f>
        <v>78.991074997338544</v>
      </c>
      <c r="O457" s="11">
        <f t="shared" si="61"/>
        <v>3881.4880742087312</v>
      </c>
      <c r="P457" s="11">
        <f t="shared" si="62"/>
        <v>3881.4880742087312</v>
      </c>
      <c r="Q457" s="14"/>
    </row>
    <row r="458" spans="1:17" x14ac:dyDescent="0.25">
      <c r="A458" s="9">
        <f>IF(A457="","",IF(B457&lt;C457,A457,IF(A457=MAX('entry data'!$B$8:$B$507),"",A457+1)))</f>
        <v>4</v>
      </c>
      <c r="B458" s="9">
        <f t="shared" si="57"/>
        <v>259</v>
      </c>
      <c r="C458" s="9">
        <f>IF(ISERROR(VLOOKUP(A458,'entry data'!B:G,6,0)),"",VLOOKUP(A458,'entry data'!B:G,6,0))</f>
        <v>312</v>
      </c>
      <c r="D458" s="9" t="str">
        <f>IF(ISERROR(VLOOKUP(A458,'entry data'!B:C,2,0)),"",VLOOKUP(A458,'entry data'!B:C,2,0))</f>
        <v>Consolidation Loan</v>
      </c>
      <c r="E458" s="9" t="str">
        <f>IF(ISERROR(VLOOKUP(A458,'entry data'!B:E,4,0)),"",VLOOKUP(A458,'entry data'!B:E,4,0))</f>
        <v>weekly</v>
      </c>
      <c r="F458" s="11">
        <f>IF(A458="","",IF(ISERROR(VLOOKUP(A458,'entry data'!B:F,5,0)),"",VLOOKUP(A458,'entry data'!B:F,5,0)))</f>
        <v>15000</v>
      </c>
      <c r="G458" s="12">
        <f>IF(A458="","",IF(ISERROR(VLOOKUP(A458,'entry data'!B:I,8,0)),"",VLOOKUP(A458,'entry data'!B:I,7,0)))</f>
        <v>0.182</v>
      </c>
      <c r="H458" s="13">
        <f>IF(A458="","",IF(B458=1,VLOOKUP(A458,'entry data'!B:D,3,0),I457))</f>
        <v>42550</v>
      </c>
      <c r="I458" s="14">
        <f>IF(A458="","",IF(E458="weekly",7,IF(E458="fortnightly",14,IF(E458="monthly",DATE(IF(MONTH(H458)=12,YEAR(H458)+1,YEAR(H458)),VLOOKUP(MONTH(H458),index!$D$2:$G$13,2,0),DAY(H458)),
IF(E458="quarterly",DATE(IF(MONTH(H458)&gt;=10,YEAR(H458)+1,YEAR(H458)),VLOOKUP(MONTH(H458),index!$D$2:$G$13,3,0),DAY(H458)),
IF(E458="halfyearly",DATE(IF(MONTH(H458)&gt;=7,YEAR(H458)+1,YEAR(H458)),VLOOKUP(MONTH(H458),index!$D$2:$G$13,4,0),DAY(H458)),
DATE(YEAR(H458)+1,MONTH(H458),DAY(H458)))))-H458))+H458)</f>
        <v>42557</v>
      </c>
      <c r="J458" s="9" t="str">
        <f t="shared" si="58"/>
        <v>2016-07</v>
      </c>
      <c r="K458" s="11">
        <f t="shared" si="59"/>
        <v>3881.4880742087312</v>
      </c>
      <c r="L458" s="11">
        <f t="shared" si="60"/>
        <v>65.443086486264775</v>
      </c>
      <c r="M458" s="11">
        <f>IF(A458="","",VLOOKUP(E458,index!$A$1:$B$6,2,0)*K458*G458)</f>
        <v>13.547988511073765</v>
      </c>
      <c r="N458" s="11">
        <f>IF(A458="","",-PMT(G458*VLOOKUP(E458,index!$A$1:$B$6,2,0),C458,F458,0,0))</f>
        <v>78.991074997338544</v>
      </c>
      <c r="O458" s="11">
        <f t="shared" si="61"/>
        <v>3816.0449877224664</v>
      </c>
      <c r="P458" s="11">
        <f t="shared" si="62"/>
        <v>0</v>
      </c>
      <c r="Q458" s="14"/>
    </row>
    <row r="459" spans="1:17" x14ac:dyDescent="0.25">
      <c r="A459" s="9">
        <f>IF(A458="","",IF(B458&lt;C458,A458,IF(A458=MAX('entry data'!$B$8:$B$507),"",A458+1)))</f>
        <v>4</v>
      </c>
      <c r="B459" s="9">
        <f t="shared" si="57"/>
        <v>260</v>
      </c>
      <c r="C459" s="9">
        <f>IF(ISERROR(VLOOKUP(A459,'entry data'!B:G,6,0)),"",VLOOKUP(A459,'entry data'!B:G,6,0))</f>
        <v>312</v>
      </c>
      <c r="D459" s="9" t="str">
        <f>IF(ISERROR(VLOOKUP(A459,'entry data'!B:C,2,0)),"",VLOOKUP(A459,'entry data'!B:C,2,0))</f>
        <v>Consolidation Loan</v>
      </c>
      <c r="E459" s="9" t="str">
        <f>IF(ISERROR(VLOOKUP(A459,'entry data'!B:E,4,0)),"",VLOOKUP(A459,'entry data'!B:E,4,0))</f>
        <v>weekly</v>
      </c>
      <c r="F459" s="11">
        <f>IF(A459="","",IF(ISERROR(VLOOKUP(A459,'entry data'!B:F,5,0)),"",VLOOKUP(A459,'entry data'!B:F,5,0)))</f>
        <v>15000</v>
      </c>
      <c r="G459" s="12">
        <f>IF(A459="","",IF(ISERROR(VLOOKUP(A459,'entry data'!B:I,8,0)),"",VLOOKUP(A459,'entry data'!B:I,7,0)))</f>
        <v>0.182</v>
      </c>
      <c r="H459" s="13">
        <f>IF(A459="","",IF(B459=1,VLOOKUP(A459,'entry data'!B:D,3,0),I458))</f>
        <v>42557</v>
      </c>
      <c r="I459" s="14">
        <f>IF(A459="","",IF(E459="weekly",7,IF(E459="fortnightly",14,IF(E459="monthly",DATE(IF(MONTH(H459)=12,YEAR(H459)+1,YEAR(H459)),VLOOKUP(MONTH(H459),index!$D$2:$G$13,2,0),DAY(H459)),
IF(E459="quarterly",DATE(IF(MONTH(H459)&gt;=10,YEAR(H459)+1,YEAR(H459)),VLOOKUP(MONTH(H459),index!$D$2:$G$13,3,0),DAY(H459)),
IF(E459="halfyearly",DATE(IF(MONTH(H459)&gt;=7,YEAR(H459)+1,YEAR(H459)),VLOOKUP(MONTH(H459),index!$D$2:$G$13,4,0),DAY(H459)),
DATE(YEAR(H459)+1,MONTH(H459),DAY(H459)))))-H459))+H459)</f>
        <v>42564</v>
      </c>
      <c r="J459" s="9" t="str">
        <f t="shared" si="58"/>
        <v>2016-07</v>
      </c>
      <c r="K459" s="11">
        <f t="shared" si="59"/>
        <v>3816.0449877224664</v>
      </c>
      <c r="L459" s="11">
        <f t="shared" si="60"/>
        <v>65.671509752520947</v>
      </c>
      <c r="M459" s="11">
        <f>IF(A459="","",VLOOKUP(E459,index!$A$1:$B$6,2,0)*K459*G459)</f>
        <v>13.319565244817595</v>
      </c>
      <c r="N459" s="11">
        <f>IF(A459="","",-PMT(G459*VLOOKUP(E459,index!$A$1:$B$6,2,0),C459,F459,0,0))</f>
        <v>78.991074997338544</v>
      </c>
      <c r="O459" s="11">
        <f t="shared" si="61"/>
        <v>3750.3734779699453</v>
      </c>
      <c r="P459" s="11">
        <f t="shared" si="62"/>
        <v>0</v>
      </c>
      <c r="Q459" s="14"/>
    </row>
    <row r="460" spans="1:17" x14ac:dyDescent="0.25">
      <c r="A460" s="9">
        <f>IF(A459="","",IF(B459&lt;C459,A459,IF(A459=MAX('entry data'!$B$8:$B$507),"",A459+1)))</f>
        <v>4</v>
      </c>
      <c r="B460" s="9">
        <f t="shared" si="57"/>
        <v>261</v>
      </c>
      <c r="C460" s="9">
        <f>IF(ISERROR(VLOOKUP(A460,'entry data'!B:G,6,0)),"",VLOOKUP(A460,'entry data'!B:G,6,0))</f>
        <v>312</v>
      </c>
      <c r="D460" s="9" t="str">
        <f>IF(ISERROR(VLOOKUP(A460,'entry data'!B:C,2,0)),"",VLOOKUP(A460,'entry data'!B:C,2,0))</f>
        <v>Consolidation Loan</v>
      </c>
      <c r="E460" s="9" t="str">
        <f>IF(ISERROR(VLOOKUP(A460,'entry data'!B:E,4,0)),"",VLOOKUP(A460,'entry data'!B:E,4,0))</f>
        <v>weekly</v>
      </c>
      <c r="F460" s="11">
        <f>IF(A460="","",IF(ISERROR(VLOOKUP(A460,'entry data'!B:F,5,0)),"",VLOOKUP(A460,'entry data'!B:F,5,0)))</f>
        <v>15000</v>
      </c>
      <c r="G460" s="12">
        <f>IF(A460="","",IF(ISERROR(VLOOKUP(A460,'entry data'!B:I,8,0)),"",VLOOKUP(A460,'entry data'!B:I,7,0)))</f>
        <v>0.182</v>
      </c>
      <c r="H460" s="13">
        <f>IF(A460="","",IF(B460=1,VLOOKUP(A460,'entry data'!B:D,3,0),I459))</f>
        <v>42564</v>
      </c>
      <c r="I460" s="14">
        <f>IF(A460="","",IF(E460="weekly",7,IF(E460="fortnightly",14,IF(E460="monthly",DATE(IF(MONTH(H460)=12,YEAR(H460)+1,YEAR(H460)),VLOOKUP(MONTH(H460),index!$D$2:$G$13,2,0),DAY(H460)),
IF(E460="quarterly",DATE(IF(MONTH(H460)&gt;=10,YEAR(H460)+1,YEAR(H460)),VLOOKUP(MONTH(H460),index!$D$2:$G$13,3,0),DAY(H460)),
IF(E460="halfyearly",DATE(IF(MONTH(H460)&gt;=7,YEAR(H460)+1,YEAR(H460)),VLOOKUP(MONTH(H460),index!$D$2:$G$13,4,0),DAY(H460)),
DATE(YEAR(H460)+1,MONTH(H460),DAY(H460)))))-H460))+H460)</f>
        <v>42571</v>
      </c>
      <c r="J460" s="9" t="str">
        <f t="shared" si="58"/>
        <v>2016-07</v>
      </c>
      <c r="K460" s="11">
        <f t="shared" si="59"/>
        <v>3750.3734779699453</v>
      </c>
      <c r="L460" s="11">
        <f t="shared" si="60"/>
        <v>65.900730309848925</v>
      </c>
      <c r="M460" s="11">
        <f>IF(A460="","",VLOOKUP(E460,index!$A$1:$B$6,2,0)*K460*G460)</f>
        <v>13.090344687489617</v>
      </c>
      <c r="N460" s="11">
        <f>IF(A460="","",-PMT(G460*VLOOKUP(E460,index!$A$1:$B$6,2,0),C460,F460,0,0))</f>
        <v>78.991074997338544</v>
      </c>
      <c r="O460" s="11">
        <f t="shared" si="61"/>
        <v>3684.4727476600965</v>
      </c>
      <c r="P460" s="11">
        <f t="shared" si="62"/>
        <v>0</v>
      </c>
      <c r="Q460" s="14"/>
    </row>
    <row r="461" spans="1:17" x14ac:dyDescent="0.25">
      <c r="A461" s="9">
        <f>IF(A460="","",IF(B460&lt;C460,A460,IF(A460=MAX('entry data'!$B$8:$B$507),"",A460+1)))</f>
        <v>4</v>
      </c>
      <c r="B461" s="9">
        <f t="shared" si="57"/>
        <v>262</v>
      </c>
      <c r="C461" s="9">
        <f>IF(ISERROR(VLOOKUP(A461,'entry data'!B:G,6,0)),"",VLOOKUP(A461,'entry data'!B:G,6,0))</f>
        <v>312</v>
      </c>
      <c r="D461" s="9" t="str">
        <f>IF(ISERROR(VLOOKUP(A461,'entry data'!B:C,2,0)),"",VLOOKUP(A461,'entry data'!B:C,2,0))</f>
        <v>Consolidation Loan</v>
      </c>
      <c r="E461" s="9" t="str">
        <f>IF(ISERROR(VLOOKUP(A461,'entry data'!B:E,4,0)),"",VLOOKUP(A461,'entry data'!B:E,4,0))</f>
        <v>weekly</v>
      </c>
      <c r="F461" s="11">
        <f>IF(A461="","",IF(ISERROR(VLOOKUP(A461,'entry data'!B:F,5,0)),"",VLOOKUP(A461,'entry data'!B:F,5,0)))</f>
        <v>15000</v>
      </c>
      <c r="G461" s="12">
        <f>IF(A461="","",IF(ISERROR(VLOOKUP(A461,'entry data'!B:I,8,0)),"",VLOOKUP(A461,'entry data'!B:I,7,0)))</f>
        <v>0.182</v>
      </c>
      <c r="H461" s="13">
        <f>IF(A461="","",IF(B461=1,VLOOKUP(A461,'entry data'!B:D,3,0),I460))</f>
        <v>42571</v>
      </c>
      <c r="I461" s="14">
        <f>IF(A461="","",IF(E461="weekly",7,IF(E461="fortnightly",14,IF(E461="monthly",DATE(IF(MONTH(H461)=12,YEAR(H461)+1,YEAR(H461)),VLOOKUP(MONTH(H461),index!$D$2:$G$13,2,0),DAY(H461)),
IF(E461="quarterly",DATE(IF(MONTH(H461)&gt;=10,YEAR(H461)+1,YEAR(H461)),VLOOKUP(MONTH(H461),index!$D$2:$G$13,3,0),DAY(H461)),
IF(E461="halfyearly",DATE(IF(MONTH(H461)&gt;=7,YEAR(H461)+1,YEAR(H461)),VLOOKUP(MONTH(H461),index!$D$2:$G$13,4,0),DAY(H461)),
DATE(YEAR(H461)+1,MONTH(H461),DAY(H461)))))-H461))+H461)</f>
        <v>42578</v>
      </c>
      <c r="J461" s="9" t="str">
        <f t="shared" si="58"/>
        <v>2016-07</v>
      </c>
      <c r="K461" s="11">
        <f t="shared" si="59"/>
        <v>3684.4727476600965</v>
      </c>
      <c r="L461" s="11">
        <f t="shared" si="60"/>
        <v>66.130750941122201</v>
      </c>
      <c r="M461" s="11">
        <f>IF(A461="","",VLOOKUP(E461,index!$A$1:$B$6,2,0)*K461*G461)</f>
        <v>12.860324056216339</v>
      </c>
      <c r="N461" s="11">
        <f>IF(A461="","",-PMT(G461*VLOOKUP(E461,index!$A$1:$B$6,2,0),C461,F461,0,0))</f>
        <v>78.991074997338544</v>
      </c>
      <c r="O461" s="11">
        <f t="shared" si="61"/>
        <v>3618.3419967189743</v>
      </c>
      <c r="P461" s="11">
        <f t="shared" si="62"/>
        <v>3618.3419967189743</v>
      </c>
      <c r="Q461" s="14"/>
    </row>
    <row r="462" spans="1:17" x14ac:dyDescent="0.25">
      <c r="A462" s="9">
        <f>IF(A461="","",IF(B461&lt;C461,A461,IF(A461=MAX('entry data'!$B$8:$B$507),"",A461+1)))</f>
        <v>4</v>
      </c>
      <c r="B462" s="9">
        <f t="shared" si="57"/>
        <v>263</v>
      </c>
      <c r="C462" s="9">
        <f>IF(ISERROR(VLOOKUP(A462,'entry data'!B:G,6,0)),"",VLOOKUP(A462,'entry data'!B:G,6,0))</f>
        <v>312</v>
      </c>
      <c r="D462" s="9" t="str">
        <f>IF(ISERROR(VLOOKUP(A462,'entry data'!B:C,2,0)),"",VLOOKUP(A462,'entry data'!B:C,2,0))</f>
        <v>Consolidation Loan</v>
      </c>
      <c r="E462" s="9" t="str">
        <f>IF(ISERROR(VLOOKUP(A462,'entry data'!B:E,4,0)),"",VLOOKUP(A462,'entry data'!B:E,4,0))</f>
        <v>weekly</v>
      </c>
      <c r="F462" s="11">
        <f>IF(A462="","",IF(ISERROR(VLOOKUP(A462,'entry data'!B:F,5,0)),"",VLOOKUP(A462,'entry data'!B:F,5,0)))</f>
        <v>15000</v>
      </c>
      <c r="G462" s="12">
        <f>IF(A462="","",IF(ISERROR(VLOOKUP(A462,'entry data'!B:I,8,0)),"",VLOOKUP(A462,'entry data'!B:I,7,0)))</f>
        <v>0.182</v>
      </c>
      <c r="H462" s="13">
        <f>IF(A462="","",IF(B462=1,VLOOKUP(A462,'entry data'!B:D,3,0),I461))</f>
        <v>42578</v>
      </c>
      <c r="I462" s="14">
        <f>IF(A462="","",IF(E462="weekly",7,IF(E462="fortnightly",14,IF(E462="monthly",DATE(IF(MONTH(H462)=12,YEAR(H462)+1,YEAR(H462)),VLOOKUP(MONTH(H462),index!$D$2:$G$13,2,0),DAY(H462)),
IF(E462="quarterly",DATE(IF(MONTH(H462)&gt;=10,YEAR(H462)+1,YEAR(H462)),VLOOKUP(MONTH(H462),index!$D$2:$G$13,3,0),DAY(H462)),
IF(E462="halfyearly",DATE(IF(MONTH(H462)&gt;=7,YEAR(H462)+1,YEAR(H462)),VLOOKUP(MONTH(H462),index!$D$2:$G$13,4,0),DAY(H462)),
DATE(YEAR(H462)+1,MONTH(H462),DAY(H462)))))-H462))+H462)</f>
        <v>42585</v>
      </c>
      <c r="J462" s="9" t="str">
        <f t="shared" si="58"/>
        <v>2016-08</v>
      </c>
      <c r="K462" s="11">
        <f t="shared" si="59"/>
        <v>3618.3419967189743</v>
      </c>
      <c r="L462" s="11">
        <f t="shared" si="60"/>
        <v>66.361574438927661</v>
      </c>
      <c r="M462" s="11">
        <f>IF(A462="","",VLOOKUP(E462,index!$A$1:$B$6,2,0)*K462*G462)</f>
        <v>12.629500558410886</v>
      </c>
      <c r="N462" s="11">
        <f>IF(A462="","",-PMT(G462*VLOOKUP(E462,index!$A$1:$B$6,2,0),C462,F462,0,0))</f>
        <v>78.991074997338544</v>
      </c>
      <c r="O462" s="11">
        <f t="shared" si="61"/>
        <v>3551.9804222800467</v>
      </c>
      <c r="P462" s="11">
        <f t="shared" si="62"/>
        <v>0</v>
      </c>
      <c r="Q462" s="14"/>
    </row>
    <row r="463" spans="1:17" x14ac:dyDescent="0.25">
      <c r="A463" s="9">
        <f>IF(A462="","",IF(B462&lt;C462,A462,IF(A462=MAX('entry data'!$B$8:$B$507),"",A462+1)))</f>
        <v>4</v>
      </c>
      <c r="B463" s="9">
        <f t="shared" si="57"/>
        <v>264</v>
      </c>
      <c r="C463" s="9">
        <f>IF(ISERROR(VLOOKUP(A463,'entry data'!B:G,6,0)),"",VLOOKUP(A463,'entry data'!B:G,6,0))</f>
        <v>312</v>
      </c>
      <c r="D463" s="9" t="str">
        <f>IF(ISERROR(VLOOKUP(A463,'entry data'!B:C,2,0)),"",VLOOKUP(A463,'entry data'!B:C,2,0))</f>
        <v>Consolidation Loan</v>
      </c>
      <c r="E463" s="9" t="str">
        <f>IF(ISERROR(VLOOKUP(A463,'entry data'!B:E,4,0)),"",VLOOKUP(A463,'entry data'!B:E,4,0))</f>
        <v>weekly</v>
      </c>
      <c r="F463" s="11">
        <f>IF(A463="","",IF(ISERROR(VLOOKUP(A463,'entry data'!B:F,5,0)),"",VLOOKUP(A463,'entry data'!B:F,5,0)))</f>
        <v>15000</v>
      </c>
      <c r="G463" s="12">
        <f>IF(A463="","",IF(ISERROR(VLOOKUP(A463,'entry data'!B:I,8,0)),"",VLOOKUP(A463,'entry data'!B:I,7,0)))</f>
        <v>0.182</v>
      </c>
      <c r="H463" s="13">
        <f>IF(A463="","",IF(B463=1,VLOOKUP(A463,'entry data'!B:D,3,0),I462))</f>
        <v>42585</v>
      </c>
      <c r="I463" s="14">
        <f>IF(A463="","",IF(E463="weekly",7,IF(E463="fortnightly",14,IF(E463="monthly",DATE(IF(MONTH(H463)=12,YEAR(H463)+1,YEAR(H463)),VLOOKUP(MONTH(H463),index!$D$2:$G$13,2,0),DAY(H463)),
IF(E463="quarterly",DATE(IF(MONTH(H463)&gt;=10,YEAR(H463)+1,YEAR(H463)),VLOOKUP(MONTH(H463),index!$D$2:$G$13,3,0),DAY(H463)),
IF(E463="halfyearly",DATE(IF(MONTH(H463)&gt;=7,YEAR(H463)+1,YEAR(H463)),VLOOKUP(MONTH(H463),index!$D$2:$G$13,4,0),DAY(H463)),
DATE(YEAR(H463)+1,MONTH(H463),DAY(H463)))))-H463))+H463)</f>
        <v>42592</v>
      </c>
      <c r="J463" s="9" t="str">
        <f t="shared" si="58"/>
        <v>2016-08</v>
      </c>
      <c r="K463" s="11">
        <f t="shared" si="59"/>
        <v>3551.9804222800467</v>
      </c>
      <c r="L463" s="11">
        <f t="shared" si="60"/>
        <v>66.593203605599427</v>
      </c>
      <c r="M463" s="11">
        <f>IF(A463="","",VLOOKUP(E463,index!$A$1:$B$6,2,0)*K463*G463)</f>
        <v>12.397871391739123</v>
      </c>
      <c r="N463" s="11">
        <f>IF(A463="","",-PMT(G463*VLOOKUP(E463,index!$A$1:$B$6,2,0),C463,F463,0,0))</f>
        <v>78.991074997338544</v>
      </c>
      <c r="O463" s="11">
        <f t="shared" si="61"/>
        <v>3485.3872186744475</v>
      </c>
      <c r="P463" s="11">
        <f t="shared" si="62"/>
        <v>0</v>
      </c>
      <c r="Q463" s="14"/>
    </row>
    <row r="464" spans="1:17" x14ac:dyDescent="0.25">
      <c r="A464" s="9">
        <f>IF(A463="","",IF(B463&lt;C463,A463,IF(A463=MAX('entry data'!$B$8:$B$507),"",A463+1)))</f>
        <v>4</v>
      </c>
      <c r="B464" s="9">
        <f t="shared" si="57"/>
        <v>265</v>
      </c>
      <c r="C464" s="9">
        <f>IF(ISERROR(VLOOKUP(A464,'entry data'!B:G,6,0)),"",VLOOKUP(A464,'entry data'!B:G,6,0))</f>
        <v>312</v>
      </c>
      <c r="D464" s="9" t="str">
        <f>IF(ISERROR(VLOOKUP(A464,'entry data'!B:C,2,0)),"",VLOOKUP(A464,'entry data'!B:C,2,0))</f>
        <v>Consolidation Loan</v>
      </c>
      <c r="E464" s="9" t="str">
        <f>IF(ISERROR(VLOOKUP(A464,'entry data'!B:E,4,0)),"",VLOOKUP(A464,'entry data'!B:E,4,0))</f>
        <v>weekly</v>
      </c>
      <c r="F464" s="11">
        <f>IF(A464="","",IF(ISERROR(VLOOKUP(A464,'entry data'!B:F,5,0)),"",VLOOKUP(A464,'entry data'!B:F,5,0)))</f>
        <v>15000</v>
      </c>
      <c r="G464" s="12">
        <f>IF(A464="","",IF(ISERROR(VLOOKUP(A464,'entry data'!B:I,8,0)),"",VLOOKUP(A464,'entry data'!B:I,7,0)))</f>
        <v>0.182</v>
      </c>
      <c r="H464" s="13">
        <f>IF(A464="","",IF(B464=1,VLOOKUP(A464,'entry data'!B:D,3,0),I463))</f>
        <v>42592</v>
      </c>
      <c r="I464" s="14">
        <f>IF(A464="","",IF(E464="weekly",7,IF(E464="fortnightly",14,IF(E464="monthly",DATE(IF(MONTH(H464)=12,YEAR(H464)+1,YEAR(H464)),VLOOKUP(MONTH(H464),index!$D$2:$G$13,2,0),DAY(H464)),
IF(E464="quarterly",DATE(IF(MONTH(H464)&gt;=10,YEAR(H464)+1,YEAR(H464)),VLOOKUP(MONTH(H464),index!$D$2:$G$13,3,0),DAY(H464)),
IF(E464="halfyearly",DATE(IF(MONTH(H464)&gt;=7,YEAR(H464)+1,YEAR(H464)),VLOOKUP(MONTH(H464),index!$D$2:$G$13,4,0),DAY(H464)),
DATE(YEAR(H464)+1,MONTH(H464),DAY(H464)))))-H464))+H464)</f>
        <v>42599</v>
      </c>
      <c r="J464" s="9" t="str">
        <f t="shared" si="58"/>
        <v>2016-08</v>
      </c>
      <c r="K464" s="11">
        <f t="shared" si="59"/>
        <v>3485.3872186744475</v>
      </c>
      <c r="L464" s="11">
        <f t="shared" si="60"/>
        <v>66.82564125325294</v>
      </c>
      <c r="M464" s="11">
        <f>IF(A464="","",VLOOKUP(E464,index!$A$1:$B$6,2,0)*K464*G464)</f>
        <v>12.165433744085606</v>
      </c>
      <c r="N464" s="11">
        <f>IF(A464="","",-PMT(G464*VLOOKUP(E464,index!$A$1:$B$6,2,0),C464,F464,0,0))</f>
        <v>78.991074997338544</v>
      </c>
      <c r="O464" s="11">
        <f t="shared" si="61"/>
        <v>3418.5615774211947</v>
      </c>
      <c r="P464" s="11">
        <f t="shared" si="62"/>
        <v>0</v>
      </c>
      <c r="Q464" s="14"/>
    </row>
    <row r="465" spans="1:17" x14ac:dyDescent="0.25">
      <c r="A465" s="9">
        <f>IF(A464="","",IF(B464&lt;C464,A464,IF(A464=MAX('entry data'!$B$8:$B$507),"",A464+1)))</f>
        <v>4</v>
      </c>
      <c r="B465" s="9">
        <f t="shared" si="57"/>
        <v>266</v>
      </c>
      <c r="C465" s="9">
        <f>IF(ISERROR(VLOOKUP(A465,'entry data'!B:G,6,0)),"",VLOOKUP(A465,'entry data'!B:G,6,0))</f>
        <v>312</v>
      </c>
      <c r="D465" s="9" t="str">
        <f>IF(ISERROR(VLOOKUP(A465,'entry data'!B:C,2,0)),"",VLOOKUP(A465,'entry data'!B:C,2,0))</f>
        <v>Consolidation Loan</v>
      </c>
      <c r="E465" s="9" t="str">
        <f>IF(ISERROR(VLOOKUP(A465,'entry data'!B:E,4,0)),"",VLOOKUP(A465,'entry data'!B:E,4,0))</f>
        <v>weekly</v>
      </c>
      <c r="F465" s="11">
        <f>IF(A465="","",IF(ISERROR(VLOOKUP(A465,'entry data'!B:F,5,0)),"",VLOOKUP(A465,'entry data'!B:F,5,0)))</f>
        <v>15000</v>
      </c>
      <c r="G465" s="12">
        <f>IF(A465="","",IF(ISERROR(VLOOKUP(A465,'entry data'!B:I,8,0)),"",VLOOKUP(A465,'entry data'!B:I,7,0)))</f>
        <v>0.182</v>
      </c>
      <c r="H465" s="13">
        <f>IF(A465="","",IF(B465=1,VLOOKUP(A465,'entry data'!B:D,3,0),I464))</f>
        <v>42599</v>
      </c>
      <c r="I465" s="14">
        <f>IF(A465="","",IF(E465="weekly",7,IF(E465="fortnightly",14,IF(E465="monthly",DATE(IF(MONTH(H465)=12,YEAR(H465)+1,YEAR(H465)),VLOOKUP(MONTH(H465),index!$D$2:$G$13,2,0),DAY(H465)),
IF(E465="quarterly",DATE(IF(MONTH(H465)&gt;=10,YEAR(H465)+1,YEAR(H465)),VLOOKUP(MONTH(H465),index!$D$2:$G$13,3,0),DAY(H465)),
IF(E465="halfyearly",DATE(IF(MONTH(H465)&gt;=7,YEAR(H465)+1,YEAR(H465)),VLOOKUP(MONTH(H465),index!$D$2:$G$13,4,0),DAY(H465)),
DATE(YEAR(H465)+1,MONTH(H465),DAY(H465)))))-H465))+H465)</f>
        <v>42606</v>
      </c>
      <c r="J465" s="9" t="str">
        <f t="shared" si="58"/>
        <v>2016-08</v>
      </c>
      <c r="K465" s="11">
        <f t="shared" si="59"/>
        <v>3418.5615774211947</v>
      </c>
      <c r="L465" s="11">
        <f t="shared" si="60"/>
        <v>67.058890203819089</v>
      </c>
      <c r="M465" s="11">
        <f>IF(A465="","",VLOOKUP(E465,index!$A$1:$B$6,2,0)*K465*G465)</f>
        <v>11.932184793519459</v>
      </c>
      <c r="N465" s="11">
        <f>IF(A465="","",-PMT(G465*VLOOKUP(E465,index!$A$1:$B$6,2,0),C465,F465,0,0))</f>
        <v>78.991074997338544</v>
      </c>
      <c r="O465" s="11">
        <f t="shared" si="61"/>
        <v>3351.5026872173758</v>
      </c>
      <c r="P465" s="11">
        <f t="shared" si="62"/>
        <v>0</v>
      </c>
      <c r="Q465" s="14"/>
    </row>
    <row r="466" spans="1:17" x14ac:dyDescent="0.25">
      <c r="A466" s="9">
        <f>IF(A465="","",IF(B465&lt;C465,A465,IF(A465=MAX('entry data'!$B$8:$B$507),"",A465+1)))</f>
        <v>4</v>
      </c>
      <c r="B466" s="9">
        <f t="shared" si="57"/>
        <v>267</v>
      </c>
      <c r="C466" s="9">
        <f>IF(ISERROR(VLOOKUP(A466,'entry data'!B:G,6,0)),"",VLOOKUP(A466,'entry data'!B:G,6,0))</f>
        <v>312</v>
      </c>
      <c r="D466" s="9" t="str">
        <f>IF(ISERROR(VLOOKUP(A466,'entry data'!B:C,2,0)),"",VLOOKUP(A466,'entry data'!B:C,2,0))</f>
        <v>Consolidation Loan</v>
      </c>
      <c r="E466" s="9" t="str">
        <f>IF(ISERROR(VLOOKUP(A466,'entry data'!B:E,4,0)),"",VLOOKUP(A466,'entry data'!B:E,4,0))</f>
        <v>weekly</v>
      </c>
      <c r="F466" s="11">
        <f>IF(A466="","",IF(ISERROR(VLOOKUP(A466,'entry data'!B:F,5,0)),"",VLOOKUP(A466,'entry data'!B:F,5,0)))</f>
        <v>15000</v>
      </c>
      <c r="G466" s="12">
        <f>IF(A466="","",IF(ISERROR(VLOOKUP(A466,'entry data'!B:I,8,0)),"",VLOOKUP(A466,'entry data'!B:I,7,0)))</f>
        <v>0.182</v>
      </c>
      <c r="H466" s="13">
        <f>IF(A466="","",IF(B466=1,VLOOKUP(A466,'entry data'!B:D,3,0),I465))</f>
        <v>42606</v>
      </c>
      <c r="I466" s="14">
        <f>IF(A466="","",IF(E466="weekly",7,IF(E466="fortnightly",14,IF(E466="monthly",DATE(IF(MONTH(H466)=12,YEAR(H466)+1,YEAR(H466)),VLOOKUP(MONTH(H466),index!$D$2:$G$13,2,0),DAY(H466)),
IF(E466="quarterly",DATE(IF(MONTH(H466)&gt;=10,YEAR(H466)+1,YEAR(H466)),VLOOKUP(MONTH(H466),index!$D$2:$G$13,3,0),DAY(H466)),
IF(E466="halfyearly",DATE(IF(MONTH(H466)&gt;=7,YEAR(H466)+1,YEAR(H466)),VLOOKUP(MONTH(H466),index!$D$2:$G$13,4,0),DAY(H466)),
DATE(YEAR(H466)+1,MONTH(H466),DAY(H466)))))-H466))+H466)</f>
        <v>42613</v>
      </c>
      <c r="J466" s="9" t="str">
        <f t="shared" si="58"/>
        <v>2016-08</v>
      </c>
      <c r="K466" s="11">
        <f t="shared" si="59"/>
        <v>3351.5026872173758</v>
      </c>
      <c r="L466" s="11">
        <f t="shared" si="60"/>
        <v>67.29295328907844</v>
      </c>
      <c r="M466" s="11">
        <f>IF(A466="","",VLOOKUP(E466,index!$A$1:$B$6,2,0)*K466*G466)</f>
        <v>11.698121708260102</v>
      </c>
      <c r="N466" s="11">
        <f>IF(A466="","",-PMT(G466*VLOOKUP(E466,index!$A$1:$B$6,2,0),C466,F466,0,0))</f>
        <v>78.991074997338544</v>
      </c>
      <c r="O466" s="11">
        <f t="shared" si="61"/>
        <v>3284.2097339282973</v>
      </c>
      <c r="P466" s="11">
        <f t="shared" si="62"/>
        <v>3284.2097339282973</v>
      </c>
      <c r="Q466" s="14"/>
    </row>
    <row r="467" spans="1:17" x14ac:dyDescent="0.25">
      <c r="A467" s="9">
        <f>IF(A466="","",IF(B466&lt;C466,A466,IF(A466=MAX('entry data'!$B$8:$B$507),"",A466+1)))</f>
        <v>4</v>
      </c>
      <c r="B467" s="9">
        <f t="shared" si="57"/>
        <v>268</v>
      </c>
      <c r="C467" s="9">
        <f>IF(ISERROR(VLOOKUP(A467,'entry data'!B:G,6,0)),"",VLOOKUP(A467,'entry data'!B:G,6,0))</f>
        <v>312</v>
      </c>
      <c r="D467" s="9" t="str">
        <f>IF(ISERROR(VLOOKUP(A467,'entry data'!B:C,2,0)),"",VLOOKUP(A467,'entry data'!B:C,2,0))</f>
        <v>Consolidation Loan</v>
      </c>
      <c r="E467" s="9" t="str">
        <f>IF(ISERROR(VLOOKUP(A467,'entry data'!B:E,4,0)),"",VLOOKUP(A467,'entry data'!B:E,4,0))</f>
        <v>weekly</v>
      </c>
      <c r="F467" s="11">
        <f>IF(A467="","",IF(ISERROR(VLOOKUP(A467,'entry data'!B:F,5,0)),"",VLOOKUP(A467,'entry data'!B:F,5,0)))</f>
        <v>15000</v>
      </c>
      <c r="G467" s="12">
        <f>IF(A467="","",IF(ISERROR(VLOOKUP(A467,'entry data'!B:I,8,0)),"",VLOOKUP(A467,'entry data'!B:I,7,0)))</f>
        <v>0.182</v>
      </c>
      <c r="H467" s="13">
        <f>IF(A467="","",IF(B467=1,VLOOKUP(A467,'entry data'!B:D,3,0),I466))</f>
        <v>42613</v>
      </c>
      <c r="I467" s="14">
        <f>IF(A467="","",IF(E467="weekly",7,IF(E467="fortnightly",14,IF(E467="monthly",DATE(IF(MONTH(H467)=12,YEAR(H467)+1,YEAR(H467)),VLOOKUP(MONTH(H467),index!$D$2:$G$13,2,0),DAY(H467)),
IF(E467="quarterly",DATE(IF(MONTH(H467)&gt;=10,YEAR(H467)+1,YEAR(H467)),VLOOKUP(MONTH(H467),index!$D$2:$G$13,3,0),DAY(H467)),
IF(E467="halfyearly",DATE(IF(MONTH(H467)&gt;=7,YEAR(H467)+1,YEAR(H467)),VLOOKUP(MONTH(H467),index!$D$2:$G$13,4,0),DAY(H467)),
DATE(YEAR(H467)+1,MONTH(H467),DAY(H467)))))-H467))+H467)</f>
        <v>42620</v>
      </c>
      <c r="J467" s="9" t="str">
        <f t="shared" si="58"/>
        <v>2016-09</v>
      </c>
      <c r="K467" s="11">
        <f t="shared" si="59"/>
        <v>3284.2097339282973</v>
      </c>
      <c r="L467" s="11">
        <f t="shared" si="60"/>
        <v>67.527833350695659</v>
      </c>
      <c r="M467" s="11">
        <f>IF(A467="","",VLOOKUP(E467,index!$A$1:$B$6,2,0)*K467*G467)</f>
        <v>11.46324164664288</v>
      </c>
      <c r="N467" s="11">
        <f>IF(A467="","",-PMT(G467*VLOOKUP(E467,index!$A$1:$B$6,2,0),C467,F467,0,0))</f>
        <v>78.991074997338544</v>
      </c>
      <c r="O467" s="11">
        <f t="shared" si="61"/>
        <v>3216.6819005776015</v>
      </c>
      <c r="P467" s="11">
        <f t="shared" si="62"/>
        <v>0</v>
      </c>
      <c r="Q467" s="14"/>
    </row>
    <row r="468" spans="1:17" x14ac:dyDescent="0.25">
      <c r="A468" s="9">
        <f>IF(A467="","",IF(B467&lt;C467,A467,IF(A467=MAX('entry data'!$B$8:$B$507),"",A467+1)))</f>
        <v>4</v>
      </c>
      <c r="B468" s="9">
        <f t="shared" si="57"/>
        <v>269</v>
      </c>
      <c r="C468" s="9">
        <f>IF(ISERROR(VLOOKUP(A468,'entry data'!B:G,6,0)),"",VLOOKUP(A468,'entry data'!B:G,6,0))</f>
        <v>312</v>
      </c>
      <c r="D468" s="9" t="str">
        <f>IF(ISERROR(VLOOKUP(A468,'entry data'!B:C,2,0)),"",VLOOKUP(A468,'entry data'!B:C,2,0))</f>
        <v>Consolidation Loan</v>
      </c>
      <c r="E468" s="9" t="str">
        <f>IF(ISERROR(VLOOKUP(A468,'entry data'!B:E,4,0)),"",VLOOKUP(A468,'entry data'!B:E,4,0))</f>
        <v>weekly</v>
      </c>
      <c r="F468" s="11">
        <f>IF(A468="","",IF(ISERROR(VLOOKUP(A468,'entry data'!B:F,5,0)),"",VLOOKUP(A468,'entry data'!B:F,5,0)))</f>
        <v>15000</v>
      </c>
      <c r="G468" s="12">
        <f>IF(A468="","",IF(ISERROR(VLOOKUP(A468,'entry data'!B:I,8,0)),"",VLOOKUP(A468,'entry data'!B:I,7,0)))</f>
        <v>0.182</v>
      </c>
      <c r="H468" s="13">
        <f>IF(A468="","",IF(B468=1,VLOOKUP(A468,'entry data'!B:D,3,0),I467))</f>
        <v>42620</v>
      </c>
      <c r="I468" s="14">
        <f>IF(A468="","",IF(E468="weekly",7,IF(E468="fortnightly",14,IF(E468="monthly",DATE(IF(MONTH(H468)=12,YEAR(H468)+1,YEAR(H468)),VLOOKUP(MONTH(H468),index!$D$2:$G$13,2,0),DAY(H468)),
IF(E468="quarterly",DATE(IF(MONTH(H468)&gt;=10,YEAR(H468)+1,YEAR(H468)),VLOOKUP(MONTH(H468),index!$D$2:$G$13,3,0),DAY(H468)),
IF(E468="halfyearly",DATE(IF(MONTH(H468)&gt;=7,YEAR(H468)+1,YEAR(H468)),VLOOKUP(MONTH(H468),index!$D$2:$G$13,4,0),DAY(H468)),
DATE(YEAR(H468)+1,MONTH(H468),DAY(H468)))))-H468))+H468)</f>
        <v>42627</v>
      </c>
      <c r="J468" s="9" t="str">
        <f t="shared" si="58"/>
        <v>2016-09</v>
      </c>
      <c r="K468" s="11">
        <f t="shared" si="59"/>
        <v>3216.6819005776015</v>
      </c>
      <c r="L468" s="11">
        <f t="shared" si="60"/>
        <v>67.763533240253977</v>
      </c>
      <c r="M468" s="11">
        <f>IF(A468="","",VLOOKUP(E468,index!$A$1:$B$6,2,0)*K468*G468)</f>
        <v>11.227541757084561</v>
      </c>
      <c r="N468" s="11">
        <f>IF(A468="","",-PMT(G468*VLOOKUP(E468,index!$A$1:$B$6,2,0),C468,F468,0,0))</f>
        <v>78.991074997338544</v>
      </c>
      <c r="O468" s="11">
        <f t="shared" si="61"/>
        <v>3148.9183673373477</v>
      </c>
      <c r="P468" s="11">
        <f t="shared" si="62"/>
        <v>0</v>
      </c>
      <c r="Q468" s="14"/>
    </row>
    <row r="469" spans="1:17" x14ac:dyDescent="0.25">
      <c r="A469" s="9">
        <f>IF(A468="","",IF(B468&lt;C468,A468,IF(A468=MAX('entry data'!$B$8:$B$507),"",A468+1)))</f>
        <v>4</v>
      </c>
      <c r="B469" s="9">
        <f t="shared" si="57"/>
        <v>270</v>
      </c>
      <c r="C469" s="9">
        <f>IF(ISERROR(VLOOKUP(A469,'entry data'!B:G,6,0)),"",VLOOKUP(A469,'entry data'!B:G,6,0))</f>
        <v>312</v>
      </c>
      <c r="D469" s="9" t="str">
        <f>IF(ISERROR(VLOOKUP(A469,'entry data'!B:C,2,0)),"",VLOOKUP(A469,'entry data'!B:C,2,0))</f>
        <v>Consolidation Loan</v>
      </c>
      <c r="E469" s="9" t="str">
        <f>IF(ISERROR(VLOOKUP(A469,'entry data'!B:E,4,0)),"",VLOOKUP(A469,'entry data'!B:E,4,0))</f>
        <v>weekly</v>
      </c>
      <c r="F469" s="11">
        <f>IF(A469="","",IF(ISERROR(VLOOKUP(A469,'entry data'!B:F,5,0)),"",VLOOKUP(A469,'entry data'!B:F,5,0)))</f>
        <v>15000</v>
      </c>
      <c r="G469" s="12">
        <f>IF(A469="","",IF(ISERROR(VLOOKUP(A469,'entry data'!B:I,8,0)),"",VLOOKUP(A469,'entry data'!B:I,7,0)))</f>
        <v>0.182</v>
      </c>
      <c r="H469" s="13">
        <f>IF(A469="","",IF(B469=1,VLOOKUP(A469,'entry data'!B:D,3,0),I468))</f>
        <v>42627</v>
      </c>
      <c r="I469" s="14">
        <f>IF(A469="","",IF(E469="weekly",7,IF(E469="fortnightly",14,IF(E469="monthly",DATE(IF(MONTH(H469)=12,YEAR(H469)+1,YEAR(H469)),VLOOKUP(MONTH(H469),index!$D$2:$G$13,2,0),DAY(H469)),
IF(E469="quarterly",DATE(IF(MONTH(H469)&gt;=10,YEAR(H469)+1,YEAR(H469)),VLOOKUP(MONTH(H469),index!$D$2:$G$13,3,0),DAY(H469)),
IF(E469="halfyearly",DATE(IF(MONTH(H469)&gt;=7,YEAR(H469)+1,YEAR(H469)),VLOOKUP(MONTH(H469),index!$D$2:$G$13,4,0),DAY(H469)),
DATE(YEAR(H469)+1,MONTH(H469),DAY(H469)))))-H469))+H469)</f>
        <v>42634</v>
      </c>
      <c r="J469" s="9" t="str">
        <f t="shared" si="58"/>
        <v>2016-09</v>
      </c>
      <c r="K469" s="11">
        <f t="shared" si="59"/>
        <v>3148.9183673373477</v>
      </c>
      <c r="L469" s="11">
        <f t="shared" si="60"/>
        <v>68.000055819289827</v>
      </c>
      <c r="M469" s="11">
        <f>IF(A469="","",VLOOKUP(E469,index!$A$1:$B$6,2,0)*K469*G469)</f>
        <v>10.991019178048715</v>
      </c>
      <c r="N469" s="11">
        <f>IF(A469="","",-PMT(G469*VLOOKUP(E469,index!$A$1:$B$6,2,0),C469,F469,0,0))</f>
        <v>78.991074997338544</v>
      </c>
      <c r="O469" s="11">
        <f t="shared" si="61"/>
        <v>3080.9183115180581</v>
      </c>
      <c r="P469" s="11">
        <f t="shared" si="62"/>
        <v>0</v>
      </c>
      <c r="Q469" s="14"/>
    </row>
    <row r="470" spans="1:17" x14ac:dyDescent="0.25">
      <c r="A470" s="9">
        <f>IF(A469="","",IF(B469&lt;C469,A469,IF(A469=MAX('entry data'!$B$8:$B$507),"",A469+1)))</f>
        <v>4</v>
      </c>
      <c r="B470" s="9">
        <f t="shared" si="57"/>
        <v>271</v>
      </c>
      <c r="C470" s="9">
        <f>IF(ISERROR(VLOOKUP(A470,'entry data'!B:G,6,0)),"",VLOOKUP(A470,'entry data'!B:G,6,0))</f>
        <v>312</v>
      </c>
      <c r="D470" s="9" t="str">
        <f>IF(ISERROR(VLOOKUP(A470,'entry data'!B:C,2,0)),"",VLOOKUP(A470,'entry data'!B:C,2,0))</f>
        <v>Consolidation Loan</v>
      </c>
      <c r="E470" s="9" t="str">
        <f>IF(ISERROR(VLOOKUP(A470,'entry data'!B:E,4,0)),"",VLOOKUP(A470,'entry data'!B:E,4,0))</f>
        <v>weekly</v>
      </c>
      <c r="F470" s="11">
        <f>IF(A470="","",IF(ISERROR(VLOOKUP(A470,'entry data'!B:F,5,0)),"",VLOOKUP(A470,'entry data'!B:F,5,0)))</f>
        <v>15000</v>
      </c>
      <c r="G470" s="12">
        <f>IF(A470="","",IF(ISERROR(VLOOKUP(A470,'entry data'!B:I,8,0)),"",VLOOKUP(A470,'entry data'!B:I,7,0)))</f>
        <v>0.182</v>
      </c>
      <c r="H470" s="13">
        <f>IF(A470="","",IF(B470=1,VLOOKUP(A470,'entry data'!B:D,3,0),I469))</f>
        <v>42634</v>
      </c>
      <c r="I470" s="14">
        <f>IF(A470="","",IF(E470="weekly",7,IF(E470="fortnightly",14,IF(E470="monthly",DATE(IF(MONTH(H470)=12,YEAR(H470)+1,YEAR(H470)),VLOOKUP(MONTH(H470),index!$D$2:$G$13,2,0),DAY(H470)),
IF(E470="quarterly",DATE(IF(MONTH(H470)&gt;=10,YEAR(H470)+1,YEAR(H470)),VLOOKUP(MONTH(H470),index!$D$2:$G$13,3,0),DAY(H470)),
IF(E470="halfyearly",DATE(IF(MONTH(H470)&gt;=7,YEAR(H470)+1,YEAR(H470)),VLOOKUP(MONTH(H470),index!$D$2:$G$13,4,0),DAY(H470)),
DATE(YEAR(H470)+1,MONTH(H470),DAY(H470)))))-H470))+H470)</f>
        <v>42641</v>
      </c>
      <c r="J470" s="9" t="str">
        <f t="shared" si="58"/>
        <v>2016-09</v>
      </c>
      <c r="K470" s="11">
        <f t="shared" si="59"/>
        <v>3080.9183115180581</v>
      </c>
      <c r="L470" s="11">
        <f t="shared" si="60"/>
        <v>68.237403959327565</v>
      </c>
      <c r="M470" s="11">
        <f>IF(A470="","",VLOOKUP(E470,index!$A$1:$B$6,2,0)*K470*G470)</f>
        <v>10.753671038010976</v>
      </c>
      <c r="N470" s="11">
        <f>IF(A470="","",-PMT(G470*VLOOKUP(E470,index!$A$1:$B$6,2,0),C470,F470,0,0))</f>
        <v>78.991074997338544</v>
      </c>
      <c r="O470" s="11">
        <f t="shared" si="61"/>
        <v>3012.6809075587307</v>
      </c>
      <c r="P470" s="11">
        <f t="shared" si="62"/>
        <v>3012.6809075587307</v>
      </c>
      <c r="Q470" s="14"/>
    </row>
    <row r="471" spans="1:17" x14ac:dyDescent="0.25">
      <c r="A471" s="9">
        <f>IF(A470="","",IF(B470&lt;C470,A470,IF(A470=MAX('entry data'!$B$8:$B$507),"",A470+1)))</f>
        <v>4</v>
      </c>
      <c r="B471" s="9">
        <f t="shared" ref="B471:B534" si="63">IF(A471="","",IF(B470=C470,1,B470+1))</f>
        <v>272</v>
      </c>
      <c r="C471" s="9">
        <f>IF(ISERROR(VLOOKUP(A471,'entry data'!B:G,6,0)),"",VLOOKUP(A471,'entry data'!B:G,6,0))</f>
        <v>312</v>
      </c>
      <c r="D471" s="9" t="str">
        <f>IF(ISERROR(VLOOKUP(A471,'entry data'!B:C,2,0)),"",VLOOKUP(A471,'entry data'!B:C,2,0))</f>
        <v>Consolidation Loan</v>
      </c>
      <c r="E471" s="9" t="str">
        <f>IF(ISERROR(VLOOKUP(A471,'entry data'!B:E,4,0)),"",VLOOKUP(A471,'entry data'!B:E,4,0))</f>
        <v>weekly</v>
      </c>
      <c r="F471" s="11">
        <f>IF(A471="","",IF(ISERROR(VLOOKUP(A471,'entry data'!B:F,5,0)),"",VLOOKUP(A471,'entry data'!B:F,5,0)))</f>
        <v>15000</v>
      </c>
      <c r="G471" s="12">
        <f>IF(A471="","",IF(ISERROR(VLOOKUP(A471,'entry data'!B:I,8,0)),"",VLOOKUP(A471,'entry data'!B:I,7,0)))</f>
        <v>0.182</v>
      </c>
      <c r="H471" s="13">
        <f>IF(A471="","",IF(B471=1,VLOOKUP(A471,'entry data'!B:D,3,0),I470))</f>
        <v>42641</v>
      </c>
      <c r="I471" s="14">
        <f>IF(A471="","",IF(E471="weekly",7,IF(E471="fortnightly",14,IF(E471="monthly",DATE(IF(MONTH(H471)=12,YEAR(H471)+1,YEAR(H471)),VLOOKUP(MONTH(H471),index!$D$2:$G$13,2,0),DAY(H471)),
IF(E471="quarterly",DATE(IF(MONTH(H471)&gt;=10,YEAR(H471)+1,YEAR(H471)),VLOOKUP(MONTH(H471),index!$D$2:$G$13,3,0),DAY(H471)),
IF(E471="halfyearly",DATE(IF(MONTH(H471)&gt;=7,YEAR(H471)+1,YEAR(H471)),VLOOKUP(MONTH(H471),index!$D$2:$G$13,4,0),DAY(H471)),
DATE(YEAR(H471)+1,MONTH(H471),DAY(H471)))))-H471))+H471)</f>
        <v>42648</v>
      </c>
      <c r="J471" s="9" t="str">
        <f t="shared" ref="J471:J534" si="64">IF(A471="","",IF(MONTH(I471)&lt;10,YEAR(I471)&amp;"-0"&amp;MONTH(I471),YEAR(I471)&amp;"-"&amp;MONTH(I471)))</f>
        <v>2016-10</v>
      </c>
      <c r="K471" s="11">
        <f t="shared" ref="K471:K534" si="65">IF(A471="","",IF(B471=1,F471,O470))</f>
        <v>3012.6809075587307</v>
      </c>
      <c r="L471" s="11">
        <f t="shared" ref="L471:L534" si="66">IF(A471="","",N471-M471)</f>
        <v>68.475580541914368</v>
      </c>
      <c r="M471" s="11">
        <f>IF(A471="","",VLOOKUP(E471,index!$A$1:$B$6,2,0)*K471*G471)</f>
        <v>10.515494455424173</v>
      </c>
      <c r="N471" s="11">
        <f>IF(A471="","",-PMT(G471*VLOOKUP(E471,index!$A$1:$B$6,2,0),C471,F471,0,0))</f>
        <v>78.991074997338544</v>
      </c>
      <c r="O471" s="11">
        <f t="shared" ref="O471:O534" si="67">IF(A471="","",K471-L471)</f>
        <v>2944.2053270168162</v>
      </c>
      <c r="P471" s="11">
        <f t="shared" si="62"/>
        <v>0</v>
      </c>
      <c r="Q471" s="14"/>
    </row>
    <row r="472" spans="1:17" x14ac:dyDescent="0.25">
      <c r="A472" s="9">
        <f>IF(A471="","",IF(B471&lt;C471,A471,IF(A471=MAX('entry data'!$B$8:$B$507),"",A471+1)))</f>
        <v>4</v>
      </c>
      <c r="B472" s="9">
        <f t="shared" si="63"/>
        <v>273</v>
      </c>
      <c r="C472" s="9">
        <f>IF(ISERROR(VLOOKUP(A472,'entry data'!B:G,6,0)),"",VLOOKUP(A472,'entry data'!B:G,6,0))</f>
        <v>312</v>
      </c>
      <c r="D472" s="9" t="str">
        <f>IF(ISERROR(VLOOKUP(A472,'entry data'!B:C,2,0)),"",VLOOKUP(A472,'entry data'!B:C,2,0))</f>
        <v>Consolidation Loan</v>
      </c>
      <c r="E472" s="9" t="str">
        <f>IF(ISERROR(VLOOKUP(A472,'entry data'!B:E,4,0)),"",VLOOKUP(A472,'entry data'!B:E,4,0))</f>
        <v>weekly</v>
      </c>
      <c r="F472" s="11">
        <f>IF(A472="","",IF(ISERROR(VLOOKUP(A472,'entry data'!B:F,5,0)),"",VLOOKUP(A472,'entry data'!B:F,5,0)))</f>
        <v>15000</v>
      </c>
      <c r="G472" s="12">
        <f>IF(A472="","",IF(ISERROR(VLOOKUP(A472,'entry data'!B:I,8,0)),"",VLOOKUP(A472,'entry data'!B:I,7,0)))</f>
        <v>0.182</v>
      </c>
      <c r="H472" s="13">
        <f>IF(A472="","",IF(B472=1,VLOOKUP(A472,'entry data'!B:D,3,0),I471))</f>
        <v>42648</v>
      </c>
      <c r="I472" s="14">
        <f>IF(A472="","",IF(E472="weekly",7,IF(E472="fortnightly",14,IF(E472="monthly",DATE(IF(MONTH(H472)=12,YEAR(H472)+1,YEAR(H472)),VLOOKUP(MONTH(H472),index!$D$2:$G$13,2,0),DAY(H472)),
IF(E472="quarterly",DATE(IF(MONTH(H472)&gt;=10,YEAR(H472)+1,YEAR(H472)),VLOOKUP(MONTH(H472),index!$D$2:$G$13,3,0),DAY(H472)),
IF(E472="halfyearly",DATE(IF(MONTH(H472)&gt;=7,YEAR(H472)+1,YEAR(H472)),VLOOKUP(MONTH(H472),index!$D$2:$G$13,4,0),DAY(H472)),
DATE(YEAR(H472)+1,MONTH(H472),DAY(H472)))))-H472))+H472)</f>
        <v>42655</v>
      </c>
      <c r="J472" s="9" t="str">
        <f t="shared" si="64"/>
        <v>2016-10</v>
      </c>
      <c r="K472" s="11">
        <f t="shared" si="65"/>
        <v>2944.2053270168162</v>
      </c>
      <c r="L472" s="11">
        <f t="shared" si="66"/>
        <v>68.714588458655186</v>
      </c>
      <c r="M472" s="11">
        <f>IF(A472="","",VLOOKUP(E472,index!$A$1:$B$6,2,0)*K472*G472)</f>
        <v>10.276486538683354</v>
      </c>
      <c r="N472" s="11">
        <f>IF(A472="","",-PMT(G472*VLOOKUP(E472,index!$A$1:$B$6,2,0),C472,F472,0,0))</f>
        <v>78.991074997338544</v>
      </c>
      <c r="O472" s="11">
        <f t="shared" si="67"/>
        <v>2875.490738558161</v>
      </c>
      <c r="P472" s="11">
        <f t="shared" si="62"/>
        <v>0</v>
      </c>
      <c r="Q472" s="14"/>
    </row>
    <row r="473" spans="1:17" x14ac:dyDescent="0.25">
      <c r="A473" s="9">
        <f>IF(A472="","",IF(B472&lt;C472,A472,IF(A472=MAX('entry data'!$B$8:$B$507),"",A472+1)))</f>
        <v>4</v>
      </c>
      <c r="B473" s="9">
        <f t="shared" si="63"/>
        <v>274</v>
      </c>
      <c r="C473" s="9">
        <f>IF(ISERROR(VLOOKUP(A473,'entry data'!B:G,6,0)),"",VLOOKUP(A473,'entry data'!B:G,6,0))</f>
        <v>312</v>
      </c>
      <c r="D473" s="9" t="str">
        <f>IF(ISERROR(VLOOKUP(A473,'entry data'!B:C,2,0)),"",VLOOKUP(A473,'entry data'!B:C,2,0))</f>
        <v>Consolidation Loan</v>
      </c>
      <c r="E473" s="9" t="str">
        <f>IF(ISERROR(VLOOKUP(A473,'entry data'!B:E,4,0)),"",VLOOKUP(A473,'entry data'!B:E,4,0))</f>
        <v>weekly</v>
      </c>
      <c r="F473" s="11">
        <f>IF(A473="","",IF(ISERROR(VLOOKUP(A473,'entry data'!B:F,5,0)),"",VLOOKUP(A473,'entry data'!B:F,5,0)))</f>
        <v>15000</v>
      </c>
      <c r="G473" s="12">
        <f>IF(A473="","",IF(ISERROR(VLOOKUP(A473,'entry data'!B:I,8,0)),"",VLOOKUP(A473,'entry data'!B:I,7,0)))</f>
        <v>0.182</v>
      </c>
      <c r="H473" s="13">
        <f>IF(A473="","",IF(B473=1,VLOOKUP(A473,'entry data'!B:D,3,0),I472))</f>
        <v>42655</v>
      </c>
      <c r="I473" s="14">
        <f>IF(A473="","",IF(E473="weekly",7,IF(E473="fortnightly",14,IF(E473="monthly",DATE(IF(MONTH(H473)=12,YEAR(H473)+1,YEAR(H473)),VLOOKUP(MONTH(H473),index!$D$2:$G$13,2,0),DAY(H473)),
IF(E473="quarterly",DATE(IF(MONTH(H473)&gt;=10,YEAR(H473)+1,YEAR(H473)),VLOOKUP(MONTH(H473),index!$D$2:$G$13,3,0),DAY(H473)),
IF(E473="halfyearly",DATE(IF(MONTH(H473)&gt;=7,YEAR(H473)+1,YEAR(H473)),VLOOKUP(MONTH(H473),index!$D$2:$G$13,4,0),DAY(H473)),
DATE(YEAR(H473)+1,MONTH(H473),DAY(H473)))))-H473))+H473)</f>
        <v>42662</v>
      </c>
      <c r="J473" s="9" t="str">
        <f t="shared" si="64"/>
        <v>2016-10</v>
      </c>
      <c r="K473" s="11">
        <f t="shared" si="65"/>
        <v>2875.490738558161</v>
      </c>
      <c r="L473" s="11">
        <f t="shared" si="66"/>
        <v>68.954430611247872</v>
      </c>
      <c r="M473" s="11">
        <f>IF(A473="","",VLOOKUP(E473,index!$A$1:$B$6,2,0)*K473*G473)</f>
        <v>10.036644386090677</v>
      </c>
      <c r="N473" s="11">
        <f>IF(A473="","",-PMT(G473*VLOOKUP(E473,index!$A$1:$B$6,2,0),C473,F473,0,0))</f>
        <v>78.991074997338544</v>
      </c>
      <c r="O473" s="11">
        <f t="shared" si="67"/>
        <v>2806.536307946913</v>
      </c>
      <c r="P473" s="11">
        <f t="shared" si="62"/>
        <v>0</v>
      </c>
      <c r="Q473" s="14"/>
    </row>
    <row r="474" spans="1:17" x14ac:dyDescent="0.25">
      <c r="A474" s="9">
        <f>IF(A473="","",IF(B473&lt;C473,A473,IF(A473=MAX('entry data'!$B$8:$B$507),"",A473+1)))</f>
        <v>4</v>
      </c>
      <c r="B474" s="9">
        <f t="shared" si="63"/>
        <v>275</v>
      </c>
      <c r="C474" s="9">
        <f>IF(ISERROR(VLOOKUP(A474,'entry data'!B:G,6,0)),"",VLOOKUP(A474,'entry data'!B:G,6,0))</f>
        <v>312</v>
      </c>
      <c r="D474" s="9" t="str">
        <f>IF(ISERROR(VLOOKUP(A474,'entry data'!B:C,2,0)),"",VLOOKUP(A474,'entry data'!B:C,2,0))</f>
        <v>Consolidation Loan</v>
      </c>
      <c r="E474" s="9" t="str">
        <f>IF(ISERROR(VLOOKUP(A474,'entry data'!B:E,4,0)),"",VLOOKUP(A474,'entry data'!B:E,4,0))</f>
        <v>weekly</v>
      </c>
      <c r="F474" s="11">
        <f>IF(A474="","",IF(ISERROR(VLOOKUP(A474,'entry data'!B:F,5,0)),"",VLOOKUP(A474,'entry data'!B:F,5,0)))</f>
        <v>15000</v>
      </c>
      <c r="G474" s="12">
        <f>IF(A474="","",IF(ISERROR(VLOOKUP(A474,'entry data'!B:I,8,0)),"",VLOOKUP(A474,'entry data'!B:I,7,0)))</f>
        <v>0.182</v>
      </c>
      <c r="H474" s="13">
        <f>IF(A474="","",IF(B474=1,VLOOKUP(A474,'entry data'!B:D,3,0),I473))</f>
        <v>42662</v>
      </c>
      <c r="I474" s="14">
        <f>IF(A474="","",IF(E474="weekly",7,IF(E474="fortnightly",14,IF(E474="monthly",DATE(IF(MONTH(H474)=12,YEAR(H474)+1,YEAR(H474)),VLOOKUP(MONTH(H474),index!$D$2:$G$13,2,0),DAY(H474)),
IF(E474="quarterly",DATE(IF(MONTH(H474)&gt;=10,YEAR(H474)+1,YEAR(H474)),VLOOKUP(MONTH(H474),index!$D$2:$G$13,3,0),DAY(H474)),
IF(E474="halfyearly",DATE(IF(MONTH(H474)&gt;=7,YEAR(H474)+1,YEAR(H474)),VLOOKUP(MONTH(H474),index!$D$2:$G$13,4,0),DAY(H474)),
DATE(YEAR(H474)+1,MONTH(H474),DAY(H474)))))-H474))+H474)</f>
        <v>42669</v>
      </c>
      <c r="J474" s="9" t="str">
        <f t="shared" si="64"/>
        <v>2016-10</v>
      </c>
      <c r="K474" s="11">
        <f t="shared" si="65"/>
        <v>2806.536307946913</v>
      </c>
      <c r="L474" s="11">
        <f t="shared" si="66"/>
        <v>69.195109911518358</v>
      </c>
      <c r="M474" s="11">
        <f>IF(A474="","",VLOOKUP(E474,index!$A$1:$B$6,2,0)*K474*G474)</f>
        <v>9.7959650858201854</v>
      </c>
      <c r="N474" s="11">
        <f>IF(A474="","",-PMT(G474*VLOOKUP(E474,index!$A$1:$B$6,2,0),C474,F474,0,0))</f>
        <v>78.991074997338544</v>
      </c>
      <c r="O474" s="11">
        <f t="shared" si="67"/>
        <v>2737.3411980353944</v>
      </c>
      <c r="P474" s="11">
        <f t="shared" si="62"/>
        <v>2737.3411980353944</v>
      </c>
      <c r="Q474" s="14"/>
    </row>
    <row r="475" spans="1:17" x14ac:dyDescent="0.25">
      <c r="A475" s="9">
        <f>IF(A474="","",IF(B474&lt;C474,A474,IF(A474=MAX('entry data'!$B$8:$B$507),"",A474+1)))</f>
        <v>4</v>
      </c>
      <c r="B475" s="9">
        <f t="shared" si="63"/>
        <v>276</v>
      </c>
      <c r="C475" s="9">
        <f>IF(ISERROR(VLOOKUP(A475,'entry data'!B:G,6,0)),"",VLOOKUP(A475,'entry data'!B:G,6,0))</f>
        <v>312</v>
      </c>
      <c r="D475" s="9" t="str">
        <f>IF(ISERROR(VLOOKUP(A475,'entry data'!B:C,2,0)),"",VLOOKUP(A475,'entry data'!B:C,2,0))</f>
        <v>Consolidation Loan</v>
      </c>
      <c r="E475" s="9" t="str">
        <f>IF(ISERROR(VLOOKUP(A475,'entry data'!B:E,4,0)),"",VLOOKUP(A475,'entry data'!B:E,4,0))</f>
        <v>weekly</v>
      </c>
      <c r="F475" s="11">
        <f>IF(A475="","",IF(ISERROR(VLOOKUP(A475,'entry data'!B:F,5,0)),"",VLOOKUP(A475,'entry data'!B:F,5,0)))</f>
        <v>15000</v>
      </c>
      <c r="G475" s="12">
        <f>IF(A475="","",IF(ISERROR(VLOOKUP(A475,'entry data'!B:I,8,0)),"",VLOOKUP(A475,'entry data'!B:I,7,0)))</f>
        <v>0.182</v>
      </c>
      <c r="H475" s="13">
        <f>IF(A475="","",IF(B475=1,VLOOKUP(A475,'entry data'!B:D,3,0),I474))</f>
        <v>42669</v>
      </c>
      <c r="I475" s="14">
        <f>IF(A475="","",IF(E475="weekly",7,IF(E475="fortnightly",14,IF(E475="monthly",DATE(IF(MONTH(H475)=12,YEAR(H475)+1,YEAR(H475)),VLOOKUP(MONTH(H475),index!$D$2:$G$13,2,0),DAY(H475)),
IF(E475="quarterly",DATE(IF(MONTH(H475)&gt;=10,YEAR(H475)+1,YEAR(H475)),VLOOKUP(MONTH(H475),index!$D$2:$G$13,3,0),DAY(H475)),
IF(E475="halfyearly",DATE(IF(MONTH(H475)&gt;=7,YEAR(H475)+1,YEAR(H475)),VLOOKUP(MONTH(H475),index!$D$2:$G$13,4,0),DAY(H475)),
DATE(YEAR(H475)+1,MONTH(H475),DAY(H475)))))-H475))+H475)</f>
        <v>42676</v>
      </c>
      <c r="J475" s="9" t="str">
        <f t="shared" si="64"/>
        <v>2016-11</v>
      </c>
      <c r="K475" s="11">
        <f t="shared" si="65"/>
        <v>2737.3411980353944</v>
      </c>
      <c r="L475" s="11">
        <f t="shared" si="66"/>
        <v>69.436629281456106</v>
      </c>
      <c r="M475" s="11">
        <f>IF(A475="","",VLOOKUP(E475,index!$A$1:$B$6,2,0)*K475*G475)</f>
        <v>9.5544457158824443</v>
      </c>
      <c r="N475" s="11">
        <f>IF(A475="","",-PMT(G475*VLOOKUP(E475,index!$A$1:$B$6,2,0),C475,F475,0,0))</f>
        <v>78.991074997338544</v>
      </c>
      <c r="O475" s="11">
        <f t="shared" si="67"/>
        <v>2667.9045687539383</v>
      </c>
      <c r="P475" s="11">
        <f t="shared" si="62"/>
        <v>0</v>
      </c>
      <c r="Q475" s="14"/>
    </row>
    <row r="476" spans="1:17" x14ac:dyDescent="0.25">
      <c r="A476" s="9">
        <f>IF(A475="","",IF(B475&lt;C475,A475,IF(A475=MAX('entry data'!$B$8:$B$507),"",A475+1)))</f>
        <v>4</v>
      </c>
      <c r="B476" s="9">
        <f t="shared" si="63"/>
        <v>277</v>
      </c>
      <c r="C476" s="9">
        <f>IF(ISERROR(VLOOKUP(A476,'entry data'!B:G,6,0)),"",VLOOKUP(A476,'entry data'!B:G,6,0))</f>
        <v>312</v>
      </c>
      <c r="D476" s="9" t="str">
        <f>IF(ISERROR(VLOOKUP(A476,'entry data'!B:C,2,0)),"",VLOOKUP(A476,'entry data'!B:C,2,0))</f>
        <v>Consolidation Loan</v>
      </c>
      <c r="E476" s="9" t="str">
        <f>IF(ISERROR(VLOOKUP(A476,'entry data'!B:E,4,0)),"",VLOOKUP(A476,'entry data'!B:E,4,0))</f>
        <v>weekly</v>
      </c>
      <c r="F476" s="11">
        <f>IF(A476="","",IF(ISERROR(VLOOKUP(A476,'entry data'!B:F,5,0)),"",VLOOKUP(A476,'entry data'!B:F,5,0)))</f>
        <v>15000</v>
      </c>
      <c r="G476" s="12">
        <f>IF(A476="","",IF(ISERROR(VLOOKUP(A476,'entry data'!B:I,8,0)),"",VLOOKUP(A476,'entry data'!B:I,7,0)))</f>
        <v>0.182</v>
      </c>
      <c r="H476" s="13">
        <f>IF(A476="","",IF(B476=1,VLOOKUP(A476,'entry data'!B:D,3,0),I475))</f>
        <v>42676</v>
      </c>
      <c r="I476" s="14">
        <f>IF(A476="","",IF(E476="weekly",7,IF(E476="fortnightly",14,IF(E476="monthly",DATE(IF(MONTH(H476)=12,YEAR(H476)+1,YEAR(H476)),VLOOKUP(MONTH(H476),index!$D$2:$G$13,2,0),DAY(H476)),
IF(E476="quarterly",DATE(IF(MONTH(H476)&gt;=10,YEAR(H476)+1,YEAR(H476)),VLOOKUP(MONTH(H476),index!$D$2:$G$13,3,0),DAY(H476)),
IF(E476="halfyearly",DATE(IF(MONTH(H476)&gt;=7,YEAR(H476)+1,YEAR(H476)),VLOOKUP(MONTH(H476),index!$D$2:$G$13,4,0),DAY(H476)),
DATE(YEAR(H476)+1,MONTH(H476),DAY(H476)))))-H476))+H476)</f>
        <v>42683</v>
      </c>
      <c r="J476" s="9" t="str">
        <f t="shared" si="64"/>
        <v>2016-11</v>
      </c>
      <c r="K476" s="11">
        <f t="shared" si="65"/>
        <v>2667.9045687539383</v>
      </c>
      <c r="L476" s="11">
        <f t="shared" si="66"/>
        <v>69.678991653249454</v>
      </c>
      <c r="M476" s="11">
        <f>IF(A476="","",VLOOKUP(E476,index!$A$1:$B$6,2,0)*K476*G476)</f>
        <v>9.3120833440890891</v>
      </c>
      <c r="N476" s="11">
        <f>IF(A476="","",-PMT(G476*VLOOKUP(E476,index!$A$1:$B$6,2,0),C476,F476,0,0))</f>
        <v>78.991074997338544</v>
      </c>
      <c r="O476" s="11">
        <f t="shared" si="67"/>
        <v>2598.225577100689</v>
      </c>
      <c r="P476" s="11">
        <f t="shared" si="62"/>
        <v>0</v>
      </c>
      <c r="Q476" s="14"/>
    </row>
    <row r="477" spans="1:17" x14ac:dyDescent="0.25">
      <c r="A477" s="9">
        <f>IF(A476="","",IF(B476&lt;C476,A476,IF(A476=MAX('entry data'!$B$8:$B$507),"",A476+1)))</f>
        <v>4</v>
      </c>
      <c r="B477" s="9">
        <f t="shared" si="63"/>
        <v>278</v>
      </c>
      <c r="C477" s="9">
        <f>IF(ISERROR(VLOOKUP(A477,'entry data'!B:G,6,0)),"",VLOOKUP(A477,'entry data'!B:G,6,0))</f>
        <v>312</v>
      </c>
      <c r="D477" s="9" t="str">
        <f>IF(ISERROR(VLOOKUP(A477,'entry data'!B:C,2,0)),"",VLOOKUP(A477,'entry data'!B:C,2,0))</f>
        <v>Consolidation Loan</v>
      </c>
      <c r="E477" s="9" t="str">
        <f>IF(ISERROR(VLOOKUP(A477,'entry data'!B:E,4,0)),"",VLOOKUP(A477,'entry data'!B:E,4,0))</f>
        <v>weekly</v>
      </c>
      <c r="F477" s="11">
        <f>IF(A477="","",IF(ISERROR(VLOOKUP(A477,'entry data'!B:F,5,0)),"",VLOOKUP(A477,'entry data'!B:F,5,0)))</f>
        <v>15000</v>
      </c>
      <c r="G477" s="12">
        <f>IF(A477="","",IF(ISERROR(VLOOKUP(A477,'entry data'!B:I,8,0)),"",VLOOKUP(A477,'entry data'!B:I,7,0)))</f>
        <v>0.182</v>
      </c>
      <c r="H477" s="13">
        <f>IF(A477="","",IF(B477=1,VLOOKUP(A477,'entry data'!B:D,3,0),I476))</f>
        <v>42683</v>
      </c>
      <c r="I477" s="14">
        <f>IF(A477="","",IF(E477="weekly",7,IF(E477="fortnightly",14,IF(E477="monthly",DATE(IF(MONTH(H477)=12,YEAR(H477)+1,YEAR(H477)),VLOOKUP(MONTH(H477),index!$D$2:$G$13,2,0),DAY(H477)),
IF(E477="quarterly",DATE(IF(MONTH(H477)&gt;=10,YEAR(H477)+1,YEAR(H477)),VLOOKUP(MONTH(H477),index!$D$2:$G$13,3,0),DAY(H477)),
IF(E477="halfyearly",DATE(IF(MONTH(H477)&gt;=7,YEAR(H477)+1,YEAR(H477)),VLOOKUP(MONTH(H477),index!$D$2:$G$13,4,0),DAY(H477)),
DATE(YEAR(H477)+1,MONTH(H477),DAY(H477)))))-H477))+H477)</f>
        <v>42690</v>
      </c>
      <c r="J477" s="9" t="str">
        <f t="shared" si="64"/>
        <v>2016-11</v>
      </c>
      <c r="K477" s="11">
        <f t="shared" si="65"/>
        <v>2598.225577100689</v>
      </c>
      <c r="L477" s="11">
        <f t="shared" si="66"/>
        <v>69.922199969321341</v>
      </c>
      <c r="M477" s="11">
        <f>IF(A477="","",VLOOKUP(E477,index!$A$1:$B$6,2,0)*K477*G477)</f>
        <v>9.0688750280171995</v>
      </c>
      <c r="N477" s="11">
        <f>IF(A477="","",-PMT(G477*VLOOKUP(E477,index!$A$1:$B$6,2,0),C477,F477,0,0))</f>
        <v>78.991074997338544</v>
      </c>
      <c r="O477" s="11">
        <f t="shared" si="67"/>
        <v>2528.3033771313676</v>
      </c>
      <c r="P477" s="11">
        <f t="shared" si="62"/>
        <v>0</v>
      </c>
      <c r="Q477" s="14"/>
    </row>
    <row r="478" spans="1:17" x14ac:dyDescent="0.25">
      <c r="A478" s="9">
        <f>IF(A477="","",IF(B477&lt;C477,A477,IF(A477=MAX('entry data'!$B$8:$B$507),"",A477+1)))</f>
        <v>4</v>
      </c>
      <c r="B478" s="9">
        <f t="shared" si="63"/>
        <v>279</v>
      </c>
      <c r="C478" s="9">
        <f>IF(ISERROR(VLOOKUP(A478,'entry data'!B:G,6,0)),"",VLOOKUP(A478,'entry data'!B:G,6,0))</f>
        <v>312</v>
      </c>
      <c r="D478" s="9" t="str">
        <f>IF(ISERROR(VLOOKUP(A478,'entry data'!B:C,2,0)),"",VLOOKUP(A478,'entry data'!B:C,2,0))</f>
        <v>Consolidation Loan</v>
      </c>
      <c r="E478" s="9" t="str">
        <f>IF(ISERROR(VLOOKUP(A478,'entry data'!B:E,4,0)),"",VLOOKUP(A478,'entry data'!B:E,4,0))</f>
        <v>weekly</v>
      </c>
      <c r="F478" s="11">
        <f>IF(A478="","",IF(ISERROR(VLOOKUP(A478,'entry data'!B:F,5,0)),"",VLOOKUP(A478,'entry data'!B:F,5,0)))</f>
        <v>15000</v>
      </c>
      <c r="G478" s="12">
        <f>IF(A478="","",IF(ISERROR(VLOOKUP(A478,'entry data'!B:I,8,0)),"",VLOOKUP(A478,'entry data'!B:I,7,0)))</f>
        <v>0.182</v>
      </c>
      <c r="H478" s="13">
        <f>IF(A478="","",IF(B478=1,VLOOKUP(A478,'entry data'!B:D,3,0),I477))</f>
        <v>42690</v>
      </c>
      <c r="I478" s="14">
        <f>IF(A478="","",IF(E478="weekly",7,IF(E478="fortnightly",14,IF(E478="monthly",DATE(IF(MONTH(H478)=12,YEAR(H478)+1,YEAR(H478)),VLOOKUP(MONTH(H478),index!$D$2:$G$13,2,0),DAY(H478)),
IF(E478="quarterly",DATE(IF(MONTH(H478)&gt;=10,YEAR(H478)+1,YEAR(H478)),VLOOKUP(MONTH(H478),index!$D$2:$G$13,3,0),DAY(H478)),
IF(E478="halfyearly",DATE(IF(MONTH(H478)&gt;=7,YEAR(H478)+1,YEAR(H478)),VLOOKUP(MONTH(H478),index!$D$2:$G$13,4,0),DAY(H478)),
DATE(YEAR(H478)+1,MONTH(H478),DAY(H478)))))-H478))+H478)</f>
        <v>42697</v>
      </c>
      <c r="J478" s="9" t="str">
        <f t="shared" si="64"/>
        <v>2016-11</v>
      </c>
      <c r="K478" s="11">
        <f t="shared" si="65"/>
        <v>2528.3033771313676</v>
      </c>
      <c r="L478" s="11">
        <f t="shared" si="66"/>
        <v>70.166257182364944</v>
      </c>
      <c r="M478" s="11">
        <f>IF(A478="","",VLOOKUP(E478,index!$A$1:$B$6,2,0)*K478*G478)</f>
        <v>8.8248178149735956</v>
      </c>
      <c r="N478" s="11">
        <f>IF(A478="","",-PMT(G478*VLOOKUP(E478,index!$A$1:$B$6,2,0),C478,F478,0,0))</f>
        <v>78.991074997338544</v>
      </c>
      <c r="O478" s="11">
        <f t="shared" si="67"/>
        <v>2458.1371199490027</v>
      </c>
      <c r="P478" s="11">
        <f t="shared" si="62"/>
        <v>0</v>
      </c>
      <c r="Q478" s="14"/>
    </row>
    <row r="479" spans="1:17" x14ac:dyDescent="0.25">
      <c r="A479" s="9">
        <f>IF(A478="","",IF(B478&lt;C478,A478,IF(A478=MAX('entry data'!$B$8:$B$507),"",A478+1)))</f>
        <v>4</v>
      </c>
      <c r="B479" s="9">
        <f t="shared" si="63"/>
        <v>280</v>
      </c>
      <c r="C479" s="9">
        <f>IF(ISERROR(VLOOKUP(A479,'entry data'!B:G,6,0)),"",VLOOKUP(A479,'entry data'!B:G,6,0))</f>
        <v>312</v>
      </c>
      <c r="D479" s="9" t="str">
        <f>IF(ISERROR(VLOOKUP(A479,'entry data'!B:C,2,0)),"",VLOOKUP(A479,'entry data'!B:C,2,0))</f>
        <v>Consolidation Loan</v>
      </c>
      <c r="E479" s="9" t="str">
        <f>IF(ISERROR(VLOOKUP(A479,'entry data'!B:E,4,0)),"",VLOOKUP(A479,'entry data'!B:E,4,0))</f>
        <v>weekly</v>
      </c>
      <c r="F479" s="11">
        <f>IF(A479="","",IF(ISERROR(VLOOKUP(A479,'entry data'!B:F,5,0)),"",VLOOKUP(A479,'entry data'!B:F,5,0)))</f>
        <v>15000</v>
      </c>
      <c r="G479" s="12">
        <f>IF(A479="","",IF(ISERROR(VLOOKUP(A479,'entry data'!B:I,8,0)),"",VLOOKUP(A479,'entry data'!B:I,7,0)))</f>
        <v>0.182</v>
      </c>
      <c r="H479" s="13">
        <f>IF(A479="","",IF(B479=1,VLOOKUP(A479,'entry data'!B:D,3,0),I478))</f>
        <v>42697</v>
      </c>
      <c r="I479" s="14">
        <f>IF(A479="","",IF(E479="weekly",7,IF(E479="fortnightly",14,IF(E479="monthly",DATE(IF(MONTH(H479)=12,YEAR(H479)+1,YEAR(H479)),VLOOKUP(MONTH(H479),index!$D$2:$G$13,2,0),DAY(H479)),
IF(E479="quarterly",DATE(IF(MONTH(H479)&gt;=10,YEAR(H479)+1,YEAR(H479)),VLOOKUP(MONTH(H479),index!$D$2:$G$13,3,0),DAY(H479)),
IF(E479="halfyearly",DATE(IF(MONTH(H479)&gt;=7,YEAR(H479)+1,YEAR(H479)),VLOOKUP(MONTH(H479),index!$D$2:$G$13,4,0),DAY(H479)),
DATE(YEAR(H479)+1,MONTH(H479),DAY(H479)))))-H479))+H479)</f>
        <v>42704</v>
      </c>
      <c r="J479" s="9" t="str">
        <f t="shared" si="64"/>
        <v>2016-11</v>
      </c>
      <c r="K479" s="11">
        <f t="shared" si="65"/>
        <v>2458.1371199490027</v>
      </c>
      <c r="L479" s="11">
        <f t="shared" si="66"/>
        <v>70.411166255379555</v>
      </c>
      <c r="M479" s="11">
        <f>IF(A479="","",VLOOKUP(E479,index!$A$1:$B$6,2,0)*K479*G479)</f>
        <v>8.5799087419589846</v>
      </c>
      <c r="N479" s="11">
        <f>IF(A479="","",-PMT(G479*VLOOKUP(E479,index!$A$1:$B$6,2,0),C479,F479,0,0))</f>
        <v>78.991074997338544</v>
      </c>
      <c r="O479" s="11">
        <f t="shared" si="67"/>
        <v>2387.7259536936231</v>
      </c>
      <c r="P479" s="11">
        <f t="shared" si="62"/>
        <v>2387.7259536936231</v>
      </c>
      <c r="Q479" s="14"/>
    </row>
    <row r="480" spans="1:17" x14ac:dyDescent="0.25">
      <c r="A480" s="9">
        <f>IF(A479="","",IF(B479&lt;C479,A479,IF(A479=MAX('entry data'!$B$8:$B$507),"",A479+1)))</f>
        <v>4</v>
      </c>
      <c r="B480" s="9">
        <f t="shared" si="63"/>
        <v>281</v>
      </c>
      <c r="C480" s="9">
        <f>IF(ISERROR(VLOOKUP(A480,'entry data'!B:G,6,0)),"",VLOOKUP(A480,'entry data'!B:G,6,0))</f>
        <v>312</v>
      </c>
      <c r="D480" s="9" t="str">
        <f>IF(ISERROR(VLOOKUP(A480,'entry data'!B:C,2,0)),"",VLOOKUP(A480,'entry data'!B:C,2,0))</f>
        <v>Consolidation Loan</v>
      </c>
      <c r="E480" s="9" t="str">
        <f>IF(ISERROR(VLOOKUP(A480,'entry data'!B:E,4,0)),"",VLOOKUP(A480,'entry data'!B:E,4,0))</f>
        <v>weekly</v>
      </c>
      <c r="F480" s="11">
        <f>IF(A480="","",IF(ISERROR(VLOOKUP(A480,'entry data'!B:F,5,0)),"",VLOOKUP(A480,'entry data'!B:F,5,0)))</f>
        <v>15000</v>
      </c>
      <c r="G480" s="12">
        <f>IF(A480="","",IF(ISERROR(VLOOKUP(A480,'entry data'!B:I,8,0)),"",VLOOKUP(A480,'entry data'!B:I,7,0)))</f>
        <v>0.182</v>
      </c>
      <c r="H480" s="13">
        <f>IF(A480="","",IF(B480=1,VLOOKUP(A480,'entry data'!B:D,3,0),I479))</f>
        <v>42704</v>
      </c>
      <c r="I480" s="14">
        <f>IF(A480="","",IF(E480="weekly",7,IF(E480="fortnightly",14,IF(E480="monthly",DATE(IF(MONTH(H480)=12,YEAR(H480)+1,YEAR(H480)),VLOOKUP(MONTH(H480),index!$D$2:$G$13,2,0),DAY(H480)),
IF(E480="quarterly",DATE(IF(MONTH(H480)&gt;=10,YEAR(H480)+1,YEAR(H480)),VLOOKUP(MONTH(H480),index!$D$2:$G$13,3,0),DAY(H480)),
IF(E480="halfyearly",DATE(IF(MONTH(H480)&gt;=7,YEAR(H480)+1,YEAR(H480)),VLOOKUP(MONTH(H480),index!$D$2:$G$13,4,0),DAY(H480)),
DATE(YEAR(H480)+1,MONTH(H480),DAY(H480)))))-H480))+H480)</f>
        <v>42711</v>
      </c>
      <c r="J480" s="9" t="str">
        <f t="shared" si="64"/>
        <v>2016-12</v>
      </c>
      <c r="K480" s="11">
        <f t="shared" si="65"/>
        <v>2387.7259536936231</v>
      </c>
      <c r="L480" s="11">
        <f t="shared" si="66"/>
        <v>70.656930161706555</v>
      </c>
      <c r="M480" s="11">
        <f>IF(A480="","",VLOOKUP(E480,index!$A$1:$B$6,2,0)*K480*G480)</f>
        <v>8.3341448356319887</v>
      </c>
      <c r="N480" s="11">
        <f>IF(A480="","",-PMT(G480*VLOOKUP(E480,index!$A$1:$B$6,2,0),C480,F480,0,0))</f>
        <v>78.991074997338544</v>
      </c>
      <c r="O480" s="11">
        <f t="shared" si="67"/>
        <v>2317.0690235319166</v>
      </c>
      <c r="P480" s="11">
        <f t="shared" si="62"/>
        <v>0</v>
      </c>
      <c r="Q480" s="14"/>
    </row>
    <row r="481" spans="1:17" x14ac:dyDescent="0.25">
      <c r="A481" s="9">
        <f>IF(A480="","",IF(B480&lt;C480,A480,IF(A480=MAX('entry data'!$B$8:$B$507),"",A480+1)))</f>
        <v>4</v>
      </c>
      <c r="B481" s="9">
        <f t="shared" si="63"/>
        <v>282</v>
      </c>
      <c r="C481" s="9">
        <f>IF(ISERROR(VLOOKUP(A481,'entry data'!B:G,6,0)),"",VLOOKUP(A481,'entry data'!B:G,6,0))</f>
        <v>312</v>
      </c>
      <c r="D481" s="9" t="str">
        <f>IF(ISERROR(VLOOKUP(A481,'entry data'!B:C,2,0)),"",VLOOKUP(A481,'entry data'!B:C,2,0))</f>
        <v>Consolidation Loan</v>
      </c>
      <c r="E481" s="9" t="str">
        <f>IF(ISERROR(VLOOKUP(A481,'entry data'!B:E,4,0)),"",VLOOKUP(A481,'entry data'!B:E,4,0))</f>
        <v>weekly</v>
      </c>
      <c r="F481" s="11">
        <f>IF(A481="","",IF(ISERROR(VLOOKUP(A481,'entry data'!B:F,5,0)),"",VLOOKUP(A481,'entry data'!B:F,5,0)))</f>
        <v>15000</v>
      </c>
      <c r="G481" s="12">
        <f>IF(A481="","",IF(ISERROR(VLOOKUP(A481,'entry data'!B:I,8,0)),"",VLOOKUP(A481,'entry data'!B:I,7,0)))</f>
        <v>0.182</v>
      </c>
      <c r="H481" s="13">
        <f>IF(A481="","",IF(B481=1,VLOOKUP(A481,'entry data'!B:D,3,0),I480))</f>
        <v>42711</v>
      </c>
      <c r="I481" s="14">
        <f>IF(A481="","",IF(E481="weekly",7,IF(E481="fortnightly",14,IF(E481="monthly",DATE(IF(MONTH(H481)=12,YEAR(H481)+1,YEAR(H481)),VLOOKUP(MONTH(H481),index!$D$2:$G$13,2,0),DAY(H481)),
IF(E481="quarterly",DATE(IF(MONTH(H481)&gt;=10,YEAR(H481)+1,YEAR(H481)),VLOOKUP(MONTH(H481),index!$D$2:$G$13,3,0),DAY(H481)),
IF(E481="halfyearly",DATE(IF(MONTH(H481)&gt;=7,YEAR(H481)+1,YEAR(H481)),VLOOKUP(MONTH(H481),index!$D$2:$G$13,4,0),DAY(H481)),
DATE(YEAR(H481)+1,MONTH(H481),DAY(H481)))))-H481))+H481)</f>
        <v>42718</v>
      </c>
      <c r="J481" s="9" t="str">
        <f t="shared" si="64"/>
        <v>2016-12</v>
      </c>
      <c r="K481" s="11">
        <f t="shared" si="65"/>
        <v>2317.0690235319166</v>
      </c>
      <c r="L481" s="11">
        <f t="shared" si="66"/>
        <v>70.903551885065497</v>
      </c>
      <c r="M481" s="11">
        <f>IF(A481="","",VLOOKUP(E481,index!$A$1:$B$6,2,0)*K481*G481)</f>
        <v>8.0875231122730469</v>
      </c>
      <c r="N481" s="11">
        <f>IF(A481="","",-PMT(G481*VLOOKUP(E481,index!$A$1:$B$6,2,0),C481,F481,0,0))</f>
        <v>78.991074997338544</v>
      </c>
      <c r="O481" s="11">
        <f t="shared" si="67"/>
        <v>2246.1654716468511</v>
      </c>
      <c r="P481" s="11">
        <f t="shared" si="62"/>
        <v>0</v>
      </c>
      <c r="Q481" s="14"/>
    </row>
    <row r="482" spans="1:17" x14ac:dyDescent="0.25">
      <c r="A482" s="9">
        <f>IF(A481="","",IF(B481&lt;C481,A481,IF(A481=MAX('entry data'!$B$8:$B$507),"",A481+1)))</f>
        <v>4</v>
      </c>
      <c r="B482" s="9">
        <f t="shared" si="63"/>
        <v>283</v>
      </c>
      <c r="C482" s="9">
        <f>IF(ISERROR(VLOOKUP(A482,'entry data'!B:G,6,0)),"",VLOOKUP(A482,'entry data'!B:G,6,0))</f>
        <v>312</v>
      </c>
      <c r="D482" s="9" t="str">
        <f>IF(ISERROR(VLOOKUP(A482,'entry data'!B:C,2,0)),"",VLOOKUP(A482,'entry data'!B:C,2,0))</f>
        <v>Consolidation Loan</v>
      </c>
      <c r="E482" s="9" t="str">
        <f>IF(ISERROR(VLOOKUP(A482,'entry data'!B:E,4,0)),"",VLOOKUP(A482,'entry data'!B:E,4,0))</f>
        <v>weekly</v>
      </c>
      <c r="F482" s="11">
        <f>IF(A482="","",IF(ISERROR(VLOOKUP(A482,'entry data'!B:F,5,0)),"",VLOOKUP(A482,'entry data'!B:F,5,0)))</f>
        <v>15000</v>
      </c>
      <c r="G482" s="12">
        <f>IF(A482="","",IF(ISERROR(VLOOKUP(A482,'entry data'!B:I,8,0)),"",VLOOKUP(A482,'entry data'!B:I,7,0)))</f>
        <v>0.182</v>
      </c>
      <c r="H482" s="13">
        <f>IF(A482="","",IF(B482=1,VLOOKUP(A482,'entry data'!B:D,3,0),I481))</f>
        <v>42718</v>
      </c>
      <c r="I482" s="14">
        <f>IF(A482="","",IF(E482="weekly",7,IF(E482="fortnightly",14,IF(E482="monthly",DATE(IF(MONTH(H482)=12,YEAR(H482)+1,YEAR(H482)),VLOOKUP(MONTH(H482),index!$D$2:$G$13,2,0),DAY(H482)),
IF(E482="quarterly",DATE(IF(MONTH(H482)&gt;=10,YEAR(H482)+1,YEAR(H482)),VLOOKUP(MONTH(H482),index!$D$2:$G$13,3,0),DAY(H482)),
IF(E482="halfyearly",DATE(IF(MONTH(H482)&gt;=7,YEAR(H482)+1,YEAR(H482)),VLOOKUP(MONTH(H482),index!$D$2:$G$13,4,0),DAY(H482)),
DATE(YEAR(H482)+1,MONTH(H482),DAY(H482)))))-H482))+H482)</f>
        <v>42725</v>
      </c>
      <c r="J482" s="9" t="str">
        <f t="shared" si="64"/>
        <v>2016-12</v>
      </c>
      <c r="K482" s="11">
        <f t="shared" si="65"/>
        <v>2246.1654716468511</v>
      </c>
      <c r="L482" s="11">
        <f t="shared" si="66"/>
        <v>71.15103441959036</v>
      </c>
      <c r="M482" s="11">
        <f>IF(A482="","",VLOOKUP(E482,index!$A$1:$B$6,2,0)*K482*G482)</f>
        <v>7.8400405777481872</v>
      </c>
      <c r="N482" s="11">
        <f>IF(A482="","",-PMT(G482*VLOOKUP(E482,index!$A$1:$B$6,2,0),C482,F482,0,0))</f>
        <v>78.991074997338544</v>
      </c>
      <c r="O482" s="11">
        <f t="shared" si="67"/>
        <v>2175.0144372272607</v>
      </c>
      <c r="P482" s="11">
        <f t="shared" si="62"/>
        <v>0</v>
      </c>
      <c r="Q482" s="14"/>
    </row>
    <row r="483" spans="1:17" x14ac:dyDescent="0.25">
      <c r="A483" s="9">
        <f>IF(A482="","",IF(B482&lt;C482,A482,IF(A482=MAX('entry data'!$B$8:$B$507),"",A482+1)))</f>
        <v>4</v>
      </c>
      <c r="B483" s="9">
        <f t="shared" si="63"/>
        <v>284</v>
      </c>
      <c r="C483" s="9">
        <f>IF(ISERROR(VLOOKUP(A483,'entry data'!B:G,6,0)),"",VLOOKUP(A483,'entry data'!B:G,6,0))</f>
        <v>312</v>
      </c>
      <c r="D483" s="9" t="str">
        <f>IF(ISERROR(VLOOKUP(A483,'entry data'!B:C,2,0)),"",VLOOKUP(A483,'entry data'!B:C,2,0))</f>
        <v>Consolidation Loan</v>
      </c>
      <c r="E483" s="9" t="str">
        <f>IF(ISERROR(VLOOKUP(A483,'entry data'!B:E,4,0)),"",VLOOKUP(A483,'entry data'!B:E,4,0))</f>
        <v>weekly</v>
      </c>
      <c r="F483" s="11">
        <f>IF(A483="","",IF(ISERROR(VLOOKUP(A483,'entry data'!B:F,5,0)),"",VLOOKUP(A483,'entry data'!B:F,5,0)))</f>
        <v>15000</v>
      </c>
      <c r="G483" s="12">
        <f>IF(A483="","",IF(ISERROR(VLOOKUP(A483,'entry data'!B:I,8,0)),"",VLOOKUP(A483,'entry data'!B:I,7,0)))</f>
        <v>0.182</v>
      </c>
      <c r="H483" s="13">
        <f>IF(A483="","",IF(B483=1,VLOOKUP(A483,'entry data'!B:D,3,0),I482))</f>
        <v>42725</v>
      </c>
      <c r="I483" s="14">
        <f>IF(A483="","",IF(E483="weekly",7,IF(E483="fortnightly",14,IF(E483="monthly",DATE(IF(MONTH(H483)=12,YEAR(H483)+1,YEAR(H483)),VLOOKUP(MONTH(H483),index!$D$2:$G$13,2,0),DAY(H483)),
IF(E483="quarterly",DATE(IF(MONTH(H483)&gt;=10,YEAR(H483)+1,YEAR(H483)),VLOOKUP(MONTH(H483),index!$D$2:$G$13,3,0),DAY(H483)),
IF(E483="halfyearly",DATE(IF(MONTH(H483)&gt;=7,YEAR(H483)+1,YEAR(H483)),VLOOKUP(MONTH(H483),index!$D$2:$G$13,4,0),DAY(H483)),
DATE(YEAR(H483)+1,MONTH(H483),DAY(H483)))))-H483))+H483)</f>
        <v>42732</v>
      </c>
      <c r="J483" s="9" t="str">
        <f t="shared" si="64"/>
        <v>2016-12</v>
      </c>
      <c r="K483" s="11">
        <f t="shared" si="65"/>
        <v>2175.0144372272607</v>
      </c>
      <c r="L483" s="11">
        <f t="shared" si="66"/>
        <v>71.399380769865857</v>
      </c>
      <c r="M483" s="11">
        <f>IF(A483="","",VLOOKUP(E483,index!$A$1:$B$6,2,0)*K483*G483)</f>
        <v>7.5916942274726855</v>
      </c>
      <c r="N483" s="11">
        <f>IF(A483="","",-PMT(G483*VLOOKUP(E483,index!$A$1:$B$6,2,0),C483,F483,0,0))</f>
        <v>78.991074997338544</v>
      </c>
      <c r="O483" s="11">
        <f t="shared" si="67"/>
        <v>2103.615056457395</v>
      </c>
      <c r="P483" s="11">
        <f t="shared" si="62"/>
        <v>2103.615056457395</v>
      </c>
      <c r="Q483" s="14"/>
    </row>
    <row r="484" spans="1:17" x14ac:dyDescent="0.25">
      <c r="A484" s="9">
        <f>IF(A483="","",IF(B483&lt;C483,A483,IF(A483=MAX('entry data'!$B$8:$B$507),"",A483+1)))</f>
        <v>4</v>
      </c>
      <c r="B484" s="9">
        <f t="shared" si="63"/>
        <v>285</v>
      </c>
      <c r="C484" s="9">
        <f>IF(ISERROR(VLOOKUP(A484,'entry data'!B:G,6,0)),"",VLOOKUP(A484,'entry data'!B:G,6,0))</f>
        <v>312</v>
      </c>
      <c r="D484" s="9" t="str">
        <f>IF(ISERROR(VLOOKUP(A484,'entry data'!B:C,2,0)),"",VLOOKUP(A484,'entry data'!B:C,2,0))</f>
        <v>Consolidation Loan</v>
      </c>
      <c r="E484" s="9" t="str">
        <f>IF(ISERROR(VLOOKUP(A484,'entry data'!B:E,4,0)),"",VLOOKUP(A484,'entry data'!B:E,4,0))</f>
        <v>weekly</v>
      </c>
      <c r="F484" s="11">
        <f>IF(A484="","",IF(ISERROR(VLOOKUP(A484,'entry data'!B:F,5,0)),"",VLOOKUP(A484,'entry data'!B:F,5,0)))</f>
        <v>15000</v>
      </c>
      <c r="G484" s="12">
        <f>IF(A484="","",IF(ISERROR(VLOOKUP(A484,'entry data'!B:I,8,0)),"",VLOOKUP(A484,'entry data'!B:I,7,0)))</f>
        <v>0.182</v>
      </c>
      <c r="H484" s="13">
        <f>IF(A484="","",IF(B484=1,VLOOKUP(A484,'entry data'!B:D,3,0),I483))</f>
        <v>42732</v>
      </c>
      <c r="I484" s="14">
        <f>IF(A484="","",IF(E484="weekly",7,IF(E484="fortnightly",14,IF(E484="monthly",DATE(IF(MONTH(H484)=12,YEAR(H484)+1,YEAR(H484)),VLOOKUP(MONTH(H484),index!$D$2:$G$13,2,0),DAY(H484)),
IF(E484="quarterly",DATE(IF(MONTH(H484)&gt;=10,YEAR(H484)+1,YEAR(H484)),VLOOKUP(MONTH(H484),index!$D$2:$G$13,3,0),DAY(H484)),
IF(E484="halfyearly",DATE(IF(MONTH(H484)&gt;=7,YEAR(H484)+1,YEAR(H484)),VLOOKUP(MONTH(H484),index!$D$2:$G$13,4,0),DAY(H484)),
DATE(YEAR(H484)+1,MONTH(H484),DAY(H484)))))-H484))+H484)</f>
        <v>42739</v>
      </c>
      <c r="J484" s="9" t="str">
        <f t="shared" si="64"/>
        <v>2017-01</v>
      </c>
      <c r="K484" s="11">
        <f t="shared" si="65"/>
        <v>2103.615056457395</v>
      </c>
      <c r="L484" s="11">
        <f t="shared" si="66"/>
        <v>71.648593950963971</v>
      </c>
      <c r="M484" s="11">
        <f>IF(A484="","",VLOOKUP(E484,index!$A$1:$B$6,2,0)*K484*G484)</f>
        <v>7.3424810463745782</v>
      </c>
      <c r="N484" s="11">
        <f>IF(A484="","",-PMT(G484*VLOOKUP(E484,index!$A$1:$B$6,2,0),C484,F484,0,0))</f>
        <v>78.991074997338544</v>
      </c>
      <c r="O484" s="11">
        <f t="shared" si="67"/>
        <v>2031.9664625064311</v>
      </c>
      <c r="P484" s="11">
        <f t="shared" si="62"/>
        <v>0</v>
      </c>
      <c r="Q484" s="14"/>
    </row>
    <row r="485" spans="1:17" x14ac:dyDescent="0.25">
      <c r="A485" s="9">
        <f>IF(A484="","",IF(B484&lt;C484,A484,IF(A484=MAX('entry data'!$B$8:$B$507),"",A484+1)))</f>
        <v>4</v>
      </c>
      <c r="B485" s="9">
        <f t="shared" si="63"/>
        <v>286</v>
      </c>
      <c r="C485" s="9">
        <f>IF(ISERROR(VLOOKUP(A485,'entry data'!B:G,6,0)),"",VLOOKUP(A485,'entry data'!B:G,6,0))</f>
        <v>312</v>
      </c>
      <c r="D485" s="9" t="str">
        <f>IF(ISERROR(VLOOKUP(A485,'entry data'!B:C,2,0)),"",VLOOKUP(A485,'entry data'!B:C,2,0))</f>
        <v>Consolidation Loan</v>
      </c>
      <c r="E485" s="9" t="str">
        <f>IF(ISERROR(VLOOKUP(A485,'entry data'!B:E,4,0)),"",VLOOKUP(A485,'entry data'!B:E,4,0))</f>
        <v>weekly</v>
      </c>
      <c r="F485" s="11">
        <f>IF(A485="","",IF(ISERROR(VLOOKUP(A485,'entry data'!B:F,5,0)),"",VLOOKUP(A485,'entry data'!B:F,5,0)))</f>
        <v>15000</v>
      </c>
      <c r="G485" s="12">
        <f>IF(A485="","",IF(ISERROR(VLOOKUP(A485,'entry data'!B:I,8,0)),"",VLOOKUP(A485,'entry data'!B:I,7,0)))</f>
        <v>0.182</v>
      </c>
      <c r="H485" s="13">
        <f>IF(A485="","",IF(B485=1,VLOOKUP(A485,'entry data'!B:D,3,0),I484))</f>
        <v>42739</v>
      </c>
      <c r="I485" s="14">
        <f>IF(A485="","",IF(E485="weekly",7,IF(E485="fortnightly",14,IF(E485="monthly",DATE(IF(MONTH(H485)=12,YEAR(H485)+1,YEAR(H485)),VLOOKUP(MONTH(H485),index!$D$2:$G$13,2,0),DAY(H485)),
IF(E485="quarterly",DATE(IF(MONTH(H485)&gt;=10,YEAR(H485)+1,YEAR(H485)),VLOOKUP(MONTH(H485),index!$D$2:$G$13,3,0),DAY(H485)),
IF(E485="halfyearly",DATE(IF(MONTH(H485)&gt;=7,YEAR(H485)+1,YEAR(H485)),VLOOKUP(MONTH(H485),index!$D$2:$G$13,4,0),DAY(H485)),
DATE(YEAR(H485)+1,MONTH(H485),DAY(H485)))))-H485))+H485)</f>
        <v>42746</v>
      </c>
      <c r="J485" s="9" t="str">
        <f t="shared" si="64"/>
        <v>2017-01</v>
      </c>
      <c r="K485" s="11">
        <f t="shared" si="65"/>
        <v>2031.9664625064311</v>
      </c>
      <c r="L485" s="11">
        <f t="shared" si="66"/>
        <v>71.898676988480474</v>
      </c>
      <c r="M485" s="11">
        <f>IF(A485="","",VLOOKUP(E485,index!$A$1:$B$6,2,0)*K485*G485)</f>
        <v>7.0923980088580638</v>
      </c>
      <c r="N485" s="11">
        <f>IF(A485="","",-PMT(G485*VLOOKUP(E485,index!$A$1:$B$6,2,0),C485,F485,0,0))</f>
        <v>78.991074997338544</v>
      </c>
      <c r="O485" s="11">
        <f t="shared" si="67"/>
        <v>1960.0677855179506</v>
      </c>
      <c r="P485" s="11">
        <f t="shared" si="62"/>
        <v>0</v>
      </c>
      <c r="Q485" s="14"/>
    </row>
    <row r="486" spans="1:17" x14ac:dyDescent="0.25">
      <c r="A486" s="9">
        <f>IF(A485="","",IF(B485&lt;C485,A485,IF(A485=MAX('entry data'!$B$8:$B$507),"",A485+1)))</f>
        <v>4</v>
      </c>
      <c r="B486" s="9">
        <f t="shared" si="63"/>
        <v>287</v>
      </c>
      <c r="C486" s="9">
        <f>IF(ISERROR(VLOOKUP(A486,'entry data'!B:G,6,0)),"",VLOOKUP(A486,'entry data'!B:G,6,0))</f>
        <v>312</v>
      </c>
      <c r="D486" s="9" t="str">
        <f>IF(ISERROR(VLOOKUP(A486,'entry data'!B:C,2,0)),"",VLOOKUP(A486,'entry data'!B:C,2,0))</f>
        <v>Consolidation Loan</v>
      </c>
      <c r="E486" s="9" t="str">
        <f>IF(ISERROR(VLOOKUP(A486,'entry data'!B:E,4,0)),"",VLOOKUP(A486,'entry data'!B:E,4,0))</f>
        <v>weekly</v>
      </c>
      <c r="F486" s="11">
        <f>IF(A486="","",IF(ISERROR(VLOOKUP(A486,'entry data'!B:F,5,0)),"",VLOOKUP(A486,'entry data'!B:F,5,0)))</f>
        <v>15000</v>
      </c>
      <c r="G486" s="12">
        <f>IF(A486="","",IF(ISERROR(VLOOKUP(A486,'entry data'!B:I,8,0)),"",VLOOKUP(A486,'entry data'!B:I,7,0)))</f>
        <v>0.182</v>
      </c>
      <c r="H486" s="13">
        <f>IF(A486="","",IF(B486=1,VLOOKUP(A486,'entry data'!B:D,3,0),I485))</f>
        <v>42746</v>
      </c>
      <c r="I486" s="14">
        <f>IF(A486="","",IF(E486="weekly",7,IF(E486="fortnightly",14,IF(E486="monthly",DATE(IF(MONTH(H486)=12,YEAR(H486)+1,YEAR(H486)),VLOOKUP(MONTH(H486),index!$D$2:$G$13,2,0),DAY(H486)),
IF(E486="quarterly",DATE(IF(MONTH(H486)&gt;=10,YEAR(H486)+1,YEAR(H486)),VLOOKUP(MONTH(H486),index!$D$2:$G$13,3,0),DAY(H486)),
IF(E486="halfyearly",DATE(IF(MONTH(H486)&gt;=7,YEAR(H486)+1,YEAR(H486)),VLOOKUP(MONTH(H486),index!$D$2:$G$13,4,0),DAY(H486)),
DATE(YEAR(H486)+1,MONTH(H486),DAY(H486)))))-H486))+H486)</f>
        <v>42753</v>
      </c>
      <c r="J486" s="9" t="str">
        <f t="shared" si="64"/>
        <v>2017-01</v>
      </c>
      <c r="K486" s="11">
        <f t="shared" si="65"/>
        <v>1960.0677855179506</v>
      </c>
      <c r="L486" s="11">
        <f t="shared" si="66"/>
        <v>72.149632918571783</v>
      </c>
      <c r="M486" s="11">
        <f>IF(A486="","",VLOOKUP(E486,index!$A$1:$B$6,2,0)*K486*G486)</f>
        <v>6.8414420787667645</v>
      </c>
      <c r="N486" s="11">
        <f>IF(A486="","",-PMT(G486*VLOOKUP(E486,index!$A$1:$B$6,2,0),C486,F486,0,0))</f>
        <v>78.991074997338544</v>
      </c>
      <c r="O486" s="11">
        <f t="shared" si="67"/>
        <v>1887.9181525993788</v>
      </c>
      <c r="P486" s="11">
        <f t="shared" si="62"/>
        <v>0</v>
      </c>
      <c r="Q486" s="14"/>
    </row>
    <row r="487" spans="1:17" x14ac:dyDescent="0.25">
      <c r="A487" s="9">
        <f>IF(A486="","",IF(B486&lt;C486,A486,IF(A486=MAX('entry data'!$B$8:$B$507),"",A486+1)))</f>
        <v>4</v>
      </c>
      <c r="B487" s="9">
        <f t="shared" si="63"/>
        <v>288</v>
      </c>
      <c r="C487" s="9">
        <f>IF(ISERROR(VLOOKUP(A487,'entry data'!B:G,6,0)),"",VLOOKUP(A487,'entry data'!B:G,6,0))</f>
        <v>312</v>
      </c>
      <c r="D487" s="9" t="str">
        <f>IF(ISERROR(VLOOKUP(A487,'entry data'!B:C,2,0)),"",VLOOKUP(A487,'entry data'!B:C,2,0))</f>
        <v>Consolidation Loan</v>
      </c>
      <c r="E487" s="9" t="str">
        <f>IF(ISERROR(VLOOKUP(A487,'entry data'!B:E,4,0)),"",VLOOKUP(A487,'entry data'!B:E,4,0))</f>
        <v>weekly</v>
      </c>
      <c r="F487" s="11">
        <f>IF(A487="","",IF(ISERROR(VLOOKUP(A487,'entry data'!B:F,5,0)),"",VLOOKUP(A487,'entry data'!B:F,5,0)))</f>
        <v>15000</v>
      </c>
      <c r="G487" s="12">
        <f>IF(A487="","",IF(ISERROR(VLOOKUP(A487,'entry data'!B:I,8,0)),"",VLOOKUP(A487,'entry data'!B:I,7,0)))</f>
        <v>0.182</v>
      </c>
      <c r="H487" s="13">
        <f>IF(A487="","",IF(B487=1,VLOOKUP(A487,'entry data'!B:D,3,0),I486))</f>
        <v>42753</v>
      </c>
      <c r="I487" s="14">
        <f>IF(A487="","",IF(E487="weekly",7,IF(E487="fortnightly",14,IF(E487="monthly",DATE(IF(MONTH(H487)=12,YEAR(H487)+1,YEAR(H487)),VLOOKUP(MONTH(H487),index!$D$2:$G$13,2,0),DAY(H487)),
IF(E487="quarterly",DATE(IF(MONTH(H487)&gt;=10,YEAR(H487)+1,YEAR(H487)),VLOOKUP(MONTH(H487),index!$D$2:$G$13,3,0),DAY(H487)),
IF(E487="halfyearly",DATE(IF(MONTH(H487)&gt;=7,YEAR(H487)+1,YEAR(H487)),VLOOKUP(MONTH(H487),index!$D$2:$G$13,4,0),DAY(H487)),
DATE(YEAR(H487)+1,MONTH(H487),DAY(H487)))))-H487))+H487)</f>
        <v>42760</v>
      </c>
      <c r="J487" s="9" t="str">
        <f t="shared" si="64"/>
        <v>2017-01</v>
      </c>
      <c r="K487" s="11">
        <f t="shared" si="65"/>
        <v>1887.9181525993788</v>
      </c>
      <c r="L487" s="11">
        <f t="shared" si="66"/>
        <v>72.401464787991671</v>
      </c>
      <c r="M487" s="11">
        <f>IF(A487="","",VLOOKUP(E487,index!$A$1:$B$6,2,0)*K487*G487)</f>
        <v>6.5896102093468727</v>
      </c>
      <c r="N487" s="11">
        <f>IF(A487="","",-PMT(G487*VLOOKUP(E487,index!$A$1:$B$6,2,0),C487,F487,0,0))</f>
        <v>78.991074997338544</v>
      </c>
      <c r="O487" s="11">
        <f t="shared" si="67"/>
        <v>1815.5166878113871</v>
      </c>
      <c r="P487" s="11">
        <f t="shared" si="62"/>
        <v>1815.5166878113871</v>
      </c>
      <c r="Q487" s="14"/>
    </row>
    <row r="488" spans="1:17" x14ac:dyDescent="0.25">
      <c r="A488" s="9">
        <f>IF(A487="","",IF(B487&lt;C487,A487,IF(A487=MAX('entry data'!$B$8:$B$507),"",A487+1)))</f>
        <v>4</v>
      </c>
      <c r="B488" s="9">
        <f t="shared" si="63"/>
        <v>289</v>
      </c>
      <c r="C488" s="9">
        <f>IF(ISERROR(VLOOKUP(A488,'entry data'!B:G,6,0)),"",VLOOKUP(A488,'entry data'!B:G,6,0))</f>
        <v>312</v>
      </c>
      <c r="D488" s="9" t="str">
        <f>IF(ISERROR(VLOOKUP(A488,'entry data'!B:C,2,0)),"",VLOOKUP(A488,'entry data'!B:C,2,0))</f>
        <v>Consolidation Loan</v>
      </c>
      <c r="E488" s="9" t="str">
        <f>IF(ISERROR(VLOOKUP(A488,'entry data'!B:E,4,0)),"",VLOOKUP(A488,'entry data'!B:E,4,0))</f>
        <v>weekly</v>
      </c>
      <c r="F488" s="11">
        <f>IF(A488="","",IF(ISERROR(VLOOKUP(A488,'entry data'!B:F,5,0)),"",VLOOKUP(A488,'entry data'!B:F,5,0)))</f>
        <v>15000</v>
      </c>
      <c r="G488" s="12">
        <f>IF(A488="","",IF(ISERROR(VLOOKUP(A488,'entry data'!B:I,8,0)),"",VLOOKUP(A488,'entry data'!B:I,7,0)))</f>
        <v>0.182</v>
      </c>
      <c r="H488" s="13">
        <f>IF(A488="","",IF(B488=1,VLOOKUP(A488,'entry data'!B:D,3,0),I487))</f>
        <v>42760</v>
      </c>
      <c r="I488" s="14">
        <f>IF(A488="","",IF(E488="weekly",7,IF(E488="fortnightly",14,IF(E488="monthly",DATE(IF(MONTH(H488)=12,YEAR(H488)+1,YEAR(H488)),VLOOKUP(MONTH(H488),index!$D$2:$G$13,2,0),DAY(H488)),
IF(E488="quarterly",DATE(IF(MONTH(H488)&gt;=10,YEAR(H488)+1,YEAR(H488)),VLOOKUP(MONTH(H488),index!$D$2:$G$13,3,0),DAY(H488)),
IF(E488="halfyearly",DATE(IF(MONTH(H488)&gt;=7,YEAR(H488)+1,YEAR(H488)),VLOOKUP(MONTH(H488),index!$D$2:$G$13,4,0),DAY(H488)),
DATE(YEAR(H488)+1,MONTH(H488),DAY(H488)))))-H488))+H488)</f>
        <v>42767</v>
      </c>
      <c r="J488" s="9" t="str">
        <f t="shared" si="64"/>
        <v>2017-02</v>
      </c>
      <c r="K488" s="11">
        <f t="shared" si="65"/>
        <v>1815.5166878113871</v>
      </c>
      <c r="L488" s="11">
        <f t="shared" si="66"/>
        <v>72.65417565412838</v>
      </c>
      <c r="M488" s="11">
        <f>IF(A488="","",VLOOKUP(E488,index!$A$1:$B$6,2,0)*K488*G488)</f>
        <v>6.336899343210157</v>
      </c>
      <c r="N488" s="11">
        <f>IF(A488="","",-PMT(G488*VLOOKUP(E488,index!$A$1:$B$6,2,0),C488,F488,0,0))</f>
        <v>78.991074997338544</v>
      </c>
      <c r="O488" s="11">
        <f t="shared" si="67"/>
        <v>1742.8625121572586</v>
      </c>
      <c r="P488" s="11">
        <f t="shared" si="62"/>
        <v>0</v>
      </c>
      <c r="Q488" s="14"/>
    </row>
    <row r="489" spans="1:17" x14ac:dyDescent="0.25">
      <c r="A489" s="9">
        <f>IF(A488="","",IF(B488&lt;C488,A488,IF(A488=MAX('entry data'!$B$8:$B$507),"",A488+1)))</f>
        <v>4</v>
      </c>
      <c r="B489" s="9">
        <f t="shared" si="63"/>
        <v>290</v>
      </c>
      <c r="C489" s="9">
        <f>IF(ISERROR(VLOOKUP(A489,'entry data'!B:G,6,0)),"",VLOOKUP(A489,'entry data'!B:G,6,0))</f>
        <v>312</v>
      </c>
      <c r="D489" s="9" t="str">
        <f>IF(ISERROR(VLOOKUP(A489,'entry data'!B:C,2,0)),"",VLOOKUP(A489,'entry data'!B:C,2,0))</f>
        <v>Consolidation Loan</v>
      </c>
      <c r="E489" s="9" t="str">
        <f>IF(ISERROR(VLOOKUP(A489,'entry data'!B:E,4,0)),"",VLOOKUP(A489,'entry data'!B:E,4,0))</f>
        <v>weekly</v>
      </c>
      <c r="F489" s="11">
        <f>IF(A489="","",IF(ISERROR(VLOOKUP(A489,'entry data'!B:F,5,0)),"",VLOOKUP(A489,'entry data'!B:F,5,0)))</f>
        <v>15000</v>
      </c>
      <c r="G489" s="12">
        <f>IF(A489="","",IF(ISERROR(VLOOKUP(A489,'entry data'!B:I,8,0)),"",VLOOKUP(A489,'entry data'!B:I,7,0)))</f>
        <v>0.182</v>
      </c>
      <c r="H489" s="13">
        <f>IF(A489="","",IF(B489=1,VLOOKUP(A489,'entry data'!B:D,3,0),I488))</f>
        <v>42767</v>
      </c>
      <c r="I489" s="14">
        <f>IF(A489="","",IF(E489="weekly",7,IF(E489="fortnightly",14,IF(E489="monthly",DATE(IF(MONTH(H489)=12,YEAR(H489)+1,YEAR(H489)),VLOOKUP(MONTH(H489),index!$D$2:$G$13,2,0),DAY(H489)),
IF(E489="quarterly",DATE(IF(MONTH(H489)&gt;=10,YEAR(H489)+1,YEAR(H489)),VLOOKUP(MONTH(H489),index!$D$2:$G$13,3,0),DAY(H489)),
IF(E489="halfyearly",DATE(IF(MONTH(H489)&gt;=7,YEAR(H489)+1,YEAR(H489)),VLOOKUP(MONTH(H489),index!$D$2:$G$13,4,0),DAY(H489)),
DATE(YEAR(H489)+1,MONTH(H489),DAY(H489)))))-H489))+H489)</f>
        <v>42774</v>
      </c>
      <c r="J489" s="9" t="str">
        <f t="shared" si="64"/>
        <v>2017-02</v>
      </c>
      <c r="K489" s="11">
        <f t="shared" si="65"/>
        <v>1742.8625121572586</v>
      </c>
      <c r="L489" s="11">
        <f t="shared" si="66"/>
        <v>72.907768585041694</v>
      </c>
      <c r="M489" s="11">
        <f>IF(A489="","",VLOOKUP(E489,index!$A$1:$B$6,2,0)*K489*G489)</f>
        <v>6.0833064122968432</v>
      </c>
      <c r="N489" s="11">
        <f>IF(A489="","",-PMT(G489*VLOOKUP(E489,index!$A$1:$B$6,2,0),C489,F489,0,0))</f>
        <v>78.991074997338544</v>
      </c>
      <c r="O489" s="11">
        <f t="shared" si="67"/>
        <v>1669.954743572217</v>
      </c>
      <c r="P489" s="11">
        <f t="shared" si="62"/>
        <v>0</v>
      </c>
      <c r="Q489" s="14"/>
    </row>
    <row r="490" spans="1:17" x14ac:dyDescent="0.25">
      <c r="A490" s="9">
        <f>IF(A489="","",IF(B489&lt;C489,A489,IF(A489=MAX('entry data'!$B$8:$B$507),"",A489+1)))</f>
        <v>4</v>
      </c>
      <c r="B490" s="9">
        <f t="shared" si="63"/>
        <v>291</v>
      </c>
      <c r="C490" s="9">
        <f>IF(ISERROR(VLOOKUP(A490,'entry data'!B:G,6,0)),"",VLOOKUP(A490,'entry data'!B:G,6,0))</f>
        <v>312</v>
      </c>
      <c r="D490" s="9" t="str">
        <f>IF(ISERROR(VLOOKUP(A490,'entry data'!B:C,2,0)),"",VLOOKUP(A490,'entry data'!B:C,2,0))</f>
        <v>Consolidation Loan</v>
      </c>
      <c r="E490" s="9" t="str">
        <f>IF(ISERROR(VLOOKUP(A490,'entry data'!B:E,4,0)),"",VLOOKUP(A490,'entry data'!B:E,4,0))</f>
        <v>weekly</v>
      </c>
      <c r="F490" s="11">
        <f>IF(A490="","",IF(ISERROR(VLOOKUP(A490,'entry data'!B:F,5,0)),"",VLOOKUP(A490,'entry data'!B:F,5,0)))</f>
        <v>15000</v>
      </c>
      <c r="G490" s="12">
        <f>IF(A490="","",IF(ISERROR(VLOOKUP(A490,'entry data'!B:I,8,0)),"",VLOOKUP(A490,'entry data'!B:I,7,0)))</f>
        <v>0.182</v>
      </c>
      <c r="H490" s="13">
        <f>IF(A490="","",IF(B490=1,VLOOKUP(A490,'entry data'!B:D,3,0),I489))</f>
        <v>42774</v>
      </c>
      <c r="I490" s="14">
        <f>IF(A490="","",IF(E490="weekly",7,IF(E490="fortnightly",14,IF(E490="monthly",DATE(IF(MONTH(H490)=12,YEAR(H490)+1,YEAR(H490)),VLOOKUP(MONTH(H490),index!$D$2:$G$13,2,0),DAY(H490)),
IF(E490="quarterly",DATE(IF(MONTH(H490)&gt;=10,YEAR(H490)+1,YEAR(H490)),VLOOKUP(MONTH(H490),index!$D$2:$G$13,3,0),DAY(H490)),
IF(E490="halfyearly",DATE(IF(MONTH(H490)&gt;=7,YEAR(H490)+1,YEAR(H490)),VLOOKUP(MONTH(H490),index!$D$2:$G$13,4,0),DAY(H490)),
DATE(YEAR(H490)+1,MONTH(H490),DAY(H490)))))-H490))+H490)</f>
        <v>42781</v>
      </c>
      <c r="J490" s="9" t="str">
        <f t="shared" si="64"/>
        <v>2017-02</v>
      </c>
      <c r="K490" s="11">
        <f t="shared" si="65"/>
        <v>1669.954743572217</v>
      </c>
      <c r="L490" s="11">
        <f t="shared" si="66"/>
        <v>73.16224665950017</v>
      </c>
      <c r="M490" s="11">
        <f>IF(A490="","",VLOOKUP(E490,index!$A$1:$B$6,2,0)*K490*G490)</f>
        <v>5.8288283378383685</v>
      </c>
      <c r="N490" s="11">
        <f>IF(A490="","",-PMT(G490*VLOOKUP(E490,index!$A$1:$B$6,2,0),C490,F490,0,0))</f>
        <v>78.991074997338544</v>
      </c>
      <c r="O490" s="11">
        <f t="shared" si="67"/>
        <v>1596.7924969127168</v>
      </c>
      <c r="P490" s="11">
        <f t="shared" si="62"/>
        <v>0</v>
      </c>
      <c r="Q490" s="14"/>
    </row>
    <row r="491" spans="1:17" x14ac:dyDescent="0.25">
      <c r="A491" s="9">
        <f>IF(A490="","",IF(B490&lt;C490,A490,IF(A490=MAX('entry data'!$B$8:$B$507),"",A490+1)))</f>
        <v>4</v>
      </c>
      <c r="B491" s="9">
        <f t="shared" si="63"/>
        <v>292</v>
      </c>
      <c r="C491" s="9">
        <f>IF(ISERROR(VLOOKUP(A491,'entry data'!B:G,6,0)),"",VLOOKUP(A491,'entry data'!B:G,6,0))</f>
        <v>312</v>
      </c>
      <c r="D491" s="9" t="str">
        <f>IF(ISERROR(VLOOKUP(A491,'entry data'!B:C,2,0)),"",VLOOKUP(A491,'entry data'!B:C,2,0))</f>
        <v>Consolidation Loan</v>
      </c>
      <c r="E491" s="9" t="str">
        <f>IF(ISERROR(VLOOKUP(A491,'entry data'!B:E,4,0)),"",VLOOKUP(A491,'entry data'!B:E,4,0))</f>
        <v>weekly</v>
      </c>
      <c r="F491" s="11">
        <f>IF(A491="","",IF(ISERROR(VLOOKUP(A491,'entry data'!B:F,5,0)),"",VLOOKUP(A491,'entry data'!B:F,5,0)))</f>
        <v>15000</v>
      </c>
      <c r="G491" s="12">
        <f>IF(A491="","",IF(ISERROR(VLOOKUP(A491,'entry data'!B:I,8,0)),"",VLOOKUP(A491,'entry data'!B:I,7,0)))</f>
        <v>0.182</v>
      </c>
      <c r="H491" s="13">
        <f>IF(A491="","",IF(B491=1,VLOOKUP(A491,'entry data'!B:D,3,0),I490))</f>
        <v>42781</v>
      </c>
      <c r="I491" s="14">
        <f>IF(A491="","",IF(E491="weekly",7,IF(E491="fortnightly",14,IF(E491="monthly",DATE(IF(MONTH(H491)=12,YEAR(H491)+1,YEAR(H491)),VLOOKUP(MONTH(H491),index!$D$2:$G$13,2,0),DAY(H491)),
IF(E491="quarterly",DATE(IF(MONTH(H491)&gt;=10,YEAR(H491)+1,YEAR(H491)),VLOOKUP(MONTH(H491),index!$D$2:$G$13,3,0),DAY(H491)),
IF(E491="halfyearly",DATE(IF(MONTH(H491)&gt;=7,YEAR(H491)+1,YEAR(H491)),VLOOKUP(MONTH(H491),index!$D$2:$G$13,4,0),DAY(H491)),
DATE(YEAR(H491)+1,MONTH(H491),DAY(H491)))))-H491))+H491)</f>
        <v>42788</v>
      </c>
      <c r="J491" s="9" t="str">
        <f t="shared" si="64"/>
        <v>2017-02</v>
      </c>
      <c r="K491" s="11">
        <f t="shared" si="65"/>
        <v>1596.7924969127168</v>
      </c>
      <c r="L491" s="11">
        <f t="shared" si="66"/>
        <v>73.417612967018542</v>
      </c>
      <c r="M491" s="11">
        <f>IF(A491="","",VLOOKUP(E491,index!$A$1:$B$6,2,0)*K491*G491)</f>
        <v>5.5734620303200035</v>
      </c>
      <c r="N491" s="11">
        <f>IF(A491="","",-PMT(G491*VLOOKUP(E491,index!$A$1:$B$6,2,0),C491,F491,0,0))</f>
        <v>78.991074997338544</v>
      </c>
      <c r="O491" s="11">
        <f t="shared" si="67"/>
        <v>1523.3748839456982</v>
      </c>
      <c r="P491" s="11">
        <f t="shared" si="62"/>
        <v>1523.3748839456982</v>
      </c>
      <c r="Q491" s="14"/>
    </row>
    <row r="492" spans="1:17" x14ac:dyDescent="0.25">
      <c r="A492" s="9">
        <f>IF(A491="","",IF(B491&lt;C491,A491,IF(A491=MAX('entry data'!$B$8:$B$507),"",A491+1)))</f>
        <v>4</v>
      </c>
      <c r="B492" s="9">
        <f t="shared" si="63"/>
        <v>293</v>
      </c>
      <c r="C492" s="9">
        <f>IF(ISERROR(VLOOKUP(A492,'entry data'!B:G,6,0)),"",VLOOKUP(A492,'entry data'!B:G,6,0))</f>
        <v>312</v>
      </c>
      <c r="D492" s="9" t="str">
        <f>IF(ISERROR(VLOOKUP(A492,'entry data'!B:C,2,0)),"",VLOOKUP(A492,'entry data'!B:C,2,0))</f>
        <v>Consolidation Loan</v>
      </c>
      <c r="E492" s="9" t="str">
        <f>IF(ISERROR(VLOOKUP(A492,'entry data'!B:E,4,0)),"",VLOOKUP(A492,'entry data'!B:E,4,0))</f>
        <v>weekly</v>
      </c>
      <c r="F492" s="11">
        <f>IF(A492="","",IF(ISERROR(VLOOKUP(A492,'entry data'!B:F,5,0)),"",VLOOKUP(A492,'entry data'!B:F,5,0)))</f>
        <v>15000</v>
      </c>
      <c r="G492" s="12">
        <f>IF(A492="","",IF(ISERROR(VLOOKUP(A492,'entry data'!B:I,8,0)),"",VLOOKUP(A492,'entry data'!B:I,7,0)))</f>
        <v>0.182</v>
      </c>
      <c r="H492" s="13">
        <f>IF(A492="","",IF(B492=1,VLOOKUP(A492,'entry data'!B:D,3,0),I491))</f>
        <v>42788</v>
      </c>
      <c r="I492" s="14">
        <f>IF(A492="","",IF(E492="weekly",7,IF(E492="fortnightly",14,IF(E492="monthly",DATE(IF(MONTH(H492)=12,YEAR(H492)+1,YEAR(H492)),VLOOKUP(MONTH(H492),index!$D$2:$G$13,2,0),DAY(H492)),
IF(E492="quarterly",DATE(IF(MONTH(H492)&gt;=10,YEAR(H492)+1,YEAR(H492)),VLOOKUP(MONTH(H492),index!$D$2:$G$13,3,0),DAY(H492)),
IF(E492="halfyearly",DATE(IF(MONTH(H492)&gt;=7,YEAR(H492)+1,YEAR(H492)),VLOOKUP(MONTH(H492),index!$D$2:$G$13,4,0),DAY(H492)),
DATE(YEAR(H492)+1,MONTH(H492),DAY(H492)))))-H492))+H492)</f>
        <v>42795</v>
      </c>
      <c r="J492" s="9" t="str">
        <f t="shared" si="64"/>
        <v>2017-03</v>
      </c>
      <c r="K492" s="11">
        <f t="shared" si="65"/>
        <v>1523.3748839456982</v>
      </c>
      <c r="L492" s="11">
        <f t="shared" si="66"/>
        <v>73.673870607895196</v>
      </c>
      <c r="M492" s="11">
        <f>IF(A492="","",VLOOKUP(E492,index!$A$1:$B$6,2,0)*K492*G492)</f>
        <v>5.317204389443341</v>
      </c>
      <c r="N492" s="11">
        <f>IF(A492="","",-PMT(G492*VLOOKUP(E492,index!$A$1:$B$6,2,0),C492,F492,0,0))</f>
        <v>78.991074997338544</v>
      </c>
      <c r="O492" s="11">
        <f t="shared" si="67"/>
        <v>1449.701013337803</v>
      </c>
      <c r="P492" s="11">
        <f t="shared" si="62"/>
        <v>0</v>
      </c>
      <c r="Q492" s="14"/>
    </row>
    <row r="493" spans="1:17" x14ac:dyDescent="0.25">
      <c r="A493" s="9">
        <f>IF(A492="","",IF(B492&lt;C492,A492,IF(A492=MAX('entry data'!$B$8:$B$507),"",A492+1)))</f>
        <v>4</v>
      </c>
      <c r="B493" s="9">
        <f t="shared" si="63"/>
        <v>294</v>
      </c>
      <c r="C493" s="9">
        <f>IF(ISERROR(VLOOKUP(A493,'entry data'!B:G,6,0)),"",VLOOKUP(A493,'entry data'!B:G,6,0))</f>
        <v>312</v>
      </c>
      <c r="D493" s="9" t="str">
        <f>IF(ISERROR(VLOOKUP(A493,'entry data'!B:C,2,0)),"",VLOOKUP(A493,'entry data'!B:C,2,0))</f>
        <v>Consolidation Loan</v>
      </c>
      <c r="E493" s="9" t="str">
        <f>IF(ISERROR(VLOOKUP(A493,'entry data'!B:E,4,0)),"",VLOOKUP(A493,'entry data'!B:E,4,0))</f>
        <v>weekly</v>
      </c>
      <c r="F493" s="11">
        <f>IF(A493="","",IF(ISERROR(VLOOKUP(A493,'entry data'!B:F,5,0)),"",VLOOKUP(A493,'entry data'!B:F,5,0)))</f>
        <v>15000</v>
      </c>
      <c r="G493" s="12">
        <f>IF(A493="","",IF(ISERROR(VLOOKUP(A493,'entry data'!B:I,8,0)),"",VLOOKUP(A493,'entry data'!B:I,7,0)))</f>
        <v>0.182</v>
      </c>
      <c r="H493" s="13">
        <f>IF(A493="","",IF(B493=1,VLOOKUP(A493,'entry data'!B:D,3,0),I492))</f>
        <v>42795</v>
      </c>
      <c r="I493" s="14">
        <f>IF(A493="","",IF(E493="weekly",7,IF(E493="fortnightly",14,IF(E493="monthly",DATE(IF(MONTH(H493)=12,YEAR(H493)+1,YEAR(H493)),VLOOKUP(MONTH(H493),index!$D$2:$G$13,2,0),DAY(H493)),
IF(E493="quarterly",DATE(IF(MONTH(H493)&gt;=10,YEAR(H493)+1,YEAR(H493)),VLOOKUP(MONTH(H493),index!$D$2:$G$13,3,0),DAY(H493)),
IF(E493="halfyearly",DATE(IF(MONTH(H493)&gt;=7,YEAR(H493)+1,YEAR(H493)),VLOOKUP(MONTH(H493),index!$D$2:$G$13,4,0),DAY(H493)),
DATE(YEAR(H493)+1,MONTH(H493),DAY(H493)))))-H493))+H493)</f>
        <v>42802</v>
      </c>
      <c r="J493" s="9" t="str">
        <f t="shared" si="64"/>
        <v>2017-03</v>
      </c>
      <c r="K493" s="11">
        <f t="shared" si="65"/>
        <v>1449.701013337803</v>
      </c>
      <c r="L493" s="11">
        <f t="shared" si="66"/>
        <v>73.931022693249886</v>
      </c>
      <c r="M493" s="11">
        <f>IF(A493="","",VLOOKUP(E493,index!$A$1:$B$6,2,0)*K493*G493)</f>
        <v>5.0600523040886607</v>
      </c>
      <c r="N493" s="11">
        <f>IF(A493="","",-PMT(G493*VLOOKUP(E493,index!$A$1:$B$6,2,0),C493,F493,0,0))</f>
        <v>78.991074997338544</v>
      </c>
      <c r="O493" s="11">
        <f t="shared" si="67"/>
        <v>1375.7699906445532</v>
      </c>
      <c r="P493" s="11">
        <f t="shared" si="62"/>
        <v>0</v>
      </c>
      <c r="Q493" s="14"/>
    </row>
    <row r="494" spans="1:17" x14ac:dyDescent="0.25">
      <c r="A494" s="9">
        <f>IF(A493="","",IF(B493&lt;C493,A493,IF(A493=MAX('entry data'!$B$8:$B$507),"",A493+1)))</f>
        <v>4</v>
      </c>
      <c r="B494" s="9">
        <f t="shared" si="63"/>
        <v>295</v>
      </c>
      <c r="C494" s="9">
        <f>IF(ISERROR(VLOOKUP(A494,'entry data'!B:G,6,0)),"",VLOOKUP(A494,'entry data'!B:G,6,0))</f>
        <v>312</v>
      </c>
      <c r="D494" s="9" t="str">
        <f>IF(ISERROR(VLOOKUP(A494,'entry data'!B:C,2,0)),"",VLOOKUP(A494,'entry data'!B:C,2,0))</f>
        <v>Consolidation Loan</v>
      </c>
      <c r="E494" s="9" t="str">
        <f>IF(ISERROR(VLOOKUP(A494,'entry data'!B:E,4,0)),"",VLOOKUP(A494,'entry data'!B:E,4,0))</f>
        <v>weekly</v>
      </c>
      <c r="F494" s="11">
        <f>IF(A494="","",IF(ISERROR(VLOOKUP(A494,'entry data'!B:F,5,0)),"",VLOOKUP(A494,'entry data'!B:F,5,0)))</f>
        <v>15000</v>
      </c>
      <c r="G494" s="12">
        <f>IF(A494="","",IF(ISERROR(VLOOKUP(A494,'entry data'!B:I,8,0)),"",VLOOKUP(A494,'entry data'!B:I,7,0)))</f>
        <v>0.182</v>
      </c>
      <c r="H494" s="13">
        <f>IF(A494="","",IF(B494=1,VLOOKUP(A494,'entry data'!B:D,3,0),I493))</f>
        <v>42802</v>
      </c>
      <c r="I494" s="14">
        <f>IF(A494="","",IF(E494="weekly",7,IF(E494="fortnightly",14,IF(E494="monthly",DATE(IF(MONTH(H494)=12,YEAR(H494)+1,YEAR(H494)),VLOOKUP(MONTH(H494),index!$D$2:$G$13,2,0),DAY(H494)),
IF(E494="quarterly",DATE(IF(MONTH(H494)&gt;=10,YEAR(H494)+1,YEAR(H494)),VLOOKUP(MONTH(H494),index!$D$2:$G$13,3,0),DAY(H494)),
IF(E494="halfyearly",DATE(IF(MONTH(H494)&gt;=7,YEAR(H494)+1,YEAR(H494)),VLOOKUP(MONTH(H494),index!$D$2:$G$13,4,0),DAY(H494)),
DATE(YEAR(H494)+1,MONTH(H494),DAY(H494)))))-H494))+H494)</f>
        <v>42809</v>
      </c>
      <c r="J494" s="9" t="str">
        <f t="shared" si="64"/>
        <v>2017-03</v>
      </c>
      <c r="K494" s="11">
        <f t="shared" si="65"/>
        <v>1375.7699906445532</v>
      </c>
      <c r="L494" s="11">
        <f t="shared" si="66"/>
        <v>74.18907234506139</v>
      </c>
      <c r="M494" s="11">
        <f>IF(A494="","",VLOOKUP(E494,index!$A$1:$B$6,2,0)*K494*G494)</f>
        <v>4.8020026522771531</v>
      </c>
      <c r="N494" s="11">
        <f>IF(A494="","",-PMT(G494*VLOOKUP(E494,index!$A$1:$B$6,2,0),C494,F494,0,0))</f>
        <v>78.991074997338544</v>
      </c>
      <c r="O494" s="11">
        <f t="shared" si="67"/>
        <v>1301.5809182994917</v>
      </c>
      <c r="P494" s="11">
        <f t="shared" si="62"/>
        <v>0</v>
      </c>
      <c r="Q494" s="14"/>
    </row>
    <row r="495" spans="1:17" x14ac:dyDescent="0.25">
      <c r="A495" s="9">
        <f>IF(A494="","",IF(B494&lt;C494,A494,IF(A494=MAX('entry data'!$B$8:$B$507),"",A494+1)))</f>
        <v>4</v>
      </c>
      <c r="B495" s="9">
        <f t="shared" si="63"/>
        <v>296</v>
      </c>
      <c r="C495" s="9">
        <f>IF(ISERROR(VLOOKUP(A495,'entry data'!B:G,6,0)),"",VLOOKUP(A495,'entry data'!B:G,6,0))</f>
        <v>312</v>
      </c>
      <c r="D495" s="9" t="str">
        <f>IF(ISERROR(VLOOKUP(A495,'entry data'!B:C,2,0)),"",VLOOKUP(A495,'entry data'!B:C,2,0))</f>
        <v>Consolidation Loan</v>
      </c>
      <c r="E495" s="9" t="str">
        <f>IF(ISERROR(VLOOKUP(A495,'entry data'!B:E,4,0)),"",VLOOKUP(A495,'entry data'!B:E,4,0))</f>
        <v>weekly</v>
      </c>
      <c r="F495" s="11">
        <f>IF(A495="","",IF(ISERROR(VLOOKUP(A495,'entry data'!B:F,5,0)),"",VLOOKUP(A495,'entry data'!B:F,5,0)))</f>
        <v>15000</v>
      </c>
      <c r="G495" s="12">
        <f>IF(A495="","",IF(ISERROR(VLOOKUP(A495,'entry data'!B:I,8,0)),"",VLOOKUP(A495,'entry data'!B:I,7,0)))</f>
        <v>0.182</v>
      </c>
      <c r="H495" s="13">
        <f>IF(A495="","",IF(B495=1,VLOOKUP(A495,'entry data'!B:D,3,0),I494))</f>
        <v>42809</v>
      </c>
      <c r="I495" s="14">
        <f>IF(A495="","",IF(E495="weekly",7,IF(E495="fortnightly",14,IF(E495="monthly",DATE(IF(MONTH(H495)=12,YEAR(H495)+1,YEAR(H495)),VLOOKUP(MONTH(H495),index!$D$2:$G$13,2,0),DAY(H495)),
IF(E495="quarterly",DATE(IF(MONTH(H495)&gt;=10,YEAR(H495)+1,YEAR(H495)),VLOOKUP(MONTH(H495),index!$D$2:$G$13,3,0),DAY(H495)),
IF(E495="halfyearly",DATE(IF(MONTH(H495)&gt;=7,YEAR(H495)+1,YEAR(H495)),VLOOKUP(MONTH(H495),index!$D$2:$G$13,4,0),DAY(H495)),
DATE(YEAR(H495)+1,MONTH(H495),DAY(H495)))))-H495))+H495)</f>
        <v>42816</v>
      </c>
      <c r="J495" s="9" t="str">
        <f t="shared" si="64"/>
        <v>2017-03</v>
      </c>
      <c r="K495" s="11">
        <f t="shared" si="65"/>
        <v>1301.5809182994917</v>
      </c>
      <c r="L495" s="11">
        <f t="shared" si="66"/>
        <v>74.448022696205527</v>
      </c>
      <c r="M495" s="11">
        <f>IF(A495="","",VLOOKUP(E495,index!$A$1:$B$6,2,0)*K495*G495)</f>
        <v>4.5430523011330211</v>
      </c>
      <c r="N495" s="11">
        <f>IF(A495="","",-PMT(G495*VLOOKUP(E495,index!$A$1:$B$6,2,0),C495,F495,0,0))</f>
        <v>78.991074997338544</v>
      </c>
      <c r="O495" s="11">
        <f t="shared" si="67"/>
        <v>1227.1328956032862</v>
      </c>
      <c r="P495" s="11">
        <f t="shared" si="62"/>
        <v>0</v>
      </c>
      <c r="Q495" s="14"/>
    </row>
    <row r="496" spans="1:17" x14ac:dyDescent="0.25">
      <c r="A496" s="9">
        <f>IF(A495="","",IF(B495&lt;C495,A495,IF(A495=MAX('entry data'!$B$8:$B$507),"",A495+1)))</f>
        <v>4</v>
      </c>
      <c r="B496" s="9">
        <f t="shared" si="63"/>
        <v>297</v>
      </c>
      <c r="C496" s="9">
        <f>IF(ISERROR(VLOOKUP(A496,'entry data'!B:G,6,0)),"",VLOOKUP(A496,'entry data'!B:G,6,0))</f>
        <v>312</v>
      </c>
      <c r="D496" s="9" t="str">
        <f>IF(ISERROR(VLOOKUP(A496,'entry data'!B:C,2,0)),"",VLOOKUP(A496,'entry data'!B:C,2,0))</f>
        <v>Consolidation Loan</v>
      </c>
      <c r="E496" s="9" t="str">
        <f>IF(ISERROR(VLOOKUP(A496,'entry data'!B:E,4,0)),"",VLOOKUP(A496,'entry data'!B:E,4,0))</f>
        <v>weekly</v>
      </c>
      <c r="F496" s="11">
        <f>IF(A496="","",IF(ISERROR(VLOOKUP(A496,'entry data'!B:F,5,0)),"",VLOOKUP(A496,'entry data'!B:F,5,0)))</f>
        <v>15000</v>
      </c>
      <c r="G496" s="12">
        <f>IF(A496="","",IF(ISERROR(VLOOKUP(A496,'entry data'!B:I,8,0)),"",VLOOKUP(A496,'entry data'!B:I,7,0)))</f>
        <v>0.182</v>
      </c>
      <c r="H496" s="13">
        <f>IF(A496="","",IF(B496=1,VLOOKUP(A496,'entry data'!B:D,3,0),I495))</f>
        <v>42816</v>
      </c>
      <c r="I496" s="14">
        <f>IF(A496="","",IF(E496="weekly",7,IF(E496="fortnightly",14,IF(E496="monthly",DATE(IF(MONTH(H496)=12,YEAR(H496)+1,YEAR(H496)),VLOOKUP(MONTH(H496),index!$D$2:$G$13,2,0),DAY(H496)),
IF(E496="quarterly",DATE(IF(MONTH(H496)&gt;=10,YEAR(H496)+1,YEAR(H496)),VLOOKUP(MONTH(H496),index!$D$2:$G$13,3,0),DAY(H496)),
IF(E496="halfyearly",DATE(IF(MONTH(H496)&gt;=7,YEAR(H496)+1,YEAR(H496)),VLOOKUP(MONTH(H496),index!$D$2:$G$13,4,0),DAY(H496)),
DATE(YEAR(H496)+1,MONTH(H496),DAY(H496)))))-H496))+H496)</f>
        <v>42823</v>
      </c>
      <c r="J496" s="9" t="str">
        <f t="shared" si="64"/>
        <v>2017-03</v>
      </c>
      <c r="K496" s="11">
        <f t="shared" si="65"/>
        <v>1227.1328956032862</v>
      </c>
      <c r="L496" s="11">
        <f t="shared" si="66"/>
        <v>74.707876890493097</v>
      </c>
      <c r="M496" s="11">
        <f>IF(A496="","",VLOOKUP(E496,index!$A$1:$B$6,2,0)*K496*G496)</f>
        <v>4.2831981068454432</v>
      </c>
      <c r="N496" s="11">
        <f>IF(A496="","",-PMT(G496*VLOOKUP(E496,index!$A$1:$B$6,2,0),C496,F496,0,0))</f>
        <v>78.991074997338544</v>
      </c>
      <c r="O496" s="11">
        <f t="shared" si="67"/>
        <v>1152.4250187127932</v>
      </c>
      <c r="P496" s="11">
        <f t="shared" si="62"/>
        <v>1152.4250187127932</v>
      </c>
      <c r="Q496" s="14"/>
    </row>
    <row r="497" spans="1:17" x14ac:dyDescent="0.25">
      <c r="A497" s="9">
        <f>IF(A496="","",IF(B496&lt;C496,A496,IF(A496=MAX('entry data'!$B$8:$B$507),"",A496+1)))</f>
        <v>4</v>
      </c>
      <c r="B497" s="9">
        <f t="shared" si="63"/>
        <v>298</v>
      </c>
      <c r="C497" s="9">
        <f>IF(ISERROR(VLOOKUP(A497,'entry data'!B:G,6,0)),"",VLOOKUP(A497,'entry data'!B:G,6,0))</f>
        <v>312</v>
      </c>
      <c r="D497" s="9" t="str">
        <f>IF(ISERROR(VLOOKUP(A497,'entry data'!B:C,2,0)),"",VLOOKUP(A497,'entry data'!B:C,2,0))</f>
        <v>Consolidation Loan</v>
      </c>
      <c r="E497" s="9" t="str">
        <f>IF(ISERROR(VLOOKUP(A497,'entry data'!B:E,4,0)),"",VLOOKUP(A497,'entry data'!B:E,4,0))</f>
        <v>weekly</v>
      </c>
      <c r="F497" s="11">
        <f>IF(A497="","",IF(ISERROR(VLOOKUP(A497,'entry data'!B:F,5,0)),"",VLOOKUP(A497,'entry data'!B:F,5,0)))</f>
        <v>15000</v>
      </c>
      <c r="G497" s="12">
        <f>IF(A497="","",IF(ISERROR(VLOOKUP(A497,'entry data'!B:I,8,0)),"",VLOOKUP(A497,'entry data'!B:I,7,0)))</f>
        <v>0.182</v>
      </c>
      <c r="H497" s="13">
        <f>IF(A497="","",IF(B497=1,VLOOKUP(A497,'entry data'!B:D,3,0),I496))</f>
        <v>42823</v>
      </c>
      <c r="I497" s="14">
        <f>IF(A497="","",IF(E497="weekly",7,IF(E497="fortnightly",14,IF(E497="monthly",DATE(IF(MONTH(H497)=12,YEAR(H497)+1,YEAR(H497)),VLOOKUP(MONTH(H497),index!$D$2:$G$13,2,0),DAY(H497)),
IF(E497="quarterly",DATE(IF(MONTH(H497)&gt;=10,YEAR(H497)+1,YEAR(H497)),VLOOKUP(MONTH(H497),index!$D$2:$G$13,3,0),DAY(H497)),
IF(E497="halfyearly",DATE(IF(MONTH(H497)&gt;=7,YEAR(H497)+1,YEAR(H497)),VLOOKUP(MONTH(H497),index!$D$2:$G$13,4,0),DAY(H497)),
DATE(YEAR(H497)+1,MONTH(H497),DAY(H497)))))-H497))+H497)</f>
        <v>42830</v>
      </c>
      <c r="J497" s="9" t="str">
        <f t="shared" si="64"/>
        <v>2017-04</v>
      </c>
      <c r="K497" s="11">
        <f t="shared" si="65"/>
        <v>1152.4250187127932</v>
      </c>
      <c r="L497" s="11">
        <f t="shared" si="66"/>
        <v>74.968638082708139</v>
      </c>
      <c r="M497" s="11">
        <f>IF(A497="","",VLOOKUP(E497,index!$A$1:$B$6,2,0)*K497*G497)</f>
        <v>4.0224369146304069</v>
      </c>
      <c r="N497" s="11">
        <f>IF(A497="","",-PMT(G497*VLOOKUP(E497,index!$A$1:$B$6,2,0),C497,F497,0,0))</f>
        <v>78.991074997338544</v>
      </c>
      <c r="O497" s="11">
        <f t="shared" si="67"/>
        <v>1077.4563806300851</v>
      </c>
      <c r="P497" s="11">
        <f t="shared" si="62"/>
        <v>0</v>
      </c>
      <c r="Q497" s="14"/>
    </row>
    <row r="498" spans="1:17" x14ac:dyDescent="0.25">
      <c r="A498" s="9">
        <f>IF(A497="","",IF(B497&lt;C497,A497,IF(A497=MAX('entry data'!$B$8:$B$507),"",A497+1)))</f>
        <v>4</v>
      </c>
      <c r="B498" s="9">
        <f t="shared" si="63"/>
        <v>299</v>
      </c>
      <c r="C498" s="9">
        <f>IF(ISERROR(VLOOKUP(A498,'entry data'!B:G,6,0)),"",VLOOKUP(A498,'entry data'!B:G,6,0))</f>
        <v>312</v>
      </c>
      <c r="D498" s="9" t="str">
        <f>IF(ISERROR(VLOOKUP(A498,'entry data'!B:C,2,0)),"",VLOOKUP(A498,'entry data'!B:C,2,0))</f>
        <v>Consolidation Loan</v>
      </c>
      <c r="E498" s="9" t="str">
        <f>IF(ISERROR(VLOOKUP(A498,'entry data'!B:E,4,0)),"",VLOOKUP(A498,'entry data'!B:E,4,0))</f>
        <v>weekly</v>
      </c>
      <c r="F498" s="11">
        <f>IF(A498="","",IF(ISERROR(VLOOKUP(A498,'entry data'!B:F,5,0)),"",VLOOKUP(A498,'entry data'!B:F,5,0)))</f>
        <v>15000</v>
      </c>
      <c r="G498" s="12">
        <f>IF(A498="","",IF(ISERROR(VLOOKUP(A498,'entry data'!B:I,8,0)),"",VLOOKUP(A498,'entry data'!B:I,7,0)))</f>
        <v>0.182</v>
      </c>
      <c r="H498" s="13">
        <f>IF(A498="","",IF(B498=1,VLOOKUP(A498,'entry data'!B:D,3,0),I497))</f>
        <v>42830</v>
      </c>
      <c r="I498" s="14">
        <f>IF(A498="","",IF(E498="weekly",7,IF(E498="fortnightly",14,IF(E498="monthly",DATE(IF(MONTH(H498)=12,YEAR(H498)+1,YEAR(H498)),VLOOKUP(MONTH(H498),index!$D$2:$G$13,2,0),DAY(H498)),
IF(E498="quarterly",DATE(IF(MONTH(H498)&gt;=10,YEAR(H498)+1,YEAR(H498)),VLOOKUP(MONTH(H498),index!$D$2:$G$13,3,0),DAY(H498)),
IF(E498="halfyearly",DATE(IF(MONTH(H498)&gt;=7,YEAR(H498)+1,YEAR(H498)),VLOOKUP(MONTH(H498),index!$D$2:$G$13,4,0),DAY(H498)),
DATE(YEAR(H498)+1,MONTH(H498),DAY(H498)))))-H498))+H498)</f>
        <v>42837</v>
      </c>
      <c r="J498" s="9" t="str">
        <f t="shared" si="64"/>
        <v>2017-04</v>
      </c>
      <c r="K498" s="11">
        <f t="shared" si="65"/>
        <v>1077.4563806300851</v>
      </c>
      <c r="L498" s="11">
        <f t="shared" si="66"/>
        <v>75.230309438646131</v>
      </c>
      <c r="M498" s="11">
        <f>IF(A498="","",VLOOKUP(E498,index!$A$1:$B$6,2,0)*K498*G498)</f>
        <v>3.7607655586924063</v>
      </c>
      <c r="N498" s="11">
        <f>IF(A498="","",-PMT(G498*VLOOKUP(E498,index!$A$1:$B$6,2,0),C498,F498,0,0))</f>
        <v>78.991074997338544</v>
      </c>
      <c r="O498" s="11">
        <f t="shared" si="67"/>
        <v>1002.2260711914389</v>
      </c>
      <c r="P498" s="11">
        <f t="shared" si="62"/>
        <v>0</v>
      </c>
      <c r="Q498" s="14"/>
    </row>
    <row r="499" spans="1:17" x14ac:dyDescent="0.25">
      <c r="A499" s="9">
        <f>IF(A498="","",IF(B498&lt;C498,A498,IF(A498=MAX('entry data'!$B$8:$B$507),"",A498+1)))</f>
        <v>4</v>
      </c>
      <c r="B499" s="9">
        <f t="shared" si="63"/>
        <v>300</v>
      </c>
      <c r="C499" s="9">
        <f>IF(ISERROR(VLOOKUP(A499,'entry data'!B:G,6,0)),"",VLOOKUP(A499,'entry data'!B:G,6,0))</f>
        <v>312</v>
      </c>
      <c r="D499" s="9" t="str">
        <f>IF(ISERROR(VLOOKUP(A499,'entry data'!B:C,2,0)),"",VLOOKUP(A499,'entry data'!B:C,2,0))</f>
        <v>Consolidation Loan</v>
      </c>
      <c r="E499" s="9" t="str">
        <f>IF(ISERROR(VLOOKUP(A499,'entry data'!B:E,4,0)),"",VLOOKUP(A499,'entry data'!B:E,4,0))</f>
        <v>weekly</v>
      </c>
      <c r="F499" s="11">
        <f>IF(A499="","",IF(ISERROR(VLOOKUP(A499,'entry data'!B:F,5,0)),"",VLOOKUP(A499,'entry data'!B:F,5,0)))</f>
        <v>15000</v>
      </c>
      <c r="G499" s="12">
        <f>IF(A499="","",IF(ISERROR(VLOOKUP(A499,'entry data'!B:I,8,0)),"",VLOOKUP(A499,'entry data'!B:I,7,0)))</f>
        <v>0.182</v>
      </c>
      <c r="H499" s="13">
        <f>IF(A499="","",IF(B499=1,VLOOKUP(A499,'entry data'!B:D,3,0),I498))</f>
        <v>42837</v>
      </c>
      <c r="I499" s="14">
        <f>IF(A499="","",IF(E499="weekly",7,IF(E499="fortnightly",14,IF(E499="monthly",DATE(IF(MONTH(H499)=12,YEAR(H499)+1,YEAR(H499)),VLOOKUP(MONTH(H499),index!$D$2:$G$13,2,0),DAY(H499)),
IF(E499="quarterly",DATE(IF(MONTH(H499)&gt;=10,YEAR(H499)+1,YEAR(H499)),VLOOKUP(MONTH(H499),index!$D$2:$G$13,3,0),DAY(H499)),
IF(E499="halfyearly",DATE(IF(MONTH(H499)&gt;=7,YEAR(H499)+1,YEAR(H499)),VLOOKUP(MONTH(H499),index!$D$2:$G$13,4,0),DAY(H499)),
DATE(YEAR(H499)+1,MONTH(H499),DAY(H499)))))-H499))+H499)</f>
        <v>42844</v>
      </c>
      <c r="J499" s="9" t="str">
        <f t="shared" si="64"/>
        <v>2017-04</v>
      </c>
      <c r="K499" s="11">
        <f t="shared" si="65"/>
        <v>1002.2260711914389</v>
      </c>
      <c r="L499" s="11">
        <f t="shared" si="66"/>
        <v>75.49289413515254</v>
      </c>
      <c r="M499" s="11">
        <f>IF(A499="","",VLOOKUP(E499,index!$A$1:$B$6,2,0)*K499*G499)</f>
        <v>3.4981808621860084</v>
      </c>
      <c r="N499" s="11">
        <f>IF(A499="","",-PMT(G499*VLOOKUP(E499,index!$A$1:$B$6,2,0),C499,F499,0,0))</f>
        <v>78.991074997338544</v>
      </c>
      <c r="O499" s="11">
        <f t="shared" si="67"/>
        <v>926.73317705628642</v>
      </c>
      <c r="P499" s="11">
        <f t="shared" si="62"/>
        <v>0</v>
      </c>
      <c r="Q499" s="14"/>
    </row>
    <row r="500" spans="1:17" x14ac:dyDescent="0.25">
      <c r="A500" s="9">
        <f>IF(A499="","",IF(B499&lt;C499,A499,IF(A499=MAX('entry data'!$B$8:$B$507),"",A499+1)))</f>
        <v>4</v>
      </c>
      <c r="B500" s="9">
        <f t="shared" si="63"/>
        <v>301</v>
      </c>
      <c r="C500" s="9">
        <f>IF(ISERROR(VLOOKUP(A500,'entry data'!B:G,6,0)),"",VLOOKUP(A500,'entry data'!B:G,6,0))</f>
        <v>312</v>
      </c>
      <c r="D500" s="9" t="str">
        <f>IF(ISERROR(VLOOKUP(A500,'entry data'!B:C,2,0)),"",VLOOKUP(A500,'entry data'!B:C,2,0))</f>
        <v>Consolidation Loan</v>
      </c>
      <c r="E500" s="9" t="str">
        <f>IF(ISERROR(VLOOKUP(A500,'entry data'!B:E,4,0)),"",VLOOKUP(A500,'entry data'!B:E,4,0))</f>
        <v>weekly</v>
      </c>
      <c r="F500" s="11">
        <f>IF(A500="","",IF(ISERROR(VLOOKUP(A500,'entry data'!B:F,5,0)),"",VLOOKUP(A500,'entry data'!B:F,5,0)))</f>
        <v>15000</v>
      </c>
      <c r="G500" s="12">
        <f>IF(A500="","",IF(ISERROR(VLOOKUP(A500,'entry data'!B:I,8,0)),"",VLOOKUP(A500,'entry data'!B:I,7,0)))</f>
        <v>0.182</v>
      </c>
      <c r="H500" s="13">
        <f>IF(A500="","",IF(B500=1,VLOOKUP(A500,'entry data'!B:D,3,0),I499))</f>
        <v>42844</v>
      </c>
      <c r="I500" s="14">
        <f>IF(A500="","",IF(E500="weekly",7,IF(E500="fortnightly",14,IF(E500="monthly",DATE(IF(MONTH(H500)=12,YEAR(H500)+1,YEAR(H500)),VLOOKUP(MONTH(H500),index!$D$2:$G$13,2,0),DAY(H500)),
IF(E500="quarterly",DATE(IF(MONTH(H500)&gt;=10,YEAR(H500)+1,YEAR(H500)),VLOOKUP(MONTH(H500),index!$D$2:$G$13,3,0),DAY(H500)),
IF(E500="halfyearly",DATE(IF(MONTH(H500)&gt;=7,YEAR(H500)+1,YEAR(H500)),VLOOKUP(MONTH(H500),index!$D$2:$G$13,4,0),DAY(H500)),
DATE(YEAR(H500)+1,MONTH(H500),DAY(H500)))))-H500))+H500)</f>
        <v>42851</v>
      </c>
      <c r="J500" s="9" t="str">
        <f t="shared" si="64"/>
        <v>2017-04</v>
      </c>
      <c r="K500" s="11">
        <f t="shared" si="65"/>
        <v>926.73317705628642</v>
      </c>
      <c r="L500" s="11">
        <f t="shared" si="66"/>
        <v>75.756395360161264</v>
      </c>
      <c r="M500" s="11">
        <f>IF(A500="","",VLOOKUP(E500,index!$A$1:$B$6,2,0)*K500*G500)</f>
        <v>3.234679637177285</v>
      </c>
      <c r="N500" s="11">
        <f>IF(A500="","",-PMT(G500*VLOOKUP(E500,index!$A$1:$B$6,2,0),C500,F500,0,0))</f>
        <v>78.991074997338544</v>
      </c>
      <c r="O500" s="11">
        <f t="shared" si="67"/>
        <v>850.97678169612516</v>
      </c>
      <c r="P500" s="11">
        <f t="shared" si="62"/>
        <v>850.97678169612516</v>
      </c>
      <c r="Q500" s="14"/>
    </row>
    <row r="501" spans="1:17" x14ac:dyDescent="0.25">
      <c r="A501" s="9">
        <f>IF(A500="","",IF(B500&lt;C500,A500,IF(A500=MAX('entry data'!$B$8:$B$507),"",A500+1)))</f>
        <v>4</v>
      </c>
      <c r="B501" s="9">
        <f t="shared" si="63"/>
        <v>302</v>
      </c>
      <c r="C501" s="9">
        <f>IF(ISERROR(VLOOKUP(A501,'entry data'!B:G,6,0)),"",VLOOKUP(A501,'entry data'!B:G,6,0))</f>
        <v>312</v>
      </c>
      <c r="D501" s="9" t="str">
        <f>IF(ISERROR(VLOOKUP(A501,'entry data'!B:C,2,0)),"",VLOOKUP(A501,'entry data'!B:C,2,0))</f>
        <v>Consolidation Loan</v>
      </c>
      <c r="E501" s="9" t="str">
        <f>IF(ISERROR(VLOOKUP(A501,'entry data'!B:E,4,0)),"",VLOOKUP(A501,'entry data'!B:E,4,0))</f>
        <v>weekly</v>
      </c>
      <c r="F501" s="11">
        <f>IF(A501="","",IF(ISERROR(VLOOKUP(A501,'entry data'!B:F,5,0)),"",VLOOKUP(A501,'entry data'!B:F,5,0)))</f>
        <v>15000</v>
      </c>
      <c r="G501" s="12">
        <f>IF(A501="","",IF(ISERROR(VLOOKUP(A501,'entry data'!B:I,8,0)),"",VLOOKUP(A501,'entry data'!B:I,7,0)))</f>
        <v>0.182</v>
      </c>
      <c r="H501" s="13">
        <f>IF(A501="","",IF(B501=1,VLOOKUP(A501,'entry data'!B:D,3,0),I500))</f>
        <v>42851</v>
      </c>
      <c r="I501" s="14">
        <f>IF(A501="","",IF(E501="weekly",7,IF(E501="fortnightly",14,IF(E501="monthly",DATE(IF(MONTH(H501)=12,YEAR(H501)+1,YEAR(H501)),VLOOKUP(MONTH(H501),index!$D$2:$G$13,2,0),DAY(H501)),
IF(E501="quarterly",DATE(IF(MONTH(H501)&gt;=10,YEAR(H501)+1,YEAR(H501)),VLOOKUP(MONTH(H501),index!$D$2:$G$13,3,0),DAY(H501)),
IF(E501="halfyearly",DATE(IF(MONTH(H501)&gt;=7,YEAR(H501)+1,YEAR(H501)),VLOOKUP(MONTH(H501),index!$D$2:$G$13,4,0),DAY(H501)),
DATE(YEAR(H501)+1,MONTH(H501),DAY(H501)))))-H501))+H501)</f>
        <v>42858</v>
      </c>
      <c r="J501" s="9" t="str">
        <f t="shared" si="64"/>
        <v>2017-05</v>
      </c>
      <c r="K501" s="11">
        <f t="shared" si="65"/>
        <v>850.97678169612516</v>
      </c>
      <c r="L501" s="11">
        <f t="shared" si="66"/>
        <v>76.020816312733444</v>
      </c>
      <c r="M501" s="11">
        <f>IF(A501="","",VLOOKUP(E501,index!$A$1:$B$6,2,0)*K501*G501)</f>
        <v>2.9702586846051058</v>
      </c>
      <c r="N501" s="11">
        <f>IF(A501="","",-PMT(G501*VLOOKUP(E501,index!$A$1:$B$6,2,0),C501,F501,0,0))</f>
        <v>78.991074997338544</v>
      </c>
      <c r="O501" s="11">
        <f t="shared" si="67"/>
        <v>774.95596538339169</v>
      </c>
      <c r="P501" s="11">
        <f t="shared" si="62"/>
        <v>0</v>
      </c>
      <c r="Q501" s="14"/>
    </row>
    <row r="502" spans="1:17" x14ac:dyDescent="0.25">
      <c r="A502" s="9">
        <f>IF(A501="","",IF(B501&lt;C501,A501,IF(A501=MAX('entry data'!$B$8:$B$507),"",A501+1)))</f>
        <v>4</v>
      </c>
      <c r="B502" s="9">
        <f t="shared" si="63"/>
        <v>303</v>
      </c>
      <c r="C502" s="9">
        <f>IF(ISERROR(VLOOKUP(A502,'entry data'!B:G,6,0)),"",VLOOKUP(A502,'entry data'!B:G,6,0))</f>
        <v>312</v>
      </c>
      <c r="D502" s="9" t="str">
        <f>IF(ISERROR(VLOOKUP(A502,'entry data'!B:C,2,0)),"",VLOOKUP(A502,'entry data'!B:C,2,0))</f>
        <v>Consolidation Loan</v>
      </c>
      <c r="E502" s="9" t="str">
        <f>IF(ISERROR(VLOOKUP(A502,'entry data'!B:E,4,0)),"",VLOOKUP(A502,'entry data'!B:E,4,0))</f>
        <v>weekly</v>
      </c>
      <c r="F502" s="11">
        <f>IF(A502="","",IF(ISERROR(VLOOKUP(A502,'entry data'!B:F,5,0)),"",VLOOKUP(A502,'entry data'!B:F,5,0)))</f>
        <v>15000</v>
      </c>
      <c r="G502" s="12">
        <f>IF(A502="","",IF(ISERROR(VLOOKUP(A502,'entry data'!B:I,8,0)),"",VLOOKUP(A502,'entry data'!B:I,7,0)))</f>
        <v>0.182</v>
      </c>
      <c r="H502" s="13">
        <f>IF(A502="","",IF(B502=1,VLOOKUP(A502,'entry data'!B:D,3,0),I501))</f>
        <v>42858</v>
      </c>
      <c r="I502" s="14">
        <f>IF(A502="","",IF(E502="weekly",7,IF(E502="fortnightly",14,IF(E502="monthly",DATE(IF(MONTH(H502)=12,YEAR(H502)+1,YEAR(H502)),VLOOKUP(MONTH(H502),index!$D$2:$G$13,2,0),DAY(H502)),
IF(E502="quarterly",DATE(IF(MONTH(H502)&gt;=10,YEAR(H502)+1,YEAR(H502)),VLOOKUP(MONTH(H502),index!$D$2:$G$13,3,0),DAY(H502)),
IF(E502="halfyearly",DATE(IF(MONTH(H502)&gt;=7,YEAR(H502)+1,YEAR(H502)),VLOOKUP(MONTH(H502),index!$D$2:$G$13,4,0),DAY(H502)),
DATE(YEAR(H502)+1,MONTH(H502),DAY(H502)))))-H502))+H502)</f>
        <v>42865</v>
      </c>
      <c r="J502" s="9" t="str">
        <f t="shared" si="64"/>
        <v>2017-05</v>
      </c>
      <c r="K502" s="11">
        <f t="shared" si="65"/>
        <v>774.95596538339169</v>
      </c>
      <c r="L502" s="11">
        <f t="shared" si="66"/>
        <v>76.286160203096244</v>
      </c>
      <c r="M502" s="11">
        <f>IF(A502="","",VLOOKUP(E502,index!$A$1:$B$6,2,0)*K502*G502)</f>
        <v>2.704914794242304</v>
      </c>
      <c r="N502" s="11">
        <f>IF(A502="","",-PMT(G502*VLOOKUP(E502,index!$A$1:$B$6,2,0),C502,F502,0,0))</f>
        <v>78.991074997338544</v>
      </c>
      <c r="O502" s="11">
        <f t="shared" si="67"/>
        <v>698.6698051802955</v>
      </c>
      <c r="P502" s="11">
        <f t="shared" si="62"/>
        <v>0</v>
      </c>
      <c r="Q502" s="14"/>
    </row>
    <row r="503" spans="1:17" x14ac:dyDescent="0.25">
      <c r="A503" s="9">
        <f>IF(A502="","",IF(B502&lt;C502,A502,IF(A502=MAX('entry data'!$B$8:$B$507),"",A502+1)))</f>
        <v>4</v>
      </c>
      <c r="B503" s="9">
        <f t="shared" si="63"/>
        <v>304</v>
      </c>
      <c r="C503" s="9">
        <f>IF(ISERROR(VLOOKUP(A503,'entry data'!B:G,6,0)),"",VLOOKUP(A503,'entry data'!B:G,6,0))</f>
        <v>312</v>
      </c>
      <c r="D503" s="9" t="str">
        <f>IF(ISERROR(VLOOKUP(A503,'entry data'!B:C,2,0)),"",VLOOKUP(A503,'entry data'!B:C,2,0))</f>
        <v>Consolidation Loan</v>
      </c>
      <c r="E503" s="9" t="str">
        <f>IF(ISERROR(VLOOKUP(A503,'entry data'!B:E,4,0)),"",VLOOKUP(A503,'entry data'!B:E,4,0))</f>
        <v>weekly</v>
      </c>
      <c r="F503" s="11">
        <f>IF(A503="","",IF(ISERROR(VLOOKUP(A503,'entry data'!B:F,5,0)),"",VLOOKUP(A503,'entry data'!B:F,5,0)))</f>
        <v>15000</v>
      </c>
      <c r="G503" s="12">
        <f>IF(A503="","",IF(ISERROR(VLOOKUP(A503,'entry data'!B:I,8,0)),"",VLOOKUP(A503,'entry data'!B:I,7,0)))</f>
        <v>0.182</v>
      </c>
      <c r="H503" s="13">
        <f>IF(A503="","",IF(B503=1,VLOOKUP(A503,'entry data'!B:D,3,0),I502))</f>
        <v>42865</v>
      </c>
      <c r="I503" s="14">
        <f>IF(A503="","",IF(E503="weekly",7,IF(E503="fortnightly",14,IF(E503="monthly",DATE(IF(MONTH(H503)=12,YEAR(H503)+1,YEAR(H503)),VLOOKUP(MONTH(H503),index!$D$2:$G$13,2,0),DAY(H503)),
IF(E503="quarterly",DATE(IF(MONTH(H503)&gt;=10,YEAR(H503)+1,YEAR(H503)),VLOOKUP(MONTH(H503),index!$D$2:$G$13,3,0),DAY(H503)),
IF(E503="halfyearly",DATE(IF(MONTH(H503)&gt;=7,YEAR(H503)+1,YEAR(H503)),VLOOKUP(MONTH(H503),index!$D$2:$G$13,4,0),DAY(H503)),
DATE(YEAR(H503)+1,MONTH(H503),DAY(H503)))))-H503))+H503)</f>
        <v>42872</v>
      </c>
      <c r="J503" s="9" t="str">
        <f t="shared" si="64"/>
        <v>2017-05</v>
      </c>
      <c r="K503" s="11">
        <f t="shared" si="65"/>
        <v>698.6698051802955</v>
      </c>
      <c r="L503" s="11">
        <f t="shared" si="66"/>
        <v>76.552430252681845</v>
      </c>
      <c r="M503" s="11">
        <f>IF(A503="","",VLOOKUP(E503,index!$A$1:$B$6,2,0)*K503*G503)</f>
        <v>2.4386447446567026</v>
      </c>
      <c r="N503" s="11">
        <f>IF(A503="","",-PMT(G503*VLOOKUP(E503,index!$A$1:$B$6,2,0),C503,F503,0,0))</f>
        <v>78.991074997338544</v>
      </c>
      <c r="O503" s="11">
        <f t="shared" si="67"/>
        <v>622.1173749276137</v>
      </c>
      <c r="P503" s="11">
        <f t="shared" si="62"/>
        <v>0</v>
      </c>
      <c r="Q503" s="14"/>
    </row>
    <row r="504" spans="1:17" x14ac:dyDescent="0.25">
      <c r="A504" s="9">
        <f>IF(A503="","",IF(B503&lt;C503,A503,IF(A503=MAX('entry data'!$B$8:$B$507),"",A503+1)))</f>
        <v>4</v>
      </c>
      <c r="B504" s="9">
        <f t="shared" si="63"/>
        <v>305</v>
      </c>
      <c r="C504" s="9">
        <f>IF(ISERROR(VLOOKUP(A504,'entry data'!B:G,6,0)),"",VLOOKUP(A504,'entry data'!B:G,6,0))</f>
        <v>312</v>
      </c>
      <c r="D504" s="9" t="str">
        <f>IF(ISERROR(VLOOKUP(A504,'entry data'!B:C,2,0)),"",VLOOKUP(A504,'entry data'!B:C,2,0))</f>
        <v>Consolidation Loan</v>
      </c>
      <c r="E504" s="9" t="str">
        <f>IF(ISERROR(VLOOKUP(A504,'entry data'!B:E,4,0)),"",VLOOKUP(A504,'entry data'!B:E,4,0))</f>
        <v>weekly</v>
      </c>
      <c r="F504" s="11">
        <f>IF(A504="","",IF(ISERROR(VLOOKUP(A504,'entry data'!B:F,5,0)),"",VLOOKUP(A504,'entry data'!B:F,5,0)))</f>
        <v>15000</v>
      </c>
      <c r="G504" s="12">
        <f>IF(A504="","",IF(ISERROR(VLOOKUP(A504,'entry data'!B:I,8,0)),"",VLOOKUP(A504,'entry data'!B:I,7,0)))</f>
        <v>0.182</v>
      </c>
      <c r="H504" s="13">
        <f>IF(A504="","",IF(B504=1,VLOOKUP(A504,'entry data'!B:D,3,0),I503))</f>
        <v>42872</v>
      </c>
      <c r="I504" s="14">
        <f>IF(A504="","",IF(E504="weekly",7,IF(E504="fortnightly",14,IF(E504="monthly",DATE(IF(MONTH(H504)=12,YEAR(H504)+1,YEAR(H504)),VLOOKUP(MONTH(H504),index!$D$2:$G$13,2,0),DAY(H504)),
IF(E504="quarterly",DATE(IF(MONTH(H504)&gt;=10,YEAR(H504)+1,YEAR(H504)),VLOOKUP(MONTH(H504),index!$D$2:$G$13,3,0),DAY(H504)),
IF(E504="halfyearly",DATE(IF(MONTH(H504)&gt;=7,YEAR(H504)+1,YEAR(H504)),VLOOKUP(MONTH(H504),index!$D$2:$G$13,4,0),DAY(H504)),
DATE(YEAR(H504)+1,MONTH(H504),DAY(H504)))))-H504))+H504)</f>
        <v>42879</v>
      </c>
      <c r="J504" s="9" t="str">
        <f t="shared" si="64"/>
        <v>2017-05</v>
      </c>
      <c r="K504" s="11">
        <f t="shared" si="65"/>
        <v>622.1173749276137</v>
      </c>
      <c r="L504" s="11">
        <f t="shared" si="66"/>
        <v>76.819629694166551</v>
      </c>
      <c r="M504" s="11">
        <f>IF(A504="","",VLOOKUP(E504,index!$A$1:$B$6,2,0)*K504*G504)</f>
        <v>2.1714453031719994</v>
      </c>
      <c r="N504" s="11">
        <f>IF(A504="","",-PMT(G504*VLOOKUP(E504,index!$A$1:$B$6,2,0),C504,F504,0,0))</f>
        <v>78.991074997338544</v>
      </c>
      <c r="O504" s="11">
        <f t="shared" si="67"/>
        <v>545.29774523344713</v>
      </c>
      <c r="P504" s="11">
        <f t="shared" si="62"/>
        <v>0</v>
      </c>
      <c r="Q504" s="14"/>
    </row>
    <row r="505" spans="1:17" x14ac:dyDescent="0.25">
      <c r="A505" s="9">
        <f>IF(A504="","",IF(B504&lt;C504,A504,IF(A504=MAX('entry data'!$B$8:$B$507),"",A504+1)))</f>
        <v>4</v>
      </c>
      <c r="B505" s="9">
        <f t="shared" si="63"/>
        <v>306</v>
      </c>
      <c r="C505" s="9">
        <f>IF(ISERROR(VLOOKUP(A505,'entry data'!B:G,6,0)),"",VLOOKUP(A505,'entry data'!B:G,6,0))</f>
        <v>312</v>
      </c>
      <c r="D505" s="9" t="str">
        <f>IF(ISERROR(VLOOKUP(A505,'entry data'!B:C,2,0)),"",VLOOKUP(A505,'entry data'!B:C,2,0))</f>
        <v>Consolidation Loan</v>
      </c>
      <c r="E505" s="9" t="str">
        <f>IF(ISERROR(VLOOKUP(A505,'entry data'!B:E,4,0)),"",VLOOKUP(A505,'entry data'!B:E,4,0))</f>
        <v>weekly</v>
      </c>
      <c r="F505" s="11">
        <f>IF(A505="","",IF(ISERROR(VLOOKUP(A505,'entry data'!B:F,5,0)),"",VLOOKUP(A505,'entry data'!B:F,5,0)))</f>
        <v>15000</v>
      </c>
      <c r="G505" s="12">
        <f>IF(A505="","",IF(ISERROR(VLOOKUP(A505,'entry data'!B:I,8,0)),"",VLOOKUP(A505,'entry data'!B:I,7,0)))</f>
        <v>0.182</v>
      </c>
      <c r="H505" s="13">
        <f>IF(A505="","",IF(B505=1,VLOOKUP(A505,'entry data'!B:D,3,0),I504))</f>
        <v>42879</v>
      </c>
      <c r="I505" s="14">
        <f>IF(A505="","",IF(E505="weekly",7,IF(E505="fortnightly",14,IF(E505="monthly",DATE(IF(MONTH(H505)=12,YEAR(H505)+1,YEAR(H505)),VLOOKUP(MONTH(H505),index!$D$2:$G$13,2,0),DAY(H505)),
IF(E505="quarterly",DATE(IF(MONTH(H505)&gt;=10,YEAR(H505)+1,YEAR(H505)),VLOOKUP(MONTH(H505),index!$D$2:$G$13,3,0),DAY(H505)),
IF(E505="halfyearly",DATE(IF(MONTH(H505)&gt;=7,YEAR(H505)+1,YEAR(H505)),VLOOKUP(MONTH(H505),index!$D$2:$G$13,4,0),DAY(H505)),
DATE(YEAR(H505)+1,MONTH(H505),DAY(H505)))))-H505))+H505)</f>
        <v>42886</v>
      </c>
      <c r="J505" s="9" t="str">
        <f t="shared" si="64"/>
        <v>2017-05</v>
      </c>
      <c r="K505" s="11">
        <f t="shared" si="65"/>
        <v>545.29774523344713</v>
      </c>
      <c r="L505" s="11">
        <f t="shared" si="66"/>
        <v>77.087761771510017</v>
      </c>
      <c r="M505" s="11">
        <f>IF(A505="","",VLOOKUP(E505,index!$A$1:$B$6,2,0)*K505*G505)</f>
        <v>1.903313225828525</v>
      </c>
      <c r="N505" s="11">
        <f>IF(A505="","",-PMT(G505*VLOOKUP(E505,index!$A$1:$B$6,2,0),C505,F505,0,0))</f>
        <v>78.991074997338544</v>
      </c>
      <c r="O505" s="11">
        <f t="shared" si="67"/>
        <v>468.2099834619371</v>
      </c>
      <c r="P505" s="11">
        <f t="shared" si="62"/>
        <v>468.2099834619371</v>
      </c>
      <c r="Q505" s="14"/>
    </row>
    <row r="506" spans="1:17" x14ac:dyDescent="0.25">
      <c r="A506" s="9">
        <f>IF(A505="","",IF(B505&lt;C505,A505,IF(A505=MAX('entry data'!$B$8:$B$507),"",A505+1)))</f>
        <v>4</v>
      </c>
      <c r="B506" s="9">
        <f t="shared" si="63"/>
        <v>307</v>
      </c>
      <c r="C506" s="9">
        <f>IF(ISERROR(VLOOKUP(A506,'entry data'!B:G,6,0)),"",VLOOKUP(A506,'entry data'!B:G,6,0))</f>
        <v>312</v>
      </c>
      <c r="D506" s="9" t="str">
        <f>IF(ISERROR(VLOOKUP(A506,'entry data'!B:C,2,0)),"",VLOOKUP(A506,'entry data'!B:C,2,0))</f>
        <v>Consolidation Loan</v>
      </c>
      <c r="E506" s="9" t="str">
        <f>IF(ISERROR(VLOOKUP(A506,'entry data'!B:E,4,0)),"",VLOOKUP(A506,'entry data'!B:E,4,0))</f>
        <v>weekly</v>
      </c>
      <c r="F506" s="11">
        <f>IF(A506="","",IF(ISERROR(VLOOKUP(A506,'entry data'!B:F,5,0)),"",VLOOKUP(A506,'entry data'!B:F,5,0)))</f>
        <v>15000</v>
      </c>
      <c r="G506" s="12">
        <f>IF(A506="","",IF(ISERROR(VLOOKUP(A506,'entry data'!B:I,8,0)),"",VLOOKUP(A506,'entry data'!B:I,7,0)))</f>
        <v>0.182</v>
      </c>
      <c r="H506" s="13">
        <f>IF(A506="","",IF(B506=1,VLOOKUP(A506,'entry data'!B:D,3,0),I505))</f>
        <v>42886</v>
      </c>
      <c r="I506" s="14">
        <f>IF(A506="","",IF(E506="weekly",7,IF(E506="fortnightly",14,IF(E506="monthly",DATE(IF(MONTH(H506)=12,YEAR(H506)+1,YEAR(H506)),VLOOKUP(MONTH(H506),index!$D$2:$G$13,2,0),DAY(H506)),
IF(E506="quarterly",DATE(IF(MONTH(H506)&gt;=10,YEAR(H506)+1,YEAR(H506)),VLOOKUP(MONTH(H506),index!$D$2:$G$13,3,0),DAY(H506)),
IF(E506="halfyearly",DATE(IF(MONTH(H506)&gt;=7,YEAR(H506)+1,YEAR(H506)),VLOOKUP(MONTH(H506),index!$D$2:$G$13,4,0),DAY(H506)),
DATE(YEAR(H506)+1,MONTH(H506),DAY(H506)))))-H506))+H506)</f>
        <v>42893</v>
      </c>
      <c r="J506" s="9" t="str">
        <f t="shared" si="64"/>
        <v>2017-06</v>
      </c>
      <c r="K506" s="11">
        <f t="shared" si="65"/>
        <v>468.2099834619371</v>
      </c>
      <c r="L506" s="11">
        <f t="shared" si="66"/>
        <v>77.35682973999468</v>
      </c>
      <c r="M506" s="11">
        <f>IF(A506="","",VLOOKUP(E506,index!$A$1:$B$6,2,0)*K506*G506)</f>
        <v>1.6342452573438571</v>
      </c>
      <c r="N506" s="11">
        <f>IF(A506="","",-PMT(G506*VLOOKUP(E506,index!$A$1:$B$6,2,0),C506,F506,0,0))</f>
        <v>78.991074997338544</v>
      </c>
      <c r="O506" s="11">
        <f t="shared" si="67"/>
        <v>390.85315372194242</v>
      </c>
      <c r="P506" s="11">
        <f t="shared" si="62"/>
        <v>0</v>
      </c>
      <c r="Q506" s="14"/>
    </row>
    <row r="507" spans="1:17" x14ac:dyDescent="0.25">
      <c r="A507" s="9">
        <f>IF(A506="","",IF(B506&lt;C506,A506,IF(A506=MAX('entry data'!$B$8:$B$507),"",A506+1)))</f>
        <v>4</v>
      </c>
      <c r="B507" s="9">
        <f t="shared" si="63"/>
        <v>308</v>
      </c>
      <c r="C507" s="9">
        <f>IF(ISERROR(VLOOKUP(A507,'entry data'!B:G,6,0)),"",VLOOKUP(A507,'entry data'!B:G,6,0))</f>
        <v>312</v>
      </c>
      <c r="D507" s="9" t="str">
        <f>IF(ISERROR(VLOOKUP(A507,'entry data'!B:C,2,0)),"",VLOOKUP(A507,'entry data'!B:C,2,0))</f>
        <v>Consolidation Loan</v>
      </c>
      <c r="E507" s="9" t="str">
        <f>IF(ISERROR(VLOOKUP(A507,'entry data'!B:E,4,0)),"",VLOOKUP(A507,'entry data'!B:E,4,0))</f>
        <v>weekly</v>
      </c>
      <c r="F507" s="11">
        <f>IF(A507="","",IF(ISERROR(VLOOKUP(A507,'entry data'!B:F,5,0)),"",VLOOKUP(A507,'entry data'!B:F,5,0)))</f>
        <v>15000</v>
      </c>
      <c r="G507" s="12">
        <f>IF(A507="","",IF(ISERROR(VLOOKUP(A507,'entry data'!B:I,8,0)),"",VLOOKUP(A507,'entry data'!B:I,7,0)))</f>
        <v>0.182</v>
      </c>
      <c r="H507" s="13">
        <f>IF(A507="","",IF(B507=1,VLOOKUP(A507,'entry data'!B:D,3,0),I506))</f>
        <v>42893</v>
      </c>
      <c r="I507" s="14">
        <f>IF(A507="","",IF(E507="weekly",7,IF(E507="fortnightly",14,IF(E507="monthly",DATE(IF(MONTH(H507)=12,YEAR(H507)+1,YEAR(H507)),VLOOKUP(MONTH(H507),index!$D$2:$G$13,2,0),DAY(H507)),
IF(E507="quarterly",DATE(IF(MONTH(H507)&gt;=10,YEAR(H507)+1,YEAR(H507)),VLOOKUP(MONTH(H507),index!$D$2:$G$13,3,0),DAY(H507)),
IF(E507="halfyearly",DATE(IF(MONTH(H507)&gt;=7,YEAR(H507)+1,YEAR(H507)),VLOOKUP(MONTH(H507),index!$D$2:$G$13,4,0),DAY(H507)),
DATE(YEAR(H507)+1,MONTH(H507),DAY(H507)))))-H507))+H507)</f>
        <v>42900</v>
      </c>
      <c r="J507" s="9" t="str">
        <f t="shared" si="64"/>
        <v>2017-06</v>
      </c>
      <c r="K507" s="11">
        <f t="shared" si="65"/>
        <v>390.85315372194242</v>
      </c>
      <c r="L507" s="11">
        <f t="shared" si="66"/>
        <v>77.626836866265236</v>
      </c>
      <c r="M507" s="11">
        <f>IF(A507="","",VLOOKUP(E507,index!$A$1:$B$6,2,0)*K507*G507)</f>
        <v>1.3642381310733005</v>
      </c>
      <c r="N507" s="11">
        <f>IF(A507="","",-PMT(G507*VLOOKUP(E507,index!$A$1:$B$6,2,0),C507,F507,0,0))</f>
        <v>78.991074997338544</v>
      </c>
      <c r="O507" s="11">
        <f t="shared" si="67"/>
        <v>313.22631685567717</v>
      </c>
      <c r="P507" s="11">
        <f t="shared" si="62"/>
        <v>0</v>
      </c>
      <c r="Q507" s="14"/>
    </row>
    <row r="508" spans="1:17" x14ac:dyDescent="0.25">
      <c r="A508" s="9">
        <f>IF(A507="","",IF(B507&lt;C507,A507,IF(A507=MAX('entry data'!$B$8:$B$507),"",A507+1)))</f>
        <v>4</v>
      </c>
      <c r="B508" s="9">
        <f t="shared" si="63"/>
        <v>309</v>
      </c>
      <c r="C508" s="9">
        <f>IF(ISERROR(VLOOKUP(A508,'entry data'!B:G,6,0)),"",VLOOKUP(A508,'entry data'!B:G,6,0))</f>
        <v>312</v>
      </c>
      <c r="D508" s="9" t="str">
        <f>IF(ISERROR(VLOOKUP(A508,'entry data'!B:C,2,0)),"",VLOOKUP(A508,'entry data'!B:C,2,0))</f>
        <v>Consolidation Loan</v>
      </c>
      <c r="E508" s="9" t="str">
        <f>IF(ISERROR(VLOOKUP(A508,'entry data'!B:E,4,0)),"",VLOOKUP(A508,'entry data'!B:E,4,0))</f>
        <v>weekly</v>
      </c>
      <c r="F508" s="11">
        <f>IF(A508="","",IF(ISERROR(VLOOKUP(A508,'entry data'!B:F,5,0)),"",VLOOKUP(A508,'entry data'!B:F,5,0)))</f>
        <v>15000</v>
      </c>
      <c r="G508" s="12">
        <f>IF(A508="","",IF(ISERROR(VLOOKUP(A508,'entry data'!B:I,8,0)),"",VLOOKUP(A508,'entry data'!B:I,7,0)))</f>
        <v>0.182</v>
      </c>
      <c r="H508" s="13">
        <f>IF(A508="","",IF(B508=1,VLOOKUP(A508,'entry data'!B:D,3,0),I507))</f>
        <v>42900</v>
      </c>
      <c r="I508" s="14">
        <f>IF(A508="","",IF(E508="weekly",7,IF(E508="fortnightly",14,IF(E508="monthly",DATE(IF(MONTH(H508)=12,YEAR(H508)+1,YEAR(H508)),VLOOKUP(MONTH(H508),index!$D$2:$G$13,2,0),DAY(H508)),
IF(E508="quarterly",DATE(IF(MONTH(H508)&gt;=10,YEAR(H508)+1,YEAR(H508)),VLOOKUP(MONTH(H508),index!$D$2:$G$13,3,0),DAY(H508)),
IF(E508="halfyearly",DATE(IF(MONTH(H508)&gt;=7,YEAR(H508)+1,YEAR(H508)),VLOOKUP(MONTH(H508),index!$D$2:$G$13,4,0),DAY(H508)),
DATE(YEAR(H508)+1,MONTH(H508),DAY(H508)))))-H508))+H508)</f>
        <v>42907</v>
      </c>
      <c r="J508" s="9" t="str">
        <f t="shared" si="64"/>
        <v>2017-06</v>
      </c>
      <c r="K508" s="11">
        <f t="shared" si="65"/>
        <v>313.22631685567717</v>
      </c>
      <c r="L508" s="11">
        <f t="shared" si="66"/>
        <v>77.89778642836832</v>
      </c>
      <c r="M508" s="11">
        <f>IF(A508="","",VLOOKUP(E508,index!$A$1:$B$6,2,0)*K508*G508)</f>
        <v>1.0932885689702265</v>
      </c>
      <c r="N508" s="11">
        <f>IF(A508="","",-PMT(G508*VLOOKUP(E508,index!$A$1:$B$6,2,0),C508,F508,0,0))</f>
        <v>78.991074997338544</v>
      </c>
      <c r="O508" s="11">
        <f t="shared" si="67"/>
        <v>235.32853042730886</v>
      </c>
      <c r="P508" s="11">
        <f t="shared" si="62"/>
        <v>0</v>
      </c>
      <c r="Q508" s="14"/>
    </row>
    <row r="509" spans="1:17" x14ac:dyDescent="0.25">
      <c r="A509" s="9">
        <f>IF(A508="","",IF(B508&lt;C508,A508,IF(A508=MAX('entry data'!$B$8:$B$507),"",A508+1)))</f>
        <v>4</v>
      </c>
      <c r="B509" s="9">
        <f t="shared" si="63"/>
        <v>310</v>
      </c>
      <c r="C509" s="9">
        <f>IF(ISERROR(VLOOKUP(A509,'entry data'!B:G,6,0)),"",VLOOKUP(A509,'entry data'!B:G,6,0))</f>
        <v>312</v>
      </c>
      <c r="D509" s="9" t="str">
        <f>IF(ISERROR(VLOOKUP(A509,'entry data'!B:C,2,0)),"",VLOOKUP(A509,'entry data'!B:C,2,0))</f>
        <v>Consolidation Loan</v>
      </c>
      <c r="E509" s="9" t="str">
        <f>IF(ISERROR(VLOOKUP(A509,'entry data'!B:E,4,0)),"",VLOOKUP(A509,'entry data'!B:E,4,0))</f>
        <v>weekly</v>
      </c>
      <c r="F509" s="11">
        <f>IF(A509="","",IF(ISERROR(VLOOKUP(A509,'entry data'!B:F,5,0)),"",VLOOKUP(A509,'entry data'!B:F,5,0)))</f>
        <v>15000</v>
      </c>
      <c r="G509" s="12">
        <f>IF(A509="","",IF(ISERROR(VLOOKUP(A509,'entry data'!B:I,8,0)),"",VLOOKUP(A509,'entry data'!B:I,7,0)))</f>
        <v>0.182</v>
      </c>
      <c r="H509" s="13">
        <f>IF(A509="","",IF(B509=1,VLOOKUP(A509,'entry data'!B:D,3,0),I508))</f>
        <v>42907</v>
      </c>
      <c r="I509" s="14">
        <f>IF(A509="","",IF(E509="weekly",7,IF(E509="fortnightly",14,IF(E509="monthly",DATE(IF(MONTH(H509)=12,YEAR(H509)+1,YEAR(H509)),VLOOKUP(MONTH(H509),index!$D$2:$G$13,2,0),DAY(H509)),
IF(E509="quarterly",DATE(IF(MONTH(H509)&gt;=10,YEAR(H509)+1,YEAR(H509)),VLOOKUP(MONTH(H509),index!$D$2:$G$13,3,0),DAY(H509)),
IF(E509="halfyearly",DATE(IF(MONTH(H509)&gt;=7,YEAR(H509)+1,YEAR(H509)),VLOOKUP(MONTH(H509),index!$D$2:$G$13,4,0),DAY(H509)),
DATE(YEAR(H509)+1,MONTH(H509),DAY(H509)))))-H509))+H509)</f>
        <v>42914</v>
      </c>
      <c r="J509" s="9" t="str">
        <f t="shared" si="64"/>
        <v>2017-06</v>
      </c>
      <c r="K509" s="11">
        <f t="shared" si="65"/>
        <v>235.32853042730886</v>
      </c>
      <c r="L509" s="11">
        <f t="shared" si="66"/>
        <v>78.169681715792265</v>
      </c>
      <c r="M509" s="11">
        <f>IF(A509="","",VLOOKUP(E509,index!$A$1:$B$6,2,0)*K509*G509)</f>
        <v>0.821393281546278</v>
      </c>
      <c r="N509" s="11">
        <f>IF(A509="","",-PMT(G509*VLOOKUP(E509,index!$A$1:$B$6,2,0),C509,F509,0,0))</f>
        <v>78.991074997338544</v>
      </c>
      <c r="O509" s="11">
        <f t="shared" si="67"/>
        <v>157.15884871151661</v>
      </c>
      <c r="P509" s="11">
        <f t="shared" si="62"/>
        <v>157.15884871151661</v>
      </c>
      <c r="Q509" s="14"/>
    </row>
    <row r="510" spans="1:17" x14ac:dyDescent="0.25">
      <c r="A510" s="9">
        <f>IF(A509="","",IF(B509&lt;C509,A509,IF(A509=MAX('entry data'!$B$8:$B$507),"",A509+1)))</f>
        <v>4</v>
      </c>
      <c r="B510" s="9">
        <f t="shared" si="63"/>
        <v>311</v>
      </c>
      <c r="C510" s="9">
        <f>IF(ISERROR(VLOOKUP(A510,'entry data'!B:G,6,0)),"",VLOOKUP(A510,'entry data'!B:G,6,0))</f>
        <v>312</v>
      </c>
      <c r="D510" s="9" t="str">
        <f>IF(ISERROR(VLOOKUP(A510,'entry data'!B:C,2,0)),"",VLOOKUP(A510,'entry data'!B:C,2,0))</f>
        <v>Consolidation Loan</v>
      </c>
      <c r="E510" s="9" t="str">
        <f>IF(ISERROR(VLOOKUP(A510,'entry data'!B:E,4,0)),"",VLOOKUP(A510,'entry data'!B:E,4,0))</f>
        <v>weekly</v>
      </c>
      <c r="F510" s="11">
        <f>IF(A510="","",IF(ISERROR(VLOOKUP(A510,'entry data'!B:F,5,0)),"",VLOOKUP(A510,'entry data'!B:F,5,0)))</f>
        <v>15000</v>
      </c>
      <c r="G510" s="12">
        <f>IF(A510="","",IF(ISERROR(VLOOKUP(A510,'entry data'!B:I,8,0)),"",VLOOKUP(A510,'entry data'!B:I,7,0)))</f>
        <v>0.182</v>
      </c>
      <c r="H510" s="13">
        <f>IF(A510="","",IF(B510=1,VLOOKUP(A510,'entry data'!B:D,3,0),I509))</f>
        <v>42914</v>
      </c>
      <c r="I510" s="14">
        <f>IF(A510="","",IF(E510="weekly",7,IF(E510="fortnightly",14,IF(E510="monthly",DATE(IF(MONTH(H510)=12,YEAR(H510)+1,YEAR(H510)),VLOOKUP(MONTH(H510),index!$D$2:$G$13,2,0),DAY(H510)),
IF(E510="quarterly",DATE(IF(MONTH(H510)&gt;=10,YEAR(H510)+1,YEAR(H510)),VLOOKUP(MONTH(H510),index!$D$2:$G$13,3,0),DAY(H510)),
IF(E510="halfyearly",DATE(IF(MONTH(H510)&gt;=7,YEAR(H510)+1,YEAR(H510)),VLOOKUP(MONTH(H510),index!$D$2:$G$13,4,0),DAY(H510)),
DATE(YEAR(H510)+1,MONTH(H510),DAY(H510)))))-H510))+H510)</f>
        <v>42921</v>
      </c>
      <c r="J510" s="9" t="str">
        <f t="shared" si="64"/>
        <v>2017-07</v>
      </c>
      <c r="K510" s="11">
        <f t="shared" si="65"/>
        <v>157.15884871151661</v>
      </c>
      <c r="L510" s="11">
        <f t="shared" si="66"/>
        <v>78.442526029507107</v>
      </c>
      <c r="M510" s="11">
        <f>IF(A510="","",VLOOKUP(E510,index!$A$1:$B$6,2,0)*K510*G510)</f>
        <v>0.54854896783143059</v>
      </c>
      <c r="N510" s="11">
        <f>IF(A510="","",-PMT(G510*VLOOKUP(E510,index!$A$1:$B$6,2,0),C510,F510,0,0))</f>
        <v>78.991074997338544</v>
      </c>
      <c r="O510" s="11">
        <f t="shared" si="67"/>
        <v>78.716322682009505</v>
      </c>
      <c r="P510" s="11">
        <f t="shared" si="62"/>
        <v>0</v>
      </c>
      <c r="Q510" s="14"/>
    </row>
    <row r="511" spans="1:17" x14ac:dyDescent="0.25">
      <c r="A511" s="9">
        <f>IF(A510="","",IF(B510&lt;C510,A510,IF(A510=MAX('entry data'!$B$8:$B$507),"",A510+1)))</f>
        <v>4</v>
      </c>
      <c r="B511" s="9">
        <f t="shared" si="63"/>
        <v>312</v>
      </c>
      <c r="C511" s="9">
        <f>IF(ISERROR(VLOOKUP(A511,'entry data'!B:G,6,0)),"",VLOOKUP(A511,'entry data'!B:G,6,0))</f>
        <v>312</v>
      </c>
      <c r="D511" s="9" t="str">
        <f>IF(ISERROR(VLOOKUP(A511,'entry data'!B:C,2,0)),"",VLOOKUP(A511,'entry data'!B:C,2,0))</f>
        <v>Consolidation Loan</v>
      </c>
      <c r="E511" s="9" t="str">
        <f>IF(ISERROR(VLOOKUP(A511,'entry data'!B:E,4,0)),"",VLOOKUP(A511,'entry data'!B:E,4,0))</f>
        <v>weekly</v>
      </c>
      <c r="F511" s="11">
        <f>IF(A511="","",IF(ISERROR(VLOOKUP(A511,'entry data'!B:F,5,0)),"",VLOOKUP(A511,'entry data'!B:F,5,0)))</f>
        <v>15000</v>
      </c>
      <c r="G511" s="12">
        <f>IF(A511="","",IF(ISERROR(VLOOKUP(A511,'entry data'!B:I,8,0)),"",VLOOKUP(A511,'entry data'!B:I,7,0)))</f>
        <v>0.182</v>
      </c>
      <c r="H511" s="13">
        <f>IF(A511="","",IF(B511=1,VLOOKUP(A511,'entry data'!B:D,3,0),I510))</f>
        <v>42921</v>
      </c>
      <c r="I511" s="14">
        <f>IF(A511="","",IF(E511="weekly",7,IF(E511="fortnightly",14,IF(E511="monthly",DATE(IF(MONTH(H511)=12,YEAR(H511)+1,YEAR(H511)),VLOOKUP(MONTH(H511),index!$D$2:$G$13,2,0),DAY(H511)),
IF(E511="quarterly",DATE(IF(MONTH(H511)&gt;=10,YEAR(H511)+1,YEAR(H511)),VLOOKUP(MONTH(H511),index!$D$2:$G$13,3,0),DAY(H511)),
IF(E511="halfyearly",DATE(IF(MONTH(H511)&gt;=7,YEAR(H511)+1,YEAR(H511)),VLOOKUP(MONTH(H511),index!$D$2:$G$13,4,0),DAY(H511)),
DATE(YEAR(H511)+1,MONTH(H511),DAY(H511)))))-H511))+H511)</f>
        <v>42928</v>
      </c>
      <c r="J511" s="9" t="str">
        <f t="shared" si="64"/>
        <v>2017-07</v>
      </c>
      <c r="K511" s="11">
        <f t="shared" si="65"/>
        <v>78.716322682009505</v>
      </c>
      <c r="L511" s="11">
        <f t="shared" si="66"/>
        <v>78.71632268200463</v>
      </c>
      <c r="M511" s="11">
        <f>IF(A511="","",VLOOKUP(E511,index!$A$1:$B$6,2,0)*K511*G511)</f>
        <v>0.27475231533391814</v>
      </c>
      <c r="N511" s="11">
        <f>IF(A511="","",-PMT(G511*VLOOKUP(E511,index!$A$1:$B$6,2,0),C511,F511,0,0))</f>
        <v>78.991074997338544</v>
      </c>
      <c r="O511" s="11">
        <f t="shared" si="67"/>
        <v>4.8743231673142873E-12</v>
      </c>
      <c r="P511" s="11">
        <f t="shared" si="62"/>
        <v>4.8743231673142873E-12</v>
      </c>
      <c r="Q511" s="14"/>
    </row>
    <row r="512" spans="1:17" x14ac:dyDescent="0.25">
      <c r="A512" s="9">
        <f>IF(A511="","",IF(B511&lt;C511,A511,IF(A511=MAX('entry data'!$B$8:$B$507),"",A511+1)))</f>
        <v>5</v>
      </c>
      <c r="B512" s="9">
        <f t="shared" si="63"/>
        <v>1</v>
      </c>
      <c r="C512" s="9">
        <f>IF(ISERROR(VLOOKUP(A512,'entry data'!B:G,6,0)),"",VLOOKUP(A512,'entry data'!B:G,6,0))</f>
        <v>40</v>
      </c>
      <c r="D512" s="9" t="str">
        <f>IF(ISERROR(VLOOKUP(A512,'entry data'!B:C,2,0)),"",VLOOKUP(A512,'entry data'!B:C,2,0))</f>
        <v>Mortgage</v>
      </c>
      <c r="E512" s="9" t="str">
        <f>IF(ISERROR(VLOOKUP(A512,'entry data'!B:E,4,0)),"",VLOOKUP(A512,'entry data'!B:E,4,0))</f>
        <v>quarterly</v>
      </c>
      <c r="F512" s="11">
        <f>IF(A512="","",IF(ISERROR(VLOOKUP(A512,'entry data'!B:F,5,0)),"",VLOOKUP(A512,'entry data'!B:F,5,0)))</f>
        <v>40000</v>
      </c>
      <c r="G512" s="12">
        <f>IF(A512="","",IF(ISERROR(VLOOKUP(A512,'entry data'!B:I,8,0)),"",VLOOKUP(A512,'entry data'!B:I,7,0)))</f>
        <v>5.6000000000000001E-2</v>
      </c>
      <c r="H512" s="13">
        <f>IF(A512="","",IF(B512=1,VLOOKUP(A512,'entry data'!B:D,3,0),I511))</f>
        <v>40422</v>
      </c>
      <c r="I512" s="14">
        <f>IF(A512="","",IF(E512="weekly",7,IF(E512="fortnightly",14,IF(E512="monthly",DATE(IF(MONTH(H512)=12,YEAR(H512)+1,YEAR(H512)),VLOOKUP(MONTH(H512),index!$D$2:$G$13,2,0),DAY(H512)),
IF(E512="quarterly",DATE(IF(MONTH(H512)&gt;=10,YEAR(H512)+1,YEAR(H512)),VLOOKUP(MONTH(H512),index!$D$2:$G$13,3,0),DAY(H512)),
IF(E512="halfyearly",DATE(IF(MONTH(H512)&gt;=7,YEAR(H512)+1,YEAR(H512)),VLOOKUP(MONTH(H512),index!$D$2:$G$13,4,0),DAY(H512)),
DATE(YEAR(H512)+1,MONTH(H512),DAY(H512)))))-H512))+H512)</f>
        <v>40513</v>
      </c>
      <c r="J512" s="9" t="str">
        <f t="shared" si="64"/>
        <v>2010-12</v>
      </c>
      <c r="K512" s="11">
        <f t="shared" si="65"/>
        <v>40000</v>
      </c>
      <c r="L512" s="11">
        <f t="shared" si="66"/>
        <v>752.80307909809403</v>
      </c>
      <c r="M512" s="11">
        <f>IF(A512="","",VLOOKUP(E512,index!$A$1:$B$6,2,0)*K512*G512)</f>
        <v>560</v>
      </c>
      <c r="N512" s="11">
        <f>IF(A512="","",-PMT(G512*VLOOKUP(E512,index!$A$1:$B$6,2,0),C512,F512,0,0))</f>
        <v>1312.803079098094</v>
      </c>
      <c r="O512" s="11">
        <f t="shared" si="67"/>
        <v>39247.196920901908</v>
      </c>
      <c r="P512" s="11">
        <f t="shared" si="62"/>
        <v>39247.196920901908</v>
      </c>
      <c r="Q512" s="14"/>
    </row>
    <row r="513" spans="1:17" x14ac:dyDescent="0.25">
      <c r="A513" s="9">
        <f>IF(A512="","",IF(B512&lt;C512,A512,IF(A512=MAX('entry data'!$B$8:$B$507),"",A512+1)))</f>
        <v>5</v>
      </c>
      <c r="B513" s="9">
        <f t="shared" si="63"/>
        <v>2</v>
      </c>
      <c r="C513" s="9">
        <f>IF(ISERROR(VLOOKUP(A513,'entry data'!B:G,6,0)),"",VLOOKUP(A513,'entry data'!B:G,6,0))</f>
        <v>40</v>
      </c>
      <c r="D513" s="9" t="str">
        <f>IF(ISERROR(VLOOKUP(A513,'entry data'!B:C,2,0)),"",VLOOKUP(A513,'entry data'!B:C,2,0))</f>
        <v>Mortgage</v>
      </c>
      <c r="E513" s="9" t="str">
        <f>IF(ISERROR(VLOOKUP(A513,'entry data'!B:E,4,0)),"",VLOOKUP(A513,'entry data'!B:E,4,0))</f>
        <v>quarterly</v>
      </c>
      <c r="F513" s="11">
        <f>IF(A513="","",IF(ISERROR(VLOOKUP(A513,'entry data'!B:F,5,0)),"",VLOOKUP(A513,'entry data'!B:F,5,0)))</f>
        <v>40000</v>
      </c>
      <c r="G513" s="12">
        <f>IF(A513="","",IF(ISERROR(VLOOKUP(A513,'entry data'!B:I,8,0)),"",VLOOKUP(A513,'entry data'!B:I,7,0)))</f>
        <v>5.6000000000000001E-2</v>
      </c>
      <c r="H513" s="13">
        <f>IF(A513="","",IF(B513=1,VLOOKUP(A513,'entry data'!B:D,3,0),I512))</f>
        <v>40513</v>
      </c>
      <c r="I513" s="14">
        <f>IF(A513="","",IF(E513="weekly",7,IF(E513="fortnightly",14,IF(E513="monthly",DATE(IF(MONTH(H513)=12,YEAR(H513)+1,YEAR(H513)),VLOOKUP(MONTH(H513),index!$D$2:$G$13,2,0),DAY(H513)),
IF(E513="quarterly",DATE(IF(MONTH(H513)&gt;=10,YEAR(H513)+1,YEAR(H513)),VLOOKUP(MONTH(H513),index!$D$2:$G$13,3,0),DAY(H513)),
IF(E513="halfyearly",DATE(IF(MONTH(H513)&gt;=7,YEAR(H513)+1,YEAR(H513)),VLOOKUP(MONTH(H513),index!$D$2:$G$13,4,0),DAY(H513)),
DATE(YEAR(H513)+1,MONTH(H513),DAY(H513)))))-H513))+H513)</f>
        <v>40603</v>
      </c>
      <c r="J513" s="9" t="str">
        <f t="shared" si="64"/>
        <v>2011-03</v>
      </c>
      <c r="K513" s="11">
        <f t="shared" si="65"/>
        <v>39247.196920901908</v>
      </c>
      <c r="L513" s="11">
        <f t="shared" si="66"/>
        <v>763.34232220546733</v>
      </c>
      <c r="M513" s="11">
        <f>IF(A513="","",VLOOKUP(E513,index!$A$1:$B$6,2,0)*K513*G513)</f>
        <v>549.4607568926267</v>
      </c>
      <c r="N513" s="11">
        <f>IF(A513="","",-PMT(G513*VLOOKUP(E513,index!$A$1:$B$6,2,0),C513,F513,0,0))</f>
        <v>1312.803079098094</v>
      </c>
      <c r="O513" s="11">
        <f t="shared" si="67"/>
        <v>38483.854598696438</v>
      </c>
      <c r="P513" s="11">
        <f t="shared" si="62"/>
        <v>38483.854598696438</v>
      </c>
      <c r="Q513" s="14"/>
    </row>
    <row r="514" spans="1:17" x14ac:dyDescent="0.25">
      <c r="A514" s="9">
        <f>IF(A513="","",IF(B513&lt;C513,A513,IF(A513=MAX('entry data'!$B$8:$B$507),"",A513+1)))</f>
        <v>5</v>
      </c>
      <c r="B514" s="9">
        <f t="shared" si="63"/>
        <v>3</v>
      </c>
      <c r="C514" s="9">
        <f>IF(ISERROR(VLOOKUP(A514,'entry data'!B:G,6,0)),"",VLOOKUP(A514,'entry data'!B:G,6,0))</f>
        <v>40</v>
      </c>
      <c r="D514" s="9" t="str">
        <f>IF(ISERROR(VLOOKUP(A514,'entry data'!B:C,2,0)),"",VLOOKUP(A514,'entry data'!B:C,2,0))</f>
        <v>Mortgage</v>
      </c>
      <c r="E514" s="9" t="str">
        <f>IF(ISERROR(VLOOKUP(A514,'entry data'!B:E,4,0)),"",VLOOKUP(A514,'entry data'!B:E,4,0))</f>
        <v>quarterly</v>
      </c>
      <c r="F514" s="11">
        <f>IF(A514="","",IF(ISERROR(VLOOKUP(A514,'entry data'!B:F,5,0)),"",VLOOKUP(A514,'entry data'!B:F,5,0)))</f>
        <v>40000</v>
      </c>
      <c r="G514" s="12">
        <f>IF(A514="","",IF(ISERROR(VLOOKUP(A514,'entry data'!B:I,8,0)),"",VLOOKUP(A514,'entry data'!B:I,7,0)))</f>
        <v>5.6000000000000001E-2</v>
      </c>
      <c r="H514" s="13">
        <f>IF(A514="","",IF(B514=1,VLOOKUP(A514,'entry data'!B:D,3,0),I513))</f>
        <v>40603</v>
      </c>
      <c r="I514" s="14">
        <f>IF(A514="","",IF(E514="weekly",7,IF(E514="fortnightly",14,IF(E514="monthly",DATE(IF(MONTH(H514)=12,YEAR(H514)+1,YEAR(H514)),VLOOKUP(MONTH(H514),index!$D$2:$G$13,2,0),DAY(H514)),
IF(E514="quarterly",DATE(IF(MONTH(H514)&gt;=10,YEAR(H514)+1,YEAR(H514)),VLOOKUP(MONTH(H514),index!$D$2:$G$13,3,0),DAY(H514)),
IF(E514="halfyearly",DATE(IF(MONTH(H514)&gt;=7,YEAR(H514)+1,YEAR(H514)),VLOOKUP(MONTH(H514),index!$D$2:$G$13,4,0),DAY(H514)),
DATE(YEAR(H514)+1,MONTH(H514),DAY(H514)))))-H514))+H514)</f>
        <v>40695</v>
      </c>
      <c r="J514" s="9" t="str">
        <f t="shared" si="64"/>
        <v>2011-06</v>
      </c>
      <c r="K514" s="11">
        <f t="shared" si="65"/>
        <v>38483.854598696438</v>
      </c>
      <c r="L514" s="11">
        <f t="shared" si="66"/>
        <v>774.02911471634388</v>
      </c>
      <c r="M514" s="11">
        <f>IF(A514="","",VLOOKUP(E514,index!$A$1:$B$6,2,0)*K514*G514)</f>
        <v>538.77396438175015</v>
      </c>
      <c r="N514" s="11">
        <f>IF(A514="","",-PMT(G514*VLOOKUP(E514,index!$A$1:$B$6,2,0),C514,F514,0,0))</f>
        <v>1312.803079098094</v>
      </c>
      <c r="O514" s="11">
        <f t="shared" si="67"/>
        <v>37709.825483980094</v>
      </c>
      <c r="P514" s="11">
        <f t="shared" si="62"/>
        <v>37709.825483980094</v>
      </c>
      <c r="Q514" s="14"/>
    </row>
    <row r="515" spans="1:17" x14ac:dyDescent="0.25">
      <c r="A515" s="9">
        <f>IF(A514="","",IF(B514&lt;C514,A514,IF(A514=MAX('entry data'!$B$8:$B$507),"",A514+1)))</f>
        <v>5</v>
      </c>
      <c r="B515" s="9">
        <f t="shared" si="63"/>
        <v>4</v>
      </c>
      <c r="C515" s="9">
        <f>IF(ISERROR(VLOOKUP(A515,'entry data'!B:G,6,0)),"",VLOOKUP(A515,'entry data'!B:G,6,0))</f>
        <v>40</v>
      </c>
      <c r="D515" s="9" t="str">
        <f>IF(ISERROR(VLOOKUP(A515,'entry data'!B:C,2,0)),"",VLOOKUP(A515,'entry data'!B:C,2,0))</f>
        <v>Mortgage</v>
      </c>
      <c r="E515" s="9" t="str">
        <f>IF(ISERROR(VLOOKUP(A515,'entry data'!B:E,4,0)),"",VLOOKUP(A515,'entry data'!B:E,4,0))</f>
        <v>quarterly</v>
      </c>
      <c r="F515" s="11">
        <f>IF(A515="","",IF(ISERROR(VLOOKUP(A515,'entry data'!B:F,5,0)),"",VLOOKUP(A515,'entry data'!B:F,5,0)))</f>
        <v>40000</v>
      </c>
      <c r="G515" s="12">
        <f>IF(A515="","",IF(ISERROR(VLOOKUP(A515,'entry data'!B:I,8,0)),"",VLOOKUP(A515,'entry data'!B:I,7,0)))</f>
        <v>5.6000000000000001E-2</v>
      </c>
      <c r="H515" s="13">
        <f>IF(A515="","",IF(B515=1,VLOOKUP(A515,'entry data'!B:D,3,0),I514))</f>
        <v>40695</v>
      </c>
      <c r="I515" s="14">
        <f>IF(A515="","",IF(E515="weekly",7,IF(E515="fortnightly",14,IF(E515="monthly",DATE(IF(MONTH(H515)=12,YEAR(H515)+1,YEAR(H515)),VLOOKUP(MONTH(H515),index!$D$2:$G$13,2,0),DAY(H515)),
IF(E515="quarterly",DATE(IF(MONTH(H515)&gt;=10,YEAR(H515)+1,YEAR(H515)),VLOOKUP(MONTH(H515),index!$D$2:$G$13,3,0),DAY(H515)),
IF(E515="halfyearly",DATE(IF(MONTH(H515)&gt;=7,YEAR(H515)+1,YEAR(H515)),VLOOKUP(MONTH(H515),index!$D$2:$G$13,4,0),DAY(H515)),
DATE(YEAR(H515)+1,MONTH(H515),DAY(H515)))))-H515))+H515)</f>
        <v>40787</v>
      </c>
      <c r="J515" s="9" t="str">
        <f t="shared" si="64"/>
        <v>2011-09</v>
      </c>
      <c r="K515" s="11">
        <f t="shared" si="65"/>
        <v>37709.825483980094</v>
      </c>
      <c r="L515" s="11">
        <f t="shared" si="66"/>
        <v>784.86552232237273</v>
      </c>
      <c r="M515" s="11">
        <f>IF(A515="","",VLOOKUP(E515,index!$A$1:$B$6,2,0)*K515*G515)</f>
        <v>527.9375567757213</v>
      </c>
      <c r="N515" s="11">
        <f>IF(A515="","",-PMT(G515*VLOOKUP(E515,index!$A$1:$B$6,2,0),C515,F515,0,0))</f>
        <v>1312.803079098094</v>
      </c>
      <c r="O515" s="11">
        <f t="shared" si="67"/>
        <v>36924.959961657718</v>
      </c>
      <c r="P515" s="11">
        <f t="shared" ref="P515:P578" si="68">IF(A515="","",IF(J515&lt;&gt;J516,O515,0))</f>
        <v>36924.959961657718</v>
      </c>
      <c r="Q515" s="14"/>
    </row>
    <row r="516" spans="1:17" x14ac:dyDescent="0.25">
      <c r="A516" s="9">
        <f>IF(A515="","",IF(B515&lt;C515,A515,IF(A515=MAX('entry data'!$B$8:$B$507),"",A515+1)))</f>
        <v>5</v>
      </c>
      <c r="B516" s="9">
        <f t="shared" si="63"/>
        <v>5</v>
      </c>
      <c r="C516" s="9">
        <f>IF(ISERROR(VLOOKUP(A516,'entry data'!B:G,6,0)),"",VLOOKUP(A516,'entry data'!B:G,6,0))</f>
        <v>40</v>
      </c>
      <c r="D516" s="9" t="str">
        <f>IF(ISERROR(VLOOKUP(A516,'entry data'!B:C,2,0)),"",VLOOKUP(A516,'entry data'!B:C,2,0))</f>
        <v>Mortgage</v>
      </c>
      <c r="E516" s="9" t="str">
        <f>IF(ISERROR(VLOOKUP(A516,'entry data'!B:E,4,0)),"",VLOOKUP(A516,'entry data'!B:E,4,0))</f>
        <v>quarterly</v>
      </c>
      <c r="F516" s="11">
        <f>IF(A516="","",IF(ISERROR(VLOOKUP(A516,'entry data'!B:F,5,0)),"",VLOOKUP(A516,'entry data'!B:F,5,0)))</f>
        <v>40000</v>
      </c>
      <c r="G516" s="12">
        <f>IF(A516="","",IF(ISERROR(VLOOKUP(A516,'entry data'!B:I,8,0)),"",VLOOKUP(A516,'entry data'!B:I,7,0)))</f>
        <v>5.6000000000000001E-2</v>
      </c>
      <c r="H516" s="13">
        <f>IF(A516="","",IF(B516=1,VLOOKUP(A516,'entry data'!B:D,3,0),I515))</f>
        <v>40787</v>
      </c>
      <c r="I516" s="14">
        <f>IF(A516="","",IF(E516="weekly",7,IF(E516="fortnightly",14,IF(E516="monthly",DATE(IF(MONTH(H516)=12,YEAR(H516)+1,YEAR(H516)),VLOOKUP(MONTH(H516),index!$D$2:$G$13,2,0),DAY(H516)),
IF(E516="quarterly",DATE(IF(MONTH(H516)&gt;=10,YEAR(H516)+1,YEAR(H516)),VLOOKUP(MONTH(H516),index!$D$2:$G$13,3,0),DAY(H516)),
IF(E516="halfyearly",DATE(IF(MONTH(H516)&gt;=7,YEAR(H516)+1,YEAR(H516)),VLOOKUP(MONTH(H516),index!$D$2:$G$13,4,0),DAY(H516)),
DATE(YEAR(H516)+1,MONTH(H516),DAY(H516)))))-H516))+H516)</f>
        <v>40878</v>
      </c>
      <c r="J516" s="9" t="str">
        <f t="shared" si="64"/>
        <v>2011-12</v>
      </c>
      <c r="K516" s="11">
        <f t="shared" si="65"/>
        <v>36924.959961657718</v>
      </c>
      <c r="L516" s="11">
        <f t="shared" si="66"/>
        <v>795.85363963488601</v>
      </c>
      <c r="M516" s="11">
        <f>IF(A516="","",VLOOKUP(E516,index!$A$1:$B$6,2,0)*K516*G516)</f>
        <v>516.94943946320802</v>
      </c>
      <c r="N516" s="11">
        <f>IF(A516="","",-PMT(G516*VLOOKUP(E516,index!$A$1:$B$6,2,0),C516,F516,0,0))</f>
        <v>1312.803079098094</v>
      </c>
      <c r="O516" s="11">
        <f t="shared" si="67"/>
        <v>36129.106322022832</v>
      </c>
      <c r="P516" s="11">
        <f t="shared" si="68"/>
        <v>36129.106322022832</v>
      </c>
      <c r="Q516" s="14"/>
    </row>
    <row r="517" spans="1:17" x14ac:dyDescent="0.25">
      <c r="A517" s="9">
        <f>IF(A516="","",IF(B516&lt;C516,A516,IF(A516=MAX('entry data'!$B$8:$B$507),"",A516+1)))</f>
        <v>5</v>
      </c>
      <c r="B517" s="9">
        <f t="shared" si="63"/>
        <v>6</v>
      </c>
      <c r="C517" s="9">
        <f>IF(ISERROR(VLOOKUP(A517,'entry data'!B:G,6,0)),"",VLOOKUP(A517,'entry data'!B:G,6,0))</f>
        <v>40</v>
      </c>
      <c r="D517" s="9" t="str">
        <f>IF(ISERROR(VLOOKUP(A517,'entry data'!B:C,2,0)),"",VLOOKUP(A517,'entry data'!B:C,2,0))</f>
        <v>Mortgage</v>
      </c>
      <c r="E517" s="9" t="str">
        <f>IF(ISERROR(VLOOKUP(A517,'entry data'!B:E,4,0)),"",VLOOKUP(A517,'entry data'!B:E,4,0))</f>
        <v>quarterly</v>
      </c>
      <c r="F517" s="11">
        <f>IF(A517="","",IF(ISERROR(VLOOKUP(A517,'entry data'!B:F,5,0)),"",VLOOKUP(A517,'entry data'!B:F,5,0)))</f>
        <v>40000</v>
      </c>
      <c r="G517" s="12">
        <f>IF(A517="","",IF(ISERROR(VLOOKUP(A517,'entry data'!B:I,8,0)),"",VLOOKUP(A517,'entry data'!B:I,7,0)))</f>
        <v>5.6000000000000001E-2</v>
      </c>
      <c r="H517" s="13">
        <f>IF(A517="","",IF(B517=1,VLOOKUP(A517,'entry data'!B:D,3,0),I516))</f>
        <v>40878</v>
      </c>
      <c r="I517" s="14">
        <f>IF(A517="","",IF(E517="weekly",7,IF(E517="fortnightly",14,IF(E517="monthly",DATE(IF(MONTH(H517)=12,YEAR(H517)+1,YEAR(H517)),VLOOKUP(MONTH(H517),index!$D$2:$G$13,2,0),DAY(H517)),
IF(E517="quarterly",DATE(IF(MONTH(H517)&gt;=10,YEAR(H517)+1,YEAR(H517)),VLOOKUP(MONTH(H517),index!$D$2:$G$13,3,0),DAY(H517)),
IF(E517="halfyearly",DATE(IF(MONTH(H517)&gt;=7,YEAR(H517)+1,YEAR(H517)),VLOOKUP(MONTH(H517),index!$D$2:$G$13,4,0),DAY(H517)),
DATE(YEAR(H517)+1,MONTH(H517),DAY(H517)))))-H517))+H517)</f>
        <v>40969</v>
      </c>
      <c r="J517" s="9" t="str">
        <f t="shared" si="64"/>
        <v>2012-03</v>
      </c>
      <c r="K517" s="11">
        <f t="shared" si="65"/>
        <v>36129.106322022832</v>
      </c>
      <c r="L517" s="11">
        <f t="shared" si="66"/>
        <v>806.99559058977434</v>
      </c>
      <c r="M517" s="11">
        <f>IF(A517="","",VLOOKUP(E517,index!$A$1:$B$6,2,0)*K517*G517)</f>
        <v>505.80748850831964</v>
      </c>
      <c r="N517" s="11">
        <f>IF(A517="","",-PMT(G517*VLOOKUP(E517,index!$A$1:$B$6,2,0),C517,F517,0,0))</f>
        <v>1312.803079098094</v>
      </c>
      <c r="O517" s="11">
        <f t="shared" si="67"/>
        <v>35322.110731433058</v>
      </c>
      <c r="P517" s="11">
        <f t="shared" si="68"/>
        <v>35322.110731433058</v>
      </c>
      <c r="Q517" s="14"/>
    </row>
    <row r="518" spans="1:17" x14ac:dyDescent="0.25">
      <c r="A518" s="9">
        <f>IF(A517="","",IF(B517&lt;C517,A517,IF(A517=MAX('entry data'!$B$8:$B$507),"",A517+1)))</f>
        <v>5</v>
      </c>
      <c r="B518" s="9">
        <f t="shared" si="63"/>
        <v>7</v>
      </c>
      <c r="C518" s="9">
        <f>IF(ISERROR(VLOOKUP(A518,'entry data'!B:G,6,0)),"",VLOOKUP(A518,'entry data'!B:G,6,0))</f>
        <v>40</v>
      </c>
      <c r="D518" s="9" t="str">
        <f>IF(ISERROR(VLOOKUP(A518,'entry data'!B:C,2,0)),"",VLOOKUP(A518,'entry data'!B:C,2,0))</f>
        <v>Mortgage</v>
      </c>
      <c r="E518" s="9" t="str">
        <f>IF(ISERROR(VLOOKUP(A518,'entry data'!B:E,4,0)),"",VLOOKUP(A518,'entry data'!B:E,4,0))</f>
        <v>quarterly</v>
      </c>
      <c r="F518" s="11">
        <f>IF(A518="","",IF(ISERROR(VLOOKUP(A518,'entry data'!B:F,5,0)),"",VLOOKUP(A518,'entry data'!B:F,5,0)))</f>
        <v>40000</v>
      </c>
      <c r="G518" s="12">
        <f>IF(A518="","",IF(ISERROR(VLOOKUP(A518,'entry data'!B:I,8,0)),"",VLOOKUP(A518,'entry data'!B:I,7,0)))</f>
        <v>5.6000000000000001E-2</v>
      </c>
      <c r="H518" s="13">
        <f>IF(A518="","",IF(B518=1,VLOOKUP(A518,'entry data'!B:D,3,0),I517))</f>
        <v>40969</v>
      </c>
      <c r="I518" s="14">
        <f>IF(A518="","",IF(E518="weekly",7,IF(E518="fortnightly",14,IF(E518="monthly",DATE(IF(MONTH(H518)=12,YEAR(H518)+1,YEAR(H518)),VLOOKUP(MONTH(H518),index!$D$2:$G$13,2,0),DAY(H518)),
IF(E518="quarterly",DATE(IF(MONTH(H518)&gt;=10,YEAR(H518)+1,YEAR(H518)),VLOOKUP(MONTH(H518),index!$D$2:$G$13,3,0),DAY(H518)),
IF(E518="halfyearly",DATE(IF(MONTH(H518)&gt;=7,YEAR(H518)+1,YEAR(H518)),VLOOKUP(MONTH(H518),index!$D$2:$G$13,4,0),DAY(H518)),
DATE(YEAR(H518)+1,MONTH(H518),DAY(H518)))))-H518))+H518)</f>
        <v>41061</v>
      </c>
      <c r="J518" s="9" t="str">
        <f t="shared" si="64"/>
        <v>2012-06</v>
      </c>
      <c r="K518" s="11">
        <f t="shared" si="65"/>
        <v>35322.110731433058</v>
      </c>
      <c r="L518" s="11">
        <f t="shared" si="66"/>
        <v>818.29352885803121</v>
      </c>
      <c r="M518" s="11">
        <f>IF(A518="","",VLOOKUP(E518,index!$A$1:$B$6,2,0)*K518*G518)</f>
        <v>494.50955024006282</v>
      </c>
      <c r="N518" s="11">
        <f>IF(A518="","",-PMT(G518*VLOOKUP(E518,index!$A$1:$B$6,2,0),C518,F518,0,0))</f>
        <v>1312.803079098094</v>
      </c>
      <c r="O518" s="11">
        <f t="shared" si="67"/>
        <v>34503.817202575025</v>
      </c>
      <c r="P518" s="11">
        <f t="shared" si="68"/>
        <v>34503.817202575025</v>
      </c>
      <c r="Q518" s="14"/>
    </row>
    <row r="519" spans="1:17" x14ac:dyDescent="0.25">
      <c r="A519" s="9">
        <f>IF(A518="","",IF(B518&lt;C518,A518,IF(A518=MAX('entry data'!$B$8:$B$507),"",A518+1)))</f>
        <v>5</v>
      </c>
      <c r="B519" s="9">
        <f t="shared" si="63"/>
        <v>8</v>
      </c>
      <c r="C519" s="9">
        <f>IF(ISERROR(VLOOKUP(A519,'entry data'!B:G,6,0)),"",VLOOKUP(A519,'entry data'!B:G,6,0))</f>
        <v>40</v>
      </c>
      <c r="D519" s="9" t="str">
        <f>IF(ISERROR(VLOOKUP(A519,'entry data'!B:C,2,0)),"",VLOOKUP(A519,'entry data'!B:C,2,0))</f>
        <v>Mortgage</v>
      </c>
      <c r="E519" s="9" t="str">
        <f>IF(ISERROR(VLOOKUP(A519,'entry data'!B:E,4,0)),"",VLOOKUP(A519,'entry data'!B:E,4,0))</f>
        <v>quarterly</v>
      </c>
      <c r="F519" s="11">
        <f>IF(A519="","",IF(ISERROR(VLOOKUP(A519,'entry data'!B:F,5,0)),"",VLOOKUP(A519,'entry data'!B:F,5,0)))</f>
        <v>40000</v>
      </c>
      <c r="G519" s="12">
        <f>IF(A519="","",IF(ISERROR(VLOOKUP(A519,'entry data'!B:I,8,0)),"",VLOOKUP(A519,'entry data'!B:I,7,0)))</f>
        <v>5.6000000000000001E-2</v>
      </c>
      <c r="H519" s="13">
        <f>IF(A519="","",IF(B519=1,VLOOKUP(A519,'entry data'!B:D,3,0),I518))</f>
        <v>41061</v>
      </c>
      <c r="I519" s="14">
        <f>IF(A519="","",IF(E519="weekly",7,IF(E519="fortnightly",14,IF(E519="monthly",DATE(IF(MONTH(H519)=12,YEAR(H519)+1,YEAR(H519)),VLOOKUP(MONTH(H519),index!$D$2:$G$13,2,0),DAY(H519)),
IF(E519="quarterly",DATE(IF(MONTH(H519)&gt;=10,YEAR(H519)+1,YEAR(H519)),VLOOKUP(MONTH(H519),index!$D$2:$G$13,3,0),DAY(H519)),
IF(E519="halfyearly",DATE(IF(MONTH(H519)&gt;=7,YEAR(H519)+1,YEAR(H519)),VLOOKUP(MONTH(H519),index!$D$2:$G$13,4,0),DAY(H519)),
DATE(YEAR(H519)+1,MONTH(H519),DAY(H519)))))-H519))+H519)</f>
        <v>41153</v>
      </c>
      <c r="J519" s="9" t="str">
        <f t="shared" si="64"/>
        <v>2012-09</v>
      </c>
      <c r="K519" s="11">
        <f t="shared" si="65"/>
        <v>34503.817202575025</v>
      </c>
      <c r="L519" s="11">
        <f t="shared" si="66"/>
        <v>829.74963826204362</v>
      </c>
      <c r="M519" s="11">
        <f>IF(A519="","",VLOOKUP(E519,index!$A$1:$B$6,2,0)*K519*G519)</f>
        <v>483.05344083605036</v>
      </c>
      <c r="N519" s="11">
        <f>IF(A519="","",-PMT(G519*VLOOKUP(E519,index!$A$1:$B$6,2,0),C519,F519,0,0))</f>
        <v>1312.803079098094</v>
      </c>
      <c r="O519" s="11">
        <f t="shared" si="67"/>
        <v>33674.06756431298</v>
      </c>
      <c r="P519" s="11">
        <f t="shared" si="68"/>
        <v>33674.06756431298</v>
      </c>
      <c r="Q519" s="14"/>
    </row>
    <row r="520" spans="1:17" x14ac:dyDescent="0.25">
      <c r="A520" s="9">
        <f>IF(A519="","",IF(B519&lt;C519,A519,IF(A519=MAX('entry data'!$B$8:$B$507),"",A519+1)))</f>
        <v>5</v>
      </c>
      <c r="B520" s="9">
        <f t="shared" si="63"/>
        <v>9</v>
      </c>
      <c r="C520" s="9">
        <f>IF(ISERROR(VLOOKUP(A520,'entry data'!B:G,6,0)),"",VLOOKUP(A520,'entry data'!B:G,6,0))</f>
        <v>40</v>
      </c>
      <c r="D520" s="9" t="str">
        <f>IF(ISERROR(VLOOKUP(A520,'entry data'!B:C,2,0)),"",VLOOKUP(A520,'entry data'!B:C,2,0))</f>
        <v>Mortgage</v>
      </c>
      <c r="E520" s="9" t="str">
        <f>IF(ISERROR(VLOOKUP(A520,'entry data'!B:E,4,0)),"",VLOOKUP(A520,'entry data'!B:E,4,0))</f>
        <v>quarterly</v>
      </c>
      <c r="F520" s="11">
        <f>IF(A520="","",IF(ISERROR(VLOOKUP(A520,'entry data'!B:F,5,0)),"",VLOOKUP(A520,'entry data'!B:F,5,0)))</f>
        <v>40000</v>
      </c>
      <c r="G520" s="12">
        <f>IF(A520="","",IF(ISERROR(VLOOKUP(A520,'entry data'!B:I,8,0)),"",VLOOKUP(A520,'entry data'!B:I,7,0)))</f>
        <v>5.6000000000000001E-2</v>
      </c>
      <c r="H520" s="13">
        <f>IF(A520="","",IF(B520=1,VLOOKUP(A520,'entry data'!B:D,3,0),I519))</f>
        <v>41153</v>
      </c>
      <c r="I520" s="14">
        <f>IF(A520="","",IF(E520="weekly",7,IF(E520="fortnightly",14,IF(E520="monthly",DATE(IF(MONTH(H520)=12,YEAR(H520)+1,YEAR(H520)),VLOOKUP(MONTH(H520),index!$D$2:$G$13,2,0),DAY(H520)),
IF(E520="quarterly",DATE(IF(MONTH(H520)&gt;=10,YEAR(H520)+1,YEAR(H520)),VLOOKUP(MONTH(H520),index!$D$2:$G$13,3,0),DAY(H520)),
IF(E520="halfyearly",DATE(IF(MONTH(H520)&gt;=7,YEAR(H520)+1,YEAR(H520)),VLOOKUP(MONTH(H520),index!$D$2:$G$13,4,0),DAY(H520)),
DATE(YEAR(H520)+1,MONTH(H520),DAY(H520)))))-H520))+H520)</f>
        <v>41244</v>
      </c>
      <c r="J520" s="9" t="str">
        <f t="shared" si="64"/>
        <v>2012-12</v>
      </c>
      <c r="K520" s="11">
        <f t="shared" si="65"/>
        <v>33674.06756431298</v>
      </c>
      <c r="L520" s="11">
        <f t="shared" si="66"/>
        <v>841.36613319771232</v>
      </c>
      <c r="M520" s="11">
        <f>IF(A520="","",VLOOKUP(E520,index!$A$1:$B$6,2,0)*K520*G520)</f>
        <v>471.43694590038172</v>
      </c>
      <c r="N520" s="11">
        <f>IF(A520="","",-PMT(G520*VLOOKUP(E520,index!$A$1:$B$6,2,0),C520,F520,0,0))</f>
        <v>1312.803079098094</v>
      </c>
      <c r="O520" s="11">
        <f t="shared" si="67"/>
        <v>32832.701431115267</v>
      </c>
      <c r="P520" s="11">
        <f t="shared" si="68"/>
        <v>32832.701431115267</v>
      </c>
      <c r="Q520" s="14"/>
    </row>
    <row r="521" spans="1:17" x14ac:dyDescent="0.25">
      <c r="A521" s="9">
        <f>IF(A520="","",IF(B520&lt;C520,A520,IF(A520=MAX('entry data'!$B$8:$B$507),"",A520+1)))</f>
        <v>5</v>
      </c>
      <c r="B521" s="9">
        <f t="shared" si="63"/>
        <v>10</v>
      </c>
      <c r="C521" s="9">
        <f>IF(ISERROR(VLOOKUP(A521,'entry data'!B:G,6,0)),"",VLOOKUP(A521,'entry data'!B:G,6,0))</f>
        <v>40</v>
      </c>
      <c r="D521" s="9" t="str">
        <f>IF(ISERROR(VLOOKUP(A521,'entry data'!B:C,2,0)),"",VLOOKUP(A521,'entry data'!B:C,2,0))</f>
        <v>Mortgage</v>
      </c>
      <c r="E521" s="9" t="str">
        <f>IF(ISERROR(VLOOKUP(A521,'entry data'!B:E,4,0)),"",VLOOKUP(A521,'entry data'!B:E,4,0))</f>
        <v>quarterly</v>
      </c>
      <c r="F521" s="11">
        <f>IF(A521="","",IF(ISERROR(VLOOKUP(A521,'entry data'!B:F,5,0)),"",VLOOKUP(A521,'entry data'!B:F,5,0)))</f>
        <v>40000</v>
      </c>
      <c r="G521" s="12">
        <f>IF(A521="","",IF(ISERROR(VLOOKUP(A521,'entry data'!B:I,8,0)),"",VLOOKUP(A521,'entry data'!B:I,7,0)))</f>
        <v>5.6000000000000001E-2</v>
      </c>
      <c r="H521" s="13">
        <f>IF(A521="","",IF(B521=1,VLOOKUP(A521,'entry data'!B:D,3,0),I520))</f>
        <v>41244</v>
      </c>
      <c r="I521" s="14">
        <f>IF(A521="","",IF(E521="weekly",7,IF(E521="fortnightly",14,IF(E521="monthly",DATE(IF(MONTH(H521)=12,YEAR(H521)+1,YEAR(H521)),VLOOKUP(MONTH(H521),index!$D$2:$G$13,2,0),DAY(H521)),
IF(E521="quarterly",DATE(IF(MONTH(H521)&gt;=10,YEAR(H521)+1,YEAR(H521)),VLOOKUP(MONTH(H521),index!$D$2:$G$13,3,0),DAY(H521)),
IF(E521="halfyearly",DATE(IF(MONTH(H521)&gt;=7,YEAR(H521)+1,YEAR(H521)),VLOOKUP(MONTH(H521),index!$D$2:$G$13,4,0),DAY(H521)),
DATE(YEAR(H521)+1,MONTH(H521),DAY(H521)))))-H521))+H521)</f>
        <v>41334</v>
      </c>
      <c r="J521" s="9" t="str">
        <f t="shared" si="64"/>
        <v>2013-03</v>
      </c>
      <c r="K521" s="11">
        <f t="shared" si="65"/>
        <v>32832.701431115267</v>
      </c>
      <c r="L521" s="11">
        <f t="shared" si="66"/>
        <v>853.14525906248036</v>
      </c>
      <c r="M521" s="11">
        <f>IF(A521="","",VLOOKUP(E521,index!$A$1:$B$6,2,0)*K521*G521)</f>
        <v>459.65782003561372</v>
      </c>
      <c r="N521" s="11">
        <f>IF(A521="","",-PMT(G521*VLOOKUP(E521,index!$A$1:$B$6,2,0),C521,F521,0,0))</f>
        <v>1312.803079098094</v>
      </c>
      <c r="O521" s="11">
        <f t="shared" si="67"/>
        <v>31979.556172052788</v>
      </c>
      <c r="P521" s="11">
        <f t="shared" si="68"/>
        <v>31979.556172052788</v>
      </c>
      <c r="Q521" s="14"/>
    </row>
    <row r="522" spans="1:17" x14ac:dyDescent="0.25">
      <c r="A522" s="9">
        <f>IF(A521="","",IF(B521&lt;C521,A521,IF(A521=MAX('entry data'!$B$8:$B$507),"",A521+1)))</f>
        <v>5</v>
      </c>
      <c r="B522" s="9">
        <f t="shared" si="63"/>
        <v>11</v>
      </c>
      <c r="C522" s="9">
        <f>IF(ISERROR(VLOOKUP(A522,'entry data'!B:G,6,0)),"",VLOOKUP(A522,'entry data'!B:G,6,0))</f>
        <v>40</v>
      </c>
      <c r="D522" s="9" t="str">
        <f>IF(ISERROR(VLOOKUP(A522,'entry data'!B:C,2,0)),"",VLOOKUP(A522,'entry data'!B:C,2,0))</f>
        <v>Mortgage</v>
      </c>
      <c r="E522" s="9" t="str">
        <f>IF(ISERROR(VLOOKUP(A522,'entry data'!B:E,4,0)),"",VLOOKUP(A522,'entry data'!B:E,4,0))</f>
        <v>quarterly</v>
      </c>
      <c r="F522" s="11">
        <f>IF(A522="","",IF(ISERROR(VLOOKUP(A522,'entry data'!B:F,5,0)),"",VLOOKUP(A522,'entry data'!B:F,5,0)))</f>
        <v>40000</v>
      </c>
      <c r="G522" s="12">
        <f>IF(A522="","",IF(ISERROR(VLOOKUP(A522,'entry data'!B:I,8,0)),"",VLOOKUP(A522,'entry data'!B:I,7,0)))</f>
        <v>5.6000000000000001E-2</v>
      </c>
      <c r="H522" s="13">
        <f>IF(A522="","",IF(B522=1,VLOOKUP(A522,'entry data'!B:D,3,0),I521))</f>
        <v>41334</v>
      </c>
      <c r="I522" s="14">
        <f>IF(A522="","",IF(E522="weekly",7,IF(E522="fortnightly",14,IF(E522="monthly",DATE(IF(MONTH(H522)=12,YEAR(H522)+1,YEAR(H522)),VLOOKUP(MONTH(H522),index!$D$2:$G$13,2,0),DAY(H522)),
IF(E522="quarterly",DATE(IF(MONTH(H522)&gt;=10,YEAR(H522)+1,YEAR(H522)),VLOOKUP(MONTH(H522),index!$D$2:$G$13,3,0),DAY(H522)),
IF(E522="halfyearly",DATE(IF(MONTH(H522)&gt;=7,YEAR(H522)+1,YEAR(H522)),VLOOKUP(MONTH(H522),index!$D$2:$G$13,4,0),DAY(H522)),
DATE(YEAR(H522)+1,MONTH(H522),DAY(H522)))))-H522))+H522)</f>
        <v>41426</v>
      </c>
      <c r="J522" s="9" t="str">
        <f t="shared" si="64"/>
        <v>2013-06</v>
      </c>
      <c r="K522" s="11">
        <f t="shared" si="65"/>
        <v>31979.556172052788</v>
      </c>
      <c r="L522" s="11">
        <f t="shared" si="66"/>
        <v>865.08929268935503</v>
      </c>
      <c r="M522" s="11">
        <f>IF(A522="","",VLOOKUP(E522,index!$A$1:$B$6,2,0)*K522*G522)</f>
        <v>447.71378640873905</v>
      </c>
      <c r="N522" s="11">
        <f>IF(A522="","",-PMT(G522*VLOOKUP(E522,index!$A$1:$B$6,2,0),C522,F522,0,0))</f>
        <v>1312.803079098094</v>
      </c>
      <c r="O522" s="11">
        <f t="shared" si="67"/>
        <v>31114.466879363434</v>
      </c>
      <c r="P522" s="11">
        <f t="shared" si="68"/>
        <v>31114.466879363434</v>
      </c>
      <c r="Q522" s="14"/>
    </row>
    <row r="523" spans="1:17" x14ac:dyDescent="0.25">
      <c r="A523" s="9">
        <f>IF(A522="","",IF(B522&lt;C522,A522,IF(A522=MAX('entry data'!$B$8:$B$507),"",A522+1)))</f>
        <v>5</v>
      </c>
      <c r="B523" s="9">
        <f t="shared" si="63"/>
        <v>12</v>
      </c>
      <c r="C523" s="9">
        <f>IF(ISERROR(VLOOKUP(A523,'entry data'!B:G,6,0)),"",VLOOKUP(A523,'entry data'!B:G,6,0))</f>
        <v>40</v>
      </c>
      <c r="D523" s="9" t="str">
        <f>IF(ISERROR(VLOOKUP(A523,'entry data'!B:C,2,0)),"",VLOOKUP(A523,'entry data'!B:C,2,0))</f>
        <v>Mortgage</v>
      </c>
      <c r="E523" s="9" t="str">
        <f>IF(ISERROR(VLOOKUP(A523,'entry data'!B:E,4,0)),"",VLOOKUP(A523,'entry data'!B:E,4,0))</f>
        <v>quarterly</v>
      </c>
      <c r="F523" s="11">
        <f>IF(A523="","",IF(ISERROR(VLOOKUP(A523,'entry data'!B:F,5,0)),"",VLOOKUP(A523,'entry data'!B:F,5,0)))</f>
        <v>40000</v>
      </c>
      <c r="G523" s="12">
        <f>IF(A523="","",IF(ISERROR(VLOOKUP(A523,'entry data'!B:I,8,0)),"",VLOOKUP(A523,'entry data'!B:I,7,0)))</f>
        <v>5.6000000000000001E-2</v>
      </c>
      <c r="H523" s="13">
        <f>IF(A523="","",IF(B523=1,VLOOKUP(A523,'entry data'!B:D,3,0),I522))</f>
        <v>41426</v>
      </c>
      <c r="I523" s="14">
        <f>IF(A523="","",IF(E523="weekly",7,IF(E523="fortnightly",14,IF(E523="monthly",DATE(IF(MONTH(H523)=12,YEAR(H523)+1,YEAR(H523)),VLOOKUP(MONTH(H523),index!$D$2:$G$13,2,0),DAY(H523)),
IF(E523="quarterly",DATE(IF(MONTH(H523)&gt;=10,YEAR(H523)+1,YEAR(H523)),VLOOKUP(MONTH(H523),index!$D$2:$G$13,3,0),DAY(H523)),
IF(E523="halfyearly",DATE(IF(MONTH(H523)&gt;=7,YEAR(H523)+1,YEAR(H523)),VLOOKUP(MONTH(H523),index!$D$2:$G$13,4,0),DAY(H523)),
DATE(YEAR(H523)+1,MONTH(H523),DAY(H523)))))-H523))+H523)</f>
        <v>41518</v>
      </c>
      <c r="J523" s="9" t="str">
        <f t="shared" si="64"/>
        <v>2013-09</v>
      </c>
      <c r="K523" s="11">
        <f t="shared" si="65"/>
        <v>31114.466879363434</v>
      </c>
      <c r="L523" s="11">
        <f t="shared" si="66"/>
        <v>877.20054278700593</v>
      </c>
      <c r="M523" s="11">
        <f>IF(A523="","",VLOOKUP(E523,index!$A$1:$B$6,2,0)*K523*G523)</f>
        <v>435.6025363110881</v>
      </c>
      <c r="N523" s="11">
        <f>IF(A523="","",-PMT(G523*VLOOKUP(E523,index!$A$1:$B$6,2,0),C523,F523,0,0))</f>
        <v>1312.803079098094</v>
      </c>
      <c r="O523" s="11">
        <f t="shared" si="67"/>
        <v>30237.266336576427</v>
      </c>
      <c r="P523" s="11">
        <f t="shared" si="68"/>
        <v>30237.266336576427</v>
      </c>
      <c r="Q523" s="14"/>
    </row>
    <row r="524" spans="1:17" x14ac:dyDescent="0.25">
      <c r="A524" s="9">
        <f>IF(A523="","",IF(B523&lt;C523,A523,IF(A523=MAX('entry data'!$B$8:$B$507),"",A523+1)))</f>
        <v>5</v>
      </c>
      <c r="B524" s="9">
        <f t="shared" si="63"/>
        <v>13</v>
      </c>
      <c r="C524" s="9">
        <f>IF(ISERROR(VLOOKUP(A524,'entry data'!B:G,6,0)),"",VLOOKUP(A524,'entry data'!B:G,6,0))</f>
        <v>40</v>
      </c>
      <c r="D524" s="9" t="str">
        <f>IF(ISERROR(VLOOKUP(A524,'entry data'!B:C,2,0)),"",VLOOKUP(A524,'entry data'!B:C,2,0))</f>
        <v>Mortgage</v>
      </c>
      <c r="E524" s="9" t="str">
        <f>IF(ISERROR(VLOOKUP(A524,'entry data'!B:E,4,0)),"",VLOOKUP(A524,'entry data'!B:E,4,0))</f>
        <v>quarterly</v>
      </c>
      <c r="F524" s="11">
        <f>IF(A524="","",IF(ISERROR(VLOOKUP(A524,'entry data'!B:F,5,0)),"",VLOOKUP(A524,'entry data'!B:F,5,0)))</f>
        <v>40000</v>
      </c>
      <c r="G524" s="12">
        <f>IF(A524="","",IF(ISERROR(VLOOKUP(A524,'entry data'!B:I,8,0)),"",VLOOKUP(A524,'entry data'!B:I,7,0)))</f>
        <v>5.6000000000000001E-2</v>
      </c>
      <c r="H524" s="13">
        <f>IF(A524="","",IF(B524=1,VLOOKUP(A524,'entry data'!B:D,3,0),I523))</f>
        <v>41518</v>
      </c>
      <c r="I524" s="14">
        <f>IF(A524="","",IF(E524="weekly",7,IF(E524="fortnightly",14,IF(E524="monthly",DATE(IF(MONTH(H524)=12,YEAR(H524)+1,YEAR(H524)),VLOOKUP(MONTH(H524),index!$D$2:$G$13,2,0),DAY(H524)),
IF(E524="quarterly",DATE(IF(MONTH(H524)&gt;=10,YEAR(H524)+1,YEAR(H524)),VLOOKUP(MONTH(H524),index!$D$2:$G$13,3,0),DAY(H524)),
IF(E524="halfyearly",DATE(IF(MONTH(H524)&gt;=7,YEAR(H524)+1,YEAR(H524)),VLOOKUP(MONTH(H524),index!$D$2:$G$13,4,0),DAY(H524)),
DATE(YEAR(H524)+1,MONTH(H524),DAY(H524)))))-H524))+H524)</f>
        <v>41609</v>
      </c>
      <c r="J524" s="9" t="str">
        <f t="shared" si="64"/>
        <v>2013-12</v>
      </c>
      <c r="K524" s="11">
        <f t="shared" si="65"/>
        <v>30237.266336576427</v>
      </c>
      <c r="L524" s="11">
        <f t="shared" si="66"/>
        <v>889.48135038602402</v>
      </c>
      <c r="M524" s="11">
        <f>IF(A524="","",VLOOKUP(E524,index!$A$1:$B$6,2,0)*K524*G524)</f>
        <v>423.32172871207001</v>
      </c>
      <c r="N524" s="11">
        <f>IF(A524="","",-PMT(G524*VLOOKUP(E524,index!$A$1:$B$6,2,0),C524,F524,0,0))</f>
        <v>1312.803079098094</v>
      </c>
      <c r="O524" s="11">
        <f t="shared" si="67"/>
        <v>29347.784986190403</v>
      </c>
      <c r="P524" s="11">
        <f t="shared" si="68"/>
        <v>29347.784986190403</v>
      </c>
      <c r="Q524" s="14"/>
    </row>
    <row r="525" spans="1:17" x14ac:dyDescent="0.25">
      <c r="A525" s="9">
        <f>IF(A524="","",IF(B524&lt;C524,A524,IF(A524=MAX('entry data'!$B$8:$B$507),"",A524+1)))</f>
        <v>5</v>
      </c>
      <c r="B525" s="9">
        <f t="shared" si="63"/>
        <v>14</v>
      </c>
      <c r="C525" s="9">
        <f>IF(ISERROR(VLOOKUP(A525,'entry data'!B:G,6,0)),"",VLOOKUP(A525,'entry data'!B:G,6,0))</f>
        <v>40</v>
      </c>
      <c r="D525" s="9" t="str">
        <f>IF(ISERROR(VLOOKUP(A525,'entry data'!B:C,2,0)),"",VLOOKUP(A525,'entry data'!B:C,2,0))</f>
        <v>Mortgage</v>
      </c>
      <c r="E525" s="9" t="str">
        <f>IF(ISERROR(VLOOKUP(A525,'entry data'!B:E,4,0)),"",VLOOKUP(A525,'entry data'!B:E,4,0))</f>
        <v>quarterly</v>
      </c>
      <c r="F525" s="11">
        <f>IF(A525="","",IF(ISERROR(VLOOKUP(A525,'entry data'!B:F,5,0)),"",VLOOKUP(A525,'entry data'!B:F,5,0)))</f>
        <v>40000</v>
      </c>
      <c r="G525" s="12">
        <f>IF(A525="","",IF(ISERROR(VLOOKUP(A525,'entry data'!B:I,8,0)),"",VLOOKUP(A525,'entry data'!B:I,7,0)))</f>
        <v>5.6000000000000001E-2</v>
      </c>
      <c r="H525" s="13">
        <f>IF(A525="","",IF(B525=1,VLOOKUP(A525,'entry data'!B:D,3,0),I524))</f>
        <v>41609</v>
      </c>
      <c r="I525" s="14">
        <f>IF(A525="","",IF(E525="weekly",7,IF(E525="fortnightly",14,IF(E525="monthly",DATE(IF(MONTH(H525)=12,YEAR(H525)+1,YEAR(H525)),VLOOKUP(MONTH(H525),index!$D$2:$G$13,2,0),DAY(H525)),
IF(E525="quarterly",DATE(IF(MONTH(H525)&gt;=10,YEAR(H525)+1,YEAR(H525)),VLOOKUP(MONTH(H525),index!$D$2:$G$13,3,0),DAY(H525)),
IF(E525="halfyearly",DATE(IF(MONTH(H525)&gt;=7,YEAR(H525)+1,YEAR(H525)),VLOOKUP(MONTH(H525),index!$D$2:$G$13,4,0),DAY(H525)),
DATE(YEAR(H525)+1,MONTH(H525),DAY(H525)))))-H525))+H525)</f>
        <v>41699</v>
      </c>
      <c r="J525" s="9" t="str">
        <f t="shared" si="64"/>
        <v>2014-03</v>
      </c>
      <c r="K525" s="11">
        <f t="shared" si="65"/>
        <v>29347.784986190403</v>
      </c>
      <c r="L525" s="11">
        <f t="shared" si="66"/>
        <v>901.93408929142834</v>
      </c>
      <c r="M525" s="11">
        <f>IF(A525="","",VLOOKUP(E525,index!$A$1:$B$6,2,0)*K525*G525)</f>
        <v>410.86898980666564</v>
      </c>
      <c r="N525" s="11">
        <f>IF(A525="","",-PMT(G525*VLOOKUP(E525,index!$A$1:$B$6,2,0),C525,F525,0,0))</f>
        <v>1312.803079098094</v>
      </c>
      <c r="O525" s="11">
        <f t="shared" si="67"/>
        <v>28445.850896898974</v>
      </c>
      <c r="P525" s="11">
        <f t="shared" si="68"/>
        <v>28445.850896898974</v>
      </c>
      <c r="Q525" s="14"/>
    </row>
    <row r="526" spans="1:17" x14ac:dyDescent="0.25">
      <c r="A526" s="9">
        <f>IF(A525="","",IF(B525&lt;C525,A525,IF(A525=MAX('entry data'!$B$8:$B$507),"",A525+1)))</f>
        <v>5</v>
      </c>
      <c r="B526" s="9">
        <f t="shared" si="63"/>
        <v>15</v>
      </c>
      <c r="C526" s="9">
        <f>IF(ISERROR(VLOOKUP(A526,'entry data'!B:G,6,0)),"",VLOOKUP(A526,'entry data'!B:G,6,0))</f>
        <v>40</v>
      </c>
      <c r="D526" s="9" t="str">
        <f>IF(ISERROR(VLOOKUP(A526,'entry data'!B:C,2,0)),"",VLOOKUP(A526,'entry data'!B:C,2,0))</f>
        <v>Mortgage</v>
      </c>
      <c r="E526" s="9" t="str">
        <f>IF(ISERROR(VLOOKUP(A526,'entry data'!B:E,4,0)),"",VLOOKUP(A526,'entry data'!B:E,4,0))</f>
        <v>quarterly</v>
      </c>
      <c r="F526" s="11">
        <f>IF(A526="","",IF(ISERROR(VLOOKUP(A526,'entry data'!B:F,5,0)),"",VLOOKUP(A526,'entry data'!B:F,5,0)))</f>
        <v>40000</v>
      </c>
      <c r="G526" s="12">
        <f>IF(A526="","",IF(ISERROR(VLOOKUP(A526,'entry data'!B:I,8,0)),"",VLOOKUP(A526,'entry data'!B:I,7,0)))</f>
        <v>5.6000000000000001E-2</v>
      </c>
      <c r="H526" s="13">
        <f>IF(A526="","",IF(B526=1,VLOOKUP(A526,'entry data'!B:D,3,0),I525))</f>
        <v>41699</v>
      </c>
      <c r="I526" s="14">
        <f>IF(A526="","",IF(E526="weekly",7,IF(E526="fortnightly",14,IF(E526="monthly",DATE(IF(MONTH(H526)=12,YEAR(H526)+1,YEAR(H526)),VLOOKUP(MONTH(H526),index!$D$2:$G$13,2,0),DAY(H526)),
IF(E526="quarterly",DATE(IF(MONTH(H526)&gt;=10,YEAR(H526)+1,YEAR(H526)),VLOOKUP(MONTH(H526),index!$D$2:$G$13,3,0),DAY(H526)),
IF(E526="halfyearly",DATE(IF(MONTH(H526)&gt;=7,YEAR(H526)+1,YEAR(H526)),VLOOKUP(MONTH(H526),index!$D$2:$G$13,4,0),DAY(H526)),
DATE(YEAR(H526)+1,MONTH(H526),DAY(H526)))))-H526))+H526)</f>
        <v>41791</v>
      </c>
      <c r="J526" s="9" t="str">
        <f t="shared" si="64"/>
        <v>2014-06</v>
      </c>
      <c r="K526" s="11">
        <f t="shared" si="65"/>
        <v>28445.850896898974</v>
      </c>
      <c r="L526" s="11">
        <f t="shared" si="66"/>
        <v>914.56116654150833</v>
      </c>
      <c r="M526" s="11">
        <f>IF(A526="","",VLOOKUP(E526,index!$A$1:$B$6,2,0)*K526*G526)</f>
        <v>398.24191255658565</v>
      </c>
      <c r="N526" s="11">
        <f>IF(A526="","",-PMT(G526*VLOOKUP(E526,index!$A$1:$B$6,2,0),C526,F526,0,0))</f>
        <v>1312.803079098094</v>
      </c>
      <c r="O526" s="11">
        <f t="shared" si="67"/>
        <v>27531.289730357465</v>
      </c>
      <c r="P526" s="11">
        <f t="shared" si="68"/>
        <v>27531.289730357465</v>
      </c>
      <c r="Q526" s="14"/>
    </row>
    <row r="527" spans="1:17" x14ac:dyDescent="0.25">
      <c r="A527" s="9">
        <f>IF(A526="","",IF(B526&lt;C526,A526,IF(A526=MAX('entry data'!$B$8:$B$507),"",A526+1)))</f>
        <v>5</v>
      </c>
      <c r="B527" s="9">
        <f t="shared" si="63"/>
        <v>16</v>
      </c>
      <c r="C527" s="9">
        <f>IF(ISERROR(VLOOKUP(A527,'entry data'!B:G,6,0)),"",VLOOKUP(A527,'entry data'!B:G,6,0))</f>
        <v>40</v>
      </c>
      <c r="D527" s="9" t="str">
        <f>IF(ISERROR(VLOOKUP(A527,'entry data'!B:C,2,0)),"",VLOOKUP(A527,'entry data'!B:C,2,0))</f>
        <v>Mortgage</v>
      </c>
      <c r="E527" s="9" t="str">
        <f>IF(ISERROR(VLOOKUP(A527,'entry data'!B:E,4,0)),"",VLOOKUP(A527,'entry data'!B:E,4,0))</f>
        <v>quarterly</v>
      </c>
      <c r="F527" s="11">
        <f>IF(A527="","",IF(ISERROR(VLOOKUP(A527,'entry data'!B:F,5,0)),"",VLOOKUP(A527,'entry data'!B:F,5,0)))</f>
        <v>40000</v>
      </c>
      <c r="G527" s="12">
        <f>IF(A527="","",IF(ISERROR(VLOOKUP(A527,'entry data'!B:I,8,0)),"",VLOOKUP(A527,'entry data'!B:I,7,0)))</f>
        <v>5.6000000000000001E-2</v>
      </c>
      <c r="H527" s="13">
        <f>IF(A527="","",IF(B527=1,VLOOKUP(A527,'entry data'!B:D,3,0),I526))</f>
        <v>41791</v>
      </c>
      <c r="I527" s="14">
        <f>IF(A527="","",IF(E527="weekly",7,IF(E527="fortnightly",14,IF(E527="monthly",DATE(IF(MONTH(H527)=12,YEAR(H527)+1,YEAR(H527)),VLOOKUP(MONTH(H527),index!$D$2:$G$13,2,0),DAY(H527)),
IF(E527="quarterly",DATE(IF(MONTH(H527)&gt;=10,YEAR(H527)+1,YEAR(H527)),VLOOKUP(MONTH(H527),index!$D$2:$G$13,3,0),DAY(H527)),
IF(E527="halfyearly",DATE(IF(MONTH(H527)&gt;=7,YEAR(H527)+1,YEAR(H527)),VLOOKUP(MONTH(H527),index!$D$2:$G$13,4,0),DAY(H527)),
DATE(YEAR(H527)+1,MONTH(H527),DAY(H527)))))-H527))+H527)</f>
        <v>41883</v>
      </c>
      <c r="J527" s="9" t="str">
        <f t="shared" si="64"/>
        <v>2014-09</v>
      </c>
      <c r="K527" s="11">
        <f t="shared" si="65"/>
        <v>27531.289730357465</v>
      </c>
      <c r="L527" s="11">
        <f t="shared" si="66"/>
        <v>927.36502287308952</v>
      </c>
      <c r="M527" s="11">
        <f>IF(A527="","",VLOOKUP(E527,index!$A$1:$B$6,2,0)*K527*G527)</f>
        <v>385.43805622500452</v>
      </c>
      <c r="N527" s="11">
        <f>IF(A527="","",-PMT(G527*VLOOKUP(E527,index!$A$1:$B$6,2,0),C527,F527,0,0))</f>
        <v>1312.803079098094</v>
      </c>
      <c r="O527" s="11">
        <f t="shared" si="67"/>
        <v>26603.924707484373</v>
      </c>
      <c r="P527" s="11">
        <f t="shared" si="68"/>
        <v>26603.924707484373</v>
      </c>
      <c r="Q527" s="14"/>
    </row>
    <row r="528" spans="1:17" x14ac:dyDescent="0.25">
      <c r="A528" s="9">
        <f>IF(A527="","",IF(B527&lt;C527,A527,IF(A527=MAX('entry data'!$B$8:$B$507),"",A527+1)))</f>
        <v>5</v>
      </c>
      <c r="B528" s="9">
        <f t="shared" si="63"/>
        <v>17</v>
      </c>
      <c r="C528" s="9">
        <f>IF(ISERROR(VLOOKUP(A528,'entry data'!B:G,6,0)),"",VLOOKUP(A528,'entry data'!B:G,6,0))</f>
        <v>40</v>
      </c>
      <c r="D528" s="9" t="str">
        <f>IF(ISERROR(VLOOKUP(A528,'entry data'!B:C,2,0)),"",VLOOKUP(A528,'entry data'!B:C,2,0))</f>
        <v>Mortgage</v>
      </c>
      <c r="E528" s="9" t="str">
        <f>IF(ISERROR(VLOOKUP(A528,'entry data'!B:E,4,0)),"",VLOOKUP(A528,'entry data'!B:E,4,0))</f>
        <v>quarterly</v>
      </c>
      <c r="F528" s="11">
        <f>IF(A528="","",IF(ISERROR(VLOOKUP(A528,'entry data'!B:F,5,0)),"",VLOOKUP(A528,'entry data'!B:F,5,0)))</f>
        <v>40000</v>
      </c>
      <c r="G528" s="12">
        <f>IF(A528="","",IF(ISERROR(VLOOKUP(A528,'entry data'!B:I,8,0)),"",VLOOKUP(A528,'entry data'!B:I,7,0)))</f>
        <v>5.6000000000000001E-2</v>
      </c>
      <c r="H528" s="13">
        <f>IF(A528="","",IF(B528=1,VLOOKUP(A528,'entry data'!B:D,3,0),I527))</f>
        <v>41883</v>
      </c>
      <c r="I528" s="14">
        <f>IF(A528="","",IF(E528="weekly",7,IF(E528="fortnightly",14,IF(E528="monthly",DATE(IF(MONTH(H528)=12,YEAR(H528)+1,YEAR(H528)),VLOOKUP(MONTH(H528),index!$D$2:$G$13,2,0),DAY(H528)),
IF(E528="quarterly",DATE(IF(MONTH(H528)&gt;=10,YEAR(H528)+1,YEAR(H528)),VLOOKUP(MONTH(H528),index!$D$2:$G$13,3,0),DAY(H528)),
IF(E528="halfyearly",DATE(IF(MONTH(H528)&gt;=7,YEAR(H528)+1,YEAR(H528)),VLOOKUP(MONTH(H528),index!$D$2:$G$13,4,0),DAY(H528)),
DATE(YEAR(H528)+1,MONTH(H528),DAY(H528)))))-H528))+H528)</f>
        <v>41974</v>
      </c>
      <c r="J528" s="9" t="str">
        <f t="shared" si="64"/>
        <v>2014-12</v>
      </c>
      <c r="K528" s="11">
        <f t="shared" si="65"/>
        <v>26603.924707484373</v>
      </c>
      <c r="L528" s="11">
        <f t="shared" si="66"/>
        <v>940.34813319331283</v>
      </c>
      <c r="M528" s="11">
        <f>IF(A528="","",VLOOKUP(E528,index!$A$1:$B$6,2,0)*K528*G528)</f>
        <v>372.45494590478125</v>
      </c>
      <c r="N528" s="11">
        <f>IF(A528="","",-PMT(G528*VLOOKUP(E528,index!$A$1:$B$6,2,0),C528,F528,0,0))</f>
        <v>1312.803079098094</v>
      </c>
      <c r="O528" s="11">
        <f t="shared" si="67"/>
        <v>25663.576574291059</v>
      </c>
      <c r="P528" s="11">
        <f t="shared" si="68"/>
        <v>25663.576574291059</v>
      </c>
      <c r="Q528" s="14"/>
    </row>
    <row r="529" spans="1:17" x14ac:dyDescent="0.25">
      <c r="A529" s="9">
        <f>IF(A528="","",IF(B528&lt;C528,A528,IF(A528=MAX('entry data'!$B$8:$B$507),"",A528+1)))</f>
        <v>5</v>
      </c>
      <c r="B529" s="9">
        <f t="shared" si="63"/>
        <v>18</v>
      </c>
      <c r="C529" s="9">
        <f>IF(ISERROR(VLOOKUP(A529,'entry data'!B:G,6,0)),"",VLOOKUP(A529,'entry data'!B:G,6,0))</f>
        <v>40</v>
      </c>
      <c r="D529" s="9" t="str">
        <f>IF(ISERROR(VLOOKUP(A529,'entry data'!B:C,2,0)),"",VLOOKUP(A529,'entry data'!B:C,2,0))</f>
        <v>Mortgage</v>
      </c>
      <c r="E529" s="9" t="str">
        <f>IF(ISERROR(VLOOKUP(A529,'entry data'!B:E,4,0)),"",VLOOKUP(A529,'entry data'!B:E,4,0))</f>
        <v>quarterly</v>
      </c>
      <c r="F529" s="11">
        <f>IF(A529="","",IF(ISERROR(VLOOKUP(A529,'entry data'!B:F,5,0)),"",VLOOKUP(A529,'entry data'!B:F,5,0)))</f>
        <v>40000</v>
      </c>
      <c r="G529" s="12">
        <f>IF(A529="","",IF(ISERROR(VLOOKUP(A529,'entry data'!B:I,8,0)),"",VLOOKUP(A529,'entry data'!B:I,7,0)))</f>
        <v>5.6000000000000001E-2</v>
      </c>
      <c r="H529" s="13">
        <f>IF(A529="","",IF(B529=1,VLOOKUP(A529,'entry data'!B:D,3,0),I528))</f>
        <v>41974</v>
      </c>
      <c r="I529" s="14">
        <f>IF(A529="","",IF(E529="weekly",7,IF(E529="fortnightly",14,IF(E529="monthly",DATE(IF(MONTH(H529)=12,YEAR(H529)+1,YEAR(H529)),VLOOKUP(MONTH(H529),index!$D$2:$G$13,2,0),DAY(H529)),
IF(E529="quarterly",DATE(IF(MONTH(H529)&gt;=10,YEAR(H529)+1,YEAR(H529)),VLOOKUP(MONTH(H529),index!$D$2:$G$13,3,0),DAY(H529)),
IF(E529="halfyearly",DATE(IF(MONTH(H529)&gt;=7,YEAR(H529)+1,YEAR(H529)),VLOOKUP(MONTH(H529),index!$D$2:$G$13,4,0),DAY(H529)),
DATE(YEAR(H529)+1,MONTH(H529),DAY(H529)))))-H529))+H529)</f>
        <v>42064</v>
      </c>
      <c r="J529" s="9" t="str">
        <f t="shared" si="64"/>
        <v>2015-03</v>
      </c>
      <c r="K529" s="11">
        <f t="shared" si="65"/>
        <v>25663.576574291059</v>
      </c>
      <c r="L529" s="11">
        <f t="shared" si="66"/>
        <v>953.51300705801918</v>
      </c>
      <c r="M529" s="11">
        <f>IF(A529="","",VLOOKUP(E529,index!$A$1:$B$6,2,0)*K529*G529)</f>
        <v>359.29007204007485</v>
      </c>
      <c r="N529" s="11">
        <f>IF(A529="","",-PMT(G529*VLOOKUP(E529,index!$A$1:$B$6,2,0),C529,F529,0,0))</f>
        <v>1312.803079098094</v>
      </c>
      <c r="O529" s="11">
        <f t="shared" si="67"/>
        <v>24710.063567233039</v>
      </c>
      <c r="P529" s="11">
        <f t="shared" si="68"/>
        <v>24710.063567233039</v>
      </c>
      <c r="Q529" s="14"/>
    </row>
    <row r="530" spans="1:17" x14ac:dyDescent="0.25">
      <c r="A530" s="9">
        <f>IF(A529="","",IF(B529&lt;C529,A529,IF(A529=MAX('entry data'!$B$8:$B$507),"",A529+1)))</f>
        <v>5</v>
      </c>
      <c r="B530" s="9">
        <f t="shared" si="63"/>
        <v>19</v>
      </c>
      <c r="C530" s="9">
        <f>IF(ISERROR(VLOOKUP(A530,'entry data'!B:G,6,0)),"",VLOOKUP(A530,'entry data'!B:G,6,0))</f>
        <v>40</v>
      </c>
      <c r="D530" s="9" t="str">
        <f>IF(ISERROR(VLOOKUP(A530,'entry data'!B:C,2,0)),"",VLOOKUP(A530,'entry data'!B:C,2,0))</f>
        <v>Mortgage</v>
      </c>
      <c r="E530" s="9" t="str">
        <f>IF(ISERROR(VLOOKUP(A530,'entry data'!B:E,4,0)),"",VLOOKUP(A530,'entry data'!B:E,4,0))</f>
        <v>quarterly</v>
      </c>
      <c r="F530" s="11">
        <f>IF(A530="","",IF(ISERROR(VLOOKUP(A530,'entry data'!B:F,5,0)),"",VLOOKUP(A530,'entry data'!B:F,5,0)))</f>
        <v>40000</v>
      </c>
      <c r="G530" s="12">
        <f>IF(A530="","",IF(ISERROR(VLOOKUP(A530,'entry data'!B:I,8,0)),"",VLOOKUP(A530,'entry data'!B:I,7,0)))</f>
        <v>5.6000000000000001E-2</v>
      </c>
      <c r="H530" s="13">
        <f>IF(A530="","",IF(B530=1,VLOOKUP(A530,'entry data'!B:D,3,0),I529))</f>
        <v>42064</v>
      </c>
      <c r="I530" s="14">
        <f>IF(A530="","",IF(E530="weekly",7,IF(E530="fortnightly",14,IF(E530="monthly",DATE(IF(MONTH(H530)=12,YEAR(H530)+1,YEAR(H530)),VLOOKUP(MONTH(H530),index!$D$2:$G$13,2,0),DAY(H530)),
IF(E530="quarterly",DATE(IF(MONTH(H530)&gt;=10,YEAR(H530)+1,YEAR(H530)),VLOOKUP(MONTH(H530),index!$D$2:$G$13,3,0),DAY(H530)),
IF(E530="halfyearly",DATE(IF(MONTH(H530)&gt;=7,YEAR(H530)+1,YEAR(H530)),VLOOKUP(MONTH(H530),index!$D$2:$G$13,4,0),DAY(H530)),
DATE(YEAR(H530)+1,MONTH(H530),DAY(H530)))))-H530))+H530)</f>
        <v>42156</v>
      </c>
      <c r="J530" s="9" t="str">
        <f t="shared" si="64"/>
        <v>2015-06</v>
      </c>
      <c r="K530" s="11">
        <f t="shared" si="65"/>
        <v>24710.063567233039</v>
      </c>
      <c r="L530" s="11">
        <f t="shared" si="66"/>
        <v>966.8621891568315</v>
      </c>
      <c r="M530" s="11">
        <f>IF(A530="","",VLOOKUP(E530,index!$A$1:$B$6,2,0)*K530*G530)</f>
        <v>345.94088994126253</v>
      </c>
      <c r="N530" s="11">
        <f>IF(A530="","",-PMT(G530*VLOOKUP(E530,index!$A$1:$B$6,2,0),C530,F530,0,0))</f>
        <v>1312.803079098094</v>
      </c>
      <c r="O530" s="11">
        <f t="shared" si="67"/>
        <v>23743.201378076206</v>
      </c>
      <c r="P530" s="11">
        <f t="shared" si="68"/>
        <v>23743.201378076206</v>
      </c>
      <c r="Q530" s="14"/>
    </row>
    <row r="531" spans="1:17" x14ac:dyDescent="0.25">
      <c r="A531" s="9">
        <f>IF(A530="","",IF(B530&lt;C530,A530,IF(A530=MAX('entry data'!$B$8:$B$507),"",A530+1)))</f>
        <v>5</v>
      </c>
      <c r="B531" s="9">
        <f t="shared" si="63"/>
        <v>20</v>
      </c>
      <c r="C531" s="9">
        <f>IF(ISERROR(VLOOKUP(A531,'entry data'!B:G,6,0)),"",VLOOKUP(A531,'entry data'!B:G,6,0))</f>
        <v>40</v>
      </c>
      <c r="D531" s="9" t="str">
        <f>IF(ISERROR(VLOOKUP(A531,'entry data'!B:C,2,0)),"",VLOOKUP(A531,'entry data'!B:C,2,0))</f>
        <v>Mortgage</v>
      </c>
      <c r="E531" s="9" t="str">
        <f>IF(ISERROR(VLOOKUP(A531,'entry data'!B:E,4,0)),"",VLOOKUP(A531,'entry data'!B:E,4,0))</f>
        <v>quarterly</v>
      </c>
      <c r="F531" s="11">
        <f>IF(A531="","",IF(ISERROR(VLOOKUP(A531,'entry data'!B:F,5,0)),"",VLOOKUP(A531,'entry data'!B:F,5,0)))</f>
        <v>40000</v>
      </c>
      <c r="G531" s="12">
        <f>IF(A531="","",IF(ISERROR(VLOOKUP(A531,'entry data'!B:I,8,0)),"",VLOOKUP(A531,'entry data'!B:I,7,0)))</f>
        <v>5.6000000000000001E-2</v>
      </c>
      <c r="H531" s="13">
        <f>IF(A531="","",IF(B531=1,VLOOKUP(A531,'entry data'!B:D,3,0),I530))</f>
        <v>42156</v>
      </c>
      <c r="I531" s="14">
        <f>IF(A531="","",IF(E531="weekly",7,IF(E531="fortnightly",14,IF(E531="monthly",DATE(IF(MONTH(H531)=12,YEAR(H531)+1,YEAR(H531)),VLOOKUP(MONTH(H531),index!$D$2:$G$13,2,0),DAY(H531)),
IF(E531="quarterly",DATE(IF(MONTH(H531)&gt;=10,YEAR(H531)+1,YEAR(H531)),VLOOKUP(MONTH(H531),index!$D$2:$G$13,3,0),DAY(H531)),
IF(E531="halfyearly",DATE(IF(MONTH(H531)&gt;=7,YEAR(H531)+1,YEAR(H531)),VLOOKUP(MONTH(H531),index!$D$2:$G$13,4,0),DAY(H531)),
DATE(YEAR(H531)+1,MONTH(H531),DAY(H531)))))-H531))+H531)</f>
        <v>42248</v>
      </c>
      <c r="J531" s="9" t="str">
        <f t="shared" si="64"/>
        <v>2015-09</v>
      </c>
      <c r="K531" s="11">
        <f t="shared" si="65"/>
        <v>23743.201378076206</v>
      </c>
      <c r="L531" s="11">
        <f t="shared" si="66"/>
        <v>980.39825980502712</v>
      </c>
      <c r="M531" s="11">
        <f>IF(A531="","",VLOOKUP(E531,index!$A$1:$B$6,2,0)*K531*G531)</f>
        <v>332.40481929306691</v>
      </c>
      <c r="N531" s="11">
        <f>IF(A531="","",-PMT(G531*VLOOKUP(E531,index!$A$1:$B$6,2,0),C531,F531,0,0))</f>
        <v>1312.803079098094</v>
      </c>
      <c r="O531" s="11">
        <f t="shared" si="67"/>
        <v>22762.803118271178</v>
      </c>
      <c r="P531" s="11">
        <f t="shared" si="68"/>
        <v>22762.803118271178</v>
      </c>
      <c r="Q531" s="14"/>
    </row>
    <row r="532" spans="1:17" x14ac:dyDescent="0.25">
      <c r="A532" s="9">
        <f>IF(A531="","",IF(B531&lt;C531,A531,IF(A531=MAX('entry data'!$B$8:$B$507),"",A531+1)))</f>
        <v>5</v>
      </c>
      <c r="B532" s="9">
        <f t="shared" si="63"/>
        <v>21</v>
      </c>
      <c r="C532" s="9">
        <f>IF(ISERROR(VLOOKUP(A532,'entry data'!B:G,6,0)),"",VLOOKUP(A532,'entry data'!B:G,6,0))</f>
        <v>40</v>
      </c>
      <c r="D532" s="9" t="str">
        <f>IF(ISERROR(VLOOKUP(A532,'entry data'!B:C,2,0)),"",VLOOKUP(A532,'entry data'!B:C,2,0))</f>
        <v>Mortgage</v>
      </c>
      <c r="E532" s="9" t="str">
        <f>IF(ISERROR(VLOOKUP(A532,'entry data'!B:E,4,0)),"",VLOOKUP(A532,'entry data'!B:E,4,0))</f>
        <v>quarterly</v>
      </c>
      <c r="F532" s="11">
        <f>IF(A532="","",IF(ISERROR(VLOOKUP(A532,'entry data'!B:F,5,0)),"",VLOOKUP(A532,'entry data'!B:F,5,0)))</f>
        <v>40000</v>
      </c>
      <c r="G532" s="12">
        <f>IF(A532="","",IF(ISERROR(VLOOKUP(A532,'entry data'!B:I,8,0)),"",VLOOKUP(A532,'entry data'!B:I,7,0)))</f>
        <v>5.6000000000000001E-2</v>
      </c>
      <c r="H532" s="13">
        <f>IF(A532="","",IF(B532=1,VLOOKUP(A532,'entry data'!B:D,3,0),I531))</f>
        <v>42248</v>
      </c>
      <c r="I532" s="14">
        <f>IF(A532="","",IF(E532="weekly",7,IF(E532="fortnightly",14,IF(E532="monthly",DATE(IF(MONTH(H532)=12,YEAR(H532)+1,YEAR(H532)),VLOOKUP(MONTH(H532),index!$D$2:$G$13,2,0),DAY(H532)),
IF(E532="quarterly",DATE(IF(MONTH(H532)&gt;=10,YEAR(H532)+1,YEAR(H532)),VLOOKUP(MONTH(H532),index!$D$2:$G$13,3,0),DAY(H532)),
IF(E532="halfyearly",DATE(IF(MONTH(H532)&gt;=7,YEAR(H532)+1,YEAR(H532)),VLOOKUP(MONTH(H532),index!$D$2:$G$13,4,0),DAY(H532)),
DATE(YEAR(H532)+1,MONTH(H532),DAY(H532)))))-H532))+H532)</f>
        <v>42339</v>
      </c>
      <c r="J532" s="9" t="str">
        <f t="shared" si="64"/>
        <v>2015-12</v>
      </c>
      <c r="K532" s="11">
        <f t="shared" si="65"/>
        <v>22762.803118271178</v>
      </c>
      <c r="L532" s="11">
        <f t="shared" si="66"/>
        <v>994.1238354422976</v>
      </c>
      <c r="M532" s="11">
        <f>IF(A532="","",VLOOKUP(E532,index!$A$1:$B$6,2,0)*K532*G532)</f>
        <v>318.67924365579648</v>
      </c>
      <c r="N532" s="11">
        <f>IF(A532="","",-PMT(G532*VLOOKUP(E532,index!$A$1:$B$6,2,0),C532,F532,0,0))</f>
        <v>1312.803079098094</v>
      </c>
      <c r="O532" s="11">
        <f t="shared" si="67"/>
        <v>21768.679282828882</v>
      </c>
      <c r="P532" s="11">
        <f t="shared" si="68"/>
        <v>21768.679282828882</v>
      </c>
      <c r="Q532" s="14"/>
    </row>
    <row r="533" spans="1:17" x14ac:dyDescent="0.25">
      <c r="A533" s="9">
        <f>IF(A532="","",IF(B532&lt;C532,A532,IF(A532=MAX('entry data'!$B$8:$B$507),"",A532+1)))</f>
        <v>5</v>
      </c>
      <c r="B533" s="9">
        <f t="shared" si="63"/>
        <v>22</v>
      </c>
      <c r="C533" s="9">
        <f>IF(ISERROR(VLOOKUP(A533,'entry data'!B:G,6,0)),"",VLOOKUP(A533,'entry data'!B:G,6,0))</f>
        <v>40</v>
      </c>
      <c r="D533" s="9" t="str">
        <f>IF(ISERROR(VLOOKUP(A533,'entry data'!B:C,2,0)),"",VLOOKUP(A533,'entry data'!B:C,2,0))</f>
        <v>Mortgage</v>
      </c>
      <c r="E533" s="9" t="str">
        <f>IF(ISERROR(VLOOKUP(A533,'entry data'!B:E,4,0)),"",VLOOKUP(A533,'entry data'!B:E,4,0))</f>
        <v>quarterly</v>
      </c>
      <c r="F533" s="11">
        <f>IF(A533="","",IF(ISERROR(VLOOKUP(A533,'entry data'!B:F,5,0)),"",VLOOKUP(A533,'entry data'!B:F,5,0)))</f>
        <v>40000</v>
      </c>
      <c r="G533" s="12">
        <f>IF(A533="","",IF(ISERROR(VLOOKUP(A533,'entry data'!B:I,8,0)),"",VLOOKUP(A533,'entry data'!B:I,7,0)))</f>
        <v>5.6000000000000001E-2</v>
      </c>
      <c r="H533" s="13">
        <f>IF(A533="","",IF(B533=1,VLOOKUP(A533,'entry data'!B:D,3,0),I532))</f>
        <v>42339</v>
      </c>
      <c r="I533" s="14">
        <f>IF(A533="","",IF(E533="weekly",7,IF(E533="fortnightly",14,IF(E533="monthly",DATE(IF(MONTH(H533)=12,YEAR(H533)+1,YEAR(H533)),VLOOKUP(MONTH(H533),index!$D$2:$G$13,2,0),DAY(H533)),
IF(E533="quarterly",DATE(IF(MONTH(H533)&gt;=10,YEAR(H533)+1,YEAR(H533)),VLOOKUP(MONTH(H533),index!$D$2:$G$13,3,0),DAY(H533)),
IF(E533="halfyearly",DATE(IF(MONTH(H533)&gt;=7,YEAR(H533)+1,YEAR(H533)),VLOOKUP(MONTH(H533),index!$D$2:$G$13,4,0),DAY(H533)),
DATE(YEAR(H533)+1,MONTH(H533),DAY(H533)))))-H533))+H533)</f>
        <v>42430</v>
      </c>
      <c r="J533" s="9" t="str">
        <f t="shared" si="64"/>
        <v>2016-03</v>
      </c>
      <c r="K533" s="11">
        <f t="shared" si="65"/>
        <v>21768.679282828882</v>
      </c>
      <c r="L533" s="11">
        <f t="shared" si="66"/>
        <v>1008.0415691384896</v>
      </c>
      <c r="M533" s="11">
        <f>IF(A533="","",VLOOKUP(E533,index!$A$1:$B$6,2,0)*K533*G533)</f>
        <v>304.76150995960433</v>
      </c>
      <c r="N533" s="11">
        <f>IF(A533="","",-PMT(G533*VLOOKUP(E533,index!$A$1:$B$6,2,0),C533,F533,0,0))</f>
        <v>1312.803079098094</v>
      </c>
      <c r="O533" s="11">
        <f t="shared" si="67"/>
        <v>20760.63771369039</v>
      </c>
      <c r="P533" s="11">
        <f t="shared" si="68"/>
        <v>20760.63771369039</v>
      </c>
      <c r="Q533" s="14"/>
    </row>
    <row r="534" spans="1:17" x14ac:dyDescent="0.25">
      <c r="A534" s="9">
        <f>IF(A533="","",IF(B533&lt;C533,A533,IF(A533=MAX('entry data'!$B$8:$B$507),"",A533+1)))</f>
        <v>5</v>
      </c>
      <c r="B534" s="9">
        <f t="shared" si="63"/>
        <v>23</v>
      </c>
      <c r="C534" s="9">
        <f>IF(ISERROR(VLOOKUP(A534,'entry data'!B:G,6,0)),"",VLOOKUP(A534,'entry data'!B:G,6,0))</f>
        <v>40</v>
      </c>
      <c r="D534" s="9" t="str">
        <f>IF(ISERROR(VLOOKUP(A534,'entry data'!B:C,2,0)),"",VLOOKUP(A534,'entry data'!B:C,2,0))</f>
        <v>Mortgage</v>
      </c>
      <c r="E534" s="9" t="str">
        <f>IF(ISERROR(VLOOKUP(A534,'entry data'!B:E,4,0)),"",VLOOKUP(A534,'entry data'!B:E,4,0))</f>
        <v>quarterly</v>
      </c>
      <c r="F534" s="11">
        <f>IF(A534="","",IF(ISERROR(VLOOKUP(A534,'entry data'!B:F,5,0)),"",VLOOKUP(A534,'entry data'!B:F,5,0)))</f>
        <v>40000</v>
      </c>
      <c r="G534" s="12">
        <f>IF(A534="","",IF(ISERROR(VLOOKUP(A534,'entry data'!B:I,8,0)),"",VLOOKUP(A534,'entry data'!B:I,7,0)))</f>
        <v>5.6000000000000001E-2</v>
      </c>
      <c r="H534" s="13">
        <f>IF(A534="","",IF(B534=1,VLOOKUP(A534,'entry data'!B:D,3,0),I533))</f>
        <v>42430</v>
      </c>
      <c r="I534" s="14">
        <f>IF(A534="","",IF(E534="weekly",7,IF(E534="fortnightly",14,IF(E534="monthly",DATE(IF(MONTH(H534)=12,YEAR(H534)+1,YEAR(H534)),VLOOKUP(MONTH(H534),index!$D$2:$G$13,2,0),DAY(H534)),
IF(E534="quarterly",DATE(IF(MONTH(H534)&gt;=10,YEAR(H534)+1,YEAR(H534)),VLOOKUP(MONTH(H534),index!$D$2:$G$13,3,0),DAY(H534)),
IF(E534="halfyearly",DATE(IF(MONTH(H534)&gt;=7,YEAR(H534)+1,YEAR(H534)),VLOOKUP(MONTH(H534),index!$D$2:$G$13,4,0),DAY(H534)),
DATE(YEAR(H534)+1,MONTH(H534),DAY(H534)))))-H534))+H534)</f>
        <v>42522</v>
      </c>
      <c r="J534" s="9" t="str">
        <f t="shared" si="64"/>
        <v>2016-06</v>
      </c>
      <c r="K534" s="11">
        <f t="shared" si="65"/>
        <v>20760.63771369039</v>
      </c>
      <c r="L534" s="11">
        <f t="shared" si="66"/>
        <v>1022.1541511064286</v>
      </c>
      <c r="M534" s="11">
        <f>IF(A534="","",VLOOKUP(E534,index!$A$1:$B$6,2,0)*K534*G534)</f>
        <v>290.64892799166546</v>
      </c>
      <c r="N534" s="11">
        <f>IF(A534="","",-PMT(G534*VLOOKUP(E534,index!$A$1:$B$6,2,0),C534,F534,0,0))</f>
        <v>1312.803079098094</v>
      </c>
      <c r="O534" s="11">
        <f t="shared" si="67"/>
        <v>19738.483562583962</v>
      </c>
      <c r="P534" s="11">
        <f t="shared" si="68"/>
        <v>19738.483562583962</v>
      </c>
      <c r="Q534" s="14"/>
    </row>
    <row r="535" spans="1:17" x14ac:dyDescent="0.25">
      <c r="A535" s="9">
        <f>IF(A534="","",IF(B534&lt;C534,A534,IF(A534=MAX('entry data'!$B$8:$B$507),"",A534+1)))</f>
        <v>5</v>
      </c>
      <c r="B535" s="9">
        <f t="shared" ref="B535:B598" si="69">IF(A535="","",IF(B534=C534,1,B534+1))</f>
        <v>24</v>
      </c>
      <c r="C535" s="9">
        <f>IF(ISERROR(VLOOKUP(A535,'entry data'!B:G,6,0)),"",VLOOKUP(A535,'entry data'!B:G,6,0))</f>
        <v>40</v>
      </c>
      <c r="D535" s="9" t="str">
        <f>IF(ISERROR(VLOOKUP(A535,'entry data'!B:C,2,0)),"",VLOOKUP(A535,'entry data'!B:C,2,0))</f>
        <v>Mortgage</v>
      </c>
      <c r="E535" s="9" t="str">
        <f>IF(ISERROR(VLOOKUP(A535,'entry data'!B:E,4,0)),"",VLOOKUP(A535,'entry data'!B:E,4,0))</f>
        <v>quarterly</v>
      </c>
      <c r="F535" s="11">
        <f>IF(A535="","",IF(ISERROR(VLOOKUP(A535,'entry data'!B:F,5,0)),"",VLOOKUP(A535,'entry data'!B:F,5,0)))</f>
        <v>40000</v>
      </c>
      <c r="G535" s="12">
        <f>IF(A535="","",IF(ISERROR(VLOOKUP(A535,'entry data'!B:I,8,0)),"",VLOOKUP(A535,'entry data'!B:I,7,0)))</f>
        <v>5.6000000000000001E-2</v>
      </c>
      <c r="H535" s="13">
        <f>IF(A535="","",IF(B535=1,VLOOKUP(A535,'entry data'!B:D,3,0),I534))</f>
        <v>42522</v>
      </c>
      <c r="I535" s="14">
        <f>IF(A535="","",IF(E535="weekly",7,IF(E535="fortnightly",14,IF(E535="monthly",DATE(IF(MONTH(H535)=12,YEAR(H535)+1,YEAR(H535)),VLOOKUP(MONTH(H535),index!$D$2:$G$13,2,0),DAY(H535)),
IF(E535="quarterly",DATE(IF(MONTH(H535)&gt;=10,YEAR(H535)+1,YEAR(H535)),VLOOKUP(MONTH(H535),index!$D$2:$G$13,3,0),DAY(H535)),
IF(E535="halfyearly",DATE(IF(MONTH(H535)&gt;=7,YEAR(H535)+1,YEAR(H535)),VLOOKUP(MONTH(H535),index!$D$2:$G$13,4,0),DAY(H535)),
DATE(YEAR(H535)+1,MONTH(H535),DAY(H535)))))-H535))+H535)</f>
        <v>42614</v>
      </c>
      <c r="J535" s="9" t="str">
        <f t="shared" ref="J535:J598" si="70">IF(A535="","",IF(MONTH(I535)&lt;10,YEAR(I535)&amp;"-0"&amp;MONTH(I535),YEAR(I535)&amp;"-"&amp;MONTH(I535)))</f>
        <v>2016-09</v>
      </c>
      <c r="K535" s="11">
        <f t="shared" ref="K535:K598" si="71">IF(A535="","",IF(B535=1,F535,O534))</f>
        <v>19738.483562583962</v>
      </c>
      <c r="L535" s="11">
        <f t="shared" ref="L535:L598" si="72">IF(A535="","",N535-M535)</f>
        <v>1036.4643092219185</v>
      </c>
      <c r="M535" s="11">
        <f>IF(A535="","",VLOOKUP(E535,index!$A$1:$B$6,2,0)*K535*G535)</f>
        <v>276.33876987617549</v>
      </c>
      <c r="N535" s="11">
        <f>IF(A535="","",-PMT(G535*VLOOKUP(E535,index!$A$1:$B$6,2,0),C535,F535,0,0))</f>
        <v>1312.803079098094</v>
      </c>
      <c r="O535" s="11">
        <f t="shared" ref="O535:O598" si="73">IF(A535="","",K535-L535)</f>
        <v>18702.019253362043</v>
      </c>
      <c r="P535" s="11">
        <f t="shared" si="68"/>
        <v>18702.019253362043</v>
      </c>
      <c r="Q535" s="14"/>
    </row>
    <row r="536" spans="1:17" x14ac:dyDescent="0.25">
      <c r="A536" s="9">
        <f>IF(A535="","",IF(B535&lt;C535,A535,IF(A535=MAX('entry data'!$B$8:$B$507),"",A535+1)))</f>
        <v>5</v>
      </c>
      <c r="B536" s="9">
        <f t="shared" si="69"/>
        <v>25</v>
      </c>
      <c r="C536" s="9">
        <f>IF(ISERROR(VLOOKUP(A536,'entry data'!B:G,6,0)),"",VLOOKUP(A536,'entry data'!B:G,6,0))</f>
        <v>40</v>
      </c>
      <c r="D536" s="9" t="str">
        <f>IF(ISERROR(VLOOKUP(A536,'entry data'!B:C,2,0)),"",VLOOKUP(A536,'entry data'!B:C,2,0))</f>
        <v>Mortgage</v>
      </c>
      <c r="E536" s="9" t="str">
        <f>IF(ISERROR(VLOOKUP(A536,'entry data'!B:E,4,0)),"",VLOOKUP(A536,'entry data'!B:E,4,0))</f>
        <v>quarterly</v>
      </c>
      <c r="F536" s="11">
        <f>IF(A536="","",IF(ISERROR(VLOOKUP(A536,'entry data'!B:F,5,0)),"",VLOOKUP(A536,'entry data'!B:F,5,0)))</f>
        <v>40000</v>
      </c>
      <c r="G536" s="12">
        <f>IF(A536="","",IF(ISERROR(VLOOKUP(A536,'entry data'!B:I,8,0)),"",VLOOKUP(A536,'entry data'!B:I,7,0)))</f>
        <v>5.6000000000000001E-2</v>
      </c>
      <c r="H536" s="13">
        <f>IF(A536="","",IF(B536=1,VLOOKUP(A536,'entry data'!B:D,3,0),I535))</f>
        <v>42614</v>
      </c>
      <c r="I536" s="14">
        <f>IF(A536="","",IF(E536="weekly",7,IF(E536="fortnightly",14,IF(E536="monthly",DATE(IF(MONTH(H536)=12,YEAR(H536)+1,YEAR(H536)),VLOOKUP(MONTH(H536),index!$D$2:$G$13,2,0),DAY(H536)),
IF(E536="quarterly",DATE(IF(MONTH(H536)&gt;=10,YEAR(H536)+1,YEAR(H536)),VLOOKUP(MONTH(H536),index!$D$2:$G$13,3,0),DAY(H536)),
IF(E536="halfyearly",DATE(IF(MONTH(H536)&gt;=7,YEAR(H536)+1,YEAR(H536)),VLOOKUP(MONTH(H536),index!$D$2:$G$13,4,0),DAY(H536)),
DATE(YEAR(H536)+1,MONTH(H536),DAY(H536)))))-H536))+H536)</f>
        <v>42705</v>
      </c>
      <c r="J536" s="9" t="str">
        <f t="shared" si="70"/>
        <v>2016-12</v>
      </c>
      <c r="K536" s="11">
        <f t="shared" si="71"/>
        <v>18702.019253362043</v>
      </c>
      <c r="L536" s="11">
        <f t="shared" si="72"/>
        <v>1050.9748095510254</v>
      </c>
      <c r="M536" s="11">
        <f>IF(A536="","",VLOOKUP(E536,index!$A$1:$B$6,2,0)*K536*G536)</f>
        <v>261.8282695470686</v>
      </c>
      <c r="N536" s="11">
        <f>IF(A536="","",-PMT(G536*VLOOKUP(E536,index!$A$1:$B$6,2,0),C536,F536,0,0))</f>
        <v>1312.803079098094</v>
      </c>
      <c r="O536" s="11">
        <f t="shared" si="73"/>
        <v>17651.044443811017</v>
      </c>
      <c r="P536" s="11">
        <f t="shared" si="68"/>
        <v>17651.044443811017</v>
      </c>
      <c r="Q536" s="14"/>
    </row>
    <row r="537" spans="1:17" x14ac:dyDescent="0.25">
      <c r="A537" s="9">
        <f>IF(A536="","",IF(B536&lt;C536,A536,IF(A536=MAX('entry data'!$B$8:$B$507),"",A536+1)))</f>
        <v>5</v>
      </c>
      <c r="B537" s="9">
        <f t="shared" si="69"/>
        <v>26</v>
      </c>
      <c r="C537" s="9">
        <f>IF(ISERROR(VLOOKUP(A537,'entry data'!B:G,6,0)),"",VLOOKUP(A537,'entry data'!B:G,6,0))</f>
        <v>40</v>
      </c>
      <c r="D537" s="9" t="str">
        <f>IF(ISERROR(VLOOKUP(A537,'entry data'!B:C,2,0)),"",VLOOKUP(A537,'entry data'!B:C,2,0))</f>
        <v>Mortgage</v>
      </c>
      <c r="E537" s="9" t="str">
        <f>IF(ISERROR(VLOOKUP(A537,'entry data'!B:E,4,0)),"",VLOOKUP(A537,'entry data'!B:E,4,0))</f>
        <v>quarterly</v>
      </c>
      <c r="F537" s="11">
        <f>IF(A537="","",IF(ISERROR(VLOOKUP(A537,'entry data'!B:F,5,0)),"",VLOOKUP(A537,'entry data'!B:F,5,0)))</f>
        <v>40000</v>
      </c>
      <c r="G537" s="12">
        <f>IF(A537="","",IF(ISERROR(VLOOKUP(A537,'entry data'!B:I,8,0)),"",VLOOKUP(A537,'entry data'!B:I,7,0)))</f>
        <v>5.6000000000000001E-2</v>
      </c>
      <c r="H537" s="13">
        <f>IF(A537="","",IF(B537=1,VLOOKUP(A537,'entry data'!B:D,3,0),I536))</f>
        <v>42705</v>
      </c>
      <c r="I537" s="14">
        <f>IF(A537="","",IF(E537="weekly",7,IF(E537="fortnightly",14,IF(E537="monthly",DATE(IF(MONTH(H537)=12,YEAR(H537)+1,YEAR(H537)),VLOOKUP(MONTH(H537),index!$D$2:$G$13,2,0),DAY(H537)),
IF(E537="quarterly",DATE(IF(MONTH(H537)&gt;=10,YEAR(H537)+1,YEAR(H537)),VLOOKUP(MONTH(H537),index!$D$2:$G$13,3,0),DAY(H537)),
IF(E537="halfyearly",DATE(IF(MONTH(H537)&gt;=7,YEAR(H537)+1,YEAR(H537)),VLOOKUP(MONTH(H537),index!$D$2:$G$13,4,0),DAY(H537)),
DATE(YEAR(H537)+1,MONTH(H537),DAY(H537)))))-H537))+H537)</f>
        <v>42795</v>
      </c>
      <c r="J537" s="9" t="str">
        <f t="shared" si="70"/>
        <v>2017-03</v>
      </c>
      <c r="K537" s="11">
        <f t="shared" si="71"/>
        <v>17651.044443811017</v>
      </c>
      <c r="L537" s="11">
        <f t="shared" si="72"/>
        <v>1065.6884568847397</v>
      </c>
      <c r="M537" s="11">
        <f>IF(A537="","",VLOOKUP(E537,index!$A$1:$B$6,2,0)*K537*G537)</f>
        <v>247.11462221335424</v>
      </c>
      <c r="N537" s="11">
        <f>IF(A537="","",-PMT(G537*VLOOKUP(E537,index!$A$1:$B$6,2,0),C537,F537,0,0))</f>
        <v>1312.803079098094</v>
      </c>
      <c r="O537" s="11">
        <f t="shared" si="73"/>
        <v>16585.355986926279</v>
      </c>
      <c r="P537" s="11">
        <f t="shared" si="68"/>
        <v>16585.355986926279</v>
      </c>
      <c r="Q537" s="14"/>
    </row>
    <row r="538" spans="1:17" x14ac:dyDescent="0.25">
      <c r="A538" s="9">
        <f>IF(A537="","",IF(B537&lt;C537,A537,IF(A537=MAX('entry data'!$B$8:$B$507),"",A537+1)))</f>
        <v>5</v>
      </c>
      <c r="B538" s="9">
        <f t="shared" si="69"/>
        <v>27</v>
      </c>
      <c r="C538" s="9">
        <f>IF(ISERROR(VLOOKUP(A538,'entry data'!B:G,6,0)),"",VLOOKUP(A538,'entry data'!B:G,6,0))</f>
        <v>40</v>
      </c>
      <c r="D538" s="9" t="str">
        <f>IF(ISERROR(VLOOKUP(A538,'entry data'!B:C,2,0)),"",VLOOKUP(A538,'entry data'!B:C,2,0))</f>
        <v>Mortgage</v>
      </c>
      <c r="E538" s="9" t="str">
        <f>IF(ISERROR(VLOOKUP(A538,'entry data'!B:E,4,0)),"",VLOOKUP(A538,'entry data'!B:E,4,0))</f>
        <v>quarterly</v>
      </c>
      <c r="F538" s="11">
        <f>IF(A538="","",IF(ISERROR(VLOOKUP(A538,'entry data'!B:F,5,0)),"",VLOOKUP(A538,'entry data'!B:F,5,0)))</f>
        <v>40000</v>
      </c>
      <c r="G538" s="12">
        <f>IF(A538="","",IF(ISERROR(VLOOKUP(A538,'entry data'!B:I,8,0)),"",VLOOKUP(A538,'entry data'!B:I,7,0)))</f>
        <v>5.6000000000000001E-2</v>
      </c>
      <c r="H538" s="13">
        <f>IF(A538="","",IF(B538=1,VLOOKUP(A538,'entry data'!B:D,3,0),I537))</f>
        <v>42795</v>
      </c>
      <c r="I538" s="14">
        <f>IF(A538="","",IF(E538="weekly",7,IF(E538="fortnightly",14,IF(E538="monthly",DATE(IF(MONTH(H538)=12,YEAR(H538)+1,YEAR(H538)),VLOOKUP(MONTH(H538),index!$D$2:$G$13,2,0),DAY(H538)),
IF(E538="quarterly",DATE(IF(MONTH(H538)&gt;=10,YEAR(H538)+1,YEAR(H538)),VLOOKUP(MONTH(H538),index!$D$2:$G$13,3,0),DAY(H538)),
IF(E538="halfyearly",DATE(IF(MONTH(H538)&gt;=7,YEAR(H538)+1,YEAR(H538)),VLOOKUP(MONTH(H538),index!$D$2:$G$13,4,0),DAY(H538)),
DATE(YEAR(H538)+1,MONTH(H538),DAY(H538)))))-H538))+H538)</f>
        <v>42887</v>
      </c>
      <c r="J538" s="9" t="str">
        <f t="shared" si="70"/>
        <v>2017-06</v>
      </c>
      <c r="K538" s="11">
        <f t="shared" si="71"/>
        <v>16585.355986926279</v>
      </c>
      <c r="L538" s="11">
        <f t="shared" si="72"/>
        <v>1080.6080952811262</v>
      </c>
      <c r="M538" s="11">
        <f>IF(A538="","",VLOOKUP(E538,index!$A$1:$B$6,2,0)*K538*G538)</f>
        <v>232.19498381696792</v>
      </c>
      <c r="N538" s="11">
        <f>IF(A538="","",-PMT(G538*VLOOKUP(E538,index!$A$1:$B$6,2,0),C538,F538,0,0))</f>
        <v>1312.803079098094</v>
      </c>
      <c r="O538" s="11">
        <f t="shared" si="73"/>
        <v>15504.747891645153</v>
      </c>
      <c r="P538" s="11">
        <f t="shared" si="68"/>
        <v>15504.747891645153</v>
      </c>
      <c r="Q538" s="14"/>
    </row>
    <row r="539" spans="1:17" x14ac:dyDescent="0.25">
      <c r="A539" s="9">
        <f>IF(A538="","",IF(B538&lt;C538,A538,IF(A538=MAX('entry data'!$B$8:$B$507),"",A538+1)))</f>
        <v>5</v>
      </c>
      <c r="B539" s="9">
        <f t="shared" si="69"/>
        <v>28</v>
      </c>
      <c r="C539" s="9">
        <f>IF(ISERROR(VLOOKUP(A539,'entry data'!B:G,6,0)),"",VLOOKUP(A539,'entry data'!B:G,6,0))</f>
        <v>40</v>
      </c>
      <c r="D539" s="9" t="str">
        <f>IF(ISERROR(VLOOKUP(A539,'entry data'!B:C,2,0)),"",VLOOKUP(A539,'entry data'!B:C,2,0))</f>
        <v>Mortgage</v>
      </c>
      <c r="E539" s="9" t="str">
        <f>IF(ISERROR(VLOOKUP(A539,'entry data'!B:E,4,0)),"",VLOOKUP(A539,'entry data'!B:E,4,0))</f>
        <v>quarterly</v>
      </c>
      <c r="F539" s="11">
        <f>IF(A539="","",IF(ISERROR(VLOOKUP(A539,'entry data'!B:F,5,0)),"",VLOOKUP(A539,'entry data'!B:F,5,0)))</f>
        <v>40000</v>
      </c>
      <c r="G539" s="12">
        <f>IF(A539="","",IF(ISERROR(VLOOKUP(A539,'entry data'!B:I,8,0)),"",VLOOKUP(A539,'entry data'!B:I,7,0)))</f>
        <v>5.6000000000000001E-2</v>
      </c>
      <c r="H539" s="13">
        <f>IF(A539="","",IF(B539=1,VLOOKUP(A539,'entry data'!B:D,3,0),I538))</f>
        <v>42887</v>
      </c>
      <c r="I539" s="14">
        <f>IF(A539="","",IF(E539="weekly",7,IF(E539="fortnightly",14,IF(E539="monthly",DATE(IF(MONTH(H539)=12,YEAR(H539)+1,YEAR(H539)),VLOOKUP(MONTH(H539),index!$D$2:$G$13,2,0),DAY(H539)),
IF(E539="quarterly",DATE(IF(MONTH(H539)&gt;=10,YEAR(H539)+1,YEAR(H539)),VLOOKUP(MONTH(H539),index!$D$2:$G$13,3,0),DAY(H539)),
IF(E539="halfyearly",DATE(IF(MONTH(H539)&gt;=7,YEAR(H539)+1,YEAR(H539)),VLOOKUP(MONTH(H539),index!$D$2:$G$13,4,0),DAY(H539)),
DATE(YEAR(H539)+1,MONTH(H539),DAY(H539)))))-H539))+H539)</f>
        <v>42979</v>
      </c>
      <c r="J539" s="9" t="str">
        <f t="shared" si="70"/>
        <v>2017-09</v>
      </c>
      <c r="K539" s="11">
        <f t="shared" si="71"/>
        <v>15504.747891645153</v>
      </c>
      <c r="L539" s="11">
        <f t="shared" si="72"/>
        <v>1095.7366086150619</v>
      </c>
      <c r="M539" s="11">
        <f>IF(A539="","",VLOOKUP(E539,index!$A$1:$B$6,2,0)*K539*G539)</f>
        <v>217.06647048303213</v>
      </c>
      <c r="N539" s="11">
        <f>IF(A539="","",-PMT(G539*VLOOKUP(E539,index!$A$1:$B$6,2,0),C539,F539,0,0))</f>
        <v>1312.803079098094</v>
      </c>
      <c r="O539" s="11">
        <f t="shared" si="73"/>
        <v>14409.011283030091</v>
      </c>
      <c r="P539" s="11">
        <f t="shared" si="68"/>
        <v>14409.011283030091</v>
      </c>
      <c r="Q539" s="14"/>
    </row>
    <row r="540" spans="1:17" x14ac:dyDescent="0.25">
      <c r="A540" s="9">
        <f>IF(A539="","",IF(B539&lt;C539,A539,IF(A539=MAX('entry data'!$B$8:$B$507),"",A539+1)))</f>
        <v>5</v>
      </c>
      <c r="B540" s="9">
        <f t="shared" si="69"/>
        <v>29</v>
      </c>
      <c r="C540" s="9">
        <f>IF(ISERROR(VLOOKUP(A540,'entry data'!B:G,6,0)),"",VLOOKUP(A540,'entry data'!B:G,6,0))</f>
        <v>40</v>
      </c>
      <c r="D540" s="9" t="str">
        <f>IF(ISERROR(VLOOKUP(A540,'entry data'!B:C,2,0)),"",VLOOKUP(A540,'entry data'!B:C,2,0))</f>
        <v>Mortgage</v>
      </c>
      <c r="E540" s="9" t="str">
        <f>IF(ISERROR(VLOOKUP(A540,'entry data'!B:E,4,0)),"",VLOOKUP(A540,'entry data'!B:E,4,0))</f>
        <v>quarterly</v>
      </c>
      <c r="F540" s="11">
        <f>IF(A540="","",IF(ISERROR(VLOOKUP(A540,'entry data'!B:F,5,0)),"",VLOOKUP(A540,'entry data'!B:F,5,0)))</f>
        <v>40000</v>
      </c>
      <c r="G540" s="12">
        <f>IF(A540="","",IF(ISERROR(VLOOKUP(A540,'entry data'!B:I,8,0)),"",VLOOKUP(A540,'entry data'!B:I,7,0)))</f>
        <v>5.6000000000000001E-2</v>
      </c>
      <c r="H540" s="13">
        <f>IF(A540="","",IF(B540=1,VLOOKUP(A540,'entry data'!B:D,3,0),I539))</f>
        <v>42979</v>
      </c>
      <c r="I540" s="14">
        <f>IF(A540="","",IF(E540="weekly",7,IF(E540="fortnightly",14,IF(E540="monthly",DATE(IF(MONTH(H540)=12,YEAR(H540)+1,YEAR(H540)),VLOOKUP(MONTH(H540),index!$D$2:$G$13,2,0),DAY(H540)),
IF(E540="quarterly",DATE(IF(MONTH(H540)&gt;=10,YEAR(H540)+1,YEAR(H540)),VLOOKUP(MONTH(H540),index!$D$2:$G$13,3,0),DAY(H540)),
IF(E540="halfyearly",DATE(IF(MONTH(H540)&gt;=7,YEAR(H540)+1,YEAR(H540)),VLOOKUP(MONTH(H540),index!$D$2:$G$13,4,0),DAY(H540)),
DATE(YEAR(H540)+1,MONTH(H540),DAY(H540)))))-H540))+H540)</f>
        <v>43070</v>
      </c>
      <c r="J540" s="9" t="str">
        <f t="shared" si="70"/>
        <v>2017-12</v>
      </c>
      <c r="K540" s="11">
        <f t="shared" si="71"/>
        <v>14409.011283030091</v>
      </c>
      <c r="L540" s="11">
        <f t="shared" si="72"/>
        <v>1111.0769211356728</v>
      </c>
      <c r="M540" s="11">
        <f>IF(A540="","",VLOOKUP(E540,index!$A$1:$B$6,2,0)*K540*G540)</f>
        <v>201.7261579624213</v>
      </c>
      <c r="N540" s="11">
        <f>IF(A540="","",-PMT(G540*VLOOKUP(E540,index!$A$1:$B$6,2,0),C540,F540,0,0))</f>
        <v>1312.803079098094</v>
      </c>
      <c r="O540" s="11">
        <f t="shared" si="73"/>
        <v>13297.934361894419</v>
      </c>
      <c r="P540" s="11">
        <f t="shared" si="68"/>
        <v>13297.934361894419</v>
      </c>
      <c r="Q540" s="14"/>
    </row>
    <row r="541" spans="1:17" x14ac:dyDescent="0.25">
      <c r="A541" s="9">
        <f>IF(A540="","",IF(B540&lt;C540,A540,IF(A540=MAX('entry data'!$B$8:$B$507),"",A540+1)))</f>
        <v>5</v>
      </c>
      <c r="B541" s="9">
        <f t="shared" si="69"/>
        <v>30</v>
      </c>
      <c r="C541" s="9">
        <f>IF(ISERROR(VLOOKUP(A541,'entry data'!B:G,6,0)),"",VLOOKUP(A541,'entry data'!B:G,6,0))</f>
        <v>40</v>
      </c>
      <c r="D541" s="9" t="str">
        <f>IF(ISERROR(VLOOKUP(A541,'entry data'!B:C,2,0)),"",VLOOKUP(A541,'entry data'!B:C,2,0))</f>
        <v>Mortgage</v>
      </c>
      <c r="E541" s="9" t="str">
        <f>IF(ISERROR(VLOOKUP(A541,'entry data'!B:E,4,0)),"",VLOOKUP(A541,'entry data'!B:E,4,0))</f>
        <v>quarterly</v>
      </c>
      <c r="F541" s="11">
        <f>IF(A541="","",IF(ISERROR(VLOOKUP(A541,'entry data'!B:F,5,0)),"",VLOOKUP(A541,'entry data'!B:F,5,0)))</f>
        <v>40000</v>
      </c>
      <c r="G541" s="12">
        <f>IF(A541="","",IF(ISERROR(VLOOKUP(A541,'entry data'!B:I,8,0)),"",VLOOKUP(A541,'entry data'!B:I,7,0)))</f>
        <v>5.6000000000000001E-2</v>
      </c>
      <c r="H541" s="13">
        <f>IF(A541="","",IF(B541=1,VLOOKUP(A541,'entry data'!B:D,3,0),I540))</f>
        <v>43070</v>
      </c>
      <c r="I541" s="14">
        <f>IF(A541="","",IF(E541="weekly",7,IF(E541="fortnightly",14,IF(E541="monthly",DATE(IF(MONTH(H541)=12,YEAR(H541)+1,YEAR(H541)),VLOOKUP(MONTH(H541),index!$D$2:$G$13,2,0),DAY(H541)),
IF(E541="quarterly",DATE(IF(MONTH(H541)&gt;=10,YEAR(H541)+1,YEAR(H541)),VLOOKUP(MONTH(H541),index!$D$2:$G$13,3,0),DAY(H541)),
IF(E541="halfyearly",DATE(IF(MONTH(H541)&gt;=7,YEAR(H541)+1,YEAR(H541)),VLOOKUP(MONTH(H541),index!$D$2:$G$13,4,0),DAY(H541)),
DATE(YEAR(H541)+1,MONTH(H541),DAY(H541)))))-H541))+H541)</f>
        <v>43160</v>
      </c>
      <c r="J541" s="9" t="str">
        <f t="shared" si="70"/>
        <v>2018-03</v>
      </c>
      <c r="K541" s="11">
        <f t="shared" si="71"/>
        <v>13297.934361894419</v>
      </c>
      <c r="L541" s="11">
        <f t="shared" si="72"/>
        <v>1126.6319980315723</v>
      </c>
      <c r="M541" s="11">
        <f>IF(A541="","",VLOOKUP(E541,index!$A$1:$B$6,2,0)*K541*G541)</f>
        <v>186.17108106652185</v>
      </c>
      <c r="N541" s="11">
        <f>IF(A541="","",-PMT(G541*VLOOKUP(E541,index!$A$1:$B$6,2,0),C541,F541,0,0))</f>
        <v>1312.803079098094</v>
      </c>
      <c r="O541" s="11">
        <f t="shared" si="73"/>
        <v>12171.302363862846</v>
      </c>
      <c r="P541" s="11">
        <f t="shared" si="68"/>
        <v>12171.302363862846</v>
      </c>
      <c r="Q541" s="14"/>
    </row>
    <row r="542" spans="1:17" x14ac:dyDescent="0.25">
      <c r="A542" s="9">
        <f>IF(A541="","",IF(B541&lt;C541,A541,IF(A541=MAX('entry data'!$B$8:$B$507),"",A541+1)))</f>
        <v>5</v>
      </c>
      <c r="B542" s="9">
        <f t="shared" si="69"/>
        <v>31</v>
      </c>
      <c r="C542" s="9">
        <f>IF(ISERROR(VLOOKUP(A542,'entry data'!B:G,6,0)),"",VLOOKUP(A542,'entry data'!B:G,6,0))</f>
        <v>40</v>
      </c>
      <c r="D542" s="9" t="str">
        <f>IF(ISERROR(VLOOKUP(A542,'entry data'!B:C,2,0)),"",VLOOKUP(A542,'entry data'!B:C,2,0))</f>
        <v>Mortgage</v>
      </c>
      <c r="E542" s="9" t="str">
        <f>IF(ISERROR(VLOOKUP(A542,'entry data'!B:E,4,0)),"",VLOOKUP(A542,'entry data'!B:E,4,0))</f>
        <v>quarterly</v>
      </c>
      <c r="F542" s="11">
        <f>IF(A542="","",IF(ISERROR(VLOOKUP(A542,'entry data'!B:F,5,0)),"",VLOOKUP(A542,'entry data'!B:F,5,0)))</f>
        <v>40000</v>
      </c>
      <c r="G542" s="12">
        <f>IF(A542="","",IF(ISERROR(VLOOKUP(A542,'entry data'!B:I,8,0)),"",VLOOKUP(A542,'entry data'!B:I,7,0)))</f>
        <v>5.6000000000000001E-2</v>
      </c>
      <c r="H542" s="13">
        <f>IF(A542="","",IF(B542=1,VLOOKUP(A542,'entry data'!B:D,3,0),I541))</f>
        <v>43160</v>
      </c>
      <c r="I542" s="14">
        <f>IF(A542="","",IF(E542="weekly",7,IF(E542="fortnightly",14,IF(E542="monthly",DATE(IF(MONTH(H542)=12,YEAR(H542)+1,YEAR(H542)),VLOOKUP(MONTH(H542),index!$D$2:$G$13,2,0),DAY(H542)),
IF(E542="quarterly",DATE(IF(MONTH(H542)&gt;=10,YEAR(H542)+1,YEAR(H542)),VLOOKUP(MONTH(H542),index!$D$2:$G$13,3,0),DAY(H542)),
IF(E542="halfyearly",DATE(IF(MONTH(H542)&gt;=7,YEAR(H542)+1,YEAR(H542)),VLOOKUP(MONTH(H542),index!$D$2:$G$13,4,0),DAY(H542)),
DATE(YEAR(H542)+1,MONTH(H542),DAY(H542)))))-H542))+H542)</f>
        <v>43252</v>
      </c>
      <c r="J542" s="9" t="str">
        <f t="shared" si="70"/>
        <v>2018-06</v>
      </c>
      <c r="K542" s="11">
        <f t="shared" si="71"/>
        <v>12171.302363862846</v>
      </c>
      <c r="L542" s="11">
        <f t="shared" si="72"/>
        <v>1142.4048460040142</v>
      </c>
      <c r="M542" s="11">
        <f>IF(A542="","",VLOOKUP(E542,index!$A$1:$B$6,2,0)*K542*G542)</f>
        <v>170.39823309407984</v>
      </c>
      <c r="N542" s="11">
        <f>IF(A542="","",-PMT(G542*VLOOKUP(E542,index!$A$1:$B$6,2,0),C542,F542,0,0))</f>
        <v>1312.803079098094</v>
      </c>
      <c r="O542" s="11">
        <f t="shared" si="73"/>
        <v>11028.897517858832</v>
      </c>
      <c r="P542" s="11">
        <f t="shared" si="68"/>
        <v>11028.897517858832</v>
      </c>
      <c r="Q542" s="14"/>
    </row>
    <row r="543" spans="1:17" x14ac:dyDescent="0.25">
      <c r="A543" s="9">
        <f>IF(A542="","",IF(B542&lt;C542,A542,IF(A542=MAX('entry data'!$B$8:$B$507),"",A542+1)))</f>
        <v>5</v>
      </c>
      <c r="B543" s="9">
        <f t="shared" si="69"/>
        <v>32</v>
      </c>
      <c r="C543" s="9">
        <f>IF(ISERROR(VLOOKUP(A543,'entry data'!B:G,6,0)),"",VLOOKUP(A543,'entry data'!B:G,6,0))</f>
        <v>40</v>
      </c>
      <c r="D543" s="9" t="str">
        <f>IF(ISERROR(VLOOKUP(A543,'entry data'!B:C,2,0)),"",VLOOKUP(A543,'entry data'!B:C,2,0))</f>
        <v>Mortgage</v>
      </c>
      <c r="E543" s="9" t="str">
        <f>IF(ISERROR(VLOOKUP(A543,'entry data'!B:E,4,0)),"",VLOOKUP(A543,'entry data'!B:E,4,0))</f>
        <v>quarterly</v>
      </c>
      <c r="F543" s="11">
        <f>IF(A543="","",IF(ISERROR(VLOOKUP(A543,'entry data'!B:F,5,0)),"",VLOOKUP(A543,'entry data'!B:F,5,0)))</f>
        <v>40000</v>
      </c>
      <c r="G543" s="12">
        <f>IF(A543="","",IF(ISERROR(VLOOKUP(A543,'entry data'!B:I,8,0)),"",VLOOKUP(A543,'entry data'!B:I,7,0)))</f>
        <v>5.6000000000000001E-2</v>
      </c>
      <c r="H543" s="13">
        <f>IF(A543="","",IF(B543=1,VLOOKUP(A543,'entry data'!B:D,3,0),I542))</f>
        <v>43252</v>
      </c>
      <c r="I543" s="14">
        <f>IF(A543="","",IF(E543="weekly",7,IF(E543="fortnightly",14,IF(E543="monthly",DATE(IF(MONTH(H543)=12,YEAR(H543)+1,YEAR(H543)),VLOOKUP(MONTH(H543),index!$D$2:$G$13,2,0),DAY(H543)),
IF(E543="quarterly",DATE(IF(MONTH(H543)&gt;=10,YEAR(H543)+1,YEAR(H543)),VLOOKUP(MONTH(H543),index!$D$2:$G$13,3,0),DAY(H543)),
IF(E543="halfyearly",DATE(IF(MONTH(H543)&gt;=7,YEAR(H543)+1,YEAR(H543)),VLOOKUP(MONTH(H543),index!$D$2:$G$13,4,0),DAY(H543)),
DATE(YEAR(H543)+1,MONTH(H543),DAY(H543)))))-H543))+H543)</f>
        <v>43344</v>
      </c>
      <c r="J543" s="9" t="str">
        <f t="shared" si="70"/>
        <v>2018-09</v>
      </c>
      <c r="K543" s="11">
        <f t="shared" si="71"/>
        <v>11028.897517858832</v>
      </c>
      <c r="L543" s="11">
        <f t="shared" si="72"/>
        <v>1158.3985138480705</v>
      </c>
      <c r="M543" s="11">
        <f>IF(A543="","",VLOOKUP(E543,index!$A$1:$B$6,2,0)*K543*G543)</f>
        <v>154.40456525002364</v>
      </c>
      <c r="N543" s="11">
        <f>IF(A543="","",-PMT(G543*VLOOKUP(E543,index!$A$1:$B$6,2,0),C543,F543,0,0))</f>
        <v>1312.803079098094</v>
      </c>
      <c r="O543" s="11">
        <f t="shared" si="73"/>
        <v>9870.4990040107605</v>
      </c>
      <c r="P543" s="11">
        <f t="shared" si="68"/>
        <v>9870.4990040107605</v>
      </c>
      <c r="Q543" s="14"/>
    </row>
    <row r="544" spans="1:17" x14ac:dyDescent="0.25">
      <c r="A544" s="9">
        <f>IF(A543="","",IF(B543&lt;C543,A543,IF(A543=MAX('entry data'!$B$8:$B$507),"",A543+1)))</f>
        <v>5</v>
      </c>
      <c r="B544" s="9">
        <f t="shared" si="69"/>
        <v>33</v>
      </c>
      <c r="C544" s="9">
        <f>IF(ISERROR(VLOOKUP(A544,'entry data'!B:G,6,0)),"",VLOOKUP(A544,'entry data'!B:G,6,0))</f>
        <v>40</v>
      </c>
      <c r="D544" s="9" t="str">
        <f>IF(ISERROR(VLOOKUP(A544,'entry data'!B:C,2,0)),"",VLOOKUP(A544,'entry data'!B:C,2,0))</f>
        <v>Mortgage</v>
      </c>
      <c r="E544" s="9" t="str">
        <f>IF(ISERROR(VLOOKUP(A544,'entry data'!B:E,4,0)),"",VLOOKUP(A544,'entry data'!B:E,4,0))</f>
        <v>quarterly</v>
      </c>
      <c r="F544" s="11">
        <f>IF(A544="","",IF(ISERROR(VLOOKUP(A544,'entry data'!B:F,5,0)),"",VLOOKUP(A544,'entry data'!B:F,5,0)))</f>
        <v>40000</v>
      </c>
      <c r="G544" s="12">
        <f>IF(A544="","",IF(ISERROR(VLOOKUP(A544,'entry data'!B:I,8,0)),"",VLOOKUP(A544,'entry data'!B:I,7,0)))</f>
        <v>5.6000000000000001E-2</v>
      </c>
      <c r="H544" s="13">
        <f>IF(A544="","",IF(B544=1,VLOOKUP(A544,'entry data'!B:D,3,0),I543))</f>
        <v>43344</v>
      </c>
      <c r="I544" s="14">
        <f>IF(A544="","",IF(E544="weekly",7,IF(E544="fortnightly",14,IF(E544="monthly",DATE(IF(MONTH(H544)=12,YEAR(H544)+1,YEAR(H544)),VLOOKUP(MONTH(H544),index!$D$2:$G$13,2,0),DAY(H544)),
IF(E544="quarterly",DATE(IF(MONTH(H544)&gt;=10,YEAR(H544)+1,YEAR(H544)),VLOOKUP(MONTH(H544),index!$D$2:$G$13,3,0),DAY(H544)),
IF(E544="halfyearly",DATE(IF(MONTH(H544)&gt;=7,YEAR(H544)+1,YEAR(H544)),VLOOKUP(MONTH(H544),index!$D$2:$G$13,4,0),DAY(H544)),
DATE(YEAR(H544)+1,MONTH(H544),DAY(H544)))))-H544))+H544)</f>
        <v>43435</v>
      </c>
      <c r="J544" s="9" t="str">
        <f t="shared" si="70"/>
        <v>2018-12</v>
      </c>
      <c r="K544" s="11">
        <f t="shared" si="71"/>
        <v>9870.4990040107605</v>
      </c>
      <c r="L544" s="11">
        <f t="shared" si="72"/>
        <v>1174.6160930419433</v>
      </c>
      <c r="M544" s="11">
        <f>IF(A544="","",VLOOKUP(E544,index!$A$1:$B$6,2,0)*K544*G544)</f>
        <v>138.18698605615066</v>
      </c>
      <c r="N544" s="11">
        <f>IF(A544="","",-PMT(G544*VLOOKUP(E544,index!$A$1:$B$6,2,0),C544,F544,0,0))</f>
        <v>1312.803079098094</v>
      </c>
      <c r="O544" s="11">
        <f t="shared" si="73"/>
        <v>8695.8829109688177</v>
      </c>
      <c r="P544" s="11">
        <f t="shared" si="68"/>
        <v>8695.8829109688177</v>
      </c>
      <c r="Q544" s="14"/>
    </row>
    <row r="545" spans="1:17" x14ac:dyDescent="0.25">
      <c r="A545" s="9">
        <f>IF(A544="","",IF(B544&lt;C544,A544,IF(A544=MAX('entry data'!$B$8:$B$507),"",A544+1)))</f>
        <v>5</v>
      </c>
      <c r="B545" s="9">
        <f t="shared" si="69"/>
        <v>34</v>
      </c>
      <c r="C545" s="9">
        <f>IF(ISERROR(VLOOKUP(A545,'entry data'!B:G,6,0)),"",VLOOKUP(A545,'entry data'!B:G,6,0))</f>
        <v>40</v>
      </c>
      <c r="D545" s="9" t="str">
        <f>IF(ISERROR(VLOOKUP(A545,'entry data'!B:C,2,0)),"",VLOOKUP(A545,'entry data'!B:C,2,0))</f>
        <v>Mortgage</v>
      </c>
      <c r="E545" s="9" t="str">
        <f>IF(ISERROR(VLOOKUP(A545,'entry data'!B:E,4,0)),"",VLOOKUP(A545,'entry data'!B:E,4,0))</f>
        <v>quarterly</v>
      </c>
      <c r="F545" s="11">
        <f>IF(A545="","",IF(ISERROR(VLOOKUP(A545,'entry data'!B:F,5,0)),"",VLOOKUP(A545,'entry data'!B:F,5,0)))</f>
        <v>40000</v>
      </c>
      <c r="G545" s="12">
        <f>IF(A545="","",IF(ISERROR(VLOOKUP(A545,'entry data'!B:I,8,0)),"",VLOOKUP(A545,'entry data'!B:I,7,0)))</f>
        <v>5.6000000000000001E-2</v>
      </c>
      <c r="H545" s="13">
        <f>IF(A545="","",IF(B545=1,VLOOKUP(A545,'entry data'!B:D,3,0),I544))</f>
        <v>43435</v>
      </c>
      <c r="I545" s="14">
        <f>IF(A545="","",IF(E545="weekly",7,IF(E545="fortnightly",14,IF(E545="monthly",DATE(IF(MONTH(H545)=12,YEAR(H545)+1,YEAR(H545)),VLOOKUP(MONTH(H545),index!$D$2:$G$13,2,0),DAY(H545)),
IF(E545="quarterly",DATE(IF(MONTH(H545)&gt;=10,YEAR(H545)+1,YEAR(H545)),VLOOKUP(MONTH(H545),index!$D$2:$G$13,3,0),DAY(H545)),
IF(E545="halfyearly",DATE(IF(MONTH(H545)&gt;=7,YEAR(H545)+1,YEAR(H545)),VLOOKUP(MONTH(H545),index!$D$2:$G$13,4,0),DAY(H545)),
DATE(YEAR(H545)+1,MONTH(H545),DAY(H545)))))-H545))+H545)</f>
        <v>43525</v>
      </c>
      <c r="J545" s="9" t="str">
        <f t="shared" si="70"/>
        <v>2019-03</v>
      </c>
      <c r="K545" s="11">
        <f t="shared" si="71"/>
        <v>8695.8829109688177</v>
      </c>
      <c r="L545" s="11">
        <f t="shared" si="72"/>
        <v>1191.0607183445306</v>
      </c>
      <c r="M545" s="11">
        <f>IF(A545="","",VLOOKUP(E545,index!$A$1:$B$6,2,0)*K545*G545)</f>
        <v>121.74236075356345</v>
      </c>
      <c r="N545" s="11">
        <f>IF(A545="","",-PMT(G545*VLOOKUP(E545,index!$A$1:$B$6,2,0),C545,F545,0,0))</f>
        <v>1312.803079098094</v>
      </c>
      <c r="O545" s="11">
        <f t="shared" si="73"/>
        <v>7504.8221926242868</v>
      </c>
      <c r="P545" s="11">
        <f t="shared" si="68"/>
        <v>7504.8221926242868</v>
      </c>
      <c r="Q545" s="14"/>
    </row>
    <row r="546" spans="1:17" x14ac:dyDescent="0.25">
      <c r="A546" s="9">
        <f>IF(A545="","",IF(B545&lt;C545,A545,IF(A545=MAX('entry data'!$B$8:$B$507),"",A545+1)))</f>
        <v>5</v>
      </c>
      <c r="B546" s="9">
        <f t="shared" si="69"/>
        <v>35</v>
      </c>
      <c r="C546" s="9">
        <f>IF(ISERROR(VLOOKUP(A546,'entry data'!B:G,6,0)),"",VLOOKUP(A546,'entry data'!B:G,6,0))</f>
        <v>40</v>
      </c>
      <c r="D546" s="9" t="str">
        <f>IF(ISERROR(VLOOKUP(A546,'entry data'!B:C,2,0)),"",VLOOKUP(A546,'entry data'!B:C,2,0))</f>
        <v>Mortgage</v>
      </c>
      <c r="E546" s="9" t="str">
        <f>IF(ISERROR(VLOOKUP(A546,'entry data'!B:E,4,0)),"",VLOOKUP(A546,'entry data'!B:E,4,0))</f>
        <v>quarterly</v>
      </c>
      <c r="F546" s="11">
        <f>IF(A546="","",IF(ISERROR(VLOOKUP(A546,'entry data'!B:F,5,0)),"",VLOOKUP(A546,'entry data'!B:F,5,0)))</f>
        <v>40000</v>
      </c>
      <c r="G546" s="12">
        <f>IF(A546="","",IF(ISERROR(VLOOKUP(A546,'entry data'!B:I,8,0)),"",VLOOKUP(A546,'entry data'!B:I,7,0)))</f>
        <v>5.6000000000000001E-2</v>
      </c>
      <c r="H546" s="13">
        <f>IF(A546="","",IF(B546=1,VLOOKUP(A546,'entry data'!B:D,3,0),I545))</f>
        <v>43525</v>
      </c>
      <c r="I546" s="14">
        <f>IF(A546="","",IF(E546="weekly",7,IF(E546="fortnightly",14,IF(E546="monthly",DATE(IF(MONTH(H546)=12,YEAR(H546)+1,YEAR(H546)),VLOOKUP(MONTH(H546),index!$D$2:$G$13,2,0),DAY(H546)),
IF(E546="quarterly",DATE(IF(MONTH(H546)&gt;=10,YEAR(H546)+1,YEAR(H546)),VLOOKUP(MONTH(H546),index!$D$2:$G$13,3,0),DAY(H546)),
IF(E546="halfyearly",DATE(IF(MONTH(H546)&gt;=7,YEAR(H546)+1,YEAR(H546)),VLOOKUP(MONTH(H546),index!$D$2:$G$13,4,0),DAY(H546)),
DATE(YEAR(H546)+1,MONTH(H546),DAY(H546)))))-H546))+H546)</f>
        <v>43617</v>
      </c>
      <c r="J546" s="9" t="str">
        <f t="shared" si="70"/>
        <v>2019-06</v>
      </c>
      <c r="K546" s="11">
        <f t="shared" si="71"/>
        <v>7504.8221926242868</v>
      </c>
      <c r="L546" s="11">
        <f t="shared" si="72"/>
        <v>1207.7355684013539</v>
      </c>
      <c r="M546" s="11">
        <f>IF(A546="","",VLOOKUP(E546,index!$A$1:$B$6,2,0)*K546*G546)</f>
        <v>105.06751069674002</v>
      </c>
      <c r="N546" s="11">
        <f>IF(A546="","",-PMT(G546*VLOOKUP(E546,index!$A$1:$B$6,2,0),C546,F546,0,0))</f>
        <v>1312.803079098094</v>
      </c>
      <c r="O546" s="11">
        <f t="shared" si="73"/>
        <v>6297.0866242229331</v>
      </c>
      <c r="P546" s="11">
        <f t="shared" si="68"/>
        <v>6297.0866242229331</v>
      </c>
      <c r="Q546" s="14"/>
    </row>
    <row r="547" spans="1:17" x14ac:dyDescent="0.25">
      <c r="A547" s="9">
        <f>IF(A546="","",IF(B546&lt;C546,A546,IF(A546=MAX('entry data'!$B$8:$B$507),"",A546+1)))</f>
        <v>5</v>
      </c>
      <c r="B547" s="9">
        <f t="shared" si="69"/>
        <v>36</v>
      </c>
      <c r="C547" s="9">
        <f>IF(ISERROR(VLOOKUP(A547,'entry data'!B:G,6,0)),"",VLOOKUP(A547,'entry data'!B:G,6,0))</f>
        <v>40</v>
      </c>
      <c r="D547" s="9" t="str">
        <f>IF(ISERROR(VLOOKUP(A547,'entry data'!B:C,2,0)),"",VLOOKUP(A547,'entry data'!B:C,2,0))</f>
        <v>Mortgage</v>
      </c>
      <c r="E547" s="9" t="str">
        <f>IF(ISERROR(VLOOKUP(A547,'entry data'!B:E,4,0)),"",VLOOKUP(A547,'entry data'!B:E,4,0))</f>
        <v>quarterly</v>
      </c>
      <c r="F547" s="11">
        <f>IF(A547="","",IF(ISERROR(VLOOKUP(A547,'entry data'!B:F,5,0)),"",VLOOKUP(A547,'entry data'!B:F,5,0)))</f>
        <v>40000</v>
      </c>
      <c r="G547" s="12">
        <f>IF(A547="","",IF(ISERROR(VLOOKUP(A547,'entry data'!B:I,8,0)),"",VLOOKUP(A547,'entry data'!B:I,7,0)))</f>
        <v>5.6000000000000001E-2</v>
      </c>
      <c r="H547" s="13">
        <f>IF(A547="","",IF(B547=1,VLOOKUP(A547,'entry data'!B:D,3,0),I546))</f>
        <v>43617</v>
      </c>
      <c r="I547" s="14">
        <f>IF(A547="","",IF(E547="weekly",7,IF(E547="fortnightly",14,IF(E547="monthly",DATE(IF(MONTH(H547)=12,YEAR(H547)+1,YEAR(H547)),VLOOKUP(MONTH(H547),index!$D$2:$G$13,2,0),DAY(H547)),
IF(E547="quarterly",DATE(IF(MONTH(H547)&gt;=10,YEAR(H547)+1,YEAR(H547)),VLOOKUP(MONTH(H547),index!$D$2:$G$13,3,0),DAY(H547)),
IF(E547="halfyearly",DATE(IF(MONTH(H547)&gt;=7,YEAR(H547)+1,YEAR(H547)),VLOOKUP(MONTH(H547),index!$D$2:$G$13,4,0),DAY(H547)),
DATE(YEAR(H547)+1,MONTH(H547),DAY(H547)))))-H547))+H547)</f>
        <v>43709</v>
      </c>
      <c r="J547" s="9" t="str">
        <f t="shared" si="70"/>
        <v>2019-09</v>
      </c>
      <c r="K547" s="11">
        <f t="shared" si="71"/>
        <v>6297.0866242229331</v>
      </c>
      <c r="L547" s="11">
        <f t="shared" si="72"/>
        <v>1224.6438663589729</v>
      </c>
      <c r="M547" s="11">
        <f>IF(A547="","",VLOOKUP(E547,index!$A$1:$B$6,2,0)*K547*G547)</f>
        <v>88.15921273912106</v>
      </c>
      <c r="N547" s="11">
        <f>IF(A547="","",-PMT(G547*VLOOKUP(E547,index!$A$1:$B$6,2,0),C547,F547,0,0))</f>
        <v>1312.803079098094</v>
      </c>
      <c r="O547" s="11">
        <f t="shared" si="73"/>
        <v>5072.4427578639607</v>
      </c>
      <c r="P547" s="11">
        <f t="shared" si="68"/>
        <v>5072.4427578639607</v>
      </c>
      <c r="Q547" s="14"/>
    </row>
    <row r="548" spans="1:17" x14ac:dyDescent="0.25">
      <c r="A548" s="9">
        <f>IF(A547="","",IF(B547&lt;C547,A547,IF(A547=MAX('entry data'!$B$8:$B$507),"",A547+1)))</f>
        <v>5</v>
      </c>
      <c r="B548" s="9">
        <f t="shared" si="69"/>
        <v>37</v>
      </c>
      <c r="C548" s="9">
        <f>IF(ISERROR(VLOOKUP(A548,'entry data'!B:G,6,0)),"",VLOOKUP(A548,'entry data'!B:G,6,0))</f>
        <v>40</v>
      </c>
      <c r="D548" s="9" t="str">
        <f>IF(ISERROR(VLOOKUP(A548,'entry data'!B:C,2,0)),"",VLOOKUP(A548,'entry data'!B:C,2,0))</f>
        <v>Mortgage</v>
      </c>
      <c r="E548" s="9" t="str">
        <f>IF(ISERROR(VLOOKUP(A548,'entry data'!B:E,4,0)),"",VLOOKUP(A548,'entry data'!B:E,4,0))</f>
        <v>quarterly</v>
      </c>
      <c r="F548" s="11">
        <f>IF(A548="","",IF(ISERROR(VLOOKUP(A548,'entry data'!B:F,5,0)),"",VLOOKUP(A548,'entry data'!B:F,5,0)))</f>
        <v>40000</v>
      </c>
      <c r="G548" s="12">
        <f>IF(A548="","",IF(ISERROR(VLOOKUP(A548,'entry data'!B:I,8,0)),"",VLOOKUP(A548,'entry data'!B:I,7,0)))</f>
        <v>5.6000000000000001E-2</v>
      </c>
      <c r="H548" s="13">
        <f>IF(A548="","",IF(B548=1,VLOOKUP(A548,'entry data'!B:D,3,0),I547))</f>
        <v>43709</v>
      </c>
      <c r="I548" s="14">
        <f>IF(A548="","",IF(E548="weekly",7,IF(E548="fortnightly",14,IF(E548="monthly",DATE(IF(MONTH(H548)=12,YEAR(H548)+1,YEAR(H548)),VLOOKUP(MONTH(H548),index!$D$2:$G$13,2,0),DAY(H548)),
IF(E548="quarterly",DATE(IF(MONTH(H548)&gt;=10,YEAR(H548)+1,YEAR(H548)),VLOOKUP(MONTH(H548),index!$D$2:$G$13,3,0),DAY(H548)),
IF(E548="halfyearly",DATE(IF(MONTH(H548)&gt;=7,YEAR(H548)+1,YEAR(H548)),VLOOKUP(MONTH(H548),index!$D$2:$G$13,4,0),DAY(H548)),
DATE(YEAR(H548)+1,MONTH(H548),DAY(H548)))))-H548))+H548)</f>
        <v>43800</v>
      </c>
      <c r="J548" s="9" t="str">
        <f t="shared" si="70"/>
        <v>2019-12</v>
      </c>
      <c r="K548" s="11">
        <f t="shared" si="71"/>
        <v>5072.4427578639607</v>
      </c>
      <c r="L548" s="11">
        <f t="shared" si="72"/>
        <v>1241.7888804879985</v>
      </c>
      <c r="M548" s="11">
        <f>IF(A548="","",VLOOKUP(E548,index!$A$1:$B$6,2,0)*K548*G548)</f>
        <v>71.014198610095448</v>
      </c>
      <c r="N548" s="11">
        <f>IF(A548="","",-PMT(G548*VLOOKUP(E548,index!$A$1:$B$6,2,0),C548,F548,0,0))</f>
        <v>1312.803079098094</v>
      </c>
      <c r="O548" s="11">
        <f t="shared" si="73"/>
        <v>3830.6538773759621</v>
      </c>
      <c r="P548" s="11">
        <f t="shared" si="68"/>
        <v>3830.6538773759621</v>
      </c>
      <c r="Q548" s="14"/>
    </row>
    <row r="549" spans="1:17" x14ac:dyDescent="0.25">
      <c r="A549" s="9">
        <f>IF(A548="","",IF(B548&lt;C548,A548,IF(A548=MAX('entry data'!$B$8:$B$507),"",A548+1)))</f>
        <v>5</v>
      </c>
      <c r="B549" s="9">
        <f t="shared" si="69"/>
        <v>38</v>
      </c>
      <c r="C549" s="9">
        <f>IF(ISERROR(VLOOKUP(A549,'entry data'!B:G,6,0)),"",VLOOKUP(A549,'entry data'!B:G,6,0))</f>
        <v>40</v>
      </c>
      <c r="D549" s="9" t="str">
        <f>IF(ISERROR(VLOOKUP(A549,'entry data'!B:C,2,0)),"",VLOOKUP(A549,'entry data'!B:C,2,0))</f>
        <v>Mortgage</v>
      </c>
      <c r="E549" s="9" t="str">
        <f>IF(ISERROR(VLOOKUP(A549,'entry data'!B:E,4,0)),"",VLOOKUP(A549,'entry data'!B:E,4,0))</f>
        <v>quarterly</v>
      </c>
      <c r="F549" s="11">
        <f>IF(A549="","",IF(ISERROR(VLOOKUP(A549,'entry data'!B:F,5,0)),"",VLOOKUP(A549,'entry data'!B:F,5,0)))</f>
        <v>40000</v>
      </c>
      <c r="G549" s="12">
        <f>IF(A549="","",IF(ISERROR(VLOOKUP(A549,'entry data'!B:I,8,0)),"",VLOOKUP(A549,'entry data'!B:I,7,0)))</f>
        <v>5.6000000000000001E-2</v>
      </c>
      <c r="H549" s="13">
        <f>IF(A549="","",IF(B549=1,VLOOKUP(A549,'entry data'!B:D,3,0),I548))</f>
        <v>43800</v>
      </c>
      <c r="I549" s="14">
        <f>IF(A549="","",IF(E549="weekly",7,IF(E549="fortnightly",14,IF(E549="monthly",DATE(IF(MONTH(H549)=12,YEAR(H549)+1,YEAR(H549)),VLOOKUP(MONTH(H549),index!$D$2:$G$13,2,0),DAY(H549)),
IF(E549="quarterly",DATE(IF(MONTH(H549)&gt;=10,YEAR(H549)+1,YEAR(H549)),VLOOKUP(MONTH(H549),index!$D$2:$G$13,3,0),DAY(H549)),
IF(E549="halfyearly",DATE(IF(MONTH(H549)&gt;=7,YEAR(H549)+1,YEAR(H549)),VLOOKUP(MONTH(H549),index!$D$2:$G$13,4,0),DAY(H549)),
DATE(YEAR(H549)+1,MONTH(H549),DAY(H549)))))-H549))+H549)</f>
        <v>43891</v>
      </c>
      <c r="J549" s="9" t="str">
        <f t="shared" si="70"/>
        <v>2020-03</v>
      </c>
      <c r="K549" s="11">
        <f t="shared" si="71"/>
        <v>3830.6538773759621</v>
      </c>
      <c r="L549" s="11">
        <f t="shared" si="72"/>
        <v>1259.1739248148306</v>
      </c>
      <c r="M549" s="11">
        <f>IF(A549="","",VLOOKUP(E549,index!$A$1:$B$6,2,0)*K549*G549)</f>
        <v>53.629154283263468</v>
      </c>
      <c r="N549" s="11">
        <f>IF(A549="","",-PMT(G549*VLOOKUP(E549,index!$A$1:$B$6,2,0),C549,F549,0,0))</f>
        <v>1312.803079098094</v>
      </c>
      <c r="O549" s="11">
        <f t="shared" si="73"/>
        <v>2571.4799525611315</v>
      </c>
      <c r="P549" s="11">
        <f t="shared" si="68"/>
        <v>2571.4799525611315</v>
      </c>
      <c r="Q549" s="14"/>
    </row>
    <row r="550" spans="1:17" x14ac:dyDescent="0.25">
      <c r="A550" s="9">
        <f>IF(A549="","",IF(B549&lt;C549,A549,IF(A549=MAX('entry data'!$B$8:$B$507),"",A549+1)))</f>
        <v>5</v>
      </c>
      <c r="B550" s="9">
        <f t="shared" si="69"/>
        <v>39</v>
      </c>
      <c r="C550" s="9">
        <f>IF(ISERROR(VLOOKUP(A550,'entry data'!B:G,6,0)),"",VLOOKUP(A550,'entry data'!B:G,6,0))</f>
        <v>40</v>
      </c>
      <c r="D550" s="9" t="str">
        <f>IF(ISERROR(VLOOKUP(A550,'entry data'!B:C,2,0)),"",VLOOKUP(A550,'entry data'!B:C,2,0))</f>
        <v>Mortgage</v>
      </c>
      <c r="E550" s="9" t="str">
        <f>IF(ISERROR(VLOOKUP(A550,'entry data'!B:E,4,0)),"",VLOOKUP(A550,'entry data'!B:E,4,0))</f>
        <v>quarterly</v>
      </c>
      <c r="F550" s="11">
        <f>IF(A550="","",IF(ISERROR(VLOOKUP(A550,'entry data'!B:F,5,0)),"",VLOOKUP(A550,'entry data'!B:F,5,0)))</f>
        <v>40000</v>
      </c>
      <c r="G550" s="12">
        <f>IF(A550="","",IF(ISERROR(VLOOKUP(A550,'entry data'!B:I,8,0)),"",VLOOKUP(A550,'entry data'!B:I,7,0)))</f>
        <v>5.6000000000000001E-2</v>
      </c>
      <c r="H550" s="13">
        <f>IF(A550="","",IF(B550=1,VLOOKUP(A550,'entry data'!B:D,3,0),I549))</f>
        <v>43891</v>
      </c>
      <c r="I550" s="14">
        <f>IF(A550="","",IF(E550="weekly",7,IF(E550="fortnightly",14,IF(E550="monthly",DATE(IF(MONTH(H550)=12,YEAR(H550)+1,YEAR(H550)),VLOOKUP(MONTH(H550),index!$D$2:$G$13,2,0),DAY(H550)),
IF(E550="quarterly",DATE(IF(MONTH(H550)&gt;=10,YEAR(H550)+1,YEAR(H550)),VLOOKUP(MONTH(H550),index!$D$2:$G$13,3,0),DAY(H550)),
IF(E550="halfyearly",DATE(IF(MONTH(H550)&gt;=7,YEAR(H550)+1,YEAR(H550)),VLOOKUP(MONTH(H550),index!$D$2:$G$13,4,0),DAY(H550)),
DATE(YEAR(H550)+1,MONTH(H550),DAY(H550)))))-H550))+H550)</f>
        <v>43983</v>
      </c>
      <c r="J550" s="9" t="str">
        <f t="shared" si="70"/>
        <v>2020-06</v>
      </c>
      <c r="K550" s="11">
        <f t="shared" si="71"/>
        <v>2571.4799525611315</v>
      </c>
      <c r="L550" s="11">
        <f t="shared" si="72"/>
        <v>1276.8023597622382</v>
      </c>
      <c r="M550" s="11">
        <f>IF(A550="","",VLOOKUP(E550,index!$A$1:$B$6,2,0)*K550*G550)</f>
        <v>36.000719335855841</v>
      </c>
      <c r="N550" s="11">
        <f>IF(A550="","",-PMT(G550*VLOOKUP(E550,index!$A$1:$B$6,2,0),C550,F550,0,0))</f>
        <v>1312.803079098094</v>
      </c>
      <c r="O550" s="11">
        <f t="shared" si="73"/>
        <v>1294.6775927988933</v>
      </c>
      <c r="P550" s="11">
        <f t="shared" si="68"/>
        <v>1294.6775927988933</v>
      </c>
      <c r="Q550" s="14"/>
    </row>
    <row r="551" spans="1:17" x14ac:dyDescent="0.25">
      <c r="A551" s="9">
        <f>IF(A550="","",IF(B550&lt;C550,A550,IF(A550=MAX('entry data'!$B$8:$B$507),"",A550+1)))</f>
        <v>5</v>
      </c>
      <c r="B551" s="9">
        <f t="shared" si="69"/>
        <v>40</v>
      </c>
      <c r="C551" s="9">
        <f>IF(ISERROR(VLOOKUP(A551,'entry data'!B:G,6,0)),"",VLOOKUP(A551,'entry data'!B:G,6,0))</f>
        <v>40</v>
      </c>
      <c r="D551" s="9" t="str">
        <f>IF(ISERROR(VLOOKUP(A551,'entry data'!B:C,2,0)),"",VLOOKUP(A551,'entry data'!B:C,2,0))</f>
        <v>Mortgage</v>
      </c>
      <c r="E551" s="9" t="str">
        <f>IF(ISERROR(VLOOKUP(A551,'entry data'!B:E,4,0)),"",VLOOKUP(A551,'entry data'!B:E,4,0))</f>
        <v>quarterly</v>
      </c>
      <c r="F551" s="11">
        <f>IF(A551="","",IF(ISERROR(VLOOKUP(A551,'entry data'!B:F,5,0)),"",VLOOKUP(A551,'entry data'!B:F,5,0)))</f>
        <v>40000</v>
      </c>
      <c r="G551" s="12">
        <f>IF(A551="","",IF(ISERROR(VLOOKUP(A551,'entry data'!B:I,8,0)),"",VLOOKUP(A551,'entry data'!B:I,7,0)))</f>
        <v>5.6000000000000001E-2</v>
      </c>
      <c r="H551" s="13">
        <f>IF(A551="","",IF(B551=1,VLOOKUP(A551,'entry data'!B:D,3,0),I550))</f>
        <v>43983</v>
      </c>
      <c r="I551" s="14">
        <f>IF(A551="","",IF(E551="weekly",7,IF(E551="fortnightly",14,IF(E551="monthly",DATE(IF(MONTH(H551)=12,YEAR(H551)+1,YEAR(H551)),VLOOKUP(MONTH(H551),index!$D$2:$G$13,2,0),DAY(H551)),
IF(E551="quarterly",DATE(IF(MONTH(H551)&gt;=10,YEAR(H551)+1,YEAR(H551)),VLOOKUP(MONTH(H551),index!$D$2:$G$13,3,0),DAY(H551)),
IF(E551="halfyearly",DATE(IF(MONTH(H551)&gt;=7,YEAR(H551)+1,YEAR(H551)),VLOOKUP(MONTH(H551),index!$D$2:$G$13,4,0),DAY(H551)),
DATE(YEAR(H551)+1,MONTH(H551),DAY(H551)))))-H551))+H551)</f>
        <v>44075</v>
      </c>
      <c r="J551" s="9" t="str">
        <f t="shared" si="70"/>
        <v>2020-09</v>
      </c>
      <c r="K551" s="11">
        <f t="shared" si="71"/>
        <v>1294.6775927988933</v>
      </c>
      <c r="L551" s="11">
        <f t="shared" si="72"/>
        <v>1294.6775927989095</v>
      </c>
      <c r="M551" s="11">
        <f>IF(A551="","",VLOOKUP(E551,index!$A$1:$B$6,2,0)*K551*G551)</f>
        <v>18.125486299184509</v>
      </c>
      <c r="N551" s="11">
        <f>IF(A551="","",-PMT(G551*VLOOKUP(E551,index!$A$1:$B$6,2,0),C551,F551,0,0))</f>
        <v>1312.803079098094</v>
      </c>
      <c r="O551" s="11">
        <f t="shared" si="73"/>
        <v>-1.6143530956469476E-11</v>
      </c>
      <c r="P551" s="11">
        <f t="shared" si="68"/>
        <v>-1.6143530956469476E-11</v>
      </c>
      <c r="Q551" s="14"/>
    </row>
    <row r="552" spans="1:17" x14ac:dyDescent="0.25">
      <c r="A552" s="9" t="str">
        <f>IF(A551="","",IF(B551&lt;C551,A551,IF(A551=MAX('entry data'!$B$8:$B$507),"",A551+1)))</f>
        <v/>
      </c>
      <c r="B552" s="9" t="str">
        <f t="shared" si="69"/>
        <v/>
      </c>
      <c r="C552" s="9" t="str">
        <f>IF(ISERROR(VLOOKUP(A552,'entry data'!B:G,6,0)),"",VLOOKUP(A552,'entry data'!B:G,6,0))</f>
        <v/>
      </c>
      <c r="D552" s="9" t="str">
        <f>IF(ISERROR(VLOOKUP(A552,'entry data'!B:C,2,0)),"",VLOOKUP(A552,'entry data'!B:C,2,0))</f>
        <v/>
      </c>
      <c r="E552" s="9" t="str">
        <f>IF(ISERROR(VLOOKUP(A552,'entry data'!B:E,4,0)),"",VLOOKUP(A552,'entry data'!B:E,4,0))</f>
        <v/>
      </c>
      <c r="F552" s="11" t="str">
        <f>IF(A552="","",IF(ISERROR(VLOOKUP(A552,'entry data'!B:F,5,0)),"",VLOOKUP(A552,'entry data'!B:F,5,0)))</f>
        <v/>
      </c>
      <c r="G552" s="12" t="str">
        <f>IF(A552="","",IF(ISERROR(VLOOKUP(A552,'entry data'!B:I,8,0)),"",VLOOKUP(A552,'entry data'!B:I,7,0)))</f>
        <v/>
      </c>
      <c r="H552" s="13" t="str">
        <f>IF(A552="","",IF(B552=1,VLOOKUP(A552,'entry data'!B:D,3,0),I551))</f>
        <v/>
      </c>
      <c r="I552" s="14" t="str">
        <f>IF(A552="","",IF(E552="weekly",7,IF(E552="fortnightly",14,IF(E552="monthly",DATE(IF(MONTH(H552)=12,YEAR(H552)+1,YEAR(H552)),VLOOKUP(MONTH(H552),index!$D$2:$G$13,2,0),DAY(H552)),
IF(E552="quarterly",DATE(IF(MONTH(H552)&gt;=10,YEAR(H552)+1,YEAR(H552)),VLOOKUP(MONTH(H552),index!$D$2:$G$13,3,0),DAY(H552)),
IF(E552="halfyearly",DATE(IF(MONTH(H552)&gt;=7,YEAR(H552)+1,YEAR(H552)),VLOOKUP(MONTH(H552),index!$D$2:$G$13,4,0),DAY(H552)),
DATE(YEAR(H552)+1,MONTH(H552),DAY(H552)))))-H552))+H552)</f>
        <v/>
      </c>
      <c r="J552" s="9" t="str">
        <f t="shared" si="70"/>
        <v/>
      </c>
      <c r="K552" s="11" t="str">
        <f t="shared" si="71"/>
        <v/>
      </c>
      <c r="L552" s="11" t="str">
        <f t="shared" si="72"/>
        <v/>
      </c>
      <c r="M552" s="11" t="str">
        <f>IF(A552="","",VLOOKUP(E552,index!$A$1:$B$6,2,0)*K552*G552)</f>
        <v/>
      </c>
      <c r="N552" s="11" t="str">
        <f>IF(A552="","",-PMT(G552*VLOOKUP(E552,index!$A$1:$B$6,2,0),C552,F552,0,0))</f>
        <v/>
      </c>
      <c r="O552" s="11" t="str">
        <f t="shared" si="73"/>
        <v/>
      </c>
      <c r="P552" s="11" t="str">
        <f t="shared" si="68"/>
        <v/>
      </c>
      <c r="Q552" s="14"/>
    </row>
    <row r="553" spans="1:17" x14ac:dyDescent="0.25">
      <c r="A553" s="9" t="str">
        <f>IF(A552="","",IF(B552&lt;C552,A552,IF(A552=MAX('entry data'!$B$8:$B$507),"",A552+1)))</f>
        <v/>
      </c>
      <c r="B553" s="9" t="str">
        <f t="shared" si="69"/>
        <v/>
      </c>
      <c r="C553" s="9" t="str">
        <f>IF(ISERROR(VLOOKUP(A553,'entry data'!B:G,6,0)),"",VLOOKUP(A553,'entry data'!B:G,6,0))</f>
        <v/>
      </c>
      <c r="D553" s="9" t="str">
        <f>IF(ISERROR(VLOOKUP(A553,'entry data'!B:C,2,0)),"",VLOOKUP(A553,'entry data'!B:C,2,0))</f>
        <v/>
      </c>
      <c r="E553" s="9" t="str">
        <f>IF(ISERROR(VLOOKUP(A553,'entry data'!B:E,4,0)),"",VLOOKUP(A553,'entry data'!B:E,4,0))</f>
        <v/>
      </c>
      <c r="F553" s="11" t="str">
        <f>IF(A553="","",IF(ISERROR(VLOOKUP(A553,'entry data'!B:F,5,0)),"",VLOOKUP(A553,'entry data'!B:F,5,0)))</f>
        <v/>
      </c>
      <c r="G553" s="12" t="str">
        <f>IF(A553="","",IF(ISERROR(VLOOKUP(A553,'entry data'!B:I,8,0)),"",VLOOKUP(A553,'entry data'!B:I,7,0)))</f>
        <v/>
      </c>
      <c r="H553" s="13" t="str">
        <f>IF(A553="","",IF(B553=1,VLOOKUP(A553,'entry data'!B:D,3,0),I552))</f>
        <v/>
      </c>
      <c r="I553" s="14" t="str">
        <f>IF(A553="","",IF(E553="weekly",7,IF(E553="fortnightly",14,IF(E553="monthly",DATE(IF(MONTH(H553)=12,YEAR(H553)+1,YEAR(H553)),VLOOKUP(MONTH(H553),index!$D$2:$G$13,2,0),DAY(H553)),
IF(E553="quarterly",DATE(IF(MONTH(H553)&gt;=10,YEAR(H553)+1,YEAR(H553)),VLOOKUP(MONTH(H553),index!$D$2:$G$13,3,0),DAY(H553)),
IF(E553="halfyearly",DATE(IF(MONTH(H553)&gt;=7,YEAR(H553)+1,YEAR(H553)),VLOOKUP(MONTH(H553),index!$D$2:$G$13,4,0),DAY(H553)),
DATE(YEAR(H553)+1,MONTH(H553),DAY(H553)))))-H553))+H553)</f>
        <v/>
      </c>
      <c r="J553" s="9" t="str">
        <f t="shared" si="70"/>
        <v/>
      </c>
      <c r="K553" s="11" t="str">
        <f t="shared" si="71"/>
        <v/>
      </c>
      <c r="L553" s="11" t="str">
        <f t="shared" si="72"/>
        <v/>
      </c>
      <c r="M553" s="11" t="str">
        <f>IF(A553="","",VLOOKUP(E553,index!$A$1:$B$6,2,0)*K553*G553)</f>
        <v/>
      </c>
      <c r="N553" s="11" t="str">
        <f>IF(A553="","",-PMT(G553*VLOOKUP(E553,index!$A$1:$B$6,2,0),C553,F553,0,0))</f>
        <v/>
      </c>
      <c r="O553" s="11" t="str">
        <f t="shared" si="73"/>
        <v/>
      </c>
      <c r="P553" s="11" t="str">
        <f t="shared" si="68"/>
        <v/>
      </c>
      <c r="Q553" s="14"/>
    </row>
    <row r="554" spans="1:17" x14ac:dyDescent="0.25">
      <c r="A554" s="9" t="str">
        <f>IF(A553="","",IF(B553&lt;C553,A553,IF(A553=MAX('entry data'!$B$8:$B$507),"",A553+1)))</f>
        <v/>
      </c>
      <c r="B554" s="9" t="str">
        <f t="shared" si="69"/>
        <v/>
      </c>
      <c r="C554" s="9" t="str">
        <f>IF(ISERROR(VLOOKUP(A554,'entry data'!B:G,6,0)),"",VLOOKUP(A554,'entry data'!B:G,6,0))</f>
        <v/>
      </c>
      <c r="D554" s="9" t="str">
        <f>IF(ISERROR(VLOOKUP(A554,'entry data'!B:C,2,0)),"",VLOOKUP(A554,'entry data'!B:C,2,0))</f>
        <v/>
      </c>
      <c r="E554" s="9" t="str">
        <f>IF(ISERROR(VLOOKUP(A554,'entry data'!B:E,4,0)),"",VLOOKUP(A554,'entry data'!B:E,4,0))</f>
        <v/>
      </c>
      <c r="F554" s="11" t="str">
        <f>IF(A554="","",IF(ISERROR(VLOOKUP(A554,'entry data'!B:F,5,0)),"",VLOOKUP(A554,'entry data'!B:F,5,0)))</f>
        <v/>
      </c>
      <c r="G554" s="12" t="str">
        <f>IF(A554="","",IF(ISERROR(VLOOKUP(A554,'entry data'!B:I,8,0)),"",VLOOKUP(A554,'entry data'!B:I,7,0)))</f>
        <v/>
      </c>
      <c r="H554" s="13" t="str">
        <f>IF(A554="","",IF(B554=1,VLOOKUP(A554,'entry data'!B:D,3,0),I553))</f>
        <v/>
      </c>
      <c r="I554" s="14" t="str">
        <f>IF(A554="","",IF(E554="weekly",7,IF(E554="fortnightly",14,IF(E554="monthly",DATE(IF(MONTH(H554)=12,YEAR(H554)+1,YEAR(H554)),VLOOKUP(MONTH(H554),index!$D$2:$G$13,2,0),DAY(H554)),
IF(E554="quarterly",DATE(IF(MONTH(H554)&gt;=10,YEAR(H554)+1,YEAR(H554)),VLOOKUP(MONTH(H554),index!$D$2:$G$13,3,0),DAY(H554)),
IF(E554="halfyearly",DATE(IF(MONTH(H554)&gt;=7,YEAR(H554)+1,YEAR(H554)),VLOOKUP(MONTH(H554),index!$D$2:$G$13,4,0),DAY(H554)),
DATE(YEAR(H554)+1,MONTH(H554),DAY(H554)))))-H554))+H554)</f>
        <v/>
      </c>
      <c r="J554" s="9" t="str">
        <f t="shared" si="70"/>
        <v/>
      </c>
      <c r="K554" s="11" t="str">
        <f t="shared" si="71"/>
        <v/>
      </c>
      <c r="L554" s="11" t="str">
        <f t="shared" si="72"/>
        <v/>
      </c>
      <c r="M554" s="11" t="str">
        <f>IF(A554="","",VLOOKUP(E554,index!$A$1:$B$6,2,0)*K554*G554)</f>
        <v/>
      </c>
      <c r="N554" s="11" t="str">
        <f>IF(A554="","",-PMT(G554*VLOOKUP(E554,index!$A$1:$B$6,2,0),C554,F554,0,0))</f>
        <v/>
      </c>
      <c r="O554" s="11" t="str">
        <f t="shared" si="73"/>
        <v/>
      </c>
      <c r="P554" s="11" t="str">
        <f t="shared" si="68"/>
        <v/>
      </c>
      <c r="Q554" s="14"/>
    </row>
    <row r="555" spans="1:17" x14ac:dyDescent="0.25">
      <c r="A555" s="9" t="str">
        <f>IF(A554="","",IF(B554&lt;C554,A554,IF(A554=MAX('entry data'!$B$8:$B$507),"",A554+1)))</f>
        <v/>
      </c>
      <c r="B555" s="9" t="str">
        <f t="shared" si="69"/>
        <v/>
      </c>
      <c r="C555" s="9" t="str">
        <f>IF(ISERROR(VLOOKUP(A555,'entry data'!B:G,6,0)),"",VLOOKUP(A555,'entry data'!B:G,6,0))</f>
        <v/>
      </c>
      <c r="D555" s="9" t="str">
        <f>IF(ISERROR(VLOOKUP(A555,'entry data'!B:C,2,0)),"",VLOOKUP(A555,'entry data'!B:C,2,0))</f>
        <v/>
      </c>
      <c r="E555" s="9" t="str">
        <f>IF(ISERROR(VLOOKUP(A555,'entry data'!B:E,4,0)),"",VLOOKUP(A555,'entry data'!B:E,4,0))</f>
        <v/>
      </c>
      <c r="F555" s="11" t="str">
        <f>IF(A555="","",IF(ISERROR(VLOOKUP(A555,'entry data'!B:F,5,0)),"",VLOOKUP(A555,'entry data'!B:F,5,0)))</f>
        <v/>
      </c>
      <c r="G555" s="12" t="str">
        <f>IF(A555="","",IF(ISERROR(VLOOKUP(A555,'entry data'!B:I,8,0)),"",VLOOKUP(A555,'entry data'!B:I,7,0)))</f>
        <v/>
      </c>
      <c r="H555" s="13" t="str">
        <f>IF(A555="","",IF(B555=1,VLOOKUP(A555,'entry data'!B:D,3,0),I554))</f>
        <v/>
      </c>
      <c r="I555" s="14" t="str">
        <f>IF(A555="","",IF(E555="weekly",7,IF(E555="fortnightly",14,IF(E555="monthly",DATE(IF(MONTH(H555)=12,YEAR(H555)+1,YEAR(H555)),VLOOKUP(MONTH(H555),index!$D$2:$G$13,2,0),DAY(H555)),
IF(E555="quarterly",DATE(IF(MONTH(H555)&gt;=10,YEAR(H555)+1,YEAR(H555)),VLOOKUP(MONTH(H555),index!$D$2:$G$13,3,0),DAY(H555)),
IF(E555="halfyearly",DATE(IF(MONTH(H555)&gt;=7,YEAR(H555)+1,YEAR(H555)),VLOOKUP(MONTH(H555),index!$D$2:$G$13,4,0),DAY(H555)),
DATE(YEAR(H555)+1,MONTH(H555),DAY(H555)))))-H555))+H555)</f>
        <v/>
      </c>
      <c r="J555" s="9" t="str">
        <f t="shared" si="70"/>
        <v/>
      </c>
      <c r="K555" s="11" t="str">
        <f t="shared" si="71"/>
        <v/>
      </c>
      <c r="L555" s="11" t="str">
        <f t="shared" si="72"/>
        <v/>
      </c>
      <c r="M555" s="11" t="str">
        <f>IF(A555="","",VLOOKUP(E555,index!$A$1:$B$6,2,0)*K555*G555)</f>
        <v/>
      </c>
      <c r="N555" s="11" t="str">
        <f>IF(A555="","",-PMT(G555*VLOOKUP(E555,index!$A$1:$B$6,2,0),C555,F555,0,0))</f>
        <v/>
      </c>
      <c r="O555" s="11" t="str">
        <f t="shared" si="73"/>
        <v/>
      </c>
      <c r="P555" s="11" t="str">
        <f t="shared" si="68"/>
        <v/>
      </c>
      <c r="Q555" s="14"/>
    </row>
    <row r="556" spans="1:17" x14ac:dyDescent="0.25">
      <c r="A556" s="9" t="str">
        <f>IF(A555="","",IF(B555&lt;C555,A555,IF(A555=MAX('entry data'!$B$8:$B$507),"",A555+1)))</f>
        <v/>
      </c>
      <c r="B556" s="9" t="str">
        <f t="shared" si="69"/>
        <v/>
      </c>
      <c r="C556" s="9" t="str">
        <f>IF(ISERROR(VLOOKUP(A556,'entry data'!B:G,6,0)),"",VLOOKUP(A556,'entry data'!B:G,6,0))</f>
        <v/>
      </c>
      <c r="D556" s="9" t="str">
        <f>IF(ISERROR(VLOOKUP(A556,'entry data'!B:C,2,0)),"",VLOOKUP(A556,'entry data'!B:C,2,0))</f>
        <v/>
      </c>
      <c r="E556" s="9" t="str">
        <f>IF(ISERROR(VLOOKUP(A556,'entry data'!B:E,4,0)),"",VLOOKUP(A556,'entry data'!B:E,4,0))</f>
        <v/>
      </c>
      <c r="F556" s="11" t="str">
        <f>IF(A556="","",IF(ISERROR(VLOOKUP(A556,'entry data'!B:F,5,0)),"",VLOOKUP(A556,'entry data'!B:F,5,0)))</f>
        <v/>
      </c>
      <c r="G556" s="12" t="str">
        <f>IF(A556="","",IF(ISERROR(VLOOKUP(A556,'entry data'!B:I,8,0)),"",VLOOKUP(A556,'entry data'!B:I,7,0)))</f>
        <v/>
      </c>
      <c r="H556" s="13" t="str">
        <f>IF(A556="","",IF(B556=1,VLOOKUP(A556,'entry data'!B:D,3,0),I555))</f>
        <v/>
      </c>
      <c r="I556" s="14" t="str">
        <f>IF(A556="","",IF(E556="weekly",7,IF(E556="fortnightly",14,IF(E556="monthly",DATE(IF(MONTH(H556)=12,YEAR(H556)+1,YEAR(H556)),VLOOKUP(MONTH(H556),index!$D$2:$G$13,2,0),DAY(H556)),
IF(E556="quarterly",DATE(IF(MONTH(H556)&gt;=10,YEAR(H556)+1,YEAR(H556)),VLOOKUP(MONTH(H556),index!$D$2:$G$13,3,0),DAY(H556)),
IF(E556="halfyearly",DATE(IF(MONTH(H556)&gt;=7,YEAR(H556)+1,YEAR(H556)),VLOOKUP(MONTH(H556),index!$D$2:$G$13,4,0),DAY(H556)),
DATE(YEAR(H556)+1,MONTH(H556),DAY(H556)))))-H556))+H556)</f>
        <v/>
      </c>
      <c r="J556" s="9" t="str">
        <f t="shared" si="70"/>
        <v/>
      </c>
      <c r="K556" s="11" t="str">
        <f t="shared" si="71"/>
        <v/>
      </c>
      <c r="L556" s="11" t="str">
        <f t="shared" si="72"/>
        <v/>
      </c>
      <c r="M556" s="11" t="str">
        <f>IF(A556="","",VLOOKUP(E556,index!$A$1:$B$6,2,0)*K556*G556)</f>
        <v/>
      </c>
      <c r="N556" s="11" t="str">
        <f>IF(A556="","",-PMT(G556*VLOOKUP(E556,index!$A$1:$B$6,2,0),C556,F556,0,0))</f>
        <v/>
      </c>
      <c r="O556" s="11" t="str">
        <f t="shared" si="73"/>
        <v/>
      </c>
      <c r="P556" s="11" t="str">
        <f t="shared" si="68"/>
        <v/>
      </c>
      <c r="Q556" s="14"/>
    </row>
    <row r="557" spans="1:17" x14ac:dyDescent="0.25">
      <c r="A557" s="9" t="str">
        <f>IF(A556="","",IF(B556&lt;C556,A556,IF(A556=MAX('entry data'!$B$8:$B$507),"",A556+1)))</f>
        <v/>
      </c>
      <c r="B557" s="9" t="str">
        <f t="shared" si="69"/>
        <v/>
      </c>
      <c r="C557" s="9" t="str">
        <f>IF(ISERROR(VLOOKUP(A557,'entry data'!B:G,6,0)),"",VLOOKUP(A557,'entry data'!B:G,6,0))</f>
        <v/>
      </c>
      <c r="D557" s="9" t="str">
        <f>IF(ISERROR(VLOOKUP(A557,'entry data'!B:C,2,0)),"",VLOOKUP(A557,'entry data'!B:C,2,0))</f>
        <v/>
      </c>
      <c r="E557" s="9" t="str">
        <f>IF(ISERROR(VLOOKUP(A557,'entry data'!B:E,4,0)),"",VLOOKUP(A557,'entry data'!B:E,4,0))</f>
        <v/>
      </c>
      <c r="F557" s="11" t="str">
        <f>IF(A557="","",IF(ISERROR(VLOOKUP(A557,'entry data'!B:F,5,0)),"",VLOOKUP(A557,'entry data'!B:F,5,0)))</f>
        <v/>
      </c>
      <c r="G557" s="12" t="str">
        <f>IF(A557="","",IF(ISERROR(VLOOKUP(A557,'entry data'!B:I,8,0)),"",VLOOKUP(A557,'entry data'!B:I,7,0)))</f>
        <v/>
      </c>
      <c r="H557" s="13" t="str">
        <f>IF(A557="","",IF(B557=1,VLOOKUP(A557,'entry data'!B:D,3,0),I556))</f>
        <v/>
      </c>
      <c r="I557" s="14" t="str">
        <f>IF(A557="","",IF(E557="weekly",7,IF(E557="fortnightly",14,IF(E557="monthly",DATE(IF(MONTH(H557)=12,YEAR(H557)+1,YEAR(H557)),VLOOKUP(MONTH(H557),index!$D$2:$G$13,2,0),DAY(H557)),
IF(E557="quarterly",DATE(IF(MONTH(H557)&gt;=10,YEAR(H557)+1,YEAR(H557)),VLOOKUP(MONTH(H557),index!$D$2:$G$13,3,0),DAY(H557)),
IF(E557="halfyearly",DATE(IF(MONTH(H557)&gt;=7,YEAR(H557)+1,YEAR(H557)),VLOOKUP(MONTH(H557),index!$D$2:$G$13,4,0),DAY(H557)),
DATE(YEAR(H557)+1,MONTH(H557),DAY(H557)))))-H557))+H557)</f>
        <v/>
      </c>
      <c r="J557" s="9" t="str">
        <f t="shared" si="70"/>
        <v/>
      </c>
      <c r="K557" s="11" t="str">
        <f t="shared" si="71"/>
        <v/>
      </c>
      <c r="L557" s="11" t="str">
        <f t="shared" si="72"/>
        <v/>
      </c>
      <c r="M557" s="11" t="str">
        <f>IF(A557="","",VLOOKUP(E557,index!$A$1:$B$6,2,0)*K557*G557)</f>
        <v/>
      </c>
      <c r="N557" s="11" t="str">
        <f>IF(A557="","",-PMT(G557*VLOOKUP(E557,index!$A$1:$B$6,2,0),C557,F557,0,0))</f>
        <v/>
      </c>
      <c r="O557" s="11" t="str">
        <f t="shared" si="73"/>
        <v/>
      </c>
      <c r="P557" s="11" t="str">
        <f t="shared" si="68"/>
        <v/>
      </c>
      <c r="Q557" s="14"/>
    </row>
    <row r="558" spans="1:17" x14ac:dyDescent="0.25">
      <c r="A558" s="9" t="str">
        <f>IF(A557="","",IF(B557&lt;C557,A557,IF(A557=MAX('entry data'!$B$8:$B$507),"",A557+1)))</f>
        <v/>
      </c>
      <c r="B558" s="9" t="str">
        <f t="shared" si="69"/>
        <v/>
      </c>
      <c r="C558" s="9" t="str">
        <f>IF(ISERROR(VLOOKUP(A558,'entry data'!B:G,6,0)),"",VLOOKUP(A558,'entry data'!B:G,6,0))</f>
        <v/>
      </c>
      <c r="D558" s="9" t="str">
        <f>IF(ISERROR(VLOOKUP(A558,'entry data'!B:C,2,0)),"",VLOOKUP(A558,'entry data'!B:C,2,0))</f>
        <v/>
      </c>
      <c r="E558" s="9" t="str">
        <f>IF(ISERROR(VLOOKUP(A558,'entry data'!B:E,4,0)),"",VLOOKUP(A558,'entry data'!B:E,4,0))</f>
        <v/>
      </c>
      <c r="F558" s="11" t="str">
        <f>IF(A558="","",IF(ISERROR(VLOOKUP(A558,'entry data'!B:F,5,0)),"",VLOOKUP(A558,'entry data'!B:F,5,0)))</f>
        <v/>
      </c>
      <c r="G558" s="12" t="str">
        <f>IF(A558="","",IF(ISERROR(VLOOKUP(A558,'entry data'!B:I,8,0)),"",VLOOKUP(A558,'entry data'!B:I,7,0)))</f>
        <v/>
      </c>
      <c r="H558" s="13" t="str">
        <f>IF(A558="","",IF(B558=1,VLOOKUP(A558,'entry data'!B:D,3,0),I557))</f>
        <v/>
      </c>
      <c r="I558" s="14" t="str">
        <f>IF(A558="","",IF(E558="weekly",7,IF(E558="fortnightly",14,IF(E558="monthly",DATE(IF(MONTH(H558)=12,YEAR(H558)+1,YEAR(H558)),VLOOKUP(MONTH(H558),index!$D$2:$G$13,2,0),DAY(H558)),
IF(E558="quarterly",DATE(IF(MONTH(H558)&gt;=10,YEAR(H558)+1,YEAR(H558)),VLOOKUP(MONTH(H558),index!$D$2:$G$13,3,0),DAY(H558)),
IF(E558="halfyearly",DATE(IF(MONTH(H558)&gt;=7,YEAR(H558)+1,YEAR(H558)),VLOOKUP(MONTH(H558),index!$D$2:$G$13,4,0),DAY(H558)),
DATE(YEAR(H558)+1,MONTH(H558),DAY(H558)))))-H558))+H558)</f>
        <v/>
      </c>
      <c r="J558" s="9" t="str">
        <f t="shared" si="70"/>
        <v/>
      </c>
      <c r="K558" s="11" t="str">
        <f t="shared" si="71"/>
        <v/>
      </c>
      <c r="L558" s="11" t="str">
        <f t="shared" si="72"/>
        <v/>
      </c>
      <c r="M558" s="11" t="str">
        <f>IF(A558="","",VLOOKUP(E558,index!$A$1:$B$6,2,0)*K558*G558)</f>
        <v/>
      </c>
      <c r="N558" s="11" t="str">
        <f>IF(A558="","",-PMT(G558*VLOOKUP(E558,index!$A$1:$B$6,2,0),C558,F558,0,0))</f>
        <v/>
      </c>
      <c r="O558" s="11" t="str">
        <f t="shared" si="73"/>
        <v/>
      </c>
      <c r="P558" s="11" t="str">
        <f t="shared" si="68"/>
        <v/>
      </c>
      <c r="Q558" s="14"/>
    </row>
    <row r="559" spans="1:17" x14ac:dyDescent="0.25">
      <c r="A559" s="9" t="str">
        <f>IF(A558="","",IF(B558&lt;C558,A558,IF(A558=MAX('entry data'!$B$8:$B$507),"",A558+1)))</f>
        <v/>
      </c>
      <c r="B559" s="9" t="str">
        <f t="shared" si="69"/>
        <v/>
      </c>
      <c r="C559" s="9" t="str">
        <f>IF(ISERROR(VLOOKUP(A559,'entry data'!B:G,6,0)),"",VLOOKUP(A559,'entry data'!B:G,6,0))</f>
        <v/>
      </c>
      <c r="D559" s="9" t="str">
        <f>IF(ISERROR(VLOOKUP(A559,'entry data'!B:C,2,0)),"",VLOOKUP(A559,'entry data'!B:C,2,0))</f>
        <v/>
      </c>
      <c r="E559" s="9" t="str">
        <f>IF(ISERROR(VLOOKUP(A559,'entry data'!B:E,4,0)),"",VLOOKUP(A559,'entry data'!B:E,4,0))</f>
        <v/>
      </c>
      <c r="F559" s="11" t="str">
        <f>IF(A559="","",IF(ISERROR(VLOOKUP(A559,'entry data'!B:F,5,0)),"",VLOOKUP(A559,'entry data'!B:F,5,0)))</f>
        <v/>
      </c>
      <c r="G559" s="12" t="str">
        <f>IF(A559="","",IF(ISERROR(VLOOKUP(A559,'entry data'!B:I,8,0)),"",VLOOKUP(A559,'entry data'!B:I,7,0)))</f>
        <v/>
      </c>
      <c r="H559" s="13" t="str">
        <f>IF(A559="","",IF(B559=1,VLOOKUP(A559,'entry data'!B:D,3,0),I558))</f>
        <v/>
      </c>
      <c r="I559" s="14" t="str">
        <f>IF(A559="","",IF(E559="weekly",7,IF(E559="fortnightly",14,IF(E559="monthly",DATE(IF(MONTH(H559)=12,YEAR(H559)+1,YEAR(H559)),VLOOKUP(MONTH(H559),index!$D$2:$G$13,2,0),DAY(H559)),
IF(E559="quarterly",DATE(IF(MONTH(H559)&gt;=10,YEAR(H559)+1,YEAR(H559)),VLOOKUP(MONTH(H559),index!$D$2:$G$13,3,0),DAY(H559)),
IF(E559="halfyearly",DATE(IF(MONTH(H559)&gt;=7,YEAR(H559)+1,YEAR(H559)),VLOOKUP(MONTH(H559),index!$D$2:$G$13,4,0),DAY(H559)),
DATE(YEAR(H559)+1,MONTH(H559),DAY(H559)))))-H559))+H559)</f>
        <v/>
      </c>
      <c r="J559" s="9" t="str">
        <f t="shared" si="70"/>
        <v/>
      </c>
      <c r="K559" s="11" t="str">
        <f t="shared" si="71"/>
        <v/>
      </c>
      <c r="L559" s="11" t="str">
        <f t="shared" si="72"/>
        <v/>
      </c>
      <c r="M559" s="11" t="str">
        <f>IF(A559="","",VLOOKUP(E559,index!$A$1:$B$6,2,0)*K559*G559)</f>
        <v/>
      </c>
      <c r="N559" s="11" t="str">
        <f>IF(A559="","",-PMT(G559*VLOOKUP(E559,index!$A$1:$B$6,2,0),C559,F559,0,0))</f>
        <v/>
      </c>
      <c r="O559" s="11" t="str">
        <f t="shared" si="73"/>
        <v/>
      </c>
      <c r="P559" s="11" t="str">
        <f t="shared" si="68"/>
        <v/>
      </c>
      <c r="Q559" s="14"/>
    </row>
    <row r="560" spans="1:17" x14ac:dyDescent="0.25">
      <c r="A560" s="9" t="str">
        <f>IF(A559="","",IF(B559&lt;C559,A559,IF(A559=MAX('entry data'!$B$8:$B$507),"",A559+1)))</f>
        <v/>
      </c>
      <c r="B560" s="9" t="str">
        <f t="shared" si="69"/>
        <v/>
      </c>
      <c r="C560" s="9" t="str">
        <f>IF(ISERROR(VLOOKUP(A560,'entry data'!B:G,6,0)),"",VLOOKUP(A560,'entry data'!B:G,6,0))</f>
        <v/>
      </c>
      <c r="D560" s="9" t="str">
        <f>IF(ISERROR(VLOOKUP(A560,'entry data'!B:C,2,0)),"",VLOOKUP(A560,'entry data'!B:C,2,0))</f>
        <v/>
      </c>
      <c r="E560" s="9" t="str">
        <f>IF(ISERROR(VLOOKUP(A560,'entry data'!B:E,4,0)),"",VLOOKUP(A560,'entry data'!B:E,4,0))</f>
        <v/>
      </c>
      <c r="F560" s="11" t="str">
        <f>IF(A560="","",IF(ISERROR(VLOOKUP(A560,'entry data'!B:F,5,0)),"",VLOOKUP(A560,'entry data'!B:F,5,0)))</f>
        <v/>
      </c>
      <c r="G560" s="12" t="str">
        <f>IF(A560="","",IF(ISERROR(VLOOKUP(A560,'entry data'!B:I,8,0)),"",VLOOKUP(A560,'entry data'!B:I,7,0)))</f>
        <v/>
      </c>
      <c r="H560" s="13" t="str">
        <f>IF(A560="","",IF(B560=1,VLOOKUP(A560,'entry data'!B:D,3,0),I559))</f>
        <v/>
      </c>
      <c r="I560" s="14" t="str">
        <f>IF(A560="","",IF(E560="weekly",7,IF(E560="fortnightly",14,IF(E560="monthly",DATE(IF(MONTH(H560)=12,YEAR(H560)+1,YEAR(H560)),VLOOKUP(MONTH(H560),index!$D$2:$G$13,2,0),DAY(H560)),
IF(E560="quarterly",DATE(IF(MONTH(H560)&gt;=10,YEAR(H560)+1,YEAR(H560)),VLOOKUP(MONTH(H560),index!$D$2:$G$13,3,0),DAY(H560)),
IF(E560="halfyearly",DATE(IF(MONTH(H560)&gt;=7,YEAR(H560)+1,YEAR(H560)),VLOOKUP(MONTH(H560),index!$D$2:$G$13,4,0),DAY(H560)),
DATE(YEAR(H560)+1,MONTH(H560),DAY(H560)))))-H560))+H560)</f>
        <v/>
      </c>
      <c r="J560" s="9" t="str">
        <f t="shared" si="70"/>
        <v/>
      </c>
      <c r="K560" s="11" t="str">
        <f t="shared" si="71"/>
        <v/>
      </c>
      <c r="L560" s="11" t="str">
        <f t="shared" si="72"/>
        <v/>
      </c>
      <c r="M560" s="11" t="str">
        <f>IF(A560="","",VLOOKUP(E560,index!$A$1:$B$6,2,0)*K560*G560)</f>
        <v/>
      </c>
      <c r="N560" s="11" t="str">
        <f>IF(A560="","",-PMT(G560*VLOOKUP(E560,index!$A$1:$B$6,2,0),C560,F560,0,0))</f>
        <v/>
      </c>
      <c r="O560" s="11" t="str">
        <f t="shared" si="73"/>
        <v/>
      </c>
      <c r="P560" s="11" t="str">
        <f t="shared" si="68"/>
        <v/>
      </c>
      <c r="Q560" s="14"/>
    </row>
    <row r="561" spans="1:17" x14ac:dyDescent="0.25">
      <c r="A561" s="9" t="str">
        <f>IF(A560="","",IF(B560&lt;C560,A560,IF(A560=MAX('entry data'!$B$8:$B$507),"",A560+1)))</f>
        <v/>
      </c>
      <c r="B561" s="9" t="str">
        <f t="shared" si="69"/>
        <v/>
      </c>
      <c r="C561" s="9" t="str">
        <f>IF(ISERROR(VLOOKUP(A561,'entry data'!B:G,6,0)),"",VLOOKUP(A561,'entry data'!B:G,6,0))</f>
        <v/>
      </c>
      <c r="D561" s="9" t="str">
        <f>IF(ISERROR(VLOOKUP(A561,'entry data'!B:C,2,0)),"",VLOOKUP(A561,'entry data'!B:C,2,0))</f>
        <v/>
      </c>
      <c r="E561" s="9" t="str">
        <f>IF(ISERROR(VLOOKUP(A561,'entry data'!B:E,4,0)),"",VLOOKUP(A561,'entry data'!B:E,4,0))</f>
        <v/>
      </c>
      <c r="F561" s="11" t="str">
        <f>IF(A561="","",IF(ISERROR(VLOOKUP(A561,'entry data'!B:F,5,0)),"",VLOOKUP(A561,'entry data'!B:F,5,0)))</f>
        <v/>
      </c>
      <c r="G561" s="12" t="str">
        <f>IF(A561="","",IF(ISERROR(VLOOKUP(A561,'entry data'!B:I,8,0)),"",VLOOKUP(A561,'entry data'!B:I,7,0)))</f>
        <v/>
      </c>
      <c r="H561" s="13" t="str">
        <f>IF(A561="","",IF(B561=1,VLOOKUP(A561,'entry data'!B:D,3,0),I560))</f>
        <v/>
      </c>
      <c r="I561" s="14" t="str">
        <f>IF(A561="","",IF(E561="weekly",7,IF(E561="fortnightly",14,IF(E561="monthly",DATE(IF(MONTH(H561)=12,YEAR(H561)+1,YEAR(H561)),VLOOKUP(MONTH(H561),index!$D$2:$G$13,2,0),DAY(H561)),
IF(E561="quarterly",DATE(IF(MONTH(H561)&gt;=10,YEAR(H561)+1,YEAR(H561)),VLOOKUP(MONTH(H561),index!$D$2:$G$13,3,0),DAY(H561)),
IF(E561="halfyearly",DATE(IF(MONTH(H561)&gt;=7,YEAR(H561)+1,YEAR(H561)),VLOOKUP(MONTH(H561),index!$D$2:$G$13,4,0),DAY(H561)),
DATE(YEAR(H561)+1,MONTH(H561),DAY(H561)))))-H561))+H561)</f>
        <v/>
      </c>
      <c r="J561" s="9" t="str">
        <f t="shared" si="70"/>
        <v/>
      </c>
      <c r="K561" s="11" t="str">
        <f t="shared" si="71"/>
        <v/>
      </c>
      <c r="L561" s="11" t="str">
        <f t="shared" si="72"/>
        <v/>
      </c>
      <c r="M561" s="11" t="str">
        <f>IF(A561="","",VLOOKUP(E561,index!$A$1:$B$6,2,0)*K561*G561)</f>
        <v/>
      </c>
      <c r="N561" s="11" t="str">
        <f>IF(A561="","",-PMT(G561*VLOOKUP(E561,index!$A$1:$B$6,2,0),C561,F561,0,0))</f>
        <v/>
      </c>
      <c r="O561" s="11" t="str">
        <f t="shared" si="73"/>
        <v/>
      </c>
      <c r="P561" s="11" t="str">
        <f t="shared" si="68"/>
        <v/>
      </c>
      <c r="Q561" s="14"/>
    </row>
    <row r="562" spans="1:17" x14ac:dyDescent="0.25">
      <c r="A562" s="9" t="str">
        <f>IF(A561="","",IF(B561&lt;C561,A561,IF(A561=MAX('entry data'!$B$8:$B$507),"",A561+1)))</f>
        <v/>
      </c>
      <c r="B562" s="9" t="str">
        <f t="shared" si="69"/>
        <v/>
      </c>
      <c r="C562" s="9" t="str">
        <f>IF(ISERROR(VLOOKUP(A562,'entry data'!B:G,6,0)),"",VLOOKUP(A562,'entry data'!B:G,6,0))</f>
        <v/>
      </c>
      <c r="D562" s="9" t="str">
        <f>IF(ISERROR(VLOOKUP(A562,'entry data'!B:C,2,0)),"",VLOOKUP(A562,'entry data'!B:C,2,0))</f>
        <v/>
      </c>
      <c r="E562" s="9" t="str">
        <f>IF(ISERROR(VLOOKUP(A562,'entry data'!B:E,4,0)),"",VLOOKUP(A562,'entry data'!B:E,4,0))</f>
        <v/>
      </c>
      <c r="F562" s="11" t="str">
        <f>IF(A562="","",IF(ISERROR(VLOOKUP(A562,'entry data'!B:F,5,0)),"",VLOOKUP(A562,'entry data'!B:F,5,0)))</f>
        <v/>
      </c>
      <c r="G562" s="12" t="str">
        <f>IF(A562="","",IF(ISERROR(VLOOKUP(A562,'entry data'!B:I,8,0)),"",VLOOKUP(A562,'entry data'!B:I,7,0)))</f>
        <v/>
      </c>
      <c r="H562" s="13" t="str">
        <f>IF(A562="","",IF(B562=1,VLOOKUP(A562,'entry data'!B:D,3,0),I561))</f>
        <v/>
      </c>
      <c r="I562" s="14" t="str">
        <f>IF(A562="","",IF(E562="weekly",7,IF(E562="fortnightly",14,IF(E562="monthly",DATE(IF(MONTH(H562)=12,YEAR(H562)+1,YEAR(H562)),VLOOKUP(MONTH(H562),index!$D$2:$G$13,2,0),DAY(H562)),
IF(E562="quarterly",DATE(IF(MONTH(H562)&gt;=10,YEAR(H562)+1,YEAR(H562)),VLOOKUP(MONTH(H562),index!$D$2:$G$13,3,0),DAY(H562)),
IF(E562="halfyearly",DATE(IF(MONTH(H562)&gt;=7,YEAR(H562)+1,YEAR(H562)),VLOOKUP(MONTH(H562),index!$D$2:$G$13,4,0),DAY(H562)),
DATE(YEAR(H562)+1,MONTH(H562),DAY(H562)))))-H562))+H562)</f>
        <v/>
      </c>
      <c r="J562" s="9" t="str">
        <f t="shared" si="70"/>
        <v/>
      </c>
      <c r="K562" s="11" t="str">
        <f t="shared" si="71"/>
        <v/>
      </c>
      <c r="L562" s="11" t="str">
        <f t="shared" si="72"/>
        <v/>
      </c>
      <c r="M562" s="11" t="str">
        <f>IF(A562="","",VLOOKUP(E562,index!$A$1:$B$6,2,0)*K562*G562)</f>
        <v/>
      </c>
      <c r="N562" s="11" t="str">
        <f>IF(A562="","",-PMT(G562*VLOOKUP(E562,index!$A$1:$B$6,2,0),C562,F562,0,0))</f>
        <v/>
      </c>
      <c r="O562" s="11" t="str">
        <f t="shared" si="73"/>
        <v/>
      </c>
      <c r="P562" s="11" t="str">
        <f t="shared" si="68"/>
        <v/>
      </c>
      <c r="Q562" s="14"/>
    </row>
    <row r="563" spans="1:17" x14ac:dyDescent="0.25">
      <c r="A563" s="9" t="str">
        <f>IF(A562="","",IF(B562&lt;C562,A562,IF(A562=MAX('entry data'!$B$8:$B$507),"",A562+1)))</f>
        <v/>
      </c>
      <c r="B563" s="9" t="str">
        <f t="shared" si="69"/>
        <v/>
      </c>
      <c r="C563" s="9" t="str">
        <f>IF(ISERROR(VLOOKUP(A563,'entry data'!B:G,6,0)),"",VLOOKUP(A563,'entry data'!B:G,6,0))</f>
        <v/>
      </c>
      <c r="D563" s="9" t="str">
        <f>IF(ISERROR(VLOOKUP(A563,'entry data'!B:C,2,0)),"",VLOOKUP(A563,'entry data'!B:C,2,0))</f>
        <v/>
      </c>
      <c r="E563" s="9" t="str">
        <f>IF(ISERROR(VLOOKUP(A563,'entry data'!B:E,4,0)),"",VLOOKUP(A563,'entry data'!B:E,4,0))</f>
        <v/>
      </c>
      <c r="F563" s="11" t="str">
        <f>IF(A563="","",IF(ISERROR(VLOOKUP(A563,'entry data'!B:F,5,0)),"",VLOOKUP(A563,'entry data'!B:F,5,0)))</f>
        <v/>
      </c>
      <c r="G563" s="12" t="str">
        <f>IF(A563="","",IF(ISERROR(VLOOKUP(A563,'entry data'!B:I,8,0)),"",VLOOKUP(A563,'entry data'!B:I,7,0)))</f>
        <v/>
      </c>
      <c r="H563" s="13" t="str">
        <f>IF(A563="","",IF(B563=1,VLOOKUP(A563,'entry data'!B:D,3,0),I562))</f>
        <v/>
      </c>
      <c r="I563" s="14" t="str">
        <f>IF(A563="","",IF(E563="weekly",7,IF(E563="fortnightly",14,IF(E563="monthly",DATE(IF(MONTH(H563)=12,YEAR(H563)+1,YEAR(H563)),VLOOKUP(MONTH(H563),index!$D$2:$G$13,2,0),DAY(H563)),
IF(E563="quarterly",DATE(IF(MONTH(H563)&gt;=10,YEAR(H563)+1,YEAR(H563)),VLOOKUP(MONTH(H563),index!$D$2:$G$13,3,0),DAY(H563)),
IF(E563="halfyearly",DATE(IF(MONTH(H563)&gt;=7,YEAR(H563)+1,YEAR(H563)),VLOOKUP(MONTH(H563),index!$D$2:$G$13,4,0),DAY(H563)),
DATE(YEAR(H563)+1,MONTH(H563),DAY(H563)))))-H563))+H563)</f>
        <v/>
      </c>
      <c r="J563" s="9" t="str">
        <f t="shared" si="70"/>
        <v/>
      </c>
      <c r="K563" s="11" t="str">
        <f t="shared" si="71"/>
        <v/>
      </c>
      <c r="L563" s="11" t="str">
        <f t="shared" si="72"/>
        <v/>
      </c>
      <c r="M563" s="11" t="str">
        <f>IF(A563="","",VLOOKUP(E563,index!$A$1:$B$6,2,0)*K563*G563)</f>
        <v/>
      </c>
      <c r="N563" s="11" t="str">
        <f>IF(A563="","",-PMT(G563*VLOOKUP(E563,index!$A$1:$B$6,2,0),C563,F563,0,0))</f>
        <v/>
      </c>
      <c r="O563" s="11" t="str">
        <f t="shared" si="73"/>
        <v/>
      </c>
      <c r="P563" s="11" t="str">
        <f t="shared" si="68"/>
        <v/>
      </c>
      <c r="Q563" s="14"/>
    </row>
    <row r="564" spans="1:17" x14ac:dyDescent="0.25">
      <c r="A564" s="9" t="str">
        <f>IF(A563="","",IF(B563&lt;C563,A563,IF(A563=MAX('entry data'!$B$8:$B$507),"",A563+1)))</f>
        <v/>
      </c>
      <c r="B564" s="9" t="str">
        <f t="shared" si="69"/>
        <v/>
      </c>
      <c r="C564" s="9" t="str">
        <f>IF(ISERROR(VLOOKUP(A564,'entry data'!B:G,6,0)),"",VLOOKUP(A564,'entry data'!B:G,6,0))</f>
        <v/>
      </c>
      <c r="D564" s="9" t="str">
        <f>IF(ISERROR(VLOOKUP(A564,'entry data'!B:C,2,0)),"",VLOOKUP(A564,'entry data'!B:C,2,0))</f>
        <v/>
      </c>
      <c r="E564" s="9" t="str">
        <f>IF(ISERROR(VLOOKUP(A564,'entry data'!B:E,4,0)),"",VLOOKUP(A564,'entry data'!B:E,4,0))</f>
        <v/>
      </c>
      <c r="F564" s="11" t="str">
        <f>IF(A564="","",IF(ISERROR(VLOOKUP(A564,'entry data'!B:F,5,0)),"",VLOOKUP(A564,'entry data'!B:F,5,0)))</f>
        <v/>
      </c>
      <c r="G564" s="12" t="str">
        <f>IF(A564="","",IF(ISERROR(VLOOKUP(A564,'entry data'!B:I,8,0)),"",VLOOKUP(A564,'entry data'!B:I,7,0)))</f>
        <v/>
      </c>
      <c r="H564" s="13" t="str">
        <f>IF(A564="","",IF(B564=1,VLOOKUP(A564,'entry data'!B:D,3,0),I563))</f>
        <v/>
      </c>
      <c r="I564" s="14" t="str">
        <f>IF(A564="","",IF(E564="weekly",7,IF(E564="fortnightly",14,IF(E564="monthly",DATE(IF(MONTH(H564)=12,YEAR(H564)+1,YEAR(H564)),VLOOKUP(MONTH(H564),index!$D$2:$G$13,2,0),DAY(H564)),
IF(E564="quarterly",DATE(IF(MONTH(H564)&gt;=10,YEAR(H564)+1,YEAR(H564)),VLOOKUP(MONTH(H564),index!$D$2:$G$13,3,0),DAY(H564)),
IF(E564="halfyearly",DATE(IF(MONTH(H564)&gt;=7,YEAR(H564)+1,YEAR(H564)),VLOOKUP(MONTH(H564),index!$D$2:$G$13,4,0),DAY(H564)),
DATE(YEAR(H564)+1,MONTH(H564),DAY(H564)))))-H564))+H564)</f>
        <v/>
      </c>
      <c r="J564" s="9" t="str">
        <f t="shared" si="70"/>
        <v/>
      </c>
      <c r="K564" s="11" t="str">
        <f t="shared" si="71"/>
        <v/>
      </c>
      <c r="L564" s="11" t="str">
        <f t="shared" si="72"/>
        <v/>
      </c>
      <c r="M564" s="11" t="str">
        <f>IF(A564="","",VLOOKUP(E564,index!$A$1:$B$6,2,0)*K564*G564)</f>
        <v/>
      </c>
      <c r="N564" s="11" t="str">
        <f>IF(A564="","",-PMT(G564*VLOOKUP(E564,index!$A$1:$B$6,2,0),C564,F564,0,0))</f>
        <v/>
      </c>
      <c r="O564" s="11" t="str">
        <f t="shared" si="73"/>
        <v/>
      </c>
      <c r="P564" s="11" t="str">
        <f t="shared" si="68"/>
        <v/>
      </c>
      <c r="Q564" s="14"/>
    </row>
    <row r="565" spans="1:17" x14ac:dyDescent="0.25">
      <c r="A565" s="9" t="str">
        <f>IF(A564="","",IF(B564&lt;C564,A564,IF(A564=MAX('entry data'!$B$8:$B$507),"",A564+1)))</f>
        <v/>
      </c>
      <c r="B565" s="9" t="str">
        <f t="shared" si="69"/>
        <v/>
      </c>
      <c r="C565" s="9" t="str">
        <f>IF(ISERROR(VLOOKUP(A565,'entry data'!B:G,6,0)),"",VLOOKUP(A565,'entry data'!B:G,6,0))</f>
        <v/>
      </c>
      <c r="D565" s="9" t="str">
        <f>IF(ISERROR(VLOOKUP(A565,'entry data'!B:C,2,0)),"",VLOOKUP(A565,'entry data'!B:C,2,0))</f>
        <v/>
      </c>
      <c r="E565" s="9" t="str">
        <f>IF(ISERROR(VLOOKUP(A565,'entry data'!B:E,4,0)),"",VLOOKUP(A565,'entry data'!B:E,4,0))</f>
        <v/>
      </c>
      <c r="F565" s="11" t="str">
        <f>IF(A565="","",IF(ISERROR(VLOOKUP(A565,'entry data'!B:F,5,0)),"",VLOOKUP(A565,'entry data'!B:F,5,0)))</f>
        <v/>
      </c>
      <c r="G565" s="12" t="str">
        <f>IF(A565="","",IF(ISERROR(VLOOKUP(A565,'entry data'!B:I,8,0)),"",VLOOKUP(A565,'entry data'!B:I,7,0)))</f>
        <v/>
      </c>
      <c r="H565" s="13" t="str">
        <f>IF(A565="","",IF(B565=1,VLOOKUP(A565,'entry data'!B:D,3,0),I564))</f>
        <v/>
      </c>
      <c r="I565" s="14" t="str">
        <f>IF(A565="","",IF(E565="weekly",7,IF(E565="fortnightly",14,IF(E565="monthly",DATE(IF(MONTH(H565)=12,YEAR(H565)+1,YEAR(H565)),VLOOKUP(MONTH(H565),index!$D$2:$G$13,2,0),DAY(H565)),
IF(E565="quarterly",DATE(IF(MONTH(H565)&gt;=10,YEAR(H565)+1,YEAR(H565)),VLOOKUP(MONTH(H565),index!$D$2:$G$13,3,0),DAY(H565)),
IF(E565="halfyearly",DATE(IF(MONTH(H565)&gt;=7,YEAR(H565)+1,YEAR(H565)),VLOOKUP(MONTH(H565),index!$D$2:$G$13,4,0),DAY(H565)),
DATE(YEAR(H565)+1,MONTH(H565),DAY(H565)))))-H565))+H565)</f>
        <v/>
      </c>
      <c r="J565" s="9" t="str">
        <f t="shared" si="70"/>
        <v/>
      </c>
      <c r="K565" s="11" t="str">
        <f t="shared" si="71"/>
        <v/>
      </c>
      <c r="L565" s="11" t="str">
        <f t="shared" si="72"/>
        <v/>
      </c>
      <c r="M565" s="11" t="str">
        <f>IF(A565="","",VLOOKUP(E565,index!$A$1:$B$6,2,0)*K565*G565)</f>
        <v/>
      </c>
      <c r="N565" s="11" t="str">
        <f>IF(A565="","",-PMT(G565*VLOOKUP(E565,index!$A$1:$B$6,2,0),C565,F565,0,0))</f>
        <v/>
      </c>
      <c r="O565" s="11" t="str">
        <f t="shared" si="73"/>
        <v/>
      </c>
      <c r="P565" s="11" t="str">
        <f t="shared" si="68"/>
        <v/>
      </c>
      <c r="Q565" s="14"/>
    </row>
    <row r="566" spans="1:17" x14ac:dyDescent="0.25">
      <c r="A566" s="9" t="str">
        <f>IF(A565="","",IF(B565&lt;C565,A565,IF(A565=MAX('entry data'!$B$8:$B$507),"",A565+1)))</f>
        <v/>
      </c>
      <c r="B566" s="9" t="str">
        <f t="shared" si="69"/>
        <v/>
      </c>
      <c r="C566" s="9" t="str">
        <f>IF(ISERROR(VLOOKUP(A566,'entry data'!B:G,6,0)),"",VLOOKUP(A566,'entry data'!B:G,6,0))</f>
        <v/>
      </c>
      <c r="D566" s="9" t="str">
        <f>IF(ISERROR(VLOOKUP(A566,'entry data'!B:C,2,0)),"",VLOOKUP(A566,'entry data'!B:C,2,0))</f>
        <v/>
      </c>
      <c r="E566" s="9" t="str">
        <f>IF(ISERROR(VLOOKUP(A566,'entry data'!B:E,4,0)),"",VLOOKUP(A566,'entry data'!B:E,4,0))</f>
        <v/>
      </c>
      <c r="F566" s="11" t="str">
        <f>IF(A566="","",IF(ISERROR(VLOOKUP(A566,'entry data'!B:F,5,0)),"",VLOOKUP(A566,'entry data'!B:F,5,0)))</f>
        <v/>
      </c>
      <c r="G566" s="12" t="str">
        <f>IF(A566="","",IF(ISERROR(VLOOKUP(A566,'entry data'!B:I,8,0)),"",VLOOKUP(A566,'entry data'!B:I,7,0)))</f>
        <v/>
      </c>
      <c r="H566" s="13" t="str">
        <f>IF(A566="","",IF(B566=1,VLOOKUP(A566,'entry data'!B:D,3,0),I565))</f>
        <v/>
      </c>
      <c r="I566" s="14" t="str">
        <f>IF(A566="","",IF(E566="weekly",7,IF(E566="fortnightly",14,IF(E566="monthly",DATE(IF(MONTH(H566)=12,YEAR(H566)+1,YEAR(H566)),VLOOKUP(MONTH(H566),index!$D$2:$G$13,2,0),DAY(H566)),
IF(E566="quarterly",DATE(IF(MONTH(H566)&gt;=10,YEAR(H566)+1,YEAR(H566)),VLOOKUP(MONTH(H566),index!$D$2:$G$13,3,0),DAY(H566)),
IF(E566="halfyearly",DATE(IF(MONTH(H566)&gt;=7,YEAR(H566)+1,YEAR(H566)),VLOOKUP(MONTH(H566),index!$D$2:$G$13,4,0),DAY(H566)),
DATE(YEAR(H566)+1,MONTH(H566),DAY(H566)))))-H566))+H566)</f>
        <v/>
      </c>
      <c r="J566" s="9" t="str">
        <f t="shared" si="70"/>
        <v/>
      </c>
      <c r="K566" s="11" t="str">
        <f t="shared" si="71"/>
        <v/>
      </c>
      <c r="L566" s="11" t="str">
        <f t="shared" si="72"/>
        <v/>
      </c>
      <c r="M566" s="11" t="str">
        <f>IF(A566="","",VLOOKUP(E566,index!$A$1:$B$6,2,0)*K566*G566)</f>
        <v/>
      </c>
      <c r="N566" s="11" t="str">
        <f>IF(A566="","",-PMT(G566*VLOOKUP(E566,index!$A$1:$B$6,2,0),C566,F566,0,0))</f>
        <v/>
      </c>
      <c r="O566" s="11" t="str">
        <f t="shared" si="73"/>
        <v/>
      </c>
      <c r="P566" s="11" t="str">
        <f t="shared" si="68"/>
        <v/>
      </c>
      <c r="Q566" s="14"/>
    </row>
    <row r="567" spans="1:17" x14ac:dyDescent="0.25">
      <c r="A567" s="9" t="str">
        <f>IF(A566="","",IF(B566&lt;C566,A566,IF(A566=MAX('entry data'!$B$8:$B$507),"",A566+1)))</f>
        <v/>
      </c>
      <c r="B567" s="9" t="str">
        <f t="shared" si="69"/>
        <v/>
      </c>
      <c r="C567" s="9" t="str">
        <f>IF(ISERROR(VLOOKUP(A567,'entry data'!B:G,6,0)),"",VLOOKUP(A567,'entry data'!B:G,6,0))</f>
        <v/>
      </c>
      <c r="D567" s="9" t="str">
        <f>IF(ISERROR(VLOOKUP(A567,'entry data'!B:C,2,0)),"",VLOOKUP(A567,'entry data'!B:C,2,0))</f>
        <v/>
      </c>
      <c r="E567" s="9" t="str">
        <f>IF(ISERROR(VLOOKUP(A567,'entry data'!B:E,4,0)),"",VLOOKUP(A567,'entry data'!B:E,4,0))</f>
        <v/>
      </c>
      <c r="F567" s="11" t="str">
        <f>IF(A567="","",IF(ISERROR(VLOOKUP(A567,'entry data'!B:F,5,0)),"",VLOOKUP(A567,'entry data'!B:F,5,0)))</f>
        <v/>
      </c>
      <c r="G567" s="12" t="str">
        <f>IF(A567="","",IF(ISERROR(VLOOKUP(A567,'entry data'!B:I,8,0)),"",VLOOKUP(A567,'entry data'!B:I,7,0)))</f>
        <v/>
      </c>
      <c r="H567" s="13" t="str">
        <f>IF(A567="","",IF(B567=1,VLOOKUP(A567,'entry data'!B:D,3,0),I566))</f>
        <v/>
      </c>
      <c r="I567" s="14" t="str">
        <f>IF(A567="","",IF(E567="weekly",7,IF(E567="fortnightly",14,IF(E567="monthly",DATE(IF(MONTH(H567)=12,YEAR(H567)+1,YEAR(H567)),VLOOKUP(MONTH(H567),index!$D$2:$G$13,2,0),DAY(H567)),
IF(E567="quarterly",DATE(IF(MONTH(H567)&gt;=10,YEAR(H567)+1,YEAR(H567)),VLOOKUP(MONTH(H567),index!$D$2:$G$13,3,0),DAY(H567)),
IF(E567="halfyearly",DATE(IF(MONTH(H567)&gt;=7,YEAR(H567)+1,YEAR(H567)),VLOOKUP(MONTH(H567),index!$D$2:$G$13,4,0),DAY(H567)),
DATE(YEAR(H567)+1,MONTH(H567),DAY(H567)))))-H567))+H567)</f>
        <v/>
      </c>
      <c r="J567" s="9" t="str">
        <f t="shared" si="70"/>
        <v/>
      </c>
      <c r="K567" s="11" t="str">
        <f t="shared" si="71"/>
        <v/>
      </c>
      <c r="L567" s="11" t="str">
        <f t="shared" si="72"/>
        <v/>
      </c>
      <c r="M567" s="11" t="str">
        <f>IF(A567="","",VLOOKUP(E567,index!$A$1:$B$6,2,0)*K567*G567)</f>
        <v/>
      </c>
      <c r="N567" s="11" t="str">
        <f>IF(A567="","",-PMT(G567*VLOOKUP(E567,index!$A$1:$B$6,2,0),C567,F567,0,0))</f>
        <v/>
      </c>
      <c r="O567" s="11" t="str">
        <f t="shared" si="73"/>
        <v/>
      </c>
      <c r="P567" s="11" t="str">
        <f t="shared" si="68"/>
        <v/>
      </c>
      <c r="Q567" s="14"/>
    </row>
    <row r="568" spans="1:17" x14ac:dyDescent="0.25">
      <c r="A568" s="9" t="str">
        <f>IF(A567="","",IF(B567&lt;C567,A567,IF(A567=MAX('entry data'!$B$8:$B$507),"",A567+1)))</f>
        <v/>
      </c>
      <c r="B568" s="9" t="str">
        <f t="shared" si="69"/>
        <v/>
      </c>
      <c r="C568" s="9" t="str">
        <f>IF(ISERROR(VLOOKUP(A568,'entry data'!B:G,6,0)),"",VLOOKUP(A568,'entry data'!B:G,6,0))</f>
        <v/>
      </c>
      <c r="D568" s="9" t="str">
        <f>IF(ISERROR(VLOOKUP(A568,'entry data'!B:C,2,0)),"",VLOOKUP(A568,'entry data'!B:C,2,0))</f>
        <v/>
      </c>
      <c r="E568" s="9" t="str">
        <f>IF(ISERROR(VLOOKUP(A568,'entry data'!B:E,4,0)),"",VLOOKUP(A568,'entry data'!B:E,4,0))</f>
        <v/>
      </c>
      <c r="F568" s="11" t="str">
        <f>IF(A568="","",IF(ISERROR(VLOOKUP(A568,'entry data'!B:F,5,0)),"",VLOOKUP(A568,'entry data'!B:F,5,0)))</f>
        <v/>
      </c>
      <c r="G568" s="12" t="str">
        <f>IF(A568="","",IF(ISERROR(VLOOKUP(A568,'entry data'!B:I,8,0)),"",VLOOKUP(A568,'entry data'!B:I,7,0)))</f>
        <v/>
      </c>
      <c r="H568" s="13" t="str">
        <f>IF(A568="","",IF(B568=1,VLOOKUP(A568,'entry data'!B:D,3,0),I567))</f>
        <v/>
      </c>
      <c r="I568" s="14" t="str">
        <f>IF(A568="","",IF(E568="weekly",7,IF(E568="fortnightly",14,IF(E568="monthly",DATE(IF(MONTH(H568)=12,YEAR(H568)+1,YEAR(H568)),VLOOKUP(MONTH(H568),index!$D$2:$G$13,2,0),DAY(H568)),
IF(E568="quarterly",DATE(IF(MONTH(H568)&gt;=10,YEAR(H568)+1,YEAR(H568)),VLOOKUP(MONTH(H568),index!$D$2:$G$13,3,0),DAY(H568)),
IF(E568="halfyearly",DATE(IF(MONTH(H568)&gt;=7,YEAR(H568)+1,YEAR(H568)),VLOOKUP(MONTH(H568),index!$D$2:$G$13,4,0),DAY(H568)),
DATE(YEAR(H568)+1,MONTH(H568),DAY(H568)))))-H568))+H568)</f>
        <v/>
      </c>
      <c r="J568" s="9" t="str">
        <f t="shared" si="70"/>
        <v/>
      </c>
      <c r="K568" s="11" t="str">
        <f t="shared" si="71"/>
        <v/>
      </c>
      <c r="L568" s="11" t="str">
        <f t="shared" si="72"/>
        <v/>
      </c>
      <c r="M568" s="11" t="str">
        <f>IF(A568="","",VLOOKUP(E568,index!$A$1:$B$6,2,0)*K568*G568)</f>
        <v/>
      </c>
      <c r="N568" s="11" t="str">
        <f>IF(A568="","",-PMT(G568*VLOOKUP(E568,index!$A$1:$B$6,2,0),C568,F568,0,0))</f>
        <v/>
      </c>
      <c r="O568" s="11" t="str">
        <f t="shared" si="73"/>
        <v/>
      </c>
      <c r="P568" s="11" t="str">
        <f t="shared" si="68"/>
        <v/>
      </c>
      <c r="Q568" s="14"/>
    </row>
    <row r="569" spans="1:17" x14ac:dyDescent="0.25">
      <c r="A569" s="9" t="str">
        <f>IF(A568="","",IF(B568&lt;C568,A568,IF(A568=MAX('entry data'!$B$8:$B$507),"",A568+1)))</f>
        <v/>
      </c>
      <c r="B569" s="9" t="str">
        <f t="shared" si="69"/>
        <v/>
      </c>
      <c r="C569" s="9" t="str">
        <f>IF(ISERROR(VLOOKUP(A569,'entry data'!B:G,6,0)),"",VLOOKUP(A569,'entry data'!B:G,6,0))</f>
        <v/>
      </c>
      <c r="D569" s="9" t="str">
        <f>IF(ISERROR(VLOOKUP(A569,'entry data'!B:C,2,0)),"",VLOOKUP(A569,'entry data'!B:C,2,0))</f>
        <v/>
      </c>
      <c r="E569" s="9" t="str">
        <f>IF(ISERROR(VLOOKUP(A569,'entry data'!B:E,4,0)),"",VLOOKUP(A569,'entry data'!B:E,4,0))</f>
        <v/>
      </c>
      <c r="F569" s="11" t="str">
        <f>IF(A569="","",IF(ISERROR(VLOOKUP(A569,'entry data'!B:F,5,0)),"",VLOOKUP(A569,'entry data'!B:F,5,0)))</f>
        <v/>
      </c>
      <c r="G569" s="12" t="str">
        <f>IF(A569="","",IF(ISERROR(VLOOKUP(A569,'entry data'!B:I,8,0)),"",VLOOKUP(A569,'entry data'!B:I,7,0)))</f>
        <v/>
      </c>
      <c r="H569" s="13" t="str">
        <f>IF(A569="","",IF(B569=1,VLOOKUP(A569,'entry data'!B:D,3,0),I568))</f>
        <v/>
      </c>
      <c r="I569" s="14" t="str">
        <f>IF(A569="","",IF(E569="weekly",7,IF(E569="fortnightly",14,IF(E569="monthly",DATE(IF(MONTH(H569)=12,YEAR(H569)+1,YEAR(H569)),VLOOKUP(MONTH(H569),index!$D$2:$G$13,2,0),DAY(H569)),
IF(E569="quarterly",DATE(IF(MONTH(H569)&gt;=10,YEAR(H569)+1,YEAR(H569)),VLOOKUP(MONTH(H569),index!$D$2:$G$13,3,0),DAY(H569)),
IF(E569="halfyearly",DATE(IF(MONTH(H569)&gt;=7,YEAR(H569)+1,YEAR(H569)),VLOOKUP(MONTH(H569),index!$D$2:$G$13,4,0),DAY(H569)),
DATE(YEAR(H569)+1,MONTH(H569),DAY(H569)))))-H569))+H569)</f>
        <v/>
      </c>
      <c r="J569" s="9" t="str">
        <f t="shared" si="70"/>
        <v/>
      </c>
      <c r="K569" s="11" t="str">
        <f t="shared" si="71"/>
        <v/>
      </c>
      <c r="L569" s="11" t="str">
        <f t="shared" si="72"/>
        <v/>
      </c>
      <c r="M569" s="11" t="str">
        <f>IF(A569="","",VLOOKUP(E569,index!$A$1:$B$6,2,0)*K569*G569)</f>
        <v/>
      </c>
      <c r="N569" s="11" t="str">
        <f>IF(A569="","",-PMT(G569*VLOOKUP(E569,index!$A$1:$B$6,2,0),C569,F569,0,0))</f>
        <v/>
      </c>
      <c r="O569" s="11" t="str">
        <f t="shared" si="73"/>
        <v/>
      </c>
      <c r="P569" s="11" t="str">
        <f t="shared" si="68"/>
        <v/>
      </c>
      <c r="Q569" s="14"/>
    </row>
    <row r="570" spans="1:17" x14ac:dyDescent="0.25">
      <c r="A570" s="9" t="str">
        <f>IF(A569="","",IF(B569&lt;C569,A569,IF(A569=MAX('entry data'!$B$8:$B$507),"",A569+1)))</f>
        <v/>
      </c>
      <c r="B570" s="9" t="str">
        <f t="shared" si="69"/>
        <v/>
      </c>
      <c r="C570" s="9" t="str">
        <f>IF(ISERROR(VLOOKUP(A570,'entry data'!B:G,6,0)),"",VLOOKUP(A570,'entry data'!B:G,6,0))</f>
        <v/>
      </c>
      <c r="D570" s="9" t="str">
        <f>IF(ISERROR(VLOOKUP(A570,'entry data'!B:C,2,0)),"",VLOOKUP(A570,'entry data'!B:C,2,0))</f>
        <v/>
      </c>
      <c r="E570" s="9" t="str">
        <f>IF(ISERROR(VLOOKUP(A570,'entry data'!B:E,4,0)),"",VLOOKUP(A570,'entry data'!B:E,4,0))</f>
        <v/>
      </c>
      <c r="F570" s="11" t="str">
        <f>IF(A570="","",IF(ISERROR(VLOOKUP(A570,'entry data'!B:F,5,0)),"",VLOOKUP(A570,'entry data'!B:F,5,0)))</f>
        <v/>
      </c>
      <c r="G570" s="12" t="str">
        <f>IF(A570="","",IF(ISERROR(VLOOKUP(A570,'entry data'!B:I,8,0)),"",VLOOKUP(A570,'entry data'!B:I,7,0)))</f>
        <v/>
      </c>
      <c r="H570" s="13" t="str">
        <f>IF(A570="","",IF(B570=1,VLOOKUP(A570,'entry data'!B:D,3,0),I569))</f>
        <v/>
      </c>
      <c r="I570" s="14" t="str">
        <f>IF(A570="","",IF(E570="weekly",7,IF(E570="fortnightly",14,IF(E570="monthly",DATE(IF(MONTH(H570)=12,YEAR(H570)+1,YEAR(H570)),VLOOKUP(MONTH(H570),index!$D$2:$G$13,2,0),DAY(H570)),
IF(E570="quarterly",DATE(IF(MONTH(H570)&gt;=10,YEAR(H570)+1,YEAR(H570)),VLOOKUP(MONTH(H570),index!$D$2:$G$13,3,0),DAY(H570)),
IF(E570="halfyearly",DATE(IF(MONTH(H570)&gt;=7,YEAR(H570)+1,YEAR(H570)),VLOOKUP(MONTH(H570),index!$D$2:$G$13,4,0),DAY(H570)),
DATE(YEAR(H570)+1,MONTH(H570),DAY(H570)))))-H570))+H570)</f>
        <v/>
      </c>
      <c r="J570" s="9" t="str">
        <f t="shared" si="70"/>
        <v/>
      </c>
      <c r="K570" s="11" t="str">
        <f t="shared" si="71"/>
        <v/>
      </c>
      <c r="L570" s="11" t="str">
        <f t="shared" si="72"/>
        <v/>
      </c>
      <c r="M570" s="11" t="str">
        <f>IF(A570="","",VLOOKUP(E570,index!$A$1:$B$6,2,0)*K570*G570)</f>
        <v/>
      </c>
      <c r="N570" s="11" t="str">
        <f>IF(A570="","",-PMT(G570*VLOOKUP(E570,index!$A$1:$B$6,2,0),C570,F570,0,0))</f>
        <v/>
      </c>
      <c r="O570" s="11" t="str">
        <f t="shared" si="73"/>
        <v/>
      </c>
      <c r="P570" s="11" t="str">
        <f t="shared" si="68"/>
        <v/>
      </c>
      <c r="Q570" s="14"/>
    </row>
    <row r="571" spans="1:17" x14ac:dyDescent="0.25">
      <c r="A571" s="9" t="str">
        <f>IF(A570="","",IF(B570&lt;C570,A570,IF(A570=MAX('entry data'!$B$8:$B$507),"",A570+1)))</f>
        <v/>
      </c>
      <c r="B571" s="9" t="str">
        <f t="shared" si="69"/>
        <v/>
      </c>
      <c r="C571" s="9" t="str">
        <f>IF(ISERROR(VLOOKUP(A571,'entry data'!B:G,6,0)),"",VLOOKUP(A571,'entry data'!B:G,6,0))</f>
        <v/>
      </c>
      <c r="D571" s="9" t="str">
        <f>IF(ISERROR(VLOOKUP(A571,'entry data'!B:C,2,0)),"",VLOOKUP(A571,'entry data'!B:C,2,0))</f>
        <v/>
      </c>
      <c r="E571" s="9" t="str">
        <f>IF(ISERROR(VLOOKUP(A571,'entry data'!B:E,4,0)),"",VLOOKUP(A571,'entry data'!B:E,4,0))</f>
        <v/>
      </c>
      <c r="F571" s="11" t="str">
        <f>IF(A571="","",IF(ISERROR(VLOOKUP(A571,'entry data'!B:F,5,0)),"",VLOOKUP(A571,'entry data'!B:F,5,0)))</f>
        <v/>
      </c>
      <c r="G571" s="12" t="str">
        <f>IF(A571="","",IF(ISERROR(VLOOKUP(A571,'entry data'!B:I,8,0)),"",VLOOKUP(A571,'entry data'!B:I,7,0)))</f>
        <v/>
      </c>
      <c r="H571" s="13" t="str">
        <f>IF(A571="","",IF(B571=1,VLOOKUP(A571,'entry data'!B:D,3,0),I570))</f>
        <v/>
      </c>
      <c r="I571" s="14" t="str">
        <f>IF(A571="","",IF(E571="weekly",7,IF(E571="fortnightly",14,IF(E571="monthly",DATE(IF(MONTH(H571)=12,YEAR(H571)+1,YEAR(H571)),VLOOKUP(MONTH(H571),index!$D$2:$G$13,2,0),DAY(H571)),
IF(E571="quarterly",DATE(IF(MONTH(H571)&gt;=10,YEAR(H571)+1,YEAR(H571)),VLOOKUP(MONTH(H571),index!$D$2:$G$13,3,0),DAY(H571)),
IF(E571="halfyearly",DATE(IF(MONTH(H571)&gt;=7,YEAR(H571)+1,YEAR(H571)),VLOOKUP(MONTH(H571),index!$D$2:$G$13,4,0),DAY(H571)),
DATE(YEAR(H571)+1,MONTH(H571),DAY(H571)))))-H571))+H571)</f>
        <v/>
      </c>
      <c r="J571" s="9" t="str">
        <f t="shared" si="70"/>
        <v/>
      </c>
      <c r="K571" s="11" t="str">
        <f t="shared" si="71"/>
        <v/>
      </c>
      <c r="L571" s="11" t="str">
        <f t="shared" si="72"/>
        <v/>
      </c>
      <c r="M571" s="11" t="str">
        <f>IF(A571="","",VLOOKUP(E571,index!$A$1:$B$6,2,0)*K571*G571)</f>
        <v/>
      </c>
      <c r="N571" s="11" t="str">
        <f>IF(A571="","",-PMT(G571*VLOOKUP(E571,index!$A$1:$B$6,2,0),C571,F571,0,0))</f>
        <v/>
      </c>
      <c r="O571" s="11" t="str">
        <f t="shared" si="73"/>
        <v/>
      </c>
      <c r="P571" s="11" t="str">
        <f t="shared" si="68"/>
        <v/>
      </c>
      <c r="Q571" s="14"/>
    </row>
    <row r="572" spans="1:17" x14ac:dyDescent="0.25">
      <c r="A572" s="9" t="str">
        <f>IF(A571="","",IF(B571&lt;C571,A571,IF(A571=MAX('entry data'!$B$8:$B$507),"",A571+1)))</f>
        <v/>
      </c>
      <c r="B572" s="9" t="str">
        <f t="shared" si="69"/>
        <v/>
      </c>
      <c r="C572" s="9" t="str">
        <f>IF(ISERROR(VLOOKUP(A572,'entry data'!B:G,6,0)),"",VLOOKUP(A572,'entry data'!B:G,6,0))</f>
        <v/>
      </c>
      <c r="D572" s="9" t="str">
        <f>IF(ISERROR(VLOOKUP(A572,'entry data'!B:C,2,0)),"",VLOOKUP(A572,'entry data'!B:C,2,0))</f>
        <v/>
      </c>
      <c r="E572" s="9" t="str">
        <f>IF(ISERROR(VLOOKUP(A572,'entry data'!B:E,4,0)),"",VLOOKUP(A572,'entry data'!B:E,4,0))</f>
        <v/>
      </c>
      <c r="F572" s="11" t="str">
        <f>IF(A572="","",IF(ISERROR(VLOOKUP(A572,'entry data'!B:F,5,0)),"",VLOOKUP(A572,'entry data'!B:F,5,0)))</f>
        <v/>
      </c>
      <c r="G572" s="12" t="str">
        <f>IF(A572="","",IF(ISERROR(VLOOKUP(A572,'entry data'!B:I,8,0)),"",VLOOKUP(A572,'entry data'!B:I,7,0)))</f>
        <v/>
      </c>
      <c r="H572" s="13" t="str">
        <f>IF(A572="","",IF(B572=1,VLOOKUP(A572,'entry data'!B:D,3,0),I571))</f>
        <v/>
      </c>
      <c r="I572" s="14" t="str">
        <f>IF(A572="","",IF(E572="weekly",7,IF(E572="fortnightly",14,IF(E572="monthly",DATE(IF(MONTH(H572)=12,YEAR(H572)+1,YEAR(H572)),VLOOKUP(MONTH(H572),index!$D$2:$G$13,2,0),DAY(H572)),
IF(E572="quarterly",DATE(IF(MONTH(H572)&gt;=10,YEAR(H572)+1,YEAR(H572)),VLOOKUP(MONTH(H572),index!$D$2:$G$13,3,0),DAY(H572)),
IF(E572="halfyearly",DATE(IF(MONTH(H572)&gt;=7,YEAR(H572)+1,YEAR(H572)),VLOOKUP(MONTH(H572),index!$D$2:$G$13,4,0),DAY(H572)),
DATE(YEAR(H572)+1,MONTH(H572),DAY(H572)))))-H572))+H572)</f>
        <v/>
      </c>
      <c r="J572" s="9" t="str">
        <f t="shared" si="70"/>
        <v/>
      </c>
      <c r="K572" s="11" t="str">
        <f t="shared" si="71"/>
        <v/>
      </c>
      <c r="L572" s="11" t="str">
        <f t="shared" si="72"/>
        <v/>
      </c>
      <c r="M572" s="11" t="str">
        <f>IF(A572="","",VLOOKUP(E572,index!$A$1:$B$6,2,0)*K572*G572)</f>
        <v/>
      </c>
      <c r="N572" s="11" t="str">
        <f>IF(A572="","",-PMT(G572*VLOOKUP(E572,index!$A$1:$B$6,2,0),C572,F572,0,0))</f>
        <v/>
      </c>
      <c r="O572" s="11" t="str">
        <f t="shared" si="73"/>
        <v/>
      </c>
      <c r="P572" s="11" t="str">
        <f t="shared" si="68"/>
        <v/>
      </c>
      <c r="Q572" s="14"/>
    </row>
    <row r="573" spans="1:17" x14ac:dyDescent="0.25">
      <c r="A573" s="9" t="str">
        <f>IF(A572="","",IF(B572&lt;C572,A572,IF(A572=MAX('entry data'!$B$8:$B$507),"",A572+1)))</f>
        <v/>
      </c>
      <c r="B573" s="9" t="str">
        <f t="shared" si="69"/>
        <v/>
      </c>
      <c r="C573" s="9" t="str">
        <f>IF(ISERROR(VLOOKUP(A573,'entry data'!B:G,6,0)),"",VLOOKUP(A573,'entry data'!B:G,6,0))</f>
        <v/>
      </c>
      <c r="D573" s="9" t="str">
        <f>IF(ISERROR(VLOOKUP(A573,'entry data'!B:C,2,0)),"",VLOOKUP(A573,'entry data'!B:C,2,0))</f>
        <v/>
      </c>
      <c r="E573" s="9" t="str">
        <f>IF(ISERROR(VLOOKUP(A573,'entry data'!B:E,4,0)),"",VLOOKUP(A573,'entry data'!B:E,4,0))</f>
        <v/>
      </c>
      <c r="F573" s="11" t="str">
        <f>IF(A573="","",IF(ISERROR(VLOOKUP(A573,'entry data'!B:F,5,0)),"",VLOOKUP(A573,'entry data'!B:F,5,0)))</f>
        <v/>
      </c>
      <c r="G573" s="12" t="str">
        <f>IF(A573="","",IF(ISERROR(VLOOKUP(A573,'entry data'!B:I,8,0)),"",VLOOKUP(A573,'entry data'!B:I,7,0)))</f>
        <v/>
      </c>
      <c r="H573" s="13" t="str">
        <f>IF(A573="","",IF(B573=1,VLOOKUP(A573,'entry data'!B:D,3,0),I572))</f>
        <v/>
      </c>
      <c r="I573" s="14" t="str">
        <f>IF(A573="","",IF(E573="weekly",7,IF(E573="fortnightly",14,IF(E573="monthly",DATE(IF(MONTH(H573)=12,YEAR(H573)+1,YEAR(H573)),VLOOKUP(MONTH(H573),index!$D$2:$G$13,2,0),DAY(H573)),
IF(E573="quarterly",DATE(IF(MONTH(H573)&gt;=10,YEAR(H573)+1,YEAR(H573)),VLOOKUP(MONTH(H573),index!$D$2:$G$13,3,0),DAY(H573)),
IF(E573="halfyearly",DATE(IF(MONTH(H573)&gt;=7,YEAR(H573)+1,YEAR(H573)),VLOOKUP(MONTH(H573),index!$D$2:$G$13,4,0),DAY(H573)),
DATE(YEAR(H573)+1,MONTH(H573),DAY(H573)))))-H573))+H573)</f>
        <v/>
      </c>
      <c r="J573" s="9" t="str">
        <f t="shared" si="70"/>
        <v/>
      </c>
      <c r="K573" s="11" t="str">
        <f t="shared" si="71"/>
        <v/>
      </c>
      <c r="L573" s="11" t="str">
        <f t="shared" si="72"/>
        <v/>
      </c>
      <c r="M573" s="11" t="str">
        <f>IF(A573="","",VLOOKUP(E573,index!$A$1:$B$6,2,0)*K573*G573)</f>
        <v/>
      </c>
      <c r="N573" s="11" t="str">
        <f>IF(A573="","",-PMT(G573*VLOOKUP(E573,index!$A$1:$B$6,2,0),C573,F573,0,0))</f>
        <v/>
      </c>
      <c r="O573" s="11" t="str">
        <f t="shared" si="73"/>
        <v/>
      </c>
      <c r="P573" s="11" t="str">
        <f t="shared" si="68"/>
        <v/>
      </c>
      <c r="Q573" s="14"/>
    </row>
    <row r="574" spans="1:17" x14ac:dyDescent="0.25">
      <c r="A574" s="9" t="str">
        <f>IF(A573="","",IF(B573&lt;C573,A573,IF(A573=MAX('entry data'!$B$8:$B$507),"",A573+1)))</f>
        <v/>
      </c>
      <c r="B574" s="9" t="str">
        <f t="shared" si="69"/>
        <v/>
      </c>
      <c r="C574" s="9" t="str">
        <f>IF(ISERROR(VLOOKUP(A574,'entry data'!B:G,6,0)),"",VLOOKUP(A574,'entry data'!B:G,6,0))</f>
        <v/>
      </c>
      <c r="D574" s="9" t="str">
        <f>IF(ISERROR(VLOOKUP(A574,'entry data'!B:C,2,0)),"",VLOOKUP(A574,'entry data'!B:C,2,0))</f>
        <v/>
      </c>
      <c r="E574" s="9" t="str">
        <f>IF(ISERROR(VLOOKUP(A574,'entry data'!B:E,4,0)),"",VLOOKUP(A574,'entry data'!B:E,4,0))</f>
        <v/>
      </c>
      <c r="F574" s="11" t="str">
        <f>IF(A574="","",IF(ISERROR(VLOOKUP(A574,'entry data'!B:F,5,0)),"",VLOOKUP(A574,'entry data'!B:F,5,0)))</f>
        <v/>
      </c>
      <c r="G574" s="12" t="str">
        <f>IF(A574="","",IF(ISERROR(VLOOKUP(A574,'entry data'!B:I,8,0)),"",VLOOKUP(A574,'entry data'!B:I,7,0)))</f>
        <v/>
      </c>
      <c r="H574" s="13" t="str">
        <f>IF(A574="","",IF(B574=1,VLOOKUP(A574,'entry data'!B:D,3,0),I573))</f>
        <v/>
      </c>
      <c r="I574" s="14" t="str">
        <f>IF(A574="","",IF(E574="weekly",7,IF(E574="fortnightly",14,IF(E574="monthly",DATE(IF(MONTH(H574)=12,YEAR(H574)+1,YEAR(H574)),VLOOKUP(MONTH(H574),index!$D$2:$G$13,2,0),DAY(H574)),
IF(E574="quarterly",DATE(IF(MONTH(H574)&gt;=10,YEAR(H574)+1,YEAR(H574)),VLOOKUP(MONTH(H574),index!$D$2:$G$13,3,0),DAY(H574)),
IF(E574="halfyearly",DATE(IF(MONTH(H574)&gt;=7,YEAR(H574)+1,YEAR(H574)),VLOOKUP(MONTH(H574),index!$D$2:$G$13,4,0),DAY(H574)),
DATE(YEAR(H574)+1,MONTH(H574),DAY(H574)))))-H574))+H574)</f>
        <v/>
      </c>
      <c r="J574" s="9" t="str">
        <f t="shared" si="70"/>
        <v/>
      </c>
      <c r="K574" s="11" t="str">
        <f t="shared" si="71"/>
        <v/>
      </c>
      <c r="L574" s="11" t="str">
        <f t="shared" si="72"/>
        <v/>
      </c>
      <c r="M574" s="11" t="str">
        <f>IF(A574="","",VLOOKUP(E574,index!$A$1:$B$6,2,0)*K574*G574)</f>
        <v/>
      </c>
      <c r="N574" s="11" t="str">
        <f>IF(A574="","",-PMT(G574*VLOOKUP(E574,index!$A$1:$B$6,2,0),C574,F574,0,0))</f>
        <v/>
      </c>
      <c r="O574" s="11" t="str">
        <f t="shared" si="73"/>
        <v/>
      </c>
      <c r="P574" s="11" t="str">
        <f t="shared" si="68"/>
        <v/>
      </c>
      <c r="Q574" s="14"/>
    </row>
    <row r="575" spans="1:17" x14ac:dyDescent="0.25">
      <c r="A575" s="9" t="str">
        <f>IF(A574="","",IF(B574&lt;C574,A574,IF(A574=MAX('entry data'!$B$8:$B$507),"",A574+1)))</f>
        <v/>
      </c>
      <c r="B575" s="9" t="str">
        <f t="shared" si="69"/>
        <v/>
      </c>
      <c r="C575" s="9" t="str">
        <f>IF(ISERROR(VLOOKUP(A575,'entry data'!B:G,6,0)),"",VLOOKUP(A575,'entry data'!B:G,6,0))</f>
        <v/>
      </c>
      <c r="D575" s="9" t="str">
        <f>IF(ISERROR(VLOOKUP(A575,'entry data'!B:C,2,0)),"",VLOOKUP(A575,'entry data'!B:C,2,0))</f>
        <v/>
      </c>
      <c r="E575" s="9" t="str">
        <f>IF(ISERROR(VLOOKUP(A575,'entry data'!B:E,4,0)),"",VLOOKUP(A575,'entry data'!B:E,4,0))</f>
        <v/>
      </c>
      <c r="F575" s="11" t="str">
        <f>IF(A575="","",IF(ISERROR(VLOOKUP(A575,'entry data'!B:F,5,0)),"",VLOOKUP(A575,'entry data'!B:F,5,0)))</f>
        <v/>
      </c>
      <c r="G575" s="12" t="str">
        <f>IF(A575="","",IF(ISERROR(VLOOKUP(A575,'entry data'!B:I,8,0)),"",VLOOKUP(A575,'entry data'!B:I,7,0)))</f>
        <v/>
      </c>
      <c r="H575" s="13" t="str">
        <f>IF(A575="","",IF(B575=1,VLOOKUP(A575,'entry data'!B:D,3,0),I574))</f>
        <v/>
      </c>
      <c r="I575" s="14" t="str">
        <f>IF(A575="","",IF(E575="weekly",7,IF(E575="fortnightly",14,IF(E575="monthly",DATE(IF(MONTH(H575)=12,YEAR(H575)+1,YEAR(H575)),VLOOKUP(MONTH(H575),index!$D$2:$G$13,2,0),DAY(H575)),
IF(E575="quarterly",DATE(IF(MONTH(H575)&gt;=10,YEAR(H575)+1,YEAR(H575)),VLOOKUP(MONTH(H575),index!$D$2:$G$13,3,0),DAY(H575)),
IF(E575="halfyearly",DATE(IF(MONTH(H575)&gt;=7,YEAR(H575)+1,YEAR(H575)),VLOOKUP(MONTH(H575),index!$D$2:$G$13,4,0),DAY(H575)),
DATE(YEAR(H575)+1,MONTH(H575),DAY(H575)))))-H575))+H575)</f>
        <v/>
      </c>
      <c r="J575" s="9" t="str">
        <f t="shared" si="70"/>
        <v/>
      </c>
      <c r="K575" s="11" t="str">
        <f t="shared" si="71"/>
        <v/>
      </c>
      <c r="L575" s="11" t="str">
        <f t="shared" si="72"/>
        <v/>
      </c>
      <c r="M575" s="11" t="str">
        <f>IF(A575="","",VLOOKUP(E575,index!$A$1:$B$6,2,0)*K575*G575)</f>
        <v/>
      </c>
      <c r="N575" s="11" t="str">
        <f>IF(A575="","",-PMT(G575*VLOOKUP(E575,index!$A$1:$B$6,2,0),C575,F575,0,0))</f>
        <v/>
      </c>
      <c r="O575" s="11" t="str">
        <f t="shared" si="73"/>
        <v/>
      </c>
      <c r="P575" s="11" t="str">
        <f t="shared" si="68"/>
        <v/>
      </c>
      <c r="Q575" s="14"/>
    </row>
    <row r="576" spans="1:17" x14ac:dyDescent="0.25">
      <c r="A576" s="9" t="str">
        <f>IF(A575="","",IF(B575&lt;C575,A575,IF(A575=MAX('entry data'!$B$8:$B$507),"",A575+1)))</f>
        <v/>
      </c>
      <c r="B576" s="9" t="str">
        <f t="shared" si="69"/>
        <v/>
      </c>
      <c r="C576" s="9" t="str">
        <f>IF(ISERROR(VLOOKUP(A576,'entry data'!B:G,6,0)),"",VLOOKUP(A576,'entry data'!B:G,6,0))</f>
        <v/>
      </c>
      <c r="D576" s="9" t="str">
        <f>IF(ISERROR(VLOOKUP(A576,'entry data'!B:C,2,0)),"",VLOOKUP(A576,'entry data'!B:C,2,0))</f>
        <v/>
      </c>
      <c r="E576" s="9" t="str">
        <f>IF(ISERROR(VLOOKUP(A576,'entry data'!B:E,4,0)),"",VLOOKUP(A576,'entry data'!B:E,4,0))</f>
        <v/>
      </c>
      <c r="F576" s="11" t="str">
        <f>IF(A576="","",IF(ISERROR(VLOOKUP(A576,'entry data'!B:F,5,0)),"",VLOOKUP(A576,'entry data'!B:F,5,0)))</f>
        <v/>
      </c>
      <c r="G576" s="12" t="str">
        <f>IF(A576="","",IF(ISERROR(VLOOKUP(A576,'entry data'!B:I,8,0)),"",VLOOKUP(A576,'entry data'!B:I,7,0)))</f>
        <v/>
      </c>
      <c r="H576" s="13" t="str">
        <f>IF(A576="","",IF(B576=1,VLOOKUP(A576,'entry data'!B:D,3,0),I575))</f>
        <v/>
      </c>
      <c r="I576" s="14" t="str">
        <f>IF(A576="","",IF(E576="weekly",7,IF(E576="fortnightly",14,IF(E576="monthly",DATE(IF(MONTH(H576)=12,YEAR(H576)+1,YEAR(H576)),VLOOKUP(MONTH(H576),index!$D$2:$G$13,2,0),DAY(H576)),
IF(E576="quarterly",DATE(IF(MONTH(H576)&gt;=10,YEAR(H576)+1,YEAR(H576)),VLOOKUP(MONTH(H576),index!$D$2:$G$13,3,0),DAY(H576)),
IF(E576="halfyearly",DATE(IF(MONTH(H576)&gt;=7,YEAR(H576)+1,YEAR(H576)),VLOOKUP(MONTH(H576),index!$D$2:$G$13,4,0),DAY(H576)),
DATE(YEAR(H576)+1,MONTH(H576),DAY(H576)))))-H576))+H576)</f>
        <v/>
      </c>
      <c r="J576" s="9" t="str">
        <f t="shared" si="70"/>
        <v/>
      </c>
      <c r="K576" s="11" t="str">
        <f t="shared" si="71"/>
        <v/>
      </c>
      <c r="L576" s="11" t="str">
        <f t="shared" si="72"/>
        <v/>
      </c>
      <c r="M576" s="11" t="str">
        <f>IF(A576="","",VLOOKUP(E576,index!$A$1:$B$6,2,0)*K576*G576)</f>
        <v/>
      </c>
      <c r="N576" s="11" t="str">
        <f>IF(A576="","",-PMT(G576*VLOOKUP(E576,index!$A$1:$B$6,2,0),C576,F576,0,0))</f>
        <v/>
      </c>
      <c r="O576" s="11" t="str">
        <f t="shared" si="73"/>
        <v/>
      </c>
      <c r="P576" s="11" t="str">
        <f t="shared" si="68"/>
        <v/>
      </c>
      <c r="Q576" s="14"/>
    </row>
    <row r="577" spans="1:17" x14ac:dyDescent="0.25">
      <c r="A577" s="9" t="str">
        <f>IF(A576="","",IF(B576&lt;C576,A576,IF(A576=MAX('entry data'!$B$8:$B$507),"",A576+1)))</f>
        <v/>
      </c>
      <c r="B577" s="9" t="str">
        <f t="shared" si="69"/>
        <v/>
      </c>
      <c r="C577" s="9" t="str">
        <f>IF(ISERROR(VLOOKUP(A577,'entry data'!B:G,6,0)),"",VLOOKUP(A577,'entry data'!B:G,6,0))</f>
        <v/>
      </c>
      <c r="D577" s="9" t="str">
        <f>IF(ISERROR(VLOOKUP(A577,'entry data'!B:C,2,0)),"",VLOOKUP(A577,'entry data'!B:C,2,0))</f>
        <v/>
      </c>
      <c r="E577" s="9" t="str">
        <f>IF(ISERROR(VLOOKUP(A577,'entry data'!B:E,4,0)),"",VLOOKUP(A577,'entry data'!B:E,4,0))</f>
        <v/>
      </c>
      <c r="F577" s="11" t="str">
        <f>IF(A577="","",IF(ISERROR(VLOOKUP(A577,'entry data'!B:F,5,0)),"",VLOOKUP(A577,'entry data'!B:F,5,0)))</f>
        <v/>
      </c>
      <c r="G577" s="12" t="str">
        <f>IF(A577="","",IF(ISERROR(VLOOKUP(A577,'entry data'!B:I,8,0)),"",VLOOKUP(A577,'entry data'!B:I,7,0)))</f>
        <v/>
      </c>
      <c r="H577" s="13" t="str">
        <f>IF(A577="","",IF(B577=1,VLOOKUP(A577,'entry data'!B:D,3,0),I576))</f>
        <v/>
      </c>
      <c r="I577" s="14" t="str">
        <f>IF(A577="","",IF(E577="weekly",7,IF(E577="fortnightly",14,IF(E577="monthly",DATE(IF(MONTH(H577)=12,YEAR(H577)+1,YEAR(H577)),VLOOKUP(MONTH(H577),index!$D$2:$G$13,2,0),DAY(H577)),
IF(E577="quarterly",DATE(IF(MONTH(H577)&gt;=10,YEAR(H577)+1,YEAR(H577)),VLOOKUP(MONTH(H577),index!$D$2:$G$13,3,0),DAY(H577)),
IF(E577="halfyearly",DATE(IF(MONTH(H577)&gt;=7,YEAR(H577)+1,YEAR(H577)),VLOOKUP(MONTH(H577),index!$D$2:$G$13,4,0),DAY(H577)),
DATE(YEAR(H577)+1,MONTH(H577),DAY(H577)))))-H577))+H577)</f>
        <v/>
      </c>
      <c r="J577" s="9" t="str">
        <f t="shared" si="70"/>
        <v/>
      </c>
      <c r="K577" s="11" t="str">
        <f t="shared" si="71"/>
        <v/>
      </c>
      <c r="L577" s="11" t="str">
        <f t="shared" si="72"/>
        <v/>
      </c>
      <c r="M577" s="11" t="str">
        <f>IF(A577="","",VLOOKUP(E577,index!$A$1:$B$6,2,0)*K577*G577)</f>
        <v/>
      </c>
      <c r="N577" s="11" t="str">
        <f>IF(A577="","",-PMT(G577*VLOOKUP(E577,index!$A$1:$B$6,2,0),C577,F577,0,0))</f>
        <v/>
      </c>
      <c r="O577" s="11" t="str">
        <f t="shared" si="73"/>
        <v/>
      </c>
      <c r="P577" s="11" t="str">
        <f t="shared" si="68"/>
        <v/>
      </c>
      <c r="Q577" s="14"/>
    </row>
    <row r="578" spans="1:17" x14ac:dyDescent="0.25">
      <c r="A578" s="9" t="str">
        <f>IF(A577="","",IF(B577&lt;C577,A577,IF(A577=MAX('entry data'!$B$8:$B$507),"",A577+1)))</f>
        <v/>
      </c>
      <c r="B578" s="9" t="str">
        <f t="shared" si="69"/>
        <v/>
      </c>
      <c r="C578" s="9" t="str">
        <f>IF(ISERROR(VLOOKUP(A578,'entry data'!B:G,6,0)),"",VLOOKUP(A578,'entry data'!B:G,6,0))</f>
        <v/>
      </c>
      <c r="D578" s="9" t="str">
        <f>IF(ISERROR(VLOOKUP(A578,'entry data'!B:C,2,0)),"",VLOOKUP(A578,'entry data'!B:C,2,0))</f>
        <v/>
      </c>
      <c r="E578" s="9" t="str">
        <f>IF(ISERROR(VLOOKUP(A578,'entry data'!B:E,4,0)),"",VLOOKUP(A578,'entry data'!B:E,4,0))</f>
        <v/>
      </c>
      <c r="F578" s="11" t="str">
        <f>IF(A578="","",IF(ISERROR(VLOOKUP(A578,'entry data'!B:F,5,0)),"",VLOOKUP(A578,'entry data'!B:F,5,0)))</f>
        <v/>
      </c>
      <c r="G578" s="12" t="str">
        <f>IF(A578="","",IF(ISERROR(VLOOKUP(A578,'entry data'!B:I,8,0)),"",VLOOKUP(A578,'entry data'!B:I,7,0)))</f>
        <v/>
      </c>
      <c r="H578" s="13" t="str">
        <f>IF(A578="","",IF(B578=1,VLOOKUP(A578,'entry data'!B:D,3,0),I577))</f>
        <v/>
      </c>
      <c r="I578" s="14" t="str">
        <f>IF(A578="","",IF(E578="weekly",7,IF(E578="fortnightly",14,IF(E578="monthly",DATE(IF(MONTH(H578)=12,YEAR(H578)+1,YEAR(H578)),VLOOKUP(MONTH(H578),index!$D$2:$G$13,2,0),DAY(H578)),
IF(E578="quarterly",DATE(IF(MONTH(H578)&gt;=10,YEAR(H578)+1,YEAR(H578)),VLOOKUP(MONTH(H578),index!$D$2:$G$13,3,0),DAY(H578)),
IF(E578="halfyearly",DATE(IF(MONTH(H578)&gt;=7,YEAR(H578)+1,YEAR(H578)),VLOOKUP(MONTH(H578),index!$D$2:$G$13,4,0),DAY(H578)),
DATE(YEAR(H578)+1,MONTH(H578),DAY(H578)))))-H578))+H578)</f>
        <v/>
      </c>
      <c r="J578" s="9" t="str">
        <f t="shared" si="70"/>
        <v/>
      </c>
      <c r="K578" s="11" t="str">
        <f t="shared" si="71"/>
        <v/>
      </c>
      <c r="L578" s="11" t="str">
        <f t="shared" si="72"/>
        <v/>
      </c>
      <c r="M578" s="11" t="str">
        <f>IF(A578="","",VLOOKUP(E578,index!$A$1:$B$6,2,0)*K578*G578)</f>
        <v/>
      </c>
      <c r="N578" s="11" t="str">
        <f>IF(A578="","",-PMT(G578*VLOOKUP(E578,index!$A$1:$B$6,2,0),C578,F578,0,0))</f>
        <v/>
      </c>
      <c r="O578" s="11" t="str">
        <f t="shared" si="73"/>
        <v/>
      </c>
      <c r="P578" s="11" t="str">
        <f t="shared" si="68"/>
        <v/>
      </c>
      <c r="Q578" s="14"/>
    </row>
    <row r="579" spans="1:17" x14ac:dyDescent="0.25">
      <c r="A579" s="9" t="str">
        <f>IF(A578="","",IF(B578&lt;C578,A578,IF(A578=MAX('entry data'!$B$8:$B$507),"",A578+1)))</f>
        <v/>
      </c>
      <c r="B579" s="9" t="str">
        <f t="shared" si="69"/>
        <v/>
      </c>
      <c r="C579" s="9" t="str">
        <f>IF(ISERROR(VLOOKUP(A579,'entry data'!B:G,6,0)),"",VLOOKUP(A579,'entry data'!B:G,6,0))</f>
        <v/>
      </c>
      <c r="D579" s="9" t="str">
        <f>IF(ISERROR(VLOOKUP(A579,'entry data'!B:C,2,0)),"",VLOOKUP(A579,'entry data'!B:C,2,0))</f>
        <v/>
      </c>
      <c r="E579" s="9" t="str">
        <f>IF(ISERROR(VLOOKUP(A579,'entry data'!B:E,4,0)),"",VLOOKUP(A579,'entry data'!B:E,4,0))</f>
        <v/>
      </c>
      <c r="F579" s="11" t="str">
        <f>IF(A579="","",IF(ISERROR(VLOOKUP(A579,'entry data'!B:F,5,0)),"",VLOOKUP(A579,'entry data'!B:F,5,0)))</f>
        <v/>
      </c>
      <c r="G579" s="12" t="str">
        <f>IF(A579="","",IF(ISERROR(VLOOKUP(A579,'entry data'!B:I,8,0)),"",VLOOKUP(A579,'entry data'!B:I,7,0)))</f>
        <v/>
      </c>
      <c r="H579" s="13" t="str">
        <f>IF(A579="","",IF(B579=1,VLOOKUP(A579,'entry data'!B:D,3,0),I578))</f>
        <v/>
      </c>
      <c r="I579" s="14" t="str">
        <f>IF(A579="","",IF(E579="weekly",7,IF(E579="fortnightly",14,IF(E579="monthly",DATE(IF(MONTH(H579)=12,YEAR(H579)+1,YEAR(H579)),VLOOKUP(MONTH(H579),index!$D$2:$G$13,2,0),DAY(H579)),
IF(E579="quarterly",DATE(IF(MONTH(H579)&gt;=10,YEAR(H579)+1,YEAR(H579)),VLOOKUP(MONTH(H579),index!$D$2:$G$13,3,0),DAY(H579)),
IF(E579="halfyearly",DATE(IF(MONTH(H579)&gt;=7,YEAR(H579)+1,YEAR(H579)),VLOOKUP(MONTH(H579),index!$D$2:$G$13,4,0),DAY(H579)),
DATE(YEAR(H579)+1,MONTH(H579),DAY(H579)))))-H579))+H579)</f>
        <v/>
      </c>
      <c r="J579" s="9" t="str">
        <f t="shared" si="70"/>
        <v/>
      </c>
      <c r="K579" s="11" t="str">
        <f t="shared" si="71"/>
        <v/>
      </c>
      <c r="L579" s="11" t="str">
        <f t="shared" si="72"/>
        <v/>
      </c>
      <c r="M579" s="11" t="str">
        <f>IF(A579="","",VLOOKUP(E579,index!$A$1:$B$6,2,0)*K579*G579)</f>
        <v/>
      </c>
      <c r="N579" s="11" t="str">
        <f>IF(A579="","",-PMT(G579*VLOOKUP(E579,index!$A$1:$B$6,2,0),C579,F579,0,0))</f>
        <v/>
      </c>
      <c r="O579" s="11" t="str">
        <f t="shared" si="73"/>
        <v/>
      </c>
      <c r="P579" s="11" t="str">
        <f t="shared" ref="P579:P642" si="74">IF(A579="","",IF(J579&lt;&gt;J580,O579,0))</f>
        <v/>
      </c>
      <c r="Q579" s="14"/>
    </row>
    <row r="580" spans="1:17" x14ac:dyDescent="0.25">
      <c r="A580" s="9" t="str">
        <f>IF(A579="","",IF(B579&lt;C579,A579,IF(A579=MAX('entry data'!$B$8:$B$507),"",A579+1)))</f>
        <v/>
      </c>
      <c r="B580" s="9" t="str">
        <f t="shared" si="69"/>
        <v/>
      </c>
      <c r="C580" s="9" t="str">
        <f>IF(ISERROR(VLOOKUP(A580,'entry data'!B:G,6,0)),"",VLOOKUP(A580,'entry data'!B:G,6,0))</f>
        <v/>
      </c>
      <c r="D580" s="9" t="str">
        <f>IF(ISERROR(VLOOKUP(A580,'entry data'!B:C,2,0)),"",VLOOKUP(A580,'entry data'!B:C,2,0))</f>
        <v/>
      </c>
      <c r="E580" s="9" t="str">
        <f>IF(ISERROR(VLOOKUP(A580,'entry data'!B:E,4,0)),"",VLOOKUP(A580,'entry data'!B:E,4,0))</f>
        <v/>
      </c>
      <c r="F580" s="11" t="str">
        <f>IF(A580="","",IF(ISERROR(VLOOKUP(A580,'entry data'!B:F,5,0)),"",VLOOKUP(A580,'entry data'!B:F,5,0)))</f>
        <v/>
      </c>
      <c r="G580" s="12" t="str">
        <f>IF(A580="","",IF(ISERROR(VLOOKUP(A580,'entry data'!B:I,8,0)),"",VLOOKUP(A580,'entry data'!B:I,7,0)))</f>
        <v/>
      </c>
      <c r="H580" s="13" t="str">
        <f>IF(A580="","",IF(B580=1,VLOOKUP(A580,'entry data'!B:D,3,0),I579))</f>
        <v/>
      </c>
      <c r="I580" s="14" t="str">
        <f>IF(A580="","",IF(E580="weekly",7,IF(E580="fortnightly",14,IF(E580="monthly",DATE(IF(MONTH(H580)=12,YEAR(H580)+1,YEAR(H580)),VLOOKUP(MONTH(H580),index!$D$2:$G$13,2,0),DAY(H580)),
IF(E580="quarterly",DATE(IF(MONTH(H580)&gt;=10,YEAR(H580)+1,YEAR(H580)),VLOOKUP(MONTH(H580),index!$D$2:$G$13,3,0),DAY(H580)),
IF(E580="halfyearly",DATE(IF(MONTH(H580)&gt;=7,YEAR(H580)+1,YEAR(H580)),VLOOKUP(MONTH(H580),index!$D$2:$G$13,4,0),DAY(H580)),
DATE(YEAR(H580)+1,MONTH(H580),DAY(H580)))))-H580))+H580)</f>
        <v/>
      </c>
      <c r="J580" s="9" t="str">
        <f t="shared" si="70"/>
        <v/>
      </c>
      <c r="K580" s="11" t="str">
        <f t="shared" si="71"/>
        <v/>
      </c>
      <c r="L580" s="11" t="str">
        <f t="shared" si="72"/>
        <v/>
      </c>
      <c r="M580" s="11" t="str">
        <f>IF(A580="","",VLOOKUP(E580,index!$A$1:$B$6,2,0)*K580*G580)</f>
        <v/>
      </c>
      <c r="N580" s="11" t="str">
        <f>IF(A580="","",-PMT(G580*VLOOKUP(E580,index!$A$1:$B$6,2,0),C580,F580,0,0))</f>
        <v/>
      </c>
      <c r="O580" s="11" t="str">
        <f t="shared" si="73"/>
        <v/>
      </c>
      <c r="P580" s="11" t="str">
        <f t="shared" si="74"/>
        <v/>
      </c>
      <c r="Q580" s="14"/>
    </row>
    <row r="581" spans="1:17" x14ac:dyDescent="0.25">
      <c r="A581" s="9" t="str">
        <f>IF(A580="","",IF(B580&lt;C580,A580,IF(A580=MAX('entry data'!$B$8:$B$507),"",A580+1)))</f>
        <v/>
      </c>
      <c r="B581" s="9" t="str">
        <f t="shared" si="69"/>
        <v/>
      </c>
      <c r="C581" s="9" t="str">
        <f>IF(ISERROR(VLOOKUP(A581,'entry data'!B:G,6,0)),"",VLOOKUP(A581,'entry data'!B:G,6,0))</f>
        <v/>
      </c>
      <c r="D581" s="9" t="str">
        <f>IF(ISERROR(VLOOKUP(A581,'entry data'!B:C,2,0)),"",VLOOKUP(A581,'entry data'!B:C,2,0))</f>
        <v/>
      </c>
      <c r="E581" s="9" t="str">
        <f>IF(ISERROR(VLOOKUP(A581,'entry data'!B:E,4,0)),"",VLOOKUP(A581,'entry data'!B:E,4,0))</f>
        <v/>
      </c>
      <c r="F581" s="11" t="str">
        <f>IF(A581="","",IF(ISERROR(VLOOKUP(A581,'entry data'!B:F,5,0)),"",VLOOKUP(A581,'entry data'!B:F,5,0)))</f>
        <v/>
      </c>
      <c r="G581" s="12" t="str">
        <f>IF(A581="","",IF(ISERROR(VLOOKUP(A581,'entry data'!B:I,8,0)),"",VLOOKUP(A581,'entry data'!B:I,7,0)))</f>
        <v/>
      </c>
      <c r="H581" s="13" t="str">
        <f>IF(A581="","",IF(B581=1,VLOOKUP(A581,'entry data'!B:D,3,0),I580))</f>
        <v/>
      </c>
      <c r="I581" s="14" t="str">
        <f>IF(A581="","",IF(E581="weekly",7,IF(E581="fortnightly",14,IF(E581="monthly",DATE(IF(MONTH(H581)=12,YEAR(H581)+1,YEAR(H581)),VLOOKUP(MONTH(H581),index!$D$2:$G$13,2,0),DAY(H581)),
IF(E581="quarterly",DATE(IF(MONTH(H581)&gt;=10,YEAR(H581)+1,YEAR(H581)),VLOOKUP(MONTH(H581),index!$D$2:$G$13,3,0),DAY(H581)),
IF(E581="halfyearly",DATE(IF(MONTH(H581)&gt;=7,YEAR(H581)+1,YEAR(H581)),VLOOKUP(MONTH(H581),index!$D$2:$G$13,4,0),DAY(H581)),
DATE(YEAR(H581)+1,MONTH(H581),DAY(H581)))))-H581))+H581)</f>
        <v/>
      </c>
      <c r="J581" s="9" t="str">
        <f t="shared" si="70"/>
        <v/>
      </c>
      <c r="K581" s="11" t="str">
        <f t="shared" si="71"/>
        <v/>
      </c>
      <c r="L581" s="11" t="str">
        <f t="shared" si="72"/>
        <v/>
      </c>
      <c r="M581" s="11" t="str">
        <f>IF(A581="","",VLOOKUP(E581,index!$A$1:$B$6,2,0)*K581*G581)</f>
        <v/>
      </c>
      <c r="N581" s="11" t="str">
        <f>IF(A581="","",-PMT(G581*VLOOKUP(E581,index!$A$1:$B$6,2,0),C581,F581,0,0))</f>
        <v/>
      </c>
      <c r="O581" s="11" t="str">
        <f t="shared" si="73"/>
        <v/>
      </c>
      <c r="P581" s="11" t="str">
        <f t="shared" si="74"/>
        <v/>
      </c>
      <c r="Q581" s="14"/>
    </row>
    <row r="582" spans="1:17" x14ac:dyDescent="0.25">
      <c r="A582" s="9" t="str">
        <f>IF(A581="","",IF(B581&lt;C581,A581,IF(A581=MAX('entry data'!$B$8:$B$507),"",A581+1)))</f>
        <v/>
      </c>
      <c r="B582" s="9" t="str">
        <f t="shared" si="69"/>
        <v/>
      </c>
      <c r="C582" s="9" t="str">
        <f>IF(ISERROR(VLOOKUP(A582,'entry data'!B:G,6,0)),"",VLOOKUP(A582,'entry data'!B:G,6,0))</f>
        <v/>
      </c>
      <c r="D582" s="9" t="str">
        <f>IF(ISERROR(VLOOKUP(A582,'entry data'!B:C,2,0)),"",VLOOKUP(A582,'entry data'!B:C,2,0))</f>
        <v/>
      </c>
      <c r="E582" s="9" t="str">
        <f>IF(ISERROR(VLOOKUP(A582,'entry data'!B:E,4,0)),"",VLOOKUP(A582,'entry data'!B:E,4,0))</f>
        <v/>
      </c>
      <c r="F582" s="11" t="str">
        <f>IF(A582="","",IF(ISERROR(VLOOKUP(A582,'entry data'!B:F,5,0)),"",VLOOKUP(A582,'entry data'!B:F,5,0)))</f>
        <v/>
      </c>
      <c r="G582" s="12" t="str">
        <f>IF(A582="","",IF(ISERROR(VLOOKUP(A582,'entry data'!B:I,8,0)),"",VLOOKUP(A582,'entry data'!B:I,7,0)))</f>
        <v/>
      </c>
      <c r="H582" s="13" t="str">
        <f>IF(A582="","",IF(B582=1,VLOOKUP(A582,'entry data'!B:D,3,0),I581))</f>
        <v/>
      </c>
      <c r="I582" s="14" t="str">
        <f>IF(A582="","",IF(E582="weekly",7,IF(E582="fortnightly",14,IF(E582="monthly",DATE(IF(MONTH(H582)=12,YEAR(H582)+1,YEAR(H582)),VLOOKUP(MONTH(H582),index!$D$2:$G$13,2,0),DAY(H582)),
IF(E582="quarterly",DATE(IF(MONTH(H582)&gt;=10,YEAR(H582)+1,YEAR(H582)),VLOOKUP(MONTH(H582),index!$D$2:$G$13,3,0),DAY(H582)),
IF(E582="halfyearly",DATE(IF(MONTH(H582)&gt;=7,YEAR(H582)+1,YEAR(H582)),VLOOKUP(MONTH(H582),index!$D$2:$G$13,4,0),DAY(H582)),
DATE(YEAR(H582)+1,MONTH(H582),DAY(H582)))))-H582))+H582)</f>
        <v/>
      </c>
      <c r="J582" s="9" t="str">
        <f t="shared" si="70"/>
        <v/>
      </c>
      <c r="K582" s="11" t="str">
        <f t="shared" si="71"/>
        <v/>
      </c>
      <c r="L582" s="11" t="str">
        <f t="shared" si="72"/>
        <v/>
      </c>
      <c r="M582" s="11" t="str">
        <f>IF(A582="","",VLOOKUP(E582,index!$A$1:$B$6,2,0)*K582*G582)</f>
        <v/>
      </c>
      <c r="N582" s="11" t="str">
        <f>IF(A582="","",-PMT(G582*VLOOKUP(E582,index!$A$1:$B$6,2,0),C582,F582,0,0))</f>
        <v/>
      </c>
      <c r="O582" s="11" t="str">
        <f t="shared" si="73"/>
        <v/>
      </c>
      <c r="P582" s="11" t="str">
        <f t="shared" si="74"/>
        <v/>
      </c>
      <c r="Q582" s="14"/>
    </row>
    <row r="583" spans="1:17" x14ac:dyDescent="0.25">
      <c r="A583" s="9" t="str">
        <f>IF(A582="","",IF(B582&lt;C582,A582,IF(A582=MAX('entry data'!$B$8:$B$507),"",A582+1)))</f>
        <v/>
      </c>
      <c r="B583" s="9" t="str">
        <f t="shared" si="69"/>
        <v/>
      </c>
      <c r="C583" s="9" t="str">
        <f>IF(ISERROR(VLOOKUP(A583,'entry data'!B:G,6,0)),"",VLOOKUP(A583,'entry data'!B:G,6,0))</f>
        <v/>
      </c>
      <c r="D583" s="9" t="str">
        <f>IF(ISERROR(VLOOKUP(A583,'entry data'!B:C,2,0)),"",VLOOKUP(A583,'entry data'!B:C,2,0))</f>
        <v/>
      </c>
      <c r="E583" s="9" t="str">
        <f>IF(ISERROR(VLOOKUP(A583,'entry data'!B:E,4,0)),"",VLOOKUP(A583,'entry data'!B:E,4,0))</f>
        <v/>
      </c>
      <c r="F583" s="11" t="str">
        <f>IF(A583="","",IF(ISERROR(VLOOKUP(A583,'entry data'!B:F,5,0)),"",VLOOKUP(A583,'entry data'!B:F,5,0)))</f>
        <v/>
      </c>
      <c r="G583" s="12" t="str">
        <f>IF(A583="","",IF(ISERROR(VLOOKUP(A583,'entry data'!B:I,8,0)),"",VLOOKUP(A583,'entry data'!B:I,7,0)))</f>
        <v/>
      </c>
      <c r="H583" s="13" t="str">
        <f>IF(A583="","",IF(B583=1,VLOOKUP(A583,'entry data'!B:D,3,0),I582))</f>
        <v/>
      </c>
      <c r="I583" s="14" t="str">
        <f>IF(A583="","",IF(E583="weekly",7,IF(E583="fortnightly",14,IF(E583="monthly",DATE(IF(MONTH(H583)=12,YEAR(H583)+1,YEAR(H583)),VLOOKUP(MONTH(H583),index!$D$2:$G$13,2,0),DAY(H583)),
IF(E583="quarterly",DATE(IF(MONTH(H583)&gt;=10,YEAR(H583)+1,YEAR(H583)),VLOOKUP(MONTH(H583),index!$D$2:$G$13,3,0),DAY(H583)),
IF(E583="halfyearly",DATE(IF(MONTH(H583)&gt;=7,YEAR(H583)+1,YEAR(H583)),VLOOKUP(MONTH(H583),index!$D$2:$G$13,4,0),DAY(H583)),
DATE(YEAR(H583)+1,MONTH(H583),DAY(H583)))))-H583))+H583)</f>
        <v/>
      </c>
      <c r="J583" s="9" t="str">
        <f t="shared" si="70"/>
        <v/>
      </c>
      <c r="K583" s="11" t="str">
        <f t="shared" si="71"/>
        <v/>
      </c>
      <c r="L583" s="11" t="str">
        <f t="shared" si="72"/>
        <v/>
      </c>
      <c r="M583" s="11" t="str">
        <f>IF(A583="","",VLOOKUP(E583,index!$A$1:$B$6,2,0)*K583*G583)</f>
        <v/>
      </c>
      <c r="N583" s="11" t="str">
        <f>IF(A583="","",-PMT(G583*VLOOKUP(E583,index!$A$1:$B$6,2,0),C583,F583,0,0))</f>
        <v/>
      </c>
      <c r="O583" s="11" t="str">
        <f t="shared" si="73"/>
        <v/>
      </c>
      <c r="P583" s="11" t="str">
        <f t="shared" si="74"/>
        <v/>
      </c>
      <c r="Q583" s="14"/>
    </row>
    <row r="584" spans="1:17" x14ac:dyDescent="0.25">
      <c r="A584" s="9" t="str">
        <f>IF(A583="","",IF(B583&lt;C583,A583,IF(A583=MAX('entry data'!$B$8:$B$507),"",A583+1)))</f>
        <v/>
      </c>
      <c r="B584" s="9" t="str">
        <f t="shared" si="69"/>
        <v/>
      </c>
      <c r="C584" s="9" t="str">
        <f>IF(ISERROR(VLOOKUP(A584,'entry data'!B:G,6,0)),"",VLOOKUP(A584,'entry data'!B:G,6,0))</f>
        <v/>
      </c>
      <c r="D584" s="9" t="str">
        <f>IF(ISERROR(VLOOKUP(A584,'entry data'!B:C,2,0)),"",VLOOKUP(A584,'entry data'!B:C,2,0))</f>
        <v/>
      </c>
      <c r="E584" s="9" t="str">
        <f>IF(ISERROR(VLOOKUP(A584,'entry data'!B:E,4,0)),"",VLOOKUP(A584,'entry data'!B:E,4,0))</f>
        <v/>
      </c>
      <c r="F584" s="11" t="str">
        <f>IF(A584="","",IF(ISERROR(VLOOKUP(A584,'entry data'!B:F,5,0)),"",VLOOKUP(A584,'entry data'!B:F,5,0)))</f>
        <v/>
      </c>
      <c r="G584" s="12" t="str">
        <f>IF(A584="","",IF(ISERROR(VLOOKUP(A584,'entry data'!B:I,8,0)),"",VLOOKUP(A584,'entry data'!B:I,7,0)))</f>
        <v/>
      </c>
      <c r="H584" s="13" t="str">
        <f>IF(A584="","",IF(B584=1,VLOOKUP(A584,'entry data'!B:D,3,0),I583))</f>
        <v/>
      </c>
      <c r="I584" s="14" t="str">
        <f>IF(A584="","",IF(E584="weekly",7,IF(E584="fortnightly",14,IF(E584="monthly",DATE(IF(MONTH(H584)=12,YEAR(H584)+1,YEAR(H584)),VLOOKUP(MONTH(H584),index!$D$2:$G$13,2,0),DAY(H584)),
IF(E584="quarterly",DATE(IF(MONTH(H584)&gt;=10,YEAR(H584)+1,YEAR(H584)),VLOOKUP(MONTH(H584),index!$D$2:$G$13,3,0),DAY(H584)),
IF(E584="halfyearly",DATE(IF(MONTH(H584)&gt;=7,YEAR(H584)+1,YEAR(H584)),VLOOKUP(MONTH(H584),index!$D$2:$G$13,4,0),DAY(H584)),
DATE(YEAR(H584)+1,MONTH(H584),DAY(H584)))))-H584))+H584)</f>
        <v/>
      </c>
      <c r="J584" s="9" t="str">
        <f t="shared" si="70"/>
        <v/>
      </c>
      <c r="K584" s="11" t="str">
        <f t="shared" si="71"/>
        <v/>
      </c>
      <c r="L584" s="11" t="str">
        <f t="shared" si="72"/>
        <v/>
      </c>
      <c r="M584" s="11" t="str">
        <f>IF(A584="","",VLOOKUP(E584,index!$A$1:$B$6,2,0)*K584*G584)</f>
        <v/>
      </c>
      <c r="N584" s="11" t="str">
        <f>IF(A584="","",-PMT(G584*VLOOKUP(E584,index!$A$1:$B$6,2,0),C584,F584,0,0))</f>
        <v/>
      </c>
      <c r="O584" s="11" t="str">
        <f t="shared" si="73"/>
        <v/>
      </c>
      <c r="P584" s="11" t="str">
        <f t="shared" si="74"/>
        <v/>
      </c>
      <c r="Q584" s="14"/>
    </row>
    <row r="585" spans="1:17" x14ac:dyDescent="0.25">
      <c r="A585" s="9" t="str">
        <f>IF(A584="","",IF(B584&lt;C584,A584,IF(A584=MAX('entry data'!$B$8:$B$507),"",A584+1)))</f>
        <v/>
      </c>
      <c r="B585" s="9" t="str">
        <f t="shared" si="69"/>
        <v/>
      </c>
      <c r="C585" s="9" t="str">
        <f>IF(ISERROR(VLOOKUP(A585,'entry data'!B:G,6,0)),"",VLOOKUP(A585,'entry data'!B:G,6,0))</f>
        <v/>
      </c>
      <c r="D585" s="9" t="str">
        <f>IF(ISERROR(VLOOKUP(A585,'entry data'!B:C,2,0)),"",VLOOKUP(A585,'entry data'!B:C,2,0))</f>
        <v/>
      </c>
      <c r="E585" s="9" t="str">
        <f>IF(ISERROR(VLOOKUP(A585,'entry data'!B:E,4,0)),"",VLOOKUP(A585,'entry data'!B:E,4,0))</f>
        <v/>
      </c>
      <c r="F585" s="11" t="str">
        <f>IF(A585="","",IF(ISERROR(VLOOKUP(A585,'entry data'!B:F,5,0)),"",VLOOKUP(A585,'entry data'!B:F,5,0)))</f>
        <v/>
      </c>
      <c r="G585" s="12" t="str">
        <f>IF(A585="","",IF(ISERROR(VLOOKUP(A585,'entry data'!B:I,8,0)),"",VLOOKUP(A585,'entry data'!B:I,7,0)))</f>
        <v/>
      </c>
      <c r="H585" s="13" t="str">
        <f>IF(A585="","",IF(B585=1,VLOOKUP(A585,'entry data'!B:D,3,0),I584))</f>
        <v/>
      </c>
      <c r="I585" s="14" t="str">
        <f>IF(A585="","",IF(E585="weekly",7,IF(E585="fortnightly",14,IF(E585="monthly",DATE(IF(MONTH(H585)=12,YEAR(H585)+1,YEAR(H585)),VLOOKUP(MONTH(H585),index!$D$2:$G$13,2,0),DAY(H585)),
IF(E585="quarterly",DATE(IF(MONTH(H585)&gt;=10,YEAR(H585)+1,YEAR(H585)),VLOOKUP(MONTH(H585),index!$D$2:$G$13,3,0),DAY(H585)),
IF(E585="halfyearly",DATE(IF(MONTH(H585)&gt;=7,YEAR(H585)+1,YEAR(H585)),VLOOKUP(MONTH(H585),index!$D$2:$G$13,4,0),DAY(H585)),
DATE(YEAR(H585)+1,MONTH(H585),DAY(H585)))))-H585))+H585)</f>
        <v/>
      </c>
      <c r="J585" s="9" t="str">
        <f t="shared" si="70"/>
        <v/>
      </c>
      <c r="K585" s="11" t="str">
        <f t="shared" si="71"/>
        <v/>
      </c>
      <c r="L585" s="11" t="str">
        <f t="shared" si="72"/>
        <v/>
      </c>
      <c r="M585" s="11" t="str">
        <f>IF(A585="","",VLOOKUP(E585,index!$A$1:$B$6,2,0)*K585*G585)</f>
        <v/>
      </c>
      <c r="N585" s="11" t="str">
        <f>IF(A585="","",-PMT(G585*VLOOKUP(E585,index!$A$1:$B$6,2,0),C585,F585,0,0))</f>
        <v/>
      </c>
      <c r="O585" s="11" t="str">
        <f t="shared" si="73"/>
        <v/>
      </c>
      <c r="P585" s="11" t="str">
        <f t="shared" si="74"/>
        <v/>
      </c>
      <c r="Q585" s="14"/>
    </row>
    <row r="586" spans="1:17" x14ac:dyDescent="0.25">
      <c r="A586" s="9" t="str">
        <f>IF(A585="","",IF(B585&lt;C585,A585,IF(A585=MAX('entry data'!$B$8:$B$507),"",A585+1)))</f>
        <v/>
      </c>
      <c r="B586" s="9" t="str">
        <f t="shared" si="69"/>
        <v/>
      </c>
      <c r="C586" s="9" t="str">
        <f>IF(ISERROR(VLOOKUP(A586,'entry data'!B:G,6,0)),"",VLOOKUP(A586,'entry data'!B:G,6,0))</f>
        <v/>
      </c>
      <c r="D586" s="9" t="str">
        <f>IF(ISERROR(VLOOKUP(A586,'entry data'!B:C,2,0)),"",VLOOKUP(A586,'entry data'!B:C,2,0))</f>
        <v/>
      </c>
      <c r="E586" s="9" t="str">
        <f>IF(ISERROR(VLOOKUP(A586,'entry data'!B:E,4,0)),"",VLOOKUP(A586,'entry data'!B:E,4,0))</f>
        <v/>
      </c>
      <c r="F586" s="11" t="str">
        <f>IF(A586="","",IF(ISERROR(VLOOKUP(A586,'entry data'!B:F,5,0)),"",VLOOKUP(A586,'entry data'!B:F,5,0)))</f>
        <v/>
      </c>
      <c r="G586" s="12" t="str">
        <f>IF(A586="","",IF(ISERROR(VLOOKUP(A586,'entry data'!B:I,8,0)),"",VLOOKUP(A586,'entry data'!B:I,7,0)))</f>
        <v/>
      </c>
      <c r="H586" s="13" t="str">
        <f>IF(A586="","",IF(B586=1,VLOOKUP(A586,'entry data'!B:D,3,0),I585))</f>
        <v/>
      </c>
      <c r="I586" s="14" t="str">
        <f>IF(A586="","",IF(E586="weekly",7,IF(E586="fortnightly",14,IF(E586="monthly",DATE(IF(MONTH(H586)=12,YEAR(H586)+1,YEAR(H586)),VLOOKUP(MONTH(H586),index!$D$2:$G$13,2,0),DAY(H586)),
IF(E586="quarterly",DATE(IF(MONTH(H586)&gt;=10,YEAR(H586)+1,YEAR(H586)),VLOOKUP(MONTH(H586),index!$D$2:$G$13,3,0),DAY(H586)),
IF(E586="halfyearly",DATE(IF(MONTH(H586)&gt;=7,YEAR(H586)+1,YEAR(H586)),VLOOKUP(MONTH(H586),index!$D$2:$G$13,4,0),DAY(H586)),
DATE(YEAR(H586)+1,MONTH(H586),DAY(H586)))))-H586))+H586)</f>
        <v/>
      </c>
      <c r="J586" s="9" t="str">
        <f t="shared" si="70"/>
        <v/>
      </c>
      <c r="K586" s="11" t="str">
        <f t="shared" si="71"/>
        <v/>
      </c>
      <c r="L586" s="11" t="str">
        <f t="shared" si="72"/>
        <v/>
      </c>
      <c r="M586" s="11" t="str">
        <f>IF(A586="","",VLOOKUP(E586,index!$A$1:$B$6,2,0)*K586*G586)</f>
        <v/>
      </c>
      <c r="N586" s="11" t="str">
        <f>IF(A586="","",-PMT(G586*VLOOKUP(E586,index!$A$1:$B$6,2,0),C586,F586,0,0))</f>
        <v/>
      </c>
      <c r="O586" s="11" t="str">
        <f t="shared" si="73"/>
        <v/>
      </c>
      <c r="P586" s="11" t="str">
        <f t="shared" si="74"/>
        <v/>
      </c>
      <c r="Q586" s="14"/>
    </row>
    <row r="587" spans="1:17" x14ac:dyDescent="0.25">
      <c r="A587" s="9" t="str">
        <f>IF(A586="","",IF(B586&lt;C586,A586,IF(A586=MAX('entry data'!$B$8:$B$507),"",A586+1)))</f>
        <v/>
      </c>
      <c r="B587" s="9" t="str">
        <f t="shared" si="69"/>
        <v/>
      </c>
      <c r="C587" s="9" t="str">
        <f>IF(ISERROR(VLOOKUP(A587,'entry data'!B:G,6,0)),"",VLOOKUP(A587,'entry data'!B:G,6,0))</f>
        <v/>
      </c>
      <c r="D587" s="9" t="str">
        <f>IF(ISERROR(VLOOKUP(A587,'entry data'!B:C,2,0)),"",VLOOKUP(A587,'entry data'!B:C,2,0))</f>
        <v/>
      </c>
      <c r="E587" s="9" t="str">
        <f>IF(ISERROR(VLOOKUP(A587,'entry data'!B:E,4,0)),"",VLOOKUP(A587,'entry data'!B:E,4,0))</f>
        <v/>
      </c>
      <c r="F587" s="11" t="str">
        <f>IF(A587="","",IF(ISERROR(VLOOKUP(A587,'entry data'!B:F,5,0)),"",VLOOKUP(A587,'entry data'!B:F,5,0)))</f>
        <v/>
      </c>
      <c r="G587" s="12" t="str">
        <f>IF(A587="","",IF(ISERROR(VLOOKUP(A587,'entry data'!B:I,8,0)),"",VLOOKUP(A587,'entry data'!B:I,7,0)))</f>
        <v/>
      </c>
      <c r="H587" s="13" t="str">
        <f>IF(A587="","",IF(B587=1,VLOOKUP(A587,'entry data'!B:D,3,0),I586))</f>
        <v/>
      </c>
      <c r="I587" s="14" t="str">
        <f>IF(A587="","",IF(E587="weekly",7,IF(E587="fortnightly",14,IF(E587="monthly",DATE(IF(MONTH(H587)=12,YEAR(H587)+1,YEAR(H587)),VLOOKUP(MONTH(H587),index!$D$2:$G$13,2,0),DAY(H587)),
IF(E587="quarterly",DATE(IF(MONTH(H587)&gt;=10,YEAR(H587)+1,YEAR(H587)),VLOOKUP(MONTH(H587),index!$D$2:$G$13,3,0),DAY(H587)),
IF(E587="halfyearly",DATE(IF(MONTH(H587)&gt;=7,YEAR(H587)+1,YEAR(H587)),VLOOKUP(MONTH(H587),index!$D$2:$G$13,4,0),DAY(H587)),
DATE(YEAR(H587)+1,MONTH(H587),DAY(H587)))))-H587))+H587)</f>
        <v/>
      </c>
      <c r="J587" s="9" t="str">
        <f t="shared" si="70"/>
        <v/>
      </c>
      <c r="K587" s="11" t="str">
        <f t="shared" si="71"/>
        <v/>
      </c>
      <c r="L587" s="11" t="str">
        <f t="shared" si="72"/>
        <v/>
      </c>
      <c r="M587" s="11" t="str">
        <f>IF(A587="","",VLOOKUP(E587,index!$A$1:$B$6,2,0)*K587*G587)</f>
        <v/>
      </c>
      <c r="N587" s="11" t="str">
        <f>IF(A587="","",-PMT(G587*VLOOKUP(E587,index!$A$1:$B$6,2,0),C587,F587,0,0))</f>
        <v/>
      </c>
      <c r="O587" s="11" t="str">
        <f t="shared" si="73"/>
        <v/>
      </c>
      <c r="P587" s="11" t="str">
        <f t="shared" si="74"/>
        <v/>
      </c>
      <c r="Q587" s="14"/>
    </row>
    <row r="588" spans="1:17" x14ac:dyDescent="0.25">
      <c r="A588" s="9" t="str">
        <f>IF(A587="","",IF(B587&lt;C587,A587,IF(A587=MAX('entry data'!$B$8:$B$507),"",A587+1)))</f>
        <v/>
      </c>
      <c r="B588" s="9" t="str">
        <f t="shared" si="69"/>
        <v/>
      </c>
      <c r="C588" s="9" t="str">
        <f>IF(ISERROR(VLOOKUP(A588,'entry data'!B:G,6,0)),"",VLOOKUP(A588,'entry data'!B:G,6,0))</f>
        <v/>
      </c>
      <c r="D588" s="9" t="str">
        <f>IF(ISERROR(VLOOKUP(A588,'entry data'!B:C,2,0)),"",VLOOKUP(A588,'entry data'!B:C,2,0))</f>
        <v/>
      </c>
      <c r="E588" s="9" t="str">
        <f>IF(ISERROR(VLOOKUP(A588,'entry data'!B:E,4,0)),"",VLOOKUP(A588,'entry data'!B:E,4,0))</f>
        <v/>
      </c>
      <c r="F588" s="11" t="str">
        <f>IF(A588="","",IF(ISERROR(VLOOKUP(A588,'entry data'!B:F,5,0)),"",VLOOKUP(A588,'entry data'!B:F,5,0)))</f>
        <v/>
      </c>
      <c r="G588" s="12" t="str">
        <f>IF(A588="","",IF(ISERROR(VLOOKUP(A588,'entry data'!B:I,8,0)),"",VLOOKUP(A588,'entry data'!B:I,7,0)))</f>
        <v/>
      </c>
      <c r="H588" s="13" t="str">
        <f>IF(A588="","",IF(B588=1,VLOOKUP(A588,'entry data'!B:D,3,0),I587))</f>
        <v/>
      </c>
      <c r="I588" s="14" t="str">
        <f>IF(A588="","",IF(E588="weekly",7,IF(E588="fortnightly",14,IF(E588="monthly",DATE(IF(MONTH(H588)=12,YEAR(H588)+1,YEAR(H588)),VLOOKUP(MONTH(H588),index!$D$2:$G$13,2,0),DAY(H588)),
IF(E588="quarterly",DATE(IF(MONTH(H588)&gt;=10,YEAR(H588)+1,YEAR(H588)),VLOOKUP(MONTH(H588),index!$D$2:$G$13,3,0),DAY(H588)),
IF(E588="halfyearly",DATE(IF(MONTH(H588)&gt;=7,YEAR(H588)+1,YEAR(H588)),VLOOKUP(MONTH(H588),index!$D$2:$G$13,4,0),DAY(H588)),
DATE(YEAR(H588)+1,MONTH(H588),DAY(H588)))))-H588))+H588)</f>
        <v/>
      </c>
      <c r="J588" s="9" t="str">
        <f t="shared" si="70"/>
        <v/>
      </c>
      <c r="K588" s="11" t="str">
        <f t="shared" si="71"/>
        <v/>
      </c>
      <c r="L588" s="11" t="str">
        <f t="shared" si="72"/>
        <v/>
      </c>
      <c r="M588" s="11" t="str">
        <f>IF(A588="","",VLOOKUP(E588,index!$A$1:$B$6,2,0)*K588*G588)</f>
        <v/>
      </c>
      <c r="N588" s="11" t="str">
        <f>IF(A588="","",-PMT(G588*VLOOKUP(E588,index!$A$1:$B$6,2,0),C588,F588,0,0))</f>
        <v/>
      </c>
      <c r="O588" s="11" t="str">
        <f t="shared" si="73"/>
        <v/>
      </c>
      <c r="P588" s="11" t="str">
        <f t="shared" si="74"/>
        <v/>
      </c>
      <c r="Q588" s="14"/>
    </row>
    <row r="589" spans="1:17" x14ac:dyDescent="0.25">
      <c r="A589" s="9" t="str">
        <f>IF(A588="","",IF(B588&lt;C588,A588,IF(A588=MAX('entry data'!$B$8:$B$507),"",A588+1)))</f>
        <v/>
      </c>
      <c r="B589" s="9" t="str">
        <f t="shared" si="69"/>
        <v/>
      </c>
      <c r="C589" s="9" t="str">
        <f>IF(ISERROR(VLOOKUP(A589,'entry data'!B:G,6,0)),"",VLOOKUP(A589,'entry data'!B:G,6,0))</f>
        <v/>
      </c>
      <c r="D589" s="9" t="str">
        <f>IF(ISERROR(VLOOKUP(A589,'entry data'!B:C,2,0)),"",VLOOKUP(A589,'entry data'!B:C,2,0))</f>
        <v/>
      </c>
      <c r="E589" s="9" t="str">
        <f>IF(ISERROR(VLOOKUP(A589,'entry data'!B:E,4,0)),"",VLOOKUP(A589,'entry data'!B:E,4,0))</f>
        <v/>
      </c>
      <c r="F589" s="11" t="str">
        <f>IF(A589="","",IF(ISERROR(VLOOKUP(A589,'entry data'!B:F,5,0)),"",VLOOKUP(A589,'entry data'!B:F,5,0)))</f>
        <v/>
      </c>
      <c r="G589" s="12" t="str">
        <f>IF(A589="","",IF(ISERROR(VLOOKUP(A589,'entry data'!B:I,8,0)),"",VLOOKUP(A589,'entry data'!B:I,7,0)))</f>
        <v/>
      </c>
      <c r="H589" s="13" t="str">
        <f>IF(A589="","",IF(B589=1,VLOOKUP(A589,'entry data'!B:D,3,0),I588))</f>
        <v/>
      </c>
      <c r="I589" s="14" t="str">
        <f>IF(A589="","",IF(E589="weekly",7,IF(E589="fortnightly",14,IF(E589="monthly",DATE(IF(MONTH(H589)=12,YEAR(H589)+1,YEAR(H589)),VLOOKUP(MONTH(H589),index!$D$2:$G$13,2,0),DAY(H589)),
IF(E589="quarterly",DATE(IF(MONTH(H589)&gt;=10,YEAR(H589)+1,YEAR(H589)),VLOOKUP(MONTH(H589),index!$D$2:$G$13,3,0),DAY(H589)),
IF(E589="halfyearly",DATE(IF(MONTH(H589)&gt;=7,YEAR(H589)+1,YEAR(H589)),VLOOKUP(MONTH(H589),index!$D$2:$G$13,4,0),DAY(H589)),
DATE(YEAR(H589)+1,MONTH(H589),DAY(H589)))))-H589))+H589)</f>
        <v/>
      </c>
      <c r="J589" s="9" t="str">
        <f t="shared" si="70"/>
        <v/>
      </c>
      <c r="K589" s="11" t="str">
        <f t="shared" si="71"/>
        <v/>
      </c>
      <c r="L589" s="11" t="str">
        <f t="shared" si="72"/>
        <v/>
      </c>
      <c r="M589" s="11" t="str">
        <f>IF(A589="","",VLOOKUP(E589,index!$A$1:$B$6,2,0)*K589*G589)</f>
        <v/>
      </c>
      <c r="N589" s="11" t="str">
        <f>IF(A589="","",-PMT(G589*VLOOKUP(E589,index!$A$1:$B$6,2,0),C589,F589,0,0))</f>
        <v/>
      </c>
      <c r="O589" s="11" t="str">
        <f t="shared" si="73"/>
        <v/>
      </c>
      <c r="P589" s="11" t="str">
        <f t="shared" si="74"/>
        <v/>
      </c>
      <c r="Q589" s="14"/>
    </row>
    <row r="590" spans="1:17" x14ac:dyDescent="0.25">
      <c r="A590" s="9" t="str">
        <f>IF(A589="","",IF(B589&lt;C589,A589,IF(A589=MAX('entry data'!$B$8:$B$507),"",A589+1)))</f>
        <v/>
      </c>
      <c r="B590" s="9" t="str">
        <f t="shared" si="69"/>
        <v/>
      </c>
      <c r="C590" s="9" t="str">
        <f>IF(ISERROR(VLOOKUP(A590,'entry data'!B:G,6,0)),"",VLOOKUP(A590,'entry data'!B:G,6,0))</f>
        <v/>
      </c>
      <c r="D590" s="9" t="str">
        <f>IF(ISERROR(VLOOKUP(A590,'entry data'!B:C,2,0)),"",VLOOKUP(A590,'entry data'!B:C,2,0))</f>
        <v/>
      </c>
      <c r="E590" s="9" t="str">
        <f>IF(ISERROR(VLOOKUP(A590,'entry data'!B:E,4,0)),"",VLOOKUP(A590,'entry data'!B:E,4,0))</f>
        <v/>
      </c>
      <c r="F590" s="11" t="str">
        <f>IF(A590="","",IF(ISERROR(VLOOKUP(A590,'entry data'!B:F,5,0)),"",VLOOKUP(A590,'entry data'!B:F,5,0)))</f>
        <v/>
      </c>
      <c r="G590" s="12" t="str">
        <f>IF(A590="","",IF(ISERROR(VLOOKUP(A590,'entry data'!B:I,8,0)),"",VLOOKUP(A590,'entry data'!B:I,7,0)))</f>
        <v/>
      </c>
      <c r="H590" s="13" t="str">
        <f>IF(A590="","",IF(B590=1,VLOOKUP(A590,'entry data'!B:D,3,0),I589))</f>
        <v/>
      </c>
      <c r="I590" s="14" t="str">
        <f>IF(A590="","",IF(E590="weekly",7,IF(E590="fortnightly",14,IF(E590="monthly",DATE(IF(MONTH(H590)=12,YEAR(H590)+1,YEAR(H590)),VLOOKUP(MONTH(H590),index!$D$2:$G$13,2,0),DAY(H590)),
IF(E590="quarterly",DATE(IF(MONTH(H590)&gt;=10,YEAR(H590)+1,YEAR(H590)),VLOOKUP(MONTH(H590),index!$D$2:$G$13,3,0),DAY(H590)),
IF(E590="halfyearly",DATE(IF(MONTH(H590)&gt;=7,YEAR(H590)+1,YEAR(H590)),VLOOKUP(MONTH(H590),index!$D$2:$G$13,4,0),DAY(H590)),
DATE(YEAR(H590)+1,MONTH(H590),DAY(H590)))))-H590))+H590)</f>
        <v/>
      </c>
      <c r="J590" s="9" t="str">
        <f t="shared" si="70"/>
        <v/>
      </c>
      <c r="K590" s="11" t="str">
        <f t="shared" si="71"/>
        <v/>
      </c>
      <c r="L590" s="11" t="str">
        <f t="shared" si="72"/>
        <v/>
      </c>
      <c r="M590" s="11" t="str">
        <f>IF(A590="","",VLOOKUP(E590,index!$A$1:$B$6,2,0)*K590*G590)</f>
        <v/>
      </c>
      <c r="N590" s="11" t="str">
        <f>IF(A590="","",-PMT(G590*VLOOKUP(E590,index!$A$1:$B$6,2,0),C590,F590,0,0))</f>
        <v/>
      </c>
      <c r="O590" s="11" t="str">
        <f t="shared" si="73"/>
        <v/>
      </c>
      <c r="P590" s="11" t="str">
        <f t="shared" si="74"/>
        <v/>
      </c>
      <c r="Q590" s="14"/>
    </row>
    <row r="591" spans="1:17" x14ac:dyDescent="0.25">
      <c r="A591" s="9" t="str">
        <f>IF(A590="","",IF(B590&lt;C590,A590,IF(A590=MAX('entry data'!$B$8:$B$507),"",A590+1)))</f>
        <v/>
      </c>
      <c r="B591" s="9" t="str">
        <f t="shared" si="69"/>
        <v/>
      </c>
      <c r="C591" s="9" t="str">
        <f>IF(ISERROR(VLOOKUP(A591,'entry data'!B:G,6,0)),"",VLOOKUP(A591,'entry data'!B:G,6,0))</f>
        <v/>
      </c>
      <c r="D591" s="9" t="str">
        <f>IF(ISERROR(VLOOKUP(A591,'entry data'!B:C,2,0)),"",VLOOKUP(A591,'entry data'!B:C,2,0))</f>
        <v/>
      </c>
      <c r="E591" s="9" t="str">
        <f>IF(ISERROR(VLOOKUP(A591,'entry data'!B:E,4,0)),"",VLOOKUP(A591,'entry data'!B:E,4,0))</f>
        <v/>
      </c>
      <c r="F591" s="11" t="str">
        <f>IF(A591="","",IF(ISERROR(VLOOKUP(A591,'entry data'!B:F,5,0)),"",VLOOKUP(A591,'entry data'!B:F,5,0)))</f>
        <v/>
      </c>
      <c r="G591" s="12" t="str">
        <f>IF(A591="","",IF(ISERROR(VLOOKUP(A591,'entry data'!B:I,8,0)),"",VLOOKUP(A591,'entry data'!B:I,7,0)))</f>
        <v/>
      </c>
      <c r="H591" s="13" t="str">
        <f>IF(A591="","",IF(B591=1,VLOOKUP(A591,'entry data'!B:D,3,0),I590))</f>
        <v/>
      </c>
      <c r="I591" s="14" t="str">
        <f>IF(A591="","",IF(E591="weekly",7,IF(E591="fortnightly",14,IF(E591="monthly",DATE(IF(MONTH(H591)=12,YEAR(H591)+1,YEAR(H591)),VLOOKUP(MONTH(H591),index!$D$2:$G$13,2,0),DAY(H591)),
IF(E591="quarterly",DATE(IF(MONTH(H591)&gt;=10,YEAR(H591)+1,YEAR(H591)),VLOOKUP(MONTH(H591),index!$D$2:$G$13,3,0),DAY(H591)),
IF(E591="halfyearly",DATE(IF(MONTH(H591)&gt;=7,YEAR(H591)+1,YEAR(H591)),VLOOKUP(MONTH(H591),index!$D$2:$G$13,4,0),DAY(H591)),
DATE(YEAR(H591)+1,MONTH(H591),DAY(H591)))))-H591))+H591)</f>
        <v/>
      </c>
      <c r="J591" s="9" t="str">
        <f t="shared" si="70"/>
        <v/>
      </c>
      <c r="K591" s="11" t="str">
        <f t="shared" si="71"/>
        <v/>
      </c>
      <c r="L591" s="11" t="str">
        <f t="shared" si="72"/>
        <v/>
      </c>
      <c r="M591" s="11" t="str">
        <f>IF(A591="","",VLOOKUP(E591,index!$A$1:$B$6,2,0)*K591*G591)</f>
        <v/>
      </c>
      <c r="N591" s="11" t="str">
        <f>IF(A591="","",-PMT(G591*VLOOKUP(E591,index!$A$1:$B$6,2,0),C591,F591,0,0))</f>
        <v/>
      </c>
      <c r="O591" s="11" t="str">
        <f t="shared" si="73"/>
        <v/>
      </c>
      <c r="P591" s="11" t="str">
        <f t="shared" si="74"/>
        <v/>
      </c>
      <c r="Q591" s="14"/>
    </row>
    <row r="592" spans="1:17" x14ac:dyDescent="0.25">
      <c r="A592" s="9" t="str">
        <f>IF(A591="","",IF(B591&lt;C591,A591,IF(A591=MAX('entry data'!$B$8:$B$507),"",A591+1)))</f>
        <v/>
      </c>
      <c r="B592" s="9" t="str">
        <f t="shared" si="69"/>
        <v/>
      </c>
      <c r="C592" s="9" t="str">
        <f>IF(ISERROR(VLOOKUP(A592,'entry data'!B:G,6,0)),"",VLOOKUP(A592,'entry data'!B:G,6,0))</f>
        <v/>
      </c>
      <c r="D592" s="9" t="str">
        <f>IF(ISERROR(VLOOKUP(A592,'entry data'!B:C,2,0)),"",VLOOKUP(A592,'entry data'!B:C,2,0))</f>
        <v/>
      </c>
      <c r="E592" s="9" t="str">
        <f>IF(ISERROR(VLOOKUP(A592,'entry data'!B:E,4,0)),"",VLOOKUP(A592,'entry data'!B:E,4,0))</f>
        <v/>
      </c>
      <c r="F592" s="11" t="str">
        <f>IF(A592="","",IF(ISERROR(VLOOKUP(A592,'entry data'!B:F,5,0)),"",VLOOKUP(A592,'entry data'!B:F,5,0)))</f>
        <v/>
      </c>
      <c r="G592" s="12" t="str">
        <f>IF(A592="","",IF(ISERROR(VLOOKUP(A592,'entry data'!B:I,8,0)),"",VLOOKUP(A592,'entry data'!B:I,7,0)))</f>
        <v/>
      </c>
      <c r="H592" s="13" t="str">
        <f>IF(A592="","",IF(B592=1,VLOOKUP(A592,'entry data'!B:D,3,0),I591))</f>
        <v/>
      </c>
      <c r="I592" s="14" t="str">
        <f>IF(A592="","",IF(E592="weekly",7,IF(E592="fortnightly",14,IF(E592="monthly",DATE(IF(MONTH(H592)=12,YEAR(H592)+1,YEAR(H592)),VLOOKUP(MONTH(H592),index!$D$2:$G$13,2,0),DAY(H592)),
IF(E592="quarterly",DATE(IF(MONTH(H592)&gt;=10,YEAR(H592)+1,YEAR(H592)),VLOOKUP(MONTH(H592),index!$D$2:$G$13,3,0),DAY(H592)),
IF(E592="halfyearly",DATE(IF(MONTH(H592)&gt;=7,YEAR(H592)+1,YEAR(H592)),VLOOKUP(MONTH(H592),index!$D$2:$G$13,4,0),DAY(H592)),
DATE(YEAR(H592)+1,MONTH(H592),DAY(H592)))))-H592))+H592)</f>
        <v/>
      </c>
      <c r="J592" s="9" t="str">
        <f t="shared" si="70"/>
        <v/>
      </c>
      <c r="K592" s="11" t="str">
        <f t="shared" si="71"/>
        <v/>
      </c>
      <c r="L592" s="11" t="str">
        <f t="shared" si="72"/>
        <v/>
      </c>
      <c r="M592" s="11" t="str">
        <f>IF(A592="","",VLOOKUP(E592,index!$A$1:$B$6,2,0)*K592*G592)</f>
        <v/>
      </c>
      <c r="N592" s="11" t="str">
        <f>IF(A592="","",-PMT(G592*VLOOKUP(E592,index!$A$1:$B$6,2,0),C592,F592,0,0))</f>
        <v/>
      </c>
      <c r="O592" s="11" t="str">
        <f t="shared" si="73"/>
        <v/>
      </c>
      <c r="P592" s="11" t="str">
        <f t="shared" si="74"/>
        <v/>
      </c>
      <c r="Q592" s="14"/>
    </row>
    <row r="593" spans="1:17" x14ac:dyDescent="0.25">
      <c r="A593" s="9" t="str">
        <f>IF(A592="","",IF(B592&lt;C592,A592,IF(A592=MAX('entry data'!$B$8:$B$507),"",A592+1)))</f>
        <v/>
      </c>
      <c r="B593" s="9" t="str">
        <f t="shared" si="69"/>
        <v/>
      </c>
      <c r="C593" s="9" t="str">
        <f>IF(ISERROR(VLOOKUP(A593,'entry data'!B:G,6,0)),"",VLOOKUP(A593,'entry data'!B:G,6,0))</f>
        <v/>
      </c>
      <c r="D593" s="9" t="str">
        <f>IF(ISERROR(VLOOKUP(A593,'entry data'!B:C,2,0)),"",VLOOKUP(A593,'entry data'!B:C,2,0))</f>
        <v/>
      </c>
      <c r="E593" s="9" t="str">
        <f>IF(ISERROR(VLOOKUP(A593,'entry data'!B:E,4,0)),"",VLOOKUP(A593,'entry data'!B:E,4,0))</f>
        <v/>
      </c>
      <c r="F593" s="11" t="str">
        <f>IF(A593="","",IF(ISERROR(VLOOKUP(A593,'entry data'!B:F,5,0)),"",VLOOKUP(A593,'entry data'!B:F,5,0)))</f>
        <v/>
      </c>
      <c r="G593" s="12" t="str">
        <f>IF(A593="","",IF(ISERROR(VLOOKUP(A593,'entry data'!B:I,8,0)),"",VLOOKUP(A593,'entry data'!B:I,7,0)))</f>
        <v/>
      </c>
      <c r="H593" s="13" t="str">
        <f>IF(A593="","",IF(B593=1,VLOOKUP(A593,'entry data'!B:D,3,0),I592))</f>
        <v/>
      </c>
      <c r="I593" s="14" t="str">
        <f>IF(A593="","",IF(E593="weekly",7,IF(E593="fortnightly",14,IF(E593="monthly",DATE(IF(MONTH(H593)=12,YEAR(H593)+1,YEAR(H593)),VLOOKUP(MONTH(H593),index!$D$2:$G$13,2,0),DAY(H593)),
IF(E593="quarterly",DATE(IF(MONTH(H593)&gt;=10,YEAR(H593)+1,YEAR(H593)),VLOOKUP(MONTH(H593),index!$D$2:$G$13,3,0),DAY(H593)),
IF(E593="halfyearly",DATE(IF(MONTH(H593)&gt;=7,YEAR(H593)+1,YEAR(H593)),VLOOKUP(MONTH(H593),index!$D$2:$G$13,4,0),DAY(H593)),
DATE(YEAR(H593)+1,MONTH(H593),DAY(H593)))))-H593))+H593)</f>
        <v/>
      </c>
      <c r="J593" s="9" t="str">
        <f t="shared" si="70"/>
        <v/>
      </c>
      <c r="K593" s="11" t="str">
        <f t="shared" si="71"/>
        <v/>
      </c>
      <c r="L593" s="11" t="str">
        <f t="shared" si="72"/>
        <v/>
      </c>
      <c r="M593" s="11" t="str">
        <f>IF(A593="","",VLOOKUP(E593,index!$A$1:$B$6,2,0)*K593*G593)</f>
        <v/>
      </c>
      <c r="N593" s="11" t="str">
        <f>IF(A593="","",-PMT(G593*VLOOKUP(E593,index!$A$1:$B$6,2,0),C593,F593,0,0))</f>
        <v/>
      </c>
      <c r="O593" s="11" t="str">
        <f t="shared" si="73"/>
        <v/>
      </c>
      <c r="P593" s="11" t="str">
        <f t="shared" si="74"/>
        <v/>
      </c>
      <c r="Q593" s="14"/>
    </row>
    <row r="594" spans="1:17" x14ac:dyDescent="0.25">
      <c r="A594" s="9" t="str">
        <f>IF(A593="","",IF(B593&lt;C593,A593,IF(A593=MAX('entry data'!$B$8:$B$507),"",A593+1)))</f>
        <v/>
      </c>
      <c r="B594" s="9" t="str">
        <f t="shared" si="69"/>
        <v/>
      </c>
      <c r="C594" s="9" t="str">
        <f>IF(ISERROR(VLOOKUP(A594,'entry data'!B:G,6,0)),"",VLOOKUP(A594,'entry data'!B:G,6,0))</f>
        <v/>
      </c>
      <c r="D594" s="9" t="str">
        <f>IF(ISERROR(VLOOKUP(A594,'entry data'!B:C,2,0)),"",VLOOKUP(A594,'entry data'!B:C,2,0))</f>
        <v/>
      </c>
      <c r="E594" s="9" t="str">
        <f>IF(ISERROR(VLOOKUP(A594,'entry data'!B:E,4,0)),"",VLOOKUP(A594,'entry data'!B:E,4,0))</f>
        <v/>
      </c>
      <c r="F594" s="11" t="str">
        <f>IF(A594="","",IF(ISERROR(VLOOKUP(A594,'entry data'!B:F,5,0)),"",VLOOKUP(A594,'entry data'!B:F,5,0)))</f>
        <v/>
      </c>
      <c r="G594" s="12" t="str">
        <f>IF(A594="","",IF(ISERROR(VLOOKUP(A594,'entry data'!B:I,8,0)),"",VLOOKUP(A594,'entry data'!B:I,7,0)))</f>
        <v/>
      </c>
      <c r="H594" s="13" t="str">
        <f>IF(A594="","",IF(B594=1,VLOOKUP(A594,'entry data'!B:D,3,0),I593))</f>
        <v/>
      </c>
      <c r="I594" s="14" t="str">
        <f>IF(A594="","",IF(E594="weekly",7,IF(E594="fortnightly",14,IF(E594="monthly",DATE(IF(MONTH(H594)=12,YEAR(H594)+1,YEAR(H594)),VLOOKUP(MONTH(H594),index!$D$2:$G$13,2,0),DAY(H594)),
IF(E594="quarterly",DATE(IF(MONTH(H594)&gt;=10,YEAR(H594)+1,YEAR(H594)),VLOOKUP(MONTH(H594),index!$D$2:$G$13,3,0),DAY(H594)),
IF(E594="halfyearly",DATE(IF(MONTH(H594)&gt;=7,YEAR(H594)+1,YEAR(H594)),VLOOKUP(MONTH(H594),index!$D$2:$G$13,4,0),DAY(H594)),
DATE(YEAR(H594)+1,MONTH(H594),DAY(H594)))))-H594))+H594)</f>
        <v/>
      </c>
      <c r="J594" s="9" t="str">
        <f t="shared" si="70"/>
        <v/>
      </c>
      <c r="K594" s="11" t="str">
        <f t="shared" si="71"/>
        <v/>
      </c>
      <c r="L594" s="11" t="str">
        <f t="shared" si="72"/>
        <v/>
      </c>
      <c r="M594" s="11" t="str">
        <f>IF(A594="","",VLOOKUP(E594,index!$A$1:$B$6,2,0)*K594*G594)</f>
        <v/>
      </c>
      <c r="N594" s="11" t="str">
        <f>IF(A594="","",-PMT(G594*VLOOKUP(E594,index!$A$1:$B$6,2,0),C594,F594,0,0))</f>
        <v/>
      </c>
      <c r="O594" s="11" t="str">
        <f t="shared" si="73"/>
        <v/>
      </c>
      <c r="P594" s="11" t="str">
        <f t="shared" si="74"/>
        <v/>
      </c>
      <c r="Q594" s="14"/>
    </row>
    <row r="595" spans="1:17" x14ac:dyDescent="0.25">
      <c r="A595" s="9" t="str">
        <f>IF(A594="","",IF(B594&lt;C594,A594,IF(A594=MAX('entry data'!$B$8:$B$507),"",A594+1)))</f>
        <v/>
      </c>
      <c r="B595" s="9" t="str">
        <f t="shared" si="69"/>
        <v/>
      </c>
      <c r="C595" s="9" t="str">
        <f>IF(ISERROR(VLOOKUP(A595,'entry data'!B:G,6,0)),"",VLOOKUP(A595,'entry data'!B:G,6,0))</f>
        <v/>
      </c>
      <c r="D595" s="9" t="str">
        <f>IF(ISERROR(VLOOKUP(A595,'entry data'!B:C,2,0)),"",VLOOKUP(A595,'entry data'!B:C,2,0))</f>
        <v/>
      </c>
      <c r="E595" s="9" t="str">
        <f>IF(ISERROR(VLOOKUP(A595,'entry data'!B:E,4,0)),"",VLOOKUP(A595,'entry data'!B:E,4,0))</f>
        <v/>
      </c>
      <c r="F595" s="11" t="str">
        <f>IF(A595="","",IF(ISERROR(VLOOKUP(A595,'entry data'!B:F,5,0)),"",VLOOKUP(A595,'entry data'!B:F,5,0)))</f>
        <v/>
      </c>
      <c r="G595" s="12" t="str">
        <f>IF(A595="","",IF(ISERROR(VLOOKUP(A595,'entry data'!B:I,8,0)),"",VLOOKUP(A595,'entry data'!B:I,7,0)))</f>
        <v/>
      </c>
      <c r="H595" s="13" t="str">
        <f>IF(A595="","",IF(B595=1,VLOOKUP(A595,'entry data'!B:D,3,0),I594))</f>
        <v/>
      </c>
      <c r="I595" s="14" t="str">
        <f>IF(A595="","",IF(E595="weekly",7,IF(E595="fortnightly",14,IF(E595="monthly",DATE(IF(MONTH(H595)=12,YEAR(H595)+1,YEAR(H595)),VLOOKUP(MONTH(H595),index!$D$2:$G$13,2,0),DAY(H595)),
IF(E595="quarterly",DATE(IF(MONTH(H595)&gt;=10,YEAR(H595)+1,YEAR(H595)),VLOOKUP(MONTH(H595),index!$D$2:$G$13,3,0),DAY(H595)),
IF(E595="halfyearly",DATE(IF(MONTH(H595)&gt;=7,YEAR(H595)+1,YEAR(H595)),VLOOKUP(MONTH(H595),index!$D$2:$G$13,4,0),DAY(H595)),
DATE(YEAR(H595)+1,MONTH(H595),DAY(H595)))))-H595))+H595)</f>
        <v/>
      </c>
      <c r="J595" s="9" t="str">
        <f t="shared" si="70"/>
        <v/>
      </c>
      <c r="K595" s="11" t="str">
        <f t="shared" si="71"/>
        <v/>
      </c>
      <c r="L595" s="11" t="str">
        <f t="shared" si="72"/>
        <v/>
      </c>
      <c r="M595" s="11" t="str">
        <f>IF(A595="","",VLOOKUP(E595,index!$A$1:$B$6,2,0)*K595*G595)</f>
        <v/>
      </c>
      <c r="N595" s="11" t="str">
        <f>IF(A595="","",-PMT(G595*VLOOKUP(E595,index!$A$1:$B$6,2,0),C595,F595,0,0))</f>
        <v/>
      </c>
      <c r="O595" s="11" t="str">
        <f t="shared" si="73"/>
        <v/>
      </c>
      <c r="P595" s="11" t="str">
        <f t="shared" si="74"/>
        <v/>
      </c>
      <c r="Q595" s="14"/>
    </row>
    <row r="596" spans="1:17" x14ac:dyDescent="0.25">
      <c r="A596" s="9" t="str">
        <f>IF(A595="","",IF(B595&lt;C595,A595,IF(A595=MAX('entry data'!$B$8:$B$507),"",A595+1)))</f>
        <v/>
      </c>
      <c r="B596" s="9" t="str">
        <f t="shared" si="69"/>
        <v/>
      </c>
      <c r="C596" s="9" t="str">
        <f>IF(ISERROR(VLOOKUP(A596,'entry data'!B:G,6,0)),"",VLOOKUP(A596,'entry data'!B:G,6,0))</f>
        <v/>
      </c>
      <c r="D596" s="9" t="str">
        <f>IF(ISERROR(VLOOKUP(A596,'entry data'!B:C,2,0)),"",VLOOKUP(A596,'entry data'!B:C,2,0))</f>
        <v/>
      </c>
      <c r="E596" s="9" t="str">
        <f>IF(ISERROR(VLOOKUP(A596,'entry data'!B:E,4,0)),"",VLOOKUP(A596,'entry data'!B:E,4,0))</f>
        <v/>
      </c>
      <c r="F596" s="11" t="str">
        <f>IF(A596="","",IF(ISERROR(VLOOKUP(A596,'entry data'!B:F,5,0)),"",VLOOKUP(A596,'entry data'!B:F,5,0)))</f>
        <v/>
      </c>
      <c r="G596" s="12" t="str">
        <f>IF(A596="","",IF(ISERROR(VLOOKUP(A596,'entry data'!B:I,8,0)),"",VLOOKUP(A596,'entry data'!B:I,7,0)))</f>
        <v/>
      </c>
      <c r="H596" s="13" t="str">
        <f>IF(A596="","",IF(B596=1,VLOOKUP(A596,'entry data'!B:D,3,0),I595))</f>
        <v/>
      </c>
      <c r="I596" s="14" t="str">
        <f>IF(A596="","",IF(E596="weekly",7,IF(E596="fortnightly",14,IF(E596="monthly",DATE(IF(MONTH(H596)=12,YEAR(H596)+1,YEAR(H596)),VLOOKUP(MONTH(H596),index!$D$2:$G$13,2,0),DAY(H596)),
IF(E596="quarterly",DATE(IF(MONTH(H596)&gt;=10,YEAR(H596)+1,YEAR(H596)),VLOOKUP(MONTH(H596),index!$D$2:$G$13,3,0),DAY(H596)),
IF(E596="halfyearly",DATE(IF(MONTH(H596)&gt;=7,YEAR(H596)+1,YEAR(H596)),VLOOKUP(MONTH(H596),index!$D$2:$G$13,4,0),DAY(H596)),
DATE(YEAR(H596)+1,MONTH(H596),DAY(H596)))))-H596))+H596)</f>
        <v/>
      </c>
      <c r="J596" s="9" t="str">
        <f t="shared" si="70"/>
        <v/>
      </c>
      <c r="K596" s="11" t="str">
        <f t="shared" si="71"/>
        <v/>
      </c>
      <c r="L596" s="11" t="str">
        <f t="shared" si="72"/>
        <v/>
      </c>
      <c r="M596" s="11" t="str">
        <f>IF(A596="","",VLOOKUP(E596,index!$A$1:$B$6,2,0)*K596*G596)</f>
        <v/>
      </c>
      <c r="N596" s="11" t="str">
        <f>IF(A596="","",-PMT(G596*VLOOKUP(E596,index!$A$1:$B$6,2,0),C596,F596,0,0))</f>
        <v/>
      </c>
      <c r="O596" s="11" t="str">
        <f t="shared" si="73"/>
        <v/>
      </c>
      <c r="P596" s="11" t="str">
        <f t="shared" si="74"/>
        <v/>
      </c>
      <c r="Q596" s="14"/>
    </row>
    <row r="597" spans="1:17" x14ac:dyDescent="0.25">
      <c r="A597" s="9" t="str">
        <f>IF(A596="","",IF(B596&lt;C596,A596,IF(A596=MAX('entry data'!$B$8:$B$507),"",A596+1)))</f>
        <v/>
      </c>
      <c r="B597" s="9" t="str">
        <f t="shared" si="69"/>
        <v/>
      </c>
      <c r="C597" s="9" t="str">
        <f>IF(ISERROR(VLOOKUP(A597,'entry data'!B:G,6,0)),"",VLOOKUP(A597,'entry data'!B:G,6,0))</f>
        <v/>
      </c>
      <c r="D597" s="9" t="str">
        <f>IF(ISERROR(VLOOKUP(A597,'entry data'!B:C,2,0)),"",VLOOKUP(A597,'entry data'!B:C,2,0))</f>
        <v/>
      </c>
      <c r="E597" s="9" t="str">
        <f>IF(ISERROR(VLOOKUP(A597,'entry data'!B:E,4,0)),"",VLOOKUP(A597,'entry data'!B:E,4,0))</f>
        <v/>
      </c>
      <c r="F597" s="11" t="str">
        <f>IF(A597="","",IF(ISERROR(VLOOKUP(A597,'entry data'!B:F,5,0)),"",VLOOKUP(A597,'entry data'!B:F,5,0)))</f>
        <v/>
      </c>
      <c r="G597" s="12" t="str">
        <f>IF(A597="","",IF(ISERROR(VLOOKUP(A597,'entry data'!B:I,8,0)),"",VLOOKUP(A597,'entry data'!B:I,7,0)))</f>
        <v/>
      </c>
      <c r="H597" s="13" t="str">
        <f>IF(A597="","",IF(B597=1,VLOOKUP(A597,'entry data'!B:D,3,0),I596))</f>
        <v/>
      </c>
      <c r="I597" s="14" t="str">
        <f>IF(A597="","",IF(E597="weekly",7,IF(E597="fortnightly",14,IF(E597="monthly",DATE(IF(MONTH(H597)=12,YEAR(H597)+1,YEAR(H597)),VLOOKUP(MONTH(H597),index!$D$2:$G$13,2,0),DAY(H597)),
IF(E597="quarterly",DATE(IF(MONTH(H597)&gt;=10,YEAR(H597)+1,YEAR(H597)),VLOOKUP(MONTH(H597),index!$D$2:$G$13,3,0),DAY(H597)),
IF(E597="halfyearly",DATE(IF(MONTH(H597)&gt;=7,YEAR(H597)+1,YEAR(H597)),VLOOKUP(MONTH(H597),index!$D$2:$G$13,4,0),DAY(H597)),
DATE(YEAR(H597)+1,MONTH(H597),DAY(H597)))))-H597))+H597)</f>
        <v/>
      </c>
      <c r="J597" s="9" t="str">
        <f t="shared" si="70"/>
        <v/>
      </c>
      <c r="K597" s="11" t="str">
        <f t="shared" si="71"/>
        <v/>
      </c>
      <c r="L597" s="11" t="str">
        <f t="shared" si="72"/>
        <v/>
      </c>
      <c r="M597" s="11" t="str">
        <f>IF(A597="","",VLOOKUP(E597,index!$A$1:$B$6,2,0)*K597*G597)</f>
        <v/>
      </c>
      <c r="N597" s="11" t="str">
        <f>IF(A597="","",-PMT(G597*VLOOKUP(E597,index!$A$1:$B$6,2,0),C597,F597,0,0))</f>
        <v/>
      </c>
      <c r="O597" s="11" t="str">
        <f t="shared" si="73"/>
        <v/>
      </c>
      <c r="P597" s="11" t="str">
        <f t="shared" si="74"/>
        <v/>
      </c>
      <c r="Q597" s="14"/>
    </row>
    <row r="598" spans="1:17" x14ac:dyDescent="0.25">
      <c r="A598" s="9" t="str">
        <f>IF(A597="","",IF(B597&lt;C597,A597,IF(A597=MAX('entry data'!$B$8:$B$507),"",A597+1)))</f>
        <v/>
      </c>
      <c r="B598" s="9" t="str">
        <f t="shared" si="69"/>
        <v/>
      </c>
      <c r="C598" s="9" t="str">
        <f>IF(ISERROR(VLOOKUP(A598,'entry data'!B:G,6,0)),"",VLOOKUP(A598,'entry data'!B:G,6,0))</f>
        <v/>
      </c>
      <c r="D598" s="9" t="str">
        <f>IF(ISERROR(VLOOKUP(A598,'entry data'!B:C,2,0)),"",VLOOKUP(A598,'entry data'!B:C,2,0))</f>
        <v/>
      </c>
      <c r="E598" s="9" t="str">
        <f>IF(ISERROR(VLOOKUP(A598,'entry data'!B:E,4,0)),"",VLOOKUP(A598,'entry data'!B:E,4,0))</f>
        <v/>
      </c>
      <c r="F598" s="11" t="str">
        <f>IF(A598="","",IF(ISERROR(VLOOKUP(A598,'entry data'!B:F,5,0)),"",VLOOKUP(A598,'entry data'!B:F,5,0)))</f>
        <v/>
      </c>
      <c r="G598" s="12" t="str">
        <f>IF(A598="","",IF(ISERROR(VLOOKUP(A598,'entry data'!B:I,8,0)),"",VLOOKUP(A598,'entry data'!B:I,7,0)))</f>
        <v/>
      </c>
      <c r="H598" s="13" t="str">
        <f>IF(A598="","",IF(B598=1,VLOOKUP(A598,'entry data'!B:D,3,0),I597))</f>
        <v/>
      </c>
      <c r="I598" s="14" t="str">
        <f>IF(A598="","",IF(E598="weekly",7,IF(E598="fortnightly",14,IF(E598="monthly",DATE(IF(MONTH(H598)=12,YEAR(H598)+1,YEAR(H598)),VLOOKUP(MONTH(H598),index!$D$2:$G$13,2,0),DAY(H598)),
IF(E598="quarterly",DATE(IF(MONTH(H598)&gt;=10,YEAR(H598)+1,YEAR(H598)),VLOOKUP(MONTH(H598),index!$D$2:$G$13,3,0),DAY(H598)),
IF(E598="halfyearly",DATE(IF(MONTH(H598)&gt;=7,YEAR(H598)+1,YEAR(H598)),VLOOKUP(MONTH(H598),index!$D$2:$G$13,4,0),DAY(H598)),
DATE(YEAR(H598)+1,MONTH(H598),DAY(H598)))))-H598))+H598)</f>
        <v/>
      </c>
      <c r="J598" s="9" t="str">
        <f t="shared" si="70"/>
        <v/>
      </c>
      <c r="K598" s="11" t="str">
        <f t="shared" si="71"/>
        <v/>
      </c>
      <c r="L598" s="11" t="str">
        <f t="shared" si="72"/>
        <v/>
      </c>
      <c r="M598" s="11" t="str">
        <f>IF(A598="","",VLOOKUP(E598,index!$A$1:$B$6,2,0)*K598*G598)</f>
        <v/>
      </c>
      <c r="N598" s="11" t="str">
        <f>IF(A598="","",-PMT(G598*VLOOKUP(E598,index!$A$1:$B$6,2,0),C598,F598,0,0))</f>
        <v/>
      </c>
      <c r="O598" s="11" t="str">
        <f t="shared" si="73"/>
        <v/>
      </c>
      <c r="P598" s="11" t="str">
        <f t="shared" si="74"/>
        <v/>
      </c>
      <c r="Q598" s="14"/>
    </row>
    <row r="599" spans="1:17" x14ac:dyDescent="0.25">
      <c r="A599" s="9" t="str">
        <f>IF(A598="","",IF(B598&lt;C598,A598,IF(A598=MAX('entry data'!$B$8:$B$507),"",A598+1)))</f>
        <v/>
      </c>
      <c r="B599" s="9" t="str">
        <f t="shared" ref="B599:B662" si="75">IF(A599="","",IF(B598=C598,1,B598+1))</f>
        <v/>
      </c>
      <c r="C599" s="9" t="str">
        <f>IF(ISERROR(VLOOKUP(A599,'entry data'!B:G,6,0)),"",VLOOKUP(A599,'entry data'!B:G,6,0))</f>
        <v/>
      </c>
      <c r="D599" s="9" t="str">
        <f>IF(ISERROR(VLOOKUP(A599,'entry data'!B:C,2,0)),"",VLOOKUP(A599,'entry data'!B:C,2,0))</f>
        <v/>
      </c>
      <c r="E599" s="9" t="str">
        <f>IF(ISERROR(VLOOKUP(A599,'entry data'!B:E,4,0)),"",VLOOKUP(A599,'entry data'!B:E,4,0))</f>
        <v/>
      </c>
      <c r="F599" s="11" t="str">
        <f>IF(A599="","",IF(ISERROR(VLOOKUP(A599,'entry data'!B:F,5,0)),"",VLOOKUP(A599,'entry data'!B:F,5,0)))</f>
        <v/>
      </c>
      <c r="G599" s="12" t="str">
        <f>IF(A599="","",IF(ISERROR(VLOOKUP(A599,'entry data'!B:I,8,0)),"",VLOOKUP(A599,'entry data'!B:I,7,0)))</f>
        <v/>
      </c>
      <c r="H599" s="13" t="str">
        <f>IF(A599="","",IF(B599=1,VLOOKUP(A599,'entry data'!B:D,3,0),I598))</f>
        <v/>
      </c>
      <c r="I599" s="14" t="str">
        <f>IF(A599="","",IF(E599="weekly",7,IF(E599="fortnightly",14,IF(E599="monthly",DATE(IF(MONTH(H599)=12,YEAR(H599)+1,YEAR(H599)),VLOOKUP(MONTH(H599),index!$D$2:$G$13,2,0),DAY(H599)),
IF(E599="quarterly",DATE(IF(MONTH(H599)&gt;=10,YEAR(H599)+1,YEAR(H599)),VLOOKUP(MONTH(H599),index!$D$2:$G$13,3,0),DAY(H599)),
IF(E599="halfyearly",DATE(IF(MONTH(H599)&gt;=7,YEAR(H599)+1,YEAR(H599)),VLOOKUP(MONTH(H599),index!$D$2:$G$13,4,0),DAY(H599)),
DATE(YEAR(H599)+1,MONTH(H599),DAY(H599)))))-H599))+H599)</f>
        <v/>
      </c>
      <c r="J599" s="9" t="str">
        <f t="shared" ref="J599:J662" si="76">IF(A599="","",IF(MONTH(I599)&lt;10,YEAR(I599)&amp;"-0"&amp;MONTH(I599),YEAR(I599)&amp;"-"&amp;MONTH(I599)))</f>
        <v/>
      </c>
      <c r="K599" s="11" t="str">
        <f t="shared" ref="K599:K662" si="77">IF(A599="","",IF(B599=1,F599,O598))</f>
        <v/>
      </c>
      <c r="L599" s="11" t="str">
        <f t="shared" ref="L599:L662" si="78">IF(A599="","",N599-M599)</f>
        <v/>
      </c>
      <c r="M599" s="11" t="str">
        <f>IF(A599="","",VLOOKUP(E599,index!$A$1:$B$6,2,0)*K599*G599)</f>
        <v/>
      </c>
      <c r="N599" s="11" t="str">
        <f>IF(A599="","",-PMT(G599*VLOOKUP(E599,index!$A$1:$B$6,2,0),C599,F599,0,0))</f>
        <v/>
      </c>
      <c r="O599" s="11" t="str">
        <f t="shared" ref="O599:O662" si="79">IF(A599="","",K599-L599)</f>
        <v/>
      </c>
      <c r="P599" s="11" t="str">
        <f t="shared" si="74"/>
        <v/>
      </c>
      <c r="Q599" s="14"/>
    </row>
    <row r="600" spans="1:17" x14ac:dyDescent="0.25">
      <c r="A600" s="9" t="str">
        <f>IF(A599="","",IF(B599&lt;C599,A599,IF(A599=MAX('entry data'!$B$8:$B$507),"",A599+1)))</f>
        <v/>
      </c>
      <c r="B600" s="9" t="str">
        <f t="shared" si="75"/>
        <v/>
      </c>
      <c r="C600" s="9" t="str">
        <f>IF(ISERROR(VLOOKUP(A600,'entry data'!B:G,6,0)),"",VLOOKUP(A600,'entry data'!B:G,6,0))</f>
        <v/>
      </c>
      <c r="D600" s="9" t="str">
        <f>IF(ISERROR(VLOOKUP(A600,'entry data'!B:C,2,0)),"",VLOOKUP(A600,'entry data'!B:C,2,0))</f>
        <v/>
      </c>
      <c r="E600" s="9" t="str">
        <f>IF(ISERROR(VLOOKUP(A600,'entry data'!B:E,4,0)),"",VLOOKUP(A600,'entry data'!B:E,4,0))</f>
        <v/>
      </c>
      <c r="F600" s="11" t="str">
        <f>IF(A600="","",IF(ISERROR(VLOOKUP(A600,'entry data'!B:F,5,0)),"",VLOOKUP(A600,'entry data'!B:F,5,0)))</f>
        <v/>
      </c>
      <c r="G600" s="12" t="str">
        <f>IF(A600="","",IF(ISERROR(VLOOKUP(A600,'entry data'!B:I,8,0)),"",VLOOKUP(A600,'entry data'!B:I,7,0)))</f>
        <v/>
      </c>
      <c r="H600" s="13" t="str">
        <f>IF(A600="","",IF(B600=1,VLOOKUP(A600,'entry data'!B:D,3,0),I599))</f>
        <v/>
      </c>
      <c r="I600" s="14" t="str">
        <f>IF(A600="","",IF(E600="weekly",7,IF(E600="fortnightly",14,IF(E600="monthly",DATE(IF(MONTH(H600)=12,YEAR(H600)+1,YEAR(H600)),VLOOKUP(MONTH(H600),index!$D$2:$G$13,2,0),DAY(H600)),
IF(E600="quarterly",DATE(IF(MONTH(H600)&gt;=10,YEAR(H600)+1,YEAR(H600)),VLOOKUP(MONTH(H600),index!$D$2:$G$13,3,0),DAY(H600)),
IF(E600="halfyearly",DATE(IF(MONTH(H600)&gt;=7,YEAR(H600)+1,YEAR(H600)),VLOOKUP(MONTH(H600),index!$D$2:$G$13,4,0),DAY(H600)),
DATE(YEAR(H600)+1,MONTH(H600),DAY(H600)))))-H600))+H600)</f>
        <v/>
      </c>
      <c r="J600" s="9" t="str">
        <f t="shared" si="76"/>
        <v/>
      </c>
      <c r="K600" s="11" t="str">
        <f t="shared" si="77"/>
        <v/>
      </c>
      <c r="L600" s="11" t="str">
        <f t="shared" si="78"/>
        <v/>
      </c>
      <c r="M600" s="11" t="str">
        <f>IF(A600="","",VLOOKUP(E600,index!$A$1:$B$6,2,0)*K600*G600)</f>
        <v/>
      </c>
      <c r="N600" s="11" t="str">
        <f>IF(A600="","",-PMT(G600*VLOOKUP(E600,index!$A$1:$B$6,2,0),C600,F600,0,0))</f>
        <v/>
      </c>
      <c r="O600" s="11" t="str">
        <f t="shared" si="79"/>
        <v/>
      </c>
      <c r="P600" s="11" t="str">
        <f t="shared" si="74"/>
        <v/>
      </c>
      <c r="Q600" s="14"/>
    </row>
    <row r="601" spans="1:17" x14ac:dyDescent="0.25">
      <c r="A601" s="9" t="str">
        <f>IF(A600="","",IF(B600&lt;C600,A600,IF(A600=MAX('entry data'!$B$8:$B$507),"",A600+1)))</f>
        <v/>
      </c>
      <c r="B601" s="9" t="str">
        <f t="shared" si="75"/>
        <v/>
      </c>
      <c r="C601" s="9" t="str">
        <f>IF(ISERROR(VLOOKUP(A601,'entry data'!B:G,6,0)),"",VLOOKUP(A601,'entry data'!B:G,6,0))</f>
        <v/>
      </c>
      <c r="D601" s="9" t="str">
        <f>IF(ISERROR(VLOOKUP(A601,'entry data'!B:C,2,0)),"",VLOOKUP(A601,'entry data'!B:C,2,0))</f>
        <v/>
      </c>
      <c r="E601" s="9" t="str">
        <f>IF(ISERROR(VLOOKUP(A601,'entry data'!B:E,4,0)),"",VLOOKUP(A601,'entry data'!B:E,4,0))</f>
        <v/>
      </c>
      <c r="F601" s="11" t="str">
        <f>IF(A601="","",IF(ISERROR(VLOOKUP(A601,'entry data'!B:F,5,0)),"",VLOOKUP(A601,'entry data'!B:F,5,0)))</f>
        <v/>
      </c>
      <c r="G601" s="12" t="str">
        <f>IF(A601="","",IF(ISERROR(VLOOKUP(A601,'entry data'!B:I,8,0)),"",VLOOKUP(A601,'entry data'!B:I,7,0)))</f>
        <v/>
      </c>
      <c r="H601" s="13" t="str">
        <f>IF(A601="","",IF(B601=1,VLOOKUP(A601,'entry data'!B:D,3,0),I600))</f>
        <v/>
      </c>
      <c r="I601" s="14" t="str">
        <f>IF(A601="","",IF(E601="weekly",7,IF(E601="fortnightly",14,IF(E601="monthly",DATE(IF(MONTH(H601)=12,YEAR(H601)+1,YEAR(H601)),VLOOKUP(MONTH(H601),index!$D$2:$G$13,2,0),DAY(H601)),
IF(E601="quarterly",DATE(IF(MONTH(H601)&gt;=10,YEAR(H601)+1,YEAR(H601)),VLOOKUP(MONTH(H601),index!$D$2:$G$13,3,0),DAY(H601)),
IF(E601="halfyearly",DATE(IF(MONTH(H601)&gt;=7,YEAR(H601)+1,YEAR(H601)),VLOOKUP(MONTH(H601),index!$D$2:$G$13,4,0),DAY(H601)),
DATE(YEAR(H601)+1,MONTH(H601),DAY(H601)))))-H601))+H601)</f>
        <v/>
      </c>
      <c r="J601" s="9" t="str">
        <f t="shared" si="76"/>
        <v/>
      </c>
      <c r="K601" s="11" t="str">
        <f t="shared" si="77"/>
        <v/>
      </c>
      <c r="L601" s="11" t="str">
        <f t="shared" si="78"/>
        <v/>
      </c>
      <c r="M601" s="11" t="str">
        <f>IF(A601="","",VLOOKUP(E601,index!$A$1:$B$6,2,0)*K601*G601)</f>
        <v/>
      </c>
      <c r="N601" s="11" t="str">
        <f>IF(A601="","",-PMT(G601*VLOOKUP(E601,index!$A$1:$B$6,2,0),C601,F601,0,0))</f>
        <v/>
      </c>
      <c r="O601" s="11" t="str">
        <f t="shared" si="79"/>
        <v/>
      </c>
      <c r="P601" s="11" t="str">
        <f t="shared" si="74"/>
        <v/>
      </c>
      <c r="Q601" s="14"/>
    </row>
    <row r="602" spans="1:17" x14ac:dyDescent="0.25">
      <c r="A602" s="9" t="str">
        <f>IF(A601="","",IF(B601&lt;C601,A601,IF(A601=MAX('entry data'!$B$8:$B$507),"",A601+1)))</f>
        <v/>
      </c>
      <c r="B602" s="9" t="str">
        <f t="shared" si="75"/>
        <v/>
      </c>
      <c r="C602" s="9" t="str">
        <f>IF(ISERROR(VLOOKUP(A602,'entry data'!B:G,6,0)),"",VLOOKUP(A602,'entry data'!B:G,6,0))</f>
        <v/>
      </c>
      <c r="D602" s="9" t="str">
        <f>IF(ISERROR(VLOOKUP(A602,'entry data'!B:C,2,0)),"",VLOOKUP(A602,'entry data'!B:C,2,0))</f>
        <v/>
      </c>
      <c r="E602" s="9" t="str">
        <f>IF(ISERROR(VLOOKUP(A602,'entry data'!B:E,4,0)),"",VLOOKUP(A602,'entry data'!B:E,4,0))</f>
        <v/>
      </c>
      <c r="F602" s="11" t="str">
        <f>IF(A602="","",IF(ISERROR(VLOOKUP(A602,'entry data'!B:F,5,0)),"",VLOOKUP(A602,'entry data'!B:F,5,0)))</f>
        <v/>
      </c>
      <c r="G602" s="12" t="str">
        <f>IF(A602="","",IF(ISERROR(VLOOKUP(A602,'entry data'!B:I,8,0)),"",VLOOKUP(A602,'entry data'!B:I,7,0)))</f>
        <v/>
      </c>
      <c r="H602" s="13" t="str">
        <f>IF(A602="","",IF(B602=1,VLOOKUP(A602,'entry data'!B:D,3,0),I601))</f>
        <v/>
      </c>
      <c r="I602" s="14" t="str">
        <f>IF(A602="","",IF(E602="weekly",7,IF(E602="fortnightly",14,IF(E602="monthly",DATE(IF(MONTH(H602)=12,YEAR(H602)+1,YEAR(H602)),VLOOKUP(MONTH(H602),index!$D$2:$G$13,2,0),DAY(H602)),
IF(E602="quarterly",DATE(IF(MONTH(H602)&gt;=10,YEAR(H602)+1,YEAR(H602)),VLOOKUP(MONTH(H602),index!$D$2:$G$13,3,0),DAY(H602)),
IF(E602="halfyearly",DATE(IF(MONTH(H602)&gt;=7,YEAR(H602)+1,YEAR(H602)),VLOOKUP(MONTH(H602),index!$D$2:$G$13,4,0),DAY(H602)),
DATE(YEAR(H602)+1,MONTH(H602),DAY(H602)))))-H602))+H602)</f>
        <v/>
      </c>
      <c r="J602" s="9" t="str">
        <f t="shared" si="76"/>
        <v/>
      </c>
      <c r="K602" s="11" t="str">
        <f t="shared" si="77"/>
        <v/>
      </c>
      <c r="L602" s="11" t="str">
        <f t="shared" si="78"/>
        <v/>
      </c>
      <c r="M602" s="11" t="str">
        <f>IF(A602="","",VLOOKUP(E602,index!$A$1:$B$6,2,0)*K602*G602)</f>
        <v/>
      </c>
      <c r="N602" s="11" t="str">
        <f>IF(A602="","",-PMT(G602*VLOOKUP(E602,index!$A$1:$B$6,2,0),C602,F602,0,0))</f>
        <v/>
      </c>
      <c r="O602" s="11" t="str">
        <f t="shared" si="79"/>
        <v/>
      </c>
      <c r="P602" s="11" t="str">
        <f t="shared" si="74"/>
        <v/>
      </c>
      <c r="Q602" s="14"/>
    </row>
    <row r="603" spans="1:17" x14ac:dyDescent="0.25">
      <c r="A603" s="9" t="str">
        <f>IF(A602="","",IF(B602&lt;C602,A602,IF(A602=MAX('entry data'!$B$8:$B$507),"",A602+1)))</f>
        <v/>
      </c>
      <c r="B603" s="9" t="str">
        <f t="shared" si="75"/>
        <v/>
      </c>
      <c r="C603" s="9" t="str">
        <f>IF(ISERROR(VLOOKUP(A603,'entry data'!B:G,6,0)),"",VLOOKUP(A603,'entry data'!B:G,6,0))</f>
        <v/>
      </c>
      <c r="D603" s="9" t="str">
        <f>IF(ISERROR(VLOOKUP(A603,'entry data'!B:C,2,0)),"",VLOOKUP(A603,'entry data'!B:C,2,0))</f>
        <v/>
      </c>
      <c r="E603" s="9" t="str">
        <f>IF(ISERROR(VLOOKUP(A603,'entry data'!B:E,4,0)),"",VLOOKUP(A603,'entry data'!B:E,4,0))</f>
        <v/>
      </c>
      <c r="F603" s="11" t="str">
        <f>IF(A603="","",IF(ISERROR(VLOOKUP(A603,'entry data'!B:F,5,0)),"",VLOOKUP(A603,'entry data'!B:F,5,0)))</f>
        <v/>
      </c>
      <c r="G603" s="12" t="str">
        <f>IF(A603="","",IF(ISERROR(VLOOKUP(A603,'entry data'!B:I,8,0)),"",VLOOKUP(A603,'entry data'!B:I,7,0)))</f>
        <v/>
      </c>
      <c r="H603" s="13" t="str">
        <f>IF(A603="","",IF(B603=1,VLOOKUP(A603,'entry data'!B:D,3,0),I602))</f>
        <v/>
      </c>
      <c r="I603" s="14" t="str">
        <f>IF(A603="","",IF(E603="weekly",7,IF(E603="fortnightly",14,IF(E603="monthly",DATE(IF(MONTH(H603)=12,YEAR(H603)+1,YEAR(H603)),VLOOKUP(MONTH(H603),index!$D$2:$G$13,2,0),DAY(H603)),
IF(E603="quarterly",DATE(IF(MONTH(H603)&gt;=10,YEAR(H603)+1,YEAR(H603)),VLOOKUP(MONTH(H603),index!$D$2:$G$13,3,0),DAY(H603)),
IF(E603="halfyearly",DATE(IF(MONTH(H603)&gt;=7,YEAR(H603)+1,YEAR(H603)),VLOOKUP(MONTH(H603),index!$D$2:$G$13,4,0),DAY(H603)),
DATE(YEAR(H603)+1,MONTH(H603),DAY(H603)))))-H603))+H603)</f>
        <v/>
      </c>
      <c r="J603" s="9" t="str">
        <f t="shared" si="76"/>
        <v/>
      </c>
      <c r="K603" s="11" t="str">
        <f t="shared" si="77"/>
        <v/>
      </c>
      <c r="L603" s="11" t="str">
        <f t="shared" si="78"/>
        <v/>
      </c>
      <c r="M603" s="11" t="str">
        <f>IF(A603="","",VLOOKUP(E603,index!$A$1:$B$6,2,0)*K603*G603)</f>
        <v/>
      </c>
      <c r="N603" s="11" t="str">
        <f>IF(A603="","",-PMT(G603*VLOOKUP(E603,index!$A$1:$B$6,2,0),C603,F603,0,0))</f>
        <v/>
      </c>
      <c r="O603" s="11" t="str">
        <f t="shared" si="79"/>
        <v/>
      </c>
      <c r="P603" s="11" t="str">
        <f t="shared" si="74"/>
        <v/>
      </c>
      <c r="Q603" s="14"/>
    </row>
    <row r="604" spans="1:17" x14ac:dyDescent="0.25">
      <c r="A604" s="9" t="str">
        <f>IF(A603="","",IF(B603&lt;C603,A603,IF(A603=MAX('entry data'!$B$8:$B$507),"",A603+1)))</f>
        <v/>
      </c>
      <c r="B604" s="9" t="str">
        <f t="shared" si="75"/>
        <v/>
      </c>
      <c r="C604" s="9" t="str">
        <f>IF(ISERROR(VLOOKUP(A604,'entry data'!B:G,6,0)),"",VLOOKUP(A604,'entry data'!B:G,6,0))</f>
        <v/>
      </c>
      <c r="D604" s="9" t="str">
        <f>IF(ISERROR(VLOOKUP(A604,'entry data'!B:C,2,0)),"",VLOOKUP(A604,'entry data'!B:C,2,0))</f>
        <v/>
      </c>
      <c r="E604" s="9" t="str">
        <f>IF(ISERROR(VLOOKUP(A604,'entry data'!B:E,4,0)),"",VLOOKUP(A604,'entry data'!B:E,4,0))</f>
        <v/>
      </c>
      <c r="F604" s="11" t="str">
        <f>IF(A604="","",IF(ISERROR(VLOOKUP(A604,'entry data'!B:F,5,0)),"",VLOOKUP(A604,'entry data'!B:F,5,0)))</f>
        <v/>
      </c>
      <c r="G604" s="12" t="str">
        <f>IF(A604="","",IF(ISERROR(VLOOKUP(A604,'entry data'!B:I,8,0)),"",VLOOKUP(A604,'entry data'!B:I,7,0)))</f>
        <v/>
      </c>
      <c r="H604" s="13" t="str">
        <f>IF(A604="","",IF(B604=1,VLOOKUP(A604,'entry data'!B:D,3,0),I603))</f>
        <v/>
      </c>
      <c r="I604" s="14" t="str">
        <f>IF(A604="","",IF(E604="weekly",7,IF(E604="fortnightly",14,IF(E604="monthly",DATE(IF(MONTH(H604)=12,YEAR(H604)+1,YEAR(H604)),VLOOKUP(MONTH(H604),index!$D$2:$G$13,2,0),DAY(H604)),
IF(E604="quarterly",DATE(IF(MONTH(H604)&gt;=10,YEAR(H604)+1,YEAR(H604)),VLOOKUP(MONTH(H604),index!$D$2:$G$13,3,0),DAY(H604)),
IF(E604="halfyearly",DATE(IF(MONTH(H604)&gt;=7,YEAR(H604)+1,YEAR(H604)),VLOOKUP(MONTH(H604),index!$D$2:$G$13,4,0),DAY(H604)),
DATE(YEAR(H604)+1,MONTH(H604),DAY(H604)))))-H604))+H604)</f>
        <v/>
      </c>
      <c r="J604" s="9" t="str">
        <f t="shared" si="76"/>
        <v/>
      </c>
      <c r="K604" s="11" t="str">
        <f t="shared" si="77"/>
        <v/>
      </c>
      <c r="L604" s="11" t="str">
        <f t="shared" si="78"/>
        <v/>
      </c>
      <c r="M604" s="11" t="str">
        <f>IF(A604="","",VLOOKUP(E604,index!$A$1:$B$6,2,0)*K604*G604)</f>
        <v/>
      </c>
      <c r="N604" s="11" t="str">
        <f>IF(A604="","",-PMT(G604*VLOOKUP(E604,index!$A$1:$B$6,2,0),C604,F604,0,0))</f>
        <v/>
      </c>
      <c r="O604" s="11" t="str">
        <f t="shared" si="79"/>
        <v/>
      </c>
      <c r="P604" s="11" t="str">
        <f t="shared" si="74"/>
        <v/>
      </c>
      <c r="Q604" s="14"/>
    </row>
    <row r="605" spans="1:17" x14ac:dyDescent="0.25">
      <c r="A605" s="9" t="str">
        <f>IF(A604="","",IF(B604&lt;C604,A604,IF(A604=MAX('entry data'!$B$8:$B$507),"",A604+1)))</f>
        <v/>
      </c>
      <c r="B605" s="9" t="str">
        <f t="shared" si="75"/>
        <v/>
      </c>
      <c r="C605" s="9" t="str">
        <f>IF(ISERROR(VLOOKUP(A605,'entry data'!B:G,6,0)),"",VLOOKUP(A605,'entry data'!B:G,6,0))</f>
        <v/>
      </c>
      <c r="D605" s="9" t="str">
        <f>IF(ISERROR(VLOOKUP(A605,'entry data'!B:C,2,0)),"",VLOOKUP(A605,'entry data'!B:C,2,0))</f>
        <v/>
      </c>
      <c r="E605" s="9" t="str">
        <f>IF(ISERROR(VLOOKUP(A605,'entry data'!B:E,4,0)),"",VLOOKUP(A605,'entry data'!B:E,4,0))</f>
        <v/>
      </c>
      <c r="F605" s="11" t="str">
        <f>IF(A605="","",IF(ISERROR(VLOOKUP(A605,'entry data'!B:F,5,0)),"",VLOOKUP(A605,'entry data'!B:F,5,0)))</f>
        <v/>
      </c>
      <c r="G605" s="12" t="str">
        <f>IF(A605="","",IF(ISERROR(VLOOKUP(A605,'entry data'!B:I,8,0)),"",VLOOKUP(A605,'entry data'!B:I,7,0)))</f>
        <v/>
      </c>
      <c r="H605" s="13" t="str">
        <f>IF(A605="","",IF(B605=1,VLOOKUP(A605,'entry data'!B:D,3,0),I604))</f>
        <v/>
      </c>
      <c r="I605" s="14" t="str">
        <f>IF(A605="","",IF(E605="weekly",7,IF(E605="fortnightly",14,IF(E605="monthly",DATE(IF(MONTH(H605)=12,YEAR(H605)+1,YEAR(H605)),VLOOKUP(MONTH(H605),index!$D$2:$G$13,2,0),DAY(H605)),
IF(E605="quarterly",DATE(IF(MONTH(H605)&gt;=10,YEAR(H605)+1,YEAR(H605)),VLOOKUP(MONTH(H605),index!$D$2:$G$13,3,0),DAY(H605)),
IF(E605="halfyearly",DATE(IF(MONTH(H605)&gt;=7,YEAR(H605)+1,YEAR(H605)),VLOOKUP(MONTH(H605),index!$D$2:$G$13,4,0),DAY(H605)),
DATE(YEAR(H605)+1,MONTH(H605),DAY(H605)))))-H605))+H605)</f>
        <v/>
      </c>
      <c r="J605" s="9" t="str">
        <f t="shared" si="76"/>
        <v/>
      </c>
      <c r="K605" s="11" t="str">
        <f t="shared" si="77"/>
        <v/>
      </c>
      <c r="L605" s="11" t="str">
        <f t="shared" si="78"/>
        <v/>
      </c>
      <c r="M605" s="11" t="str">
        <f>IF(A605="","",VLOOKUP(E605,index!$A$1:$B$6,2,0)*K605*G605)</f>
        <v/>
      </c>
      <c r="N605" s="11" t="str">
        <f>IF(A605="","",-PMT(G605*VLOOKUP(E605,index!$A$1:$B$6,2,0),C605,F605,0,0))</f>
        <v/>
      </c>
      <c r="O605" s="11" t="str">
        <f t="shared" si="79"/>
        <v/>
      </c>
      <c r="P605" s="11" t="str">
        <f t="shared" si="74"/>
        <v/>
      </c>
      <c r="Q605" s="14"/>
    </row>
    <row r="606" spans="1:17" x14ac:dyDescent="0.25">
      <c r="A606" s="9" t="str">
        <f>IF(A605="","",IF(B605&lt;C605,A605,IF(A605=MAX('entry data'!$B$8:$B$507),"",A605+1)))</f>
        <v/>
      </c>
      <c r="B606" s="9" t="str">
        <f t="shared" si="75"/>
        <v/>
      </c>
      <c r="C606" s="9" t="str">
        <f>IF(ISERROR(VLOOKUP(A606,'entry data'!B:G,6,0)),"",VLOOKUP(A606,'entry data'!B:G,6,0))</f>
        <v/>
      </c>
      <c r="D606" s="9" t="str">
        <f>IF(ISERROR(VLOOKUP(A606,'entry data'!B:C,2,0)),"",VLOOKUP(A606,'entry data'!B:C,2,0))</f>
        <v/>
      </c>
      <c r="E606" s="9" t="str">
        <f>IF(ISERROR(VLOOKUP(A606,'entry data'!B:E,4,0)),"",VLOOKUP(A606,'entry data'!B:E,4,0))</f>
        <v/>
      </c>
      <c r="F606" s="11" t="str">
        <f>IF(A606="","",IF(ISERROR(VLOOKUP(A606,'entry data'!B:F,5,0)),"",VLOOKUP(A606,'entry data'!B:F,5,0)))</f>
        <v/>
      </c>
      <c r="G606" s="12" t="str">
        <f>IF(A606="","",IF(ISERROR(VLOOKUP(A606,'entry data'!B:I,8,0)),"",VLOOKUP(A606,'entry data'!B:I,7,0)))</f>
        <v/>
      </c>
      <c r="H606" s="13" t="str">
        <f>IF(A606="","",IF(B606=1,VLOOKUP(A606,'entry data'!B:D,3,0),I605))</f>
        <v/>
      </c>
      <c r="I606" s="14" t="str">
        <f>IF(A606="","",IF(E606="weekly",7,IF(E606="fortnightly",14,IF(E606="monthly",DATE(IF(MONTH(H606)=12,YEAR(H606)+1,YEAR(H606)),VLOOKUP(MONTH(H606),index!$D$2:$G$13,2,0),DAY(H606)),
IF(E606="quarterly",DATE(IF(MONTH(H606)&gt;=10,YEAR(H606)+1,YEAR(H606)),VLOOKUP(MONTH(H606),index!$D$2:$G$13,3,0),DAY(H606)),
IF(E606="halfyearly",DATE(IF(MONTH(H606)&gt;=7,YEAR(H606)+1,YEAR(H606)),VLOOKUP(MONTH(H606),index!$D$2:$G$13,4,0),DAY(H606)),
DATE(YEAR(H606)+1,MONTH(H606),DAY(H606)))))-H606))+H606)</f>
        <v/>
      </c>
      <c r="J606" s="9" t="str">
        <f t="shared" si="76"/>
        <v/>
      </c>
      <c r="K606" s="11" t="str">
        <f t="shared" si="77"/>
        <v/>
      </c>
      <c r="L606" s="11" t="str">
        <f t="shared" si="78"/>
        <v/>
      </c>
      <c r="M606" s="11" t="str">
        <f>IF(A606="","",VLOOKUP(E606,index!$A$1:$B$6,2,0)*K606*G606)</f>
        <v/>
      </c>
      <c r="N606" s="11" t="str">
        <f>IF(A606="","",-PMT(G606*VLOOKUP(E606,index!$A$1:$B$6,2,0),C606,F606,0,0))</f>
        <v/>
      </c>
      <c r="O606" s="11" t="str">
        <f t="shared" si="79"/>
        <v/>
      </c>
      <c r="P606" s="11" t="str">
        <f t="shared" si="74"/>
        <v/>
      </c>
      <c r="Q606" s="14"/>
    </row>
    <row r="607" spans="1:17" x14ac:dyDescent="0.25">
      <c r="A607" s="9" t="str">
        <f>IF(A606="","",IF(B606&lt;C606,A606,IF(A606=MAX('entry data'!$B$8:$B$507),"",A606+1)))</f>
        <v/>
      </c>
      <c r="B607" s="9" t="str">
        <f t="shared" si="75"/>
        <v/>
      </c>
      <c r="C607" s="9" t="str">
        <f>IF(ISERROR(VLOOKUP(A607,'entry data'!B:G,6,0)),"",VLOOKUP(A607,'entry data'!B:G,6,0))</f>
        <v/>
      </c>
      <c r="D607" s="9" t="str">
        <f>IF(ISERROR(VLOOKUP(A607,'entry data'!B:C,2,0)),"",VLOOKUP(A607,'entry data'!B:C,2,0))</f>
        <v/>
      </c>
      <c r="E607" s="9" t="str">
        <f>IF(ISERROR(VLOOKUP(A607,'entry data'!B:E,4,0)),"",VLOOKUP(A607,'entry data'!B:E,4,0))</f>
        <v/>
      </c>
      <c r="F607" s="11" t="str">
        <f>IF(A607="","",IF(ISERROR(VLOOKUP(A607,'entry data'!B:F,5,0)),"",VLOOKUP(A607,'entry data'!B:F,5,0)))</f>
        <v/>
      </c>
      <c r="G607" s="12" t="str">
        <f>IF(A607="","",IF(ISERROR(VLOOKUP(A607,'entry data'!B:I,8,0)),"",VLOOKUP(A607,'entry data'!B:I,7,0)))</f>
        <v/>
      </c>
      <c r="H607" s="13" t="str">
        <f>IF(A607="","",IF(B607=1,VLOOKUP(A607,'entry data'!B:D,3,0),I606))</f>
        <v/>
      </c>
      <c r="I607" s="14" t="str">
        <f>IF(A607="","",IF(E607="weekly",7,IF(E607="fortnightly",14,IF(E607="monthly",DATE(IF(MONTH(H607)=12,YEAR(H607)+1,YEAR(H607)),VLOOKUP(MONTH(H607),index!$D$2:$G$13,2,0),DAY(H607)),
IF(E607="quarterly",DATE(IF(MONTH(H607)&gt;=10,YEAR(H607)+1,YEAR(H607)),VLOOKUP(MONTH(H607),index!$D$2:$G$13,3,0),DAY(H607)),
IF(E607="halfyearly",DATE(IF(MONTH(H607)&gt;=7,YEAR(H607)+1,YEAR(H607)),VLOOKUP(MONTH(H607),index!$D$2:$G$13,4,0),DAY(H607)),
DATE(YEAR(H607)+1,MONTH(H607),DAY(H607)))))-H607))+H607)</f>
        <v/>
      </c>
      <c r="J607" s="9" t="str">
        <f t="shared" si="76"/>
        <v/>
      </c>
      <c r="K607" s="11" t="str">
        <f t="shared" si="77"/>
        <v/>
      </c>
      <c r="L607" s="11" t="str">
        <f t="shared" si="78"/>
        <v/>
      </c>
      <c r="M607" s="11" t="str">
        <f>IF(A607="","",VLOOKUP(E607,index!$A$1:$B$6,2,0)*K607*G607)</f>
        <v/>
      </c>
      <c r="N607" s="11" t="str">
        <f>IF(A607="","",-PMT(G607*VLOOKUP(E607,index!$A$1:$B$6,2,0),C607,F607,0,0))</f>
        <v/>
      </c>
      <c r="O607" s="11" t="str">
        <f t="shared" si="79"/>
        <v/>
      </c>
      <c r="P607" s="11" t="str">
        <f t="shared" si="74"/>
        <v/>
      </c>
      <c r="Q607" s="14"/>
    </row>
    <row r="608" spans="1:17" x14ac:dyDescent="0.25">
      <c r="A608" s="9" t="str">
        <f>IF(A607="","",IF(B607&lt;C607,A607,IF(A607=MAX('entry data'!$B$8:$B$507),"",A607+1)))</f>
        <v/>
      </c>
      <c r="B608" s="9" t="str">
        <f t="shared" si="75"/>
        <v/>
      </c>
      <c r="C608" s="9" t="str">
        <f>IF(ISERROR(VLOOKUP(A608,'entry data'!B:G,6,0)),"",VLOOKUP(A608,'entry data'!B:G,6,0))</f>
        <v/>
      </c>
      <c r="D608" s="9" t="str">
        <f>IF(ISERROR(VLOOKUP(A608,'entry data'!B:C,2,0)),"",VLOOKUP(A608,'entry data'!B:C,2,0))</f>
        <v/>
      </c>
      <c r="E608" s="9" t="str">
        <f>IF(ISERROR(VLOOKUP(A608,'entry data'!B:E,4,0)),"",VLOOKUP(A608,'entry data'!B:E,4,0))</f>
        <v/>
      </c>
      <c r="F608" s="11" t="str">
        <f>IF(A608="","",IF(ISERROR(VLOOKUP(A608,'entry data'!B:F,5,0)),"",VLOOKUP(A608,'entry data'!B:F,5,0)))</f>
        <v/>
      </c>
      <c r="G608" s="12" t="str">
        <f>IF(A608="","",IF(ISERROR(VLOOKUP(A608,'entry data'!B:I,8,0)),"",VLOOKUP(A608,'entry data'!B:I,7,0)))</f>
        <v/>
      </c>
      <c r="H608" s="13" t="str">
        <f>IF(A608="","",IF(B608=1,VLOOKUP(A608,'entry data'!B:D,3,0),I607))</f>
        <v/>
      </c>
      <c r="I608" s="14" t="str">
        <f>IF(A608="","",IF(E608="weekly",7,IF(E608="fortnightly",14,IF(E608="monthly",DATE(IF(MONTH(H608)=12,YEAR(H608)+1,YEAR(H608)),VLOOKUP(MONTH(H608),index!$D$2:$G$13,2,0),DAY(H608)),
IF(E608="quarterly",DATE(IF(MONTH(H608)&gt;=10,YEAR(H608)+1,YEAR(H608)),VLOOKUP(MONTH(H608),index!$D$2:$G$13,3,0),DAY(H608)),
IF(E608="halfyearly",DATE(IF(MONTH(H608)&gt;=7,YEAR(H608)+1,YEAR(H608)),VLOOKUP(MONTH(H608),index!$D$2:$G$13,4,0),DAY(H608)),
DATE(YEAR(H608)+1,MONTH(H608),DAY(H608)))))-H608))+H608)</f>
        <v/>
      </c>
      <c r="J608" s="9" t="str">
        <f t="shared" si="76"/>
        <v/>
      </c>
      <c r="K608" s="11" t="str">
        <f t="shared" si="77"/>
        <v/>
      </c>
      <c r="L608" s="11" t="str">
        <f t="shared" si="78"/>
        <v/>
      </c>
      <c r="M608" s="11" t="str">
        <f>IF(A608="","",VLOOKUP(E608,index!$A$1:$B$6,2,0)*K608*G608)</f>
        <v/>
      </c>
      <c r="N608" s="11" t="str">
        <f>IF(A608="","",-PMT(G608*VLOOKUP(E608,index!$A$1:$B$6,2,0),C608,F608,0,0))</f>
        <v/>
      </c>
      <c r="O608" s="11" t="str">
        <f t="shared" si="79"/>
        <v/>
      </c>
      <c r="P608" s="11" t="str">
        <f t="shared" si="74"/>
        <v/>
      </c>
      <c r="Q608" s="14"/>
    </row>
    <row r="609" spans="1:17" x14ac:dyDescent="0.25">
      <c r="A609" s="9" t="str">
        <f>IF(A608="","",IF(B608&lt;C608,A608,IF(A608=MAX('entry data'!$B$8:$B$507),"",A608+1)))</f>
        <v/>
      </c>
      <c r="B609" s="9" t="str">
        <f t="shared" si="75"/>
        <v/>
      </c>
      <c r="C609" s="9" t="str">
        <f>IF(ISERROR(VLOOKUP(A609,'entry data'!B:G,6,0)),"",VLOOKUP(A609,'entry data'!B:G,6,0))</f>
        <v/>
      </c>
      <c r="D609" s="9" t="str">
        <f>IF(ISERROR(VLOOKUP(A609,'entry data'!B:C,2,0)),"",VLOOKUP(A609,'entry data'!B:C,2,0))</f>
        <v/>
      </c>
      <c r="E609" s="9" t="str">
        <f>IF(ISERROR(VLOOKUP(A609,'entry data'!B:E,4,0)),"",VLOOKUP(A609,'entry data'!B:E,4,0))</f>
        <v/>
      </c>
      <c r="F609" s="11" t="str">
        <f>IF(A609="","",IF(ISERROR(VLOOKUP(A609,'entry data'!B:F,5,0)),"",VLOOKUP(A609,'entry data'!B:F,5,0)))</f>
        <v/>
      </c>
      <c r="G609" s="12" t="str">
        <f>IF(A609="","",IF(ISERROR(VLOOKUP(A609,'entry data'!B:I,8,0)),"",VLOOKUP(A609,'entry data'!B:I,7,0)))</f>
        <v/>
      </c>
      <c r="H609" s="13" t="str">
        <f>IF(A609="","",IF(B609=1,VLOOKUP(A609,'entry data'!B:D,3,0),I608))</f>
        <v/>
      </c>
      <c r="I609" s="14" t="str">
        <f>IF(A609="","",IF(E609="weekly",7,IF(E609="fortnightly",14,IF(E609="monthly",DATE(IF(MONTH(H609)=12,YEAR(H609)+1,YEAR(H609)),VLOOKUP(MONTH(H609),index!$D$2:$G$13,2,0),DAY(H609)),
IF(E609="quarterly",DATE(IF(MONTH(H609)&gt;=10,YEAR(H609)+1,YEAR(H609)),VLOOKUP(MONTH(H609),index!$D$2:$G$13,3,0),DAY(H609)),
IF(E609="halfyearly",DATE(IF(MONTH(H609)&gt;=7,YEAR(H609)+1,YEAR(H609)),VLOOKUP(MONTH(H609),index!$D$2:$G$13,4,0),DAY(H609)),
DATE(YEAR(H609)+1,MONTH(H609),DAY(H609)))))-H609))+H609)</f>
        <v/>
      </c>
      <c r="J609" s="9" t="str">
        <f t="shared" si="76"/>
        <v/>
      </c>
      <c r="K609" s="11" t="str">
        <f t="shared" si="77"/>
        <v/>
      </c>
      <c r="L609" s="11" t="str">
        <f t="shared" si="78"/>
        <v/>
      </c>
      <c r="M609" s="11" t="str">
        <f>IF(A609="","",VLOOKUP(E609,index!$A$1:$B$6,2,0)*K609*G609)</f>
        <v/>
      </c>
      <c r="N609" s="11" t="str">
        <f>IF(A609="","",-PMT(G609*VLOOKUP(E609,index!$A$1:$B$6,2,0),C609,F609,0,0))</f>
        <v/>
      </c>
      <c r="O609" s="11" t="str">
        <f t="shared" si="79"/>
        <v/>
      </c>
      <c r="P609" s="11" t="str">
        <f t="shared" si="74"/>
        <v/>
      </c>
      <c r="Q609" s="14"/>
    </row>
    <row r="610" spans="1:17" x14ac:dyDescent="0.25">
      <c r="A610" s="9" t="str">
        <f>IF(A609="","",IF(B609&lt;C609,A609,IF(A609=MAX('entry data'!$B$8:$B$507),"",A609+1)))</f>
        <v/>
      </c>
      <c r="B610" s="9" t="str">
        <f t="shared" si="75"/>
        <v/>
      </c>
      <c r="C610" s="9" t="str">
        <f>IF(ISERROR(VLOOKUP(A610,'entry data'!B:G,6,0)),"",VLOOKUP(A610,'entry data'!B:G,6,0))</f>
        <v/>
      </c>
      <c r="D610" s="9" t="str">
        <f>IF(ISERROR(VLOOKUP(A610,'entry data'!B:C,2,0)),"",VLOOKUP(A610,'entry data'!B:C,2,0))</f>
        <v/>
      </c>
      <c r="E610" s="9" t="str">
        <f>IF(ISERROR(VLOOKUP(A610,'entry data'!B:E,4,0)),"",VLOOKUP(A610,'entry data'!B:E,4,0))</f>
        <v/>
      </c>
      <c r="F610" s="11" t="str">
        <f>IF(A610="","",IF(ISERROR(VLOOKUP(A610,'entry data'!B:F,5,0)),"",VLOOKUP(A610,'entry data'!B:F,5,0)))</f>
        <v/>
      </c>
      <c r="G610" s="12" t="str">
        <f>IF(A610="","",IF(ISERROR(VLOOKUP(A610,'entry data'!B:I,8,0)),"",VLOOKUP(A610,'entry data'!B:I,7,0)))</f>
        <v/>
      </c>
      <c r="H610" s="13" t="str">
        <f>IF(A610="","",IF(B610=1,VLOOKUP(A610,'entry data'!B:D,3,0),I609))</f>
        <v/>
      </c>
      <c r="I610" s="14" t="str">
        <f>IF(A610="","",IF(E610="weekly",7,IF(E610="fortnightly",14,IF(E610="monthly",DATE(IF(MONTH(H610)=12,YEAR(H610)+1,YEAR(H610)),VLOOKUP(MONTH(H610),index!$D$2:$G$13,2,0),DAY(H610)),
IF(E610="quarterly",DATE(IF(MONTH(H610)&gt;=10,YEAR(H610)+1,YEAR(H610)),VLOOKUP(MONTH(H610),index!$D$2:$G$13,3,0),DAY(H610)),
IF(E610="halfyearly",DATE(IF(MONTH(H610)&gt;=7,YEAR(H610)+1,YEAR(H610)),VLOOKUP(MONTH(H610),index!$D$2:$G$13,4,0),DAY(H610)),
DATE(YEAR(H610)+1,MONTH(H610),DAY(H610)))))-H610))+H610)</f>
        <v/>
      </c>
      <c r="J610" s="9" t="str">
        <f t="shared" si="76"/>
        <v/>
      </c>
      <c r="K610" s="11" t="str">
        <f t="shared" si="77"/>
        <v/>
      </c>
      <c r="L610" s="11" t="str">
        <f t="shared" si="78"/>
        <v/>
      </c>
      <c r="M610" s="11" t="str">
        <f>IF(A610="","",VLOOKUP(E610,index!$A$1:$B$6,2,0)*K610*G610)</f>
        <v/>
      </c>
      <c r="N610" s="11" t="str">
        <f>IF(A610="","",-PMT(G610*VLOOKUP(E610,index!$A$1:$B$6,2,0),C610,F610,0,0))</f>
        <v/>
      </c>
      <c r="O610" s="11" t="str">
        <f t="shared" si="79"/>
        <v/>
      </c>
      <c r="P610" s="11" t="str">
        <f t="shared" si="74"/>
        <v/>
      </c>
      <c r="Q610" s="14"/>
    </row>
    <row r="611" spans="1:17" x14ac:dyDescent="0.25">
      <c r="A611" s="9" t="str">
        <f>IF(A610="","",IF(B610&lt;C610,A610,IF(A610=MAX('entry data'!$B$8:$B$507),"",A610+1)))</f>
        <v/>
      </c>
      <c r="B611" s="9" t="str">
        <f t="shared" si="75"/>
        <v/>
      </c>
      <c r="C611" s="9" t="str">
        <f>IF(ISERROR(VLOOKUP(A611,'entry data'!B:G,6,0)),"",VLOOKUP(A611,'entry data'!B:G,6,0))</f>
        <v/>
      </c>
      <c r="D611" s="9" t="str">
        <f>IF(ISERROR(VLOOKUP(A611,'entry data'!B:C,2,0)),"",VLOOKUP(A611,'entry data'!B:C,2,0))</f>
        <v/>
      </c>
      <c r="E611" s="9" t="str">
        <f>IF(ISERROR(VLOOKUP(A611,'entry data'!B:E,4,0)),"",VLOOKUP(A611,'entry data'!B:E,4,0))</f>
        <v/>
      </c>
      <c r="F611" s="11" t="str">
        <f>IF(A611="","",IF(ISERROR(VLOOKUP(A611,'entry data'!B:F,5,0)),"",VLOOKUP(A611,'entry data'!B:F,5,0)))</f>
        <v/>
      </c>
      <c r="G611" s="12" t="str">
        <f>IF(A611="","",IF(ISERROR(VLOOKUP(A611,'entry data'!B:I,8,0)),"",VLOOKUP(A611,'entry data'!B:I,7,0)))</f>
        <v/>
      </c>
      <c r="H611" s="13" t="str">
        <f>IF(A611="","",IF(B611=1,VLOOKUP(A611,'entry data'!B:D,3,0),I610))</f>
        <v/>
      </c>
      <c r="I611" s="14" t="str">
        <f>IF(A611="","",IF(E611="weekly",7,IF(E611="fortnightly",14,IF(E611="monthly",DATE(IF(MONTH(H611)=12,YEAR(H611)+1,YEAR(H611)),VLOOKUP(MONTH(H611),index!$D$2:$G$13,2,0),DAY(H611)),
IF(E611="quarterly",DATE(IF(MONTH(H611)&gt;=10,YEAR(H611)+1,YEAR(H611)),VLOOKUP(MONTH(H611),index!$D$2:$G$13,3,0),DAY(H611)),
IF(E611="halfyearly",DATE(IF(MONTH(H611)&gt;=7,YEAR(H611)+1,YEAR(H611)),VLOOKUP(MONTH(H611),index!$D$2:$G$13,4,0),DAY(H611)),
DATE(YEAR(H611)+1,MONTH(H611),DAY(H611)))))-H611))+H611)</f>
        <v/>
      </c>
      <c r="J611" s="9" t="str">
        <f t="shared" si="76"/>
        <v/>
      </c>
      <c r="K611" s="11" t="str">
        <f t="shared" si="77"/>
        <v/>
      </c>
      <c r="L611" s="11" t="str">
        <f t="shared" si="78"/>
        <v/>
      </c>
      <c r="M611" s="11" t="str">
        <f>IF(A611="","",VLOOKUP(E611,index!$A$1:$B$6,2,0)*K611*G611)</f>
        <v/>
      </c>
      <c r="N611" s="11" t="str">
        <f>IF(A611="","",-PMT(G611*VLOOKUP(E611,index!$A$1:$B$6,2,0),C611,F611,0,0))</f>
        <v/>
      </c>
      <c r="O611" s="11" t="str">
        <f t="shared" si="79"/>
        <v/>
      </c>
      <c r="P611" s="11" t="str">
        <f t="shared" si="74"/>
        <v/>
      </c>
      <c r="Q611" s="14"/>
    </row>
    <row r="612" spans="1:17" x14ac:dyDescent="0.25">
      <c r="A612" s="9" t="str">
        <f>IF(A611="","",IF(B611&lt;C611,A611,IF(A611=MAX('entry data'!$B$8:$B$507),"",A611+1)))</f>
        <v/>
      </c>
      <c r="B612" s="9" t="str">
        <f t="shared" si="75"/>
        <v/>
      </c>
      <c r="C612" s="9" t="str">
        <f>IF(ISERROR(VLOOKUP(A612,'entry data'!B:G,6,0)),"",VLOOKUP(A612,'entry data'!B:G,6,0))</f>
        <v/>
      </c>
      <c r="D612" s="9" t="str">
        <f>IF(ISERROR(VLOOKUP(A612,'entry data'!B:C,2,0)),"",VLOOKUP(A612,'entry data'!B:C,2,0))</f>
        <v/>
      </c>
      <c r="E612" s="9" t="str">
        <f>IF(ISERROR(VLOOKUP(A612,'entry data'!B:E,4,0)),"",VLOOKUP(A612,'entry data'!B:E,4,0))</f>
        <v/>
      </c>
      <c r="F612" s="11" t="str">
        <f>IF(A612="","",IF(ISERROR(VLOOKUP(A612,'entry data'!B:F,5,0)),"",VLOOKUP(A612,'entry data'!B:F,5,0)))</f>
        <v/>
      </c>
      <c r="G612" s="12" t="str">
        <f>IF(A612="","",IF(ISERROR(VLOOKUP(A612,'entry data'!B:I,8,0)),"",VLOOKUP(A612,'entry data'!B:I,7,0)))</f>
        <v/>
      </c>
      <c r="H612" s="13" t="str">
        <f>IF(A612="","",IF(B612=1,VLOOKUP(A612,'entry data'!B:D,3,0),I611))</f>
        <v/>
      </c>
      <c r="I612" s="14" t="str">
        <f>IF(A612="","",IF(E612="weekly",7,IF(E612="fortnightly",14,IF(E612="monthly",DATE(IF(MONTH(H612)=12,YEAR(H612)+1,YEAR(H612)),VLOOKUP(MONTH(H612),index!$D$2:$G$13,2,0),DAY(H612)),
IF(E612="quarterly",DATE(IF(MONTH(H612)&gt;=10,YEAR(H612)+1,YEAR(H612)),VLOOKUP(MONTH(H612),index!$D$2:$G$13,3,0),DAY(H612)),
IF(E612="halfyearly",DATE(IF(MONTH(H612)&gt;=7,YEAR(H612)+1,YEAR(H612)),VLOOKUP(MONTH(H612),index!$D$2:$G$13,4,0),DAY(H612)),
DATE(YEAR(H612)+1,MONTH(H612),DAY(H612)))))-H612))+H612)</f>
        <v/>
      </c>
      <c r="J612" s="9" t="str">
        <f t="shared" si="76"/>
        <v/>
      </c>
      <c r="K612" s="11" t="str">
        <f t="shared" si="77"/>
        <v/>
      </c>
      <c r="L612" s="11" t="str">
        <f t="shared" si="78"/>
        <v/>
      </c>
      <c r="M612" s="11" t="str">
        <f>IF(A612="","",VLOOKUP(E612,index!$A$1:$B$6,2,0)*K612*G612)</f>
        <v/>
      </c>
      <c r="N612" s="11" t="str">
        <f>IF(A612="","",-PMT(G612*VLOOKUP(E612,index!$A$1:$B$6,2,0),C612,F612,0,0))</f>
        <v/>
      </c>
      <c r="O612" s="11" t="str">
        <f t="shared" si="79"/>
        <v/>
      </c>
      <c r="P612" s="11" t="str">
        <f t="shared" si="74"/>
        <v/>
      </c>
      <c r="Q612" s="14"/>
    </row>
    <row r="613" spans="1:17" x14ac:dyDescent="0.25">
      <c r="A613" s="9" t="str">
        <f>IF(A612="","",IF(B612&lt;C612,A612,IF(A612=MAX('entry data'!$B$8:$B$507),"",A612+1)))</f>
        <v/>
      </c>
      <c r="B613" s="9" t="str">
        <f t="shared" si="75"/>
        <v/>
      </c>
      <c r="C613" s="9" t="str">
        <f>IF(ISERROR(VLOOKUP(A613,'entry data'!B:G,6,0)),"",VLOOKUP(A613,'entry data'!B:G,6,0))</f>
        <v/>
      </c>
      <c r="D613" s="9" t="str">
        <f>IF(ISERROR(VLOOKUP(A613,'entry data'!B:C,2,0)),"",VLOOKUP(A613,'entry data'!B:C,2,0))</f>
        <v/>
      </c>
      <c r="E613" s="9" t="str">
        <f>IF(ISERROR(VLOOKUP(A613,'entry data'!B:E,4,0)),"",VLOOKUP(A613,'entry data'!B:E,4,0))</f>
        <v/>
      </c>
      <c r="F613" s="11" t="str">
        <f>IF(A613="","",IF(ISERROR(VLOOKUP(A613,'entry data'!B:F,5,0)),"",VLOOKUP(A613,'entry data'!B:F,5,0)))</f>
        <v/>
      </c>
      <c r="G613" s="12" t="str">
        <f>IF(A613="","",IF(ISERROR(VLOOKUP(A613,'entry data'!B:I,8,0)),"",VLOOKUP(A613,'entry data'!B:I,7,0)))</f>
        <v/>
      </c>
      <c r="H613" s="13" t="str">
        <f>IF(A613="","",IF(B613=1,VLOOKUP(A613,'entry data'!B:D,3,0),I612))</f>
        <v/>
      </c>
      <c r="I613" s="14" t="str">
        <f>IF(A613="","",IF(E613="weekly",7,IF(E613="fortnightly",14,IF(E613="monthly",DATE(IF(MONTH(H613)=12,YEAR(H613)+1,YEAR(H613)),VLOOKUP(MONTH(H613),index!$D$2:$G$13,2,0),DAY(H613)),
IF(E613="quarterly",DATE(IF(MONTH(H613)&gt;=10,YEAR(H613)+1,YEAR(H613)),VLOOKUP(MONTH(H613),index!$D$2:$G$13,3,0),DAY(H613)),
IF(E613="halfyearly",DATE(IF(MONTH(H613)&gt;=7,YEAR(H613)+1,YEAR(H613)),VLOOKUP(MONTH(H613),index!$D$2:$G$13,4,0),DAY(H613)),
DATE(YEAR(H613)+1,MONTH(H613),DAY(H613)))))-H613))+H613)</f>
        <v/>
      </c>
      <c r="J613" s="9" t="str">
        <f t="shared" si="76"/>
        <v/>
      </c>
      <c r="K613" s="11" t="str">
        <f t="shared" si="77"/>
        <v/>
      </c>
      <c r="L613" s="11" t="str">
        <f t="shared" si="78"/>
        <v/>
      </c>
      <c r="M613" s="11" t="str">
        <f>IF(A613="","",VLOOKUP(E613,index!$A$1:$B$6,2,0)*K613*G613)</f>
        <v/>
      </c>
      <c r="N613" s="11" t="str">
        <f>IF(A613="","",-PMT(G613*VLOOKUP(E613,index!$A$1:$B$6,2,0),C613,F613,0,0))</f>
        <v/>
      </c>
      <c r="O613" s="11" t="str">
        <f t="shared" si="79"/>
        <v/>
      </c>
      <c r="P613" s="11" t="str">
        <f t="shared" si="74"/>
        <v/>
      </c>
      <c r="Q613" s="14"/>
    </row>
    <row r="614" spans="1:17" x14ac:dyDescent="0.25">
      <c r="A614" s="9" t="str">
        <f>IF(A613="","",IF(B613&lt;C613,A613,IF(A613=MAX('entry data'!$B$8:$B$507),"",A613+1)))</f>
        <v/>
      </c>
      <c r="B614" s="9" t="str">
        <f t="shared" si="75"/>
        <v/>
      </c>
      <c r="C614" s="9" t="str">
        <f>IF(ISERROR(VLOOKUP(A614,'entry data'!B:G,6,0)),"",VLOOKUP(A614,'entry data'!B:G,6,0))</f>
        <v/>
      </c>
      <c r="D614" s="9" t="str">
        <f>IF(ISERROR(VLOOKUP(A614,'entry data'!B:C,2,0)),"",VLOOKUP(A614,'entry data'!B:C,2,0))</f>
        <v/>
      </c>
      <c r="E614" s="9" t="str">
        <f>IF(ISERROR(VLOOKUP(A614,'entry data'!B:E,4,0)),"",VLOOKUP(A614,'entry data'!B:E,4,0))</f>
        <v/>
      </c>
      <c r="F614" s="11" t="str">
        <f>IF(A614="","",IF(ISERROR(VLOOKUP(A614,'entry data'!B:F,5,0)),"",VLOOKUP(A614,'entry data'!B:F,5,0)))</f>
        <v/>
      </c>
      <c r="G614" s="12" t="str">
        <f>IF(A614="","",IF(ISERROR(VLOOKUP(A614,'entry data'!B:I,8,0)),"",VLOOKUP(A614,'entry data'!B:I,7,0)))</f>
        <v/>
      </c>
      <c r="H614" s="13" t="str">
        <f>IF(A614="","",IF(B614=1,VLOOKUP(A614,'entry data'!B:D,3,0),I613))</f>
        <v/>
      </c>
      <c r="I614" s="14" t="str">
        <f>IF(A614="","",IF(E614="weekly",7,IF(E614="fortnightly",14,IF(E614="monthly",DATE(IF(MONTH(H614)=12,YEAR(H614)+1,YEAR(H614)),VLOOKUP(MONTH(H614),index!$D$2:$G$13,2,0),DAY(H614)),
IF(E614="quarterly",DATE(IF(MONTH(H614)&gt;=10,YEAR(H614)+1,YEAR(H614)),VLOOKUP(MONTH(H614),index!$D$2:$G$13,3,0),DAY(H614)),
IF(E614="halfyearly",DATE(IF(MONTH(H614)&gt;=7,YEAR(H614)+1,YEAR(H614)),VLOOKUP(MONTH(H614),index!$D$2:$G$13,4,0),DAY(H614)),
DATE(YEAR(H614)+1,MONTH(H614),DAY(H614)))))-H614))+H614)</f>
        <v/>
      </c>
      <c r="J614" s="9" t="str">
        <f t="shared" si="76"/>
        <v/>
      </c>
      <c r="K614" s="11" t="str">
        <f t="shared" si="77"/>
        <v/>
      </c>
      <c r="L614" s="11" t="str">
        <f t="shared" si="78"/>
        <v/>
      </c>
      <c r="M614" s="11" t="str">
        <f>IF(A614="","",VLOOKUP(E614,index!$A$1:$B$6,2,0)*K614*G614)</f>
        <v/>
      </c>
      <c r="N614" s="11" t="str">
        <f>IF(A614="","",-PMT(G614*VLOOKUP(E614,index!$A$1:$B$6,2,0),C614,F614,0,0))</f>
        <v/>
      </c>
      <c r="O614" s="11" t="str">
        <f t="shared" si="79"/>
        <v/>
      </c>
      <c r="P614" s="11" t="str">
        <f t="shared" si="74"/>
        <v/>
      </c>
      <c r="Q614" s="14"/>
    </row>
    <row r="615" spans="1:17" x14ac:dyDescent="0.25">
      <c r="A615" s="9" t="str">
        <f>IF(A614="","",IF(B614&lt;C614,A614,IF(A614=MAX('entry data'!$B$8:$B$507),"",A614+1)))</f>
        <v/>
      </c>
      <c r="B615" s="9" t="str">
        <f t="shared" si="75"/>
        <v/>
      </c>
      <c r="C615" s="9" t="str">
        <f>IF(ISERROR(VLOOKUP(A615,'entry data'!B:G,6,0)),"",VLOOKUP(A615,'entry data'!B:G,6,0))</f>
        <v/>
      </c>
      <c r="D615" s="9" t="str">
        <f>IF(ISERROR(VLOOKUP(A615,'entry data'!B:C,2,0)),"",VLOOKUP(A615,'entry data'!B:C,2,0))</f>
        <v/>
      </c>
      <c r="E615" s="9" t="str">
        <f>IF(ISERROR(VLOOKUP(A615,'entry data'!B:E,4,0)),"",VLOOKUP(A615,'entry data'!B:E,4,0))</f>
        <v/>
      </c>
      <c r="F615" s="11" t="str">
        <f>IF(A615="","",IF(ISERROR(VLOOKUP(A615,'entry data'!B:F,5,0)),"",VLOOKUP(A615,'entry data'!B:F,5,0)))</f>
        <v/>
      </c>
      <c r="G615" s="12" t="str">
        <f>IF(A615="","",IF(ISERROR(VLOOKUP(A615,'entry data'!B:I,8,0)),"",VLOOKUP(A615,'entry data'!B:I,7,0)))</f>
        <v/>
      </c>
      <c r="H615" s="13" t="str">
        <f>IF(A615="","",IF(B615=1,VLOOKUP(A615,'entry data'!B:D,3,0),I614))</f>
        <v/>
      </c>
      <c r="I615" s="14" t="str">
        <f>IF(A615="","",IF(E615="weekly",7,IF(E615="fortnightly",14,IF(E615="monthly",DATE(IF(MONTH(H615)=12,YEAR(H615)+1,YEAR(H615)),VLOOKUP(MONTH(H615),index!$D$2:$G$13,2,0),DAY(H615)),
IF(E615="quarterly",DATE(IF(MONTH(H615)&gt;=10,YEAR(H615)+1,YEAR(H615)),VLOOKUP(MONTH(H615),index!$D$2:$G$13,3,0),DAY(H615)),
IF(E615="halfyearly",DATE(IF(MONTH(H615)&gt;=7,YEAR(H615)+1,YEAR(H615)),VLOOKUP(MONTH(H615),index!$D$2:$G$13,4,0),DAY(H615)),
DATE(YEAR(H615)+1,MONTH(H615),DAY(H615)))))-H615))+H615)</f>
        <v/>
      </c>
      <c r="J615" s="9" t="str">
        <f t="shared" si="76"/>
        <v/>
      </c>
      <c r="K615" s="11" t="str">
        <f t="shared" si="77"/>
        <v/>
      </c>
      <c r="L615" s="11" t="str">
        <f t="shared" si="78"/>
        <v/>
      </c>
      <c r="M615" s="11" t="str">
        <f>IF(A615="","",VLOOKUP(E615,index!$A$1:$B$6,2,0)*K615*G615)</f>
        <v/>
      </c>
      <c r="N615" s="11" t="str">
        <f>IF(A615="","",-PMT(G615*VLOOKUP(E615,index!$A$1:$B$6,2,0),C615,F615,0,0))</f>
        <v/>
      </c>
      <c r="O615" s="11" t="str">
        <f t="shared" si="79"/>
        <v/>
      </c>
      <c r="P615" s="11" t="str">
        <f t="shared" si="74"/>
        <v/>
      </c>
      <c r="Q615" s="14"/>
    </row>
    <row r="616" spans="1:17" x14ac:dyDescent="0.25">
      <c r="A616" s="9" t="str">
        <f>IF(A615="","",IF(B615&lt;C615,A615,IF(A615=MAX('entry data'!$B$8:$B$507),"",A615+1)))</f>
        <v/>
      </c>
      <c r="B616" s="9" t="str">
        <f t="shared" si="75"/>
        <v/>
      </c>
      <c r="C616" s="9" t="str">
        <f>IF(ISERROR(VLOOKUP(A616,'entry data'!B:G,6,0)),"",VLOOKUP(A616,'entry data'!B:G,6,0))</f>
        <v/>
      </c>
      <c r="D616" s="9" t="str">
        <f>IF(ISERROR(VLOOKUP(A616,'entry data'!B:C,2,0)),"",VLOOKUP(A616,'entry data'!B:C,2,0))</f>
        <v/>
      </c>
      <c r="E616" s="9" t="str">
        <f>IF(ISERROR(VLOOKUP(A616,'entry data'!B:E,4,0)),"",VLOOKUP(A616,'entry data'!B:E,4,0))</f>
        <v/>
      </c>
      <c r="F616" s="11" t="str">
        <f>IF(A616="","",IF(ISERROR(VLOOKUP(A616,'entry data'!B:F,5,0)),"",VLOOKUP(A616,'entry data'!B:F,5,0)))</f>
        <v/>
      </c>
      <c r="G616" s="12" t="str">
        <f>IF(A616="","",IF(ISERROR(VLOOKUP(A616,'entry data'!B:I,8,0)),"",VLOOKUP(A616,'entry data'!B:I,7,0)))</f>
        <v/>
      </c>
      <c r="H616" s="13" t="str">
        <f>IF(A616="","",IF(B616=1,VLOOKUP(A616,'entry data'!B:D,3,0),I615))</f>
        <v/>
      </c>
      <c r="I616" s="14" t="str">
        <f>IF(A616="","",IF(E616="weekly",7,IF(E616="fortnightly",14,IF(E616="monthly",DATE(IF(MONTH(H616)=12,YEAR(H616)+1,YEAR(H616)),VLOOKUP(MONTH(H616),index!$D$2:$G$13,2,0),DAY(H616)),
IF(E616="quarterly",DATE(IF(MONTH(H616)&gt;=10,YEAR(H616)+1,YEAR(H616)),VLOOKUP(MONTH(H616),index!$D$2:$G$13,3,0),DAY(H616)),
IF(E616="halfyearly",DATE(IF(MONTH(H616)&gt;=7,YEAR(H616)+1,YEAR(H616)),VLOOKUP(MONTH(H616),index!$D$2:$G$13,4,0),DAY(H616)),
DATE(YEAR(H616)+1,MONTH(H616),DAY(H616)))))-H616))+H616)</f>
        <v/>
      </c>
      <c r="J616" s="9" t="str">
        <f t="shared" si="76"/>
        <v/>
      </c>
      <c r="K616" s="11" t="str">
        <f t="shared" si="77"/>
        <v/>
      </c>
      <c r="L616" s="11" t="str">
        <f t="shared" si="78"/>
        <v/>
      </c>
      <c r="M616" s="11" t="str">
        <f>IF(A616="","",VLOOKUP(E616,index!$A$1:$B$6,2,0)*K616*G616)</f>
        <v/>
      </c>
      <c r="N616" s="11" t="str">
        <f>IF(A616="","",-PMT(G616*VLOOKUP(E616,index!$A$1:$B$6,2,0),C616,F616,0,0))</f>
        <v/>
      </c>
      <c r="O616" s="11" t="str">
        <f t="shared" si="79"/>
        <v/>
      </c>
      <c r="P616" s="11" t="str">
        <f t="shared" si="74"/>
        <v/>
      </c>
      <c r="Q616" s="14"/>
    </row>
    <row r="617" spans="1:17" x14ac:dyDescent="0.25">
      <c r="A617" s="9" t="str">
        <f>IF(A616="","",IF(B616&lt;C616,A616,IF(A616=MAX('entry data'!$B$8:$B$507),"",A616+1)))</f>
        <v/>
      </c>
      <c r="B617" s="9" t="str">
        <f t="shared" si="75"/>
        <v/>
      </c>
      <c r="C617" s="9" t="str">
        <f>IF(ISERROR(VLOOKUP(A617,'entry data'!B:G,6,0)),"",VLOOKUP(A617,'entry data'!B:G,6,0))</f>
        <v/>
      </c>
      <c r="D617" s="9" t="str">
        <f>IF(ISERROR(VLOOKUP(A617,'entry data'!B:C,2,0)),"",VLOOKUP(A617,'entry data'!B:C,2,0))</f>
        <v/>
      </c>
      <c r="E617" s="9" t="str">
        <f>IF(ISERROR(VLOOKUP(A617,'entry data'!B:E,4,0)),"",VLOOKUP(A617,'entry data'!B:E,4,0))</f>
        <v/>
      </c>
      <c r="F617" s="11" t="str">
        <f>IF(A617="","",IF(ISERROR(VLOOKUP(A617,'entry data'!B:F,5,0)),"",VLOOKUP(A617,'entry data'!B:F,5,0)))</f>
        <v/>
      </c>
      <c r="G617" s="12" t="str">
        <f>IF(A617="","",IF(ISERROR(VLOOKUP(A617,'entry data'!B:I,8,0)),"",VLOOKUP(A617,'entry data'!B:I,7,0)))</f>
        <v/>
      </c>
      <c r="H617" s="13" t="str">
        <f>IF(A617="","",IF(B617=1,VLOOKUP(A617,'entry data'!B:D,3,0),I616))</f>
        <v/>
      </c>
      <c r="I617" s="14" t="str">
        <f>IF(A617="","",IF(E617="weekly",7,IF(E617="fortnightly",14,IF(E617="monthly",DATE(IF(MONTH(H617)=12,YEAR(H617)+1,YEAR(H617)),VLOOKUP(MONTH(H617),index!$D$2:$G$13,2,0),DAY(H617)),
IF(E617="quarterly",DATE(IF(MONTH(H617)&gt;=10,YEAR(H617)+1,YEAR(H617)),VLOOKUP(MONTH(H617),index!$D$2:$G$13,3,0),DAY(H617)),
IF(E617="halfyearly",DATE(IF(MONTH(H617)&gt;=7,YEAR(H617)+1,YEAR(H617)),VLOOKUP(MONTH(H617),index!$D$2:$G$13,4,0),DAY(H617)),
DATE(YEAR(H617)+1,MONTH(H617),DAY(H617)))))-H617))+H617)</f>
        <v/>
      </c>
      <c r="J617" s="9" t="str">
        <f t="shared" si="76"/>
        <v/>
      </c>
      <c r="K617" s="11" t="str">
        <f t="shared" si="77"/>
        <v/>
      </c>
      <c r="L617" s="11" t="str">
        <f t="shared" si="78"/>
        <v/>
      </c>
      <c r="M617" s="11" t="str">
        <f>IF(A617="","",VLOOKUP(E617,index!$A$1:$B$6,2,0)*K617*G617)</f>
        <v/>
      </c>
      <c r="N617" s="11" t="str">
        <f>IF(A617="","",-PMT(G617*VLOOKUP(E617,index!$A$1:$B$6,2,0),C617,F617,0,0))</f>
        <v/>
      </c>
      <c r="O617" s="11" t="str">
        <f t="shared" si="79"/>
        <v/>
      </c>
      <c r="P617" s="11" t="str">
        <f t="shared" si="74"/>
        <v/>
      </c>
      <c r="Q617" s="14"/>
    </row>
    <row r="618" spans="1:17" x14ac:dyDescent="0.25">
      <c r="A618" s="9" t="str">
        <f>IF(A617="","",IF(B617&lt;C617,A617,IF(A617=MAX('entry data'!$B$8:$B$507),"",A617+1)))</f>
        <v/>
      </c>
      <c r="B618" s="9" t="str">
        <f t="shared" si="75"/>
        <v/>
      </c>
      <c r="C618" s="9" t="str">
        <f>IF(ISERROR(VLOOKUP(A618,'entry data'!B:G,6,0)),"",VLOOKUP(A618,'entry data'!B:G,6,0))</f>
        <v/>
      </c>
      <c r="D618" s="9" t="str">
        <f>IF(ISERROR(VLOOKUP(A618,'entry data'!B:C,2,0)),"",VLOOKUP(A618,'entry data'!B:C,2,0))</f>
        <v/>
      </c>
      <c r="E618" s="9" t="str">
        <f>IF(ISERROR(VLOOKUP(A618,'entry data'!B:E,4,0)),"",VLOOKUP(A618,'entry data'!B:E,4,0))</f>
        <v/>
      </c>
      <c r="F618" s="11" t="str">
        <f>IF(A618="","",IF(ISERROR(VLOOKUP(A618,'entry data'!B:F,5,0)),"",VLOOKUP(A618,'entry data'!B:F,5,0)))</f>
        <v/>
      </c>
      <c r="G618" s="12" t="str">
        <f>IF(A618="","",IF(ISERROR(VLOOKUP(A618,'entry data'!B:I,8,0)),"",VLOOKUP(A618,'entry data'!B:I,7,0)))</f>
        <v/>
      </c>
      <c r="H618" s="13" t="str">
        <f>IF(A618="","",IF(B618=1,VLOOKUP(A618,'entry data'!B:D,3,0),I617))</f>
        <v/>
      </c>
      <c r="I618" s="14" t="str">
        <f>IF(A618="","",IF(E618="weekly",7,IF(E618="fortnightly",14,IF(E618="monthly",DATE(IF(MONTH(H618)=12,YEAR(H618)+1,YEAR(H618)),VLOOKUP(MONTH(H618),index!$D$2:$G$13,2,0),DAY(H618)),
IF(E618="quarterly",DATE(IF(MONTH(H618)&gt;=10,YEAR(H618)+1,YEAR(H618)),VLOOKUP(MONTH(H618),index!$D$2:$G$13,3,0),DAY(H618)),
IF(E618="halfyearly",DATE(IF(MONTH(H618)&gt;=7,YEAR(H618)+1,YEAR(H618)),VLOOKUP(MONTH(H618),index!$D$2:$G$13,4,0),DAY(H618)),
DATE(YEAR(H618)+1,MONTH(H618),DAY(H618)))))-H618))+H618)</f>
        <v/>
      </c>
      <c r="J618" s="9" t="str">
        <f t="shared" si="76"/>
        <v/>
      </c>
      <c r="K618" s="11" t="str">
        <f t="shared" si="77"/>
        <v/>
      </c>
      <c r="L618" s="11" t="str">
        <f t="shared" si="78"/>
        <v/>
      </c>
      <c r="M618" s="11" t="str">
        <f>IF(A618="","",VLOOKUP(E618,index!$A$1:$B$6,2,0)*K618*G618)</f>
        <v/>
      </c>
      <c r="N618" s="11" t="str">
        <f>IF(A618="","",-PMT(G618*VLOOKUP(E618,index!$A$1:$B$6,2,0),C618,F618,0,0))</f>
        <v/>
      </c>
      <c r="O618" s="11" t="str">
        <f t="shared" si="79"/>
        <v/>
      </c>
      <c r="P618" s="11" t="str">
        <f t="shared" si="74"/>
        <v/>
      </c>
      <c r="Q618" s="14"/>
    </row>
    <row r="619" spans="1:17" x14ac:dyDescent="0.25">
      <c r="A619" s="9" t="str">
        <f>IF(A618="","",IF(B618&lt;C618,A618,IF(A618=MAX('entry data'!$B$8:$B$507),"",A618+1)))</f>
        <v/>
      </c>
      <c r="B619" s="9" t="str">
        <f t="shared" si="75"/>
        <v/>
      </c>
      <c r="C619" s="9" t="str">
        <f>IF(ISERROR(VLOOKUP(A619,'entry data'!B:G,6,0)),"",VLOOKUP(A619,'entry data'!B:G,6,0))</f>
        <v/>
      </c>
      <c r="D619" s="9" t="str">
        <f>IF(ISERROR(VLOOKUP(A619,'entry data'!B:C,2,0)),"",VLOOKUP(A619,'entry data'!B:C,2,0))</f>
        <v/>
      </c>
      <c r="E619" s="9" t="str">
        <f>IF(ISERROR(VLOOKUP(A619,'entry data'!B:E,4,0)),"",VLOOKUP(A619,'entry data'!B:E,4,0))</f>
        <v/>
      </c>
      <c r="F619" s="11" t="str">
        <f>IF(A619="","",IF(ISERROR(VLOOKUP(A619,'entry data'!B:F,5,0)),"",VLOOKUP(A619,'entry data'!B:F,5,0)))</f>
        <v/>
      </c>
      <c r="G619" s="12" t="str">
        <f>IF(A619="","",IF(ISERROR(VLOOKUP(A619,'entry data'!B:I,8,0)),"",VLOOKUP(A619,'entry data'!B:I,7,0)))</f>
        <v/>
      </c>
      <c r="H619" s="13" t="str">
        <f>IF(A619="","",IF(B619=1,VLOOKUP(A619,'entry data'!B:D,3,0),I618))</f>
        <v/>
      </c>
      <c r="I619" s="14" t="str">
        <f>IF(A619="","",IF(E619="weekly",7,IF(E619="fortnightly",14,IF(E619="monthly",DATE(IF(MONTH(H619)=12,YEAR(H619)+1,YEAR(H619)),VLOOKUP(MONTH(H619),index!$D$2:$G$13,2,0),DAY(H619)),
IF(E619="quarterly",DATE(IF(MONTH(H619)&gt;=10,YEAR(H619)+1,YEAR(H619)),VLOOKUP(MONTH(H619),index!$D$2:$G$13,3,0),DAY(H619)),
IF(E619="halfyearly",DATE(IF(MONTH(H619)&gt;=7,YEAR(H619)+1,YEAR(H619)),VLOOKUP(MONTH(H619),index!$D$2:$G$13,4,0),DAY(H619)),
DATE(YEAR(H619)+1,MONTH(H619),DAY(H619)))))-H619))+H619)</f>
        <v/>
      </c>
      <c r="J619" s="9" t="str">
        <f t="shared" si="76"/>
        <v/>
      </c>
      <c r="K619" s="11" t="str">
        <f t="shared" si="77"/>
        <v/>
      </c>
      <c r="L619" s="11" t="str">
        <f t="shared" si="78"/>
        <v/>
      </c>
      <c r="M619" s="11" t="str">
        <f>IF(A619="","",VLOOKUP(E619,index!$A$1:$B$6,2,0)*K619*G619)</f>
        <v/>
      </c>
      <c r="N619" s="11" t="str">
        <f>IF(A619="","",-PMT(G619*VLOOKUP(E619,index!$A$1:$B$6,2,0),C619,F619,0,0))</f>
        <v/>
      </c>
      <c r="O619" s="11" t="str">
        <f t="shared" si="79"/>
        <v/>
      </c>
      <c r="P619" s="11" t="str">
        <f t="shared" si="74"/>
        <v/>
      </c>
      <c r="Q619" s="14"/>
    </row>
    <row r="620" spans="1:17" x14ac:dyDescent="0.25">
      <c r="A620" s="9" t="str">
        <f>IF(A619="","",IF(B619&lt;C619,A619,IF(A619=MAX('entry data'!$B$8:$B$507),"",A619+1)))</f>
        <v/>
      </c>
      <c r="B620" s="9" t="str">
        <f t="shared" si="75"/>
        <v/>
      </c>
      <c r="C620" s="9" t="str">
        <f>IF(ISERROR(VLOOKUP(A620,'entry data'!B:G,6,0)),"",VLOOKUP(A620,'entry data'!B:G,6,0))</f>
        <v/>
      </c>
      <c r="D620" s="9" t="str">
        <f>IF(ISERROR(VLOOKUP(A620,'entry data'!B:C,2,0)),"",VLOOKUP(A620,'entry data'!B:C,2,0))</f>
        <v/>
      </c>
      <c r="E620" s="9" t="str">
        <f>IF(ISERROR(VLOOKUP(A620,'entry data'!B:E,4,0)),"",VLOOKUP(A620,'entry data'!B:E,4,0))</f>
        <v/>
      </c>
      <c r="F620" s="11" t="str">
        <f>IF(A620="","",IF(ISERROR(VLOOKUP(A620,'entry data'!B:F,5,0)),"",VLOOKUP(A620,'entry data'!B:F,5,0)))</f>
        <v/>
      </c>
      <c r="G620" s="12" t="str">
        <f>IF(A620="","",IF(ISERROR(VLOOKUP(A620,'entry data'!B:I,8,0)),"",VLOOKUP(A620,'entry data'!B:I,7,0)))</f>
        <v/>
      </c>
      <c r="H620" s="13" t="str">
        <f>IF(A620="","",IF(B620=1,VLOOKUP(A620,'entry data'!B:D,3,0),I619))</f>
        <v/>
      </c>
      <c r="I620" s="14" t="str">
        <f>IF(A620="","",IF(E620="weekly",7,IF(E620="fortnightly",14,IF(E620="monthly",DATE(IF(MONTH(H620)=12,YEAR(H620)+1,YEAR(H620)),VLOOKUP(MONTH(H620),index!$D$2:$G$13,2,0),DAY(H620)),
IF(E620="quarterly",DATE(IF(MONTH(H620)&gt;=10,YEAR(H620)+1,YEAR(H620)),VLOOKUP(MONTH(H620),index!$D$2:$G$13,3,0),DAY(H620)),
IF(E620="halfyearly",DATE(IF(MONTH(H620)&gt;=7,YEAR(H620)+1,YEAR(H620)),VLOOKUP(MONTH(H620),index!$D$2:$G$13,4,0),DAY(H620)),
DATE(YEAR(H620)+1,MONTH(H620),DAY(H620)))))-H620))+H620)</f>
        <v/>
      </c>
      <c r="J620" s="9" t="str">
        <f t="shared" si="76"/>
        <v/>
      </c>
      <c r="K620" s="11" t="str">
        <f t="shared" si="77"/>
        <v/>
      </c>
      <c r="L620" s="11" t="str">
        <f t="shared" si="78"/>
        <v/>
      </c>
      <c r="M620" s="11" t="str">
        <f>IF(A620="","",VLOOKUP(E620,index!$A$1:$B$6,2,0)*K620*G620)</f>
        <v/>
      </c>
      <c r="N620" s="11" t="str">
        <f>IF(A620="","",-PMT(G620*VLOOKUP(E620,index!$A$1:$B$6,2,0),C620,F620,0,0))</f>
        <v/>
      </c>
      <c r="O620" s="11" t="str">
        <f t="shared" si="79"/>
        <v/>
      </c>
      <c r="P620" s="11" t="str">
        <f t="shared" si="74"/>
        <v/>
      </c>
      <c r="Q620" s="14"/>
    </row>
    <row r="621" spans="1:17" x14ac:dyDescent="0.25">
      <c r="A621" s="9" t="str">
        <f>IF(A620="","",IF(B620&lt;C620,A620,IF(A620=MAX('entry data'!$B$8:$B$507),"",A620+1)))</f>
        <v/>
      </c>
      <c r="B621" s="9" t="str">
        <f t="shared" si="75"/>
        <v/>
      </c>
      <c r="C621" s="9" t="str">
        <f>IF(ISERROR(VLOOKUP(A621,'entry data'!B:G,6,0)),"",VLOOKUP(A621,'entry data'!B:G,6,0))</f>
        <v/>
      </c>
      <c r="D621" s="9" t="str">
        <f>IF(ISERROR(VLOOKUP(A621,'entry data'!B:C,2,0)),"",VLOOKUP(A621,'entry data'!B:C,2,0))</f>
        <v/>
      </c>
      <c r="E621" s="9" t="str">
        <f>IF(ISERROR(VLOOKUP(A621,'entry data'!B:E,4,0)),"",VLOOKUP(A621,'entry data'!B:E,4,0))</f>
        <v/>
      </c>
      <c r="F621" s="11" t="str">
        <f>IF(A621="","",IF(ISERROR(VLOOKUP(A621,'entry data'!B:F,5,0)),"",VLOOKUP(A621,'entry data'!B:F,5,0)))</f>
        <v/>
      </c>
      <c r="G621" s="12" t="str">
        <f>IF(A621="","",IF(ISERROR(VLOOKUP(A621,'entry data'!B:I,8,0)),"",VLOOKUP(A621,'entry data'!B:I,7,0)))</f>
        <v/>
      </c>
      <c r="H621" s="13" t="str">
        <f>IF(A621="","",IF(B621=1,VLOOKUP(A621,'entry data'!B:D,3,0),I620))</f>
        <v/>
      </c>
      <c r="I621" s="14" t="str">
        <f>IF(A621="","",IF(E621="weekly",7,IF(E621="fortnightly",14,IF(E621="monthly",DATE(IF(MONTH(H621)=12,YEAR(H621)+1,YEAR(H621)),VLOOKUP(MONTH(H621),index!$D$2:$G$13,2,0),DAY(H621)),
IF(E621="quarterly",DATE(IF(MONTH(H621)&gt;=10,YEAR(H621)+1,YEAR(H621)),VLOOKUP(MONTH(H621),index!$D$2:$G$13,3,0),DAY(H621)),
IF(E621="halfyearly",DATE(IF(MONTH(H621)&gt;=7,YEAR(H621)+1,YEAR(H621)),VLOOKUP(MONTH(H621),index!$D$2:$G$13,4,0),DAY(H621)),
DATE(YEAR(H621)+1,MONTH(H621),DAY(H621)))))-H621))+H621)</f>
        <v/>
      </c>
      <c r="J621" s="9" t="str">
        <f t="shared" si="76"/>
        <v/>
      </c>
      <c r="K621" s="11" t="str">
        <f t="shared" si="77"/>
        <v/>
      </c>
      <c r="L621" s="11" t="str">
        <f t="shared" si="78"/>
        <v/>
      </c>
      <c r="M621" s="11" t="str">
        <f>IF(A621="","",VLOOKUP(E621,index!$A$1:$B$6,2,0)*K621*G621)</f>
        <v/>
      </c>
      <c r="N621" s="11" t="str">
        <f>IF(A621="","",-PMT(G621*VLOOKUP(E621,index!$A$1:$B$6,2,0),C621,F621,0,0))</f>
        <v/>
      </c>
      <c r="O621" s="11" t="str">
        <f t="shared" si="79"/>
        <v/>
      </c>
      <c r="P621" s="11" t="str">
        <f t="shared" si="74"/>
        <v/>
      </c>
      <c r="Q621" s="14"/>
    </row>
    <row r="622" spans="1:17" x14ac:dyDescent="0.25">
      <c r="A622" s="9" t="str">
        <f>IF(A621="","",IF(B621&lt;C621,A621,IF(A621=MAX('entry data'!$B$8:$B$507),"",A621+1)))</f>
        <v/>
      </c>
      <c r="B622" s="9" t="str">
        <f t="shared" si="75"/>
        <v/>
      </c>
      <c r="C622" s="9" t="str">
        <f>IF(ISERROR(VLOOKUP(A622,'entry data'!B:G,6,0)),"",VLOOKUP(A622,'entry data'!B:G,6,0))</f>
        <v/>
      </c>
      <c r="D622" s="9" t="str">
        <f>IF(ISERROR(VLOOKUP(A622,'entry data'!B:C,2,0)),"",VLOOKUP(A622,'entry data'!B:C,2,0))</f>
        <v/>
      </c>
      <c r="E622" s="9" t="str">
        <f>IF(ISERROR(VLOOKUP(A622,'entry data'!B:E,4,0)),"",VLOOKUP(A622,'entry data'!B:E,4,0))</f>
        <v/>
      </c>
      <c r="F622" s="11" t="str">
        <f>IF(A622="","",IF(ISERROR(VLOOKUP(A622,'entry data'!B:F,5,0)),"",VLOOKUP(A622,'entry data'!B:F,5,0)))</f>
        <v/>
      </c>
      <c r="G622" s="12" t="str">
        <f>IF(A622="","",IF(ISERROR(VLOOKUP(A622,'entry data'!B:I,8,0)),"",VLOOKUP(A622,'entry data'!B:I,7,0)))</f>
        <v/>
      </c>
      <c r="H622" s="13" t="str">
        <f>IF(A622="","",IF(B622=1,VLOOKUP(A622,'entry data'!B:D,3,0),I621))</f>
        <v/>
      </c>
      <c r="I622" s="14" t="str">
        <f>IF(A622="","",IF(E622="weekly",7,IF(E622="fortnightly",14,IF(E622="monthly",DATE(IF(MONTH(H622)=12,YEAR(H622)+1,YEAR(H622)),VLOOKUP(MONTH(H622),index!$D$2:$G$13,2,0),DAY(H622)),
IF(E622="quarterly",DATE(IF(MONTH(H622)&gt;=10,YEAR(H622)+1,YEAR(H622)),VLOOKUP(MONTH(H622),index!$D$2:$G$13,3,0),DAY(H622)),
IF(E622="halfyearly",DATE(IF(MONTH(H622)&gt;=7,YEAR(H622)+1,YEAR(H622)),VLOOKUP(MONTH(H622),index!$D$2:$G$13,4,0),DAY(H622)),
DATE(YEAR(H622)+1,MONTH(H622),DAY(H622)))))-H622))+H622)</f>
        <v/>
      </c>
      <c r="J622" s="9" t="str">
        <f t="shared" si="76"/>
        <v/>
      </c>
      <c r="K622" s="11" t="str">
        <f t="shared" si="77"/>
        <v/>
      </c>
      <c r="L622" s="11" t="str">
        <f t="shared" si="78"/>
        <v/>
      </c>
      <c r="M622" s="11" t="str">
        <f>IF(A622="","",VLOOKUP(E622,index!$A$1:$B$6,2,0)*K622*G622)</f>
        <v/>
      </c>
      <c r="N622" s="11" t="str">
        <f>IF(A622="","",-PMT(G622*VLOOKUP(E622,index!$A$1:$B$6,2,0),C622,F622,0,0))</f>
        <v/>
      </c>
      <c r="O622" s="11" t="str">
        <f t="shared" si="79"/>
        <v/>
      </c>
      <c r="P622" s="11" t="str">
        <f t="shared" si="74"/>
        <v/>
      </c>
      <c r="Q622" s="14"/>
    </row>
    <row r="623" spans="1:17" x14ac:dyDescent="0.25">
      <c r="A623" s="9" t="str">
        <f>IF(A622="","",IF(B622&lt;C622,A622,IF(A622=MAX('entry data'!$B$8:$B$507),"",A622+1)))</f>
        <v/>
      </c>
      <c r="B623" s="9" t="str">
        <f t="shared" si="75"/>
        <v/>
      </c>
      <c r="C623" s="9" t="str">
        <f>IF(ISERROR(VLOOKUP(A623,'entry data'!B:G,6,0)),"",VLOOKUP(A623,'entry data'!B:G,6,0))</f>
        <v/>
      </c>
      <c r="D623" s="9" t="str">
        <f>IF(ISERROR(VLOOKUP(A623,'entry data'!B:C,2,0)),"",VLOOKUP(A623,'entry data'!B:C,2,0))</f>
        <v/>
      </c>
      <c r="E623" s="9" t="str">
        <f>IF(ISERROR(VLOOKUP(A623,'entry data'!B:E,4,0)),"",VLOOKUP(A623,'entry data'!B:E,4,0))</f>
        <v/>
      </c>
      <c r="F623" s="11" t="str">
        <f>IF(A623="","",IF(ISERROR(VLOOKUP(A623,'entry data'!B:F,5,0)),"",VLOOKUP(A623,'entry data'!B:F,5,0)))</f>
        <v/>
      </c>
      <c r="G623" s="12" t="str">
        <f>IF(A623="","",IF(ISERROR(VLOOKUP(A623,'entry data'!B:I,8,0)),"",VLOOKUP(A623,'entry data'!B:I,7,0)))</f>
        <v/>
      </c>
      <c r="H623" s="13" t="str">
        <f>IF(A623="","",IF(B623=1,VLOOKUP(A623,'entry data'!B:D,3,0),I622))</f>
        <v/>
      </c>
      <c r="I623" s="14" t="str">
        <f>IF(A623="","",IF(E623="weekly",7,IF(E623="fortnightly",14,IF(E623="monthly",DATE(IF(MONTH(H623)=12,YEAR(H623)+1,YEAR(H623)),VLOOKUP(MONTH(H623),index!$D$2:$G$13,2,0),DAY(H623)),
IF(E623="quarterly",DATE(IF(MONTH(H623)&gt;=10,YEAR(H623)+1,YEAR(H623)),VLOOKUP(MONTH(H623),index!$D$2:$G$13,3,0),DAY(H623)),
IF(E623="halfyearly",DATE(IF(MONTH(H623)&gt;=7,YEAR(H623)+1,YEAR(H623)),VLOOKUP(MONTH(H623),index!$D$2:$G$13,4,0),DAY(H623)),
DATE(YEAR(H623)+1,MONTH(H623),DAY(H623)))))-H623))+H623)</f>
        <v/>
      </c>
      <c r="J623" s="9" t="str">
        <f t="shared" si="76"/>
        <v/>
      </c>
      <c r="K623" s="11" t="str">
        <f t="shared" si="77"/>
        <v/>
      </c>
      <c r="L623" s="11" t="str">
        <f t="shared" si="78"/>
        <v/>
      </c>
      <c r="M623" s="11" t="str">
        <f>IF(A623="","",VLOOKUP(E623,index!$A$1:$B$6,2,0)*K623*G623)</f>
        <v/>
      </c>
      <c r="N623" s="11" t="str">
        <f>IF(A623="","",-PMT(G623*VLOOKUP(E623,index!$A$1:$B$6,2,0),C623,F623,0,0))</f>
        <v/>
      </c>
      <c r="O623" s="11" t="str">
        <f t="shared" si="79"/>
        <v/>
      </c>
      <c r="P623" s="11" t="str">
        <f t="shared" si="74"/>
        <v/>
      </c>
      <c r="Q623" s="14"/>
    </row>
    <row r="624" spans="1:17" x14ac:dyDescent="0.25">
      <c r="A624" s="9" t="str">
        <f>IF(A623="","",IF(B623&lt;C623,A623,IF(A623=MAX('entry data'!$B$8:$B$507),"",A623+1)))</f>
        <v/>
      </c>
      <c r="B624" s="9" t="str">
        <f t="shared" si="75"/>
        <v/>
      </c>
      <c r="C624" s="9" t="str">
        <f>IF(ISERROR(VLOOKUP(A624,'entry data'!B:G,6,0)),"",VLOOKUP(A624,'entry data'!B:G,6,0))</f>
        <v/>
      </c>
      <c r="D624" s="9" t="str">
        <f>IF(ISERROR(VLOOKUP(A624,'entry data'!B:C,2,0)),"",VLOOKUP(A624,'entry data'!B:C,2,0))</f>
        <v/>
      </c>
      <c r="E624" s="9" t="str">
        <f>IF(ISERROR(VLOOKUP(A624,'entry data'!B:E,4,0)),"",VLOOKUP(A624,'entry data'!B:E,4,0))</f>
        <v/>
      </c>
      <c r="F624" s="11" t="str">
        <f>IF(A624="","",IF(ISERROR(VLOOKUP(A624,'entry data'!B:F,5,0)),"",VLOOKUP(A624,'entry data'!B:F,5,0)))</f>
        <v/>
      </c>
      <c r="G624" s="12" t="str">
        <f>IF(A624="","",IF(ISERROR(VLOOKUP(A624,'entry data'!B:I,8,0)),"",VLOOKUP(A624,'entry data'!B:I,7,0)))</f>
        <v/>
      </c>
      <c r="H624" s="13" t="str">
        <f>IF(A624="","",IF(B624=1,VLOOKUP(A624,'entry data'!B:D,3,0),I623))</f>
        <v/>
      </c>
      <c r="I624" s="14" t="str">
        <f>IF(A624="","",IF(E624="weekly",7,IF(E624="fortnightly",14,IF(E624="monthly",DATE(IF(MONTH(H624)=12,YEAR(H624)+1,YEAR(H624)),VLOOKUP(MONTH(H624),index!$D$2:$G$13,2,0),DAY(H624)),
IF(E624="quarterly",DATE(IF(MONTH(H624)&gt;=10,YEAR(H624)+1,YEAR(H624)),VLOOKUP(MONTH(H624),index!$D$2:$G$13,3,0),DAY(H624)),
IF(E624="halfyearly",DATE(IF(MONTH(H624)&gt;=7,YEAR(H624)+1,YEAR(H624)),VLOOKUP(MONTH(H624),index!$D$2:$G$13,4,0),DAY(H624)),
DATE(YEAR(H624)+1,MONTH(H624),DAY(H624)))))-H624))+H624)</f>
        <v/>
      </c>
      <c r="J624" s="9" t="str">
        <f t="shared" si="76"/>
        <v/>
      </c>
      <c r="K624" s="11" t="str">
        <f t="shared" si="77"/>
        <v/>
      </c>
      <c r="L624" s="11" t="str">
        <f t="shared" si="78"/>
        <v/>
      </c>
      <c r="M624" s="11" t="str">
        <f>IF(A624="","",VLOOKUP(E624,index!$A$1:$B$6,2,0)*K624*G624)</f>
        <v/>
      </c>
      <c r="N624" s="11" t="str">
        <f>IF(A624="","",-PMT(G624*VLOOKUP(E624,index!$A$1:$B$6,2,0),C624,F624,0,0))</f>
        <v/>
      </c>
      <c r="O624" s="11" t="str">
        <f t="shared" si="79"/>
        <v/>
      </c>
      <c r="P624" s="11" t="str">
        <f t="shared" si="74"/>
        <v/>
      </c>
      <c r="Q624" s="14"/>
    </row>
    <row r="625" spans="1:17" x14ac:dyDescent="0.25">
      <c r="A625" s="9" t="str">
        <f>IF(A624="","",IF(B624&lt;C624,A624,IF(A624=MAX('entry data'!$B$8:$B$507),"",A624+1)))</f>
        <v/>
      </c>
      <c r="B625" s="9" t="str">
        <f t="shared" si="75"/>
        <v/>
      </c>
      <c r="C625" s="9" t="str">
        <f>IF(ISERROR(VLOOKUP(A625,'entry data'!B:G,6,0)),"",VLOOKUP(A625,'entry data'!B:G,6,0))</f>
        <v/>
      </c>
      <c r="D625" s="9" t="str">
        <f>IF(ISERROR(VLOOKUP(A625,'entry data'!B:C,2,0)),"",VLOOKUP(A625,'entry data'!B:C,2,0))</f>
        <v/>
      </c>
      <c r="E625" s="9" t="str">
        <f>IF(ISERROR(VLOOKUP(A625,'entry data'!B:E,4,0)),"",VLOOKUP(A625,'entry data'!B:E,4,0))</f>
        <v/>
      </c>
      <c r="F625" s="11" t="str">
        <f>IF(A625="","",IF(ISERROR(VLOOKUP(A625,'entry data'!B:F,5,0)),"",VLOOKUP(A625,'entry data'!B:F,5,0)))</f>
        <v/>
      </c>
      <c r="G625" s="12" t="str">
        <f>IF(A625="","",IF(ISERROR(VLOOKUP(A625,'entry data'!B:I,8,0)),"",VLOOKUP(A625,'entry data'!B:I,7,0)))</f>
        <v/>
      </c>
      <c r="H625" s="13" t="str">
        <f>IF(A625="","",IF(B625=1,VLOOKUP(A625,'entry data'!B:D,3,0),I624))</f>
        <v/>
      </c>
      <c r="I625" s="14" t="str">
        <f>IF(A625="","",IF(E625="weekly",7,IF(E625="fortnightly",14,IF(E625="monthly",DATE(IF(MONTH(H625)=12,YEAR(H625)+1,YEAR(H625)),VLOOKUP(MONTH(H625),index!$D$2:$G$13,2,0),DAY(H625)),
IF(E625="quarterly",DATE(IF(MONTH(H625)&gt;=10,YEAR(H625)+1,YEAR(H625)),VLOOKUP(MONTH(H625),index!$D$2:$G$13,3,0),DAY(H625)),
IF(E625="halfyearly",DATE(IF(MONTH(H625)&gt;=7,YEAR(H625)+1,YEAR(H625)),VLOOKUP(MONTH(H625),index!$D$2:$G$13,4,0),DAY(H625)),
DATE(YEAR(H625)+1,MONTH(H625),DAY(H625)))))-H625))+H625)</f>
        <v/>
      </c>
      <c r="J625" s="9" t="str">
        <f t="shared" si="76"/>
        <v/>
      </c>
      <c r="K625" s="11" t="str">
        <f t="shared" si="77"/>
        <v/>
      </c>
      <c r="L625" s="11" t="str">
        <f t="shared" si="78"/>
        <v/>
      </c>
      <c r="M625" s="11" t="str">
        <f>IF(A625="","",VLOOKUP(E625,index!$A$1:$B$6,2,0)*K625*G625)</f>
        <v/>
      </c>
      <c r="N625" s="11" t="str">
        <f>IF(A625="","",-PMT(G625*VLOOKUP(E625,index!$A$1:$B$6,2,0),C625,F625,0,0))</f>
        <v/>
      </c>
      <c r="O625" s="11" t="str">
        <f t="shared" si="79"/>
        <v/>
      </c>
      <c r="P625" s="11" t="str">
        <f t="shared" si="74"/>
        <v/>
      </c>
      <c r="Q625" s="14"/>
    </row>
    <row r="626" spans="1:17" x14ac:dyDescent="0.25">
      <c r="A626" s="9" t="str">
        <f>IF(A625="","",IF(B625&lt;C625,A625,IF(A625=MAX('entry data'!$B$8:$B$507),"",A625+1)))</f>
        <v/>
      </c>
      <c r="B626" s="9" t="str">
        <f t="shared" si="75"/>
        <v/>
      </c>
      <c r="C626" s="9" t="str">
        <f>IF(ISERROR(VLOOKUP(A626,'entry data'!B:G,6,0)),"",VLOOKUP(A626,'entry data'!B:G,6,0))</f>
        <v/>
      </c>
      <c r="D626" s="9" t="str">
        <f>IF(ISERROR(VLOOKUP(A626,'entry data'!B:C,2,0)),"",VLOOKUP(A626,'entry data'!B:C,2,0))</f>
        <v/>
      </c>
      <c r="E626" s="9" t="str">
        <f>IF(ISERROR(VLOOKUP(A626,'entry data'!B:E,4,0)),"",VLOOKUP(A626,'entry data'!B:E,4,0))</f>
        <v/>
      </c>
      <c r="F626" s="11" t="str">
        <f>IF(A626="","",IF(ISERROR(VLOOKUP(A626,'entry data'!B:F,5,0)),"",VLOOKUP(A626,'entry data'!B:F,5,0)))</f>
        <v/>
      </c>
      <c r="G626" s="12" t="str">
        <f>IF(A626="","",IF(ISERROR(VLOOKUP(A626,'entry data'!B:I,8,0)),"",VLOOKUP(A626,'entry data'!B:I,7,0)))</f>
        <v/>
      </c>
      <c r="H626" s="13" t="str">
        <f>IF(A626="","",IF(B626=1,VLOOKUP(A626,'entry data'!B:D,3,0),I625))</f>
        <v/>
      </c>
      <c r="I626" s="14" t="str">
        <f>IF(A626="","",IF(E626="weekly",7,IF(E626="fortnightly",14,IF(E626="monthly",DATE(IF(MONTH(H626)=12,YEAR(H626)+1,YEAR(H626)),VLOOKUP(MONTH(H626),index!$D$2:$G$13,2,0),DAY(H626)),
IF(E626="quarterly",DATE(IF(MONTH(H626)&gt;=10,YEAR(H626)+1,YEAR(H626)),VLOOKUP(MONTH(H626),index!$D$2:$G$13,3,0),DAY(H626)),
IF(E626="halfyearly",DATE(IF(MONTH(H626)&gt;=7,YEAR(H626)+1,YEAR(H626)),VLOOKUP(MONTH(H626),index!$D$2:$G$13,4,0),DAY(H626)),
DATE(YEAR(H626)+1,MONTH(H626),DAY(H626)))))-H626))+H626)</f>
        <v/>
      </c>
      <c r="J626" s="9" t="str">
        <f t="shared" si="76"/>
        <v/>
      </c>
      <c r="K626" s="11" t="str">
        <f t="shared" si="77"/>
        <v/>
      </c>
      <c r="L626" s="11" t="str">
        <f t="shared" si="78"/>
        <v/>
      </c>
      <c r="M626" s="11" t="str">
        <f>IF(A626="","",VLOOKUP(E626,index!$A$1:$B$6,2,0)*K626*G626)</f>
        <v/>
      </c>
      <c r="N626" s="11" t="str">
        <f>IF(A626="","",-PMT(G626*VLOOKUP(E626,index!$A$1:$B$6,2,0),C626,F626,0,0))</f>
        <v/>
      </c>
      <c r="O626" s="11" t="str">
        <f t="shared" si="79"/>
        <v/>
      </c>
      <c r="P626" s="11" t="str">
        <f t="shared" si="74"/>
        <v/>
      </c>
      <c r="Q626" s="14"/>
    </row>
    <row r="627" spans="1:17" x14ac:dyDescent="0.25">
      <c r="A627" s="9" t="str">
        <f>IF(A626="","",IF(B626&lt;C626,A626,IF(A626=MAX('entry data'!$B$8:$B$507),"",A626+1)))</f>
        <v/>
      </c>
      <c r="B627" s="9" t="str">
        <f t="shared" si="75"/>
        <v/>
      </c>
      <c r="C627" s="9" t="str">
        <f>IF(ISERROR(VLOOKUP(A627,'entry data'!B:G,6,0)),"",VLOOKUP(A627,'entry data'!B:G,6,0))</f>
        <v/>
      </c>
      <c r="D627" s="9" t="str">
        <f>IF(ISERROR(VLOOKUP(A627,'entry data'!B:C,2,0)),"",VLOOKUP(A627,'entry data'!B:C,2,0))</f>
        <v/>
      </c>
      <c r="E627" s="9" t="str">
        <f>IF(ISERROR(VLOOKUP(A627,'entry data'!B:E,4,0)),"",VLOOKUP(A627,'entry data'!B:E,4,0))</f>
        <v/>
      </c>
      <c r="F627" s="11" t="str">
        <f>IF(A627="","",IF(ISERROR(VLOOKUP(A627,'entry data'!B:F,5,0)),"",VLOOKUP(A627,'entry data'!B:F,5,0)))</f>
        <v/>
      </c>
      <c r="G627" s="12" t="str">
        <f>IF(A627="","",IF(ISERROR(VLOOKUP(A627,'entry data'!B:I,8,0)),"",VLOOKUP(A627,'entry data'!B:I,7,0)))</f>
        <v/>
      </c>
      <c r="H627" s="13" t="str">
        <f>IF(A627="","",IF(B627=1,VLOOKUP(A627,'entry data'!B:D,3,0),I626))</f>
        <v/>
      </c>
      <c r="I627" s="14" t="str">
        <f>IF(A627="","",IF(E627="weekly",7,IF(E627="fortnightly",14,IF(E627="monthly",DATE(IF(MONTH(H627)=12,YEAR(H627)+1,YEAR(H627)),VLOOKUP(MONTH(H627),index!$D$2:$G$13,2,0),DAY(H627)),
IF(E627="quarterly",DATE(IF(MONTH(H627)&gt;=10,YEAR(H627)+1,YEAR(H627)),VLOOKUP(MONTH(H627),index!$D$2:$G$13,3,0),DAY(H627)),
IF(E627="halfyearly",DATE(IF(MONTH(H627)&gt;=7,YEAR(H627)+1,YEAR(H627)),VLOOKUP(MONTH(H627),index!$D$2:$G$13,4,0),DAY(H627)),
DATE(YEAR(H627)+1,MONTH(H627),DAY(H627)))))-H627))+H627)</f>
        <v/>
      </c>
      <c r="J627" s="9" t="str">
        <f t="shared" si="76"/>
        <v/>
      </c>
      <c r="K627" s="11" t="str">
        <f t="shared" si="77"/>
        <v/>
      </c>
      <c r="L627" s="11" t="str">
        <f t="shared" si="78"/>
        <v/>
      </c>
      <c r="M627" s="11" t="str">
        <f>IF(A627="","",VLOOKUP(E627,index!$A$1:$B$6,2,0)*K627*G627)</f>
        <v/>
      </c>
      <c r="N627" s="11" t="str">
        <f>IF(A627="","",-PMT(G627*VLOOKUP(E627,index!$A$1:$B$6,2,0),C627,F627,0,0))</f>
        <v/>
      </c>
      <c r="O627" s="11" t="str">
        <f t="shared" si="79"/>
        <v/>
      </c>
      <c r="P627" s="11" t="str">
        <f t="shared" si="74"/>
        <v/>
      </c>
      <c r="Q627" s="14"/>
    </row>
    <row r="628" spans="1:17" x14ac:dyDescent="0.25">
      <c r="A628" s="9" t="str">
        <f>IF(A627="","",IF(B627&lt;C627,A627,IF(A627=MAX('entry data'!$B$8:$B$507),"",A627+1)))</f>
        <v/>
      </c>
      <c r="B628" s="9" t="str">
        <f t="shared" si="75"/>
        <v/>
      </c>
      <c r="C628" s="9" t="str">
        <f>IF(ISERROR(VLOOKUP(A628,'entry data'!B:G,6,0)),"",VLOOKUP(A628,'entry data'!B:G,6,0))</f>
        <v/>
      </c>
      <c r="D628" s="9" t="str">
        <f>IF(ISERROR(VLOOKUP(A628,'entry data'!B:C,2,0)),"",VLOOKUP(A628,'entry data'!B:C,2,0))</f>
        <v/>
      </c>
      <c r="E628" s="9" t="str">
        <f>IF(ISERROR(VLOOKUP(A628,'entry data'!B:E,4,0)),"",VLOOKUP(A628,'entry data'!B:E,4,0))</f>
        <v/>
      </c>
      <c r="F628" s="11" t="str">
        <f>IF(A628="","",IF(ISERROR(VLOOKUP(A628,'entry data'!B:F,5,0)),"",VLOOKUP(A628,'entry data'!B:F,5,0)))</f>
        <v/>
      </c>
      <c r="G628" s="12" t="str">
        <f>IF(A628="","",IF(ISERROR(VLOOKUP(A628,'entry data'!B:I,8,0)),"",VLOOKUP(A628,'entry data'!B:I,7,0)))</f>
        <v/>
      </c>
      <c r="H628" s="13" t="str">
        <f>IF(A628="","",IF(B628=1,VLOOKUP(A628,'entry data'!B:D,3,0),I627))</f>
        <v/>
      </c>
      <c r="I628" s="14" t="str">
        <f>IF(A628="","",IF(E628="weekly",7,IF(E628="fortnightly",14,IF(E628="monthly",DATE(IF(MONTH(H628)=12,YEAR(H628)+1,YEAR(H628)),VLOOKUP(MONTH(H628),index!$D$2:$G$13,2,0),DAY(H628)),
IF(E628="quarterly",DATE(IF(MONTH(H628)&gt;=10,YEAR(H628)+1,YEAR(H628)),VLOOKUP(MONTH(H628),index!$D$2:$G$13,3,0),DAY(H628)),
IF(E628="halfyearly",DATE(IF(MONTH(H628)&gt;=7,YEAR(H628)+1,YEAR(H628)),VLOOKUP(MONTH(H628),index!$D$2:$G$13,4,0),DAY(H628)),
DATE(YEAR(H628)+1,MONTH(H628),DAY(H628)))))-H628))+H628)</f>
        <v/>
      </c>
      <c r="J628" s="9" t="str">
        <f t="shared" si="76"/>
        <v/>
      </c>
      <c r="K628" s="11" t="str">
        <f t="shared" si="77"/>
        <v/>
      </c>
      <c r="L628" s="11" t="str">
        <f t="shared" si="78"/>
        <v/>
      </c>
      <c r="M628" s="11" t="str">
        <f>IF(A628="","",VLOOKUP(E628,index!$A$1:$B$6,2,0)*K628*G628)</f>
        <v/>
      </c>
      <c r="N628" s="11" t="str">
        <f>IF(A628="","",-PMT(G628*VLOOKUP(E628,index!$A$1:$B$6,2,0),C628,F628,0,0))</f>
        <v/>
      </c>
      <c r="O628" s="11" t="str">
        <f t="shared" si="79"/>
        <v/>
      </c>
      <c r="P628" s="11" t="str">
        <f t="shared" si="74"/>
        <v/>
      </c>
      <c r="Q628" s="14"/>
    </row>
    <row r="629" spans="1:17" x14ac:dyDescent="0.25">
      <c r="A629" s="9" t="str">
        <f>IF(A628="","",IF(B628&lt;C628,A628,IF(A628=MAX('entry data'!$B$8:$B$507),"",A628+1)))</f>
        <v/>
      </c>
      <c r="B629" s="9" t="str">
        <f t="shared" si="75"/>
        <v/>
      </c>
      <c r="C629" s="9" t="str">
        <f>IF(ISERROR(VLOOKUP(A629,'entry data'!B:G,6,0)),"",VLOOKUP(A629,'entry data'!B:G,6,0))</f>
        <v/>
      </c>
      <c r="D629" s="9" t="str">
        <f>IF(ISERROR(VLOOKUP(A629,'entry data'!B:C,2,0)),"",VLOOKUP(A629,'entry data'!B:C,2,0))</f>
        <v/>
      </c>
      <c r="E629" s="9" t="str">
        <f>IF(ISERROR(VLOOKUP(A629,'entry data'!B:E,4,0)),"",VLOOKUP(A629,'entry data'!B:E,4,0))</f>
        <v/>
      </c>
      <c r="F629" s="11" t="str">
        <f>IF(A629="","",IF(ISERROR(VLOOKUP(A629,'entry data'!B:F,5,0)),"",VLOOKUP(A629,'entry data'!B:F,5,0)))</f>
        <v/>
      </c>
      <c r="G629" s="12" t="str">
        <f>IF(A629="","",IF(ISERROR(VLOOKUP(A629,'entry data'!B:I,8,0)),"",VLOOKUP(A629,'entry data'!B:I,7,0)))</f>
        <v/>
      </c>
      <c r="H629" s="13" t="str">
        <f>IF(A629="","",IF(B629=1,VLOOKUP(A629,'entry data'!B:D,3,0),I628))</f>
        <v/>
      </c>
      <c r="I629" s="14" t="str">
        <f>IF(A629="","",IF(E629="weekly",7,IF(E629="fortnightly",14,IF(E629="monthly",DATE(IF(MONTH(H629)=12,YEAR(H629)+1,YEAR(H629)),VLOOKUP(MONTH(H629),index!$D$2:$G$13,2,0),DAY(H629)),
IF(E629="quarterly",DATE(IF(MONTH(H629)&gt;=10,YEAR(H629)+1,YEAR(H629)),VLOOKUP(MONTH(H629),index!$D$2:$G$13,3,0),DAY(H629)),
IF(E629="halfyearly",DATE(IF(MONTH(H629)&gt;=7,YEAR(H629)+1,YEAR(H629)),VLOOKUP(MONTH(H629),index!$D$2:$G$13,4,0),DAY(H629)),
DATE(YEAR(H629)+1,MONTH(H629),DAY(H629)))))-H629))+H629)</f>
        <v/>
      </c>
      <c r="J629" s="9" t="str">
        <f t="shared" si="76"/>
        <v/>
      </c>
      <c r="K629" s="11" t="str">
        <f t="shared" si="77"/>
        <v/>
      </c>
      <c r="L629" s="11" t="str">
        <f t="shared" si="78"/>
        <v/>
      </c>
      <c r="M629" s="11" t="str">
        <f>IF(A629="","",VLOOKUP(E629,index!$A$1:$B$6,2,0)*K629*G629)</f>
        <v/>
      </c>
      <c r="N629" s="11" t="str">
        <f>IF(A629="","",-PMT(G629*VLOOKUP(E629,index!$A$1:$B$6,2,0),C629,F629,0,0))</f>
        <v/>
      </c>
      <c r="O629" s="11" t="str">
        <f t="shared" si="79"/>
        <v/>
      </c>
      <c r="P629" s="11" t="str">
        <f t="shared" si="74"/>
        <v/>
      </c>
      <c r="Q629" s="14"/>
    </row>
    <row r="630" spans="1:17" x14ac:dyDescent="0.25">
      <c r="A630" s="9" t="str">
        <f>IF(A629="","",IF(B629&lt;C629,A629,IF(A629=MAX('entry data'!$B$8:$B$507),"",A629+1)))</f>
        <v/>
      </c>
      <c r="B630" s="9" t="str">
        <f t="shared" si="75"/>
        <v/>
      </c>
      <c r="C630" s="9" t="str">
        <f>IF(ISERROR(VLOOKUP(A630,'entry data'!B:G,6,0)),"",VLOOKUP(A630,'entry data'!B:G,6,0))</f>
        <v/>
      </c>
      <c r="D630" s="9" t="str">
        <f>IF(ISERROR(VLOOKUP(A630,'entry data'!B:C,2,0)),"",VLOOKUP(A630,'entry data'!B:C,2,0))</f>
        <v/>
      </c>
      <c r="E630" s="9" t="str">
        <f>IF(ISERROR(VLOOKUP(A630,'entry data'!B:E,4,0)),"",VLOOKUP(A630,'entry data'!B:E,4,0))</f>
        <v/>
      </c>
      <c r="F630" s="11" t="str">
        <f>IF(A630="","",IF(ISERROR(VLOOKUP(A630,'entry data'!B:F,5,0)),"",VLOOKUP(A630,'entry data'!B:F,5,0)))</f>
        <v/>
      </c>
      <c r="G630" s="12" t="str">
        <f>IF(A630="","",IF(ISERROR(VLOOKUP(A630,'entry data'!B:I,8,0)),"",VLOOKUP(A630,'entry data'!B:I,7,0)))</f>
        <v/>
      </c>
      <c r="H630" s="13" t="str">
        <f>IF(A630="","",IF(B630=1,VLOOKUP(A630,'entry data'!B:D,3,0),I629))</f>
        <v/>
      </c>
      <c r="I630" s="14" t="str">
        <f>IF(A630="","",IF(E630="weekly",7,IF(E630="fortnightly",14,IF(E630="monthly",DATE(IF(MONTH(H630)=12,YEAR(H630)+1,YEAR(H630)),VLOOKUP(MONTH(H630),index!$D$2:$G$13,2,0),DAY(H630)),
IF(E630="quarterly",DATE(IF(MONTH(H630)&gt;=10,YEAR(H630)+1,YEAR(H630)),VLOOKUP(MONTH(H630),index!$D$2:$G$13,3,0),DAY(H630)),
IF(E630="halfyearly",DATE(IF(MONTH(H630)&gt;=7,YEAR(H630)+1,YEAR(H630)),VLOOKUP(MONTH(H630),index!$D$2:$G$13,4,0),DAY(H630)),
DATE(YEAR(H630)+1,MONTH(H630),DAY(H630)))))-H630))+H630)</f>
        <v/>
      </c>
      <c r="J630" s="9" t="str">
        <f t="shared" si="76"/>
        <v/>
      </c>
      <c r="K630" s="11" t="str">
        <f t="shared" si="77"/>
        <v/>
      </c>
      <c r="L630" s="11" t="str">
        <f t="shared" si="78"/>
        <v/>
      </c>
      <c r="M630" s="11" t="str">
        <f>IF(A630="","",VLOOKUP(E630,index!$A$1:$B$6,2,0)*K630*G630)</f>
        <v/>
      </c>
      <c r="N630" s="11" t="str">
        <f>IF(A630="","",-PMT(G630*VLOOKUP(E630,index!$A$1:$B$6,2,0),C630,F630,0,0))</f>
        <v/>
      </c>
      <c r="O630" s="11" t="str">
        <f t="shared" si="79"/>
        <v/>
      </c>
      <c r="P630" s="11" t="str">
        <f t="shared" si="74"/>
        <v/>
      </c>
      <c r="Q630" s="14"/>
    </row>
    <row r="631" spans="1:17" x14ac:dyDescent="0.25">
      <c r="A631" s="9" t="str">
        <f>IF(A630="","",IF(B630&lt;C630,A630,IF(A630=MAX('entry data'!$B$8:$B$507),"",A630+1)))</f>
        <v/>
      </c>
      <c r="B631" s="9" t="str">
        <f t="shared" si="75"/>
        <v/>
      </c>
      <c r="C631" s="9" t="str">
        <f>IF(ISERROR(VLOOKUP(A631,'entry data'!B:G,6,0)),"",VLOOKUP(A631,'entry data'!B:G,6,0))</f>
        <v/>
      </c>
      <c r="D631" s="9" t="str">
        <f>IF(ISERROR(VLOOKUP(A631,'entry data'!B:C,2,0)),"",VLOOKUP(A631,'entry data'!B:C,2,0))</f>
        <v/>
      </c>
      <c r="E631" s="9" t="str">
        <f>IF(ISERROR(VLOOKUP(A631,'entry data'!B:E,4,0)),"",VLOOKUP(A631,'entry data'!B:E,4,0))</f>
        <v/>
      </c>
      <c r="F631" s="11" t="str">
        <f>IF(A631="","",IF(ISERROR(VLOOKUP(A631,'entry data'!B:F,5,0)),"",VLOOKUP(A631,'entry data'!B:F,5,0)))</f>
        <v/>
      </c>
      <c r="G631" s="12" t="str">
        <f>IF(A631="","",IF(ISERROR(VLOOKUP(A631,'entry data'!B:I,8,0)),"",VLOOKUP(A631,'entry data'!B:I,7,0)))</f>
        <v/>
      </c>
      <c r="H631" s="13" t="str">
        <f>IF(A631="","",IF(B631=1,VLOOKUP(A631,'entry data'!B:D,3,0),I630))</f>
        <v/>
      </c>
      <c r="I631" s="14" t="str">
        <f>IF(A631="","",IF(E631="weekly",7,IF(E631="fortnightly",14,IF(E631="monthly",DATE(IF(MONTH(H631)=12,YEAR(H631)+1,YEAR(H631)),VLOOKUP(MONTH(H631),index!$D$2:$G$13,2,0),DAY(H631)),
IF(E631="quarterly",DATE(IF(MONTH(H631)&gt;=10,YEAR(H631)+1,YEAR(H631)),VLOOKUP(MONTH(H631),index!$D$2:$G$13,3,0),DAY(H631)),
IF(E631="halfyearly",DATE(IF(MONTH(H631)&gt;=7,YEAR(H631)+1,YEAR(H631)),VLOOKUP(MONTH(H631),index!$D$2:$G$13,4,0),DAY(H631)),
DATE(YEAR(H631)+1,MONTH(H631),DAY(H631)))))-H631))+H631)</f>
        <v/>
      </c>
      <c r="J631" s="9" t="str">
        <f t="shared" si="76"/>
        <v/>
      </c>
      <c r="K631" s="11" t="str">
        <f t="shared" si="77"/>
        <v/>
      </c>
      <c r="L631" s="11" t="str">
        <f t="shared" si="78"/>
        <v/>
      </c>
      <c r="M631" s="11" t="str">
        <f>IF(A631="","",VLOOKUP(E631,index!$A$1:$B$6,2,0)*K631*G631)</f>
        <v/>
      </c>
      <c r="N631" s="11" t="str">
        <f>IF(A631="","",-PMT(G631*VLOOKUP(E631,index!$A$1:$B$6,2,0),C631,F631,0,0))</f>
        <v/>
      </c>
      <c r="O631" s="11" t="str">
        <f t="shared" si="79"/>
        <v/>
      </c>
      <c r="P631" s="11" t="str">
        <f t="shared" si="74"/>
        <v/>
      </c>
      <c r="Q631" s="14"/>
    </row>
    <row r="632" spans="1:17" x14ac:dyDescent="0.25">
      <c r="A632" s="9" t="str">
        <f>IF(A631="","",IF(B631&lt;C631,A631,IF(A631=MAX('entry data'!$B$8:$B$507),"",A631+1)))</f>
        <v/>
      </c>
      <c r="B632" s="9" t="str">
        <f t="shared" si="75"/>
        <v/>
      </c>
      <c r="C632" s="9" t="str">
        <f>IF(ISERROR(VLOOKUP(A632,'entry data'!B:G,6,0)),"",VLOOKUP(A632,'entry data'!B:G,6,0))</f>
        <v/>
      </c>
      <c r="D632" s="9" t="str">
        <f>IF(ISERROR(VLOOKUP(A632,'entry data'!B:C,2,0)),"",VLOOKUP(A632,'entry data'!B:C,2,0))</f>
        <v/>
      </c>
      <c r="E632" s="9" t="str">
        <f>IF(ISERROR(VLOOKUP(A632,'entry data'!B:E,4,0)),"",VLOOKUP(A632,'entry data'!B:E,4,0))</f>
        <v/>
      </c>
      <c r="F632" s="11" t="str">
        <f>IF(A632="","",IF(ISERROR(VLOOKUP(A632,'entry data'!B:F,5,0)),"",VLOOKUP(A632,'entry data'!B:F,5,0)))</f>
        <v/>
      </c>
      <c r="G632" s="12" t="str">
        <f>IF(A632="","",IF(ISERROR(VLOOKUP(A632,'entry data'!B:I,8,0)),"",VLOOKUP(A632,'entry data'!B:I,7,0)))</f>
        <v/>
      </c>
      <c r="H632" s="13" t="str">
        <f>IF(A632="","",IF(B632=1,VLOOKUP(A632,'entry data'!B:D,3,0),I631))</f>
        <v/>
      </c>
      <c r="I632" s="14" t="str">
        <f>IF(A632="","",IF(E632="weekly",7,IF(E632="fortnightly",14,IF(E632="monthly",DATE(IF(MONTH(H632)=12,YEAR(H632)+1,YEAR(H632)),VLOOKUP(MONTH(H632),index!$D$2:$G$13,2,0),DAY(H632)),
IF(E632="quarterly",DATE(IF(MONTH(H632)&gt;=10,YEAR(H632)+1,YEAR(H632)),VLOOKUP(MONTH(H632),index!$D$2:$G$13,3,0),DAY(H632)),
IF(E632="halfyearly",DATE(IF(MONTH(H632)&gt;=7,YEAR(H632)+1,YEAR(H632)),VLOOKUP(MONTH(H632),index!$D$2:$G$13,4,0),DAY(H632)),
DATE(YEAR(H632)+1,MONTH(H632),DAY(H632)))))-H632))+H632)</f>
        <v/>
      </c>
      <c r="J632" s="9" t="str">
        <f t="shared" si="76"/>
        <v/>
      </c>
      <c r="K632" s="11" t="str">
        <f t="shared" si="77"/>
        <v/>
      </c>
      <c r="L632" s="11" t="str">
        <f t="shared" si="78"/>
        <v/>
      </c>
      <c r="M632" s="11" t="str">
        <f>IF(A632="","",VLOOKUP(E632,index!$A$1:$B$6,2,0)*K632*G632)</f>
        <v/>
      </c>
      <c r="N632" s="11" t="str">
        <f>IF(A632="","",-PMT(G632*VLOOKUP(E632,index!$A$1:$B$6,2,0),C632,F632,0,0))</f>
        <v/>
      </c>
      <c r="O632" s="11" t="str">
        <f t="shared" si="79"/>
        <v/>
      </c>
      <c r="P632" s="11" t="str">
        <f t="shared" si="74"/>
        <v/>
      </c>
      <c r="Q632" s="14"/>
    </row>
    <row r="633" spans="1:17" x14ac:dyDescent="0.25">
      <c r="A633" s="9" t="str">
        <f>IF(A632="","",IF(B632&lt;C632,A632,IF(A632=MAX('entry data'!$B$8:$B$507),"",A632+1)))</f>
        <v/>
      </c>
      <c r="B633" s="9" t="str">
        <f t="shared" si="75"/>
        <v/>
      </c>
      <c r="C633" s="9" t="str">
        <f>IF(ISERROR(VLOOKUP(A633,'entry data'!B:G,6,0)),"",VLOOKUP(A633,'entry data'!B:G,6,0))</f>
        <v/>
      </c>
      <c r="D633" s="9" t="str">
        <f>IF(ISERROR(VLOOKUP(A633,'entry data'!B:C,2,0)),"",VLOOKUP(A633,'entry data'!B:C,2,0))</f>
        <v/>
      </c>
      <c r="E633" s="9" t="str">
        <f>IF(ISERROR(VLOOKUP(A633,'entry data'!B:E,4,0)),"",VLOOKUP(A633,'entry data'!B:E,4,0))</f>
        <v/>
      </c>
      <c r="F633" s="11" t="str">
        <f>IF(A633="","",IF(ISERROR(VLOOKUP(A633,'entry data'!B:F,5,0)),"",VLOOKUP(A633,'entry data'!B:F,5,0)))</f>
        <v/>
      </c>
      <c r="G633" s="12" t="str">
        <f>IF(A633="","",IF(ISERROR(VLOOKUP(A633,'entry data'!B:I,8,0)),"",VLOOKUP(A633,'entry data'!B:I,7,0)))</f>
        <v/>
      </c>
      <c r="H633" s="13" t="str">
        <f>IF(A633="","",IF(B633=1,VLOOKUP(A633,'entry data'!B:D,3,0),I632))</f>
        <v/>
      </c>
      <c r="I633" s="14" t="str">
        <f>IF(A633="","",IF(E633="weekly",7,IF(E633="fortnightly",14,IF(E633="monthly",DATE(IF(MONTH(H633)=12,YEAR(H633)+1,YEAR(H633)),VLOOKUP(MONTH(H633),index!$D$2:$G$13,2,0),DAY(H633)),
IF(E633="quarterly",DATE(IF(MONTH(H633)&gt;=10,YEAR(H633)+1,YEAR(H633)),VLOOKUP(MONTH(H633),index!$D$2:$G$13,3,0),DAY(H633)),
IF(E633="halfyearly",DATE(IF(MONTH(H633)&gt;=7,YEAR(H633)+1,YEAR(H633)),VLOOKUP(MONTH(H633),index!$D$2:$G$13,4,0),DAY(H633)),
DATE(YEAR(H633)+1,MONTH(H633),DAY(H633)))))-H633))+H633)</f>
        <v/>
      </c>
      <c r="J633" s="9" t="str">
        <f t="shared" si="76"/>
        <v/>
      </c>
      <c r="K633" s="11" t="str">
        <f t="shared" si="77"/>
        <v/>
      </c>
      <c r="L633" s="11" t="str">
        <f t="shared" si="78"/>
        <v/>
      </c>
      <c r="M633" s="11" t="str">
        <f>IF(A633="","",VLOOKUP(E633,index!$A$1:$B$6,2,0)*K633*G633)</f>
        <v/>
      </c>
      <c r="N633" s="11" t="str">
        <f>IF(A633="","",-PMT(G633*VLOOKUP(E633,index!$A$1:$B$6,2,0),C633,F633,0,0))</f>
        <v/>
      </c>
      <c r="O633" s="11" t="str">
        <f t="shared" si="79"/>
        <v/>
      </c>
      <c r="P633" s="11" t="str">
        <f t="shared" si="74"/>
        <v/>
      </c>
      <c r="Q633" s="14"/>
    </row>
    <row r="634" spans="1:17" x14ac:dyDescent="0.25">
      <c r="A634" s="9" t="str">
        <f>IF(A633="","",IF(B633&lt;C633,A633,IF(A633=MAX('entry data'!$B$8:$B$507),"",A633+1)))</f>
        <v/>
      </c>
      <c r="B634" s="9" t="str">
        <f t="shared" si="75"/>
        <v/>
      </c>
      <c r="C634" s="9" t="str">
        <f>IF(ISERROR(VLOOKUP(A634,'entry data'!B:G,6,0)),"",VLOOKUP(A634,'entry data'!B:G,6,0))</f>
        <v/>
      </c>
      <c r="D634" s="9" t="str">
        <f>IF(ISERROR(VLOOKUP(A634,'entry data'!B:C,2,0)),"",VLOOKUP(A634,'entry data'!B:C,2,0))</f>
        <v/>
      </c>
      <c r="E634" s="9" t="str">
        <f>IF(ISERROR(VLOOKUP(A634,'entry data'!B:E,4,0)),"",VLOOKUP(A634,'entry data'!B:E,4,0))</f>
        <v/>
      </c>
      <c r="F634" s="11" t="str">
        <f>IF(A634="","",IF(ISERROR(VLOOKUP(A634,'entry data'!B:F,5,0)),"",VLOOKUP(A634,'entry data'!B:F,5,0)))</f>
        <v/>
      </c>
      <c r="G634" s="12" t="str">
        <f>IF(A634="","",IF(ISERROR(VLOOKUP(A634,'entry data'!B:I,8,0)),"",VLOOKUP(A634,'entry data'!B:I,7,0)))</f>
        <v/>
      </c>
      <c r="H634" s="13" t="str">
        <f>IF(A634="","",IF(B634=1,VLOOKUP(A634,'entry data'!B:D,3,0),I633))</f>
        <v/>
      </c>
      <c r="I634" s="14" t="str">
        <f>IF(A634="","",IF(E634="weekly",7,IF(E634="fortnightly",14,IF(E634="monthly",DATE(IF(MONTH(H634)=12,YEAR(H634)+1,YEAR(H634)),VLOOKUP(MONTH(H634),index!$D$2:$G$13,2,0),DAY(H634)),
IF(E634="quarterly",DATE(IF(MONTH(H634)&gt;=10,YEAR(H634)+1,YEAR(H634)),VLOOKUP(MONTH(H634),index!$D$2:$G$13,3,0),DAY(H634)),
IF(E634="halfyearly",DATE(IF(MONTH(H634)&gt;=7,YEAR(H634)+1,YEAR(H634)),VLOOKUP(MONTH(H634),index!$D$2:$G$13,4,0),DAY(H634)),
DATE(YEAR(H634)+1,MONTH(H634),DAY(H634)))))-H634))+H634)</f>
        <v/>
      </c>
      <c r="J634" s="9" t="str">
        <f t="shared" si="76"/>
        <v/>
      </c>
      <c r="K634" s="11" t="str">
        <f t="shared" si="77"/>
        <v/>
      </c>
      <c r="L634" s="11" t="str">
        <f t="shared" si="78"/>
        <v/>
      </c>
      <c r="M634" s="11" t="str">
        <f>IF(A634="","",VLOOKUP(E634,index!$A$1:$B$6,2,0)*K634*G634)</f>
        <v/>
      </c>
      <c r="N634" s="11" t="str">
        <f>IF(A634="","",-PMT(G634*VLOOKUP(E634,index!$A$1:$B$6,2,0),C634,F634,0,0))</f>
        <v/>
      </c>
      <c r="O634" s="11" t="str">
        <f t="shared" si="79"/>
        <v/>
      </c>
      <c r="P634" s="11" t="str">
        <f t="shared" si="74"/>
        <v/>
      </c>
      <c r="Q634" s="14"/>
    </row>
    <row r="635" spans="1:17" x14ac:dyDescent="0.25">
      <c r="A635" s="9" t="str">
        <f>IF(A634="","",IF(B634&lt;C634,A634,IF(A634=MAX('entry data'!$B$8:$B$507),"",A634+1)))</f>
        <v/>
      </c>
      <c r="B635" s="9" t="str">
        <f t="shared" si="75"/>
        <v/>
      </c>
      <c r="C635" s="9" t="str">
        <f>IF(ISERROR(VLOOKUP(A635,'entry data'!B:G,6,0)),"",VLOOKUP(A635,'entry data'!B:G,6,0))</f>
        <v/>
      </c>
      <c r="D635" s="9" t="str">
        <f>IF(ISERROR(VLOOKUP(A635,'entry data'!B:C,2,0)),"",VLOOKUP(A635,'entry data'!B:C,2,0))</f>
        <v/>
      </c>
      <c r="E635" s="9" t="str">
        <f>IF(ISERROR(VLOOKUP(A635,'entry data'!B:E,4,0)),"",VLOOKUP(A635,'entry data'!B:E,4,0))</f>
        <v/>
      </c>
      <c r="F635" s="11" t="str">
        <f>IF(A635="","",IF(ISERROR(VLOOKUP(A635,'entry data'!B:F,5,0)),"",VLOOKUP(A635,'entry data'!B:F,5,0)))</f>
        <v/>
      </c>
      <c r="G635" s="12" t="str">
        <f>IF(A635="","",IF(ISERROR(VLOOKUP(A635,'entry data'!B:I,8,0)),"",VLOOKUP(A635,'entry data'!B:I,7,0)))</f>
        <v/>
      </c>
      <c r="H635" s="13" t="str">
        <f>IF(A635="","",IF(B635=1,VLOOKUP(A635,'entry data'!B:D,3,0),I634))</f>
        <v/>
      </c>
      <c r="I635" s="14" t="str">
        <f>IF(A635="","",IF(E635="weekly",7,IF(E635="fortnightly",14,IF(E635="monthly",DATE(IF(MONTH(H635)=12,YEAR(H635)+1,YEAR(H635)),VLOOKUP(MONTH(H635),index!$D$2:$G$13,2,0),DAY(H635)),
IF(E635="quarterly",DATE(IF(MONTH(H635)&gt;=10,YEAR(H635)+1,YEAR(H635)),VLOOKUP(MONTH(H635),index!$D$2:$G$13,3,0),DAY(H635)),
IF(E635="halfyearly",DATE(IF(MONTH(H635)&gt;=7,YEAR(H635)+1,YEAR(H635)),VLOOKUP(MONTH(H635),index!$D$2:$G$13,4,0),DAY(H635)),
DATE(YEAR(H635)+1,MONTH(H635),DAY(H635)))))-H635))+H635)</f>
        <v/>
      </c>
      <c r="J635" s="9" t="str">
        <f t="shared" si="76"/>
        <v/>
      </c>
      <c r="K635" s="11" t="str">
        <f t="shared" si="77"/>
        <v/>
      </c>
      <c r="L635" s="11" t="str">
        <f t="shared" si="78"/>
        <v/>
      </c>
      <c r="M635" s="11" t="str">
        <f>IF(A635="","",VLOOKUP(E635,index!$A$1:$B$6,2,0)*K635*G635)</f>
        <v/>
      </c>
      <c r="N635" s="11" t="str">
        <f>IF(A635="","",-PMT(G635*VLOOKUP(E635,index!$A$1:$B$6,2,0),C635,F635,0,0))</f>
        <v/>
      </c>
      <c r="O635" s="11" t="str">
        <f t="shared" si="79"/>
        <v/>
      </c>
      <c r="P635" s="11" t="str">
        <f t="shared" si="74"/>
        <v/>
      </c>
      <c r="Q635" s="14"/>
    </row>
    <row r="636" spans="1:17" x14ac:dyDescent="0.25">
      <c r="A636" s="9" t="str">
        <f>IF(A635="","",IF(B635&lt;C635,A635,IF(A635=MAX('entry data'!$B$8:$B$507),"",A635+1)))</f>
        <v/>
      </c>
      <c r="B636" s="9" t="str">
        <f t="shared" si="75"/>
        <v/>
      </c>
      <c r="C636" s="9" t="str">
        <f>IF(ISERROR(VLOOKUP(A636,'entry data'!B:G,6,0)),"",VLOOKUP(A636,'entry data'!B:G,6,0))</f>
        <v/>
      </c>
      <c r="D636" s="9" t="str">
        <f>IF(ISERROR(VLOOKUP(A636,'entry data'!B:C,2,0)),"",VLOOKUP(A636,'entry data'!B:C,2,0))</f>
        <v/>
      </c>
      <c r="E636" s="9" t="str">
        <f>IF(ISERROR(VLOOKUP(A636,'entry data'!B:E,4,0)),"",VLOOKUP(A636,'entry data'!B:E,4,0))</f>
        <v/>
      </c>
      <c r="F636" s="11" t="str">
        <f>IF(A636="","",IF(ISERROR(VLOOKUP(A636,'entry data'!B:F,5,0)),"",VLOOKUP(A636,'entry data'!B:F,5,0)))</f>
        <v/>
      </c>
      <c r="G636" s="12" t="str">
        <f>IF(A636="","",IF(ISERROR(VLOOKUP(A636,'entry data'!B:I,8,0)),"",VLOOKUP(A636,'entry data'!B:I,7,0)))</f>
        <v/>
      </c>
      <c r="H636" s="13" t="str">
        <f>IF(A636="","",IF(B636=1,VLOOKUP(A636,'entry data'!B:D,3,0),I635))</f>
        <v/>
      </c>
      <c r="I636" s="14" t="str">
        <f>IF(A636="","",IF(E636="weekly",7,IF(E636="fortnightly",14,IF(E636="monthly",DATE(IF(MONTH(H636)=12,YEAR(H636)+1,YEAR(H636)),VLOOKUP(MONTH(H636),index!$D$2:$G$13,2,0),DAY(H636)),
IF(E636="quarterly",DATE(IF(MONTH(H636)&gt;=10,YEAR(H636)+1,YEAR(H636)),VLOOKUP(MONTH(H636),index!$D$2:$G$13,3,0),DAY(H636)),
IF(E636="halfyearly",DATE(IF(MONTH(H636)&gt;=7,YEAR(H636)+1,YEAR(H636)),VLOOKUP(MONTH(H636),index!$D$2:$G$13,4,0),DAY(H636)),
DATE(YEAR(H636)+1,MONTH(H636),DAY(H636)))))-H636))+H636)</f>
        <v/>
      </c>
      <c r="J636" s="9" t="str">
        <f t="shared" si="76"/>
        <v/>
      </c>
      <c r="K636" s="11" t="str">
        <f t="shared" si="77"/>
        <v/>
      </c>
      <c r="L636" s="11" t="str">
        <f t="shared" si="78"/>
        <v/>
      </c>
      <c r="M636" s="11" t="str">
        <f>IF(A636="","",VLOOKUP(E636,index!$A$1:$B$6,2,0)*K636*G636)</f>
        <v/>
      </c>
      <c r="N636" s="11" t="str">
        <f>IF(A636="","",-PMT(G636*VLOOKUP(E636,index!$A$1:$B$6,2,0),C636,F636,0,0))</f>
        <v/>
      </c>
      <c r="O636" s="11" t="str">
        <f t="shared" si="79"/>
        <v/>
      </c>
      <c r="P636" s="11" t="str">
        <f t="shared" si="74"/>
        <v/>
      </c>
      <c r="Q636" s="14"/>
    </row>
    <row r="637" spans="1:17" x14ac:dyDescent="0.25">
      <c r="A637" s="9" t="str">
        <f>IF(A636="","",IF(B636&lt;C636,A636,IF(A636=MAX('entry data'!$B$8:$B$507),"",A636+1)))</f>
        <v/>
      </c>
      <c r="B637" s="9" t="str">
        <f t="shared" si="75"/>
        <v/>
      </c>
      <c r="C637" s="9" t="str">
        <f>IF(ISERROR(VLOOKUP(A637,'entry data'!B:G,6,0)),"",VLOOKUP(A637,'entry data'!B:G,6,0))</f>
        <v/>
      </c>
      <c r="D637" s="9" t="str">
        <f>IF(ISERROR(VLOOKUP(A637,'entry data'!B:C,2,0)),"",VLOOKUP(A637,'entry data'!B:C,2,0))</f>
        <v/>
      </c>
      <c r="E637" s="9" t="str">
        <f>IF(ISERROR(VLOOKUP(A637,'entry data'!B:E,4,0)),"",VLOOKUP(A637,'entry data'!B:E,4,0))</f>
        <v/>
      </c>
      <c r="F637" s="11" t="str">
        <f>IF(A637="","",IF(ISERROR(VLOOKUP(A637,'entry data'!B:F,5,0)),"",VLOOKUP(A637,'entry data'!B:F,5,0)))</f>
        <v/>
      </c>
      <c r="G637" s="12" t="str">
        <f>IF(A637="","",IF(ISERROR(VLOOKUP(A637,'entry data'!B:I,8,0)),"",VLOOKUP(A637,'entry data'!B:I,7,0)))</f>
        <v/>
      </c>
      <c r="H637" s="13" t="str">
        <f>IF(A637="","",IF(B637=1,VLOOKUP(A637,'entry data'!B:D,3,0),I636))</f>
        <v/>
      </c>
      <c r="I637" s="14" t="str">
        <f>IF(A637="","",IF(E637="weekly",7,IF(E637="fortnightly",14,IF(E637="monthly",DATE(IF(MONTH(H637)=12,YEAR(H637)+1,YEAR(H637)),VLOOKUP(MONTH(H637),index!$D$2:$G$13,2,0),DAY(H637)),
IF(E637="quarterly",DATE(IF(MONTH(H637)&gt;=10,YEAR(H637)+1,YEAR(H637)),VLOOKUP(MONTH(H637),index!$D$2:$G$13,3,0),DAY(H637)),
IF(E637="halfyearly",DATE(IF(MONTH(H637)&gt;=7,YEAR(H637)+1,YEAR(H637)),VLOOKUP(MONTH(H637),index!$D$2:$G$13,4,0),DAY(H637)),
DATE(YEAR(H637)+1,MONTH(H637),DAY(H637)))))-H637))+H637)</f>
        <v/>
      </c>
      <c r="J637" s="9" t="str">
        <f t="shared" si="76"/>
        <v/>
      </c>
      <c r="K637" s="11" t="str">
        <f t="shared" si="77"/>
        <v/>
      </c>
      <c r="L637" s="11" t="str">
        <f t="shared" si="78"/>
        <v/>
      </c>
      <c r="M637" s="11" t="str">
        <f>IF(A637="","",VLOOKUP(E637,index!$A$1:$B$6,2,0)*K637*G637)</f>
        <v/>
      </c>
      <c r="N637" s="11" t="str">
        <f>IF(A637="","",-PMT(G637*VLOOKUP(E637,index!$A$1:$B$6,2,0),C637,F637,0,0))</f>
        <v/>
      </c>
      <c r="O637" s="11" t="str">
        <f t="shared" si="79"/>
        <v/>
      </c>
      <c r="P637" s="11" t="str">
        <f t="shared" si="74"/>
        <v/>
      </c>
      <c r="Q637" s="14"/>
    </row>
    <row r="638" spans="1:17" x14ac:dyDescent="0.25">
      <c r="A638" s="9" t="str">
        <f>IF(A637="","",IF(B637&lt;C637,A637,IF(A637=MAX('entry data'!$B$8:$B$507),"",A637+1)))</f>
        <v/>
      </c>
      <c r="B638" s="9" t="str">
        <f t="shared" si="75"/>
        <v/>
      </c>
      <c r="C638" s="9" t="str">
        <f>IF(ISERROR(VLOOKUP(A638,'entry data'!B:G,6,0)),"",VLOOKUP(A638,'entry data'!B:G,6,0))</f>
        <v/>
      </c>
      <c r="D638" s="9" t="str">
        <f>IF(ISERROR(VLOOKUP(A638,'entry data'!B:C,2,0)),"",VLOOKUP(A638,'entry data'!B:C,2,0))</f>
        <v/>
      </c>
      <c r="E638" s="9" t="str">
        <f>IF(ISERROR(VLOOKUP(A638,'entry data'!B:E,4,0)),"",VLOOKUP(A638,'entry data'!B:E,4,0))</f>
        <v/>
      </c>
      <c r="F638" s="11" t="str">
        <f>IF(A638="","",IF(ISERROR(VLOOKUP(A638,'entry data'!B:F,5,0)),"",VLOOKUP(A638,'entry data'!B:F,5,0)))</f>
        <v/>
      </c>
      <c r="G638" s="12" t="str">
        <f>IF(A638="","",IF(ISERROR(VLOOKUP(A638,'entry data'!B:I,8,0)),"",VLOOKUP(A638,'entry data'!B:I,7,0)))</f>
        <v/>
      </c>
      <c r="H638" s="13" t="str">
        <f>IF(A638="","",IF(B638=1,VLOOKUP(A638,'entry data'!B:D,3,0),I637))</f>
        <v/>
      </c>
      <c r="I638" s="14" t="str">
        <f>IF(A638="","",IF(E638="weekly",7,IF(E638="fortnightly",14,IF(E638="monthly",DATE(IF(MONTH(H638)=12,YEAR(H638)+1,YEAR(H638)),VLOOKUP(MONTH(H638),index!$D$2:$G$13,2,0),DAY(H638)),
IF(E638="quarterly",DATE(IF(MONTH(H638)&gt;=10,YEAR(H638)+1,YEAR(H638)),VLOOKUP(MONTH(H638),index!$D$2:$G$13,3,0),DAY(H638)),
IF(E638="halfyearly",DATE(IF(MONTH(H638)&gt;=7,YEAR(H638)+1,YEAR(H638)),VLOOKUP(MONTH(H638),index!$D$2:$G$13,4,0),DAY(H638)),
DATE(YEAR(H638)+1,MONTH(H638),DAY(H638)))))-H638))+H638)</f>
        <v/>
      </c>
      <c r="J638" s="9" t="str">
        <f t="shared" si="76"/>
        <v/>
      </c>
      <c r="K638" s="11" t="str">
        <f t="shared" si="77"/>
        <v/>
      </c>
      <c r="L638" s="11" t="str">
        <f t="shared" si="78"/>
        <v/>
      </c>
      <c r="M638" s="11" t="str">
        <f>IF(A638="","",VLOOKUP(E638,index!$A$1:$B$6,2,0)*K638*G638)</f>
        <v/>
      </c>
      <c r="N638" s="11" t="str">
        <f>IF(A638="","",-PMT(G638*VLOOKUP(E638,index!$A$1:$B$6,2,0),C638,F638,0,0))</f>
        <v/>
      </c>
      <c r="O638" s="11" t="str">
        <f t="shared" si="79"/>
        <v/>
      </c>
      <c r="P638" s="11" t="str">
        <f t="shared" si="74"/>
        <v/>
      </c>
      <c r="Q638" s="14"/>
    </row>
    <row r="639" spans="1:17" x14ac:dyDescent="0.25">
      <c r="A639" s="9" t="str">
        <f>IF(A638="","",IF(B638&lt;C638,A638,IF(A638=MAX('entry data'!$B$8:$B$507),"",A638+1)))</f>
        <v/>
      </c>
      <c r="B639" s="9" t="str">
        <f t="shared" si="75"/>
        <v/>
      </c>
      <c r="C639" s="9" t="str">
        <f>IF(ISERROR(VLOOKUP(A639,'entry data'!B:G,6,0)),"",VLOOKUP(A639,'entry data'!B:G,6,0))</f>
        <v/>
      </c>
      <c r="D639" s="9" t="str">
        <f>IF(ISERROR(VLOOKUP(A639,'entry data'!B:C,2,0)),"",VLOOKUP(A639,'entry data'!B:C,2,0))</f>
        <v/>
      </c>
      <c r="E639" s="9" t="str">
        <f>IF(ISERROR(VLOOKUP(A639,'entry data'!B:E,4,0)),"",VLOOKUP(A639,'entry data'!B:E,4,0))</f>
        <v/>
      </c>
      <c r="F639" s="11" t="str">
        <f>IF(A639="","",IF(ISERROR(VLOOKUP(A639,'entry data'!B:F,5,0)),"",VLOOKUP(A639,'entry data'!B:F,5,0)))</f>
        <v/>
      </c>
      <c r="G639" s="12" t="str">
        <f>IF(A639="","",IF(ISERROR(VLOOKUP(A639,'entry data'!B:I,8,0)),"",VLOOKUP(A639,'entry data'!B:I,7,0)))</f>
        <v/>
      </c>
      <c r="H639" s="13" t="str">
        <f>IF(A639="","",IF(B639=1,VLOOKUP(A639,'entry data'!B:D,3,0),I638))</f>
        <v/>
      </c>
      <c r="I639" s="14" t="str">
        <f>IF(A639="","",IF(E639="weekly",7,IF(E639="fortnightly",14,IF(E639="monthly",DATE(IF(MONTH(H639)=12,YEAR(H639)+1,YEAR(H639)),VLOOKUP(MONTH(H639),index!$D$2:$G$13,2,0),DAY(H639)),
IF(E639="quarterly",DATE(IF(MONTH(H639)&gt;=10,YEAR(H639)+1,YEAR(H639)),VLOOKUP(MONTH(H639),index!$D$2:$G$13,3,0),DAY(H639)),
IF(E639="halfyearly",DATE(IF(MONTH(H639)&gt;=7,YEAR(H639)+1,YEAR(H639)),VLOOKUP(MONTH(H639),index!$D$2:$G$13,4,0),DAY(H639)),
DATE(YEAR(H639)+1,MONTH(H639),DAY(H639)))))-H639))+H639)</f>
        <v/>
      </c>
      <c r="J639" s="9" t="str">
        <f t="shared" si="76"/>
        <v/>
      </c>
      <c r="K639" s="11" t="str">
        <f t="shared" si="77"/>
        <v/>
      </c>
      <c r="L639" s="11" t="str">
        <f t="shared" si="78"/>
        <v/>
      </c>
      <c r="M639" s="11" t="str">
        <f>IF(A639="","",VLOOKUP(E639,index!$A$1:$B$6,2,0)*K639*G639)</f>
        <v/>
      </c>
      <c r="N639" s="11" t="str">
        <f>IF(A639="","",-PMT(G639*VLOOKUP(E639,index!$A$1:$B$6,2,0),C639,F639,0,0))</f>
        <v/>
      </c>
      <c r="O639" s="11" t="str">
        <f t="shared" si="79"/>
        <v/>
      </c>
      <c r="P639" s="11" t="str">
        <f t="shared" si="74"/>
        <v/>
      </c>
      <c r="Q639" s="14"/>
    </row>
    <row r="640" spans="1:17" x14ac:dyDescent="0.25">
      <c r="A640" s="9" t="str">
        <f>IF(A639="","",IF(B639&lt;C639,A639,IF(A639=MAX('entry data'!$B$8:$B$507),"",A639+1)))</f>
        <v/>
      </c>
      <c r="B640" s="9" t="str">
        <f t="shared" si="75"/>
        <v/>
      </c>
      <c r="C640" s="9" t="str">
        <f>IF(ISERROR(VLOOKUP(A640,'entry data'!B:G,6,0)),"",VLOOKUP(A640,'entry data'!B:G,6,0))</f>
        <v/>
      </c>
      <c r="D640" s="9" t="str">
        <f>IF(ISERROR(VLOOKUP(A640,'entry data'!B:C,2,0)),"",VLOOKUP(A640,'entry data'!B:C,2,0))</f>
        <v/>
      </c>
      <c r="E640" s="9" t="str">
        <f>IF(ISERROR(VLOOKUP(A640,'entry data'!B:E,4,0)),"",VLOOKUP(A640,'entry data'!B:E,4,0))</f>
        <v/>
      </c>
      <c r="F640" s="11" t="str">
        <f>IF(A640="","",IF(ISERROR(VLOOKUP(A640,'entry data'!B:F,5,0)),"",VLOOKUP(A640,'entry data'!B:F,5,0)))</f>
        <v/>
      </c>
      <c r="G640" s="12" t="str">
        <f>IF(A640="","",IF(ISERROR(VLOOKUP(A640,'entry data'!B:I,8,0)),"",VLOOKUP(A640,'entry data'!B:I,7,0)))</f>
        <v/>
      </c>
      <c r="H640" s="13" t="str">
        <f>IF(A640="","",IF(B640=1,VLOOKUP(A640,'entry data'!B:D,3,0),I639))</f>
        <v/>
      </c>
      <c r="I640" s="14" t="str">
        <f>IF(A640="","",IF(E640="weekly",7,IF(E640="fortnightly",14,IF(E640="monthly",DATE(IF(MONTH(H640)=12,YEAR(H640)+1,YEAR(H640)),VLOOKUP(MONTH(H640),index!$D$2:$G$13,2,0),DAY(H640)),
IF(E640="quarterly",DATE(IF(MONTH(H640)&gt;=10,YEAR(H640)+1,YEAR(H640)),VLOOKUP(MONTH(H640),index!$D$2:$G$13,3,0),DAY(H640)),
IF(E640="halfyearly",DATE(IF(MONTH(H640)&gt;=7,YEAR(H640)+1,YEAR(H640)),VLOOKUP(MONTH(H640),index!$D$2:$G$13,4,0),DAY(H640)),
DATE(YEAR(H640)+1,MONTH(H640),DAY(H640)))))-H640))+H640)</f>
        <v/>
      </c>
      <c r="J640" s="9" t="str">
        <f t="shared" si="76"/>
        <v/>
      </c>
      <c r="K640" s="11" t="str">
        <f t="shared" si="77"/>
        <v/>
      </c>
      <c r="L640" s="11" t="str">
        <f t="shared" si="78"/>
        <v/>
      </c>
      <c r="M640" s="11" t="str">
        <f>IF(A640="","",VLOOKUP(E640,index!$A$1:$B$6,2,0)*K640*G640)</f>
        <v/>
      </c>
      <c r="N640" s="11" t="str">
        <f>IF(A640="","",-PMT(G640*VLOOKUP(E640,index!$A$1:$B$6,2,0),C640,F640,0,0))</f>
        <v/>
      </c>
      <c r="O640" s="11" t="str">
        <f t="shared" si="79"/>
        <v/>
      </c>
      <c r="P640" s="11" t="str">
        <f t="shared" si="74"/>
        <v/>
      </c>
      <c r="Q640" s="14"/>
    </row>
    <row r="641" spans="1:17" x14ac:dyDescent="0.25">
      <c r="A641" s="9" t="str">
        <f>IF(A640="","",IF(B640&lt;C640,A640,IF(A640=MAX('entry data'!$B$8:$B$507),"",A640+1)))</f>
        <v/>
      </c>
      <c r="B641" s="9" t="str">
        <f t="shared" si="75"/>
        <v/>
      </c>
      <c r="C641" s="9" t="str">
        <f>IF(ISERROR(VLOOKUP(A641,'entry data'!B:G,6,0)),"",VLOOKUP(A641,'entry data'!B:G,6,0))</f>
        <v/>
      </c>
      <c r="D641" s="9" t="str">
        <f>IF(ISERROR(VLOOKUP(A641,'entry data'!B:C,2,0)),"",VLOOKUP(A641,'entry data'!B:C,2,0))</f>
        <v/>
      </c>
      <c r="E641" s="9" t="str">
        <f>IF(ISERROR(VLOOKUP(A641,'entry data'!B:E,4,0)),"",VLOOKUP(A641,'entry data'!B:E,4,0))</f>
        <v/>
      </c>
      <c r="F641" s="11" t="str">
        <f>IF(A641="","",IF(ISERROR(VLOOKUP(A641,'entry data'!B:F,5,0)),"",VLOOKUP(A641,'entry data'!B:F,5,0)))</f>
        <v/>
      </c>
      <c r="G641" s="12" t="str">
        <f>IF(A641="","",IF(ISERROR(VLOOKUP(A641,'entry data'!B:I,8,0)),"",VLOOKUP(A641,'entry data'!B:I,7,0)))</f>
        <v/>
      </c>
      <c r="H641" s="13" t="str">
        <f>IF(A641="","",IF(B641=1,VLOOKUP(A641,'entry data'!B:D,3,0),I640))</f>
        <v/>
      </c>
      <c r="I641" s="14" t="str">
        <f>IF(A641="","",IF(E641="weekly",7,IF(E641="fortnightly",14,IF(E641="monthly",DATE(IF(MONTH(H641)=12,YEAR(H641)+1,YEAR(H641)),VLOOKUP(MONTH(H641),index!$D$2:$G$13,2,0),DAY(H641)),
IF(E641="quarterly",DATE(IF(MONTH(H641)&gt;=10,YEAR(H641)+1,YEAR(H641)),VLOOKUP(MONTH(H641),index!$D$2:$G$13,3,0),DAY(H641)),
IF(E641="halfyearly",DATE(IF(MONTH(H641)&gt;=7,YEAR(H641)+1,YEAR(H641)),VLOOKUP(MONTH(H641),index!$D$2:$G$13,4,0),DAY(H641)),
DATE(YEAR(H641)+1,MONTH(H641),DAY(H641)))))-H641))+H641)</f>
        <v/>
      </c>
      <c r="J641" s="9" t="str">
        <f t="shared" si="76"/>
        <v/>
      </c>
      <c r="K641" s="11" t="str">
        <f t="shared" si="77"/>
        <v/>
      </c>
      <c r="L641" s="11" t="str">
        <f t="shared" si="78"/>
        <v/>
      </c>
      <c r="M641" s="11" t="str">
        <f>IF(A641="","",VLOOKUP(E641,index!$A$1:$B$6,2,0)*K641*G641)</f>
        <v/>
      </c>
      <c r="N641" s="11" t="str">
        <f>IF(A641="","",-PMT(G641*VLOOKUP(E641,index!$A$1:$B$6,2,0),C641,F641,0,0))</f>
        <v/>
      </c>
      <c r="O641" s="11" t="str">
        <f t="shared" si="79"/>
        <v/>
      </c>
      <c r="P641" s="11" t="str">
        <f t="shared" si="74"/>
        <v/>
      </c>
      <c r="Q641" s="14"/>
    </row>
    <row r="642" spans="1:17" x14ac:dyDescent="0.25">
      <c r="A642" s="9" t="str">
        <f>IF(A641="","",IF(B641&lt;C641,A641,IF(A641=MAX('entry data'!$B$8:$B$507),"",A641+1)))</f>
        <v/>
      </c>
      <c r="B642" s="9" t="str">
        <f t="shared" si="75"/>
        <v/>
      </c>
      <c r="C642" s="9" t="str">
        <f>IF(ISERROR(VLOOKUP(A642,'entry data'!B:G,6,0)),"",VLOOKUP(A642,'entry data'!B:G,6,0))</f>
        <v/>
      </c>
      <c r="D642" s="9" t="str">
        <f>IF(ISERROR(VLOOKUP(A642,'entry data'!B:C,2,0)),"",VLOOKUP(A642,'entry data'!B:C,2,0))</f>
        <v/>
      </c>
      <c r="E642" s="9" t="str">
        <f>IF(ISERROR(VLOOKUP(A642,'entry data'!B:E,4,0)),"",VLOOKUP(A642,'entry data'!B:E,4,0))</f>
        <v/>
      </c>
      <c r="F642" s="11" t="str">
        <f>IF(A642="","",IF(ISERROR(VLOOKUP(A642,'entry data'!B:F,5,0)),"",VLOOKUP(A642,'entry data'!B:F,5,0)))</f>
        <v/>
      </c>
      <c r="G642" s="12" t="str">
        <f>IF(A642="","",IF(ISERROR(VLOOKUP(A642,'entry data'!B:I,8,0)),"",VLOOKUP(A642,'entry data'!B:I,7,0)))</f>
        <v/>
      </c>
      <c r="H642" s="13" t="str">
        <f>IF(A642="","",IF(B642=1,VLOOKUP(A642,'entry data'!B:D,3,0),I641))</f>
        <v/>
      </c>
      <c r="I642" s="14" t="str">
        <f>IF(A642="","",IF(E642="weekly",7,IF(E642="fortnightly",14,IF(E642="monthly",DATE(IF(MONTH(H642)=12,YEAR(H642)+1,YEAR(H642)),VLOOKUP(MONTH(H642),index!$D$2:$G$13,2,0),DAY(H642)),
IF(E642="quarterly",DATE(IF(MONTH(H642)&gt;=10,YEAR(H642)+1,YEAR(H642)),VLOOKUP(MONTH(H642),index!$D$2:$G$13,3,0),DAY(H642)),
IF(E642="halfyearly",DATE(IF(MONTH(H642)&gt;=7,YEAR(H642)+1,YEAR(H642)),VLOOKUP(MONTH(H642),index!$D$2:$G$13,4,0),DAY(H642)),
DATE(YEAR(H642)+1,MONTH(H642),DAY(H642)))))-H642))+H642)</f>
        <v/>
      </c>
      <c r="J642" s="9" t="str">
        <f t="shared" si="76"/>
        <v/>
      </c>
      <c r="K642" s="11" t="str">
        <f t="shared" si="77"/>
        <v/>
      </c>
      <c r="L642" s="11" t="str">
        <f t="shared" si="78"/>
        <v/>
      </c>
      <c r="M642" s="11" t="str">
        <f>IF(A642="","",VLOOKUP(E642,index!$A$1:$B$6,2,0)*K642*G642)</f>
        <v/>
      </c>
      <c r="N642" s="11" t="str">
        <f>IF(A642="","",-PMT(G642*VLOOKUP(E642,index!$A$1:$B$6,2,0),C642,F642,0,0))</f>
        <v/>
      </c>
      <c r="O642" s="11" t="str">
        <f t="shared" si="79"/>
        <v/>
      </c>
      <c r="P642" s="11" t="str">
        <f t="shared" si="74"/>
        <v/>
      </c>
    </row>
    <row r="643" spans="1:17" x14ac:dyDescent="0.25">
      <c r="A643" s="9" t="str">
        <f>IF(A642="","",IF(B642&lt;C642,A642,IF(A642=MAX('entry data'!$B$8:$B$507),"",A642+1)))</f>
        <v/>
      </c>
      <c r="B643" s="9" t="str">
        <f t="shared" si="75"/>
        <v/>
      </c>
      <c r="C643" s="9" t="str">
        <f>IF(ISERROR(VLOOKUP(A643,'entry data'!B:G,6,0)),"",VLOOKUP(A643,'entry data'!B:G,6,0))</f>
        <v/>
      </c>
      <c r="D643" s="9" t="str">
        <f>IF(ISERROR(VLOOKUP(A643,'entry data'!B:C,2,0)),"",VLOOKUP(A643,'entry data'!B:C,2,0))</f>
        <v/>
      </c>
      <c r="E643" s="9" t="str">
        <f>IF(ISERROR(VLOOKUP(A643,'entry data'!B:E,4,0)),"",VLOOKUP(A643,'entry data'!B:E,4,0))</f>
        <v/>
      </c>
      <c r="F643" s="11" t="str">
        <f>IF(A643="","",IF(ISERROR(VLOOKUP(A643,'entry data'!B:F,5,0)),"",VLOOKUP(A643,'entry data'!B:F,5,0)))</f>
        <v/>
      </c>
      <c r="G643" s="12" t="str">
        <f>IF(A643="","",IF(ISERROR(VLOOKUP(A643,'entry data'!B:I,8,0)),"",VLOOKUP(A643,'entry data'!B:I,7,0)))</f>
        <v/>
      </c>
      <c r="H643" s="13" t="str">
        <f>IF(A643="","",IF(B643=1,VLOOKUP(A643,'entry data'!B:D,3,0),I642))</f>
        <v/>
      </c>
      <c r="I643" s="14" t="str">
        <f>IF(A643="","",IF(E643="weekly",7,IF(E643="fortnightly",14,IF(E643="monthly",DATE(IF(MONTH(H643)=12,YEAR(H643)+1,YEAR(H643)),VLOOKUP(MONTH(H643),index!$D$2:$G$13,2,0),DAY(H643)),
IF(E643="quarterly",DATE(IF(MONTH(H643)&gt;=10,YEAR(H643)+1,YEAR(H643)),VLOOKUP(MONTH(H643),index!$D$2:$G$13,3,0),DAY(H643)),
IF(E643="halfyearly",DATE(IF(MONTH(H643)&gt;=7,YEAR(H643)+1,YEAR(H643)),VLOOKUP(MONTH(H643),index!$D$2:$G$13,4,0),DAY(H643)),
DATE(YEAR(H643)+1,MONTH(H643),DAY(H643)))))-H643))+H643)</f>
        <v/>
      </c>
      <c r="J643" s="9" t="str">
        <f t="shared" si="76"/>
        <v/>
      </c>
      <c r="K643" s="11" t="str">
        <f t="shared" si="77"/>
        <v/>
      </c>
      <c r="L643" s="11" t="str">
        <f t="shared" si="78"/>
        <v/>
      </c>
      <c r="M643" s="11" t="str">
        <f>IF(A643="","",VLOOKUP(E643,index!$A$1:$B$6,2,0)*K643*G643)</f>
        <v/>
      </c>
      <c r="N643" s="11" t="str">
        <f>IF(A643="","",-PMT(G643*VLOOKUP(E643,index!$A$1:$B$6,2,0),C643,F643,0,0))</f>
        <v/>
      </c>
      <c r="O643" s="11" t="str">
        <f t="shared" si="79"/>
        <v/>
      </c>
      <c r="P643" s="11" t="str">
        <f t="shared" ref="P643:P706" si="80">IF(A643="","",IF(J643&lt;&gt;J644,O643,0))</f>
        <v/>
      </c>
    </row>
    <row r="644" spans="1:17" x14ac:dyDescent="0.25">
      <c r="A644" s="9" t="str">
        <f>IF(A643="","",IF(B643&lt;C643,A643,IF(A643=MAX('entry data'!$B$8:$B$507),"",A643+1)))</f>
        <v/>
      </c>
      <c r="B644" s="9" t="str">
        <f t="shared" si="75"/>
        <v/>
      </c>
      <c r="C644" s="9" t="str">
        <f>IF(ISERROR(VLOOKUP(A644,'entry data'!B:G,6,0)),"",VLOOKUP(A644,'entry data'!B:G,6,0))</f>
        <v/>
      </c>
      <c r="D644" s="9" t="str">
        <f>IF(ISERROR(VLOOKUP(A644,'entry data'!B:C,2,0)),"",VLOOKUP(A644,'entry data'!B:C,2,0))</f>
        <v/>
      </c>
      <c r="E644" s="9" t="str">
        <f>IF(ISERROR(VLOOKUP(A644,'entry data'!B:E,4,0)),"",VLOOKUP(A644,'entry data'!B:E,4,0))</f>
        <v/>
      </c>
      <c r="F644" s="11" t="str">
        <f>IF(A644="","",IF(ISERROR(VLOOKUP(A644,'entry data'!B:F,5,0)),"",VLOOKUP(A644,'entry data'!B:F,5,0)))</f>
        <v/>
      </c>
      <c r="G644" s="12" t="str">
        <f>IF(A644="","",IF(ISERROR(VLOOKUP(A644,'entry data'!B:I,8,0)),"",VLOOKUP(A644,'entry data'!B:I,7,0)))</f>
        <v/>
      </c>
      <c r="H644" s="13" t="str">
        <f>IF(A644="","",IF(B644=1,VLOOKUP(A644,'entry data'!B:D,3,0),I643))</f>
        <v/>
      </c>
      <c r="I644" s="14" t="str">
        <f>IF(A644="","",IF(E644="weekly",7,IF(E644="fortnightly",14,IF(E644="monthly",DATE(IF(MONTH(H644)=12,YEAR(H644)+1,YEAR(H644)),VLOOKUP(MONTH(H644),index!$D$2:$G$13,2,0),DAY(H644)),
IF(E644="quarterly",DATE(IF(MONTH(H644)&gt;=10,YEAR(H644)+1,YEAR(H644)),VLOOKUP(MONTH(H644),index!$D$2:$G$13,3,0),DAY(H644)),
IF(E644="halfyearly",DATE(IF(MONTH(H644)&gt;=7,YEAR(H644)+1,YEAR(H644)),VLOOKUP(MONTH(H644),index!$D$2:$G$13,4,0),DAY(H644)),
DATE(YEAR(H644)+1,MONTH(H644),DAY(H644)))))-H644))+H644)</f>
        <v/>
      </c>
      <c r="J644" s="9" t="str">
        <f t="shared" si="76"/>
        <v/>
      </c>
      <c r="K644" s="11" t="str">
        <f t="shared" si="77"/>
        <v/>
      </c>
      <c r="L644" s="11" t="str">
        <f t="shared" si="78"/>
        <v/>
      </c>
      <c r="M644" s="11" t="str">
        <f>IF(A644="","",VLOOKUP(E644,index!$A$1:$B$6,2,0)*K644*G644)</f>
        <v/>
      </c>
      <c r="N644" s="11" t="str">
        <f>IF(A644="","",-PMT(G644*VLOOKUP(E644,index!$A$1:$B$6,2,0),C644,F644,0,0))</f>
        <v/>
      </c>
      <c r="O644" s="11" t="str">
        <f t="shared" si="79"/>
        <v/>
      </c>
      <c r="P644" s="11" t="str">
        <f t="shared" si="80"/>
        <v/>
      </c>
    </row>
    <row r="645" spans="1:17" x14ac:dyDescent="0.25">
      <c r="A645" s="9" t="str">
        <f>IF(A644="","",IF(B644&lt;C644,A644,IF(A644=MAX('entry data'!$B$8:$B$507),"",A644+1)))</f>
        <v/>
      </c>
      <c r="B645" s="9" t="str">
        <f t="shared" si="75"/>
        <v/>
      </c>
      <c r="C645" s="9" t="str">
        <f>IF(ISERROR(VLOOKUP(A645,'entry data'!B:G,6,0)),"",VLOOKUP(A645,'entry data'!B:G,6,0))</f>
        <v/>
      </c>
      <c r="D645" s="9" t="str">
        <f>IF(ISERROR(VLOOKUP(A645,'entry data'!B:C,2,0)),"",VLOOKUP(A645,'entry data'!B:C,2,0))</f>
        <v/>
      </c>
      <c r="E645" s="9" t="str">
        <f>IF(ISERROR(VLOOKUP(A645,'entry data'!B:E,4,0)),"",VLOOKUP(A645,'entry data'!B:E,4,0))</f>
        <v/>
      </c>
      <c r="F645" s="11" t="str">
        <f>IF(A645="","",IF(ISERROR(VLOOKUP(A645,'entry data'!B:F,5,0)),"",VLOOKUP(A645,'entry data'!B:F,5,0)))</f>
        <v/>
      </c>
      <c r="G645" s="12" t="str">
        <f>IF(A645="","",IF(ISERROR(VLOOKUP(A645,'entry data'!B:I,8,0)),"",VLOOKUP(A645,'entry data'!B:I,7,0)))</f>
        <v/>
      </c>
      <c r="H645" s="13" t="str">
        <f>IF(A645="","",IF(B645=1,VLOOKUP(A645,'entry data'!B:D,3,0),I644))</f>
        <v/>
      </c>
      <c r="I645" s="14" t="str">
        <f>IF(A645="","",IF(E645="weekly",7,IF(E645="fortnightly",14,IF(E645="monthly",DATE(IF(MONTH(H645)=12,YEAR(H645)+1,YEAR(H645)),VLOOKUP(MONTH(H645),index!$D$2:$G$13,2,0),DAY(H645)),
IF(E645="quarterly",DATE(IF(MONTH(H645)&gt;=10,YEAR(H645)+1,YEAR(H645)),VLOOKUP(MONTH(H645),index!$D$2:$G$13,3,0),DAY(H645)),
IF(E645="halfyearly",DATE(IF(MONTH(H645)&gt;=7,YEAR(H645)+1,YEAR(H645)),VLOOKUP(MONTH(H645),index!$D$2:$G$13,4,0),DAY(H645)),
DATE(YEAR(H645)+1,MONTH(H645),DAY(H645)))))-H645))+H645)</f>
        <v/>
      </c>
      <c r="J645" s="9" t="str">
        <f t="shared" si="76"/>
        <v/>
      </c>
      <c r="K645" s="11" t="str">
        <f t="shared" si="77"/>
        <v/>
      </c>
      <c r="L645" s="11" t="str">
        <f t="shared" si="78"/>
        <v/>
      </c>
      <c r="M645" s="11" t="str">
        <f>IF(A645="","",VLOOKUP(E645,index!$A$1:$B$6,2,0)*K645*G645)</f>
        <v/>
      </c>
      <c r="N645" s="11" t="str">
        <f>IF(A645="","",-PMT(G645*VLOOKUP(E645,index!$A$1:$B$6,2,0),C645,F645,0,0))</f>
        <v/>
      </c>
      <c r="O645" s="11" t="str">
        <f t="shared" si="79"/>
        <v/>
      </c>
      <c r="P645" s="11" t="str">
        <f t="shared" si="80"/>
        <v/>
      </c>
    </row>
    <row r="646" spans="1:17" x14ac:dyDescent="0.25">
      <c r="A646" s="9" t="str">
        <f>IF(A645="","",IF(B645&lt;C645,A645,IF(A645=MAX('entry data'!$B$8:$B$507),"",A645+1)))</f>
        <v/>
      </c>
      <c r="B646" s="9" t="str">
        <f t="shared" si="75"/>
        <v/>
      </c>
      <c r="C646" s="9" t="str">
        <f>IF(ISERROR(VLOOKUP(A646,'entry data'!B:G,6,0)),"",VLOOKUP(A646,'entry data'!B:G,6,0))</f>
        <v/>
      </c>
      <c r="D646" s="9" t="str">
        <f>IF(ISERROR(VLOOKUP(A646,'entry data'!B:C,2,0)),"",VLOOKUP(A646,'entry data'!B:C,2,0))</f>
        <v/>
      </c>
      <c r="E646" s="9" t="str">
        <f>IF(ISERROR(VLOOKUP(A646,'entry data'!B:E,4,0)),"",VLOOKUP(A646,'entry data'!B:E,4,0))</f>
        <v/>
      </c>
      <c r="F646" s="11" t="str">
        <f>IF(A646="","",IF(ISERROR(VLOOKUP(A646,'entry data'!B:F,5,0)),"",VLOOKUP(A646,'entry data'!B:F,5,0)))</f>
        <v/>
      </c>
      <c r="G646" s="12" t="str">
        <f>IF(A646="","",IF(ISERROR(VLOOKUP(A646,'entry data'!B:I,8,0)),"",VLOOKUP(A646,'entry data'!B:I,7,0)))</f>
        <v/>
      </c>
      <c r="H646" s="13" t="str">
        <f>IF(A646="","",IF(B646=1,VLOOKUP(A646,'entry data'!B:D,3,0),I645))</f>
        <v/>
      </c>
      <c r="I646" s="14" t="str">
        <f>IF(A646="","",IF(E646="weekly",7,IF(E646="fortnightly",14,IF(E646="monthly",DATE(IF(MONTH(H646)=12,YEAR(H646)+1,YEAR(H646)),VLOOKUP(MONTH(H646),index!$D$2:$G$13,2,0),DAY(H646)),
IF(E646="quarterly",DATE(IF(MONTH(H646)&gt;=10,YEAR(H646)+1,YEAR(H646)),VLOOKUP(MONTH(H646),index!$D$2:$G$13,3,0),DAY(H646)),
IF(E646="halfyearly",DATE(IF(MONTH(H646)&gt;=7,YEAR(H646)+1,YEAR(H646)),VLOOKUP(MONTH(H646),index!$D$2:$G$13,4,0),DAY(H646)),
DATE(YEAR(H646)+1,MONTH(H646),DAY(H646)))))-H646))+H646)</f>
        <v/>
      </c>
      <c r="J646" s="9" t="str">
        <f t="shared" si="76"/>
        <v/>
      </c>
      <c r="K646" s="11" t="str">
        <f t="shared" si="77"/>
        <v/>
      </c>
      <c r="L646" s="11" t="str">
        <f t="shared" si="78"/>
        <v/>
      </c>
      <c r="M646" s="11" t="str">
        <f>IF(A646="","",VLOOKUP(E646,index!$A$1:$B$6,2,0)*K646*G646)</f>
        <v/>
      </c>
      <c r="N646" s="11" t="str">
        <f>IF(A646="","",-PMT(G646*VLOOKUP(E646,index!$A$1:$B$6,2,0),C646,F646,0,0))</f>
        <v/>
      </c>
      <c r="O646" s="11" t="str">
        <f t="shared" si="79"/>
        <v/>
      </c>
      <c r="P646" s="11" t="str">
        <f t="shared" si="80"/>
        <v/>
      </c>
    </row>
    <row r="647" spans="1:17" x14ac:dyDescent="0.25">
      <c r="A647" s="9" t="str">
        <f>IF(A646="","",IF(B646&lt;C646,A646,IF(A646=MAX('entry data'!$B$8:$B$507),"",A646+1)))</f>
        <v/>
      </c>
      <c r="B647" s="9" t="str">
        <f t="shared" si="75"/>
        <v/>
      </c>
      <c r="C647" s="9" t="str">
        <f>IF(ISERROR(VLOOKUP(A647,'entry data'!B:G,6,0)),"",VLOOKUP(A647,'entry data'!B:G,6,0))</f>
        <v/>
      </c>
      <c r="D647" s="9" t="str">
        <f>IF(ISERROR(VLOOKUP(A647,'entry data'!B:C,2,0)),"",VLOOKUP(A647,'entry data'!B:C,2,0))</f>
        <v/>
      </c>
      <c r="E647" s="9" t="str">
        <f>IF(ISERROR(VLOOKUP(A647,'entry data'!B:E,4,0)),"",VLOOKUP(A647,'entry data'!B:E,4,0))</f>
        <v/>
      </c>
      <c r="F647" s="11" t="str">
        <f>IF(A647="","",IF(ISERROR(VLOOKUP(A647,'entry data'!B:F,5,0)),"",VLOOKUP(A647,'entry data'!B:F,5,0)))</f>
        <v/>
      </c>
      <c r="G647" s="12" t="str">
        <f>IF(A647="","",IF(ISERROR(VLOOKUP(A647,'entry data'!B:I,8,0)),"",VLOOKUP(A647,'entry data'!B:I,7,0)))</f>
        <v/>
      </c>
      <c r="H647" s="13" t="str">
        <f>IF(A647="","",IF(B647=1,VLOOKUP(A647,'entry data'!B:D,3,0),I646))</f>
        <v/>
      </c>
      <c r="I647" s="14" t="str">
        <f>IF(A647="","",IF(E647="weekly",7,IF(E647="fortnightly",14,IF(E647="monthly",DATE(IF(MONTH(H647)=12,YEAR(H647)+1,YEAR(H647)),VLOOKUP(MONTH(H647),index!$D$2:$G$13,2,0),DAY(H647)),
IF(E647="quarterly",DATE(IF(MONTH(H647)&gt;=10,YEAR(H647)+1,YEAR(H647)),VLOOKUP(MONTH(H647),index!$D$2:$G$13,3,0),DAY(H647)),
IF(E647="halfyearly",DATE(IF(MONTH(H647)&gt;=7,YEAR(H647)+1,YEAR(H647)),VLOOKUP(MONTH(H647),index!$D$2:$G$13,4,0),DAY(H647)),
DATE(YEAR(H647)+1,MONTH(H647),DAY(H647)))))-H647))+H647)</f>
        <v/>
      </c>
      <c r="J647" s="9" t="str">
        <f t="shared" si="76"/>
        <v/>
      </c>
      <c r="K647" s="11" t="str">
        <f t="shared" si="77"/>
        <v/>
      </c>
      <c r="L647" s="11" t="str">
        <f t="shared" si="78"/>
        <v/>
      </c>
      <c r="M647" s="11" t="str">
        <f>IF(A647="","",VLOOKUP(E647,index!$A$1:$B$6,2,0)*K647*G647)</f>
        <v/>
      </c>
      <c r="N647" s="11" t="str">
        <f>IF(A647="","",-PMT(G647*VLOOKUP(E647,index!$A$1:$B$6,2,0),C647,F647,0,0))</f>
        <v/>
      </c>
      <c r="O647" s="11" t="str">
        <f t="shared" si="79"/>
        <v/>
      </c>
      <c r="P647" s="11" t="str">
        <f t="shared" si="80"/>
        <v/>
      </c>
    </row>
    <row r="648" spans="1:17" x14ac:dyDescent="0.25">
      <c r="A648" s="9" t="str">
        <f>IF(A647="","",IF(B647&lt;C647,A647,IF(A647=MAX('entry data'!$B$8:$B$507),"",A647+1)))</f>
        <v/>
      </c>
      <c r="B648" s="9" t="str">
        <f t="shared" si="75"/>
        <v/>
      </c>
      <c r="C648" s="9" t="str">
        <f>IF(ISERROR(VLOOKUP(A648,'entry data'!B:G,6,0)),"",VLOOKUP(A648,'entry data'!B:G,6,0))</f>
        <v/>
      </c>
      <c r="D648" s="9" t="str">
        <f>IF(ISERROR(VLOOKUP(A648,'entry data'!B:C,2,0)),"",VLOOKUP(A648,'entry data'!B:C,2,0))</f>
        <v/>
      </c>
      <c r="E648" s="9" t="str">
        <f>IF(ISERROR(VLOOKUP(A648,'entry data'!B:E,4,0)),"",VLOOKUP(A648,'entry data'!B:E,4,0))</f>
        <v/>
      </c>
      <c r="F648" s="11" t="str">
        <f>IF(A648="","",IF(ISERROR(VLOOKUP(A648,'entry data'!B:F,5,0)),"",VLOOKUP(A648,'entry data'!B:F,5,0)))</f>
        <v/>
      </c>
      <c r="G648" s="12" t="str">
        <f>IF(A648="","",IF(ISERROR(VLOOKUP(A648,'entry data'!B:I,8,0)),"",VLOOKUP(A648,'entry data'!B:I,7,0)))</f>
        <v/>
      </c>
      <c r="H648" s="13" t="str">
        <f>IF(A648="","",IF(B648=1,VLOOKUP(A648,'entry data'!B:D,3,0),I647))</f>
        <v/>
      </c>
      <c r="I648" s="14" t="str">
        <f>IF(A648="","",IF(E648="weekly",7,IF(E648="fortnightly",14,IF(E648="monthly",DATE(IF(MONTH(H648)=12,YEAR(H648)+1,YEAR(H648)),VLOOKUP(MONTH(H648),index!$D$2:$G$13,2,0),DAY(H648)),
IF(E648="quarterly",DATE(IF(MONTH(H648)&gt;=10,YEAR(H648)+1,YEAR(H648)),VLOOKUP(MONTH(H648),index!$D$2:$G$13,3,0),DAY(H648)),
IF(E648="halfyearly",DATE(IF(MONTH(H648)&gt;=7,YEAR(H648)+1,YEAR(H648)),VLOOKUP(MONTH(H648),index!$D$2:$G$13,4,0),DAY(H648)),
DATE(YEAR(H648)+1,MONTH(H648),DAY(H648)))))-H648))+H648)</f>
        <v/>
      </c>
      <c r="J648" s="9" t="str">
        <f t="shared" si="76"/>
        <v/>
      </c>
      <c r="K648" s="11" t="str">
        <f t="shared" si="77"/>
        <v/>
      </c>
      <c r="L648" s="11" t="str">
        <f t="shared" si="78"/>
        <v/>
      </c>
      <c r="M648" s="11" t="str">
        <f>IF(A648="","",VLOOKUP(E648,index!$A$1:$B$6,2,0)*K648*G648)</f>
        <v/>
      </c>
      <c r="N648" s="11" t="str">
        <f>IF(A648="","",-PMT(G648*VLOOKUP(E648,index!$A$1:$B$6,2,0),C648,F648,0,0))</f>
        <v/>
      </c>
      <c r="O648" s="11" t="str">
        <f t="shared" si="79"/>
        <v/>
      </c>
      <c r="P648" s="11" t="str">
        <f t="shared" si="80"/>
        <v/>
      </c>
    </row>
    <row r="649" spans="1:17" x14ac:dyDescent="0.25">
      <c r="A649" s="9" t="str">
        <f>IF(A648="","",IF(B648&lt;C648,A648,IF(A648=MAX('entry data'!$B$8:$B$507),"",A648+1)))</f>
        <v/>
      </c>
      <c r="B649" s="9" t="str">
        <f t="shared" si="75"/>
        <v/>
      </c>
      <c r="C649" s="9" t="str">
        <f>IF(ISERROR(VLOOKUP(A649,'entry data'!B:G,6,0)),"",VLOOKUP(A649,'entry data'!B:G,6,0))</f>
        <v/>
      </c>
      <c r="D649" s="9" t="str">
        <f>IF(ISERROR(VLOOKUP(A649,'entry data'!B:C,2,0)),"",VLOOKUP(A649,'entry data'!B:C,2,0))</f>
        <v/>
      </c>
      <c r="E649" s="9" t="str">
        <f>IF(ISERROR(VLOOKUP(A649,'entry data'!B:E,4,0)),"",VLOOKUP(A649,'entry data'!B:E,4,0))</f>
        <v/>
      </c>
      <c r="F649" s="11" t="str">
        <f>IF(A649="","",IF(ISERROR(VLOOKUP(A649,'entry data'!B:F,5,0)),"",VLOOKUP(A649,'entry data'!B:F,5,0)))</f>
        <v/>
      </c>
      <c r="G649" s="12" t="str">
        <f>IF(A649="","",IF(ISERROR(VLOOKUP(A649,'entry data'!B:I,8,0)),"",VLOOKUP(A649,'entry data'!B:I,7,0)))</f>
        <v/>
      </c>
      <c r="H649" s="13" t="str">
        <f>IF(A649="","",IF(B649=1,VLOOKUP(A649,'entry data'!B:D,3,0),I648))</f>
        <v/>
      </c>
      <c r="I649" s="14" t="str">
        <f>IF(A649="","",IF(E649="weekly",7,IF(E649="fortnightly",14,IF(E649="monthly",DATE(IF(MONTH(H649)=12,YEAR(H649)+1,YEAR(H649)),VLOOKUP(MONTH(H649),index!$D$2:$G$13,2,0),DAY(H649)),
IF(E649="quarterly",DATE(IF(MONTH(H649)&gt;=10,YEAR(H649)+1,YEAR(H649)),VLOOKUP(MONTH(H649),index!$D$2:$G$13,3,0),DAY(H649)),
IF(E649="halfyearly",DATE(IF(MONTH(H649)&gt;=7,YEAR(H649)+1,YEAR(H649)),VLOOKUP(MONTH(H649),index!$D$2:$G$13,4,0),DAY(H649)),
DATE(YEAR(H649)+1,MONTH(H649),DAY(H649)))))-H649))+H649)</f>
        <v/>
      </c>
      <c r="J649" s="9" t="str">
        <f t="shared" si="76"/>
        <v/>
      </c>
      <c r="K649" s="11" t="str">
        <f t="shared" si="77"/>
        <v/>
      </c>
      <c r="L649" s="11" t="str">
        <f t="shared" si="78"/>
        <v/>
      </c>
      <c r="M649" s="11" t="str">
        <f>IF(A649="","",VLOOKUP(E649,index!$A$1:$B$6,2,0)*K649*G649)</f>
        <v/>
      </c>
      <c r="N649" s="11" t="str">
        <f>IF(A649="","",-PMT(G649*VLOOKUP(E649,index!$A$1:$B$6,2,0),C649,F649,0,0))</f>
        <v/>
      </c>
      <c r="O649" s="11" t="str">
        <f t="shared" si="79"/>
        <v/>
      </c>
      <c r="P649" s="11" t="str">
        <f t="shared" si="80"/>
        <v/>
      </c>
    </row>
    <row r="650" spans="1:17" x14ac:dyDescent="0.25">
      <c r="A650" s="9" t="str">
        <f>IF(A649="","",IF(B649&lt;C649,A649,IF(A649=MAX('entry data'!$B$8:$B$507),"",A649+1)))</f>
        <v/>
      </c>
      <c r="B650" s="9" t="str">
        <f t="shared" si="75"/>
        <v/>
      </c>
      <c r="C650" s="9" t="str">
        <f>IF(ISERROR(VLOOKUP(A650,'entry data'!B:G,6,0)),"",VLOOKUP(A650,'entry data'!B:G,6,0))</f>
        <v/>
      </c>
      <c r="D650" s="9" t="str">
        <f>IF(ISERROR(VLOOKUP(A650,'entry data'!B:C,2,0)),"",VLOOKUP(A650,'entry data'!B:C,2,0))</f>
        <v/>
      </c>
      <c r="E650" s="9" t="str">
        <f>IF(ISERROR(VLOOKUP(A650,'entry data'!B:E,4,0)),"",VLOOKUP(A650,'entry data'!B:E,4,0))</f>
        <v/>
      </c>
      <c r="F650" s="11" t="str">
        <f>IF(A650="","",IF(ISERROR(VLOOKUP(A650,'entry data'!B:F,5,0)),"",VLOOKUP(A650,'entry data'!B:F,5,0)))</f>
        <v/>
      </c>
      <c r="G650" s="12" t="str">
        <f>IF(A650="","",IF(ISERROR(VLOOKUP(A650,'entry data'!B:I,8,0)),"",VLOOKUP(A650,'entry data'!B:I,7,0)))</f>
        <v/>
      </c>
      <c r="H650" s="13" t="str">
        <f>IF(A650="","",IF(B650=1,VLOOKUP(A650,'entry data'!B:D,3,0),I649))</f>
        <v/>
      </c>
      <c r="I650" s="14" t="str">
        <f>IF(A650="","",IF(E650="weekly",7,IF(E650="fortnightly",14,IF(E650="monthly",DATE(IF(MONTH(H650)=12,YEAR(H650)+1,YEAR(H650)),VLOOKUP(MONTH(H650),index!$D$2:$G$13,2,0),DAY(H650)),
IF(E650="quarterly",DATE(IF(MONTH(H650)&gt;=10,YEAR(H650)+1,YEAR(H650)),VLOOKUP(MONTH(H650),index!$D$2:$G$13,3,0),DAY(H650)),
IF(E650="halfyearly",DATE(IF(MONTH(H650)&gt;=7,YEAR(H650)+1,YEAR(H650)),VLOOKUP(MONTH(H650),index!$D$2:$G$13,4,0),DAY(H650)),
DATE(YEAR(H650)+1,MONTH(H650),DAY(H650)))))-H650))+H650)</f>
        <v/>
      </c>
      <c r="J650" s="9" t="str">
        <f t="shared" si="76"/>
        <v/>
      </c>
      <c r="K650" s="11" t="str">
        <f t="shared" si="77"/>
        <v/>
      </c>
      <c r="L650" s="11" t="str">
        <f t="shared" si="78"/>
        <v/>
      </c>
      <c r="M650" s="11" t="str">
        <f>IF(A650="","",VLOOKUP(E650,index!$A$1:$B$6,2,0)*K650*G650)</f>
        <v/>
      </c>
      <c r="N650" s="11" t="str">
        <f>IF(A650="","",-PMT(G650*VLOOKUP(E650,index!$A$1:$B$6,2,0),C650,F650,0,0))</f>
        <v/>
      </c>
      <c r="O650" s="11" t="str">
        <f t="shared" si="79"/>
        <v/>
      </c>
      <c r="P650" s="11" t="str">
        <f t="shared" si="80"/>
        <v/>
      </c>
    </row>
    <row r="651" spans="1:17" x14ac:dyDescent="0.25">
      <c r="A651" s="9" t="str">
        <f>IF(A650="","",IF(B650&lt;C650,A650,IF(A650=MAX('entry data'!$B$8:$B$507),"",A650+1)))</f>
        <v/>
      </c>
      <c r="B651" s="9" t="str">
        <f t="shared" si="75"/>
        <v/>
      </c>
      <c r="C651" s="9" t="str">
        <f>IF(ISERROR(VLOOKUP(A651,'entry data'!B:G,6,0)),"",VLOOKUP(A651,'entry data'!B:G,6,0))</f>
        <v/>
      </c>
      <c r="D651" s="9" t="str">
        <f>IF(ISERROR(VLOOKUP(A651,'entry data'!B:C,2,0)),"",VLOOKUP(A651,'entry data'!B:C,2,0))</f>
        <v/>
      </c>
      <c r="E651" s="9" t="str">
        <f>IF(ISERROR(VLOOKUP(A651,'entry data'!B:E,4,0)),"",VLOOKUP(A651,'entry data'!B:E,4,0))</f>
        <v/>
      </c>
      <c r="F651" s="11" t="str">
        <f>IF(A651="","",IF(ISERROR(VLOOKUP(A651,'entry data'!B:F,5,0)),"",VLOOKUP(A651,'entry data'!B:F,5,0)))</f>
        <v/>
      </c>
      <c r="G651" s="12" t="str">
        <f>IF(A651="","",IF(ISERROR(VLOOKUP(A651,'entry data'!B:I,8,0)),"",VLOOKUP(A651,'entry data'!B:I,7,0)))</f>
        <v/>
      </c>
      <c r="H651" s="13" t="str">
        <f>IF(A651="","",IF(B651=1,VLOOKUP(A651,'entry data'!B:D,3,0),I650))</f>
        <v/>
      </c>
      <c r="I651" s="14" t="str">
        <f>IF(A651="","",IF(E651="weekly",7,IF(E651="fortnightly",14,IF(E651="monthly",DATE(IF(MONTH(H651)=12,YEAR(H651)+1,YEAR(H651)),VLOOKUP(MONTH(H651),index!$D$2:$G$13,2,0),DAY(H651)),
IF(E651="quarterly",DATE(IF(MONTH(H651)&gt;=10,YEAR(H651)+1,YEAR(H651)),VLOOKUP(MONTH(H651),index!$D$2:$G$13,3,0),DAY(H651)),
IF(E651="halfyearly",DATE(IF(MONTH(H651)&gt;=7,YEAR(H651)+1,YEAR(H651)),VLOOKUP(MONTH(H651),index!$D$2:$G$13,4,0),DAY(H651)),
DATE(YEAR(H651)+1,MONTH(H651),DAY(H651)))))-H651))+H651)</f>
        <v/>
      </c>
      <c r="J651" s="9" t="str">
        <f t="shared" si="76"/>
        <v/>
      </c>
      <c r="K651" s="11" t="str">
        <f t="shared" si="77"/>
        <v/>
      </c>
      <c r="L651" s="11" t="str">
        <f t="shared" si="78"/>
        <v/>
      </c>
      <c r="M651" s="11" t="str">
        <f>IF(A651="","",VLOOKUP(E651,index!$A$1:$B$6,2,0)*K651*G651)</f>
        <v/>
      </c>
      <c r="N651" s="11" t="str">
        <f>IF(A651="","",-PMT(G651*VLOOKUP(E651,index!$A$1:$B$6,2,0),C651,F651,0,0))</f>
        <v/>
      </c>
      <c r="O651" s="11" t="str">
        <f t="shared" si="79"/>
        <v/>
      </c>
      <c r="P651" s="11" t="str">
        <f t="shared" si="80"/>
        <v/>
      </c>
    </row>
    <row r="652" spans="1:17" x14ac:dyDescent="0.25">
      <c r="A652" s="9" t="str">
        <f>IF(A651="","",IF(B651&lt;C651,A651,IF(A651=MAX('entry data'!$B$8:$B$507),"",A651+1)))</f>
        <v/>
      </c>
      <c r="B652" s="9" t="str">
        <f t="shared" si="75"/>
        <v/>
      </c>
      <c r="C652" s="9" t="str">
        <f>IF(ISERROR(VLOOKUP(A652,'entry data'!B:G,6,0)),"",VLOOKUP(A652,'entry data'!B:G,6,0))</f>
        <v/>
      </c>
      <c r="D652" s="9" t="str">
        <f>IF(ISERROR(VLOOKUP(A652,'entry data'!B:C,2,0)),"",VLOOKUP(A652,'entry data'!B:C,2,0))</f>
        <v/>
      </c>
      <c r="E652" s="9" t="str">
        <f>IF(ISERROR(VLOOKUP(A652,'entry data'!B:E,4,0)),"",VLOOKUP(A652,'entry data'!B:E,4,0))</f>
        <v/>
      </c>
      <c r="F652" s="11" t="str">
        <f>IF(A652="","",IF(ISERROR(VLOOKUP(A652,'entry data'!B:F,5,0)),"",VLOOKUP(A652,'entry data'!B:F,5,0)))</f>
        <v/>
      </c>
      <c r="G652" s="12" t="str">
        <f>IF(A652="","",IF(ISERROR(VLOOKUP(A652,'entry data'!B:I,8,0)),"",VLOOKUP(A652,'entry data'!B:I,7,0)))</f>
        <v/>
      </c>
      <c r="H652" s="13" t="str">
        <f>IF(A652="","",IF(B652=1,VLOOKUP(A652,'entry data'!B:D,3,0),I651))</f>
        <v/>
      </c>
      <c r="I652" s="14" t="str">
        <f>IF(A652="","",IF(E652="weekly",7,IF(E652="fortnightly",14,IF(E652="monthly",DATE(IF(MONTH(H652)=12,YEAR(H652)+1,YEAR(H652)),VLOOKUP(MONTH(H652),index!$D$2:$G$13,2,0),DAY(H652)),
IF(E652="quarterly",DATE(IF(MONTH(H652)&gt;=10,YEAR(H652)+1,YEAR(H652)),VLOOKUP(MONTH(H652),index!$D$2:$G$13,3,0),DAY(H652)),
IF(E652="halfyearly",DATE(IF(MONTH(H652)&gt;=7,YEAR(H652)+1,YEAR(H652)),VLOOKUP(MONTH(H652),index!$D$2:$G$13,4,0),DAY(H652)),
DATE(YEAR(H652)+1,MONTH(H652),DAY(H652)))))-H652))+H652)</f>
        <v/>
      </c>
      <c r="J652" s="9" t="str">
        <f t="shared" si="76"/>
        <v/>
      </c>
      <c r="K652" s="11" t="str">
        <f t="shared" si="77"/>
        <v/>
      </c>
      <c r="L652" s="11" t="str">
        <f t="shared" si="78"/>
        <v/>
      </c>
      <c r="M652" s="11" t="str">
        <f>IF(A652="","",VLOOKUP(E652,index!$A$1:$B$6,2,0)*K652*G652)</f>
        <v/>
      </c>
      <c r="N652" s="11" t="str">
        <f>IF(A652="","",-PMT(G652*VLOOKUP(E652,index!$A$1:$B$6,2,0),C652,F652,0,0))</f>
        <v/>
      </c>
      <c r="O652" s="11" t="str">
        <f t="shared" si="79"/>
        <v/>
      </c>
      <c r="P652" s="11" t="str">
        <f t="shared" si="80"/>
        <v/>
      </c>
    </row>
    <row r="653" spans="1:17" x14ac:dyDescent="0.25">
      <c r="A653" s="9" t="str">
        <f>IF(A652="","",IF(B652&lt;C652,A652,IF(A652=MAX('entry data'!$B$8:$B$507),"",A652+1)))</f>
        <v/>
      </c>
      <c r="B653" s="9" t="str">
        <f t="shared" si="75"/>
        <v/>
      </c>
      <c r="C653" s="9" t="str">
        <f>IF(ISERROR(VLOOKUP(A653,'entry data'!B:G,6,0)),"",VLOOKUP(A653,'entry data'!B:G,6,0))</f>
        <v/>
      </c>
      <c r="D653" s="9" t="str">
        <f>IF(ISERROR(VLOOKUP(A653,'entry data'!B:C,2,0)),"",VLOOKUP(A653,'entry data'!B:C,2,0))</f>
        <v/>
      </c>
      <c r="E653" s="9" t="str">
        <f>IF(ISERROR(VLOOKUP(A653,'entry data'!B:E,4,0)),"",VLOOKUP(A653,'entry data'!B:E,4,0))</f>
        <v/>
      </c>
      <c r="F653" s="11" t="str">
        <f>IF(A653="","",IF(ISERROR(VLOOKUP(A653,'entry data'!B:F,5,0)),"",VLOOKUP(A653,'entry data'!B:F,5,0)))</f>
        <v/>
      </c>
      <c r="G653" s="12" t="str">
        <f>IF(A653="","",IF(ISERROR(VLOOKUP(A653,'entry data'!B:I,8,0)),"",VLOOKUP(A653,'entry data'!B:I,7,0)))</f>
        <v/>
      </c>
      <c r="H653" s="13" t="str">
        <f>IF(A653="","",IF(B653=1,VLOOKUP(A653,'entry data'!B:D,3,0),I652))</f>
        <v/>
      </c>
      <c r="I653" s="14" t="str">
        <f>IF(A653="","",IF(E653="weekly",7,IF(E653="fortnightly",14,IF(E653="monthly",DATE(IF(MONTH(H653)=12,YEAR(H653)+1,YEAR(H653)),VLOOKUP(MONTH(H653),index!$D$2:$G$13,2,0),DAY(H653)),
IF(E653="quarterly",DATE(IF(MONTH(H653)&gt;=10,YEAR(H653)+1,YEAR(H653)),VLOOKUP(MONTH(H653),index!$D$2:$G$13,3,0),DAY(H653)),
IF(E653="halfyearly",DATE(IF(MONTH(H653)&gt;=7,YEAR(H653)+1,YEAR(H653)),VLOOKUP(MONTH(H653),index!$D$2:$G$13,4,0),DAY(H653)),
DATE(YEAR(H653)+1,MONTH(H653),DAY(H653)))))-H653))+H653)</f>
        <v/>
      </c>
      <c r="J653" s="9" t="str">
        <f t="shared" si="76"/>
        <v/>
      </c>
      <c r="K653" s="11" t="str">
        <f t="shared" si="77"/>
        <v/>
      </c>
      <c r="L653" s="11" t="str">
        <f t="shared" si="78"/>
        <v/>
      </c>
      <c r="M653" s="11" t="str">
        <f>IF(A653="","",VLOOKUP(E653,index!$A$1:$B$6,2,0)*K653*G653)</f>
        <v/>
      </c>
      <c r="N653" s="11" t="str">
        <f>IF(A653="","",-PMT(G653*VLOOKUP(E653,index!$A$1:$B$6,2,0),C653,F653,0,0))</f>
        <v/>
      </c>
      <c r="O653" s="11" t="str">
        <f t="shared" si="79"/>
        <v/>
      </c>
      <c r="P653" s="11" t="str">
        <f t="shared" si="80"/>
        <v/>
      </c>
    </row>
    <row r="654" spans="1:17" x14ac:dyDescent="0.25">
      <c r="A654" s="9" t="str">
        <f>IF(A653="","",IF(B653&lt;C653,A653,IF(A653=MAX('entry data'!$B$8:$B$507),"",A653+1)))</f>
        <v/>
      </c>
      <c r="B654" s="9" t="str">
        <f t="shared" si="75"/>
        <v/>
      </c>
      <c r="C654" s="9" t="str">
        <f>IF(ISERROR(VLOOKUP(A654,'entry data'!B:G,6,0)),"",VLOOKUP(A654,'entry data'!B:G,6,0))</f>
        <v/>
      </c>
      <c r="D654" s="9" t="str">
        <f>IF(ISERROR(VLOOKUP(A654,'entry data'!B:C,2,0)),"",VLOOKUP(A654,'entry data'!B:C,2,0))</f>
        <v/>
      </c>
      <c r="E654" s="9" t="str">
        <f>IF(ISERROR(VLOOKUP(A654,'entry data'!B:E,4,0)),"",VLOOKUP(A654,'entry data'!B:E,4,0))</f>
        <v/>
      </c>
      <c r="F654" s="11" t="str">
        <f>IF(A654="","",IF(ISERROR(VLOOKUP(A654,'entry data'!B:F,5,0)),"",VLOOKUP(A654,'entry data'!B:F,5,0)))</f>
        <v/>
      </c>
      <c r="G654" s="12" t="str">
        <f>IF(A654="","",IF(ISERROR(VLOOKUP(A654,'entry data'!B:I,8,0)),"",VLOOKUP(A654,'entry data'!B:I,7,0)))</f>
        <v/>
      </c>
      <c r="H654" s="13" t="str">
        <f>IF(A654="","",IF(B654=1,VLOOKUP(A654,'entry data'!B:D,3,0),I653))</f>
        <v/>
      </c>
      <c r="I654" s="14" t="str">
        <f>IF(A654="","",IF(E654="weekly",7,IF(E654="fortnightly",14,IF(E654="monthly",DATE(IF(MONTH(H654)=12,YEAR(H654)+1,YEAR(H654)),VLOOKUP(MONTH(H654),index!$D$2:$G$13,2,0),DAY(H654)),
IF(E654="quarterly",DATE(IF(MONTH(H654)&gt;=10,YEAR(H654)+1,YEAR(H654)),VLOOKUP(MONTH(H654),index!$D$2:$G$13,3,0),DAY(H654)),
IF(E654="halfyearly",DATE(IF(MONTH(H654)&gt;=7,YEAR(H654)+1,YEAR(H654)),VLOOKUP(MONTH(H654),index!$D$2:$G$13,4,0),DAY(H654)),
DATE(YEAR(H654)+1,MONTH(H654),DAY(H654)))))-H654))+H654)</f>
        <v/>
      </c>
      <c r="J654" s="9" t="str">
        <f t="shared" si="76"/>
        <v/>
      </c>
      <c r="K654" s="11" t="str">
        <f t="shared" si="77"/>
        <v/>
      </c>
      <c r="L654" s="11" t="str">
        <f t="shared" si="78"/>
        <v/>
      </c>
      <c r="M654" s="11" t="str">
        <f>IF(A654="","",VLOOKUP(E654,index!$A$1:$B$6,2,0)*K654*G654)</f>
        <v/>
      </c>
      <c r="N654" s="11" t="str">
        <f>IF(A654="","",-PMT(G654*VLOOKUP(E654,index!$A$1:$B$6,2,0),C654,F654,0,0))</f>
        <v/>
      </c>
      <c r="O654" s="11" t="str">
        <f t="shared" si="79"/>
        <v/>
      </c>
      <c r="P654" s="11" t="str">
        <f t="shared" si="80"/>
        <v/>
      </c>
    </row>
    <row r="655" spans="1:17" x14ac:dyDescent="0.25">
      <c r="A655" s="9" t="str">
        <f>IF(A654="","",IF(B654&lt;C654,A654,IF(A654=MAX('entry data'!$B$8:$B$507),"",A654+1)))</f>
        <v/>
      </c>
      <c r="B655" s="9" t="str">
        <f t="shared" si="75"/>
        <v/>
      </c>
      <c r="C655" s="9" t="str">
        <f>IF(ISERROR(VLOOKUP(A655,'entry data'!B:G,6,0)),"",VLOOKUP(A655,'entry data'!B:G,6,0))</f>
        <v/>
      </c>
      <c r="D655" s="9" t="str">
        <f>IF(ISERROR(VLOOKUP(A655,'entry data'!B:C,2,0)),"",VLOOKUP(A655,'entry data'!B:C,2,0))</f>
        <v/>
      </c>
      <c r="E655" s="9" t="str">
        <f>IF(ISERROR(VLOOKUP(A655,'entry data'!B:E,4,0)),"",VLOOKUP(A655,'entry data'!B:E,4,0))</f>
        <v/>
      </c>
      <c r="F655" s="11" t="str">
        <f>IF(A655="","",IF(ISERROR(VLOOKUP(A655,'entry data'!B:F,5,0)),"",VLOOKUP(A655,'entry data'!B:F,5,0)))</f>
        <v/>
      </c>
      <c r="G655" s="12" t="str">
        <f>IF(A655="","",IF(ISERROR(VLOOKUP(A655,'entry data'!B:I,8,0)),"",VLOOKUP(A655,'entry data'!B:I,7,0)))</f>
        <v/>
      </c>
      <c r="H655" s="13" t="str">
        <f>IF(A655="","",IF(B655=1,VLOOKUP(A655,'entry data'!B:D,3,0),I654))</f>
        <v/>
      </c>
      <c r="I655" s="14" t="str">
        <f>IF(A655="","",IF(E655="weekly",7,IF(E655="fortnightly",14,IF(E655="monthly",DATE(IF(MONTH(H655)=12,YEAR(H655)+1,YEAR(H655)),VLOOKUP(MONTH(H655),index!$D$2:$G$13,2,0),DAY(H655)),
IF(E655="quarterly",DATE(IF(MONTH(H655)&gt;=10,YEAR(H655)+1,YEAR(H655)),VLOOKUP(MONTH(H655),index!$D$2:$G$13,3,0),DAY(H655)),
IF(E655="halfyearly",DATE(IF(MONTH(H655)&gt;=7,YEAR(H655)+1,YEAR(H655)),VLOOKUP(MONTH(H655),index!$D$2:$G$13,4,0),DAY(H655)),
DATE(YEAR(H655)+1,MONTH(H655),DAY(H655)))))-H655))+H655)</f>
        <v/>
      </c>
      <c r="J655" s="9" t="str">
        <f t="shared" si="76"/>
        <v/>
      </c>
      <c r="K655" s="11" t="str">
        <f t="shared" si="77"/>
        <v/>
      </c>
      <c r="L655" s="11" t="str">
        <f t="shared" si="78"/>
        <v/>
      </c>
      <c r="M655" s="11" t="str">
        <f>IF(A655="","",VLOOKUP(E655,index!$A$1:$B$6,2,0)*K655*G655)</f>
        <v/>
      </c>
      <c r="N655" s="11" t="str">
        <f>IF(A655="","",-PMT(G655*VLOOKUP(E655,index!$A$1:$B$6,2,0),C655,F655,0,0))</f>
        <v/>
      </c>
      <c r="O655" s="11" t="str">
        <f t="shared" si="79"/>
        <v/>
      </c>
      <c r="P655" s="11" t="str">
        <f t="shared" si="80"/>
        <v/>
      </c>
    </row>
    <row r="656" spans="1:17" x14ac:dyDescent="0.25">
      <c r="A656" s="9" t="str">
        <f>IF(A655="","",IF(B655&lt;C655,A655,IF(A655=MAX('entry data'!$B$8:$B$507),"",A655+1)))</f>
        <v/>
      </c>
      <c r="B656" s="9" t="str">
        <f t="shared" si="75"/>
        <v/>
      </c>
      <c r="C656" s="9" t="str">
        <f>IF(ISERROR(VLOOKUP(A656,'entry data'!B:G,6,0)),"",VLOOKUP(A656,'entry data'!B:G,6,0))</f>
        <v/>
      </c>
      <c r="D656" s="9" t="str">
        <f>IF(ISERROR(VLOOKUP(A656,'entry data'!B:C,2,0)),"",VLOOKUP(A656,'entry data'!B:C,2,0))</f>
        <v/>
      </c>
      <c r="E656" s="9" t="str">
        <f>IF(ISERROR(VLOOKUP(A656,'entry data'!B:E,4,0)),"",VLOOKUP(A656,'entry data'!B:E,4,0))</f>
        <v/>
      </c>
      <c r="F656" s="11" t="str">
        <f>IF(A656="","",IF(ISERROR(VLOOKUP(A656,'entry data'!B:F,5,0)),"",VLOOKUP(A656,'entry data'!B:F,5,0)))</f>
        <v/>
      </c>
      <c r="G656" s="12" t="str">
        <f>IF(A656="","",IF(ISERROR(VLOOKUP(A656,'entry data'!B:I,8,0)),"",VLOOKUP(A656,'entry data'!B:I,7,0)))</f>
        <v/>
      </c>
      <c r="H656" s="13" t="str">
        <f>IF(A656="","",IF(B656=1,VLOOKUP(A656,'entry data'!B:D,3,0),I655))</f>
        <v/>
      </c>
      <c r="I656" s="14" t="str">
        <f>IF(A656="","",IF(E656="weekly",7,IF(E656="fortnightly",14,IF(E656="monthly",DATE(IF(MONTH(H656)=12,YEAR(H656)+1,YEAR(H656)),VLOOKUP(MONTH(H656),index!$D$2:$G$13,2,0),DAY(H656)),
IF(E656="quarterly",DATE(IF(MONTH(H656)&gt;=10,YEAR(H656)+1,YEAR(H656)),VLOOKUP(MONTH(H656),index!$D$2:$G$13,3,0),DAY(H656)),
IF(E656="halfyearly",DATE(IF(MONTH(H656)&gt;=7,YEAR(H656)+1,YEAR(H656)),VLOOKUP(MONTH(H656),index!$D$2:$G$13,4,0),DAY(H656)),
DATE(YEAR(H656)+1,MONTH(H656),DAY(H656)))))-H656))+H656)</f>
        <v/>
      </c>
      <c r="J656" s="9" t="str">
        <f t="shared" si="76"/>
        <v/>
      </c>
      <c r="K656" s="11" t="str">
        <f t="shared" si="77"/>
        <v/>
      </c>
      <c r="L656" s="11" t="str">
        <f t="shared" si="78"/>
        <v/>
      </c>
      <c r="M656" s="11" t="str">
        <f>IF(A656="","",VLOOKUP(E656,index!$A$1:$B$6,2,0)*K656*G656)</f>
        <v/>
      </c>
      <c r="N656" s="11" t="str">
        <f>IF(A656="","",-PMT(G656*VLOOKUP(E656,index!$A$1:$B$6,2,0),C656,F656,0,0))</f>
        <v/>
      </c>
      <c r="O656" s="11" t="str">
        <f t="shared" si="79"/>
        <v/>
      </c>
      <c r="P656" s="11" t="str">
        <f t="shared" si="80"/>
        <v/>
      </c>
    </row>
    <row r="657" spans="1:16" x14ac:dyDescent="0.25">
      <c r="A657" s="9" t="str">
        <f>IF(A656="","",IF(B656&lt;C656,A656,IF(A656=MAX('entry data'!$B$8:$B$507),"",A656+1)))</f>
        <v/>
      </c>
      <c r="B657" s="9" t="str">
        <f t="shared" si="75"/>
        <v/>
      </c>
      <c r="C657" s="9" t="str">
        <f>IF(ISERROR(VLOOKUP(A657,'entry data'!B:G,6,0)),"",VLOOKUP(A657,'entry data'!B:G,6,0))</f>
        <v/>
      </c>
      <c r="D657" s="9" t="str">
        <f>IF(ISERROR(VLOOKUP(A657,'entry data'!B:C,2,0)),"",VLOOKUP(A657,'entry data'!B:C,2,0))</f>
        <v/>
      </c>
      <c r="E657" s="9" t="str">
        <f>IF(ISERROR(VLOOKUP(A657,'entry data'!B:E,4,0)),"",VLOOKUP(A657,'entry data'!B:E,4,0))</f>
        <v/>
      </c>
      <c r="F657" s="11" t="str">
        <f>IF(A657="","",IF(ISERROR(VLOOKUP(A657,'entry data'!B:F,5,0)),"",VLOOKUP(A657,'entry data'!B:F,5,0)))</f>
        <v/>
      </c>
      <c r="G657" s="12" t="str">
        <f>IF(A657="","",IF(ISERROR(VLOOKUP(A657,'entry data'!B:I,8,0)),"",VLOOKUP(A657,'entry data'!B:I,7,0)))</f>
        <v/>
      </c>
      <c r="H657" s="13" t="str">
        <f>IF(A657="","",IF(B657=1,VLOOKUP(A657,'entry data'!B:D,3,0),I656))</f>
        <v/>
      </c>
      <c r="I657" s="14" t="str">
        <f>IF(A657="","",IF(E657="weekly",7,IF(E657="fortnightly",14,IF(E657="monthly",DATE(IF(MONTH(H657)=12,YEAR(H657)+1,YEAR(H657)),VLOOKUP(MONTH(H657),index!$D$2:$G$13,2,0),DAY(H657)),
IF(E657="quarterly",DATE(IF(MONTH(H657)&gt;=10,YEAR(H657)+1,YEAR(H657)),VLOOKUP(MONTH(H657),index!$D$2:$G$13,3,0),DAY(H657)),
IF(E657="halfyearly",DATE(IF(MONTH(H657)&gt;=7,YEAR(H657)+1,YEAR(H657)),VLOOKUP(MONTH(H657),index!$D$2:$G$13,4,0),DAY(H657)),
DATE(YEAR(H657)+1,MONTH(H657),DAY(H657)))))-H657))+H657)</f>
        <v/>
      </c>
      <c r="J657" s="9" t="str">
        <f t="shared" si="76"/>
        <v/>
      </c>
      <c r="K657" s="11" t="str">
        <f t="shared" si="77"/>
        <v/>
      </c>
      <c r="L657" s="11" t="str">
        <f t="shared" si="78"/>
        <v/>
      </c>
      <c r="M657" s="11" t="str">
        <f>IF(A657="","",VLOOKUP(E657,index!$A$1:$B$6,2,0)*K657*G657)</f>
        <v/>
      </c>
      <c r="N657" s="11" t="str">
        <f>IF(A657="","",-PMT(G657*VLOOKUP(E657,index!$A$1:$B$6,2,0),C657,F657,0,0))</f>
        <v/>
      </c>
      <c r="O657" s="11" t="str">
        <f t="shared" si="79"/>
        <v/>
      </c>
      <c r="P657" s="11" t="str">
        <f t="shared" si="80"/>
        <v/>
      </c>
    </row>
    <row r="658" spans="1:16" x14ac:dyDescent="0.25">
      <c r="A658" s="9" t="str">
        <f>IF(A657="","",IF(B657&lt;C657,A657,IF(A657=MAX('entry data'!$B$8:$B$507),"",A657+1)))</f>
        <v/>
      </c>
      <c r="B658" s="9" t="str">
        <f t="shared" si="75"/>
        <v/>
      </c>
      <c r="C658" s="9" t="str">
        <f>IF(ISERROR(VLOOKUP(A658,'entry data'!B:G,6,0)),"",VLOOKUP(A658,'entry data'!B:G,6,0))</f>
        <v/>
      </c>
      <c r="D658" s="9" t="str">
        <f>IF(ISERROR(VLOOKUP(A658,'entry data'!B:C,2,0)),"",VLOOKUP(A658,'entry data'!B:C,2,0))</f>
        <v/>
      </c>
      <c r="E658" s="9" t="str">
        <f>IF(ISERROR(VLOOKUP(A658,'entry data'!B:E,4,0)),"",VLOOKUP(A658,'entry data'!B:E,4,0))</f>
        <v/>
      </c>
      <c r="F658" s="11" t="str">
        <f>IF(A658="","",IF(ISERROR(VLOOKUP(A658,'entry data'!B:F,5,0)),"",VLOOKUP(A658,'entry data'!B:F,5,0)))</f>
        <v/>
      </c>
      <c r="G658" s="12" t="str">
        <f>IF(A658="","",IF(ISERROR(VLOOKUP(A658,'entry data'!B:I,8,0)),"",VLOOKUP(A658,'entry data'!B:I,7,0)))</f>
        <v/>
      </c>
      <c r="H658" s="13" t="str">
        <f>IF(A658="","",IF(B658=1,VLOOKUP(A658,'entry data'!B:D,3,0),I657))</f>
        <v/>
      </c>
      <c r="I658" s="14" t="str">
        <f>IF(A658="","",IF(E658="weekly",7,IF(E658="fortnightly",14,IF(E658="monthly",DATE(IF(MONTH(H658)=12,YEAR(H658)+1,YEAR(H658)),VLOOKUP(MONTH(H658),index!$D$2:$G$13,2,0),DAY(H658)),
IF(E658="quarterly",DATE(IF(MONTH(H658)&gt;=10,YEAR(H658)+1,YEAR(H658)),VLOOKUP(MONTH(H658),index!$D$2:$G$13,3,0),DAY(H658)),
IF(E658="halfyearly",DATE(IF(MONTH(H658)&gt;=7,YEAR(H658)+1,YEAR(H658)),VLOOKUP(MONTH(H658),index!$D$2:$G$13,4,0),DAY(H658)),
DATE(YEAR(H658)+1,MONTH(H658),DAY(H658)))))-H658))+H658)</f>
        <v/>
      </c>
      <c r="J658" s="9" t="str">
        <f t="shared" si="76"/>
        <v/>
      </c>
      <c r="K658" s="11" t="str">
        <f t="shared" si="77"/>
        <v/>
      </c>
      <c r="L658" s="11" t="str">
        <f t="shared" si="78"/>
        <v/>
      </c>
      <c r="M658" s="11" t="str">
        <f>IF(A658="","",VLOOKUP(E658,index!$A$1:$B$6,2,0)*K658*G658)</f>
        <v/>
      </c>
      <c r="N658" s="11" t="str">
        <f>IF(A658="","",-PMT(G658*VLOOKUP(E658,index!$A$1:$B$6,2,0),C658,F658,0,0))</f>
        <v/>
      </c>
      <c r="O658" s="11" t="str">
        <f t="shared" si="79"/>
        <v/>
      </c>
      <c r="P658" s="11" t="str">
        <f t="shared" si="80"/>
        <v/>
      </c>
    </row>
    <row r="659" spans="1:16" x14ac:dyDescent="0.25">
      <c r="A659" s="9" t="str">
        <f>IF(A658="","",IF(B658&lt;C658,A658,IF(A658=MAX('entry data'!$B$8:$B$507),"",A658+1)))</f>
        <v/>
      </c>
      <c r="B659" s="9" t="str">
        <f t="shared" si="75"/>
        <v/>
      </c>
      <c r="C659" s="9" t="str">
        <f>IF(ISERROR(VLOOKUP(A659,'entry data'!B:G,6,0)),"",VLOOKUP(A659,'entry data'!B:G,6,0))</f>
        <v/>
      </c>
      <c r="D659" s="9" t="str">
        <f>IF(ISERROR(VLOOKUP(A659,'entry data'!B:C,2,0)),"",VLOOKUP(A659,'entry data'!B:C,2,0))</f>
        <v/>
      </c>
      <c r="E659" s="9" t="str">
        <f>IF(ISERROR(VLOOKUP(A659,'entry data'!B:E,4,0)),"",VLOOKUP(A659,'entry data'!B:E,4,0))</f>
        <v/>
      </c>
      <c r="F659" s="11" t="str">
        <f>IF(A659="","",IF(ISERROR(VLOOKUP(A659,'entry data'!B:F,5,0)),"",VLOOKUP(A659,'entry data'!B:F,5,0)))</f>
        <v/>
      </c>
      <c r="G659" s="12" t="str">
        <f>IF(A659="","",IF(ISERROR(VLOOKUP(A659,'entry data'!B:I,8,0)),"",VLOOKUP(A659,'entry data'!B:I,7,0)))</f>
        <v/>
      </c>
      <c r="H659" s="13" t="str">
        <f>IF(A659="","",IF(B659=1,VLOOKUP(A659,'entry data'!B:D,3,0),I658))</f>
        <v/>
      </c>
      <c r="I659" s="14" t="str">
        <f>IF(A659="","",IF(E659="weekly",7,IF(E659="fortnightly",14,IF(E659="monthly",DATE(IF(MONTH(H659)=12,YEAR(H659)+1,YEAR(H659)),VLOOKUP(MONTH(H659),index!$D$2:$G$13,2,0),DAY(H659)),
IF(E659="quarterly",DATE(IF(MONTH(H659)&gt;=10,YEAR(H659)+1,YEAR(H659)),VLOOKUP(MONTH(H659),index!$D$2:$G$13,3,0),DAY(H659)),
IF(E659="halfyearly",DATE(IF(MONTH(H659)&gt;=7,YEAR(H659)+1,YEAR(H659)),VLOOKUP(MONTH(H659),index!$D$2:$G$13,4,0),DAY(H659)),
DATE(YEAR(H659)+1,MONTH(H659),DAY(H659)))))-H659))+H659)</f>
        <v/>
      </c>
      <c r="J659" s="9" t="str">
        <f t="shared" si="76"/>
        <v/>
      </c>
      <c r="K659" s="11" t="str">
        <f t="shared" si="77"/>
        <v/>
      </c>
      <c r="L659" s="11" t="str">
        <f t="shared" si="78"/>
        <v/>
      </c>
      <c r="M659" s="11" t="str">
        <f>IF(A659="","",VLOOKUP(E659,index!$A$1:$B$6,2,0)*K659*G659)</f>
        <v/>
      </c>
      <c r="N659" s="11" t="str">
        <f>IF(A659="","",-PMT(G659*VLOOKUP(E659,index!$A$1:$B$6,2,0),C659,F659,0,0))</f>
        <v/>
      </c>
      <c r="O659" s="11" t="str">
        <f t="shared" si="79"/>
        <v/>
      </c>
      <c r="P659" s="11" t="str">
        <f t="shared" si="80"/>
        <v/>
      </c>
    </row>
    <row r="660" spans="1:16" x14ac:dyDescent="0.25">
      <c r="A660" s="9" t="str">
        <f>IF(A659="","",IF(B659&lt;C659,A659,IF(A659=MAX('entry data'!$B$8:$B$507),"",A659+1)))</f>
        <v/>
      </c>
      <c r="B660" s="9" t="str">
        <f t="shared" si="75"/>
        <v/>
      </c>
      <c r="C660" s="9" t="str">
        <f>IF(ISERROR(VLOOKUP(A660,'entry data'!B:G,6,0)),"",VLOOKUP(A660,'entry data'!B:G,6,0))</f>
        <v/>
      </c>
      <c r="D660" s="9" t="str">
        <f>IF(ISERROR(VLOOKUP(A660,'entry data'!B:C,2,0)),"",VLOOKUP(A660,'entry data'!B:C,2,0))</f>
        <v/>
      </c>
      <c r="E660" s="9" t="str">
        <f>IF(ISERROR(VLOOKUP(A660,'entry data'!B:E,4,0)),"",VLOOKUP(A660,'entry data'!B:E,4,0))</f>
        <v/>
      </c>
      <c r="F660" s="11" t="str">
        <f>IF(A660="","",IF(ISERROR(VLOOKUP(A660,'entry data'!B:F,5,0)),"",VLOOKUP(A660,'entry data'!B:F,5,0)))</f>
        <v/>
      </c>
      <c r="G660" s="12" t="str">
        <f>IF(A660="","",IF(ISERROR(VLOOKUP(A660,'entry data'!B:I,8,0)),"",VLOOKUP(A660,'entry data'!B:I,7,0)))</f>
        <v/>
      </c>
      <c r="H660" s="13" t="str">
        <f>IF(A660="","",IF(B660=1,VLOOKUP(A660,'entry data'!B:D,3,0),I659))</f>
        <v/>
      </c>
      <c r="I660" s="14" t="str">
        <f>IF(A660="","",IF(E660="weekly",7,IF(E660="fortnightly",14,IF(E660="monthly",DATE(IF(MONTH(H660)=12,YEAR(H660)+1,YEAR(H660)),VLOOKUP(MONTH(H660),index!$D$2:$G$13,2,0),DAY(H660)),
IF(E660="quarterly",DATE(IF(MONTH(H660)&gt;=10,YEAR(H660)+1,YEAR(H660)),VLOOKUP(MONTH(H660),index!$D$2:$G$13,3,0),DAY(H660)),
IF(E660="halfyearly",DATE(IF(MONTH(H660)&gt;=7,YEAR(H660)+1,YEAR(H660)),VLOOKUP(MONTH(H660),index!$D$2:$G$13,4,0),DAY(H660)),
DATE(YEAR(H660)+1,MONTH(H660),DAY(H660)))))-H660))+H660)</f>
        <v/>
      </c>
      <c r="J660" s="9" t="str">
        <f t="shared" si="76"/>
        <v/>
      </c>
      <c r="K660" s="11" t="str">
        <f t="shared" si="77"/>
        <v/>
      </c>
      <c r="L660" s="11" t="str">
        <f t="shared" si="78"/>
        <v/>
      </c>
      <c r="M660" s="11" t="str">
        <f>IF(A660="","",VLOOKUP(E660,index!$A$1:$B$6,2,0)*K660*G660)</f>
        <v/>
      </c>
      <c r="N660" s="11" t="str">
        <f>IF(A660="","",-PMT(G660*VLOOKUP(E660,index!$A$1:$B$6,2,0),C660,F660,0,0))</f>
        <v/>
      </c>
      <c r="O660" s="11" t="str">
        <f t="shared" si="79"/>
        <v/>
      </c>
      <c r="P660" s="11" t="str">
        <f t="shared" si="80"/>
        <v/>
      </c>
    </row>
    <row r="661" spans="1:16" x14ac:dyDescent="0.25">
      <c r="A661" s="9" t="str">
        <f>IF(A660="","",IF(B660&lt;C660,A660,IF(A660=MAX('entry data'!$B$8:$B$507),"",A660+1)))</f>
        <v/>
      </c>
      <c r="B661" s="9" t="str">
        <f t="shared" si="75"/>
        <v/>
      </c>
      <c r="C661" s="9" t="str">
        <f>IF(ISERROR(VLOOKUP(A661,'entry data'!B:G,6,0)),"",VLOOKUP(A661,'entry data'!B:G,6,0))</f>
        <v/>
      </c>
      <c r="D661" s="9" t="str">
        <f>IF(ISERROR(VLOOKUP(A661,'entry data'!B:C,2,0)),"",VLOOKUP(A661,'entry data'!B:C,2,0))</f>
        <v/>
      </c>
      <c r="E661" s="9" t="str">
        <f>IF(ISERROR(VLOOKUP(A661,'entry data'!B:E,4,0)),"",VLOOKUP(A661,'entry data'!B:E,4,0))</f>
        <v/>
      </c>
      <c r="F661" s="11" t="str">
        <f>IF(A661="","",IF(ISERROR(VLOOKUP(A661,'entry data'!B:F,5,0)),"",VLOOKUP(A661,'entry data'!B:F,5,0)))</f>
        <v/>
      </c>
      <c r="G661" s="12" t="str">
        <f>IF(A661="","",IF(ISERROR(VLOOKUP(A661,'entry data'!B:I,8,0)),"",VLOOKUP(A661,'entry data'!B:I,7,0)))</f>
        <v/>
      </c>
      <c r="H661" s="13" t="str">
        <f>IF(A661="","",IF(B661=1,VLOOKUP(A661,'entry data'!B:D,3,0),I660))</f>
        <v/>
      </c>
      <c r="I661" s="14" t="str">
        <f>IF(A661="","",IF(E661="weekly",7,IF(E661="fortnightly",14,IF(E661="monthly",DATE(IF(MONTH(H661)=12,YEAR(H661)+1,YEAR(H661)),VLOOKUP(MONTH(H661),index!$D$2:$G$13,2,0),DAY(H661)),
IF(E661="quarterly",DATE(IF(MONTH(H661)&gt;=10,YEAR(H661)+1,YEAR(H661)),VLOOKUP(MONTH(H661),index!$D$2:$G$13,3,0),DAY(H661)),
IF(E661="halfyearly",DATE(IF(MONTH(H661)&gt;=7,YEAR(H661)+1,YEAR(H661)),VLOOKUP(MONTH(H661),index!$D$2:$G$13,4,0),DAY(H661)),
DATE(YEAR(H661)+1,MONTH(H661),DAY(H661)))))-H661))+H661)</f>
        <v/>
      </c>
      <c r="J661" s="9" t="str">
        <f t="shared" si="76"/>
        <v/>
      </c>
      <c r="K661" s="11" t="str">
        <f t="shared" si="77"/>
        <v/>
      </c>
      <c r="L661" s="11" t="str">
        <f t="shared" si="78"/>
        <v/>
      </c>
      <c r="M661" s="11" t="str">
        <f>IF(A661="","",VLOOKUP(E661,index!$A$1:$B$6,2,0)*K661*G661)</f>
        <v/>
      </c>
      <c r="N661" s="11" t="str">
        <f>IF(A661="","",-PMT(G661*VLOOKUP(E661,index!$A$1:$B$6,2,0),C661,F661,0,0))</f>
        <v/>
      </c>
      <c r="O661" s="11" t="str">
        <f t="shared" si="79"/>
        <v/>
      </c>
      <c r="P661" s="11" t="str">
        <f t="shared" si="80"/>
        <v/>
      </c>
    </row>
    <row r="662" spans="1:16" x14ac:dyDescent="0.25">
      <c r="A662" s="9" t="str">
        <f>IF(A661="","",IF(B661&lt;C661,A661,IF(A661=MAX('entry data'!$B$8:$B$507),"",A661+1)))</f>
        <v/>
      </c>
      <c r="B662" s="9" t="str">
        <f t="shared" si="75"/>
        <v/>
      </c>
      <c r="C662" s="9" t="str">
        <f>IF(ISERROR(VLOOKUP(A662,'entry data'!B:G,6,0)),"",VLOOKUP(A662,'entry data'!B:G,6,0))</f>
        <v/>
      </c>
      <c r="D662" s="9" t="str">
        <f>IF(ISERROR(VLOOKUP(A662,'entry data'!B:C,2,0)),"",VLOOKUP(A662,'entry data'!B:C,2,0))</f>
        <v/>
      </c>
      <c r="E662" s="9" t="str">
        <f>IF(ISERROR(VLOOKUP(A662,'entry data'!B:E,4,0)),"",VLOOKUP(A662,'entry data'!B:E,4,0))</f>
        <v/>
      </c>
      <c r="F662" s="11" t="str">
        <f>IF(A662="","",IF(ISERROR(VLOOKUP(A662,'entry data'!B:F,5,0)),"",VLOOKUP(A662,'entry data'!B:F,5,0)))</f>
        <v/>
      </c>
      <c r="G662" s="12" t="str">
        <f>IF(A662="","",IF(ISERROR(VLOOKUP(A662,'entry data'!B:I,8,0)),"",VLOOKUP(A662,'entry data'!B:I,7,0)))</f>
        <v/>
      </c>
      <c r="H662" s="13" t="str">
        <f>IF(A662="","",IF(B662=1,VLOOKUP(A662,'entry data'!B:D,3,0),I661))</f>
        <v/>
      </c>
      <c r="I662" s="14" t="str">
        <f>IF(A662="","",IF(E662="weekly",7,IF(E662="fortnightly",14,IF(E662="monthly",DATE(IF(MONTH(H662)=12,YEAR(H662)+1,YEAR(H662)),VLOOKUP(MONTH(H662),index!$D$2:$G$13,2,0),DAY(H662)),
IF(E662="quarterly",DATE(IF(MONTH(H662)&gt;=10,YEAR(H662)+1,YEAR(H662)),VLOOKUP(MONTH(H662),index!$D$2:$G$13,3,0),DAY(H662)),
IF(E662="halfyearly",DATE(IF(MONTH(H662)&gt;=7,YEAR(H662)+1,YEAR(H662)),VLOOKUP(MONTH(H662),index!$D$2:$G$13,4,0),DAY(H662)),
DATE(YEAR(H662)+1,MONTH(H662),DAY(H662)))))-H662))+H662)</f>
        <v/>
      </c>
      <c r="J662" s="9" t="str">
        <f t="shared" si="76"/>
        <v/>
      </c>
      <c r="K662" s="11" t="str">
        <f t="shared" si="77"/>
        <v/>
      </c>
      <c r="L662" s="11" t="str">
        <f t="shared" si="78"/>
        <v/>
      </c>
      <c r="M662" s="11" t="str">
        <f>IF(A662="","",VLOOKUP(E662,index!$A$1:$B$6,2,0)*K662*G662)</f>
        <v/>
      </c>
      <c r="N662" s="11" t="str">
        <f>IF(A662="","",-PMT(G662*VLOOKUP(E662,index!$A$1:$B$6,2,0),C662,F662,0,0))</f>
        <v/>
      </c>
      <c r="O662" s="11" t="str">
        <f t="shared" si="79"/>
        <v/>
      </c>
      <c r="P662" s="11" t="str">
        <f t="shared" si="80"/>
        <v/>
      </c>
    </row>
    <row r="663" spans="1:16" x14ac:dyDescent="0.25">
      <c r="A663" s="9" t="str">
        <f>IF(A662="","",IF(B662&lt;C662,A662,IF(A662=MAX('entry data'!$B$8:$B$507),"",A662+1)))</f>
        <v/>
      </c>
      <c r="B663" s="9" t="str">
        <f t="shared" ref="B663:B726" si="81">IF(A663="","",IF(B662=C662,1,B662+1))</f>
        <v/>
      </c>
      <c r="C663" s="9" t="str">
        <f>IF(ISERROR(VLOOKUP(A663,'entry data'!B:G,6,0)),"",VLOOKUP(A663,'entry data'!B:G,6,0))</f>
        <v/>
      </c>
      <c r="D663" s="9" t="str">
        <f>IF(ISERROR(VLOOKUP(A663,'entry data'!B:C,2,0)),"",VLOOKUP(A663,'entry data'!B:C,2,0))</f>
        <v/>
      </c>
      <c r="E663" s="9" t="str">
        <f>IF(ISERROR(VLOOKUP(A663,'entry data'!B:E,4,0)),"",VLOOKUP(A663,'entry data'!B:E,4,0))</f>
        <v/>
      </c>
      <c r="F663" s="11" t="str">
        <f>IF(A663="","",IF(ISERROR(VLOOKUP(A663,'entry data'!B:F,5,0)),"",VLOOKUP(A663,'entry data'!B:F,5,0)))</f>
        <v/>
      </c>
      <c r="G663" s="12" t="str">
        <f>IF(A663="","",IF(ISERROR(VLOOKUP(A663,'entry data'!B:I,8,0)),"",VLOOKUP(A663,'entry data'!B:I,7,0)))</f>
        <v/>
      </c>
      <c r="H663" s="13" t="str">
        <f>IF(A663="","",IF(B663=1,VLOOKUP(A663,'entry data'!B:D,3,0),I662))</f>
        <v/>
      </c>
      <c r="I663" s="14" t="str">
        <f>IF(A663="","",IF(E663="weekly",7,IF(E663="fortnightly",14,IF(E663="monthly",DATE(IF(MONTH(H663)=12,YEAR(H663)+1,YEAR(H663)),VLOOKUP(MONTH(H663),index!$D$2:$G$13,2,0),DAY(H663)),
IF(E663="quarterly",DATE(IF(MONTH(H663)&gt;=10,YEAR(H663)+1,YEAR(H663)),VLOOKUP(MONTH(H663),index!$D$2:$G$13,3,0),DAY(H663)),
IF(E663="halfyearly",DATE(IF(MONTH(H663)&gt;=7,YEAR(H663)+1,YEAR(H663)),VLOOKUP(MONTH(H663),index!$D$2:$G$13,4,0),DAY(H663)),
DATE(YEAR(H663)+1,MONTH(H663),DAY(H663)))))-H663))+H663)</f>
        <v/>
      </c>
      <c r="J663" s="9" t="str">
        <f t="shared" ref="J663:J726" si="82">IF(A663="","",IF(MONTH(I663)&lt;10,YEAR(I663)&amp;"-0"&amp;MONTH(I663),YEAR(I663)&amp;"-"&amp;MONTH(I663)))</f>
        <v/>
      </c>
      <c r="K663" s="11" t="str">
        <f t="shared" ref="K663:K726" si="83">IF(A663="","",IF(B663=1,F663,O662))</f>
        <v/>
      </c>
      <c r="L663" s="11" t="str">
        <f t="shared" ref="L663:L726" si="84">IF(A663="","",N663-M663)</f>
        <v/>
      </c>
      <c r="M663" s="11" t="str">
        <f>IF(A663="","",VLOOKUP(E663,index!$A$1:$B$6,2,0)*K663*G663)</f>
        <v/>
      </c>
      <c r="N663" s="11" t="str">
        <f>IF(A663="","",-PMT(G663*VLOOKUP(E663,index!$A$1:$B$6,2,0),C663,F663,0,0))</f>
        <v/>
      </c>
      <c r="O663" s="11" t="str">
        <f t="shared" ref="O663:O726" si="85">IF(A663="","",K663-L663)</f>
        <v/>
      </c>
      <c r="P663" s="11" t="str">
        <f t="shared" si="80"/>
        <v/>
      </c>
    </row>
    <row r="664" spans="1:16" x14ac:dyDescent="0.25">
      <c r="A664" s="9" t="str">
        <f>IF(A663="","",IF(B663&lt;C663,A663,IF(A663=MAX('entry data'!$B$8:$B$507),"",A663+1)))</f>
        <v/>
      </c>
      <c r="B664" s="9" t="str">
        <f t="shared" si="81"/>
        <v/>
      </c>
      <c r="C664" s="9" t="str">
        <f>IF(ISERROR(VLOOKUP(A664,'entry data'!B:G,6,0)),"",VLOOKUP(A664,'entry data'!B:G,6,0))</f>
        <v/>
      </c>
      <c r="D664" s="9" t="str">
        <f>IF(ISERROR(VLOOKUP(A664,'entry data'!B:C,2,0)),"",VLOOKUP(A664,'entry data'!B:C,2,0))</f>
        <v/>
      </c>
      <c r="E664" s="9" t="str">
        <f>IF(ISERROR(VLOOKUP(A664,'entry data'!B:E,4,0)),"",VLOOKUP(A664,'entry data'!B:E,4,0))</f>
        <v/>
      </c>
      <c r="F664" s="11" t="str">
        <f>IF(A664="","",IF(ISERROR(VLOOKUP(A664,'entry data'!B:F,5,0)),"",VLOOKUP(A664,'entry data'!B:F,5,0)))</f>
        <v/>
      </c>
      <c r="G664" s="12" t="str">
        <f>IF(A664="","",IF(ISERROR(VLOOKUP(A664,'entry data'!B:I,8,0)),"",VLOOKUP(A664,'entry data'!B:I,7,0)))</f>
        <v/>
      </c>
      <c r="H664" s="13" t="str">
        <f>IF(A664="","",IF(B664=1,VLOOKUP(A664,'entry data'!B:D,3,0),I663))</f>
        <v/>
      </c>
      <c r="I664" s="14" t="str">
        <f>IF(A664="","",IF(E664="weekly",7,IF(E664="fortnightly",14,IF(E664="monthly",DATE(IF(MONTH(H664)=12,YEAR(H664)+1,YEAR(H664)),VLOOKUP(MONTH(H664),index!$D$2:$G$13,2,0),DAY(H664)),
IF(E664="quarterly",DATE(IF(MONTH(H664)&gt;=10,YEAR(H664)+1,YEAR(H664)),VLOOKUP(MONTH(H664),index!$D$2:$G$13,3,0),DAY(H664)),
IF(E664="halfyearly",DATE(IF(MONTH(H664)&gt;=7,YEAR(H664)+1,YEAR(H664)),VLOOKUP(MONTH(H664),index!$D$2:$G$13,4,0),DAY(H664)),
DATE(YEAR(H664)+1,MONTH(H664),DAY(H664)))))-H664))+H664)</f>
        <v/>
      </c>
      <c r="J664" s="9" t="str">
        <f t="shared" si="82"/>
        <v/>
      </c>
      <c r="K664" s="11" t="str">
        <f t="shared" si="83"/>
        <v/>
      </c>
      <c r="L664" s="11" t="str">
        <f t="shared" si="84"/>
        <v/>
      </c>
      <c r="M664" s="11" t="str">
        <f>IF(A664="","",VLOOKUP(E664,index!$A$1:$B$6,2,0)*K664*G664)</f>
        <v/>
      </c>
      <c r="N664" s="11" t="str">
        <f>IF(A664="","",-PMT(G664*VLOOKUP(E664,index!$A$1:$B$6,2,0),C664,F664,0,0))</f>
        <v/>
      </c>
      <c r="O664" s="11" t="str">
        <f t="shared" si="85"/>
        <v/>
      </c>
      <c r="P664" s="11" t="str">
        <f t="shared" si="80"/>
        <v/>
      </c>
    </row>
    <row r="665" spans="1:16" x14ac:dyDescent="0.25">
      <c r="A665" s="9" t="str">
        <f>IF(A664="","",IF(B664&lt;C664,A664,IF(A664=MAX('entry data'!$B$8:$B$507),"",A664+1)))</f>
        <v/>
      </c>
      <c r="B665" s="9" t="str">
        <f t="shared" si="81"/>
        <v/>
      </c>
      <c r="C665" s="9" t="str">
        <f>IF(ISERROR(VLOOKUP(A665,'entry data'!B:G,6,0)),"",VLOOKUP(A665,'entry data'!B:G,6,0))</f>
        <v/>
      </c>
      <c r="D665" s="9" t="str">
        <f>IF(ISERROR(VLOOKUP(A665,'entry data'!B:C,2,0)),"",VLOOKUP(A665,'entry data'!B:C,2,0))</f>
        <v/>
      </c>
      <c r="E665" s="9" t="str">
        <f>IF(ISERROR(VLOOKUP(A665,'entry data'!B:E,4,0)),"",VLOOKUP(A665,'entry data'!B:E,4,0))</f>
        <v/>
      </c>
      <c r="F665" s="11" t="str">
        <f>IF(A665="","",IF(ISERROR(VLOOKUP(A665,'entry data'!B:F,5,0)),"",VLOOKUP(A665,'entry data'!B:F,5,0)))</f>
        <v/>
      </c>
      <c r="G665" s="12" t="str">
        <f>IF(A665="","",IF(ISERROR(VLOOKUP(A665,'entry data'!B:I,8,0)),"",VLOOKUP(A665,'entry data'!B:I,7,0)))</f>
        <v/>
      </c>
      <c r="H665" s="13" t="str">
        <f>IF(A665="","",IF(B665=1,VLOOKUP(A665,'entry data'!B:D,3,0),I664))</f>
        <v/>
      </c>
      <c r="I665" s="14" t="str">
        <f>IF(A665="","",IF(E665="weekly",7,IF(E665="fortnightly",14,IF(E665="monthly",DATE(IF(MONTH(H665)=12,YEAR(H665)+1,YEAR(H665)),VLOOKUP(MONTH(H665),index!$D$2:$G$13,2,0),DAY(H665)),
IF(E665="quarterly",DATE(IF(MONTH(H665)&gt;=10,YEAR(H665)+1,YEAR(H665)),VLOOKUP(MONTH(H665),index!$D$2:$G$13,3,0),DAY(H665)),
IF(E665="halfyearly",DATE(IF(MONTH(H665)&gt;=7,YEAR(H665)+1,YEAR(H665)),VLOOKUP(MONTH(H665),index!$D$2:$G$13,4,0),DAY(H665)),
DATE(YEAR(H665)+1,MONTH(H665),DAY(H665)))))-H665))+H665)</f>
        <v/>
      </c>
      <c r="J665" s="9" t="str">
        <f t="shared" si="82"/>
        <v/>
      </c>
      <c r="K665" s="11" t="str">
        <f t="shared" si="83"/>
        <v/>
      </c>
      <c r="L665" s="11" t="str">
        <f t="shared" si="84"/>
        <v/>
      </c>
      <c r="M665" s="11" t="str">
        <f>IF(A665="","",VLOOKUP(E665,index!$A$1:$B$6,2,0)*K665*G665)</f>
        <v/>
      </c>
      <c r="N665" s="11" t="str">
        <f>IF(A665="","",-PMT(G665*VLOOKUP(E665,index!$A$1:$B$6,2,0),C665,F665,0,0))</f>
        <v/>
      </c>
      <c r="O665" s="11" t="str">
        <f t="shared" si="85"/>
        <v/>
      </c>
      <c r="P665" s="11" t="str">
        <f t="shared" si="80"/>
        <v/>
      </c>
    </row>
    <row r="666" spans="1:16" x14ac:dyDescent="0.25">
      <c r="A666" s="9" t="str">
        <f>IF(A665="","",IF(B665&lt;C665,A665,IF(A665=MAX('entry data'!$B$8:$B$507),"",A665+1)))</f>
        <v/>
      </c>
      <c r="B666" s="9" t="str">
        <f t="shared" si="81"/>
        <v/>
      </c>
      <c r="C666" s="9" t="str">
        <f>IF(ISERROR(VLOOKUP(A666,'entry data'!B:G,6,0)),"",VLOOKUP(A666,'entry data'!B:G,6,0))</f>
        <v/>
      </c>
      <c r="D666" s="9" t="str">
        <f>IF(ISERROR(VLOOKUP(A666,'entry data'!B:C,2,0)),"",VLOOKUP(A666,'entry data'!B:C,2,0))</f>
        <v/>
      </c>
      <c r="E666" s="9" t="str">
        <f>IF(ISERROR(VLOOKUP(A666,'entry data'!B:E,4,0)),"",VLOOKUP(A666,'entry data'!B:E,4,0))</f>
        <v/>
      </c>
      <c r="F666" s="11" t="str">
        <f>IF(A666="","",IF(ISERROR(VLOOKUP(A666,'entry data'!B:F,5,0)),"",VLOOKUP(A666,'entry data'!B:F,5,0)))</f>
        <v/>
      </c>
      <c r="G666" s="12" t="str">
        <f>IF(A666="","",IF(ISERROR(VLOOKUP(A666,'entry data'!B:I,8,0)),"",VLOOKUP(A666,'entry data'!B:I,7,0)))</f>
        <v/>
      </c>
      <c r="H666" s="13" t="str">
        <f>IF(A666="","",IF(B666=1,VLOOKUP(A666,'entry data'!B:D,3,0),I665))</f>
        <v/>
      </c>
      <c r="I666" s="14" t="str">
        <f>IF(A666="","",IF(E666="weekly",7,IF(E666="fortnightly",14,IF(E666="monthly",DATE(IF(MONTH(H666)=12,YEAR(H666)+1,YEAR(H666)),VLOOKUP(MONTH(H666),index!$D$2:$G$13,2,0),DAY(H666)),
IF(E666="quarterly",DATE(IF(MONTH(H666)&gt;=10,YEAR(H666)+1,YEAR(H666)),VLOOKUP(MONTH(H666),index!$D$2:$G$13,3,0),DAY(H666)),
IF(E666="halfyearly",DATE(IF(MONTH(H666)&gt;=7,YEAR(H666)+1,YEAR(H666)),VLOOKUP(MONTH(H666),index!$D$2:$G$13,4,0),DAY(H666)),
DATE(YEAR(H666)+1,MONTH(H666),DAY(H666)))))-H666))+H666)</f>
        <v/>
      </c>
      <c r="J666" s="9" t="str">
        <f t="shared" si="82"/>
        <v/>
      </c>
      <c r="K666" s="11" t="str">
        <f t="shared" si="83"/>
        <v/>
      </c>
      <c r="L666" s="11" t="str">
        <f t="shared" si="84"/>
        <v/>
      </c>
      <c r="M666" s="11" t="str">
        <f>IF(A666="","",VLOOKUP(E666,index!$A$1:$B$6,2,0)*K666*G666)</f>
        <v/>
      </c>
      <c r="N666" s="11" t="str">
        <f>IF(A666="","",-PMT(G666*VLOOKUP(E666,index!$A$1:$B$6,2,0),C666,F666,0,0))</f>
        <v/>
      </c>
      <c r="O666" s="11" t="str">
        <f t="shared" si="85"/>
        <v/>
      </c>
      <c r="P666" s="11" t="str">
        <f t="shared" si="80"/>
        <v/>
      </c>
    </row>
    <row r="667" spans="1:16" x14ac:dyDescent="0.25">
      <c r="A667" s="9" t="str">
        <f>IF(A666="","",IF(B666&lt;C666,A666,IF(A666=MAX('entry data'!$B$8:$B$507),"",A666+1)))</f>
        <v/>
      </c>
      <c r="B667" s="9" t="str">
        <f t="shared" si="81"/>
        <v/>
      </c>
      <c r="C667" s="9" t="str">
        <f>IF(ISERROR(VLOOKUP(A667,'entry data'!B:G,6,0)),"",VLOOKUP(A667,'entry data'!B:G,6,0))</f>
        <v/>
      </c>
      <c r="D667" s="9" t="str">
        <f>IF(ISERROR(VLOOKUP(A667,'entry data'!B:C,2,0)),"",VLOOKUP(A667,'entry data'!B:C,2,0))</f>
        <v/>
      </c>
      <c r="E667" s="9" t="str">
        <f>IF(ISERROR(VLOOKUP(A667,'entry data'!B:E,4,0)),"",VLOOKUP(A667,'entry data'!B:E,4,0))</f>
        <v/>
      </c>
      <c r="F667" s="11" t="str">
        <f>IF(A667="","",IF(ISERROR(VLOOKUP(A667,'entry data'!B:F,5,0)),"",VLOOKUP(A667,'entry data'!B:F,5,0)))</f>
        <v/>
      </c>
      <c r="G667" s="12" t="str">
        <f>IF(A667="","",IF(ISERROR(VLOOKUP(A667,'entry data'!B:I,8,0)),"",VLOOKUP(A667,'entry data'!B:I,7,0)))</f>
        <v/>
      </c>
      <c r="H667" s="13" t="str">
        <f>IF(A667="","",IF(B667=1,VLOOKUP(A667,'entry data'!B:D,3,0),I666))</f>
        <v/>
      </c>
      <c r="I667" s="14" t="str">
        <f>IF(A667="","",IF(E667="weekly",7,IF(E667="fortnightly",14,IF(E667="monthly",DATE(IF(MONTH(H667)=12,YEAR(H667)+1,YEAR(H667)),VLOOKUP(MONTH(H667),index!$D$2:$G$13,2,0),DAY(H667)),
IF(E667="quarterly",DATE(IF(MONTH(H667)&gt;=10,YEAR(H667)+1,YEAR(H667)),VLOOKUP(MONTH(H667),index!$D$2:$G$13,3,0),DAY(H667)),
IF(E667="halfyearly",DATE(IF(MONTH(H667)&gt;=7,YEAR(H667)+1,YEAR(H667)),VLOOKUP(MONTH(H667),index!$D$2:$G$13,4,0),DAY(H667)),
DATE(YEAR(H667)+1,MONTH(H667),DAY(H667)))))-H667))+H667)</f>
        <v/>
      </c>
      <c r="J667" s="9" t="str">
        <f t="shared" si="82"/>
        <v/>
      </c>
      <c r="K667" s="11" t="str">
        <f t="shared" si="83"/>
        <v/>
      </c>
      <c r="L667" s="11" t="str">
        <f t="shared" si="84"/>
        <v/>
      </c>
      <c r="M667" s="11" t="str">
        <f>IF(A667="","",VLOOKUP(E667,index!$A$1:$B$6,2,0)*K667*G667)</f>
        <v/>
      </c>
      <c r="N667" s="11" t="str">
        <f>IF(A667="","",-PMT(G667*VLOOKUP(E667,index!$A$1:$B$6,2,0),C667,F667,0,0))</f>
        <v/>
      </c>
      <c r="O667" s="11" t="str">
        <f t="shared" si="85"/>
        <v/>
      </c>
      <c r="P667" s="11" t="str">
        <f t="shared" si="80"/>
        <v/>
      </c>
    </row>
    <row r="668" spans="1:16" x14ac:dyDescent="0.25">
      <c r="A668" s="9" t="str">
        <f>IF(A667="","",IF(B667&lt;C667,A667,IF(A667=MAX('entry data'!$B$8:$B$507),"",A667+1)))</f>
        <v/>
      </c>
      <c r="B668" s="9" t="str">
        <f t="shared" si="81"/>
        <v/>
      </c>
      <c r="C668" s="9" t="str">
        <f>IF(ISERROR(VLOOKUP(A668,'entry data'!B:G,6,0)),"",VLOOKUP(A668,'entry data'!B:G,6,0))</f>
        <v/>
      </c>
      <c r="D668" s="9" t="str">
        <f>IF(ISERROR(VLOOKUP(A668,'entry data'!B:C,2,0)),"",VLOOKUP(A668,'entry data'!B:C,2,0))</f>
        <v/>
      </c>
      <c r="E668" s="9" t="str">
        <f>IF(ISERROR(VLOOKUP(A668,'entry data'!B:E,4,0)),"",VLOOKUP(A668,'entry data'!B:E,4,0))</f>
        <v/>
      </c>
      <c r="F668" s="11" t="str">
        <f>IF(A668="","",IF(ISERROR(VLOOKUP(A668,'entry data'!B:F,5,0)),"",VLOOKUP(A668,'entry data'!B:F,5,0)))</f>
        <v/>
      </c>
      <c r="G668" s="12" t="str">
        <f>IF(A668="","",IF(ISERROR(VLOOKUP(A668,'entry data'!B:I,8,0)),"",VLOOKUP(A668,'entry data'!B:I,7,0)))</f>
        <v/>
      </c>
      <c r="H668" s="13" t="str">
        <f>IF(A668="","",IF(B668=1,VLOOKUP(A668,'entry data'!B:D,3,0),I667))</f>
        <v/>
      </c>
      <c r="I668" s="14" t="str">
        <f>IF(A668="","",IF(E668="weekly",7,IF(E668="fortnightly",14,IF(E668="monthly",DATE(IF(MONTH(H668)=12,YEAR(H668)+1,YEAR(H668)),VLOOKUP(MONTH(H668),index!$D$2:$G$13,2,0),DAY(H668)),
IF(E668="quarterly",DATE(IF(MONTH(H668)&gt;=10,YEAR(H668)+1,YEAR(H668)),VLOOKUP(MONTH(H668),index!$D$2:$G$13,3,0),DAY(H668)),
IF(E668="halfyearly",DATE(IF(MONTH(H668)&gt;=7,YEAR(H668)+1,YEAR(H668)),VLOOKUP(MONTH(H668),index!$D$2:$G$13,4,0),DAY(H668)),
DATE(YEAR(H668)+1,MONTH(H668),DAY(H668)))))-H668))+H668)</f>
        <v/>
      </c>
      <c r="J668" s="9" t="str">
        <f t="shared" si="82"/>
        <v/>
      </c>
      <c r="K668" s="11" t="str">
        <f t="shared" si="83"/>
        <v/>
      </c>
      <c r="L668" s="11" t="str">
        <f t="shared" si="84"/>
        <v/>
      </c>
      <c r="M668" s="11" t="str">
        <f>IF(A668="","",VLOOKUP(E668,index!$A$1:$B$6,2,0)*K668*G668)</f>
        <v/>
      </c>
      <c r="N668" s="11" t="str">
        <f>IF(A668="","",-PMT(G668*VLOOKUP(E668,index!$A$1:$B$6,2,0),C668,F668,0,0))</f>
        <v/>
      </c>
      <c r="O668" s="11" t="str">
        <f t="shared" si="85"/>
        <v/>
      </c>
      <c r="P668" s="11" t="str">
        <f t="shared" si="80"/>
        <v/>
      </c>
    </row>
    <row r="669" spans="1:16" x14ac:dyDescent="0.25">
      <c r="A669" s="9" t="str">
        <f>IF(A668="","",IF(B668&lt;C668,A668,IF(A668=MAX('entry data'!$B$8:$B$507),"",A668+1)))</f>
        <v/>
      </c>
      <c r="B669" s="9" t="str">
        <f t="shared" si="81"/>
        <v/>
      </c>
      <c r="C669" s="9" t="str">
        <f>IF(ISERROR(VLOOKUP(A669,'entry data'!B:G,6,0)),"",VLOOKUP(A669,'entry data'!B:G,6,0))</f>
        <v/>
      </c>
      <c r="D669" s="9" t="str">
        <f>IF(ISERROR(VLOOKUP(A669,'entry data'!B:C,2,0)),"",VLOOKUP(A669,'entry data'!B:C,2,0))</f>
        <v/>
      </c>
      <c r="E669" s="9" t="str">
        <f>IF(ISERROR(VLOOKUP(A669,'entry data'!B:E,4,0)),"",VLOOKUP(A669,'entry data'!B:E,4,0))</f>
        <v/>
      </c>
      <c r="F669" s="11" t="str">
        <f>IF(A669="","",IF(ISERROR(VLOOKUP(A669,'entry data'!B:F,5,0)),"",VLOOKUP(A669,'entry data'!B:F,5,0)))</f>
        <v/>
      </c>
      <c r="G669" s="12" t="str">
        <f>IF(A669="","",IF(ISERROR(VLOOKUP(A669,'entry data'!B:I,8,0)),"",VLOOKUP(A669,'entry data'!B:I,7,0)))</f>
        <v/>
      </c>
      <c r="H669" s="13" t="str">
        <f>IF(A669="","",IF(B669=1,VLOOKUP(A669,'entry data'!B:D,3,0),I668))</f>
        <v/>
      </c>
      <c r="I669" s="14" t="str">
        <f>IF(A669="","",IF(E669="weekly",7,IF(E669="fortnightly",14,IF(E669="monthly",DATE(IF(MONTH(H669)=12,YEAR(H669)+1,YEAR(H669)),VLOOKUP(MONTH(H669),index!$D$2:$G$13,2,0),DAY(H669)),
IF(E669="quarterly",DATE(IF(MONTH(H669)&gt;=10,YEAR(H669)+1,YEAR(H669)),VLOOKUP(MONTH(H669),index!$D$2:$G$13,3,0),DAY(H669)),
IF(E669="halfyearly",DATE(IF(MONTH(H669)&gt;=7,YEAR(H669)+1,YEAR(H669)),VLOOKUP(MONTH(H669),index!$D$2:$G$13,4,0),DAY(H669)),
DATE(YEAR(H669)+1,MONTH(H669),DAY(H669)))))-H669))+H669)</f>
        <v/>
      </c>
      <c r="J669" s="9" t="str">
        <f t="shared" si="82"/>
        <v/>
      </c>
      <c r="K669" s="11" t="str">
        <f t="shared" si="83"/>
        <v/>
      </c>
      <c r="L669" s="11" t="str">
        <f t="shared" si="84"/>
        <v/>
      </c>
      <c r="M669" s="11" t="str">
        <f>IF(A669="","",VLOOKUP(E669,index!$A$1:$B$6,2,0)*K669*G669)</f>
        <v/>
      </c>
      <c r="N669" s="11" t="str">
        <f>IF(A669="","",-PMT(G669*VLOOKUP(E669,index!$A$1:$B$6,2,0),C669,F669,0,0))</f>
        <v/>
      </c>
      <c r="O669" s="11" t="str">
        <f t="shared" si="85"/>
        <v/>
      </c>
      <c r="P669" s="11" t="str">
        <f t="shared" si="80"/>
        <v/>
      </c>
    </row>
    <row r="670" spans="1:16" x14ac:dyDescent="0.25">
      <c r="A670" s="9" t="str">
        <f>IF(A669="","",IF(B669&lt;C669,A669,IF(A669=MAX('entry data'!$B$8:$B$507),"",A669+1)))</f>
        <v/>
      </c>
      <c r="B670" s="9" t="str">
        <f t="shared" si="81"/>
        <v/>
      </c>
      <c r="C670" s="9" t="str">
        <f>IF(ISERROR(VLOOKUP(A670,'entry data'!B:G,6,0)),"",VLOOKUP(A670,'entry data'!B:G,6,0))</f>
        <v/>
      </c>
      <c r="D670" s="9" t="str">
        <f>IF(ISERROR(VLOOKUP(A670,'entry data'!B:C,2,0)),"",VLOOKUP(A670,'entry data'!B:C,2,0))</f>
        <v/>
      </c>
      <c r="E670" s="9" t="str">
        <f>IF(ISERROR(VLOOKUP(A670,'entry data'!B:E,4,0)),"",VLOOKUP(A670,'entry data'!B:E,4,0))</f>
        <v/>
      </c>
      <c r="F670" s="11" t="str">
        <f>IF(A670="","",IF(ISERROR(VLOOKUP(A670,'entry data'!B:F,5,0)),"",VLOOKUP(A670,'entry data'!B:F,5,0)))</f>
        <v/>
      </c>
      <c r="G670" s="12" t="str">
        <f>IF(A670="","",IF(ISERROR(VLOOKUP(A670,'entry data'!B:I,8,0)),"",VLOOKUP(A670,'entry data'!B:I,7,0)))</f>
        <v/>
      </c>
      <c r="H670" s="13" t="str">
        <f>IF(A670="","",IF(B670=1,VLOOKUP(A670,'entry data'!B:D,3,0),I669))</f>
        <v/>
      </c>
      <c r="I670" s="14" t="str">
        <f>IF(A670="","",IF(E670="weekly",7,IF(E670="fortnightly",14,IF(E670="monthly",DATE(IF(MONTH(H670)=12,YEAR(H670)+1,YEAR(H670)),VLOOKUP(MONTH(H670),index!$D$2:$G$13,2,0),DAY(H670)),
IF(E670="quarterly",DATE(IF(MONTH(H670)&gt;=10,YEAR(H670)+1,YEAR(H670)),VLOOKUP(MONTH(H670),index!$D$2:$G$13,3,0),DAY(H670)),
IF(E670="halfyearly",DATE(IF(MONTH(H670)&gt;=7,YEAR(H670)+1,YEAR(H670)),VLOOKUP(MONTH(H670),index!$D$2:$G$13,4,0),DAY(H670)),
DATE(YEAR(H670)+1,MONTH(H670),DAY(H670)))))-H670))+H670)</f>
        <v/>
      </c>
      <c r="J670" s="9" t="str">
        <f t="shared" si="82"/>
        <v/>
      </c>
      <c r="K670" s="11" t="str">
        <f t="shared" si="83"/>
        <v/>
      </c>
      <c r="L670" s="11" t="str">
        <f t="shared" si="84"/>
        <v/>
      </c>
      <c r="M670" s="11" t="str">
        <f>IF(A670="","",VLOOKUP(E670,index!$A$1:$B$6,2,0)*K670*G670)</f>
        <v/>
      </c>
      <c r="N670" s="11" t="str">
        <f>IF(A670="","",-PMT(G670*VLOOKUP(E670,index!$A$1:$B$6,2,0),C670,F670,0,0))</f>
        <v/>
      </c>
      <c r="O670" s="11" t="str">
        <f t="shared" si="85"/>
        <v/>
      </c>
      <c r="P670" s="11" t="str">
        <f t="shared" si="80"/>
        <v/>
      </c>
    </row>
    <row r="671" spans="1:16" x14ac:dyDescent="0.25">
      <c r="A671" s="9" t="str">
        <f>IF(A670="","",IF(B670&lt;C670,A670,IF(A670=MAX('entry data'!$B$8:$B$507),"",A670+1)))</f>
        <v/>
      </c>
      <c r="B671" s="9" t="str">
        <f t="shared" si="81"/>
        <v/>
      </c>
      <c r="C671" s="9" t="str">
        <f>IF(ISERROR(VLOOKUP(A671,'entry data'!B:G,6,0)),"",VLOOKUP(A671,'entry data'!B:G,6,0))</f>
        <v/>
      </c>
      <c r="D671" s="9" t="str">
        <f>IF(ISERROR(VLOOKUP(A671,'entry data'!B:C,2,0)),"",VLOOKUP(A671,'entry data'!B:C,2,0))</f>
        <v/>
      </c>
      <c r="E671" s="9" t="str">
        <f>IF(ISERROR(VLOOKUP(A671,'entry data'!B:E,4,0)),"",VLOOKUP(A671,'entry data'!B:E,4,0))</f>
        <v/>
      </c>
      <c r="F671" s="11" t="str">
        <f>IF(A671="","",IF(ISERROR(VLOOKUP(A671,'entry data'!B:F,5,0)),"",VLOOKUP(A671,'entry data'!B:F,5,0)))</f>
        <v/>
      </c>
      <c r="G671" s="12" t="str">
        <f>IF(A671="","",IF(ISERROR(VLOOKUP(A671,'entry data'!B:I,8,0)),"",VLOOKUP(A671,'entry data'!B:I,7,0)))</f>
        <v/>
      </c>
      <c r="H671" s="13" t="str">
        <f>IF(A671="","",IF(B671=1,VLOOKUP(A671,'entry data'!B:D,3,0),I670))</f>
        <v/>
      </c>
      <c r="I671" s="14" t="str">
        <f>IF(A671="","",IF(E671="weekly",7,IF(E671="fortnightly",14,IF(E671="monthly",DATE(IF(MONTH(H671)=12,YEAR(H671)+1,YEAR(H671)),VLOOKUP(MONTH(H671),index!$D$2:$G$13,2,0),DAY(H671)),
IF(E671="quarterly",DATE(IF(MONTH(H671)&gt;=10,YEAR(H671)+1,YEAR(H671)),VLOOKUP(MONTH(H671),index!$D$2:$G$13,3,0),DAY(H671)),
IF(E671="halfyearly",DATE(IF(MONTH(H671)&gt;=7,YEAR(H671)+1,YEAR(H671)),VLOOKUP(MONTH(H671),index!$D$2:$G$13,4,0),DAY(H671)),
DATE(YEAR(H671)+1,MONTH(H671),DAY(H671)))))-H671))+H671)</f>
        <v/>
      </c>
      <c r="J671" s="9" t="str">
        <f t="shared" si="82"/>
        <v/>
      </c>
      <c r="K671" s="11" t="str">
        <f t="shared" si="83"/>
        <v/>
      </c>
      <c r="L671" s="11" t="str">
        <f t="shared" si="84"/>
        <v/>
      </c>
      <c r="M671" s="11" t="str">
        <f>IF(A671="","",VLOOKUP(E671,index!$A$1:$B$6,2,0)*K671*G671)</f>
        <v/>
      </c>
      <c r="N671" s="11" t="str">
        <f>IF(A671="","",-PMT(G671*VLOOKUP(E671,index!$A$1:$B$6,2,0),C671,F671,0,0))</f>
        <v/>
      </c>
      <c r="O671" s="11" t="str">
        <f t="shared" si="85"/>
        <v/>
      </c>
      <c r="P671" s="11" t="str">
        <f t="shared" si="80"/>
        <v/>
      </c>
    </row>
    <row r="672" spans="1:16" x14ac:dyDescent="0.25">
      <c r="A672" s="9" t="str">
        <f>IF(A671="","",IF(B671&lt;C671,A671,IF(A671=MAX('entry data'!$B$8:$B$507),"",A671+1)))</f>
        <v/>
      </c>
      <c r="B672" s="9" t="str">
        <f t="shared" si="81"/>
        <v/>
      </c>
      <c r="C672" s="9" t="str">
        <f>IF(ISERROR(VLOOKUP(A672,'entry data'!B:G,6,0)),"",VLOOKUP(A672,'entry data'!B:G,6,0))</f>
        <v/>
      </c>
      <c r="D672" s="9" t="str">
        <f>IF(ISERROR(VLOOKUP(A672,'entry data'!B:C,2,0)),"",VLOOKUP(A672,'entry data'!B:C,2,0))</f>
        <v/>
      </c>
      <c r="E672" s="9" t="str">
        <f>IF(ISERROR(VLOOKUP(A672,'entry data'!B:E,4,0)),"",VLOOKUP(A672,'entry data'!B:E,4,0))</f>
        <v/>
      </c>
      <c r="F672" s="11" t="str">
        <f>IF(A672="","",IF(ISERROR(VLOOKUP(A672,'entry data'!B:F,5,0)),"",VLOOKUP(A672,'entry data'!B:F,5,0)))</f>
        <v/>
      </c>
      <c r="G672" s="12" t="str">
        <f>IF(A672="","",IF(ISERROR(VLOOKUP(A672,'entry data'!B:I,8,0)),"",VLOOKUP(A672,'entry data'!B:I,7,0)))</f>
        <v/>
      </c>
      <c r="H672" s="13" t="str">
        <f>IF(A672="","",IF(B672=1,VLOOKUP(A672,'entry data'!B:D,3,0),I671))</f>
        <v/>
      </c>
      <c r="I672" s="14" t="str">
        <f>IF(A672="","",IF(E672="weekly",7,IF(E672="fortnightly",14,IF(E672="monthly",DATE(IF(MONTH(H672)=12,YEAR(H672)+1,YEAR(H672)),VLOOKUP(MONTH(H672),index!$D$2:$G$13,2,0),DAY(H672)),
IF(E672="quarterly",DATE(IF(MONTH(H672)&gt;=10,YEAR(H672)+1,YEAR(H672)),VLOOKUP(MONTH(H672),index!$D$2:$G$13,3,0),DAY(H672)),
IF(E672="halfyearly",DATE(IF(MONTH(H672)&gt;=7,YEAR(H672)+1,YEAR(H672)),VLOOKUP(MONTH(H672),index!$D$2:$G$13,4,0),DAY(H672)),
DATE(YEAR(H672)+1,MONTH(H672),DAY(H672)))))-H672))+H672)</f>
        <v/>
      </c>
      <c r="J672" s="9" t="str">
        <f t="shared" si="82"/>
        <v/>
      </c>
      <c r="K672" s="11" t="str">
        <f t="shared" si="83"/>
        <v/>
      </c>
      <c r="L672" s="11" t="str">
        <f t="shared" si="84"/>
        <v/>
      </c>
      <c r="M672" s="11" t="str">
        <f>IF(A672="","",VLOOKUP(E672,index!$A$1:$B$6,2,0)*K672*G672)</f>
        <v/>
      </c>
      <c r="N672" s="11" t="str">
        <f>IF(A672="","",-PMT(G672*VLOOKUP(E672,index!$A$1:$B$6,2,0),C672,F672,0,0))</f>
        <v/>
      </c>
      <c r="O672" s="11" t="str">
        <f t="shared" si="85"/>
        <v/>
      </c>
      <c r="P672" s="11" t="str">
        <f t="shared" si="80"/>
        <v/>
      </c>
    </row>
    <row r="673" spans="1:16" x14ac:dyDescent="0.25">
      <c r="A673" s="9" t="str">
        <f>IF(A672="","",IF(B672&lt;C672,A672,IF(A672=MAX('entry data'!$B$8:$B$507),"",A672+1)))</f>
        <v/>
      </c>
      <c r="B673" s="9" t="str">
        <f t="shared" si="81"/>
        <v/>
      </c>
      <c r="C673" s="9" t="str">
        <f>IF(ISERROR(VLOOKUP(A673,'entry data'!B:G,6,0)),"",VLOOKUP(A673,'entry data'!B:G,6,0))</f>
        <v/>
      </c>
      <c r="D673" s="9" t="str">
        <f>IF(ISERROR(VLOOKUP(A673,'entry data'!B:C,2,0)),"",VLOOKUP(A673,'entry data'!B:C,2,0))</f>
        <v/>
      </c>
      <c r="E673" s="9" t="str">
        <f>IF(ISERROR(VLOOKUP(A673,'entry data'!B:E,4,0)),"",VLOOKUP(A673,'entry data'!B:E,4,0))</f>
        <v/>
      </c>
      <c r="F673" s="11" t="str">
        <f>IF(A673="","",IF(ISERROR(VLOOKUP(A673,'entry data'!B:F,5,0)),"",VLOOKUP(A673,'entry data'!B:F,5,0)))</f>
        <v/>
      </c>
      <c r="G673" s="12" t="str">
        <f>IF(A673="","",IF(ISERROR(VLOOKUP(A673,'entry data'!B:I,8,0)),"",VLOOKUP(A673,'entry data'!B:I,7,0)))</f>
        <v/>
      </c>
      <c r="H673" s="13" t="str">
        <f>IF(A673="","",IF(B673=1,VLOOKUP(A673,'entry data'!B:D,3,0),I672))</f>
        <v/>
      </c>
      <c r="I673" s="14" t="str">
        <f>IF(A673="","",IF(E673="weekly",7,IF(E673="fortnightly",14,IF(E673="monthly",DATE(IF(MONTH(H673)=12,YEAR(H673)+1,YEAR(H673)),VLOOKUP(MONTH(H673),index!$D$2:$G$13,2,0),DAY(H673)),
IF(E673="quarterly",DATE(IF(MONTH(H673)&gt;=10,YEAR(H673)+1,YEAR(H673)),VLOOKUP(MONTH(H673),index!$D$2:$G$13,3,0),DAY(H673)),
IF(E673="halfyearly",DATE(IF(MONTH(H673)&gt;=7,YEAR(H673)+1,YEAR(H673)),VLOOKUP(MONTH(H673),index!$D$2:$G$13,4,0),DAY(H673)),
DATE(YEAR(H673)+1,MONTH(H673),DAY(H673)))))-H673))+H673)</f>
        <v/>
      </c>
      <c r="J673" s="9" t="str">
        <f t="shared" si="82"/>
        <v/>
      </c>
      <c r="K673" s="11" t="str">
        <f t="shared" si="83"/>
        <v/>
      </c>
      <c r="L673" s="11" t="str">
        <f t="shared" si="84"/>
        <v/>
      </c>
      <c r="M673" s="11" t="str">
        <f>IF(A673="","",VLOOKUP(E673,index!$A$1:$B$6,2,0)*K673*G673)</f>
        <v/>
      </c>
      <c r="N673" s="11" t="str">
        <f>IF(A673="","",-PMT(G673*VLOOKUP(E673,index!$A$1:$B$6,2,0),C673,F673,0,0))</f>
        <v/>
      </c>
      <c r="O673" s="11" t="str">
        <f t="shared" si="85"/>
        <v/>
      </c>
      <c r="P673" s="11" t="str">
        <f t="shared" si="80"/>
        <v/>
      </c>
    </row>
    <row r="674" spans="1:16" x14ac:dyDescent="0.25">
      <c r="A674" s="9" t="str">
        <f>IF(A673="","",IF(B673&lt;C673,A673,IF(A673=MAX('entry data'!$B$8:$B$507),"",A673+1)))</f>
        <v/>
      </c>
      <c r="B674" s="9" t="str">
        <f t="shared" si="81"/>
        <v/>
      </c>
      <c r="C674" s="9" t="str">
        <f>IF(ISERROR(VLOOKUP(A674,'entry data'!B:G,6,0)),"",VLOOKUP(A674,'entry data'!B:G,6,0))</f>
        <v/>
      </c>
      <c r="D674" s="9" t="str">
        <f>IF(ISERROR(VLOOKUP(A674,'entry data'!B:C,2,0)),"",VLOOKUP(A674,'entry data'!B:C,2,0))</f>
        <v/>
      </c>
      <c r="E674" s="9" t="str">
        <f>IF(ISERROR(VLOOKUP(A674,'entry data'!B:E,4,0)),"",VLOOKUP(A674,'entry data'!B:E,4,0))</f>
        <v/>
      </c>
      <c r="F674" s="11" t="str">
        <f>IF(A674="","",IF(ISERROR(VLOOKUP(A674,'entry data'!B:F,5,0)),"",VLOOKUP(A674,'entry data'!B:F,5,0)))</f>
        <v/>
      </c>
      <c r="G674" s="12" t="str">
        <f>IF(A674="","",IF(ISERROR(VLOOKUP(A674,'entry data'!B:I,8,0)),"",VLOOKUP(A674,'entry data'!B:I,7,0)))</f>
        <v/>
      </c>
      <c r="H674" s="13" t="str">
        <f>IF(A674="","",IF(B674=1,VLOOKUP(A674,'entry data'!B:D,3,0),I673))</f>
        <v/>
      </c>
      <c r="I674" s="14" t="str">
        <f>IF(A674="","",IF(E674="weekly",7,IF(E674="fortnightly",14,IF(E674="monthly",DATE(IF(MONTH(H674)=12,YEAR(H674)+1,YEAR(H674)),VLOOKUP(MONTH(H674),index!$D$2:$G$13,2,0),DAY(H674)),
IF(E674="quarterly",DATE(IF(MONTH(H674)&gt;=10,YEAR(H674)+1,YEAR(H674)),VLOOKUP(MONTH(H674),index!$D$2:$G$13,3,0),DAY(H674)),
IF(E674="halfyearly",DATE(IF(MONTH(H674)&gt;=7,YEAR(H674)+1,YEAR(H674)),VLOOKUP(MONTH(H674),index!$D$2:$G$13,4,0),DAY(H674)),
DATE(YEAR(H674)+1,MONTH(H674),DAY(H674)))))-H674))+H674)</f>
        <v/>
      </c>
      <c r="J674" s="9" t="str">
        <f t="shared" si="82"/>
        <v/>
      </c>
      <c r="K674" s="11" t="str">
        <f t="shared" si="83"/>
        <v/>
      </c>
      <c r="L674" s="11" t="str">
        <f t="shared" si="84"/>
        <v/>
      </c>
      <c r="M674" s="11" t="str">
        <f>IF(A674="","",VLOOKUP(E674,index!$A$1:$B$6,2,0)*K674*G674)</f>
        <v/>
      </c>
      <c r="N674" s="11" t="str">
        <f>IF(A674="","",-PMT(G674*VLOOKUP(E674,index!$A$1:$B$6,2,0),C674,F674,0,0))</f>
        <v/>
      </c>
      <c r="O674" s="11" t="str">
        <f t="shared" si="85"/>
        <v/>
      </c>
      <c r="P674" s="11" t="str">
        <f t="shared" si="80"/>
        <v/>
      </c>
    </row>
    <row r="675" spans="1:16" x14ac:dyDescent="0.25">
      <c r="A675" s="9" t="str">
        <f>IF(A674="","",IF(B674&lt;C674,A674,IF(A674=MAX('entry data'!$B$8:$B$507),"",A674+1)))</f>
        <v/>
      </c>
      <c r="B675" s="9" t="str">
        <f t="shared" si="81"/>
        <v/>
      </c>
      <c r="C675" s="9" t="str">
        <f>IF(ISERROR(VLOOKUP(A675,'entry data'!B:G,6,0)),"",VLOOKUP(A675,'entry data'!B:G,6,0))</f>
        <v/>
      </c>
      <c r="D675" s="9" t="str">
        <f>IF(ISERROR(VLOOKUP(A675,'entry data'!B:C,2,0)),"",VLOOKUP(A675,'entry data'!B:C,2,0))</f>
        <v/>
      </c>
      <c r="E675" s="9" t="str">
        <f>IF(ISERROR(VLOOKUP(A675,'entry data'!B:E,4,0)),"",VLOOKUP(A675,'entry data'!B:E,4,0))</f>
        <v/>
      </c>
      <c r="F675" s="11" t="str">
        <f>IF(A675="","",IF(ISERROR(VLOOKUP(A675,'entry data'!B:F,5,0)),"",VLOOKUP(A675,'entry data'!B:F,5,0)))</f>
        <v/>
      </c>
      <c r="G675" s="12" t="str">
        <f>IF(A675="","",IF(ISERROR(VLOOKUP(A675,'entry data'!B:I,8,0)),"",VLOOKUP(A675,'entry data'!B:I,7,0)))</f>
        <v/>
      </c>
      <c r="H675" s="13" t="str">
        <f>IF(A675="","",IF(B675=1,VLOOKUP(A675,'entry data'!B:D,3,0),I674))</f>
        <v/>
      </c>
      <c r="I675" s="14" t="str">
        <f>IF(A675="","",IF(E675="weekly",7,IF(E675="fortnightly",14,IF(E675="monthly",DATE(IF(MONTH(H675)=12,YEAR(H675)+1,YEAR(H675)),VLOOKUP(MONTH(H675),index!$D$2:$G$13,2,0),DAY(H675)),
IF(E675="quarterly",DATE(IF(MONTH(H675)&gt;=10,YEAR(H675)+1,YEAR(H675)),VLOOKUP(MONTH(H675),index!$D$2:$G$13,3,0),DAY(H675)),
IF(E675="halfyearly",DATE(IF(MONTH(H675)&gt;=7,YEAR(H675)+1,YEAR(H675)),VLOOKUP(MONTH(H675),index!$D$2:$G$13,4,0),DAY(H675)),
DATE(YEAR(H675)+1,MONTH(H675),DAY(H675)))))-H675))+H675)</f>
        <v/>
      </c>
      <c r="J675" s="9" t="str">
        <f t="shared" si="82"/>
        <v/>
      </c>
      <c r="K675" s="11" t="str">
        <f t="shared" si="83"/>
        <v/>
      </c>
      <c r="L675" s="11" t="str">
        <f t="shared" si="84"/>
        <v/>
      </c>
      <c r="M675" s="11" t="str">
        <f>IF(A675="","",VLOOKUP(E675,index!$A$1:$B$6,2,0)*K675*G675)</f>
        <v/>
      </c>
      <c r="N675" s="11" t="str">
        <f>IF(A675="","",-PMT(G675*VLOOKUP(E675,index!$A$1:$B$6,2,0),C675,F675,0,0))</f>
        <v/>
      </c>
      <c r="O675" s="11" t="str">
        <f t="shared" si="85"/>
        <v/>
      </c>
      <c r="P675" s="11" t="str">
        <f t="shared" si="80"/>
        <v/>
      </c>
    </row>
    <row r="676" spans="1:16" x14ac:dyDescent="0.25">
      <c r="A676" s="9" t="str">
        <f>IF(A675="","",IF(B675&lt;C675,A675,IF(A675=MAX('entry data'!$B$8:$B$507),"",A675+1)))</f>
        <v/>
      </c>
      <c r="B676" s="9" t="str">
        <f t="shared" si="81"/>
        <v/>
      </c>
      <c r="C676" s="9" t="str">
        <f>IF(ISERROR(VLOOKUP(A676,'entry data'!B:G,6,0)),"",VLOOKUP(A676,'entry data'!B:G,6,0))</f>
        <v/>
      </c>
      <c r="D676" s="9" t="str">
        <f>IF(ISERROR(VLOOKUP(A676,'entry data'!B:C,2,0)),"",VLOOKUP(A676,'entry data'!B:C,2,0))</f>
        <v/>
      </c>
      <c r="E676" s="9" t="str">
        <f>IF(ISERROR(VLOOKUP(A676,'entry data'!B:E,4,0)),"",VLOOKUP(A676,'entry data'!B:E,4,0))</f>
        <v/>
      </c>
      <c r="F676" s="11" t="str">
        <f>IF(A676="","",IF(ISERROR(VLOOKUP(A676,'entry data'!B:F,5,0)),"",VLOOKUP(A676,'entry data'!B:F,5,0)))</f>
        <v/>
      </c>
      <c r="G676" s="12" t="str">
        <f>IF(A676="","",IF(ISERROR(VLOOKUP(A676,'entry data'!B:I,8,0)),"",VLOOKUP(A676,'entry data'!B:I,7,0)))</f>
        <v/>
      </c>
      <c r="H676" s="13" t="str">
        <f>IF(A676="","",IF(B676=1,VLOOKUP(A676,'entry data'!B:D,3,0),I675))</f>
        <v/>
      </c>
      <c r="I676" s="14" t="str">
        <f>IF(A676="","",IF(E676="weekly",7,IF(E676="fortnightly",14,IF(E676="monthly",DATE(IF(MONTH(H676)=12,YEAR(H676)+1,YEAR(H676)),VLOOKUP(MONTH(H676),index!$D$2:$G$13,2,0),DAY(H676)),
IF(E676="quarterly",DATE(IF(MONTH(H676)&gt;=10,YEAR(H676)+1,YEAR(H676)),VLOOKUP(MONTH(H676),index!$D$2:$G$13,3,0),DAY(H676)),
IF(E676="halfyearly",DATE(IF(MONTH(H676)&gt;=7,YEAR(H676)+1,YEAR(H676)),VLOOKUP(MONTH(H676),index!$D$2:$G$13,4,0),DAY(H676)),
DATE(YEAR(H676)+1,MONTH(H676),DAY(H676)))))-H676))+H676)</f>
        <v/>
      </c>
      <c r="J676" s="9" t="str">
        <f t="shared" si="82"/>
        <v/>
      </c>
      <c r="K676" s="11" t="str">
        <f t="shared" si="83"/>
        <v/>
      </c>
      <c r="L676" s="11" t="str">
        <f t="shared" si="84"/>
        <v/>
      </c>
      <c r="M676" s="11" t="str">
        <f>IF(A676="","",VLOOKUP(E676,index!$A$1:$B$6,2,0)*K676*G676)</f>
        <v/>
      </c>
      <c r="N676" s="11" t="str">
        <f>IF(A676="","",-PMT(G676*VLOOKUP(E676,index!$A$1:$B$6,2,0),C676,F676,0,0))</f>
        <v/>
      </c>
      <c r="O676" s="11" t="str">
        <f t="shared" si="85"/>
        <v/>
      </c>
      <c r="P676" s="11" t="str">
        <f t="shared" si="80"/>
        <v/>
      </c>
    </row>
    <row r="677" spans="1:16" x14ac:dyDescent="0.25">
      <c r="A677" s="9" t="str">
        <f>IF(A676="","",IF(B676&lt;C676,A676,IF(A676=MAX('entry data'!$B$8:$B$507),"",A676+1)))</f>
        <v/>
      </c>
      <c r="B677" s="9" t="str">
        <f t="shared" si="81"/>
        <v/>
      </c>
      <c r="C677" s="9" t="str">
        <f>IF(ISERROR(VLOOKUP(A677,'entry data'!B:G,6,0)),"",VLOOKUP(A677,'entry data'!B:G,6,0))</f>
        <v/>
      </c>
      <c r="D677" s="9" t="str">
        <f>IF(ISERROR(VLOOKUP(A677,'entry data'!B:C,2,0)),"",VLOOKUP(A677,'entry data'!B:C,2,0))</f>
        <v/>
      </c>
      <c r="E677" s="9" t="str">
        <f>IF(ISERROR(VLOOKUP(A677,'entry data'!B:E,4,0)),"",VLOOKUP(A677,'entry data'!B:E,4,0))</f>
        <v/>
      </c>
      <c r="F677" s="11" t="str">
        <f>IF(A677="","",IF(ISERROR(VLOOKUP(A677,'entry data'!B:F,5,0)),"",VLOOKUP(A677,'entry data'!B:F,5,0)))</f>
        <v/>
      </c>
      <c r="G677" s="12" t="str">
        <f>IF(A677="","",IF(ISERROR(VLOOKUP(A677,'entry data'!B:I,8,0)),"",VLOOKUP(A677,'entry data'!B:I,7,0)))</f>
        <v/>
      </c>
      <c r="H677" s="13" t="str">
        <f>IF(A677="","",IF(B677=1,VLOOKUP(A677,'entry data'!B:D,3,0),I676))</f>
        <v/>
      </c>
      <c r="I677" s="14" t="str">
        <f>IF(A677="","",IF(E677="weekly",7,IF(E677="fortnightly",14,IF(E677="monthly",DATE(IF(MONTH(H677)=12,YEAR(H677)+1,YEAR(H677)),VLOOKUP(MONTH(H677),index!$D$2:$G$13,2,0),DAY(H677)),
IF(E677="quarterly",DATE(IF(MONTH(H677)&gt;=10,YEAR(H677)+1,YEAR(H677)),VLOOKUP(MONTH(H677),index!$D$2:$G$13,3,0),DAY(H677)),
IF(E677="halfyearly",DATE(IF(MONTH(H677)&gt;=7,YEAR(H677)+1,YEAR(H677)),VLOOKUP(MONTH(H677),index!$D$2:$G$13,4,0),DAY(H677)),
DATE(YEAR(H677)+1,MONTH(H677),DAY(H677)))))-H677))+H677)</f>
        <v/>
      </c>
      <c r="J677" s="9" t="str">
        <f t="shared" si="82"/>
        <v/>
      </c>
      <c r="K677" s="11" t="str">
        <f t="shared" si="83"/>
        <v/>
      </c>
      <c r="L677" s="11" t="str">
        <f t="shared" si="84"/>
        <v/>
      </c>
      <c r="M677" s="11" t="str">
        <f>IF(A677="","",VLOOKUP(E677,index!$A$1:$B$6,2,0)*K677*G677)</f>
        <v/>
      </c>
      <c r="N677" s="11" t="str">
        <f>IF(A677="","",-PMT(G677*VLOOKUP(E677,index!$A$1:$B$6,2,0),C677,F677,0,0))</f>
        <v/>
      </c>
      <c r="O677" s="11" t="str">
        <f t="shared" si="85"/>
        <v/>
      </c>
      <c r="P677" s="11" t="str">
        <f t="shared" si="80"/>
        <v/>
      </c>
    </row>
    <row r="678" spans="1:16" x14ac:dyDescent="0.25">
      <c r="A678" s="9" t="str">
        <f>IF(A677="","",IF(B677&lt;C677,A677,IF(A677=MAX('entry data'!$B$8:$B$507),"",A677+1)))</f>
        <v/>
      </c>
      <c r="B678" s="9" t="str">
        <f t="shared" si="81"/>
        <v/>
      </c>
      <c r="C678" s="9" t="str">
        <f>IF(ISERROR(VLOOKUP(A678,'entry data'!B:G,6,0)),"",VLOOKUP(A678,'entry data'!B:G,6,0))</f>
        <v/>
      </c>
      <c r="D678" s="9" t="str">
        <f>IF(ISERROR(VLOOKUP(A678,'entry data'!B:C,2,0)),"",VLOOKUP(A678,'entry data'!B:C,2,0))</f>
        <v/>
      </c>
      <c r="E678" s="9" t="str">
        <f>IF(ISERROR(VLOOKUP(A678,'entry data'!B:E,4,0)),"",VLOOKUP(A678,'entry data'!B:E,4,0))</f>
        <v/>
      </c>
      <c r="F678" s="11" t="str">
        <f>IF(A678="","",IF(ISERROR(VLOOKUP(A678,'entry data'!B:F,5,0)),"",VLOOKUP(A678,'entry data'!B:F,5,0)))</f>
        <v/>
      </c>
      <c r="G678" s="12" t="str">
        <f>IF(A678="","",IF(ISERROR(VLOOKUP(A678,'entry data'!B:I,8,0)),"",VLOOKUP(A678,'entry data'!B:I,7,0)))</f>
        <v/>
      </c>
      <c r="H678" s="13" t="str">
        <f>IF(A678="","",IF(B678=1,VLOOKUP(A678,'entry data'!B:D,3,0),I677))</f>
        <v/>
      </c>
      <c r="I678" s="14" t="str">
        <f>IF(A678="","",IF(E678="weekly",7,IF(E678="fortnightly",14,IF(E678="monthly",DATE(IF(MONTH(H678)=12,YEAR(H678)+1,YEAR(H678)),VLOOKUP(MONTH(H678),index!$D$2:$G$13,2,0),DAY(H678)),
IF(E678="quarterly",DATE(IF(MONTH(H678)&gt;=10,YEAR(H678)+1,YEAR(H678)),VLOOKUP(MONTH(H678),index!$D$2:$G$13,3,0),DAY(H678)),
IF(E678="halfyearly",DATE(IF(MONTH(H678)&gt;=7,YEAR(H678)+1,YEAR(H678)),VLOOKUP(MONTH(H678),index!$D$2:$G$13,4,0),DAY(H678)),
DATE(YEAR(H678)+1,MONTH(H678),DAY(H678)))))-H678))+H678)</f>
        <v/>
      </c>
      <c r="J678" s="9" t="str">
        <f t="shared" si="82"/>
        <v/>
      </c>
      <c r="K678" s="11" t="str">
        <f t="shared" si="83"/>
        <v/>
      </c>
      <c r="L678" s="11" t="str">
        <f t="shared" si="84"/>
        <v/>
      </c>
      <c r="M678" s="11" t="str">
        <f>IF(A678="","",VLOOKUP(E678,index!$A$1:$B$6,2,0)*K678*G678)</f>
        <v/>
      </c>
      <c r="N678" s="11" t="str">
        <f>IF(A678="","",-PMT(G678*VLOOKUP(E678,index!$A$1:$B$6,2,0),C678,F678,0,0))</f>
        <v/>
      </c>
      <c r="O678" s="11" t="str">
        <f t="shared" si="85"/>
        <v/>
      </c>
      <c r="P678" s="11" t="str">
        <f t="shared" si="80"/>
        <v/>
      </c>
    </row>
    <row r="679" spans="1:16" x14ac:dyDescent="0.25">
      <c r="A679" s="9" t="str">
        <f>IF(A678="","",IF(B678&lt;C678,A678,IF(A678=MAX('entry data'!$B$8:$B$507),"",A678+1)))</f>
        <v/>
      </c>
      <c r="B679" s="9" t="str">
        <f t="shared" si="81"/>
        <v/>
      </c>
      <c r="C679" s="9" t="str">
        <f>IF(ISERROR(VLOOKUP(A679,'entry data'!B:G,6,0)),"",VLOOKUP(A679,'entry data'!B:G,6,0))</f>
        <v/>
      </c>
      <c r="D679" s="9" t="str">
        <f>IF(ISERROR(VLOOKUP(A679,'entry data'!B:C,2,0)),"",VLOOKUP(A679,'entry data'!B:C,2,0))</f>
        <v/>
      </c>
      <c r="E679" s="9" t="str">
        <f>IF(ISERROR(VLOOKUP(A679,'entry data'!B:E,4,0)),"",VLOOKUP(A679,'entry data'!B:E,4,0))</f>
        <v/>
      </c>
      <c r="F679" s="11" t="str">
        <f>IF(A679="","",IF(ISERROR(VLOOKUP(A679,'entry data'!B:F,5,0)),"",VLOOKUP(A679,'entry data'!B:F,5,0)))</f>
        <v/>
      </c>
      <c r="G679" s="12" t="str">
        <f>IF(A679="","",IF(ISERROR(VLOOKUP(A679,'entry data'!B:I,8,0)),"",VLOOKUP(A679,'entry data'!B:I,7,0)))</f>
        <v/>
      </c>
      <c r="H679" s="13" t="str">
        <f>IF(A679="","",IF(B679=1,VLOOKUP(A679,'entry data'!B:D,3,0),I678))</f>
        <v/>
      </c>
      <c r="I679" s="14" t="str">
        <f>IF(A679="","",IF(E679="weekly",7,IF(E679="fortnightly",14,IF(E679="monthly",DATE(IF(MONTH(H679)=12,YEAR(H679)+1,YEAR(H679)),VLOOKUP(MONTH(H679),index!$D$2:$G$13,2,0),DAY(H679)),
IF(E679="quarterly",DATE(IF(MONTH(H679)&gt;=10,YEAR(H679)+1,YEAR(H679)),VLOOKUP(MONTH(H679),index!$D$2:$G$13,3,0),DAY(H679)),
IF(E679="halfyearly",DATE(IF(MONTH(H679)&gt;=7,YEAR(H679)+1,YEAR(H679)),VLOOKUP(MONTH(H679),index!$D$2:$G$13,4,0),DAY(H679)),
DATE(YEAR(H679)+1,MONTH(H679),DAY(H679)))))-H679))+H679)</f>
        <v/>
      </c>
      <c r="J679" s="9" t="str">
        <f t="shared" si="82"/>
        <v/>
      </c>
      <c r="K679" s="11" t="str">
        <f t="shared" si="83"/>
        <v/>
      </c>
      <c r="L679" s="11" t="str">
        <f t="shared" si="84"/>
        <v/>
      </c>
      <c r="M679" s="11" t="str">
        <f>IF(A679="","",VLOOKUP(E679,index!$A$1:$B$6,2,0)*K679*G679)</f>
        <v/>
      </c>
      <c r="N679" s="11" t="str">
        <f>IF(A679="","",-PMT(G679*VLOOKUP(E679,index!$A$1:$B$6,2,0),C679,F679,0,0))</f>
        <v/>
      </c>
      <c r="O679" s="11" t="str">
        <f t="shared" si="85"/>
        <v/>
      </c>
      <c r="P679" s="11" t="str">
        <f t="shared" si="80"/>
        <v/>
      </c>
    </row>
    <row r="680" spans="1:16" x14ac:dyDescent="0.25">
      <c r="A680" s="9" t="str">
        <f>IF(A679="","",IF(B679&lt;C679,A679,IF(A679=MAX('entry data'!$B$8:$B$507),"",A679+1)))</f>
        <v/>
      </c>
      <c r="B680" s="9" t="str">
        <f t="shared" si="81"/>
        <v/>
      </c>
      <c r="C680" s="9" t="str">
        <f>IF(ISERROR(VLOOKUP(A680,'entry data'!B:G,6,0)),"",VLOOKUP(A680,'entry data'!B:G,6,0))</f>
        <v/>
      </c>
      <c r="D680" s="9" t="str">
        <f>IF(ISERROR(VLOOKUP(A680,'entry data'!B:C,2,0)),"",VLOOKUP(A680,'entry data'!B:C,2,0))</f>
        <v/>
      </c>
      <c r="E680" s="9" t="str">
        <f>IF(ISERROR(VLOOKUP(A680,'entry data'!B:E,4,0)),"",VLOOKUP(A680,'entry data'!B:E,4,0))</f>
        <v/>
      </c>
      <c r="F680" s="11" t="str">
        <f>IF(A680="","",IF(ISERROR(VLOOKUP(A680,'entry data'!B:F,5,0)),"",VLOOKUP(A680,'entry data'!B:F,5,0)))</f>
        <v/>
      </c>
      <c r="G680" s="12" t="str">
        <f>IF(A680="","",IF(ISERROR(VLOOKUP(A680,'entry data'!B:I,8,0)),"",VLOOKUP(A680,'entry data'!B:I,7,0)))</f>
        <v/>
      </c>
      <c r="H680" s="13" t="str">
        <f>IF(A680="","",IF(B680=1,VLOOKUP(A680,'entry data'!B:D,3,0),I679))</f>
        <v/>
      </c>
      <c r="I680" s="14" t="str">
        <f>IF(A680="","",IF(E680="weekly",7,IF(E680="fortnightly",14,IF(E680="monthly",DATE(IF(MONTH(H680)=12,YEAR(H680)+1,YEAR(H680)),VLOOKUP(MONTH(H680),index!$D$2:$G$13,2,0),DAY(H680)),
IF(E680="quarterly",DATE(IF(MONTH(H680)&gt;=10,YEAR(H680)+1,YEAR(H680)),VLOOKUP(MONTH(H680),index!$D$2:$G$13,3,0),DAY(H680)),
IF(E680="halfyearly",DATE(IF(MONTH(H680)&gt;=7,YEAR(H680)+1,YEAR(H680)),VLOOKUP(MONTH(H680),index!$D$2:$G$13,4,0),DAY(H680)),
DATE(YEAR(H680)+1,MONTH(H680),DAY(H680)))))-H680))+H680)</f>
        <v/>
      </c>
      <c r="J680" s="9" t="str">
        <f t="shared" si="82"/>
        <v/>
      </c>
      <c r="K680" s="11" t="str">
        <f t="shared" si="83"/>
        <v/>
      </c>
      <c r="L680" s="11" t="str">
        <f t="shared" si="84"/>
        <v/>
      </c>
      <c r="M680" s="11" t="str">
        <f>IF(A680="","",VLOOKUP(E680,index!$A$1:$B$6,2,0)*K680*G680)</f>
        <v/>
      </c>
      <c r="N680" s="11" t="str">
        <f>IF(A680="","",-PMT(G680*VLOOKUP(E680,index!$A$1:$B$6,2,0),C680,F680,0,0))</f>
        <v/>
      </c>
      <c r="O680" s="11" t="str">
        <f t="shared" si="85"/>
        <v/>
      </c>
      <c r="P680" s="11" t="str">
        <f t="shared" si="80"/>
        <v/>
      </c>
    </row>
    <row r="681" spans="1:16" x14ac:dyDescent="0.25">
      <c r="A681" s="9" t="str">
        <f>IF(A680="","",IF(B680&lt;C680,A680,IF(A680=MAX('entry data'!$B$8:$B$507),"",A680+1)))</f>
        <v/>
      </c>
      <c r="B681" s="9" t="str">
        <f t="shared" si="81"/>
        <v/>
      </c>
      <c r="C681" s="9" t="str">
        <f>IF(ISERROR(VLOOKUP(A681,'entry data'!B:G,6,0)),"",VLOOKUP(A681,'entry data'!B:G,6,0))</f>
        <v/>
      </c>
      <c r="D681" s="9" t="str">
        <f>IF(ISERROR(VLOOKUP(A681,'entry data'!B:C,2,0)),"",VLOOKUP(A681,'entry data'!B:C,2,0))</f>
        <v/>
      </c>
      <c r="E681" s="9" t="str">
        <f>IF(ISERROR(VLOOKUP(A681,'entry data'!B:E,4,0)),"",VLOOKUP(A681,'entry data'!B:E,4,0))</f>
        <v/>
      </c>
      <c r="F681" s="11" t="str">
        <f>IF(A681="","",IF(ISERROR(VLOOKUP(A681,'entry data'!B:F,5,0)),"",VLOOKUP(A681,'entry data'!B:F,5,0)))</f>
        <v/>
      </c>
      <c r="G681" s="12" t="str">
        <f>IF(A681="","",IF(ISERROR(VLOOKUP(A681,'entry data'!B:I,8,0)),"",VLOOKUP(A681,'entry data'!B:I,7,0)))</f>
        <v/>
      </c>
      <c r="H681" s="13" t="str">
        <f>IF(A681="","",IF(B681=1,VLOOKUP(A681,'entry data'!B:D,3,0),I680))</f>
        <v/>
      </c>
      <c r="I681" s="14" t="str">
        <f>IF(A681="","",IF(E681="weekly",7,IF(E681="fortnightly",14,IF(E681="monthly",DATE(IF(MONTH(H681)=12,YEAR(H681)+1,YEAR(H681)),VLOOKUP(MONTH(H681),index!$D$2:$G$13,2,0),DAY(H681)),
IF(E681="quarterly",DATE(IF(MONTH(H681)&gt;=10,YEAR(H681)+1,YEAR(H681)),VLOOKUP(MONTH(H681),index!$D$2:$G$13,3,0),DAY(H681)),
IF(E681="halfyearly",DATE(IF(MONTH(H681)&gt;=7,YEAR(H681)+1,YEAR(H681)),VLOOKUP(MONTH(H681),index!$D$2:$G$13,4,0),DAY(H681)),
DATE(YEAR(H681)+1,MONTH(H681),DAY(H681)))))-H681))+H681)</f>
        <v/>
      </c>
      <c r="J681" s="9" t="str">
        <f t="shared" si="82"/>
        <v/>
      </c>
      <c r="K681" s="11" t="str">
        <f t="shared" si="83"/>
        <v/>
      </c>
      <c r="L681" s="11" t="str">
        <f t="shared" si="84"/>
        <v/>
      </c>
      <c r="M681" s="11" t="str">
        <f>IF(A681="","",VLOOKUP(E681,index!$A$1:$B$6,2,0)*K681*G681)</f>
        <v/>
      </c>
      <c r="N681" s="11" t="str">
        <f>IF(A681="","",-PMT(G681*VLOOKUP(E681,index!$A$1:$B$6,2,0),C681,F681,0,0))</f>
        <v/>
      </c>
      <c r="O681" s="11" t="str">
        <f t="shared" si="85"/>
        <v/>
      </c>
      <c r="P681" s="11" t="str">
        <f t="shared" si="80"/>
        <v/>
      </c>
    </row>
    <row r="682" spans="1:16" x14ac:dyDescent="0.25">
      <c r="A682" s="9" t="str">
        <f>IF(A681="","",IF(B681&lt;C681,A681,IF(A681=MAX('entry data'!$B$8:$B$507),"",A681+1)))</f>
        <v/>
      </c>
      <c r="B682" s="9" t="str">
        <f t="shared" si="81"/>
        <v/>
      </c>
      <c r="C682" s="9" t="str">
        <f>IF(ISERROR(VLOOKUP(A682,'entry data'!B:G,6,0)),"",VLOOKUP(A682,'entry data'!B:G,6,0))</f>
        <v/>
      </c>
      <c r="D682" s="9" t="str">
        <f>IF(ISERROR(VLOOKUP(A682,'entry data'!B:C,2,0)),"",VLOOKUP(A682,'entry data'!B:C,2,0))</f>
        <v/>
      </c>
      <c r="E682" s="9" t="str">
        <f>IF(ISERROR(VLOOKUP(A682,'entry data'!B:E,4,0)),"",VLOOKUP(A682,'entry data'!B:E,4,0))</f>
        <v/>
      </c>
      <c r="F682" s="11" t="str">
        <f>IF(A682="","",IF(ISERROR(VLOOKUP(A682,'entry data'!B:F,5,0)),"",VLOOKUP(A682,'entry data'!B:F,5,0)))</f>
        <v/>
      </c>
      <c r="G682" s="12" t="str">
        <f>IF(A682="","",IF(ISERROR(VLOOKUP(A682,'entry data'!B:I,8,0)),"",VLOOKUP(A682,'entry data'!B:I,7,0)))</f>
        <v/>
      </c>
      <c r="H682" s="13" t="str">
        <f>IF(A682="","",IF(B682=1,VLOOKUP(A682,'entry data'!B:D,3,0),I681))</f>
        <v/>
      </c>
      <c r="I682" s="14" t="str">
        <f>IF(A682="","",IF(E682="weekly",7,IF(E682="fortnightly",14,IF(E682="monthly",DATE(IF(MONTH(H682)=12,YEAR(H682)+1,YEAR(H682)),VLOOKUP(MONTH(H682),index!$D$2:$G$13,2,0),DAY(H682)),
IF(E682="quarterly",DATE(IF(MONTH(H682)&gt;=10,YEAR(H682)+1,YEAR(H682)),VLOOKUP(MONTH(H682),index!$D$2:$G$13,3,0),DAY(H682)),
IF(E682="halfyearly",DATE(IF(MONTH(H682)&gt;=7,YEAR(H682)+1,YEAR(H682)),VLOOKUP(MONTH(H682),index!$D$2:$G$13,4,0),DAY(H682)),
DATE(YEAR(H682)+1,MONTH(H682),DAY(H682)))))-H682))+H682)</f>
        <v/>
      </c>
      <c r="J682" s="9" t="str">
        <f t="shared" si="82"/>
        <v/>
      </c>
      <c r="K682" s="11" t="str">
        <f t="shared" si="83"/>
        <v/>
      </c>
      <c r="L682" s="11" t="str">
        <f t="shared" si="84"/>
        <v/>
      </c>
      <c r="M682" s="11" t="str">
        <f>IF(A682="","",VLOOKUP(E682,index!$A$1:$B$6,2,0)*K682*G682)</f>
        <v/>
      </c>
      <c r="N682" s="11" t="str">
        <f>IF(A682="","",-PMT(G682*VLOOKUP(E682,index!$A$1:$B$6,2,0),C682,F682,0,0))</f>
        <v/>
      </c>
      <c r="O682" s="11" t="str">
        <f t="shared" si="85"/>
        <v/>
      </c>
      <c r="P682" s="11" t="str">
        <f t="shared" si="80"/>
        <v/>
      </c>
    </row>
    <row r="683" spans="1:16" x14ac:dyDescent="0.25">
      <c r="A683" s="9" t="str">
        <f>IF(A682="","",IF(B682&lt;C682,A682,IF(A682=MAX('entry data'!$B$8:$B$507),"",A682+1)))</f>
        <v/>
      </c>
      <c r="B683" s="9" t="str">
        <f t="shared" si="81"/>
        <v/>
      </c>
      <c r="C683" s="9" t="str">
        <f>IF(ISERROR(VLOOKUP(A683,'entry data'!B:G,6,0)),"",VLOOKUP(A683,'entry data'!B:G,6,0))</f>
        <v/>
      </c>
      <c r="D683" s="9" t="str">
        <f>IF(ISERROR(VLOOKUP(A683,'entry data'!B:C,2,0)),"",VLOOKUP(A683,'entry data'!B:C,2,0))</f>
        <v/>
      </c>
      <c r="E683" s="9" t="str">
        <f>IF(ISERROR(VLOOKUP(A683,'entry data'!B:E,4,0)),"",VLOOKUP(A683,'entry data'!B:E,4,0))</f>
        <v/>
      </c>
      <c r="F683" s="11" t="str">
        <f>IF(A683="","",IF(ISERROR(VLOOKUP(A683,'entry data'!B:F,5,0)),"",VLOOKUP(A683,'entry data'!B:F,5,0)))</f>
        <v/>
      </c>
      <c r="G683" s="12" t="str">
        <f>IF(A683="","",IF(ISERROR(VLOOKUP(A683,'entry data'!B:I,8,0)),"",VLOOKUP(A683,'entry data'!B:I,7,0)))</f>
        <v/>
      </c>
      <c r="H683" s="13" t="str">
        <f>IF(A683="","",IF(B683=1,VLOOKUP(A683,'entry data'!B:D,3,0),I682))</f>
        <v/>
      </c>
      <c r="I683" s="14" t="str">
        <f>IF(A683="","",IF(E683="weekly",7,IF(E683="fortnightly",14,IF(E683="monthly",DATE(IF(MONTH(H683)=12,YEAR(H683)+1,YEAR(H683)),VLOOKUP(MONTH(H683),index!$D$2:$G$13,2,0),DAY(H683)),
IF(E683="quarterly",DATE(IF(MONTH(H683)&gt;=10,YEAR(H683)+1,YEAR(H683)),VLOOKUP(MONTH(H683),index!$D$2:$G$13,3,0),DAY(H683)),
IF(E683="halfyearly",DATE(IF(MONTH(H683)&gt;=7,YEAR(H683)+1,YEAR(H683)),VLOOKUP(MONTH(H683),index!$D$2:$G$13,4,0),DAY(H683)),
DATE(YEAR(H683)+1,MONTH(H683),DAY(H683)))))-H683))+H683)</f>
        <v/>
      </c>
      <c r="J683" s="9" t="str">
        <f t="shared" si="82"/>
        <v/>
      </c>
      <c r="K683" s="11" t="str">
        <f t="shared" si="83"/>
        <v/>
      </c>
      <c r="L683" s="11" t="str">
        <f t="shared" si="84"/>
        <v/>
      </c>
      <c r="M683" s="11" t="str">
        <f>IF(A683="","",VLOOKUP(E683,index!$A$1:$B$6,2,0)*K683*G683)</f>
        <v/>
      </c>
      <c r="N683" s="11" t="str">
        <f>IF(A683="","",-PMT(G683*VLOOKUP(E683,index!$A$1:$B$6,2,0),C683,F683,0,0))</f>
        <v/>
      </c>
      <c r="O683" s="11" t="str">
        <f t="shared" si="85"/>
        <v/>
      </c>
      <c r="P683" s="11" t="str">
        <f t="shared" si="80"/>
        <v/>
      </c>
    </row>
    <row r="684" spans="1:16" x14ac:dyDescent="0.25">
      <c r="A684" s="9" t="str">
        <f>IF(A683="","",IF(B683&lt;C683,A683,IF(A683=MAX('entry data'!$B$8:$B$507),"",A683+1)))</f>
        <v/>
      </c>
      <c r="B684" s="9" t="str">
        <f t="shared" si="81"/>
        <v/>
      </c>
      <c r="C684" s="9" t="str">
        <f>IF(ISERROR(VLOOKUP(A684,'entry data'!B:G,6,0)),"",VLOOKUP(A684,'entry data'!B:G,6,0))</f>
        <v/>
      </c>
      <c r="D684" s="9" t="str">
        <f>IF(ISERROR(VLOOKUP(A684,'entry data'!B:C,2,0)),"",VLOOKUP(A684,'entry data'!B:C,2,0))</f>
        <v/>
      </c>
      <c r="E684" s="9" t="str">
        <f>IF(ISERROR(VLOOKUP(A684,'entry data'!B:E,4,0)),"",VLOOKUP(A684,'entry data'!B:E,4,0))</f>
        <v/>
      </c>
      <c r="F684" s="11" t="str">
        <f>IF(A684="","",IF(ISERROR(VLOOKUP(A684,'entry data'!B:F,5,0)),"",VLOOKUP(A684,'entry data'!B:F,5,0)))</f>
        <v/>
      </c>
      <c r="G684" s="12" t="str">
        <f>IF(A684="","",IF(ISERROR(VLOOKUP(A684,'entry data'!B:I,8,0)),"",VLOOKUP(A684,'entry data'!B:I,7,0)))</f>
        <v/>
      </c>
      <c r="H684" s="13" t="str">
        <f>IF(A684="","",IF(B684=1,VLOOKUP(A684,'entry data'!B:D,3,0),I683))</f>
        <v/>
      </c>
      <c r="I684" s="14" t="str">
        <f>IF(A684="","",IF(E684="weekly",7,IF(E684="fortnightly",14,IF(E684="monthly",DATE(IF(MONTH(H684)=12,YEAR(H684)+1,YEAR(H684)),VLOOKUP(MONTH(H684),index!$D$2:$G$13,2,0),DAY(H684)),
IF(E684="quarterly",DATE(IF(MONTH(H684)&gt;=10,YEAR(H684)+1,YEAR(H684)),VLOOKUP(MONTH(H684),index!$D$2:$G$13,3,0),DAY(H684)),
IF(E684="halfyearly",DATE(IF(MONTH(H684)&gt;=7,YEAR(H684)+1,YEAR(H684)),VLOOKUP(MONTH(H684),index!$D$2:$G$13,4,0),DAY(H684)),
DATE(YEAR(H684)+1,MONTH(H684),DAY(H684)))))-H684))+H684)</f>
        <v/>
      </c>
      <c r="J684" s="9" t="str">
        <f t="shared" si="82"/>
        <v/>
      </c>
      <c r="K684" s="11" t="str">
        <f t="shared" si="83"/>
        <v/>
      </c>
      <c r="L684" s="11" t="str">
        <f t="shared" si="84"/>
        <v/>
      </c>
      <c r="M684" s="11" t="str">
        <f>IF(A684="","",VLOOKUP(E684,index!$A$1:$B$6,2,0)*K684*G684)</f>
        <v/>
      </c>
      <c r="N684" s="11" t="str">
        <f>IF(A684="","",-PMT(G684*VLOOKUP(E684,index!$A$1:$B$6,2,0),C684,F684,0,0))</f>
        <v/>
      </c>
      <c r="O684" s="11" t="str">
        <f t="shared" si="85"/>
        <v/>
      </c>
      <c r="P684" s="11" t="str">
        <f t="shared" si="80"/>
        <v/>
      </c>
    </row>
    <row r="685" spans="1:16" x14ac:dyDescent="0.25">
      <c r="A685" s="9" t="str">
        <f>IF(A684="","",IF(B684&lt;C684,A684,IF(A684=MAX('entry data'!$B$8:$B$507),"",A684+1)))</f>
        <v/>
      </c>
      <c r="B685" s="9" t="str">
        <f t="shared" si="81"/>
        <v/>
      </c>
      <c r="C685" s="9" t="str">
        <f>IF(ISERROR(VLOOKUP(A685,'entry data'!B:G,6,0)),"",VLOOKUP(A685,'entry data'!B:G,6,0))</f>
        <v/>
      </c>
      <c r="D685" s="9" t="str">
        <f>IF(ISERROR(VLOOKUP(A685,'entry data'!B:C,2,0)),"",VLOOKUP(A685,'entry data'!B:C,2,0))</f>
        <v/>
      </c>
      <c r="E685" s="9" t="str">
        <f>IF(ISERROR(VLOOKUP(A685,'entry data'!B:E,4,0)),"",VLOOKUP(A685,'entry data'!B:E,4,0))</f>
        <v/>
      </c>
      <c r="F685" s="11" t="str">
        <f>IF(A685="","",IF(ISERROR(VLOOKUP(A685,'entry data'!B:F,5,0)),"",VLOOKUP(A685,'entry data'!B:F,5,0)))</f>
        <v/>
      </c>
      <c r="G685" s="12" t="str">
        <f>IF(A685="","",IF(ISERROR(VLOOKUP(A685,'entry data'!B:I,8,0)),"",VLOOKUP(A685,'entry data'!B:I,7,0)))</f>
        <v/>
      </c>
      <c r="H685" s="13" t="str">
        <f>IF(A685="","",IF(B685=1,VLOOKUP(A685,'entry data'!B:D,3,0),I684))</f>
        <v/>
      </c>
      <c r="I685" s="14" t="str">
        <f>IF(A685="","",IF(E685="weekly",7,IF(E685="fortnightly",14,IF(E685="monthly",DATE(IF(MONTH(H685)=12,YEAR(H685)+1,YEAR(H685)),VLOOKUP(MONTH(H685),index!$D$2:$G$13,2,0),DAY(H685)),
IF(E685="quarterly",DATE(IF(MONTH(H685)&gt;=10,YEAR(H685)+1,YEAR(H685)),VLOOKUP(MONTH(H685),index!$D$2:$G$13,3,0),DAY(H685)),
IF(E685="halfyearly",DATE(IF(MONTH(H685)&gt;=7,YEAR(H685)+1,YEAR(H685)),VLOOKUP(MONTH(H685),index!$D$2:$G$13,4,0),DAY(H685)),
DATE(YEAR(H685)+1,MONTH(H685),DAY(H685)))))-H685))+H685)</f>
        <v/>
      </c>
      <c r="J685" s="9" t="str">
        <f t="shared" si="82"/>
        <v/>
      </c>
      <c r="K685" s="11" t="str">
        <f t="shared" si="83"/>
        <v/>
      </c>
      <c r="L685" s="11" t="str">
        <f t="shared" si="84"/>
        <v/>
      </c>
      <c r="M685" s="11" t="str">
        <f>IF(A685="","",VLOOKUP(E685,index!$A$1:$B$6,2,0)*K685*G685)</f>
        <v/>
      </c>
      <c r="N685" s="11" t="str">
        <f>IF(A685="","",-PMT(G685*VLOOKUP(E685,index!$A$1:$B$6,2,0),C685,F685,0,0))</f>
        <v/>
      </c>
      <c r="O685" s="11" t="str">
        <f t="shared" si="85"/>
        <v/>
      </c>
      <c r="P685" s="11" t="str">
        <f t="shared" si="80"/>
        <v/>
      </c>
    </row>
    <row r="686" spans="1:16" x14ac:dyDescent="0.25">
      <c r="A686" s="9" t="str">
        <f>IF(A685="","",IF(B685&lt;C685,A685,IF(A685=MAX('entry data'!$B$8:$B$507),"",A685+1)))</f>
        <v/>
      </c>
      <c r="B686" s="9" t="str">
        <f t="shared" si="81"/>
        <v/>
      </c>
      <c r="C686" s="9" t="str">
        <f>IF(ISERROR(VLOOKUP(A686,'entry data'!B:G,6,0)),"",VLOOKUP(A686,'entry data'!B:G,6,0))</f>
        <v/>
      </c>
      <c r="D686" s="9" t="str">
        <f>IF(ISERROR(VLOOKUP(A686,'entry data'!B:C,2,0)),"",VLOOKUP(A686,'entry data'!B:C,2,0))</f>
        <v/>
      </c>
      <c r="E686" s="9" t="str">
        <f>IF(ISERROR(VLOOKUP(A686,'entry data'!B:E,4,0)),"",VLOOKUP(A686,'entry data'!B:E,4,0))</f>
        <v/>
      </c>
      <c r="F686" s="11" t="str">
        <f>IF(A686="","",IF(ISERROR(VLOOKUP(A686,'entry data'!B:F,5,0)),"",VLOOKUP(A686,'entry data'!B:F,5,0)))</f>
        <v/>
      </c>
      <c r="G686" s="12" t="str">
        <f>IF(A686="","",IF(ISERROR(VLOOKUP(A686,'entry data'!B:I,8,0)),"",VLOOKUP(A686,'entry data'!B:I,7,0)))</f>
        <v/>
      </c>
      <c r="H686" s="13" t="str">
        <f>IF(A686="","",IF(B686=1,VLOOKUP(A686,'entry data'!B:D,3,0),I685))</f>
        <v/>
      </c>
      <c r="I686" s="14" t="str">
        <f>IF(A686="","",IF(E686="weekly",7,IF(E686="fortnightly",14,IF(E686="monthly",DATE(IF(MONTH(H686)=12,YEAR(H686)+1,YEAR(H686)),VLOOKUP(MONTH(H686),index!$D$2:$G$13,2,0),DAY(H686)),
IF(E686="quarterly",DATE(IF(MONTH(H686)&gt;=10,YEAR(H686)+1,YEAR(H686)),VLOOKUP(MONTH(H686),index!$D$2:$G$13,3,0),DAY(H686)),
IF(E686="halfyearly",DATE(IF(MONTH(H686)&gt;=7,YEAR(H686)+1,YEAR(H686)),VLOOKUP(MONTH(H686),index!$D$2:$G$13,4,0),DAY(H686)),
DATE(YEAR(H686)+1,MONTH(H686),DAY(H686)))))-H686))+H686)</f>
        <v/>
      </c>
      <c r="J686" s="9" t="str">
        <f t="shared" si="82"/>
        <v/>
      </c>
      <c r="K686" s="11" t="str">
        <f t="shared" si="83"/>
        <v/>
      </c>
      <c r="L686" s="11" t="str">
        <f t="shared" si="84"/>
        <v/>
      </c>
      <c r="M686" s="11" t="str">
        <f>IF(A686="","",VLOOKUP(E686,index!$A$1:$B$6,2,0)*K686*G686)</f>
        <v/>
      </c>
      <c r="N686" s="11" t="str">
        <f>IF(A686="","",-PMT(G686*VLOOKUP(E686,index!$A$1:$B$6,2,0),C686,F686,0,0))</f>
        <v/>
      </c>
      <c r="O686" s="11" t="str">
        <f t="shared" si="85"/>
        <v/>
      </c>
      <c r="P686" s="11" t="str">
        <f t="shared" si="80"/>
        <v/>
      </c>
    </row>
    <row r="687" spans="1:16" x14ac:dyDescent="0.25">
      <c r="A687" s="9" t="str">
        <f>IF(A686="","",IF(B686&lt;C686,A686,IF(A686=MAX('entry data'!$B$8:$B$507),"",A686+1)))</f>
        <v/>
      </c>
      <c r="B687" s="9" t="str">
        <f t="shared" si="81"/>
        <v/>
      </c>
      <c r="C687" s="9" t="str">
        <f>IF(ISERROR(VLOOKUP(A687,'entry data'!B:G,6,0)),"",VLOOKUP(A687,'entry data'!B:G,6,0))</f>
        <v/>
      </c>
      <c r="D687" s="9" t="str">
        <f>IF(ISERROR(VLOOKUP(A687,'entry data'!B:C,2,0)),"",VLOOKUP(A687,'entry data'!B:C,2,0))</f>
        <v/>
      </c>
      <c r="E687" s="9" t="str">
        <f>IF(ISERROR(VLOOKUP(A687,'entry data'!B:E,4,0)),"",VLOOKUP(A687,'entry data'!B:E,4,0))</f>
        <v/>
      </c>
      <c r="F687" s="11" t="str">
        <f>IF(A687="","",IF(ISERROR(VLOOKUP(A687,'entry data'!B:F,5,0)),"",VLOOKUP(A687,'entry data'!B:F,5,0)))</f>
        <v/>
      </c>
      <c r="G687" s="12" t="str">
        <f>IF(A687="","",IF(ISERROR(VLOOKUP(A687,'entry data'!B:I,8,0)),"",VLOOKUP(A687,'entry data'!B:I,7,0)))</f>
        <v/>
      </c>
      <c r="H687" s="13" t="str">
        <f>IF(A687="","",IF(B687=1,VLOOKUP(A687,'entry data'!B:D,3,0),I686))</f>
        <v/>
      </c>
      <c r="I687" s="14" t="str">
        <f>IF(A687="","",IF(E687="weekly",7,IF(E687="fortnightly",14,IF(E687="monthly",DATE(IF(MONTH(H687)=12,YEAR(H687)+1,YEAR(H687)),VLOOKUP(MONTH(H687),index!$D$2:$G$13,2,0),DAY(H687)),
IF(E687="quarterly",DATE(IF(MONTH(H687)&gt;=10,YEAR(H687)+1,YEAR(H687)),VLOOKUP(MONTH(H687),index!$D$2:$G$13,3,0),DAY(H687)),
IF(E687="halfyearly",DATE(IF(MONTH(H687)&gt;=7,YEAR(H687)+1,YEAR(H687)),VLOOKUP(MONTH(H687),index!$D$2:$G$13,4,0),DAY(H687)),
DATE(YEAR(H687)+1,MONTH(H687),DAY(H687)))))-H687))+H687)</f>
        <v/>
      </c>
      <c r="J687" s="9" t="str">
        <f t="shared" si="82"/>
        <v/>
      </c>
      <c r="K687" s="11" t="str">
        <f t="shared" si="83"/>
        <v/>
      </c>
      <c r="L687" s="11" t="str">
        <f t="shared" si="84"/>
        <v/>
      </c>
      <c r="M687" s="11" t="str">
        <f>IF(A687="","",VLOOKUP(E687,index!$A$1:$B$6,2,0)*K687*G687)</f>
        <v/>
      </c>
      <c r="N687" s="11" t="str">
        <f>IF(A687="","",-PMT(G687*VLOOKUP(E687,index!$A$1:$B$6,2,0),C687,F687,0,0))</f>
        <v/>
      </c>
      <c r="O687" s="11" t="str">
        <f t="shared" si="85"/>
        <v/>
      </c>
      <c r="P687" s="11" t="str">
        <f t="shared" si="80"/>
        <v/>
      </c>
    </row>
    <row r="688" spans="1:16" x14ac:dyDescent="0.25">
      <c r="A688" s="9" t="str">
        <f>IF(A687="","",IF(B687&lt;C687,A687,IF(A687=MAX('entry data'!$B$8:$B$507),"",A687+1)))</f>
        <v/>
      </c>
      <c r="B688" s="9" t="str">
        <f t="shared" si="81"/>
        <v/>
      </c>
      <c r="C688" s="9" t="str">
        <f>IF(ISERROR(VLOOKUP(A688,'entry data'!B:G,6,0)),"",VLOOKUP(A688,'entry data'!B:G,6,0))</f>
        <v/>
      </c>
      <c r="D688" s="9" t="str">
        <f>IF(ISERROR(VLOOKUP(A688,'entry data'!B:C,2,0)),"",VLOOKUP(A688,'entry data'!B:C,2,0))</f>
        <v/>
      </c>
      <c r="E688" s="9" t="str">
        <f>IF(ISERROR(VLOOKUP(A688,'entry data'!B:E,4,0)),"",VLOOKUP(A688,'entry data'!B:E,4,0))</f>
        <v/>
      </c>
      <c r="F688" s="11" t="str">
        <f>IF(A688="","",IF(ISERROR(VLOOKUP(A688,'entry data'!B:F,5,0)),"",VLOOKUP(A688,'entry data'!B:F,5,0)))</f>
        <v/>
      </c>
      <c r="G688" s="12" t="str">
        <f>IF(A688="","",IF(ISERROR(VLOOKUP(A688,'entry data'!B:I,8,0)),"",VLOOKUP(A688,'entry data'!B:I,7,0)))</f>
        <v/>
      </c>
      <c r="H688" s="13" t="str">
        <f>IF(A688="","",IF(B688=1,VLOOKUP(A688,'entry data'!B:D,3,0),I687))</f>
        <v/>
      </c>
      <c r="I688" s="14" t="str">
        <f>IF(A688="","",IF(E688="weekly",7,IF(E688="fortnightly",14,IF(E688="monthly",DATE(IF(MONTH(H688)=12,YEAR(H688)+1,YEAR(H688)),VLOOKUP(MONTH(H688),index!$D$2:$G$13,2,0),DAY(H688)),
IF(E688="quarterly",DATE(IF(MONTH(H688)&gt;=10,YEAR(H688)+1,YEAR(H688)),VLOOKUP(MONTH(H688),index!$D$2:$G$13,3,0),DAY(H688)),
IF(E688="halfyearly",DATE(IF(MONTH(H688)&gt;=7,YEAR(H688)+1,YEAR(H688)),VLOOKUP(MONTH(H688),index!$D$2:$G$13,4,0),DAY(H688)),
DATE(YEAR(H688)+1,MONTH(H688),DAY(H688)))))-H688))+H688)</f>
        <v/>
      </c>
      <c r="J688" s="9" t="str">
        <f t="shared" si="82"/>
        <v/>
      </c>
      <c r="K688" s="11" t="str">
        <f t="shared" si="83"/>
        <v/>
      </c>
      <c r="L688" s="11" t="str">
        <f t="shared" si="84"/>
        <v/>
      </c>
      <c r="M688" s="11" t="str">
        <f>IF(A688="","",VLOOKUP(E688,index!$A$1:$B$6,2,0)*K688*G688)</f>
        <v/>
      </c>
      <c r="N688" s="11" t="str">
        <f>IF(A688="","",-PMT(G688*VLOOKUP(E688,index!$A$1:$B$6,2,0),C688,F688,0,0))</f>
        <v/>
      </c>
      <c r="O688" s="11" t="str">
        <f t="shared" si="85"/>
        <v/>
      </c>
      <c r="P688" s="11" t="str">
        <f t="shared" si="80"/>
        <v/>
      </c>
    </row>
    <row r="689" spans="1:16" x14ac:dyDescent="0.25">
      <c r="A689" s="9" t="str">
        <f>IF(A688="","",IF(B688&lt;C688,A688,IF(A688=MAX('entry data'!$B$8:$B$507),"",A688+1)))</f>
        <v/>
      </c>
      <c r="B689" s="9" t="str">
        <f t="shared" si="81"/>
        <v/>
      </c>
      <c r="C689" s="9" t="str">
        <f>IF(ISERROR(VLOOKUP(A689,'entry data'!B:G,6,0)),"",VLOOKUP(A689,'entry data'!B:G,6,0))</f>
        <v/>
      </c>
      <c r="D689" s="9" t="str">
        <f>IF(ISERROR(VLOOKUP(A689,'entry data'!B:C,2,0)),"",VLOOKUP(A689,'entry data'!B:C,2,0))</f>
        <v/>
      </c>
      <c r="E689" s="9" t="str">
        <f>IF(ISERROR(VLOOKUP(A689,'entry data'!B:E,4,0)),"",VLOOKUP(A689,'entry data'!B:E,4,0))</f>
        <v/>
      </c>
      <c r="F689" s="11" t="str">
        <f>IF(A689="","",IF(ISERROR(VLOOKUP(A689,'entry data'!B:F,5,0)),"",VLOOKUP(A689,'entry data'!B:F,5,0)))</f>
        <v/>
      </c>
      <c r="G689" s="12" t="str">
        <f>IF(A689="","",IF(ISERROR(VLOOKUP(A689,'entry data'!B:I,8,0)),"",VLOOKUP(A689,'entry data'!B:I,7,0)))</f>
        <v/>
      </c>
      <c r="H689" s="13" t="str">
        <f>IF(A689="","",IF(B689=1,VLOOKUP(A689,'entry data'!B:D,3,0),I688))</f>
        <v/>
      </c>
      <c r="I689" s="14" t="str">
        <f>IF(A689="","",IF(E689="weekly",7,IF(E689="fortnightly",14,IF(E689="monthly",DATE(IF(MONTH(H689)=12,YEAR(H689)+1,YEAR(H689)),VLOOKUP(MONTH(H689),index!$D$2:$G$13,2,0),DAY(H689)),
IF(E689="quarterly",DATE(IF(MONTH(H689)&gt;=10,YEAR(H689)+1,YEAR(H689)),VLOOKUP(MONTH(H689),index!$D$2:$G$13,3,0),DAY(H689)),
IF(E689="halfyearly",DATE(IF(MONTH(H689)&gt;=7,YEAR(H689)+1,YEAR(H689)),VLOOKUP(MONTH(H689),index!$D$2:$G$13,4,0),DAY(H689)),
DATE(YEAR(H689)+1,MONTH(H689),DAY(H689)))))-H689))+H689)</f>
        <v/>
      </c>
      <c r="J689" s="9" t="str">
        <f t="shared" si="82"/>
        <v/>
      </c>
      <c r="K689" s="11" t="str">
        <f t="shared" si="83"/>
        <v/>
      </c>
      <c r="L689" s="11" t="str">
        <f t="shared" si="84"/>
        <v/>
      </c>
      <c r="M689" s="11" t="str">
        <f>IF(A689="","",VLOOKUP(E689,index!$A$1:$B$6,2,0)*K689*G689)</f>
        <v/>
      </c>
      <c r="N689" s="11" t="str">
        <f>IF(A689="","",-PMT(G689*VLOOKUP(E689,index!$A$1:$B$6,2,0),C689,F689,0,0))</f>
        <v/>
      </c>
      <c r="O689" s="11" t="str">
        <f t="shared" si="85"/>
        <v/>
      </c>
      <c r="P689" s="11" t="str">
        <f t="shared" si="80"/>
        <v/>
      </c>
    </row>
    <row r="690" spans="1:16" x14ac:dyDescent="0.25">
      <c r="A690" s="9" t="str">
        <f>IF(A689="","",IF(B689&lt;C689,A689,IF(A689=MAX('entry data'!$B$8:$B$507),"",A689+1)))</f>
        <v/>
      </c>
      <c r="B690" s="9" t="str">
        <f t="shared" si="81"/>
        <v/>
      </c>
      <c r="C690" s="9" t="str">
        <f>IF(ISERROR(VLOOKUP(A690,'entry data'!B:G,6,0)),"",VLOOKUP(A690,'entry data'!B:G,6,0))</f>
        <v/>
      </c>
      <c r="D690" s="9" t="str">
        <f>IF(ISERROR(VLOOKUP(A690,'entry data'!B:C,2,0)),"",VLOOKUP(A690,'entry data'!B:C,2,0))</f>
        <v/>
      </c>
      <c r="E690" s="9" t="str">
        <f>IF(ISERROR(VLOOKUP(A690,'entry data'!B:E,4,0)),"",VLOOKUP(A690,'entry data'!B:E,4,0))</f>
        <v/>
      </c>
      <c r="F690" s="11" t="str">
        <f>IF(A690="","",IF(ISERROR(VLOOKUP(A690,'entry data'!B:F,5,0)),"",VLOOKUP(A690,'entry data'!B:F,5,0)))</f>
        <v/>
      </c>
      <c r="G690" s="12" t="str">
        <f>IF(A690="","",IF(ISERROR(VLOOKUP(A690,'entry data'!B:I,8,0)),"",VLOOKUP(A690,'entry data'!B:I,7,0)))</f>
        <v/>
      </c>
      <c r="H690" s="13" t="str">
        <f>IF(A690="","",IF(B690=1,VLOOKUP(A690,'entry data'!B:D,3,0),I689))</f>
        <v/>
      </c>
      <c r="I690" s="14" t="str">
        <f>IF(A690="","",IF(E690="weekly",7,IF(E690="fortnightly",14,IF(E690="monthly",DATE(IF(MONTH(H690)=12,YEAR(H690)+1,YEAR(H690)),VLOOKUP(MONTH(H690),index!$D$2:$G$13,2,0),DAY(H690)),
IF(E690="quarterly",DATE(IF(MONTH(H690)&gt;=10,YEAR(H690)+1,YEAR(H690)),VLOOKUP(MONTH(H690),index!$D$2:$G$13,3,0),DAY(H690)),
IF(E690="halfyearly",DATE(IF(MONTH(H690)&gt;=7,YEAR(H690)+1,YEAR(H690)),VLOOKUP(MONTH(H690),index!$D$2:$G$13,4,0),DAY(H690)),
DATE(YEAR(H690)+1,MONTH(H690),DAY(H690)))))-H690))+H690)</f>
        <v/>
      </c>
      <c r="J690" s="9" t="str">
        <f t="shared" si="82"/>
        <v/>
      </c>
      <c r="K690" s="11" t="str">
        <f t="shared" si="83"/>
        <v/>
      </c>
      <c r="L690" s="11" t="str">
        <f t="shared" si="84"/>
        <v/>
      </c>
      <c r="M690" s="11" t="str">
        <f>IF(A690="","",VLOOKUP(E690,index!$A$1:$B$6,2,0)*K690*G690)</f>
        <v/>
      </c>
      <c r="N690" s="11" t="str">
        <f>IF(A690="","",-PMT(G690*VLOOKUP(E690,index!$A$1:$B$6,2,0),C690,F690,0,0))</f>
        <v/>
      </c>
      <c r="O690" s="11" t="str">
        <f t="shared" si="85"/>
        <v/>
      </c>
      <c r="P690" s="11" t="str">
        <f t="shared" si="80"/>
        <v/>
      </c>
    </row>
    <row r="691" spans="1:16" x14ac:dyDescent="0.25">
      <c r="A691" s="9" t="str">
        <f>IF(A690="","",IF(B690&lt;C690,A690,IF(A690=MAX('entry data'!$B$8:$B$507),"",A690+1)))</f>
        <v/>
      </c>
      <c r="B691" s="9" t="str">
        <f t="shared" si="81"/>
        <v/>
      </c>
      <c r="C691" s="9" t="str">
        <f>IF(ISERROR(VLOOKUP(A691,'entry data'!B:G,6,0)),"",VLOOKUP(A691,'entry data'!B:G,6,0))</f>
        <v/>
      </c>
      <c r="D691" s="9" t="str">
        <f>IF(ISERROR(VLOOKUP(A691,'entry data'!B:C,2,0)),"",VLOOKUP(A691,'entry data'!B:C,2,0))</f>
        <v/>
      </c>
      <c r="E691" s="9" t="str">
        <f>IF(ISERROR(VLOOKUP(A691,'entry data'!B:E,4,0)),"",VLOOKUP(A691,'entry data'!B:E,4,0))</f>
        <v/>
      </c>
      <c r="F691" s="11" t="str">
        <f>IF(A691="","",IF(ISERROR(VLOOKUP(A691,'entry data'!B:F,5,0)),"",VLOOKUP(A691,'entry data'!B:F,5,0)))</f>
        <v/>
      </c>
      <c r="G691" s="12" t="str">
        <f>IF(A691="","",IF(ISERROR(VLOOKUP(A691,'entry data'!B:I,8,0)),"",VLOOKUP(A691,'entry data'!B:I,7,0)))</f>
        <v/>
      </c>
      <c r="H691" s="13" t="str">
        <f>IF(A691="","",IF(B691=1,VLOOKUP(A691,'entry data'!B:D,3,0),I690))</f>
        <v/>
      </c>
      <c r="I691" s="14" t="str">
        <f>IF(A691="","",IF(E691="weekly",7,IF(E691="fortnightly",14,IF(E691="monthly",DATE(IF(MONTH(H691)=12,YEAR(H691)+1,YEAR(H691)),VLOOKUP(MONTH(H691),index!$D$2:$G$13,2,0),DAY(H691)),
IF(E691="quarterly",DATE(IF(MONTH(H691)&gt;=10,YEAR(H691)+1,YEAR(H691)),VLOOKUP(MONTH(H691),index!$D$2:$G$13,3,0),DAY(H691)),
IF(E691="halfyearly",DATE(IF(MONTH(H691)&gt;=7,YEAR(H691)+1,YEAR(H691)),VLOOKUP(MONTH(H691),index!$D$2:$G$13,4,0),DAY(H691)),
DATE(YEAR(H691)+1,MONTH(H691),DAY(H691)))))-H691))+H691)</f>
        <v/>
      </c>
      <c r="J691" s="9" t="str">
        <f t="shared" si="82"/>
        <v/>
      </c>
      <c r="K691" s="11" t="str">
        <f t="shared" si="83"/>
        <v/>
      </c>
      <c r="L691" s="11" t="str">
        <f t="shared" si="84"/>
        <v/>
      </c>
      <c r="M691" s="11" t="str">
        <f>IF(A691="","",VLOOKUP(E691,index!$A$1:$B$6,2,0)*K691*G691)</f>
        <v/>
      </c>
      <c r="N691" s="11" t="str">
        <f>IF(A691="","",-PMT(G691*VLOOKUP(E691,index!$A$1:$B$6,2,0),C691,F691,0,0))</f>
        <v/>
      </c>
      <c r="O691" s="11" t="str">
        <f t="shared" si="85"/>
        <v/>
      </c>
      <c r="P691" s="11" t="str">
        <f t="shared" si="80"/>
        <v/>
      </c>
    </row>
    <row r="692" spans="1:16" x14ac:dyDescent="0.25">
      <c r="A692" s="9" t="str">
        <f>IF(A691="","",IF(B691&lt;C691,A691,IF(A691=MAX('entry data'!$B$8:$B$507),"",A691+1)))</f>
        <v/>
      </c>
      <c r="B692" s="9" t="str">
        <f t="shared" si="81"/>
        <v/>
      </c>
      <c r="C692" s="9" t="str">
        <f>IF(ISERROR(VLOOKUP(A692,'entry data'!B:G,6,0)),"",VLOOKUP(A692,'entry data'!B:G,6,0))</f>
        <v/>
      </c>
      <c r="D692" s="9" t="str">
        <f>IF(ISERROR(VLOOKUP(A692,'entry data'!B:C,2,0)),"",VLOOKUP(A692,'entry data'!B:C,2,0))</f>
        <v/>
      </c>
      <c r="E692" s="9" t="str">
        <f>IF(ISERROR(VLOOKUP(A692,'entry data'!B:E,4,0)),"",VLOOKUP(A692,'entry data'!B:E,4,0))</f>
        <v/>
      </c>
      <c r="F692" s="11" t="str">
        <f>IF(A692="","",IF(ISERROR(VLOOKUP(A692,'entry data'!B:F,5,0)),"",VLOOKUP(A692,'entry data'!B:F,5,0)))</f>
        <v/>
      </c>
      <c r="G692" s="12" t="str">
        <f>IF(A692="","",IF(ISERROR(VLOOKUP(A692,'entry data'!B:I,8,0)),"",VLOOKUP(A692,'entry data'!B:I,7,0)))</f>
        <v/>
      </c>
      <c r="H692" s="13" t="str">
        <f>IF(A692="","",IF(B692=1,VLOOKUP(A692,'entry data'!B:D,3,0),I691))</f>
        <v/>
      </c>
      <c r="I692" s="14" t="str">
        <f>IF(A692="","",IF(E692="weekly",7,IF(E692="fortnightly",14,IF(E692="monthly",DATE(IF(MONTH(H692)=12,YEAR(H692)+1,YEAR(H692)),VLOOKUP(MONTH(H692),index!$D$2:$G$13,2,0),DAY(H692)),
IF(E692="quarterly",DATE(IF(MONTH(H692)&gt;=10,YEAR(H692)+1,YEAR(H692)),VLOOKUP(MONTH(H692),index!$D$2:$G$13,3,0),DAY(H692)),
IF(E692="halfyearly",DATE(IF(MONTH(H692)&gt;=7,YEAR(H692)+1,YEAR(H692)),VLOOKUP(MONTH(H692),index!$D$2:$G$13,4,0),DAY(H692)),
DATE(YEAR(H692)+1,MONTH(H692),DAY(H692)))))-H692))+H692)</f>
        <v/>
      </c>
      <c r="J692" s="9" t="str">
        <f t="shared" si="82"/>
        <v/>
      </c>
      <c r="K692" s="11" t="str">
        <f t="shared" si="83"/>
        <v/>
      </c>
      <c r="L692" s="11" t="str">
        <f t="shared" si="84"/>
        <v/>
      </c>
      <c r="M692" s="11" t="str">
        <f>IF(A692="","",VLOOKUP(E692,index!$A$1:$B$6,2,0)*K692*G692)</f>
        <v/>
      </c>
      <c r="N692" s="11" t="str">
        <f>IF(A692="","",-PMT(G692*VLOOKUP(E692,index!$A$1:$B$6,2,0),C692,F692,0,0))</f>
        <v/>
      </c>
      <c r="O692" s="11" t="str">
        <f t="shared" si="85"/>
        <v/>
      </c>
      <c r="P692" s="11" t="str">
        <f t="shared" si="80"/>
        <v/>
      </c>
    </row>
    <row r="693" spans="1:16" x14ac:dyDescent="0.25">
      <c r="A693" s="9" t="str">
        <f>IF(A692="","",IF(B692&lt;C692,A692,IF(A692=MAX('entry data'!$B$8:$B$507),"",A692+1)))</f>
        <v/>
      </c>
      <c r="B693" s="9" t="str">
        <f t="shared" si="81"/>
        <v/>
      </c>
      <c r="C693" s="9" t="str">
        <f>IF(ISERROR(VLOOKUP(A693,'entry data'!B:G,6,0)),"",VLOOKUP(A693,'entry data'!B:G,6,0))</f>
        <v/>
      </c>
      <c r="D693" s="9" t="str">
        <f>IF(ISERROR(VLOOKUP(A693,'entry data'!B:C,2,0)),"",VLOOKUP(A693,'entry data'!B:C,2,0))</f>
        <v/>
      </c>
      <c r="E693" s="9" t="str">
        <f>IF(ISERROR(VLOOKUP(A693,'entry data'!B:E,4,0)),"",VLOOKUP(A693,'entry data'!B:E,4,0))</f>
        <v/>
      </c>
      <c r="F693" s="11" t="str">
        <f>IF(A693="","",IF(ISERROR(VLOOKUP(A693,'entry data'!B:F,5,0)),"",VLOOKUP(A693,'entry data'!B:F,5,0)))</f>
        <v/>
      </c>
      <c r="G693" s="12" t="str">
        <f>IF(A693="","",IF(ISERROR(VLOOKUP(A693,'entry data'!B:I,8,0)),"",VLOOKUP(A693,'entry data'!B:I,7,0)))</f>
        <v/>
      </c>
      <c r="H693" s="13" t="str">
        <f>IF(A693="","",IF(B693=1,VLOOKUP(A693,'entry data'!B:D,3,0),I692))</f>
        <v/>
      </c>
      <c r="I693" s="14" t="str">
        <f>IF(A693="","",IF(E693="weekly",7,IF(E693="fortnightly",14,IF(E693="monthly",DATE(IF(MONTH(H693)=12,YEAR(H693)+1,YEAR(H693)),VLOOKUP(MONTH(H693),index!$D$2:$G$13,2,0),DAY(H693)),
IF(E693="quarterly",DATE(IF(MONTH(H693)&gt;=10,YEAR(H693)+1,YEAR(H693)),VLOOKUP(MONTH(H693),index!$D$2:$G$13,3,0),DAY(H693)),
IF(E693="halfyearly",DATE(IF(MONTH(H693)&gt;=7,YEAR(H693)+1,YEAR(H693)),VLOOKUP(MONTH(H693),index!$D$2:$G$13,4,0),DAY(H693)),
DATE(YEAR(H693)+1,MONTH(H693),DAY(H693)))))-H693))+H693)</f>
        <v/>
      </c>
      <c r="J693" s="9" t="str">
        <f t="shared" si="82"/>
        <v/>
      </c>
      <c r="K693" s="11" t="str">
        <f t="shared" si="83"/>
        <v/>
      </c>
      <c r="L693" s="11" t="str">
        <f t="shared" si="84"/>
        <v/>
      </c>
      <c r="M693" s="11" t="str">
        <f>IF(A693="","",VLOOKUP(E693,index!$A$1:$B$6,2,0)*K693*G693)</f>
        <v/>
      </c>
      <c r="N693" s="11" t="str">
        <f>IF(A693="","",-PMT(G693*VLOOKUP(E693,index!$A$1:$B$6,2,0),C693,F693,0,0))</f>
        <v/>
      </c>
      <c r="O693" s="11" t="str">
        <f t="shared" si="85"/>
        <v/>
      </c>
      <c r="P693" s="11" t="str">
        <f t="shared" si="80"/>
        <v/>
      </c>
    </row>
    <row r="694" spans="1:16" x14ac:dyDescent="0.25">
      <c r="A694" s="9" t="str">
        <f>IF(A693="","",IF(B693&lt;C693,A693,IF(A693=MAX('entry data'!$B$8:$B$507),"",A693+1)))</f>
        <v/>
      </c>
      <c r="B694" s="9" t="str">
        <f t="shared" si="81"/>
        <v/>
      </c>
      <c r="C694" s="9" t="str">
        <f>IF(ISERROR(VLOOKUP(A694,'entry data'!B:G,6,0)),"",VLOOKUP(A694,'entry data'!B:G,6,0))</f>
        <v/>
      </c>
      <c r="D694" s="9" t="str">
        <f>IF(ISERROR(VLOOKUP(A694,'entry data'!B:C,2,0)),"",VLOOKUP(A694,'entry data'!B:C,2,0))</f>
        <v/>
      </c>
      <c r="E694" s="9" t="str">
        <f>IF(ISERROR(VLOOKUP(A694,'entry data'!B:E,4,0)),"",VLOOKUP(A694,'entry data'!B:E,4,0))</f>
        <v/>
      </c>
      <c r="F694" s="11" t="str">
        <f>IF(A694="","",IF(ISERROR(VLOOKUP(A694,'entry data'!B:F,5,0)),"",VLOOKUP(A694,'entry data'!B:F,5,0)))</f>
        <v/>
      </c>
      <c r="G694" s="12" t="str">
        <f>IF(A694="","",IF(ISERROR(VLOOKUP(A694,'entry data'!B:I,8,0)),"",VLOOKUP(A694,'entry data'!B:I,7,0)))</f>
        <v/>
      </c>
      <c r="H694" s="13" t="str">
        <f>IF(A694="","",IF(B694=1,VLOOKUP(A694,'entry data'!B:D,3,0),I693))</f>
        <v/>
      </c>
      <c r="I694" s="14" t="str">
        <f>IF(A694="","",IF(E694="weekly",7,IF(E694="fortnightly",14,IF(E694="monthly",DATE(IF(MONTH(H694)=12,YEAR(H694)+1,YEAR(H694)),VLOOKUP(MONTH(H694),index!$D$2:$G$13,2,0),DAY(H694)),
IF(E694="quarterly",DATE(IF(MONTH(H694)&gt;=10,YEAR(H694)+1,YEAR(H694)),VLOOKUP(MONTH(H694),index!$D$2:$G$13,3,0),DAY(H694)),
IF(E694="halfyearly",DATE(IF(MONTH(H694)&gt;=7,YEAR(H694)+1,YEAR(H694)),VLOOKUP(MONTH(H694),index!$D$2:$G$13,4,0),DAY(H694)),
DATE(YEAR(H694)+1,MONTH(H694),DAY(H694)))))-H694))+H694)</f>
        <v/>
      </c>
      <c r="J694" s="9" t="str">
        <f t="shared" si="82"/>
        <v/>
      </c>
      <c r="K694" s="11" t="str">
        <f t="shared" si="83"/>
        <v/>
      </c>
      <c r="L694" s="11" t="str">
        <f t="shared" si="84"/>
        <v/>
      </c>
      <c r="M694" s="11" t="str">
        <f>IF(A694="","",VLOOKUP(E694,index!$A$1:$B$6,2,0)*K694*G694)</f>
        <v/>
      </c>
      <c r="N694" s="11" t="str">
        <f>IF(A694="","",-PMT(G694*VLOOKUP(E694,index!$A$1:$B$6,2,0),C694,F694,0,0))</f>
        <v/>
      </c>
      <c r="O694" s="11" t="str">
        <f t="shared" si="85"/>
        <v/>
      </c>
      <c r="P694" s="11" t="str">
        <f t="shared" si="80"/>
        <v/>
      </c>
    </row>
    <row r="695" spans="1:16" x14ac:dyDescent="0.25">
      <c r="A695" s="9" t="str">
        <f>IF(A694="","",IF(B694&lt;C694,A694,IF(A694=MAX('entry data'!$B$8:$B$507),"",A694+1)))</f>
        <v/>
      </c>
      <c r="B695" s="9" t="str">
        <f t="shared" si="81"/>
        <v/>
      </c>
      <c r="C695" s="9" t="str">
        <f>IF(ISERROR(VLOOKUP(A695,'entry data'!B:G,6,0)),"",VLOOKUP(A695,'entry data'!B:G,6,0))</f>
        <v/>
      </c>
      <c r="D695" s="9" t="str">
        <f>IF(ISERROR(VLOOKUP(A695,'entry data'!B:C,2,0)),"",VLOOKUP(A695,'entry data'!B:C,2,0))</f>
        <v/>
      </c>
      <c r="E695" s="9" t="str">
        <f>IF(ISERROR(VLOOKUP(A695,'entry data'!B:E,4,0)),"",VLOOKUP(A695,'entry data'!B:E,4,0))</f>
        <v/>
      </c>
      <c r="F695" s="11" t="str">
        <f>IF(A695="","",IF(ISERROR(VLOOKUP(A695,'entry data'!B:F,5,0)),"",VLOOKUP(A695,'entry data'!B:F,5,0)))</f>
        <v/>
      </c>
      <c r="G695" s="12" t="str">
        <f>IF(A695="","",IF(ISERROR(VLOOKUP(A695,'entry data'!B:I,8,0)),"",VLOOKUP(A695,'entry data'!B:I,7,0)))</f>
        <v/>
      </c>
      <c r="H695" s="13" t="str">
        <f>IF(A695="","",IF(B695=1,VLOOKUP(A695,'entry data'!B:D,3,0),I694))</f>
        <v/>
      </c>
      <c r="I695" s="14" t="str">
        <f>IF(A695="","",IF(E695="weekly",7,IF(E695="fortnightly",14,IF(E695="monthly",DATE(IF(MONTH(H695)=12,YEAR(H695)+1,YEAR(H695)),VLOOKUP(MONTH(H695),index!$D$2:$G$13,2,0),DAY(H695)),
IF(E695="quarterly",DATE(IF(MONTH(H695)&gt;=10,YEAR(H695)+1,YEAR(H695)),VLOOKUP(MONTH(H695),index!$D$2:$G$13,3,0),DAY(H695)),
IF(E695="halfyearly",DATE(IF(MONTH(H695)&gt;=7,YEAR(H695)+1,YEAR(H695)),VLOOKUP(MONTH(H695),index!$D$2:$G$13,4,0),DAY(H695)),
DATE(YEAR(H695)+1,MONTH(H695),DAY(H695)))))-H695))+H695)</f>
        <v/>
      </c>
      <c r="J695" s="9" t="str">
        <f t="shared" si="82"/>
        <v/>
      </c>
      <c r="K695" s="11" t="str">
        <f t="shared" si="83"/>
        <v/>
      </c>
      <c r="L695" s="11" t="str">
        <f t="shared" si="84"/>
        <v/>
      </c>
      <c r="M695" s="11" t="str">
        <f>IF(A695="","",VLOOKUP(E695,index!$A$1:$B$6,2,0)*K695*G695)</f>
        <v/>
      </c>
      <c r="N695" s="11" t="str">
        <f>IF(A695="","",-PMT(G695*VLOOKUP(E695,index!$A$1:$B$6,2,0),C695,F695,0,0))</f>
        <v/>
      </c>
      <c r="O695" s="11" t="str">
        <f t="shared" si="85"/>
        <v/>
      </c>
      <c r="P695" s="11" t="str">
        <f t="shared" si="80"/>
        <v/>
      </c>
    </row>
    <row r="696" spans="1:16" x14ac:dyDescent="0.25">
      <c r="A696" s="9" t="str">
        <f>IF(A695="","",IF(B695&lt;C695,A695,IF(A695=MAX('entry data'!$B$8:$B$507),"",A695+1)))</f>
        <v/>
      </c>
      <c r="B696" s="9" t="str">
        <f t="shared" si="81"/>
        <v/>
      </c>
      <c r="C696" s="9" t="str">
        <f>IF(ISERROR(VLOOKUP(A696,'entry data'!B:G,6,0)),"",VLOOKUP(A696,'entry data'!B:G,6,0))</f>
        <v/>
      </c>
      <c r="D696" s="9" t="str">
        <f>IF(ISERROR(VLOOKUP(A696,'entry data'!B:C,2,0)),"",VLOOKUP(A696,'entry data'!B:C,2,0))</f>
        <v/>
      </c>
      <c r="E696" s="9" t="str">
        <f>IF(ISERROR(VLOOKUP(A696,'entry data'!B:E,4,0)),"",VLOOKUP(A696,'entry data'!B:E,4,0))</f>
        <v/>
      </c>
      <c r="F696" s="11" t="str">
        <f>IF(A696="","",IF(ISERROR(VLOOKUP(A696,'entry data'!B:F,5,0)),"",VLOOKUP(A696,'entry data'!B:F,5,0)))</f>
        <v/>
      </c>
      <c r="G696" s="12" t="str">
        <f>IF(A696="","",IF(ISERROR(VLOOKUP(A696,'entry data'!B:I,8,0)),"",VLOOKUP(A696,'entry data'!B:I,7,0)))</f>
        <v/>
      </c>
      <c r="H696" s="13" t="str">
        <f>IF(A696="","",IF(B696=1,VLOOKUP(A696,'entry data'!B:D,3,0),I695))</f>
        <v/>
      </c>
      <c r="I696" s="14" t="str">
        <f>IF(A696="","",IF(E696="weekly",7,IF(E696="fortnightly",14,IF(E696="monthly",DATE(IF(MONTH(H696)=12,YEAR(H696)+1,YEAR(H696)),VLOOKUP(MONTH(H696),index!$D$2:$G$13,2,0),DAY(H696)),
IF(E696="quarterly",DATE(IF(MONTH(H696)&gt;=10,YEAR(H696)+1,YEAR(H696)),VLOOKUP(MONTH(H696),index!$D$2:$G$13,3,0),DAY(H696)),
IF(E696="halfyearly",DATE(IF(MONTH(H696)&gt;=7,YEAR(H696)+1,YEAR(H696)),VLOOKUP(MONTH(H696),index!$D$2:$G$13,4,0),DAY(H696)),
DATE(YEAR(H696)+1,MONTH(H696),DAY(H696)))))-H696))+H696)</f>
        <v/>
      </c>
      <c r="J696" s="9" t="str">
        <f t="shared" si="82"/>
        <v/>
      </c>
      <c r="K696" s="11" t="str">
        <f t="shared" si="83"/>
        <v/>
      </c>
      <c r="L696" s="11" t="str">
        <f t="shared" si="84"/>
        <v/>
      </c>
      <c r="M696" s="11" t="str">
        <f>IF(A696="","",VLOOKUP(E696,index!$A$1:$B$6,2,0)*K696*G696)</f>
        <v/>
      </c>
      <c r="N696" s="11" t="str">
        <f>IF(A696="","",-PMT(G696*VLOOKUP(E696,index!$A$1:$B$6,2,0),C696,F696,0,0))</f>
        <v/>
      </c>
      <c r="O696" s="11" t="str">
        <f t="shared" si="85"/>
        <v/>
      </c>
      <c r="P696" s="11" t="str">
        <f t="shared" si="80"/>
        <v/>
      </c>
    </row>
    <row r="697" spans="1:16" x14ac:dyDescent="0.25">
      <c r="A697" s="9" t="str">
        <f>IF(A696="","",IF(B696&lt;C696,A696,IF(A696=MAX('entry data'!$B$8:$B$507),"",A696+1)))</f>
        <v/>
      </c>
      <c r="B697" s="9" t="str">
        <f t="shared" si="81"/>
        <v/>
      </c>
      <c r="C697" s="9" t="str">
        <f>IF(ISERROR(VLOOKUP(A697,'entry data'!B:G,6,0)),"",VLOOKUP(A697,'entry data'!B:G,6,0))</f>
        <v/>
      </c>
      <c r="D697" s="9" t="str">
        <f>IF(ISERROR(VLOOKUP(A697,'entry data'!B:C,2,0)),"",VLOOKUP(A697,'entry data'!B:C,2,0))</f>
        <v/>
      </c>
      <c r="E697" s="9" t="str">
        <f>IF(ISERROR(VLOOKUP(A697,'entry data'!B:E,4,0)),"",VLOOKUP(A697,'entry data'!B:E,4,0))</f>
        <v/>
      </c>
      <c r="F697" s="11" t="str">
        <f>IF(A697="","",IF(ISERROR(VLOOKUP(A697,'entry data'!B:F,5,0)),"",VLOOKUP(A697,'entry data'!B:F,5,0)))</f>
        <v/>
      </c>
      <c r="G697" s="12" t="str">
        <f>IF(A697="","",IF(ISERROR(VLOOKUP(A697,'entry data'!B:I,8,0)),"",VLOOKUP(A697,'entry data'!B:I,7,0)))</f>
        <v/>
      </c>
      <c r="H697" s="13" t="str">
        <f>IF(A697="","",IF(B697=1,VLOOKUP(A697,'entry data'!B:D,3,0),I696))</f>
        <v/>
      </c>
      <c r="I697" s="14" t="str">
        <f>IF(A697="","",IF(E697="weekly",7,IF(E697="fortnightly",14,IF(E697="monthly",DATE(IF(MONTH(H697)=12,YEAR(H697)+1,YEAR(H697)),VLOOKUP(MONTH(H697),index!$D$2:$G$13,2,0),DAY(H697)),
IF(E697="quarterly",DATE(IF(MONTH(H697)&gt;=10,YEAR(H697)+1,YEAR(H697)),VLOOKUP(MONTH(H697),index!$D$2:$G$13,3,0),DAY(H697)),
IF(E697="halfyearly",DATE(IF(MONTH(H697)&gt;=7,YEAR(H697)+1,YEAR(H697)),VLOOKUP(MONTH(H697),index!$D$2:$G$13,4,0),DAY(H697)),
DATE(YEAR(H697)+1,MONTH(H697),DAY(H697)))))-H697))+H697)</f>
        <v/>
      </c>
      <c r="J697" s="9" t="str">
        <f t="shared" si="82"/>
        <v/>
      </c>
      <c r="K697" s="11" t="str">
        <f t="shared" si="83"/>
        <v/>
      </c>
      <c r="L697" s="11" t="str">
        <f t="shared" si="84"/>
        <v/>
      </c>
      <c r="M697" s="11" t="str">
        <f>IF(A697="","",VLOOKUP(E697,index!$A$1:$B$6,2,0)*K697*G697)</f>
        <v/>
      </c>
      <c r="N697" s="11" t="str">
        <f>IF(A697="","",-PMT(G697*VLOOKUP(E697,index!$A$1:$B$6,2,0),C697,F697,0,0))</f>
        <v/>
      </c>
      <c r="O697" s="11" t="str">
        <f t="shared" si="85"/>
        <v/>
      </c>
      <c r="P697" s="11" t="str">
        <f t="shared" si="80"/>
        <v/>
      </c>
    </row>
    <row r="698" spans="1:16" x14ac:dyDescent="0.25">
      <c r="A698" s="9" t="str">
        <f>IF(A697="","",IF(B697&lt;C697,A697,IF(A697=MAX('entry data'!$B$8:$B$507),"",A697+1)))</f>
        <v/>
      </c>
      <c r="B698" s="9" t="str">
        <f t="shared" si="81"/>
        <v/>
      </c>
      <c r="C698" s="9" t="str">
        <f>IF(ISERROR(VLOOKUP(A698,'entry data'!B:G,6,0)),"",VLOOKUP(A698,'entry data'!B:G,6,0))</f>
        <v/>
      </c>
      <c r="D698" s="9" t="str">
        <f>IF(ISERROR(VLOOKUP(A698,'entry data'!B:C,2,0)),"",VLOOKUP(A698,'entry data'!B:C,2,0))</f>
        <v/>
      </c>
      <c r="E698" s="9" t="str">
        <f>IF(ISERROR(VLOOKUP(A698,'entry data'!B:E,4,0)),"",VLOOKUP(A698,'entry data'!B:E,4,0))</f>
        <v/>
      </c>
      <c r="F698" s="11" t="str">
        <f>IF(A698="","",IF(ISERROR(VLOOKUP(A698,'entry data'!B:F,5,0)),"",VLOOKUP(A698,'entry data'!B:F,5,0)))</f>
        <v/>
      </c>
      <c r="G698" s="12" t="str">
        <f>IF(A698="","",IF(ISERROR(VLOOKUP(A698,'entry data'!B:I,8,0)),"",VLOOKUP(A698,'entry data'!B:I,7,0)))</f>
        <v/>
      </c>
      <c r="H698" s="13" t="str">
        <f>IF(A698="","",IF(B698=1,VLOOKUP(A698,'entry data'!B:D,3,0),I697))</f>
        <v/>
      </c>
      <c r="I698" s="14" t="str">
        <f>IF(A698="","",IF(E698="weekly",7,IF(E698="fortnightly",14,IF(E698="monthly",DATE(IF(MONTH(H698)=12,YEAR(H698)+1,YEAR(H698)),VLOOKUP(MONTH(H698),index!$D$2:$G$13,2,0),DAY(H698)),
IF(E698="quarterly",DATE(IF(MONTH(H698)&gt;=10,YEAR(H698)+1,YEAR(H698)),VLOOKUP(MONTH(H698),index!$D$2:$G$13,3,0),DAY(H698)),
IF(E698="halfyearly",DATE(IF(MONTH(H698)&gt;=7,YEAR(H698)+1,YEAR(H698)),VLOOKUP(MONTH(H698),index!$D$2:$G$13,4,0),DAY(H698)),
DATE(YEAR(H698)+1,MONTH(H698),DAY(H698)))))-H698))+H698)</f>
        <v/>
      </c>
      <c r="J698" s="9" t="str">
        <f t="shared" si="82"/>
        <v/>
      </c>
      <c r="K698" s="11" t="str">
        <f t="shared" si="83"/>
        <v/>
      </c>
      <c r="L698" s="11" t="str">
        <f t="shared" si="84"/>
        <v/>
      </c>
      <c r="M698" s="11" t="str">
        <f>IF(A698="","",VLOOKUP(E698,index!$A$1:$B$6,2,0)*K698*G698)</f>
        <v/>
      </c>
      <c r="N698" s="11" t="str">
        <f>IF(A698="","",-PMT(G698*VLOOKUP(E698,index!$A$1:$B$6,2,0),C698,F698,0,0))</f>
        <v/>
      </c>
      <c r="O698" s="11" t="str">
        <f t="shared" si="85"/>
        <v/>
      </c>
      <c r="P698" s="11" t="str">
        <f t="shared" si="80"/>
        <v/>
      </c>
    </row>
    <row r="699" spans="1:16" x14ac:dyDescent="0.25">
      <c r="A699" s="9" t="str">
        <f>IF(A698="","",IF(B698&lt;C698,A698,IF(A698=MAX('entry data'!$B$8:$B$507),"",A698+1)))</f>
        <v/>
      </c>
      <c r="B699" s="9" t="str">
        <f t="shared" si="81"/>
        <v/>
      </c>
      <c r="C699" s="9" t="str">
        <f>IF(ISERROR(VLOOKUP(A699,'entry data'!B:G,6,0)),"",VLOOKUP(A699,'entry data'!B:G,6,0))</f>
        <v/>
      </c>
      <c r="D699" s="9" t="str">
        <f>IF(ISERROR(VLOOKUP(A699,'entry data'!B:C,2,0)),"",VLOOKUP(A699,'entry data'!B:C,2,0))</f>
        <v/>
      </c>
      <c r="E699" s="9" t="str">
        <f>IF(ISERROR(VLOOKUP(A699,'entry data'!B:E,4,0)),"",VLOOKUP(A699,'entry data'!B:E,4,0))</f>
        <v/>
      </c>
      <c r="F699" s="11" t="str">
        <f>IF(A699="","",IF(ISERROR(VLOOKUP(A699,'entry data'!B:F,5,0)),"",VLOOKUP(A699,'entry data'!B:F,5,0)))</f>
        <v/>
      </c>
      <c r="G699" s="12" t="str">
        <f>IF(A699="","",IF(ISERROR(VLOOKUP(A699,'entry data'!B:I,8,0)),"",VLOOKUP(A699,'entry data'!B:I,7,0)))</f>
        <v/>
      </c>
      <c r="H699" s="13" t="str">
        <f>IF(A699="","",IF(B699=1,VLOOKUP(A699,'entry data'!B:D,3,0),I698))</f>
        <v/>
      </c>
      <c r="I699" s="14" t="str">
        <f>IF(A699="","",IF(E699="weekly",7,IF(E699="fortnightly",14,IF(E699="monthly",DATE(IF(MONTH(H699)=12,YEAR(H699)+1,YEAR(H699)),VLOOKUP(MONTH(H699),index!$D$2:$G$13,2,0),DAY(H699)),
IF(E699="quarterly",DATE(IF(MONTH(H699)&gt;=10,YEAR(H699)+1,YEAR(H699)),VLOOKUP(MONTH(H699),index!$D$2:$G$13,3,0),DAY(H699)),
IF(E699="halfyearly",DATE(IF(MONTH(H699)&gt;=7,YEAR(H699)+1,YEAR(H699)),VLOOKUP(MONTH(H699),index!$D$2:$G$13,4,0),DAY(H699)),
DATE(YEAR(H699)+1,MONTH(H699),DAY(H699)))))-H699))+H699)</f>
        <v/>
      </c>
      <c r="J699" s="9" t="str">
        <f t="shared" si="82"/>
        <v/>
      </c>
      <c r="K699" s="11" t="str">
        <f t="shared" si="83"/>
        <v/>
      </c>
      <c r="L699" s="11" t="str">
        <f t="shared" si="84"/>
        <v/>
      </c>
      <c r="M699" s="11" t="str">
        <f>IF(A699="","",VLOOKUP(E699,index!$A$1:$B$6,2,0)*K699*G699)</f>
        <v/>
      </c>
      <c r="N699" s="11" t="str">
        <f>IF(A699="","",-PMT(G699*VLOOKUP(E699,index!$A$1:$B$6,2,0),C699,F699,0,0))</f>
        <v/>
      </c>
      <c r="O699" s="11" t="str">
        <f t="shared" si="85"/>
        <v/>
      </c>
      <c r="P699" s="11" t="str">
        <f t="shared" si="80"/>
        <v/>
      </c>
    </row>
    <row r="700" spans="1:16" x14ac:dyDescent="0.25">
      <c r="A700" s="9" t="str">
        <f>IF(A699="","",IF(B699&lt;C699,A699,IF(A699=MAX('entry data'!$B$8:$B$507),"",A699+1)))</f>
        <v/>
      </c>
      <c r="B700" s="9" t="str">
        <f t="shared" si="81"/>
        <v/>
      </c>
      <c r="C700" s="9" t="str">
        <f>IF(ISERROR(VLOOKUP(A700,'entry data'!B:G,6,0)),"",VLOOKUP(A700,'entry data'!B:G,6,0))</f>
        <v/>
      </c>
      <c r="D700" s="9" t="str">
        <f>IF(ISERROR(VLOOKUP(A700,'entry data'!B:C,2,0)),"",VLOOKUP(A700,'entry data'!B:C,2,0))</f>
        <v/>
      </c>
      <c r="E700" s="9" t="str">
        <f>IF(ISERROR(VLOOKUP(A700,'entry data'!B:E,4,0)),"",VLOOKUP(A700,'entry data'!B:E,4,0))</f>
        <v/>
      </c>
      <c r="F700" s="11" t="str">
        <f>IF(A700="","",IF(ISERROR(VLOOKUP(A700,'entry data'!B:F,5,0)),"",VLOOKUP(A700,'entry data'!B:F,5,0)))</f>
        <v/>
      </c>
      <c r="G700" s="12" t="str">
        <f>IF(A700="","",IF(ISERROR(VLOOKUP(A700,'entry data'!B:I,8,0)),"",VLOOKUP(A700,'entry data'!B:I,7,0)))</f>
        <v/>
      </c>
      <c r="H700" s="13" t="str">
        <f>IF(A700="","",IF(B700=1,VLOOKUP(A700,'entry data'!B:D,3,0),I699))</f>
        <v/>
      </c>
      <c r="I700" s="14" t="str">
        <f>IF(A700="","",IF(E700="weekly",7,IF(E700="fortnightly",14,IF(E700="monthly",DATE(IF(MONTH(H700)=12,YEAR(H700)+1,YEAR(H700)),VLOOKUP(MONTH(H700),index!$D$2:$G$13,2,0),DAY(H700)),
IF(E700="quarterly",DATE(IF(MONTH(H700)&gt;=10,YEAR(H700)+1,YEAR(H700)),VLOOKUP(MONTH(H700),index!$D$2:$G$13,3,0),DAY(H700)),
IF(E700="halfyearly",DATE(IF(MONTH(H700)&gt;=7,YEAR(H700)+1,YEAR(H700)),VLOOKUP(MONTH(H700),index!$D$2:$G$13,4,0),DAY(H700)),
DATE(YEAR(H700)+1,MONTH(H700),DAY(H700)))))-H700))+H700)</f>
        <v/>
      </c>
      <c r="J700" s="9" t="str">
        <f t="shared" si="82"/>
        <v/>
      </c>
      <c r="K700" s="11" t="str">
        <f t="shared" si="83"/>
        <v/>
      </c>
      <c r="L700" s="11" t="str">
        <f t="shared" si="84"/>
        <v/>
      </c>
      <c r="M700" s="11" t="str">
        <f>IF(A700="","",VLOOKUP(E700,index!$A$1:$B$6,2,0)*K700*G700)</f>
        <v/>
      </c>
      <c r="N700" s="11" t="str">
        <f>IF(A700="","",-PMT(G700*VLOOKUP(E700,index!$A$1:$B$6,2,0),C700,F700,0,0))</f>
        <v/>
      </c>
      <c r="O700" s="11" t="str">
        <f t="shared" si="85"/>
        <v/>
      </c>
      <c r="P700" s="11" t="str">
        <f t="shared" si="80"/>
        <v/>
      </c>
    </row>
    <row r="701" spans="1:16" x14ac:dyDescent="0.25">
      <c r="A701" s="9" t="str">
        <f>IF(A700="","",IF(B700&lt;C700,A700,IF(A700=MAX('entry data'!$B$8:$B$507),"",A700+1)))</f>
        <v/>
      </c>
      <c r="B701" s="9" t="str">
        <f t="shared" si="81"/>
        <v/>
      </c>
      <c r="C701" s="9" t="str">
        <f>IF(ISERROR(VLOOKUP(A701,'entry data'!B:G,6,0)),"",VLOOKUP(A701,'entry data'!B:G,6,0))</f>
        <v/>
      </c>
      <c r="D701" s="9" t="str">
        <f>IF(ISERROR(VLOOKUP(A701,'entry data'!B:C,2,0)),"",VLOOKUP(A701,'entry data'!B:C,2,0))</f>
        <v/>
      </c>
      <c r="E701" s="9" t="str">
        <f>IF(ISERROR(VLOOKUP(A701,'entry data'!B:E,4,0)),"",VLOOKUP(A701,'entry data'!B:E,4,0))</f>
        <v/>
      </c>
      <c r="F701" s="11" t="str">
        <f>IF(A701="","",IF(ISERROR(VLOOKUP(A701,'entry data'!B:F,5,0)),"",VLOOKUP(A701,'entry data'!B:F,5,0)))</f>
        <v/>
      </c>
      <c r="G701" s="12" t="str">
        <f>IF(A701="","",IF(ISERROR(VLOOKUP(A701,'entry data'!B:I,8,0)),"",VLOOKUP(A701,'entry data'!B:I,7,0)))</f>
        <v/>
      </c>
      <c r="H701" s="13" t="str">
        <f>IF(A701="","",IF(B701=1,VLOOKUP(A701,'entry data'!B:D,3,0),I700))</f>
        <v/>
      </c>
      <c r="I701" s="14" t="str">
        <f>IF(A701="","",IF(E701="weekly",7,IF(E701="fortnightly",14,IF(E701="monthly",DATE(IF(MONTH(H701)=12,YEAR(H701)+1,YEAR(H701)),VLOOKUP(MONTH(H701),index!$D$2:$G$13,2,0),DAY(H701)),
IF(E701="quarterly",DATE(IF(MONTH(H701)&gt;=10,YEAR(H701)+1,YEAR(H701)),VLOOKUP(MONTH(H701),index!$D$2:$G$13,3,0),DAY(H701)),
IF(E701="halfyearly",DATE(IF(MONTH(H701)&gt;=7,YEAR(H701)+1,YEAR(H701)),VLOOKUP(MONTH(H701),index!$D$2:$G$13,4,0),DAY(H701)),
DATE(YEAR(H701)+1,MONTH(H701),DAY(H701)))))-H701))+H701)</f>
        <v/>
      </c>
      <c r="J701" s="9" t="str">
        <f t="shared" si="82"/>
        <v/>
      </c>
      <c r="K701" s="11" t="str">
        <f t="shared" si="83"/>
        <v/>
      </c>
      <c r="L701" s="11" t="str">
        <f t="shared" si="84"/>
        <v/>
      </c>
      <c r="M701" s="11" t="str">
        <f>IF(A701="","",VLOOKUP(E701,index!$A$1:$B$6,2,0)*K701*G701)</f>
        <v/>
      </c>
      <c r="N701" s="11" t="str">
        <f>IF(A701="","",-PMT(G701*VLOOKUP(E701,index!$A$1:$B$6,2,0),C701,F701,0,0))</f>
        <v/>
      </c>
      <c r="O701" s="11" t="str">
        <f t="shared" si="85"/>
        <v/>
      </c>
      <c r="P701" s="11" t="str">
        <f t="shared" si="80"/>
        <v/>
      </c>
    </row>
    <row r="702" spans="1:16" x14ac:dyDescent="0.25">
      <c r="A702" s="9" t="str">
        <f>IF(A701="","",IF(B701&lt;C701,A701,IF(A701=MAX('entry data'!$B$8:$B$507),"",A701+1)))</f>
        <v/>
      </c>
      <c r="B702" s="9" t="str">
        <f t="shared" si="81"/>
        <v/>
      </c>
      <c r="C702" s="9" t="str">
        <f>IF(ISERROR(VLOOKUP(A702,'entry data'!B:G,6,0)),"",VLOOKUP(A702,'entry data'!B:G,6,0))</f>
        <v/>
      </c>
      <c r="D702" s="9" t="str">
        <f>IF(ISERROR(VLOOKUP(A702,'entry data'!B:C,2,0)),"",VLOOKUP(A702,'entry data'!B:C,2,0))</f>
        <v/>
      </c>
      <c r="E702" s="9" t="str">
        <f>IF(ISERROR(VLOOKUP(A702,'entry data'!B:E,4,0)),"",VLOOKUP(A702,'entry data'!B:E,4,0))</f>
        <v/>
      </c>
      <c r="F702" s="11" t="str">
        <f>IF(A702="","",IF(ISERROR(VLOOKUP(A702,'entry data'!B:F,5,0)),"",VLOOKUP(A702,'entry data'!B:F,5,0)))</f>
        <v/>
      </c>
      <c r="G702" s="12" t="str">
        <f>IF(A702="","",IF(ISERROR(VLOOKUP(A702,'entry data'!B:I,8,0)),"",VLOOKUP(A702,'entry data'!B:I,7,0)))</f>
        <v/>
      </c>
      <c r="H702" s="13" t="str">
        <f>IF(A702="","",IF(B702=1,VLOOKUP(A702,'entry data'!B:D,3,0),I701))</f>
        <v/>
      </c>
      <c r="I702" s="14" t="str">
        <f>IF(A702="","",IF(E702="weekly",7,IF(E702="fortnightly",14,IF(E702="monthly",DATE(IF(MONTH(H702)=12,YEAR(H702)+1,YEAR(H702)),VLOOKUP(MONTH(H702),index!$D$2:$G$13,2,0),DAY(H702)),
IF(E702="quarterly",DATE(IF(MONTH(H702)&gt;=10,YEAR(H702)+1,YEAR(H702)),VLOOKUP(MONTH(H702),index!$D$2:$G$13,3,0),DAY(H702)),
IF(E702="halfyearly",DATE(IF(MONTH(H702)&gt;=7,YEAR(H702)+1,YEAR(H702)),VLOOKUP(MONTH(H702),index!$D$2:$G$13,4,0),DAY(H702)),
DATE(YEAR(H702)+1,MONTH(H702),DAY(H702)))))-H702))+H702)</f>
        <v/>
      </c>
      <c r="J702" s="9" t="str">
        <f t="shared" si="82"/>
        <v/>
      </c>
      <c r="K702" s="11" t="str">
        <f t="shared" si="83"/>
        <v/>
      </c>
      <c r="L702" s="11" t="str">
        <f t="shared" si="84"/>
        <v/>
      </c>
      <c r="M702" s="11" t="str">
        <f>IF(A702="","",VLOOKUP(E702,index!$A$1:$B$6,2,0)*K702*G702)</f>
        <v/>
      </c>
      <c r="N702" s="11" t="str">
        <f>IF(A702="","",-PMT(G702*VLOOKUP(E702,index!$A$1:$B$6,2,0),C702,F702,0,0))</f>
        <v/>
      </c>
      <c r="O702" s="11" t="str">
        <f t="shared" si="85"/>
        <v/>
      </c>
      <c r="P702" s="11" t="str">
        <f t="shared" si="80"/>
        <v/>
      </c>
    </row>
    <row r="703" spans="1:16" x14ac:dyDescent="0.25">
      <c r="A703" s="9" t="str">
        <f>IF(A702="","",IF(B702&lt;C702,A702,IF(A702=MAX('entry data'!$B$8:$B$507),"",A702+1)))</f>
        <v/>
      </c>
      <c r="B703" s="9" t="str">
        <f t="shared" si="81"/>
        <v/>
      </c>
      <c r="C703" s="9" t="str">
        <f>IF(ISERROR(VLOOKUP(A703,'entry data'!B:G,6,0)),"",VLOOKUP(A703,'entry data'!B:G,6,0))</f>
        <v/>
      </c>
      <c r="D703" s="9" t="str">
        <f>IF(ISERROR(VLOOKUP(A703,'entry data'!B:C,2,0)),"",VLOOKUP(A703,'entry data'!B:C,2,0))</f>
        <v/>
      </c>
      <c r="E703" s="9" t="str">
        <f>IF(ISERROR(VLOOKUP(A703,'entry data'!B:E,4,0)),"",VLOOKUP(A703,'entry data'!B:E,4,0))</f>
        <v/>
      </c>
      <c r="F703" s="11" t="str">
        <f>IF(A703="","",IF(ISERROR(VLOOKUP(A703,'entry data'!B:F,5,0)),"",VLOOKUP(A703,'entry data'!B:F,5,0)))</f>
        <v/>
      </c>
      <c r="G703" s="12" t="str">
        <f>IF(A703="","",IF(ISERROR(VLOOKUP(A703,'entry data'!B:I,8,0)),"",VLOOKUP(A703,'entry data'!B:I,7,0)))</f>
        <v/>
      </c>
      <c r="H703" s="13" t="str">
        <f>IF(A703="","",IF(B703=1,VLOOKUP(A703,'entry data'!B:D,3,0),I702))</f>
        <v/>
      </c>
      <c r="I703" s="14" t="str">
        <f>IF(A703="","",IF(E703="weekly",7,IF(E703="fortnightly",14,IF(E703="monthly",DATE(IF(MONTH(H703)=12,YEAR(H703)+1,YEAR(H703)),VLOOKUP(MONTH(H703),index!$D$2:$G$13,2,0),DAY(H703)),
IF(E703="quarterly",DATE(IF(MONTH(H703)&gt;=10,YEAR(H703)+1,YEAR(H703)),VLOOKUP(MONTH(H703),index!$D$2:$G$13,3,0),DAY(H703)),
IF(E703="halfyearly",DATE(IF(MONTH(H703)&gt;=7,YEAR(H703)+1,YEAR(H703)),VLOOKUP(MONTH(H703),index!$D$2:$G$13,4,0),DAY(H703)),
DATE(YEAR(H703)+1,MONTH(H703),DAY(H703)))))-H703))+H703)</f>
        <v/>
      </c>
      <c r="J703" s="9" t="str">
        <f t="shared" si="82"/>
        <v/>
      </c>
      <c r="K703" s="11" t="str">
        <f t="shared" si="83"/>
        <v/>
      </c>
      <c r="L703" s="11" t="str">
        <f t="shared" si="84"/>
        <v/>
      </c>
      <c r="M703" s="11" t="str">
        <f>IF(A703="","",VLOOKUP(E703,index!$A$1:$B$6,2,0)*K703*G703)</f>
        <v/>
      </c>
      <c r="N703" s="11" t="str">
        <f>IF(A703="","",-PMT(G703*VLOOKUP(E703,index!$A$1:$B$6,2,0),C703,F703,0,0))</f>
        <v/>
      </c>
      <c r="O703" s="11" t="str">
        <f t="shared" si="85"/>
        <v/>
      </c>
      <c r="P703" s="11" t="str">
        <f t="shared" si="80"/>
        <v/>
      </c>
    </row>
    <row r="704" spans="1:16" x14ac:dyDescent="0.25">
      <c r="A704" s="9" t="str">
        <f>IF(A703="","",IF(B703&lt;C703,A703,IF(A703=MAX('entry data'!$B$8:$B$507),"",A703+1)))</f>
        <v/>
      </c>
      <c r="B704" s="9" t="str">
        <f t="shared" si="81"/>
        <v/>
      </c>
      <c r="C704" s="9" t="str">
        <f>IF(ISERROR(VLOOKUP(A704,'entry data'!B:G,6,0)),"",VLOOKUP(A704,'entry data'!B:G,6,0))</f>
        <v/>
      </c>
      <c r="D704" s="9" t="str">
        <f>IF(ISERROR(VLOOKUP(A704,'entry data'!B:C,2,0)),"",VLOOKUP(A704,'entry data'!B:C,2,0))</f>
        <v/>
      </c>
      <c r="E704" s="9" t="str">
        <f>IF(ISERROR(VLOOKUP(A704,'entry data'!B:E,4,0)),"",VLOOKUP(A704,'entry data'!B:E,4,0))</f>
        <v/>
      </c>
      <c r="F704" s="11" t="str">
        <f>IF(A704="","",IF(ISERROR(VLOOKUP(A704,'entry data'!B:F,5,0)),"",VLOOKUP(A704,'entry data'!B:F,5,0)))</f>
        <v/>
      </c>
      <c r="G704" s="12" t="str">
        <f>IF(A704="","",IF(ISERROR(VLOOKUP(A704,'entry data'!B:I,8,0)),"",VLOOKUP(A704,'entry data'!B:I,7,0)))</f>
        <v/>
      </c>
      <c r="H704" s="13" t="str">
        <f>IF(A704="","",IF(B704=1,VLOOKUP(A704,'entry data'!B:D,3,0),I703))</f>
        <v/>
      </c>
      <c r="I704" s="14" t="str">
        <f>IF(A704="","",IF(E704="weekly",7,IF(E704="fortnightly",14,IF(E704="monthly",DATE(IF(MONTH(H704)=12,YEAR(H704)+1,YEAR(H704)),VLOOKUP(MONTH(H704),index!$D$2:$G$13,2,0),DAY(H704)),
IF(E704="quarterly",DATE(IF(MONTH(H704)&gt;=10,YEAR(H704)+1,YEAR(H704)),VLOOKUP(MONTH(H704),index!$D$2:$G$13,3,0),DAY(H704)),
IF(E704="halfyearly",DATE(IF(MONTH(H704)&gt;=7,YEAR(H704)+1,YEAR(H704)),VLOOKUP(MONTH(H704),index!$D$2:$G$13,4,0),DAY(H704)),
DATE(YEAR(H704)+1,MONTH(H704),DAY(H704)))))-H704))+H704)</f>
        <v/>
      </c>
      <c r="J704" s="9" t="str">
        <f t="shared" si="82"/>
        <v/>
      </c>
      <c r="K704" s="11" t="str">
        <f t="shared" si="83"/>
        <v/>
      </c>
      <c r="L704" s="11" t="str">
        <f t="shared" si="84"/>
        <v/>
      </c>
      <c r="M704" s="11" t="str">
        <f>IF(A704="","",VLOOKUP(E704,index!$A$1:$B$6,2,0)*K704*G704)</f>
        <v/>
      </c>
      <c r="N704" s="11" t="str">
        <f>IF(A704="","",-PMT(G704*VLOOKUP(E704,index!$A$1:$B$6,2,0),C704,F704,0,0))</f>
        <v/>
      </c>
      <c r="O704" s="11" t="str">
        <f t="shared" si="85"/>
        <v/>
      </c>
      <c r="P704" s="11" t="str">
        <f t="shared" si="80"/>
        <v/>
      </c>
    </row>
    <row r="705" spans="1:16" x14ac:dyDescent="0.25">
      <c r="A705" s="9" t="str">
        <f>IF(A704="","",IF(B704&lt;C704,A704,IF(A704=MAX('entry data'!$B$8:$B$507),"",A704+1)))</f>
        <v/>
      </c>
      <c r="B705" s="9" t="str">
        <f t="shared" si="81"/>
        <v/>
      </c>
      <c r="C705" s="9" t="str">
        <f>IF(ISERROR(VLOOKUP(A705,'entry data'!B:G,6,0)),"",VLOOKUP(A705,'entry data'!B:G,6,0))</f>
        <v/>
      </c>
      <c r="D705" s="9" t="str">
        <f>IF(ISERROR(VLOOKUP(A705,'entry data'!B:C,2,0)),"",VLOOKUP(A705,'entry data'!B:C,2,0))</f>
        <v/>
      </c>
      <c r="E705" s="9" t="str">
        <f>IF(ISERROR(VLOOKUP(A705,'entry data'!B:E,4,0)),"",VLOOKUP(A705,'entry data'!B:E,4,0))</f>
        <v/>
      </c>
      <c r="F705" s="11" t="str">
        <f>IF(A705="","",IF(ISERROR(VLOOKUP(A705,'entry data'!B:F,5,0)),"",VLOOKUP(A705,'entry data'!B:F,5,0)))</f>
        <v/>
      </c>
      <c r="G705" s="12" t="str">
        <f>IF(A705="","",IF(ISERROR(VLOOKUP(A705,'entry data'!B:I,8,0)),"",VLOOKUP(A705,'entry data'!B:I,7,0)))</f>
        <v/>
      </c>
      <c r="H705" s="13" t="str">
        <f>IF(A705="","",IF(B705=1,VLOOKUP(A705,'entry data'!B:D,3,0),I704))</f>
        <v/>
      </c>
      <c r="I705" s="14" t="str">
        <f>IF(A705="","",IF(E705="weekly",7,IF(E705="fortnightly",14,IF(E705="monthly",DATE(IF(MONTH(H705)=12,YEAR(H705)+1,YEAR(H705)),VLOOKUP(MONTH(H705),index!$D$2:$G$13,2,0),DAY(H705)),
IF(E705="quarterly",DATE(IF(MONTH(H705)&gt;=10,YEAR(H705)+1,YEAR(H705)),VLOOKUP(MONTH(H705),index!$D$2:$G$13,3,0),DAY(H705)),
IF(E705="halfyearly",DATE(IF(MONTH(H705)&gt;=7,YEAR(H705)+1,YEAR(H705)),VLOOKUP(MONTH(H705),index!$D$2:$G$13,4,0),DAY(H705)),
DATE(YEAR(H705)+1,MONTH(H705),DAY(H705)))))-H705))+H705)</f>
        <v/>
      </c>
      <c r="J705" s="9" t="str">
        <f t="shared" si="82"/>
        <v/>
      </c>
      <c r="K705" s="11" t="str">
        <f t="shared" si="83"/>
        <v/>
      </c>
      <c r="L705" s="11" t="str">
        <f t="shared" si="84"/>
        <v/>
      </c>
      <c r="M705" s="11" t="str">
        <f>IF(A705="","",VLOOKUP(E705,index!$A$1:$B$6,2,0)*K705*G705)</f>
        <v/>
      </c>
      <c r="N705" s="11" t="str">
        <f>IF(A705="","",-PMT(G705*VLOOKUP(E705,index!$A$1:$B$6,2,0),C705,F705,0,0))</f>
        <v/>
      </c>
      <c r="O705" s="11" t="str">
        <f t="shared" si="85"/>
        <v/>
      </c>
      <c r="P705" s="11" t="str">
        <f t="shared" si="80"/>
        <v/>
      </c>
    </row>
    <row r="706" spans="1:16" x14ac:dyDescent="0.25">
      <c r="A706" s="9" t="str">
        <f>IF(A705="","",IF(B705&lt;C705,A705,IF(A705=MAX('entry data'!$B$8:$B$507),"",A705+1)))</f>
        <v/>
      </c>
      <c r="B706" s="9" t="str">
        <f t="shared" si="81"/>
        <v/>
      </c>
      <c r="C706" s="9" t="str">
        <f>IF(ISERROR(VLOOKUP(A706,'entry data'!B:G,6,0)),"",VLOOKUP(A706,'entry data'!B:G,6,0))</f>
        <v/>
      </c>
      <c r="D706" s="9" t="str">
        <f>IF(ISERROR(VLOOKUP(A706,'entry data'!B:C,2,0)),"",VLOOKUP(A706,'entry data'!B:C,2,0))</f>
        <v/>
      </c>
      <c r="E706" s="9" t="str">
        <f>IF(ISERROR(VLOOKUP(A706,'entry data'!B:E,4,0)),"",VLOOKUP(A706,'entry data'!B:E,4,0))</f>
        <v/>
      </c>
      <c r="F706" s="11" t="str">
        <f>IF(A706="","",IF(ISERROR(VLOOKUP(A706,'entry data'!B:F,5,0)),"",VLOOKUP(A706,'entry data'!B:F,5,0)))</f>
        <v/>
      </c>
      <c r="G706" s="12" t="str">
        <f>IF(A706="","",IF(ISERROR(VLOOKUP(A706,'entry data'!B:I,8,0)),"",VLOOKUP(A706,'entry data'!B:I,7,0)))</f>
        <v/>
      </c>
      <c r="H706" s="13" t="str">
        <f>IF(A706="","",IF(B706=1,VLOOKUP(A706,'entry data'!B:D,3,0),I705))</f>
        <v/>
      </c>
      <c r="I706" s="14" t="str">
        <f>IF(A706="","",IF(E706="weekly",7,IF(E706="fortnightly",14,IF(E706="monthly",DATE(IF(MONTH(H706)=12,YEAR(H706)+1,YEAR(H706)),VLOOKUP(MONTH(H706),index!$D$2:$G$13,2,0),DAY(H706)),
IF(E706="quarterly",DATE(IF(MONTH(H706)&gt;=10,YEAR(H706)+1,YEAR(H706)),VLOOKUP(MONTH(H706),index!$D$2:$G$13,3,0),DAY(H706)),
IF(E706="halfyearly",DATE(IF(MONTH(H706)&gt;=7,YEAR(H706)+1,YEAR(H706)),VLOOKUP(MONTH(H706),index!$D$2:$G$13,4,0),DAY(H706)),
DATE(YEAR(H706)+1,MONTH(H706),DAY(H706)))))-H706))+H706)</f>
        <v/>
      </c>
      <c r="J706" s="9" t="str">
        <f t="shared" si="82"/>
        <v/>
      </c>
      <c r="K706" s="11" t="str">
        <f t="shared" si="83"/>
        <v/>
      </c>
      <c r="L706" s="11" t="str">
        <f t="shared" si="84"/>
        <v/>
      </c>
      <c r="M706" s="11" t="str">
        <f>IF(A706="","",VLOOKUP(E706,index!$A$1:$B$6,2,0)*K706*G706)</f>
        <v/>
      </c>
      <c r="N706" s="11" t="str">
        <f>IF(A706="","",-PMT(G706*VLOOKUP(E706,index!$A$1:$B$6,2,0),C706,F706,0,0))</f>
        <v/>
      </c>
      <c r="O706" s="11" t="str">
        <f t="shared" si="85"/>
        <v/>
      </c>
      <c r="P706" s="11" t="str">
        <f t="shared" si="80"/>
        <v/>
      </c>
    </row>
    <row r="707" spans="1:16" x14ac:dyDescent="0.25">
      <c r="A707" s="9" t="str">
        <f>IF(A706="","",IF(B706&lt;C706,A706,IF(A706=MAX('entry data'!$B$8:$B$507),"",A706+1)))</f>
        <v/>
      </c>
      <c r="B707" s="9" t="str">
        <f t="shared" si="81"/>
        <v/>
      </c>
      <c r="C707" s="9" t="str">
        <f>IF(ISERROR(VLOOKUP(A707,'entry data'!B:G,6,0)),"",VLOOKUP(A707,'entry data'!B:G,6,0))</f>
        <v/>
      </c>
      <c r="D707" s="9" t="str">
        <f>IF(ISERROR(VLOOKUP(A707,'entry data'!B:C,2,0)),"",VLOOKUP(A707,'entry data'!B:C,2,0))</f>
        <v/>
      </c>
      <c r="E707" s="9" t="str">
        <f>IF(ISERROR(VLOOKUP(A707,'entry data'!B:E,4,0)),"",VLOOKUP(A707,'entry data'!B:E,4,0))</f>
        <v/>
      </c>
      <c r="F707" s="11" t="str">
        <f>IF(A707="","",IF(ISERROR(VLOOKUP(A707,'entry data'!B:F,5,0)),"",VLOOKUP(A707,'entry data'!B:F,5,0)))</f>
        <v/>
      </c>
      <c r="G707" s="12" t="str">
        <f>IF(A707="","",IF(ISERROR(VLOOKUP(A707,'entry data'!B:I,8,0)),"",VLOOKUP(A707,'entry data'!B:I,7,0)))</f>
        <v/>
      </c>
      <c r="H707" s="13" t="str">
        <f>IF(A707="","",IF(B707=1,VLOOKUP(A707,'entry data'!B:D,3,0),I706))</f>
        <v/>
      </c>
      <c r="I707" s="14" t="str">
        <f>IF(A707="","",IF(E707="weekly",7,IF(E707="fortnightly",14,IF(E707="monthly",DATE(IF(MONTH(H707)=12,YEAR(H707)+1,YEAR(H707)),VLOOKUP(MONTH(H707),index!$D$2:$G$13,2,0),DAY(H707)),
IF(E707="quarterly",DATE(IF(MONTH(H707)&gt;=10,YEAR(H707)+1,YEAR(H707)),VLOOKUP(MONTH(H707),index!$D$2:$G$13,3,0),DAY(H707)),
IF(E707="halfyearly",DATE(IF(MONTH(H707)&gt;=7,YEAR(H707)+1,YEAR(H707)),VLOOKUP(MONTH(H707),index!$D$2:$G$13,4,0),DAY(H707)),
DATE(YEAR(H707)+1,MONTH(H707),DAY(H707)))))-H707))+H707)</f>
        <v/>
      </c>
      <c r="J707" s="9" t="str">
        <f t="shared" si="82"/>
        <v/>
      </c>
      <c r="K707" s="11" t="str">
        <f t="shared" si="83"/>
        <v/>
      </c>
      <c r="L707" s="11" t="str">
        <f t="shared" si="84"/>
        <v/>
      </c>
      <c r="M707" s="11" t="str">
        <f>IF(A707="","",VLOOKUP(E707,index!$A$1:$B$6,2,0)*K707*G707)</f>
        <v/>
      </c>
      <c r="N707" s="11" t="str">
        <f>IF(A707="","",-PMT(G707*VLOOKUP(E707,index!$A$1:$B$6,2,0),C707,F707,0,0))</f>
        <v/>
      </c>
      <c r="O707" s="11" t="str">
        <f t="shared" si="85"/>
        <v/>
      </c>
      <c r="P707" s="11" t="str">
        <f t="shared" ref="P707:P770" si="86">IF(A707="","",IF(J707&lt;&gt;J708,O707,0))</f>
        <v/>
      </c>
    </row>
    <row r="708" spans="1:16" x14ac:dyDescent="0.25">
      <c r="A708" s="9" t="str">
        <f>IF(A707="","",IF(B707&lt;C707,A707,IF(A707=MAX('entry data'!$B$8:$B$507),"",A707+1)))</f>
        <v/>
      </c>
      <c r="B708" s="9" t="str">
        <f t="shared" si="81"/>
        <v/>
      </c>
      <c r="C708" s="9" t="str">
        <f>IF(ISERROR(VLOOKUP(A708,'entry data'!B:G,6,0)),"",VLOOKUP(A708,'entry data'!B:G,6,0))</f>
        <v/>
      </c>
      <c r="D708" s="9" t="str">
        <f>IF(ISERROR(VLOOKUP(A708,'entry data'!B:C,2,0)),"",VLOOKUP(A708,'entry data'!B:C,2,0))</f>
        <v/>
      </c>
      <c r="E708" s="9" t="str">
        <f>IF(ISERROR(VLOOKUP(A708,'entry data'!B:E,4,0)),"",VLOOKUP(A708,'entry data'!B:E,4,0))</f>
        <v/>
      </c>
      <c r="F708" s="11" t="str">
        <f>IF(A708="","",IF(ISERROR(VLOOKUP(A708,'entry data'!B:F,5,0)),"",VLOOKUP(A708,'entry data'!B:F,5,0)))</f>
        <v/>
      </c>
      <c r="G708" s="12" t="str">
        <f>IF(A708="","",IF(ISERROR(VLOOKUP(A708,'entry data'!B:I,8,0)),"",VLOOKUP(A708,'entry data'!B:I,7,0)))</f>
        <v/>
      </c>
      <c r="H708" s="13" t="str">
        <f>IF(A708="","",IF(B708=1,VLOOKUP(A708,'entry data'!B:D,3,0),I707))</f>
        <v/>
      </c>
      <c r="I708" s="14" t="str">
        <f>IF(A708="","",IF(E708="weekly",7,IF(E708="fortnightly",14,IF(E708="monthly",DATE(IF(MONTH(H708)=12,YEAR(H708)+1,YEAR(H708)),VLOOKUP(MONTH(H708),index!$D$2:$G$13,2,0),DAY(H708)),
IF(E708="quarterly",DATE(IF(MONTH(H708)&gt;=10,YEAR(H708)+1,YEAR(H708)),VLOOKUP(MONTH(H708),index!$D$2:$G$13,3,0),DAY(H708)),
IF(E708="halfyearly",DATE(IF(MONTH(H708)&gt;=7,YEAR(H708)+1,YEAR(H708)),VLOOKUP(MONTH(H708),index!$D$2:$G$13,4,0),DAY(H708)),
DATE(YEAR(H708)+1,MONTH(H708),DAY(H708)))))-H708))+H708)</f>
        <v/>
      </c>
      <c r="J708" s="9" t="str">
        <f t="shared" si="82"/>
        <v/>
      </c>
      <c r="K708" s="11" t="str">
        <f t="shared" si="83"/>
        <v/>
      </c>
      <c r="L708" s="11" t="str">
        <f t="shared" si="84"/>
        <v/>
      </c>
      <c r="M708" s="11" t="str">
        <f>IF(A708="","",VLOOKUP(E708,index!$A$1:$B$6,2,0)*K708*G708)</f>
        <v/>
      </c>
      <c r="N708" s="11" t="str">
        <f>IF(A708="","",-PMT(G708*VLOOKUP(E708,index!$A$1:$B$6,2,0),C708,F708,0,0))</f>
        <v/>
      </c>
      <c r="O708" s="11" t="str">
        <f t="shared" si="85"/>
        <v/>
      </c>
      <c r="P708" s="11" t="str">
        <f t="shared" si="86"/>
        <v/>
      </c>
    </row>
    <row r="709" spans="1:16" x14ac:dyDescent="0.25">
      <c r="A709" s="9" t="str">
        <f>IF(A708="","",IF(B708&lt;C708,A708,IF(A708=MAX('entry data'!$B$8:$B$507),"",A708+1)))</f>
        <v/>
      </c>
      <c r="B709" s="9" t="str">
        <f t="shared" si="81"/>
        <v/>
      </c>
      <c r="C709" s="9" t="str">
        <f>IF(ISERROR(VLOOKUP(A709,'entry data'!B:G,6,0)),"",VLOOKUP(A709,'entry data'!B:G,6,0))</f>
        <v/>
      </c>
      <c r="D709" s="9" t="str">
        <f>IF(ISERROR(VLOOKUP(A709,'entry data'!B:C,2,0)),"",VLOOKUP(A709,'entry data'!B:C,2,0))</f>
        <v/>
      </c>
      <c r="E709" s="9" t="str">
        <f>IF(ISERROR(VLOOKUP(A709,'entry data'!B:E,4,0)),"",VLOOKUP(A709,'entry data'!B:E,4,0))</f>
        <v/>
      </c>
      <c r="F709" s="11" t="str">
        <f>IF(A709="","",IF(ISERROR(VLOOKUP(A709,'entry data'!B:F,5,0)),"",VLOOKUP(A709,'entry data'!B:F,5,0)))</f>
        <v/>
      </c>
      <c r="G709" s="12" t="str">
        <f>IF(A709="","",IF(ISERROR(VLOOKUP(A709,'entry data'!B:I,8,0)),"",VLOOKUP(A709,'entry data'!B:I,7,0)))</f>
        <v/>
      </c>
      <c r="H709" s="13" t="str">
        <f>IF(A709="","",IF(B709=1,VLOOKUP(A709,'entry data'!B:D,3,0),I708))</f>
        <v/>
      </c>
      <c r="I709" s="14" t="str">
        <f>IF(A709="","",IF(E709="weekly",7,IF(E709="fortnightly",14,IF(E709="monthly",DATE(IF(MONTH(H709)=12,YEAR(H709)+1,YEAR(H709)),VLOOKUP(MONTH(H709),index!$D$2:$G$13,2,0),DAY(H709)),
IF(E709="quarterly",DATE(IF(MONTH(H709)&gt;=10,YEAR(H709)+1,YEAR(H709)),VLOOKUP(MONTH(H709),index!$D$2:$G$13,3,0),DAY(H709)),
IF(E709="halfyearly",DATE(IF(MONTH(H709)&gt;=7,YEAR(H709)+1,YEAR(H709)),VLOOKUP(MONTH(H709),index!$D$2:$G$13,4,0),DAY(H709)),
DATE(YEAR(H709)+1,MONTH(H709),DAY(H709)))))-H709))+H709)</f>
        <v/>
      </c>
      <c r="J709" s="9" t="str">
        <f t="shared" si="82"/>
        <v/>
      </c>
      <c r="K709" s="11" t="str">
        <f t="shared" si="83"/>
        <v/>
      </c>
      <c r="L709" s="11" t="str">
        <f t="shared" si="84"/>
        <v/>
      </c>
      <c r="M709" s="11" t="str">
        <f>IF(A709="","",VLOOKUP(E709,index!$A$1:$B$6,2,0)*K709*G709)</f>
        <v/>
      </c>
      <c r="N709" s="11" t="str">
        <f>IF(A709="","",-PMT(G709*VLOOKUP(E709,index!$A$1:$B$6,2,0),C709,F709,0,0))</f>
        <v/>
      </c>
      <c r="O709" s="11" t="str">
        <f t="shared" si="85"/>
        <v/>
      </c>
      <c r="P709" s="11" t="str">
        <f t="shared" si="86"/>
        <v/>
      </c>
    </row>
    <row r="710" spans="1:16" x14ac:dyDescent="0.25">
      <c r="A710" s="9" t="str">
        <f>IF(A709="","",IF(B709&lt;C709,A709,IF(A709=MAX('entry data'!$B$8:$B$507),"",A709+1)))</f>
        <v/>
      </c>
      <c r="B710" s="9" t="str">
        <f t="shared" si="81"/>
        <v/>
      </c>
      <c r="C710" s="9" t="str">
        <f>IF(ISERROR(VLOOKUP(A710,'entry data'!B:G,6,0)),"",VLOOKUP(A710,'entry data'!B:G,6,0))</f>
        <v/>
      </c>
      <c r="D710" s="9" t="str">
        <f>IF(ISERROR(VLOOKUP(A710,'entry data'!B:C,2,0)),"",VLOOKUP(A710,'entry data'!B:C,2,0))</f>
        <v/>
      </c>
      <c r="E710" s="9" t="str">
        <f>IF(ISERROR(VLOOKUP(A710,'entry data'!B:E,4,0)),"",VLOOKUP(A710,'entry data'!B:E,4,0))</f>
        <v/>
      </c>
      <c r="F710" s="11" t="str">
        <f>IF(A710="","",IF(ISERROR(VLOOKUP(A710,'entry data'!B:F,5,0)),"",VLOOKUP(A710,'entry data'!B:F,5,0)))</f>
        <v/>
      </c>
      <c r="G710" s="12" t="str">
        <f>IF(A710="","",IF(ISERROR(VLOOKUP(A710,'entry data'!B:I,8,0)),"",VLOOKUP(A710,'entry data'!B:I,7,0)))</f>
        <v/>
      </c>
      <c r="H710" s="13" t="str">
        <f>IF(A710="","",IF(B710=1,VLOOKUP(A710,'entry data'!B:D,3,0),I709))</f>
        <v/>
      </c>
      <c r="I710" s="14" t="str">
        <f>IF(A710="","",IF(E710="weekly",7,IF(E710="fortnightly",14,IF(E710="monthly",DATE(IF(MONTH(H710)=12,YEAR(H710)+1,YEAR(H710)),VLOOKUP(MONTH(H710),index!$D$2:$G$13,2,0),DAY(H710)),
IF(E710="quarterly",DATE(IF(MONTH(H710)&gt;=10,YEAR(H710)+1,YEAR(H710)),VLOOKUP(MONTH(H710),index!$D$2:$G$13,3,0),DAY(H710)),
IF(E710="halfyearly",DATE(IF(MONTH(H710)&gt;=7,YEAR(H710)+1,YEAR(H710)),VLOOKUP(MONTH(H710),index!$D$2:$G$13,4,0),DAY(H710)),
DATE(YEAR(H710)+1,MONTH(H710),DAY(H710)))))-H710))+H710)</f>
        <v/>
      </c>
      <c r="J710" s="9" t="str">
        <f t="shared" si="82"/>
        <v/>
      </c>
      <c r="K710" s="11" t="str">
        <f t="shared" si="83"/>
        <v/>
      </c>
      <c r="L710" s="11" t="str">
        <f t="shared" si="84"/>
        <v/>
      </c>
      <c r="M710" s="11" t="str">
        <f>IF(A710="","",VLOOKUP(E710,index!$A$1:$B$6,2,0)*K710*G710)</f>
        <v/>
      </c>
      <c r="N710" s="11" t="str">
        <f>IF(A710="","",-PMT(G710*VLOOKUP(E710,index!$A$1:$B$6,2,0),C710,F710,0,0))</f>
        <v/>
      </c>
      <c r="O710" s="11" t="str">
        <f t="shared" si="85"/>
        <v/>
      </c>
      <c r="P710" s="11" t="str">
        <f t="shared" si="86"/>
        <v/>
      </c>
    </row>
    <row r="711" spans="1:16" x14ac:dyDescent="0.25">
      <c r="A711" s="9" t="str">
        <f>IF(A710="","",IF(B710&lt;C710,A710,IF(A710=MAX('entry data'!$B$8:$B$507),"",A710+1)))</f>
        <v/>
      </c>
      <c r="B711" s="9" t="str">
        <f t="shared" si="81"/>
        <v/>
      </c>
      <c r="C711" s="9" t="str">
        <f>IF(ISERROR(VLOOKUP(A711,'entry data'!B:G,6,0)),"",VLOOKUP(A711,'entry data'!B:G,6,0))</f>
        <v/>
      </c>
      <c r="D711" s="9" t="str">
        <f>IF(ISERROR(VLOOKUP(A711,'entry data'!B:C,2,0)),"",VLOOKUP(A711,'entry data'!B:C,2,0))</f>
        <v/>
      </c>
      <c r="E711" s="9" t="str">
        <f>IF(ISERROR(VLOOKUP(A711,'entry data'!B:E,4,0)),"",VLOOKUP(A711,'entry data'!B:E,4,0))</f>
        <v/>
      </c>
      <c r="F711" s="11" t="str">
        <f>IF(A711="","",IF(ISERROR(VLOOKUP(A711,'entry data'!B:F,5,0)),"",VLOOKUP(A711,'entry data'!B:F,5,0)))</f>
        <v/>
      </c>
      <c r="G711" s="12" t="str">
        <f>IF(A711="","",IF(ISERROR(VLOOKUP(A711,'entry data'!B:I,8,0)),"",VLOOKUP(A711,'entry data'!B:I,7,0)))</f>
        <v/>
      </c>
      <c r="H711" s="13" t="str">
        <f>IF(A711="","",IF(B711=1,VLOOKUP(A711,'entry data'!B:D,3,0),I710))</f>
        <v/>
      </c>
      <c r="I711" s="14" t="str">
        <f>IF(A711="","",IF(E711="weekly",7,IF(E711="fortnightly",14,IF(E711="monthly",DATE(IF(MONTH(H711)=12,YEAR(H711)+1,YEAR(H711)),VLOOKUP(MONTH(H711),index!$D$2:$G$13,2,0),DAY(H711)),
IF(E711="quarterly",DATE(IF(MONTH(H711)&gt;=10,YEAR(H711)+1,YEAR(H711)),VLOOKUP(MONTH(H711),index!$D$2:$G$13,3,0),DAY(H711)),
IF(E711="halfyearly",DATE(IF(MONTH(H711)&gt;=7,YEAR(H711)+1,YEAR(H711)),VLOOKUP(MONTH(H711),index!$D$2:$G$13,4,0),DAY(H711)),
DATE(YEAR(H711)+1,MONTH(H711),DAY(H711)))))-H711))+H711)</f>
        <v/>
      </c>
      <c r="J711" s="9" t="str">
        <f t="shared" si="82"/>
        <v/>
      </c>
      <c r="K711" s="11" t="str">
        <f t="shared" si="83"/>
        <v/>
      </c>
      <c r="L711" s="11" t="str">
        <f t="shared" si="84"/>
        <v/>
      </c>
      <c r="M711" s="11" t="str">
        <f>IF(A711="","",VLOOKUP(E711,index!$A$1:$B$6,2,0)*K711*G711)</f>
        <v/>
      </c>
      <c r="N711" s="11" t="str">
        <f>IF(A711="","",-PMT(G711*VLOOKUP(E711,index!$A$1:$B$6,2,0),C711,F711,0,0))</f>
        <v/>
      </c>
      <c r="O711" s="11" t="str">
        <f t="shared" si="85"/>
        <v/>
      </c>
      <c r="P711" s="11" t="str">
        <f t="shared" si="86"/>
        <v/>
      </c>
    </row>
    <row r="712" spans="1:16" x14ac:dyDescent="0.25">
      <c r="A712" s="9" t="str">
        <f>IF(A711="","",IF(B711&lt;C711,A711,IF(A711=MAX('entry data'!$B$8:$B$507),"",A711+1)))</f>
        <v/>
      </c>
      <c r="B712" s="9" t="str">
        <f t="shared" si="81"/>
        <v/>
      </c>
      <c r="C712" s="9" t="str">
        <f>IF(ISERROR(VLOOKUP(A712,'entry data'!B:G,6,0)),"",VLOOKUP(A712,'entry data'!B:G,6,0))</f>
        <v/>
      </c>
      <c r="D712" s="9" t="str">
        <f>IF(ISERROR(VLOOKUP(A712,'entry data'!B:C,2,0)),"",VLOOKUP(A712,'entry data'!B:C,2,0))</f>
        <v/>
      </c>
      <c r="E712" s="9" t="str">
        <f>IF(ISERROR(VLOOKUP(A712,'entry data'!B:E,4,0)),"",VLOOKUP(A712,'entry data'!B:E,4,0))</f>
        <v/>
      </c>
      <c r="F712" s="11" t="str">
        <f>IF(A712="","",IF(ISERROR(VLOOKUP(A712,'entry data'!B:F,5,0)),"",VLOOKUP(A712,'entry data'!B:F,5,0)))</f>
        <v/>
      </c>
      <c r="G712" s="12" t="str">
        <f>IF(A712="","",IF(ISERROR(VLOOKUP(A712,'entry data'!B:I,8,0)),"",VLOOKUP(A712,'entry data'!B:I,7,0)))</f>
        <v/>
      </c>
      <c r="H712" s="13" t="str">
        <f>IF(A712="","",IF(B712=1,VLOOKUP(A712,'entry data'!B:D,3,0),I711))</f>
        <v/>
      </c>
      <c r="I712" s="14" t="str">
        <f>IF(A712="","",IF(E712="weekly",7,IF(E712="fortnightly",14,IF(E712="monthly",DATE(IF(MONTH(H712)=12,YEAR(H712)+1,YEAR(H712)),VLOOKUP(MONTH(H712),index!$D$2:$G$13,2,0),DAY(H712)),
IF(E712="quarterly",DATE(IF(MONTH(H712)&gt;=10,YEAR(H712)+1,YEAR(H712)),VLOOKUP(MONTH(H712),index!$D$2:$G$13,3,0),DAY(H712)),
IF(E712="halfyearly",DATE(IF(MONTH(H712)&gt;=7,YEAR(H712)+1,YEAR(H712)),VLOOKUP(MONTH(H712),index!$D$2:$G$13,4,0),DAY(H712)),
DATE(YEAR(H712)+1,MONTH(H712),DAY(H712)))))-H712))+H712)</f>
        <v/>
      </c>
      <c r="J712" s="9" t="str">
        <f t="shared" si="82"/>
        <v/>
      </c>
      <c r="K712" s="11" t="str">
        <f t="shared" si="83"/>
        <v/>
      </c>
      <c r="L712" s="11" t="str">
        <f t="shared" si="84"/>
        <v/>
      </c>
      <c r="M712" s="11" t="str">
        <f>IF(A712="","",VLOOKUP(E712,index!$A$1:$B$6,2,0)*K712*G712)</f>
        <v/>
      </c>
      <c r="N712" s="11" t="str">
        <f>IF(A712="","",-PMT(G712*VLOOKUP(E712,index!$A$1:$B$6,2,0),C712,F712,0,0))</f>
        <v/>
      </c>
      <c r="O712" s="11" t="str">
        <f t="shared" si="85"/>
        <v/>
      </c>
      <c r="P712" s="11" t="str">
        <f t="shared" si="86"/>
        <v/>
      </c>
    </row>
    <row r="713" spans="1:16" x14ac:dyDescent="0.25">
      <c r="A713" s="9" t="str">
        <f>IF(A712="","",IF(B712&lt;C712,A712,IF(A712=MAX('entry data'!$B$8:$B$507),"",A712+1)))</f>
        <v/>
      </c>
      <c r="B713" s="9" t="str">
        <f t="shared" si="81"/>
        <v/>
      </c>
      <c r="C713" s="9" t="str">
        <f>IF(ISERROR(VLOOKUP(A713,'entry data'!B:G,6,0)),"",VLOOKUP(A713,'entry data'!B:G,6,0))</f>
        <v/>
      </c>
      <c r="D713" s="9" t="str">
        <f>IF(ISERROR(VLOOKUP(A713,'entry data'!B:C,2,0)),"",VLOOKUP(A713,'entry data'!B:C,2,0))</f>
        <v/>
      </c>
      <c r="E713" s="9" t="str">
        <f>IF(ISERROR(VLOOKUP(A713,'entry data'!B:E,4,0)),"",VLOOKUP(A713,'entry data'!B:E,4,0))</f>
        <v/>
      </c>
      <c r="F713" s="11" t="str">
        <f>IF(A713="","",IF(ISERROR(VLOOKUP(A713,'entry data'!B:F,5,0)),"",VLOOKUP(A713,'entry data'!B:F,5,0)))</f>
        <v/>
      </c>
      <c r="G713" s="12" t="str">
        <f>IF(A713="","",IF(ISERROR(VLOOKUP(A713,'entry data'!B:I,8,0)),"",VLOOKUP(A713,'entry data'!B:I,7,0)))</f>
        <v/>
      </c>
      <c r="H713" s="13" t="str">
        <f>IF(A713="","",IF(B713=1,VLOOKUP(A713,'entry data'!B:D,3,0),I712))</f>
        <v/>
      </c>
      <c r="I713" s="14" t="str">
        <f>IF(A713="","",IF(E713="weekly",7,IF(E713="fortnightly",14,IF(E713="monthly",DATE(IF(MONTH(H713)=12,YEAR(H713)+1,YEAR(H713)),VLOOKUP(MONTH(H713),index!$D$2:$G$13,2,0),DAY(H713)),
IF(E713="quarterly",DATE(IF(MONTH(H713)&gt;=10,YEAR(H713)+1,YEAR(H713)),VLOOKUP(MONTH(H713),index!$D$2:$G$13,3,0),DAY(H713)),
IF(E713="halfyearly",DATE(IF(MONTH(H713)&gt;=7,YEAR(H713)+1,YEAR(H713)),VLOOKUP(MONTH(H713),index!$D$2:$G$13,4,0),DAY(H713)),
DATE(YEAR(H713)+1,MONTH(H713),DAY(H713)))))-H713))+H713)</f>
        <v/>
      </c>
      <c r="J713" s="9" t="str">
        <f t="shared" si="82"/>
        <v/>
      </c>
      <c r="K713" s="11" t="str">
        <f t="shared" si="83"/>
        <v/>
      </c>
      <c r="L713" s="11" t="str">
        <f t="shared" si="84"/>
        <v/>
      </c>
      <c r="M713" s="11" t="str">
        <f>IF(A713="","",VLOOKUP(E713,index!$A$1:$B$6,2,0)*K713*G713)</f>
        <v/>
      </c>
      <c r="N713" s="11" t="str">
        <f>IF(A713="","",-PMT(G713*VLOOKUP(E713,index!$A$1:$B$6,2,0),C713,F713,0,0))</f>
        <v/>
      </c>
      <c r="O713" s="11" t="str">
        <f t="shared" si="85"/>
        <v/>
      </c>
      <c r="P713" s="11" t="str">
        <f t="shared" si="86"/>
        <v/>
      </c>
    </row>
    <row r="714" spans="1:16" x14ac:dyDescent="0.25">
      <c r="A714" s="9" t="str">
        <f>IF(A713="","",IF(B713&lt;C713,A713,IF(A713=MAX('entry data'!$B$8:$B$507),"",A713+1)))</f>
        <v/>
      </c>
      <c r="B714" s="9" t="str">
        <f t="shared" si="81"/>
        <v/>
      </c>
      <c r="C714" s="9" t="str">
        <f>IF(ISERROR(VLOOKUP(A714,'entry data'!B:G,6,0)),"",VLOOKUP(A714,'entry data'!B:G,6,0))</f>
        <v/>
      </c>
      <c r="D714" s="9" t="str">
        <f>IF(ISERROR(VLOOKUP(A714,'entry data'!B:C,2,0)),"",VLOOKUP(A714,'entry data'!B:C,2,0))</f>
        <v/>
      </c>
      <c r="E714" s="9" t="str">
        <f>IF(ISERROR(VLOOKUP(A714,'entry data'!B:E,4,0)),"",VLOOKUP(A714,'entry data'!B:E,4,0))</f>
        <v/>
      </c>
      <c r="F714" s="11" t="str">
        <f>IF(A714="","",IF(ISERROR(VLOOKUP(A714,'entry data'!B:F,5,0)),"",VLOOKUP(A714,'entry data'!B:F,5,0)))</f>
        <v/>
      </c>
      <c r="G714" s="12" t="str">
        <f>IF(A714="","",IF(ISERROR(VLOOKUP(A714,'entry data'!B:I,8,0)),"",VLOOKUP(A714,'entry data'!B:I,7,0)))</f>
        <v/>
      </c>
      <c r="H714" s="13" t="str">
        <f>IF(A714="","",IF(B714=1,VLOOKUP(A714,'entry data'!B:D,3,0),I713))</f>
        <v/>
      </c>
      <c r="I714" s="14" t="str">
        <f>IF(A714="","",IF(E714="weekly",7,IF(E714="fortnightly",14,IF(E714="monthly",DATE(IF(MONTH(H714)=12,YEAR(H714)+1,YEAR(H714)),VLOOKUP(MONTH(H714),index!$D$2:$G$13,2,0),DAY(H714)),
IF(E714="quarterly",DATE(IF(MONTH(H714)&gt;=10,YEAR(H714)+1,YEAR(H714)),VLOOKUP(MONTH(H714),index!$D$2:$G$13,3,0),DAY(H714)),
IF(E714="halfyearly",DATE(IF(MONTH(H714)&gt;=7,YEAR(H714)+1,YEAR(H714)),VLOOKUP(MONTH(H714),index!$D$2:$G$13,4,0),DAY(H714)),
DATE(YEAR(H714)+1,MONTH(H714),DAY(H714)))))-H714))+H714)</f>
        <v/>
      </c>
      <c r="J714" s="9" t="str">
        <f t="shared" si="82"/>
        <v/>
      </c>
      <c r="K714" s="11" t="str">
        <f t="shared" si="83"/>
        <v/>
      </c>
      <c r="L714" s="11" t="str">
        <f t="shared" si="84"/>
        <v/>
      </c>
      <c r="M714" s="11" t="str">
        <f>IF(A714="","",VLOOKUP(E714,index!$A$1:$B$6,2,0)*K714*G714)</f>
        <v/>
      </c>
      <c r="N714" s="11" t="str">
        <f>IF(A714="","",-PMT(G714*VLOOKUP(E714,index!$A$1:$B$6,2,0),C714,F714,0,0))</f>
        <v/>
      </c>
      <c r="O714" s="11" t="str">
        <f t="shared" si="85"/>
        <v/>
      </c>
      <c r="P714" s="11" t="str">
        <f t="shared" si="86"/>
        <v/>
      </c>
    </row>
    <row r="715" spans="1:16" x14ac:dyDescent="0.25">
      <c r="A715" s="9" t="str">
        <f>IF(A714="","",IF(B714&lt;C714,A714,IF(A714=MAX('entry data'!$B$8:$B$507),"",A714+1)))</f>
        <v/>
      </c>
      <c r="B715" s="9" t="str">
        <f t="shared" si="81"/>
        <v/>
      </c>
      <c r="C715" s="9" t="str">
        <f>IF(ISERROR(VLOOKUP(A715,'entry data'!B:G,6,0)),"",VLOOKUP(A715,'entry data'!B:G,6,0))</f>
        <v/>
      </c>
      <c r="D715" s="9" t="str">
        <f>IF(ISERROR(VLOOKUP(A715,'entry data'!B:C,2,0)),"",VLOOKUP(A715,'entry data'!B:C,2,0))</f>
        <v/>
      </c>
      <c r="E715" s="9" t="str">
        <f>IF(ISERROR(VLOOKUP(A715,'entry data'!B:E,4,0)),"",VLOOKUP(A715,'entry data'!B:E,4,0))</f>
        <v/>
      </c>
      <c r="F715" s="11" t="str">
        <f>IF(A715="","",IF(ISERROR(VLOOKUP(A715,'entry data'!B:F,5,0)),"",VLOOKUP(A715,'entry data'!B:F,5,0)))</f>
        <v/>
      </c>
      <c r="G715" s="12" t="str">
        <f>IF(A715="","",IF(ISERROR(VLOOKUP(A715,'entry data'!B:I,8,0)),"",VLOOKUP(A715,'entry data'!B:I,7,0)))</f>
        <v/>
      </c>
      <c r="H715" s="13" t="str">
        <f>IF(A715="","",IF(B715=1,VLOOKUP(A715,'entry data'!B:D,3,0),I714))</f>
        <v/>
      </c>
      <c r="I715" s="14" t="str">
        <f>IF(A715="","",IF(E715="weekly",7,IF(E715="fortnightly",14,IF(E715="monthly",DATE(IF(MONTH(H715)=12,YEAR(H715)+1,YEAR(H715)),VLOOKUP(MONTH(H715),index!$D$2:$G$13,2,0),DAY(H715)),
IF(E715="quarterly",DATE(IF(MONTH(H715)&gt;=10,YEAR(H715)+1,YEAR(H715)),VLOOKUP(MONTH(H715),index!$D$2:$G$13,3,0),DAY(H715)),
IF(E715="halfyearly",DATE(IF(MONTH(H715)&gt;=7,YEAR(H715)+1,YEAR(H715)),VLOOKUP(MONTH(H715),index!$D$2:$G$13,4,0),DAY(H715)),
DATE(YEAR(H715)+1,MONTH(H715),DAY(H715)))))-H715))+H715)</f>
        <v/>
      </c>
      <c r="J715" s="9" t="str">
        <f t="shared" si="82"/>
        <v/>
      </c>
      <c r="K715" s="11" t="str">
        <f t="shared" si="83"/>
        <v/>
      </c>
      <c r="L715" s="11" t="str">
        <f t="shared" si="84"/>
        <v/>
      </c>
      <c r="M715" s="11" t="str">
        <f>IF(A715="","",VLOOKUP(E715,index!$A$1:$B$6,2,0)*K715*G715)</f>
        <v/>
      </c>
      <c r="N715" s="11" t="str">
        <f>IF(A715="","",-PMT(G715*VLOOKUP(E715,index!$A$1:$B$6,2,0),C715,F715,0,0))</f>
        <v/>
      </c>
      <c r="O715" s="11" t="str">
        <f t="shared" si="85"/>
        <v/>
      </c>
      <c r="P715" s="11" t="str">
        <f t="shared" si="86"/>
        <v/>
      </c>
    </row>
    <row r="716" spans="1:16" x14ac:dyDescent="0.25">
      <c r="A716" s="9" t="str">
        <f>IF(A715="","",IF(B715&lt;C715,A715,IF(A715=MAX('entry data'!$B$8:$B$507),"",A715+1)))</f>
        <v/>
      </c>
      <c r="B716" s="9" t="str">
        <f t="shared" si="81"/>
        <v/>
      </c>
      <c r="C716" s="9" t="str">
        <f>IF(ISERROR(VLOOKUP(A716,'entry data'!B:G,6,0)),"",VLOOKUP(A716,'entry data'!B:G,6,0))</f>
        <v/>
      </c>
      <c r="D716" s="9" t="str">
        <f>IF(ISERROR(VLOOKUP(A716,'entry data'!B:C,2,0)),"",VLOOKUP(A716,'entry data'!B:C,2,0))</f>
        <v/>
      </c>
      <c r="E716" s="9" t="str">
        <f>IF(ISERROR(VLOOKUP(A716,'entry data'!B:E,4,0)),"",VLOOKUP(A716,'entry data'!B:E,4,0))</f>
        <v/>
      </c>
      <c r="F716" s="11" t="str">
        <f>IF(A716="","",IF(ISERROR(VLOOKUP(A716,'entry data'!B:F,5,0)),"",VLOOKUP(A716,'entry data'!B:F,5,0)))</f>
        <v/>
      </c>
      <c r="G716" s="12" t="str">
        <f>IF(A716="","",IF(ISERROR(VLOOKUP(A716,'entry data'!B:I,8,0)),"",VLOOKUP(A716,'entry data'!B:I,7,0)))</f>
        <v/>
      </c>
      <c r="H716" s="13" t="str">
        <f>IF(A716="","",IF(B716=1,VLOOKUP(A716,'entry data'!B:D,3,0),I715))</f>
        <v/>
      </c>
      <c r="I716" s="14" t="str">
        <f>IF(A716="","",IF(E716="weekly",7,IF(E716="fortnightly",14,IF(E716="monthly",DATE(IF(MONTH(H716)=12,YEAR(H716)+1,YEAR(H716)),VLOOKUP(MONTH(H716),index!$D$2:$G$13,2,0),DAY(H716)),
IF(E716="quarterly",DATE(IF(MONTH(H716)&gt;=10,YEAR(H716)+1,YEAR(H716)),VLOOKUP(MONTH(H716),index!$D$2:$G$13,3,0),DAY(H716)),
IF(E716="halfyearly",DATE(IF(MONTH(H716)&gt;=7,YEAR(H716)+1,YEAR(H716)),VLOOKUP(MONTH(H716),index!$D$2:$G$13,4,0),DAY(H716)),
DATE(YEAR(H716)+1,MONTH(H716),DAY(H716)))))-H716))+H716)</f>
        <v/>
      </c>
      <c r="J716" s="9" t="str">
        <f t="shared" si="82"/>
        <v/>
      </c>
      <c r="K716" s="11" t="str">
        <f t="shared" si="83"/>
        <v/>
      </c>
      <c r="L716" s="11" t="str">
        <f t="shared" si="84"/>
        <v/>
      </c>
      <c r="M716" s="11" t="str">
        <f>IF(A716="","",VLOOKUP(E716,index!$A$1:$B$6,2,0)*K716*G716)</f>
        <v/>
      </c>
      <c r="N716" s="11" t="str">
        <f>IF(A716="","",-PMT(G716*VLOOKUP(E716,index!$A$1:$B$6,2,0),C716,F716,0,0))</f>
        <v/>
      </c>
      <c r="O716" s="11" t="str">
        <f t="shared" si="85"/>
        <v/>
      </c>
      <c r="P716" s="11" t="str">
        <f t="shared" si="86"/>
        <v/>
      </c>
    </row>
    <row r="717" spans="1:16" x14ac:dyDescent="0.25">
      <c r="A717" s="9" t="str">
        <f>IF(A716="","",IF(B716&lt;C716,A716,IF(A716=MAX('entry data'!$B$8:$B$507),"",A716+1)))</f>
        <v/>
      </c>
      <c r="B717" s="9" t="str">
        <f t="shared" si="81"/>
        <v/>
      </c>
      <c r="C717" s="9" t="str">
        <f>IF(ISERROR(VLOOKUP(A717,'entry data'!B:G,6,0)),"",VLOOKUP(A717,'entry data'!B:G,6,0))</f>
        <v/>
      </c>
      <c r="D717" s="9" t="str">
        <f>IF(ISERROR(VLOOKUP(A717,'entry data'!B:C,2,0)),"",VLOOKUP(A717,'entry data'!B:C,2,0))</f>
        <v/>
      </c>
      <c r="E717" s="9" t="str">
        <f>IF(ISERROR(VLOOKUP(A717,'entry data'!B:E,4,0)),"",VLOOKUP(A717,'entry data'!B:E,4,0))</f>
        <v/>
      </c>
      <c r="F717" s="11" t="str">
        <f>IF(A717="","",IF(ISERROR(VLOOKUP(A717,'entry data'!B:F,5,0)),"",VLOOKUP(A717,'entry data'!B:F,5,0)))</f>
        <v/>
      </c>
      <c r="G717" s="12" t="str">
        <f>IF(A717="","",IF(ISERROR(VLOOKUP(A717,'entry data'!B:I,8,0)),"",VLOOKUP(A717,'entry data'!B:I,7,0)))</f>
        <v/>
      </c>
      <c r="H717" s="13" t="str">
        <f>IF(A717="","",IF(B717=1,VLOOKUP(A717,'entry data'!B:D,3,0),I716))</f>
        <v/>
      </c>
      <c r="I717" s="14" t="str">
        <f>IF(A717="","",IF(E717="weekly",7,IF(E717="fortnightly",14,IF(E717="monthly",DATE(IF(MONTH(H717)=12,YEAR(H717)+1,YEAR(H717)),VLOOKUP(MONTH(H717),index!$D$2:$G$13,2,0),DAY(H717)),
IF(E717="quarterly",DATE(IF(MONTH(H717)&gt;=10,YEAR(H717)+1,YEAR(H717)),VLOOKUP(MONTH(H717),index!$D$2:$G$13,3,0),DAY(H717)),
IF(E717="halfyearly",DATE(IF(MONTH(H717)&gt;=7,YEAR(H717)+1,YEAR(H717)),VLOOKUP(MONTH(H717),index!$D$2:$G$13,4,0),DAY(H717)),
DATE(YEAR(H717)+1,MONTH(H717),DAY(H717)))))-H717))+H717)</f>
        <v/>
      </c>
      <c r="J717" s="9" t="str">
        <f t="shared" si="82"/>
        <v/>
      </c>
      <c r="K717" s="11" t="str">
        <f t="shared" si="83"/>
        <v/>
      </c>
      <c r="L717" s="11" t="str">
        <f t="shared" si="84"/>
        <v/>
      </c>
      <c r="M717" s="11" t="str">
        <f>IF(A717="","",VLOOKUP(E717,index!$A$1:$B$6,2,0)*K717*G717)</f>
        <v/>
      </c>
      <c r="N717" s="11" t="str">
        <f>IF(A717="","",-PMT(G717*VLOOKUP(E717,index!$A$1:$B$6,2,0),C717,F717,0,0))</f>
        <v/>
      </c>
      <c r="O717" s="11" t="str">
        <f t="shared" si="85"/>
        <v/>
      </c>
      <c r="P717" s="11" t="str">
        <f t="shared" si="86"/>
        <v/>
      </c>
    </row>
    <row r="718" spans="1:16" x14ac:dyDescent="0.25">
      <c r="A718" s="9" t="str">
        <f>IF(A717="","",IF(B717&lt;C717,A717,IF(A717=MAX('entry data'!$B$8:$B$507),"",A717+1)))</f>
        <v/>
      </c>
      <c r="B718" s="9" t="str">
        <f t="shared" si="81"/>
        <v/>
      </c>
      <c r="C718" s="9" t="str">
        <f>IF(ISERROR(VLOOKUP(A718,'entry data'!B:G,6,0)),"",VLOOKUP(A718,'entry data'!B:G,6,0))</f>
        <v/>
      </c>
      <c r="D718" s="9" t="str">
        <f>IF(ISERROR(VLOOKUP(A718,'entry data'!B:C,2,0)),"",VLOOKUP(A718,'entry data'!B:C,2,0))</f>
        <v/>
      </c>
      <c r="E718" s="9" t="str">
        <f>IF(ISERROR(VLOOKUP(A718,'entry data'!B:E,4,0)),"",VLOOKUP(A718,'entry data'!B:E,4,0))</f>
        <v/>
      </c>
      <c r="F718" s="11" t="str">
        <f>IF(A718="","",IF(ISERROR(VLOOKUP(A718,'entry data'!B:F,5,0)),"",VLOOKUP(A718,'entry data'!B:F,5,0)))</f>
        <v/>
      </c>
      <c r="G718" s="12" t="str">
        <f>IF(A718="","",IF(ISERROR(VLOOKUP(A718,'entry data'!B:I,8,0)),"",VLOOKUP(A718,'entry data'!B:I,7,0)))</f>
        <v/>
      </c>
      <c r="H718" s="13" t="str">
        <f>IF(A718="","",IF(B718=1,VLOOKUP(A718,'entry data'!B:D,3,0),I717))</f>
        <v/>
      </c>
      <c r="I718" s="14" t="str">
        <f>IF(A718="","",IF(E718="weekly",7,IF(E718="fortnightly",14,IF(E718="monthly",DATE(IF(MONTH(H718)=12,YEAR(H718)+1,YEAR(H718)),VLOOKUP(MONTH(H718),index!$D$2:$G$13,2,0),DAY(H718)),
IF(E718="quarterly",DATE(IF(MONTH(H718)&gt;=10,YEAR(H718)+1,YEAR(H718)),VLOOKUP(MONTH(H718),index!$D$2:$G$13,3,0),DAY(H718)),
IF(E718="halfyearly",DATE(IF(MONTH(H718)&gt;=7,YEAR(H718)+1,YEAR(H718)),VLOOKUP(MONTH(H718),index!$D$2:$G$13,4,0),DAY(H718)),
DATE(YEAR(H718)+1,MONTH(H718),DAY(H718)))))-H718))+H718)</f>
        <v/>
      </c>
      <c r="J718" s="9" t="str">
        <f t="shared" si="82"/>
        <v/>
      </c>
      <c r="K718" s="11" t="str">
        <f t="shared" si="83"/>
        <v/>
      </c>
      <c r="L718" s="11" t="str">
        <f t="shared" si="84"/>
        <v/>
      </c>
      <c r="M718" s="11" t="str">
        <f>IF(A718="","",VLOOKUP(E718,index!$A$1:$B$6,2,0)*K718*G718)</f>
        <v/>
      </c>
      <c r="N718" s="11" t="str">
        <f>IF(A718="","",-PMT(G718*VLOOKUP(E718,index!$A$1:$B$6,2,0),C718,F718,0,0))</f>
        <v/>
      </c>
      <c r="O718" s="11" t="str">
        <f t="shared" si="85"/>
        <v/>
      </c>
      <c r="P718" s="11" t="str">
        <f t="shared" si="86"/>
        <v/>
      </c>
    </row>
    <row r="719" spans="1:16" x14ac:dyDescent="0.25">
      <c r="A719" s="9" t="str">
        <f>IF(A718="","",IF(B718&lt;C718,A718,IF(A718=MAX('entry data'!$B$8:$B$507),"",A718+1)))</f>
        <v/>
      </c>
      <c r="B719" s="9" t="str">
        <f t="shared" si="81"/>
        <v/>
      </c>
      <c r="C719" s="9" t="str">
        <f>IF(ISERROR(VLOOKUP(A719,'entry data'!B:G,6,0)),"",VLOOKUP(A719,'entry data'!B:G,6,0))</f>
        <v/>
      </c>
      <c r="D719" s="9" t="str">
        <f>IF(ISERROR(VLOOKUP(A719,'entry data'!B:C,2,0)),"",VLOOKUP(A719,'entry data'!B:C,2,0))</f>
        <v/>
      </c>
      <c r="E719" s="9" t="str">
        <f>IF(ISERROR(VLOOKUP(A719,'entry data'!B:E,4,0)),"",VLOOKUP(A719,'entry data'!B:E,4,0))</f>
        <v/>
      </c>
      <c r="F719" s="11" t="str">
        <f>IF(A719="","",IF(ISERROR(VLOOKUP(A719,'entry data'!B:F,5,0)),"",VLOOKUP(A719,'entry data'!B:F,5,0)))</f>
        <v/>
      </c>
      <c r="G719" s="12" t="str">
        <f>IF(A719="","",IF(ISERROR(VLOOKUP(A719,'entry data'!B:I,8,0)),"",VLOOKUP(A719,'entry data'!B:I,7,0)))</f>
        <v/>
      </c>
      <c r="H719" s="13" t="str">
        <f>IF(A719="","",IF(B719=1,VLOOKUP(A719,'entry data'!B:D,3,0),I718))</f>
        <v/>
      </c>
      <c r="I719" s="14" t="str">
        <f>IF(A719="","",IF(E719="weekly",7,IF(E719="fortnightly",14,IF(E719="monthly",DATE(IF(MONTH(H719)=12,YEAR(H719)+1,YEAR(H719)),VLOOKUP(MONTH(H719),index!$D$2:$G$13,2,0),DAY(H719)),
IF(E719="quarterly",DATE(IF(MONTH(H719)&gt;=10,YEAR(H719)+1,YEAR(H719)),VLOOKUP(MONTH(H719),index!$D$2:$G$13,3,0),DAY(H719)),
IF(E719="halfyearly",DATE(IF(MONTH(H719)&gt;=7,YEAR(H719)+1,YEAR(H719)),VLOOKUP(MONTH(H719),index!$D$2:$G$13,4,0),DAY(H719)),
DATE(YEAR(H719)+1,MONTH(H719),DAY(H719)))))-H719))+H719)</f>
        <v/>
      </c>
      <c r="J719" s="9" t="str">
        <f t="shared" si="82"/>
        <v/>
      </c>
      <c r="K719" s="11" t="str">
        <f t="shared" si="83"/>
        <v/>
      </c>
      <c r="L719" s="11" t="str">
        <f t="shared" si="84"/>
        <v/>
      </c>
      <c r="M719" s="11" t="str">
        <f>IF(A719="","",VLOOKUP(E719,index!$A$1:$B$6,2,0)*K719*G719)</f>
        <v/>
      </c>
      <c r="N719" s="11" t="str">
        <f>IF(A719="","",-PMT(G719*VLOOKUP(E719,index!$A$1:$B$6,2,0),C719,F719,0,0))</f>
        <v/>
      </c>
      <c r="O719" s="11" t="str">
        <f t="shared" si="85"/>
        <v/>
      </c>
      <c r="P719" s="11" t="str">
        <f t="shared" si="86"/>
        <v/>
      </c>
    </row>
    <row r="720" spans="1:16" x14ac:dyDescent="0.25">
      <c r="A720" s="9" t="str">
        <f>IF(A719="","",IF(B719&lt;C719,A719,IF(A719=MAX('entry data'!$B$8:$B$507),"",A719+1)))</f>
        <v/>
      </c>
      <c r="B720" s="9" t="str">
        <f t="shared" si="81"/>
        <v/>
      </c>
      <c r="C720" s="9" t="str">
        <f>IF(ISERROR(VLOOKUP(A720,'entry data'!B:G,6,0)),"",VLOOKUP(A720,'entry data'!B:G,6,0))</f>
        <v/>
      </c>
      <c r="D720" s="9" t="str">
        <f>IF(ISERROR(VLOOKUP(A720,'entry data'!B:C,2,0)),"",VLOOKUP(A720,'entry data'!B:C,2,0))</f>
        <v/>
      </c>
      <c r="E720" s="9" t="str">
        <f>IF(ISERROR(VLOOKUP(A720,'entry data'!B:E,4,0)),"",VLOOKUP(A720,'entry data'!B:E,4,0))</f>
        <v/>
      </c>
      <c r="F720" s="11" t="str">
        <f>IF(A720="","",IF(ISERROR(VLOOKUP(A720,'entry data'!B:F,5,0)),"",VLOOKUP(A720,'entry data'!B:F,5,0)))</f>
        <v/>
      </c>
      <c r="G720" s="12" t="str">
        <f>IF(A720="","",IF(ISERROR(VLOOKUP(A720,'entry data'!B:I,8,0)),"",VLOOKUP(A720,'entry data'!B:I,7,0)))</f>
        <v/>
      </c>
      <c r="H720" s="13" t="str">
        <f>IF(A720="","",IF(B720=1,VLOOKUP(A720,'entry data'!B:D,3,0),I719))</f>
        <v/>
      </c>
      <c r="I720" s="14" t="str">
        <f>IF(A720="","",IF(E720="weekly",7,IF(E720="fortnightly",14,IF(E720="monthly",DATE(IF(MONTH(H720)=12,YEAR(H720)+1,YEAR(H720)),VLOOKUP(MONTH(H720),index!$D$2:$G$13,2,0),DAY(H720)),
IF(E720="quarterly",DATE(IF(MONTH(H720)&gt;=10,YEAR(H720)+1,YEAR(H720)),VLOOKUP(MONTH(H720),index!$D$2:$G$13,3,0),DAY(H720)),
IF(E720="halfyearly",DATE(IF(MONTH(H720)&gt;=7,YEAR(H720)+1,YEAR(H720)),VLOOKUP(MONTH(H720),index!$D$2:$G$13,4,0),DAY(H720)),
DATE(YEAR(H720)+1,MONTH(H720),DAY(H720)))))-H720))+H720)</f>
        <v/>
      </c>
      <c r="J720" s="9" t="str">
        <f t="shared" si="82"/>
        <v/>
      </c>
      <c r="K720" s="11" t="str">
        <f t="shared" si="83"/>
        <v/>
      </c>
      <c r="L720" s="11" t="str">
        <f t="shared" si="84"/>
        <v/>
      </c>
      <c r="M720" s="11" t="str">
        <f>IF(A720="","",VLOOKUP(E720,index!$A$1:$B$6,2,0)*K720*G720)</f>
        <v/>
      </c>
      <c r="N720" s="11" t="str">
        <f>IF(A720="","",-PMT(G720*VLOOKUP(E720,index!$A$1:$B$6,2,0),C720,F720,0,0))</f>
        <v/>
      </c>
      <c r="O720" s="11" t="str">
        <f t="shared" si="85"/>
        <v/>
      </c>
      <c r="P720" s="11" t="str">
        <f t="shared" si="86"/>
        <v/>
      </c>
    </row>
    <row r="721" spans="1:16" x14ac:dyDescent="0.25">
      <c r="A721" s="9" t="str">
        <f>IF(A720="","",IF(B720&lt;C720,A720,IF(A720=MAX('entry data'!$B$8:$B$507),"",A720+1)))</f>
        <v/>
      </c>
      <c r="B721" s="9" t="str">
        <f t="shared" si="81"/>
        <v/>
      </c>
      <c r="C721" s="9" t="str">
        <f>IF(ISERROR(VLOOKUP(A721,'entry data'!B:G,6,0)),"",VLOOKUP(A721,'entry data'!B:G,6,0))</f>
        <v/>
      </c>
      <c r="D721" s="9" t="str">
        <f>IF(ISERROR(VLOOKUP(A721,'entry data'!B:C,2,0)),"",VLOOKUP(A721,'entry data'!B:C,2,0))</f>
        <v/>
      </c>
      <c r="E721" s="9" t="str">
        <f>IF(ISERROR(VLOOKUP(A721,'entry data'!B:E,4,0)),"",VLOOKUP(A721,'entry data'!B:E,4,0))</f>
        <v/>
      </c>
      <c r="F721" s="11" t="str">
        <f>IF(A721="","",IF(ISERROR(VLOOKUP(A721,'entry data'!B:F,5,0)),"",VLOOKUP(A721,'entry data'!B:F,5,0)))</f>
        <v/>
      </c>
      <c r="G721" s="12" t="str">
        <f>IF(A721="","",IF(ISERROR(VLOOKUP(A721,'entry data'!B:I,8,0)),"",VLOOKUP(A721,'entry data'!B:I,7,0)))</f>
        <v/>
      </c>
      <c r="H721" s="13" t="str">
        <f>IF(A721="","",IF(B721=1,VLOOKUP(A721,'entry data'!B:D,3,0),I720))</f>
        <v/>
      </c>
      <c r="I721" s="14" t="str">
        <f>IF(A721="","",IF(E721="weekly",7,IF(E721="fortnightly",14,IF(E721="monthly",DATE(IF(MONTH(H721)=12,YEAR(H721)+1,YEAR(H721)),VLOOKUP(MONTH(H721),index!$D$2:$G$13,2,0),DAY(H721)),
IF(E721="quarterly",DATE(IF(MONTH(H721)&gt;=10,YEAR(H721)+1,YEAR(H721)),VLOOKUP(MONTH(H721),index!$D$2:$G$13,3,0),DAY(H721)),
IF(E721="halfyearly",DATE(IF(MONTH(H721)&gt;=7,YEAR(H721)+1,YEAR(H721)),VLOOKUP(MONTH(H721),index!$D$2:$G$13,4,0),DAY(H721)),
DATE(YEAR(H721)+1,MONTH(H721),DAY(H721)))))-H721))+H721)</f>
        <v/>
      </c>
      <c r="J721" s="9" t="str">
        <f t="shared" si="82"/>
        <v/>
      </c>
      <c r="K721" s="11" t="str">
        <f t="shared" si="83"/>
        <v/>
      </c>
      <c r="L721" s="11" t="str">
        <f t="shared" si="84"/>
        <v/>
      </c>
      <c r="M721" s="11" t="str">
        <f>IF(A721="","",VLOOKUP(E721,index!$A$1:$B$6,2,0)*K721*G721)</f>
        <v/>
      </c>
      <c r="N721" s="11" t="str">
        <f>IF(A721="","",-PMT(G721*VLOOKUP(E721,index!$A$1:$B$6,2,0),C721,F721,0,0))</f>
        <v/>
      </c>
      <c r="O721" s="11" t="str">
        <f t="shared" si="85"/>
        <v/>
      </c>
      <c r="P721" s="11" t="str">
        <f t="shared" si="86"/>
        <v/>
      </c>
    </row>
    <row r="722" spans="1:16" x14ac:dyDescent="0.25">
      <c r="A722" s="9" t="str">
        <f>IF(A721="","",IF(B721&lt;C721,A721,IF(A721=MAX('entry data'!$B$8:$B$507),"",A721+1)))</f>
        <v/>
      </c>
      <c r="B722" s="9" t="str">
        <f t="shared" si="81"/>
        <v/>
      </c>
      <c r="C722" s="9" t="str">
        <f>IF(ISERROR(VLOOKUP(A722,'entry data'!B:G,6,0)),"",VLOOKUP(A722,'entry data'!B:G,6,0))</f>
        <v/>
      </c>
      <c r="D722" s="9" t="str">
        <f>IF(ISERROR(VLOOKUP(A722,'entry data'!B:C,2,0)),"",VLOOKUP(A722,'entry data'!B:C,2,0))</f>
        <v/>
      </c>
      <c r="E722" s="9" t="str">
        <f>IF(ISERROR(VLOOKUP(A722,'entry data'!B:E,4,0)),"",VLOOKUP(A722,'entry data'!B:E,4,0))</f>
        <v/>
      </c>
      <c r="F722" s="11" t="str">
        <f>IF(A722="","",IF(ISERROR(VLOOKUP(A722,'entry data'!B:F,5,0)),"",VLOOKUP(A722,'entry data'!B:F,5,0)))</f>
        <v/>
      </c>
      <c r="G722" s="12" t="str">
        <f>IF(A722="","",IF(ISERROR(VLOOKUP(A722,'entry data'!B:I,8,0)),"",VLOOKUP(A722,'entry data'!B:I,7,0)))</f>
        <v/>
      </c>
      <c r="H722" s="13" t="str">
        <f>IF(A722="","",IF(B722=1,VLOOKUP(A722,'entry data'!B:D,3,0),I721))</f>
        <v/>
      </c>
      <c r="I722" s="14" t="str">
        <f>IF(A722="","",IF(E722="weekly",7,IF(E722="fortnightly",14,IF(E722="monthly",DATE(IF(MONTH(H722)=12,YEAR(H722)+1,YEAR(H722)),VLOOKUP(MONTH(H722),index!$D$2:$G$13,2,0),DAY(H722)),
IF(E722="quarterly",DATE(IF(MONTH(H722)&gt;=10,YEAR(H722)+1,YEAR(H722)),VLOOKUP(MONTH(H722),index!$D$2:$G$13,3,0),DAY(H722)),
IF(E722="halfyearly",DATE(IF(MONTH(H722)&gt;=7,YEAR(H722)+1,YEAR(H722)),VLOOKUP(MONTH(H722),index!$D$2:$G$13,4,0),DAY(H722)),
DATE(YEAR(H722)+1,MONTH(H722),DAY(H722)))))-H722))+H722)</f>
        <v/>
      </c>
      <c r="J722" s="9" t="str">
        <f t="shared" si="82"/>
        <v/>
      </c>
      <c r="K722" s="11" t="str">
        <f t="shared" si="83"/>
        <v/>
      </c>
      <c r="L722" s="11" t="str">
        <f t="shared" si="84"/>
        <v/>
      </c>
      <c r="M722" s="11" t="str">
        <f>IF(A722="","",VLOOKUP(E722,index!$A$1:$B$6,2,0)*K722*G722)</f>
        <v/>
      </c>
      <c r="N722" s="11" t="str">
        <f>IF(A722="","",-PMT(G722*VLOOKUP(E722,index!$A$1:$B$6,2,0),C722,F722,0,0))</f>
        <v/>
      </c>
      <c r="O722" s="11" t="str">
        <f t="shared" si="85"/>
        <v/>
      </c>
      <c r="P722" s="11" t="str">
        <f t="shared" si="86"/>
        <v/>
      </c>
    </row>
    <row r="723" spans="1:16" x14ac:dyDescent="0.25">
      <c r="A723" s="9" t="str">
        <f>IF(A722="","",IF(B722&lt;C722,A722,IF(A722=MAX('entry data'!$B$8:$B$507),"",A722+1)))</f>
        <v/>
      </c>
      <c r="B723" s="9" t="str">
        <f t="shared" si="81"/>
        <v/>
      </c>
      <c r="C723" s="9" t="str">
        <f>IF(ISERROR(VLOOKUP(A723,'entry data'!B:G,6,0)),"",VLOOKUP(A723,'entry data'!B:G,6,0))</f>
        <v/>
      </c>
      <c r="D723" s="9" t="str">
        <f>IF(ISERROR(VLOOKUP(A723,'entry data'!B:C,2,0)),"",VLOOKUP(A723,'entry data'!B:C,2,0))</f>
        <v/>
      </c>
      <c r="E723" s="9" t="str">
        <f>IF(ISERROR(VLOOKUP(A723,'entry data'!B:E,4,0)),"",VLOOKUP(A723,'entry data'!B:E,4,0))</f>
        <v/>
      </c>
      <c r="F723" s="11" t="str">
        <f>IF(A723="","",IF(ISERROR(VLOOKUP(A723,'entry data'!B:F,5,0)),"",VLOOKUP(A723,'entry data'!B:F,5,0)))</f>
        <v/>
      </c>
      <c r="G723" s="12" t="str">
        <f>IF(A723="","",IF(ISERROR(VLOOKUP(A723,'entry data'!B:I,8,0)),"",VLOOKUP(A723,'entry data'!B:I,7,0)))</f>
        <v/>
      </c>
      <c r="H723" s="13" t="str">
        <f>IF(A723="","",IF(B723=1,VLOOKUP(A723,'entry data'!B:D,3,0),I722))</f>
        <v/>
      </c>
      <c r="I723" s="14" t="str">
        <f>IF(A723="","",IF(E723="weekly",7,IF(E723="fortnightly",14,IF(E723="monthly",DATE(IF(MONTH(H723)=12,YEAR(H723)+1,YEAR(H723)),VLOOKUP(MONTH(H723),index!$D$2:$G$13,2,0),DAY(H723)),
IF(E723="quarterly",DATE(IF(MONTH(H723)&gt;=10,YEAR(H723)+1,YEAR(H723)),VLOOKUP(MONTH(H723),index!$D$2:$G$13,3,0),DAY(H723)),
IF(E723="halfyearly",DATE(IF(MONTH(H723)&gt;=7,YEAR(H723)+1,YEAR(H723)),VLOOKUP(MONTH(H723),index!$D$2:$G$13,4,0),DAY(H723)),
DATE(YEAR(H723)+1,MONTH(H723),DAY(H723)))))-H723))+H723)</f>
        <v/>
      </c>
      <c r="J723" s="9" t="str">
        <f t="shared" si="82"/>
        <v/>
      </c>
      <c r="K723" s="11" t="str">
        <f t="shared" si="83"/>
        <v/>
      </c>
      <c r="L723" s="11" t="str">
        <f t="shared" si="84"/>
        <v/>
      </c>
      <c r="M723" s="11" t="str">
        <f>IF(A723="","",VLOOKUP(E723,index!$A$1:$B$6,2,0)*K723*G723)</f>
        <v/>
      </c>
      <c r="N723" s="11" t="str">
        <f>IF(A723="","",-PMT(G723*VLOOKUP(E723,index!$A$1:$B$6,2,0),C723,F723,0,0))</f>
        <v/>
      </c>
      <c r="O723" s="11" t="str">
        <f t="shared" si="85"/>
        <v/>
      </c>
      <c r="P723" s="11" t="str">
        <f t="shared" si="86"/>
        <v/>
      </c>
    </row>
    <row r="724" spans="1:16" x14ac:dyDescent="0.25">
      <c r="A724" s="9" t="str">
        <f>IF(A723="","",IF(B723&lt;C723,A723,IF(A723=MAX('entry data'!$B$8:$B$507),"",A723+1)))</f>
        <v/>
      </c>
      <c r="B724" s="9" t="str">
        <f t="shared" si="81"/>
        <v/>
      </c>
      <c r="C724" s="9" t="str">
        <f>IF(ISERROR(VLOOKUP(A724,'entry data'!B:G,6,0)),"",VLOOKUP(A724,'entry data'!B:G,6,0))</f>
        <v/>
      </c>
      <c r="D724" s="9" t="str">
        <f>IF(ISERROR(VLOOKUP(A724,'entry data'!B:C,2,0)),"",VLOOKUP(A724,'entry data'!B:C,2,0))</f>
        <v/>
      </c>
      <c r="E724" s="9" t="str">
        <f>IF(ISERROR(VLOOKUP(A724,'entry data'!B:E,4,0)),"",VLOOKUP(A724,'entry data'!B:E,4,0))</f>
        <v/>
      </c>
      <c r="F724" s="11" t="str">
        <f>IF(A724="","",IF(ISERROR(VLOOKUP(A724,'entry data'!B:F,5,0)),"",VLOOKUP(A724,'entry data'!B:F,5,0)))</f>
        <v/>
      </c>
      <c r="G724" s="12" t="str">
        <f>IF(A724="","",IF(ISERROR(VLOOKUP(A724,'entry data'!B:I,8,0)),"",VLOOKUP(A724,'entry data'!B:I,7,0)))</f>
        <v/>
      </c>
      <c r="H724" s="13" t="str">
        <f>IF(A724="","",IF(B724=1,VLOOKUP(A724,'entry data'!B:D,3,0),I723))</f>
        <v/>
      </c>
      <c r="I724" s="14" t="str">
        <f>IF(A724="","",IF(E724="weekly",7,IF(E724="fortnightly",14,IF(E724="monthly",DATE(IF(MONTH(H724)=12,YEAR(H724)+1,YEAR(H724)),VLOOKUP(MONTH(H724),index!$D$2:$G$13,2,0),DAY(H724)),
IF(E724="quarterly",DATE(IF(MONTH(H724)&gt;=10,YEAR(H724)+1,YEAR(H724)),VLOOKUP(MONTH(H724),index!$D$2:$G$13,3,0),DAY(H724)),
IF(E724="halfyearly",DATE(IF(MONTH(H724)&gt;=7,YEAR(H724)+1,YEAR(H724)),VLOOKUP(MONTH(H724),index!$D$2:$G$13,4,0),DAY(H724)),
DATE(YEAR(H724)+1,MONTH(H724),DAY(H724)))))-H724))+H724)</f>
        <v/>
      </c>
      <c r="J724" s="9" t="str">
        <f t="shared" si="82"/>
        <v/>
      </c>
      <c r="K724" s="11" t="str">
        <f t="shared" si="83"/>
        <v/>
      </c>
      <c r="L724" s="11" t="str">
        <f t="shared" si="84"/>
        <v/>
      </c>
      <c r="M724" s="11" t="str">
        <f>IF(A724="","",VLOOKUP(E724,index!$A$1:$B$6,2,0)*K724*G724)</f>
        <v/>
      </c>
      <c r="N724" s="11" t="str">
        <f>IF(A724="","",-PMT(G724*VLOOKUP(E724,index!$A$1:$B$6,2,0),C724,F724,0,0))</f>
        <v/>
      </c>
      <c r="O724" s="11" t="str">
        <f t="shared" si="85"/>
        <v/>
      </c>
      <c r="P724" s="11" t="str">
        <f t="shared" si="86"/>
        <v/>
      </c>
    </row>
    <row r="725" spans="1:16" x14ac:dyDescent="0.25">
      <c r="A725" s="9" t="str">
        <f>IF(A724="","",IF(B724&lt;C724,A724,IF(A724=MAX('entry data'!$B$8:$B$507),"",A724+1)))</f>
        <v/>
      </c>
      <c r="B725" s="9" t="str">
        <f t="shared" si="81"/>
        <v/>
      </c>
      <c r="C725" s="9" t="str">
        <f>IF(ISERROR(VLOOKUP(A725,'entry data'!B:G,6,0)),"",VLOOKUP(A725,'entry data'!B:G,6,0))</f>
        <v/>
      </c>
      <c r="D725" s="9" t="str">
        <f>IF(ISERROR(VLOOKUP(A725,'entry data'!B:C,2,0)),"",VLOOKUP(A725,'entry data'!B:C,2,0))</f>
        <v/>
      </c>
      <c r="E725" s="9" t="str">
        <f>IF(ISERROR(VLOOKUP(A725,'entry data'!B:E,4,0)),"",VLOOKUP(A725,'entry data'!B:E,4,0))</f>
        <v/>
      </c>
      <c r="F725" s="11" t="str">
        <f>IF(A725="","",IF(ISERROR(VLOOKUP(A725,'entry data'!B:F,5,0)),"",VLOOKUP(A725,'entry data'!B:F,5,0)))</f>
        <v/>
      </c>
      <c r="G725" s="12" t="str">
        <f>IF(A725="","",IF(ISERROR(VLOOKUP(A725,'entry data'!B:I,8,0)),"",VLOOKUP(A725,'entry data'!B:I,7,0)))</f>
        <v/>
      </c>
      <c r="H725" s="13" t="str">
        <f>IF(A725="","",IF(B725=1,VLOOKUP(A725,'entry data'!B:D,3,0),I724))</f>
        <v/>
      </c>
      <c r="I725" s="14" t="str">
        <f>IF(A725="","",IF(E725="weekly",7,IF(E725="fortnightly",14,IF(E725="monthly",DATE(IF(MONTH(H725)=12,YEAR(H725)+1,YEAR(H725)),VLOOKUP(MONTH(H725),index!$D$2:$G$13,2,0),DAY(H725)),
IF(E725="quarterly",DATE(IF(MONTH(H725)&gt;=10,YEAR(H725)+1,YEAR(H725)),VLOOKUP(MONTH(H725),index!$D$2:$G$13,3,0),DAY(H725)),
IF(E725="halfyearly",DATE(IF(MONTH(H725)&gt;=7,YEAR(H725)+1,YEAR(H725)),VLOOKUP(MONTH(H725),index!$D$2:$G$13,4,0),DAY(H725)),
DATE(YEAR(H725)+1,MONTH(H725),DAY(H725)))))-H725))+H725)</f>
        <v/>
      </c>
      <c r="J725" s="9" t="str">
        <f t="shared" si="82"/>
        <v/>
      </c>
      <c r="K725" s="11" t="str">
        <f t="shared" si="83"/>
        <v/>
      </c>
      <c r="L725" s="11" t="str">
        <f t="shared" si="84"/>
        <v/>
      </c>
      <c r="M725" s="11" t="str">
        <f>IF(A725="","",VLOOKUP(E725,index!$A$1:$B$6,2,0)*K725*G725)</f>
        <v/>
      </c>
      <c r="N725" s="11" t="str">
        <f>IF(A725="","",-PMT(G725*VLOOKUP(E725,index!$A$1:$B$6,2,0),C725,F725,0,0))</f>
        <v/>
      </c>
      <c r="O725" s="11" t="str">
        <f t="shared" si="85"/>
        <v/>
      </c>
      <c r="P725" s="11" t="str">
        <f t="shared" si="86"/>
        <v/>
      </c>
    </row>
    <row r="726" spans="1:16" x14ac:dyDescent="0.25">
      <c r="A726" s="9" t="str">
        <f>IF(A725="","",IF(B725&lt;C725,A725,IF(A725=MAX('entry data'!$B$8:$B$507),"",A725+1)))</f>
        <v/>
      </c>
      <c r="B726" s="9" t="str">
        <f t="shared" si="81"/>
        <v/>
      </c>
      <c r="C726" s="9" t="str">
        <f>IF(ISERROR(VLOOKUP(A726,'entry data'!B:G,6,0)),"",VLOOKUP(A726,'entry data'!B:G,6,0))</f>
        <v/>
      </c>
      <c r="D726" s="9" t="str">
        <f>IF(ISERROR(VLOOKUP(A726,'entry data'!B:C,2,0)),"",VLOOKUP(A726,'entry data'!B:C,2,0))</f>
        <v/>
      </c>
      <c r="E726" s="9" t="str">
        <f>IF(ISERROR(VLOOKUP(A726,'entry data'!B:E,4,0)),"",VLOOKUP(A726,'entry data'!B:E,4,0))</f>
        <v/>
      </c>
      <c r="F726" s="11" t="str">
        <f>IF(A726="","",IF(ISERROR(VLOOKUP(A726,'entry data'!B:F,5,0)),"",VLOOKUP(A726,'entry data'!B:F,5,0)))</f>
        <v/>
      </c>
      <c r="G726" s="12" t="str">
        <f>IF(A726="","",IF(ISERROR(VLOOKUP(A726,'entry data'!B:I,8,0)),"",VLOOKUP(A726,'entry data'!B:I,7,0)))</f>
        <v/>
      </c>
      <c r="H726" s="13" t="str">
        <f>IF(A726="","",IF(B726=1,VLOOKUP(A726,'entry data'!B:D,3,0),I725))</f>
        <v/>
      </c>
      <c r="I726" s="14" t="str">
        <f>IF(A726="","",IF(E726="weekly",7,IF(E726="fortnightly",14,IF(E726="monthly",DATE(IF(MONTH(H726)=12,YEAR(H726)+1,YEAR(H726)),VLOOKUP(MONTH(H726),index!$D$2:$G$13,2,0),DAY(H726)),
IF(E726="quarterly",DATE(IF(MONTH(H726)&gt;=10,YEAR(H726)+1,YEAR(H726)),VLOOKUP(MONTH(H726),index!$D$2:$G$13,3,0),DAY(H726)),
IF(E726="halfyearly",DATE(IF(MONTH(H726)&gt;=7,YEAR(H726)+1,YEAR(H726)),VLOOKUP(MONTH(H726),index!$D$2:$G$13,4,0),DAY(H726)),
DATE(YEAR(H726)+1,MONTH(H726),DAY(H726)))))-H726))+H726)</f>
        <v/>
      </c>
      <c r="J726" s="9" t="str">
        <f t="shared" si="82"/>
        <v/>
      </c>
      <c r="K726" s="11" t="str">
        <f t="shared" si="83"/>
        <v/>
      </c>
      <c r="L726" s="11" t="str">
        <f t="shared" si="84"/>
        <v/>
      </c>
      <c r="M726" s="11" t="str">
        <f>IF(A726="","",VLOOKUP(E726,index!$A$1:$B$6,2,0)*K726*G726)</f>
        <v/>
      </c>
      <c r="N726" s="11" t="str">
        <f>IF(A726="","",-PMT(G726*VLOOKUP(E726,index!$A$1:$B$6,2,0),C726,F726,0,0))</f>
        <v/>
      </c>
      <c r="O726" s="11" t="str">
        <f t="shared" si="85"/>
        <v/>
      </c>
      <c r="P726" s="11" t="str">
        <f t="shared" si="86"/>
        <v/>
      </c>
    </row>
    <row r="727" spans="1:16" x14ac:dyDescent="0.25">
      <c r="A727" s="9" t="str">
        <f>IF(A726="","",IF(B726&lt;C726,A726,IF(A726=MAX('entry data'!$B$8:$B$507),"",A726+1)))</f>
        <v/>
      </c>
      <c r="B727" s="9" t="str">
        <f t="shared" ref="B727:B790" si="87">IF(A727="","",IF(B726=C726,1,B726+1))</f>
        <v/>
      </c>
      <c r="C727" s="9" t="str">
        <f>IF(ISERROR(VLOOKUP(A727,'entry data'!B:G,6,0)),"",VLOOKUP(A727,'entry data'!B:G,6,0))</f>
        <v/>
      </c>
      <c r="D727" s="9" t="str">
        <f>IF(ISERROR(VLOOKUP(A727,'entry data'!B:C,2,0)),"",VLOOKUP(A727,'entry data'!B:C,2,0))</f>
        <v/>
      </c>
      <c r="E727" s="9" t="str">
        <f>IF(ISERROR(VLOOKUP(A727,'entry data'!B:E,4,0)),"",VLOOKUP(A727,'entry data'!B:E,4,0))</f>
        <v/>
      </c>
      <c r="F727" s="11" t="str">
        <f>IF(A727="","",IF(ISERROR(VLOOKUP(A727,'entry data'!B:F,5,0)),"",VLOOKUP(A727,'entry data'!B:F,5,0)))</f>
        <v/>
      </c>
      <c r="G727" s="12" t="str">
        <f>IF(A727="","",IF(ISERROR(VLOOKUP(A727,'entry data'!B:I,8,0)),"",VLOOKUP(A727,'entry data'!B:I,7,0)))</f>
        <v/>
      </c>
      <c r="H727" s="13" t="str">
        <f>IF(A727="","",IF(B727=1,VLOOKUP(A727,'entry data'!B:D,3,0),I726))</f>
        <v/>
      </c>
      <c r="I727" s="14" t="str">
        <f>IF(A727="","",IF(E727="weekly",7,IF(E727="fortnightly",14,IF(E727="monthly",DATE(IF(MONTH(H727)=12,YEAR(H727)+1,YEAR(H727)),VLOOKUP(MONTH(H727),index!$D$2:$G$13,2,0),DAY(H727)),
IF(E727="quarterly",DATE(IF(MONTH(H727)&gt;=10,YEAR(H727)+1,YEAR(H727)),VLOOKUP(MONTH(H727),index!$D$2:$G$13,3,0),DAY(H727)),
IF(E727="halfyearly",DATE(IF(MONTH(H727)&gt;=7,YEAR(H727)+1,YEAR(H727)),VLOOKUP(MONTH(H727),index!$D$2:$G$13,4,0),DAY(H727)),
DATE(YEAR(H727)+1,MONTH(H727),DAY(H727)))))-H727))+H727)</f>
        <v/>
      </c>
      <c r="J727" s="9" t="str">
        <f t="shared" ref="J727:J790" si="88">IF(A727="","",IF(MONTH(I727)&lt;10,YEAR(I727)&amp;"-0"&amp;MONTH(I727),YEAR(I727)&amp;"-"&amp;MONTH(I727)))</f>
        <v/>
      </c>
      <c r="K727" s="11" t="str">
        <f t="shared" ref="K727:K790" si="89">IF(A727="","",IF(B727=1,F727,O726))</f>
        <v/>
      </c>
      <c r="L727" s="11" t="str">
        <f t="shared" ref="L727:L790" si="90">IF(A727="","",N727-M727)</f>
        <v/>
      </c>
      <c r="M727" s="11" t="str">
        <f>IF(A727="","",VLOOKUP(E727,index!$A$1:$B$6,2,0)*K727*G727)</f>
        <v/>
      </c>
      <c r="N727" s="11" t="str">
        <f>IF(A727="","",-PMT(G727*VLOOKUP(E727,index!$A$1:$B$6,2,0),C727,F727,0,0))</f>
        <v/>
      </c>
      <c r="O727" s="11" t="str">
        <f t="shared" ref="O727:O790" si="91">IF(A727="","",K727-L727)</f>
        <v/>
      </c>
      <c r="P727" s="11" t="str">
        <f t="shared" si="86"/>
        <v/>
      </c>
    </row>
    <row r="728" spans="1:16" x14ac:dyDescent="0.25">
      <c r="A728" s="9" t="str">
        <f>IF(A727="","",IF(B727&lt;C727,A727,IF(A727=MAX('entry data'!$B$8:$B$507),"",A727+1)))</f>
        <v/>
      </c>
      <c r="B728" s="9" t="str">
        <f t="shared" si="87"/>
        <v/>
      </c>
      <c r="C728" s="9" t="str">
        <f>IF(ISERROR(VLOOKUP(A728,'entry data'!B:G,6,0)),"",VLOOKUP(A728,'entry data'!B:G,6,0))</f>
        <v/>
      </c>
      <c r="D728" s="9" t="str">
        <f>IF(ISERROR(VLOOKUP(A728,'entry data'!B:C,2,0)),"",VLOOKUP(A728,'entry data'!B:C,2,0))</f>
        <v/>
      </c>
      <c r="E728" s="9" t="str">
        <f>IF(ISERROR(VLOOKUP(A728,'entry data'!B:E,4,0)),"",VLOOKUP(A728,'entry data'!B:E,4,0))</f>
        <v/>
      </c>
      <c r="F728" s="11" t="str">
        <f>IF(A728="","",IF(ISERROR(VLOOKUP(A728,'entry data'!B:F,5,0)),"",VLOOKUP(A728,'entry data'!B:F,5,0)))</f>
        <v/>
      </c>
      <c r="G728" s="12" t="str">
        <f>IF(A728="","",IF(ISERROR(VLOOKUP(A728,'entry data'!B:I,8,0)),"",VLOOKUP(A728,'entry data'!B:I,7,0)))</f>
        <v/>
      </c>
      <c r="H728" s="13" t="str">
        <f>IF(A728="","",IF(B728=1,VLOOKUP(A728,'entry data'!B:D,3,0),I727))</f>
        <v/>
      </c>
      <c r="I728" s="14" t="str">
        <f>IF(A728="","",IF(E728="weekly",7,IF(E728="fortnightly",14,IF(E728="monthly",DATE(IF(MONTH(H728)=12,YEAR(H728)+1,YEAR(H728)),VLOOKUP(MONTH(H728),index!$D$2:$G$13,2,0),DAY(H728)),
IF(E728="quarterly",DATE(IF(MONTH(H728)&gt;=10,YEAR(H728)+1,YEAR(H728)),VLOOKUP(MONTH(H728),index!$D$2:$G$13,3,0),DAY(H728)),
IF(E728="halfyearly",DATE(IF(MONTH(H728)&gt;=7,YEAR(H728)+1,YEAR(H728)),VLOOKUP(MONTH(H728),index!$D$2:$G$13,4,0),DAY(H728)),
DATE(YEAR(H728)+1,MONTH(H728),DAY(H728)))))-H728))+H728)</f>
        <v/>
      </c>
      <c r="J728" s="9" t="str">
        <f t="shared" si="88"/>
        <v/>
      </c>
      <c r="K728" s="11" t="str">
        <f t="shared" si="89"/>
        <v/>
      </c>
      <c r="L728" s="11" t="str">
        <f t="shared" si="90"/>
        <v/>
      </c>
      <c r="M728" s="11" t="str">
        <f>IF(A728="","",VLOOKUP(E728,index!$A$1:$B$6,2,0)*K728*G728)</f>
        <v/>
      </c>
      <c r="N728" s="11" t="str">
        <f>IF(A728="","",-PMT(G728*VLOOKUP(E728,index!$A$1:$B$6,2,0),C728,F728,0,0))</f>
        <v/>
      </c>
      <c r="O728" s="11" t="str">
        <f t="shared" si="91"/>
        <v/>
      </c>
      <c r="P728" s="11" t="str">
        <f t="shared" si="86"/>
        <v/>
      </c>
    </row>
    <row r="729" spans="1:16" x14ac:dyDescent="0.25">
      <c r="A729" s="9" t="str">
        <f>IF(A728="","",IF(B728&lt;C728,A728,IF(A728=MAX('entry data'!$B$8:$B$507),"",A728+1)))</f>
        <v/>
      </c>
      <c r="B729" s="9" t="str">
        <f t="shared" si="87"/>
        <v/>
      </c>
      <c r="C729" s="9" t="str">
        <f>IF(ISERROR(VLOOKUP(A729,'entry data'!B:G,6,0)),"",VLOOKUP(A729,'entry data'!B:G,6,0))</f>
        <v/>
      </c>
      <c r="D729" s="9" t="str">
        <f>IF(ISERROR(VLOOKUP(A729,'entry data'!B:C,2,0)),"",VLOOKUP(A729,'entry data'!B:C,2,0))</f>
        <v/>
      </c>
      <c r="E729" s="9" t="str">
        <f>IF(ISERROR(VLOOKUP(A729,'entry data'!B:E,4,0)),"",VLOOKUP(A729,'entry data'!B:E,4,0))</f>
        <v/>
      </c>
      <c r="F729" s="11" t="str">
        <f>IF(A729="","",IF(ISERROR(VLOOKUP(A729,'entry data'!B:F,5,0)),"",VLOOKUP(A729,'entry data'!B:F,5,0)))</f>
        <v/>
      </c>
      <c r="G729" s="12" t="str">
        <f>IF(A729="","",IF(ISERROR(VLOOKUP(A729,'entry data'!B:I,8,0)),"",VLOOKUP(A729,'entry data'!B:I,7,0)))</f>
        <v/>
      </c>
      <c r="H729" s="13" t="str">
        <f>IF(A729="","",IF(B729=1,VLOOKUP(A729,'entry data'!B:D,3,0),I728))</f>
        <v/>
      </c>
      <c r="I729" s="14" t="str">
        <f>IF(A729="","",IF(E729="weekly",7,IF(E729="fortnightly",14,IF(E729="monthly",DATE(IF(MONTH(H729)=12,YEAR(H729)+1,YEAR(H729)),VLOOKUP(MONTH(H729),index!$D$2:$G$13,2,0),DAY(H729)),
IF(E729="quarterly",DATE(IF(MONTH(H729)&gt;=10,YEAR(H729)+1,YEAR(H729)),VLOOKUP(MONTH(H729),index!$D$2:$G$13,3,0),DAY(H729)),
IF(E729="halfyearly",DATE(IF(MONTH(H729)&gt;=7,YEAR(H729)+1,YEAR(H729)),VLOOKUP(MONTH(H729),index!$D$2:$G$13,4,0),DAY(H729)),
DATE(YEAR(H729)+1,MONTH(H729),DAY(H729)))))-H729))+H729)</f>
        <v/>
      </c>
      <c r="J729" s="9" t="str">
        <f t="shared" si="88"/>
        <v/>
      </c>
      <c r="K729" s="11" t="str">
        <f t="shared" si="89"/>
        <v/>
      </c>
      <c r="L729" s="11" t="str">
        <f t="shared" si="90"/>
        <v/>
      </c>
      <c r="M729" s="11" t="str">
        <f>IF(A729="","",VLOOKUP(E729,index!$A$1:$B$6,2,0)*K729*G729)</f>
        <v/>
      </c>
      <c r="N729" s="11" t="str">
        <f>IF(A729="","",-PMT(G729*VLOOKUP(E729,index!$A$1:$B$6,2,0),C729,F729,0,0))</f>
        <v/>
      </c>
      <c r="O729" s="11" t="str">
        <f t="shared" si="91"/>
        <v/>
      </c>
      <c r="P729" s="11" t="str">
        <f t="shared" si="86"/>
        <v/>
      </c>
    </row>
    <row r="730" spans="1:16" x14ac:dyDescent="0.25">
      <c r="A730" s="9" t="str">
        <f>IF(A729="","",IF(B729&lt;C729,A729,IF(A729=MAX('entry data'!$B$8:$B$507),"",A729+1)))</f>
        <v/>
      </c>
      <c r="B730" s="9" t="str">
        <f t="shared" si="87"/>
        <v/>
      </c>
      <c r="C730" s="9" t="str">
        <f>IF(ISERROR(VLOOKUP(A730,'entry data'!B:G,6,0)),"",VLOOKUP(A730,'entry data'!B:G,6,0))</f>
        <v/>
      </c>
      <c r="D730" s="9" t="str">
        <f>IF(ISERROR(VLOOKUP(A730,'entry data'!B:C,2,0)),"",VLOOKUP(A730,'entry data'!B:C,2,0))</f>
        <v/>
      </c>
      <c r="E730" s="9" t="str">
        <f>IF(ISERROR(VLOOKUP(A730,'entry data'!B:E,4,0)),"",VLOOKUP(A730,'entry data'!B:E,4,0))</f>
        <v/>
      </c>
      <c r="F730" s="11" t="str">
        <f>IF(A730="","",IF(ISERROR(VLOOKUP(A730,'entry data'!B:F,5,0)),"",VLOOKUP(A730,'entry data'!B:F,5,0)))</f>
        <v/>
      </c>
      <c r="G730" s="12" t="str">
        <f>IF(A730="","",IF(ISERROR(VLOOKUP(A730,'entry data'!B:I,8,0)),"",VLOOKUP(A730,'entry data'!B:I,7,0)))</f>
        <v/>
      </c>
      <c r="H730" s="13" t="str">
        <f>IF(A730="","",IF(B730=1,VLOOKUP(A730,'entry data'!B:D,3,0),I729))</f>
        <v/>
      </c>
      <c r="I730" s="14" t="str">
        <f>IF(A730="","",IF(E730="weekly",7,IF(E730="fortnightly",14,IF(E730="monthly",DATE(IF(MONTH(H730)=12,YEAR(H730)+1,YEAR(H730)),VLOOKUP(MONTH(H730),index!$D$2:$G$13,2,0),DAY(H730)),
IF(E730="quarterly",DATE(IF(MONTH(H730)&gt;=10,YEAR(H730)+1,YEAR(H730)),VLOOKUP(MONTH(H730),index!$D$2:$G$13,3,0),DAY(H730)),
IF(E730="halfyearly",DATE(IF(MONTH(H730)&gt;=7,YEAR(H730)+1,YEAR(H730)),VLOOKUP(MONTH(H730),index!$D$2:$G$13,4,0),DAY(H730)),
DATE(YEAR(H730)+1,MONTH(H730),DAY(H730)))))-H730))+H730)</f>
        <v/>
      </c>
      <c r="J730" s="9" t="str">
        <f t="shared" si="88"/>
        <v/>
      </c>
      <c r="K730" s="11" t="str">
        <f t="shared" si="89"/>
        <v/>
      </c>
      <c r="L730" s="11" t="str">
        <f t="shared" si="90"/>
        <v/>
      </c>
      <c r="M730" s="11" t="str">
        <f>IF(A730="","",VLOOKUP(E730,index!$A$1:$B$6,2,0)*K730*G730)</f>
        <v/>
      </c>
      <c r="N730" s="11" t="str">
        <f>IF(A730="","",-PMT(G730*VLOOKUP(E730,index!$A$1:$B$6,2,0),C730,F730,0,0))</f>
        <v/>
      </c>
      <c r="O730" s="11" t="str">
        <f t="shared" si="91"/>
        <v/>
      </c>
      <c r="P730" s="11" t="str">
        <f t="shared" si="86"/>
        <v/>
      </c>
    </row>
    <row r="731" spans="1:16" x14ac:dyDescent="0.25">
      <c r="A731" s="9" t="str">
        <f>IF(A730="","",IF(B730&lt;C730,A730,IF(A730=MAX('entry data'!$B$8:$B$507),"",A730+1)))</f>
        <v/>
      </c>
      <c r="B731" s="9" t="str">
        <f t="shared" si="87"/>
        <v/>
      </c>
      <c r="C731" s="9" t="str">
        <f>IF(ISERROR(VLOOKUP(A731,'entry data'!B:G,6,0)),"",VLOOKUP(A731,'entry data'!B:G,6,0))</f>
        <v/>
      </c>
      <c r="D731" s="9" t="str">
        <f>IF(ISERROR(VLOOKUP(A731,'entry data'!B:C,2,0)),"",VLOOKUP(A731,'entry data'!B:C,2,0))</f>
        <v/>
      </c>
      <c r="E731" s="9" t="str">
        <f>IF(ISERROR(VLOOKUP(A731,'entry data'!B:E,4,0)),"",VLOOKUP(A731,'entry data'!B:E,4,0))</f>
        <v/>
      </c>
      <c r="F731" s="11" t="str">
        <f>IF(A731="","",IF(ISERROR(VLOOKUP(A731,'entry data'!B:F,5,0)),"",VLOOKUP(A731,'entry data'!B:F,5,0)))</f>
        <v/>
      </c>
      <c r="G731" s="12" t="str">
        <f>IF(A731="","",IF(ISERROR(VLOOKUP(A731,'entry data'!B:I,8,0)),"",VLOOKUP(A731,'entry data'!B:I,7,0)))</f>
        <v/>
      </c>
      <c r="H731" s="13" t="str">
        <f>IF(A731="","",IF(B731=1,VLOOKUP(A731,'entry data'!B:D,3,0),I730))</f>
        <v/>
      </c>
      <c r="I731" s="14" t="str">
        <f>IF(A731="","",IF(E731="weekly",7,IF(E731="fortnightly",14,IF(E731="monthly",DATE(IF(MONTH(H731)=12,YEAR(H731)+1,YEAR(H731)),VLOOKUP(MONTH(H731),index!$D$2:$G$13,2,0),DAY(H731)),
IF(E731="quarterly",DATE(IF(MONTH(H731)&gt;=10,YEAR(H731)+1,YEAR(H731)),VLOOKUP(MONTH(H731),index!$D$2:$G$13,3,0),DAY(H731)),
IF(E731="halfyearly",DATE(IF(MONTH(H731)&gt;=7,YEAR(H731)+1,YEAR(H731)),VLOOKUP(MONTH(H731),index!$D$2:$G$13,4,0),DAY(H731)),
DATE(YEAR(H731)+1,MONTH(H731),DAY(H731)))))-H731))+H731)</f>
        <v/>
      </c>
      <c r="J731" s="9" t="str">
        <f t="shared" si="88"/>
        <v/>
      </c>
      <c r="K731" s="11" t="str">
        <f t="shared" si="89"/>
        <v/>
      </c>
      <c r="L731" s="11" t="str">
        <f t="shared" si="90"/>
        <v/>
      </c>
      <c r="M731" s="11" t="str">
        <f>IF(A731="","",VLOOKUP(E731,index!$A$1:$B$6,2,0)*K731*G731)</f>
        <v/>
      </c>
      <c r="N731" s="11" t="str">
        <f>IF(A731="","",-PMT(G731*VLOOKUP(E731,index!$A$1:$B$6,2,0),C731,F731,0,0))</f>
        <v/>
      </c>
      <c r="O731" s="11" t="str">
        <f t="shared" si="91"/>
        <v/>
      </c>
      <c r="P731" s="11" t="str">
        <f t="shared" si="86"/>
        <v/>
      </c>
    </row>
    <row r="732" spans="1:16" x14ac:dyDescent="0.25">
      <c r="A732" s="9" t="str">
        <f>IF(A731="","",IF(B731&lt;C731,A731,IF(A731=MAX('entry data'!$B$8:$B$507),"",A731+1)))</f>
        <v/>
      </c>
      <c r="B732" s="9" t="str">
        <f t="shared" si="87"/>
        <v/>
      </c>
      <c r="C732" s="9" t="str">
        <f>IF(ISERROR(VLOOKUP(A732,'entry data'!B:G,6,0)),"",VLOOKUP(A732,'entry data'!B:G,6,0))</f>
        <v/>
      </c>
      <c r="D732" s="9" t="str">
        <f>IF(ISERROR(VLOOKUP(A732,'entry data'!B:C,2,0)),"",VLOOKUP(A732,'entry data'!B:C,2,0))</f>
        <v/>
      </c>
      <c r="E732" s="9" t="str">
        <f>IF(ISERROR(VLOOKUP(A732,'entry data'!B:E,4,0)),"",VLOOKUP(A732,'entry data'!B:E,4,0))</f>
        <v/>
      </c>
      <c r="F732" s="11" t="str">
        <f>IF(A732="","",IF(ISERROR(VLOOKUP(A732,'entry data'!B:F,5,0)),"",VLOOKUP(A732,'entry data'!B:F,5,0)))</f>
        <v/>
      </c>
      <c r="G732" s="12" t="str">
        <f>IF(A732="","",IF(ISERROR(VLOOKUP(A732,'entry data'!B:I,8,0)),"",VLOOKUP(A732,'entry data'!B:I,7,0)))</f>
        <v/>
      </c>
      <c r="H732" s="13" t="str">
        <f>IF(A732="","",IF(B732=1,VLOOKUP(A732,'entry data'!B:D,3,0),I731))</f>
        <v/>
      </c>
      <c r="I732" s="14" t="str">
        <f>IF(A732="","",IF(E732="weekly",7,IF(E732="fortnightly",14,IF(E732="monthly",DATE(IF(MONTH(H732)=12,YEAR(H732)+1,YEAR(H732)),VLOOKUP(MONTH(H732),index!$D$2:$G$13,2,0),DAY(H732)),
IF(E732="quarterly",DATE(IF(MONTH(H732)&gt;=10,YEAR(H732)+1,YEAR(H732)),VLOOKUP(MONTH(H732),index!$D$2:$G$13,3,0),DAY(H732)),
IF(E732="halfyearly",DATE(IF(MONTH(H732)&gt;=7,YEAR(H732)+1,YEAR(H732)),VLOOKUP(MONTH(H732),index!$D$2:$G$13,4,0),DAY(H732)),
DATE(YEAR(H732)+1,MONTH(H732),DAY(H732)))))-H732))+H732)</f>
        <v/>
      </c>
      <c r="J732" s="9" t="str">
        <f t="shared" si="88"/>
        <v/>
      </c>
      <c r="K732" s="11" t="str">
        <f t="shared" si="89"/>
        <v/>
      </c>
      <c r="L732" s="11" t="str">
        <f t="shared" si="90"/>
        <v/>
      </c>
      <c r="M732" s="11" t="str">
        <f>IF(A732="","",VLOOKUP(E732,index!$A$1:$B$6,2,0)*K732*G732)</f>
        <v/>
      </c>
      <c r="N732" s="11" t="str">
        <f>IF(A732="","",-PMT(G732*VLOOKUP(E732,index!$A$1:$B$6,2,0),C732,F732,0,0))</f>
        <v/>
      </c>
      <c r="O732" s="11" t="str">
        <f t="shared" si="91"/>
        <v/>
      </c>
      <c r="P732" s="11" t="str">
        <f t="shared" si="86"/>
        <v/>
      </c>
    </row>
    <row r="733" spans="1:16" x14ac:dyDescent="0.25">
      <c r="A733" s="9" t="str">
        <f>IF(A732="","",IF(B732&lt;C732,A732,IF(A732=MAX('entry data'!$B$8:$B$507),"",A732+1)))</f>
        <v/>
      </c>
      <c r="B733" s="9" t="str">
        <f t="shared" si="87"/>
        <v/>
      </c>
      <c r="C733" s="9" t="str">
        <f>IF(ISERROR(VLOOKUP(A733,'entry data'!B:G,6,0)),"",VLOOKUP(A733,'entry data'!B:G,6,0))</f>
        <v/>
      </c>
      <c r="D733" s="9" t="str">
        <f>IF(ISERROR(VLOOKUP(A733,'entry data'!B:C,2,0)),"",VLOOKUP(A733,'entry data'!B:C,2,0))</f>
        <v/>
      </c>
      <c r="E733" s="9" t="str">
        <f>IF(ISERROR(VLOOKUP(A733,'entry data'!B:E,4,0)),"",VLOOKUP(A733,'entry data'!B:E,4,0))</f>
        <v/>
      </c>
      <c r="F733" s="11" t="str">
        <f>IF(A733="","",IF(ISERROR(VLOOKUP(A733,'entry data'!B:F,5,0)),"",VLOOKUP(A733,'entry data'!B:F,5,0)))</f>
        <v/>
      </c>
      <c r="G733" s="12" t="str">
        <f>IF(A733="","",IF(ISERROR(VLOOKUP(A733,'entry data'!B:I,8,0)),"",VLOOKUP(A733,'entry data'!B:I,7,0)))</f>
        <v/>
      </c>
      <c r="H733" s="13" t="str">
        <f>IF(A733="","",IF(B733=1,VLOOKUP(A733,'entry data'!B:D,3,0),I732))</f>
        <v/>
      </c>
      <c r="I733" s="14" t="str">
        <f>IF(A733="","",IF(E733="weekly",7,IF(E733="fortnightly",14,IF(E733="monthly",DATE(IF(MONTH(H733)=12,YEAR(H733)+1,YEAR(H733)),VLOOKUP(MONTH(H733),index!$D$2:$G$13,2,0),DAY(H733)),
IF(E733="quarterly",DATE(IF(MONTH(H733)&gt;=10,YEAR(H733)+1,YEAR(H733)),VLOOKUP(MONTH(H733),index!$D$2:$G$13,3,0),DAY(H733)),
IF(E733="halfyearly",DATE(IF(MONTH(H733)&gt;=7,YEAR(H733)+1,YEAR(H733)),VLOOKUP(MONTH(H733),index!$D$2:$G$13,4,0),DAY(H733)),
DATE(YEAR(H733)+1,MONTH(H733),DAY(H733)))))-H733))+H733)</f>
        <v/>
      </c>
      <c r="J733" s="9" t="str">
        <f t="shared" si="88"/>
        <v/>
      </c>
      <c r="K733" s="11" t="str">
        <f t="shared" si="89"/>
        <v/>
      </c>
      <c r="L733" s="11" t="str">
        <f t="shared" si="90"/>
        <v/>
      </c>
      <c r="M733" s="11" t="str">
        <f>IF(A733="","",VLOOKUP(E733,index!$A$1:$B$6,2,0)*K733*G733)</f>
        <v/>
      </c>
      <c r="N733" s="11" t="str">
        <f>IF(A733="","",-PMT(G733*VLOOKUP(E733,index!$A$1:$B$6,2,0),C733,F733,0,0))</f>
        <v/>
      </c>
      <c r="O733" s="11" t="str">
        <f t="shared" si="91"/>
        <v/>
      </c>
      <c r="P733" s="11" t="str">
        <f t="shared" si="86"/>
        <v/>
      </c>
    </row>
    <row r="734" spans="1:16" x14ac:dyDescent="0.25">
      <c r="A734" s="9" t="str">
        <f>IF(A733="","",IF(B733&lt;C733,A733,IF(A733=MAX('entry data'!$B$8:$B$507),"",A733+1)))</f>
        <v/>
      </c>
      <c r="B734" s="9" t="str">
        <f t="shared" si="87"/>
        <v/>
      </c>
      <c r="C734" s="9" t="str">
        <f>IF(ISERROR(VLOOKUP(A734,'entry data'!B:G,6,0)),"",VLOOKUP(A734,'entry data'!B:G,6,0))</f>
        <v/>
      </c>
      <c r="D734" s="9" t="str">
        <f>IF(ISERROR(VLOOKUP(A734,'entry data'!B:C,2,0)),"",VLOOKUP(A734,'entry data'!B:C,2,0))</f>
        <v/>
      </c>
      <c r="E734" s="9" t="str">
        <f>IF(ISERROR(VLOOKUP(A734,'entry data'!B:E,4,0)),"",VLOOKUP(A734,'entry data'!B:E,4,0))</f>
        <v/>
      </c>
      <c r="F734" s="11" t="str">
        <f>IF(A734="","",IF(ISERROR(VLOOKUP(A734,'entry data'!B:F,5,0)),"",VLOOKUP(A734,'entry data'!B:F,5,0)))</f>
        <v/>
      </c>
      <c r="G734" s="12" t="str">
        <f>IF(A734="","",IF(ISERROR(VLOOKUP(A734,'entry data'!B:I,8,0)),"",VLOOKUP(A734,'entry data'!B:I,7,0)))</f>
        <v/>
      </c>
      <c r="H734" s="13" t="str">
        <f>IF(A734="","",IF(B734=1,VLOOKUP(A734,'entry data'!B:D,3,0),I733))</f>
        <v/>
      </c>
      <c r="I734" s="14" t="str">
        <f>IF(A734="","",IF(E734="weekly",7,IF(E734="fortnightly",14,IF(E734="monthly",DATE(IF(MONTH(H734)=12,YEAR(H734)+1,YEAR(H734)),VLOOKUP(MONTH(H734),index!$D$2:$G$13,2,0),DAY(H734)),
IF(E734="quarterly",DATE(IF(MONTH(H734)&gt;=10,YEAR(H734)+1,YEAR(H734)),VLOOKUP(MONTH(H734),index!$D$2:$G$13,3,0),DAY(H734)),
IF(E734="halfyearly",DATE(IF(MONTH(H734)&gt;=7,YEAR(H734)+1,YEAR(H734)),VLOOKUP(MONTH(H734),index!$D$2:$G$13,4,0),DAY(H734)),
DATE(YEAR(H734)+1,MONTH(H734),DAY(H734)))))-H734))+H734)</f>
        <v/>
      </c>
      <c r="J734" s="9" t="str">
        <f t="shared" si="88"/>
        <v/>
      </c>
      <c r="K734" s="11" t="str">
        <f t="shared" si="89"/>
        <v/>
      </c>
      <c r="L734" s="11" t="str">
        <f t="shared" si="90"/>
        <v/>
      </c>
      <c r="M734" s="11" t="str">
        <f>IF(A734="","",VLOOKUP(E734,index!$A$1:$B$6,2,0)*K734*G734)</f>
        <v/>
      </c>
      <c r="N734" s="11" t="str">
        <f>IF(A734="","",-PMT(G734*VLOOKUP(E734,index!$A$1:$B$6,2,0),C734,F734,0,0))</f>
        <v/>
      </c>
      <c r="O734" s="11" t="str">
        <f t="shared" si="91"/>
        <v/>
      </c>
      <c r="P734" s="11" t="str">
        <f t="shared" si="86"/>
        <v/>
      </c>
    </row>
    <row r="735" spans="1:16" x14ac:dyDescent="0.25">
      <c r="A735" s="9" t="str">
        <f>IF(A734="","",IF(B734&lt;C734,A734,IF(A734=MAX('entry data'!$B$8:$B$507),"",A734+1)))</f>
        <v/>
      </c>
      <c r="B735" s="9" t="str">
        <f t="shared" si="87"/>
        <v/>
      </c>
      <c r="C735" s="9" t="str">
        <f>IF(ISERROR(VLOOKUP(A735,'entry data'!B:G,6,0)),"",VLOOKUP(A735,'entry data'!B:G,6,0))</f>
        <v/>
      </c>
      <c r="D735" s="9" t="str">
        <f>IF(ISERROR(VLOOKUP(A735,'entry data'!B:C,2,0)),"",VLOOKUP(A735,'entry data'!B:C,2,0))</f>
        <v/>
      </c>
      <c r="E735" s="9" t="str">
        <f>IF(ISERROR(VLOOKUP(A735,'entry data'!B:E,4,0)),"",VLOOKUP(A735,'entry data'!B:E,4,0))</f>
        <v/>
      </c>
      <c r="F735" s="11" t="str">
        <f>IF(A735="","",IF(ISERROR(VLOOKUP(A735,'entry data'!B:F,5,0)),"",VLOOKUP(A735,'entry data'!B:F,5,0)))</f>
        <v/>
      </c>
      <c r="G735" s="12" t="str">
        <f>IF(A735="","",IF(ISERROR(VLOOKUP(A735,'entry data'!B:I,8,0)),"",VLOOKUP(A735,'entry data'!B:I,7,0)))</f>
        <v/>
      </c>
      <c r="H735" s="13" t="str">
        <f>IF(A735="","",IF(B735=1,VLOOKUP(A735,'entry data'!B:D,3,0),I734))</f>
        <v/>
      </c>
      <c r="I735" s="14" t="str">
        <f>IF(A735="","",IF(E735="weekly",7,IF(E735="fortnightly",14,IF(E735="monthly",DATE(IF(MONTH(H735)=12,YEAR(H735)+1,YEAR(H735)),VLOOKUP(MONTH(H735),index!$D$2:$G$13,2,0),DAY(H735)),
IF(E735="quarterly",DATE(IF(MONTH(H735)&gt;=10,YEAR(H735)+1,YEAR(H735)),VLOOKUP(MONTH(H735),index!$D$2:$G$13,3,0),DAY(H735)),
IF(E735="halfyearly",DATE(IF(MONTH(H735)&gt;=7,YEAR(H735)+1,YEAR(H735)),VLOOKUP(MONTH(H735),index!$D$2:$G$13,4,0),DAY(H735)),
DATE(YEAR(H735)+1,MONTH(H735),DAY(H735)))))-H735))+H735)</f>
        <v/>
      </c>
      <c r="J735" s="9" t="str">
        <f t="shared" si="88"/>
        <v/>
      </c>
      <c r="K735" s="11" t="str">
        <f t="shared" si="89"/>
        <v/>
      </c>
      <c r="L735" s="11" t="str">
        <f t="shared" si="90"/>
        <v/>
      </c>
      <c r="M735" s="11" t="str">
        <f>IF(A735="","",VLOOKUP(E735,index!$A$1:$B$6,2,0)*K735*G735)</f>
        <v/>
      </c>
      <c r="N735" s="11" t="str">
        <f>IF(A735="","",-PMT(G735*VLOOKUP(E735,index!$A$1:$B$6,2,0),C735,F735,0,0))</f>
        <v/>
      </c>
      <c r="O735" s="11" t="str">
        <f t="shared" si="91"/>
        <v/>
      </c>
      <c r="P735" s="11" t="str">
        <f t="shared" si="86"/>
        <v/>
      </c>
    </row>
    <row r="736" spans="1:16" x14ac:dyDescent="0.25">
      <c r="A736" s="9" t="str">
        <f>IF(A735="","",IF(B735&lt;C735,A735,IF(A735=MAX('entry data'!$B$8:$B$507),"",A735+1)))</f>
        <v/>
      </c>
      <c r="B736" s="9" t="str">
        <f t="shared" si="87"/>
        <v/>
      </c>
      <c r="C736" s="9" t="str">
        <f>IF(ISERROR(VLOOKUP(A736,'entry data'!B:G,6,0)),"",VLOOKUP(A736,'entry data'!B:G,6,0))</f>
        <v/>
      </c>
      <c r="D736" s="9" t="str">
        <f>IF(ISERROR(VLOOKUP(A736,'entry data'!B:C,2,0)),"",VLOOKUP(A736,'entry data'!B:C,2,0))</f>
        <v/>
      </c>
      <c r="E736" s="9" t="str">
        <f>IF(ISERROR(VLOOKUP(A736,'entry data'!B:E,4,0)),"",VLOOKUP(A736,'entry data'!B:E,4,0))</f>
        <v/>
      </c>
      <c r="F736" s="11" t="str">
        <f>IF(A736="","",IF(ISERROR(VLOOKUP(A736,'entry data'!B:F,5,0)),"",VLOOKUP(A736,'entry data'!B:F,5,0)))</f>
        <v/>
      </c>
      <c r="G736" s="12" t="str">
        <f>IF(A736="","",IF(ISERROR(VLOOKUP(A736,'entry data'!B:I,8,0)),"",VLOOKUP(A736,'entry data'!B:I,7,0)))</f>
        <v/>
      </c>
      <c r="H736" s="13" t="str">
        <f>IF(A736="","",IF(B736=1,VLOOKUP(A736,'entry data'!B:D,3,0),I735))</f>
        <v/>
      </c>
      <c r="I736" s="14" t="str">
        <f>IF(A736="","",IF(E736="weekly",7,IF(E736="fortnightly",14,IF(E736="monthly",DATE(IF(MONTH(H736)=12,YEAR(H736)+1,YEAR(H736)),VLOOKUP(MONTH(H736),index!$D$2:$G$13,2,0),DAY(H736)),
IF(E736="quarterly",DATE(IF(MONTH(H736)&gt;=10,YEAR(H736)+1,YEAR(H736)),VLOOKUP(MONTH(H736),index!$D$2:$G$13,3,0),DAY(H736)),
IF(E736="halfyearly",DATE(IF(MONTH(H736)&gt;=7,YEAR(H736)+1,YEAR(H736)),VLOOKUP(MONTH(H736),index!$D$2:$G$13,4,0),DAY(H736)),
DATE(YEAR(H736)+1,MONTH(H736),DAY(H736)))))-H736))+H736)</f>
        <v/>
      </c>
      <c r="J736" s="9" t="str">
        <f t="shared" si="88"/>
        <v/>
      </c>
      <c r="K736" s="11" t="str">
        <f t="shared" si="89"/>
        <v/>
      </c>
      <c r="L736" s="11" t="str">
        <f t="shared" si="90"/>
        <v/>
      </c>
      <c r="M736" s="11" t="str">
        <f>IF(A736="","",VLOOKUP(E736,index!$A$1:$B$6,2,0)*K736*G736)</f>
        <v/>
      </c>
      <c r="N736" s="11" t="str">
        <f>IF(A736="","",-PMT(G736*VLOOKUP(E736,index!$A$1:$B$6,2,0),C736,F736,0,0))</f>
        <v/>
      </c>
      <c r="O736" s="11" t="str">
        <f t="shared" si="91"/>
        <v/>
      </c>
      <c r="P736" s="11" t="str">
        <f t="shared" si="86"/>
        <v/>
      </c>
    </row>
    <row r="737" spans="1:16" x14ac:dyDescent="0.25">
      <c r="A737" s="9" t="str">
        <f>IF(A736="","",IF(B736&lt;C736,A736,IF(A736=MAX('entry data'!$B$8:$B$507),"",A736+1)))</f>
        <v/>
      </c>
      <c r="B737" s="9" t="str">
        <f t="shared" si="87"/>
        <v/>
      </c>
      <c r="C737" s="9" t="str">
        <f>IF(ISERROR(VLOOKUP(A737,'entry data'!B:G,6,0)),"",VLOOKUP(A737,'entry data'!B:G,6,0))</f>
        <v/>
      </c>
      <c r="D737" s="9" t="str">
        <f>IF(ISERROR(VLOOKUP(A737,'entry data'!B:C,2,0)),"",VLOOKUP(A737,'entry data'!B:C,2,0))</f>
        <v/>
      </c>
      <c r="E737" s="9" t="str">
        <f>IF(ISERROR(VLOOKUP(A737,'entry data'!B:E,4,0)),"",VLOOKUP(A737,'entry data'!B:E,4,0))</f>
        <v/>
      </c>
      <c r="F737" s="11" t="str">
        <f>IF(A737="","",IF(ISERROR(VLOOKUP(A737,'entry data'!B:F,5,0)),"",VLOOKUP(A737,'entry data'!B:F,5,0)))</f>
        <v/>
      </c>
      <c r="G737" s="12" t="str">
        <f>IF(A737="","",IF(ISERROR(VLOOKUP(A737,'entry data'!B:I,8,0)),"",VLOOKUP(A737,'entry data'!B:I,7,0)))</f>
        <v/>
      </c>
      <c r="H737" s="13" t="str">
        <f>IF(A737="","",IF(B737=1,VLOOKUP(A737,'entry data'!B:D,3,0),I736))</f>
        <v/>
      </c>
      <c r="I737" s="14" t="str">
        <f>IF(A737="","",IF(E737="weekly",7,IF(E737="fortnightly",14,IF(E737="monthly",DATE(IF(MONTH(H737)=12,YEAR(H737)+1,YEAR(H737)),VLOOKUP(MONTH(H737),index!$D$2:$G$13,2,0),DAY(H737)),
IF(E737="quarterly",DATE(IF(MONTH(H737)&gt;=10,YEAR(H737)+1,YEAR(H737)),VLOOKUP(MONTH(H737),index!$D$2:$G$13,3,0),DAY(H737)),
IF(E737="halfyearly",DATE(IF(MONTH(H737)&gt;=7,YEAR(H737)+1,YEAR(H737)),VLOOKUP(MONTH(H737),index!$D$2:$G$13,4,0),DAY(H737)),
DATE(YEAR(H737)+1,MONTH(H737),DAY(H737)))))-H737))+H737)</f>
        <v/>
      </c>
      <c r="J737" s="9" t="str">
        <f t="shared" si="88"/>
        <v/>
      </c>
      <c r="K737" s="11" t="str">
        <f t="shared" si="89"/>
        <v/>
      </c>
      <c r="L737" s="11" t="str">
        <f t="shared" si="90"/>
        <v/>
      </c>
      <c r="M737" s="11" t="str">
        <f>IF(A737="","",VLOOKUP(E737,index!$A$1:$B$6,2,0)*K737*G737)</f>
        <v/>
      </c>
      <c r="N737" s="11" t="str">
        <f>IF(A737="","",-PMT(G737*VLOOKUP(E737,index!$A$1:$B$6,2,0),C737,F737,0,0))</f>
        <v/>
      </c>
      <c r="O737" s="11" t="str">
        <f t="shared" si="91"/>
        <v/>
      </c>
      <c r="P737" s="11" t="str">
        <f t="shared" si="86"/>
        <v/>
      </c>
    </row>
    <row r="738" spans="1:16" x14ac:dyDescent="0.25">
      <c r="A738" s="9" t="str">
        <f>IF(A737="","",IF(B737&lt;C737,A737,IF(A737=MAX('entry data'!$B$8:$B$507),"",A737+1)))</f>
        <v/>
      </c>
      <c r="B738" s="9" t="str">
        <f t="shared" si="87"/>
        <v/>
      </c>
      <c r="C738" s="9" t="str">
        <f>IF(ISERROR(VLOOKUP(A738,'entry data'!B:G,6,0)),"",VLOOKUP(A738,'entry data'!B:G,6,0))</f>
        <v/>
      </c>
      <c r="D738" s="9" t="str">
        <f>IF(ISERROR(VLOOKUP(A738,'entry data'!B:C,2,0)),"",VLOOKUP(A738,'entry data'!B:C,2,0))</f>
        <v/>
      </c>
      <c r="E738" s="9" t="str">
        <f>IF(ISERROR(VLOOKUP(A738,'entry data'!B:E,4,0)),"",VLOOKUP(A738,'entry data'!B:E,4,0))</f>
        <v/>
      </c>
      <c r="F738" s="11" t="str">
        <f>IF(A738="","",IF(ISERROR(VLOOKUP(A738,'entry data'!B:F,5,0)),"",VLOOKUP(A738,'entry data'!B:F,5,0)))</f>
        <v/>
      </c>
      <c r="G738" s="12" t="str">
        <f>IF(A738="","",IF(ISERROR(VLOOKUP(A738,'entry data'!B:I,8,0)),"",VLOOKUP(A738,'entry data'!B:I,7,0)))</f>
        <v/>
      </c>
      <c r="H738" s="13" t="str">
        <f>IF(A738="","",IF(B738=1,VLOOKUP(A738,'entry data'!B:D,3,0),I737))</f>
        <v/>
      </c>
      <c r="I738" s="14" t="str">
        <f>IF(A738="","",IF(E738="weekly",7,IF(E738="fortnightly",14,IF(E738="monthly",DATE(IF(MONTH(H738)=12,YEAR(H738)+1,YEAR(H738)),VLOOKUP(MONTH(H738),index!$D$2:$G$13,2,0),DAY(H738)),
IF(E738="quarterly",DATE(IF(MONTH(H738)&gt;=10,YEAR(H738)+1,YEAR(H738)),VLOOKUP(MONTH(H738),index!$D$2:$G$13,3,0),DAY(H738)),
IF(E738="halfyearly",DATE(IF(MONTH(H738)&gt;=7,YEAR(H738)+1,YEAR(H738)),VLOOKUP(MONTH(H738),index!$D$2:$G$13,4,0),DAY(H738)),
DATE(YEAR(H738)+1,MONTH(H738),DAY(H738)))))-H738))+H738)</f>
        <v/>
      </c>
      <c r="J738" s="9" t="str">
        <f t="shared" si="88"/>
        <v/>
      </c>
      <c r="K738" s="11" t="str">
        <f t="shared" si="89"/>
        <v/>
      </c>
      <c r="L738" s="11" t="str">
        <f t="shared" si="90"/>
        <v/>
      </c>
      <c r="M738" s="11" t="str">
        <f>IF(A738="","",VLOOKUP(E738,index!$A$1:$B$6,2,0)*K738*G738)</f>
        <v/>
      </c>
      <c r="N738" s="11" t="str">
        <f>IF(A738="","",-PMT(G738*VLOOKUP(E738,index!$A$1:$B$6,2,0),C738,F738,0,0))</f>
        <v/>
      </c>
      <c r="O738" s="11" t="str">
        <f t="shared" si="91"/>
        <v/>
      </c>
      <c r="P738" s="11" t="str">
        <f t="shared" si="86"/>
        <v/>
      </c>
    </row>
    <row r="739" spans="1:16" x14ac:dyDescent="0.25">
      <c r="A739" s="9" t="str">
        <f>IF(A738="","",IF(B738&lt;C738,A738,IF(A738=MAX('entry data'!$B$8:$B$507),"",A738+1)))</f>
        <v/>
      </c>
      <c r="B739" s="9" t="str">
        <f t="shared" si="87"/>
        <v/>
      </c>
      <c r="C739" s="9" t="str">
        <f>IF(ISERROR(VLOOKUP(A739,'entry data'!B:G,6,0)),"",VLOOKUP(A739,'entry data'!B:G,6,0))</f>
        <v/>
      </c>
      <c r="D739" s="9" t="str">
        <f>IF(ISERROR(VLOOKUP(A739,'entry data'!B:C,2,0)),"",VLOOKUP(A739,'entry data'!B:C,2,0))</f>
        <v/>
      </c>
      <c r="E739" s="9" t="str">
        <f>IF(ISERROR(VLOOKUP(A739,'entry data'!B:E,4,0)),"",VLOOKUP(A739,'entry data'!B:E,4,0))</f>
        <v/>
      </c>
      <c r="F739" s="11" t="str">
        <f>IF(A739="","",IF(ISERROR(VLOOKUP(A739,'entry data'!B:F,5,0)),"",VLOOKUP(A739,'entry data'!B:F,5,0)))</f>
        <v/>
      </c>
      <c r="G739" s="12" t="str">
        <f>IF(A739="","",IF(ISERROR(VLOOKUP(A739,'entry data'!B:I,8,0)),"",VLOOKUP(A739,'entry data'!B:I,7,0)))</f>
        <v/>
      </c>
      <c r="H739" s="13" t="str">
        <f>IF(A739="","",IF(B739=1,VLOOKUP(A739,'entry data'!B:D,3,0),I738))</f>
        <v/>
      </c>
      <c r="I739" s="14" t="str">
        <f>IF(A739="","",IF(E739="weekly",7,IF(E739="fortnightly",14,IF(E739="monthly",DATE(IF(MONTH(H739)=12,YEAR(H739)+1,YEAR(H739)),VLOOKUP(MONTH(H739),index!$D$2:$G$13,2,0),DAY(H739)),
IF(E739="quarterly",DATE(IF(MONTH(H739)&gt;=10,YEAR(H739)+1,YEAR(H739)),VLOOKUP(MONTH(H739),index!$D$2:$G$13,3,0),DAY(H739)),
IF(E739="halfyearly",DATE(IF(MONTH(H739)&gt;=7,YEAR(H739)+1,YEAR(H739)),VLOOKUP(MONTH(H739),index!$D$2:$G$13,4,0),DAY(H739)),
DATE(YEAR(H739)+1,MONTH(H739),DAY(H739)))))-H739))+H739)</f>
        <v/>
      </c>
      <c r="J739" s="9" t="str">
        <f t="shared" si="88"/>
        <v/>
      </c>
      <c r="K739" s="11" t="str">
        <f t="shared" si="89"/>
        <v/>
      </c>
      <c r="L739" s="11" t="str">
        <f t="shared" si="90"/>
        <v/>
      </c>
      <c r="M739" s="11" t="str">
        <f>IF(A739="","",VLOOKUP(E739,index!$A$1:$B$6,2,0)*K739*G739)</f>
        <v/>
      </c>
      <c r="N739" s="11" t="str">
        <f>IF(A739="","",-PMT(G739*VLOOKUP(E739,index!$A$1:$B$6,2,0),C739,F739,0,0))</f>
        <v/>
      </c>
      <c r="O739" s="11" t="str">
        <f t="shared" si="91"/>
        <v/>
      </c>
      <c r="P739" s="11" t="str">
        <f t="shared" si="86"/>
        <v/>
      </c>
    </row>
    <row r="740" spans="1:16" x14ac:dyDescent="0.25">
      <c r="A740" s="9" t="str">
        <f>IF(A739="","",IF(B739&lt;C739,A739,IF(A739=MAX('entry data'!$B$8:$B$507),"",A739+1)))</f>
        <v/>
      </c>
      <c r="B740" s="9" t="str">
        <f t="shared" si="87"/>
        <v/>
      </c>
      <c r="C740" s="9" t="str">
        <f>IF(ISERROR(VLOOKUP(A740,'entry data'!B:G,6,0)),"",VLOOKUP(A740,'entry data'!B:G,6,0))</f>
        <v/>
      </c>
      <c r="D740" s="9" t="str">
        <f>IF(ISERROR(VLOOKUP(A740,'entry data'!B:C,2,0)),"",VLOOKUP(A740,'entry data'!B:C,2,0))</f>
        <v/>
      </c>
      <c r="E740" s="9" t="str">
        <f>IF(ISERROR(VLOOKUP(A740,'entry data'!B:E,4,0)),"",VLOOKUP(A740,'entry data'!B:E,4,0))</f>
        <v/>
      </c>
      <c r="F740" s="11" t="str">
        <f>IF(A740="","",IF(ISERROR(VLOOKUP(A740,'entry data'!B:F,5,0)),"",VLOOKUP(A740,'entry data'!B:F,5,0)))</f>
        <v/>
      </c>
      <c r="G740" s="12" t="str">
        <f>IF(A740="","",IF(ISERROR(VLOOKUP(A740,'entry data'!B:I,8,0)),"",VLOOKUP(A740,'entry data'!B:I,7,0)))</f>
        <v/>
      </c>
      <c r="H740" s="13" t="str">
        <f>IF(A740="","",IF(B740=1,VLOOKUP(A740,'entry data'!B:D,3,0),I739))</f>
        <v/>
      </c>
      <c r="I740" s="14" t="str">
        <f>IF(A740="","",IF(E740="weekly",7,IF(E740="fortnightly",14,IF(E740="monthly",DATE(IF(MONTH(H740)=12,YEAR(H740)+1,YEAR(H740)),VLOOKUP(MONTH(H740),index!$D$2:$G$13,2,0),DAY(H740)),
IF(E740="quarterly",DATE(IF(MONTH(H740)&gt;=10,YEAR(H740)+1,YEAR(H740)),VLOOKUP(MONTH(H740),index!$D$2:$G$13,3,0),DAY(H740)),
IF(E740="halfyearly",DATE(IF(MONTH(H740)&gt;=7,YEAR(H740)+1,YEAR(H740)),VLOOKUP(MONTH(H740),index!$D$2:$G$13,4,0),DAY(H740)),
DATE(YEAR(H740)+1,MONTH(H740),DAY(H740)))))-H740))+H740)</f>
        <v/>
      </c>
      <c r="J740" s="9" t="str">
        <f t="shared" si="88"/>
        <v/>
      </c>
      <c r="K740" s="11" t="str">
        <f t="shared" si="89"/>
        <v/>
      </c>
      <c r="L740" s="11" t="str">
        <f t="shared" si="90"/>
        <v/>
      </c>
      <c r="M740" s="11" t="str">
        <f>IF(A740="","",VLOOKUP(E740,index!$A$1:$B$6,2,0)*K740*G740)</f>
        <v/>
      </c>
      <c r="N740" s="11" t="str">
        <f>IF(A740="","",-PMT(G740*VLOOKUP(E740,index!$A$1:$B$6,2,0),C740,F740,0,0))</f>
        <v/>
      </c>
      <c r="O740" s="11" t="str">
        <f t="shared" si="91"/>
        <v/>
      </c>
      <c r="P740" s="11" t="str">
        <f t="shared" si="86"/>
        <v/>
      </c>
    </row>
    <row r="741" spans="1:16" x14ac:dyDescent="0.25">
      <c r="A741" s="9" t="str">
        <f>IF(A740="","",IF(B740&lt;C740,A740,IF(A740=MAX('entry data'!$B$8:$B$507),"",A740+1)))</f>
        <v/>
      </c>
      <c r="B741" s="9" t="str">
        <f t="shared" si="87"/>
        <v/>
      </c>
      <c r="C741" s="9" t="str">
        <f>IF(ISERROR(VLOOKUP(A741,'entry data'!B:G,6,0)),"",VLOOKUP(A741,'entry data'!B:G,6,0))</f>
        <v/>
      </c>
      <c r="D741" s="9" t="str">
        <f>IF(ISERROR(VLOOKUP(A741,'entry data'!B:C,2,0)),"",VLOOKUP(A741,'entry data'!B:C,2,0))</f>
        <v/>
      </c>
      <c r="E741" s="9" t="str">
        <f>IF(ISERROR(VLOOKUP(A741,'entry data'!B:E,4,0)),"",VLOOKUP(A741,'entry data'!B:E,4,0))</f>
        <v/>
      </c>
      <c r="F741" s="11" t="str">
        <f>IF(A741="","",IF(ISERROR(VLOOKUP(A741,'entry data'!B:F,5,0)),"",VLOOKUP(A741,'entry data'!B:F,5,0)))</f>
        <v/>
      </c>
      <c r="G741" s="12" t="str">
        <f>IF(A741="","",IF(ISERROR(VLOOKUP(A741,'entry data'!B:I,8,0)),"",VLOOKUP(A741,'entry data'!B:I,7,0)))</f>
        <v/>
      </c>
      <c r="H741" s="13" t="str">
        <f>IF(A741="","",IF(B741=1,VLOOKUP(A741,'entry data'!B:D,3,0),I740))</f>
        <v/>
      </c>
      <c r="I741" s="14" t="str">
        <f>IF(A741="","",IF(E741="weekly",7,IF(E741="fortnightly",14,IF(E741="monthly",DATE(IF(MONTH(H741)=12,YEAR(H741)+1,YEAR(H741)),VLOOKUP(MONTH(H741),index!$D$2:$G$13,2,0),DAY(H741)),
IF(E741="quarterly",DATE(IF(MONTH(H741)&gt;=10,YEAR(H741)+1,YEAR(H741)),VLOOKUP(MONTH(H741),index!$D$2:$G$13,3,0),DAY(H741)),
IF(E741="halfyearly",DATE(IF(MONTH(H741)&gt;=7,YEAR(H741)+1,YEAR(H741)),VLOOKUP(MONTH(H741),index!$D$2:$G$13,4,0),DAY(H741)),
DATE(YEAR(H741)+1,MONTH(H741),DAY(H741)))))-H741))+H741)</f>
        <v/>
      </c>
      <c r="J741" s="9" t="str">
        <f t="shared" si="88"/>
        <v/>
      </c>
      <c r="K741" s="11" t="str">
        <f t="shared" si="89"/>
        <v/>
      </c>
      <c r="L741" s="11" t="str">
        <f t="shared" si="90"/>
        <v/>
      </c>
      <c r="M741" s="11" t="str">
        <f>IF(A741="","",VLOOKUP(E741,index!$A$1:$B$6,2,0)*K741*G741)</f>
        <v/>
      </c>
      <c r="N741" s="11" t="str">
        <f>IF(A741="","",-PMT(G741*VLOOKUP(E741,index!$A$1:$B$6,2,0),C741,F741,0,0))</f>
        <v/>
      </c>
      <c r="O741" s="11" t="str">
        <f t="shared" si="91"/>
        <v/>
      </c>
      <c r="P741" s="11" t="str">
        <f t="shared" si="86"/>
        <v/>
      </c>
    </row>
    <row r="742" spans="1:16" x14ac:dyDescent="0.25">
      <c r="A742" s="9" t="str">
        <f>IF(A741="","",IF(B741&lt;C741,A741,IF(A741=MAX('entry data'!$B$8:$B$507),"",A741+1)))</f>
        <v/>
      </c>
      <c r="B742" s="9" t="str">
        <f t="shared" si="87"/>
        <v/>
      </c>
      <c r="C742" s="9" t="str">
        <f>IF(ISERROR(VLOOKUP(A742,'entry data'!B:G,6,0)),"",VLOOKUP(A742,'entry data'!B:G,6,0))</f>
        <v/>
      </c>
      <c r="D742" s="9" t="str">
        <f>IF(ISERROR(VLOOKUP(A742,'entry data'!B:C,2,0)),"",VLOOKUP(A742,'entry data'!B:C,2,0))</f>
        <v/>
      </c>
      <c r="E742" s="9" t="str">
        <f>IF(ISERROR(VLOOKUP(A742,'entry data'!B:E,4,0)),"",VLOOKUP(A742,'entry data'!B:E,4,0))</f>
        <v/>
      </c>
      <c r="F742" s="11" t="str">
        <f>IF(A742="","",IF(ISERROR(VLOOKUP(A742,'entry data'!B:F,5,0)),"",VLOOKUP(A742,'entry data'!B:F,5,0)))</f>
        <v/>
      </c>
      <c r="G742" s="12" t="str">
        <f>IF(A742="","",IF(ISERROR(VLOOKUP(A742,'entry data'!B:I,8,0)),"",VLOOKUP(A742,'entry data'!B:I,7,0)))</f>
        <v/>
      </c>
      <c r="H742" s="13" t="str">
        <f>IF(A742="","",IF(B742=1,VLOOKUP(A742,'entry data'!B:D,3,0),I741))</f>
        <v/>
      </c>
      <c r="I742" s="14" t="str">
        <f>IF(A742="","",IF(E742="weekly",7,IF(E742="fortnightly",14,IF(E742="monthly",DATE(IF(MONTH(H742)=12,YEAR(H742)+1,YEAR(H742)),VLOOKUP(MONTH(H742),index!$D$2:$G$13,2,0),DAY(H742)),
IF(E742="quarterly",DATE(IF(MONTH(H742)&gt;=10,YEAR(H742)+1,YEAR(H742)),VLOOKUP(MONTH(H742),index!$D$2:$G$13,3,0),DAY(H742)),
IF(E742="halfyearly",DATE(IF(MONTH(H742)&gt;=7,YEAR(H742)+1,YEAR(H742)),VLOOKUP(MONTH(H742),index!$D$2:$G$13,4,0),DAY(H742)),
DATE(YEAR(H742)+1,MONTH(H742),DAY(H742)))))-H742))+H742)</f>
        <v/>
      </c>
      <c r="J742" s="9" t="str">
        <f t="shared" si="88"/>
        <v/>
      </c>
      <c r="K742" s="11" t="str">
        <f t="shared" si="89"/>
        <v/>
      </c>
      <c r="L742" s="11" t="str">
        <f t="shared" si="90"/>
        <v/>
      </c>
      <c r="M742" s="11" t="str">
        <f>IF(A742="","",VLOOKUP(E742,index!$A$1:$B$6,2,0)*K742*G742)</f>
        <v/>
      </c>
      <c r="N742" s="11" t="str">
        <f>IF(A742="","",-PMT(G742*VLOOKUP(E742,index!$A$1:$B$6,2,0),C742,F742,0,0))</f>
        <v/>
      </c>
      <c r="O742" s="11" t="str">
        <f t="shared" si="91"/>
        <v/>
      </c>
      <c r="P742" s="11" t="str">
        <f t="shared" si="86"/>
        <v/>
      </c>
    </row>
    <row r="743" spans="1:16" x14ac:dyDescent="0.25">
      <c r="A743" s="9" t="str">
        <f>IF(A742="","",IF(B742&lt;C742,A742,IF(A742=MAX('entry data'!$B$8:$B$507),"",A742+1)))</f>
        <v/>
      </c>
      <c r="B743" s="9" t="str">
        <f t="shared" si="87"/>
        <v/>
      </c>
      <c r="C743" s="9" t="str">
        <f>IF(ISERROR(VLOOKUP(A743,'entry data'!B:G,6,0)),"",VLOOKUP(A743,'entry data'!B:G,6,0))</f>
        <v/>
      </c>
      <c r="D743" s="9" t="str">
        <f>IF(ISERROR(VLOOKUP(A743,'entry data'!B:C,2,0)),"",VLOOKUP(A743,'entry data'!B:C,2,0))</f>
        <v/>
      </c>
      <c r="E743" s="9" t="str">
        <f>IF(ISERROR(VLOOKUP(A743,'entry data'!B:E,4,0)),"",VLOOKUP(A743,'entry data'!B:E,4,0))</f>
        <v/>
      </c>
      <c r="F743" s="11" t="str">
        <f>IF(A743="","",IF(ISERROR(VLOOKUP(A743,'entry data'!B:F,5,0)),"",VLOOKUP(A743,'entry data'!B:F,5,0)))</f>
        <v/>
      </c>
      <c r="G743" s="12" t="str">
        <f>IF(A743="","",IF(ISERROR(VLOOKUP(A743,'entry data'!B:I,8,0)),"",VLOOKUP(A743,'entry data'!B:I,7,0)))</f>
        <v/>
      </c>
      <c r="H743" s="13" t="str">
        <f>IF(A743="","",IF(B743=1,VLOOKUP(A743,'entry data'!B:D,3,0),I742))</f>
        <v/>
      </c>
      <c r="I743" s="14" t="str">
        <f>IF(A743="","",IF(E743="weekly",7,IF(E743="fortnightly",14,IF(E743="monthly",DATE(IF(MONTH(H743)=12,YEAR(H743)+1,YEAR(H743)),VLOOKUP(MONTH(H743),index!$D$2:$G$13,2,0),DAY(H743)),
IF(E743="quarterly",DATE(IF(MONTH(H743)&gt;=10,YEAR(H743)+1,YEAR(H743)),VLOOKUP(MONTH(H743),index!$D$2:$G$13,3,0),DAY(H743)),
IF(E743="halfyearly",DATE(IF(MONTH(H743)&gt;=7,YEAR(H743)+1,YEAR(H743)),VLOOKUP(MONTH(H743),index!$D$2:$G$13,4,0),DAY(H743)),
DATE(YEAR(H743)+1,MONTH(H743),DAY(H743)))))-H743))+H743)</f>
        <v/>
      </c>
      <c r="J743" s="9" t="str">
        <f t="shared" si="88"/>
        <v/>
      </c>
      <c r="K743" s="11" t="str">
        <f t="shared" si="89"/>
        <v/>
      </c>
      <c r="L743" s="11" t="str">
        <f t="shared" si="90"/>
        <v/>
      </c>
      <c r="M743" s="11" t="str">
        <f>IF(A743="","",VLOOKUP(E743,index!$A$1:$B$6,2,0)*K743*G743)</f>
        <v/>
      </c>
      <c r="N743" s="11" t="str">
        <f>IF(A743="","",-PMT(G743*VLOOKUP(E743,index!$A$1:$B$6,2,0),C743,F743,0,0))</f>
        <v/>
      </c>
      <c r="O743" s="11" t="str">
        <f t="shared" si="91"/>
        <v/>
      </c>
      <c r="P743" s="11" t="str">
        <f t="shared" si="86"/>
        <v/>
      </c>
    </row>
    <row r="744" spans="1:16" x14ac:dyDescent="0.25">
      <c r="A744" s="9" t="str">
        <f>IF(A743="","",IF(B743&lt;C743,A743,IF(A743=MAX('entry data'!$B$8:$B$507),"",A743+1)))</f>
        <v/>
      </c>
      <c r="B744" s="9" t="str">
        <f t="shared" si="87"/>
        <v/>
      </c>
      <c r="C744" s="9" t="str">
        <f>IF(ISERROR(VLOOKUP(A744,'entry data'!B:G,6,0)),"",VLOOKUP(A744,'entry data'!B:G,6,0))</f>
        <v/>
      </c>
      <c r="D744" s="9" t="str">
        <f>IF(ISERROR(VLOOKUP(A744,'entry data'!B:C,2,0)),"",VLOOKUP(A744,'entry data'!B:C,2,0))</f>
        <v/>
      </c>
      <c r="E744" s="9" t="str">
        <f>IF(ISERROR(VLOOKUP(A744,'entry data'!B:E,4,0)),"",VLOOKUP(A744,'entry data'!B:E,4,0))</f>
        <v/>
      </c>
      <c r="F744" s="11" t="str">
        <f>IF(A744="","",IF(ISERROR(VLOOKUP(A744,'entry data'!B:F,5,0)),"",VLOOKUP(A744,'entry data'!B:F,5,0)))</f>
        <v/>
      </c>
      <c r="G744" s="12" t="str">
        <f>IF(A744="","",IF(ISERROR(VLOOKUP(A744,'entry data'!B:I,8,0)),"",VLOOKUP(A744,'entry data'!B:I,7,0)))</f>
        <v/>
      </c>
      <c r="H744" s="13" t="str">
        <f>IF(A744="","",IF(B744=1,VLOOKUP(A744,'entry data'!B:D,3,0),I743))</f>
        <v/>
      </c>
      <c r="I744" s="14" t="str">
        <f>IF(A744="","",IF(E744="weekly",7,IF(E744="fortnightly",14,IF(E744="monthly",DATE(IF(MONTH(H744)=12,YEAR(H744)+1,YEAR(H744)),VLOOKUP(MONTH(H744),index!$D$2:$G$13,2,0),DAY(H744)),
IF(E744="quarterly",DATE(IF(MONTH(H744)&gt;=10,YEAR(H744)+1,YEAR(H744)),VLOOKUP(MONTH(H744),index!$D$2:$G$13,3,0),DAY(H744)),
IF(E744="halfyearly",DATE(IF(MONTH(H744)&gt;=7,YEAR(H744)+1,YEAR(H744)),VLOOKUP(MONTH(H744),index!$D$2:$G$13,4,0),DAY(H744)),
DATE(YEAR(H744)+1,MONTH(H744),DAY(H744)))))-H744))+H744)</f>
        <v/>
      </c>
      <c r="J744" s="9" t="str">
        <f t="shared" si="88"/>
        <v/>
      </c>
      <c r="K744" s="11" t="str">
        <f t="shared" si="89"/>
        <v/>
      </c>
      <c r="L744" s="11" t="str">
        <f t="shared" si="90"/>
        <v/>
      </c>
      <c r="M744" s="11" t="str">
        <f>IF(A744="","",VLOOKUP(E744,index!$A$1:$B$6,2,0)*K744*G744)</f>
        <v/>
      </c>
      <c r="N744" s="11" t="str">
        <f>IF(A744="","",-PMT(G744*VLOOKUP(E744,index!$A$1:$B$6,2,0),C744,F744,0,0))</f>
        <v/>
      </c>
      <c r="O744" s="11" t="str">
        <f t="shared" si="91"/>
        <v/>
      </c>
      <c r="P744" s="11" t="str">
        <f t="shared" si="86"/>
        <v/>
      </c>
    </row>
    <row r="745" spans="1:16" x14ac:dyDescent="0.25">
      <c r="A745" s="9" t="str">
        <f>IF(A744="","",IF(B744&lt;C744,A744,IF(A744=MAX('entry data'!$B$8:$B$507),"",A744+1)))</f>
        <v/>
      </c>
      <c r="B745" s="9" t="str">
        <f t="shared" si="87"/>
        <v/>
      </c>
      <c r="C745" s="9" t="str">
        <f>IF(ISERROR(VLOOKUP(A745,'entry data'!B:G,6,0)),"",VLOOKUP(A745,'entry data'!B:G,6,0))</f>
        <v/>
      </c>
      <c r="D745" s="9" t="str">
        <f>IF(ISERROR(VLOOKUP(A745,'entry data'!B:C,2,0)),"",VLOOKUP(A745,'entry data'!B:C,2,0))</f>
        <v/>
      </c>
      <c r="E745" s="9" t="str">
        <f>IF(ISERROR(VLOOKUP(A745,'entry data'!B:E,4,0)),"",VLOOKUP(A745,'entry data'!B:E,4,0))</f>
        <v/>
      </c>
      <c r="F745" s="11" t="str">
        <f>IF(A745="","",IF(ISERROR(VLOOKUP(A745,'entry data'!B:F,5,0)),"",VLOOKUP(A745,'entry data'!B:F,5,0)))</f>
        <v/>
      </c>
      <c r="G745" s="12" t="str">
        <f>IF(A745="","",IF(ISERROR(VLOOKUP(A745,'entry data'!B:I,8,0)),"",VLOOKUP(A745,'entry data'!B:I,7,0)))</f>
        <v/>
      </c>
      <c r="H745" s="13" t="str">
        <f>IF(A745="","",IF(B745=1,VLOOKUP(A745,'entry data'!B:D,3,0),I744))</f>
        <v/>
      </c>
      <c r="I745" s="14" t="str">
        <f>IF(A745="","",IF(E745="weekly",7,IF(E745="fortnightly",14,IF(E745="monthly",DATE(IF(MONTH(H745)=12,YEAR(H745)+1,YEAR(H745)),VLOOKUP(MONTH(H745),index!$D$2:$G$13,2,0),DAY(H745)),
IF(E745="quarterly",DATE(IF(MONTH(H745)&gt;=10,YEAR(H745)+1,YEAR(H745)),VLOOKUP(MONTH(H745),index!$D$2:$G$13,3,0),DAY(H745)),
IF(E745="halfyearly",DATE(IF(MONTH(H745)&gt;=7,YEAR(H745)+1,YEAR(H745)),VLOOKUP(MONTH(H745),index!$D$2:$G$13,4,0),DAY(H745)),
DATE(YEAR(H745)+1,MONTH(H745),DAY(H745)))))-H745))+H745)</f>
        <v/>
      </c>
      <c r="J745" s="9" t="str">
        <f t="shared" si="88"/>
        <v/>
      </c>
      <c r="K745" s="11" t="str">
        <f t="shared" si="89"/>
        <v/>
      </c>
      <c r="L745" s="11" t="str">
        <f t="shared" si="90"/>
        <v/>
      </c>
      <c r="M745" s="11" t="str">
        <f>IF(A745="","",VLOOKUP(E745,index!$A$1:$B$6,2,0)*K745*G745)</f>
        <v/>
      </c>
      <c r="N745" s="11" t="str">
        <f>IF(A745="","",-PMT(G745*VLOOKUP(E745,index!$A$1:$B$6,2,0),C745,F745,0,0))</f>
        <v/>
      </c>
      <c r="O745" s="11" t="str">
        <f t="shared" si="91"/>
        <v/>
      </c>
      <c r="P745" s="11" t="str">
        <f t="shared" si="86"/>
        <v/>
      </c>
    </row>
    <row r="746" spans="1:16" x14ac:dyDescent="0.25">
      <c r="A746" s="9" t="str">
        <f>IF(A745="","",IF(B745&lt;C745,A745,IF(A745=MAX('entry data'!$B$8:$B$507),"",A745+1)))</f>
        <v/>
      </c>
      <c r="B746" s="9" t="str">
        <f t="shared" si="87"/>
        <v/>
      </c>
      <c r="C746" s="9" t="str">
        <f>IF(ISERROR(VLOOKUP(A746,'entry data'!B:G,6,0)),"",VLOOKUP(A746,'entry data'!B:G,6,0))</f>
        <v/>
      </c>
      <c r="D746" s="9" t="str">
        <f>IF(ISERROR(VLOOKUP(A746,'entry data'!B:C,2,0)),"",VLOOKUP(A746,'entry data'!B:C,2,0))</f>
        <v/>
      </c>
      <c r="E746" s="9" t="str">
        <f>IF(ISERROR(VLOOKUP(A746,'entry data'!B:E,4,0)),"",VLOOKUP(A746,'entry data'!B:E,4,0))</f>
        <v/>
      </c>
      <c r="F746" s="11" t="str">
        <f>IF(A746="","",IF(ISERROR(VLOOKUP(A746,'entry data'!B:F,5,0)),"",VLOOKUP(A746,'entry data'!B:F,5,0)))</f>
        <v/>
      </c>
      <c r="G746" s="12" t="str">
        <f>IF(A746="","",IF(ISERROR(VLOOKUP(A746,'entry data'!B:I,8,0)),"",VLOOKUP(A746,'entry data'!B:I,7,0)))</f>
        <v/>
      </c>
      <c r="H746" s="13" t="str">
        <f>IF(A746="","",IF(B746=1,VLOOKUP(A746,'entry data'!B:D,3,0),I745))</f>
        <v/>
      </c>
      <c r="I746" s="14" t="str">
        <f>IF(A746="","",IF(E746="weekly",7,IF(E746="fortnightly",14,IF(E746="monthly",DATE(IF(MONTH(H746)=12,YEAR(H746)+1,YEAR(H746)),VLOOKUP(MONTH(H746),index!$D$2:$G$13,2,0),DAY(H746)),
IF(E746="quarterly",DATE(IF(MONTH(H746)&gt;=10,YEAR(H746)+1,YEAR(H746)),VLOOKUP(MONTH(H746),index!$D$2:$G$13,3,0),DAY(H746)),
IF(E746="halfyearly",DATE(IF(MONTH(H746)&gt;=7,YEAR(H746)+1,YEAR(H746)),VLOOKUP(MONTH(H746),index!$D$2:$G$13,4,0),DAY(H746)),
DATE(YEAR(H746)+1,MONTH(H746),DAY(H746)))))-H746))+H746)</f>
        <v/>
      </c>
      <c r="J746" s="9" t="str">
        <f t="shared" si="88"/>
        <v/>
      </c>
      <c r="K746" s="11" t="str">
        <f t="shared" si="89"/>
        <v/>
      </c>
      <c r="L746" s="11" t="str">
        <f t="shared" si="90"/>
        <v/>
      </c>
      <c r="M746" s="11" t="str">
        <f>IF(A746="","",VLOOKUP(E746,index!$A$1:$B$6,2,0)*K746*G746)</f>
        <v/>
      </c>
      <c r="N746" s="11" t="str">
        <f>IF(A746="","",-PMT(G746*VLOOKUP(E746,index!$A$1:$B$6,2,0),C746,F746,0,0))</f>
        <v/>
      </c>
      <c r="O746" s="11" t="str">
        <f t="shared" si="91"/>
        <v/>
      </c>
      <c r="P746" s="11" t="str">
        <f t="shared" si="86"/>
        <v/>
      </c>
    </row>
    <row r="747" spans="1:16" x14ac:dyDescent="0.25">
      <c r="A747" s="9" t="str">
        <f>IF(A746="","",IF(B746&lt;C746,A746,IF(A746=MAX('entry data'!$B$8:$B$507),"",A746+1)))</f>
        <v/>
      </c>
      <c r="B747" s="9" t="str">
        <f t="shared" si="87"/>
        <v/>
      </c>
      <c r="C747" s="9" t="str">
        <f>IF(ISERROR(VLOOKUP(A747,'entry data'!B:G,6,0)),"",VLOOKUP(A747,'entry data'!B:G,6,0))</f>
        <v/>
      </c>
      <c r="D747" s="9" t="str">
        <f>IF(ISERROR(VLOOKUP(A747,'entry data'!B:C,2,0)),"",VLOOKUP(A747,'entry data'!B:C,2,0))</f>
        <v/>
      </c>
      <c r="E747" s="9" t="str">
        <f>IF(ISERROR(VLOOKUP(A747,'entry data'!B:E,4,0)),"",VLOOKUP(A747,'entry data'!B:E,4,0))</f>
        <v/>
      </c>
      <c r="F747" s="11" t="str">
        <f>IF(A747="","",IF(ISERROR(VLOOKUP(A747,'entry data'!B:F,5,0)),"",VLOOKUP(A747,'entry data'!B:F,5,0)))</f>
        <v/>
      </c>
      <c r="G747" s="12" t="str">
        <f>IF(A747="","",IF(ISERROR(VLOOKUP(A747,'entry data'!B:I,8,0)),"",VLOOKUP(A747,'entry data'!B:I,7,0)))</f>
        <v/>
      </c>
      <c r="H747" s="13" t="str">
        <f>IF(A747="","",IF(B747=1,VLOOKUP(A747,'entry data'!B:D,3,0),I746))</f>
        <v/>
      </c>
      <c r="I747" s="14" t="str">
        <f>IF(A747="","",IF(E747="weekly",7,IF(E747="fortnightly",14,IF(E747="monthly",DATE(IF(MONTH(H747)=12,YEAR(H747)+1,YEAR(H747)),VLOOKUP(MONTH(H747),index!$D$2:$G$13,2,0),DAY(H747)),
IF(E747="quarterly",DATE(IF(MONTH(H747)&gt;=10,YEAR(H747)+1,YEAR(H747)),VLOOKUP(MONTH(H747),index!$D$2:$G$13,3,0),DAY(H747)),
IF(E747="halfyearly",DATE(IF(MONTH(H747)&gt;=7,YEAR(H747)+1,YEAR(H747)),VLOOKUP(MONTH(H747),index!$D$2:$G$13,4,0),DAY(H747)),
DATE(YEAR(H747)+1,MONTH(H747),DAY(H747)))))-H747))+H747)</f>
        <v/>
      </c>
      <c r="J747" s="9" t="str">
        <f t="shared" si="88"/>
        <v/>
      </c>
      <c r="K747" s="11" t="str">
        <f t="shared" si="89"/>
        <v/>
      </c>
      <c r="L747" s="11" t="str">
        <f t="shared" si="90"/>
        <v/>
      </c>
      <c r="M747" s="11" t="str">
        <f>IF(A747="","",VLOOKUP(E747,index!$A$1:$B$6,2,0)*K747*G747)</f>
        <v/>
      </c>
      <c r="N747" s="11" t="str">
        <f>IF(A747="","",-PMT(G747*VLOOKUP(E747,index!$A$1:$B$6,2,0),C747,F747,0,0))</f>
        <v/>
      </c>
      <c r="O747" s="11" t="str">
        <f t="shared" si="91"/>
        <v/>
      </c>
      <c r="P747" s="11" t="str">
        <f t="shared" si="86"/>
        <v/>
      </c>
    </row>
    <row r="748" spans="1:16" x14ac:dyDescent="0.25">
      <c r="A748" s="9" t="str">
        <f>IF(A747="","",IF(B747&lt;C747,A747,IF(A747=MAX('entry data'!$B$8:$B$507),"",A747+1)))</f>
        <v/>
      </c>
      <c r="B748" s="9" t="str">
        <f t="shared" si="87"/>
        <v/>
      </c>
      <c r="C748" s="9" t="str">
        <f>IF(ISERROR(VLOOKUP(A748,'entry data'!B:G,6,0)),"",VLOOKUP(A748,'entry data'!B:G,6,0))</f>
        <v/>
      </c>
      <c r="D748" s="9" t="str">
        <f>IF(ISERROR(VLOOKUP(A748,'entry data'!B:C,2,0)),"",VLOOKUP(A748,'entry data'!B:C,2,0))</f>
        <v/>
      </c>
      <c r="E748" s="9" t="str">
        <f>IF(ISERROR(VLOOKUP(A748,'entry data'!B:E,4,0)),"",VLOOKUP(A748,'entry data'!B:E,4,0))</f>
        <v/>
      </c>
      <c r="F748" s="11" t="str">
        <f>IF(A748="","",IF(ISERROR(VLOOKUP(A748,'entry data'!B:F,5,0)),"",VLOOKUP(A748,'entry data'!B:F,5,0)))</f>
        <v/>
      </c>
      <c r="G748" s="12" t="str">
        <f>IF(A748="","",IF(ISERROR(VLOOKUP(A748,'entry data'!B:I,8,0)),"",VLOOKUP(A748,'entry data'!B:I,7,0)))</f>
        <v/>
      </c>
      <c r="H748" s="13" t="str">
        <f>IF(A748="","",IF(B748=1,VLOOKUP(A748,'entry data'!B:D,3,0),I747))</f>
        <v/>
      </c>
      <c r="I748" s="14" t="str">
        <f>IF(A748="","",IF(E748="weekly",7,IF(E748="fortnightly",14,IF(E748="monthly",DATE(IF(MONTH(H748)=12,YEAR(H748)+1,YEAR(H748)),VLOOKUP(MONTH(H748),index!$D$2:$G$13,2,0),DAY(H748)),
IF(E748="quarterly",DATE(IF(MONTH(H748)&gt;=10,YEAR(H748)+1,YEAR(H748)),VLOOKUP(MONTH(H748),index!$D$2:$G$13,3,0),DAY(H748)),
IF(E748="halfyearly",DATE(IF(MONTH(H748)&gt;=7,YEAR(H748)+1,YEAR(H748)),VLOOKUP(MONTH(H748),index!$D$2:$G$13,4,0),DAY(H748)),
DATE(YEAR(H748)+1,MONTH(H748),DAY(H748)))))-H748))+H748)</f>
        <v/>
      </c>
      <c r="J748" s="9" t="str">
        <f t="shared" si="88"/>
        <v/>
      </c>
      <c r="K748" s="11" t="str">
        <f t="shared" si="89"/>
        <v/>
      </c>
      <c r="L748" s="11" t="str">
        <f t="shared" si="90"/>
        <v/>
      </c>
      <c r="M748" s="11" t="str">
        <f>IF(A748="","",VLOOKUP(E748,index!$A$1:$B$6,2,0)*K748*G748)</f>
        <v/>
      </c>
      <c r="N748" s="11" t="str">
        <f>IF(A748="","",-PMT(G748*VLOOKUP(E748,index!$A$1:$B$6,2,0),C748,F748,0,0))</f>
        <v/>
      </c>
      <c r="O748" s="11" t="str">
        <f t="shared" si="91"/>
        <v/>
      </c>
      <c r="P748" s="11" t="str">
        <f t="shared" si="86"/>
        <v/>
      </c>
    </row>
    <row r="749" spans="1:16" x14ac:dyDescent="0.25">
      <c r="A749" s="9" t="str">
        <f>IF(A748="","",IF(B748&lt;C748,A748,IF(A748=MAX('entry data'!$B$8:$B$507),"",A748+1)))</f>
        <v/>
      </c>
      <c r="B749" s="9" t="str">
        <f t="shared" si="87"/>
        <v/>
      </c>
      <c r="C749" s="9" t="str">
        <f>IF(ISERROR(VLOOKUP(A749,'entry data'!B:G,6,0)),"",VLOOKUP(A749,'entry data'!B:G,6,0))</f>
        <v/>
      </c>
      <c r="D749" s="9" t="str">
        <f>IF(ISERROR(VLOOKUP(A749,'entry data'!B:C,2,0)),"",VLOOKUP(A749,'entry data'!B:C,2,0))</f>
        <v/>
      </c>
      <c r="E749" s="9" t="str">
        <f>IF(ISERROR(VLOOKUP(A749,'entry data'!B:E,4,0)),"",VLOOKUP(A749,'entry data'!B:E,4,0))</f>
        <v/>
      </c>
      <c r="F749" s="11" t="str">
        <f>IF(A749="","",IF(ISERROR(VLOOKUP(A749,'entry data'!B:F,5,0)),"",VLOOKUP(A749,'entry data'!B:F,5,0)))</f>
        <v/>
      </c>
      <c r="G749" s="12" t="str">
        <f>IF(A749="","",IF(ISERROR(VLOOKUP(A749,'entry data'!B:I,8,0)),"",VLOOKUP(A749,'entry data'!B:I,7,0)))</f>
        <v/>
      </c>
      <c r="H749" s="13" t="str">
        <f>IF(A749="","",IF(B749=1,VLOOKUP(A749,'entry data'!B:D,3,0),I748))</f>
        <v/>
      </c>
      <c r="I749" s="14" t="str">
        <f>IF(A749="","",IF(E749="weekly",7,IF(E749="fortnightly",14,IF(E749="monthly",DATE(IF(MONTH(H749)=12,YEAR(H749)+1,YEAR(H749)),VLOOKUP(MONTH(H749),index!$D$2:$G$13,2,0),DAY(H749)),
IF(E749="quarterly",DATE(IF(MONTH(H749)&gt;=10,YEAR(H749)+1,YEAR(H749)),VLOOKUP(MONTH(H749),index!$D$2:$G$13,3,0),DAY(H749)),
IF(E749="halfyearly",DATE(IF(MONTH(H749)&gt;=7,YEAR(H749)+1,YEAR(H749)),VLOOKUP(MONTH(H749),index!$D$2:$G$13,4,0),DAY(H749)),
DATE(YEAR(H749)+1,MONTH(H749),DAY(H749)))))-H749))+H749)</f>
        <v/>
      </c>
      <c r="J749" s="9" t="str">
        <f t="shared" si="88"/>
        <v/>
      </c>
      <c r="K749" s="11" t="str">
        <f t="shared" si="89"/>
        <v/>
      </c>
      <c r="L749" s="11" t="str">
        <f t="shared" si="90"/>
        <v/>
      </c>
      <c r="M749" s="11" t="str">
        <f>IF(A749="","",VLOOKUP(E749,index!$A$1:$B$6,2,0)*K749*G749)</f>
        <v/>
      </c>
      <c r="N749" s="11" t="str">
        <f>IF(A749="","",-PMT(G749*VLOOKUP(E749,index!$A$1:$B$6,2,0),C749,F749,0,0))</f>
        <v/>
      </c>
      <c r="O749" s="11" t="str">
        <f t="shared" si="91"/>
        <v/>
      </c>
      <c r="P749" s="11" t="str">
        <f t="shared" si="86"/>
        <v/>
      </c>
    </row>
    <row r="750" spans="1:16" x14ac:dyDescent="0.25">
      <c r="A750" s="9" t="str">
        <f>IF(A749="","",IF(B749&lt;C749,A749,IF(A749=MAX('entry data'!$B$8:$B$507),"",A749+1)))</f>
        <v/>
      </c>
      <c r="B750" s="9" t="str">
        <f t="shared" si="87"/>
        <v/>
      </c>
      <c r="C750" s="9" t="str">
        <f>IF(ISERROR(VLOOKUP(A750,'entry data'!B:G,6,0)),"",VLOOKUP(A750,'entry data'!B:G,6,0))</f>
        <v/>
      </c>
      <c r="D750" s="9" t="str">
        <f>IF(ISERROR(VLOOKUP(A750,'entry data'!B:C,2,0)),"",VLOOKUP(A750,'entry data'!B:C,2,0))</f>
        <v/>
      </c>
      <c r="E750" s="9" t="str">
        <f>IF(ISERROR(VLOOKUP(A750,'entry data'!B:E,4,0)),"",VLOOKUP(A750,'entry data'!B:E,4,0))</f>
        <v/>
      </c>
      <c r="F750" s="11" t="str">
        <f>IF(A750="","",IF(ISERROR(VLOOKUP(A750,'entry data'!B:F,5,0)),"",VLOOKUP(A750,'entry data'!B:F,5,0)))</f>
        <v/>
      </c>
      <c r="G750" s="12" t="str">
        <f>IF(A750="","",IF(ISERROR(VLOOKUP(A750,'entry data'!B:I,8,0)),"",VLOOKUP(A750,'entry data'!B:I,7,0)))</f>
        <v/>
      </c>
      <c r="H750" s="13" t="str">
        <f>IF(A750="","",IF(B750=1,VLOOKUP(A750,'entry data'!B:D,3,0),I749))</f>
        <v/>
      </c>
      <c r="I750" s="14" t="str">
        <f>IF(A750="","",IF(E750="weekly",7,IF(E750="fortnightly",14,IF(E750="monthly",DATE(IF(MONTH(H750)=12,YEAR(H750)+1,YEAR(H750)),VLOOKUP(MONTH(H750),index!$D$2:$G$13,2,0),DAY(H750)),
IF(E750="quarterly",DATE(IF(MONTH(H750)&gt;=10,YEAR(H750)+1,YEAR(H750)),VLOOKUP(MONTH(H750),index!$D$2:$G$13,3,0),DAY(H750)),
IF(E750="halfyearly",DATE(IF(MONTH(H750)&gt;=7,YEAR(H750)+1,YEAR(H750)),VLOOKUP(MONTH(H750),index!$D$2:$G$13,4,0),DAY(H750)),
DATE(YEAR(H750)+1,MONTH(H750),DAY(H750)))))-H750))+H750)</f>
        <v/>
      </c>
      <c r="J750" s="9" t="str">
        <f t="shared" si="88"/>
        <v/>
      </c>
      <c r="K750" s="11" t="str">
        <f t="shared" si="89"/>
        <v/>
      </c>
      <c r="L750" s="11" t="str">
        <f t="shared" si="90"/>
        <v/>
      </c>
      <c r="M750" s="11" t="str">
        <f>IF(A750="","",VLOOKUP(E750,index!$A$1:$B$6,2,0)*K750*G750)</f>
        <v/>
      </c>
      <c r="N750" s="11" t="str">
        <f>IF(A750="","",-PMT(G750*VLOOKUP(E750,index!$A$1:$B$6,2,0),C750,F750,0,0))</f>
        <v/>
      </c>
      <c r="O750" s="11" t="str">
        <f t="shared" si="91"/>
        <v/>
      </c>
      <c r="P750" s="11" t="str">
        <f t="shared" si="86"/>
        <v/>
      </c>
    </row>
    <row r="751" spans="1:16" x14ac:dyDescent="0.25">
      <c r="A751" s="9" t="str">
        <f>IF(A750="","",IF(B750&lt;C750,A750,IF(A750=MAX('entry data'!$B$8:$B$507),"",A750+1)))</f>
        <v/>
      </c>
      <c r="B751" s="9" t="str">
        <f t="shared" si="87"/>
        <v/>
      </c>
      <c r="C751" s="9" t="str">
        <f>IF(ISERROR(VLOOKUP(A751,'entry data'!B:G,6,0)),"",VLOOKUP(A751,'entry data'!B:G,6,0))</f>
        <v/>
      </c>
      <c r="D751" s="9" t="str">
        <f>IF(ISERROR(VLOOKUP(A751,'entry data'!B:C,2,0)),"",VLOOKUP(A751,'entry data'!B:C,2,0))</f>
        <v/>
      </c>
      <c r="E751" s="9" t="str">
        <f>IF(ISERROR(VLOOKUP(A751,'entry data'!B:E,4,0)),"",VLOOKUP(A751,'entry data'!B:E,4,0))</f>
        <v/>
      </c>
      <c r="F751" s="11" t="str">
        <f>IF(A751="","",IF(ISERROR(VLOOKUP(A751,'entry data'!B:F,5,0)),"",VLOOKUP(A751,'entry data'!B:F,5,0)))</f>
        <v/>
      </c>
      <c r="G751" s="12" t="str">
        <f>IF(A751="","",IF(ISERROR(VLOOKUP(A751,'entry data'!B:I,8,0)),"",VLOOKUP(A751,'entry data'!B:I,7,0)))</f>
        <v/>
      </c>
      <c r="H751" s="13" t="str">
        <f>IF(A751="","",IF(B751=1,VLOOKUP(A751,'entry data'!B:D,3,0),I750))</f>
        <v/>
      </c>
      <c r="I751" s="14" t="str">
        <f>IF(A751="","",IF(E751="weekly",7,IF(E751="fortnightly",14,IF(E751="monthly",DATE(IF(MONTH(H751)=12,YEAR(H751)+1,YEAR(H751)),VLOOKUP(MONTH(H751),index!$D$2:$G$13,2,0),DAY(H751)),
IF(E751="quarterly",DATE(IF(MONTH(H751)&gt;=10,YEAR(H751)+1,YEAR(H751)),VLOOKUP(MONTH(H751),index!$D$2:$G$13,3,0),DAY(H751)),
IF(E751="halfyearly",DATE(IF(MONTH(H751)&gt;=7,YEAR(H751)+1,YEAR(H751)),VLOOKUP(MONTH(H751),index!$D$2:$G$13,4,0),DAY(H751)),
DATE(YEAR(H751)+1,MONTH(H751),DAY(H751)))))-H751))+H751)</f>
        <v/>
      </c>
      <c r="J751" s="9" t="str">
        <f t="shared" si="88"/>
        <v/>
      </c>
      <c r="K751" s="11" t="str">
        <f t="shared" si="89"/>
        <v/>
      </c>
      <c r="L751" s="11" t="str">
        <f t="shared" si="90"/>
        <v/>
      </c>
      <c r="M751" s="11" t="str">
        <f>IF(A751="","",VLOOKUP(E751,index!$A$1:$B$6,2,0)*K751*G751)</f>
        <v/>
      </c>
      <c r="N751" s="11" t="str">
        <f>IF(A751="","",-PMT(G751*VLOOKUP(E751,index!$A$1:$B$6,2,0),C751,F751,0,0))</f>
        <v/>
      </c>
      <c r="O751" s="11" t="str">
        <f t="shared" si="91"/>
        <v/>
      </c>
      <c r="P751" s="11" t="str">
        <f t="shared" si="86"/>
        <v/>
      </c>
    </row>
    <row r="752" spans="1:16" x14ac:dyDescent="0.25">
      <c r="A752" s="9" t="str">
        <f>IF(A751="","",IF(B751&lt;C751,A751,IF(A751=MAX('entry data'!$B$8:$B$507),"",A751+1)))</f>
        <v/>
      </c>
      <c r="B752" s="9" t="str">
        <f t="shared" si="87"/>
        <v/>
      </c>
      <c r="C752" s="9" t="str">
        <f>IF(ISERROR(VLOOKUP(A752,'entry data'!B:G,6,0)),"",VLOOKUP(A752,'entry data'!B:G,6,0))</f>
        <v/>
      </c>
      <c r="D752" s="9" t="str">
        <f>IF(ISERROR(VLOOKUP(A752,'entry data'!B:C,2,0)),"",VLOOKUP(A752,'entry data'!B:C,2,0))</f>
        <v/>
      </c>
      <c r="E752" s="9" t="str">
        <f>IF(ISERROR(VLOOKUP(A752,'entry data'!B:E,4,0)),"",VLOOKUP(A752,'entry data'!B:E,4,0))</f>
        <v/>
      </c>
      <c r="F752" s="11" t="str">
        <f>IF(A752="","",IF(ISERROR(VLOOKUP(A752,'entry data'!B:F,5,0)),"",VLOOKUP(A752,'entry data'!B:F,5,0)))</f>
        <v/>
      </c>
      <c r="G752" s="12" t="str">
        <f>IF(A752="","",IF(ISERROR(VLOOKUP(A752,'entry data'!B:I,8,0)),"",VLOOKUP(A752,'entry data'!B:I,7,0)))</f>
        <v/>
      </c>
      <c r="H752" s="13" t="str">
        <f>IF(A752="","",IF(B752=1,VLOOKUP(A752,'entry data'!B:D,3,0),I751))</f>
        <v/>
      </c>
      <c r="I752" s="14" t="str">
        <f>IF(A752="","",IF(E752="weekly",7,IF(E752="fortnightly",14,IF(E752="monthly",DATE(IF(MONTH(H752)=12,YEAR(H752)+1,YEAR(H752)),VLOOKUP(MONTH(H752),index!$D$2:$G$13,2,0),DAY(H752)),
IF(E752="quarterly",DATE(IF(MONTH(H752)&gt;=10,YEAR(H752)+1,YEAR(H752)),VLOOKUP(MONTH(H752),index!$D$2:$G$13,3,0),DAY(H752)),
IF(E752="halfyearly",DATE(IF(MONTH(H752)&gt;=7,YEAR(H752)+1,YEAR(H752)),VLOOKUP(MONTH(H752),index!$D$2:$G$13,4,0),DAY(H752)),
DATE(YEAR(H752)+1,MONTH(H752),DAY(H752)))))-H752))+H752)</f>
        <v/>
      </c>
      <c r="J752" s="9" t="str">
        <f t="shared" si="88"/>
        <v/>
      </c>
      <c r="K752" s="11" t="str">
        <f t="shared" si="89"/>
        <v/>
      </c>
      <c r="L752" s="11" t="str">
        <f t="shared" si="90"/>
        <v/>
      </c>
      <c r="M752" s="11" t="str">
        <f>IF(A752="","",VLOOKUP(E752,index!$A$1:$B$6,2,0)*K752*G752)</f>
        <v/>
      </c>
      <c r="N752" s="11" t="str">
        <f>IF(A752="","",-PMT(G752*VLOOKUP(E752,index!$A$1:$B$6,2,0),C752,F752,0,0))</f>
        <v/>
      </c>
      <c r="O752" s="11" t="str">
        <f t="shared" si="91"/>
        <v/>
      </c>
      <c r="P752" s="11" t="str">
        <f t="shared" si="86"/>
        <v/>
      </c>
    </row>
    <row r="753" spans="1:16" x14ac:dyDescent="0.25">
      <c r="A753" s="9" t="str">
        <f>IF(A752="","",IF(B752&lt;C752,A752,IF(A752=MAX('entry data'!$B$8:$B$507),"",A752+1)))</f>
        <v/>
      </c>
      <c r="B753" s="9" t="str">
        <f t="shared" si="87"/>
        <v/>
      </c>
      <c r="C753" s="9" t="str">
        <f>IF(ISERROR(VLOOKUP(A753,'entry data'!B:G,6,0)),"",VLOOKUP(A753,'entry data'!B:G,6,0))</f>
        <v/>
      </c>
      <c r="D753" s="9" t="str">
        <f>IF(ISERROR(VLOOKUP(A753,'entry data'!B:C,2,0)),"",VLOOKUP(A753,'entry data'!B:C,2,0))</f>
        <v/>
      </c>
      <c r="E753" s="9" t="str">
        <f>IF(ISERROR(VLOOKUP(A753,'entry data'!B:E,4,0)),"",VLOOKUP(A753,'entry data'!B:E,4,0))</f>
        <v/>
      </c>
      <c r="F753" s="11" t="str">
        <f>IF(A753="","",IF(ISERROR(VLOOKUP(A753,'entry data'!B:F,5,0)),"",VLOOKUP(A753,'entry data'!B:F,5,0)))</f>
        <v/>
      </c>
      <c r="G753" s="12" t="str">
        <f>IF(A753="","",IF(ISERROR(VLOOKUP(A753,'entry data'!B:I,8,0)),"",VLOOKUP(A753,'entry data'!B:I,7,0)))</f>
        <v/>
      </c>
      <c r="H753" s="13" t="str">
        <f>IF(A753="","",IF(B753=1,VLOOKUP(A753,'entry data'!B:D,3,0),I752))</f>
        <v/>
      </c>
      <c r="I753" s="14" t="str">
        <f>IF(A753="","",IF(E753="weekly",7,IF(E753="fortnightly",14,IF(E753="monthly",DATE(IF(MONTH(H753)=12,YEAR(H753)+1,YEAR(H753)),VLOOKUP(MONTH(H753),index!$D$2:$G$13,2,0),DAY(H753)),
IF(E753="quarterly",DATE(IF(MONTH(H753)&gt;=10,YEAR(H753)+1,YEAR(H753)),VLOOKUP(MONTH(H753),index!$D$2:$G$13,3,0),DAY(H753)),
IF(E753="halfyearly",DATE(IF(MONTH(H753)&gt;=7,YEAR(H753)+1,YEAR(H753)),VLOOKUP(MONTH(H753),index!$D$2:$G$13,4,0),DAY(H753)),
DATE(YEAR(H753)+1,MONTH(H753),DAY(H753)))))-H753))+H753)</f>
        <v/>
      </c>
      <c r="J753" s="9" t="str">
        <f t="shared" si="88"/>
        <v/>
      </c>
      <c r="K753" s="11" t="str">
        <f t="shared" si="89"/>
        <v/>
      </c>
      <c r="L753" s="11" t="str">
        <f t="shared" si="90"/>
        <v/>
      </c>
      <c r="M753" s="11" t="str">
        <f>IF(A753="","",VLOOKUP(E753,index!$A$1:$B$6,2,0)*K753*G753)</f>
        <v/>
      </c>
      <c r="N753" s="11" t="str">
        <f>IF(A753="","",-PMT(G753*VLOOKUP(E753,index!$A$1:$B$6,2,0),C753,F753,0,0))</f>
        <v/>
      </c>
      <c r="O753" s="11" t="str">
        <f t="shared" si="91"/>
        <v/>
      </c>
      <c r="P753" s="11" t="str">
        <f t="shared" si="86"/>
        <v/>
      </c>
    </row>
    <row r="754" spans="1:16" x14ac:dyDescent="0.25">
      <c r="A754" s="9" t="str">
        <f>IF(A753="","",IF(B753&lt;C753,A753,IF(A753=MAX('entry data'!$B$8:$B$507),"",A753+1)))</f>
        <v/>
      </c>
      <c r="B754" s="9" t="str">
        <f t="shared" si="87"/>
        <v/>
      </c>
      <c r="C754" s="9" t="str">
        <f>IF(ISERROR(VLOOKUP(A754,'entry data'!B:G,6,0)),"",VLOOKUP(A754,'entry data'!B:G,6,0))</f>
        <v/>
      </c>
      <c r="D754" s="9" t="str">
        <f>IF(ISERROR(VLOOKUP(A754,'entry data'!B:C,2,0)),"",VLOOKUP(A754,'entry data'!B:C,2,0))</f>
        <v/>
      </c>
      <c r="E754" s="9" t="str">
        <f>IF(ISERROR(VLOOKUP(A754,'entry data'!B:E,4,0)),"",VLOOKUP(A754,'entry data'!B:E,4,0))</f>
        <v/>
      </c>
      <c r="F754" s="11" t="str">
        <f>IF(A754="","",IF(ISERROR(VLOOKUP(A754,'entry data'!B:F,5,0)),"",VLOOKUP(A754,'entry data'!B:F,5,0)))</f>
        <v/>
      </c>
      <c r="G754" s="12" t="str">
        <f>IF(A754="","",IF(ISERROR(VLOOKUP(A754,'entry data'!B:I,8,0)),"",VLOOKUP(A754,'entry data'!B:I,7,0)))</f>
        <v/>
      </c>
      <c r="H754" s="13" t="str">
        <f>IF(A754="","",IF(B754=1,VLOOKUP(A754,'entry data'!B:D,3,0),I753))</f>
        <v/>
      </c>
      <c r="I754" s="14" t="str">
        <f>IF(A754="","",IF(E754="weekly",7,IF(E754="fortnightly",14,IF(E754="monthly",DATE(IF(MONTH(H754)=12,YEAR(H754)+1,YEAR(H754)),VLOOKUP(MONTH(H754),index!$D$2:$G$13,2,0),DAY(H754)),
IF(E754="quarterly",DATE(IF(MONTH(H754)&gt;=10,YEAR(H754)+1,YEAR(H754)),VLOOKUP(MONTH(H754),index!$D$2:$G$13,3,0),DAY(H754)),
IF(E754="halfyearly",DATE(IF(MONTH(H754)&gt;=7,YEAR(H754)+1,YEAR(H754)),VLOOKUP(MONTH(H754),index!$D$2:$G$13,4,0),DAY(H754)),
DATE(YEAR(H754)+1,MONTH(H754),DAY(H754)))))-H754))+H754)</f>
        <v/>
      </c>
      <c r="J754" s="9" t="str">
        <f t="shared" si="88"/>
        <v/>
      </c>
      <c r="K754" s="11" t="str">
        <f t="shared" si="89"/>
        <v/>
      </c>
      <c r="L754" s="11" t="str">
        <f t="shared" si="90"/>
        <v/>
      </c>
      <c r="M754" s="11" t="str">
        <f>IF(A754="","",VLOOKUP(E754,index!$A$1:$B$6,2,0)*K754*G754)</f>
        <v/>
      </c>
      <c r="N754" s="11" t="str">
        <f>IF(A754="","",-PMT(G754*VLOOKUP(E754,index!$A$1:$B$6,2,0),C754,F754,0,0))</f>
        <v/>
      </c>
      <c r="O754" s="11" t="str">
        <f t="shared" si="91"/>
        <v/>
      </c>
      <c r="P754" s="11" t="str">
        <f t="shared" si="86"/>
        <v/>
      </c>
    </row>
    <row r="755" spans="1:16" x14ac:dyDescent="0.25">
      <c r="A755" s="9" t="str">
        <f>IF(A754="","",IF(B754&lt;C754,A754,IF(A754=MAX('entry data'!$B$8:$B$507),"",A754+1)))</f>
        <v/>
      </c>
      <c r="B755" s="9" t="str">
        <f t="shared" si="87"/>
        <v/>
      </c>
      <c r="C755" s="9" t="str">
        <f>IF(ISERROR(VLOOKUP(A755,'entry data'!B:G,6,0)),"",VLOOKUP(A755,'entry data'!B:G,6,0))</f>
        <v/>
      </c>
      <c r="D755" s="9" t="str">
        <f>IF(ISERROR(VLOOKUP(A755,'entry data'!B:C,2,0)),"",VLOOKUP(A755,'entry data'!B:C,2,0))</f>
        <v/>
      </c>
      <c r="E755" s="9" t="str">
        <f>IF(ISERROR(VLOOKUP(A755,'entry data'!B:E,4,0)),"",VLOOKUP(A755,'entry data'!B:E,4,0))</f>
        <v/>
      </c>
      <c r="F755" s="11" t="str">
        <f>IF(A755="","",IF(ISERROR(VLOOKUP(A755,'entry data'!B:F,5,0)),"",VLOOKUP(A755,'entry data'!B:F,5,0)))</f>
        <v/>
      </c>
      <c r="G755" s="12" t="str">
        <f>IF(A755="","",IF(ISERROR(VLOOKUP(A755,'entry data'!B:I,8,0)),"",VLOOKUP(A755,'entry data'!B:I,7,0)))</f>
        <v/>
      </c>
      <c r="H755" s="13" t="str">
        <f>IF(A755="","",IF(B755=1,VLOOKUP(A755,'entry data'!B:D,3,0),I754))</f>
        <v/>
      </c>
      <c r="I755" s="14" t="str">
        <f>IF(A755="","",IF(E755="weekly",7,IF(E755="fortnightly",14,IF(E755="monthly",DATE(IF(MONTH(H755)=12,YEAR(H755)+1,YEAR(H755)),VLOOKUP(MONTH(H755),index!$D$2:$G$13,2,0),DAY(H755)),
IF(E755="quarterly",DATE(IF(MONTH(H755)&gt;=10,YEAR(H755)+1,YEAR(H755)),VLOOKUP(MONTH(H755),index!$D$2:$G$13,3,0),DAY(H755)),
IF(E755="halfyearly",DATE(IF(MONTH(H755)&gt;=7,YEAR(H755)+1,YEAR(H755)),VLOOKUP(MONTH(H755),index!$D$2:$G$13,4,0),DAY(H755)),
DATE(YEAR(H755)+1,MONTH(H755),DAY(H755)))))-H755))+H755)</f>
        <v/>
      </c>
      <c r="J755" s="9" t="str">
        <f t="shared" si="88"/>
        <v/>
      </c>
      <c r="K755" s="11" t="str">
        <f t="shared" si="89"/>
        <v/>
      </c>
      <c r="L755" s="11" t="str">
        <f t="shared" si="90"/>
        <v/>
      </c>
      <c r="M755" s="11" t="str">
        <f>IF(A755="","",VLOOKUP(E755,index!$A$1:$B$6,2,0)*K755*G755)</f>
        <v/>
      </c>
      <c r="N755" s="11" t="str">
        <f>IF(A755="","",-PMT(G755*VLOOKUP(E755,index!$A$1:$B$6,2,0),C755,F755,0,0))</f>
        <v/>
      </c>
      <c r="O755" s="11" t="str">
        <f t="shared" si="91"/>
        <v/>
      </c>
      <c r="P755" s="11" t="str">
        <f t="shared" si="86"/>
        <v/>
      </c>
    </row>
    <row r="756" spans="1:16" x14ac:dyDescent="0.25">
      <c r="A756" s="9" t="str">
        <f>IF(A755="","",IF(B755&lt;C755,A755,IF(A755=MAX('entry data'!$B$8:$B$507),"",A755+1)))</f>
        <v/>
      </c>
      <c r="B756" s="9" t="str">
        <f t="shared" si="87"/>
        <v/>
      </c>
      <c r="C756" s="9" t="str">
        <f>IF(ISERROR(VLOOKUP(A756,'entry data'!B:G,6,0)),"",VLOOKUP(A756,'entry data'!B:G,6,0))</f>
        <v/>
      </c>
      <c r="D756" s="9" t="str">
        <f>IF(ISERROR(VLOOKUP(A756,'entry data'!B:C,2,0)),"",VLOOKUP(A756,'entry data'!B:C,2,0))</f>
        <v/>
      </c>
      <c r="E756" s="9" t="str">
        <f>IF(ISERROR(VLOOKUP(A756,'entry data'!B:E,4,0)),"",VLOOKUP(A756,'entry data'!B:E,4,0))</f>
        <v/>
      </c>
      <c r="F756" s="11" t="str">
        <f>IF(A756="","",IF(ISERROR(VLOOKUP(A756,'entry data'!B:F,5,0)),"",VLOOKUP(A756,'entry data'!B:F,5,0)))</f>
        <v/>
      </c>
      <c r="G756" s="12" t="str">
        <f>IF(A756="","",IF(ISERROR(VLOOKUP(A756,'entry data'!B:I,8,0)),"",VLOOKUP(A756,'entry data'!B:I,7,0)))</f>
        <v/>
      </c>
      <c r="H756" s="13" t="str">
        <f>IF(A756="","",IF(B756=1,VLOOKUP(A756,'entry data'!B:D,3,0),I755))</f>
        <v/>
      </c>
      <c r="I756" s="14" t="str">
        <f>IF(A756="","",IF(E756="weekly",7,IF(E756="fortnightly",14,IF(E756="monthly",DATE(IF(MONTH(H756)=12,YEAR(H756)+1,YEAR(H756)),VLOOKUP(MONTH(H756),index!$D$2:$G$13,2,0),DAY(H756)),
IF(E756="quarterly",DATE(IF(MONTH(H756)&gt;=10,YEAR(H756)+1,YEAR(H756)),VLOOKUP(MONTH(H756),index!$D$2:$G$13,3,0),DAY(H756)),
IF(E756="halfyearly",DATE(IF(MONTH(H756)&gt;=7,YEAR(H756)+1,YEAR(H756)),VLOOKUP(MONTH(H756),index!$D$2:$G$13,4,0),DAY(H756)),
DATE(YEAR(H756)+1,MONTH(H756),DAY(H756)))))-H756))+H756)</f>
        <v/>
      </c>
      <c r="J756" s="9" t="str">
        <f t="shared" si="88"/>
        <v/>
      </c>
      <c r="K756" s="11" t="str">
        <f t="shared" si="89"/>
        <v/>
      </c>
      <c r="L756" s="11" t="str">
        <f t="shared" si="90"/>
        <v/>
      </c>
      <c r="M756" s="11" t="str">
        <f>IF(A756="","",VLOOKUP(E756,index!$A$1:$B$6,2,0)*K756*G756)</f>
        <v/>
      </c>
      <c r="N756" s="11" t="str">
        <f>IF(A756="","",-PMT(G756*VLOOKUP(E756,index!$A$1:$B$6,2,0),C756,F756,0,0))</f>
        <v/>
      </c>
      <c r="O756" s="11" t="str">
        <f t="shared" si="91"/>
        <v/>
      </c>
      <c r="P756" s="11" t="str">
        <f t="shared" si="86"/>
        <v/>
      </c>
    </row>
    <row r="757" spans="1:16" x14ac:dyDescent="0.25">
      <c r="A757" s="9" t="str">
        <f>IF(A756="","",IF(B756&lt;C756,A756,IF(A756=MAX('entry data'!$B$8:$B$507),"",A756+1)))</f>
        <v/>
      </c>
      <c r="B757" s="9" t="str">
        <f t="shared" si="87"/>
        <v/>
      </c>
      <c r="C757" s="9" t="str">
        <f>IF(ISERROR(VLOOKUP(A757,'entry data'!B:G,6,0)),"",VLOOKUP(A757,'entry data'!B:G,6,0))</f>
        <v/>
      </c>
      <c r="D757" s="9" t="str">
        <f>IF(ISERROR(VLOOKUP(A757,'entry data'!B:C,2,0)),"",VLOOKUP(A757,'entry data'!B:C,2,0))</f>
        <v/>
      </c>
      <c r="E757" s="9" t="str">
        <f>IF(ISERROR(VLOOKUP(A757,'entry data'!B:E,4,0)),"",VLOOKUP(A757,'entry data'!B:E,4,0))</f>
        <v/>
      </c>
      <c r="F757" s="11" t="str">
        <f>IF(A757="","",IF(ISERROR(VLOOKUP(A757,'entry data'!B:F,5,0)),"",VLOOKUP(A757,'entry data'!B:F,5,0)))</f>
        <v/>
      </c>
      <c r="G757" s="12" t="str">
        <f>IF(A757="","",IF(ISERROR(VLOOKUP(A757,'entry data'!B:I,8,0)),"",VLOOKUP(A757,'entry data'!B:I,7,0)))</f>
        <v/>
      </c>
      <c r="H757" s="13" t="str">
        <f>IF(A757="","",IF(B757=1,VLOOKUP(A757,'entry data'!B:D,3,0),I756))</f>
        <v/>
      </c>
      <c r="I757" s="14" t="str">
        <f>IF(A757="","",IF(E757="weekly",7,IF(E757="fortnightly",14,IF(E757="monthly",DATE(IF(MONTH(H757)=12,YEAR(H757)+1,YEAR(H757)),VLOOKUP(MONTH(H757),index!$D$2:$G$13,2,0),DAY(H757)),
IF(E757="quarterly",DATE(IF(MONTH(H757)&gt;=10,YEAR(H757)+1,YEAR(H757)),VLOOKUP(MONTH(H757),index!$D$2:$G$13,3,0),DAY(H757)),
IF(E757="halfyearly",DATE(IF(MONTH(H757)&gt;=7,YEAR(H757)+1,YEAR(H757)),VLOOKUP(MONTH(H757),index!$D$2:$G$13,4,0),DAY(H757)),
DATE(YEAR(H757)+1,MONTH(H757),DAY(H757)))))-H757))+H757)</f>
        <v/>
      </c>
      <c r="J757" s="9" t="str">
        <f t="shared" si="88"/>
        <v/>
      </c>
      <c r="K757" s="11" t="str">
        <f t="shared" si="89"/>
        <v/>
      </c>
      <c r="L757" s="11" t="str">
        <f t="shared" si="90"/>
        <v/>
      </c>
      <c r="M757" s="11" t="str">
        <f>IF(A757="","",VLOOKUP(E757,index!$A$1:$B$6,2,0)*K757*G757)</f>
        <v/>
      </c>
      <c r="N757" s="11" t="str">
        <f>IF(A757="","",-PMT(G757*VLOOKUP(E757,index!$A$1:$B$6,2,0),C757,F757,0,0))</f>
        <v/>
      </c>
      <c r="O757" s="11" t="str">
        <f t="shared" si="91"/>
        <v/>
      </c>
      <c r="P757" s="11" t="str">
        <f t="shared" si="86"/>
        <v/>
      </c>
    </row>
    <row r="758" spans="1:16" x14ac:dyDescent="0.25">
      <c r="A758" s="9" t="str">
        <f>IF(A757="","",IF(B757&lt;C757,A757,IF(A757=MAX('entry data'!$B$8:$B$507),"",A757+1)))</f>
        <v/>
      </c>
      <c r="B758" s="9" t="str">
        <f t="shared" si="87"/>
        <v/>
      </c>
      <c r="C758" s="9" t="str">
        <f>IF(ISERROR(VLOOKUP(A758,'entry data'!B:G,6,0)),"",VLOOKUP(A758,'entry data'!B:G,6,0))</f>
        <v/>
      </c>
      <c r="D758" s="9" t="str">
        <f>IF(ISERROR(VLOOKUP(A758,'entry data'!B:C,2,0)),"",VLOOKUP(A758,'entry data'!B:C,2,0))</f>
        <v/>
      </c>
      <c r="E758" s="9" t="str">
        <f>IF(ISERROR(VLOOKUP(A758,'entry data'!B:E,4,0)),"",VLOOKUP(A758,'entry data'!B:E,4,0))</f>
        <v/>
      </c>
      <c r="F758" s="11" t="str">
        <f>IF(A758="","",IF(ISERROR(VLOOKUP(A758,'entry data'!B:F,5,0)),"",VLOOKUP(A758,'entry data'!B:F,5,0)))</f>
        <v/>
      </c>
      <c r="G758" s="12" t="str">
        <f>IF(A758="","",IF(ISERROR(VLOOKUP(A758,'entry data'!B:I,8,0)),"",VLOOKUP(A758,'entry data'!B:I,7,0)))</f>
        <v/>
      </c>
      <c r="H758" s="13" t="str">
        <f>IF(A758="","",IF(B758=1,VLOOKUP(A758,'entry data'!B:D,3,0),I757))</f>
        <v/>
      </c>
      <c r="I758" s="14" t="str">
        <f>IF(A758="","",IF(E758="weekly",7,IF(E758="fortnightly",14,IF(E758="monthly",DATE(IF(MONTH(H758)=12,YEAR(H758)+1,YEAR(H758)),VLOOKUP(MONTH(H758),index!$D$2:$G$13,2,0),DAY(H758)),
IF(E758="quarterly",DATE(IF(MONTH(H758)&gt;=10,YEAR(H758)+1,YEAR(H758)),VLOOKUP(MONTH(H758),index!$D$2:$G$13,3,0),DAY(H758)),
IF(E758="halfyearly",DATE(IF(MONTH(H758)&gt;=7,YEAR(H758)+1,YEAR(H758)),VLOOKUP(MONTH(H758),index!$D$2:$G$13,4,0),DAY(H758)),
DATE(YEAR(H758)+1,MONTH(H758),DAY(H758)))))-H758))+H758)</f>
        <v/>
      </c>
      <c r="J758" s="9" t="str">
        <f t="shared" si="88"/>
        <v/>
      </c>
      <c r="K758" s="11" t="str">
        <f t="shared" si="89"/>
        <v/>
      </c>
      <c r="L758" s="11" t="str">
        <f t="shared" si="90"/>
        <v/>
      </c>
      <c r="M758" s="11" t="str">
        <f>IF(A758="","",VLOOKUP(E758,index!$A$1:$B$6,2,0)*K758*G758)</f>
        <v/>
      </c>
      <c r="N758" s="11" t="str">
        <f>IF(A758="","",-PMT(G758*VLOOKUP(E758,index!$A$1:$B$6,2,0),C758,F758,0,0))</f>
        <v/>
      </c>
      <c r="O758" s="11" t="str">
        <f t="shared" si="91"/>
        <v/>
      </c>
      <c r="P758" s="11" t="str">
        <f t="shared" si="86"/>
        <v/>
      </c>
    </row>
    <row r="759" spans="1:16" x14ac:dyDescent="0.25">
      <c r="A759" s="9" t="str">
        <f>IF(A758="","",IF(B758&lt;C758,A758,IF(A758=MAX('entry data'!$B$8:$B$507),"",A758+1)))</f>
        <v/>
      </c>
      <c r="B759" s="9" t="str">
        <f t="shared" si="87"/>
        <v/>
      </c>
      <c r="C759" s="9" t="str">
        <f>IF(ISERROR(VLOOKUP(A759,'entry data'!B:G,6,0)),"",VLOOKUP(A759,'entry data'!B:G,6,0))</f>
        <v/>
      </c>
      <c r="D759" s="9" t="str">
        <f>IF(ISERROR(VLOOKUP(A759,'entry data'!B:C,2,0)),"",VLOOKUP(A759,'entry data'!B:C,2,0))</f>
        <v/>
      </c>
      <c r="E759" s="9" t="str">
        <f>IF(ISERROR(VLOOKUP(A759,'entry data'!B:E,4,0)),"",VLOOKUP(A759,'entry data'!B:E,4,0))</f>
        <v/>
      </c>
      <c r="F759" s="11" t="str">
        <f>IF(A759="","",IF(ISERROR(VLOOKUP(A759,'entry data'!B:F,5,0)),"",VLOOKUP(A759,'entry data'!B:F,5,0)))</f>
        <v/>
      </c>
      <c r="G759" s="12" t="str">
        <f>IF(A759="","",IF(ISERROR(VLOOKUP(A759,'entry data'!B:I,8,0)),"",VLOOKUP(A759,'entry data'!B:I,7,0)))</f>
        <v/>
      </c>
      <c r="H759" s="13" t="str">
        <f>IF(A759="","",IF(B759=1,VLOOKUP(A759,'entry data'!B:D,3,0),I758))</f>
        <v/>
      </c>
      <c r="I759" s="14" t="str">
        <f>IF(A759="","",IF(E759="weekly",7,IF(E759="fortnightly",14,IF(E759="monthly",DATE(IF(MONTH(H759)=12,YEAR(H759)+1,YEAR(H759)),VLOOKUP(MONTH(H759),index!$D$2:$G$13,2,0),DAY(H759)),
IF(E759="quarterly",DATE(IF(MONTH(H759)&gt;=10,YEAR(H759)+1,YEAR(H759)),VLOOKUP(MONTH(H759),index!$D$2:$G$13,3,0),DAY(H759)),
IF(E759="halfyearly",DATE(IF(MONTH(H759)&gt;=7,YEAR(H759)+1,YEAR(H759)),VLOOKUP(MONTH(H759),index!$D$2:$G$13,4,0),DAY(H759)),
DATE(YEAR(H759)+1,MONTH(H759),DAY(H759)))))-H759))+H759)</f>
        <v/>
      </c>
      <c r="J759" s="9" t="str">
        <f t="shared" si="88"/>
        <v/>
      </c>
      <c r="K759" s="11" t="str">
        <f t="shared" si="89"/>
        <v/>
      </c>
      <c r="L759" s="11" t="str">
        <f t="shared" si="90"/>
        <v/>
      </c>
      <c r="M759" s="11" t="str">
        <f>IF(A759="","",VLOOKUP(E759,index!$A$1:$B$6,2,0)*K759*G759)</f>
        <v/>
      </c>
      <c r="N759" s="11" t="str">
        <f>IF(A759="","",-PMT(G759*VLOOKUP(E759,index!$A$1:$B$6,2,0),C759,F759,0,0))</f>
        <v/>
      </c>
      <c r="O759" s="11" t="str">
        <f t="shared" si="91"/>
        <v/>
      </c>
      <c r="P759" s="11" t="str">
        <f t="shared" si="86"/>
        <v/>
      </c>
    </row>
    <row r="760" spans="1:16" x14ac:dyDescent="0.25">
      <c r="A760" s="9" t="str">
        <f>IF(A759="","",IF(B759&lt;C759,A759,IF(A759=MAX('entry data'!$B$8:$B$507),"",A759+1)))</f>
        <v/>
      </c>
      <c r="B760" s="9" t="str">
        <f t="shared" si="87"/>
        <v/>
      </c>
      <c r="C760" s="9" t="str">
        <f>IF(ISERROR(VLOOKUP(A760,'entry data'!B:G,6,0)),"",VLOOKUP(A760,'entry data'!B:G,6,0))</f>
        <v/>
      </c>
      <c r="D760" s="9" t="str">
        <f>IF(ISERROR(VLOOKUP(A760,'entry data'!B:C,2,0)),"",VLOOKUP(A760,'entry data'!B:C,2,0))</f>
        <v/>
      </c>
      <c r="E760" s="9" t="str">
        <f>IF(ISERROR(VLOOKUP(A760,'entry data'!B:E,4,0)),"",VLOOKUP(A760,'entry data'!B:E,4,0))</f>
        <v/>
      </c>
      <c r="F760" s="11" t="str">
        <f>IF(A760="","",IF(ISERROR(VLOOKUP(A760,'entry data'!B:F,5,0)),"",VLOOKUP(A760,'entry data'!B:F,5,0)))</f>
        <v/>
      </c>
      <c r="G760" s="12" t="str">
        <f>IF(A760="","",IF(ISERROR(VLOOKUP(A760,'entry data'!B:I,8,0)),"",VLOOKUP(A760,'entry data'!B:I,7,0)))</f>
        <v/>
      </c>
      <c r="H760" s="13" t="str">
        <f>IF(A760="","",IF(B760=1,VLOOKUP(A760,'entry data'!B:D,3,0),I759))</f>
        <v/>
      </c>
      <c r="I760" s="14" t="str">
        <f>IF(A760="","",IF(E760="weekly",7,IF(E760="fortnightly",14,IF(E760="monthly",DATE(IF(MONTH(H760)=12,YEAR(H760)+1,YEAR(H760)),VLOOKUP(MONTH(H760),index!$D$2:$G$13,2,0),DAY(H760)),
IF(E760="quarterly",DATE(IF(MONTH(H760)&gt;=10,YEAR(H760)+1,YEAR(H760)),VLOOKUP(MONTH(H760),index!$D$2:$G$13,3,0),DAY(H760)),
IF(E760="halfyearly",DATE(IF(MONTH(H760)&gt;=7,YEAR(H760)+1,YEAR(H760)),VLOOKUP(MONTH(H760),index!$D$2:$G$13,4,0),DAY(H760)),
DATE(YEAR(H760)+1,MONTH(H760),DAY(H760)))))-H760))+H760)</f>
        <v/>
      </c>
      <c r="J760" s="9" t="str">
        <f t="shared" si="88"/>
        <v/>
      </c>
      <c r="K760" s="11" t="str">
        <f t="shared" si="89"/>
        <v/>
      </c>
      <c r="L760" s="11" t="str">
        <f t="shared" si="90"/>
        <v/>
      </c>
      <c r="M760" s="11" t="str">
        <f>IF(A760="","",VLOOKUP(E760,index!$A$1:$B$6,2,0)*K760*G760)</f>
        <v/>
      </c>
      <c r="N760" s="11" t="str">
        <f>IF(A760="","",-PMT(G760*VLOOKUP(E760,index!$A$1:$B$6,2,0),C760,F760,0,0))</f>
        <v/>
      </c>
      <c r="O760" s="11" t="str">
        <f t="shared" si="91"/>
        <v/>
      </c>
      <c r="P760" s="11" t="str">
        <f t="shared" si="86"/>
        <v/>
      </c>
    </row>
    <row r="761" spans="1:16" x14ac:dyDescent="0.25">
      <c r="A761" s="9" t="str">
        <f>IF(A760="","",IF(B760&lt;C760,A760,IF(A760=MAX('entry data'!$B$8:$B$507),"",A760+1)))</f>
        <v/>
      </c>
      <c r="B761" s="9" t="str">
        <f t="shared" si="87"/>
        <v/>
      </c>
      <c r="C761" s="9" t="str">
        <f>IF(ISERROR(VLOOKUP(A761,'entry data'!B:G,6,0)),"",VLOOKUP(A761,'entry data'!B:G,6,0))</f>
        <v/>
      </c>
      <c r="D761" s="9" t="str">
        <f>IF(ISERROR(VLOOKUP(A761,'entry data'!B:C,2,0)),"",VLOOKUP(A761,'entry data'!B:C,2,0))</f>
        <v/>
      </c>
      <c r="E761" s="9" t="str">
        <f>IF(ISERROR(VLOOKUP(A761,'entry data'!B:E,4,0)),"",VLOOKUP(A761,'entry data'!B:E,4,0))</f>
        <v/>
      </c>
      <c r="F761" s="11" t="str">
        <f>IF(A761="","",IF(ISERROR(VLOOKUP(A761,'entry data'!B:F,5,0)),"",VLOOKUP(A761,'entry data'!B:F,5,0)))</f>
        <v/>
      </c>
      <c r="G761" s="12" t="str">
        <f>IF(A761="","",IF(ISERROR(VLOOKUP(A761,'entry data'!B:I,8,0)),"",VLOOKUP(A761,'entry data'!B:I,7,0)))</f>
        <v/>
      </c>
      <c r="H761" s="13" t="str">
        <f>IF(A761="","",IF(B761=1,VLOOKUP(A761,'entry data'!B:D,3,0),I760))</f>
        <v/>
      </c>
      <c r="I761" s="14" t="str">
        <f>IF(A761="","",IF(E761="weekly",7,IF(E761="fortnightly",14,IF(E761="monthly",DATE(IF(MONTH(H761)=12,YEAR(H761)+1,YEAR(H761)),VLOOKUP(MONTH(H761),index!$D$2:$G$13,2,0),DAY(H761)),
IF(E761="quarterly",DATE(IF(MONTH(H761)&gt;=10,YEAR(H761)+1,YEAR(H761)),VLOOKUP(MONTH(H761),index!$D$2:$G$13,3,0),DAY(H761)),
IF(E761="halfyearly",DATE(IF(MONTH(H761)&gt;=7,YEAR(H761)+1,YEAR(H761)),VLOOKUP(MONTH(H761),index!$D$2:$G$13,4,0),DAY(H761)),
DATE(YEAR(H761)+1,MONTH(H761),DAY(H761)))))-H761))+H761)</f>
        <v/>
      </c>
      <c r="J761" s="9" t="str">
        <f t="shared" si="88"/>
        <v/>
      </c>
      <c r="K761" s="11" t="str">
        <f t="shared" si="89"/>
        <v/>
      </c>
      <c r="L761" s="11" t="str">
        <f t="shared" si="90"/>
        <v/>
      </c>
      <c r="M761" s="11" t="str">
        <f>IF(A761="","",VLOOKUP(E761,index!$A$1:$B$6,2,0)*K761*G761)</f>
        <v/>
      </c>
      <c r="N761" s="11" t="str">
        <f>IF(A761="","",-PMT(G761*VLOOKUP(E761,index!$A$1:$B$6,2,0),C761,F761,0,0))</f>
        <v/>
      </c>
      <c r="O761" s="11" t="str">
        <f t="shared" si="91"/>
        <v/>
      </c>
      <c r="P761" s="11" t="str">
        <f t="shared" si="86"/>
        <v/>
      </c>
    </row>
    <row r="762" spans="1:16" x14ac:dyDescent="0.25">
      <c r="A762" s="9" t="str">
        <f>IF(A761="","",IF(B761&lt;C761,A761,IF(A761=MAX('entry data'!$B$8:$B$507),"",A761+1)))</f>
        <v/>
      </c>
      <c r="B762" s="9" t="str">
        <f t="shared" si="87"/>
        <v/>
      </c>
      <c r="C762" s="9" t="str">
        <f>IF(ISERROR(VLOOKUP(A762,'entry data'!B:G,6,0)),"",VLOOKUP(A762,'entry data'!B:G,6,0))</f>
        <v/>
      </c>
      <c r="D762" s="9" t="str">
        <f>IF(ISERROR(VLOOKUP(A762,'entry data'!B:C,2,0)),"",VLOOKUP(A762,'entry data'!B:C,2,0))</f>
        <v/>
      </c>
      <c r="E762" s="9" t="str">
        <f>IF(ISERROR(VLOOKUP(A762,'entry data'!B:E,4,0)),"",VLOOKUP(A762,'entry data'!B:E,4,0))</f>
        <v/>
      </c>
      <c r="F762" s="11" t="str">
        <f>IF(A762="","",IF(ISERROR(VLOOKUP(A762,'entry data'!B:F,5,0)),"",VLOOKUP(A762,'entry data'!B:F,5,0)))</f>
        <v/>
      </c>
      <c r="G762" s="12" t="str">
        <f>IF(A762="","",IF(ISERROR(VLOOKUP(A762,'entry data'!B:I,8,0)),"",VLOOKUP(A762,'entry data'!B:I,7,0)))</f>
        <v/>
      </c>
      <c r="H762" s="13" t="str">
        <f>IF(A762="","",IF(B762=1,VLOOKUP(A762,'entry data'!B:D,3,0),I761))</f>
        <v/>
      </c>
      <c r="I762" s="14" t="str">
        <f>IF(A762="","",IF(E762="weekly",7,IF(E762="fortnightly",14,IF(E762="monthly",DATE(IF(MONTH(H762)=12,YEAR(H762)+1,YEAR(H762)),VLOOKUP(MONTH(H762),index!$D$2:$G$13,2,0),DAY(H762)),
IF(E762="quarterly",DATE(IF(MONTH(H762)&gt;=10,YEAR(H762)+1,YEAR(H762)),VLOOKUP(MONTH(H762),index!$D$2:$G$13,3,0),DAY(H762)),
IF(E762="halfyearly",DATE(IF(MONTH(H762)&gt;=7,YEAR(H762)+1,YEAR(H762)),VLOOKUP(MONTH(H762),index!$D$2:$G$13,4,0),DAY(H762)),
DATE(YEAR(H762)+1,MONTH(H762),DAY(H762)))))-H762))+H762)</f>
        <v/>
      </c>
      <c r="J762" s="9" t="str">
        <f t="shared" si="88"/>
        <v/>
      </c>
      <c r="K762" s="11" t="str">
        <f t="shared" si="89"/>
        <v/>
      </c>
      <c r="L762" s="11" t="str">
        <f t="shared" si="90"/>
        <v/>
      </c>
      <c r="M762" s="11" t="str">
        <f>IF(A762="","",VLOOKUP(E762,index!$A$1:$B$6,2,0)*K762*G762)</f>
        <v/>
      </c>
      <c r="N762" s="11" t="str">
        <f>IF(A762="","",-PMT(G762*VLOOKUP(E762,index!$A$1:$B$6,2,0),C762,F762,0,0))</f>
        <v/>
      </c>
      <c r="O762" s="11" t="str">
        <f t="shared" si="91"/>
        <v/>
      </c>
      <c r="P762" s="11" t="str">
        <f t="shared" si="86"/>
        <v/>
      </c>
    </row>
    <row r="763" spans="1:16" x14ac:dyDescent="0.25">
      <c r="A763" s="9" t="str">
        <f>IF(A762="","",IF(B762&lt;C762,A762,IF(A762=MAX('entry data'!$B$8:$B$507),"",A762+1)))</f>
        <v/>
      </c>
      <c r="B763" s="9" t="str">
        <f t="shared" si="87"/>
        <v/>
      </c>
      <c r="C763" s="9" t="str">
        <f>IF(ISERROR(VLOOKUP(A763,'entry data'!B:G,6,0)),"",VLOOKUP(A763,'entry data'!B:G,6,0))</f>
        <v/>
      </c>
      <c r="D763" s="9" t="str">
        <f>IF(ISERROR(VLOOKUP(A763,'entry data'!B:C,2,0)),"",VLOOKUP(A763,'entry data'!B:C,2,0))</f>
        <v/>
      </c>
      <c r="E763" s="9" t="str">
        <f>IF(ISERROR(VLOOKUP(A763,'entry data'!B:E,4,0)),"",VLOOKUP(A763,'entry data'!B:E,4,0))</f>
        <v/>
      </c>
      <c r="F763" s="11" t="str">
        <f>IF(A763="","",IF(ISERROR(VLOOKUP(A763,'entry data'!B:F,5,0)),"",VLOOKUP(A763,'entry data'!B:F,5,0)))</f>
        <v/>
      </c>
      <c r="G763" s="12" t="str">
        <f>IF(A763="","",IF(ISERROR(VLOOKUP(A763,'entry data'!B:I,8,0)),"",VLOOKUP(A763,'entry data'!B:I,7,0)))</f>
        <v/>
      </c>
      <c r="H763" s="13" t="str">
        <f>IF(A763="","",IF(B763=1,VLOOKUP(A763,'entry data'!B:D,3,0),I762))</f>
        <v/>
      </c>
      <c r="I763" s="14" t="str">
        <f>IF(A763="","",IF(E763="weekly",7,IF(E763="fortnightly",14,IF(E763="monthly",DATE(IF(MONTH(H763)=12,YEAR(H763)+1,YEAR(H763)),VLOOKUP(MONTH(H763),index!$D$2:$G$13,2,0),DAY(H763)),
IF(E763="quarterly",DATE(IF(MONTH(H763)&gt;=10,YEAR(H763)+1,YEAR(H763)),VLOOKUP(MONTH(H763),index!$D$2:$G$13,3,0),DAY(H763)),
IF(E763="halfyearly",DATE(IF(MONTH(H763)&gt;=7,YEAR(H763)+1,YEAR(H763)),VLOOKUP(MONTH(H763),index!$D$2:$G$13,4,0),DAY(H763)),
DATE(YEAR(H763)+1,MONTH(H763),DAY(H763)))))-H763))+H763)</f>
        <v/>
      </c>
      <c r="J763" s="9" t="str">
        <f t="shared" si="88"/>
        <v/>
      </c>
      <c r="K763" s="11" t="str">
        <f t="shared" si="89"/>
        <v/>
      </c>
      <c r="L763" s="11" t="str">
        <f t="shared" si="90"/>
        <v/>
      </c>
      <c r="M763" s="11" t="str">
        <f>IF(A763="","",VLOOKUP(E763,index!$A$1:$B$6,2,0)*K763*G763)</f>
        <v/>
      </c>
      <c r="N763" s="11" t="str">
        <f>IF(A763="","",-PMT(G763*VLOOKUP(E763,index!$A$1:$B$6,2,0),C763,F763,0,0))</f>
        <v/>
      </c>
      <c r="O763" s="11" t="str">
        <f t="shared" si="91"/>
        <v/>
      </c>
      <c r="P763" s="11" t="str">
        <f t="shared" si="86"/>
        <v/>
      </c>
    </row>
    <row r="764" spans="1:16" x14ac:dyDescent="0.25">
      <c r="A764" s="9" t="str">
        <f>IF(A763="","",IF(B763&lt;C763,A763,IF(A763=MAX('entry data'!$B$8:$B$507),"",A763+1)))</f>
        <v/>
      </c>
      <c r="B764" s="9" t="str">
        <f t="shared" si="87"/>
        <v/>
      </c>
      <c r="C764" s="9" t="str">
        <f>IF(ISERROR(VLOOKUP(A764,'entry data'!B:G,6,0)),"",VLOOKUP(A764,'entry data'!B:G,6,0))</f>
        <v/>
      </c>
      <c r="D764" s="9" t="str">
        <f>IF(ISERROR(VLOOKUP(A764,'entry data'!B:C,2,0)),"",VLOOKUP(A764,'entry data'!B:C,2,0))</f>
        <v/>
      </c>
      <c r="E764" s="9" t="str">
        <f>IF(ISERROR(VLOOKUP(A764,'entry data'!B:E,4,0)),"",VLOOKUP(A764,'entry data'!B:E,4,0))</f>
        <v/>
      </c>
      <c r="F764" s="11" t="str">
        <f>IF(A764="","",IF(ISERROR(VLOOKUP(A764,'entry data'!B:F,5,0)),"",VLOOKUP(A764,'entry data'!B:F,5,0)))</f>
        <v/>
      </c>
      <c r="G764" s="12" t="str">
        <f>IF(A764="","",IF(ISERROR(VLOOKUP(A764,'entry data'!B:I,8,0)),"",VLOOKUP(A764,'entry data'!B:I,7,0)))</f>
        <v/>
      </c>
      <c r="H764" s="13" t="str">
        <f>IF(A764="","",IF(B764=1,VLOOKUP(A764,'entry data'!B:D,3,0),I763))</f>
        <v/>
      </c>
      <c r="I764" s="14" t="str">
        <f>IF(A764="","",IF(E764="weekly",7,IF(E764="fortnightly",14,IF(E764="monthly",DATE(IF(MONTH(H764)=12,YEAR(H764)+1,YEAR(H764)),VLOOKUP(MONTH(H764),index!$D$2:$G$13,2,0),DAY(H764)),
IF(E764="quarterly",DATE(IF(MONTH(H764)&gt;=10,YEAR(H764)+1,YEAR(H764)),VLOOKUP(MONTH(H764),index!$D$2:$G$13,3,0),DAY(H764)),
IF(E764="halfyearly",DATE(IF(MONTH(H764)&gt;=7,YEAR(H764)+1,YEAR(H764)),VLOOKUP(MONTH(H764),index!$D$2:$G$13,4,0),DAY(H764)),
DATE(YEAR(H764)+1,MONTH(H764),DAY(H764)))))-H764))+H764)</f>
        <v/>
      </c>
      <c r="J764" s="9" t="str">
        <f t="shared" si="88"/>
        <v/>
      </c>
      <c r="K764" s="11" t="str">
        <f t="shared" si="89"/>
        <v/>
      </c>
      <c r="L764" s="11" t="str">
        <f t="shared" si="90"/>
        <v/>
      </c>
      <c r="M764" s="11" t="str">
        <f>IF(A764="","",VLOOKUP(E764,index!$A$1:$B$6,2,0)*K764*G764)</f>
        <v/>
      </c>
      <c r="N764" s="11" t="str">
        <f>IF(A764="","",-PMT(G764*VLOOKUP(E764,index!$A$1:$B$6,2,0),C764,F764,0,0))</f>
        <v/>
      </c>
      <c r="O764" s="11" t="str">
        <f t="shared" si="91"/>
        <v/>
      </c>
      <c r="P764" s="11" t="str">
        <f t="shared" si="86"/>
        <v/>
      </c>
    </row>
    <row r="765" spans="1:16" x14ac:dyDescent="0.25">
      <c r="A765" s="9" t="str">
        <f>IF(A764="","",IF(B764&lt;C764,A764,IF(A764=MAX('entry data'!$B$8:$B$507),"",A764+1)))</f>
        <v/>
      </c>
      <c r="B765" s="9" t="str">
        <f t="shared" si="87"/>
        <v/>
      </c>
      <c r="C765" s="9" t="str">
        <f>IF(ISERROR(VLOOKUP(A765,'entry data'!B:G,6,0)),"",VLOOKUP(A765,'entry data'!B:G,6,0))</f>
        <v/>
      </c>
      <c r="D765" s="9" t="str">
        <f>IF(ISERROR(VLOOKUP(A765,'entry data'!B:C,2,0)),"",VLOOKUP(A765,'entry data'!B:C,2,0))</f>
        <v/>
      </c>
      <c r="E765" s="9" t="str">
        <f>IF(ISERROR(VLOOKUP(A765,'entry data'!B:E,4,0)),"",VLOOKUP(A765,'entry data'!B:E,4,0))</f>
        <v/>
      </c>
      <c r="F765" s="11" t="str">
        <f>IF(A765="","",IF(ISERROR(VLOOKUP(A765,'entry data'!B:F,5,0)),"",VLOOKUP(A765,'entry data'!B:F,5,0)))</f>
        <v/>
      </c>
      <c r="G765" s="12" t="str">
        <f>IF(A765="","",IF(ISERROR(VLOOKUP(A765,'entry data'!B:I,8,0)),"",VLOOKUP(A765,'entry data'!B:I,7,0)))</f>
        <v/>
      </c>
      <c r="H765" s="13" t="str">
        <f>IF(A765="","",IF(B765=1,VLOOKUP(A765,'entry data'!B:D,3,0),I764))</f>
        <v/>
      </c>
      <c r="I765" s="14" t="str">
        <f>IF(A765="","",IF(E765="weekly",7,IF(E765="fortnightly",14,IF(E765="monthly",DATE(IF(MONTH(H765)=12,YEAR(H765)+1,YEAR(H765)),VLOOKUP(MONTH(H765),index!$D$2:$G$13,2,0),DAY(H765)),
IF(E765="quarterly",DATE(IF(MONTH(H765)&gt;=10,YEAR(H765)+1,YEAR(H765)),VLOOKUP(MONTH(H765),index!$D$2:$G$13,3,0),DAY(H765)),
IF(E765="halfyearly",DATE(IF(MONTH(H765)&gt;=7,YEAR(H765)+1,YEAR(H765)),VLOOKUP(MONTH(H765),index!$D$2:$G$13,4,0),DAY(H765)),
DATE(YEAR(H765)+1,MONTH(H765),DAY(H765)))))-H765))+H765)</f>
        <v/>
      </c>
      <c r="J765" s="9" t="str">
        <f t="shared" si="88"/>
        <v/>
      </c>
      <c r="K765" s="11" t="str">
        <f t="shared" si="89"/>
        <v/>
      </c>
      <c r="L765" s="11" t="str">
        <f t="shared" si="90"/>
        <v/>
      </c>
      <c r="M765" s="11" t="str">
        <f>IF(A765="","",VLOOKUP(E765,index!$A$1:$B$6,2,0)*K765*G765)</f>
        <v/>
      </c>
      <c r="N765" s="11" t="str">
        <f>IF(A765="","",-PMT(G765*VLOOKUP(E765,index!$A$1:$B$6,2,0),C765,F765,0,0))</f>
        <v/>
      </c>
      <c r="O765" s="11" t="str">
        <f t="shared" si="91"/>
        <v/>
      </c>
      <c r="P765" s="11" t="str">
        <f t="shared" si="86"/>
        <v/>
      </c>
    </row>
    <row r="766" spans="1:16" x14ac:dyDescent="0.25">
      <c r="A766" s="9" t="str">
        <f>IF(A765="","",IF(B765&lt;C765,A765,IF(A765=MAX('entry data'!$B$8:$B$507),"",A765+1)))</f>
        <v/>
      </c>
      <c r="B766" s="9" t="str">
        <f t="shared" si="87"/>
        <v/>
      </c>
      <c r="C766" s="9" t="str">
        <f>IF(ISERROR(VLOOKUP(A766,'entry data'!B:G,6,0)),"",VLOOKUP(A766,'entry data'!B:G,6,0))</f>
        <v/>
      </c>
      <c r="D766" s="9" t="str">
        <f>IF(ISERROR(VLOOKUP(A766,'entry data'!B:C,2,0)),"",VLOOKUP(A766,'entry data'!B:C,2,0))</f>
        <v/>
      </c>
      <c r="E766" s="9" t="str">
        <f>IF(ISERROR(VLOOKUP(A766,'entry data'!B:E,4,0)),"",VLOOKUP(A766,'entry data'!B:E,4,0))</f>
        <v/>
      </c>
      <c r="F766" s="11" t="str">
        <f>IF(A766="","",IF(ISERROR(VLOOKUP(A766,'entry data'!B:F,5,0)),"",VLOOKUP(A766,'entry data'!B:F,5,0)))</f>
        <v/>
      </c>
      <c r="G766" s="12" t="str">
        <f>IF(A766="","",IF(ISERROR(VLOOKUP(A766,'entry data'!B:I,8,0)),"",VLOOKUP(A766,'entry data'!B:I,7,0)))</f>
        <v/>
      </c>
      <c r="H766" s="13" t="str">
        <f>IF(A766="","",IF(B766=1,VLOOKUP(A766,'entry data'!B:D,3,0),I765))</f>
        <v/>
      </c>
      <c r="I766" s="14" t="str">
        <f>IF(A766="","",IF(E766="weekly",7,IF(E766="fortnightly",14,IF(E766="monthly",DATE(IF(MONTH(H766)=12,YEAR(H766)+1,YEAR(H766)),VLOOKUP(MONTH(H766),index!$D$2:$G$13,2,0),DAY(H766)),
IF(E766="quarterly",DATE(IF(MONTH(H766)&gt;=10,YEAR(H766)+1,YEAR(H766)),VLOOKUP(MONTH(H766),index!$D$2:$G$13,3,0),DAY(H766)),
IF(E766="halfyearly",DATE(IF(MONTH(H766)&gt;=7,YEAR(H766)+1,YEAR(H766)),VLOOKUP(MONTH(H766),index!$D$2:$G$13,4,0),DAY(H766)),
DATE(YEAR(H766)+1,MONTH(H766),DAY(H766)))))-H766))+H766)</f>
        <v/>
      </c>
      <c r="J766" s="9" t="str">
        <f t="shared" si="88"/>
        <v/>
      </c>
      <c r="K766" s="11" t="str">
        <f t="shared" si="89"/>
        <v/>
      </c>
      <c r="L766" s="11" t="str">
        <f t="shared" si="90"/>
        <v/>
      </c>
      <c r="M766" s="11" t="str">
        <f>IF(A766="","",VLOOKUP(E766,index!$A$1:$B$6,2,0)*K766*G766)</f>
        <v/>
      </c>
      <c r="N766" s="11" t="str">
        <f>IF(A766="","",-PMT(G766*VLOOKUP(E766,index!$A$1:$B$6,2,0),C766,F766,0,0))</f>
        <v/>
      </c>
      <c r="O766" s="11" t="str">
        <f t="shared" si="91"/>
        <v/>
      </c>
      <c r="P766" s="11" t="str">
        <f t="shared" si="86"/>
        <v/>
      </c>
    </row>
    <row r="767" spans="1:16" x14ac:dyDescent="0.25">
      <c r="A767" s="9" t="str">
        <f>IF(A766="","",IF(B766&lt;C766,A766,IF(A766=MAX('entry data'!$B$8:$B$507),"",A766+1)))</f>
        <v/>
      </c>
      <c r="B767" s="9" t="str">
        <f t="shared" si="87"/>
        <v/>
      </c>
      <c r="C767" s="9" t="str">
        <f>IF(ISERROR(VLOOKUP(A767,'entry data'!B:G,6,0)),"",VLOOKUP(A767,'entry data'!B:G,6,0))</f>
        <v/>
      </c>
      <c r="D767" s="9" t="str">
        <f>IF(ISERROR(VLOOKUP(A767,'entry data'!B:C,2,0)),"",VLOOKUP(A767,'entry data'!B:C,2,0))</f>
        <v/>
      </c>
      <c r="E767" s="9" t="str">
        <f>IF(ISERROR(VLOOKUP(A767,'entry data'!B:E,4,0)),"",VLOOKUP(A767,'entry data'!B:E,4,0))</f>
        <v/>
      </c>
      <c r="F767" s="11" t="str">
        <f>IF(A767="","",IF(ISERROR(VLOOKUP(A767,'entry data'!B:F,5,0)),"",VLOOKUP(A767,'entry data'!B:F,5,0)))</f>
        <v/>
      </c>
      <c r="G767" s="12" t="str">
        <f>IF(A767="","",IF(ISERROR(VLOOKUP(A767,'entry data'!B:I,8,0)),"",VLOOKUP(A767,'entry data'!B:I,7,0)))</f>
        <v/>
      </c>
      <c r="H767" s="13" t="str">
        <f>IF(A767="","",IF(B767=1,VLOOKUP(A767,'entry data'!B:D,3,0),I766))</f>
        <v/>
      </c>
      <c r="I767" s="14" t="str">
        <f>IF(A767="","",IF(E767="weekly",7,IF(E767="fortnightly",14,IF(E767="monthly",DATE(IF(MONTH(H767)=12,YEAR(H767)+1,YEAR(H767)),VLOOKUP(MONTH(H767),index!$D$2:$G$13,2,0),DAY(H767)),
IF(E767="quarterly",DATE(IF(MONTH(H767)&gt;=10,YEAR(H767)+1,YEAR(H767)),VLOOKUP(MONTH(H767),index!$D$2:$G$13,3,0),DAY(H767)),
IF(E767="halfyearly",DATE(IF(MONTH(H767)&gt;=7,YEAR(H767)+1,YEAR(H767)),VLOOKUP(MONTH(H767),index!$D$2:$G$13,4,0),DAY(H767)),
DATE(YEAR(H767)+1,MONTH(H767),DAY(H767)))))-H767))+H767)</f>
        <v/>
      </c>
      <c r="J767" s="9" t="str">
        <f t="shared" si="88"/>
        <v/>
      </c>
      <c r="K767" s="11" t="str">
        <f t="shared" si="89"/>
        <v/>
      </c>
      <c r="L767" s="11" t="str">
        <f t="shared" si="90"/>
        <v/>
      </c>
      <c r="M767" s="11" t="str">
        <f>IF(A767="","",VLOOKUP(E767,index!$A$1:$B$6,2,0)*K767*G767)</f>
        <v/>
      </c>
      <c r="N767" s="11" t="str">
        <f>IF(A767="","",-PMT(G767*VLOOKUP(E767,index!$A$1:$B$6,2,0),C767,F767,0,0))</f>
        <v/>
      </c>
      <c r="O767" s="11" t="str">
        <f t="shared" si="91"/>
        <v/>
      </c>
      <c r="P767" s="11" t="str">
        <f t="shared" si="86"/>
        <v/>
      </c>
    </row>
    <row r="768" spans="1:16" x14ac:dyDescent="0.25">
      <c r="A768" s="9" t="str">
        <f>IF(A767="","",IF(B767&lt;C767,A767,IF(A767=MAX('entry data'!$B$8:$B$507),"",A767+1)))</f>
        <v/>
      </c>
      <c r="B768" s="9" t="str">
        <f t="shared" si="87"/>
        <v/>
      </c>
      <c r="C768" s="9" t="str">
        <f>IF(ISERROR(VLOOKUP(A768,'entry data'!B:G,6,0)),"",VLOOKUP(A768,'entry data'!B:G,6,0))</f>
        <v/>
      </c>
      <c r="D768" s="9" t="str">
        <f>IF(ISERROR(VLOOKUP(A768,'entry data'!B:C,2,0)),"",VLOOKUP(A768,'entry data'!B:C,2,0))</f>
        <v/>
      </c>
      <c r="E768" s="9" t="str">
        <f>IF(ISERROR(VLOOKUP(A768,'entry data'!B:E,4,0)),"",VLOOKUP(A768,'entry data'!B:E,4,0))</f>
        <v/>
      </c>
      <c r="F768" s="11" t="str">
        <f>IF(A768="","",IF(ISERROR(VLOOKUP(A768,'entry data'!B:F,5,0)),"",VLOOKUP(A768,'entry data'!B:F,5,0)))</f>
        <v/>
      </c>
      <c r="G768" s="12" t="str">
        <f>IF(A768="","",IF(ISERROR(VLOOKUP(A768,'entry data'!B:I,8,0)),"",VLOOKUP(A768,'entry data'!B:I,7,0)))</f>
        <v/>
      </c>
      <c r="H768" s="13" t="str">
        <f>IF(A768="","",IF(B768=1,VLOOKUP(A768,'entry data'!B:D,3,0),I767))</f>
        <v/>
      </c>
      <c r="I768" s="14" t="str">
        <f>IF(A768="","",IF(E768="weekly",7,IF(E768="fortnightly",14,IF(E768="monthly",DATE(IF(MONTH(H768)=12,YEAR(H768)+1,YEAR(H768)),VLOOKUP(MONTH(H768),index!$D$2:$G$13,2,0),DAY(H768)),
IF(E768="quarterly",DATE(IF(MONTH(H768)&gt;=10,YEAR(H768)+1,YEAR(H768)),VLOOKUP(MONTH(H768),index!$D$2:$G$13,3,0),DAY(H768)),
IF(E768="halfyearly",DATE(IF(MONTH(H768)&gt;=7,YEAR(H768)+1,YEAR(H768)),VLOOKUP(MONTH(H768),index!$D$2:$G$13,4,0),DAY(H768)),
DATE(YEAR(H768)+1,MONTH(H768),DAY(H768)))))-H768))+H768)</f>
        <v/>
      </c>
      <c r="J768" s="9" t="str">
        <f t="shared" si="88"/>
        <v/>
      </c>
      <c r="K768" s="11" t="str">
        <f t="shared" si="89"/>
        <v/>
      </c>
      <c r="L768" s="11" t="str">
        <f t="shared" si="90"/>
        <v/>
      </c>
      <c r="M768" s="11" t="str">
        <f>IF(A768="","",VLOOKUP(E768,index!$A$1:$B$6,2,0)*K768*G768)</f>
        <v/>
      </c>
      <c r="N768" s="11" t="str">
        <f>IF(A768="","",-PMT(G768*VLOOKUP(E768,index!$A$1:$B$6,2,0),C768,F768,0,0))</f>
        <v/>
      </c>
      <c r="O768" s="11" t="str">
        <f t="shared" si="91"/>
        <v/>
      </c>
      <c r="P768" s="11" t="str">
        <f t="shared" si="86"/>
        <v/>
      </c>
    </row>
    <row r="769" spans="1:16" x14ac:dyDescent="0.25">
      <c r="A769" s="9" t="str">
        <f>IF(A768="","",IF(B768&lt;C768,A768,IF(A768=MAX('entry data'!$B$8:$B$507),"",A768+1)))</f>
        <v/>
      </c>
      <c r="B769" s="9" t="str">
        <f t="shared" si="87"/>
        <v/>
      </c>
      <c r="C769" s="9" t="str">
        <f>IF(ISERROR(VLOOKUP(A769,'entry data'!B:G,6,0)),"",VLOOKUP(A769,'entry data'!B:G,6,0))</f>
        <v/>
      </c>
      <c r="D769" s="9" t="str">
        <f>IF(ISERROR(VLOOKUP(A769,'entry data'!B:C,2,0)),"",VLOOKUP(A769,'entry data'!B:C,2,0))</f>
        <v/>
      </c>
      <c r="E769" s="9" t="str">
        <f>IF(ISERROR(VLOOKUP(A769,'entry data'!B:E,4,0)),"",VLOOKUP(A769,'entry data'!B:E,4,0))</f>
        <v/>
      </c>
      <c r="F769" s="11" t="str">
        <f>IF(A769="","",IF(ISERROR(VLOOKUP(A769,'entry data'!B:F,5,0)),"",VLOOKUP(A769,'entry data'!B:F,5,0)))</f>
        <v/>
      </c>
      <c r="G769" s="12" t="str">
        <f>IF(A769="","",IF(ISERROR(VLOOKUP(A769,'entry data'!B:I,8,0)),"",VLOOKUP(A769,'entry data'!B:I,7,0)))</f>
        <v/>
      </c>
      <c r="H769" s="13" t="str">
        <f>IF(A769="","",IF(B769=1,VLOOKUP(A769,'entry data'!B:D,3,0),I768))</f>
        <v/>
      </c>
      <c r="I769" s="14" t="str">
        <f>IF(A769="","",IF(E769="weekly",7,IF(E769="fortnightly",14,IF(E769="monthly",DATE(IF(MONTH(H769)=12,YEAR(H769)+1,YEAR(H769)),VLOOKUP(MONTH(H769),index!$D$2:$G$13,2,0),DAY(H769)),
IF(E769="quarterly",DATE(IF(MONTH(H769)&gt;=10,YEAR(H769)+1,YEAR(H769)),VLOOKUP(MONTH(H769),index!$D$2:$G$13,3,0),DAY(H769)),
IF(E769="halfyearly",DATE(IF(MONTH(H769)&gt;=7,YEAR(H769)+1,YEAR(H769)),VLOOKUP(MONTH(H769),index!$D$2:$G$13,4,0),DAY(H769)),
DATE(YEAR(H769)+1,MONTH(H769),DAY(H769)))))-H769))+H769)</f>
        <v/>
      </c>
      <c r="J769" s="9" t="str">
        <f t="shared" si="88"/>
        <v/>
      </c>
      <c r="K769" s="11" t="str">
        <f t="shared" si="89"/>
        <v/>
      </c>
      <c r="L769" s="11" t="str">
        <f t="shared" si="90"/>
        <v/>
      </c>
      <c r="M769" s="11" t="str">
        <f>IF(A769="","",VLOOKUP(E769,index!$A$1:$B$6,2,0)*K769*G769)</f>
        <v/>
      </c>
      <c r="N769" s="11" t="str">
        <f>IF(A769="","",-PMT(G769*VLOOKUP(E769,index!$A$1:$B$6,2,0),C769,F769,0,0))</f>
        <v/>
      </c>
      <c r="O769" s="11" t="str">
        <f t="shared" si="91"/>
        <v/>
      </c>
      <c r="P769" s="11" t="str">
        <f t="shared" si="86"/>
        <v/>
      </c>
    </row>
    <row r="770" spans="1:16" x14ac:dyDescent="0.25">
      <c r="A770" s="9" t="str">
        <f>IF(A769="","",IF(B769&lt;C769,A769,IF(A769=MAX('entry data'!$B$8:$B$507),"",A769+1)))</f>
        <v/>
      </c>
      <c r="B770" s="9" t="str">
        <f t="shared" si="87"/>
        <v/>
      </c>
      <c r="C770" s="9" t="str">
        <f>IF(ISERROR(VLOOKUP(A770,'entry data'!B:G,6,0)),"",VLOOKUP(A770,'entry data'!B:G,6,0))</f>
        <v/>
      </c>
      <c r="D770" s="9" t="str">
        <f>IF(ISERROR(VLOOKUP(A770,'entry data'!B:C,2,0)),"",VLOOKUP(A770,'entry data'!B:C,2,0))</f>
        <v/>
      </c>
      <c r="E770" s="9" t="str">
        <f>IF(ISERROR(VLOOKUP(A770,'entry data'!B:E,4,0)),"",VLOOKUP(A770,'entry data'!B:E,4,0))</f>
        <v/>
      </c>
      <c r="F770" s="11" t="str">
        <f>IF(A770="","",IF(ISERROR(VLOOKUP(A770,'entry data'!B:F,5,0)),"",VLOOKUP(A770,'entry data'!B:F,5,0)))</f>
        <v/>
      </c>
      <c r="G770" s="12" t="str">
        <f>IF(A770="","",IF(ISERROR(VLOOKUP(A770,'entry data'!B:I,8,0)),"",VLOOKUP(A770,'entry data'!B:I,7,0)))</f>
        <v/>
      </c>
      <c r="H770" s="13" t="str">
        <f>IF(A770="","",IF(B770=1,VLOOKUP(A770,'entry data'!B:D,3,0),I769))</f>
        <v/>
      </c>
      <c r="I770" s="14" t="str">
        <f>IF(A770="","",IF(E770="weekly",7,IF(E770="fortnightly",14,IF(E770="monthly",DATE(IF(MONTH(H770)=12,YEAR(H770)+1,YEAR(H770)),VLOOKUP(MONTH(H770),index!$D$2:$G$13,2,0),DAY(H770)),
IF(E770="quarterly",DATE(IF(MONTH(H770)&gt;=10,YEAR(H770)+1,YEAR(H770)),VLOOKUP(MONTH(H770),index!$D$2:$G$13,3,0),DAY(H770)),
IF(E770="halfyearly",DATE(IF(MONTH(H770)&gt;=7,YEAR(H770)+1,YEAR(H770)),VLOOKUP(MONTH(H770),index!$D$2:$G$13,4,0),DAY(H770)),
DATE(YEAR(H770)+1,MONTH(H770),DAY(H770)))))-H770))+H770)</f>
        <v/>
      </c>
      <c r="J770" s="9" t="str">
        <f t="shared" si="88"/>
        <v/>
      </c>
      <c r="K770" s="11" t="str">
        <f t="shared" si="89"/>
        <v/>
      </c>
      <c r="L770" s="11" t="str">
        <f t="shared" si="90"/>
        <v/>
      </c>
      <c r="M770" s="11" t="str">
        <f>IF(A770="","",VLOOKUP(E770,index!$A$1:$B$6,2,0)*K770*G770)</f>
        <v/>
      </c>
      <c r="N770" s="11" t="str">
        <f>IF(A770="","",-PMT(G770*VLOOKUP(E770,index!$A$1:$B$6,2,0),C770,F770,0,0))</f>
        <v/>
      </c>
      <c r="O770" s="11" t="str">
        <f t="shared" si="91"/>
        <v/>
      </c>
      <c r="P770" s="11" t="str">
        <f t="shared" si="86"/>
        <v/>
      </c>
    </row>
    <row r="771" spans="1:16" x14ac:dyDescent="0.25">
      <c r="A771" s="9" t="str">
        <f>IF(A770="","",IF(B770&lt;C770,A770,IF(A770=MAX('entry data'!$B$8:$B$507),"",A770+1)))</f>
        <v/>
      </c>
      <c r="B771" s="9" t="str">
        <f t="shared" si="87"/>
        <v/>
      </c>
      <c r="C771" s="9" t="str">
        <f>IF(ISERROR(VLOOKUP(A771,'entry data'!B:G,6,0)),"",VLOOKUP(A771,'entry data'!B:G,6,0))</f>
        <v/>
      </c>
      <c r="D771" s="9" t="str">
        <f>IF(ISERROR(VLOOKUP(A771,'entry data'!B:C,2,0)),"",VLOOKUP(A771,'entry data'!B:C,2,0))</f>
        <v/>
      </c>
      <c r="E771" s="9" t="str">
        <f>IF(ISERROR(VLOOKUP(A771,'entry data'!B:E,4,0)),"",VLOOKUP(A771,'entry data'!B:E,4,0))</f>
        <v/>
      </c>
      <c r="F771" s="11" t="str">
        <f>IF(A771="","",IF(ISERROR(VLOOKUP(A771,'entry data'!B:F,5,0)),"",VLOOKUP(A771,'entry data'!B:F,5,0)))</f>
        <v/>
      </c>
      <c r="G771" s="12" t="str">
        <f>IF(A771="","",IF(ISERROR(VLOOKUP(A771,'entry data'!B:I,8,0)),"",VLOOKUP(A771,'entry data'!B:I,7,0)))</f>
        <v/>
      </c>
      <c r="H771" s="13" t="str">
        <f>IF(A771="","",IF(B771=1,VLOOKUP(A771,'entry data'!B:D,3,0),I770))</f>
        <v/>
      </c>
      <c r="I771" s="14" t="str">
        <f>IF(A771="","",IF(E771="weekly",7,IF(E771="fortnightly",14,IF(E771="monthly",DATE(IF(MONTH(H771)=12,YEAR(H771)+1,YEAR(H771)),VLOOKUP(MONTH(H771),index!$D$2:$G$13,2,0),DAY(H771)),
IF(E771="quarterly",DATE(IF(MONTH(H771)&gt;=10,YEAR(H771)+1,YEAR(H771)),VLOOKUP(MONTH(H771),index!$D$2:$G$13,3,0),DAY(H771)),
IF(E771="halfyearly",DATE(IF(MONTH(H771)&gt;=7,YEAR(H771)+1,YEAR(H771)),VLOOKUP(MONTH(H771),index!$D$2:$G$13,4,0),DAY(H771)),
DATE(YEAR(H771)+1,MONTH(H771),DAY(H771)))))-H771))+H771)</f>
        <v/>
      </c>
      <c r="J771" s="9" t="str">
        <f t="shared" si="88"/>
        <v/>
      </c>
      <c r="K771" s="11" t="str">
        <f t="shared" si="89"/>
        <v/>
      </c>
      <c r="L771" s="11" t="str">
        <f t="shared" si="90"/>
        <v/>
      </c>
      <c r="M771" s="11" t="str">
        <f>IF(A771="","",VLOOKUP(E771,index!$A$1:$B$6,2,0)*K771*G771)</f>
        <v/>
      </c>
      <c r="N771" s="11" t="str">
        <f>IF(A771="","",-PMT(G771*VLOOKUP(E771,index!$A$1:$B$6,2,0),C771,F771,0,0))</f>
        <v/>
      </c>
      <c r="O771" s="11" t="str">
        <f t="shared" si="91"/>
        <v/>
      </c>
      <c r="P771" s="11" t="str">
        <f t="shared" ref="P771:P834" si="92">IF(A771="","",IF(J771&lt;&gt;J772,O771,0))</f>
        <v/>
      </c>
    </row>
    <row r="772" spans="1:16" x14ac:dyDescent="0.25">
      <c r="A772" s="9" t="str">
        <f>IF(A771="","",IF(B771&lt;C771,A771,IF(A771=MAX('entry data'!$B$8:$B$507),"",A771+1)))</f>
        <v/>
      </c>
      <c r="B772" s="9" t="str">
        <f t="shared" si="87"/>
        <v/>
      </c>
      <c r="C772" s="9" t="str">
        <f>IF(ISERROR(VLOOKUP(A772,'entry data'!B:G,6,0)),"",VLOOKUP(A772,'entry data'!B:G,6,0))</f>
        <v/>
      </c>
      <c r="D772" s="9" t="str">
        <f>IF(ISERROR(VLOOKUP(A772,'entry data'!B:C,2,0)),"",VLOOKUP(A772,'entry data'!B:C,2,0))</f>
        <v/>
      </c>
      <c r="E772" s="9" t="str">
        <f>IF(ISERROR(VLOOKUP(A772,'entry data'!B:E,4,0)),"",VLOOKUP(A772,'entry data'!B:E,4,0))</f>
        <v/>
      </c>
      <c r="F772" s="11" t="str">
        <f>IF(A772="","",IF(ISERROR(VLOOKUP(A772,'entry data'!B:F,5,0)),"",VLOOKUP(A772,'entry data'!B:F,5,0)))</f>
        <v/>
      </c>
      <c r="G772" s="12" t="str">
        <f>IF(A772="","",IF(ISERROR(VLOOKUP(A772,'entry data'!B:I,8,0)),"",VLOOKUP(A772,'entry data'!B:I,7,0)))</f>
        <v/>
      </c>
      <c r="H772" s="13" t="str">
        <f>IF(A772="","",IF(B772=1,VLOOKUP(A772,'entry data'!B:D,3,0),I771))</f>
        <v/>
      </c>
      <c r="I772" s="14" t="str">
        <f>IF(A772="","",IF(E772="weekly",7,IF(E772="fortnightly",14,IF(E772="monthly",DATE(IF(MONTH(H772)=12,YEAR(H772)+1,YEAR(H772)),VLOOKUP(MONTH(H772),index!$D$2:$G$13,2,0),DAY(H772)),
IF(E772="quarterly",DATE(IF(MONTH(H772)&gt;=10,YEAR(H772)+1,YEAR(H772)),VLOOKUP(MONTH(H772),index!$D$2:$G$13,3,0),DAY(H772)),
IF(E772="halfyearly",DATE(IF(MONTH(H772)&gt;=7,YEAR(H772)+1,YEAR(H772)),VLOOKUP(MONTH(H772),index!$D$2:$G$13,4,0),DAY(H772)),
DATE(YEAR(H772)+1,MONTH(H772),DAY(H772)))))-H772))+H772)</f>
        <v/>
      </c>
      <c r="J772" s="9" t="str">
        <f t="shared" si="88"/>
        <v/>
      </c>
      <c r="K772" s="11" t="str">
        <f t="shared" si="89"/>
        <v/>
      </c>
      <c r="L772" s="11" t="str">
        <f t="shared" si="90"/>
        <v/>
      </c>
      <c r="M772" s="11" t="str">
        <f>IF(A772="","",VLOOKUP(E772,index!$A$1:$B$6,2,0)*K772*G772)</f>
        <v/>
      </c>
      <c r="N772" s="11" t="str">
        <f>IF(A772="","",-PMT(G772*VLOOKUP(E772,index!$A$1:$B$6,2,0),C772,F772,0,0))</f>
        <v/>
      </c>
      <c r="O772" s="11" t="str">
        <f t="shared" si="91"/>
        <v/>
      </c>
      <c r="P772" s="11" t="str">
        <f t="shared" si="92"/>
        <v/>
      </c>
    </row>
    <row r="773" spans="1:16" x14ac:dyDescent="0.25">
      <c r="A773" s="9" t="str">
        <f>IF(A772="","",IF(B772&lt;C772,A772,IF(A772=MAX('entry data'!$B$8:$B$507),"",A772+1)))</f>
        <v/>
      </c>
      <c r="B773" s="9" t="str">
        <f t="shared" si="87"/>
        <v/>
      </c>
      <c r="C773" s="9" t="str">
        <f>IF(ISERROR(VLOOKUP(A773,'entry data'!B:G,6,0)),"",VLOOKUP(A773,'entry data'!B:G,6,0))</f>
        <v/>
      </c>
      <c r="D773" s="9" t="str">
        <f>IF(ISERROR(VLOOKUP(A773,'entry data'!B:C,2,0)),"",VLOOKUP(A773,'entry data'!B:C,2,0))</f>
        <v/>
      </c>
      <c r="E773" s="9" t="str">
        <f>IF(ISERROR(VLOOKUP(A773,'entry data'!B:E,4,0)),"",VLOOKUP(A773,'entry data'!B:E,4,0))</f>
        <v/>
      </c>
      <c r="F773" s="11" t="str">
        <f>IF(A773="","",IF(ISERROR(VLOOKUP(A773,'entry data'!B:F,5,0)),"",VLOOKUP(A773,'entry data'!B:F,5,0)))</f>
        <v/>
      </c>
      <c r="G773" s="12" t="str">
        <f>IF(A773="","",IF(ISERROR(VLOOKUP(A773,'entry data'!B:I,8,0)),"",VLOOKUP(A773,'entry data'!B:I,7,0)))</f>
        <v/>
      </c>
      <c r="H773" s="13" t="str">
        <f>IF(A773="","",IF(B773=1,VLOOKUP(A773,'entry data'!B:D,3,0),I772))</f>
        <v/>
      </c>
      <c r="I773" s="14" t="str">
        <f>IF(A773="","",IF(E773="weekly",7,IF(E773="fortnightly",14,IF(E773="monthly",DATE(IF(MONTH(H773)=12,YEAR(H773)+1,YEAR(H773)),VLOOKUP(MONTH(H773),index!$D$2:$G$13,2,0),DAY(H773)),
IF(E773="quarterly",DATE(IF(MONTH(H773)&gt;=10,YEAR(H773)+1,YEAR(H773)),VLOOKUP(MONTH(H773),index!$D$2:$G$13,3,0),DAY(H773)),
IF(E773="halfyearly",DATE(IF(MONTH(H773)&gt;=7,YEAR(H773)+1,YEAR(H773)),VLOOKUP(MONTH(H773),index!$D$2:$G$13,4,0),DAY(H773)),
DATE(YEAR(H773)+1,MONTH(H773),DAY(H773)))))-H773))+H773)</f>
        <v/>
      </c>
      <c r="J773" s="9" t="str">
        <f t="shared" si="88"/>
        <v/>
      </c>
      <c r="K773" s="11" t="str">
        <f t="shared" si="89"/>
        <v/>
      </c>
      <c r="L773" s="11" t="str">
        <f t="shared" si="90"/>
        <v/>
      </c>
      <c r="M773" s="11" t="str">
        <f>IF(A773="","",VLOOKUP(E773,index!$A$1:$B$6,2,0)*K773*G773)</f>
        <v/>
      </c>
      <c r="N773" s="11" t="str">
        <f>IF(A773="","",-PMT(G773*VLOOKUP(E773,index!$A$1:$B$6,2,0),C773,F773,0,0))</f>
        <v/>
      </c>
      <c r="O773" s="11" t="str">
        <f t="shared" si="91"/>
        <v/>
      </c>
      <c r="P773" s="11" t="str">
        <f t="shared" si="92"/>
        <v/>
      </c>
    </row>
    <row r="774" spans="1:16" x14ac:dyDescent="0.25">
      <c r="A774" s="9" t="str">
        <f>IF(A773="","",IF(B773&lt;C773,A773,IF(A773=MAX('entry data'!$B$8:$B$507),"",A773+1)))</f>
        <v/>
      </c>
      <c r="B774" s="9" t="str">
        <f t="shared" si="87"/>
        <v/>
      </c>
      <c r="C774" s="9" t="str">
        <f>IF(ISERROR(VLOOKUP(A774,'entry data'!B:G,6,0)),"",VLOOKUP(A774,'entry data'!B:G,6,0))</f>
        <v/>
      </c>
      <c r="D774" s="9" t="str">
        <f>IF(ISERROR(VLOOKUP(A774,'entry data'!B:C,2,0)),"",VLOOKUP(A774,'entry data'!B:C,2,0))</f>
        <v/>
      </c>
      <c r="E774" s="9" t="str">
        <f>IF(ISERROR(VLOOKUP(A774,'entry data'!B:E,4,0)),"",VLOOKUP(A774,'entry data'!B:E,4,0))</f>
        <v/>
      </c>
      <c r="F774" s="11" t="str">
        <f>IF(A774="","",IF(ISERROR(VLOOKUP(A774,'entry data'!B:F,5,0)),"",VLOOKUP(A774,'entry data'!B:F,5,0)))</f>
        <v/>
      </c>
      <c r="G774" s="12" t="str">
        <f>IF(A774="","",IF(ISERROR(VLOOKUP(A774,'entry data'!B:I,8,0)),"",VLOOKUP(A774,'entry data'!B:I,7,0)))</f>
        <v/>
      </c>
      <c r="H774" s="13" t="str">
        <f>IF(A774="","",IF(B774=1,VLOOKUP(A774,'entry data'!B:D,3,0),I773))</f>
        <v/>
      </c>
      <c r="I774" s="14" t="str">
        <f>IF(A774="","",IF(E774="weekly",7,IF(E774="fortnightly",14,IF(E774="monthly",DATE(IF(MONTH(H774)=12,YEAR(H774)+1,YEAR(H774)),VLOOKUP(MONTH(H774),index!$D$2:$G$13,2,0),DAY(H774)),
IF(E774="quarterly",DATE(IF(MONTH(H774)&gt;=10,YEAR(H774)+1,YEAR(H774)),VLOOKUP(MONTH(H774),index!$D$2:$G$13,3,0),DAY(H774)),
IF(E774="halfyearly",DATE(IF(MONTH(H774)&gt;=7,YEAR(H774)+1,YEAR(H774)),VLOOKUP(MONTH(H774),index!$D$2:$G$13,4,0),DAY(H774)),
DATE(YEAR(H774)+1,MONTH(H774),DAY(H774)))))-H774))+H774)</f>
        <v/>
      </c>
      <c r="J774" s="9" t="str">
        <f t="shared" si="88"/>
        <v/>
      </c>
      <c r="K774" s="11" t="str">
        <f t="shared" si="89"/>
        <v/>
      </c>
      <c r="L774" s="11" t="str">
        <f t="shared" si="90"/>
        <v/>
      </c>
      <c r="M774" s="11" t="str">
        <f>IF(A774="","",VLOOKUP(E774,index!$A$1:$B$6,2,0)*K774*G774)</f>
        <v/>
      </c>
      <c r="N774" s="11" t="str">
        <f>IF(A774="","",-PMT(G774*VLOOKUP(E774,index!$A$1:$B$6,2,0),C774,F774,0,0))</f>
        <v/>
      </c>
      <c r="O774" s="11" t="str">
        <f t="shared" si="91"/>
        <v/>
      </c>
      <c r="P774" s="11" t="str">
        <f t="shared" si="92"/>
        <v/>
      </c>
    </row>
    <row r="775" spans="1:16" x14ac:dyDescent="0.25">
      <c r="A775" s="9" t="str">
        <f>IF(A774="","",IF(B774&lt;C774,A774,IF(A774=MAX('entry data'!$B$8:$B$507),"",A774+1)))</f>
        <v/>
      </c>
      <c r="B775" s="9" t="str">
        <f t="shared" si="87"/>
        <v/>
      </c>
      <c r="C775" s="9" t="str">
        <f>IF(ISERROR(VLOOKUP(A775,'entry data'!B:G,6,0)),"",VLOOKUP(A775,'entry data'!B:G,6,0))</f>
        <v/>
      </c>
      <c r="D775" s="9" t="str">
        <f>IF(ISERROR(VLOOKUP(A775,'entry data'!B:C,2,0)),"",VLOOKUP(A775,'entry data'!B:C,2,0))</f>
        <v/>
      </c>
      <c r="E775" s="9" t="str">
        <f>IF(ISERROR(VLOOKUP(A775,'entry data'!B:E,4,0)),"",VLOOKUP(A775,'entry data'!B:E,4,0))</f>
        <v/>
      </c>
      <c r="F775" s="11" t="str">
        <f>IF(A775="","",IF(ISERROR(VLOOKUP(A775,'entry data'!B:F,5,0)),"",VLOOKUP(A775,'entry data'!B:F,5,0)))</f>
        <v/>
      </c>
      <c r="G775" s="12" t="str">
        <f>IF(A775="","",IF(ISERROR(VLOOKUP(A775,'entry data'!B:I,8,0)),"",VLOOKUP(A775,'entry data'!B:I,7,0)))</f>
        <v/>
      </c>
      <c r="H775" s="13" t="str">
        <f>IF(A775="","",IF(B775=1,VLOOKUP(A775,'entry data'!B:D,3,0),I774))</f>
        <v/>
      </c>
      <c r="I775" s="14" t="str">
        <f>IF(A775="","",IF(E775="weekly",7,IF(E775="fortnightly",14,IF(E775="monthly",DATE(IF(MONTH(H775)=12,YEAR(H775)+1,YEAR(H775)),VLOOKUP(MONTH(H775),index!$D$2:$G$13,2,0),DAY(H775)),
IF(E775="quarterly",DATE(IF(MONTH(H775)&gt;=10,YEAR(H775)+1,YEAR(H775)),VLOOKUP(MONTH(H775),index!$D$2:$G$13,3,0),DAY(H775)),
IF(E775="halfyearly",DATE(IF(MONTH(H775)&gt;=7,YEAR(H775)+1,YEAR(H775)),VLOOKUP(MONTH(H775),index!$D$2:$G$13,4,0),DAY(H775)),
DATE(YEAR(H775)+1,MONTH(H775),DAY(H775)))))-H775))+H775)</f>
        <v/>
      </c>
      <c r="J775" s="9" t="str">
        <f t="shared" si="88"/>
        <v/>
      </c>
      <c r="K775" s="11" t="str">
        <f t="shared" si="89"/>
        <v/>
      </c>
      <c r="L775" s="11" t="str">
        <f t="shared" si="90"/>
        <v/>
      </c>
      <c r="M775" s="11" t="str">
        <f>IF(A775="","",VLOOKUP(E775,index!$A$1:$B$6,2,0)*K775*G775)</f>
        <v/>
      </c>
      <c r="N775" s="11" t="str">
        <f>IF(A775="","",-PMT(G775*VLOOKUP(E775,index!$A$1:$B$6,2,0),C775,F775,0,0))</f>
        <v/>
      </c>
      <c r="O775" s="11" t="str">
        <f t="shared" si="91"/>
        <v/>
      </c>
      <c r="P775" s="11" t="str">
        <f t="shared" si="92"/>
        <v/>
      </c>
    </row>
    <row r="776" spans="1:16" x14ac:dyDescent="0.25">
      <c r="A776" s="9" t="str">
        <f>IF(A775="","",IF(B775&lt;C775,A775,IF(A775=MAX('entry data'!$B$8:$B$507),"",A775+1)))</f>
        <v/>
      </c>
      <c r="B776" s="9" t="str">
        <f t="shared" si="87"/>
        <v/>
      </c>
      <c r="C776" s="9" t="str">
        <f>IF(ISERROR(VLOOKUP(A776,'entry data'!B:G,6,0)),"",VLOOKUP(A776,'entry data'!B:G,6,0))</f>
        <v/>
      </c>
      <c r="D776" s="9" t="str">
        <f>IF(ISERROR(VLOOKUP(A776,'entry data'!B:C,2,0)),"",VLOOKUP(A776,'entry data'!B:C,2,0))</f>
        <v/>
      </c>
      <c r="E776" s="9" t="str">
        <f>IF(ISERROR(VLOOKUP(A776,'entry data'!B:E,4,0)),"",VLOOKUP(A776,'entry data'!B:E,4,0))</f>
        <v/>
      </c>
      <c r="F776" s="11" t="str">
        <f>IF(A776="","",IF(ISERROR(VLOOKUP(A776,'entry data'!B:F,5,0)),"",VLOOKUP(A776,'entry data'!B:F,5,0)))</f>
        <v/>
      </c>
      <c r="G776" s="12" t="str">
        <f>IF(A776="","",IF(ISERROR(VLOOKUP(A776,'entry data'!B:I,8,0)),"",VLOOKUP(A776,'entry data'!B:I,7,0)))</f>
        <v/>
      </c>
      <c r="H776" s="13" t="str">
        <f>IF(A776="","",IF(B776=1,VLOOKUP(A776,'entry data'!B:D,3,0),I775))</f>
        <v/>
      </c>
      <c r="I776" s="14" t="str">
        <f>IF(A776="","",IF(E776="weekly",7,IF(E776="fortnightly",14,IF(E776="monthly",DATE(IF(MONTH(H776)=12,YEAR(H776)+1,YEAR(H776)),VLOOKUP(MONTH(H776),index!$D$2:$G$13,2,0),DAY(H776)),
IF(E776="quarterly",DATE(IF(MONTH(H776)&gt;=10,YEAR(H776)+1,YEAR(H776)),VLOOKUP(MONTH(H776),index!$D$2:$G$13,3,0),DAY(H776)),
IF(E776="halfyearly",DATE(IF(MONTH(H776)&gt;=7,YEAR(H776)+1,YEAR(H776)),VLOOKUP(MONTH(H776),index!$D$2:$G$13,4,0),DAY(H776)),
DATE(YEAR(H776)+1,MONTH(H776),DAY(H776)))))-H776))+H776)</f>
        <v/>
      </c>
      <c r="J776" s="9" t="str">
        <f t="shared" si="88"/>
        <v/>
      </c>
      <c r="K776" s="11" t="str">
        <f t="shared" si="89"/>
        <v/>
      </c>
      <c r="L776" s="11" t="str">
        <f t="shared" si="90"/>
        <v/>
      </c>
      <c r="M776" s="11" t="str">
        <f>IF(A776="","",VLOOKUP(E776,index!$A$1:$B$6,2,0)*K776*G776)</f>
        <v/>
      </c>
      <c r="N776" s="11" t="str">
        <f>IF(A776="","",-PMT(G776*VLOOKUP(E776,index!$A$1:$B$6,2,0),C776,F776,0,0))</f>
        <v/>
      </c>
      <c r="O776" s="11" t="str">
        <f t="shared" si="91"/>
        <v/>
      </c>
      <c r="P776" s="11" t="str">
        <f t="shared" si="92"/>
        <v/>
      </c>
    </row>
    <row r="777" spans="1:16" x14ac:dyDescent="0.25">
      <c r="A777" s="9" t="str">
        <f>IF(A776="","",IF(B776&lt;C776,A776,IF(A776=MAX('entry data'!$B$8:$B$507),"",A776+1)))</f>
        <v/>
      </c>
      <c r="B777" s="9" t="str">
        <f t="shared" si="87"/>
        <v/>
      </c>
      <c r="C777" s="9" t="str">
        <f>IF(ISERROR(VLOOKUP(A777,'entry data'!B:G,6,0)),"",VLOOKUP(A777,'entry data'!B:G,6,0))</f>
        <v/>
      </c>
      <c r="D777" s="9" t="str">
        <f>IF(ISERROR(VLOOKUP(A777,'entry data'!B:C,2,0)),"",VLOOKUP(A777,'entry data'!B:C,2,0))</f>
        <v/>
      </c>
      <c r="E777" s="9" t="str">
        <f>IF(ISERROR(VLOOKUP(A777,'entry data'!B:E,4,0)),"",VLOOKUP(A777,'entry data'!B:E,4,0))</f>
        <v/>
      </c>
      <c r="F777" s="11" t="str">
        <f>IF(A777="","",IF(ISERROR(VLOOKUP(A777,'entry data'!B:F,5,0)),"",VLOOKUP(A777,'entry data'!B:F,5,0)))</f>
        <v/>
      </c>
      <c r="G777" s="12" t="str">
        <f>IF(A777="","",IF(ISERROR(VLOOKUP(A777,'entry data'!B:I,8,0)),"",VLOOKUP(A777,'entry data'!B:I,7,0)))</f>
        <v/>
      </c>
      <c r="H777" s="13" t="str">
        <f>IF(A777="","",IF(B777=1,VLOOKUP(A777,'entry data'!B:D,3,0),I776))</f>
        <v/>
      </c>
      <c r="I777" s="14" t="str">
        <f>IF(A777="","",IF(E777="weekly",7,IF(E777="fortnightly",14,IF(E777="monthly",DATE(IF(MONTH(H777)=12,YEAR(H777)+1,YEAR(H777)),VLOOKUP(MONTH(H777),index!$D$2:$G$13,2,0),DAY(H777)),
IF(E777="quarterly",DATE(IF(MONTH(H777)&gt;=10,YEAR(H777)+1,YEAR(H777)),VLOOKUP(MONTH(H777),index!$D$2:$G$13,3,0),DAY(H777)),
IF(E777="halfyearly",DATE(IF(MONTH(H777)&gt;=7,YEAR(H777)+1,YEAR(H777)),VLOOKUP(MONTH(H777),index!$D$2:$G$13,4,0),DAY(H777)),
DATE(YEAR(H777)+1,MONTH(H777),DAY(H777)))))-H777))+H777)</f>
        <v/>
      </c>
      <c r="J777" s="9" t="str">
        <f t="shared" si="88"/>
        <v/>
      </c>
      <c r="K777" s="11" t="str">
        <f t="shared" si="89"/>
        <v/>
      </c>
      <c r="L777" s="11" t="str">
        <f t="shared" si="90"/>
        <v/>
      </c>
      <c r="M777" s="11" t="str">
        <f>IF(A777="","",VLOOKUP(E777,index!$A$1:$B$6,2,0)*K777*G777)</f>
        <v/>
      </c>
      <c r="N777" s="11" t="str">
        <f>IF(A777="","",-PMT(G777*VLOOKUP(E777,index!$A$1:$B$6,2,0),C777,F777,0,0))</f>
        <v/>
      </c>
      <c r="O777" s="11" t="str">
        <f t="shared" si="91"/>
        <v/>
      </c>
      <c r="P777" s="11" t="str">
        <f t="shared" si="92"/>
        <v/>
      </c>
    </row>
    <row r="778" spans="1:16" x14ac:dyDescent="0.25">
      <c r="A778" s="9" t="str">
        <f>IF(A777="","",IF(B777&lt;C777,A777,IF(A777=MAX('entry data'!$B$8:$B$507),"",A777+1)))</f>
        <v/>
      </c>
      <c r="B778" s="9" t="str">
        <f t="shared" si="87"/>
        <v/>
      </c>
      <c r="C778" s="9" t="str">
        <f>IF(ISERROR(VLOOKUP(A778,'entry data'!B:G,6,0)),"",VLOOKUP(A778,'entry data'!B:G,6,0))</f>
        <v/>
      </c>
      <c r="D778" s="9" t="str">
        <f>IF(ISERROR(VLOOKUP(A778,'entry data'!B:C,2,0)),"",VLOOKUP(A778,'entry data'!B:C,2,0))</f>
        <v/>
      </c>
      <c r="E778" s="9" t="str">
        <f>IF(ISERROR(VLOOKUP(A778,'entry data'!B:E,4,0)),"",VLOOKUP(A778,'entry data'!B:E,4,0))</f>
        <v/>
      </c>
      <c r="F778" s="11" t="str">
        <f>IF(A778="","",IF(ISERROR(VLOOKUP(A778,'entry data'!B:F,5,0)),"",VLOOKUP(A778,'entry data'!B:F,5,0)))</f>
        <v/>
      </c>
      <c r="G778" s="12" t="str">
        <f>IF(A778="","",IF(ISERROR(VLOOKUP(A778,'entry data'!B:I,8,0)),"",VLOOKUP(A778,'entry data'!B:I,7,0)))</f>
        <v/>
      </c>
      <c r="H778" s="13" t="str">
        <f>IF(A778="","",IF(B778=1,VLOOKUP(A778,'entry data'!B:D,3,0),I777))</f>
        <v/>
      </c>
      <c r="I778" s="14" t="str">
        <f>IF(A778="","",IF(E778="weekly",7,IF(E778="fortnightly",14,IF(E778="monthly",DATE(IF(MONTH(H778)=12,YEAR(H778)+1,YEAR(H778)),VLOOKUP(MONTH(H778),index!$D$2:$G$13,2,0),DAY(H778)),
IF(E778="quarterly",DATE(IF(MONTH(H778)&gt;=10,YEAR(H778)+1,YEAR(H778)),VLOOKUP(MONTH(H778),index!$D$2:$G$13,3,0),DAY(H778)),
IF(E778="halfyearly",DATE(IF(MONTH(H778)&gt;=7,YEAR(H778)+1,YEAR(H778)),VLOOKUP(MONTH(H778),index!$D$2:$G$13,4,0),DAY(H778)),
DATE(YEAR(H778)+1,MONTH(H778),DAY(H778)))))-H778))+H778)</f>
        <v/>
      </c>
      <c r="J778" s="9" t="str">
        <f t="shared" si="88"/>
        <v/>
      </c>
      <c r="K778" s="11" t="str">
        <f t="shared" si="89"/>
        <v/>
      </c>
      <c r="L778" s="11" t="str">
        <f t="shared" si="90"/>
        <v/>
      </c>
      <c r="M778" s="11" t="str">
        <f>IF(A778="","",VLOOKUP(E778,index!$A$1:$B$6,2,0)*K778*G778)</f>
        <v/>
      </c>
      <c r="N778" s="11" t="str">
        <f>IF(A778="","",-PMT(G778*VLOOKUP(E778,index!$A$1:$B$6,2,0),C778,F778,0,0))</f>
        <v/>
      </c>
      <c r="O778" s="11" t="str">
        <f t="shared" si="91"/>
        <v/>
      </c>
      <c r="P778" s="11" t="str">
        <f t="shared" si="92"/>
        <v/>
      </c>
    </row>
    <row r="779" spans="1:16" x14ac:dyDescent="0.25">
      <c r="A779" s="9" t="str">
        <f>IF(A778="","",IF(B778&lt;C778,A778,IF(A778=MAX('entry data'!$B$8:$B$507),"",A778+1)))</f>
        <v/>
      </c>
      <c r="B779" s="9" t="str">
        <f t="shared" si="87"/>
        <v/>
      </c>
      <c r="C779" s="9" t="str">
        <f>IF(ISERROR(VLOOKUP(A779,'entry data'!B:G,6,0)),"",VLOOKUP(A779,'entry data'!B:G,6,0))</f>
        <v/>
      </c>
      <c r="D779" s="9" t="str">
        <f>IF(ISERROR(VLOOKUP(A779,'entry data'!B:C,2,0)),"",VLOOKUP(A779,'entry data'!B:C,2,0))</f>
        <v/>
      </c>
      <c r="E779" s="9" t="str">
        <f>IF(ISERROR(VLOOKUP(A779,'entry data'!B:E,4,0)),"",VLOOKUP(A779,'entry data'!B:E,4,0))</f>
        <v/>
      </c>
      <c r="F779" s="11" t="str">
        <f>IF(A779="","",IF(ISERROR(VLOOKUP(A779,'entry data'!B:F,5,0)),"",VLOOKUP(A779,'entry data'!B:F,5,0)))</f>
        <v/>
      </c>
      <c r="G779" s="12" t="str">
        <f>IF(A779="","",IF(ISERROR(VLOOKUP(A779,'entry data'!B:I,8,0)),"",VLOOKUP(A779,'entry data'!B:I,7,0)))</f>
        <v/>
      </c>
      <c r="H779" s="13" t="str">
        <f>IF(A779="","",IF(B779=1,VLOOKUP(A779,'entry data'!B:D,3,0),I778))</f>
        <v/>
      </c>
      <c r="I779" s="14" t="str">
        <f>IF(A779="","",IF(E779="weekly",7,IF(E779="fortnightly",14,IF(E779="monthly",DATE(IF(MONTH(H779)=12,YEAR(H779)+1,YEAR(H779)),VLOOKUP(MONTH(H779),index!$D$2:$G$13,2,0),DAY(H779)),
IF(E779="quarterly",DATE(IF(MONTH(H779)&gt;=10,YEAR(H779)+1,YEAR(H779)),VLOOKUP(MONTH(H779),index!$D$2:$G$13,3,0),DAY(H779)),
IF(E779="halfyearly",DATE(IF(MONTH(H779)&gt;=7,YEAR(H779)+1,YEAR(H779)),VLOOKUP(MONTH(H779),index!$D$2:$G$13,4,0),DAY(H779)),
DATE(YEAR(H779)+1,MONTH(H779),DAY(H779)))))-H779))+H779)</f>
        <v/>
      </c>
      <c r="J779" s="9" t="str">
        <f t="shared" si="88"/>
        <v/>
      </c>
      <c r="K779" s="11" t="str">
        <f t="shared" si="89"/>
        <v/>
      </c>
      <c r="L779" s="11" t="str">
        <f t="shared" si="90"/>
        <v/>
      </c>
      <c r="M779" s="11" t="str">
        <f>IF(A779="","",VLOOKUP(E779,index!$A$1:$B$6,2,0)*K779*G779)</f>
        <v/>
      </c>
      <c r="N779" s="11" t="str">
        <f>IF(A779="","",-PMT(G779*VLOOKUP(E779,index!$A$1:$B$6,2,0),C779,F779,0,0))</f>
        <v/>
      </c>
      <c r="O779" s="11" t="str">
        <f t="shared" si="91"/>
        <v/>
      </c>
      <c r="P779" s="11" t="str">
        <f t="shared" si="92"/>
        <v/>
      </c>
    </row>
    <row r="780" spans="1:16" x14ac:dyDescent="0.25">
      <c r="A780" s="9" t="str">
        <f>IF(A779="","",IF(B779&lt;C779,A779,IF(A779=MAX('entry data'!$B$8:$B$507),"",A779+1)))</f>
        <v/>
      </c>
      <c r="B780" s="9" t="str">
        <f t="shared" si="87"/>
        <v/>
      </c>
      <c r="C780" s="9" t="str">
        <f>IF(ISERROR(VLOOKUP(A780,'entry data'!B:G,6,0)),"",VLOOKUP(A780,'entry data'!B:G,6,0))</f>
        <v/>
      </c>
      <c r="D780" s="9" t="str">
        <f>IF(ISERROR(VLOOKUP(A780,'entry data'!B:C,2,0)),"",VLOOKUP(A780,'entry data'!B:C,2,0))</f>
        <v/>
      </c>
      <c r="E780" s="9" t="str">
        <f>IF(ISERROR(VLOOKUP(A780,'entry data'!B:E,4,0)),"",VLOOKUP(A780,'entry data'!B:E,4,0))</f>
        <v/>
      </c>
      <c r="F780" s="11" t="str">
        <f>IF(A780="","",IF(ISERROR(VLOOKUP(A780,'entry data'!B:F,5,0)),"",VLOOKUP(A780,'entry data'!B:F,5,0)))</f>
        <v/>
      </c>
      <c r="G780" s="12" t="str">
        <f>IF(A780="","",IF(ISERROR(VLOOKUP(A780,'entry data'!B:I,8,0)),"",VLOOKUP(A780,'entry data'!B:I,7,0)))</f>
        <v/>
      </c>
      <c r="H780" s="13" t="str">
        <f>IF(A780="","",IF(B780=1,VLOOKUP(A780,'entry data'!B:D,3,0),I779))</f>
        <v/>
      </c>
      <c r="I780" s="14" t="str">
        <f>IF(A780="","",IF(E780="weekly",7,IF(E780="fortnightly",14,IF(E780="monthly",DATE(IF(MONTH(H780)=12,YEAR(H780)+1,YEAR(H780)),VLOOKUP(MONTH(H780),index!$D$2:$G$13,2,0),DAY(H780)),
IF(E780="quarterly",DATE(IF(MONTH(H780)&gt;=10,YEAR(H780)+1,YEAR(H780)),VLOOKUP(MONTH(H780),index!$D$2:$G$13,3,0),DAY(H780)),
IF(E780="halfyearly",DATE(IF(MONTH(H780)&gt;=7,YEAR(H780)+1,YEAR(H780)),VLOOKUP(MONTH(H780),index!$D$2:$G$13,4,0),DAY(H780)),
DATE(YEAR(H780)+1,MONTH(H780),DAY(H780)))))-H780))+H780)</f>
        <v/>
      </c>
      <c r="J780" s="9" t="str">
        <f t="shared" si="88"/>
        <v/>
      </c>
      <c r="K780" s="11" t="str">
        <f t="shared" si="89"/>
        <v/>
      </c>
      <c r="L780" s="11" t="str">
        <f t="shared" si="90"/>
        <v/>
      </c>
      <c r="M780" s="11" t="str">
        <f>IF(A780="","",VLOOKUP(E780,index!$A$1:$B$6,2,0)*K780*G780)</f>
        <v/>
      </c>
      <c r="N780" s="11" t="str">
        <f>IF(A780="","",-PMT(G780*VLOOKUP(E780,index!$A$1:$B$6,2,0),C780,F780,0,0))</f>
        <v/>
      </c>
      <c r="O780" s="11" t="str">
        <f t="shared" si="91"/>
        <v/>
      </c>
      <c r="P780" s="11" t="str">
        <f t="shared" si="92"/>
        <v/>
      </c>
    </row>
    <row r="781" spans="1:16" x14ac:dyDescent="0.25">
      <c r="A781" s="9" t="str">
        <f>IF(A780="","",IF(B780&lt;C780,A780,IF(A780=MAX('entry data'!$B$8:$B$507),"",A780+1)))</f>
        <v/>
      </c>
      <c r="B781" s="9" t="str">
        <f t="shared" si="87"/>
        <v/>
      </c>
      <c r="C781" s="9" t="str">
        <f>IF(ISERROR(VLOOKUP(A781,'entry data'!B:G,6,0)),"",VLOOKUP(A781,'entry data'!B:G,6,0))</f>
        <v/>
      </c>
      <c r="D781" s="9" t="str">
        <f>IF(ISERROR(VLOOKUP(A781,'entry data'!B:C,2,0)),"",VLOOKUP(A781,'entry data'!B:C,2,0))</f>
        <v/>
      </c>
      <c r="E781" s="9" t="str">
        <f>IF(ISERROR(VLOOKUP(A781,'entry data'!B:E,4,0)),"",VLOOKUP(A781,'entry data'!B:E,4,0))</f>
        <v/>
      </c>
      <c r="F781" s="11" t="str">
        <f>IF(A781="","",IF(ISERROR(VLOOKUP(A781,'entry data'!B:F,5,0)),"",VLOOKUP(A781,'entry data'!B:F,5,0)))</f>
        <v/>
      </c>
      <c r="G781" s="12" t="str">
        <f>IF(A781="","",IF(ISERROR(VLOOKUP(A781,'entry data'!B:I,8,0)),"",VLOOKUP(A781,'entry data'!B:I,7,0)))</f>
        <v/>
      </c>
      <c r="H781" s="13" t="str">
        <f>IF(A781="","",IF(B781=1,VLOOKUP(A781,'entry data'!B:D,3,0),I780))</f>
        <v/>
      </c>
      <c r="I781" s="14" t="str">
        <f>IF(A781="","",IF(E781="weekly",7,IF(E781="fortnightly",14,IF(E781="monthly",DATE(IF(MONTH(H781)=12,YEAR(H781)+1,YEAR(H781)),VLOOKUP(MONTH(H781),index!$D$2:$G$13,2,0),DAY(H781)),
IF(E781="quarterly",DATE(IF(MONTH(H781)&gt;=10,YEAR(H781)+1,YEAR(H781)),VLOOKUP(MONTH(H781),index!$D$2:$G$13,3,0),DAY(H781)),
IF(E781="halfyearly",DATE(IF(MONTH(H781)&gt;=7,YEAR(H781)+1,YEAR(H781)),VLOOKUP(MONTH(H781),index!$D$2:$G$13,4,0),DAY(H781)),
DATE(YEAR(H781)+1,MONTH(H781),DAY(H781)))))-H781))+H781)</f>
        <v/>
      </c>
      <c r="J781" s="9" t="str">
        <f t="shared" si="88"/>
        <v/>
      </c>
      <c r="K781" s="11" t="str">
        <f t="shared" si="89"/>
        <v/>
      </c>
      <c r="L781" s="11" t="str">
        <f t="shared" si="90"/>
        <v/>
      </c>
      <c r="M781" s="11" t="str">
        <f>IF(A781="","",VLOOKUP(E781,index!$A$1:$B$6,2,0)*K781*G781)</f>
        <v/>
      </c>
      <c r="N781" s="11" t="str">
        <f>IF(A781="","",-PMT(G781*VLOOKUP(E781,index!$A$1:$B$6,2,0),C781,F781,0,0))</f>
        <v/>
      </c>
      <c r="O781" s="11" t="str">
        <f t="shared" si="91"/>
        <v/>
      </c>
      <c r="P781" s="11" t="str">
        <f t="shared" si="92"/>
        <v/>
      </c>
    </row>
    <row r="782" spans="1:16" x14ac:dyDescent="0.25">
      <c r="A782" s="9" t="str">
        <f>IF(A781="","",IF(B781&lt;C781,A781,IF(A781=MAX('entry data'!$B$8:$B$507),"",A781+1)))</f>
        <v/>
      </c>
      <c r="B782" s="9" t="str">
        <f t="shared" si="87"/>
        <v/>
      </c>
      <c r="C782" s="9" t="str">
        <f>IF(ISERROR(VLOOKUP(A782,'entry data'!B:G,6,0)),"",VLOOKUP(A782,'entry data'!B:G,6,0))</f>
        <v/>
      </c>
      <c r="D782" s="9" t="str">
        <f>IF(ISERROR(VLOOKUP(A782,'entry data'!B:C,2,0)),"",VLOOKUP(A782,'entry data'!B:C,2,0))</f>
        <v/>
      </c>
      <c r="E782" s="9" t="str">
        <f>IF(ISERROR(VLOOKUP(A782,'entry data'!B:E,4,0)),"",VLOOKUP(A782,'entry data'!B:E,4,0))</f>
        <v/>
      </c>
      <c r="F782" s="11" t="str">
        <f>IF(A782="","",IF(ISERROR(VLOOKUP(A782,'entry data'!B:F,5,0)),"",VLOOKUP(A782,'entry data'!B:F,5,0)))</f>
        <v/>
      </c>
      <c r="G782" s="12" t="str">
        <f>IF(A782="","",IF(ISERROR(VLOOKUP(A782,'entry data'!B:I,8,0)),"",VLOOKUP(A782,'entry data'!B:I,7,0)))</f>
        <v/>
      </c>
      <c r="H782" s="13" t="str">
        <f>IF(A782="","",IF(B782=1,VLOOKUP(A782,'entry data'!B:D,3,0),I781))</f>
        <v/>
      </c>
      <c r="I782" s="14" t="str">
        <f>IF(A782="","",IF(E782="weekly",7,IF(E782="fortnightly",14,IF(E782="monthly",DATE(IF(MONTH(H782)=12,YEAR(H782)+1,YEAR(H782)),VLOOKUP(MONTH(H782),index!$D$2:$G$13,2,0),DAY(H782)),
IF(E782="quarterly",DATE(IF(MONTH(H782)&gt;=10,YEAR(H782)+1,YEAR(H782)),VLOOKUP(MONTH(H782),index!$D$2:$G$13,3,0),DAY(H782)),
IF(E782="halfyearly",DATE(IF(MONTH(H782)&gt;=7,YEAR(H782)+1,YEAR(H782)),VLOOKUP(MONTH(H782),index!$D$2:$G$13,4,0),DAY(H782)),
DATE(YEAR(H782)+1,MONTH(H782),DAY(H782)))))-H782))+H782)</f>
        <v/>
      </c>
      <c r="J782" s="9" t="str">
        <f t="shared" si="88"/>
        <v/>
      </c>
      <c r="K782" s="11" t="str">
        <f t="shared" si="89"/>
        <v/>
      </c>
      <c r="L782" s="11" t="str">
        <f t="shared" si="90"/>
        <v/>
      </c>
      <c r="M782" s="11" t="str">
        <f>IF(A782="","",VLOOKUP(E782,index!$A$1:$B$6,2,0)*K782*G782)</f>
        <v/>
      </c>
      <c r="N782" s="11" t="str">
        <f>IF(A782="","",-PMT(G782*VLOOKUP(E782,index!$A$1:$B$6,2,0),C782,F782,0,0))</f>
        <v/>
      </c>
      <c r="O782" s="11" t="str">
        <f t="shared" si="91"/>
        <v/>
      </c>
      <c r="P782" s="11" t="str">
        <f t="shared" si="92"/>
        <v/>
      </c>
    </row>
    <row r="783" spans="1:16" x14ac:dyDescent="0.25">
      <c r="A783" s="9" t="str">
        <f>IF(A782="","",IF(B782&lt;C782,A782,IF(A782=MAX('entry data'!$B$8:$B$507),"",A782+1)))</f>
        <v/>
      </c>
      <c r="B783" s="9" t="str">
        <f t="shared" si="87"/>
        <v/>
      </c>
      <c r="C783" s="9" t="str">
        <f>IF(ISERROR(VLOOKUP(A783,'entry data'!B:G,6,0)),"",VLOOKUP(A783,'entry data'!B:G,6,0))</f>
        <v/>
      </c>
      <c r="D783" s="9" t="str">
        <f>IF(ISERROR(VLOOKUP(A783,'entry data'!B:C,2,0)),"",VLOOKUP(A783,'entry data'!B:C,2,0))</f>
        <v/>
      </c>
      <c r="E783" s="9" t="str">
        <f>IF(ISERROR(VLOOKUP(A783,'entry data'!B:E,4,0)),"",VLOOKUP(A783,'entry data'!B:E,4,0))</f>
        <v/>
      </c>
      <c r="F783" s="11" t="str">
        <f>IF(A783="","",IF(ISERROR(VLOOKUP(A783,'entry data'!B:F,5,0)),"",VLOOKUP(A783,'entry data'!B:F,5,0)))</f>
        <v/>
      </c>
      <c r="G783" s="12" t="str">
        <f>IF(A783="","",IF(ISERROR(VLOOKUP(A783,'entry data'!B:I,8,0)),"",VLOOKUP(A783,'entry data'!B:I,7,0)))</f>
        <v/>
      </c>
      <c r="H783" s="13" t="str">
        <f>IF(A783="","",IF(B783=1,VLOOKUP(A783,'entry data'!B:D,3,0),I782))</f>
        <v/>
      </c>
      <c r="I783" s="14" t="str">
        <f>IF(A783="","",IF(E783="weekly",7,IF(E783="fortnightly",14,IF(E783="monthly",DATE(IF(MONTH(H783)=12,YEAR(H783)+1,YEAR(H783)),VLOOKUP(MONTH(H783),index!$D$2:$G$13,2,0),DAY(H783)),
IF(E783="quarterly",DATE(IF(MONTH(H783)&gt;=10,YEAR(H783)+1,YEAR(H783)),VLOOKUP(MONTH(H783),index!$D$2:$G$13,3,0),DAY(H783)),
IF(E783="halfyearly",DATE(IF(MONTH(H783)&gt;=7,YEAR(H783)+1,YEAR(H783)),VLOOKUP(MONTH(H783),index!$D$2:$G$13,4,0),DAY(H783)),
DATE(YEAR(H783)+1,MONTH(H783),DAY(H783)))))-H783))+H783)</f>
        <v/>
      </c>
      <c r="J783" s="9" t="str">
        <f t="shared" si="88"/>
        <v/>
      </c>
      <c r="K783" s="11" t="str">
        <f t="shared" si="89"/>
        <v/>
      </c>
      <c r="L783" s="11" t="str">
        <f t="shared" si="90"/>
        <v/>
      </c>
      <c r="M783" s="11" t="str">
        <f>IF(A783="","",VLOOKUP(E783,index!$A$1:$B$6,2,0)*K783*G783)</f>
        <v/>
      </c>
      <c r="N783" s="11" t="str">
        <f>IF(A783="","",-PMT(G783*VLOOKUP(E783,index!$A$1:$B$6,2,0),C783,F783,0,0))</f>
        <v/>
      </c>
      <c r="O783" s="11" t="str">
        <f t="shared" si="91"/>
        <v/>
      </c>
      <c r="P783" s="11" t="str">
        <f t="shared" si="92"/>
        <v/>
      </c>
    </row>
    <row r="784" spans="1:16" x14ac:dyDescent="0.25">
      <c r="A784" s="9" t="str">
        <f>IF(A783="","",IF(B783&lt;C783,A783,IF(A783=MAX('entry data'!$B$8:$B$507),"",A783+1)))</f>
        <v/>
      </c>
      <c r="B784" s="9" t="str">
        <f t="shared" si="87"/>
        <v/>
      </c>
      <c r="C784" s="9" t="str">
        <f>IF(ISERROR(VLOOKUP(A784,'entry data'!B:G,6,0)),"",VLOOKUP(A784,'entry data'!B:G,6,0))</f>
        <v/>
      </c>
      <c r="D784" s="9" t="str">
        <f>IF(ISERROR(VLOOKUP(A784,'entry data'!B:C,2,0)),"",VLOOKUP(A784,'entry data'!B:C,2,0))</f>
        <v/>
      </c>
      <c r="E784" s="9" t="str">
        <f>IF(ISERROR(VLOOKUP(A784,'entry data'!B:E,4,0)),"",VLOOKUP(A784,'entry data'!B:E,4,0))</f>
        <v/>
      </c>
      <c r="F784" s="11" t="str">
        <f>IF(A784="","",IF(ISERROR(VLOOKUP(A784,'entry data'!B:F,5,0)),"",VLOOKUP(A784,'entry data'!B:F,5,0)))</f>
        <v/>
      </c>
      <c r="G784" s="12" t="str">
        <f>IF(A784="","",IF(ISERROR(VLOOKUP(A784,'entry data'!B:I,8,0)),"",VLOOKUP(A784,'entry data'!B:I,7,0)))</f>
        <v/>
      </c>
      <c r="H784" s="13" t="str">
        <f>IF(A784="","",IF(B784=1,VLOOKUP(A784,'entry data'!B:D,3,0),I783))</f>
        <v/>
      </c>
      <c r="I784" s="14" t="str">
        <f>IF(A784="","",IF(E784="weekly",7,IF(E784="fortnightly",14,IF(E784="monthly",DATE(IF(MONTH(H784)=12,YEAR(H784)+1,YEAR(H784)),VLOOKUP(MONTH(H784),index!$D$2:$G$13,2,0),DAY(H784)),
IF(E784="quarterly",DATE(IF(MONTH(H784)&gt;=10,YEAR(H784)+1,YEAR(H784)),VLOOKUP(MONTH(H784),index!$D$2:$G$13,3,0),DAY(H784)),
IF(E784="halfyearly",DATE(IF(MONTH(H784)&gt;=7,YEAR(H784)+1,YEAR(H784)),VLOOKUP(MONTH(H784),index!$D$2:$G$13,4,0),DAY(H784)),
DATE(YEAR(H784)+1,MONTH(H784),DAY(H784)))))-H784))+H784)</f>
        <v/>
      </c>
      <c r="J784" s="9" t="str">
        <f t="shared" si="88"/>
        <v/>
      </c>
      <c r="K784" s="11" t="str">
        <f t="shared" si="89"/>
        <v/>
      </c>
      <c r="L784" s="11" t="str">
        <f t="shared" si="90"/>
        <v/>
      </c>
      <c r="M784" s="11" t="str">
        <f>IF(A784="","",VLOOKUP(E784,index!$A$1:$B$6,2,0)*K784*G784)</f>
        <v/>
      </c>
      <c r="N784" s="11" t="str">
        <f>IF(A784="","",-PMT(G784*VLOOKUP(E784,index!$A$1:$B$6,2,0),C784,F784,0,0))</f>
        <v/>
      </c>
      <c r="O784" s="11" t="str">
        <f t="shared" si="91"/>
        <v/>
      </c>
      <c r="P784" s="11" t="str">
        <f t="shared" si="92"/>
        <v/>
      </c>
    </row>
    <row r="785" spans="1:16" x14ac:dyDescent="0.25">
      <c r="A785" s="9" t="str">
        <f>IF(A784="","",IF(B784&lt;C784,A784,IF(A784=MAX('entry data'!$B$8:$B$507),"",A784+1)))</f>
        <v/>
      </c>
      <c r="B785" s="9" t="str">
        <f t="shared" si="87"/>
        <v/>
      </c>
      <c r="C785" s="9" t="str">
        <f>IF(ISERROR(VLOOKUP(A785,'entry data'!B:G,6,0)),"",VLOOKUP(A785,'entry data'!B:G,6,0))</f>
        <v/>
      </c>
      <c r="D785" s="9" t="str">
        <f>IF(ISERROR(VLOOKUP(A785,'entry data'!B:C,2,0)),"",VLOOKUP(A785,'entry data'!B:C,2,0))</f>
        <v/>
      </c>
      <c r="E785" s="9" t="str">
        <f>IF(ISERROR(VLOOKUP(A785,'entry data'!B:E,4,0)),"",VLOOKUP(A785,'entry data'!B:E,4,0))</f>
        <v/>
      </c>
      <c r="F785" s="11" t="str">
        <f>IF(A785="","",IF(ISERROR(VLOOKUP(A785,'entry data'!B:F,5,0)),"",VLOOKUP(A785,'entry data'!B:F,5,0)))</f>
        <v/>
      </c>
      <c r="G785" s="12" t="str">
        <f>IF(A785="","",IF(ISERROR(VLOOKUP(A785,'entry data'!B:I,8,0)),"",VLOOKUP(A785,'entry data'!B:I,7,0)))</f>
        <v/>
      </c>
      <c r="H785" s="13" t="str">
        <f>IF(A785="","",IF(B785=1,VLOOKUP(A785,'entry data'!B:D,3,0),I784))</f>
        <v/>
      </c>
      <c r="I785" s="14" t="str">
        <f>IF(A785="","",IF(E785="weekly",7,IF(E785="fortnightly",14,IF(E785="monthly",DATE(IF(MONTH(H785)=12,YEAR(H785)+1,YEAR(H785)),VLOOKUP(MONTH(H785),index!$D$2:$G$13,2,0),DAY(H785)),
IF(E785="quarterly",DATE(IF(MONTH(H785)&gt;=10,YEAR(H785)+1,YEAR(H785)),VLOOKUP(MONTH(H785),index!$D$2:$G$13,3,0),DAY(H785)),
IF(E785="halfyearly",DATE(IF(MONTH(H785)&gt;=7,YEAR(H785)+1,YEAR(H785)),VLOOKUP(MONTH(H785),index!$D$2:$G$13,4,0),DAY(H785)),
DATE(YEAR(H785)+1,MONTH(H785),DAY(H785)))))-H785))+H785)</f>
        <v/>
      </c>
      <c r="J785" s="9" t="str">
        <f t="shared" si="88"/>
        <v/>
      </c>
      <c r="K785" s="11" t="str">
        <f t="shared" si="89"/>
        <v/>
      </c>
      <c r="L785" s="11" t="str">
        <f t="shared" si="90"/>
        <v/>
      </c>
      <c r="M785" s="11" t="str">
        <f>IF(A785="","",VLOOKUP(E785,index!$A$1:$B$6,2,0)*K785*G785)</f>
        <v/>
      </c>
      <c r="N785" s="11" t="str">
        <f>IF(A785="","",-PMT(G785*VLOOKUP(E785,index!$A$1:$B$6,2,0),C785,F785,0,0))</f>
        <v/>
      </c>
      <c r="O785" s="11" t="str">
        <f t="shared" si="91"/>
        <v/>
      </c>
      <c r="P785" s="11" t="str">
        <f t="shared" si="92"/>
        <v/>
      </c>
    </row>
    <row r="786" spans="1:16" x14ac:dyDescent="0.25">
      <c r="A786" s="9" t="str">
        <f>IF(A785="","",IF(B785&lt;C785,A785,IF(A785=MAX('entry data'!$B$8:$B$507),"",A785+1)))</f>
        <v/>
      </c>
      <c r="B786" s="9" t="str">
        <f t="shared" si="87"/>
        <v/>
      </c>
      <c r="C786" s="9" t="str">
        <f>IF(ISERROR(VLOOKUP(A786,'entry data'!B:G,6,0)),"",VLOOKUP(A786,'entry data'!B:G,6,0))</f>
        <v/>
      </c>
      <c r="D786" s="9" t="str">
        <f>IF(ISERROR(VLOOKUP(A786,'entry data'!B:C,2,0)),"",VLOOKUP(A786,'entry data'!B:C,2,0))</f>
        <v/>
      </c>
      <c r="E786" s="9" t="str">
        <f>IF(ISERROR(VLOOKUP(A786,'entry data'!B:E,4,0)),"",VLOOKUP(A786,'entry data'!B:E,4,0))</f>
        <v/>
      </c>
      <c r="F786" s="11" t="str">
        <f>IF(A786="","",IF(ISERROR(VLOOKUP(A786,'entry data'!B:F,5,0)),"",VLOOKUP(A786,'entry data'!B:F,5,0)))</f>
        <v/>
      </c>
      <c r="G786" s="12" t="str">
        <f>IF(A786="","",IF(ISERROR(VLOOKUP(A786,'entry data'!B:I,8,0)),"",VLOOKUP(A786,'entry data'!B:I,7,0)))</f>
        <v/>
      </c>
      <c r="H786" s="13" t="str">
        <f>IF(A786="","",IF(B786=1,VLOOKUP(A786,'entry data'!B:D,3,0),I785))</f>
        <v/>
      </c>
      <c r="I786" s="14" t="str">
        <f>IF(A786="","",IF(E786="weekly",7,IF(E786="fortnightly",14,IF(E786="monthly",DATE(IF(MONTH(H786)=12,YEAR(H786)+1,YEAR(H786)),VLOOKUP(MONTH(H786),index!$D$2:$G$13,2,0),DAY(H786)),
IF(E786="quarterly",DATE(IF(MONTH(H786)&gt;=10,YEAR(H786)+1,YEAR(H786)),VLOOKUP(MONTH(H786),index!$D$2:$G$13,3,0),DAY(H786)),
IF(E786="halfyearly",DATE(IF(MONTH(H786)&gt;=7,YEAR(H786)+1,YEAR(H786)),VLOOKUP(MONTH(H786),index!$D$2:$G$13,4,0),DAY(H786)),
DATE(YEAR(H786)+1,MONTH(H786),DAY(H786)))))-H786))+H786)</f>
        <v/>
      </c>
      <c r="J786" s="9" t="str">
        <f t="shared" si="88"/>
        <v/>
      </c>
      <c r="K786" s="11" t="str">
        <f t="shared" si="89"/>
        <v/>
      </c>
      <c r="L786" s="11" t="str">
        <f t="shared" si="90"/>
        <v/>
      </c>
      <c r="M786" s="11" t="str">
        <f>IF(A786="","",VLOOKUP(E786,index!$A$1:$B$6,2,0)*K786*G786)</f>
        <v/>
      </c>
      <c r="N786" s="11" t="str">
        <f>IF(A786="","",-PMT(G786*VLOOKUP(E786,index!$A$1:$B$6,2,0),C786,F786,0,0))</f>
        <v/>
      </c>
      <c r="O786" s="11" t="str">
        <f t="shared" si="91"/>
        <v/>
      </c>
      <c r="P786" s="11" t="str">
        <f t="shared" si="92"/>
        <v/>
      </c>
    </row>
    <row r="787" spans="1:16" x14ac:dyDescent="0.25">
      <c r="A787" s="9" t="str">
        <f>IF(A786="","",IF(B786&lt;C786,A786,IF(A786=MAX('entry data'!$B$8:$B$507),"",A786+1)))</f>
        <v/>
      </c>
      <c r="B787" s="9" t="str">
        <f t="shared" si="87"/>
        <v/>
      </c>
      <c r="C787" s="9" t="str">
        <f>IF(ISERROR(VLOOKUP(A787,'entry data'!B:G,6,0)),"",VLOOKUP(A787,'entry data'!B:G,6,0))</f>
        <v/>
      </c>
      <c r="D787" s="9" t="str">
        <f>IF(ISERROR(VLOOKUP(A787,'entry data'!B:C,2,0)),"",VLOOKUP(A787,'entry data'!B:C,2,0))</f>
        <v/>
      </c>
      <c r="E787" s="9" t="str">
        <f>IF(ISERROR(VLOOKUP(A787,'entry data'!B:E,4,0)),"",VLOOKUP(A787,'entry data'!B:E,4,0))</f>
        <v/>
      </c>
      <c r="F787" s="11" t="str">
        <f>IF(A787="","",IF(ISERROR(VLOOKUP(A787,'entry data'!B:F,5,0)),"",VLOOKUP(A787,'entry data'!B:F,5,0)))</f>
        <v/>
      </c>
      <c r="G787" s="12" t="str">
        <f>IF(A787="","",IF(ISERROR(VLOOKUP(A787,'entry data'!B:I,8,0)),"",VLOOKUP(A787,'entry data'!B:I,7,0)))</f>
        <v/>
      </c>
      <c r="H787" s="13" t="str">
        <f>IF(A787="","",IF(B787=1,VLOOKUP(A787,'entry data'!B:D,3,0),I786))</f>
        <v/>
      </c>
      <c r="I787" s="14" t="str">
        <f>IF(A787="","",IF(E787="weekly",7,IF(E787="fortnightly",14,IF(E787="monthly",DATE(IF(MONTH(H787)=12,YEAR(H787)+1,YEAR(H787)),VLOOKUP(MONTH(H787),index!$D$2:$G$13,2,0),DAY(H787)),
IF(E787="quarterly",DATE(IF(MONTH(H787)&gt;=10,YEAR(H787)+1,YEAR(H787)),VLOOKUP(MONTH(H787),index!$D$2:$G$13,3,0),DAY(H787)),
IF(E787="halfyearly",DATE(IF(MONTH(H787)&gt;=7,YEAR(H787)+1,YEAR(H787)),VLOOKUP(MONTH(H787),index!$D$2:$G$13,4,0),DAY(H787)),
DATE(YEAR(H787)+1,MONTH(H787),DAY(H787)))))-H787))+H787)</f>
        <v/>
      </c>
      <c r="J787" s="9" t="str">
        <f t="shared" si="88"/>
        <v/>
      </c>
      <c r="K787" s="11" t="str">
        <f t="shared" si="89"/>
        <v/>
      </c>
      <c r="L787" s="11" t="str">
        <f t="shared" si="90"/>
        <v/>
      </c>
      <c r="M787" s="11" t="str">
        <f>IF(A787="","",VLOOKUP(E787,index!$A$1:$B$6,2,0)*K787*G787)</f>
        <v/>
      </c>
      <c r="N787" s="11" t="str">
        <f>IF(A787="","",-PMT(G787*VLOOKUP(E787,index!$A$1:$B$6,2,0),C787,F787,0,0))</f>
        <v/>
      </c>
      <c r="O787" s="11" t="str">
        <f t="shared" si="91"/>
        <v/>
      </c>
      <c r="P787" s="11" t="str">
        <f t="shared" si="92"/>
        <v/>
      </c>
    </row>
    <row r="788" spans="1:16" x14ac:dyDescent="0.25">
      <c r="A788" s="9" t="str">
        <f>IF(A787="","",IF(B787&lt;C787,A787,IF(A787=MAX('entry data'!$B$8:$B$507),"",A787+1)))</f>
        <v/>
      </c>
      <c r="B788" s="9" t="str">
        <f t="shared" si="87"/>
        <v/>
      </c>
      <c r="C788" s="9" t="str">
        <f>IF(ISERROR(VLOOKUP(A788,'entry data'!B:G,6,0)),"",VLOOKUP(A788,'entry data'!B:G,6,0))</f>
        <v/>
      </c>
      <c r="D788" s="9" t="str">
        <f>IF(ISERROR(VLOOKUP(A788,'entry data'!B:C,2,0)),"",VLOOKUP(A788,'entry data'!B:C,2,0))</f>
        <v/>
      </c>
      <c r="E788" s="9" t="str">
        <f>IF(ISERROR(VLOOKUP(A788,'entry data'!B:E,4,0)),"",VLOOKUP(A788,'entry data'!B:E,4,0))</f>
        <v/>
      </c>
      <c r="F788" s="11" t="str">
        <f>IF(A788="","",IF(ISERROR(VLOOKUP(A788,'entry data'!B:F,5,0)),"",VLOOKUP(A788,'entry data'!B:F,5,0)))</f>
        <v/>
      </c>
      <c r="G788" s="12" t="str">
        <f>IF(A788="","",IF(ISERROR(VLOOKUP(A788,'entry data'!B:I,8,0)),"",VLOOKUP(A788,'entry data'!B:I,7,0)))</f>
        <v/>
      </c>
      <c r="H788" s="13" t="str">
        <f>IF(A788="","",IF(B788=1,VLOOKUP(A788,'entry data'!B:D,3,0),I787))</f>
        <v/>
      </c>
      <c r="I788" s="14" t="str">
        <f>IF(A788="","",IF(E788="weekly",7,IF(E788="fortnightly",14,IF(E788="monthly",DATE(IF(MONTH(H788)=12,YEAR(H788)+1,YEAR(H788)),VLOOKUP(MONTH(H788),index!$D$2:$G$13,2,0),DAY(H788)),
IF(E788="quarterly",DATE(IF(MONTH(H788)&gt;=10,YEAR(H788)+1,YEAR(H788)),VLOOKUP(MONTH(H788),index!$D$2:$G$13,3,0),DAY(H788)),
IF(E788="halfyearly",DATE(IF(MONTH(H788)&gt;=7,YEAR(H788)+1,YEAR(H788)),VLOOKUP(MONTH(H788),index!$D$2:$G$13,4,0),DAY(H788)),
DATE(YEAR(H788)+1,MONTH(H788),DAY(H788)))))-H788))+H788)</f>
        <v/>
      </c>
      <c r="J788" s="9" t="str">
        <f t="shared" si="88"/>
        <v/>
      </c>
      <c r="K788" s="11" t="str">
        <f t="shared" si="89"/>
        <v/>
      </c>
      <c r="L788" s="11" t="str">
        <f t="shared" si="90"/>
        <v/>
      </c>
      <c r="M788" s="11" t="str">
        <f>IF(A788="","",VLOOKUP(E788,index!$A$1:$B$6,2,0)*K788*G788)</f>
        <v/>
      </c>
      <c r="N788" s="11" t="str">
        <f>IF(A788="","",-PMT(G788*VLOOKUP(E788,index!$A$1:$B$6,2,0),C788,F788,0,0))</f>
        <v/>
      </c>
      <c r="O788" s="11" t="str">
        <f t="shared" si="91"/>
        <v/>
      </c>
      <c r="P788" s="11" t="str">
        <f t="shared" si="92"/>
        <v/>
      </c>
    </row>
    <row r="789" spans="1:16" x14ac:dyDescent="0.25">
      <c r="A789" s="9" t="str">
        <f>IF(A788="","",IF(B788&lt;C788,A788,IF(A788=MAX('entry data'!$B$8:$B$507),"",A788+1)))</f>
        <v/>
      </c>
      <c r="B789" s="9" t="str">
        <f t="shared" si="87"/>
        <v/>
      </c>
      <c r="C789" s="9" t="str">
        <f>IF(ISERROR(VLOOKUP(A789,'entry data'!B:G,6,0)),"",VLOOKUP(A789,'entry data'!B:G,6,0))</f>
        <v/>
      </c>
      <c r="D789" s="9" t="str">
        <f>IF(ISERROR(VLOOKUP(A789,'entry data'!B:C,2,0)),"",VLOOKUP(A789,'entry data'!B:C,2,0))</f>
        <v/>
      </c>
      <c r="E789" s="9" t="str">
        <f>IF(ISERROR(VLOOKUP(A789,'entry data'!B:E,4,0)),"",VLOOKUP(A789,'entry data'!B:E,4,0))</f>
        <v/>
      </c>
      <c r="F789" s="11" t="str">
        <f>IF(A789="","",IF(ISERROR(VLOOKUP(A789,'entry data'!B:F,5,0)),"",VLOOKUP(A789,'entry data'!B:F,5,0)))</f>
        <v/>
      </c>
      <c r="G789" s="12" t="str">
        <f>IF(A789="","",IF(ISERROR(VLOOKUP(A789,'entry data'!B:I,8,0)),"",VLOOKUP(A789,'entry data'!B:I,7,0)))</f>
        <v/>
      </c>
      <c r="H789" s="13" t="str">
        <f>IF(A789="","",IF(B789=1,VLOOKUP(A789,'entry data'!B:D,3,0),I788))</f>
        <v/>
      </c>
      <c r="I789" s="14" t="str">
        <f>IF(A789="","",IF(E789="weekly",7,IF(E789="fortnightly",14,IF(E789="monthly",DATE(IF(MONTH(H789)=12,YEAR(H789)+1,YEAR(H789)),VLOOKUP(MONTH(H789),index!$D$2:$G$13,2,0),DAY(H789)),
IF(E789="quarterly",DATE(IF(MONTH(H789)&gt;=10,YEAR(H789)+1,YEAR(H789)),VLOOKUP(MONTH(H789),index!$D$2:$G$13,3,0),DAY(H789)),
IF(E789="halfyearly",DATE(IF(MONTH(H789)&gt;=7,YEAR(H789)+1,YEAR(H789)),VLOOKUP(MONTH(H789),index!$D$2:$G$13,4,0),DAY(H789)),
DATE(YEAR(H789)+1,MONTH(H789),DAY(H789)))))-H789))+H789)</f>
        <v/>
      </c>
      <c r="J789" s="9" t="str">
        <f t="shared" si="88"/>
        <v/>
      </c>
      <c r="K789" s="11" t="str">
        <f t="shared" si="89"/>
        <v/>
      </c>
      <c r="L789" s="11" t="str">
        <f t="shared" si="90"/>
        <v/>
      </c>
      <c r="M789" s="11" t="str">
        <f>IF(A789="","",VLOOKUP(E789,index!$A$1:$B$6,2,0)*K789*G789)</f>
        <v/>
      </c>
      <c r="N789" s="11" t="str">
        <f>IF(A789="","",-PMT(G789*VLOOKUP(E789,index!$A$1:$B$6,2,0),C789,F789,0,0))</f>
        <v/>
      </c>
      <c r="O789" s="11" t="str">
        <f t="shared" si="91"/>
        <v/>
      </c>
      <c r="P789" s="11" t="str">
        <f t="shared" si="92"/>
        <v/>
      </c>
    </row>
    <row r="790" spans="1:16" x14ac:dyDescent="0.25">
      <c r="A790" s="9" t="str">
        <f>IF(A789="","",IF(B789&lt;C789,A789,IF(A789=MAX('entry data'!$B$8:$B$507),"",A789+1)))</f>
        <v/>
      </c>
      <c r="B790" s="9" t="str">
        <f t="shared" si="87"/>
        <v/>
      </c>
      <c r="C790" s="9" t="str">
        <f>IF(ISERROR(VLOOKUP(A790,'entry data'!B:G,6,0)),"",VLOOKUP(A790,'entry data'!B:G,6,0))</f>
        <v/>
      </c>
      <c r="D790" s="9" t="str">
        <f>IF(ISERROR(VLOOKUP(A790,'entry data'!B:C,2,0)),"",VLOOKUP(A790,'entry data'!B:C,2,0))</f>
        <v/>
      </c>
      <c r="E790" s="9" t="str">
        <f>IF(ISERROR(VLOOKUP(A790,'entry data'!B:E,4,0)),"",VLOOKUP(A790,'entry data'!B:E,4,0))</f>
        <v/>
      </c>
      <c r="F790" s="11" t="str">
        <f>IF(A790="","",IF(ISERROR(VLOOKUP(A790,'entry data'!B:F,5,0)),"",VLOOKUP(A790,'entry data'!B:F,5,0)))</f>
        <v/>
      </c>
      <c r="G790" s="12" t="str">
        <f>IF(A790="","",IF(ISERROR(VLOOKUP(A790,'entry data'!B:I,8,0)),"",VLOOKUP(A790,'entry data'!B:I,7,0)))</f>
        <v/>
      </c>
      <c r="H790" s="13" t="str">
        <f>IF(A790="","",IF(B790=1,VLOOKUP(A790,'entry data'!B:D,3,0),I789))</f>
        <v/>
      </c>
      <c r="I790" s="14" t="str">
        <f>IF(A790="","",IF(E790="weekly",7,IF(E790="fortnightly",14,IF(E790="monthly",DATE(IF(MONTH(H790)=12,YEAR(H790)+1,YEAR(H790)),VLOOKUP(MONTH(H790),index!$D$2:$G$13,2,0),DAY(H790)),
IF(E790="quarterly",DATE(IF(MONTH(H790)&gt;=10,YEAR(H790)+1,YEAR(H790)),VLOOKUP(MONTH(H790),index!$D$2:$G$13,3,0),DAY(H790)),
IF(E790="halfyearly",DATE(IF(MONTH(H790)&gt;=7,YEAR(H790)+1,YEAR(H790)),VLOOKUP(MONTH(H790),index!$D$2:$G$13,4,0),DAY(H790)),
DATE(YEAR(H790)+1,MONTH(H790),DAY(H790)))))-H790))+H790)</f>
        <v/>
      </c>
      <c r="J790" s="9" t="str">
        <f t="shared" si="88"/>
        <v/>
      </c>
      <c r="K790" s="11" t="str">
        <f t="shared" si="89"/>
        <v/>
      </c>
      <c r="L790" s="11" t="str">
        <f t="shared" si="90"/>
        <v/>
      </c>
      <c r="M790" s="11" t="str">
        <f>IF(A790="","",VLOOKUP(E790,index!$A$1:$B$6,2,0)*K790*G790)</f>
        <v/>
      </c>
      <c r="N790" s="11" t="str">
        <f>IF(A790="","",-PMT(G790*VLOOKUP(E790,index!$A$1:$B$6,2,0),C790,F790,0,0))</f>
        <v/>
      </c>
      <c r="O790" s="11" t="str">
        <f t="shared" si="91"/>
        <v/>
      </c>
      <c r="P790" s="11" t="str">
        <f t="shared" si="92"/>
        <v/>
      </c>
    </row>
    <row r="791" spans="1:16" x14ac:dyDescent="0.25">
      <c r="A791" s="9" t="str">
        <f>IF(A790="","",IF(B790&lt;C790,A790,IF(A790=MAX('entry data'!$B$8:$B$507),"",A790+1)))</f>
        <v/>
      </c>
      <c r="B791" s="9" t="str">
        <f t="shared" ref="B791:B854" si="93">IF(A791="","",IF(B790=C790,1,B790+1))</f>
        <v/>
      </c>
      <c r="C791" s="9" t="str">
        <f>IF(ISERROR(VLOOKUP(A791,'entry data'!B:G,6,0)),"",VLOOKUP(A791,'entry data'!B:G,6,0))</f>
        <v/>
      </c>
      <c r="D791" s="9" t="str">
        <f>IF(ISERROR(VLOOKUP(A791,'entry data'!B:C,2,0)),"",VLOOKUP(A791,'entry data'!B:C,2,0))</f>
        <v/>
      </c>
      <c r="E791" s="9" t="str">
        <f>IF(ISERROR(VLOOKUP(A791,'entry data'!B:E,4,0)),"",VLOOKUP(A791,'entry data'!B:E,4,0))</f>
        <v/>
      </c>
      <c r="F791" s="11" t="str">
        <f>IF(A791="","",IF(ISERROR(VLOOKUP(A791,'entry data'!B:F,5,0)),"",VLOOKUP(A791,'entry data'!B:F,5,0)))</f>
        <v/>
      </c>
      <c r="G791" s="12" t="str">
        <f>IF(A791="","",IF(ISERROR(VLOOKUP(A791,'entry data'!B:I,8,0)),"",VLOOKUP(A791,'entry data'!B:I,7,0)))</f>
        <v/>
      </c>
      <c r="H791" s="13" t="str">
        <f>IF(A791="","",IF(B791=1,VLOOKUP(A791,'entry data'!B:D,3,0),I790))</f>
        <v/>
      </c>
      <c r="I791" s="14" t="str">
        <f>IF(A791="","",IF(E791="weekly",7,IF(E791="fortnightly",14,IF(E791="monthly",DATE(IF(MONTH(H791)=12,YEAR(H791)+1,YEAR(H791)),VLOOKUP(MONTH(H791),index!$D$2:$G$13,2,0),DAY(H791)),
IF(E791="quarterly",DATE(IF(MONTH(H791)&gt;=10,YEAR(H791)+1,YEAR(H791)),VLOOKUP(MONTH(H791),index!$D$2:$G$13,3,0),DAY(H791)),
IF(E791="halfyearly",DATE(IF(MONTH(H791)&gt;=7,YEAR(H791)+1,YEAR(H791)),VLOOKUP(MONTH(H791),index!$D$2:$G$13,4,0),DAY(H791)),
DATE(YEAR(H791)+1,MONTH(H791),DAY(H791)))))-H791))+H791)</f>
        <v/>
      </c>
      <c r="J791" s="9" t="str">
        <f t="shared" ref="J791:J854" si="94">IF(A791="","",IF(MONTH(I791)&lt;10,YEAR(I791)&amp;"-0"&amp;MONTH(I791),YEAR(I791)&amp;"-"&amp;MONTH(I791)))</f>
        <v/>
      </c>
      <c r="K791" s="11" t="str">
        <f t="shared" ref="K791:K854" si="95">IF(A791="","",IF(B791=1,F791,O790))</f>
        <v/>
      </c>
      <c r="L791" s="11" t="str">
        <f t="shared" ref="L791:L854" si="96">IF(A791="","",N791-M791)</f>
        <v/>
      </c>
      <c r="M791" s="11" t="str">
        <f>IF(A791="","",VLOOKUP(E791,index!$A$1:$B$6,2,0)*K791*G791)</f>
        <v/>
      </c>
      <c r="N791" s="11" t="str">
        <f>IF(A791="","",-PMT(G791*VLOOKUP(E791,index!$A$1:$B$6,2,0),C791,F791,0,0))</f>
        <v/>
      </c>
      <c r="O791" s="11" t="str">
        <f t="shared" ref="O791:O854" si="97">IF(A791="","",K791-L791)</f>
        <v/>
      </c>
      <c r="P791" s="11" t="str">
        <f t="shared" si="92"/>
        <v/>
      </c>
    </row>
    <row r="792" spans="1:16" x14ac:dyDescent="0.25">
      <c r="A792" s="9" t="str">
        <f>IF(A791="","",IF(B791&lt;C791,A791,IF(A791=MAX('entry data'!$B$8:$B$507),"",A791+1)))</f>
        <v/>
      </c>
      <c r="B792" s="9" t="str">
        <f t="shared" si="93"/>
        <v/>
      </c>
      <c r="C792" s="9" t="str">
        <f>IF(ISERROR(VLOOKUP(A792,'entry data'!B:G,6,0)),"",VLOOKUP(A792,'entry data'!B:G,6,0))</f>
        <v/>
      </c>
      <c r="D792" s="9" t="str">
        <f>IF(ISERROR(VLOOKUP(A792,'entry data'!B:C,2,0)),"",VLOOKUP(A792,'entry data'!B:C,2,0))</f>
        <v/>
      </c>
      <c r="E792" s="9" t="str">
        <f>IF(ISERROR(VLOOKUP(A792,'entry data'!B:E,4,0)),"",VLOOKUP(A792,'entry data'!B:E,4,0))</f>
        <v/>
      </c>
      <c r="F792" s="11" t="str">
        <f>IF(A792="","",IF(ISERROR(VLOOKUP(A792,'entry data'!B:F,5,0)),"",VLOOKUP(A792,'entry data'!B:F,5,0)))</f>
        <v/>
      </c>
      <c r="G792" s="12" t="str">
        <f>IF(A792="","",IF(ISERROR(VLOOKUP(A792,'entry data'!B:I,8,0)),"",VLOOKUP(A792,'entry data'!B:I,7,0)))</f>
        <v/>
      </c>
      <c r="H792" s="13" t="str">
        <f>IF(A792="","",IF(B792=1,VLOOKUP(A792,'entry data'!B:D,3,0),I791))</f>
        <v/>
      </c>
      <c r="I792" s="14" t="str">
        <f>IF(A792="","",IF(E792="weekly",7,IF(E792="fortnightly",14,IF(E792="monthly",DATE(IF(MONTH(H792)=12,YEAR(H792)+1,YEAR(H792)),VLOOKUP(MONTH(H792),index!$D$2:$G$13,2,0),DAY(H792)),
IF(E792="quarterly",DATE(IF(MONTH(H792)&gt;=10,YEAR(H792)+1,YEAR(H792)),VLOOKUP(MONTH(H792),index!$D$2:$G$13,3,0),DAY(H792)),
IF(E792="halfyearly",DATE(IF(MONTH(H792)&gt;=7,YEAR(H792)+1,YEAR(H792)),VLOOKUP(MONTH(H792),index!$D$2:$G$13,4,0),DAY(H792)),
DATE(YEAR(H792)+1,MONTH(H792),DAY(H792)))))-H792))+H792)</f>
        <v/>
      </c>
      <c r="J792" s="9" t="str">
        <f t="shared" si="94"/>
        <v/>
      </c>
      <c r="K792" s="11" t="str">
        <f t="shared" si="95"/>
        <v/>
      </c>
      <c r="L792" s="11" t="str">
        <f t="shared" si="96"/>
        <v/>
      </c>
      <c r="M792" s="11" t="str">
        <f>IF(A792="","",VLOOKUP(E792,index!$A$1:$B$6,2,0)*K792*G792)</f>
        <v/>
      </c>
      <c r="N792" s="11" t="str">
        <f>IF(A792="","",-PMT(G792*VLOOKUP(E792,index!$A$1:$B$6,2,0),C792,F792,0,0))</f>
        <v/>
      </c>
      <c r="O792" s="11" t="str">
        <f t="shared" si="97"/>
        <v/>
      </c>
      <c r="P792" s="11" t="str">
        <f t="shared" si="92"/>
        <v/>
      </c>
    </row>
    <row r="793" spans="1:16" x14ac:dyDescent="0.25">
      <c r="A793" s="9" t="str">
        <f>IF(A792="","",IF(B792&lt;C792,A792,IF(A792=MAX('entry data'!$B$8:$B$507),"",A792+1)))</f>
        <v/>
      </c>
      <c r="B793" s="9" t="str">
        <f t="shared" si="93"/>
        <v/>
      </c>
      <c r="C793" s="9" t="str">
        <f>IF(ISERROR(VLOOKUP(A793,'entry data'!B:G,6,0)),"",VLOOKUP(A793,'entry data'!B:G,6,0))</f>
        <v/>
      </c>
      <c r="D793" s="9" t="str">
        <f>IF(ISERROR(VLOOKUP(A793,'entry data'!B:C,2,0)),"",VLOOKUP(A793,'entry data'!B:C,2,0))</f>
        <v/>
      </c>
      <c r="E793" s="9" t="str">
        <f>IF(ISERROR(VLOOKUP(A793,'entry data'!B:E,4,0)),"",VLOOKUP(A793,'entry data'!B:E,4,0))</f>
        <v/>
      </c>
      <c r="F793" s="11" t="str">
        <f>IF(A793="","",IF(ISERROR(VLOOKUP(A793,'entry data'!B:F,5,0)),"",VLOOKUP(A793,'entry data'!B:F,5,0)))</f>
        <v/>
      </c>
      <c r="G793" s="12" t="str">
        <f>IF(A793="","",IF(ISERROR(VLOOKUP(A793,'entry data'!B:I,8,0)),"",VLOOKUP(A793,'entry data'!B:I,7,0)))</f>
        <v/>
      </c>
      <c r="H793" s="13" t="str">
        <f>IF(A793="","",IF(B793=1,VLOOKUP(A793,'entry data'!B:D,3,0),I792))</f>
        <v/>
      </c>
      <c r="I793" s="14" t="str">
        <f>IF(A793="","",IF(E793="weekly",7,IF(E793="fortnightly",14,IF(E793="monthly",DATE(IF(MONTH(H793)=12,YEAR(H793)+1,YEAR(H793)),VLOOKUP(MONTH(H793),index!$D$2:$G$13,2,0),DAY(H793)),
IF(E793="quarterly",DATE(IF(MONTH(H793)&gt;=10,YEAR(H793)+1,YEAR(H793)),VLOOKUP(MONTH(H793),index!$D$2:$G$13,3,0),DAY(H793)),
IF(E793="halfyearly",DATE(IF(MONTH(H793)&gt;=7,YEAR(H793)+1,YEAR(H793)),VLOOKUP(MONTH(H793),index!$D$2:$G$13,4,0),DAY(H793)),
DATE(YEAR(H793)+1,MONTH(H793),DAY(H793)))))-H793))+H793)</f>
        <v/>
      </c>
      <c r="J793" s="9" t="str">
        <f t="shared" si="94"/>
        <v/>
      </c>
      <c r="K793" s="11" t="str">
        <f t="shared" si="95"/>
        <v/>
      </c>
      <c r="L793" s="11" t="str">
        <f t="shared" si="96"/>
        <v/>
      </c>
      <c r="M793" s="11" t="str">
        <f>IF(A793="","",VLOOKUP(E793,index!$A$1:$B$6,2,0)*K793*G793)</f>
        <v/>
      </c>
      <c r="N793" s="11" t="str">
        <f>IF(A793="","",-PMT(G793*VLOOKUP(E793,index!$A$1:$B$6,2,0),C793,F793,0,0))</f>
        <v/>
      </c>
      <c r="O793" s="11" t="str">
        <f t="shared" si="97"/>
        <v/>
      </c>
      <c r="P793" s="11" t="str">
        <f t="shared" si="92"/>
        <v/>
      </c>
    </row>
    <row r="794" spans="1:16" x14ac:dyDescent="0.25">
      <c r="A794" s="9" t="str">
        <f>IF(A793="","",IF(B793&lt;C793,A793,IF(A793=MAX('entry data'!$B$8:$B$507),"",A793+1)))</f>
        <v/>
      </c>
      <c r="B794" s="9" t="str">
        <f t="shared" si="93"/>
        <v/>
      </c>
      <c r="C794" s="9" t="str">
        <f>IF(ISERROR(VLOOKUP(A794,'entry data'!B:G,6,0)),"",VLOOKUP(A794,'entry data'!B:G,6,0))</f>
        <v/>
      </c>
      <c r="D794" s="9" t="str">
        <f>IF(ISERROR(VLOOKUP(A794,'entry data'!B:C,2,0)),"",VLOOKUP(A794,'entry data'!B:C,2,0))</f>
        <v/>
      </c>
      <c r="E794" s="9" t="str">
        <f>IF(ISERROR(VLOOKUP(A794,'entry data'!B:E,4,0)),"",VLOOKUP(A794,'entry data'!B:E,4,0))</f>
        <v/>
      </c>
      <c r="F794" s="11" t="str">
        <f>IF(A794="","",IF(ISERROR(VLOOKUP(A794,'entry data'!B:F,5,0)),"",VLOOKUP(A794,'entry data'!B:F,5,0)))</f>
        <v/>
      </c>
      <c r="G794" s="12" t="str">
        <f>IF(A794="","",IF(ISERROR(VLOOKUP(A794,'entry data'!B:I,8,0)),"",VLOOKUP(A794,'entry data'!B:I,7,0)))</f>
        <v/>
      </c>
      <c r="H794" s="13" t="str">
        <f>IF(A794="","",IF(B794=1,VLOOKUP(A794,'entry data'!B:D,3,0),I793))</f>
        <v/>
      </c>
      <c r="I794" s="14" t="str">
        <f>IF(A794="","",IF(E794="weekly",7,IF(E794="fortnightly",14,IF(E794="monthly",DATE(IF(MONTH(H794)=12,YEAR(H794)+1,YEAR(H794)),VLOOKUP(MONTH(H794),index!$D$2:$G$13,2,0),DAY(H794)),
IF(E794="quarterly",DATE(IF(MONTH(H794)&gt;=10,YEAR(H794)+1,YEAR(H794)),VLOOKUP(MONTH(H794),index!$D$2:$G$13,3,0),DAY(H794)),
IF(E794="halfyearly",DATE(IF(MONTH(H794)&gt;=7,YEAR(H794)+1,YEAR(H794)),VLOOKUP(MONTH(H794),index!$D$2:$G$13,4,0),DAY(H794)),
DATE(YEAR(H794)+1,MONTH(H794),DAY(H794)))))-H794))+H794)</f>
        <v/>
      </c>
      <c r="J794" s="9" t="str">
        <f t="shared" si="94"/>
        <v/>
      </c>
      <c r="K794" s="11" t="str">
        <f t="shared" si="95"/>
        <v/>
      </c>
      <c r="L794" s="11" t="str">
        <f t="shared" si="96"/>
        <v/>
      </c>
      <c r="M794" s="11" t="str">
        <f>IF(A794="","",VLOOKUP(E794,index!$A$1:$B$6,2,0)*K794*G794)</f>
        <v/>
      </c>
      <c r="N794" s="11" t="str">
        <f>IF(A794="","",-PMT(G794*VLOOKUP(E794,index!$A$1:$B$6,2,0),C794,F794,0,0))</f>
        <v/>
      </c>
      <c r="O794" s="11" t="str">
        <f t="shared" si="97"/>
        <v/>
      </c>
      <c r="P794" s="11" t="str">
        <f t="shared" si="92"/>
        <v/>
      </c>
    </row>
    <row r="795" spans="1:16" x14ac:dyDescent="0.25">
      <c r="A795" s="9" t="str">
        <f>IF(A794="","",IF(B794&lt;C794,A794,IF(A794=MAX('entry data'!$B$8:$B$507),"",A794+1)))</f>
        <v/>
      </c>
      <c r="B795" s="9" t="str">
        <f t="shared" si="93"/>
        <v/>
      </c>
      <c r="C795" s="9" t="str">
        <f>IF(ISERROR(VLOOKUP(A795,'entry data'!B:G,6,0)),"",VLOOKUP(A795,'entry data'!B:G,6,0))</f>
        <v/>
      </c>
      <c r="D795" s="9" t="str">
        <f>IF(ISERROR(VLOOKUP(A795,'entry data'!B:C,2,0)),"",VLOOKUP(A795,'entry data'!B:C,2,0))</f>
        <v/>
      </c>
      <c r="E795" s="9" t="str">
        <f>IF(ISERROR(VLOOKUP(A795,'entry data'!B:E,4,0)),"",VLOOKUP(A795,'entry data'!B:E,4,0))</f>
        <v/>
      </c>
      <c r="F795" s="11" t="str">
        <f>IF(A795="","",IF(ISERROR(VLOOKUP(A795,'entry data'!B:F,5,0)),"",VLOOKUP(A795,'entry data'!B:F,5,0)))</f>
        <v/>
      </c>
      <c r="G795" s="12" t="str">
        <f>IF(A795="","",IF(ISERROR(VLOOKUP(A795,'entry data'!B:I,8,0)),"",VLOOKUP(A795,'entry data'!B:I,7,0)))</f>
        <v/>
      </c>
      <c r="H795" s="13" t="str">
        <f>IF(A795="","",IF(B795=1,VLOOKUP(A795,'entry data'!B:D,3,0),I794))</f>
        <v/>
      </c>
      <c r="I795" s="14" t="str">
        <f>IF(A795="","",IF(E795="weekly",7,IF(E795="fortnightly",14,IF(E795="monthly",DATE(IF(MONTH(H795)=12,YEAR(H795)+1,YEAR(H795)),VLOOKUP(MONTH(H795),index!$D$2:$G$13,2,0),DAY(H795)),
IF(E795="quarterly",DATE(IF(MONTH(H795)&gt;=10,YEAR(H795)+1,YEAR(H795)),VLOOKUP(MONTH(H795),index!$D$2:$G$13,3,0),DAY(H795)),
IF(E795="halfyearly",DATE(IF(MONTH(H795)&gt;=7,YEAR(H795)+1,YEAR(H795)),VLOOKUP(MONTH(H795),index!$D$2:$G$13,4,0),DAY(H795)),
DATE(YEAR(H795)+1,MONTH(H795),DAY(H795)))))-H795))+H795)</f>
        <v/>
      </c>
      <c r="J795" s="9" t="str">
        <f t="shared" si="94"/>
        <v/>
      </c>
      <c r="K795" s="11" t="str">
        <f t="shared" si="95"/>
        <v/>
      </c>
      <c r="L795" s="11" t="str">
        <f t="shared" si="96"/>
        <v/>
      </c>
      <c r="M795" s="11" t="str">
        <f>IF(A795="","",VLOOKUP(E795,index!$A$1:$B$6,2,0)*K795*G795)</f>
        <v/>
      </c>
      <c r="N795" s="11" t="str">
        <f>IF(A795="","",-PMT(G795*VLOOKUP(E795,index!$A$1:$B$6,2,0),C795,F795,0,0))</f>
        <v/>
      </c>
      <c r="O795" s="11" t="str">
        <f t="shared" si="97"/>
        <v/>
      </c>
      <c r="P795" s="11" t="str">
        <f t="shared" si="92"/>
        <v/>
      </c>
    </row>
    <row r="796" spans="1:16" x14ac:dyDescent="0.25">
      <c r="A796" s="9" t="str">
        <f>IF(A795="","",IF(B795&lt;C795,A795,IF(A795=MAX('entry data'!$B$8:$B$507),"",A795+1)))</f>
        <v/>
      </c>
      <c r="B796" s="9" t="str">
        <f t="shared" si="93"/>
        <v/>
      </c>
      <c r="C796" s="9" t="str">
        <f>IF(ISERROR(VLOOKUP(A796,'entry data'!B:G,6,0)),"",VLOOKUP(A796,'entry data'!B:G,6,0))</f>
        <v/>
      </c>
      <c r="D796" s="9" t="str">
        <f>IF(ISERROR(VLOOKUP(A796,'entry data'!B:C,2,0)),"",VLOOKUP(A796,'entry data'!B:C,2,0))</f>
        <v/>
      </c>
      <c r="E796" s="9" t="str">
        <f>IF(ISERROR(VLOOKUP(A796,'entry data'!B:E,4,0)),"",VLOOKUP(A796,'entry data'!B:E,4,0))</f>
        <v/>
      </c>
      <c r="F796" s="11" t="str">
        <f>IF(A796="","",IF(ISERROR(VLOOKUP(A796,'entry data'!B:F,5,0)),"",VLOOKUP(A796,'entry data'!B:F,5,0)))</f>
        <v/>
      </c>
      <c r="G796" s="12" t="str">
        <f>IF(A796="","",IF(ISERROR(VLOOKUP(A796,'entry data'!B:I,8,0)),"",VLOOKUP(A796,'entry data'!B:I,7,0)))</f>
        <v/>
      </c>
      <c r="H796" s="13" t="str">
        <f>IF(A796="","",IF(B796=1,VLOOKUP(A796,'entry data'!B:D,3,0),I795))</f>
        <v/>
      </c>
      <c r="I796" s="14" t="str">
        <f>IF(A796="","",IF(E796="weekly",7,IF(E796="fortnightly",14,IF(E796="monthly",DATE(IF(MONTH(H796)=12,YEAR(H796)+1,YEAR(H796)),VLOOKUP(MONTH(H796),index!$D$2:$G$13,2,0),DAY(H796)),
IF(E796="quarterly",DATE(IF(MONTH(H796)&gt;=10,YEAR(H796)+1,YEAR(H796)),VLOOKUP(MONTH(H796),index!$D$2:$G$13,3,0),DAY(H796)),
IF(E796="halfyearly",DATE(IF(MONTH(H796)&gt;=7,YEAR(H796)+1,YEAR(H796)),VLOOKUP(MONTH(H796),index!$D$2:$G$13,4,0),DAY(H796)),
DATE(YEAR(H796)+1,MONTH(H796),DAY(H796)))))-H796))+H796)</f>
        <v/>
      </c>
      <c r="J796" s="9" t="str">
        <f t="shared" si="94"/>
        <v/>
      </c>
      <c r="K796" s="11" t="str">
        <f t="shared" si="95"/>
        <v/>
      </c>
      <c r="L796" s="11" t="str">
        <f t="shared" si="96"/>
        <v/>
      </c>
      <c r="M796" s="11" t="str">
        <f>IF(A796="","",VLOOKUP(E796,index!$A$1:$B$6,2,0)*K796*G796)</f>
        <v/>
      </c>
      <c r="N796" s="11" t="str">
        <f>IF(A796="","",-PMT(G796*VLOOKUP(E796,index!$A$1:$B$6,2,0),C796,F796,0,0))</f>
        <v/>
      </c>
      <c r="O796" s="11" t="str">
        <f t="shared" si="97"/>
        <v/>
      </c>
      <c r="P796" s="11" t="str">
        <f t="shared" si="92"/>
        <v/>
      </c>
    </row>
    <row r="797" spans="1:16" x14ac:dyDescent="0.25">
      <c r="A797" s="9" t="str">
        <f>IF(A796="","",IF(B796&lt;C796,A796,IF(A796=MAX('entry data'!$B$8:$B$507),"",A796+1)))</f>
        <v/>
      </c>
      <c r="B797" s="9" t="str">
        <f t="shared" si="93"/>
        <v/>
      </c>
      <c r="C797" s="9" t="str">
        <f>IF(ISERROR(VLOOKUP(A797,'entry data'!B:G,6,0)),"",VLOOKUP(A797,'entry data'!B:G,6,0))</f>
        <v/>
      </c>
      <c r="D797" s="9" t="str">
        <f>IF(ISERROR(VLOOKUP(A797,'entry data'!B:C,2,0)),"",VLOOKUP(A797,'entry data'!B:C,2,0))</f>
        <v/>
      </c>
      <c r="E797" s="9" t="str">
        <f>IF(ISERROR(VLOOKUP(A797,'entry data'!B:E,4,0)),"",VLOOKUP(A797,'entry data'!B:E,4,0))</f>
        <v/>
      </c>
      <c r="F797" s="11" t="str">
        <f>IF(A797="","",IF(ISERROR(VLOOKUP(A797,'entry data'!B:F,5,0)),"",VLOOKUP(A797,'entry data'!B:F,5,0)))</f>
        <v/>
      </c>
      <c r="G797" s="12" t="str">
        <f>IF(A797="","",IF(ISERROR(VLOOKUP(A797,'entry data'!B:I,8,0)),"",VLOOKUP(A797,'entry data'!B:I,7,0)))</f>
        <v/>
      </c>
      <c r="H797" s="13" t="str">
        <f>IF(A797="","",IF(B797=1,VLOOKUP(A797,'entry data'!B:D,3,0),I796))</f>
        <v/>
      </c>
      <c r="I797" s="14" t="str">
        <f>IF(A797="","",IF(E797="weekly",7,IF(E797="fortnightly",14,IF(E797="monthly",DATE(IF(MONTH(H797)=12,YEAR(H797)+1,YEAR(H797)),VLOOKUP(MONTH(H797),index!$D$2:$G$13,2,0),DAY(H797)),
IF(E797="quarterly",DATE(IF(MONTH(H797)&gt;=10,YEAR(H797)+1,YEAR(H797)),VLOOKUP(MONTH(H797),index!$D$2:$G$13,3,0),DAY(H797)),
IF(E797="halfyearly",DATE(IF(MONTH(H797)&gt;=7,YEAR(H797)+1,YEAR(H797)),VLOOKUP(MONTH(H797),index!$D$2:$G$13,4,0),DAY(H797)),
DATE(YEAR(H797)+1,MONTH(H797),DAY(H797)))))-H797))+H797)</f>
        <v/>
      </c>
      <c r="J797" s="9" t="str">
        <f t="shared" si="94"/>
        <v/>
      </c>
      <c r="K797" s="11" t="str">
        <f t="shared" si="95"/>
        <v/>
      </c>
      <c r="L797" s="11" t="str">
        <f t="shared" si="96"/>
        <v/>
      </c>
      <c r="M797" s="11" t="str">
        <f>IF(A797="","",VLOOKUP(E797,index!$A$1:$B$6,2,0)*K797*G797)</f>
        <v/>
      </c>
      <c r="N797" s="11" t="str">
        <f>IF(A797="","",-PMT(G797*VLOOKUP(E797,index!$A$1:$B$6,2,0),C797,F797,0,0))</f>
        <v/>
      </c>
      <c r="O797" s="11" t="str">
        <f t="shared" si="97"/>
        <v/>
      </c>
      <c r="P797" s="11" t="str">
        <f t="shared" si="92"/>
        <v/>
      </c>
    </row>
    <row r="798" spans="1:16" x14ac:dyDescent="0.25">
      <c r="A798" s="9" t="str">
        <f>IF(A797="","",IF(B797&lt;C797,A797,IF(A797=MAX('entry data'!$B$8:$B$507),"",A797+1)))</f>
        <v/>
      </c>
      <c r="B798" s="9" t="str">
        <f t="shared" si="93"/>
        <v/>
      </c>
      <c r="C798" s="9" t="str">
        <f>IF(ISERROR(VLOOKUP(A798,'entry data'!B:G,6,0)),"",VLOOKUP(A798,'entry data'!B:G,6,0))</f>
        <v/>
      </c>
      <c r="D798" s="9" t="str">
        <f>IF(ISERROR(VLOOKUP(A798,'entry data'!B:C,2,0)),"",VLOOKUP(A798,'entry data'!B:C,2,0))</f>
        <v/>
      </c>
      <c r="E798" s="9" t="str">
        <f>IF(ISERROR(VLOOKUP(A798,'entry data'!B:E,4,0)),"",VLOOKUP(A798,'entry data'!B:E,4,0))</f>
        <v/>
      </c>
      <c r="F798" s="11" t="str">
        <f>IF(A798="","",IF(ISERROR(VLOOKUP(A798,'entry data'!B:F,5,0)),"",VLOOKUP(A798,'entry data'!B:F,5,0)))</f>
        <v/>
      </c>
      <c r="G798" s="12" t="str">
        <f>IF(A798="","",IF(ISERROR(VLOOKUP(A798,'entry data'!B:I,8,0)),"",VLOOKUP(A798,'entry data'!B:I,7,0)))</f>
        <v/>
      </c>
      <c r="H798" s="13" t="str">
        <f>IF(A798="","",IF(B798=1,VLOOKUP(A798,'entry data'!B:D,3,0),I797))</f>
        <v/>
      </c>
      <c r="I798" s="14" t="str">
        <f>IF(A798="","",IF(E798="weekly",7,IF(E798="fortnightly",14,IF(E798="monthly",DATE(IF(MONTH(H798)=12,YEAR(H798)+1,YEAR(H798)),VLOOKUP(MONTH(H798),index!$D$2:$G$13,2,0),DAY(H798)),
IF(E798="quarterly",DATE(IF(MONTH(H798)&gt;=10,YEAR(H798)+1,YEAR(H798)),VLOOKUP(MONTH(H798),index!$D$2:$G$13,3,0),DAY(H798)),
IF(E798="halfyearly",DATE(IF(MONTH(H798)&gt;=7,YEAR(H798)+1,YEAR(H798)),VLOOKUP(MONTH(H798),index!$D$2:$G$13,4,0),DAY(H798)),
DATE(YEAR(H798)+1,MONTH(H798),DAY(H798)))))-H798))+H798)</f>
        <v/>
      </c>
      <c r="J798" s="9" t="str">
        <f t="shared" si="94"/>
        <v/>
      </c>
      <c r="K798" s="11" t="str">
        <f t="shared" si="95"/>
        <v/>
      </c>
      <c r="L798" s="11" t="str">
        <f t="shared" si="96"/>
        <v/>
      </c>
      <c r="M798" s="11" t="str">
        <f>IF(A798="","",VLOOKUP(E798,index!$A$1:$B$6,2,0)*K798*G798)</f>
        <v/>
      </c>
      <c r="N798" s="11" t="str">
        <f>IF(A798="","",-PMT(G798*VLOOKUP(E798,index!$A$1:$B$6,2,0),C798,F798,0,0))</f>
        <v/>
      </c>
      <c r="O798" s="11" t="str">
        <f t="shared" si="97"/>
        <v/>
      </c>
      <c r="P798" s="11" t="str">
        <f t="shared" si="92"/>
        <v/>
      </c>
    </row>
    <row r="799" spans="1:16" x14ac:dyDescent="0.25">
      <c r="A799" s="9" t="str">
        <f>IF(A798="","",IF(B798&lt;C798,A798,IF(A798=MAX('entry data'!$B$8:$B$507),"",A798+1)))</f>
        <v/>
      </c>
      <c r="B799" s="9" t="str">
        <f t="shared" si="93"/>
        <v/>
      </c>
      <c r="C799" s="9" t="str">
        <f>IF(ISERROR(VLOOKUP(A799,'entry data'!B:G,6,0)),"",VLOOKUP(A799,'entry data'!B:G,6,0))</f>
        <v/>
      </c>
      <c r="D799" s="9" t="str">
        <f>IF(ISERROR(VLOOKUP(A799,'entry data'!B:C,2,0)),"",VLOOKUP(A799,'entry data'!B:C,2,0))</f>
        <v/>
      </c>
      <c r="E799" s="9" t="str">
        <f>IF(ISERROR(VLOOKUP(A799,'entry data'!B:E,4,0)),"",VLOOKUP(A799,'entry data'!B:E,4,0))</f>
        <v/>
      </c>
      <c r="F799" s="11" t="str">
        <f>IF(A799="","",IF(ISERROR(VLOOKUP(A799,'entry data'!B:F,5,0)),"",VLOOKUP(A799,'entry data'!B:F,5,0)))</f>
        <v/>
      </c>
      <c r="G799" s="12" t="str">
        <f>IF(A799="","",IF(ISERROR(VLOOKUP(A799,'entry data'!B:I,8,0)),"",VLOOKUP(A799,'entry data'!B:I,7,0)))</f>
        <v/>
      </c>
      <c r="H799" s="13" t="str">
        <f>IF(A799="","",IF(B799=1,VLOOKUP(A799,'entry data'!B:D,3,0),I798))</f>
        <v/>
      </c>
      <c r="I799" s="14" t="str">
        <f>IF(A799="","",IF(E799="weekly",7,IF(E799="fortnightly",14,IF(E799="monthly",DATE(IF(MONTH(H799)=12,YEAR(H799)+1,YEAR(H799)),VLOOKUP(MONTH(H799),index!$D$2:$G$13,2,0),DAY(H799)),
IF(E799="quarterly",DATE(IF(MONTH(H799)&gt;=10,YEAR(H799)+1,YEAR(H799)),VLOOKUP(MONTH(H799),index!$D$2:$G$13,3,0),DAY(H799)),
IF(E799="halfyearly",DATE(IF(MONTH(H799)&gt;=7,YEAR(H799)+1,YEAR(H799)),VLOOKUP(MONTH(H799),index!$D$2:$G$13,4,0),DAY(H799)),
DATE(YEAR(H799)+1,MONTH(H799),DAY(H799)))))-H799))+H799)</f>
        <v/>
      </c>
      <c r="J799" s="9" t="str">
        <f t="shared" si="94"/>
        <v/>
      </c>
      <c r="K799" s="11" t="str">
        <f t="shared" si="95"/>
        <v/>
      </c>
      <c r="L799" s="11" t="str">
        <f t="shared" si="96"/>
        <v/>
      </c>
      <c r="M799" s="11" t="str">
        <f>IF(A799="","",VLOOKUP(E799,index!$A$1:$B$6,2,0)*K799*G799)</f>
        <v/>
      </c>
      <c r="N799" s="11" t="str">
        <f>IF(A799="","",-PMT(G799*VLOOKUP(E799,index!$A$1:$B$6,2,0),C799,F799,0,0))</f>
        <v/>
      </c>
      <c r="O799" s="11" t="str">
        <f t="shared" si="97"/>
        <v/>
      </c>
      <c r="P799" s="11" t="str">
        <f t="shared" si="92"/>
        <v/>
      </c>
    </row>
    <row r="800" spans="1:16" x14ac:dyDescent="0.25">
      <c r="A800" s="9" t="str">
        <f>IF(A799="","",IF(B799&lt;C799,A799,IF(A799=MAX('entry data'!$B$8:$B$507),"",A799+1)))</f>
        <v/>
      </c>
      <c r="B800" s="9" t="str">
        <f t="shared" si="93"/>
        <v/>
      </c>
      <c r="C800" s="9" t="str">
        <f>IF(ISERROR(VLOOKUP(A800,'entry data'!B:G,6,0)),"",VLOOKUP(A800,'entry data'!B:G,6,0))</f>
        <v/>
      </c>
      <c r="D800" s="9" t="str">
        <f>IF(ISERROR(VLOOKUP(A800,'entry data'!B:C,2,0)),"",VLOOKUP(A800,'entry data'!B:C,2,0))</f>
        <v/>
      </c>
      <c r="E800" s="9" t="str">
        <f>IF(ISERROR(VLOOKUP(A800,'entry data'!B:E,4,0)),"",VLOOKUP(A800,'entry data'!B:E,4,0))</f>
        <v/>
      </c>
      <c r="F800" s="11" t="str">
        <f>IF(A800="","",IF(ISERROR(VLOOKUP(A800,'entry data'!B:F,5,0)),"",VLOOKUP(A800,'entry data'!B:F,5,0)))</f>
        <v/>
      </c>
      <c r="G800" s="12" t="str">
        <f>IF(A800="","",IF(ISERROR(VLOOKUP(A800,'entry data'!B:I,8,0)),"",VLOOKUP(A800,'entry data'!B:I,7,0)))</f>
        <v/>
      </c>
      <c r="H800" s="13" t="str">
        <f>IF(A800="","",IF(B800=1,VLOOKUP(A800,'entry data'!B:D,3,0),I799))</f>
        <v/>
      </c>
      <c r="I800" s="14" t="str">
        <f>IF(A800="","",IF(E800="weekly",7,IF(E800="fortnightly",14,IF(E800="monthly",DATE(IF(MONTH(H800)=12,YEAR(H800)+1,YEAR(H800)),VLOOKUP(MONTH(H800),index!$D$2:$G$13,2,0),DAY(H800)),
IF(E800="quarterly",DATE(IF(MONTH(H800)&gt;=10,YEAR(H800)+1,YEAR(H800)),VLOOKUP(MONTH(H800),index!$D$2:$G$13,3,0),DAY(H800)),
IF(E800="halfyearly",DATE(IF(MONTH(H800)&gt;=7,YEAR(H800)+1,YEAR(H800)),VLOOKUP(MONTH(H800),index!$D$2:$G$13,4,0),DAY(H800)),
DATE(YEAR(H800)+1,MONTH(H800),DAY(H800)))))-H800))+H800)</f>
        <v/>
      </c>
      <c r="J800" s="9" t="str">
        <f t="shared" si="94"/>
        <v/>
      </c>
      <c r="K800" s="11" t="str">
        <f t="shared" si="95"/>
        <v/>
      </c>
      <c r="L800" s="11" t="str">
        <f t="shared" si="96"/>
        <v/>
      </c>
      <c r="M800" s="11" t="str">
        <f>IF(A800="","",VLOOKUP(E800,index!$A$1:$B$6,2,0)*K800*G800)</f>
        <v/>
      </c>
      <c r="N800" s="11" t="str">
        <f>IF(A800="","",-PMT(G800*VLOOKUP(E800,index!$A$1:$B$6,2,0),C800,F800,0,0))</f>
        <v/>
      </c>
      <c r="O800" s="11" t="str">
        <f t="shared" si="97"/>
        <v/>
      </c>
      <c r="P800" s="11" t="str">
        <f t="shared" si="92"/>
        <v/>
      </c>
    </row>
    <row r="801" spans="1:16" x14ac:dyDescent="0.25">
      <c r="A801" s="9" t="str">
        <f>IF(A800="","",IF(B800&lt;C800,A800,IF(A800=MAX('entry data'!$B$8:$B$507),"",A800+1)))</f>
        <v/>
      </c>
      <c r="B801" s="9" t="str">
        <f t="shared" si="93"/>
        <v/>
      </c>
      <c r="C801" s="9" t="str">
        <f>IF(ISERROR(VLOOKUP(A801,'entry data'!B:G,6,0)),"",VLOOKUP(A801,'entry data'!B:G,6,0))</f>
        <v/>
      </c>
      <c r="D801" s="9" t="str">
        <f>IF(ISERROR(VLOOKUP(A801,'entry data'!B:C,2,0)),"",VLOOKUP(A801,'entry data'!B:C,2,0))</f>
        <v/>
      </c>
      <c r="E801" s="9" t="str">
        <f>IF(ISERROR(VLOOKUP(A801,'entry data'!B:E,4,0)),"",VLOOKUP(A801,'entry data'!B:E,4,0))</f>
        <v/>
      </c>
      <c r="F801" s="11" t="str">
        <f>IF(A801="","",IF(ISERROR(VLOOKUP(A801,'entry data'!B:F,5,0)),"",VLOOKUP(A801,'entry data'!B:F,5,0)))</f>
        <v/>
      </c>
      <c r="G801" s="12" t="str">
        <f>IF(A801="","",IF(ISERROR(VLOOKUP(A801,'entry data'!B:I,8,0)),"",VLOOKUP(A801,'entry data'!B:I,7,0)))</f>
        <v/>
      </c>
      <c r="H801" s="13" t="str">
        <f>IF(A801="","",IF(B801=1,VLOOKUP(A801,'entry data'!B:D,3,0),I800))</f>
        <v/>
      </c>
      <c r="I801" s="14" t="str">
        <f>IF(A801="","",IF(E801="weekly",7,IF(E801="fortnightly",14,IF(E801="monthly",DATE(IF(MONTH(H801)=12,YEAR(H801)+1,YEAR(H801)),VLOOKUP(MONTH(H801),index!$D$2:$G$13,2,0),DAY(H801)),
IF(E801="quarterly",DATE(IF(MONTH(H801)&gt;=10,YEAR(H801)+1,YEAR(H801)),VLOOKUP(MONTH(H801),index!$D$2:$G$13,3,0),DAY(H801)),
IF(E801="halfyearly",DATE(IF(MONTH(H801)&gt;=7,YEAR(H801)+1,YEAR(H801)),VLOOKUP(MONTH(H801),index!$D$2:$G$13,4,0),DAY(H801)),
DATE(YEAR(H801)+1,MONTH(H801),DAY(H801)))))-H801))+H801)</f>
        <v/>
      </c>
      <c r="J801" s="9" t="str">
        <f t="shared" si="94"/>
        <v/>
      </c>
      <c r="K801" s="11" t="str">
        <f t="shared" si="95"/>
        <v/>
      </c>
      <c r="L801" s="11" t="str">
        <f t="shared" si="96"/>
        <v/>
      </c>
      <c r="M801" s="11" t="str">
        <f>IF(A801="","",VLOOKUP(E801,index!$A$1:$B$6,2,0)*K801*G801)</f>
        <v/>
      </c>
      <c r="N801" s="11" t="str">
        <f>IF(A801="","",-PMT(G801*VLOOKUP(E801,index!$A$1:$B$6,2,0),C801,F801,0,0))</f>
        <v/>
      </c>
      <c r="O801" s="11" t="str">
        <f t="shared" si="97"/>
        <v/>
      </c>
      <c r="P801" s="11" t="str">
        <f t="shared" si="92"/>
        <v/>
      </c>
    </row>
    <row r="802" spans="1:16" x14ac:dyDescent="0.25">
      <c r="A802" s="9" t="str">
        <f>IF(A801="","",IF(B801&lt;C801,A801,IF(A801=MAX('entry data'!$B$8:$B$507),"",A801+1)))</f>
        <v/>
      </c>
      <c r="B802" s="9" t="str">
        <f t="shared" si="93"/>
        <v/>
      </c>
      <c r="C802" s="9" t="str">
        <f>IF(ISERROR(VLOOKUP(A802,'entry data'!B:G,6,0)),"",VLOOKUP(A802,'entry data'!B:G,6,0))</f>
        <v/>
      </c>
      <c r="D802" s="9" t="str">
        <f>IF(ISERROR(VLOOKUP(A802,'entry data'!B:C,2,0)),"",VLOOKUP(A802,'entry data'!B:C,2,0))</f>
        <v/>
      </c>
      <c r="E802" s="9" t="str">
        <f>IF(ISERROR(VLOOKUP(A802,'entry data'!B:E,4,0)),"",VLOOKUP(A802,'entry data'!B:E,4,0))</f>
        <v/>
      </c>
      <c r="F802" s="11" t="str">
        <f>IF(A802="","",IF(ISERROR(VLOOKUP(A802,'entry data'!B:F,5,0)),"",VLOOKUP(A802,'entry data'!B:F,5,0)))</f>
        <v/>
      </c>
      <c r="G802" s="12" t="str">
        <f>IF(A802="","",IF(ISERROR(VLOOKUP(A802,'entry data'!B:I,8,0)),"",VLOOKUP(A802,'entry data'!B:I,7,0)))</f>
        <v/>
      </c>
      <c r="H802" s="13" t="str">
        <f>IF(A802="","",IF(B802=1,VLOOKUP(A802,'entry data'!B:D,3,0),I801))</f>
        <v/>
      </c>
      <c r="I802" s="14" t="str">
        <f>IF(A802="","",IF(E802="weekly",7,IF(E802="fortnightly",14,IF(E802="monthly",DATE(IF(MONTH(H802)=12,YEAR(H802)+1,YEAR(H802)),VLOOKUP(MONTH(H802),index!$D$2:$G$13,2,0),DAY(H802)),
IF(E802="quarterly",DATE(IF(MONTH(H802)&gt;=10,YEAR(H802)+1,YEAR(H802)),VLOOKUP(MONTH(H802),index!$D$2:$G$13,3,0),DAY(H802)),
IF(E802="halfyearly",DATE(IF(MONTH(H802)&gt;=7,YEAR(H802)+1,YEAR(H802)),VLOOKUP(MONTH(H802),index!$D$2:$G$13,4,0),DAY(H802)),
DATE(YEAR(H802)+1,MONTH(H802),DAY(H802)))))-H802))+H802)</f>
        <v/>
      </c>
      <c r="J802" s="9" t="str">
        <f t="shared" si="94"/>
        <v/>
      </c>
      <c r="K802" s="11" t="str">
        <f t="shared" si="95"/>
        <v/>
      </c>
      <c r="L802" s="11" t="str">
        <f t="shared" si="96"/>
        <v/>
      </c>
      <c r="M802" s="11" t="str">
        <f>IF(A802="","",VLOOKUP(E802,index!$A$1:$B$6,2,0)*K802*G802)</f>
        <v/>
      </c>
      <c r="N802" s="11" t="str">
        <f>IF(A802="","",-PMT(G802*VLOOKUP(E802,index!$A$1:$B$6,2,0),C802,F802,0,0))</f>
        <v/>
      </c>
      <c r="O802" s="11" t="str">
        <f t="shared" si="97"/>
        <v/>
      </c>
      <c r="P802" s="11" t="str">
        <f t="shared" si="92"/>
        <v/>
      </c>
    </row>
    <row r="803" spans="1:16" x14ac:dyDescent="0.25">
      <c r="A803" s="9" t="str">
        <f>IF(A802="","",IF(B802&lt;C802,A802,IF(A802=MAX('entry data'!$B$8:$B$507),"",A802+1)))</f>
        <v/>
      </c>
      <c r="B803" s="9" t="str">
        <f t="shared" si="93"/>
        <v/>
      </c>
      <c r="C803" s="9" t="str">
        <f>IF(ISERROR(VLOOKUP(A803,'entry data'!B:G,6,0)),"",VLOOKUP(A803,'entry data'!B:G,6,0))</f>
        <v/>
      </c>
      <c r="D803" s="9" t="str">
        <f>IF(ISERROR(VLOOKUP(A803,'entry data'!B:C,2,0)),"",VLOOKUP(A803,'entry data'!B:C,2,0))</f>
        <v/>
      </c>
      <c r="E803" s="9" t="str">
        <f>IF(ISERROR(VLOOKUP(A803,'entry data'!B:E,4,0)),"",VLOOKUP(A803,'entry data'!B:E,4,0))</f>
        <v/>
      </c>
      <c r="F803" s="11" t="str">
        <f>IF(A803="","",IF(ISERROR(VLOOKUP(A803,'entry data'!B:F,5,0)),"",VLOOKUP(A803,'entry data'!B:F,5,0)))</f>
        <v/>
      </c>
      <c r="G803" s="12" t="str">
        <f>IF(A803="","",IF(ISERROR(VLOOKUP(A803,'entry data'!B:I,8,0)),"",VLOOKUP(A803,'entry data'!B:I,7,0)))</f>
        <v/>
      </c>
      <c r="H803" s="13" t="str">
        <f>IF(A803="","",IF(B803=1,VLOOKUP(A803,'entry data'!B:D,3,0),I802))</f>
        <v/>
      </c>
      <c r="I803" s="14" t="str">
        <f>IF(A803="","",IF(E803="weekly",7,IF(E803="fortnightly",14,IF(E803="monthly",DATE(IF(MONTH(H803)=12,YEAR(H803)+1,YEAR(H803)),VLOOKUP(MONTH(H803),index!$D$2:$G$13,2,0),DAY(H803)),
IF(E803="quarterly",DATE(IF(MONTH(H803)&gt;=10,YEAR(H803)+1,YEAR(H803)),VLOOKUP(MONTH(H803),index!$D$2:$G$13,3,0),DAY(H803)),
IF(E803="halfyearly",DATE(IF(MONTH(H803)&gt;=7,YEAR(H803)+1,YEAR(H803)),VLOOKUP(MONTH(H803),index!$D$2:$G$13,4,0),DAY(H803)),
DATE(YEAR(H803)+1,MONTH(H803),DAY(H803)))))-H803))+H803)</f>
        <v/>
      </c>
      <c r="J803" s="9" t="str">
        <f t="shared" si="94"/>
        <v/>
      </c>
      <c r="K803" s="11" t="str">
        <f t="shared" si="95"/>
        <v/>
      </c>
      <c r="L803" s="11" t="str">
        <f t="shared" si="96"/>
        <v/>
      </c>
      <c r="M803" s="11" t="str">
        <f>IF(A803="","",VLOOKUP(E803,index!$A$1:$B$6,2,0)*K803*G803)</f>
        <v/>
      </c>
      <c r="N803" s="11" t="str">
        <f>IF(A803="","",-PMT(G803*VLOOKUP(E803,index!$A$1:$B$6,2,0),C803,F803,0,0))</f>
        <v/>
      </c>
      <c r="O803" s="11" t="str">
        <f t="shared" si="97"/>
        <v/>
      </c>
      <c r="P803" s="11" t="str">
        <f t="shared" si="92"/>
        <v/>
      </c>
    </row>
    <row r="804" spans="1:16" x14ac:dyDescent="0.25">
      <c r="A804" s="9" t="str">
        <f>IF(A803="","",IF(B803&lt;C803,A803,IF(A803=MAX('entry data'!$B$8:$B$507),"",A803+1)))</f>
        <v/>
      </c>
      <c r="B804" s="9" t="str">
        <f t="shared" si="93"/>
        <v/>
      </c>
      <c r="C804" s="9" t="str">
        <f>IF(ISERROR(VLOOKUP(A804,'entry data'!B:G,6,0)),"",VLOOKUP(A804,'entry data'!B:G,6,0))</f>
        <v/>
      </c>
      <c r="D804" s="9" t="str">
        <f>IF(ISERROR(VLOOKUP(A804,'entry data'!B:C,2,0)),"",VLOOKUP(A804,'entry data'!B:C,2,0))</f>
        <v/>
      </c>
      <c r="E804" s="9" t="str">
        <f>IF(ISERROR(VLOOKUP(A804,'entry data'!B:E,4,0)),"",VLOOKUP(A804,'entry data'!B:E,4,0))</f>
        <v/>
      </c>
      <c r="F804" s="11" t="str">
        <f>IF(A804="","",IF(ISERROR(VLOOKUP(A804,'entry data'!B:F,5,0)),"",VLOOKUP(A804,'entry data'!B:F,5,0)))</f>
        <v/>
      </c>
      <c r="G804" s="12" t="str">
        <f>IF(A804="","",IF(ISERROR(VLOOKUP(A804,'entry data'!B:I,8,0)),"",VLOOKUP(A804,'entry data'!B:I,7,0)))</f>
        <v/>
      </c>
      <c r="H804" s="13" t="str">
        <f>IF(A804="","",IF(B804=1,VLOOKUP(A804,'entry data'!B:D,3,0),I803))</f>
        <v/>
      </c>
      <c r="I804" s="14" t="str">
        <f>IF(A804="","",IF(E804="weekly",7,IF(E804="fortnightly",14,IF(E804="monthly",DATE(IF(MONTH(H804)=12,YEAR(H804)+1,YEAR(H804)),VLOOKUP(MONTH(H804),index!$D$2:$G$13,2,0),DAY(H804)),
IF(E804="quarterly",DATE(IF(MONTH(H804)&gt;=10,YEAR(H804)+1,YEAR(H804)),VLOOKUP(MONTH(H804),index!$D$2:$G$13,3,0),DAY(H804)),
IF(E804="halfyearly",DATE(IF(MONTH(H804)&gt;=7,YEAR(H804)+1,YEAR(H804)),VLOOKUP(MONTH(H804),index!$D$2:$G$13,4,0),DAY(H804)),
DATE(YEAR(H804)+1,MONTH(H804),DAY(H804)))))-H804))+H804)</f>
        <v/>
      </c>
      <c r="J804" s="9" t="str">
        <f t="shared" si="94"/>
        <v/>
      </c>
      <c r="K804" s="11" t="str">
        <f t="shared" si="95"/>
        <v/>
      </c>
      <c r="L804" s="11" t="str">
        <f t="shared" si="96"/>
        <v/>
      </c>
      <c r="M804" s="11" t="str">
        <f>IF(A804="","",VLOOKUP(E804,index!$A$1:$B$6,2,0)*K804*G804)</f>
        <v/>
      </c>
      <c r="N804" s="11" t="str">
        <f>IF(A804="","",-PMT(G804*VLOOKUP(E804,index!$A$1:$B$6,2,0),C804,F804,0,0))</f>
        <v/>
      </c>
      <c r="O804" s="11" t="str">
        <f t="shared" si="97"/>
        <v/>
      </c>
      <c r="P804" s="11" t="str">
        <f t="shared" si="92"/>
        <v/>
      </c>
    </row>
    <row r="805" spans="1:16" x14ac:dyDescent="0.25">
      <c r="A805" s="9" t="str">
        <f>IF(A804="","",IF(B804&lt;C804,A804,IF(A804=MAX('entry data'!$B$8:$B$507),"",A804+1)))</f>
        <v/>
      </c>
      <c r="B805" s="9" t="str">
        <f t="shared" si="93"/>
        <v/>
      </c>
      <c r="C805" s="9" t="str">
        <f>IF(ISERROR(VLOOKUP(A805,'entry data'!B:G,6,0)),"",VLOOKUP(A805,'entry data'!B:G,6,0))</f>
        <v/>
      </c>
      <c r="D805" s="9" t="str">
        <f>IF(ISERROR(VLOOKUP(A805,'entry data'!B:C,2,0)),"",VLOOKUP(A805,'entry data'!B:C,2,0))</f>
        <v/>
      </c>
      <c r="E805" s="9" t="str">
        <f>IF(ISERROR(VLOOKUP(A805,'entry data'!B:E,4,0)),"",VLOOKUP(A805,'entry data'!B:E,4,0))</f>
        <v/>
      </c>
      <c r="F805" s="11" t="str">
        <f>IF(A805="","",IF(ISERROR(VLOOKUP(A805,'entry data'!B:F,5,0)),"",VLOOKUP(A805,'entry data'!B:F,5,0)))</f>
        <v/>
      </c>
      <c r="G805" s="12" t="str">
        <f>IF(A805="","",IF(ISERROR(VLOOKUP(A805,'entry data'!B:I,8,0)),"",VLOOKUP(A805,'entry data'!B:I,7,0)))</f>
        <v/>
      </c>
      <c r="H805" s="13" t="str">
        <f>IF(A805="","",IF(B805=1,VLOOKUP(A805,'entry data'!B:D,3,0),I804))</f>
        <v/>
      </c>
      <c r="I805" s="14" t="str">
        <f>IF(A805="","",IF(E805="weekly",7,IF(E805="fortnightly",14,IF(E805="monthly",DATE(IF(MONTH(H805)=12,YEAR(H805)+1,YEAR(H805)),VLOOKUP(MONTH(H805),index!$D$2:$G$13,2,0),DAY(H805)),
IF(E805="quarterly",DATE(IF(MONTH(H805)&gt;=10,YEAR(H805)+1,YEAR(H805)),VLOOKUP(MONTH(H805),index!$D$2:$G$13,3,0),DAY(H805)),
IF(E805="halfyearly",DATE(IF(MONTH(H805)&gt;=7,YEAR(H805)+1,YEAR(H805)),VLOOKUP(MONTH(H805),index!$D$2:$G$13,4,0),DAY(H805)),
DATE(YEAR(H805)+1,MONTH(H805),DAY(H805)))))-H805))+H805)</f>
        <v/>
      </c>
      <c r="J805" s="9" t="str">
        <f t="shared" si="94"/>
        <v/>
      </c>
      <c r="K805" s="11" t="str">
        <f t="shared" si="95"/>
        <v/>
      </c>
      <c r="L805" s="11" t="str">
        <f t="shared" si="96"/>
        <v/>
      </c>
      <c r="M805" s="11" t="str">
        <f>IF(A805="","",VLOOKUP(E805,index!$A$1:$B$6,2,0)*K805*G805)</f>
        <v/>
      </c>
      <c r="N805" s="11" t="str">
        <f>IF(A805="","",-PMT(G805*VLOOKUP(E805,index!$A$1:$B$6,2,0),C805,F805,0,0))</f>
        <v/>
      </c>
      <c r="O805" s="11" t="str">
        <f t="shared" si="97"/>
        <v/>
      </c>
      <c r="P805" s="11" t="str">
        <f t="shared" si="92"/>
        <v/>
      </c>
    </row>
    <row r="806" spans="1:16" x14ac:dyDescent="0.25">
      <c r="A806" s="9" t="str">
        <f>IF(A805="","",IF(B805&lt;C805,A805,IF(A805=MAX('entry data'!$B$8:$B$507),"",A805+1)))</f>
        <v/>
      </c>
      <c r="B806" s="9" t="str">
        <f t="shared" si="93"/>
        <v/>
      </c>
      <c r="C806" s="9" t="str">
        <f>IF(ISERROR(VLOOKUP(A806,'entry data'!B:G,6,0)),"",VLOOKUP(A806,'entry data'!B:G,6,0))</f>
        <v/>
      </c>
      <c r="D806" s="9" t="str">
        <f>IF(ISERROR(VLOOKUP(A806,'entry data'!B:C,2,0)),"",VLOOKUP(A806,'entry data'!B:C,2,0))</f>
        <v/>
      </c>
      <c r="E806" s="9" t="str">
        <f>IF(ISERROR(VLOOKUP(A806,'entry data'!B:E,4,0)),"",VLOOKUP(A806,'entry data'!B:E,4,0))</f>
        <v/>
      </c>
      <c r="F806" s="11" t="str">
        <f>IF(A806="","",IF(ISERROR(VLOOKUP(A806,'entry data'!B:F,5,0)),"",VLOOKUP(A806,'entry data'!B:F,5,0)))</f>
        <v/>
      </c>
      <c r="G806" s="12" t="str">
        <f>IF(A806="","",IF(ISERROR(VLOOKUP(A806,'entry data'!B:I,8,0)),"",VLOOKUP(A806,'entry data'!B:I,7,0)))</f>
        <v/>
      </c>
      <c r="H806" s="13" t="str">
        <f>IF(A806="","",IF(B806=1,VLOOKUP(A806,'entry data'!B:D,3,0),I805))</f>
        <v/>
      </c>
      <c r="I806" s="14" t="str">
        <f>IF(A806="","",IF(E806="weekly",7,IF(E806="fortnightly",14,IF(E806="monthly",DATE(IF(MONTH(H806)=12,YEAR(H806)+1,YEAR(H806)),VLOOKUP(MONTH(H806),index!$D$2:$G$13,2,0),DAY(H806)),
IF(E806="quarterly",DATE(IF(MONTH(H806)&gt;=10,YEAR(H806)+1,YEAR(H806)),VLOOKUP(MONTH(H806),index!$D$2:$G$13,3,0),DAY(H806)),
IF(E806="halfyearly",DATE(IF(MONTH(H806)&gt;=7,YEAR(H806)+1,YEAR(H806)),VLOOKUP(MONTH(H806),index!$D$2:$G$13,4,0),DAY(H806)),
DATE(YEAR(H806)+1,MONTH(H806),DAY(H806)))))-H806))+H806)</f>
        <v/>
      </c>
      <c r="J806" s="9" t="str">
        <f t="shared" si="94"/>
        <v/>
      </c>
      <c r="K806" s="11" t="str">
        <f t="shared" si="95"/>
        <v/>
      </c>
      <c r="L806" s="11" t="str">
        <f t="shared" si="96"/>
        <v/>
      </c>
      <c r="M806" s="11" t="str">
        <f>IF(A806="","",VLOOKUP(E806,index!$A$1:$B$6,2,0)*K806*G806)</f>
        <v/>
      </c>
      <c r="N806" s="11" t="str">
        <f>IF(A806="","",-PMT(G806*VLOOKUP(E806,index!$A$1:$B$6,2,0),C806,F806,0,0))</f>
        <v/>
      </c>
      <c r="O806" s="11" t="str">
        <f t="shared" si="97"/>
        <v/>
      </c>
      <c r="P806" s="11" t="str">
        <f t="shared" si="92"/>
        <v/>
      </c>
    </row>
    <row r="807" spans="1:16" x14ac:dyDescent="0.25">
      <c r="A807" s="9" t="str">
        <f>IF(A806="","",IF(B806&lt;C806,A806,IF(A806=MAX('entry data'!$B$8:$B$507),"",A806+1)))</f>
        <v/>
      </c>
      <c r="B807" s="9" t="str">
        <f t="shared" si="93"/>
        <v/>
      </c>
      <c r="C807" s="9" t="str">
        <f>IF(ISERROR(VLOOKUP(A807,'entry data'!B:G,6,0)),"",VLOOKUP(A807,'entry data'!B:G,6,0))</f>
        <v/>
      </c>
      <c r="D807" s="9" t="str">
        <f>IF(ISERROR(VLOOKUP(A807,'entry data'!B:C,2,0)),"",VLOOKUP(A807,'entry data'!B:C,2,0))</f>
        <v/>
      </c>
      <c r="E807" s="9" t="str">
        <f>IF(ISERROR(VLOOKUP(A807,'entry data'!B:E,4,0)),"",VLOOKUP(A807,'entry data'!B:E,4,0))</f>
        <v/>
      </c>
      <c r="F807" s="11" t="str">
        <f>IF(A807="","",IF(ISERROR(VLOOKUP(A807,'entry data'!B:F,5,0)),"",VLOOKUP(A807,'entry data'!B:F,5,0)))</f>
        <v/>
      </c>
      <c r="G807" s="12" t="str">
        <f>IF(A807="","",IF(ISERROR(VLOOKUP(A807,'entry data'!B:I,8,0)),"",VLOOKUP(A807,'entry data'!B:I,7,0)))</f>
        <v/>
      </c>
      <c r="H807" s="13" t="str">
        <f>IF(A807="","",IF(B807=1,VLOOKUP(A807,'entry data'!B:D,3,0),I806))</f>
        <v/>
      </c>
      <c r="I807" s="14" t="str">
        <f>IF(A807="","",IF(E807="weekly",7,IF(E807="fortnightly",14,IF(E807="monthly",DATE(IF(MONTH(H807)=12,YEAR(H807)+1,YEAR(H807)),VLOOKUP(MONTH(H807),index!$D$2:$G$13,2,0),DAY(H807)),
IF(E807="quarterly",DATE(IF(MONTH(H807)&gt;=10,YEAR(H807)+1,YEAR(H807)),VLOOKUP(MONTH(H807),index!$D$2:$G$13,3,0),DAY(H807)),
IF(E807="halfyearly",DATE(IF(MONTH(H807)&gt;=7,YEAR(H807)+1,YEAR(H807)),VLOOKUP(MONTH(H807),index!$D$2:$G$13,4,0),DAY(H807)),
DATE(YEAR(H807)+1,MONTH(H807),DAY(H807)))))-H807))+H807)</f>
        <v/>
      </c>
      <c r="J807" s="9" t="str">
        <f t="shared" si="94"/>
        <v/>
      </c>
      <c r="K807" s="11" t="str">
        <f t="shared" si="95"/>
        <v/>
      </c>
      <c r="L807" s="11" t="str">
        <f t="shared" si="96"/>
        <v/>
      </c>
      <c r="M807" s="11" t="str">
        <f>IF(A807="","",VLOOKUP(E807,index!$A$1:$B$6,2,0)*K807*G807)</f>
        <v/>
      </c>
      <c r="N807" s="11" t="str">
        <f>IF(A807="","",-PMT(G807*VLOOKUP(E807,index!$A$1:$B$6,2,0),C807,F807,0,0))</f>
        <v/>
      </c>
      <c r="O807" s="11" t="str">
        <f t="shared" si="97"/>
        <v/>
      </c>
      <c r="P807" s="11" t="str">
        <f t="shared" si="92"/>
        <v/>
      </c>
    </row>
    <row r="808" spans="1:16" x14ac:dyDescent="0.25">
      <c r="A808" s="9" t="str">
        <f>IF(A807="","",IF(B807&lt;C807,A807,IF(A807=MAX('entry data'!$B$8:$B$507),"",A807+1)))</f>
        <v/>
      </c>
      <c r="B808" s="9" t="str">
        <f t="shared" si="93"/>
        <v/>
      </c>
      <c r="C808" s="9" t="str">
        <f>IF(ISERROR(VLOOKUP(A808,'entry data'!B:G,6,0)),"",VLOOKUP(A808,'entry data'!B:G,6,0))</f>
        <v/>
      </c>
      <c r="D808" s="9" t="str">
        <f>IF(ISERROR(VLOOKUP(A808,'entry data'!B:C,2,0)),"",VLOOKUP(A808,'entry data'!B:C,2,0))</f>
        <v/>
      </c>
      <c r="E808" s="9" t="str">
        <f>IF(ISERROR(VLOOKUP(A808,'entry data'!B:E,4,0)),"",VLOOKUP(A808,'entry data'!B:E,4,0))</f>
        <v/>
      </c>
      <c r="F808" s="11" t="str">
        <f>IF(A808="","",IF(ISERROR(VLOOKUP(A808,'entry data'!B:F,5,0)),"",VLOOKUP(A808,'entry data'!B:F,5,0)))</f>
        <v/>
      </c>
      <c r="G808" s="12" t="str">
        <f>IF(A808="","",IF(ISERROR(VLOOKUP(A808,'entry data'!B:I,8,0)),"",VLOOKUP(A808,'entry data'!B:I,7,0)))</f>
        <v/>
      </c>
      <c r="H808" s="13" t="str">
        <f>IF(A808="","",IF(B808=1,VLOOKUP(A808,'entry data'!B:D,3,0),I807))</f>
        <v/>
      </c>
      <c r="I808" s="14" t="str">
        <f>IF(A808="","",IF(E808="weekly",7,IF(E808="fortnightly",14,IF(E808="monthly",DATE(IF(MONTH(H808)=12,YEAR(H808)+1,YEAR(H808)),VLOOKUP(MONTH(H808),index!$D$2:$G$13,2,0),DAY(H808)),
IF(E808="quarterly",DATE(IF(MONTH(H808)&gt;=10,YEAR(H808)+1,YEAR(H808)),VLOOKUP(MONTH(H808),index!$D$2:$G$13,3,0),DAY(H808)),
IF(E808="halfyearly",DATE(IF(MONTH(H808)&gt;=7,YEAR(H808)+1,YEAR(H808)),VLOOKUP(MONTH(H808),index!$D$2:$G$13,4,0),DAY(H808)),
DATE(YEAR(H808)+1,MONTH(H808),DAY(H808)))))-H808))+H808)</f>
        <v/>
      </c>
      <c r="J808" s="9" t="str">
        <f t="shared" si="94"/>
        <v/>
      </c>
      <c r="K808" s="11" t="str">
        <f t="shared" si="95"/>
        <v/>
      </c>
      <c r="L808" s="11" t="str">
        <f t="shared" si="96"/>
        <v/>
      </c>
      <c r="M808" s="11" t="str">
        <f>IF(A808="","",VLOOKUP(E808,index!$A$1:$B$6,2,0)*K808*G808)</f>
        <v/>
      </c>
      <c r="N808" s="11" t="str">
        <f>IF(A808="","",-PMT(G808*VLOOKUP(E808,index!$A$1:$B$6,2,0),C808,F808,0,0))</f>
        <v/>
      </c>
      <c r="O808" s="11" t="str">
        <f t="shared" si="97"/>
        <v/>
      </c>
      <c r="P808" s="11" t="str">
        <f t="shared" si="92"/>
        <v/>
      </c>
    </row>
    <row r="809" spans="1:16" x14ac:dyDescent="0.25">
      <c r="A809" s="9" t="str">
        <f>IF(A808="","",IF(B808&lt;C808,A808,IF(A808=MAX('entry data'!$B$8:$B$507),"",A808+1)))</f>
        <v/>
      </c>
      <c r="B809" s="9" t="str">
        <f t="shared" si="93"/>
        <v/>
      </c>
      <c r="C809" s="9" t="str">
        <f>IF(ISERROR(VLOOKUP(A809,'entry data'!B:G,6,0)),"",VLOOKUP(A809,'entry data'!B:G,6,0))</f>
        <v/>
      </c>
      <c r="D809" s="9" t="str">
        <f>IF(ISERROR(VLOOKUP(A809,'entry data'!B:C,2,0)),"",VLOOKUP(A809,'entry data'!B:C,2,0))</f>
        <v/>
      </c>
      <c r="E809" s="9" t="str">
        <f>IF(ISERROR(VLOOKUP(A809,'entry data'!B:E,4,0)),"",VLOOKUP(A809,'entry data'!B:E,4,0))</f>
        <v/>
      </c>
      <c r="F809" s="11" t="str">
        <f>IF(A809="","",IF(ISERROR(VLOOKUP(A809,'entry data'!B:F,5,0)),"",VLOOKUP(A809,'entry data'!B:F,5,0)))</f>
        <v/>
      </c>
      <c r="G809" s="12" t="str">
        <f>IF(A809="","",IF(ISERROR(VLOOKUP(A809,'entry data'!B:I,8,0)),"",VLOOKUP(A809,'entry data'!B:I,7,0)))</f>
        <v/>
      </c>
      <c r="H809" s="13" t="str">
        <f>IF(A809="","",IF(B809=1,VLOOKUP(A809,'entry data'!B:D,3,0),I808))</f>
        <v/>
      </c>
      <c r="I809" s="14" t="str">
        <f>IF(A809="","",IF(E809="weekly",7,IF(E809="fortnightly",14,IF(E809="monthly",DATE(IF(MONTH(H809)=12,YEAR(H809)+1,YEAR(H809)),VLOOKUP(MONTH(H809),index!$D$2:$G$13,2,0),DAY(H809)),
IF(E809="quarterly",DATE(IF(MONTH(H809)&gt;=10,YEAR(H809)+1,YEAR(H809)),VLOOKUP(MONTH(H809),index!$D$2:$G$13,3,0),DAY(H809)),
IF(E809="halfyearly",DATE(IF(MONTH(H809)&gt;=7,YEAR(H809)+1,YEAR(H809)),VLOOKUP(MONTH(H809),index!$D$2:$G$13,4,0),DAY(H809)),
DATE(YEAR(H809)+1,MONTH(H809),DAY(H809)))))-H809))+H809)</f>
        <v/>
      </c>
      <c r="J809" s="9" t="str">
        <f t="shared" si="94"/>
        <v/>
      </c>
      <c r="K809" s="11" t="str">
        <f t="shared" si="95"/>
        <v/>
      </c>
      <c r="L809" s="11" t="str">
        <f t="shared" si="96"/>
        <v/>
      </c>
      <c r="M809" s="11" t="str">
        <f>IF(A809="","",VLOOKUP(E809,index!$A$1:$B$6,2,0)*K809*G809)</f>
        <v/>
      </c>
      <c r="N809" s="11" t="str">
        <f>IF(A809="","",-PMT(G809*VLOOKUP(E809,index!$A$1:$B$6,2,0),C809,F809,0,0))</f>
        <v/>
      </c>
      <c r="O809" s="11" t="str">
        <f t="shared" si="97"/>
        <v/>
      </c>
      <c r="P809" s="11" t="str">
        <f t="shared" si="92"/>
        <v/>
      </c>
    </row>
    <row r="810" spans="1:16" x14ac:dyDescent="0.25">
      <c r="A810" s="9" t="str">
        <f>IF(A809="","",IF(B809&lt;C809,A809,IF(A809=MAX('entry data'!$B$8:$B$507),"",A809+1)))</f>
        <v/>
      </c>
      <c r="B810" s="9" t="str">
        <f t="shared" si="93"/>
        <v/>
      </c>
      <c r="C810" s="9" t="str">
        <f>IF(ISERROR(VLOOKUP(A810,'entry data'!B:G,6,0)),"",VLOOKUP(A810,'entry data'!B:G,6,0))</f>
        <v/>
      </c>
      <c r="D810" s="9" t="str">
        <f>IF(ISERROR(VLOOKUP(A810,'entry data'!B:C,2,0)),"",VLOOKUP(A810,'entry data'!B:C,2,0))</f>
        <v/>
      </c>
      <c r="E810" s="9" t="str">
        <f>IF(ISERROR(VLOOKUP(A810,'entry data'!B:E,4,0)),"",VLOOKUP(A810,'entry data'!B:E,4,0))</f>
        <v/>
      </c>
      <c r="F810" s="11" t="str">
        <f>IF(A810="","",IF(ISERROR(VLOOKUP(A810,'entry data'!B:F,5,0)),"",VLOOKUP(A810,'entry data'!B:F,5,0)))</f>
        <v/>
      </c>
      <c r="G810" s="12" t="str">
        <f>IF(A810="","",IF(ISERROR(VLOOKUP(A810,'entry data'!B:I,8,0)),"",VLOOKUP(A810,'entry data'!B:I,7,0)))</f>
        <v/>
      </c>
      <c r="H810" s="13" t="str">
        <f>IF(A810="","",IF(B810=1,VLOOKUP(A810,'entry data'!B:D,3,0),I809))</f>
        <v/>
      </c>
      <c r="I810" s="14" t="str">
        <f>IF(A810="","",IF(E810="weekly",7,IF(E810="fortnightly",14,IF(E810="monthly",DATE(IF(MONTH(H810)=12,YEAR(H810)+1,YEAR(H810)),VLOOKUP(MONTH(H810),index!$D$2:$G$13,2,0),DAY(H810)),
IF(E810="quarterly",DATE(IF(MONTH(H810)&gt;=10,YEAR(H810)+1,YEAR(H810)),VLOOKUP(MONTH(H810),index!$D$2:$G$13,3,0),DAY(H810)),
IF(E810="halfyearly",DATE(IF(MONTH(H810)&gt;=7,YEAR(H810)+1,YEAR(H810)),VLOOKUP(MONTH(H810),index!$D$2:$G$13,4,0),DAY(H810)),
DATE(YEAR(H810)+1,MONTH(H810),DAY(H810)))))-H810))+H810)</f>
        <v/>
      </c>
      <c r="J810" s="9" t="str">
        <f t="shared" si="94"/>
        <v/>
      </c>
      <c r="K810" s="11" t="str">
        <f t="shared" si="95"/>
        <v/>
      </c>
      <c r="L810" s="11" t="str">
        <f t="shared" si="96"/>
        <v/>
      </c>
      <c r="M810" s="11" t="str">
        <f>IF(A810="","",VLOOKUP(E810,index!$A$1:$B$6,2,0)*K810*G810)</f>
        <v/>
      </c>
      <c r="N810" s="11" t="str">
        <f>IF(A810="","",-PMT(G810*VLOOKUP(E810,index!$A$1:$B$6,2,0),C810,F810,0,0))</f>
        <v/>
      </c>
      <c r="O810" s="11" t="str">
        <f t="shared" si="97"/>
        <v/>
      </c>
      <c r="P810" s="11" t="str">
        <f t="shared" si="92"/>
        <v/>
      </c>
    </row>
    <row r="811" spans="1:16" x14ac:dyDescent="0.25">
      <c r="A811" s="9" t="str">
        <f>IF(A810="","",IF(B810&lt;C810,A810,IF(A810=MAX('entry data'!$B$8:$B$507),"",A810+1)))</f>
        <v/>
      </c>
      <c r="B811" s="9" t="str">
        <f t="shared" si="93"/>
        <v/>
      </c>
      <c r="C811" s="9" t="str">
        <f>IF(ISERROR(VLOOKUP(A811,'entry data'!B:G,6,0)),"",VLOOKUP(A811,'entry data'!B:G,6,0))</f>
        <v/>
      </c>
      <c r="D811" s="9" t="str">
        <f>IF(ISERROR(VLOOKUP(A811,'entry data'!B:C,2,0)),"",VLOOKUP(A811,'entry data'!B:C,2,0))</f>
        <v/>
      </c>
      <c r="E811" s="9" t="str">
        <f>IF(ISERROR(VLOOKUP(A811,'entry data'!B:E,4,0)),"",VLOOKUP(A811,'entry data'!B:E,4,0))</f>
        <v/>
      </c>
      <c r="F811" s="11" t="str">
        <f>IF(A811="","",IF(ISERROR(VLOOKUP(A811,'entry data'!B:F,5,0)),"",VLOOKUP(A811,'entry data'!B:F,5,0)))</f>
        <v/>
      </c>
      <c r="G811" s="12" t="str">
        <f>IF(A811="","",IF(ISERROR(VLOOKUP(A811,'entry data'!B:I,8,0)),"",VLOOKUP(A811,'entry data'!B:I,7,0)))</f>
        <v/>
      </c>
      <c r="H811" s="13" t="str">
        <f>IF(A811="","",IF(B811=1,VLOOKUP(A811,'entry data'!B:D,3,0),I810))</f>
        <v/>
      </c>
      <c r="I811" s="14" t="str">
        <f>IF(A811="","",IF(E811="weekly",7,IF(E811="fortnightly",14,IF(E811="monthly",DATE(IF(MONTH(H811)=12,YEAR(H811)+1,YEAR(H811)),VLOOKUP(MONTH(H811),index!$D$2:$G$13,2,0),DAY(H811)),
IF(E811="quarterly",DATE(IF(MONTH(H811)&gt;=10,YEAR(H811)+1,YEAR(H811)),VLOOKUP(MONTH(H811),index!$D$2:$G$13,3,0),DAY(H811)),
IF(E811="halfyearly",DATE(IF(MONTH(H811)&gt;=7,YEAR(H811)+1,YEAR(H811)),VLOOKUP(MONTH(H811),index!$D$2:$G$13,4,0),DAY(H811)),
DATE(YEAR(H811)+1,MONTH(H811),DAY(H811)))))-H811))+H811)</f>
        <v/>
      </c>
      <c r="J811" s="9" t="str">
        <f t="shared" si="94"/>
        <v/>
      </c>
      <c r="K811" s="11" t="str">
        <f t="shared" si="95"/>
        <v/>
      </c>
      <c r="L811" s="11" t="str">
        <f t="shared" si="96"/>
        <v/>
      </c>
      <c r="M811" s="11" t="str">
        <f>IF(A811="","",VLOOKUP(E811,index!$A$1:$B$6,2,0)*K811*G811)</f>
        <v/>
      </c>
      <c r="N811" s="11" t="str">
        <f>IF(A811="","",-PMT(G811*VLOOKUP(E811,index!$A$1:$B$6,2,0),C811,F811,0,0))</f>
        <v/>
      </c>
      <c r="O811" s="11" t="str">
        <f t="shared" si="97"/>
        <v/>
      </c>
      <c r="P811" s="11" t="str">
        <f t="shared" si="92"/>
        <v/>
      </c>
    </row>
    <row r="812" spans="1:16" x14ac:dyDescent="0.25">
      <c r="A812" s="9" t="str">
        <f>IF(A811="","",IF(B811&lt;C811,A811,IF(A811=MAX('entry data'!$B$8:$B$507),"",A811+1)))</f>
        <v/>
      </c>
      <c r="B812" s="9" t="str">
        <f t="shared" si="93"/>
        <v/>
      </c>
      <c r="C812" s="9" t="str">
        <f>IF(ISERROR(VLOOKUP(A812,'entry data'!B:G,6,0)),"",VLOOKUP(A812,'entry data'!B:G,6,0))</f>
        <v/>
      </c>
      <c r="D812" s="9" t="str">
        <f>IF(ISERROR(VLOOKUP(A812,'entry data'!B:C,2,0)),"",VLOOKUP(A812,'entry data'!B:C,2,0))</f>
        <v/>
      </c>
      <c r="E812" s="9" t="str">
        <f>IF(ISERROR(VLOOKUP(A812,'entry data'!B:E,4,0)),"",VLOOKUP(A812,'entry data'!B:E,4,0))</f>
        <v/>
      </c>
      <c r="F812" s="11" t="str">
        <f>IF(A812="","",IF(ISERROR(VLOOKUP(A812,'entry data'!B:F,5,0)),"",VLOOKUP(A812,'entry data'!B:F,5,0)))</f>
        <v/>
      </c>
      <c r="G812" s="12" t="str">
        <f>IF(A812="","",IF(ISERROR(VLOOKUP(A812,'entry data'!B:I,8,0)),"",VLOOKUP(A812,'entry data'!B:I,7,0)))</f>
        <v/>
      </c>
      <c r="H812" s="13" t="str">
        <f>IF(A812="","",IF(B812=1,VLOOKUP(A812,'entry data'!B:D,3,0),I811))</f>
        <v/>
      </c>
      <c r="I812" s="14" t="str">
        <f>IF(A812="","",IF(E812="weekly",7,IF(E812="fortnightly",14,IF(E812="monthly",DATE(IF(MONTH(H812)=12,YEAR(H812)+1,YEAR(H812)),VLOOKUP(MONTH(H812),index!$D$2:$G$13,2,0),DAY(H812)),
IF(E812="quarterly",DATE(IF(MONTH(H812)&gt;=10,YEAR(H812)+1,YEAR(H812)),VLOOKUP(MONTH(H812),index!$D$2:$G$13,3,0),DAY(H812)),
IF(E812="halfyearly",DATE(IF(MONTH(H812)&gt;=7,YEAR(H812)+1,YEAR(H812)),VLOOKUP(MONTH(H812),index!$D$2:$G$13,4,0),DAY(H812)),
DATE(YEAR(H812)+1,MONTH(H812),DAY(H812)))))-H812))+H812)</f>
        <v/>
      </c>
      <c r="J812" s="9" t="str">
        <f t="shared" si="94"/>
        <v/>
      </c>
      <c r="K812" s="11" t="str">
        <f t="shared" si="95"/>
        <v/>
      </c>
      <c r="L812" s="11" t="str">
        <f t="shared" si="96"/>
        <v/>
      </c>
      <c r="M812" s="11" t="str">
        <f>IF(A812="","",VLOOKUP(E812,index!$A$1:$B$6,2,0)*K812*G812)</f>
        <v/>
      </c>
      <c r="N812" s="11" t="str">
        <f>IF(A812="","",-PMT(G812*VLOOKUP(E812,index!$A$1:$B$6,2,0),C812,F812,0,0))</f>
        <v/>
      </c>
      <c r="O812" s="11" t="str">
        <f t="shared" si="97"/>
        <v/>
      </c>
      <c r="P812" s="11" t="str">
        <f t="shared" si="92"/>
        <v/>
      </c>
    </row>
    <row r="813" spans="1:16" x14ac:dyDescent="0.25">
      <c r="A813" s="9" t="str">
        <f>IF(A812="","",IF(B812&lt;C812,A812,IF(A812=MAX('entry data'!$B$8:$B$507),"",A812+1)))</f>
        <v/>
      </c>
      <c r="B813" s="9" t="str">
        <f t="shared" si="93"/>
        <v/>
      </c>
      <c r="C813" s="9" t="str">
        <f>IF(ISERROR(VLOOKUP(A813,'entry data'!B:G,6,0)),"",VLOOKUP(A813,'entry data'!B:G,6,0))</f>
        <v/>
      </c>
      <c r="D813" s="9" t="str">
        <f>IF(ISERROR(VLOOKUP(A813,'entry data'!B:C,2,0)),"",VLOOKUP(A813,'entry data'!B:C,2,0))</f>
        <v/>
      </c>
      <c r="E813" s="9" t="str">
        <f>IF(ISERROR(VLOOKUP(A813,'entry data'!B:E,4,0)),"",VLOOKUP(A813,'entry data'!B:E,4,0))</f>
        <v/>
      </c>
      <c r="F813" s="11" t="str">
        <f>IF(A813="","",IF(ISERROR(VLOOKUP(A813,'entry data'!B:F,5,0)),"",VLOOKUP(A813,'entry data'!B:F,5,0)))</f>
        <v/>
      </c>
      <c r="G813" s="12" t="str">
        <f>IF(A813="","",IF(ISERROR(VLOOKUP(A813,'entry data'!B:I,8,0)),"",VLOOKUP(A813,'entry data'!B:I,7,0)))</f>
        <v/>
      </c>
      <c r="H813" s="13" t="str">
        <f>IF(A813="","",IF(B813=1,VLOOKUP(A813,'entry data'!B:D,3,0),I812))</f>
        <v/>
      </c>
      <c r="I813" s="14" t="str">
        <f>IF(A813="","",IF(E813="weekly",7,IF(E813="fortnightly",14,IF(E813="monthly",DATE(IF(MONTH(H813)=12,YEAR(H813)+1,YEAR(H813)),VLOOKUP(MONTH(H813),index!$D$2:$G$13,2,0),DAY(H813)),
IF(E813="quarterly",DATE(IF(MONTH(H813)&gt;=10,YEAR(H813)+1,YEAR(H813)),VLOOKUP(MONTH(H813),index!$D$2:$G$13,3,0),DAY(H813)),
IF(E813="halfyearly",DATE(IF(MONTH(H813)&gt;=7,YEAR(H813)+1,YEAR(H813)),VLOOKUP(MONTH(H813),index!$D$2:$G$13,4,0),DAY(H813)),
DATE(YEAR(H813)+1,MONTH(H813),DAY(H813)))))-H813))+H813)</f>
        <v/>
      </c>
      <c r="J813" s="9" t="str">
        <f t="shared" si="94"/>
        <v/>
      </c>
      <c r="K813" s="11" t="str">
        <f t="shared" si="95"/>
        <v/>
      </c>
      <c r="L813" s="11" t="str">
        <f t="shared" si="96"/>
        <v/>
      </c>
      <c r="M813" s="11" t="str">
        <f>IF(A813="","",VLOOKUP(E813,index!$A$1:$B$6,2,0)*K813*G813)</f>
        <v/>
      </c>
      <c r="N813" s="11" t="str">
        <f>IF(A813="","",-PMT(G813*VLOOKUP(E813,index!$A$1:$B$6,2,0),C813,F813,0,0))</f>
        <v/>
      </c>
      <c r="O813" s="11" t="str">
        <f t="shared" si="97"/>
        <v/>
      </c>
      <c r="P813" s="11" t="str">
        <f t="shared" si="92"/>
        <v/>
      </c>
    </row>
    <row r="814" spans="1:16" x14ac:dyDescent="0.25">
      <c r="A814" s="9" t="str">
        <f>IF(A813="","",IF(B813&lt;C813,A813,IF(A813=MAX('entry data'!$B$8:$B$507),"",A813+1)))</f>
        <v/>
      </c>
      <c r="B814" s="9" t="str">
        <f t="shared" si="93"/>
        <v/>
      </c>
      <c r="C814" s="9" t="str">
        <f>IF(ISERROR(VLOOKUP(A814,'entry data'!B:G,6,0)),"",VLOOKUP(A814,'entry data'!B:G,6,0))</f>
        <v/>
      </c>
      <c r="D814" s="9" t="str">
        <f>IF(ISERROR(VLOOKUP(A814,'entry data'!B:C,2,0)),"",VLOOKUP(A814,'entry data'!B:C,2,0))</f>
        <v/>
      </c>
      <c r="E814" s="9" t="str">
        <f>IF(ISERROR(VLOOKUP(A814,'entry data'!B:E,4,0)),"",VLOOKUP(A814,'entry data'!B:E,4,0))</f>
        <v/>
      </c>
      <c r="F814" s="11" t="str">
        <f>IF(A814="","",IF(ISERROR(VLOOKUP(A814,'entry data'!B:F,5,0)),"",VLOOKUP(A814,'entry data'!B:F,5,0)))</f>
        <v/>
      </c>
      <c r="G814" s="12" t="str">
        <f>IF(A814="","",IF(ISERROR(VLOOKUP(A814,'entry data'!B:I,8,0)),"",VLOOKUP(A814,'entry data'!B:I,7,0)))</f>
        <v/>
      </c>
      <c r="H814" s="13" t="str">
        <f>IF(A814="","",IF(B814=1,VLOOKUP(A814,'entry data'!B:D,3,0),I813))</f>
        <v/>
      </c>
      <c r="I814" s="14" t="str">
        <f>IF(A814="","",IF(E814="weekly",7,IF(E814="fortnightly",14,IF(E814="monthly",DATE(IF(MONTH(H814)=12,YEAR(H814)+1,YEAR(H814)),VLOOKUP(MONTH(H814),index!$D$2:$G$13,2,0),DAY(H814)),
IF(E814="quarterly",DATE(IF(MONTH(H814)&gt;=10,YEAR(H814)+1,YEAR(H814)),VLOOKUP(MONTH(H814),index!$D$2:$G$13,3,0),DAY(H814)),
IF(E814="halfyearly",DATE(IF(MONTH(H814)&gt;=7,YEAR(H814)+1,YEAR(H814)),VLOOKUP(MONTH(H814),index!$D$2:$G$13,4,0),DAY(H814)),
DATE(YEAR(H814)+1,MONTH(H814),DAY(H814)))))-H814))+H814)</f>
        <v/>
      </c>
      <c r="J814" s="9" t="str">
        <f t="shared" si="94"/>
        <v/>
      </c>
      <c r="K814" s="11" t="str">
        <f t="shared" si="95"/>
        <v/>
      </c>
      <c r="L814" s="11" t="str">
        <f t="shared" si="96"/>
        <v/>
      </c>
      <c r="M814" s="11" t="str">
        <f>IF(A814="","",VLOOKUP(E814,index!$A$1:$B$6,2,0)*K814*G814)</f>
        <v/>
      </c>
      <c r="N814" s="11" t="str">
        <f>IF(A814="","",-PMT(G814*VLOOKUP(E814,index!$A$1:$B$6,2,0),C814,F814,0,0))</f>
        <v/>
      </c>
      <c r="O814" s="11" t="str">
        <f t="shared" si="97"/>
        <v/>
      </c>
      <c r="P814" s="11" t="str">
        <f t="shared" si="92"/>
        <v/>
      </c>
    </row>
    <row r="815" spans="1:16" x14ac:dyDescent="0.25">
      <c r="A815" s="9" t="str">
        <f>IF(A814="","",IF(B814&lt;C814,A814,IF(A814=MAX('entry data'!$B$8:$B$507),"",A814+1)))</f>
        <v/>
      </c>
      <c r="B815" s="9" t="str">
        <f t="shared" si="93"/>
        <v/>
      </c>
      <c r="C815" s="9" t="str">
        <f>IF(ISERROR(VLOOKUP(A815,'entry data'!B:G,6,0)),"",VLOOKUP(A815,'entry data'!B:G,6,0))</f>
        <v/>
      </c>
      <c r="D815" s="9" t="str">
        <f>IF(ISERROR(VLOOKUP(A815,'entry data'!B:C,2,0)),"",VLOOKUP(A815,'entry data'!B:C,2,0))</f>
        <v/>
      </c>
      <c r="E815" s="9" t="str">
        <f>IF(ISERROR(VLOOKUP(A815,'entry data'!B:E,4,0)),"",VLOOKUP(A815,'entry data'!B:E,4,0))</f>
        <v/>
      </c>
      <c r="F815" s="11" t="str">
        <f>IF(A815="","",IF(ISERROR(VLOOKUP(A815,'entry data'!B:F,5,0)),"",VLOOKUP(A815,'entry data'!B:F,5,0)))</f>
        <v/>
      </c>
      <c r="G815" s="12" t="str">
        <f>IF(A815="","",IF(ISERROR(VLOOKUP(A815,'entry data'!B:I,8,0)),"",VLOOKUP(A815,'entry data'!B:I,7,0)))</f>
        <v/>
      </c>
      <c r="H815" s="13" t="str">
        <f>IF(A815="","",IF(B815=1,VLOOKUP(A815,'entry data'!B:D,3,0),I814))</f>
        <v/>
      </c>
      <c r="I815" s="14" t="str">
        <f>IF(A815="","",IF(E815="weekly",7,IF(E815="fortnightly",14,IF(E815="monthly",DATE(IF(MONTH(H815)=12,YEAR(H815)+1,YEAR(H815)),VLOOKUP(MONTH(H815),index!$D$2:$G$13,2,0),DAY(H815)),
IF(E815="quarterly",DATE(IF(MONTH(H815)&gt;=10,YEAR(H815)+1,YEAR(H815)),VLOOKUP(MONTH(H815),index!$D$2:$G$13,3,0),DAY(H815)),
IF(E815="halfyearly",DATE(IF(MONTH(H815)&gt;=7,YEAR(H815)+1,YEAR(H815)),VLOOKUP(MONTH(H815),index!$D$2:$G$13,4,0),DAY(H815)),
DATE(YEAR(H815)+1,MONTH(H815),DAY(H815)))))-H815))+H815)</f>
        <v/>
      </c>
      <c r="J815" s="9" t="str">
        <f t="shared" si="94"/>
        <v/>
      </c>
      <c r="K815" s="11" t="str">
        <f t="shared" si="95"/>
        <v/>
      </c>
      <c r="L815" s="11" t="str">
        <f t="shared" si="96"/>
        <v/>
      </c>
      <c r="M815" s="11" t="str">
        <f>IF(A815="","",VLOOKUP(E815,index!$A$1:$B$6,2,0)*K815*G815)</f>
        <v/>
      </c>
      <c r="N815" s="11" t="str">
        <f>IF(A815="","",-PMT(G815*VLOOKUP(E815,index!$A$1:$B$6,2,0),C815,F815,0,0))</f>
        <v/>
      </c>
      <c r="O815" s="11" t="str">
        <f t="shared" si="97"/>
        <v/>
      </c>
      <c r="P815" s="11" t="str">
        <f t="shared" si="92"/>
        <v/>
      </c>
    </row>
    <row r="816" spans="1:16" x14ac:dyDescent="0.25">
      <c r="A816" s="9" t="str">
        <f>IF(A815="","",IF(B815&lt;C815,A815,IF(A815=MAX('entry data'!$B$8:$B$507),"",A815+1)))</f>
        <v/>
      </c>
      <c r="B816" s="9" t="str">
        <f t="shared" si="93"/>
        <v/>
      </c>
      <c r="C816" s="9" t="str">
        <f>IF(ISERROR(VLOOKUP(A816,'entry data'!B:G,6,0)),"",VLOOKUP(A816,'entry data'!B:G,6,0))</f>
        <v/>
      </c>
      <c r="D816" s="9" t="str">
        <f>IF(ISERROR(VLOOKUP(A816,'entry data'!B:C,2,0)),"",VLOOKUP(A816,'entry data'!B:C,2,0))</f>
        <v/>
      </c>
      <c r="E816" s="9" t="str">
        <f>IF(ISERROR(VLOOKUP(A816,'entry data'!B:E,4,0)),"",VLOOKUP(A816,'entry data'!B:E,4,0))</f>
        <v/>
      </c>
      <c r="F816" s="11" t="str">
        <f>IF(A816="","",IF(ISERROR(VLOOKUP(A816,'entry data'!B:F,5,0)),"",VLOOKUP(A816,'entry data'!B:F,5,0)))</f>
        <v/>
      </c>
      <c r="G816" s="12" t="str">
        <f>IF(A816="","",IF(ISERROR(VLOOKUP(A816,'entry data'!B:I,8,0)),"",VLOOKUP(A816,'entry data'!B:I,7,0)))</f>
        <v/>
      </c>
      <c r="H816" s="13" t="str">
        <f>IF(A816="","",IF(B816=1,VLOOKUP(A816,'entry data'!B:D,3,0),I815))</f>
        <v/>
      </c>
      <c r="I816" s="14" t="str">
        <f>IF(A816="","",IF(E816="weekly",7,IF(E816="fortnightly",14,IF(E816="monthly",DATE(IF(MONTH(H816)=12,YEAR(H816)+1,YEAR(H816)),VLOOKUP(MONTH(H816),index!$D$2:$G$13,2,0),DAY(H816)),
IF(E816="quarterly",DATE(IF(MONTH(H816)&gt;=10,YEAR(H816)+1,YEAR(H816)),VLOOKUP(MONTH(H816),index!$D$2:$G$13,3,0),DAY(H816)),
IF(E816="halfyearly",DATE(IF(MONTH(H816)&gt;=7,YEAR(H816)+1,YEAR(H816)),VLOOKUP(MONTH(H816),index!$D$2:$G$13,4,0),DAY(H816)),
DATE(YEAR(H816)+1,MONTH(H816),DAY(H816)))))-H816))+H816)</f>
        <v/>
      </c>
      <c r="J816" s="9" t="str">
        <f t="shared" si="94"/>
        <v/>
      </c>
      <c r="K816" s="11" t="str">
        <f t="shared" si="95"/>
        <v/>
      </c>
      <c r="L816" s="11" t="str">
        <f t="shared" si="96"/>
        <v/>
      </c>
      <c r="M816" s="11" t="str">
        <f>IF(A816="","",VLOOKUP(E816,index!$A$1:$B$6,2,0)*K816*G816)</f>
        <v/>
      </c>
      <c r="N816" s="11" t="str">
        <f>IF(A816="","",-PMT(G816*VLOOKUP(E816,index!$A$1:$B$6,2,0),C816,F816,0,0))</f>
        <v/>
      </c>
      <c r="O816" s="11" t="str">
        <f t="shared" si="97"/>
        <v/>
      </c>
      <c r="P816" s="11" t="str">
        <f t="shared" si="92"/>
        <v/>
      </c>
    </row>
    <row r="817" spans="1:16" x14ac:dyDescent="0.25">
      <c r="A817" s="9" t="str">
        <f>IF(A816="","",IF(B816&lt;C816,A816,IF(A816=MAX('entry data'!$B$8:$B$507),"",A816+1)))</f>
        <v/>
      </c>
      <c r="B817" s="9" t="str">
        <f t="shared" si="93"/>
        <v/>
      </c>
      <c r="C817" s="9" t="str">
        <f>IF(ISERROR(VLOOKUP(A817,'entry data'!B:G,6,0)),"",VLOOKUP(A817,'entry data'!B:G,6,0))</f>
        <v/>
      </c>
      <c r="D817" s="9" t="str">
        <f>IF(ISERROR(VLOOKUP(A817,'entry data'!B:C,2,0)),"",VLOOKUP(A817,'entry data'!B:C,2,0))</f>
        <v/>
      </c>
      <c r="E817" s="9" t="str">
        <f>IF(ISERROR(VLOOKUP(A817,'entry data'!B:E,4,0)),"",VLOOKUP(A817,'entry data'!B:E,4,0))</f>
        <v/>
      </c>
      <c r="F817" s="11" t="str">
        <f>IF(A817="","",IF(ISERROR(VLOOKUP(A817,'entry data'!B:F,5,0)),"",VLOOKUP(A817,'entry data'!B:F,5,0)))</f>
        <v/>
      </c>
      <c r="G817" s="12" t="str">
        <f>IF(A817="","",IF(ISERROR(VLOOKUP(A817,'entry data'!B:I,8,0)),"",VLOOKUP(A817,'entry data'!B:I,7,0)))</f>
        <v/>
      </c>
      <c r="H817" s="13" t="str">
        <f>IF(A817="","",IF(B817=1,VLOOKUP(A817,'entry data'!B:D,3,0),I816))</f>
        <v/>
      </c>
      <c r="I817" s="14" t="str">
        <f>IF(A817="","",IF(E817="weekly",7,IF(E817="fortnightly",14,IF(E817="monthly",DATE(IF(MONTH(H817)=12,YEAR(H817)+1,YEAR(H817)),VLOOKUP(MONTH(H817),index!$D$2:$G$13,2,0),DAY(H817)),
IF(E817="quarterly",DATE(IF(MONTH(H817)&gt;=10,YEAR(H817)+1,YEAR(H817)),VLOOKUP(MONTH(H817),index!$D$2:$G$13,3,0),DAY(H817)),
IF(E817="halfyearly",DATE(IF(MONTH(H817)&gt;=7,YEAR(H817)+1,YEAR(H817)),VLOOKUP(MONTH(H817),index!$D$2:$G$13,4,0),DAY(H817)),
DATE(YEAR(H817)+1,MONTH(H817),DAY(H817)))))-H817))+H817)</f>
        <v/>
      </c>
      <c r="J817" s="9" t="str">
        <f t="shared" si="94"/>
        <v/>
      </c>
      <c r="K817" s="11" t="str">
        <f t="shared" si="95"/>
        <v/>
      </c>
      <c r="L817" s="11" t="str">
        <f t="shared" si="96"/>
        <v/>
      </c>
      <c r="M817" s="11" t="str">
        <f>IF(A817="","",VLOOKUP(E817,index!$A$1:$B$6,2,0)*K817*G817)</f>
        <v/>
      </c>
      <c r="N817" s="11" t="str">
        <f>IF(A817="","",-PMT(G817*VLOOKUP(E817,index!$A$1:$B$6,2,0),C817,F817,0,0))</f>
        <v/>
      </c>
      <c r="O817" s="11" t="str">
        <f t="shared" si="97"/>
        <v/>
      </c>
      <c r="P817" s="11" t="str">
        <f t="shared" si="92"/>
        <v/>
      </c>
    </row>
    <row r="818" spans="1:16" x14ac:dyDescent="0.25">
      <c r="A818" s="9" t="str">
        <f>IF(A817="","",IF(B817&lt;C817,A817,IF(A817=MAX('entry data'!$B$8:$B$507),"",A817+1)))</f>
        <v/>
      </c>
      <c r="B818" s="9" t="str">
        <f t="shared" si="93"/>
        <v/>
      </c>
      <c r="C818" s="9" t="str">
        <f>IF(ISERROR(VLOOKUP(A818,'entry data'!B:G,6,0)),"",VLOOKUP(A818,'entry data'!B:G,6,0))</f>
        <v/>
      </c>
      <c r="D818" s="9" t="str">
        <f>IF(ISERROR(VLOOKUP(A818,'entry data'!B:C,2,0)),"",VLOOKUP(A818,'entry data'!B:C,2,0))</f>
        <v/>
      </c>
      <c r="E818" s="9" t="str">
        <f>IF(ISERROR(VLOOKUP(A818,'entry data'!B:E,4,0)),"",VLOOKUP(A818,'entry data'!B:E,4,0))</f>
        <v/>
      </c>
      <c r="F818" s="11" t="str">
        <f>IF(A818="","",IF(ISERROR(VLOOKUP(A818,'entry data'!B:F,5,0)),"",VLOOKUP(A818,'entry data'!B:F,5,0)))</f>
        <v/>
      </c>
      <c r="G818" s="12" t="str">
        <f>IF(A818="","",IF(ISERROR(VLOOKUP(A818,'entry data'!B:I,8,0)),"",VLOOKUP(A818,'entry data'!B:I,7,0)))</f>
        <v/>
      </c>
      <c r="H818" s="13" t="str">
        <f>IF(A818="","",IF(B818=1,VLOOKUP(A818,'entry data'!B:D,3,0),I817))</f>
        <v/>
      </c>
      <c r="I818" s="14" t="str">
        <f>IF(A818="","",IF(E818="weekly",7,IF(E818="fortnightly",14,IF(E818="monthly",DATE(IF(MONTH(H818)=12,YEAR(H818)+1,YEAR(H818)),VLOOKUP(MONTH(H818),index!$D$2:$G$13,2,0),DAY(H818)),
IF(E818="quarterly",DATE(IF(MONTH(H818)&gt;=10,YEAR(H818)+1,YEAR(H818)),VLOOKUP(MONTH(H818),index!$D$2:$G$13,3,0),DAY(H818)),
IF(E818="halfyearly",DATE(IF(MONTH(H818)&gt;=7,YEAR(H818)+1,YEAR(H818)),VLOOKUP(MONTH(H818),index!$D$2:$G$13,4,0),DAY(H818)),
DATE(YEAR(H818)+1,MONTH(H818),DAY(H818)))))-H818))+H818)</f>
        <v/>
      </c>
      <c r="J818" s="9" t="str">
        <f t="shared" si="94"/>
        <v/>
      </c>
      <c r="K818" s="11" t="str">
        <f t="shared" si="95"/>
        <v/>
      </c>
      <c r="L818" s="11" t="str">
        <f t="shared" si="96"/>
        <v/>
      </c>
      <c r="M818" s="11" t="str">
        <f>IF(A818="","",VLOOKUP(E818,index!$A$1:$B$6,2,0)*K818*G818)</f>
        <v/>
      </c>
      <c r="N818" s="11" t="str">
        <f>IF(A818="","",-PMT(G818*VLOOKUP(E818,index!$A$1:$B$6,2,0),C818,F818,0,0))</f>
        <v/>
      </c>
      <c r="O818" s="11" t="str">
        <f t="shared" si="97"/>
        <v/>
      </c>
      <c r="P818" s="11" t="str">
        <f t="shared" si="92"/>
        <v/>
      </c>
    </row>
    <row r="819" spans="1:16" x14ac:dyDescent="0.25">
      <c r="A819" s="9" t="str">
        <f>IF(A818="","",IF(B818&lt;C818,A818,IF(A818=MAX('entry data'!$B$8:$B$507),"",A818+1)))</f>
        <v/>
      </c>
      <c r="B819" s="9" t="str">
        <f t="shared" si="93"/>
        <v/>
      </c>
      <c r="C819" s="9" t="str">
        <f>IF(ISERROR(VLOOKUP(A819,'entry data'!B:G,6,0)),"",VLOOKUP(A819,'entry data'!B:G,6,0))</f>
        <v/>
      </c>
      <c r="D819" s="9" t="str">
        <f>IF(ISERROR(VLOOKUP(A819,'entry data'!B:C,2,0)),"",VLOOKUP(A819,'entry data'!B:C,2,0))</f>
        <v/>
      </c>
      <c r="E819" s="9" t="str">
        <f>IF(ISERROR(VLOOKUP(A819,'entry data'!B:E,4,0)),"",VLOOKUP(A819,'entry data'!B:E,4,0))</f>
        <v/>
      </c>
      <c r="F819" s="11" t="str">
        <f>IF(A819="","",IF(ISERROR(VLOOKUP(A819,'entry data'!B:F,5,0)),"",VLOOKUP(A819,'entry data'!B:F,5,0)))</f>
        <v/>
      </c>
      <c r="G819" s="12" t="str">
        <f>IF(A819="","",IF(ISERROR(VLOOKUP(A819,'entry data'!B:I,8,0)),"",VLOOKUP(A819,'entry data'!B:I,7,0)))</f>
        <v/>
      </c>
      <c r="H819" s="13" t="str">
        <f>IF(A819="","",IF(B819=1,VLOOKUP(A819,'entry data'!B:D,3,0),I818))</f>
        <v/>
      </c>
      <c r="I819" s="14" t="str">
        <f>IF(A819="","",IF(E819="weekly",7,IF(E819="fortnightly",14,IF(E819="monthly",DATE(IF(MONTH(H819)=12,YEAR(H819)+1,YEAR(H819)),VLOOKUP(MONTH(H819),index!$D$2:$G$13,2,0),DAY(H819)),
IF(E819="quarterly",DATE(IF(MONTH(H819)&gt;=10,YEAR(H819)+1,YEAR(H819)),VLOOKUP(MONTH(H819),index!$D$2:$G$13,3,0),DAY(H819)),
IF(E819="halfyearly",DATE(IF(MONTH(H819)&gt;=7,YEAR(H819)+1,YEAR(H819)),VLOOKUP(MONTH(H819),index!$D$2:$G$13,4,0),DAY(H819)),
DATE(YEAR(H819)+1,MONTH(H819),DAY(H819)))))-H819))+H819)</f>
        <v/>
      </c>
      <c r="J819" s="9" t="str">
        <f t="shared" si="94"/>
        <v/>
      </c>
      <c r="K819" s="11" t="str">
        <f t="shared" si="95"/>
        <v/>
      </c>
      <c r="L819" s="11" t="str">
        <f t="shared" si="96"/>
        <v/>
      </c>
      <c r="M819" s="11" t="str">
        <f>IF(A819="","",VLOOKUP(E819,index!$A$1:$B$6,2,0)*K819*G819)</f>
        <v/>
      </c>
      <c r="N819" s="11" t="str">
        <f>IF(A819="","",-PMT(G819*VLOOKUP(E819,index!$A$1:$B$6,2,0),C819,F819,0,0))</f>
        <v/>
      </c>
      <c r="O819" s="11" t="str">
        <f t="shared" si="97"/>
        <v/>
      </c>
      <c r="P819" s="11" t="str">
        <f t="shared" si="92"/>
        <v/>
      </c>
    </row>
    <row r="820" spans="1:16" x14ac:dyDescent="0.25">
      <c r="A820" s="9" t="str">
        <f>IF(A819="","",IF(B819&lt;C819,A819,IF(A819=MAX('entry data'!$B$8:$B$507),"",A819+1)))</f>
        <v/>
      </c>
      <c r="B820" s="9" t="str">
        <f t="shared" si="93"/>
        <v/>
      </c>
      <c r="C820" s="9" t="str">
        <f>IF(ISERROR(VLOOKUP(A820,'entry data'!B:G,6,0)),"",VLOOKUP(A820,'entry data'!B:G,6,0))</f>
        <v/>
      </c>
      <c r="D820" s="9" t="str">
        <f>IF(ISERROR(VLOOKUP(A820,'entry data'!B:C,2,0)),"",VLOOKUP(A820,'entry data'!B:C,2,0))</f>
        <v/>
      </c>
      <c r="E820" s="9" t="str">
        <f>IF(ISERROR(VLOOKUP(A820,'entry data'!B:E,4,0)),"",VLOOKUP(A820,'entry data'!B:E,4,0))</f>
        <v/>
      </c>
      <c r="F820" s="11" t="str">
        <f>IF(A820="","",IF(ISERROR(VLOOKUP(A820,'entry data'!B:F,5,0)),"",VLOOKUP(A820,'entry data'!B:F,5,0)))</f>
        <v/>
      </c>
      <c r="G820" s="12" t="str">
        <f>IF(A820="","",IF(ISERROR(VLOOKUP(A820,'entry data'!B:I,8,0)),"",VLOOKUP(A820,'entry data'!B:I,7,0)))</f>
        <v/>
      </c>
      <c r="H820" s="13" t="str">
        <f>IF(A820="","",IF(B820=1,VLOOKUP(A820,'entry data'!B:D,3,0),I819))</f>
        <v/>
      </c>
      <c r="I820" s="14" t="str">
        <f>IF(A820="","",IF(E820="weekly",7,IF(E820="fortnightly",14,IF(E820="monthly",DATE(IF(MONTH(H820)=12,YEAR(H820)+1,YEAR(H820)),VLOOKUP(MONTH(H820),index!$D$2:$G$13,2,0),DAY(H820)),
IF(E820="quarterly",DATE(IF(MONTH(H820)&gt;=10,YEAR(H820)+1,YEAR(H820)),VLOOKUP(MONTH(H820),index!$D$2:$G$13,3,0),DAY(H820)),
IF(E820="halfyearly",DATE(IF(MONTH(H820)&gt;=7,YEAR(H820)+1,YEAR(H820)),VLOOKUP(MONTH(H820),index!$D$2:$G$13,4,0),DAY(H820)),
DATE(YEAR(H820)+1,MONTH(H820),DAY(H820)))))-H820))+H820)</f>
        <v/>
      </c>
      <c r="J820" s="9" t="str">
        <f t="shared" si="94"/>
        <v/>
      </c>
      <c r="K820" s="11" t="str">
        <f t="shared" si="95"/>
        <v/>
      </c>
      <c r="L820" s="11" t="str">
        <f t="shared" si="96"/>
        <v/>
      </c>
      <c r="M820" s="11" t="str">
        <f>IF(A820="","",VLOOKUP(E820,index!$A$1:$B$6,2,0)*K820*G820)</f>
        <v/>
      </c>
      <c r="N820" s="11" t="str">
        <f>IF(A820="","",-PMT(G820*VLOOKUP(E820,index!$A$1:$B$6,2,0),C820,F820,0,0))</f>
        <v/>
      </c>
      <c r="O820" s="11" t="str">
        <f t="shared" si="97"/>
        <v/>
      </c>
      <c r="P820" s="11" t="str">
        <f t="shared" si="92"/>
        <v/>
      </c>
    </row>
    <row r="821" spans="1:16" x14ac:dyDescent="0.25">
      <c r="A821" s="9" t="str">
        <f>IF(A820="","",IF(B820&lt;C820,A820,IF(A820=MAX('entry data'!$B$8:$B$507),"",A820+1)))</f>
        <v/>
      </c>
      <c r="B821" s="9" t="str">
        <f t="shared" si="93"/>
        <v/>
      </c>
      <c r="C821" s="9" t="str">
        <f>IF(ISERROR(VLOOKUP(A821,'entry data'!B:G,6,0)),"",VLOOKUP(A821,'entry data'!B:G,6,0))</f>
        <v/>
      </c>
      <c r="D821" s="9" t="str">
        <f>IF(ISERROR(VLOOKUP(A821,'entry data'!B:C,2,0)),"",VLOOKUP(A821,'entry data'!B:C,2,0))</f>
        <v/>
      </c>
      <c r="E821" s="9" t="str">
        <f>IF(ISERROR(VLOOKUP(A821,'entry data'!B:E,4,0)),"",VLOOKUP(A821,'entry data'!B:E,4,0))</f>
        <v/>
      </c>
      <c r="F821" s="11" t="str">
        <f>IF(A821="","",IF(ISERROR(VLOOKUP(A821,'entry data'!B:F,5,0)),"",VLOOKUP(A821,'entry data'!B:F,5,0)))</f>
        <v/>
      </c>
      <c r="G821" s="12" t="str">
        <f>IF(A821="","",IF(ISERROR(VLOOKUP(A821,'entry data'!B:I,8,0)),"",VLOOKUP(A821,'entry data'!B:I,7,0)))</f>
        <v/>
      </c>
      <c r="H821" s="13" t="str">
        <f>IF(A821="","",IF(B821=1,VLOOKUP(A821,'entry data'!B:D,3,0),I820))</f>
        <v/>
      </c>
      <c r="I821" s="14" t="str">
        <f>IF(A821="","",IF(E821="weekly",7,IF(E821="fortnightly",14,IF(E821="monthly",DATE(IF(MONTH(H821)=12,YEAR(H821)+1,YEAR(H821)),VLOOKUP(MONTH(H821),index!$D$2:$G$13,2,0),DAY(H821)),
IF(E821="quarterly",DATE(IF(MONTH(H821)&gt;=10,YEAR(H821)+1,YEAR(H821)),VLOOKUP(MONTH(H821),index!$D$2:$G$13,3,0),DAY(H821)),
IF(E821="halfyearly",DATE(IF(MONTH(H821)&gt;=7,YEAR(H821)+1,YEAR(H821)),VLOOKUP(MONTH(H821),index!$D$2:$G$13,4,0),DAY(H821)),
DATE(YEAR(H821)+1,MONTH(H821),DAY(H821)))))-H821))+H821)</f>
        <v/>
      </c>
      <c r="J821" s="9" t="str">
        <f t="shared" si="94"/>
        <v/>
      </c>
      <c r="K821" s="11" t="str">
        <f t="shared" si="95"/>
        <v/>
      </c>
      <c r="L821" s="11" t="str">
        <f t="shared" si="96"/>
        <v/>
      </c>
      <c r="M821" s="11" t="str">
        <f>IF(A821="","",VLOOKUP(E821,index!$A$1:$B$6,2,0)*K821*G821)</f>
        <v/>
      </c>
      <c r="N821" s="11" t="str">
        <f>IF(A821="","",-PMT(G821*VLOOKUP(E821,index!$A$1:$B$6,2,0),C821,F821,0,0))</f>
        <v/>
      </c>
      <c r="O821" s="11" t="str">
        <f t="shared" si="97"/>
        <v/>
      </c>
      <c r="P821" s="11" t="str">
        <f t="shared" si="92"/>
        <v/>
      </c>
    </row>
    <row r="822" spans="1:16" x14ac:dyDescent="0.25">
      <c r="A822" s="9" t="str">
        <f>IF(A821="","",IF(B821&lt;C821,A821,IF(A821=MAX('entry data'!$B$8:$B$507),"",A821+1)))</f>
        <v/>
      </c>
      <c r="B822" s="9" t="str">
        <f t="shared" si="93"/>
        <v/>
      </c>
      <c r="C822" s="9" t="str">
        <f>IF(ISERROR(VLOOKUP(A822,'entry data'!B:G,6,0)),"",VLOOKUP(A822,'entry data'!B:G,6,0))</f>
        <v/>
      </c>
      <c r="D822" s="9" t="str">
        <f>IF(ISERROR(VLOOKUP(A822,'entry data'!B:C,2,0)),"",VLOOKUP(A822,'entry data'!B:C,2,0))</f>
        <v/>
      </c>
      <c r="E822" s="9" t="str">
        <f>IF(ISERROR(VLOOKUP(A822,'entry data'!B:E,4,0)),"",VLOOKUP(A822,'entry data'!B:E,4,0))</f>
        <v/>
      </c>
      <c r="F822" s="11" t="str">
        <f>IF(A822="","",IF(ISERROR(VLOOKUP(A822,'entry data'!B:F,5,0)),"",VLOOKUP(A822,'entry data'!B:F,5,0)))</f>
        <v/>
      </c>
      <c r="G822" s="12" t="str">
        <f>IF(A822="","",IF(ISERROR(VLOOKUP(A822,'entry data'!B:I,8,0)),"",VLOOKUP(A822,'entry data'!B:I,7,0)))</f>
        <v/>
      </c>
      <c r="H822" s="13" t="str">
        <f>IF(A822="","",IF(B822=1,VLOOKUP(A822,'entry data'!B:D,3,0),I821))</f>
        <v/>
      </c>
      <c r="I822" s="14" t="str">
        <f>IF(A822="","",IF(E822="weekly",7,IF(E822="fortnightly",14,IF(E822="monthly",DATE(IF(MONTH(H822)=12,YEAR(H822)+1,YEAR(H822)),VLOOKUP(MONTH(H822),index!$D$2:$G$13,2,0),DAY(H822)),
IF(E822="quarterly",DATE(IF(MONTH(H822)&gt;=10,YEAR(H822)+1,YEAR(H822)),VLOOKUP(MONTH(H822),index!$D$2:$G$13,3,0),DAY(H822)),
IF(E822="halfyearly",DATE(IF(MONTH(H822)&gt;=7,YEAR(H822)+1,YEAR(H822)),VLOOKUP(MONTH(H822),index!$D$2:$G$13,4,0),DAY(H822)),
DATE(YEAR(H822)+1,MONTH(H822),DAY(H822)))))-H822))+H822)</f>
        <v/>
      </c>
      <c r="J822" s="9" t="str">
        <f t="shared" si="94"/>
        <v/>
      </c>
      <c r="K822" s="11" t="str">
        <f t="shared" si="95"/>
        <v/>
      </c>
      <c r="L822" s="11" t="str">
        <f t="shared" si="96"/>
        <v/>
      </c>
      <c r="M822" s="11" t="str">
        <f>IF(A822="","",VLOOKUP(E822,index!$A$1:$B$6,2,0)*K822*G822)</f>
        <v/>
      </c>
      <c r="N822" s="11" t="str">
        <f>IF(A822="","",-PMT(G822*VLOOKUP(E822,index!$A$1:$B$6,2,0),C822,F822,0,0))</f>
        <v/>
      </c>
      <c r="O822" s="11" t="str">
        <f t="shared" si="97"/>
        <v/>
      </c>
      <c r="P822" s="11" t="str">
        <f t="shared" si="92"/>
        <v/>
      </c>
    </row>
    <row r="823" spans="1:16" x14ac:dyDescent="0.25">
      <c r="A823" s="9" t="str">
        <f>IF(A822="","",IF(B822&lt;C822,A822,IF(A822=MAX('entry data'!$B$8:$B$507),"",A822+1)))</f>
        <v/>
      </c>
      <c r="B823" s="9" t="str">
        <f t="shared" si="93"/>
        <v/>
      </c>
      <c r="C823" s="9" t="str">
        <f>IF(ISERROR(VLOOKUP(A823,'entry data'!B:G,6,0)),"",VLOOKUP(A823,'entry data'!B:G,6,0))</f>
        <v/>
      </c>
      <c r="D823" s="9" t="str">
        <f>IF(ISERROR(VLOOKUP(A823,'entry data'!B:C,2,0)),"",VLOOKUP(A823,'entry data'!B:C,2,0))</f>
        <v/>
      </c>
      <c r="E823" s="9" t="str">
        <f>IF(ISERROR(VLOOKUP(A823,'entry data'!B:E,4,0)),"",VLOOKUP(A823,'entry data'!B:E,4,0))</f>
        <v/>
      </c>
      <c r="F823" s="11" t="str">
        <f>IF(A823="","",IF(ISERROR(VLOOKUP(A823,'entry data'!B:F,5,0)),"",VLOOKUP(A823,'entry data'!B:F,5,0)))</f>
        <v/>
      </c>
      <c r="G823" s="12" t="str">
        <f>IF(A823="","",IF(ISERROR(VLOOKUP(A823,'entry data'!B:I,8,0)),"",VLOOKUP(A823,'entry data'!B:I,7,0)))</f>
        <v/>
      </c>
      <c r="H823" s="13" t="str">
        <f>IF(A823="","",IF(B823=1,VLOOKUP(A823,'entry data'!B:D,3,0),I822))</f>
        <v/>
      </c>
      <c r="I823" s="14" t="str">
        <f>IF(A823="","",IF(E823="weekly",7,IF(E823="fortnightly",14,IF(E823="monthly",DATE(IF(MONTH(H823)=12,YEAR(H823)+1,YEAR(H823)),VLOOKUP(MONTH(H823),index!$D$2:$G$13,2,0),DAY(H823)),
IF(E823="quarterly",DATE(IF(MONTH(H823)&gt;=10,YEAR(H823)+1,YEAR(H823)),VLOOKUP(MONTH(H823),index!$D$2:$G$13,3,0),DAY(H823)),
IF(E823="halfyearly",DATE(IF(MONTH(H823)&gt;=7,YEAR(H823)+1,YEAR(H823)),VLOOKUP(MONTH(H823),index!$D$2:$G$13,4,0),DAY(H823)),
DATE(YEAR(H823)+1,MONTH(H823),DAY(H823)))))-H823))+H823)</f>
        <v/>
      </c>
      <c r="J823" s="9" t="str">
        <f t="shared" si="94"/>
        <v/>
      </c>
      <c r="K823" s="11" t="str">
        <f t="shared" si="95"/>
        <v/>
      </c>
      <c r="L823" s="11" t="str">
        <f t="shared" si="96"/>
        <v/>
      </c>
      <c r="M823" s="11" t="str">
        <f>IF(A823="","",VLOOKUP(E823,index!$A$1:$B$6,2,0)*K823*G823)</f>
        <v/>
      </c>
      <c r="N823" s="11" t="str">
        <f>IF(A823="","",-PMT(G823*VLOOKUP(E823,index!$A$1:$B$6,2,0),C823,F823,0,0))</f>
        <v/>
      </c>
      <c r="O823" s="11" t="str">
        <f t="shared" si="97"/>
        <v/>
      </c>
      <c r="P823" s="11" t="str">
        <f t="shared" si="92"/>
        <v/>
      </c>
    </row>
    <row r="824" spans="1:16" x14ac:dyDescent="0.25">
      <c r="A824" s="9" t="str">
        <f>IF(A823="","",IF(B823&lt;C823,A823,IF(A823=MAX('entry data'!$B$8:$B$507),"",A823+1)))</f>
        <v/>
      </c>
      <c r="B824" s="9" t="str">
        <f t="shared" si="93"/>
        <v/>
      </c>
      <c r="C824" s="9" t="str">
        <f>IF(ISERROR(VLOOKUP(A824,'entry data'!B:G,6,0)),"",VLOOKUP(A824,'entry data'!B:G,6,0))</f>
        <v/>
      </c>
      <c r="D824" s="9" t="str">
        <f>IF(ISERROR(VLOOKUP(A824,'entry data'!B:C,2,0)),"",VLOOKUP(A824,'entry data'!B:C,2,0))</f>
        <v/>
      </c>
      <c r="E824" s="9" t="str">
        <f>IF(ISERROR(VLOOKUP(A824,'entry data'!B:E,4,0)),"",VLOOKUP(A824,'entry data'!B:E,4,0))</f>
        <v/>
      </c>
      <c r="F824" s="11" t="str">
        <f>IF(A824="","",IF(ISERROR(VLOOKUP(A824,'entry data'!B:F,5,0)),"",VLOOKUP(A824,'entry data'!B:F,5,0)))</f>
        <v/>
      </c>
      <c r="G824" s="12" t="str">
        <f>IF(A824="","",IF(ISERROR(VLOOKUP(A824,'entry data'!B:I,8,0)),"",VLOOKUP(A824,'entry data'!B:I,7,0)))</f>
        <v/>
      </c>
      <c r="H824" s="13" t="str">
        <f>IF(A824="","",IF(B824=1,VLOOKUP(A824,'entry data'!B:D,3,0),I823))</f>
        <v/>
      </c>
      <c r="I824" s="14" t="str">
        <f>IF(A824="","",IF(E824="weekly",7,IF(E824="fortnightly",14,IF(E824="monthly",DATE(IF(MONTH(H824)=12,YEAR(H824)+1,YEAR(H824)),VLOOKUP(MONTH(H824),index!$D$2:$G$13,2,0),DAY(H824)),
IF(E824="quarterly",DATE(IF(MONTH(H824)&gt;=10,YEAR(H824)+1,YEAR(H824)),VLOOKUP(MONTH(H824),index!$D$2:$G$13,3,0),DAY(H824)),
IF(E824="halfyearly",DATE(IF(MONTH(H824)&gt;=7,YEAR(H824)+1,YEAR(H824)),VLOOKUP(MONTH(H824),index!$D$2:$G$13,4,0),DAY(H824)),
DATE(YEAR(H824)+1,MONTH(H824),DAY(H824)))))-H824))+H824)</f>
        <v/>
      </c>
      <c r="J824" s="9" t="str">
        <f t="shared" si="94"/>
        <v/>
      </c>
      <c r="K824" s="11" t="str">
        <f t="shared" si="95"/>
        <v/>
      </c>
      <c r="L824" s="11" t="str">
        <f t="shared" si="96"/>
        <v/>
      </c>
      <c r="M824" s="11" t="str">
        <f>IF(A824="","",VLOOKUP(E824,index!$A$1:$B$6,2,0)*K824*G824)</f>
        <v/>
      </c>
      <c r="N824" s="11" t="str">
        <f>IF(A824="","",-PMT(G824*VLOOKUP(E824,index!$A$1:$B$6,2,0),C824,F824,0,0))</f>
        <v/>
      </c>
      <c r="O824" s="11" t="str">
        <f t="shared" si="97"/>
        <v/>
      </c>
      <c r="P824" s="11" t="str">
        <f t="shared" si="92"/>
        <v/>
      </c>
    </row>
    <row r="825" spans="1:16" x14ac:dyDescent="0.25">
      <c r="A825" s="9" t="str">
        <f>IF(A824="","",IF(B824&lt;C824,A824,IF(A824=MAX('entry data'!$B$8:$B$507),"",A824+1)))</f>
        <v/>
      </c>
      <c r="B825" s="9" t="str">
        <f t="shared" si="93"/>
        <v/>
      </c>
      <c r="C825" s="9" t="str">
        <f>IF(ISERROR(VLOOKUP(A825,'entry data'!B:G,6,0)),"",VLOOKUP(A825,'entry data'!B:G,6,0))</f>
        <v/>
      </c>
      <c r="D825" s="9" t="str">
        <f>IF(ISERROR(VLOOKUP(A825,'entry data'!B:C,2,0)),"",VLOOKUP(A825,'entry data'!B:C,2,0))</f>
        <v/>
      </c>
      <c r="E825" s="9" t="str">
        <f>IF(ISERROR(VLOOKUP(A825,'entry data'!B:E,4,0)),"",VLOOKUP(A825,'entry data'!B:E,4,0))</f>
        <v/>
      </c>
      <c r="F825" s="11" t="str">
        <f>IF(A825="","",IF(ISERROR(VLOOKUP(A825,'entry data'!B:F,5,0)),"",VLOOKUP(A825,'entry data'!B:F,5,0)))</f>
        <v/>
      </c>
      <c r="G825" s="12" t="str">
        <f>IF(A825="","",IF(ISERROR(VLOOKUP(A825,'entry data'!B:I,8,0)),"",VLOOKUP(A825,'entry data'!B:I,7,0)))</f>
        <v/>
      </c>
      <c r="H825" s="13" t="str">
        <f>IF(A825="","",IF(B825=1,VLOOKUP(A825,'entry data'!B:D,3,0),I824))</f>
        <v/>
      </c>
      <c r="I825" s="14" t="str">
        <f>IF(A825="","",IF(E825="weekly",7,IF(E825="fortnightly",14,IF(E825="monthly",DATE(IF(MONTH(H825)=12,YEAR(H825)+1,YEAR(H825)),VLOOKUP(MONTH(H825),index!$D$2:$G$13,2,0),DAY(H825)),
IF(E825="quarterly",DATE(IF(MONTH(H825)&gt;=10,YEAR(H825)+1,YEAR(H825)),VLOOKUP(MONTH(H825),index!$D$2:$G$13,3,0),DAY(H825)),
IF(E825="halfyearly",DATE(IF(MONTH(H825)&gt;=7,YEAR(H825)+1,YEAR(H825)),VLOOKUP(MONTH(H825),index!$D$2:$G$13,4,0),DAY(H825)),
DATE(YEAR(H825)+1,MONTH(H825),DAY(H825)))))-H825))+H825)</f>
        <v/>
      </c>
      <c r="J825" s="9" t="str">
        <f t="shared" si="94"/>
        <v/>
      </c>
      <c r="K825" s="11" t="str">
        <f t="shared" si="95"/>
        <v/>
      </c>
      <c r="L825" s="11" t="str">
        <f t="shared" si="96"/>
        <v/>
      </c>
      <c r="M825" s="11" t="str">
        <f>IF(A825="","",VLOOKUP(E825,index!$A$1:$B$6,2,0)*K825*G825)</f>
        <v/>
      </c>
      <c r="N825" s="11" t="str">
        <f>IF(A825="","",-PMT(G825*VLOOKUP(E825,index!$A$1:$B$6,2,0),C825,F825,0,0))</f>
        <v/>
      </c>
      <c r="O825" s="11" t="str">
        <f t="shared" si="97"/>
        <v/>
      </c>
      <c r="P825" s="11" t="str">
        <f t="shared" si="92"/>
        <v/>
      </c>
    </row>
    <row r="826" spans="1:16" x14ac:dyDescent="0.25">
      <c r="A826" s="9" t="str">
        <f>IF(A825="","",IF(B825&lt;C825,A825,IF(A825=MAX('entry data'!$B$8:$B$507),"",A825+1)))</f>
        <v/>
      </c>
      <c r="B826" s="9" t="str">
        <f t="shared" si="93"/>
        <v/>
      </c>
      <c r="C826" s="9" t="str">
        <f>IF(ISERROR(VLOOKUP(A826,'entry data'!B:G,6,0)),"",VLOOKUP(A826,'entry data'!B:G,6,0))</f>
        <v/>
      </c>
      <c r="D826" s="9" t="str">
        <f>IF(ISERROR(VLOOKUP(A826,'entry data'!B:C,2,0)),"",VLOOKUP(A826,'entry data'!B:C,2,0))</f>
        <v/>
      </c>
      <c r="E826" s="9" t="str">
        <f>IF(ISERROR(VLOOKUP(A826,'entry data'!B:E,4,0)),"",VLOOKUP(A826,'entry data'!B:E,4,0))</f>
        <v/>
      </c>
      <c r="F826" s="11" t="str">
        <f>IF(A826="","",IF(ISERROR(VLOOKUP(A826,'entry data'!B:F,5,0)),"",VLOOKUP(A826,'entry data'!B:F,5,0)))</f>
        <v/>
      </c>
      <c r="G826" s="12" t="str">
        <f>IF(A826="","",IF(ISERROR(VLOOKUP(A826,'entry data'!B:I,8,0)),"",VLOOKUP(A826,'entry data'!B:I,7,0)))</f>
        <v/>
      </c>
      <c r="H826" s="13" t="str">
        <f>IF(A826="","",IF(B826=1,VLOOKUP(A826,'entry data'!B:D,3,0),I825))</f>
        <v/>
      </c>
      <c r="I826" s="14" t="str">
        <f>IF(A826="","",IF(E826="weekly",7,IF(E826="fortnightly",14,IF(E826="monthly",DATE(IF(MONTH(H826)=12,YEAR(H826)+1,YEAR(H826)),VLOOKUP(MONTH(H826),index!$D$2:$G$13,2,0),DAY(H826)),
IF(E826="quarterly",DATE(IF(MONTH(H826)&gt;=10,YEAR(H826)+1,YEAR(H826)),VLOOKUP(MONTH(H826),index!$D$2:$G$13,3,0),DAY(H826)),
IF(E826="halfyearly",DATE(IF(MONTH(H826)&gt;=7,YEAR(H826)+1,YEAR(H826)),VLOOKUP(MONTH(H826),index!$D$2:$G$13,4,0),DAY(H826)),
DATE(YEAR(H826)+1,MONTH(H826),DAY(H826)))))-H826))+H826)</f>
        <v/>
      </c>
      <c r="J826" s="9" t="str">
        <f t="shared" si="94"/>
        <v/>
      </c>
      <c r="K826" s="11" t="str">
        <f t="shared" si="95"/>
        <v/>
      </c>
      <c r="L826" s="11" t="str">
        <f t="shared" si="96"/>
        <v/>
      </c>
      <c r="M826" s="11" t="str">
        <f>IF(A826="","",VLOOKUP(E826,index!$A$1:$B$6,2,0)*K826*G826)</f>
        <v/>
      </c>
      <c r="N826" s="11" t="str">
        <f>IF(A826="","",-PMT(G826*VLOOKUP(E826,index!$A$1:$B$6,2,0),C826,F826,0,0))</f>
        <v/>
      </c>
      <c r="O826" s="11" t="str">
        <f t="shared" si="97"/>
        <v/>
      </c>
      <c r="P826" s="11" t="str">
        <f t="shared" si="92"/>
        <v/>
      </c>
    </row>
    <row r="827" spans="1:16" x14ac:dyDescent="0.25">
      <c r="A827" s="9" t="str">
        <f>IF(A826="","",IF(B826&lt;C826,A826,IF(A826=MAX('entry data'!$B$8:$B$507),"",A826+1)))</f>
        <v/>
      </c>
      <c r="B827" s="9" t="str">
        <f t="shared" si="93"/>
        <v/>
      </c>
      <c r="C827" s="9" t="str">
        <f>IF(ISERROR(VLOOKUP(A827,'entry data'!B:G,6,0)),"",VLOOKUP(A827,'entry data'!B:G,6,0))</f>
        <v/>
      </c>
      <c r="D827" s="9" t="str">
        <f>IF(ISERROR(VLOOKUP(A827,'entry data'!B:C,2,0)),"",VLOOKUP(A827,'entry data'!B:C,2,0))</f>
        <v/>
      </c>
      <c r="E827" s="9" t="str">
        <f>IF(ISERROR(VLOOKUP(A827,'entry data'!B:E,4,0)),"",VLOOKUP(A827,'entry data'!B:E,4,0))</f>
        <v/>
      </c>
      <c r="F827" s="11" t="str">
        <f>IF(A827="","",IF(ISERROR(VLOOKUP(A827,'entry data'!B:F,5,0)),"",VLOOKUP(A827,'entry data'!B:F,5,0)))</f>
        <v/>
      </c>
      <c r="G827" s="12" t="str">
        <f>IF(A827="","",IF(ISERROR(VLOOKUP(A827,'entry data'!B:I,8,0)),"",VLOOKUP(A827,'entry data'!B:I,7,0)))</f>
        <v/>
      </c>
      <c r="H827" s="13" t="str">
        <f>IF(A827="","",IF(B827=1,VLOOKUP(A827,'entry data'!B:D,3,0),I826))</f>
        <v/>
      </c>
      <c r="I827" s="14" t="str">
        <f>IF(A827="","",IF(E827="weekly",7,IF(E827="fortnightly",14,IF(E827="monthly",DATE(IF(MONTH(H827)=12,YEAR(H827)+1,YEAR(H827)),VLOOKUP(MONTH(H827),index!$D$2:$G$13,2,0),DAY(H827)),
IF(E827="quarterly",DATE(IF(MONTH(H827)&gt;=10,YEAR(H827)+1,YEAR(H827)),VLOOKUP(MONTH(H827),index!$D$2:$G$13,3,0),DAY(H827)),
IF(E827="halfyearly",DATE(IF(MONTH(H827)&gt;=7,YEAR(H827)+1,YEAR(H827)),VLOOKUP(MONTH(H827),index!$D$2:$G$13,4,0),DAY(H827)),
DATE(YEAR(H827)+1,MONTH(H827),DAY(H827)))))-H827))+H827)</f>
        <v/>
      </c>
      <c r="J827" s="9" t="str">
        <f t="shared" si="94"/>
        <v/>
      </c>
      <c r="K827" s="11" t="str">
        <f t="shared" si="95"/>
        <v/>
      </c>
      <c r="L827" s="11" t="str">
        <f t="shared" si="96"/>
        <v/>
      </c>
      <c r="M827" s="11" t="str">
        <f>IF(A827="","",VLOOKUP(E827,index!$A$1:$B$6,2,0)*K827*G827)</f>
        <v/>
      </c>
      <c r="N827" s="11" t="str">
        <f>IF(A827="","",-PMT(G827*VLOOKUP(E827,index!$A$1:$B$6,2,0),C827,F827,0,0))</f>
        <v/>
      </c>
      <c r="O827" s="11" t="str">
        <f t="shared" si="97"/>
        <v/>
      </c>
      <c r="P827" s="11" t="str">
        <f t="shared" si="92"/>
        <v/>
      </c>
    </row>
    <row r="828" spans="1:16" x14ac:dyDescent="0.25">
      <c r="A828" s="9" t="str">
        <f>IF(A827="","",IF(B827&lt;C827,A827,IF(A827=MAX('entry data'!$B$8:$B$507),"",A827+1)))</f>
        <v/>
      </c>
      <c r="B828" s="9" t="str">
        <f t="shared" si="93"/>
        <v/>
      </c>
      <c r="C828" s="9" t="str">
        <f>IF(ISERROR(VLOOKUP(A828,'entry data'!B:G,6,0)),"",VLOOKUP(A828,'entry data'!B:G,6,0))</f>
        <v/>
      </c>
      <c r="D828" s="9" t="str">
        <f>IF(ISERROR(VLOOKUP(A828,'entry data'!B:C,2,0)),"",VLOOKUP(A828,'entry data'!B:C,2,0))</f>
        <v/>
      </c>
      <c r="E828" s="9" t="str">
        <f>IF(ISERROR(VLOOKUP(A828,'entry data'!B:E,4,0)),"",VLOOKUP(A828,'entry data'!B:E,4,0))</f>
        <v/>
      </c>
      <c r="F828" s="11" t="str">
        <f>IF(A828="","",IF(ISERROR(VLOOKUP(A828,'entry data'!B:F,5,0)),"",VLOOKUP(A828,'entry data'!B:F,5,0)))</f>
        <v/>
      </c>
      <c r="G828" s="12" t="str">
        <f>IF(A828="","",IF(ISERROR(VLOOKUP(A828,'entry data'!B:I,8,0)),"",VLOOKUP(A828,'entry data'!B:I,7,0)))</f>
        <v/>
      </c>
      <c r="H828" s="13" t="str">
        <f>IF(A828="","",IF(B828=1,VLOOKUP(A828,'entry data'!B:D,3,0),I827))</f>
        <v/>
      </c>
      <c r="I828" s="14" t="str">
        <f>IF(A828="","",IF(E828="weekly",7,IF(E828="fortnightly",14,IF(E828="monthly",DATE(IF(MONTH(H828)=12,YEAR(H828)+1,YEAR(H828)),VLOOKUP(MONTH(H828),index!$D$2:$G$13,2,0),DAY(H828)),
IF(E828="quarterly",DATE(IF(MONTH(H828)&gt;=10,YEAR(H828)+1,YEAR(H828)),VLOOKUP(MONTH(H828),index!$D$2:$G$13,3,0),DAY(H828)),
IF(E828="halfyearly",DATE(IF(MONTH(H828)&gt;=7,YEAR(H828)+1,YEAR(H828)),VLOOKUP(MONTH(H828),index!$D$2:$G$13,4,0),DAY(H828)),
DATE(YEAR(H828)+1,MONTH(H828),DAY(H828)))))-H828))+H828)</f>
        <v/>
      </c>
      <c r="J828" s="9" t="str">
        <f t="shared" si="94"/>
        <v/>
      </c>
      <c r="K828" s="11" t="str">
        <f t="shared" si="95"/>
        <v/>
      </c>
      <c r="L828" s="11" t="str">
        <f t="shared" si="96"/>
        <v/>
      </c>
      <c r="M828" s="11" t="str">
        <f>IF(A828="","",VLOOKUP(E828,index!$A$1:$B$6,2,0)*K828*G828)</f>
        <v/>
      </c>
      <c r="N828" s="11" t="str">
        <f>IF(A828="","",-PMT(G828*VLOOKUP(E828,index!$A$1:$B$6,2,0),C828,F828,0,0))</f>
        <v/>
      </c>
      <c r="O828" s="11" t="str">
        <f t="shared" si="97"/>
        <v/>
      </c>
      <c r="P828" s="11" t="str">
        <f t="shared" si="92"/>
        <v/>
      </c>
    </row>
    <row r="829" spans="1:16" x14ac:dyDescent="0.25">
      <c r="A829" s="9" t="str">
        <f>IF(A828="","",IF(B828&lt;C828,A828,IF(A828=MAX('entry data'!$B$8:$B$507),"",A828+1)))</f>
        <v/>
      </c>
      <c r="B829" s="9" t="str">
        <f t="shared" si="93"/>
        <v/>
      </c>
      <c r="C829" s="9" t="str">
        <f>IF(ISERROR(VLOOKUP(A829,'entry data'!B:G,6,0)),"",VLOOKUP(A829,'entry data'!B:G,6,0))</f>
        <v/>
      </c>
      <c r="D829" s="9" t="str">
        <f>IF(ISERROR(VLOOKUP(A829,'entry data'!B:C,2,0)),"",VLOOKUP(A829,'entry data'!B:C,2,0))</f>
        <v/>
      </c>
      <c r="E829" s="9" t="str">
        <f>IF(ISERROR(VLOOKUP(A829,'entry data'!B:E,4,0)),"",VLOOKUP(A829,'entry data'!B:E,4,0))</f>
        <v/>
      </c>
      <c r="F829" s="11" t="str">
        <f>IF(A829="","",IF(ISERROR(VLOOKUP(A829,'entry data'!B:F,5,0)),"",VLOOKUP(A829,'entry data'!B:F,5,0)))</f>
        <v/>
      </c>
      <c r="G829" s="12" t="str">
        <f>IF(A829="","",IF(ISERROR(VLOOKUP(A829,'entry data'!B:I,8,0)),"",VLOOKUP(A829,'entry data'!B:I,7,0)))</f>
        <v/>
      </c>
      <c r="H829" s="13" t="str">
        <f>IF(A829="","",IF(B829=1,VLOOKUP(A829,'entry data'!B:D,3,0),I828))</f>
        <v/>
      </c>
      <c r="I829" s="14" t="str">
        <f>IF(A829="","",IF(E829="weekly",7,IF(E829="fortnightly",14,IF(E829="monthly",DATE(IF(MONTH(H829)=12,YEAR(H829)+1,YEAR(H829)),VLOOKUP(MONTH(H829),index!$D$2:$G$13,2,0),DAY(H829)),
IF(E829="quarterly",DATE(IF(MONTH(H829)&gt;=10,YEAR(H829)+1,YEAR(H829)),VLOOKUP(MONTH(H829),index!$D$2:$G$13,3,0),DAY(H829)),
IF(E829="halfyearly",DATE(IF(MONTH(H829)&gt;=7,YEAR(H829)+1,YEAR(H829)),VLOOKUP(MONTH(H829),index!$D$2:$G$13,4,0),DAY(H829)),
DATE(YEAR(H829)+1,MONTH(H829),DAY(H829)))))-H829))+H829)</f>
        <v/>
      </c>
      <c r="J829" s="9" t="str">
        <f t="shared" si="94"/>
        <v/>
      </c>
      <c r="K829" s="11" t="str">
        <f t="shared" si="95"/>
        <v/>
      </c>
      <c r="L829" s="11" t="str">
        <f t="shared" si="96"/>
        <v/>
      </c>
      <c r="M829" s="11" t="str">
        <f>IF(A829="","",VLOOKUP(E829,index!$A$1:$B$6,2,0)*K829*G829)</f>
        <v/>
      </c>
      <c r="N829" s="11" t="str">
        <f>IF(A829="","",-PMT(G829*VLOOKUP(E829,index!$A$1:$B$6,2,0),C829,F829,0,0))</f>
        <v/>
      </c>
      <c r="O829" s="11" t="str">
        <f t="shared" si="97"/>
        <v/>
      </c>
      <c r="P829" s="11" t="str">
        <f t="shared" si="92"/>
        <v/>
      </c>
    </row>
    <row r="830" spans="1:16" x14ac:dyDescent="0.25">
      <c r="A830" s="9" t="str">
        <f>IF(A829="","",IF(B829&lt;C829,A829,IF(A829=MAX('entry data'!$B$8:$B$507),"",A829+1)))</f>
        <v/>
      </c>
      <c r="B830" s="9" t="str">
        <f t="shared" si="93"/>
        <v/>
      </c>
      <c r="C830" s="9" t="str">
        <f>IF(ISERROR(VLOOKUP(A830,'entry data'!B:G,6,0)),"",VLOOKUP(A830,'entry data'!B:G,6,0))</f>
        <v/>
      </c>
      <c r="D830" s="9" t="str">
        <f>IF(ISERROR(VLOOKUP(A830,'entry data'!B:C,2,0)),"",VLOOKUP(A830,'entry data'!B:C,2,0))</f>
        <v/>
      </c>
      <c r="E830" s="9" t="str">
        <f>IF(ISERROR(VLOOKUP(A830,'entry data'!B:E,4,0)),"",VLOOKUP(A830,'entry data'!B:E,4,0))</f>
        <v/>
      </c>
      <c r="F830" s="11" t="str">
        <f>IF(A830="","",IF(ISERROR(VLOOKUP(A830,'entry data'!B:F,5,0)),"",VLOOKUP(A830,'entry data'!B:F,5,0)))</f>
        <v/>
      </c>
      <c r="G830" s="12" t="str">
        <f>IF(A830="","",IF(ISERROR(VLOOKUP(A830,'entry data'!B:I,8,0)),"",VLOOKUP(A830,'entry data'!B:I,7,0)))</f>
        <v/>
      </c>
      <c r="H830" s="13" t="str">
        <f>IF(A830="","",IF(B830=1,VLOOKUP(A830,'entry data'!B:D,3,0),I829))</f>
        <v/>
      </c>
      <c r="I830" s="14" t="str">
        <f>IF(A830="","",IF(E830="weekly",7,IF(E830="fortnightly",14,IF(E830="monthly",DATE(IF(MONTH(H830)=12,YEAR(H830)+1,YEAR(H830)),VLOOKUP(MONTH(H830),index!$D$2:$G$13,2,0),DAY(H830)),
IF(E830="quarterly",DATE(IF(MONTH(H830)&gt;=10,YEAR(H830)+1,YEAR(H830)),VLOOKUP(MONTH(H830),index!$D$2:$G$13,3,0),DAY(H830)),
IF(E830="halfyearly",DATE(IF(MONTH(H830)&gt;=7,YEAR(H830)+1,YEAR(H830)),VLOOKUP(MONTH(H830),index!$D$2:$G$13,4,0),DAY(H830)),
DATE(YEAR(H830)+1,MONTH(H830),DAY(H830)))))-H830))+H830)</f>
        <v/>
      </c>
      <c r="J830" s="9" t="str">
        <f t="shared" si="94"/>
        <v/>
      </c>
      <c r="K830" s="11" t="str">
        <f t="shared" si="95"/>
        <v/>
      </c>
      <c r="L830" s="11" t="str">
        <f t="shared" si="96"/>
        <v/>
      </c>
      <c r="M830" s="11" t="str">
        <f>IF(A830="","",VLOOKUP(E830,index!$A$1:$B$6,2,0)*K830*G830)</f>
        <v/>
      </c>
      <c r="N830" s="11" t="str">
        <f>IF(A830="","",-PMT(G830*VLOOKUP(E830,index!$A$1:$B$6,2,0),C830,F830,0,0))</f>
        <v/>
      </c>
      <c r="O830" s="11" t="str">
        <f t="shared" si="97"/>
        <v/>
      </c>
      <c r="P830" s="11" t="str">
        <f t="shared" si="92"/>
        <v/>
      </c>
    </row>
    <row r="831" spans="1:16" x14ac:dyDescent="0.25">
      <c r="A831" s="9" t="str">
        <f>IF(A830="","",IF(B830&lt;C830,A830,IF(A830=MAX('entry data'!$B$8:$B$507),"",A830+1)))</f>
        <v/>
      </c>
      <c r="B831" s="9" t="str">
        <f t="shared" si="93"/>
        <v/>
      </c>
      <c r="C831" s="9" t="str">
        <f>IF(ISERROR(VLOOKUP(A831,'entry data'!B:G,6,0)),"",VLOOKUP(A831,'entry data'!B:G,6,0))</f>
        <v/>
      </c>
      <c r="D831" s="9" t="str">
        <f>IF(ISERROR(VLOOKUP(A831,'entry data'!B:C,2,0)),"",VLOOKUP(A831,'entry data'!B:C,2,0))</f>
        <v/>
      </c>
      <c r="E831" s="9" t="str">
        <f>IF(ISERROR(VLOOKUP(A831,'entry data'!B:E,4,0)),"",VLOOKUP(A831,'entry data'!B:E,4,0))</f>
        <v/>
      </c>
      <c r="F831" s="11" t="str">
        <f>IF(A831="","",IF(ISERROR(VLOOKUP(A831,'entry data'!B:F,5,0)),"",VLOOKUP(A831,'entry data'!B:F,5,0)))</f>
        <v/>
      </c>
      <c r="G831" s="12" t="str">
        <f>IF(A831="","",IF(ISERROR(VLOOKUP(A831,'entry data'!B:I,8,0)),"",VLOOKUP(A831,'entry data'!B:I,7,0)))</f>
        <v/>
      </c>
      <c r="H831" s="13" t="str">
        <f>IF(A831="","",IF(B831=1,VLOOKUP(A831,'entry data'!B:D,3,0),I830))</f>
        <v/>
      </c>
      <c r="I831" s="14" t="str">
        <f>IF(A831="","",IF(E831="weekly",7,IF(E831="fortnightly",14,IF(E831="monthly",DATE(IF(MONTH(H831)=12,YEAR(H831)+1,YEAR(H831)),VLOOKUP(MONTH(H831),index!$D$2:$G$13,2,0),DAY(H831)),
IF(E831="quarterly",DATE(IF(MONTH(H831)&gt;=10,YEAR(H831)+1,YEAR(H831)),VLOOKUP(MONTH(H831),index!$D$2:$G$13,3,0),DAY(H831)),
IF(E831="halfyearly",DATE(IF(MONTH(H831)&gt;=7,YEAR(H831)+1,YEAR(H831)),VLOOKUP(MONTH(H831),index!$D$2:$G$13,4,0),DAY(H831)),
DATE(YEAR(H831)+1,MONTH(H831),DAY(H831)))))-H831))+H831)</f>
        <v/>
      </c>
      <c r="J831" s="9" t="str">
        <f t="shared" si="94"/>
        <v/>
      </c>
      <c r="K831" s="11" t="str">
        <f t="shared" si="95"/>
        <v/>
      </c>
      <c r="L831" s="11" t="str">
        <f t="shared" si="96"/>
        <v/>
      </c>
      <c r="M831" s="11" t="str">
        <f>IF(A831="","",VLOOKUP(E831,index!$A$1:$B$6,2,0)*K831*G831)</f>
        <v/>
      </c>
      <c r="N831" s="11" t="str">
        <f>IF(A831="","",-PMT(G831*VLOOKUP(E831,index!$A$1:$B$6,2,0),C831,F831,0,0))</f>
        <v/>
      </c>
      <c r="O831" s="11" t="str">
        <f t="shared" si="97"/>
        <v/>
      </c>
      <c r="P831" s="11" t="str">
        <f t="shared" si="92"/>
        <v/>
      </c>
    </row>
    <row r="832" spans="1:16" x14ac:dyDescent="0.25">
      <c r="A832" s="9" t="str">
        <f>IF(A831="","",IF(B831&lt;C831,A831,IF(A831=MAX('entry data'!$B$8:$B$507),"",A831+1)))</f>
        <v/>
      </c>
      <c r="B832" s="9" t="str">
        <f t="shared" si="93"/>
        <v/>
      </c>
      <c r="C832" s="9" t="str">
        <f>IF(ISERROR(VLOOKUP(A832,'entry data'!B:G,6,0)),"",VLOOKUP(A832,'entry data'!B:G,6,0))</f>
        <v/>
      </c>
      <c r="D832" s="9" t="str">
        <f>IF(ISERROR(VLOOKUP(A832,'entry data'!B:C,2,0)),"",VLOOKUP(A832,'entry data'!B:C,2,0))</f>
        <v/>
      </c>
      <c r="E832" s="9" t="str">
        <f>IF(ISERROR(VLOOKUP(A832,'entry data'!B:E,4,0)),"",VLOOKUP(A832,'entry data'!B:E,4,0))</f>
        <v/>
      </c>
      <c r="F832" s="11" t="str">
        <f>IF(A832="","",IF(ISERROR(VLOOKUP(A832,'entry data'!B:F,5,0)),"",VLOOKUP(A832,'entry data'!B:F,5,0)))</f>
        <v/>
      </c>
      <c r="G832" s="12" t="str">
        <f>IF(A832="","",IF(ISERROR(VLOOKUP(A832,'entry data'!B:I,8,0)),"",VLOOKUP(A832,'entry data'!B:I,7,0)))</f>
        <v/>
      </c>
      <c r="H832" s="13" t="str">
        <f>IF(A832="","",IF(B832=1,VLOOKUP(A832,'entry data'!B:D,3,0),I831))</f>
        <v/>
      </c>
      <c r="I832" s="14" t="str">
        <f>IF(A832="","",IF(E832="weekly",7,IF(E832="fortnightly",14,IF(E832="monthly",DATE(IF(MONTH(H832)=12,YEAR(H832)+1,YEAR(H832)),VLOOKUP(MONTH(H832),index!$D$2:$G$13,2,0),DAY(H832)),
IF(E832="quarterly",DATE(IF(MONTH(H832)&gt;=10,YEAR(H832)+1,YEAR(H832)),VLOOKUP(MONTH(H832),index!$D$2:$G$13,3,0),DAY(H832)),
IF(E832="halfyearly",DATE(IF(MONTH(H832)&gt;=7,YEAR(H832)+1,YEAR(H832)),VLOOKUP(MONTH(H832),index!$D$2:$G$13,4,0),DAY(H832)),
DATE(YEAR(H832)+1,MONTH(H832),DAY(H832)))))-H832))+H832)</f>
        <v/>
      </c>
      <c r="J832" s="9" t="str">
        <f t="shared" si="94"/>
        <v/>
      </c>
      <c r="K832" s="11" t="str">
        <f t="shared" si="95"/>
        <v/>
      </c>
      <c r="L832" s="11" t="str">
        <f t="shared" si="96"/>
        <v/>
      </c>
      <c r="M832" s="11" t="str">
        <f>IF(A832="","",VLOOKUP(E832,index!$A$1:$B$6,2,0)*K832*G832)</f>
        <v/>
      </c>
      <c r="N832" s="11" t="str">
        <f>IF(A832="","",-PMT(G832*VLOOKUP(E832,index!$A$1:$B$6,2,0),C832,F832,0,0))</f>
        <v/>
      </c>
      <c r="O832" s="11" t="str">
        <f t="shared" si="97"/>
        <v/>
      </c>
      <c r="P832" s="11" t="str">
        <f t="shared" si="92"/>
        <v/>
      </c>
    </row>
    <row r="833" spans="1:16" x14ac:dyDescent="0.25">
      <c r="A833" s="9" t="str">
        <f>IF(A832="","",IF(B832&lt;C832,A832,IF(A832=MAX('entry data'!$B$8:$B$507),"",A832+1)))</f>
        <v/>
      </c>
      <c r="B833" s="9" t="str">
        <f t="shared" si="93"/>
        <v/>
      </c>
      <c r="C833" s="9" t="str">
        <f>IF(ISERROR(VLOOKUP(A833,'entry data'!B:G,6,0)),"",VLOOKUP(A833,'entry data'!B:G,6,0))</f>
        <v/>
      </c>
      <c r="D833" s="9" t="str">
        <f>IF(ISERROR(VLOOKUP(A833,'entry data'!B:C,2,0)),"",VLOOKUP(A833,'entry data'!B:C,2,0))</f>
        <v/>
      </c>
      <c r="E833" s="9" t="str">
        <f>IF(ISERROR(VLOOKUP(A833,'entry data'!B:E,4,0)),"",VLOOKUP(A833,'entry data'!B:E,4,0))</f>
        <v/>
      </c>
      <c r="F833" s="11" t="str">
        <f>IF(A833="","",IF(ISERROR(VLOOKUP(A833,'entry data'!B:F,5,0)),"",VLOOKUP(A833,'entry data'!B:F,5,0)))</f>
        <v/>
      </c>
      <c r="G833" s="12" t="str">
        <f>IF(A833="","",IF(ISERROR(VLOOKUP(A833,'entry data'!B:I,8,0)),"",VLOOKUP(A833,'entry data'!B:I,7,0)))</f>
        <v/>
      </c>
      <c r="H833" s="13" t="str">
        <f>IF(A833="","",IF(B833=1,VLOOKUP(A833,'entry data'!B:D,3,0),I832))</f>
        <v/>
      </c>
      <c r="I833" s="14" t="str">
        <f>IF(A833="","",IF(E833="weekly",7,IF(E833="fortnightly",14,IF(E833="monthly",DATE(IF(MONTH(H833)=12,YEAR(H833)+1,YEAR(H833)),VLOOKUP(MONTH(H833),index!$D$2:$G$13,2,0),DAY(H833)),
IF(E833="quarterly",DATE(IF(MONTH(H833)&gt;=10,YEAR(H833)+1,YEAR(H833)),VLOOKUP(MONTH(H833),index!$D$2:$G$13,3,0),DAY(H833)),
IF(E833="halfyearly",DATE(IF(MONTH(H833)&gt;=7,YEAR(H833)+1,YEAR(H833)),VLOOKUP(MONTH(H833),index!$D$2:$G$13,4,0),DAY(H833)),
DATE(YEAR(H833)+1,MONTH(H833),DAY(H833)))))-H833))+H833)</f>
        <v/>
      </c>
      <c r="J833" s="9" t="str">
        <f t="shared" si="94"/>
        <v/>
      </c>
      <c r="K833" s="11" t="str">
        <f t="shared" si="95"/>
        <v/>
      </c>
      <c r="L833" s="11" t="str">
        <f t="shared" si="96"/>
        <v/>
      </c>
      <c r="M833" s="11" t="str">
        <f>IF(A833="","",VLOOKUP(E833,index!$A$1:$B$6,2,0)*K833*G833)</f>
        <v/>
      </c>
      <c r="N833" s="11" t="str">
        <f>IF(A833="","",-PMT(G833*VLOOKUP(E833,index!$A$1:$B$6,2,0),C833,F833,0,0))</f>
        <v/>
      </c>
      <c r="O833" s="11" t="str">
        <f t="shared" si="97"/>
        <v/>
      </c>
      <c r="P833" s="11" t="str">
        <f t="shared" si="92"/>
        <v/>
      </c>
    </row>
    <row r="834" spans="1:16" x14ac:dyDescent="0.25">
      <c r="A834" s="9" t="str">
        <f>IF(A833="","",IF(B833&lt;C833,A833,IF(A833=MAX('entry data'!$B$8:$B$507),"",A833+1)))</f>
        <v/>
      </c>
      <c r="B834" s="9" t="str">
        <f t="shared" si="93"/>
        <v/>
      </c>
      <c r="C834" s="9" t="str">
        <f>IF(ISERROR(VLOOKUP(A834,'entry data'!B:G,6,0)),"",VLOOKUP(A834,'entry data'!B:G,6,0))</f>
        <v/>
      </c>
      <c r="D834" s="9" t="str">
        <f>IF(ISERROR(VLOOKUP(A834,'entry data'!B:C,2,0)),"",VLOOKUP(A834,'entry data'!B:C,2,0))</f>
        <v/>
      </c>
      <c r="E834" s="9" t="str">
        <f>IF(ISERROR(VLOOKUP(A834,'entry data'!B:E,4,0)),"",VLOOKUP(A834,'entry data'!B:E,4,0))</f>
        <v/>
      </c>
      <c r="F834" s="11" t="str">
        <f>IF(A834="","",IF(ISERROR(VLOOKUP(A834,'entry data'!B:F,5,0)),"",VLOOKUP(A834,'entry data'!B:F,5,0)))</f>
        <v/>
      </c>
      <c r="G834" s="12" t="str">
        <f>IF(A834="","",IF(ISERROR(VLOOKUP(A834,'entry data'!B:I,8,0)),"",VLOOKUP(A834,'entry data'!B:I,7,0)))</f>
        <v/>
      </c>
      <c r="H834" s="13" t="str">
        <f>IF(A834="","",IF(B834=1,VLOOKUP(A834,'entry data'!B:D,3,0),I833))</f>
        <v/>
      </c>
      <c r="I834" s="14" t="str">
        <f>IF(A834="","",IF(E834="weekly",7,IF(E834="fortnightly",14,IF(E834="monthly",DATE(IF(MONTH(H834)=12,YEAR(H834)+1,YEAR(H834)),VLOOKUP(MONTH(H834),index!$D$2:$G$13,2,0),DAY(H834)),
IF(E834="quarterly",DATE(IF(MONTH(H834)&gt;=10,YEAR(H834)+1,YEAR(H834)),VLOOKUP(MONTH(H834),index!$D$2:$G$13,3,0),DAY(H834)),
IF(E834="halfyearly",DATE(IF(MONTH(H834)&gt;=7,YEAR(H834)+1,YEAR(H834)),VLOOKUP(MONTH(H834),index!$D$2:$G$13,4,0),DAY(H834)),
DATE(YEAR(H834)+1,MONTH(H834),DAY(H834)))))-H834))+H834)</f>
        <v/>
      </c>
      <c r="J834" s="9" t="str">
        <f t="shared" si="94"/>
        <v/>
      </c>
      <c r="K834" s="11" t="str">
        <f t="shared" si="95"/>
        <v/>
      </c>
      <c r="L834" s="11" t="str">
        <f t="shared" si="96"/>
        <v/>
      </c>
      <c r="M834" s="11" t="str">
        <f>IF(A834="","",VLOOKUP(E834,index!$A$1:$B$6,2,0)*K834*G834)</f>
        <v/>
      </c>
      <c r="N834" s="11" t="str">
        <f>IF(A834="","",-PMT(G834*VLOOKUP(E834,index!$A$1:$B$6,2,0),C834,F834,0,0))</f>
        <v/>
      </c>
      <c r="O834" s="11" t="str">
        <f t="shared" si="97"/>
        <v/>
      </c>
      <c r="P834" s="11" t="str">
        <f t="shared" si="92"/>
        <v/>
      </c>
    </row>
    <row r="835" spans="1:16" x14ac:dyDescent="0.25">
      <c r="A835" s="9" t="str">
        <f>IF(A834="","",IF(B834&lt;C834,A834,IF(A834=MAX('entry data'!$B$8:$B$507),"",A834+1)))</f>
        <v/>
      </c>
      <c r="B835" s="9" t="str">
        <f t="shared" si="93"/>
        <v/>
      </c>
      <c r="C835" s="9" t="str">
        <f>IF(ISERROR(VLOOKUP(A835,'entry data'!B:G,6,0)),"",VLOOKUP(A835,'entry data'!B:G,6,0))</f>
        <v/>
      </c>
      <c r="D835" s="9" t="str">
        <f>IF(ISERROR(VLOOKUP(A835,'entry data'!B:C,2,0)),"",VLOOKUP(A835,'entry data'!B:C,2,0))</f>
        <v/>
      </c>
      <c r="E835" s="9" t="str">
        <f>IF(ISERROR(VLOOKUP(A835,'entry data'!B:E,4,0)),"",VLOOKUP(A835,'entry data'!B:E,4,0))</f>
        <v/>
      </c>
      <c r="F835" s="11" t="str">
        <f>IF(A835="","",IF(ISERROR(VLOOKUP(A835,'entry data'!B:F,5,0)),"",VLOOKUP(A835,'entry data'!B:F,5,0)))</f>
        <v/>
      </c>
      <c r="G835" s="12" t="str">
        <f>IF(A835="","",IF(ISERROR(VLOOKUP(A835,'entry data'!B:I,8,0)),"",VLOOKUP(A835,'entry data'!B:I,7,0)))</f>
        <v/>
      </c>
      <c r="H835" s="13" t="str">
        <f>IF(A835="","",IF(B835=1,VLOOKUP(A835,'entry data'!B:D,3,0),I834))</f>
        <v/>
      </c>
      <c r="I835" s="14" t="str">
        <f>IF(A835="","",IF(E835="weekly",7,IF(E835="fortnightly",14,IF(E835="monthly",DATE(IF(MONTH(H835)=12,YEAR(H835)+1,YEAR(H835)),VLOOKUP(MONTH(H835),index!$D$2:$G$13,2,0),DAY(H835)),
IF(E835="quarterly",DATE(IF(MONTH(H835)&gt;=10,YEAR(H835)+1,YEAR(H835)),VLOOKUP(MONTH(H835),index!$D$2:$G$13,3,0),DAY(H835)),
IF(E835="halfyearly",DATE(IF(MONTH(H835)&gt;=7,YEAR(H835)+1,YEAR(H835)),VLOOKUP(MONTH(H835),index!$D$2:$G$13,4,0),DAY(H835)),
DATE(YEAR(H835)+1,MONTH(H835),DAY(H835)))))-H835))+H835)</f>
        <v/>
      </c>
      <c r="J835" s="9" t="str">
        <f t="shared" si="94"/>
        <v/>
      </c>
      <c r="K835" s="11" t="str">
        <f t="shared" si="95"/>
        <v/>
      </c>
      <c r="L835" s="11" t="str">
        <f t="shared" si="96"/>
        <v/>
      </c>
      <c r="M835" s="11" t="str">
        <f>IF(A835="","",VLOOKUP(E835,index!$A$1:$B$6,2,0)*K835*G835)</f>
        <v/>
      </c>
      <c r="N835" s="11" t="str">
        <f>IF(A835="","",-PMT(G835*VLOOKUP(E835,index!$A$1:$B$6,2,0),C835,F835,0,0))</f>
        <v/>
      </c>
      <c r="O835" s="11" t="str">
        <f t="shared" si="97"/>
        <v/>
      </c>
      <c r="P835" s="11" t="str">
        <f t="shared" ref="P835:P898" si="98">IF(A835="","",IF(J835&lt;&gt;J836,O835,0))</f>
        <v/>
      </c>
    </row>
    <row r="836" spans="1:16" x14ac:dyDescent="0.25">
      <c r="A836" s="9" t="str">
        <f>IF(A835="","",IF(B835&lt;C835,A835,IF(A835=MAX('entry data'!$B$8:$B$507),"",A835+1)))</f>
        <v/>
      </c>
      <c r="B836" s="9" t="str">
        <f t="shared" si="93"/>
        <v/>
      </c>
      <c r="C836" s="9" t="str">
        <f>IF(ISERROR(VLOOKUP(A836,'entry data'!B:G,6,0)),"",VLOOKUP(A836,'entry data'!B:G,6,0))</f>
        <v/>
      </c>
      <c r="D836" s="9" t="str">
        <f>IF(ISERROR(VLOOKUP(A836,'entry data'!B:C,2,0)),"",VLOOKUP(A836,'entry data'!B:C,2,0))</f>
        <v/>
      </c>
      <c r="E836" s="9" t="str">
        <f>IF(ISERROR(VLOOKUP(A836,'entry data'!B:E,4,0)),"",VLOOKUP(A836,'entry data'!B:E,4,0))</f>
        <v/>
      </c>
      <c r="F836" s="11" t="str">
        <f>IF(A836="","",IF(ISERROR(VLOOKUP(A836,'entry data'!B:F,5,0)),"",VLOOKUP(A836,'entry data'!B:F,5,0)))</f>
        <v/>
      </c>
      <c r="G836" s="12" t="str">
        <f>IF(A836="","",IF(ISERROR(VLOOKUP(A836,'entry data'!B:I,8,0)),"",VLOOKUP(A836,'entry data'!B:I,7,0)))</f>
        <v/>
      </c>
      <c r="H836" s="13" t="str">
        <f>IF(A836="","",IF(B836=1,VLOOKUP(A836,'entry data'!B:D,3,0),I835))</f>
        <v/>
      </c>
      <c r="I836" s="14" t="str">
        <f>IF(A836="","",IF(E836="weekly",7,IF(E836="fortnightly",14,IF(E836="monthly",DATE(IF(MONTH(H836)=12,YEAR(H836)+1,YEAR(H836)),VLOOKUP(MONTH(H836),index!$D$2:$G$13,2,0),DAY(H836)),
IF(E836="quarterly",DATE(IF(MONTH(H836)&gt;=10,YEAR(H836)+1,YEAR(H836)),VLOOKUP(MONTH(H836),index!$D$2:$G$13,3,0),DAY(H836)),
IF(E836="halfyearly",DATE(IF(MONTH(H836)&gt;=7,YEAR(H836)+1,YEAR(H836)),VLOOKUP(MONTH(H836),index!$D$2:$G$13,4,0),DAY(H836)),
DATE(YEAR(H836)+1,MONTH(H836),DAY(H836)))))-H836))+H836)</f>
        <v/>
      </c>
      <c r="J836" s="9" t="str">
        <f t="shared" si="94"/>
        <v/>
      </c>
      <c r="K836" s="11" t="str">
        <f t="shared" si="95"/>
        <v/>
      </c>
      <c r="L836" s="11" t="str">
        <f t="shared" si="96"/>
        <v/>
      </c>
      <c r="M836" s="11" t="str">
        <f>IF(A836="","",VLOOKUP(E836,index!$A$1:$B$6,2,0)*K836*G836)</f>
        <v/>
      </c>
      <c r="N836" s="11" t="str">
        <f>IF(A836="","",-PMT(G836*VLOOKUP(E836,index!$A$1:$B$6,2,0),C836,F836,0,0))</f>
        <v/>
      </c>
      <c r="O836" s="11" t="str">
        <f t="shared" si="97"/>
        <v/>
      </c>
      <c r="P836" s="11" t="str">
        <f t="shared" si="98"/>
        <v/>
      </c>
    </row>
    <row r="837" spans="1:16" x14ac:dyDescent="0.25">
      <c r="A837" s="9" t="str">
        <f>IF(A836="","",IF(B836&lt;C836,A836,IF(A836=MAX('entry data'!$B$8:$B$507),"",A836+1)))</f>
        <v/>
      </c>
      <c r="B837" s="9" t="str">
        <f t="shared" si="93"/>
        <v/>
      </c>
      <c r="C837" s="9" t="str">
        <f>IF(ISERROR(VLOOKUP(A837,'entry data'!B:G,6,0)),"",VLOOKUP(A837,'entry data'!B:G,6,0))</f>
        <v/>
      </c>
      <c r="D837" s="9" t="str">
        <f>IF(ISERROR(VLOOKUP(A837,'entry data'!B:C,2,0)),"",VLOOKUP(A837,'entry data'!B:C,2,0))</f>
        <v/>
      </c>
      <c r="E837" s="9" t="str">
        <f>IF(ISERROR(VLOOKUP(A837,'entry data'!B:E,4,0)),"",VLOOKUP(A837,'entry data'!B:E,4,0))</f>
        <v/>
      </c>
      <c r="F837" s="11" t="str">
        <f>IF(A837="","",IF(ISERROR(VLOOKUP(A837,'entry data'!B:F,5,0)),"",VLOOKUP(A837,'entry data'!B:F,5,0)))</f>
        <v/>
      </c>
      <c r="G837" s="12" t="str">
        <f>IF(A837="","",IF(ISERROR(VLOOKUP(A837,'entry data'!B:I,8,0)),"",VLOOKUP(A837,'entry data'!B:I,7,0)))</f>
        <v/>
      </c>
      <c r="H837" s="13" t="str">
        <f>IF(A837="","",IF(B837=1,VLOOKUP(A837,'entry data'!B:D,3,0),I836))</f>
        <v/>
      </c>
      <c r="I837" s="14" t="str">
        <f>IF(A837="","",IF(E837="weekly",7,IF(E837="fortnightly",14,IF(E837="monthly",DATE(IF(MONTH(H837)=12,YEAR(H837)+1,YEAR(H837)),VLOOKUP(MONTH(H837),index!$D$2:$G$13,2,0),DAY(H837)),
IF(E837="quarterly",DATE(IF(MONTH(H837)&gt;=10,YEAR(H837)+1,YEAR(H837)),VLOOKUP(MONTH(H837),index!$D$2:$G$13,3,0),DAY(H837)),
IF(E837="halfyearly",DATE(IF(MONTH(H837)&gt;=7,YEAR(H837)+1,YEAR(H837)),VLOOKUP(MONTH(H837),index!$D$2:$G$13,4,0),DAY(H837)),
DATE(YEAR(H837)+1,MONTH(H837),DAY(H837)))))-H837))+H837)</f>
        <v/>
      </c>
      <c r="J837" s="9" t="str">
        <f t="shared" si="94"/>
        <v/>
      </c>
      <c r="K837" s="11" t="str">
        <f t="shared" si="95"/>
        <v/>
      </c>
      <c r="L837" s="11" t="str">
        <f t="shared" si="96"/>
        <v/>
      </c>
      <c r="M837" s="11" t="str">
        <f>IF(A837="","",VLOOKUP(E837,index!$A$1:$B$6,2,0)*K837*G837)</f>
        <v/>
      </c>
      <c r="N837" s="11" t="str">
        <f>IF(A837="","",-PMT(G837*VLOOKUP(E837,index!$A$1:$B$6,2,0),C837,F837,0,0))</f>
        <v/>
      </c>
      <c r="O837" s="11" t="str">
        <f t="shared" si="97"/>
        <v/>
      </c>
      <c r="P837" s="11" t="str">
        <f t="shared" si="98"/>
        <v/>
      </c>
    </row>
    <row r="838" spans="1:16" x14ac:dyDescent="0.25">
      <c r="A838" s="9" t="str">
        <f>IF(A837="","",IF(B837&lt;C837,A837,IF(A837=MAX('entry data'!$B$8:$B$507),"",A837+1)))</f>
        <v/>
      </c>
      <c r="B838" s="9" t="str">
        <f t="shared" si="93"/>
        <v/>
      </c>
      <c r="C838" s="9" t="str">
        <f>IF(ISERROR(VLOOKUP(A838,'entry data'!B:G,6,0)),"",VLOOKUP(A838,'entry data'!B:G,6,0))</f>
        <v/>
      </c>
      <c r="D838" s="9" t="str">
        <f>IF(ISERROR(VLOOKUP(A838,'entry data'!B:C,2,0)),"",VLOOKUP(A838,'entry data'!B:C,2,0))</f>
        <v/>
      </c>
      <c r="E838" s="9" t="str">
        <f>IF(ISERROR(VLOOKUP(A838,'entry data'!B:E,4,0)),"",VLOOKUP(A838,'entry data'!B:E,4,0))</f>
        <v/>
      </c>
      <c r="F838" s="11" t="str">
        <f>IF(A838="","",IF(ISERROR(VLOOKUP(A838,'entry data'!B:F,5,0)),"",VLOOKUP(A838,'entry data'!B:F,5,0)))</f>
        <v/>
      </c>
      <c r="G838" s="12" t="str">
        <f>IF(A838="","",IF(ISERROR(VLOOKUP(A838,'entry data'!B:I,8,0)),"",VLOOKUP(A838,'entry data'!B:I,7,0)))</f>
        <v/>
      </c>
      <c r="H838" s="13" t="str">
        <f>IF(A838="","",IF(B838=1,VLOOKUP(A838,'entry data'!B:D,3,0),I837))</f>
        <v/>
      </c>
      <c r="I838" s="14" t="str">
        <f>IF(A838="","",IF(E838="weekly",7,IF(E838="fortnightly",14,IF(E838="monthly",DATE(IF(MONTH(H838)=12,YEAR(H838)+1,YEAR(H838)),VLOOKUP(MONTH(H838),index!$D$2:$G$13,2,0),DAY(H838)),
IF(E838="quarterly",DATE(IF(MONTH(H838)&gt;=10,YEAR(H838)+1,YEAR(H838)),VLOOKUP(MONTH(H838),index!$D$2:$G$13,3,0),DAY(H838)),
IF(E838="halfyearly",DATE(IF(MONTH(H838)&gt;=7,YEAR(H838)+1,YEAR(H838)),VLOOKUP(MONTH(H838),index!$D$2:$G$13,4,0),DAY(H838)),
DATE(YEAR(H838)+1,MONTH(H838),DAY(H838)))))-H838))+H838)</f>
        <v/>
      </c>
      <c r="J838" s="9" t="str">
        <f t="shared" si="94"/>
        <v/>
      </c>
      <c r="K838" s="11" t="str">
        <f t="shared" si="95"/>
        <v/>
      </c>
      <c r="L838" s="11" t="str">
        <f t="shared" si="96"/>
        <v/>
      </c>
      <c r="M838" s="11" t="str">
        <f>IF(A838="","",VLOOKUP(E838,index!$A$1:$B$6,2,0)*K838*G838)</f>
        <v/>
      </c>
      <c r="N838" s="11" t="str">
        <f>IF(A838="","",-PMT(G838*VLOOKUP(E838,index!$A$1:$B$6,2,0),C838,F838,0,0))</f>
        <v/>
      </c>
      <c r="O838" s="11" t="str">
        <f t="shared" si="97"/>
        <v/>
      </c>
      <c r="P838" s="11" t="str">
        <f t="shared" si="98"/>
        <v/>
      </c>
    </row>
    <row r="839" spans="1:16" x14ac:dyDescent="0.25">
      <c r="A839" s="9" t="str">
        <f>IF(A838="","",IF(B838&lt;C838,A838,IF(A838=MAX('entry data'!$B$8:$B$507),"",A838+1)))</f>
        <v/>
      </c>
      <c r="B839" s="9" t="str">
        <f t="shared" si="93"/>
        <v/>
      </c>
      <c r="C839" s="9" t="str">
        <f>IF(ISERROR(VLOOKUP(A839,'entry data'!B:G,6,0)),"",VLOOKUP(A839,'entry data'!B:G,6,0))</f>
        <v/>
      </c>
      <c r="D839" s="9" t="str">
        <f>IF(ISERROR(VLOOKUP(A839,'entry data'!B:C,2,0)),"",VLOOKUP(A839,'entry data'!B:C,2,0))</f>
        <v/>
      </c>
      <c r="E839" s="9" t="str">
        <f>IF(ISERROR(VLOOKUP(A839,'entry data'!B:E,4,0)),"",VLOOKUP(A839,'entry data'!B:E,4,0))</f>
        <v/>
      </c>
      <c r="F839" s="11" t="str">
        <f>IF(A839="","",IF(ISERROR(VLOOKUP(A839,'entry data'!B:F,5,0)),"",VLOOKUP(A839,'entry data'!B:F,5,0)))</f>
        <v/>
      </c>
      <c r="G839" s="12" t="str">
        <f>IF(A839="","",IF(ISERROR(VLOOKUP(A839,'entry data'!B:I,8,0)),"",VLOOKUP(A839,'entry data'!B:I,7,0)))</f>
        <v/>
      </c>
      <c r="H839" s="13" t="str">
        <f>IF(A839="","",IF(B839=1,VLOOKUP(A839,'entry data'!B:D,3,0),I838))</f>
        <v/>
      </c>
      <c r="I839" s="14" t="str">
        <f>IF(A839="","",IF(E839="weekly",7,IF(E839="fortnightly",14,IF(E839="monthly",DATE(IF(MONTH(H839)=12,YEAR(H839)+1,YEAR(H839)),VLOOKUP(MONTH(H839),index!$D$2:$G$13,2,0),DAY(H839)),
IF(E839="quarterly",DATE(IF(MONTH(H839)&gt;=10,YEAR(H839)+1,YEAR(H839)),VLOOKUP(MONTH(H839),index!$D$2:$G$13,3,0),DAY(H839)),
IF(E839="halfyearly",DATE(IF(MONTH(H839)&gt;=7,YEAR(H839)+1,YEAR(H839)),VLOOKUP(MONTH(H839),index!$D$2:$G$13,4,0),DAY(H839)),
DATE(YEAR(H839)+1,MONTH(H839),DAY(H839)))))-H839))+H839)</f>
        <v/>
      </c>
      <c r="J839" s="9" t="str">
        <f t="shared" si="94"/>
        <v/>
      </c>
      <c r="K839" s="11" t="str">
        <f t="shared" si="95"/>
        <v/>
      </c>
      <c r="L839" s="11" t="str">
        <f t="shared" si="96"/>
        <v/>
      </c>
      <c r="M839" s="11" t="str">
        <f>IF(A839="","",VLOOKUP(E839,index!$A$1:$B$6,2,0)*K839*G839)</f>
        <v/>
      </c>
      <c r="N839" s="11" t="str">
        <f>IF(A839="","",-PMT(G839*VLOOKUP(E839,index!$A$1:$B$6,2,0),C839,F839,0,0))</f>
        <v/>
      </c>
      <c r="O839" s="11" t="str">
        <f t="shared" si="97"/>
        <v/>
      </c>
      <c r="P839" s="11" t="str">
        <f t="shared" si="98"/>
        <v/>
      </c>
    </row>
    <row r="840" spans="1:16" x14ac:dyDescent="0.25">
      <c r="A840" s="9" t="str">
        <f>IF(A839="","",IF(B839&lt;C839,A839,IF(A839=MAX('entry data'!$B$8:$B$507),"",A839+1)))</f>
        <v/>
      </c>
      <c r="B840" s="9" t="str">
        <f t="shared" si="93"/>
        <v/>
      </c>
      <c r="C840" s="9" t="str">
        <f>IF(ISERROR(VLOOKUP(A840,'entry data'!B:G,6,0)),"",VLOOKUP(A840,'entry data'!B:G,6,0))</f>
        <v/>
      </c>
      <c r="D840" s="9" t="str">
        <f>IF(ISERROR(VLOOKUP(A840,'entry data'!B:C,2,0)),"",VLOOKUP(A840,'entry data'!B:C,2,0))</f>
        <v/>
      </c>
      <c r="E840" s="9" t="str">
        <f>IF(ISERROR(VLOOKUP(A840,'entry data'!B:E,4,0)),"",VLOOKUP(A840,'entry data'!B:E,4,0))</f>
        <v/>
      </c>
      <c r="F840" s="11" t="str">
        <f>IF(A840="","",IF(ISERROR(VLOOKUP(A840,'entry data'!B:F,5,0)),"",VLOOKUP(A840,'entry data'!B:F,5,0)))</f>
        <v/>
      </c>
      <c r="G840" s="12" t="str">
        <f>IF(A840="","",IF(ISERROR(VLOOKUP(A840,'entry data'!B:I,8,0)),"",VLOOKUP(A840,'entry data'!B:I,7,0)))</f>
        <v/>
      </c>
      <c r="H840" s="13" t="str">
        <f>IF(A840="","",IF(B840=1,VLOOKUP(A840,'entry data'!B:D,3,0),I839))</f>
        <v/>
      </c>
      <c r="I840" s="14" t="str">
        <f>IF(A840="","",IF(E840="weekly",7,IF(E840="fortnightly",14,IF(E840="monthly",DATE(IF(MONTH(H840)=12,YEAR(H840)+1,YEAR(H840)),VLOOKUP(MONTH(H840),index!$D$2:$G$13,2,0),DAY(H840)),
IF(E840="quarterly",DATE(IF(MONTH(H840)&gt;=10,YEAR(H840)+1,YEAR(H840)),VLOOKUP(MONTH(H840),index!$D$2:$G$13,3,0),DAY(H840)),
IF(E840="halfyearly",DATE(IF(MONTH(H840)&gt;=7,YEAR(H840)+1,YEAR(H840)),VLOOKUP(MONTH(H840),index!$D$2:$G$13,4,0),DAY(H840)),
DATE(YEAR(H840)+1,MONTH(H840),DAY(H840)))))-H840))+H840)</f>
        <v/>
      </c>
      <c r="J840" s="9" t="str">
        <f t="shared" si="94"/>
        <v/>
      </c>
      <c r="K840" s="11" t="str">
        <f t="shared" si="95"/>
        <v/>
      </c>
      <c r="L840" s="11" t="str">
        <f t="shared" si="96"/>
        <v/>
      </c>
      <c r="M840" s="11" t="str">
        <f>IF(A840="","",VLOOKUP(E840,index!$A$1:$B$6,2,0)*K840*G840)</f>
        <v/>
      </c>
      <c r="N840" s="11" t="str">
        <f>IF(A840="","",-PMT(G840*VLOOKUP(E840,index!$A$1:$B$6,2,0),C840,F840,0,0))</f>
        <v/>
      </c>
      <c r="O840" s="11" t="str">
        <f t="shared" si="97"/>
        <v/>
      </c>
      <c r="P840" s="11" t="str">
        <f t="shared" si="98"/>
        <v/>
      </c>
    </row>
    <row r="841" spans="1:16" x14ac:dyDescent="0.25">
      <c r="A841" s="9" t="str">
        <f>IF(A840="","",IF(B840&lt;C840,A840,IF(A840=MAX('entry data'!$B$8:$B$507),"",A840+1)))</f>
        <v/>
      </c>
      <c r="B841" s="9" t="str">
        <f t="shared" si="93"/>
        <v/>
      </c>
      <c r="C841" s="9" t="str">
        <f>IF(ISERROR(VLOOKUP(A841,'entry data'!B:G,6,0)),"",VLOOKUP(A841,'entry data'!B:G,6,0))</f>
        <v/>
      </c>
      <c r="D841" s="9" t="str">
        <f>IF(ISERROR(VLOOKUP(A841,'entry data'!B:C,2,0)),"",VLOOKUP(A841,'entry data'!B:C,2,0))</f>
        <v/>
      </c>
      <c r="E841" s="9" t="str">
        <f>IF(ISERROR(VLOOKUP(A841,'entry data'!B:E,4,0)),"",VLOOKUP(A841,'entry data'!B:E,4,0))</f>
        <v/>
      </c>
      <c r="F841" s="11" t="str">
        <f>IF(A841="","",IF(ISERROR(VLOOKUP(A841,'entry data'!B:F,5,0)),"",VLOOKUP(A841,'entry data'!B:F,5,0)))</f>
        <v/>
      </c>
      <c r="G841" s="12" t="str">
        <f>IF(A841="","",IF(ISERROR(VLOOKUP(A841,'entry data'!B:I,8,0)),"",VLOOKUP(A841,'entry data'!B:I,7,0)))</f>
        <v/>
      </c>
      <c r="H841" s="13" t="str">
        <f>IF(A841="","",IF(B841=1,VLOOKUP(A841,'entry data'!B:D,3,0),I840))</f>
        <v/>
      </c>
      <c r="I841" s="14" t="str">
        <f>IF(A841="","",IF(E841="weekly",7,IF(E841="fortnightly",14,IF(E841="monthly",DATE(IF(MONTH(H841)=12,YEAR(H841)+1,YEAR(H841)),VLOOKUP(MONTH(H841),index!$D$2:$G$13,2,0),DAY(H841)),
IF(E841="quarterly",DATE(IF(MONTH(H841)&gt;=10,YEAR(H841)+1,YEAR(H841)),VLOOKUP(MONTH(H841),index!$D$2:$G$13,3,0),DAY(H841)),
IF(E841="halfyearly",DATE(IF(MONTH(H841)&gt;=7,YEAR(H841)+1,YEAR(H841)),VLOOKUP(MONTH(H841),index!$D$2:$G$13,4,0),DAY(H841)),
DATE(YEAR(H841)+1,MONTH(H841),DAY(H841)))))-H841))+H841)</f>
        <v/>
      </c>
      <c r="J841" s="9" t="str">
        <f t="shared" si="94"/>
        <v/>
      </c>
      <c r="K841" s="11" t="str">
        <f t="shared" si="95"/>
        <v/>
      </c>
      <c r="L841" s="11" t="str">
        <f t="shared" si="96"/>
        <v/>
      </c>
      <c r="M841" s="11" t="str">
        <f>IF(A841="","",VLOOKUP(E841,index!$A$1:$B$6,2,0)*K841*G841)</f>
        <v/>
      </c>
      <c r="N841" s="11" t="str">
        <f>IF(A841="","",-PMT(G841*VLOOKUP(E841,index!$A$1:$B$6,2,0),C841,F841,0,0))</f>
        <v/>
      </c>
      <c r="O841" s="11" t="str">
        <f t="shared" si="97"/>
        <v/>
      </c>
      <c r="P841" s="11" t="str">
        <f t="shared" si="98"/>
        <v/>
      </c>
    </row>
    <row r="842" spans="1:16" x14ac:dyDescent="0.25">
      <c r="A842" s="9" t="str">
        <f>IF(A841="","",IF(B841&lt;C841,A841,IF(A841=MAX('entry data'!$B$8:$B$507),"",A841+1)))</f>
        <v/>
      </c>
      <c r="B842" s="9" t="str">
        <f t="shared" si="93"/>
        <v/>
      </c>
      <c r="C842" s="9" t="str">
        <f>IF(ISERROR(VLOOKUP(A842,'entry data'!B:G,6,0)),"",VLOOKUP(A842,'entry data'!B:G,6,0))</f>
        <v/>
      </c>
      <c r="D842" s="9" t="str">
        <f>IF(ISERROR(VLOOKUP(A842,'entry data'!B:C,2,0)),"",VLOOKUP(A842,'entry data'!B:C,2,0))</f>
        <v/>
      </c>
      <c r="E842" s="9" t="str">
        <f>IF(ISERROR(VLOOKUP(A842,'entry data'!B:E,4,0)),"",VLOOKUP(A842,'entry data'!B:E,4,0))</f>
        <v/>
      </c>
      <c r="F842" s="11" t="str">
        <f>IF(A842="","",IF(ISERROR(VLOOKUP(A842,'entry data'!B:F,5,0)),"",VLOOKUP(A842,'entry data'!B:F,5,0)))</f>
        <v/>
      </c>
      <c r="G842" s="12" t="str">
        <f>IF(A842="","",IF(ISERROR(VLOOKUP(A842,'entry data'!B:I,8,0)),"",VLOOKUP(A842,'entry data'!B:I,7,0)))</f>
        <v/>
      </c>
      <c r="H842" s="13" t="str">
        <f>IF(A842="","",IF(B842=1,VLOOKUP(A842,'entry data'!B:D,3,0),I841))</f>
        <v/>
      </c>
      <c r="I842" s="14" t="str">
        <f>IF(A842="","",IF(E842="weekly",7,IF(E842="fortnightly",14,IF(E842="monthly",DATE(IF(MONTH(H842)=12,YEAR(H842)+1,YEAR(H842)),VLOOKUP(MONTH(H842),index!$D$2:$G$13,2,0),DAY(H842)),
IF(E842="quarterly",DATE(IF(MONTH(H842)&gt;=10,YEAR(H842)+1,YEAR(H842)),VLOOKUP(MONTH(H842),index!$D$2:$G$13,3,0),DAY(H842)),
IF(E842="halfyearly",DATE(IF(MONTH(H842)&gt;=7,YEAR(H842)+1,YEAR(H842)),VLOOKUP(MONTH(H842),index!$D$2:$G$13,4,0),DAY(H842)),
DATE(YEAR(H842)+1,MONTH(H842),DAY(H842)))))-H842))+H842)</f>
        <v/>
      </c>
      <c r="J842" s="9" t="str">
        <f t="shared" si="94"/>
        <v/>
      </c>
      <c r="K842" s="11" t="str">
        <f t="shared" si="95"/>
        <v/>
      </c>
      <c r="L842" s="11" t="str">
        <f t="shared" si="96"/>
        <v/>
      </c>
      <c r="M842" s="11" t="str">
        <f>IF(A842="","",VLOOKUP(E842,index!$A$1:$B$6,2,0)*K842*G842)</f>
        <v/>
      </c>
      <c r="N842" s="11" t="str">
        <f>IF(A842="","",-PMT(G842*VLOOKUP(E842,index!$A$1:$B$6,2,0),C842,F842,0,0))</f>
        <v/>
      </c>
      <c r="O842" s="11" t="str">
        <f t="shared" si="97"/>
        <v/>
      </c>
      <c r="P842" s="11" t="str">
        <f t="shared" si="98"/>
        <v/>
      </c>
    </row>
    <row r="843" spans="1:16" x14ac:dyDescent="0.25">
      <c r="A843" s="9" t="str">
        <f>IF(A842="","",IF(B842&lt;C842,A842,IF(A842=MAX('entry data'!$B$8:$B$507),"",A842+1)))</f>
        <v/>
      </c>
      <c r="B843" s="9" t="str">
        <f t="shared" si="93"/>
        <v/>
      </c>
      <c r="C843" s="9" t="str">
        <f>IF(ISERROR(VLOOKUP(A843,'entry data'!B:G,6,0)),"",VLOOKUP(A843,'entry data'!B:G,6,0))</f>
        <v/>
      </c>
      <c r="D843" s="9" t="str">
        <f>IF(ISERROR(VLOOKUP(A843,'entry data'!B:C,2,0)),"",VLOOKUP(A843,'entry data'!B:C,2,0))</f>
        <v/>
      </c>
      <c r="E843" s="9" t="str">
        <f>IF(ISERROR(VLOOKUP(A843,'entry data'!B:E,4,0)),"",VLOOKUP(A843,'entry data'!B:E,4,0))</f>
        <v/>
      </c>
      <c r="F843" s="11" t="str">
        <f>IF(A843="","",IF(ISERROR(VLOOKUP(A843,'entry data'!B:F,5,0)),"",VLOOKUP(A843,'entry data'!B:F,5,0)))</f>
        <v/>
      </c>
      <c r="G843" s="12" t="str">
        <f>IF(A843="","",IF(ISERROR(VLOOKUP(A843,'entry data'!B:I,8,0)),"",VLOOKUP(A843,'entry data'!B:I,7,0)))</f>
        <v/>
      </c>
      <c r="H843" s="13" t="str">
        <f>IF(A843="","",IF(B843=1,VLOOKUP(A843,'entry data'!B:D,3,0),I842))</f>
        <v/>
      </c>
      <c r="I843" s="14" t="str">
        <f>IF(A843="","",IF(E843="weekly",7,IF(E843="fortnightly",14,IF(E843="monthly",DATE(IF(MONTH(H843)=12,YEAR(H843)+1,YEAR(H843)),VLOOKUP(MONTH(H843),index!$D$2:$G$13,2,0),DAY(H843)),
IF(E843="quarterly",DATE(IF(MONTH(H843)&gt;=10,YEAR(H843)+1,YEAR(H843)),VLOOKUP(MONTH(H843),index!$D$2:$G$13,3,0),DAY(H843)),
IF(E843="halfyearly",DATE(IF(MONTH(H843)&gt;=7,YEAR(H843)+1,YEAR(H843)),VLOOKUP(MONTH(H843),index!$D$2:$G$13,4,0),DAY(H843)),
DATE(YEAR(H843)+1,MONTH(H843),DAY(H843)))))-H843))+H843)</f>
        <v/>
      </c>
      <c r="J843" s="9" t="str">
        <f t="shared" si="94"/>
        <v/>
      </c>
      <c r="K843" s="11" t="str">
        <f t="shared" si="95"/>
        <v/>
      </c>
      <c r="L843" s="11" t="str">
        <f t="shared" si="96"/>
        <v/>
      </c>
      <c r="M843" s="11" t="str">
        <f>IF(A843="","",VLOOKUP(E843,index!$A$1:$B$6,2,0)*K843*G843)</f>
        <v/>
      </c>
      <c r="N843" s="11" t="str">
        <f>IF(A843="","",-PMT(G843*VLOOKUP(E843,index!$A$1:$B$6,2,0),C843,F843,0,0))</f>
        <v/>
      </c>
      <c r="O843" s="11" t="str">
        <f t="shared" si="97"/>
        <v/>
      </c>
      <c r="P843" s="11" t="str">
        <f t="shared" si="98"/>
        <v/>
      </c>
    </row>
    <row r="844" spans="1:16" x14ac:dyDescent="0.25">
      <c r="A844" s="9" t="str">
        <f>IF(A843="","",IF(B843&lt;C843,A843,IF(A843=MAX('entry data'!$B$8:$B$507),"",A843+1)))</f>
        <v/>
      </c>
      <c r="B844" s="9" t="str">
        <f t="shared" si="93"/>
        <v/>
      </c>
      <c r="C844" s="9" t="str">
        <f>IF(ISERROR(VLOOKUP(A844,'entry data'!B:G,6,0)),"",VLOOKUP(A844,'entry data'!B:G,6,0))</f>
        <v/>
      </c>
      <c r="D844" s="9" t="str">
        <f>IF(ISERROR(VLOOKUP(A844,'entry data'!B:C,2,0)),"",VLOOKUP(A844,'entry data'!B:C,2,0))</f>
        <v/>
      </c>
      <c r="E844" s="9" t="str">
        <f>IF(ISERROR(VLOOKUP(A844,'entry data'!B:E,4,0)),"",VLOOKUP(A844,'entry data'!B:E,4,0))</f>
        <v/>
      </c>
      <c r="F844" s="11" t="str">
        <f>IF(A844="","",IF(ISERROR(VLOOKUP(A844,'entry data'!B:F,5,0)),"",VLOOKUP(A844,'entry data'!B:F,5,0)))</f>
        <v/>
      </c>
      <c r="G844" s="12" t="str">
        <f>IF(A844="","",IF(ISERROR(VLOOKUP(A844,'entry data'!B:I,8,0)),"",VLOOKUP(A844,'entry data'!B:I,7,0)))</f>
        <v/>
      </c>
      <c r="H844" s="13" t="str">
        <f>IF(A844="","",IF(B844=1,VLOOKUP(A844,'entry data'!B:D,3,0),I843))</f>
        <v/>
      </c>
      <c r="I844" s="14" t="str">
        <f>IF(A844="","",IF(E844="weekly",7,IF(E844="fortnightly",14,IF(E844="monthly",DATE(IF(MONTH(H844)=12,YEAR(H844)+1,YEAR(H844)),VLOOKUP(MONTH(H844),index!$D$2:$G$13,2,0),DAY(H844)),
IF(E844="quarterly",DATE(IF(MONTH(H844)&gt;=10,YEAR(H844)+1,YEAR(H844)),VLOOKUP(MONTH(H844),index!$D$2:$G$13,3,0),DAY(H844)),
IF(E844="halfyearly",DATE(IF(MONTH(H844)&gt;=7,YEAR(H844)+1,YEAR(H844)),VLOOKUP(MONTH(H844),index!$D$2:$G$13,4,0),DAY(H844)),
DATE(YEAR(H844)+1,MONTH(H844),DAY(H844)))))-H844))+H844)</f>
        <v/>
      </c>
      <c r="J844" s="9" t="str">
        <f t="shared" si="94"/>
        <v/>
      </c>
      <c r="K844" s="11" t="str">
        <f t="shared" si="95"/>
        <v/>
      </c>
      <c r="L844" s="11" t="str">
        <f t="shared" si="96"/>
        <v/>
      </c>
      <c r="M844" s="11" t="str">
        <f>IF(A844="","",VLOOKUP(E844,index!$A$1:$B$6,2,0)*K844*G844)</f>
        <v/>
      </c>
      <c r="N844" s="11" t="str">
        <f>IF(A844="","",-PMT(G844*VLOOKUP(E844,index!$A$1:$B$6,2,0),C844,F844,0,0))</f>
        <v/>
      </c>
      <c r="O844" s="11" t="str">
        <f t="shared" si="97"/>
        <v/>
      </c>
      <c r="P844" s="11" t="str">
        <f t="shared" si="98"/>
        <v/>
      </c>
    </row>
    <row r="845" spans="1:16" x14ac:dyDescent="0.25">
      <c r="A845" s="9" t="str">
        <f>IF(A844="","",IF(B844&lt;C844,A844,IF(A844=MAX('entry data'!$B$8:$B$507),"",A844+1)))</f>
        <v/>
      </c>
      <c r="B845" s="9" t="str">
        <f t="shared" si="93"/>
        <v/>
      </c>
      <c r="C845" s="9" t="str">
        <f>IF(ISERROR(VLOOKUP(A845,'entry data'!B:G,6,0)),"",VLOOKUP(A845,'entry data'!B:G,6,0))</f>
        <v/>
      </c>
      <c r="D845" s="9" t="str">
        <f>IF(ISERROR(VLOOKUP(A845,'entry data'!B:C,2,0)),"",VLOOKUP(A845,'entry data'!B:C,2,0))</f>
        <v/>
      </c>
      <c r="E845" s="9" t="str">
        <f>IF(ISERROR(VLOOKUP(A845,'entry data'!B:E,4,0)),"",VLOOKUP(A845,'entry data'!B:E,4,0))</f>
        <v/>
      </c>
      <c r="F845" s="11" t="str">
        <f>IF(A845="","",IF(ISERROR(VLOOKUP(A845,'entry data'!B:F,5,0)),"",VLOOKUP(A845,'entry data'!B:F,5,0)))</f>
        <v/>
      </c>
      <c r="G845" s="12" t="str">
        <f>IF(A845="","",IF(ISERROR(VLOOKUP(A845,'entry data'!B:I,8,0)),"",VLOOKUP(A845,'entry data'!B:I,7,0)))</f>
        <v/>
      </c>
      <c r="H845" s="13" t="str">
        <f>IF(A845="","",IF(B845=1,VLOOKUP(A845,'entry data'!B:D,3,0),I844))</f>
        <v/>
      </c>
      <c r="I845" s="14" t="str">
        <f>IF(A845="","",IF(E845="weekly",7,IF(E845="fortnightly",14,IF(E845="monthly",DATE(IF(MONTH(H845)=12,YEAR(H845)+1,YEAR(H845)),VLOOKUP(MONTH(H845),index!$D$2:$G$13,2,0),DAY(H845)),
IF(E845="quarterly",DATE(IF(MONTH(H845)&gt;=10,YEAR(H845)+1,YEAR(H845)),VLOOKUP(MONTH(H845),index!$D$2:$G$13,3,0),DAY(H845)),
IF(E845="halfyearly",DATE(IF(MONTH(H845)&gt;=7,YEAR(H845)+1,YEAR(H845)),VLOOKUP(MONTH(H845),index!$D$2:$G$13,4,0),DAY(H845)),
DATE(YEAR(H845)+1,MONTH(H845),DAY(H845)))))-H845))+H845)</f>
        <v/>
      </c>
      <c r="J845" s="9" t="str">
        <f t="shared" si="94"/>
        <v/>
      </c>
      <c r="K845" s="11" t="str">
        <f t="shared" si="95"/>
        <v/>
      </c>
      <c r="L845" s="11" t="str">
        <f t="shared" si="96"/>
        <v/>
      </c>
      <c r="M845" s="11" t="str">
        <f>IF(A845="","",VLOOKUP(E845,index!$A$1:$B$6,2,0)*K845*G845)</f>
        <v/>
      </c>
      <c r="N845" s="11" t="str">
        <f>IF(A845="","",-PMT(G845*VLOOKUP(E845,index!$A$1:$B$6,2,0),C845,F845,0,0))</f>
        <v/>
      </c>
      <c r="O845" s="11" t="str">
        <f t="shared" si="97"/>
        <v/>
      </c>
      <c r="P845" s="11" t="str">
        <f t="shared" si="98"/>
        <v/>
      </c>
    </row>
    <row r="846" spans="1:16" x14ac:dyDescent="0.25">
      <c r="A846" s="9" t="str">
        <f>IF(A845="","",IF(B845&lt;C845,A845,IF(A845=MAX('entry data'!$B$8:$B$507),"",A845+1)))</f>
        <v/>
      </c>
      <c r="B846" s="9" t="str">
        <f t="shared" si="93"/>
        <v/>
      </c>
      <c r="C846" s="9" t="str">
        <f>IF(ISERROR(VLOOKUP(A846,'entry data'!B:G,6,0)),"",VLOOKUP(A846,'entry data'!B:G,6,0))</f>
        <v/>
      </c>
      <c r="D846" s="9" t="str">
        <f>IF(ISERROR(VLOOKUP(A846,'entry data'!B:C,2,0)),"",VLOOKUP(A846,'entry data'!B:C,2,0))</f>
        <v/>
      </c>
      <c r="E846" s="9" t="str">
        <f>IF(ISERROR(VLOOKUP(A846,'entry data'!B:E,4,0)),"",VLOOKUP(A846,'entry data'!B:E,4,0))</f>
        <v/>
      </c>
      <c r="F846" s="11" t="str">
        <f>IF(A846="","",IF(ISERROR(VLOOKUP(A846,'entry data'!B:F,5,0)),"",VLOOKUP(A846,'entry data'!B:F,5,0)))</f>
        <v/>
      </c>
      <c r="G846" s="12" t="str">
        <f>IF(A846="","",IF(ISERROR(VLOOKUP(A846,'entry data'!B:I,8,0)),"",VLOOKUP(A846,'entry data'!B:I,7,0)))</f>
        <v/>
      </c>
      <c r="H846" s="13" t="str">
        <f>IF(A846="","",IF(B846=1,VLOOKUP(A846,'entry data'!B:D,3,0),I845))</f>
        <v/>
      </c>
      <c r="I846" s="14" t="str">
        <f>IF(A846="","",IF(E846="weekly",7,IF(E846="fortnightly",14,IF(E846="monthly",DATE(IF(MONTH(H846)=12,YEAR(H846)+1,YEAR(H846)),VLOOKUP(MONTH(H846),index!$D$2:$G$13,2,0),DAY(H846)),
IF(E846="quarterly",DATE(IF(MONTH(H846)&gt;=10,YEAR(H846)+1,YEAR(H846)),VLOOKUP(MONTH(H846),index!$D$2:$G$13,3,0),DAY(H846)),
IF(E846="halfyearly",DATE(IF(MONTH(H846)&gt;=7,YEAR(H846)+1,YEAR(H846)),VLOOKUP(MONTH(H846),index!$D$2:$G$13,4,0),DAY(H846)),
DATE(YEAR(H846)+1,MONTH(H846),DAY(H846)))))-H846))+H846)</f>
        <v/>
      </c>
      <c r="J846" s="9" t="str">
        <f t="shared" si="94"/>
        <v/>
      </c>
      <c r="K846" s="11" t="str">
        <f t="shared" si="95"/>
        <v/>
      </c>
      <c r="L846" s="11" t="str">
        <f t="shared" si="96"/>
        <v/>
      </c>
      <c r="M846" s="11" t="str">
        <f>IF(A846="","",VLOOKUP(E846,index!$A$1:$B$6,2,0)*K846*G846)</f>
        <v/>
      </c>
      <c r="N846" s="11" t="str">
        <f>IF(A846="","",-PMT(G846*VLOOKUP(E846,index!$A$1:$B$6,2,0),C846,F846,0,0))</f>
        <v/>
      </c>
      <c r="O846" s="11" t="str">
        <f t="shared" si="97"/>
        <v/>
      </c>
      <c r="P846" s="11" t="str">
        <f t="shared" si="98"/>
        <v/>
      </c>
    </row>
    <row r="847" spans="1:16" x14ac:dyDescent="0.25">
      <c r="A847" s="9" t="str">
        <f>IF(A846="","",IF(B846&lt;C846,A846,IF(A846=MAX('entry data'!$B$8:$B$507),"",A846+1)))</f>
        <v/>
      </c>
      <c r="B847" s="9" t="str">
        <f t="shared" si="93"/>
        <v/>
      </c>
      <c r="C847" s="9" t="str">
        <f>IF(ISERROR(VLOOKUP(A847,'entry data'!B:G,6,0)),"",VLOOKUP(A847,'entry data'!B:G,6,0))</f>
        <v/>
      </c>
      <c r="D847" s="9" t="str">
        <f>IF(ISERROR(VLOOKUP(A847,'entry data'!B:C,2,0)),"",VLOOKUP(A847,'entry data'!B:C,2,0))</f>
        <v/>
      </c>
      <c r="E847" s="9" t="str">
        <f>IF(ISERROR(VLOOKUP(A847,'entry data'!B:E,4,0)),"",VLOOKUP(A847,'entry data'!B:E,4,0))</f>
        <v/>
      </c>
      <c r="F847" s="11" t="str">
        <f>IF(A847="","",IF(ISERROR(VLOOKUP(A847,'entry data'!B:F,5,0)),"",VLOOKUP(A847,'entry data'!B:F,5,0)))</f>
        <v/>
      </c>
      <c r="G847" s="12" t="str">
        <f>IF(A847="","",IF(ISERROR(VLOOKUP(A847,'entry data'!B:I,8,0)),"",VLOOKUP(A847,'entry data'!B:I,7,0)))</f>
        <v/>
      </c>
      <c r="H847" s="13" t="str">
        <f>IF(A847="","",IF(B847=1,VLOOKUP(A847,'entry data'!B:D,3,0),I846))</f>
        <v/>
      </c>
      <c r="I847" s="14" t="str">
        <f>IF(A847="","",IF(E847="weekly",7,IF(E847="fortnightly",14,IF(E847="monthly",DATE(IF(MONTH(H847)=12,YEAR(H847)+1,YEAR(H847)),VLOOKUP(MONTH(H847),index!$D$2:$G$13,2,0),DAY(H847)),
IF(E847="quarterly",DATE(IF(MONTH(H847)&gt;=10,YEAR(H847)+1,YEAR(H847)),VLOOKUP(MONTH(H847),index!$D$2:$G$13,3,0),DAY(H847)),
IF(E847="halfyearly",DATE(IF(MONTH(H847)&gt;=7,YEAR(H847)+1,YEAR(H847)),VLOOKUP(MONTH(H847),index!$D$2:$G$13,4,0),DAY(H847)),
DATE(YEAR(H847)+1,MONTH(H847),DAY(H847)))))-H847))+H847)</f>
        <v/>
      </c>
      <c r="J847" s="9" t="str">
        <f t="shared" si="94"/>
        <v/>
      </c>
      <c r="K847" s="11" t="str">
        <f t="shared" si="95"/>
        <v/>
      </c>
      <c r="L847" s="11" t="str">
        <f t="shared" si="96"/>
        <v/>
      </c>
      <c r="M847" s="11" t="str">
        <f>IF(A847="","",VLOOKUP(E847,index!$A$1:$B$6,2,0)*K847*G847)</f>
        <v/>
      </c>
      <c r="N847" s="11" t="str">
        <f>IF(A847="","",-PMT(G847*VLOOKUP(E847,index!$A$1:$B$6,2,0),C847,F847,0,0))</f>
        <v/>
      </c>
      <c r="O847" s="11" t="str">
        <f t="shared" si="97"/>
        <v/>
      </c>
      <c r="P847" s="11" t="str">
        <f t="shared" si="98"/>
        <v/>
      </c>
    </row>
    <row r="848" spans="1:16" x14ac:dyDescent="0.25">
      <c r="A848" s="9" t="str">
        <f>IF(A847="","",IF(B847&lt;C847,A847,IF(A847=MAX('entry data'!$B$8:$B$507),"",A847+1)))</f>
        <v/>
      </c>
      <c r="B848" s="9" t="str">
        <f t="shared" si="93"/>
        <v/>
      </c>
      <c r="C848" s="9" t="str">
        <f>IF(ISERROR(VLOOKUP(A848,'entry data'!B:G,6,0)),"",VLOOKUP(A848,'entry data'!B:G,6,0))</f>
        <v/>
      </c>
      <c r="D848" s="9" t="str">
        <f>IF(ISERROR(VLOOKUP(A848,'entry data'!B:C,2,0)),"",VLOOKUP(A848,'entry data'!B:C,2,0))</f>
        <v/>
      </c>
      <c r="E848" s="9" t="str">
        <f>IF(ISERROR(VLOOKUP(A848,'entry data'!B:E,4,0)),"",VLOOKUP(A848,'entry data'!B:E,4,0))</f>
        <v/>
      </c>
      <c r="F848" s="11" t="str">
        <f>IF(A848="","",IF(ISERROR(VLOOKUP(A848,'entry data'!B:F,5,0)),"",VLOOKUP(A848,'entry data'!B:F,5,0)))</f>
        <v/>
      </c>
      <c r="G848" s="12" t="str">
        <f>IF(A848="","",IF(ISERROR(VLOOKUP(A848,'entry data'!B:I,8,0)),"",VLOOKUP(A848,'entry data'!B:I,7,0)))</f>
        <v/>
      </c>
      <c r="H848" s="13" t="str">
        <f>IF(A848="","",IF(B848=1,VLOOKUP(A848,'entry data'!B:D,3,0),I847))</f>
        <v/>
      </c>
      <c r="I848" s="14" t="str">
        <f>IF(A848="","",IF(E848="weekly",7,IF(E848="fortnightly",14,IF(E848="monthly",DATE(IF(MONTH(H848)=12,YEAR(H848)+1,YEAR(H848)),VLOOKUP(MONTH(H848),index!$D$2:$G$13,2,0),DAY(H848)),
IF(E848="quarterly",DATE(IF(MONTH(H848)&gt;=10,YEAR(H848)+1,YEAR(H848)),VLOOKUP(MONTH(H848),index!$D$2:$G$13,3,0),DAY(H848)),
IF(E848="halfyearly",DATE(IF(MONTH(H848)&gt;=7,YEAR(H848)+1,YEAR(H848)),VLOOKUP(MONTH(H848),index!$D$2:$G$13,4,0),DAY(H848)),
DATE(YEAR(H848)+1,MONTH(H848),DAY(H848)))))-H848))+H848)</f>
        <v/>
      </c>
      <c r="J848" s="9" t="str">
        <f t="shared" si="94"/>
        <v/>
      </c>
      <c r="K848" s="11" t="str">
        <f t="shared" si="95"/>
        <v/>
      </c>
      <c r="L848" s="11" t="str">
        <f t="shared" si="96"/>
        <v/>
      </c>
      <c r="M848" s="11" t="str">
        <f>IF(A848="","",VLOOKUP(E848,index!$A$1:$B$6,2,0)*K848*G848)</f>
        <v/>
      </c>
      <c r="N848" s="11" t="str">
        <f>IF(A848="","",-PMT(G848*VLOOKUP(E848,index!$A$1:$B$6,2,0),C848,F848,0,0))</f>
        <v/>
      </c>
      <c r="O848" s="11" t="str">
        <f t="shared" si="97"/>
        <v/>
      </c>
      <c r="P848" s="11" t="str">
        <f t="shared" si="98"/>
        <v/>
      </c>
    </row>
    <row r="849" spans="1:16" x14ac:dyDescent="0.25">
      <c r="A849" s="9" t="str">
        <f>IF(A848="","",IF(B848&lt;C848,A848,IF(A848=MAX('entry data'!$B$8:$B$507),"",A848+1)))</f>
        <v/>
      </c>
      <c r="B849" s="9" t="str">
        <f t="shared" si="93"/>
        <v/>
      </c>
      <c r="C849" s="9" t="str">
        <f>IF(ISERROR(VLOOKUP(A849,'entry data'!B:G,6,0)),"",VLOOKUP(A849,'entry data'!B:G,6,0))</f>
        <v/>
      </c>
      <c r="D849" s="9" t="str">
        <f>IF(ISERROR(VLOOKUP(A849,'entry data'!B:C,2,0)),"",VLOOKUP(A849,'entry data'!B:C,2,0))</f>
        <v/>
      </c>
      <c r="E849" s="9" t="str">
        <f>IF(ISERROR(VLOOKUP(A849,'entry data'!B:E,4,0)),"",VLOOKUP(A849,'entry data'!B:E,4,0))</f>
        <v/>
      </c>
      <c r="F849" s="11" t="str">
        <f>IF(A849="","",IF(ISERROR(VLOOKUP(A849,'entry data'!B:F,5,0)),"",VLOOKUP(A849,'entry data'!B:F,5,0)))</f>
        <v/>
      </c>
      <c r="G849" s="12" t="str">
        <f>IF(A849="","",IF(ISERROR(VLOOKUP(A849,'entry data'!B:I,8,0)),"",VLOOKUP(A849,'entry data'!B:I,7,0)))</f>
        <v/>
      </c>
      <c r="H849" s="13" t="str">
        <f>IF(A849="","",IF(B849=1,VLOOKUP(A849,'entry data'!B:D,3,0),I848))</f>
        <v/>
      </c>
      <c r="I849" s="14" t="str">
        <f>IF(A849="","",IF(E849="weekly",7,IF(E849="fortnightly",14,IF(E849="monthly",DATE(IF(MONTH(H849)=12,YEAR(H849)+1,YEAR(H849)),VLOOKUP(MONTH(H849),index!$D$2:$G$13,2,0),DAY(H849)),
IF(E849="quarterly",DATE(IF(MONTH(H849)&gt;=10,YEAR(H849)+1,YEAR(H849)),VLOOKUP(MONTH(H849),index!$D$2:$G$13,3,0),DAY(H849)),
IF(E849="halfyearly",DATE(IF(MONTH(H849)&gt;=7,YEAR(H849)+1,YEAR(H849)),VLOOKUP(MONTH(H849),index!$D$2:$G$13,4,0),DAY(H849)),
DATE(YEAR(H849)+1,MONTH(H849),DAY(H849)))))-H849))+H849)</f>
        <v/>
      </c>
      <c r="J849" s="9" t="str">
        <f t="shared" si="94"/>
        <v/>
      </c>
      <c r="K849" s="11" t="str">
        <f t="shared" si="95"/>
        <v/>
      </c>
      <c r="L849" s="11" t="str">
        <f t="shared" si="96"/>
        <v/>
      </c>
      <c r="M849" s="11" t="str">
        <f>IF(A849="","",VLOOKUP(E849,index!$A$1:$B$6,2,0)*K849*G849)</f>
        <v/>
      </c>
      <c r="N849" s="11" t="str">
        <f>IF(A849="","",-PMT(G849*VLOOKUP(E849,index!$A$1:$B$6,2,0),C849,F849,0,0))</f>
        <v/>
      </c>
      <c r="O849" s="11" t="str">
        <f t="shared" si="97"/>
        <v/>
      </c>
      <c r="P849" s="11" t="str">
        <f t="shared" si="98"/>
        <v/>
      </c>
    </row>
    <row r="850" spans="1:16" x14ac:dyDescent="0.25">
      <c r="A850" s="9" t="str">
        <f>IF(A849="","",IF(B849&lt;C849,A849,IF(A849=MAX('entry data'!$B$8:$B$507),"",A849+1)))</f>
        <v/>
      </c>
      <c r="B850" s="9" t="str">
        <f t="shared" si="93"/>
        <v/>
      </c>
      <c r="C850" s="9" t="str">
        <f>IF(ISERROR(VLOOKUP(A850,'entry data'!B:G,6,0)),"",VLOOKUP(A850,'entry data'!B:G,6,0))</f>
        <v/>
      </c>
      <c r="D850" s="9" t="str">
        <f>IF(ISERROR(VLOOKUP(A850,'entry data'!B:C,2,0)),"",VLOOKUP(A850,'entry data'!B:C,2,0))</f>
        <v/>
      </c>
      <c r="E850" s="9" t="str">
        <f>IF(ISERROR(VLOOKUP(A850,'entry data'!B:E,4,0)),"",VLOOKUP(A850,'entry data'!B:E,4,0))</f>
        <v/>
      </c>
      <c r="F850" s="11" t="str">
        <f>IF(A850="","",IF(ISERROR(VLOOKUP(A850,'entry data'!B:F,5,0)),"",VLOOKUP(A850,'entry data'!B:F,5,0)))</f>
        <v/>
      </c>
      <c r="G850" s="12" t="str">
        <f>IF(A850="","",IF(ISERROR(VLOOKUP(A850,'entry data'!B:I,8,0)),"",VLOOKUP(A850,'entry data'!B:I,7,0)))</f>
        <v/>
      </c>
      <c r="H850" s="13" t="str">
        <f>IF(A850="","",IF(B850=1,VLOOKUP(A850,'entry data'!B:D,3,0),I849))</f>
        <v/>
      </c>
      <c r="I850" s="14" t="str">
        <f>IF(A850="","",IF(E850="weekly",7,IF(E850="fortnightly",14,IF(E850="monthly",DATE(IF(MONTH(H850)=12,YEAR(H850)+1,YEAR(H850)),VLOOKUP(MONTH(H850),index!$D$2:$G$13,2,0),DAY(H850)),
IF(E850="quarterly",DATE(IF(MONTH(H850)&gt;=10,YEAR(H850)+1,YEAR(H850)),VLOOKUP(MONTH(H850),index!$D$2:$G$13,3,0),DAY(H850)),
IF(E850="halfyearly",DATE(IF(MONTH(H850)&gt;=7,YEAR(H850)+1,YEAR(H850)),VLOOKUP(MONTH(H850),index!$D$2:$G$13,4,0),DAY(H850)),
DATE(YEAR(H850)+1,MONTH(H850),DAY(H850)))))-H850))+H850)</f>
        <v/>
      </c>
      <c r="J850" s="9" t="str">
        <f t="shared" si="94"/>
        <v/>
      </c>
      <c r="K850" s="11" t="str">
        <f t="shared" si="95"/>
        <v/>
      </c>
      <c r="L850" s="11" t="str">
        <f t="shared" si="96"/>
        <v/>
      </c>
      <c r="M850" s="11" t="str">
        <f>IF(A850="","",VLOOKUP(E850,index!$A$1:$B$6,2,0)*K850*G850)</f>
        <v/>
      </c>
      <c r="N850" s="11" t="str">
        <f>IF(A850="","",-PMT(G850*VLOOKUP(E850,index!$A$1:$B$6,2,0),C850,F850,0,0))</f>
        <v/>
      </c>
      <c r="O850" s="11" t="str">
        <f t="shared" si="97"/>
        <v/>
      </c>
      <c r="P850" s="11" t="str">
        <f t="shared" si="98"/>
        <v/>
      </c>
    </row>
    <row r="851" spans="1:16" x14ac:dyDescent="0.25">
      <c r="A851" s="9" t="str">
        <f>IF(A850="","",IF(B850&lt;C850,A850,IF(A850=MAX('entry data'!$B$8:$B$507),"",A850+1)))</f>
        <v/>
      </c>
      <c r="B851" s="9" t="str">
        <f t="shared" si="93"/>
        <v/>
      </c>
      <c r="C851" s="9" t="str">
        <f>IF(ISERROR(VLOOKUP(A851,'entry data'!B:G,6,0)),"",VLOOKUP(A851,'entry data'!B:G,6,0))</f>
        <v/>
      </c>
      <c r="D851" s="9" t="str">
        <f>IF(ISERROR(VLOOKUP(A851,'entry data'!B:C,2,0)),"",VLOOKUP(A851,'entry data'!B:C,2,0))</f>
        <v/>
      </c>
      <c r="E851" s="9" t="str">
        <f>IF(ISERROR(VLOOKUP(A851,'entry data'!B:E,4,0)),"",VLOOKUP(A851,'entry data'!B:E,4,0))</f>
        <v/>
      </c>
      <c r="F851" s="11" t="str">
        <f>IF(A851="","",IF(ISERROR(VLOOKUP(A851,'entry data'!B:F,5,0)),"",VLOOKUP(A851,'entry data'!B:F,5,0)))</f>
        <v/>
      </c>
      <c r="G851" s="12" t="str">
        <f>IF(A851="","",IF(ISERROR(VLOOKUP(A851,'entry data'!B:I,8,0)),"",VLOOKUP(A851,'entry data'!B:I,7,0)))</f>
        <v/>
      </c>
      <c r="H851" s="13" t="str">
        <f>IF(A851="","",IF(B851=1,VLOOKUP(A851,'entry data'!B:D,3,0),I850))</f>
        <v/>
      </c>
      <c r="I851" s="14" t="str">
        <f>IF(A851="","",IF(E851="weekly",7,IF(E851="fortnightly",14,IF(E851="monthly",DATE(IF(MONTH(H851)=12,YEAR(H851)+1,YEAR(H851)),VLOOKUP(MONTH(H851),index!$D$2:$G$13,2,0),DAY(H851)),
IF(E851="quarterly",DATE(IF(MONTH(H851)&gt;=10,YEAR(H851)+1,YEAR(H851)),VLOOKUP(MONTH(H851),index!$D$2:$G$13,3,0),DAY(H851)),
IF(E851="halfyearly",DATE(IF(MONTH(H851)&gt;=7,YEAR(H851)+1,YEAR(H851)),VLOOKUP(MONTH(H851),index!$D$2:$G$13,4,0),DAY(H851)),
DATE(YEAR(H851)+1,MONTH(H851),DAY(H851)))))-H851))+H851)</f>
        <v/>
      </c>
      <c r="J851" s="9" t="str">
        <f t="shared" si="94"/>
        <v/>
      </c>
      <c r="K851" s="11" t="str">
        <f t="shared" si="95"/>
        <v/>
      </c>
      <c r="L851" s="11" t="str">
        <f t="shared" si="96"/>
        <v/>
      </c>
      <c r="M851" s="11" t="str">
        <f>IF(A851="","",VLOOKUP(E851,index!$A$1:$B$6,2,0)*K851*G851)</f>
        <v/>
      </c>
      <c r="N851" s="11" t="str">
        <f>IF(A851="","",-PMT(G851*VLOOKUP(E851,index!$A$1:$B$6,2,0),C851,F851,0,0))</f>
        <v/>
      </c>
      <c r="O851" s="11" t="str">
        <f t="shared" si="97"/>
        <v/>
      </c>
      <c r="P851" s="11" t="str">
        <f t="shared" si="98"/>
        <v/>
      </c>
    </row>
    <row r="852" spans="1:16" x14ac:dyDescent="0.25">
      <c r="A852" s="9" t="str">
        <f>IF(A851="","",IF(B851&lt;C851,A851,IF(A851=MAX('entry data'!$B$8:$B$507),"",A851+1)))</f>
        <v/>
      </c>
      <c r="B852" s="9" t="str">
        <f t="shared" si="93"/>
        <v/>
      </c>
      <c r="C852" s="9" t="str">
        <f>IF(ISERROR(VLOOKUP(A852,'entry data'!B:G,6,0)),"",VLOOKUP(A852,'entry data'!B:G,6,0))</f>
        <v/>
      </c>
      <c r="D852" s="9" t="str">
        <f>IF(ISERROR(VLOOKUP(A852,'entry data'!B:C,2,0)),"",VLOOKUP(A852,'entry data'!B:C,2,0))</f>
        <v/>
      </c>
      <c r="E852" s="9" t="str">
        <f>IF(ISERROR(VLOOKUP(A852,'entry data'!B:E,4,0)),"",VLOOKUP(A852,'entry data'!B:E,4,0))</f>
        <v/>
      </c>
      <c r="F852" s="11" t="str">
        <f>IF(A852="","",IF(ISERROR(VLOOKUP(A852,'entry data'!B:F,5,0)),"",VLOOKUP(A852,'entry data'!B:F,5,0)))</f>
        <v/>
      </c>
      <c r="G852" s="12" t="str">
        <f>IF(A852="","",IF(ISERROR(VLOOKUP(A852,'entry data'!B:I,8,0)),"",VLOOKUP(A852,'entry data'!B:I,7,0)))</f>
        <v/>
      </c>
      <c r="H852" s="13" t="str">
        <f>IF(A852="","",IF(B852=1,VLOOKUP(A852,'entry data'!B:D,3,0),I851))</f>
        <v/>
      </c>
      <c r="I852" s="14" t="str">
        <f>IF(A852="","",IF(E852="weekly",7,IF(E852="fortnightly",14,IF(E852="monthly",DATE(IF(MONTH(H852)=12,YEAR(H852)+1,YEAR(H852)),VLOOKUP(MONTH(H852),index!$D$2:$G$13,2,0),DAY(H852)),
IF(E852="quarterly",DATE(IF(MONTH(H852)&gt;=10,YEAR(H852)+1,YEAR(H852)),VLOOKUP(MONTH(H852),index!$D$2:$G$13,3,0),DAY(H852)),
IF(E852="halfyearly",DATE(IF(MONTH(H852)&gt;=7,YEAR(H852)+1,YEAR(H852)),VLOOKUP(MONTH(H852),index!$D$2:$G$13,4,0),DAY(H852)),
DATE(YEAR(H852)+1,MONTH(H852),DAY(H852)))))-H852))+H852)</f>
        <v/>
      </c>
      <c r="J852" s="9" t="str">
        <f t="shared" si="94"/>
        <v/>
      </c>
      <c r="K852" s="11" t="str">
        <f t="shared" si="95"/>
        <v/>
      </c>
      <c r="L852" s="11" t="str">
        <f t="shared" si="96"/>
        <v/>
      </c>
      <c r="M852" s="11" t="str">
        <f>IF(A852="","",VLOOKUP(E852,index!$A$1:$B$6,2,0)*K852*G852)</f>
        <v/>
      </c>
      <c r="N852" s="11" t="str">
        <f>IF(A852="","",-PMT(G852*VLOOKUP(E852,index!$A$1:$B$6,2,0),C852,F852,0,0))</f>
        <v/>
      </c>
      <c r="O852" s="11" t="str">
        <f t="shared" si="97"/>
        <v/>
      </c>
      <c r="P852" s="11" t="str">
        <f t="shared" si="98"/>
        <v/>
      </c>
    </row>
    <row r="853" spans="1:16" x14ac:dyDescent="0.25">
      <c r="A853" s="9" t="str">
        <f>IF(A852="","",IF(B852&lt;C852,A852,IF(A852=MAX('entry data'!$B$8:$B$507),"",A852+1)))</f>
        <v/>
      </c>
      <c r="B853" s="9" t="str">
        <f t="shared" si="93"/>
        <v/>
      </c>
      <c r="C853" s="9" t="str">
        <f>IF(ISERROR(VLOOKUP(A853,'entry data'!B:G,6,0)),"",VLOOKUP(A853,'entry data'!B:G,6,0))</f>
        <v/>
      </c>
      <c r="D853" s="9" t="str">
        <f>IF(ISERROR(VLOOKUP(A853,'entry data'!B:C,2,0)),"",VLOOKUP(A853,'entry data'!B:C,2,0))</f>
        <v/>
      </c>
      <c r="E853" s="9" t="str">
        <f>IF(ISERROR(VLOOKUP(A853,'entry data'!B:E,4,0)),"",VLOOKUP(A853,'entry data'!B:E,4,0))</f>
        <v/>
      </c>
      <c r="F853" s="11" t="str">
        <f>IF(A853="","",IF(ISERROR(VLOOKUP(A853,'entry data'!B:F,5,0)),"",VLOOKUP(A853,'entry data'!B:F,5,0)))</f>
        <v/>
      </c>
      <c r="G853" s="12" t="str">
        <f>IF(A853="","",IF(ISERROR(VLOOKUP(A853,'entry data'!B:I,8,0)),"",VLOOKUP(A853,'entry data'!B:I,7,0)))</f>
        <v/>
      </c>
      <c r="H853" s="13" t="str">
        <f>IF(A853="","",IF(B853=1,VLOOKUP(A853,'entry data'!B:D,3,0),I852))</f>
        <v/>
      </c>
      <c r="I853" s="14" t="str">
        <f>IF(A853="","",IF(E853="weekly",7,IF(E853="fortnightly",14,IF(E853="monthly",DATE(IF(MONTH(H853)=12,YEAR(H853)+1,YEAR(H853)),VLOOKUP(MONTH(H853),index!$D$2:$G$13,2,0),DAY(H853)),
IF(E853="quarterly",DATE(IF(MONTH(H853)&gt;=10,YEAR(H853)+1,YEAR(H853)),VLOOKUP(MONTH(H853),index!$D$2:$G$13,3,0),DAY(H853)),
IF(E853="halfyearly",DATE(IF(MONTH(H853)&gt;=7,YEAR(H853)+1,YEAR(H853)),VLOOKUP(MONTH(H853),index!$D$2:$G$13,4,0),DAY(H853)),
DATE(YEAR(H853)+1,MONTH(H853),DAY(H853)))))-H853))+H853)</f>
        <v/>
      </c>
      <c r="J853" s="9" t="str">
        <f t="shared" si="94"/>
        <v/>
      </c>
      <c r="K853" s="11" t="str">
        <f t="shared" si="95"/>
        <v/>
      </c>
      <c r="L853" s="11" t="str">
        <f t="shared" si="96"/>
        <v/>
      </c>
      <c r="M853" s="11" t="str">
        <f>IF(A853="","",VLOOKUP(E853,index!$A$1:$B$6,2,0)*K853*G853)</f>
        <v/>
      </c>
      <c r="N853" s="11" t="str">
        <f>IF(A853="","",-PMT(G853*VLOOKUP(E853,index!$A$1:$B$6,2,0),C853,F853,0,0))</f>
        <v/>
      </c>
      <c r="O853" s="11" t="str">
        <f t="shared" si="97"/>
        <v/>
      </c>
      <c r="P853" s="11" t="str">
        <f t="shared" si="98"/>
        <v/>
      </c>
    </row>
    <row r="854" spans="1:16" x14ac:dyDescent="0.25">
      <c r="A854" s="9" t="str">
        <f>IF(A853="","",IF(B853&lt;C853,A853,IF(A853=MAX('entry data'!$B$8:$B$507),"",A853+1)))</f>
        <v/>
      </c>
      <c r="B854" s="9" t="str">
        <f t="shared" si="93"/>
        <v/>
      </c>
      <c r="C854" s="9" t="str">
        <f>IF(ISERROR(VLOOKUP(A854,'entry data'!B:G,6,0)),"",VLOOKUP(A854,'entry data'!B:G,6,0))</f>
        <v/>
      </c>
      <c r="D854" s="9" t="str">
        <f>IF(ISERROR(VLOOKUP(A854,'entry data'!B:C,2,0)),"",VLOOKUP(A854,'entry data'!B:C,2,0))</f>
        <v/>
      </c>
      <c r="E854" s="9" t="str">
        <f>IF(ISERROR(VLOOKUP(A854,'entry data'!B:E,4,0)),"",VLOOKUP(A854,'entry data'!B:E,4,0))</f>
        <v/>
      </c>
      <c r="F854" s="11" t="str">
        <f>IF(A854="","",IF(ISERROR(VLOOKUP(A854,'entry data'!B:F,5,0)),"",VLOOKUP(A854,'entry data'!B:F,5,0)))</f>
        <v/>
      </c>
      <c r="G854" s="12" t="str">
        <f>IF(A854="","",IF(ISERROR(VLOOKUP(A854,'entry data'!B:I,8,0)),"",VLOOKUP(A854,'entry data'!B:I,7,0)))</f>
        <v/>
      </c>
      <c r="H854" s="13" t="str">
        <f>IF(A854="","",IF(B854=1,VLOOKUP(A854,'entry data'!B:D,3,0),I853))</f>
        <v/>
      </c>
      <c r="I854" s="14" t="str">
        <f>IF(A854="","",IF(E854="weekly",7,IF(E854="fortnightly",14,IF(E854="monthly",DATE(IF(MONTH(H854)=12,YEAR(H854)+1,YEAR(H854)),VLOOKUP(MONTH(H854),index!$D$2:$G$13,2,0),DAY(H854)),
IF(E854="quarterly",DATE(IF(MONTH(H854)&gt;=10,YEAR(H854)+1,YEAR(H854)),VLOOKUP(MONTH(H854),index!$D$2:$G$13,3,0),DAY(H854)),
IF(E854="halfyearly",DATE(IF(MONTH(H854)&gt;=7,YEAR(H854)+1,YEAR(H854)),VLOOKUP(MONTH(H854),index!$D$2:$G$13,4,0),DAY(H854)),
DATE(YEAR(H854)+1,MONTH(H854),DAY(H854)))))-H854))+H854)</f>
        <v/>
      </c>
      <c r="J854" s="9" t="str">
        <f t="shared" si="94"/>
        <v/>
      </c>
      <c r="K854" s="11" t="str">
        <f t="shared" si="95"/>
        <v/>
      </c>
      <c r="L854" s="11" t="str">
        <f t="shared" si="96"/>
        <v/>
      </c>
      <c r="M854" s="11" t="str">
        <f>IF(A854="","",VLOOKUP(E854,index!$A$1:$B$6,2,0)*K854*G854)</f>
        <v/>
      </c>
      <c r="N854" s="11" t="str">
        <f>IF(A854="","",-PMT(G854*VLOOKUP(E854,index!$A$1:$B$6,2,0),C854,F854,0,0))</f>
        <v/>
      </c>
      <c r="O854" s="11" t="str">
        <f t="shared" si="97"/>
        <v/>
      </c>
      <c r="P854" s="11" t="str">
        <f t="shared" si="98"/>
        <v/>
      </c>
    </row>
    <row r="855" spans="1:16" x14ac:dyDescent="0.25">
      <c r="A855" s="9" t="str">
        <f>IF(A854="","",IF(B854&lt;C854,A854,IF(A854=MAX('entry data'!$B$8:$B$507),"",A854+1)))</f>
        <v/>
      </c>
      <c r="B855" s="9" t="str">
        <f t="shared" ref="B855:B918" si="99">IF(A855="","",IF(B854=C854,1,B854+1))</f>
        <v/>
      </c>
      <c r="C855" s="9" t="str">
        <f>IF(ISERROR(VLOOKUP(A855,'entry data'!B:G,6,0)),"",VLOOKUP(A855,'entry data'!B:G,6,0))</f>
        <v/>
      </c>
      <c r="D855" s="9" t="str">
        <f>IF(ISERROR(VLOOKUP(A855,'entry data'!B:C,2,0)),"",VLOOKUP(A855,'entry data'!B:C,2,0))</f>
        <v/>
      </c>
      <c r="E855" s="9" t="str">
        <f>IF(ISERROR(VLOOKUP(A855,'entry data'!B:E,4,0)),"",VLOOKUP(A855,'entry data'!B:E,4,0))</f>
        <v/>
      </c>
      <c r="F855" s="11" t="str">
        <f>IF(A855="","",IF(ISERROR(VLOOKUP(A855,'entry data'!B:F,5,0)),"",VLOOKUP(A855,'entry data'!B:F,5,0)))</f>
        <v/>
      </c>
      <c r="G855" s="12" t="str">
        <f>IF(A855="","",IF(ISERROR(VLOOKUP(A855,'entry data'!B:I,8,0)),"",VLOOKUP(A855,'entry data'!B:I,7,0)))</f>
        <v/>
      </c>
      <c r="H855" s="13" t="str">
        <f>IF(A855="","",IF(B855=1,VLOOKUP(A855,'entry data'!B:D,3,0),I854))</f>
        <v/>
      </c>
      <c r="I855" s="14" t="str">
        <f>IF(A855="","",IF(E855="weekly",7,IF(E855="fortnightly",14,IF(E855="monthly",DATE(IF(MONTH(H855)=12,YEAR(H855)+1,YEAR(H855)),VLOOKUP(MONTH(H855),index!$D$2:$G$13,2,0),DAY(H855)),
IF(E855="quarterly",DATE(IF(MONTH(H855)&gt;=10,YEAR(H855)+1,YEAR(H855)),VLOOKUP(MONTH(H855),index!$D$2:$G$13,3,0),DAY(H855)),
IF(E855="halfyearly",DATE(IF(MONTH(H855)&gt;=7,YEAR(H855)+1,YEAR(H855)),VLOOKUP(MONTH(H855),index!$D$2:$G$13,4,0),DAY(H855)),
DATE(YEAR(H855)+1,MONTH(H855),DAY(H855)))))-H855))+H855)</f>
        <v/>
      </c>
      <c r="J855" s="9" t="str">
        <f t="shared" ref="J855:J918" si="100">IF(A855="","",IF(MONTH(I855)&lt;10,YEAR(I855)&amp;"-0"&amp;MONTH(I855),YEAR(I855)&amp;"-"&amp;MONTH(I855)))</f>
        <v/>
      </c>
      <c r="K855" s="11" t="str">
        <f t="shared" ref="K855:K918" si="101">IF(A855="","",IF(B855=1,F855,O854))</f>
        <v/>
      </c>
      <c r="L855" s="11" t="str">
        <f t="shared" ref="L855:L918" si="102">IF(A855="","",N855-M855)</f>
        <v/>
      </c>
      <c r="M855" s="11" t="str">
        <f>IF(A855="","",VLOOKUP(E855,index!$A$1:$B$6,2,0)*K855*G855)</f>
        <v/>
      </c>
      <c r="N855" s="11" t="str">
        <f>IF(A855="","",-PMT(G855*VLOOKUP(E855,index!$A$1:$B$6,2,0),C855,F855,0,0))</f>
        <v/>
      </c>
      <c r="O855" s="11" t="str">
        <f t="shared" ref="O855:O918" si="103">IF(A855="","",K855-L855)</f>
        <v/>
      </c>
      <c r="P855" s="11" t="str">
        <f t="shared" si="98"/>
        <v/>
      </c>
    </row>
    <row r="856" spans="1:16" x14ac:dyDescent="0.25">
      <c r="A856" s="9" t="str">
        <f>IF(A855="","",IF(B855&lt;C855,A855,IF(A855=MAX('entry data'!$B$8:$B$507),"",A855+1)))</f>
        <v/>
      </c>
      <c r="B856" s="9" t="str">
        <f t="shared" si="99"/>
        <v/>
      </c>
      <c r="C856" s="9" t="str">
        <f>IF(ISERROR(VLOOKUP(A856,'entry data'!B:G,6,0)),"",VLOOKUP(A856,'entry data'!B:G,6,0))</f>
        <v/>
      </c>
      <c r="D856" s="9" t="str">
        <f>IF(ISERROR(VLOOKUP(A856,'entry data'!B:C,2,0)),"",VLOOKUP(A856,'entry data'!B:C,2,0))</f>
        <v/>
      </c>
      <c r="E856" s="9" t="str">
        <f>IF(ISERROR(VLOOKUP(A856,'entry data'!B:E,4,0)),"",VLOOKUP(A856,'entry data'!B:E,4,0))</f>
        <v/>
      </c>
      <c r="F856" s="11" t="str">
        <f>IF(A856="","",IF(ISERROR(VLOOKUP(A856,'entry data'!B:F,5,0)),"",VLOOKUP(A856,'entry data'!B:F,5,0)))</f>
        <v/>
      </c>
      <c r="G856" s="12" t="str">
        <f>IF(A856="","",IF(ISERROR(VLOOKUP(A856,'entry data'!B:I,8,0)),"",VLOOKUP(A856,'entry data'!B:I,7,0)))</f>
        <v/>
      </c>
      <c r="H856" s="13" t="str">
        <f>IF(A856="","",IF(B856=1,VLOOKUP(A856,'entry data'!B:D,3,0),I855))</f>
        <v/>
      </c>
      <c r="I856" s="14" t="str">
        <f>IF(A856="","",IF(E856="weekly",7,IF(E856="fortnightly",14,IF(E856="monthly",DATE(IF(MONTH(H856)=12,YEAR(H856)+1,YEAR(H856)),VLOOKUP(MONTH(H856),index!$D$2:$G$13,2,0),DAY(H856)),
IF(E856="quarterly",DATE(IF(MONTH(H856)&gt;=10,YEAR(H856)+1,YEAR(H856)),VLOOKUP(MONTH(H856),index!$D$2:$G$13,3,0),DAY(H856)),
IF(E856="halfyearly",DATE(IF(MONTH(H856)&gt;=7,YEAR(H856)+1,YEAR(H856)),VLOOKUP(MONTH(H856),index!$D$2:$G$13,4,0),DAY(H856)),
DATE(YEAR(H856)+1,MONTH(H856),DAY(H856)))))-H856))+H856)</f>
        <v/>
      </c>
      <c r="J856" s="9" t="str">
        <f t="shared" si="100"/>
        <v/>
      </c>
      <c r="K856" s="11" t="str">
        <f t="shared" si="101"/>
        <v/>
      </c>
      <c r="L856" s="11" t="str">
        <f t="shared" si="102"/>
        <v/>
      </c>
      <c r="M856" s="11" t="str">
        <f>IF(A856="","",VLOOKUP(E856,index!$A$1:$B$6,2,0)*K856*G856)</f>
        <v/>
      </c>
      <c r="N856" s="11" t="str">
        <f>IF(A856="","",-PMT(G856*VLOOKUP(E856,index!$A$1:$B$6,2,0),C856,F856,0,0))</f>
        <v/>
      </c>
      <c r="O856" s="11" t="str">
        <f t="shared" si="103"/>
        <v/>
      </c>
      <c r="P856" s="11" t="str">
        <f t="shared" si="98"/>
        <v/>
      </c>
    </row>
    <row r="857" spans="1:16" x14ac:dyDescent="0.25">
      <c r="A857" s="9" t="str">
        <f>IF(A856="","",IF(B856&lt;C856,A856,IF(A856=MAX('entry data'!$B$8:$B$507),"",A856+1)))</f>
        <v/>
      </c>
      <c r="B857" s="9" t="str">
        <f t="shared" si="99"/>
        <v/>
      </c>
      <c r="C857" s="9" t="str">
        <f>IF(ISERROR(VLOOKUP(A857,'entry data'!B:G,6,0)),"",VLOOKUP(A857,'entry data'!B:G,6,0))</f>
        <v/>
      </c>
      <c r="D857" s="9" t="str">
        <f>IF(ISERROR(VLOOKUP(A857,'entry data'!B:C,2,0)),"",VLOOKUP(A857,'entry data'!B:C,2,0))</f>
        <v/>
      </c>
      <c r="E857" s="9" t="str">
        <f>IF(ISERROR(VLOOKUP(A857,'entry data'!B:E,4,0)),"",VLOOKUP(A857,'entry data'!B:E,4,0))</f>
        <v/>
      </c>
      <c r="F857" s="11" t="str">
        <f>IF(A857="","",IF(ISERROR(VLOOKUP(A857,'entry data'!B:F,5,0)),"",VLOOKUP(A857,'entry data'!B:F,5,0)))</f>
        <v/>
      </c>
      <c r="G857" s="12" t="str">
        <f>IF(A857="","",IF(ISERROR(VLOOKUP(A857,'entry data'!B:I,8,0)),"",VLOOKUP(A857,'entry data'!B:I,7,0)))</f>
        <v/>
      </c>
      <c r="H857" s="13" t="str">
        <f>IF(A857="","",IF(B857=1,VLOOKUP(A857,'entry data'!B:D,3,0),I856))</f>
        <v/>
      </c>
      <c r="I857" s="14" t="str">
        <f>IF(A857="","",IF(E857="weekly",7,IF(E857="fortnightly",14,IF(E857="monthly",DATE(IF(MONTH(H857)=12,YEAR(H857)+1,YEAR(H857)),VLOOKUP(MONTH(H857),index!$D$2:$G$13,2,0),DAY(H857)),
IF(E857="quarterly",DATE(IF(MONTH(H857)&gt;=10,YEAR(H857)+1,YEAR(H857)),VLOOKUP(MONTH(H857),index!$D$2:$G$13,3,0),DAY(H857)),
IF(E857="halfyearly",DATE(IF(MONTH(H857)&gt;=7,YEAR(H857)+1,YEAR(H857)),VLOOKUP(MONTH(H857),index!$D$2:$G$13,4,0),DAY(H857)),
DATE(YEAR(H857)+1,MONTH(H857),DAY(H857)))))-H857))+H857)</f>
        <v/>
      </c>
      <c r="J857" s="9" t="str">
        <f t="shared" si="100"/>
        <v/>
      </c>
      <c r="K857" s="11" t="str">
        <f t="shared" si="101"/>
        <v/>
      </c>
      <c r="L857" s="11" t="str">
        <f t="shared" si="102"/>
        <v/>
      </c>
      <c r="M857" s="11" t="str">
        <f>IF(A857="","",VLOOKUP(E857,index!$A$1:$B$6,2,0)*K857*G857)</f>
        <v/>
      </c>
      <c r="N857" s="11" t="str">
        <f>IF(A857="","",-PMT(G857*VLOOKUP(E857,index!$A$1:$B$6,2,0),C857,F857,0,0))</f>
        <v/>
      </c>
      <c r="O857" s="11" t="str">
        <f t="shared" si="103"/>
        <v/>
      </c>
      <c r="P857" s="11" t="str">
        <f t="shared" si="98"/>
        <v/>
      </c>
    </row>
    <row r="858" spans="1:16" x14ac:dyDescent="0.25">
      <c r="A858" s="9" t="str">
        <f>IF(A857="","",IF(B857&lt;C857,A857,IF(A857=MAX('entry data'!$B$8:$B$507),"",A857+1)))</f>
        <v/>
      </c>
      <c r="B858" s="9" t="str">
        <f t="shared" si="99"/>
        <v/>
      </c>
      <c r="C858" s="9" t="str">
        <f>IF(ISERROR(VLOOKUP(A858,'entry data'!B:G,6,0)),"",VLOOKUP(A858,'entry data'!B:G,6,0))</f>
        <v/>
      </c>
      <c r="D858" s="9" t="str">
        <f>IF(ISERROR(VLOOKUP(A858,'entry data'!B:C,2,0)),"",VLOOKUP(A858,'entry data'!B:C,2,0))</f>
        <v/>
      </c>
      <c r="E858" s="9" t="str">
        <f>IF(ISERROR(VLOOKUP(A858,'entry data'!B:E,4,0)),"",VLOOKUP(A858,'entry data'!B:E,4,0))</f>
        <v/>
      </c>
      <c r="F858" s="11" t="str">
        <f>IF(A858="","",IF(ISERROR(VLOOKUP(A858,'entry data'!B:F,5,0)),"",VLOOKUP(A858,'entry data'!B:F,5,0)))</f>
        <v/>
      </c>
      <c r="G858" s="12" t="str">
        <f>IF(A858="","",IF(ISERROR(VLOOKUP(A858,'entry data'!B:I,8,0)),"",VLOOKUP(A858,'entry data'!B:I,7,0)))</f>
        <v/>
      </c>
      <c r="H858" s="13" t="str">
        <f>IF(A858="","",IF(B858=1,VLOOKUP(A858,'entry data'!B:D,3,0),I857))</f>
        <v/>
      </c>
      <c r="I858" s="14" t="str">
        <f>IF(A858="","",IF(E858="weekly",7,IF(E858="fortnightly",14,IF(E858="monthly",DATE(IF(MONTH(H858)=12,YEAR(H858)+1,YEAR(H858)),VLOOKUP(MONTH(H858),index!$D$2:$G$13,2,0),DAY(H858)),
IF(E858="quarterly",DATE(IF(MONTH(H858)&gt;=10,YEAR(H858)+1,YEAR(H858)),VLOOKUP(MONTH(H858),index!$D$2:$G$13,3,0),DAY(H858)),
IF(E858="halfyearly",DATE(IF(MONTH(H858)&gt;=7,YEAR(H858)+1,YEAR(H858)),VLOOKUP(MONTH(H858),index!$D$2:$G$13,4,0),DAY(H858)),
DATE(YEAR(H858)+1,MONTH(H858),DAY(H858)))))-H858))+H858)</f>
        <v/>
      </c>
      <c r="J858" s="9" t="str">
        <f t="shared" si="100"/>
        <v/>
      </c>
      <c r="K858" s="11" t="str">
        <f t="shared" si="101"/>
        <v/>
      </c>
      <c r="L858" s="11" t="str">
        <f t="shared" si="102"/>
        <v/>
      </c>
      <c r="M858" s="11" t="str">
        <f>IF(A858="","",VLOOKUP(E858,index!$A$1:$B$6,2,0)*K858*G858)</f>
        <v/>
      </c>
      <c r="N858" s="11" t="str">
        <f>IF(A858="","",-PMT(G858*VLOOKUP(E858,index!$A$1:$B$6,2,0),C858,F858,0,0))</f>
        <v/>
      </c>
      <c r="O858" s="11" t="str">
        <f t="shared" si="103"/>
        <v/>
      </c>
      <c r="P858" s="11" t="str">
        <f t="shared" si="98"/>
        <v/>
      </c>
    </row>
    <row r="859" spans="1:16" x14ac:dyDescent="0.25">
      <c r="A859" s="9" t="str">
        <f>IF(A858="","",IF(B858&lt;C858,A858,IF(A858=MAX('entry data'!$B$8:$B$507),"",A858+1)))</f>
        <v/>
      </c>
      <c r="B859" s="9" t="str">
        <f t="shared" si="99"/>
        <v/>
      </c>
      <c r="C859" s="9" t="str">
        <f>IF(ISERROR(VLOOKUP(A859,'entry data'!B:G,6,0)),"",VLOOKUP(A859,'entry data'!B:G,6,0))</f>
        <v/>
      </c>
      <c r="D859" s="9" t="str">
        <f>IF(ISERROR(VLOOKUP(A859,'entry data'!B:C,2,0)),"",VLOOKUP(A859,'entry data'!B:C,2,0))</f>
        <v/>
      </c>
      <c r="E859" s="9" t="str">
        <f>IF(ISERROR(VLOOKUP(A859,'entry data'!B:E,4,0)),"",VLOOKUP(A859,'entry data'!B:E,4,0))</f>
        <v/>
      </c>
      <c r="F859" s="11" t="str">
        <f>IF(A859="","",IF(ISERROR(VLOOKUP(A859,'entry data'!B:F,5,0)),"",VLOOKUP(A859,'entry data'!B:F,5,0)))</f>
        <v/>
      </c>
      <c r="G859" s="12" t="str">
        <f>IF(A859="","",IF(ISERROR(VLOOKUP(A859,'entry data'!B:I,8,0)),"",VLOOKUP(A859,'entry data'!B:I,7,0)))</f>
        <v/>
      </c>
      <c r="H859" s="13" t="str">
        <f>IF(A859="","",IF(B859=1,VLOOKUP(A859,'entry data'!B:D,3,0),I858))</f>
        <v/>
      </c>
      <c r="I859" s="14" t="str">
        <f>IF(A859="","",IF(E859="weekly",7,IF(E859="fortnightly",14,IF(E859="monthly",DATE(IF(MONTH(H859)=12,YEAR(H859)+1,YEAR(H859)),VLOOKUP(MONTH(H859),index!$D$2:$G$13,2,0),DAY(H859)),
IF(E859="quarterly",DATE(IF(MONTH(H859)&gt;=10,YEAR(H859)+1,YEAR(H859)),VLOOKUP(MONTH(H859),index!$D$2:$G$13,3,0),DAY(H859)),
IF(E859="halfyearly",DATE(IF(MONTH(H859)&gt;=7,YEAR(H859)+1,YEAR(H859)),VLOOKUP(MONTH(H859),index!$D$2:$G$13,4,0),DAY(H859)),
DATE(YEAR(H859)+1,MONTH(H859),DAY(H859)))))-H859))+H859)</f>
        <v/>
      </c>
      <c r="J859" s="9" t="str">
        <f t="shared" si="100"/>
        <v/>
      </c>
      <c r="K859" s="11" t="str">
        <f t="shared" si="101"/>
        <v/>
      </c>
      <c r="L859" s="11" t="str">
        <f t="shared" si="102"/>
        <v/>
      </c>
      <c r="M859" s="11" t="str">
        <f>IF(A859="","",VLOOKUP(E859,index!$A$1:$B$6,2,0)*K859*G859)</f>
        <v/>
      </c>
      <c r="N859" s="11" t="str">
        <f>IF(A859="","",-PMT(G859*VLOOKUP(E859,index!$A$1:$B$6,2,0),C859,F859,0,0))</f>
        <v/>
      </c>
      <c r="O859" s="11" t="str">
        <f t="shared" si="103"/>
        <v/>
      </c>
      <c r="P859" s="11" t="str">
        <f t="shared" si="98"/>
        <v/>
      </c>
    </row>
    <row r="860" spans="1:16" x14ac:dyDescent="0.25">
      <c r="A860" s="9" t="str">
        <f>IF(A859="","",IF(B859&lt;C859,A859,IF(A859=MAX('entry data'!$B$8:$B$507),"",A859+1)))</f>
        <v/>
      </c>
      <c r="B860" s="9" t="str">
        <f t="shared" si="99"/>
        <v/>
      </c>
      <c r="C860" s="9" t="str">
        <f>IF(ISERROR(VLOOKUP(A860,'entry data'!B:G,6,0)),"",VLOOKUP(A860,'entry data'!B:G,6,0))</f>
        <v/>
      </c>
      <c r="D860" s="9" t="str">
        <f>IF(ISERROR(VLOOKUP(A860,'entry data'!B:C,2,0)),"",VLOOKUP(A860,'entry data'!B:C,2,0))</f>
        <v/>
      </c>
      <c r="E860" s="9" t="str">
        <f>IF(ISERROR(VLOOKUP(A860,'entry data'!B:E,4,0)),"",VLOOKUP(A860,'entry data'!B:E,4,0))</f>
        <v/>
      </c>
      <c r="F860" s="11" t="str">
        <f>IF(A860="","",IF(ISERROR(VLOOKUP(A860,'entry data'!B:F,5,0)),"",VLOOKUP(A860,'entry data'!B:F,5,0)))</f>
        <v/>
      </c>
      <c r="G860" s="12" t="str">
        <f>IF(A860="","",IF(ISERROR(VLOOKUP(A860,'entry data'!B:I,8,0)),"",VLOOKUP(A860,'entry data'!B:I,7,0)))</f>
        <v/>
      </c>
      <c r="H860" s="13" t="str">
        <f>IF(A860="","",IF(B860=1,VLOOKUP(A860,'entry data'!B:D,3,0),I859))</f>
        <v/>
      </c>
      <c r="I860" s="14" t="str">
        <f>IF(A860="","",IF(E860="weekly",7,IF(E860="fortnightly",14,IF(E860="monthly",DATE(IF(MONTH(H860)=12,YEAR(H860)+1,YEAR(H860)),VLOOKUP(MONTH(H860),index!$D$2:$G$13,2,0),DAY(H860)),
IF(E860="quarterly",DATE(IF(MONTH(H860)&gt;=10,YEAR(H860)+1,YEAR(H860)),VLOOKUP(MONTH(H860),index!$D$2:$G$13,3,0),DAY(H860)),
IF(E860="halfyearly",DATE(IF(MONTH(H860)&gt;=7,YEAR(H860)+1,YEAR(H860)),VLOOKUP(MONTH(H860),index!$D$2:$G$13,4,0),DAY(H860)),
DATE(YEAR(H860)+1,MONTH(H860),DAY(H860)))))-H860))+H860)</f>
        <v/>
      </c>
      <c r="J860" s="9" t="str">
        <f t="shared" si="100"/>
        <v/>
      </c>
      <c r="K860" s="11" t="str">
        <f t="shared" si="101"/>
        <v/>
      </c>
      <c r="L860" s="11" t="str">
        <f t="shared" si="102"/>
        <v/>
      </c>
      <c r="M860" s="11" t="str">
        <f>IF(A860="","",VLOOKUP(E860,index!$A$1:$B$6,2,0)*K860*G860)</f>
        <v/>
      </c>
      <c r="N860" s="11" t="str">
        <f>IF(A860="","",-PMT(G860*VLOOKUP(E860,index!$A$1:$B$6,2,0),C860,F860,0,0))</f>
        <v/>
      </c>
      <c r="O860" s="11" t="str">
        <f t="shared" si="103"/>
        <v/>
      </c>
      <c r="P860" s="11" t="str">
        <f t="shared" si="98"/>
        <v/>
      </c>
    </row>
    <row r="861" spans="1:16" x14ac:dyDescent="0.25">
      <c r="A861" s="9" t="str">
        <f>IF(A860="","",IF(B860&lt;C860,A860,IF(A860=MAX('entry data'!$B$8:$B$507),"",A860+1)))</f>
        <v/>
      </c>
      <c r="B861" s="9" t="str">
        <f t="shared" si="99"/>
        <v/>
      </c>
      <c r="C861" s="9" t="str">
        <f>IF(ISERROR(VLOOKUP(A861,'entry data'!B:G,6,0)),"",VLOOKUP(A861,'entry data'!B:G,6,0))</f>
        <v/>
      </c>
      <c r="D861" s="9" t="str">
        <f>IF(ISERROR(VLOOKUP(A861,'entry data'!B:C,2,0)),"",VLOOKUP(A861,'entry data'!B:C,2,0))</f>
        <v/>
      </c>
      <c r="E861" s="9" t="str">
        <f>IF(ISERROR(VLOOKUP(A861,'entry data'!B:E,4,0)),"",VLOOKUP(A861,'entry data'!B:E,4,0))</f>
        <v/>
      </c>
      <c r="F861" s="11" t="str">
        <f>IF(A861="","",IF(ISERROR(VLOOKUP(A861,'entry data'!B:F,5,0)),"",VLOOKUP(A861,'entry data'!B:F,5,0)))</f>
        <v/>
      </c>
      <c r="G861" s="12" t="str">
        <f>IF(A861="","",IF(ISERROR(VLOOKUP(A861,'entry data'!B:I,8,0)),"",VLOOKUP(A861,'entry data'!B:I,7,0)))</f>
        <v/>
      </c>
      <c r="H861" s="13" t="str">
        <f>IF(A861="","",IF(B861=1,VLOOKUP(A861,'entry data'!B:D,3,0),I860))</f>
        <v/>
      </c>
      <c r="I861" s="14" t="str">
        <f>IF(A861="","",IF(E861="weekly",7,IF(E861="fortnightly",14,IF(E861="monthly",DATE(IF(MONTH(H861)=12,YEAR(H861)+1,YEAR(H861)),VLOOKUP(MONTH(H861),index!$D$2:$G$13,2,0),DAY(H861)),
IF(E861="quarterly",DATE(IF(MONTH(H861)&gt;=10,YEAR(H861)+1,YEAR(H861)),VLOOKUP(MONTH(H861),index!$D$2:$G$13,3,0),DAY(H861)),
IF(E861="halfyearly",DATE(IF(MONTH(H861)&gt;=7,YEAR(H861)+1,YEAR(H861)),VLOOKUP(MONTH(H861),index!$D$2:$G$13,4,0),DAY(H861)),
DATE(YEAR(H861)+1,MONTH(H861),DAY(H861)))))-H861))+H861)</f>
        <v/>
      </c>
      <c r="J861" s="9" t="str">
        <f t="shared" si="100"/>
        <v/>
      </c>
      <c r="K861" s="11" t="str">
        <f t="shared" si="101"/>
        <v/>
      </c>
      <c r="L861" s="11" t="str">
        <f t="shared" si="102"/>
        <v/>
      </c>
      <c r="M861" s="11" t="str">
        <f>IF(A861="","",VLOOKUP(E861,index!$A$1:$B$6,2,0)*K861*G861)</f>
        <v/>
      </c>
      <c r="N861" s="11" t="str">
        <f>IF(A861="","",-PMT(G861*VLOOKUP(E861,index!$A$1:$B$6,2,0),C861,F861,0,0))</f>
        <v/>
      </c>
      <c r="O861" s="11" t="str">
        <f t="shared" si="103"/>
        <v/>
      </c>
      <c r="P861" s="11" t="str">
        <f t="shared" si="98"/>
        <v/>
      </c>
    </row>
    <row r="862" spans="1:16" x14ac:dyDescent="0.25">
      <c r="A862" s="9" t="str">
        <f>IF(A861="","",IF(B861&lt;C861,A861,IF(A861=MAX('entry data'!$B$8:$B$507),"",A861+1)))</f>
        <v/>
      </c>
      <c r="B862" s="9" t="str">
        <f t="shared" si="99"/>
        <v/>
      </c>
      <c r="C862" s="9" t="str">
        <f>IF(ISERROR(VLOOKUP(A862,'entry data'!B:G,6,0)),"",VLOOKUP(A862,'entry data'!B:G,6,0))</f>
        <v/>
      </c>
      <c r="D862" s="9" t="str">
        <f>IF(ISERROR(VLOOKUP(A862,'entry data'!B:C,2,0)),"",VLOOKUP(A862,'entry data'!B:C,2,0))</f>
        <v/>
      </c>
      <c r="E862" s="9" t="str">
        <f>IF(ISERROR(VLOOKUP(A862,'entry data'!B:E,4,0)),"",VLOOKUP(A862,'entry data'!B:E,4,0))</f>
        <v/>
      </c>
      <c r="F862" s="11" t="str">
        <f>IF(A862="","",IF(ISERROR(VLOOKUP(A862,'entry data'!B:F,5,0)),"",VLOOKUP(A862,'entry data'!B:F,5,0)))</f>
        <v/>
      </c>
      <c r="G862" s="12" t="str">
        <f>IF(A862="","",IF(ISERROR(VLOOKUP(A862,'entry data'!B:I,8,0)),"",VLOOKUP(A862,'entry data'!B:I,7,0)))</f>
        <v/>
      </c>
      <c r="H862" s="13" t="str">
        <f>IF(A862="","",IF(B862=1,VLOOKUP(A862,'entry data'!B:D,3,0),I861))</f>
        <v/>
      </c>
      <c r="I862" s="14" t="str">
        <f>IF(A862="","",IF(E862="weekly",7,IF(E862="fortnightly",14,IF(E862="monthly",DATE(IF(MONTH(H862)=12,YEAR(H862)+1,YEAR(H862)),VLOOKUP(MONTH(H862),index!$D$2:$G$13,2,0),DAY(H862)),
IF(E862="quarterly",DATE(IF(MONTH(H862)&gt;=10,YEAR(H862)+1,YEAR(H862)),VLOOKUP(MONTH(H862),index!$D$2:$G$13,3,0),DAY(H862)),
IF(E862="halfyearly",DATE(IF(MONTH(H862)&gt;=7,YEAR(H862)+1,YEAR(H862)),VLOOKUP(MONTH(H862),index!$D$2:$G$13,4,0),DAY(H862)),
DATE(YEAR(H862)+1,MONTH(H862),DAY(H862)))))-H862))+H862)</f>
        <v/>
      </c>
      <c r="J862" s="9" t="str">
        <f t="shared" si="100"/>
        <v/>
      </c>
      <c r="K862" s="11" t="str">
        <f t="shared" si="101"/>
        <v/>
      </c>
      <c r="L862" s="11" t="str">
        <f t="shared" si="102"/>
        <v/>
      </c>
      <c r="M862" s="11" t="str">
        <f>IF(A862="","",VLOOKUP(E862,index!$A$1:$B$6,2,0)*K862*G862)</f>
        <v/>
      </c>
      <c r="N862" s="11" t="str">
        <f>IF(A862="","",-PMT(G862*VLOOKUP(E862,index!$A$1:$B$6,2,0),C862,F862,0,0))</f>
        <v/>
      </c>
      <c r="O862" s="11" t="str">
        <f t="shared" si="103"/>
        <v/>
      </c>
      <c r="P862" s="11" t="str">
        <f t="shared" si="98"/>
        <v/>
      </c>
    </row>
    <row r="863" spans="1:16" x14ac:dyDescent="0.25">
      <c r="A863" s="9" t="str">
        <f>IF(A862="","",IF(B862&lt;C862,A862,IF(A862=MAX('entry data'!$B$8:$B$507),"",A862+1)))</f>
        <v/>
      </c>
      <c r="B863" s="9" t="str">
        <f t="shared" si="99"/>
        <v/>
      </c>
      <c r="C863" s="9" t="str">
        <f>IF(ISERROR(VLOOKUP(A863,'entry data'!B:G,6,0)),"",VLOOKUP(A863,'entry data'!B:G,6,0))</f>
        <v/>
      </c>
      <c r="D863" s="9" t="str">
        <f>IF(ISERROR(VLOOKUP(A863,'entry data'!B:C,2,0)),"",VLOOKUP(A863,'entry data'!B:C,2,0))</f>
        <v/>
      </c>
      <c r="E863" s="9" t="str">
        <f>IF(ISERROR(VLOOKUP(A863,'entry data'!B:E,4,0)),"",VLOOKUP(A863,'entry data'!B:E,4,0))</f>
        <v/>
      </c>
      <c r="F863" s="11" t="str">
        <f>IF(A863="","",IF(ISERROR(VLOOKUP(A863,'entry data'!B:F,5,0)),"",VLOOKUP(A863,'entry data'!B:F,5,0)))</f>
        <v/>
      </c>
      <c r="G863" s="12" t="str">
        <f>IF(A863="","",IF(ISERROR(VLOOKUP(A863,'entry data'!B:I,8,0)),"",VLOOKUP(A863,'entry data'!B:I,7,0)))</f>
        <v/>
      </c>
      <c r="H863" s="13" t="str">
        <f>IF(A863="","",IF(B863=1,VLOOKUP(A863,'entry data'!B:D,3,0),I862))</f>
        <v/>
      </c>
      <c r="I863" s="14" t="str">
        <f>IF(A863="","",IF(E863="weekly",7,IF(E863="fortnightly",14,IF(E863="monthly",DATE(IF(MONTH(H863)=12,YEAR(H863)+1,YEAR(H863)),VLOOKUP(MONTH(H863),index!$D$2:$G$13,2,0),DAY(H863)),
IF(E863="quarterly",DATE(IF(MONTH(H863)&gt;=10,YEAR(H863)+1,YEAR(H863)),VLOOKUP(MONTH(H863),index!$D$2:$G$13,3,0),DAY(H863)),
IF(E863="halfyearly",DATE(IF(MONTH(H863)&gt;=7,YEAR(H863)+1,YEAR(H863)),VLOOKUP(MONTH(H863),index!$D$2:$G$13,4,0),DAY(H863)),
DATE(YEAR(H863)+1,MONTH(H863),DAY(H863)))))-H863))+H863)</f>
        <v/>
      </c>
      <c r="J863" s="9" t="str">
        <f t="shared" si="100"/>
        <v/>
      </c>
      <c r="K863" s="11" t="str">
        <f t="shared" si="101"/>
        <v/>
      </c>
      <c r="L863" s="11" t="str">
        <f t="shared" si="102"/>
        <v/>
      </c>
      <c r="M863" s="11" t="str">
        <f>IF(A863="","",VLOOKUP(E863,index!$A$1:$B$6,2,0)*K863*G863)</f>
        <v/>
      </c>
      <c r="N863" s="11" t="str">
        <f>IF(A863="","",-PMT(G863*VLOOKUP(E863,index!$A$1:$B$6,2,0),C863,F863,0,0))</f>
        <v/>
      </c>
      <c r="O863" s="11" t="str">
        <f t="shared" si="103"/>
        <v/>
      </c>
      <c r="P863" s="11" t="str">
        <f t="shared" si="98"/>
        <v/>
      </c>
    </row>
    <row r="864" spans="1:16" x14ac:dyDescent="0.25">
      <c r="A864" s="9" t="str">
        <f>IF(A863="","",IF(B863&lt;C863,A863,IF(A863=MAX('entry data'!$B$8:$B$507),"",A863+1)))</f>
        <v/>
      </c>
      <c r="B864" s="9" t="str">
        <f t="shared" si="99"/>
        <v/>
      </c>
      <c r="C864" s="9" t="str">
        <f>IF(ISERROR(VLOOKUP(A864,'entry data'!B:G,6,0)),"",VLOOKUP(A864,'entry data'!B:G,6,0))</f>
        <v/>
      </c>
      <c r="D864" s="9" t="str">
        <f>IF(ISERROR(VLOOKUP(A864,'entry data'!B:C,2,0)),"",VLOOKUP(A864,'entry data'!B:C,2,0))</f>
        <v/>
      </c>
      <c r="E864" s="9" t="str">
        <f>IF(ISERROR(VLOOKUP(A864,'entry data'!B:E,4,0)),"",VLOOKUP(A864,'entry data'!B:E,4,0))</f>
        <v/>
      </c>
      <c r="F864" s="11" t="str">
        <f>IF(A864="","",IF(ISERROR(VLOOKUP(A864,'entry data'!B:F,5,0)),"",VLOOKUP(A864,'entry data'!B:F,5,0)))</f>
        <v/>
      </c>
      <c r="G864" s="12" t="str">
        <f>IF(A864="","",IF(ISERROR(VLOOKUP(A864,'entry data'!B:I,8,0)),"",VLOOKUP(A864,'entry data'!B:I,7,0)))</f>
        <v/>
      </c>
      <c r="H864" s="13" t="str">
        <f>IF(A864="","",IF(B864=1,VLOOKUP(A864,'entry data'!B:D,3,0),I863))</f>
        <v/>
      </c>
      <c r="I864" s="14" t="str">
        <f>IF(A864="","",IF(E864="weekly",7,IF(E864="fortnightly",14,IF(E864="monthly",DATE(IF(MONTH(H864)=12,YEAR(H864)+1,YEAR(H864)),VLOOKUP(MONTH(H864),index!$D$2:$G$13,2,0),DAY(H864)),
IF(E864="quarterly",DATE(IF(MONTH(H864)&gt;=10,YEAR(H864)+1,YEAR(H864)),VLOOKUP(MONTH(H864),index!$D$2:$G$13,3,0),DAY(H864)),
IF(E864="halfyearly",DATE(IF(MONTH(H864)&gt;=7,YEAR(H864)+1,YEAR(H864)),VLOOKUP(MONTH(H864),index!$D$2:$G$13,4,0),DAY(H864)),
DATE(YEAR(H864)+1,MONTH(H864),DAY(H864)))))-H864))+H864)</f>
        <v/>
      </c>
      <c r="J864" s="9" t="str">
        <f t="shared" si="100"/>
        <v/>
      </c>
      <c r="K864" s="11" t="str">
        <f t="shared" si="101"/>
        <v/>
      </c>
      <c r="L864" s="11" t="str">
        <f t="shared" si="102"/>
        <v/>
      </c>
      <c r="M864" s="11" t="str">
        <f>IF(A864="","",VLOOKUP(E864,index!$A$1:$B$6,2,0)*K864*G864)</f>
        <v/>
      </c>
      <c r="N864" s="11" t="str">
        <f>IF(A864="","",-PMT(G864*VLOOKUP(E864,index!$A$1:$B$6,2,0),C864,F864,0,0))</f>
        <v/>
      </c>
      <c r="O864" s="11" t="str">
        <f t="shared" si="103"/>
        <v/>
      </c>
      <c r="P864" s="11" t="str">
        <f t="shared" si="98"/>
        <v/>
      </c>
    </row>
    <row r="865" spans="1:16" x14ac:dyDescent="0.25">
      <c r="A865" s="9" t="str">
        <f>IF(A864="","",IF(B864&lt;C864,A864,IF(A864=MAX('entry data'!$B$8:$B$507),"",A864+1)))</f>
        <v/>
      </c>
      <c r="B865" s="9" t="str">
        <f t="shared" si="99"/>
        <v/>
      </c>
      <c r="C865" s="9" t="str">
        <f>IF(ISERROR(VLOOKUP(A865,'entry data'!B:G,6,0)),"",VLOOKUP(A865,'entry data'!B:G,6,0))</f>
        <v/>
      </c>
      <c r="D865" s="9" t="str">
        <f>IF(ISERROR(VLOOKUP(A865,'entry data'!B:C,2,0)),"",VLOOKUP(A865,'entry data'!B:C,2,0))</f>
        <v/>
      </c>
      <c r="E865" s="9" t="str">
        <f>IF(ISERROR(VLOOKUP(A865,'entry data'!B:E,4,0)),"",VLOOKUP(A865,'entry data'!B:E,4,0))</f>
        <v/>
      </c>
      <c r="F865" s="11" t="str">
        <f>IF(A865="","",IF(ISERROR(VLOOKUP(A865,'entry data'!B:F,5,0)),"",VLOOKUP(A865,'entry data'!B:F,5,0)))</f>
        <v/>
      </c>
      <c r="G865" s="12" t="str">
        <f>IF(A865="","",IF(ISERROR(VLOOKUP(A865,'entry data'!B:I,8,0)),"",VLOOKUP(A865,'entry data'!B:I,7,0)))</f>
        <v/>
      </c>
      <c r="H865" s="13" t="str">
        <f>IF(A865="","",IF(B865=1,VLOOKUP(A865,'entry data'!B:D,3,0),I864))</f>
        <v/>
      </c>
      <c r="I865" s="14" t="str">
        <f>IF(A865="","",IF(E865="weekly",7,IF(E865="fortnightly",14,IF(E865="monthly",DATE(IF(MONTH(H865)=12,YEAR(H865)+1,YEAR(H865)),VLOOKUP(MONTH(H865),index!$D$2:$G$13,2,0),DAY(H865)),
IF(E865="quarterly",DATE(IF(MONTH(H865)&gt;=10,YEAR(H865)+1,YEAR(H865)),VLOOKUP(MONTH(H865),index!$D$2:$G$13,3,0),DAY(H865)),
IF(E865="halfyearly",DATE(IF(MONTH(H865)&gt;=7,YEAR(H865)+1,YEAR(H865)),VLOOKUP(MONTH(H865),index!$D$2:$G$13,4,0),DAY(H865)),
DATE(YEAR(H865)+1,MONTH(H865),DAY(H865)))))-H865))+H865)</f>
        <v/>
      </c>
      <c r="J865" s="9" t="str">
        <f t="shared" si="100"/>
        <v/>
      </c>
      <c r="K865" s="11" t="str">
        <f t="shared" si="101"/>
        <v/>
      </c>
      <c r="L865" s="11" t="str">
        <f t="shared" si="102"/>
        <v/>
      </c>
      <c r="M865" s="11" t="str">
        <f>IF(A865="","",VLOOKUP(E865,index!$A$1:$B$6,2,0)*K865*G865)</f>
        <v/>
      </c>
      <c r="N865" s="11" t="str">
        <f>IF(A865="","",-PMT(G865*VLOOKUP(E865,index!$A$1:$B$6,2,0),C865,F865,0,0))</f>
        <v/>
      </c>
      <c r="O865" s="11" t="str">
        <f t="shared" si="103"/>
        <v/>
      </c>
      <c r="P865" s="11" t="str">
        <f t="shared" si="98"/>
        <v/>
      </c>
    </row>
    <row r="866" spans="1:16" x14ac:dyDescent="0.25">
      <c r="A866" s="9" t="str">
        <f>IF(A865="","",IF(B865&lt;C865,A865,IF(A865=MAX('entry data'!$B$8:$B$507),"",A865+1)))</f>
        <v/>
      </c>
      <c r="B866" s="9" t="str">
        <f t="shared" si="99"/>
        <v/>
      </c>
      <c r="C866" s="9" t="str">
        <f>IF(ISERROR(VLOOKUP(A866,'entry data'!B:G,6,0)),"",VLOOKUP(A866,'entry data'!B:G,6,0))</f>
        <v/>
      </c>
      <c r="D866" s="9" t="str">
        <f>IF(ISERROR(VLOOKUP(A866,'entry data'!B:C,2,0)),"",VLOOKUP(A866,'entry data'!B:C,2,0))</f>
        <v/>
      </c>
      <c r="E866" s="9" t="str">
        <f>IF(ISERROR(VLOOKUP(A866,'entry data'!B:E,4,0)),"",VLOOKUP(A866,'entry data'!B:E,4,0))</f>
        <v/>
      </c>
      <c r="F866" s="11" t="str">
        <f>IF(A866="","",IF(ISERROR(VLOOKUP(A866,'entry data'!B:F,5,0)),"",VLOOKUP(A866,'entry data'!B:F,5,0)))</f>
        <v/>
      </c>
      <c r="G866" s="12" t="str">
        <f>IF(A866="","",IF(ISERROR(VLOOKUP(A866,'entry data'!B:I,8,0)),"",VLOOKUP(A866,'entry data'!B:I,7,0)))</f>
        <v/>
      </c>
      <c r="H866" s="13" t="str">
        <f>IF(A866="","",IF(B866=1,VLOOKUP(A866,'entry data'!B:D,3,0),I865))</f>
        <v/>
      </c>
      <c r="I866" s="14" t="str">
        <f>IF(A866="","",IF(E866="weekly",7,IF(E866="fortnightly",14,IF(E866="monthly",DATE(IF(MONTH(H866)=12,YEAR(H866)+1,YEAR(H866)),VLOOKUP(MONTH(H866),index!$D$2:$G$13,2,0),DAY(H866)),
IF(E866="quarterly",DATE(IF(MONTH(H866)&gt;=10,YEAR(H866)+1,YEAR(H866)),VLOOKUP(MONTH(H866),index!$D$2:$G$13,3,0),DAY(H866)),
IF(E866="halfyearly",DATE(IF(MONTH(H866)&gt;=7,YEAR(H866)+1,YEAR(H866)),VLOOKUP(MONTH(H866),index!$D$2:$G$13,4,0),DAY(H866)),
DATE(YEAR(H866)+1,MONTH(H866),DAY(H866)))))-H866))+H866)</f>
        <v/>
      </c>
      <c r="J866" s="9" t="str">
        <f t="shared" si="100"/>
        <v/>
      </c>
      <c r="K866" s="11" t="str">
        <f t="shared" si="101"/>
        <v/>
      </c>
      <c r="L866" s="11" t="str">
        <f t="shared" si="102"/>
        <v/>
      </c>
      <c r="M866" s="11" t="str">
        <f>IF(A866="","",VLOOKUP(E866,index!$A$1:$B$6,2,0)*K866*G866)</f>
        <v/>
      </c>
      <c r="N866" s="11" t="str">
        <f>IF(A866="","",-PMT(G866*VLOOKUP(E866,index!$A$1:$B$6,2,0),C866,F866,0,0))</f>
        <v/>
      </c>
      <c r="O866" s="11" t="str">
        <f t="shared" si="103"/>
        <v/>
      </c>
      <c r="P866" s="11" t="str">
        <f t="shared" si="98"/>
        <v/>
      </c>
    </row>
    <row r="867" spans="1:16" x14ac:dyDescent="0.25">
      <c r="A867" s="9" t="str">
        <f>IF(A866="","",IF(B866&lt;C866,A866,IF(A866=MAX('entry data'!$B$8:$B$507),"",A866+1)))</f>
        <v/>
      </c>
      <c r="B867" s="9" t="str">
        <f t="shared" si="99"/>
        <v/>
      </c>
      <c r="C867" s="9" t="str">
        <f>IF(ISERROR(VLOOKUP(A867,'entry data'!B:G,6,0)),"",VLOOKUP(A867,'entry data'!B:G,6,0))</f>
        <v/>
      </c>
      <c r="D867" s="9" t="str">
        <f>IF(ISERROR(VLOOKUP(A867,'entry data'!B:C,2,0)),"",VLOOKUP(A867,'entry data'!B:C,2,0))</f>
        <v/>
      </c>
      <c r="E867" s="9" t="str">
        <f>IF(ISERROR(VLOOKUP(A867,'entry data'!B:E,4,0)),"",VLOOKUP(A867,'entry data'!B:E,4,0))</f>
        <v/>
      </c>
      <c r="F867" s="11" t="str">
        <f>IF(A867="","",IF(ISERROR(VLOOKUP(A867,'entry data'!B:F,5,0)),"",VLOOKUP(A867,'entry data'!B:F,5,0)))</f>
        <v/>
      </c>
      <c r="G867" s="12" t="str">
        <f>IF(A867="","",IF(ISERROR(VLOOKUP(A867,'entry data'!B:I,8,0)),"",VLOOKUP(A867,'entry data'!B:I,7,0)))</f>
        <v/>
      </c>
      <c r="H867" s="13" t="str">
        <f>IF(A867="","",IF(B867=1,VLOOKUP(A867,'entry data'!B:D,3,0),I866))</f>
        <v/>
      </c>
      <c r="I867" s="14" t="str">
        <f>IF(A867="","",IF(E867="weekly",7,IF(E867="fortnightly",14,IF(E867="monthly",DATE(IF(MONTH(H867)=12,YEAR(H867)+1,YEAR(H867)),VLOOKUP(MONTH(H867),index!$D$2:$G$13,2,0),DAY(H867)),
IF(E867="quarterly",DATE(IF(MONTH(H867)&gt;=10,YEAR(H867)+1,YEAR(H867)),VLOOKUP(MONTH(H867),index!$D$2:$G$13,3,0),DAY(H867)),
IF(E867="halfyearly",DATE(IF(MONTH(H867)&gt;=7,YEAR(H867)+1,YEAR(H867)),VLOOKUP(MONTH(H867),index!$D$2:$G$13,4,0),DAY(H867)),
DATE(YEAR(H867)+1,MONTH(H867),DAY(H867)))))-H867))+H867)</f>
        <v/>
      </c>
      <c r="J867" s="9" t="str">
        <f t="shared" si="100"/>
        <v/>
      </c>
      <c r="K867" s="11" t="str">
        <f t="shared" si="101"/>
        <v/>
      </c>
      <c r="L867" s="11" t="str">
        <f t="shared" si="102"/>
        <v/>
      </c>
      <c r="M867" s="11" t="str">
        <f>IF(A867="","",VLOOKUP(E867,index!$A$1:$B$6,2,0)*K867*G867)</f>
        <v/>
      </c>
      <c r="N867" s="11" t="str">
        <f>IF(A867="","",-PMT(G867*VLOOKUP(E867,index!$A$1:$B$6,2,0),C867,F867,0,0))</f>
        <v/>
      </c>
      <c r="O867" s="11" t="str">
        <f t="shared" si="103"/>
        <v/>
      </c>
      <c r="P867" s="11" t="str">
        <f t="shared" si="98"/>
        <v/>
      </c>
    </row>
    <row r="868" spans="1:16" x14ac:dyDescent="0.25">
      <c r="A868" s="9" t="str">
        <f>IF(A867="","",IF(B867&lt;C867,A867,IF(A867=MAX('entry data'!$B$8:$B$507),"",A867+1)))</f>
        <v/>
      </c>
      <c r="B868" s="9" t="str">
        <f t="shared" si="99"/>
        <v/>
      </c>
      <c r="C868" s="9" t="str">
        <f>IF(ISERROR(VLOOKUP(A868,'entry data'!B:G,6,0)),"",VLOOKUP(A868,'entry data'!B:G,6,0))</f>
        <v/>
      </c>
      <c r="D868" s="9" t="str">
        <f>IF(ISERROR(VLOOKUP(A868,'entry data'!B:C,2,0)),"",VLOOKUP(A868,'entry data'!B:C,2,0))</f>
        <v/>
      </c>
      <c r="E868" s="9" t="str">
        <f>IF(ISERROR(VLOOKUP(A868,'entry data'!B:E,4,0)),"",VLOOKUP(A868,'entry data'!B:E,4,0))</f>
        <v/>
      </c>
      <c r="F868" s="11" t="str">
        <f>IF(A868="","",IF(ISERROR(VLOOKUP(A868,'entry data'!B:F,5,0)),"",VLOOKUP(A868,'entry data'!B:F,5,0)))</f>
        <v/>
      </c>
      <c r="G868" s="12" t="str">
        <f>IF(A868="","",IF(ISERROR(VLOOKUP(A868,'entry data'!B:I,8,0)),"",VLOOKUP(A868,'entry data'!B:I,7,0)))</f>
        <v/>
      </c>
      <c r="H868" s="13" t="str">
        <f>IF(A868="","",IF(B868=1,VLOOKUP(A868,'entry data'!B:D,3,0),I867))</f>
        <v/>
      </c>
      <c r="I868" s="14" t="str">
        <f>IF(A868="","",IF(E868="weekly",7,IF(E868="fortnightly",14,IF(E868="monthly",DATE(IF(MONTH(H868)=12,YEAR(H868)+1,YEAR(H868)),VLOOKUP(MONTH(H868),index!$D$2:$G$13,2,0),DAY(H868)),
IF(E868="quarterly",DATE(IF(MONTH(H868)&gt;=10,YEAR(H868)+1,YEAR(H868)),VLOOKUP(MONTH(H868),index!$D$2:$G$13,3,0),DAY(H868)),
IF(E868="halfyearly",DATE(IF(MONTH(H868)&gt;=7,YEAR(H868)+1,YEAR(H868)),VLOOKUP(MONTH(H868),index!$D$2:$G$13,4,0),DAY(H868)),
DATE(YEAR(H868)+1,MONTH(H868),DAY(H868)))))-H868))+H868)</f>
        <v/>
      </c>
      <c r="J868" s="9" t="str">
        <f t="shared" si="100"/>
        <v/>
      </c>
      <c r="K868" s="11" t="str">
        <f t="shared" si="101"/>
        <v/>
      </c>
      <c r="L868" s="11" t="str">
        <f t="shared" si="102"/>
        <v/>
      </c>
      <c r="M868" s="11" t="str">
        <f>IF(A868="","",VLOOKUP(E868,index!$A$1:$B$6,2,0)*K868*G868)</f>
        <v/>
      </c>
      <c r="N868" s="11" t="str">
        <f>IF(A868="","",-PMT(G868*VLOOKUP(E868,index!$A$1:$B$6,2,0),C868,F868,0,0))</f>
        <v/>
      </c>
      <c r="O868" s="11" t="str">
        <f t="shared" si="103"/>
        <v/>
      </c>
      <c r="P868" s="11" t="str">
        <f t="shared" si="98"/>
        <v/>
      </c>
    </row>
    <row r="869" spans="1:16" x14ac:dyDescent="0.25">
      <c r="A869" s="9" t="str">
        <f>IF(A868="","",IF(B868&lt;C868,A868,IF(A868=MAX('entry data'!$B$8:$B$507),"",A868+1)))</f>
        <v/>
      </c>
      <c r="B869" s="9" t="str">
        <f t="shared" si="99"/>
        <v/>
      </c>
      <c r="C869" s="9" t="str">
        <f>IF(ISERROR(VLOOKUP(A869,'entry data'!B:G,6,0)),"",VLOOKUP(A869,'entry data'!B:G,6,0))</f>
        <v/>
      </c>
      <c r="D869" s="9" t="str">
        <f>IF(ISERROR(VLOOKUP(A869,'entry data'!B:C,2,0)),"",VLOOKUP(A869,'entry data'!B:C,2,0))</f>
        <v/>
      </c>
      <c r="E869" s="9" t="str">
        <f>IF(ISERROR(VLOOKUP(A869,'entry data'!B:E,4,0)),"",VLOOKUP(A869,'entry data'!B:E,4,0))</f>
        <v/>
      </c>
      <c r="F869" s="11" t="str">
        <f>IF(A869="","",IF(ISERROR(VLOOKUP(A869,'entry data'!B:F,5,0)),"",VLOOKUP(A869,'entry data'!B:F,5,0)))</f>
        <v/>
      </c>
      <c r="G869" s="12" t="str">
        <f>IF(A869="","",IF(ISERROR(VLOOKUP(A869,'entry data'!B:I,8,0)),"",VLOOKUP(A869,'entry data'!B:I,7,0)))</f>
        <v/>
      </c>
      <c r="H869" s="13" t="str">
        <f>IF(A869="","",IF(B869=1,VLOOKUP(A869,'entry data'!B:D,3,0),I868))</f>
        <v/>
      </c>
      <c r="I869" s="14" t="str">
        <f>IF(A869="","",IF(E869="weekly",7,IF(E869="fortnightly",14,IF(E869="monthly",DATE(IF(MONTH(H869)=12,YEAR(H869)+1,YEAR(H869)),VLOOKUP(MONTH(H869),index!$D$2:$G$13,2,0),DAY(H869)),
IF(E869="quarterly",DATE(IF(MONTH(H869)&gt;=10,YEAR(H869)+1,YEAR(H869)),VLOOKUP(MONTH(H869),index!$D$2:$G$13,3,0),DAY(H869)),
IF(E869="halfyearly",DATE(IF(MONTH(H869)&gt;=7,YEAR(H869)+1,YEAR(H869)),VLOOKUP(MONTH(H869),index!$D$2:$G$13,4,0),DAY(H869)),
DATE(YEAR(H869)+1,MONTH(H869),DAY(H869)))))-H869))+H869)</f>
        <v/>
      </c>
      <c r="J869" s="9" t="str">
        <f t="shared" si="100"/>
        <v/>
      </c>
      <c r="K869" s="11" t="str">
        <f t="shared" si="101"/>
        <v/>
      </c>
      <c r="L869" s="11" t="str">
        <f t="shared" si="102"/>
        <v/>
      </c>
      <c r="M869" s="11" t="str">
        <f>IF(A869="","",VLOOKUP(E869,index!$A$1:$B$6,2,0)*K869*G869)</f>
        <v/>
      </c>
      <c r="N869" s="11" t="str">
        <f>IF(A869="","",-PMT(G869*VLOOKUP(E869,index!$A$1:$B$6,2,0),C869,F869,0,0))</f>
        <v/>
      </c>
      <c r="O869" s="11" t="str">
        <f t="shared" si="103"/>
        <v/>
      </c>
      <c r="P869" s="11" t="str">
        <f t="shared" si="98"/>
        <v/>
      </c>
    </row>
    <row r="870" spans="1:16" x14ac:dyDescent="0.25">
      <c r="A870" s="9" t="str">
        <f>IF(A869="","",IF(B869&lt;C869,A869,IF(A869=MAX('entry data'!$B$8:$B$507),"",A869+1)))</f>
        <v/>
      </c>
      <c r="B870" s="9" t="str">
        <f t="shared" si="99"/>
        <v/>
      </c>
      <c r="C870" s="9" t="str">
        <f>IF(ISERROR(VLOOKUP(A870,'entry data'!B:G,6,0)),"",VLOOKUP(A870,'entry data'!B:G,6,0))</f>
        <v/>
      </c>
      <c r="D870" s="9" t="str">
        <f>IF(ISERROR(VLOOKUP(A870,'entry data'!B:C,2,0)),"",VLOOKUP(A870,'entry data'!B:C,2,0))</f>
        <v/>
      </c>
      <c r="E870" s="9" t="str">
        <f>IF(ISERROR(VLOOKUP(A870,'entry data'!B:E,4,0)),"",VLOOKUP(A870,'entry data'!B:E,4,0))</f>
        <v/>
      </c>
      <c r="F870" s="11" t="str">
        <f>IF(A870="","",IF(ISERROR(VLOOKUP(A870,'entry data'!B:F,5,0)),"",VLOOKUP(A870,'entry data'!B:F,5,0)))</f>
        <v/>
      </c>
      <c r="G870" s="12" t="str">
        <f>IF(A870="","",IF(ISERROR(VLOOKUP(A870,'entry data'!B:I,8,0)),"",VLOOKUP(A870,'entry data'!B:I,7,0)))</f>
        <v/>
      </c>
      <c r="H870" s="13" t="str">
        <f>IF(A870="","",IF(B870=1,VLOOKUP(A870,'entry data'!B:D,3,0),I869))</f>
        <v/>
      </c>
      <c r="I870" s="14" t="str">
        <f>IF(A870="","",IF(E870="weekly",7,IF(E870="fortnightly",14,IF(E870="monthly",DATE(IF(MONTH(H870)=12,YEAR(H870)+1,YEAR(H870)),VLOOKUP(MONTH(H870),index!$D$2:$G$13,2,0),DAY(H870)),
IF(E870="quarterly",DATE(IF(MONTH(H870)&gt;=10,YEAR(H870)+1,YEAR(H870)),VLOOKUP(MONTH(H870),index!$D$2:$G$13,3,0),DAY(H870)),
IF(E870="halfyearly",DATE(IF(MONTH(H870)&gt;=7,YEAR(H870)+1,YEAR(H870)),VLOOKUP(MONTH(H870),index!$D$2:$G$13,4,0),DAY(H870)),
DATE(YEAR(H870)+1,MONTH(H870),DAY(H870)))))-H870))+H870)</f>
        <v/>
      </c>
      <c r="J870" s="9" t="str">
        <f t="shared" si="100"/>
        <v/>
      </c>
      <c r="K870" s="11" t="str">
        <f t="shared" si="101"/>
        <v/>
      </c>
      <c r="L870" s="11" t="str">
        <f t="shared" si="102"/>
        <v/>
      </c>
      <c r="M870" s="11" t="str">
        <f>IF(A870="","",VLOOKUP(E870,index!$A$1:$B$6,2,0)*K870*G870)</f>
        <v/>
      </c>
      <c r="N870" s="11" t="str">
        <f>IF(A870="","",-PMT(G870*VLOOKUP(E870,index!$A$1:$B$6,2,0),C870,F870,0,0))</f>
        <v/>
      </c>
      <c r="O870" s="11" t="str">
        <f t="shared" si="103"/>
        <v/>
      </c>
      <c r="P870" s="11" t="str">
        <f t="shared" si="98"/>
        <v/>
      </c>
    </row>
    <row r="871" spans="1:16" x14ac:dyDescent="0.25">
      <c r="A871" s="9" t="str">
        <f>IF(A870="","",IF(B870&lt;C870,A870,IF(A870=MAX('entry data'!$B$8:$B$507),"",A870+1)))</f>
        <v/>
      </c>
      <c r="B871" s="9" t="str">
        <f t="shared" si="99"/>
        <v/>
      </c>
      <c r="C871" s="9" t="str">
        <f>IF(ISERROR(VLOOKUP(A871,'entry data'!B:G,6,0)),"",VLOOKUP(A871,'entry data'!B:G,6,0))</f>
        <v/>
      </c>
      <c r="D871" s="9" t="str">
        <f>IF(ISERROR(VLOOKUP(A871,'entry data'!B:C,2,0)),"",VLOOKUP(A871,'entry data'!B:C,2,0))</f>
        <v/>
      </c>
      <c r="E871" s="9" t="str">
        <f>IF(ISERROR(VLOOKUP(A871,'entry data'!B:E,4,0)),"",VLOOKUP(A871,'entry data'!B:E,4,0))</f>
        <v/>
      </c>
      <c r="F871" s="11" t="str">
        <f>IF(A871="","",IF(ISERROR(VLOOKUP(A871,'entry data'!B:F,5,0)),"",VLOOKUP(A871,'entry data'!B:F,5,0)))</f>
        <v/>
      </c>
      <c r="G871" s="12" t="str">
        <f>IF(A871="","",IF(ISERROR(VLOOKUP(A871,'entry data'!B:I,8,0)),"",VLOOKUP(A871,'entry data'!B:I,7,0)))</f>
        <v/>
      </c>
      <c r="H871" s="13" t="str">
        <f>IF(A871="","",IF(B871=1,VLOOKUP(A871,'entry data'!B:D,3,0),I870))</f>
        <v/>
      </c>
      <c r="I871" s="14" t="str">
        <f>IF(A871="","",IF(E871="weekly",7,IF(E871="fortnightly",14,IF(E871="monthly",DATE(IF(MONTH(H871)=12,YEAR(H871)+1,YEAR(H871)),VLOOKUP(MONTH(H871),index!$D$2:$G$13,2,0),DAY(H871)),
IF(E871="quarterly",DATE(IF(MONTH(H871)&gt;=10,YEAR(H871)+1,YEAR(H871)),VLOOKUP(MONTH(H871),index!$D$2:$G$13,3,0),DAY(H871)),
IF(E871="halfyearly",DATE(IF(MONTH(H871)&gt;=7,YEAR(H871)+1,YEAR(H871)),VLOOKUP(MONTH(H871),index!$D$2:$G$13,4,0),DAY(H871)),
DATE(YEAR(H871)+1,MONTH(H871),DAY(H871)))))-H871))+H871)</f>
        <v/>
      </c>
      <c r="J871" s="9" t="str">
        <f t="shared" si="100"/>
        <v/>
      </c>
      <c r="K871" s="11" t="str">
        <f t="shared" si="101"/>
        <v/>
      </c>
      <c r="L871" s="11" t="str">
        <f t="shared" si="102"/>
        <v/>
      </c>
      <c r="M871" s="11" t="str">
        <f>IF(A871="","",VLOOKUP(E871,index!$A$1:$B$6,2,0)*K871*G871)</f>
        <v/>
      </c>
      <c r="N871" s="11" t="str">
        <f>IF(A871="","",-PMT(G871*VLOOKUP(E871,index!$A$1:$B$6,2,0),C871,F871,0,0))</f>
        <v/>
      </c>
      <c r="O871" s="11" t="str">
        <f t="shared" si="103"/>
        <v/>
      </c>
      <c r="P871" s="11" t="str">
        <f t="shared" si="98"/>
        <v/>
      </c>
    </row>
    <row r="872" spans="1:16" x14ac:dyDescent="0.25">
      <c r="A872" s="9" t="str">
        <f>IF(A871="","",IF(B871&lt;C871,A871,IF(A871=MAX('entry data'!$B$8:$B$507),"",A871+1)))</f>
        <v/>
      </c>
      <c r="B872" s="9" t="str">
        <f t="shared" si="99"/>
        <v/>
      </c>
      <c r="C872" s="9" t="str">
        <f>IF(ISERROR(VLOOKUP(A872,'entry data'!B:G,6,0)),"",VLOOKUP(A872,'entry data'!B:G,6,0))</f>
        <v/>
      </c>
      <c r="D872" s="9" t="str">
        <f>IF(ISERROR(VLOOKUP(A872,'entry data'!B:C,2,0)),"",VLOOKUP(A872,'entry data'!B:C,2,0))</f>
        <v/>
      </c>
      <c r="E872" s="9" t="str">
        <f>IF(ISERROR(VLOOKUP(A872,'entry data'!B:E,4,0)),"",VLOOKUP(A872,'entry data'!B:E,4,0))</f>
        <v/>
      </c>
      <c r="F872" s="11" t="str">
        <f>IF(A872="","",IF(ISERROR(VLOOKUP(A872,'entry data'!B:F,5,0)),"",VLOOKUP(A872,'entry data'!B:F,5,0)))</f>
        <v/>
      </c>
      <c r="G872" s="12" t="str">
        <f>IF(A872="","",IF(ISERROR(VLOOKUP(A872,'entry data'!B:I,8,0)),"",VLOOKUP(A872,'entry data'!B:I,7,0)))</f>
        <v/>
      </c>
      <c r="H872" s="13" t="str">
        <f>IF(A872="","",IF(B872=1,VLOOKUP(A872,'entry data'!B:D,3,0),I871))</f>
        <v/>
      </c>
      <c r="I872" s="14" t="str">
        <f>IF(A872="","",IF(E872="weekly",7,IF(E872="fortnightly",14,IF(E872="monthly",DATE(IF(MONTH(H872)=12,YEAR(H872)+1,YEAR(H872)),VLOOKUP(MONTH(H872),index!$D$2:$G$13,2,0),DAY(H872)),
IF(E872="quarterly",DATE(IF(MONTH(H872)&gt;=10,YEAR(H872)+1,YEAR(H872)),VLOOKUP(MONTH(H872),index!$D$2:$G$13,3,0),DAY(H872)),
IF(E872="halfyearly",DATE(IF(MONTH(H872)&gt;=7,YEAR(H872)+1,YEAR(H872)),VLOOKUP(MONTH(H872),index!$D$2:$G$13,4,0),DAY(H872)),
DATE(YEAR(H872)+1,MONTH(H872),DAY(H872)))))-H872))+H872)</f>
        <v/>
      </c>
      <c r="J872" s="9" t="str">
        <f t="shared" si="100"/>
        <v/>
      </c>
      <c r="K872" s="11" t="str">
        <f t="shared" si="101"/>
        <v/>
      </c>
      <c r="L872" s="11" t="str">
        <f t="shared" si="102"/>
        <v/>
      </c>
      <c r="M872" s="11" t="str">
        <f>IF(A872="","",VLOOKUP(E872,index!$A$1:$B$6,2,0)*K872*G872)</f>
        <v/>
      </c>
      <c r="N872" s="11" t="str">
        <f>IF(A872="","",-PMT(G872*VLOOKUP(E872,index!$A$1:$B$6,2,0),C872,F872,0,0))</f>
        <v/>
      </c>
      <c r="O872" s="11" t="str">
        <f t="shared" si="103"/>
        <v/>
      </c>
      <c r="P872" s="11" t="str">
        <f t="shared" si="98"/>
        <v/>
      </c>
    </row>
    <row r="873" spans="1:16" x14ac:dyDescent="0.25">
      <c r="A873" s="9" t="str">
        <f>IF(A872="","",IF(B872&lt;C872,A872,IF(A872=MAX('entry data'!$B$8:$B$507),"",A872+1)))</f>
        <v/>
      </c>
      <c r="B873" s="9" t="str">
        <f t="shared" si="99"/>
        <v/>
      </c>
      <c r="C873" s="9" t="str">
        <f>IF(ISERROR(VLOOKUP(A873,'entry data'!B:G,6,0)),"",VLOOKUP(A873,'entry data'!B:G,6,0))</f>
        <v/>
      </c>
      <c r="D873" s="9" t="str">
        <f>IF(ISERROR(VLOOKUP(A873,'entry data'!B:C,2,0)),"",VLOOKUP(A873,'entry data'!B:C,2,0))</f>
        <v/>
      </c>
      <c r="E873" s="9" t="str">
        <f>IF(ISERROR(VLOOKUP(A873,'entry data'!B:E,4,0)),"",VLOOKUP(A873,'entry data'!B:E,4,0))</f>
        <v/>
      </c>
      <c r="F873" s="11" t="str">
        <f>IF(A873="","",IF(ISERROR(VLOOKUP(A873,'entry data'!B:F,5,0)),"",VLOOKUP(A873,'entry data'!B:F,5,0)))</f>
        <v/>
      </c>
      <c r="G873" s="12" t="str">
        <f>IF(A873="","",IF(ISERROR(VLOOKUP(A873,'entry data'!B:I,8,0)),"",VLOOKUP(A873,'entry data'!B:I,7,0)))</f>
        <v/>
      </c>
      <c r="H873" s="13" t="str">
        <f>IF(A873="","",IF(B873=1,VLOOKUP(A873,'entry data'!B:D,3,0),I872))</f>
        <v/>
      </c>
      <c r="I873" s="14" t="str">
        <f>IF(A873="","",IF(E873="weekly",7,IF(E873="fortnightly",14,IF(E873="monthly",DATE(IF(MONTH(H873)=12,YEAR(H873)+1,YEAR(H873)),VLOOKUP(MONTH(H873),index!$D$2:$G$13,2,0),DAY(H873)),
IF(E873="quarterly",DATE(IF(MONTH(H873)&gt;=10,YEAR(H873)+1,YEAR(H873)),VLOOKUP(MONTH(H873),index!$D$2:$G$13,3,0),DAY(H873)),
IF(E873="halfyearly",DATE(IF(MONTH(H873)&gt;=7,YEAR(H873)+1,YEAR(H873)),VLOOKUP(MONTH(H873),index!$D$2:$G$13,4,0),DAY(H873)),
DATE(YEAR(H873)+1,MONTH(H873),DAY(H873)))))-H873))+H873)</f>
        <v/>
      </c>
      <c r="J873" s="9" t="str">
        <f t="shared" si="100"/>
        <v/>
      </c>
      <c r="K873" s="11" t="str">
        <f t="shared" si="101"/>
        <v/>
      </c>
      <c r="L873" s="11" t="str">
        <f t="shared" si="102"/>
        <v/>
      </c>
      <c r="M873" s="11" t="str">
        <f>IF(A873="","",VLOOKUP(E873,index!$A$1:$B$6,2,0)*K873*G873)</f>
        <v/>
      </c>
      <c r="N873" s="11" t="str">
        <f>IF(A873="","",-PMT(G873*VLOOKUP(E873,index!$A$1:$B$6,2,0),C873,F873,0,0))</f>
        <v/>
      </c>
      <c r="O873" s="11" t="str">
        <f t="shared" si="103"/>
        <v/>
      </c>
      <c r="P873" s="11" t="str">
        <f t="shared" si="98"/>
        <v/>
      </c>
    </row>
    <row r="874" spans="1:16" x14ac:dyDescent="0.25">
      <c r="A874" s="9" t="str">
        <f>IF(A873="","",IF(B873&lt;C873,A873,IF(A873=MAX('entry data'!$B$8:$B$507),"",A873+1)))</f>
        <v/>
      </c>
      <c r="B874" s="9" t="str">
        <f t="shared" si="99"/>
        <v/>
      </c>
      <c r="C874" s="9" t="str">
        <f>IF(ISERROR(VLOOKUP(A874,'entry data'!B:G,6,0)),"",VLOOKUP(A874,'entry data'!B:G,6,0))</f>
        <v/>
      </c>
      <c r="D874" s="9" t="str">
        <f>IF(ISERROR(VLOOKUP(A874,'entry data'!B:C,2,0)),"",VLOOKUP(A874,'entry data'!B:C,2,0))</f>
        <v/>
      </c>
      <c r="E874" s="9" t="str">
        <f>IF(ISERROR(VLOOKUP(A874,'entry data'!B:E,4,0)),"",VLOOKUP(A874,'entry data'!B:E,4,0))</f>
        <v/>
      </c>
      <c r="F874" s="11" t="str">
        <f>IF(A874="","",IF(ISERROR(VLOOKUP(A874,'entry data'!B:F,5,0)),"",VLOOKUP(A874,'entry data'!B:F,5,0)))</f>
        <v/>
      </c>
      <c r="G874" s="12" t="str">
        <f>IF(A874="","",IF(ISERROR(VLOOKUP(A874,'entry data'!B:I,8,0)),"",VLOOKUP(A874,'entry data'!B:I,7,0)))</f>
        <v/>
      </c>
      <c r="H874" s="13" t="str">
        <f>IF(A874="","",IF(B874=1,VLOOKUP(A874,'entry data'!B:D,3,0),I873))</f>
        <v/>
      </c>
      <c r="I874" s="14" t="str">
        <f>IF(A874="","",IF(E874="weekly",7,IF(E874="fortnightly",14,IF(E874="monthly",DATE(IF(MONTH(H874)=12,YEAR(H874)+1,YEAR(H874)),VLOOKUP(MONTH(H874),index!$D$2:$G$13,2,0),DAY(H874)),
IF(E874="quarterly",DATE(IF(MONTH(H874)&gt;=10,YEAR(H874)+1,YEAR(H874)),VLOOKUP(MONTH(H874),index!$D$2:$G$13,3,0),DAY(H874)),
IF(E874="halfyearly",DATE(IF(MONTH(H874)&gt;=7,YEAR(H874)+1,YEAR(H874)),VLOOKUP(MONTH(H874),index!$D$2:$G$13,4,0),DAY(H874)),
DATE(YEAR(H874)+1,MONTH(H874),DAY(H874)))))-H874))+H874)</f>
        <v/>
      </c>
      <c r="J874" s="9" t="str">
        <f t="shared" si="100"/>
        <v/>
      </c>
      <c r="K874" s="11" t="str">
        <f t="shared" si="101"/>
        <v/>
      </c>
      <c r="L874" s="11" t="str">
        <f t="shared" si="102"/>
        <v/>
      </c>
      <c r="M874" s="11" t="str">
        <f>IF(A874="","",VLOOKUP(E874,index!$A$1:$B$6,2,0)*K874*G874)</f>
        <v/>
      </c>
      <c r="N874" s="11" t="str">
        <f>IF(A874="","",-PMT(G874*VLOOKUP(E874,index!$A$1:$B$6,2,0),C874,F874,0,0))</f>
        <v/>
      </c>
      <c r="O874" s="11" t="str">
        <f t="shared" si="103"/>
        <v/>
      </c>
      <c r="P874" s="11" t="str">
        <f t="shared" si="98"/>
        <v/>
      </c>
    </row>
    <row r="875" spans="1:16" x14ac:dyDescent="0.25">
      <c r="A875" s="9" t="str">
        <f>IF(A874="","",IF(B874&lt;C874,A874,IF(A874=MAX('entry data'!$B$8:$B$507),"",A874+1)))</f>
        <v/>
      </c>
      <c r="B875" s="9" t="str">
        <f t="shared" si="99"/>
        <v/>
      </c>
      <c r="C875" s="9" t="str">
        <f>IF(ISERROR(VLOOKUP(A875,'entry data'!B:G,6,0)),"",VLOOKUP(A875,'entry data'!B:G,6,0))</f>
        <v/>
      </c>
      <c r="D875" s="9" t="str">
        <f>IF(ISERROR(VLOOKUP(A875,'entry data'!B:C,2,0)),"",VLOOKUP(A875,'entry data'!B:C,2,0))</f>
        <v/>
      </c>
      <c r="E875" s="9" t="str">
        <f>IF(ISERROR(VLOOKUP(A875,'entry data'!B:E,4,0)),"",VLOOKUP(A875,'entry data'!B:E,4,0))</f>
        <v/>
      </c>
      <c r="F875" s="11" t="str">
        <f>IF(A875="","",IF(ISERROR(VLOOKUP(A875,'entry data'!B:F,5,0)),"",VLOOKUP(A875,'entry data'!B:F,5,0)))</f>
        <v/>
      </c>
      <c r="G875" s="12" t="str">
        <f>IF(A875="","",IF(ISERROR(VLOOKUP(A875,'entry data'!B:I,8,0)),"",VLOOKUP(A875,'entry data'!B:I,7,0)))</f>
        <v/>
      </c>
      <c r="H875" s="13" t="str">
        <f>IF(A875="","",IF(B875=1,VLOOKUP(A875,'entry data'!B:D,3,0),I874))</f>
        <v/>
      </c>
      <c r="I875" s="14" t="str">
        <f>IF(A875="","",IF(E875="weekly",7,IF(E875="fortnightly",14,IF(E875="monthly",DATE(IF(MONTH(H875)=12,YEAR(H875)+1,YEAR(H875)),VLOOKUP(MONTH(H875),index!$D$2:$G$13,2,0),DAY(H875)),
IF(E875="quarterly",DATE(IF(MONTH(H875)&gt;=10,YEAR(H875)+1,YEAR(H875)),VLOOKUP(MONTH(H875),index!$D$2:$G$13,3,0),DAY(H875)),
IF(E875="halfyearly",DATE(IF(MONTH(H875)&gt;=7,YEAR(H875)+1,YEAR(H875)),VLOOKUP(MONTH(H875),index!$D$2:$G$13,4,0),DAY(H875)),
DATE(YEAR(H875)+1,MONTH(H875),DAY(H875)))))-H875))+H875)</f>
        <v/>
      </c>
      <c r="J875" s="9" t="str">
        <f t="shared" si="100"/>
        <v/>
      </c>
      <c r="K875" s="11" t="str">
        <f t="shared" si="101"/>
        <v/>
      </c>
      <c r="L875" s="11" t="str">
        <f t="shared" si="102"/>
        <v/>
      </c>
      <c r="M875" s="11" t="str">
        <f>IF(A875="","",VLOOKUP(E875,index!$A$1:$B$6,2,0)*K875*G875)</f>
        <v/>
      </c>
      <c r="N875" s="11" t="str">
        <f>IF(A875="","",-PMT(G875*VLOOKUP(E875,index!$A$1:$B$6,2,0),C875,F875,0,0))</f>
        <v/>
      </c>
      <c r="O875" s="11" t="str">
        <f t="shared" si="103"/>
        <v/>
      </c>
      <c r="P875" s="11" t="str">
        <f t="shared" si="98"/>
        <v/>
      </c>
    </row>
    <row r="876" spans="1:16" x14ac:dyDescent="0.25">
      <c r="A876" s="9" t="str">
        <f>IF(A875="","",IF(B875&lt;C875,A875,IF(A875=MAX('entry data'!$B$8:$B$507),"",A875+1)))</f>
        <v/>
      </c>
      <c r="B876" s="9" t="str">
        <f t="shared" si="99"/>
        <v/>
      </c>
      <c r="C876" s="9" t="str">
        <f>IF(ISERROR(VLOOKUP(A876,'entry data'!B:G,6,0)),"",VLOOKUP(A876,'entry data'!B:G,6,0))</f>
        <v/>
      </c>
      <c r="D876" s="9" t="str">
        <f>IF(ISERROR(VLOOKUP(A876,'entry data'!B:C,2,0)),"",VLOOKUP(A876,'entry data'!B:C,2,0))</f>
        <v/>
      </c>
      <c r="E876" s="9" t="str">
        <f>IF(ISERROR(VLOOKUP(A876,'entry data'!B:E,4,0)),"",VLOOKUP(A876,'entry data'!B:E,4,0))</f>
        <v/>
      </c>
      <c r="F876" s="11" t="str">
        <f>IF(A876="","",IF(ISERROR(VLOOKUP(A876,'entry data'!B:F,5,0)),"",VLOOKUP(A876,'entry data'!B:F,5,0)))</f>
        <v/>
      </c>
      <c r="G876" s="12" t="str">
        <f>IF(A876="","",IF(ISERROR(VLOOKUP(A876,'entry data'!B:I,8,0)),"",VLOOKUP(A876,'entry data'!B:I,7,0)))</f>
        <v/>
      </c>
      <c r="H876" s="13" t="str">
        <f>IF(A876="","",IF(B876=1,VLOOKUP(A876,'entry data'!B:D,3,0),I875))</f>
        <v/>
      </c>
      <c r="I876" s="14" t="str">
        <f>IF(A876="","",IF(E876="weekly",7,IF(E876="fortnightly",14,IF(E876="monthly",DATE(IF(MONTH(H876)=12,YEAR(H876)+1,YEAR(H876)),VLOOKUP(MONTH(H876),index!$D$2:$G$13,2,0),DAY(H876)),
IF(E876="quarterly",DATE(IF(MONTH(H876)&gt;=10,YEAR(H876)+1,YEAR(H876)),VLOOKUP(MONTH(H876),index!$D$2:$G$13,3,0),DAY(H876)),
IF(E876="halfyearly",DATE(IF(MONTH(H876)&gt;=7,YEAR(H876)+1,YEAR(H876)),VLOOKUP(MONTH(H876),index!$D$2:$G$13,4,0),DAY(H876)),
DATE(YEAR(H876)+1,MONTH(H876),DAY(H876)))))-H876))+H876)</f>
        <v/>
      </c>
      <c r="J876" s="9" t="str">
        <f t="shared" si="100"/>
        <v/>
      </c>
      <c r="K876" s="11" t="str">
        <f t="shared" si="101"/>
        <v/>
      </c>
      <c r="L876" s="11" t="str">
        <f t="shared" si="102"/>
        <v/>
      </c>
      <c r="M876" s="11" t="str">
        <f>IF(A876="","",VLOOKUP(E876,index!$A$1:$B$6,2,0)*K876*G876)</f>
        <v/>
      </c>
      <c r="N876" s="11" t="str">
        <f>IF(A876="","",-PMT(G876*VLOOKUP(E876,index!$A$1:$B$6,2,0),C876,F876,0,0))</f>
        <v/>
      </c>
      <c r="O876" s="11" t="str">
        <f t="shared" si="103"/>
        <v/>
      </c>
      <c r="P876" s="11" t="str">
        <f t="shared" si="98"/>
        <v/>
      </c>
    </row>
    <row r="877" spans="1:16" x14ac:dyDescent="0.25">
      <c r="A877" s="9" t="str">
        <f>IF(A876="","",IF(B876&lt;C876,A876,IF(A876=MAX('entry data'!$B$8:$B$507),"",A876+1)))</f>
        <v/>
      </c>
      <c r="B877" s="9" t="str">
        <f t="shared" si="99"/>
        <v/>
      </c>
      <c r="C877" s="9" t="str">
        <f>IF(ISERROR(VLOOKUP(A877,'entry data'!B:G,6,0)),"",VLOOKUP(A877,'entry data'!B:G,6,0))</f>
        <v/>
      </c>
      <c r="D877" s="9" t="str">
        <f>IF(ISERROR(VLOOKUP(A877,'entry data'!B:C,2,0)),"",VLOOKUP(A877,'entry data'!B:C,2,0))</f>
        <v/>
      </c>
      <c r="E877" s="9" t="str">
        <f>IF(ISERROR(VLOOKUP(A877,'entry data'!B:E,4,0)),"",VLOOKUP(A877,'entry data'!B:E,4,0))</f>
        <v/>
      </c>
      <c r="F877" s="11" t="str">
        <f>IF(A877="","",IF(ISERROR(VLOOKUP(A877,'entry data'!B:F,5,0)),"",VLOOKUP(A877,'entry data'!B:F,5,0)))</f>
        <v/>
      </c>
      <c r="G877" s="12" t="str">
        <f>IF(A877="","",IF(ISERROR(VLOOKUP(A877,'entry data'!B:I,8,0)),"",VLOOKUP(A877,'entry data'!B:I,7,0)))</f>
        <v/>
      </c>
      <c r="H877" s="13" t="str">
        <f>IF(A877="","",IF(B877=1,VLOOKUP(A877,'entry data'!B:D,3,0),I876))</f>
        <v/>
      </c>
      <c r="I877" s="14" t="str">
        <f>IF(A877="","",IF(E877="weekly",7,IF(E877="fortnightly",14,IF(E877="monthly",DATE(IF(MONTH(H877)=12,YEAR(H877)+1,YEAR(H877)),VLOOKUP(MONTH(H877),index!$D$2:$G$13,2,0),DAY(H877)),
IF(E877="quarterly",DATE(IF(MONTH(H877)&gt;=10,YEAR(H877)+1,YEAR(H877)),VLOOKUP(MONTH(H877),index!$D$2:$G$13,3,0),DAY(H877)),
IF(E877="halfyearly",DATE(IF(MONTH(H877)&gt;=7,YEAR(H877)+1,YEAR(H877)),VLOOKUP(MONTH(H877),index!$D$2:$G$13,4,0),DAY(H877)),
DATE(YEAR(H877)+1,MONTH(H877),DAY(H877)))))-H877))+H877)</f>
        <v/>
      </c>
      <c r="J877" s="9" t="str">
        <f t="shared" si="100"/>
        <v/>
      </c>
      <c r="K877" s="11" t="str">
        <f t="shared" si="101"/>
        <v/>
      </c>
      <c r="L877" s="11" t="str">
        <f t="shared" si="102"/>
        <v/>
      </c>
      <c r="M877" s="11" t="str">
        <f>IF(A877="","",VLOOKUP(E877,index!$A$1:$B$6,2,0)*K877*G877)</f>
        <v/>
      </c>
      <c r="N877" s="11" t="str">
        <f>IF(A877="","",-PMT(G877*VLOOKUP(E877,index!$A$1:$B$6,2,0),C877,F877,0,0))</f>
        <v/>
      </c>
      <c r="O877" s="11" t="str">
        <f t="shared" si="103"/>
        <v/>
      </c>
      <c r="P877" s="11" t="str">
        <f t="shared" si="98"/>
        <v/>
      </c>
    </row>
    <row r="878" spans="1:16" x14ac:dyDescent="0.25">
      <c r="A878" s="9" t="str">
        <f>IF(A877="","",IF(B877&lt;C877,A877,IF(A877=MAX('entry data'!$B$8:$B$507),"",A877+1)))</f>
        <v/>
      </c>
      <c r="B878" s="9" t="str">
        <f t="shared" si="99"/>
        <v/>
      </c>
      <c r="C878" s="9" t="str">
        <f>IF(ISERROR(VLOOKUP(A878,'entry data'!B:G,6,0)),"",VLOOKUP(A878,'entry data'!B:G,6,0))</f>
        <v/>
      </c>
      <c r="D878" s="9" t="str">
        <f>IF(ISERROR(VLOOKUP(A878,'entry data'!B:C,2,0)),"",VLOOKUP(A878,'entry data'!B:C,2,0))</f>
        <v/>
      </c>
      <c r="E878" s="9" t="str">
        <f>IF(ISERROR(VLOOKUP(A878,'entry data'!B:E,4,0)),"",VLOOKUP(A878,'entry data'!B:E,4,0))</f>
        <v/>
      </c>
      <c r="F878" s="11" t="str">
        <f>IF(A878="","",IF(ISERROR(VLOOKUP(A878,'entry data'!B:F,5,0)),"",VLOOKUP(A878,'entry data'!B:F,5,0)))</f>
        <v/>
      </c>
      <c r="G878" s="12" t="str">
        <f>IF(A878="","",IF(ISERROR(VLOOKUP(A878,'entry data'!B:I,8,0)),"",VLOOKUP(A878,'entry data'!B:I,7,0)))</f>
        <v/>
      </c>
      <c r="H878" s="13" t="str">
        <f>IF(A878="","",IF(B878=1,VLOOKUP(A878,'entry data'!B:D,3,0),I877))</f>
        <v/>
      </c>
      <c r="I878" s="14" t="str">
        <f>IF(A878="","",IF(E878="weekly",7,IF(E878="fortnightly",14,IF(E878="monthly",DATE(IF(MONTH(H878)=12,YEAR(H878)+1,YEAR(H878)),VLOOKUP(MONTH(H878),index!$D$2:$G$13,2,0),DAY(H878)),
IF(E878="quarterly",DATE(IF(MONTH(H878)&gt;=10,YEAR(H878)+1,YEAR(H878)),VLOOKUP(MONTH(H878),index!$D$2:$G$13,3,0),DAY(H878)),
IF(E878="halfyearly",DATE(IF(MONTH(H878)&gt;=7,YEAR(H878)+1,YEAR(H878)),VLOOKUP(MONTH(H878),index!$D$2:$G$13,4,0),DAY(H878)),
DATE(YEAR(H878)+1,MONTH(H878),DAY(H878)))))-H878))+H878)</f>
        <v/>
      </c>
      <c r="J878" s="9" t="str">
        <f t="shared" si="100"/>
        <v/>
      </c>
      <c r="K878" s="11" t="str">
        <f t="shared" si="101"/>
        <v/>
      </c>
      <c r="L878" s="11" t="str">
        <f t="shared" si="102"/>
        <v/>
      </c>
      <c r="M878" s="11" t="str">
        <f>IF(A878="","",VLOOKUP(E878,index!$A$1:$B$6,2,0)*K878*G878)</f>
        <v/>
      </c>
      <c r="N878" s="11" t="str">
        <f>IF(A878="","",-PMT(G878*VLOOKUP(E878,index!$A$1:$B$6,2,0),C878,F878,0,0))</f>
        <v/>
      </c>
      <c r="O878" s="11" t="str">
        <f t="shared" si="103"/>
        <v/>
      </c>
      <c r="P878" s="11" t="str">
        <f t="shared" si="98"/>
        <v/>
      </c>
    </row>
    <row r="879" spans="1:16" x14ac:dyDescent="0.25">
      <c r="A879" s="9" t="str">
        <f>IF(A878="","",IF(B878&lt;C878,A878,IF(A878=MAX('entry data'!$B$8:$B$507),"",A878+1)))</f>
        <v/>
      </c>
      <c r="B879" s="9" t="str">
        <f t="shared" si="99"/>
        <v/>
      </c>
      <c r="C879" s="9" t="str">
        <f>IF(ISERROR(VLOOKUP(A879,'entry data'!B:G,6,0)),"",VLOOKUP(A879,'entry data'!B:G,6,0))</f>
        <v/>
      </c>
      <c r="D879" s="9" t="str">
        <f>IF(ISERROR(VLOOKUP(A879,'entry data'!B:C,2,0)),"",VLOOKUP(A879,'entry data'!B:C,2,0))</f>
        <v/>
      </c>
      <c r="E879" s="9" t="str">
        <f>IF(ISERROR(VLOOKUP(A879,'entry data'!B:E,4,0)),"",VLOOKUP(A879,'entry data'!B:E,4,0))</f>
        <v/>
      </c>
      <c r="F879" s="11" t="str">
        <f>IF(A879="","",IF(ISERROR(VLOOKUP(A879,'entry data'!B:F,5,0)),"",VLOOKUP(A879,'entry data'!B:F,5,0)))</f>
        <v/>
      </c>
      <c r="G879" s="12" t="str">
        <f>IF(A879="","",IF(ISERROR(VLOOKUP(A879,'entry data'!B:I,8,0)),"",VLOOKUP(A879,'entry data'!B:I,7,0)))</f>
        <v/>
      </c>
      <c r="H879" s="13" t="str">
        <f>IF(A879="","",IF(B879=1,VLOOKUP(A879,'entry data'!B:D,3,0),I878))</f>
        <v/>
      </c>
      <c r="I879" s="14" t="str">
        <f>IF(A879="","",IF(E879="weekly",7,IF(E879="fortnightly",14,IF(E879="monthly",DATE(IF(MONTH(H879)=12,YEAR(H879)+1,YEAR(H879)),VLOOKUP(MONTH(H879),index!$D$2:$G$13,2,0),DAY(H879)),
IF(E879="quarterly",DATE(IF(MONTH(H879)&gt;=10,YEAR(H879)+1,YEAR(H879)),VLOOKUP(MONTH(H879),index!$D$2:$G$13,3,0),DAY(H879)),
IF(E879="halfyearly",DATE(IF(MONTH(H879)&gt;=7,YEAR(H879)+1,YEAR(H879)),VLOOKUP(MONTH(H879),index!$D$2:$G$13,4,0),DAY(H879)),
DATE(YEAR(H879)+1,MONTH(H879),DAY(H879)))))-H879))+H879)</f>
        <v/>
      </c>
      <c r="J879" s="9" t="str">
        <f t="shared" si="100"/>
        <v/>
      </c>
      <c r="K879" s="11" t="str">
        <f t="shared" si="101"/>
        <v/>
      </c>
      <c r="L879" s="11" t="str">
        <f t="shared" si="102"/>
        <v/>
      </c>
      <c r="M879" s="11" t="str">
        <f>IF(A879="","",VLOOKUP(E879,index!$A$1:$B$6,2,0)*K879*G879)</f>
        <v/>
      </c>
      <c r="N879" s="11" t="str">
        <f>IF(A879="","",-PMT(G879*VLOOKUP(E879,index!$A$1:$B$6,2,0),C879,F879,0,0))</f>
        <v/>
      </c>
      <c r="O879" s="11" t="str">
        <f t="shared" si="103"/>
        <v/>
      </c>
      <c r="P879" s="11" t="str">
        <f t="shared" si="98"/>
        <v/>
      </c>
    </row>
    <row r="880" spans="1:16" x14ac:dyDescent="0.25">
      <c r="A880" s="9" t="str">
        <f>IF(A879="","",IF(B879&lt;C879,A879,IF(A879=MAX('entry data'!$B$8:$B$507),"",A879+1)))</f>
        <v/>
      </c>
      <c r="B880" s="9" t="str">
        <f t="shared" si="99"/>
        <v/>
      </c>
      <c r="C880" s="9" t="str">
        <f>IF(ISERROR(VLOOKUP(A880,'entry data'!B:G,6,0)),"",VLOOKUP(A880,'entry data'!B:G,6,0))</f>
        <v/>
      </c>
      <c r="D880" s="9" t="str">
        <f>IF(ISERROR(VLOOKUP(A880,'entry data'!B:C,2,0)),"",VLOOKUP(A880,'entry data'!B:C,2,0))</f>
        <v/>
      </c>
      <c r="E880" s="9" t="str">
        <f>IF(ISERROR(VLOOKUP(A880,'entry data'!B:E,4,0)),"",VLOOKUP(A880,'entry data'!B:E,4,0))</f>
        <v/>
      </c>
      <c r="F880" s="11" t="str">
        <f>IF(A880="","",IF(ISERROR(VLOOKUP(A880,'entry data'!B:F,5,0)),"",VLOOKUP(A880,'entry data'!B:F,5,0)))</f>
        <v/>
      </c>
      <c r="G880" s="12" t="str">
        <f>IF(A880="","",IF(ISERROR(VLOOKUP(A880,'entry data'!B:I,8,0)),"",VLOOKUP(A880,'entry data'!B:I,7,0)))</f>
        <v/>
      </c>
      <c r="H880" s="13" t="str">
        <f>IF(A880="","",IF(B880=1,VLOOKUP(A880,'entry data'!B:D,3,0),I879))</f>
        <v/>
      </c>
      <c r="I880" s="14" t="str">
        <f>IF(A880="","",IF(E880="weekly",7,IF(E880="fortnightly",14,IF(E880="monthly",DATE(IF(MONTH(H880)=12,YEAR(H880)+1,YEAR(H880)),VLOOKUP(MONTH(H880),index!$D$2:$G$13,2,0),DAY(H880)),
IF(E880="quarterly",DATE(IF(MONTH(H880)&gt;=10,YEAR(H880)+1,YEAR(H880)),VLOOKUP(MONTH(H880),index!$D$2:$G$13,3,0),DAY(H880)),
IF(E880="halfyearly",DATE(IF(MONTH(H880)&gt;=7,YEAR(H880)+1,YEAR(H880)),VLOOKUP(MONTH(H880),index!$D$2:$G$13,4,0),DAY(H880)),
DATE(YEAR(H880)+1,MONTH(H880),DAY(H880)))))-H880))+H880)</f>
        <v/>
      </c>
      <c r="J880" s="9" t="str">
        <f t="shared" si="100"/>
        <v/>
      </c>
      <c r="K880" s="11" t="str">
        <f t="shared" si="101"/>
        <v/>
      </c>
      <c r="L880" s="11" t="str">
        <f t="shared" si="102"/>
        <v/>
      </c>
      <c r="M880" s="11" t="str">
        <f>IF(A880="","",VLOOKUP(E880,index!$A$1:$B$6,2,0)*K880*G880)</f>
        <v/>
      </c>
      <c r="N880" s="11" t="str">
        <f>IF(A880="","",-PMT(G880*VLOOKUP(E880,index!$A$1:$B$6,2,0),C880,F880,0,0))</f>
        <v/>
      </c>
      <c r="O880" s="11" t="str">
        <f t="shared" si="103"/>
        <v/>
      </c>
      <c r="P880" s="11" t="str">
        <f t="shared" si="98"/>
        <v/>
      </c>
    </row>
    <row r="881" spans="1:16" x14ac:dyDescent="0.25">
      <c r="A881" s="9" t="str">
        <f>IF(A880="","",IF(B880&lt;C880,A880,IF(A880=MAX('entry data'!$B$8:$B$507),"",A880+1)))</f>
        <v/>
      </c>
      <c r="B881" s="9" t="str">
        <f t="shared" si="99"/>
        <v/>
      </c>
      <c r="C881" s="9" t="str">
        <f>IF(ISERROR(VLOOKUP(A881,'entry data'!B:G,6,0)),"",VLOOKUP(A881,'entry data'!B:G,6,0))</f>
        <v/>
      </c>
      <c r="D881" s="9" t="str">
        <f>IF(ISERROR(VLOOKUP(A881,'entry data'!B:C,2,0)),"",VLOOKUP(A881,'entry data'!B:C,2,0))</f>
        <v/>
      </c>
      <c r="E881" s="9" t="str">
        <f>IF(ISERROR(VLOOKUP(A881,'entry data'!B:E,4,0)),"",VLOOKUP(A881,'entry data'!B:E,4,0))</f>
        <v/>
      </c>
      <c r="F881" s="11" t="str">
        <f>IF(A881="","",IF(ISERROR(VLOOKUP(A881,'entry data'!B:F,5,0)),"",VLOOKUP(A881,'entry data'!B:F,5,0)))</f>
        <v/>
      </c>
      <c r="G881" s="12" t="str">
        <f>IF(A881="","",IF(ISERROR(VLOOKUP(A881,'entry data'!B:I,8,0)),"",VLOOKUP(A881,'entry data'!B:I,7,0)))</f>
        <v/>
      </c>
      <c r="H881" s="13" t="str">
        <f>IF(A881="","",IF(B881=1,VLOOKUP(A881,'entry data'!B:D,3,0),I880))</f>
        <v/>
      </c>
      <c r="I881" s="14" t="str">
        <f>IF(A881="","",IF(E881="weekly",7,IF(E881="fortnightly",14,IF(E881="monthly",DATE(IF(MONTH(H881)=12,YEAR(H881)+1,YEAR(H881)),VLOOKUP(MONTH(H881),index!$D$2:$G$13,2,0),DAY(H881)),
IF(E881="quarterly",DATE(IF(MONTH(H881)&gt;=10,YEAR(H881)+1,YEAR(H881)),VLOOKUP(MONTH(H881),index!$D$2:$G$13,3,0),DAY(H881)),
IF(E881="halfyearly",DATE(IF(MONTH(H881)&gt;=7,YEAR(H881)+1,YEAR(H881)),VLOOKUP(MONTH(H881),index!$D$2:$G$13,4,0),DAY(H881)),
DATE(YEAR(H881)+1,MONTH(H881),DAY(H881)))))-H881))+H881)</f>
        <v/>
      </c>
      <c r="J881" s="9" t="str">
        <f t="shared" si="100"/>
        <v/>
      </c>
      <c r="K881" s="11" t="str">
        <f t="shared" si="101"/>
        <v/>
      </c>
      <c r="L881" s="11" t="str">
        <f t="shared" si="102"/>
        <v/>
      </c>
      <c r="M881" s="11" t="str">
        <f>IF(A881="","",VLOOKUP(E881,index!$A$1:$B$6,2,0)*K881*G881)</f>
        <v/>
      </c>
      <c r="N881" s="11" t="str">
        <f>IF(A881="","",-PMT(G881*VLOOKUP(E881,index!$A$1:$B$6,2,0),C881,F881,0,0))</f>
        <v/>
      </c>
      <c r="O881" s="11" t="str">
        <f t="shared" si="103"/>
        <v/>
      </c>
      <c r="P881" s="11" t="str">
        <f t="shared" si="98"/>
        <v/>
      </c>
    </row>
    <row r="882" spans="1:16" x14ac:dyDescent="0.25">
      <c r="A882" s="9" t="str">
        <f>IF(A881="","",IF(B881&lt;C881,A881,IF(A881=MAX('entry data'!$B$8:$B$507),"",A881+1)))</f>
        <v/>
      </c>
      <c r="B882" s="9" t="str">
        <f t="shared" si="99"/>
        <v/>
      </c>
      <c r="C882" s="9" t="str">
        <f>IF(ISERROR(VLOOKUP(A882,'entry data'!B:G,6,0)),"",VLOOKUP(A882,'entry data'!B:G,6,0))</f>
        <v/>
      </c>
      <c r="D882" s="9" t="str">
        <f>IF(ISERROR(VLOOKUP(A882,'entry data'!B:C,2,0)),"",VLOOKUP(A882,'entry data'!B:C,2,0))</f>
        <v/>
      </c>
      <c r="E882" s="9" t="str">
        <f>IF(ISERROR(VLOOKUP(A882,'entry data'!B:E,4,0)),"",VLOOKUP(A882,'entry data'!B:E,4,0))</f>
        <v/>
      </c>
      <c r="F882" s="11" t="str">
        <f>IF(A882="","",IF(ISERROR(VLOOKUP(A882,'entry data'!B:F,5,0)),"",VLOOKUP(A882,'entry data'!B:F,5,0)))</f>
        <v/>
      </c>
      <c r="G882" s="12" t="str">
        <f>IF(A882="","",IF(ISERROR(VLOOKUP(A882,'entry data'!B:I,8,0)),"",VLOOKUP(A882,'entry data'!B:I,7,0)))</f>
        <v/>
      </c>
      <c r="H882" s="13" t="str">
        <f>IF(A882="","",IF(B882=1,VLOOKUP(A882,'entry data'!B:D,3,0),I881))</f>
        <v/>
      </c>
      <c r="I882" s="14" t="str">
        <f>IF(A882="","",IF(E882="weekly",7,IF(E882="fortnightly",14,IF(E882="monthly",DATE(IF(MONTH(H882)=12,YEAR(H882)+1,YEAR(H882)),VLOOKUP(MONTH(H882),index!$D$2:$G$13,2,0),DAY(H882)),
IF(E882="quarterly",DATE(IF(MONTH(H882)&gt;=10,YEAR(H882)+1,YEAR(H882)),VLOOKUP(MONTH(H882),index!$D$2:$G$13,3,0),DAY(H882)),
IF(E882="halfyearly",DATE(IF(MONTH(H882)&gt;=7,YEAR(H882)+1,YEAR(H882)),VLOOKUP(MONTH(H882),index!$D$2:$G$13,4,0),DAY(H882)),
DATE(YEAR(H882)+1,MONTH(H882),DAY(H882)))))-H882))+H882)</f>
        <v/>
      </c>
      <c r="J882" s="9" t="str">
        <f t="shared" si="100"/>
        <v/>
      </c>
      <c r="K882" s="11" t="str">
        <f t="shared" si="101"/>
        <v/>
      </c>
      <c r="L882" s="11" t="str">
        <f t="shared" si="102"/>
        <v/>
      </c>
      <c r="M882" s="11" t="str">
        <f>IF(A882="","",VLOOKUP(E882,index!$A$1:$B$6,2,0)*K882*G882)</f>
        <v/>
      </c>
      <c r="N882" s="11" t="str">
        <f>IF(A882="","",-PMT(G882*VLOOKUP(E882,index!$A$1:$B$6,2,0),C882,F882,0,0))</f>
        <v/>
      </c>
      <c r="O882" s="11" t="str">
        <f t="shared" si="103"/>
        <v/>
      </c>
      <c r="P882" s="11" t="str">
        <f t="shared" si="98"/>
        <v/>
      </c>
    </row>
    <row r="883" spans="1:16" x14ac:dyDescent="0.25">
      <c r="A883" s="9" t="str">
        <f>IF(A882="","",IF(B882&lt;C882,A882,IF(A882=MAX('entry data'!$B$8:$B$507),"",A882+1)))</f>
        <v/>
      </c>
      <c r="B883" s="9" t="str">
        <f t="shared" si="99"/>
        <v/>
      </c>
      <c r="C883" s="9" t="str">
        <f>IF(ISERROR(VLOOKUP(A883,'entry data'!B:G,6,0)),"",VLOOKUP(A883,'entry data'!B:G,6,0))</f>
        <v/>
      </c>
      <c r="D883" s="9" t="str">
        <f>IF(ISERROR(VLOOKUP(A883,'entry data'!B:C,2,0)),"",VLOOKUP(A883,'entry data'!B:C,2,0))</f>
        <v/>
      </c>
      <c r="E883" s="9" t="str">
        <f>IF(ISERROR(VLOOKUP(A883,'entry data'!B:E,4,0)),"",VLOOKUP(A883,'entry data'!B:E,4,0))</f>
        <v/>
      </c>
      <c r="F883" s="11" t="str">
        <f>IF(A883="","",IF(ISERROR(VLOOKUP(A883,'entry data'!B:F,5,0)),"",VLOOKUP(A883,'entry data'!B:F,5,0)))</f>
        <v/>
      </c>
      <c r="G883" s="12" t="str">
        <f>IF(A883="","",IF(ISERROR(VLOOKUP(A883,'entry data'!B:I,8,0)),"",VLOOKUP(A883,'entry data'!B:I,7,0)))</f>
        <v/>
      </c>
      <c r="H883" s="13" t="str">
        <f>IF(A883="","",IF(B883=1,VLOOKUP(A883,'entry data'!B:D,3,0),I882))</f>
        <v/>
      </c>
      <c r="I883" s="14" t="str">
        <f>IF(A883="","",IF(E883="weekly",7,IF(E883="fortnightly",14,IF(E883="monthly",DATE(IF(MONTH(H883)=12,YEAR(H883)+1,YEAR(H883)),VLOOKUP(MONTH(H883),index!$D$2:$G$13,2,0),DAY(H883)),
IF(E883="quarterly",DATE(IF(MONTH(H883)&gt;=10,YEAR(H883)+1,YEAR(H883)),VLOOKUP(MONTH(H883),index!$D$2:$G$13,3,0),DAY(H883)),
IF(E883="halfyearly",DATE(IF(MONTH(H883)&gt;=7,YEAR(H883)+1,YEAR(H883)),VLOOKUP(MONTH(H883),index!$D$2:$G$13,4,0),DAY(H883)),
DATE(YEAR(H883)+1,MONTH(H883),DAY(H883)))))-H883))+H883)</f>
        <v/>
      </c>
      <c r="J883" s="9" t="str">
        <f t="shared" si="100"/>
        <v/>
      </c>
      <c r="K883" s="11" t="str">
        <f t="shared" si="101"/>
        <v/>
      </c>
      <c r="L883" s="11" t="str">
        <f t="shared" si="102"/>
        <v/>
      </c>
      <c r="M883" s="11" t="str">
        <f>IF(A883="","",VLOOKUP(E883,index!$A$1:$B$6,2,0)*K883*G883)</f>
        <v/>
      </c>
      <c r="N883" s="11" t="str">
        <f>IF(A883="","",-PMT(G883*VLOOKUP(E883,index!$A$1:$B$6,2,0),C883,F883,0,0))</f>
        <v/>
      </c>
      <c r="O883" s="11" t="str">
        <f t="shared" si="103"/>
        <v/>
      </c>
      <c r="P883" s="11" t="str">
        <f t="shared" si="98"/>
        <v/>
      </c>
    </row>
    <row r="884" spans="1:16" x14ac:dyDescent="0.25">
      <c r="A884" s="9" t="str">
        <f>IF(A883="","",IF(B883&lt;C883,A883,IF(A883=MAX('entry data'!$B$8:$B$507),"",A883+1)))</f>
        <v/>
      </c>
      <c r="B884" s="9" t="str">
        <f t="shared" si="99"/>
        <v/>
      </c>
      <c r="C884" s="9" t="str">
        <f>IF(ISERROR(VLOOKUP(A884,'entry data'!B:G,6,0)),"",VLOOKUP(A884,'entry data'!B:G,6,0))</f>
        <v/>
      </c>
      <c r="D884" s="9" t="str">
        <f>IF(ISERROR(VLOOKUP(A884,'entry data'!B:C,2,0)),"",VLOOKUP(A884,'entry data'!B:C,2,0))</f>
        <v/>
      </c>
      <c r="E884" s="9" t="str">
        <f>IF(ISERROR(VLOOKUP(A884,'entry data'!B:E,4,0)),"",VLOOKUP(A884,'entry data'!B:E,4,0))</f>
        <v/>
      </c>
      <c r="F884" s="11" t="str">
        <f>IF(A884="","",IF(ISERROR(VLOOKUP(A884,'entry data'!B:F,5,0)),"",VLOOKUP(A884,'entry data'!B:F,5,0)))</f>
        <v/>
      </c>
      <c r="G884" s="12" t="str">
        <f>IF(A884="","",IF(ISERROR(VLOOKUP(A884,'entry data'!B:I,8,0)),"",VLOOKUP(A884,'entry data'!B:I,7,0)))</f>
        <v/>
      </c>
      <c r="H884" s="13" t="str">
        <f>IF(A884="","",IF(B884=1,VLOOKUP(A884,'entry data'!B:D,3,0),I883))</f>
        <v/>
      </c>
      <c r="I884" s="14" t="str">
        <f>IF(A884="","",IF(E884="weekly",7,IF(E884="fortnightly",14,IF(E884="monthly",DATE(IF(MONTH(H884)=12,YEAR(H884)+1,YEAR(H884)),VLOOKUP(MONTH(H884),index!$D$2:$G$13,2,0),DAY(H884)),
IF(E884="quarterly",DATE(IF(MONTH(H884)&gt;=10,YEAR(H884)+1,YEAR(H884)),VLOOKUP(MONTH(H884),index!$D$2:$G$13,3,0),DAY(H884)),
IF(E884="halfyearly",DATE(IF(MONTH(H884)&gt;=7,YEAR(H884)+1,YEAR(H884)),VLOOKUP(MONTH(H884),index!$D$2:$G$13,4,0),DAY(H884)),
DATE(YEAR(H884)+1,MONTH(H884),DAY(H884)))))-H884))+H884)</f>
        <v/>
      </c>
      <c r="J884" s="9" t="str">
        <f t="shared" si="100"/>
        <v/>
      </c>
      <c r="K884" s="11" t="str">
        <f t="shared" si="101"/>
        <v/>
      </c>
      <c r="L884" s="11" t="str">
        <f t="shared" si="102"/>
        <v/>
      </c>
      <c r="M884" s="11" t="str">
        <f>IF(A884="","",VLOOKUP(E884,index!$A$1:$B$6,2,0)*K884*G884)</f>
        <v/>
      </c>
      <c r="N884" s="11" t="str">
        <f>IF(A884="","",-PMT(G884*VLOOKUP(E884,index!$A$1:$B$6,2,0),C884,F884,0,0))</f>
        <v/>
      </c>
      <c r="O884" s="11" t="str">
        <f t="shared" si="103"/>
        <v/>
      </c>
      <c r="P884" s="11" t="str">
        <f t="shared" si="98"/>
        <v/>
      </c>
    </row>
    <row r="885" spans="1:16" x14ac:dyDescent="0.25">
      <c r="A885" s="9" t="str">
        <f>IF(A884="","",IF(B884&lt;C884,A884,IF(A884=MAX('entry data'!$B$8:$B$507),"",A884+1)))</f>
        <v/>
      </c>
      <c r="B885" s="9" t="str">
        <f t="shared" si="99"/>
        <v/>
      </c>
      <c r="C885" s="9" t="str">
        <f>IF(ISERROR(VLOOKUP(A885,'entry data'!B:G,6,0)),"",VLOOKUP(A885,'entry data'!B:G,6,0))</f>
        <v/>
      </c>
      <c r="D885" s="9" t="str">
        <f>IF(ISERROR(VLOOKUP(A885,'entry data'!B:C,2,0)),"",VLOOKUP(A885,'entry data'!B:C,2,0))</f>
        <v/>
      </c>
      <c r="E885" s="9" t="str">
        <f>IF(ISERROR(VLOOKUP(A885,'entry data'!B:E,4,0)),"",VLOOKUP(A885,'entry data'!B:E,4,0))</f>
        <v/>
      </c>
      <c r="F885" s="11" t="str">
        <f>IF(A885="","",IF(ISERROR(VLOOKUP(A885,'entry data'!B:F,5,0)),"",VLOOKUP(A885,'entry data'!B:F,5,0)))</f>
        <v/>
      </c>
      <c r="G885" s="12" t="str">
        <f>IF(A885="","",IF(ISERROR(VLOOKUP(A885,'entry data'!B:I,8,0)),"",VLOOKUP(A885,'entry data'!B:I,7,0)))</f>
        <v/>
      </c>
      <c r="H885" s="13" t="str">
        <f>IF(A885="","",IF(B885=1,VLOOKUP(A885,'entry data'!B:D,3,0),I884))</f>
        <v/>
      </c>
      <c r="I885" s="14" t="str">
        <f>IF(A885="","",IF(E885="weekly",7,IF(E885="fortnightly",14,IF(E885="monthly",DATE(IF(MONTH(H885)=12,YEAR(H885)+1,YEAR(H885)),VLOOKUP(MONTH(H885),index!$D$2:$G$13,2,0),DAY(H885)),
IF(E885="quarterly",DATE(IF(MONTH(H885)&gt;=10,YEAR(H885)+1,YEAR(H885)),VLOOKUP(MONTH(H885),index!$D$2:$G$13,3,0),DAY(H885)),
IF(E885="halfyearly",DATE(IF(MONTH(H885)&gt;=7,YEAR(H885)+1,YEAR(H885)),VLOOKUP(MONTH(H885),index!$D$2:$G$13,4,0),DAY(H885)),
DATE(YEAR(H885)+1,MONTH(H885),DAY(H885)))))-H885))+H885)</f>
        <v/>
      </c>
      <c r="J885" s="9" t="str">
        <f t="shared" si="100"/>
        <v/>
      </c>
      <c r="K885" s="11" t="str">
        <f t="shared" si="101"/>
        <v/>
      </c>
      <c r="L885" s="11" t="str">
        <f t="shared" si="102"/>
        <v/>
      </c>
      <c r="M885" s="11" t="str">
        <f>IF(A885="","",VLOOKUP(E885,index!$A$1:$B$6,2,0)*K885*G885)</f>
        <v/>
      </c>
      <c r="N885" s="11" t="str">
        <f>IF(A885="","",-PMT(G885*VLOOKUP(E885,index!$A$1:$B$6,2,0),C885,F885,0,0))</f>
        <v/>
      </c>
      <c r="O885" s="11" t="str">
        <f t="shared" si="103"/>
        <v/>
      </c>
      <c r="P885" s="11" t="str">
        <f t="shared" si="98"/>
        <v/>
      </c>
    </row>
    <row r="886" spans="1:16" x14ac:dyDescent="0.25">
      <c r="A886" s="9" t="str">
        <f>IF(A885="","",IF(B885&lt;C885,A885,IF(A885=MAX('entry data'!$B$8:$B$507),"",A885+1)))</f>
        <v/>
      </c>
      <c r="B886" s="9" t="str">
        <f t="shared" si="99"/>
        <v/>
      </c>
      <c r="C886" s="9" t="str">
        <f>IF(ISERROR(VLOOKUP(A886,'entry data'!B:G,6,0)),"",VLOOKUP(A886,'entry data'!B:G,6,0))</f>
        <v/>
      </c>
      <c r="D886" s="9" t="str">
        <f>IF(ISERROR(VLOOKUP(A886,'entry data'!B:C,2,0)),"",VLOOKUP(A886,'entry data'!B:C,2,0))</f>
        <v/>
      </c>
      <c r="E886" s="9" t="str">
        <f>IF(ISERROR(VLOOKUP(A886,'entry data'!B:E,4,0)),"",VLOOKUP(A886,'entry data'!B:E,4,0))</f>
        <v/>
      </c>
      <c r="F886" s="11" t="str">
        <f>IF(A886="","",IF(ISERROR(VLOOKUP(A886,'entry data'!B:F,5,0)),"",VLOOKUP(A886,'entry data'!B:F,5,0)))</f>
        <v/>
      </c>
      <c r="G886" s="12" t="str">
        <f>IF(A886="","",IF(ISERROR(VLOOKUP(A886,'entry data'!B:I,8,0)),"",VLOOKUP(A886,'entry data'!B:I,7,0)))</f>
        <v/>
      </c>
      <c r="H886" s="13" t="str">
        <f>IF(A886="","",IF(B886=1,VLOOKUP(A886,'entry data'!B:D,3,0),I885))</f>
        <v/>
      </c>
      <c r="I886" s="14" t="str">
        <f>IF(A886="","",IF(E886="weekly",7,IF(E886="fortnightly",14,IF(E886="monthly",DATE(IF(MONTH(H886)=12,YEAR(H886)+1,YEAR(H886)),VLOOKUP(MONTH(H886),index!$D$2:$G$13,2,0),DAY(H886)),
IF(E886="quarterly",DATE(IF(MONTH(H886)&gt;=10,YEAR(H886)+1,YEAR(H886)),VLOOKUP(MONTH(H886),index!$D$2:$G$13,3,0),DAY(H886)),
IF(E886="halfyearly",DATE(IF(MONTH(H886)&gt;=7,YEAR(H886)+1,YEAR(H886)),VLOOKUP(MONTH(H886),index!$D$2:$G$13,4,0),DAY(H886)),
DATE(YEAR(H886)+1,MONTH(H886),DAY(H886)))))-H886))+H886)</f>
        <v/>
      </c>
      <c r="J886" s="9" t="str">
        <f t="shared" si="100"/>
        <v/>
      </c>
      <c r="K886" s="11" t="str">
        <f t="shared" si="101"/>
        <v/>
      </c>
      <c r="L886" s="11" t="str">
        <f t="shared" si="102"/>
        <v/>
      </c>
      <c r="M886" s="11" t="str">
        <f>IF(A886="","",VLOOKUP(E886,index!$A$1:$B$6,2,0)*K886*G886)</f>
        <v/>
      </c>
      <c r="N886" s="11" t="str">
        <f>IF(A886="","",-PMT(G886*VLOOKUP(E886,index!$A$1:$B$6,2,0),C886,F886,0,0))</f>
        <v/>
      </c>
      <c r="O886" s="11" t="str">
        <f t="shared" si="103"/>
        <v/>
      </c>
      <c r="P886" s="11" t="str">
        <f t="shared" si="98"/>
        <v/>
      </c>
    </row>
    <row r="887" spans="1:16" x14ac:dyDescent="0.25">
      <c r="A887" s="9" t="str">
        <f>IF(A886="","",IF(B886&lt;C886,A886,IF(A886=MAX('entry data'!$B$8:$B$507),"",A886+1)))</f>
        <v/>
      </c>
      <c r="B887" s="9" t="str">
        <f t="shared" si="99"/>
        <v/>
      </c>
      <c r="C887" s="9" t="str">
        <f>IF(ISERROR(VLOOKUP(A887,'entry data'!B:G,6,0)),"",VLOOKUP(A887,'entry data'!B:G,6,0))</f>
        <v/>
      </c>
      <c r="D887" s="9" t="str">
        <f>IF(ISERROR(VLOOKUP(A887,'entry data'!B:C,2,0)),"",VLOOKUP(A887,'entry data'!B:C,2,0))</f>
        <v/>
      </c>
      <c r="E887" s="9" t="str">
        <f>IF(ISERROR(VLOOKUP(A887,'entry data'!B:E,4,0)),"",VLOOKUP(A887,'entry data'!B:E,4,0))</f>
        <v/>
      </c>
      <c r="F887" s="11" t="str">
        <f>IF(A887="","",IF(ISERROR(VLOOKUP(A887,'entry data'!B:F,5,0)),"",VLOOKUP(A887,'entry data'!B:F,5,0)))</f>
        <v/>
      </c>
      <c r="G887" s="12" t="str">
        <f>IF(A887="","",IF(ISERROR(VLOOKUP(A887,'entry data'!B:I,8,0)),"",VLOOKUP(A887,'entry data'!B:I,7,0)))</f>
        <v/>
      </c>
      <c r="H887" s="13" t="str">
        <f>IF(A887="","",IF(B887=1,VLOOKUP(A887,'entry data'!B:D,3,0),I886))</f>
        <v/>
      </c>
      <c r="I887" s="14" t="str">
        <f>IF(A887="","",IF(E887="weekly",7,IF(E887="fortnightly",14,IF(E887="monthly",DATE(IF(MONTH(H887)=12,YEAR(H887)+1,YEAR(H887)),VLOOKUP(MONTH(H887),index!$D$2:$G$13,2,0),DAY(H887)),
IF(E887="quarterly",DATE(IF(MONTH(H887)&gt;=10,YEAR(H887)+1,YEAR(H887)),VLOOKUP(MONTH(H887),index!$D$2:$G$13,3,0),DAY(H887)),
IF(E887="halfyearly",DATE(IF(MONTH(H887)&gt;=7,YEAR(H887)+1,YEAR(H887)),VLOOKUP(MONTH(H887),index!$D$2:$G$13,4,0),DAY(H887)),
DATE(YEAR(H887)+1,MONTH(H887),DAY(H887)))))-H887))+H887)</f>
        <v/>
      </c>
      <c r="J887" s="9" t="str">
        <f t="shared" si="100"/>
        <v/>
      </c>
      <c r="K887" s="11" t="str">
        <f t="shared" si="101"/>
        <v/>
      </c>
      <c r="L887" s="11" t="str">
        <f t="shared" si="102"/>
        <v/>
      </c>
      <c r="M887" s="11" t="str">
        <f>IF(A887="","",VLOOKUP(E887,index!$A$1:$B$6,2,0)*K887*G887)</f>
        <v/>
      </c>
      <c r="N887" s="11" t="str">
        <f>IF(A887="","",-PMT(G887*VLOOKUP(E887,index!$A$1:$B$6,2,0),C887,F887,0,0))</f>
        <v/>
      </c>
      <c r="O887" s="11" t="str">
        <f t="shared" si="103"/>
        <v/>
      </c>
      <c r="P887" s="11" t="str">
        <f t="shared" si="98"/>
        <v/>
      </c>
    </row>
    <row r="888" spans="1:16" x14ac:dyDescent="0.25">
      <c r="A888" s="9" t="str">
        <f>IF(A887="","",IF(B887&lt;C887,A887,IF(A887=MAX('entry data'!$B$8:$B$507),"",A887+1)))</f>
        <v/>
      </c>
      <c r="B888" s="9" t="str">
        <f t="shared" si="99"/>
        <v/>
      </c>
      <c r="C888" s="9" t="str">
        <f>IF(ISERROR(VLOOKUP(A888,'entry data'!B:G,6,0)),"",VLOOKUP(A888,'entry data'!B:G,6,0))</f>
        <v/>
      </c>
      <c r="D888" s="9" t="str">
        <f>IF(ISERROR(VLOOKUP(A888,'entry data'!B:C,2,0)),"",VLOOKUP(A888,'entry data'!B:C,2,0))</f>
        <v/>
      </c>
      <c r="E888" s="9" t="str">
        <f>IF(ISERROR(VLOOKUP(A888,'entry data'!B:E,4,0)),"",VLOOKUP(A888,'entry data'!B:E,4,0))</f>
        <v/>
      </c>
      <c r="F888" s="11" t="str">
        <f>IF(A888="","",IF(ISERROR(VLOOKUP(A888,'entry data'!B:F,5,0)),"",VLOOKUP(A888,'entry data'!B:F,5,0)))</f>
        <v/>
      </c>
      <c r="G888" s="12" t="str">
        <f>IF(A888="","",IF(ISERROR(VLOOKUP(A888,'entry data'!B:I,8,0)),"",VLOOKUP(A888,'entry data'!B:I,7,0)))</f>
        <v/>
      </c>
      <c r="H888" s="13" t="str">
        <f>IF(A888="","",IF(B888=1,VLOOKUP(A888,'entry data'!B:D,3,0),I887))</f>
        <v/>
      </c>
      <c r="I888" s="14" t="str">
        <f>IF(A888="","",IF(E888="weekly",7,IF(E888="fortnightly",14,IF(E888="monthly",DATE(IF(MONTH(H888)=12,YEAR(H888)+1,YEAR(H888)),VLOOKUP(MONTH(H888),index!$D$2:$G$13,2,0),DAY(H888)),
IF(E888="quarterly",DATE(IF(MONTH(H888)&gt;=10,YEAR(H888)+1,YEAR(H888)),VLOOKUP(MONTH(H888),index!$D$2:$G$13,3,0),DAY(H888)),
IF(E888="halfyearly",DATE(IF(MONTH(H888)&gt;=7,YEAR(H888)+1,YEAR(H888)),VLOOKUP(MONTH(H888),index!$D$2:$G$13,4,0),DAY(H888)),
DATE(YEAR(H888)+1,MONTH(H888),DAY(H888)))))-H888))+H888)</f>
        <v/>
      </c>
      <c r="J888" s="9" t="str">
        <f t="shared" si="100"/>
        <v/>
      </c>
      <c r="K888" s="11" t="str">
        <f t="shared" si="101"/>
        <v/>
      </c>
      <c r="L888" s="11" t="str">
        <f t="shared" si="102"/>
        <v/>
      </c>
      <c r="M888" s="11" t="str">
        <f>IF(A888="","",VLOOKUP(E888,index!$A$1:$B$6,2,0)*K888*G888)</f>
        <v/>
      </c>
      <c r="N888" s="11" t="str">
        <f>IF(A888="","",-PMT(G888*VLOOKUP(E888,index!$A$1:$B$6,2,0),C888,F888,0,0))</f>
        <v/>
      </c>
      <c r="O888" s="11" t="str">
        <f t="shared" si="103"/>
        <v/>
      </c>
      <c r="P888" s="11" t="str">
        <f t="shared" si="98"/>
        <v/>
      </c>
    </row>
    <row r="889" spans="1:16" x14ac:dyDescent="0.25">
      <c r="A889" s="9" t="str">
        <f>IF(A888="","",IF(B888&lt;C888,A888,IF(A888=MAX('entry data'!$B$8:$B$507),"",A888+1)))</f>
        <v/>
      </c>
      <c r="B889" s="9" t="str">
        <f t="shared" si="99"/>
        <v/>
      </c>
      <c r="C889" s="9" t="str">
        <f>IF(ISERROR(VLOOKUP(A889,'entry data'!B:G,6,0)),"",VLOOKUP(A889,'entry data'!B:G,6,0))</f>
        <v/>
      </c>
      <c r="D889" s="9" t="str">
        <f>IF(ISERROR(VLOOKUP(A889,'entry data'!B:C,2,0)),"",VLOOKUP(A889,'entry data'!B:C,2,0))</f>
        <v/>
      </c>
      <c r="E889" s="9" t="str">
        <f>IF(ISERROR(VLOOKUP(A889,'entry data'!B:E,4,0)),"",VLOOKUP(A889,'entry data'!B:E,4,0))</f>
        <v/>
      </c>
      <c r="F889" s="11" t="str">
        <f>IF(A889="","",IF(ISERROR(VLOOKUP(A889,'entry data'!B:F,5,0)),"",VLOOKUP(A889,'entry data'!B:F,5,0)))</f>
        <v/>
      </c>
      <c r="G889" s="12" t="str">
        <f>IF(A889="","",IF(ISERROR(VLOOKUP(A889,'entry data'!B:I,8,0)),"",VLOOKUP(A889,'entry data'!B:I,7,0)))</f>
        <v/>
      </c>
      <c r="H889" s="13" t="str">
        <f>IF(A889="","",IF(B889=1,VLOOKUP(A889,'entry data'!B:D,3,0),I888))</f>
        <v/>
      </c>
      <c r="I889" s="14" t="str">
        <f>IF(A889="","",IF(E889="weekly",7,IF(E889="fortnightly",14,IF(E889="monthly",DATE(IF(MONTH(H889)=12,YEAR(H889)+1,YEAR(H889)),VLOOKUP(MONTH(H889),index!$D$2:$G$13,2,0),DAY(H889)),
IF(E889="quarterly",DATE(IF(MONTH(H889)&gt;=10,YEAR(H889)+1,YEAR(H889)),VLOOKUP(MONTH(H889),index!$D$2:$G$13,3,0),DAY(H889)),
IF(E889="halfyearly",DATE(IF(MONTH(H889)&gt;=7,YEAR(H889)+1,YEAR(H889)),VLOOKUP(MONTH(H889),index!$D$2:$G$13,4,0),DAY(H889)),
DATE(YEAR(H889)+1,MONTH(H889),DAY(H889)))))-H889))+H889)</f>
        <v/>
      </c>
      <c r="J889" s="9" t="str">
        <f t="shared" si="100"/>
        <v/>
      </c>
      <c r="K889" s="11" t="str">
        <f t="shared" si="101"/>
        <v/>
      </c>
      <c r="L889" s="11" t="str">
        <f t="shared" si="102"/>
        <v/>
      </c>
      <c r="M889" s="11" t="str">
        <f>IF(A889="","",VLOOKUP(E889,index!$A$1:$B$6,2,0)*K889*G889)</f>
        <v/>
      </c>
      <c r="N889" s="11" t="str">
        <f>IF(A889="","",-PMT(G889*VLOOKUP(E889,index!$A$1:$B$6,2,0),C889,F889,0,0))</f>
        <v/>
      </c>
      <c r="O889" s="11" t="str">
        <f t="shared" si="103"/>
        <v/>
      </c>
      <c r="P889" s="11" t="str">
        <f t="shared" si="98"/>
        <v/>
      </c>
    </row>
    <row r="890" spans="1:16" x14ac:dyDescent="0.25">
      <c r="A890" s="9" t="str">
        <f>IF(A889="","",IF(B889&lt;C889,A889,IF(A889=MAX('entry data'!$B$8:$B$507),"",A889+1)))</f>
        <v/>
      </c>
      <c r="B890" s="9" t="str">
        <f t="shared" si="99"/>
        <v/>
      </c>
      <c r="C890" s="9" t="str">
        <f>IF(ISERROR(VLOOKUP(A890,'entry data'!B:G,6,0)),"",VLOOKUP(A890,'entry data'!B:G,6,0))</f>
        <v/>
      </c>
      <c r="D890" s="9" t="str">
        <f>IF(ISERROR(VLOOKUP(A890,'entry data'!B:C,2,0)),"",VLOOKUP(A890,'entry data'!B:C,2,0))</f>
        <v/>
      </c>
      <c r="E890" s="9" t="str">
        <f>IF(ISERROR(VLOOKUP(A890,'entry data'!B:E,4,0)),"",VLOOKUP(A890,'entry data'!B:E,4,0))</f>
        <v/>
      </c>
      <c r="F890" s="11" t="str">
        <f>IF(A890="","",IF(ISERROR(VLOOKUP(A890,'entry data'!B:F,5,0)),"",VLOOKUP(A890,'entry data'!B:F,5,0)))</f>
        <v/>
      </c>
      <c r="G890" s="12" t="str">
        <f>IF(A890="","",IF(ISERROR(VLOOKUP(A890,'entry data'!B:I,8,0)),"",VLOOKUP(A890,'entry data'!B:I,7,0)))</f>
        <v/>
      </c>
      <c r="H890" s="13" t="str">
        <f>IF(A890="","",IF(B890=1,VLOOKUP(A890,'entry data'!B:D,3,0),I889))</f>
        <v/>
      </c>
      <c r="I890" s="14" t="str">
        <f>IF(A890="","",IF(E890="weekly",7,IF(E890="fortnightly",14,IF(E890="monthly",DATE(IF(MONTH(H890)=12,YEAR(H890)+1,YEAR(H890)),VLOOKUP(MONTH(H890),index!$D$2:$G$13,2,0),DAY(H890)),
IF(E890="quarterly",DATE(IF(MONTH(H890)&gt;=10,YEAR(H890)+1,YEAR(H890)),VLOOKUP(MONTH(H890),index!$D$2:$G$13,3,0),DAY(H890)),
IF(E890="halfyearly",DATE(IF(MONTH(H890)&gt;=7,YEAR(H890)+1,YEAR(H890)),VLOOKUP(MONTH(H890),index!$D$2:$G$13,4,0),DAY(H890)),
DATE(YEAR(H890)+1,MONTH(H890),DAY(H890)))))-H890))+H890)</f>
        <v/>
      </c>
      <c r="J890" s="9" t="str">
        <f t="shared" si="100"/>
        <v/>
      </c>
      <c r="K890" s="11" t="str">
        <f t="shared" si="101"/>
        <v/>
      </c>
      <c r="L890" s="11" t="str">
        <f t="shared" si="102"/>
        <v/>
      </c>
      <c r="M890" s="11" t="str">
        <f>IF(A890="","",VLOOKUP(E890,index!$A$1:$B$6,2,0)*K890*G890)</f>
        <v/>
      </c>
      <c r="N890" s="11" t="str">
        <f>IF(A890="","",-PMT(G890*VLOOKUP(E890,index!$A$1:$B$6,2,0),C890,F890,0,0))</f>
        <v/>
      </c>
      <c r="O890" s="11" t="str">
        <f t="shared" si="103"/>
        <v/>
      </c>
      <c r="P890" s="11" t="str">
        <f t="shared" si="98"/>
        <v/>
      </c>
    </row>
    <row r="891" spans="1:16" x14ac:dyDescent="0.25">
      <c r="A891" s="9" t="str">
        <f>IF(A890="","",IF(B890&lt;C890,A890,IF(A890=MAX('entry data'!$B$8:$B$507),"",A890+1)))</f>
        <v/>
      </c>
      <c r="B891" s="9" t="str">
        <f t="shared" si="99"/>
        <v/>
      </c>
      <c r="C891" s="9" t="str">
        <f>IF(ISERROR(VLOOKUP(A891,'entry data'!B:G,6,0)),"",VLOOKUP(A891,'entry data'!B:G,6,0))</f>
        <v/>
      </c>
      <c r="D891" s="9" t="str">
        <f>IF(ISERROR(VLOOKUP(A891,'entry data'!B:C,2,0)),"",VLOOKUP(A891,'entry data'!B:C,2,0))</f>
        <v/>
      </c>
      <c r="E891" s="9" t="str">
        <f>IF(ISERROR(VLOOKUP(A891,'entry data'!B:E,4,0)),"",VLOOKUP(A891,'entry data'!B:E,4,0))</f>
        <v/>
      </c>
      <c r="F891" s="11" t="str">
        <f>IF(A891="","",IF(ISERROR(VLOOKUP(A891,'entry data'!B:F,5,0)),"",VLOOKUP(A891,'entry data'!B:F,5,0)))</f>
        <v/>
      </c>
      <c r="G891" s="12" t="str">
        <f>IF(A891="","",IF(ISERROR(VLOOKUP(A891,'entry data'!B:I,8,0)),"",VLOOKUP(A891,'entry data'!B:I,7,0)))</f>
        <v/>
      </c>
      <c r="H891" s="13" t="str">
        <f>IF(A891="","",IF(B891=1,VLOOKUP(A891,'entry data'!B:D,3,0),I890))</f>
        <v/>
      </c>
      <c r="I891" s="14" t="str">
        <f>IF(A891="","",IF(E891="weekly",7,IF(E891="fortnightly",14,IF(E891="monthly",DATE(IF(MONTH(H891)=12,YEAR(H891)+1,YEAR(H891)),VLOOKUP(MONTH(H891),index!$D$2:$G$13,2,0),DAY(H891)),
IF(E891="quarterly",DATE(IF(MONTH(H891)&gt;=10,YEAR(H891)+1,YEAR(H891)),VLOOKUP(MONTH(H891),index!$D$2:$G$13,3,0),DAY(H891)),
IF(E891="halfyearly",DATE(IF(MONTH(H891)&gt;=7,YEAR(H891)+1,YEAR(H891)),VLOOKUP(MONTH(H891),index!$D$2:$G$13,4,0),DAY(H891)),
DATE(YEAR(H891)+1,MONTH(H891),DAY(H891)))))-H891))+H891)</f>
        <v/>
      </c>
      <c r="J891" s="9" t="str">
        <f t="shared" si="100"/>
        <v/>
      </c>
      <c r="K891" s="11" t="str">
        <f t="shared" si="101"/>
        <v/>
      </c>
      <c r="L891" s="11" t="str">
        <f t="shared" si="102"/>
        <v/>
      </c>
      <c r="M891" s="11" t="str">
        <f>IF(A891="","",VLOOKUP(E891,index!$A$1:$B$6,2,0)*K891*G891)</f>
        <v/>
      </c>
      <c r="N891" s="11" t="str">
        <f>IF(A891="","",-PMT(G891*VLOOKUP(E891,index!$A$1:$B$6,2,0),C891,F891,0,0))</f>
        <v/>
      </c>
      <c r="O891" s="11" t="str">
        <f t="shared" si="103"/>
        <v/>
      </c>
      <c r="P891" s="11" t="str">
        <f t="shared" si="98"/>
        <v/>
      </c>
    </row>
    <row r="892" spans="1:16" x14ac:dyDescent="0.25">
      <c r="A892" s="9" t="str">
        <f>IF(A891="","",IF(B891&lt;C891,A891,IF(A891=MAX('entry data'!$B$8:$B$507),"",A891+1)))</f>
        <v/>
      </c>
      <c r="B892" s="9" t="str">
        <f t="shared" si="99"/>
        <v/>
      </c>
      <c r="C892" s="9" t="str">
        <f>IF(ISERROR(VLOOKUP(A892,'entry data'!B:G,6,0)),"",VLOOKUP(A892,'entry data'!B:G,6,0))</f>
        <v/>
      </c>
      <c r="D892" s="9" t="str">
        <f>IF(ISERROR(VLOOKUP(A892,'entry data'!B:C,2,0)),"",VLOOKUP(A892,'entry data'!B:C,2,0))</f>
        <v/>
      </c>
      <c r="E892" s="9" t="str">
        <f>IF(ISERROR(VLOOKUP(A892,'entry data'!B:E,4,0)),"",VLOOKUP(A892,'entry data'!B:E,4,0))</f>
        <v/>
      </c>
      <c r="F892" s="11" t="str">
        <f>IF(A892="","",IF(ISERROR(VLOOKUP(A892,'entry data'!B:F,5,0)),"",VLOOKUP(A892,'entry data'!B:F,5,0)))</f>
        <v/>
      </c>
      <c r="G892" s="12" t="str">
        <f>IF(A892="","",IF(ISERROR(VLOOKUP(A892,'entry data'!B:I,8,0)),"",VLOOKUP(A892,'entry data'!B:I,7,0)))</f>
        <v/>
      </c>
      <c r="H892" s="13" t="str">
        <f>IF(A892="","",IF(B892=1,VLOOKUP(A892,'entry data'!B:D,3,0),I891))</f>
        <v/>
      </c>
      <c r="I892" s="14" t="str">
        <f>IF(A892="","",IF(E892="weekly",7,IF(E892="fortnightly",14,IF(E892="monthly",DATE(IF(MONTH(H892)=12,YEAR(H892)+1,YEAR(H892)),VLOOKUP(MONTH(H892),index!$D$2:$G$13,2,0),DAY(H892)),
IF(E892="quarterly",DATE(IF(MONTH(H892)&gt;=10,YEAR(H892)+1,YEAR(H892)),VLOOKUP(MONTH(H892),index!$D$2:$G$13,3,0),DAY(H892)),
IF(E892="halfyearly",DATE(IF(MONTH(H892)&gt;=7,YEAR(H892)+1,YEAR(H892)),VLOOKUP(MONTH(H892),index!$D$2:$G$13,4,0),DAY(H892)),
DATE(YEAR(H892)+1,MONTH(H892),DAY(H892)))))-H892))+H892)</f>
        <v/>
      </c>
      <c r="J892" s="9" t="str">
        <f t="shared" si="100"/>
        <v/>
      </c>
      <c r="K892" s="11" t="str">
        <f t="shared" si="101"/>
        <v/>
      </c>
      <c r="L892" s="11" t="str">
        <f t="shared" si="102"/>
        <v/>
      </c>
      <c r="M892" s="11" t="str">
        <f>IF(A892="","",VLOOKUP(E892,index!$A$1:$B$6,2,0)*K892*G892)</f>
        <v/>
      </c>
      <c r="N892" s="11" t="str">
        <f>IF(A892="","",-PMT(G892*VLOOKUP(E892,index!$A$1:$B$6,2,0),C892,F892,0,0))</f>
        <v/>
      </c>
      <c r="O892" s="11" t="str">
        <f t="shared" si="103"/>
        <v/>
      </c>
      <c r="P892" s="11" t="str">
        <f t="shared" si="98"/>
        <v/>
      </c>
    </row>
    <row r="893" spans="1:16" x14ac:dyDescent="0.25">
      <c r="A893" s="9" t="str">
        <f>IF(A892="","",IF(B892&lt;C892,A892,IF(A892=MAX('entry data'!$B$8:$B$507),"",A892+1)))</f>
        <v/>
      </c>
      <c r="B893" s="9" t="str">
        <f t="shared" si="99"/>
        <v/>
      </c>
      <c r="C893" s="9" t="str">
        <f>IF(ISERROR(VLOOKUP(A893,'entry data'!B:G,6,0)),"",VLOOKUP(A893,'entry data'!B:G,6,0))</f>
        <v/>
      </c>
      <c r="D893" s="9" t="str">
        <f>IF(ISERROR(VLOOKUP(A893,'entry data'!B:C,2,0)),"",VLOOKUP(A893,'entry data'!B:C,2,0))</f>
        <v/>
      </c>
      <c r="E893" s="9" t="str">
        <f>IF(ISERROR(VLOOKUP(A893,'entry data'!B:E,4,0)),"",VLOOKUP(A893,'entry data'!B:E,4,0))</f>
        <v/>
      </c>
      <c r="F893" s="11" t="str">
        <f>IF(A893="","",IF(ISERROR(VLOOKUP(A893,'entry data'!B:F,5,0)),"",VLOOKUP(A893,'entry data'!B:F,5,0)))</f>
        <v/>
      </c>
      <c r="G893" s="12" t="str">
        <f>IF(A893="","",IF(ISERROR(VLOOKUP(A893,'entry data'!B:I,8,0)),"",VLOOKUP(A893,'entry data'!B:I,7,0)))</f>
        <v/>
      </c>
      <c r="H893" s="13" t="str">
        <f>IF(A893="","",IF(B893=1,VLOOKUP(A893,'entry data'!B:D,3,0),I892))</f>
        <v/>
      </c>
      <c r="I893" s="14" t="str">
        <f>IF(A893="","",IF(E893="weekly",7,IF(E893="fortnightly",14,IF(E893="monthly",DATE(IF(MONTH(H893)=12,YEAR(H893)+1,YEAR(H893)),VLOOKUP(MONTH(H893),index!$D$2:$G$13,2,0),DAY(H893)),
IF(E893="quarterly",DATE(IF(MONTH(H893)&gt;=10,YEAR(H893)+1,YEAR(H893)),VLOOKUP(MONTH(H893),index!$D$2:$G$13,3,0),DAY(H893)),
IF(E893="halfyearly",DATE(IF(MONTH(H893)&gt;=7,YEAR(H893)+1,YEAR(H893)),VLOOKUP(MONTH(H893),index!$D$2:$G$13,4,0),DAY(H893)),
DATE(YEAR(H893)+1,MONTH(H893),DAY(H893)))))-H893))+H893)</f>
        <v/>
      </c>
      <c r="J893" s="9" t="str">
        <f t="shared" si="100"/>
        <v/>
      </c>
      <c r="K893" s="11" t="str">
        <f t="shared" si="101"/>
        <v/>
      </c>
      <c r="L893" s="11" t="str">
        <f t="shared" si="102"/>
        <v/>
      </c>
      <c r="M893" s="11" t="str">
        <f>IF(A893="","",VLOOKUP(E893,index!$A$1:$B$6,2,0)*K893*G893)</f>
        <v/>
      </c>
      <c r="N893" s="11" t="str">
        <f>IF(A893="","",-PMT(G893*VLOOKUP(E893,index!$A$1:$B$6,2,0),C893,F893,0,0))</f>
        <v/>
      </c>
      <c r="O893" s="11" t="str">
        <f t="shared" si="103"/>
        <v/>
      </c>
      <c r="P893" s="11" t="str">
        <f t="shared" si="98"/>
        <v/>
      </c>
    </row>
    <row r="894" spans="1:16" x14ac:dyDescent="0.25">
      <c r="A894" s="9" t="str">
        <f>IF(A893="","",IF(B893&lt;C893,A893,IF(A893=MAX('entry data'!$B$8:$B$507),"",A893+1)))</f>
        <v/>
      </c>
      <c r="B894" s="9" t="str">
        <f t="shared" si="99"/>
        <v/>
      </c>
      <c r="C894" s="9" t="str">
        <f>IF(ISERROR(VLOOKUP(A894,'entry data'!B:G,6,0)),"",VLOOKUP(A894,'entry data'!B:G,6,0))</f>
        <v/>
      </c>
      <c r="D894" s="9" t="str">
        <f>IF(ISERROR(VLOOKUP(A894,'entry data'!B:C,2,0)),"",VLOOKUP(A894,'entry data'!B:C,2,0))</f>
        <v/>
      </c>
      <c r="E894" s="9" t="str">
        <f>IF(ISERROR(VLOOKUP(A894,'entry data'!B:E,4,0)),"",VLOOKUP(A894,'entry data'!B:E,4,0))</f>
        <v/>
      </c>
      <c r="F894" s="11" t="str">
        <f>IF(A894="","",IF(ISERROR(VLOOKUP(A894,'entry data'!B:F,5,0)),"",VLOOKUP(A894,'entry data'!B:F,5,0)))</f>
        <v/>
      </c>
      <c r="G894" s="12" t="str">
        <f>IF(A894="","",IF(ISERROR(VLOOKUP(A894,'entry data'!B:I,8,0)),"",VLOOKUP(A894,'entry data'!B:I,7,0)))</f>
        <v/>
      </c>
      <c r="H894" s="13" t="str">
        <f>IF(A894="","",IF(B894=1,VLOOKUP(A894,'entry data'!B:D,3,0),I893))</f>
        <v/>
      </c>
      <c r="I894" s="14" t="str">
        <f>IF(A894="","",IF(E894="weekly",7,IF(E894="fortnightly",14,IF(E894="monthly",DATE(IF(MONTH(H894)=12,YEAR(H894)+1,YEAR(H894)),VLOOKUP(MONTH(H894),index!$D$2:$G$13,2,0),DAY(H894)),
IF(E894="quarterly",DATE(IF(MONTH(H894)&gt;=10,YEAR(H894)+1,YEAR(H894)),VLOOKUP(MONTH(H894),index!$D$2:$G$13,3,0),DAY(H894)),
IF(E894="halfyearly",DATE(IF(MONTH(H894)&gt;=7,YEAR(H894)+1,YEAR(H894)),VLOOKUP(MONTH(H894),index!$D$2:$G$13,4,0),DAY(H894)),
DATE(YEAR(H894)+1,MONTH(H894),DAY(H894)))))-H894))+H894)</f>
        <v/>
      </c>
      <c r="J894" s="9" t="str">
        <f t="shared" si="100"/>
        <v/>
      </c>
      <c r="K894" s="11" t="str">
        <f t="shared" si="101"/>
        <v/>
      </c>
      <c r="L894" s="11" t="str">
        <f t="shared" si="102"/>
        <v/>
      </c>
      <c r="M894" s="11" t="str">
        <f>IF(A894="","",VLOOKUP(E894,index!$A$1:$B$6,2,0)*K894*G894)</f>
        <v/>
      </c>
      <c r="N894" s="11" t="str">
        <f>IF(A894="","",-PMT(G894*VLOOKUP(E894,index!$A$1:$B$6,2,0),C894,F894,0,0))</f>
        <v/>
      </c>
      <c r="O894" s="11" t="str">
        <f t="shared" si="103"/>
        <v/>
      </c>
      <c r="P894" s="11" t="str">
        <f t="shared" si="98"/>
        <v/>
      </c>
    </row>
    <row r="895" spans="1:16" x14ac:dyDescent="0.25">
      <c r="A895" s="9" t="str">
        <f>IF(A894="","",IF(B894&lt;C894,A894,IF(A894=MAX('entry data'!$B$8:$B$507),"",A894+1)))</f>
        <v/>
      </c>
      <c r="B895" s="9" t="str">
        <f t="shared" si="99"/>
        <v/>
      </c>
      <c r="C895" s="9" t="str">
        <f>IF(ISERROR(VLOOKUP(A895,'entry data'!B:G,6,0)),"",VLOOKUP(A895,'entry data'!B:G,6,0))</f>
        <v/>
      </c>
      <c r="D895" s="9" t="str">
        <f>IF(ISERROR(VLOOKUP(A895,'entry data'!B:C,2,0)),"",VLOOKUP(A895,'entry data'!B:C,2,0))</f>
        <v/>
      </c>
      <c r="E895" s="9" t="str">
        <f>IF(ISERROR(VLOOKUP(A895,'entry data'!B:E,4,0)),"",VLOOKUP(A895,'entry data'!B:E,4,0))</f>
        <v/>
      </c>
      <c r="F895" s="11" t="str">
        <f>IF(A895="","",IF(ISERROR(VLOOKUP(A895,'entry data'!B:F,5,0)),"",VLOOKUP(A895,'entry data'!B:F,5,0)))</f>
        <v/>
      </c>
      <c r="G895" s="12" t="str">
        <f>IF(A895="","",IF(ISERROR(VLOOKUP(A895,'entry data'!B:I,8,0)),"",VLOOKUP(A895,'entry data'!B:I,7,0)))</f>
        <v/>
      </c>
      <c r="H895" s="13" t="str">
        <f>IF(A895="","",IF(B895=1,VLOOKUP(A895,'entry data'!B:D,3,0),I894))</f>
        <v/>
      </c>
      <c r="I895" s="14" t="str">
        <f>IF(A895="","",IF(E895="weekly",7,IF(E895="fortnightly",14,IF(E895="monthly",DATE(IF(MONTH(H895)=12,YEAR(H895)+1,YEAR(H895)),VLOOKUP(MONTH(H895),index!$D$2:$G$13,2,0),DAY(H895)),
IF(E895="quarterly",DATE(IF(MONTH(H895)&gt;=10,YEAR(H895)+1,YEAR(H895)),VLOOKUP(MONTH(H895),index!$D$2:$G$13,3,0),DAY(H895)),
IF(E895="halfyearly",DATE(IF(MONTH(H895)&gt;=7,YEAR(H895)+1,YEAR(H895)),VLOOKUP(MONTH(H895),index!$D$2:$G$13,4,0),DAY(H895)),
DATE(YEAR(H895)+1,MONTH(H895),DAY(H895)))))-H895))+H895)</f>
        <v/>
      </c>
      <c r="J895" s="9" t="str">
        <f t="shared" si="100"/>
        <v/>
      </c>
      <c r="K895" s="11" t="str">
        <f t="shared" si="101"/>
        <v/>
      </c>
      <c r="L895" s="11" t="str">
        <f t="shared" si="102"/>
        <v/>
      </c>
      <c r="M895" s="11" t="str">
        <f>IF(A895="","",VLOOKUP(E895,index!$A$1:$B$6,2,0)*K895*G895)</f>
        <v/>
      </c>
      <c r="N895" s="11" t="str">
        <f>IF(A895="","",-PMT(G895*VLOOKUP(E895,index!$A$1:$B$6,2,0),C895,F895,0,0))</f>
        <v/>
      </c>
      <c r="O895" s="11" t="str">
        <f t="shared" si="103"/>
        <v/>
      </c>
      <c r="P895" s="11" t="str">
        <f t="shared" si="98"/>
        <v/>
      </c>
    </row>
    <row r="896" spans="1:16" x14ac:dyDescent="0.25">
      <c r="A896" s="9" t="str">
        <f>IF(A895="","",IF(B895&lt;C895,A895,IF(A895=MAX('entry data'!$B$8:$B$507),"",A895+1)))</f>
        <v/>
      </c>
      <c r="B896" s="9" t="str">
        <f t="shared" si="99"/>
        <v/>
      </c>
      <c r="C896" s="9" t="str">
        <f>IF(ISERROR(VLOOKUP(A896,'entry data'!B:G,6,0)),"",VLOOKUP(A896,'entry data'!B:G,6,0))</f>
        <v/>
      </c>
      <c r="D896" s="9" t="str">
        <f>IF(ISERROR(VLOOKUP(A896,'entry data'!B:C,2,0)),"",VLOOKUP(A896,'entry data'!B:C,2,0))</f>
        <v/>
      </c>
      <c r="E896" s="9" t="str">
        <f>IF(ISERROR(VLOOKUP(A896,'entry data'!B:E,4,0)),"",VLOOKUP(A896,'entry data'!B:E,4,0))</f>
        <v/>
      </c>
      <c r="F896" s="11" t="str">
        <f>IF(A896="","",IF(ISERROR(VLOOKUP(A896,'entry data'!B:F,5,0)),"",VLOOKUP(A896,'entry data'!B:F,5,0)))</f>
        <v/>
      </c>
      <c r="G896" s="12" t="str">
        <f>IF(A896="","",IF(ISERROR(VLOOKUP(A896,'entry data'!B:I,8,0)),"",VLOOKUP(A896,'entry data'!B:I,7,0)))</f>
        <v/>
      </c>
      <c r="H896" s="13" t="str">
        <f>IF(A896="","",IF(B896=1,VLOOKUP(A896,'entry data'!B:D,3,0),I895))</f>
        <v/>
      </c>
      <c r="I896" s="14" t="str">
        <f>IF(A896="","",IF(E896="weekly",7,IF(E896="fortnightly",14,IF(E896="monthly",DATE(IF(MONTH(H896)=12,YEAR(H896)+1,YEAR(H896)),VLOOKUP(MONTH(H896),index!$D$2:$G$13,2,0),DAY(H896)),
IF(E896="quarterly",DATE(IF(MONTH(H896)&gt;=10,YEAR(H896)+1,YEAR(H896)),VLOOKUP(MONTH(H896),index!$D$2:$G$13,3,0),DAY(H896)),
IF(E896="halfyearly",DATE(IF(MONTH(H896)&gt;=7,YEAR(H896)+1,YEAR(H896)),VLOOKUP(MONTH(H896),index!$D$2:$G$13,4,0),DAY(H896)),
DATE(YEAR(H896)+1,MONTH(H896),DAY(H896)))))-H896))+H896)</f>
        <v/>
      </c>
      <c r="J896" s="9" t="str">
        <f t="shared" si="100"/>
        <v/>
      </c>
      <c r="K896" s="11" t="str">
        <f t="shared" si="101"/>
        <v/>
      </c>
      <c r="L896" s="11" t="str">
        <f t="shared" si="102"/>
        <v/>
      </c>
      <c r="M896" s="11" t="str">
        <f>IF(A896="","",VLOOKUP(E896,index!$A$1:$B$6,2,0)*K896*G896)</f>
        <v/>
      </c>
      <c r="N896" s="11" t="str">
        <f>IF(A896="","",-PMT(G896*VLOOKUP(E896,index!$A$1:$B$6,2,0),C896,F896,0,0))</f>
        <v/>
      </c>
      <c r="O896" s="11" t="str">
        <f t="shared" si="103"/>
        <v/>
      </c>
      <c r="P896" s="11" t="str">
        <f t="shared" si="98"/>
        <v/>
      </c>
    </row>
    <row r="897" spans="1:16" x14ac:dyDescent="0.25">
      <c r="A897" s="9" t="str">
        <f>IF(A896="","",IF(B896&lt;C896,A896,IF(A896=MAX('entry data'!$B$8:$B$507),"",A896+1)))</f>
        <v/>
      </c>
      <c r="B897" s="9" t="str">
        <f t="shared" si="99"/>
        <v/>
      </c>
      <c r="C897" s="9" t="str">
        <f>IF(ISERROR(VLOOKUP(A897,'entry data'!B:G,6,0)),"",VLOOKUP(A897,'entry data'!B:G,6,0))</f>
        <v/>
      </c>
      <c r="D897" s="9" t="str">
        <f>IF(ISERROR(VLOOKUP(A897,'entry data'!B:C,2,0)),"",VLOOKUP(A897,'entry data'!B:C,2,0))</f>
        <v/>
      </c>
      <c r="E897" s="9" t="str">
        <f>IF(ISERROR(VLOOKUP(A897,'entry data'!B:E,4,0)),"",VLOOKUP(A897,'entry data'!B:E,4,0))</f>
        <v/>
      </c>
      <c r="F897" s="11" t="str">
        <f>IF(A897="","",IF(ISERROR(VLOOKUP(A897,'entry data'!B:F,5,0)),"",VLOOKUP(A897,'entry data'!B:F,5,0)))</f>
        <v/>
      </c>
      <c r="G897" s="12" t="str">
        <f>IF(A897="","",IF(ISERROR(VLOOKUP(A897,'entry data'!B:I,8,0)),"",VLOOKUP(A897,'entry data'!B:I,7,0)))</f>
        <v/>
      </c>
      <c r="H897" s="13" t="str">
        <f>IF(A897="","",IF(B897=1,VLOOKUP(A897,'entry data'!B:D,3,0),I896))</f>
        <v/>
      </c>
      <c r="I897" s="14" t="str">
        <f>IF(A897="","",IF(E897="weekly",7,IF(E897="fortnightly",14,IF(E897="monthly",DATE(IF(MONTH(H897)=12,YEAR(H897)+1,YEAR(H897)),VLOOKUP(MONTH(H897),index!$D$2:$G$13,2,0),DAY(H897)),
IF(E897="quarterly",DATE(IF(MONTH(H897)&gt;=10,YEAR(H897)+1,YEAR(H897)),VLOOKUP(MONTH(H897),index!$D$2:$G$13,3,0),DAY(H897)),
IF(E897="halfyearly",DATE(IF(MONTH(H897)&gt;=7,YEAR(H897)+1,YEAR(H897)),VLOOKUP(MONTH(H897),index!$D$2:$G$13,4,0),DAY(H897)),
DATE(YEAR(H897)+1,MONTH(H897),DAY(H897)))))-H897))+H897)</f>
        <v/>
      </c>
      <c r="J897" s="9" t="str">
        <f t="shared" si="100"/>
        <v/>
      </c>
      <c r="K897" s="11" t="str">
        <f t="shared" si="101"/>
        <v/>
      </c>
      <c r="L897" s="11" t="str">
        <f t="shared" si="102"/>
        <v/>
      </c>
      <c r="M897" s="11" t="str">
        <f>IF(A897="","",VLOOKUP(E897,index!$A$1:$B$6,2,0)*K897*G897)</f>
        <v/>
      </c>
      <c r="N897" s="11" t="str">
        <f>IF(A897="","",-PMT(G897*VLOOKUP(E897,index!$A$1:$B$6,2,0),C897,F897,0,0))</f>
        <v/>
      </c>
      <c r="O897" s="11" t="str">
        <f t="shared" si="103"/>
        <v/>
      </c>
      <c r="P897" s="11" t="str">
        <f t="shared" si="98"/>
        <v/>
      </c>
    </row>
    <row r="898" spans="1:16" x14ac:dyDescent="0.25">
      <c r="A898" s="9" t="str">
        <f>IF(A897="","",IF(B897&lt;C897,A897,IF(A897=MAX('entry data'!$B$8:$B$507),"",A897+1)))</f>
        <v/>
      </c>
      <c r="B898" s="9" t="str">
        <f t="shared" si="99"/>
        <v/>
      </c>
      <c r="C898" s="9" t="str">
        <f>IF(ISERROR(VLOOKUP(A898,'entry data'!B:G,6,0)),"",VLOOKUP(A898,'entry data'!B:G,6,0))</f>
        <v/>
      </c>
      <c r="D898" s="9" t="str">
        <f>IF(ISERROR(VLOOKUP(A898,'entry data'!B:C,2,0)),"",VLOOKUP(A898,'entry data'!B:C,2,0))</f>
        <v/>
      </c>
      <c r="E898" s="9" t="str">
        <f>IF(ISERROR(VLOOKUP(A898,'entry data'!B:E,4,0)),"",VLOOKUP(A898,'entry data'!B:E,4,0))</f>
        <v/>
      </c>
      <c r="F898" s="11" t="str">
        <f>IF(A898="","",IF(ISERROR(VLOOKUP(A898,'entry data'!B:F,5,0)),"",VLOOKUP(A898,'entry data'!B:F,5,0)))</f>
        <v/>
      </c>
      <c r="G898" s="12" t="str">
        <f>IF(A898="","",IF(ISERROR(VLOOKUP(A898,'entry data'!B:I,8,0)),"",VLOOKUP(A898,'entry data'!B:I,7,0)))</f>
        <v/>
      </c>
      <c r="H898" s="13" t="str">
        <f>IF(A898="","",IF(B898=1,VLOOKUP(A898,'entry data'!B:D,3,0),I897))</f>
        <v/>
      </c>
      <c r="I898" s="14" t="str">
        <f>IF(A898="","",IF(E898="weekly",7,IF(E898="fortnightly",14,IF(E898="monthly",DATE(IF(MONTH(H898)=12,YEAR(H898)+1,YEAR(H898)),VLOOKUP(MONTH(H898),index!$D$2:$G$13,2,0),DAY(H898)),
IF(E898="quarterly",DATE(IF(MONTH(H898)&gt;=10,YEAR(H898)+1,YEAR(H898)),VLOOKUP(MONTH(H898),index!$D$2:$G$13,3,0),DAY(H898)),
IF(E898="halfyearly",DATE(IF(MONTH(H898)&gt;=7,YEAR(H898)+1,YEAR(H898)),VLOOKUP(MONTH(H898),index!$D$2:$G$13,4,0),DAY(H898)),
DATE(YEAR(H898)+1,MONTH(H898),DAY(H898)))))-H898))+H898)</f>
        <v/>
      </c>
      <c r="J898" s="9" t="str">
        <f t="shared" si="100"/>
        <v/>
      </c>
      <c r="K898" s="11" t="str">
        <f t="shared" si="101"/>
        <v/>
      </c>
      <c r="L898" s="11" t="str">
        <f t="shared" si="102"/>
        <v/>
      </c>
      <c r="M898" s="11" t="str">
        <f>IF(A898="","",VLOOKUP(E898,index!$A$1:$B$6,2,0)*K898*G898)</f>
        <v/>
      </c>
      <c r="N898" s="11" t="str">
        <f>IF(A898="","",-PMT(G898*VLOOKUP(E898,index!$A$1:$B$6,2,0),C898,F898,0,0))</f>
        <v/>
      </c>
      <c r="O898" s="11" t="str">
        <f t="shared" si="103"/>
        <v/>
      </c>
      <c r="P898" s="11" t="str">
        <f t="shared" si="98"/>
        <v/>
      </c>
    </row>
    <row r="899" spans="1:16" x14ac:dyDescent="0.25">
      <c r="A899" s="9" t="str">
        <f>IF(A898="","",IF(B898&lt;C898,A898,IF(A898=MAX('entry data'!$B$8:$B$507),"",A898+1)))</f>
        <v/>
      </c>
      <c r="B899" s="9" t="str">
        <f t="shared" si="99"/>
        <v/>
      </c>
      <c r="C899" s="9" t="str">
        <f>IF(ISERROR(VLOOKUP(A899,'entry data'!B:G,6,0)),"",VLOOKUP(A899,'entry data'!B:G,6,0))</f>
        <v/>
      </c>
      <c r="D899" s="9" t="str">
        <f>IF(ISERROR(VLOOKUP(A899,'entry data'!B:C,2,0)),"",VLOOKUP(A899,'entry data'!B:C,2,0))</f>
        <v/>
      </c>
      <c r="E899" s="9" t="str">
        <f>IF(ISERROR(VLOOKUP(A899,'entry data'!B:E,4,0)),"",VLOOKUP(A899,'entry data'!B:E,4,0))</f>
        <v/>
      </c>
      <c r="F899" s="11" t="str">
        <f>IF(A899="","",IF(ISERROR(VLOOKUP(A899,'entry data'!B:F,5,0)),"",VLOOKUP(A899,'entry data'!B:F,5,0)))</f>
        <v/>
      </c>
      <c r="G899" s="12" t="str">
        <f>IF(A899="","",IF(ISERROR(VLOOKUP(A899,'entry data'!B:I,8,0)),"",VLOOKUP(A899,'entry data'!B:I,7,0)))</f>
        <v/>
      </c>
      <c r="H899" s="13" t="str">
        <f>IF(A899="","",IF(B899=1,VLOOKUP(A899,'entry data'!B:D,3,0),I898))</f>
        <v/>
      </c>
      <c r="I899" s="14" t="str">
        <f>IF(A899="","",IF(E899="weekly",7,IF(E899="fortnightly",14,IF(E899="monthly",DATE(IF(MONTH(H899)=12,YEAR(H899)+1,YEAR(H899)),VLOOKUP(MONTH(H899),index!$D$2:$G$13,2,0),DAY(H899)),
IF(E899="quarterly",DATE(IF(MONTH(H899)&gt;=10,YEAR(H899)+1,YEAR(H899)),VLOOKUP(MONTH(H899),index!$D$2:$G$13,3,0),DAY(H899)),
IF(E899="halfyearly",DATE(IF(MONTH(H899)&gt;=7,YEAR(H899)+1,YEAR(H899)),VLOOKUP(MONTH(H899),index!$D$2:$G$13,4,0),DAY(H899)),
DATE(YEAR(H899)+1,MONTH(H899),DAY(H899)))))-H899))+H899)</f>
        <v/>
      </c>
      <c r="J899" s="9" t="str">
        <f t="shared" si="100"/>
        <v/>
      </c>
      <c r="K899" s="11" t="str">
        <f t="shared" si="101"/>
        <v/>
      </c>
      <c r="L899" s="11" t="str">
        <f t="shared" si="102"/>
        <v/>
      </c>
      <c r="M899" s="11" t="str">
        <f>IF(A899="","",VLOOKUP(E899,index!$A$1:$B$6,2,0)*K899*G899)</f>
        <v/>
      </c>
      <c r="N899" s="11" t="str">
        <f>IF(A899="","",-PMT(G899*VLOOKUP(E899,index!$A$1:$B$6,2,0),C899,F899,0,0))</f>
        <v/>
      </c>
      <c r="O899" s="11" t="str">
        <f t="shared" si="103"/>
        <v/>
      </c>
      <c r="P899" s="11" t="str">
        <f t="shared" ref="P899:P962" si="104">IF(A899="","",IF(J899&lt;&gt;J900,O899,0))</f>
        <v/>
      </c>
    </row>
    <row r="900" spans="1:16" x14ac:dyDescent="0.25">
      <c r="A900" s="9" t="str">
        <f>IF(A899="","",IF(B899&lt;C899,A899,IF(A899=MAX('entry data'!$B$8:$B$507),"",A899+1)))</f>
        <v/>
      </c>
      <c r="B900" s="9" t="str">
        <f t="shared" si="99"/>
        <v/>
      </c>
      <c r="C900" s="9" t="str">
        <f>IF(ISERROR(VLOOKUP(A900,'entry data'!B:G,6,0)),"",VLOOKUP(A900,'entry data'!B:G,6,0))</f>
        <v/>
      </c>
      <c r="D900" s="9" t="str">
        <f>IF(ISERROR(VLOOKUP(A900,'entry data'!B:C,2,0)),"",VLOOKUP(A900,'entry data'!B:C,2,0))</f>
        <v/>
      </c>
      <c r="E900" s="9" t="str">
        <f>IF(ISERROR(VLOOKUP(A900,'entry data'!B:E,4,0)),"",VLOOKUP(A900,'entry data'!B:E,4,0))</f>
        <v/>
      </c>
      <c r="F900" s="11" t="str">
        <f>IF(A900="","",IF(ISERROR(VLOOKUP(A900,'entry data'!B:F,5,0)),"",VLOOKUP(A900,'entry data'!B:F,5,0)))</f>
        <v/>
      </c>
      <c r="G900" s="12" t="str">
        <f>IF(A900="","",IF(ISERROR(VLOOKUP(A900,'entry data'!B:I,8,0)),"",VLOOKUP(A900,'entry data'!B:I,7,0)))</f>
        <v/>
      </c>
      <c r="H900" s="13" t="str">
        <f>IF(A900="","",IF(B900=1,VLOOKUP(A900,'entry data'!B:D,3,0),I899))</f>
        <v/>
      </c>
      <c r="I900" s="14" t="str">
        <f>IF(A900="","",IF(E900="weekly",7,IF(E900="fortnightly",14,IF(E900="monthly",DATE(IF(MONTH(H900)=12,YEAR(H900)+1,YEAR(H900)),VLOOKUP(MONTH(H900),index!$D$2:$G$13,2,0),DAY(H900)),
IF(E900="quarterly",DATE(IF(MONTH(H900)&gt;=10,YEAR(H900)+1,YEAR(H900)),VLOOKUP(MONTH(H900),index!$D$2:$G$13,3,0),DAY(H900)),
IF(E900="halfyearly",DATE(IF(MONTH(H900)&gt;=7,YEAR(H900)+1,YEAR(H900)),VLOOKUP(MONTH(H900),index!$D$2:$G$13,4,0),DAY(H900)),
DATE(YEAR(H900)+1,MONTH(H900),DAY(H900)))))-H900))+H900)</f>
        <v/>
      </c>
      <c r="J900" s="9" t="str">
        <f t="shared" si="100"/>
        <v/>
      </c>
      <c r="K900" s="11" t="str">
        <f t="shared" si="101"/>
        <v/>
      </c>
      <c r="L900" s="11" t="str">
        <f t="shared" si="102"/>
        <v/>
      </c>
      <c r="M900" s="11" t="str">
        <f>IF(A900="","",VLOOKUP(E900,index!$A$1:$B$6,2,0)*K900*G900)</f>
        <v/>
      </c>
      <c r="N900" s="11" t="str">
        <f>IF(A900="","",-PMT(G900*VLOOKUP(E900,index!$A$1:$B$6,2,0),C900,F900,0,0))</f>
        <v/>
      </c>
      <c r="O900" s="11" t="str">
        <f t="shared" si="103"/>
        <v/>
      </c>
      <c r="P900" s="11" t="str">
        <f t="shared" si="104"/>
        <v/>
      </c>
    </row>
    <row r="901" spans="1:16" x14ac:dyDescent="0.25">
      <c r="A901" s="9" t="str">
        <f>IF(A900="","",IF(B900&lt;C900,A900,IF(A900=MAX('entry data'!$B$8:$B$507),"",A900+1)))</f>
        <v/>
      </c>
      <c r="B901" s="9" t="str">
        <f t="shared" si="99"/>
        <v/>
      </c>
      <c r="C901" s="9" t="str">
        <f>IF(ISERROR(VLOOKUP(A901,'entry data'!B:G,6,0)),"",VLOOKUP(A901,'entry data'!B:G,6,0))</f>
        <v/>
      </c>
      <c r="D901" s="9" t="str">
        <f>IF(ISERROR(VLOOKUP(A901,'entry data'!B:C,2,0)),"",VLOOKUP(A901,'entry data'!B:C,2,0))</f>
        <v/>
      </c>
      <c r="E901" s="9" t="str">
        <f>IF(ISERROR(VLOOKUP(A901,'entry data'!B:E,4,0)),"",VLOOKUP(A901,'entry data'!B:E,4,0))</f>
        <v/>
      </c>
      <c r="F901" s="11" t="str">
        <f>IF(A901="","",IF(ISERROR(VLOOKUP(A901,'entry data'!B:F,5,0)),"",VLOOKUP(A901,'entry data'!B:F,5,0)))</f>
        <v/>
      </c>
      <c r="G901" s="12" t="str">
        <f>IF(A901="","",IF(ISERROR(VLOOKUP(A901,'entry data'!B:I,8,0)),"",VLOOKUP(A901,'entry data'!B:I,7,0)))</f>
        <v/>
      </c>
      <c r="H901" s="13" t="str">
        <f>IF(A901="","",IF(B901=1,VLOOKUP(A901,'entry data'!B:D,3,0),I900))</f>
        <v/>
      </c>
      <c r="I901" s="14" t="str">
        <f>IF(A901="","",IF(E901="weekly",7,IF(E901="fortnightly",14,IF(E901="monthly",DATE(IF(MONTH(H901)=12,YEAR(H901)+1,YEAR(H901)),VLOOKUP(MONTH(H901),index!$D$2:$G$13,2,0),DAY(H901)),
IF(E901="quarterly",DATE(IF(MONTH(H901)&gt;=10,YEAR(H901)+1,YEAR(H901)),VLOOKUP(MONTH(H901),index!$D$2:$G$13,3,0),DAY(H901)),
IF(E901="halfyearly",DATE(IF(MONTH(H901)&gt;=7,YEAR(H901)+1,YEAR(H901)),VLOOKUP(MONTH(H901),index!$D$2:$G$13,4,0),DAY(H901)),
DATE(YEAR(H901)+1,MONTH(H901),DAY(H901)))))-H901))+H901)</f>
        <v/>
      </c>
      <c r="J901" s="9" t="str">
        <f t="shared" si="100"/>
        <v/>
      </c>
      <c r="K901" s="11" t="str">
        <f t="shared" si="101"/>
        <v/>
      </c>
      <c r="L901" s="11" t="str">
        <f t="shared" si="102"/>
        <v/>
      </c>
      <c r="M901" s="11" t="str">
        <f>IF(A901="","",VLOOKUP(E901,index!$A$1:$B$6,2,0)*K901*G901)</f>
        <v/>
      </c>
      <c r="N901" s="11" t="str">
        <f>IF(A901="","",-PMT(G901*VLOOKUP(E901,index!$A$1:$B$6,2,0),C901,F901,0,0))</f>
        <v/>
      </c>
      <c r="O901" s="11" t="str">
        <f t="shared" si="103"/>
        <v/>
      </c>
      <c r="P901" s="11" t="str">
        <f t="shared" si="104"/>
        <v/>
      </c>
    </row>
    <row r="902" spans="1:16" x14ac:dyDescent="0.25">
      <c r="A902" s="9" t="str">
        <f>IF(A901="","",IF(B901&lt;C901,A901,IF(A901=MAX('entry data'!$B$8:$B$507),"",A901+1)))</f>
        <v/>
      </c>
      <c r="B902" s="9" t="str">
        <f t="shared" si="99"/>
        <v/>
      </c>
      <c r="C902" s="9" t="str">
        <f>IF(ISERROR(VLOOKUP(A902,'entry data'!B:G,6,0)),"",VLOOKUP(A902,'entry data'!B:G,6,0))</f>
        <v/>
      </c>
      <c r="D902" s="9" t="str">
        <f>IF(ISERROR(VLOOKUP(A902,'entry data'!B:C,2,0)),"",VLOOKUP(A902,'entry data'!B:C,2,0))</f>
        <v/>
      </c>
      <c r="E902" s="9" t="str">
        <f>IF(ISERROR(VLOOKUP(A902,'entry data'!B:E,4,0)),"",VLOOKUP(A902,'entry data'!B:E,4,0))</f>
        <v/>
      </c>
      <c r="F902" s="11" t="str">
        <f>IF(A902="","",IF(ISERROR(VLOOKUP(A902,'entry data'!B:F,5,0)),"",VLOOKUP(A902,'entry data'!B:F,5,0)))</f>
        <v/>
      </c>
      <c r="G902" s="12" t="str">
        <f>IF(A902="","",IF(ISERROR(VLOOKUP(A902,'entry data'!B:I,8,0)),"",VLOOKUP(A902,'entry data'!B:I,7,0)))</f>
        <v/>
      </c>
      <c r="H902" s="13" t="str">
        <f>IF(A902="","",IF(B902=1,VLOOKUP(A902,'entry data'!B:D,3,0),I901))</f>
        <v/>
      </c>
      <c r="I902" s="14" t="str">
        <f>IF(A902="","",IF(E902="weekly",7,IF(E902="fortnightly",14,IF(E902="monthly",DATE(IF(MONTH(H902)=12,YEAR(H902)+1,YEAR(H902)),VLOOKUP(MONTH(H902),index!$D$2:$G$13,2,0),DAY(H902)),
IF(E902="quarterly",DATE(IF(MONTH(H902)&gt;=10,YEAR(H902)+1,YEAR(H902)),VLOOKUP(MONTH(H902),index!$D$2:$G$13,3,0),DAY(H902)),
IF(E902="halfyearly",DATE(IF(MONTH(H902)&gt;=7,YEAR(H902)+1,YEAR(H902)),VLOOKUP(MONTH(H902),index!$D$2:$G$13,4,0),DAY(H902)),
DATE(YEAR(H902)+1,MONTH(H902),DAY(H902)))))-H902))+H902)</f>
        <v/>
      </c>
      <c r="J902" s="9" t="str">
        <f t="shared" si="100"/>
        <v/>
      </c>
      <c r="K902" s="11" t="str">
        <f t="shared" si="101"/>
        <v/>
      </c>
      <c r="L902" s="11" t="str">
        <f t="shared" si="102"/>
        <v/>
      </c>
      <c r="M902" s="11" t="str">
        <f>IF(A902="","",VLOOKUP(E902,index!$A$1:$B$6,2,0)*K902*G902)</f>
        <v/>
      </c>
      <c r="N902" s="11" t="str">
        <f>IF(A902="","",-PMT(G902*VLOOKUP(E902,index!$A$1:$B$6,2,0),C902,F902,0,0))</f>
        <v/>
      </c>
      <c r="O902" s="11" t="str">
        <f t="shared" si="103"/>
        <v/>
      </c>
      <c r="P902" s="11" t="str">
        <f t="shared" si="104"/>
        <v/>
      </c>
    </row>
    <row r="903" spans="1:16" x14ac:dyDescent="0.25">
      <c r="A903" s="9" t="str">
        <f>IF(A902="","",IF(B902&lt;C902,A902,IF(A902=MAX('entry data'!$B$8:$B$507),"",A902+1)))</f>
        <v/>
      </c>
      <c r="B903" s="9" t="str">
        <f t="shared" si="99"/>
        <v/>
      </c>
      <c r="C903" s="9" t="str">
        <f>IF(ISERROR(VLOOKUP(A903,'entry data'!B:G,6,0)),"",VLOOKUP(A903,'entry data'!B:G,6,0))</f>
        <v/>
      </c>
      <c r="D903" s="9" t="str">
        <f>IF(ISERROR(VLOOKUP(A903,'entry data'!B:C,2,0)),"",VLOOKUP(A903,'entry data'!B:C,2,0))</f>
        <v/>
      </c>
      <c r="E903" s="9" t="str">
        <f>IF(ISERROR(VLOOKUP(A903,'entry data'!B:E,4,0)),"",VLOOKUP(A903,'entry data'!B:E,4,0))</f>
        <v/>
      </c>
      <c r="F903" s="11" t="str">
        <f>IF(A903="","",IF(ISERROR(VLOOKUP(A903,'entry data'!B:F,5,0)),"",VLOOKUP(A903,'entry data'!B:F,5,0)))</f>
        <v/>
      </c>
      <c r="G903" s="12" t="str">
        <f>IF(A903="","",IF(ISERROR(VLOOKUP(A903,'entry data'!B:I,8,0)),"",VLOOKUP(A903,'entry data'!B:I,7,0)))</f>
        <v/>
      </c>
      <c r="H903" s="13" t="str">
        <f>IF(A903="","",IF(B903=1,VLOOKUP(A903,'entry data'!B:D,3,0),I902))</f>
        <v/>
      </c>
      <c r="I903" s="14" t="str">
        <f>IF(A903="","",IF(E903="weekly",7,IF(E903="fortnightly",14,IF(E903="monthly",DATE(IF(MONTH(H903)=12,YEAR(H903)+1,YEAR(H903)),VLOOKUP(MONTH(H903),index!$D$2:$G$13,2,0),DAY(H903)),
IF(E903="quarterly",DATE(IF(MONTH(H903)&gt;=10,YEAR(H903)+1,YEAR(H903)),VLOOKUP(MONTH(H903),index!$D$2:$G$13,3,0),DAY(H903)),
IF(E903="halfyearly",DATE(IF(MONTH(H903)&gt;=7,YEAR(H903)+1,YEAR(H903)),VLOOKUP(MONTH(H903),index!$D$2:$G$13,4,0),DAY(H903)),
DATE(YEAR(H903)+1,MONTH(H903),DAY(H903)))))-H903))+H903)</f>
        <v/>
      </c>
      <c r="J903" s="9" t="str">
        <f t="shared" si="100"/>
        <v/>
      </c>
      <c r="K903" s="11" t="str">
        <f t="shared" si="101"/>
        <v/>
      </c>
      <c r="L903" s="11" t="str">
        <f t="shared" si="102"/>
        <v/>
      </c>
      <c r="M903" s="11" t="str">
        <f>IF(A903="","",VLOOKUP(E903,index!$A$1:$B$6,2,0)*K903*G903)</f>
        <v/>
      </c>
      <c r="N903" s="11" t="str">
        <f>IF(A903="","",-PMT(G903*VLOOKUP(E903,index!$A$1:$B$6,2,0),C903,F903,0,0))</f>
        <v/>
      </c>
      <c r="O903" s="11" t="str">
        <f t="shared" si="103"/>
        <v/>
      </c>
      <c r="P903" s="11" t="str">
        <f t="shared" si="104"/>
        <v/>
      </c>
    </row>
    <row r="904" spans="1:16" x14ac:dyDescent="0.25">
      <c r="A904" s="9" t="str">
        <f>IF(A903="","",IF(B903&lt;C903,A903,IF(A903=MAX('entry data'!$B$8:$B$507),"",A903+1)))</f>
        <v/>
      </c>
      <c r="B904" s="9" t="str">
        <f t="shared" si="99"/>
        <v/>
      </c>
      <c r="C904" s="9" t="str">
        <f>IF(ISERROR(VLOOKUP(A904,'entry data'!B:G,6,0)),"",VLOOKUP(A904,'entry data'!B:G,6,0))</f>
        <v/>
      </c>
      <c r="D904" s="9" t="str">
        <f>IF(ISERROR(VLOOKUP(A904,'entry data'!B:C,2,0)),"",VLOOKUP(A904,'entry data'!B:C,2,0))</f>
        <v/>
      </c>
      <c r="E904" s="9" t="str">
        <f>IF(ISERROR(VLOOKUP(A904,'entry data'!B:E,4,0)),"",VLOOKUP(A904,'entry data'!B:E,4,0))</f>
        <v/>
      </c>
      <c r="F904" s="11" t="str">
        <f>IF(A904="","",IF(ISERROR(VLOOKUP(A904,'entry data'!B:F,5,0)),"",VLOOKUP(A904,'entry data'!B:F,5,0)))</f>
        <v/>
      </c>
      <c r="G904" s="12" t="str">
        <f>IF(A904="","",IF(ISERROR(VLOOKUP(A904,'entry data'!B:I,8,0)),"",VLOOKUP(A904,'entry data'!B:I,7,0)))</f>
        <v/>
      </c>
      <c r="H904" s="13" t="str">
        <f>IF(A904="","",IF(B904=1,VLOOKUP(A904,'entry data'!B:D,3,0),I903))</f>
        <v/>
      </c>
      <c r="I904" s="14" t="str">
        <f>IF(A904="","",IF(E904="weekly",7,IF(E904="fortnightly",14,IF(E904="monthly",DATE(IF(MONTH(H904)=12,YEAR(H904)+1,YEAR(H904)),VLOOKUP(MONTH(H904),index!$D$2:$G$13,2,0),DAY(H904)),
IF(E904="quarterly",DATE(IF(MONTH(H904)&gt;=10,YEAR(H904)+1,YEAR(H904)),VLOOKUP(MONTH(H904),index!$D$2:$G$13,3,0),DAY(H904)),
IF(E904="halfyearly",DATE(IF(MONTH(H904)&gt;=7,YEAR(H904)+1,YEAR(H904)),VLOOKUP(MONTH(H904),index!$D$2:$G$13,4,0),DAY(H904)),
DATE(YEAR(H904)+1,MONTH(H904),DAY(H904)))))-H904))+H904)</f>
        <v/>
      </c>
      <c r="J904" s="9" t="str">
        <f t="shared" si="100"/>
        <v/>
      </c>
      <c r="K904" s="11" t="str">
        <f t="shared" si="101"/>
        <v/>
      </c>
      <c r="L904" s="11" t="str">
        <f t="shared" si="102"/>
        <v/>
      </c>
      <c r="M904" s="11" t="str">
        <f>IF(A904="","",VLOOKUP(E904,index!$A$1:$B$6,2,0)*K904*G904)</f>
        <v/>
      </c>
      <c r="N904" s="11" t="str">
        <f>IF(A904="","",-PMT(G904*VLOOKUP(E904,index!$A$1:$B$6,2,0),C904,F904,0,0))</f>
        <v/>
      </c>
      <c r="O904" s="11" t="str">
        <f t="shared" si="103"/>
        <v/>
      </c>
      <c r="P904" s="11" t="str">
        <f t="shared" si="104"/>
        <v/>
      </c>
    </row>
    <row r="905" spans="1:16" x14ac:dyDescent="0.25">
      <c r="A905" s="9" t="str">
        <f>IF(A904="","",IF(B904&lt;C904,A904,IF(A904=MAX('entry data'!$B$8:$B$507),"",A904+1)))</f>
        <v/>
      </c>
      <c r="B905" s="9" t="str">
        <f t="shared" si="99"/>
        <v/>
      </c>
      <c r="C905" s="9" t="str">
        <f>IF(ISERROR(VLOOKUP(A905,'entry data'!B:G,6,0)),"",VLOOKUP(A905,'entry data'!B:G,6,0))</f>
        <v/>
      </c>
      <c r="D905" s="9" t="str">
        <f>IF(ISERROR(VLOOKUP(A905,'entry data'!B:C,2,0)),"",VLOOKUP(A905,'entry data'!B:C,2,0))</f>
        <v/>
      </c>
      <c r="E905" s="9" t="str">
        <f>IF(ISERROR(VLOOKUP(A905,'entry data'!B:E,4,0)),"",VLOOKUP(A905,'entry data'!B:E,4,0))</f>
        <v/>
      </c>
      <c r="F905" s="11" t="str">
        <f>IF(A905="","",IF(ISERROR(VLOOKUP(A905,'entry data'!B:F,5,0)),"",VLOOKUP(A905,'entry data'!B:F,5,0)))</f>
        <v/>
      </c>
      <c r="G905" s="12" t="str">
        <f>IF(A905="","",IF(ISERROR(VLOOKUP(A905,'entry data'!B:I,8,0)),"",VLOOKUP(A905,'entry data'!B:I,7,0)))</f>
        <v/>
      </c>
      <c r="H905" s="13" t="str">
        <f>IF(A905="","",IF(B905=1,VLOOKUP(A905,'entry data'!B:D,3,0),I904))</f>
        <v/>
      </c>
      <c r="I905" s="14" t="str">
        <f>IF(A905="","",IF(E905="weekly",7,IF(E905="fortnightly",14,IF(E905="monthly",DATE(IF(MONTH(H905)=12,YEAR(H905)+1,YEAR(H905)),VLOOKUP(MONTH(H905),index!$D$2:$G$13,2,0),DAY(H905)),
IF(E905="quarterly",DATE(IF(MONTH(H905)&gt;=10,YEAR(H905)+1,YEAR(H905)),VLOOKUP(MONTH(H905),index!$D$2:$G$13,3,0),DAY(H905)),
IF(E905="halfyearly",DATE(IF(MONTH(H905)&gt;=7,YEAR(H905)+1,YEAR(H905)),VLOOKUP(MONTH(H905),index!$D$2:$G$13,4,0),DAY(H905)),
DATE(YEAR(H905)+1,MONTH(H905),DAY(H905)))))-H905))+H905)</f>
        <v/>
      </c>
      <c r="J905" s="9" t="str">
        <f t="shared" si="100"/>
        <v/>
      </c>
      <c r="K905" s="11" t="str">
        <f t="shared" si="101"/>
        <v/>
      </c>
      <c r="L905" s="11" t="str">
        <f t="shared" si="102"/>
        <v/>
      </c>
      <c r="M905" s="11" t="str">
        <f>IF(A905="","",VLOOKUP(E905,index!$A$1:$B$6,2,0)*K905*G905)</f>
        <v/>
      </c>
      <c r="N905" s="11" t="str">
        <f>IF(A905="","",-PMT(G905*VLOOKUP(E905,index!$A$1:$B$6,2,0),C905,F905,0,0))</f>
        <v/>
      </c>
      <c r="O905" s="11" t="str">
        <f t="shared" si="103"/>
        <v/>
      </c>
      <c r="P905" s="11" t="str">
        <f t="shared" si="104"/>
        <v/>
      </c>
    </row>
    <row r="906" spans="1:16" x14ac:dyDescent="0.25">
      <c r="A906" s="9" t="str">
        <f>IF(A905="","",IF(B905&lt;C905,A905,IF(A905=MAX('entry data'!$B$8:$B$507),"",A905+1)))</f>
        <v/>
      </c>
      <c r="B906" s="9" t="str">
        <f t="shared" si="99"/>
        <v/>
      </c>
      <c r="C906" s="9" t="str">
        <f>IF(ISERROR(VLOOKUP(A906,'entry data'!B:G,6,0)),"",VLOOKUP(A906,'entry data'!B:G,6,0))</f>
        <v/>
      </c>
      <c r="D906" s="9" t="str">
        <f>IF(ISERROR(VLOOKUP(A906,'entry data'!B:C,2,0)),"",VLOOKUP(A906,'entry data'!B:C,2,0))</f>
        <v/>
      </c>
      <c r="E906" s="9" t="str">
        <f>IF(ISERROR(VLOOKUP(A906,'entry data'!B:E,4,0)),"",VLOOKUP(A906,'entry data'!B:E,4,0))</f>
        <v/>
      </c>
      <c r="F906" s="11" t="str">
        <f>IF(A906="","",IF(ISERROR(VLOOKUP(A906,'entry data'!B:F,5,0)),"",VLOOKUP(A906,'entry data'!B:F,5,0)))</f>
        <v/>
      </c>
      <c r="G906" s="12" t="str">
        <f>IF(A906="","",IF(ISERROR(VLOOKUP(A906,'entry data'!B:I,8,0)),"",VLOOKUP(A906,'entry data'!B:I,7,0)))</f>
        <v/>
      </c>
      <c r="H906" s="13" t="str">
        <f>IF(A906="","",IF(B906=1,VLOOKUP(A906,'entry data'!B:D,3,0),I905))</f>
        <v/>
      </c>
      <c r="I906" s="14" t="str">
        <f>IF(A906="","",IF(E906="weekly",7,IF(E906="fortnightly",14,IF(E906="monthly",DATE(IF(MONTH(H906)=12,YEAR(H906)+1,YEAR(H906)),VLOOKUP(MONTH(H906),index!$D$2:$G$13,2,0),DAY(H906)),
IF(E906="quarterly",DATE(IF(MONTH(H906)&gt;=10,YEAR(H906)+1,YEAR(H906)),VLOOKUP(MONTH(H906),index!$D$2:$G$13,3,0),DAY(H906)),
IF(E906="halfyearly",DATE(IF(MONTH(H906)&gt;=7,YEAR(H906)+1,YEAR(H906)),VLOOKUP(MONTH(H906),index!$D$2:$G$13,4,0),DAY(H906)),
DATE(YEAR(H906)+1,MONTH(H906),DAY(H906)))))-H906))+H906)</f>
        <v/>
      </c>
      <c r="J906" s="9" t="str">
        <f t="shared" si="100"/>
        <v/>
      </c>
      <c r="K906" s="11" t="str">
        <f t="shared" si="101"/>
        <v/>
      </c>
      <c r="L906" s="11" t="str">
        <f t="shared" si="102"/>
        <v/>
      </c>
      <c r="M906" s="11" t="str">
        <f>IF(A906="","",VLOOKUP(E906,index!$A$1:$B$6,2,0)*K906*G906)</f>
        <v/>
      </c>
      <c r="N906" s="11" t="str">
        <f>IF(A906="","",-PMT(G906*VLOOKUP(E906,index!$A$1:$B$6,2,0),C906,F906,0,0))</f>
        <v/>
      </c>
      <c r="O906" s="11" t="str">
        <f t="shared" si="103"/>
        <v/>
      </c>
      <c r="P906" s="11" t="str">
        <f t="shared" si="104"/>
        <v/>
      </c>
    </row>
    <row r="907" spans="1:16" x14ac:dyDescent="0.25">
      <c r="A907" s="9" t="str">
        <f>IF(A906="","",IF(B906&lt;C906,A906,IF(A906=MAX('entry data'!$B$8:$B$507),"",A906+1)))</f>
        <v/>
      </c>
      <c r="B907" s="9" t="str">
        <f t="shared" si="99"/>
        <v/>
      </c>
      <c r="C907" s="9" t="str">
        <f>IF(ISERROR(VLOOKUP(A907,'entry data'!B:G,6,0)),"",VLOOKUP(A907,'entry data'!B:G,6,0))</f>
        <v/>
      </c>
      <c r="D907" s="9" t="str">
        <f>IF(ISERROR(VLOOKUP(A907,'entry data'!B:C,2,0)),"",VLOOKUP(A907,'entry data'!B:C,2,0))</f>
        <v/>
      </c>
      <c r="E907" s="9" t="str">
        <f>IF(ISERROR(VLOOKUP(A907,'entry data'!B:E,4,0)),"",VLOOKUP(A907,'entry data'!B:E,4,0))</f>
        <v/>
      </c>
      <c r="F907" s="11" t="str">
        <f>IF(A907="","",IF(ISERROR(VLOOKUP(A907,'entry data'!B:F,5,0)),"",VLOOKUP(A907,'entry data'!B:F,5,0)))</f>
        <v/>
      </c>
      <c r="G907" s="12" t="str">
        <f>IF(A907="","",IF(ISERROR(VLOOKUP(A907,'entry data'!B:I,8,0)),"",VLOOKUP(A907,'entry data'!B:I,7,0)))</f>
        <v/>
      </c>
      <c r="H907" s="13" t="str">
        <f>IF(A907="","",IF(B907=1,VLOOKUP(A907,'entry data'!B:D,3,0),I906))</f>
        <v/>
      </c>
      <c r="I907" s="14" t="str">
        <f>IF(A907="","",IF(E907="weekly",7,IF(E907="fortnightly",14,IF(E907="monthly",DATE(IF(MONTH(H907)=12,YEAR(H907)+1,YEAR(H907)),VLOOKUP(MONTH(H907),index!$D$2:$G$13,2,0),DAY(H907)),
IF(E907="quarterly",DATE(IF(MONTH(H907)&gt;=10,YEAR(H907)+1,YEAR(H907)),VLOOKUP(MONTH(H907),index!$D$2:$G$13,3,0),DAY(H907)),
IF(E907="halfyearly",DATE(IF(MONTH(H907)&gt;=7,YEAR(H907)+1,YEAR(H907)),VLOOKUP(MONTH(H907),index!$D$2:$G$13,4,0),DAY(H907)),
DATE(YEAR(H907)+1,MONTH(H907),DAY(H907)))))-H907))+H907)</f>
        <v/>
      </c>
      <c r="J907" s="9" t="str">
        <f t="shared" si="100"/>
        <v/>
      </c>
      <c r="K907" s="11" t="str">
        <f t="shared" si="101"/>
        <v/>
      </c>
      <c r="L907" s="11" t="str">
        <f t="shared" si="102"/>
        <v/>
      </c>
      <c r="M907" s="11" t="str">
        <f>IF(A907="","",VLOOKUP(E907,index!$A$1:$B$6,2,0)*K907*G907)</f>
        <v/>
      </c>
      <c r="N907" s="11" t="str">
        <f>IF(A907="","",-PMT(G907*VLOOKUP(E907,index!$A$1:$B$6,2,0),C907,F907,0,0))</f>
        <v/>
      </c>
      <c r="O907" s="11" t="str">
        <f t="shared" si="103"/>
        <v/>
      </c>
      <c r="P907" s="11" t="str">
        <f t="shared" si="104"/>
        <v/>
      </c>
    </row>
    <row r="908" spans="1:16" x14ac:dyDescent="0.25">
      <c r="A908" s="9" t="str">
        <f>IF(A907="","",IF(B907&lt;C907,A907,IF(A907=MAX('entry data'!$B$8:$B$507),"",A907+1)))</f>
        <v/>
      </c>
      <c r="B908" s="9" t="str">
        <f t="shared" si="99"/>
        <v/>
      </c>
      <c r="C908" s="9" t="str">
        <f>IF(ISERROR(VLOOKUP(A908,'entry data'!B:G,6,0)),"",VLOOKUP(A908,'entry data'!B:G,6,0))</f>
        <v/>
      </c>
      <c r="D908" s="9" t="str">
        <f>IF(ISERROR(VLOOKUP(A908,'entry data'!B:C,2,0)),"",VLOOKUP(A908,'entry data'!B:C,2,0))</f>
        <v/>
      </c>
      <c r="E908" s="9" t="str">
        <f>IF(ISERROR(VLOOKUP(A908,'entry data'!B:E,4,0)),"",VLOOKUP(A908,'entry data'!B:E,4,0))</f>
        <v/>
      </c>
      <c r="F908" s="11" t="str">
        <f>IF(A908="","",IF(ISERROR(VLOOKUP(A908,'entry data'!B:F,5,0)),"",VLOOKUP(A908,'entry data'!B:F,5,0)))</f>
        <v/>
      </c>
      <c r="G908" s="12" t="str">
        <f>IF(A908="","",IF(ISERROR(VLOOKUP(A908,'entry data'!B:I,8,0)),"",VLOOKUP(A908,'entry data'!B:I,7,0)))</f>
        <v/>
      </c>
      <c r="H908" s="13" t="str">
        <f>IF(A908="","",IF(B908=1,VLOOKUP(A908,'entry data'!B:D,3,0),I907))</f>
        <v/>
      </c>
      <c r="I908" s="14" t="str">
        <f>IF(A908="","",IF(E908="weekly",7,IF(E908="fortnightly",14,IF(E908="monthly",DATE(IF(MONTH(H908)=12,YEAR(H908)+1,YEAR(H908)),VLOOKUP(MONTH(H908),index!$D$2:$G$13,2,0),DAY(H908)),
IF(E908="quarterly",DATE(IF(MONTH(H908)&gt;=10,YEAR(H908)+1,YEAR(H908)),VLOOKUP(MONTH(H908),index!$D$2:$G$13,3,0),DAY(H908)),
IF(E908="halfyearly",DATE(IF(MONTH(H908)&gt;=7,YEAR(H908)+1,YEAR(H908)),VLOOKUP(MONTH(H908),index!$D$2:$G$13,4,0),DAY(H908)),
DATE(YEAR(H908)+1,MONTH(H908),DAY(H908)))))-H908))+H908)</f>
        <v/>
      </c>
      <c r="J908" s="9" t="str">
        <f t="shared" si="100"/>
        <v/>
      </c>
      <c r="K908" s="11" t="str">
        <f t="shared" si="101"/>
        <v/>
      </c>
      <c r="L908" s="11" t="str">
        <f t="shared" si="102"/>
        <v/>
      </c>
      <c r="M908" s="11" t="str">
        <f>IF(A908="","",VLOOKUP(E908,index!$A$1:$B$6,2,0)*K908*G908)</f>
        <v/>
      </c>
      <c r="N908" s="11" t="str">
        <f>IF(A908="","",-PMT(G908*VLOOKUP(E908,index!$A$1:$B$6,2,0),C908,F908,0,0))</f>
        <v/>
      </c>
      <c r="O908" s="11" t="str">
        <f t="shared" si="103"/>
        <v/>
      </c>
      <c r="P908" s="11" t="str">
        <f t="shared" si="104"/>
        <v/>
      </c>
    </row>
    <row r="909" spans="1:16" x14ac:dyDescent="0.25">
      <c r="A909" s="9" t="str">
        <f>IF(A908="","",IF(B908&lt;C908,A908,IF(A908=MAX('entry data'!$B$8:$B$507),"",A908+1)))</f>
        <v/>
      </c>
      <c r="B909" s="9" t="str">
        <f t="shared" si="99"/>
        <v/>
      </c>
      <c r="C909" s="9" t="str">
        <f>IF(ISERROR(VLOOKUP(A909,'entry data'!B:G,6,0)),"",VLOOKUP(A909,'entry data'!B:G,6,0))</f>
        <v/>
      </c>
      <c r="D909" s="9" t="str">
        <f>IF(ISERROR(VLOOKUP(A909,'entry data'!B:C,2,0)),"",VLOOKUP(A909,'entry data'!B:C,2,0))</f>
        <v/>
      </c>
      <c r="E909" s="9" t="str">
        <f>IF(ISERROR(VLOOKUP(A909,'entry data'!B:E,4,0)),"",VLOOKUP(A909,'entry data'!B:E,4,0))</f>
        <v/>
      </c>
      <c r="F909" s="11" t="str">
        <f>IF(A909="","",IF(ISERROR(VLOOKUP(A909,'entry data'!B:F,5,0)),"",VLOOKUP(A909,'entry data'!B:F,5,0)))</f>
        <v/>
      </c>
      <c r="G909" s="12" t="str">
        <f>IF(A909="","",IF(ISERROR(VLOOKUP(A909,'entry data'!B:I,8,0)),"",VLOOKUP(A909,'entry data'!B:I,7,0)))</f>
        <v/>
      </c>
      <c r="H909" s="13" t="str">
        <f>IF(A909="","",IF(B909=1,VLOOKUP(A909,'entry data'!B:D,3,0),I908))</f>
        <v/>
      </c>
      <c r="I909" s="14" t="str">
        <f>IF(A909="","",IF(E909="weekly",7,IF(E909="fortnightly",14,IF(E909="monthly",DATE(IF(MONTH(H909)=12,YEAR(H909)+1,YEAR(H909)),VLOOKUP(MONTH(H909),index!$D$2:$G$13,2,0),DAY(H909)),
IF(E909="quarterly",DATE(IF(MONTH(H909)&gt;=10,YEAR(H909)+1,YEAR(H909)),VLOOKUP(MONTH(H909),index!$D$2:$G$13,3,0),DAY(H909)),
IF(E909="halfyearly",DATE(IF(MONTH(H909)&gt;=7,YEAR(H909)+1,YEAR(H909)),VLOOKUP(MONTH(H909),index!$D$2:$G$13,4,0),DAY(H909)),
DATE(YEAR(H909)+1,MONTH(H909),DAY(H909)))))-H909))+H909)</f>
        <v/>
      </c>
      <c r="J909" s="9" t="str">
        <f t="shared" si="100"/>
        <v/>
      </c>
      <c r="K909" s="11" t="str">
        <f t="shared" si="101"/>
        <v/>
      </c>
      <c r="L909" s="11" t="str">
        <f t="shared" si="102"/>
        <v/>
      </c>
      <c r="M909" s="11" t="str">
        <f>IF(A909="","",VLOOKUP(E909,index!$A$1:$B$6,2,0)*K909*G909)</f>
        <v/>
      </c>
      <c r="N909" s="11" t="str">
        <f>IF(A909="","",-PMT(G909*VLOOKUP(E909,index!$A$1:$B$6,2,0),C909,F909,0,0))</f>
        <v/>
      </c>
      <c r="O909" s="11" t="str">
        <f t="shared" si="103"/>
        <v/>
      </c>
      <c r="P909" s="11" t="str">
        <f t="shared" si="104"/>
        <v/>
      </c>
    </row>
    <row r="910" spans="1:16" x14ac:dyDescent="0.25">
      <c r="A910" s="9" t="str">
        <f>IF(A909="","",IF(B909&lt;C909,A909,IF(A909=MAX('entry data'!$B$8:$B$507),"",A909+1)))</f>
        <v/>
      </c>
      <c r="B910" s="9" t="str">
        <f t="shared" si="99"/>
        <v/>
      </c>
      <c r="C910" s="9" t="str">
        <f>IF(ISERROR(VLOOKUP(A910,'entry data'!B:G,6,0)),"",VLOOKUP(A910,'entry data'!B:G,6,0))</f>
        <v/>
      </c>
      <c r="D910" s="9" t="str">
        <f>IF(ISERROR(VLOOKUP(A910,'entry data'!B:C,2,0)),"",VLOOKUP(A910,'entry data'!B:C,2,0))</f>
        <v/>
      </c>
      <c r="E910" s="9" t="str">
        <f>IF(ISERROR(VLOOKUP(A910,'entry data'!B:E,4,0)),"",VLOOKUP(A910,'entry data'!B:E,4,0))</f>
        <v/>
      </c>
      <c r="F910" s="11" t="str">
        <f>IF(A910="","",IF(ISERROR(VLOOKUP(A910,'entry data'!B:F,5,0)),"",VLOOKUP(A910,'entry data'!B:F,5,0)))</f>
        <v/>
      </c>
      <c r="G910" s="12" t="str">
        <f>IF(A910="","",IF(ISERROR(VLOOKUP(A910,'entry data'!B:I,8,0)),"",VLOOKUP(A910,'entry data'!B:I,7,0)))</f>
        <v/>
      </c>
      <c r="H910" s="13" t="str">
        <f>IF(A910="","",IF(B910=1,VLOOKUP(A910,'entry data'!B:D,3,0),I909))</f>
        <v/>
      </c>
      <c r="I910" s="14" t="str">
        <f>IF(A910="","",IF(E910="weekly",7,IF(E910="fortnightly",14,IF(E910="monthly",DATE(IF(MONTH(H910)=12,YEAR(H910)+1,YEAR(H910)),VLOOKUP(MONTH(H910),index!$D$2:$G$13,2,0),DAY(H910)),
IF(E910="quarterly",DATE(IF(MONTH(H910)&gt;=10,YEAR(H910)+1,YEAR(H910)),VLOOKUP(MONTH(H910),index!$D$2:$G$13,3,0),DAY(H910)),
IF(E910="halfyearly",DATE(IF(MONTH(H910)&gt;=7,YEAR(H910)+1,YEAR(H910)),VLOOKUP(MONTH(H910),index!$D$2:$G$13,4,0),DAY(H910)),
DATE(YEAR(H910)+1,MONTH(H910),DAY(H910)))))-H910))+H910)</f>
        <v/>
      </c>
      <c r="J910" s="9" t="str">
        <f t="shared" si="100"/>
        <v/>
      </c>
      <c r="K910" s="11" t="str">
        <f t="shared" si="101"/>
        <v/>
      </c>
      <c r="L910" s="11" t="str">
        <f t="shared" si="102"/>
        <v/>
      </c>
      <c r="M910" s="11" t="str">
        <f>IF(A910="","",VLOOKUP(E910,index!$A$1:$B$6,2,0)*K910*G910)</f>
        <v/>
      </c>
      <c r="N910" s="11" t="str">
        <f>IF(A910="","",-PMT(G910*VLOOKUP(E910,index!$A$1:$B$6,2,0),C910,F910,0,0))</f>
        <v/>
      </c>
      <c r="O910" s="11" t="str">
        <f t="shared" si="103"/>
        <v/>
      </c>
      <c r="P910" s="11" t="str">
        <f t="shared" si="104"/>
        <v/>
      </c>
    </row>
    <row r="911" spans="1:16" x14ac:dyDescent="0.25">
      <c r="A911" s="9" t="str">
        <f>IF(A910="","",IF(B910&lt;C910,A910,IF(A910=MAX('entry data'!$B$8:$B$507),"",A910+1)))</f>
        <v/>
      </c>
      <c r="B911" s="9" t="str">
        <f t="shared" si="99"/>
        <v/>
      </c>
      <c r="C911" s="9" t="str">
        <f>IF(ISERROR(VLOOKUP(A911,'entry data'!B:G,6,0)),"",VLOOKUP(A911,'entry data'!B:G,6,0))</f>
        <v/>
      </c>
      <c r="D911" s="9" t="str">
        <f>IF(ISERROR(VLOOKUP(A911,'entry data'!B:C,2,0)),"",VLOOKUP(A911,'entry data'!B:C,2,0))</f>
        <v/>
      </c>
      <c r="E911" s="9" t="str">
        <f>IF(ISERROR(VLOOKUP(A911,'entry data'!B:E,4,0)),"",VLOOKUP(A911,'entry data'!B:E,4,0))</f>
        <v/>
      </c>
      <c r="F911" s="11" t="str">
        <f>IF(A911="","",IF(ISERROR(VLOOKUP(A911,'entry data'!B:F,5,0)),"",VLOOKUP(A911,'entry data'!B:F,5,0)))</f>
        <v/>
      </c>
      <c r="G911" s="12" t="str">
        <f>IF(A911="","",IF(ISERROR(VLOOKUP(A911,'entry data'!B:I,8,0)),"",VLOOKUP(A911,'entry data'!B:I,7,0)))</f>
        <v/>
      </c>
      <c r="H911" s="13" t="str">
        <f>IF(A911="","",IF(B911=1,VLOOKUP(A911,'entry data'!B:D,3,0),I910))</f>
        <v/>
      </c>
      <c r="I911" s="14" t="str">
        <f>IF(A911="","",IF(E911="weekly",7,IF(E911="fortnightly",14,IF(E911="monthly",DATE(IF(MONTH(H911)=12,YEAR(H911)+1,YEAR(H911)),VLOOKUP(MONTH(H911),index!$D$2:$G$13,2,0),DAY(H911)),
IF(E911="quarterly",DATE(IF(MONTH(H911)&gt;=10,YEAR(H911)+1,YEAR(H911)),VLOOKUP(MONTH(H911),index!$D$2:$G$13,3,0),DAY(H911)),
IF(E911="halfyearly",DATE(IF(MONTH(H911)&gt;=7,YEAR(H911)+1,YEAR(H911)),VLOOKUP(MONTH(H911),index!$D$2:$G$13,4,0),DAY(H911)),
DATE(YEAR(H911)+1,MONTH(H911),DAY(H911)))))-H911))+H911)</f>
        <v/>
      </c>
      <c r="J911" s="9" t="str">
        <f t="shared" si="100"/>
        <v/>
      </c>
      <c r="K911" s="11" t="str">
        <f t="shared" si="101"/>
        <v/>
      </c>
      <c r="L911" s="11" t="str">
        <f t="shared" si="102"/>
        <v/>
      </c>
      <c r="M911" s="11" t="str">
        <f>IF(A911="","",VLOOKUP(E911,index!$A$1:$B$6,2,0)*K911*G911)</f>
        <v/>
      </c>
      <c r="N911" s="11" t="str">
        <f>IF(A911="","",-PMT(G911*VLOOKUP(E911,index!$A$1:$B$6,2,0),C911,F911,0,0))</f>
        <v/>
      </c>
      <c r="O911" s="11" t="str">
        <f t="shared" si="103"/>
        <v/>
      </c>
      <c r="P911" s="11" t="str">
        <f t="shared" si="104"/>
        <v/>
      </c>
    </row>
    <row r="912" spans="1:16" x14ac:dyDescent="0.25">
      <c r="A912" s="9" t="str">
        <f>IF(A911="","",IF(B911&lt;C911,A911,IF(A911=MAX('entry data'!$B$8:$B$507),"",A911+1)))</f>
        <v/>
      </c>
      <c r="B912" s="9" t="str">
        <f t="shared" si="99"/>
        <v/>
      </c>
      <c r="C912" s="9" t="str">
        <f>IF(ISERROR(VLOOKUP(A912,'entry data'!B:G,6,0)),"",VLOOKUP(A912,'entry data'!B:G,6,0))</f>
        <v/>
      </c>
      <c r="D912" s="9" t="str">
        <f>IF(ISERROR(VLOOKUP(A912,'entry data'!B:C,2,0)),"",VLOOKUP(A912,'entry data'!B:C,2,0))</f>
        <v/>
      </c>
      <c r="E912" s="9" t="str">
        <f>IF(ISERROR(VLOOKUP(A912,'entry data'!B:E,4,0)),"",VLOOKUP(A912,'entry data'!B:E,4,0))</f>
        <v/>
      </c>
      <c r="F912" s="11" t="str">
        <f>IF(A912="","",IF(ISERROR(VLOOKUP(A912,'entry data'!B:F,5,0)),"",VLOOKUP(A912,'entry data'!B:F,5,0)))</f>
        <v/>
      </c>
      <c r="G912" s="12" t="str">
        <f>IF(A912="","",IF(ISERROR(VLOOKUP(A912,'entry data'!B:I,8,0)),"",VLOOKUP(A912,'entry data'!B:I,7,0)))</f>
        <v/>
      </c>
      <c r="H912" s="13" t="str">
        <f>IF(A912="","",IF(B912=1,VLOOKUP(A912,'entry data'!B:D,3,0),I911))</f>
        <v/>
      </c>
      <c r="I912" s="14" t="str">
        <f>IF(A912="","",IF(E912="weekly",7,IF(E912="fortnightly",14,IF(E912="monthly",DATE(IF(MONTH(H912)=12,YEAR(H912)+1,YEAR(H912)),VLOOKUP(MONTH(H912),index!$D$2:$G$13,2,0),DAY(H912)),
IF(E912="quarterly",DATE(IF(MONTH(H912)&gt;=10,YEAR(H912)+1,YEAR(H912)),VLOOKUP(MONTH(H912),index!$D$2:$G$13,3,0),DAY(H912)),
IF(E912="halfyearly",DATE(IF(MONTH(H912)&gt;=7,YEAR(H912)+1,YEAR(H912)),VLOOKUP(MONTH(H912),index!$D$2:$G$13,4,0),DAY(H912)),
DATE(YEAR(H912)+1,MONTH(H912),DAY(H912)))))-H912))+H912)</f>
        <v/>
      </c>
      <c r="J912" s="9" t="str">
        <f t="shared" si="100"/>
        <v/>
      </c>
      <c r="K912" s="11" t="str">
        <f t="shared" si="101"/>
        <v/>
      </c>
      <c r="L912" s="11" t="str">
        <f t="shared" si="102"/>
        <v/>
      </c>
      <c r="M912" s="11" t="str">
        <f>IF(A912="","",VLOOKUP(E912,index!$A$1:$B$6,2,0)*K912*G912)</f>
        <v/>
      </c>
      <c r="N912" s="11" t="str">
        <f>IF(A912="","",-PMT(G912*VLOOKUP(E912,index!$A$1:$B$6,2,0),C912,F912,0,0))</f>
        <v/>
      </c>
      <c r="O912" s="11" t="str">
        <f t="shared" si="103"/>
        <v/>
      </c>
      <c r="P912" s="11" t="str">
        <f t="shared" si="104"/>
        <v/>
      </c>
    </row>
    <row r="913" spans="1:16" x14ac:dyDescent="0.25">
      <c r="A913" s="9" t="str">
        <f>IF(A912="","",IF(B912&lt;C912,A912,IF(A912=MAX('entry data'!$B$8:$B$507),"",A912+1)))</f>
        <v/>
      </c>
      <c r="B913" s="9" t="str">
        <f t="shared" si="99"/>
        <v/>
      </c>
      <c r="C913" s="9" t="str">
        <f>IF(ISERROR(VLOOKUP(A913,'entry data'!B:G,6,0)),"",VLOOKUP(A913,'entry data'!B:G,6,0))</f>
        <v/>
      </c>
      <c r="D913" s="9" t="str">
        <f>IF(ISERROR(VLOOKUP(A913,'entry data'!B:C,2,0)),"",VLOOKUP(A913,'entry data'!B:C,2,0))</f>
        <v/>
      </c>
      <c r="E913" s="9" t="str">
        <f>IF(ISERROR(VLOOKUP(A913,'entry data'!B:E,4,0)),"",VLOOKUP(A913,'entry data'!B:E,4,0))</f>
        <v/>
      </c>
      <c r="F913" s="11" t="str">
        <f>IF(A913="","",IF(ISERROR(VLOOKUP(A913,'entry data'!B:F,5,0)),"",VLOOKUP(A913,'entry data'!B:F,5,0)))</f>
        <v/>
      </c>
      <c r="G913" s="12" t="str">
        <f>IF(A913="","",IF(ISERROR(VLOOKUP(A913,'entry data'!B:I,8,0)),"",VLOOKUP(A913,'entry data'!B:I,7,0)))</f>
        <v/>
      </c>
      <c r="H913" s="13" t="str">
        <f>IF(A913="","",IF(B913=1,VLOOKUP(A913,'entry data'!B:D,3,0),I912))</f>
        <v/>
      </c>
      <c r="I913" s="14" t="str">
        <f>IF(A913="","",IF(E913="weekly",7,IF(E913="fortnightly",14,IF(E913="monthly",DATE(IF(MONTH(H913)=12,YEAR(H913)+1,YEAR(H913)),VLOOKUP(MONTH(H913),index!$D$2:$G$13,2,0),DAY(H913)),
IF(E913="quarterly",DATE(IF(MONTH(H913)&gt;=10,YEAR(H913)+1,YEAR(H913)),VLOOKUP(MONTH(H913),index!$D$2:$G$13,3,0),DAY(H913)),
IF(E913="halfyearly",DATE(IF(MONTH(H913)&gt;=7,YEAR(H913)+1,YEAR(H913)),VLOOKUP(MONTH(H913),index!$D$2:$G$13,4,0),DAY(H913)),
DATE(YEAR(H913)+1,MONTH(H913),DAY(H913)))))-H913))+H913)</f>
        <v/>
      </c>
      <c r="J913" s="9" t="str">
        <f t="shared" si="100"/>
        <v/>
      </c>
      <c r="K913" s="11" t="str">
        <f t="shared" si="101"/>
        <v/>
      </c>
      <c r="L913" s="11" t="str">
        <f t="shared" si="102"/>
        <v/>
      </c>
      <c r="M913" s="11" t="str">
        <f>IF(A913="","",VLOOKUP(E913,index!$A$1:$B$6,2,0)*K913*G913)</f>
        <v/>
      </c>
      <c r="N913" s="11" t="str">
        <f>IF(A913="","",-PMT(G913*VLOOKUP(E913,index!$A$1:$B$6,2,0),C913,F913,0,0))</f>
        <v/>
      </c>
      <c r="O913" s="11" t="str">
        <f t="shared" si="103"/>
        <v/>
      </c>
      <c r="P913" s="11" t="str">
        <f t="shared" si="104"/>
        <v/>
      </c>
    </row>
    <row r="914" spans="1:16" x14ac:dyDescent="0.25">
      <c r="A914" s="9" t="str">
        <f>IF(A913="","",IF(B913&lt;C913,A913,IF(A913=MAX('entry data'!$B$8:$B$507),"",A913+1)))</f>
        <v/>
      </c>
      <c r="B914" s="9" t="str">
        <f t="shared" si="99"/>
        <v/>
      </c>
      <c r="C914" s="9" t="str">
        <f>IF(ISERROR(VLOOKUP(A914,'entry data'!B:G,6,0)),"",VLOOKUP(A914,'entry data'!B:G,6,0))</f>
        <v/>
      </c>
      <c r="D914" s="9" t="str">
        <f>IF(ISERROR(VLOOKUP(A914,'entry data'!B:C,2,0)),"",VLOOKUP(A914,'entry data'!B:C,2,0))</f>
        <v/>
      </c>
      <c r="E914" s="9" t="str">
        <f>IF(ISERROR(VLOOKUP(A914,'entry data'!B:E,4,0)),"",VLOOKUP(A914,'entry data'!B:E,4,0))</f>
        <v/>
      </c>
      <c r="F914" s="11" t="str">
        <f>IF(A914="","",IF(ISERROR(VLOOKUP(A914,'entry data'!B:F,5,0)),"",VLOOKUP(A914,'entry data'!B:F,5,0)))</f>
        <v/>
      </c>
      <c r="G914" s="12" t="str">
        <f>IF(A914="","",IF(ISERROR(VLOOKUP(A914,'entry data'!B:I,8,0)),"",VLOOKUP(A914,'entry data'!B:I,7,0)))</f>
        <v/>
      </c>
      <c r="H914" s="13" t="str">
        <f>IF(A914="","",IF(B914=1,VLOOKUP(A914,'entry data'!B:D,3,0),I913))</f>
        <v/>
      </c>
      <c r="I914" s="14" t="str">
        <f>IF(A914="","",IF(E914="weekly",7,IF(E914="fortnightly",14,IF(E914="monthly",DATE(IF(MONTH(H914)=12,YEAR(H914)+1,YEAR(H914)),VLOOKUP(MONTH(H914),index!$D$2:$G$13,2,0),DAY(H914)),
IF(E914="quarterly",DATE(IF(MONTH(H914)&gt;=10,YEAR(H914)+1,YEAR(H914)),VLOOKUP(MONTH(H914),index!$D$2:$G$13,3,0),DAY(H914)),
IF(E914="halfyearly",DATE(IF(MONTH(H914)&gt;=7,YEAR(H914)+1,YEAR(H914)),VLOOKUP(MONTH(H914),index!$D$2:$G$13,4,0),DAY(H914)),
DATE(YEAR(H914)+1,MONTH(H914),DAY(H914)))))-H914))+H914)</f>
        <v/>
      </c>
      <c r="J914" s="9" t="str">
        <f t="shared" si="100"/>
        <v/>
      </c>
      <c r="K914" s="11" t="str">
        <f t="shared" si="101"/>
        <v/>
      </c>
      <c r="L914" s="11" t="str">
        <f t="shared" si="102"/>
        <v/>
      </c>
      <c r="M914" s="11" t="str">
        <f>IF(A914="","",VLOOKUP(E914,index!$A$1:$B$6,2,0)*K914*G914)</f>
        <v/>
      </c>
      <c r="N914" s="11" t="str">
        <f>IF(A914="","",-PMT(G914*VLOOKUP(E914,index!$A$1:$B$6,2,0),C914,F914,0,0))</f>
        <v/>
      </c>
      <c r="O914" s="11" t="str">
        <f t="shared" si="103"/>
        <v/>
      </c>
      <c r="P914" s="11" t="str">
        <f t="shared" si="104"/>
        <v/>
      </c>
    </row>
    <row r="915" spans="1:16" x14ac:dyDescent="0.25">
      <c r="A915" s="9" t="str">
        <f>IF(A914="","",IF(B914&lt;C914,A914,IF(A914=MAX('entry data'!$B$8:$B$507),"",A914+1)))</f>
        <v/>
      </c>
      <c r="B915" s="9" t="str">
        <f t="shared" si="99"/>
        <v/>
      </c>
      <c r="C915" s="9" t="str">
        <f>IF(ISERROR(VLOOKUP(A915,'entry data'!B:G,6,0)),"",VLOOKUP(A915,'entry data'!B:G,6,0))</f>
        <v/>
      </c>
      <c r="D915" s="9" t="str">
        <f>IF(ISERROR(VLOOKUP(A915,'entry data'!B:C,2,0)),"",VLOOKUP(A915,'entry data'!B:C,2,0))</f>
        <v/>
      </c>
      <c r="E915" s="9" t="str">
        <f>IF(ISERROR(VLOOKUP(A915,'entry data'!B:E,4,0)),"",VLOOKUP(A915,'entry data'!B:E,4,0))</f>
        <v/>
      </c>
      <c r="F915" s="11" t="str">
        <f>IF(A915="","",IF(ISERROR(VLOOKUP(A915,'entry data'!B:F,5,0)),"",VLOOKUP(A915,'entry data'!B:F,5,0)))</f>
        <v/>
      </c>
      <c r="G915" s="12" t="str">
        <f>IF(A915="","",IF(ISERROR(VLOOKUP(A915,'entry data'!B:I,8,0)),"",VLOOKUP(A915,'entry data'!B:I,7,0)))</f>
        <v/>
      </c>
      <c r="H915" s="13" t="str">
        <f>IF(A915="","",IF(B915=1,VLOOKUP(A915,'entry data'!B:D,3,0),I914))</f>
        <v/>
      </c>
      <c r="I915" s="14" t="str">
        <f>IF(A915="","",IF(E915="weekly",7,IF(E915="fortnightly",14,IF(E915="monthly",DATE(IF(MONTH(H915)=12,YEAR(H915)+1,YEAR(H915)),VLOOKUP(MONTH(H915),index!$D$2:$G$13,2,0),DAY(H915)),
IF(E915="quarterly",DATE(IF(MONTH(H915)&gt;=10,YEAR(H915)+1,YEAR(H915)),VLOOKUP(MONTH(H915),index!$D$2:$G$13,3,0),DAY(H915)),
IF(E915="halfyearly",DATE(IF(MONTH(H915)&gt;=7,YEAR(H915)+1,YEAR(H915)),VLOOKUP(MONTH(H915),index!$D$2:$G$13,4,0),DAY(H915)),
DATE(YEAR(H915)+1,MONTH(H915),DAY(H915)))))-H915))+H915)</f>
        <v/>
      </c>
      <c r="J915" s="9" t="str">
        <f t="shared" si="100"/>
        <v/>
      </c>
      <c r="K915" s="11" t="str">
        <f t="shared" si="101"/>
        <v/>
      </c>
      <c r="L915" s="11" t="str">
        <f t="shared" si="102"/>
        <v/>
      </c>
      <c r="M915" s="11" t="str">
        <f>IF(A915="","",VLOOKUP(E915,index!$A$1:$B$6,2,0)*K915*G915)</f>
        <v/>
      </c>
      <c r="N915" s="11" t="str">
        <f>IF(A915="","",-PMT(G915*VLOOKUP(E915,index!$A$1:$B$6,2,0),C915,F915,0,0))</f>
        <v/>
      </c>
      <c r="O915" s="11" t="str">
        <f t="shared" si="103"/>
        <v/>
      </c>
      <c r="P915" s="11" t="str">
        <f t="shared" si="104"/>
        <v/>
      </c>
    </row>
    <row r="916" spans="1:16" x14ac:dyDescent="0.25">
      <c r="A916" s="9" t="str">
        <f>IF(A915="","",IF(B915&lt;C915,A915,IF(A915=MAX('entry data'!$B$8:$B$507),"",A915+1)))</f>
        <v/>
      </c>
      <c r="B916" s="9" t="str">
        <f t="shared" si="99"/>
        <v/>
      </c>
      <c r="C916" s="9" t="str">
        <f>IF(ISERROR(VLOOKUP(A916,'entry data'!B:G,6,0)),"",VLOOKUP(A916,'entry data'!B:G,6,0))</f>
        <v/>
      </c>
      <c r="D916" s="9" t="str">
        <f>IF(ISERROR(VLOOKUP(A916,'entry data'!B:C,2,0)),"",VLOOKUP(A916,'entry data'!B:C,2,0))</f>
        <v/>
      </c>
      <c r="E916" s="9" t="str">
        <f>IF(ISERROR(VLOOKUP(A916,'entry data'!B:E,4,0)),"",VLOOKUP(A916,'entry data'!B:E,4,0))</f>
        <v/>
      </c>
      <c r="F916" s="11" t="str">
        <f>IF(A916="","",IF(ISERROR(VLOOKUP(A916,'entry data'!B:F,5,0)),"",VLOOKUP(A916,'entry data'!B:F,5,0)))</f>
        <v/>
      </c>
      <c r="G916" s="12" t="str">
        <f>IF(A916="","",IF(ISERROR(VLOOKUP(A916,'entry data'!B:I,8,0)),"",VLOOKUP(A916,'entry data'!B:I,7,0)))</f>
        <v/>
      </c>
      <c r="H916" s="13" t="str">
        <f>IF(A916="","",IF(B916=1,VLOOKUP(A916,'entry data'!B:D,3,0),I915))</f>
        <v/>
      </c>
      <c r="I916" s="14" t="str">
        <f>IF(A916="","",IF(E916="weekly",7,IF(E916="fortnightly",14,IF(E916="monthly",DATE(IF(MONTH(H916)=12,YEAR(H916)+1,YEAR(H916)),VLOOKUP(MONTH(H916),index!$D$2:$G$13,2,0),DAY(H916)),
IF(E916="quarterly",DATE(IF(MONTH(H916)&gt;=10,YEAR(H916)+1,YEAR(H916)),VLOOKUP(MONTH(H916),index!$D$2:$G$13,3,0),DAY(H916)),
IF(E916="halfyearly",DATE(IF(MONTH(H916)&gt;=7,YEAR(H916)+1,YEAR(H916)),VLOOKUP(MONTH(H916),index!$D$2:$G$13,4,0),DAY(H916)),
DATE(YEAR(H916)+1,MONTH(H916),DAY(H916)))))-H916))+H916)</f>
        <v/>
      </c>
      <c r="J916" s="9" t="str">
        <f t="shared" si="100"/>
        <v/>
      </c>
      <c r="K916" s="11" t="str">
        <f t="shared" si="101"/>
        <v/>
      </c>
      <c r="L916" s="11" t="str">
        <f t="shared" si="102"/>
        <v/>
      </c>
      <c r="M916" s="11" t="str">
        <f>IF(A916="","",VLOOKUP(E916,index!$A$1:$B$6,2,0)*K916*G916)</f>
        <v/>
      </c>
      <c r="N916" s="11" t="str">
        <f>IF(A916="","",-PMT(G916*VLOOKUP(E916,index!$A$1:$B$6,2,0),C916,F916,0,0))</f>
        <v/>
      </c>
      <c r="O916" s="11" t="str">
        <f t="shared" si="103"/>
        <v/>
      </c>
      <c r="P916" s="11" t="str">
        <f t="shared" si="104"/>
        <v/>
      </c>
    </row>
    <row r="917" spans="1:16" x14ac:dyDescent="0.25">
      <c r="A917" s="9" t="str">
        <f>IF(A916="","",IF(B916&lt;C916,A916,IF(A916=MAX('entry data'!$B$8:$B$507),"",A916+1)))</f>
        <v/>
      </c>
      <c r="B917" s="9" t="str">
        <f t="shared" si="99"/>
        <v/>
      </c>
      <c r="C917" s="9" t="str">
        <f>IF(ISERROR(VLOOKUP(A917,'entry data'!B:G,6,0)),"",VLOOKUP(A917,'entry data'!B:G,6,0))</f>
        <v/>
      </c>
      <c r="D917" s="9" t="str">
        <f>IF(ISERROR(VLOOKUP(A917,'entry data'!B:C,2,0)),"",VLOOKUP(A917,'entry data'!B:C,2,0))</f>
        <v/>
      </c>
      <c r="E917" s="9" t="str">
        <f>IF(ISERROR(VLOOKUP(A917,'entry data'!B:E,4,0)),"",VLOOKUP(A917,'entry data'!B:E,4,0))</f>
        <v/>
      </c>
      <c r="F917" s="11" t="str">
        <f>IF(A917="","",IF(ISERROR(VLOOKUP(A917,'entry data'!B:F,5,0)),"",VLOOKUP(A917,'entry data'!B:F,5,0)))</f>
        <v/>
      </c>
      <c r="G917" s="12" t="str">
        <f>IF(A917="","",IF(ISERROR(VLOOKUP(A917,'entry data'!B:I,8,0)),"",VLOOKUP(A917,'entry data'!B:I,7,0)))</f>
        <v/>
      </c>
      <c r="H917" s="13" t="str">
        <f>IF(A917="","",IF(B917=1,VLOOKUP(A917,'entry data'!B:D,3,0),I916))</f>
        <v/>
      </c>
      <c r="I917" s="14" t="str">
        <f>IF(A917="","",IF(E917="weekly",7,IF(E917="fortnightly",14,IF(E917="monthly",DATE(IF(MONTH(H917)=12,YEAR(H917)+1,YEAR(H917)),VLOOKUP(MONTH(H917),index!$D$2:$G$13,2,0),DAY(H917)),
IF(E917="quarterly",DATE(IF(MONTH(H917)&gt;=10,YEAR(H917)+1,YEAR(H917)),VLOOKUP(MONTH(H917),index!$D$2:$G$13,3,0),DAY(H917)),
IF(E917="halfyearly",DATE(IF(MONTH(H917)&gt;=7,YEAR(H917)+1,YEAR(H917)),VLOOKUP(MONTH(H917),index!$D$2:$G$13,4,0),DAY(H917)),
DATE(YEAR(H917)+1,MONTH(H917),DAY(H917)))))-H917))+H917)</f>
        <v/>
      </c>
      <c r="J917" s="9" t="str">
        <f t="shared" si="100"/>
        <v/>
      </c>
      <c r="K917" s="11" t="str">
        <f t="shared" si="101"/>
        <v/>
      </c>
      <c r="L917" s="11" t="str">
        <f t="shared" si="102"/>
        <v/>
      </c>
      <c r="M917" s="11" t="str">
        <f>IF(A917="","",VLOOKUP(E917,index!$A$1:$B$6,2,0)*K917*G917)</f>
        <v/>
      </c>
      <c r="N917" s="11" t="str">
        <f>IF(A917="","",-PMT(G917*VLOOKUP(E917,index!$A$1:$B$6,2,0),C917,F917,0,0))</f>
        <v/>
      </c>
      <c r="O917" s="11" t="str">
        <f t="shared" si="103"/>
        <v/>
      </c>
      <c r="P917" s="11" t="str">
        <f t="shared" si="104"/>
        <v/>
      </c>
    </row>
    <row r="918" spans="1:16" x14ac:dyDescent="0.25">
      <c r="A918" s="9" t="str">
        <f>IF(A917="","",IF(B917&lt;C917,A917,IF(A917=MAX('entry data'!$B$8:$B$507),"",A917+1)))</f>
        <v/>
      </c>
      <c r="B918" s="9" t="str">
        <f t="shared" si="99"/>
        <v/>
      </c>
      <c r="C918" s="9" t="str">
        <f>IF(ISERROR(VLOOKUP(A918,'entry data'!B:G,6,0)),"",VLOOKUP(A918,'entry data'!B:G,6,0))</f>
        <v/>
      </c>
      <c r="D918" s="9" t="str">
        <f>IF(ISERROR(VLOOKUP(A918,'entry data'!B:C,2,0)),"",VLOOKUP(A918,'entry data'!B:C,2,0))</f>
        <v/>
      </c>
      <c r="E918" s="9" t="str">
        <f>IF(ISERROR(VLOOKUP(A918,'entry data'!B:E,4,0)),"",VLOOKUP(A918,'entry data'!B:E,4,0))</f>
        <v/>
      </c>
      <c r="F918" s="11" t="str">
        <f>IF(A918="","",IF(ISERROR(VLOOKUP(A918,'entry data'!B:F,5,0)),"",VLOOKUP(A918,'entry data'!B:F,5,0)))</f>
        <v/>
      </c>
      <c r="G918" s="12" t="str">
        <f>IF(A918="","",IF(ISERROR(VLOOKUP(A918,'entry data'!B:I,8,0)),"",VLOOKUP(A918,'entry data'!B:I,7,0)))</f>
        <v/>
      </c>
      <c r="H918" s="13" t="str">
        <f>IF(A918="","",IF(B918=1,VLOOKUP(A918,'entry data'!B:D,3,0),I917))</f>
        <v/>
      </c>
      <c r="I918" s="14" t="str">
        <f>IF(A918="","",IF(E918="weekly",7,IF(E918="fortnightly",14,IF(E918="monthly",DATE(IF(MONTH(H918)=12,YEAR(H918)+1,YEAR(H918)),VLOOKUP(MONTH(H918),index!$D$2:$G$13,2,0),DAY(H918)),
IF(E918="quarterly",DATE(IF(MONTH(H918)&gt;=10,YEAR(H918)+1,YEAR(H918)),VLOOKUP(MONTH(H918),index!$D$2:$G$13,3,0),DAY(H918)),
IF(E918="halfyearly",DATE(IF(MONTH(H918)&gt;=7,YEAR(H918)+1,YEAR(H918)),VLOOKUP(MONTH(H918),index!$D$2:$G$13,4,0),DAY(H918)),
DATE(YEAR(H918)+1,MONTH(H918),DAY(H918)))))-H918))+H918)</f>
        <v/>
      </c>
      <c r="J918" s="9" t="str">
        <f t="shared" si="100"/>
        <v/>
      </c>
      <c r="K918" s="11" t="str">
        <f t="shared" si="101"/>
        <v/>
      </c>
      <c r="L918" s="11" t="str">
        <f t="shared" si="102"/>
        <v/>
      </c>
      <c r="M918" s="11" t="str">
        <f>IF(A918="","",VLOOKUP(E918,index!$A$1:$B$6,2,0)*K918*G918)</f>
        <v/>
      </c>
      <c r="N918" s="11" t="str">
        <f>IF(A918="","",-PMT(G918*VLOOKUP(E918,index!$A$1:$B$6,2,0),C918,F918,0,0))</f>
        <v/>
      </c>
      <c r="O918" s="11" t="str">
        <f t="shared" si="103"/>
        <v/>
      </c>
      <c r="P918" s="11" t="str">
        <f t="shared" si="104"/>
        <v/>
      </c>
    </row>
    <row r="919" spans="1:16" x14ac:dyDescent="0.25">
      <c r="A919" s="9" t="str">
        <f>IF(A918="","",IF(B918&lt;C918,A918,IF(A918=MAX('entry data'!$B$8:$B$507),"",A918+1)))</f>
        <v/>
      </c>
      <c r="B919" s="9" t="str">
        <f t="shared" ref="B919:B982" si="105">IF(A919="","",IF(B918=C918,1,B918+1))</f>
        <v/>
      </c>
      <c r="C919" s="9" t="str">
        <f>IF(ISERROR(VLOOKUP(A919,'entry data'!B:G,6,0)),"",VLOOKUP(A919,'entry data'!B:G,6,0))</f>
        <v/>
      </c>
      <c r="D919" s="9" t="str">
        <f>IF(ISERROR(VLOOKUP(A919,'entry data'!B:C,2,0)),"",VLOOKUP(A919,'entry data'!B:C,2,0))</f>
        <v/>
      </c>
      <c r="E919" s="9" t="str">
        <f>IF(ISERROR(VLOOKUP(A919,'entry data'!B:E,4,0)),"",VLOOKUP(A919,'entry data'!B:E,4,0))</f>
        <v/>
      </c>
      <c r="F919" s="11" t="str">
        <f>IF(A919="","",IF(ISERROR(VLOOKUP(A919,'entry data'!B:F,5,0)),"",VLOOKUP(A919,'entry data'!B:F,5,0)))</f>
        <v/>
      </c>
      <c r="G919" s="12" t="str">
        <f>IF(A919="","",IF(ISERROR(VLOOKUP(A919,'entry data'!B:I,8,0)),"",VLOOKUP(A919,'entry data'!B:I,7,0)))</f>
        <v/>
      </c>
      <c r="H919" s="13" t="str">
        <f>IF(A919="","",IF(B919=1,VLOOKUP(A919,'entry data'!B:D,3,0),I918))</f>
        <v/>
      </c>
      <c r="I919" s="14" t="str">
        <f>IF(A919="","",IF(E919="weekly",7,IF(E919="fortnightly",14,IF(E919="monthly",DATE(IF(MONTH(H919)=12,YEAR(H919)+1,YEAR(H919)),VLOOKUP(MONTH(H919),index!$D$2:$G$13,2,0),DAY(H919)),
IF(E919="quarterly",DATE(IF(MONTH(H919)&gt;=10,YEAR(H919)+1,YEAR(H919)),VLOOKUP(MONTH(H919),index!$D$2:$G$13,3,0),DAY(H919)),
IF(E919="halfyearly",DATE(IF(MONTH(H919)&gt;=7,YEAR(H919)+1,YEAR(H919)),VLOOKUP(MONTH(H919),index!$D$2:$G$13,4,0),DAY(H919)),
DATE(YEAR(H919)+1,MONTH(H919),DAY(H919)))))-H919))+H919)</f>
        <v/>
      </c>
      <c r="J919" s="9" t="str">
        <f t="shared" ref="J919:J982" si="106">IF(A919="","",IF(MONTH(I919)&lt;10,YEAR(I919)&amp;"-0"&amp;MONTH(I919),YEAR(I919)&amp;"-"&amp;MONTH(I919)))</f>
        <v/>
      </c>
      <c r="K919" s="11" t="str">
        <f t="shared" ref="K919:K982" si="107">IF(A919="","",IF(B919=1,F919,O918))</f>
        <v/>
      </c>
      <c r="L919" s="11" t="str">
        <f t="shared" ref="L919:L982" si="108">IF(A919="","",N919-M919)</f>
        <v/>
      </c>
      <c r="M919" s="11" t="str">
        <f>IF(A919="","",VLOOKUP(E919,index!$A$1:$B$6,2,0)*K919*G919)</f>
        <v/>
      </c>
      <c r="N919" s="11" t="str">
        <f>IF(A919="","",-PMT(G919*VLOOKUP(E919,index!$A$1:$B$6,2,0),C919,F919,0,0))</f>
        <v/>
      </c>
      <c r="O919" s="11" t="str">
        <f t="shared" ref="O919:O982" si="109">IF(A919="","",K919-L919)</f>
        <v/>
      </c>
      <c r="P919" s="11" t="str">
        <f t="shared" si="104"/>
        <v/>
      </c>
    </row>
    <row r="920" spans="1:16" x14ac:dyDescent="0.25">
      <c r="A920" s="9" t="str">
        <f>IF(A919="","",IF(B919&lt;C919,A919,IF(A919=MAX('entry data'!$B$8:$B$507),"",A919+1)))</f>
        <v/>
      </c>
      <c r="B920" s="9" t="str">
        <f t="shared" si="105"/>
        <v/>
      </c>
      <c r="C920" s="9" t="str">
        <f>IF(ISERROR(VLOOKUP(A920,'entry data'!B:G,6,0)),"",VLOOKUP(A920,'entry data'!B:G,6,0))</f>
        <v/>
      </c>
      <c r="D920" s="9" t="str">
        <f>IF(ISERROR(VLOOKUP(A920,'entry data'!B:C,2,0)),"",VLOOKUP(A920,'entry data'!B:C,2,0))</f>
        <v/>
      </c>
      <c r="E920" s="9" t="str">
        <f>IF(ISERROR(VLOOKUP(A920,'entry data'!B:E,4,0)),"",VLOOKUP(A920,'entry data'!B:E,4,0))</f>
        <v/>
      </c>
      <c r="F920" s="11" t="str">
        <f>IF(A920="","",IF(ISERROR(VLOOKUP(A920,'entry data'!B:F,5,0)),"",VLOOKUP(A920,'entry data'!B:F,5,0)))</f>
        <v/>
      </c>
      <c r="G920" s="12" t="str">
        <f>IF(A920="","",IF(ISERROR(VLOOKUP(A920,'entry data'!B:I,8,0)),"",VLOOKUP(A920,'entry data'!B:I,7,0)))</f>
        <v/>
      </c>
      <c r="H920" s="13" t="str">
        <f>IF(A920="","",IF(B920=1,VLOOKUP(A920,'entry data'!B:D,3,0),I919))</f>
        <v/>
      </c>
      <c r="I920" s="14" t="str">
        <f>IF(A920="","",IF(E920="weekly",7,IF(E920="fortnightly",14,IF(E920="monthly",DATE(IF(MONTH(H920)=12,YEAR(H920)+1,YEAR(H920)),VLOOKUP(MONTH(H920),index!$D$2:$G$13,2,0),DAY(H920)),
IF(E920="quarterly",DATE(IF(MONTH(H920)&gt;=10,YEAR(H920)+1,YEAR(H920)),VLOOKUP(MONTH(H920),index!$D$2:$G$13,3,0),DAY(H920)),
IF(E920="halfyearly",DATE(IF(MONTH(H920)&gt;=7,YEAR(H920)+1,YEAR(H920)),VLOOKUP(MONTH(H920),index!$D$2:$G$13,4,0),DAY(H920)),
DATE(YEAR(H920)+1,MONTH(H920),DAY(H920)))))-H920))+H920)</f>
        <v/>
      </c>
      <c r="J920" s="9" t="str">
        <f t="shared" si="106"/>
        <v/>
      </c>
      <c r="K920" s="11" t="str">
        <f t="shared" si="107"/>
        <v/>
      </c>
      <c r="L920" s="11" t="str">
        <f t="shared" si="108"/>
        <v/>
      </c>
      <c r="M920" s="11" t="str">
        <f>IF(A920="","",VLOOKUP(E920,index!$A$1:$B$6,2,0)*K920*G920)</f>
        <v/>
      </c>
      <c r="N920" s="11" t="str">
        <f>IF(A920="","",-PMT(G920*VLOOKUP(E920,index!$A$1:$B$6,2,0),C920,F920,0,0))</f>
        <v/>
      </c>
      <c r="O920" s="11" t="str">
        <f t="shared" si="109"/>
        <v/>
      </c>
      <c r="P920" s="11" t="str">
        <f t="shared" si="104"/>
        <v/>
      </c>
    </row>
    <row r="921" spans="1:16" x14ac:dyDescent="0.25">
      <c r="A921" s="9" t="str">
        <f>IF(A920="","",IF(B920&lt;C920,A920,IF(A920=MAX('entry data'!$B$8:$B$507),"",A920+1)))</f>
        <v/>
      </c>
      <c r="B921" s="9" t="str">
        <f t="shared" si="105"/>
        <v/>
      </c>
      <c r="C921" s="9" t="str">
        <f>IF(ISERROR(VLOOKUP(A921,'entry data'!B:G,6,0)),"",VLOOKUP(A921,'entry data'!B:G,6,0))</f>
        <v/>
      </c>
      <c r="D921" s="9" t="str">
        <f>IF(ISERROR(VLOOKUP(A921,'entry data'!B:C,2,0)),"",VLOOKUP(A921,'entry data'!B:C,2,0))</f>
        <v/>
      </c>
      <c r="E921" s="9" t="str">
        <f>IF(ISERROR(VLOOKUP(A921,'entry data'!B:E,4,0)),"",VLOOKUP(A921,'entry data'!B:E,4,0))</f>
        <v/>
      </c>
      <c r="F921" s="11" t="str">
        <f>IF(A921="","",IF(ISERROR(VLOOKUP(A921,'entry data'!B:F,5,0)),"",VLOOKUP(A921,'entry data'!B:F,5,0)))</f>
        <v/>
      </c>
      <c r="G921" s="12" t="str">
        <f>IF(A921="","",IF(ISERROR(VLOOKUP(A921,'entry data'!B:I,8,0)),"",VLOOKUP(A921,'entry data'!B:I,7,0)))</f>
        <v/>
      </c>
      <c r="H921" s="13" t="str">
        <f>IF(A921="","",IF(B921=1,VLOOKUP(A921,'entry data'!B:D,3,0),I920))</f>
        <v/>
      </c>
      <c r="I921" s="14" t="str">
        <f>IF(A921="","",IF(E921="weekly",7,IF(E921="fortnightly",14,IF(E921="monthly",DATE(IF(MONTH(H921)=12,YEAR(H921)+1,YEAR(H921)),VLOOKUP(MONTH(H921),index!$D$2:$G$13,2,0),DAY(H921)),
IF(E921="quarterly",DATE(IF(MONTH(H921)&gt;=10,YEAR(H921)+1,YEAR(H921)),VLOOKUP(MONTH(H921),index!$D$2:$G$13,3,0),DAY(H921)),
IF(E921="halfyearly",DATE(IF(MONTH(H921)&gt;=7,YEAR(H921)+1,YEAR(H921)),VLOOKUP(MONTH(H921),index!$D$2:$G$13,4,0),DAY(H921)),
DATE(YEAR(H921)+1,MONTH(H921),DAY(H921)))))-H921))+H921)</f>
        <v/>
      </c>
      <c r="J921" s="9" t="str">
        <f t="shared" si="106"/>
        <v/>
      </c>
      <c r="K921" s="11" t="str">
        <f t="shared" si="107"/>
        <v/>
      </c>
      <c r="L921" s="11" t="str">
        <f t="shared" si="108"/>
        <v/>
      </c>
      <c r="M921" s="11" t="str">
        <f>IF(A921="","",VLOOKUP(E921,index!$A$1:$B$6,2,0)*K921*G921)</f>
        <v/>
      </c>
      <c r="N921" s="11" t="str">
        <f>IF(A921="","",-PMT(G921*VLOOKUP(E921,index!$A$1:$B$6,2,0),C921,F921,0,0))</f>
        <v/>
      </c>
      <c r="O921" s="11" t="str">
        <f t="shared" si="109"/>
        <v/>
      </c>
      <c r="P921" s="11" t="str">
        <f t="shared" si="104"/>
        <v/>
      </c>
    </row>
    <row r="922" spans="1:16" x14ac:dyDescent="0.25">
      <c r="A922" s="9" t="str">
        <f>IF(A921="","",IF(B921&lt;C921,A921,IF(A921=MAX('entry data'!$B$8:$B$507),"",A921+1)))</f>
        <v/>
      </c>
      <c r="B922" s="9" t="str">
        <f t="shared" si="105"/>
        <v/>
      </c>
      <c r="C922" s="9" t="str">
        <f>IF(ISERROR(VLOOKUP(A922,'entry data'!B:G,6,0)),"",VLOOKUP(A922,'entry data'!B:G,6,0))</f>
        <v/>
      </c>
      <c r="D922" s="9" t="str">
        <f>IF(ISERROR(VLOOKUP(A922,'entry data'!B:C,2,0)),"",VLOOKUP(A922,'entry data'!B:C,2,0))</f>
        <v/>
      </c>
      <c r="E922" s="9" t="str">
        <f>IF(ISERROR(VLOOKUP(A922,'entry data'!B:E,4,0)),"",VLOOKUP(A922,'entry data'!B:E,4,0))</f>
        <v/>
      </c>
      <c r="F922" s="11" t="str">
        <f>IF(A922="","",IF(ISERROR(VLOOKUP(A922,'entry data'!B:F,5,0)),"",VLOOKUP(A922,'entry data'!B:F,5,0)))</f>
        <v/>
      </c>
      <c r="G922" s="12" t="str">
        <f>IF(A922="","",IF(ISERROR(VLOOKUP(A922,'entry data'!B:I,8,0)),"",VLOOKUP(A922,'entry data'!B:I,7,0)))</f>
        <v/>
      </c>
      <c r="H922" s="13" t="str">
        <f>IF(A922="","",IF(B922=1,VLOOKUP(A922,'entry data'!B:D,3,0),I921))</f>
        <v/>
      </c>
      <c r="I922" s="14" t="str">
        <f>IF(A922="","",IF(E922="weekly",7,IF(E922="fortnightly",14,IF(E922="monthly",DATE(IF(MONTH(H922)=12,YEAR(H922)+1,YEAR(H922)),VLOOKUP(MONTH(H922),index!$D$2:$G$13,2,0),DAY(H922)),
IF(E922="quarterly",DATE(IF(MONTH(H922)&gt;=10,YEAR(H922)+1,YEAR(H922)),VLOOKUP(MONTH(H922),index!$D$2:$G$13,3,0),DAY(H922)),
IF(E922="halfyearly",DATE(IF(MONTH(H922)&gt;=7,YEAR(H922)+1,YEAR(H922)),VLOOKUP(MONTH(H922),index!$D$2:$G$13,4,0),DAY(H922)),
DATE(YEAR(H922)+1,MONTH(H922),DAY(H922)))))-H922))+H922)</f>
        <v/>
      </c>
      <c r="J922" s="9" t="str">
        <f t="shared" si="106"/>
        <v/>
      </c>
      <c r="K922" s="11" t="str">
        <f t="shared" si="107"/>
        <v/>
      </c>
      <c r="L922" s="11" t="str">
        <f t="shared" si="108"/>
        <v/>
      </c>
      <c r="M922" s="11" t="str">
        <f>IF(A922="","",VLOOKUP(E922,index!$A$1:$B$6,2,0)*K922*G922)</f>
        <v/>
      </c>
      <c r="N922" s="11" t="str">
        <f>IF(A922="","",-PMT(G922*VLOOKUP(E922,index!$A$1:$B$6,2,0),C922,F922,0,0))</f>
        <v/>
      </c>
      <c r="O922" s="11" t="str">
        <f t="shared" si="109"/>
        <v/>
      </c>
      <c r="P922" s="11" t="str">
        <f t="shared" si="104"/>
        <v/>
      </c>
    </row>
    <row r="923" spans="1:16" x14ac:dyDescent="0.25">
      <c r="A923" s="9" t="str">
        <f>IF(A922="","",IF(B922&lt;C922,A922,IF(A922=MAX('entry data'!$B$8:$B$507),"",A922+1)))</f>
        <v/>
      </c>
      <c r="B923" s="9" t="str">
        <f t="shared" si="105"/>
        <v/>
      </c>
      <c r="C923" s="9" t="str">
        <f>IF(ISERROR(VLOOKUP(A923,'entry data'!B:G,6,0)),"",VLOOKUP(A923,'entry data'!B:G,6,0))</f>
        <v/>
      </c>
      <c r="D923" s="9" t="str">
        <f>IF(ISERROR(VLOOKUP(A923,'entry data'!B:C,2,0)),"",VLOOKUP(A923,'entry data'!B:C,2,0))</f>
        <v/>
      </c>
      <c r="E923" s="9" t="str">
        <f>IF(ISERROR(VLOOKUP(A923,'entry data'!B:E,4,0)),"",VLOOKUP(A923,'entry data'!B:E,4,0))</f>
        <v/>
      </c>
      <c r="F923" s="11" t="str">
        <f>IF(A923="","",IF(ISERROR(VLOOKUP(A923,'entry data'!B:F,5,0)),"",VLOOKUP(A923,'entry data'!B:F,5,0)))</f>
        <v/>
      </c>
      <c r="G923" s="12" t="str">
        <f>IF(A923="","",IF(ISERROR(VLOOKUP(A923,'entry data'!B:I,8,0)),"",VLOOKUP(A923,'entry data'!B:I,7,0)))</f>
        <v/>
      </c>
      <c r="H923" s="13" t="str">
        <f>IF(A923="","",IF(B923=1,VLOOKUP(A923,'entry data'!B:D,3,0),I922))</f>
        <v/>
      </c>
      <c r="I923" s="14" t="str">
        <f>IF(A923="","",IF(E923="weekly",7,IF(E923="fortnightly",14,IF(E923="monthly",DATE(IF(MONTH(H923)=12,YEAR(H923)+1,YEAR(H923)),VLOOKUP(MONTH(H923),index!$D$2:$G$13,2,0),DAY(H923)),
IF(E923="quarterly",DATE(IF(MONTH(H923)&gt;=10,YEAR(H923)+1,YEAR(H923)),VLOOKUP(MONTH(H923),index!$D$2:$G$13,3,0),DAY(H923)),
IF(E923="halfyearly",DATE(IF(MONTH(H923)&gt;=7,YEAR(H923)+1,YEAR(H923)),VLOOKUP(MONTH(H923),index!$D$2:$G$13,4,0),DAY(H923)),
DATE(YEAR(H923)+1,MONTH(H923),DAY(H923)))))-H923))+H923)</f>
        <v/>
      </c>
      <c r="J923" s="9" t="str">
        <f t="shared" si="106"/>
        <v/>
      </c>
      <c r="K923" s="11" t="str">
        <f t="shared" si="107"/>
        <v/>
      </c>
      <c r="L923" s="11" t="str">
        <f t="shared" si="108"/>
        <v/>
      </c>
      <c r="M923" s="11" t="str">
        <f>IF(A923="","",VLOOKUP(E923,index!$A$1:$B$6,2,0)*K923*G923)</f>
        <v/>
      </c>
      <c r="N923" s="11" t="str">
        <f>IF(A923="","",-PMT(G923*VLOOKUP(E923,index!$A$1:$B$6,2,0),C923,F923,0,0))</f>
        <v/>
      </c>
      <c r="O923" s="11" t="str">
        <f t="shared" si="109"/>
        <v/>
      </c>
      <c r="P923" s="11" t="str">
        <f t="shared" si="104"/>
        <v/>
      </c>
    </row>
    <row r="924" spans="1:16" x14ac:dyDescent="0.25">
      <c r="A924" s="9" t="str">
        <f>IF(A923="","",IF(B923&lt;C923,A923,IF(A923=MAX('entry data'!$B$8:$B$507),"",A923+1)))</f>
        <v/>
      </c>
      <c r="B924" s="9" t="str">
        <f t="shared" si="105"/>
        <v/>
      </c>
      <c r="C924" s="9" t="str">
        <f>IF(ISERROR(VLOOKUP(A924,'entry data'!B:G,6,0)),"",VLOOKUP(A924,'entry data'!B:G,6,0))</f>
        <v/>
      </c>
      <c r="D924" s="9" t="str">
        <f>IF(ISERROR(VLOOKUP(A924,'entry data'!B:C,2,0)),"",VLOOKUP(A924,'entry data'!B:C,2,0))</f>
        <v/>
      </c>
      <c r="E924" s="9" t="str">
        <f>IF(ISERROR(VLOOKUP(A924,'entry data'!B:E,4,0)),"",VLOOKUP(A924,'entry data'!B:E,4,0))</f>
        <v/>
      </c>
      <c r="F924" s="11" t="str">
        <f>IF(A924="","",IF(ISERROR(VLOOKUP(A924,'entry data'!B:F,5,0)),"",VLOOKUP(A924,'entry data'!B:F,5,0)))</f>
        <v/>
      </c>
      <c r="G924" s="12" t="str">
        <f>IF(A924="","",IF(ISERROR(VLOOKUP(A924,'entry data'!B:I,8,0)),"",VLOOKUP(A924,'entry data'!B:I,7,0)))</f>
        <v/>
      </c>
      <c r="H924" s="13" t="str">
        <f>IF(A924="","",IF(B924=1,VLOOKUP(A924,'entry data'!B:D,3,0),I923))</f>
        <v/>
      </c>
      <c r="I924" s="14" t="str">
        <f>IF(A924="","",IF(E924="weekly",7,IF(E924="fortnightly",14,IF(E924="monthly",DATE(IF(MONTH(H924)=12,YEAR(H924)+1,YEAR(H924)),VLOOKUP(MONTH(H924),index!$D$2:$G$13,2,0),DAY(H924)),
IF(E924="quarterly",DATE(IF(MONTH(H924)&gt;=10,YEAR(H924)+1,YEAR(H924)),VLOOKUP(MONTH(H924),index!$D$2:$G$13,3,0),DAY(H924)),
IF(E924="halfyearly",DATE(IF(MONTH(H924)&gt;=7,YEAR(H924)+1,YEAR(H924)),VLOOKUP(MONTH(H924),index!$D$2:$G$13,4,0),DAY(H924)),
DATE(YEAR(H924)+1,MONTH(H924),DAY(H924)))))-H924))+H924)</f>
        <v/>
      </c>
      <c r="J924" s="9" t="str">
        <f t="shared" si="106"/>
        <v/>
      </c>
      <c r="K924" s="11" t="str">
        <f t="shared" si="107"/>
        <v/>
      </c>
      <c r="L924" s="11" t="str">
        <f t="shared" si="108"/>
        <v/>
      </c>
      <c r="M924" s="11" t="str">
        <f>IF(A924="","",VLOOKUP(E924,index!$A$1:$B$6,2,0)*K924*G924)</f>
        <v/>
      </c>
      <c r="N924" s="11" t="str">
        <f>IF(A924="","",-PMT(G924*VLOOKUP(E924,index!$A$1:$B$6,2,0),C924,F924,0,0))</f>
        <v/>
      </c>
      <c r="O924" s="11" t="str">
        <f t="shared" si="109"/>
        <v/>
      </c>
      <c r="P924" s="11" t="str">
        <f t="shared" si="104"/>
        <v/>
      </c>
    </row>
    <row r="925" spans="1:16" x14ac:dyDescent="0.25">
      <c r="A925" s="9" t="str">
        <f>IF(A924="","",IF(B924&lt;C924,A924,IF(A924=MAX('entry data'!$B$8:$B$507),"",A924+1)))</f>
        <v/>
      </c>
      <c r="B925" s="9" t="str">
        <f t="shared" si="105"/>
        <v/>
      </c>
      <c r="C925" s="9" t="str">
        <f>IF(ISERROR(VLOOKUP(A925,'entry data'!B:G,6,0)),"",VLOOKUP(A925,'entry data'!B:G,6,0))</f>
        <v/>
      </c>
      <c r="D925" s="9" t="str">
        <f>IF(ISERROR(VLOOKUP(A925,'entry data'!B:C,2,0)),"",VLOOKUP(A925,'entry data'!B:C,2,0))</f>
        <v/>
      </c>
      <c r="E925" s="9" t="str">
        <f>IF(ISERROR(VLOOKUP(A925,'entry data'!B:E,4,0)),"",VLOOKUP(A925,'entry data'!B:E,4,0))</f>
        <v/>
      </c>
      <c r="F925" s="11" t="str">
        <f>IF(A925="","",IF(ISERROR(VLOOKUP(A925,'entry data'!B:F,5,0)),"",VLOOKUP(A925,'entry data'!B:F,5,0)))</f>
        <v/>
      </c>
      <c r="G925" s="12" t="str">
        <f>IF(A925="","",IF(ISERROR(VLOOKUP(A925,'entry data'!B:I,8,0)),"",VLOOKUP(A925,'entry data'!B:I,7,0)))</f>
        <v/>
      </c>
      <c r="H925" s="13" t="str">
        <f>IF(A925="","",IF(B925=1,VLOOKUP(A925,'entry data'!B:D,3,0),I924))</f>
        <v/>
      </c>
      <c r="I925" s="14" t="str">
        <f>IF(A925="","",IF(E925="weekly",7,IF(E925="fortnightly",14,IF(E925="monthly",DATE(IF(MONTH(H925)=12,YEAR(H925)+1,YEAR(H925)),VLOOKUP(MONTH(H925),index!$D$2:$G$13,2,0),DAY(H925)),
IF(E925="quarterly",DATE(IF(MONTH(H925)&gt;=10,YEAR(H925)+1,YEAR(H925)),VLOOKUP(MONTH(H925),index!$D$2:$G$13,3,0),DAY(H925)),
IF(E925="halfyearly",DATE(IF(MONTH(H925)&gt;=7,YEAR(H925)+1,YEAR(H925)),VLOOKUP(MONTH(H925),index!$D$2:$G$13,4,0),DAY(H925)),
DATE(YEAR(H925)+1,MONTH(H925),DAY(H925)))))-H925))+H925)</f>
        <v/>
      </c>
      <c r="J925" s="9" t="str">
        <f t="shared" si="106"/>
        <v/>
      </c>
      <c r="K925" s="11" t="str">
        <f t="shared" si="107"/>
        <v/>
      </c>
      <c r="L925" s="11" t="str">
        <f t="shared" si="108"/>
        <v/>
      </c>
      <c r="M925" s="11" t="str">
        <f>IF(A925="","",VLOOKUP(E925,index!$A$1:$B$6,2,0)*K925*G925)</f>
        <v/>
      </c>
      <c r="N925" s="11" t="str">
        <f>IF(A925="","",-PMT(G925*VLOOKUP(E925,index!$A$1:$B$6,2,0),C925,F925,0,0))</f>
        <v/>
      </c>
      <c r="O925" s="11" t="str">
        <f t="shared" si="109"/>
        <v/>
      </c>
      <c r="P925" s="11" t="str">
        <f t="shared" si="104"/>
        <v/>
      </c>
    </row>
    <row r="926" spans="1:16" x14ac:dyDescent="0.25">
      <c r="A926" s="9" t="str">
        <f>IF(A925="","",IF(B925&lt;C925,A925,IF(A925=MAX('entry data'!$B$8:$B$507),"",A925+1)))</f>
        <v/>
      </c>
      <c r="B926" s="9" t="str">
        <f t="shared" si="105"/>
        <v/>
      </c>
      <c r="C926" s="9" t="str">
        <f>IF(ISERROR(VLOOKUP(A926,'entry data'!B:G,6,0)),"",VLOOKUP(A926,'entry data'!B:G,6,0))</f>
        <v/>
      </c>
      <c r="D926" s="9" t="str">
        <f>IF(ISERROR(VLOOKUP(A926,'entry data'!B:C,2,0)),"",VLOOKUP(A926,'entry data'!B:C,2,0))</f>
        <v/>
      </c>
      <c r="E926" s="9" t="str">
        <f>IF(ISERROR(VLOOKUP(A926,'entry data'!B:E,4,0)),"",VLOOKUP(A926,'entry data'!B:E,4,0))</f>
        <v/>
      </c>
      <c r="F926" s="11" t="str">
        <f>IF(A926="","",IF(ISERROR(VLOOKUP(A926,'entry data'!B:F,5,0)),"",VLOOKUP(A926,'entry data'!B:F,5,0)))</f>
        <v/>
      </c>
      <c r="G926" s="12" t="str">
        <f>IF(A926="","",IF(ISERROR(VLOOKUP(A926,'entry data'!B:I,8,0)),"",VLOOKUP(A926,'entry data'!B:I,7,0)))</f>
        <v/>
      </c>
      <c r="H926" s="13" t="str">
        <f>IF(A926="","",IF(B926=1,VLOOKUP(A926,'entry data'!B:D,3,0),I925))</f>
        <v/>
      </c>
      <c r="I926" s="14" t="str">
        <f>IF(A926="","",IF(E926="weekly",7,IF(E926="fortnightly",14,IF(E926="monthly",DATE(IF(MONTH(H926)=12,YEAR(H926)+1,YEAR(H926)),VLOOKUP(MONTH(H926),index!$D$2:$G$13,2,0),DAY(H926)),
IF(E926="quarterly",DATE(IF(MONTH(H926)&gt;=10,YEAR(H926)+1,YEAR(H926)),VLOOKUP(MONTH(H926),index!$D$2:$G$13,3,0),DAY(H926)),
IF(E926="halfyearly",DATE(IF(MONTH(H926)&gt;=7,YEAR(H926)+1,YEAR(H926)),VLOOKUP(MONTH(H926),index!$D$2:$G$13,4,0),DAY(H926)),
DATE(YEAR(H926)+1,MONTH(H926),DAY(H926)))))-H926))+H926)</f>
        <v/>
      </c>
      <c r="J926" s="9" t="str">
        <f t="shared" si="106"/>
        <v/>
      </c>
      <c r="K926" s="11" t="str">
        <f t="shared" si="107"/>
        <v/>
      </c>
      <c r="L926" s="11" t="str">
        <f t="shared" si="108"/>
        <v/>
      </c>
      <c r="M926" s="11" t="str">
        <f>IF(A926="","",VLOOKUP(E926,index!$A$1:$B$6,2,0)*K926*G926)</f>
        <v/>
      </c>
      <c r="N926" s="11" t="str">
        <f>IF(A926="","",-PMT(G926*VLOOKUP(E926,index!$A$1:$B$6,2,0),C926,F926,0,0))</f>
        <v/>
      </c>
      <c r="O926" s="11" t="str">
        <f t="shared" si="109"/>
        <v/>
      </c>
      <c r="P926" s="11" t="str">
        <f t="shared" si="104"/>
        <v/>
      </c>
    </row>
    <row r="927" spans="1:16" x14ac:dyDescent="0.25">
      <c r="A927" s="9" t="str">
        <f>IF(A926="","",IF(B926&lt;C926,A926,IF(A926=MAX('entry data'!$B$8:$B$507),"",A926+1)))</f>
        <v/>
      </c>
      <c r="B927" s="9" t="str">
        <f t="shared" si="105"/>
        <v/>
      </c>
      <c r="C927" s="9" t="str">
        <f>IF(ISERROR(VLOOKUP(A927,'entry data'!B:G,6,0)),"",VLOOKUP(A927,'entry data'!B:G,6,0))</f>
        <v/>
      </c>
      <c r="D927" s="9" t="str">
        <f>IF(ISERROR(VLOOKUP(A927,'entry data'!B:C,2,0)),"",VLOOKUP(A927,'entry data'!B:C,2,0))</f>
        <v/>
      </c>
      <c r="E927" s="9" t="str">
        <f>IF(ISERROR(VLOOKUP(A927,'entry data'!B:E,4,0)),"",VLOOKUP(A927,'entry data'!B:E,4,0))</f>
        <v/>
      </c>
      <c r="F927" s="11" t="str">
        <f>IF(A927="","",IF(ISERROR(VLOOKUP(A927,'entry data'!B:F,5,0)),"",VLOOKUP(A927,'entry data'!B:F,5,0)))</f>
        <v/>
      </c>
      <c r="G927" s="12" t="str">
        <f>IF(A927="","",IF(ISERROR(VLOOKUP(A927,'entry data'!B:I,8,0)),"",VLOOKUP(A927,'entry data'!B:I,7,0)))</f>
        <v/>
      </c>
      <c r="H927" s="13" t="str">
        <f>IF(A927="","",IF(B927=1,VLOOKUP(A927,'entry data'!B:D,3,0),I926))</f>
        <v/>
      </c>
      <c r="I927" s="14" t="str">
        <f>IF(A927="","",IF(E927="weekly",7,IF(E927="fortnightly",14,IF(E927="monthly",DATE(IF(MONTH(H927)=12,YEAR(H927)+1,YEAR(H927)),VLOOKUP(MONTH(H927),index!$D$2:$G$13,2,0),DAY(H927)),
IF(E927="quarterly",DATE(IF(MONTH(H927)&gt;=10,YEAR(H927)+1,YEAR(H927)),VLOOKUP(MONTH(H927),index!$D$2:$G$13,3,0),DAY(H927)),
IF(E927="halfyearly",DATE(IF(MONTH(H927)&gt;=7,YEAR(H927)+1,YEAR(H927)),VLOOKUP(MONTH(H927),index!$D$2:$G$13,4,0),DAY(H927)),
DATE(YEAR(H927)+1,MONTH(H927),DAY(H927)))))-H927))+H927)</f>
        <v/>
      </c>
      <c r="J927" s="9" t="str">
        <f t="shared" si="106"/>
        <v/>
      </c>
      <c r="K927" s="11" t="str">
        <f t="shared" si="107"/>
        <v/>
      </c>
      <c r="L927" s="11" t="str">
        <f t="shared" si="108"/>
        <v/>
      </c>
      <c r="M927" s="11" t="str">
        <f>IF(A927="","",VLOOKUP(E927,index!$A$1:$B$6,2,0)*K927*G927)</f>
        <v/>
      </c>
      <c r="N927" s="11" t="str">
        <f>IF(A927="","",-PMT(G927*VLOOKUP(E927,index!$A$1:$B$6,2,0),C927,F927,0,0))</f>
        <v/>
      </c>
      <c r="O927" s="11" t="str">
        <f t="shared" si="109"/>
        <v/>
      </c>
      <c r="P927" s="11" t="str">
        <f t="shared" si="104"/>
        <v/>
      </c>
    </row>
    <row r="928" spans="1:16" x14ac:dyDescent="0.25">
      <c r="A928" s="9" t="str">
        <f>IF(A927="","",IF(B927&lt;C927,A927,IF(A927=MAX('entry data'!$B$8:$B$507),"",A927+1)))</f>
        <v/>
      </c>
      <c r="B928" s="9" t="str">
        <f t="shared" si="105"/>
        <v/>
      </c>
      <c r="C928" s="9" t="str">
        <f>IF(ISERROR(VLOOKUP(A928,'entry data'!B:G,6,0)),"",VLOOKUP(A928,'entry data'!B:G,6,0))</f>
        <v/>
      </c>
      <c r="D928" s="9" t="str">
        <f>IF(ISERROR(VLOOKUP(A928,'entry data'!B:C,2,0)),"",VLOOKUP(A928,'entry data'!B:C,2,0))</f>
        <v/>
      </c>
      <c r="E928" s="9" t="str">
        <f>IF(ISERROR(VLOOKUP(A928,'entry data'!B:E,4,0)),"",VLOOKUP(A928,'entry data'!B:E,4,0))</f>
        <v/>
      </c>
      <c r="F928" s="11" t="str">
        <f>IF(A928="","",IF(ISERROR(VLOOKUP(A928,'entry data'!B:F,5,0)),"",VLOOKUP(A928,'entry data'!B:F,5,0)))</f>
        <v/>
      </c>
      <c r="G928" s="12" t="str">
        <f>IF(A928="","",IF(ISERROR(VLOOKUP(A928,'entry data'!B:I,8,0)),"",VLOOKUP(A928,'entry data'!B:I,7,0)))</f>
        <v/>
      </c>
      <c r="H928" s="13" t="str">
        <f>IF(A928="","",IF(B928=1,VLOOKUP(A928,'entry data'!B:D,3,0),I927))</f>
        <v/>
      </c>
      <c r="I928" s="14" t="str">
        <f>IF(A928="","",IF(E928="weekly",7,IF(E928="fortnightly",14,IF(E928="monthly",DATE(IF(MONTH(H928)=12,YEAR(H928)+1,YEAR(H928)),VLOOKUP(MONTH(H928),index!$D$2:$G$13,2,0),DAY(H928)),
IF(E928="quarterly",DATE(IF(MONTH(H928)&gt;=10,YEAR(H928)+1,YEAR(H928)),VLOOKUP(MONTH(H928),index!$D$2:$G$13,3,0),DAY(H928)),
IF(E928="halfyearly",DATE(IF(MONTH(H928)&gt;=7,YEAR(H928)+1,YEAR(H928)),VLOOKUP(MONTH(H928),index!$D$2:$G$13,4,0),DAY(H928)),
DATE(YEAR(H928)+1,MONTH(H928),DAY(H928)))))-H928))+H928)</f>
        <v/>
      </c>
      <c r="J928" s="9" t="str">
        <f t="shared" si="106"/>
        <v/>
      </c>
      <c r="K928" s="11" t="str">
        <f t="shared" si="107"/>
        <v/>
      </c>
      <c r="L928" s="11" t="str">
        <f t="shared" si="108"/>
        <v/>
      </c>
      <c r="M928" s="11" t="str">
        <f>IF(A928="","",VLOOKUP(E928,index!$A$1:$B$6,2,0)*K928*G928)</f>
        <v/>
      </c>
      <c r="N928" s="11" t="str">
        <f>IF(A928="","",-PMT(G928*VLOOKUP(E928,index!$A$1:$B$6,2,0),C928,F928,0,0))</f>
        <v/>
      </c>
      <c r="O928" s="11" t="str">
        <f t="shared" si="109"/>
        <v/>
      </c>
      <c r="P928" s="11" t="str">
        <f t="shared" si="104"/>
        <v/>
      </c>
    </row>
    <row r="929" spans="1:16" x14ac:dyDescent="0.25">
      <c r="A929" s="9" t="str">
        <f>IF(A928="","",IF(B928&lt;C928,A928,IF(A928=MAX('entry data'!$B$8:$B$507),"",A928+1)))</f>
        <v/>
      </c>
      <c r="B929" s="9" t="str">
        <f t="shared" si="105"/>
        <v/>
      </c>
      <c r="C929" s="9" t="str">
        <f>IF(ISERROR(VLOOKUP(A929,'entry data'!B:G,6,0)),"",VLOOKUP(A929,'entry data'!B:G,6,0))</f>
        <v/>
      </c>
      <c r="D929" s="9" t="str">
        <f>IF(ISERROR(VLOOKUP(A929,'entry data'!B:C,2,0)),"",VLOOKUP(A929,'entry data'!B:C,2,0))</f>
        <v/>
      </c>
      <c r="E929" s="9" t="str">
        <f>IF(ISERROR(VLOOKUP(A929,'entry data'!B:E,4,0)),"",VLOOKUP(A929,'entry data'!B:E,4,0))</f>
        <v/>
      </c>
      <c r="F929" s="11" t="str">
        <f>IF(A929="","",IF(ISERROR(VLOOKUP(A929,'entry data'!B:F,5,0)),"",VLOOKUP(A929,'entry data'!B:F,5,0)))</f>
        <v/>
      </c>
      <c r="G929" s="12" t="str">
        <f>IF(A929="","",IF(ISERROR(VLOOKUP(A929,'entry data'!B:I,8,0)),"",VLOOKUP(A929,'entry data'!B:I,7,0)))</f>
        <v/>
      </c>
      <c r="H929" s="13" t="str">
        <f>IF(A929="","",IF(B929=1,VLOOKUP(A929,'entry data'!B:D,3,0),I928))</f>
        <v/>
      </c>
      <c r="I929" s="14" t="str">
        <f>IF(A929="","",IF(E929="weekly",7,IF(E929="fortnightly",14,IF(E929="monthly",DATE(IF(MONTH(H929)=12,YEAR(H929)+1,YEAR(H929)),VLOOKUP(MONTH(H929),index!$D$2:$G$13,2,0),DAY(H929)),
IF(E929="quarterly",DATE(IF(MONTH(H929)&gt;=10,YEAR(H929)+1,YEAR(H929)),VLOOKUP(MONTH(H929),index!$D$2:$G$13,3,0),DAY(H929)),
IF(E929="halfyearly",DATE(IF(MONTH(H929)&gt;=7,YEAR(H929)+1,YEAR(H929)),VLOOKUP(MONTH(H929),index!$D$2:$G$13,4,0),DAY(H929)),
DATE(YEAR(H929)+1,MONTH(H929),DAY(H929)))))-H929))+H929)</f>
        <v/>
      </c>
      <c r="J929" s="9" t="str">
        <f t="shared" si="106"/>
        <v/>
      </c>
      <c r="K929" s="11" t="str">
        <f t="shared" si="107"/>
        <v/>
      </c>
      <c r="L929" s="11" t="str">
        <f t="shared" si="108"/>
        <v/>
      </c>
      <c r="M929" s="11" t="str">
        <f>IF(A929="","",VLOOKUP(E929,index!$A$1:$B$6,2,0)*K929*G929)</f>
        <v/>
      </c>
      <c r="N929" s="11" t="str">
        <f>IF(A929="","",-PMT(G929*VLOOKUP(E929,index!$A$1:$B$6,2,0),C929,F929,0,0))</f>
        <v/>
      </c>
      <c r="O929" s="11" t="str">
        <f t="shared" si="109"/>
        <v/>
      </c>
      <c r="P929" s="11" t="str">
        <f t="shared" si="104"/>
        <v/>
      </c>
    </row>
    <row r="930" spans="1:16" x14ac:dyDescent="0.25">
      <c r="A930" s="9" t="str">
        <f>IF(A929="","",IF(B929&lt;C929,A929,IF(A929=MAX('entry data'!$B$8:$B$507),"",A929+1)))</f>
        <v/>
      </c>
      <c r="B930" s="9" t="str">
        <f t="shared" si="105"/>
        <v/>
      </c>
      <c r="C930" s="9" t="str">
        <f>IF(ISERROR(VLOOKUP(A930,'entry data'!B:G,6,0)),"",VLOOKUP(A930,'entry data'!B:G,6,0))</f>
        <v/>
      </c>
      <c r="D930" s="9" t="str">
        <f>IF(ISERROR(VLOOKUP(A930,'entry data'!B:C,2,0)),"",VLOOKUP(A930,'entry data'!B:C,2,0))</f>
        <v/>
      </c>
      <c r="E930" s="9" t="str">
        <f>IF(ISERROR(VLOOKUP(A930,'entry data'!B:E,4,0)),"",VLOOKUP(A930,'entry data'!B:E,4,0))</f>
        <v/>
      </c>
      <c r="F930" s="11" t="str">
        <f>IF(A930="","",IF(ISERROR(VLOOKUP(A930,'entry data'!B:F,5,0)),"",VLOOKUP(A930,'entry data'!B:F,5,0)))</f>
        <v/>
      </c>
      <c r="G930" s="12" t="str">
        <f>IF(A930="","",IF(ISERROR(VLOOKUP(A930,'entry data'!B:I,8,0)),"",VLOOKUP(A930,'entry data'!B:I,7,0)))</f>
        <v/>
      </c>
      <c r="H930" s="13" t="str">
        <f>IF(A930="","",IF(B930=1,VLOOKUP(A930,'entry data'!B:D,3,0),I929))</f>
        <v/>
      </c>
      <c r="I930" s="14" t="str">
        <f>IF(A930="","",IF(E930="weekly",7,IF(E930="fortnightly",14,IF(E930="monthly",DATE(IF(MONTH(H930)=12,YEAR(H930)+1,YEAR(H930)),VLOOKUP(MONTH(H930),index!$D$2:$G$13,2,0),DAY(H930)),
IF(E930="quarterly",DATE(IF(MONTH(H930)&gt;=10,YEAR(H930)+1,YEAR(H930)),VLOOKUP(MONTH(H930),index!$D$2:$G$13,3,0),DAY(H930)),
IF(E930="halfyearly",DATE(IF(MONTH(H930)&gt;=7,YEAR(H930)+1,YEAR(H930)),VLOOKUP(MONTH(H930),index!$D$2:$G$13,4,0),DAY(H930)),
DATE(YEAR(H930)+1,MONTH(H930),DAY(H930)))))-H930))+H930)</f>
        <v/>
      </c>
      <c r="J930" s="9" t="str">
        <f t="shared" si="106"/>
        <v/>
      </c>
      <c r="K930" s="11" t="str">
        <f t="shared" si="107"/>
        <v/>
      </c>
      <c r="L930" s="11" t="str">
        <f t="shared" si="108"/>
        <v/>
      </c>
      <c r="M930" s="11" t="str">
        <f>IF(A930="","",VLOOKUP(E930,index!$A$1:$B$6,2,0)*K930*G930)</f>
        <v/>
      </c>
      <c r="N930" s="11" t="str">
        <f>IF(A930="","",-PMT(G930*VLOOKUP(E930,index!$A$1:$B$6,2,0),C930,F930,0,0))</f>
        <v/>
      </c>
      <c r="O930" s="11" t="str">
        <f t="shared" si="109"/>
        <v/>
      </c>
      <c r="P930" s="11" t="str">
        <f t="shared" si="104"/>
        <v/>
      </c>
    </row>
    <row r="931" spans="1:16" x14ac:dyDescent="0.25">
      <c r="A931" s="9" t="str">
        <f>IF(A930="","",IF(B930&lt;C930,A930,IF(A930=MAX('entry data'!$B$8:$B$507),"",A930+1)))</f>
        <v/>
      </c>
      <c r="B931" s="9" t="str">
        <f t="shared" si="105"/>
        <v/>
      </c>
      <c r="C931" s="9" t="str">
        <f>IF(ISERROR(VLOOKUP(A931,'entry data'!B:G,6,0)),"",VLOOKUP(A931,'entry data'!B:G,6,0))</f>
        <v/>
      </c>
      <c r="D931" s="9" t="str">
        <f>IF(ISERROR(VLOOKUP(A931,'entry data'!B:C,2,0)),"",VLOOKUP(A931,'entry data'!B:C,2,0))</f>
        <v/>
      </c>
      <c r="E931" s="9" t="str">
        <f>IF(ISERROR(VLOOKUP(A931,'entry data'!B:E,4,0)),"",VLOOKUP(A931,'entry data'!B:E,4,0))</f>
        <v/>
      </c>
      <c r="F931" s="11" t="str">
        <f>IF(A931="","",IF(ISERROR(VLOOKUP(A931,'entry data'!B:F,5,0)),"",VLOOKUP(A931,'entry data'!B:F,5,0)))</f>
        <v/>
      </c>
      <c r="G931" s="12" t="str">
        <f>IF(A931="","",IF(ISERROR(VLOOKUP(A931,'entry data'!B:I,8,0)),"",VLOOKUP(A931,'entry data'!B:I,7,0)))</f>
        <v/>
      </c>
      <c r="H931" s="13" t="str">
        <f>IF(A931="","",IF(B931=1,VLOOKUP(A931,'entry data'!B:D,3,0),I930))</f>
        <v/>
      </c>
      <c r="I931" s="14" t="str">
        <f>IF(A931="","",IF(E931="weekly",7,IF(E931="fortnightly",14,IF(E931="monthly",DATE(IF(MONTH(H931)=12,YEAR(H931)+1,YEAR(H931)),VLOOKUP(MONTH(H931),index!$D$2:$G$13,2,0),DAY(H931)),
IF(E931="quarterly",DATE(IF(MONTH(H931)&gt;=10,YEAR(H931)+1,YEAR(H931)),VLOOKUP(MONTH(H931),index!$D$2:$G$13,3,0),DAY(H931)),
IF(E931="halfyearly",DATE(IF(MONTH(H931)&gt;=7,YEAR(H931)+1,YEAR(H931)),VLOOKUP(MONTH(H931),index!$D$2:$G$13,4,0),DAY(H931)),
DATE(YEAR(H931)+1,MONTH(H931),DAY(H931)))))-H931))+H931)</f>
        <v/>
      </c>
      <c r="J931" s="9" t="str">
        <f t="shared" si="106"/>
        <v/>
      </c>
      <c r="K931" s="11" t="str">
        <f t="shared" si="107"/>
        <v/>
      </c>
      <c r="L931" s="11" t="str">
        <f t="shared" si="108"/>
        <v/>
      </c>
      <c r="M931" s="11" t="str">
        <f>IF(A931="","",VLOOKUP(E931,index!$A$1:$B$6,2,0)*K931*G931)</f>
        <v/>
      </c>
      <c r="N931" s="11" t="str">
        <f>IF(A931="","",-PMT(G931*VLOOKUP(E931,index!$A$1:$B$6,2,0),C931,F931,0,0))</f>
        <v/>
      </c>
      <c r="O931" s="11" t="str">
        <f t="shared" si="109"/>
        <v/>
      </c>
      <c r="P931" s="11" t="str">
        <f t="shared" si="104"/>
        <v/>
      </c>
    </row>
    <row r="932" spans="1:16" x14ac:dyDescent="0.25">
      <c r="A932" s="9" t="str">
        <f>IF(A931="","",IF(B931&lt;C931,A931,IF(A931=MAX('entry data'!$B$8:$B$507),"",A931+1)))</f>
        <v/>
      </c>
      <c r="B932" s="9" t="str">
        <f t="shared" si="105"/>
        <v/>
      </c>
      <c r="C932" s="9" t="str">
        <f>IF(ISERROR(VLOOKUP(A932,'entry data'!B:G,6,0)),"",VLOOKUP(A932,'entry data'!B:G,6,0))</f>
        <v/>
      </c>
      <c r="D932" s="9" t="str">
        <f>IF(ISERROR(VLOOKUP(A932,'entry data'!B:C,2,0)),"",VLOOKUP(A932,'entry data'!B:C,2,0))</f>
        <v/>
      </c>
      <c r="E932" s="9" t="str">
        <f>IF(ISERROR(VLOOKUP(A932,'entry data'!B:E,4,0)),"",VLOOKUP(A932,'entry data'!B:E,4,0))</f>
        <v/>
      </c>
      <c r="F932" s="11" t="str">
        <f>IF(A932="","",IF(ISERROR(VLOOKUP(A932,'entry data'!B:F,5,0)),"",VLOOKUP(A932,'entry data'!B:F,5,0)))</f>
        <v/>
      </c>
      <c r="G932" s="12" t="str">
        <f>IF(A932="","",IF(ISERROR(VLOOKUP(A932,'entry data'!B:I,8,0)),"",VLOOKUP(A932,'entry data'!B:I,7,0)))</f>
        <v/>
      </c>
      <c r="H932" s="13" t="str">
        <f>IF(A932="","",IF(B932=1,VLOOKUP(A932,'entry data'!B:D,3,0),I931))</f>
        <v/>
      </c>
      <c r="I932" s="14" t="str">
        <f>IF(A932="","",IF(E932="weekly",7,IF(E932="fortnightly",14,IF(E932="monthly",DATE(IF(MONTH(H932)=12,YEAR(H932)+1,YEAR(H932)),VLOOKUP(MONTH(H932),index!$D$2:$G$13,2,0),DAY(H932)),
IF(E932="quarterly",DATE(IF(MONTH(H932)&gt;=10,YEAR(H932)+1,YEAR(H932)),VLOOKUP(MONTH(H932),index!$D$2:$G$13,3,0),DAY(H932)),
IF(E932="halfyearly",DATE(IF(MONTH(H932)&gt;=7,YEAR(H932)+1,YEAR(H932)),VLOOKUP(MONTH(H932),index!$D$2:$G$13,4,0),DAY(H932)),
DATE(YEAR(H932)+1,MONTH(H932),DAY(H932)))))-H932))+H932)</f>
        <v/>
      </c>
      <c r="J932" s="9" t="str">
        <f t="shared" si="106"/>
        <v/>
      </c>
      <c r="K932" s="11" t="str">
        <f t="shared" si="107"/>
        <v/>
      </c>
      <c r="L932" s="11" t="str">
        <f t="shared" si="108"/>
        <v/>
      </c>
      <c r="M932" s="11" t="str">
        <f>IF(A932="","",VLOOKUP(E932,index!$A$1:$B$6,2,0)*K932*G932)</f>
        <v/>
      </c>
      <c r="N932" s="11" t="str">
        <f>IF(A932="","",-PMT(G932*VLOOKUP(E932,index!$A$1:$B$6,2,0),C932,F932,0,0))</f>
        <v/>
      </c>
      <c r="O932" s="11" t="str">
        <f t="shared" si="109"/>
        <v/>
      </c>
      <c r="P932" s="11" t="str">
        <f t="shared" si="104"/>
        <v/>
      </c>
    </row>
    <row r="933" spans="1:16" x14ac:dyDescent="0.25">
      <c r="A933" s="9" t="str">
        <f>IF(A932="","",IF(B932&lt;C932,A932,IF(A932=MAX('entry data'!$B$8:$B$507),"",A932+1)))</f>
        <v/>
      </c>
      <c r="B933" s="9" t="str">
        <f t="shared" si="105"/>
        <v/>
      </c>
      <c r="C933" s="9" t="str">
        <f>IF(ISERROR(VLOOKUP(A933,'entry data'!B:G,6,0)),"",VLOOKUP(A933,'entry data'!B:G,6,0))</f>
        <v/>
      </c>
      <c r="D933" s="9" t="str">
        <f>IF(ISERROR(VLOOKUP(A933,'entry data'!B:C,2,0)),"",VLOOKUP(A933,'entry data'!B:C,2,0))</f>
        <v/>
      </c>
      <c r="E933" s="9" t="str">
        <f>IF(ISERROR(VLOOKUP(A933,'entry data'!B:E,4,0)),"",VLOOKUP(A933,'entry data'!B:E,4,0))</f>
        <v/>
      </c>
      <c r="F933" s="11" t="str">
        <f>IF(A933="","",IF(ISERROR(VLOOKUP(A933,'entry data'!B:F,5,0)),"",VLOOKUP(A933,'entry data'!B:F,5,0)))</f>
        <v/>
      </c>
      <c r="G933" s="12" t="str">
        <f>IF(A933="","",IF(ISERROR(VLOOKUP(A933,'entry data'!B:I,8,0)),"",VLOOKUP(A933,'entry data'!B:I,7,0)))</f>
        <v/>
      </c>
      <c r="H933" s="13" t="str">
        <f>IF(A933="","",IF(B933=1,VLOOKUP(A933,'entry data'!B:D,3,0),I932))</f>
        <v/>
      </c>
      <c r="I933" s="14" t="str">
        <f>IF(A933="","",IF(E933="weekly",7,IF(E933="fortnightly",14,IF(E933="monthly",DATE(IF(MONTH(H933)=12,YEAR(H933)+1,YEAR(H933)),VLOOKUP(MONTH(H933),index!$D$2:$G$13,2,0),DAY(H933)),
IF(E933="quarterly",DATE(IF(MONTH(H933)&gt;=10,YEAR(H933)+1,YEAR(H933)),VLOOKUP(MONTH(H933),index!$D$2:$G$13,3,0),DAY(H933)),
IF(E933="halfyearly",DATE(IF(MONTH(H933)&gt;=7,YEAR(H933)+1,YEAR(H933)),VLOOKUP(MONTH(H933),index!$D$2:$G$13,4,0),DAY(H933)),
DATE(YEAR(H933)+1,MONTH(H933),DAY(H933)))))-H933))+H933)</f>
        <v/>
      </c>
      <c r="J933" s="9" t="str">
        <f t="shared" si="106"/>
        <v/>
      </c>
      <c r="K933" s="11" t="str">
        <f t="shared" si="107"/>
        <v/>
      </c>
      <c r="L933" s="11" t="str">
        <f t="shared" si="108"/>
        <v/>
      </c>
      <c r="M933" s="11" t="str">
        <f>IF(A933="","",VLOOKUP(E933,index!$A$1:$B$6,2,0)*K933*G933)</f>
        <v/>
      </c>
      <c r="N933" s="11" t="str">
        <f>IF(A933="","",-PMT(G933*VLOOKUP(E933,index!$A$1:$B$6,2,0),C933,F933,0,0))</f>
        <v/>
      </c>
      <c r="O933" s="11" t="str">
        <f t="shared" si="109"/>
        <v/>
      </c>
      <c r="P933" s="11" t="str">
        <f t="shared" si="104"/>
        <v/>
      </c>
    </row>
    <row r="934" spans="1:16" x14ac:dyDescent="0.25">
      <c r="A934" s="9" t="str">
        <f>IF(A933="","",IF(B933&lt;C933,A933,IF(A933=MAX('entry data'!$B$8:$B$507),"",A933+1)))</f>
        <v/>
      </c>
      <c r="B934" s="9" t="str">
        <f t="shared" si="105"/>
        <v/>
      </c>
      <c r="C934" s="9" t="str">
        <f>IF(ISERROR(VLOOKUP(A934,'entry data'!B:G,6,0)),"",VLOOKUP(A934,'entry data'!B:G,6,0))</f>
        <v/>
      </c>
      <c r="D934" s="9" t="str">
        <f>IF(ISERROR(VLOOKUP(A934,'entry data'!B:C,2,0)),"",VLOOKUP(A934,'entry data'!B:C,2,0))</f>
        <v/>
      </c>
      <c r="E934" s="9" t="str">
        <f>IF(ISERROR(VLOOKUP(A934,'entry data'!B:E,4,0)),"",VLOOKUP(A934,'entry data'!B:E,4,0))</f>
        <v/>
      </c>
      <c r="F934" s="11" t="str">
        <f>IF(A934="","",IF(ISERROR(VLOOKUP(A934,'entry data'!B:F,5,0)),"",VLOOKUP(A934,'entry data'!B:F,5,0)))</f>
        <v/>
      </c>
      <c r="G934" s="12" t="str">
        <f>IF(A934="","",IF(ISERROR(VLOOKUP(A934,'entry data'!B:I,8,0)),"",VLOOKUP(A934,'entry data'!B:I,7,0)))</f>
        <v/>
      </c>
      <c r="H934" s="13" t="str">
        <f>IF(A934="","",IF(B934=1,VLOOKUP(A934,'entry data'!B:D,3,0),I933))</f>
        <v/>
      </c>
      <c r="I934" s="14" t="str">
        <f>IF(A934="","",IF(E934="weekly",7,IF(E934="fortnightly",14,IF(E934="monthly",DATE(IF(MONTH(H934)=12,YEAR(H934)+1,YEAR(H934)),VLOOKUP(MONTH(H934),index!$D$2:$G$13,2,0),DAY(H934)),
IF(E934="quarterly",DATE(IF(MONTH(H934)&gt;=10,YEAR(H934)+1,YEAR(H934)),VLOOKUP(MONTH(H934),index!$D$2:$G$13,3,0),DAY(H934)),
IF(E934="halfyearly",DATE(IF(MONTH(H934)&gt;=7,YEAR(H934)+1,YEAR(H934)),VLOOKUP(MONTH(H934),index!$D$2:$G$13,4,0),DAY(H934)),
DATE(YEAR(H934)+1,MONTH(H934),DAY(H934)))))-H934))+H934)</f>
        <v/>
      </c>
      <c r="J934" s="9" t="str">
        <f t="shared" si="106"/>
        <v/>
      </c>
      <c r="K934" s="11" t="str">
        <f t="shared" si="107"/>
        <v/>
      </c>
      <c r="L934" s="11" t="str">
        <f t="shared" si="108"/>
        <v/>
      </c>
      <c r="M934" s="11" t="str">
        <f>IF(A934="","",VLOOKUP(E934,index!$A$1:$B$6,2,0)*K934*G934)</f>
        <v/>
      </c>
      <c r="N934" s="11" t="str">
        <f>IF(A934="","",-PMT(G934*VLOOKUP(E934,index!$A$1:$B$6,2,0),C934,F934,0,0))</f>
        <v/>
      </c>
      <c r="O934" s="11" t="str">
        <f t="shared" si="109"/>
        <v/>
      </c>
      <c r="P934" s="11" t="str">
        <f t="shared" si="104"/>
        <v/>
      </c>
    </row>
    <row r="935" spans="1:16" x14ac:dyDescent="0.25">
      <c r="A935" s="9" t="str">
        <f>IF(A934="","",IF(B934&lt;C934,A934,IF(A934=MAX('entry data'!$B$8:$B$507),"",A934+1)))</f>
        <v/>
      </c>
      <c r="B935" s="9" t="str">
        <f t="shared" si="105"/>
        <v/>
      </c>
      <c r="C935" s="9" t="str">
        <f>IF(ISERROR(VLOOKUP(A935,'entry data'!B:G,6,0)),"",VLOOKUP(A935,'entry data'!B:G,6,0))</f>
        <v/>
      </c>
      <c r="D935" s="9" t="str">
        <f>IF(ISERROR(VLOOKUP(A935,'entry data'!B:C,2,0)),"",VLOOKUP(A935,'entry data'!B:C,2,0))</f>
        <v/>
      </c>
      <c r="E935" s="9" t="str">
        <f>IF(ISERROR(VLOOKUP(A935,'entry data'!B:E,4,0)),"",VLOOKUP(A935,'entry data'!B:E,4,0))</f>
        <v/>
      </c>
      <c r="F935" s="11" t="str">
        <f>IF(A935="","",IF(ISERROR(VLOOKUP(A935,'entry data'!B:F,5,0)),"",VLOOKUP(A935,'entry data'!B:F,5,0)))</f>
        <v/>
      </c>
      <c r="G935" s="12" t="str">
        <f>IF(A935="","",IF(ISERROR(VLOOKUP(A935,'entry data'!B:I,8,0)),"",VLOOKUP(A935,'entry data'!B:I,7,0)))</f>
        <v/>
      </c>
      <c r="H935" s="13" t="str">
        <f>IF(A935="","",IF(B935=1,VLOOKUP(A935,'entry data'!B:D,3,0),I934))</f>
        <v/>
      </c>
      <c r="I935" s="14" t="str">
        <f>IF(A935="","",IF(E935="weekly",7,IF(E935="fortnightly",14,IF(E935="monthly",DATE(IF(MONTH(H935)=12,YEAR(H935)+1,YEAR(H935)),VLOOKUP(MONTH(H935),index!$D$2:$G$13,2,0),DAY(H935)),
IF(E935="quarterly",DATE(IF(MONTH(H935)&gt;=10,YEAR(H935)+1,YEAR(H935)),VLOOKUP(MONTH(H935),index!$D$2:$G$13,3,0),DAY(H935)),
IF(E935="halfyearly",DATE(IF(MONTH(H935)&gt;=7,YEAR(H935)+1,YEAR(H935)),VLOOKUP(MONTH(H935),index!$D$2:$G$13,4,0),DAY(H935)),
DATE(YEAR(H935)+1,MONTH(H935),DAY(H935)))))-H935))+H935)</f>
        <v/>
      </c>
      <c r="J935" s="9" t="str">
        <f t="shared" si="106"/>
        <v/>
      </c>
      <c r="K935" s="11" t="str">
        <f t="shared" si="107"/>
        <v/>
      </c>
      <c r="L935" s="11" t="str">
        <f t="shared" si="108"/>
        <v/>
      </c>
      <c r="M935" s="11" t="str">
        <f>IF(A935="","",VLOOKUP(E935,index!$A$1:$B$6,2,0)*K935*G935)</f>
        <v/>
      </c>
      <c r="N935" s="11" t="str">
        <f>IF(A935="","",-PMT(G935*VLOOKUP(E935,index!$A$1:$B$6,2,0),C935,F935,0,0))</f>
        <v/>
      </c>
      <c r="O935" s="11" t="str">
        <f t="shared" si="109"/>
        <v/>
      </c>
      <c r="P935" s="11" t="str">
        <f t="shared" si="104"/>
        <v/>
      </c>
    </row>
    <row r="936" spans="1:16" x14ac:dyDescent="0.25">
      <c r="A936" s="9" t="str">
        <f>IF(A935="","",IF(B935&lt;C935,A935,IF(A935=MAX('entry data'!$B$8:$B$507),"",A935+1)))</f>
        <v/>
      </c>
      <c r="B936" s="9" t="str">
        <f t="shared" si="105"/>
        <v/>
      </c>
      <c r="C936" s="9" t="str">
        <f>IF(ISERROR(VLOOKUP(A936,'entry data'!B:G,6,0)),"",VLOOKUP(A936,'entry data'!B:G,6,0))</f>
        <v/>
      </c>
      <c r="D936" s="9" t="str">
        <f>IF(ISERROR(VLOOKUP(A936,'entry data'!B:C,2,0)),"",VLOOKUP(A936,'entry data'!B:C,2,0))</f>
        <v/>
      </c>
      <c r="E936" s="9" t="str">
        <f>IF(ISERROR(VLOOKUP(A936,'entry data'!B:E,4,0)),"",VLOOKUP(A936,'entry data'!B:E,4,0))</f>
        <v/>
      </c>
      <c r="F936" s="11" t="str">
        <f>IF(A936="","",IF(ISERROR(VLOOKUP(A936,'entry data'!B:F,5,0)),"",VLOOKUP(A936,'entry data'!B:F,5,0)))</f>
        <v/>
      </c>
      <c r="G936" s="12" t="str">
        <f>IF(A936="","",IF(ISERROR(VLOOKUP(A936,'entry data'!B:I,8,0)),"",VLOOKUP(A936,'entry data'!B:I,7,0)))</f>
        <v/>
      </c>
      <c r="H936" s="13" t="str">
        <f>IF(A936="","",IF(B936=1,VLOOKUP(A936,'entry data'!B:D,3,0),I935))</f>
        <v/>
      </c>
      <c r="I936" s="14" t="str">
        <f>IF(A936="","",IF(E936="weekly",7,IF(E936="fortnightly",14,IF(E936="monthly",DATE(IF(MONTH(H936)=12,YEAR(H936)+1,YEAR(H936)),VLOOKUP(MONTH(H936),index!$D$2:$G$13,2,0),DAY(H936)),
IF(E936="quarterly",DATE(IF(MONTH(H936)&gt;=10,YEAR(H936)+1,YEAR(H936)),VLOOKUP(MONTH(H936),index!$D$2:$G$13,3,0),DAY(H936)),
IF(E936="halfyearly",DATE(IF(MONTH(H936)&gt;=7,YEAR(H936)+1,YEAR(H936)),VLOOKUP(MONTH(H936),index!$D$2:$G$13,4,0),DAY(H936)),
DATE(YEAR(H936)+1,MONTH(H936),DAY(H936)))))-H936))+H936)</f>
        <v/>
      </c>
      <c r="J936" s="9" t="str">
        <f t="shared" si="106"/>
        <v/>
      </c>
      <c r="K936" s="11" t="str">
        <f t="shared" si="107"/>
        <v/>
      </c>
      <c r="L936" s="11" t="str">
        <f t="shared" si="108"/>
        <v/>
      </c>
      <c r="M936" s="11" t="str">
        <f>IF(A936="","",VLOOKUP(E936,index!$A$1:$B$6,2,0)*K936*G936)</f>
        <v/>
      </c>
      <c r="N936" s="11" t="str">
        <f>IF(A936="","",-PMT(G936*VLOOKUP(E936,index!$A$1:$B$6,2,0),C936,F936,0,0))</f>
        <v/>
      </c>
      <c r="O936" s="11" t="str">
        <f t="shared" si="109"/>
        <v/>
      </c>
      <c r="P936" s="11" t="str">
        <f t="shared" si="104"/>
        <v/>
      </c>
    </row>
    <row r="937" spans="1:16" x14ac:dyDescent="0.25">
      <c r="A937" s="9" t="str">
        <f>IF(A936="","",IF(B936&lt;C936,A936,IF(A936=MAX('entry data'!$B$8:$B$507),"",A936+1)))</f>
        <v/>
      </c>
      <c r="B937" s="9" t="str">
        <f t="shared" si="105"/>
        <v/>
      </c>
      <c r="C937" s="9" t="str">
        <f>IF(ISERROR(VLOOKUP(A937,'entry data'!B:G,6,0)),"",VLOOKUP(A937,'entry data'!B:G,6,0))</f>
        <v/>
      </c>
      <c r="D937" s="9" t="str">
        <f>IF(ISERROR(VLOOKUP(A937,'entry data'!B:C,2,0)),"",VLOOKUP(A937,'entry data'!B:C,2,0))</f>
        <v/>
      </c>
      <c r="E937" s="9" t="str">
        <f>IF(ISERROR(VLOOKUP(A937,'entry data'!B:E,4,0)),"",VLOOKUP(A937,'entry data'!B:E,4,0))</f>
        <v/>
      </c>
      <c r="F937" s="11" t="str">
        <f>IF(A937="","",IF(ISERROR(VLOOKUP(A937,'entry data'!B:F,5,0)),"",VLOOKUP(A937,'entry data'!B:F,5,0)))</f>
        <v/>
      </c>
      <c r="G937" s="12" t="str">
        <f>IF(A937="","",IF(ISERROR(VLOOKUP(A937,'entry data'!B:I,8,0)),"",VLOOKUP(A937,'entry data'!B:I,7,0)))</f>
        <v/>
      </c>
      <c r="H937" s="13" t="str">
        <f>IF(A937="","",IF(B937=1,VLOOKUP(A937,'entry data'!B:D,3,0),I936))</f>
        <v/>
      </c>
      <c r="I937" s="14" t="str">
        <f>IF(A937="","",IF(E937="weekly",7,IF(E937="fortnightly",14,IF(E937="monthly",DATE(IF(MONTH(H937)=12,YEAR(H937)+1,YEAR(H937)),VLOOKUP(MONTH(H937),index!$D$2:$G$13,2,0),DAY(H937)),
IF(E937="quarterly",DATE(IF(MONTH(H937)&gt;=10,YEAR(H937)+1,YEAR(H937)),VLOOKUP(MONTH(H937),index!$D$2:$G$13,3,0),DAY(H937)),
IF(E937="halfyearly",DATE(IF(MONTH(H937)&gt;=7,YEAR(H937)+1,YEAR(H937)),VLOOKUP(MONTH(H937),index!$D$2:$G$13,4,0),DAY(H937)),
DATE(YEAR(H937)+1,MONTH(H937),DAY(H937)))))-H937))+H937)</f>
        <v/>
      </c>
      <c r="J937" s="9" t="str">
        <f t="shared" si="106"/>
        <v/>
      </c>
      <c r="K937" s="11" t="str">
        <f t="shared" si="107"/>
        <v/>
      </c>
      <c r="L937" s="11" t="str">
        <f t="shared" si="108"/>
        <v/>
      </c>
      <c r="M937" s="11" t="str">
        <f>IF(A937="","",VLOOKUP(E937,index!$A$1:$B$6,2,0)*K937*G937)</f>
        <v/>
      </c>
      <c r="N937" s="11" t="str">
        <f>IF(A937="","",-PMT(G937*VLOOKUP(E937,index!$A$1:$B$6,2,0),C937,F937,0,0))</f>
        <v/>
      </c>
      <c r="O937" s="11" t="str">
        <f t="shared" si="109"/>
        <v/>
      </c>
      <c r="P937" s="11" t="str">
        <f t="shared" si="104"/>
        <v/>
      </c>
    </row>
    <row r="938" spans="1:16" x14ac:dyDescent="0.25">
      <c r="A938" s="9" t="str">
        <f>IF(A937="","",IF(B937&lt;C937,A937,IF(A937=MAX('entry data'!$B$8:$B$507),"",A937+1)))</f>
        <v/>
      </c>
      <c r="B938" s="9" t="str">
        <f t="shared" si="105"/>
        <v/>
      </c>
      <c r="C938" s="9" t="str">
        <f>IF(ISERROR(VLOOKUP(A938,'entry data'!B:G,6,0)),"",VLOOKUP(A938,'entry data'!B:G,6,0))</f>
        <v/>
      </c>
      <c r="D938" s="9" t="str">
        <f>IF(ISERROR(VLOOKUP(A938,'entry data'!B:C,2,0)),"",VLOOKUP(A938,'entry data'!B:C,2,0))</f>
        <v/>
      </c>
      <c r="E938" s="9" t="str">
        <f>IF(ISERROR(VLOOKUP(A938,'entry data'!B:E,4,0)),"",VLOOKUP(A938,'entry data'!B:E,4,0))</f>
        <v/>
      </c>
      <c r="F938" s="11" t="str">
        <f>IF(A938="","",IF(ISERROR(VLOOKUP(A938,'entry data'!B:F,5,0)),"",VLOOKUP(A938,'entry data'!B:F,5,0)))</f>
        <v/>
      </c>
      <c r="G938" s="12" t="str">
        <f>IF(A938="","",IF(ISERROR(VLOOKUP(A938,'entry data'!B:I,8,0)),"",VLOOKUP(A938,'entry data'!B:I,7,0)))</f>
        <v/>
      </c>
      <c r="H938" s="13" t="str">
        <f>IF(A938="","",IF(B938=1,VLOOKUP(A938,'entry data'!B:D,3,0),I937))</f>
        <v/>
      </c>
      <c r="I938" s="14" t="str">
        <f>IF(A938="","",IF(E938="weekly",7,IF(E938="fortnightly",14,IF(E938="monthly",DATE(IF(MONTH(H938)=12,YEAR(H938)+1,YEAR(H938)),VLOOKUP(MONTH(H938),index!$D$2:$G$13,2,0),DAY(H938)),
IF(E938="quarterly",DATE(IF(MONTH(H938)&gt;=10,YEAR(H938)+1,YEAR(H938)),VLOOKUP(MONTH(H938),index!$D$2:$G$13,3,0),DAY(H938)),
IF(E938="halfyearly",DATE(IF(MONTH(H938)&gt;=7,YEAR(H938)+1,YEAR(H938)),VLOOKUP(MONTH(H938),index!$D$2:$G$13,4,0),DAY(H938)),
DATE(YEAR(H938)+1,MONTH(H938),DAY(H938)))))-H938))+H938)</f>
        <v/>
      </c>
      <c r="J938" s="9" t="str">
        <f t="shared" si="106"/>
        <v/>
      </c>
      <c r="K938" s="11" t="str">
        <f t="shared" si="107"/>
        <v/>
      </c>
      <c r="L938" s="11" t="str">
        <f t="shared" si="108"/>
        <v/>
      </c>
      <c r="M938" s="11" t="str">
        <f>IF(A938="","",VLOOKUP(E938,index!$A$1:$B$6,2,0)*K938*G938)</f>
        <v/>
      </c>
      <c r="N938" s="11" t="str">
        <f>IF(A938="","",-PMT(G938*VLOOKUP(E938,index!$A$1:$B$6,2,0),C938,F938,0,0))</f>
        <v/>
      </c>
      <c r="O938" s="11" t="str">
        <f t="shared" si="109"/>
        <v/>
      </c>
      <c r="P938" s="11" t="str">
        <f t="shared" si="104"/>
        <v/>
      </c>
    </row>
    <row r="939" spans="1:16" x14ac:dyDescent="0.25">
      <c r="A939" s="9" t="str">
        <f>IF(A938="","",IF(B938&lt;C938,A938,IF(A938=MAX('entry data'!$B$8:$B$507),"",A938+1)))</f>
        <v/>
      </c>
      <c r="B939" s="9" t="str">
        <f t="shared" si="105"/>
        <v/>
      </c>
      <c r="C939" s="9" t="str">
        <f>IF(ISERROR(VLOOKUP(A939,'entry data'!B:G,6,0)),"",VLOOKUP(A939,'entry data'!B:G,6,0))</f>
        <v/>
      </c>
      <c r="D939" s="9" t="str">
        <f>IF(ISERROR(VLOOKUP(A939,'entry data'!B:C,2,0)),"",VLOOKUP(A939,'entry data'!B:C,2,0))</f>
        <v/>
      </c>
      <c r="E939" s="9" t="str">
        <f>IF(ISERROR(VLOOKUP(A939,'entry data'!B:E,4,0)),"",VLOOKUP(A939,'entry data'!B:E,4,0))</f>
        <v/>
      </c>
      <c r="F939" s="11" t="str">
        <f>IF(A939="","",IF(ISERROR(VLOOKUP(A939,'entry data'!B:F,5,0)),"",VLOOKUP(A939,'entry data'!B:F,5,0)))</f>
        <v/>
      </c>
      <c r="G939" s="12" t="str">
        <f>IF(A939="","",IF(ISERROR(VLOOKUP(A939,'entry data'!B:I,8,0)),"",VLOOKUP(A939,'entry data'!B:I,7,0)))</f>
        <v/>
      </c>
      <c r="H939" s="13" t="str">
        <f>IF(A939="","",IF(B939=1,VLOOKUP(A939,'entry data'!B:D,3,0),I938))</f>
        <v/>
      </c>
      <c r="I939" s="14" t="str">
        <f>IF(A939="","",IF(E939="weekly",7,IF(E939="fortnightly",14,IF(E939="monthly",DATE(IF(MONTH(H939)=12,YEAR(H939)+1,YEAR(H939)),VLOOKUP(MONTH(H939),index!$D$2:$G$13,2,0),DAY(H939)),
IF(E939="quarterly",DATE(IF(MONTH(H939)&gt;=10,YEAR(H939)+1,YEAR(H939)),VLOOKUP(MONTH(H939),index!$D$2:$G$13,3,0),DAY(H939)),
IF(E939="halfyearly",DATE(IF(MONTH(H939)&gt;=7,YEAR(H939)+1,YEAR(H939)),VLOOKUP(MONTH(H939),index!$D$2:$G$13,4,0),DAY(H939)),
DATE(YEAR(H939)+1,MONTH(H939),DAY(H939)))))-H939))+H939)</f>
        <v/>
      </c>
      <c r="J939" s="9" t="str">
        <f t="shared" si="106"/>
        <v/>
      </c>
      <c r="K939" s="11" t="str">
        <f t="shared" si="107"/>
        <v/>
      </c>
      <c r="L939" s="11" t="str">
        <f t="shared" si="108"/>
        <v/>
      </c>
      <c r="M939" s="11" t="str">
        <f>IF(A939="","",VLOOKUP(E939,index!$A$1:$B$6,2,0)*K939*G939)</f>
        <v/>
      </c>
      <c r="N939" s="11" t="str">
        <f>IF(A939="","",-PMT(G939*VLOOKUP(E939,index!$A$1:$B$6,2,0),C939,F939,0,0))</f>
        <v/>
      </c>
      <c r="O939" s="11" t="str">
        <f t="shared" si="109"/>
        <v/>
      </c>
      <c r="P939" s="11" t="str">
        <f t="shared" si="104"/>
        <v/>
      </c>
    </row>
    <row r="940" spans="1:16" x14ac:dyDescent="0.25">
      <c r="A940" s="9" t="str">
        <f>IF(A939="","",IF(B939&lt;C939,A939,IF(A939=MAX('entry data'!$B$8:$B$507),"",A939+1)))</f>
        <v/>
      </c>
      <c r="B940" s="9" t="str">
        <f t="shared" si="105"/>
        <v/>
      </c>
      <c r="C940" s="9" t="str">
        <f>IF(ISERROR(VLOOKUP(A940,'entry data'!B:G,6,0)),"",VLOOKUP(A940,'entry data'!B:G,6,0))</f>
        <v/>
      </c>
      <c r="D940" s="9" t="str">
        <f>IF(ISERROR(VLOOKUP(A940,'entry data'!B:C,2,0)),"",VLOOKUP(A940,'entry data'!B:C,2,0))</f>
        <v/>
      </c>
      <c r="E940" s="9" t="str">
        <f>IF(ISERROR(VLOOKUP(A940,'entry data'!B:E,4,0)),"",VLOOKUP(A940,'entry data'!B:E,4,0))</f>
        <v/>
      </c>
      <c r="F940" s="11" t="str">
        <f>IF(A940="","",IF(ISERROR(VLOOKUP(A940,'entry data'!B:F,5,0)),"",VLOOKUP(A940,'entry data'!B:F,5,0)))</f>
        <v/>
      </c>
      <c r="G940" s="12" t="str">
        <f>IF(A940="","",IF(ISERROR(VLOOKUP(A940,'entry data'!B:I,8,0)),"",VLOOKUP(A940,'entry data'!B:I,7,0)))</f>
        <v/>
      </c>
      <c r="H940" s="13" t="str">
        <f>IF(A940="","",IF(B940=1,VLOOKUP(A940,'entry data'!B:D,3,0),I939))</f>
        <v/>
      </c>
      <c r="I940" s="14" t="str">
        <f>IF(A940="","",IF(E940="weekly",7,IF(E940="fortnightly",14,IF(E940="monthly",DATE(IF(MONTH(H940)=12,YEAR(H940)+1,YEAR(H940)),VLOOKUP(MONTH(H940),index!$D$2:$G$13,2,0),DAY(H940)),
IF(E940="quarterly",DATE(IF(MONTH(H940)&gt;=10,YEAR(H940)+1,YEAR(H940)),VLOOKUP(MONTH(H940),index!$D$2:$G$13,3,0),DAY(H940)),
IF(E940="halfyearly",DATE(IF(MONTH(H940)&gt;=7,YEAR(H940)+1,YEAR(H940)),VLOOKUP(MONTH(H940),index!$D$2:$G$13,4,0),DAY(H940)),
DATE(YEAR(H940)+1,MONTH(H940),DAY(H940)))))-H940))+H940)</f>
        <v/>
      </c>
      <c r="J940" s="9" t="str">
        <f t="shared" si="106"/>
        <v/>
      </c>
      <c r="K940" s="11" t="str">
        <f t="shared" si="107"/>
        <v/>
      </c>
      <c r="L940" s="11" t="str">
        <f t="shared" si="108"/>
        <v/>
      </c>
      <c r="M940" s="11" t="str">
        <f>IF(A940="","",VLOOKUP(E940,index!$A$1:$B$6,2,0)*K940*G940)</f>
        <v/>
      </c>
      <c r="N940" s="11" t="str">
        <f>IF(A940="","",-PMT(G940*VLOOKUP(E940,index!$A$1:$B$6,2,0),C940,F940,0,0))</f>
        <v/>
      </c>
      <c r="O940" s="11" t="str">
        <f t="shared" si="109"/>
        <v/>
      </c>
      <c r="P940" s="11" t="str">
        <f t="shared" si="104"/>
        <v/>
      </c>
    </row>
    <row r="941" spans="1:16" x14ac:dyDescent="0.25">
      <c r="A941" s="9" t="str">
        <f>IF(A940="","",IF(B940&lt;C940,A940,IF(A940=MAX('entry data'!$B$8:$B$507),"",A940+1)))</f>
        <v/>
      </c>
      <c r="B941" s="9" t="str">
        <f t="shared" si="105"/>
        <v/>
      </c>
      <c r="C941" s="9" t="str">
        <f>IF(ISERROR(VLOOKUP(A941,'entry data'!B:G,6,0)),"",VLOOKUP(A941,'entry data'!B:G,6,0))</f>
        <v/>
      </c>
      <c r="D941" s="9" t="str">
        <f>IF(ISERROR(VLOOKUP(A941,'entry data'!B:C,2,0)),"",VLOOKUP(A941,'entry data'!B:C,2,0))</f>
        <v/>
      </c>
      <c r="E941" s="9" t="str">
        <f>IF(ISERROR(VLOOKUP(A941,'entry data'!B:E,4,0)),"",VLOOKUP(A941,'entry data'!B:E,4,0))</f>
        <v/>
      </c>
      <c r="F941" s="11" t="str">
        <f>IF(A941="","",IF(ISERROR(VLOOKUP(A941,'entry data'!B:F,5,0)),"",VLOOKUP(A941,'entry data'!B:F,5,0)))</f>
        <v/>
      </c>
      <c r="G941" s="12" t="str">
        <f>IF(A941="","",IF(ISERROR(VLOOKUP(A941,'entry data'!B:I,8,0)),"",VLOOKUP(A941,'entry data'!B:I,7,0)))</f>
        <v/>
      </c>
      <c r="H941" s="13" t="str">
        <f>IF(A941="","",IF(B941=1,VLOOKUP(A941,'entry data'!B:D,3,0),I940))</f>
        <v/>
      </c>
      <c r="I941" s="14" t="str">
        <f>IF(A941="","",IF(E941="weekly",7,IF(E941="fortnightly",14,IF(E941="monthly",DATE(IF(MONTH(H941)=12,YEAR(H941)+1,YEAR(H941)),VLOOKUP(MONTH(H941),index!$D$2:$G$13,2,0),DAY(H941)),
IF(E941="quarterly",DATE(IF(MONTH(H941)&gt;=10,YEAR(H941)+1,YEAR(H941)),VLOOKUP(MONTH(H941),index!$D$2:$G$13,3,0),DAY(H941)),
IF(E941="halfyearly",DATE(IF(MONTH(H941)&gt;=7,YEAR(H941)+1,YEAR(H941)),VLOOKUP(MONTH(H941),index!$D$2:$G$13,4,0),DAY(H941)),
DATE(YEAR(H941)+1,MONTH(H941),DAY(H941)))))-H941))+H941)</f>
        <v/>
      </c>
      <c r="J941" s="9" t="str">
        <f t="shared" si="106"/>
        <v/>
      </c>
      <c r="K941" s="11" t="str">
        <f t="shared" si="107"/>
        <v/>
      </c>
      <c r="L941" s="11" t="str">
        <f t="shared" si="108"/>
        <v/>
      </c>
      <c r="M941" s="11" t="str">
        <f>IF(A941="","",VLOOKUP(E941,index!$A$1:$B$6,2,0)*K941*G941)</f>
        <v/>
      </c>
      <c r="N941" s="11" t="str">
        <f>IF(A941="","",-PMT(G941*VLOOKUP(E941,index!$A$1:$B$6,2,0),C941,F941,0,0))</f>
        <v/>
      </c>
      <c r="O941" s="11" t="str">
        <f t="shared" si="109"/>
        <v/>
      </c>
      <c r="P941" s="11" t="str">
        <f t="shared" si="104"/>
        <v/>
      </c>
    </row>
    <row r="942" spans="1:16" x14ac:dyDescent="0.25">
      <c r="A942" s="9" t="str">
        <f>IF(A941="","",IF(B941&lt;C941,A941,IF(A941=MAX('entry data'!$B$8:$B$507),"",A941+1)))</f>
        <v/>
      </c>
      <c r="B942" s="9" t="str">
        <f t="shared" si="105"/>
        <v/>
      </c>
      <c r="C942" s="9" t="str">
        <f>IF(ISERROR(VLOOKUP(A942,'entry data'!B:G,6,0)),"",VLOOKUP(A942,'entry data'!B:G,6,0))</f>
        <v/>
      </c>
      <c r="D942" s="9" t="str">
        <f>IF(ISERROR(VLOOKUP(A942,'entry data'!B:C,2,0)),"",VLOOKUP(A942,'entry data'!B:C,2,0))</f>
        <v/>
      </c>
      <c r="E942" s="9" t="str">
        <f>IF(ISERROR(VLOOKUP(A942,'entry data'!B:E,4,0)),"",VLOOKUP(A942,'entry data'!B:E,4,0))</f>
        <v/>
      </c>
      <c r="F942" s="11" t="str">
        <f>IF(A942="","",IF(ISERROR(VLOOKUP(A942,'entry data'!B:F,5,0)),"",VLOOKUP(A942,'entry data'!B:F,5,0)))</f>
        <v/>
      </c>
      <c r="G942" s="12" t="str">
        <f>IF(A942="","",IF(ISERROR(VLOOKUP(A942,'entry data'!B:I,8,0)),"",VLOOKUP(A942,'entry data'!B:I,7,0)))</f>
        <v/>
      </c>
      <c r="H942" s="13" t="str">
        <f>IF(A942="","",IF(B942=1,VLOOKUP(A942,'entry data'!B:D,3,0),I941))</f>
        <v/>
      </c>
      <c r="I942" s="14" t="str">
        <f>IF(A942="","",IF(E942="weekly",7,IF(E942="fortnightly",14,IF(E942="monthly",DATE(IF(MONTH(H942)=12,YEAR(H942)+1,YEAR(H942)),VLOOKUP(MONTH(H942),index!$D$2:$G$13,2,0),DAY(H942)),
IF(E942="quarterly",DATE(IF(MONTH(H942)&gt;=10,YEAR(H942)+1,YEAR(H942)),VLOOKUP(MONTH(H942),index!$D$2:$G$13,3,0),DAY(H942)),
IF(E942="halfyearly",DATE(IF(MONTH(H942)&gt;=7,YEAR(H942)+1,YEAR(H942)),VLOOKUP(MONTH(H942),index!$D$2:$G$13,4,0),DAY(H942)),
DATE(YEAR(H942)+1,MONTH(H942),DAY(H942)))))-H942))+H942)</f>
        <v/>
      </c>
      <c r="J942" s="9" t="str">
        <f t="shared" si="106"/>
        <v/>
      </c>
      <c r="K942" s="11" t="str">
        <f t="shared" si="107"/>
        <v/>
      </c>
      <c r="L942" s="11" t="str">
        <f t="shared" si="108"/>
        <v/>
      </c>
      <c r="M942" s="11" t="str">
        <f>IF(A942="","",VLOOKUP(E942,index!$A$1:$B$6,2,0)*K942*G942)</f>
        <v/>
      </c>
      <c r="N942" s="11" t="str">
        <f>IF(A942="","",-PMT(G942*VLOOKUP(E942,index!$A$1:$B$6,2,0),C942,F942,0,0))</f>
        <v/>
      </c>
      <c r="O942" s="11" t="str">
        <f t="shared" si="109"/>
        <v/>
      </c>
      <c r="P942" s="11" t="str">
        <f t="shared" si="104"/>
        <v/>
      </c>
    </row>
    <row r="943" spans="1:16" x14ac:dyDescent="0.25">
      <c r="A943" s="9" t="str">
        <f>IF(A942="","",IF(B942&lt;C942,A942,IF(A942=MAX('entry data'!$B$8:$B$507),"",A942+1)))</f>
        <v/>
      </c>
      <c r="B943" s="9" t="str">
        <f t="shared" si="105"/>
        <v/>
      </c>
      <c r="C943" s="9" t="str">
        <f>IF(ISERROR(VLOOKUP(A943,'entry data'!B:G,6,0)),"",VLOOKUP(A943,'entry data'!B:G,6,0))</f>
        <v/>
      </c>
      <c r="D943" s="9" t="str">
        <f>IF(ISERROR(VLOOKUP(A943,'entry data'!B:C,2,0)),"",VLOOKUP(A943,'entry data'!B:C,2,0))</f>
        <v/>
      </c>
      <c r="E943" s="9" t="str">
        <f>IF(ISERROR(VLOOKUP(A943,'entry data'!B:E,4,0)),"",VLOOKUP(A943,'entry data'!B:E,4,0))</f>
        <v/>
      </c>
      <c r="F943" s="11" t="str">
        <f>IF(A943="","",IF(ISERROR(VLOOKUP(A943,'entry data'!B:F,5,0)),"",VLOOKUP(A943,'entry data'!B:F,5,0)))</f>
        <v/>
      </c>
      <c r="G943" s="12" t="str">
        <f>IF(A943="","",IF(ISERROR(VLOOKUP(A943,'entry data'!B:I,8,0)),"",VLOOKUP(A943,'entry data'!B:I,7,0)))</f>
        <v/>
      </c>
      <c r="H943" s="13" t="str">
        <f>IF(A943="","",IF(B943=1,VLOOKUP(A943,'entry data'!B:D,3,0),I942))</f>
        <v/>
      </c>
      <c r="I943" s="14" t="str">
        <f>IF(A943="","",IF(E943="weekly",7,IF(E943="fortnightly",14,IF(E943="monthly",DATE(IF(MONTH(H943)=12,YEAR(H943)+1,YEAR(H943)),VLOOKUP(MONTH(H943),index!$D$2:$G$13,2,0),DAY(H943)),
IF(E943="quarterly",DATE(IF(MONTH(H943)&gt;=10,YEAR(H943)+1,YEAR(H943)),VLOOKUP(MONTH(H943),index!$D$2:$G$13,3,0),DAY(H943)),
IF(E943="halfyearly",DATE(IF(MONTH(H943)&gt;=7,YEAR(H943)+1,YEAR(H943)),VLOOKUP(MONTH(H943),index!$D$2:$G$13,4,0),DAY(H943)),
DATE(YEAR(H943)+1,MONTH(H943),DAY(H943)))))-H943))+H943)</f>
        <v/>
      </c>
      <c r="J943" s="9" t="str">
        <f t="shared" si="106"/>
        <v/>
      </c>
      <c r="K943" s="11" t="str">
        <f t="shared" si="107"/>
        <v/>
      </c>
      <c r="L943" s="11" t="str">
        <f t="shared" si="108"/>
        <v/>
      </c>
      <c r="M943" s="11" t="str">
        <f>IF(A943="","",VLOOKUP(E943,index!$A$1:$B$6,2,0)*K943*G943)</f>
        <v/>
      </c>
      <c r="N943" s="11" t="str">
        <f>IF(A943="","",-PMT(G943*VLOOKUP(E943,index!$A$1:$B$6,2,0),C943,F943,0,0))</f>
        <v/>
      </c>
      <c r="O943" s="11" t="str">
        <f t="shared" si="109"/>
        <v/>
      </c>
      <c r="P943" s="11" t="str">
        <f t="shared" si="104"/>
        <v/>
      </c>
    </row>
    <row r="944" spans="1:16" x14ac:dyDescent="0.25">
      <c r="A944" s="9" t="str">
        <f>IF(A943="","",IF(B943&lt;C943,A943,IF(A943=MAX('entry data'!$B$8:$B$507),"",A943+1)))</f>
        <v/>
      </c>
      <c r="B944" s="9" t="str">
        <f t="shared" si="105"/>
        <v/>
      </c>
      <c r="C944" s="9" t="str">
        <f>IF(ISERROR(VLOOKUP(A944,'entry data'!B:G,6,0)),"",VLOOKUP(A944,'entry data'!B:G,6,0))</f>
        <v/>
      </c>
      <c r="D944" s="9" t="str">
        <f>IF(ISERROR(VLOOKUP(A944,'entry data'!B:C,2,0)),"",VLOOKUP(A944,'entry data'!B:C,2,0))</f>
        <v/>
      </c>
      <c r="E944" s="9" t="str">
        <f>IF(ISERROR(VLOOKUP(A944,'entry data'!B:E,4,0)),"",VLOOKUP(A944,'entry data'!B:E,4,0))</f>
        <v/>
      </c>
      <c r="F944" s="11" t="str">
        <f>IF(A944="","",IF(ISERROR(VLOOKUP(A944,'entry data'!B:F,5,0)),"",VLOOKUP(A944,'entry data'!B:F,5,0)))</f>
        <v/>
      </c>
      <c r="G944" s="12" t="str">
        <f>IF(A944="","",IF(ISERROR(VLOOKUP(A944,'entry data'!B:I,8,0)),"",VLOOKUP(A944,'entry data'!B:I,7,0)))</f>
        <v/>
      </c>
      <c r="H944" s="13" t="str">
        <f>IF(A944="","",IF(B944=1,VLOOKUP(A944,'entry data'!B:D,3,0),I943))</f>
        <v/>
      </c>
      <c r="I944" s="14" t="str">
        <f>IF(A944="","",IF(E944="weekly",7,IF(E944="fortnightly",14,IF(E944="monthly",DATE(IF(MONTH(H944)=12,YEAR(H944)+1,YEAR(H944)),VLOOKUP(MONTH(H944),index!$D$2:$G$13,2,0),DAY(H944)),
IF(E944="quarterly",DATE(IF(MONTH(H944)&gt;=10,YEAR(H944)+1,YEAR(H944)),VLOOKUP(MONTH(H944),index!$D$2:$G$13,3,0),DAY(H944)),
IF(E944="halfyearly",DATE(IF(MONTH(H944)&gt;=7,YEAR(H944)+1,YEAR(H944)),VLOOKUP(MONTH(H944),index!$D$2:$G$13,4,0),DAY(H944)),
DATE(YEAR(H944)+1,MONTH(H944),DAY(H944)))))-H944))+H944)</f>
        <v/>
      </c>
      <c r="J944" s="9" t="str">
        <f t="shared" si="106"/>
        <v/>
      </c>
      <c r="K944" s="11" t="str">
        <f t="shared" si="107"/>
        <v/>
      </c>
      <c r="L944" s="11" t="str">
        <f t="shared" si="108"/>
        <v/>
      </c>
      <c r="M944" s="11" t="str">
        <f>IF(A944="","",VLOOKUP(E944,index!$A$1:$B$6,2,0)*K944*G944)</f>
        <v/>
      </c>
      <c r="N944" s="11" t="str">
        <f>IF(A944="","",-PMT(G944*VLOOKUP(E944,index!$A$1:$B$6,2,0),C944,F944,0,0))</f>
        <v/>
      </c>
      <c r="O944" s="11" t="str">
        <f t="shared" si="109"/>
        <v/>
      </c>
      <c r="P944" s="11" t="str">
        <f t="shared" si="104"/>
        <v/>
      </c>
    </row>
    <row r="945" spans="1:16" x14ac:dyDescent="0.25">
      <c r="A945" s="9" t="str">
        <f>IF(A944="","",IF(B944&lt;C944,A944,IF(A944=MAX('entry data'!$B$8:$B$507),"",A944+1)))</f>
        <v/>
      </c>
      <c r="B945" s="9" t="str">
        <f t="shared" si="105"/>
        <v/>
      </c>
      <c r="C945" s="9" t="str">
        <f>IF(ISERROR(VLOOKUP(A945,'entry data'!B:G,6,0)),"",VLOOKUP(A945,'entry data'!B:G,6,0))</f>
        <v/>
      </c>
      <c r="D945" s="9" t="str">
        <f>IF(ISERROR(VLOOKUP(A945,'entry data'!B:C,2,0)),"",VLOOKUP(A945,'entry data'!B:C,2,0))</f>
        <v/>
      </c>
      <c r="E945" s="9" t="str">
        <f>IF(ISERROR(VLOOKUP(A945,'entry data'!B:E,4,0)),"",VLOOKUP(A945,'entry data'!B:E,4,0))</f>
        <v/>
      </c>
      <c r="F945" s="11" t="str">
        <f>IF(A945="","",IF(ISERROR(VLOOKUP(A945,'entry data'!B:F,5,0)),"",VLOOKUP(A945,'entry data'!B:F,5,0)))</f>
        <v/>
      </c>
      <c r="G945" s="12" t="str">
        <f>IF(A945="","",IF(ISERROR(VLOOKUP(A945,'entry data'!B:I,8,0)),"",VLOOKUP(A945,'entry data'!B:I,7,0)))</f>
        <v/>
      </c>
      <c r="H945" s="13" t="str">
        <f>IF(A945="","",IF(B945=1,VLOOKUP(A945,'entry data'!B:D,3,0),I944))</f>
        <v/>
      </c>
      <c r="I945" s="14" t="str">
        <f>IF(A945="","",IF(E945="weekly",7,IF(E945="fortnightly",14,IF(E945="monthly",DATE(IF(MONTH(H945)=12,YEAR(H945)+1,YEAR(H945)),VLOOKUP(MONTH(H945),index!$D$2:$G$13,2,0),DAY(H945)),
IF(E945="quarterly",DATE(IF(MONTH(H945)&gt;=10,YEAR(H945)+1,YEAR(H945)),VLOOKUP(MONTH(H945),index!$D$2:$G$13,3,0),DAY(H945)),
IF(E945="halfyearly",DATE(IF(MONTH(H945)&gt;=7,YEAR(H945)+1,YEAR(H945)),VLOOKUP(MONTH(H945),index!$D$2:$G$13,4,0),DAY(H945)),
DATE(YEAR(H945)+1,MONTH(H945),DAY(H945)))))-H945))+H945)</f>
        <v/>
      </c>
      <c r="J945" s="9" t="str">
        <f t="shared" si="106"/>
        <v/>
      </c>
      <c r="K945" s="11" t="str">
        <f t="shared" si="107"/>
        <v/>
      </c>
      <c r="L945" s="11" t="str">
        <f t="shared" si="108"/>
        <v/>
      </c>
      <c r="M945" s="11" t="str">
        <f>IF(A945="","",VLOOKUP(E945,index!$A$1:$B$6,2,0)*K945*G945)</f>
        <v/>
      </c>
      <c r="N945" s="11" t="str">
        <f>IF(A945="","",-PMT(G945*VLOOKUP(E945,index!$A$1:$B$6,2,0),C945,F945,0,0))</f>
        <v/>
      </c>
      <c r="O945" s="11" t="str">
        <f t="shared" si="109"/>
        <v/>
      </c>
      <c r="P945" s="11" t="str">
        <f t="shared" si="104"/>
        <v/>
      </c>
    </row>
    <row r="946" spans="1:16" x14ac:dyDescent="0.25">
      <c r="A946" s="9" t="str">
        <f>IF(A945="","",IF(B945&lt;C945,A945,IF(A945=MAX('entry data'!$B$8:$B$507),"",A945+1)))</f>
        <v/>
      </c>
      <c r="B946" s="9" t="str">
        <f t="shared" si="105"/>
        <v/>
      </c>
      <c r="C946" s="9" t="str">
        <f>IF(ISERROR(VLOOKUP(A946,'entry data'!B:G,6,0)),"",VLOOKUP(A946,'entry data'!B:G,6,0))</f>
        <v/>
      </c>
      <c r="D946" s="9" t="str">
        <f>IF(ISERROR(VLOOKUP(A946,'entry data'!B:C,2,0)),"",VLOOKUP(A946,'entry data'!B:C,2,0))</f>
        <v/>
      </c>
      <c r="E946" s="9" t="str">
        <f>IF(ISERROR(VLOOKUP(A946,'entry data'!B:E,4,0)),"",VLOOKUP(A946,'entry data'!B:E,4,0))</f>
        <v/>
      </c>
      <c r="F946" s="11" t="str">
        <f>IF(A946="","",IF(ISERROR(VLOOKUP(A946,'entry data'!B:F,5,0)),"",VLOOKUP(A946,'entry data'!B:F,5,0)))</f>
        <v/>
      </c>
      <c r="G946" s="12" t="str">
        <f>IF(A946="","",IF(ISERROR(VLOOKUP(A946,'entry data'!B:I,8,0)),"",VLOOKUP(A946,'entry data'!B:I,7,0)))</f>
        <v/>
      </c>
      <c r="H946" s="13" t="str">
        <f>IF(A946="","",IF(B946=1,VLOOKUP(A946,'entry data'!B:D,3,0),I945))</f>
        <v/>
      </c>
      <c r="I946" s="14" t="str">
        <f>IF(A946="","",IF(E946="weekly",7,IF(E946="fortnightly",14,IF(E946="monthly",DATE(IF(MONTH(H946)=12,YEAR(H946)+1,YEAR(H946)),VLOOKUP(MONTH(H946),index!$D$2:$G$13,2,0),DAY(H946)),
IF(E946="quarterly",DATE(IF(MONTH(H946)&gt;=10,YEAR(H946)+1,YEAR(H946)),VLOOKUP(MONTH(H946),index!$D$2:$G$13,3,0),DAY(H946)),
IF(E946="halfyearly",DATE(IF(MONTH(H946)&gt;=7,YEAR(H946)+1,YEAR(H946)),VLOOKUP(MONTH(H946),index!$D$2:$G$13,4,0),DAY(H946)),
DATE(YEAR(H946)+1,MONTH(H946),DAY(H946)))))-H946))+H946)</f>
        <v/>
      </c>
      <c r="J946" s="9" t="str">
        <f t="shared" si="106"/>
        <v/>
      </c>
      <c r="K946" s="11" t="str">
        <f t="shared" si="107"/>
        <v/>
      </c>
      <c r="L946" s="11" t="str">
        <f t="shared" si="108"/>
        <v/>
      </c>
      <c r="M946" s="11" t="str">
        <f>IF(A946="","",VLOOKUP(E946,index!$A$1:$B$6,2,0)*K946*G946)</f>
        <v/>
      </c>
      <c r="N946" s="11" t="str">
        <f>IF(A946="","",-PMT(G946*VLOOKUP(E946,index!$A$1:$B$6,2,0),C946,F946,0,0))</f>
        <v/>
      </c>
      <c r="O946" s="11" t="str">
        <f t="shared" si="109"/>
        <v/>
      </c>
      <c r="P946" s="11" t="str">
        <f t="shared" si="104"/>
        <v/>
      </c>
    </row>
    <row r="947" spans="1:16" x14ac:dyDescent="0.25">
      <c r="A947" s="9" t="str">
        <f>IF(A946="","",IF(B946&lt;C946,A946,IF(A946=MAX('entry data'!$B$8:$B$507),"",A946+1)))</f>
        <v/>
      </c>
      <c r="B947" s="9" t="str">
        <f t="shared" si="105"/>
        <v/>
      </c>
      <c r="C947" s="9" t="str">
        <f>IF(ISERROR(VLOOKUP(A947,'entry data'!B:G,6,0)),"",VLOOKUP(A947,'entry data'!B:G,6,0))</f>
        <v/>
      </c>
      <c r="D947" s="9" t="str">
        <f>IF(ISERROR(VLOOKUP(A947,'entry data'!B:C,2,0)),"",VLOOKUP(A947,'entry data'!B:C,2,0))</f>
        <v/>
      </c>
      <c r="E947" s="9" t="str">
        <f>IF(ISERROR(VLOOKUP(A947,'entry data'!B:E,4,0)),"",VLOOKUP(A947,'entry data'!B:E,4,0))</f>
        <v/>
      </c>
      <c r="F947" s="11" t="str">
        <f>IF(A947="","",IF(ISERROR(VLOOKUP(A947,'entry data'!B:F,5,0)),"",VLOOKUP(A947,'entry data'!B:F,5,0)))</f>
        <v/>
      </c>
      <c r="G947" s="12" t="str">
        <f>IF(A947="","",IF(ISERROR(VLOOKUP(A947,'entry data'!B:I,8,0)),"",VLOOKUP(A947,'entry data'!B:I,7,0)))</f>
        <v/>
      </c>
      <c r="H947" s="13" t="str">
        <f>IF(A947="","",IF(B947=1,VLOOKUP(A947,'entry data'!B:D,3,0),I946))</f>
        <v/>
      </c>
      <c r="I947" s="14" t="str">
        <f>IF(A947="","",IF(E947="weekly",7,IF(E947="fortnightly",14,IF(E947="monthly",DATE(IF(MONTH(H947)=12,YEAR(H947)+1,YEAR(H947)),VLOOKUP(MONTH(H947),index!$D$2:$G$13,2,0),DAY(H947)),
IF(E947="quarterly",DATE(IF(MONTH(H947)&gt;=10,YEAR(H947)+1,YEAR(H947)),VLOOKUP(MONTH(H947),index!$D$2:$G$13,3,0),DAY(H947)),
IF(E947="halfyearly",DATE(IF(MONTH(H947)&gt;=7,YEAR(H947)+1,YEAR(H947)),VLOOKUP(MONTH(H947),index!$D$2:$G$13,4,0),DAY(H947)),
DATE(YEAR(H947)+1,MONTH(H947),DAY(H947)))))-H947))+H947)</f>
        <v/>
      </c>
      <c r="J947" s="9" t="str">
        <f t="shared" si="106"/>
        <v/>
      </c>
      <c r="K947" s="11" t="str">
        <f t="shared" si="107"/>
        <v/>
      </c>
      <c r="L947" s="11" t="str">
        <f t="shared" si="108"/>
        <v/>
      </c>
      <c r="M947" s="11" t="str">
        <f>IF(A947="","",VLOOKUP(E947,index!$A$1:$B$6,2,0)*K947*G947)</f>
        <v/>
      </c>
      <c r="N947" s="11" t="str">
        <f>IF(A947="","",-PMT(G947*VLOOKUP(E947,index!$A$1:$B$6,2,0),C947,F947,0,0))</f>
        <v/>
      </c>
      <c r="O947" s="11" t="str">
        <f t="shared" si="109"/>
        <v/>
      </c>
      <c r="P947" s="11" t="str">
        <f t="shared" si="104"/>
        <v/>
      </c>
    </row>
    <row r="948" spans="1:16" x14ac:dyDescent="0.25">
      <c r="A948" s="9" t="str">
        <f>IF(A947="","",IF(B947&lt;C947,A947,IF(A947=MAX('entry data'!$B$8:$B$507),"",A947+1)))</f>
        <v/>
      </c>
      <c r="B948" s="9" t="str">
        <f t="shared" si="105"/>
        <v/>
      </c>
      <c r="C948" s="9" t="str">
        <f>IF(ISERROR(VLOOKUP(A948,'entry data'!B:G,6,0)),"",VLOOKUP(A948,'entry data'!B:G,6,0))</f>
        <v/>
      </c>
      <c r="D948" s="9" t="str">
        <f>IF(ISERROR(VLOOKUP(A948,'entry data'!B:C,2,0)),"",VLOOKUP(A948,'entry data'!B:C,2,0))</f>
        <v/>
      </c>
      <c r="E948" s="9" t="str">
        <f>IF(ISERROR(VLOOKUP(A948,'entry data'!B:E,4,0)),"",VLOOKUP(A948,'entry data'!B:E,4,0))</f>
        <v/>
      </c>
      <c r="F948" s="11" t="str">
        <f>IF(A948="","",IF(ISERROR(VLOOKUP(A948,'entry data'!B:F,5,0)),"",VLOOKUP(A948,'entry data'!B:F,5,0)))</f>
        <v/>
      </c>
      <c r="G948" s="12" t="str">
        <f>IF(A948="","",IF(ISERROR(VLOOKUP(A948,'entry data'!B:I,8,0)),"",VLOOKUP(A948,'entry data'!B:I,7,0)))</f>
        <v/>
      </c>
      <c r="H948" s="13" t="str">
        <f>IF(A948="","",IF(B948=1,VLOOKUP(A948,'entry data'!B:D,3,0),I947))</f>
        <v/>
      </c>
      <c r="I948" s="14" t="str">
        <f>IF(A948="","",IF(E948="weekly",7,IF(E948="fortnightly",14,IF(E948="monthly",DATE(IF(MONTH(H948)=12,YEAR(H948)+1,YEAR(H948)),VLOOKUP(MONTH(H948),index!$D$2:$G$13,2,0),DAY(H948)),
IF(E948="quarterly",DATE(IF(MONTH(H948)&gt;=10,YEAR(H948)+1,YEAR(H948)),VLOOKUP(MONTH(H948),index!$D$2:$G$13,3,0),DAY(H948)),
IF(E948="halfyearly",DATE(IF(MONTH(H948)&gt;=7,YEAR(H948)+1,YEAR(H948)),VLOOKUP(MONTH(H948),index!$D$2:$G$13,4,0),DAY(H948)),
DATE(YEAR(H948)+1,MONTH(H948),DAY(H948)))))-H948))+H948)</f>
        <v/>
      </c>
      <c r="J948" s="9" t="str">
        <f t="shared" si="106"/>
        <v/>
      </c>
      <c r="K948" s="11" t="str">
        <f t="shared" si="107"/>
        <v/>
      </c>
      <c r="L948" s="11" t="str">
        <f t="shared" si="108"/>
        <v/>
      </c>
      <c r="M948" s="11" t="str">
        <f>IF(A948="","",VLOOKUP(E948,index!$A$1:$B$6,2,0)*K948*G948)</f>
        <v/>
      </c>
      <c r="N948" s="11" t="str">
        <f>IF(A948="","",-PMT(G948*VLOOKUP(E948,index!$A$1:$B$6,2,0),C948,F948,0,0))</f>
        <v/>
      </c>
      <c r="O948" s="11" t="str">
        <f t="shared" si="109"/>
        <v/>
      </c>
      <c r="P948" s="11" t="str">
        <f t="shared" si="104"/>
        <v/>
      </c>
    </row>
    <row r="949" spans="1:16" x14ac:dyDescent="0.25">
      <c r="A949" s="9" t="str">
        <f>IF(A948="","",IF(B948&lt;C948,A948,IF(A948=MAX('entry data'!$B$8:$B$507),"",A948+1)))</f>
        <v/>
      </c>
      <c r="B949" s="9" t="str">
        <f t="shared" si="105"/>
        <v/>
      </c>
      <c r="C949" s="9" t="str">
        <f>IF(ISERROR(VLOOKUP(A949,'entry data'!B:G,6,0)),"",VLOOKUP(A949,'entry data'!B:G,6,0))</f>
        <v/>
      </c>
      <c r="D949" s="9" t="str">
        <f>IF(ISERROR(VLOOKUP(A949,'entry data'!B:C,2,0)),"",VLOOKUP(A949,'entry data'!B:C,2,0))</f>
        <v/>
      </c>
      <c r="E949" s="9" t="str">
        <f>IF(ISERROR(VLOOKUP(A949,'entry data'!B:E,4,0)),"",VLOOKUP(A949,'entry data'!B:E,4,0))</f>
        <v/>
      </c>
      <c r="F949" s="11" t="str">
        <f>IF(A949="","",IF(ISERROR(VLOOKUP(A949,'entry data'!B:F,5,0)),"",VLOOKUP(A949,'entry data'!B:F,5,0)))</f>
        <v/>
      </c>
      <c r="G949" s="12" t="str">
        <f>IF(A949="","",IF(ISERROR(VLOOKUP(A949,'entry data'!B:I,8,0)),"",VLOOKUP(A949,'entry data'!B:I,7,0)))</f>
        <v/>
      </c>
      <c r="H949" s="13" t="str">
        <f>IF(A949="","",IF(B949=1,VLOOKUP(A949,'entry data'!B:D,3,0),I948))</f>
        <v/>
      </c>
      <c r="I949" s="14" t="str">
        <f>IF(A949="","",IF(E949="weekly",7,IF(E949="fortnightly",14,IF(E949="monthly",DATE(IF(MONTH(H949)=12,YEAR(H949)+1,YEAR(H949)),VLOOKUP(MONTH(H949),index!$D$2:$G$13,2,0),DAY(H949)),
IF(E949="quarterly",DATE(IF(MONTH(H949)&gt;=10,YEAR(H949)+1,YEAR(H949)),VLOOKUP(MONTH(H949),index!$D$2:$G$13,3,0),DAY(H949)),
IF(E949="halfyearly",DATE(IF(MONTH(H949)&gt;=7,YEAR(H949)+1,YEAR(H949)),VLOOKUP(MONTH(H949),index!$D$2:$G$13,4,0),DAY(H949)),
DATE(YEAR(H949)+1,MONTH(H949),DAY(H949)))))-H949))+H949)</f>
        <v/>
      </c>
      <c r="J949" s="9" t="str">
        <f t="shared" si="106"/>
        <v/>
      </c>
      <c r="K949" s="11" t="str">
        <f t="shared" si="107"/>
        <v/>
      </c>
      <c r="L949" s="11" t="str">
        <f t="shared" si="108"/>
        <v/>
      </c>
      <c r="M949" s="11" t="str">
        <f>IF(A949="","",VLOOKUP(E949,index!$A$1:$B$6,2,0)*K949*G949)</f>
        <v/>
      </c>
      <c r="N949" s="11" t="str">
        <f>IF(A949="","",-PMT(G949*VLOOKUP(E949,index!$A$1:$B$6,2,0),C949,F949,0,0))</f>
        <v/>
      </c>
      <c r="O949" s="11" t="str">
        <f t="shared" si="109"/>
        <v/>
      </c>
      <c r="P949" s="11" t="str">
        <f t="shared" si="104"/>
        <v/>
      </c>
    </row>
    <row r="950" spans="1:16" x14ac:dyDescent="0.25">
      <c r="A950" s="9" t="str">
        <f>IF(A949="","",IF(B949&lt;C949,A949,IF(A949=MAX('entry data'!$B$8:$B$507),"",A949+1)))</f>
        <v/>
      </c>
      <c r="B950" s="9" t="str">
        <f t="shared" si="105"/>
        <v/>
      </c>
      <c r="C950" s="9" t="str">
        <f>IF(ISERROR(VLOOKUP(A950,'entry data'!B:G,6,0)),"",VLOOKUP(A950,'entry data'!B:G,6,0))</f>
        <v/>
      </c>
      <c r="D950" s="9" t="str">
        <f>IF(ISERROR(VLOOKUP(A950,'entry data'!B:C,2,0)),"",VLOOKUP(A950,'entry data'!B:C,2,0))</f>
        <v/>
      </c>
      <c r="E950" s="9" t="str">
        <f>IF(ISERROR(VLOOKUP(A950,'entry data'!B:E,4,0)),"",VLOOKUP(A950,'entry data'!B:E,4,0))</f>
        <v/>
      </c>
      <c r="F950" s="11" t="str">
        <f>IF(A950="","",IF(ISERROR(VLOOKUP(A950,'entry data'!B:F,5,0)),"",VLOOKUP(A950,'entry data'!B:F,5,0)))</f>
        <v/>
      </c>
      <c r="G950" s="12" t="str">
        <f>IF(A950="","",IF(ISERROR(VLOOKUP(A950,'entry data'!B:I,8,0)),"",VLOOKUP(A950,'entry data'!B:I,7,0)))</f>
        <v/>
      </c>
      <c r="H950" s="13" t="str">
        <f>IF(A950="","",IF(B950=1,VLOOKUP(A950,'entry data'!B:D,3,0),I949))</f>
        <v/>
      </c>
      <c r="I950" s="14" t="str">
        <f>IF(A950="","",IF(E950="weekly",7,IF(E950="fortnightly",14,IF(E950="monthly",DATE(IF(MONTH(H950)=12,YEAR(H950)+1,YEAR(H950)),VLOOKUP(MONTH(H950),index!$D$2:$G$13,2,0),DAY(H950)),
IF(E950="quarterly",DATE(IF(MONTH(H950)&gt;=10,YEAR(H950)+1,YEAR(H950)),VLOOKUP(MONTH(H950),index!$D$2:$G$13,3,0),DAY(H950)),
IF(E950="halfyearly",DATE(IF(MONTH(H950)&gt;=7,YEAR(H950)+1,YEAR(H950)),VLOOKUP(MONTH(H950),index!$D$2:$G$13,4,0),DAY(H950)),
DATE(YEAR(H950)+1,MONTH(H950),DAY(H950)))))-H950))+H950)</f>
        <v/>
      </c>
      <c r="J950" s="9" t="str">
        <f t="shared" si="106"/>
        <v/>
      </c>
      <c r="K950" s="11" t="str">
        <f t="shared" si="107"/>
        <v/>
      </c>
      <c r="L950" s="11" t="str">
        <f t="shared" si="108"/>
        <v/>
      </c>
      <c r="M950" s="11" t="str">
        <f>IF(A950="","",VLOOKUP(E950,index!$A$1:$B$6,2,0)*K950*G950)</f>
        <v/>
      </c>
      <c r="N950" s="11" t="str">
        <f>IF(A950="","",-PMT(G950*VLOOKUP(E950,index!$A$1:$B$6,2,0),C950,F950,0,0))</f>
        <v/>
      </c>
      <c r="O950" s="11" t="str">
        <f t="shared" si="109"/>
        <v/>
      </c>
      <c r="P950" s="11" t="str">
        <f t="shared" si="104"/>
        <v/>
      </c>
    </row>
    <row r="951" spans="1:16" x14ac:dyDescent="0.25">
      <c r="A951" s="9" t="str">
        <f>IF(A950="","",IF(B950&lt;C950,A950,IF(A950=MAX('entry data'!$B$8:$B$507),"",A950+1)))</f>
        <v/>
      </c>
      <c r="B951" s="9" t="str">
        <f t="shared" si="105"/>
        <v/>
      </c>
      <c r="C951" s="9" t="str">
        <f>IF(ISERROR(VLOOKUP(A951,'entry data'!B:G,6,0)),"",VLOOKUP(A951,'entry data'!B:G,6,0))</f>
        <v/>
      </c>
      <c r="D951" s="9" t="str">
        <f>IF(ISERROR(VLOOKUP(A951,'entry data'!B:C,2,0)),"",VLOOKUP(A951,'entry data'!B:C,2,0))</f>
        <v/>
      </c>
      <c r="E951" s="9" t="str">
        <f>IF(ISERROR(VLOOKUP(A951,'entry data'!B:E,4,0)),"",VLOOKUP(A951,'entry data'!B:E,4,0))</f>
        <v/>
      </c>
      <c r="F951" s="11" t="str">
        <f>IF(A951="","",IF(ISERROR(VLOOKUP(A951,'entry data'!B:F,5,0)),"",VLOOKUP(A951,'entry data'!B:F,5,0)))</f>
        <v/>
      </c>
      <c r="G951" s="12" t="str">
        <f>IF(A951="","",IF(ISERROR(VLOOKUP(A951,'entry data'!B:I,8,0)),"",VLOOKUP(A951,'entry data'!B:I,7,0)))</f>
        <v/>
      </c>
      <c r="H951" s="13" t="str">
        <f>IF(A951="","",IF(B951=1,VLOOKUP(A951,'entry data'!B:D,3,0),I950))</f>
        <v/>
      </c>
      <c r="I951" s="14" t="str">
        <f>IF(A951="","",IF(E951="weekly",7,IF(E951="fortnightly",14,IF(E951="monthly",DATE(IF(MONTH(H951)=12,YEAR(H951)+1,YEAR(H951)),VLOOKUP(MONTH(H951),index!$D$2:$G$13,2,0),DAY(H951)),
IF(E951="quarterly",DATE(IF(MONTH(H951)&gt;=10,YEAR(H951)+1,YEAR(H951)),VLOOKUP(MONTH(H951),index!$D$2:$G$13,3,0),DAY(H951)),
IF(E951="halfyearly",DATE(IF(MONTH(H951)&gt;=7,YEAR(H951)+1,YEAR(H951)),VLOOKUP(MONTH(H951),index!$D$2:$G$13,4,0),DAY(H951)),
DATE(YEAR(H951)+1,MONTH(H951),DAY(H951)))))-H951))+H951)</f>
        <v/>
      </c>
      <c r="J951" s="9" t="str">
        <f t="shared" si="106"/>
        <v/>
      </c>
      <c r="K951" s="11" t="str">
        <f t="shared" si="107"/>
        <v/>
      </c>
      <c r="L951" s="11" t="str">
        <f t="shared" si="108"/>
        <v/>
      </c>
      <c r="M951" s="11" t="str">
        <f>IF(A951="","",VLOOKUP(E951,index!$A$1:$B$6,2,0)*K951*G951)</f>
        <v/>
      </c>
      <c r="N951" s="11" t="str">
        <f>IF(A951="","",-PMT(G951*VLOOKUP(E951,index!$A$1:$B$6,2,0),C951,F951,0,0))</f>
        <v/>
      </c>
      <c r="O951" s="11" t="str">
        <f t="shared" si="109"/>
        <v/>
      </c>
      <c r="P951" s="11" t="str">
        <f t="shared" si="104"/>
        <v/>
      </c>
    </row>
    <row r="952" spans="1:16" x14ac:dyDescent="0.25">
      <c r="A952" s="9" t="str">
        <f>IF(A951="","",IF(B951&lt;C951,A951,IF(A951=MAX('entry data'!$B$8:$B$507),"",A951+1)))</f>
        <v/>
      </c>
      <c r="B952" s="9" t="str">
        <f t="shared" si="105"/>
        <v/>
      </c>
      <c r="C952" s="9" t="str">
        <f>IF(ISERROR(VLOOKUP(A952,'entry data'!B:G,6,0)),"",VLOOKUP(A952,'entry data'!B:G,6,0))</f>
        <v/>
      </c>
      <c r="D952" s="9" t="str">
        <f>IF(ISERROR(VLOOKUP(A952,'entry data'!B:C,2,0)),"",VLOOKUP(A952,'entry data'!B:C,2,0))</f>
        <v/>
      </c>
      <c r="E952" s="9" t="str">
        <f>IF(ISERROR(VLOOKUP(A952,'entry data'!B:E,4,0)),"",VLOOKUP(A952,'entry data'!B:E,4,0))</f>
        <v/>
      </c>
      <c r="F952" s="11" t="str">
        <f>IF(A952="","",IF(ISERROR(VLOOKUP(A952,'entry data'!B:F,5,0)),"",VLOOKUP(A952,'entry data'!B:F,5,0)))</f>
        <v/>
      </c>
      <c r="G952" s="12" t="str">
        <f>IF(A952="","",IF(ISERROR(VLOOKUP(A952,'entry data'!B:I,8,0)),"",VLOOKUP(A952,'entry data'!B:I,7,0)))</f>
        <v/>
      </c>
      <c r="H952" s="13" t="str">
        <f>IF(A952="","",IF(B952=1,VLOOKUP(A952,'entry data'!B:D,3,0),I951))</f>
        <v/>
      </c>
      <c r="I952" s="14" t="str">
        <f>IF(A952="","",IF(E952="weekly",7,IF(E952="fortnightly",14,IF(E952="monthly",DATE(IF(MONTH(H952)=12,YEAR(H952)+1,YEAR(H952)),VLOOKUP(MONTH(H952),index!$D$2:$G$13,2,0),DAY(H952)),
IF(E952="quarterly",DATE(IF(MONTH(H952)&gt;=10,YEAR(H952)+1,YEAR(H952)),VLOOKUP(MONTH(H952),index!$D$2:$G$13,3,0),DAY(H952)),
IF(E952="halfyearly",DATE(IF(MONTH(H952)&gt;=7,YEAR(H952)+1,YEAR(H952)),VLOOKUP(MONTH(H952),index!$D$2:$G$13,4,0),DAY(H952)),
DATE(YEAR(H952)+1,MONTH(H952),DAY(H952)))))-H952))+H952)</f>
        <v/>
      </c>
      <c r="J952" s="9" t="str">
        <f t="shared" si="106"/>
        <v/>
      </c>
      <c r="K952" s="11" t="str">
        <f t="shared" si="107"/>
        <v/>
      </c>
      <c r="L952" s="11" t="str">
        <f t="shared" si="108"/>
        <v/>
      </c>
      <c r="M952" s="11" t="str">
        <f>IF(A952="","",VLOOKUP(E952,index!$A$1:$B$6,2,0)*K952*G952)</f>
        <v/>
      </c>
      <c r="N952" s="11" t="str">
        <f>IF(A952="","",-PMT(G952*VLOOKUP(E952,index!$A$1:$B$6,2,0),C952,F952,0,0))</f>
        <v/>
      </c>
      <c r="O952" s="11" t="str">
        <f t="shared" si="109"/>
        <v/>
      </c>
      <c r="P952" s="11" t="str">
        <f t="shared" si="104"/>
        <v/>
      </c>
    </row>
    <row r="953" spans="1:16" x14ac:dyDescent="0.25">
      <c r="A953" s="9" t="str">
        <f>IF(A952="","",IF(B952&lt;C952,A952,IF(A952=MAX('entry data'!$B$8:$B$507),"",A952+1)))</f>
        <v/>
      </c>
      <c r="B953" s="9" t="str">
        <f t="shared" si="105"/>
        <v/>
      </c>
      <c r="C953" s="9" t="str">
        <f>IF(ISERROR(VLOOKUP(A953,'entry data'!B:G,6,0)),"",VLOOKUP(A953,'entry data'!B:G,6,0))</f>
        <v/>
      </c>
      <c r="D953" s="9" t="str">
        <f>IF(ISERROR(VLOOKUP(A953,'entry data'!B:C,2,0)),"",VLOOKUP(A953,'entry data'!B:C,2,0))</f>
        <v/>
      </c>
      <c r="E953" s="9" t="str">
        <f>IF(ISERROR(VLOOKUP(A953,'entry data'!B:E,4,0)),"",VLOOKUP(A953,'entry data'!B:E,4,0))</f>
        <v/>
      </c>
      <c r="F953" s="11" t="str">
        <f>IF(A953="","",IF(ISERROR(VLOOKUP(A953,'entry data'!B:F,5,0)),"",VLOOKUP(A953,'entry data'!B:F,5,0)))</f>
        <v/>
      </c>
      <c r="G953" s="12" t="str">
        <f>IF(A953="","",IF(ISERROR(VLOOKUP(A953,'entry data'!B:I,8,0)),"",VLOOKUP(A953,'entry data'!B:I,7,0)))</f>
        <v/>
      </c>
      <c r="H953" s="13" t="str">
        <f>IF(A953="","",IF(B953=1,VLOOKUP(A953,'entry data'!B:D,3,0),I952))</f>
        <v/>
      </c>
      <c r="I953" s="14" t="str">
        <f>IF(A953="","",IF(E953="weekly",7,IF(E953="fortnightly",14,IF(E953="monthly",DATE(IF(MONTH(H953)=12,YEAR(H953)+1,YEAR(H953)),VLOOKUP(MONTH(H953),index!$D$2:$G$13,2,0),DAY(H953)),
IF(E953="quarterly",DATE(IF(MONTH(H953)&gt;=10,YEAR(H953)+1,YEAR(H953)),VLOOKUP(MONTH(H953),index!$D$2:$G$13,3,0),DAY(H953)),
IF(E953="halfyearly",DATE(IF(MONTH(H953)&gt;=7,YEAR(H953)+1,YEAR(H953)),VLOOKUP(MONTH(H953),index!$D$2:$G$13,4,0),DAY(H953)),
DATE(YEAR(H953)+1,MONTH(H953),DAY(H953)))))-H953))+H953)</f>
        <v/>
      </c>
      <c r="J953" s="9" t="str">
        <f t="shared" si="106"/>
        <v/>
      </c>
      <c r="K953" s="11" t="str">
        <f t="shared" si="107"/>
        <v/>
      </c>
      <c r="L953" s="11" t="str">
        <f t="shared" si="108"/>
        <v/>
      </c>
      <c r="M953" s="11" t="str">
        <f>IF(A953="","",VLOOKUP(E953,index!$A$1:$B$6,2,0)*K953*G953)</f>
        <v/>
      </c>
      <c r="N953" s="11" t="str">
        <f>IF(A953="","",-PMT(G953*VLOOKUP(E953,index!$A$1:$B$6,2,0),C953,F953,0,0))</f>
        <v/>
      </c>
      <c r="O953" s="11" t="str">
        <f t="shared" si="109"/>
        <v/>
      </c>
      <c r="P953" s="11" t="str">
        <f t="shared" si="104"/>
        <v/>
      </c>
    </row>
    <row r="954" spans="1:16" x14ac:dyDescent="0.25">
      <c r="A954" s="9" t="str">
        <f>IF(A953="","",IF(B953&lt;C953,A953,IF(A953=MAX('entry data'!$B$8:$B$507),"",A953+1)))</f>
        <v/>
      </c>
      <c r="B954" s="9" t="str">
        <f t="shared" si="105"/>
        <v/>
      </c>
      <c r="C954" s="9" t="str">
        <f>IF(ISERROR(VLOOKUP(A954,'entry data'!B:G,6,0)),"",VLOOKUP(A954,'entry data'!B:G,6,0))</f>
        <v/>
      </c>
      <c r="D954" s="9" t="str">
        <f>IF(ISERROR(VLOOKUP(A954,'entry data'!B:C,2,0)),"",VLOOKUP(A954,'entry data'!B:C,2,0))</f>
        <v/>
      </c>
      <c r="E954" s="9" t="str">
        <f>IF(ISERROR(VLOOKUP(A954,'entry data'!B:E,4,0)),"",VLOOKUP(A954,'entry data'!B:E,4,0))</f>
        <v/>
      </c>
      <c r="F954" s="11" t="str">
        <f>IF(A954="","",IF(ISERROR(VLOOKUP(A954,'entry data'!B:F,5,0)),"",VLOOKUP(A954,'entry data'!B:F,5,0)))</f>
        <v/>
      </c>
      <c r="G954" s="12" t="str">
        <f>IF(A954="","",IF(ISERROR(VLOOKUP(A954,'entry data'!B:I,8,0)),"",VLOOKUP(A954,'entry data'!B:I,7,0)))</f>
        <v/>
      </c>
      <c r="H954" s="13" t="str">
        <f>IF(A954="","",IF(B954=1,VLOOKUP(A954,'entry data'!B:D,3,0),I953))</f>
        <v/>
      </c>
      <c r="I954" s="14" t="str">
        <f>IF(A954="","",IF(E954="weekly",7,IF(E954="fortnightly",14,IF(E954="monthly",DATE(IF(MONTH(H954)=12,YEAR(H954)+1,YEAR(H954)),VLOOKUP(MONTH(H954),index!$D$2:$G$13,2,0),DAY(H954)),
IF(E954="quarterly",DATE(IF(MONTH(H954)&gt;=10,YEAR(H954)+1,YEAR(H954)),VLOOKUP(MONTH(H954),index!$D$2:$G$13,3,0),DAY(H954)),
IF(E954="halfyearly",DATE(IF(MONTH(H954)&gt;=7,YEAR(H954)+1,YEAR(H954)),VLOOKUP(MONTH(H954),index!$D$2:$G$13,4,0),DAY(H954)),
DATE(YEAR(H954)+1,MONTH(H954),DAY(H954)))))-H954))+H954)</f>
        <v/>
      </c>
      <c r="J954" s="9" t="str">
        <f t="shared" si="106"/>
        <v/>
      </c>
      <c r="K954" s="11" t="str">
        <f t="shared" si="107"/>
        <v/>
      </c>
      <c r="L954" s="11" t="str">
        <f t="shared" si="108"/>
        <v/>
      </c>
      <c r="M954" s="11" t="str">
        <f>IF(A954="","",VLOOKUP(E954,index!$A$1:$B$6,2,0)*K954*G954)</f>
        <v/>
      </c>
      <c r="N954" s="11" t="str">
        <f>IF(A954="","",-PMT(G954*VLOOKUP(E954,index!$A$1:$B$6,2,0),C954,F954,0,0))</f>
        <v/>
      </c>
      <c r="O954" s="11" t="str">
        <f t="shared" si="109"/>
        <v/>
      </c>
      <c r="P954" s="11" t="str">
        <f t="shared" si="104"/>
        <v/>
      </c>
    </row>
    <row r="955" spans="1:16" x14ac:dyDescent="0.25">
      <c r="A955" s="9" t="str">
        <f>IF(A954="","",IF(B954&lt;C954,A954,IF(A954=MAX('entry data'!$B$8:$B$507),"",A954+1)))</f>
        <v/>
      </c>
      <c r="B955" s="9" t="str">
        <f t="shared" si="105"/>
        <v/>
      </c>
      <c r="C955" s="9" t="str">
        <f>IF(ISERROR(VLOOKUP(A955,'entry data'!B:G,6,0)),"",VLOOKUP(A955,'entry data'!B:G,6,0))</f>
        <v/>
      </c>
      <c r="D955" s="9" t="str">
        <f>IF(ISERROR(VLOOKUP(A955,'entry data'!B:C,2,0)),"",VLOOKUP(A955,'entry data'!B:C,2,0))</f>
        <v/>
      </c>
      <c r="E955" s="9" t="str">
        <f>IF(ISERROR(VLOOKUP(A955,'entry data'!B:E,4,0)),"",VLOOKUP(A955,'entry data'!B:E,4,0))</f>
        <v/>
      </c>
      <c r="F955" s="11" t="str">
        <f>IF(A955="","",IF(ISERROR(VLOOKUP(A955,'entry data'!B:F,5,0)),"",VLOOKUP(A955,'entry data'!B:F,5,0)))</f>
        <v/>
      </c>
      <c r="G955" s="12" t="str">
        <f>IF(A955="","",IF(ISERROR(VLOOKUP(A955,'entry data'!B:I,8,0)),"",VLOOKUP(A955,'entry data'!B:I,7,0)))</f>
        <v/>
      </c>
      <c r="H955" s="13" t="str">
        <f>IF(A955="","",IF(B955=1,VLOOKUP(A955,'entry data'!B:D,3,0),I954))</f>
        <v/>
      </c>
      <c r="I955" s="14" t="str">
        <f>IF(A955="","",IF(E955="weekly",7,IF(E955="fortnightly",14,IF(E955="monthly",DATE(IF(MONTH(H955)=12,YEAR(H955)+1,YEAR(H955)),VLOOKUP(MONTH(H955),index!$D$2:$G$13,2,0),DAY(H955)),
IF(E955="quarterly",DATE(IF(MONTH(H955)&gt;=10,YEAR(H955)+1,YEAR(H955)),VLOOKUP(MONTH(H955),index!$D$2:$G$13,3,0),DAY(H955)),
IF(E955="halfyearly",DATE(IF(MONTH(H955)&gt;=7,YEAR(H955)+1,YEAR(H955)),VLOOKUP(MONTH(H955),index!$D$2:$G$13,4,0),DAY(H955)),
DATE(YEAR(H955)+1,MONTH(H955),DAY(H955)))))-H955))+H955)</f>
        <v/>
      </c>
      <c r="J955" s="9" t="str">
        <f t="shared" si="106"/>
        <v/>
      </c>
      <c r="K955" s="11" t="str">
        <f t="shared" si="107"/>
        <v/>
      </c>
      <c r="L955" s="11" t="str">
        <f t="shared" si="108"/>
        <v/>
      </c>
      <c r="M955" s="11" t="str">
        <f>IF(A955="","",VLOOKUP(E955,index!$A$1:$B$6,2,0)*K955*G955)</f>
        <v/>
      </c>
      <c r="N955" s="11" t="str">
        <f>IF(A955="","",-PMT(G955*VLOOKUP(E955,index!$A$1:$B$6,2,0),C955,F955,0,0))</f>
        <v/>
      </c>
      <c r="O955" s="11" t="str">
        <f t="shared" si="109"/>
        <v/>
      </c>
      <c r="P955" s="11" t="str">
        <f t="shared" si="104"/>
        <v/>
      </c>
    </row>
    <row r="956" spans="1:16" x14ac:dyDescent="0.25">
      <c r="A956" s="9" t="str">
        <f>IF(A955="","",IF(B955&lt;C955,A955,IF(A955=MAX('entry data'!$B$8:$B$507),"",A955+1)))</f>
        <v/>
      </c>
      <c r="B956" s="9" t="str">
        <f t="shared" si="105"/>
        <v/>
      </c>
      <c r="C956" s="9" t="str">
        <f>IF(ISERROR(VLOOKUP(A956,'entry data'!B:G,6,0)),"",VLOOKUP(A956,'entry data'!B:G,6,0))</f>
        <v/>
      </c>
      <c r="D956" s="9" t="str">
        <f>IF(ISERROR(VLOOKUP(A956,'entry data'!B:C,2,0)),"",VLOOKUP(A956,'entry data'!B:C,2,0))</f>
        <v/>
      </c>
      <c r="E956" s="9" t="str">
        <f>IF(ISERROR(VLOOKUP(A956,'entry data'!B:E,4,0)),"",VLOOKUP(A956,'entry data'!B:E,4,0))</f>
        <v/>
      </c>
      <c r="F956" s="11" t="str">
        <f>IF(A956="","",IF(ISERROR(VLOOKUP(A956,'entry data'!B:F,5,0)),"",VLOOKUP(A956,'entry data'!B:F,5,0)))</f>
        <v/>
      </c>
      <c r="G956" s="12" t="str">
        <f>IF(A956="","",IF(ISERROR(VLOOKUP(A956,'entry data'!B:I,8,0)),"",VLOOKUP(A956,'entry data'!B:I,7,0)))</f>
        <v/>
      </c>
      <c r="H956" s="13" t="str">
        <f>IF(A956="","",IF(B956=1,VLOOKUP(A956,'entry data'!B:D,3,0),I955))</f>
        <v/>
      </c>
      <c r="I956" s="14" t="str">
        <f>IF(A956="","",IF(E956="weekly",7,IF(E956="fortnightly",14,IF(E956="monthly",DATE(IF(MONTH(H956)=12,YEAR(H956)+1,YEAR(H956)),VLOOKUP(MONTH(H956),index!$D$2:$G$13,2,0),DAY(H956)),
IF(E956="quarterly",DATE(IF(MONTH(H956)&gt;=10,YEAR(H956)+1,YEAR(H956)),VLOOKUP(MONTH(H956),index!$D$2:$G$13,3,0),DAY(H956)),
IF(E956="halfyearly",DATE(IF(MONTH(H956)&gt;=7,YEAR(H956)+1,YEAR(H956)),VLOOKUP(MONTH(H956),index!$D$2:$G$13,4,0),DAY(H956)),
DATE(YEAR(H956)+1,MONTH(H956),DAY(H956)))))-H956))+H956)</f>
        <v/>
      </c>
      <c r="J956" s="9" t="str">
        <f t="shared" si="106"/>
        <v/>
      </c>
      <c r="K956" s="11" t="str">
        <f t="shared" si="107"/>
        <v/>
      </c>
      <c r="L956" s="11" t="str">
        <f t="shared" si="108"/>
        <v/>
      </c>
      <c r="M956" s="11" t="str">
        <f>IF(A956="","",VLOOKUP(E956,index!$A$1:$B$6,2,0)*K956*G956)</f>
        <v/>
      </c>
      <c r="N956" s="11" t="str">
        <f>IF(A956="","",-PMT(G956*VLOOKUP(E956,index!$A$1:$B$6,2,0),C956,F956,0,0))</f>
        <v/>
      </c>
      <c r="O956" s="11" t="str">
        <f t="shared" si="109"/>
        <v/>
      </c>
      <c r="P956" s="11" t="str">
        <f t="shared" si="104"/>
        <v/>
      </c>
    </row>
    <row r="957" spans="1:16" x14ac:dyDescent="0.25">
      <c r="A957" s="9" t="str">
        <f>IF(A956="","",IF(B956&lt;C956,A956,IF(A956=MAX('entry data'!$B$8:$B$507),"",A956+1)))</f>
        <v/>
      </c>
      <c r="B957" s="9" t="str">
        <f t="shared" si="105"/>
        <v/>
      </c>
      <c r="C957" s="9" t="str">
        <f>IF(ISERROR(VLOOKUP(A957,'entry data'!B:G,6,0)),"",VLOOKUP(A957,'entry data'!B:G,6,0))</f>
        <v/>
      </c>
      <c r="D957" s="9" t="str">
        <f>IF(ISERROR(VLOOKUP(A957,'entry data'!B:C,2,0)),"",VLOOKUP(A957,'entry data'!B:C,2,0))</f>
        <v/>
      </c>
      <c r="E957" s="9" t="str">
        <f>IF(ISERROR(VLOOKUP(A957,'entry data'!B:E,4,0)),"",VLOOKUP(A957,'entry data'!B:E,4,0))</f>
        <v/>
      </c>
      <c r="F957" s="11" t="str">
        <f>IF(A957="","",IF(ISERROR(VLOOKUP(A957,'entry data'!B:F,5,0)),"",VLOOKUP(A957,'entry data'!B:F,5,0)))</f>
        <v/>
      </c>
      <c r="G957" s="12" t="str">
        <f>IF(A957="","",IF(ISERROR(VLOOKUP(A957,'entry data'!B:I,8,0)),"",VLOOKUP(A957,'entry data'!B:I,7,0)))</f>
        <v/>
      </c>
      <c r="H957" s="13" t="str">
        <f>IF(A957="","",IF(B957=1,VLOOKUP(A957,'entry data'!B:D,3,0),I956))</f>
        <v/>
      </c>
      <c r="I957" s="14" t="str">
        <f>IF(A957="","",IF(E957="weekly",7,IF(E957="fortnightly",14,IF(E957="monthly",DATE(IF(MONTH(H957)=12,YEAR(H957)+1,YEAR(H957)),VLOOKUP(MONTH(H957),index!$D$2:$G$13,2,0),DAY(H957)),
IF(E957="quarterly",DATE(IF(MONTH(H957)&gt;=10,YEAR(H957)+1,YEAR(H957)),VLOOKUP(MONTH(H957),index!$D$2:$G$13,3,0),DAY(H957)),
IF(E957="halfyearly",DATE(IF(MONTH(H957)&gt;=7,YEAR(H957)+1,YEAR(H957)),VLOOKUP(MONTH(H957),index!$D$2:$G$13,4,0),DAY(H957)),
DATE(YEAR(H957)+1,MONTH(H957),DAY(H957)))))-H957))+H957)</f>
        <v/>
      </c>
      <c r="J957" s="9" t="str">
        <f t="shared" si="106"/>
        <v/>
      </c>
      <c r="K957" s="11" t="str">
        <f t="shared" si="107"/>
        <v/>
      </c>
      <c r="L957" s="11" t="str">
        <f t="shared" si="108"/>
        <v/>
      </c>
      <c r="M957" s="11" t="str">
        <f>IF(A957="","",VLOOKUP(E957,index!$A$1:$B$6,2,0)*K957*G957)</f>
        <v/>
      </c>
      <c r="N957" s="11" t="str">
        <f>IF(A957="","",-PMT(G957*VLOOKUP(E957,index!$A$1:$B$6,2,0),C957,F957,0,0))</f>
        <v/>
      </c>
      <c r="O957" s="11" t="str">
        <f t="shared" si="109"/>
        <v/>
      </c>
      <c r="P957" s="11" t="str">
        <f t="shared" si="104"/>
        <v/>
      </c>
    </row>
    <row r="958" spans="1:16" x14ac:dyDescent="0.25">
      <c r="A958" s="9" t="str">
        <f>IF(A957="","",IF(B957&lt;C957,A957,IF(A957=MAX('entry data'!$B$8:$B$507),"",A957+1)))</f>
        <v/>
      </c>
      <c r="B958" s="9" t="str">
        <f t="shared" si="105"/>
        <v/>
      </c>
      <c r="C958" s="9" t="str">
        <f>IF(ISERROR(VLOOKUP(A958,'entry data'!B:G,6,0)),"",VLOOKUP(A958,'entry data'!B:G,6,0))</f>
        <v/>
      </c>
      <c r="D958" s="9" t="str">
        <f>IF(ISERROR(VLOOKUP(A958,'entry data'!B:C,2,0)),"",VLOOKUP(A958,'entry data'!B:C,2,0))</f>
        <v/>
      </c>
      <c r="E958" s="9" t="str">
        <f>IF(ISERROR(VLOOKUP(A958,'entry data'!B:E,4,0)),"",VLOOKUP(A958,'entry data'!B:E,4,0))</f>
        <v/>
      </c>
      <c r="F958" s="11" t="str">
        <f>IF(A958="","",IF(ISERROR(VLOOKUP(A958,'entry data'!B:F,5,0)),"",VLOOKUP(A958,'entry data'!B:F,5,0)))</f>
        <v/>
      </c>
      <c r="G958" s="12" t="str">
        <f>IF(A958="","",IF(ISERROR(VLOOKUP(A958,'entry data'!B:I,8,0)),"",VLOOKUP(A958,'entry data'!B:I,7,0)))</f>
        <v/>
      </c>
      <c r="H958" s="13" t="str">
        <f>IF(A958="","",IF(B958=1,VLOOKUP(A958,'entry data'!B:D,3,0),I957))</f>
        <v/>
      </c>
      <c r="I958" s="14" t="str">
        <f>IF(A958="","",IF(E958="weekly",7,IF(E958="fortnightly",14,IF(E958="monthly",DATE(IF(MONTH(H958)=12,YEAR(H958)+1,YEAR(H958)),VLOOKUP(MONTH(H958),index!$D$2:$G$13,2,0),DAY(H958)),
IF(E958="quarterly",DATE(IF(MONTH(H958)&gt;=10,YEAR(H958)+1,YEAR(H958)),VLOOKUP(MONTH(H958),index!$D$2:$G$13,3,0),DAY(H958)),
IF(E958="halfyearly",DATE(IF(MONTH(H958)&gt;=7,YEAR(H958)+1,YEAR(H958)),VLOOKUP(MONTH(H958),index!$D$2:$G$13,4,0),DAY(H958)),
DATE(YEAR(H958)+1,MONTH(H958),DAY(H958)))))-H958))+H958)</f>
        <v/>
      </c>
      <c r="J958" s="9" t="str">
        <f t="shared" si="106"/>
        <v/>
      </c>
      <c r="K958" s="11" t="str">
        <f t="shared" si="107"/>
        <v/>
      </c>
      <c r="L958" s="11" t="str">
        <f t="shared" si="108"/>
        <v/>
      </c>
      <c r="M958" s="11" t="str">
        <f>IF(A958="","",VLOOKUP(E958,index!$A$1:$B$6,2,0)*K958*G958)</f>
        <v/>
      </c>
      <c r="N958" s="11" t="str">
        <f>IF(A958="","",-PMT(G958*VLOOKUP(E958,index!$A$1:$B$6,2,0),C958,F958,0,0))</f>
        <v/>
      </c>
      <c r="O958" s="11" t="str">
        <f t="shared" si="109"/>
        <v/>
      </c>
      <c r="P958" s="11" t="str">
        <f t="shared" si="104"/>
        <v/>
      </c>
    </row>
    <row r="959" spans="1:16" x14ac:dyDescent="0.25">
      <c r="A959" s="9" t="str">
        <f>IF(A958="","",IF(B958&lt;C958,A958,IF(A958=MAX('entry data'!$B$8:$B$507),"",A958+1)))</f>
        <v/>
      </c>
      <c r="B959" s="9" t="str">
        <f t="shared" si="105"/>
        <v/>
      </c>
      <c r="C959" s="9" t="str">
        <f>IF(ISERROR(VLOOKUP(A959,'entry data'!B:G,6,0)),"",VLOOKUP(A959,'entry data'!B:G,6,0))</f>
        <v/>
      </c>
      <c r="D959" s="9" t="str">
        <f>IF(ISERROR(VLOOKUP(A959,'entry data'!B:C,2,0)),"",VLOOKUP(A959,'entry data'!B:C,2,0))</f>
        <v/>
      </c>
      <c r="E959" s="9" t="str">
        <f>IF(ISERROR(VLOOKUP(A959,'entry data'!B:E,4,0)),"",VLOOKUP(A959,'entry data'!B:E,4,0))</f>
        <v/>
      </c>
      <c r="F959" s="11" t="str">
        <f>IF(A959="","",IF(ISERROR(VLOOKUP(A959,'entry data'!B:F,5,0)),"",VLOOKUP(A959,'entry data'!B:F,5,0)))</f>
        <v/>
      </c>
      <c r="G959" s="12" t="str">
        <f>IF(A959="","",IF(ISERROR(VLOOKUP(A959,'entry data'!B:I,8,0)),"",VLOOKUP(A959,'entry data'!B:I,7,0)))</f>
        <v/>
      </c>
      <c r="H959" s="13" t="str">
        <f>IF(A959="","",IF(B959=1,VLOOKUP(A959,'entry data'!B:D,3,0),I958))</f>
        <v/>
      </c>
      <c r="I959" s="14" t="str">
        <f>IF(A959="","",IF(E959="weekly",7,IF(E959="fortnightly",14,IF(E959="monthly",DATE(IF(MONTH(H959)=12,YEAR(H959)+1,YEAR(H959)),VLOOKUP(MONTH(H959),index!$D$2:$G$13,2,0),DAY(H959)),
IF(E959="quarterly",DATE(IF(MONTH(H959)&gt;=10,YEAR(H959)+1,YEAR(H959)),VLOOKUP(MONTH(H959),index!$D$2:$G$13,3,0),DAY(H959)),
IF(E959="halfyearly",DATE(IF(MONTH(H959)&gt;=7,YEAR(H959)+1,YEAR(H959)),VLOOKUP(MONTH(H959),index!$D$2:$G$13,4,0),DAY(H959)),
DATE(YEAR(H959)+1,MONTH(H959),DAY(H959)))))-H959))+H959)</f>
        <v/>
      </c>
      <c r="J959" s="9" t="str">
        <f t="shared" si="106"/>
        <v/>
      </c>
      <c r="K959" s="11" t="str">
        <f t="shared" si="107"/>
        <v/>
      </c>
      <c r="L959" s="11" t="str">
        <f t="shared" si="108"/>
        <v/>
      </c>
      <c r="M959" s="11" t="str">
        <f>IF(A959="","",VLOOKUP(E959,index!$A$1:$B$6,2,0)*K959*G959)</f>
        <v/>
      </c>
      <c r="N959" s="11" t="str">
        <f>IF(A959="","",-PMT(G959*VLOOKUP(E959,index!$A$1:$B$6,2,0),C959,F959,0,0))</f>
        <v/>
      </c>
      <c r="O959" s="11" t="str">
        <f t="shared" si="109"/>
        <v/>
      </c>
      <c r="P959" s="11" t="str">
        <f t="shared" si="104"/>
        <v/>
      </c>
    </row>
    <row r="960" spans="1:16" x14ac:dyDescent="0.25">
      <c r="A960" s="9" t="str">
        <f>IF(A959="","",IF(B959&lt;C959,A959,IF(A959=MAX('entry data'!$B$8:$B$507),"",A959+1)))</f>
        <v/>
      </c>
      <c r="B960" s="9" t="str">
        <f t="shared" si="105"/>
        <v/>
      </c>
      <c r="C960" s="9" t="str">
        <f>IF(ISERROR(VLOOKUP(A960,'entry data'!B:G,6,0)),"",VLOOKUP(A960,'entry data'!B:G,6,0))</f>
        <v/>
      </c>
      <c r="D960" s="9" t="str">
        <f>IF(ISERROR(VLOOKUP(A960,'entry data'!B:C,2,0)),"",VLOOKUP(A960,'entry data'!B:C,2,0))</f>
        <v/>
      </c>
      <c r="E960" s="9" t="str">
        <f>IF(ISERROR(VLOOKUP(A960,'entry data'!B:E,4,0)),"",VLOOKUP(A960,'entry data'!B:E,4,0))</f>
        <v/>
      </c>
      <c r="F960" s="11" t="str">
        <f>IF(A960="","",IF(ISERROR(VLOOKUP(A960,'entry data'!B:F,5,0)),"",VLOOKUP(A960,'entry data'!B:F,5,0)))</f>
        <v/>
      </c>
      <c r="G960" s="12" t="str">
        <f>IF(A960="","",IF(ISERROR(VLOOKUP(A960,'entry data'!B:I,8,0)),"",VLOOKUP(A960,'entry data'!B:I,7,0)))</f>
        <v/>
      </c>
      <c r="H960" s="13" t="str">
        <f>IF(A960="","",IF(B960=1,VLOOKUP(A960,'entry data'!B:D,3,0),I959))</f>
        <v/>
      </c>
      <c r="I960" s="14" t="str">
        <f>IF(A960="","",IF(E960="weekly",7,IF(E960="fortnightly",14,IF(E960="monthly",DATE(IF(MONTH(H960)=12,YEAR(H960)+1,YEAR(H960)),VLOOKUP(MONTH(H960),index!$D$2:$G$13,2,0),DAY(H960)),
IF(E960="quarterly",DATE(IF(MONTH(H960)&gt;=10,YEAR(H960)+1,YEAR(H960)),VLOOKUP(MONTH(H960),index!$D$2:$G$13,3,0),DAY(H960)),
IF(E960="halfyearly",DATE(IF(MONTH(H960)&gt;=7,YEAR(H960)+1,YEAR(H960)),VLOOKUP(MONTH(H960),index!$D$2:$G$13,4,0),DAY(H960)),
DATE(YEAR(H960)+1,MONTH(H960),DAY(H960)))))-H960))+H960)</f>
        <v/>
      </c>
      <c r="J960" s="9" t="str">
        <f t="shared" si="106"/>
        <v/>
      </c>
      <c r="K960" s="11" t="str">
        <f t="shared" si="107"/>
        <v/>
      </c>
      <c r="L960" s="11" t="str">
        <f t="shared" si="108"/>
        <v/>
      </c>
      <c r="M960" s="11" t="str">
        <f>IF(A960="","",VLOOKUP(E960,index!$A$1:$B$6,2,0)*K960*G960)</f>
        <v/>
      </c>
      <c r="N960" s="11" t="str">
        <f>IF(A960="","",-PMT(G960*VLOOKUP(E960,index!$A$1:$B$6,2,0),C960,F960,0,0))</f>
        <v/>
      </c>
      <c r="O960" s="11" t="str">
        <f t="shared" si="109"/>
        <v/>
      </c>
      <c r="P960" s="11" t="str">
        <f t="shared" si="104"/>
        <v/>
      </c>
    </row>
    <row r="961" spans="1:16" x14ac:dyDescent="0.25">
      <c r="A961" s="9" t="str">
        <f>IF(A960="","",IF(B960&lt;C960,A960,IF(A960=MAX('entry data'!$B$8:$B$507),"",A960+1)))</f>
        <v/>
      </c>
      <c r="B961" s="9" t="str">
        <f t="shared" si="105"/>
        <v/>
      </c>
      <c r="C961" s="9" t="str">
        <f>IF(ISERROR(VLOOKUP(A961,'entry data'!B:G,6,0)),"",VLOOKUP(A961,'entry data'!B:G,6,0))</f>
        <v/>
      </c>
      <c r="D961" s="9" t="str">
        <f>IF(ISERROR(VLOOKUP(A961,'entry data'!B:C,2,0)),"",VLOOKUP(A961,'entry data'!B:C,2,0))</f>
        <v/>
      </c>
      <c r="E961" s="9" t="str">
        <f>IF(ISERROR(VLOOKUP(A961,'entry data'!B:E,4,0)),"",VLOOKUP(A961,'entry data'!B:E,4,0))</f>
        <v/>
      </c>
      <c r="F961" s="11" t="str">
        <f>IF(A961="","",IF(ISERROR(VLOOKUP(A961,'entry data'!B:F,5,0)),"",VLOOKUP(A961,'entry data'!B:F,5,0)))</f>
        <v/>
      </c>
      <c r="G961" s="12" t="str">
        <f>IF(A961="","",IF(ISERROR(VLOOKUP(A961,'entry data'!B:I,8,0)),"",VLOOKUP(A961,'entry data'!B:I,7,0)))</f>
        <v/>
      </c>
      <c r="H961" s="13" t="str">
        <f>IF(A961="","",IF(B961=1,VLOOKUP(A961,'entry data'!B:D,3,0),I960))</f>
        <v/>
      </c>
      <c r="I961" s="14" t="str">
        <f>IF(A961="","",IF(E961="weekly",7,IF(E961="fortnightly",14,IF(E961="monthly",DATE(IF(MONTH(H961)=12,YEAR(H961)+1,YEAR(H961)),VLOOKUP(MONTH(H961),index!$D$2:$G$13,2,0),DAY(H961)),
IF(E961="quarterly",DATE(IF(MONTH(H961)&gt;=10,YEAR(H961)+1,YEAR(H961)),VLOOKUP(MONTH(H961),index!$D$2:$G$13,3,0),DAY(H961)),
IF(E961="halfyearly",DATE(IF(MONTH(H961)&gt;=7,YEAR(H961)+1,YEAR(H961)),VLOOKUP(MONTH(H961),index!$D$2:$G$13,4,0),DAY(H961)),
DATE(YEAR(H961)+1,MONTH(H961),DAY(H961)))))-H961))+H961)</f>
        <v/>
      </c>
      <c r="J961" s="9" t="str">
        <f t="shared" si="106"/>
        <v/>
      </c>
      <c r="K961" s="11" t="str">
        <f t="shared" si="107"/>
        <v/>
      </c>
      <c r="L961" s="11" t="str">
        <f t="shared" si="108"/>
        <v/>
      </c>
      <c r="M961" s="11" t="str">
        <f>IF(A961="","",VLOOKUP(E961,index!$A$1:$B$6,2,0)*K961*G961)</f>
        <v/>
      </c>
      <c r="N961" s="11" t="str">
        <f>IF(A961="","",-PMT(G961*VLOOKUP(E961,index!$A$1:$B$6,2,0),C961,F961,0,0))</f>
        <v/>
      </c>
      <c r="O961" s="11" t="str">
        <f t="shared" si="109"/>
        <v/>
      </c>
      <c r="P961" s="11" t="str">
        <f t="shared" si="104"/>
        <v/>
      </c>
    </row>
    <row r="962" spans="1:16" x14ac:dyDescent="0.25">
      <c r="A962" s="9" t="str">
        <f>IF(A961="","",IF(B961&lt;C961,A961,IF(A961=MAX('entry data'!$B$8:$B$507),"",A961+1)))</f>
        <v/>
      </c>
      <c r="B962" s="9" t="str">
        <f t="shared" si="105"/>
        <v/>
      </c>
      <c r="C962" s="9" t="str">
        <f>IF(ISERROR(VLOOKUP(A962,'entry data'!B:G,6,0)),"",VLOOKUP(A962,'entry data'!B:G,6,0))</f>
        <v/>
      </c>
      <c r="D962" s="9" t="str">
        <f>IF(ISERROR(VLOOKUP(A962,'entry data'!B:C,2,0)),"",VLOOKUP(A962,'entry data'!B:C,2,0))</f>
        <v/>
      </c>
      <c r="E962" s="9" t="str">
        <f>IF(ISERROR(VLOOKUP(A962,'entry data'!B:E,4,0)),"",VLOOKUP(A962,'entry data'!B:E,4,0))</f>
        <v/>
      </c>
      <c r="F962" s="11" t="str">
        <f>IF(A962="","",IF(ISERROR(VLOOKUP(A962,'entry data'!B:F,5,0)),"",VLOOKUP(A962,'entry data'!B:F,5,0)))</f>
        <v/>
      </c>
      <c r="G962" s="12" t="str">
        <f>IF(A962="","",IF(ISERROR(VLOOKUP(A962,'entry data'!B:I,8,0)),"",VLOOKUP(A962,'entry data'!B:I,7,0)))</f>
        <v/>
      </c>
      <c r="H962" s="13" t="str">
        <f>IF(A962="","",IF(B962=1,VLOOKUP(A962,'entry data'!B:D,3,0),I961))</f>
        <v/>
      </c>
      <c r="I962" s="14" t="str">
        <f>IF(A962="","",IF(E962="weekly",7,IF(E962="fortnightly",14,IF(E962="monthly",DATE(IF(MONTH(H962)=12,YEAR(H962)+1,YEAR(H962)),VLOOKUP(MONTH(H962),index!$D$2:$G$13,2,0),DAY(H962)),
IF(E962="quarterly",DATE(IF(MONTH(H962)&gt;=10,YEAR(H962)+1,YEAR(H962)),VLOOKUP(MONTH(H962),index!$D$2:$G$13,3,0),DAY(H962)),
IF(E962="halfyearly",DATE(IF(MONTH(H962)&gt;=7,YEAR(H962)+1,YEAR(H962)),VLOOKUP(MONTH(H962),index!$D$2:$G$13,4,0),DAY(H962)),
DATE(YEAR(H962)+1,MONTH(H962),DAY(H962)))))-H962))+H962)</f>
        <v/>
      </c>
      <c r="J962" s="9" t="str">
        <f t="shared" si="106"/>
        <v/>
      </c>
      <c r="K962" s="11" t="str">
        <f t="shared" si="107"/>
        <v/>
      </c>
      <c r="L962" s="11" t="str">
        <f t="shared" si="108"/>
        <v/>
      </c>
      <c r="M962" s="11" t="str">
        <f>IF(A962="","",VLOOKUP(E962,index!$A$1:$B$6,2,0)*K962*G962)</f>
        <v/>
      </c>
      <c r="N962" s="11" t="str">
        <f>IF(A962="","",-PMT(G962*VLOOKUP(E962,index!$A$1:$B$6,2,0),C962,F962,0,0))</f>
        <v/>
      </c>
      <c r="O962" s="11" t="str">
        <f t="shared" si="109"/>
        <v/>
      </c>
      <c r="P962" s="11" t="str">
        <f t="shared" si="104"/>
        <v/>
      </c>
    </row>
    <row r="963" spans="1:16" x14ac:dyDescent="0.25">
      <c r="A963" s="9" t="str">
        <f>IF(A962="","",IF(B962&lt;C962,A962,IF(A962=MAX('entry data'!$B$8:$B$507),"",A962+1)))</f>
        <v/>
      </c>
      <c r="B963" s="9" t="str">
        <f t="shared" si="105"/>
        <v/>
      </c>
      <c r="C963" s="9" t="str">
        <f>IF(ISERROR(VLOOKUP(A963,'entry data'!B:G,6,0)),"",VLOOKUP(A963,'entry data'!B:G,6,0))</f>
        <v/>
      </c>
      <c r="D963" s="9" t="str">
        <f>IF(ISERROR(VLOOKUP(A963,'entry data'!B:C,2,0)),"",VLOOKUP(A963,'entry data'!B:C,2,0))</f>
        <v/>
      </c>
      <c r="E963" s="9" t="str">
        <f>IF(ISERROR(VLOOKUP(A963,'entry data'!B:E,4,0)),"",VLOOKUP(A963,'entry data'!B:E,4,0))</f>
        <v/>
      </c>
      <c r="F963" s="11" t="str">
        <f>IF(A963="","",IF(ISERROR(VLOOKUP(A963,'entry data'!B:F,5,0)),"",VLOOKUP(A963,'entry data'!B:F,5,0)))</f>
        <v/>
      </c>
      <c r="G963" s="12" t="str">
        <f>IF(A963="","",IF(ISERROR(VLOOKUP(A963,'entry data'!B:I,8,0)),"",VLOOKUP(A963,'entry data'!B:I,7,0)))</f>
        <v/>
      </c>
      <c r="H963" s="13" t="str">
        <f>IF(A963="","",IF(B963=1,VLOOKUP(A963,'entry data'!B:D,3,0),I962))</f>
        <v/>
      </c>
      <c r="I963" s="14" t="str">
        <f>IF(A963="","",IF(E963="weekly",7,IF(E963="fortnightly",14,IF(E963="monthly",DATE(IF(MONTH(H963)=12,YEAR(H963)+1,YEAR(H963)),VLOOKUP(MONTH(H963),index!$D$2:$G$13,2,0),DAY(H963)),
IF(E963="quarterly",DATE(IF(MONTH(H963)&gt;=10,YEAR(H963)+1,YEAR(H963)),VLOOKUP(MONTH(H963),index!$D$2:$G$13,3,0),DAY(H963)),
IF(E963="halfyearly",DATE(IF(MONTH(H963)&gt;=7,YEAR(H963)+1,YEAR(H963)),VLOOKUP(MONTH(H963),index!$D$2:$G$13,4,0),DAY(H963)),
DATE(YEAR(H963)+1,MONTH(H963),DAY(H963)))))-H963))+H963)</f>
        <v/>
      </c>
      <c r="J963" s="9" t="str">
        <f t="shared" si="106"/>
        <v/>
      </c>
      <c r="K963" s="11" t="str">
        <f t="shared" si="107"/>
        <v/>
      </c>
      <c r="L963" s="11" t="str">
        <f t="shared" si="108"/>
        <v/>
      </c>
      <c r="M963" s="11" t="str">
        <f>IF(A963="","",VLOOKUP(E963,index!$A$1:$B$6,2,0)*K963*G963)</f>
        <v/>
      </c>
      <c r="N963" s="11" t="str">
        <f>IF(A963="","",-PMT(G963*VLOOKUP(E963,index!$A$1:$B$6,2,0),C963,F963,0,0))</f>
        <v/>
      </c>
      <c r="O963" s="11" t="str">
        <f t="shared" si="109"/>
        <v/>
      </c>
      <c r="P963" s="11" t="str">
        <f t="shared" ref="P963:P1026" si="110">IF(A963="","",IF(J963&lt;&gt;J964,O963,0))</f>
        <v/>
      </c>
    </row>
    <row r="964" spans="1:16" x14ac:dyDescent="0.25">
      <c r="A964" s="9" t="str">
        <f>IF(A963="","",IF(B963&lt;C963,A963,IF(A963=MAX('entry data'!$B$8:$B$507),"",A963+1)))</f>
        <v/>
      </c>
      <c r="B964" s="9" t="str">
        <f t="shared" si="105"/>
        <v/>
      </c>
      <c r="C964" s="9" t="str">
        <f>IF(ISERROR(VLOOKUP(A964,'entry data'!B:G,6,0)),"",VLOOKUP(A964,'entry data'!B:G,6,0))</f>
        <v/>
      </c>
      <c r="D964" s="9" t="str">
        <f>IF(ISERROR(VLOOKUP(A964,'entry data'!B:C,2,0)),"",VLOOKUP(A964,'entry data'!B:C,2,0))</f>
        <v/>
      </c>
      <c r="E964" s="9" t="str">
        <f>IF(ISERROR(VLOOKUP(A964,'entry data'!B:E,4,0)),"",VLOOKUP(A964,'entry data'!B:E,4,0))</f>
        <v/>
      </c>
      <c r="F964" s="11" t="str">
        <f>IF(A964="","",IF(ISERROR(VLOOKUP(A964,'entry data'!B:F,5,0)),"",VLOOKUP(A964,'entry data'!B:F,5,0)))</f>
        <v/>
      </c>
      <c r="G964" s="12" t="str">
        <f>IF(A964="","",IF(ISERROR(VLOOKUP(A964,'entry data'!B:I,8,0)),"",VLOOKUP(A964,'entry data'!B:I,7,0)))</f>
        <v/>
      </c>
      <c r="H964" s="13" t="str">
        <f>IF(A964="","",IF(B964=1,VLOOKUP(A964,'entry data'!B:D,3,0),I963))</f>
        <v/>
      </c>
      <c r="I964" s="14" t="str">
        <f>IF(A964="","",IF(E964="weekly",7,IF(E964="fortnightly",14,IF(E964="monthly",DATE(IF(MONTH(H964)=12,YEAR(H964)+1,YEAR(H964)),VLOOKUP(MONTH(H964),index!$D$2:$G$13,2,0),DAY(H964)),
IF(E964="quarterly",DATE(IF(MONTH(H964)&gt;=10,YEAR(H964)+1,YEAR(H964)),VLOOKUP(MONTH(H964),index!$D$2:$G$13,3,0),DAY(H964)),
IF(E964="halfyearly",DATE(IF(MONTH(H964)&gt;=7,YEAR(H964)+1,YEAR(H964)),VLOOKUP(MONTH(H964),index!$D$2:$G$13,4,0),DAY(H964)),
DATE(YEAR(H964)+1,MONTH(H964),DAY(H964)))))-H964))+H964)</f>
        <v/>
      </c>
      <c r="J964" s="9" t="str">
        <f t="shared" si="106"/>
        <v/>
      </c>
      <c r="K964" s="11" t="str">
        <f t="shared" si="107"/>
        <v/>
      </c>
      <c r="L964" s="11" t="str">
        <f t="shared" si="108"/>
        <v/>
      </c>
      <c r="M964" s="11" t="str">
        <f>IF(A964="","",VLOOKUP(E964,index!$A$1:$B$6,2,0)*K964*G964)</f>
        <v/>
      </c>
      <c r="N964" s="11" t="str">
        <f>IF(A964="","",-PMT(G964*VLOOKUP(E964,index!$A$1:$B$6,2,0),C964,F964,0,0))</f>
        <v/>
      </c>
      <c r="O964" s="11" t="str">
        <f t="shared" si="109"/>
        <v/>
      </c>
      <c r="P964" s="11" t="str">
        <f t="shared" si="110"/>
        <v/>
      </c>
    </row>
    <row r="965" spans="1:16" x14ac:dyDescent="0.25">
      <c r="A965" s="9" t="str">
        <f>IF(A964="","",IF(B964&lt;C964,A964,IF(A964=MAX('entry data'!$B$8:$B$507),"",A964+1)))</f>
        <v/>
      </c>
      <c r="B965" s="9" t="str">
        <f t="shared" si="105"/>
        <v/>
      </c>
      <c r="C965" s="9" t="str">
        <f>IF(ISERROR(VLOOKUP(A965,'entry data'!B:G,6,0)),"",VLOOKUP(A965,'entry data'!B:G,6,0))</f>
        <v/>
      </c>
      <c r="D965" s="9" t="str">
        <f>IF(ISERROR(VLOOKUP(A965,'entry data'!B:C,2,0)),"",VLOOKUP(A965,'entry data'!B:C,2,0))</f>
        <v/>
      </c>
      <c r="E965" s="9" t="str">
        <f>IF(ISERROR(VLOOKUP(A965,'entry data'!B:E,4,0)),"",VLOOKUP(A965,'entry data'!B:E,4,0))</f>
        <v/>
      </c>
      <c r="F965" s="11" t="str">
        <f>IF(A965="","",IF(ISERROR(VLOOKUP(A965,'entry data'!B:F,5,0)),"",VLOOKUP(A965,'entry data'!B:F,5,0)))</f>
        <v/>
      </c>
      <c r="G965" s="12" t="str">
        <f>IF(A965="","",IF(ISERROR(VLOOKUP(A965,'entry data'!B:I,8,0)),"",VLOOKUP(A965,'entry data'!B:I,7,0)))</f>
        <v/>
      </c>
      <c r="H965" s="13" t="str">
        <f>IF(A965="","",IF(B965=1,VLOOKUP(A965,'entry data'!B:D,3,0),I964))</f>
        <v/>
      </c>
      <c r="I965" s="14" t="str">
        <f>IF(A965="","",IF(E965="weekly",7,IF(E965="fortnightly",14,IF(E965="monthly",DATE(IF(MONTH(H965)=12,YEAR(H965)+1,YEAR(H965)),VLOOKUP(MONTH(H965),index!$D$2:$G$13,2,0),DAY(H965)),
IF(E965="quarterly",DATE(IF(MONTH(H965)&gt;=10,YEAR(H965)+1,YEAR(H965)),VLOOKUP(MONTH(H965),index!$D$2:$G$13,3,0),DAY(H965)),
IF(E965="halfyearly",DATE(IF(MONTH(H965)&gt;=7,YEAR(H965)+1,YEAR(H965)),VLOOKUP(MONTH(H965),index!$D$2:$G$13,4,0),DAY(H965)),
DATE(YEAR(H965)+1,MONTH(H965),DAY(H965)))))-H965))+H965)</f>
        <v/>
      </c>
      <c r="J965" s="9" t="str">
        <f t="shared" si="106"/>
        <v/>
      </c>
      <c r="K965" s="11" t="str">
        <f t="shared" si="107"/>
        <v/>
      </c>
      <c r="L965" s="11" t="str">
        <f t="shared" si="108"/>
        <v/>
      </c>
      <c r="M965" s="11" t="str">
        <f>IF(A965="","",VLOOKUP(E965,index!$A$1:$B$6,2,0)*K965*G965)</f>
        <v/>
      </c>
      <c r="N965" s="11" t="str">
        <f>IF(A965="","",-PMT(G965*VLOOKUP(E965,index!$A$1:$B$6,2,0),C965,F965,0,0))</f>
        <v/>
      </c>
      <c r="O965" s="11" t="str">
        <f t="shared" si="109"/>
        <v/>
      </c>
      <c r="P965" s="11" t="str">
        <f t="shared" si="110"/>
        <v/>
      </c>
    </row>
    <row r="966" spans="1:16" x14ac:dyDescent="0.25">
      <c r="A966" s="9" t="str">
        <f>IF(A965="","",IF(B965&lt;C965,A965,IF(A965=MAX('entry data'!$B$8:$B$507),"",A965+1)))</f>
        <v/>
      </c>
      <c r="B966" s="9" t="str">
        <f t="shared" si="105"/>
        <v/>
      </c>
      <c r="C966" s="9" t="str">
        <f>IF(ISERROR(VLOOKUP(A966,'entry data'!B:G,6,0)),"",VLOOKUP(A966,'entry data'!B:G,6,0))</f>
        <v/>
      </c>
      <c r="D966" s="9" t="str">
        <f>IF(ISERROR(VLOOKUP(A966,'entry data'!B:C,2,0)),"",VLOOKUP(A966,'entry data'!B:C,2,0))</f>
        <v/>
      </c>
      <c r="E966" s="9" t="str">
        <f>IF(ISERROR(VLOOKUP(A966,'entry data'!B:E,4,0)),"",VLOOKUP(A966,'entry data'!B:E,4,0))</f>
        <v/>
      </c>
      <c r="F966" s="11" t="str">
        <f>IF(A966="","",IF(ISERROR(VLOOKUP(A966,'entry data'!B:F,5,0)),"",VLOOKUP(A966,'entry data'!B:F,5,0)))</f>
        <v/>
      </c>
      <c r="G966" s="12" t="str">
        <f>IF(A966="","",IF(ISERROR(VLOOKUP(A966,'entry data'!B:I,8,0)),"",VLOOKUP(A966,'entry data'!B:I,7,0)))</f>
        <v/>
      </c>
      <c r="H966" s="13" t="str">
        <f>IF(A966="","",IF(B966=1,VLOOKUP(A966,'entry data'!B:D,3,0),I965))</f>
        <v/>
      </c>
      <c r="I966" s="14" t="str">
        <f>IF(A966="","",IF(E966="weekly",7,IF(E966="fortnightly",14,IF(E966="monthly",DATE(IF(MONTH(H966)=12,YEAR(H966)+1,YEAR(H966)),VLOOKUP(MONTH(H966),index!$D$2:$G$13,2,0),DAY(H966)),
IF(E966="quarterly",DATE(IF(MONTH(H966)&gt;=10,YEAR(H966)+1,YEAR(H966)),VLOOKUP(MONTH(H966),index!$D$2:$G$13,3,0),DAY(H966)),
IF(E966="halfyearly",DATE(IF(MONTH(H966)&gt;=7,YEAR(H966)+1,YEAR(H966)),VLOOKUP(MONTH(H966),index!$D$2:$G$13,4,0),DAY(H966)),
DATE(YEAR(H966)+1,MONTH(H966),DAY(H966)))))-H966))+H966)</f>
        <v/>
      </c>
      <c r="J966" s="9" t="str">
        <f t="shared" si="106"/>
        <v/>
      </c>
      <c r="K966" s="11" t="str">
        <f t="shared" si="107"/>
        <v/>
      </c>
      <c r="L966" s="11" t="str">
        <f t="shared" si="108"/>
        <v/>
      </c>
      <c r="M966" s="11" t="str">
        <f>IF(A966="","",VLOOKUP(E966,index!$A$1:$B$6,2,0)*K966*G966)</f>
        <v/>
      </c>
      <c r="N966" s="11" t="str">
        <f>IF(A966="","",-PMT(G966*VLOOKUP(E966,index!$A$1:$B$6,2,0),C966,F966,0,0))</f>
        <v/>
      </c>
      <c r="O966" s="11" t="str">
        <f t="shared" si="109"/>
        <v/>
      </c>
      <c r="P966" s="11" t="str">
        <f t="shared" si="110"/>
        <v/>
      </c>
    </row>
    <row r="967" spans="1:16" x14ac:dyDescent="0.25">
      <c r="A967" s="9" t="str">
        <f>IF(A966="","",IF(B966&lt;C966,A966,IF(A966=MAX('entry data'!$B$8:$B$507),"",A966+1)))</f>
        <v/>
      </c>
      <c r="B967" s="9" t="str">
        <f t="shared" si="105"/>
        <v/>
      </c>
      <c r="C967" s="9" t="str">
        <f>IF(ISERROR(VLOOKUP(A967,'entry data'!B:G,6,0)),"",VLOOKUP(A967,'entry data'!B:G,6,0))</f>
        <v/>
      </c>
      <c r="D967" s="9" t="str">
        <f>IF(ISERROR(VLOOKUP(A967,'entry data'!B:C,2,0)),"",VLOOKUP(A967,'entry data'!B:C,2,0))</f>
        <v/>
      </c>
      <c r="E967" s="9" t="str">
        <f>IF(ISERROR(VLOOKUP(A967,'entry data'!B:E,4,0)),"",VLOOKUP(A967,'entry data'!B:E,4,0))</f>
        <v/>
      </c>
      <c r="F967" s="11" t="str">
        <f>IF(A967="","",IF(ISERROR(VLOOKUP(A967,'entry data'!B:F,5,0)),"",VLOOKUP(A967,'entry data'!B:F,5,0)))</f>
        <v/>
      </c>
      <c r="G967" s="12" t="str">
        <f>IF(A967="","",IF(ISERROR(VLOOKUP(A967,'entry data'!B:I,8,0)),"",VLOOKUP(A967,'entry data'!B:I,7,0)))</f>
        <v/>
      </c>
      <c r="H967" s="13" t="str">
        <f>IF(A967="","",IF(B967=1,VLOOKUP(A967,'entry data'!B:D,3,0),I966))</f>
        <v/>
      </c>
      <c r="I967" s="14" t="str">
        <f>IF(A967="","",IF(E967="weekly",7,IF(E967="fortnightly",14,IF(E967="monthly",DATE(IF(MONTH(H967)=12,YEAR(H967)+1,YEAR(H967)),VLOOKUP(MONTH(H967),index!$D$2:$G$13,2,0),DAY(H967)),
IF(E967="quarterly",DATE(IF(MONTH(H967)&gt;=10,YEAR(H967)+1,YEAR(H967)),VLOOKUP(MONTH(H967),index!$D$2:$G$13,3,0),DAY(H967)),
IF(E967="halfyearly",DATE(IF(MONTH(H967)&gt;=7,YEAR(H967)+1,YEAR(H967)),VLOOKUP(MONTH(H967),index!$D$2:$G$13,4,0),DAY(H967)),
DATE(YEAR(H967)+1,MONTH(H967),DAY(H967)))))-H967))+H967)</f>
        <v/>
      </c>
      <c r="J967" s="9" t="str">
        <f t="shared" si="106"/>
        <v/>
      </c>
      <c r="K967" s="11" t="str">
        <f t="shared" si="107"/>
        <v/>
      </c>
      <c r="L967" s="11" t="str">
        <f t="shared" si="108"/>
        <v/>
      </c>
      <c r="M967" s="11" t="str">
        <f>IF(A967="","",VLOOKUP(E967,index!$A$1:$B$6,2,0)*K967*G967)</f>
        <v/>
      </c>
      <c r="N967" s="11" t="str">
        <f>IF(A967="","",-PMT(G967*VLOOKUP(E967,index!$A$1:$B$6,2,0),C967,F967,0,0))</f>
        <v/>
      </c>
      <c r="O967" s="11" t="str">
        <f t="shared" si="109"/>
        <v/>
      </c>
      <c r="P967" s="11" t="str">
        <f t="shared" si="110"/>
        <v/>
      </c>
    </row>
    <row r="968" spans="1:16" x14ac:dyDescent="0.25">
      <c r="A968" s="9" t="str">
        <f>IF(A967="","",IF(B967&lt;C967,A967,IF(A967=MAX('entry data'!$B$8:$B$507),"",A967+1)))</f>
        <v/>
      </c>
      <c r="B968" s="9" t="str">
        <f t="shared" si="105"/>
        <v/>
      </c>
      <c r="C968" s="9" t="str">
        <f>IF(ISERROR(VLOOKUP(A968,'entry data'!B:G,6,0)),"",VLOOKUP(A968,'entry data'!B:G,6,0))</f>
        <v/>
      </c>
      <c r="D968" s="9" t="str">
        <f>IF(ISERROR(VLOOKUP(A968,'entry data'!B:C,2,0)),"",VLOOKUP(A968,'entry data'!B:C,2,0))</f>
        <v/>
      </c>
      <c r="E968" s="9" t="str">
        <f>IF(ISERROR(VLOOKUP(A968,'entry data'!B:E,4,0)),"",VLOOKUP(A968,'entry data'!B:E,4,0))</f>
        <v/>
      </c>
      <c r="F968" s="11" t="str">
        <f>IF(A968="","",IF(ISERROR(VLOOKUP(A968,'entry data'!B:F,5,0)),"",VLOOKUP(A968,'entry data'!B:F,5,0)))</f>
        <v/>
      </c>
      <c r="G968" s="12" t="str">
        <f>IF(A968="","",IF(ISERROR(VLOOKUP(A968,'entry data'!B:I,8,0)),"",VLOOKUP(A968,'entry data'!B:I,7,0)))</f>
        <v/>
      </c>
      <c r="H968" s="13" t="str">
        <f>IF(A968="","",IF(B968=1,VLOOKUP(A968,'entry data'!B:D,3,0),I967))</f>
        <v/>
      </c>
      <c r="I968" s="14" t="str">
        <f>IF(A968="","",IF(E968="weekly",7,IF(E968="fortnightly",14,IF(E968="monthly",DATE(IF(MONTH(H968)=12,YEAR(H968)+1,YEAR(H968)),VLOOKUP(MONTH(H968),index!$D$2:$G$13,2,0),DAY(H968)),
IF(E968="quarterly",DATE(IF(MONTH(H968)&gt;=10,YEAR(H968)+1,YEAR(H968)),VLOOKUP(MONTH(H968),index!$D$2:$G$13,3,0),DAY(H968)),
IF(E968="halfyearly",DATE(IF(MONTH(H968)&gt;=7,YEAR(H968)+1,YEAR(H968)),VLOOKUP(MONTH(H968),index!$D$2:$G$13,4,0),DAY(H968)),
DATE(YEAR(H968)+1,MONTH(H968),DAY(H968)))))-H968))+H968)</f>
        <v/>
      </c>
      <c r="J968" s="9" t="str">
        <f t="shared" si="106"/>
        <v/>
      </c>
      <c r="K968" s="11" t="str">
        <f t="shared" si="107"/>
        <v/>
      </c>
      <c r="L968" s="11" t="str">
        <f t="shared" si="108"/>
        <v/>
      </c>
      <c r="M968" s="11" t="str">
        <f>IF(A968="","",VLOOKUP(E968,index!$A$1:$B$6,2,0)*K968*G968)</f>
        <v/>
      </c>
      <c r="N968" s="11" t="str">
        <f>IF(A968="","",-PMT(G968*VLOOKUP(E968,index!$A$1:$B$6,2,0),C968,F968,0,0))</f>
        <v/>
      </c>
      <c r="O968" s="11" t="str">
        <f t="shared" si="109"/>
        <v/>
      </c>
      <c r="P968" s="11" t="str">
        <f t="shared" si="110"/>
        <v/>
      </c>
    </row>
    <row r="969" spans="1:16" x14ac:dyDescent="0.25">
      <c r="A969" s="9" t="str">
        <f>IF(A968="","",IF(B968&lt;C968,A968,IF(A968=MAX('entry data'!$B$8:$B$507),"",A968+1)))</f>
        <v/>
      </c>
      <c r="B969" s="9" t="str">
        <f t="shared" si="105"/>
        <v/>
      </c>
      <c r="C969" s="9" t="str">
        <f>IF(ISERROR(VLOOKUP(A969,'entry data'!B:G,6,0)),"",VLOOKUP(A969,'entry data'!B:G,6,0))</f>
        <v/>
      </c>
      <c r="D969" s="9" t="str">
        <f>IF(ISERROR(VLOOKUP(A969,'entry data'!B:C,2,0)),"",VLOOKUP(A969,'entry data'!B:C,2,0))</f>
        <v/>
      </c>
      <c r="E969" s="9" t="str">
        <f>IF(ISERROR(VLOOKUP(A969,'entry data'!B:E,4,0)),"",VLOOKUP(A969,'entry data'!B:E,4,0))</f>
        <v/>
      </c>
      <c r="F969" s="11" t="str">
        <f>IF(A969="","",IF(ISERROR(VLOOKUP(A969,'entry data'!B:F,5,0)),"",VLOOKUP(A969,'entry data'!B:F,5,0)))</f>
        <v/>
      </c>
      <c r="G969" s="12" t="str">
        <f>IF(A969="","",IF(ISERROR(VLOOKUP(A969,'entry data'!B:I,8,0)),"",VLOOKUP(A969,'entry data'!B:I,7,0)))</f>
        <v/>
      </c>
      <c r="H969" s="13" t="str">
        <f>IF(A969="","",IF(B969=1,VLOOKUP(A969,'entry data'!B:D,3,0),I968))</f>
        <v/>
      </c>
      <c r="I969" s="14" t="str">
        <f>IF(A969="","",IF(E969="weekly",7,IF(E969="fortnightly",14,IF(E969="monthly",DATE(IF(MONTH(H969)=12,YEAR(H969)+1,YEAR(H969)),VLOOKUP(MONTH(H969),index!$D$2:$G$13,2,0),DAY(H969)),
IF(E969="quarterly",DATE(IF(MONTH(H969)&gt;=10,YEAR(H969)+1,YEAR(H969)),VLOOKUP(MONTH(H969),index!$D$2:$G$13,3,0),DAY(H969)),
IF(E969="halfyearly",DATE(IF(MONTH(H969)&gt;=7,YEAR(H969)+1,YEAR(H969)),VLOOKUP(MONTH(H969),index!$D$2:$G$13,4,0),DAY(H969)),
DATE(YEAR(H969)+1,MONTH(H969),DAY(H969)))))-H969))+H969)</f>
        <v/>
      </c>
      <c r="J969" s="9" t="str">
        <f t="shared" si="106"/>
        <v/>
      </c>
      <c r="K969" s="11" t="str">
        <f t="shared" si="107"/>
        <v/>
      </c>
      <c r="L969" s="11" t="str">
        <f t="shared" si="108"/>
        <v/>
      </c>
      <c r="M969" s="11" t="str">
        <f>IF(A969="","",VLOOKUP(E969,index!$A$1:$B$6,2,0)*K969*G969)</f>
        <v/>
      </c>
      <c r="N969" s="11" t="str">
        <f>IF(A969="","",-PMT(G969*VLOOKUP(E969,index!$A$1:$B$6,2,0),C969,F969,0,0))</f>
        <v/>
      </c>
      <c r="O969" s="11" t="str">
        <f t="shared" si="109"/>
        <v/>
      </c>
      <c r="P969" s="11" t="str">
        <f t="shared" si="110"/>
        <v/>
      </c>
    </row>
    <row r="970" spans="1:16" x14ac:dyDescent="0.25">
      <c r="A970" s="9" t="str">
        <f>IF(A969="","",IF(B969&lt;C969,A969,IF(A969=MAX('entry data'!$B$8:$B$507),"",A969+1)))</f>
        <v/>
      </c>
      <c r="B970" s="9" t="str">
        <f t="shared" si="105"/>
        <v/>
      </c>
      <c r="C970" s="9" t="str">
        <f>IF(ISERROR(VLOOKUP(A970,'entry data'!B:G,6,0)),"",VLOOKUP(A970,'entry data'!B:G,6,0))</f>
        <v/>
      </c>
      <c r="D970" s="9" t="str">
        <f>IF(ISERROR(VLOOKUP(A970,'entry data'!B:C,2,0)),"",VLOOKUP(A970,'entry data'!B:C,2,0))</f>
        <v/>
      </c>
      <c r="E970" s="9" t="str">
        <f>IF(ISERROR(VLOOKUP(A970,'entry data'!B:E,4,0)),"",VLOOKUP(A970,'entry data'!B:E,4,0))</f>
        <v/>
      </c>
      <c r="F970" s="11" t="str">
        <f>IF(A970="","",IF(ISERROR(VLOOKUP(A970,'entry data'!B:F,5,0)),"",VLOOKUP(A970,'entry data'!B:F,5,0)))</f>
        <v/>
      </c>
      <c r="G970" s="12" t="str">
        <f>IF(A970="","",IF(ISERROR(VLOOKUP(A970,'entry data'!B:I,8,0)),"",VLOOKUP(A970,'entry data'!B:I,7,0)))</f>
        <v/>
      </c>
      <c r="H970" s="13" t="str">
        <f>IF(A970="","",IF(B970=1,VLOOKUP(A970,'entry data'!B:D,3,0),I969))</f>
        <v/>
      </c>
      <c r="I970" s="14" t="str">
        <f>IF(A970="","",IF(E970="weekly",7,IF(E970="fortnightly",14,IF(E970="monthly",DATE(IF(MONTH(H970)=12,YEAR(H970)+1,YEAR(H970)),VLOOKUP(MONTH(H970),index!$D$2:$G$13,2,0),DAY(H970)),
IF(E970="quarterly",DATE(IF(MONTH(H970)&gt;=10,YEAR(H970)+1,YEAR(H970)),VLOOKUP(MONTH(H970),index!$D$2:$G$13,3,0),DAY(H970)),
IF(E970="halfyearly",DATE(IF(MONTH(H970)&gt;=7,YEAR(H970)+1,YEAR(H970)),VLOOKUP(MONTH(H970),index!$D$2:$G$13,4,0),DAY(H970)),
DATE(YEAR(H970)+1,MONTH(H970),DAY(H970)))))-H970))+H970)</f>
        <v/>
      </c>
      <c r="J970" s="9" t="str">
        <f t="shared" si="106"/>
        <v/>
      </c>
      <c r="K970" s="11" t="str">
        <f t="shared" si="107"/>
        <v/>
      </c>
      <c r="L970" s="11" t="str">
        <f t="shared" si="108"/>
        <v/>
      </c>
      <c r="M970" s="11" t="str">
        <f>IF(A970="","",VLOOKUP(E970,index!$A$1:$B$6,2,0)*K970*G970)</f>
        <v/>
      </c>
      <c r="N970" s="11" t="str">
        <f>IF(A970="","",-PMT(G970*VLOOKUP(E970,index!$A$1:$B$6,2,0),C970,F970,0,0))</f>
        <v/>
      </c>
      <c r="O970" s="11" t="str">
        <f t="shared" si="109"/>
        <v/>
      </c>
      <c r="P970" s="11" t="str">
        <f t="shared" si="110"/>
        <v/>
      </c>
    </row>
    <row r="971" spans="1:16" x14ac:dyDescent="0.25">
      <c r="A971" s="9" t="str">
        <f>IF(A970="","",IF(B970&lt;C970,A970,IF(A970=MAX('entry data'!$B$8:$B$507),"",A970+1)))</f>
        <v/>
      </c>
      <c r="B971" s="9" t="str">
        <f t="shared" si="105"/>
        <v/>
      </c>
      <c r="C971" s="9" t="str">
        <f>IF(ISERROR(VLOOKUP(A971,'entry data'!B:G,6,0)),"",VLOOKUP(A971,'entry data'!B:G,6,0))</f>
        <v/>
      </c>
      <c r="D971" s="9" t="str">
        <f>IF(ISERROR(VLOOKUP(A971,'entry data'!B:C,2,0)),"",VLOOKUP(A971,'entry data'!B:C,2,0))</f>
        <v/>
      </c>
      <c r="E971" s="9" t="str">
        <f>IF(ISERROR(VLOOKUP(A971,'entry data'!B:E,4,0)),"",VLOOKUP(A971,'entry data'!B:E,4,0))</f>
        <v/>
      </c>
      <c r="F971" s="11" t="str">
        <f>IF(A971="","",IF(ISERROR(VLOOKUP(A971,'entry data'!B:F,5,0)),"",VLOOKUP(A971,'entry data'!B:F,5,0)))</f>
        <v/>
      </c>
      <c r="G971" s="12" t="str">
        <f>IF(A971="","",IF(ISERROR(VLOOKUP(A971,'entry data'!B:I,8,0)),"",VLOOKUP(A971,'entry data'!B:I,7,0)))</f>
        <v/>
      </c>
      <c r="H971" s="13" t="str">
        <f>IF(A971="","",IF(B971=1,VLOOKUP(A971,'entry data'!B:D,3,0),I970))</f>
        <v/>
      </c>
      <c r="I971" s="14" t="str">
        <f>IF(A971="","",IF(E971="weekly",7,IF(E971="fortnightly",14,IF(E971="monthly",DATE(IF(MONTH(H971)=12,YEAR(H971)+1,YEAR(H971)),VLOOKUP(MONTH(H971),index!$D$2:$G$13,2,0),DAY(H971)),
IF(E971="quarterly",DATE(IF(MONTH(H971)&gt;=10,YEAR(H971)+1,YEAR(H971)),VLOOKUP(MONTH(H971),index!$D$2:$G$13,3,0),DAY(H971)),
IF(E971="halfyearly",DATE(IF(MONTH(H971)&gt;=7,YEAR(H971)+1,YEAR(H971)),VLOOKUP(MONTH(H971),index!$D$2:$G$13,4,0),DAY(H971)),
DATE(YEAR(H971)+1,MONTH(H971),DAY(H971)))))-H971))+H971)</f>
        <v/>
      </c>
      <c r="J971" s="9" t="str">
        <f t="shared" si="106"/>
        <v/>
      </c>
      <c r="K971" s="11" t="str">
        <f t="shared" si="107"/>
        <v/>
      </c>
      <c r="L971" s="11" t="str">
        <f t="shared" si="108"/>
        <v/>
      </c>
      <c r="M971" s="11" t="str">
        <f>IF(A971="","",VLOOKUP(E971,index!$A$1:$B$6,2,0)*K971*G971)</f>
        <v/>
      </c>
      <c r="N971" s="11" t="str">
        <f>IF(A971="","",-PMT(G971*VLOOKUP(E971,index!$A$1:$B$6,2,0),C971,F971,0,0))</f>
        <v/>
      </c>
      <c r="O971" s="11" t="str">
        <f t="shared" si="109"/>
        <v/>
      </c>
      <c r="P971" s="11" t="str">
        <f t="shared" si="110"/>
        <v/>
      </c>
    </row>
    <row r="972" spans="1:16" x14ac:dyDescent="0.25">
      <c r="A972" s="9" t="str">
        <f>IF(A971="","",IF(B971&lt;C971,A971,IF(A971=MAX('entry data'!$B$8:$B$507),"",A971+1)))</f>
        <v/>
      </c>
      <c r="B972" s="9" t="str">
        <f t="shared" si="105"/>
        <v/>
      </c>
      <c r="C972" s="9" t="str">
        <f>IF(ISERROR(VLOOKUP(A972,'entry data'!B:G,6,0)),"",VLOOKUP(A972,'entry data'!B:G,6,0))</f>
        <v/>
      </c>
      <c r="D972" s="9" t="str">
        <f>IF(ISERROR(VLOOKUP(A972,'entry data'!B:C,2,0)),"",VLOOKUP(A972,'entry data'!B:C,2,0))</f>
        <v/>
      </c>
      <c r="E972" s="9" t="str">
        <f>IF(ISERROR(VLOOKUP(A972,'entry data'!B:E,4,0)),"",VLOOKUP(A972,'entry data'!B:E,4,0))</f>
        <v/>
      </c>
      <c r="F972" s="11" t="str">
        <f>IF(A972="","",IF(ISERROR(VLOOKUP(A972,'entry data'!B:F,5,0)),"",VLOOKUP(A972,'entry data'!B:F,5,0)))</f>
        <v/>
      </c>
      <c r="G972" s="12" t="str">
        <f>IF(A972="","",IF(ISERROR(VLOOKUP(A972,'entry data'!B:I,8,0)),"",VLOOKUP(A972,'entry data'!B:I,7,0)))</f>
        <v/>
      </c>
      <c r="H972" s="13" t="str">
        <f>IF(A972="","",IF(B972=1,VLOOKUP(A972,'entry data'!B:D,3,0),I971))</f>
        <v/>
      </c>
      <c r="I972" s="14" t="str">
        <f>IF(A972="","",IF(E972="weekly",7,IF(E972="fortnightly",14,IF(E972="monthly",DATE(IF(MONTH(H972)=12,YEAR(H972)+1,YEAR(H972)),VLOOKUP(MONTH(H972),index!$D$2:$G$13,2,0),DAY(H972)),
IF(E972="quarterly",DATE(IF(MONTH(H972)&gt;=10,YEAR(H972)+1,YEAR(H972)),VLOOKUP(MONTH(H972),index!$D$2:$G$13,3,0),DAY(H972)),
IF(E972="halfyearly",DATE(IF(MONTH(H972)&gt;=7,YEAR(H972)+1,YEAR(H972)),VLOOKUP(MONTH(H972),index!$D$2:$G$13,4,0),DAY(H972)),
DATE(YEAR(H972)+1,MONTH(H972),DAY(H972)))))-H972))+H972)</f>
        <v/>
      </c>
      <c r="J972" s="9" t="str">
        <f t="shared" si="106"/>
        <v/>
      </c>
      <c r="K972" s="11" t="str">
        <f t="shared" si="107"/>
        <v/>
      </c>
      <c r="L972" s="11" t="str">
        <f t="shared" si="108"/>
        <v/>
      </c>
      <c r="M972" s="11" t="str">
        <f>IF(A972="","",VLOOKUP(E972,index!$A$1:$B$6,2,0)*K972*G972)</f>
        <v/>
      </c>
      <c r="N972" s="11" t="str">
        <f>IF(A972="","",-PMT(G972*VLOOKUP(E972,index!$A$1:$B$6,2,0),C972,F972,0,0))</f>
        <v/>
      </c>
      <c r="O972" s="11" t="str">
        <f t="shared" si="109"/>
        <v/>
      </c>
      <c r="P972" s="11" t="str">
        <f t="shared" si="110"/>
        <v/>
      </c>
    </row>
    <row r="973" spans="1:16" x14ac:dyDescent="0.25">
      <c r="A973" s="9" t="str">
        <f>IF(A972="","",IF(B972&lt;C972,A972,IF(A972=MAX('entry data'!$B$8:$B$507),"",A972+1)))</f>
        <v/>
      </c>
      <c r="B973" s="9" t="str">
        <f t="shared" si="105"/>
        <v/>
      </c>
      <c r="C973" s="9" t="str">
        <f>IF(ISERROR(VLOOKUP(A973,'entry data'!B:G,6,0)),"",VLOOKUP(A973,'entry data'!B:G,6,0))</f>
        <v/>
      </c>
      <c r="D973" s="9" t="str">
        <f>IF(ISERROR(VLOOKUP(A973,'entry data'!B:C,2,0)),"",VLOOKUP(A973,'entry data'!B:C,2,0))</f>
        <v/>
      </c>
      <c r="E973" s="9" t="str">
        <f>IF(ISERROR(VLOOKUP(A973,'entry data'!B:E,4,0)),"",VLOOKUP(A973,'entry data'!B:E,4,0))</f>
        <v/>
      </c>
      <c r="F973" s="11" t="str">
        <f>IF(A973="","",IF(ISERROR(VLOOKUP(A973,'entry data'!B:F,5,0)),"",VLOOKUP(A973,'entry data'!B:F,5,0)))</f>
        <v/>
      </c>
      <c r="G973" s="12" t="str">
        <f>IF(A973="","",IF(ISERROR(VLOOKUP(A973,'entry data'!B:I,8,0)),"",VLOOKUP(A973,'entry data'!B:I,7,0)))</f>
        <v/>
      </c>
      <c r="H973" s="13" t="str">
        <f>IF(A973="","",IF(B973=1,VLOOKUP(A973,'entry data'!B:D,3,0),I972))</f>
        <v/>
      </c>
      <c r="I973" s="14" t="str">
        <f>IF(A973="","",IF(E973="weekly",7,IF(E973="fortnightly",14,IF(E973="monthly",DATE(IF(MONTH(H973)=12,YEAR(H973)+1,YEAR(H973)),VLOOKUP(MONTH(H973),index!$D$2:$G$13,2,0),DAY(H973)),
IF(E973="quarterly",DATE(IF(MONTH(H973)&gt;=10,YEAR(H973)+1,YEAR(H973)),VLOOKUP(MONTH(H973),index!$D$2:$G$13,3,0),DAY(H973)),
IF(E973="halfyearly",DATE(IF(MONTH(H973)&gt;=7,YEAR(H973)+1,YEAR(H973)),VLOOKUP(MONTH(H973),index!$D$2:$G$13,4,0),DAY(H973)),
DATE(YEAR(H973)+1,MONTH(H973),DAY(H973)))))-H973))+H973)</f>
        <v/>
      </c>
      <c r="J973" s="9" t="str">
        <f t="shared" si="106"/>
        <v/>
      </c>
      <c r="K973" s="11" t="str">
        <f t="shared" si="107"/>
        <v/>
      </c>
      <c r="L973" s="11" t="str">
        <f t="shared" si="108"/>
        <v/>
      </c>
      <c r="M973" s="11" t="str">
        <f>IF(A973="","",VLOOKUP(E973,index!$A$1:$B$6,2,0)*K973*G973)</f>
        <v/>
      </c>
      <c r="N973" s="11" t="str">
        <f>IF(A973="","",-PMT(G973*VLOOKUP(E973,index!$A$1:$B$6,2,0),C973,F973,0,0))</f>
        <v/>
      </c>
      <c r="O973" s="11" t="str">
        <f t="shared" si="109"/>
        <v/>
      </c>
      <c r="P973" s="11" t="str">
        <f t="shared" si="110"/>
        <v/>
      </c>
    </row>
    <row r="974" spans="1:16" x14ac:dyDescent="0.25">
      <c r="A974" s="9" t="str">
        <f>IF(A973="","",IF(B973&lt;C973,A973,IF(A973=MAX('entry data'!$B$8:$B$507),"",A973+1)))</f>
        <v/>
      </c>
      <c r="B974" s="9" t="str">
        <f t="shared" si="105"/>
        <v/>
      </c>
      <c r="C974" s="9" t="str">
        <f>IF(ISERROR(VLOOKUP(A974,'entry data'!B:G,6,0)),"",VLOOKUP(A974,'entry data'!B:G,6,0))</f>
        <v/>
      </c>
      <c r="D974" s="9" t="str">
        <f>IF(ISERROR(VLOOKUP(A974,'entry data'!B:C,2,0)),"",VLOOKUP(A974,'entry data'!B:C,2,0))</f>
        <v/>
      </c>
      <c r="E974" s="9" t="str">
        <f>IF(ISERROR(VLOOKUP(A974,'entry data'!B:E,4,0)),"",VLOOKUP(A974,'entry data'!B:E,4,0))</f>
        <v/>
      </c>
      <c r="F974" s="11" t="str">
        <f>IF(A974="","",IF(ISERROR(VLOOKUP(A974,'entry data'!B:F,5,0)),"",VLOOKUP(A974,'entry data'!B:F,5,0)))</f>
        <v/>
      </c>
      <c r="G974" s="12" t="str">
        <f>IF(A974="","",IF(ISERROR(VLOOKUP(A974,'entry data'!B:I,8,0)),"",VLOOKUP(A974,'entry data'!B:I,7,0)))</f>
        <v/>
      </c>
      <c r="H974" s="13" t="str">
        <f>IF(A974="","",IF(B974=1,VLOOKUP(A974,'entry data'!B:D,3,0),I973))</f>
        <v/>
      </c>
      <c r="I974" s="14" t="str">
        <f>IF(A974="","",IF(E974="weekly",7,IF(E974="fortnightly",14,IF(E974="monthly",DATE(IF(MONTH(H974)=12,YEAR(H974)+1,YEAR(H974)),VLOOKUP(MONTH(H974),index!$D$2:$G$13,2,0),DAY(H974)),
IF(E974="quarterly",DATE(IF(MONTH(H974)&gt;=10,YEAR(H974)+1,YEAR(H974)),VLOOKUP(MONTH(H974),index!$D$2:$G$13,3,0),DAY(H974)),
IF(E974="halfyearly",DATE(IF(MONTH(H974)&gt;=7,YEAR(H974)+1,YEAR(H974)),VLOOKUP(MONTH(H974),index!$D$2:$G$13,4,0),DAY(H974)),
DATE(YEAR(H974)+1,MONTH(H974),DAY(H974)))))-H974))+H974)</f>
        <v/>
      </c>
      <c r="J974" s="9" t="str">
        <f t="shared" si="106"/>
        <v/>
      </c>
      <c r="K974" s="11" t="str">
        <f t="shared" si="107"/>
        <v/>
      </c>
      <c r="L974" s="11" t="str">
        <f t="shared" si="108"/>
        <v/>
      </c>
      <c r="M974" s="11" t="str">
        <f>IF(A974="","",VLOOKUP(E974,index!$A$1:$B$6,2,0)*K974*G974)</f>
        <v/>
      </c>
      <c r="N974" s="11" t="str">
        <f>IF(A974="","",-PMT(G974*VLOOKUP(E974,index!$A$1:$B$6,2,0),C974,F974,0,0))</f>
        <v/>
      </c>
      <c r="O974" s="11" t="str">
        <f t="shared" si="109"/>
        <v/>
      </c>
      <c r="P974" s="11" t="str">
        <f t="shared" si="110"/>
        <v/>
      </c>
    </row>
    <row r="975" spans="1:16" x14ac:dyDescent="0.25">
      <c r="A975" s="9" t="str">
        <f>IF(A974="","",IF(B974&lt;C974,A974,IF(A974=MAX('entry data'!$B$8:$B$507),"",A974+1)))</f>
        <v/>
      </c>
      <c r="B975" s="9" t="str">
        <f t="shared" si="105"/>
        <v/>
      </c>
      <c r="C975" s="9" t="str">
        <f>IF(ISERROR(VLOOKUP(A975,'entry data'!B:G,6,0)),"",VLOOKUP(A975,'entry data'!B:G,6,0))</f>
        <v/>
      </c>
      <c r="D975" s="9" t="str">
        <f>IF(ISERROR(VLOOKUP(A975,'entry data'!B:C,2,0)),"",VLOOKUP(A975,'entry data'!B:C,2,0))</f>
        <v/>
      </c>
      <c r="E975" s="9" t="str">
        <f>IF(ISERROR(VLOOKUP(A975,'entry data'!B:E,4,0)),"",VLOOKUP(A975,'entry data'!B:E,4,0))</f>
        <v/>
      </c>
      <c r="F975" s="11" t="str">
        <f>IF(A975="","",IF(ISERROR(VLOOKUP(A975,'entry data'!B:F,5,0)),"",VLOOKUP(A975,'entry data'!B:F,5,0)))</f>
        <v/>
      </c>
      <c r="G975" s="12" t="str">
        <f>IF(A975="","",IF(ISERROR(VLOOKUP(A975,'entry data'!B:I,8,0)),"",VLOOKUP(A975,'entry data'!B:I,7,0)))</f>
        <v/>
      </c>
      <c r="H975" s="13" t="str">
        <f>IF(A975="","",IF(B975=1,VLOOKUP(A975,'entry data'!B:D,3,0),I974))</f>
        <v/>
      </c>
      <c r="I975" s="14" t="str">
        <f>IF(A975="","",IF(E975="weekly",7,IF(E975="fortnightly",14,IF(E975="monthly",DATE(IF(MONTH(H975)=12,YEAR(H975)+1,YEAR(H975)),VLOOKUP(MONTH(H975),index!$D$2:$G$13,2,0),DAY(H975)),
IF(E975="quarterly",DATE(IF(MONTH(H975)&gt;=10,YEAR(H975)+1,YEAR(H975)),VLOOKUP(MONTH(H975),index!$D$2:$G$13,3,0),DAY(H975)),
IF(E975="halfyearly",DATE(IF(MONTH(H975)&gt;=7,YEAR(H975)+1,YEAR(H975)),VLOOKUP(MONTH(H975),index!$D$2:$G$13,4,0),DAY(H975)),
DATE(YEAR(H975)+1,MONTH(H975),DAY(H975)))))-H975))+H975)</f>
        <v/>
      </c>
      <c r="J975" s="9" t="str">
        <f t="shared" si="106"/>
        <v/>
      </c>
      <c r="K975" s="11" t="str">
        <f t="shared" si="107"/>
        <v/>
      </c>
      <c r="L975" s="11" t="str">
        <f t="shared" si="108"/>
        <v/>
      </c>
      <c r="M975" s="11" t="str">
        <f>IF(A975="","",VLOOKUP(E975,index!$A$1:$B$6,2,0)*K975*G975)</f>
        <v/>
      </c>
      <c r="N975" s="11" t="str">
        <f>IF(A975="","",-PMT(G975*VLOOKUP(E975,index!$A$1:$B$6,2,0),C975,F975,0,0))</f>
        <v/>
      </c>
      <c r="O975" s="11" t="str">
        <f t="shared" si="109"/>
        <v/>
      </c>
      <c r="P975" s="11" t="str">
        <f t="shared" si="110"/>
        <v/>
      </c>
    </row>
    <row r="976" spans="1:16" x14ac:dyDescent="0.25">
      <c r="A976" s="9" t="str">
        <f>IF(A975="","",IF(B975&lt;C975,A975,IF(A975=MAX('entry data'!$B$8:$B$507),"",A975+1)))</f>
        <v/>
      </c>
      <c r="B976" s="9" t="str">
        <f t="shared" si="105"/>
        <v/>
      </c>
      <c r="C976" s="9" t="str">
        <f>IF(ISERROR(VLOOKUP(A976,'entry data'!B:G,6,0)),"",VLOOKUP(A976,'entry data'!B:G,6,0))</f>
        <v/>
      </c>
      <c r="D976" s="9" t="str">
        <f>IF(ISERROR(VLOOKUP(A976,'entry data'!B:C,2,0)),"",VLOOKUP(A976,'entry data'!B:C,2,0))</f>
        <v/>
      </c>
      <c r="E976" s="9" t="str">
        <f>IF(ISERROR(VLOOKUP(A976,'entry data'!B:E,4,0)),"",VLOOKUP(A976,'entry data'!B:E,4,0))</f>
        <v/>
      </c>
      <c r="F976" s="11" t="str">
        <f>IF(A976="","",IF(ISERROR(VLOOKUP(A976,'entry data'!B:F,5,0)),"",VLOOKUP(A976,'entry data'!B:F,5,0)))</f>
        <v/>
      </c>
      <c r="G976" s="12" t="str">
        <f>IF(A976="","",IF(ISERROR(VLOOKUP(A976,'entry data'!B:I,8,0)),"",VLOOKUP(A976,'entry data'!B:I,7,0)))</f>
        <v/>
      </c>
      <c r="H976" s="13" t="str">
        <f>IF(A976="","",IF(B976=1,VLOOKUP(A976,'entry data'!B:D,3,0),I975))</f>
        <v/>
      </c>
      <c r="I976" s="14" t="str">
        <f>IF(A976="","",IF(E976="weekly",7,IF(E976="fortnightly",14,IF(E976="monthly",DATE(IF(MONTH(H976)=12,YEAR(H976)+1,YEAR(H976)),VLOOKUP(MONTH(H976),index!$D$2:$G$13,2,0),DAY(H976)),
IF(E976="quarterly",DATE(IF(MONTH(H976)&gt;=10,YEAR(H976)+1,YEAR(H976)),VLOOKUP(MONTH(H976),index!$D$2:$G$13,3,0),DAY(H976)),
IF(E976="halfyearly",DATE(IF(MONTH(H976)&gt;=7,YEAR(H976)+1,YEAR(H976)),VLOOKUP(MONTH(H976),index!$D$2:$G$13,4,0),DAY(H976)),
DATE(YEAR(H976)+1,MONTH(H976),DAY(H976)))))-H976))+H976)</f>
        <v/>
      </c>
      <c r="J976" s="9" t="str">
        <f t="shared" si="106"/>
        <v/>
      </c>
      <c r="K976" s="11" t="str">
        <f t="shared" si="107"/>
        <v/>
      </c>
      <c r="L976" s="11" t="str">
        <f t="shared" si="108"/>
        <v/>
      </c>
      <c r="M976" s="11" t="str">
        <f>IF(A976="","",VLOOKUP(E976,index!$A$1:$B$6,2,0)*K976*G976)</f>
        <v/>
      </c>
      <c r="N976" s="11" t="str">
        <f>IF(A976="","",-PMT(G976*VLOOKUP(E976,index!$A$1:$B$6,2,0),C976,F976,0,0))</f>
        <v/>
      </c>
      <c r="O976" s="11" t="str">
        <f t="shared" si="109"/>
        <v/>
      </c>
      <c r="P976" s="11" t="str">
        <f t="shared" si="110"/>
        <v/>
      </c>
    </row>
    <row r="977" spans="1:16" x14ac:dyDescent="0.25">
      <c r="A977" s="9" t="str">
        <f>IF(A976="","",IF(B976&lt;C976,A976,IF(A976=MAX('entry data'!$B$8:$B$507),"",A976+1)))</f>
        <v/>
      </c>
      <c r="B977" s="9" t="str">
        <f t="shared" si="105"/>
        <v/>
      </c>
      <c r="C977" s="9" t="str">
        <f>IF(ISERROR(VLOOKUP(A977,'entry data'!B:G,6,0)),"",VLOOKUP(A977,'entry data'!B:G,6,0))</f>
        <v/>
      </c>
      <c r="D977" s="9" t="str">
        <f>IF(ISERROR(VLOOKUP(A977,'entry data'!B:C,2,0)),"",VLOOKUP(A977,'entry data'!B:C,2,0))</f>
        <v/>
      </c>
      <c r="E977" s="9" t="str">
        <f>IF(ISERROR(VLOOKUP(A977,'entry data'!B:E,4,0)),"",VLOOKUP(A977,'entry data'!B:E,4,0))</f>
        <v/>
      </c>
      <c r="F977" s="11" t="str">
        <f>IF(A977="","",IF(ISERROR(VLOOKUP(A977,'entry data'!B:F,5,0)),"",VLOOKUP(A977,'entry data'!B:F,5,0)))</f>
        <v/>
      </c>
      <c r="G977" s="12" t="str">
        <f>IF(A977="","",IF(ISERROR(VLOOKUP(A977,'entry data'!B:I,8,0)),"",VLOOKUP(A977,'entry data'!B:I,7,0)))</f>
        <v/>
      </c>
      <c r="H977" s="13" t="str">
        <f>IF(A977="","",IF(B977=1,VLOOKUP(A977,'entry data'!B:D,3,0),I976))</f>
        <v/>
      </c>
      <c r="I977" s="14" t="str">
        <f>IF(A977="","",IF(E977="weekly",7,IF(E977="fortnightly",14,IF(E977="monthly",DATE(IF(MONTH(H977)=12,YEAR(H977)+1,YEAR(H977)),VLOOKUP(MONTH(H977),index!$D$2:$G$13,2,0),DAY(H977)),
IF(E977="quarterly",DATE(IF(MONTH(H977)&gt;=10,YEAR(H977)+1,YEAR(H977)),VLOOKUP(MONTH(H977),index!$D$2:$G$13,3,0),DAY(H977)),
IF(E977="halfyearly",DATE(IF(MONTH(H977)&gt;=7,YEAR(H977)+1,YEAR(H977)),VLOOKUP(MONTH(H977),index!$D$2:$G$13,4,0),DAY(H977)),
DATE(YEAR(H977)+1,MONTH(H977),DAY(H977)))))-H977))+H977)</f>
        <v/>
      </c>
      <c r="J977" s="9" t="str">
        <f t="shared" si="106"/>
        <v/>
      </c>
      <c r="K977" s="11" t="str">
        <f t="shared" si="107"/>
        <v/>
      </c>
      <c r="L977" s="11" t="str">
        <f t="shared" si="108"/>
        <v/>
      </c>
      <c r="M977" s="11" t="str">
        <f>IF(A977="","",VLOOKUP(E977,index!$A$1:$B$6,2,0)*K977*G977)</f>
        <v/>
      </c>
      <c r="N977" s="11" t="str">
        <f>IF(A977="","",-PMT(G977*VLOOKUP(E977,index!$A$1:$B$6,2,0),C977,F977,0,0))</f>
        <v/>
      </c>
      <c r="O977" s="11" t="str">
        <f t="shared" si="109"/>
        <v/>
      </c>
      <c r="P977" s="11" t="str">
        <f t="shared" si="110"/>
        <v/>
      </c>
    </row>
    <row r="978" spans="1:16" x14ac:dyDescent="0.25">
      <c r="A978" s="9" t="str">
        <f>IF(A977="","",IF(B977&lt;C977,A977,IF(A977=MAX('entry data'!$B$8:$B$507),"",A977+1)))</f>
        <v/>
      </c>
      <c r="B978" s="9" t="str">
        <f t="shared" si="105"/>
        <v/>
      </c>
      <c r="C978" s="9" t="str">
        <f>IF(ISERROR(VLOOKUP(A978,'entry data'!B:G,6,0)),"",VLOOKUP(A978,'entry data'!B:G,6,0))</f>
        <v/>
      </c>
      <c r="D978" s="9" t="str">
        <f>IF(ISERROR(VLOOKUP(A978,'entry data'!B:C,2,0)),"",VLOOKUP(A978,'entry data'!B:C,2,0))</f>
        <v/>
      </c>
      <c r="E978" s="9" t="str">
        <f>IF(ISERROR(VLOOKUP(A978,'entry data'!B:E,4,0)),"",VLOOKUP(A978,'entry data'!B:E,4,0))</f>
        <v/>
      </c>
      <c r="F978" s="11" t="str">
        <f>IF(A978="","",IF(ISERROR(VLOOKUP(A978,'entry data'!B:F,5,0)),"",VLOOKUP(A978,'entry data'!B:F,5,0)))</f>
        <v/>
      </c>
      <c r="G978" s="12" t="str">
        <f>IF(A978="","",IF(ISERROR(VLOOKUP(A978,'entry data'!B:I,8,0)),"",VLOOKUP(A978,'entry data'!B:I,7,0)))</f>
        <v/>
      </c>
      <c r="H978" s="13" t="str">
        <f>IF(A978="","",IF(B978=1,VLOOKUP(A978,'entry data'!B:D,3,0),I977))</f>
        <v/>
      </c>
      <c r="I978" s="14" t="str">
        <f>IF(A978="","",IF(E978="weekly",7,IF(E978="fortnightly",14,IF(E978="monthly",DATE(IF(MONTH(H978)=12,YEAR(H978)+1,YEAR(H978)),VLOOKUP(MONTH(H978),index!$D$2:$G$13,2,0),DAY(H978)),
IF(E978="quarterly",DATE(IF(MONTH(H978)&gt;=10,YEAR(H978)+1,YEAR(H978)),VLOOKUP(MONTH(H978),index!$D$2:$G$13,3,0),DAY(H978)),
IF(E978="halfyearly",DATE(IF(MONTH(H978)&gt;=7,YEAR(H978)+1,YEAR(H978)),VLOOKUP(MONTH(H978),index!$D$2:$G$13,4,0),DAY(H978)),
DATE(YEAR(H978)+1,MONTH(H978),DAY(H978)))))-H978))+H978)</f>
        <v/>
      </c>
      <c r="J978" s="9" t="str">
        <f t="shared" si="106"/>
        <v/>
      </c>
      <c r="K978" s="11" t="str">
        <f t="shared" si="107"/>
        <v/>
      </c>
      <c r="L978" s="11" t="str">
        <f t="shared" si="108"/>
        <v/>
      </c>
      <c r="M978" s="11" t="str">
        <f>IF(A978="","",VLOOKUP(E978,index!$A$1:$B$6,2,0)*K978*G978)</f>
        <v/>
      </c>
      <c r="N978" s="11" t="str">
        <f>IF(A978="","",-PMT(G978*VLOOKUP(E978,index!$A$1:$B$6,2,0),C978,F978,0,0))</f>
        <v/>
      </c>
      <c r="O978" s="11" t="str">
        <f t="shared" si="109"/>
        <v/>
      </c>
      <c r="P978" s="11" t="str">
        <f t="shared" si="110"/>
        <v/>
      </c>
    </row>
    <row r="979" spans="1:16" x14ac:dyDescent="0.25">
      <c r="A979" s="9" t="str">
        <f>IF(A978="","",IF(B978&lt;C978,A978,IF(A978=MAX('entry data'!$B$8:$B$507),"",A978+1)))</f>
        <v/>
      </c>
      <c r="B979" s="9" t="str">
        <f t="shared" si="105"/>
        <v/>
      </c>
      <c r="C979" s="9" t="str">
        <f>IF(ISERROR(VLOOKUP(A979,'entry data'!B:G,6,0)),"",VLOOKUP(A979,'entry data'!B:G,6,0))</f>
        <v/>
      </c>
      <c r="D979" s="9" t="str">
        <f>IF(ISERROR(VLOOKUP(A979,'entry data'!B:C,2,0)),"",VLOOKUP(A979,'entry data'!B:C,2,0))</f>
        <v/>
      </c>
      <c r="E979" s="9" t="str">
        <f>IF(ISERROR(VLOOKUP(A979,'entry data'!B:E,4,0)),"",VLOOKUP(A979,'entry data'!B:E,4,0))</f>
        <v/>
      </c>
      <c r="F979" s="11" t="str">
        <f>IF(A979="","",IF(ISERROR(VLOOKUP(A979,'entry data'!B:F,5,0)),"",VLOOKUP(A979,'entry data'!B:F,5,0)))</f>
        <v/>
      </c>
      <c r="G979" s="12" t="str">
        <f>IF(A979="","",IF(ISERROR(VLOOKUP(A979,'entry data'!B:I,8,0)),"",VLOOKUP(A979,'entry data'!B:I,7,0)))</f>
        <v/>
      </c>
      <c r="H979" s="13" t="str">
        <f>IF(A979="","",IF(B979=1,VLOOKUP(A979,'entry data'!B:D,3,0),I978))</f>
        <v/>
      </c>
      <c r="I979" s="14" t="str">
        <f>IF(A979="","",IF(E979="weekly",7,IF(E979="fortnightly",14,IF(E979="monthly",DATE(IF(MONTH(H979)=12,YEAR(H979)+1,YEAR(H979)),VLOOKUP(MONTH(H979),index!$D$2:$G$13,2,0),DAY(H979)),
IF(E979="quarterly",DATE(IF(MONTH(H979)&gt;=10,YEAR(H979)+1,YEAR(H979)),VLOOKUP(MONTH(H979),index!$D$2:$G$13,3,0),DAY(H979)),
IF(E979="halfyearly",DATE(IF(MONTH(H979)&gt;=7,YEAR(H979)+1,YEAR(H979)),VLOOKUP(MONTH(H979),index!$D$2:$G$13,4,0),DAY(H979)),
DATE(YEAR(H979)+1,MONTH(H979),DAY(H979)))))-H979))+H979)</f>
        <v/>
      </c>
      <c r="J979" s="9" t="str">
        <f t="shared" si="106"/>
        <v/>
      </c>
      <c r="K979" s="11" t="str">
        <f t="shared" si="107"/>
        <v/>
      </c>
      <c r="L979" s="11" t="str">
        <f t="shared" si="108"/>
        <v/>
      </c>
      <c r="M979" s="11" t="str">
        <f>IF(A979="","",VLOOKUP(E979,index!$A$1:$B$6,2,0)*K979*G979)</f>
        <v/>
      </c>
      <c r="N979" s="11" t="str">
        <f>IF(A979="","",-PMT(G979*VLOOKUP(E979,index!$A$1:$B$6,2,0),C979,F979,0,0))</f>
        <v/>
      </c>
      <c r="O979" s="11" t="str">
        <f t="shared" si="109"/>
        <v/>
      </c>
      <c r="P979" s="11" t="str">
        <f t="shared" si="110"/>
        <v/>
      </c>
    </row>
    <row r="980" spans="1:16" x14ac:dyDescent="0.25">
      <c r="A980" s="9" t="str">
        <f>IF(A979="","",IF(B979&lt;C979,A979,IF(A979=MAX('entry data'!$B$8:$B$507),"",A979+1)))</f>
        <v/>
      </c>
      <c r="B980" s="9" t="str">
        <f t="shared" si="105"/>
        <v/>
      </c>
      <c r="C980" s="9" t="str">
        <f>IF(ISERROR(VLOOKUP(A980,'entry data'!B:G,6,0)),"",VLOOKUP(A980,'entry data'!B:G,6,0))</f>
        <v/>
      </c>
      <c r="D980" s="9" t="str">
        <f>IF(ISERROR(VLOOKUP(A980,'entry data'!B:C,2,0)),"",VLOOKUP(A980,'entry data'!B:C,2,0))</f>
        <v/>
      </c>
      <c r="E980" s="9" t="str">
        <f>IF(ISERROR(VLOOKUP(A980,'entry data'!B:E,4,0)),"",VLOOKUP(A980,'entry data'!B:E,4,0))</f>
        <v/>
      </c>
      <c r="F980" s="11" t="str">
        <f>IF(A980="","",IF(ISERROR(VLOOKUP(A980,'entry data'!B:F,5,0)),"",VLOOKUP(A980,'entry data'!B:F,5,0)))</f>
        <v/>
      </c>
      <c r="G980" s="12" t="str">
        <f>IF(A980="","",IF(ISERROR(VLOOKUP(A980,'entry data'!B:I,8,0)),"",VLOOKUP(A980,'entry data'!B:I,7,0)))</f>
        <v/>
      </c>
      <c r="H980" s="13" t="str">
        <f>IF(A980="","",IF(B980=1,VLOOKUP(A980,'entry data'!B:D,3,0),I979))</f>
        <v/>
      </c>
      <c r="I980" s="14" t="str">
        <f>IF(A980="","",IF(E980="weekly",7,IF(E980="fortnightly",14,IF(E980="monthly",DATE(IF(MONTH(H980)=12,YEAR(H980)+1,YEAR(H980)),VLOOKUP(MONTH(H980),index!$D$2:$G$13,2,0),DAY(H980)),
IF(E980="quarterly",DATE(IF(MONTH(H980)&gt;=10,YEAR(H980)+1,YEAR(H980)),VLOOKUP(MONTH(H980),index!$D$2:$G$13,3,0),DAY(H980)),
IF(E980="halfyearly",DATE(IF(MONTH(H980)&gt;=7,YEAR(H980)+1,YEAR(H980)),VLOOKUP(MONTH(H980),index!$D$2:$G$13,4,0),DAY(H980)),
DATE(YEAR(H980)+1,MONTH(H980),DAY(H980)))))-H980))+H980)</f>
        <v/>
      </c>
      <c r="J980" s="9" t="str">
        <f t="shared" si="106"/>
        <v/>
      </c>
      <c r="K980" s="11" t="str">
        <f t="shared" si="107"/>
        <v/>
      </c>
      <c r="L980" s="11" t="str">
        <f t="shared" si="108"/>
        <v/>
      </c>
      <c r="M980" s="11" t="str">
        <f>IF(A980="","",VLOOKUP(E980,index!$A$1:$B$6,2,0)*K980*G980)</f>
        <v/>
      </c>
      <c r="N980" s="11" t="str">
        <f>IF(A980="","",-PMT(G980*VLOOKUP(E980,index!$A$1:$B$6,2,0),C980,F980,0,0))</f>
        <v/>
      </c>
      <c r="O980" s="11" t="str">
        <f t="shared" si="109"/>
        <v/>
      </c>
      <c r="P980" s="11" t="str">
        <f t="shared" si="110"/>
        <v/>
      </c>
    </row>
    <row r="981" spans="1:16" x14ac:dyDescent="0.25">
      <c r="A981" s="9" t="str">
        <f>IF(A980="","",IF(B980&lt;C980,A980,IF(A980=MAX('entry data'!$B$8:$B$507),"",A980+1)))</f>
        <v/>
      </c>
      <c r="B981" s="9" t="str">
        <f t="shared" si="105"/>
        <v/>
      </c>
      <c r="C981" s="9" t="str">
        <f>IF(ISERROR(VLOOKUP(A981,'entry data'!B:G,6,0)),"",VLOOKUP(A981,'entry data'!B:G,6,0))</f>
        <v/>
      </c>
      <c r="D981" s="9" t="str">
        <f>IF(ISERROR(VLOOKUP(A981,'entry data'!B:C,2,0)),"",VLOOKUP(A981,'entry data'!B:C,2,0))</f>
        <v/>
      </c>
      <c r="E981" s="9" t="str">
        <f>IF(ISERROR(VLOOKUP(A981,'entry data'!B:E,4,0)),"",VLOOKUP(A981,'entry data'!B:E,4,0))</f>
        <v/>
      </c>
      <c r="F981" s="11" t="str">
        <f>IF(A981="","",IF(ISERROR(VLOOKUP(A981,'entry data'!B:F,5,0)),"",VLOOKUP(A981,'entry data'!B:F,5,0)))</f>
        <v/>
      </c>
      <c r="G981" s="12" t="str">
        <f>IF(A981="","",IF(ISERROR(VLOOKUP(A981,'entry data'!B:I,8,0)),"",VLOOKUP(A981,'entry data'!B:I,7,0)))</f>
        <v/>
      </c>
      <c r="H981" s="13" t="str">
        <f>IF(A981="","",IF(B981=1,VLOOKUP(A981,'entry data'!B:D,3,0),I980))</f>
        <v/>
      </c>
      <c r="I981" s="14" t="str">
        <f>IF(A981="","",IF(E981="weekly",7,IF(E981="fortnightly",14,IF(E981="monthly",DATE(IF(MONTH(H981)=12,YEAR(H981)+1,YEAR(H981)),VLOOKUP(MONTH(H981),index!$D$2:$G$13,2,0),DAY(H981)),
IF(E981="quarterly",DATE(IF(MONTH(H981)&gt;=10,YEAR(H981)+1,YEAR(H981)),VLOOKUP(MONTH(H981),index!$D$2:$G$13,3,0),DAY(H981)),
IF(E981="halfyearly",DATE(IF(MONTH(H981)&gt;=7,YEAR(H981)+1,YEAR(H981)),VLOOKUP(MONTH(H981),index!$D$2:$G$13,4,0),DAY(H981)),
DATE(YEAR(H981)+1,MONTH(H981),DAY(H981)))))-H981))+H981)</f>
        <v/>
      </c>
      <c r="J981" s="9" t="str">
        <f t="shared" si="106"/>
        <v/>
      </c>
      <c r="K981" s="11" t="str">
        <f t="shared" si="107"/>
        <v/>
      </c>
      <c r="L981" s="11" t="str">
        <f t="shared" si="108"/>
        <v/>
      </c>
      <c r="M981" s="11" t="str">
        <f>IF(A981="","",VLOOKUP(E981,index!$A$1:$B$6,2,0)*K981*G981)</f>
        <v/>
      </c>
      <c r="N981" s="11" t="str">
        <f>IF(A981="","",-PMT(G981*VLOOKUP(E981,index!$A$1:$B$6,2,0),C981,F981,0,0))</f>
        <v/>
      </c>
      <c r="O981" s="11" t="str">
        <f t="shared" si="109"/>
        <v/>
      </c>
      <c r="P981" s="11" t="str">
        <f t="shared" si="110"/>
        <v/>
      </c>
    </row>
    <row r="982" spans="1:16" x14ac:dyDescent="0.25">
      <c r="A982" s="9" t="str">
        <f>IF(A981="","",IF(B981&lt;C981,A981,IF(A981=MAX('entry data'!$B$8:$B$507),"",A981+1)))</f>
        <v/>
      </c>
      <c r="B982" s="9" t="str">
        <f t="shared" si="105"/>
        <v/>
      </c>
      <c r="C982" s="9" t="str">
        <f>IF(ISERROR(VLOOKUP(A982,'entry data'!B:G,6,0)),"",VLOOKUP(A982,'entry data'!B:G,6,0))</f>
        <v/>
      </c>
      <c r="D982" s="9" t="str">
        <f>IF(ISERROR(VLOOKUP(A982,'entry data'!B:C,2,0)),"",VLOOKUP(A982,'entry data'!B:C,2,0))</f>
        <v/>
      </c>
      <c r="E982" s="9" t="str">
        <f>IF(ISERROR(VLOOKUP(A982,'entry data'!B:E,4,0)),"",VLOOKUP(A982,'entry data'!B:E,4,0))</f>
        <v/>
      </c>
      <c r="F982" s="11" t="str">
        <f>IF(A982="","",IF(ISERROR(VLOOKUP(A982,'entry data'!B:F,5,0)),"",VLOOKUP(A982,'entry data'!B:F,5,0)))</f>
        <v/>
      </c>
      <c r="G982" s="12" t="str">
        <f>IF(A982="","",IF(ISERROR(VLOOKUP(A982,'entry data'!B:I,8,0)),"",VLOOKUP(A982,'entry data'!B:I,7,0)))</f>
        <v/>
      </c>
      <c r="H982" s="13" t="str">
        <f>IF(A982="","",IF(B982=1,VLOOKUP(A982,'entry data'!B:D,3,0),I981))</f>
        <v/>
      </c>
      <c r="I982" s="14" t="str">
        <f>IF(A982="","",IF(E982="weekly",7,IF(E982="fortnightly",14,IF(E982="monthly",DATE(IF(MONTH(H982)=12,YEAR(H982)+1,YEAR(H982)),VLOOKUP(MONTH(H982),index!$D$2:$G$13,2,0),DAY(H982)),
IF(E982="quarterly",DATE(IF(MONTH(H982)&gt;=10,YEAR(H982)+1,YEAR(H982)),VLOOKUP(MONTH(H982),index!$D$2:$G$13,3,0),DAY(H982)),
IF(E982="halfyearly",DATE(IF(MONTH(H982)&gt;=7,YEAR(H982)+1,YEAR(H982)),VLOOKUP(MONTH(H982),index!$D$2:$G$13,4,0),DAY(H982)),
DATE(YEAR(H982)+1,MONTH(H982),DAY(H982)))))-H982))+H982)</f>
        <v/>
      </c>
      <c r="J982" s="9" t="str">
        <f t="shared" si="106"/>
        <v/>
      </c>
      <c r="K982" s="11" t="str">
        <f t="shared" si="107"/>
        <v/>
      </c>
      <c r="L982" s="11" t="str">
        <f t="shared" si="108"/>
        <v/>
      </c>
      <c r="M982" s="11" t="str">
        <f>IF(A982="","",VLOOKUP(E982,index!$A$1:$B$6,2,0)*K982*G982)</f>
        <v/>
      </c>
      <c r="N982" s="11" t="str">
        <f>IF(A982="","",-PMT(G982*VLOOKUP(E982,index!$A$1:$B$6,2,0),C982,F982,0,0))</f>
        <v/>
      </c>
      <c r="O982" s="11" t="str">
        <f t="shared" si="109"/>
        <v/>
      </c>
      <c r="P982" s="11" t="str">
        <f t="shared" si="110"/>
        <v/>
      </c>
    </row>
    <row r="983" spans="1:16" x14ac:dyDescent="0.25">
      <c r="A983" s="9" t="str">
        <f>IF(A982="","",IF(B982&lt;C982,A982,IF(A982=MAX('entry data'!$B$8:$B$507),"",A982+1)))</f>
        <v/>
      </c>
      <c r="B983" s="9" t="str">
        <f t="shared" ref="B983:B1046" si="111">IF(A983="","",IF(B982=C982,1,B982+1))</f>
        <v/>
      </c>
      <c r="C983" s="9" t="str">
        <f>IF(ISERROR(VLOOKUP(A983,'entry data'!B:G,6,0)),"",VLOOKUP(A983,'entry data'!B:G,6,0))</f>
        <v/>
      </c>
      <c r="D983" s="9" t="str">
        <f>IF(ISERROR(VLOOKUP(A983,'entry data'!B:C,2,0)),"",VLOOKUP(A983,'entry data'!B:C,2,0))</f>
        <v/>
      </c>
      <c r="E983" s="9" t="str">
        <f>IF(ISERROR(VLOOKUP(A983,'entry data'!B:E,4,0)),"",VLOOKUP(A983,'entry data'!B:E,4,0))</f>
        <v/>
      </c>
      <c r="F983" s="11" t="str">
        <f>IF(A983="","",IF(ISERROR(VLOOKUP(A983,'entry data'!B:F,5,0)),"",VLOOKUP(A983,'entry data'!B:F,5,0)))</f>
        <v/>
      </c>
      <c r="G983" s="12" t="str">
        <f>IF(A983="","",IF(ISERROR(VLOOKUP(A983,'entry data'!B:I,8,0)),"",VLOOKUP(A983,'entry data'!B:I,7,0)))</f>
        <v/>
      </c>
      <c r="H983" s="13" t="str">
        <f>IF(A983="","",IF(B983=1,VLOOKUP(A983,'entry data'!B:D,3,0),I982))</f>
        <v/>
      </c>
      <c r="I983" s="14" t="str">
        <f>IF(A983="","",IF(E983="weekly",7,IF(E983="fortnightly",14,IF(E983="monthly",DATE(IF(MONTH(H983)=12,YEAR(H983)+1,YEAR(H983)),VLOOKUP(MONTH(H983),index!$D$2:$G$13,2,0),DAY(H983)),
IF(E983="quarterly",DATE(IF(MONTH(H983)&gt;=10,YEAR(H983)+1,YEAR(H983)),VLOOKUP(MONTH(H983),index!$D$2:$G$13,3,0),DAY(H983)),
IF(E983="halfyearly",DATE(IF(MONTH(H983)&gt;=7,YEAR(H983)+1,YEAR(H983)),VLOOKUP(MONTH(H983),index!$D$2:$G$13,4,0),DAY(H983)),
DATE(YEAR(H983)+1,MONTH(H983),DAY(H983)))))-H983))+H983)</f>
        <v/>
      </c>
      <c r="J983" s="9" t="str">
        <f t="shared" ref="J983:J1046" si="112">IF(A983="","",IF(MONTH(I983)&lt;10,YEAR(I983)&amp;"-0"&amp;MONTH(I983),YEAR(I983)&amp;"-"&amp;MONTH(I983)))</f>
        <v/>
      </c>
      <c r="K983" s="11" t="str">
        <f t="shared" ref="K983:K1046" si="113">IF(A983="","",IF(B983=1,F983,O982))</f>
        <v/>
      </c>
      <c r="L983" s="11" t="str">
        <f t="shared" ref="L983:L1046" si="114">IF(A983="","",N983-M983)</f>
        <v/>
      </c>
      <c r="M983" s="11" t="str">
        <f>IF(A983="","",VLOOKUP(E983,index!$A$1:$B$6,2,0)*K983*G983)</f>
        <v/>
      </c>
      <c r="N983" s="11" t="str">
        <f>IF(A983="","",-PMT(G983*VLOOKUP(E983,index!$A$1:$B$6,2,0),C983,F983,0,0))</f>
        <v/>
      </c>
      <c r="O983" s="11" t="str">
        <f t="shared" ref="O983:O1046" si="115">IF(A983="","",K983-L983)</f>
        <v/>
      </c>
      <c r="P983" s="11" t="str">
        <f t="shared" si="110"/>
        <v/>
      </c>
    </row>
    <row r="984" spans="1:16" x14ac:dyDescent="0.25">
      <c r="A984" s="9" t="str">
        <f>IF(A983="","",IF(B983&lt;C983,A983,IF(A983=MAX('entry data'!$B$8:$B$507),"",A983+1)))</f>
        <v/>
      </c>
      <c r="B984" s="9" t="str">
        <f t="shared" si="111"/>
        <v/>
      </c>
      <c r="C984" s="9" t="str">
        <f>IF(ISERROR(VLOOKUP(A984,'entry data'!B:G,6,0)),"",VLOOKUP(A984,'entry data'!B:G,6,0))</f>
        <v/>
      </c>
      <c r="D984" s="9" t="str">
        <f>IF(ISERROR(VLOOKUP(A984,'entry data'!B:C,2,0)),"",VLOOKUP(A984,'entry data'!B:C,2,0))</f>
        <v/>
      </c>
      <c r="E984" s="9" t="str">
        <f>IF(ISERROR(VLOOKUP(A984,'entry data'!B:E,4,0)),"",VLOOKUP(A984,'entry data'!B:E,4,0))</f>
        <v/>
      </c>
      <c r="F984" s="11" t="str">
        <f>IF(A984="","",IF(ISERROR(VLOOKUP(A984,'entry data'!B:F,5,0)),"",VLOOKUP(A984,'entry data'!B:F,5,0)))</f>
        <v/>
      </c>
      <c r="G984" s="12" t="str">
        <f>IF(A984="","",IF(ISERROR(VLOOKUP(A984,'entry data'!B:I,8,0)),"",VLOOKUP(A984,'entry data'!B:I,7,0)))</f>
        <v/>
      </c>
      <c r="H984" s="13" t="str">
        <f>IF(A984="","",IF(B984=1,VLOOKUP(A984,'entry data'!B:D,3,0),I983))</f>
        <v/>
      </c>
      <c r="I984" s="14" t="str">
        <f>IF(A984="","",IF(E984="weekly",7,IF(E984="fortnightly",14,IF(E984="monthly",DATE(IF(MONTH(H984)=12,YEAR(H984)+1,YEAR(H984)),VLOOKUP(MONTH(H984),index!$D$2:$G$13,2,0),DAY(H984)),
IF(E984="quarterly",DATE(IF(MONTH(H984)&gt;=10,YEAR(H984)+1,YEAR(H984)),VLOOKUP(MONTH(H984),index!$D$2:$G$13,3,0),DAY(H984)),
IF(E984="halfyearly",DATE(IF(MONTH(H984)&gt;=7,YEAR(H984)+1,YEAR(H984)),VLOOKUP(MONTH(H984),index!$D$2:$G$13,4,0),DAY(H984)),
DATE(YEAR(H984)+1,MONTH(H984),DAY(H984)))))-H984))+H984)</f>
        <v/>
      </c>
      <c r="J984" s="9" t="str">
        <f t="shared" si="112"/>
        <v/>
      </c>
      <c r="K984" s="11" t="str">
        <f t="shared" si="113"/>
        <v/>
      </c>
      <c r="L984" s="11" t="str">
        <f t="shared" si="114"/>
        <v/>
      </c>
      <c r="M984" s="11" t="str">
        <f>IF(A984="","",VLOOKUP(E984,index!$A$1:$B$6,2,0)*K984*G984)</f>
        <v/>
      </c>
      <c r="N984" s="11" t="str">
        <f>IF(A984="","",-PMT(G984*VLOOKUP(E984,index!$A$1:$B$6,2,0),C984,F984,0,0))</f>
        <v/>
      </c>
      <c r="O984" s="11" t="str">
        <f t="shared" si="115"/>
        <v/>
      </c>
      <c r="P984" s="11" t="str">
        <f t="shared" si="110"/>
        <v/>
      </c>
    </row>
    <row r="985" spans="1:16" x14ac:dyDescent="0.25">
      <c r="A985" s="9" t="str">
        <f>IF(A984="","",IF(B984&lt;C984,A984,IF(A984=MAX('entry data'!$B$8:$B$507),"",A984+1)))</f>
        <v/>
      </c>
      <c r="B985" s="9" t="str">
        <f t="shared" si="111"/>
        <v/>
      </c>
      <c r="C985" s="9" t="str">
        <f>IF(ISERROR(VLOOKUP(A985,'entry data'!B:G,6,0)),"",VLOOKUP(A985,'entry data'!B:G,6,0))</f>
        <v/>
      </c>
      <c r="D985" s="9" t="str">
        <f>IF(ISERROR(VLOOKUP(A985,'entry data'!B:C,2,0)),"",VLOOKUP(A985,'entry data'!B:C,2,0))</f>
        <v/>
      </c>
      <c r="E985" s="9" t="str">
        <f>IF(ISERROR(VLOOKUP(A985,'entry data'!B:E,4,0)),"",VLOOKUP(A985,'entry data'!B:E,4,0))</f>
        <v/>
      </c>
      <c r="F985" s="11" t="str">
        <f>IF(A985="","",IF(ISERROR(VLOOKUP(A985,'entry data'!B:F,5,0)),"",VLOOKUP(A985,'entry data'!B:F,5,0)))</f>
        <v/>
      </c>
      <c r="G985" s="12" t="str">
        <f>IF(A985="","",IF(ISERROR(VLOOKUP(A985,'entry data'!B:I,8,0)),"",VLOOKUP(A985,'entry data'!B:I,7,0)))</f>
        <v/>
      </c>
      <c r="H985" s="13" t="str">
        <f>IF(A985="","",IF(B985=1,VLOOKUP(A985,'entry data'!B:D,3,0),I984))</f>
        <v/>
      </c>
      <c r="I985" s="14" t="str">
        <f>IF(A985="","",IF(E985="weekly",7,IF(E985="fortnightly",14,IF(E985="monthly",DATE(IF(MONTH(H985)=12,YEAR(H985)+1,YEAR(H985)),VLOOKUP(MONTH(H985),index!$D$2:$G$13,2,0),DAY(H985)),
IF(E985="quarterly",DATE(IF(MONTH(H985)&gt;=10,YEAR(H985)+1,YEAR(H985)),VLOOKUP(MONTH(H985),index!$D$2:$G$13,3,0),DAY(H985)),
IF(E985="halfyearly",DATE(IF(MONTH(H985)&gt;=7,YEAR(H985)+1,YEAR(H985)),VLOOKUP(MONTH(H985),index!$D$2:$G$13,4,0),DAY(H985)),
DATE(YEAR(H985)+1,MONTH(H985),DAY(H985)))))-H985))+H985)</f>
        <v/>
      </c>
      <c r="J985" s="9" t="str">
        <f t="shared" si="112"/>
        <v/>
      </c>
      <c r="K985" s="11" t="str">
        <f t="shared" si="113"/>
        <v/>
      </c>
      <c r="L985" s="11" t="str">
        <f t="shared" si="114"/>
        <v/>
      </c>
      <c r="M985" s="11" t="str">
        <f>IF(A985="","",VLOOKUP(E985,index!$A$1:$B$6,2,0)*K985*G985)</f>
        <v/>
      </c>
      <c r="N985" s="11" t="str">
        <f>IF(A985="","",-PMT(G985*VLOOKUP(E985,index!$A$1:$B$6,2,0),C985,F985,0,0))</f>
        <v/>
      </c>
      <c r="O985" s="11" t="str">
        <f t="shared" si="115"/>
        <v/>
      </c>
      <c r="P985" s="11" t="str">
        <f t="shared" si="110"/>
        <v/>
      </c>
    </row>
    <row r="986" spans="1:16" x14ac:dyDescent="0.25">
      <c r="A986" s="9" t="str">
        <f>IF(A985="","",IF(B985&lt;C985,A985,IF(A985=MAX('entry data'!$B$8:$B$507),"",A985+1)))</f>
        <v/>
      </c>
      <c r="B986" s="9" t="str">
        <f t="shared" si="111"/>
        <v/>
      </c>
      <c r="C986" s="9" t="str">
        <f>IF(ISERROR(VLOOKUP(A986,'entry data'!B:G,6,0)),"",VLOOKUP(A986,'entry data'!B:G,6,0))</f>
        <v/>
      </c>
      <c r="D986" s="9" t="str">
        <f>IF(ISERROR(VLOOKUP(A986,'entry data'!B:C,2,0)),"",VLOOKUP(A986,'entry data'!B:C,2,0))</f>
        <v/>
      </c>
      <c r="E986" s="9" t="str">
        <f>IF(ISERROR(VLOOKUP(A986,'entry data'!B:E,4,0)),"",VLOOKUP(A986,'entry data'!B:E,4,0))</f>
        <v/>
      </c>
      <c r="F986" s="11" t="str">
        <f>IF(A986="","",IF(ISERROR(VLOOKUP(A986,'entry data'!B:F,5,0)),"",VLOOKUP(A986,'entry data'!B:F,5,0)))</f>
        <v/>
      </c>
      <c r="G986" s="12" t="str">
        <f>IF(A986="","",IF(ISERROR(VLOOKUP(A986,'entry data'!B:I,8,0)),"",VLOOKUP(A986,'entry data'!B:I,7,0)))</f>
        <v/>
      </c>
      <c r="H986" s="13" t="str">
        <f>IF(A986="","",IF(B986=1,VLOOKUP(A986,'entry data'!B:D,3,0),I985))</f>
        <v/>
      </c>
      <c r="I986" s="14" t="str">
        <f>IF(A986="","",IF(E986="weekly",7,IF(E986="fortnightly",14,IF(E986="monthly",DATE(IF(MONTH(H986)=12,YEAR(H986)+1,YEAR(H986)),VLOOKUP(MONTH(H986),index!$D$2:$G$13,2,0),DAY(H986)),
IF(E986="quarterly",DATE(IF(MONTH(H986)&gt;=10,YEAR(H986)+1,YEAR(H986)),VLOOKUP(MONTH(H986),index!$D$2:$G$13,3,0),DAY(H986)),
IF(E986="halfyearly",DATE(IF(MONTH(H986)&gt;=7,YEAR(H986)+1,YEAR(H986)),VLOOKUP(MONTH(H986),index!$D$2:$G$13,4,0),DAY(H986)),
DATE(YEAR(H986)+1,MONTH(H986),DAY(H986)))))-H986))+H986)</f>
        <v/>
      </c>
      <c r="J986" s="9" t="str">
        <f t="shared" si="112"/>
        <v/>
      </c>
      <c r="K986" s="11" t="str">
        <f t="shared" si="113"/>
        <v/>
      </c>
      <c r="L986" s="11" t="str">
        <f t="shared" si="114"/>
        <v/>
      </c>
      <c r="M986" s="11" t="str">
        <f>IF(A986="","",VLOOKUP(E986,index!$A$1:$B$6,2,0)*K986*G986)</f>
        <v/>
      </c>
      <c r="N986" s="11" t="str">
        <f>IF(A986="","",-PMT(G986*VLOOKUP(E986,index!$A$1:$B$6,2,0),C986,F986,0,0))</f>
        <v/>
      </c>
      <c r="O986" s="11" t="str">
        <f t="shared" si="115"/>
        <v/>
      </c>
      <c r="P986" s="11" t="str">
        <f t="shared" si="110"/>
        <v/>
      </c>
    </row>
    <row r="987" spans="1:16" x14ac:dyDescent="0.25">
      <c r="A987" s="9" t="str">
        <f>IF(A986="","",IF(B986&lt;C986,A986,IF(A986=MAX('entry data'!$B$8:$B$507),"",A986+1)))</f>
        <v/>
      </c>
      <c r="B987" s="9" t="str">
        <f t="shared" si="111"/>
        <v/>
      </c>
      <c r="C987" s="9" t="str">
        <f>IF(ISERROR(VLOOKUP(A987,'entry data'!B:G,6,0)),"",VLOOKUP(A987,'entry data'!B:G,6,0))</f>
        <v/>
      </c>
      <c r="D987" s="9" t="str">
        <f>IF(ISERROR(VLOOKUP(A987,'entry data'!B:C,2,0)),"",VLOOKUP(A987,'entry data'!B:C,2,0))</f>
        <v/>
      </c>
      <c r="E987" s="9" t="str">
        <f>IF(ISERROR(VLOOKUP(A987,'entry data'!B:E,4,0)),"",VLOOKUP(A987,'entry data'!B:E,4,0))</f>
        <v/>
      </c>
      <c r="F987" s="11" t="str">
        <f>IF(A987="","",IF(ISERROR(VLOOKUP(A987,'entry data'!B:F,5,0)),"",VLOOKUP(A987,'entry data'!B:F,5,0)))</f>
        <v/>
      </c>
      <c r="G987" s="12" t="str">
        <f>IF(A987="","",IF(ISERROR(VLOOKUP(A987,'entry data'!B:I,8,0)),"",VLOOKUP(A987,'entry data'!B:I,7,0)))</f>
        <v/>
      </c>
      <c r="H987" s="13" t="str">
        <f>IF(A987="","",IF(B987=1,VLOOKUP(A987,'entry data'!B:D,3,0),I986))</f>
        <v/>
      </c>
      <c r="I987" s="14" t="str">
        <f>IF(A987="","",IF(E987="weekly",7,IF(E987="fortnightly",14,IF(E987="monthly",DATE(IF(MONTH(H987)=12,YEAR(H987)+1,YEAR(H987)),VLOOKUP(MONTH(H987),index!$D$2:$G$13,2,0),DAY(H987)),
IF(E987="quarterly",DATE(IF(MONTH(H987)&gt;=10,YEAR(H987)+1,YEAR(H987)),VLOOKUP(MONTH(H987),index!$D$2:$G$13,3,0),DAY(H987)),
IF(E987="halfyearly",DATE(IF(MONTH(H987)&gt;=7,YEAR(H987)+1,YEAR(H987)),VLOOKUP(MONTH(H987),index!$D$2:$G$13,4,0),DAY(H987)),
DATE(YEAR(H987)+1,MONTH(H987),DAY(H987)))))-H987))+H987)</f>
        <v/>
      </c>
      <c r="J987" s="9" t="str">
        <f t="shared" si="112"/>
        <v/>
      </c>
      <c r="K987" s="11" t="str">
        <f t="shared" si="113"/>
        <v/>
      </c>
      <c r="L987" s="11" t="str">
        <f t="shared" si="114"/>
        <v/>
      </c>
      <c r="M987" s="11" t="str">
        <f>IF(A987="","",VLOOKUP(E987,index!$A$1:$B$6,2,0)*K987*G987)</f>
        <v/>
      </c>
      <c r="N987" s="11" t="str">
        <f>IF(A987="","",-PMT(G987*VLOOKUP(E987,index!$A$1:$B$6,2,0),C987,F987,0,0))</f>
        <v/>
      </c>
      <c r="O987" s="11" t="str">
        <f t="shared" si="115"/>
        <v/>
      </c>
      <c r="P987" s="11" t="str">
        <f t="shared" si="110"/>
        <v/>
      </c>
    </row>
    <row r="988" spans="1:16" x14ac:dyDescent="0.25">
      <c r="A988" s="9" t="str">
        <f>IF(A987="","",IF(B987&lt;C987,A987,IF(A987=MAX('entry data'!$B$8:$B$507),"",A987+1)))</f>
        <v/>
      </c>
      <c r="B988" s="9" t="str">
        <f t="shared" si="111"/>
        <v/>
      </c>
      <c r="C988" s="9" t="str">
        <f>IF(ISERROR(VLOOKUP(A988,'entry data'!B:G,6,0)),"",VLOOKUP(A988,'entry data'!B:G,6,0))</f>
        <v/>
      </c>
      <c r="D988" s="9" t="str">
        <f>IF(ISERROR(VLOOKUP(A988,'entry data'!B:C,2,0)),"",VLOOKUP(A988,'entry data'!B:C,2,0))</f>
        <v/>
      </c>
      <c r="E988" s="9" t="str">
        <f>IF(ISERROR(VLOOKUP(A988,'entry data'!B:E,4,0)),"",VLOOKUP(A988,'entry data'!B:E,4,0))</f>
        <v/>
      </c>
      <c r="F988" s="11" t="str">
        <f>IF(A988="","",IF(ISERROR(VLOOKUP(A988,'entry data'!B:F,5,0)),"",VLOOKUP(A988,'entry data'!B:F,5,0)))</f>
        <v/>
      </c>
      <c r="G988" s="12" t="str">
        <f>IF(A988="","",IF(ISERROR(VLOOKUP(A988,'entry data'!B:I,8,0)),"",VLOOKUP(A988,'entry data'!B:I,7,0)))</f>
        <v/>
      </c>
      <c r="H988" s="13" t="str">
        <f>IF(A988="","",IF(B988=1,VLOOKUP(A988,'entry data'!B:D,3,0),I987))</f>
        <v/>
      </c>
      <c r="I988" s="14" t="str">
        <f>IF(A988="","",IF(E988="weekly",7,IF(E988="fortnightly",14,IF(E988="monthly",DATE(IF(MONTH(H988)=12,YEAR(H988)+1,YEAR(H988)),VLOOKUP(MONTH(H988),index!$D$2:$G$13,2,0),DAY(H988)),
IF(E988="quarterly",DATE(IF(MONTH(H988)&gt;=10,YEAR(H988)+1,YEAR(H988)),VLOOKUP(MONTH(H988),index!$D$2:$G$13,3,0),DAY(H988)),
IF(E988="halfyearly",DATE(IF(MONTH(H988)&gt;=7,YEAR(H988)+1,YEAR(H988)),VLOOKUP(MONTH(H988),index!$D$2:$G$13,4,0),DAY(H988)),
DATE(YEAR(H988)+1,MONTH(H988),DAY(H988)))))-H988))+H988)</f>
        <v/>
      </c>
      <c r="J988" s="9" t="str">
        <f t="shared" si="112"/>
        <v/>
      </c>
      <c r="K988" s="11" t="str">
        <f t="shared" si="113"/>
        <v/>
      </c>
      <c r="L988" s="11" t="str">
        <f t="shared" si="114"/>
        <v/>
      </c>
      <c r="M988" s="11" t="str">
        <f>IF(A988="","",VLOOKUP(E988,index!$A$1:$B$6,2,0)*K988*G988)</f>
        <v/>
      </c>
      <c r="N988" s="11" t="str">
        <f>IF(A988="","",-PMT(G988*VLOOKUP(E988,index!$A$1:$B$6,2,0),C988,F988,0,0))</f>
        <v/>
      </c>
      <c r="O988" s="11" t="str">
        <f t="shared" si="115"/>
        <v/>
      </c>
      <c r="P988" s="11" t="str">
        <f t="shared" si="110"/>
        <v/>
      </c>
    </row>
    <row r="989" spans="1:16" x14ac:dyDescent="0.25">
      <c r="A989" s="9" t="str">
        <f>IF(A988="","",IF(B988&lt;C988,A988,IF(A988=MAX('entry data'!$B$8:$B$507),"",A988+1)))</f>
        <v/>
      </c>
      <c r="B989" s="9" t="str">
        <f t="shared" si="111"/>
        <v/>
      </c>
      <c r="C989" s="9" t="str">
        <f>IF(ISERROR(VLOOKUP(A989,'entry data'!B:G,6,0)),"",VLOOKUP(A989,'entry data'!B:G,6,0))</f>
        <v/>
      </c>
      <c r="D989" s="9" t="str">
        <f>IF(ISERROR(VLOOKUP(A989,'entry data'!B:C,2,0)),"",VLOOKUP(A989,'entry data'!B:C,2,0))</f>
        <v/>
      </c>
      <c r="E989" s="9" t="str">
        <f>IF(ISERROR(VLOOKUP(A989,'entry data'!B:E,4,0)),"",VLOOKUP(A989,'entry data'!B:E,4,0))</f>
        <v/>
      </c>
      <c r="F989" s="11" t="str">
        <f>IF(A989="","",IF(ISERROR(VLOOKUP(A989,'entry data'!B:F,5,0)),"",VLOOKUP(A989,'entry data'!B:F,5,0)))</f>
        <v/>
      </c>
      <c r="G989" s="12" t="str">
        <f>IF(A989="","",IF(ISERROR(VLOOKUP(A989,'entry data'!B:I,8,0)),"",VLOOKUP(A989,'entry data'!B:I,7,0)))</f>
        <v/>
      </c>
      <c r="H989" s="13" t="str">
        <f>IF(A989="","",IF(B989=1,VLOOKUP(A989,'entry data'!B:D,3,0),I988))</f>
        <v/>
      </c>
      <c r="I989" s="14" t="str">
        <f>IF(A989="","",IF(E989="weekly",7,IF(E989="fortnightly",14,IF(E989="monthly",DATE(IF(MONTH(H989)=12,YEAR(H989)+1,YEAR(H989)),VLOOKUP(MONTH(H989),index!$D$2:$G$13,2,0),DAY(H989)),
IF(E989="quarterly",DATE(IF(MONTH(H989)&gt;=10,YEAR(H989)+1,YEAR(H989)),VLOOKUP(MONTH(H989),index!$D$2:$G$13,3,0),DAY(H989)),
IF(E989="halfyearly",DATE(IF(MONTH(H989)&gt;=7,YEAR(H989)+1,YEAR(H989)),VLOOKUP(MONTH(H989),index!$D$2:$G$13,4,0),DAY(H989)),
DATE(YEAR(H989)+1,MONTH(H989),DAY(H989)))))-H989))+H989)</f>
        <v/>
      </c>
      <c r="J989" s="9" t="str">
        <f t="shared" si="112"/>
        <v/>
      </c>
      <c r="K989" s="11" t="str">
        <f t="shared" si="113"/>
        <v/>
      </c>
      <c r="L989" s="11" t="str">
        <f t="shared" si="114"/>
        <v/>
      </c>
      <c r="M989" s="11" t="str">
        <f>IF(A989="","",VLOOKUP(E989,index!$A$1:$B$6,2,0)*K989*G989)</f>
        <v/>
      </c>
      <c r="N989" s="11" t="str">
        <f>IF(A989="","",-PMT(G989*VLOOKUP(E989,index!$A$1:$B$6,2,0),C989,F989,0,0))</f>
        <v/>
      </c>
      <c r="O989" s="11" t="str">
        <f t="shared" si="115"/>
        <v/>
      </c>
      <c r="P989" s="11" t="str">
        <f t="shared" si="110"/>
        <v/>
      </c>
    </row>
    <row r="990" spans="1:16" x14ac:dyDescent="0.25">
      <c r="A990" s="9" t="str">
        <f>IF(A989="","",IF(B989&lt;C989,A989,IF(A989=MAX('entry data'!$B$8:$B$507),"",A989+1)))</f>
        <v/>
      </c>
      <c r="B990" s="9" t="str">
        <f t="shared" si="111"/>
        <v/>
      </c>
      <c r="C990" s="9" t="str">
        <f>IF(ISERROR(VLOOKUP(A990,'entry data'!B:G,6,0)),"",VLOOKUP(A990,'entry data'!B:G,6,0))</f>
        <v/>
      </c>
      <c r="D990" s="9" t="str">
        <f>IF(ISERROR(VLOOKUP(A990,'entry data'!B:C,2,0)),"",VLOOKUP(A990,'entry data'!B:C,2,0))</f>
        <v/>
      </c>
      <c r="E990" s="9" t="str">
        <f>IF(ISERROR(VLOOKUP(A990,'entry data'!B:E,4,0)),"",VLOOKUP(A990,'entry data'!B:E,4,0))</f>
        <v/>
      </c>
      <c r="F990" s="11" t="str">
        <f>IF(A990="","",IF(ISERROR(VLOOKUP(A990,'entry data'!B:F,5,0)),"",VLOOKUP(A990,'entry data'!B:F,5,0)))</f>
        <v/>
      </c>
      <c r="G990" s="12" t="str">
        <f>IF(A990="","",IF(ISERROR(VLOOKUP(A990,'entry data'!B:I,8,0)),"",VLOOKUP(A990,'entry data'!B:I,7,0)))</f>
        <v/>
      </c>
      <c r="H990" s="13" t="str">
        <f>IF(A990="","",IF(B990=1,VLOOKUP(A990,'entry data'!B:D,3,0),I989))</f>
        <v/>
      </c>
      <c r="I990" s="14" t="str">
        <f>IF(A990="","",IF(E990="weekly",7,IF(E990="fortnightly",14,IF(E990="monthly",DATE(IF(MONTH(H990)=12,YEAR(H990)+1,YEAR(H990)),VLOOKUP(MONTH(H990),index!$D$2:$G$13,2,0),DAY(H990)),
IF(E990="quarterly",DATE(IF(MONTH(H990)&gt;=10,YEAR(H990)+1,YEAR(H990)),VLOOKUP(MONTH(H990),index!$D$2:$G$13,3,0),DAY(H990)),
IF(E990="halfyearly",DATE(IF(MONTH(H990)&gt;=7,YEAR(H990)+1,YEAR(H990)),VLOOKUP(MONTH(H990),index!$D$2:$G$13,4,0),DAY(H990)),
DATE(YEAR(H990)+1,MONTH(H990),DAY(H990)))))-H990))+H990)</f>
        <v/>
      </c>
      <c r="J990" s="9" t="str">
        <f t="shared" si="112"/>
        <v/>
      </c>
      <c r="K990" s="11" t="str">
        <f t="shared" si="113"/>
        <v/>
      </c>
      <c r="L990" s="11" t="str">
        <f t="shared" si="114"/>
        <v/>
      </c>
      <c r="M990" s="11" t="str">
        <f>IF(A990="","",VLOOKUP(E990,index!$A$1:$B$6,2,0)*K990*G990)</f>
        <v/>
      </c>
      <c r="N990" s="11" t="str">
        <f>IF(A990="","",-PMT(G990*VLOOKUP(E990,index!$A$1:$B$6,2,0),C990,F990,0,0))</f>
        <v/>
      </c>
      <c r="O990" s="11" t="str">
        <f t="shared" si="115"/>
        <v/>
      </c>
      <c r="P990" s="11" t="str">
        <f t="shared" si="110"/>
        <v/>
      </c>
    </row>
    <row r="991" spans="1:16" x14ac:dyDescent="0.25">
      <c r="A991" s="9" t="str">
        <f>IF(A990="","",IF(B990&lt;C990,A990,IF(A990=MAX('entry data'!$B$8:$B$507),"",A990+1)))</f>
        <v/>
      </c>
      <c r="B991" s="9" t="str">
        <f t="shared" si="111"/>
        <v/>
      </c>
      <c r="C991" s="9" t="str">
        <f>IF(ISERROR(VLOOKUP(A991,'entry data'!B:G,6,0)),"",VLOOKUP(A991,'entry data'!B:G,6,0))</f>
        <v/>
      </c>
      <c r="D991" s="9" t="str">
        <f>IF(ISERROR(VLOOKUP(A991,'entry data'!B:C,2,0)),"",VLOOKUP(A991,'entry data'!B:C,2,0))</f>
        <v/>
      </c>
      <c r="E991" s="9" t="str">
        <f>IF(ISERROR(VLOOKUP(A991,'entry data'!B:E,4,0)),"",VLOOKUP(A991,'entry data'!B:E,4,0))</f>
        <v/>
      </c>
      <c r="F991" s="11" t="str">
        <f>IF(A991="","",IF(ISERROR(VLOOKUP(A991,'entry data'!B:F,5,0)),"",VLOOKUP(A991,'entry data'!B:F,5,0)))</f>
        <v/>
      </c>
      <c r="G991" s="12" t="str">
        <f>IF(A991="","",IF(ISERROR(VLOOKUP(A991,'entry data'!B:I,8,0)),"",VLOOKUP(A991,'entry data'!B:I,7,0)))</f>
        <v/>
      </c>
      <c r="H991" s="13" t="str">
        <f>IF(A991="","",IF(B991=1,VLOOKUP(A991,'entry data'!B:D,3,0),I990))</f>
        <v/>
      </c>
      <c r="I991" s="14" t="str">
        <f>IF(A991="","",IF(E991="weekly",7,IF(E991="fortnightly",14,IF(E991="monthly",DATE(IF(MONTH(H991)=12,YEAR(H991)+1,YEAR(H991)),VLOOKUP(MONTH(H991),index!$D$2:$G$13,2,0),DAY(H991)),
IF(E991="quarterly",DATE(IF(MONTH(H991)&gt;=10,YEAR(H991)+1,YEAR(H991)),VLOOKUP(MONTH(H991),index!$D$2:$G$13,3,0),DAY(H991)),
IF(E991="halfyearly",DATE(IF(MONTH(H991)&gt;=7,YEAR(H991)+1,YEAR(H991)),VLOOKUP(MONTH(H991),index!$D$2:$G$13,4,0),DAY(H991)),
DATE(YEAR(H991)+1,MONTH(H991),DAY(H991)))))-H991))+H991)</f>
        <v/>
      </c>
      <c r="J991" s="9" t="str">
        <f t="shared" si="112"/>
        <v/>
      </c>
      <c r="K991" s="11" t="str">
        <f t="shared" si="113"/>
        <v/>
      </c>
      <c r="L991" s="11" t="str">
        <f t="shared" si="114"/>
        <v/>
      </c>
      <c r="M991" s="11" t="str">
        <f>IF(A991="","",VLOOKUP(E991,index!$A$1:$B$6,2,0)*K991*G991)</f>
        <v/>
      </c>
      <c r="N991" s="11" t="str">
        <f>IF(A991="","",-PMT(G991*VLOOKUP(E991,index!$A$1:$B$6,2,0),C991,F991,0,0))</f>
        <v/>
      </c>
      <c r="O991" s="11" t="str">
        <f t="shared" si="115"/>
        <v/>
      </c>
      <c r="P991" s="11" t="str">
        <f t="shared" si="110"/>
        <v/>
      </c>
    </row>
    <row r="992" spans="1:16" x14ac:dyDescent="0.25">
      <c r="A992" s="9" t="str">
        <f>IF(A991="","",IF(B991&lt;C991,A991,IF(A991=MAX('entry data'!$B$8:$B$507),"",A991+1)))</f>
        <v/>
      </c>
      <c r="B992" s="9" t="str">
        <f t="shared" si="111"/>
        <v/>
      </c>
      <c r="C992" s="9" t="str">
        <f>IF(ISERROR(VLOOKUP(A992,'entry data'!B:G,6,0)),"",VLOOKUP(A992,'entry data'!B:G,6,0))</f>
        <v/>
      </c>
      <c r="D992" s="9" t="str">
        <f>IF(ISERROR(VLOOKUP(A992,'entry data'!B:C,2,0)),"",VLOOKUP(A992,'entry data'!B:C,2,0))</f>
        <v/>
      </c>
      <c r="E992" s="9" t="str">
        <f>IF(ISERROR(VLOOKUP(A992,'entry data'!B:E,4,0)),"",VLOOKUP(A992,'entry data'!B:E,4,0))</f>
        <v/>
      </c>
      <c r="F992" s="11" t="str">
        <f>IF(A992="","",IF(ISERROR(VLOOKUP(A992,'entry data'!B:F,5,0)),"",VLOOKUP(A992,'entry data'!B:F,5,0)))</f>
        <v/>
      </c>
      <c r="G992" s="12" t="str">
        <f>IF(A992="","",IF(ISERROR(VLOOKUP(A992,'entry data'!B:I,8,0)),"",VLOOKUP(A992,'entry data'!B:I,7,0)))</f>
        <v/>
      </c>
      <c r="H992" s="13" t="str">
        <f>IF(A992="","",IF(B992=1,VLOOKUP(A992,'entry data'!B:D,3,0),I991))</f>
        <v/>
      </c>
      <c r="I992" s="14" t="str">
        <f>IF(A992="","",IF(E992="weekly",7,IF(E992="fortnightly",14,IF(E992="monthly",DATE(IF(MONTH(H992)=12,YEAR(H992)+1,YEAR(H992)),VLOOKUP(MONTH(H992),index!$D$2:$G$13,2,0),DAY(H992)),
IF(E992="quarterly",DATE(IF(MONTH(H992)&gt;=10,YEAR(H992)+1,YEAR(H992)),VLOOKUP(MONTH(H992),index!$D$2:$G$13,3,0),DAY(H992)),
IF(E992="halfyearly",DATE(IF(MONTH(H992)&gt;=7,YEAR(H992)+1,YEAR(H992)),VLOOKUP(MONTH(H992),index!$D$2:$G$13,4,0),DAY(H992)),
DATE(YEAR(H992)+1,MONTH(H992),DAY(H992)))))-H992))+H992)</f>
        <v/>
      </c>
      <c r="J992" s="9" t="str">
        <f t="shared" si="112"/>
        <v/>
      </c>
      <c r="K992" s="11" t="str">
        <f t="shared" si="113"/>
        <v/>
      </c>
      <c r="L992" s="11" t="str">
        <f t="shared" si="114"/>
        <v/>
      </c>
      <c r="M992" s="11" t="str">
        <f>IF(A992="","",VLOOKUP(E992,index!$A$1:$B$6,2,0)*K992*G992)</f>
        <v/>
      </c>
      <c r="N992" s="11" t="str">
        <f>IF(A992="","",-PMT(G992*VLOOKUP(E992,index!$A$1:$B$6,2,0),C992,F992,0,0))</f>
        <v/>
      </c>
      <c r="O992" s="11" t="str">
        <f t="shared" si="115"/>
        <v/>
      </c>
      <c r="P992" s="11" t="str">
        <f t="shared" si="110"/>
        <v/>
      </c>
    </row>
    <row r="993" spans="1:16" x14ac:dyDescent="0.25">
      <c r="A993" s="9" t="str">
        <f>IF(A992="","",IF(B992&lt;C992,A992,IF(A992=MAX('entry data'!$B$8:$B$507),"",A992+1)))</f>
        <v/>
      </c>
      <c r="B993" s="9" t="str">
        <f t="shared" si="111"/>
        <v/>
      </c>
      <c r="C993" s="9" t="str">
        <f>IF(ISERROR(VLOOKUP(A993,'entry data'!B:G,6,0)),"",VLOOKUP(A993,'entry data'!B:G,6,0))</f>
        <v/>
      </c>
      <c r="D993" s="9" t="str">
        <f>IF(ISERROR(VLOOKUP(A993,'entry data'!B:C,2,0)),"",VLOOKUP(A993,'entry data'!B:C,2,0))</f>
        <v/>
      </c>
      <c r="E993" s="9" t="str">
        <f>IF(ISERROR(VLOOKUP(A993,'entry data'!B:E,4,0)),"",VLOOKUP(A993,'entry data'!B:E,4,0))</f>
        <v/>
      </c>
      <c r="F993" s="11" t="str">
        <f>IF(A993="","",IF(ISERROR(VLOOKUP(A993,'entry data'!B:F,5,0)),"",VLOOKUP(A993,'entry data'!B:F,5,0)))</f>
        <v/>
      </c>
      <c r="G993" s="12" t="str">
        <f>IF(A993="","",IF(ISERROR(VLOOKUP(A993,'entry data'!B:I,8,0)),"",VLOOKUP(A993,'entry data'!B:I,7,0)))</f>
        <v/>
      </c>
      <c r="H993" s="13" t="str">
        <f>IF(A993="","",IF(B993=1,VLOOKUP(A993,'entry data'!B:D,3,0),I992))</f>
        <v/>
      </c>
      <c r="I993" s="14" t="str">
        <f>IF(A993="","",IF(E993="weekly",7,IF(E993="fortnightly",14,IF(E993="monthly",DATE(IF(MONTH(H993)=12,YEAR(H993)+1,YEAR(H993)),VLOOKUP(MONTH(H993),index!$D$2:$G$13,2,0),DAY(H993)),
IF(E993="quarterly",DATE(IF(MONTH(H993)&gt;=10,YEAR(H993)+1,YEAR(H993)),VLOOKUP(MONTH(H993),index!$D$2:$G$13,3,0),DAY(H993)),
IF(E993="halfyearly",DATE(IF(MONTH(H993)&gt;=7,YEAR(H993)+1,YEAR(H993)),VLOOKUP(MONTH(H993),index!$D$2:$G$13,4,0),DAY(H993)),
DATE(YEAR(H993)+1,MONTH(H993),DAY(H993)))))-H993))+H993)</f>
        <v/>
      </c>
      <c r="J993" s="9" t="str">
        <f t="shared" si="112"/>
        <v/>
      </c>
      <c r="K993" s="11" t="str">
        <f t="shared" si="113"/>
        <v/>
      </c>
      <c r="L993" s="11" t="str">
        <f t="shared" si="114"/>
        <v/>
      </c>
      <c r="M993" s="11" t="str">
        <f>IF(A993="","",VLOOKUP(E993,index!$A$1:$B$6,2,0)*K993*G993)</f>
        <v/>
      </c>
      <c r="N993" s="11" t="str">
        <f>IF(A993="","",-PMT(G993*VLOOKUP(E993,index!$A$1:$B$6,2,0),C993,F993,0,0))</f>
        <v/>
      </c>
      <c r="O993" s="11" t="str">
        <f t="shared" si="115"/>
        <v/>
      </c>
      <c r="P993" s="11" t="str">
        <f t="shared" si="110"/>
        <v/>
      </c>
    </row>
    <row r="994" spans="1:16" x14ac:dyDescent="0.25">
      <c r="A994" s="9" t="str">
        <f>IF(A993="","",IF(B993&lt;C993,A993,IF(A993=MAX('entry data'!$B$8:$B$507),"",A993+1)))</f>
        <v/>
      </c>
      <c r="B994" s="9" t="str">
        <f t="shared" si="111"/>
        <v/>
      </c>
      <c r="C994" s="9" t="str">
        <f>IF(ISERROR(VLOOKUP(A994,'entry data'!B:G,6,0)),"",VLOOKUP(A994,'entry data'!B:G,6,0))</f>
        <v/>
      </c>
      <c r="D994" s="9" t="str">
        <f>IF(ISERROR(VLOOKUP(A994,'entry data'!B:C,2,0)),"",VLOOKUP(A994,'entry data'!B:C,2,0))</f>
        <v/>
      </c>
      <c r="E994" s="9" t="str">
        <f>IF(ISERROR(VLOOKUP(A994,'entry data'!B:E,4,0)),"",VLOOKUP(A994,'entry data'!B:E,4,0))</f>
        <v/>
      </c>
      <c r="F994" s="11" t="str">
        <f>IF(A994="","",IF(ISERROR(VLOOKUP(A994,'entry data'!B:F,5,0)),"",VLOOKUP(A994,'entry data'!B:F,5,0)))</f>
        <v/>
      </c>
      <c r="G994" s="12" t="str">
        <f>IF(A994="","",IF(ISERROR(VLOOKUP(A994,'entry data'!B:I,8,0)),"",VLOOKUP(A994,'entry data'!B:I,7,0)))</f>
        <v/>
      </c>
      <c r="H994" s="13" t="str">
        <f>IF(A994="","",IF(B994=1,VLOOKUP(A994,'entry data'!B:D,3,0),I993))</f>
        <v/>
      </c>
      <c r="I994" s="14" t="str">
        <f>IF(A994="","",IF(E994="weekly",7,IF(E994="fortnightly",14,IF(E994="monthly",DATE(IF(MONTH(H994)=12,YEAR(H994)+1,YEAR(H994)),VLOOKUP(MONTH(H994),index!$D$2:$G$13,2,0),DAY(H994)),
IF(E994="quarterly",DATE(IF(MONTH(H994)&gt;=10,YEAR(H994)+1,YEAR(H994)),VLOOKUP(MONTH(H994),index!$D$2:$G$13,3,0),DAY(H994)),
IF(E994="halfyearly",DATE(IF(MONTH(H994)&gt;=7,YEAR(H994)+1,YEAR(H994)),VLOOKUP(MONTH(H994),index!$D$2:$G$13,4,0),DAY(H994)),
DATE(YEAR(H994)+1,MONTH(H994),DAY(H994)))))-H994))+H994)</f>
        <v/>
      </c>
      <c r="J994" s="9" t="str">
        <f t="shared" si="112"/>
        <v/>
      </c>
      <c r="K994" s="11" t="str">
        <f t="shared" si="113"/>
        <v/>
      </c>
      <c r="L994" s="11" t="str">
        <f t="shared" si="114"/>
        <v/>
      </c>
      <c r="M994" s="11" t="str">
        <f>IF(A994="","",VLOOKUP(E994,index!$A$1:$B$6,2,0)*K994*G994)</f>
        <v/>
      </c>
      <c r="N994" s="11" t="str">
        <f>IF(A994="","",-PMT(G994*VLOOKUP(E994,index!$A$1:$B$6,2,0),C994,F994,0,0))</f>
        <v/>
      </c>
      <c r="O994" s="11" t="str">
        <f t="shared" si="115"/>
        <v/>
      </c>
      <c r="P994" s="11" t="str">
        <f t="shared" si="110"/>
        <v/>
      </c>
    </row>
    <row r="995" spans="1:16" x14ac:dyDescent="0.25">
      <c r="A995" s="9" t="str">
        <f>IF(A994="","",IF(B994&lt;C994,A994,IF(A994=MAX('entry data'!$B$8:$B$507),"",A994+1)))</f>
        <v/>
      </c>
      <c r="B995" s="9" t="str">
        <f t="shared" si="111"/>
        <v/>
      </c>
      <c r="C995" s="9" t="str">
        <f>IF(ISERROR(VLOOKUP(A995,'entry data'!B:G,6,0)),"",VLOOKUP(A995,'entry data'!B:G,6,0))</f>
        <v/>
      </c>
      <c r="D995" s="9" t="str">
        <f>IF(ISERROR(VLOOKUP(A995,'entry data'!B:C,2,0)),"",VLOOKUP(A995,'entry data'!B:C,2,0))</f>
        <v/>
      </c>
      <c r="E995" s="9" t="str">
        <f>IF(ISERROR(VLOOKUP(A995,'entry data'!B:E,4,0)),"",VLOOKUP(A995,'entry data'!B:E,4,0))</f>
        <v/>
      </c>
      <c r="F995" s="11" t="str">
        <f>IF(A995="","",IF(ISERROR(VLOOKUP(A995,'entry data'!B:F,5,0)),"",VLOOKUP(A995,'entry data'!B:F,5,0)))</f>
        <v/>
      </c>
      <c r="G995" s="12" t="str">
        <f>IF(A995="","",IF(ISERROR(VLOOKUP(A995,'entry data'!B:I,8,0)),"",VLOOKUP(A995,'entry data'!B:I,7,0)))</f>
        <v/>
      </c>
      <c r="H995" s="13" t="str">
        <f>IF(A995="","",IF(B995=1,VLOOKUP(A995,'entry data'!B:D,3,0),I994))</f>
        <v/>
      </c>
      <c r="I995" s="14" t="str">
        <f>IF(A995="","",IF(E995="weekly",7,IF(E995="fortnightly",14,IF(E995="monthly",DATE(IF(MONTH(H995)=12,YEAR(H995)+1,YEAR(H995)),VLOOKUP(MONTH(H995),index!$D$2:$G$13,2,0),DAY(H995)),
IF(E995="quarterly",DATE(IF(MONTH(H995)&gt;=10,YEAR(H995)+1,YEAR(H995)),VLOOKUP(MONTH(H995),index!$D$2:$G$13,3,0),DAY(H995)),
IF(E995="halfyearly",DATE(IF(MONTH(H995)&gt;=7,YEAR(H995)+1,YEAR(H995)),VLOOKUP(MONTH(H995),index!$D$2:$G$13,4,0),DAY(H995)),
DATE(YEAR(H995)+1,MONTH(H995),DAY(H995)))))-H995))+H995)</f>
        <v/>
      </c>
      <c r="J995" s="9" t="str">
        <f t="shared" si="112"/>
        <v/>
      </c>
      <c r="K995" s="11" t="str">
        <f t="shared" si="113"/>
        <v/>
      </c>
      <c r="L995" s="11" t="str">
        <f t="shared" si="114"/>
        <v/>
      </c>
      <c r="M995" s="11" t="str">
        <f>IF(A995="","",VLOOKUP(E995,index!$A$1:$B$6,2,0)*K995*G995)</f>
        <v/>
      </c>
      <c r="N995" s="11" t="str">
        <f>IF(A995="","",-PMT(G995*VLOOKUP(E995,index!$A$1:$B$6,2,0),C995,F995,0,0))</f>
        <v/>
      </c>
      <c r="O995" s="11" t="str">
        <f t="shared" si="115"/>
        <v/>
      </c>
      <c r="P995" s="11" t="str">
        <f t="shared" si="110"/>
        <v/>
      </c>
    </row>
    <row r="996" spans="1:16" x14ac:dyDescent="0.25">
      <c r="A996" s="9" t="str">
        <f>IF(A995="","",IF(B995&lt;C995,A995,IF(A995=MAX('entry data'!$B$8:$B$507),"",A995+1)))</f>
        <v/>
      </c>
      <c r="B996" s="9" t="str">
        <f t="shared" si="111"/>
        <v/>
      </c>
      <c r="C996" s="9" t="str">
        <f>IF(ISERROR(VLOOKUP(A996,'entry data'!B:G,6,0)),"",VLOOKUP(A996,'entry data'!B:G,6,0))</f>
        <v/>
      </c>
      <c r="D996" s="9" t="str">
        <f>IF(ISERROR(VLOOKUP(A996,'entry data'!B:C,2,0)),"",VLOOKUP(A996,'entry data'!B:C,2,0))</f>
        <v/>
      </c>
      <c r="E996" s="9" t="str">
        <f>IF(ISERROR(VLOOKUP(A996,'entry data'!B:E,4,0)),"",VLOOKUP(A996,'entry data'!B:E,4,0))</f>
        <v/>
      </c>
      <c r="F996" s="11" t="str">
        <f>IF(A996="","",IF(ISERROR(VLOOKUP(A996,'entry data'!B:F,5,0)),"",VLOOKUP(A996,'entry data'!B:F,5,0)))</f>
        <v/>
      </c>
      <c r="G996" s="12" t="str">
        <f>IF(A996="","",IF(ISERROR(VLOOKUP(A996,'entry data'!B:I,8,0)),"",VLOOKUP(A996,'entry data'!B:I,7,0)))</f>
        <v/>
      </c>
      <c r="H996" s="13" t="str">
        <f>IF(A996="","",IF(B996=1,VLOOKUP(A996,'entry data'!B:D,3,0),I995))</f>
        <v/>
      </c>
      <c r="I996" s="14" t="str">
        <f>IF(A996="","",IF(E996="weekly",7,IF(E996="fortnightly",14,IF(E996="monthly",DATE(IF(MONTH(H996)=12,YEAR(H996)+1,YEAR(H996)),VLOOKUP(MONTH(H996),index!$D$2:$G$13,2,0),DAY(H996)),
IF(E996="quarterly",DATE(IF(MONTH(H996)&gt;=10,YEAR(H996)+1,YEAR(H996)),VLOOKUP(MONTH(H996),index!$D$2:$G$13,3,0),DAY(H996)),
IF(E996="halfyearly",DATE(IF(MONTH(H996)&gt;=7,YEAR(H996)+1,YEAR(H996)),VLOOKUP(MONTH(H996),index!$D$2:$G$13,4,0),DAY(H996)),
DATE(YEAR(H996)+1,MONTH(H996),DAY(H996)))))-H996))+H996)</f>
        <v/>
      </c>
      <c r="J996" s="9" t="str">
        <f t="shared" si="112"/>
        <v/>
      </c>
      <c r="K996" s="11" t="str">
        <f t="shared" si="113"/>
        <v/>
      </c>
      <c r="L996" s="11" t="str">
        <f t="shared" si="114"/>
        <v/>
      </c>
      <c r="M996" s="11" t="str">
        <f>IF(A996="","",VLOOKUP(E996,index!$A$1:$B$6,2,0)*K996*G996)</f>
        <v/>
      </c>
      <c r="N996" s="11" t="str">
        <f>IF(A996="","",-PMT(G996*VLOOKUP(E996,index!$A$1:$B$6,2,0),C996,F996,0,0))</f>
        <v/>
      </c>
      <c r="O996" s="11" t="str">
        <f t="shared" si="115"/>
        <v/>
      </c>
      <c r="P996" s="11" t="str">
        <f t="shared" si="110"/>
        <v/>
      </c>
    </row>
    <row r="997" spans="1:16" x14ac:dyDescent="0.25">
      <c r="A997" s="9" t="str">
        <f>IF(A996="","",IF(B996&lt;C996,A996,IF(A996=MAX('entry data'!$B$8:$B$507),"",A996+1)))</f>
        <v/>
      </c>
      <c r="B997" s="9" t="str">
        <f t="shared" si="111"/>
        <v/>
      </c>
      <c r="C997" s="9" t="str">
        <f>IF(ISERROR(VLOOKUP(A997,'entry data'!B:G,6,0)),"",VLOOKUP(A997,'entry data'!B:G,6,0))</f>
        <v/>
      </c>
      <c r="D997" s="9" t="str">
        <f>IF(ISERROR(VLOOKUP(A997,'entry data'!B:C,2,0)),"",VLOOKUP(A997,'entry data'!B:C,2,0))</f>
        <v/>
      </c>
      <c r="E997" s="9" t="str">
        <f>IF(ISERROR(VLOOKUP(A997,'entry data'!B:E,4,0)),"",VLOOKUP(A997,'entry data'!B:E,4,0))</f>
        <v/>
      </c>
      <c r="F997" s="11" t="str">
        <f>IF(A997="","",IF(ISERROR(VLOOKUP(A997,'entry data'!B:F,5,0)),"",VLOOKUP(A997,'entry data'!B:F,5,0)))</f>
        <v/>
      </c>
      <c r="G997" s="12" t="str">
        <f>IF(A997="","",IF(ISERROR(VLOOKUP(A997,'entry data'!B:I,8,0)),"",VLOOKUP(A997,'entry data'!B:I,7,0)))</f>
        <v/>
      </c>
      <c r="H997" s="13" t="str">
        <f>IF(A997="","",IF(B997=1,VLOOKUP(A997,'entry data'!B:D,3,0),I996))</f>
        <v/>
      </c>
      <c r="I997" s="14" t="str">
        <f>IF(A997="","",IF(E997="weekly",7,IF(E997="fortnightly",14,IF(E997="monthly",DATE(IF(MONTH(H997)=12,YEAR(H997)+1,YEAR(H997)),VLOOKUP(MONTH(H997),index!$D$2:$G$13,2,0),DAY(H997)),
IF(E997="quarterly",DATE(IF(MONTH(H997)&gt;=10,YEAR(H997)+1,YEAR(H997)),VLOOKUP(MONTH(H997),index!$D$2:$G$13,3,0),DAY(H997)),
IF(E997="halfyearly",DATE(IF(MONTH(H997)&gt;=7,YEAR(H997)+1,YEAR(H997)),VLOOKUP(MONTH(H997),index!$D$2:$G$13,4,0),DAY(H997)),
DATE(YEAR(H997)+1,MONTH(H997),DAY(H997)))))-H997))+H997)</f>
        <v/>
      </c>
      <c r="J997" s="9" t="str">
        <f t="shared" si="112"/>
        <v/>
      </c>
      <c r="K997" s="11" t="str">
        <f t="shared" si="113"/>
        <v/>
      </c>
      <c r="L997" s="11" t="str">
        <f t="shared" si="114"/>
        <v/>
      </c>
      <c r="M997" s="11" t="str">
        <f>IF(A997="","",VLOOKUP(E997,index!$A$1:$B$6,2,0)*K997*G997)</f>
        <v/>
      </c>
      <c r="N997" s="11" t="str">
        <f>IF(A997="","",-PMT(G997*VLOOKUP(E997,index!$A$1:$B$6,2,0),C997,F997,0,0))</f>
        <v/>
      </c>
      <c r="O997" s="11" t="str">
        <f t="shared" si="115"/>
        <v/>
      </c>
      <c r="P997" s="11" t="str">
        <f t="shared" si="110"/>
        <v/>
      </c>
    </row>
    <row r="998" spans="1:16" x14ac:dyDescent="0.25">
      <c r="A998" s="9" t="str">
        <f>IF(A997="","",IF(B997&lt;C997,A997,IF(A997=MAX('entry data'!$B$8:$B$507),"",A997+1)))</f>
        <v/>
      </c>
      <c r="B998" s="9" t="str">
        <f t="shared" si="111"/>
        <v/>
      </c>
      <c r="C998" s="9" t="str">
        <f>IF(ISERROR(VLOOKUP(A998,'entry data'!B:G,6,0)),"",VLOOKUP(A998,'entry data'!B:G,6,0))</f>
        <v/>
      </c>
      <c r="D998" s="9" t="str">
        <f>IF(ISERROR(VLOOKUP(A998,'entry data'!B:C,2,0)),"",VLOOKUP(A998,'entry data'!B:C,2,0))</f>
        <v/>
      </c>
      <c r="E998" s="9" t="str">
        <f>IF(ISERROR(VLOOKUP(A998,'entry data'!B:E,4,0)),"",VLOOKUP(A998,'entry data'!B:E,4,0))</f>
        <v/>
      </c>
      <c r="F998" s="11" t="str">
        <f>IF(A998="","",IF(ISERROR(VLOOKUP(A998,'entry data'!B:F,5,0)),"",VLOOKUP(A998,'entry data'!B:F,5,0)))</f>
        <v/>
      </c>
      <c r="G998" s="12" t="str">
        <f>IF(A998="","",IF(ISERROR(VLOOKUP(A998,'entry data'!B:I,8,0)),"",VLOOKUP(A998,'entry data'!B:I,7,0)))</f>
        <v/>
      </c>
      <c r="H998" s="13" t="str">
        <f>IF(A998="","",IF(B998=1,VLOOKUP(A998,'entry data'!B:D,3,0),I997))</f>
        <v/>
      </c>
      <c r="I998" s="14" t="str">
        <f>IF(A998="","",IF(E998="weekly",7,IF(E998="fortnightly",14,IF(E998="monthly",DATE(IF(MONTH(H998)=12,YEAR(H998)+1,YEAR(H998)),VLOOKUP(MONTH(H998),index!$D$2:$G$13,2,0),DAY(H998)),
IF(E998="quarterly",DATE(IF(MONTH(H998)&gt;=10,YEAR(H998)+1,YEAR(H998)),VLOOKUP(MONTH(H998),index!$D$2:$G$13,3,0),DAY(H998)),
IF(E998="halfyearly",DATE(IF(MONTH(H998)&gt;=7,YEAR(H998)+1,YEAR(H998)),VLOOKUP(MONTH(H998),index!$D$2:$G$13,4,0),DAY(H998)),
DATE(YEAR(H998)+1,MONTH(H998),DAY(H998)))))-H998))+H998)</f>
        <v/>
      </c>
      <c r="J998" s="9" t="str">
        <f t="shared" si="112"/>
        <v/>
      </c>
      <c r="K998" s="11" t="str">
        <f t="shared" si="113"/>
        <v/>
      </c>
      <c r="L998" s="11" t="str">
        <f t="shared" si="114"/>
        <v/>
      </c>
      <c r="M998" s="11" t="str">
        <f>IF(A998="","",VLOOKUP(E998,index!$A$1:$B$6,2,0)*K998*G998)</f>
        <v/>
      </c>
      <c r="N998" s="11" t="str">
        <f>IF(A998="","",-PMT(G998*VLOOKUP(E998,index!$A$1:$B$6,2,0),C998,F998,0,0))</f>
        <v/>
      </c>
      <c r="O998" s="11" t="str">
        <f t="shared" si="115"/>
        <v/>
      </c>
      <c r="P998" s="11" t="str">
        <f t="shared" si="110"/>
        <v/>
      </c>
    </row>
    <row r="999" spans="1:16" x14ac:dyDescent="0.25">
      <c r="A999" s="9" t="str">
        <f>IF(A998="","",IF(B998&lt;C998,A998,IF(A998=MAX('entry data'!$B$8:$B$507),"",A998+1)))</f>
        <v/>
      </c>
      <c r="B999" s="9" t="str">
        <f t="shared" si="111"/>
        <v/>
      </c>
      <c r="C999" s="9" t="str">
        <f>IF(ISERROR(VLOOKUP(A999,'entry data'!B:G,6,0)),"",VLOOKUP(A999,'entry data'!B:G,6,0))</f>
        <v/>
      </c>
      <c r="D999" s="9" t="str">
        <f>IF(ISERROR(VLOOKUP(A999,'entry data'!B:C,2,0)),"",VLOOKUP(A999,'entry data'!B:C,2,0))</f>
        <v/>
      </c>
      <c r="E999" s="9" t="str">
        <f>IF(ISERROR(VLOOKUP(A999,'entry data'!B:E,4,0)),"",VLOOKUP(A999,'entry data'!B:E,4,0))</f>
        <v/>
      </c>
      <c r="F999" s="11" t="str">
        <f>IF(A999="","",IF(ISERROR(VLOOKUP(A999,'entry data'!B:F,5,0)),"",VLOOKUP(A999,'entry data'!B:F,5,0)))</f>
        <v/>
      </c>
      <c r="G999" s="12" t="str">
        <f>IF(A999="","",IF(ISERROR(VLOOKUP(A999,'entry data'!B:I,8,0)),"",VLOOKUP(A999,'entry data'!B:I,7,0)))</f>
        <v/>
      </c>
      <c r="H999" s="13" t="str">
        <f>IF(A999="","",IF(B999=1,VLOOKUP(A999,'entry data'!B:D,3,0),I998))</f>
        <v/>
      </c>
      <c r="I999" s="14" t="str">
        <f>IF(A999="","",IF(E999="weekly",7,IF(E999="fortnightly",14,IF(E999="monthly",DATE(IF(MONTH(H999)=12,YEAR(H999)+1,YEAR(H999)),VLOOKUP(MONTH(H999),index!$D$2:$G$13,2,0),DAY(H999)),
IF(E999="quarterly",DATE(IF(MONTH(H999)&gt;=10,YEAR(H999)+1,YEAR(H999)),VLOOKUP(MONTH(H999),index!$D$2:$G$13,3,0),DAY(H999)),
IF(E999="halfyearly",DATE(IF(MONTH(H999)&gt;=7,YEAR(H999)+1,YEAR(H999)),VLOOKUP(MONTH(H999),index!$D$2:$G$13,4,0),DAY(H999)),
DATE(YEAR(H999)+1,MONTH(H999),DAY(H999)))))-H999))+H999)</f>
        <v/>
      </c>
      <c r="J999" s="9" t="str">
        <f t="shared" si="112"/>
        <v/>
      </c>
      <c r="K999" s="11" t="str">
        <f t="shared" si="113"/>
        <v/>
      </c>
      <c r="L999" s="11" t="str">
        <f t="shared" si="114"/>
        <v/>
      </c>
      <c r="M999" s="11" t="str">
        <f>IF(A999="","",VLOOKUP(E999,index!$A$1:$B$6,2,0)*K999*G999)</f>
        <v/>
      </c>
      <c r="N999" s="11" t="str">
        <f>IF(A999="","",-PMT(G999*VLOOKUP(E999,index!$A$1:$B$6,2,0),C999,F999,0,0))</f>
        <v/>
      </c>
      <c r="O999" s="11" t="str">
        <f t="shared" si="115"/>
        <v/>
      </c>
      <c r="P999" s="11" t="str">
        <f t="shared" si="110"/>
        <v/>
      </c>
    </row>
    <row r="1000" spans="1:16" x14ac:dyDescent="0.25">
      <c r="A1000" s="9" t="str">
        <f>IF(A999="","",IF(B999&lt;C999,A999,IF(A999=MAX('entry data'!$B$8:$B$507),"",A999+1)))</f>
        <v/>
      </c>
      <c r="B1000" s="9" t="str">
        <f t="shared" si="111"/>
        <v/>
      </c>
      <c r="C1000" s="9" t="str">
        <f>IF(ISERROR(VLOOKUP(A1000,'entry data'!B:G,6,0)),"",VLOOKUP(A1000,'entry data'!B:G,6,0))</f>
        <v/>
      </c>
      <c r="D1000" s="9" t="str">
        <f>IF(ISERROR(VLOOKUP(A1000,'entry data'!B:C,2,0)),"",VLOOKUP(A1000,'entry data'!B:C,2,0))</f>
        <v/>
      </c>
      <c r="E1000" s="9" t="str">
        <f>IF(ISERROR(VLOOKUP(A1000,'entry data'!B:E,4,0)),"",VLOOKUP(A1000,'entry data'!B:E,4,0))</f>
        <v/>
      </c>
      <c r="F1000" s="11" t="str">
        <f>IF(A1000="","",IF(ISERROR(VLOOKUP(A1000,'entry data'!B:F,5,0)),"",VLOOKUP(A1000,'entry data'!B:F,5,0)))</f>
        <v/>
      </c>
      <c r="G1000" s="12" t="str">
        <f>IF(A1000="","",IF(ISERROR(VLOOKUP(A1000,'entry data'!B:I,8,0)),"",VLOOKUP(A1000,'entry data'!B:I,7,0)))</f>
        <v/>
      </c>
      <c r="H1000" s="13" t="str">
        <f>IF(A1000="","",IF(B1000=1,VLOOKUP(A1000,'entry data'!B:D,3,0),I999))</f>
        <v/>
      </c>
      <c r="I1000" s="14" t="str">
        <f>IF(A1000="","",IF(E1000="weekly",7,IF(E1000="fortnightly",14,IF(E1000="monthly",DATE(IF(MONTH(H1000)=12,YEAR(H1000)+1,YEAR(H1000)),VLOOKUP(MONTH(H1000),index!$D$2:$G$13,2,0),DAY(H1000)),
IF(E1000="quarterly",DATE(IF(MONTH(H1000)&gt;=10,YEAR(H1000)+1,YEAR(H1000)),VLOOKUP(MONTH(H1000),index!$D$2:$G$13,3,0),DAY(H1000)),
IF(E1000="halfyearly",DATE(IF(MONTH(H1000)&gt;=7,YEAR(H1000)+1,YEAR(H1000)),VLOOKUP(MONTH(H1000),index!$D$2:$G$13,4,0),DAY(H1000)),
DATE(YEAR(H1000)+1,MONTH(H1000),DAY(H1000)))))-H1000))+H1000)</f>
        <v/>
      </c>
      <c r="J1000" s="9" t="str">
        <f t="shared" si="112"/>
        <v/>
      </c>
      <c r="K1000" s="11" t="str">
        <f t="shared" si="113"/>
        <v/>
      </c>
      <c r="L1000" s="11" t="str">
        <f t="shared" si="114"/>
        <v/>
      </c>
      <c r="M1000" s="11" t="str">
        <f>IF(A1000="","",VLOOKUP(E1000,index!$A$1:$B$6,2,0)*K1000*G1000)</f>
        <v/>
      </c>
      <c r="N1000" s="11" t="str">
        <f>IF(A1000="","",-PMT(G1000*VLOOKUP(E1000,index!$A$1:$B$6,2,0),C1000,F1000,0,0))</f>
        <v/>
      </c>
      <c r="O1000" s="11" t="str">
        <f t="shared" si="115"/>
        <v/>
      </c>
      <c r="P1000" s="11" t="str">
        <f t="shared" si="110"/>
        <v/>
      </c>
    </row>
    <row r="1001" spans="1:16" x14ac:dyDescent="0.25">
      <c r="A1001" s="9" t="str">
        <f>IF(A1000="","",IF(B1000&lt;C1000,A1000,IF(A1000=MAX('entry data'!$B$8:$B$507),"",A1000+1)))</f>
        <v/>
      </c>
      <c r="B1001" s="9" t="str">
        <f t="shared" si="111"/>
        <v/>
      </c>
      <c r="C1001" s="9" t="str">
        <f>IF(ISERROR(VLOOKUP(A1001,'entry data'!B:G,6,0)),"",VLOOKUP(A1001,'entry data'!B:G,6,0))</f>
        <v/>
      </c>
      <c r="D1001" s="9" t="str">
        <f>IF(ISERROR(VLOOKUP(A1001,'entry data'!B:C,2,0)),"",VLOOKUP(A1001,'entry data'!B:C,2,0))</f>
        <v/>
      </c>
      <c r="E1001" s="9" t="str">
        <f>IF(ISERROR(VLOOKUP(A1001,'entry data'!B:E,4,0)),"",VLOOKUP(A1001,'entry data'!B:E,4,0))</f>
        <v/>
      </c>
      <c r="F1001" s="11" t="str">
        <f>IF(A1001="","",IF(ISERROR(VLOOKUP(A1001,'entry data'!B:F,5,0)),"",VLOOKUP(A1001,'entry data'!B:F,5,0)))</f>
        <v/>
      </c>
      <c r="G1001" s="12" t="str">
        <f>IF(A1001="","",IF(ISERROR(VLOOKUP(A1001,'entry data'!B:I,8,0)),"",VLOOKUP(A1001,'entry data'!B:I,7,0)))</f>
        <v/>
      </c>
      <c r="H1001" s="13" t="str">
        <f>IF(A1001="","",IF(B1001=1,VLOOKUP(A1001,'entry data'!B:D,3,0),I1000))</f>
        <v/>
      </c>
      <c r="I1001" s="14" t="str">
        <f>IF(A1001="","",IF(E1001="weekly",7,IF(E1001="fortnightly",14,IF(E1001="monthly",DATE(IF(MONTH(H1001)=12,YEAR(H1001)+1,YEAR(H1001)),VLOOKUP(MONTH(H1001),index!$D$2:$G$13,2,0),DAY(H1001)),
IF(E1001="quarterly",DATE(IF(MONTH(H1001)&gt;=10,YEAR(H1001)+1,YEAR(H1001)),VLOOKUP(MONTH(H1001),index!$D$2:$G$13,3,0),DAY(H1001)),
IF(E1001="halfyearly",DATE(IF(MONTH(H1001)&gt;=7,YEAR(H1001)+1,YEAR(H1001)),VLOOKUP(MONTH(H1001),index!$D$2:$G$13,4,0),DAY(H1001)),
DATE(YEAR(H1001)+1,MONTH(H1001),DAY(H1001)))))-H1001))+H1001)</f>
        <v/>
      </c>
      <c r="J1001" s="9" t="str">
        <f t="shared" si="112"/>
        <v/>
      </c>
      <c r="K1001" s="11" t="str">
        <f t="shared" si="113"/>
        <v/>
      </c>
      <c r="L1001" s="11" t="str">
        <f t="shared" si="114"/>
        <v/>
      </c>
      <c r="M1001" s="11" t="str">
        <f>IF(A1001="","",VLOOKUP(E1001,index!$A$1:$B$6,2,0)*K1001*G1001)</f>
        <v/>
      </c>
      <c r="N1001" s="11" t="str">
        <f>IF(A1001="","",-PMT(G1001*VLOOKUP(E1001,index!$A$1:$B$6,2,0),C1001,F1001,0,0))</f>
        <v/>
      </c>
      <c r="O1001" s="11" t="str">
        <f t="shared" si="115"/>
        <v/>
      </c>
      <c r="P1001" s="11" t="str">
        <f t="shared" si="110"/>
        <v/>
      </c>
    </row>
    <row r="1002" spans="1:16" x14ac:dyDescent="0.25">
      <c r="A1002" s="9" t="str">
        <f>IF(A1001="","",IF(B1001&lt;C1001,A1001,IF(A1001=MAX('entry data'!$B$8:$B$507),"",A1001+1)))</f>
        <v/>
      </c>
      <c r="B1002" s="9" t="str">
        <f t="shared" si="111"/>
        <v/>
      </c>
      <c r="C1002" s="9" t="str">
        <f>IF(ISERROR(VLOOKUP(A1002,'entry data'!B:G,6,0)),"",VLOOKUP(A1002,'entry data'!B:G,6,0))</f>
        <v/>
      </c>
      <c r="D1002" s="9" t="str">
        <f>IF(ISERROR(VLOOKUP(A1002,'entry data'!B:C,2,0)),"",VLOOKUP(A1002,'entry data'!B:C,2,0))</f>
        <v/>
      </c>
      <c r="E1002" s="9" t="str">
        <f>IF(ISERROR(VLOOKUP(A1002,'entry data'!B:E,4,0)),"",VLOOKUP(A1002,'entry data'!B:E,4,0))</f>
        <v/>
      </c>
      <c r="F1002" s="11" t="str">
        <f>IF(A1002="","",IF(ISERROR(VLOOKUP(A1002,'entry data'!B:F,5,0)),"",VLOOKUP(A1002,'entry data'!B:F,5,0)))</f>
        <v/>
      </c>
      <c r="G1002" s="12" t="str">
        <f>IF(A1002="","",IF(ISERROR(VLOOKUP(A1002,'entry data'!B:I,8,0)),"",VLOOKUP(A1002,'entry data'!B:I,7,0)))</f>
        <v/>
      </c>
      <c r="H1002" s="13" t="str">
        <f>IF(A1002="","",IF(B1002=1,VLOOKUP(A1002,'entry data'!B:D,3,0),I1001))</f>
        <v/>
      </c>
      <c r="I1002" s="14" t="str">
        <f>IF(A1002="","",IF(E1002="weekly",7,IF(E1002="fortnightly",14,IF(E1002="monthly",DATE(IF(MONTH(H1002)=12,YEAR(H1002)+1,YEAR(H1002)),VLOOKUP(MONTH(H1002),index!$D$2:$G$13,2,0),DAY(H1002)),
IF(E1002="quarterly",DATE(IF(MONTH(H1002)&gt;=10,YEAR(H1002)+1,YEAR(H1002)),VLOOKUP(MONTH(H1002),index!$D$2:$G$13,3,0),DAY(H1002)),
IF(E1002="halfyearly",DATE(IF(MONTH(H1002)&gt;=7,YEAR(H1002)+1,YEAR(H1002)),VLOOKUP(MONTH(H1002),index!$D$2:$G$13,4,0),DAY(H1002)),
DATE(YEAR(H1002)+1,MONTH(H1002),DAY(H1002)))))-H1002))+H1002)</f>
        <v/>
      </c>
      <c r="J1002" s="9" t="str">
        <f t="shared" si="112"/>
        <v/>
      </c>
      <c r="K1002" s="11" t="str">
        <f t="shared" si="113"/>
        <v/>
      </c>
      <c r="L1002" s="11" t="str">
        <f t="shared" si="114"/>
        <v/>
      </c>
      <c r="M1002" s="11" t="str">
        <f>IF(A1002="","",VLOOKUP(E1002,index!$A$1:$B$6,2,0)*K1002*G1002)</f>
        <v/>
      </c>
      <c r="N1002" s="11" t="str">
        <f>IF(A1002="","",-PMT(G1002*VLOOKUP(E1002,index!$A$1:$B$6,2,0),C1002,F1002,0,0))</f>
        <v/>
      </c>
      <c r="O1002" s="11" t="str">
        <f t="shared" si="115"/>
        <v/>
      </c>
      <c r="P1002" s="11" t="str">
        <f t="shared" si="110"/>
        <v/>
      </c>
    </row>
    <row r="1003" spans="1:16" x14ac:dyDescent="0.25">
      <c r="A1003" s="9" t="str">
        <f>IF(A1002="","",IF(B1002&lt;C1002,A1002,IF(A1002=MAX('entry data'!$B$8:$B$507),"",A1002+1)))</f>
        <v/>
      </c>
      <c r="B1003" s="9" t="str">
        <f t="shared" si="111"/>
        <v/>
      </c>
      <c r="C1003" s="9" t="str">
        <f>IF(ISERROR(VLOOKUP(A1003,'entry data'!B:G,6,0)),"",VLOOKUP(A1003,'entry data'!B:G,6,0))</f>
        <v/>
      </c>
      <c r="D1003" s="9" t="str">
        <f>IF(ISERROR(VLOOKUP(A1003,'entry data'!B:C,2,0)),"",VLOOKUP(A1003,'entry data'!B:C,2,0))</f>
        <v/>
      </c>
      <c r="E1003" s="9" t="str">
        <f>IF(ISERROR(VLOOKUP(A1003,'entry data'!B:E,4,0)),"",VLOOKUP(A1003,'entry data'!B:E,4,0))</f>
        <v/>
      </c>
      <c r="F1003" s="11" t="str">
        <f>IF(A1003="","",IF(ISERROR(VLOOKUP(A1003,'entry data'!B:F,5,0)),"",VLOOKUP(A1003,'entry data'!B:F,5,0)))</f>
        <v/>
      </c>
      <c r="G1003" s="12" t="str">
        <f>IF(A1003="","",IF(ISERROR(VLOOKUP(A1003,'entry data'!B:I,8,0)),"",VLOOKUP(A1003,'entry data'!B:I,7,0)))</f>
        <v/>
      </c>
      <c r="H1003" s="13" t="str">
        <f>IF(A1003="","",IF(B1003=1,VLOOKUP(A1003,'entry data'!B:D,3,0),I1002))</f>
        <v/>
      </c>
      <c r="I1003" s="14" t="str">
        <f>IF(A1003="","",IF(E1003="weekly",7,IF(E1003="fortnightly",14,IF(E1003="monthly",DATE(IF(MONTH(H1003)=12,YEAR(H1003)+1,YEAR(H1003)),VLOOKUP(MONTH(H1003),index!$D$2:$G$13,2,0),DAY(H1003)),
IF(E1003="quarterly",DATE(IF(MONTH(H1003)&gt;=10,YEAR(H1003)+1,YEAR(H1003)),VLOOKUP(MONTH(H1003),index!$D$2:$G$13,3,0),DAY(H1003)),
IF(E1003="halfyearly",DATE(IF(MONTH(H1003)&gt;=7,YEAR(H1003)+1,YEAR(H1003)),VLOOKUP(MONTH(H1003),index!$D$2:$G$13,4,0),DAY(H1003)),
DATE(YEAR(H1003)+1,MONTH(H1003),DAY(H1003)))))-H1003))+H1003)</f>
        <v/>
      </c>
      <c r="J1003" s="9" t="str">
        <f t="shared" si="112"/>
        <v/>
      </c>
      <c r="K1003" s="11" t="str">
        <f t="shared" si="113"/>
        <v/>
      </c>
      <c r="L1003" s="11" t="str">
        <f t="shared" si="114"/>
        <v/>
      </c>
      <c r="M1003" s="11" t="str">
        <f>IF(A1003="","",VLOOKUP(E1003,index!$A$1:$B$6,2,0)*K1003*G1003)</f>
        <v/>
      </c>
      <c r="N1003" s="11" t="str">
        <f>IF(A1003="","",-PMT(G1003*VLOOKUP(E1003,index!$A$1:$B$6,2,0),C1003,F1003,0,0))</f>
        <v/>
      </c>
      <c r="O1003" s="11" t="str">
        <f t="shared" si="115"/>
        <v/>
      </c>
      <c r="P1003" s="11" t="str">
        <f t="shared" si="110"/>
        <v/>
      </c>
    </row>
    <row r="1004" spans="1:16" x14ac:dyDescent="0.25">
      <c r="A1004" s="9" t="str">
        <f>IF(A1003="","",IF(B1003&lt;C1003,A1003,IF(A1003=MAX('entry data'!$B$8:$B$507),"",A1003+1)))</f>
        <v/>
      </c>
      <c r="B1004" s="9" t="str">
        <f t="shared" si="111"/>
        <v/>
      </c>
      <c r="C1004" s="9" t="str">
        <f>IF(ISERROR(VLOOKUP(A1004,'entry data'!B:G,6,0)),"",VLOOKUP(A1004,'entry data'!B:G,6,0))</f>
        <v/>
      </c>
      <c r="D1004" s="9" t="str">
        <f>IF(ISERROR(VLOOKUP(A1004,'entry data'!B:C,2,0)),"",VLOOKUP(A1004,'entry data'!B:C,2,0))</f>
        <v/>
      </c>
      <c r="E1004" s="9" t="str">
        <f>IF(ISERROR(VLOOKUP(A1004,'entry data'!B:E,4,0)),"",VLOOKUP(A1004,'entry data'!B:E,4,0))</f>
        <v/>
      </c>
      <c r="F1004" s="11" t="str">
        <f>IF(A1004="","",IF(ISERROR(VLOOKUP(A1004,'entry data'!B:F,5,0)),"",VLOOKUP(A1004,'entry data'!B:F,5,0)))</f>
        <v/>
      </c>
      <c r="G1004" s="12" t="str">
        <f>IF(A1004="","",IF(ISERROR(VLOOKUP(A1004,'entry data'!B:I,8,0)),"",VLOOKUP(A1004,'entry data'!B:I,7,0)))</f>
        <v/>
      </c>
      <c r="H1004" s="13" t="str">
        <f>IF(A1004="","",IF(B1004=1,VLOOKUP(A1004,'entry data'!B:D,3,0),I1003))</f>
        <v/>
      </c>
      <c r="I1004" s="14" t="str">
        <f>IF(A1004="","",IF(E1004="weekly",7,IF(E1004="fortnightly",14,IF(E1004="monthly",DATE(IF(MONTH(H1004)=12,YEAR(H1004)+1,YEAR(H1004)),VLOOKUP(MONTH(H1004),index!$D$2:$G$13,2,0),DAY(H1004)),
IF(E1004="quarterly",DATE(IF(MONTH(H1004)&gt;=10,YEAR(H1004)+1,YEAR(H1004)),VLOOKUP(MONTH(H1004),index!$D$2:$G$13,3,0),DAY(H1004)),
IF(E1004="halfyearly",DATE(IF(MONTH(H1004)&gt;=7,YEAR(H1004)+1,YEAR(H1004)),VLOOKUP(MONTH(H1004),index!$D$2:$G$13,4,0),DAY(H1004)),
DATE(YEAR(H1004)+1,MONTH(H1004),DAY(H1004)))))-H1004))+H1004)</f>
        <v/>
      </c>
      <c r="J1004" s="9" t="str">
        <f t="shared" si="112"/>
        <v/>
      </c>
      <c r="K1004" s="11" t="str">
        <f t="shared" si="113"/>
        <v/>
      </c>
      <c r="L1004" s="11" t="str">
        <f t="shared" si="114"/>
        <v/>
      </c>
      <c r="M1004" s="11" t="str">
        <f>IF(A1004="","",VLOOKUP(E1004,index!$A$1:$B$6,2,0)*K1004*G1004)</f>
        <v/>
      </c>
      <c r="N1004" s="11" t="str">
        <f>IF(A1004="","",-PMT(G1004*VLOOKUP(E1004,index!$A$1:$B$6,2,0),C1004,F1004,0,0))</f>
        <v/>
      </c>
      <c r="O1004" s="11" t="str">
        <f t="shared" si="115"/>
        <v/>
      </c>
      <c r="P1004" s="11" t="str">
        <f t="shared" si="110"/>
        <v/>
      </c>
    </row>
    <row r="1005" spans="1:16" x14ac:dyDescent="0.25">
      <c r="A1005" s="9" t="str">
        <f>IF(A1004="","",IF(B1004&lt;C1004,A1004,IF(A1004=MAX('entry data'!$B$8:$B$507),"",A1004+1)))</f>
        <v/>
      </c>
      <c r="B1005" s="9" t="str">
        <f t="shared" si="111"/>
        <v/>
      </c>
      <c r="C1005" s="9" t="str">
        <f>IF(ISERROR(VLOOKUP(A1005,'entry data'!B:G,6,0)),"",VLOOKUP(A1005,'entry data'!B:G,6,0))</f>
        <v/>
      </c>
      <c r="D1005" s="9" t="str">
        <f>IF(ISERROR(VLOOKUP(A1005,'entry data'!B:C,2,0)),"",VLOOKUP(A1005,'entry data'!B:C,2,0))</f>
        <v/>
      </c>
      <c r="E1005" s="9" t="str">
        <f>IF(ISERROR(VLOOKUP(A1005,'entry data'!B:E,4,0)),"",VLOOKUP(A1005,'entry data'!B:E,4,0))</f>
        <v/>
      </c>
      <c r="F1005" s="11" t="str">
        <f>IF(A1005="","",IF(ISERROR(VLOOKUP(A1005,'entry data'!B:F,5,0)),"",VLOOKUP(A1005,'entry data'!B:F,5,0)))</f>
        <v/>
      </c>
      <c r="G1005" s="12" t="str">
        <f>IF(A1005="","",IF(ISERROR(VLOOKUP(A1005,'entry data'!B:I,8,0)),"",VLOOKUP(A1005,'entry data'!B:I,7,0)))</f>
        <v/>
      </c>
      <c r="H1005" s="13" t="str">
        <f>IF(A1005="","",IF(B1005=1,VLOOKUP(A1005,'entry data'!B:D,3,0),I1004))</f>
        <v/>
      </c>
      <c r="I1005" s="14" t="str">
        <f>IF(A1005="","",IF(E1005="weekly",7,IF(E1005="fortnightly",14,IF(E1005="monthly",DATE(IF(MONTH(H1005)=12,YEAR(H1005)+1,YEAR(H1005)),VLOOKUP(MONTH(H1005),index!$D$2:$G$13,2,0),DAY(H1005)),
IF(E1005="quarterly",DATE(IF(MONTH(H1005)&gt;=10,YEAR(H1005)+1,YEAR(H1005)),VLOOKUP(MONTH(H1005),index!$D$2:$G$13,3,0),DAY(H1005)),
IF(E1005="halfyearly",DATE(IF(MONTH(H1005)&gt;=7,YEAR(H1005)+1,YEAR(H1005)),VLOOKUP(MONTH(H1005),index!$D$2:$G$13,4,0),DAY(H1005)),
DATE(YEAR(H1005)+1,MONTH(H1005),DAY(H1005)))))-H1005))+H1005)</f>
        <v/>
      </c>
      <c r="J1005" s="9" t="str">
        <f t="shared" si="112"/>
        <v/>
      </c>
      <c r="K1005" s="11" t="str">
        <f t="shared" si="113"/>
        <v/>
      </c>
      <c r="L1005" s="11" t="str">
        <f t="shared" si="114"/>
        <v/>
      </c>
      <c r="M1005" s="11" t="str">
        <f>IF(A1005="","",VLOOKUP(E1005,index!$A$1:$B$6,2,0)*K1005*G1005)</f>
        <v/>
      </c>
      <c r="N1005" s="11" t="str">
        <f>IF(A1005="","",-PMT(G1005*VLOOKUP(E1005,index!$A$1:$B$6,2,0),C1005,F1005,0,0))</f>
        <v/>
      </c>
      <c r="O1005" s="11" t="str">
        <f t="shared" si="115"/>
        <v/>
      </c>
      <c r="P1005" s="11" t="str">
        <f t="shared" si="110"/>
        <v/>
      </c>
    </row>
    <row r="1006" spans="1:16" x14ac:dyDescent="0.25">
      <c r="A1006" s="9" t="str">
        <f>IF(A1005="","",IF(B1005&lt;C1005,A1005,IF(A1005=MAX('entry data'!$B$8:$B$507),"",A1005+1)))</f>
        <v/>
      </c>
      <c r="B1006" s="9" t="str">
        <f t="shared" si="111"/>
        <v/>
      </c>
      <c r="C1006" s="9" t="str">
        <f>IF(ISERROR(VLOOKUP(A1006,'entry data'!B:G,6,0)),"",VLOOKUP(A1006,'entry data'!B:G,6,0))</f>
        <v/>
      </c>
      <c r="D1006" s="9" t="str">
        <f>IF(ISERROR(VLOOKUP(A1006,'entry data'!B:C,2,0)),"",VLOOKUP(A1006,'entry data'!B:C,2,0))</f>
        <v/>
      </c>
      <c r="E1006" s="9" t="str">
        <f>IF(ISERROR(VLOOKUP(A1006,'entry data'!B:E,4,0)),"",VLOOKUP(A1006,'entry data'!B:E,4,0))</f>
        <v/>
      </c>
      <c r="F1006" s="11" t="str">
        <f>IF(A1006="","",IF(ISERROR(VLOOKUP(A1006,'entry data'!B:F,5,0)),"",VLOOKUP(A1006,'entry data'!B:F,5,0)))</f>
        <v/>
      </c>
      <c r="G1006" s="12" t="str">
        <f>IF(A1006="","",IF(ISERROR(VLOOKUP(A1006,'entry data'!B:I,8,0)),"",VLOOKUP(A1006,'entry data'!B:I,7,0)))</f>
        <v/>
      </c>
      <c r="H1006" s="13" t="str">
        <f>IF(A1006="","",IF(B1006=1,VLOOKUP(A1006,'entry data'!B:D,3,0),I1005))</f>
        <v/>
      </c>
      <c r="I1006" s="14" t="str">
        <f>IF(A1006="","",IF(E1006="weekly",7,IF(E1006="fortnightly",14,IF(E1006="monthly",DATE(IF(MONTH(H1006)=12,YEAR(H1006)+1,YEAR(H1006)),VLOOKUP(MONTH(H1006),index!$D$2:$G$13,2,0),DAY(H1006)),
IF(E1006="quarterly",DATE(IF(MONTH(H1006)&gt;=10,YEAR(H1006)+1,YEAR(H1006)),VLOOKUP(MONTH(H1006),index!$D$2:$G$13,3,0),DAY(H1006)),
IF(E1006="halfyearly",DATE(IF(MONTH(H1006)&gt;=7,YEAR(H1006)+1,YEAR(H1006)),VLOOKUP(MONTH(H1006),index!$D$2:$G$13,4,0),DAY(H1006)),
DATE(YEAR(H1006)+1,MONTH(H1006),DAY(H1006)))))-H1006))+H1006)</f>
        <v/>
      </c>
      <c r="J1006" s="9" t="str">
        <f t="shared" si="112"/>
        <v/>
      </c>
      <c r="K1006" s="11" t="str">
        <f t="shared" si="113"/>
        <v/>
      </c>
      <c r="L1006" s="11" t="str">
        <f t="shared" si="114"/>
        <v/>
      </c>
      <c r="M1006" s="11" t="str">
        <f>IF(A1006="","",VLOOKUP(E1006,index!$A$1:$B$6,2,0)*K1006*G1006)</f>
        <v/>
      </c>
      <c r="N1006" s="11" t="str">
        <f>IF(A1006="","",-PMT(G1006*VLOOKUP(E1006,index!$A$1:$B$6,2,0),C1006,F1006,0,0))</f>
        <v/>
      </c>
      <c r="O1006" s="11" t="str">
        <f t="shared" si="115"/>
        <v/>
      </c>
      <c r="P1006" s="11" t="str">
        <f t="shared" si="110"/>
        <v/>
      </c>
    </row>
    <row r="1007" spans="1:16" x14ac:dyDescent="0.25">
      <c r="A1007" s="9" t="str">
        <f>IF(A1006="","",IF(B1006&lt;C1006,A1006,IF(A1006=MAX('entry data'!$B$8:$B$507),"",A1006+1)))</f>
        <v/>
      </c>
      <c r="B1007" s="9" t="str">
        <f t="shared" si="111"/>
        <v/>
      </c>
      <c r="C1007" s="9" t="str">
        <f>IF(ISERROR(VLOOKUP(A1007,'entry data'!B:G,6,0)),"",VLOOKUP(A1007,'entry data'!B:G,6,0))</f>
        <v/>
      </c>
      <c r="D1007" s="9" t="str">
        <f>IF(ISERROR(VLOOKUP(A1007,'entry data'!B:C,2,0)),"",VLOOKUP(A1007,'entry data'!B:C,2,0))</f>
        <v/>
      </c>
      <c r="E1007" s="9" t="str">
        <f>IF(ISERROR(VLOOKUP(A1007,'entry data'!B:E,4,0)),"",VLOOKUP(A1007,'entry data'!B:E,4,0))</f>
        <v/>
      </c>
      <c r="F1007" s="11" t="str">
        <f>IF(A1007="","",IF(ISERROR(VLOOKUP(A1007,'entry data'!B:F,5,0)),"",VLOOKUP(A1007,'entry data'!B:F,5,0)))</f>
        <v/>
      </c>
      <c r="G1007" s="12" t="str">
        <f>IF(A1007="","",IF(ISERROR(VLOOKUP(A1007,'entry data'!B:I,8,0)),"",VLOOKUP(A1007,'entry data'!B:I,7,0)))</f>
        <v/>
      </c>
      <c r="H1007" s="13" t="str">
        <f>IF(A1007="","",IF(B1007=1,VLOOKUP(A1007,'entry data'!B:D,3,0),I1006))</f>
        <v/>
      </c>
      <c r="I1007" s="14" t="str">
        <f>IF(A1007="","",IF(E1007="weekly",7,IF(E1007="fortnightly",14,IF(E1007="monthly",DATE(IF(MONTH(H1007)=12,YEAR(H1007)+1,YEAR(H1007)),VLOOKUP(MONTH(H1007),index!$D$2:$G$13,2,0),DAY(H1007)),
IF(E1007="quarterly",DATE(IF(MONTH(H1007)&gt;=10,YEAR(H1007)+1,YEAR(H1007)),VLOOKUP(MONTH(H1007),index!$D$2:$G$13,3,0),DAY(H1007)),
IF(E1007="halfyearly",DATE(IF(MONTH(H1007)&gt;=7,YEAR(H1007)+1,YEAR(H1007)),VLOOKUP(MONTH(H1007),index!$D$2:$G$13,4,0),DAY(H1007)),
DATE(YEAR(H1007)+1,MONTH(H1007),DAY(H1007)))))-H1007))+H1007)</f>
        <v/>
      </c>
      <c r="J1007" s="9" t="str">
        <f t="shared" si="112"/>
        <v/>
      </c>
      <c r="K1007" s="11" t="str">
        <f t="shared" si="113"/>
        <v/>
      </c>
      <c r="L1007" s="11" t="str">
        <f t="shared" si="114"/>
        <v/>
      </c>
      <c r="M1007" s="11" t="str">
        <f>IF(A1007="","",VLOOKUP(E1007,index!$A$1:$B$6,2,0)*K1007*G1007)</f>
        <v/>
      </c>
      <c r="N1007" s="11" t="str">
        <f>IF(A1007="","",-PMT(G1007*VLOOKUP(E1007,index!$A$1:$B$6,2,0),C1007,F1007,0,0))</f>
        <v/>
      </c>
      <c r="O1007" s="11" t="str">
        <f t="shared" si="115"/>
        <v/>
      </c>
      <c r="P1007" s="11" t="str">
        <f t="shared" si="110"/>
        <v/>
      </c>
    </row>
    <row r="1008" spans="1:16" x14ac:dyDescent="0.25">
      <c r="A1008" s="9" t="str">
        <f>IF(A1007="","",IF(B1007&lt;C1007,A1007,IF(A1007=MAX('entry data'!$B$8:$B$507),"",A1007+1)))</f>
        <v/>
      </c>
      <c r="B1008" s="9" t="str">
        <f t="shared" si="111"/>
        <v/>
      </c>
      <c r="C1008" s="9" t="str">
        <f>IF(ISERROR(VLOOKUP(A1008,'entry data'!B:G,6,0)),"",VLOOKUP(A1008,'entry data'!B:G,6,0))</f>
        <v/>
      </c>
      <c r="D1008" s="9" t="str">
        <f>IF(ISERROR(VLOOKUP(A1008,'entry data'!B:C,2,0)),"",VLOOKUP(A1008,'entry data'!B:C,2,0))</f>
        <v/>
      </c>
      <c r="E1008" s="9" t="str">
        <f>IF(ISERROR(VLOOKUP(A1008,'entry data'!B:E,4,0)),"",VLOOKUP(A1008,'entry data'!B:E,4,0))</f>
        <v/>
      </c>
      <c r="F1008" s="11" t="str">
        <f>IF(A1008="","",IF(ISERROR(VLOOKUP(A1008,'entry data'!B:F,5,0)),"",VLOOKUP(A1008,'entry data'!B:F,5,0)))</f>
        <v/>
      </c>
      <c r="G1008" s="12" t="str">
        <f>IF(A1008="","",IF(ISERROR(VLOOKUP(A1008,'entry data'!B:I,8,0)),"",VLOOKUP(A1008,'entry data'!B:I,7,0)))</f>
        <v/>
      </c>
      <c r="H1008" s="13" t="str">
        <f>IF(A1008="","",IF(B1008=1,VLOOKUP(A1008,'entry data'!B:D,3,0),I1007))</f>
        <v/>
      </c>
      <c r="I1008" s="14" t="str">
        <f>IF(A1008="","",IF(E1008="weekly",7,IF(E1008="fortnightly",14,IF(E1008="monthly",DATE(IF(MONTH(H1008)=12,YEAR(H1008)+1,YEAR(H1008)),VLOOKUP(MONTH(H1008),index!$D$2:$G$13,2,0),DAY(H1008)),
IF(E1008="quarterly",DATE(IF(MONTH(H1008)&gt;=10,YEAR(H1008)+1,YEAR(H1008)),VLOOKUP(MONTH(H1008),index!$D$2:$G$13,3,0),DAY(H1008)),
IF(E1008="halfyearly",DATE(IF(MONTH(H1008)&gt;=7,YEAR(H1008)+1,YEAR(H1008)),VLOOKUP(MONTH(H1008),index!$D$2:$G$13,4,0),DAY(H1008)),
DATE(YEAR(H1008)+1,MONTH(H1008),DAY(H1008)))))-H1008))+H1008)</f>
        <v/>
      </c>
      <c r="J1008" s="9" t="str">
        <f t="shared" si="112"/>
        <v/>
      </c>
      <c r="K1008" s="11" t="str">
        <f t="shared" si="113"/>
        <v/>
      </c>
      <c r="L1008" s="11" t="str">
        <f t="shared" si="114"/>
        <v/>
      </c>
      <c r="M1008" s="11" t="str">
        <f>IF(A1008="","",VLOOKUP(E1008,index!$A$1:$B$6,2,0)*K1008*G1008)</f>
        <v/>
      </c>
      <c r="N1008" s="11" t="str">
        <f>IF(A1008="","",-PMT(G1008*VLOOKUP(E1008,index!$A$1:$B$6,2,0),C1008,F1008,0,0))</f>
        <v/>
      </c>
      <c r="O1008" s="11" t="str">
        <f t="shared" si="115"/>
        <v/>
      </c>
      <c r="P1008" s="11" t="str">
        <f t="shared" si="110"/>
        <v/>
      </c>
    </row>
    <row r="1009" spans="1:16" x14ac:dyDescent="0.25">
      <c r="A1009" s="9" t="str">
        <f>IF(A1008="","",IF(B1008&lt;C1008,A1008,IF(A1008=MAX('entry data'!$B$8:$B$507),"",A1008+1)))</f>
        <v/>
      </c>
      <c r="B1009" s="9" t="str">
        <f t="shared" si="111"/>
        <v/>
      </c>
      <c r="C1009" s="9" t="str">
        <f>IF(ISERROR(VLOOKUP(A1009,'entry data'!B:G,6,0)),"",VLOOKUP(A1009,'entry data'!B:G,6,0))</f>
        <v/>
      </c>
      <c r="D1009" s="9" t="str">
        <f>IF(ISERROR(VLOOKUP(A1009,'entry data'!B:C,2,0)),"",VLOOKUP(A1009,'entry data'!B:C,2,0))</f>
        <v/>
      </c>
      <c r="E1009" s="9" t="str">
        <f>IF(ISERROR(VLOOKUP(A1009,'entry data'!B:E,4,0)),"",VLOOKUP(A1009,'entry data'!B:E,4,0))</f>
        <v/>
      </c>
      <c r="F1009" s="11" t="str">
        <f>IF(A1009="","",IF(ISERROR(VLOOKUP(A1009,'entry data'!B:F,5,0)),"",VLOOKUP(A1009,'entry data'!B:F,5,0)))</f>
        <v/>
      </c>
      <c r="G1009" s="12" t="str">
        <f>IF(A1009="","",IF(ISERROR(VLOOKUP(A1009,'entry data'!B:I,8,0)),"",VLOOKUP(A1009,'entry data'!B:I,7,0)))</f>
        <v/>
      </c>
      <c r="H1009" s="13" t="str">
        <f>IF(A1009="","",IF(B1009=1,VLOOKUP(A1009,'entry data'!B:D,3,0),I1008))</f>
        <v/>
      </c>
      <c r="I1009" s="14" t="str">
        <f>IF(A1009="","",IF(E1009="weekly",7,IF(E1009="fortnightly",14,IF(E1009="monthly",DATE(IF(MONTH(H1009)=12,YEAR(H1009)+1,YEAR(H1009)),VLOOKUP(MONTH(H1009),index!$D$2:$G$13,2,0),DAY(H1009)),
IF(E1009="quarterly",DATE(IF(MONTH(H1009)&gt;=10,YEAR(H1009)+1,YEAR(H1009)),VLOOKUP(MONTH(H1009),index!$D$2:$G$13,3,0),DAY(H1009)),
IF(E1009="halfyearly",DATE(IF(MONTH(H1009)&gt;=7,YEAR(H1009)+1,YEAR(H1009)),VLOOKUP(MONTH(H1009),index!$D$2:$G$13,4,0),DAY(H1009)),
DATE(YEAR(H1009)+1,MONTH(H1009),DAY(H1009)))))-H1009))+H1009)</f>
        <v/>
      </c>
      <c r="J1009" s="9" t="str">
        <f t="shared" si="112"/>
        <v/>
      </c>
      <c r="K1009" s="11" t="str">
        <f t="shared" si="113"/>
        <v/>
      </c>
      <c r="L1009" s="11" t="str">
        <f t="shared" si="114"/>
        <v/>
      </c>
      <c r="M1009" s="11" t="str">
        <f>IF(A1009="","",VLOOKUP(E1009,index!$A$1:$B$6,2,0)*K1009*G1009)</f>
        <v/>
      </c>
      <c r="N1009" s="11" t="str">
        <f>IF(A1009="","",-PMT(G1009*VLOOKUP(E1009,index!$A$1:$B$6,2,0),C1009,F1009,0,0))</f>
        <v/>
      </c>
      <c r="O1009" s="11" t="str">
        <f t="shared" si="115"/>
        <v/>
      </c>
      <c r="P1009" s="11" t="str">
        <f t="shared" si="110"/>
        <v/>
      </c>
    </row>
    <row r="1010" spans="1:16" x14ac:dyDescent="0.25">
      <c r="A1010" s="9" t="str">
        <f>IF(A1009="","",IF(B1009&lt;C1009,A1009,IF(A1009=MAX('entry data'!$B$8:$B$507),"",A1009+1)))</f>
        <v/>
      </c>
      <c r="B1010" s="9" t="str">
        <f t="shared" si="111"/>
        <v/>
      </c>
      <c r="C1010" s="9" t="str">
        <f>IF(ISERROR(VLOOKUP(A1010,'entry data'!B:G,6,0)),"",VLOOKUP(A1010,'entry data'!B:G,6,0))</f>
        <v/>
      </c>
      <c r="D1010" s="9" t="str">
        <f>IF(ISERROR(VLOOKUP(A1010,'entry data'!B:C,2,0)),"",VLOOKUP(A1010,'entry data'!B:C,2,0))</f>
        <v/>
      </c>
      <c r="E1010" s="9" t="str">
        <f>IF(ISERROR(VLOOKUP(A1010,'entry data'!B:E,4,0)),"",VLOOKUP(A1010,'entry data'!B:E,4,0))</f>
        <v/>
      </c>
      <c r="F1010" s="11" t="str">
        <f>IF(A1010="","",IF(ISERROR(VLOOKUP(A1010,'entry data'!B:F,5,0)),"",VLOOKUP(A1010,'entry data'!B:F,5,0)))</f>
        <v/>
      </c>
      <c r="G1010" s="12" t="str">
        <f>IF(A1010="","",IF(ISERROR(VLOOKUP(A1010,'entry data'!B:I,8,0)),"",VLOOKUP(A1010,'entry data'!B:I,7,0)))</f>
        <v/>
      </c>
      <c r="H1010" s="13" t="str">
        <f>IF(A1010="","",IF(B1010=1,VLOOKUP(A1010,'entry data'!B:D,3,0),I1009))</f>
        <v/>
      </c>
      <c r="I1010" s="14" t="str">
        <f>IF(A1010="","",IF(E1010="weekly",7,IF(E1010="fortnightly",14,IF(E1010="monthly",DATE(IF(MONTH(H1010)=12,YEAR(H1010)+1,YEAR(H1010)),VLOOKUP(MONTH(H1010),index!$D$2:$G$13,2,0),DAY(H1010)),
IF(E1010="quarterly",DATE(IF(MONTH(H1010)&gt;=10,YEAR(H1010)+1,YEAR(H1010)),VLOOKUP(MONTH(H1010),index!$D$2:$G$13,3,0),DAY(H1010)),
IF(E1010="halfyearly",DATE(IF(MONTH(H1010)&gt;=7,YEAR(H1010)+1,YEAR(H1010)),VLOOKUP(MONTH(H1010),index!$D$2:$G$13,4,0),DAY(H1010)),
DATE(YEAR(H1010)+1,MONTH(H1010),DAY(H1010)))))-H1010))+H1010)</f>
        <v/>
      </c>
      <c r="J1010" s="9" t="str">
        <f t="shared" si="112"/>
        <v/>
      </c>
      <c r="K1010" s="11" t="str">
        <f t="shared" si="113"/>
        <v/>
      </c>
      <c r="L1010" s="11" t="str">
        <f t="shared" si="114"/>
        <v/>
      </c>
      <c r="M1010" s="11" t="str">
        <f>IF(A1010="","",VLOOKUP(E1010,index!$A$1:$B$6,2,0)*K1010*G1010)</f>
        <v/>
      </c>
      <c r="N1010" s="11" t="str">
        <f>IF(A1010="","",-PMT(G1010*VLOOKUP(E1010,index!$A$1:$B$6,2,0),C1010,F1010,0,0))</f>
        <v/>
      </c>
      <c r="O1010" s="11" t="str">
        <f t="shared" si="115"/>
        <v/>
      </c>
      <c r="P1010" s="11" t="str">
        <f t="shared" si="110"/>
        <v/>
      </c>
    </row>
    <row r="1011" spans="1:16" x14ac:dyDescent="0.25">
      <c r="A1011" s="9" t="str">
        <f>IF(A1010="","",IF(B1010&lt;C1010,A1010,IF(A1010=MAX('entry data'!$B$8:$B$507),"",A1010+1)))</f>
        <v/>
      </c>
      <c r="B1011" s="9" t="str">
        <f t="shared" si="111"/>
        <v/>
      </c>
      <c r="C1011" s="9" t="str">
        <f>IF(ISERROR(VLOOKUP(A1011,'entry data'!B:G,6,0)),"",VLOOKUP(A1011,'entry data'!B:G,6,0))</f>
        <v/>
      </c>
      <c r="D1011" s="9" t="str">
        <f>IF(ISERROR(VLOOKUP(A1011,'entry data'!B:C,2,0)),"",VLOOKUP(A1011,'entry data'!B:C,2,0))</f>
        <v/>
      </c>
      <c r="E1011" s="9" t="str">
        <f>IF(ISERROR(VLOOKUP(A1011,'entry data'!B:E,4,0)),"",VLOOKUP(A1011,'entry data'!B:E,4,0))</f>
        <v/>
      </c>
      <c r="F1011" s="11" t="str">
        <f>IF(A1011="","",IF(ISERROR(VLOOKUP(A1011,'entry data'!B:F,5,0)),"",VLOOKUP(A1011,'entry data'!B:F,5,0)))</f>
        <v/>
      </c>
      <c r="G1011" s="12" t="str">
        <f>IF(A1011="","",IF(ISERROR(VLOOKUP(A1011,'entry data'!B:I,8,0)),"",VLOOKUP(A1011,'entry data'!B:I,7,0)))</f>
        <v/>
      </c>
      <c r="H1011" s="13" t="str">
        <f>IF(A1011="","",IF(B1011=1,VLOOKUP(A1011,'entry data'!B:D,3,0),I1010))</f>
        <v/>
      </c>
      <c r="I1011" s="14" t="str">
        <f>IF(A1011="","",IF(E1011="weekly",7,IF(E1011="fortnightly",14,IF(E1011="monthly",DATE(IF(MONTH(H1011)=12,YEAR(H1011)+1,YEAR(H1011)),VLOOKUP(MONTH(H1011),index!$D$2:$G$13,2,0),DAY(H1011)),
IF(E1011="quarterly",DATE(IF(MONTH(H1011)&gt;=10,YEAR(H1011)+1,YEAR(H1011)),VLOOKUP(MONTH(H1011),index!$D$2:$G$13,3,0),DAY(H1011)),
IF(E1011="halfyearly",DATE(IF(MONTH(H1011)&gt;=7,YEAR(H1011)+1,YEAR(H1011)),VLOOKUP(MONTH(H1011),index!$D$2:$G$13,4,0),DAY(H1011)),
DATE(YEAR(H1011)+1,MONTH(H1011),DAY(H1011)))))-H1011))+H1011)</f>
        <v/>
      </c>
      <c r="J1011" s="9" t="str">
        <f t="shared" si="112"/>
        <v/>
      </c>
      <c r="K1011" s="11" t="str">
        <f t="shared" si="113"/>
        <v/>
      </c>
      <c r="L1011" s="11" t="str">
        <f t="shared" si="114"/>
        <v/>
      </c>
      <c r="M1011" s="11" t="str">
        <f>IF(A1011="","",VLOOKUP(E1011,index!$A$1:$B$6,2,0)*K1011*G1011)</f>
        <v/>
      </c>
      <c r="N1011" s="11" t="str">
        <f>IF(A1011="","",-PMT(G1011*VLOOKUP(E1011,index!$A$1:$B$6,2,0),C1011,F1011,0,0))</f>
        <v/>
      </c>
      <c r="O1011" s="11" t="str">
        <f t="shared" si="115"/>
        <v/>
      </c>
      <c r="P1011" s="11" t="str">
        <f t="shared" si="110"/>
        <v/>
      </c>
    </row>
    <row r="1012" spans="1:16" x14ac:dyDescent="0.25">
      <c r="A1012" s="9" t="str">
        <f>IF(A1011="","",IF(B1011&lt;C1011,A1011,IF(A1011=MAX('entry data'!$B$8:$B$507),"",A1011+1)))</f>
        <v/>
      </c>
      <c r="B1012" s="9" t="str">
        <f t="shared" si="111"/>
        <v/>
      </c>
      <c r="C1012" s="9" t="str">
        <f>IF(ISERROR(VLOOKUP(A1012,'entry data'!B:G,6,0)),"",VLOOKUP(A1012,'entry data'!B:G,6,0))</f>
        <v/>
      </c>
      <c r="D1012" s="9" t="str">
        <f>IF(ISERROR(VLOOKUP(A1012,'entry data'!B:C,2,0)),"",VLOOKUP(A1012,'entry data'!B:C,2,0))</f>
        <v/>
      </c>
      <c r="E1012" s="9" t="str">
        <f>IF(ISERROR(VLOOKUP(A1012,'entry data'!B:E,4,0)),"",VLOOKUP(A1012,'entry data'!B:E,4,0))</f>
        <v/>
      </c>
      <c r="F1012" s="11" t="str">
        <f>IF(A1012="","",IF(ISERROR(VLOOKUP(A1012,'entry data'!B:F,5,0)),"",VLOOKUP(A1012,'entry data'!B:F,5,0)))</f>
        <v/>
      </c>
      <c r="G1012" s="12" t="str">
        <f>IF(A1012="","",IF(ISERROR(VLOOKUP(A1012,'entry data'!B:I,8,0)),"",VLOOKUP(A1012,'entry data'!B:I,7,0)))</f>
        <v/>
      </c>
      <c r="H1012" s="13" t="str">
        <f>IF(A1012="","",IF(B1012=1,VLOOKUP(A1012,'entry data'!B:D,3,0),I1011))</f>
        <v/>
      </c>
      <c r="I1012" s="14" t="str">
        <f>IF(A1012="","",IF(E1012="weekly",7,IF(E1012="fortnightly",14,IF(E1012="monthly",DATE(IF(MONTH(H1012)=12,YEAR(H1012)+1,YEAR(H1012)),VLOOKUP(MONTH(H1012),index!$D$2:$G$13,2,0),DAY(H1012)),
IF(E1012="quarterly",DATE(IF(MONTH(H1012)&gt;=10,YEAR(H1012)+1,YEAR(H1012)),VLOOKUP(MONTH(H1012),index!$D$2:$G$13,3,0),DAY(H1012)),
IF(E1012="halfyearly",DATE(IF(MONTH(H1012)&gt;=7,YEAR(H1012)+1,YEAR(H1012)),VLOOKUP(MONTH(H1012),index!$D$2:$G$13,4,0),DAY(H1012)),
DATE(YEAR(H1012)+1,MONTH(H1012),DAY(H1012)))))-H1012))+H1012)</f>
        <v/>
      </c>
      <c r="J1012" s="9" t="str">
        <f t="shared" si="112"/>
        <v/>
      </c>
      <c r="K1012" s="11" t="str">
        <f t="shared" si="113"/>
        <v/>
      </c>
      <c r="L1012" s="11" t="str">
        <f t="shared" si="114"/>
        <v/>
      </c>
      <c r="M1012" s="11" t="str">
        <f>IF(A1012="","",VLOOKUP(E1012,index!$A$1:$B$6,2,0)*K1012*G1012)</f>
        <v/>
      </c>
      <c r="N1012" s="11" t="str">
        <f>IF(A1012="","",-PMT(G1012*VLOOKUP(E1012,index!$A$1:$B$6,2,0),C1012,F1012,0,0))</f>
        <v/>
      </c>
      <c r="O1012" s="11" t="str">
        <f t="shared" si="115"/>
        <v/>
      </c>
      <c r="P1012" s="11" t="str">
        <f t="shared" si="110"/>
        <v/>
      </c>
    </row>
    <row r="1013" spans="1:16" x14ac:dyDescent="0.25">
      <c r="A1013" s="9" t="str">
        <f>IF(A1012="","",IF(B1012&lt;C1012,A1012,IF(A1012=MAX('entry data'!$B$8:$B$507),"",A1012+1)))</f>
        <v/>
      </c>
      <c r="B1013" s="9" t="str">
        <f t="shared" si="111"/>
        <v/>
      </c>
      <c r="C1013" s="9" t="str">
        <f>IF(ISERROR(VLOOKUP(A1013,'entry data'!B:G,6,0)),"",VLOOKUP(A1013,'entry data'!B:G,6,0))</f>
        <v/>
      </c>
      <c r="D1013" s="9" t="str">
        <f>IF(ISERROR(VLOOKUP(A1013,'entry data'!B:C,2,0)),"",VLOOKUP(A1013,'entry data'!B:C,2,0))</f>
        <v/>
      </c>
      <c r="E1013" s="9" t="str">
        <f>IF(ISERROR(VLOOKUP(A1013,'entry data'!B:E,4,0)),"",VLOOKUP(A1013,'entry data'!B:E,4,0))</f>
        <v/>
      </c>
      <c r="F1013" s="11" t="str">
        <f>IF(A1013="","",IF(ISERROR(VLOOKUP(A1013,'entry data'!B:F,5,0)),"",VLOOKUP(A1013,'entry data'!B:F,5,0)))</f>
        <v/>
      </c>
      <c r="G1013" s="12" t="str">
        <f>IF(A1013="","",IF(ISERROR(VLOOKUP(A1013,'entry data'!B:I,8,0)),"",VLOOKUP(A1013,'entry data'!B:I,7,0)))</f>
        <v/>
      </c>
      <c r="H1013" s="13" t="str">
        <f>IF(A1013="","",IF(B1013=1,VLOOKUP(A1013,'entry data'!B:D,3,0),I1012))</f>
        <v/>
      </c>
      <c r="I1013" s="14" t="str">
        <f>IF(A1013="","",IF(E1013="weekly",7,IF(E1013="fortnightly",14,IF(E1013="monthly",DATE(IF(MONTH(H1013)=12,YEAR(H1013)+1,YEAR(H1013)),VLOOKUP(MONTH(H1013),index!$D$2:$G$13,2,0),DAY(H1013)),
IF(E1013="quarterly",DATE(IF(MONTH(H1013)&gt;=10,YEAR(H1013)+1,YEAR(H1013)),VLOOKUP(MONTH(H1013),index!$D$2:$G$13,3,0),DAY(H1013)),
IF(E1013="halfyearly",DATE(IF(MONTH(H1013)&gt;=7,YEAR(H1013)+1,YEAR(H1013)),VLOOKUP(MONTH(H1013),index!$D$2:$G$13,4,0),DAY(H1013)),
DATE(YEAR(H1013)+1,MONTH(H1013),DAY(H1013)))))-H1013))+H1013)</f>
        <v/>
      </c>
      <c r="J1013" s="9" t="str">
        <f t="shared" si="112"/>
        <v/>
      </c>
      <c r="K1013" s="11" t="str">
        <f t="shared" si="113"/>
        <v/>
      </c>
      <c r="L1013" s="11" t="str">
        <f t="shared" si="114"/>
        <v/>
      </c>
      <c r="M1013" s="11" t="str">
        <f>IF(A1013="","",VLOOKUP(E1013,index!$A$1:$B$6,2,0)*K1013*G1013)</f>
        <v/>
      </c>
      <c r="N1013" s="11" t="str">
        <f>IF(A1013="","",-PMT(G1013*VLOOKUP(E1013,index!$A$1:$B$6,2,0),C1013,F1013,0,0))</f>
        <v/>
      </c>
      <c r="O1013" s="11" t="str">
        <f t="shared" si="115"/>
        <v/>
      </c>
      <c r="P1013" s="11" t="str">
        <f t="shared" si="110"/>
        <v/>
      </c>
    </row>
    <row r="1014" spans="1:16" x14ac:dyDescent="0.25">
      <c r="A1014" s="9" t="str">
        <f>IF(A1013="","",IF(B1013&lt;C1013,A1013,IF(A1013=MAX('entry data'!$B$8:$B$507),"",A1013+1)))</f>
        <v/>
      </c>
      <c r="B1014" s="9" t="str">
        <f t="shared" si="111"/>
        <v/>
      </c>
      <c r="C1014" s="9" t="str">
        <f>IF(ISERROR(VLOOKUP(A1014,'entry data'!B:G,6,0)),"",VLOOKUP(A1014,'entry data'!B:G,6,0))</f>
        <v/>
      </c>
      <c r="D1014" s="9" t="str">
        <f>IF(ISERROR(VLOOKUP(A1014,'entry data'!B:C,2,0)),"",VLOOKUP(A1014,'entry data'!B:C,2,0))</f>
        <v/>
      </c>
      <c r="E1014" s="9" t="str">
        <f>IF(ISERROR(VLOOKUP(A1014,'entry data'!B:E,4,0)),"",VLOOKUP(A1014,'entry data'!B:E,4,0))</f>
        <v/>
      </c>
      <c r="F1014" s="11" t="str">
        <f>IF(A1014="","",IF(ISERROR(VLOOKUP(A1014,'entry data'!B:F,5,0)),"",VLOOKUP(A1014,'entry data'!B:F,5,0)))</f>
        <v/>
      </c>
      <c r="G1014" s="12" t="str">
        <f>IF(A1014="","",IF(ISERROR(VLOOKUP(A1014,'entry data'!B:I,8,0)),"",VLOOKUP(A1014,'entry data'!B:I,7,0)))</f>
        <v/>
      </c>
      <c r="H1014" s="13" t="str">
        <f>IF(A1014="","",IF(B1014=1,VLOOKUP(A1014,'entry data'!B:D,3,0),I1013))</f>
        <v/>
      </c>
      <c r="I1014" s="14" t="str">
        <f>IF(A1014="","",IF(E1014="weekly",7,IF(E1014="fortnightly",14,IF(E1014="monthly",DATE(IF(MONTH(H1014)=12,YEAR(H1014)+1,YEAR(H1014)),VLOOKUP(MONTH(H1014),index!$D$2:$G$13,2,0),DAY(H1014)),
IF(E1014="quarterly",DATE(IF(MONTH(H1014)&gt;=10,YEAR(H1014)+1,YEAR(H1014)),VLOOKUP(MONTH(H1014),index!$D$2:$G$13,3,0),DAY(H1014)),
IF(E1014="halfyearly",DATE(IF(MONTH(H1014)&gt;=7,YEAR(H1014)+1,YEAR(H1014)),VLOOKUP(MONTH(H1014),index!$D$2:$G$13,4,0),DAY(H1014)),
DATE(YEAR(H1014)+1,MONTH(H1014),DAY(H1014)))))-H1014))+H1014)</f>
        <v/>
      </c>
      <c r="J1014" s="9" t="str">
        <f t="shared" si="112"/>
        <v/>
      </c>
      <c r="K1014" s="11" t="str">
        <f t="shared" si="113"/>
        <v/>
      </c>
      <c r="L1014" s="11" t="str">
        <f t="shared" si="114"/>
        <v/>
      </c>
      <c r="M1014" s="11" t="str">
        <f>IF(A1014="","",VLOOKUP(E1014,index!$A$1:$B$6,2,0)*K1014*G1014)</f>
        <v/>
      </c>
      <c r="N1014" s="11" t="str">
        <f>IF(A1014="","",-PMT(G1014*VLOOKUP(E1014,index!$A$1:$B$6,2,0),C1014,F1014,0,0))</f>
        <v/>
      </c>
      <c r="O1014" s="11" t="str">
        <f t="shared" si="115"/>
        <v/>
      </c>
      <c r="P1014" s="11" t="str">
        <f t="shared" si="110"/>
        <v/>
      </c>
    </row>
    <row r="1015" spans="1:16" x14ac:dyDescent="0.25">
      <c r="A1015" s="9" t="str">
        <f>IF(A1014="","",IF(B1014&lt;C1014,A1014,IF(A1014=MAX('entry data'!$B$8:$B$507),"",A1014+1)))</f>
        <v/>
      </c>
      <c r="B1015" s="9" t="str">
        <f t="shared" si="111"/>
        <v/>
      </c>
      <c r="C1015" s="9" t="str">
        <f>IF(ISERROR(VLOOKUP(A1015,'entry data'!B:G,6,0)),"",VLOOKUP(A1015,'entry data'!B:G,6,0))</f>
        <v/>
      </c>
      <c r="D1015" s="9" t="str">
        <f>IF(ISERROR(VLOOKUP(A1015,'entry data'!B:C,2,0)),"",VLOOKUP(A1015,'entry data'!B:C,2,0))</f>
        <v/>
      </c>
      <c r="E1015" s="9" t="str">
        <f>IF(ISERROR(VLOOKUP(A1015,'entry data'!B:E,4,0)),"",VLOOKUP(A1015,'entry data'!B:E,4,0))</f>
        <v/>
      </c>
      <c r="F1015" s="11" t="str">
        <f>IF(A1015="","",IF(ISERROR(VLOOKUP(A1015,'entry data'!B:F,5,0)),"",VLOOKUP(A1015,'entry data'!B:F,5,0)))</f>
        <v/>
      </c>
      <c r="G1015" s="12" t="str">
        <f>IF(A1015="","",IF(ISERROR(VLOOKUP(A1015,'entry data'!B:I,8,0)),"",VLOOKUP(A1015,'entry data'!B:I,7,0)))</f>
        <v/>
      </c>
      <c r="H1015" s="13" t="str">
        <f>IF(A1015="","",IF(B1015=1,VLOOKUP(A1015,'entry data'!B:D,3,0),I1014))</f>
        <v/>
      </c>
      <c r="I1015" s="14" t="str">
        <f>IF(A1015="","",IF(E1015="weekly",7,IF(E1015="fortnightly",14,IF(E1015="monthly",DATE(IF(MONTH(H1015)=12,YEAR(H1015)+1,YEAR(H1015)),VLOOKUP(MONTH(H1015),index!$D$2:$G$13,2,0),DAY(H1015)),
IF(E1015="quarterly",DATE(IF(MONTH(H1015)&gt;=10,YEAR(H1015)+1,YEAR(H1015)),VLOOKUP(MONTH(H1015),index!$D$2:$G$13,3,0),DAY(H1015)),
IF(E1015="halfyearly",DATE(IF(MONTH(H1015)&gt;=7,YEAR(H1015)+1,YEAR(H1015)),VLOOKUP(MONTH(H1015),index!$D$2:$G$13,4,0),DAY(H1015)),
DATE(YEAR(H1015)+1,MONTH(H1015),DAY(H1015)))))-H1015))+H1015)</f>
        <v/>
      </c>
      <c r="J1015" s="9" t="str">
        <f t="shared" si="112"/>
        <v/>
      </c>
      <c r="K1015" s="11" t="str">
        <f t="shared" si="113"/>
        <v/>
      </c>
      <c r="L1015" s="11" t="str">
        <f t="shared" si="114"/>
        <v/>
      </c>
      <c r="M1015" s="11" t="str">
        <f>IF(A1015="","",VLOOKUP(E1015,index!$A$1:$B$6,2,0)*K1015*G1015)</f>
        <v/>
      </c>
      <c r="N1015" s="11" t="str">
        <f>IF(A1015="","",-PMT(G1015*VLOOKUP(E1015,index!$A$1:$B$6,2,0),C1015,F1015,0,0))</f>
        <v/>
      </c>
      <c r="O1015" s="11" t="str">
        <f t="shared" si="115"/>
        <v/>
      </c>
      <c r="P1015" s="11" t="str">
        <f t="shared" si="110"/>
        <v/>
      </c>
    </row>
    <row r="1016" spans="1:16" x14ac:dyDescent="0.25">
      <c r="A1016" s="9" t="str">
        <f>IF(A1015="","",IF(B1015&lt;C1015,A1015,IF(A1015=MAX('entry data'!$B$8:$B$507),"",A1015+1)))</f>
        <v/>
      </c>
      <c r="B1016" s="9" t="str">
        <f t="shared" si="111"/>
        <v/>
      </c>
      <c r="C1016" s="9" t="str">
        <f>IF(ISERROR(VLOOKUP(A1016,'entry data'!B:G,6,0)),"",VLOOKUP(A1016,'entry data'!B:G,6,0))</f>
        <v/>
      </c>
      <c r="D1016" s="9" t="str">
        <f>IF(ISERROR(VLOOKUP(A1016,'entry data'!B:C,2,0)),"",VLOOKUP(A1016,'entry data'!B:C,2,0))</f>
        <v/>
      </c>
      <c r="E1016" s="9" t="str">
        <f>IF(ISERROR(VLOOKUP(A1016,'entry data'!B:E,4,0)),"",VLOOKUP(A1016,'entry data'!B:E,4,0))</f>
        <v/>
      </c>
      <c r="F1016" s="11" t="str">
        <f>IF(A1016="","",IF(ISERROR(VLOOKUP(A1016,'entry data'!B:F,5,0)),"",VLOOKUP(A1016,'entry data'!B:F,5,0)))</f>
        <v/>
      </c>
      <c r="G1016" s="12" t="str">
        <f>IF(A1016="","",IF(ISERROR(VLOOKUP(A1016,'entry data'!B:I,8,0)),"",VLOOKUP(A1016,'entry data'!B:I,7,0)))</f>
        <v/>
      </c>
      <c r="H1016" s="13" t="str">
        <f>IF(A1016="","",IF(B1016=1,VLOOKUP(A1016,'entry data'!B:D,3,0),I1015))</f>
        <v/>
      </c>
      <c r="I1016" s="14" t="str">
        <f>IF(A1016="","",IF(E1016="weekly",7,IF(E1016="fortnightly",14,IF(E1016="monthly",DATE(IF(MONTH(H1016)=12,YEAR(H1016)+1,YEAR(H1016)),VLOOKUP(MONTH(H1016),index!$D$2:$G$13,2,0),DAY(H1016)),
IF(E1016="quarterly",DATE(IF(MONTH(H1016)&gt;=10,YEAR(H1016)+1,YEAR(H1016)),VLOOKUP(MONTH(H1016),index!$D$2:$G$13,3,0),DAY(H1016)),
IF(E1016="halfyearly",DATE(IF(MONTH(H1016)&gt;=7,YEAR(H1016)+1,YEAR(H1016)),VLOOKUP(MONTH(H1016),index!$D$2:$G$13,4,0),DAY(H1016)),
DATE(YEAR(H1016)+1,MONTH(H1016),DAY(H1016)))))-H1016))+H1016)</f>
        <v/>
      </c>
      <c r="J1016" s="9" t="str">
        <f t="shared" si="112"/>
        <v/>
      </c>
      <c r="K1016" s="11" t="str">
        <f t="shared" si="113"/>
        <v/>
      </c>
      <c r="L1016" s="11" t="str">
        <f t="shared" si="114"/>
        <v/>
      </c>
      <c r="M1016" s="11" t="str">
        <f>IF(A1016="","",VLOOKUP(E1016,index!$A$1:$B$6,2,0)*K1016*G1016)</f>
        <v/>
      </c>
      <c r="N1016" s="11" t="str">
        <f>IF(A1016="","",-PMT(G1016*VLOOKUP(E1016,index!$A$1:$B$6,2,0),C1016,F1016,0,0))</f>
        <v/>
      </c>
      <c r="O1016" s="11" t="str">
        <f t="shared" si="115"/>
        <v/>
      </c>
      <c r="P1016" s="11" t="str">
        <f t="shared" si="110"/>
        <v/>
      </c>
    </row>
    <row r="1017" spans="1:16" x14ac:dyDescent="0.25">
      <c r="A1017" s="9" t="str">
        <f>IF(A1016="","",IF(B1016&lt;C1016,A1016,IF(A1016=MAX('entry data'!$B$8:$B$507),"",A1016+1)))</f>
        <v/>
      </c>
      <c r="B1017" s="9" t="str">
        <f t="shared" si="111"/>
        <v/>
      </c>
      <c r="C1017" s="9" t="str">
        <f>IF(ISERROR(VLOOKUP(A1017,'entry data'!B:G,6,0)),"",VLOOKUP(A1017,'entry data'!B:G,6,0))</f>
        <v/>
      </c>
      <c r="D1017" s="9" t="str">
        <f>IF(ISERROR(VLOOKUP(A1017,'entry data'!B:C,2,0)),"",VLOOKUP(A1017,'entry data'!B:C,2,0))</f>
        <v/>
      </c>
      <c r="E1017" s="9" t="str">
        <f>IF(ISERROR(VLOOKUP(A1017,'entry data'!B:E,4,0)),"",VLOOKUP(A1017,'entry data'!B:E,4,0))</f>
        <v/>
      </c>
      <c r="F1017" s="11" t="str">
        <f>IF(A1017="","",IF(ISERROR(VLOOKUP(A1017,'entry data'!B:F,5,0)),"",VLOOKUP(A1017,'entry data'!B:F,5,0)))</f>
        <v/>
      </c>
      <c r="G1017" s="12" t="str">
        <f>IF(A1017="","",IF(ISERROR(VLOOKUP(A1017,'entry data'!B:I,8,0)),"",VLOOKUP(A1017,'entry data'!B:I,7,0)))</f>
        <v/>
      </c>
      <c r="H1017" s="13" t="str">
        <f>IF(A1017="","",IF(B1017=1,VLOOKUP(A1017,'entry data'!B:D,3,0),I1016))</f>
        <v/>
      </c>
      <c r="I1017" s="14" t="str">
        <f>IF(A1017="","",IF(E1017="weekly",7,IF(E1017="fortnightly",14,IF(E1017="monthly",DATE(IF(MONTH(H1017)=12,YEAR(H1017)+1,YEAR(H1017)),VLOOKUP(MONTH(H1017),index!$D$2:$G$13,2,0),DAY(H1017)),
IF(E1017="quarterly",DATE(IF(MONTH(H1017)&gt;=10,YEAR(H1017)+1,YEAR(H1017)),VLOOKUP(MONTH(H1017),index!$D$2:$G$13,3,0),DAY(H1017)),
IF(E1017="halfyearly",DATE(IF(MONTH(H1017)&gt;=7,YEAR(H1017)+1,YEAR(H1017)),VLOOKUP(MONTH(H1017),index!$D$2:$G$13,4,0),DAY(H1017)),
DATE(YEAR(H1017)+1,MONTH(H1017),DAY(H1017)))))-H1017))+H1017)</f>
        <v/>
      </c>
      <c r="J1017" s="9" t="str">
        <f t="shared" si="112"/>
        <v/>
      </c>
      <c r="K1017" s="11" t="str">
        <f t="shared" si="113"/>
        <v/>
      </c>
      <c r="L1017" s="11" t="str">
        <f t="shared" si="114"/>
        <v/>
      </c>
      <c r="M1017" s="11" t="str">
        <f>IF(A1017="","",VLOOKUP(E1017,index!$A$1:$B$6,2,0)*K1017*G1017)</f>
        <v/>
      </c>
      <c r="N1017" s="11" t="str">
        <f>IF(A1017="","",-PMT(G1017*VLOOKUP(E1017,index!$A$1:$B$6,2,0),C1017,F1017,0,0))</f>
        <v/>
      </c>
      <c r="O1017" s="11" t="str">
        <f t="shared" si="115"/>
        <v/>
      </c>
      <c r="P1017" s="11" t="str">
        <f t="shared" si="110"/>
        <v/>
      </c>
    </row>
    <row r="1018" spans="1:16" x14ac:dyDescent="0.25">
      <c r="A1018" s="9" t="str">
        <f>IF(A1017="","",IF(B1017&lt;C1017,A1017,IF(A1017=MAX('entry data'!$B$8:$B$507),"",A1017+1)))</f>
        <v/>
      </c>
      <c r="B1018" s="9" t="str">
        <f t="shared" si="111"/>
        <v/>
      </c>
      <c r="C1018" s="9" t="str">
        <f>IF(ISERROR(VLOOKUP(A1018,'entry data'!B:G,6,0)),"",VLOOKUP(A1018,'entry data'!B:G,6,0))</f>
        <v/>
      </c>
      <c r="D1018" s="9" t="str">
        <f>IF(ISERROR(VLOOKUP(A1018,'entry data'!B:C,2,0)),"",VLOOKUP(A1018,'entry data'!B:C,2,0))</f>
        <v/>
      </c>
      <c r="E1018" s="9" t="str">
        <f>IF(ISERROR(VLOOKUP(A1018,'entry data'!B:E,4,0)),"",VLOOKUP(A1018,'entry data'!B:E,4,0))</f>
        <v/>
      </c>
      <c r="F1018" s="11" t="str">
        <f>IF(A1018="","",IF(ISERROR(VLOOKUP(A1018,'entry data'!B:F,5,0)),"",VLOOKUP(A1018,'entry data'!B:F,5,0)))</f>
        <v/>
      </c>
      <c r="G1018" s="12" t="str">
        <f>IF(A1018="","",IF(ISERROR(VLOOKUP(A1018,'entry data'!B:I,8,0)),"",VLOOKUP(A1018,'entry data'!B:I,7,0)))</f>
        <v/>
      </c>
      <c r="H1018" s="13" t="str">
        <f>IF(A1018="","",IF(B1018=1,VLOOKUP(A1018,'entry data'!B:D,3,0),I1017))</f>
        <v/>
      </c>
      <c r="I1018" s="14" t="str">
        <f>IF(A1018="","",IF(E1018="weekly",7,IF(E1018="fortnightly",14,IF(E1018="monthly",DATE(IF(MONTH(H1018)=12,YEAR(H1018)+1,YEAR(H1018)),VLOOKUP(MONTH(H1018),index!$D$2:$G$13,2,0),DAY(H1018)),
IF(E1018="quarterly",DATE(IF(MONTH(H1018)&gt;=10,YEAR(H1018)+1,YEAR(H1018)),VLOOKUP(MONTH(H1018),index!$D$2:$G$13,3,0),DAY(H1018)),
IF(E1018="halfyearly",DATE(IF(MONTH(H1018)&gt;=7,YEAR(H1018)+1,YEAR(H1018)),VLOOKUP(MONTH(H1018),index!$D$2:$G$13,4,0),DAY(H1018)),
DATE(YEAR(H1018)+1,MONTH(H1018),DAY(H1018)))))-H1018))+H1018)</f>
        <v/>
      </c>
      <c r="J1018" s="9" t="str">
        <f t="shared" si="112"/>
        <v/>
      </c>
      <c r="K1018" s="11" t="str">
        <f t="shared" si="113"/>
        <v/>
      </c>
      <c r="L1018" s="11" t="str">
        <f t="shared" si="114"/>
        <v/>
      </c>
      <c r="M1018" s="11" t="str">
        <f>IF(A1018="","",VLOOKUP(E1018,index!$A$1:$B$6,2,0)*K1018*G1018)</f>
        <v/>
      </c>
      <c r="N1018" s="11" t="str">
        <f>IF(A1018="","",-PMT(G1018*VLOOKUP(E1018,index!$A$1:$B$6,2,0),C1018,F1018,0,0))</f>
        <v/>
      </c>
      <c r="O1018" s="11" t="str">
        <f t="shared" si="115"/>
        <v/>
      </c>
      <c r="P1018" s="11" t="str">
        <f t="shared" si="110"/>
        <v/>
      </c>
    </row>
    <row r="1019" spans="1:16" x14ac:dyDescent="0.25">
      <c r="A1019" s="9" t="str">
        <f>IF(A1018="","",IF(B1018&lt;C1018,A1018,IF(A1018=MAX('entry data'!$B$8:$B$507),"",A1018+1)))</f>
        <v/>
      </c>
      <c r="B1019" s="9" t="str">
        <f t="shared" si="111"/>
        <v/>
      </c>
      <c r="C1019" s="9" t="str">
        <f>IF(ISERROR(VLOOKUP(A1019,'entry data'!B:G,6,0)),"",VLOOKUP(A1019,'entry data'!B:G,6,0))</f>
        <v/>
      </c>
      <c r="D1019" s="9" t="str">
        <f>IF(ISERROR(VLOOKUP(A1019,'entry data'!B:C,2,0)),"",VLOOKUP(A1019,'entry data'!B:C,2,0))</f>
        <v/>
      </c>
      <c r="E1019" s="9" t="str">
        <f>IF(ISERROR(VLOOKUP(A1019,'entry data'!B:E,4,0)),"",VLOOKUP(A1019,'entry data'!B:E,4,0))</f>
        <v/>
      </c>
      <c r="F1019" s="11" t="str">
        <f>IF(A1019="","",IF(ISERROR(VLOOKUP(A1019,'entry data'!B:F,5,0)),"",VLOOKUP(A1019,'entry data'!B:F,5,0)))</f>
        <v/>
      </c>
      <c r="G1019" s="12" t="str">
        <f>IF(A1019="","",IF(ISERROR(VLOOKUP(A1019,'entry data'!B:I,8,0)),"",VLOOKUP(A1019,'entry data'!B:I,7,0)))</f>
        <v/>
      </c>
      <c r="H1019" s="13" t="str">
        <f>IF(A1019="","",IF(B1019=1,VLOOKUP(A1019,'entry data'!B:D,3,0),I1018))</f>
        <v/>
      </c>
      <c r="I1019" s="14" t="str">
        <f>IF(A1019="","",IF(E1019="weekly",7,IF(E1019="fortnightly",14,IF(E1019="monthly",DATE(IF(MONTH(H1019)=12,YEAR(H1019)+1,YEAR(H1019)),VLOOKUP(MONTH(H1019),index!$D$2:$G$13,2,0),DAY(H1019)),
IF(E1019="quarterly",DATE(IF(MONTH(H1019)&gt;=10,YEAR(H1019)+1,YEAR(H1019)),VLOOKUP(MONTH(H1019),index!$D$2:$G$13,3,0),DAY(H1019)),
IF(E1019="halfyearly",DATE(IF(MONTH(H1019)&gt;=7,YEAR(H1019)+1,YEAR(H1019)),VLOOKUP(MONTH(H1019),index!$D$2:$G$13,4,0),DAY(H1019)),
DATE(YEAR(H1019)+1,MONTH(H1019),DAY(H1019)))))-H1019))+H1019)</f>
        <v/>
      </c>
      <c r="J1019" s="9" t="str">
        <f t="shared" si="112"/>
        <v/>
      </c>
      <c r="K1019" s="11" t="str">
        <f t="shared" si="113"/>
        <v/>
      </c>
      <c r="L1019" s="11" t="str">
        <f t="shared" si="114"/>
        <v/>
      </c>
      <c r="M1019" s="11" t="str">
        <f>IF(A1019="","",VLOOKUP(E1019,index!$A$1:$B$6,2,0)*K1019*G1019)</f>
        <v/>
      </c>
      <c r="N1019" s="11" t="str">
        <f>IF(A1019="","",-PMT(G1019*VLOOKUP(E1019,index!$A$1:$B$6,2,0),C1019,F1019,0,0))</f>
        <v/>
      </c>
      <c r="O1019" s="11" t="str">
        <f t="shared" si="115"/>
        <v/>
      </c>
      <c r="P1019" s="11" t="str">
        <f t="shared" si="110"/>
        <v/>
      </c>
    </row>
    <row r="1020" spans="1:16" x14ac:dyDescent="0.25">
      <c r="A1020" s="9" t="str">
        <f>IF(A1019="","",IF(B1019&lt;C1019,A1019,IF(A1019=MAX('entry data'!$B$8:$B$507),"",A1019+1)))</f>
        <v/>
      </c>
      <c r="B1020" s="9" t="str">
        <f t="shared" si="111"/>
        <v/>
      </c>
      <c r="C1020" s="9" t="str">
        <f>IF(ISERROR(VLOOKUP(A1020,'entry data'!B:G,6,0)),"",VLOOKUP(A1020,'entry data'!B:G,6,0))</f>
        <v/>
      </c>
      <c r="D1020" s="9" t="str">
        <f>IF(ISERROR(VLOOKUP(A1020,'entry data'!B:C,2,0)),"",VLOOKUP(A1020,'entry data'!B:C,2,0))</f>
        <v/>
      </c>
      <c r="E1020" s="9" t="str">
        <f>IF(ISERROR(VLOOKUP(A1020,'entry data'!B:E,4,0)),"",VLOOKUP(A1020,'entry data'!B:E,4,0))</f>
        <v/>
      </c>
      <c r="F1020" s="11" t="str">
        <f>IF(A1020="","",IF(ISERROR(VLOOKUP(A1020,'entry data'!B:F,5,0)),"",VLOOKUP(A1020,'entry data'!B:F,5,0)))</f>
        <v/>
      </c>
      <c r="G1020" s="12" t="str">
        <f>IF(A1020="","",IF(ISERROR(VLOOKUP(A1020,'entry data'!B:I,8,0)),"",VLOOKUP(A1020,'entry data'!B:I,7,0)))</f>
        <v/>
      </c>
      <c r="H1020" s="13" t="str">
        <f>IF(A1020="","",IF(B1020=1,VLOOKUP(A1020,'entry data'!B:D,3,0),I1019))</f>
        <v/>
      </c>
      <c r="I1020" s="14" t="str">
        <f>IF(A1020="","",IF(E1020="weekly",7,IF(E1020="fortnightly",14,IF(E1020="monthly",DATE(IF(MONTH(H1020)=12,YEAR(H1020)+1,YEAR(H1020)),VLOOKUP(MONTH(H1020),index!$D$2:$G$13,2,0),DAY(H1020)),
IF(E1020="quarterly",DATE(IF(MONTH(H1020)&gt;=10,YEAR(H1020)+1,YEAR(H1020)),VLOOKUP(MONTH(H1020),index!$D$2:$G$13,3,0),DAY(H1020)),
IF(E1020="halfyearly",DATE(IF(MONTH(H1020)&gt;=7,YEAR(H1020)+1,YEAR(H1020)),VLOOKUP(MONTH(H1020),index!$D$2:$G$13,4,0),DAY(H1020)),
DATE(YEAR(H1020)+1,MONTH(H1020),DAY(H1020)))))-H1020))+H1020)</f>
        <v/>
      </c>
      <c r="J1020" s="9" t="str">
        <f t="shared" si="112"/>
        <v/>
      </c>
      <c r="K1020" s="11" t="str">
        <f t="shared" si="113"/>
        <v/>
      </c>
      <c r="L1020" s="11" t="str">
        <f t="shared" si="114"/>
        <v/>
      </c>
      <c r="M1020" s="11" t="str">
        <f>IF(A1020="","",VLOOKUP(E1020,index!$A$1:$B$6,2,0)*K1020*G1020)</f>
        <v/>
      </c>
      <c r="N1020" s="11" t="str">
        <f>IF(A1020="","",-PMT(G1020*VLOOKUP(E1020,index!$A$1:$B$6,2,0),C1020,F1020,0,0))</f>
        <v/>
      </c>
      <c r="O1020" s="11" t="str">
        <f t="shared" si="115"/>
        <v/>
      </c>
      <c r="P1020" s="11" t="str">
        <f t="shared" si="110"/>
        <v/>
      </c>
    </row>
    <row r="1021" spans="1:16" x14ac:dyDescent="0.25">
      <c r="A1021" s="9" t="str">
        <f>IF(A1020="","",IF(B1020&lt;C1020,A1020,IF(A1020=MAX('entry data'!$B$8:$B$507),"",A1020+1)))</f>
        <v/>
      </c>
      <c r="B1021" s="9" t="str">
        <f t="shared" si="111"/>
        <v/>
      </c>
      <c r="C1021" s="9" t="str">
        <f>IF(ISERROR(VLOOKUP(A1021,'entry data'!B:G,6,0)),"",VLOOKUP(A1021,'entry data'!B:G,6,0))</f>
        <v/>
      </c>
      <c r="D1021" s="9" t="str">
        <f>IF(ISERROR(VLOOKUP(A1021,'entry data'!B:C,2,0)),"",VLOOKUP(A1021,'entry data'!B:C,2,0))</f>
        <v/>
      </c>
      <c r="E1021" s="9" t="str">
        <f>IF(ISERROR(VLOOKUP(A1021,'entry data'!B:E,4,0)),"",VLOOKUP(A1021,'entry data'!B:E,4,0))</f>
        <v/>
      </c>
      <c r="F1021" s="11" t="str">
        <f>IF(A1021="","",IF(ISERROR(VLOOKUP(A1021,'entry data'!B:F,5,0)),"",VLOOKUP(A1021,'entry data'!B:F,5,0)))</f>
        <v/>
      </c>
      <c r="G1021" s="12" t="str">
        <f>IF(A1021="","",IF(ISERROR(VLOOKUP(A1021,'entry data'!B:I,8,0)),"",VLOOKUP(A1021,'entry data'!B:I,7,0)))</f>
        <v/>
      </c>
      <c r="H1021" s="13" t="str">
        <f>IF(A1021="","",IF(B1021=1,VLOOKUP(A1021,'entry data'!B:D,3,0),I1020))</f>
        <v/>
      </c>
      <c r="I1021" s="14" t="str">
        <f>IF(A1021="","",IF(E1021="weekly",7,IF(E1021="fortnightly",14,IF(E1021="monthly",DATE(IF(MONTH(H1021)=12,YEAR(H1021)+1,YEAR(H1021)),VLOOKUP(MONTH(H1021),index!$D$2:$G$13,2,0),DAY(H1021)),
IF(E1021="quarterly",DATE(IF(MONTH(H1021)&gt;=10,YEAR(H1021)+1,YEAR(H1021)),VLOOKUP(MONTH(H1021),index!$D$2:$G$13,3,0),DAY(H1021)),
IF(E1021="halfyearly",DATE(IF(MONTH(H1021)&gt;=7,YEAR(H1021)+1,YEAR(H1021)),VLOOKUP(MONTH(H1021),index!$D$2:$G$13,4,0),DAY(H1021)),
DATE(YEAR(H1021)+1,MONTH(H1021),DAY(H1021)))))-H1021))+H1021)</f>
        <v/>
      </c>
      <c r="J1021" s="9" t="str">
        <f t="shared" si="112"/>
        <v/>
      </c>
      <c r="K1021" s="11" t="str">
        <f t="shared" si="113"/>
        <v/>
      </c>
      <c r="L1021" s="11" t="str">
        <f t="shared" si="114"/>
        <v/>
      </c>
      <c r="M1021" s="11" t="str">
        <f>IF(A1021="","",VLOOKUP(E1021,index!$A$1:$B$6,2,0)*K1021*G1021)</f>
        <v/>
      </c>
      <c r="N1021" s="11" t="str">
        <f>IF(A1021="","",-PMT(G1021*VLOOKUP(E1021,index!$A$1:$B$6,2,0),C1021,F1021,0,0))</f>
        <v/>
      </c>
      <c r="O1021" s="11" t="str">
        <f t="shared" si="115"/>
        <v/>
      </c>
      <c r="P1021" s="11" t="str">
        <f t="shared" si="110"/>
        <v/>
      </c>
    </row>
    <row r="1022" spans="1:16" x14ac:dyDescent="0.25">
      <c r="A1022" s="9" t="str">
        <f>IF(A1021="","",IF(B1021&lt;C1021,A1021,IF(A1021=MAX('entry data'!$B$8:$B$507),"",A1021+1)))</f>
        <v/>
      </c>
      <c r="B1022" s="9" t="str">
        <f t="shared" si="111"/>
        <v/>
      </c>
      <c r="C1022" s="9" t="str">
        <f>IF(ISERROR(VLOOKUP(A1022,'entry data'!B:G,6,0)),"",VLOOKUP(A1022,'entry data'!B:G,6,0))</f>
        <v/>
      </c>
      <c r="D1022" s="9" t="str">
        <f>IF(ISERROR(VLOOKUP(A1022,'entry data'!B:C,2,0)),"",VLOOKUP(A1022,'entry data'!B:C,2,0))</f>
        <v/>
      </c>
      <c r="E1022" s="9" t="str">
        <f>IF(ISERROR(VLOOKUP(A1022,'entry data'!B:E,4,0)),"",VLOOKUP(A1022,'entry data'!B:E,4,0))</f>
        <v/>
      </c>
      <c r="F1022" s="11" t="str">
        <f>IF(A1022="","",IF(ISERROR(VLOOKUP(A1022,'entry data'!B:F,5,0)),"",VLOOKUP(A1022,'entry data'!B:F,5,0)))</f>
        <v/>
      </c>
      <c r="G1022" s="12" t="str">
        <f>IF(A1022="","",IF(ISERROR(VLOOKUP(A1022,'entry data'!B:I,8,0)),"",VLOOKUP(A1022,'entry data'!B:I,7,0)))</f>
        <v/>
      </c>
      <c r="H1022" s="13" t="str">
        <f>IF(A1022="","",IF(B1022=1,VLOOKUP(A1022,'entry data'!B:D,3,0),I1021))</f>
        <v/>
      </c>
      <c r="I1022" s="14" t="str">
        <f>IF(A1022="","",IF(E1022="weekly",7,IF(E1022="fortnightly",14,IF(E1022="monthly",DATE(IF(MONTH(H1022)=12,YEAR(H1022)+1,YEAR(H1022)),VLOOKUP(MONTH(H1022),index!$D$2:$G$13,2,0),DAY(H1022)),
IF(E1022="quarterly",DATE(IF(MONTH(H1022)&gt;=10,YEAR(H1022)+1,YEAR(H1022)),VLOOKUP(MONTH(H1022),index!$D$2:$G$13,3,0),DAY(H1022)),
IF(E1022="halfyearly",DATE(IF(MONTH(H1022)&gt;=7,YEAR(H1022)+1,YEAR(H1022)),VLOOKUP(MONTH(H1022),index!$D$2:$G$13,4,0),DAY(H1022)),
DATE(YEAR(H1022)+1,MONTH(H1022),DAY(H1022)))))-H1022))+H1022)</f>
        <v/>
      </c>
      <c r="J1022" s="9" t="str">
        <f t="shared" si="112"/>
        <v/>
      </c>
      <c r="K1022" s="11" t="str">
        <f t="shared" si="113"/>
        <v/>
      </c>
      <c r="L1022" s="11" t="str">
        <f t="shared" si="114"/>
        <v/>
      </c>
      <c r="M1022" s="11" t="str">
        <f>IF(A1022="","",VLOOKUP(E1022,index!$A$1:$B$6,2,0)*K1022*G1022)</f>
        <v/>
      </c>
      <c r="N1022" s="11" t="str">
        <f>IF(A1022="","",-PMT(G1022*VLOOKUP(E1022,index!$A$1:$B$6,2,0),C1022,F1022,0,0))</f>
        <v/>
      </c>
      <c r="O1022" s="11" t="str">
        <f t="shared" si="115"/>
        <v/>
      </c>
      <c r="P1022" s="11" t="str">
        <f t="shared" si="110"/>
        <v/>
      </c>
    </row>
    <row r="1023" spans="1:16" x14ac:dyDescent="0.25">
      <c r="A1023" s="9" t="str">
        <f>IF(A1022="","",IF(B1022&lt;C1022,A1022,IF(A1022=MAX('entry data'!$B$8:$B$507),"",A1022+1)))</f>
        <v/>
      </c>
      <c r="B1023" s="9" t="str">
        <f t="shared" si="111"/>
        <v/>
      </c>
      <c r="C1023" s="9" t="str">
        <f>IF(ISERROR(VLOOKUP(A1023,'entry data'!B:G,6,0)),"",VLOOKUP(A1023,'entry data'!B:G,6,0))</f>
        <v/>
      </c>
      <c r="D1023" s="9" t="str">
        <f>IF(ISERROR(VLOOKUP(A1023,'entry data'!B:C,2,0)),"",VLOOKUP(A1023,'entry data'!B:C,2,0))</f>
        <v/>
      </c>
      <c r="E1023" s="9" t="str">
        <f>IF(ISERROR(VLOOKUP(A1023,'entry data'!B:E,4,0)),"",VLOOKUP(A1023,'entry data'!B:E,4,0))</f>
        <v/>
      </c>
      <c r="F1023" s="11" t="str">
        <f>IF(A1023="","",IF(ISERROR(VLOOKUP(A1023,'entry data'!B:F,5,0)),"",VLOOKUP(A1023,'entry data'!B:F,5,0)))</f>
        <v/>
      </c>
      <c r="G1023" s="12" t="str">
        <f>IF(A1023="","",IF(ISERROR(VLOOKUP(A1023,'entry data'!B:I,8,0)),"",VLOOKUP(A1023,'entry data'!B:I,7,0)))</f>
        <v/>
      </c>
      <c r="H1023" s="13" t="str">
        <f>IF(A1023="","",IF(B1023=1,VLOOKUP(A1023,'entry data'!B:D,3,0),I1022))</f>
        <v/>
      </c>
      <c r="I1023" s="14" t="str">
        <f>IF(A1023="","",IF(E1023="weekly",7,IF(E1023="fortnightly",14,IF(E1023="monthly",DATE(IF(MONTH(H1023)=12,YEAR(H1023)+1,YEAR(H1023)),VLOOKUP(MONTH(H1023),index!$D$2:$G$13,2,0),DAY(H1023)),
IF(E1023="quarterly",DATE(IF(MONTH(H1023)&gt;=10,YEAR(H1023)+1,YEAR(H1023)),VLOOKUP(MONTH(H1023),index!$D$2:$G$13,3,0),DAY(H1023)),
IF(E1023="halfyearly",DATE(IF(MONTH(H1023)&gt;=7,YEAR(H1023)+1,YEAR(H1023)),VLOOKUP(MONTH(H1023),index!$D$2:$G$13,4,0),DAY(H1023)),
DATE(YEAR(H1023)+1,MONTH(H1023),DAY(H1023)))))-H1023))+H1023)</f>
        <v/>
      </c>
      <c r="J1023" s="9" t="str">
        <f t="shared" si="112"/>
        <v/>
      </c>
      <c r="K1023" s="11" t="str">
        <f t="shared" si="113"/>
        <v/>
      </c>
      <c r="L1023" s="11" t="str">
        <f t="shared" si="114"/>
        <v/>
      </c>
      <c r="M1023" s="11" t="str">
        <f>IF(A1023="","",VLOOKUP(E1023,index!$A$1:$B$6,2,0)*K1023*G1023)</f>
        <v/>
      </c>
      <c r="N1023" s="11" t="str">
        <f>IF(A1023="","",-PMT(G1023*VLOOKUP(E1023,index!$A$1:$B$6,2,0),C1023,F1023,0,0))</f>
        <v/>
      </c>
      <c r="O1023" s="11" t="str">
        <f t="shared" si="115"/>
        <v/>
      </c>
      <c r="P1023" s="11" t="str">
        <f t="shared" si="110"/>
        <v/>
      </c>
    </row>
    <row r="1024" spans="1:16" x14ac:dyDescent="0.25">
      <c r="A1024" s="9" t="str">
        <f>IF(A1023="","",IF(B1023&lt;C1023,A1023,IF(A1023=MAX('entry data'!$B$8:$B$507),"",A1023+1)))</f>
        <v/>
      </c>
      <c r="B1024" s="9" t="str">
        <f t="shared" si="111"/>
        <v/>
      </c>
      <c r="C1024" s="9" t="str">
        <f>IF(ISERROR(VLOOKUP(A1024,'entry data'!B:G,6,0)),"",VLOOKUP(A1024,'entry data'!B:G,6,0))</f>
        <v/>
      </c>
      <c r="D1024" s="9" t="str">
        <f>IF(ISERROR(VLOOKUP(A1024,'entry data'!B:C,2,0)),"",VLOOKUP(A1024,'entry data'!B:C,2,0))</f>
        <v/>
      </c>
      <c r="E1024" s="9" t="str">
        <f>IF(ISERROR(VLOOKUP(A1024,'entry data'!B:E,4,0)),"",VLOOKUP(A1024,'entry data'!B:E,4,0))</f>
        <v/>
      </c>
      <c r="F1024" s="11" t="str">
        <f>IF(A1024="","",IF(ISERROR(VLOOKUP(A1024,'entry data'!B:F,5,0)),"",VLOOKUP(A1024,'entry data'!B:F,5,0)))</f>
        <v/>
      </c>
      <c r="G1024" s="12" t="str">
        <f>IF(A1024="","",IF(ISERROR(VLOOKUP(A1024,'entry data'!B:I,8,0)),"",VLOOKUP(A1024,'entry data'!B:I,7,0)))</f>
        <v/>
      </c>
      <c r="H1024" s="13" t="str">
        <f>IF(A1024="","",IF(B1024=1,VLOOKUP(A1024,'entry data'!B:D,3,0),I1023))</f>
        <v/>
      </c>
      <c r="I1024" s="14" t="str">
        <f>IF(A1024="","",IF(E1024="weekly",7,IF(E1024="fortnightly",14,IF(E1024="monthly",DATE(IF(MONTH(H1024)=12,YEAR(H1024)+1,YEAR(H1024)),VLOOKUP(MONTH(H1024),index!$D$2:$G$13,2,0),DAY(H1024)),
IF(E1024="quarterly",DATE(IF(MONTH(H1024)&gt;=10,YEAR(H1024)+1,YEAR(H1024)),VLOOKUP(MONTH(H1024),index!$D$2:$G$13,3,0),DAY(H1024)),
IF(E1024="halfyearly",DATE(IF(MONTH(H1024)&gt;=7,YEAR(H1024)+1,YEAR(H1024)),VLOOKUP(MONTH(H1024),index!$D$2:$G$13,4,0),DAY(H1024)),
DATE(YEAR(H1024)+1,MONTH(H1024),DAY(H1024)))))-H1024))+H1024)</f>
        <v/>
      </c>
      <c r="J1024" s="9" t="str">
        <f t="shared" si="112"/>
        <v/>
      </c>
      <c r="K1024" s="11" t="str">
        <f t="shared" si="113"/>
        <v/>
      </c>
      <c r="L1024" s="11" t="str">
        <f t="shared" si="114"/>
        <v/>
      </c>
      <c r="M1024" s="11" t="str">
        <f>IF(A1024="","",VLOOKUP(E1024,index!$A$1:$B$6,2,0)*K1024*G1024)</f>
        <v/>
      </c>
      <c r="N1024" s="11" t="str">
        <f>IF(A1024="","",-PMT(G1024*VLOOKUP(E1024,index!$A$1:$B$6,2,0),C1024,F1024,0,0))</f>
        <v/>
      </c>
      <c r="O1024" s="11" t="str">
        <f t="shared" si="115"/>
        <v/>
      </c>
      <c r="P1024" s="11" t="str">
        <f t="shared" si="110"/>
        <v/>
      </c>
    </row>
    <row r="1025" spans="1:16" x14ac:dyDescent="0.25">
      <c r="A1025" s="9" t="str">
        <f>IF(A1024="","",IF(B1024&lt;C1024,A1024,IF(A1024=MAX('entry data'!$B$8:$B$507),"",A1024+1)))</f>
        <v/>
      </c>
      <c r="B1025" s="9" t="str">
        <f t="shared" si="111"/>
        <v/>
      </c>
      <c r="C1025" s="9" t="str">
        <f>IF(ISERROR(VLOOKUP(A1025,'entry data'!B:G,6,0)),"",VLOOKUP(A1025,'entry data'!B:G,6,0))</f>
        <v/>
      </c>
      <c r="D1025" s="9" t="str">
        <f>IF(ISERROR(VLOOKUP(A1025,'entry data'!B:C,2,0)),"",VLOOKUP(A1025,'entry data'!B:C,2,0))</f>
        <v/>
      </c>
      <c r="E1025" s="9" t="str">
        <f>IF(ISERROR(VLOOKUP(A1025,'entry data'!B:E,4,0)),"",VLOOKUP(A1025,'entry data'!B:E,4,0))</f>
        <v/>
      </c>
      <c r="F1025" s="11" t="str">
        <f>IF(A1025="","",IF(ISERROR(VLOOKUP(A1025,'entry data'!B:F,5,0)),"",VLOOKUP(A1025,'entry data'!B:F,5,0)))</f>
        <v/>
      </c>
      <c r="G1025" s="12" t="str">
        <f>IF(A1025="","",IF(ISERROR(VLOOKUP(A1025,'entry data'!B:I,8,0)),"",VLOOKUP(A1025,'entry data'!B:I,7,0)))</f>
        <v/>
      </c>
      <c r="H1025" s="13" t="str">
        <f>IF(A1025="","",IF(B1025=1,VLOOKUP(A1025,'entry data'!B:D,3,0),I1024))</f>
        <v/>
      </c>
      <c r="I1025" s="14" t="str">
        <f>IF(A1025="","",IF(E1025="weekly",7,IF(E1025="fortnightly",14,IF(E1025="monthly",DATE(IF(MONTH(H1025)=12,YEAR(H1025)+1,YEAR(H1025)),VLOOKUP(MONTH(H1025),index!$D$2:$G$13,2,0),DAY(H1025)),
IF(E1025="quarterly",DATE(IF(MONTH(H1025)&gt;=10,YEAR(H1025)+1,YEAR(H1025)),VLOOKUP(MONTH(H1025),index!$D$2:$G$13,3,0),DAY(H1025)),
IF(E1025="halfyearly",DATE(IF(MONTH(H1025)&gt;=7,YEAR(H1025)+1,YEAR(H1025)),VLOOKUP(MONTH(H1025),index!$D$2:$G$13,4,0),DAY(H1025)),
DATE(YEAR(H1025)+1,MONTH(H1025),DAY(H1025)))))-H1025))+H1025)</f>
        <v/>
      </c>
      <c r="J1025" s="9" t="str">
        <f t="shared" si="112"/>
        <v/>
      </c>
      <c r="K1025" s="11" t="str">
        <f t="shared" si="113"/>
        <v/>
      </c>
      <c r="L1025" s="11" t="str">
        <f t="shared" si="114"/>
        <v/>
      </c>
      <c r="M1025" s="11" t="str">
        <f>IF(A1025="","",VLOOKUP(E1025,index!$A$1:$B$6,2,0)*K1025*G1025)</f>
        <v/>
      </c>
      <c r="N1025" s="11" t="str">
        <f>IF(A1025="","",-PMT(G1025*VLOOKUP(E1025,index!$A$1:$B$6,2,0),C1025,F1025,0,0))</f>
        <v/>
      </c>
      <c r="O1025" s="11" t="str">
        <f t="shared" si="115"/>
        <v/>
      </c>
      <c r="P1025" s="11" t="str">
        <f t="shared" si="110"/>
        <v/>
      </c>
    </row>
    <row r="1026" spans="1:16" x14ac:dyDescent="0.25">
      <c r="A1026" s="9" t="str">
        <f>IF(A1025="","",IF(B1025&lt;C1025,A1025,IF(A1025=MAX('entry data'!$B$8:$B$507),"",A1025+1)))</f>
        <v/>
      </c>
      <c r="B1026" s="9" t="str">
        <f t="shared" si="111"/>
        <v/>
      </c>
      <c r="C1026" s="9" t="str">
        <f>IF(ISERROR(VLOOKUP(A1026,'entry data'!B:G,6,0)),"",VLOOKUP(A1026,'entry data'!B:G,6,0))</f>
        <v/>
      </c>
      <c r="D1026" s="9" t="str">
        <f>IF(ISERROR(VLOOKUP(A1026,'entry data'!B:C,2,0)),"",VLOOKUP(A1026,'entry data'!B:C,2,0))</f>
        <v/>
      </c>
      <c r="E1026" s="9" t="str">
        <f>IF(ISERROR(VLOOKUP(A1026,'entry data'!B:E,4,0)),"",VLOOKUP(A1026,'entry data'!B:E,4,0))</f>
        <v/>
      </c>
      <c r="F1026" s="11" t="str">
        <f>IF(A1026="","",IF(ISERROR(VLOOKUP(A1026,'entry data'!B:F,5,0)),"",VLOOKUP(A1026,'entry data'!B:F,5,0)))</f>
        <v/>
      </c>
      <c r="G1026" s="12" t="str">
        <f>IF(A1026="","",IF(ISERROR(VLOOKUP(A1026,'entry data'!B:I,8,0)),"",VLOOKUP(A1026,'entry data'!B:I,7,0)))</f>
        <v/>
      </c>
      <c r="H1026" s="13" t="str">
        <f>IF(A1026="","",IF(B1026=1,VLOOKUP(A1026,'entry data'!B:D,3,0),I1025))</f>
        <v/>
      </c>
      <c r="I1026" s="14" t="str">
        <f>IF(A1026="","",IF(E1026="weekly",7,IF(E1026="fortnightly",14,IF(E1026="monthly",DATE(IF(MONTH(H1026)=12,YEAR(H1026)+1,YEAR(H1026)),VLOOKUP(MONTH(H1026),index!$D$2:$G$13,2,0),DAY(H1026)),
IF(E1026="quarterly",DATE(IF(MONTH(H1026)&gt;=10,YEAR(H1026)+1,YEAR(H1026)),VLOOKUP(MONTH(H1026),index!$D$2:$G$13,3,0),DAY(H1026)),
IF(E1026="halfyearly",DATE(IF(MONTH(H1026)&gt;=7,YEAR(H1026)+1,YEAR(H1026)),VLOOKUP(MONTH(H1026),index!$D$2:$G$13,4,0),DAY(H1026)),
DATE(YEAR(H1026)+1,MONTH(H1026),DAY(H1026)))))-H1026))+H1026)</f>
        <v/>
      </c>
      <c r="J1026" s="9" t="str">
        <f t="shared" si="112"/>
        <v/>
      </c>
      <c r="K1026" s="11" t="str">
        <f t="shared" si="113"/>
        <v/>
      </c>
      <c r="L1026" s="11" t="str">
        <f t="shared" si="114"/>
        <v/>
      </c>
      <c r="M1026" s="11" t="str">
        <f>IF(A1026="","",VLOOKUP(E1026,index!$A$1:$B$6,2,0)*K1026*G1026)</f>
        <v/>
      </c>
      <c r="N1026" s="11" t="str">
        <f>IF(A1026="","",-PMT(G1026*VLOOKUP(E1026,index!$A$1:$B$6,2,0),C1026,F1026,0,0))</f>
        <v/>
      </c>
      <c r="O1026" s="11" t="str">
        <f t="shared" si="115"/>
        <v/>
      </c>
      <c r="P1026" s="11" t="str">
        <f t="shared" si="110"/>
        <v/>
      </c>
    </row>
    <row r="1027" spans="1:16" x14ac:dyDescent="0.25">
      <c r="A1027" s="9" t="str">
        <f>IF(A1026="","",IF(B1026&lt;C1026,A1026,IF(A1026=MAX('entry data'!$B$8:$B$507),"",A1026+1)))</f>
        <v/>
      </c>
      <c r="B1027" s="9" t="str">
        <f t="shared" si="111"/>
        <v/>
      </c>
      <c r="C1027" s="9" t="str">
        <f>IF(ISERROR(VLOOKUP(A1027,'entry data'!B:G,6,0)),"",VLOOKUP(A1027,'entry data'!B:G,6,0))</f>
        <v/>
      </c>
      <c r="D1027" s="9" t="str">
        <f>IF(ISERROR(VLOOKUP(A1027,'entry data'!B:C,2,0)),"",VLOOKUP(A1027,'entry data'!B:C,2,0))</f>
        <v/>
      </c>
      <c r="E1027" s="9" t="str">
        <f>IF(ISERROR(VLOOKUP(A1027,'entry data'!B:E,4,0)),"",VLOOKUP(A1027,'entry data'!B:E,4,0))</f>
        <v/>
      </c>
      <c r="F1027" s="11" t="str">
        <f>IF(A1027="","",IF(ISERROR(VLOOKUP(A1027,'entry data'!B:F,5,0)),"",VLOOKUP(A1027,'entry data'!B:F,5,0)))</f>
        <v/>
      </c>
      <c r="G1027" s="12" t="str">
        <f>IF(A1027="","",IF(ISERROR(VLOOKUP(A1027,'entry data'!B:I,8,0)),"",VLOOKUP(A1027,'entry data'!B:I,7,0)))</f>
        <v/>
      </c>
      <c r="H1027" s="13" t="str">
        <f>IF(A1027="","",IF(B1027=1,VLOOKUP(A1027,'entry data'!B:D,3,0),I1026))</f>
        <v/>
      </c>
      <c r="I1027" s="14" t="str">
        <f>IF(A1027="","",IF(E1027="weekly",7,IF(E1027="fortnightly",14,IF(E1027="monthly",DATE(IF(MONTH(H1027)=12,YEAR(H1027)+1,YEAR(H1027)),VLOOKUP(MONTH(H1027),index!$D$2:$G$13,2,0),DAY(H1027)),
IF(E1027="quarterly",DATE(IF(MONTH(H1027)&gt;=10,YEAR(H1027)+1,YEAR(H1027)),VLOOKUP(MONTH(H1027),index!$D$2:$G$13,3,0),DAY(H1027)),
IF(E1027="halfyearly",DATE(IF(MONTH(H1027)&gt;=7,YEAR(H1027)+1,YEAR(H1027)),VLOOKUP(MONTH(H1027),index!$D$2:$G$13,4,0),DAY(H1027)),
DATE(YEAR(H1027)+1,MONTH(H1027),DAY(H1027)))))-H1027))+H1027)</f>
        <v/>
      </c>
      <c r="J1027" s="9" t="str">
        <f t="shared" si="112"/>
        <v/>
      </c>
      <c r="K1027" s="11" t="str">
        <f t="shared" si="113"/>
        <v/>
      </c>
      <c r="L1027" s="11" t="str">
        <f t="shared" si="114"/>
        <v/>
      </c>
      <c r="M1027" s="11" t="str">
        <f>IF(A1027="","",VLOOKUP(E1027,index!$A$1:$B$6,2,0)*K1027*G1027)</f>
        <v/>
      </c>
      <c r="N1027" s="11" t="str">
        <f>IF(A1027="","",-PMT(G1027*VLOOKUP(E1027,index!$A$1:$B$6,2,0),C1027,F1027,0,0))</f>
        <v/>
      </c>
      <c r="O1027" s="11" t="str">
        <f t="shared" si="115"/>
        <v/>
      </c>
      <c r="P1027" s="11" t="str">
        <f t="shared" ref="P1027:P1090" si="116">IF(A1027="","",IF(J1027&lt;&gt;J1028,O1027,0))</f>
        <v/>
      </c>
    </row>
    <row r="1028" spans="1:16" x14ac:dyDescent="0.25">
      <c r="A1028" s="9" t="str">
        <f>IF(A1027="","",IF(B1027&lt;C1027,A1027,IF(A1027=MAX('entry data'!$B$8:$B$507),"",A1027+1)))</f>
        <v/>
      </c>
      <c r="B1028" s="9" t="str">
        <f t="shared" si="111"/>
        <v/>
      </c>
      <c r="C1028" s="9" t="str">
        <f>IF(ISERROR(VLOOKUP(A1028,'entry data'!B:G,6,0)),"",VLOOKUP(A1028,'entry data'!B:G,6,0))</f>
        <v/>
      </c>
      <c r="D1028" s="9" t="str">
        <f>IF(ISERROR(VLOOKUP(A1028,'entry data'!B:C,2,0)),"",VLOOKUP(A1028,'entry data'!B:C,2,0))</f>
        <v/>
      </c>
      <c r="E1028" s="9" t="str">
        <f>IF(ISERROR(VLOOKUP(A1028,'entry data'!B:E,4,0)),"",VLOOKUP(A1028,'entry data'!B:E,4,0))</f>
        <v/>
      </c>
      <c r="F1028" s="11" t="str">
        <f>IF(A1028="","",IF(ISERROR(VLOOKUP(A1028,'entry data'!B:F,5,0)),"",VLOOKUP(A1028,'entry data'!B:F,5,0)))</f>
        <v/>
      </c>
      <c r="G1028" s="12" t="str">
        <f>IF(A1028="","",IF(ISERROR(VLOOKUP(A1028,'entry data'!B:I,8,0)),"",VLOOKUP(A1028,'entry data'!B:I,7,0)))</f>
        <v/>
      </c>
      <c r="H1028" s="13" t="str">
        <f>IF(A1028="","",IF(B1028=1,VLOOKUP(A1028,'entry data'!B:D,3,0),I1027))</f>
        <v/>
      </c>
      <c r="I1028" s="14" t="str">
        <f>IF(A1028="","",IF(E1028="weekly",7,IF(E1028="fortnightly",14,IF(E1028="monthly",DATE(IF(MONTH(H1028)=12,YEAR(H1028)+1,YEAR(H1028)),VLOOKUP(MONTH(H1028),index!$D$2:$G$13,2,0),DAY(H1028)),
IF(E1028="quarterly",DATE(IF(MONTH(H1028)&gt;=10,YEAR(H1028)+1,YEAR(H1028)),VLOOKUP(MONTH(H1028),index!$D$2:$G$13,3,0),DAY(H1028)),
IF(E1028="halfyearly",DATE(IF(MONTH(H1028)&gt;=7,YEAR(H1028)+1,YEAR(H1028)),VLOOKUP(MONTH(H1028),index!$D$2:$G$13,4,0),DAY(H1028)),
DATE(YEAR(H1028)+1,MONTH(H1028),DAY(H1028)))))-H1028))+H1028)</f>
        <v/>
      </c>
      <c r="J1028" s="9" t="str">
        <f t="shared" si="112"/>
        <v/>
      </c>
      <c r="K1028" s="11" t="str">
        <f t="shared" si="113"/>
        <v/>
      </c>
      <c r="L1028" s="11" t="str">
        <f t="shared" si="114"/>
        <v/>
      </c>
      <c r="M1028" s="11" t="str">
        <f>IF(A1028="","",VLOOKUP(E1028,index!$A$1:$B$6,2,0)*K1028*G1028)</f>
        <v/>
      </c>
      <c r="N1028" s="11" t="str">
        <f>IF(A1028="","",-PMT(G1028*VLOOKUP(E1028,index!$A$1:$B$6,2,0),C1028,F1028,0,0))</f>
        <v/>
      </c>
      <c r="O1028" s="11" t="str">
        <f t="shared" si="115"/>
        <v/>
      </c>
      <c r="P1028" s="11" t="str">
        <f t="shared" si="116"/>
        <v/>
      </c>
    </row>
    <row r="1029" spans="1:16" x14ac:dyDescent="0.25">
      <c r="A1029" s="9" t="str">
        <f>IF(A1028="","",IF(B1028&lt;C1028,A1028,IF(A1028=MAX('entry data'!$B$8:$B$507),"",A1028+1)))</f>
        <v/>
      </c>
      <c r="B1029" s="9" t="str">
        <f t="shared" si="111"/>
        <v/>
      </c>
      <c r="C1029" s="9" t="str">
        <f>IF(ISERROR(VLOOKUP(A1029,'entry data'!B:G,6,0)),"",VLOOKUP(A1029,'entry data'!B:G,6,0))</f>
        <v/>
      </c>
      <c r="D1029" s="9" t="str">
        <f>IF(ISERROR(VLOOKUP(A1029,'entry data'!B:C,2,0)),"",VLOOKUP(A1029,'entry data'!B:C,2,0))</f>
        <v/>
      </c>
      <c r="E1029" s="9" t="str">
        <f>IF(ISERROR(VLOOKUP(A1029,'entry data'!B:E,4,0)),"",VLOOKUP(A1029,'entry data'!B:E,4,0))</f>
        <v/>
      </c>
      <c r="F1029" s="11" t="str">
        <f>IF(A1029="","",IF(ISERROR(VLOOKUP(A1029,'entry data'!B:F,5,0)),"",VLOOKUP(A1029,'entry data'!B:F,5,0)))</f>
        <v/>
      </c>
      <c r="G1029" s="12" t="str">
        <f>IF(A1029="","",IF(ISERROR(VLOOKUP(A1029,'entry data'!B:I,8,0)),"",VLOOKUP(A1029,'entry data'!B:I,7,0)))</f>
        <v/>
      </c>
      <c r="H1029" s="13" t="str">
        <f>IF(A1029="","",IF(B1029=1,VLOOKUP(A1029,'entry data'!B:D,3,0),I1028))</f>
        <v/>
      </c>
      <c r="I1029" s="14" t="str">
        <f>IF(A1029="","",IF(E1029="weekly",7,IF(E1029="fortnightly",14,IF(E1029="monthly",DATE(IF(MONTH(H1029)=12,YEAR(H1029)+1,YEAR(H1029)),VLOOKUP(MONTH(H1029),index!$D$2:$G$13,2,0),DAY(H1029)),
IF(E1029="quarterly",DATE(IF(MONTH(H1029)&gt;=10,YEAR(H1029)+1,YEAR(H1029)),VLOOKUP(MONTH(H1029),index!$D$2:$G$13,3,0),DAY(H1029)),
IF(E1029="halfyearly",DATE(IF(MONTH(H1029)&gt;=7,YEAR(H1029)+1,YEAR(H1029)),VLOOKUP(MONTH(H1029),index!$D$2:$G$13,4,0),DAY(H1029)),
DATE(YEAR(H1029)+1,MONTH(H1029),DAY(H1029)))))-H1029))+H1029)</f>
        <v/>
      </c>
      <c r="J1029" s="9" t="str">
        <f t="shared" si="112"/>
        <v/>
      </c>
      <c r="K1029" s="11" t="str">
        <f t="shared" si="113"/>
        <v/>
      </c>
      <c r="L1029" s="11" t="str">
        <f t="shared" si="114"/>
        <v/>
      </c>
      <c r="M1029" s="11" t="str">
        <f>IF(A1029="","",VLOOKUP(E1029,index!$A$1:$B$6,2,0)*K1029*G1029)</f>
        <v/>
      </c>
      <c r="N1029" s="11" t="str">
        <f>IF(A1029="","",-PMT(G1029*VLOOKUP(E1029,index!$A$1:$B$6,2,0),C1029,F1029,0,0))</f>
        <v/>
      </c>
      <c r="O1029" s="11" t="str">
        <f t="shared" si="115"/>
        <v/>
      </c>
      <c r="P1029" s="11" t="str">
        <f t="shared" si="116"/>
        <v/>
      </c>
    </row>
    <row r="1030" spans="1:16" x14ac:dyDescent="0.25">
      <c r="A1030" s="9" t="str">
        <f>IF(A1029="","",IF(B1029&lt;C1029,A1029,IF(A1029=MAX('entry data'!$B$8:$B$507),"",A1029+1)))</f>
        <v/>
      </c>
      <c r="B1030" s="9" t="str">
        <f t="shared" si="111"/>
        <v/>
      </c>
      <c r="C1030" s="9" t="str">
        <f>IF(ISERROR(VLOOKUP(A1030,'entry data'!B:G,6,0)),"",VLOOKUP(A1030,'entry data'!B:G,6,0))</f>
        <v/>
      </c>
      <c r="D1030" s="9" t="str">
        <f>IF(ISERROR(VLOOKUP(A1030,'entry data'!B:C,2,0)),"",VLOOKUP(A1030,'entry data'!B:C,2,0))</f>
        <v/>
      </c>
      <c r="E1030" s="9" t="str">
        <f>IF(ISERROR(VLOOKUP(A1030,'entry data'!B:E,4,0)),"",VLOOKUP(A1030,'entry data'!B:E,4,0))</f>
        <v/>
      </c>
      <c r="F1030" s="11" t="str">
        <f>IF(A1030="","",IF(ISERROR(VLOOKUP(A1030,'entry data'!B:F,5,0)),"",VLOOKUP(A1030,'entry data'!B:F,5,0)))</f>
        <v/>
      </c>
      <c r="G1030" s="12" t="str">
        <f>IF(A1030="","",IF(ISERROR(VLOOKUP(A1030,'entry data'!B:I,8,0)),"",VLOOKUP(A1030,'entry data'!B:I,7,0)))</f>
        <v/>
      </c>
      <c r="H1030" s="13" t="str">
        <f>IF(A1030="","",IF(B1030=1,VLOOKUP(A1030,'entry data'!B:D,3,0),I1029))</f>
        <v/>
      </c>
      <c r="I1030" s="14" t="str">
        <f>IF(A1030="","",IF(E1030="weekly",7,IF(E1030="fortnightly",14,IF(E1030="monthly",DATE(IF(MONTH(H1030)=12,YEAR(H1030)+1,YEAR(H1030)),VLOOKUP(MONTH(H1030),index!$D$2:$G$13,2,0),DAY(H1030)),
IF(E1030="quarterly",DATE(IF(MONTH(H1030)&gt;=10,YEAR(H1030)+1,YEAR(H1030)),VLOOKUP(MONTH(H1030),index!$D$2:$G$13,3,0),DAY(H1030)),
IF(E1030="halfyearly",DATE(IF(MONTH(H1030)&gt;=7,YEAR(H1030)+1,YEAR(H1030)),VLOOKUP(MONTH(H1030),index!$D$2:$G$13,4,0),DAY(H1030)),
DATE(YEAR(H1030)+1,MONTH(H1030),DAY(H1030)))))-H1030))+H1030)</f>
        <v/>
      </c>
      <c r="J1030" s="9" t="str">
        <f t="shared" si="112"/>
        <v/>
      </c>
      <c r="K1030" s="11" t="str">
        <f t="shared" si="113"/>
        <v/>
      </c>
      <c r="L1030" s="11" t="str">
        <f t="shared" si="114"/>
        <v/>
      </c>
      <c r="M1030" s="11" t="str">
        <f>IF(A1030="","",VLOOKUP(E1030,index!$A$1:$B$6,2,0)*K1030*G1030)</f>
        <v/>
      </c>
      <c r="N1030" s="11" t="str">
        <f>IF(A1030="","",-PMT(G1030*VLOOKUP(E1030,index!$A$1:$B$6,2,0),C1030,F1030,0,0))</f>
        <v/>
      </c>
      <c r="O1030" s="11" t="str">
        <f t="shared" si="115"/>
        <v/>
      </c>
      <c r="P1030" s="11" t="str">
        <f t="shared" si="116"/>
        <v/>
      </c>
    </row>
    <row r="1031" spans="1:16" x14ac:dyDescent="0.25">
      <c r="A1031" s="9" t="str">
        <f>IF(A1030="","",IF(B1030&lt;C1030,A1030,IF(A1030=MAX('entry data'!$B$8:$B$507),"",A1030+1)))</f>
        <v/>
      </c>
      <c r="B1031" s="9" t="str">
        <f t="shared" si="111"/>
        <v/>
      </c>
      <c r="C1031" s="9" t="str">
        <f>IF(ISERROR(VLOOKUP(A1031,'entry data'!B:G,6,0)),"",VLOOKUP(A1031,'entry data'!B:G,6,0))</f>
        <v/>
      </c>
      <c r="D1031" s="9" t="str">
        <f>IF(ISERROR(VLOOKUP(A1031,'entry data'!B:C,2,0)),"",VLOOKUP(A1031,'entry data'!B:C,2,0))</f>
        <v/>
      </c>
      <c r="E1031" s="9" t="str">
        <f>IF(ISERROR(VLOOKUP(A1031,'entry data'!B:E,4,0)),"",VLOOKUP(A1031,'entry data'!B:E,4,0))</f>
        <v/>
      </c>
      <c r="F1031" s="11" t="str">
        <f>IF(A1031="","",IF(ISERROR(VLOOKUP(A1031,'entry data'!B:F,5,0)),"",VLOOKUP(A1031,'entry data'!B:F,5,0)))</f>
        <v/>
      </c>
      <c r="G1031" s="12" t="str">
        <f>IF(A1031="","",IF(ISERROR(VLOOKUP(A1031,'entry data'!B:I,8,0)),"",VLOOKUP(A1031,'entry data'!B:I,7,0)))</f>
        <v/>
      </c>
      <c r="H1031" s="13" t="str">
        <f>IF(A1031="","",IF(B1031=1,VLOOKUP(A1031,'entry data'!B:D,3,0),I1030))</f>
        <v/>
      </c>
      <c r="I1031" s="14" t="str">
        <f>IF(A1031="","",IF(E1031="weekly",7,IF(E1031="fortnightly",14,IF(E1031="monthly",DATE(IF(MONTH(H1031)=12,YEAR(H1031)+1,YEAR(H1031)),VLOOKUP(MONTH(H1031),index!$D$2:$G$13,2,0),DAY(H1031)),
IF(E1031="quarterly",DATE(IF(MONTH(H1031)&gt;=10,YEAR(H1031)+1,YEAR(H1031)),VLOOKUP(MONTH(H1031),index!$D$2:$G$13,3,0),DAY(H1031)),
IF(E1031="halfyearly",DATE(IF(MONTH(H1031)&gt;=7,YEAR(H1031)+1,YEAR(H1031)),VLOOKUP(MONTH(H1031),index!$D$2:$G$13,4,0),DAY(H1031)),
DATE(YEAR(H1031)+1,MONTH(H1031),DAY(H1031)))))-H1031))+H1031)</f>
        <v/>
      </c>
      <c r="J1031" s="9" t="str">
        <f t="shared" si="112"/>
        <v/>
      </c>
      <c r="K1031" s="11" t="str">
        <f t="shared" si="113"/>
        <v/>
      </c>
      <c r="L1031" s="11" t="str">
        <f t="shared" si="114"/>
        <v/>
      </c>
      <c r="M1031" s="11" t="str">
        <f>IF(A1031="","",VLOOKUP(E1031,index!$A$1:$B$6,2,0)*K1031*G1031)</f>
        <v/>
      </c>
      <c r="N1031" s="11" t="str">
        <f>IF(A1031="","",-PMT(G1031*VLOOKUP(E1031,index!$A$1:$B$6,2,0),C1031,F1031,0,0))</f>
        <v/>
      </c>
      <c r="O1031" s="11" t="str">
        <f t="shared" si="115"/>
        <v/>
      </c>
      <c r="P1031" s="11" t="str">
        <f t="shared" si="116"/>
        <v/>
      </c>
    </row>
    <row r="1032" spans="1:16" x14ac:dyDescent="0.25">
      <c r="A1032" s="9" t="str">
        <f>IF(A1031="","",IF(B1031&lt;C1031,A1031,IF(A1031=MAX('entry data'!$B$8:$B$507),"",A1031+1)))</f>
        <v/>
      </c>
      <c r="B1032" s="9" t="str">
        <f t="shared" si="111"/>
        <v/>
      </c>
      <c r="C1032" s="9" t="str">
        <f>IF(ISERROR(VLOOKUP(A1032,'entry data'!B:G,6,0)),"",VLOOKUP(A1032,'entry data'!B:G,6,0))</f>
        <v/>
      </c>
      <c r="D1032" s="9" t="str">
        <f>IF(ISERROR(VLOOKUP(A1032,'entry data'!B:C,2,0)),"",VLOOKUP(A1032,'entry data'!B:C,2,0))</f>
        <v/>
      </c>
      <c r="E1032" s="9" t="str">
        <f>IF(ISERROR(VLOOKUP(A1032,'entry data'!B:E,4,0)),"",VLOOKUP(A1032,'entry data'!B:E,4,0))</f>
        <v/>
      </c>
      <c r="F1032" s="11" t="str">
        <f>IF(A1032="","",IF(ISERROR(VLOOKUP(A1032,'entry data'!B:F,5,0)),"",VLOOKUP(A1032,'entry data'!B:F,5,0)))</f>
        <v/>
      </c>
      <c r="G1032" s="12" t="str">
        <f>IF(A1032="","",IF(ISERROR(VLOOKUP(A1032,'entry data'!B:I,8,0)),"",VLOOKUP(A1032,'entry data'!B:I,7,0)))</f>
        <v/>
      </c>
      <c r="H1032" s="13" t="str">
        <f>IF(A1032="","",IF(B1032=1,VLOOKUP(A1032,'entry data'!B:D,3,0),I1031))</f>
        <v/>
      </c>
      <c r="I1032" s="14" t="str">
        <f>IF(A1032="","",IF(E1032="weekly",7,IF(E1032="fortnightly",14,IF(E1032="monthly",DATE(IF(MONTH(H1032)=12,YEAR(H1032)+1,YEAR(H1032)),VLOOKUP(MONTH(H1032),index!$D$2:$G$13,2,0),DAY(H1032)),
IF(E1032="quarterly",DATE(IF(MONTH(H1032)&gt;=10,YEAR(H1032)+1,YEAR(H1032)),VLOOKUP(MONTH(H1032),index!$D$2:$G$13,3,0),DAY(H1032)),
IF(E1032="halfyearly",DATE(IF(MONTH(H1032)&gt;=7,YEAR(H1032)+1,YEAR(H1032)),VLOOKUP(MONTH(H1032),index!$D$2:$G$13,4,0),DAY(H1032)),
DATE(YEAR(H1032)+1,MONTH(H1032),DAY(H1032)))))-H1032))+H1032)</f>
        <v/>
      </c>
      <c r="J1032" s="9" t="str">
        <f t="shared" si="112"/>
        <v/>
      </c>
      <c r="K1032" s="11" t="str">
        <f t="shared" si="113"/>
        <v/>
      </c>
      <c r="L1032" s="11" t="str">
        <f t="shared" si="114"/>
        <v/>
      </c>
      <c r="M1032" s="11" t="str">
        <f>IF(A1032="","",VLOOKUP(E1032,index!$A$1:$B$6,2,0)*K1032*G1032)</f>
        <v/>
      </c>
      <c r="N1032" s="11" t="str">
        <f>IF(A1032="","",-PMT(G1032*VLOOKUP(E1032,index!$A$1:$B$6,2,0),C1032,F1032,0,0))</f>
        <v/>
      </c>
      <c r="O1032" s="11" t="str">
        <f t="shared" si="115"/>
        <v/>
      </c>
      <c r="P1032" s="11" t="str">
        <f t="shared" si="116"/>
        <v/>
      </c>
    </row>
    <row r="1033" spans="1:16" x14ac:dyDescent="0.25">
      <c r="A1033" s="9" t="str">
        <f>IF(A1032="","",IF(B1032&lt;C1032,A1032,IF(A1032=MAX('entry data'!$B$8:$B$507),"",A1032+1)))</f>
        <v/>
      </c>
      <c r="B1033" s="9" t="str">
        <f t="shared" si="111"/>
        <v/>
      </c>
      <c r="C1033" s="9" t="str">
        <f>IF(ISERROR(VLOOKUP(A1033,'entry data'!B:G,6,0)),"",VLOOKUP(A1033,'entry data'!B:G,6,0))</f>
        <v/>
      </c>
      <c r="D1033" s="9" t="str">
        <f>IF(ISERROR(VLOOKUP(A1033,'entry data'!B:C,2,0)),"",VLOOKUP(A1033,'entry data'!B:C,2,0))</f>
        <v/>
      </c>
      <c r="E1033" s="9" t="str">
        <f>IF(ISERROR(VLOOKUP(A1033,'entry data'!B:E,4,0)),"",VLOOKUP(A1033,'entry data'!B:E,4,0))</f>
        <v/>
      </c>
      <c r="F1033" s="11" t="str">
        <f>IF(A1033="","",IF(ISERROR(VLOOKUP(A1033,'entry data'!B:F,5,0)),"",VLOOKUP(A1033,'entry data'!B:F,5,0)))</f>
        <v/>
      </c>
      <c r="G1033" s="12" t="str">
        <f>IF(A1033="","",IF(ISERROR(VLOOKUP(A1033,'entry data'!B:I,8,0)),"",VLOOKUP(A1033,'entry data'!B:I,7,0)))</f>
        <v/>
      </c>
      <c r="H1033" s="13" t="str">
        <f>IF(A1033="","",IF(B1033=1,VLOOKUP(A1033,'entry data'!B:D,3,0),I1032))</f>
        <v/>
      </c>
      <c r="I1033" s="14" t="str">
        <f>IF(A1033="","",IF(E1033="weekly",7,IF(E1033="fortnightly",14,IF(E1033="monthly",DATE(IF(MONTH(H1033)=12,YEAR(H1033)+1,YEAR(H1033)),VLOOKUP(MONTH(H1033),index!$D$2:$G$13,2,0),DAY(H1033)),
IF(E1033="quarterly",DATE(IF(MONTH(H1033)&gt;=10,YEAR(H1033)+1,YEAR(H1033)),VLOOKUP(MONTH(H1033),index!$D$2:$G$13,3,0),DAY(H1033)),
IF(E1033="halfyearly",DATE(IF(MONTH(H1033)&gt;=7,YEAR(H1033)+1,YEAR(H1033)),VLOOKUP(MONTH(H1033),index!$D$2:$G$13,4,0),DAY(H1033)),
DATE(YEAR(H1033)+1,MONTH(H1033),DAY(H1033)))))-H1033))+H1033)</f>
        <v/>
      </c>
      <c r="J1033" s="9" t="str">
        <f t="shared" si="112"/>
        <v/>
      </c>
      <c r="K1033" s="11" t="str">
        <f t="shared" si="113"/>
        <v/>
      </c>
      <c r="L1033" s="11" t="str">
        <f t="shared" si="114"/>
        <v/>
      </c>
      <c r="M1033" s="11" t="str">
        <f>IF(A1033="","",VLOOKUP(E1033,index!$A$1:$B$6,2,0)*K1033*G1033)</f>
        <v/>
      </c>
      <c r="N1033" s="11" t="str">
        <f>IF(A1033="","",-PMT(G1033*VLOOKUP(E1033,index!$A$1:$B$6,2,0),C1033,F1033,0,0))</f>
        <v/>
      </c>
      <c r="O1033" s="11" t="str">
        <f t="shared" si="115"/>
        <v/>
      </c>
      <c r="P1033" s="11" t="str">
        <f t="shared" si="116"/>
        <v/>
      </c>
    </row>
    <row r="1034" spans="1:16" x14ac:dyDescent="0.25">
      <c r="A1034" s="9" t="str">
        <f>IF(A1033="","",IF(B1033&lt;C1033,A1033,IF(A1033=MAX('entry data'!$B$8:$B$507),"",A1033+1)))</f>
        <v/>
      </c>
      <c r="B1034" s="9" t="str">
        <f t="shared" si="111"/>
        <v/>
      </c>
      <c r="C1034" s="9" t="str">
        <f>IF(ISERROR(VLOOKUP(A1034,'entry data'!B:G,6,0)),"",VLOOKUP(A1034,'entry data'!B:G,6,0))</f>
        <v/>
      </c>
      <c r="D1034" s="9" t="str">
        <f>IF(ISERROR(VLOOKUP(A1034,'entry data'!B:C,2,0)),"",VLOOKUP(A1034,'entry data'!B:C,2,0))</f>
        <v/>
      </c>
      <c r="E1034" s="9" t="str">
        <f>IF(ISERROR(VLOOKUP(A1034,'entry data'!B:E,4,0)),"",VLOOKUP(A1034,'entry data'!B:E,4,0))</f>
        <v/>
      </c>
      <c r="F1034" s="11" t="str">
        <f>IF(A1034="","",IF(ISERROR(VLOOKUP(A1034,'entry data'!B:F,5,0)),"",VLOOKUP(A1034,'entry data'!B:F,5,0)))</f>
        <v/>
      </c>
      <c r="G1034" s="12" t="str">
        <f>IF(A1034="","",IF(ISERROR(VLOOKUP(A1034,'entry data'!B:I,8,0)),"",VLOOKUP(A1034,'entry data'!B:I,7,0)))</f>
        <v/>
      </c>
      <c r="H1034" s="13" t="str">
        <f>IF(A1034="","",IF(B1034=1,VLOOKUP(A1034,'entry data'!B:D,3,0),I1033))</f>
        <v/>
      </c>
      <c r="I1034" s="14" t="str">
        <f>IF(A1034="","",IF(E1034="weekly",7,IF(E1034="fortnightly",14,IF(E1034="monthly",DATE(IF(MONTH(H1034)=12,YEAR(H1034)+1,YEAR(H1034)),VLOOKUP(MONTH(H1034),index!$D$2:$G$13,2,0),DAY(H1034)),
IF(E1034="quarterly",DATE(IF(MONTH(H1034)&gt;=10,YEAR(H1034)+1,YEAR(H1034)),VLOOKUP(MONTH(H1034),index!$D$2:$G$13,3,0),DAY(H1034)),
IF(E1034="halfyearly",DATE(IF(MONTH(H1034)&gt;=7,YEAR(H1034)+1,YEAR(H1034)),VLOOKUP(MONTH(H1034),index!$D$2:$G$13,4,0),DAY(H1034)),
DATE(YEAR(H1034)+1,MONTH(H1034),DAY(H1034)))))-H1034))+H1034)</f>
        <v/>
      </c>
      <c r="J1034" s="9" t="str">
        <f t="shared" si="112"/>
        <v/>
      </c>
      <c r="K1034" s="11" t="str">
        <f t="shared" si="113"/>
        <v/>
      </c>
      <c r="L1034" s="11" t="str">
        <f t="shared" si="114"/>
        <v/>
      </c>
      <c r="M1034" s="11" t="str">
        <f>IF(A1034="","",VLOOKUP(E1034,index!$A$1:$B$6,2,0)*K1034*G1034)</f>
        <v/>
      </c>
      <c r="N1034" s="11" t="str">
        <f>IF(A1034="","",-PMT(G1034*VLOOKUP(E1034,index!$A$1:$B$6,2,0),C1034,F1034,0,0))</f>
        <v/>
      </c>
      <c r="O1034" s="11" t="str">
        <f t="shared" si="115"/>
        <v/>
      </c>
      <c r="P1034" s="11" t="str">
        <f t="shared" si="116"/>
        <v/>
      </c>
    </row>
    <row r="1035" spans="1:16" x14ac:dyDescent="0.25">
      <c r="A1035" s="9" t="str">
        <f>IF(A1034="","",IF(B1034&lt;C1034,A1034,IF(A1034=MAX('entry data'!$B$8:$B$507),"",A1034+1)))</f>
        <v/>
      </c>
      <c r="B1035" s="9" t="str">
        <f t="shared" si="111"/>
        <v/>
      </c>
      <c r="C1035" s="9" t="str">
        <f>IF(ISERROR(VLOOKUP(A1035,'entry data'!B:G,6,0)),"",VLOOKUP(A1035,'entry data'!B:G,6,0))</f>
        <v/>
      </c>
      <c r="D1035" s="9" t="str">
        <f>IF(ISERROR(VLOOKUP(A1035,'entry data'!B:C,2,0)),"",VLOOKUP(A1035,'entry data'!B:C,2,0))</f>
        <v/>
      </c>
      <c r="E1035" s="9" t="str">
        <f>IF(ISERROR(VLOOKUP(A1035,'entry data'!B:E,4,0)),"",VLOOKUP(A1035,'entry data'!B:E,4,0))</f>
        <v/>
      </c>
      <c r="F1035" s="11" t="str">
        <f>IF(A1035="","",IF(ISERROR(VLOOKUP(A1035,'entry data'!B:F,5,0)),"",VLOOKUP(A1035,'entry data'!B:F,5,0)))</f>
        <v/>
      </c>
      <c r="G1035" s="12" t="str">
        <f>IF(A1035="","",IF(ISERROR(VLOOKUP(A1035,'entry data'!B:I,8,0)),"",VLOOKUP(A1035,'entry data'!B:I,7,0)))</f>
        <v/>
      </c>
      <c r="H1035" s="13" t="str">
        <f>IF(A1035="","",IF(B1035=1,VLOOKUP(A1035,'entry data'!B:D,3,0),I1034))</f>
        <v/>
      </c>
      <c r="I1035" s="14" t="str">
        <f>IF(A1035="","",IF(E1035="weekly",7,IF(E1035="fortnightly",14,IF(E1035="monthly",DATE(IF(MONTH(H1035)=12,YEAR(H1035)+1,YEAR(H1035)),VLOOKUP(MONTH(H1035),index!$D$2:$G$13,2,0),DAY(H1035)),
IF(E1035="quarterly",DATE(IF(MONTH(H1035)&gt;=10,YEAR(H1035)+1,YEAR(H1035)),VLOOKUP(MONTH(H1035),index!$D$2:$G$13,3,0),DAY(H1035)),
IF(E1035="halfyearly",DATE(IF(MONTH(H1035)&gt;=7,YEAR(H1035)+1,YEAR(H1035)),VLOOKUP(MONTH(H1035),index!$D$2:$G$13,4,0),DAY(H1035)),
DATE(YEAR(H1035)+1,MONTH(H1035),DAY(H1035)))))-H1035))+H1035)</f>
        <v/>
      </c>
      <c r="J1035" s="9" t="str">
        <f t="shared" si="112"/>
        <v/>
      </c>
      <c r="K1035" s="11" t="str">
        <f t="shared" si="113"/>
        <v/>
      </c>
      <c r="L1035" s="11" t="str">
        <f t="shared" si="114"/>
        <v/>
      </c>
      <c r="M1035" s="11" t="str">
        <f>IF(A1035="","",VLOOKUP(E1035,index!$A$1:$B$6,2,0)*K1035*G1035)</f>
        <v/>
      </c>
      <c r="N1035" s="11" t="str">
        <f>IF(A1035="","",-PMT(G1035*VLOOKUP(E1035,index!$A$1:$B$6,2,0),C1035,F1035,0,0))</f>
        <v/>
      </c>
      <c r="O1035" s="11" t="str">
        <f t="shared" si="115"/>
        <v/>
      </c>
      <c r="P1035" s="11" t="str">
        <f t="shared" si="116"/>
        <v/>
      </c>
    </row>
    <row r="1036" spans="1:16" x14ac:dyDescent="0.25">
      <c r="A1036" s="9" t="str">
        <f>IF(A1035="","",IF(B1035&lt;C1035,A1035,IF(A1035=MAX('entry data'!$B$8:$B$507),"",A1035+1)))</f>
        <v/>
      </c>
      <c r="B1036" s="9" t="str">
        <f t="shared" si="111"/>
        <v/>
      </c>
      <c r="C1036" s="9" t="str">
        <f>IF(ISERROR(VLOOKUP(A1036,'entry data'!B:G,6,0)),"",VLOOKUP(A1036,'entry data'!B:G,6,0))</f>
        <v/>
      </c>
      <c r="D1036" s="9" t="str">
        <f>IF(ISERROR(VLOOKUP(A1036,'entry data'!B:C,2,0)),"",VLOOKUP(A1036,'entry data'!B:C,2,0))</f>
        <v/>
      </c>
      <c r="E1036" s="9" t="str">
        <f>IF(ISERROR(VLOOKUP(A1036,'entry data'!B:E,4,0)),"",VLOOKUP(A1036,'entry data'!B:E,4,0))</f>
        <v/>
      </c>
      <c r="F1036" s="11" t="str">
        <f>IF(A1036="","",IF(ISERROR(VLOOKUP(A1036,'entry data'!B:F,5,0)),"",VLOOKUP(A1036,'entry data'!B:F,5,0)))</f>
        <v/>
      </c>
      <c r="G1036" s="12" t="str">
        <f>IF(A1036="","",IF(ISERROR(VLOOKUP(A1036,'entry data'!B:I,8,0)),"",VLOOKUP(A1036,'entry data'!B:I,7,0)))</f>
        <v/>
      </c>
      <c r="H1036" s="13" t="str">
        <f>IF(A1036="","",IF(B1036=1,VLOOKUP(A1036,'entry data'!B:D,3,0),I1035))</f>
        <v/>
      </c>
      <c r="I1036" s="14" t="str">
        <f>IF(A1036="","",IF(E1036="weekly",7,IF(E1036="fortnightly",14,IF(E1036="monthly",DATE(IF(MONTH(H1036)=12,YEAR(H1036)+1,YEAR(H1036)),VLOOKUP(MONTH(H1036),index!$D$2:$G$13,2,0),DAY(H1036)),
IF(E1036="quarterly",DATE(IF(MONTH(H1036)&gt;=10,YEAR(H1036)+1,YEAR(H1036)),VLOOKUP(MONTH(H1036),index!$D$2:$G$13,3,0),DAY(H1036)),
IF(E1036="halfyearly",DATE(IF(MONTH(H1036)&gt;=7,YEAR(H1036)+1,YEAR(H1036)),VLOOKUP(MONTH(H1036),index!$D$2:$G$13,4,0),DAY(H1036)),
DATE(YEAR(H1036)+1,MONTH(H1036),DAY(H1036)))))-H1036))+H1036)</f>
        <v/>
      </c>
      <c r="J1036" s="9" t="str">
        <f t="shared" si="112"/>
        <v/>
      </c>
      <c r="K1036" s="11" t="str">
        <f t="shared" si="113"/>
        <v/>
      </c>
      <c r="L1036" s="11" t="str">
        <f t="shared" si="114"/>
        <v/>
      </c>
      <c r="M1036" s="11" t="str">
        <f>IF(A1036="","",VLOOKUP(E1036,index!$A$1:$B$6,2,0)*K1036*G1036)</f>
        <v/>
      </c>
      <c r="N1036" s="11" t="str">
        <f>IF(A1036="","",-PMT(G1036*VLOOKUP(E1036,index!$A$1:$B$6,2,0),C1036,F1036,0,0))</f>
        <v/>
      </c>
      <c r="O1036" s="11" t="str">
        <f t="shared" si="115"/>
        <v/>
      </c>
      <c r="P1036" s="11" t="str">
        <f t="shared" si="116"/>
        <v/>
      </c>
    </row>
    <row r="1037" spans="1:16" x14ac:dyDescent="0.25">
      <c r="A1037" s="9" t="str">
        <f>IF(A1036="","",IF(B1036&lt;C1036,A1036,IF(A1036=MAX('entry data'!$B$8:$B$507),"",A1036+1)))</f>
        <v/>
      </c>
      <c r="B1037" s="9" t="str">
        <f t="shared" si="111"/>
        <v/>
      </c>
      <c r="C1037" s="9" t="str">
        <f>IF(ISERROR(VLOOKUP(A1037,'entry data'!B:G,6,0)),"",VLOOKUP(A1037,'entry data'!B:G,6,0))</f>
        <v/>
      </c>
      <c r="D1037" s="9" t="str">
        <f>IF(ISERROR(VLOOKUP(A1037,'entry data'!B:C,2,0)),"",VLOOKUP(A1037,'entry data'!B:C,2,0))</f>
        <v/>
      </c>
      <c r="E1037" s="9" t="str">
        <f>IF(ISERROR(VLOOKUP(A1037,'entry data'!B:E,4,0)),"",VLOOKUP(A1037,'entry data'!B:E,4,0))</f>
        <v/>
      </c>
      <c r="F1037" s="11" t="str">
        <f>IF(A1037="","",IF(ISERROR(VLOOKUP(A1037,'entry data'!B:F,5,0)),"",VLOOKUP(A1037,'entry data'!B:F,5,0)))</f>
        <v/>
      </c>
      <c r="G1037" s="12" t="str">
        <f>IF(A1037="","",IF(ISERROR(VLOOKUP(A1037,'entry data'!B:I,8,0)),"",VLOOKUP(A1037,'entry data'!B:I,7,0)))</f>
        <v/>
      </c>
      <c r="H1037" s="13" t="str">
        <f>IF(A1037="","",IF(B1037=1,VLOOKUP(A1037,'entry data'!B:D,3,0),I1036))</f>
        <v/>
      </c>
      <c r="I1037" s="14" t="str">
        <f>IF(A1037="","",IF(E1037="weekly",7,IF(E1037="fortnightly",14,IF(E1037="monthly",DATE(IF(MONTH(H1037)=12,YEAR(H1037)+1,YEAR(H1037)),VLOOKUP(MONTH(H1037),index!$D$2:$G$13,2,0),DAY(H1037)),
IF(E1037="quarterly",DATE(IF(MONTH(H1037)&gt;=10,YEAR(H1037)+1,YEAR(H1037)),VLOOKUP(MONTH(H1037),index!$D$2:$G$13,3,0),DAY(H1037)),
IF(E1037="halfyearly",DATE(IF(MONTH(H1037)&gt;=7,YEAR(H1037)+1,YEAR(H1037)),VLOOKUP(MONTH(H1037),index!$D$2:$G$13,4,0),DAY(H1037)),
DATE(YEAR(H1037)+1,MONTH(H1037),DAY(H1037)))))-H1037))+H1037)</f>
        <v/>
      </c>
      <c r="J1037" s="9" t="str">
        <f t="shared" si="112"/>
        <v/>
      </c>
      <c r="K1037" s="11" t="str">
        <f t="shared" si="113"/>
        <v/>
      </c>
      <c r="L1037" s="11" t="str">
        <f t="shared" si="114"/>
        <v/>
      </c>
      <c r="M1037" s="11" t="str">
        <f>IF(A1037="","",VLOOKUP(E1037,index!$A$1:$B$6,2,0)*K1037*G1037)</f>
        <v/>
      </c>
      <c r="N1037" s="11" t="str">
        <f>IF(A1037="","",-PMT(G1037*VLOOKUP(E1037,index!$A$1:$B$6,2,0),C1037,F1037,0,0))</f>
        <v/>
      </c>
      <c r="O1037" s="11" t="str">
        <f t="shared" si="115"/>
        <v/>
      </c>
      <c r="P1037" s="11" t="str">
        <f t="shared" si="116"/>
        <v/>
      </c>
    </row>
    <row r="1038" spans="1:16" x14ac:dyDescent="0.25">
      <c r="A1038" s="9" t="str">
        <f>IF(A1037="","",IF(B1037&lt;C1037,A1037,IF(A1037=MAX('entry data'!$B$8:$B$507),"",A1037+1)))</f>
        <v/>
      </c>
      <c r="B1038" s="9" t="str">
        <f t="shared" si="111"/>
        <v/>
      </c>
      <c r="C1038" s="9" t="str">
        <f>IF(ISERROR(VLOOKUP(A1038,'entry data'!B:G,6,0)),"",VLOOKUP(A1038,'entry data'!B:G,6,0))</f>
        <v/>
      </c>
      <c r="D1038" s="9" t="str">
        <f>IF(ISERROR(VLOOKUP(A1038,'entry data'!B:C,2,0)),"",VLOOKUP(A1038,'entry data'!B:C,2,0))</f>
        <v/>
      </c>
      <c r="E1038" s="9" t="str">
        <f>IF(ISERROR(VLOOKUP(A1038,'entry data'!B:E,4,0)),"",VLOOKUP(A1038,'entry data'!B:E,4,0))</f>
        <v/>
      </c>
      <c r="F1038" s="11" t="str">
        <f>IF(A1038="","",IF(ISERROR(VLOOKUP(A1038,'entry data'!B:F,5,0)),"",VLOOKUP(A1038,'entry data'!B:F,5,0)))</f>
        <v/>
      </c>
      <c r="G1038" s="12" t="str">
        <f>IF(A1038="","",IF(ISERROR(VLOOKUP(A1038,'entry data'!B:I,8,0)),"",VLOOKUP(A1038,'entry data'!B:I,7,0)))</f>
        <v/>
      </c>
      <c r="H1038" s="13" t="str">
        <f>IF(A1038="","",IF(B1038=1,VLOOKUP(A1038,'entry data'!B:D,3,0),I1037))</f>
        <v/>
      </c>
      <c r="I1038" s="14" t="str">
        <f>IF(A1038="","",IF(E1038="weekly",7,IF(E1038="fortnightly",14,IF(E1038="monthly",DATE(IF(MONTH(H1038)=12,YEAR(H1038)+1,YEAR(H1038)),VLOOKUP(MONTH(H1038),index!$D$2:$G$13,2,0),DAY(H1038)),
IF(E1038="quarterly",DATE(IF(MONTH(H1038)&gt;=10,YEAR(H1038)+1,YEAR(H1038)),VLOOKUP(MONTH(H1038),index!$D$2:$G$13,3,0),DAY(H1038)),
IF(E1038="halfyearly",DATE(IF(MONTH(H1038)&gt;=7,YEAR(H1038)+1,YEAR(H1038)),VLOOKUP(MONTH(H1038),index!$D$2:$G$13,4,0),DAY(H1038)),
DATE(YEAR(H1038)+1,MONTH(H1038),DAY(H1038)))))-H1038))+H1038)</f>
        <v/>
      </c>
      <c r="J1038" s="9" t="str">
        <f t="shared" si="112"/>
        <v/>
      </c>
      <c r="K1038" s="11" t="str">
        <f t="shared" si="113"/>
        <v/>
      </c>
      <c r="L1038" s="11" t="str">
        <f t="shared" si="114"/>
        <v/>
      </c>
      <c r="M1038" s="11" t="str">
        <f>IF(A1038="","",VLOOKUP(E1038,index!$A$1:$B$6,2,0)*K1038*G1038)</f>
        <v/>
      </c>
      <c r="N1038" s="11" t="str">
        <f>IF(A1038="","",-PMT(G1038*VLOOKUP(E1038,index!$A$1:$B$6,2,0),C1038,F1038,0,0))</f>
        <v/>
      </c>
      <c r="O1038" s="11" t="str">
        <f t="shared" si="115"/>
        <v/>
      </c>
      <c r="P1038" s="11" t="str">
        <f t="shared" si="116"/>
        <v/>
      </c>
    </row>
    <row r="1039" spans="1:16" x14ac:dyDescent="0.25">
      <c r="A1039" s="9" t="str">
        <f>IF(A1038="","",IF(B1038&lt;C1038,A1038,IF(A1038=MAX('entry data'!$B$8:$B$507),"",A1038+1)))</f>
        <v/>
      </c>
      <c r="B1039" s="9" t="str">
        <f t="shared" si="111"/>
        <v/>
      </c>
      <c r="C1039" s="9" t="str">
        <f>IF(ISERROR(VLOOKUP(A1039,'entry data'!B:G,6,0)),"",VLOOKUP(A1039,'entry data'!B:G,6,0))</f>
        <v/>
      </c>
      <c r="D1039" s="9" t="str">
        <f>IF(ISERROR(VLOOKUP(A1039,'entry data'!B:C,2,0)),"",VLOOKUP(A1039,'entry data'!B:C,2,0))</f>
        <v/>
      </c>
      <c r="E1039" s="9" t="str">
        <f>IF(ISERROR(VLOOKUP(A1039,'entry data'!B:E,4,0)),"",VLOOKUP(A1039,'entry data'!B:E,4,0))</f>
        <v/>
      </c>
      <c r="F1039" s="11" t="str">
        <f>IF(A1039="","",IF(ISERROR(VLOOKUP(A1039,'entry data'!B:F,5,0)),"",VLOOKUP(A1039,'entry data'!B:F,5,0)))</f>
        <v/>
      </c>
      <c r="G1039" s="12" t="str">
        <f>IF(A1039="","",IF(ISERROR(VLOOKUP(A1039,'entry data'!B:I,8,0)),"",VLOOKUP(A1039,'entry data'!B:I,7,0)))</f>
        <v/>
      </c>
      <c r="H1039" s="13" t="str">
        <f>IF(A1039="","",IF(B1039=1,VLOOKUP(A1039,'entry data'!B:D,3,0),I1038))</f>
        <v/>
      </c>
      <c r="I1039" s="14" t="str">
        <f>IF(A1039="","",IF(E1039="weekly",7,IF(E1039="fortnightly",14,IF(E1039="monthly",DATE(IF(MONTH(H1039)=12,YEAR(H1039)+1,YEAR(H1039)),VLOOKUP(MONTH(H1039),index!$D$2:$G$13,2,0),DAY(H1039)),
IF(E1039="quarterly",DATE(IF(MONTH(H1039)&gt;=10,YEAR(H1039)+1,YEAR(H1039)),VLOOKUP(MONTH(H1039),index!$D$2:$G$13,3,0),DAY(H1039)),
IF(E1039="halfyearly",DATE(IF(MONTH(H1039)&gt;=7,YEAR(H1039)+1,YEAR(H1039)),VLOOKUP(MONTH(H1039),index!$D$2:$G$13,4,0),DAY(H1039)),
DATE(YEAR(H1039)+1,MONTH(H1039),DAY(H1039)))))-H1039))+H1039)</f>
        <v/>
      </c>
      <c r="J1039" s="9" t="str">
        <f t="shared" si="112"/>
        <v/>
      </c>
      <c r="K1039" s="11" t="str">
        <f t="shared" si="113"/>
        <v/>
      </c>
      <c r="L1039" s="11" t="str">
        <f t="shared" si="114"/>
        <v/>
      </c>
      <c r="M1039" s="11" t="str">
        <f>IF(A1039="","",VLOOKUP(E1039,index!$A$1:$B$6,2,0)*K1039*G1039)</f>
        <v/>
      </c>
      <c r="N1039" s="11" t="str">
        <f>IF(A1039="","",-PMT(G1039*VLOOKUP(E1039,index!$A$1:$B$6,2,0),C1039,F1039,0,0))</f>
        <v/>
      </c>
      <c r="O1039" s="11" t="str">
        <f t="shared" si="115"/>
        <v/>
      </c>
      <c r="P1039" s="11" t="str">
        <f t="shared" si="116"/>
        <v/>
      </c>
    </row>
    <row r="1040" spans="1:16" x14ac:dyDescent="0.25">
      <c r="A1040" s="9" t="str">
        <f>IF(A1039="","",IF(B1039&lt;C1039,A1039,IF(A1039=MAX('entry data'!$B$8:$B$507),"",A1039+1)))</f>
        <v/>
      </c>
      <c r="B1040" s="9" t="str">
        <f t="shared" si="111"/>
        <v/>
      </c>
      <c r="C1040" s="9" t="str">
        <f>IF(ISERROR(VLOOKUP(A1040,'entry data'!B:G,6,0)),"",VLOOKUP(A1040,'entry data'!B:G,6,0))</f>
        <v/>
      </c>
      <c r="D1040" s="9" t="str">
        <f>IF(ISERROR(VLOOKUP(A1040,'entry data'!B:C,2,0)),"",VLOOKUP(A1040,'entry data'!B:C,2,0))</f>
        <v/>
      </c>
      <c r="E1040" s="9" t="str">
        <f>IF(ISERROR(VLOOKUP(A1040,'entry data'!B:E,4,0)),"",VLOOKUP(A1040,'entry data'!B:E,4,0))</f>
        <v/>
      </c>
      <c r="F1040" s="11" t="str">
        <f>IF(A1040="","",IF(ISERROR(VLOOKUP(A1040,'entry data'!B:F,5,0)),"",VLOOKUP(A1040,'entry data'!B:F,5,0)))</f>
        <v/>
      </c>
      <c r="G1040" s="12" t="str">
        <f>IF(A1040="","",IF(ISERROR(VLOOKUP(A1040,'entry data'!B:I,8,0)),"",VLOOKUP(A1040,'entry data'!B:I,7,0)))</f>
        <v/>
      </c>
      <c r="H1040" s="13" t="str">
        <f>IF(A1040="","",IF(B1040=1,VLOOKUP(A1040,'entry data'!B:D,3,0),I1039))</f>
        <v/>
      </c>
      <c r="I1040" s="14" t="str">
        <f>IF(A1040="","",IF(E1040="weekly",7,IF(E1040="fortnightly",14,IF(E1040="monthly",DATE(IF(MONTH(H1040)=12,YEAR(H1040)+1,YEAR(H1040)),VLOOKUP(MONTH(H1040),index!$D$2:$G$13,2,0),DAY(H1040)),
IF(E1040="quarterly",DATE(IF(MONTH(H1040)&gt;=10,YEAR(H1040)+1,YEAR(H1040)),VLOOKUP(MONTH(H1040),index!$D$2:$G$13,3,0),DAY(H1040)),
IF(E1040="halfyearly",DATE(IF(MONTH(H1040)&gt;=7,YEAR(H1040)+1,YEAR(H1040)),VLOOKUP(MONTH(H1040),index!$D$2:$G$13,4,0),DAY(H1040)),
DATE(YEAR(H1040)+1,MONTH(H1040),DAY(H1040)))))-H1040))+H1040)</f>
        <v/>
      </c>
      <c r="J1040" s="9" t="str">
        <f t="shared" si="112"/>
        <v/>
      </c>
      <c r="K1040" s="11" t="str">
        <f t="shared" si="113"/>
        <v/>
      </c>
      <c r="L1040" s="11" t="str">
        <f t="shared" si="114"/>
        <v/>
      </c>
      <c r="M1040" s="11" t="str">
        <f>IF(A1040="","",VLOOKUP(E1040,index!$A$1:$B$6,2,0)*K1040*G1040)</f>
        <v/>
      </c>
      <c r="N1040" s="11" t="str">
        <f>IF(A1040="","",-PMT(G1040*VLOOKUP(E1040,index!$A$1:$B$6,2,0),C1040,F1040,0,0))</f>
        <v/>
      </c>
      <c r="O1040" s="11" t="str">
        <f t="shared" si="115"/>
        <v/>
      </c>
      <c r="P1040" s="11" t="str">
        <f t="shared" si="116"/>
        <v/>
      </c>
    </row>
    <row r="1041" spans="1:16" x14ac:dyDescent="0.25">
      <c r="A1041" s="9" t="str">
        <f>IF(A1040="","",IF(B1040&lt;C1040,A1040,IF(A1040=MAX('entry data'!$B$8:$B$507),"",A1040+1)))</f>
        <v/>
      </c>
      <c r="B1041" s="9" t="str">
        <f t="shared" si="111"/>
        <v/>
      </c>
      <c r="C1041" s="9" t="str">
        <f>IF(ISERROR(VLOOKUP(A1041,'entry data'!B:G,6,0)),"",VLOOKUP(A1041,'entry data'!B:G,6,0))</f>
        <v/>
      </c>
      <c r="D1041" s="9" t="str">
        <f>IF(ISERROR(VLOOKUP(A1041,'entry data'!B:C,2,0)),"",VLOOKUP(A1041,'entry data'!B:C,2,0))</f>
        <v/>
      </c>
      <c r="E1041" s="9" t="str">
        <f>IF(ISERROR(VLOOKUP(A1041,'entry data'!B:E,4,0)),"",VLOOKUP(A1041,'entry data'!B:E,4,0))</f>
        <v/>
      </c>
      <c r="F1041" s="11" t="str">
        <f>IF(A1041="","",IF(ISERROR(VLOOKUP(A1041,'entry data'!B:F,5,0)),"",VLOOKUP(A1041,'entry data'!B:F,5,0)))</f>
        <v/>
      </c>
      <c r="G1041" s="12" t="str">
        <f>IF(A1041="","",IF(ISERROR(VLOOKUP(A1041,'entry data'!B:I,8,0)),"",VLOOKUP(A1041,'entry data'!B:I,7,0)))</f>
        <v/>
      </c>
      <c r="H1041" s="13" t="str">
        <f>IF(A1041="","",IF(B1041=1,VLOOKUP(A1041,'entry data'!B:D,3,0),I1040))</f>
        <v/>
      </c>
      <c r="I1041" s="14" t="str">
        <f>IF(A1041="","",IF(E1041="weekly",7,IF(E1041="fortnightly",14,IF(E1041="monthly",DATE(IF(MONTH(H1041)=12,YEAR(H1041)+1,YEAR(H1041)),VLOOKUP(MONTH(H1041),index!$D$2:$G$13,2,0),DAY(H1041)),
IF(E1041="quarterly",DATE(IF(MONTH(H1041)&gt;=10,YEAR(H1041)+1,YEAR(H1041)),VLOOKUP(MONTH(H1041),index!$D$2:$G$13,3,0),DAY(H1041)),
IF(E1041="halfyearly",DATE(IF(MONTH(H1041)&gt;=7,YEAR(H1041)+1,YEAR(H1041)),VLOOKUP(MONTH(H1041),index!$D$2:$G$13,4,0),DAY(H1041)),
DATE(YEAR(H1041)+1,MONTH(H1041),DAY(H1041)))))-H1041))+H1041)</f>
        <v/>
      </c>
      <c r="J1041" s="9" t="str">
        <f t="shared" si="112"/>
        <v/>
      </c>
      <c r="K1041" s="11" t="str">
        <f t="shared" si="113"/>
        <v/>
      </c>
      <c r="L1041" s="11" t="str">
        <f t="shared" si="114"/>
        <v/>
      </c>
      <c r="M1041" s="11" t="str">
        <f>IF(A1041="","",VLOOKUP(E1041,index!$A$1:$B$6,2,0)*K1041*G1041)</f>
        <v/>
      </c>
      <c r="N1041" s="11" t="str">
        <f>IF(A1041="","",-PMT(G1041*VLOOKUP(E1041,index!$A$1:$B$6,2,0),C1041,F1041,0,0))</f>
        <v/>
      </c>
      <c r="O1041" s="11" t="str">
        <f t="shared" si="115"/>
        <v/>
      </c>
      <c r="P1041" s="11" t="str">
        <f t="shared" si="116"/>
        <v/>
      </c>
    </row>
    <row r="1042" spans="1:16" x14ac:dyDescent="0.25">
      <c r="A1042" s="9" t="str">
        <f>IF(A1041="","",IF(B1041&lt;C1041,A1041,IF(A1041=MAX('entry data'!$B$8:$B$507),"",A1041+1)))</f>
        <v/>
      </c>
      <c r="B1042" s="9" t="str">
        <f t="shared" si="111"/>
        <v/>
      </c>
      <c r="C1042" s="9" t="str">
        <f>IF(ISERROR(VLOOKUP(A1042,'entry data'!B:G,6,0)),"",VLOOKUP(A1042,'entry data'!B:G,6,0))</f>
        <v/>
      </c>
      <c r="D1042" s="9" t="str">
        <f>IF(ISERROR(VLOOKUP(A1042,'entry data'!B:C,2,0)),"",VLOOKUP(A1042,'entry data'!B:C,2,0))</f>
        <v/>
      </c>
      <c r="E1042" s="9" t="str">
        <f>IF(ISERROR(VLOOKUP(A1042,'entry data'!B:E,4,0)),"",VLOOKUP(A1042,'entry data'!B:E,4,0))</f>
        <v/>
      </c>
      <c r="F1042" s="11" t="str">
        <f>IF(A1042="","",IF(ISERROR(VLOOKUP(A1042,'entry data'!B:F,5,0)),"",VLOOKUP(A1042,'entry data'!B:F,5,0)))</f>
        <v/>
      </c>
      <c r="G1042" s="12" t="str">
        <f>IF(A1042="","",IF(ISERROR(VLOOKUP(A1042,'entry data'!B:I,8,0)),"",VLOOKUP(A1042,'entry data'!B:I,7,0)))</f>
        <v/>
      </c>
      <c r="H1042" s="13" t="str">
        <f>IF(A1042="","",IF(B1042=1,VLOOKUP(A1042,'entry data'!B:D,3,0),I1041))</f>
        <v/>
      </c>
      <c r="I1042" s="14" t="str">
        <f>IF(A1042="","",IF(E1042="weekly",7,IF(E1042="fortnightly",14,IF(E1042="monthly",DATE(IF(MONTH(H1042)=12,YEAR(H1042)+1,YEAR(H1042)),VLOOKUP(MONTH(H1042),index!$D$2:$G$13,2,0),DAY(H1042)),
IF(E1042="quarterly",DATE(IF(MONTH(H1042)&gt;=10,YEAR(H1042)+1,YEAR(H1042)),VLOOKUP(MONTH(H1042),index!$D$2:$G$13,3,0),DAY(H1042)),
IF(E1042="halfyearly",DATE(IF(MONTH(H1042)&gt;=7,YEAR(H1042)+1,YEAR(H1042)),VLOOKUP(MONTH(H1042),index!$D$2:$G$13,4,0),DAY(H1042)),
DATE(YEAR(H1042)+1,MONTH(H1042),DAY(H1042)))))-H1042))+H1042)</f>
        <v/>
      </c>
      <c r="J1042" s="9" t="str">
        <f t="shared" si="112"/>
        <v/>
      </c>
      <c r="K1042" s="11" t="str">
        <f t="shared" si="113"/>
        <v/>
      </c>
      <c r="L1042" s="11" t="str">
        <f t="shared" si="114"/>
        <v/>
      </c>
      <c r="M1042" s="11" t="str">
        <f>IF(A1042="","",VLOOKUP(E1042,index!$A$1:$B$6,2,0)*K1042*G1042)</f>
        <v/>
      </c>
      <c r="N1042" s="11" t="str">
        <f>IF(A1042="","",-PMT(G1042*VLOOKUP(E1042,index!$A$1:$B$6,2,0),C1042,F1042,0,0))</f>
        <v/>
      </c>
      <c r="O1042" s="11" t="str">
        <f t="shared" si="115"/>
        <v/>
      </c>
      <c r="P1042" s="11" t="str">
        <f t="shared" si="116"/>
        <v/>
      </c>
    </row>
    <row r="1043" spans="1:16" x14ac:dyDescent="0.25">
      <c r="A1043" s="9" t="str">
        <f>IF(A1042="","",IF(B1042&lt;C1042,A1042,IF(A1042=MAX('entry data'!$B$8:$B$507),"",A1042+1)))</f>
        <v/>
      </c>
      <c r="B1043" s="9" t="str">
        <f t="shared" si="111"/>
        <v/>
      </c>
      <c r="C1043" s="9" t="str">
        <f>IF(ISERROR(VLOOKUP(A1043,'entry data'!B:G,6,0)),"",VLOOKUP(A1043,'entry data'!B:G,6,0))</f>
        <v/>
      </c>
      <c r="D1043" s="9" t="str">
        <f>IF(ISERROR(VLOOKUP(A1043,'entry data'!B:C,2,0)),"",VLOOKUP(A1043,'entry data'!B:C,2,0))</f>
        <v/>
      </c>
      <c r="E1043" s="9" t="str">
        <f>IF(ISERROR(VLOOKUP(A1043,'entry data'!B:E,4,0)),"",VLOOKUP(A1043,'entry data'!B:E,4,0))</f>
        <v/>
      </c>
      <c r="F1043" s="11" t="str">
        <f>IF(A1043="","",IF(ISERROR(VLOOKUP(A1043,'entry data'!B:F,5,0)),"",VLOOKUP(A1043,'entry data'!B:F,5,0)))</f>
        <v/>
      </c>
      <c r="G1043" s="12" t="str">
        <f>IF(A1043="","",IF(ISERROR(VLOOKUP(A1043,'entry data'!B:I,8,0)),"",VLOOKUP(A1043,'entry data'!B:I,7,0)))</f>
        <v/>
      </c>
      <c r="H1043" s="13" t="str">
        <f>IF(A1043="","",IF(B1043=1,VLOOKUP(A1043,'entry data'!B:D,3,0),I1042))</f>
        <v/>
      </c>
      <c r="I1043" s="14" t="str">
        <f>IF(A1043="","",IF(E1043="weekly",7,IF(E1043="fortnightly",14,IF(E1043="monthly",DATE(IF(MONTH(H1043)=12,YEAR(H1043)+1,YEAR(H1043)),VLOOKUP(MONTH(H1043),index!$D$2:$G$13,2,0),DAY(H1043)),
IF(E1043="quarterly",DATE(IF(MONTH(H1043)&gt;=10,YEAR(H1043)+1,YEAR(H1043)),VLOOKUP(MONTH(H1043),index!$D$2:$G$13,3,0),DAY(H1043)),
IF(E1043="halfyearly",DATE(IF(MONTH(H1043)&gt;=7,YEAR(H1043)+1,YEAR(H1043)),VLOOKUP(MONTH(H1043),index!$D$2:$G$13,4,0),DAY(H1043)),
DATE(YEAR(H1043)+1,MONTH(H1043),DAY(H1043)))))-H1043))+H1043)</f>
        <v/>
      </c>
      <c r="J1043" s="9" t="str">
        <f t="shared" si="112"/>
        <v/>
      </c>
      <c r="K1043" s="11" t="str">
        <f t="shared" si="113"/>
        <v/>
      </c>
      <c r="L1043" s="11" t="str">
        <f t="shared" si="114"/>
        <v/>
      </c>
      <c r="M1043" s="11" t="str">
        <f>IF(A1043="","",VLOOKUP(E1043,index!$A$1:$B$6,2,0)*K1043*G1043)</f>
        <v/>
      </c>
      <c r="N1043" s="11" t="str">
        <f>IF(A1043="","",-PMT(G1043*VLOOKUP(E1043,index!$A$1:$B$6,2,0),C1043,F1043,0,0))</f>
        <v/>
      </c>
      <c r="O1043" s="11" t="str">
        <f t="shared" si="115"/>
        <v/>
      </c>
      <c r="P1043" s="11" t="str">
        <f t="shared" si="116"/>
        <v/>
      </c>
    </row>
    <row r="1044" spans="1:16" x14ac:dyDescent="0.25">
      <c r="A1044" s="9" t="str">
        <f>IF(A1043="","",IF(B1043&lt;C1043,A1043,IF(A1043=MAX('entry data'!$B$8:$B$507),"",A1043+1)))</f>
        <v/>
      </c>
      <c r="B1044" s="9" t="str">
        <f t="shared" si="111"/>
        <v/>
      </c>
      <c r="C1044" s="9" t="str">
        <f>IF(ISERROR(VLOOKUP(A1044,'entry data'!B:G,6,0)),"",VLOOKUP(A1044,'entry data'!B:G,6,0))</f>
        <v/>
      </c>
      <c r="D1044" s="9" t="str">
        <f>IF(ISERROR(VLOOKUP(A1044,'entry data'!B:C,2,0)),"",VLOOKUP(A1044,'entry data'!B:C,2,0))</f>
        <v/>
      </c>
      <c r="E1044" s="9" t="str">
        <f>IF(ISERROR(VLOOKUP(A1044,'entry data'!B:E,4,0)),"",VLOOKUP(A1044,'entry data'!B:E,4,0))</f>
        <v/>
      </c>
      <c r="F1044" s="11" t="str">
        <f>IF(A1044="","",IF(ISERROR(VLOOKUP(A1044,'entry data'!B:F,5,0)),"",VLOOKUP(A1044,'entry data'!B:F,5,0)))</f>
        <v/>
      </c>
      <c r="G1044" s="12" t="str">
        <f>IF(A1044="","",IF(ISERROR(VLOOKUP(A1044,'entry data'!B:I,8,0)),"",VLOOKUP(A1044,'entry data'!B:I,7,0)))</f>
        <v/>
      </c>
      <c r="H1044" s="13" t="str">
        <f>IF(A1044="","",IF(B1044=1,VLOOKUP(A1044,'entry data'!B:D,3,0),I1043))</f>
        <v/>
      </c>
      <c r="I1044" s="14" t="str">
        <f>IF(A1044="","",IF(E1044="weekly",7,IF(E1044="fortnightly",14,IF(E1044="monthly",DATE(IF(MONTH(H1044)=12,YEAR(H1044)+1,YEAR(H1044)),VLOOKUP(MONTH(H1044),index!$D$2:$G$13,2,0),DAY(H1044)),
IF(E1044="quarterly",DATE(IF(MONTH(H1044)&gt;=10,YEAR(H1044)+1,YEAR(H1044)),VLOOKUP(MONTH(H1044),index!$D$2:$G$13,3,0),DAY(H1044)),
IF(E1044="halfyearly",DATE(IF(MONTH(H1044)&gt;=7,YEAR(H1044)+1,YEAR(H1044)),VLOOKUP(MONTH(H1044),index!$D$2:$G$13,4,0),DAY(H1044)),
DATE(YEAR(H1044)+1,MONTH(H1044),DAY(H1044)))))-H1044))+H1044)</f>
        <v/>
      </c>
      <c r="J1044" s="9" t="str">
        <f t="shared" si="112"/>
        <v/>
      </c>
      <c r="K1044" s="11" t="str">
        <f t="shared" si="113"/>
        <v/>
      </c>
      <c r="L1044" s="11" t="str">
        <f t="shared" si="114"/>
        <v/>
      </c>
      <c r="M1044" s="11" t="str">
        <f>IF(A1044="","",VLOOKUP(E1044,index!$A$1:$B$6,2,0)*K1044*G1044)</f>
        <v/>
      </c>
      <c r="N1044" s="11" t="str">
        <f>IF(A1044="","",-PMT(G1044*VLOOKUP(E1044,index!$A$1:$B$6,2,0),C1044,F1044,0,0))</f>
        <v/>
      </c>
      <c r="O1044" s="11" t="str">
        <f t="shared" si="115"/>
        <v/>
      </c>
      <c r="P1044" s="11" t="str">
        <f t="shared" si="116"/>
        <v/>
      </c>
    </row>
    <row r="1045" spans="1:16" x14ac:dyDescent="0.25">
      <c r="A1045" s="9" t="str">
        <f>IF(A1044="","",IF(B1044&lt;C1044,A1044,IF(A1044=MAX('entry data'!$B$8:$B$507),"",A1044+1)))</f>
        <v/>
      </c>
      <c r="B1045" s="9" t="str">
        <f t="shared" si="111"/>
        <v/>
      </c>
      <c r="C1045" s="9" t="str">
        <f>IF(ISERROR(VLOOKUP(A1045,'entry data'!B:G,6,0)),"",VLOOKUP(A1045,'entry data'!B:G,6,0))</f>
        <v/>
      </c>
      <c r="D1045" s="9" t="str">
        <f>IF(ISERROR(VLOOKUP(A1045,'entry data'!B:C,2,0)),"",VLOOKUP(A1045,'entry data'!B:C,2,0))</f>
        <v/>
      </c>
      <c r="E1045" s="9" t="str">
        <f>IF(ISERROR(VLOOKUP(A1045,'entry data'!B:E,4,0)),"",VLOOKUP(A1045,'entry data'!B:E,4,0))</f>
        <v/>
      </c>
      <c r="F1045" s="11" t="str">
        <f>IF(A1045="","",IF(ISERROR(VLOOKUP(A1045,'entry data'!B:F,5,0)),"",VLOOKUP(A1045,'entry data'!B:F,5,0)))</f>
        <v/>
      </c>
      <c r="G1045" s="12" t="str">
        <f>IF(A1045="","",IF(ISERROR(VLOOKUP(A1045,'entry data'!B:I,8,0)),"",VLOOKUP(A1045,'entry data'!B:I,7,0)))</f>
        <v/>
      </c>
      <c r="H1045" s="13" t="str">
        <f>IF(A1045="","",IF(B1045=1,VLOOKUP(A1045,'entry data'!B:D,3,0),I1044))</f>
        <v/>
      </c>
      <c r="I1045" s="14" t="str">
        <f>IF(A1045="","",IF(E1045="weekly",7,IF(E1045="fortnightly",14,IF(E1045="monthly",DATE(IF(MONTH(H1045)=12,YEAR(H1045)+1,YEAR(H1045)),VLOOKUP(MONTH(H1045),index!$D$2:$G$13,2,0),DAY(H1045)),
IF(E1045="quarterly",DATE(IF(MONTH(H1045)&gt;=10,YEAR(H1045)+1,YEAR(H1045)),VLOOKUP(MONTH(H1045),index!$D$2:$G$13,3,0),DAY(H1045)),
IF(E1045="halfyearly",DATE(IF(MONTH(H1045)&gt;=7,YEAR(H1045)+1,YEAR(H1045)),VLOOKUP(MONTH(H1045),index!$D$2:$G$13,4,0),DAY(H1045)),
DATE(YEAR(H1045)+1,MONTH(H1045),DAY(H1045)))))-H1045))+H1045)</f>
        <v/>
      </c>
      <c r="J1045" s="9" t="str">
        <f t="shared" si="112"/>
        <v/>
      </c>
      <c r="K1045" s="11" t="str">
        <f t="shared" si="113"/>
        <v/>
      </c>
      <c r="L1045" s="11" t="str">
        <f t="shared" si="114"/>
        <v/>
      </c>
      <c r="M1045" s="11" t="str">
        <f>IF(A1045="","",VLOOKUP(E1045,index!$A$1:$B$6,2,0)*K1045*G1045)</f>
        <v/>
      </c>
      <c r="N1045" s="11" t="str">
        <f>IF(A1045="","",-PMT(G1045*VLOOKUP(E1045,index!$A$1:$B$6,2,0),C1045,F1045,0,0))</f>
        <v/>
      </c>
      <c r="O1045" s="11" t="str">
        <f t="shared" si="115"/>
        <v/>
      </c>
      <c r="P1045" s="11" t="str">
        <f t="shared" si="116"/>
        <v/>
      </c>
    </row>
    <row r="1046" spans="1:16" x14ac:dyDescent="0.25">
      <c r="A1046" s="9" t="str">
        <f>IF(A1045="","",IF(B1045&lt;C1045,A1045,IF(A1045=MAX('entry data'!$B$8:$B$507),"",A1045+1)))</f>
        <v/>
      </c>
      <c r="B1046" s="9" t="str">
        <f t="shared" si="111"/>
        <v/>
      </c>
      <c r="C1046" s="9" t="str">
        <f>IF(ISERROR(VLOOKUP(A1046,'entry data'!B:G,6,0)),"",VLOOKUP(A1046,'entry data'!B:G,6,0))</f>
        <v/>
      </c>
      <c r="D1046" s="9" t="str">
        <f>IF(ISERROR(VLOOKUP(A1046,'entry data'!B:C,2,0)),"",VLOOKUP(A1046,'entry data'!B:C,2,0))</f>
        <v/>
      </c>
      <c r="E1046" s="9" t="str">
        <f>IF(ISERROR(VLOOKUP(A1046,'entry data'!B:E,4,0)),"",VLOOKUP(A1046,'entry data'!B:E,4,0))</f>
        <v/>
      </c>
      <c r="F1046" s="11" t="str">
        <f>IF(A1046="","",IF(ISERROR(VLOOKUP(A1046,'entry data'!B:F,5,0)),"",VLOOKUP(A1046,'entry data'!B:F,5,0)))</f>
        <v/>
      </c>
      <c r="G1046" s="12" t="str">
        <f>IF(A1046="","",IF(ISERROR(VLOOKUP(A1046,'entry data'!B:I,8,0)),"",VLOOKUP(A1046,'entry data'!B:I,7,0)))</f>
        <v/>
      </c>
      <c r="H1046" s="13" t="str">
        <f>IF(A1046="","",IF(B1046=1,VLOOKUP(A1046,'entry data'!B:D,3,0),I1045))</f>
        <v/>
      </c>
      <c r="I1046" s="14" t="str">
        <f>IF(A1046="","",IF(E1046="weekly",7,IF(E1046="fortnightly",14,IF(E1046="monthly",DATE(IF(MONTH(H1046)=12,YEAR(H1046)+1,YEAR(H1046)),VLOOKUP(MONTH(H1046),index!$D$2:$G$13,2,0),DAY(H1046)),
IF(E1046="quarterly",DATE(IF(MONTH(H1046)&gt;=10,YEAR(H1046)+1,YEAR(H1046)),VLOOKUP(MONTH(H1046),index!$D$2:$G$13,3,0),DAY(H1046)),
IF(E1046="halfyearly",DATE(IF(MONTH(H1046)&gt;=7,YEAR(H1046)+1,YEAR(H1046)),VLOOKUP(MONTH(H1046),index!$D$2:$G$13,4,0),DAY(H1046)),
DATE(YEAR(H1046)+1,MONTH(H1046),DAY(H1046)))))-H1046))+H1046)</f>
        <v/>
      </c>
      <c r="J1046" s="9" t="str">
        <f t="shared" si="112"/>
        <v/>
      </c>
      <c r="K1046" s="11" t="str">
        <f t="shared" si="113"/>
        <v/>
      </c>
      <c r="L1046" s="11" t="str">
        <f t="shared" si="114"/>
        <v/>
      </c>
      <c r="M1046" s="11" t="str">
        <f>IF(A1046="","",VLOOKUP(E1046,index!$A$1:$B$6,2,0)*K1046*G1046)</f>
        <v/>
      </c>
      <c r="N1046" s="11" t="str">
        <f>IF(A1046="","",-PMT(G1046*VLOOKUP(E1046,index!$A$1:$B$6,2,0),C1046,F1046,0,0))</f>
        <v/>
      </c>
      <c r="O1046" s="11" t="str">
        <f t="shared" si="115"/>
        <v/>
      </c>
      <c r="P1046" s="11" t="str">
        <f t="shared" si="116"/>
        <v/>
      </c>
    </row>
    <row r="1047" spans="1:16" x14ac:dyDescent="0.25">
      <c r="A1047" s="9" t="str">
        <f>IF(A1046="","",IF(B1046&lt;C1046,A1046,IF(A1046=MAX('entry data'!$B$8:$B$507),"",A1046+1)))</f>
        <v/>
      </c>
      <c r="B1047" s="9" t="str">
        <f t="shared" ref="B1047:B1110" si="117">IF(A1047="","",IF(B1046=C1046,1,B1046+1))</f>
        <v/>
      </c>
      <c r="C1047" s="9" t="str">
        <f>IF(ISERROR(VLOOKUP(A1047,'entry data'!B:G,6,0)),"",VLOOKUP(A1047,'entry data'!B:G,6,0))</f>
        <v/>
      </c>
      <c r="D1047" s="9" t="str">
        <f>IF(ISERROR(VLOOKUP(A1047,'entry data'!B:C,2,0)),"",VLOOKUP(A1047,'entry data'!B:C,2,0))</f>
        <v/>
      </c>
      <c r="E1047" s="9" t="str">
        <f>IF(ISERROR(VLOOKUP(A1047,'entry data'!B:E,4,0)),"",VLOOKUP(A1047,'entry data'!B:E,4,0))</f>
        <v/>
      </c>
      <c r="F1047" s="11" t="str">
        <f>IF(A1047="","",IF(ISERROR(VLOOKUP(A1047,'entry data'!B:F,5,0)),"",VLOOKUP(A1047,'entry data'!B:F,5,0)))</f>
        <v/>
      </c>
      <c r="G1047" s="12" t="str">
        <f>IF(A1047="","",IF(ISERROR(VLOOKUP(A1047,'entry data'!B:I,8,0)),"",VLOOKUP(A1047,'entry data'!B:I,7,0)))</f>
        <v/>
      </c>
      <c r="H1047" s="13" t="str">
        <f>IF(A1047="","",IF(B1047=1,VLOOKUP(A1047,'entry data'!B:D,3,0),I1046))</f>
        <v/>
      </c>
      <c r="I1047" s="14" t="str">
        <f>IF(A1047="","",IF(E1047="weekly",7,IF(E1047="fortnightly",14,IF(E1047="monthly",DATE(IF(MONTH(H1047)=12,YEAR(H1047)+1,YEAR(H1047)),VLOOKUP(MONTH(H1047),index!$D$2:$G$13,2,0),DAY(H1047)),
IF(E1047="quarterly",DATE(IF(MONTH(H1047)&gt;=10,YEAR(H1047)+1,YEAR(H1047)),VLOOKUP(MONTH(H1047),index!$D$2:$G$13,3,0),DAY(H1047)),
IF(E1047="halfyearly",DATE(IF(MONTH(H1047)&gt;=7,YEAR(H1047)+1,YEAR(H1047)),VLOOKUP(MONTH(H1047),index!$D$2:$G$13,4,0),DAY(H1047)),
DATE(YEAR(H1047)+1,MONTH(H1047),DAY(H1047)))))-H1047))+H1047)</f>
        <v/>
      </c>
      <c r="J1047" s="9" t="str">
        <f t="shared" ref="J1047:J1110" si="118">IF(A1047="","",IF(MONTH(I1047)&lt;10,YEAR(I1047)&amp;"-0"&amp;MONTH(I1047),YEAR(I1047)&amp;"-"&amp;MONTH(I1047)))</f>
        <v/>
      </c>
      <c r="K1047" s="11" t="str">
        <f t="shared" ref="K1047:K1110" si="119">IF(A1047="","",IF(B1047=1,F1047,O1046))</f>
        <v/>
      </c>
      <c r="L1047" s="11" t="str">
        <f t="shared" ref="L1047:L1110" si="120">IF(A1047="","",N1047-M1047)</f>
        <v/>
      </c>
      <c r="M1047" s="11" t="str">
        <f>IF(A1047="","",VLOOKUP(E1047,index!$A$1:$B$6,2,0)*K1047*G1047)</f>
        <v/>
      </c>
      <c r="N1047" s="11" t="str">
        <f>IF(A1047="","",-PMT(G1047*VLOOKUP(E1047,index!$A$1:$B$6,2,0),C1047,F1047,0,0))</f>
        <v/>
      </c>
      <c r="O1047" s="11" t="str">
        <f t="shared" ref="O1047:O1110" si="121">IF(A1047="","",K1047-L1047)</f>
        <v/>
      </c>
      <c r="P1047" s="11" t="str">
        <f t="shared" si="116"/>
        <v/>
      </c>
    </row>
    <row r="1048" spans="1:16" x14ac:dyDescent="0.25">
      <c r="A1048" s="9" t="str">
        <f>IF(A1047="","",IF(B1047&lt;C1047,A1047,IF(A1047=MAX('entry data'!$B$8:$B$507),"",A1047+1)))</f>
        <v/>
      </c>
      <c r="B1048" s="9" t="str">
        <f t="shared" si="117"/>
        <v/>
      </c>
      <c r="C1048" s="9" t="str">
        <f>IF(ISERROR(VLOOKUP(A1048,'entry data'!B:G,6,0)),"",VLOOKUP(A1048,'entry data'!B:G,6,0))</f>
        <v/>
      </c>
      <c r="D1048" s="9" t="str">
        <f>IF(ISERROR(VLOOKUP(A1048,'entry data'!B:C,2,0)),"",VLOOKUP(A1048,'entry data'!B:C,2,0))</f>
        <v/>
      </c>
      <c r="E1048" s="9" t="str">
        <f>IF(ISERROR(VLOOKUP(A1048,'entry data'!B:E,4,0)),"",VLOOKUP(A1048,'entry data'!B:E,4,0))</f>
        <v/>
      </c>
      <c r="F1048" s="11" t="str">
        <f>IF(A1048="","",IF(ISERROR(VLOOKUP(A1048,'entry data'!B:F,5,0)),"",VLOOKUP(A1048,'entry data'!B:F,5,0)))</f>
        <v/>
      </c>
      <c r="G1048" s="12" t="str">
        <f>IF(A1048="","",IF(ISERROR(VLOOKUP(A1048,'entry data'!B:I,8,0)),"",VLOOKUP(A1048,'entry data'!B:I,7,0)))</f>
        <v/>
      </c>
      <c r="H1048" s="13" t="str">
        <f>IF(A1048="","",IF(B1048=1,VLOOKUP(A1048,'entry data'!B:D,3,0),I1047))</f>
        <v/>
      </c>
      <c r="I1048" s="14" t="str">
        <f>IF(A1048="","",IF(E1048="weekly",7,IF(E1048="fortnightly",14,IF(E1048="monthly",DATE(IF(MONTH(H1048)=12,YEAR(H1048)+1,YEAR(H1048)),VLOOKUP(MONTH(H1048),index!$D$2:$G$13,2,0),DAY(H1048)),
IF(E1048="quarterly",DATE(IF(MONTH(H1048)&gt;=10,YEAR(H1048)+1,YEAR(H1048)),VLOOKUP(MONTH(H1048),index!$D$2:$G$13,3,0),DAY(H1048)),
IF(E1048="halfyearly",DATE(IF(MONTH(H1048)&gt;=7,YEAR(H1048)+1,YEAR(H1048)),VLOOKUP(MONTH(H1048),index!$D$2:$G$13,4,0),DAY(H1048)),
DATE(YEAR(H1048)+1,MONTH(H1048),DAY(H1048)))))-H1048))+H1048)</f>
        <v/>
      </c>
      <c r="J1048" s="9" t="str">
        <f t="shared" si="118"/>
        <v/>
      </c>
      <c r="K1048" s="11" t="str">
        <f t="shared" si="119"/>
        <v/>
      </c>
      <c r="L1048" s="11" t="str">
        <f t="shared" si="120"/>
        <v/>
      </c>
      <c r="M1048" s="11" t="str">
        <f>IF(A1048="","",VLOOKUP(E1048,index!$A$1:$B$6,2,0)*K1048*G1048)</f>
        <v/>
      </c>
      <c r="N1048" s="11" t="str">
        <f>IF(A1048="","",-PMT(G1048*VLOOKUP(E1048,index!$A$1:$B$6,2,0),C1048,F1048,0,0))</f>
        <v/>
      </c>
      <c r="O1048" s="11" t="str">
        <f t="shared" si="121"/>
        <v/>
      </c>
      <c r="P1048" s="11" t="str">
        <f t="shared" si="116"/>
        <v/>
      </c>
    </row>
    <row r="1049" spans="1:16" x14ac:dyDescent="0.25">
      <c r="A1049" s="9" t="str">
        <f>IF(A1048="","",IF(B1048&lt;C1048,A1048,IF(A1048=MAX('entry data'!$B$8:$B$507),"",A1048+1)))</f>
        <v/>
      </c>
      <c r="B1049" s="9" t="str">
        <f t="shared" si="117"/>
        <v/>
      </c>
      <c r="C1049" s="9" t="str">
        <f>IF(ISERROR(VLOOKUP(A1049,'entry data'!B:G,6,0)),"",VLOOKUP(A1049,'entry data'!B:G,6,0))</f>
        <v/>
      </c>
      <c r="D1049" s="9" t="str">
        <f>IF(ISERROR(VLOOKUP(A1049,'entry data'!B:C,2,0)),"",VLOOKUP(A1049,'entry data'!B:C,2,0))</f>
        <v/>
      </c>
      <c r="E1049" s="9" t="str">
        <f>IF(ISERROR(VLOOKUP(A1049,'entry data'!B:E,4,0)),"",VLOOKUP(A1049,'entry data'!B:E,4,0))</f>
        <v/>
      </c>
      <c r="F1049" s="11" t="str">
        <f>IF(A1049="","",IF(ISERROR(VLOOKUP(A1049,'entry data'!B:F,5,0)),"",VLOOKUP(A1049,'entry data'!B:F,5,0)))</f>
        <v/>
      </c>
      <c r="G1049" s="12" t="str">
        <f>IF(A1049="","",IF(ISERROR(VLOOKUP(A1049,'entry data'!B:I,8,0)),"",VLOOKUP(A1049,'entry data'!B:I,7,0)))</f>
        <v/>
      </c>
      <c r="H1049" s="13" t="str">
        <f>IF(A1049="","",IF(B1049=1,VLOOKUP(A1049,'entry data'!B:D,3,0),I1048))</f>
        <v/>
      </c>
      <c r="I1049" s="14" t="str">
        <f>IF(A1049="","",IF(E1049="weekly",7,IF(E1049="fortnightly",14,IF(E1049="monthly",DATE(IF(MONTH(H1049)=12,YEAR(H1049)+1,YEAR(H1049)),VLOOKUP(MONTH(H1049),index!$D$2:$G$13,2,0),DAY(H1049)),
IF(E1049="quarterly",DATE(IF(MONTH(H1049)&gt;=10,YEAR(H1049)+1,YEAR(H1049)),VLOOKUP(MONTH(H1049),index!$D$2:$G$13,3,0),DAY(H1049)),
IF(E1049="halfyearly",DATE(IF(MONTH(H1049)&gt;=7,YEAR(H1049)+1,YEAR(H1049)),VLOOKUP(MONTH(H1049),index!$D$2:$G$13,4,0),DAY(H1049)),
DATE(YEAR(H1049)+1,MONTH(H1049),DAY(H1049)))))-H1049))+H1049)</f>
        <v/>
      </c>
      <c r="J1049" s="9" t="str">
        <f t="shared" si="118"/>
        <v/>
      </c>
      <c r="K1049" s="11" t="str">
        <f t="shared" si="119"/>
        <v/>
      </c>
      <c r="L1049" s="11" t="str">
        <f t="shared" si="120"/>
        <v/>
      </c>
      <c r="M1049" s="11" t="str">
        <f>IF(A1049="","",VLOOKUP(E1049,index!$A$1:$B$6,2,0)*K1049*G1049)</f>
        <v/>
      </c>
      <c r="N1049" s="11" t="str">
        <f>IF(A1049="","",-PMT(G1049*VLOOKUP(E1049,index!$A$1:$B$6,2,0),C1049,F1049,0,0))</f>
        <v/>
      </c>
      <c r="O1049" s="11" t="str">
        <f t="shared" si="121"/>
        <v/>
      </c>
      <c r="P1049" s="11" t="str">
        <f t="shared" si="116"/>
        <v/>
      </c>
    </row>
    <row r="1050" spans="1:16" x14ac:dyDescent="0.25">
      <c r="A1050" s="9" t="str">
        <f>IF(A1049="","",IF(B1049&lt;C1049,A1049,IF(A1049=MAX('entry data'!$B$8:$B$507),"",A1049+1)))</f>
        <v/>
      </c>
      <c r="B1050" s="9" t="str">
        <f t="shared" si="117"/>
        <v/>
      </c>
      <c r="C1050" s="9" t="str">
        <f>IF(ISERROR(VLOOKUP(A1050,'entry data'!B:G,6,0)),"",VLOOKUP(A1050,'entry data'!B:G,6,0))</f>
        <v/>
      </c>
      <c r="D1050" s="9" t="str">
        <f>IF(ISERROR(VLOOKUP(A1050,'entry data'!B:C,2,0)),"",VLOOKUP(A1050,'entry data'!B:C,2,0))</f>
        <v/>
      </c>
      <c r="E1050" s="9" t="str">
        <f>IF(ISERROR(VLOOKUP(A1050,'entry data'!B:E,4,0)),"",VLOOKUP(A1050,'entry data'!B:E,4,0))</f>
        <v/>
      </c>
      <c r="F1050" s="11" t="str">
        <f>IF(A1050="","",IF(ISERROR(VLOOKUP(A1050,'entry data'!B:F,5,0)),"",VLOOKUP(A1050,'entry data'!B:F,5,0)))</f>
        <v/>
      </c>
      <c r="G1050" s="12" t="str">
        <f>IF(A1050="","",IF(ISERROR(VLOOKUP(A1050,'entry data'!B:I,8,0)),"",VLOOKUP(A1050,'entry data'!B:I,7,0)))</f>
        <v/>
      </c>
      <c r="H1050" s="13" t="str">
        <f>IF(A1050="","",IF(B1050=1,VLOOKUP(A1050,'entry data'!B:D,3,0),I1049))</f>
        <v/>
      </c>
      <c r="I1050" s="14" t="str">
        <f>IF(A1050="","",IF(E1050="weekly",7,IF(E1050="fortnightly",14,IF(E1050="monthly",DATE(IF(MONTH(H1050)=12,YEAR(H1050)+1,YEAR(H1050)),VLOOKUP(MONTH(H1050),index!$D$2:$G$13,2,0),DAY(H1050)),
IF(E1050="quarterly",DATE(IF(MONTH(H1050)&gt;=10,YEAR(H1050)+1,YEAR(H1050)),VLOOKUP(MONTH(H1050),index!$D$2:$G$13,3,0),DAY(H1050)),
IF(E1050="halfyearly",DATE(IF(MONTH(H1050)&gt;=7,YEAR(H1050)+1,YEAR(H1050)),VLOOKUP(MONTH(H1050),index!$D$2:$G$13,4,0),DAY(H1050)),
DATE(YEAR(H1050)+1,MONTH(H1050),DAY(H1050)))))-H1050))+H1050)</f>
        <v/>
      </c>
      <c r="J1050" s="9" t="str">
        <f t="shared" si="118"/>
        <v/>
      </c>
      <c r="K1050" s="11" t="str">
        <f t="shared" si="119"/>
        <v/>
      </c>
      <c r="L1050" s="11" t="str">
        <f t="shared" si="120"/>
        <v/>
      </c>
      <c r="M1050" s="11" t="str">
        <f>IF(A1050="","",VLOOKUP(E1050,index!$A$1:$B$6,2,0)*K1050*G1050)</f>
        <v/>
      </c>
      <c r="N1050" s="11" t="str">
        <f>IF(A1050="","",-PMT(G1050*VLOOKUP(E1050,index!$A$1:$B$6,2,0),C1050,F1050,0,0))</f>
        <v/>
      </c>
      <c r="O1050" s="11" t="str">
        <f t="shared" si="121"/>
        <v/>
      </c>
      <c r="P1050" s="11" t="str">
        <f t="shared" si="116"/>
        <v/>
      </c>
    </row>
    <row r="1051" spans="1:16" x14ac:dyDescent="0.25">
      <c r="A1051" s="9" t="str">
        <f>IF(A1050="","",IF(B1050&lt;C1050,A1050,IF(A1050=MAX('entry data'!$B$8:$B$507),"",A1050+1)))</f>
        <v/>
      </c>
      <c r="B1051" s="9" t="str">
        <f t="shared" si="117"/>
        <v/>
      </c>
      <c r="C1051" s="9" t="str">
        <f>IF(ISERROR(VLOOKUP(A1051,'entry data'!B:G,6,0)),"",VLOOKUP(A1051,'entry data'!B:G,6,0))</f>
        <v/>
      </c>
      <c r="D1051" s="9" t="str">
        <f>IF(ISERROR(VLOOKUP(A1051,'entry data'!B:C,2,0)),"",VLOOKUP(A1051,'entry data'!B:C,2,0))</f>
        <v/>
      </c>
      <c r="E1051" s="9" t="str">
        <f>IF(ISERROR(VLOOKUP(A1051,'entry data'!B:E,4,0)),"",VLOOKUP(A1051,'entry data'!B:E,4,0))</f>
        <v/>
      </c>
      <c r="F1051" s="11" t="str">
        <f>IF(A1051="","",IF(ISERROR(VLOOKUP(A1051,'entry data'!B:F,5,0)),"",VLOOKUP(A1051,'entry data'!B:F,5,0)))</f>
        <v/>
      </c>
      <c r="G1051" s="12" t="str">
        <f>IF(A1051="","",IF(ISERROR(VLOOKUP(A1051,'entry data'!B:I,8,0)),"",VLOOKUP(A1051,'entry data'!B:I,7,0)))</f>
        <v/>
      </c>
      <c r="H1051" s="13" t="str">
        <f>IF(A1051="","",IF(B1051=1,VLOOKUP(A1051,'entry data'!B:D,3,0),I1050))</f>
        <v/>
      </c>
      <c r="I1051" s="14" t="str">
        <f>IF(A1051="","",IF(E1051="weekly",7,IF(E1051="fortnightly",14,IF(E1051="monthly",DATE(IF(MONTH(H1051)=12,YEAR(H1051)+1,YEAR(H1051)),VLOOKUP(MONTH(H1051),index!$D$2:$G$13,2,0),DAY(H1051)),
IF(E1051="quarterly",DATE(IF(MONTH(H1051)&gt;=10,YEAR(H1051)+1,YEAR(H1051)),VLOOKUP(MONTH(H1051),index!$D$2:$G$13,3,0),DAY(H1051)),
IF(E1051="halfyearly",DATE(IF(MONTH(H1051)&gt;=7,YEAR(H1051)+1,YEAR(H1051)),VLOOKUP(MONTH(H1051),index!$D$2:$G$13,4,0),DAY(H1051)),
DATE(YEAR(H1051)+1,MONTH(H1051),DAY(H1051)))))-H1051))+H1051)</f>
        <v/>
      </c>
      <c r="J1051" s="9" t="str">
        <f t="shared" si="118"/>
        <v/>
      </c>
      <c r="K1051" s="11" t="str">
        <f t="shared" si="119"/>
        <v/>
      </c>
      <c r="L1051" s="11" t="str">
        <f t="shared" si="120"/>
        <v/>
      </c>
      <c r="M1051" s="11" t="str">
        <f>IF(A1051="","",VLOOKUP(E1051,index!$A$1:$B$6,2,0)*K1051*G1051)</f>
        <v/>
      </c>
      <c r="N1051" s="11" t="str">
        <f>IF(A1051="","",-PMT(G1051*VLOOKUP(E1051,index!$A$1:$B$6,2,0),C1051,F1051,0,0))</f>
        <v/>
      </c>
      <c r="O1051" s="11" t="str">
        <f t="shared" si="121"/>
        <v/>
      </c>
      <c r="P1051" s="11" t="str">
        <f t="shared" si="116"/>
        <v/>
      </c>
    </row>
    <row r="1052" spans="1:16" x14ac:dyDescent="0.25">
      <c r="A1052" s="9" t="str">
        <f>IF(A1051="","",IF(B1051&lt;C1051,A1051,IF(A1051=MAX('entry data'!$B$8:$B$507),"",A1051+1)))</f>
        <v/>
      </c>
      <c r="B1052" s="9" t="str">
        <f t="shared" si="117"/>
        <v/>
      </c>
      <c r="C1052" s="9" t="str">
        <f>IF(ISERROR(VLOOKUP(A1052,'entry data'!B:G,6,0)),"",VLOOKUP(A1052,'entry data'!B:G,6,0))</f>
        <v/>
      </c>
      <c r="D1052" s="9" t="str">
        <f>IF(ISERROR(VLOOKUP(A1052,'entry data'!B:C,2,0)),"",VLOOKUP(A1052,'entry data'!B:C,2,0))</f>
        <v/>
      </c>
      <c r="E1052" s="9" t="str">
        <f>IF(ISERROR(VLOOKUP(A1052,'entry data'!B:E,4,0)),"",VLOOKUP(A1052,'entry data'!B:E,4,0))</f>
        <v/>
      </c>
      <c r="F1052" s="11" t="str">
        <f>IF(A1052="","",IF(ISERROR(VLOOKUP(A1052,'entry data'!B:F,5,0)),"",VLOOKUP(A1052,'entry data'!B:F,5,0)))</f>
        <v/>
      </c>
      <c r="G1052" s="12" t="str">
        <f>IF(A1052="","",IF(ISERROR(VLOOKUP(A1052,'entry data'!B:I,8,0)),"",VLOOKUP(A1052,'entry data'!B:I,7,0)))</f>
        <v/>
      </c>
      <c r="H1052" s="13" t="str">
        <f>IF(A1052="","",IF(B1052=1,VLOOKUP(A1052,'entry data'!B:D,3,0),I1051))</f>
        <v/>
      </c>
      <c r="I1052" s="14" t="str">
        <f>IF(A1052="","",IF(E1052="weekly",7,IF(E1052="fortnightly",14,IF(E1052="monthly",DATE(IF(MONTH(H1052)=12,YEAR(H1052)+1,YEAR(H1052)),VLOOKUP(MONTH(H1052),index!$D$2:$G$13,2,0),DAY(H1052)),
IF(E1052="quarterly",DATE(IF(MONTH(H1052)&gt;=10,YEAR(H1052)+1,YEAR(H1052)),VLOOKUP(MONTH(H1052),index!$D$2:$G$13,3,0),DAY(H1052)),
IF(E1052="halfyearly",DATE(IF(MONTH(H1052)&gt;=7,YEAR(H1052)+1,YEAR(H1052)),VLOOKUP(MONTH(H1052),index!$D$2:$G$13,4,0),DAY(H1052)),
DATE(YEAR(H1052)+1,MONTH(H1052),DAY(H1052)))))-H1052))+H1052)</f>
        <v/>
      </c>
      <c r="J1052" s="9" t="str">
        <f t="shared" si="118"/>
        <v/>
      </c>
      <c r="K1052" s="11" t="str">
        <f t="shared" si="119"/>
        <v/>
      </c>
      <c r="L1052" s="11" t="str">
        <f t="shared" si="120"/>
        <v/>
      </c>
      <c r="M1052" s="11" t="str">
        <f>IF(A1052="","",VLOOKUP(E1052,index!$A$1:$B$6,2,0)*K1052*G1052)</f>
        <v/>
      </c>
      <c r="N1052" s="11" t="str">
        <f>IF(A1052="","",-PMT(G1052*VLOOKUP(E1052,index!$A$1:$B$6,2,0),C1052,F1052,0,0))</f>
        <v/>
      </c>
      <c r="O1052" s="11" t="str">
        <f t="shared" si="121"/>
        <v/>
      </c>
      <c r="P1052" s="11" t="str">
        <f t="shared" si="116"/>
        <v/>
      </c>
    </row>
    <row r="1053" spans="1:16" x14ac:dyDescent="0.25">
      <c r="A1053" s="9" t="str">
        <f>IF(A1052="","",IF(B1052&lt;C1052,A1052,IF(A1052=MAX('entry data'!$B$8:$B$507),"",A1052+1)))</f>
        <v/>
      </c>
      <c r="B1053" s="9" t="str">
        <f t="shared" si="117"/>
        <v/>
      </c>
      <c r="C1053" s="9" t="str">
        <f>IF(ISERROR(VLOOKUP(A1053,'entry data'!B:G,6,0)),"",VLOOKUP(A1053,'entry data'!B:G,6,0))</f>
        <v/>
      </c>
      <c r="D1053" s="9" t="str">
        <f>IF(ISERROR(VLOOKUP(A1053,'entry data'!B:C,2,0)),"",VLOOKUP(A1053,'entry data'!B:C,2,0))</f>
        <v/>
      </c>
      <c r="E1053" s="9" t="str">
        <f>IF(ISERROR(VLOOKUP(A1053,'entry data'!B:E,4,0)),"",VLOOKUP(A1053,'entry data'!B:E,4,0))</f>
        <v/>
      </c>
      <c r="F1053" s="11" t="str">
        <f>IF(A1053="","",IF(ISERROR(VLOOKUP(A1053,'entry data'!B:F,5,0)),"",VLOOKUP(A1053,'entry data'!B:F,5,0)))</f>
        <v/>
      </c>
      <c r="G1053" s="12" t="str">
        <f>IF(A1053="","",IF(ISERROR(VLOOKUP(A1053,'entry data'!B:I,8,0)),"",VLOOKUP(A1053,'entry data'!B:I,7,0)))</f>
        <v/>
      </c>
      <c r="H1053" s="13" t="str">
        <f>IF(A1053="","",IF(B1053=1,VLOOKUP(A1053,'entry data'!B:D,3,0),I1052))</f>
        <v/>
      </c>
      <c r="I1053" s="14" t="str">
        <f>IF(A1053="","",IF(E1053="weekly",7,IF(E1053="fortnightly",14,IF(E1053="monthly",DATE(IF(MONTH(H1053)=12,YEAR(H1053)+1,YEAR(H1053)),VLOOKUP(MONTH(H1053),index!$D$2:$G$13,2,0),DAY(H1053)),
IF(E1053="quarterly",DATE(IF(MONTH(H1053)&gt;=10,YEAR(H1053)+1,YEAR(H1053)),VLOOKUP(MONTH(H1053),index!$D$2:$G$13,3,0),DAY(H1053)),
IF(E1053="halfyearly",DATE(IF(MONTH(H1053)&gt;=7,YEAR(H1053)+1,YEAR(H1053)),VLOOKUP(MONTH(H1053),index!$D$2:$G$13,4,0),DAY(H1053)),
DATE(YEAR(H1053)+1,MONTH(H1053),DAY(H1053)))))-H1053))+H1053)</f>
        <v/>
      </c>
      <c r="J1053" s="9" t="str">
        <f t="shared" si="118"/>
        <v/>
      </c>
      <c r="K1053" s="11" t="str">
        <f t="shared" si="119"/>
        <v/>
      </c>
      <c r="L1053" s="11" t="str">
        <f t="shared" si="120"/>
        <v/>
      </c>
      <c r="M1053" s="11" t="str">
        <f>IF(A1053="","",VLOOKUP(E1053,index!$A$1:$B$6,2,0)*K1053*G1053)</f>
        <v/>
      </c>
      <c r="N1053" s="11" t="str">
        <f>IF(A1053="","",-PMT(G1053*VLOOKUP(E1053,index!$A$1:$B$6,2,0),C1053,F1053,0,0))</f>
        <v/>
      </c>
      <c r="O1053" s="11" t="str">
        <f t="shared" si="121"/>
        <v/>
      </c>
      <c r="P1053" s="11" t="str">
        <f t="shared" si="116"/>
        <v/>
      </c>
    </row>
    <row r="1054" spans="1:16" x14ac:dyDescent="0.25">
      <c r="A1054" s="9" t="str">
        <f>IF(A1053="","",IF(B1053&lt;C1053,A1053,IF(A1053=MAX('entry data'!$B$8:$B$507),"",A1053+1)))</f>
        <v/>
      </c>
      <c r="B1054" s="9" t="str">
        <f t="shared" si="117"/>
        <v/>
      </c>
      <c r="C1054" s="9" t="str">
        <f>IF(ISERROR(VLOOKUP(A1054,'entry data'!B:G,6,0)),"",VLOOKUP(A1054,'entry data'!B:G,6,0))</f>
        <v/>
      </c>
      <c r="D1054" s="9" t="str">
        <f>IF(ISERROR(VLOOKUP(A1054,'entry data'!B:C,2,0)),"",VLOOKUP(A1054,'entry data'!B:C,2,0))</f>
        <v/>
      </c>
      <c r="E1054" s="9" t="str">
        <f>IF(ISERROR(VLOOKUP(A1054,'entry data'!B:E,4,0)),"",VLOOKUP(A1054,'entry data'!B:E,4,0))</f>
        <v/>
      </c>
      <c r="F1054" s="11" t="str">
        <f>IF(A1054="","",IF(ISERROR(VLOOKUP(A1054,'entry data'!B:F,5,0)),"",VLOOKUP(A1054,'entry data'!B:F,5,0)))</f>
        <v/>
      </c>
      <c r="G1054" s="12" t="str">
        <f>IF(A1054="","",IF(ISERROR(VLOOKUP(A1054,'entry data'!B:I,8,0)),"",VLOOKUP(A1054,'entry data'!B:I,7,0)))</f>
        <v/>
      </c>
      <c r="H1054" s="13" t="str">
        <f>IF(A1054="","",IF(B1054=1,VLOOKUP(A1054,'entry data'!B:D,3,0),I1053))</f>
        <v/>
      </c>
      <c r="I1054" s="14" t="str">
        <f>IF(A1054="","",IF(E1054="weekly",7,IF(E1054="fortnightly",14,IF(E1054="monthly",DATE(IF(MONTH(H1054)=12,YEAR(H1054)+1,YEAR(H1054)),VLOOKUP(MONTH(H1054),index!$D$2:$G$13,2,0),DAY(H1054)),
IF(E1054="quarterly",DATE(IF(MONTH(H1054)&gt;=10,YEAR(H1054)+1,YEAR(H1054)),VLOOKUP(MONTH(H1054),index!$D$2:$G$13,3,0),DAY(H1054)),
IF(E1054="halfyearly",DATE(IF(MONTH(H1054)&gt;=7,YEAR(H1054)+1,YEAR(H1054)),VLOOKUP(MONTH(H1054),index!$D$2:$G$13,4,0),DAY(H1054)),
DATE(YEAR(H1054)+1,MONTH(H1054),DAY(H1054)))))-H1054))+H1054)</f>
        <v/>
      </c>
      <c r="J1054" s="9" t="str">
        <f t="shared" si="118"/>
        <v/>
      </c>
      <c r="K1054" s="11" t="str">
        <f t="shared" si="119"/>
        <v/>
      </c>
      <c r="L1054" s="11" t="str">
        <f t="shared" si="120"/>
        <v/>
      </c>
      <c r="M1054" s="11" t="str">
        <f>IF(A1054="","",VLOOKUP(E1054,index!$A$1:$B$6,2,0)*K1054*G1054)</f>
        <v/>
      </c>
      <c r="N1054" s="11" t="str">
        <f>IF(A1054="","",-PMT(G1054*VLOOKUP(E1054,index!$A$1:$B$6,2,0),C1054,F1054,0,0))</f>
        <v/>
      </c>
      <c r="O1054" s="11" t="str">
        <f t="shared" si="121"/>
        <v/>
      </c>
      <c r="P1054" s="11" t="str">
        <f t="shared" si="116"/>
        <v/>
      </c>
    </row>
    <row r="1055" spans="1:16" x14ac:dyDescent="0.25">
      <c r="A1055" s="9" t="str">
        <f>IF(A1054="","",IF(B1054&lt;C1054,A1054,IF(A1054=MAX('entry data'!$B$8:$B$507),"",A1054+1)))</f>
        <v/>
      </c>
      <c r="B1055" s="9" t="str">
        <f t="shared" si="117"/>
        <v/>
      </c>
      <c r="C1055" s="9" t="str">
        <f>IF(ISERROR(VLOOKUP(A1055,'entry data'!B:G,6,0)),"",VLOOKUP(A1055,'entry data'!B:G,6,0))</f>
        <v/>
      </c>
      <c r="D1055" s="9" t="str">
        <f>IF(ISERROR(VLOOKUP(A1055,'entry data'!B:C,2,0)),"",VLOOKUP(A1055,'entry data'!B:C,2,0))</f>
        <v/>
      </c>
      <c r="E1055" s="9" t="str">
        <f>IF(ISERROR(VLOOKUP(A1055,'entry data'!B:E,4,0)),"",VLOOKUP(A1055,'entry data'!B:E,4,0))</f>
        <v/>
      </c>
      <c r="F1055" s="11" t="str">
        <f>IF(A1055="","",IF(ISERROR(VLOOKUP(A1055,'entry data'!B:F,5,0)),"",VLOOKUP(A1055,'entry data'!B:F,5,0)))</f>
        <v/>
      </c>
      <c r="G1055" s="12" t="str">
        <f>IF(A1055="","",IF(ISERROR(VLOOKUP(A1055,'entry data'!B:I,8,0)),"",VLOOKUP(A1055,'entry data'!B:I,7,0)))</f>
        <v/>
      </c>
      <c r="H1055" s="13" t="str">
        <f>IF(A1055="","",IF(B1055=1,VLOOKUP(A1055,'entry data'!B:D,3,0),I1054))</f>
        <v/>
      </c>
      <c r="I1055" s="14" t="str">
        <f>IF(A1055="","",IF(E1055="weekly",7,IF(E1055="fortnightly",14,IF(E1055="monthly",DATE(IF(MONTH(H1055)=12,YEAR(H1055)+1,YEAR(H1055)),VLOOKUP(MONTH(H1055),index!$D$2:$G$13,2,0),DAY(H1055)),
IF(E1055="quarterly",DATE(IF(MONTH(H1055)&gt;=10,YEAR(H1055)+1,YEAR(H1055)),VLOOKUP(MONTH(H1055),index!$D$2:$G$13,3,0),DAY(H1055)),
IF(E1055="halfyearly",DATE(IF(MONTH(H1055)&gt;=7,YEAR(H1055)+1,YEAR(H1055)),VLOOKUP(MONTH(H1055),index!$D$2:$G$13,4,0),DAY(H1055)),
DATE(YEAR(H1055)+1,MONTH(H1055),DAY(H1055)))))-H1055))+H1055)</f>
        <v/>
      </c>
      <c r="J1055" s="9" t="str">
        <f t="shared" si="118"/>
        <v/>
      </c>
      <c r="K1055" s="11" t="str">
        <f t="shared" si="119"/>
        <v/>
      </c>
      <c r="L1055" s="11" t="str">
        <f t="shared" si="120"/>
        <v/>
      </c>
      <c r="M1055" s="11" t="str">
        <f>IF(A1055="","",VLOOKUP(E1055,index!$A$1:$B$6,2,0)*K1055*G1055)</f>
        <v/>
      </c>
      <c r="N1055" s="11" t="str">
        <f>IF(A1055="","",-PMT(G1055*VLOOKUP(E1055,index!$A$1:$B$6,2,0),C1055,F1055,0,0))</f>
        <v/>
      </c>
      <c r="O1055" s="11" t="str">
        <f t="shared" si="121"/>
        <v/>
      </c>
      <c r="P1055" s="11" t="str">
        <f t="shared" si="116"/>
        <v/>
      </c>
    </row>
    <row r="1056" spans="1:16" x14ac:dyDescent="0.25">
      <c r="A1056" s="9" t="str">
        <f>IF(A1055="","",IF(B1055&lt;C1055,A1055,IF(A1055=MAX('entry data'!$B$8:$B$507),"",A1055+1)))</f>
        <v/>
      </c>
      <c r="B1056" s="9" t="str">
        <f t="shared" si="117"/>
        <v/>
      </c>
      <c r="C1056" s="9" t="str">
        <f>IF(ISERROR(VLOOKUP(A1056,'entry data'!B:G,6,0)),"",VLOOKUP(A1056,'entry data'!B:G,6,0))</f>
        <v/>
      </c>
      <c r="D1056" s="9" t="str">
        <f>IF(ISERROR(VLOOKUP(A1056,'entry data'!B:C,2,0)),"",VLOOKUP(A1056,'entry data'!B:C,2,0))</f>
        <v/>
      </c>
      <c r="E1056" s="9" t="str">
        <f>IF(ISERROR(VLOOKUP(A1056,'entry data'!B:E,4,0)),"",VLOOKUP(A1056,'entry data'!B:E,4,0))</f>
        <v/>
      </c>
      <c r="F1056" s="11" t="str">
        <f>IF(A1056="","",IF(ISERROR(VLOOKUP(A1056,'entry data'!B:F,5,0)),"",VLOOKUP(A1056,'entry data'!B:F,5,0)))</f>
        <v/>
      </c>
      <c r="G1056" s="12" t="str">
        <f>IF(A1056="","",IF(ISERROR(VLOOKUP(A1056,'entry data'!B:I,8,0)),"",VLOOKUP(A1056,'entry data'!B:I,7,0)))</f>
        <v/>
      </c>
      <c r="H1056" s="13" t="str">
        <f>IF(A1056="","",IF(B1056=1,VLOOKUP(A1056,'entry data'!B:D,3,0),I1055))</f>
        <v/>
      </c>
      <c r="I1056" s="14" t="str">
        <f>IF(A1056="","",IF(E1056="weekly",7,IF(E1056="fortnightly",14,IF(E1056="monthly",DATE(IF(MONTH(H1056)=12,YEAR(H1056)+1,YEAR(H1056)),VLOOKUP(MONTH(H1056),index!$D$2:$G$13,2,0),DAY(H1056)),
IF(E1056="quarterly",DATE(IF(MONTH(H1056)&gt;=10,YEAR(H1056)+1,YEAR(H1056)),VLOOKUP(MONTH(H1056),index!$D$2:$G$13,3,0),DAY(H1056)),
IF(E1056="halfyearly",DATE(IF(MONTH(H1056)&gt;=7,YEAR(H1056)+1,YEAR(H1056)),VLOOKUP(MONTH(H1056),index!$D$2:$G$13,4,0),DAY(H1056)),
DATE(YEAR(H1056)+1,MONTH(H1056),DAY(H1056)))))-H1056))+H1056)</f>
        <v/>
      </c>
      <c r="J1056" s="9" t="str">
        <f t="shared" si="118"/>
        <v/>
      </c>
      <c r="K1056" s="11" t="str">
        <f t="shared" si="119"/>
        <v/>
      </c>
      <c r="L1056" s="11" t="str">
        <f t="shared" si="120"/>
        <v/>
      </c>
      <c r="M1056" s="11" t="str">
        <f>IF(A1056="","",VLOOKUP(E1056,index!$A$1:$B$6,2,0)*K1056*G1056)</f>
        <v/>
      </c>
      <c r="N1056" s="11" t="str">
        <f>IF(A1056="","",-PMT(G1056*VLOOKUP(E1056,index!$A$1:$B$6,2,0),C1056,F1056,0,0))</f>
        <v/>
      </c>
      <c r="O1056" s="11" t="str">
        <f t="shared" si="121"/>
        <v/>
      </c>
      <c r="P1056" s="11" t="str">
        <f t="shared" si="116"/>
        <v/>
      </c>
    </row>
    <row r="1057" spans="1:16" x14ac:dyDescent="0.25">
      <c r="A1057" s="9" t="str">
        <f>IF(A1056="","",IF(B1056&lt;C1056,A1056,IF(A1056=MAX('entry data'!$B$8:$B$507),"",A1056+1)))</f>
        <v/>
      </c>
      <c r="B1057" s="9" t="str">
        <f t="shared" si="117"/>
        <v/>
      </c>
      <c r="C1057" s="9" t="str">
        <f>IF(ISERROR(VLOOKUP(A1057,'entry data'!B:G,6,0)),"",VLOOKUP(A1057,'entry data'!B:G,6,0))</f>
        <v/>
      </c>
      <c r="D1057" s="9" t="str">
        <f>IF(ISERROR(VLOOKUP(A1057,'entry data'!B:C,2,0)),"",VLOOKUP(A1057,'entry data'!B:C,2,0))</f>
        <v/>
      </c>
      <c r="E1057" s="9" t="str">
        <f>IF(ISERROR(VLOOKUP(A1057,'entry data'!B:E,4,0)),"",VLOOKUP(A1057,'entry data'!B:E,4,0))</f>
        <v/>
      </c>
      <c r="F1057" s="11" t="str">
        <f>IF(A1057="","",IF(ISERROR(VLOOKUP(A1057,'entry data'!B:F,5,0)),"",VLOOKUP(A1057,'entry data'!B:F,5,0)))</f>
        <v/>
      </c>
      <c r="G1057" s="12" t="str">
        <f>IF(A1057="","",IF(ISERROR(VLOOKUP(A1057,'entry data'!B:I,8,0)),"",VLOOKUP(A1057,'entry data'!B:I,7,0)))</f>
        <v/>
      </c>
      <c r="H1057" s="13" t="str">
        <f>IF(A1057="","",IF(B1057=1,VLOOKUP(A1057,'entry data'!B:D,3,0),I1056))</f>
        <v/>
      </c>
      <c r="I1057" s="14" t="str">
        <f>IF(A1057="","",IF(E1057="weekly",7,IF(E1057="fortnightly",14,IF(E1057="monthly",DATE(IF(MONTH(H1057)=12,YEAR(H1057)+1,YEAR(H1057)),VLOOKUP(MONTH(H1057),index!$D$2:$G$13,2,0),DAY(H1057)),
IF(E1057="quarterly",DATE(IF(MONTH(H1057)&gt;=10,YEAR(H1057)+1,YEAR(H1057)),VLOOKUP(MONTH(H1057),index!$D$2:$G$13,3,0),DAY(H1057)),
IF(E1057="halfyearly",DATE(IF(MONTH(H1057)&gt;=7,YEAR(H1057)+1,YEAR(H1057)),VLOOKUP(MONTH(H1057),index!$D$2:$G$13,4,0),DAY(H1057)),
DATE(YEAR(H1057)+1,MONTH(H1057),DAY(H1057)))))-H1057))+H1057)</f>
        <v/>
      </c>
      <c r="J1057" s="9" t="str">
        <f t="shared" si="118"/>
        <v/>
      </c>
      <c r="K1057" s="11" t="str">
        <f t="shared" si="119"/>
        <v/>
      </c>
      <c r="L1057" s="11" t="str">
        <f t="shared" si="120"/>
        <v/>
      </c>
      <c r="M1057" s="11" t="str">
        <f>IF(A1057="","",VLOOKUP(E1057,index!$A$1:$B$6,2,0)*K1057*G1057)</f>
        <v/>
      </c>
      <c r="N1057" s="11" t="str">
        <f>IF(A1057="","",-PMT(G1057*VLOOKUP(E1057,index!$A$1:$B$6,2,0),C1057,F1057,0,0))</f>
        <v/>
      </c>
      <c r="O1057" s="11" t="str">
        <f t="shared" si="121"/>
        <v/>
      </c>
      <c r="P1057" s="11" t="str">
        <f t="shared" si="116"/>
        <v/>
      </c>
    </row>
    <row r="1058" spans="1:16" x14ac:dyDescent="0.25">
      <c r="A1058" s="9" t="str">
        <f>IF(A1057="","",IF(B1057&lt;C1057,A1057,IF(A1057=MAX('entry data'!$B$8:$B$507),"",A1057+1)))</f>
        <v/>
      </c>
      <c r="B1058" s="9" t="str">
        <f t="shared" si="117"/>
        <v/>
      </c>
      <c r="C1058" s="9" t="str">
        <f>IF(ISERROR(VLOOKUP(A1058,'entry data'!B:G,6,0)),"",VLOOKUP(A1058,'entry data'!B:G,6,0))</f>
        <v/>
      </c>
      <c r="D1058" s="9" t="str">
        <f>IF(ISERROR(VLOOKUP(A1058,'entry data'!B:C,2,0)),"",VLOOKUP(A1058,'entry data'!B:C,2,0))</f>
        <v/>
      </c>
      <c r="E1058" s="9" t="str">
        <f>IF(ISERROR(VLOOKUP(A1058,'entry data'!B:E,4,0)),"",VLOOKUP(A1058,'entry data'!B:E,4,0))</f>
        <v/>
      </c>
      <c r="F1058" s="11" t="str">
        <f>IF(A1058="","",IF(ISERROR(VLOOKUP(A1058,'entry data'!B:F,5,0)),"",VLOOKUP(A1058,'entry data'!B:F,5,0)))</f>
        <v/>
      </c>
      <c r="G1058" s="12" t="str">
        <f>IF(A1058="","",IF(ISERROR(VLOOKUP(A1058,'entry data'!B:I,8,0)),"",VLOOKUP(A1058,'entry data'!B:I,7,0)))</f>
        <v/>
      </c>
      <c r="H1058" s="13" t="str">
        <f>IF(A1058="","",IF(B1058=1,VLOOKUP(A1058,'entry data'!B:D,3,0),I1057))</f>
        <v/>
      </c>
      <c r="I1058" s="14" t="str">
        <f>IF(A1058="","",IF(E1058="weekly",7,IF(E1058="fortnightly",14,IF(E1058="monthly",DATE(IF(MONTH(H1058)=12,YEAR(H1058)+1,YEAR(H1058)),VLOOKUP(MONTH(H1058),index!$D$2:$G$13,2,0),DAY(H1058)),
IF(E1058="quarterly",DATE(IF(MONTH(H1058)&gt;=10,YEAR(H1058)+1,YEAR(H1058)),VLOOKUP(MONTH(H1058),index!$D$2:$G$13,3,0),DAY(H1058)),
IF(E1058="halfyearly",DATE(IF(MONTH(H1058)&gt;=7,YEAR(H1058)+1,YEAR(H1058)),VLOOKUP(MONTH(H1058),index!$D$2:$G$13,4,0),DAY(H1058)),
DATE(YEAR(H1058)+1,MONTH(H1058),DAY(H1058)))))-H1058))+H1058)</f>
        <v/>
      </c>
      <c r="J1058" s="9" t="str">
        <f t="shared" si="118"/>
        <v/>
      </c>
      <c r="K1058" s="11" t="str">
        <f t="shared" si="119"/>
        <v/>
      </c>
      <c r="L1058" s="11" t="str">
        <f t="shared" si="120"/>
        <v/>
      </c>
      <c r="M1058" s="11" t="str">
        <f>IF(A1058="","",VLOOKUP(E1058,index!$A$1:$B$6,2,0)*K1058*G1058)</f>
        <v/>
      </c>
      <c r="N1058" s="11" t="str">
        <f>IF(A1058="","",-PMT(G1058*VLOOKUP(E1058,index!$A$1:$B$6,2,0),C1058,F1058,0,0))</f>
        <v/>
      </c>
      <c r="O1058" s="11" t="str">
        <f t="shared" si="121"/>
        <v/>
      </c>
      <c r="P1058" s="11" t="str">
        <f t="shared" si="116"/>
        <v/>
      </c>
    </row>
    <row r="1059" spans="1:16" x14ac:dyDescent="0.25">
      <c r="A1059" s="9" t="str">
        <f>IF(A1058="","",IF(B1058&lt;C1058,A1058,IF(A1058=MAX('entry data'!$B$8:$B$507),"",A1058+1)))</f>
        <v/>
      </c>
      <c r="B1059" s="9" t="str">
        <f t="shared" si="117"/>
        <v/>
      </c>
      <c r="C1059" s="9" t="str">
        <f>IF(ISERROR(VLOOKUP(A1059,'entry data'!B:G,6,0)),"",VLOOKUP(A1059,'entry data'!B:G,6,0))</f>
        <v/>
      </c>
      <c r="D1059" s="9" t="str">
        <f>IF(ISERROR(VLOOKUP(A1059,'entry data'!B:C,2,0)),"",VLOOKUP(A1059,'entry data'!B:C,2,0))</f>
        <v/>
      </c>
      <c r="E1059" s="9" t="str">
        <f>IF(ISERROR(VLOOKUP(A1059,'entry data'!B:E,4,0)),"",VLOOKUP(A1059,'entry data'!B:E,4,0))</f>
        <v/>
      </c>
      <c r="F1059" s="11" t="str">
        <f>IF(A1059="","",IF(ISERROR(VLOOKUP(A1059,'entry data'!B:F,5,0)),"",VLOOKUP(A1059,'entry data'!B:F,5,0)))</f>
        <v/>
      </c>
      <c r="G1059" s="12" t="str">
        <f>IF(A1059="","",IF(ISERROR(VLOOKUP(A1059,'entry data'!B:I,8,0)),"",VLOOKUP(A1059,'entry data'!B:I,7,0)))</f>
        <v/>
      </c>
      <c r="H1059" s="13" t="str">
        <f>IF(A1059="","",IF(B1059=1,VLOOKUP(A1059,'entry data'!B:D,3,0),I1058))</f>
        <v/>
      </c>
      <c r="I1059" s="14" t="str">
        <f>IF(A1059="","",IF(E1059="weekly",7,IF(E1059="fortnightly",14,IF(E1059="monthly",DATE(IF(MONTH(H1059)=12,YEAR(H1059)+1,YEAR(H1059)),VLOOKUP(MONTH(H1059),index!$D$2:$G$13,2,0),DAY(H1059)),
IF(E1059="quarterly",DATE(IF(MONTH(H1059)&gt;=10,YEAR(H1059)+1,YEAR(H1059)),VLOOKUP(MONTH(H1059),index!$D$2:$G$13,3,0),DAY(H1059)),
IF(E1059="halfyearly",DATE(IF(MONTH(H1059)&gt;=7,YEAR(H1059)+1,YEAR(H1059)),VLOOKUP(MONTH(H1059),index!$D$2:$G$13,4,0),DAY(H1059)),
DATE(YEAR(H1059)+1,MONTH(H1059),DAY(H1059)))))-H1059))+H1059)</f>
        <v/>
      </c>
      <c r="J1059" s="9" t="str">
        <f t="shared" si="118"/>
        <v/>
      </c>
      <c r="K1059" s="11" t="str">
        <f t="shared" si="119"/>
        <v/>
      </c>
      <c r="L1059" s="11" t="str">
        <f t="shared" si="120"/>
        <v/>
      </c>
      <c r="M1059" s="11" t="str">
        <f>IF(A1059="","",VLOOKUP(E1059,index!$A$1:$B$6,2,0)*K1059*G1059)</f>
        <v/>
      </c>
      <c r="N1059" s="11" t="str">
        <f>IF(A1059="","",-PMT(G1059*VLOOKUP(E1059,index!$A$1:$B$6,2,0),C1059,F1059,0,0))</f>
        <v/>
      </c>
      <c r="O1059" s="11" t="str">
        <f t="shared" si="121"/>
        <v/>
      </c>
      <c r="P1059" s="11" t="str">
        <f t="shared" si="116"/>
        <v/>
      </c>
    </row>
    <row r="1060" spans="1:16" x14ac:dyDescent="0.25">
      <c r="A1060" s="9" t="str">
        <f>IF(A1059="","",IF(B1059&lt;C1059,A1059,IF(A1059=MAX('entry data'!$B$8:$B$507),"",A1059+1)))</f>
        <v/>
      </c>
      <c r="B1060" s="9" t="str">
        <f t="shared" si="117"/>
        <v/>
      </c>
      <c r="C1060" s="9" t="str">
        <f>IF(ISERROR(VLOOKUP(A1060,'entry data'!B:G,6,0)),"",VLOOKUP(A1060,'entry data'!B:G,6,0))</f>
        <v/>
      </c>
      <c r="D1060" s="9" t="str">
        <f>IF(ISERROR(VLOOKUP(A1060,'entry data'!B:C,2,0)),"",VLOOKUP(A1060,'entry data'!B:C,2,0))</f>
        <v/>
      </c>
      <c r="E1060" s="9" t="str">
        <f>IF(ISERROR(VLOOKUP(A1060,'entry data'!B:E,4,0)),"",VLOOKUP(A1060,'entry data'!B:E,4,0))</f>
        <v/>
      </c>
      <c r="F1060" s="11" t="str">
        <f>IF(A1060="","",IF(ISERROR(VLOOKUP(A1060,'entry data'!B:F,5,0)),"",VLOOKUP(A1060,'entry data'!B:F,5,0)))</f>
        <v/>
      </c>
      <c r="G1060" s="12" t="str">
        <f>IF(A1060="","",IF(ISERROR(VLOOKUP(A1060,'entry data'!B:I,8,0)),"",VLOOKUP(A1060,'entry data'!B:I,7,0)))</f>
        <v/>
      </c>
      <c r="H1060" s="13" t="str">
        <f>IF(A1060="","",IF(B1060=1,VLOOKUP(A1060,'entry data'!B:D,3,0),I1059))</f>
        <v/>
      </c>
      <c r="I1060" s="14" t="str">
        <f>IF(A1060="","",IF(E1060="weekly",7,IF(E1060="fortnightly",14,IF(E1060="monthly",DATE(IF(MONTH(H1060)=12,YEAR(H1060)+1,YEAR(H1060)),VLOOKUP(MONTH(H1060),index!$D$2:$G$13,2,0),DAY(H1060)),
IF(E1060="quarterly",DATE(IF(MONTH(H1060)&gt;=10,YEAR(H1060)+1,YEAR(H1060)),VLOOKUP(MONTH(H1060),index!$D$2:$G$13,3,0),DAY(H1060)),
IF(E1060="halfyearly",DATE(IF(MONTH(H1060)&gt;=7,YEAR(H1060)+1,YEAR(H1060)),VLOOKUP(MONTH(H1060),index!$D$2:$G$13,4,0),DAY(H1060)),
DATE(YEAR(H1060)+1,MONTH(H1060),DAY(H1060)))))-H1060))+H1060)</f>
        <v/>
      </c>
      <c r="J1060" s="9" t="str">
        <f t="shared" si="118"/>
        <v/>
      </c>
      <c r="K1060" s="11" t="str">
        <f t="shared" si="119"/>
        <v/>
      </c>
      <c r="L1060" s="11" t="str">
        <f t="shared" si="120"/>
        <v/>
      </c>
      <c r="M1060" s="11" t="str">
        <f>IF(A1060="","",VLOOKUP(E1060,index!$A$1:$B$6,2,0)*K1060*G1060)</f>
        <v/>
      </c>
      <c r="N1060" s="11" t="str">
        <f>IF(A1060="","",-PMT(G1060*VLOOKUP(E1060,index!$A$1:$B$6,2,0),C1060,F1060,0,0))</f>
        <v/>
      </c>
      <c r="O1060" s="11" t="str">
        <f t="shared" si="121"/>
        <v/>
      </c>
      <c r="P1060" s="11" t="str">
        <f t="shared" si="116"/>
        <v/>
      </c>
    </row>
    <row r="1061" spans="1:16" x14ac:dyDescent="0.25">
      <c r="A1061" s="9" t="str">
        <f>IF(A1060="","",IF(B1060&lt;C1060,A1060,IF(A1060=MAX('entry data'!$B$8:$B$507),"",A1060+1)))</f>
        <v/>
      </c>
      <c r="B1061" s="9" t="str">
        <f t="shared" si="117"/>
        <v/>
      </c>
      <c r="C1061" s="9" t="str">
        <f>IF(ISERROR(VLOOKUP(A1061,'entry data'!B:G,6,0)),"",VLOOKUP(A1061,'entry data'!B:G,6,0))</f>
        <v/>
      </c>
      <c r="D1061" s="9" t="str">
        <f>IF(ISERROR(VLOOKUP(A1061,'entry data'!B:C,2,0)),"",VLOOKUP(A1061,'entry data'!B:C,2,0))</f>
        <v/>
      </c>
      <c r="E1061" s="9" t="str">
        <f>IF(ISERROR(VLOOKUP(A1061,'entry data'!B:E,4,0)),"",VLOOKUP(A1061,'entry data'!B:E,4,0))</f>
        <v/>
      </c>
      <c r="F1061" s="11" t="str">
        <f>IF(A1061="","",IF(ISERROR(VLOOKUP(A1061,'entry data'!B:F,5,0)),"",VLOOKUP(A1061,'entry data'!B:F,5,0)))</f>
        <v/>
      </c>
      <c r="G1061" s="12" t="str">
        <f>IF(A1061="","",IF(ISERROR(VLOOKUP(A1061,'entry data'!B:I,8,0)),"",VLOOKUP(A1061,'entry data'!B:I,7,0)))</f>
        <v/>
      </c>
      <c r="H1061" s="13" t="str">
        <f>IF(A1061="","",IF(B1061=1,VLOOKUP(A1061,'entry data'!B:D,3,0),I1060))</f>
        <v/>
      </c>
      <c r="I1061" s="14" t="str">
        <f>IF(A1061="","",IF(E1061="weekly",7,IF(E1061="fortnightly",14,IF(E1061="monthly",DATE(IF(MONTH(H1061)=12,YEAR(H1061)+1,YEAR(H1061)),VLOOKUP(MONTH(H1061),index!$D$2:$G$13,2,0),DAY(H1061)),
IF(E1061="quarterly",DATE(IF(MONTH(H1061)&gt;=10,YEAR(H1061)+1,YEAR(H1061)),VLOOKUP(MONTH(H1061),index!$D$2:$G$13,3,0),DAY(H1061)),
IF(E1061="halfyearly",DATE(IF(MONTH(H1061)&gt;=7,YEAR(H1061)+1,YEAR(H1061)),VLOOKUP(MONTH(H1061),index!$D$2:$G$13,4,0),DAY(H1061)),
DATE(YEAR(H1061)+1,MONTH(H1061),DAY(H1061)))))-H1061))+H1061)</f>
        <v/>
      </c>
      <c r="J1061" s="9" t="str">
        <f t="shared" si="118"/>
        <v/>
      </c>
      <c r="K1061" s="11" t="str">
        <f t="shared" si="119"/>
        <v/>
      </c>
      <c r="L1061" s="11" t="str">
        <f t="shared" si="120"/>
        <v/>
      </c>
      <c r="M1061" s="11" t="str">
        <f>IF(A1061="","",VLOOKUP(E1061,index!$A$1:$B$6,2,0)*K1061*G1061)</f>
        <v/>
      </c>
      <c r="N1061" s="11" t="str">
        <f>IF(A1061="","",-PMT(G1061*VLOOKUP(E1061,index!$A$1:$B$6,2,0),C1061,F1061,0,0))</f>
        <v/>
      </c>
      <c r="O1061" s="11" t="str">
        <f t="shared" si="121"/>
        <v/>
      </c>
      <c r="P1061" s="11" t="str">
        <f t="shared" si="116"/>
        <v/>
      </c>
    </row>
    <row r="1062" spans="1:16" x14ac:dyDescent="0.25">
      <c r="A1062" s="9" t="str">
        <f>IF(A1061="","",IF(B1061&lt;C1061,A1061,IF(A1061=MAX('entry data'!$B$8:$B$507),"",A1061+1)))</f>
        <v/>
      </c>
      <c r="B1062" s="9" t="str">
        <f t="shared" si="117"/>
        <v/>
      </c>
      <c r="C1062" s="9" t="str">
        <f>IF(ISERROR(VLOOKUP(A1062,'entry data'!B:G,6,0)),"",VLOOKUP(A1062,'entry data'!B:G,6,0))</f>
        <v/>
      </c>
      <c r="D1062" s="9" t="str">
        <f>IF(ISERROR(VLOOKUP(A1062,'entry data'!B:C,2,0)),"",VLOOKUP(A1062,'entry data'!B:C,2,0))</f>
        <v/>
      </c>
      <c r="E1062" s="9" t="str">
        <f>IF(ISERROR(VLOOKUP(A1062,'entry data'!B:E,4,0)),"",VLOOKUP(A1062,'entry data'!B:E,4,0))</f>
        <v/>
      </c>
      <c r="F1062" s="11" t="str">
        <f>IF(A1062="","",IF(ISERROR(VLOOKUP(A1062,'entry data'!B:F,5,0)),"",VLOOKUP(A1062,'entry data'!B:F,5,0)))</f>
        <v/>
      </c>
      <c r="G1062" s="12" t="str">
        <f>IF(A1062="","",IF(ISERROR(VLOOKUP(A1062,'entry data'!B:I,8,0)),"",VLOOKUP(A1062,'entry data'!B:I,7,0)))</f>
        <v/>
      </c>
      <c r="H1062" s="13" t="str">
        <f>IF(A1062="","",IF(B1062=1,VLOOKUP(A1062,'entry data'!B:D,3,0),I1061))</f>
        <v/>
      </c>
      <c r="I1062" s="14" t="str">
        <f>IF(A1062="","",IF(E1062="weekly",7,IF(E1062="fortnightly",14,IF(E1062="monthly",DATE(IF(MONTH(H1062)=12,YEAR(H1062)+1,YEAR(H1062)),VLOOKUP(MONTH(H1062),index!$D$2:$G$13,2,0),DAY(H1062)),
IF(E1062="quarterly",DATE(IF(MONTH(H1062)&gt;=10,YEAR(H1062)+1,YEAR(H1062)),VLOOKUP(MONTH(H1062),index!$D$2:$G$13,3,0),DAY(H1062)),
IF(E1062="halfyearly",DATE(IF(MONTH(H1062)&gt;=7,YEAR(H1062)+1,YEAR(H1062)),VLOOKUP(MONTH(H1062),index!$D$2:$G$13,4,0),DAY(H1062)),
DATE(YEAR(H1062)+1,MONTH(H1062),DAY(H1062)))))-H1062))+H1062)</f>
        <v/>
      </c>
      <c r="J1062" s="9" t="str">
        <f t="shared" si="118"/>
        <v/>
      </c>
      <c r="K1062" s="11" t="str">
        <f t="shared" si="119"/>
        <v/>
      </c>
      <c r="L1062" s="11" t="str">
        <f t="shared" si="120"/>
        <v/>
      </c>
      <c r="M1062" s="11" t="str">
        <f>IF(A1062="","",VLOOKUP(E1062,index!$A$1:$B$6,2,0)*K1062*G1062)</f>
        <v/>
      </c>
      <c r="N1062" s="11" t="str">
        <f>IF(A1062="","",-PMT(G1062*VLOOKUP(E1062,index!$A$1:$B$6,2,0),C1062,F1062,0,0))</f>
        <v/>
      </c>
      <c r="O1062" s="11" t="str">
        <f t="shared" si="121"/>
        <v/>
      </c>
      <c r="P1062" s="11" t="str">
        <f t="shared" si="116"/>
        <v/>
      </c>
    </row>
    <row r="1063" spans="1:16" x14ac:dyDescent="0.25">
      <c r="A1063" s="9" t="str">
        <f>IF(A1062="","",IF(B1062&lt;C1062,A1062,IF(A1062=MAX('entry data'!$B$8:$B$507),"",A1062+1)))</f>
        <v/>
      </c>
      <c r="B1063" s="9" t="str">
        <f t="shared" si="117"/>
        <v/>
      </c>
      <c r="C1063" s="9" t="str">
        <f>IF(ISERROR(VLOOKUP(A1063,'entry data'!B:G,6,0)),"",VLOOKUP(A1063,'entry data'!B:G,6,0))</f>
        <v/>
      </c>
      <c r="D1063" s="9" t="str">
        <f>IF(ISERROR(VLOOKUP(A1063,'entry data'!B:C,2,0)),"",VLOOKUP(A1063,'entry data'!B:C,2,0))</f>
        <v/>
      </c>
      <c r="E1063" s="9" t="str">
        <f>IF(ISERROR(VLOOKUP(A1063,'entry data'!B:E,4,0)),"",VLOOKUP(A1063,'entry data'!B:E,4,0))</f>
        <v/>
      </c>
      <c r="F1063" s="11" t="str">
        <f>IF(A1063="","",IF(ISERROR(VLOOKUP(A1063,'entry data'!B:F,5,0)),"",VLOOKUP(A1063,'entry data'!B:F,5,0)))</f>
        <v/>
      </c>
      <c r="G1063" s="12" t="str">
        <f>IF(A1063="","",IF(ISERROR(VLOOKUP(A1063,'entry data'!B:I,8,0)),"",VLOOKUP(A1063,'entry data'!B:I,7,0)))</f>
        <v/>
      </c>
      <c r="H1063" s="13" t="str">
        <f>IF(A1063="","",IF(B1063=1,VLOOKUP(A1063,'entry data'!B:D,3,0),I1062))</f>
        <v/>
      </c>
      <c r="I1063" s="14" t="str">
        <f>IF(A1063="","",IF(E1063="weekly",7,IF(E1063="fortnightly",14,IF(E1063="monthly",DATE(IF(MONTH(H1063)=12,YEAR(H1063)+1,YEAR(H1063)),VLOOKUP(MONTH(H1063),index!$D$2:$G$13,2,0),DAY(H1063)),
IF(E1063="quarterly",DATE(IF(MONTH(H1063)&gt;=10,YEAR(H1063)+1,YEAR(H1063)),VLOOKUP(MONTH(H1063),index!$D$2:$G$13,3,0),DAY(H1063)),
IF(E1063="halfyearly",DATE(IF(MONTH(H1063)&gt;=7,YEAR(H1063)+1,YEAR(H1063)),VLOOKUP(MONTH(H1063),index!$D$2:$G$13,4,0),DAY(H1063)),
DATE(YEAR(H1063)+1,MONTH(H1063),DAY(H1063)))))-H1063))+H1063)</f>
        <v/>
      </c>
      <c r="J1063" s="9" t="str">
        <f t="shared" si="118"/>
        <v/>
      </c>
      <c r="K1063" s="11" t="str">
        <f t="shared" si="119"/>
        <v/>
      </c>
      <c r="L1063" s="11" t="str">
        <f t="shared" si="120"/>
        <v/>
      </c>
      <c r="M1063" s="11" t="str">
        <f>IF(A1063="","",VLOOKUP(E1063,index!$A$1:$B$6,2,0)*K1063*G1063)</f>
        <v/>
      </c>
      <c r="N1063" s="11" t="str">
        <f>IF(A1063="","",-PMT(G1063*VLOOKUP(E1063,index!$A$1:$B$6,2,0),C1063,F1063,0,0))</f>
        <v/>
      </c>
      <c r="O1063" s="11" t="str">
        <f t="shared" si="121"/>
        <v/>
      </c>
      <c r="P1063" s="11" t="str">
        <f t="shared" si="116"/>
        <v/>
      </c>
    </row>
    <row r="1064" spans="1:16" x14ac:dyDescent="0.25">
      <c r="A1064" s="9" t="str">
        <f>IF(A1063="","",IF(B1063&lt;C1063,A1063,IF(A1063=MAX('entry data'!$B$8:$B$507),"",A1063+1)))</f>
        <v/>
      </c>
      <c r="B1064" s="9" t="str">
        <f t="shared" si="117"/>
        <v/>
      </c>
      <c r="C1064" s="9" t="str">
        <f>IF(ISERROR(VLOOKUP(A1064,'entry data'!B:G,6,0)),"",VLOOKUP(A1064,'entry data'!B:G,6,0))</f>
        <v/>
      </c>
      <c r="D1064" s="9" t="str">
        <f>IF(ISERROR(VLOOKUP(A1064,'entry data'!B:C,2,0)),"",VLOOKUP(A1064,'entry data'!B:C,2,0))</f>
        <v/>
      </c>
      <c r="E1064" s="9" t="str">
        <f>IF(ISERROR(VLOOKUP(A1064,'entry data'!B:E,4,0)),"",VLOOKUP(A1064,'entry data'!B:E,4,0))</f>
        <v/>
      </c>
      <c r="F1064" s="11" t="str">
        <f>IF(A1064="","",IF(ISERROR(VLOOKUP(A1064,'entry data'!B:F,5,0)),"",VLOOKUP(A1064,'entry data'!B:F,5,0)))</f>
        <v/>
      </c>
      <c r="G1064" s="12" t="str">
        <f>IF(A1064="","",IF(ISERROR(VLOOKUP(A1064,'entry data'!B:I,8,0)),"",VLOOKUP(A1064,'entry data'!B:I,7,0)))</f>
        <v/>
      </c>
      <c r="H1064" s="13" t="str">
        <f>IF(A1064="","",IF(B1064=1,VLOOKUP(A1064,'entry data'!B:D,3,0),I1063))</f>
        <v/>
      </c>
      <c r="I1064" s="14" t="str">
        <f>IF(A1064="","",IF(E1064="weekly",7,IF(E1064="fortnightly",14,IF(E1064="monthly",DATE(IF(MONTH(H1064)=12,YEAR(H1064)+1,YEAR(H1064)),VLOOKUP(MONTH(H1064),index!$D$2:$G$13,2,0),DAY(H1064)),
IF(E1064="quarterly",DATE(IF(MONTH(H1064)&gt;=10,YEAR(H1064)+1,YEAR(H1064)),VLOOKUP(MONTH(H1064),index!$D$2:$G$13,3,0),DAY(H1064)),
IF(E1064="halfyearly",DATE(IF(MONTH(H1064)&gt;=7,YEAR(H1064)+1,YEAR(H1064)),VLOOKUP(MONTH(H1064),index!$D$2:$G$13,4,0),DAY(H1064)),
DATE(YEAR(H1064)+1,MONTH(H1064),DAY(H1064)))))-H1064))+H1064)</f>
        <v/>
      </c>
      <c r="J1064" s="9" t="str">
        <f t="shared" si="118"/>
        <v/>
      </c>
      <c r="K1064" s="11" t="str">
        <f t="shared" si="119"/>
        <v/>
      </c>
      <c r="L1064" s="11" t="str">
        <f t="shared" si="120"/>
        <v/>
      </c>
      <c r="M1064" s="11" t="str">
        <f>IF(A1064="","",VLOOKUP(E1064,index!$A$1:$B$6,2,0)*K1064*G1064)</f>
        <v/>
      </c>
      <c r="N1064" s="11" t="str">
        <f>IF(A1064="","",-PMT(G1064*VLOOKUP(E1064,index!$A$1:$B$6,2,0),C1064,F1064,0,0))</f>
        <v/>
      </c>
      <c r="O1064" s="11" t="str">
        <f t="shared" si="121"/>
        <v/>
      </c>
      <c r="P1064" s="11" t="str">
        <f t="shared" si="116"/>
        <v/>
      </c>
    </row>
    <row r="1065" spans="1:16" x14ac:dyDescent="0.25">
      <c r="A1065" s="9" t="str">
        <f>IF(A1064="","",IF(B1064&lt;C1064,A1064,IF(A1064=MAX('entry data'!$B$8:$B$507),"",A1064+1)))</f>
        <v/>
      </c>
      <c r="B1065" s="9" t="str">
        <f t="shared" si="117"/>
        <v/>
      </c>
      <c r="C1065" s="9" t="str">
        <f>IF(ISERROR(VLOOKUP(A1065,'entry data'!B:G,6,0)),"",VLOOKUP(A1065,'entry data'!B:G,6,0))</f>
        <v/>
      </c>
      <c r="D1065" s="9" t="str">
        <f>IF(ISERROR(VLOOKUP(A1065,'entry data'!B:C,2,0)),"",VLOOKUP(A1065,'entry data'!B:C,2,0))</f>
        <v/>
      </c>
      <c r="E1065" s="9" t="str">
        <f>IF(ISERROR(VLOOKUP(A1065,'entry data'!B:E,4,0)),"",VLOOKUP(A1065,'entry data'!B:E,4,0))</f>
        <v/>
      </c>
      <c r="F1065" s="11" t="str">
        <f>IF(A1065="","",IF(ISERROR(VLOOKUP(A1065,'entry data'!B:F,5,0)),"",VLOOKUP(A1065,'entry data'!B:F,5,0)))</f>
        <v/>
      </c>
      <c r="G1065" s="12" t="str">
        <f>IF(A1065="","",IF(ISERROR(VLOOKUP(A1065,'entry data'!B:I,8,0)),"",VLOOKUP(A1065,'entry data'!B:I,7,0)))</f>
        <v/>
      </c>
      <c r="H1065" s="13" t="str">
        <f>IF(A1065="","",IF(B1065=1,VLOOKUP(A1065,'entry data'!B:D,3,0),I1064))</f>
        <v/>
      </c>
      <c r="I1065" s="14" t="str">
        <f>IF(A1065="","",IF(E1065="weekly",7,IF(E1065="fortnightly",14,IF(E1065="monthly",DATE(IF(MONTH(H1065)=12,YEAR(H1065)+1,YEAR(H1065)),VLOOKUP(MONTH(H1065),index!$D$2:$G$13,2,0),DAY(H1065)),
IF(E1065="quarterly",DATE(IF(MONTH(H1065)&gt;=10,YEAR(H1065)+1,YEAR(H1065)),VLOOKUP(MONTH(H1065),index!$D$2:$G$13,3,0),DAY(H1065)),
IF(E1065="halfyearly",DATE(IF(MONTH(H1065)&gt;=7,YEAR(H1065)+1,YEAR(H1065)),VLOOKUP(MONTH(H1065),index!$D$2:$G$13,4,0),DAY(H1065)),
DATE(YEAR(H1065)+1,MONTH(H1065),DAY(H1065)))))-H1065))+H1065)</f>
        <v/>
      </c>
      <c r="J1065" s="9" t="str">
        <f t="shared" si="118"/>
        <v/>
      </c>
      <c r="K1065" s="11" t="str">
        <f t="shared" si="119"/>
        <v/>
      </c>
      <c r="L1065" s="11" t="str">
        <f t="shared" si="120"/>
        <v/>
      </c>
      <c r="M1065" s="11" t="str">
        <f>IF(A1065="","",VLOOKUP(E1065,index!$A$1:$B$6,2,0)*K1065*G1065)</f>
        <v/>
      </c>
      <c r="N1065" s="11" t="str">
        <f>IF(A1065="","",-PMT(G1065*VLOOKUP(E1065,index!$A$1:$B$6,2,0),C1065,F1065,0,0))</f>
        <v/>
      </c>
      <c r="O1065" s="11" t="str">
        <f t="shared" si="121"/>
        <v/>
      </c>
      <c r="P1065" s="11" t="str">
        <f t="shared" si="116"/>
        <v/>
      </c>
    </row>
    <row r="1066" spans="1:16" x14ac:dyDescent="0.25">
      <c r="A1066" s="9" t="str">
        <f>IF(A1065="","",IF(B1065&lt;C1065,A1065,IF(A1065=MAX('entry data'!$B$8:$B$507),"",A1065+1)))</f>
        <v/>
      </c>
      <c r="B1066" s="9" t="str">
        <f t="shared" si="117"/>
        <v/>
      </c>
      <c r="C1066" s="9" t="str">
        <f>IF(ISERROR(VLOOKUP(A1066,'entry data'!B:G,6,0)),"",VLOOKUP(A1066,'entry data'!B:G,6,0))</f>
        <v/>
      </c>
      <c r="D1066" s="9" t="str">
        <f>IF(ISERROR(VLOOKUP(A1066,'entry data'!B:C,2,0)),"",VLOOKUP(A1066,'entry data'!B:C,2,0))</f>
        <v/>
      </c>
      <c r="E1066" s="9" t="str">
        <f>IF(ISERROR(VLOOKUP(A1066,'entry data'!B:E,4,0)),"",VLOOKUP(A1066,'entry data'!B:E,4,0))</f>
        <v/>
      </c>
      <c r="F1066" s="11" t="str">
        <f>IF(A1066="","",IF(ISERROR(VLOOKUP(A1066,'entry data'!B:F,5,0)),"",VLOOKUP(A1066,'entry data'!B:F,5,0)))</f>
        <v/>
      </c>
      <c r="G1066" s="12" t="str">
        <f>IF(A1066="","",IF(ISERROR(VLOOKUP(A1066,'entry data'!B:I,8,0)),"",VLOOKUP(A1066,'entry data'!B:I,7,0)))</f>
        <v/>
      </c>
      <c r="H1066" s="13" t="str">
        <f>IF(A1066="","",IF(B1066=1,VLOOKUP(A1066,'entry data'!B:D,3,0),I1065))</f>
        <v/>
      </c>
      <c r="I1066" s="14" t="str">
        <f>IF(A1066="","",IF(E1066="weekly",7,IF(E1066="fortnightly",14,IF(E1066="monthly",DATE(IF(MONTH(H1066)=12,YEAR(H1066)+1,YEAR(H1066)),VLOOKUP(MONTH(H1066),index!$D$2:$G$13,2,0),DAY(H1066)),
IF(E1066="quarterly",DATE(IF(MONTH(H1066)&gt;=10,YEAR(H1066)+1,YEAR(H1066)),VLOOKUP(MONTH(H1066),index!$D$2:$G$13,3,0),DAY(H1066)),
IF(E1066="halfyearly",DATE(IF(MONTH(H1066)&gt;=7,YEAR(H1066)+1,YEAR(H1066)),VLOOKUP(MONTH(H1066),index!$D$2:$G$13,4,0),DAY(H1066)),
DATE(YEAR(H1066)+1,MONTH(H1066),DAY(H1066)))))-H1066))+H1066)</f>
        <v/>
      </c>
      <c r="J1066" s="9" t="str">
        <f t="shared" si="118"/>
        <v/>
      </c>
      <c r="K1066" s="11" t="str">
        <f t="shared" si="119"/>
        <v/>
      </c>
      <c r="L1066" s="11" t="str">
        <f t="shared" si="120"/>
        <v/>
      </c>
      <c r="M1066" s="11" t="str">
        <f>IF(A1066="","",VLOOKUP(E1066,index!$A$1:$B$6,2,0)*K1066*G1066)</f>
        <v/>
      </c>
      <c r="N1066" s="11" t="str">
        <f>IF(A1066="","",-PMT(G1066*VLOOKUP(E1066,index!$A$1:$B$6,2,0),C1066,F1066,0,0))</f>
        <v/>
      </c>
      <c r="O1066" s="11" t="str">
        <f t="shared" si="121"/>
        <v/>
      </c>
      <c r="P1066" s="11" t="str">
        <f t="shared" si="116"/>
        <v/>
      </c>
    </row>
    <row r="1067" spans="1:16" x14ac:dyDescent="0.25">
      <c r="A1067" s="9" t="str">
        <f>IF(A1066="","",IF(B1066&lt;C1066,A1066,IF(A1066=MAX('entry data'!$B$8:$B$507),"",A1066+1)))</f>
        <v/>
      </c>
      <c r="B1067" s="9" t="str">
        <f t="shared" si="117"/>
        <v/>
      </c>
      <c r="C1067" s="9" t="str">
        <f>IF(ISERROR(VLOOKUP(A1067,'entry data'!B:G,6,0)),"",VLOOKUP(A1067,'entry data'!B:G,6,0))</f>
        <v/>
      </c>
      <c r="D1067" s="9" t="str">
        <f>IF(ISERROR(VLOOKUP(A1067,'entry data'!B:C,2,0)),"",VLOOKUP(A1067,'entry data'!B:C,2,0))</f>
        <v/>
      </c>
      <c r="E1067" s="9" t="str">
        <f>IF(ISERROR(VLOOKUP(A1067,'entry data'!B:E,4,0)),"",VLOOKUP(A1067,'entry data'!B:E,4,0))</f>
        <v/>
      </c>
      <c r="F1067" s="11" t="str">
        <f>IF(A1067="","",IF(ISERROR(VLOOKUP(A1067,'entry data'!B:F,5,0)),"",VLOOKUP(A1067,'entry data'!B:F,5,0)))</f>
        <v/>
      </c>
      <c r="G1067" s="12" t="str">
        <f>IF(A1067="","",IF(ISERROR(VLOOKUP(A1067,'entry data'!B:I,8,0)),"",VLOOKUP(A1067,'entry data'!B:I,7,0)))</f>
        <v/>
      </c>
      <c r="H1067" s="13" t="str">
        <f>IF(A1067="","",IF(B1067=1,VLOOKUP(A1067,'entry data'!B:D,3,0),I1066))</f>
        <v/>
      </c>
      <c r="I1067" s="14" t="str">
        <f>IF(A1067="","",IF(E1067="weekly",7,IF(E1067="fortnightly",14,IF(E1067="monthly",DATE(IF(MONTH(H1067)=12,YEAR(H1067)+1,YEAR(H1067)),VLOOKUP(MONTH(H1067),index!$D$2:$G$13,2,0),DAY(H1067)),
IF(E1067="quarterly",DATE(IF(MONTH(H1067)&gt;=10,YEAR(H1067)+1,YEAR(H1067)),VLOOKUP(MONTH(H1067),index!$D$2:$G$13,3,0),DAY(H1067)),
IF(E1067="halfyearly",DATE(IF(MONTH(H1067)&gt;=7,YEAR(H1067)+1,YEAR(H1067)),VLOOKUP(MONTH(H1067),index!$D$2:$G$13,4,0),DAY(H1067)),
DATE(YEAR(H1067)+1,MONTH(H1067),DAY(H1067)))))-H1067))+H1067)</f>
        <v/>
      </c>
      <c r="J1067" s="9" t="str">
        <f t="shared" si="118"/>
        <v/>
      </c>
      <c r="K1067" s="11" t="str">
        <f t="shared" si="119"/>
        <v/>
      </c>
      <c r="L1067" s="11" t="str">
        <f t="shared" si="120"/>
        <v/>
      </c>
      <c r="M1067" s="11" t="str">
        <f>IF(A1067="","",VLOOKUP(E1067,index!$A$1:$B$6,2,0)*K1067*G1067)</f>
        <v/>
      </c>
      <c r="N1067" s="11" t="str">
        <f>IF(A1067="","",-PMT(G1067*VLOOKUP(E1067,index!$A$1:$B$6,2,0),C1067,F1067,0,0))</f>
        <v/>
      </c>
      <c r="O1067" s="11" t="str">
        <f t="shared" si="121"/>
        <v/>
      </c>
      <c r="P1067" s="11" t="str">
        <f t="shared" si="116"/>
        <v/>
      </c>
    </row>
    <row r="1068" spans="1:16" x14ac:dyDescent="0.25">
      <c r="A1068" s="9" t="str">
        <f>IF(A1067="","",IF(B1067&lt;C1067,A1067,IF(A1067=MAX('entry data'!$B$8:$B$507),"",A1067+1)))</f>
        <v/>
      </c>
      <c r="B1068" s="9" t="str">
        <f t="shared" si="117"/>
        <v/>
      </c>
      <c r="C1068" s="9" t="str">
        <f>IF(ISERROR(VLOOKUP(A1068,'entry data'!B:G,6,0)),"",VLOOKUP(A1068,'entry data'!B:G,6,0))</f>
        <v/>
      </c>
      <c r="D1068" s="9" t="str">
        <f>IF(ISERROR(VLOOKUP(A1068,'entry data'!B:C,2,0)),"",VLOOKUP(A1068,'entry data'!B:C,2,0))</f>
        <v/>
      </c>
      <c r="E1068" s="9" t="str">
        <f>IF(ISERROR(VLOOKUP(A1068,'entry data'!B:E,4,0)),"",VLOOKUP(A1068,'entry data'!B:E,4,0))</f>
        <v/>
      </c>
      <c r="F1068" s="11" t="str">
        <f>IF(A1068="","",IF(ISERROR(VLOOKUP(A1068,'entry data'!B:F,5,0)),"",VLOOKUP(A1068,'entry data'!B:F,5,0)))</f>
        <v/>
      </c>
      <c r="G1068" s="12" t="str">
        <f>IF(A1068="","",IF(ISERROR(VLOOKUP(A1068,'entry data'!B:I,8,0)),"",VLOOKUP(A1068,'entry data'!B:I,7,0)))</f>
        <v/>
      </c>
      <c r="H1068" s="13" t="str">
        <f>IF(A1068="","",IF(B1068=1,VLOOKUP(A1068,'entry data'!B:D,3,0),I1067))</f>
        <v/>
      </c>
      <c r="I1068" s="14" t="str">
        <f>IF(A1068="","",IF(E1068="weekly",7,IF(E1068="fortnightly",14,IF(E1068="monthly",DATE(IF(MONTH(H1068)=12,YEAR(H1068)+1,YEAR(H1068)),VLOOKUP(MONTH(H1068),index!$D$2:$G$13,2,0),DAY(H1068)),
IF(E1068="quarterly",DATE(IF(MONTH(H1068)&gt;=10,YEAR(H1068)+1,YEAR(H1068)),VLOOKUP(MONTH(H1068),index!$D$2:$G$13,3,0),DAY(H1068)),
IF(E1068="halfyearly",DATE(IF(MONTH(H1068)&gt;=7,YEAR(H1068)+1,YEAR(H1068)),VLOOKUP(MONTH(H1068),index!$D$2:$G$13,4,0),DAY(H1068)),
DATE(YEAR(H1068)+1,MONTH(H1068),DAY(H1068)))))-H1068))+H1068)</f>
        <v/>
      </c>
      <c r="J1068" s="9" t="str">
        <f t="shared" si="118"/>
        <v/>
      </c>
      <c r="K1068" s="11" t="str">
        <f t="shared" si="119"/>
        <v/>
      </c>
      <c r="L1068" s="11" t="str">
        <f t="shared" si="120"/>
        <v/>
      </c>
      <c r="M1068" s="11" t="str">
        <f>IF(A1068="","",VLOOKUP(E1068,index!$A$1:$B$6,2,0)*K1068*G1068)</f>
        <v/>
      </c>
      <c r="N1068" s="11" t="str">
        <f>IF(A1068="","",-PMT(G1068*VLOOKUP(E1068,index!$A$1:$B$6,2,0),C1068,F1068,0,0))</f>
        <v/>
      </c>
      <c r="O1068" s="11" t="str">
        <f t="shared" si="121"/>
        <v/>
      </c>
      <c r="P1068" s="11" t="str">
        <f t="shared" si="116"/>
        <v/>
      </c>
    </row>
    <row r="1069" spans="1:16" x14ac:dyDescent="0.25">
      <c r="A1069" s="9" t="str">
        <f>IF(A1068="","",IF(B1068&lt;C1068,A1068,IF(A1068=MAX('entry data'!$B$8:$B$507),"",A1068+1)))</f>
        <v/>
      </c>
      <c r="B1069" s="9" t="str">
        <f t="shared" si="117"/>
        <v/>
      </c>
      <c r="C1069" s="9" t="str">
        <f>IF(ISERROR(VLOOKUP(A1069,'entry data'!B:G,6,0)),"",VLOOKUP(A1069,'entry data'!B:G,6,0))</f>
        <v/>
      </c>
      <c r="D1069" s="9" t="str">
        <f>IF(ISERROR(VLOOKUP(A1069,'entry data'!B:C,2,0)),"",VLOOKUP(A1069,'entry data'!B:C,2,0))</f>
        <v/>
      </c>
      <c r="E1069" s="9" t="str">
        <f>IF(ISERROR(VLOOKUP(A1069,'entry data'!B:E,4,0)),"",VLOOKUP(A1069,'entry data'!B:E,4,0))</f>
        <v/>
      </c>
      <c r="F1069" s="11" t="str">
        <f>IF(A1069="","",IF(ISERROR(VLOOKUP(A1069,'entry data'!B:F,5,0)),"",VLOOKUP(A1069,'entry data'!B:F,5,0)))</f>
        <v/>
      </c>
      <c r="G1069" s="12" t="str">
        <f>IF(A1069="","",IF(ISERROR(VLOOKUP(A1069,'entry data'!B:I,8,0)),"",VLOOKUP(A1069,'entry data'!B:I,7,0)))</f>
        <v/>
      </c>
      <c r="H1069" s="13" t="str">
        <f>IF(A1069="","",IF(B1069=1,VLOOKUP(A1069,'entry data'!B:D,3,0),I1068))</f>
        <v/>
      </c>
      <c r="I1069" s="14" t="str">
        <f>IF(A1069="","",IF(E1069="weekly",7,IF(E1069="fortnightly",14,IF(E1069="monthly",DATE(IF(MONTH(H1069)=12,YEAR(H1069)+1,YEAR(H1069)),VLOOKUP(MONTH(H1069),index!$D$2:$G$13,2,0),DAY(H1069)),
IF(E1069="quarterly",DATE(IF(MONTH(H1069)&gt;=10,YEAR(H1069)+1,YEAR(H1069)),VLOOKUP(MONTH(H1069),index!$D$2:$G$13,3,0),DAY(H1069)),
IF(E1069="halfyearly",DATE(IF(MONTH(H1069)&gt;=7,YEAR(H1069)+1,YEAR(H1069)),VLOOKUP(MONTH(H1069),index!$D$2:$G$13,4,0),DAY(H1069)),
DATE(YEAR(H1069)+1,MONTH(H1069),DAY(H1069)))))-H1069))+H1069)</f>
        <v/>
      </c>
      <c r="J1069" s="9" t="str">
        <f t="shared" si="118"/>
        <v/>
      </c>
      <c r="K1069" s="11" t="str">
        <f t="shared" si="119"/>
        <v/>
      </c>
      <c r="L1069" s="11" t="str">
        <f t="shared" si="120"/>
        <v/>
      </c>
      <c r="M1069" s="11" t="str">
        <f>IF(A1069="","",VLOOKUP(E1069,index!$A$1:$B$6,2,0)*K1069*G1069)</f>
        <v/>
      </c>
      <c r="N1069" s="11" t="str">
        <f>IF(A1069="","",-PMT(G1069*VLOOKUP(E1069,index!$A$1:$B$6,2,0),C1069,F1069,0,0))</f>
        <v/>
      </c>
      <c r="O1069" s="11" t="str">
        <f t="shared" si="121"/>
        <v/>
      </c>
      <c r="P1069" s="11" t="str">
        <f t="shared" si="116"/>
        <v/>
      </c>
    </row>
    <row r="1070" spans="1:16" x14ac:dyDescent="0.25">
      <c r="A1070" s="9" t="str">
        <f>IF(A1069="","",IF(B1069&lt;C1069,A1069,IF(A1069=MAX('entry data'!$B$8:$B$507),"",A1069+1)))</f>
        <v/>
      </c>
      <c r="B1070" s="9" t="str">
        <f t="shared" si="117"/>
        <v/>
      </c>
      <c r="C1070" s="9" t="str">
        <f>IF(ISERROR(VLOOKUP(A1070,'entry data'!B:G,6,0)),"",VLOOKUP(A1070,'entry data'!B:G,6,0))</f>
        <v/>
      </c>
      <c r="D1070" s="9" t="str">
        <f>IF(ISERROR(VLOOKUP(A1070,'entry data'!B:C,2,0)),"",VLOOKUP(A1070,'entry data'!B:C,2,0))</f>
        <v/>
      </c>
      <c r="E1070" s="9" t="str">
        <f>IF(ISERROR(VLOOKUP(A1070,'entry data'!B:E,4,0)),"",VLOOKUP(A1070,'entry data'!B:E,4,0))</f>
        <v/>
      </c>
      <c r="F1070" s="11" t="str">
        <f>IF(A1070="","",IF(ISERROR(VLOOKUP(A1070,'entry data'!B:F,5,0)),"",VLOOKUP(A1070,'entry data'!B:F,5,0)))</f>
        <v/>
      </c>
      <c r="G1070" s="12" t="str">
        <f>IF(A1070="","",IF(ISERROR(VLOOKUP(A1070,'entry data'!B:I,8,0)),"",VLOOKUP(A1070,'entry data'!B:I,7,0)))</f>
        <v/>
      </c>
      <c r="H1070" s="13" t="str">
        <f>IF(A1070="","",IF(B1070=1,VLOOKUP(A1070,'entry data'!B:D,3,0),I1069))</f>
        <v/>
      </c>
      <c r="I1070" s="14" t="str">
        <f>IF(A1070="","",IF(E1070="weekly",7,IF(E1070="fortnightly",14,IF(E1070="monthly",DATE(IF(MONTH(H1070)=12,YEAR(H1070)+1,YEAR(H1070)),VLOOKUP(MONTH(H1070),index!$D$2:$G$13,2,0),DAY(H1070)),
IF(E1070="quarterly",DATE(IF(MONTH(H1070)&gt;=10,YEAR(H1070)+1,YEAR(H1070)),VLOOKUP(MONTH(H1070),index!$D$2:$G$13,3,0),DAY(H1070)),
IF(E1070="halfyearly",DATE(IF(MONTH(H1070)&gt;=7,YEAR(H1070)+1,YEAR(H1070)),VLOOKUP(MONTH(H1070),index!$D$2:$G$13,4,0),DAY(H1070)),
DATE(YEAR(H1070)+1,MONTH(H1070),DAY(H1070)))))-H1070))+H1070)</f>
        <v/>
      </c>
      <c r="J1070" s="9" t="str">
        <f t="shared" si="118"/>
        <v/>
      </c>
      <c r="K1070" s="11" t="str">
        <f t="shared" si="119"/>
        <v/>
      </c>
      <c r="L1070" s="11" t="str">
        <f t="shared" si="120"/>
        <v/>
      </c>
      <c r="M1070" s="11" t="str">
        <f>IF(A1070="","",VLOOKUP(E1070,index!$A$1:$B$6,2,0)*K1070*G1070)</f>
        <v/>
      </c>
      <c r="N1070" s="11" t="str">
        <f>IF(A1070="","",-PMT(G1070*VLOOKUP(E1070,index!$A$1:$B$6,2,0),C1070,F1070,0,0))</f>
        <v/>
      </c>
      <c r="O1070" s="11" t="str">
        <f t="shared" si="121"/>
        <v/>
      </c>
      <c r="P1070" s="11" t="str">
        <f t="shared" si="116"/>
        <v/>
      </c>
    </row>
    <row r="1071" spans="1:16" x14ac:dyDescent="0.25">
      <c r="A1071" s="9" t="str">
        <f>IF(A1070="","",IF(B1070&lt;C1070,A1070,IF(A1070=MAX('entry data'!$B$8:$B$507),"",A1070+1)))</f>
        <v/>
      </c>
      <c r="B1071" s="9" t="str">
        <f t="shared" si="117"/>
        <v/>
      </c>
      <c r="C1071" s="9" t="str">
        <f>IF(ISERROR(VLOOKUP(A1071,'entry data'!B:G,6,0)),"",VLOOKUP(A1071,'entry data'!B:G,6,0))</f>
        <v/>
      </c>
      <c r="D1071" s="9" t="str">
        <f>IF(ISERROR(VLOOKUP(A1071,'entry data'!B:C,2,0)),"",VLOOKUP(A1071,'entry data'!B:C,2,0))</f>
        <v/>
      </c>
      <c r="E1071" s="9" t="str">
        <f>IF(ISERROR(VLOOKUP(A1071,'entry data'!B:E,4,0)),"",VLOOKUP(A1071,'entry data'!B:E,4,0))</f>
        <v/>
      </c>
      <c r="F1071" s="11" t="str">
        <f>IF(A1071="","",IF(ISERROR(VLOOKUP(A1071,'entry data'!B:F,5,0)),"",VLOOKUP(A1071,'entry data'!B:F,5,0)))</f>
        <v/>
      </c>
      <c r="G1071" s="12" t="str">
        <f>IF(A1071="","",IF(ISERROR(VLOOKUP(A1071,'entry data'!B:I,8,0)),"",VLOOKUP(A1071,'entry data'!B:I,7,0)))</f>
        <v/>
      </c>
      <c r="H1071" s="13" t="str">
        <f>IF(A1071="","",IF(B1071=1,VLOOKUP(A1071,'entry data'!B:D,3,0),I1070))</f>
        <v/>
      </c>
      <c r="I1071" s="14" t="str">
        <f>IF(A1071="","",IF(E1071="weekly",7,IF(E1071="fortnightly",14,IF(E1071="monthly",DATE(IF(MONTH(H1071)=12,YEAR(H1071)+1,YEAR(H1071)),VLOOKUP(MONTH(H1071),index!$D$2:$G$13,2,0),DAY(H1071)),
IF(E1071="quarterly",DATE(IF(MONTH(H1071)&gt;=10,YEAR(H1071)+1,YEAR(H1071)),VLOOKUP(MONTH(H1071),index!$D$2:$G$13,3,0),DAY(H1071)),
IF(E1071="halfyearly",DATE(IF(MONTH(H1071)&gt;=7,YEAR(H1071)+1,YEAR(H1071)),VLOOKUP(MONTH(H1071),index!$D$2:$G$13,4,0),DAY(H1071)),
DATE(YEAR(H1071)+1,MONTH(H1071),DAY(H1071)))))-H1071))+H1071)</f>
        <v/>
      </c>
      <c r="J1071" s="9" t="str">
        <f t="shared" si="118"/>
        <v/>
      </c>
      <c r="K1071" s="11" t="str">
        <f t="shared" si="119"/>
        <v/>
      </c>
      <c r="L1071" s="11" t="str">
        <f t="shared" si="120"/>
        <v/>
      </c>
      <c r="M1071" s="11" t="str">
        <f>IF(A1071="","",VLOOKUP(E1071,index!$A$1:$B$6,2,0)*K1071*G1071)</f>
        <v/>
      </c>
      <c r="N1071" s="11" t="str">
        <f>IF(A1071="","",-PMT(G1071*VLOOKUP(E1071,index!$A$1:$B$6,2,0),C1071,F1071,0,0))</f>
        <v/>
      </c>
      <c r="O1071" s="11" t="str">
        <f t="shared" si="121"/>
        <v/>
      </c>
      <c r="P1071" s="11" t="str">
        <f t="shared" si="116"/>
        <v/>
      </c>
    </row>
    <row r="1072" spans="1:16" x14ac:dyDescent="0.25">
      <c r="A1072" s="9" t="str">
        <f>IF(A1071="","",IF(B1071&lt;C1071,A1071,IF(A1071=MAX('entry data'!$B$8:$B$507),"",A1071+1)))</f>
        <v/>
      </c>
      <c r="B1072" s="9" t="str">
        <f t="shared" si="117"/>
        <v/>
      </c>
      <c r="C1072" s="9" t="str">
        <f>IF(ISERROR(VLOOKUP(A1072,'entry data'!B:G,6,0)),"",VLOOKUP(A1072,'entry data'!B:G,6,0))</f>
        <v/>
      </c>
      <c r="D1072" s="9" t="str">
        <f>IF(ISERROR(VLOOKUP(A1072,'entry data'!B:C,2,0)),"",VLOOKUP(A1072,'entry data'!B:C,2,0))</f>
        <v/>
      </c>
      <c r="E1072" s="9" t="str">
        <f>IF(ISERROR(VLOOKUP(A1072,'entry data'!B:E,4,0)),"",VLOOKUP(A1072,'entry data'!B:E,4,0))</f>
        <v/>
      </c>
      <c r="F1072" s="11" t="str">
        <f>IF(A1072="","",IF(ISERROR(VLOOKUP(A1072,'entry data'!B:F,5,0)),"",VLOOKUP(A1072,'entry data'!B:F,5,0)))</f>
        <v/>
      </c>
      <c r="G1072" s="12" t="str">
        <f>IF(A1072="","",IF(ISERROR(VLOOKUP(A1072,'entry data'!B:I,8,0)),"",VLOOKUP(A1072,'entry data'!B:I,7,0)))</f>
        <v/>
      </c>
      <c r="H1072" s="13" t="str">
        <f>IF(A1072="","",IF(B1072=1,VLOOKUP(A1072,'entry data'!B:D,3,0),I1071))</f>
        <v/>
      </c>
      <c r="I1072" s="14" t="str">
        <f>IF(A1072="","",IF(E1072="weekly",7,IF(E1072="fortnightly",14,IF(E1072="monthly",DATE(IF(MONTH(H1072)=12,YEAR(H1072)+1,YEAR(H1072)),VLOOKUP(MONTH(H1072),index!$D$2:$G$13,2,0),DAY(H1072)),
IF(E1072="quarterly",DATE(IF(MONTH(H1072)&gt;=10,YEAR(H1072)+1,YEAR(H1072)),VLOOKUP(MONTH(H1072),index!$D$2:$G$13,3,0),DAY(H1072)),
IF(E1072="halfyearly",DATE(IF(MONTH(H1072)&gt;=7,YEAR(H1072)+1,YEAR(H1072)),VLOOKUP(MONTH(H1072),index!$D$2:$G$13,4,0),DAY(H1072)),
DATE(YEAR(H1072)+1,MONTH(H1072),DAY(H1072)))))-H1072))+H1072)</f>
        <v/>
      </c>
      <c r="J1072" s="9" t="str">
        <f t="shared" si="118"/>
        <v/>
      </c>
      <c r="K1072" s="11" t="str">
        <f t="shared" si="119"/>
        <v/>
      </c>
      <c r="L1072" s="11" t="str">
        <f t="shared" si="120"/>
        <v/>
      </c>
      <c r="M1072" s="11" t="str">
        <f>IF(A1072="","",VLOOKUP(E1072,index!$A$1:$B$6,2,0)*K1072*G1072)</f>
        <v/>
      </c>
      <c r="N1072" s="11" t="str">
        <f>IF(A1072="","",-PMT(G1072*VLOOKUP(E1072,index!$A$1:$B$6,2,0),C1072,F1072,0,0))</f>
        <v/>
      </c>
      <c r="O1072" s="11" t="str">
        <f t="shared" si="121"/>
        <v/>
      </c>
      <c r="P1072" s="11" t="str">
        <f t="shared" si="116"/>
        <v/>
      </c>
    </row>
    <row r="1073" spans="1:16" x14ac:dyDescent="0.25">
      <c r="A1073" s="9" t="str">
        <f>IF(A1072="","",IF(B1072&lt;C1072,A1072,IF(A1072=MAX('entry data'!$B$8:$B$507),"",A1072+1)))</f>
        <v/>
      </c>
      <c r="B1073" s="9" t="str">
        <f t="shared" si="117"/>
        <v/>
      </c>
      <c r="C1073" s="9" t="str">
        <f>IF(ISERROR(VLOOKUP(A1073,'entry data'!B:G,6,0)),"",VLOOKUP(A1073,'entry data'!B:G,6,0))</f>
        <v/>
      </c>
      <c r="D1073" s="9" t="str">
        <f>IF(ISERROR(VLOOKUP(A1073,'entry data'!B:C,2,0)),"",VLOOKUP(A1073,'entry data'!B:C,2,0))</f>
        <v/>
      </c>
      <c r="E1073" s="9" t="str">
        <f>IF(ISERROR(VLOOKUP(A1073,'entry data'!B:E,4,0)),"",VLOOKUP(A1073,'entry data'!B:E,4,0))</f>
        <v/>
      </c>
      <c r="F1073" s="11" t="str">
        <f>IF(A1073="","",IF(ISERROR(VLOOKUP(A1073,'entry data'!B:F,5,0)),"",VLOOKUP(A1073,'entry data'!B:F,5,0)))</f>
        <v/>
      </c>
      <c r="G1073" s="12" t="str">
        <f>IF(A1073="","",IF(ISERROR(VLOOKUP(A1073,'entry data'!B:I,8,0)),"",VLOOKUP(A1073,'entry data'!B:I,7,0)))</f>
        <v/>
      </c>
      <c r="H1073" s="13" t="str">
        <f>IF(A1073="","",IF(B1073=1,VLOOKUP(A1073,'entry data'!B:D,3,0),I1072))</f>
        <v/>
      </c>
      <c r="I1073" s="14" t="str">
        <f>IF(A1073="","",IF(E1073="weekly",7,IF(E1073="fortnightly",14,IF(E1073="monthly",DATE(IF(MONTH(H1073)=12,YEAR(H1073)+1,YEAR(H1073)),VLOOKUP(MONTH(H1073),index!$D$2:$G$13,2,0),DAY(H1073)),
IF(E1073="quarterly",DATE(IF(MONTH(H1073)&gt;=10,YEAR(H1073)+1,YEAR(H1073)),VLOOKUP(MONTH(H1073),index!$D$2:$G$13,3,0),DAY(H1073)),
IF(E1073="halfyearly",DATE(IF(MONTH(H1073)&gt;=7,YEAR(H1073)+1,YEAR(H1073)),VLOOKUP(MONTH(H1073),index!$D$2:$G$13,4,0),DAY(H1073)),
DATE(YEAR(H1073)+1,MONTH(H1073),DAY(H1073)))))-H1073))+H1073)</f>
        <v/>
      </c>
      <c r="J1073" s="9" t="str">
        <f t="shared" si="118"/>
        <v/>
      </c>
      <c r="K1073" s="11" t="str">
        <f t="shared" si="119"/>
        <v/>
      </c>
      <c r="L1073" s="11" t="str">
        <f t="shared" si="120"/>
        <v/>
      </c>
      <c r="M1073" s="11" t="str">
        <f>IF(A1073="","",VLOOKUP(E1073,index!$A$1:$B$6,2,0)*K1073*G1073)</f>
        <v/>
      </c>
      <c r="N1073" s="11" t="str">
        <f>IF(A1073="","",-PMT(G1073*VLOOKUP(E1073,index!$A$1:$B$6,2,0),C1073,F1073,0,0))</f>
        <v/>
      </c>
      <c r="O1073" s="11" t="str">
        <f t="shared" si="121"/>
        <v/>
      </c>
      <c r="P1073" s="11" t="str">
        <f t="shared" si="116"/>
        <v/>
      </c>
    </row>
    <row r="1074" spans="1:16" x14ac:dyDescent="0.25">
      <c r="A1074" s="9" t="str">
        <f>IF(A1073="","",IF(B1073&lt;C1073,A1073,IF(A1073=MAX('entry data'!$B$8:$B$507),"",A1073+1)))</f>
        <v/>
      </c>
      <c r="B1074" s="9" t="str">
        <f t="shared" si="117"/>
        <v/>
      </c>
      <c r="C1074" s="9" t="str">
        <f>IF(ISERROR(VLOOKUP(A1074,'entry data'!B:G,6,0)),"",VLOOKUP(A1074,'entry data'!B:G,6,0))</f>
        <v/>
      </c>
      <c r="D1074" s="9" t="str">
        <f>IF(ISERROR(VLOOKUP(A1074,'entry data'!B:C,2,0)),"",VLOOKUP(A1074,'entry data'!B:C,2,0))</f>
        <v/>
      </c>
      <c r="E1074" s="9" t="str">
        <f>IF(ISERROR(VLOOKUP(A1074,'entry data'!B:E,4,0)),"",VLOOKUP(A1074,'entry data'!B:E,4,0))</f>
        <v/>
      </c>
      <c r="F1074" s="11" t="str">
        <f>IF(A1074="","",IF(ISERROR(VLOOKUP(A1074,'entry data'!B:F,5,0)),"",VLOOKUP(A1074,'entry data'!B:F,5,0)))</f>
        <v/>
      </c>
      <c r="G1074" s="12" t="str">
        <f>IF(A1074="","",IF(ISERROR(VLOOKUP(A1074,'entry data'!B:I,8,0)),"",VLOOKUP(A1074,'entry data'!B:I,7,0)))</f>
        <v/>
      </c>
      <c r="H1074" s="13" t="str">
        <f>IF(A1074="","",IF(B1074=1,VLOOKUP(A1074,'entry data'!B:D,3,0),I1073))</f>
        <v/>
      </c>
      <c r="I1074" s="14" t="str">
        <f>IF(A1074="","",IF(E1074="weekly",7,IF(E1074="fortnightly",14,IF(E1074="monthly",DATE(IF(MONTH(H1074)=12,YEAR(H1074)+1,YEAR(H1074)),VLOOKUP(MONTH(H1074),index!$D$2:$G$13,2,0),DAY(H1074)),
IF(E1074="quarterly",DATE(IF(MONTH(H1074)&gt;=10,YEAR(H1074)+1,YEAR(H1074)),VLOOKUP(MONTH(H1074),index!$D$2:$G$13,3,0),DAY(H1074)),
IF(E1074="halfyearly",DATE(IF(MONTH(H1074)&gt;=7,YEAR(H1074)+1,YEAR(H1074)),VLOOKUP(MONTH(H1074),index!$D$2:$G$13,4,0),DAY(H1074)),
DATE(YEAR(H1074)+1,MONTH(H1074),DAY(H1074)))))-H1074))+H1074)</f>
        <v/>
      </c>
      <c r="J1074" s="9" t="str">
        <f t="shared" si="118"/>
        <v/>
      </c>
      <c r="K1074" s="11" t="str">
        <f t="shared" si="119"/>
        <v/>
      </c>
      <c r="L1074" s="11" t="str">
        <f t="shared" si="120"/>
        <v/>
      </c>
      <c r="M1074" s="11" t="str">
        <f>IF(A1074="","",VLOOKUP(E1074,index!$A$1:$B$6,2,0)*K1074*G1074)</f>
        <v/>
      </c>
      <c r="N1074" s="11" t="str">
        <f>IF(A1074="","",-PMT(G1074*VLOOKUP(E1074,index!$A$1:$B$6,2,0),C1074,F1074,0,0))</f>
        <v/>
      </c>
      <c r="O1074" s="11" t="str">
        <f t="shared" si="121"/>
        <v/>
      </c>
      <c r="P1074" s="11" t="str">
        <f t="shared" si="116"/>
        <v/>
      </c>
    </row>
    <row r="1075" spans="1:16" x14ac:dyDescent="0.25">
      <c r="A1075" s="9" t="str">
        <f>IF(A1074="","",IF(B1074&lt;C1074,A1074,IF(A1074=MAX('entry data'!$B$8:$B$507),"",A1074+1)))</f>
        <v/>
      </c>
      <c r="B1075" s="9" t="str">
        <f t="shared" si="117"/>
        <v/>
      </c>
      <c r="C1075" s="9" t="str">
        <f>IF(ISERROR(VLOOKUP(A1075,'entry data'!B:G,6,0)),"",VLOOKUP(A1075,'entry data'!B:G,6,0))</f>
        <v/>
      </c>
      <c r="D1075" s="9" t="str">
        <f>IF(ISERROR(VLOOKUP(A1075,'entry data'!B:C,2,0)),"",VLOOKUP(A1075,'entry data'!B:C,2,0))</f>
        <v/>
      </c>
      <c r="E1075" s="9" t="str">
        <f>IF(ISERROR(VLOOKUP(A1075,'entry data'!B:E,4,0)),"",VLOOKUP(A1075,'entry data'!B:E,4,0))</f>
        <v/>
      </c>
      <c r="F1075" s="11" t="str">
        <f>IF(A1075="","",IF(ISERROR(VLOOKUP(A1075,'entry data'!B:F,5,0)),"",VLOOKUP(A1075,'entry data'!B:F,5,0)))</f>
        <v/>
      </c>
      <c r="G1075" s="12" t="str">
        <f>IF(A1075="","",IF(ISERROR(VLOOKUP(A1075,'entry data'!B:I,8,0)),"",VLOOKUP(A1075,'entry data'!B:I,7,0)))</f>
        <v/>
      </c>
      <c r="H1075" s="13" t="str">
        <f>IF(A1075="","",IF(B1075=1,VLOOKUP(A1075,'entry data'!B:D,3,0),I1074))</f>
        <v/>
      </c>
      <c r="I1075" s="14" t="str">
        <f>IF(A1075="","",IF(E1075="weekly",7,IF(E1075="fortnightly",14,IF(E1075="monthly",DATE(IF(MONTH(H1075)=12,YEAR(H1075)+1,YEAR(H1075)),VLOOKUP(MONTH(H1075),index!$D$2:$G$13,2,0),DAY(H1075)),
IF(E1075="quarterly",DATE(IF(MONTH(H1075)&gt;=10,YEAR(H1075)+1,YEAR(H1075)),VLOOKUP(MONTH(H1075),index!$D$2:$G$13,3,0),DAY(H1075)),
IF(E1075="halfyearly",DATE(IF(MONTH(H1075)&gt;=7,YEAR(H1075)+1,YEAR(H1075)),VLOOKUP(MONTH(H1075),index!$D$2:$G$13,4,0),DAY(H1075)),
DATE(YEAR(H1075)+1,MONTH(H1075),DAY(H1075)))))-H1075))+H1075)</f>
        <v/>
      </c>
      <c r="J1075" s="9" t="str">
        <f t="shared" si="118"/>
        <v/>
      </c>
      <c r="K1075" s="11" t="str">
        <f t="shared" si="119"/>
        <v/>
      </c>
      <c r="L1075" s="11" t="str">
        <f t="shared" si="120"/>
        <v/>
      </c>
      <c r="M1075" s="11" t="str">
        <f>IF(A1075="","",VLOOKUP(E1075,index!$A$1:$B$6,2,0)*K1075*G1075)</f>
        <v/>
      </c>
      <c r="N1075" s="11" t="str">
        <f>IF(A1075="","",-PMT(G1075*VLOOKUP(E1075,index!$A$1:$B$6,2,0),C1075,F1075,0,0))</f>
        <v/>
      </c>
      <c r="O1075" s="11" t="str">
        <f t="shared" si="121"/>
        <v/>
      </c>
      <c r="P1075" s="11" t="str">
        <f t="shared" si="116"/>
        <v/>
      </c>
    </row>
    <row r="1076" spans="1:16" x14ac:dyDescent="0.25">
      <c r="A1076" s="9" t="str">
        <f>IF(A1075="","",IF(B1075&lt;C1075,A1075,IF(A1075=MAX('entry data'!$B$8:$B$507),"",A1075+1)))</f>
        <v/>
      </c>
      <c r="B1076" s="9" t="str">
        <f t="shared" si="117"/>
        <v/>
      </c>
      <c r="C1076" s="9" t="str">
        <f>IF(ISERROR(VLOOKUP(A1076,'entry data'!B:G,6,0)),"",VLOOKUP(A1076,'entry data'!B:G,6,0))</f>
        <v/>
      </c>
      <c r="D1076" s="9" t="str">
        <f>IF(ISERROR(VLOOKUP(A1076,'entry data'!B:C,2,0)),"",VLOOKUP(A1076,'entry data'!B:C,2,0))</f>
        <v/>
      </c>
      <c r="E1076" s="9" t="str">
        <f>IF(ISERROR(VLOOKUP(A1076,'entry data'!B:E,4,0)),"",VLOOKUP(A1076,'entry data'!B:E,4,0))</f>
        <v/>
      </c>
      <c r="F1076" s="11" t="str">
        <f>IF(A1076="","",IF(ISERROR(VLOOKUP(A1076,'entry data'!B:F,5,0)),"",VLOOKUP(A1076,'entry data'!B:F,5,0)))</f>
        <v/>
      </c>
      <c r="G1076" s="12" t="str">
        <f>IF(A1076="","",IF(ISERROR(VLOOKUP(A1076,'entry data'!B:I,8,0)),"",VLOOKUP(A1076,'entry data'!B:I,7,0)))</f>
        <v/>
      </c>
      <c r="H1076" s="13" t="str">
        <f>IF(A1076="","",IF(B1076=1,VLOOKUP(A1076,'entry data'!B:D,3,0),I1075))</f>
        <v/>
      </c>
      <c r="I1076" s="14" t="str">
        <f>IF(A1076="","",IF(E1076="weekly",7,IF(E1076="fortnightly",14,IF(E1076="monthly",DATE(IF(MONTH(H1076)=12,YEAR(H1076)+1,YEAR(H1076)),VLOOKUP(MONTH(H1076),index!$D$2:$G$13,2,0),DAY(H1076)),
IF(E1076="quarterly",DATE(IF(MONTH(H1076)&gt;=10,YEAR(H1076)+1,YEAR(H1076)),VLOOKUP(MONTH(H1076),index!$D$2:$G$13,3,0),DAY(H1076)),
IF(E1076="halfyearly",DATE(IF(MONTH(H1076)&gt;=7,YEAR(H1076)+1,YEAR(H1076)),VLOOKUP(MONTH(H1076),index!$D$2:$G$13,4,0),DAY(H1076)),
DATE(YEAR(H1076)+1,MONTH(H1076),DAY(H1076)))))-H1076))+H1076)</f>
        <v/>
      </c>
      <c r="J1076" s="9" t="str">
        <f t="shared" si="118"/>
        <v/>
      </c>
      <c r="K1076" s="11" t="str">
        <f t="shared" si="119"/>
        <v/>
      </c>
      <c r="L1076" s="11" t="str">
        <f t="shared" si="120"/>
        <v/>
      </c>
      <c r="M1076" s="11" t="str">
        <f>IF(A1076="","",VLOOKUP(E1076,index!$A$1:$B$6,2,0)*K1076*G1076)</f>
        <v/>
      </c>
      <c r="N1076" s="11" t="str">
        <f>IF(A1076="","",-PMT(G1076*VLOOKUP(E1076,index!$A$1:$B$6,2,0),C1076,F1076,0,0))</f>
        <v/>
      </c>
      <c r="O1076" s="11" t="str">
        <f t="shared" si="121"/>
        <v/>
      </c>
      <c r="P1076" s="11" t="str">
        <f t="shared" si="116"/>
        <v/>
      </c>
    </row>
    <row r="1077" spans="1:16" x14ac:dyDescent="0.25">
      <c r="A1077" s="9" t="str">
        <f>IF(A1076="","",IF(B1076&lt;C1076,A1076,IF(A1076=MAX('entry data'!$B$8:$B$507),"",A1076+1)))</f>
        <v/>
      </c>
      <c r="B1077" s="9" t="str">
        <f t="shared" si="117"/>
        <v/>
      </c>
      <c r="C1077" s="9" t="str">
        <f>IF(ISERROR(VLOOKUP(A1077,'entry data'!B:G,6,0)),"",VLOOKUP(A1077,'entry data'!B:G,6,0))</f>
        <v/>
      </c>
      <c r="D1077" s="9" t="str">
        <f>IF(ISERROR(VLOOKUP(A1077,'entry data'!B:C,2,0)),"",VLOOKUP(A1077,'entry data'!B:C,2,0))</f>
        <v/>
      </c>
      <c r="E1077" s="9" t="str">
        <f>IF(ISERROR(VLOOKUP(A1077,'entry data'!B:E,4,0)),"",VLOOKUP(A1077,'entry data'!B:E,4,0))</f>
        <v/>
      </c>
      <c r="F1077" s="11" t="str">
        <f>IF(A1077="","",IF(ISERROR(VLOOKUP(A1077,'entry data'!B:F,5,0)),"",VLOOKUP(A1077,'entry data'!B:F,5,0)))</f>
        <v/>
      </c>
      <c r="G1077" s="12" t="str">
        <f>IF(A1077="","",IF(ISERROR(VLOOKUP(A1077,'entry data'!B:I,8,0)),"",VLOOKUP(A1077,'entry data'!B:I,7,0)))</f>
        <v/>
      </c>
      <c r="H1077" s="13" t="str">
        <f>IF(A1077="","",IF(B1077=1,VLOOKUP(A1077,'entry data'!B:D,3,0),I1076))</f>
        <v/>
      </c>
      <c r="I1077" s="14" t="str">
        <f>IF(A1077="","",IF(E1077="weekly",7,IF(E1077="fortnightly",14,IF(E1077="monthly",DATE(IF(MONTH(H1077)=12,YEAR(H1077)+1,YEAR(H1077)),VLOOKUP(MONTH(H1077),index!$D$2:$G$13,2,0),DAY(H1077)),
IF(E1077="quarterly",DATE(IF(MONTH(H1077)&gt;=10,YEAR(H1077)+1,YEAR(H1077)),VLOOKUP(MONTH(H1077),index!$D$2:$G$13,3,0),DAY(H1077)),
IF(E1077="halfyearly",DATE(IF(MONTH(H1077)&gt;=7,YEAR(H1077)+1,YEAR(H1077)),VLOOKUP(MONTH(H1077),index!$D$2:$G$13,4,0),DAY(H1077)),
DATE(YEAR(H1077)+1,MONTH(H1077),DAY(H1077)))))-H1077))+H1077)</f>
        <v/>
      </c>
      <c r="J1077" s="9" t="str">
        <f t="shared" si="118"/>
        <v/>
      </c>
      <c r="K1077" s="11" t="str">
        <f t="shared" si="119"/>
        <v/>
      </c>
      <c r="L1077" s="11" t="str">
        <f t="shared" si="120"/>
        <v/>
      </c>
      <c r="M1077" s="11" t="str">
        <f>IF(A1077="","",VLOOKUP(E1077,index!$A$1:$B$6,2,0)*K1077*G1077)</f>
        <v/>
      </c>
      <c r="N1077" s="11" t="str">
        <f>IF(A1077="","",-PMT(G1077*VLOOKUP(E1077,index!$A$1:$B$6,2,0),C1077,F1077,0,0))</f>
        <v/>
      </c>
      <c r="O1077" s="11" t="str">
        <f t="shared" si="121"/>
        <v/>
      </c>
      <c r="P1077" s="11" t="str">
        <f t="shared" si="116"/>
        <v/>
      </c>
    </row>
    <row r="1078" spans="1:16" x14ac:dyDescent="0.25">
      <c r="A1078" s="9" t="str">
        <f>IF(A1077="","",IF(B1077&lt;C1077,A1077,IF(A1077=MAX('entry data'!$B$8:$B$507),"",A1077+1)))</f>
        <v/>
      </c>
      <c r="B1078" s="9" t="str">
        <f t="shared" si="117"/>
        <v/>
      </c>
      <c r="C1078" s="9" t="str">
        <f>IF(ISERROR(VLOOKUP(A1078,'entry data'!B:G,6,0)),"",VLOOKUP(A1078,'entry data'!B:G,6,0))</f>
        <v/>
      </c>
      <c r="D1078" s="9" t="str">
        <f>IF(ISERROR(VLOOKUP(A1078,'entry data'!B:C,2,0)),"",VLOOKUP(A1078,'entry data'!B:C,2,0))</f>
        <v/>
      </c>
      <c r="E1078" s="9" t="str">
        <f>IF(ISERROR(VLOOKUP(A1078,'entry data'!B:E,4,0)),"",VLOOKUP(A1078,'entry data'!B:E,4,0))</f>
        <v/>
      </c>
      <c r="F1078" s="11" t="str">
        <f>IF(A1078="","",IF(ISERROR(VLOOKUP(A1078,'entry data'!B:F,5,0)),"",VLOOKUP(A1078,'entry data'!B:F,5,0)))</f>
        <v/>
      </c>
      <c r="G1078" s="12" t="str">
        <f>IF(A1078="","",IF(ISERROR(VLOOKUP(A1078,'entry data'!B:I,8,0)),"",VLOOKUP(A1078,'entry data'!B:I,7,0)))</f>
        <v/>
      </c>
      <c r="H1078" s="13" t="str">
        <f>IF(A1078="","",IF(B1078=1,VLOOKUP(A1078,'entry data'!B:D,3,0),I1077))</f>
        <v/>
      </c>
      <c r="I1078" s="14" t="str">
        <f>IF(A1078="","",IF(E1078="weekly",7,IF(E1078="fortnightly",14,IF(E1078="monthly",DATE(IF(MONTH(H1078)=12,YEAR(H1078)+1,YEAR(H1078)),VLOOKUP(MONTH(H1078),index!$D$2:$G$13,2,0),DAY(H1078)),
IF(E1078="quarterly",DATE(IF(MONTH(H1078)&gt;=10,YEAR(H1078)+1,YEAR(H1078)),VLOOKUP(MONTH(H1078),index!$D$2:$G$13,3,0),DAY(H1078)),
IF(E1078="halfyearly",DATE(IF(MONTH(H1078)&gt;=7,YEAR(H1078)+1,YEAR(H1078)),VLOOKUP(MONTH(H1078),index!$D$2:$G$13,4,0),DAY(H1078)),
DATE(YEAR(H1078)+1,MONTH(H1078),DAY(H1078)))))-H1078))+H1078)</f>
        <v/>
      </c>
      <c r="J1078" s="9" t="str">
        <f t="shared" si="118"/>
        <v/>
      </c>
      <c r="K1078" s="11" t="str">
        <f t="shared" si="119"/>
        <v/>
      </c>
      <c r="L1078" s="11" t="str">
        <f t="shared" si="120"/>
        <v/>
      </c>
      <c r="M1078" s="11" t="str">
        <f>IF(A1078="","",VLOOKUP(E1078,index!$A$1:$B$6,2,0)*K1078*G1078)</f>
        <v/>
      </c>
      <c r="N1078" s="11" t="str">
        <f>IF(A1078="","",-PMT(G1078*VLOOKUP(E1078,index!$A$1:$B$6,2,0),C1078,F1078,0,0))</f>
        <v/>
      </c>
      <c r="O1078" s="11" t="str">
        <f t="shared" si="121"/>
        <v/>
      </c>
      <c r="P1078" s="11" t="str">
        <f t="shared" si="116"/>
        <v/>
      </c>
    </row>
    <row r="1079" spans="1:16" x14ac:dyDescent="0.25">
      <c r="A1079" s="9" t="str">
        <f>IF(A1078="","",IF(B1078&lt;C1078,A1078,IF(A1078=MAX('entry data'!$B$8:$B$507),"",A1078+1)))</f>
        <v/>
      </c>
      <c r="B1079" s="9" t="str">
        <f t="shared" si="117"/>
        <v/>
      </c>
      <c r="C1079" s="9" t="str">
        <f>IF(ISERROR(VLOOKUP(A1079,'entry data'!B:G,6,0)),"",VLOOKUP(A1079,'entry data'!B:G,6,0))</f>
        <v/>
      </c>
      <c r="D1079" s="9" t="str">
        <f>IF(ISERROR(VLOOKUP(A1079,'entry data'!B:C,2,0)),"",VLOOKUP(A1079,'entry data'!B:C,2,0))</f>
        <v/>
      </c>
      <c r="E1079" s="9" t="str">
        <f>IF(ISERROR(VLOOKUP(A1079,'entry data'!B:E,4,0)),"",VLOOKUP(A1079,'entry data'!B:E,4,0))</f>
        <v/>
      </c>
      <c r="F1079" s="11" t="str">
        <f>IF(A1079="","",IF(ISERROR(VLOOKUP(A1079,'entry data'!B:F,5,0)),"",VLOOKUP(A1079,'entry data'!B:F,5,0)))</f>
        <v/>
      </c>
      <c r="G1079" s="12" t="str">
        <f>IF(A1079="","",IF(ISERROR(VLOOKUP(A1079,'entry data'!B:I,8,0)),"",VLOOKUP(A1079,'entry data'!B:I,7,0)))</f>
        <v/>
      </c>
      <c r="H1079" s="13" t="str">
        <f>IF(A1079="","",IF(B1079=1,VLOOKUP(A1079,'entry data'!B:D,3,0),I1078))</f>
        <v/>
      </c>
      <c r="I1079" s="14" t="str">
        <f>IF(A1079="","",IF(E1079="weekly",7,IF(E1079="fortnightly",14,IF(E1079="monthly",DATE(IF(MONTH(H1079)=12,YEAR(H1079)+1,YEAR(H1079)),VLOOKUP(MONTH(H1079),index!$D$2:$G$13,2,0),DAY(H1079)),
IF(E1079="quarterly",DATE(IF(MONTH(H1079)&gt;=10,YEAR(H1079)+1,YEAR(H1079)),VLOOKUP(MONTH(H1079),index!$D$2:$G$13,3,0),DAY(H1079)),
IF(E1079="halfyearly",DATE(IF(MONTH(H1079)&gt;=7,YEAR(H1079)+1,YEAR(H1079)),VLOOKUP(MONTH(H1079),index!$D$2:$G$13,4,0),DAY(H1079)),
DATE(YEAR(H1079)+1,MONTH(H1079),DAY(H1079)))))-H1079))+H1079)</f>
        <v/>
      </c>
      <c r="J1079" s="9" t="str">
        <f t="shared" si="118"/>
        <v/>
      </c>
      <c r="K1079" s="11" t="str">
        <f t="shared" si="119"/>
        <v/>
      </c>
      <c r="L1079" s="11" t="str">
        <f t="shared" si="120"/>
        <v/>
      </c>
      <c r="M1079" s="11" t="str">
        <f>IF(A1079="","",VLOOKUP(E1079,index!$A$1:$B$6,2,0)*K1079*G1079)</f>
        <v/>
      </c>
      <c r="N1079" s="11" t="str">
        <f>IF(A1079="","",-PMT(G1079*VLOOKUP(E1079,index!$A$1:$B$6,2,0),C1079,F1079,0,0))</f>
        <v/>
      </c>
      <c r="O1079" s="11" t="str">
        <f t="shared" si="121"/>
        <v/>
      </c>
      <c r="P1079" s="11" t="str">
        <f t="shared" si="116"/>
        <v/>
      </c>
    </row>
    <row r="1080" spans="1:16" x14ac:dyDescent="0.25">
      <c r="A1080" s="9" t="str">
        <f>IF(A1079="","",IF(B1079&lt;C1079,A1079,IF(A1079=MAX('entry data'!$B$8:$B$507),"",A1079+1)))</f>
        <v/>
      </c>
      <c r="B1080" s="9" t="str">
        <f t="shared" si="117"/>
        <v/>
      </c>
      <c r="C1080" s="9" t="str">
        <f>IF(ISERROR(VLOOKUP(A1080,'entry data'!B:G,6,0)),"",VLOOKUP(A1080,'entry data'!B:G,6,0))</f>
        <v/>
      </c>
      <c r="D1080" s="9" t="str">
        <f>IF(ISERROR(VLOOKUP(A1080,'entry data'!B:C,2,0)),"",VLOOKUP(A1080,'entry data'!B:C,2,0))</f>
        <v/>
      </c>
      <c r="E1080" s="9" t="str">
        <f>IF(ISERROR(VLOOKUP(A1080,'entry data'!B:E,4,0)),"",VLOOKUP(A1080,'entry data'!B:E,4,0))</f>
        <v/>
      </c>
      <c r="F1080" s="11" t="str">
        <f>IF(A1080="","",IF(ISERROR(VLOOKUP(A1080,'entry data'!B:F,5,0)),"",VLOOKUP(A1080,'entry data'!B:F,5,0)))</f>
        <v/>
      </c>
      <c r="G1080" s="12" t="str">
        <f>IF(A1080="","",IF(ISERROR(VLOOKUP(A1080,'entry data'!B:I,8,0)),"",VLOOKUP(A1080,'entry data'!B:I,7,0)))</f>
        <v/>
      </c>
      <c r="H1080" s="13" t="str">
        <f>IF(A1080="","",IF(B1080=1,VLOOKUP(A1080,'entry data'!B:D,3,0),I1079))</f>
        <v/>
      </c>
      <c r="I1080" s="14" t="str">
        <f>IF(A1080="","",IF(E1080="weekly",7,IF(E1080="fortnightly",14,IF(E1080="monthly",DATE(IF(MONTH(H1080)=12,YEAR(H1080)+1,YEAR(H1080)),VLOOKUP(MONTH(H1080),index!$D$2:$G$13,2,0),DAY(H1080)),
IF(E1080="quarterly",DATE(IF(MONTH(H1080)&gt;=10,YEAR(H1080)+1,YEAR(H1080)),VLOOKUP(MONTH(H1080),index!$D$2:$G$13,3,0),DAY(H1080)),
IF(E1080="halfyearly",DATE(IF(MONTH(H1080)&gt;=7,YEAR(H1080)+1,YEAR(H1080)),VLOOKUP(MONTH(H1080),index!$D$2:$G$13,4,0),DAY(H1080)),
DATE(YEAR(H1080)+1,MONTH(H1080),DAY(H1080)))))-H1080))+H1080)</f>
        <v/>
      </c>
      <c r="J1080" s="9" t="str">
        <f t="shared" si="118"/>
        <v/>
      </c>
      <c r="K1080" s="11" t="str">
        <f t="shared" si="119"/>
        <v/>
      </c>
      <c r="L1080" s="11" t="str">
        <f t="shared" si="120"/>
        <v/>
      </c>
      <c r="M1080" s="11" t="str">
        <f>IF(A1080="","",VLOOKUP(E1080,index!$A$1:$B$6,2,0)*K1080*G1080)</f>
        <v/>
      </c>
      <c r="N1080" s="11" t="str">
        <f>IF(A1080="","",-PMT(G1080*VLOOKUP(E1080,index!$A$1:$B$6,2,0),C1080,F1080,0,0))</f>
        <v/>
      </c>
      <c r="O1080" s="11" t="str">
        <f t="shared" si="121"/>
        <v/>
      </c>
      <c r="P1080" s="11" t="str">
        <f t="shared" si="116"/>
        <v/>
      </c>
    </row>
    <row r="1081" spans="1:16" x14ac:dyDescent="0.25">
      <c r="A1081" s="9" t="str">
        <f>IF(A1080="","",IF(B1080&lt;C1080,A1080,IF(A1080=MAX('entry data'!$B$8:$B$507),"",A1080+1)))</f>
        <v/>
      </c>
      <c r="B1081" s="9" t="str">
        <f t="shared" si="117"/>
        <v/>
      </c>
      <c r="C1081" s="9" t="str">
        <f>IF(ISERROR(VLOOKUP(A1081,'entry data'!B:G,6,0)),"",VLOOKUP(A1081,'entry data'!B:G,6,0))</f>
        <v/>
      </c>
      <c r="D1081" s="9" t="str">
        <f>IF(ISERROR(VLOOKUP(A1081,'entry data'!B:C,2,0)),"",VLOOKUP(A1081,'entry data'!B:C,2,0))</f>
        <v/>
      </c>
      <c r="E1081" s="9" t="str">
        <f>IF(ISERROR(VLOOKUP(A1081,'entry data'!B:E,4,0)),"",VLOOKUP(A1081,'entry data'!B:E,4,0))</f>
        <v/>
      </c>
      <c r="F1081" s="11" t="str">
        <f>IF(A1081="","",IF(ISERROR(VLOOKUP(A1081,'entry data'!B:F,5,0)),"",VLOOKUP(A1081,'entry data'!B:F,5,0)))</f>
        <v/>
      </c>
      <c r="G1081" s="12" t="str">
        <f>IF(A1081="","",IF(ISERROR(VLOOKUP(A1081,'entry data'!B:I,8,0)),"",VLOOKUP(A1081,'entry data'!B:I,7,0)))</f>
        <v/>
      </c>
      <c r="H1081" s="13" t="str">
        <f>IF(A1081="","",IF(B1081=1,VLOOKUP(A1081,'entry data'!B:D,3,0),I1080))</f>
        <v/>
      </c>
      <c r="I1081" s="14" t="str">
        <f>IF(A1081="","",IF(E1081="weekly",7,IF(E1081="fortnightly",14,IF(E1081="monthly",DATE(IF(MONTH(H1081)=12,YEAR(H1081)+1,YEAR(H1081)),VLOOKUP(MONTH(H1081),index!$D$2:$G$13,2,0),DAY(H1081)),
IF(E1081="quarterly",DATE(IF(MONTH(H1081)&gt;=10,YEAR(H1081)+1,YEAR(H1081)),VLOOKUP(MONTH(H1081),index!$D$2:$G$13,3,0),DAY(H1081)),
IF(E1081="halfyearly",DATE(IF(MONTH(H1081)&gt;=7,YEAR(H1081)+1,YEAR(H1081)),VLOOKUP(MONTH(H1081),index!$D$2:$G$13,4,0),DAY(H1081)),
DATE(YEAR(H1081)+1,MONTH(H1081),DAY(H1081)))))-H1081))+H1081)</f>
        <v/>
      </c>
      <c r="J1081" s="9" t="str">
        <f t="shared" si="118"/>
        <v/>
      </c>
      <c r="K1081" s="11" t="str">
        <f t="shared" si="119"/>
        <v/>
      </c>
      <c r="L1081" s="11" t="str">
        <f t="shared" si="120"/>
        <v/>
      </c>
      <c r="M1081" s="11" t="str">
        <f>IF(A1081="","",VLOOKUP(E1081,index!$A$1:$B$6,2,0)*K1081*G1081)</f>
        <v/>
      </c>
      <c r="N1081" s="11" t="str">
        <f>IF(A1081="","",-PMT(G1081*VLOOKUP(E1081,index!$A$1:$B$6,2,0),C1081,F1081,0,0))</f>
        <v/>
      </c>
      <c r="O1081" s="11" t="str">
        <f t="shared" si="121"/>
        <v/>
      </c>
      <c r="P1081" s="11" t="str">
        <f t="shared" si="116"/>
        <v/>
      </c>
    </row>
    <row r="1082" spans="1:16" x14ac:dyDescent="0.25">
      <c r="A1082" s="9" t="str">
        <f>IF(A1081="","",IF(B1081&lt;C1081,A1081,IF(A1081=MAX('entry data'!$B$8:$B$507),"",A1081+1)))</f>
        <v/>
      </c>
      <c r="B1082" s="9" t="str">
        <f t="shared" si="117"/>
        <v/>
      </c>
      <c r="C1082" s="9" t="str">
        <f>IF(ISERROR(VLOOKUP(A1082,'entry data'!B:G,6,0)),"",VLOOKUP(A1082,'entry data'!B:G,6,0))</f>
        <v/>
      </c>
      <c r="D1082" s="9" t="str">
        <f>IF(ISERROR(VLOOKUP(A1082,'entry data'!B:C,2,0)),"",VLOOKUP(A1082,'entry data'!B:C,2,0))</f>
        <v/>
      </c>
      <c r="E1082" s="9" t="str">
        <f>IF(ISERROR(VLOOKUP(A1082,'entry data'!B:E,4,0)),"",VLOOKUP(A1082,'entry data'!B:E,4,0))</f>
        <v/>
      </c>
      <c r="F1082" s="11" t="str">
        <f>IF(A1082="","",IF(ISERROR(VLOOKUP(A1082,'entry data'!B:F,5,0)),"",VLOOKUP(A1082,'entry data'!B:F,5,0)))</f>
        <v/>
      </c>
      <c r="G1082" s="12" t="str">
        <f>IF(A1082="","",IF(ISERROR(VLOOKUP(A1082,'entry data'!B:I,8,0)),"",VLOOKUP(A1082,'entry data'!B:I,7,0)))</f>
        <v/>
      </c>
      <c r="H1082" s="13" t="str">
        <f>IF(A1082="","",IF(B1082=1,VLOOKUP(A1082,'entry data'!B:D,3,0),I1081))</f>
        <v/>
      </c>
      <c r="I1082" s="14" t="str">
        <f>IF(A1082="","",IF(E1082="weekly",7,IF(E1082="fortnightly",14,IF(E1082="monthly",DATE(IF(MONTH(H1082)=12,YEAR(H1082)+1,YEAR(H1082)),VLOOKUP(MONTH(H1082),index!$D$2:$G$13,2,0),DAY(H1082)),
IF(E1082="quarterly",DATE(IF(MONTH(H1082)&gt;=10,YEAR(H1082)+1,YEAR(H1082)),VLOOKUP(MONTH(H1082),index!$D$2:$G$13,3,0),DAY(H1082)),
IF(E1082="halfyearly",DATE(IF(MONTH(H1082)&gt;=7,YEAR(H1082)+1,YEAR(H1082)),VLOOKUP(MONTH(H1082),index!$D$2:$G$13,4,0),DAY(H1082)),
DATE(YEAR(H1082)+1,MONTH(H1082),DAY(H1082)))))-H1082))+H1082)</f>
        <v/>
      </c>
      <c r="J1082" s="9" t="str">
        <f t="shared" si="118"/>
        <v/>
      </c>
      <c r="K1082" s="11" t="str">
        <f t="shared" si="119"/>
        <v/>
      </c>
      <c r="L1082" s="11" t="str">
        <f t="shared" si="120"/>
        <v/>
      </c>
      <c r="M1082" s="11" t="str">
        <f>IF(A1082="","",VLOOKUP(E1082,index!$A$1:$B$6,2,0)*K1082*G1082)</f>
        <v/>
      </c>
      <c r="N1082" s="11" t="str">
        <f>IF(A1082="","",-PMT(G1082*VLOOKUP(E1082,index!$A$1:$B$6,2,0),C1082,F1082,0,0))</f>
        <v/>
      </c>
      <c r="O1082" s="11" t="str">
        <f t="shared" si="121"/>
        <v/>
      </c>
      <c r="P1082" s="11" t="str">
        <f t="shared" si="116"/>
        <v/>
      </c>
    </row>
    <row r="1083" spans="1:16" x14ac:dyDescent="0.25">
      <c r="A1083" s="9" t="str">
        <f>IF(A1082="","",IF(B1082&lt;C1082,A1082,IF(A1082=MAX('entry data'!$B$8:$B$507),"",A1082+1)))</f>
        <v/>
      </c>
      <c r="B1083" s="9" t="str">
        <f t="shared" si="117"/>
        <v/>
      </c>
      <c r="C1083" s="9" t="str">
        <f>IF(ISERROR(VLOOKUP(A1083,'entry data'!B:G,6,0)),"",VLOOKUP(A1083,'entry data'!B:G,6,0))</f>
        <v/>
      </c>
      <c r="D1083" s="9" t="str">
        <f>IF(ISERROR(VLOOKUP(A1083,'entry data'!B:C,2,0)),"",VLOOKUP(A1083,'entry data'!B:C,2,0))</f>
        <v/>
      </c>
      <c r="E1083" s="9" t="str">
        <f>IF(ISERROR(VLOOKUP(A1083,'entry data'!B:E,4,0)),"",VLOOKUP(A1083,'entry data'!B:E,4,0))</f>
        <v/>
      </c>
      <c r="F1083" s="11" t="str">
        <f>IF(A1083="","",IF(ISERROR(VLOOKUP(A1083,'entry data'!B:F,5,0)),"",VLOOKUP(A1083,'entry data'!B:F,5,0)))</f>
        <v/>
      </c>
      <c r="G1083" s="12" t="str">
        <f>IF(A1083="","",IF(ISERROR(VLOOKUP(A1083,'entry data'!B:I,8,0)),"",VLOOKUP(A1083,'entry data'!B:I,7,0)))</f>
        <v/>
      </c>
      <c r="H1083" s="13" t="str">
        <f>IF(A1083="","",IF(B1083=1,VLOOKUP(A1083,'entry data'!B:D,3,0),I1082))</f>
        <v/>
      </c>
      <c r="I1083" s="14" t="str">
        <f>IF(A1083="","",IF(E1083="weekly",7,IF(E1083="fortnightly",14,IF(E1083="monthly",DATE(IF(MONTH(H1083)=12,YEAR(H1083)+1,YEAR(H1083)),VLOOKUP(MONTH(H1083),index!$D$2:$G$13,2,0),DAY(H1083)),
IF(E1083="quarterly",DATE(IF(MONTH(H1083)&gt;=10,YEAR(H1083)+1,YEAR(H1083)),VLOOKUP(MONTH(H1083),index!$D$2:$G$13,3,0),DAY(H1083)),
IF(E1083="halfyearly",DATE(IF(MONTH(H1083)&gt;=7,YEAR(H1083)+1,YEAR(H1083)),VLOOKUP(MONTH(H1083),index!$D$2:$G$13,4,0),DAY(H1083)),
DATE(YEAR(H1083)+1,MONTH(H1083),DAY(H1083)))))-H1083))+H1083)</f>
        <v/>
      </c>
      <c r="J1083" s="9" t="str">
        <f t="shared" si="118"/>
        <v/>
      </c>
      <c r="K1083" s="11" t="str">
        <f t="shared" si="119"/>
        <v/>
      </c>
      <c r="L1083" s="11" t="str">
        <f t="shared" si="120"/>
        <v/>
      </c>
      <c r="M1083" s="11" t="str">
        <f>IF(A1083="","",VLOOKUP(E1083,index!$A$1:$B$6,2,0)*K1083*G1083)</f>
        <v/>
      </c>
      <c r="N1083" s="11" t="str">
        <f>IF(A1083="","",-PMT(G1083*VLOOKUP(E1083,index!$A$1:$B$6,2,0),C1083,F1083,0,0))</f>
        <v/>
      </c>
      <c r="O1083" s="11" t="str">
        <f t="shared" si="121"/>
        <v/>
      </c>
      <c r="P1083" s="11" t="str">
        <f t="shared" si="116"/>
        <v/>
      </c>
    </row>
    <row r="1084" spans="1:16" x14ac:dyDescent="0.25">
      <c r="A1084" s="9" t="str">
        <f>IF(A1083="","",IF(B1083&lt;C1083,A1083,IF(A1083=MAX('entry data'!$B$8:$B$507),"",A1083+1)))</f>
        <v/>
      </c>
      <c r="B1084" s="9" t="str">
        <f t="shared" si="117"/>
        <v/>
      </c>
      <c r="C1084" s="9" t="str">
        <f>IF(ISERROR(VLOOKUP(A1084,'entry data'!B:G,6,0)),"",VLOOKUP(A1084,'entry data'!B:G,6,0))</f>
        <v/>
      </c>
      <c r="D1084" s="9" t="str">
        <f>IF(ISERROR(VLOOKUP(A1084,'entry data'!B:C,2,0)),"",VLOOKUP(A1084,'entry data'!B:C,2,0))</f>
        <v/>
      </c>
      <c r="E1084" s="9" t="str">
        <f>IF(ISERROR(VLOOKUP(A1084,'entry data'!B:E,4,0)),"",VLOOKUP(A1084,'entry data'!B:E,4,0))</f>
        <v/>
      </c>
      <c r="F1084" s="11" t="str">
        <f>IF(A1084="","",IF(ISERROR(VLOOKUP(A1084,'entry data'!B:F,5,0)),"",VLOOKUP(A1084,'entry data'!B:F,5,0)))</f>
        <v/>
      </c>
      <c r="G1084" s="12" t="str">
        <f>IF(A1084="","",IF(ISERROR(VLOOKUP(A1084,'entry data'!B:I,8,0)),"",VLOOKUP(A1084,'entry data'!B:I,7,0)))</f>
        <v/>
      </c>
      <c r="H1084" s="13" t="str">
        <f>IF(A1084="","",IF(B1084=1,VLOOKUP(A1084,'entry data'!B:D,3,0),I1083))</f>
        <v/>
      </c>
      <c r="I1084" s="14" t="str">
        <f>IF(A1084="","",IF(E1084="weekly",7,IF(E1084="fortnightly",14,IF(E1084="monthly",DATE(IF(MONTH(H1084)=12,YEAR(H1084)+1,YEAR(H1084)),VLOOKUP(MONTH(H1084),index!$D$2:$G$13,2,0),DAY(H1084)),
IF(E1084="quarterly",DATE(IF(MONTH(H1084)&gt;=10,YEAR(H1084)+1,YEAR(H1084)),VLOOKUP(MONTH(H1084),index!$D$2:$G$13,3,0),DAY(H1084)),
IF(E1084="halfyearly",DATE(IF(MONTH(H1084)&gt;=7,YEAR(H1084)+1,YEAR(H1084)),VLOOKUP(MONTH(H1084),index!$D$2:$G$13,4,0),DAY(H1084)),
DATE(YEAR(H1084)+1,MONTH(H1084),DAY(H1084)))))-H1084))+H1084)</f>
        <v/>
      </c>
      <c r="J1084" s="9" t="str">
        <f t="shared" si="118"/>
        <v/>
      </c>
      <c r="K1084" s="11" t="str">
        <f t="shared" si="119"/>
        <v/>
      </c>
      <c r="L1084" s="11" t="str">
        <f t="shared" si="120"/>
        <v/>
      </c>
      <c r="M1084" s="11" t="str">
        <f>IF(A1084="","",VLOOKUP(E1084,index!$A$1:$B$6,2,0)*K1084*G1084)</f>
        <v/>
      </c>
      <c r="N1084" s="11" t="str">
        <f>IF(A1084="","",-PMT(G1084*VLOOKUP(E1084,index!$A$1:$B$6,2,0),C1084,F1084,0,0))</f>
        <v/>
      </c>
      <c r="O1084" s="11" t="str">
        <f t="shared" si="121"/>
        <v/>
      </c>
      <c r="P1084" s="11" t="str">
        <f t="shared" si="116"/>
        <v/>
      </c>
    </row>
    <row r="1085" spans="1:16" x14ac:dyDescent="0.25">
      <c r="A1085" s="9" t="str">
        <f>IF(A1084="","",IF(B1084&lt;C1084,A1084,IF(A1084=MAX('entry data'!$B$8:$B$507),"",A1084+1)))</f>
        <v/>
      </c>
      <c r="B1085" s="9" t="str">
        <f t="shared" si="117"/>
        <v/>
      </c>
      <c r="C1085" s="9" t="str">
        <f>IF(ISERROR(VLOOKUP(A1085,'entry data'!B:G,6,0)),"",VLOOKUP(A1085,'entry data'!B:G,6,0))</f>
        <v/>
      </c>
      <c r="D1085" s="9" t="str">
        <f>IF(ISERROR(VLOOKUP(A1085,'entry data'!B:C,2,0)),"",VLOOKUP(A1085,'entry data'!B:C,2,0))</f>
        <v/>
      </c>
      <c r="E1085" s="9" t="str">
        <f>IF(ISERROR(VLOOKUP(A1085,'entry data'!B:E,4,0)),"",VLOOKUP(A1085,'entry data'!B:E,4,0))</f>
        <v/>
      </c>
      <c r="F1085" s="11" t="str">
        <f>IF(A1085="","",IF(ISERROR(VLOOKUP(A1085,'entry data'!B:F,5,0)),"",VLOOKUP(A1085,'entry data'!B:F,5,0)))</f>
        <v/>
      </c>
      <c r="G1085" s="12" t="str">
        <f>IF(A1085="","",IF(ISERROR(VLOOKUP(A1085,'entry data'!B:I,8,0)),"",VLOOKUP(A1085,'entry data'!B:I,7,0)))</f>
        <v/>
      </c>
      <c r="H1085" s="13" t="str">
        <f>IF(A1085="","",IF(B1085=1,VLOOKUP(A1085,'entry data'!B:D,3,0),I1084))</f>
        <v/>
      </c>
      <c r="I1085" s="14" t="str">
        <f>IF(A1085="","",IF(E1085="weekly",7,IF(E1085="fortnightly",14,IF(E1085="monthly",DATE(IF(MONTH(H1085)=12,YEAR(H1085)+1,YEAR(H1085)),VLOOKUP(MONTH(H1085),index!$D$2:$G$13,2,0),DAY(H1085)),
IF(E1085="quarterly",DATE(IF(MONTH(H1085)&gt;=10,YEAR(H1085)+1,YEAR(H1085)),VLOOKUP(MONTH(H1085),index!$D$2:$G$13,3,0),DAY(H1085)),
IF(E1085="halfyearly",DATE(IF(MONTH(H1085)&gt;=7,YEAR(H1085)+1,YEAR(H1085)),VLOOKUP(MONTH(H1085),index!$D$2:$G$13,4,0),DAY(H1085)),
DATE(YEAR(H1085)+1,MONTH(H1085),DAY(H1085)))))-H1085))+H1085)</f>
        <v/>
      </c>
      <c r="J1085" s="9" t="str">
        <f t="shared" si="118"/>
        <v/>
      </c>
      <c r="K1085" s="11" t="str">
        <f t="shared" si="119"/>
        <v/>
      </c>
      <c r="L1085" s="11" t="str">
        <f t="shared" si="120"/>
        <v/>
      </c>
      <c r="M1085" s="11" t="str">
        <f>IF(A1085="","",VLOOKUP(E1085,index!$A$1:$B$6,2,0)*K1085*G1085)</f>
        <v/>
      </c>
      <c r="N1085" s="11" t="str">
        <f>IF(A1085="","",-PMT(G1085*VLOOKUP(E1085,index!$A$1:$B$6,2,0),C1085,F1085,0,0))</f>
        <v/>
      </c>
      <c r="O1085" s="11" t="str">
        <f t="shared" si="121"/>
        <v/>
      </c>
      <c r="P1085" s="11" t="str">
        <f t="shared" si="116"/>
        <v/>
      </c>
    </row>
    <row r="1086" spans="1:16" x14ac:dyDescent="0.25">
      <c r="A1086" s="9" t="str">
        <f>IF(A1085="","",IF(B1085&lt;C1085,A1085,IF(A1085=MAX('entry data'!$B$8:$B$507),"",A1085+1)))</f>
        <v/>
      </c>
      <c r="B1086" s="9" t="str">
        <f t="shared" si="117"/>
        <v/>
      </c>
      <c r="C1086" s="9" t="str">
        <f>IF(ISERROR(VLOOKUP(A1086,'entry data'!B:G,6,0)),"",VLOOKUP(A1086,'entry data'!B:G,6,0))</f>
        <v/>
      </c>
      <c r="D1086" s="9" t="str">
        <f>IF(ISERROR(VLOOKUP(A1086,'entry data'!B:C,2,0)),"",VLOOKUP(A1086,'entry data'!B:C,2,0))</f>
        <v/>
      </c>
      <c r="E1086" s="9" t="str">
        <f>IF(ISERROR(VLOOKUP(A1086,'entry data'!B:E,4,0)),"",VLOOKUP(A1086,'entry data'!B:E,4,0))</f>
        <v/>
      </c>
      <c r="F1086" s="11" t="str">
        <f>IF(A1086="","",IF(ISERROR(VLOOKUP(A1086,'entry data'!B:F,5,0)),"",VLOOKUP(A1086,'entry data'!B:F,5,0)))</f>
        <v/>
      </c>
      <c r="G1086" s="12" t="str">
        <f>IF(A1086="","",IF(ISERROR(VLOOKUP(A1086,'entry data'!B:I,8,0)),"",VLOOKUP(A1086,'entry data'!B:I,7,0)))</f>
        <v/>
      </c>
      <c r="H1086" s="13" t="str">
        <f>IF(A1086="","",IF(B1086=1,VLOOKUP(A1086,'entry data'!B:D,3,0),I1085))</f>
        <v/>
      </c>
      <c r="I1086" s="14" t="str">
        <f>IF(A1086="","",IF(E1086="weekly",7,IF(E1086="fortnightly",14,IF(E1086="monthly",DATE(IF(MONTH(H1086)=12,YEAR(H1086)+1,YEAR(H1086)),VLOOKUP(MONTH(H1086),index!$D$2:$G$13,2,0),DAY(H1086)),
IF(E1086="quarterly",DATE(IF(MONTH(H1086)&gt;=10,YEAR(H1086)+1,YEAR(H1086)),VLOOKUP(MONTH(H1086),index!$D$2:$G$13,3,0),DAY(H1086)),
IF(E1086="halfyearly",DATE(IF(MONTH(H1086)&gt;=7,YEAR(H1086)+1,YEAR(H1086)),VLOOKUP(MONTH(H1086),index!$D$2:$G$13,4,0),DAY(H1086)),
DATE(YEAR(H1086)+1,MONTH(H1086),DAY(H1086)))))-H1086))+H1086)</f>
        <v/>
      </c>
      <c r="J1086" s="9" t="str">
        <f t="shared" si="118"/>
        <v/>
      </c>
      <c r="K1086" s="11" t="str">
        <f t="shared" si="119"/>
        <v/>
      </c>
      <c r="L1086" s="11" t="str">
        <f t="shared" si="120"/>
        <v/>
      </c>
      <c r="M1086" s="11" t="str">
        <f>IF(A1086="","",VLOOKUP(E1086,index!$A$1:$B$6,2,0)*K1086*G1086)</f>
        <v/>
      </c>
      <c r="N1086" s="11" t="str">
        <f>IF(A1086="","",-PMT(G1086*VLOOKUP(E1086,index!$A$1:$B$6,2,0),C1086,F1086,0,0))</f>
        <v/>
      </c>
      <c r="O1086" s="11" t="str">
        <f t="shared" si="121"/>
        <v/>
      </c>
      <c r="P1086" s="11" t="str">
        <f t="shared" si="116"/>
        <v/>
      </c>
    </row>
    <row r="1087" spans="1:16" x14ac:dyDescent="0.25">
      <c r="A1087" s="9" t="str">
        <f>IF(A1086="","",IF(B1086&lt;C1086,A1086,IF(A1086=MAX('entry data'!$B$8:$B$507),"",A1086+1)))</f>
        <v/>
      </c>
      <c r="B1087" s="9" t="str">
        <f t="shared" si="117"/>
        <v/>
      </c>
      <c r="C1087" s="9" t="str">
        <f>IF(ISERROR(VLOOKUP(A1087,'entry data'!B:G,6,0)),"",VLOOKUP(A1087,'entry data'!B:G,6,0))</f>
        <v/>
      </c>
      <c r="D1087" s="9" t="str">
        <f>IF(ISERROR(VLOOKUP(A1087,'entry data'!B:C,2,0)),"",VLOOKUP(A1087,'entry data'!B:C,2,0))</f>
        <v/>
      </c>
      <c r="E1087" s="9" t="str">
        <f>IF(ISERROR(VLOOKUP(A1087,'entry data'!B:E,4,0)),"",VLOOKUP(A1087,'entry data'!B:E,4,0))</f>
        <v/>
      </c>
      <c r="F1087" s="11" t="str">
        <f>IF(A1087="","",IF(ISERROR(VLOOKUP(A1087,'entry data'!B:F,5,0)),"",VLOOKUP(A1087,'entry data'!B:F,5,0)))</f>
        <v/>
      </c>
      <c r="G1087" s="12" t="str">
        <f>IF(A1087="","",IF(ISERROR(VLOOKUP(A1087,'entry data'!B:I,8,0)),"",VLOOKUP(A1087,'entry data'!B:I,7,0)))</f>
        <v/>
      </c>
      <c r="H1087" s="13" t="str">
        <f>IF(A1087="","",IF(B1087=1,VLOOKUP(A1087,'entry data'!B:D,3,0),I1086))</f>
        <v/>
      </c>
      <c r="I1087" s="14" t="str">
        <f>IF(A1087="","",IF(E1087="weekly",7,IF(E1087="fortnightly",14,IF(E1087="monthly",DATE(IF(MONTH(H1087)=12,YEAR(H1087)+1,YEAR(H1087)),VLOOKUP(MONTH(H1087),index!$D$2:$G$13,2,0),DAY(H1087)),
IF(E1087="quarterly",DATE(IF(MONTH(H1087)&gt;=10,YEAR(H1087)+1,YEAR(H1087)),VLOOKUP(MONTH(H1087),index!$D$2:$G$13,3,0),DAY(H1087)),
IF(E1087="halfyearly",DATE(IF(MONTH(H1087)&gt;=7,YEAR(H1087)+1,YEAR(H1087)),VLOOKUP(MONTH(H1087),index!$D$2:$G$13,4,0),DAY(H1087)),
DATE(YEAR(H1087)+1,MONTH(H1087),DAY(H1087)))))-H1087))+H1087)</f>
        <v/>
      </c>
      <c r="J1087" s="9" t="str">
        <f t="shared" si="118"/>
        <v/>
      </c>
      <c r="K1087" s="11" t="str">
        <f t="shared" si="119"/>
        <v/>
      </c>
      <c r="L1087" s="11" t="str">
        <f t="shared" si="120"/>
        <v/>
      </c>
      <c r="M1087" s="11" t="str">
        <f>IF(A1087="","",VLOOKUP(E1087,index!$A$1:$B$6,2,0)*K1087*G1087)</f>
        <v/>
      </c>
      <c r="N1087" s="11" t="str">
        <f>IF(A1087="","",-PMT(G1087*VLOOKUP(E1087,index!$A$1:$B$6,2,0),C1087,F1087,0,0))</f>
        <v/>
      </c>
      <c r="O1087" s="11" t="str">
        <f t="shared" si="121"/>
        <v/>
      </c>
      <c r="P1087" s="11" t="str">
        <f t="shared" si="116"/>
        <v/>
      </c>
    </row>
    <row r="1088" spans="1:16" x14ac:dyDescent="0.25">
      <c r="A1088" s="9" t="str">
        <f>IF(A1087="","",IF(B1087&lt;C1087,A1087,IF(A1087=MAX('entry data'!$B$8:$B$507),"",A1087+1)))</f>
        <v/>
      </c>
      <c r="B1088" s="9" t="str">
        <f t="shared" si="117"/>
        <v/>
      </c>
      <c r="C1088" s="9" t="str">
        <f>IF(ISERROR(VLOOKUP(A1088,'entry data'!B:G,6,0)),"",VLOOKUP(A1088,'entry data'!B:G,6,0))</f>
        <v/>
      </c>
      <c r="D1088" s="9" t="str">
        <f>IF(ISERROR(VLOOKUP(A1088,'entry data'!B:C,2,0)),"",VLOOKUP(A1088,'entry data'!B:C,2,0))</f>
        <v/>
      </c>
      <c r="E1088" s="9" t="str">
        <f>IF(ISERROR(VLOOKUP(A1088,'entry data'!B:E,4,0)),"",VLOOKUP(A1088,'entry data'!B:E,4,0))</f>
        <v/>
      </c>
      <c r="F1088" s="11" t="str">
        <f>IF(A1088="","",IF(ISERROR(VLOOKUP(A1088,'entry data'!B:F,5,0)),"",VLOOKUP(A1088,'entry data'!B:F,5,0)))</f>
        <v/>
      </c>
      <c r="G1088" s="12" t="str">
        <f>IF(A1088="","",IF(ISERROR(VLOOKUP(A1088,'entry data'!B:I,8,0)),"",VLOOKUP(A1088,'entry data'!B:I,7,0)))</f>
        <v/>
      </c>
      <c r="H1088" s="13" t="str">
        <f>IF(A1088="","",IF(B1088=1,VLOOKUP(A1088,'entry data'!B:D,3,0),I1087))</f>
        <v/>
      </c>
      <c r="I1088" s="14" t="str">
        <f>IF(A1088="","",IF(E1088="weekly",7,IF(E1088="fortnightly",14,IF(E1088="monthly",DATE(IF(MONTH(H1088)=12,YEAR(H1088)+1,YEAR(H1088)),VLOOKUP(MONTH(H1088),index!$D$2:$G$13,2,0),DAY(H1088)),
IF(E1088="quarterly",DATE(IF(MONTH(H1088)&gt;=10,YEAR(H1088)+1,YEAR(H1088)),VLOOKUP(MONTH(H1088),index!$D$2:$G$13,3,0),DAY(H1088)),
IF(E1088="halfyearly",DATE(IF(MONTH(H1088)&gt;=7,YEAR(H1088)+1,YEAR(H1088)),VLOOKUP(MONTH(H1088),index!$D$2:$G$13,4,0),DAY(H1088)),
DATE(YEAR(H1088)+1,MONTH(H1088),DAY(H1088)))))-H1088))+H1088)</f>
        <v/>
      </c>
      <c r="J1088" s="9" t="str">
        <f t="shared" si="118"/>
        <v/>
      </c>
      <c r="K1088" s="11" t="str">
        <f t="shared" si="119"/>
        <v/>
      </c>
      <c r="L1088" s="11" t="str">
        <f t="shared" si="120"/>
        <v/>
      </c>
      <c r="M1088" s="11" t="str">
        <f>IF(A1088="","",VLOOKUP(E1088,index!$A$1:$B$6,2,0)*K1088*G1088)</f>
        <v/>
      </c>
      <c r="N1088" s="11" t="str">
        <f>IF(A1088="","",-PMT(G1088*VLOOKUP(E1088,index!$A$1:$B$6,2,0),C1088,F1088,0,0))</f>
        <v/>
      </c>
      <c r="O1088" s="11" t="str">
        <f t="shared" si="121"/>
        <v/>
      </c>
      <c r="P1088" s="11" t="str">
        <f t="shared" si="116"/>
        <v/>
      </c>
    </row>
    <row r="1089" spans="1:16" x14ac:dyDescent="0.25">
      <c r="A1089" s="9" t="str">
        <f>IF(A1088="","",IF(B1088&lt;C1088,A1088,IF(A1088=MAX('entry data'!$B$8:$B$507),"",A1088+1)))</f>
        <v/>
      </c>
      <c r="B1089" s="9" t="str">
        <f t="shared" si="117"/>
        <v/>
      </c>
      <c r="C1089" s="9" t="str">
        <f>IF(ISERROR(VLOOKUP(A1089,'entry data'!B:G,6,0)),"",VLOOKUP(A1089,'entry data'!B:G,6,0))</f>
        <v/>
      </c>
      <c r="D1089" s="9" t="str">
        <f>IF(ISERROR(VLOOKUP(A1089,'entry data'!B:C,2,0)),"",VLOOKUP(A1089,'entry data'!B:C,2,0))</f>
        <v/>
      </c>
      <c r="E1089" s="9" t="str">
        <f>IF(ISERROR(VLOOKUP(A1089,'entry data'!B:E,4,0)),"",VLOOKUP(A1089,'entry data'!B:E,4,0))</f>
        <v/>
      </c>
      <c r="F1089" s="11" t="str">
        <f>IF(A1089="","",IF(ISERROR(VLOOKUP(A1089,'entry data'!B:F,5,0)),"",VLOOKUP(A1089,'entry data'!B:F,5,0)))</f>
        <v/>
      </c>
      <c r="G1089" s="12" t="str">
        <f>IF(A1089="","",IF(ISERROR(VLOOKUP(A1089,'entry data'!B:I,8,0)),"",VLOOKUP(A1089,'entry data'!B:I,7,0)))</f>
        <v/>
      </c>
      <c r="H1089" s="13" t="str">
        <f>IF(A1089="","",IF(B1089=1,VLOOKUP(A1089,'entry data'!B:D,3,0),I1088))</f>
        <v/>
      </c>
      <c r="I1089" s="14" t="str">
        <f>IF(A1089="","",IF(E1089="weekly",7,IF(E1089="fortnightly",14,IF(E1089="monthly",DATE(IF(MONTH(H1089)=12,YEAR(H1089)+1,YEAR(H1089)),VLOOKUP(MONTH(H1089),index!$D$2:$G$13,2,0),DAY(H1089)),
IF(E1089="quarterly",DATE(IF(MONTH(H1089)&gt;=10,YEAR(H1089)+1,YEAR(H1089)),VLOOKUP(MONTH(H1089),index!$D$2:$G$13,3,0),DAY(H1089)),
IF(E1089="halfyearly",DATE(IF(MONTH(H1089)&gt;=7,YEAR(H1089)+1,YEAR(H1089)),VLOOKUP(MONTH(H1089),index!$D$2:$G$13,4,0),DAY(H1089)),
DATE(YEAR(H1089)+1,MONTH(H1089),DAY(H1089)))))-H1089))+H1089)</f>
        <v/>
      </c>
      <c r="J1089" s="9" t="str">
        <f t="shared" si="118"/>
        <v/>
      </c>
      <c r="K1089" s="11" t="str">
        <f t="shared" si="119"/>
        <v/>
      </c>
      <c r="L1089" s="11" t="str">
        <f t="shared" si="120"/>
        <v/>
      </c>
      <c r="M1089" s="11" t="str">
        <f>IF(A1089="","",VLOOKUP(E1089,index!$A$1:$B$6,2,0)*K1089*G1089)</f>
        <v/>
      </c>
      <c r="N1089" s="11" t="str">
        <f>IF(A1089="","",-PMT(G1089*VLOOKUP(E1089,index!$A$1:$B$6,2,0),C1089,F1089,0,0))</f>
        <v/>
      </c>
      <c r="O1089" s="11" t="str">
        <f t="shared" si="121"/>
        <v/>
      </c>
      <c r="P1089" s="11" t="str">
        <f t="shared" si="116"/>
        <v/>
      </c>
    </row>
    <row r="1090" spans="1:16" x14ac:dyDescent="0.25">
      <c r="A1090" s="9" t="str">
        <f>IF(A1089="","",IF(B1089&lt;C1089,A1089,IF(A1089=MAX('entry data'!$B$8:$B$507),"",A1089+1)))</f>
        <v/>
      </c>
      <c r="B1090" s="9" t="str">
        <f t="shared" si="117"/>
        <v/>
      </c>
      <c r="C1090" s="9" t="str">
        <f>IF(ISERROR(VLOOKUP(A1090,'entry data'!B:G,6,0)),"",VLOOKUP(A1090,'entry data'!B:G,6,0))</f>
        <v/>
      </c>
      <c r="D1090" s="9" t="str">
        <f>IF(ISERROR(VLOOKUP(A1090,'entry data'!B:C,2,0)),"",VLOOKUP(A1090,'entry data'!B:C,2,0))</f>
        <v/>
      </c>
      <c r="E1090" s="9" t="str">
        <f>IF(ISERROR(VLOOKUP(A1090,'entry data'!B:E,4,0)),"",VLOOKUP(A1090,'entry data'!B:E,4,0))</f>
        <v/>
      </c>
      <c r="F1090" s="11" t="str">
        <f>IF(A1090="","",IF(ISERROR(VLOOKUP(A1090,'entry data'!B:F,5,0)),"",VLOOKUP(A1090,'entry data'!B:F,5,0)))</f>
        <v/>
      </c>
      <c r="G1090" s="12" t="str">
        <f>IF(A1090="","",IF(ISERROR(VLOOKUP(A1090,'entry data'!B:I,8,0)),"",VLOOKUP(A1090,'entry data'!B:I,7,0)))</f>
        <v/>
      </c>
      <c r="H1090" s="13" t="str">
        <f>IF(A1090="","",IF(B1090=1,VLOOKUP(A1090,'entry data'!B:D,3,0),I1089))</f>
        <v/>
      </c>
      <c r="I1090" s="14" t="str">
        <f>IF(A1090="","",IF(E1090="weekly",7,IF(E1090="fortnightly",14,IF(E1090="monthly",DATE(IF(MONTH(H1090)=12,YEAR(H1090)+1,YEAR(H1090)),VLOOKUP(MONTH(H1090),index!$D$2:$G$13,2,0),DAY(H1090)),
IF(E1090="quarterly",DATE(IF(MONTH(H1090)&gt;=10,YEAR(H1090)+1,YEAR(H1090)),VLOOKUP(MONTH(H1090),index!$D$2:$G$13,3,0),DAY(H1090)),
IF(E1090="halfyearly",DATE(IF(MONTH(H1090)&gt;=7,YEAR(H1090)+1,YEAR(H1090)),VLOOKUP(MONTH(H1090),index!$D$2:$G$13,4,0),DAY(H1090)),
DATE(YEAR(H1090)+1,MONTH(H1090),DAY(H1090)))))-H1090))+H1090)</f>
        <v/>
      </c>
      <c r="J1090" s="9" t="str">
        <f t="shared" si="118"/>
        <v/>
      </c>
      <c r="K1090" s="11" t="str">
        <f t="shared" si="119"/>
        <v/>
      </c>
      <c r="L1090" s="11" t="str">
        <f t="shared" si="120"/>
        <v/>
      </c>
      <c r="M1090" s="11" t="str">
        <f>IF(A1090="","",VLOOKUP(E1090,index!$A$1:$B$6,2,0)*K1090*G1090)</f>
        <v/>
      </c>
      <c r="N1090" s="11" t="str">
        <f>IF(A1090="","",-PMT(G1090*VLOOKUP(E1090,index!$A$1:$B$6,2,0),C1090,F1090,0,0))</f>
        <v/>
      </c>
      <c r="O1090" s="11" t="str">
        <f t="shared" si="121"/>
        <v/>
      </c>
      <c r="P1090" s="11" t="str">
        <f t="shared" si="116"/>
        <v/>
      </c>
    </row>
    <row r="1091" spans="1:16" x14ac:dyDescent="0.25">
      <c r="A1091" s="9" t="str">
        <f>IF(A1090="","",IF(B1090&lt;C1090,A1090,IF(A1090=MAX('entry data'!$B$8:$B$507),"",A1090+1)))</f>
        <v/>
      </c>
      <c r="B1091" s="9" t="str">
        <f t="shared" si="117"/>
        <v/>
      </c>
      <c r="C1091" s="9" t="str">
        <f>IF(ISERROR(VLOOKUP(A1091,'entry data'!B:G,6,0)),"",VLOOKUP(A1091,'entry data'!B:G,6,0))</f>
        <v/>
      </c>
      <c r="D1091" s="9" t="str">
        <f>IF(ISERROR(VLOOKUP(A1091,'entry data'!B:C,2,0)),"",VLOOKUP(A1091,'entry data'!B:C,2,0))</f>
        <v/>
      </c>
      <c r="E1091" s="9" t="str">
        <f>IF(ISERROR(VLOOKUP(A1091,'entry data'!B:E,4,0)),"",VLOOKUP(A1091,'entry data'!B:E,4,0))</f>
        <v/>
      </c>
      <c r="F1091" s="11" t="str">
        <f>IF(A1091="","",IF(ISERROR(VLOOKUP(A1091,'entry data'!B:F,5,0)),"",VLOOKUP(A1091,'entry data'!B:F,5,0)))</f>
        <v/>
      </c>
      <c r="G1091" s="12" t="str">
        <f>IF(A1091="","",IF(ISERROR(VLOOKUP(A1091,'entry data'!B:I,8,0)),"",VLOOKUP(A1091,'entry data'!B:I,7,0)))</f>
        <v/>
      </c>
      <c r="H1091" s="13" t="str">
        <f>IF(A1091="","",IF(B1091=1,VLOOKUP(A1091,'entry data'!B:D,3,0),I1090))</f>
        <v/>
      </c>
      <c r="I1091" s="14" t="str">
        <f>IF(A1091="","",IF(E1091="weekly",7,IF(E1091="fortnightly",14,IF(E1091="monthly",DATE(IF(MONTH(H1091)=12,YEAR(H1091)+1,YEAR(H1091)),VLOOKUP(MONTH(H1091),index!$D$2:$G$13,2,0),DAY(H1091)),
IF(E1091="quarterly",DATE(IF(MONTH(H1091)&gt;=10,YEAR(H1091)+1,YEAR(H1091)),VLOOKUP(MONTH(H1091),index!$D$2:$G$13,3,0),DAY(H1091)),
IF(E1091="halfyearly",DATE(IF(MONTH(H1091)&gt;=7,YEAR(H1091)+1,YEAR(H1091)),VLOOKUP(MONTH(H1091),index!$D$2:$G$13,4,0),DAY(H1091)),
DATE(YEAR(H1091)+1,MONTH(H1091),DAY(H1091)))))-H1091))+H1091)</f>
        <v/>
      </c>
      <c r="J1091" s="9" t="str">
        <f t="shared" si="118"/>
        <v/>
      </c>
      <c r="K1091" s="11" t="str">
        <f t="shared" si="119"/>
        <v/>
      </c>
      <c r="L1091" s="11" t="str">
        <f t="shared" si="120"/>
        <v/>
      </c>
      <c r="M1091" s="11" t="str">
        <f>IF(A1091="","",VLOOKUP(E1091,index!$A$1:$B$6,2,0)*K1091*G1091)</f>
        <v/>
      </c>
      <c r="N1091" s="11" t="str">
        <f>IF(A1091="","",-PMT(G1091*VLOOKUP(E1091,index!$A$1:$B$6,2,0),C1091,F1091,0,0))</f>
        <v/>
      </c>
      <c r="O1091" s="11" t="str">
        <f t="shared" si="121"/>
        <v/>
      </c>
      <c r="P1091" s="11" t="str">
        <f t="shared" ref="P1091:P1154" si="122">IF(A1091="","",IF(J1091&lt;&gt;J1092,O1091,0))</f>
        <v/>
      </c>
    </row>
    <row r="1092" spans="1:16" x14ac:dyDescent="0.25">
      <c r="A1092" s="9" t="str">
        <f>IF(A1091="","",IF(B1091&lt;C1091,A1091,IF(A1091=MAX('entry data'!$B$8:$B$507),"",A1091+1)))</f>
        <v/>
      </c>
      <c r="B1092" s="9" t="str">
        <f t="shared" si="117"/>
        <v/>
      </c>
      <c r="C1092" s="9" t="str">
        <f>IF(ISERROR(VLOOKUP(A1092,'entry data'!B:G,6,0)),"",VLOOKUP(A1092,'entry data'!B:G,6,0))</f>
        <v/>
      </c>
      <c r="D1092" s="9" t="str">
        <f>IF(ISERROR(VLOOKUP(A1092,'entry data'!B:C,2,0)),"",VLOOKUP(A1092,'entry data'!B:C,2,0))</f>
        <v/>
      </c>
      <c r="E1092" s="9" t="str">
        <f>IF(ISERROR(VLOOKUP(A1092,'entry data'!B:E,4,0)),"",VLOOKUP(A1092,'entry data'!B:E,4,0))</f>
        <v/>
      </c>
      <c r="F1092" s="11" t="str">
        <f>IF(A1092="","",IF(ISERROR(VLOOKUP(A1092,'entry data'!B:F,5,0)),"",VLOOKUP(A1092,'entry data'!B:F,5,0)))</f>
        <v/>
      </c>
      <c r="G1092" s="12" t="str">
        <f>IF(A1092="","",IF(ISERROR(VLOOKUP(A1092,'entry data'!B:I,8,0)),"",VLOOKUP(A1092,'entry data'!B:I,7,0)))</f>
        <v/>
      </c>
      <c r="H1092" s="13" t="str">
        <f>IF(A1092="","",IF(B1092=1,VLOOKUP(A1092,'entry data'!B:D,3,0),I1091))</f>
        <v/>
      </c>
      <c r="I1092" s="14" t="str">
        <f>IF(A1092="","",IF(E1092="weekly",7,IF(E1092="fortnightly",14,IF(E1092="monthly",DATE(IF(MONTH(H1092)=12,YEAR(H1092)+1,YEAR(H1092)),VLOOKUP(MONTH(H1092),index!$D$2:$G$13,2,0),DAY(H1092)),
IF(E1092="quarterly",DATE(IF(MONTH(H1092)&gt;=10,YEAR(H1092)+1,YEAR(H1092)),VLOOKUP(MONTH(H1092),index!$D$2:$G$13,3,0),DAY(H1092)),
IF(E1092="halfyearly",DATE(IF(MONTH(H1092)&gt;=7,YEAR(H1092)+1,YEAR(H1092)),VLOOKUP(MONTH(H1092),index!$D$2:$G$13,4,0),DAY(H1092)),
DATE(YEAR(H1092)+1,MONTH(H1092),DAY(H1092)))))-H1092))+H1092)</f>
        <v/>
      </c>
      <c r="J1092" s="9" t="str">
        <f t="shared" si="118"/>
        <v/>
      </c>
      <c r="K1092" s="11" t="str">
        <f t="shared" si="119"/>
        <v/>
      </c>
      <c r="L1092" s="11" t="str">
        <f t="shared" si="120"/>
        <v/>
      </c>
      <c r="M1092" s="11" t="str">
        <f>IF(A1092="","",VLOOKUP(E1092,index!$A$1:$B$6,2,0)*K1092*G1092)</f>
        <v/>
      </c>
      <c r="N1092" s="11" t="str">
        <f>IF(A1092="","",-PMT(G1092*VLOOKUP(E1092,index!$A$1:$B$6,2,0),C1092,F1092,0,0))</f>
        <v/>
      </c>
      <c r="O1092" s="11" t="str">
        <f t="shared" si="121"/>
        <v/>
      </c>
      <c r="P1092" s="11" t="str">
        <f t="shared" si="122"/>
        <v/>
      </c>
    </row>
    <row r="1093" spans="1:16" x14ac:dyDescent="0.25">
      <c r="A1093" s="9" t="str">
        <f>IF(A1092="","",IF(B1092&lt;C1092,A1092,IF(A1092=MAX('entry data'!$B$8:$B$507),"",A1092+1)))</f>
        <v/>
      </c>
      <c r="B1093" s="9" t="str">
        <f t="shared" si="117"/>
        <v/>
      </c>
      <c r="C1093" s="9" t="str">
        <f>IF(ISERROR(VLOOKUP(A1093,'entry data'!B:G,6,0)),"",VLOOKUP(A1093,'entry data'!B:G,6,0))</f>
        <v/>
      </c>
      <c r="D1093" s="9" t="str">
        <f>IF(ISERROR(VLOOKUP(A1093,'entry data'!B:C,2,0)),"",VLOOKUP(A1093,'entry data'!B:C,2,0))</f>
        <v/>
      </c>
      <c r="E1093" s="9" t="str">
        <f>IF(ISERROR(VLOOKUP(A1093,'entry data'!B:E,4,0)),"",VLOOKUP(A1093,'entry data'!B:E,4,0))</f>
        <v/>
      </c>
      <c r="F1093" s="11" t="str">
        <f>IF(A1093="","",IF(ISERROR(VLOOKUP(A1093,'entry data'!B:F,5,0)),"",VLOOKUP(A1093,'entry data'!B:F,5,0)))</f>
        <v/>
      </c>
      <c r="G1093" s="12" t="str">
        <f>IF(A1093="","",IF(ISERROR(VLOOKUP(A1093,'entry data'!B:I,8,0)),"",VLOOKUP(A1093,'entry data'!B:I,7,0)))</f>
        <v/>
      </c>
      <c r="H1093" s="13" t="str">
        <f>IF(A1093="","",IF(B1093=1,VLOOKUP(A1093,'entry data'!B:D,3,0),I1092))</f>
        <v/>
      </c>
      <c r="I1093" s="14" t="str">
        <f>IF(A1093="","",IF(E1093="weekly",7,IF(E1093="fortnightly",14,IF(E1093="monthly",DATE(IF(MONTH(H1093)=12,YEAR(H1093)+1,YEAR(H1093)),VLOOKUP(MONTH(H1093),index!$D$2:$G$13,2,0),DAY(H1093)),
IF(E1093="quarterly",DATE(IF(MONTH(H1093)&gt;=10,YEAR(H1093)+1,YEAR(H1093)),VLOOKUP(MONTH(H1093),index!$D$2:$G$13,3,0),DAY(H1093)),
IF(E1093="halfyearly",DATE(IF(MONTH(H1093)&gt;=7,YEAR(H1093)+1,YEAR(H1093)),VLOOKUP(MONTH(H1093),index!$D$2:$G$13,4,0),DAY(H1093)),
DATE(YEAR(H1093)+1,MONTH(H1093),DAY(H1093)))))-H1093))+H1093)</f>
        <v/>
      </c>
      <c r="J1093" s="9" t="str">
        <f t="shared" si="118"/>
        <v/>
      </c>
      <c r="K1093" s="11" t="str">
        <f t="shared" si="119"/>
        <v/>
      </c>
      <c r="L1093" s="11" t="str">
        <f t="shared" si="120"/>
        <v/>
      </c>
      <c r="M1093" s="11" t="str">
        <f>IF(A1093="","",VLOOKUP(E1093,index!$A$1:$B$6,2,0)*K1093*G1093)</f>
        <v/>
      </c>
      <c r="N1093" s="11" t="str">
        <f>IF(A1093="","",-PMT(G1093*VLOOKUP(E1093,index!$A$1:$B$6,2,0),C1093,F1093,0,0))</f>
        <v/>
      </c>
      <c r="O1093" s="11" t="str">
        <f t="shared" si="121"/>
        <v/>
      </c>
      <c r="P1093" s="11" t="str">
        <f t="shared" si="122"/>
        <v/>
      </c>
    </row>
    <row r="1094" spans="1:16" x14ac:dyDescent="0.25">
      <c r="A1094" s="9" t="str">
        <f>IF(A1093="","",IF(B1093&lt;C1093,A1093,IF(A1093=MAX('entry data'!$B$8:$B$507),"",A1093+1)))</f>
        <v/>
      </c>
      <c r="B1094" s="9" t="str">
        <f t="shared" si="117"/>
        <v/>
      </c>
      <c r="C1094" s="9" t="str">
        <f>IF(ISERROR(VLOOKUP(A1094,'entry data'!B:G,6,0)),"",VLOOKUP(A1094,'entry data'!B:G,6,0))</f>
        <v/>
      </c>
      <c r="D1094" s="9" t="str">
        <f>IF(ISERROR(VLOOKUP(A1094,'entry data'!B:C,2,0)),"",VLOOKUP(A1094,'entry data'!B:C,2,0))</f>
        <v/>
      </c>
      <c r="E1094" s="9" t="str">
        <f>IF(ISERROR(VLOOKUP(A1094,'entry data'!B:E,4,0)),"",VLOOKUP(A1094,'entry data'!B:E,4,0))</f>
        <v/>
      </c>
      <c r="F1094" s="11" t="str">
        <f>IF(A1094="","",IF(ISERROR(VLOOKUP(A1094,'entry data'!B:F,5,0)),"",VLOOKUP(A1094,'entry data'!B:F,5,0)))</f>
        <v/>
      </c>
      <c r="G1094" s="12" t="str">
        <f>IF(A1094="","",IF(ISERROR(VLOOKUP(A1094,'entry data'!B:I,8,0)),"",VLOOKUP(A1094,'entry data'!B:I,7,0)))</f>
        <v/>
      </c>
      <c r="H1094" s="13" t="str">
        <f>IF(A1094="","",IF(B1094=1,VLOOKUP(A1094,'entry data'!B:D,3,0),I1093))</f>
        <v/>
      </c>
      <c r="I1094" s="14" t="str">
        <f>IF(A1094="","",IF(E1094="weekly",7,IF(E1094="fortnightly",14,IF(E1094="monthly",DATE(IF(MONTH(H1094)=12,YEAR(H1094)+1,YEAR(H1094)),VLOOKUP(MONTH(H1094),index!$D$2:$G$13,2,0),DAY(H1094)),
IF(E1094="quarterly",DATE(IF(MONTH(H1094)&gt;=10,YEAR(H1094)+1,YEAR(H1094)),VLOOKUP(MONTH(H1094),index!$D$2:$G$13,3,0),DAY(H1094)),
IF(E1094="halfyearly",DATE(IF(MONTH(H1094)&gt;=7,YEAR(H1094)+1,YEAR(H1094)),VLOOKUP(MONTH(H1094),index!$D$2:$G$13,4,0),DAY(H1094)),
DATE(YEAR(H1094)+1,MONTH(H1094),DAY(H1094)))))-H1094))+H1094)</f>
        <v/>
      </c>
      <c r="J1094" s="9" t="str">
        <f t="shared" si="118"/>
        <v/>
      </c>
      <c r="K1094" s="11" t="str">
        <f t="shared" si="119"/>
        <v/>
      </c>
      <c r="L1094" s="11" t="str">
        <f t="shared" si="120"/>
        <v/>
      </c>
      <c r="M1094" s="11" t="str">
        <f>IF(A1094="","",VLOOKUP(E1094,index!$A$1:$B$6,2,0)*K1094*G1094)</f>
        <v/>
      </c>
      <c r="N1094" s="11" t="str">
        <f>IF(A1094="","",-PMT(G1094*VLOOKUP(E1094,index!$A$1:$B$6,2,0),C1094,F1094,0,0))</f>
        <v/>
      </c>
      <c r="O1094" s="11" t="str">
        <f t="shared" si="121"/>
        <v/>
      </c>
      <c r="P1094" s="11" t="str">
        <f t="shared" si="122"/>
        <v/>
      </c>
    </row>
    <row r="1095" spans="1:16" x14ac:dyDescent="0.25">
      <c r="A1095" s="9" t="str">
        <f>IF(A1094="","",IF(B1094&lt;C1094,A1094,IF(A1094=MAX('entry data'!$B$8:$B$507),"",A1094+1)))</f>
        <v/>
      </c>
      <c r="B1095" s="9" t="str">
        <f t="shared" si="117"/>
        <v/>
      </c>
      <c r="C1095" s="9" t="str">
        <f>IF(ISERROR(VLOOKUP(A1095,'entry data'!B:G,6,0)),"",VLOOKUP(A1095,'entry data'!B:G,6,0))</f>
        <v/>
      </c>
      <c r="D1095" s="9" t="str">
        <f>IF(ISERROR(VLOOKUP(A1095,'entry data'!B:C,2,0)),"",VLOOKUP(A1095,'entry data'!B:C,2,0))</f>
        <v/>
      </c>
      <c r="E1095" s="9" t="str">
        <f>IF(ISERROR(VLOOKUP(A1095,'entry data'!B:E,4,0)),"",VLOOKUP(A1095,'entry data'!B:E,4,0))</f>
        <v/>
      </c>
      <c r="F1095" s="11" t="str">
        <f>IF(A1095="","",IF(ISERROR(VLOOKUP(A1095,'entry data'!B:F,5,0)),"",VLOOKUP(A1095,'entry data'!B:F,5,0)))</f>
        <v/>
      </c>
      <c r="G1095" s="12" t="str">
        <f>IF(A1095="","",IF(ISERROR(VLOOKUP(A1095,'entry data'!B:I,8,0)),"",VLOOKUP(A1095,'entry data'!B:I,7,0)))</f>
        <v/>
      </c>
      <c r="H1095" s="13" t="str">
        <f>IF(A1095="","",IF(B1095=1,VLOOKUP(A1095,'entry data'!B:D,3,0),I1094))</f>
        <v/>
      </c>
      <c r="I1095" s="14" t="str">
        <f>IF(A1095="","",IF(E1095="weekly",7,IF(E1095="fortnightly",14,IF(E1095="monthly",DATE(IF(MONTH(H1095)=12,YEAR(H1095)+1,YEAR(H1095)),VLOOKUP(MONTH(H1095),index!$D$2:$G$13,2,0),DAY(H1095)),
IF(E1095="quarterly",DATE(IF(MONTH(H1095)&gt;=10,YEAR(H1095)+1,YEAR(H1095)),VLOOKUP(MONTH(H1095),index!$D$2:$G$13,3,0),DAY(H1095)),
IF(E1095="halfyearly",DATE(IF(MONTH(H1095)&gt;=7,YEAR(H1095)+1,YEAR(H1095)),VLOOKUP(MONTH(H1095),index!$D$2:$G$13,4,0),DAY(H1095)),
DATE(YEAR(H1095)+1,MONTH(H1095),DAY(H1095)))))-H1095))+H1095)</f>
        <v/>
      </c>
      <c r="J1095" s="9" t="str">
        <f t="shared" si="118"/>
        <v/>
      </c>
      <c r="K1095" s="11" t="str">
        <f t="shared" si="119"/>
        <v/>
      </c>
      <c r="L1095" s="11" t="str">
        <f t="shared" si="120"/>
        <v/>
      </c>
      <c r="M1095" s="11" t="str">
        <f>IF(A1095="","",VLOOKUP(E1095,index!$A$1:$B$6,2,0)*K1095*G1095)</f>
        <v/>
      </c>
      <c r="N1095" s="11" t="str">
        <f>IF(A1095="","",-PMT(G1095*VLOOKUP(E1095,index!$A$1:$B$6,2,0),C1095,F1095,0,0))</f>
        <v/>
      </c>
      <c r="O1095" s="11" t="str">
        <f t="shared" si="121"/>
        <v/>
      </c>
      <c r="P1095" s="11" t="str">
        <f t="shared" si="122"/>
        <v/>
      </c>
    </row>
    <row r="1096" spans="1:16" x14ac:dyDescent="0.25">
      <c r="A1096" s="9" t="str">
        <f>IF(A1095="","",IF(B1095&lt;C1095,A1095,IF(A1095=MAX('entry data'!$B$8:$B$507),"",A1095+1)))</f>
        <v/>
      </c>
      <c r="B1096" s="9" t="str">
        <f t="shared" si="117"/>
        <v/>
      </c>
      <c r="C1096" s="9" t="str">
        <f>IF(ISERROR(VLOOKUP(A1096,'entry data'!B:G,6,0)),"",VLOOKUP(A1096,'entry data'!B:G,6,0))</f>
        <v/>
      </c>
      <c r="D1096" s="9" t="str">
        <f>IF(ISERROR(VLOOKUP(A1096,'entry data'!B:C,2,0)),"",VLOOKUP(A1096,'entry data'!B:C,2,0))</f>
        <v/>
      </c>
      <c r="E1096" s="9" t="str">
        <f>IF(ISERROR(VLOOKUP(A1096,'entry data'!B:E,4,0)),"",VLOOKUP(A1096,'entry data'!B:E,4,0))</f>
        <v/>
      </c>
      <c r="F1096" s="11" t="str">
        <f>IF(A1096="","",IF(ISERROR(VLOOKUP(A1096,'entry data'!B:F,5,0)),"",VLOOKUP(A1096,'entry data'!B:F,5,0)))</f>
        <v/>
      </c>
      <c r="G1096" s="12" t="str">
        <f>IF(A1096="","",IF(ISERROR(VLOOKUP(A1096,'entry data'!B:I,8,0)),"",VLOOKUP(A1096,'entry data'!B:I,7,0)))</f>
        <v/>
      </c>
      <c r="H1096" s="13" t="str">
        <f>IF(A1096="","",IF(B1096=1,VLOOKUP(A1096,'entry data'!B:D,3,0),I1095))</f>
        <v/>
      </c>
      <c r="I1096" s="14" t="str">
        <f>IF(A1096="","",IF(E1096="weekly",7,IF(E1096="fortnightly",14,IF(E1096="monthly",DATE(IF(MONTH(H1096)=12,YEAR(H1096)+1,YEAR(H1096)),VLOOKUP(MONTH(H1096),index!$D$2:$G$13,2,0),DAY(H1096)),
IF(E1096="quarterly",DATE(IF(MONTH(H1096)&gt;=10,YEAR(H1096)+1,YEAR(H1096)),VLOOKUP(MONTH(H1096),index!$D$2:$G$13,3,0),DAY(H1096)),
IF(E1096="halfyearly",DATE(IF(MONTH(H1096)&gt;=7,YEAR(H1096)+1,YEAR(H1096)),VLOOKUP(MONTH(H1096),index!$D$2:$G$13,4,0),DAY(H1096)),
DATE(YEAR(H1096)+1,MONTH(H1096),DAY(H1096)))))-H1096))+H1096)</f>
        <v/>
      </c>
      <c r="J1096" s="9" t="str">
        <f t="shared" si="118"/>
        <v/>
      </c>
      <c r="K1096" s="11" t="str">
        <f t="shared" si="119"/>
        <v/>
      </c>
      <c r="L1096" s="11" t="str">
        <f t="shared" si="120"/>
        <v/>
      </c>
      <c r="M1096" s="11" t="str">
        <f>IF(A1096="","",VLOOKUP(E1096,index!$A$1:$B$6,2,0)*K1096*G1096)</f>
        <v/>
      </c>
      <c r="N1096" s="11" t="str">
        <f>IF(A1096="","",-PMT(G1096*VLOOKUP(E1096,index!$A$1:$B$6,2,0),C1096,F1096,0,0))</f>
        <v/>
      </c>
      <c r="O1096" s="11" t="str">
        <f t="shared" si="121"/>
        <v/>
      </c>
      <c r="P1096" s="11" t="str">
        <f t="shared" si="122"/>
        <v/>
      </c>
    </row>
    <row r="1097" spans="1:16" x14ac:dyDescent="0.25">
      <c r="A1097" s="9" t="str">
        <f>IF(A1096="","",IF(B1096&lt;C1096,A1096,IF(A1096=MAX('entry data'!$B$8:$B$507),"",A1096+1)))</f>
        <v/>
      </c>
      <c r="B1097" s="9" t="str">
        <f t="shared" si="117"/>
        <v/>
      </c>
      <c r="C1097" s="9" t="str">
        <f>IF(ISERROR(VLOOKUP(A1097,'entry data'!B:G,6,0)),"",VLOOKUP(A1097,'entry data'!B:G,6,0))</f>
        <v/>
      </c>
      <c r="D1097" s="9" t="str">
        <f>IF(ISERROR(VLOOKUP(A1097,'entry data'!B:C,2,0)),"",VLOOKUP(A1097,'entry data'!B:C,2,0))</f>
        <v/>
      </c>
      <c r="E1097" s="9" t="str">
        <f>IF(ISERROR(VLOOKUP(A1097,'entry data'!B:E,4,0)),"",VLOOKUP(A1097,'entry data'!B:E,4,0))</f>
        <v/>
      </c>
      <c r="F1097" s="11" t="str">
        <f>IF(A1097="","",IF(ISERROR(VLOOKUP(A1097,'entry data'!B:F,5,0)),"",VLOOKUP(A1097,'entry data'!B:F,5,0)))</f>
        <v/>
      </c>
      <c r="G1097" s="12" t="str">
        <f>IF(A1097="","",IF(ISERROR(VLOOKUP(A1097,'entry data'!B:I,8,0)),"",VLOOKUP(A1097,'entry data'!B:I,7,0)))</f>
        <v/>
      </c>
      <c r="H1097" s="13" t="str">
        <f>IF(A1097="","",IF(B1097=1,VLOOKUP(A1097,'entry data'!B:D,3,0),I1096))</f>
        <v/>
      </c>
      <c r="I1097" s="14" t="str">
        <f>IF(A1097="","",IF(E1097="weekly",7,IF(E1097="fortnightly",14,IF(E1097="monthly",DATE(IF(MONTH(H1097)=12,YEAR(H1097)+1,YEAR(H1097)),VLOOKUP(MONTH(H1097),index!$D$2:$G$13,2,0),DAY(H1097)),
IF(E1097="quarterly",DATE(IF(MONTH(H1097)&gt;=10,YEAR(H1097)+1,YEAR(H1097)),VLOOKUP(MONTH(H1097),index!$D$2:$G$13,3,0),DAY(H1097)),
IF(E1097="halfyearly",DATE(IF(MONTH(H1097)&gt;=7,YEAR(H1097)+1,YEAR(H1097)),VLOOKUP(MONTH(H1097),index!$D$2:$G$13,4,0),DAY(H1097)),
DATE(YEAR(H1097)+1,MONTH(H1097),DAY(H1097)))))-H1097))+H1097)</f>
        <v/>
      </c>
      <c r="J1097" s="9" t="str">
        <f t="shared" si="118"/>
        <v/>
      </c>
      <c r="K1097" s="11" t="str">
        <f t="shared" si="119"/>
        <v/>
      </c>
      <c r="L1097" s="11" t="str">
        <f t="shared" si="120"/>
        <v/>
      </c>
      <c r="M1097" s="11" t="str">
        <f>IF(A1097="","",VLOOKUP(E1097,index!$A$1:$B$6,2,0)*K1097*G1097)</f>
        <v/>
      </c>
      <c r="N1097" s="11" t="str">
        <f>IF(A1097="","",-PMT(G1097*VLOOKUP(E1097,index!$A$1:$B$6,2,0),C1097,F1097,0,0))</f>
        <v/>
      </c>
      <c r="O1097" s="11" t="str">
        <f t="shared" si="121"/>
        <v/>
      </c>
      <c r="P1097" s="11" t="str">
        <f t="shared" si="122"/>
        <v/>
      </c>
    </row>
    <row r="1098" spans="1:16" x14ac:dyDescent="0.25">
      <c r="A1098" s="9" t="str">
        <f>IF(A1097="","",IF(B1097&lt;C1097,A1097,IF(A1097=MAX('entry data'!$B$8:$B$507),"",A1097+1)))</f>
        <v/>
      </c>
      <c r="B1098" s="9" t="str">
        <f t="shared" si="117"/>
        <v/>
      </c>
      <c r="C1098" s="9" t="str">
        <f>IF(ISERROR(VLOOKUP(A1098,'entry data'!B:G,6,0)),"",VLOOKUP(A1098,'entry data'!B:G,6,0))</f>
        <v/>
      </c>
      <c r="D1098" s="9" t="str">
        <f>IF(ISERROR(VLOOKUP(A1098,'entry data'!B:C,2,0)),"",VLOOKUP(A1098,'entry data'!B:C,2,0))</f>
        <v/>
      </c>
      <c r="E1098" s="9" t="str">
        <f>IF(ISERROR(VLOOKUP(A1098,'entry data'!B:E,4,0)),"",VLOOKUP(A1098,'entry data'!B:E,4,0))</f>
        <v/>
      </c>
      <c r="F1098" s="11" t="str">
        <f>IF(A1098="","",IF(ISERROR(VLOOKUP(A1098,'entry data'!B:F,5,0)),"",VLOOKUP(A1098,'entry data'!B:F,5,0)))</f>
        <v/>
      </c>
      <c r="G1098" s="12" t="str">
        <f>IF(A1098="","",IF(ISERROR(VLOOKUP(A1098,'entry data'!B:I,8,0)),"",VLOOKUP(A1098,'entry data'!B:I,7,0)))</f>
        <v/>
      </c>
      <c r="H1098" s="13" t="str">
        <f>IF(A1098="","",IF(B1098=1,VLOOKUP(A1098,'entry data'!B:D,3,0),I1097))</f>
        <v/>
      </c>
      <c r="I1098" s="14" t="str">
        <f>IF(A1098="","",IF(E1098="weekly",7,IF(E1098="fortnightly",14,IF(E1098="monthly",DATE(IF(MONTH(H1098)=12,YEAR(H1098)+1,YEAR(H1098)),VLOOKUP(MONTH(H1098),index!$D$2:$G$13,2,0),DAY(H1098)),
IF(E1098="quarterly",DATE(IF(MONTH(H1098)&gt;=10,YEAR(H1098)+1,YEAR(H1098)),VLOOKUP(MONTH(H1098),index!$D$2:$G$13,3,0),DAY(H1098)),
IF(E1098="halfyearly",DATE(IF(MONTH(H1098)&gt;=7,YEAR(H1098)+1,YEAR(H1098)),VLOOKUP(MONTH(H1098),index!$D$2:$G$13,4,0),DAY(H1098)),
DATE(YEAR(H1098)+1,MONTH(H1098),DAY(H1098)))))-H1098))+H1098)</f>
        <v/>
      </c>
      <c r="J1098" s="9" t="str">
        <f t="shared" si="118"/>
        <v/>
      </c>
      <c r="K1098" s="11" t="str">
        <f t="shared" si="119"/>
        <v/>
      </c>
      <c r="L1098" s="11" t="str">
        <f t="shared" si="120"/>
        <v/>
      </c>
      <c r="M1098" s="11" t="str">
        <f>IF(A1098="","",VLOOKUP(E1098,index!$A$1:$B$6,2,0)*K1098*G1098)</f>
        <v/>
      </c>
      <c r="N1098" s="11" t="str">
        <f>IF(A1098="","",-PMT(G1098*VLOOKUP(E1098,index!$A$1:$B$6,2,0),C1098,F1098,0,0))</f>
        <v/>
      </c>
      <c r="O1098" s="11" t="str">
        <f t="shared" si="121"/>
        <v/>
      </c>
      <c r="P1098" s="11" t="str">
        <f t="shared" si="122"/>
        <v/>
      </c>
    </row>
    <row r="1099" spans="1:16" x14ac:dyDescent="0.25">
      <c r="A1099" s="9" t="str">
        <f>IF(A1098="","",IF(B1098&lt;C1098,A1098,IF(A1098=MAX('entry data'!$B$8:$B$507),"",A1098+1)))</f>
        <v/>
      </c>
      <c r="B1099" s="9" t="str">
        <f t="shared" si="117"/>
        <v/>
      </c>
      <c r="C1099" s="9" t="str">
        <f>IF(ISERROR(VLOOKUP(A1099,'entry data'!B:G,6,0)),"",VLOOKUP(A1099,'entry data'!B:G,6,0))</f>
        <v/>
      </c>
      <c r="D1099" s="9" t="str">
        <f>IF(ISERROR(VLOOKUP(A1099,'entry data'!B:C,2,0)),"",VLOOKUP(A1099,'entry data'!B:C,2,0))</f>
        <v/>
      </c>
      <c r="E1099" s="9" t="str">
        <f>IF(ISERROR(VLOOKUP(A1099,'entry data'!B:E,4,0)),"",VLOOKUP(A1099,'entry data'!B:E,4,0))</f>
        <v/>
      </c>
      <c r="F1099" s="11" t="str">
        <f>IF(A1099="","",IF(ISERROR(VLOOKUP(A1099,'entry data'!B:F,5,0)),"",VLOOKUP(A1099,'entry data'!B:F,5,0)))</f>
        <v/>
      </c>
      <c r="G1099" s="12" t="str">
        <f>IF(A1099="","",IF(ISERROR(VLOOKUP(A1099,'entry data'!B:I,8,0)),"",VLOOKUP(A1099,'entry data'!B:I,7,0)))</f>
        <v/>
      </c>
      <c r="H1099" s="13" t="str">
        <f>IF(A1099="","",IF(B1099=1,VLOOKUP(A1099,'entry data'!B:D,3,0),I1098))</f>
        <v/>
      </c>
      <c r="I1099" s="14" t="str">
        <f>IF(A1099="","",IF(E1099="weekly",7,IF(E1099="fortnightly",14,IF(E1099="monthly",DATE(IF(MONTH(H1099)=12,YEAR(H1099)+1,YEAR(H1099)),VLOOKUP(MONTH(H1099),index!$D$2:$G$13,2,0),DAY(H1099)),
IF(E1099="quarterly",DATE(IF(MONTH(H1099)&gt;=10,YEAR(H1099)+1,YEAR(H1099)),VLOOKUP(MONTH(H1099),index!$D$2:$G$13,3,0),DAY(H1099)),
IF(E1099="halfyearly",DATE(IF(MONTH(H1099)&gt;=7,YEAR(H1099)+1,YEAR(H1099)),VLOOKUP(MONTH(H1099),index!$D$2:$G$13,4,0),DAY(H1099)),
DATE(YEAR(H1099)+1,MONTH(H1099),DAY(H1099)))))-H1099))+H1099)</f>
        <v/>
      </c>
      <c r="J1099" s="9" t="str">
        <f t="shared" si="118"/>
        <v/>
      </c>
      <c r="K1099" s="11" t="str">
        <f t="shared" si="119"/>
        <v/>
      </c>
      <c r="L1099" s="11" t="str">
        <f t="shared" si="120"/>
        <v/>
      </c>
      <c r="M1099" s="11" t="str">
        <f>IF(A1099="","",VLOOKUP(E1099,index!$A$1:$B$6,2,0)*K1099*G1099)</f>
        <v/>
      </c>
      <c r="N1099" s="11" t="str">
        <f>IF(A1099="","",-PMT(G1099*VLOOKUP(E1099,index!$A$1:$B$6,2,0),C1099,F1099,0,0))</f>
        <v/>
      </c>
      <c r="O1099" s="11" t="str">
        <f t="shared" si="121"/>
        <v/>
      </c>
      <c r="P1099" s="11" t="str">
        <f t="shared" si="122"/>
        <v/>
      </c>
    </row>
    <row r="1100" spans="1:16" x14ac:dyDescent="0.25">
      <c r="A1100" s="9" t="str">
        <f>IF(A1099="","",IF(B1099&lt;C1099,A1099,IF(A1099=MAX('entry data'!$B$8:$B$507),"",A1099+1)))</f>
        <v/>
      </c>
      <c r="B1100" s="9" t="str">
        <f t="shared" si="117"/>
        <v/>
      </c>
      <c r="C1100" s="9" t="str">
        <f>IF(ISERROR(VLOOKUP(A1100,'entry data'!B:G,6,0)),"",VLOOKUP(A1100,'entry data'!B:G,6,0))</f>
        <v/>
      </c>
      <c r="D1100" s="9" t="str">
        <f>IF(ISERROR(VLOOKUP(A1100,'entry data'!B:C,2,0)),"",VLOOKUP(A1100,'entry data'!B:C,2,0))</f>
        <v/>
      </c>
      <c r="E1100" s="9" t="str">
        <f>IF(ISERROR(VLOOKUP(A1100,'entry data'!B:E,4,0)),"",VLOOKUP(A1100,'entry data'!B:E,4,0))</f>
        <v/>
      </c>
      <c r="F1100" s="11" t="str">
        <f>IF(A1100="","",IF(ISERROR(VLOOKUP(A1100,'entry data'!B:F,5,0)),"",VLOOKUP(A1100,'entry data'!B:F,5,0)))</f>
        <v/>
      </c>
      <c r="G1100" s="12" t="str">
        <f>IF(A1100="","",IF(ISERROR(VLOOKUP(A1100,'entry data'!B:I,8,0)),"",VLOOKUP(A1100,'entry data'!B:I,7,0)))</f>
        <v/>
      </c>
      <c r="H1100" s="13" t="str">
        <f>IF(A1100="","",IF(B1100=1,VLOOKUP(A1100,'entry data'!B:D,3,0),I1099))</f>
        <v/>
      </c>
      <c r="I1100" s="14" t="str">
        <f>IF(A1100="","",IF(E1100="weekly",7,IF(E1100="fortnightly",14,IF(E1100="monthly",DATE(IF(MONTH(H1100)=12,YEAR(H1100)+1,YEAR(H1100)),VLOOKUP(MONTH(H1100),index!$D$2:$G$13,2,0),DAY(H1100)),
IF(E1100="quarterly",DATE(IF(MONTH(H1100)&gt;=10,YEAR(H1100)+1,YEAR(H1100)),VLOOKUP(MONTH(H1100),index!$D$2:$G$13,3,0),DAY(H1100)),
IF(E1100="halfyearly",DATE(IF(MONTH(H1100)&gt;=7,YEAR(H1100)+1,YEAR(H1100)),VLOOKUP(MONTH(H1100),index!$D$2:$G$13,4,0),DAY(H1100)),
DATE(YEAR(H1100)+1,MONTH(H1100),DAY(H1100)))))-H1100))+H1100)</f>
        <v/>
      </c>
      <c r="J1100" s="9" t="str">
        <f t="shared" si="118"/>
        <v/>
      </c>
      <c r="K1100" s="11" t="str">
        <f t="shared" si="119"/>
        <v/>
      </c>
      <c r="L1100" s="11" t="str">
        <f t="shared" si="120"/>
        <v/>
      </c>
      <c r="M1100" s="11" t="str">
        <f>IF(A1100="","",VLOOKUP(E1100,index!$A$1:$B$6,2,0)*K1100*G1100)</f>
        <v/>
      </c>
      <c r="N1100" s="11" t="str">
        <f>IF(A1100="","",-PMT(G1100*VLOOKUP(E1100,index!$A$1:$B$6,2,0),C1100,F1100,0,0))</f>
        <v/>
      </c>
      <c r="O1100" s="11" t="str">
        <f t="shared" si="121"/>
        <v/>
      </c>
      <c r="P1100" s="11" t="str">
        <f t="shared" si="122"/>
        <v/>
      </c>
    </row>
    <row r="1101" spans="1:16" x14ac:dyDescent="0.25">
      <c r="A1101" s="9" t="str">
        <f>IF(A1100="","",IF(B1100&lt;C1100,A1100,IF(A1100=MAX('entry data'!$B$8:$B$507),"",A1100+1)))</f>
        <v/>
      </c>
      <c r="B1101" s="9" t="str">
        <f t="shared" si="117"/>
        <v/>
      </c>
      <c r="C1101" s="9" t="str">
        <f>IF(ISERROR(VLOOKUP(A1101,'entry data'!B:G,6,0)),"",VLOOKUP(A1101,'entry data'!B:G,6,0))</f>
        <v/>
      </c>
      <c r="D1101" s="9" t="str">
        <f>IF(ISERROR(VLOOKUP(A1101,'entry data'!B:C,2,0)),"",VLOOKUP(A1101,'entry data'!B:C,2,0))</f>
        <v/>
      </c>
      <c r="E1101" s="9" t="str">
        <f>IF(ISERROR(VLOOKUP(A1101,'entry data'!B:E,4,0)),"",VLOOKUP(A1101,'entry data'!B:E,4,0))</f>
        <v/>
      </c>
      <c r="F1101" s="11" t="str">
        <f>IF(A1101="","",IF(ISERROR(VLOOKUP(A1101,'entry data'!B:F,5,0)),"",VLOOKUP(A1101,'entry data'!B:F,5,0)))</f>
        <v/>
      </c>
      <c r="G1101" s="12" t="str">
        <f>IF(A1101="","",IF(ISERROR(VLOOKUP(A1101,'entry data'!B:I,8,0)),"",VLOOKUP(A1101,'entry data'!B:I,7,0)))</f>
        <v/>
      </c>
      <c r="H1101" s="13" t="str">
        <f>IF(A1101="","",IF(B1101=1,VLOOKUP(A1101,'entry data'!B:D,3,0),I1100))</f>
        <v/>
      </c>
      <c r="I1101" s="14" t="str">
        <f>IF(A1101="","",IF(E1101="weekly",7,IF(E1101="fortnightly",14,IF(E1101="monthly",DATE(IF(MONTH(H1101)=12,YEAR(H1101)+1,YEAR(H1101)),VLOOKUP(MONTH(H1101),index!$D$2:$G$13,2,0),DAY(H1101)),
IF(E1101="quarterly",DATE(IF(MONTH(H1101)&gt;=10,YEAR(H1101)+1,YEAR(H1101)),VLOOKUP(MONTH(H1101),index!$D$2:$G$13,3,0),DAY(H1101)),
IF(E1101="halfyearly",DATE(IF(MONTH(H1101)&gt;=7,YEAR(H1101)+1,YEAR(H1101)),VLOOKUP(MONTH(H1101),index!$D$2:$G$13,4,0),DAY(H1101)),
DATE(YEAR(H1101)+1,MONTH(H1101),DAY(H1101)))))-H1101))+H1101)</f>
        <v/>
      </c>
      <c r="J1101" s="9" t="str">
        <f t="shared" si="118"/>
        <v/>
      </c>
      <c r="K1101" s="11" t="str">
        <f t="shared" si="119"/>
        <v/>
      </c>
      <c r="L1101" s="11" t="str">
        <f t="shared" si="120"/>
        <v/>
      </c>
      <c r="M1101" s="11" t="str">
        <f>IF(A1101="","",VLOOKUP(E1101,index!$A$1:$B$6,2,0)*K1101*G1101)</f>
        <v/>
      </c>
      <c r="N1101" s="11" t="str">
        <f>IF(A1101="","",-PMT(G1101*VLOOKUP(E1101,index!$A$1:$B$6,2,0),C1101,F1101,0,0))</f>
        <v/>
      </c>
      <c r="O1101" s="11" t="str">
        <f t="shared" si="121"/>
        <v/>
      </c>
      <c r="P1101" s="11" t="str">
        <f t="shared" si="122"/>
        <v/>
      </c>
    </row>
    <row r="1102" spans="1:16" x14ac:dyDescent="0.25">
      <c r="A1102" s="9" t="str">
        <f>IF(A1101="","",IF(B1101&lt;C1101,A1101,IF(A1101=MAX('entry data'!$B$8:$B$507),"",A1101+1)))</f>
        <v/>
      </c>
      <c r="B1102" s="9" t="str">
        <f t="shared" si="117"/>
        <v/>
      </c>
      <c r="C1102" s="9" t="str">
        <f>IF(ISERROR(VLOOKUP(A1102,'entry data'!B:G,6,0)),"",VLOOKUP(A1102,'entry data'!B:G,6,0))</f>
        <v/>
      </c>
      <c r="D1102" s="9" t="str">
        <f>IF(ISERROR(VLOOKUP(A1102,'entry data'!B:C,2,0)),"",VLOOKUP(A1102,'entry data'!B:C,2,0))</f>
        <v/>
      </c>
      <c r="E1102" s="9" t="str">
        <f>IF(ISERROR(VLOOKUP(A1102,'entry data'!B:E,4,0)),"",VLOOKUP(A1102,'entry data'!B:E,4,0))</f>
        <v/>
      </c>
      <c r="F1102" s="11" t="str">
        <f>IF(A1102="","",IF(ISERROR(VLOOKUP(A1102,'entry data'!B:F,5,0)),"",VLOOKUP(A1102,'entry data'!B:F,5,0)))</f>
        <v/>
      </c>
      <c r="G1102" s="12" t="str">
        <f>IF(A1102="","",IF(ISERROR(VLOOKUP(A1102,'entry data'!B:I,8,0)),"",VLOOKUP(A1102,'entry data'!B:I,7,0)))</f>
        <v/>
      </c>
      <c r="H1102" s="13" t="str">
        <f>IF(A1102="","",IF(B1102=1,VLOOKUP(A1102,'entry data'!B:D,3,0),I1101))</f>
        <v/>
      </c>
      <c r="I1102" s="14" t="str">
        <f>IF(A1102="","",IF(E1102="weekly",7,IF(E1102="fortnightly",14,IF(E1102="monthly",DATE(IF(MONTH(H1102)=12,YEAR(H1102)+1,YEAR(H1102)),VLOOKUP(MONTH(H1102),index!$D$2:$G$13,2,0),DAY(H1102)),
IF(E1102="quarterly",DATE(IF(MONTH(H1102)&gt;=10,YEAR(H1102)+1,YEAR(H1102)),VLOOKUP(MONTH(H1102),index!$D$2:$G$13,3,0),DAY(H1102)),
IF(E1102="halfyearly",DATE(IF(MONTH(H1102)&gt;=7,YEAR(H1102)+1,YEAR(H1102)),VLOOKUP(MONTH(H1102),index!$D$2:$G$13,4,0),DAY(H1102)),
DATE(YEAR(H1102)+1,MONTH(H1102),DAY(H1102)))))-H1102))+H1102)</f>
        <v/>
      </c>
      <c r="J1102" s="9" t="str">
        <f t="shared" si="118"/>
        <v/>
      </c>
      <c r="K1102" s="11" t="str">
        <f t="shared" si="119"/>
        <v/>
      </c>
      <c r="L1102" s="11" t="str">
        <f t="shared" si="120"/>
        <v/>
      </c>
      <c r="M1102" s="11" t="str">
        <f>IF(A1102="","",VLOOKUP(E1102,index!$A$1:$B$6,2,0)*K1102*G1102)</f>
        <v/>
      </c>
      <c r="N1102" s="11" t="str">
        <f>IF(A1102="","",-PMT(G1102*VLOOKUP(E1102,index!$A$1:$B$6,2,0),C1102,F1102,0,0))</f>
        <v/>
      </c>
      <c r="O1102" s="11" t="str">
        <f t="shared" si="121"/>
        <v/>
      </c>
      <c r="P1102" s="11" t="str">
        <f t="shared" si="122"/>
        <v/>
      </c>
    </row>
    <row r="1103" spans="1:16" x14ac:dyDescent="0.25">
      <c r="A1103" s="9" t="str">
        <f>IF(A1102="","",IF(B1102&lt;C1102,A1102,IF(A1102=MAX('entry data'!$B$8:$B$507),"",A1102+1)))</f>
        <v/>
      </c>
      <c r="B1103" s="9" t="str">
        <f t="shared" si="117"/>
        <v/>
      </c>
      <c r="C1103" s="9" t="str">
        <f>IF(ISERROR(VLOOKUP(A1103,'entry data'!B:G,6,0)),"",VLOOKUP(A1103,'entry data'!B:G,6,0))</f>
        <v/>
      </c>
      <c r="D1103" s="9" t="str">
        <f>IF(ISERROR(VLOOKUP(A1103,'entry data'!B:C,2,0)),"",VLOOKUP(A1103,'entry data'!B:C,2,0))</f>
        <v/>
      </c>
      <c r="E1103" s="9" t="str">
        <f>IF(ISERROR(VLOOKUP(A1103,'entry data'!B:E,4,0)),"",VLOOKUP(A1103,'entry data'!B:E,4,0))</f>
        <v/>
      </c>
      <c r="F1103" s="11" t="str">
        <f>IF(A1103="","",IF(ISERROR(VLOOKUP(A1103,'entry data'!B:F,5,0)),"",VLOOKUP(A1103,'entry data'!B:F,5,0)))</f>
        <v/>
      </c>
      <c r="G1103" s="12" t="str">
        <f>IF(A1103="","",IF(ISERROR(VLOOKUP(A1103,'entry data'!B:I,8,0)),"",VLOOKUP(A1103,'entry data'!B:I,7,0)))</f>
        <v/>
      </c>
      <c r="H1103" s="13" t="str">
        <f>IF(A1103="","",IF(B1103=1,VLOOKUP(A1103,'entry data'!B:D,3,0),I1102))</f>
        <v/>
      </c>
      <c r="I1103" s="14" t="str">
        <f>IF(A1103="","",IF(E1103="weekly",7,IF(E1103="fortnightly",14,IF(E1103="monthly",DATE(IF(MONTH(H1103)=12,YEAR(H1103)+1,YEAR(H1103)),VLOOKUP(MONTH(H1103),index!$D$2:$G$13,2,0),DAY(H1103)),
IF(E1103="quarterly",DATE(IF(MONTH(H1103)&gt;=10,YEAR(H1103)+1,YEAR(H1103)),VLOOKUP(MONTH(H1103),index!$D$2:$G$13,3,0),DAY(H1103)),
IF(E1103="halfyearly",DATE(IF(MONTH(H1103)&gt;=7,YEAR(H1103)+1,YEAR(H1103)),VLOOKUP(MONTH(H1103),index!$D$2:$G$13,4,0),DAY(H1103)),
DATE(YEAR(H1103)+1,MONTH(H1103),DAY(H1103)))))-H1103))+H1103)</f>
        <v/>
      </c>
      <c r="J1103" s="9" t="str">
        <f t="shared" si="118"/>
        <v/>
      </c>
      <c r="K1103" s="11" t="str">
        <f t="shared" si="119"/>
        <v/>
      </c>
      <c r="L1103" s="11" t="str">
        <f t="shared" si="120"/>
        <v/>
      </c>
      <c r="M1103" s="11" t="str">
        <f>IF(A1103="","",VLOOKUP(E1103,index!$A$1:$B$6,2,0)*K1103*G1103)</f>
        <v/>
      </c>
      <c r="N1103" s="11" t="str">
        <f>IF(A1103="","",-PMT(G1103*VLOOKUP(E1103,index!$A$1:$B$6,2,0),C1103,F1103,0,0))</f>
        <v/>
      </c>
      <c r="O1103" s="11" t="str">
        <f t="shared" si="121"/>
        <v/>
      </c>
      <c r="P1103" s="11" t="str">
        <f t="shared" si="122"/>
        <v/>
      </c>
    </row>
    <row r="1104" spans="1:16" x14ac:dyDescent="0.25">
      <c r="A1104" s="9" t="str">
        <f>IF(A1103="","",IF(B1103&lt;C1103,A1103,IF(A1103=MAX('entry data'!$B$8:$B$507),"",A1103+1)))</f>
        <v/>
      </c>
      <c r="B1104" s="9" t="str">
        <f t="shared" si="117"/>
        <v/>
      </c>
      <c r="C1104" s="9" t="str">
        <f>IF(ISERROR(VLOOKUP(A1104,'entry data'!B:G,6,0)),"",VLOOKUP(A1104,'entry data'!B:G,6,0))</f>
        <v/>
      </c>
      <c r="D1104" s="9" t="str">
        <f>IF(ISERROR(VLOOKUP(A1104,'entry data'!B:C,2,0)),"",VLOOKUP(A1104,'entry data'!B:C,2,0))</f>
        <v/>
      </c>
      <c r="E1104" s="9" t="str">
        <f>IF(ISERROR(VLOOKUP(A1104,'entry data'!B:E,4,0)),"",VLOOKUP(A1104,'entry data'!B:E,4,0))</f>
        <v/>
      </c>
      <c r="F1104" s="11" t="str">
        <f>IF(A1104="","",IF(ISERROR(VLOOKUP(A1104,'entry data'!B:F,5,0)),"",VLOOKUP(A1104,'entry data'!B:F,5,0)))</f>
        <v/>
      </c>
      <c r="G1104" s="12" t="str">
        <f>IF(A1104="","",IF(ISERROR(VLOOKUP(A1104,'entry data'!B:I,8,0)),"",VLOOKUP(A1104,'entry data'!B:I,7,0)))</f>
        <v/>
      </c>
      <c r="H1104" s="13" t="str">
        <f>IF(A1104="","",IF(B1104=1,VLOOKUP(A1104,'entry data'!B:D,3,0),I1103))</f>
        <v/>
      </c>
      <c r="I1104" s="14" t="str">
        <f>IF(A1104="","",IF(E1104="weekly",7,IF(E1104="fortnightly",14,IF(E1104="monthly",DATE(IF(MONTH(H1104)=12,YEAR(H1104)+1,YEAR(H1104)),VLOOKUP(MONTH(H1104),index!$D$2:$G$13,2,0),DAY(H1104)),
IF(E1104="quarterly",DATE(IF(MONTH(H1104)&gt;=10,YEAR(H1104)+1,YEAR(H1104)),VLOOKUP(MONTH(H1104),index!$D$2:$G$13,3,0),DAY(H1104)),
IF(E1104="halfyearly",DATE(IF(MONTH(H1104)&gt;=7,YEAR(H1104)+1,YEAR(H1104)),VLOOKUP(MONTH(H1104),index!$D$2:$G$13,4,0),DAY(H1104)),
DATE(YEAR(H1104)+1,MONTH(H1104),DAY(H1104)))))-H1104))+H1104)</f>
        <v/>
      </c>
      <c r="J1104" s="9" t="str">
        <f t="shared" si="118"/>
        <v/>
      </c>
      <c r="K1104" s="11" t="str">
        <f t="shared" si="119"/>
        <v/>
      </c>
      <c r="L1104" s="11" t="str">
        <f t="shared" si="120"/>
        <v/>
      </c>
      <c r="M1104" s="11" t="str">
        <f>IF(A1104="","",VLOOKUP(E1104,index!$A$1:$B$6,2,0)*K1104*G1104)</f>
        <v/>
      </c>
      <c r="N1104" s="11" t="str">
        <f>IF(A1104="","",-PMT(G1104*VLOOKUP(E1104,index!$A$1:$B$6,2,0),C1104,F1104,0,0))</f>
        <v/>
      </c>
      <c r="O1104" s="11" t="str">
        <f t="shared" si="121"/>
        <v/>
      </c>
      <c r="P1104" s="11" t="str">
        <f t="shared" si="122"/>
        <v/>
      </c>
    </row>
    <row r="1105" spans="1:16" x14ac:dyDescent="0.25">
      <c r="A1105" s="9" t="str">
        <f>IF(A1104="","",IF(B1104&lt;C1104,A1104,IF(A1104=MAX('entry data'!$B$8:$B$507),"",A1104+1)))</f>
        <v/>
      </c>
      <c r="B1105" s="9" t="str">
        <f t="shared" si="117"/>
        <v/>
      </c>
      <c r="C1105" s="9" t="str">
        <f>IF(ISERROR(VLOOKUP(A1105,'entry data'!B:G,6,0)),"",VLOOKUP(A1105,'entry data'!B:G,6,0))</f>
        <v/>
      </c>
      <c r="D1105" s="9" t="str">
        <f>IF(ISERROR(VLOOKUP(A1105,'entry data'!B:C,2,0)),"",VLOOKUP(A1105,'entry data'!B:C,2,0))</f>
        <v/>
      </c>
      <c r="E1105" s="9" t="str">
        <f>IF(ISERROR(VLOOKUP(A1105,'entry data'!B:E,4,0)),"",VLOOKUP(A1105,'entry data'!B:E,4,0))</f>
        <v/>
      </c>
      <c r="F1105" s="11" t="str">
        <f>IF(A1105="","",IF(ISERROR(VLOOKUP(A1105,'entry data'!B:F,5,0)),"",VLOOKUP(A1105,'entry data'!B:F,5,0)))</f>
        <v/>
      </c>
      <c r="G1105" s="12" t="str">
        <f>IF(A1105="","",IF(ISERROR(VLOOKUP(A1105,'entry data'!B:I,8,0)),"",VLOOKUP(A1105,'entry data'!B:I,7,0)))</f>
        <v/>
      </c>
      <c r="H1105" s="13" t="str">
        <f>IF(A1105="","",IF(B1105=1,VLOOKUP(A1105,'entry data'!B:D,3,0),I1104))</f>
        <v/>
      </c>
      <c r="I1105" s="14" t="str">
        <f>IF(A1105="","",IF(E1105="weekly",7,IF(E1105="fortnightly",14,IF(E1105="monthly",DATE(IF(MONTH(H1105)=12,YEAR(H1105)+1,YEAR(H1105)),VLOOKUP(MONTH(H1105),index!$D$2:$G$13,2,0),DAY(H1105)),
IF(E1105="quarterly",DATE(IF(MONTH(H1105)&gt;=10,YEAR(H1105)+1,YEAR(H1105)),VLOOKUP(MONTH(H1105),index!$D$2:$G$13,3,0),DAY(H1105)),
IF(E1105="halfyearly",DATE(IF(MONTH(H1105)&gt;=7,YEAR(H1105)+1,YEAR(H1105)),VLOOKUP(MONTH(H1105),index!$D$2:$G$13,4,0),DAY(H1105)),
DATE(YEAR(H1105)+1,MONTH(H1105),DAY(H1105)))))-H1105))+H1105)</f>
        <v/>
      </c>
      <c r="J1105" s="9" t="str">
        <f t="shared" si="118"/>
        <v/>
      </c>
      <c r="K1105" s="11" t="str">
        <f t="shared" si="119"/>
        <v/>
      </c>
      <c r="L1105" s="11" t="str">
        <f t="shared" si="120"/>
        <v/>
      </c>
      <c r="M1105" s="11" t="str">
        <f>IF(A1105="","",VLOOKUP(E1105,index!$A$1:$B$6,2,0)*K1105*G1105)</f>
        <v/>
      </c>
      <c r="N1105" s="11" t="str">
        <f>IF(A1105="","",-PMT(G1105*VLOOKUP(E1105,index!$A$1:$B$6,2,0),C1105,F1105,0,0))</f>
        <v/>
      </c>
      <c r="O1105" s="11" t="str">
        <f t="shared" si="121"/>
        <v/>
      </c>
      <c r="P1105" s="11" t="str">
        <f t="shared" si="122"/>
        <v/>
      </c>
    </row>
    <row r="1106" spans="1:16" x14ac:dyDescent="0.25">
      <c r="A1106" s="9" t="str">
        <f>IF(A1105="","",IF(B1105&lt;C1105,A1105,IF(A1105=MAX('entry data'!$B$8:$B$507),"",A1105+1)))</f>
        <v/>
      </c>
      <c r="B1106" s="9" t="str">
        <f t="shared" si="117"/>
        <v/>
      </c>
      <c r="C1106" s="9" t="str">
        <f>IF(ISERROR(VLOOKUP(A1106,'entry data'!B:G,6,0)),"",VLOOKUP(A1106,'entry data'!B:G,6,0))</f>
        <v/>
      </c>
      <c r="D1106" s="9" t="str">
        <f>IF(ISERROR(VLOOKUP(A1106,'entry data'!B:C,2,0)),"",VLOOKUP(A1106,'entry data'!B:C,2,0))</f>
        <v/>
      </c>
      <c r="E1106" s="9" t="str">
        <f>IF(ISERROR(VLOOKUP(A1106,'entry data'!B:E,4,0)),"",VLOOKUP(A1106,'entry data'!B:E,4,0))</f>
        <v/>
      </c>
      <c r="F1106" s="11" t="str">
        <f>IF(A1106="","",IF(ISERROR(VLOOKUP(A1106,'entry data'!B:F,5,0)),"",VLOOKUP(A1106,'entry data'!B:F,5,0)))</f>
        <v/>
      </c>
      <c r="G1106" s="12" t="str">
        <f>IF(A1106="","",IF(ISERROR(VLOOKUP(A1106,'entry data'!B:I,8,0)),"",VLOOKUP(A1106,'entry data'!B:I,7,0)))</f>
        <v/>
      </c>
      <c r="H1106" s="13" t="str">
        <f>IF(A1106="","",IF(B1106=1,VLOOKUP(A1106,'entry data'!B:D,3,0),I1105))</f>
        <v/>
      </c>
      <c r="I1106" s="14" t="str">
        <f>IF(A1106="","",IF(E1106="weekly",7,IF(E1106="fortnightly",14,IF(E1106="monthly",DATE(IF(MONTH(H1106)=12,YEAR(H1106)+1,YEAR(H1106)),VLOOKUP(MONTH(H1106),index!$D$2:$G$13,2,0),DAY(H1106)),
IF(E1106="quarterly",DATE(IF(MONTH(H1106)&gt;=10,YEAR(H1106)+1,YEAR(H1106)),VLOOKUP(MONTH(H1106),index!$D$2:$G$13,3,0),DAY(H1106)),
IF(E1106="halfyearly",DATE(IF(MONTH(H1106)&gt;=7,YEAR(H1106)+1,YEAR(H1106)),VLOOKUP(MONTH(H1106),index!$D$2:$G$13,4,0),DAY(H1106)),
DATE(YEAR(H1106)+1,MONTH(H1106),DAY(H1106)))))-H1106))+H1106)</f>
        <v/>
      </c>
      <c r="J1106" s="9" t="str">
        <f t="shared" si="118"/>
        <v/>
      </c>
      <c r="K1106" s="11" t="str">
        <f t="shared" si="119"/>
        <v/>
      </c>
      <c r="L1106" s="11" t="str">
        <f t="shared" si="120"/>
        <v/>
      </c>
      <c r="M1106" s="11" t="str">
        <f>IF(A1106="","",VLOOKUP(E1106,index!$A$1:$B$6,2,0)*K1106*G1106)</f>
        <v/>
      </c>
      <c r="N1106" s="11" t="str">
        <f>IF(A1106="","",-PMT(G1106*VLOOKUP(E1106,index!$A$1:$B$6,2,0),C1106,F1106,0,0))</f>
        <v/>
      </c>
      <c r="O1106" s="11" t="str">
        <f t="shared" si="121"/>
        <v/>
      </c>
      <c r="P1106" s="11" t="str">
        <f t="shared" si="122"/>
        <v/>
      </c>
    </row>
    <row r="1107" spans="1:16" x14ac:dyDescent="0.25">
      <c r="A1107" s="9" t="str">
        <f>IF(A1106="","",IF(B1106&lt;C1106,A1106,IF(A1106=MAX('entry data'!$B$8:$B$507),"",A1106+1)))</f>
        <v/>
      </c>
      <c r="B1107" s="9" t="str">
        <f t="shared" si="117"/>
        <v/>
      </c>
      <c r="C1107" s="9" t="str">
        <f>IF(ISERROR(VLOOKUP(A1107,'entry data'!B:G,6,0)),"",VLOOKUP(A1107,'entry data'!B:G,6,0))</f>
        <v/>
      </c>
      <c r="D1107" s="9" t="str">
        <f>IF(ISERROR(VLOOKUP(A1107,'entry data'!B:C,2,0)),"",VLOOKUP(A1107,'entry data'!B:C,2,0))</f>
        <v/>
      </c>
      <c r="E1107" s="9" t="str">
        <f>IF(ISERROR(VLOOKUP(A1107,'entry data'!B:E,4,0)),"",VLOOKUP(A1107,'entry data'!B:E,4,0))</f>
        <v/>
      </c>
      <c r="F1107" s="11" t="str">
        <f>IF(A1107="","",IF(ISERROR(VLOOKUP(A1107,'entry data'!B:F,5,0)),"",VLOOKUP(A1107,'entry data'!B:F,5,0)))</f>
        <v/>
      </c>
      <c r="G1107" s="12" t="str">
        <f>IF(A1107="","",IF(ISERROR(VLOOKUP(A1107,'entry data'!B:I,8,0)),"",VLOOKUP(A1107,'entry data'!B:I,7,0)))</f>
        <v/>
      </c>
      <c r="H1107" s="13" t="str">
        <f>IF(A1107="","",IF(B1107=1,VLOOKUP(A1107,'entry data'!B:D,3,0),I1106))</f>
        <v/>
      </c>
      <c r="I1107" s="14" t="str">
        <f>IF(A1107="","",IF(E1107="weekly",7,IF(E1107="fortnightly",14,IF(E1107="monthly",DATE(IF(MONTH(H1107)=12,YEAR(H1107)+1,YEAR(H1107)),VLOOKUP(MONTH(H1107),index!$D$2:$G$13,2,0),DAY(H1107)),
IF(E1107="quarterly",DATE(IF(MONTH(H1107)&gt;=10,YEAR(H1107)+1,YEAR(H1107)),VLOOKUP(MONTH(H1107),index!$D$2:$G$13,3,0),DAY(H1107)),
IF(E1107="halfyearly",DATE(IF(MONTH(H1107)&gt;=7,YEAR(H1107)+1,YEAR(H1107)),VLOOKUP(MONTH(H1107),index!$D$2:$G$13,4,0),DAY(H1107)),
DATE(YEAR(H1107)+1,MONTH(H1107),DAY(H1107)))))-H1107))+H1107)</f>
        <v/>
      </c>
      <c r="J1107" s="9" t="str">
        <f t="shared" si="118"/>
        <v/>
      </c>
      <c r="K1107" s="11" t="str">
        <f t="shared" si="119"/>
        <v/>
      </c>
      <c r="L1107" s="11" t="str">
        <f t="shared" si="120"/>
        <v/>
      </c>
      <c r="M1107" s="11" t="str">
        <f>IF(A1107="","",VLOOKUP(E1107,index!$A$1:$B$6,2,0)*K1107*G1107)</f>
        <v/>
      </c>
      <c r="N1107" s="11" t="str">
        <f>IF(A1107="","",-PMT(G1107*VLOOKUP(E1107,index!$A$1:$B$6,2,0),C1107,F1107,0,0))</f>
        <v/>
      </c>
      <c r="O1107" s="11" t="str">
        <f t="shared" si="121"/>
        <v/>
      </c>
      <c r="P1107" s="11" t="str">
        <f t="shared" si="122"/>
        <v/>
      </c>
    </row>
    <row r="1108" spans="1:16" x14ac:dyDescent="0.25">
      <c r="A1108" s="9" t="str">
        <f>IF(A1107="","",IF(B1107&lt;C1107,A1107,IF(A1107=MAX('entry data'!$B$8:$B$507),"",A1107+1)))</f>
        <v/>
      </c>
      <c r="B1108" s="9" t="str">
        <f t="shared" si="117"/>
        <v/>
      </c>
      <c r="C1108" s="9" t="str">
        <f>IF(ISERROR(VLOOKUP(A1108,'entry data'!B:G,6,0)),"",VLOOKUP(A1108,'entry data'!B:G,6,0))</f>
        <v/>
      </c>
      <c r="D1108" s="9" t="str">
        <f>IF(ISERROR(VLOOKUP(A1108,'entry data'!B:C,2,0)),"",VLOOKUP(A1108,'entry data'!B:C,2,0))</f>
        <v/>
      </c>
      <c r="E1108" s="9" t="str">
        <f>IF(ISERROR(VLOOKUP(A1108,'entry data'!B:E,4,0)),"",VLOOKUP(A1108,'entry data'!B:E,4,0))</f>
        <v/>
      </c>
      <c r="F1108" s="11" t="str">
        <f>IF(A1108="","",IF(ISERROR(VLOOKUP(A1108,'entry data'!B:F,5,0)),"",VLOOKUP(A1108,'entry data'!B:F,5,0)))</f>
        <v/>
      </c>
      <c r="G1108" s="12" t="str">
        <f>IF(A1108="","",IF(ISERROR(VLOOKUP(A1108,'entry data'!B:I,8,0)),"",VLOOKUP(A1108,'entry data'!B:I,7,0)))</f>
        <v/>
      </c>
      <c r="H1108" s="13" t="str">
        <f>IF(A1108="","",IF(B1108=1,VLOOKUP(A1108,'entry data'!B:D,3,0),I1107))</f>
        <v/>
      </c>
      <c r="I1108" s="14" t="str">
        <f>IF(A1108="","",IF(E1108="weekly",7,IF(E1108="fortnightly",14,IF(E1108="monthly",DATE(IF(MONTH(H1108)=12,YEAR(H1108)+1,YEAR(H1108)),VLOOKUP(MONTH(H1108),index!$D$2:$G$13,2,0),DAY(H1108)),
IF(E1108="quarterly",DATE(IF(MONTH(H1108)&gt;=10,YEAR(H1108)+1,YEAR(H1108)),VLOOKUP(MONTH(H1108),index!$D$2:$G$13,3,0),DAY(H1108)),
IF(E1108="halfyearly",DATE(IF(MONTH(H1108)&gt;=7,YEAR(H1108)+1,YEAR(H1108)),VLOOKUP(MONTH(H1108),index!$D$2:$G$13,4,0),DAY(H1108)),
DATE(YEAR(H1108)+1,MONTH(H1108),DAY(H1108)))))-H1108))+H1108)</f>
        <v/>
      </c>
      <c r="J1108" s="9" t="str">
        <f t="shared" si="118"/>
        <v/>
      </c>
      <c r="K1108" s="11" t="str">
        <f t="shared" si="119"/>
        <v/>
      </c>
      <c r="L1108" s="11" t="str">
        <f t="shared" si="120"/>
        <v/>
      </c>
      <c r="M1108" s="11" t="str">
        <f>IF(A1108="","",VLOOKUP(E1108,index!$A$1:$B$6,2,0)*K1108*G1108)</f>
        <v/>
      </c>
      <c r="N1108" s="11" t="str">
        <f>IF(A1108="","",-PMT(G1108*VLOOKUP(E1108,index!$A$1:$B$6,2,0),C1108,F1108,0,0))</f>
        <v/>
      </c>
      <c r="O1108" s="11" t="str">
        <f t="shared" si="121"/>
        <v/>
      </c>
      <c r="P1108" s="11" t="str">
        <f t="shared" si="122"/>
        <v/>
      </c>
    </row>
    <row r="1109" spans="1:16" x14ac:dyDescent="0.25">
      <c r="A1109" s="9" t="str">
        <f>IF(A1108="","",IF(B1108&lt;C1108,A1108,IF(A1108=MAX('entry data'!$B$8:$B$507),"",A1108+1)))</f>
        <v/>
      </c>
      <c r="B1109" s="9" t="str">
        <f t="shared" si="117"/>
        <v/>
      </c>
      <c r="C1109" s="9" t="str">
        <f>IF(ISERROR(VLOOKUP(A1109,'entry data'!B:G,6,0)),"",VLOOKUP(A1109,'entry data'!B:G,6,0))</f>
        <v/>
      </c>
      <c r="D1109" s="9" t="str">
        <f>IF(ISERROR(VLOOKUP(A1109,'entry data'!B:C,2,0)),"",VLOOKUP(A1109,'entry data'!B:C,2,0))</f>
        <v/>
      </c>
      <c r="E1109" s="9" t="str">
        <f>IF(ISERROR(VLOOKUP(A1109,'entry data'!B:E,4,0)),"",VLOOKUP(A1109,'entry data'!B:E,4,0))</f>
        <v/>
      </c>
      <c r="F1109" s="11" t="str">
        <f>IF(A1109="","",IF(ISERROR(VLOOKUP(A1109,'entry data'!B:F,5,0)),"",VLOOKUP(A1109,'entry data'!B:F,5,0)))</f>
        <v/>
      </c>
      <c r="G1109" s="12" t="str">
        <f>IF(A1109="","",IF(ISERROR(VLOOKUP(A1109,'entry data'!B:I,8,0)),"",VLOOKUP(A1109,'entry data'!B:I,7,0)))</f>
        <v/>
      </c>
      <c r="H1109" s="13" t="str">
        <f>IF(A1109="","",IF(B1109=1,VLOOKUP(A1109,'entry data'!B:D,3,0),I1108))</f>
        <v/>
      </c>
      <c r="I1109" s="14" t="str">
        <f>IF(A1109="","",IF(E1109="weekly",7,IF(E1109="fortnightly",14,IF(E1109="monthly",DATE(IF(MONTH(H1109)=12,YEAR(H1109)+1,YEAR(H1109)),VLOOKUP(MONTH(H1109),index!$D$2:$G$13,2,0),DAY(H1109)),
IF(E1109="quarterly",DATE(IF(MONTH(H1109)&gt;=10,YEAR(H1109)+1,YEAR(H1109)),VLOOKUP(MONTH(H1109),index!$D$2:$G$13,3,0),DAY(H1109)),
IF(E1109="halfyearly",DATE(IF(MONTH(H1109)&gt;=7,YEAR(H1109)+1,YEAR(H1109)),VLOOKUP(MONTH(H1109),index!$D$2:$G$13,4,0),DAY(H1109)),
DATE(YEAR(H1109)+1,MONTH(H1109),DAY(H1109)))))-H1109))+H1109)</f>
        <v/>
      </c>
      <c r="J1109" s="9" t="str">
        <f t="shared" si="118"/>
        <v/>
      </c>
      <c r="K1109" s="11" t="str">
        <f t="shared" si="119"/>
        <v/>
      </c>
      <c r="L1109" s="11" t="str">
        <f t="shared" si="120"/>
        <v/>
      </c>
      <c r="M1109" s="11" t="str">
        <f>IF(A1109="","",VLOOKUP(E1109,index!$A$1:$B$6,2,0)*K1109*G1109)</f>
        <v/>
      </c>
      <c r="N1109" s="11" t="str">
        <f>IF(A1109="","",-PMT(G1109*VLOOKUP(E1109,index!$A$1:$B$6,2,0),C1109,F1109,0,0))</f>
        <v/>
      </c>
      <c r="O1109" s="11" t="str">
        <f t="shared" si="121"/>
        <v/>
      </c>
      <c r="P1109" s="11" t="str">
        <f t="shared" si="122"/>
        <v/>
      </c>
    </row>
    <row r="1110" spans="1:16" x14ac:dyDescent="0.25">
      <c r="A1110" s="9" t="str">
        <f>IF(A1109="","",IF(B1109&lt;C1109,A1109,IF(A1109=MAX('entry data'!$B$8:$B$507),"",A1109+1)))</f>
        <v/>
      </c>
      <c r="B1110" s="9" t="str">
        <f t="shared" si="117"/>
        <v/>
      </c>
      <c r="C1110" s="9" t="str">
        <f>IF(ISERROR(VLOOKUP(A1110,'entry data'!B:G,6,0)),"",VLOOKUP(A1110,'entry data'!B:G,6,0))</f>
        <v/>
      </c>
      <c r="D1110" s="9" t="str">
        <f>IF(ISERROR(VLOOKUP(A1110,'entry data'!B:C,2,0)),"",VLOOKUP(A1110,'entry data'!B:C,2,0))</f>
        <v/>
      </c>
      <c r="E1110" s="9" t="str">
        <f>IF(ISERROR(VLOOKUP(A1110,'entry data'!B:E,4,0)),"",VLOOKUP(A1110,'entry data'!B:E,4,0))</f>
        <v/>
      </c>
      <c r="F1110" s="11" t="str">
        <f>IF(A1110="","",IF(ISERROR(VLOOKUP(A1110,'entry data'!B:F,5,0)),"",VLOOKUP(A1110,'entry data'!B:F,5,0)))</f>
        <v/>
      </c>
      <c r="G1110" s="12" t="str">
        <f>IF(A1110="","",IF(ISERROR(VLOOKUP(A1110,'entry data'!B:I,8,0)),"",VLOOKUP(A1110,'entry data'!B:I,7,0)))</f>
        <v/>
      </c>
      <c r="H1110" s="13" t="str">
        <f>IF(A1110="","",IF(B1110=1,VLOOKUP(A1110,'entry data'!B:D,3,0),I1109))</f>
        <v/>
      </c>
      <c r="I1110" s="14" t="str">
        <f>IF(A1110="","",IF(E1110="weekly",7,IF(E1110="fortnightly",14,IF(E1110="monthly",DATE(IF(MONTH(H1110)=12,YEAR(H1110)+1,YEAR(H1110)),VLOOKUP(MONTH(H1110),index!$D$2:$G$13,2,0),DAY(H1110)),
IF(E1110="quarterly",DATE(IF(MONTH(H1110)&gt;=10,YEAR(H1110)+1,YEAR(H1110)),VLOOKUP(MONTH(H1110),index!$D$2:$G$13,3,0),DAY(H1110)),
IF(E1110="halfyearly",DATE(IF(MONTH(H1110)&gt;=7,YEAR(H1110)+1,YEAR(H1110)),VLOOKUP(MONTH(H1110),index!$D$2:$G$13,4,0),DAY(H1110)),
DATE(YEAR(H1110)+1,MONTH(H1110),DAY(H1110)))))-H1110))+H1110)</f>
        <v/>
      </c>
      <c r="J1110" s="9" t="str">
        <f t="shared" si="118"/>
        <v/>
      </c>
      <c r="K1110" s="11" t="str">
        <f t="shared" si="119"/>
        <v/>
      </c>
      <c r="L1110" s="11" t="str">
        <f t="shared" si="120"/>
        <v/>
      </c>
      <c r="M1110" s="11" t="str">
        <f>IF(A1110="","",VLOOKUP(E1110,index!$A$1:$B$6,2,0)*K1110*G1110)</f>
        <v/>
      </c>
      <c r="N1110" s="11" t="str">
        <f>IF(A1110="","",-PMT(G1110*VLOOKUP(E1110,index!$A$1:$B$6,2,0),C1110,F1110,0,0))</f>
        <v/>
      </c>
      <c r="O1110" s="11" t="str">
        <f t="shared" si="121"/>
        <v/>
      </c>
      <c r="P1110" s="11" t="str">
        <f t="shared" si="122"/>
        <v/>
      </c>
    </row>
    <row r="1111" spans="1:16" x14ac:dyDescent="0.25">
      <c r="A1111" s="9" t="str">
        <f>IF(A1110="","",IF(B1110&lt;C1110,A1110,IF(A1110=MAX('entry data'!$B$8:$B$507),"",A1110+1)))</f>
        <v/>
      </c>
      <c r="B1111" s="9" t="str">
        <f t="shared" ref="B1111:B1174" si="123">IF(A1111="","",IF(B1110=C1110,1,B1110+1))</f>
        <v/>
      </c>
      <c r="C1111" s="9" t="str">
        <f>IF(ISERROR(VLOOKUP(A1111,'entry data'!B:G,6,0)),"",VLOOKUP(A1111,'entry data'!B:G,6,0))</f>
        <v/>
      </c>
      <c r="D1111" s="9" t="str">
        <f>IF(ISERROR(VLOOKUP(A1111,'entry data'!B:C,2,0)),"",VLOOKUP(A1111,'entry data'!B:C,2,0))</f>
        <v/>
      </c>
      <c r="E1111" s="9" t="str">
        <f>IF(ISERROR(VLOOKUP(A1111,'entry data'!B:E,4,0)),"",VLOOKUP(A1111,'entry data'!B:E,4,0))</f>
        <v/>
      </c>
      <c r="F1111" s="11" t="str">
        <f>IF(A1111="","",IF(ISERROR(VLOOKUP(A1111,'entry data'!B:F,5,0)),"",VLOOKUP(A1111,'entry data'!B:F,5,0)))</f>
        <v/>
      </c>
      <c r="G1111" s="12" t="str">
        <f>IF(A1111="","",IF(ISERROR(VLOOKUP(A1111,'entry data'!B:I,8,0)),"",VLOOKUP(A1111,'entry data'!B:I,7,0)))</f>
        <v/>
      </c>
      <c r="H1111" s="13" t="str">
        <f>IF(A1111="","",IF(B1111=1,VLOOKUP(A1111,'entry data'!B:D,3,0),I1110))</f>
        <v/>
      </c>
      <c r="I1111" s="14" t="str">
        <f>IF(A1111="","",IF(E1111="weekly",7,IF(E1111="fortnightly",14,IF(E1111="monthly",DATE(IF(MONTH(H1111)=12,YEAR(H1111)+1,YEAR(H1111)),VLOOKUP(MONTH(H1111),index!$D$2:$G$13,2,0),DAY(H1111)),
IF(E1111="quarterly",DATE(IF(MONTH(H1111)&gt;=10,YEAR(H1111)+1,YEAR(H1111)),VLOOKUP(MONTH(H1111),index!$D$2:$G$13,3,0),DAY(H1111)),
IF(E1111="halfyearly",DATE(IF(MONTH(H1111)&gt;=7,YEAR(H1111)+1,YEAR(H1111)),VLOOKUP(MONTH(H1111),index!$D$2:$G$13,4,0),DAY(H1111)),
DATE(YEAR(H1111)+1,MONTH(H1111),DAY(H1111)))))-H1111))+H1111)</f>
        <v/>
      </c>
      <c r="J1111" s="9" t="str">
        <f t="shared" ref="J1111:J1174" si="124">IF(A1111="","",IF(MONTH(I1111)&lt;10,YEAR(I1111)&amp;"-0"&amp;MONTH(I1111),YEAR(I1111)&amp;"-"&amp;MONTH(I1111)))</f>
        <v/>
      </c>
      <c r="K1111" s="11" t="str">
        <f t="shared" ref="K1111:K1174" si="125">IF(A1111="","",IF(B1111=1,F1111,O1110))</f>
        <v/>
      </c>
      <c r="L1111" s="11" t="str">
        <f t="shared" ref="L1111:L1174" si="126">IF(A1111="","",N1111-M1111)</f>
        <v/>
      </c>
      <c r="M1111" s="11" t="str">
        <f>IF(A1111="","",VLOOKUP(E1111,index!$A$1:$B$6,2,0)*K1111*G1111)</f>
        <v/>
      </c>
      <c r="N1111" s="11" t="str">
        <f>IF(A1111="","",-PMT(G1111*VLOOKUP(E1111,index!$A$1:$B$6,2,0),C1111,F1111,0,0))</f>
        <v/>
      </c>
      <c r="O1111" s="11" t="str">
        <f t="shared" ref="O1111:O1174" si="127">IF(A1111="","",K1111-L1111)</f>
        <v/>
      </c>
      <c r="P1111" s="11" t="str">
        <f t="shared" si="122"/>
        <v/>
      </c>
    </row>
    <row r="1112" spans="1:16" x14ac:dyDescent="0.25">
      <c r="A1112" s="9" t="str">
        <f>IF(A1111="","",IF(B1111&lt;C1111,A1111,IF(A1111=MAX('entry data'!$B$8:$B$507),"",A1111+1)))</f>
        <v/>
      </c>
      <c r="B1112" s="9" t="str">
        <f t="shared" si="123"/>
        <v/>
      </c>
      <c r="C1112" s="9" t="str">
        <f>IF(ISERROR(VLOOKUP(A1112,'entry data'!B:G,6,0)),"",VLOOKUP(A1112,'entry data'!B:G,6,0))</f>
        <v/>
      </c>
      <c r="D1112" s="9" t="str">
        <f>IF(ISERROR(VLOOKUP(A1112,'entry data'!B:C,2,0)),"",VLOOKUP(A1112,'entry data'!B:C,2,0))</f>
        <v/>
      </c>
      <c r="E1112" s="9" t="str">
        <f>IF(ISERROR(VLOOKUP(A1112,'entry data'!B:E,4,0)),"",VLOOKUP(A1112,'entry data'!B:E,4,0))</f>
        <v/>
      </c>
      <c r="F1112" s="11" t="str">
        <f>IF(A1112="","",IF(ISERROR(VLOOKUP(A1112,'entry data'!B:F,5,0)),"",VLOOKUP(A1112,'entry data'!B:F,5,0)))</f>
        <v/>
      </c>
      <c r="G1112" s="12" t="str">
        <f>IF(A1112="","",IF(ISERROR(VLOOKUP(A1112,'entry data'!B:I,8,0)),"",VLOOKUP(A1112,'entry data'!B:I,7,0)))</f>
        <v/>
      </c>
      <c r="H1112" s="13" t="str">
        <f>IF(A1112="","",IF(B1112=1,VLOOKUP(A1112,'entry data'!B:D,3,0),I1111))</f>
        <v/>
      </c>
      <c r="I1112" s="14" t="str">
        <f>IF(A1112="","",IF(E1112="weekly",7,IF(E1112="fortnightly",14,IF(E1112="monthly",DATE(IF(MONTH(H1112)=12,YEAR(H1112)+1,YEAR(H1112)),VLOOKUP(MONTH(H1112),index!$D$2:$G$13,2,0),DAY(H1112)),
IF(E1112="quarterly",DATE(IF(MONTH(H1112)&gt;=10,YEAR(H1112)+1,YEAR(H1112)),VLOOKUP(MONTH(H1112),index!$D$2:$G$13,3,0),DAY(H1112)),
IF(E1112="halfyearly",DATE(IF(MONTH(H1112)&gt;=7,YEAR(H1112)+1,YEAR(H1112)),VLOOKUP(MONTH(H1112),index!$D$2:$G$13,4,0),DAY(H1112)),
DATE(YEAR(H1112)+1,MONTH(H1112),DAY(H1112)))))-H1112))+H1112)</f>
        <v/>
      </c>
      <c r="J1112" s="9" t="str">
        <f t="shared" si="124"/>
        <v/>
      </c>
      <c r="K1112" s="11" t="str">
        <f t="shared" si="125"/>
        <v/>
      </c>
      <c r="L1112" s="11" t="str">
        <f t="shared" si="126"/>
        <v/>
      </c>
      <c r="M1112" s="11" t="str">
        <f>IF(A1112="","",VLOOKUP(E1112,index!$A$1:$B$6,2,0)*K1112*G1112)</f>
        <v/>
      </c>
      <c r="N1112" s="11" t="str">
        <f>IF(A1112="","",-PMT(G1112*VLOOKUP(E1112,index!$A$1:$B$6,2,0),C1112,F1112,0,0))</f>
        <v/>
      </c>
      <c r="O1112" s="11" t="str">
        <f t="shared" si="127"/>
        <v/>
      </c>
      <c r="P1112" s="11" t="str">
        <f t="shared" si="122"/>
        <v/>
      </c>
    </row>
    <row r="1113" spans="1:16" x14ac:dyDescent="0.25">
      <c r="A1113" s="9" t="str">
        <f>IF(A1112="","",IF(B1112&lt;C1112,A1112,IF(A1112=MAX('entry data'!$B$8:$B$507),"",A1112+1)))</f>
        <v/>
      </c>
      <c r="B1113" s="9" t="str">
        <f t="shared" si="123"/>
        <v/>
      </c>
      <c r="C1113" s="9" t="str">
        <f>IF(ISERROR(VLOOKUP(A1113,'entry data'!B:G,6,0)),"",VLOOKUP(A1113,'entry data'!B:G,6,0))</f>
        <v/>
      </c>
      <c r="D1113" s="9" t="str">
        <f>IF(ISERROR(VLOOKUP(A1113,'entry data'!B:C,2,0)),"",VLOOKUP(A1113,'entry data'!B:C,2,0))</f>
        <v/>
      </c>
      <c r="E1113" s="9" t="str">
        <f>IF(ISERROR(VLOOKUP(A1113,'entry data'!B:E,4,0)),"",VLOOKUP(A1113,'entry data'!B:E,4,0))</f>
        <v/>
      </c>
      <c r="F1113" s="11" t="str">
        <f>IF(A1113="","",IF(ISERROR(VLOOKUP(A1113,'entry data'!B:F,5,0)),"",VLOOKUP(A1113,'entry data'!B:F,5,0)))</f>
        <v/>
      </c>
      <c r="G1113" s="12" t="str">
        <f>IF(A1113="","",IF(ISERROR(VLOOKUP(A1113,'entry data'!B:I,8,0)),"",VLOOKUP(A1113,'entry data'!B:I,7,0)))</f>
        <v/>
      </c>
      <c r="H1113" s="13" t="str">
        <f>IF(A1113="","",IF(B1113=1,VLOOKUP(A1113,'entry data'!B:D,3,0),I1112))</f>
        <v/>
      </c>
      <c r="I1113" s="14" t="str">
        <f>IF(A1113="","",IF(E1113="weekly",7,IF(E1113="fortnightly",14,IF(E1113="monthly",DATE(IF(MONTH(H1113)=12,YEAR(H1113)+1,YEAR(H1113)),VLOOKUP(MONTH(H1113),index!$D$2:$G$13,2,0),DAY(H1113)),
IF(E1113="quarterly",DATE(IF(MONTH(H1113)&gt;=10,YEAR(H1113)+1,YEAR(H1113)),VLOOKUP(MONTH(H1113),index!$D$2:$G$13,3,0),DAY(H1113)),
IF(E1113="halfyearly",DATE(IF(MONTH(H1113)&gt;=7,YEAR(H1113)+1,YEAR(H1113)),VLOOKUP(MONTH(H1113),index!$D$2:$G$13,4,0),DAY(H1113)),
DATE(YEAR(H1113)+1,MONTH(H1113),DAY(H1113)))))-H1113))+H1113)</f>
        <v/>
      </c>
      <c r="J1113" s="9" t="str">
        <f t="shared" si="124"/>
        <v/>
      </c>
      <c r="K1113" s="11" t="str">
        <f t="shared" si="125"/>
        <v/>
      </c>
      <c r="L1113" s="11" t="str">
        <f t="shared" si="126"/>
        <v/>
      </c>
      <c r="M1113" s="11" t="str">
        <f>IF(A1113="","",VLOOKUP(E1113,index!$A$1:$B$6,2,0)*K1113*G1113)</f>
        <v/>
      </c>
      <c r="N1113" s="11" t="str">
        <f>IF(A1113="","",-PMT(G1113*VLOOKUP(E1113,index!$A$1:$B$6,2,0),C1113,F1113,0,0))</f>
        <v/>
      </c>
      <c r="O1113" s="11" t="str">
        <f t="shared" si="127"/>
        <v/>
      </c>
      <c r="P1113" s="11" t="str">
        <f t="shared" si="122"/>
        <v/>
      </c>
    </row>
    <row r="1114" spans="1:16" x14ac:dyDescent="0.25">
      <c r="A1114" s="9" t="str">
        <f>IF(A1113="","",IF(B1113&lt;C1113,A1113,IF(A1113=MAX('entry data'!$B$8:$B$507),"",A1113+1)))</f>
        <v/>
      </c>
      <c r="B1114" s="9" t="str">
        <f t="shared" si="123"/>
        <v/>
      </c>
      <c r="C1114" s="9" t="str">
        <f>IF(ISERROR(VLOOKUP(A1114,'entry data'!B:G,6,0)),"",VLOOKUP(A1114,'entry data'!B:G,6,0))</f>
        <v/>
      </c>
      <c r="D1114" s="9" t="str">
        <f>IF(ISERROR(VLOOKUP(A1114,'entry data'!B:C,2,0)),"",VLOOKUP(A1114,'entry data'!B:C,2,0))</f>
        <v/>
      </c>
      <c r="E1114" s="9" t="str">
        <f>IF(ISERROR(VLOOKUP(A1114,'entry data'!B:E,4,0)),"",VLOOKUP(A1114,'entry data'!B:E,4,0))</f>
        <v/>
      </c>
      <c r="F1114" s="11" t="str">
        <f>IF(A1114="","",IF(ISERROR(VLOOKUP(A1114,'entry data'!B:F,5,0)),"",VLOOKUP(A1114,'entry data'!B:F,5,0)))</f>
        <v/>
      </c>
      <c r="G1114" s="12" t="str">
        <f>IF(A1114="","",IF(ISERROR(VLOOKUP(A1114,'entry data'!B:I,8,0)),"",VLOOKUP(A1114,'entry data'!B:I,7,0)))</f>
        <v/>
      </c>
      <c r="H1114" s="13" t="str">
        <f>IF(A1114="","",IF(B1114=1,VLOOKUP(A1114,'entry data'!B:D,3,0),I1113))</f>
        <v/>
      </c>
      <c r="I1114" s="14" t="str">
        <f>IF(A1114="","",IF(E1114="weekly",7,IF(E1114="fortnightly",14,IF(E1114="monthly",DATE(IF(MONTH(H1114)=12,YEAR(H1114)+1,YEAR(H1114)),VLOOKUP(MONTH(H1114),index!$D$2:$G$13,2,0),DAY(H1114)),
IF(E1114="quarterly",DATE(IF(MONTH(H1114)&gt;=10,YEAR(H1114)+1,YEAR(H1114)),VLOOKUP(MONTH(H1114),index!$D$2:$G$13,3,0),DAY(H1114)),
IF(E1114="halfyearly",DATE(IF(MONTH(H1114)&gt;=7,YEAR(H1114)+1,YEAR(H1114)),VLOOKUP(MONTH(H1114),index!$D$2:$G$13,4,0),DAY(H1114)),
DATE(YEAR(H1114)+1,MONTH(H1114),DAY(H1114)))))-H1114))+H1114)</f>
        <v/>
      </c>
      <c r="J1114" s="9" t="str">
        <f t="shared" si="124"/>
        <v/>
      </c>
      <c r="K1114" s="11" t="str">
        <f t="shared" si="125"/>
        <v/>
      </c>
      <c r="L1114" s="11" t="str">
        <f t="shared" si="126"/>
        <v/>
      </c>
      <c r="M1114" s="11" t="str">
        <f>IF(A1114="","",VLOOKUP(E1114,index!$A$1:$B$6,2,0)*K1114*G1114)</f>
        <v/>
      </c>
      <c r="N1114" s="11" t="str">
        <f>IF(A1114="","",-PMT(G1114*VLOOKUP(E1114,index!$A$1:$B$6,2,0),C1114,F1114,0,0))</f>
        <v/>
      </c>
      <c r="O1114" s="11" t="str">
        <f t="shared" si="127"/>
        <v/>
      </c>
      <c r="P1114" s="11" t="str">
        <f t="shared" si="122"/>
        <v/>
      </c>
    </row>
    <row r="1115" spans="1:16" x14ac:dyDescent="0.25">
      <c r="A1115" s="9" t="str">
        <f>IF(A1114="","",IF(B1114&lt;C1114,A1114,IF(A1114=MAX('entry data'!$B$8:$B$507),"",A1114+1)))</f>
        <v/>
      </c>
      <c r="B1115" s="9" t="str">
        <f t="shared" si="123"/>
        <v/>
      </c>
      <c r="C1115" s="9" t="str">
        <f>IF(ISERROR(VLOOKUP(A1115,'entry data'!B:G,6,0)),"",VLOOKUP(A1115,'entry data'!B:G,6,0))</f>
        <v/>
      </c>
      <c r="D1115" s="9" t="str">
        <f>IF(ISERROR(VLOOKUP(A1115,'entry data'!B:C,2,0)),"",VLOOKUP(A1115,'entry data'!B:C,2,0))</f>
        <v/>
      </c>
      <c r="E1115" s="9" t="str">
        <f>IF(ISERROR(VLOOKUP(A1115,'entry data'!B:E,4,0)),"",VLOOKUP(A1115,'entry data'!B:E,4,0))</f>
        <v/>
      </c>
      <c r="F1115" s="11" t="str">
        <f>IF(A1115="","",IF(ISERROR(VLOOKUP(A1115,'entry data'!B:F,5,0)),"",VLOOKUP(A1115,'entry data'!B:F,5,0)))</f>
        <v/>
      </c>
      <c r="G1115" s="12" t="str">
        <f>IF(A1115="","",IF(ISERROR(VLOOKUP(A1115,'entry data'!B:I,8,0)),"",VLOOKUP(A1115,'entry data'!B:I,7,0)))</f>
        <v/>
      </c>
      <c r="H1115" s="13" t="str">
        <f>IF(A1115="","",IF(B1115=1,VLOOKUP(A1115,'entry data'!B:D,3,0),I1114))</f>
        <v/>
      </c>
      <c r="I1115" s="14" t="str">
        <f>IF(A1115="","",IF(E1115="weekly",7,IF(E1115="fortnightly",14,IF(E1115="monthly",DATE(IF(MONTH(H1115)=12,YEAR(H1115)+1,YEAR(H1115)),VLOOKUP(MONTH(H1115),index!$D$2:$G$13,2,0),DAY(H1115)),
IF(E1115="quarterly",DATE(IF(MONTH(H1115)&gt;=10,YEAR(H1115)+1,YEAR(H1115)),VLOOKUP(MONTH(H1115),index!$D$2:$G$13,3,0),DAY(H1115)),
IF(E1115="halfyearly",DATE(IF(MONTH(H1115)&gt;=7,YEAR(H1115)+1,YEAR(H1115)),VLOOKUP(MONTH(H1115),index!$D$2:$G$13,4,0),DAY(H1115)),
DATE(YEAR(H1115)+1,MONTH(H1115),DAY(H1115)))))-H1115))+H1115)</f>
        <v/>
      </c>
      <c r="J1115" s="9" t="str">
        <f t="shared" si="124"/>
        <v/>
      </c>
      <c r="K1115" s="11" t="str">
        <f t="shared" si="125"/>
        <v/>
      </c>
      <c r="L1115" s="11" t="str">
        <f t="shared" si="126"/>
        <v/>
      </c>
      <c r="M1115" s="11" t="str">
        <f>IF(A1115="","",VLOOKUP(E1115,index!$A$1:$B$6,2,0)*K1115*G1115)</f>
        <v/>
      </c>
      <c r="N1115" s="11" t="str">
        <f>IF(A1115="","",-PMT(G1115*VLOOKUP(E1115,index!$A$1:$B$6,2,0),C1115,F1115,0,0))</f>
        <v/>
      </c>
      <c r="O1115" s="11" t="str">
        <f t="shared" si="127"/>
        <v/>
      </c>
      <c r="P1115" s="11" t="str">
        <f t="shared" si="122"/>
        <v/>
      </c>
    </row>
    <row r="1116" spans="1:16" x14ac:dyDescent="0.25">
      <c r="A1116" s="9" t="str">
        <f>IF(A1115="","",IF(B1115&lt;C1115,A1115,IF(A1115=MAX('entry data'!$B$8:$B$507),"",A1115+1)))</f>
        <v/>
      </c>
      <c r="B1116" s="9" t="str">
        <f t="shared" si="123"/>
        <v/>
      </c>
      <c r="C1116" s="9" t="str">
        <f>IF(ISERROR(VLOOKUP(A1116,'entry data'!B:G,6,0)),"",VLOOKUP(A1116,'entry data'!B:G,6,0))</f>
        <v/>
      </c>
      <c r="D1116" s="9" t="str">
        <f>IF(ISERROR(VLOOKUP(A1116,'entry data'!B:C,2,0)),"",VLOOKUP(A1116,'entry data'!B:C,2,0))</f>
        <v/>
      </c>
      <c r="E1116" s="9" t="str">
        <f>IF(ISERROR(VLOOKUP(A1116,'entry data'!B:E,4,0)),"",VLOOKUP(A1116,'entry data'!B:E,4,0))</f>
        <v/>
      </c>
      <c r="F1116" s="11" t="str">
        <f>IF(A1116="","",IF(ISERROR(VLOOKUP(A1116,'entry data'!B:F,5,0)),"",VLOOKUP(A1116,'entry data'!B:F,5,0)))</f>
        <v/>
      </c>
      <c r="G1116" s="12" t="str">
        <f>IF(A1116="","",IF(ISERROR(VLOOKUP(A1116,'entry data'!B:I,8,0)),"",VLOOKUP(A1116,'entry data'!B:I,7,0)))</f>
        <v/>
      </c>
      <c r="H1116" s="13" t="str">
        <f>IF(A1116="","",IF(B1116=1,VLOOKUP(A1116,'entry data'!B:D,3,0),I1115))</f>
        <v/>
      </c>
      <c r="I1116" s="14" t="str">
        <f>IF(A1116="","",IF(E1116="weekly",7,IF(E1116="fortnightly",14,IF(E1116="monthly",DATE(IF(MONTH(H1116)=12,YEAR(H1116)+1,YEAR(H1116)),VLOOKUP(MONTH(H1116),index!$D$2:$G$13,2,0),DAY(H1116)),
IF(E1116="quarterly",DATE(IF(MONTH(H1116)&gt;=10,YEAR(H1116)+1,YEAR(H1116)),VLOOKUP(MONTH(H1116),index!$D$2:$G$13,3,0),DAY(H1116)),
IF(E1116="halfyearly",DATE(IF(MONTH(H1116)&gt;=7,YEAR(H1116)+1,YEAR(H1116)),VLOOKUP(MONTH(H1116),index!$D$2:$G$13,4,0),DAY(H1116)),
DATE(YEAR(H1116)+1,MONTH(H1116),DAY(H1116)))))-H1116))+H1116)</f>
        <v/>
      </c>
      <c r="J1116" s="9" t="str">
        <f t="shared" si="124"/>
        <v/>
      </c>
      <c r="K1116" s="11" t="str">
        <f t="shared" si="125"/>
        <v/>
      </c>
      <c r="L1116" s="11" t="str">
        <f t="shared" si="126"/>
        <v/>
      </c>
      <c r="M1116" s="11" t="str">
        <f>IF(A1116="","",VLOOKUP(E1116,index!$A$1:$B$6,2,0)*K1116*G1116)</f>
        <v/>
      </c>
      <c r="N1116" s="11" t="str">
        <f>IF(A1116="","",-PMT(G1116*VLOOKUP(E1116,index!$A$1:$B$6,2,0),C1116,F1116,0,0))</f>
        <v/>
      </c>
      <c r="O1116" s="11" t="str">
        <f t="shared" si="127"/>
        <v/>
      </c>
      <c r="P1116" s="11" t="str">
        <f t="shared" si="122"/>
        <v/>
      </c>
    </row>
    <row r="1117" spans="1:16" x14ac:dyDescent="0.25">
      <c r="A1117" s="9" t="str">
        <f>IF(A1116="","",IF(B1116&lt;C1116,A1116,IF(A1116=MAX('entry data'!$B$8:$B$507),"",A1116+1)))</f>
        <v/>
      </c>
      <c r="B1117" s="9" t="str">
        <f t="shared" si="123"/>
        <v/>
      </c>
      <c r="C1117" s="9" t="str">
        <f>IF(ISERROR(VLOOKUP(A1117,'entry data'!B:G,6,0)),"",VLOOKUP(A1117,'entry data'!B:G,6,0))</f>
        <v/>
      </c>
      <c r="D1117" s="9" t="str">
        <f>IF(ISERROR(VLOOKUP(A1117,'entry data'!B:C,2,0)),"",VLOOKUP(A1117,'entry data'!B:C,2,0))</f>
        <v/>
      </c>
      <c r="E1117" s="9" t="str">
        <f>IF(ISERROR(VLOOKUP(A1117,'entry data'!B:E,4,0)),"",VLOOKUP(A1117,'entry data'!B:E,4,0))</f>
        <v/>
      </c>
      <c r="F1117" s="11" t="str">
        <f>IF(A1117="","",IF(ISERROR(VLOOKUP(A1117,'entry data'!B:F,5,0)),"",VLOOKUP(A1117,'entry data'!B:F,5,0)))</f>
        <v/>
      </c>
      <c r="G1117" s="12" t="str">
        <f>IF(A1117="","",IF(ISERROR(VLOOKUP(A1117,'entry data'!B:I,8,0)),"",VLOOKUP(A1117,'entry data'!B:I,7,0)))</f>
        <v/>
      </c>
      <c r="H1117" s="13" t="str">
        <f>IF(A1117="","",IF(B1117=1,VLOOKUP(A1117,'entry data'!B:D,3,0),I1116))</f>
        <v/>
      </c>
      <c r="I1117" s="14" t="str">
        <f>IF(A1117="","",IF(E1117="weekly",7,IF(E1117="fortnightly",14,IF(E1117="monthly",DATE(IF(MONTH(H1117)=12,YEAR(H1117)+1,YEAR(H1117)),VLOOKUP(MONTH(H1117),index!$D$2:$G$13,2,0),DAY(H1117)),
IF(E1117="quarterly",DATE(IF(MONTH(H1117)&gt;=10,YEAR(H1117)+1,YEAR(H1117)),VLOOKUP(MONTH(H1117),index!$D$2:$G$13,3,0),DAY(H1117)),
IF(E1117="halfyearly",DATE(IF(MONTH(H1117)&gt;=7,YEAR(H1117)+1,YEAR(H1117)),VLOOKUP(MONTH(H1117),index!$D$2:$G$13,4,0),DAY(H1117)),
DATE(YEAR(H1117)+1,MONTH(H1117),DAY(H1117)))))-H1117))+H1117)</f>
        <v/>
      </c>
      <c r="J1117" s="9" t="str">
        <f t="shared" si="124"/>
        <v/>
      </c>
      <c r="K1117" s="11" t="str">
        <f t="shared" si="125"/>
        <v/>
      </c>
      <c r="L1117" s="11" t="str">
        <f t="shared" si="126"/>
        <v/>
      </c>
      <c r="M1117" s="11" t="str">
        <f>IF(A1117="","",VLOOKUP(E1117,index!$A$1:$B$6,2,0)*K1117*G1117)</f>
        <v/>
      </c>
      <c r="N1117" s="11" t="str">
        <f>IF(A1117="","",-PMT(G1117*VLOOKUP(E1117,index!$A$1:$B$6,2,0),C1117,F1117,0,0))</f>
        <v/>
      </c>
      <c r="O1117" s="11" t="str">
        <f t="shared" si="127"/>
        <v/>
      </c>
      <c r="P1117" s="11" t="str">
        <f t="shared" si="122"/>
        <v/>
      </c>
    </row>
    <row r="1118" spans="1:16" x14ac:dyDescent="0.25">
      <c r="A1118" s="9" t="str">
        <f>IF(A1117="","",IF(B1117&lt;C1117,A1117,IF(A1117=MAX('entry data'!$B$8:$B$507),"",A1117+1)))</f>
        <v/>
      </c>
      <c r="B1118" s="9" t="str">
        <f t="shared" si="123"/>
        <v/>
      </c>
      <c r="C1118" s="9" t="str">
        <f>IF(ISERROR(VLOOKUP(A1118,'entry data'!B:G,6,0)),"",VLOOKUP(A1118,'entry data'!B:G,6,0))</f>
        <v/>
      </c>
      <c r="D1118" s="9" t="str">
        <f>IF(ISERROR(VLOOKUP(A1118,'entry data'!B:C,2,0)),"",VLOOKUP(A1118,'entry data'!B:C,2,0))</f>
        <v/>
      </c>
      <c r="E1118" s="9" t="str">
        <f>IF(ISERROR(VLOOKUP(A1118,'entry data'!B:E,4,0)),"",VLOOKUP(A1118,'entry data'!B:E,4,0))</f>
        <v/>
      </c>
      <c r="F1118" s="11" t="str">
        <f>IF(A1118="","",IF(ISERROR(VLOOKUP(A1118,'entry data'!B:F,5,0)),"",VLOOKUP(A1118,'entry data'!B:F,5,0)))</f>
        <v/>
      </c>
      <c r="G1118" s="12" t="str">
        <f>IF(A1118="","",IF(ISERROR(VLOOKUP(A1118,'entry data'!B:I,8,0)),"",VLOOKUP(A1118,'entry data'!B:I,7,0)))</f>
        <v/>
      </c>
      <c r="H1118" s="13" t="str">
        <f>IF(A1118="","",IF(B1118=1,VLOOKUP(A1118,'entry data'!B:D,3,0),I1117))</f>
        <v/>
      </c>
      <c r="I1118" s="14" t="str">
        <f>IF(A1118="","",IF(E1118="weekly",7,IF(E1118="fortnightly",14,IF(E1118="monthly",DATE(IF(MONTH(H1118)=12,YEAR(H1118)+1,YEAR(H1118)),VLOOKUP(MONTH(H1118),index!$D$2:$G$13,2,0),DAY(H1118)),
IF(E1118="quarterly",DATE(IF(MONTH(H1118)&gt;=10,YEAR(H1118)+1,YEAR(H1118)),VLOOKUP(MONTH(H1118),index!$D$2:$G$13,3,0),DAY(H1118)),
IF(E1118="halfyearly",DATE(IF(MONTH(H1118)&gt;=7,YEAR(H1118)+1,YEAR(H1118)),VLOOKUP(MONTH(H1118),index!$D$2:$G$13,4,0),DAY(H1118)),
DATE(YEAR(H1118)+1,MONTH(H1118),DAY(H1118)))))-H1118))+H1118)</f>
        <v/>
      </c>
      <c r="J1118" s="9" t="str">
        <f t="shared" si="124"/>
        <v/>
      </c>
      <c r="K1118" s="11" t="str">
        <f t="shared" si="125"/>
        <v/>
      </c>
      <c r="L1118" s="11" t="str">
        <f t="shared" si="126"/>
        <v/>
      </c>
      <c r="M1118" s="11" t="str">
        <f>IF(A1118="","",VLOOKUP(E1118,index!$A$1:$B$6,2,0)*K1118*G1118)</f>
        <v/>
      </c>
      <c r="N1118" s="11" t="str">
        <f>IF(A1118="","",-PMT(G1118*VLOOKUP(E1118,index!$A$1:$B$6,2,0),C1118,F1118,0,0))</f>
        <v/>
      </c>
      <c r="O1118" s="11" t="str">
        <f t="shared" si="127"/>
        <v/>
      </c>
      <c r="P1118" s="11" t="str">
        <f t="shared" si="122"/>
        <v/>
      </c>
    </row>
    <row r="1119" spans="1:16" x14ac:dyDescent="0.25">
      <c r="A1119" s="9" t="str">
        <f>IF(A1118="","",IF(B1118&lt;C1118,A1118,IF(A1118=MAX('entry data'!$B$8:$B$507),"",A1118+1)))</f>
        <v/>
      </c>
      <c r="B1119" s="9" t="str">
        <f t="shared" si="123"/>
        <v/>
      </c>
      <c r="C1119" s="9" t="str">
        <f>IF(ISERROR(VLOOKUP(A1119,'entry data'!B:G,6,0)),"",VLOOKUP(A1119,'entry data'!B:G,6,0))</f>
        <v/>
      </c>
      <c r="D1119" s="9" t="str">
        <f>IF(ISERROR(VLOOKUP(A1119,'entry data'!B:C,2,0)),"",VLOOKUP(A1119,'entry data'!B:C,2,0))</f>
        <v/>
      </c>
      <c r="E1119" s="9" t="str">
        <f>IF(ISERROR(VLOOKUP(A1119,'entry data'!B:E,4,0)),"",VLOOKUP(A1119,'entry data'!B:E,4,0))</f>
        <v/>
      </c>
      <c r="F1119" s="11" t="str">
        <f>IF(A1119="","",IF(ISERROR(VLOOKUP(A1119,'entry data'!B:F,5,0)),"",VLOOKUP(A1119,'entry data'!B:F,5,0)))</f>
        <v/>
      </c>
      <c r="G1119" s="12" t="str">
        <f>IF(A1119="","",IF(ISERROR(VLOOKUP(A1119,'entry data'!B:I,8,0)),"",VLOOKUP(A1119,'entry data'!B:I,7,0)))</f>
        <v/>
      </c>
      <c r="H1119" s="13" t="str">
        <f>IF(A1119="","",IF(B1119=1,VLOOKUP(A1119,'entry data'!B:D,3,0),I1118))</f>
        <v/>
      </c>
      <c r="I1119" s="14" t="str">
        <f>IF(A1119="","",IF(E1119="weekly",7,IF(E1119="fortnightly",14,IF(E1119="monthly",DATE(IF(MONTH(H1119)=12,YEAR(H1119)+1,YEAR(H1119)),VLOOKUP(MONTH(H1119),index!$D$2:$G$13,2,0),DAY(H1119)),
IF(E1119="quarterly",DATE(IF(MONTH(H1119)&gt;=10,YEAR(H1119)+1,YEAR(H1119)),VLOOKUP(MONTH(H1119),index!$D$2:$G$13,3,0),DAY(H1119)),
IF(E1119="halfyearly",DATE(IF(MONTH(H1119)&gt;=7,YEAR(H1119)+1,YEAR(H1119)),VLOOKUP(MONTH(H1119),index!$D$2:$G$13,4,0),DAY(H1119)),
DATE(YEAR(H1119)+1,MONTH(H1119),DAY(H1119)))))-H1119))+H1119)</f>
        <v/>
      </c>
      <c r="J1119" s="9" t="str">
        <f t="shared" si="124"/>
        <v/>
      </c>
      <c r="K1119" s="11" t="str">
        <f t="shared" si="125"/>
        <v/>
      </c>
      <c r="L1119" s="11" t="str">
        <f t="shared" si="126"/>
        <v/>
      </c>
      <c r="M1119" s="11" t="str">
        <f>IF(A1119="","",VLOOKUP(E1119,index!$A$1:$B$6,2,0)*K1119*G1119)</f>
        <v/>
      </c>
      <c r="N1119" s="11" t="str">
        <f>IF(A1119="","",-PMT(G1119*VLOOKUP(E1119,index!$A$1:$B$6,2,0),C1119,F1119,0,0))</f>
        <v/>
      </c>
      <c r="O1119" s="11" t="str">
        <f t="shared" si="127"/>
        <v/>
      </c>
      <c r="P1119" s="11" t="str">
        <f t="shared" si="122"/>
        <v/>
      </c>
    </row>
    <row r="1120" spans="1:16" x14ac:dyDescent="0.25">
      <c r="A1120" s="9" t="str">
        <f>IF(A1119="","",IF(B1119&lt;C1119,A1119,IF(A1119=MAX('entry data'!$B$8:$B$507),"",A1119+1)))</f>
        <v/>
      </c>
      <c r="B1120" s="9" t="str">
        <f t="shared" si="123"/>
        <v/>
      </c>
      <c r="C1120" s="9" t="str">
        <f>IF(ISERROR(VLOOKUP(A1120,'entry data'!B:G,6,0)),"",VLOOKUP(A1120,'entry data'!B:G,6,0))</f>
        <v/>
      </c>
      <c r="D1120" s="9" t="str">
        <f>IF(ISERROR(VLOOKUP(A1120,'entry data'!B:C,2,0)),"",VLOOKUP(A1120,'entry data'!B:C,2,0))</f>
        <v/>
      </c>
      <c r="E1120" s="9" t="str">
        <f>IF(ISERROR(VLOOKUP(A1120,'entry data'!B:E,4,0)),"",VLOOKUP(A1120,'entry data'!B:E,4,0))</f>
        <v/>
      </c>
      <c r="F1120" s="11" t="str">
        <f>IF(A1120="","",IF(ISERROR(VLOOKUP(A1120,'entry data'!B:F,5,0)),"",VLOOKUP(A1120,'entry data'!B:F,5,0)))</f>
        <v/>
      </c>
      <c r="G1120" s="12" t="str">
        <f>IF(A1120="","",IF(ISERROR(VLOOKUP(A1120,'entry data'!B:I,8,0)),"",VLOOKUP(A1120,'entry data'!B:I,7,0)))</f>
        <v/>
      </c>
      <c r="H1120" s="13" t="str">
        <f>IF(A1120="","",IF(B1120=1,VLOOKUP(A1120,'entry data'!B:D,3,0),I1119))</f>
        <v/>
      </c>
      <c r="I1120" s="14" t="str">
        <f>IF(A1120="","",IF(E1120="weekly",7,IF(E1120="fortnightly",14,IF(E1120="monthly",DATE(IF(MONTH(H1120)=12,YEAR(H1120)+1,YEAR(H1120)),VLOOKUP(MONTH(H1120),index!$D$2:$G$13,2,0),DAY(H1120)),
IF(E1120="quarterly",DATE(IF(MONTH(H1120)&gt;=10,YEAR(H1120)+1,YEAR(H1120)),VLOOKUP(MONTH(H1120),index!$D$2:$G$13,3,0),DAY(H1120)),
IF(E1120="halfyearly",DATE(IF(MONTH(H1120)&gt;=7,YEAR(H1120)+1,YEAR(H1120)),VLOOKUP(MONTH(H1120),index!$D$2:$G$13,4,0),DAY(H1120)),
DATE(YEAR(H1120)+1,MONTH(H1120),DAY(H1120)))))-H1120))+H1120)</f>
        <v/>
      </c>
      <c r="J1120" s="9" t="str">
        <f t="shared" si="124"/>
        <v/>
      </c>
      <c r="K1120" s="11" t="str">
        <f t="shared" si="125"/>
        <v/>
      </c>
      <c r="L1120" s="11" t="str">
        <f t="shared" si="126"/>
        <v/>
      </c>
      <c r="M1120" s="11" t="str">
        <f>IF(A1120="","",VLOOKUP(E1120,index!$A$1:$B$6,2,0)*K1120*G1120)</f>
        <v/>
      </c>
      <c r="N1120" s="11" t="str">
        <f>IF(A1120="","",-PMT(G1120*VLOOKUP(E1120,index!$A$1:$B$6,2,0),C1120,F1120,0,0))</f>
        <v/>
      </c>
      <c r="O1120" s="11" t="str">
        <f t="shared" si="127"/>
        <v/>
      </c>
      <c r="P1120" s="11" t="str">
        <f t="shared" si="122"/>
        <v/>
      </c>
    </row>
    <row r="1121" spans="1:16" x14ac:dyDescent="0.25">
      <c r="A1121" s="9" t="str">
        <f>IF(A1120="","",IF(B1120&lt;C1120,A1120,IF(A1120=MAX('entry data'!$B$8:$B$507),"",A1120+1)))</f>
        <v/>
      </c>
      <c r="B1121" s="9" t="str">
        <f t="shared" si="123"/>
        <v/>
      </c>
      <c r="C1121" s="9" t="str">
        <f>IF(ISERROR(VLOOKUP(A1121,'entry data'!B:G,6,0)),"",VLOOKUP(A1121,'entry data'!B:G,6,0))</f>
        <v/>
      </c>
      <c r="D1121" s="9" t="str">
        <f>IF(ISERROR(VLOOKUP(A1121,'entry data'!B:C,2,0)),"",VLOOKUP(A1121,'entry data'!B:C,2,0))</f>
        <v/>
      </c>
      <c r="E1121" s="9" t="str">
        <f>IF(ISERROR(VLOOKUP(A1121,'entry data'!B:E,4,0)),"",VLOOKUP(A1121,'entry data'!B:E,4,0))</f>
        <v/>
      </c>
      <c r="F1121" s="11" t="str">
        <f>IF(A1121="","",IF(ISERROR(VLOOKUP(A1121,'entry data'!B:F,5,0)),"",VLOOKUP(A1121,'entry data'!B:F,5,0)))</f>
        <v/>
      </c>
      <c r="G1121" s="12" t="str">
        <f>IF(A1121="","",IF(ISERROR(VLOOKUP(A1121,'entry data'!B:I,8,0)),"",VLOOKUP(A1121,'entry data'!B:I,7,0)))</f>
        <v/>
      </c>
      <c r="H1121" s="13" t="str">
        <f>IF(A1121="","",IF(B1121=1,VLOOKUP(A1121,'entry data'!B:D,3,0),I1120))</f>
        <v/>
      </c>
      <c r="I1121" s="14" t="str">
        <f>IF(A1121="","",IF(E1121="weekly",7,IF(E1121="fortnightly",14,IF(E1121="monthly",DATE(IF(MONTH(H1121)=12,YEAR(H1121)+1,YEAR(H1121)),VLOOKUP(MONTH(H1121),index!$D$2:$G$13,2,0),DAY(H1121)),
IF(E1121="quarterly",DATE(IF(MONTH(H1121)&gt;=10,YEAR(H1121)+1,YEAR(H1121)),VLOOKUP(MONTH(H1121),index!$D$2:$G$13,3,0),DAY(H1121)),
IF(E1121="halfyearly",DATE(IF(MONTH(H1121)&gt;=7,YEAR(H1121)+1,YEAR(H1121)),VLOOKUP(MONTH(H1121),index!$D$2:$G$13,4,0),DAY(H1121)),
DATE(YEAR(H1121)+1,MONTH(H1121),DAY(H1121)))))-H1121))+H1121)</f>
        <v/>
      </c>
      <c r="J1121" s="9" t="str">
        <f t="shared" si="124"/>
        <v/>
      </c>
      <c r="K1121" s="11" t="str">
        <f t="shared" si="125"/>
        <v/>
      </c>
      <c r="L1121" s="11" t="str">
        <f t="shared" si="126"/>
        <v/>
      </c>
      <c r="M1121" s="11" t="str">
        <f>IF(A1121="","",VLOOKUP(E1121,index!$A$1:$B$6,2,0)*K1121*G1121)</f>
        <v/>
      </c>
      <c r="N1121" s="11" t="str">
        <f>IF(A1121="","",-PMT(G1121*VLOOKUP(E1121,index!$A$1:$B$6,2,0),C1121,F1121,0,0))</f>
        <v/>
      </c>
      <c r="O1121" s="11" t="str">
        <f t="shared" si="127"/>
        <v/>
      </c>
      <c r="P1121" s="11" t="str">
        <f t="shared" si="122"/>
        <v/>
      </c>
    </row>
    <row r="1122" spans="1:16" x14ac:dyDescent="0.25">
      <c r="A1122" s="9" t="str">
        <f>IF(A1121="","",IF(B1121&lt;C1121,A1121,IF(A1121=MAX('entry data'!$B$8:$B$507),"",A1121+1)))</f>
        <v/>
      </c>
      <c r="B1122" s="9" t="str">
        <f t="shared" si="123"/>
        <v/>
      </c>
      <c r="C1122" s="9" t="str">
        <f>IF(ISERROR(VLOOKUP(A1122,'entry data'!B:G,6,0)),"",VLOOKUP(A1122,'entry data'!B:G,6,0))</f>
        <v/>
      </c>
      <c r="D1122" s="9" t="str">
        <f>IF(ISERROR(VLOOKUP(A1122,'entry data'!B:C,2,0)),"",VLOOKUP(A1122,'entry data'!B:C,2,0))</f>
        <v/>
      </c>
      <c r="E1122" s="9" t="str">
        <f>IF(ISERROR(VLOOKUP(A1122,'entry data'!B:E,4,0)),"",VLOOKUP(A1122,'entry data'!B:E,4,0))</f>
        <v/>
      </c>
      <c r="F1122" s="11" t="str">
        <f>IF(A1122="","",IF(ISERROR(VLOOKUP(A1122,'entry data'!B:F,5,0)),"",VLOOKUP(A1122,'entry data'!B:F,5,0)))</f>
        <v/>
      </c>
      <c r="G1122" s="12" t="str">
        <f>IF(A1122="","",IF(ISERROR(VLOOKUP(A1122,'entry data'!B:I,8,0)),"",VLOOKUP(A1122,'entry data'!B:I,7,0)))</f>
        <v/>
      </c>
      <c r="H1122" s="13" t="str">
        <f>IF(A1122="","",IF(B1122=1,VLOOKUP(A1122,'entry data'!B:D,3,0),I1121))</f>
        <v/>
      </c>
      <c r="I1122" s="14" t="str">
        <f>IF(A1122="","",IF(E1122="weekly",7,IF(E1122="fortnightly",14,IF(E1122="monthly",DATE(IF(MONTH(H1122)=12,YEAR(H1122)+1,YEAR(H1122)),VLOOKUP(MONTH(H1122),index!$D$2:$G$13,2,0),DAY(H1122)),
IF(E1122="quarterly",DATE(IF(MONTH(H1122)&gt;=10,YEAR(H1122)+1,YEAR(H1122)),VLOOKUP(MONTH(H1122),index!$D$2:$G$13,3,0),DAY(H1122)),
IF(E1122="halfyearly",DATE(IF(MONTH(H1122)&gt;=7,YEAR(H1122)+1,YEAR(H1122)),VLOOKUP(MONTH(H1122),index!$D$2:$G$13,4,0),DAY(H1122)),
DATE(YEAR(H1122)+1,MONTH(H1122),DAY(H1122)))))-H1122))+H1122)</f>
        <v/>
      </c>
      <c r="J1122" s="9" t="str">
        <f t="shared" si="124"/>
        <v/>
      </c>
      <c r="K1122" s="11" t="str">
        <f t="shared" si="125"/>
        <v/>
      </c>
      <c r="L1122" s="11" t="str">
        <f t="shared" si="126"/>
        <v/>
      </c>
      <c r="M1122" s="11" t="str">
        <f>IF(A1122="","",VLOOKUP(E1122,index!$A$1:$B$6,2,0)*K1122*G1122)</f>
        <v/>
      </c>
      <c r="N1122" s="11" t="str">
        <f>IF(A1122="","",-PMT(G1122*VLOOKUP(E1122,index!$A$1:$B$6,2,0),C1122,F1122,0,0))</f>
        <v/>
      </c>
      <c r="O1122" s="11" t="str">
        <f t="shared" si="127"/>
        <v/>
      </c>
      <c r="P1122" s="11" t="str">
        <f t="shared" si="122"/>
        <v/>
      </c>
    </row>
    <row r="1123" spans="1:16" x14ac:dyDescent="0.25">
      <c r="A1123" s="9" t="str">
        <f>IF(A1122="","",IF(B1122&lt;C1122,A1122,IF(A1122=MAX('entry data'!$B$8:$B$507),"",A1122+1)))</f>
        <v/>
      </c>
      <c r="B1123" s="9" t="str">
        <f t="shared" si="123"/>
        <v/>
      </c>
      <c r="C1123" s="9" t="str">
        <f>IF(ISERROR(VLOOKUP(A1123,'entry data'!B:G,6,0)),"",VLOOKUP(A1123,'entry data'!B:G,6,0))</f>
        <v/>
      </c>
      <c r="D1123" s="9" t="str">
        <f>IF(ISERROR(VLOOKUP(A1123,'entry data'!B:C,2,0)),"",VLOOKUP(A1123,'entry data'!B:C,2,0))</f>
        <v/>
      </c>
      <c r="E1123" s="9" t="str">
        <f>IF(ISERROR(VLOOKUP(A1123,'entry data'!B:E,4,0)),"",VLOOKUP(A1123,'entry data'!B:E,4,0))</f>
        <v/>
      </c>
      <c r="F1123" s="11" t="str">
        <f>IF(A1123="","",IF(ISERROR(VLOOKUP(A1123,'entry data'!B:F,5,0)),"",VLOOKUP(A1123,'entry data'!B:F,5,0)))</f>
        <v/>
      </c>
      <c r="G1123" s="12" t="str">
        <f>IF(A1123="","",IF(ISERROR(VLOOKUP(A1123,'entry data'!B:I,8,0)),"",VLOOKUP(A1123,'entry data'!B:I,7,0)))</f>
        <v/>
      </c>
      <c r="H1123" s="13" t="str">
        <f>IF(A1123="","",IF(B1123=1,VLOOKUP(A1123,'entry data'!B:D,3,0),I1122))</f>
        <v/>
      </c>
      <c r="I1123" s="14" t="str">
        <f>IF(A1123="","",IF(E1123="weekly",7,IF(E1123="fortnightly",14,IF(E1123="monthly",DATE(IF(MONTH(H1123)=12,YEAR(H1123)+1,YEAR(H1123)),VLOOKUP(MONTH(H1123),index!$D$2:$G$13,2,0),DAY(H1123)),
IF(E1123="quarterly",DATE(IF(MONTH(H1123)&gt;=10,YEAR(H1123)+1,YEAR(H1123)),VLOOKUP(MONTH(H1123),index!$D$2:$G$13,3,0),DAY(H1123)),
IF(E1123="halfyearly",DATE(IF(MONTH(H1123)&gt;=7,YEAR(H1123)+1,YEAR(H1123)),VLOOKUP(MONTH(H1123),index!$D$2:$G$13,4,0),DAY(H1123)),
DATE(YEAR(H1123)+1,MONTH(H1123),DAY(H1123)))))-H1123))+H1123)</f>
        <v/>
      </c>
      <c r="J1123" s="9" t="str">
        <f t="shared" si="124"/>
        <v/>
      </c>
      <c r="K1123" s="11" t="str">
        <f t="shared" si="125"/>
        <v/>
      </c>
      <c r="L1123" s="11" t="str">
        <f t="shared" si="126"/>
        <v/>
      </c>
      <c r="M1123" s="11" t="str">
        <f>IF(A1123="","",VLOOKUP(E1123,index!$A$1:$B$6,2,0)*K1123*G1123)</f>
        <v/>
      </c>
      <c r="N1123" s="11" t="str">
        <f>IF(A1123="","",-PMT(G1123*VLOOKUP(E1123,index!$A$1:$B$6,2,0),C1123,F1123,0,0))</f>
        <v/>
      </c>
      <c r="O1123" s="11" t="str">
        <f t="shared" si="127"/>
        <v/>
      </c>
      <c r="P1123" s="11" t="str">
        <f t="shared" si="122"/>
        <v/>
      </c>
    </row>
    <row r="1124" spans="1:16" x14ac:dyDescent="0.25">
      <c r="A1124" s="9" t="str">
        <f>IF(A1123="","",IF(B1123&lt;C1123,A1123,IF(A1123=MAX('entry data'!$B$8:$B$507),"",A1123+1)))</f>
        <v/>
      </c>
      <c r="B1124" s="9" t="str">
        <f t="shared" si="123"/>
        <v/>
      </c>
      <c r="C1124" s="9" t="str">
        <f>IF(ISERROR(VLOOKUP(A1124,'entry data'!B:G,6,0)),"",VLOOKUP(A1124,'entry data'!B:G,6,0))</f>
        <v/>
      </c>
      <c r="D1124" s="9" t="str">
        <f>IF(ISERROR(VLOOKUP(A1124,'entry data'!B:C,2,0)),"",VLOOKUP(A1124,'entry data'!B:C,2,0))</f>
        <v/>
      </c>
      <c r="E1124" s="9" t="str">
        <f>IF(ISERROR(VLOOKUP(A1124,'entry data'!B:E,4,0)),"",VLOOKUP(A1124,'entry data'!B:E,4,0))</f>
        <v/>
      </c>
      <c r="F1124" s="11" t="str">
        <f>IF(A1124="","",IF(ISERROR(VLOOKUP(A1124,'entry data'!B:F,5,0)),"",VLOOKUP(A1124,'entry data'!B:F,5,0)))</f>
        <v/>
      </c>
      <c r="G1124" s="12" t="str">
        <f>IF(A1124="","",IF(ISERROR(VLOOKUP(A1124,'entry data'!B:I,8,0)),"",VLOOKUP(A1124,'entry data'!B:I,7,0)))</f>
        <v/>
      </c>
      <c r="H1124" s="13" t="str">
        <f>IF(A1124="","",IF(B1124=1,VLOOKUP(A1124,'entry data'!B:D,3,0),I1123))</f>
        <v/>
      </c>
      <c r="I1124" s="14" t="str">
        <f>IF(A1124="","",IF(E1124="weekly",7,IF(E1124="fortnightly",14,IF(E1124="monthly",DATE(IF(MONTH(H1124)=12,YEAR(H1124)+1,YEAR(H1124)),VLOOKUP(MONTH(H1124),index!$D$2:$G$13,2,0),DAY(H1124)),
IF(E1124="quarterly",DATE(IF(MONTH(H1124)&gt;=10,YEAR(H1124)+1,YEAR(H1124)),VLOOKUP(MONTH(H1124),index!$D$2:$G$13,3,0),DAY(H1124)),
IF(E1124="halfyearly",DATE(IF(MONTH(H1124)&gt;=7,YEAR(H1124)+1,YEAR(H1124)),VLOOKUP(MONTH(H1124),index!$D$2:$G$13,4,0),DAY(H1124)),
DATE(YEAR(H1124)+1,MONTH(H1124),DAY(H1124)))))-H1124))+H1124)</f>
        <v/>
      </c>
      <c r="J1124" s="9" t="str">
        <f t="shared" si="124"/>
        <v/>
      </c>
      <c r="K1124" s="11" t="str">
        <f t="shared" si="125"/>
        <v/>
      </c>
      <c r="L1124" s="11" t="str">
        <f t="shared" si="126"/>
        <v/>
      </c>
      <c r="M1124" s="11" t="str">
        <f>IF(A1124="","",VLOOKUP(E1124,index!$A$1:$B$6,2,0)*K1124*G1124)</f>
        <v/>
      </c>
      <c r="N1124" s="11" t="str">
        <f>IF(A1124="","",-PMT(G1124*VLOOKUP(E1124,index!$A$1:$B$6,2,0),C1124,F1124,0,0))</f>
        <v/>
      </c>
      <c r="O1124" s="11" t="str">
        <f t="shared" si="127"/>
        <v/>
      </c>
      <c r="P1124" s="11" t="str">
        <f t="shared" si="122"/>
        <v/>
      </c>
    </row>
    <row r="1125" spans="1:16" x14ac:dyDescent="0.25">
      <c r="A1125" s="9" t="str">
        <f>IF(A1124="","",IF(B1124&lt;C1124,A1124,IF(A1124=MAX('entry data'!$B$8:$B$507),"",A1124+1)))</f>
        <v/>
      </c>
      <c r="B1125" s="9" t="str">
        <f t="shared" si="123"/>
        <v/>
      </c>
      <c r="C1125" s="9" t="str">
        <f>IF(ISERROR(VLOOKUP(A1125,'entry data'!B:G,6,0)),"",VLOOKUP(A1125,'entry data'!B:G,6,0))</f>
        <v/>
      </c>
      <c r="D1125" s="9" t="str">
        <f>IF(ISERROR(VLOOKUP(A1125,'entry data'!B:C,2,0)),"",VLOOKUP(A1125,'entry data'!B:C,2,0))</f>
        <v/>
      </c>
      <c r="E1125" s="9" t="str">
        <f>IF(ISERROR(VLOOKUP(A1125,'entry data'!B:E,4,0)),"",VLOOKUP(A1125,'entry data'!B:E,4,0))</f>
        <v/>
      </c>
      <c r="F1125" s="11" t="str">
        <f>IF(A1125="","",IF(ISERROR(VLOOKUP(A1125,'entry data'!B:F,5,0)),"",VLOOKUP(A1125,'entry data'!B:F,5,0)))</f>
        <v/>
      </c>
      <c r="G1125" s="12" t="str">
        <f>IF(A1125="","",IF(ISERROR(VLOOKUP(A1125,'entry data'!B:I,8,0)),"",VLOOKUP(A1125,'entry data'!B:I,7,0)))</f>
        <v/>
      </c>
      <c r="H1125" s="13" t="str">
        <f>IF(A1125="","",IF(B1125=1,VLOOKUP(A1125,'entry data'!B:D,3,0),I1124))</f>
        <v/>
      </c>
      <c r="I1125" s="14" t="str">
        <f>IF(A1125="","",IF(E1125="weekly",7,IF(E1125="fortnightly",14,IF(E1125="monthly",DATE(IF(MONTH(H1125)=12,YEAR(H1125)+1,YEAR(H1125)),VLOOKUP(MONTH(H1125),index!$D$2:$G$13,2,0),DAY(H1125)),
IF(E1125="quarterly",DATE(IF(MONTH(H1125)&gt;=10,YEAR(H1125)+1,YEAR(H1125)),VLOOKUP(MONTH(H1125),index!$D$2:$G$13,3,0),DAY(H1125)),
IF(E1125="halfyearly",DATE(IF(MONTH(H1125)&gt;=7,YEAR(H1125)+1,YEAR(H1125)),VLOOKUP(MONTH(H1125),index!$D$2:$G$13,4,0),DAY(H1125)),
DATE(YEAR(H1125)+1,MONTH(H1125),DAY(H1125)))))-H1125))+H1125)</f>
        <v/>
      </c>
      <c r="J1125" s="9" t="str">
        <f t="shared" si="124"/>
        <v/>
      </c>
      <c r="K1125" s="11" t="str">
        <f t="shared" si="125"/>
        <v/>
      </c>
      <c r="L1125" s="11" t="str">
        <f t="shared" si="126"/>
        <v/>
      </c>
      <c r="M1125" s="11" t="str">
        <f>IF(A1125="","",VLOOKUP(E1125,index!$A$1:$B$6,2,0)*K1125*G1125)</f>
        <v/>
      </c>
      <c r="N1125" s="11" t="str">
        <f>IF(A1125="","",-PMT(G1125*VLOOKUP(E1125,index!$A$1:$B$6,2,0),C1125,F1125,0,0))</f>
        <v/>
      </c>
      <c r="O1125" s="11" t="str">
        <f t="shared" si="127"/>
        <v/>
      </c>
      <c r="P1125" s="11" t="str">
        <f t="shared" si="122"/>
        <v/>
      </c>
    </row>
    <row r="1126" spans="1:16" x14ac:dyDescent="0.25">
      <c r="A1126" s="9" t="str">
        <f>IF(A1125="","",IF(B1125&lt;C1125,A1125,IF(A1125=MAX('entry data'!$B$8:$B$507),"",A1125+1)))</f>
        <v/>
      </c>
      <c r="B1126" s="9" t="str">
        <f t="shared" si="123"/>
        <v/>
      </c>
      <c r="C1126" s="9" t="str">
        <f>IF(ISERROR(VLOOKUP(A1126,'entry data'!B:G,6,0)),"",VLOOKUP(A1126,'entry data'!B:G,6,0))</f>
        <v/>
      </c>
      <c r="D1126" s="9" t="str">
        <f>IF(ISERROR(VLOOKUP(A1126,'entry data'!B:C,2,0)),"",VLOOKUP(A1126,'entry data'!B:C,2,0))</f>
        <v/>
      </c>
      <c r="E1126" s="9" t="str">
        <f>IF(ISERROR(VLOOKUP(A1126,'entry data'!B:E,4,0)),"",VLOOKUP(A1126,'entry data'!B:E,4,0))</f>
        <v/>
      </c>
      <c r="F1126" s="11" t="str">
        <f>IF(A1126="","",IF(ISERROR(VLOOKUP(A1126,'entry data'!B:F,5,0)),"",VLOOKUP(A1126,'entry data'!B:F,5,0)))</f>
        <v/>
      </c>
      <c r="G1126" s="12" t="str">
        <f>IF(A1126="","",IF(ISERROR(VLOOKUP(A1126,'entry data'!B:I,8,0)),"",VLOOKUP(A1126,'entry data'!B:I,7,0)))</f>
        <v/>
      </c>
      <c r="H1126" s="13" t="str">
        <f>IF(A1126="","",IF(B1126=1,VLOOKUP(A1126,'entry data'!B:D,3,0),I1125))</f>
        <v/>
      </c>
      <c r="I1126" s="14" t="str">
        <f>IF(A1126="","",IF(E1126="weekly",7,IF(E1126="fortnightly",14,IF(E1126="monthly",DATE(IF(MONTH(H1126)=12,YEAR(H1126)+1,YEAR(H1126)),VLOOKUP(MONTH(H1126),index!$D$2:$G$13,2,0),DAY(H1126)),
IF(E1126="quarterly",DATE(IF(MONTH(H1126)&gt;=10,YEAR(H1126)+1,YEAR(H1126)),VLOOKUP(MONTH(H1126),index!$D$2:$G$13,3,0),DAY(H1126)),
IF(E1126="halfyearly",DATE(IF(MONTH(H1126)&gt;=7,YEAR(H1126)+1,YEAR(H1126)),VLOOKUP(MONTH(H1126),index!$D$2:$G$13,4,0),DAY(H1126)),
DATE(YEAR(H1126)+1,MONTH(H1126),DAY(H1126)))))-H1126))+H1126)</f>
        <v/>
      </c>
      <c r="J1126" s="9" t="str">
        <f t="shared" si="124"/>
        <v/>
      </c>
      <c r="K1126" s="11" t="str">
        <f t="shared" si="125"/>
        <v/>
      </c>
      <c r="L1126" s="11" t="str">
        <f t="shared" si="126"/>
        <v/>
      </c>
      <c r="M1126" s="11" t="str">
        <f>IF(A1126="","",VLOOKUP(E1126,index!$A$1:$B$6,2,0)*K1126*G1126)</f>
        <v/>
      </c>
      <c r="N1126" s="11" t="str">
        <f>IF(A1126="","",-PMT(G1126*VLOOKUP(E1126,index!$A$1:$B$6,2,0),C1126,F1126,0,0))</f>
        <v/>
      </c>
      <c r="O1126" s="11" t="str">
        <f t="shared" si="127"/>
        <v/>
      </c>
      <c r="P1126" s="11" t="str">
        <f t="shared" si="122"/>
        <v/>
      </c>
    </row>
    <row r="1127" spans="1:16" x14ac:dyDescent="0.25">
      <c r="A1127" s="9" t="str">
        <f>IF(A1126="","",IF(B1126&lt;C1126,A1126,IF(A1126=MAX('entry data'!$B$8:$B$507),"",A1126+1)))</f>
        <v/>
      </c>
      <c r="B1127" s="9" t="str">
        <f t="shared" si="123"/>
        <v/>
      </c>
      <c r="C1127" s="9" t="str">
        <f>IF(ISERROR(VLOOKUP(A1127,'entry data'!B:G,6,0)),"",VLOOKUP(A1127,'entry data'!B:G,6,0))</f>
        <v/>
      </c>
      <c r="D1127" s="9" t="str">
        <f>IF(ISERROR(VLOOKUP(A1127,'entry data'!B:C,2,0)),"",VLOOKUP(A1127,'entry data'!B:C,2,0))</f>
        <v/>
      </c>
      <c r="E1127" s="9" t="str">
        <f>IF(ISERROR(VLOOKUP(A1127,'entry data'!B:E,4,0)),"",VLOOKUP(A1127,'entry data'!B:E,4,0))</f>
        <v/>
      </c>
      <c r="F1127" s="11" t="str">
        <f>IF(A1127="","",IF(ISERROR(VLOOKUP(A1127,'entry data'!B:F,5,0)),"",VLOOKUP(A1127,'entry data'!B:F,5,0)))</f>
        <v/>
      </c>
      <c r="G1127" s="12" t="str">
        <f>IF(A1127="","",IF(ISERROR(VLOOKUP(A1127,'entry data'!B:I,8,0)),"",VLOOKUP(A1127,'entry data'!B:I,7,0)))</f>
        <v/>
      </c>
      <c r="H1127" s="13" t="str">
        <f>IF(A1127="","",IF(B1127=1,VLOOKUP(A1127,'entry data'!B:D,3,0),I1126))</f>
        <v/>
      </c>
      <c r="I1127" s="14" t="str">
        <f>IF(A1127="","",IF(E1127="weekly",7,IF(E1127="fortnightly",14,IF(E1127="monthly",DATE(IF(MONTH(H1127)=12,YEAR(H1127)+1,YEAR(H1127)),VLOOKUP(MONTH(H1127),index!$D$2:$G$13,2,0),DAY(H1127)),
IF(E1127="quarterly",DATE(IF(MONTH(H1127)&gt;=10,YEAR(H1127)+1,YEAR(H1127)),VLOOKUP(MONTH(H1127),index!$D$2:$G$13,3,0),DAY(H1127)),
IF(E1127="halfyearly",DATE(IF(MONTH(H1127)&gt;=7,YEAR(H1127)+1,YEAR(H1127)),VLOOKUP(MONTH(H1127),index!$D$2:$G$13,4,0),DAY(H1127)),
DATE(YEAR(H1127)+1,MONTH(H1127),DAY(H1127)))))-H1127))+H1127)</f>
        <v/>
      </c>
      <c r="J1127" s="9" t="str">
        <f t="shared" si="124"/>
        <v/>
      </c>
      <c r="K1127" s="11" t="str">
        <f t="shared" si="125"/>
        <v/>
      </c>
      <c r="L1127" s="11" t="str">
        <f t="shared" si="126"/>
        <v/>
      </c>
      <c r="M1127" s="11" t="str">
        <f>IF(A1127="","",VLOOKUP(E1127,index!$A$1:$B$6,2,0)*K1127*G1127)</f>
        <v/>
      </c>
      <c r="N1127" s="11" t="str">
        <f>IF(A1127="","",-PMT(G1127*VLOOKUP(E1127,index!$A$1:$B$6,2,0),C1127,F1127,0,0))</f>
        <v/>
      </c>
      <c r="O1127" s="11" t="str">
        <f t="shared" si="127"/>
        <v/>
      </c>
      <c r="P1127" s="11" t="str">
        <f t="shared" si="122"/>
        <v/>
      </c>
    </row>
    <row r="1128" spans="1:16" x14ac:dyDescent="0.25">
      <c r="A1128" s="9" t="str">
        <f>IF(A1127="","",IF(B1127&lt;C1127,A1127,IF(A1127=MAX('entry data'!$B$8:$B$507),"",A1127+1)))</f>
        <v/>
      </c>
      <c r="B1128" s="9" t="str">
        <f t="shared" si="123"/>
        <v/>
      </c>
      <c r="C1128" s="9" t="str">
        <f>IF(ISERROR(VLOOKUP(A1128,'entry data'!B:G,6,0)),"",VLOOKUP(A1128,'entry data'!B:G,6,0))</f>
        <v/>
      </c>
      <c r="D1128" s="9" t="str">
        <f>IF(ISERROR(VLOOKUP(A1128,'entry data'!B:C,2,0)),"",VLOOKUP(A1128,'entry data'!B:C,2,0))</f>
        <v/>
      </c>
      <c r="E1128" s="9" t="str">
        <f>IF(ISERROR(VLOOKUP(A1128,'entry data'!B:E,4,0)),"",VLOOKUP(A1128,'entry data'!B:E,4,0))</f>
        <v/>
      </c>
      <c r="F1128" s="11" t="str">
        <f>IF(A1128="","",IF(ISERROR(VLOOKUP(A1128,'entry data'!B:F,5,0)),"",VLOOKUP(A1128,'entry data'!B:F,5,0)))</f>
        <v/>
      </c>
      <c r="G1128" s="12" t="str">
        <f>IF(A1128="","",IF(ISERROR(VLOOKUP(A1128,'entry data'!B:I,8,0)),"",VLOOKUP(A1128,'entry data'!B:I,7,0)))</f>
        <v/>
      </c>
      <c r="H1128" s="13" t="str">
        <f>IF(A1128="","",IF(B1128=1,VLOOKUP(A1128,'entry data'!B:D,3,0),I1127))</f>
        <v/>
      </c>
      <c r="I1128" s="14" t="str">
        <f>IF(A1128="","",IF(E1128="weekly",7,IF(E1128="fortnightly",14,IF(E1128="monthly",DATE(IF(MONTH(H1128)=12,YEAR(H1128)+1,YEAR(H1128)),VLOOKUP(MONTH(H1128),index!$D$2:$G$13,2,0),DAY(H1128)),
IF(E1128="quarterly",DATE(IF(MONTH(H1128)&gt;=10,YEAR(H1128)+1,YEAR(H1128)),VLOOKUP(MONTH(H1128),index!$D$2:$G$13,3,0),DAY(H1128)),
IF(E1128="halfyearly",DATE(IF(MONTH(H1128)&gt;=7,YEAR(H1128)+1,YEAR(H1128)),VLOOKUP(MONTH(H1128),index!$D$2:$G$13,4,0),DAY(H1128)),
DATE(YEAR(H1128)+1,MONTH(H1128),DAY(H1128)))))-H1128))+H1128)</f>
        <v/>
      </c>
      <c r="J1128" s="9" t="str">
        <f t="shared" si="124"/>
        <v/>
      </c>
      <c r="K1128" s="11" t="str">
        <f t="shared" si="125"/>
        <v/>
      </c>
      <c r="L1128" s="11" t="str">
        <f t="shared" si="126"/>
        <v/>
      </c>
      <c r="M1128" s="11" t="str">
        <f>IF(A1128="","",VLOOKUP(E1128,index!$A$1:$B$6,2,0)*K1128*G1128)</f>
        <v/>
      </c>
      <c r="N1128" s="11" t="str">
        <f>IF(A1128="","",-PMT(G1128*VLOOKUP(E1128,index!$A$1:$B$6,2,0),C1128,F1128,0,0))</f>
        <v/>
      </c>
      <c r="O1128" s="11" t="str">
        <f t="shared" si="127"/>
        <v/>
      </c>
      <c r="P1128" s="11" t="str">
        <f t="shared" si="122"/>
        <v/>
      </c>
    </row>
    <row r="1129" spans="1:16" x14ac:dyDescent="0.25">
      <c r="A1129" s="9" t="str">
        <f>IF(A1128="","",IF(B1128&lt;C1128,A1128,IF(A1128=MAX('entry data'!$B$8:$B$507),"",A1128+1)))</f>
        <v/>
      </c>
      <c r="B1129" s="9" t="str">
        <f t="shared" si="123"/>
        <v/>
      </c>
      <c r="C1129" s="9" t="str">
        <f>IF(ISERROR(VLOOKUP(A1129,'entry data'!B:G,6,0)),"",VLOOKUP(A1129,'entry data'!B:G,6,0))</f>
        <v/>
      </c>
      <c r="D1129" s="9" t="str">
        <f>IF(ISERROR(VLOOKUP(A1129,'entry data'!B:C,2,0)),"",VLOOKUP(A1129,'entry data'!B:C,2,0))</f>
        <v/>
      </c>
      <c r="E1129" s="9" t="str">
        <f>IF(ISERROR(VLOOKUP(A1129,'entry data'!B:E,4,0)),"",VLOOKUP(A1129,'entry data'!B:E,4,0))</f>
        <v/>
      </c>
      <c r="F1129" s="11" t="str">
        <f>IF(A1129="","",IF(ISERROR(VLOOKUP(A1129,'entry data'!B:F,5,0)),"",VLOOKUP(A1129,'entry data'!B:F,5,0)))</f>
        <v/>
      </c>
      <c r="G1129" s="12" t="str">
        <f>IF(A1129="","",IF(ISERROR(VLOOKUP(A1129,'entry data'!B:I,8,0)),"",VLOOKUP(A1129,'entry data'!B:I,7,0)))</f>
        <v/>
      </c>
      <c r="H1129" s="13" t="str">
        <f>IF(A1129="","",IF(B1129=1,VLOOKUP(A1129,'entry data'!B:D,3,0),I1128))</f>
        <v/>
      </c>
      <c r="I1129" s="14" t="str">
        <f>IF(A1129="","",IF(E1129="weekly",7,IF(E1129="fortnightly",14,IF(E1129="monthly",DATE(IF(MONTH(H1129)=12,YEAR(H1129)+1,YEAR(H1129)),VLOOKUP(MONTH(H1129),index!$D$2:$G$13,2,0),DAY(H1129)),
IF(E1129="quarterly",DATE(IF(MONTH(H1129)&gt;=10,YEAR(H1129)+1,YEAR(H1129)),VLOOKUP(MONTH(H1129),index!$D$2:$G$13,3,0),DAY(H1129)),
IF(E1129="halfyearly",DATE(IF(MONTH(H1129)&gt;=7,YEAR(H1129)+1,YEAR(H1129)),VLOOKUP(MONTH(H1129),index!$D$2:$G$13,4,0),DAY(H1129)),
DATE(YEAR(H1129)+1,MONTH(H1129),DAY(H1129)))))-H1129))+H1129)</f>
        <v/>
      </c>
      <c r="J1129" s="9" t="str">
        <f t="shared" si="124"/>
        <v/>
      </c>
      <c r="K1129" s="11" t="str">
        <f t="shared" si="125"/>
        <v/>
      </c>
      <c r="L1129" s="11" t="str">
        <f t="shared" si="126"/>
        <v/>
      </c>
      <c r="M1129" s="11" t="str">
        <f>IF(A1129="","",VLOOKUP(E1129,index!$A$1:$B$6,2,0)*K1129*G1129)</f>
        <v/>
      </c>
      <c r="N1129" s="11" t="str">
        <f>IF(A1129="","",-PMT(G1129*VLOOKUP(E1129,index!$A$1:$B$6,2,0),C1129,F1129,0,0))</f>
        <v/>
      </c>
      <c r="O1129" s="11" t="str">
        <f t="shared" si="127"/>
        <v/>
      </c>
      <c r="P1129" s="11" t="str">
        <f t="shared" si="122"/>
        <v/>
      </c>
    </row>
    <row r="1130" spans="1:16" x14ac:dyDescent="0.25">
      <c r="A1130" s="9" t="str">
        <f>IF(A1129="","",IF(B1129&lt;C1129,A1129,IF(A1129=MAX('entry data'!$B$8:$B$507),"",A1129+1)))</f>
        <v/>
      </c>
      <c r="B1130" s="9" t="str">
        <f t="shared" si="123"/>
        <v/>
      </c>
      <c r="C1130" s="9" t="str">
        <f>IF(ISERROR(VLOOKUP(A1130,'entry data'!B:G,6,0)),"",VLOOKUP(A1130,'entry data'!B:G,6,0))</f>
        <v/>
      </c>
      <c r="D1130" s="9" t="str">
        <f>IF(ISERROR(VLOOKUP(A1130,'entry data'!B:C,2,0)),"",VLOOKUP(A1130,'entry data'!B:C,2,0))</f>
        <v/>
      </c>
      <c r="E1130" s="9" t="str">
        <f>IF(ISERROR(VLOOKUP(A1130,'entry data'!B:E,4,0)),"",VLOOKUP(A1130,'entry data'!B:E,4,0))</f>
        <v/>
      </c>
      <c r="F1130" s="11" t="str">
        <f>IF(A1130="","",IF(ISERROR(VLOOKUP(A1130,'entry data'!B:F,5,0)),"",VLOOKUP(A1130,'entry data'!B:F,5,0)))</f>
        <v/>
      </c>
      <c r="G1130" s="12" t="str">
        <f>IF(A1130="","",IF(ISERROR(VLOOKUP(A1130,'entry data'!B:I,8,0)),"",VLOOKUP(A1130,'entry data'!B:I,7,0)))</f>
        <v/>
      </c>
      <c r="H1130" s="13" t="str">
        <f>IF(A1130="","",IF(B1130=1,VLOOKUP(A1130,'entry data'!B:D,3,0),I1129))</f>
        <v/>
      </c>
      <c r="I1130" s="14" t="str">
        <f>IF(A1130="","",IF(E1130="weekly",7,IF(E1130="fortnightly",14,IF(E1130="monthly",DATE(IF(MONTH(H1130)=12,YEAR(H1130)+1,YEAR(H1130)),VLOOKUP(MONTH(H1130),index!$D$2:$G$13,2,0),DAY(H1130)),
IF(E1130="quarterly",DATE(IF(MONTH(H1130)&gt;=10,YEAR(H1130)+1,YEAR(H1130)),VLOOKUP(MONTH(H1130),index!$D$2:$G$13,3,0),DAY(H1130)),
IF(E1130="halfyearly",DATE(IF(MONTH(H1130)&gt;=7,YEAR(H1130)+1,YEAR(H1130)),VLOOKUP(MONTH(H1130),index!$D$2:$G$13,4,0),DAY(H1130)),
DATE(YEAR(H1130)+1,MONTH(H1130),DAY(H1130)))))-H1130))+H1130)</f>
        <v/>
      </c>
      <c r="J1130" s="9" t="str">
        <f t="shared" si="124"/>
        <v/>
      </c>
      <c r="K1130" s="11" t="str">
        <f t="shared" si="125"/>
        <v/>
      </c>
      <c r="L1130" s="11" t="str">
        <f t="shared" si="126"/>
        <v/>
      </c>
      <c r="M1130" s="11" t="str">
        <f>IF(A1130="","",VLOOKUP(E1130,index!$A$1:$B$6,2,0)*K1130*G1130)</f>
        <v/>
      </c>
      <c r="N1130" s="11" t="str">
        <f>IF(A1130="","",-PMT(G1130*VLOOKUP(E1130,index!$A$1:$B$6,2,0),C1130,F1130,0,0))</f>
        <v/>
      </c>
      <c r="O1130" s="11" t="str">
        <f t="shared" si="127"/>
        <v/>
      </c>
      <c r="P1130" s="11" t="str">
        <f t="shared" si="122"/>
        <v/>
      </c>
    </row>
    <row r="1131" spans="1:16" x14ac:dyDescent="0.25">
      <c r="A1131" s="9" t="str">
        <f>IF(A1130="","",IF(B1130&lt;C1130,A1130,IF(A1130=MAX('entry data'!$B$8:$B$507),"",A1130+1)))</f>
        <v/>
      </c>
      <c r="B1131" s="9" t="str">
        <f t="shared" si="123"/>
        <v/>
      </c>
      <c r="C1131" s="9" t="str">
        <f>IF(ISERROR(VLOOKUP(A1131,'entry data'!B:G,6,0)),"",VLOOKUP(A1131,'entry data'!B:G,6,0))</f>
        <v/>
      </c>
      <c r="D1131" s="9" t="str">
        <f>IF(ISERROR(VLOOKUP(A1131,'entry data'!B:C,2,0)),"",VLOOKUP(A1131,'entry data'!B:C,2,0))</f>
        <v/>
      </c>
      <c r="E1131" s="9" t="str">
        <f>IF(ISERROR(VLOOKUP(A1131,'entry data'!B:E,4,0)),"",VLOOKUP(A1131,'entry data'!B:E,4,0))</f>
        <v/>
      </c>
      <c r="F1131" s="11" t="str">
        <f>IF(A1131="","",IF(ISERROR(VLOOKUP(A1131,'entry data'!B:F,5,0)),"",VLOOKUP(A1131,'entry data'!B:F,5,0)))</f>
        <v/>
      </c>
      <c r="G1131" s="12" t="str">
        <f>IF(A1131="","",IF(ISERROR(VLOOKUP(A1131,'entry data'!B:I,8,0)),"",VLOOKUP(A1131,'entry data'!B:I,7,0)))</f>
        <v/>
      </c>
      <c r="H1131" s="13" t="str">
        <f>IF(A1131="","",IF(B1131=1,VLOOKUP(A1131,'entry data'!B:D,3,0),I1130))</f>
        <v/>
      </c>
      <c r="I1131" s="14" t="str">
        <f>IF(A1131="","",IF(E1131="weekly",7,IF(E1131="fortnightly",14,IF(E1131="monthly",DATE(IF(MONTH(H1131)=12,YEAR(H1131)+1,YEAR(H1131)),VLOOKUP(MONTH(H1131),index!$D$2:$G$13,2,0),DAY(H1131)),
IF(E1131="quarterly",DATE(IF(MONTH(H1131)&gt;=10,YEAR(H1131)+1,YEAR(H1131)),VLOOKUP(MONTH(H1131),index!$D$2:$G$13,3,0),DAY(H1131)),
IF(E1131="halfyearly",DATE(IF(MONTH(H1131)&gt;=7,YEAR(H1131)+1,YEAR(H1131)),VLOOKUP(MONTH(H1131),index!$D$2:$G$13,4,0),DAY(H1131)),
DATE(YEAR(H1131)+1,MONTH(H1131),DAY(H1131)))))-H1131))+H1131)</f>
        <v/>
      </c>
      <c r="J1131" s="9" t="str">
        <f t="shared" si="124"/>
        <v/>
      </c>
      <c r="K1131" s="11" t="str">
        <f t="shared" si="125"/>
        <v/>
      </c>
      <c r="L1131" s="11" t="str">
        <f t="shared" si="126"/>
        <v/>
      </c>
      <c r="M1131" s="11" t="str">
        <f>IF(A1131="","",VLOOKUP(E1131,index!$A$1:$B$6,2,0)*K1131*G1131)</f>
        <v/>
      </c>
      <c r="N1131" s="11" t="str">
        <f>IF(A1131="","",-PMT(G1131*VLOOKUP(E1131,index!$A$1:$B$6,2,0),C1131,F1131,0,0))</f>
        <v/>
      </c>
      <c r="O1131" s="11" t="str">
        <f t="shared" si="127"/>
        <v/>
      </c>
      <c r="P1131" s="11" t="str">
        <f t="shared" si="122"/>
        <v/>
      </c>
    </row>
    <row r="1132" spans="1:16" x14ac:dyDescent="0.25">
      <c r="A1132" s="9" t="str">
        <f>IF(A1131="","",IF(B1131&lt;C1131,A1131,IF(A1131=MAX('entry data'!$B$8:$B$507),"",A1131+1)))</f>
        <v/>
      </c>
      <c r="B1132" s="9" t="str">
        <f t="shared" si="123"/>
        <v/>
      </c>
      <c r="C1132" s="9" t="str">
        <f>IF(ISERROR(VLOOKUP(A1132,'entry data'!B:G,6,0)),"",VLOOKUP(A1132,'entry data'!B:G,6,0))</f>
        <v/>
      </c>
      <c r="D1132" s="9" t="str">
        <f>IF(ISERROR(VLOOKUP(A1132,'entry data'!B:C,2,0)),"",VLOOKUP(A1132,'entry data'!B:C,2,0))</f>
        <v/>
      </c>
      <c r="E1132" s="9" t="str">
        <f>IF(ISERROR(VLOOKUP(A1132,'entry data'!B:E,4,0)),"",VLOOKUP(A1132,'entry data'!B:E,4,0))</f>
        <v/>
      </c>
      <c r="F1132" s="11" t="str">
        <f>IF(A1132="","",IF(ISERROR(VLOOKUP(A1132,'entry data'!B:F,5,0)),"",VLOOKUP(A1132,'entry data'!B:F,5,0)))</f>
        <v/>
      </c>
      <c r="G1132" s="12" t="str">
        <f>IF(A1132="","",IF(ISERROR(VLOOKUP(A1132,'entry data'!B:I,8,0)),"",VLOOKUP(A1132,'entry data'!B:I,7,0)))</f>
        <v/>
      </c>
      <c r="H1132" s="13" t="str">
        <f>IF(A1132="","",IF(B1132=1,VLOOKUP(A1132,'entry data'!B:D,3,0),I1131))</f>
        <v/>
      </c>
      <c r="I1132" s="14" t="str">
        <f>IF(A1132="","",IF(E1132="weekly",7,IF(E1132="fortnightly",14,IF(E1132="monthly",DATE(IF(MONTH(H1132)=12,YEAR(H1132)+1,YEAR(H1132)),VLOOKUP(MONTH(H1132),index!$D$2:$G$13,2,0),DAY(H1132)),
IF(E1132="quarterly",DATE(IF(MONTH(H1132)&gt;=10,YEAR(H1132)+1,YEAR(H1132)),VLOOKUP(MONTH(H1132),index!$D$2:$G$13,3,0),DAY(H1132)),
IF(E1132="halfyearly",DATE(IF(MONTH(H1132)&gt;=7,YEAR(H1132)+1,YEAR(H1132)),VLOOKUP(MONTH(H1132),index!$D$2:$G$13,4,0),DAY(H1132)),
DATE(YEAR(H1132)+1,MONTH(H1132),DAY(H1132)))))-H1132))+H1132)</f>
        <v/>
      </c>
      <c r="J1132" s="9" t="str">
        <f t="shared" si="124"/>
        <v/>
      </c>
      <c r="K1132" s="11" t="str">
        <f t="shared" si="125"/>
        <v/>
      </c>
      <c r="L1132" s="11" t="str">
        <f t="shared" si="126"/>
        <v/>
      </c>
      <c r="M1132" s="11" t="str">
        <f>IF(A1132="","",VLOOKUP(E1132,index!$A$1:$B$6,2,0)*K1132*G1132)</f>
        <v/>
      </c>
      <c r="N1132" s="11" t="str">
        <f>IF(A1132="","",-PMT(G1132*VLOOKUP(E1132,index!$A$1:$B$6,2,0),C1132,F1132,0,0))</f>
        <v/>
      </c>
      <c r="O1132" s="11" t="str">
        <f t="shared" si="127"/>
        <v/>
      </c>
      <c r="P1132" s="11" t="str">
        <f t="shared" si="122"/>
        <v/>
      </c>
    </row>
    <row r="1133" spans="1:16" x14ac:dyDescent="0.25">
      <c r="A1133" s="9" t="str">
        <f>IF(A1132="","",IF(B1132&lt;C1132,A1132,IF(A1132=MAX('entry data'!$B$8:$B$507),"",A1132+1)))</f>
        <v/>
      </c>
      <c r="B1133" s="9" t="str">
        <f t="shared" si="123"/>
        <v/>
      </c>
      <c r="C1133" s="9" t="str">
        <f>IF(ISERROR(VLOOKUP(A1133,'entry data'!B:G,6,0)),"",VLOOKUP(A1133,'entry data'!B:G,6,0))</f>
        <v/>
      </c>
      <c r="D1133" s="9" t="str">
        <f>IF(ISERROR(VLOOKUP(A1133,'entry data'!B:C,2,0)),"",VLOOKUP(A1133,'entry data'!B:C,2,0))</f>
        <v/>
      </c>
      <c r="E1133" s="9" t="str">
        <f>IF(ISERROR(VLOOKUP(A1133,'entry data'!B:E,4,0)),"",VLOOKUP(A1133,'entry data'!B:E,4,0))</f>
        <v/>
      </c>
      <c r="F1133" s="11" t="str">
        <f>IF(A1133="","",IF(ISERROR(VLOOKUP(A1133,'entry data'!B:F,5,0)),"",VLOOKUP(A1133,'entry data'!B:F,5,0)))</f>
        <v/>
      </c>
      <c r="G1133" s="12" t="str">
        <f>IF(A1133="","",IF(ISERROR(VLOOKUP(A1133,'entry data'!B:I,8,0)),"",VLOOKUP(A1133,'entry data'!B:I,7,0)))</f>
        <v/>
      </c>
      <c r="H1133" s="13" t="str">
        <f>IF(A1133="","",IF(B1133=1,VLOOKUP(A1133,'entry data'!B:D,3,0),I1132))</f>
        <v/>
      </c>
      <c r="I1133" s="14" t="str">
        <f>IF(A1133="","",IF(E1133="weekly",7,IF(E1133="fortnightly",14,IF(E1133="monthly",DATE(IF(MONTH(H1133)=12,YEAR(H1133)+1,YEAR(H1133)),VLOOKUP(MONTH(H1133),index!$D$2:$G$13,2,0),DAY(H1133)),
IF(E1133="quarterly",DATE(IF(MONTH(H1133)&gt;=10,YEAR(H1133)+1,YEAR(H1133)),VLOOKUP(MONTH(H1133),index!$D$2:$G$13,3,0),DAY(H1133)),
IF(E1133="halfyearly",DATE(IF(MONTH(H1133)&gt;=7,YEAR(H1133)+1,YEAR(H1133)),VLOOKUP(MONTH(H1133),index!$D$2:$G$13,4,0),DAY(H1133)),
DATE(YEAR(H1133)+1,MONTH(H1133),DAY(H1133)))))-H1133))+H1133)</f>
        <v/>
      </c>
      <c r="J1133" s="9" t="str">
        <f t="shared" si="124"/>
        <v/>
      </c>
      <c r="K1133" s="11" t="str">
        <f t="shared" si="125"/>
        <v/>
      </c>
      <c r="L1133" s="11" t="str">
        <f t="shared" si="126"/>
        <v/>
      </c>
      <c r="M1133" s="11" t="str">
        <f>IF(A1133="","",VLOOKUP(E1133,index!$A$1:$B$6,2,0)*K1133*G1133)</f>
        <v/>
      </c>
      <c r="N1133" s="11" t="str">
        <f>IF(A1133="","",-PMT(G1133*VLOOKUP(E1133,index!$A$1:$B$6,2,0),C1133,F1133,0,0))</f>
        <v/>
      </c>
      <c r="O1133" s="11" t="str">
        <f t="shared" si="127"/>
        <v/>
      </c>
      <c r="P1133" s="11" t="str">
        <f t="shared" si="122"/>
        <v/>
      </c>
    </row>
    <row r="1134" spans="1:16" x14ac:dyDescent="0.25">
      <c r="A1134" s="9" t="str">
        <f>IF(A1133="","",IF(B1133&lt;C1133,A1133,IF(A1133=MAX('entry data'!$B$8:$B$507),"",A1133+1)))</f>
        <v/>
      </c>
      <c r="B1134" s="9" t="str">
        <f t="shared" si="123"/>
        <v/>
      </c>
      <c r="C1134" s="9" t="str">
        <f>IF(ISERROR(VLOOKUP(A1134,'entry data'!B:G,6,0)),"",VLOOKUP(A1134,'entry data'!B:G,6,0))</f>
        <v/>
      </c>
      <c r="D1134" s="9" t="str">
        <f>IF(ISERROR(VLOOKUP(A1134,'entry data'!B:C,2,0)),"",VLOOKUP(A1134,'entry data'!B:C,2,0))</f>
        <v/>
      </c>
      <c r="E1134" s="9" t="str">
        <f>IF(ISERROR(VLOOKUP(A1134,'entry data'!B:E,4,0)),"",VLOOKUP(A1134,'entry data'!B:E,4,0))</f>
        <v/>
      </c>
      <c r="F1134" s="11" t="str">
        <f>IF(A1134="","",IF(ISERROR(VLOOKUP(A1134,'entry data'!B:F,5,0)),"",VLOOKUP(A1134,'entry data'!B:F,5,0)))</f>
        <v/>
      </c>
      <c r="G1134" s="12" t="str">
        <f>IF(A1134="","",IF(ISERROR(VLOOKUP(A1134,'entry data'!B:I,8,0)),"",VLOOKUP(A1134,'entry data'!B:I,7,0)))</f>
        <v/>
      </c>
      <c r="H1134" s="13" t="str">
        <f>IF(A1134="","",IF(B1134=1,VLOOKUP(A1134,'entry data'!B:D,3,0),I1133))</f>
        <v/>
      </c>
      <c r="I1134" s="14" t="str">
        <f>IF(A1134="","",IF(E1134="weekly",7,IF(E1134="fortnightly",14,IF(E1134="monthly",DATE(IF(MONTH(H1134)=12,YEAR(H1134)+1,YEAR(H1134)),VLOOKUP(MONTH(H1134),index!$D$2:$G$13,2,0),DAY(H1134)),
IF(E1134="quarterly",DATE(IF(MONTH(H1134)&gt;=10,YEAR(H1134)+1,YEAR(H1134)),VLOOKUP(MONTH(H1134),index!$D$2:$G$13,3,0),DAY(H1134)),
IF(E1134="halfyearly",DATE(IF(MONTH(H1134)&gt;=7,YEAR(H1134)+1,YEAR(H1134)),VLOOKUP(MONTH(H1134),index!$D$2:$G$13,4,0),DAY(H1134)),
DATE(YEAR(H1134)+1,MONTH(H1134),DAY(H1134)))))-H1134))+H1134)</f>
        <v/>
      </c>
      <c r="J1134" s="9" t="str">
        <f t="shared" si="124"/>
        <v/>
      </c>
      <c r="K1134" s="11" t="str">
        <f t="shared" si="125"/>
        <v/>
      </c>
      <c r="L1134" s="11" t="str">
        <f t="shared" si="126"/>
        <v/>
      </c>
      <c r="M1134" s="11" t="str">
        <f>IF(A1134="","",VLOOKUP(E1134,index!$A$1:$B$6,2,0)*K1134*G1134)</f>
        <v/>
      </c>
      <c r="N1134" s="11" t="str">
        <f>IF(A1134="","",-PMT(G1134*VLOOKUP(E1134,index!$A$1:$B$6,2,0),C1134,F1134,0,0))</f>
        <v/>
      </c>
      <c r="O1134" s="11" t="str">
        <f t="shared" si="127"/>
        <v/>
      </c>
      <c r="P1134" s="11" t="str">
        <f t="shared" si="122"/>
        <v/>
      </c>
    </row>
    <row r="1135" spans="1:16" x14ac:dyDescent="0.25">
      <c r="A1135" s="9" t="str">
        <f>IF(A1134="","",IF(B1134&lt;C1134,A1134,IF(A1134=MAX('entry data'!$B$8:$B$507),"",A1134+1)))</f>
        <v/>
      </c>
      <c r="B1135" s="9" t="str">
        <f t="shared" si="123"/>
        <v/>
      </c>
      <c r="C1135" s="9" t="str">
        <f>IF(ISERROR(VLOOKUP(A1135,'entry data'!B:G,6,0)),"",VLOOKUP(A1135,'entry data'!B:G,6,0))</f>
        <v/>
      </c>
      <c r="D1135" s="9" t="str">
        <f>IF(ISERROR(VLOOKUP(A1135,'entry data'!B:C,2,0)),"",VLOOKUP(A1135,'entry data'!B:C,2,0))</f>
        <v/>
      </c>
      <c r="E1135" s="9" t="str">
        <f>IF(ISERROR(VLOOKUP(A1135,'entry data'!B:E,4,0)),"",VLOOKUP(A1135,'entry data'!B:E,4,0))</f>
        <v/>
      </c>
      <c r="F1135" s="11" t="str">
        <f>IF(A1135="","",IF(ISERROR(VLOOKUP(A1135,'entry data'!B:F,5,0)),"",VLOOKUP(A1135,'entry data'!B:F,5,0)))</f>
        <v/>
      </c>
      <c r="G1135" s="12" t="str">
        <f>IF(A1135="","",IF(ISERROR(VLOOKUP(A1135,'entry data'!B:I,8,0)),"",VLOOKUP(A1135,'entry data'!B:I,7,0)))</f>
        <v/>
      </c>
      <c r="H1135" s="13" t="str">
        <f>IF(A1135="","",IF(B1135=1,VLOOKUP(A1135,'entry data'!B:D,3,0),I1134))</f>
        <v/>
      </c>
      <c r="I1135" s="14" t="str">
        <f>IF(A1135="","",IF(E1135="weekly",7,IF(E1135="fortnightly",14,IF(E1135="monthly",DATE(IF(MONTH(H1135)=12,YEAR(H1135)+1,YEAR(H1135)),VLOOKUP(MONTH(H1135),index!$D$2:$G$13,2,0),DAY(H1135)),
IF(E1135="quarterly",DATE(IF(MONTH(H1135)&gt;=10,YEAR(H1135)+1,YEAR(H1135)),VLOOKUP(MONTH(H1135),index!$D$2:$G$13,3,0),DAY(H1135)),
IF(E1135="halfyearly",DATE(IF(MONTH(H1135)&gt;=7,YEAR(H1135)+1,YEAR(H1135)),VLOOKUP(MONTH(H1135),index!$D$2:$G$13,4,0),DAY(H1135)),
DATE(YEAR(H1135)+1,MONTH(H1135),DAY(H1135)))))-H1135))+H1135)</f>
        <v/>
      </c>
      <c r="J1135" s="9" t="str">
        <f t="shared" si="124"/>
        <v/>
      </c>
      <c r="K1135" s="11" t="str">
        <f t="shared" si="125"/>
        <v/>
      </c>
      <c r="L1135" s="11" t="str">
        <f t="shared" si="126"/>
        <v/>
      </c>
      <c r="M1135" s="11" t="str">
        <f>IF(A1135="","",VLOOKUP(E1135,index!$A$1:$B$6,2,0)*K1135*G1135)</f>
        <v/>
      </c>
      <c r="N1135" s="11" t="str">
        <f>IF(A1135="","",-PMT(G1135*VLOOKUP(E1135,index!$A$1:$B$6,2,0),C1135,F1135,0,0))</f>
        <v/>
      </c>
      <c r="O1135" s="11" t="str">
        <f t="shared" si="127"/>
        <v/>
      </c>
      <c r="P1135" s="11" t="str">
        <f t="shared" si="122"/>
        <v/>
      </c>
    </row>
    <row r="1136" spans="1:16" x14ac:dyDescent="0.25">
      <c r="A1136" s="9" t="str">
        <f>IF(A1135="","",IF(B1135&lt;C1135,A1135,IF(A1135=MAX('entry data'!$B$8:$B$507),"",A1135+1)))</f>
        <v/>
      </c>
      <c r="B1136" s="9" t="str">
        <f t="shared" si="123"/>
        <v/>
      </c>
      <c r="C1136" s="9" t="str">
        <f>IF(ISERROR(VLOOKUP(A1136,'entry data'!B:G,6,0)),"",VLOOKUP(A1136,'entry data'!B:G,6,0))</f>
        <v/>
      </c>
      <c r="D1136" s="9" t="str">
        <f>IF(ISERROR(VLOOKUP(A1136,'entry data'!B:C,2,0)),"",VLOOKUP(A1136,'entry data'!B:C,2,0))</f>
        <v/>
      </c>
      <c r="E1136" s="9" t="str">
        <f>IF(ISERROR(VLOOKUP(A1136,'entry data'!B:E,4,0)),"",VLOOKUP(A1136,'entry data'!B:E,4,0))</f>
        <v/>
      </c>
      <c r="F1136" s="11" t="str">
        <f>IF(A1136="","",IF(ISERROR(VLOOKUP(A1136,'entry data'!B:F,5,0)),"",VLOOKUP(A1136,'entry data'!B:F,5,0)))</f>
        <v/>
      </c>
      <c r="G1136" s="12" t="str">
        <f>IF(A1136="","",IF(ISERROR(VLOOKUP(A1136,'entry data'!B:I,8,0)),"",VLOOKUP(A1136,'entry data'!B:I,7,0)))</f>
        <v/>
      </c>
      <c r="H1136" s="13" t="str">
        <f>IF(A1136="","",IF(B1136=1,VLOOKUP(A1136,'entry data'!B:D,3,0),I1135))</f>
        <v/>
      </c>
      <c r="I1136" s="14" t="str">
        <f>IF(A1136="","",IF(E1136="weekly",7,IF(E1136="fortnightly",14,IF(E1136="monthly",DATE(IF(MONTH(H1136)=12,YEAR(H1136)+1,YEAR(H1136)),VLOOKUP(MONTH(H1136),index!$D$2:$G$13,2,0),DAY(H1136)),
IF(E1136="quarterly",DATE(IF(MONTH(H1136)&gt;=10,YEAR(H1136)+1,YEAR(H1136)),VLOOKUP(MONTH(H1136),index!$D$2:$G$13,3,0),DAY(H1136)),
IF(E1136="halfyearly",DATE(IF(MONTH(H1136)&gt;=7,YEAR(H1136)+1,YEAR(H1136)),VLOOKUP(MONTH(H1136),index!$D$2:$G$13,4,0),DAY(H1136)),
DATE(YEAR(H1136)+1,MONTH(H1136),DAY(H1136)))))-H1136))+H1136)</f>
        <v/>
      </c>
      <c r="J1136" s="9" t="str">
        <f t="shared" si="124"/>
        <v/>
      </c>
      <c r="K1136" s="11" t="str">
        <f t="shared" si="125"/>
        <v/>
      </c>
      <c r="L1136" s="11" t="str">
        <f t="shared" si="126"/>
        <v/>
      </c>
      <c r="M1136" s="11" t="str">
        <f>IF(A1136="","",VLOOKUP(E1136,index!$A$1:$B$6,2,0)*K1136*G1136)</f>
        <v/>
      </c>
      <c r="N1136" s="11" t="str">
        <f>IF(A1136="","",-PMT(G1136*VLOOKUP(E1136,index!$A$1:$B$6,2,0),C1136,F1136,0,0))</f>
        <v/>
      </c>
      <c r="O1136" s="11" t="str">
        <f t="shared" si="127"/>
        <v/>
      </c>
      <c r="P1136" s="11" t="str">
        <f t="shared" si="122"/>
        <v/>
      </c>
    </row>
    <row r="1137" spans="1:16" x14ac:dyDescent="0.25">
      <c r="A1137" s="9" t="str">
        <f>IF(A1136="","",IF(B1136&lt;C1136,A1136,IF(A1136=MAX('entry data'!$B$8:$B$507),"",A1136+1)))</f>
        <v/>
      </c>
      <c r="B1137" s="9" t="str">
        <f t="shared" si="123"/>
        <v/>
      </c>
      <c r="C1137" s="9" t="str">
        <f>IF(ISERROR(VLOOKUP(A1137,'entry data'!B:G,6,0)),"",VLOOKUP(A1137,'entry data'!B:G,6,0))</f>
        <v/>
      </c>
      <c r="D1137" s="9" t="str">
        <f>IF(ISERROR(VLOOKUP(A1137,'entry data'!B:C,2,0)),"",VLOOKUP(A1137,'entry data'!B:C,2,0))</f>
        <v/>
      </c>
      <c r="E1137" s="9" t="str">
        <f>IF(ISERROR(VLOOKUP(A1137,'entry data'!B:E,4,0)),"",VLOOKUP(A1137,'entry data'!B:E,4,0))</f>
        <v/>
      </c>
      <c r="F1137" s="11" t="str">
        <f>IF(A1137="","",IF(ISERROR(VLOOKUP(A1137,'entry data'!B:F,5,0)),"",VLOOKUP(A1137,'entry data'!B:F,5,0)))</f>
        <v/>
      </c>
      <c r="G1137" s="12" t="str">
        <f>IF(A1137="","",IF(ISERROR(VLOOKUP(A1137,'entry data'!B:I,8,0)),"",VLOOKUP(A1137,'entry data'!B:I,7,0)))</f>
        <v/>
      </c>
      <c r="H1137" s="13" t="str">
        <f>IF(A1137="","",IF(B1137=1,VLOOKUP(A1137,'entry data'!B:D,3,0),I1136))</f>
        <v/>
      </c>
      <c r="I1137" s="14" t="str">
        <f>IF(A1137="","",IF(E1137="weekly",7,IF(E1137="fortnightly",14,IF(E1137="monthly",DATE(IF(MONTH(H1137)=12,YEAR(H1137)+1,YEAR(H1137)),VLOOKUP(MONTH(H1137),index!$D$2:$G$13,2,0),DAY(H1137)),
IF(E1137="quarterly",DATE(IF(MONTH(H1137)&gt;=10,YEAR(H1137)+1,YEAR(H1137)),VLOOKUP(MONTH(H1137),index!$D$2:$G$13,3,0),DAY(H1137)),
IF(E1137="halfyearly",DATE(IF(MONTH(H1137)&gt;=7,YEAR(H1137)+1,YEAR(H1137)),VLOOKUP(MONTH(H1137),index!$D$2:$G$13,4,0),DAY(H1137)),
DATE(YEAR(H1137)+1,MONTH(H1137),DAY(H1137)))))-H1137))+H1137)</f>
        <v/>
      </c>
      <c r="J1137" s="9" t="str">
        <f t="shared" si="124"/>
        <v/>
      </c>
      <c r="K1137" s="11" t="str">
        <f t="shared" si="125"/>
        <v/>
      </c>
      <c r="L1137" s="11" t="str">
        <f t="shared" si="126"/>
        <v/>
      </c>
      <c r="M1137" s="11" t="str">
        <f>IF(A1137="","",VLOOKUP(E1137,index!$A$1:$B$6,2,0)*K1137*G1137)</f>
        <v/>
      </c>
      <c r="N1137" s="11" t="str">
        <f>IF(A1137="","",-PMT(G1137*VLOOKUP(E1137,index!$A$1:$B$6,2,0),C1137,F1137,0,0))</f>
        <v/>
      </c>
      <c r="O1137" s="11" t="str">
        <f t="shared" si="127"/>
        <v/>
      </c>
      <c r="P1137" s="11" t="str">
        <f t="shared" si="122"/>
        <v/>
      </c>
    </row>
    <row r="1138" spans="1:16" x14ac:dyDescent="0.25">
      <c r="A1138" s="9" t="str">
        <f>IF(A1137="","",IF(B1137&lt;C1137,A1137,IF(A1137=MAX('entry data'!$B$8:$B$507),"",A1137+1)))</f>
        <v/>
      </c>
      <c r="B1138" s="9" t="str">
        <f t="shared" si="123"/>
        <v/>
      </c>
      <c r="C1138" s="9" t="str">
        <f>IF(ISERROR(VLOOKUP(A1138,'entry data'!B:G,6,0)),"",VLOOKUP(A1138,'entry data'!B:G,6,0))</f>
        <v/>
      </c>
      <c r="D1138" s="9" t="str">
        <f>IF(ISERROR(VLOOKUP(A1138,'entry data'!B:C,2,0)),"",VLOOKUP(A1138,'entry data'!B:C,2,0))</f>
        <v/>
      </c>
      <c r="E1138" s="9" t="str">
        <f>IF(ISERROR(VLOOKUP(A1138,'entry data'!B:E,4,0)),"",VLOOKUP(A1138,'entry data'!B:E,4,0))</f>
        <v/>
      </c>
      <c r="F1138" s="11" t="str">
        <f>IF(A1138="","",IF(ISERROR(VLOOKUP(A1138,'entry data'!B:F,5,0)),"",VLOOKUP(A1138,'entry data'!B:F,5,0)))</f>
        <v/>
      </c>
      <c r="G1138" s="12" t="str">
        <f>IF(A1138="","",IF(ISERROR(VLOOKUP(A1138,'entry data'!B:I,8,0)),"",VLOOKUP(A1138,'entry data'!B:I,7,0)))</f>
        <v/>
      </c>
      <c r="H1138" s="13" t="str">
        <f>IF(A1138="","",IF(B1138=1,VLOOKUP(A1138,'entry data'!B:D,3,0),I1137))</f>
        <v/>
      </c>
      <c r="I1138" s="14" t="str">
        <f>IF(A1138="","",IF(E1138="weekly",7,IF(E1138="fortnightly",14,IF(E1138="monthly",DATE(IF(MONTH(H1138)=12,YEAR(H1138)+1,YEAR(H1138)),VLOOKUP(MONTH(H1138),index!$D$2:$G$13,2,0),DAY(H1138)),
IF(E1138="quarterly",DATE(IF(MONTH(H1138)&gt;=10,YEAR(H1138)+1,YEAR(H1138)),VLOOKUP(MONTH(H1138),index!$D$2:$G$13,3,0),DAY(H1138)),
IF(E1138="halfyearly",DATE(IF(MONTH(H1138)&gt;=7,YEAR(H1138)+1,YEAR(H1138)),VLOOKUP(MONTH(H1138),index!$D$2:$G$13,4,0),DAY(H1138)),
DATE(YEAR(H1138)+1,MONTH(H1138),DAY(H1138)))))-H1138))+H1138)</f>
        <v/>
      </c>
      <c r="J1138" s="9" t="str">
        <f t="shared" si="124"/>
        <v/>
      </c>
      <c r="K1138" s="11" t="str">
        <f t="shared" si="125"/>
        <v/>
      </c>
      <c r="L1138" s="11" t="str">
        <f t="shared" si="126"/>
        <v/>
      </c>
      <c r="M1138" s="11" t="str">
        <f>IF(A1138="","",VLOOKUP(E1138,index!$A$1:$B$6,2,0)*K1138*G1138)</f>
        <v/>
      </c>
      <c r="N1138" s="11" t="str">
        <f>IF(A1138="","",-PMT(G1138*VLOOKUP(E1138,index!$A$1:$B$6,2,0),C1138,F1138,0,0))</f>
        <v/>
      </c>
      <c r="O1138" s="11" t="str">
        <f t="shared" si="127"/>
        <v/>
      </c>
      <c r="P1138" s="11" t="str">
        <f t="shared" si="122"/>
        <v/>
      </c>
    </row>
    <row r="1139" spans="1:16" x14ac:dyDescent="0.25">
      <c r="A1139" s="9" t="str">
        <f>IF(A1138="","",IF(B1138&lt;C1138,A1138,IF(A1138=MAX('entry data'!$B$8:$B$507),"",A1138+1)))</f>
        <v/>
      </c>
      <c r="B1139" s="9" t="str">
        <f t="shared" si="123"/>
        <v/>
      </c>
      <c r="C1139" s="9" t="str">
        <f>IF(ISERROR(VLOOKUP(A1139,'entry data'!B:G,6,0)),"",VLOOKUP(A1139,'entry data'!B:G,6,0))</f>
        <v/>
      </c>
      <c r="D1139" s="9" t="str">
        <f>IF(ISERROR(VLOOKUP(A1139,'entry data'!B:C,2,0)),"",VLOOKUP(A1139,'entry data'!B:C,2,0))</f>
        <v/>
      </c>
      <c r="E1139" s="9" t="str">
        <f>IF(ISERROR(VLOOKUP(A1139,'entry data'!B:E,4,0)),"",VLOOKUP(A1139,'entry data'!B:E,4,0))</f>
        <v/>
      </c>
      <c r="F1139" s="11" t="str">
        <f>IF(A1139="","",IF(ISERROR(VLOOKUP(A1139,'entry data'!B:F,5,0)),"",VLOOKUP(A1139,'entry data'!B:F,5,0)))</f>
        <v/>
      </c>
      <c r="G1139" s="12" t="str">
        <f>IF(A1139="","",IF(ISERROR(VLOOKUP(A1139,'entry data'!B:I,8,0)),"",VLOOKUP(A1139,'entry data'!B:I,7,0)))</f>
        <v/>
      </c>
      <c r="H1139" s="13" t="str">
        <f>IF(A1139="","",IF(B1139=1,VLOOKUP(A1139,'entry data'!B:D,3,0),I1138))</f>
        <v/>
      </c>
      <c r="I1139" s="14" t="str">
        <f>IF(A1139="","",IF(E1139="weekly",7,IF(E1139="fortnightly",14,IF(E1139="monthly",DATE(IF(MONTH(H1139)=12,YEAR(H1139)+1,YEAR(H1139)),VLOOKUP(MONTH(H1139),index!$D$2:$G$13,2,0),DAY(H1139)),
IF(E1139="quarterly",DATE(IF(MONTH(H1139)&gt;=10,YEAR(H1139)+1,YEAR(H1139)),VLOOKUP(MONTH(H1139),index!$D$2:$G$13,3,0),DAY(H1139)),
IF(E1139="halfyearly",DATE(IF(MONTH(H1139)&gt;=7,YEAR(H1139)+1,YEAR(H1139)),VLOOKUP(MONTH(H1139),index!$D$2:$G$13,4,0),DAY(H1139)),
DATE(YEAR(H1139)+1,MONTH(H1139),DAY(H1139)))))-H1139))+H1139)</f>
        <v/>
      </c>
      <c r="J1139" s="9" t="str">
        <f t="shared" si="124"/>
        <v/>
      </c>
      <c r="K1139" s="11" t="str">
        <f t="shared" si="125"/>
        <v/>
      </c>
      <c r="L1139" s="11" t="str">
        <f t="shared" si="126"/>
        <v/>
      </c>
      <c r="M1139" s="11" t="str">
        <f>IF(A1139="","",VLOOKUP(E1139,index!$A$1:$B$6,2,0)*K1139*G1139)</f>
        <v/>
      </c>
      <c r="N1139" s="11" t="str">
        <f>IF(A1139="","",-PMT(G1139*VLOOKUP(E1139,index!$A$1:$B$6,2,0),C1139,F1139,0,0))</f>
        <v/>
      </c>
      <c r="O1139" s="11" t="str">
        <f t="shared" si="127"/>
        <v/>
      </c>
      <c r="P1139" s="11" t="str">
        <f t="shared" si="122"/>
        <v/>
      </c>
    </row>
    <row r="1140" spans="1:16" x14ac:dyDescent="0.25">
      <c r="A1140" s="9" t="str">
        <f>IF(A1139="","",IF(B1139&lt;C1139,A1139,IF(A1139=MAX('entry data'!$B$8:$B$507),"",A1139+1)))</f>
        <v/>
      </c>
      <c r="B1140" s="9" t="str">
        <f t="shared" si="123"/>
        <v/>
      </c>
      <c r="C1140" s="9" t="str">
        <f>IF(ISERROR(VLOOKUP(A1140,'entry data'!B:G,6,0)),"",VLOOKUP(A1140,'entry data'!B:G,6,0))</f>
        <v/>
      </c>
      <c r="D1140" s="9" t="str">
        <f>IF(ISERROR(VLOOKUP(A1140,'entry data'!B:C,2,0)),"",VLOOKUP(A1140,'entry data'!B:C,2,0))</f>
        <v/>
      </c>
      <c r="E1140" s="9" t="str">
        <f>IF(ISERROR(VLOOKUP(A1140,'entry data'!B:E,4,0)),"",VLOOKUP(A1140,'entry data'!B:E,4,0))</f>
        <v/>
      </c>
      <c r="F1140" s="11" t="str">
        <f>IF(A1140="","",IF(ISERROR(VLOOKUP(A1140,'entry data'!B:F,5,0)),"",VLOOKUP(A1140,'entry data'!B:F,5,0)))</f>
        <v/>
      </c>
      <c r="G1140" s="12" t="str">
        <f>IF(A1140="","",IF(ISERROR(VLOOKUP(A1140,'entry data'!B:I,8,0)),"",VLOOKUP(A1140,'entry data'!B:I,7,0)))</f>
        <v/>
      </c>
      <c r="H1140" s="13" t="str">
        <f>IF(A1140="","",IF(B1140=1,VLOOKUP(A1140,'entry data'!B:D,3,0),I1139))</f>
        <v/>
      </c>
      <c r="I1140" s="14" t="str">
        <f>IF(A1140="","",IF(E1140="weekly",7,IF(E1140="fortnightly",14,IF(E1140="monthly",DATE(IF(MONTH(H1140)=12,YEAR(H1140)+1,YEAR(H1140)),VLOOKUP(MONTH(H1140),index!$D$2:$G$13,2,0),DAY(H1140)),
IF(E1140="quarterly",DATE(IF(MONTH(H1140)&gt;=10,YEAR(H1140)+1,YEAR(H1140)),VLOOKUP(MONTH(H1140),index!$D$2:$G$13,3,0),DAY(H1140)),
IF(E1140="halfyearly",DATE(IF(MONTH(H1140)&gt;=7,YEAR(H1140)+1,YEAR(H1140)),VLOOKUP(MONTH(H1140),index!$D$2:$G$13,4,0),DAY(H1140)),
DATE(YEAR(H1140)+1,MONTH(H1140),DAY(H1140)))))-H1140))+H1140)</f>
        <v/>
      </c>
      <c r="J1140" s="9" t="str">
        <f t="shared" si="124"/>
        <v/>
      </c>
      <c r="K1140" s="11" t="str">
        <f t="shared" si="125"/>
        <v/>
      </c>
      <c r="L1140" s="11" t="str">
        <f t="shared" si="126"/>
        <v/>
      </c>
      <c r="M1140" s="11" t="str">
        <f>IF(A1140="","",VLOOKUP(E1140,index!$A$1:$B$6,2,0)*K1140*G1140)</f>
        <v/>
      </c>
      <c r="N1140" s="11" t="str">
        <f>IF(A1140="","",-PMT(G1140*VLOOKUP(E1140,index!$A$1:$B$6,2,0),C1140,F1140,0,0))</f>
        <v/>
      </c>
      <c r="O1140" s="11" t="str">
        <f t="shared" si="127"/>
        <v/>
      </c>
      <c r="P1140" s="11" t="str">
        <f t="shared" si="122"/>
        <v/>
      </c>
    </row>
    <row r="1141" spans="1:16" x14ac:dyDescent="0.25">
      <c r="A1141" s="9" t="str">
        <f>IF(A1140="","",IF(B1140&lt;C1140,A1140,IF(A1140=MAX('entry data'!$B$8:$B$507),"",A1140+1)))</f>
        <v/>
      </c>
      <c r="B1141" s="9" t="str">
        <f t="shared" si="123"/>
        <v/>
      </c>
      <c r="C1141" s="9" t="str">
        <f>IF(ISERROR(VLOOKUP(A1141,'entry data'!B:G,6,0)),"",VLOOKUP(A1141,'entry data'!B:G,6,0))</f>
        <v/>
      </c>
      <c r="D1141" s="9" t="str">
        <f>IF(ISERROR(VLOOKUP(A1141,'entry data'!B:C,2,0)),"",VLOOKUP(A1141,'entry data'!B:C,2,0))</f>
        <v/>
      </c>
      <c r="E1141" s="9" t="str">
        <f>IF(ISERROR(VLOOKUP(A1141,'entry data'!B:E,4,0)),"",VLOOKUP(A1141,'entry data'!B:E,4,0))</f>
        <v/>
      </c>
      <c r="F1141" s="11" t="str">
        <f>IF(A1141="","",IF(ISERROR(VLOOKUP(A1141,'entry data'!B:F,5,0)),"",VLOOKUP(A1141,'entry data'!B:F,5,0)))</f>
        <v/>
      </c>
      <c r="G1141" s="12" t="str">
        <f>IF(A1141="","",IF(ISERROR(VLOOKUP(A1141,'entry data'!B:I,8,0)),"",VLOOKUP(A1141,'entry data'!B:I,7,0)))</f>
        <v/>
      </c>
      <c r="H1141" s="13" t="str">
        <f>IF(A1141="","",IF(B1141=1,VLOOKUP(A1141,'entry data'!B:D,3,0),I1140))</f>
        <v/>
      </c>
      <c r="I1141" s="14" t="str">
        <f>IF(A1141="","",IF(E1141="weekly",7,IF(E1141="fortnightly",14,IF(E1141="monthly",DATE(IF(MONTH(H1141)=12,YEAR(H1141)+1,YEAR(H1141)),VLOOKUP(MONTH(H1141),index!$D$2:$G$13,2,0),DAY(H1141)),
IF(E1141="quarterly",DATE(IF(MONTH(H1141)&gt;=10,YEAR(H1141)+1,YEAR(H1141)),VLOOKUP(MONTH(H1141),index!$D$2:$G$13,3,0),DAY(H1141)),
IF(E1141="halfyearly",DATE(IF(MONTH(H1141)&gt;=7,YEAR(H1141)+1,YEAR(H1141)),VLOOKUP(MONTH(H1141),index!$D$2:$G$13,4,0),DAY(H1141)),
DATE(YEAR(H1141)+1,MONTH(H1141),DAY(H1141)))))-H1141))+H1141)</f>
        <v/>
      </c>
      <c r="J1141" s="9" t="str">
        <f t="shared" si="124"/>
        <v/>
      </c>
      <c r="K1141" s="11" t="str">
        <f t="shared" si="125"/>
        <v/>
      </c>
      <c r="L1141" s="11" t="str">
        <f t="shared" si="126"/>
        <v/>
      </c>
      <c r="M1141" s="11" t="str">
        <f>IF(A1141="","",VLOOKUP(E1141,index!$A$1:$B$6,2,0)*K1141*G1141)</f>
        <v/>
      </c>
      <c r="N1141" s="11" t="str">
        <f>IF(A1141="","",-PMT(G1141*VLOOKUP(E1141,index!$A$1:$B$6,2,0),C1141,F1141,0,0))</f>
        <v/>
      </c>
      <c r="O1141" s="11" t="str">
        <f t="shared" si="127"/>
        <v/>
      </c>
      <c r="P1141" s="11" t="str">
        <f t="shared" si="122"/>
        <v/>
      </c>
    </row>
    <row r="1142" spans="1:16" x14ac:dyDescent="0.25">
      <c r="A1142" s="9" t="str">
        <f>IF(A1141="","",IF(B1141&lt;C1141,A1141,IF(A1141=MAX('entry data'!$B$8:$B$507),"",A1141+1)))</f>
        <v/>
      </c>
      <c r="B1142" s="9" t="str">
        <f t="shared" si="123"/>
        <v/>
      </c>
      <c r="C1142" s="9" t="str">
        <f>IF(ISERROR(VLOOKUP(A1142,'entry data'!B:G,6,0)),"",VLOOKUP(A1142,'entry data'!B:G,6,0))</f>
        <v/>
      </c>
      <c r="D1142" s="9" t="str">
        <f>IF(ISERROR(VLOOKUP(A1142,'entry data'!B:C,2,0)),"",VLOOKUP(A1142,'entry data'!B:C,2,0))</f>
        <v/>
      </c>
      <c r="E1142" s="9" t="str">
        <f>IF(ISERROR(VLOOKUP(A1142,'entry data'!B:E,4,0)),"",VLOOKUP(A1142,'entry data'!B:E,4,0))</f>
        <v/>
      </c>
      <c r="F1142" s="11" t="str">
        <f>IF(A1142="","",IF(ISERROR(VLOOKUP(A1142,'entry data'!B:F,5,0)),"",VLOOKUP(A1142,'entry data'!B:F,5,0)))</f>
        <v/>
      </c>
      <c r="G1142" s="12" t="str">
        <f>IF(A1142="","",IF(ISERROR(VLOOKUP(A1142,'entry data'!B:I,8,0)),"",VLOOKUP(A1142,'entry data'!B:I,7,0)))</f>
        <v/>
      </c>
      <c r="H1142" s="13" t="str">
        <f>IF(A1142="","",IF(B1142=1,VLOOKUP(A1142,'entry data'!B:D,3,0),I1141))</f>
        <v/>
      </c>
      <c r="I1142" s="14" t="str">
        <f>IF(A1142="","",IF(E1142="weekly",7,IF(E1142="fortnightly",14,IF(E1142="monthly",DATE(IF(MONTH(H1142)=12,YEAR(H1142)+1,YEAR(H1142)),VLOOKUP(MONTH(H1142),index!$D$2:$G$13,2,0),DAY(H1142)),
IF(E1142="quarterly",DATE(IF(MONTH(H1142)&gt;=10,YEAR(H1142)+1,YEAR(H1142)),VLOOKUP(MONTH(H1142),index!$D$2:$G$13,3,0),DAY(H1142)),
IF(E1142="halfyearly",DATE(IF(MONTH(H1142)&gt;=7,YEAR(H1142)+1,YEAR(H1142)),VLOOKUP(MONTH(H1142),index!$D$2:$G$13,4,0),DAY(H1142)),
DATE(YEAR(H1142)+1,MONTH(H1142),DAY(H1142)))))-H1142))+H1142)</f>
        <v/>
      </c>
      <c r="J1142" s="9" t="str">
        <f t="shared" si="124"/>
        <v/>
      </c>
      <c r="K1142" s="11" t="str">
        <f t="shared" si="125"/>
        <v/>
      </c>
      <c r="L1142" s="11" t="str">
        <f t="shared" si="126"/>
        <v/>
      </c>
      <c r="M1142" s="11" t="str">
        <f>IF(A1142="","",VLOOKUP(E1142,index!$A$1:$B$6,2,0)*K1142*G1142)</f>
        <v/>
      </c>
      <c r="N1142" s="11" t="str">
        <f>IF(A1142="","",-PMT(G1142*VLOOKUP(E1142,index!$A$1:$B$6,2,0),C1142,F1142,0,0))</f>
        <v/>
      </c>
      <c r="O1142" s="11" t="str">
        <f t="shared" si="127"/>
        <v/>
      </c>
      <c r="P1142" s="11" t="str">
        <f t="shared" si="122"/>
        <v/>
      </c>
    </row>
    <row r="1143" spans="1:16" x14ac:dyDescent="0.25">
      <c r="A1143" s="9" t="str">
        <f>IF(A1142="","",IF(B1142&lt;C1142,A1142,IF(A1142=MAX('entry data'!$B$8:$B$507),"",A1142+1)))</f>
        <v/>
      </c>
      <c r="B1143" s="9" t="str">
        <f t="shared" si="123"/>
        <v/>
      </c>
      <c r="C1143" s="9" t="str">
        <f>IF(ISERROR(VLOOKUP(A1143,'entry data'!B:G,6,0)),"",VLOOKUP(A1143,'entry data'!B:G,6,0))</f>
        <v/>
      </c>
      <c r="D1143" s="9" t="str">
        <f>IF(ISERROR(VLOOKUP(A1143,'entry data'!B:C,2,0)),"",VLOOKUP(A1143,'entry data'!B:C,2,0))</f>
        <v/>
      </c>
      <c r="E1143" s="9" t="str">
        <f>IF(ISERROR(VLOOKUP(A1143,'entry data'!B:E,4,0)),"",VLOOKUP(A1143,'entry data'!B:E,4,0))</f>
        <v/>
      </c>
      <c r="F1143" s="11" t="str">
        <f>IF(A1143="","",IF(ISERROR(VLOOKUP(A1143,'entry data'!B:F,5,0)),"",VLOOKUP(A1143,'entry data'!B:F,5,0)))</f>
        <v/>
      </c>
      <c r="G1143" s="12" t="str">
        <f>IF(A1143="","",IF(ISERROR(VLOOKUP(A1143,'entry data'!B:I,8,0)),"",VLOOKUP(A1143,'entry data'!B:I,7,0)))</f>
        <v/>
      </c>
      <c r="H1143" s="13" t="str">
        <f>IF(A1143="","",IF(B1143=1,VLOOKUP(A1143,'entry data'!B:D,3,0),I1142))</f>
        <v/>
      </c>
      <c r="I1143" s="14" t="str">
        <f>IF(A1143="","",IF(E1143="weekly",7,IF(E1143="fortnightly",14,IF(E1143="monthly",DATE(IF(MONTH(H1143)=12,YEAR(H1143)+1,YEAR(H1143)),VLOOKUP(MONTH(H1143),index!$D$2:$G$13,2,0),DAY(H1143)),
IF(E1143="quarterly",DATE(IF(MONTH(H1143)&gt;=10,YEAR(H1143)+1,YEAR(H1143)),VLOOKUP(MONTH(H1143),index!$D$2:$G$13,3,0),DAY(H1143)),
IF(E1143="halfyearly",DATE(IF(MONTH(H1143)&gt;=7,YEAR(H1143)+1,YEAR(H1143)),VLOOKUP(MONTH(H1143),index!$D$2:$G$13,4,0),DAY(H1143)),
DATE(YEAR(H1143)+1,MONTH(H1143),DAY(H1143)))))-H1143))+H1143)</f>
        <v/>
      </c>
      <c r="J1143" s="9" t="str">
        <f t="shared" si="124"/>
        <v/>
      </c>
      <c r="K1143" s="11" t="str">
        <f t="shared" si="125"/>
        <v/>
      </c>
      <c r="L1143" s="11" t="str">
        <f t="shared" si="126"/>
        <v/>
      </c>
      <c r="M1143" s="11" t="str">
        <f>IF(A1143="","",VLOOKUP(E1143,index!$A$1:$B$6,2,0)*K1143*G1143)</f>
        <v/>
      </c>
      <c r="N1143" s="11" t="str">
        <f>IF(A1143="","",-PMT(G1143*VLOOKUP(E1143,index!$A$1:$B$6,2,0),C1143,F1143,0,0))</f>
        <v/>
      </c>
      <c r="O1143" s="11" t="str">
        <f t="shared" si="127"/>
        <v/>
      </c>
      <c r="P1143" s="11" t="str">
        <f t="shared" si="122"/>
        <v/>
      </c>
    </row>
    <row r="1144" spans="1:16" x14ac:dyDescent="0.25">
      <c r="A1144" s="9" t="str">
        <f>IF(A1143="","",IF(B1143&lt;C1143,A1143,IF(A1143=MAX('entry data'!$B$8:$B$507),"",A1143+1)))</f>
        <v/>
      </c>
      <c r="B1144" s="9" t="str">
        <f t="shared" si="123"/>
        <v/>
      </c>
      <c r="C1144" s="9" t="str">
        <f>IF(ISERROR(VLOOKUP(A1144,'entry data'!B:G,6,0)),"",VLOOKUP(A1144,'entry data'!B:G,6,0))</f>
        <v/>
      </c>
      <c r="D1144" s="9" t="str">
        <f>IF(ISERROR(VLOOKUP(A1144,'entry data'!B:C,2,0)),"",VLOOKUP(A1144,'entry data'!B:C,2,0))</f>
        <v/>
      </c>
      <c r="E1144" s="9" t="str">
        <f>IF(ISERROR(VLOOKUP(A1144,'entry data'!B:E,4,0)),"",VLOOKUP(A1144,'entry data'!B:E,4,0))</f>
        <v/>
      </c>
      <c r="F1144" s="11" t="str">
        <f>IF(A1144="","",IF(ISERROR(VLOOKUP(A1144,'entry data'!B:F,5,0)),"",VLOOKUP(A1144,'entry data'!B:F,5,0)))</f>
        <v/>
      </c>
      <c r="G1144" s="12" t="str">
        <f>IF(A1144="","",IF(ISERROR(VLOOKUP(A1144,'entry data'!B:I,8,0)),"",VLOOKUP(A1144,'entry data'!B:I,7,0)))</f>
        <v/>
      </c>
      <c r="H1144" s="13" t="str">
        <f>IF(A1144="","",IF(B1144=1,VLOOKUP(A1144,'entry data'!B:D,3,0),I1143))</f>
        <v/>
      </c>
      <c r="I1144" s="14" t="str">
        <f>IF(A1144="","",IF(E1144="weekly",7,IF(E1144="fortnightly",14,IF(E1144="monthly",DATE(IF(MONTH(H1144)=12,YEAR(H1144)+1,YEAR(H1144)),VLOOKUP(MONTH(H1144),index!$D$2:$G$13,2,0),DAY(H1144)),
IF(E1144="quarterly",DATE(IF(MONTH(H1144)&gt;=10,YEAR(H1144)+1,YEAR(H1144)),VLOOKUP(MONTH(H1144),index!$D$2:$G$13,3,0),DAY(H1144)),
IF(E1144="halfyearly",DATE(IF(MONTH(H1144)&gt;=7,YEAR(H1144)+1,YEAR(H1144)),VLOOKUP(MONTH(H1144),index!$D$2:$G$13,4,0),DAY(H1144)),
DATE(YEAR(H1144)+1,MONTH(H1144),DAY(H1144)))))-H1144))+H1144)</f>
        <v/>
      </c>
      <c r="J1144" s="9" t="str">
        <f t="shared" si="124"/>
        <v/>
      </c>
      <c r="K1144" s="11" t="str">
        <f t="shared" si="125"/>
        <v/>
      </c>
      <c r="L1144" s="11" t="str">
        <f t="shared" si="126"/>
        <v/>
      </c>
      <c r="M1144" s="11" t="str">
        <f>IF(A1144="","",VLOOKUP(E1144,index!$A$1:$B$6,2,0)*K1144*G1144)</f>
        <v/>
      </c>
      <c r="N1144" s="11" t="str">
        <f>IF(A1144="","",-PMT(G1144*VLOOKUP(E1144,index!$A$1:$B$6,2,0),C1144,F1144,0,0))</f>
        <v/>
      </c>
      <c r="O1144" s="11" t="str">
        <f t="shared" si="127"/>
        <v/>
      </c>
      <c r="P1144" s="11" t="str">
        <f t="shared" si="122"/>
        <v/>
      </c>
    </row>
    <row r="1145" spans="1:16" x14ac:dyDescent="0.25">
      <c r="A1145" s="9" t="str">
        <f>IF(A1144="","",IF(B1144&lt;C1144,A1144,IF(A1144=MAX('entry data'!$B$8:$B$507),"",A1144+1)))</f>
        <v/>
      </c>
      <c r="B1145" s="9" t="str">
        <f t="shared" si="123"/>
        <v/>
      </c>
      <c r="C1145" s="9" t="str">
        <f>IF(ISERROR(VLOOKUP(A1145,'entry data'!B:G,6,0)),"",VLOOKUP(A1145,'entry data'!B:G,6,0))</f>
        <v/>
      </c>
      <c r="D1145" s="9" t="str">
        <f>IF(ISERROR(VLOOKUP(A1145,'entry data'!B:C,2,0)),"",VLOOKUP(A1145,'entry data'!B:C,2,0))</f>
        <v/>
      </c>
      <c r="E1145" s="9" t="str">
        <f>IF(ISERROR(VLOOKUP(A1145,'entry data'!B:E,4,0)),"",VLOOKUP(A1145,'entry data'!B:E,4,0))</f>
        <v/>
      </c>
      <c r="F1145" s="11" t="str">
        <f>IF(A1145="","",IF(ISERROR(VLOOKUP(A1145,'entry data'!B:F,5,0)),"",VLOOKUP(A1145,'entry data'!B:F,5,0)))</f>
        <v/>
      </c>
      <c r="G1145" s="12" t="str">
        <f>IF(A1145="","",IF(ISERROR(VLOOKUP(A1145,'entry data'!B:I,8,0)),"",VLOOKUP(A1145,'entry data'!B:I,7,0)))</f>
        <v/>
      </c>
      <c r="H1145" s="13" t="str">
        <f>IF(A1145="","",IF(B1145=1,VLOOKUP(A1145,'entry data'!B:D,3,0),I1144))</f>
        <v/>
      </c>
      <c r="I1145" s="14" t="str">
        <f>IF(A1145="","",IF(E1145="weekly",7,IF(E1145="fortnightly",14,IF(E1145="monthly",DATE(IF(MONTH(H1145)=12,YEAR(H1145)+1,YEAR(H1145)),VLOOKUP(MONTH(H1145),index!$D$2:$G$13,2,0),DAY(H1145)),
IF(E1145="quarterly",DATE(IF(MONTH(H1145)&gt;=10,YEAR(H1145)+1,YEAR(H1145)),VLOOKUP(MONTH(H1145),index!$D$2:$G$13,3,0),DAY(H1145)),
IF(E1145="halfyearly",DATE(IF(MONTH(H1145)&gt;=7,YEAR(H1145)+1,YEAR(H1145)),VLOOKUP(MONTH(H1145),index!$D$2:$G$13,4,0),DAY(H1145)),
DATE(YEAR(H1145)+1,MONTH(H1145),DAY(H1145)))))-H1145))+H1145)</f>
        <v/>
      </c>
      <c r="J1145" s="9" t="str">
        <f t="shared" si="124"/>
        <v/>
      </c>
      <c r="K1145" s="11" t="str">
        <f t="shared" si="125"/>
        <v/>
      </c>
      <c r="L1145" s="11" t="str">
        <f t="shared" si="126"/>
        <v/>
      </c>
      <c r="M1145" s="11" t="str">
        <f>IF(A1145="","",VLOOKUP(E1145,index!$A$1:$B$6,2,0)*K1145*G1145)</f>
        <v/>
      </c>
      <c r="N1145" s="11" t="str">
        <f>IF(A1145="","",-PMT(G1145*VLOOKUP(E1145,index!$A$1:$B$6,2,0),C1145,F1145,0,0))</f>
        <v/>
      </c>
      <c r="O1145" s="11" t="str">
        <f t="shared" si="127"/>
        <v/>
      </c>
      <c r="P1145" s="11" t="str">
        <f t="shared" si="122"/>
        <v/>
      </c>
    </row>
    <row r="1146" spans="1:16" x14ac:dyDescent="0.25">
      <c r="A1146" s="9" t="str">
        <f>IF(A1145="","",IF(B1145&lt;C1145,A1145,IF(A1145=MAX('entry data'!$B$8:$B$507),"",A1145+1)))</f>
        <v/>
      </c>
      <c r="B1146" s="9" t="str">
        <f t="shared" si="123"/>
        <v/>
      </c>
      <c r="C1146" s="9" t="str">
        <f>IF(ISERROR(VLOOKUP(A1146,'entry data'!B:G,6,0)),"",VLOOKUP(A1146,'entry data'!B:G,6,0))</f>
        <v/>
      </c>
      <c r="D1146" s="9" t="str">
        <f>IF(ISERROR(VLOOKUP(A1146,'entry data'!B:C,2,0)),"",VLOOKUP(A1146,'entry data'!B:C,2,0))</f>
        <v/>
      </c>
      <c r="E1146" s="9" t="str">
        <f>IF(ISERROR(VLOOKUP(A1146,'entry data'!B:E,4,0)),"",VLOOKUP(A1146,'entry data'!B:E,4,0))</f>
        <v/>
      </c>
      <c r="F1146" s="11" t="str">
        <f>IF(A1146="","",IF(ISERROR(VLOOKUP(A1146,'entry data'!B:F,5,0)),"",VLOOKUP(A1146,'entry data'!B:F,5,0)))</f>
        <v/>
      </c>
      <c r="G1146" s="12" t="str">
        <f>IF(A1146="","",IF(ISERROR(VLOOKUP(A1146,'entry data'!B:I,8,0)),"",VLOOKUP(A1146,'entry data'!B:I,7,0)))</f>
        <v/>
      </c>
      <c r="H1146" s="13" t="str">
        <f>IF(A1146="","",IF(B1146=1,VLOOKUP(A1146,'entry data'!B:D,3,0),I1145))</f>
        <v/>
      </c>
      <c r="I1146" s="14" t="str">
        <f>IF(A1146="","",IF(E1146="weekly",7,IF(E1146="fortnightly",14,IF(E1146="monthly",DATE(IF(MONTH(H1146)=12,YEAR(H1146)+1,YEAR(H1146)),VLOOKUP(MONTH(H1146),index!$D$2:$G$13,2,0),DAY(H1146)),
IF(E1146="quarterly",DATE(IF(MONTH(H1146)&gt;=10,YEAR(H1146)+1,YEAR(H1146)),VLOOKUP(MONTH(H1146),index!$D$2:$G$13,3,0),DAY(H1146)),
IF(E1146="halfyearly",DATE(IF(MONTH(H1146)&gt;=7,YEAR(H1146)+1,YEAR(H1146)),VLOOKUP(MONTH(H1146),index!$D$2:$G$13,4,0),DAY(H1146)),
DATE(YEAR(H1146)+1,MONTH(H1146),DAY(H1146)))))-H1146))+H1146)</f>
        <v/>
      </c>
      <c r="J1146" s="9" t="str">
        <f t="shared" si="124"/>
        <v/>
      </c>
      <c r="K1146" s="11" t="str">
        <f t="shared" si="125"/>
        <v/>
      </c>
      <c r="L1146" s="11" t="str">
        <f t="shared" si="126"/>
        <v/>
      </c>
      <c r="M1146" s="11" t="str">
        <f>IF(A1146="","",VLOOKUP(E1146,index!$A$1:$B$6,2,0)*K1146*G1146)</f>
        <v/>
      </c>
      <c r="N1146" s="11" t="str">
        <f>IF(A1146="","",-PMT(G1146*VLOOKUP(E1146,index!$A$1:$B$6,2,0),C1146,F1146,0,0))</f>
        <v/>
      </c>
      <c r="O1146" s="11" t="str">
        <f t="shared" si="127"/>
        <v/>
      </c>
      <c r="P1146" s="11" t="str">
        <f t="shared" si="122"/>
        <v/>
      </c>
    </row>
    <row r="1147" spans="1:16" x14ac:dyDescent="0.25">
      <c r="A1147" s="9" t="str">
        <f>IF(A1146="","",IF(B1146&lt;C1146,A1146,IF(A1146=MAX('entry data'!$B$8:$B$507),"",A1146+1)))</f>
        <v/>
      </c>
      <c r="B1147" s="9" t="str">
        <f t="shared" si="123"/>
        <v/>
      </c>
      <c r="C1147" s="9" t="str">
        <f>IF(ISERROR(VLOOKUP(A1147,'entry data'!B:G,6,0)),"",VLOOKUP(A1147,'entry data'!B:G,6,0))</f>
        <v/>
      </c>
      <c r="D1147" s="9" t="str">
        <f>IF(ISERROR(VLOOKUP(A1147,'entry data'!B:C,2,0)),"",VLOOKUP(A1147,'entry data'!B:C,2,0))</f>
        <v/>
      </c>
      <c r="E1147" s="9" t="str">
        <f>IF(ISERROR(VLOOKUP(A1147,'entry data'!B:E,4,0)),"",VLOOKUP(A1147,'entry data'!B:E,4,0))</f>
        <v/>
      </c>
      <c r="F1147" s="11" t="str">
        <f>IF(A1147="","",IF(ISERROR(VLOOKUP(A1147,'entry data'!B:F,5,0)),"",VLOOKUP(A1147,'entry data'!B:F,5,0)))</f>
        <v/>
      </c>
      <c r="G1147" s="12" t="str">
        <f>IF(A1147="","",IF(ISERROR(VLOOKUP(A1147,'entry data'!B:I,8,0)),"",VLOOKUP(A1147,'entry data'!B:I,7,0)))</f>
        <v/>
      </c>
      <c r="H1147" s="13" t="str">
        <f>IF(A1147="","",IF(B1147=1,VLOOKUP(A1147,'entry data'!B:D,3,0),I1146))</f>
        <v/>
      </c>
      <c r="I1147" s="14" t="str">
        <f>IF(A1147="","",IF(E1147="weekly",7,IF(E1147="fortnightly",14,IF(E1147="monthly",DATE(IF(MONTH(H1147)=12,YEAR(H1147)+1,YEAR(H1147)),VLOOKUP(MONTH(H1147),index!$D$2:$G$13,2,0),DAY(H1147)),
IF(E1147="quarterly",DATE(IF(MONTH(H1147)&gt;=10,YEAR(H1147)+1,YEAR(H1147)),VLOOKUP(MONTH(H1147),index!$D$2:$G$13,3,0),DAY(H1147)),
IF(E1147="halfyearly",DATE(IF(MONTH(H1147)&gt;=7,YEAR(H1147)+1,YEAR(H1147)),VLOOKUP(MONTH(H1147),index!$D$2:$G$13,4,0),DAY(H1147)),
DATE(YEAR(H1147)+1,MONTH(H1147),DAY(H1147)))))-H1147))+H1147)</f>
        <v/>
      </c>
      <c r="J1147" s="9" t="str">
        <f t="shared" si="124"/>
        <v/>
      </c>
      <c r="K1147" s="11" t="str">
        <f t="shared" si="125"/>
        <v/>
      </c>
      <c r="L1147" s="11" t="str">
        <f t="shared" si="126"/>
        <v/>
      </c>
      <c r="M1147" s="11" t="str">
        <f>IF(A1147="","",VLOOKUP(E1147,index!$A$1:$B$6,2,0)*K1147*G1147)</f>
        <v/>
      </c>
      <c r="N1147" s="11" t="str">
        <f>IF(A1147="","",-PMT(G1147*VLOOKUP(E1147,index!$A$1:$B$6,2,0),C1147,F1147,0,0))</f>
        <v/>
      </c>
      <c r="O1147" s="11" t="str">
        <f t="shared" si="127"/>
        <v/>
      </c>
      <c r="P1147" s="11" t="str">
        <f t="shared" si="122"/>
        <v/>
      </c>
    </row>
    <row r="1148" spans="1:16" x14ac:dyDescent="0.25">
      <c r="A1148" s="9" t="str">
        <f>IF(A1147="","",IF(B1147&lt;C1147,A1147,IF(A1147=MAX('entry data'!$B$8:$B$507),"",A1147+1)))</f>
        <v/>
      </c>
      <c r="B1148" s="9" t="str">
        <f t="shared" si="123"/>
        <v/>
      </c>
      <c r="C1148" s="9" t="str">
        <f>IF(ISERROR(VLOOKUP(A1148,'entry data'!B:G,6,0)),"",VLOOKUP(A1148,'entry data'!B:G,6,0))</f>
        <v/>
      </c>
      <c r="D1148" s="9" t="str">
        <f>IF(ISERROR(VLOOKUP(A1148,'entry data'!B:C,2,0)),"",VLOOKUP(A1148,'entry data'!B:C,2,0))</f>
        <v/>
      </c>
      <c r="E1148" s="9" t="str">
        <f>IF(ISERROR(VLOOKUP(A1148,'entry data'!B:E,4,0)),"",VLOOKUP(A1148,'entry data'!B:E,4,0))</f>
        <v/>
      </c>
      <c r="F1148" s="11" t="str">
        <f>IF(A1148="","",IF(ISERROR(VLOOKUP(A1148,'entry data'!B:F,5,0)),"",VLOOKUP(A1148,'entry data'!B:F,5,0)))</f>
        <v/>
      </c>
      <c r="G1148" s="12" t="str">
        <f>IF(A1148="","",IF(ISERROR(VLOOKUP(A1148,'entry data'!B:I,8,0)),"",VLOOKUP(A1148,'entry data'!B:I,7,0)))</f>
        <v/>
      </c>
      <c r="H1148" s="13" t="str">
        <f>IF(A1148="","",IF(B1148=1,VLOOKUP(A1148,'entry data'!B:D,3,0),I1147))</f>
        <v/>
      </c>
      <c r="I1148" s="14" t="str">
        <f>IF(A1148="","",IF(E1148="weekly",7,IF(E1148="fortnightly",14,IF(E1148="monthly",DATE(IF(MONTH(H1148)=12,YEAR(H1148)+1,YEAR(H1148)),VLOOKUP(MONTH(H1148),index!$D$2:$G$13,2,0),DAY(H1148)),
IF(E1148="quarterly",DATE(IF(MONTH(H1148)&gt;=10,YEAR(H1148)+1,YEAR(H1148)),VLOOKUP(MONTH(H1148),index!$D$2:$G$13,3,0),DAY(H1148)),
IF(E1148="halfyearly",DATE(IF(MONTH(H1148)&gt;=7,YEAR(H1148)+1,YEAR(H1148)),VLOOKUP(MONTH(H1148),index!$D$2:$G$13,4,0),DAY(H1148)),
DATE(YEAR(H1148)+1,MONTH(H1148),DAY(H1148)))))-H1148))+H1148)</f>
        <v/>
      </c>
      <c r="J1148" s="9" t="str">
        <f t="shared" si="124"/>
        <v/>
      </c>
      <c r="K1148" s="11" t="str">
        <f t="shared" si="125"/>
        <v/>
      </c>
      <c r="L1148" s="11" t="str">
        <f t="shared" si="126"/>
        <v/>
      </c>
      <c r="M1148" s="11" t="str">
        <f>IF(A1148="","",VLOOKUP(E1148,index!$A$1:$B$6,2,0)*K1148*G1148)</f>
        <v/>
      </c>
      <c r="N1148" s="11" t="str">
        <f>IF(A1148="","",-PMT(G1148*VLOOKUP(E1148,index!$A$1:$B$6,2,0),C1148,F1148,0,0))</f>
        <v/>
      </c>
      <c r="O1148" s="11" t="str">
        <f t="shared" si="127"/>
        <v/>
      </c>
      <c r="P1148" s="11" t="str">
        <f t="shared" si="122"/>
        <v/>
      </c>
    </row>
    <row r="1149" spans="1:16" x14ac:dyDescent="0.25">
      <c r="A1149" s="9" t="str">
        <f>IF(A1148="","",IF(B1148&lt;C1148,A1148,IF(A1148=MAX('entry data'!$B$8:$B$507),"",A1148+1)))</f>
        <v/>
      </c>
      <c r="B1149" s="9" t="str">
        <f t="shared" si="123"/>
        <v/>
      </c>
      <c r="C1149" s="9" t="str">
        <f>IF(ISERROR(VLOOKUP(A1149,'entry data'!B:G,6,0)),"",VLOOKUP(A1149,'entry data'!B:G,6,0))</f>
        <v/>
      </c>
      <c r="D1149" s="9" t="str">
        <f>IF(ISERROR(VLOOKUP(A1149,'entry data'!B:C,2,0)),"",VLOOKUP(A1149,'entry data'!B:C,2,0))</f>
        <v/>
      </c>
      <c r="E1149" s="9" t="str">
        <f>IF(ISERROR(VLOOKUP(A1149,'entry data'!B:E,4,0)),"",VLOOKUP(A1149,'entry data'!B:E,4,0))</f>
        <v/>
      </c>
      <c r="F1149" s="11" t="str">
        <f>IF(A1149="","",IF(ISERROR(VLOOKUP(A1149,'entry data'!B:F,5,0)),"",VLOOKUP(A1149,'entry data'!B:F,5,0)))</f>
        <v/>
      </c>
      <c r="G1149" s="12" t="str">
        <f>IF(A1149="","",IF(ISERROR(VLOOKUP(A1149,'entry data'!B:I,8,0)),"",VLOOKUP(A1149,'entry data'!B:I,7,0)))</f>
        <v/>
      </c>
      <c r="H1149" s="13" t="str">
        <f>IF(A1149="","",IF(B1149=1,VLOOKUP(A1149,'entry data'!B:D,3,0),I1148))</f>
        <v/>
      </c>
      <c r="I1149" s="14" t="str">
        <f>IF(A1149="","",IF(E1149="weekly",7,IF(E1149="fortnightly",14,IF(E1149="monthly",DATE(IF(MONTH(H1149)=12,YEAR(H1149)+1,YEAR(H1149)),VLOOKUP(MONTH(H1149),index!$D$2:$G$13,2,0),DAY(H1149)),
IF(E1149="quarterly",DATE(IF(MONTH(H1149)&gt;=10,YEAR(H1149)+1,YEAR(H1149)),VLOOKUP(MONTH(H1149),index!$D$2:$G$13,3,0),DAY(H1149)),
IF(E1149="halfyearly",DATE(IF(MONTH(H1149)&gt;=7,YEAR(H1149)+1,YEAR(H1149)),VLOOKUP(MONTH(H1149),index!$D$2:$G$13,4,0),DAY(H1149)),
DATE(YEAR(H1149)+1,MONTH(H1149),DAY(H1149)))))-H1149))+H1149)</f>
        <v/>
      </c>
      <c r="J1149" s="9" t="str">
        <f t="shared" si="124"/>
        <v/>
      </c>
      <c r="K1149" s="11" t="str">
        <f t="shared" si="125"/>
        <v/>
      </c>
      <c r="L1149" s="11" t="str">
        <f t="shared" si="126"/>
        <v/>
      </c>
      <c r="M1149" s="11" t="str">
        <f>IF(A1149="","",VLOOKUP(E1149,index!$A$1:$B$6,2,0)*K1149*G1149)</f>
        <v/>
      </c>
      <c r="N1149" s="11" t="str">
        <f>IF(A1149="","",-PMT(G1149*VLOOKUP(E1149,index!$A$1:$B$6,2,0),C1149,F1149,0,0))</f>
        <v/>
      </c>
      <c r="O1149" s="11" t="str">
        <f t="shared" si="127"/>
        <v/>
      </c>
      <c r="P1149" s="11" t="str">
        <f t="shared" si="122"/>
        <v/>
      </c>
    </row>
    <row r="1150" spans="1:16" x14ac:dyDescent="0.25">
      <c r="A1150" s="9" t="str">
        <f>IF(A1149="","",IF(B1149&lt;C1149,A1149,IF(A1149=MAX('entry data'!$B$8:$B$507),"",A1149+1)))</f>
        <v/>
      </c>
      <c r="B1150" s="9" t="str">
        <f t="shared" si="123"/>
        <v/>
      </c>
      <c r="C1150" s="9" t="str">
        <f>IF(ISERROR(VLOOKUP(A1150,'entry data'!B:G,6,0)),"",VLOOKUP(A1150,'entry data'!B:G,6,0))</f>
        <v/>
      </c>
      <c r="D1150" s="9" t="str">
        <f>IF(ISERROR(VLOOKUP(A1150,'entry data'!B:C,2,0)),"",VLOOKUP(A1150,'entry data'!B:C,2,0))</f>
        <v/>
      </c>
      <c r="E1150" s="9" t="str">
        <f>IF(ISERROR(VLOOKUP(A1150,'entry data'!B:E,4,0)),"",VLOOKUP(A1150,'entry data'!B:E,4,0))</f>
        <v/>
      </c>
      <c r="F1150" s="11" t="str">
        <f>IF(A1150="","",IF(ISERROR(VLOOKUP(A1150,'entry data'!B:F,5,0)),"",VLOOKUP(A1150,'entry data'!B:F,5,0)))</f>
        <v/>
      </c>
      <c r="G1150" s="12" t="str">
        <f>IF(A1150="","",IF(ISERROR(VLOOKUP(A1150,'entry data'!B:I,8,0)),"",VLOOKUP(A1150,'entry data'!B:I,7,0)))</f>
        <v/>
      </c>
      <c r="H1150" s="13" t="str">
        <f>IF(A1150="","",IF(B1150=1,VLOOKUP(A1150,'entry data'!B:D,3,0),I1149))</f>
        <v/>
      </c>
      <c r="I1150" s="14" t="str">
        <f>IF(A1150="","",IF(E1150="weekly",7,IF(E1150="fortnightly",14,IF(E1150="monthly",DATE(IF(MONTH(H1150)=12,YEAR(H1150)+1,YEAR(H1150)),VLOOKUP(MONTH(H1150),index!$D$2:$G$13,2,0),DAY(H1150)),
IF(E1150="quarterly",DATE(IF(MONTH(H1150)&gt;=10,YEAR(H1150)+1,YEAR(H1150)),VLOOKUP(MONTH(H1150),index!$D$2:$G$13,3,0),DAY(H1150)),
IF(E1150="halfyearly",DATE(IF(MONTH(H1150)&gt;=7,YEAR(H1150)+1,YEAR(H1150)),VLOOKUP(MONTH(H1150),index!$D$2:$G$13,4,0),DAY(H1150)),
DATE(YEAR(H1150)+1,MONTH(H1150),DAY(H1150)))))-H1150))+H1150)</f>
        <v/>
      </c>
      <c r="J1150" s="9" t="str">
        <f t="shared" si="124"/>
        <v/>
      </c>
      <c r="K1150" s="11" t="str">
        <f t="shared" si="125"/>
        <v/>
      </c>
      <c r="L1150" s="11" t="str">
        <f t="shared" si="126"/>
        <v/>
      </c>
      <c r="M1150" s="11" t="str">
        <f>IF(A1150="","",VLOOKUP(E1150,index!$A$1:$B$6,2,0)*K1150*G1150)</f>
        <v/>
      </c>
      <c r="N1150" s="11" t="str">
        <f>IF(A1150="","",-PMT(G1150*VLOOKUP(E1150,index!$A$1:$B$6,2,0),C1150,F1150,0,0))</f>
        <v/>
      </c>
      <c r="O1150" s="11" t="str">
        <f t="shared" si="127"/>
        <v/>
      </c>
      <c r="P1150" s="11" t="str">
        <f t="shared" si="122"/>
        <v/>
      </c>
    </row>
    <row r="1151" spans="1:16" x14ac:dyDescent="0.25">
      <c r="A1151" s="9" t="str">
        <f>IF(A1150="","",IF(B1150&lt;C1150,A1150,IF(A1150=MAX('entry data'!$B$8:$B$507),"",A1150+1)))</f>
        <v/>
      </c>
      <c r="B1151" s="9" t="str">
        <f t="shared" si="123"/>
        <v/>
      </c>
      <c r="C1151" s="9" t="str">
        <f>IF(ISERROR(VLOOKUP(A1151,'entry data'!B:G,6,0)),"",VLOOKUP(A1151,'entry data'!B:G,6,0))</f>
        <v/>
      </c>
      <c r="D1151" s="9" t="str">
        <f>IF(ISERROR(VLOOKUP(A1151,'entry data'!B:C,2,0)),"",VLOOKUP(A1151,'entry data'!B:C,2,0))</f>
        <v/>
      </c>
      <c r="E1151" s="9" t="str">
        <f>IF(ISERROR(VLOOKUP(A1151,'entry data'!B:E,4,0)),"",VLOOKUP(A1151,'entry data'!B:E,4,0))</f>
        <v/>
      </c>
      <c r="F1151" s="11" t="str">
        <f>IF(A1151="","",IF(ISERROR(VLOOKUP(A1151,'entry data'!B:F,5,0)),"",VLOOKUP(A1151,'entry data'!B:F,5,0)))</f>
        <v/>
      </c>
      <c r="G1151" s="12" t="str">
        <f>IF(A1151="","",IF(ISERROR(VLOOKUP(A1151,'entry data'!B:I,8,0)),"",VLOOKUP(A1151,'entry data'!B:I,7,0)))</f>
        <v/>
      </c>
      <c r="H1151" s="13" t="str">
        <f>IF(A1151="","",IF(B1151=1,VLOOKUP(A1151,'entry data'!B:D,3,0),I1150))</f>
        <v/>
      </c>
      <c r="I1151" s="14" t="str">
        <f>IF(A1151="","",IF(E1151="weekly",7,IF(E1151="fortnightly",14,IF(E1151="monthly",DATE(IF(MONTH(H1151)=12,YEAR(H1151)+1,YEAR(H1151)),VLOOKUP(MONTH(H1151),index!$D$2:$G$13,2,0),DAY(H1151)),
IF(E1151="quarterly",DATE(IF(MONTH(H1151)&gt;=10,YEAR(H1151)+1,YEAR(H1151)),VLOOKUP(MONTH(H1151),index!$D$2:$G$13,3,0),DAY(H1151)),
IF(E1151="halfyearly",DATE(IF(MONTH(H1151)&gt;=7,YEAR(H1151)+1,YEAR(H1151)),VLOOKUP(MONTH(H1151),index!$D$2:$G$13,4,0),DAY(H1151)),
DATE(YEAR(H1151)+1,MONTH(H1151),DAY(H1151)))))-H1151))+H1151)</f>
        <v/>
      </c>
      <c r="J1151" s="9" t="str">
        <f t="shared" si="124"/>
        <v/>
      </c>
      <c r="K1151" s="11" t="str">
        <f t="shared" si="125"/>
        <v/>
      </c>
      <c r="L1151" s="11" t="str">
        <f t="shared" si="126"/>
        <v/>
      </c>
      <c r="M1151" s="11" t="str">
        <f>IF(A1151="","",VLOOKUP(E1151,index!$A$1:$B$6,2,0)*K1151*G1151)</f>
        <v/>
      </c>
      <c r="N1151" s="11" t="str">
        <f>IF(A1151="","",-PMT(G1151*VLOOKUP(E1151,index!$A$1:$B$6,2,0),C1151,F1151,0,0))</f>
        <v/>
      </c>
      <c r="O1151" s="11" t="str">
        <f t="shared" si="127"/>
        <v/>
      </c>
      <c r="P1151" s="11" t="str">
        <f t="shared" si="122"/>
        <v/>
      </c>
    </row>
    <row r="1152" spans="1:16" x14ac:dyDescent="0.25">
      <c r="A1152" s="9" t="str">
        <f>IF(A1151="","",IF(B1151&lt;C1151,A1151,IF(A1151=MAX('entry data'!$B$8:$B$507),"",A1151+1)))</f>
        <v/>
      </c>
      <c r="B1152" s="9" t="str">
        <f t="shared" si="123"/>
        <v/>
      </c>
      <c r="C1152" s="9" t="str">
        <f>IF(ISERROR(VLOOKUP(A1152,'entry data'!B:G,6,0)),"",VLOOKUP(A1152,'entry data'!B:G,6,0))</f>
        <v/>
      </c>
      <c r="D1152" s="9" t="str">
        <f>IF(ISERROR(VLOOKUP(A1152,'entry data'!B:C,2,0)),"",VLOOKUP(A1152,'entry data'!B:C,2,0))</f>
        <v/>
      </c>
      <c r="E1152" s="9" t="str">
        <f>IF(ISERROR(VLOOKUP(A1152,'entry data'!B:E,4,0)),"",VLOOKUP(A1152,'entry data'!B:E,4,0))</f>
        <v/>
      </c>
      <c r="F1152" s="11" t="str">
        <f>IF(A1152="","",IF(ISERROR(VLOOKUP(A1152,'entry data'!B:F,5,0)),"",VLOOKUP(A1152,'entry data'!B:F,5,0)))</f>
        <v/>
      </c>
      <c r="G1152" s="12" t="str">
        <f>IF(A1152="","",IF(ISERROR(VLOOKUP(A1152,'entry data'!B:I,8,0)),"",VLOOKUP(A1152,'entry data'!B:I,7,0)))</f>
        <v/>
      </c>
      <c r="H1152" s="13" t="str">
        <f>IF(A1152="","",IF(B1152=1,VLOOKUP(A1152,'entry data'!B:D,3,0),I1151))</f>
        <v/>
      </c>
      <c r="I1152" s="14" t="str">
        <f>IF(A1152="","",IF(E1152="weekly",7,IF(E1152="fortnightly",14,IF(E1152="monthly",DATE(IF(MONTH(H1152)=12,YEAR(H1152)+1,YEAR(H1152)),VLOOKUP(MONTH(H1152),index!$D$2:$G$13,2,0),DAY(H1152)),
IF(E1152="quarterly",DATE(IF(MONTH(H1152)&gt;=10,YEAR(H1152)+1,YEAR(H1152)),VLOOKUP(MONTH(H1152),index!$D$2:$G$13,3,0),DAY(H1152)),
IF(E1152="halfyearly",DATE(IF(MONTH(H1152)&gt;=7,YEAR(H1152)+1,YEAR(H1152)),VLOOKUP(MONTH(H1152),index!$D$2:$G$13,4,0),DAY(H1152)),
DATE(YEAR(H1152)+1,MONTH(H1152),DAY(H1152)))))-H1152))+H1152)</f>
        <v/>
      </c>
      <c r="J1152" s="9" t="str">
        <f t="shared" si="124"/>
        <v/>
      </c>
      <c r="K1152" s="11" t="str">
        <f t="shared" si="125"/>
        <v/>
      </c>
      <c r="L1152" s="11" t="str">
        <f t="shared" si="126"/>
        <v/>
      </c>
      <c r="M1152" s="11" t="str">
        <f>IF(A1152="","",VLOOKUP(E1152,index!$A$1:$B$6,2,0)*K1152*G1152)</f>
        <v/>
      </c>
      <c r="N1152" s="11" t="str">
        <f>IF(A1152="","",-PMT(G1152*VLOOKUP(E1152,index!$A$1:$B$6,2,0),C1152,F1152,0,0))</f>
        <v/>
      </c>
      <c r="O1152" s="11" t="str">
        <f t="shared" si="127"/>
        <v/>
      </c>
      <c r="P1152" s="11" t="str">
        <f t="shared" si="122"/>
        <v/>
      </c>
    </row>
    <row r="1153" spans="1:16" x14ac:dyDescent="0.25">
      <c r="A1153" s="9" t="str">
        <f>IF(A1152="","",IF(B1152&lt;C1152,A1152,IF(A1152=MAX('entry data'!$B$8:$B$507),"",A1152+1)))</f>
        <v/>
      </c>
      <c r="B1153" s="9" t="str">
        <f t="shared" si="123"/>
        <v/>
      </c>
      <c r="C1153" s="9" t="str">
        <f>IF(ISERROR(VLOOKUP(A1153,'entry data'!B:G,6,0)),"",VLOOKUP(A1153,'entry data'!B:G,6,0))</f>
        <v/>
      </c>
      <c r="D1153" s="9" t="str">
        <f>IF(ISERROR(VLOOKUP(A1153,'entry data'!B:C,2,0)),"",VLOOKUP(A1153,'entry data'!B:C,2,0))</f>
        <v/>
      </c>
      <c r="E1153" s="9" t="str">
        <f>IF(ISERROR(VLOOKUP(A1153,'entry data'!B:E,4,0)),"",VLOOKUP(A1153,'entry data'!B:E,4,0))</f>
        <v/>
      </c>
      <c r="F1153" s="11" t="str">
        <f>IF(A1153="","",IF(ISERROR(VLOOKUP(A1153,'entry data'!B:F,5,0)),"",VLOOKUP(A1153,'entry data'!B:F,5,0)))</f>
        <v/>
      </c>
      <c r="G1153" s="12" t="str">
        <f>IF(A1153="","",IF(ISERROR(VLOOKUP(A1153,'entry data'!B:I,8,0)),"",VLOOKUP(A1153,'entry data'!B:I,7,0)))</f>
        <v/>
      </c>
      <c r="H1153" s="13" t="str">
        <f>IF(A1153="","",IF(B1153=1,VLOOKUP(A1153,'entry data'!B:D,3,0),I1152))</f>
        <v/>
      </c>
      <c r="I1153" s="14" t="str">
        <f>IF(A1153="","",IF(E1153="weekly",7,IF(E1153="fortnightly",14,IF(E1153="monthly",DATE(IF(MONTH(H1153)=12,YEAR(H1153)+1,YEAR(H1153)),VLOOKUP(MONTH(H1153),index!$D$2:$G$13,2,0),DAY(H1153)),
IF(E1153="quarterly",DATE(IF(MONTH(H1153)&gt;=10,YEAR(H1153)+1,YEAR(H1153)),VLOOKUP(MONTH(H1153),index!$D$2:$G$13,3,0),DAY(H1153)),
IF(E1153="halfyearly",DATE(IF(MONTH(H1153)&gt;=7,YEAR(H1153)+1,YEAR(H1153)),VLOOKUP(MONTH(H1153),index!$D$2:$G$13,4,0),DAY(H1153)),
DATE(YEAR(H1153)+1,MONTH(H1153),DAY(H1153)))))-H1153))+H1153)</f>
        <v/>
      </c>
      <c r="J1153" s="9" t="str">
        <f t="shared" si="124"/>
        <v/>
      </c>
      <c r="K1153" s="11" t="str">
        <f t="shared" si="125"/>
        <v/>
      </c>
      <c r="L1153" s="11" t="str">
        <f t="shared" si="126"/>
        <v/>
      </c>
      <c r="M1153" s="11" t="str">
        <f>IF(A1153="","",VLOOKUP(E1153,index!$A$1:$B$6,2,0)*K1153*G1153)</f>
        <v/>
      </c>
      <c r="N1153" s="11" t="str">
        <f>IF(A1153="","",-PMT(G1153*VLOOKUP(E1153,index!$A$1:$B$6,2,0),C1153,F1153,0,0))</f>
        <v/>
      </c>
      <c r="O1153" s="11" t="str">
        <f t="shared" si="127"/>
        <v/>
      </c>
      <c r="P1153" s="11" t="str">
        <f t="shared" si="122"/>
        <v/>
      </c>
    </row>
    <row r="1154" spans="1:16" x14ac:dyDescent="0.25">
      <c r="A1154" s="9" t="str">
        <f>IF(A1153="","",IF(B1153&lt;C1153,A1153,IF(A1153=MAX('entry data'!$B$8:$B$507),"",A1153+1)))</f>
        <v/>
      </c>
      <c r="B1154" s="9" t="str">
        <f t="shared" si="123"/>
        <v/>
      </c>
      <c r="C1154" s="9" t="str">
        <f>IF(ISERROR(VLOOKUP(A1154,'entry data'!B:G,6,0)),"",VLOOKUP(A1154,'entry data'!B:G,6,0))</f>
        <v/>
      </c>
      <c r="D1154" s="9" t="str">
        <f>IF(ISERROR(VLOOKUP(A1154,'entry data'!B:C,2,0)),"",VLOOKUP(A1154,'entry data'!B:C,2,0))</f>
        <v/>
      </c>
      <c r="E1154" s="9" t="str">
        <f>IF(ISERROR(VLOOKUP(A1154,'entry data'!B:E,4,0)),"",VLOOKUP(A1154,'entry data'!B:E,4,0))</f>
        <v/>
      </c>
      <c r="F1154" s="11" t="str">
        <f>IF(A1154="","",IF(ISERROR(VLOOKUP(A1154,'entry data'!B:F,5,0)),"",VLOOKUP(A1154,'entry data'!B:F,5,0)))</f>
        <v/>
      </c>
      <c r="G1154" s="12" t="str">
        <f>IF(A1154="","",IF(ISERROR(VLOOKUP(A1154,'entry data'!B:I,8,0)),"",VLOOKUP(A1154,'entry data'!B:I,7,0)))</f>
        <v/>
      </c>
      <c r="H1154" s="13" t="str">
        <f>IF(A1154="","",IF(B1154=1,VLOOKUP(A1154,'entry data'!B:D,3,0),I1153))</f>
        <v/>
      </c>
      <c r="I1154" s="14" t="str">
        <f>IF(A1154="","",IF(E1154="weekly",7,IF(E1154="fortnightly",14,IF(E1154="monthly",DATE(IF(MONTH(H1154)=12,YEAR(H1154)+1,YEAR(H1154)),VLOOKUP(MONTH(H1154),index!$D$2:$G$13,2,0),DAY(H1154)),
IF(E1154="quarterly",DATE(IF(MONTH(H1154)&gt;=10,YEAR(H1154)+1,YEAR(H1154)),VLOOKUP(MONTH(H1154),index!$D$2:$G$13,3,0),DAY(H1154)),
IF(E1154="halfyearly",DATE(IF(MONTH(H1154)&gt;=7,YEAR(H1154)+1,YEAR(H1154)),VLOOKUP(MONTH(H1154),index!$D$2:$G$13,4,0),DAY(H1154)),
DATE(YEAR(H1154)+1,MONTH(H1154),DAY(H1154)))))-H1154))+H1154)</f>
        <v/>
      </c>
      <c r="J1154" s="9" t="str">
        <f t="shared" si="124"/>
        <v/>
      </c>
      <c r="K1154" s="11" t="str">
        <f t="shared" si="125"/>
        <v/>
      </c>
      <c r="L1154" s="11" t="str">
        <f t="shared" si="126"/>
        <v/>
      </c>
      <c r="M1154" s="11" t="str">
        <f>IF(A1154="","",VLOOKUP(E1154,index!$A$1:$B$6,2,0)*K1154*G1154)</f>
        <v/>
      </c>
      <c r="N1154" s="11" t="str">
        <f>IF(A1154="","",-PMT(G1154*VLOOKUP(E1154,index!$A$1:$B$6,2,0),C1154,F1154,0,0))</f>
        <v/>
      </c>
      <c r="O1154" s="11" t="str">
        <f t="shared" si="127"/>
        <v/>
      </c>
      <c r="P1154" s="11" t="str">
        <f t="shared" si="122"/>
        <v/>
      </c>
    </row>
    <row r="1155" spans="1:16" x14ac:dyDescent="0.25">
      <c r="A1155" s="9" t="str">
        <f>IF(A1154="","",IF(B1154&lt;C1154,A1154,IF(A1154=MAX('entry data'!$B$8:$B$507),"",A1154+1)))</f>
        <v/>
      </c>
      <c r="B1155" s="9" t="str">
        <f t="shared" si="123"/>
        <v/>
      </c>
      <c r="C1155" s="9" t="str">
        <f>IF(ISERROR(VLOOKUP(A1155,'entry data'!B:G,6,0)),"",VLOOKUP(A1155,'entry data'!B:G,6,0))</f>
        <v/>
      </c>
      <c r="D1155" s="9" t="str">
        <f>IF(ISERROR(VLOOKUP(A1155,'entry data'!B:C,2,0)),"",VLOOKUP(A1155,'entry data'!B:C,2,0))</f>
        <v/>
      </c>
      <c r="E1155" s="9" t="str">
        <f>IF(ISERROR(VLOOKUP(A1155,'entry data'!B:E,4,0)),"",VLOOKUP(A1155,'entry data'!B:E,4,0))</f>
        <v/>
      </c>
      <c r="F1155" s="11" t="str">
        <f>IF(A1155="","",IF(ISERROR(VLOOKUP(A1155,'entry data'!B:F,5,0)),"",VLOOKUP(A1155,'entry data'!B:F,5,0)))</f>
        <v/>
      </c>
      <c r="G1155" s="12" t="str">
        <f>IF(A1155="","",IF(ISERROR(VLOOKUP(A1155,'entry data'!B:I,8,0)),"",VLOOKUP(A1155,'entry data'!B:I,7,0)))</f>
        <v/>
      </c>
      <c r="H1155" s="13" t="str">
        <f>IF(A1155="","",IF(B1155=1,VLOOKUP(A1155,'entry data'!B:D,3,0),I1154))</f>
        <v/>
      </c>
      <c r="I1155" s="14" t="str">
        <f>IF(A1155="","",IF(E1155="weekly",7,IF(E1155="fortnightly",14,IF(E1155="monthly",DATE(IF(MONTH(H1155)=12,YEAR(H1155)+1,YEAR(H1155)),VLOOKUP(MONTH(H1155),index!$D$2:$G$13,2,0),DAY(H1155)),
IF(E1155="quarterly",DATE(IF(MONTH(H1155)&gt;=10,YEAR(H1155)+1,YEAR(H1155)),VLOOKUP(MONTH(H1155),index!$D$2:$G$13,3,0),DAY(H1155)),
IF(E1155="halfyearly",DATE(IF(MONTH(H1155)&gt;=7,YEAR(H1155)+1,YEAR(H1155)),VLOOKUP(MONTH(H1155),index!$D$2:$G$13,4,0),DAY(H1155)),
DATE(YEAR(H1155)+1,MONTH(H1155),DAY(H1155)))))-H1155))+H1155)</f>
        <v/>
      </c>
      <c r="J1155" s="9" t="str">
        <f t="shared" si="124"/>
        <v/>
      </c>
      <c r="K1155" s="11" t="str">
        <f t="shared" si="125"/>
        <v/>
      </c>
      <c r="L1155" s="11" t="str">
        <f t="shared" si="126"/>
        <v/>
      </c>
      <c r="M1155" s="11" t="str">
        <f>IF(A1155="","",VLOOKUP(E1155,index!$A$1:$B$6,2,0)*K1155*G1155)</f>
        <v/>
      </c>
      <c r="N1155" s="11" t="str">
        <f>IF(A1155="","",-PMT(G1155*VLOOKUP(E1155,index!$A$1:$B$6,2,0),C1155,F1155,0,0))</f>
        <v/>
      </c>
      <c r="O1155" s="11" t="str">
        <f t="shared" si="127"/>
        <v/>
      </c>
      <c r="P1155" s="11" t="str">
        <f t="shared" ref="P1155:P1218" si="128">IF(A1155="","",IF(J1155&lt;&gt;J1156,O1155,0))</f>
        <v/>
      </c>
    </row>
    <row r="1156" spans="1:16" x14ac:dyDescent="0.25">
      <c r="A1156" s="9" t="str">
        <f>IF(A1155="","",IF(B1155&lt;C1155,A1155,IF(A1155=MAX('entry data'!$B$8:$B$507),"",A1155+1)))</f>
        <v/>
      </c>
      <c r="B1156" s="9" t="str">
        <f t="shared" si="123"/>
        <v/>
      </c>
      <c r="C1156" s="9" t="str">
        <f>IF(ISERROR(VLOOKUP(A1156,'entry data'!B:G,6,0)),"",VLOOKUP(A1156,'entry data'!B:G,6,0))</f>
        <v/>
      </c>
      <c r="D1156" s="9" t="str">
        <f>IF(ISERROR(VLOOKUP(A1156,'entry data'!B:C,2,0)),"",VLOOKUP(A1156,'entry data'!B:C,2,0))</f>
        <v/>
      </c>
      <c r="E1156" s="9" t="str">
        <f>IF(ISERROR(VLOOKUP(A1156,'entry data'!B:E,4,0)),"",VLOOKUP(A1156,'entry data'!B:E,4,0))</f>
        <v/>
      </c>
      <c r="F1156" s="11" t="str">
        <f>IF(A1156="","",IF(ISERROR(VLOOKUP(A1156,'entry data'!B:F,5,0)),"",VLOOKUP(A1156,'entry data'!B:F,5,0)))</f>
        <v/>
      </c>
      <c r="G1156" s="12" t="str">
        <f>IF(A1156="","",IF(ISERROR(VLOOKUP(A1156,'entry data'!B:I,8,0)),"",VLOOKUP(A1156,'entry data'!B:I,7,0)))</f>
        <v/>
      </c>
      <c r="H1156" s="13" t="str">
        <f>IF(A1156="","",IF(B1156=1,VLOOKUP(A1156,'entry data'!B:D,3,0),I1155))</f>
        <v/>
      </c>
      <c r="I1156" s="14" t="str">
        <f>IF(A1156="","",IF(E1156="weekly",7,IF(E1156="fortnightly",14,IF(E1156="monthly",DATE(IF(MONTH(H1156)=12,YEAR(H1156)+1,YEAR(H1156)),VLOOKUP(MONTH(H1156),index!$D$2:$G$13,2,0),DAY(H1156)),
IF(E1156="quarterly",DATE(IF(MONTH(H1156)&gt;=10,YEAR(H1156)+1,YEAR(H1156)),VLOOKUP(MONTH(H1156),index!$D$2:$G$13,3,0),DAY(H1156)),
IF(E1156="halfyearly",DATE(IF(MONTH(H1156)&gt;=7,YEAR(H1156)+1,YEAR(H1156)),VLOOKUP(MONTH(H1156),index!$D$2:$G$13,4,0),DAY(H1156)),
DATE(YEAR(H1156)+1,MONTH(H1156),DAY(H1156)))))-H1156))+H1156)</f>
        <v/>
      </c>
      <c r="J1156" s="9" t="str">
        <f t="shared" si="124"/>
        <v/>
      </c>
      <c r="K1156" s="11" t="str">
        <f t="shared" si="125"/>
        <v/>
      </c>
      <c r="L1156" s="11" t="str">
        <f t="shared" si="126"/>
        <v/>
      </c>
      <c r="M1156" s="11" t="str">
        <f>IF(A1156="","",VLOOKUP(E1156,index!$A$1:$B$6,2,0)*K1156*G1156)</f>
        <v/>
      </c>
      <c r="N1156" s="11" t="str">
        <f>IF(A1156="","",-PMT(G1156*VLOOKUP(E1156,index!$A$1:$B$6,2,0),C1156,F1156,0,0))</f>
        <v/>
      </c>
      <c r="O1156" s="11" t="str">
        <f t="shared" si="127"/>
        <v/>
      </c>
      <c r="P1156" s="11" t="str">
        <f t="shared" si="128"/>
        <v/>
      </c>
    </row>
    <row r="1157" spans="1:16" x14ac:dyDescent="0.25">
      <c r="A1157" s="9" t="str">
        <f>IF(A1156="","",IF(B1156&lt;C1156,A1156,IF(A1156=MAX('entry data'!$B$8:$B$507),"",A1156+1)))</f>
        <v/>
      </c>
      <c r="B1157" s="9" t="str">
        <f t="shared" si="123"/>
        <v/>
      </c>
      <c r="C1157" s="9" t="str">
        <f>IF(ISERROR(VLOOKUP(A1157,'entry data'!B:G,6,0)),"",VLOOKUP(A1157,'entry data'!B:G,6,0))</f>
        <v/>
      </c>
      <c r="D1157" s="9" t="str">
        <f>IF(ISERROR(VLOOKUP(A1157,'entry data'!B:C,2,0)),"",VLOOKUP(A1157,'entry data'!B:C,2,0))</f>
        <v/>
      </c>
      <c r="E1157" s="9" t="str">
        <f>IF(ISERROR(VLOOKUP(A1157,'entry data'!B:E,4,0)),"",VLOOKUP(A1157,'entry data'!B:E,4,0))</f>
        <v/>
      </c>
      <c r="F1157" s="11" t="str">
        <f>IF(A1157="","",IF(ISERROR(VLOOKUP(A1157,'entry data'!B:F,5,0)),"",VLOOKUP(A1157,'entry data'!B:F,5,0)))</f>
        <v/>
      </c>
      <c r="G1157" s="12" t="str">
        <f>IF(A1157="","",IF(ISERROR(VLOOKUP(A1157,'entry data'!B:I,8,0)),"",VLOOKUP(A1157,'entry data'!B:I,7,0)))</f>
        <v/>
      </c>
      <c r="H1157" s="13" t="str">
        <f>IF(A1157="","",IF(B1157=1,VLOOKUP(A1157,'entry data'!B:D,3,0),I1156))</f>
        <v/>
      </c>
      <c r="I1157" s="14" t="str">
        <f>IF(A1157="","",IF(E1157="weekly",7,IF(E1157="fortnightly",14,IF(E1157="monthly",DATE(IF(MONTH(H1157)=12,YEAR(H1157)+1,YEAR(H1157)),VLOOKUP(MONTH(H1157),index!$D$2:$G$13,2,0),DAY(H1157)),
IF(E1157="quarterly",DATE(IF(MONTH(H1157)&gt;=10,YEAR(H1157)+1,YEAR(H1157)),VLOOKUP(MONTH(H1157),index!$D$2:$G$13,3,0),DAY(H1157)),
IF(E1157="halfyearly",DATE(IF(MONTH(H1157)&gt;=7,YEAR(H1157)+1,YEAR(H1157)),VLOOKUP(MONTH(H1157),index!$D$2:$G$13,4,0),DAY(H1157)),
DATE(YEAR(H1157)+1,MONTH(H1157),DAY(H1157)))))-H1157))+H1157)</f>
        <v/>
      </c>
      <c r="J1157" s="9" t="str">
        <f t="shared" si="124"/>
        <v/>
      </c>
      <c r="K1157" s="11" t="str">
        <f t="shared" si="125"/>
        <v/>
      </c>
      <c r="L1157" s="11" t="str">
        <f t="shared" si="126"/>
        <v/>
      </c>
      <c r="M1157" s="11" t="str">
        <f>IF(A1157="","",VLOOKUP(E1157,index!$A$1:$B$6,2,0)*K1157*G1157)</f>
        <v/>
      </c>
      <c r="N1157" s="11" t="str">
        <f>IF(A1157="","",-PMT(G1157*VLOOKUP(E1157,index!$A$1:$B$6,2,0),C1157,F1157,0,0))</f>
        <v/>
      </c>
      <c r="O1157" s="11" t="str">
        <f t="shared" si="127"/>
        <v/>
      </c>
      <c r="P1157" s="11" t="str">
        <f t="shared" si="128"/>
        <v/>
      </c>
    </row>
    <row r="1158" spans="1:16" x14ac:dyDescent="0.25">
      <c r="A1158" s="9" t="str">
        <f>IF(A1157="","",IF(B1157&lt;C1157,A1157,IF(A1157=MAX('entry data'!$B$8:$B$507),"",A1157+1)))</f>
        <v/>
      </c>
      <c r="B1158" s="9" t="str">
        <f t="shared" si="123"/>
        <v/>
      </c>
      <c r="C1158" s="9" t="str">
        <f>IF(ISERROR(VLOOKUP(A1158,'entry data'!B:G,6,0)),"",VLOOKUP(A1158,'entry data'!B:G,6,0))</f>
        <v/>
      </c>
      <c r="D1158" s="9" t="str">
        <f>IF(ISERROR(VLOOKUP(A1158,'entry data'!B:C,2,0)),"",VLOOKUP(A1158,'entry data'!B:C,2,0))</f>
        <v/>
      </c>
      <c r="E1158" s="9" t="str">
        <f>IF(ISERROR(VLOOKUP(A1158,'entry data'!B:E,4,0)),"",VLOOKUP(A1158,'entry data'!B:E,4,0))</f>
        <v/>
      </c>
      <c r="F1158" s="11" t="str">
        <f>IF(A1158="","",IF(ISERROR(VLOOKUP(A1158,'entry data'!B:F,5,0)),"",VLOOKUP(A1158,'entry data'!B:F,5,0)))</f>
        <v/>
      </c>
      <c r="G1158" s="12" t="str">
        <f>IF(A1158="","",IF(ISERROR(VLOOKUP(A1158,'entry data'!B:I,8,0)),"",VLOOKUP(A1158,'entry data'!B:I,7,0)))</f>
        <v/>
      </c>
      <c r="H1158" s="13" t="str">
        <f>IF(A1158="","",IF(B1158=1,VLOOKUP(A1158,'entry data'!B:D,3,0),I1157))</f>
        <v/>
      </c>
      <c r="I1158" s="14" t="str">
        <f>IF(A1158="","",IF(E1158="weekly",7,IF(E1158="fortnightly",14,IF(E1158="monthly",DATE(IF(MONTH(H1158)=12,YEAR(H1158)+1,YEAR(H1158)),VLOOKUP(MONTH(H1158),index!$D$2:$G$13,2,0),DAY(H1158)),
IF(E1158="quarterly",DATE(IF(MONTH(H1158)&gt;=10,YEAR(H1158)+1,YEAR(H1158)),VLOOKUP(MONTH(H1158),index!$D$2:$G$13,3,0),DAY(H1158)),
IF(E1158="halfyearly",DATE(IF(MONTH(H1158)&gt;=7,YEAR(H1158)+1,YEAR(H1158)),VLOOKUP(MONTH(H1158),index!$D$2:$G$13,4,0),DAY(H1158)),
DATE(YEAR(H1158)+1,MONTH(H1158),DAY(H1158)))))-H1158))+H1158)</f>
        <v/>
      </c>
      <c r="J1158" s="9" t="str">
        <f t="shared" si="124"/>
        <v/>
      </c>
      <c r="K1158" s="11" t="str">
        <f t="shared" si="125"/>
        <v/>
      </c>
      <c r="L1158" s="11" t="str">
        <f t="shared" si="126"/>
        <v/>
      </c>
      <c r="M1158" s="11" t="str">
        <f>IF(A1158="","",VLOOKUP(E1158,index!$A$1:$B$6,2,0)*K1158*G1158)</f>
        <v/>
      </c>
      <c r="N1158" s="11" t="str">
        <f>IF(A1158="","",-PMT(G1158*VLOOKUP(E1158,index!$A$1:$B$6,2,0),C1158,F1158,0,0))</f>
        <v/>
      </c>
      <c r="O1158" s="11" t="str">
        <f t="shared" si="127"/>
        <v/>
      </c>
      <c r="P1158" s="11" t="str">
        <f t="shared" si="128"/>
        <v/>
      </c>
    </row>
    <row r="1159" spans="1:16" x14ac:dyDescent="0.25">
      <c r="A1159" s="9" t="str">
        <f>IF(A1158="","",IF(B1158&lt;C1158,A1158,IF(A1158=MAX('entry data'!$B$8:$B$507),"",A1158+1)))</f>
        <v/>
      </c>
      <c r="B1159" s="9" t="str">
        <f t="shared" si="123"/>
        <v/>
      </c>
      <c r="C1159" s="9" t="str">
        <f>IF(ISERROR(VLOOKUP(A1159,'entry data'!B:G,6,0)),"",VLOOKUP(A1159,'entry data'!B:G,6,0))</f>
        <v/>
      </c>
      <c r="D1159" s="9" t="str">
        <f>IF(ISERROR(VLOOKUP(A1159,'entry data'!B:C,2,0)),"",VLOOKUP(A1159,'entry data'!B:C,2,0))</f>
        <v/>
      </c>
      <c r="E1159" s="9" t="str">
        <f>IF(ISERROR(VLOOKUP(A1159,'entry data'!B:E,4,0)),"",VLOOKUP(A1159,'entry data'!B:E,4,0))</f>
        <v/>
      </c>
      <c r="F1159" s="11" t="str">
        <f>IF(A1159="","",IF(ISERROR(VLOOKUP(A1159,'entry data'!B:F,5,0)),"",VLOOKUP(A1159,'entry data'!B:F,5,0)))</f>
        <v/>
      </c>
      <c r="G1159" s="12" t="str">
        <f>IF(A1159="","",IF(ISERROR(VLOOKUP(A1159,'entry data'!B:I,8,0)),"",VLOOKUP(A1159,'entry data'!B:I,7,0)))</f>
        <v/>
      </c>
      <c r="H1159" s="13" t="str">
        <f>IF(A1159="","",IF(B1159=1,VLOOKUP(A1159,'entry data'!B:D,3,0),I1158))</f>
        <v/>
      </c>
      <c r="I1159" s="14" t="str">
        <f>IF(A1159="","",IF(E1159="weekly",7,IF(E1159="fortnightly",14,IF(E1159="monthly",DATE(IF(MONTH(H1159)=12,YEAR(H1159)+1,YEAR(H1159)),VLOOKUP(MONTH(H1159),index!$D$2:$G$13,2,0),DAY(H1159)),
IF(E1159="quarterly",DATE(IF(MONTH(H1159)&gt;=10,YEAR(H1159)+1,YEAR(H1159)),VLOOKUP(MONTH(H1159),index!$D$2:$G$13,3,0),DAY(H1159)),
IF(E1159="halfyearly",DATE(IF(MONTH(H1159)&gt;=7,YEAR(H1159)+1,YEAR(H1159)),VLOOKUP(MONTH(H1159),index!$D$2:$G$13,4,0),DAY(H1159)),
DATE(YEAR(H1159)+1,MONTH(H1159),DAY(H1159)))))-H1159))+H1159)</f>
        <v/>
      </c>
      <c r="J1159" s="9" t="str">
        <f t="shared" si="124"/>
        <v/>
      </c>
      <c r="K1159" s="11" t="str">
        <f t="shared" si="125"/>
        <v/>
      </c>
      <c r="L1159" s="11" t="str">
        <f t="shared" si="126"/>
        <v/>
      </c>
      <c r="M1159" s="11" t="str">
        <f>IF(A1159="","",VLOOKUP(E1159,index!$A$1:$B$6,2,0)*K1159*G1159)</f>
        <v/>
      </c>
      <c r="N1159" s="11" t="str">
        <f>IF(A1159="","",-PMT(G1159*VLOOKUP(E1159,index!$A$1:$B$6,2,0),C1159,F1159,0,0))</f>
        <v/>
      </c>
      <c r="O1159" s="11" t="str">
        <f t="shared" si="127"/>
        <v/>
      </c>
      <c r="P1159" s="11" t="str">
        <f t="shared" si="128"/>
        <v/>
      </c>
    </row>
    <row r="1160" spans="1:16" x14ac:dyDescent="0.25">
      <c r="A1160" s="9" t="str">
        <f>IF(A1159="","",IF(B1159&lt;C1159,A1159,IF(A1159=MAX('entry data'!$B$8:$B$507),"",A1159+1)))</f>
        <v/>
      </c>
      <c r="B1160" s="9" t="str">
        <f t="shared" si="123"/>
        <v/>
      </c>
      <c r="C1160" s="9" t="str">
        <f>IF(ISERROR(VLOOKUP(A1160,'entry data'!B:G,6,0)),"",VLOOKUP(A1160,'entry data'!B:G,6,0))</f>
        <v/>
      </c>
      <c r="D1160" s="9" t="str">
        <f>IF(ISERROR(VLOOKUP(A1160,'entry data'!B:C,2,0)),"",VLOOKUP(A1160,'entry data'!B:C,2,0))</f>
        <v/>
      </c>
      <c r="E1160" s="9" t="str">
        <f>IF(ISERROR(VLOOKUP(A1160,'entry data'!B:E,4,0)),"",VLOOKUP(A1160,'entry data'!B:E,4,0))</f>
        <v/>
      </c>
      <c r="F1160" s="11" t="str">
        <f>IF(A1160="","",IF(ISERROR(VLOOKUP(A1160,'entry data'!B:F,5,0)),"",VLOOKUP(A1160,'entry data'!B:F,5,0)))</f>
        <v/>
      </c>
      <c r="G1160" s="12" t="str">
        <f>IF(A1160="","",IF(ISERROR(VLOOKUP(A1160,'entry data'!B:I,8,0)),"",VLOOKUP(A1160,'entry data'!B:I,7,0)))</f>
        <v/>
      </c>
      <c r="H1160" s="13" t="str">
        <f>IF(A1160="","",IF(B1160=1,VLOOKUP(A1160,'entry data'!B:D,3,0),I1159))</f>
        <v/>
      </c>
      <c r="I1160" s="14" t="str">
        <f>IF(A1160="","",IF(E1160="weekly",7,IF(E1160="fortnightly",14,IF(E1160="monthly",DATE(IF(MONTH(H1160)=12,YEAR(H1160)+1,YEAR(H1160)),VLOOKUP(MONTH(H1160),index!$D$2:$G$13,2,0),DAY(H1160)),
IF(E1160="quarterly",DATE(IF(MONTH(H1160)&gt;=10,YEAR(H1160)+1,YEAR(H1160)),VLOOKUP(MONTH(H1160),index!$D$2:$G$13,3,0),DAY(H1160)),
IF(E1160="halfyearly",DATE(IF(MONTH(H1160)&gt;=7,YEAR(H1160)+1,YEAR(H1160)),VLOOKUP(MONTH(H1160),index!$D$2:$G$13,4,0),DAY(H1160)),
DATE(YEAR(H1160)+1,MONTH(H1160),DAY(H1160)))))-H1160))+H1160)</f>
        <v/>
      </c>
      <c r="J1160" s="9" t="str">
        <f t="shared" si="124"/>
        <v/>
      </c>
      <c r="K1160" s="11" t="str">
        <f t="shared" si="125"/>
        <v/>
      </c>
      <c r="L1160" s="11" t="str">
        <f t="shared" si="126"/>
        <v/>
      </c>
      <c r="M1160" s="11" t="str">
        <f>IF(A1160="","",VLOOKUP(E1160,index!$A$1:$B$6,2,0)*K1160*G1160)</f>
        <v/>
      </c>
      <c r="N1160" s="11" t="str">
        <f>IF(A1160="","",-PMT(G1160*VLOOKUP(E1160,index!$A$1:$B$6,2,0),C1160,F1160,0,0))</f>
        <v/>
      </c>
      <c r="O1160" s="11" t="str">
        <f t="shared" si="127"/>
        <v/>
      </c>
      <c r="P1160" s="11" t="str">
        <f t="shared" si="128"/>
        <v/>
      </c>
    </row>
    <row r="1161" spans="1:16" x14ac:dyDescent="0.25">
      <c r="A1161" s="9" t="str">
        <f>IF(A1160="","",IF(B1160&lt;C1160,A1160,IF(A1160=MAX('entry data'!$B$8:$B$507),"",A1160+1)))</f>
        <v/>
      </c>
      <c r="B1161" s="9" t="str">
        <f t="shared" si="123"/>
        <v/>
      </c>
      <c r="C1161" s="9" t="str">
        <f>IF(ISERROR(VLOOKUP(A1161,'entry data'!B:G,6,0)),"",VLOOKUP(A1161,'entry data'!B:G,6,0))</f>
        <v/>
      </c>
      <c r="D1161" s="9" t="str">
        <f>IF(ISERROR(VLOOKUP(A1161,'entry data'!B:C,2,0)),"",VLOOKUP(A1161,'entry data'!B:C,2,0))</f>
        <v/>
      </c>
      <c r="E1161" s="9" t="str">
        <f>IF(ISERROR(VLOOKUP(A1161,'entry data'!B:E,4,0)),"",VLOOKUP(A1161,'entry data'!B:E,4,0))</f>
        <v/>
      </c>
      <c r="F1161" s="11" t="str">
        <f>IF(A1161="","",IF(ISERROR(VLOOKUP(A1161,'entry data'!B:F,5,0)),"",VLOOKUP(A1161,'entry data'!B:F,5,0)))</f>
        <v/>
      </c>
      <c r="G1161" s="12" t="str">
        <f>IF(A1161="","",IF(ISERROR(VLOOKUP(A1161,'entry data'!B:I,8,0)),"",VLOOKUP(A1161,'entry data'!B:I,7,0)))</f>
        <v/>
      </c>
      <c r="H1161" s="13" t="str">
        <f>IF(A1161="","",IF(B1161=1,VLOOKUP(A1161,'entry data'!B:D,3,0),I1160))</f>
        <v/>
      </c>
      <c r="I1161" s="14" t="str">
        <f>IF(A1161="","",IF(E1161="weekly",7,IF(E1161="fortnightly",14,IF(E1161="monthly",DATE(IF(MONTH(H1161)=12,YEAR(H1161)+1,YEAR(H1161)),VLOOKUP(MONTH(H1161),index!$D$2:$G$13,2,0),DAY(H1161)),
IF(E1161="quarterly",DATE(IF(MONTH(H1161)&gt;=10,YEAR(H1161)+1,YEAR(H1161)),VLOOKUP(MONTH(H1161),index!$D$2:$G$13,3,0),DAY(H1161)),
IF(E1161="halfyearly",DATE(IF(MONTH(H1161)&gt;=7,YEAR(H1161)+1,YEAR(H1161)),VLOOKUP(MONTH(H1161),index!$D$2:$G$13,4,0),DAY(H1161)),
DATE(YEAR(H1161)+1,MONTH(H1161),DAY(H1161)))))-H1161))+H1161)</f>
        <v/>
      </c>
      <c r="J1161" s="9" t="str">
        <f t="shared" si="124"/>
        <v/>
      </c>
      <c r="K1161" s="11" t="str">
        <f t="shared" si="125"/>
        <v/>
      </c>
      <c r="L1161" s="11" t="str">
        <f t="shared" si="126"/>
        <v/>
      </c>
      <c r="M1161" s="11" t="str">
        <f>IF(A1161="","",VLOOKUP(E1161,index!$A$1:$B$6,2,0)*K1161*G1161)</f>
        <v/>
      </c>
      <c r="N1161" s="11" t="str">
        <f>IF(A1161="","",-PMT(G1161*VLOOKUP(E1161,index!$A$1:$B$6,2,0),C1161,F1161,0,0))</f>
        <v/>
      </c>
      <c r="O1161" s="11" t="str">
        <f t="shared" si="127"/>
        <v/>
      </c>
      <c r="P1161" s="11" t="str">
        <f t="shared" si="128"/>
        <v/>
      </c>
    </row>
    <row r="1162" spans="1:16" x14ac:dyDescent="0.25">
      <c r="A1162" s="9" t="str">
        <f>IF(A1161="","",IF(B1161&lt;C1161,A1161,IF(A1161=MAX('entry data'!$B$8:$B$507),"",A1161+1)))</f>
        <v/>
      </c>
      <c r="B1162" s="9" t="str">
        <f t="shared" si="123"/>
        <v/>
      </c>
      <c r="C1162" s="9" t="str">
        <f>IF(ISERROR(VLOOKUP(A1162,'entry data'!B:G,6,0)),"",VLOOKUP(A1162,'entry data'!B:G,6,0))</f>
        <v/>
      </c>
      <c r="D1162" s="9" t="str">
        <f>IF(ISERROR(VLOOKUP(A1162,'entry data'!B:C,2,0)),"",VLOOKUP(A1162,'entry data'!B:C,2,0))</f>
        <v/>
      </c>
      <c r="E1162" s="9" t="str">
        <f>IF(ISERROR(VLOOKUP(A1162,'entry data'!B:E,4,0)),"",VLOOKUP(A1162,'entry data'!B:E,4,0))</f>
        <v/>
      </c>
      <c r="F1162" s="11" t="str">
        <f>IF(A1162="","",IF(ISERROR(VLOOKUP(A1162,'entry data'!B:F,5,0)),"",VLOOKUP(A1162,'entry data'!B:F,5,0)))</f>
        <v/>
      </c>
      <c r="G1162" s="12" t="str">
        <f>IF(A1162="","",IF(ISERROR(VLOOKUP(A1162,'entry data'!B:I,8,0)),"",VLOOKUP(A1162,'entry data'!B:I,7,0)))</f>
        <v/>
      </c>
      <c r="H1162" s="13" t="str">
        <f>IF(A1162="","",IF(B1162=1,VLOOKUP(A1162,'entry data'!B:D,3,0),I1161))</f>
        <v/>
      </c>
      <c r="I1162" s="14" t="str">
        <f>IF(A1162="","",IF(E1162="weekly",7,IF(E1162="fortnightly",14,IF(E1162="monthly",DATE(IF(MONTH(H1162)=12,YEAR(H1162)+1,YEAR(H1162)),VLOOKUP(MONTH(H1162),index!$D$2:$G$13,2,0),DAY(H1162)),
IF(E1162="quarterly",DATE(IF(MONTH(H1162)&gt;=10,YEAR(H1162)+1,YEAR(H1162)),VLOOKUP(MONTH(H1162),index!$D$2:$G$13,3,0),DAY(H1162)),
IF(E1162="halfyearly",DATE(IF(MONTH(H1162)&gt;=7,YEAR(H1162)+1,YEAR(H1162)),VLOOKUP(MONTH(H1162),index!$D$2:$G$13,4,0),DAY(H1162)),
DATE(YEAR(H1162)+1,MONTH(H1162),DAY(H1162)))))-H1162))+H1162)</f>
        <v/>
      </c>
      <c r="J1162" s="9" t="str">
        <f t="shared" si="124"/>
        <v/>
      </c>
      <c r="K1162" s="11" t="str">
        <f t="shared" si="125"/>
        <v/>
      </c>
      <c r="L1162" s="11" t="str">
        <f t="shared" si="126"/>
        <v/>
      </c>
      <c r="M1162" s="11" t="str">
        <f>IF(A1162="","",VLOOKUP(E1162,index!$A$1:$B$6,2,0)*K1162*G1162)</f>
        <v/>
      </c>
      <c r="N1162" s="11" t="str">
        <f>IF(A1162="","",-PMT(G1162*VLOOKUP(E1162,index!$A$1:$B$6,2,0),C1162,F1162,0,0))</f>
        <v/>
      </c>
      <c r="O1162" s="11" t="str">
        <f t="shared" si="127"/>
        <v/>
      </c>
      <c r="P1162" s="11" t="str">
        <f t="shared" si="128"/>
        <v/>
      </c>
    </row>
    <row r="1163" spans="1:16" x14ac:dyDescent="0.25">
      <c r="A1163" s="9" t="str">
        <f>IF(A1162="","",IF(B1162&lt;C1162,A1162,IF(A1162=MAX('entry data'!$B$8:$B$507),"",A1162+1)))</f>
        <v/>
      </c>
      <c r="B1163" s="9" t="str">
        <f t="shared" si="123"/>
        <v/>
      </c>
      <c r="C1163" s="9" t="str">
        <f>IF(ISERROR(VLOOKUP(A1163,'entry data'!B:G,6,0)),"",VLOOKUP(A1163,'entry data'!B:G,6,0))</f>
        <v/>
      </c>
      <c r="D1163" s="9" t="str">
        <f>IF(ISERROR(VLOOKUP(A1163,'entry data'!B:C,2,0)),"",VLOOKUP(A1163,'entry data'!B:C,2,0))</f>
        <v/>
      </c>
      <c r="E1163" s="9" t="str">
        <f>IF(ISERROR(VLOOKUP(A1163,'entry data'!B:E,4,0)),"",VLOOKUP(A1163,'entry data'!B:E,4,0))</f>
        <v/>
      </c>
      <c r="F1163" s="11" t="str">
        <f>IF(A1163="","",IF(ISERROR(VLOOKUP(A1163,'entry data'!B:F,5,0)),"",VLOOKUP(A1163,'entry data'!B:F,5,0)))</f>
        <v/>
      </c>
      <c r="G1163" s="12" t="str">
        <f>IF(A1163="","",IF(ISERROR(VLOOKUP(A1163,'entry data'!B:I,8,0)),"",VLOOKUP(A1163,'entry data'!B:I,7,0)))</f>
        <v/>
      </c>
      <c r="H1163" s="13" t="str">
        <f>IF(A1163="","",IF(B1163=1,VLOOKUP(A1163,'entry data'!B:D,3,0),I1162))</f>
        <v/>
      </c>
      <c r="I1163" s="14" t="str">
        <f>IF(A1163="","",IF(E1163="weekly",7,IF(E1163="fortnightly",14,IF(E1163="monthly",DATE(IF(MONTH(H1163)=12,YEAR(H1163)+1,YEAR(H1163)),VLOOKUP(MONTH(H1163),index!$D$2:$G$13,2,0),DAY(H1163)),
IF(E1163="quarterly",DATE(IF(MONTH(H1163)&gt;=10,YEAR(H1163)+1,YEAR(H1163)),VLOOKUP(MONTH(H1163),index!$D$2:$G$13,3,0),DAY(H1163)),
IF(E1163="halfyearly",DATE(IF(MONTH(H1163)&gt;=7,YEAR(H1163)+1,YEAR(H1163)),VLOOKUP(MONTH(H1163),index!$D$2:$G$13,4,0),DAY(H1163)),
DATE(YEAR(H1163)+1,MONTH(H1163),DAY(H1163)))))-H1163))+H1163)</f>
        <v/>
      </c>
      <c r="J1163" s="9" t="str">
        <f t="shared" si="124"/>
        <v/>
      </c>
      <c r="K1163" s="11" t="str">
        <f t="shared" si="125"/>
        <v/>
      </c>
      <c r="L1163" s="11" t="str">
        <f t="shared" si="126"/>
        <v/>
      </c>
      <c r="M1163" s="11" t="str">
        <f>IF(A1163="","",VLOOKUP(E1163,index!$A$1:$B$6,2,0)*K1163*G1163)</f>
        <v/>
      </c>
      <c r="N1163" s="11" t="str">
        <f>IF(A1163="","",-PMT(G1163*VLOOKUP(E1163,index!$A$1:$B$6,2,0),C1163,F1163,0,0))</f>
        <v/>
      </c>
      <c r="O1163" s="11" t="str">
        <f t="shared" si="127"/>
        <v/>
      </c>
      <c r="P1163" s="11" t="str">
        <f t="shared" si="128"/>
        <v/>
      </c>
    </row>
    <row r="1164" spans="1:16" x14ac:dyDescent="0.25">
      <c r="A1164" s="9" t="str">
        <f>IF(A1163="","",IF(B1163&lt;C1163,A1163,IF(A1163=MAX('entry data'!$B$8:$B$507),"",A1163+1)))</f>
        <v/>
      </c>
      <c r="B1164" s="9" t="str">
        <f t="shared" si="123"/>
        <v/>
      </c>
      <c r="C1164" s="9" t="str">
        <f>IF(ISERROR(VLOOKUP(A1164,'entry data'!B:G,6,0)),"",VLOOKUP(A1164,'entry data'!B:G,6,0))</f>
        <v/>
      </c>
      <c r="D1164" s="9" t="str">
        <f>IF(ISERROR(VLOOKUP(A1164,'entry data'!B:C,2,0)),"",VLOOKUP(A1164,'entry data'!B:C,2,0))</f>
        <v/>
      </c>
      <c r="E1164" s="9" t="str">
        <f>IF(ISERROR(VLOOKUP(A1164,'entry data'!B:E,4,0)),"",VLOOKUP(A1164,'entry data'!B:E,4,0))</f>
        <v/>
      </c>
      <c r="F1164" s="11" t="str">
        <f>IF(A1164="","",IF(ISERROR(VLOOKUP(A1164,'entry data'!B:F,5,0)),"",VLOOKUP(A1164,'entry data'!B:F,5,0)))</f>
        <v/>
      </c>
      <c r="G1164" s="12" t="str">
        <f>IF(A1164="","",IF(ISERROR(VLOOKUP(A1164,'entry data'!B:I,8,0)),"",VLOOKUP(A1164,'entry data'!B:I,7,0)))</f>
        <v/>
      </c>
      <c r="H1164" s="13" t="str">
        <f>IF(A1164="","",IF(B1164=1,VLOOKUP(A1164,'entry data'!B:D,3,0),I1163))</f>
        <v/>
      </c>
      <c r="I1164" s="14" t="str">
        <f>IF(A1164="","",IF(E1164="weekly",7,IF(E1164="fortnightly",14,IF(E1164="monthly",DATE(IF(MONTH(H1164)=12,YEAR(H1164)+1,YEAR(H1164)),VLOOKUP(MONTH(H1164),index!$D$2:$G$13,2,0),DAY(H1164)),
IF(E1164="quarterly",DATE(IF(MONTH(H1164)&gt;=10,YEAR(H1164)+1,YEAR(H1164)),VLOOKUP(MONTH(H1164),index!$D$2:$G$13,3,0),DAY(H1164)),
IF(E1164="halfyearly",DATE(IF(MONTH(H1164)&gt;=7,YEAR(H1164)+1,YEAR(H1164)),VLOOKUP(MONTH(H1164),index!$D$2:$G$13,4,0),DAY(H1164)),
DATE(YEAR(H1164)+1,MONTH(H1164),DAY(H1164)))))-H1164))+H1164)</f>
        <v/>
      </c>
      <c r="J1164" s="9" t="str">
        <f t="shared" si="124"/>
        <v/>
      </c>
      <c r="K1164" s="11" t="str">
        <f t="shared" si="125"/>
        <v/>
      </c>
      <c r="L1164" s="11" t="str">
        <f t="shared" si="126"/>
        <v/>
      </c>
      <c r="M1164" s="11" t="str">
        <f>IF(A1164="","",VLOOKUP(E1164,index!$A$1:$B$6,2,0)*K1164*G1164)</f>
        <v/>
      </c>
      <c r="N1164" s="11" t="str">
        <f>IF(A1164="","",-PMT(G1164*VLOOKUP(E1164,index!$A$1:$B$6,2,0),C1164,F1164,0,0))</f>
        <v/>
      </c>
      <c r="O1164" s="11" t="str">
        <f t="shared" si="127"/>
        <v/>
      </c>
      <c r="P1164" s="11" t="str">
        <f t="shared" si="128"/>
        <v/>
      </c>
    </row>
    <row r="1165" spans="1:16" x14ac:dyDescent="0.25">
      <c r="A1165" s="9" t="str">
        <f>IF(A1164="","",IF(B1164&lt;C1164,A1164,IF(A1164=MAX('entry data'!$B$8:$B$507),"",A1164+1)))</f>
        <v/>
      </c>
      <c r="B1165" s="9" t="str">
        <f t="shared" si="123"/>
        <v/>
      </c>
      <c r="C1165" s="9" t="str">
        <f>IF(ISERROR(VLOOKUP(A1165,'entry data'!B:G,6,0)),"",VLOOKUP(A1165,'entry data'!B:G,6,0))</f>
        <v/>
      </c>
      <c r="D1165" s="9" t="str">
        <f>IF(ISERROR(VLOOKUP(A1165,'entry data'!B:C,2,0)),"",VLOOKUP(A1165,'entry data'!B:C,2,0))</f>
        <v/>
      </c>
      <c r="E1165" s="9" t="str">
        <f>IF(ISERROR(VLOOKUP(A1165,'entry data'!B:E,4,0)),"",VLOOKUP(A1165,'entry data'!B:E,4,0))</f>
        <v/>
      </c>
      <c r="F1165" s="11" t="str">
        <f>IF(A1165="","",IF(ISERROR(VLOOKUP(A1165,'entry data'!B:F,5,0)),"",VLOOKUP(A1165,'entry data'!B:F,5,0)))</f>
        <v/>
      </c>
      <c r="G1165" s="12" t="str">
        <f>IF(A1165="","",IF(ISERROR(VLOOKUP(A1165,'entry data'!B:I,8,0)),"",VLOOKUP(A1165,'entry data'!B:I,7,0)))</f>
        <v/>
      </c>
      <c r="H1165" s="13" t="str">
        <f>IF(A1165="","",IF(B1165=1,VLOOKUP(A1165,'entry data'!B:D,3,0),I1164))</f>
        <v/>
      </c>
      <c r="I1165" s="14" t="str">
        <f>IF(A1165="","",IF(E1165="weekly",7,IF(E1165="fortnightly",14,IF(E1165="monthly",DATE(IF(MONTH(H1165)=12,YEAR(H1165)+1,YEAR(H1165)),VLOOKUP(MONTH(H1165),index!$D$2:$G$13,2,0),DAY(H1165)),
IF(E1165="quarterly",DATE(IF(MONTH(H1165)&gt;=10,YEAR(H1165)+1,YEAR(H1165)),VLOOKUP(MONTH(H1165),index!$D$2:$G$13,3,0),DAY(H1165)),
IF(E1165="halfyearly",DATE(IF(MONTH(H1165)&gt;=7,YEAR(H1165)+1,YEAR(H1165)),VLOOKUP(MONTH(H1165),index!$D$2:$G$13,4,0),DAY(H1165)),
DATE(YEAR(H1165)+1,MONTH(H1165),DAY(H1165)))))-H1165))+H1165)</f>
        <v/>
      </c>
      <c r="J1165" s="9" t="str">
        <f t="shared" si="124"/>
        <v/>
      </c>
      <c r="K1165" s="11" t="str">
        <f t="shared" si="125"/>
        <v/>
      </c>
      <c r="L1165" s="11" t="str">
        <f t="shared" si="126"/>
        <v/>
      </c>
      <c r="M1165" s="11" t="str">
        <f>IF(A1165="","",VLOOKUP(E1165,index!$A$1:$B$6,2,0)*K1165*G1165)</f>
        <v/>
      </c>
      <c r="N1165" s="11" t="str">
        <f>IF(A1165="","",-PMT(G1165*VLOOKUP(E1165,index!$A$1:$B$6,2,0),C1165,F1165,0,0))</f>
        <v/>
      </c>
      <c r="O1165" s="11" t="str">
        <f t="shared" si="127"/>
        <v/>
      </c>
      <c r="P1165" s="11" t="str">
        <f t="shared" si="128"/>
        <v/>
      </c>
    </row>
    <row r="1166" spans="1:16" x14ac:dyDescent="0.25">
      <c r="A1166" s="9" t="str">
        <f>IF(A1165="","",IF(B1165&lt;C1165,A1165,IF(A1165=MAX('entry data'!$B$8:$B$507),"",A1165+1)))</f>
        <v/>
      </c>
      <c r="B1166" s="9" t="str">
        <f t="shared" si="123"/>
        <v/>
      </c>
      <c r="C1166" s="9" t="str">
        <f>IF(ISERROR(VLOOKUP(A1166,'entry data'!B:G,6,0)),"",VLOOKUP(A1166,'entry data'!B:G,6,0))</f>
        <v/>
      </c>
      <c r="D1166" s="9" t="str">
        <f>IF(ISERROR(VLOOKUP(A1166,'entry data'!B:C,2,0)),"",VLOOKUP(A1166,'entry data'!B:C,2,0))</f>
        <v/>
      </c>
      <c r="E1166" s="9" t="str">
        <f>IF(ISERROR(VLOOKUP(A1166,'entry data'!B:E,4,0)),"",VLOOKUP(A1166,'entry data'!B:E,4,0))</f>
        <v/>
      </c>
      <c r="F1166" s="11" t="str">
        <f>IF(A1166="","",IF(ISERROR(VLOOKUP(A1166,'entry data'!B:F,5,0)),"",VLOOKUP(A1166,'entry data'!B:F,5,0)))</f>
        <v/>
      </c>
      <c r="G1166" s="12" t="str">
        <f>IF(A1166="","",IF(ISERROR(VLOOKUP(A1166,'entry data'!B:I,8,0)),"",VLOOKUP(A1166,'entry data'!B:I,7,0)))</f>
        <v/>
      </c>
      <c r="H1166" s="13" t="str">
        <f>IF(A1166="","",IF(B1166=1,VLOOKUP(A1166,'entry data'!B:D,3,0),I1165))</f>
        <v/>
      </c>
      <c r="I1166" s="14" t="str">
        <f>IF(A1166="","",IF(E1166="weekly",7,IF(E1166="fortnightly",14,IF(E1166="monthly",DATE(IF(MONTH(H1166)=12,YEAR(H1166)+1,YEAR(H1166)),VLOOKUP(MONTH(H1166),index!$D$2:$G$13,2,0),DAY(H1166)),
IF(E1166="quarterly",DATE(IF(MONTH(H1166)&gt;=10,YEAR(H1166)+1,YEAR(H1166)),VLOOKUP(MONTH(H1166),index!$D$2:$G$13,3,0),DAY(H1166)),
IF(E1166="halfyearly",DATE(IF(MONTH(H1166)&gt;=7,YEAR(H1166)+1,YEAR(H1166)),VLOOKUP(MONTH(H1166),index!$D$2:$G$13,4,0),DAY(H1166)),
DATE(YEAR(H1166)+1,MONTH(H1166),DAY(H1166)))))-H1166))+H1166)</f>
        <v/>
      </c>
      <c r="J1166" s="9" t="str">
        <f t="shared" si="124"/>
        <v/>
      </c>
      <c r="K1166" s="11" t="str">
        <f t="shared" si="125"/>
        <v/>
      </c>
      <c r="L1166" s="11" t="str">
        <f t="shared" si="126"/>
        <v/>
      </c>
      <c r="M1166" s="11" t="str">
        <f>IF(A1166="","",VLOOKUP(E1166,index!$A$1:$B$6,2,0)*K1166*G1166)</f>
        <v/>
      </c>
      <c r="N1166" s="11" t="str">
        <f>IF(A1166="","",-PMT(G1166*VLOOKUP(E1166,index!$A$1:$B$6,2,0),C1166,F1166,0,0))</f>
        <v/>
      </c>
      <c r="O1166" s="11" t="str">
        <f t="shared" si="127"/>
        <v/>
      </c>
      <c r="P1166" s="11" t="str">
        <f t="shared" si="128"/>
        <v/>
      </c>
    </row>
    <row r="1167" spans="1:16" x14ac:dyDescent="0.25">
      <c r="A1167" s="9" t="str">
        <f>IF(A1166="","",IF(B1166&lt;C1166,A1166,IF(A1166=MAX('entry data'!$B$8:$B$507),"",A1166+1)))</f>
        <v/>
      </c>
      <c r="B1167" s="9" t="str">
        <f t="shared" si="123"/>
        <v/>
      </c>
      <c r="C1167" s="9" t="str">
        <f>IF(ISERROR(VLOOKUP(A1167,'entry data'!B:G,6,0)),"",VLOOKUP(A1167,'entry data'!B:G,6,0))</f>
        <v/>
      </c>
      <c r="D1167" s="9" t="str">
        <f>IF(ISERROR(VLOOKUP(A1167,'entry data'!B:C,2,0)),"",VLOOKUP(A1167,'entry data'!B:C,2,0))</f>
        <v/>
      </c>
      <c r="E1167" s="9" t="str">
        <f>IF(ISERROR(VLOOKUP(A1167,'entry data'!B:E,4,0)),"",VLOOKUP(A1167,'entry data'!B:E,4,0))</f>
        <v/>
      </c>
      <c r="F1167" s="11" t="str">
        <f>IF(A1167="","",IF(ISERROR(VLOOKUP(A1167,'entry data'!B:F,5,0)),"",VLOOKUP(A1167,'entry data'!B:F,5,0)))</f>
        <v/>
      </c>
      <c r="G1167" s="12" t="str">
        <f>IF(A1167="","",IF(ISERROR(VLOOKUP(A1167,'entry data'!B:I,8,0)),"",VLOOKUP(A1167,'entry data'!B:I,7,0)))</f>
        <v/>
      </c>
      <c r="H1167" s="13" t="str">
        <f>IF(A1167="","",IF(B1167=1,VLOOKUP(A1167,'entry data'!B:D,3,0),I1166))</f>
        <v/>
      </c>
      <c r="I1167" s="14" t="str">
        <f>IF(A1167="","",IF(E1167="weekly",7,IF(E1167="fortnightly",14,IF(E1167="monthly",DATE(IF(MONTH(H1167)=12,YEAR(H1167)+1,YEAR(H1167)),VLOOKUP(MONTH(H1167),index!$D$2:$G$13,2,0),DAY(H1167)),
IF(E1167="quarterly",DATE(IF(MONTH(H1167)&gt;=10,YEAR(H1167)+1,YEAR(H1167)),VLOOKUP(MONTH(H1167),index!$D$2:$G$13,3,0),DAY(H1167)),
IF(E1167="halfyearly",DATE(IF(MONTH(H1167)&gt;=7,YEAR(H1167)+1,YEAR(H1167)),VLOOKUP(MONTH(H1167),index!$D$2:$G$13,4,0),DAY(H1167)),
DATE(YEAR(H1167)+1,MONTH(H1167),DAY(H1167)))))-H1167))+H1167)</f>
        <v/>
      </c>
      <c r="J1167" s="9" t="str">
        <f t="shared" si="124"/>
        <v/>
      </c>
      <c r="K1167" s="11" t="str">
        <f t="shared" si="125"/>
        <v/>
      </c>
      <c r="L1167" s="11" t="str">
        <f t="shared" si="126"/>
        <v/>
      </c>
      <c r="M1167" s="11" t="str">
        <f>IF(A1167="","",VLOOKUP(E1167,index!$A$1:$B$6,2,0)*K1167*G1167)</f>
        <v/>
      </c>
      <c r="N1167" s="11" t="str">
        <f>IF(A1167="","",-PMT(G1167*VLOOKUP(E1167,index!$A$1:$B$6,2,0),C1167,F1167,0,0))</f>
        <v/>
      </c>
      <c r="O1167" s="11" t="str">
        <f t="shared" si="127"/>
        <v/>
      </c>
      <c r="P1167" s="11" t="str">
        <f t="shared" si="128"/>
        <v/>
      </c>
    </row>
    <row r="1168" spans="1:16" x14ac:dyDescent="0.25">
      <c r="A1168" s="9" t="str">
        <f>IF(A1167="","",IF(B1167&lt;C1167,A1167,IF(A1167=MAX('entry data'!$B$8:$B$507),"",A1167+1)))</f>
        <v/>
      </c>
      <c r="B1168" s="9" t="str">
        <f t="shared" si="123"/>
        <v/>
      </c>
      <c r="C1168" s="9" t="str">
        <f>IF(ISERROR(VLOOKUP(A1168,'entry data'!B:G,6,0)),"",VLOOKUP(A1168,'entry data'!B:G,6,0))</f>
        <v/>
      </c>
      <c r="D1168" s="9" t="str">
        <f>IF(ISERROR(VLOOKUP(A1168,'entry data'!B:C,2,0)),"",VLOOKUP(A1168,'entry data'!B:C,2,0))</f>
        <v/>
      </c>
      <c r="E1168" s="9" t="str">
        <f>IF(ISERROR(VLOOKUP(A1168,'entry data'!B:E,4,0)),"",VLOOKUP(A1168,'entry data'!B:E,4,0))</f>
        <v/>
      </c>
      <c r="F1168" s="11" t="str">
        <f>IF(A1168="","",IF(ISERROR(VLOOKUP(A1168,'entry data'!B:F,5,0)),"",VLOOKUP(A1168,'entry data'!B:F,5,0)))</f>
        <v/>
      </c>
      <c r="G1168" s="12" t="str">
        <f>IF(A1168="","",IF(ISERROR(VLOOKUP(A1168,'entry data'!B:I,8,0)),"",VLOOKUP(A1168,'entry data'!B:I,7,0)))</f>
        <v/>
      </c>
      <c r="H1168" s="13" t="str">
        <f>IF(A1168="","",IF(B1168=1,VLOOKUP(A1168,'entry data'!B:D,3,0),I1167))</f>
        <v/>
      </c>
      <c r="I1168" s="14" t="str">
        <f>IF(A1168="","",IF(E1168="weekly",7,IF(E1168="fortnightly",14,IF(E1168="monthly",DATE(IF(MONTH(H1168)=12,YEAR(H1168)+1,YEAR(H1168)),VLOOKUP(MONTH(H1168),index!$D$2:$G$13,2,0),DAY(H1168)),
IF(E1168="quarterly",DATE(IF(MONTH(H1168)&gt;=10,YEAR(H1168)+1,YEAR(H1168)),VLOOKUP(MONTH(H1168),index!$D$2:$G$13,3,0),DAY(H1168)),
IF(E1168="halfyearly",DATE(IF(MONTH(H1168)&gt;=7,YEAR(H1168)+1,YEAR(H1168)),VLOOKUP(MONTH(H1168),index!$D$2:$G$13,4,0),DAY(H1168)),
DATE(YEAR(H1168)+1,MONTH(H1168),DAY(H1168)))))-H1168))+H1168)</f>
        <v/>
      </c>
      <c r="J1168" s="9" t="str">
        <f t="shared" si="124"/>
        <v/>
      </c>
      <c r="K1168" s="11" t="str">
        <f t="shared" si="125"/>
        <v/>
      </c>
      <c r="L1168" s="11" t="str">
        <f t="shared" si="126"/>
        <v/>
      </c>
      <c r="M1168" s="11" t="str">
        <f>IF(A1168="","",VLOOKUP(E1168,index!$A$1:$B$6,2,0)*K1168*G1168)</f>
        <v/>
      </c>
      <c r="N1168" s="11" t="str">
        <f>IF(A1168="","",-PMT(G1168*VLOOKUP(E1168,index!$A$1:$B$6,2,0),C1168,F1168,0,0))</f>
        <v/>
      </c>
      <c r="O1168" s="11" t="str">
        <f t="shared" si="127"/>
        <v/>
      </c>
      <c r="P1168" s="11" t="str">
        <f t="shared" si="128"/>
        <v/>
      </c>
    </row>
    <row r="1169" spans="1:16" x14ac:dyDescent="0.25">
      <c r="A1169" s="9" t="str">
        <f>IF(A1168="","",IF(B1168&lt;C1168,A1168,IF(A1168=MAX('entry data'!$B$8:$B$507),"",A1168+1)))</f>
        <v/>
      </c>
      <c r="B1169" s="9" t="str">
        <f t="shared" si="123"/>
        <v/>
      </c>
      <c r="C1169" s="9" t="str">
        <f>IF(ISERROR(VLOOKUP(A1169,'entry data'!B:G,6,0)),"",VLOOKUP(A1169,'entry data'!B:G,6,0))</f>
        <v/>
      </c>
      <c r="D1169" s="9" t="str">
        <f>IF(ISERROR(VLOOKUP(A1169,'entry data'!B:C,2,0)),"",VLOOKUP(A1169,'entry data'!B:C,2,0))</f>
        <v/>
      </c>
      <c r="E1169" s="9" t="str">
        <f>IF(ISERROR(VLOOKUP(A1169,'entry data'!B:E,4,0)),"",VLOOKUP(A1169,'entry data'!B:E,4,0))</f>
        <v/>
      </c>
      <c r="F1169" s="11" t="str">
        <f>IF(A1169="","",IF(ISERROR(VLOOKUP(A1169,'entry data'!B:F,5,0)),"",VLOOKUP(A1169,'entry data'!B:F,5,0)))</f>
        <v/>
      </c>
      <c r="G1169" s="12" t="str">
        <f>IF(A1169="","",IF(ISERROR(VLOOKUP(A1169,'entry data'!B:I,8,0)),"",VLOOKUP(A1169,'entry data'!B:I,7,0)))</f>
        <v/>
      </c>
      <c r="H1169" s="13" t="str">
        <f>IF(A1169="","",IF(B1169=1,VLOOKUP(A1169,'entry data'!B:D,3,0),I1168))</f>
        <v/>
      </c>
      <c r="I1169" s="14" t="str">
        <f>IF(A1169="","",IF(E1169="weekly",7,IF(E1169="fortnightly",14,IF(E1169="monthly",DATE(IF(MONTH(H1169)=12,YEAR(H1169)+1,YEAR(H1169)),VLOOKUP(MONTH(H1169),index!$D$2:$G$13,2,0),DAY(H1169)),
IF(E1169="quarterly",DATE(IF(MONTH(H1169)&gt;=10,YEAR(H1169)+1,YEAR(H1169)),VLOOKUP(MONTH(H1169),index!$D$2:$G$13,3,0),DAY(H1169)),
IF(E1169="halfyearly",DATE(IF(MONTH(H1169)&gt;=7,YEAR(H1169)+1,YEAR(H1169)),VLOOKUP(MONTH(H1169),index!$D$2:$G$13,4,0),DAY(H1169)),
DATE(YEAR(H1169)+1,MONTH(H1169),DAY(H1169)))))-H1169))+H1169)</f>
        <v/>
      </c>
      <c r="J1169" s="9" t="str">
        <f t="shared" si="124"/>
        <v/>
      </c>
      <c r="K1169" s="11" t="str">
        <f t="shared" si="125"/>
        <v/>
      </c>
      <c r="L1169" s="11" t="str">
        <f t="shared" si="126"/>
        <v/>
      </c>
      <c r="M1169" s="11" t="str">
        <f>IF(A1169="","",VLOOKUP(E1169,index!$A$1:$B$6,2,0)*K1169*G1169)</f>
        <v/>
      </c>
      <c r="N1169" s="11" t="str">
        <f>IF(A1169="","",-PMT(G1169*VLOOKUP(E1169,index!$A$1:$B$6,2,0),C1169,F1169,0,0))</f>
        <v/>
      </c>
      <c r="O1169" s="11" t="str">
        <f t="shared" si="127"/>
        <v/>
      </c>
      <c r="P1169" s="11" t="str">
        <f t="shared" si="128"/>
        <v/>
      </c>
    </row>
    <row r="1170" spans="1:16" x14ac:dyDescent="0.25">
      <c r="A1170" s="9" t="str">
        <f>IF(A1169="","",IF(B1169&lt;C1169,A1169,IF(A1169=MAX('entry data'!$B$8:$B$507),"",A1169+1)))</f>
        <v/>
      </c>
      <c r="B1170" s="9" t="str">
        <f t="shared" si="123"/>
        <v/>
      </c>
      <c r="C1170" s="9" t="str">
        <f>IF(ISERROR(VLOOKUP(A1170,'entry data'!B:G,6,0)),"",VLOOKUP(A1170,'entry data'!B:G,6,0))</f>
        <v/>
      </c>
      <c r="D1170" s="9" t="str">
        <f>IF(ISERROR(VLOOKUP(A1170,'entry data'!B:C,2,0)),"",VLOOKUP(A1170,'entry data'!B:C,2,0))</f>
        <v/>
      </c>
      <c r="E1170" s="9" t="str">
        <f>IF(ISERROR(VLOOKUP(A1170,'entry data'!B:E,4,0)),"",VLOOKUP(A1170,'entry data'!B:E,4,0))</f>
        <v/>
      </c>
      <c r="F1170" s="11" t="str">
        <f>IF(A1170="","",IF(ISERROR(VLOOKUP(A1170,'entry data'!B:F,5,0)),"",VLOOKUP(A1170,'entry data'!B:F,5,0)))</f>
        <v/>
      </c>
      <c r="G1170" s="12" t="str">
        <f>IF(A1170="","",IF(ISERROR(VLOOKUP(A1170,'entry data'!B:I,8,0)),"",VLOOKUP(A1170,'entry data'!B:I,7,0)))</f>
        <v/>
      </c>
      <c r="H1170" s="13" t="str">
        <f>IF(A1170="","",IF(B1170=1,VLOOKUP(A1170,'entry data'!B:D,3,0),I1169))</f>
        <v/>
      </c>
      <c r="I1170" s="14" t="str">
        <f>IF(A1170="","",IF(E1170="weekly",7,IF(E1170="fortnightly",14,IF(E1170="monthly",DATE(IF(MONTH(H1170)=12,YEAR(H1170)+1,YEAR(H1170)),VLOOKUP(MONTH(H1170),index!$D$2:$G$13,2,0),DAY(H1170)),
IF(E1170="quarterly",DATE(IF(MONTH(H1170)&gt;=10,YEAR(H1170)+1,YEAR(H1170)),VLOOKUP(MONTH(H1170),index!$D$2:$G$13,3,0),DAY(H1170)),
IF(E1170="halfyearly",DATE(IF(MONTH(H1170)&gt;=7,YEAR(H1170)+1,YEAR(H1170)),VLOOKUP(MONTH(H1170),index!$D$2:$G$13,4,0),DAY(H1170)),
DATE(YEAR(H1170)+1,MONTH(H1170),DAY(H1170)))))-H1170))+H1170)</f>
        <v/>
      </c>
      <c r="J1170" s="9" t="str">
        <f t="shared" si="124"/>
        <v/>
      </c>
      <c r="K1170" s="11" t="str">
        <f t="shared" si="125"/>
        <v/>
      </c>
      <c r="L1170" s="11" t="str">
        <f t="shared" si="126"/>
        <v/>
      </c>
      <c r="M1170" s="11" t="str">
        <f>IF(A1170="","",VLOOKUP(E1170,index!$A$1:$B$6,2,0)*K1170*G1170)</f>
        <v/>
      </c>
      <c r="N1170" s="11" t="str">
        <f>IF(A1170="","",-PMT(G1170*VLOOKUP(E1170,index!$A$1:$B$6,2,0),C1170,F1170,0,0))</f>
        <v/>
      </c>
      <c r="O1170" s="11" t="str">
        <f t="shared" si="127"/>
        <v/>
      </c>
      <c r="P1170" s="11" t="str">
        <f t="shared" si="128"/>
        <v/>
      </c>
    </row>
    <row r="1171" spans="1:16" x14ac:dyDescent="0.25">
      <c r="A1171" s="9" t="str">
        <f>IF(A1170="","",IF(B1170&lt;C1170,A1170,IF(A1170=MAX('entry data'!$B$8:$B$507),"",A1170+1)))</f>
        <v/>
      </c>
      <c r="B1171" s="9" t="str">
        <f t="shared" si="123"/>
        <v/>
      </c>
      <c r="C1171" s="9" t="str">
        <f>IF(ISERROR(VLOOKUP(A1171,'entry data'!B:G,6,0)),"",VLOOKUP(A1171,'entry data'!B:G,6,0))</f>
        <v/>
      </c>
      <c r="D1171" s="9" t="str">
        <f>IF(ISERROR(VLOOKUP(A1171,'entry data'!B:C,2,0)),"",VLOOKUP(A1171,'entry data'!B:C,2,0))</f>
        <v/>
      </c>
      <c r="E1171" s="9" t="str">
        <f>IF(ISERROR(VLOOKUP(A1171,'entry data'!B:E,4,0)),"",VLOOKUP(A1171,'entry data'!B:E,4,0))</f>
        <v/>
      </c>
      <c r="F1171" s="11" t="str">
        <f>IF(A1171="","",IF(ISERROR(VLOOKUP(A1171,'entry data'!B:F,5,0)),"",VLOOKUP(A1171,'entry data'!B:F,5,0)))</f>
        <v/>
      </c>
      <c r="G1171" s="12" t="str">
        <f>IF(A1171="","",IF(ISERROR(VLOOKUP(A1171,'entry data'!B:I,8,0)),"",VLOOKUP(A1171,'entry data'!B:I,7,0)))</f>
        <v/>
      </c>
      <c r="H1171" s="13" t="str">
        <f>IF(A1171="","",IF(B1171=1,VLOOKUP(A1171,'entry data'!B:D,3,0),I1170))</f>
        <v/>
      </c>
      <c r="I1171" s="14" t="str">
        <f>IF(A1171="","",IF(E1171="weekly",7,IF(E1171="fortnightly",14,IF(E1171="monthly",DATE(IF(MONTH(H1171)=12,YEAR(H1171)+1,YEAR(H1171)),VLOOKUP(MONTH(H1171),index!$D$2:$G$13,2,0),DAY(H1171)),
IF(E1171="quarterly",DATE(IF(MONTH(H1171)&gt;=10,YEAR(H1171)+1,YEAR(H1171)),VLOOKUP(MONTH(H1171),index!$D$2:$G$13,3,0),DAY(H1171)),
IF(E1171="halfyearly",DATE(IF(MONTH(H1171)&gt;=7,YEAR(H1171)+1,YEAR(H1171)),VLOOKUP(MONTH(H1171),index!$D$2:$G$13,4,0),DAY(H1171)),
DATE(YEAR(H1171)+1,MONTH(H1171),DAY(H1171)))))-H1171))+H1171)</f>
        <v/>
      </c>
      <c r="J1171" s="9" t="str">
        <f t="shared" si="124"/>
        <v/>
      </c>
      <c r="K1171" s="11" t="str">
        <f t="shared" si="125"/>
        <v/>
      </c>
      <c r="L1171" s="11" t="str">
        <f t="shared" si="126"/>
        <v/>
      </c>
      <c r="M1171" s="11" t="str">
        <f>IF(A1171="","",VLOOKUP(E1171,index!$A$1:$B$6,2,0)*K1171*G1171)</f>
        <v/>
      </c>
      <c r="N1171" s="11" t="str">
        <f>IF(A1171="","",-PMT(G1171*VLOOKUP(E1171,index!$A$1:$B$6,2,0),C1171,F1171,0,0))</f>
        <v/>
      </c>
      <c r="O1171" s="11" t="str">
        <f t="shared" si="127"/>
        <v/>
      </c>
      <c r="P1171" s="11" t="str">
        <f t="shared" si="128"/>
        <v/>
      </c>
    </row>
    <row r="1172" spans="1:16" x14ac:dyDescent="0.25">
      <c r="A1172" s="9" t="str">
        <f>IF(A1171="","",IF(B1171&lt;C1171,A1171,IF(A1171=MAX('entry data'!$B$8:$B$507),"",A1171+1)))</f>
        <v/>
      </c>
      <c r="B1172" s="9" t="str">
        <f t="shared" si="123"/>
        <v/>
      </c>
      <c r="C1172" s="9" t="str">
        <f>IF(ISERROR(VLOOKUP(A1172,'entry data'!B:G,6,0)),"",VLOOKUP(A1172,'entry data'!B:G,6,0))</f>
        <v/>
      </c>
      <c r="D1172" s="9" t="str">
        <f>IF(ISERROR(VLOOKUP(A1172,'entry data'!B:C,2,0)),"",VLOOKUP(A1172,'entry data'!B:C,2,0))</f>
        <v/>
      </c>
      <c r="E1172" s="9" t="str">
        <f>IF(ISERROR(VLOOKUP(A1172,'entry data'!B:E,4,0)),"",VLOOKUP(A1172,'entry data'!B:E,4,0))</f>
        <v/>
      </c>
      <c r="F1172" s="11" t="str">
        <f>IF(A1172="","",IF(ISERROR(VLOOKUP(A1172,'entry data'!B:F,5,0)),"",VLOOKUP(A1172,'entry data'!B:F,5,0)))</f>
        <v/>
      </c>
      <c r="G1172" s="12" t="str">
        <f>IF(A1172="","",IF(ISERROR(VLOOKUP(A1172,'entry data'!B:I,8,0)),"",VLOOKUP(A1172,'entry data'!B:I,7,0)))</f>
        <v/>
      </c>
      <c r="H1172" s="13" t="str">
        <f>IF(A1172="","",IF(B1172=1,VLOOKUP(A1172,'entry data'!B:D,3,0),I1171))</f>
        <v/>
      </c>
      <c r="I1172" s="14" t="str">
        <f>IF(A1172="","",IF(E1172="weekly",7,IF(E1172="fortnightly",14,IF(E1172="monthly",DATE(IF(MONTH(H1172)=12,YEAR(H1172)+1,YEAR(H1172)),VLOOKUP(MONTH(H1172),index!$D$2:$G$13,2,0),DAY(H1172)),
IF(E1172="quarterly",DATE(IF(MONTH(H1172)&gt;=10,YEAR(H1172)+1,YEAR(H1172)),VLOOKUP(MONTH(H1172),index!$D$2:$G$13,3,0),DAY(H1172)),
IF(E1172="halfyearly",DATE(IF(MONTH(H1172)&gt;=7,YEAR(H1172)+1,YEAR(H1172)),VLOOKUP(MONTH(H1172),index!$D$2:$G$13,4,0),DAY(H1172)),
DATE(YEAR(H1172)+1,MONTH(H1172),DAY(H1172)))))-H1172))+H1172)</f>
        <v/>
      </c>
      <c r="J1172" s="9" t="str">
        <f t="shared" si="124"/>
        <v/>
      </c>
      <c r="K1172" s="11" t="str">
        <f t="shared" si="125"/>
        <v/>
      </c>
      <c r="L1172" s="11" t="str">
        <f t="shared" si="126"/>
        <v/>
      </c>
      <c r="M1172" s="11" t="str">
        <f>IF(A1172="","",VLOOKUP(E1172,index!$A$1:$B$6,2,0)*K1172*G1172)</f>
        <v/>
      </c>
      <c r="N1172" s="11" t="str">
        <f>IF(A1172="","",-PMT(G1172*VLOOKUP(E1172,index!$A$1:$B$6,2,0),C1172,F1172,0,0))</f>
        <v/>
      </c>
      <c r="O1172" s="11" t="str">
        <f t="shared" si="127"/>
        <v/>
      </c>
      <c r="P1172" s="11" t="str">
        <f t="shared" si="128"/>
        <v/>
      </c>
    </row>
    <row r="1173" spans="1:16" x14ac:dyDescent="0.25">
      <c r="A1173" s="9" t="str">
        <f>IF(A1172="","",IF(B1172&lt;C1172,A1172,IF(A1172=MAX('entry data'!$B$8:$B$507),"",A1172+1)))</f>
        <v/>
      </c>
      <c r="B1173" s="9" t="str">
        <f t="shared" si="123"/>
        <v/>
      </c>
      <c r="C1173" s="9" t="str">
        <f>IF(ISERROR(VLOOKUP(A1173,'entry data'!B:G,6,0)),"",VLOOKUP(A1173,'entry data'!B:G,6,0))</f>
        <v/>
      </c>
      <c r="D1173" s="9" t="str">
        <f>IF(ISERROR(VLOOKUP(A1173,'entry data'!B:C,2,0)),"",VLOOKUP(A1173,'entry data'!B:C,2,0))</f>
        <v/>
      </c>
      <c r="E1173" s="9" t="str">
        <f>IF(ISERROR(VLOOKUP(A1173,'entry data'!B:E,4,0)),"",VLOOKUP(A1173,'entry data'!B:E,4,0))</f>
        <v/>
      </c>
      <c r="F1173" s="11" t="str">
        <f>IF(A1173="","",IF(ISERROR(VLOOKUP(A1173,'entry data'!B:F,5,0)),"",VLOOKUP(A1173,'entry data'!B:F,5,0)))</f>
        <v/>
      </c>
      <c r="G1173" s="12" t="str">
        <f>IF(A1173="","",IF(ISERROR(VLOOKUP(A1173,'entry data'!B:I,8,0)),"",VLOOKUP(A1173,'entry data'!B:I,7,0)))</f>
        <v/>
      </c>
      <c r="H1173" s="13" t="str">
        <f>IF(A1173="","",IF(B1173=1,VLOOKUP(A1173,'entry data'!B:D,3,0),I1172))</f>
        <v/>
      </c>
      <c r="I1173" s="14" t="str">
        <f>IF(A1173="","",IF(E1173="weekly",7,IF(E1173="fortnightly",14,IF(E1173="monthly",DATE(IF(MONTH(H1173)=12,YEAR(H1173)+1,YEAR(H1173)),VLOOKUP(MONTH(H1173),index!$D$2:$G$13,2,0),DAY(H1173)),
IF(E1173="quarterly",DATE(IF(MONTH(H1173)&gt;=10,YEAR(H1173)+1,YEAR(H1173)),VLOOKUP(MONTH(H1173),index!$D$2:$G$13,3,0),DAY(H1173)),
IF(E1173="halfyearly",DATE(IF(MONTH(H1173)&gt;=7,YEAR(H1173)+1,YEAR(H1173)),VLOOKUP(MONTH(H1173),index!$D$2:$G$13,4,0),DAY(H1173)),
DATE(YEAR(H1173)+1,MONTH(H1173),DAY(H1173)))))-H1173))+H1173)</f>
        <v/>
      </c>
      <c r="J1173" s="9" t="str">
        <f t="shared" si="124"/>
        <v/>
      </c>
      <c r="K1173" s="11" t="str">
        <f t="shared" si="125"/>
        <v/>
      </c>
      <c r="L1173" s="11" t="str">
        <f t="shared" si="126"/>
        <v/>
      </c>
      <c r="M1173" s="11" t="str">
        <f>IF(A1173="","",VLOOKUP(E1173,index!$A$1:$B$6,2,0)*K1173*G1173)</f>
        <v/>
      </c>
      <c r="N1173" s="11" t="str">
        <f>IF(A1173="","",-PMT(G1173*VLOOKUP(E1173,index!$A$1:$B$6,2,0),C1173,F1173,0,0))</f>
        <v/>
      </c>
      <c r="O1173" s="11" t="str">
        <f t="shared" si="127"/>
        <v/>
      </c>
      <c r="P1173" s="11" t="str">
        <f t="shared" si="128"/>
        <v/>
      </c>
    </row>
    <row r="1174" spans="1:16" x14ac:dyDescent="0.25">
      <c r="A1174" s="9" t="str">
        <f>IF(A1173="","",IF(B1173&lt;C1173,A1173,IF(A1173=MAX('entry data'!$B$8:$B$507),"",A1173+1)))</f>
        <v/>
      </c>
      <c r="B1174" s="9" t="str">
        <f t="shared" si="123"/>
        <v/>
      </c>
      <c r="C1174" s="9" t="str">
        <f>IF(ISERROR(VLOOKUP(A1174,'entry data'!B:G,6,0)),"",VLOOKUP(A1174,'entry data'!B:G,6,0))</f>
        <v/>
      </c>
      <c r="D1174" s="9" t="str">
        <f>IF(ISERROR(VLOOKUP(A1174,'entry data'!B:C,2,0)),"",VLOOKUP(A1174,'entry data'!B:C,2,0))</f>
        <v/>
      </c>
      <c r="E1174" s="9" t="str">
        <f>IF(ISERROR(VLOOKUP(A1174,'entry data'!B:E,4,0)),"",VLOOKUP(A1174,'entry data'!B:E,4,0))</f>
        <v/>
      </c>
      <c r="F1174" s="11" t="str">
        <f>IF(A1174="","",IF(ISERROR(VLOOKUP(A1174,'entry data'!B:F,5,0)),"",VLOOKUP(A1174,'entry data'!B:F,5,0)))</f>
        <v/>
      </c>
      <c r="G1174" s="12" t="str">
        <f>IF(A1174="","",IF(ISERROR(VLOOKUP(A1174,'entry data'!B:I,8,0)),"",VLOOKUP(A1174,'entry data'!B:I,7,0)))</f>
        <v/>
      </c>
      <c r="H1174" s="13" t="str">
        <f>IF(A1174="","",IF(B1174=1,VLOOKUP(A1174,'entry data'!B:D,3,0),I1173))</f>
        <v/>
      </c>
      <c r="I1174" s="14" t="str">
        <f>IF(A1174="","",IF(E1174="weekly",7,IF(E1174="fortnightly",14,IF(E1174="monthly",DATE(IF(MONTH(H1174)=12,YEAR(H1174)+1,YEAR(H1174)),VLOOKUP(MONTH(H1174),index!$D$2:$G$13,2,0),DAY(H1174)),
IF(E1174="quarterly",DATE(IF(MONTH(H1174)&gt;=10,YEAR(H1174)+1,YEAR(H1174)),VLOOKUP(MONTH(H1174),index!$D$2:$G$13,3,0),DAY(H1174)),
IF(E1174="halfyearly",DATE(IF(MONTH(H1174)&gt;=7,YEAR(H1174)+1,YEAR(H1174)),VLOOKUP(MONTH(H1174),index!$D$2:$G$13,4,0),DAY(H1174)),
DATE(YEAR(H1174)+1,MONTH(H1174),DAY(H1174)))))-H1174))+H1174)</f>
        <v/>
      </c>
      <c r="J1174" s="9" t="str">
        <f t="shared" si="124"/>
        <v/>
      </c>
      <c r="K1174" s="11" t="str">
        <f t="shared" si="125"/>
        <v/>
      </c>
      <c r="L1174" s="11" t="str">
        <f t="shared" si="126"/>
        <v/>
      </c>
      <c r="M1174" s="11" t="str">
        <f>IF(A1174="","",VLOOKUP(E1174,index!$A$1:$B$6,2,0)*K1174*G1174)</f>
        <v/>
      </c>
      <c r="N1174" s="11" t="str">
        <f>IF(A1174="","",-PMT(G1174*VLOOKUP(E1174,index!$A$1:$B$6,2,0),C1174,F1174,0,0))</f>
        <v/>
      </c>
      <c r="O1174" s="11" t="str">
        <f t="shared" si="127"/>
        <v/>
      </c>
      <c r="P1174" s="11" t="str">
        <f t="shared" si="128"/>
        <v/>
      </c>
    </row>
    <row r="1175" spans="1:16" x14ac:dyDescent="0.25">
      <c r="A1175" s="9" t="str">
        <f>IF(A1174="","",IF(B1174&lt;C1174,A1174,IF(A1174=MAX('entry data'!$B$8:$B$507),"",A1174+1)))</f>
        <v/>
      </c>
      <c r="B1175" s="9" t="str">
        <f t="shared" ref="B1175:B1238" si="129">IF(A1175="","",IF(B1174=C1174,1,B1174+1))</f>
        <v/>
      </c>
      <c r="C1175" s="9" t="str">
        <f>IF(ISERROR(VLOOKUP(A1175,'entry data'!B:G,6,0)),"",VLOOKUP(A1175,'entry data'!B:G,6,0))</f>
        <v/>
      </c>
      <c r="D1175" s="9" t="str">
        <f>IF(ISERROR(VLOOKUP(A1175,'entry data'!B:C,2,0)),"",VLOOKUP(A1175,'entry data'!B:C,2,0))</f>
        <v/>
      </c>
      <c r="E1175" s="9" t="str">
        <f>IF(ISERROR(VLOOKUP(A1175,'entry data'!B:E,4,0)),"",VLOOKUP(A1175,'entry data'!B:E,4,0))</f>
        <v/>
      </c>
      <c r="F1175" s="11" t="str">
        <f>IF(A1175="","",IF(ISERROR(VLOOKUP(A1175,'entry data'!B:F,5,0)),"",VLOOKUP(A1175,'entry data'!B:F,5,0)))</f>
        <v/>
      </c>
      <c r="G1175" s="12" t="str">
        <f>IF(A1175="","",IF(ISERROR(VLOOKUP(A1175,'entry data'!B:I,8,0)),"",VLOOKUP(A1175,'entry data'!B:I,7,0)))</f>
        <v/>
      </c>
      <c r="H1175" s="13" t="str">
        <f>IF(A1175="","",IF(B1175=1,VLOOKUP(A1175,'entry data'!B:D,3,0),I1174))</f>
        <v/>
      </c>
      <c r="I1175" s="14" t="str">
        <f>IF(A1175="","",IF(E1175="weekly",7,IF(E1175="fortnightly",14,IF(E1175="monthly",DATE(IF(MONTH(H1175)=12,YEAR(H1175)+1,YEAR(H1175)),VLOOKUP(MONTH(H1175),index!$D$2:$G$13,2,0),DAY(H1175)),
IF(E1175="quarterly",DATE(IF(MONTH(H1175)&gt;=10,YEAR(H1175)+1,YEAR(H1175)),VLOOKUP(MONTH(H1175),index!$D$2:$G$13,3,0),DAY(H1175)),
IF(E1175="halfyearly",DATE(IF(MONTH(H1175)&gt;=7,YEAR(H1175)+1,YEAR(H1175)),VLOOKUP(MONTH(H1175),index!$D$2:$G$13,4,0),DAY(H1175)),
DATE(YEAR(H1175)+1,MONTH(H1175),DAY(H1175)))))-H1175))+H1175)</f>
        <v/>
      </c>
      <c r="J1175" s="9" t="str">
        <f t="shared" ref="J1175:J1238" si="130">IF(A1175="","",IF(MONTH(I1175)&lt;10,YEAR(I1175)&amp;"-0"&amp;MONTH(I1175),YEAR(I1175)&amp;"-"&amp;MONTH(I1175)))</f>
        <v/>
      </c>
      <c r="K1175" s="11" t="str">
        <f t="shared" ref="K1175:K1238" si="131">IF(A1175="","",IF(B1175=1,F1175,O1174))</f>
        <v/>
      </c>
      <c r="L1175" s="11" t="str">
        <f t="shared" ref="L1175:L1238" si="132">IF(A1175="","",N1175-M1175)</f>
        <v/>
      </c>
      <c r="M1175" s="11" t="str">
        <f>IF(A1175="","",VLOOKUP(E1175,index!$A$1:$B$6,2,0)*K1175*G1175)</f>
        <v/>
      </c>
      <c r="N1175" s="11" t="str">
        <f>IF(A1175="","",-PMT(G1175*VLOOKUP(E1175,index!$A$1:$B$6,2,0),C1175,F1175,0,0))</f>
        <v/>
      </c>
      <c r="O1175" s="11" t="str">
        <f t="shared" ref="O1175:O1238" si="133">IF(A1175="","",K1175-L1175)</f>
        <v/>
      </c>
      <c r="P1175" s="11" t="str">
        <f t="shared" si="128"/>
        <v/>
      </c>
    </row>
    <row r="1176" spans="1:16" x14ac:dyDescent="0.25">
      <c r="A1176" s="9" t="str">
        <f>IF(A1175="","",IF(B1175&lt;C1175,A1175,IF(A1175=MAX('entry data'!$B$8:$B$507),"",A1175+1)))</f>
        <v/>
      </c>
      <c r="B1176" s="9" t="str">
        <f t="shared" si="129"/>
        <v/>
      </c>
      <c r="C1176" s="9" t="str">
        <f>IF(ISERROR(VLOOKUP(A1176,'entry data'!B:G,6,0)),"",VLOOKUP(A1176,'entry data'!B:G,6,0))</f>
        <v/>
      </c>
      <c r="D1176" s="9" t="str">
        <f>IF(ISERROR(VLOOKUP(A1176,'entry data'!B:C,2,0)),"",VLOOKUP(A1176,'entry data'!B:C,2,0))</f>
        <v/>
      </c>
      <c r="E1176" s="9" t="str">
        <f>IF(ISERROR(VLOOKUP(A1176,'entry data'!B:E,4,0)),"",VLOOKUP(A1176,'entry data'!B:E,4,0))</f>
        <v/>
      </c>
      <c r="F1176" s="11" t="str">
        <f>IF(A1176="","",IF(ISERROR(VLOOKUP(A1176,'entry data'!B:F,5,0)),"",VLOOKUP(A1176,'entry data'!B:F,5,0)))</f>
        <v/>
      </c>
      <c r="G1176" s="12" t="str">
        <f>IF(A1176="","",IF(ISERROR(VLOOKUP(A1176,'entry data'!B:I,8,0)),"",VLOOKUP(A1176,'entry data'!B:I,7,0)))</f>
        <v/>
      </c>
      <c r="H1176" s="13" t="str">
        <f>IF(A1176="","",IF(B1176=1,VLOOKUP(A1176,'entry data'!B:D,3,0),I1175))</f>
        <v/>
      </c>
      <c r="I1176" s="14" t="str">
        <f>IF(A1176="","",IF(E1176="weekly",7,IF(E1176="fortnightly",14,IF(E1176="monthly",DATE(IF(MONTH(H1176)=12,YEAR(H1176)+1,YEAR(H1176)),VLOOKUP(MONTH(H1176),index!$D$2:$G$13,2,0),DAY(H1176)),
IF(E1176="quarterly",DATE(IF(MONTH(H1176)&gt;=10,YEAR(H1176)+1,YEAR(H1176)),VLOOKUP(MONTH(H1176),index!$D$2:$G$13,3,0),DAY(H1176)),
IF(E1176="halfyearly",DATE(IF(MONTH(H1176)&gt;=7,YEAR(H1176)+1,YEAR(H1176)),VLOOKUP(MONTH(H1176),index!$D$2:$G$13,4,0),DAY(H1176)),
DATE(YEAR(H1176)+1,MONTH(H1176),DAY(H1176)))))-H1176))+H1176)</f>
        <v/>
      </c>
      <c r="J1176" s="9" t="str">
        <f t="shared" si="130"/>
        <v/>
      </c>
      <c r="K1176" s="11" t="str">
        <f t="shared" si="131"/>
        <v/>
      </c>
      <c r="L1176" s="11" t="str">
        <f t="shared" si="132"/>
        <v/>
      </c>
      <c r="M1176" s="11" t="str">
        <f>IF(A1176="","",VLOOKUP(E1176,index!$A$1:$B$6,2,0)*K1176*G1176)</f>
        <v/>
      </c>
      <c r="N1176" s="11" t="str">
        <f>IF(A1176="","",-PMT(G1176*VLOOKUP(E1176,index!$A$1:$B$6,2,0),C1176,F1176,0,0))</f>
        <v/>
      </c>
      <c r="O1176" s="11" t="str">
        <f t="shared" si="133"/>
        <v/>
      </c>
      <c r="P1176" s="11" t="str">
        <f t="shared" si="128"/>
        <v/>
      </c>
    </row>
    <row r="1177" spans="1:16" x14ac:dyDescent="0.25">
      <c r="A1177" s="9" t="str">
        <f>IF(A1176="","",IF(B1176&lt;C1176,A1176,IF(A1176=MAX('entry data'!$B$8:$B$507),"",A1176+1)))</f>
        <v/>
      </c>
      <c r="B1177" s="9" t="str">
        <f t="shared" si="129"/>
        <v/>
      </c>
      <c r="C1177" s="9" t="str">
        <f>IF(ISERROR(VLOOKUP(A1177,'entry data'!B:G,6,0)),"",VLOOKUP(A1177,'entry data'!B:G,6,0))</f>
        <v/>
      </c>
      <c r="D1177" s="9" t="str">
        <f>IF(ISERROR(VLOOKUP(A1177,'entry data'!B:C,2,0)),"",VLOOKUP(A1177,'entry data'!B:C,2,0))</f>
        <v/>
      </c>
      <c r="E1177" s="9" t="str">
        <f>IF(ISERROR(VLOOKUP(A1177,'entry data'!B:E,4,0)),"",VLOOKUP(A1177,'entry data'!B:E,4,0))</f>
        <v/>
      </c>
      <c r="F1177" s="11" t="str">
        <f>IF(A1177="","",IF(ISERROR(VLOOKUP(A1177,'entry data'!B:F,5,0)),"",VLOOKUP(A1177,'entry data'!B:F,5,0)))</f>
        <v/>
      </c>
      <c r="G1177" s="12" t="str">
        <f>IF(A1177="","",IF(ISERROR(VLOOKUP(A1177,'entry data'!B:I,8,0)),"",VLOOKUP(A1177,'entry data'!B:I,7,0)))</f>
        <v/>
      </c>
      <c r="H1177" s="13" t="str">
        <f>IF(A1177="","",IF(B1177=1,VLOOKUP(A1177,'entry data'!B:D,3,0),I1176))</f>
        <v/>
      </c>
      <c r="I1177" s="14" t="str">
        <f>IF(A1177="","",IF(E1177="weekly",7,IF(E1177="fortnightly",14,IF(E1177="monthly",DATE(IF(MONTH(H1177)=12,YEAR(H1177)+1,YEAR(H1177)),VLOOKUP(MONTH(H1177),index!$D$2:$G$13,2,0),DAY(H1177)),
IF(E1177="quarterly",DATE(IF(MONTH(H1177)&gt;=10,YEAR(H1177)+1,YEAR(H1177)),VLOOKUP(MONTH(H1177),index!$D$2:$G$13,3,0),DAY(H1177)),
IF(E1177="halfyearly",DATE(IF(MONTH(H1177)&gt;=7,YEAR(H1177)+1,YEAR(H1177)),VLOOKUP(MONTH(H1177),index!$D$2:$G$13,4,0),DAY(H1177)),
DATE(YEAR(H1177)+1,MONTH(H1177),DAY(H1177)))))-H1177))+H1177)</f>
        <v/>
      </c>
      <c r="J1177" s="9" t="str">
        <f t="shared" si="130"/>
        <v/>
      </c>
      <c r="K1177" s="11" t="str">
        <f t="shared" si="131"/>
        <v/>
      </c>
      <c r="L1177" s="11" t="str">
        <f t="shared" si="132"/>
        <v/>
      </c>
      <c r="M1177" s="11" t="str">
        <f>IF(A1177="","",VLOOKUP(E1177,index!$A$1:$B$6,2,0)*K1177*G1177)</f>
        <v/>
      </c>
      <c r="N1177" s="11" t="str">
        <f>IF(A1177="","",-PMT(G1177*VLOOKUP(E1177,index!$A$1:$B$6,2,0),C1177,F1177,0,0))</f>
        <v/>
      </c>
      <c r="O1177" s="11" t="str">
        <f t="shared" si="133"/>
        <v/>
      </c>
      <c r="P1177" s="11" t="str">
        <f t="shared" si="128"/>
        <v/>
      </c>
    </row>
    <row r="1178" spans="1:16" x14ac:dyDescent="0.25">
      <c r="A1178" s="9" t="str">
        <f>IF(A1177="","",IF(B1177&lt;C1177,A1177,IF(A1177=MAX('entry data'!$B$8:$B$507),"",A1177+1)))</f>
        <v/>
      </c>
      <c r="B1178" s="9" t="str">
        <f t="shared" si="129"/>
        <v/>
      </c>
      <c r="C1178" s="9" t="str">
        <f>IF(ISERROR(VLOOKUP(A1178,'entry data'!B:G,6,0)),"",VLOOKUP(A1178,'entry data'!B:G,6,0))</f>
        <v/>
      </c>
      <c r="D1178" s="9" t="str">
        <f>IF(ISERROR(VLOOKUP(A1178,'entry data'!B:C,2,0)),"",VLOOKUP(A1178,'entry data'!B:C,2,0))</f>
        <v/>
      </c>
      <c r="E1178" s="9" t="str">
        <f>IF(ISERROR(VLOOKUP(A1178,'entry data'!B:E,4,0)),"",VLOOKUP(A1178,'entry data'!B:E,4,0))</f>
        <v/>
      </c>
      <c r="F1178" s="11" t="str">
        <f>IF(A1178="","",IF(ISERROR(VLOOKUP(A1178,'entry data'!B:F,5,0)),"",VLOOKUP(A1178,'entry data'!B:F,5,0)))</f>
        <v/>
      </c>
      <c r="G1178" s="12" t="str">
        <f>IF(A1178="","",IF(ISERROR(VLOOKUP(A1178,'entry data'!B:I,8,0)),"",VLOOKUP(A1178,'entry data'!B:I,7,0)))</f>
        <v/>
      </c>
      <c r="H1178" s="13" t="str">
        <f>IF(A1178="","",IF(B1178=1,VLOOKUP(A1178,'entry data'!B:D,3,0),I1177))</f>
        <v/>
      </c>
      <c r="I1178" s="14" t="str">
        <f>IF(A1178="","",IF(E1178="weekly",7,IF(E1178="fortnightly",14,IF(E1178="monthly",DATE(IF(MONTH(H1178)=12,YEAR(H1178)+1,YEAR(H1178)),VLOOKUP(MONTH(H1178),index!$D$2:$G$13,2,0),DAY(H1178)),
IF(E1178="quarterly",DATE(IF(MONTH(H1178)&gt;=10,YEAR(H1178)+1,YEAR(H1178)),VLOOKUP(MONTH(H1178),index!$D$2:$G$13,3,0),DAY(H1178)),
IF(E1178="halfyearly",DATE(IF(MONTH(H1178)&gt;=7,YEAR(H1178)+1,YEAR(H1178)),VLOOKUP(MONTH(H1178),index!$D$2:$G$13,4,0),DAY(H1178)),
DATE(YEAR(H1178)+1,MONTH(H1178),DAY(H1178)))))-H1178))+H1178)</f>
        <v/>
      </c>
      <c r="J1178" s="9" t="str">
        <f t="shared" si="130"/>
        <v/>
      </c>
      <c r="K1178" s="11" t="str">
        <f t="shared" si="131"/>
        <v/>
      </c>
      <c r="L1178" s="11" t="str">
        <f t="shared" si="132"/>
        <v/>
      </c>
      <c r="M1178" s="11" t="str">
        <f>IF(A1178="","",VLOOKUP(E1178,index!$A$1:$B$6,2,0)*K1178*G1178)</f>
        <v/>
      </c>
      <c r="N1178" s="11" t="str">
        <f>IF(A1178="","",-PMT(G1178*VLOOKUP(E1178,index!$A$1:$B$6,2,0),C1178,F1178,0,0))</f>
        <v/>
      </c>
      <c r="O1178" s="11" t="str">
        <f t="shared" si="133"/>
        <v/>
      </c>
      <c r="P1178" s="11" t="str">
        <f t="shared" si="128"/>
        <v/>
      </c>
    </row>
    <row r="1179" spans="1:16" x14ac:dyDescent="0.25">
      <c r="A1179" s="9" t="str">
        <f>IF(A1178="","",IF(B1178&lt;C1178,A1178,IF(A1178=MAX('entry data'!$B$8:$B$507),"",A1178+1)))</f>
        <v/>
      </c>
      <c r="B1179" s="9" t="str">
        <f t="shared" si="129"/>
        <v/>
      </c>
      <c r="C1179" s="9" t="str">
        <f>IF(ISERROR(VLOOKUP(A1179,'entry data'!B:G,6,0)),"",VLOOKUP(A1179,'entry data'!B:G,6,0))</f>
        <v/>
      </c>
      <c r="D1179" s="9" t="str">
        <f>IF(ISERROR(VLOOKUP(A1179,'entry data'!B:C,2,0)),"",VLOOKUP(A1179,'entry data'!B:C,2,0))</f>
        <v/>
      </c>
      <c r="E1179" s="9" t="str">
        <f>IF(ISERROR(VLOOKUP(A1179,'entry data'!B:E,4,0)),"",VLOOKUP(A1179,'entry data'!B:E,4,0))</f>
        <v/>
      </c>
      <c r="F1179" s="11" t="str">
        <f>IF(A1179="","",IF(ISERROR(VLOOKUP(A1179,'entry data'!B:F,5,0)),"",VLOOKUP(A1179,'entry data'!B:F,5,0)))</f>
        <v/>
      </c>
      <c r="G1179" s="12" t="str">
        <f>IF(A1179="","",IF(ISERROR(VLOOKUP(A1179,'entry data'!B:I,8,0)),"",VLOOKUP(A1179,'entry data'!B:I,7,0)))</f>
        <v/>
      </c>
      <c r="H1179" s="13" t="str">
        <f>IF(A1179="","",IF(B1179=1,VLOOKUP(A1179,'entry data'!B:D,3,0),I1178))</f>
        <v/>
      </c>
      <c r="I1179" s="14" t="str">
        <f>IF(A1179="","",IF(E1179="weekly",7,IF(E1179="fortnightly",14,IF(E1179="monthly",DATE(IF(MONTH(H1179)=12,YEAR(H1179)+1,YEAR(H1179)),VLOOKUP(MONTH(H1179),index!$D$2:$G$13,2,0),DAY(H1179)),
IF(E1179="quarterly",DATE(IF(MONTH(H1179)&gt;=10,YEAR(H1179)+1,YEAR(H1179)),VLOOKUP(MONTH(H1179),index!$D$2:$G$13,3,0),DAY(H1179)),
IF(E1179="halfyearly",DATE(IF(MONTH(H1179)&gt;=7,YEAR(H1179)+1,YEAR(H1179)),VLOOKUP(MONTH(H1179),index!$D$2:$G$13,4,0),DAY(H1179)),
DATE(YEAR(H1179)+1,MONTH(H1179),DAY(H1179)))))-H1179))+H1179)</f>
        <v/>
      </c>
      <c r="J1179" s="9" t="str">
        <f t="shared" si="130"/>
        <v/>
      </c>
      <c r="K1179" s="11" t="str">
        <f t="shared" si="131"/>
        <v/>
      </c>
      <c r="L1179" s="11" t="str">
        <f t="shared" si="132"/>
        <v/>
      </c>
      <c r="M1179" s="11" t="str">
        <f>IF(A1179="","",VLOOKUP(E1179,index!$A$1:$B$6,2,0)*K1179*G1179)</f>
        <v/>
      </c>
      <c r="N1179" s="11" t="str">
        <f>IF(A1179="","",-PMT(G1179*VLOOKUP(E1179,index!$A$1:$B$6,2,0),C1179,F1179,0,0))</f>
        <v/>
      </c>
      <c r="O1179" s="11" t="str">
        <f t="shared" si="133"/>
        <v/>
      </c>
      <c r="P1179" s="11" t="str">
        <f t="shared" si="128"/>
        <v/>
      </c>
    </row>
    <row r="1180" spans="1:16" x14ac:dyDescent="0.25">
      <c r="A1180" s="9" t="str">
        <f>IF(A1179="","",IF(B1179&lt;C1179,A1179,IF(A1179=MAX('entry data'!$B$8:$B$507),"",A1179+1)))</f>
        <v/>
      </c>
      <c r="B1180" s="9" t="str">
        <f t="shared" si="129"/>
        <v/>
      </c>
      <c r="C1180" s="9" t="str">
        <f>IF(ISERROR(VLOOKUP(A1180,'entry data'!B:G,6,0)),"",VLOOKUP(A1180,'entry data'!B:G,6,0))</f>
        <v/>
      </c>
      <c r="D1180" s="9" t="str">
        <f>IF(ISERROR(VLOOKUP(A1180,'entry data'!B:C,2,0)),"",VLOOKUP(A1180,'entry data'!B:C,2,0))</f>
        <v/>
      </c>
      <c r="E1180" s="9" t="str">
        <f>IF(ISERROR(VLOOKUP(A1180,'entry data'!B:E,4,0)),"",VLOOKUP(A1180,'entry data'!B:E,4,0))</f>
        <v/>
      </c>
      <c r="F1180" s="11" t="str">
        <f>IF(A1180="","",IF(ISERROR(VLOOKUP(A1180,'entry data'!B:F,5,0)),"",VLOOKUP(A1180,'entry data'!B:F,5,0)))</f>
        <v/>
      </c>
      <c r="G1180" s="12" t="str">
        <f>IF(A1180="","",IF(ISERROR(VLOOKUP(A1180,'entry data'!B:I,8,0)),"",VLOOKUP(A1180,'entry data'!B:I,7,0)))</f>
        <v/>
      </c>
      <c r="H1180" s="13" t="str">
        <f>IF(A1180="","",IF(B1180=1,VLOOKUP(A1180,'entry data'!B:D,3,0),I1179))</f>
        <v/>
      </c>
      <c r="I1180" s="14" t="str">
        <f>IF(A1180="","",IF(E1180="weekly",7,IF(E1180="fortnightly",14,IF(E1180="monthly",DATE(IF(MONTH(H1180)=12,YEAR(H1180)+1,YEAR(H1180)),VLOOKUP(MONTH(H1180),index!$D$2:$G$13,2,0),DAY(H1180)),
IF(E1180="quarterly",DATE(IF(MONTH(H1180)&gt;=10,YEAR(H1180)+1,YEAR(H1180)),VLOOKUP(MONTH(H1180),index!$D$2:$G$13,3,0),DAY(H1180)),
IF(E1180="halfyearly",DATE(IF(MONTH(H1180)&gt;=7,YEAR(H1180)+1,YEAR(H1180)),VLOOKUP(MONTH(H1180),index!$D$2:$G$13,4,0),DAY(H1180)),
DATE(YEAR(H1180)+1,MONTH(H1180),DAY(H1180)))))-H1180))+H1180)</f>
        <v/>
      </c>
      <c r="J1180" s="9" t="str">
        <f t="shared" si="130"/>
        <v/>
      </c>
      <c r="K1180" s="11" t="str">
        <f t="shared" si="131"/>
        <v/>
      </c>
      <c r="L1180" s="11" t="str">
        <f t="shared" si="132"/>
        <v/>
      </c>
      <c r="M1180" s="11" t="str">
        <f>IF(A1180="","",VLOOKUP(E1180,index!$A$1:$B$6,2,0)*K1180*G1180)</f>
        <v/>
      </c>
      <c r="N1180" s="11" t="str">
        <f>IF(A1180="","",-PMT(G1180*VLOOKUP(E1180,index!$A$1:$B$6,2,0),C1180,F1180,0,0))</f>
        <v/>
      </c>
      <c r="O1180" s="11" t="str">
        <f t="shared" si="133"/>
        <v/>
      </c>
      <c r="P1180" s="11" t="str">
        <f t="shared" si="128"/>
        <v/>
      </c>
    </row>
    <row r="1181" spans="1:16" x14ac:dyDescent="0.25">
      <c r="A1181" s="9" t="str">
        <f>IF(A1180="","",IF(B1180&lt;C1180,A1180,IF(A1180=MAX('entry data'!$B$8:$B$507),"",A1180+1)))</f>
        <v/>
      </c>
      <c r="B1181" s="9" t="str">
        <f t="shared" si="129"/>
        <v/>
      </c>
      <c r="C1181" s="9" t="str">
        <f>IF(ISERROR(VLOOKUP(A1181,'entry data'!B:G,6,0)),"",VLOOKUP(A1181,'entry data'!B:G,6,0))</f>
        <v/>
      </c>
      <c r="D1181" s="9" t="str">
        <f>IF(ISERROR(VLOOKUP(A1181,'entry data'!B:C,2,0)),"",VLOOKUP(A1181,'entry data'!B:C,2,0))</f>
        <v/>
      </c>
      <c r="E1181" s="9" t="str">
        <f>IF(ISERROR(VLOOKUP(A1181,'entry data'!B:E,4,0)),"",VLOOKUP(A1181,'entry data'!B:E,4,0))</f>
        <v/>
      </c>
      <c r="F1181" s="11" t="str">
        <f>IF(A1181="","",IF(ISERROR(VLOOKUP(A1181,'entry data'!B:F,5,0)),"",VLOOKUP(A1181,'entry data'!B:F,5,0)))</f>
        <v/>
      </c>
      <c r="G1181" s="12" t="str">
        <f>IF(A1181="","",IF(ISERROR(VLOOKUP(A1181,'entry data'!B:I,8,0)),"",VLOOKUP(A1181,'entry data'!B:I,7,0)))</f>
        <v/>
      </c>
      <c r="H1181" s="13" t="str">
        <f>IF(A1181="","",IF(B1181=1,VLOOKUP(A1181,'entry data'!B:D,3,0),I1180))</f>
        <v/>
      </c>
      <c r="I1181" s="14" t="str">
        <f>IF(A1181="","",IF(E1181="weekly",7,IF(E1181="fortnightly",14,IF(E1181="monthly",DATE(IF(MONTH(H1181)=12,YEAR(H1181)+1,YEAR(H1181)),VLOOKUP(MONTH(H1181),index!$D$2:$G$13,2,0),DAY(H1181)),
IF(E1181="quarterly",DATE(IF(MONTH(H1181)&gt;=10,YEAR(H1181)+1,YEAR(H1181)),VLOOKUP(MONTH(H1181),index!$D$2:$G$13,3,0),DAY(H1181)),
IF(E1181="halfyearly",DATE(IF(MONTH(H1181)&gt;=7,YEAR(H1181)+1,YEAR(H1181)),VLOOKUP(MONTH(H1181),index!$D$2:$G$13,4,0),DAY(H1181)),
DATE(YEAR(H1181)+1,MONTH(H1181),DAY(H1181)))))-H1181))+H1181)</f>
        <v/>
      </c>
      <c r="J1181" s="9" t="str">
        <f t="shared" si="130"/>
        <v/>
      </c>
      <c r="K1181" s="11" t="str">
        <f t="shared" si="131"/>
        <v/>
      </c>
      <c r="L1181" s="11" t="str">
        <f t="shared" si="132"/>
        <v/>
      </c>
      <c r="M1181" s="11" t="str">
        <f>IF(A1181="","",VLOOKUP(E1181,index!$A$1:$B$6,2,0)*K1181*G1181)</f>
        <v/>
      </c>
      <c r="N1181" s="11" t="str">
        <f>IF(A1181="","",-PMT(G1181*VLOOKUP(E1181,index!$A$1:$B$6,2,0),C1181,F1181,0,0))</f>
        <v/>
      </c>
      <c r="O1181" s="11" t="str">
        <f t="shared" si="133"/>
        <v/>
      </c>
      <c r="P1181" s="11" t="str">
        <f t="shared" si="128"/>
        <v/>
      </c>
    </row>
    <row r="1182" spans="1:16" x14ac:dyDescent="0.25">
      <c r="A1182" s="9" t="str">
        <f>IF(A1181="","",IF(B1181&lt;C1181,A1181,IF(A1181=MAX('entry data'!$B$8:$B$507),"",A1181+1)))</f>
        <v/>
      </c>
      <c r="B1182" s="9" t="str">
        <f t="shared" si="129"/>
        <v/>
      </c>
      <c r="C1182" s="9" t="str">
        <f>IF(ISERROR(VLOOKUP(A1182,'entry data'!B:G,6,0)),"",VLOOKUP(A1182,'entry data'!B:G,6,0))</f>
        <v/>
      </c>
      <c r="D1182" s="9" t="str">
        <f>IF(ISERROR(VLOOKUP(A1182,'entry data'!B:C,2,0)),"",VLOOKUP(A1182,'entry data'!B:C,2,0))</f>
        <v/>
      </c>
      <c r="E1182" s="9" t="str">
        <f>IF(ISERROR(VLOOKUP(A1182,'entry data'!B:E,4,0)),"",VLOOKUP(A1182,'entry data'!B:E,4,0))</f>
        <v/>
      </c>
      <c r="F1182" s="11" t="str">
        <f>IF(A1182="","",IF(ISERROR(VLOOKUP(A1182,'entry data'!B:F,5,0)),"",VLOOKUP(A1182,'entry data'!B:F,5,0)))</f>
        <v/>
      </c>
      <c r="G1182" s="12" t="str">
        <f>IF(A1182="","",IF(ISERROR(VLOOKUP(A1182,'entry data'!B:I,8,0)),"",VLOOKUP(A1182,'entry data'!B:I,7,0)))</f>
        <v/>
      </c>
      <c r="H1182" s="13" t="str">
        <f>IF(A1182="","",IF(B1182=1,VLOOKUP(A1182,'entry data'!B:D,3,0),I1181))</f>
        <v/>
      </c>
      <c r="I1182" s="14" t="str">
        <f>IF(A1182="","",IF(E1182="weekly",7,IF(E1182="fortnightly",14,IF(E1182="monthly",DATE(IF(MONTH(H1182)=12,YEAR(H1182)+1,YEAR(H1182)),VLOOKUP(MONTH(H1182),index!$D$2:$G$13,2,0),DAY(H1182)),
IF(E1182="quarterly",DATE(IF(MONTH(H1182)&gt;=10,YEAR(H1182)+1,YEAR(H1182)),VLOOKUP(MONTH(H1182),index!$D$2:$G$13,3,0),DAY(H1182)),
IF(E1182="halfyearly",DATE(IF(MONTH(H1182)&gt;=7,YEAR(H1182)+1,YEAR(H1182)),VLOOKUP(MONTH(H1182),index!$D$2:$G$13,4,0),DAY(H1182)),
DATE(YEAR(H1182)+1,MONTH(H1182),DAY(H1182)))))-H1182))+H1182)</f>
        <v/>
      </c>
      <c r="J1182" s="9" t="str">
        <f t="shared" si="130"/>
        <v/>
      </c>
      <c r="K1182" s="11" t="str">
        <f t="shared" si="131"/>
        <v/>
      </c>
      <c r="L1182" s="11" t="str">
        <f t="shared" si="132"/>
        <v/>
      </c>
      <c r="M1182" s="11" t="str">
        <f>IF(A1182="","",VLOOKUP(E1182,index!$A$1:$B$6,2,0)*K1182*G1182)</f>
        <v/>
      </c>
      <c r="N1182" s="11" t="str">
        <f>IF(A1182="","",-PMT(G1182*VLOOKUP(E1182,index!$A$1:$B$6,2,0),C1182,F1182,0,0))</f>
        <v/>
      </c>
      <c r="O1182" s="11" t="str">
        <f t="shared" si="133"/>
        <v/>
      </c>
      <c r="P1182" s="11" t="str">
        <f t="shared" si="128"/>
        <v/>
      </c>
    </row>
    <row r="1183" spans="1:16" x14ac:dyDescent="0.25">
      <c r="A1183" s="9" t="str">
        <f>IF(A1182="","",IF(B1182&lt;C1182,A1182,IF(A1182=MAX('entry data'!$B$8:$B$507),"",A1182+1)))</f>
        <v/>
      </c>
      <c r="B1183" s="9" t="str">
        <f t="shared" si="129"/>
        <v/>
      </c>
      <c r="C1183" s="9" t="str">
        <f>IF(ISERROR(VLOOKUP(A1183,'entry data'!B:G,6,0)),"",VLOOKUP(A1183,'entry data'!B:G,6,0))</f>
        <v/>
      </c>
      <c r="D1183" s="9" t="str">
        <f>IF(ISERROR(VLOOKUP(A1183,'entry data'!B:C,2,0)),"",VLOOKUP(A1183,'entry data'!B:C,2,0))</f>
        <v/>
      </c>
      <c r="E1183" s="9" t="str">
        <f>IF(ISERROR(VLOOKUP(A1183,'entry data'!B:E,4,0)),"",VLOOKUP(A1183,'entry data'!B:E,4,0))</f>
        <v/>
      </c>
      <c r="F1183" s="11" t="str">
        <f>IF(A1183="","",IF(ISERROR(VLOOKUP(A1183,'entry data'!B:F,5,0)),"",VLOOKUP(A1183,'entry data'!B:F,5,0)))</f>
        <v/>
      </c>
      <c r="G1183" s="12" t="str">
        <f>IF(A1183="","",IF(ISERROR(VLOOKUP(A1183,'entry data'!B:I,8,0)),"",VLOOKUP(A1183,'entry data'!B:I,7,0)))</f>
        <v/>
      </c>
      <c r="H1183" s="13" t="str">
        <f>IF(A1183="","",IF(B1183=1,VLOOKUP(A1183,'entry data'!B:D,3,0),I1182))</f>
        <v/>
      </c>
      <c r="I1183" s="14" t="str">
        <f>IF(A1183="","",IF(E1183="weekly",7,IF(E1183="fortnightly",14,IF(E1183="monthly",DATE(IF(MONTH(H1183)=12,YEAR(H1183)+1,YEAR(H1183)),VLOOKUP(MONTH(H1183),index!$D$2:$G$13,2,0),DAY(H1183)),
IF(E1183="quarterly",DATE(IF(MONTH(H1183)&gt;=10,YEAR(H1183)+1,YEAR(H1183)),VLOOKUP(MONTH(H1183),index!$D$2:$G$13,3,0),DAY(H1183)),
IF(E1183="halfyearly",DATE(IF(MONTH(H1183)&gt;=7,YEAR(H1183)+1,YEAR(H1183)),VLOOKUP(MONTH(H1183),index!$D$2:$G$13,4,0),DAY(H1183)),
DATE(YEAR(H1183)+1,MONTH(H1183),DAY(H1183)))))-H1183))+H1183)</f>
        <v/>
      </c>
      <c r="J1183" s="9" t="str">
        <f t="shared" si="130"/>
        <v/>
      </c>
      <c r="K1183" s="11" t="str">
        <f t="shared" si="131"/>
        <v/>
      </c>
      <c r="L1183" s="11" t="str">
        <f t="shared" si="132"/>
        <v/>
      </c>
      <c r="M1183" s="11" t="str">
        <f>IF(A1183="","",VLOOKUP(E1183,index!$A$1:$B$6,2,0)*K1183*G1183)</f>
        <v/>
      </c>
      <c r="N1183" s="11" t="str">
        <f>IF(A1183="","",-PMT(G1183*VLOOKUP(E1183,index!$A$1:$B$6,2,0),C1183,F1183,0,0))</f>
        <v/>
      </c>
      <c r="O1183" s="11" t="str">
        <f t="shared" si="133"/>
        <v/>
      </c>
      <c r="P1183" s="11" t="str">
        <f t="shared" si="128"/>
        <v/>
      </c>
    </row>
    <row r="1184" spans="1:16" x14ac:dyDescent="0.25">
      <c r="A1184" s="9" t="str">
        <f>IF(A1183="","",IF(B1183&lt;C1183,A1183,IF(A1183=MAX('entry data'!$B$8:$B$507),"",A1183+1)))</f>
        <v/>
      </c>
      <c r="B1184" s="9" t="str">
        <f t="shared" si="129"/>
        <v/>
      </c>
      <c r="C1184" s="9" t="str">
        <f>IF(ISERROR(VLOOKUP(A1184,'entry data'!B:G,6,0)),"",VLOOKUP(A1184,'entry data'!B:G,6,0))</f>
        <v/>
      </c>
      <c r="D1184" s="9" t="str">
        <f>IF(ISERROR(VLOOKUP(A1184,'entry data'!B:C,2,0)),"",VLOOKUP(A1184,'entry data'!B:C,2,0))</f>
        <v/>
      </c>
      <c r="E1184" s="9" t="str">
        <f>IF(ISERROR(VLOOKUP(A1184,'entry data'!B:E,4,0)),"",VLOOKUP(A1184,'entry data'!B:E,4,0))</f>
        <v/>
      </c>
      <c r="F1184" s="11" t="str">
        <f>IF(A1184="","",IF(ISERROR(VLOOKUP(A1184,'entry data'!B:F,5,0)),"",VLOOKUP(A1184,'entry data'!B:F,5,0)))</f>
        <v/>
      </c>
      <c r="G1184" s="12" t="str">
        <f>IF(A1184="","",IF(ISERROR(VLOOKUP(A1184,'entry data'!B:I,8,0)),"",VLOOKUP(A1184,'entry data'!B:I,7,0)))</f>
        <v/>
      </c>
      <c r="H1184" s="13" t="str">
        <f>IF(A1184="","",IF(B1184=1,VLOOKUP(A1184,'entry data'!B:D,3,0),I1183))</f>
        <v/>
      </c>
      <c r="I1184" s="14" t="str">
        <f>IF(A1184="","",IF(E1184="weekly",7,IF(E1184="fortnightly",14,IF(E1184="monthly",DATE(IF(MONTH(H1184)=12,YEAR(H1184)+1,YEAR(H1184)),VLOOKUP(MONTH(H1184),index!$D$2:$G$13,2,0),DAY(H1184)),
IF(E1184="quarterly",DATE(IF(MONTH(H1184)&gt;=10,YEAR(H1184)+1,YEAR(H1184)),VLOOKUP(MONTH(H1184),index!$D$2:$G$13,3,0),DAY(H1184)),
IF(E1184="halfyearly",DATE(IF(MONTH(H1184)&gt;=7,YEAR(H1184)+1,YEAR(H1184)),VLOOKUP(MONTH(H1184),index!$D$2:$G$13,4,0),DAY(H1184)),
DATE(YEAR(H1184)+1,MONTH(H1184),DAY(H1184)))))-H1184))+H1184)</f>
        <v/>
      </c>
      <c r="J1184" s="9" t="str">
        <f t="shared" si="130"/>
        <v/>
      </c>
      <c r="K1184" s="11" t="str">
        <f t="shared" si="131"/>
        <v/>
      </c>
      <c r="L1184" s="11" t="str">
        <f t="shared" si="132"/>
        <v/>
      </c>
      <c r="M1184" s="11" t="str">
        <f>IF(A1184="","",VLOOKUP(E1184,index!$A$1:$B$6,2,0)*K1184*G1184)</f>
        <v/>
      </c>
      <c r="N1184" s="11" t="str">
        <f>IF(A1184="","",-PMT(G1184*VLOOKUP(E1184,index!$A$1:$B$6,2,0),C1184,F1184,0,0))</f>
        <v/>
      </c>
      <c r="O1184" s="11" t="str">
        <f t="shared" si="133"/>
        <v/>
      </c>
      <c r="P1184" s="11" t="str">
        <f t="shared" si="128"/>
        <v/>
      </c>
    </row>
    <row r="1185" spans="1:16" x14ac:dyDescent="0.25">
      <c r="A1185" s="9" t="str">
        <f>IF(A1184="","",IF(B1184&lt;C1184,A1184,IF(A1184=MAX('entry data'!$B$8:$B$507),"",A1184+1)))</f>
        <v/>
      </c>
      <c r="B1185" s="9" t="str">
        <f t="shared" si="129"/>
        <v/>
      </c>
      <c r="C1185" s="9" t="str">
        <f>IF(ISERROR(VLOOKUP(A1185,'entry data'!B:G,6,0)),"",VLOOKUP(A1185,'entry data'!B:G,6,0))</f>
        <v/>
      </c>
      <c r="D1185" s="9" t="str">
        <f>IF(ISERROR(VLOOKUP(A1185,'entry data'!B:C,2,0)),"",VLOOKUP(A1185,'entry data'!B:C,2,0))</f>
        <v/>
      </c>
      <c r="E1185" s="9" t="str">
        <f>IF(ISERROR(VLOOKUP(A1185,'entry data'!B:E,4,0)),"",VLOOKUP(A1185,'entry data'!B:E,4,0))</f>
        <v/>
      </c>
      <c r="F1185" s="11" t="str">
        <f>IF(A1185="","",IF(ISERROR(VLOOKUP(A1185,'entry data'!B:F,5,0)),"",VLOOKUP(A1185,'entry data'!B:F,5,0)))</f>
        <v/>
      </c>
      <c r="G1185" s="12" t="str">
        <f>IF(A1185="","",IF(ISERROR(VLOOKUP(A1185,'entry data'!B:I,8,0)),"",VLOOKUP(A1185,'entry data'!B:I,7,0)))</f>
        <v/>
      </c>
      <c r="H1185" s="13" t="str">
        <f>IF(A1185="","",IF(B1185=1,VLOOKUP(A1185,'entry data'!B:D,3,0),I1184))</f>
        <v/>
      </c>
      <c r="I1185" s="14" t="str">
        <f>IF(A1185="","",IF(E1185="weekly",7,IF(E1185="fortnightly",14,IF(E1185="monthly",DATE(IF(MONTH(H1185)=12,YEAR(H1185)+1,YEAR(H1185)),VLOOKUP(MONTH(H1185),index!$D$2:$G$13,2,0),DAY(H1185)),
IF(E1185="quarterly",DATE(IF(MONTH(H1185)&gt;=10,YEAR(H1185)+1,YEAR(H1185)),VLOOKUP(MONTH(H1185),index!$D$2:$G$13,3,0),DAY(H1185)),
IF(E1185="halfyearly",DATE(IF(MONTH(H1185)&gt;=7,YEAR(H1185)+1,YEAR(H1185)),VLOOKUP(MONTH(H1185),index!$D$2:$G$13,4,0),DAY(H1185)),
DATE(YEAR(H1185)+1,MONTH(H1185),DAY(H1185)))))-H1185))+H1185)</f>
        <v/>
      </c>
      <c r="J1185" s="9" t="str">
        <f t="shared" si="130"/>
        <v/>
      </c>
      <c r="K1185" s="11" t="str">
        <f t="shared" si="131"/>
        <v/>
      </c>
      <c r="L1185" s="11" t="str">
        <f t="shared" si="132"/>
        <v/>
      </c>
      <c r="M1185" s="11" t="str">
        <f>IF(A1185="","",VLOOKUP(E1185,index!$A$1:$B$6,2,0)*K1185*G1185)</f>
        <v/>
      </c>
      <c r="N1185" s="11" t="str">
        <f>IF(A1185="","",-PMT(G1185*VLOOKUP(E1185,index!$A$1:$B$6,2,0),C1185,F1185,0,0))</f>
        <v/>
      </c>
      <c r="O1185" s="11" t="str">
        <f t="shared" si="133"/>
        <v/>
      </c>
      <c r="P1185" s="11" t="str">
        <f t="shared" si="128"/>
        <v/>
      </c>
    </row>
    <row r="1186" spans="1:16" x14ac:dyDescent="0.25">
      <c r="A1186" s="9" t="str">
        <f>IF(A1185="","",IF(B1185&lt;C1185,A1185,IF(A1185=MAX('entry data'!$B$8:$B$507),"",A1185+1)))</f>
        <v/>
      </c>
      <c r="B1186" s="9" t="str">
        <f t="shared" si="129"/>
        <v/>
      </c>
      <c r="C1186" s="9" t="str">
        <f>IF(ISERROR(VLOOKUP(A1186,'entry data'!B:G,6,0)),"",VLOOKUP(A1186,'entry data'!B:G,6,0))</f>
        <v/>
      </c>
      <c r="D1186" s="9" t="str">
        <f>IF(ISERROR(VLOOKUP(A1186,'entry data'!B:C,2,0)),"",VLOOKUP(A1186,'entry data'!B:C,2,0))</f>
        <v/>
      </c>
      <c r="E1186" s="9" t="str">
        <f>IF(ISERROR(VLOOKUP(A1186,'entry data'!B:E,4,0)),"",VLOOKUP(A1186,'entry data'!B:E,4,0))</f>
        <v/>
      </c>
      <c r="F1186" s="11" t="str">
        <f>IF(A1186="","",IF(ISERROR(VLOOKUP(A1186,'entry data'!B:F,5,0)),"",VLOOKUP(A1186,'entry data'!B:F,5,0)))</f>
        <v/>
      </c>
      <c r="G1186" s="12" t="str">
        <f>IF(A1186="","",IF(ISERROR(VLOOKUP(A1186,'entry data'!B:I,8,0)),"",VLOOKUP(A1186,'entry data'!B:I,7,0)))</f>
        <v/>
      </c>
      <c r="H1186" s="13" t="str">
        <f>IF(A1186="","",IF(B1186=1,VLOOKUP(A1186,'entry data'!B:D,3,0),I1185))</f>
        <v/>
      </c>
      <c r="I1186" s="14" t="str">
        <f>IF(A1186="","",IF(E1186="weekly",7,IF(E1186="fortnightly",14,IF(E1186="monthly",DATE(IF(MONTH(H1186)=12,YEAR(H1186)+1,YEAR(H1186)),VLOOKUP(MONTH(H1186),index!$D$2:$G$13,2,0),DAY(H1186)),
IF(E1186="quarterly",DATE(IF(MONTH(H1186)&gt;=10,YEAR(H1186)+1,YEAR(H1186)),VLOOKUP(MONTH(H1186),index!$D$2:$G$13,3,0),DAY(H1186)),
IF(E1186="halfyearly",DATE(IF(MONTH(H1186)&gt;=7,YEAR(H1186)+1,YEAR(H1186)),VLOOKUP(MONTH(H1186),index!$D$2:$G$13,4,0),DAY(H1186)),
DATE(YEAR(H1186)+1,MONTH(H1186),DAY(H1186)))))-H1186))+H1186)</f>
        <v/>
      </c>
      <c r="J1186" s="9" t="str">
        <f t="shared" si="130"/>
        <v/>
      </c>
      <c r="K1186" s="11" t="str">
        <f t="shared" si="131"/>
        <v/>
      </c>
      <c r="L1186" s="11" t="str">
        <f t="shared" si="132"/>
        <v/>
      </c>
      <c r="M1186" s="11" t="str">
        <f>IF(A1186="","",VLOOKUP(E1186,index!$A$1:$B$6,2,0)*K1186*G1186)</f>
        <v/>
      </c>
      <c r="N1186" s="11" t="str">
        <f>IF(A1186="","",-PMT(G1186*VLOOKUP(E1186,index!$A$1:$B$6,2,0),C1186,F1186,0,0))</f>
        <v/>
      </c>
      <c r="O1186" s="11" t="str">
        <f t="shared" si="133"/>
        <v/>
      </c>
      <c r="P1186" s="11" t="str">
        <f t="shared" si="128"/>
        <v/>
      </c>
    </row>
    <row r="1187" spans="1:16" x14ac:dyDescent="0.25">
      <c r="A1187" s="9" t="str">
        <f>IF(A1186="","",IF(B1186&lt;C1186,A1186,IF(A1186=MAX('entry data'!$B$8:$B$507),"",A1186+1)))</f>
        <v/>
      </c>
      <c r="B1187" s="9" t="str">
        <f t="shared" si="129"/>
        <v/>
      </c>
      <c r="C1187" s="9" t="str">
        <f>IF(ISERROR(VLOOKUP(A1187,'entry data'!B:G,6,0)),"",VLOOKUP(A1187,'entry data'!B:G,6,0))</f>
        <v/>
      </c>
      <c r="D1187" s="9" t="str">
        <f>IF(ISERROR(VLOOKUP(A1187,'entry data'!B:C,2,0)),"",VLOOKUP(A1187,'entry data'!B:C,2,0))</f>
        <v/>
      </c>
      <c r="E1187" s="9" t="str">
        <f>IF(ISERROR(VLOOKUP(A1187,'entry data'!B:E,4,0)),"",VLOOKUP(A1187,'entry data'!B:E,4,0))</f>
        <v/>
      </c>
      <c r="F1187" s="11" t="str">
        <f>IF(A1187="","",IF(ISERROR(VLOOKUP(A1187,'entry data'!B:F,5,0)),"",VLOOKUP(A1187,'entry data'!B:F,5,0)))</f>
        <v/>
      </c>
      <c r="G1187" s="12" t="str">
        <f>IF(A1187="","",IF(ISERROR(VLOOKUP(A1187,'entry data'!B:I,8,0)),"",VLOOKUP(A1187,'entry data'!B:I,7,0)))</f>
        <v/>
      </c>
      <c r="H1187" s="13" t="str">
        <f>IF(A1187="","",IF(B1187=1,VLOOKUP(A1187,'entry data'!B:D,3,0),I1186))</f>
        <v/>
      </c>
      <c r="I1187" s="14" t="str">
        <f>IF(A1187="","",IF(E1187="weekly",7,IF(E1187="fortnightly",14,IF(E1187="monthly",DATE(IF(MONTH(H1187)=12,YEAR(H1187)+1,YEAR(H1187)),VLOOKUP(MONTH(H1187),index!$D$2:$G$13,2,0),DAY(H1187)),
IF(E1187="quarterly",DATE(IF(MONTH(H1187)&gt;=10,YEAR(H1187)+1,YEAR(H1187)),VLOOKUP(MONTH(H1187),index!$D$2:$G$13,3,0),DAY(H1187)),
IF(E1187="halfyearly",DATE(IF(MONTH(H1187)&gt;=7,YEAR(H1187)+1,YEAR(H1187)),VLOOKUP(MONTH(H1187),index!$D$2:$G$13,4,0),DAY(H1187)),
DATE(YEAR(H1187)+1,MONTH(H1187),DAY(H1187)))))-H1187))+H1187)</f>
        <v/>
      </c>
      <c r="J1187" s="9" t="str">
        <f t="shared" si="130"/>
        <v/>
      </c>
      <c r="K1187" s="11" t="str">
        <f t="shared" si="131"/>
        <v/>
      </c>
      <c r="L1187" s="11" t="str">
        <f t="shared" si="132"/>
        <v/>
      </c>
      <c r="M1187" s="11" t="str">
        <f>IF(A1187="","",VLOOKUP(E1187,index!$A$1:$B$6,2,0)*K1187*G1187)</f>
        <v/>
      </c>
      <c r="N1187" s="11" t="str">
        <f>IF(A1187="","",-PMT(G1187*VLOOKUP(E1187,index!$A$1:$B$6,2,0),C1187,F1187,0,0))</f>
        <v/>
      </c>
      <c r="O1187" s="11" t="str">
        <f t="shared" si="133"/>
        <v/>
      </c>
      <c r="P1187" s="11" t="str">
        <f t="shared" si="128"/>
        <v/>
      </c>
    </row>
    <row r="1188" spans="1:16" x14ac:dyDescent="0.25">
      <c r="A1188" s="9" t="str">
        <f>IF(A1187="","",IF(B1187&lt;C1187,A1187,IF(A1187=MAX('entry data'!$B$8:$B$507),"",A1187+1)))</f>
        <v/>
      </c>
      <c r="B1188" s="9" t="str">
        <f t="shared" si="129"/>
        <v/>
      </c>
      <c r="C1188" s="9" t="str">
        <f>IF(ISERROR(VLOOKUP(A1188,'entry data'!B:G,6,0)),"",VLOOKUP(A1188,'entry data'!B:G,6,0))</f>
        <v/>
      </c>
      <c r="D1188" s="9" t="str">
        <f>IF(ISERROR(VLOOKUP(A1188,'entry data'!B:C,2,0)),"",VLOOKUP(A1188,'entry data'!B:C,2,0))</f>
        <v/>
      </c>
      <c r="E1188" s="9" t="str">
        <f>IF(ISERROR(VLOOKUP(A1188,'entry data'!B:E,4,0)),"",VLOOKUP(A1188,'entry data'!B:E,4,0))</f>
        <v/>
      </c>
      <c r="F1188" s="11" t="str">
        <f>IF(A1188="","",IF(ISERROR(VLOOKUP(A1188,'entry data'!B:F,5,0)),"",VLOOKUP(A1188,'entry data'!B:F,5,0)))</f>
        <v/>
      </c>
      <c r="G1188" s="12" t="str">
        <f>IF(A1188="","",IF(ISERROR(VLOOKUP(A1188,'entry data'!B:I,8,0)),"",VLOOKUP(A1188,'entry data'!B:I,7,0)))</f>
        <v/>
      </c>
      <c r="H1188" s="13" t="str">
        <f>IF(A1188="","",IF(B1188=1,VLOOKUP(A1188,'entry data'!B:D,3,0),I1187))</f>
        <v/>
      </c>
      <c r="I1188" s="14" t="str">
        <f>IF(A1188="","",IF(E1188="weekly",7,IF(E1188="fortnightly",14,IF(E1188="monthly",DATE(IF(MONTH(H1188)=12,YEAR(H1188)+1,YEAR(H1188)),VLOOKUP(MONTH(H1188),index!$D$2:$G$13,2,0),DAY(H1188)),
IF(E1188="quarterly",DATE(IF(MONTH(H1188)&gt;=10,YEAR(H1188)+1,YEAR(H1188)),VLOOKUP(MONTH(H1188),index!$D$2:$G$13,3,0),DAY(H1188)),
IF(E1188="halfyearly",DATE(IF(MONTH(H1188)&gt;=7,YEAR(H1188)+1,YEAR(H1188)),VLOOKUP(MONTH(H1188),index!$D$2:$G$13,4,0),DAY(H1188)),
DATE(YEAR(H1188)+1,MONTH(H1188),DAY(H1188)))))-H1188))+H1188)</f>
        <v/>
      </c>
      <c r="J1188" s="9" t="str">
        <f t="shared" si="130"/>
        <v/>
      </c>
      <c r="K1188" s="11" t="str">
        <f t="shared" si="131"/>
        <v/>
      </c>
      <c r="L1188" s="11" t="str">
        <f t="shared" si="132"/>
        <v/>
      </c>
      <c r="M1188" s="11" t="str">
        <f>IF(A1188="","",VLOOKUP(E1188,index!$A$1:$B$6,2,0)*K1188*G1188)</f>
        <v/>
      </c>
      <c r="N1188" s="11" t="str">
        <f>IF(A1188="","",-PMT(G1188*VLOOKUP(E1188,index!$A$1:$B$6,2,0),C1188,F1188,0,0))</f>
        <v/>
      </c>
      <c r="O1188" s="11" t="str">
        <f t="shared" si="133"/>
        <v/>
      </c>
      <c r="P1188" s="11" t="str">
        <f t="shared" si="128"/>
        <v/>
      </c>
    </row>
    <row r="1189" spans="1:16" x14ac:dyDescent="0.25">
      <c r="A1189" s="9" t="str">
        <f>IF(A1188="","",IF(B1188&lt;C1188,A1188,IF(A1188=MAX('entry data'!$B$8:$B$507),"",A1188+1)))</f>
        <v/>
      </c>
      <c r="B1189" s="9" t="str">
        <f t="shared" si="129"/>
        <v/>
      </c>
      <c r="C1189" s="9" t="str">
        <f>IF(ISERROR(VLOOKUP(A1189,'entry data'!B:G,6,0)),"",VLOOKUP(A1189,'entry data'!B:G,6,0))</f>
        <v/>
      </c>
      <c r="D1189" s="9" t="str">
        <f>IF(ISERROR(VLOOKUP(A1189,'entry data'!B:C,2,0)),"",VLOOKUP(A1189,'entry data'!B:C,2,0))</f>
        <v/>
      </c>
      <c r="E1189" s="9" t="str">
        <f>IF(ISERROR(VLOOKUP(A1189,'entry data'!B:E,4,0)),"",VLOOKUP(A1189,'entry data'!B:E,4,0))</f>
        <v/>
      </c>
      <c r="F1189" s="11" t="str">
        <f>IF(A1189="","",IF(ISERROR(VLOOKUP(A1189,'entry data'!B:F,5,0)),"",VLOOKUP(A1189,'entry data'!B:F,5,0)))</f>
        <v/>
      </c>
      <c r="G1189" s="12" t="str">
        <f>IF(A1189="","",IF(ISERROR(VLOOKUP(A1189,'entry data'!B:I,8,0)),"",VLOOKUP(A1189,'entry data'!B:I,7,0)))</f>
        <v/>
      </c>
      <c r="H1189" s="13" t="str">
        <f>IF(A1189="","",IF(B1189=1,VLOOKUP(A1189,'entry data'!B:D,3,0),I1188))</f>
        <v/>
      </c>
      <c r="I1189" s="14" t="str">
        <f>IF(A1189="","",IF(E1189="weekly",7,IF(E1189="fortnightly",14,IF(E1189="monthly",DATE(IF(MONTH(H1189)=12,YEAR(H1189)+1,YEAR(H1189)),VLOOKUP(MONTH(H1189),index!$D$2:$G$13,2,0),DAY(H1189)),
IF(E1189="quarterly",DATE(IF(MONTH(H1189)&gt;=10,YEAR(H1189)+1,YEAR(H1189)),VLOOKUP(MONTH(H1189),index!$D$2:$G$13,3,0),DAY(H1189)),
IF(E1189="halfyearly",DATE(IF(MONTH(H1189)&gt;=7,YEAR(H1189)+1,YEAR(H1189)),VLOOKUP(MONTH(H1189),index!$D$2:$G$13,4,0),DAY(H1189)),
DATE(YEAR(H1189)+1,MONTH(H1189),DAY(H1189)))))-H1189))+H1189)</f>
        <v/>
      </c>
      <c r="J1189" s="9" t="str">
        <f t="shared" si="130"/>
        <v/>
      </c>
      <c r="K1189" s="11" t="str">
        <f t="shared" si="131"/>
        <v/>
      </c>
      <c r="L1189" s="11" t="str">
        <f t="shared" si="132"/>
        <v/>
      </c>
      <c r="M1189" s="11" t="str">
        <f>IF(A1189="","",VLOOKUP(E1189,index!$A$1:$B$6,2,0)*K1189*G1189)</f>
        <v/>
      </c>
      <c r="N1189" s="11" t="str">
        <f>IF(A1189="","",-PMT(G1189*VLOOKUP(E1189,index!$A$1:$B$6,2,0),C1189,F1189,0,0))</f>
        <v/>
      </c>
      <c r="O1189" s="11" t="str">
        <f t="shared" si="133"/>
        <v/>
      </c>
      <c r="P1189" s="11" t="str">
        <f t="shared" si="128"/>
        <v/>
      </c>
    </row>
    <row r="1190" spans="1:16" x14ac:dyDescent="0.25">
      <c r="A1190" s="9" t="str">
        <f>IF(A1189="","",IF(B1189&lt;C1189,A1189,IF(A1189=MAX('entry data'!$B$8:$B$507),"",A1189+1)))</f>
        <v/>
      </c>
      <c r="B1190" s="9" t="str">
        <f t="shared" si="129"/>
        <v/>
      </c>
      <c r="C1190" s="9" t="str">
        <f>IF(ISERROR(VLOOKUP(A1190,'entry data'!B:G,6,0)),"",VLOOKUP(A1190,'entry data'!B:G,6,0))</f>
        <v/>
      </c>
      <c r="D1190" s="9" t="str">
        <f>IF(ISERROR(VLOOKUP(A1190,'entry data'!B:C,2,0)),"",VLOOKUP(A1190,'entry data'!B:C,2,0))</f>
        <v/>
      </c>
      <c r="E1190" s="9" t="str">
        <f>IF(ISERROR(VLOOKUP(A1190,'entry data'!B:E,4,0)),"",VLOOKUP(A1190,'entry data'!B:E,4,0))</f>
        <v/>
      </c>
      <c r="F1190" s="11" t="str">
        <f>IF(A1190="","",IF(ISERROR(VLOOKUP(A1190,'entry data'!B:F,5,0)),"",VLOOKUP(A1190,'entry data'!B:F,5,0)))</f>
        <v/>
      </c>
      <c r="G1190" s="12" t="str">
        <f>IF(A1190="","",IF(ISERROR(VLOOKUP(A1190,'entry data'!B:I,8,0)),"",VLOOKUP(A1190,'entry data'!B:I,7,0)))</f>
        <v/>
      </c>
      <c r="H1190" s="13" t="str">
        <f>IF(A1190="","",IF(B1190=1,VLOOKUP(A1190,'entry data'!B:D,3,0),I1189))</f>
        <v/>
      </c>
      <c r="I1190" s="14" t="str">
        <f>IF(A1190="","",IF(E1190="weekly",7,IF(E1190="fortnightly",14,IF(E1190="monthly",DATE(IF(MONTH(H1190)=12,YEAR(H1190)+1,YEAR(H1190)),VLOOKUP(MONTH(H1190),index!$D$2:$G$13,2,0),DAY(H1190)),
IF(E1190="quarterly",DATE(IF(MONTH(H1190)&gt;=10,YEAR(H1190)+1,YEAR(H1190)),VLOOKUP(MONTH(H1190),index!$D$2:$G$13,3,0),DAY(H1190)),
IF(E1190="halfyearly",DATE(IF(MONTH(H1190)&gt;=7,YEAR(H1190)+1,YEAR(H1190)),VLOOKUP(MONTH(H1190),index!$D$2:$G$13,4,0),DAY(H1190)),
DATE(YEAR(H1190)+1,MONTH(H1190),DAY(H1190)))))-H1190))+H1190)</f>
        <v/>
      </c>
      <c r="J1190" s="9" t="str">
        <f t="shared" si="130"/>
        <v/>
      </c>
      <c r="K1190" s="11" t="str">
        <f t="shared" si="131"/>
        <v/>
      </c>
      <c r="L1190" s="11" t="str">
        <f t="shared" si="132"/>
        <v/>
      </c>
      <c r="M1190" s="11" t="str">
        <f>IF(A1190="","",VLOOKUP(E1190,index!$A$1:$B$6,2,0)*K1190*G1190)</f>
        <v/>
      </c>
      <c r="N1190" s="11" t="str">
        <f>IF(A1190="","",-PMT(G1190*VLOOKUP(E1190,index!$A$1:$B$6,2,0),C1190,F1190,0,0))</f>
        <v/>
      </c>
      <c r="O1190" s="11" t="str">
        <f t="shared" si="133"/>
        <v/>
      </c>
      <c r="P1190" s="11" t="str">
        <f t="shared" si="128"/>
        <v/>
      </c>
    </row>
    <row r="1191" spans="1:16" x14ac:dyDescent="0.25">
      <c r="A1191" s="9" t="str">
        <f>IF(A1190="","",IF(B1190&lt;C1190,A1190,IF(A1190=MAX('entry data'!$B$8:$B$507),"",A1190+1)))</f>
        <v/>
      </c>
      <c r="B1191" s="9" t="str">
        <f t="shared" si="129"/>
        <v/>
      </c>
      <c r="C1191" s="9" t="str">
        <f>IF(ISERROR(VLOOKUP(A1191,'entry data'!B:G,6,0)),"",VLOOKUP(A1191,'entry data'!B:G,6,0))</f>
        <v/>
      </c>
      <c r="D1191" s="9" t="str">
        <f>IF(ISERROR(VLOOKUP(A1191,'entry data'!B:C,2,0)),"",VLOOKUP(A1191,'entry data'!B:C,2,0))</f>
        <v/>
      </c>
      <c r="E1191" s="9" t="str">
        <f>IF(ISERROR(VLOOKUP(A1191,'entry data'!B:E,4,0)),"",VLOOKUP(A1191,'entry data'!B:E,4,0))</f>
        <v/>
      </c>
      <c r="F1191" s="11" t="str">
        <f>IF(A1191="","",IF(ISERROR(VLOOKUP(A1191,'entry data'!B:F,5,0)),"",VLOOKUP(A1191,'entry data'!B:F,5,0)))</f>
        <v/>
      </c>
      <c r="G1191" s="12" t="str">
        <f>IF(A1191="","",IF(ISERROR(VLOOKUP(A1191,'entry data'!B:I,8,0)),"",VLOOKUP(A1191,'entry data'!B:I,7,0)))</f>
        <v/>
      </c>
      <c r="H1191" s="13" t="str">
        <f>IF(A1191="","",IF(B1191=1,VLOOKUP(A1191,'entry data'!B:D,3,0),I1190))</f>
        <v/>
      </c>
      <c r="I1191" s="14" t="str">
        <f>IF(A1191="","",IF(E1191="weekly",7,IF(E1191="fortnightly",14,IF(E1191="monthly",DATE(IF(MONTH(H1191)=12,YEAR(H1191)+1,YEAR(H1191)),VLOOKUP(MONTH(H1191),index!$D$2:$G$13,2,0),DAY(H1191)),
IF(E1191="quarterly",DATE(IF(MONTH(H1191)&gt;=10,YEAR(H1191)+1,YEAR(H1191)),VLOOKUP(MONTH(H1191),index!$D$2:$G$13,3,0),DAY(H1191)),
IF(E1191="halfyearly",DATE(IF(MONTH(H1191)&gt;=7,YEAR(H1191)+1,YEAR(H1191)),VLOOKUP(MONTH(H1191),index!$D$2:$G$13,4,0),DAY(H1191)),
DATE(YEAR(H1191)+1,MONTH(H1191),DAY(H1191)))))-H1191))+H1191)</f>
        <v/>
      </c>
      <c r="J1191" s="9" t="str">
        <f t="shared" si="130"/>
        <v/>
      </c>
      <c r="K1191" s="11" t="str">
        <f t="shared" si="131"/>
        <v/>
      </c>
      <c r="L1191" s="11" t="str">
        <f t="shared" si="132"/>
        <v/>
      </c>
      <c r="M1191" s="11" t="str">
        <f>IF(A1191="","",VLOOKUP(E1191,index!$A$1:$B$6,2,0)*K1191*G1191)</f>
        <v/>
      </c>
      <c r="N1191" s="11" t="str">
        <f>IF(A1191="","",-PMT(G1191*VLOOKUP(E1191,index!$A$1:$B$6,2,0),C1191,F1191,0,0))</f>
        <v/>
      </c>
      <c r="O1191" s="11" t="str">
        <f t="shared" si="133"/>
        <v/>
      </c>
      <c r="P1191" s="11" t="str">
        <f t="shared" si="128"/>
        <v/>
      </c>
    </row>
    <row r="1192" spans="1:16" x14ac:dyDescent="0.25">
      <c r="A1192" s="9" t="str">
        <f>IF(A1191="","",IF(B1191&lt;C1191,A1191,IF(A1191=MAX('entry data'!$B$8:$B$507),"",A1191+1)))</f>
        <v/>
      </c>
      <c r="B1192" s="9" t="str">
        <f t="shared" si="129"/>
        <v/>
      </c>
      <c r="C1192" s="9" t="str">
        <f>IF(ISERROR(VLOOKUP(A1192,'entry data'!B:G,6,0)),"",VLOOKUP(A1192,'entry data'!B:G,6,0))</f>
        <v/>
      </c>
      <c r="D1192" s="9" t="str">
        <f>IF(ISERROR(VLOOKUP(A1192,'entry data'!B:C,2,0)),"",VLOOKUP(A1192,'entry data'!B:C,2,0))</f>
        <v/>
      </c>
      <c r="E1192" s="9" t="str">
        <f>IF(ISERROR(VLOOKUP(A1192,'entry data'!B:E,4,0)),"",VLOOKUP(A1192,'entry data'!B:E,4,0))</f>
        <v/>
      </c>
      <c r="F1192" s="11" t="str">
        <f>IF(A1192="","",IF(ISERROR(VLOOKUP(A1192,'entry data'!B:F,5,0)),"",VLOOKUP(A1192,'entry data'!B:F,5,0)))</f>
        <v/>
      </c>
      <c r="G1192" s="12" t="str">
        <f>IF(A1192="","",IF(ISERROR(VLOOKUP(A1192,'entry data'!B:I,8,0)),"",VLOOKUP(A1192,'entry data'!B:I,7,0)))</f>
        <v/>
      </c>
      <c r="H1192" s="13" t="str">
        <f>IF(A1192="","",IF(B1192=1,VLOOKUP(A1192,'entry data'!B:D,3,0),I1191))</f>
        <v/>
      </c>
      <c r="I1192" s="14" t="str">
        <f>IF(A1192="","",IF(E1192="weekly",7,IF(E1192="fortnightly",14,IF(E1192="monthly",DATE(IF(MONTH(H1192)=12,YEAR(H1192)+1,YEAR(H1192)),VLOOKUP(MONTH(H1192),index!$D$2:$G$13,2,0),DAY(H1192)),
IF(E1192="quarterly",DATE(IF(MONTH(H1192)&gt;=10,YEAR(H1192)+1,YEAR(H1192)),VLOOKUP(MONTH(H1192),index!$D$2:$G$13,3,0),DAY(H1192)),
IF(E1192="halfyearly",DATE(IF(MONTH(H1192)&gt;=7,YEAR(H1192)+1,YEAR(H1192)),VLOOKUP(MONTH(H1192),index!$D$2:$G$13,4,0),DAY(H1192)),
DATE(YEAR(H1192)+1,MONTH(H1192),DAY(H1192)))))-H1192))+H1192)</f>
        <v/>
      </c>
      <c r="J1192" s="9" t="str">
        <f t="shared" si="130"/>
        <v/>
      </c>
      <c r="K1192" s="11" t="str">
        <f t="shared" si="131"/>
        <v/>
      </c>
      <c r="L1192" s="11" t="str">
        <f t="shared" si="132"/>
        <v/>
      </c>
      <c r="M1192" s="11" t="str">
        <f>IF(A1192="","",VLOOKUP(E1192,index!$A$1:$B$6,2,0)*K1192*G1192)</f>
        <v/>
      </c>
      <c r="N1192" s="11" t="str">
        <f>IF(A1192="","",-PMT(G1192*VLOOKUP(E1192,index!$A$1:$B$6,2,0),C1192,F1192,0,0))</f>
        <v/>
      </c>
      <c r="O1192" s="11" t="str">
        <f t="shared" si="133"/>
        <v/>
      </c>
      <c r="P1192" s="11" t="str">
        <f t="shared" si="128"/>
        <v/>
      </c>
    </row>
    <row r="1193" spans="1:16" x14ac:dyDescent="0.25">
      <c r="A1193" s="9" t="str">
        <f>IF(A1192="","",IF(B1192&lt;C1192,A1192,IF(A1192=MAX('entry data'!$B$8:$B$507),"",A1192+1)))</f>
        <v/>
      </c>
      <c r="B1193" s="9" t="str">
        <f t="shared" si="129"/>
        <v/>
      </c>
      <c r="C1193" s="9" t="str">
        <f>IF(ISERROR(VLOOKUP(A1193,'entry data'!B:G,6,0)),"",VLOOKUP(A1193,'entry data'!B:G,6,0))</f>
        <v/>
      </c>
      <c r="D1193" s="9" t="str">
        <f>IF(ISERROR(VLOOKUP(A1193,'entry data'!B:C,2,0)),"",VLOOKUP(A1193,'entry data'!B:C,2,0))</f>
        <v/>
      </c>
      <c r="E1193" s="9" t="str">
        <f>IF(ISERROR(VLOOKUP(A1193,'entry data'!B:E,4,0)),"",VLOOKUP(A1193,'entry data'!B:E,4,0))</f>
        <v/>
      </c>
      <c r="F1193" s="11" t="str">
        <f>IF(A1193="","",IF(ISERROR(VLOOKUP(A1193,'entry data'!B:F,5,0)),"",VLOOKUP(A1193,'entry data'!B:F,5,0)))</f>
        <v/>
      </c>
      <c r="G1193" s="12" t="str">
        <f>IF(A1193="","",IF(ISERROR(VLOOKUP(A1193,'entry data'!B:I,8,0)),"",VLOOKUP(A1193,'entry data'!B:I,7,0)))</f>
        <v/>
      </c>
      <c r="H1193" s="13" t="str">
        <f>IF(A1193="","",IF(B1193=1,VLOOKUP(A1193,'entry data'!B:D,3,0),I1192))</f>
        <v/>
      </c>
      <c r="I1193" s="14" t="str">
        <f>IF(A1193="","",IF(E1193="weekly",7,IF(E1193="fortnightly",14,IF(E1193="monthly",DATE(IF(MONTH(H1193)=12,YEAR(H1193)+1,YEAR(H1193)),VLOOKUP(MONTH(H1193),index!$D$2:$G$13,2,0),DAY(H1193)),
IF(E1193="quarterly",DATE(IF(MONTH(H1193)&gt;=10,YEAR(H1193)+1,YEAR(H1193)),VLOOKUP(MONTH(H1193),index!$D$2:$G$13,3,0),DAY(H1193)),
IF(E1193="halfyearly",DATE(IF(MONTH(H1193)&gt;=7,YEAR(H1193)+1,YEAR(H1193)),VLOOKUP(MONTH(H1193),index!$D$2:$G$13,4,0),DAY(H1193)),
DATE(YEAR(H1193)+1,MONTH(H1193),DAY(H1193)))))-H1193))+H1193)</f>
        <v/>
      </c>
      <c r="J1193" s="9" t="str">
        <f t="shared" si="130"/>
        <v/>
      </c>
      <c r="K1193" s="11" t="str">
        <f t="shared" si="131"/>
        <v/>
      </c>
      <c r="L1193" s="11" t="str">
        <f t="shared" si="132"/>
        <v/>
      </c>
      <c r="M1193" s="11" t="str">
        <f>IF(A1193="","",VLOOKUP(E1193,index!$A$1:$B$6,2,0)*K1193*G1193)</f>
        <v/>
      </c>
      <c r="N1193" s="11" t="str">
        <f>IF(A1193="","",-PMT(G1193*VLOOKUP(E1193,index!$A$1:$B$6,2,0),C1193,F1193,0,0))</f>
        <v/>
      </c>
      <c r="O1193" s="11" t="str">
        <f t="shared" si="133"/>
        <v/>
      </c>
      <c r="P1193" s="11" t="str">
        <f t="shared" si="128"/>
        <v/>
      </c>
    </row>
    <row r="1194" spans="1:16" x14ac:dyDescent="0.25">
      <c r="A1194" s="9" t="str">
        <f>IF(A1193="","",IF(B1193&lt;C1193,A1193,IF(A1193=MAX('entry data'!$B$8:$B$507),"",A1193+1)))</f>
        <v/>
      </c>
      <c r="B1194" s="9" t="str">
        <f t="shared" si="129"/>
        <v/>
      </c>
      <c r="C1194" s="9" t="str">
        <f>IF(ISERROR(VLOOKUP(A1194,'entry data'!B:G,6,0)),"",VLOOKUP(A1194,'entry data'!B:G,6,0))</f>
        <v/>
      </c>
      <c r="D1194" s="9" t="str">
        <f>IF(ISERROR(VLOOKUP(A1194,'entry data'!B:C,2,0)),"",VLOOKUP(A1194,'entry data'!B:C,2,0))</f>
        <v/>
      </c>
      <c r="E1194" s="9" t="str">
        <f>IF(ISERROR(VLOOKUP(A1194,'entry data'!B:E,4,0)),"",VLOOKUP(A1194,'entry data'!B:E,4,0))</f>
        <v/>
      </c>
      <c r="F1194" s="11" t="str">
        <f>IF(A1194="","",IF(ISERROR(VLOOKUP(A1194,'entry data'!B:F,5,0)),"",VLOOKUP(A1194,'entry data'!B:F,5,0)))</f>
        <v/>
      </c>
      <c r="G1194" s="12" t="str">
        <f>IF(A1194="","",IF(ISERROR(VLOOKUP(A1194,'entry data'!B:I,8,0)),"",VLOOKUP(A1194,'entry data'!B:I,7,0)))</f>
        <v/>
      </c>
      <c r="H1194" s="13" t="str">
        <f>IF(A1194="","",IF(B1194=1,VLOOKUP(A1194,'entry data'!B:D,3,0),I1193))</f>
        <v/>
      </c>
      <c r="I1194" s="14" t="str">
        <f>IF(A1194="","",IF(E1194="weekly",7,IF(E1194="fortnightly",14,IF(E1194="monthly",DATE(IF(MONTH(H1194)=12,YEAR(H1194)+1,YEAR(H1194)),VLOOKUP(MONTH(H1194),index!$D$2:$G$13,2,0),DAY(H1194)),
IF(E1194="quarterly",DATE(IF(MONTH(H1194)&gt;=10,YEAR(H1194)+1,YEAR(H1194)),VLOOKUP(MONTH(H1194),index!$D$2:$G$13,3,0),DAY(H1194)),
IF(E1194="halfyearly",DATE(IF(MONTH(H1194)&gt;=7,YEAR(H1194)+1,YEAR(H1194)),VLOOKUP(MONTH(H1194),index!$D$2:$G$13,4,0),DAY(H1194)),
DATE(YEAR(H1194)+1,MONTH(H1194),DAY(H1194)))))-H1194))+H1194)</f>
        <v/>
      </c>
      <c r="J1194" s="9" t="str">
        <f t="shared" si="130"/>
        <v/>
      </c>
      <c r="K1194" s="11" t="str">
        <f t="shared" si="131"/>
        <v/>
      </c>
      <c r="L1194" s="11" t="str">
        <f t="shared" si="132"/>
        <v/>
      </c>
      <c r="M1194" s="11" t="str">
        <f>IF(A1194="","",VLOOKUP(E1194,index!$A$1:$B$6,2,0)*K1194*G1194)</f>
        <v/>
      </c>
      <c r="N1194" s="11" t="str">
        <f>IF(A1194="","",-PMT(G1194*VLOOKUP(E1194,index!$A$1:$B$6,2,0),C1194,F1194,0,0))</f>
        <v/>
      </c>
      <c r="O1194" s="11" t="str">
        <f t="shared" si="133"/>
        <v/>
      </c>
      <c r="P1194" s="11" t="str">
        <f t="shared" si="128"/>
        <v/>
      </c>
    </row>
    <row r="1195" spans="1:16" x14ac:dyDescent="0.25">
      <c r="A1195" s="9" t="str">
        <f>IF(A1194="","",IF(B1194&lt;C1194,A1194,IF(A1194=MAX('entry data'!$B$8:$B$507),"",A1194+1)))</f>
        <v/>
      </c>
      <c r="B1195" s="9" t="str">
        <f t="shared" si="129"/>
        <v/>
      </c>
      <c r="C1195" s="9" t="str">
        <f>IF(ISERROR(VLOOKUP(A1195,'entry data'!B:G,6,0)),"",VLOOKUP(A1195,'entry data'!B:G,6,0))</f>
        <v/>
      </c>
      <c r="D1195" s="9" t="str">
        <f>IF(ISERROR(VLOOKUP(A1195,'entry data'!B:C,2,0)),"",VLOOKUP(A1195,'entry data'!B:C,2,0))</f>
        <v/>
      </c>
      <c r="E1195" s="9" t="str">
        <f>IF(ISERROR(VLOOKUP(A1195,'entry data'!B:E,4,0)),"",VLOOKUP(A1195,'entry data'!B:E,4,0))</f>
        <v/>
      </c>
      <c r="F1195" s="11" t="str">
        <f>IF(A1195="","",IF(ISERROR(VLOOKUP(A1195,'entry data'!B:F,5,0)),"",VLOOKUP(A1195,'entry data'!B:F,5,0)))</f>
        <v/>
      </c>
      <c r="G1195" s="12" t="str">
        <f>IF(A1195="","",IF(ISERROR(VLOOKUP(A1195,'entry data'!B:I,8,0)),"",VLOOKUP(A1195,'entry data'!B:I,7,0)))</f>
        <v/>
      </c>
      <c r="H1195" s="13" t="str">
        <f>IF(A1195="","",IF(B1195=1,VLOOKUP(A1195,'entry data'!B:D,3,0),I1194))</f>
        <v/>
      </c>
      <c r="I1195" s="14" t="str">
        <f>IF(A1195="","",IF(E1195="weekly",7,IF(E1195="fortnightly",14,IF(E1195="monthly",DATE(IF(MONTH(H1195)=12,YEAR(H1195)+1,YEAR(H1195)),VLOOKUP(MONTH(H1195),index!$D$2:$G$13,2,0),DAY(H1195)),
IF(E1195="quarterly",DATE(IF(MONTH(H1195)&gt;=10,YEAR(H1195)+1,YEAR(H1195)),VLOOKUP(MONTH(H1195),index!$D$2:$G$13,3,0),DAY(H1195)),
IF(E1195="halfyearly",DATE(IF(MONTH(H1195)&gt;=7,YEAR(H1195)+1,YEAR(H1195)),VLOOKUP(MONTH(H1195),index!$D$2:$G$13,4,0),DAY(H1195)),
DATE(YEAR(H1195)+1,MONTH(H1195),DAY(H1195)))))-H1195))+H1195)</f>
        <v/>
      </c>
      <c r="J1195" s="9" t="str">
        <f t="shared" si="130"/>
        <v/>
      </c>
      <c r="K1195" s="11" t="str">
        <f t="shared" si="131"/>
        <v/>
      </c>
      <c r="L1195" s="11" t="str">
        <f t="shared" si="132"/>
        <v/>
      </c>
      <c r="M1195" s="11" t="str">
        <f>IF(A1195="","",VLOOKUP(E1195,index!$A$1:$B$6,2,0)*K1195*G1195)</f>
        <v/>
      </c>
      <c r="N1195" s="11" t="str">
        <f>IF(A1195="","",-PMT(G1195*VLOOKUP(E1195,index!$A$1:$B$6,2,0),C1195,F1195,0,0))</f>
        <v/>
      </c>
      <c r="O1195" s="11" t="str">
        <f t="shared" si="133"/>
        <v/>
      </c>
      <c r="P1195" s="11" t="str">
        <f t="shared" si="128"/>
        <v/>
      </c>
    </row>
    <row r="1196" spans="1:16" x14ac:dyDescent="0.25">
      <c r="A1196" s="9" t="str">
        <f>IF(A1195="","",IF(B1195&lt;C1195,A1195,IF(A1195=MAX('entry data'!$B$8:$B$507),"",A1195+1)))</f>
        <v/>
      </c>
      <c r="B1196" s="9" t="str">
        <f t="shared" si="129"/>
        <v/>
      </c>
      <c r="C1196" s="9" t="str">
        <f>IF(ISERROR(VLOOKUP(A1196,'entry data'!B:G,6,0)),"",VLOOKUP(A1196,'entry data'!B:G,6,0))</f>
        <v/>
      </c>
      <c r="D1196" s="9" t="str">
        <f>IF(ISERROR(VLOOKUP(A1196,'entry data'!B:C,2,0)),"",VLOOKUP(A1196,'entry data'!B:C,2,0))</f>
        <v/>
      </c>
      <c r="E1196" s="9" t="str">
        <f>IF(ISERROR(VLOOKUP(A1196,'entry data'!B:E,4,0)),"",VLOOKUP(A1196,'entry data'!B:E,4,0))</f>
        <v/>
      </c>
      <c r="F1196" s="11" t="str">
        <f>IF(A1196="","",IF(ISERROR(VLOOKUP(A1196,'entry data'!B:F,5,0)),"",VLOOKUP(A1196,'entry data'!B:F,5,0)))</f>
        <v/>
      </c>
      <c r="G1196" s="12" t="str">
        <f>IF(A1196="","",IF(ISERROR(VLOOKUP(A1196,'entry data'!B:I,8,0)),"",VLOOKUP(A1196,'entry data'!B:I,7,0)))</f>
        <v/>
      </c>
      <c r="H1196" s="13" t="str">
        <f>IF(A1196="","",IF(B1196=1,VLOOKUP(A1196,'entry data'!B:D,3,0),I1195))</f>
        <v/>
      </c>
      <c r="I1196" s="14" t="str">
        <f>IF(A1196="","",IF(E1196="weekly",7,IF(E1196="fortnightly",14,IF(E1196="monthly",DATE(IF(MONTH(H1196)=12,YEAR(H1196)+1,YEAR(H1196)),VLOOKUP(MONTH(H1196),index!$D$2:$G$13,2,0),DAY(H1196)),
IF(E1196="quarterly",DATE(IF(MONTH(H1196)&gt;=10,YEAR(H1196)+1,YEAR(H1196)),VLOOKUP(MONTH(H1196),index!$D$2:$G$13,3,0),DAY(H1196)),
IF(E1196="halfyearly",DATE(IF(MONTH(H1196)&gt;=7,YEAR(H1196)+1,YEAR(H1196)),VLOOKUP(MONTH(H1196),index!$D$2:$G$13,4,0),DAY(H1196)),
DATE(YEAR(H1196)+1,MONTH(H1196),DAY(H1196)))))-H1196))+H1196)</f>
        <v/>
      </c>
      <c r="J1196" s="9" t="str">
        <f t="shared" si="130"/>
        <v/>
      </c>
      <c r="K1196" s="11" t="str">
        <f t="shared" si="131"/>
        <v/>
      </c>
      <c r="L1196" s="11" t="str">
        <f t="shared" si="132"/>
        <v/>
      </c>
      <c r="M1196" s="11" t="str">
        <f>IF(A1196="","",VLOOKUP(E1196,index!$A$1:$B$6,2,0)*K1196*G1196)</f>
        <v/>
      </c>
      <c r="N1196" s="11" t="str">
        <f>IF(A1196="","",-PMT(G1196*VLOOKUP(E1196,index!$A$1:$B$6,2,0),C1196,F1196,0,0))</f>
        <v/>
      </c>
      <c r="O1196" s="11" t="str">
        <f t="shared" si="133"/>
        <v/>
      </c>
      <c r="P1196" s="11" t="str">
        <f t="shared" si="128"/>
        <v/>
      </c>
    </row>
    <row r="1197" spans="1:16" x14ac:dyDescent="0.25">
      <c r="A1197" s="9" t="str">
        <f>IF(A1196="","",IF(B1196&lt;C1196,A1196,IF(A1196=MAX('entry data'!$B$8:$B$507),"",A1196+1)))</f>
        <v/>
      </c>
      <c r="B1197" s="9" t="str">
        <f t="shared" si="129"/>
        <v/>
      </c>
      <c r="C1197" s="9" t="str">
        <f>IF(ISERROR(VLOOKUP(A1197,'entry data'!B:G,6,0)),"",VLOOKUP(A1197,'entry data'!B:G,6,0))</f>
        <v/>
      </c>
      <c r="D1197" s="9" t="str">
        <f>IF(ISERROR(VLOOKUP(A1197,'entry data'!B:C,2,0)),"",VLOOKUP(A1197,'entry data'!B:C,2,0))</f>
        <v/>
      </c>
      <c r="E1197" s="9" t="str">
        <f>IF(ISERROR(VLOOKUP(A1197,'entry data'!B:E,4,0)),"",VLOOKUP(A1197,'entry data'!B:E,4,0))</f>
        <v/>
      </c>
      <c r="F1197" s="11" t="str">
        <f>IF(A1197="","",IF(ISERROR(VLOOKUP(A1197,'entry data'!B:F,5,0)),"",VLOOKUP(A1197,'entry data'!B:F,5,0)))</f>
        <v/>
      </c>
      <c r="G1197" s="12" t="str">
        <f>IF(A1197="","",IF(ISERROR(VLOOKUP(A1197,'entry data'!B:I,8,0)),"",VLOOKUP(A1197,'entry data'!B:I,7,0)))</f>
        <v/>
      </c>
      <c r="H1197" s="13" t="str">
        <f>IF(A1197="","",IF(B1197=1,VLOOKUP(A1197,'entry data'!B:D,3,0),I1196))</f>
        <v/>
      </c>
      <c r="I1197" s="14" t="str">
        <f>IF(A1197="","",IF(E1197="weekly",7,IF(E1197="fortnightly",14,IF(E1197="monthly",DATE(IF(MONTH(H1197)=12,YEAR(H1197)+1,YEAR(H1197)),VLOOKUP(MONTH(H1197),index!$D$2:$G$13,2,0),DAY(H1197)),
IF(E1197="quarterly",DATE(IF(MONTH(H1197)&gt;=10,YEAR(H1197)+1,YEAR(H1197)),VLOOKUP(MONTH(H1197),index!$D$2:$G$13,3,0),DAY(H1197)),
IF(E1197="halfyearly",DATE(IF(MONTH(H1197)&gt;=7,YEAR(H1197)+1,YEAR(H1197)),VLOOKUP(MONTH(H1197),index!$D$2:$G$13,4,0),DAY(H1197)),
DATE(YEAR(H1197)+1,MONTH(H1197),DAY(H1197)))))-H1197))+H1197)</f>
        <v/>
      </c>
      <c r="J1197" s="9" t="str">
        <f t="shared" si="130"/>
        <v/>
      </c>
      <c r="K1197" s="11" t="str">
        <f t="shared" si="131"/>
        <v/>
      </c>
      <c r="L1197" s="11" t="str">
        <f t="shared" si="132"/>
        <v/>
      </c>
      <c r="M1197" s="11" t="str">
        <f>IF(A1197="","",VLOOKUP(E1197,index!$A$1:$B$6,2,0)*K1197*G1197)</f>
        <v/>
      </c>
      <c r="N1197" s="11" t="str">
        <f>IF(A1197="","",-PMT(G1197*VLOOKUP(E1197,index!$A$1:$B$6,2,0),C1197,F1197,0,0))</f>
        <v/>
      </c>
      <c r="O1197" s="11" t="str">
        <f t="shared" si="133"/>
        <v/>
      </c>
      <c r="P1197" s="11" t="str">
        <f t="shared" si="128"/>
        <v/>
      </c>
    </row>
    <row r="1198" spans="1:16" x14ac:dyDescent="0.25">
      <c r="A1198" s="9" t="str">
        <f>IF(A1197="","",IF(B1197&lt;C1197,A1197,IF(A1197=MAX('entry data'!$B$8:$B$507),"",A1197+1)))</f>
        <v/>
      </c>
      <c r="B1198" s="9" t="str">
        <f t="shared" si="129"/>
        <v/>
      </c>
      <c r="C1198" s="9" t="str">
        <f>IF(ISERROR(VLOOKUP(A1198,'entry data'!B:G,6,0)),"",VLOOKUP(A1198,'entry data'!B:G,6,0))</f>
        <v/>
      </c>
      <c r="D1198" s="9" t="str">
        <f>IF(ISERROR(VLOOKUP(A1198,'entry data'!B:C,2,0)),"",VLOOKUP(A1198,'entry data'!B:C,2,0))</f>
        <v/>
      </c>
      <c r="E1198" s="9" t="str">
        <f>IF(ISERROR(VLOOKUP(A1198,'entry data'!B:E,4,0)),"",VLOOKUP(A1198,'entry data'!B:E,4,0))</f>
        <v/>
      </c>
      <c r="F1198" s="11" t="str">
        <f>IF(A1198="","",IF(ISERROR(VLOOKUP(A1198,'entry data'!B:F,5,0)),"",VLOOKUP(A1198,'entry data'!B:F,5,0)))</f>
        <v/>
      </c>
      <c r="G1198" s="12" t="str">
        <f>IF(A1198="","",IF(ISERROR(VLOOKUP(A1198,'entry data'!B:I,8,0)),"",VLOOKUP(A1198,'entry data'!B:I,7,0)))</f>
        <v/>
      </c>
      <c r="H1198" s="13" t="str">
        <f>IF(A1198="","",IF(B1198=1,VLOOKUP(A1198,'entry data'!B:D,3,0),I1197))</f>
        <v/>
      </c>
      <c r="I1198" s="14" t="str">
        <f>IF(A1198="","",IF(E1198="weekly",7,IF(E1198="fortnightly",14,IF(E1198="monthly",DATE(IF(MONTH(H1198)=12,YEAR(H1198)+1,YEAR(H1198)),VLOOKUP(MONTH(H1198),index!$D$2:$G$13,2,0),DAY(H1198)),
IF(E1198="quarterly",DATE(IF(MONTH(H1198)&gt;=10,YEAR(H1198)+1,YEAR(H1198)),VLOOKUP(MONTH(H1198),index!$D$2:$G$13,3,0),DAY(H1198)),
IF(E1198="halfyearly",DATE(IF(MONTH(H1198)&gt;=7,YEAR(H1198)+1,YEAR(H1198)),VLOOKUP(MONTH(H1198),index!$D$2:$G$13,4,0),DAY(H1198)),
DATE(YEAR(H1198)+1,MONTH(H1198),DAY(H1198)))))-H1198))+H1198)</f>
        <v/>
      </c>
      <c r="J1198" s="9" t="str">
        <f t="shared" si="130"/>
        <v/>
      </c>
      <c r="K1198" s="11" t="str">
        <f t="shared" si="131"/>
        <v/>
      </c>
      <c r="L1198" s="11" t="str">
        <f t="shared" si="132"/>
        <v/>
      </c>
      <c r="M1198" s="11" t="str">
        <f>IF(A1198="","",VLOOKUP(E1198,index!$A$1:$B$6,2,0)*K1198*G1198)</f>
        <v/>
      </c>
      <c r="N1198" s="11" t="str">
        <f>IF(A1198="","",-PMT(G1198*VLOOKUP(E1198,index!$A$1:$B$6,2,0),C1198,F1198,0,0))</f>
        <v/>
      </c>
      <c r="O1198" s="11" t="str">
        <f t="shared" si="133"/>
        <v/>
      </c>
      <c r="P1198" s="11" t="str">
        <f t="shared" si="128"/>
        <v/>
      </c>
    </row>
    <row r="1199" spans="1:16" x14ac:dyDescent="0.25">
      <c r="A1199" s="9" t="str">
        <f>IF(A1198="","",IF(B1198&lt;C1198,A1198,IF(A1198=MAX('entry data'!$B$8:$B$507),"",A1198+1)))</f>
        <v/>
      </c>
      <c r="B1199" s="9" t="str">
        <f t="shared" si="129"/>
        <v/>
      </c>
      <c r="C1199" s="9" t="str">
        <f>IF(ISERROR(VLOOKUP(A1199,'entry data'!B:G,6,0)),"",VLOOKUP(A1199,'entry data'!B:G,6,0))</f>
        <v/>
      </c>
      <c r="D1199" s="9" t="str">
        <f>IF(ISERROR(VLOOKUP(A1199,'entry data'!B:C,2,0)),"",VLOOKUP(A1199,'entry data'!B:C,2,0))</f>
        <v/>
      </c>
      <c r="E1199" s="9" t="str">
        <f>IF(ISERROR(VLOOKUP(A1199,'entry data'!B:E,4,0)),"",VLOOKUP(A1199,'entry data'!B:E,4,0))</f>
        <v/>
      </c>
      <c r="F1199" s="11" t="str">
        <f>IF(A1199="","",IF(ISERROR(VLOOKUP(A1199,'entry data'!B:F,5,0)),"",VLOOKUP(A1199,'entry data'!B:F,5,0)))</f>
        <v/>
      </c>
      <c r="G1199" s="12" t="str">
        <f>IF(A1199="","",IF(ISERROR(VLOOKUP(A1199,'entry data'!B:I,8,0)),"",VLOOKUP(A1199,'entry data'!B:I,7,0)))</f>
        <v/>
      </c>
      <c r="H1199" s="13" t="str">
        <f>IF(A1199="","",IF(B1199=1,VLOOKUP(A1199,'entry data'!B:D,3,0),I1198))</f>
        <v/>
      </c>
      <c r="I1199" s="14" t="str">
        <f>IF(A1199="","",IF(E1199="weekly",7,IF(E1199="fortnightly",14,IF(E1199="monthly",DATE(IF(MONTH(H1199)=12,YEAR(H1199)+1,YEAR(H1199)),VLOOKUP(MONTH(H1199),index!$D$2:$G$13,2,0),DAY(H1199)),
IF(E1199="quarterly",DATE(IF(MONTH(H1199)&gt;=10,YEAR(H1199)+1,YEAR(H1199)),VLOOKUP(MONTH(H1199),index!$D$2:$G$13,3,0),DAY(H1199)),
IF(E1199="halfyearly",DATE(IF(MONTH(H1199)&gt;=7,YEAR(H1199)+1,YEAR(H1199)),VLOOKUP(MONTH(H1199),index!$D$2:$G$13,4,0),DAY(H1199)),
DATE(YEAR(H1199)+1,MONTH(H1199),DAY(H1199)))))-H1199))+H1199)</f>
        <v/>
      </c>
      <c r="J1199" s="9" t="str">
        <f t="shared" si="130"/>
        <v/>
      </c>
      <c r="K1199" s="11" t="str">
        <f t="shared" si="131"/>
        <v/>
      </c>
      <c r="L1199" s="11" t="str">
        <f t="shared" si="132"/>
        <v/>
      </c>
      <c r="M1199" s="11" t="str">
        <f>IF(A1199="","",VLOOKUP(E1199,index!$A$1:$B$6,2,0)*K1199*G1199)</f>
        <v/>
      </c>
      <c r="N1199" s="11" t="str">
        <f>IF(A1199="","",-PMT(G1199*VLOOKUP(E1199,index!$A$1:$B$6,2,0),C1199,F1199,0,0))</f>
        <v/>
      </c>
      <c r="O1199" s="11" t="str">
        <f t="shared" si="133"/>
        <v/>
      </c>
      <c r="P1199" s="11" t="str">
        <f t="shared" si="128"/>
        <v/>
      </c>
    </row>
    <row r="1200" spans="1:16" x14ac:dyDescent="0.25">
      <c r="A1200" s="9" t="str">
        <f>IF(A1199="","",IF(B1199&lt;C1199,A1199,IF(A1199=MAX('entry data'!$B$8:$B$507),"",A1199+1)))</f>
        <v/>
      </c>
      <c r="B1200" s="9" t="str">
        <f t="shared" si="129"/>
        <v/>
      </c>
      <c r="C1200" s="9" t="str">
        <f>IF(ISERROR(VLOOKUP(A1200,'entry data'!B:G,6,0)),"",VLOOKUP(A1200,'entry data'!B:G,6,0))</f>
        <v/>
      </c>
      <c r="D1200" s="9" t="str">
        <f>IF(ISERROR(VLOOKUP(A1200,'entry data'!B:C,2,0)),"",VLOOKUP(A1200,'entry data'!B:C,2,0))</f>
        <v/>
      </c>
      <c r="E1200" s="9" t="str">
        <f>IF(ISERROR(VLOOKUP(A1200,'entry data'!B:E,4,0)),"",VLOOKUP(A1200,'entry data'!B:E,4,0))</f>
        <v/>
      </c>
      <c r="F1200" s="11" t="str">
        <f>IF(A1200="","",IF(ISERROR(VLOOKUP(A1200,'entry data'!B:F,5,0)),"",VLOOKUP(A1200,'entry data'!B:F,5,0)))</f>
        <v/>
      </c>
      <c r="G1200" s="12" t="str">
        <f>IF(A1200="","",IF(ISERROR(VLOOKUP(A1200,'entry data'!B:I,8,0)),"",VLOOKUP(A1200,'entry data'!B:I,7,0)))</f>
        <v/>
      </c>
      <c r="H1200" s="13" t="str">
        <f>IF(A1200="","",IF(B1200=1,VLOOKUP(A1200,'entry data'!B:D,3,0),I1199))</f>
        <v/>
      </c>
      <c r="I1200" s="14" t="str">
        <f>IF(A1200="","",IF(E1200="weekly",7,IF(E1200="fortnightly",14,IF(E1200="monthly",DATE(IF(MONTH(H1200)=12,YEAR(H1200)+1,YEAR(H1200)),VLOOKUP(MONTH(H1200),index!$D$2:$G$13,2,0),DAY(H1200)),
IF(E1200="quarterly",DATE(IF(MONTH(H1200)&gt;=10,YEAR(H1200)+1,YEAR(H1200)),VLOOKUP(MONTH(H1200),index!$D$2:$G$13,3,0),DAY(H1200)),
IF(E1200="halfyearly",DATE(IF(MONTH(H1200)&gt;=7,YEAR(H1200)+1,YEAR(H1200)),VLOOKUP(MONTH(H1200),index!$D$2:$G$13,4,0),DAY(H1200)),
DATE(YEAR(H1200)+1,MONTH(H1200),DAY(H1200)))))-H1200))+H1200)</f>
        <v/>
      </c>
      <c r="J1200" s="9" t="str">
        <f t="shared" si="130"/>
        <v/>
      </c>
      <c r="K1200" s="11" t="str">
        <f t="shared" si="131"/>
        <v/>
      </c>
      <c r="L1200" s="11" t="str">
        <f t="shared" si="132"/>
        <v/>
      </c>
      <c r="M1200" s="11" t="str">
        <f>IF(A1200="","",VLOOKUP(E1200,index!$A$1:$B$6,2,0)*K1200*G1200)</f>
        <v/>
      </c>
      <c r="N1200" s="11" t="str">
        <f>IF(A1200="","",-PMT(G1200*VLOOKUP(E1200,index!$A$1:$B$6,2,0),C1200,F1200,0,0))</f>
        <v/>
      </c>
      <c r="O1200" s="11" t="str">
        <f t="shared" si="133"/>
        <v/>
      </c>
      <c r="P1200" s="11" t="str">
        <f t="shared" si="128"/>
        <v/>
      </c>
    </row>
    <row r="1201" spans="1:16" x14ac:dyDescent="0.25">
      <c r="A1201" s="9" t="str">
        <f>IF(A1200="","",IF(B1200&lt;C1200,A1200,IF(A1200=MAX('entry data'!$B$8:$B$507),"",A1200+1)))</f>
        <v/>
      </c>
      <c r="B1201" s="9" t="str">
        <f t="shared" si="129"/>
        <v/>
      </c>
      <c r="C1201" s="9" t="str">
        <f>IF(ISERROR(VLOOKUP(A1201,'entry data'!B:G,6,0)),"",VLOOKUP(A1201,'entry data'!B:G,6,0))</f>
        <v/>
      </c>
      <c r="D1201" s="9" t="str">
        <f>IF(ISERROR(VLOOKUP(A1201,'entry data'!B:C,2,0)),"",VLOOKUP(A1201,'entry data'!B:C,2,0))</f>
        <v/>
      </c>
      <c r="E1201" s="9" t="str">
        <f>IF(ISERROR(VLOOKUP(A1201,'entry data'!B:E,4,0)),"",VLOOKUP(A1201,'entry data'!B:E,4,0))</f>
        <v/>
      </c>
      <c r="F1201" s="11" t="str">
        <f>IF(A1201="","",IF(ISERROR(VLOOKUP(A1201,'entry data'!B:F,5,0)),"",VLOOKUP(A1201,'entry data'!B:F,5,0)))</f>
        <v/>
      </c>
      <c r="G1201" s="12" t="str">
        <f>IF(A1201="","",IF(ISERROR(VLOOKUP(A1201,'entry data'!B:I,8,0)),"",VLOOKUP(A1201,'entry data'!B:I,7,0)))</f>
        <v/>
      </c>
      <c r="H1201" s="13" t="str">
        <f>IF(A1201="","",IF(B1201=1,VLOOKUP(A1201,'entry data'!B:D,3,0),I1200))</f>
        <v/>
      </c>
      <c r="I1201" s="14" t="str">
        <f>IF(A1201="","",IF(E1201="weekly",7,IF(E1201="fortnightly",14,IF(E1201="monthly",DATE(IF(MONTH(H1201)=12,YEAR(H1201)+1,YEAR(H1201)),VLOOKUP(MONTH(H1201),index!$D$2:$G$13,2,0),DAY(H1201)),
IF(E1201="quarterly",DATE(IF(MONTH(H1201)&gt;=10,YEAR(H1201)+1,YEAR(H1201)),VLOOKUP(MONTH(H1201),index!$D$2:$G$13,3,0),DAY(H1201)),
IF(E1201="halfyearly",DATE(IF(MONTH(H1201)&gt;=7,YEAR(H1201)+1,YEAR(H1201)),VLOOKUP(MONTH(H1201),index!$D$2:$G$13,4,0),DAY(H1201)),
DATE(YEAR(H1201)+1,MONTH(H1201),DAY(H1201)))))-H1201))+H1201)</f>
        <v/>
      </c>
      <c r="J1201" s="9" t="str">
        <f t="shared" si="130"/>
        <v/>
      </c>
      <c r="K1201" s="11" t="str">
        <f t="shared" si="131"/>
        <v/>
      </c>
      <c r="L1201" s="11" t="str">
        <f t="shared" si="132"/>
        <v/>
      </c>
      <c r="M1201" s="11" t="str">
        <f>IF(A1201="","",VLOOKUP(E1201,index!$A$1:$B$6,2,0)*K1201*G1201)</f>
        <v/>
      </c>
      <c r="N1201" s="11" t="str">
        <f>IF(A1201="","",-PMT(G1201*VLOOKUP(E1201,index!$A$1:$B$6,2,0),C1201,F1201,0,0))</f>
        <v/>
      </c>
      <c r="O1201" s="11" t="str">
        <f t="shared" si="133"/>
        <v/>
      </c>
      <c r="P1201" s="11" t="str">
        <f t="shared" si="128"/>
        <v/>
      </c>
    </row>
    <row r="1202" spans="1:16" x14ac:dyDescent="0.25">
      <c r="A1202" s="9" t="str">
        <f>IF(A1201="","",IF(B1201&lt;C1201,A1201,IF(A1201=MAX('entry data'!$B$8:$B$507),"",A1201+1)))</f>
        <v/>
      </c>
      <c r="B1202" s="9" t="str">
        <f t="shared" si="129"/>
        <v/>
      </c>
      <c r="C1202" s="9" t="str">
        <f>IF(ISERROR(VLOOKUP(A1202,'entry data'!B:G,6,0)),"",VLOOKUP(A1202,'entry data'!B:G,6,0))</f>
        <v/>
      </c>
      <c r="D1202" s="9" t="str">
        <f>IF(ISERROR(VLOOKUP(A1202,'entry data'!B:C,2,0)),"",VLOOKUP(A1202,'entry data'!B:C,2,0))</f>
        <v/>
      </c>
      <c r="E1202" s="9" t="str">
        <f>IF(ISERROR(VLOOKUP(A1202,'entry data'!B:E,4,0)),"",VLOOKUP(A1202,'entry data'!B:E,4,0))</f>
        <v/>
      </c>
      <c r="F1202" s="11" t="str">
        <f>IF(A1202="","",IF(ISERROR(VLOOKUP(A1202,'entry data'!B:F,5,0)),"",VLOOKUP(A1202,'entry data'!B:F,5,0)))</f>
        <v/>
      </c>
      <c r="G1202" s="12" t="str">
        <f>IF(A1202="","",IF(ISERROR(VLOOKUP(A1202,'entry data'!B:I,8,0)),"",VLOOKUP(A1202,'entry data'!B:I,7,0)))</f>
        <v/>
      </c>
      <c r="H1202" s="13" t="str">
        <f>IF(A1202="","",IF(B1202=1,VLOOKUP(A1202,'entry data'!B:D,3,0),I1201))</f>
        <v/>
      </c>
      <c r="I1202" s="14" t="str">
        <f>IF(A1202="","",IF(E1202="weekly",7,IF(E1202="fortnightly",14,IF(E1202="monthly",DATE(IF(MONTH(H1202)=12,YEAR(H1202)+1,YEAR(H1202)),VLOOKUP(MONTH(H1202),index!$D$2:$G$13,2,0),DAY(H1202)),
IF(E1202="quarterly",DATE(IF(MONTH(H1202)&gt;=10,YEAR(H1202)+1,YEAR(H1202)),VLOOKUP(MONTH(H1202),index!$D$2:$G$13,3,0),DAY(H1202)),
IF(E1202="halfyearly",DATE(IF(MONTH(H1202)&gt;=7,YEAR(H1202)+1,YEAR(H1202)),VLOOKUP(MONTH(H1202),index!$D$2:$G$13,4,0),DAY(H1202)),
DATE(YEAR(H1202)+1,MONTH(H1202),DAY(H1202)))))-H1202))+H1202)</f>
        <v/>
      </c>
      <c r="J1202" s="9" t="str">
        <f t="shared" si="130"/>
        <v/>
      </c>
      <c r="K1202" s="11" t="str">
        <f t="shared" si="131"/>
        <v/>
      </c>
      <c r="L1202" s="11" t="str">
        <f t="shared" si="132"/>
        <v/>
      </c>
      <c r="M1202" s="11" t="str">
        <f>IF(A1202="","",VLOOKUP(E1202,index!$A$1:$B$6,2,0)*K1202*G1202)</f>
        <v/>
      </c>
      <c r="N1202" s="11" t="str">
        <f>IF(A1202="","",-PMT(G1202*VLOOKUP(E1202,index!$A$1:$B$6,2,0),C1202,F1202,0,0))</f>
        <v/>
      </c>
      <c r="O1202" s="11" t="str">
        <f t="shared" si="133"/>
        <v/>
      </c>
      <c r="P1202" s="11" t="str">
        <f t="shared" si="128"/>
        <v/>
      </c>
    </row>
    <row r="1203" spans="1:16" x14ac:dyDescent="0.25">
      <c r="A1203" s="9" t="str">
        <f>IF(A1202="","",IF(B1202&lt;C1202,A1202,IF(A1202=MAX('entry data'!$B$8:$B$507),"",A1202+1)))</f>
        <v/>
      </c>
      <c r="B1203" s="9" t="str">
        <f t="shared" si="129"/>
        <v/>
      </c>
      <c r="C1203" s="9" t="str">
        <f>IF(ISERROR(VLOOKUP(A1203,'entry data'!B:G,6,0)),"",VLOOKUP(A1203,'entry data'!B:G,6,0))</f>
        <v/>
      </c>
      <c r="D1203" s="9" t="str">
        <f>IF(ISERROR(VLOOKUP(A1203,'entry data'!B:C,2,0)),"",VLOOKUP(A1203,'entry data'!B:C,2,0))</f>
        <v/>
      </c>
      <c r="E1203" s="9" t="str">
        <f>IF(ISERROR(VLOOKUP(A1203,'entry data'!B:E,4,0)),"",VLOOKUP(A1203,'entry data'!B:E,4,0))</f>
        <v/>
      </c>
      <c r="F1203" s="11" t="str">
        <f>IF(A1203="","",IF(ISERROR(VLOOKUP(A1203,'entry data'!B:F,5,0)),"",VLOOKUP(A1203,'entry data'!B:F,5,0)))</f>
        <v/>
      </c>
      <c r="G1203" s="12" t="str">
        <f>IF(A1203="","",IF(ISERROR(VLOOKUP(A1203,'entry data'!B:I,8,0)),"",VLOOKUP(A1203,'entry data'!B:I,7,0)))</f>
        <v/>
      </c>
      <c r="H1203" s="13" t="str">
        <f>IF(A1203="","",IF(B1203=1,VLOOKUP(A1203,'entry data'!B:D,3,0),I1202))</f>
        <v/>
      </c>
      <c r="I1203" s="14" t="str">
        <f>IF(A1203="","",IF(E1203="weekly",7,IF(E1203="fortnightly",14,IF(E1203="monthly",DATE(IF(MONTH(H1203)=12,YEAR(H1203)+1,YEAR(H1203)),VLOOKUP(MONTH(H1203),index!$D$2:$G$13,2,0),DAY(H1203)),
IF(E1203="quarterly",DATE(IF(MONTH(H1203)&gt;=10,YEAR(H1203)+1,YEAR(H1203)),VLOOKUP(MONTH(H1203),index!$D$2:$G$13,3,0),DAY(H1203)),
IF(E1203="halfyearly",DATE(IF(MONTH(H1203)&gt;=7,YEAR(H1203)+1,YEAR(H1203)),VLOOKUP(MONTH(H1203),index!$D$2:$G$13,4,0),DAY(H1203)),
DATE(YEAR(H1203)+1,MONTH(H1203),DAY(H1203)))))-H1203))+H1203)</f>
        <v/>
      </c>
      <c r="J1203" s="9" t="str">
        <f t="shared" si="130"/>
        <v/>
      </c>
      <c r="K1203" s="11" t="str">
        <f t="shared" si="131"/>
        <v/>
      </c>
      <c r="L1203" s="11" t="str">
        <f t="shared" si="132"/>
        <v/>
      </c>
      <c r="M1203" s="11" t="str">
        <f>IF(A1203="","",VLOOKUP(E1203,index!$A$1:$B$6,2,0)*K1203*G1203)</f>
        <v/>
      </c>
      <c r="N1203" s="11" t="str">
        <f>IF(A1203="","",-PMT(G1203*VLOOKUP(E1203,index!$A$1:$B$6,2,0),C1203,F1203,0,0))</f>
        <v/>
      </c>
      <c r="O1203" s="11" t="str">
        <f t="shared" si="133"/>
        <v/>
      </c>
      <c r="P1203" s="11" t="str">
        <f t="shared" si="128"/>
        <v/>
      </c>
    </row>
    <row r="1204" spans="1:16" x14ac:dyDescent="0.25">
      <c r="A1204" s="9" t="str">
        <f>IF(A1203="","",IF(B1203&lt;C1203,A1203,IF(A1203=MAX('entry data'!$B$8:$B$507),"",A1203+1)))</f>
        <v/>
      </c>
      <c r="B1204" s="9" t="str">
        <f t="shared" si="129"/>
        <v/>
      </c>
      <c r="C1204" s="9" t="str">
        <f>IF(ISERROR(VLOOKUP(A1204,'entry data'!B:G,6,0)),"",VLOOKUP(A1204,'entry data'!B:G,6,0))</f>
        <v/>
      </c>
      <c r="D1204" s="9" t="str">
        <f>IF(ISERROR(VLOOKUP(A1204,'entry data'!B:C,2,0)),"",VLOOKUP(A1204,'entry data'!B:C,2,0))</f>
        <v/>
      </c>
      <c r="E1204" s="9" t="str">
        <f>IF(ISERROR(VLOOKUP(A1204,'entry data'!B:E,4,0)),"",VLOOKUP(A1204,'entry data'!B:E,4,0))</f>
        <v/>
      </c>
      <c r="F1204" s="11" t="str">
        <f>IF(A1204="","",IF(ISERROR(VLOOKUP(A1204,'entry data'!B:F,5,0)),"",VLOOKUP(A1204,'entry data'!B:F,5,0)))</f>
        <v/>
      </c>
      <c r="G1204" s="12" t="str">
        <f>IF(A1204="","",IF(ISERROR(VLOOKUP(A1204,'entry data'!B:I,8,0)),"",VLOOKUP(A1204,'entry data'!B:I,7,0)))</f>
        <v/>
      </c>
      <c r="H1204" s="13" t="str">
        <f>IF(A1204="","",IF(B1204=1,VLOOKUP(A1204,'entry data'!B:D,3,0),I1203))</f>
        <v/>
      </c>
      <c r="I1204" s="14" t="str">
        <f>IF(A1204="","",IF(E1204="weekly",7,IF(E1204="fortnightly",14,IF(E1204="monthly",DATE(IF(MONTH(H1204)=12,YEAR(H1204)+1,YEAR(H1204)),VLOOKUP(MONTH(H1204),index!$D$2:$G$13,2,0),DAY(H1204)),
IF(E1204="quarterly",DATE(IF(MONTH(H1204)&gt;=10,YEAR(H1204)+1,YEAR(H1204)),VLOOKUP(MONTH(H1204),index!$D$2:$G$13,3,0),DAY(H1204)),
IF(E1204="halfyearly",DATE(IF(MONTH(H1204)&gt;=7,YEAR(H1204)+1,YEAR(H1204)),VLOOKUP(MONTH(H1204),index!$D$2:$G$13,4,0),DAY(H1204)),
DATE(YEAR(H1204)+1,MONTH(H1204),DAY(H1204)))))-H1204))+H1204)</f>
        <v/>
      </c>
      <c r="J1204" s="9" t="str">
        <f t="shared" si="130"/>
        <v/>
      </c>
      <c r="K1204" s="11" t="str">
        <f t="shared" si="131"/>
        <v/>
      </c>
      <c r="L1204" s="11" t="str">
        <f t="shared" si="132"/>
        <v/>
      </c>
      <c r="M1204" s="11" t="str">
        <f>IF(A1204="","",VLOOKUP(E1204,index!$A$1:$B$6,2,0)*K1204*G1204)</f>
        <v/>
      </c>
      <c r="N1204" s="11" t="str">
        <f>IF(A1204="","",-PMT(G1204*VLOOKUP(E1204,index!$A$1:$B$6,2,0),C1204,F1204,0,0))</f>
        <v/>
      </c>
      <c r="O1204" s="11" t="str">
        <f t="shared" si="133"/>
        <v/>
      </c>
      <c r="P1204" s="11" t="str">
        <f t="shared" si="128"/>
        <v/>
      </c>
    </row>
    <row r="1205" spans="1:16" x14ac:dyDescent="0.25">
      <c r="A1205" s="9" t="str">
        <f>IF(A1204="","",IF(B1204&lt;C1204,A1204,IF(A1204=MAX('entry data'!$B$8:$B$507),"",A1204+1)))</f>
        <v/>
      </c>
      <c r="B1205" s="9" t="str">
        <f t="shared" si="129"/>
        <v/>
      </c>
      <c r="C1205" s="9" t="str">
        <f>IF(ISERROR(VLOOKUP(A1205,'entry data'!B:G,6,0)),"",VLOOKUP(A1205,'entry data'!B:G,6,0))</f>
        <v/>
      </c>
      <c r="D1205" s="9" t="str">
        <f>IF(ISERROR(VLOOKUP(A1205,'entry data'!B:C,2,0)),"",VLOOKUP(A1205,'entry data'!B:C,2,0))</f>
        <v/>
      </c>
      <c r="E1205" s="9" t="str">
        <f>IF(ISERROR(VLOOKUP(A1205,'entry data'!B:E,4,0)),"",VLOOKUP(A1205,'entry data'!B:E,4,0))</f>
        <v/>
      </c>
      <c r="F1205" s="11" t="str">
        <f>IF(A1205="","",IF(ISERROR(VLOOKUP(A1205,'entry data'!B:F,5,0)),"",VLOOKUP(A1205,'entry data'!B:F,5,0)))</f>
        <v/>
      </c>
      <c r="G1205" s="12" t="str">
        <f>IF(A1205="","",IF(ISERROR(VLOOKUP(A1205,'entry data'!B:I,8,0)),"",VLOOKUP(A1205,'entry data'!B:I,7,0)))</f>
        <v/>
      </c>
      <c r="H1205" s="13" t="str">
        <f>IF(A1205="","",IF(B1205=1,VLOOKUP(A1205,'entry data'!B:D,3,0),I1204))</f>
        <v/>
      </c>
      <c r="I1205" s="14" t="str">
        <f>IF(A1205="","",IF(E1205="weekly",7,IF(E1205="fortnightly",14,IF(E1205="monthly",DATE(IF(MONTH(H1205)=12,YEAR(H1205)+1,YEAR(H1205)),VLOOKUP(MONTH(H1205),index!$D$2:$G$13,2,0),DAY(H1205)),
IF(E1205="quarterly",DATE(IF(MONTH(H1205)&gt;=10,YEAR(H1205)+1,YEAR(H1205)),VLOOKUP(MONTH(H1205),index!$D$2:$G$13,3,0),DAY(H1205)),
IF(E1205="halfyearly",DATE(IF(MONTH(H1205)&gt;=7,YEAR(H1205)+1,YEAR(H1205)),VLOOKUP(MONTH(H1205),index!$D$2:$G$13,4,0),DAY(H1205)),
DATE(YEAR(H1205)+1,MONTH(H1205),DAY(H1205)))))-H1205))+H1205)</f>
        <v/>
      </c>
      <c r="J1205" s="9" t="str">
        <f t="shared" si="130"/>
        <v/>
      </c>
      <c r="K1205" s="11" t="str">
        <f t="shared" si="131"/>
        <v/>
      </c>
      <c r="L1205" s="11" t="str">
        <f t="shared" si="132"/>
        <v/>
      </c>
      <c r="M1205" s="11" t="str">
        <f>IF(A1205="","",VLOOKUP(E1205,index!$A$1:$B$6,2,0)*K1205*G1205)</f>
        <v/>
      </c>
      <c r="N1205" s="11" t="str">
        <f>IF(A1205="","",-PMT(G1205*VLOOKUP(E1205,index!$A$1:$B$6,2,0),C1205,F1205,0,0))</f>
        <v/>
      </c>
      <c r="O1205" s="11" t="str">
        <f t="shared" si="133"/>
        <v/>
      </c>
      <c r="P1205" s="11" t="str">
        <f t="shared" si="128"/>
        <v/>
      </c>
    </row>
    <row r="1206" spans="1:16" x14ac:dyDescent="0.25">
      <c r="A1206" s="9" t="str">
        <f>IF(A1205="","",IF(B1205&lt;C1205,A1205,IF(A1205=MAX('entry data'!$B$8:$B$507),"",A1205+1)))</f>
        <v/>
      </c>
      <c r="B1206" s="9" t="str">
        <f t="shared" si="129"/>
        <v/>
      </c>
      <c r="C1206" s="9" t="str">
        <f>IF(ISERROR(VLOOKUP(A1206,'entry data'!B:G,6,0)),"",VLOOKUP(A1206,'entry data'!B:G,6,0))</f>
        <v/>
      </c>
      <c r="D1206" s="9" t="str">
        <f>IF(ISERROR(VLOOKUP(A1206,'entry data'!B:C,2,0)),"",VLOOKUP(A1206,'entry data'!B:C,2,0))</f>
        <v/>
      </c>
      <c r="E1206" s="9" t="str">
        <f>IF(ISERROR(VLOOKUP(A1206,'entry data'!B:E,4,0)),"",VLOOKUP(A1206,'entry data'!B:E,4,0))</f>
        <v/>
      </c>
      <c r="F1206" s="11" t="str">
        <f>IF(A1206="","",IF(ISERROR(VLOOKUP(A1206,'entry data'!B:F,5,0)),"",VLOOKUP(A1206,'entry data'!B:F,5,0)))</f>
        <v/>
      </c>
      <c r="G1206" s="12" t="str">
        <f>IF(A1206="","",IF(ISERROR(VLOOKUP(A1206,'entry data'!B:I,8,0)),"",VLOOKUP(A1206,'entry data'!B:I,7,0)))</f>
        <v/>
      </c>
      <c r="H1206" s="13" t="str">
        <f>IF(A1206="","",IF(B1206=1,VLOOKUP(A1206,'entry data'!B:D,3,0),I1205))</f>
        <v/>
      </c>
      <c r="I1206" s="14" t="str">
        <f>IF(A1206="","",IF(E1206="weekly",7,IF(E1206="fortnightly",14,IF(E1206="monthly",DATE(IF(MONTH(H1206)=12,YEAR(H1206)+1,YEAR(H1206)),VLOOKUP(MONTH(H1206),index!$D$2:$G$13,2,0),DAY(H1206)),
IF(E1206="quarterly",DATE(IF(MONTH(H1206)&gt;=10,YEAR(H1206)+1,YEAR(H1206)),VLOOKUP(MONTH(H1206),index!$D$2:$G$13,3,0),DAY(H1206)),
IF(E1206="halfyearly",DATE(IF(MONTH(H1206)&gt;=7,YEAR(H1206)+1,YEAR(H1206)),VLOOKUP(MONTH(H1206),index!$D$2:$G$13,4,0),DAY(H1206)),
DATE(YEAR(H1206)+1,MONTH(H1206),DAY(H1206)))))-H1206))+H1206)</f>
        <v/>
      </c>
      <c r="J1206" s="9" t="str">
        <f t="shared" si="130"/>
        <v/>
      </c>
      <c r="K1206" s="11" t="str">
        <f t="shared" si="131"/>
        <v/>
      </c>
      <c r="L1206" s="11" t="str">
        <f t="shared" si="132"/>
        <v/>
      </c>
      <c r="M1206" s="11" t="str">
        <f>IF(A1206="","",VLOOKUP(E1206,index!$A$1:$B$6,2,0)*K1206*G1206)</f>
        <v/>
      </c>
      <c r="N1206" s="11" t="str">
        <f>IF(A1206="","",-PMT(G1206*VLOOKUP(E1206,index!$A$1:$B$6,2,0),C1206,F1206,0,0))</f>
        <v/>
      </c>
      <c r="O1206" s="11" t="str">
        <f t="shared" si="133"/>
        <v/>
      </c>
      <c r="P1206" s="11" t="str">
        <f t="shared" si="128"/>
        <v/>
      </c>
    </row>
    <row r="1207" spans="1:16" x14ac:dyDescent="0.25">
      <c r="A1207" s="9" t="str">
        <f>IF(A1206="","",IF(B1206&lt;C1206,A1206,IF(A1206=MAX('entry data'!$B$8:$B$507),"",A1206+1)))</f>
        <v/>
      </c>
      <c r="B1207" s="9" t="str">
        <f t="shared" si="129"/>
        <v/>
      </c>
      <c r="C1207" s="9" t="str">
        <f>IF(ISERROR(VLOOKUP(A1207,'entry data'!B:G,6,0)),"",VLOOKUP(A1207,'entry data'!B:G,6,0))</f>
        <v/>
      </c>
      <c r="D1207" s="9" t="str">
        <f>IF(ISERROR(VLOOKUP(A1207,'entry data'!B:C,2,0)),"",VLOOKUP(A1207,'entry data'!B:C,2,0))</f>
        <v/>
      </c>
      <c r="E1207" s="9" t="str">
        <f>IF(ISERROR(VLOOKUP(A1207,'entry data'!B:E,4,0)),"",VLOOKUP(A1207,'entry data'!B:E,4,0))</f>
        <v/>
      </c>
      <c r="F1207" s="11" t="str">
        <f>IF(A1207="","",IF(ISERROR(VLOOKUP(A1207,'entry data'!B:F,5,0)),"",VLOOKUP(A1207,'entry data'!B:F,5,0)))</f>
        <v/>
      </c>
      <c r="G1207" s="12" t="str">
        <f>IF(A1207="","",IF(ISERROR(VLOOKUP(A1207,'entry data'!B:I,8,0)),"",VLOOKUP(A1207,'entry data'!B:I,7,0)))</f>
        <v/>
      </c>
      <c r="H1207" s="13" t="str">
        <f>IF(A1207="","",IF(B1207=1,VLOOKUP(A1207,'entry data'!B:D,3,0),I1206))</f>
        <v/>
      </c>
      <c r="I1207" s="14" t="str">
        <f>IF(A1207="","",IF(E1207="weekly",7,IF(E1207="fortnightly",14,IF(E1207="monthly",DATE(IF(MONTH(H1207)=12,YEAR(H1207)+1,YEAR(H1207)),VLOOKUP(MONTH(H1207),index!$D$2:$G$13,2,0),DAY(H1207)),
IF(E1207="quarterly",DATE(IF(MONTH(H1207)&gt;=10,YEAR(H1207)+1,YEAR(H1207)),VLOOKUP(MONTH(H1207),index!$D$2:$G$13,3,0),DAY(H1207)),
IF(E1207="halfyearly",DATE(IF(MONTH(H1207)&gt;=7,YEAR(H1207)+1,YEAR(H1207)),VLOOKUP(MONTH(H1207),index!$D$2:$G$13,4,0),DAY(H1207)),
DATE(YEAR(H1207)+1,MONTH(H1207),DAY(H1207)))))-H1207))+H1207)</f>
        <v/>
      </c>
      <c r="J1207" s="9" t="str">
        <f t="shared" si="130"/>
        <v/>
      </c>
      <c r="K1207" s="11" t="str">
        <f t="shared" si="131"/>
        <v/>
      </c>
      <c r="L1207" s="11" t="str">
        <f t="shared" si="132"/>
        <v/>
      </c>
      <c r="M1207" s="11" t="str">
        <f>IF(A1207="","",VLOOKUP(E1207,index!$A$1:$B$6,2,0)*K1207*G1207)</f>
        <v/>
      </c>
      <c r="N1207" s="11" t="str">
        <f>IF(A1207="","",-PMT(G1207*VLOOKUP(E1207,index!$A$1:$B$6,2,0),C1207,F1207,0,0))</f>
        <v/>
      </c>
      <c r="O1207" s="11" t="str">
        <f t="shared" si="133"/>
        <v/>
      </c>
      <c r="P1207" s="11" t="str">
        <f t="shared" si="128"/>
        <v/>
      </c>
    </row>
    <row r="1208" spans="1:16" x14ac:dyDescent="0.25">
      <c r="A1208" s="9" t="str">
        <f>IF(A1207="","",IF(B1207&lt;C1207,A1207,IF(A1207=MAX('entry data'!$B$8:$B$507),"",A1207+1)))</f>
        <v/>
      </c>
      <c r="B1208" s="9" t="str">
        <f t="shared" si="129"/>
        <v/>
      </c>
      <c r="C1208" s="9" t="str">
        <f>IF(ISERROR(VLOOKUP(A1208,'entry data'!B:G,6,0)),"",VLOOKUP(A1208,'entry data'!B:G,6,0))</f>
        <v/>
      </c>
      <c r="D1208" s="9" t="str">
        <f>IF(ISERROR(VLOOKUP(A1208,'entry data'!B:C,2,0)),"",VLOOKUP(A1208,'entry data'!B:C,2,0))</f>
        <v/>
      </c>
      <c r="E1208" s="9" t="str">
        <f>IF(ISERROR(VLOOKUP(A1208,'entry data'!B:E,4,0)),"",VLOOKUP(A1208,'entry data'!B:E,4,0))</f>
        <v/>
      </c>
      <c r="F1208" s="11" t="str">
        <f>IF(A1208="","",IF(ISERROR(VLOOKUP(A1208,'entry data'!B:F,5,0)),"",VLOOKUP(A1208,'entry data'!B:F,5,0)))</f>
        <v/>
      </c>
      <c r="G1208" s="12" t="str">
        <f>IF(A1208="","",IF(ISERROR(VLOOKUP(A1208,'entry data'!B:I,8,0)),"",VLOOKUP(A1208,'entry data'!B:I,7,0)))</f>
        <v/>
      </c>
      <c r="H1208" s="13" t="str">
        <f>IF(A1208="","",IF(B1208=1,VLOOKUP(A1208,'entry data'!B:D,3,0),I1207))</f>
        <v/>
      </c>
      <c r="I1208" s="14" t="str">
        <f>IF(A1208="","",IF(E1208="weekly",7,IF(E1208="fortnightly",14,IF(E1208="monthly",DATE(IF(MONTH(H1208)=12,YEAR(H1208)+1,YEAR(H1208)),VLOOKUP(MONTH(H1208),index!$D$2:$G$13,2,0),DAY(H1208)),
IF(E1208="quarterly",DATE(IF(MONTH(H1208)&gt;=10,YEAR(H1208)+1,YEAR(H1208)),VLOOKUP(MONTH(H1208),index!$D$2:$G$13,3,0),DAY(H1208)),
IF(E1208="halfyearly",DATE(IF(MONTH(H1208)&gt;=7,YEAR(H1208)+1,YEAR(H1208)),VLOOKUP(MONTH(H1208),index!$D$2:$G$13,4,0),DAY(H1208)),
DATE(YEAR(H1208)+1,MONTH(H1208),DAY(H1208)))))-H1208))+H1208)</f>
        <v/>
      </c>
      <c r="J1208" s="9" t="str">
        <f t="shared" si="130"/>
        <v/>
      </c>
      <c r="K1208" s="11" t="str">
        <f t="shared" si="131"/>
        <v/>
      </c>
      <c r="L1208" s="11" t="str">
        <f t="shared" si="132"/>
        <v/>
      </c>
      <c r="M1208" s="11" t="str">
        <f>IF(A1208="","",VLOOKUP(E1208,index!$A$1:$B$6,2,0)*K1208*G1208)</f>
        <v/>
      </c>
      <c r="N1208" s="11" t="str">
        <f>IF(A1208="","",-PMT(G1208*VLOOKUP(E1208,index!$A$1:$B$6,2,0),C1208,F1208,0,0))</f>
        <v/>
      </c>
      <c r="O1208" s="11" t="str">
        <f t="shared" si="133"/>
        <v/>
      </c>
      <c r="P1208" s="11" t="str">
        <f t="shared" si="128"/>
        <v/>
      </c>
    </row>
    <row r="1209" spans="1:16" x14ac:dyDescent="0.25">
      <c r="A1209" s="9" t="str">
        <f>IF(A1208="","",IF(B1208&lt;C1208,A1208,IF(A1208=MAX('entry data'!$B$8:$B$507),"",A1208+1)))</f>
        <v/>
      </c>
      <c r="B1209" s="9" t="str">
        <f t="shared" si="129"/>
        <v/>
      </c>
      <c r="C1209" s="9" t="str">
        <f>IF(ISERROR(VLOOKUP(A1209,'entry data'!B:G,6,0)),"",VLOOKUP(A1209,'entry data'!B:G,6,0))</f>
        <v/>
      </c>
      <c r="D1209" s="9" t="str">
        <f>IF(ISERROR(VLOOKUP(A1209,'entry data'!B:C,2,0)),"",VLOOKUP(A1209,'entry data'!B:C,2,0))</f>
        <v/>
      </c>
      <c r="E1209" s="9" t="str">
        <f>IF(ISERROR(VLOOKUP(A1209,'entry data'!B:E,4,0)),"",VLOOKUP(A1209,'entry data'!B:E,4,0))</f>
        <v/>
      </c>
      <c r="F1209" s="11" t="str">
        <f>IF(A1209="","",IF(ISERROR(VLOOKUP(A1209,'entry data'!B:F,5,0)),"",VLOOKUP(A1209,'entry data'!B:F,5,0)))</f>
        <v/>
      </c>
      <c r="G1209" s="12" t="str">
        <f>IF(A1209="","",IF(ISERROR(VLOOKUP(A1209,'entry data'!B:I,8,0)),"",VLOOKUP(A1209,'entry data'!B:I,7,0)))</f>
        <v/>
      </c>
      <c r="H1209" s="13" t="str">
        <f>IF(A1209="","",IF(B1209=1,VLOOKUP(A1209,'entry data'!B:D,3,0),I1208))</f>
        <v/>
      </c>
      <c r="I1209" s="14" t="str">
        <f>IF(A1209="","",IF(E1209="weekly",7,IF(E1209="fortnightly",14,IF(E1209="monthly",DATE(IF(MONTH(H1209)=12,YEAR(H1209)+1,YEAR(H1209)),VLOOKUP(MONTH(H1209),index!$D$2:$G$13,2,0),DAY(H1209)),
IF(E1209="quarterly",DATE(IF(MONTH(H1209)&gt;=10,YEAR(H1209)+1,YEAR(H1209)),VLOOKUP(MONTH(H1209),index!$D$2:$G$13,3,0),DAY(H1209)),
IF(E1209="halfyearly",DATE(IF(MONTH(H1209)&gt;=7,YEAR(H1209)+1,YEAR(H1209)),VLOOKUP(MONTH(H1209),index!$D$2:$G$13,4,0),DAY(H1209)),
DATE(YEAR(H1209)+1,MONTH(H1209),DAY(H1209)))))-H1209))+H1209)</f>
        <v/>
      </c>
      <c r="J1209" s="9" t="str">
        <f t="shared" si="130"/>
        <v/>
      </c>
      <c r="K1209" s="11" t="str">
        <f t="shared" si="131"/>
        <v/>
      </c>
      <c r="L1209" s="11" t="str">
        <f t="shared" si="132"/>
        <v/>
      </c>
      <c r="M1209" s="11" t="str">
        <f>IF(A1209="","",VLOOKUP(E1209,index!$A$1:$B$6,2,0)*K1209*G1209)</f>
        <v/>
      </c>
      <c r="N1209" s="11" t="str">
        <f>IF(A1209="","",-PMT(G1209*VLOOKUP(E1209,index!$A$1:$B$6,2,0),C1209,F1209,0,0))</f>
        <v/>
      </c>
      <c r="O1209" s="11" t="str">
        <f t="shared" si="133"/>
        <v/>
      </c>
      <c r="P1209" s="11" t="str">
        <f t="shared" si="128"/>
        <v/>
      </c>
    </row>
    <row r="1210" spans="1:16" x14ac:dyDescent="0.25">
      <c r="A1210" s="9" t="str">
        <f>IF(A1209="","",IF(B1209&lt;C1209,A1209,IF(A1209=MAX('entry data'!$B$8:$B$507),"",A1209+1)))</f>
        <v/>
      </c>
      <c r="B1210" s="9" t="str">
        <f t="shared" si="129"/>
        <v/>
      </c>
      <c r="C1210" s="9" t="str">
        <f>IF(ISERROR(VLOOKUP(A1210,'entry data'!B:G,6,0)),"",VLOOKUP(A1210,'entry data'!B:G,6,0))</f>
        <v/>
      </c>
      <c r="D1210" s="9" t="str">
        <f>IF(ISERROR(VLOOKUP(A1210,'entry data'!B:C,2,0)),"",VLOOKUP(A1210,'entry data'!B:C,2,0))</f>
        <v/>
      </c>
      <c r="E1210" s="9" t="str">
        <f>IF(ISERROR(VLOOKUP(A1210,'entry data'!B:E,4,0)),"",VLOOKUP(A1210,'entry data'!B:E,4,0))</f>
        <v/>
      </c>
      <c r="F1210" s="11" t="str">
        <f>IF(A1210="","",IF(ISERROR(VLOOKUP(A1210,'entry data'!B:F,5,0)),"",VLOOKUP(A1210,'entry data'!B:F,5,0)))</f>
        <v/>
      </c>
      <c r="G1210" s="12" t="str">
        <f>IF(A1210="","",IF(ISERROR(VLOOKUP(A1210,'entry data'!B:I,8,0)),"",VLOOKUP(A1210,'entry data'!B:I,7,0)))</f>
        <v/>
      </c>
      <c r="H1210" s="13" t="str">
        <f>IF(A1210="","",IF(B1210=1,VLOOKUP(A1210,'entry data'!B:D,3,0),I1209))</f>
        <v/>
      </c>
      <c r="I1210" s="14" t="str">
        <f>IF(A1210="","",IF(E1210="weekly",7,IF(E1210="fortnightly",14,IF(E1210="monthly",DATE(IF(MONTH(H1210)=12,YEAR(H1210)+1,YEAR(H1210)),VLOOKUP(MONTH(H1210),index!$D$2:$G$13,2,0),DAY(H1210)),
IF(E1210="quarterly",DATE(IF(MONTH(H1210)&gt;=10,YEAR(H1210)+1,YEAR(H1210)),VLOOKUP(MONTH(H1210),index!$D$2:$G$13,3,0),DAY(H1210)),
IF(E1210="halfyearly",DATE(IF(MONTH(H1210)&gt;=7,YEAR(H1210)+1,YEAR(H1210)),VLOOKUP(MONTH(H1210),index!$D$2:$G$13,4,0),DAY(H1210)),
DATE(YEAR(H1210)+1,MONTH(H1210),DAY(H1210)))))-H1210))+H1210)</f>
        <v/>
      </c>
      <c r="J1210" s="9" t="str">
        <f t="shared" si="130"/>
        <v/>
      </c>
      <c r="K1210" s="11" t="str">
        <f t="shared" si="131"/>
        <v/>
      </c>
      <c r="L1210" s="11" t="str">
        <f t="shared" si="132"/>
        <v/>
      </c>
      <c r="M1210" s="11" t="str">
        <f>IF(A1210="","",VLOOKUP(E1210,index!$A$1:$B$6,2,0)*K1210*G1210)</f>
        <v/>
      </c>
      <c r="N1210" s="11" t="str">
        <f>IF(A1210="","",-PMT(G1210*VLOOKUP(E1210,index!$A$1:$B$6,2,0),C1210,F1210,0,0))</f>
        <v/>
      </c>
      <c r="O1210" s="11" t="str">
        <f t="shared" si="133"/>
        <v/>
      </c>
      <c r="P1210" s="11" t="str">
        <f t="shared" si="128"/>
        <v/>
      </c>
    </row>
    <row r="1211" spans="1:16" x14ac:dyDescent="0.25">
      <c r="A1211" s="9" t="str">
        <f>IF(A1210="","",IF(B1210&lt;C1210,A1210,IF(A1210=MAX('entry data'!$B$8:$B$507),"",A1210+1)))</f>
        <v/>
      </c>
      <c r="B1211" s="9" t="str">
        <f t="shared" si="129"/>
        <v/>
      </c>
      <c r="C1211" s="9" t="str">
        <f>IF(ISERROR(VLOOKUP(A1211,'entry data'!B:G,6,0)),"",VLOOKUP(A1211,'entry data'!B:G,6,0))</f>
        <v/>
      </c>
      <c r="D1211" s="9" t="str">
        <f>IF(ISERROR(VLOOKUP(A1211,'entry data'!B:C,2,0)),"",VLOOKUP(A1211,'entry data'!B:C,2,0))</f>
        <v/>
      </c>
      <c r="E1211" s="9" t="str">
        <f>IF(ISERROR(VLOOKUP(A1211,'entry data'!B:E,4,0)),"",VLOOKUP(A1211,'entry data'!B:E,4,0))</f>
        <v/>
      </c>
      <c r="F1211" s="11" t="str">
        <f>IF(A1211="","",IF(ISERROR(VLOOKUP(A1211,'entry data'!B:F,5,0)),"",VLOOKUP(A1211,'entry data'!B:F,5,0)))</f>
        <v/>
      </c>
      <c r="G1211" s="12" t="str">
        <f>IF(A1211="","",IF(ISERROR(VLOOKUP(A1211,'entry data'!B:I,8,0)),"",VLOOKUP(A1211,'entry data'!B:I,7,0)))</f>
        <v/>
      </c>
      <c r="H1211" s="13" t="str">
        <f>IF(A1211="","",IF(B1211=1,VLOOKUP(A1211,'entry data'!B:D,3,0),I1210))</f>
        <v/>
      </c>
      <c r="I1211" s="14" t="str">
        <f>IF(A1211="","",IF(E1211="weekly",7,IF(E1211="fortnightly",14,IF(E1211="monthly",DATE(IF(MONTH(H1211)=12,YEAR(H1211)+1,YEAR(H1211)),VLOOKUP(MONTH(H1211),index!$D$2:$G$13,2,0),DAY(H1211)),
IF(E1211="quarterly",DATE(IF(MONTH(H1211)&gt;=10,YEAR(H1211)+1,YEAR(H1211)),VLOOKUP(MONTH(H1211),index!$D$2:$G$13,3,0),DAY(H1211)),
IF(E1211="halfyearly",DATE(IF(MONTH(H1211)&gt;=7,YEAR(H1211)+1,YEAR(H1211)),VLOOKUP(MONTH(H1211),index!$D$2:$G$13,4,0),DAY(H1211)),
DATE(YEAR(H1211)+1,MONTH(H1211),DAY(H1211)))))-H1211))+H1211)</f>
        <v/>
      </c>
      <c r="J1211" s="9" t="str">
        <f t="shared" si="130"/>
        <v/>
      </c>
      <c r="K1211" s="11" t="str">
        <f t="shared" si="131"/>
        <v/>
      </c>
      <c r="L1211" s="11" t="str">
        <f t="shared" si="132"/>
        <v/>
      </c>
      <c r="M1211" s="11" t="str">
        <f>IF(A1211="","",VLOOKUP(E1211,index!$A$1:$B$6,2,0)*K1211*G1211)</f>
        <v/>
      </c>
      <c r="N1211" s="11" t="str">
        <f>IF(A1211="","",-PMT(G1211*VLOOKUP(E1211,index!$A$1:$B$6,2,0),C1211,F1211,0,0))</f>
        <v/>
      </c>
      <c r="O1211" s="11" t="str">
        <f t="shared" si="133"/>
        <v/>
      </c>
      <c r="P1211" s="11" t="str">
        <f t="shared" si="128"/>
        <v/>
      </c>
    </row>
    <row r="1212" spans="1:16" x14ac:dyDescent="0.25">
      <c r="A1212" s="9" t="str">
        <f>IF(A1211="","",IF(B1211&lt;C1211,A1211,IF(A1211=MAX('entry data'!$B$8:$B$507),"",A1211+1)))</f>
        <v/>
      </c>
      <c r="B1212" s="9" t="str">
        <f t="shared" si="129"/>
        <v/>
      </c>
      <c r="C1212" s="9" t="str">
        <f>IF(ISERROR(VLOOKUP(A1212,'entry data'!B:G,6,0)),"",VLOOKUP(A1212,'entry data'!B:G,6,0))</f>
        <v/>
      </c>
      <c r="D1212" s="9" t="str">
        <f>IF(ISERROR(VLOOKUP(A1212,'entry data'!B:C,2,0)),"",VLOOKUP(A1212,'entry data'!B:C,2,0))</f>
        <v/>
      </c>
      <c r="E1212" s="9" t="str">
        <f>IF(ISERROR(VLOOKUP(A1212,'entry data'!B:E,4,0)),"",VLOOKUP(A1212,'entry data'!B:E,4,0))</f>
        <v/>
      </c>
      <c r="F1212" s="11" t="str">
        <f>IF(A1212="","",IF(ISERROR(VLOOKUP(A1212,'entry data'!B:F,5,0)),"",VLOOKUP(A1212,'entry data'!B:F,5,0)))</f>
        <v/>
      </c>
      <c r="G1212" s="12" t="str">
        <f>IF(A1212="","",IF(ISERROR(VLOOKUP(A1212,'entry data'!B:I,8,0)),"",VLOOKUP(A1212,'entry data'!B:I,7,0)))</f>
        <v/>
      </c>
      <c r="H1212" s="13" t="str">
        <f>IF(A1212="","",IF(B1212=1,VLOOKUP(A1212,'entry data'!B:D,3,0),I1211))</f>
        <v/>
      </c>
      <c r="I1212" s="14" t="str">
        <f>IF(A1212="","",IF(E1212="weekly",7,IF(E1212="fortnightly",14,IF(E1212="monthly",DATE(IF(MONTH(H1212)=12,YEAR(H1212)+1,YEAR(H1212)),VLOOKUP(MONTH(H1212),index!$D$2:$G$13,2,0),DAY(H1212)),
IF(E1212="quarterly",DATE(IF(MONTH(H1212)&gt;=10,YEAR(H1212)+1,YEAR(H1212)),VLOOKUP(MONTH(H1212),index!$D$2:$G$13,3,0),DAY(H1212)),
IF(E1212="halfyearly",DATE(IF(MONTH(H1212)&gt;=7,YEAR(H1212)+1,YEAR(H1212)),VLOOKUP(MONTH(H1212),index!$D$2:$G$13,4,0),DAY(H1212)),
DATE(YEAR(H1212)+1,MONTH(H1212),DAY(H1212)))))-H1212))+H1212)</f>
        <v/>
      </c>
      <c r="J1212" s="9" t="str">
        <f t="shared" si="130"/>
        <v/>
      </c>
      <c r="K1212" s="11" t="str">
        <f t="shared" si="131"/>
        <v/>
      </c>
      <c r="L1212" s="11" t="str">
        <f t="shared" si="132"/>
        <v/>
      </c>
      <c r="M1212" s="11" t="str">
        <f>IF(A1212="","",VLOOKUP(E1212,index!$A$1:$B$6,2,0)*K1212*G1212)</f>
        <v/>
      </c>
      <c r="N1212" s="11" t="str">
        <f>IF(A1212="","",-PMT(G1212*VLOOKUP(E1212,index!$A$1:$B$6,2,0),C1212,F1212,0,0))</f>
        <v/>
      </c>
      <c r="O1212" s="11" t="str">
        <f t="shared" si="133"/>
        <v/>
      </c>
      <c r="P1212" s="11" t="str">
        <f t="shared" si="128"/>
        <v/>
      </c>
    </row>
    <row r="1213" spans="1:16" x14ac:dyDescent="0.25">
      <c r="A1213" s="9" t="str">
        <f>IF(A1212="","",IF(B1212&lt;C1212,A1212,IF(A1212=MAX('entry data'!$B$8:$B$507),"",A1212+1)))</f>
        <v/>
      </c>
      <c r="B1213" s="9" t="str">
        <f t="shared" si="129"/>
        <v/>
      </c>
      <c r="C1213" s="9" t="str">
        <f>IF(ISERROR(VLOOKUP(A1213,'entry data'!B:G,6,0)),"",VLOOKUP(A1213,'entry data'!B:G,6,0))</f>
        <v/>
      </c>
      <c r="D1213" s="9" t="str">
        <f>IF(ISERROR(VLOOKUP(A1213,'entry data'!B:C,2,0)),"",VLOOKUP(A1213,'entry data'!B:C,2,0))</f>
        <v/>
      </c>
      <c r="E1213" s="9" t="str">
        <f>IF(ISERROR(VLOOKUP(A1213,'entry data'!B:E,4,0)),"",VLOOKUP(A1213,'entry data'!B:E,4,0))</f>
        <v/>
      </c>
      <c r="F1213" s="11" t="str">
        <f>IF(A1213="","",IF(ISERROR(VLOOKUP(A1213,'entry data'!B:F,5,0)),"",VLOOKUP(A1213,'entry data'!B:F,5,0)))</f>
        <v/>
      </c>
      <c r="G1213" s="12" t="str">
        <f>IF(A1213="","",IF(ISERROR(VLOOKUP(A1213,'entry data'!B:I,8,0)),"",VLOOKUP(A1213,'entry data'!B:I,7,0)))</f>
        <v/>
      </c>
      <c r="H1213" s="13" t="str">
        <f>IF(A1213="","",IF(B1213=1,VLOOKUP(A1213,'entry data'!B:D,3,0),I1212))</f>
        <v/>
      </c>
      <c r="I1213" s="14" t="str">
        <f>IF(A1213="","",IF(E1213="weekly",7,IF(E1213="fortnightly",14,IF(E1213="monthly",DATE(IF(MONTH(H1213)=12,YEAR(H1213)+1,YEAR(H1213)),VLOOKUP(MONTH(H1213),index!$D$2:$G$13,2,0),DAY(H1213)),
IF(E1213="quarterly",DATE(IF(MONTH(H1213)&gt;=10,YEAR(H1213)+1,YEAR(H1213)),VLOOKUP(MONTH(H1213),index!$D$2:$G$13,3,0),DAY(H1213)),
IF(E1213="halfyearly",DATE(IF(MONTH(H1213)&gt;=7,YEAR(H1213)+1,YEAR(H1213)),VLOOKUP(MONTH(H1213),index!$D$2:$G$13,4,0),DAY(H1213)),
DATE(YEAR(H1213)+1,MONTH(H1213),DAY(H1213)))))-H1213))+H1213)</f>
        <v/>
      </c>
      <c r="J1213" s="9" t="str">
        <f t="shared" si="130"/>
        <v/>
      </c>
      <c r="K1213" s="11" t="str">
        <f t="shared" si="131"/>
        <v/>
      </c>
      <c r="L1213" s="11" t="str">
        <f t="shared" si="132"/>
        <v/>
      </c>
      <c r="M1213" s="11" t="str">
        <f>IF(A1213="","",VLOOKUP(E1213,index!$A$1:$B$6,2,0)*K1213*G1213)</f>
        <v/>
      </c>
      <c r="N1213" s="11" t="str">
        <f>IF(A1213="","",-PMT(G1213*VLOOKUP(E1213,index!$A$1:$B$6,2,0),C1213,F1213,0,0))</f>
        <v/>
      </c>
      <c r="O1213" s="11" t="str">
        <f t="shared" si="133"/>
        <v/>
      </c>
      <c r="P1213" s="11" t="str">
        <f t="shared" si="128"/>
        <v/>
      </c>
    </row>
    <row r="1214" spans="1:16" x14ac:dyDescent="0.25">
      <c r="A1214" s="9" t="str">
        <f>IF(A1213="","",IF(B1213&lt;C1213,A1213,IF(A1213=MAX('entry data'!$B$8:$B$507),"",A1213+1)))</f>
        <v/>
      </c>
      <c r="B1214" s="9" t="str">
        <f t="shared" si="129"/>
        <v/>
      </c>
      <c r="C1214" s="9" t="str">
        <f>IF(ISERROR(VLOOKUP(A1214,'entry data'!B:G,6,0)),"",VLOOKUP(A1214,'entry data'!B:G,6,0))</f>
        <v/>
      </c>
      <c r="D1214" s="9" t="str">
        <f>IF(ISERROR(VLOOKUP(A1214,'entry data'!B:C,2,0)),"",VLOOKUP(A1214,'entry data'!B:C,2,0))</f>
        <v/>
      </c>
      <c r="E1214" s="9" t="str">
        <f>IF(ISERROR(VLOOKUP(A1214,'entry data'!B:E,4,0)),"",VLOOKUP(A1214,'entry data'!B:E,4,0))</f>
        <v/>
      </c>
      <c r="F1214" s="11" t="str">
        <f>IF(A1214="","",IF(ISERROR(VLOOKUP(A1214,'entry data'!B:F,5,0)),"",VLOOKUP(A1214,'entry data'!B:F,5,0)))</f>
        <v/>
      </c>
      <c r="G1214" s="12" t="str">
        <f>IF(A1214="","",IF(ISERROR(VLOOKUP(A1214,'entry data'!B:I,8,0)),"",VLOOKUP(A1214,'entry data'!B:I,7,0)))</f>
        <v/>
      </c>
      <c r="H1214" s="13" t="str">
        <f>IF(A1214="","",IF(B1214=1,VLOOKUP(A1214,'entry data'!B:D,3,0),I1213))</f>
        <v/>
      </c>
      <c r="I1214" s="14" t="str">
        <f>IF(A1214="","",IF(E1214="weekly",7,IF(E1214="fortnightly",14,IF(E1214="monthly",DATE(IF(MONTH(H1214)=12,YEAR(H1214)+1,YEAR(H1214)),VLOOKUP(MONTH(H1214),index!$D$2:$G$13,2,0),DAY(H1214)),
IF(E1214="quarterly",DATE(IF(MONTH(H1214)&gt;=10,YEAR(H1214)+1,YEAR(H1214)),VLOOKUP(MONTH(H1214),index!$D$2:$G$13,3,0),DAY(H1214)),
IF(E1214="halfyearly",DATE(IF(MONTH(H1214)&gt;=7,YEAR(H1214)+1,YEAR(H1214)),VLOOKUP(MONTH(H1214),index!$D$2:$G$13,4,0),DAY(H1214)),
DATE(YEAR(H1214)+1,MONTH(H1214),DAY(H1214)))))-H1214))+H1214)</f>
        <v/>
      </c>
      <c r="J1214" s="9" t="str">
        <f t="shared" si="130"/>
        <v/>
      </c>
      <c r="K1214" s="11" t="str">
        <f t="shared" si="131"/>
        <v/>
      </c>
      <c r="L1214" s="11" t="str">
        <f t="shared" si="132"/>
        <v/>
      </c>
      <c r="M1214" s="11" t="str">
        <f>IF(A1214="","",VLOOKUP(E1214,index!$A$1:$B$6,2,0)*K1214*G1214)</f>
        <v/>
      </c>
      <c r="N1214" s="11" t="str">
        <f>IF(A1214="","",-PMT(G1214*VLOOKUP(E1214,index!$A$1:$B$6,2,0),C1214,F1214,0,0))</f>
        <v/>
      </c>
      <c r="O1214" s="11" t="str">
        <f t="shared" si="133"/>
        <v/>
      </c>
      <c r="P1214" s="11" t="str">
        <f t="shared" si="128"/>
        <v/>
      </c>
    </row>
    <row r="1215" spans="1:16" x14ac:dyDescent="0.25">
      <c r="A1215" s="9" t="str">
        <f>IF(A1214="","",IF(B1214&lt;C1214,A1214,IF(A1214=MAX('entry data'!$B$8:$B$507),"",A1214+1)))</f>
        <v/>
      </c>
      <c r="B1215" s="9" t="str">
        <f t="shared" si="129"/>
        <v/>
      </c>
      <c r="C1215" s="9" t="str">
        <f>IF(ISERROR(VLOOKUP(A1215,'entry data'!B:G,6,0)),"",VLOOKUP(A1215,'entry data'!B:G,6,0))</f>
        <v/>
      </c>
      <c r="D1215" s="9" t="str">
        <f>IF(ISERROR(VLOOKUP(A1215,'entry data'!B:C,2,0)),"",VLOOKUP(A1215,'entry data'!B:C,2,0))</f>
        <v/>
      </c>
      <c r="E1215" s="9" t="str">
        <f>IF(ISERROR(VLOOKUP(A1215,'entry data'!B:E,4,0)),"",VLOOKUP(A1215,'entry data'!B:E,4,0))</f>
        <v/>
      </c>
      <c r="F1215" s="11" t="str">
        <f>IF(A1215="","",IF(ISERROR(VLOOKUP(A1215,'entry data'!B:F,5,0)),"",VLOOKUP(A1215,'entry data'!B:F,5,0)))</f>
        <v/>
      </c>
      <c r="G1215" s="12" t="str">
        <f>IF(A1215="","",IF(ISERROR(VLOOKUP(A1215,'entry data'!B:I,8,0)),"",VLOOKUP(A1215,'entry data'!B:I,7,0)))</f>
        <v/>
      </c>
      <c r="H1215" s="13" t="str">
        <f>IF(A1215="","",IF(B1215=1,VLOOKUP(A1215,'entry data'!B:D,3,0),I1214))</f>
        <v/>
      </c>
      <c r="I1215" s="14" t="str">
        <f>IF(A1215="","",IF(E1215="weekly",7,IF(E1215="fortnightly",14,IF(E1215="monthly",DATE(IF(MONTH(H1215)=12,YEAR(H1215)+1,YEAR(H1215)),VLOOKUP(MONTH(H1215),index!$D$2:$G$13,2,0),DAY(H1215)),
IF(E1215="quarterly",DATE(IF(MONTH(H1215)&gt;=10,YEAR(H1215)+1,YEAR(H1215)),VLOOKUP(MONTH(H1215),index!$D$2:$G$13,3,0),DAY(H1215)),
IF(E1215="halfyearly",DATE(IF(MONTH(H1215)&gt;=7,YEAR(H1215)+1,YEAR(H1215)),VLOOKUP(MONTH(H1215),index!$D$2:$G$13,4,0),DAY(H1215)),
DATE(YEAR(H1215)+1,MONTH(H1215),DAY(H1215)))))-H1215))+H1215)</f>
        <v/>
      </c>
      <c r="J1215" s="9" t="str">
        <f t="shared" si="130"/>
        <v/>
      </c>
      <c r="K1215" s="11" t="str">
        <f t="shared" si="131"/>
        <v/>
      </c>
      <c r="L1215" s="11" t="str">
        <f t="shared" si="132"/>
        <v/>
      </c>
      <c r="M1215" s="11" t="str">
        <f>IF(A1215="","",VLOOKUP(E1215,index!$A$1:$B$6,2,0)*K1215*G1215)</f>
        <v/>
      </c>
      <c r="N1215" s="11" t="str">
        <f>IF(A1215="","",-PMT(G1215*VLOOKUP(E1215,index!$A$1:$B$6,2,0),C1215,F1215,0,0))</f>
        <v/>
      </c>
      <c r="O1215" s="11" t="str">
        <f t="shared" si="133"/>
        <v/>
      </c>
      <c r="P1215" s="11" t="str">
        <f t="shared" si="128"/>
        <v/>
      </c>
    </row>
    <row r="1216" spans="1:16" x14ac:dyDescent="0.25">
      <c r="A1216" s="9" t="str">
        <f>IF(A1215="","",IF(B1215&lt;C1215,A1215,IF(A1215=MAX('entry data'!$B$8:$B$507),"",A1215+1)))</f>
        <v/>
      </c>
      <c r="B1216" s="9" t="str">
        <f t="shared" si="129"/>
        <v/>
      </c>
      <c r="C1216" s="9" t="str">
        <f>IF(ISERROR(VLOOKUP(A1216,'entry data'!B:G,6,0)),"",VLOOKUP(A1216,'entry data'!B:G,6,0))</f>
        <v/>
      </c>
      <c r="D1216" s="9" t="str">
        <f>IF(ISERROR(VLOOKUP(A1216,'entry data'!B:C,2,0)),"",VLOOKUP(A1216,'entry data'!B:C,2,0))</f>
        <v/>
      </c>
      <c r="E1216" s="9" t="str">
        <f>IF(ISERROR(VLOOKUP(A1216,'entry data'!B:E,4,0)),"",VLOOKUP(A1216,'entry data'!B:E,4,0))</f>
        <v/>
      </c>
      <c r="F1216" s="11" t="str">
        <f>IF(A1216="","",IF(ISERROR(VLOOKUP(A1216,'entry data'!B:F,5,0)),"",VLOOKUP(A1216,'entry data'!B:F,5,0)))</f>
        <v/>
      </c>
      <c r="G1216" s="12" t="str">
        <f>IF(A1216="","",IF(ISERROR(VLOOKUP(A1216,'entry data'!B:I,8,0)),"",VLOOKUP(A1216,'entry data'!B:I,7,0)))</f>
        <v/>
      </c>
      <c r="H1216" s="13" t="str">
        <f>IF(A1216="","",IF(B1216=1,VLOOKUP(A1216,'entry data'!B:D,3,0),I1215))</f>
        <v/>
      </c>
      <c r="I1216" s="14" t="str">
        <f>IF(A1216="","",IF(E1216="weekly",7,IF(E1216="fortnightly",14,IF(E1216="monthly",DATE(IF(MONTH(H1216)=12,YEAR(H1216)+1,YEAR(H1216)),VLOOKUP(MONTH(H1216),index!$D$2:$G$13,2,0),DAY(H1216)),
IF(E1216="quarterly",DATE(IF(MONTH(H1216)&gt;=10,YEAR(H1216)+1,YEAR(H1216)),VLOOKUP(MONTH(H1216),index!$D$2:$G$13,3,0),DAY(H1216)),
IF(E1216="halfyearly",DATE(IF(MONTH(H1216)&gt;=7,YEAR(H1216)+1,YEAR(H1216)),VLOOKUP(MONTH(H1216),index!$D$2:$G$13,4,0),DAY(H1216)),
DATE(YEAR(H1216)+1,MONTH(H1216),DAY(H1216)))))-H1216))+H1216)</f>
        <v/>
      </c>
      <c r="J1216" s="9" t="str">
        <f t="shared" si="130"/>
        <v/>
      </c>
      <c r="K1216" s="11" t="str">
        <f t="shared" si="131"/>
        <v/>
      </c>
      <c r="L1216" s="11" t="str">
        <f t="shared" si="132"/>
        <v/>
      </c>
      <c r="M1216" s="11" t="str">
        <f>IF(A1216="","",VLOOKUP(E1216,index!$A$1:$B$6,2,0)*K1216*G1216)</f>
        <v/>
      </c>
      <c r="N1216" s="11" t="str">
        <f>IF(A1216="","",-PMT(G1216*VLOOKUP(E1216,index!$A$1:$B$6,2,0),C1216,F1216,0,0))</f>
        <v/>
      </c>
      <c r="O1216" s="11" t="str">
        <f t="shared" si="133"/>
        <v/>
      </c>
      <c r="P1216" s="11" t="str">
        <f t="shared" si="128"/>
        <v/>
      </c>
    </row>
    <row r="1217" spans="1:16" x14ac:dyDescent="0.25">
      <c r="A1217" s="9" t="str">
        <f>IF(A1216="","",IF(B1216&lt;C1216,A1216,IF(A1216=MAX('entry data'!$B$8:$B$507),"",A1216+1)))</f>
        <v/>
      </c>
      <c r="B1217" s="9" t="str">
        <f t="shared" si="129"/>
        <v/>
      </c>
      <c r="C1217" s="9" t="str">
        <f>IF(ISERROR(VLOOKUP(A1217,'entry data'!B:G,6,0)),"",VLOOKUP(A1217,'entry data'!B:G,6,0))</f>
        <v/>
      </c>
      <c r="D1217" s="9" t="str">
        <f>IF(ISERROR(VLOOKUP(A1217,'entry data'!B:C,2,0)),"",VLOOKUP(A1217,'entry data'!B:C,2,0))</f>
        <v/>
      </c>
      <c r="E1217" s="9" t="str">
        <f>IF(ISERROR(VLOOKUP(A1217,'entry data'!B:E,4,0)),"",VLOOKUP(A1217,'entry data'!B:E,4,0))</f>
        <v/>
      </c>
      <c r="F1217" s="11" t="str">
        <f>IF(A1217="","",IF(ISERROR(VLOOKUP(A1217,'entry data'!B:F,5,0)),"",VLOOKUP(A1217,'entry data'!B:F,5,0)))</f>
        <v/>
      </c>
      <c r="G1217" s="12" t="str">
        <f>IF(A1217="","",IF(ISERROR(VLOOKUP(A1217,'entry data'!B:I,8,0)),"",VLOOKUP(A1217,'entry data'!B:I,7,0)))</f>
        <v/>
      </c>
      <c r="H1217" s="13" t="str">
        <f>IF(A1217="","",IF(B1217=1,VLOOKUP(A1217,'entry data'!B:D,3,0),I1216))</f>
        <v/>
      </c>
      <c r="I1217" s="14" t="str">
        <f>IF(A1217="","",IF(E1217="weekly",7,IF(E1217="fortnightly",14,IF(E1217="monthly",DATE(IF(MONTH(H1217)=12,YEAR(H1217)+1,YEAR(H1217)),VLOOKUP(MONTH(H1217),index!$D$2:$G$13,2,0),DAY(H1217)),
IF(E1217="quarterly",DATE(IF(MONTH(H1217)&gt;=10,YEAR(H1217)+1,YEAR(H1217)),VLOOKUP(MONTH(H1217),index!$D$2:$G$13,3,0),DAY(H1217)),
IF(E1217="halfyearly",DATE(IF(MONTH(H1217)&gt;=7,YEAR(H1217)+1,YEAR(H1217)),VLOOKUP(MONTH(H1217),index!$D$2:$G$13,4,0),DAY(H1217)),
DATE(YEAR(H1217)+1,MONTH(H1217),DAY(H1217)))))-H1217))+H1217)</f>
        <v/>
      </c>
      <c r="J1217" s="9" t="str">
        <f t="shared" si="130"/>
        <v/>
      </c>
      <c r="K1217" s="11" t="str">
        <f t="shared" si="131"/>
        <v/>
      </c>
      <c r="L1217" s="11" t="str">
        <f t="shared" si="132"/>
        <v/>
      </c>
      <c r="M1217" s="11" t="str">
        <f>IF(A1217="","",VLOOKUP(E1217,index!$A$1:$B$6,2,0)*K1217*G1217)</f>
        <v/>
      </c>
      <c r="N1217" s="11" t="str">
        <f>IF(A1217="","",-PMT(G1217*VLOOKUP(E1217,index!$A$1:$B$6,2,0),C1217,F1217,0,0))</f>
        <v/>
      </c>
      <c r="O1217" s="11" t="str">
        <f t="shared" si="133"/>
        <v/>
      </c>
      <c r="P1217" s="11" t="str">
        <f t="shared" si="128"/>
        <v/>
      </c>
    </row>
    <row r="1218" spans="1:16" x14ac:dyDescent="0.25">
      <c r="A1218" s="9" t="str">
        <f>IF(A1217="","",IF(B1217&lt;C1217,A1217,IF(A1217=MAX('entry data'!$B$8:$B$507),"",A1217+1)))</f>
        <v/>
      </c>
      <c r="B1218" s="9" t="str">
        <f t="shared" si="129"/>
        <v/>
      </c>
      <c r="C1218" s="9" t="str">
        <f>IF(ISERROR(VLOOKUP(A1218,'entry data'!B:G,6,0)),"",VLOOKUP(A1218,'entry data'!B:G,6,0))</f>
        <v/>
      </c>
      <c r="D1218" s="9" t="str">
        <f>IF(ISERROR(VLOOKUP(A1218,'entry data'!B:C,2,0)),"",VLOOKUP(A1218,'entry data'!B:C,2,0))</f>
        <v/>
      </c>
      <c r="E1218" s="9" t="str">
        <f>IF(ISERROR(VLOOKUP(A1218,'entry data'!B:E,4,0)),"",VLOOKUP(A1218,'entry data'!B:E,4,0))</f>
        <v/>
      </c>
      <c r="F1218" s="11" t="str">
        <f>IF(A1218="","",IF(ISERROR(VLOOKUP(A1218,'entry data'!B:F,5,0)),"",VLOOKUP(A1218,'entry data'!B:F,5,0)))</f>
        <v/>
      </c>
      <c r="G1218" s="12" t="str">
        <f>IF(A1218="","",IF(ISERROR(VLOOKUP(A1218,'entry data'!B:I,8,0)),"",VLOOKUP(A1218,'entry data'!B:I,7,0)))</f>
        <v/>
      </c>
      <c r="H1218" s="13" t="str">
        <f>IF(A1218="","",IF(B1218=1,VLOOKUP(A1218,'entry data'!B:D,3,0),I1217))</f>
        <v/>
      </c>
      <c r="I1218" s="14" t="str">
        <f>IF(A1218="","",IF(E1218="weekly",7,IF(E1218="fortnightly",14,IF(E1218="monthly",DATE(IF(MONTH(H1218)=12,YEAR(H1218)+1,YEAR(H1218)),VLOOKUP(MONTH(H1218),index!$D$2:$G$13,2,0),DAY(H1218)),
IF(E1218="quarterly",DATE(IF(MONTH(H1218)&gt;=10,YEAR(H1218)+1,YEAR(H1218)),VLOOKUP(MONTH(H1218),index!$D$2:$G$13,3,0),DAY(H1218)),
IF(E1218="halfyearly",DATE(IF(MONTH(H1218)&gt;=7,YEAR(H1218)+1,YEAR(H1218)),VLOOKUP(MONTH(H1218),index!$D$2:$G$13,4,0),DAY(H1218)),
DATE(YEAR(H1218)+1,MONTH(H1218),DAY(H1218)))))-H1218))+H1218)</f>
        <v/>
      </c>
      <c r="J1218" s="9" t="str">
        <f t="shared" si="130"/>
        <v/>
      </c>
      <c r="K1218" s="11" t="str">
        <f t="shared" si="131"/>
        <v/>
      </c>
      <c r="L1218" s="11" t="str">
        <f t="shared" si="132"/>
        <v/>
      </c>
      <c r="M1218" s="11" t="str">
        <f>IF(A1218="","",VLOOKUP(E1218,index!$A$1:$B$6,2,0)*K1218*G1218)</f>
        <v/>
      </c>
      <c r="N1218" s="11" t="str">
        <f>IF(A1218="","",-PMT(G1218*VLOOKUP(E1218,index!$A$1:$B$6,2,0),C1218,F1218,0,0))</f>
        <v/>
      </c>
      <c r="O1218" s="11" t="str">
        <f t="shared" si="133"/>
        <v/>
      </c>
      <c r="P1218" s="11" t="str">
        <f t="shared" si="128"/>
        <v/>
      </c>
    </row>
    <row r="1219" spans="1:16" x14ac:dyDescent="0.25">
      <c r="A1219" s="9" t="str">
        <f>IF(A1218="","",IF(B1218&lt;C1218,A1218,IF(A1218=MAX('entry data'!$B$8:$B$507),"",A1218+1)))</f>
        <v/>
      </c>
      <c r="B1219" s="9" t="str">
        <f t="shared" si="129"/>
        <v/>
      </c>
      <c r="C1219" s="9" t="str">
        <f>IF(ISERROR(VLOOKUP(A1219,'entry data'!B:G,6,0)),"",VLOOKUP(A1219,'entry data'!B:G,6,0))</f>
        <v/>
      </c>
      <c r="D1219" s="9" t="str">
        <f>IF(ISERROR(VLOOKUP(A1219,'entry data'!B:C,2,0)),"",VLOOKUP(A1219,'entry data'!B:C,2,0))</f>
        <v/>
      </c>
      <c r="E1219" s="9" t="str">
        <f>IF(ISERROR(VLOOKUP(A1219,'entry data'!B:E,4,0)),"",VLOOKUP(A1219,'entry data'!B:E,4,0))</f>
        <v/>
      </c>
      <c r="F1219" s="11" t="str">
        <f>IF(A1219="","",IF(ISERROR(VLOOKUP(A1219,'entry data'!B:F,5,0)),"",VLOOKUP(A1219,'entry data'!B:F,5,0)))</f>
        <v/>
      </c>
      <c r="G1219" s="12" t="str">
        <f>IF(A1219="","",IF(ISERROR(VLOOKUP(A1219,'entry data'!B:I,8,0)),"",VLOOKUP(A1219,'entry data'!B:I,7,0)))</f>
        <v/>
      </c>
      <c r="H1219" s="13" t="str">
        <f>IF(A1219="","",IF(B1219=1,VLOOKUP(A1219,'entry data'!B:D,3,0),I1218))</f>
        <v/>
      </c>
      <c r="I1219" s="14" t="str">
        <f>IF(A1219="","",IF(E1219="weekly",7,IF(E1219="fortnightly",14,IF(E1219="monthly",DATE(IF(MONTH(H1219)=12,YEAR(H1219)+1,YEAR(H1219)),VLOOKUP(MONTH(H1219),index!$D$2:$G$13,2,0),DAY(H1219)),
IF(E1219="quarterly",DATE(IF(MONTH(H1219)&gt;=10,YEAR(H1219)+1,YEAR(H1219)),VLOOKUP(MONTH(H1219),index!$D$2:$G$13,3,0),DAY(H1219)),
IF(E1219="halfyearly",DATE(IF(MONTH(H1219)&gt;=7,YEAR(H1219)+1,YEAR(H1219)),VLOOKUP(MONTH(H1219),index!$D$2:$G$13,4,0),DAY(H1219)),
DATE(YEAR(H1219)+1,MONTH(H1219),DAY(H1219)))))-H1219))+H1219)</f>
        <v/>
      </c>
      <c r="J1219" s="9" t="str">
        <f t="shared" si="130"/>
        <v/>
      </c>
      <c r="K1219" s="11" t="str">
        <f t="shared" si="131"/>
        <v/>
      </c>
      <c r="L1219" s="11" t="str">
        <f t="shared" si="132"/>
        <v/>
      </c>
      <c r="M1219" s="11" t="str">
        <f>IF(A1219="","",VLOOKUP(E1219,index!$A$1:$B$6,2,0)*K1219*G1219)</f>
        <v/>
      </c>
      <c r="N1219" s="11" t="str">
        <f>IF(A1219="","",-PMT(G1219*VLOOKUP(E1219,index!$A$1:$B$6,2,0),C1219,F1219,0,0))</f>
        <v/>
      </c>
      <c r="O1219" s="11" t="str">
        <f t="shared" si="133"/>
        <v/>
      </c>
      <c r="P1219" s="11" t="str">
        <f t="shared" ref="P1219:P1282" si="134">IF(A1219="","",IF(J1219&lt;&gt;J1220,O1219,0))</f>
        <v/>
      </c>
    </row>
    <row r="1220" spans="1:16" x14ac:dyDescent="0.25">
      <c r="A1220" s="9" t="str">
        <f>IF(A1219="","",IF(B1219&lt;C1219,A1219,IF(A1219=MAX('entry data'!$B$8:$B$507),"",A1219+1)))</f>
        <v/>
      </c>
      <c r="B1220" s="9" t="str">
        <f t="shared" si="129"/>
        <v/>
      </c>
      <c r="C1220" s="9" t="str">
        <f>IF(ISERROR(VLOOKUP(A1220,'entry data'!B:G,6,0)),"",VLOOKUP(A1220,'entry data'!B:G,6,0))</f>
        <v/>
      </c>
      <c r="D1220" s="9" t="str">
        <f>IF(ISERROR(VLOOKUP(A1220,'entry data'!B:C,2,0)),"",VLOOKUP(A1220,'entry data'!B:C,2,0))</f>
        <v/>
      </c>
      <c r="E1220" s="9" t="str">
        <f>IF(ISERROR(VLOOKUP(A1220,'entry data'!B:E,4,0)),"",VLOOKUP(A1220,'entry data'!B:E,4,0))</f>
        <v/>
      </c>
      <c r="F1220" s="11" t="str">
        <f>IF(A1220="","",IF(ISERROR(VLOOKUP(A1220,'entry data'!B:F,5,0)),"",VLOOKUP(A1220,'entry data'!B:F,5,0)))</f>
        <v/>
      </c>
      <c r="G1220" s="12" t="str">
        <f>IF(A1220="","",IF(ISERROR(VLOOKUP(A1220,'entry data'!B:I,8,0)),"",VLOOKUP(A1220,'entry data'!B:I,7,0)))</f>
        <v/>
      </c>
      <c r="H1220" s="13" t="str">
        <f>IF(A1220="","",IF(B1220=1,VLOOKUP(A1220,'entry data'!B:D,3,0),I1219))</f>
        <v/>
      </c>
      <c r="I1220" s="14" t="str">
        <f>IF(A1220="","",IF(E1220="weekly",7,IF(E1220="fortnightly",14,IF(E1220="monthly",DATE(IF(MONTH(H1220)=12,YEAR(H1220)+1,YEAR(H1220)),VLOOKUP(MONTH(H1220),index!$D$2:$G$13,2,0),DAY(H1220)),
IF(E1220="quarterly",DATE(IF(MONTH(H1220)&gt;=10,YEAR(H1220)+1,YEAR(H1220)),VLOOKUP(MONTH(H1220),index!$D$2:$G$13,3,0),DAY(H1220)),
IF(E1220="halfyearly",DATE(IF(MONTH(H1220)&gt;=7,YEAR(H1220)+1,YEAR(H1220)),VLOOKUP(MONTH(H1220),index!$D$2:$G$13,4,0),DAY(H1220)),
DATE(YEAR(H1220)+1,MONTH(H1220),DAY(H1220)))))-H1220))+H1220)</f>
        <v/>
      </c>
      <c r="J1220" s="9" t="str">
        <f t="shared" si="130"/>
        <v/>
      </c>
      <c r="K1220" s="11" t="str">
        <f t="shared" si="131"/>
        <v/>
      </c>
      <c r="L1220" s="11" t="str">
        <f t="shared" si="132"/>
        <v/>
      </c>
      <c r="M1220" s="11" t="str">
        <f>IF(A1220="","",VLOOKUP(E1220,index!$A$1:$B$6,2,0)*K1220*G1220)</f>
        <v/>
      </c>
      <c r="N1220" s="11" t="str">
        <f>IF(A1220="","",-PMT(G1220*VLOOKUP(E1220,index!$A$1:$B$6,2,0),C1220,F1220,0,0))</f>
        <v/>
      </c>
      <c r="O1220" s="11" t="str">
        <f t="shared" si="133"/>
        <v/>
      </c>
      <c r="P1220" s="11" t="str">
        <f t="shared" si="134"/>
        <v/>
      </c>
    </row>
    <row r="1221" spans="1:16" x14ac:dyDescent="0.25">
      <c r="A1221" s="9" t="str">
        <f>IF(A1220="","",IF(B1220&lt;C1220,A1220,IF(A1220=MAX('entry data'!$B$8:$B$507),"",A1220+1)))</f>
        <v/>
      </c>
      <c r="B1221" s="9" t="str">
        <f t="shared" si="129"/>
        <v/>
      </c>
      <c r="C1221" s="9" t="str">
        <f>IF(ISERROR(VLOOKUP(A1221,'entry data'!B:G,6,0)),"",VLOOKUP(A1221,'entry data'!B:G,6,0))</f>
        <v/>
      </c>
      <c r="D1221" s="9" t="str">
        <f>IF(ISERROR(VLOOKUP(A1221,'entry data'!B:C,2,0)),"",VLOOKUP(A1221,'entry data'!B:C,2,0))</f>
        <v/>
      </c>
      <c r="E1221" s="9" t="str">
        <f>IF(ISERROR(VLOOKUP(A1221,'entry data'!B:E,4,0)),"",VLOOKUP(A1221,'entry data'!B:E,4,0))</f>
        <v/>
      </c>
      <c r="F1221" s="11" t="str">
        <f>IF(A1221="","",IF(ISERROR(VLOOKUP(A1221,'entry data'!B:F,5,0)),"",VLOOKUP(A1221,'entry data'!B:F,5,0)))</f>
        <v/>
      </c>
      <c r="G1221" s="12" t="str">
        <f>IF(A1221="","",IF(ISERROR(VLOOKUP(A1221,'entry data'!B:I,8,0)),"",VLOOKUP(A1221,'entry data'!B:I,7,0)))</f>
        <v/>
      </c>
      <c r="H1221" s="13" t="str">
        <f>IF(A1221="","",IF(B1221=1,VLOOKUP(A1221,'entry data'!B:D,3,0),I1220))</f>
        <v/>
      </c>
      <c r="I1221" s="14" t="str">
        <f>IF(A1221="","",IF(E1221="weekly",7,IF(E1221="fortnightly",14,IF(E1221="monthly",DATE(IF(MONTH(H1221)=12,YEAR(H1221)+1,YEAR(H1221)),VLOOKUP(MONTH(H1221),index!$D$2:$G$13,2,0),DAY(H1221)),
IF(E1221="quarterly",DATE(IF(MONTH(H1221)&gt;=10,YEAR(H1221)+1,YEAR(H1221)),VLOOKUP(MONTH(H1221),index!$D$2:$G$13,3,0),DAY(H1221)),
IF(E1221="halfyearly",DATE(IF(MONTH(H1221)&gt;=7,YEAR(H1221)+1,YEAR(H1221)),VLOOKUP(MONTH(H1221),index!$D$2:$G$13,4,0),DAY(H1221)),
DATE(YEAR(H1221)+1,MONTH(H1221),DAY(H1221)))))-H1221))+H1221)</f>
        <v/>
      </c>
      <c r="J1221" s="9" t="str">
        <f t="shared" si="130"/>
        <v/>
      </c>
      <c r="K1221" s="11" t="str">
        <f t="shared" si="131"/>
        <v/>
      </c>
      <c r="L1221" s="11" t="str">
        <f t="shared" si="132"/>
        <v/>
      </c>
      <c r="M1221" s="11" t="str">
        <f>IF(A1221="","",VLOOKUP(E1221,index!$A$1:$B$6,2,0)*K1221*G1221)</f>
        <v/>
      </c>
      <c r="N1221" s="11" t="str">
        <f>IF(A1221="","",-PMT(G1221*VLOOKUP(E1221,index!$A$1:$B$6,2,0),C1221,F1221,0,0))</f>
        <v/>
      </c>
      <c r="O1221" s="11" t="str">
        <f t="shared" si="133"/>
        <v/>
      </c>
      <c r="P1221" s="11" t="str">
        <f t="shared" si="134"/>
        <v/>
      </c>
    </row>
    <row r="1222" spans="1:16" x14ac:dyDescent="0.25">
      <c r="A1222" s="9" t="str">
        <f>IF(A1221="","",IF(B1221&lt;C1221,A1221,IF(A1221=MAX('entry data'!$B$8:$B$507),"",A1221+1)))</f>
        <v/>
      </c>
      <c r="B1222" s="9" t="str">
        <f t="shared" si="129"/>
        <v/>
      </c>
      <c r="C1222" s="9" t="str">
        <f>IF(ISERROR(VLOOKUP(A1222,'entry data'!B:G,6,0)),"",VLOOKUP(A1222,'entry data'!B:G,6,0))</f>
        <v/>
      </c>
      <c r="D1222" s="9" t="str">
        <f>IF(ISERROR(VLOOKUP(A1222,'entry data'!B:C,2,0)),"",VLOOKUP(A1222,'entry data'!B:C,2,0))</f>
        <v/>
      </c>
      <c r="E1222" s="9" t="str">
        <f>IF(ISERROR(VLOOKUP(A1222,'entry data'!B:E,4,0)),"",VLOOKUP(A1222,'entry data'!B:E,4,0))</f>
        <v/>
      </c>
      <c r="F1222" s="11" t="str">
        <f>IF(A1222="","",IF(ISERROR(VLOOKUP(A1222,'entry data'!B:F,5,0)),"",VLOOKUP(A1222,'entry data'!B:F,5,0)))</f>
        <v/>
      </c>
      <c r="G1222" s="12" t="str">
        <f>IF(A1222="","",IF(ISERROR(VLOOKUP(A1222,'entry data'!B:I,8,0)),"",VLOOKUP(A1222,'entry data'!B:I,7,0)))</f>
        <v/>
      </c>
      <c r="H1222" s="13" t="str">
        <f>IF(A1222="","",IF(B1222=1,VLOOKUP(A1222,'entry data'!B:D,3,0),I1221))</f>
        <v/>
      </c>
      <c r="I1222" s="14" t="str">
        <f>IF(A1222="","",IF(E1222="weekly",7,IF(E1222="fortnightly",14,IF(E1222="monthly",DATE(IF(MONTH(H1222)=12,YEAR(H1222)+1,YEAR(H1222)),VLOOKUP(MONTH(H1222),index!$D$2:$G$13,2,0),DAY(H1222)),
IF(E1222="quarterly",DATE(IF(MONTH(H1222)&gt;=10,YEAR(H1222)+1,YEAR(H1222)),VLOOKUP(MONTH(H1222),index!$D$2:$G$13,3,0),DAY(H1222)),
IF(E1222="halfyearly",DATE(IF(MONTH(H1222)&gt;=7,YEAR(H1222)+1,YEAR(H1222)),VLOOKUP(MONTH(H1222),index!$D$2:$G$13,4,0),DAY(H1222)),
DATE(YEAR(H1222)+1,MONTH(H1222),DAY(H1222)))))-H1222))+H1222)</f>
        <v/>
      </c>
      <c r="J1222" s="9" t="str">
        <f t="shared" si="130"/>
        <v/>
      </c>
      <c r="K1222" s="11" t="str">
        <f t="shared" si="131"/>
        <v/>
      </c>
      <c r="L1222" s="11" t="str">
        <f t="shared" si="132"/>
        <v/>
      </c>
      <c r="M1222" s="11" t="str">
        <f>IF(A1222="","",VLOOKUP(E1222,index!$A$1:$B$6,2,0)*K1222*G1222)</f>
        <v/>
      </c>
      <c r="N1222" s="11" t="str">
        <f>IF(A1222="","",-PMT(G1222*VLOOKUP(E1222,index!$A$1:$B$6,2,0),C1222,F1222,0,0))</f>
        <v/>
      </c>
      <c r="O1222" s="11" t="str">
        <f t="shared" si="133"/>
        <v/>
      </c>
      <c r="P1222" s="11" t="str">
        <f t="shared" si="134"/>
        <v/>
      </c>
    </row>
    <row r="1223" spans="1:16" x14ac:dyDescent="0.25">
      <c r="A1223" s="9" t="str">
        <f>IF(A1222="","",IF(B1222&lt;C1222,A1222,IF(A1222=MAX('entry data'!$B$8:$B$507),"",A1222+1)))</f>
        <v/>
      </c>
      <c r="B1223" s="9" t="str">
        <f t="shared" si="129"/>
        <v/>
      </c>
      <c r="C1223" s="9" t="str">
        <f>IF(ISERROR(VLOOKUP(A1223,'entry data'!B:G,6,0)),"",VLOOKUP(A1223,'entry data'!B:G,6,0))</f>
        <v/>
      </c>
      <c r="D1223" s="9" t="str">
        <f>IF(ISERROR(VLOOKUP(A1223,'entry data'!B:C,2,0)),"",VLOOKUP(A1223,'entry data'!B:C,2,0))</f>
        <v/>
      </c>
      <c r="E1223" s="9" t="str">
        <f>IF(ISERROR(VLOOKUP(A1223,'entry data'!B:E,4,0)),"",VLOOKUP(A1223,'entry data'!B:E,4,0))</f>
        <v/>
      </c>
      <c r="F1223" s="11" t="str">
        <f>IF(A1223="","",IF(ISERROR(VLOOKUP(A1223,'entry data'!B:F,5,0)),"",VLOOKUP(A1223,'entry data'!B:F,5,0)))</f>
        <v/>
      </c>
      <c r="G1223" s="12" t="str">
        <f>IF(A1223="","",IF(ISERROR(VLOOKUP(A1223,'entry data'!B:I,8,0)),"",VLOOKUP(A1223,'entry data'!B:I,7,0)))</f>
        <v/>
      </c>
      <c r="H1223" s="13" t="str">
        <f>IF(A1223="","",IF(B1223=1,VLOOKUP(A1223,'entry data'!B:D,3,0),I1222))</f>
        <v/>
      </c>
      <c r="I1223" s="14" t="str">
        <f>IF(A1223="","",IF(E1223="weekly",7,IF(E1223="fortnightly",14,IF(E1223="monthly",DATE(IF(MONTH(H1223)=12,YEAR(H1223)+1,YEAR(H1223)),VLOOKUP(MONTH(H1223),index!$D$2:$G$13,2,0),DAY(H1223)),
IF(E1223="quarterly",DATE(IF(MONTH(H1223)&gt;=10,YEAR(H1223)+1,YEAR(H1223)),VLOOKUP(MONTH(H1223),index!$D$2:$G$13,3,0),DAY(H1223)),
IF(E1223="halfyearly",DATE(IF(MONTH(H1223)&gt;=7,YEAR(H1223)+1,YEAR(H1223)),VLOOKUP(MONTH(H1223),index!$D$2:$G$13,4,0),DAY(H1223)),
DATE(YEAR(H1223)+1,MONTH(H1223),DAY(H1223)))))-H1223))+H1223)</f>
        <v/>
      </c>
      <c r="J1223" s="9" t="str">
        <f t="shared" si="130"/>
        <v/>
      </c>
      <c r="K1223" s="11" t="str">
        <f t="shared" si="131"/>
        <v/>
      </c>
      <c r="L1223" s="11" t="str">
        <f t="shared" si="132"/>
        <v/>
      </c>
      <c r="M1223" s="11" t="str">
        <f>IF(A1223="","",VLOOKUP(E1223,index!$A$1:$B$6,2,0)*K1223*G1223)</f>
        <v/>
      </c>
      <c r="N1223" s="11" t="str">
        <f>IF(A1223="","",-PMT(G1223*VLOOKUP(E1223,index!$A$1:$B$6,2,0),C1223,F1223,0,0))</f>
        <v/>
      </c>
      <c r="O1223" s="11" t="str">
        <f t="shared" si="133"/>
        <v/>
      </c>
      <c r="P1223" s="11" t="str">
        <f t="shared" si="134"/>
        <v/>
      </c>
    </row>
    <row r="1224" spans="1:16" x14ac:dyDescent="0.25">
      <c r="A1224" s="9" t="str">
        <f>IF(A1223="","",IF(B1223&lt;C1223,A1223,IF(A1223=MAX('entry data'!$B$8:$B$507),"",A1223+1)))</f>
        <v/>
      </c>
      <c r="B1224" s="9" t="str">
        <f t="shared" si="129"/>
        <v/>
      </c>
      <c r="C1224" s="9" t="str">
        <f>IF(ISERROR(VLOOKUP(A1224,'entry data'!B:G,6,0)),"",VLOOKUP(A1224,'entry data'!B:G,6,0))</f>
        <v/>
      </c>
      <c r="D1224" s="9" t="str">
        <f>IF(ISERROR(VLOOKUP(A1224,'entry data'!B:C,2,0)),"",VLOOKUP(A1224,'entry data'!B:C,2,0))</f>
        <v/>
      </c>
      <c r="E1224" s="9" t="str">
        <f>IF(ISERROR(VLOOKUP(A1224,'entry data'!B:E,4,0)),"",VLOOKUP(A1224,'entry data'!B:E,4,0))</f>
        <v/>
      </c>
      <c r="F1224" s="11" t="str">
        <f>IF(A1224="","",IF(ISERROR(VLOOKUP(A1224,'entry data'!B:F,5,0)),"",VLOOKUP(A1224,'entry data'!B:F,5,0)))</f>
        <v/>
      </c>
      <c r="G1224" s="12" t="str">
        <f>IF(A1224="","",IF(ISERROR(VLOOKUP(A1224,'entry data'!B:I,8,0)),"",VLOOKUP(A1224,'entry data'!B:I,7,0)))</f>
        <v/>
      </c>
      <c r="H1224" s="13" t="str">
        <f>IF(A1224="","",IF(B1224=1,VLOOKUP(A1224,'entry data'!B:D,3,0),I1223))</f>
        <v/>
      </c>
      <c r="I1224" s="14" t="str">
        <f>IF(A1224="","",IF(E1224="weekly",7,IF(E1224="fortnightly",14,IF(E1224="monthly",DATE(IF(MONTH(H1224)=12,YEAR(H1224)+1,YEAR(H1224)),VLOOKUP(MONTH(H1224),index!$D$2:$G$13,2,0),DAY(H1224)),
IF(E1224="quarterly",DATE(IF(MONTH(H1224)&gt;=10,YEAR(H1224)+1,YEAR(H1224)),VLOOKUP(MONTH(H1224),index!$D$2:$G$13,3,0),DAY(H1224)),
IF(E1224="halfyearly",DATE(IF(MONTH(H1224)&gt;=7,YEAR(H1224)+1,YEAR(H1224)),VLOOKUP(MONTH(H1224),index!$D$2:$G$13,4,0),DAY(H1224)),
DATE(YEAR(H1224)+1,MONTH(H1224),DAY(H1224)))))-H1224))+H1224)</f>
        <v/>
      </c>
      <c r="J1224" s="9" t="str">
        <f t="shared" si="130"/>
        <v/>
      </c>
      <c r="K1224" s="11" t="str">
        <f t="shared" si="131"/>
        <v/>
      </c>
      <c r="L1224" s="11" t="str">
        <f t="shared" si="132"/>
        <v/>
      </c>
      <c r="M1224" s="11" t="str">
        <f>IF(A1224="","",VLOOKUP(E1224,index!$A$1:$B$6,2,0)*K1224*G1224)</f>
        <v/>
      </c>
      <c r="N1224" s="11" t="str">
        <f>IF(A1224="","",-PMT(G1224*VLOOKUP(E1224,index!$A$1:$B$6,2,0),C1224,F1224,0,0))</f>
        <v/>
      </c>
      <c r="O1224" s="11" t="str">
        <f t="shared" si="133"/>
        <v/>
      </c>
      <c r="P1224" s="11" t="str">
        <f t="shared" si="134"/>
        <v/>
      </c>
    </row>
    <row r="1225" spans="1:16" x14ac:dyDescent="0.25">
      <c r="A1225" s="9" t="str">
        <f>IF(A1224="","",IF(B1224&lt;C1224,A1224,IF(A1224=MAX('entry data'!$B$8:$B$507),"",A1224+1)))</f>
        <v/>
      </c>
      <c r="B1225" s="9" t="str">
        <f t="shared" si="129"/>
        <v/>
      </c>
      <c r="C1225" s="9" t="str">
        <f>IF(ISERROR(VLOOKUP(A1225,'entry data'!B:G,6,0)),"",VLOOKUP(A1225,'entry data'!B:G,6,0))</f>
        <v/>
      </c>
      <c r="D1225" s="9" t="str">
        <f>IF(ISERROR(VLOOKUP(A1225,'entry data'!B:C,2,0)),"",VLOOKUP(A1225,'entry data'!B:C,2,0))</f>
        <v/>
      </c>
      <c r="E1225" s="9" t="str">
        <f>IF(ISERROR(VLOOKUP(A1225,'entry data'!B:E,4,0)),"",VLOOKUP(A1225,'entry data'!B:E,4,0))</f>
        <v/>
      </c>
      <c r="F1225" s="11" t="str">
        <f>IF(A1225="","",IF(ISERROR(VLOOKUP(A1225,'entry data'!B:F,5,0)),"",VLOOKUP(A1225,'entry data'!B:F,5,0)))</f>
        <v/>
      </c>
      <c r="G1225" s="12" t="str">
        <f>IF(A1225="","",IF(ISERROR(VLOOKUP(A1225,'entry data'!B:I,8,0)),"",VLOOKUP(A1225,'entry data'!B:I,7,0)))</f>
        <v/>
      </c>
      <c r="H1225" s="13" t="str">
        <f>IF(A1225="","",IF(B1225=1,VLOOKUP(A1225,'entry data'!B:D,3,0),I1224))</f>
        <v/>
      </c>
      <c r="I1225" s="14" t="str">
        <f>IF(A1225="","",IF(E1225="weekly",7,IF(E1225="fortnightly",14,IF(E1225="monthly",DATE(IF(MONTH(H1225)=12,YEAR(H1225)+1,YEAR(H1225)),VLOOKUP(MONTH(H1225),index!$D$2:$G$13,2,0),DAY(H1225)),
IF(E1225="quarterly",DATE(IF(MONTH(H1225)&gt;=10,YEAR(H1225)+1,YEAR(H1225)),VLOOKUP(MONTH(H1225),index!$D$2:$G$13,3,0),DAY(H1225)),
IF(E1225="halfyearly",DATE(IF(MONTH(H1225)&gt;=7,YEAR(H1225)+1,YEAR(H1225)),VLOOKUP(MONTH(H1225),index!$D$2:$G$13,4,0),DAY(H1225)),
DATE(YEAR(H1225)+1,MONTH(H1225),DAY(H1225)))))-H1225))+H1225)</f>
        <v/>
      </c>
      <c r="J1225" s="9" t="str">
        <f t="shared" si="130"/>
        <v/>
      </c>
      <c r="K1225" s="11" t="str">
        <f t="shared" si="131"/>
        <v/>
      </c>
      <c r="L1225" s="11" t="str">
        <f t="shared" si="132"/>
        <v/>
      </c>
      <c r="M1225" s="11" t="str">
        <f>IF(A1225="","",VLOOKUP(E1225,index!$A$1:$B$6,2,0)*K1225*G1225)</f>
        <v/>
      </c>
      <c r="N1225" s="11" t="str">
        <f>IF(A1225="","",-PMT(G1225*VLOOKUP(E1225,index!$A$1:$B$6,2,0),C1225,F1225,0,0))</f>
        <v/>
      </c>
      <c r="O1225" s="11" t="str">
        <f t="shared" si="133"/>
        <v/>
      </c>
      <c r="P1225" s="11" t="str">
        <f t="shared" si="134"/>
        <v/>
      </c>
    </row>
    <row r="1226" spans="1:16" x14ac:dyDescent="0.25">
      <c r="A1226" s="9" t="str">
        <f>IF(A1225="","",IF(B1225&lt;C1225,A1225,IF(A1225=MAX('entry data'!$B$8:$B$507),"",A1225+1)))</f>
        <v/>
      </c>
      <c r="B1226" s="9" t="str">
        <f t="shared" si="129"/>
        <v/>
      </c>
      <c r="C1226" s="9" t="str">
        <f>IF(ISERROR(VLOOKUP(A1226,'entry data'!B:G,6,0)),"",VLOOKUP(A1226,'entry data'!B:G,6,0))</f>
        <v/>
      </c>
      <c r="D1226" s="9" t="str">
        <f>IF(ISERROR(VLOOKUP(A1226,'entry data'!B:C,2,0)),"",VLOOKUP(A1226,'entry data'!B:C,2,0))</f>
        <v/>
      </c>
      <c r="E1226" s="9" t="str">
        <f>IF(ISERROR(VLOOKUP(A1226,'entry data'!B:E,4,0)),"",VLOOKUP(A1226,'entry data'!B:E,4,0))</f>
        <v/>
      </c>
      <c r="F1226" s="11" t="str">
        <f>IF(A1226="","",IF(ISERROR(VLOOKUP(A1226,'entry data'!B:F,5,0)),"",VLOOKUP(A1226,'entry data'!B:F,5,0)))</f>
        <v/>
      </c>
      <c r="G1226" s="12" t="str">
        <f>IF(A1226="","",IF(ISERROR(VLOOKUP(A1226,'entry data'!B:I,8,0)),"",VLOOKUP(A1226,'entry data'!B:I,7,0)))</f>
        <v/>
      </c>
      <c r="H1226" s="13" t="str">
        <f>IF(A1226="","",IF(B1226=1,VLOOKUP(A1226,'entry data'!B:D,3,0),I1225))</f>
        <v/>
      </c>
      <c r="I1226" s="14" t="str">
        <f>IF(A1226="","",IF(E1226="weekly",7,IF(E1226="fortnightly",14,IF(E1226="monthly",DATE(IF(MONTH(H1226)=12,YEAR(H1226)+1,YEAR(H1226)),VLOOKUP(MONTH(H1226),index!$D$2:$G$13,2,0),DAY(H1226)),
IF(E1226="quarterly",DATE(IF(MONTH(H1226)&gt;=10,YEAR(H1226)+1,YEAR(H1226)),VLOOKUP(MONTH(H1226),index!$D$2:$G$13,3,0),DAY(H1226)),
IF(E1226="halfyearly",DATE(IF(MONTH(H1226)&gt;=7,YEAR(H1226)+1,YEAR(H1226)),VLOOKUP(MONTH(H1226),index!$D$2:$G$13,4,0),DAY(H1226)),
DATE(YEAR(H1226)+1,MONTH(H1226),DAY(H1226)))))-H1226))+H1226)</f>
        <v/>
      </c>
      <c r="J1226" s="9" t="str">
        <f t="shared" si="130"/>
        <v/>
      </c>
      <c r="K1226" s="11" t="str">
        <f t="shared" si="131"/>
        <v/>
      </c>
      <c r="L1226" s="11" t="str">
        <f t="shared" si="132"/>
        <v/>
      </c>
      <c r="M1226" s="11" t="str">
        <f>IF(A1226="","",VLOOKUP(E1226,index!$A$1:$B$6,2,0)*K1226*G1226)</f>
        <v/>
      </c>
      <c r="N1226" s="11" t="str">
        <f>IF(A1226="","",-PMT(G1226*VLOOKUP(E1226,index!$A$1:$B$6,2,0),C1226,F1226,0,0))</f>
        <v/>
      </c>
      <c r="O1226" s="11" t="str">
        <f t="shared" si="133"/>
        <v/>
      </c>
      <c r="P1226" s="11" t="str">
        <f t="shared" si="134"/>
        <v/>
      </c>
    </row>
    <row r="1227" spans="1:16" x14ac:dyDescent="0.25">
      <c r="A1227" s="9" t="str">
        <f>IF(A1226="","",IF(B1226&lt;C1226,A1226,IF(A1226=MAX('entry data'!$B$8:$B$507),"",A1226+1)))</f>
        <v/>
      </c>
      <c r="B1227" s="9" t="str">
        <f t="shared" si="129"/>
        <v/>
      </c>
      <c r="C1227" s="9" t="str">
        <f>IF(ISERROR(VLOOKUP(A1227,'entry data'!B:G,6,0)),"",VLOOKUP(A1227,'entry data'!B:G,6,0))</f>
        <v/>
      </c>
      <c r="D1227" s="9" t="str">
        <f>IF(ISERROR(VLOOKUP(A1227,'entry data'!B:C,2,0)),"",VLOOKUP(A1227,'entry data'!B:C,2,0))</f>
        <v/>
      </c>
      <c r="E1227" s="9" t="str">
        <f>IF(ISERROR(VLOOKUP(A1227,'entry data'!B:E,4,0)),"",VLOOKUP(A1227,'entry data'!B:E,4,0))</f>
        <v/>
      </c>
      <c r="F1227" s="11" t="str">
        <f>IF(A1227="","",IF(ISERROR(VLOOKUP(A1227,'entry data'!B:F,5,0)),"",VLOOKUP(A1227,'entry data'!B:F,5,0)))</f>
        <v/>
      </c>
      <c r="G1227" s="12" t="str">
        <f>IF(A1227="","",IF(ISERROR(VLOOKUP(A1227,'entry data'!B:I,8,0)),"",VLOOKUP(A1227,'entry data'!B:I,7,0)))</f>
        <v/>
      </c>
      <c r="H1227" s="13" t="str">
        <f>IF(A1227="","",IF(B1227=1,VLOOKUP(A1227,'entry data'!B:D,3,0),I1226))</f>
        <v/>
      </c>
      <c r="I1227" s="14" t="str">
        <f>IF(A1227="","",IF(E1227="weekly",7,IF(E1227="fortnightly",14,IF(E1227="monthly",DATE(IF(MONTH(H1227)=12,YEAR(H1227)+1,YEAR(H1227)),VLOOKUP(MONTH(H1227),index!$D$2:$G$13,2,0),DAY(H1227)),
IF(E1227="quarterly",DATE(IF(MONTH(H1227)&gt;=10,YEAR(H1227)+1,YEAR(H1227)),VLOOKUP(MONTH(H1227),index!$D$2:$G$13,3,0),DAY(H1227)),
IF(E1227="halfyearly",DATE(IF(MONTH(H1227)&gt;=7,YEAR(H1227)+1,YEAR(H1227)),VLOOKUP(MONTH(H1227),index!$D$2:$G$13,4,0),DAY(H1227)),
DATE(YEAR(H1227)+1,MONTH(H1227),DAY(H1227)))))-H1227))+H1227)</f>
        <v/>
      </c>
      <c r="J1227" s="9" t="str">
        <f t="shared" si="130"/>
        <v/>
      </c>
      <c r="K1227" s="11" t="str">
        <f t="shared" si="131"/>
        <v/>
      </c>
      <c r="L1227" s="11" t="str">
        <f t="shared" si="132"/>
        <v/>
      </c>
      <c r="M1227" s="11" t="str">
        <f>IF(A1227="","",VLOOKUP(E1227,index!$A$1:$B$6,2,0)*K1227*G1227)</f>
        <v/>
      </c>
      <c r="N1227" s="11" t="str">
        <f>IF(A1227="","",-PMT(G1227*VLOOKUP(E1227,index!$A$1:$B$6,2,0),C1227,F1227,0,0))</f>
        <v/>
      </c>
      <c r="O1227" s="11" t="str">
        <f t="shared" si="133"/>
        <v/>
      </c>
      <c r="P1227" s="11" t="str">
        <f t="shared" si="134"/>
        <v/>
      </c>
    </row>
    <row r="1228" spans="1:16" x14ac:dyDescent="0.25">
      <c r="A1228" s="9" t="str">
        <f>IF(A1227="","",IF(B1227&lt;C1227,A1227,IF(A1227=MAX('entry data'!$B$8:$B$507),"",A1227+1)))</f>
        <v/>
      </c>
      <c r="B1228" s="9" t="str">
        <f t="shared" si="129"/>
        <v/>
      </c>
      <c r="C1228" s="9" t="str">
        <f>IF(ISERROR(VLOOKUP(A1228,'entry data'!B:G,6,0)),"",VLOOKUP(A1228,'entry data'!B:G,6,0))</f>
        <v/>
      </c>
      <c r="D1228" s="9" t="str">
        <f>IF(ISERROR(VLOOKUP(A1228,'entry data'!B:C,2,0)),"",VLOOKUP(A1228,'entry data'!B:C,2,0))</f>
        <v/>
      </c>
      <c r="E1228" s="9" t="str">
        <f>IF(ISERROR(VLOOKUP(A1228,'entry data'!B:E,4,0)),"",VLOOKUP(A1228,'entry data'!B:E,4,0))</f>
        <v/>
      </c>
      <c r="F1228" s="11" t="str">
        <f>IF(A1228="","",IF(ISERROR(VLOOKUP(A1228,'entry data'!B:F,5,0)),"",VLOOKUP(A1228,'entry data'!B:F,5,0)))</f>
        <v/>
      </c>
      <c r="G1228" s="12" t="str">
        <f>IF(A1228="","",IF(ISERROR(VLOOKUP(A1228,'entry data'!B:I,8,0)),"",VLOOKUP(A1228,'entry data'!B:I,7,0)))</f>
        <v/>
      </c>
      <c r="H1228" s="13" t="str">
        <f>IF(A1228="","",IF(B1228=1,VLOOKUP(A1228,'entry data'!B:D,3,0),I1227))</f>
        <v/>
      </c>
      <c r="I1228" s="14" t="str">
        <f>IF(A1228="","",IF(E1228="weekly",7,IF(E1228="fortnightly",14,IF(E1228="monthly",DATE(IF(MONTH(H1228)=12,YEAR(H1228)+1,YEAR(H1228)),VLOOKUP(MONTH(H1228),index!$D$2:$G$13,2,0),DAY(H1228)),
IF(E1228="quarterly",DATE(IF(MONTH(H1228)&gt;=10,YEAR(H1228)+1,YEAR(H1228)),VLOOKUP(MONTH(H1228),index!$D$2:$G$13,3,0),DAY(H1228)),
IF(E1228="halfyearly",DATE(IF(MONTH(H1228)&gt;=7,YEAR(H1228)+1,YEAR(H1228)),VLOOKUP(MONTH(H1228),index!$D$2:$G$13,4,0),DAY(H1228)),
DATE(YEAR(H1228)+1,MONTH(H1228),DAY(H1228)))))-H1228))+H1228)</f>
        <v/>
      </c>
      <c r="J1228" s="9" t="str">
        <f t="shared" si="130"/>
        <v/>
      </c>
      <c r="K1228" s="11" t="str">
        <f t="shared" si="131"/>
        <v/>
      </c>
      <c r="L1228" s="11" t="str">
        <f t="shared" si="132"/>
        <v/>
      </c>
      <c r="M1228" s="11" t="str">
        <f>IF(A1228="","",VLOOKUP(E1228,index!$A$1:$B$6,2,0)*K1228*G1228)</f>
        <v/>
      </c>
      <c r="N1228" s="11" t="str">
        <f>IF(A1228="","",-PMT(G1228*VLOOKUP(E1228,index!$A$1:$B$6,2,0),C1228,F1228,0,0))</f>
        <v/>
      </c>
      <c r="O1228" s="11" t="str">
        <f t="shared" si="133"/>
        <v/>
      </c>
      <c r="P1228" s="11" t="str">
        <f t="shared" si="134"/>
        <v/>
      </c>
    </row>
    <row r="1229" spans="1:16" x14ac:dyDescent="0.25">
      <c r="A1229" s="9" t="str">
        <f>IF(A1228="","",IF(B1228&lt;C1228,A1228,IF(A1228=MAX('entry data'!$B$8:$B$507),"",A1228+1)))</f>
        <v/>
      </c>
      <c r="B1229" s="9" t="str">
        <f t="shared" si="129"/>
        <v/>
      </c>
      <c r="C1229" s="9" t="str">
        <f>IF(ISERROR(VLOOKUP(A1229,'entry data'!B:G,6,0)),"",VLOOKUP(A1229,'entry data'!B:G,6,0))</f>
        <v/>
      </c>
      <c r="D1229" s="9" t="str">
        <f>IF(ISERROR(VLOOKUP(A1229,'entry data'!B:C,2,0)),"",VLOOKUP(A1229,'entry data'!B:C,2,0))</f>
        <v/>
      </c>
      <c r="E1229" s="9" t="str">
        <f>IF(ISERROR(VLOOKUP(A1229,'entry data'!B:E,4,0)),"",VLOOKUP(A1229,'entry data'!B:E,4,0))</f>
        <v/>
      </c>
      <c r="F1229" s="11" t="str">
        <f>IF(A1229="","",IF(ISERROR(VLOOKUP(A1229,'entry data'!B:F,5,0)),"",VLOOKUP(A1229,'entry data'!B:F,5,0)))</f>
        <v/>
      </c>
      <c r="G1229" s="12" t="str">
        <f>IF(A1229="","",IF(ISERROR(VLOOKUP(A1229,'entry data'!B:I,8,0)),"",VLOOKUP(A1229,'entry data'!B:I,7,0)))</f>
        <v/>
      </c>
      <c r="H1229" s="13" t="str">
        <f>IF(A1229="","",IF(B1229=1,VLOOKUP(A1229,'entry data'!B:D,3,0),I1228))</f>
        <v/>
      </c>
      <c r="I1229" s="14" t="str">
        <f>IF(A1229="","",IF(E1229="weekly",7,IF(E1229="fortnightly",14,IF(E1229="monthly",DATE(IF(MONTH(H1229)=12,YEAR(H1229)+1,YEAR(H1229)),VLOOKUP(MONTH(H1229),index!$D$2:$G$13,2,0),DAY(H1229)),
IF(E1229="quarterly",DATE(IF(MONTH(H1229)&gt;=10,YEAR(H1229)+1,YEAR(H1229)),VLOOKUP(MONTH(H1229),index!$D$2:$G$13,3,0),DAY(H1229)),
IF(E1229="halfyearly",DATE(IF(MONTH(H1229)&gt;=7,YEAR(H1229)+1,YEAR(H1229)),VLOOKUP(MONTH(H1229),index!$D$2:$G$13,4,0),DAY(H1229)),
DATE(YEAR(H1229)+1,MONTH(H1229),DAY(H1229)))))-H1229))+H1229)</f>
        <v/>
      </c>
      <c r="J1229" s="9" t="str">
        <f t="shared" si="130"/>
        <v/>
      </c>
      <c r="K1229" s="11" t="str">
        <f t="shared" si="131"/>
        <v/>
      </c>
      <c r="L1229" s="11" t="str">
        <f t="shared" si="132"/>
        <v/>
      </c>
      <c r="M1229" s="11" t="str">
        <f>IF(A1229="","",VLOOKUP(E1229,index!$A$1:$B$6,2,0)*K1229*G1229)</f>
        <v/>
      </c>
      <c r="N1229" s="11" t="str">
        <f>IF(A1229="","",-PMT(G1229*VLOOKUP(E1229,index!$A$1:$B$6,2,0),C1229,F1229,0,0))</f>
        <v/>
      </c>
      <c r="O1229" s="11" t="str">
        <f t="shared" si="133"/>
        <v/>
      </c>
      <c r="P1229" s="11" t="str">
        <f t="shared" si="134"/>
        <v/>
      </c>
    </row>
    <row r="1230" spans="1:16" x14ac:dyDescent="0.25">
      <c r="A1230" s="9" t="str">
        <f>IF(A1229="","",IF(B1229&lt;C1229,A1229,IF(A1229=MAX('entry data'!$B$8:$B$507),"",A1229+1)))</f>
        <v/>
      </c>
      <c r="B1230" s="9" t="str">
        <f t="shared" si="129"/>
        <v/>
      </c>
      <c r="C1230" s="9" t="str">
        <f>IF(ISERROR(VLOOKUP(A1230,'entry data'!B:G,6,0)),"",VLOOKUP(A1230,'entry data'!B:G,6,0))</f>
        <v/>
      </c>
      <c r="D1230" s="9" t="str">
        <f>IF(ISERROR(VLOOKUP(A1230,'entry data'!B:C,2,0)),"",VLOOKUP(A1230,'entry data'!B:C,2,0))</f>
        <v/>
      </c>
      <c r="E1230" s="9" t="str">
        <f>IF(ISERROR(VLOOKUP(A1230,'entry data'!B:E,4,0)),"",VLOOKUP(A1230,'entry data'!B:E,4,0))</f>
        <v/>
      </c>
      <c r="F1230" s="11" t="str">
        <f>IF(A1230="","",IF(ISERROR(VLOOKUP(A1230,'entry data'!B:F,5,0)),"",VLOOKUP(A1230,'entry data'!B:F,5,0)))</f>
        <v/>
      </c>
      <c r="G1230" s="12" t="str">
        <f>IF(A1230="","",IF(ISERROR(VLOOKUP(A1230,'entry data'!B:I,8,0)),"",VLOOKUP(A1230,'entry data'!B:I,7,0)))</f>
        <v/>
      </c>
      <c r="H1230" s="13" t="str">
        <f>IF(A1230="","",IF(B1230=1,VLOOKUP(A1230,'entry data'!B:D,3,0),I1229))</f>
        <v/>
      </c>
      <c r="I1230" s="14" t="str">
        <f>IF(A1230="","",IF(E1230="weekly",7,IF(E1230="fortnightly",14,IF(E1230="monthly",DATE(IF(MONTH(H1230)=12,YEAR(H1230)+1,YEAR(H1230)),VLOOKUP(MONTH(H1230),index!$D$2:$G$13,2,0),DAY(H1230)),
IF(E1230="quarterly",DATE(IF(MONTH(H1230)&gt;=10,YEAR(H1230)+1,YEAR(H1230)),VLOOKUP(MONTH(H1230),index!$D$2:$G$13,3,0),DAY(H1230)),
IF(E1230="halfyearly",DATE(IF(MONTH(H1230)&gt;=7,YEAR(H1230)+1,YEAR(H1230)),VLOOKUP(MONTH(H1230),index!$D$2:$G$13,4,0),DAY(H1230)),
DATE(YEAR(H1230)+1,MONTH(H1230),DAY(H1230)))))-H1230))+H1230)</f>
        <v/>
      </c>
      <c r="J1230" s="9" t="str">
        <f t="shared" si="130"/>
        <v/>
      </c>
      <c r="K1230" s="11" t="str">
        <f t="shared" si="131"/>
        <v/>
      </c>
      <c r="L1230" s="11" t="str">
        <f t="shared" si="132"/>
        <v/>
      </c>
      <c r="M1230" s="11" t="str">
        <f>IF(A1230="","",VLOOKUP(E1230,index!$A$1:$B$6,2,0)*K1230*G1230)</f>
        <v/>
      </c>
      <c r="N1230" s="11" t="str">
        <f>IF(A1230="","",-PMT(G1230*VLOOKUP(E1230,index!$A$1:$B$6,2,0),C1230,F1230,0,0))</f>
        <v/>
      </c>
      <c r="O1230" s="11" t="str">
        <f t="shared" si="133"/>
        <v/>
      </c>
      <c r="P1230" s="11" t="str">
        <f t="shared" si="134"/>
        <v/>
      </c>
    </row>
    <row r="1231" spans="1:16" x14ac:dyDescent="0.25">
      <c r="A1231" s="9" t="str">
        <f>IF(A1230="","",IF(B1230&lt;C1230,A1230,IF(A1230=MAX('entry data'!$B$8:$B$507),"",A1230+1)))</f>
        <v/>
      </c>
      <c r="B1231" s="9" t="str">
        <f t="shared" si="129"/>
        <v/>
      </c>
      <c r="C1231" s="9" t="str">
        <f>IF(ISERROR(VLOOKUP(A1231,'entry data'!B:G,6,0)),"",VLOOKUP(A1231,'entry data'!B:G,6,0))</f>
        <v/>
      </c>
      <c r="D1231" s="9" t="str">
        <f>IF(ISERROR(VLOOKUP(A1231,'entry data'!B:C,2,0)),"",VLOOKUP(A1231,'entry data'!B:C,2,0))</f>
        <v/>
      </c>
      <c r="E1231" s="9" t="str">
        <f>IF(ISERROR(VLOOKUP(A1231,'entry data'!B:E,4,0)),"",VLOOKUP(A1231,'entry data'!B:E,4,0))</f>
        <v/>
      </c>
      <c r="F1231" s="11" t="str">
        <f>IF(A1231="","",IF(ISERROR(VLOOKUP(A1231,'entry data'!B:F,5,0)),"",VLOOKUP(A1231,'entry data'!B:F,5,0)))</f>
        <v/>
      </c>
      <c r="G1231" s="12" t="str">
        <f>IF(A1231="","",IF(ISERROR(VLOOKUP(A1231,'entry data'!B:I,8,0)),"",VLOOKUP(A1231,'entry data'!B:I,7,0)))</f>
        <v/>
      </c>
      <c r="H1231" s="13" t="str">
        <f>IF(A1231="","",IF(B1231=1,VLOOKUP(A1231,'entry data'!B:D,3,0),I1230))</f>
        <v/>
      </c>
      <c r="I1231" s="14" t="str">
        <f>IF(A1231="","",IF(E1231="weekly",7,IF(E1231="fortnightly",14,IF(E1231="monthly",DATE(IF(MONTH(H1231)=12,YEAR(H1231)+1,YEAR(H1231)),VLOOKUP(MONTH(H1231),index!$D$2:$G$13,2,0),DAY(H1231)),
IF(E1231="quarterly",DATE(IF(MONTH(H1231)&gt;=10,YEAR(H1231)+1,YEAR(H1231)),VLOOKUP(MONTH(H1231),index!$D$2:$G$13,3,0),DAY(H1231)),
IF(E1231="halfyearly",DATE(IF(MONTH(H1231)&gt;=7,YEAR(H1231)+1,YEAR(H1231)),VLOOKUP(MONTH(H1231),index!$D$2:$G$13,4,0),DAY(H1231)),
DATE(YEAR(H1231)+1,MONTH(H1231),DAY(H1231)))))-H1231))+H1231)</f>
        <v/>
      </c>
      <c r="J1231" s="9" t="str">
        <f t="shared" si="130"/>
        <v/>
      </c>
      <c r="K1231" s="11" t="str">
        <f t="shared" si="131"/>
        <v/>
      </c>
      <c r="L1231" s="11" t="str">
        <f t="shared" si="132"/>
        <v/>
      </c>
      <c r="M1231" s="11" t="str">
        <f>IF(A1231="","",VLOOKUP(E1231,index!$A$1:$B$6,2,0)*K1231*G1231)</f>
        <v/>
      </c>
      <c r="N1231" s="11" t="str">
        <f>IF(A1231="","",-PMT(G1231*VLOOKUP(E1231,index!$A$1:$B$6,2,0),C1231,F1231,0,0))</f>
        <v/>
      </c>
      <c r="O1231" s="11" t="str">
        <f t="shared" si="133"/>
        <v/>
      </c>
      <c r="P1231" s="11" t="str">
        <f t="shared" si="134"/>
        <v/>
      </c>
    </row>
    <row r="1232" spans="1:16" x14ac:dyDescent="0.25">
      <c r="A1232" s="9" t="str">
        <f>IF(A1231="","",IF(B1231&lt;C1231,A1231,IF(A1231=MAX('entry data'!$B$8:$B$507),"",A1231+1)))</f>
        <v/>
      </c>
      <c r="B1232" s="9" t="str">
        <f t="shared" si="129"/>
        <v/>
      </c>
      <c r="C1232" s="9" t="str">
        <f>IF(ISERROR(VLOOKUP(A1232,'entry data'!B:G,6,0)),"",VLOOKUP(A1232,'entry data'!B:G,6,0))</f>
        <v/>
      </c>
      <c r="D1232" s="9" t="str">
        <f>IF(ISERROR(VLOOKUP(A1232,'entry data'!B:C,2,0)),"",VLOOKUP(A1232,'entry data'!B:C,2,0))</f>
        <v/>
      </c>
      <c r="E1232" s="9" t="str">
        <f>IF(ISERROR(VLOOKUP(A1232,'entry data'!B:E,4,0)),"",VLOOKUP(A1232,'entry data'!B:E,4,0))</f>
        <v/>
      </c>
      <c r="F1232" s="11" t="str">
        <f>IF(A1232="","",IF(ISERROR(VLOOKUP(A1232,'entry data'!B:F,5,0)),"",VLOOKUP(A1232,'entry data'!B:F,5,0)))</f>
        <v/>
      </c>
      <c r="G1232" s="12" t="str">
        <f>IF(A1232="","",IF(ISERROR(VLOOKUP(A1232,'entry data'!B:I,8,0)),"",VLOOKUP(A1232,'entry data'!B:I,7,0)))</f>
        <v/>
      </c>
      <c r="H1232" s="13" t="str">
        <f>IF(A1232="","",IF(B1232=1,VLOOKUP(A1232,'entry data'!B:D,3,0),I1231))</f>
        <v/>
      </c>
      <c r="I1232" s="14" t="str">
        <f>IF(A1232="","",IF(E1232="weekly",7,IF(E1232="fortnightly",14,IF(E1232="monthly",DATE(IF(MONTH(H1232)=12,YEAR(H1232)+1,YEAR(H1232)),VLOOKUP(MONTH(H1232),index!$D$2:$G$13,2,0),DAY(H1232)),
IF(E1232="quarterly",DATE(IF(MONTH(H1232)&gt;=10,YEAR(H1232)+1,YEAR(H1232)),VLOOKUP(MONTH(H1232),index!$D$2:$G$13,3,0),DAY(H1232)),
IF(E1232="halfyearly",DATE(IF(MONTH(H1232)&gt;=7,YEAR(H1232)+1,YEAR(H1232)),VLOOKUP(MONTH(H1232),index!$D$2:$G$13,4,0),DAY(H1232)),
DATE(YEAR(H1232)+1,MONTH(H1232),DAY(H1232)))))-H1232))+H1232)</f>
        <v/>
      </c>
      <c r="J1232" s="9" t="str">
        <f t="shared" si="130"/>
        <v/>
      </c>
      <c r="K1232" s="11" t="str">
        <f t="shared" si="131"/>
        <v/>
      </c>
      <c r="L1232" s="11" t="str">
        <f t="shared" si="132"/>
        <v/>
      </c>
      <c r="M1232" s="11" t="str">
        <f>IF(A1232="","",VLOOKUP(E1232,index!$A$1:$B$6,2,0)*K1232*G1232)</f>
        <v/>
      </c>
      <c r="N1232" s="11" t="str">
        <f>IF(A1232="","",-PMT(G1232*VLOOKUP(E1232,index!$A$1:$B$6,2,0),C1232,F1232,0,0))</f>
        <v/>
      </c>
      <c r="O1232" s="11" t="str">
        <f t="shared" si="133"/>
        <v/>
      </c>
      <c r="P1232" s="11" t="str">
        <f t="shared" si="134"/>
        <v/>
      </c>
    </row>
    <row r="1233" spans="1:16" x14ac:dyDescent="0.25">
      <c r="A1233" s="9" t="str">
        <f>IF(A1232="","",IF(B1232&lt;C1232,A1232,IF(A1232=MAX('entry data'!$B$8:$B$507),"",A1232+1)))</f>
        <v/>
      </c>
      <c r="B1233" s="9" t="str">
        <f t="shared" si="129"/>
        <v/>
      </c>
      <c r="C1233" s="9" t="str">
        <f>IF(ISERROR(VLOOKUP(A1233,'entry data'!B:G,6,0)),"",VLOOKUP(A1233,'entry data'!B:G,6,0))</f>
        <v/>
      </c>
      <c r="D1233" s="9" t="str">
        <f>IF(ISERROR(VLOOKUP(A1233,'entry data'!B:C,2,0)),"",VLOOKUP(A1233,'entry data'!B:C,2,0))</f>
        <v/>
      </c>
      <c r="E1233" s="9" t="str">
        <f>IF(ISERROR(VLOOKUP(A1233,'entry data'!B:E,4,0)),"",VLOOKUP(A1233,'entry data'!B:E,4,0))</f>
        <v/>
      </c>
      <c r="F1233" s="11" t="str">
        <f>IF(A1233="","",IF(ISERROR(VLOOKUP(A1233,'entry data'!B:F,5,0)),"",VLOOKUP(A1233,'entry data'!B:F,5,0)))</f>
        <v/>
      </c>
      <c r="G1233" s="12" t="str">
        <f>IF(A1233="","",IF(ISERROR(VLOOKUP(A1233,'entry data'!B:I,8,0)),"",VLOOKUP(A1233,'entry data'!B:I,7,0)))</f>
        <v/>
      </c>
      <c r="H1233" s="13" t="str">
        <f>IF(A1233="","",IF(B1233=1,VLOOKUP(A1233,'entry data'!B:D,3,0),I1232))</f>
        <v/>
      </c>
      <c r="I1233" s="14" t="str">
        <f>IF(A1233="","",IF(E1233="weekly",7,IF(E1233="fortnightly",14,IF(E1233="monthly",DATE(IF(MONTH(H1233)=12,YEAR(H1233)+1,YEAR(H1233)),VLOOKUP(MONTH(H1233),index!$D$2:$G$13,2,0),DAY(H1233)),
IF(E1233="quarterly",DATE(IF(MONTH(H1233)&gt;=10,YEAR(H1233)+1,YEAR(H1233)),VLOOKUP(MONTH(H1233),index!$D$2:$G$13,3,0),DAY(H1233)),
IF(E1233="halfyearly",DATE(IF(MONTH(H1233)&gt;=7,YEAR(H1233)+1,YEAR(H1233)),VLOOKUP(MONTH(H1233),index!$D$2:$G$13,4,0),DAY(H1233)),
DATE(YEAR(H1233)+1,MONTH(H1233),DAY(H1233)))))-H1233))+H1233)</f>
        <v/>
      </c>
      <c r="J1233" s="9" t="str">
        <f t="shared" si="130"/>
        <v/>
      </c>
      <c r="K1233" s="11" t="str">
        <f t="shared" si="131"/>
        <v/>
      </c>
      <c r="L1233" s="11" t="str">
        <f t="shared" si="132"/>
        <v/>
      </c>
      <c r="M1233" s="11" t="str">
        <f>IF(A1233="","",VLOOKUP(E1233,index!$A$1:$B$6,2,0)*K1233*G1233)</f>
        <v/>
      </c>
      <c r="N1233" s="11" t="str">
        <f>IF(A1233="","",-PMT(G1233*VLOOKUP(E1233,index!$A$1:$B$6,2,0),C1233,F1233,0,0))</f>
        <v/>
      </c>
      <c r="O1233" s="11" t="str">
        <f t="shared" si="133"/>
        <v/>
      </c>
      <c r="P1233" s="11" t="str">
        <f t="shared" si="134"/>
        <v/>
      </c>
    </row>
    <row r="1234" spans="1:16" x14ac:dyDescent="0.25">
      <c r="A1234" s="9" t="str">
        <f>IF(A1233="","",IF(B1233&lt;C1233,A1233,IF(A1233=MAX('entry data'!$B$8:$B$507),"",A1233+1)))</f>
        <v/>
      </c>
      <c r="B1234" s="9" t="str">
        <f t="shared" si="129"/>
        <v/>
      </c>
      <c r="C1234" s="9" t="str">
        <f>IF(ISERROR(VLOOKUP(A1234,'entry data'!B:G,6,0)),"",VLOOKUP(A1234,'entry data'!B:G,6,0))</f>
        <v/>
      </c>
      <c r="D1234" s="9" t="str">
        <f>IF(ISERROR(VLOOKUP(A1234,'entry data'!B:C,2,0)),"",VLOOKUP(A1234,'entry data'!B:C,2,0))</f>
        <v/>
      </c>
      <c r="E1234" s="9" t="str">
        <f>IF(ISERROR(VLOOKUP(A1234,'entry data'!B:E,4,0)),"",VLOOKUP(A1234,'entry data'!B:E,4,0))</f>
        <v/>
      </c>
      <c r="F1234" s="11" t="str">
        <f>IF(A1234="","",IF(ISERROR(VLOOKUP(A1234,'entry data'!B:F,5,0)),"",VLOOKUP(A1234,'entry data'!B:F,5,0)))</f>
        <v/>
      </c>
      <c r="G1234" s="12" t="str">
        <f>IF(A1234="","",IF(ISERROR(VLOOKUP(A1234,'entry data'!B:I,8,0)),"",VLOOKUP(A1234,'entry data'!B:I,7,0)))</f>
        <v/>
      </c>
      <c r="H1234" s="13" t="str">
        <f>IF(A1234="","",IF(B1234=1,VLOOKUP(A1234,'entry data'!B:D,3,0),I1233))</f>
        <v/>
      </c>
      <c r="I1234" s="14" t="str">
        <f>IF(A1234="","",IF(E1234="weekly",7,IF(E1234="fortnightly",14,IF(E1234="monthly",DATE(IF(MONTH(H1234)=12,YEAR(H1234)+1,YEAR(H1234)),VLOOKUP(MONTH(H1234),index!$D$2:$G$13,2,0),DAY(H1234)),
IF(E1234="quarterly",DATE(IF(MONTH(H1234)&gt;=10,YEAR(H1234)+1,YEAR(H1234)),VLOOKUP(MONTH(H1234),index!$D$2:$G$13,3,0),DAY(H1234)),
IF(E1234="halfyearly",DATE(IF(MONTH(H1234)&gt;=7,YEAR(H1234)+1,YEAR(H1234)),VLOOKUP(MONTH(H1234),index!$D$2:$G$13,4,0),DAY(H1234)),
DATE(YEAR(H1234)+1,MONTH(H1234),DAY(H1234)))))-H1234))+H1234)</f>
        <v/>
      </c>
      <c r="J1234" s="9" t="str">
        <f t="shared" si="130"/>
        <v/>
      </c>
      <c r="K1234" s="11" t="str">
        <f t="shared" si="131"/>
        <v/>
      </c>
      <c r="L1234" s="11" t="str">
        <f t="shared" si="132"/>
        <v/>
      </c>
      <c r="M1234" s="11" t="str">
        <f>IF(A1234="","",VLOOKUP(E1234,index!$A$1:$B$6,2,0)*K1234*G1234)</f>
        <v/>
      </c>
      <c r="N1234" s="11" t="str">
        <f>IF(A1234="","",-PMT(G1234*VLOOKUP(E1234,index!$A$1:$B$6,2,0),C1234,F1234,0,0))</f>
        <v/>
      </c>
      <c r="O1234" s="11" t="str">
        <f t="shared" si="133"/>
        <v/>
      </c>
      <c r="P1234" s="11" t="str">
        <f t="shared" si="134"/>
        <v/>
      </c>
    </row>
    <row r="1235" spans="1:16" x14ac:dyDescent="0.25">
      <c r="A1235" s="9" t="str">
        <f>IF(A1234="","",IF(B1234&lt;C1234,A1234,IF(A1234=MAX('entry data'!$B$8:$B$507),"",A1234+1)))</f>
        <v/>
      </c>
      <c r="B1235" s="9" t="str">
        <f t="shared" si="129"/>
        <v/>
      </c>
      <c r="C1235" s="9" t="str">
        <f>IF(ISERROR(VLOOKUP(A1235,'entry data'!B:G,6,0)),"",VLOOKUP(A1235,'entry data'!B:G,6,0))</f>
        <v/>
      </c>
      <c r="D1235" s="9" t="str">
        <f>IF(ISERROR(VLOOKUP(A1235,'entry data'!B:C,2,0)),"",VLOOKUP(A1235,'entry data'!B:C,2,0))</f>
        <v/>
      </c>
      <c r="E1235" s="9" t="str">
        <f>IF(ISERROR(VLOOKUP(A1235,'entry data'!B:E,4,0)),"",VLOOKUP(A1235,'entry data'!B:E,4,0))</f>
        <v/>
      </c>
      <c r="F1235" s="11" t="str">
        <f>IF(A1235="","",IF(ISERROR(VLOOKUP(A1235,'entry data'!B:F,5,0)),"",VLOOKUP(A1235,'entry data'!B:F,5,0)))</f>
        <v/>
      </c>
      <c r="G1235" s="12" t="str">
        <f>IF(A1235="","",IF(ISERROR(VLOOKUP(A1235,'entry data'!B:I,8,0)),"",VLOOKUP(A1235,'entry data'!B:I,7,0)))</f>
        <v/>
      </c>
      <c r="H1235" s="13" t="str">
        <f>IF(A1235="","",IF(B1235=1,VLOOKUP(A1235,'entry data'!B:D,3,0),I1234))</f>
        <v/>
      </c>
      <c r="I1235" s="14" t="str">
        <f>IF(A1235="","",IF(E1235="weekly",7,IF(E1235="fortnightly",14,IF(E1235="monthly",DATE(IF(MONTH(H1235)=12,YEAR(H1235)+1,YEAR(H1235)),VLOOKUP(MONTH(H1235),index!$D$2:$G$13,2,0),DAY(H1235)),
IF(E1235="quarterly",DATE(IF(MONTH(H1235)&gt;=10,YEAR(H1235)+1,YEAR(H1235)),VLOOKUP(MONTH(H1235),index!$D$2:$G$13,3,0),DAY(H1235)),
IF(E1235="halfyearly",DATE(IF(MONTH(H1235)&gt;=7,YEAR(H1235)+1,YEAR(H1235)),VLOOKUP(MONTH(H1235),index!$D$2:$G$13,4,0),DAY(H1235)),
DATE(YEAR(H1235)+1,MONTH(H1235),DAY(H1235)))))-H1235))+H1235)</f>
        <v/>
      </c>
      <c r="J1235" s="9" t="str">
        <f t="shared" si="130"/>
        <v/>
      </c>
      <c r="K1235" s="11" t="str">
        <f t="shared" si="131"/>
        <v/>
      </c>
      <c r="L1235" s="11" t="str">
        <f t="shared" si="132"/>
        <v/>
      </c>
      <c r="M1235" s="11" t="str">
        <f>IF(A1235="","",VLOOKUP(E1235,index!$A$1:$B$6,2,0)*K1235*G1235)</f>
        <v/>
      </c>
      <c r="N1235" s="11" t="str">
        <f>IF(A1235="","",-PMT(G1235*VLOOKUP(E1235,index!$A$1:$B$6,2,0),C1235,F1235,0,0))</f>
        <v/>
      </c>
      <c r="O1235" s="11" t="str">
        <f t="shared" si="133"/>
        <v/>
      </c>
      <c r="P1235" s="11" t="str">
        <f t="shared" si="134"/>
        <v/>
      </c>
    </row>
    <row r="1236" spans="1:16" x14ac:dyDescent="0.25">
      <c r="A1236" s="9" t="str">
        <f>IF(A1235="","",IF(B1235&lt;C1235,A1235,IF(A1235=MAX('entry data'!$B$8:$B$507),"",A1235+1)))</f>
        <v/>
      </c>
      <c r="B1236" s="9" t="str">
        <f t="shared" si="129"/>
        <v/>
      </c>
      <c r="C1236" s="9" t="str">
        <f>IF(ISERROR(VLOOKUP(A1236,'entry data'!B:G,6,0)),"",VLOOKUP(A1236,'entry data'!B:G,6,0))</f>
        <v/>
      </c>
      <c r="D1236" s="9" t="str">
        <f>IF(ISERROR(VLOOKUP(A1236,'entry data'!B:C,2,0)),"",VLOOKUP(A1236,'entry data'!B:C,2,0))</f>
        <v/>
      </c>
      <c r="E1236" s="9" t="str">
        <f>IF(ISERROR(VLOOKUP(A1236,'entry data'!B:E,4,0)),"",VLOOKUP(A1236,'entry data'!B:E,4,0))</f>
        <v/>
      </c>
      <c r="F1236" s="11" t="str">
        <f>IF(A1236="","",IF(ISERROR(VLOOKUP(A1236,'entry data'!B:F,5,0)),"",VLOOKUP(A1236,'entry data'!B:F,5,0)))</f>
        <v/>
      </c>
      <c r="G1236" s="12" t="str">
        <f>IF(A1236="","",IF(ISERROR(VLOOKUP(A1236,'entry data'!B:I,8,0)),"",VLOOKUP(A1236,'entry data'!B:I,7,0)))</f>
        <v/>
      </c>
      <c r="H1236" s="13" t="str">
        <f>IF(A1236="","",IF(B1236=1,VLOOKUP(A1236,'entry data'!B:D,3,0),I1235))</f>
        <v/>
      </c>
      <c r="I1236" s="14" t="str">
        <f>IF(A1236="","",IF(E1236="weekly",7,IF(E1236="fortnightly",14,IF(E1236="monthly",DATE(IF(MONTH(H1236)=12,YEAR(H1236)+1,YEAR(H1236)),VLOOKUP(MONTH(H1236),index!$D$2:$G$13,2,0),DAY(H1236)),
IF(E1236="quarterly",DATE(IF(MONTH(H1236)&gt;=10,YEAR(H1236)+1,YEAR(H1236)),VLOOKUP(MONTH(H1236),index!$D$2:$G$13,3,0),DAY(H1236)),
IF(E1236="halfyearly",DATE(IF(MONTH(H1236)&gt;=7,YEAR(H1236)+1,YEAR(H1236)),VLOOKUP(MONTH(H1236),index!$D$2:$G$13,4,0),DAY(H1236)),
DATE(YEAR(H1236)+1,MONTH(H1236),DAY(H1236)))))-H1236))+H1236)</f>
        <v/>
      </c>
      <c r="J1236" s="9" t="str">
        <f t="shared" si="130"/>
        <v/>
      </c>
      <c r="K1236" s="11" t="str">
        <f t="shared" si="131"/>
        <v/>
      </c>
      <c r="L1236" s="11" t="str">
        <f t="shared" si="132"/>
        <v/>
      </c>
      <c r="M1236" s="11" t="str">
        <f>IF(A1236="","",VLOOKUP(E1236,index!$A$1:$B$6,2,0)*K1236*G1236)</f>
        <v/>
      </c>
      <c r="N1236" s="11" t="str">
        <f>IF(A1236="","",-PMT(G1236*VLOOKUP(E1236,index!$A$1:$B$6,2,0),C1236,F1236,0,0))</f>
        <v/>
      </c>
      <c r="O1236" s="11" t="str">
        <f t="shared" si="133"/>
        <v/>
      </c>
      <c r="P1236" s="11" t="str">
        <f t="shared" si="134"/>
        <v/>
      </c>
    </row>
    <row r="1237" spans="1:16" x14ac:dyDescent="0.25">
      <c r="A1237" s="9" t="str">
        <f>IF(A1236="","",IF(B1236&lt;C1236,A1236,IF(A1236=MAX('entry data'!$B$8:$B$507),"",A1236+1)))</f>
        <v/>
      </c>
      <c r="B1237" s="9" t="str">
        <f t="shared" si="129"/>
        <v/>
      </c>
      <c r="C1237" s="9" t="str">
        <f>IF(ISERROR(VLOOKUP(A1237,'entry data'!B:G,6,0)),"",VLOOKUP(A1237,'entry data'!B:G,6,0))</f>
        <v/>
      </c>
      <c r="D1237" s="9" t="str">
        <f>IF(ISERROR(VLOOKUP(A1237,'entry data'!B:C,2,0)),"",VLOOKUP(A1237,'entry data'!B:C,2,0))</f>
        <v/>
      </c>
      <c r="E1237" s="9" t="str">
        <f>IF(ISERROR(VLOOKUP(A1237,'entry data'!B:E,4,0)),"",VLOOKUP(A1237,'entry data'!B:E,4,0))</f>
        <v/>
      </c>
      <c r="F1237" s="11" t="str">
        <f>IF(A1237="","",IF(ISERROR(VLOOKUP(A1237,'entry data'!B:F,5,0)),"",VLOOKUP(A1237,'entry data'!B:F,5,0)))</f>
        <v/>
      </c>
      <c r="G1237" s="12" t="str">
        <f>IF(A1237="","",IF(ISERROR(VLOOKUP(A1237,'entry data'!B:I,8,0)),"",VLOOKUP(A1237,'entry data'!B:I,7,0)))</f>
        <v/>
      </c>
      <c r="H1237" s="13" t="str">
        <f>IF(A1237="","",IF(B1237=1,VLOOKUP(A1237,'entry data'!B:D,3,0),I1236))</f>
        <v/>
      </c>
      <c r="I1237" s="14" t="str">
        <f>IF(A1237="","",IF(E1237="weekly",7,IF(E1237="fortnightly",14,IF(E1237="monthly",DATE(IF(MONTH(H1237)=12,YEAR(H1237)+1,YEAR(H1237)),VLOOKUP(MONTH(H1237),index!$D$2:$G$13,2,0),DAY(H1237)),
IF(E1237="quarterly",DATE(IF(MONTH(H1237)&gt;=10,YEAR(H1237)+1,YEAR(H1237)),VLOOKUP(MONTH(H1237),index!$D$2:$G$13,3,0),DAY(H1237)),
IF(E1237="halfyearly",DATE(IF(MONTH(H1237)&gt;=7,YEAR(H1237)+1,YEAR(H1237)),VLOOKUP(MONTH(H1237),index!$D$2:$G$13,4,0),DAY(H1237)),
DATE(YEAR(H1237)+1,MONTH(H1237),DAY(H1237)))))-H1237))+H1237)</f>
        <v/>
      </c>
      <c r="J1237" s="9" t="str">
        <f t="shared" si="130"/>
        <v/>
      </c>
      <c r="K1237" s="11" t="str">
        <f t="shared" si="131"/>
        <v/>
      </c>
      <c r="L1237" s="11" t="str">
        <f t="shared" si="132"/>
        <v/>
      </c>
      <c r="M1237" s="11" t="str">
        <f>IF(A1237="","",VLOOKUP(E1237,index!$A$1:$B$6,2,0)*K1237*G1237)</f>
        <v/>
      </c>
      <c r="N1237" s="11" t="str">
        <f>IF(A1237="","",-PMT(G1237*VLOOKUP(E1237,index!$A$1:$B$6,2,0),C1237,F1237,0,0))</f>
        <v/>
      </c>
      <c r="O1237" s="11" t="str">
        <f t="shared" si="133"/>
        <v/>
      </c>
      <c r="P1237" s="11" t="str">
        <f t="shared" si="134"/>
        <v/>
      </c>
    </row>
    <row r="1238" spans="1:16" x14ac:dyDescent="0.25">
      <c r="A1238" s="9" t="str">
        <f>IF(A1237="","",IF(B1237&lt;C1237,A1237,IF(A1237=MAX('entry data'!$B$8:$B$507),"",A1237+1)))</f>
        <v/>
      </c>
      <c r="B1238" s="9" t="str">
        <f t="shared" si="129"/>
        <v/>
      </c>
      <c r="C1238" s="9" t="str">
        <f>IF(ISERROR(VLOOKUP(A1238,'entry data'!B:G,6,0)),"",VLOOKUP(A1238,'entry data'!B:G,6,0))</f>
        <v/>
      </c>
      <c r="D1238" s="9" t="str">
        <f>IF(ISERROR(VLOOKUP(A1238,'entry data'!B:C,2,0)),"",VLOOKUP(A1238,'entry data'!B:C,2,0))</f>
        <v/>
      </c>
      <c r="E1238" s="9" t="str">
        <f>IF(ISERROR(VLOOKUP(A1238,'entry data'!B:E,4,0)),"",VLOOKUP(A1238,'entry data'!B:E,4,0))</f>
        <v/>
      </c>
      <c r="F1238" s="11" t="str">
        <f>IF(A1238="","",IF(ISERROR(VLOOKUP(A1238,'entry data'!B:F,5,0)),"",VLOOKUP(A1238,'entry data'!B:F,5,0)))</f>
        <v/>
      </c>
      <c r="G1238" s="12" t="str">
        <f>IF(A1238="","",IF(ISERROR(VLOOKUP(A1238,'entry data'!B:I,8,0)),"",VLOOKUP(A1238,'entry data'!B:I,7,0)))</f>
        <v/>
      </c>
      <c r="H1238" s="13" t="str">
        <f>IF(A1238="","",IF(B1238=1,VLOOKUP(A1238,'entry data'!B:D,3,0),I1237))</f>
        <v/>
      </c>
      <c r="I1238" s="14" t="str">
        <f>IF(A1238="","",IF(E1238="weekly",7,IF(E1238="fortnightly",14,IF(E1238="monthly",DATE(IF(MONTH(H1238)=12,YEAR(H1238)+1,YEAR(H1238)),VLOOKUP(MONTH(H1238),index!$D$2:$G$13,2,0),DAY(H1238)),
IF(E1238="quarterly",DATE(IF(MONTH(H1238)&gt;=10,YEAR(H1238)+1,YEAR(H1238)),VLOOKUP(MONTH(H1238),index!$D$2:$G$13,3,0),DAY(H1238)),
IF(E1238="halfyearly",DATE(IF(MONTH(H1238)&gt;=7,YEAR(H1238)+1,YEAR(H1238)),VLOOKUP(MONTH(H1238),index!$D$2:$G$13,4,0),DAY(H1238)),
DATE(YEAR(H1238)+1,MONTH(H1238),DAY(H1238)))))-H1238))+H1238)</f>
        <v/>
      </c>
      <c r="J1238" s="9" t="str">
        <f t="shared" si="130"/>
        <v/>
      </c>
      <c r="K1238" s="11" t="str">
        <f t="shared" si="131"/>
        <v/>
      </c>
      <c r="L1238" s="11" t="str">
        <f t="shared" si="132"/>
        <v/>
      </c>
      <c r="M1238" s="11" t="str">
        <f>IF(A1238="","",VLOOKUP(E1238,index!$A$1:$B$6,2,0)*K1238*G1238)</f>
        <v/>
      </c>
      <c r="N1238" s="11" t="str">
        <f>IF(A1238="","",-PMT(G1238*VLOOKUP(E1238,index!$A$1:$B$6,2,0),C1238,F1238,0,0))</f>
        <v/>
      </c>
      <c r="O1238" s="11" t="str">
        <f t="shared" si="133"/>
        <v/>
      </c>
      <c r="P1238" s="11" t="str">
        <f t="shared" si="134"/>
        <v/>
      </c>
    </row>
    <row r="1239" spans="1:16" x14ac:dyDescent="0.25">
      <c r="A1239" s="9" t="str">
        <f>IF(A1238="","",IF(B1238&lt;C1238,A1238,IF(A1238=MAX('entry data'!$B$8:$B$507),"",A1238+1)))</f>
        <v/>
      </c>
      <c r="B1239" s="9" t="str">
        <f t="shared" ref="B1239:B1302" si="135">IF(A1239="","",IF(B1238=C1238,1,B1238+1))</f>
        <v/>
      </c>
      <c r="C1239" s="9" t="str">
        <f>IF(ISERROR(VLOOKUP(A1239,'entry data'!B:G,6,0)),"",VLOOKUP(A1239,'entry data'!B:G,6,0))</f>
        <v/>
      </c>
      <c r="D1239" s="9" t="str">
        <f>IF(ISERROR(VLOOKUP(A1239,'entry data'!B:C,2,0)),"",VLOOKUP(A1239,'entry data'!B:C,2,0))</f>
        <v/>
      </c>
      <c r="E1239" s="9" t="str">
        <f>IF(ISERROR(VLOOKUP(A1239,'entry data'!B:E,4,0)),"",VLOOKUP(A1239,'entry data'!B:E,4,0))</f>
        <v/>
      </c>
      <c r="F1239" s="11" t="str">
        <f>IF(A1239="","",IF(ISERROR(VLOOKUP(A1239,'entry data'!B:F,5,0)),"",VLOOKUP(A1239,'entry data'!B:F,5,0)))</f>
        <v/>
      </c>
      <c r="G1239" s="12" t="str">
        <f>IF(A1239="","",IF(ISERROR(VLOOKUP(A1239,'entry data'!B:I,8,0)),"",VLOOKUP(A1239,'entry data'!B:I,7,0)))</f>
        <v/>
      </c>
      <c r="H1239" s="13" t="str">
        <f>IF(A1239="","",IF(B1239=1,VLOOKUP(A1239,'entry data'!B:D,3,0),I1238))</f>
        <v/>
      </c>
      <c r="I1239" s="14" t="str">
        <f>IF(A1239="","",IF(E1239="weekly",7,IF(E1239="fortnightly",14,IF(E1239="monthly",DATE(IF(MONTH(H1239)=12,YEAR(H1239)+1,YEAR(H1239)),VLOOKUP(MONTH(H1239),index!$D$2:$G$13,2,0),DAY(H1239)),
IF(E1239="quarterly",DATE(IF(MONTH(H1239)&gt;=10,YEAR(H1239)+1,YEAR(H1239)),VLOOKUP(MONTH(H1239),index!$D$2:$G$13,3,0),DAY(H1239)),
IF(E1239="halfyearly",DATE(IF(MONTH(H1239)&gt;=7,YEAR(H1239)+1,YEAR(H1239)),VLOOKUP(MONTH(H1239),index!$D$2:$G$13,4,0),DAY(H1239)),
DATE(YEAR(H1239)+1,MONTH(H1239),DAY(H1239)))))-H1239))+H1239)</f>
        <v/>
      </c>
      <c r="J1239" s="9" t="str">
        <f t="shared" ref="J1239:J1302" si="136">IF(A1239="","",IF(MONTH(I1239)&lt;10,YEAR(I1239)&amp;"-0"&amp;MONTH(I1239),YEAR(I1239)&amp;"-"&amp;MONTH(I1239)))</f>
        <v/>
      </c>
      <c r="K1239" s="11" t="str">
        <f t="shared" ref="K1239:K1302" si="137">IF(A1239="","",IF(B1239=1,F1239,O1238))</f>
        <v/>
      </c>
      <c r="L1239" s="11" t="str">
        <f t="shared" ref="L1239:L1302" si="138">IF(A1239="","",N1239-M1239)</f>
        <v/>
      </c>
      <c r="M1239" s="11" t="str">
        <f>IF(A1239="","",VLOOKUP(E1239,index!$A$1:$B$6,2,0)*K1239*G1239)</f>
        <v/>
      </c>
      <c r="N1239" s="11" t="str">
        <f>IF(A1239="","",-PMT(G1239*VLOOKUP(E1239,index!$A$1:$B$6,2,0),C1239,F1239,0,0))</f>
        <v/>
      </c>
      <c r="O1239" s="11" t="str">
        <f t="shared" ref="O1239:O1302" si="139">IF(A1239="","",K1239-L1239)</f>
        <v/>
      </c>
      <c r="P1239" s="11" t="str">
        <f t="shared" si="134"/>
        <v/>
      </c>
    </row>
    <row r="1240" spans="1:16" x14ac:dyDescent="0.25">
      <c r="A1240" s="9" t="str">
        <f>IF(A1239="","",IF(B1239&lt;C1239,A1239,IF(A1239=MAX('entry data'!$B$8:$B$507),"",A1239+1)))</f>
        <v/>
      </c>
      <c r="B1240" s="9" t="str">
        <f t="shared" si="135"/>
        <v/>
      </c>
      <c r="C1240" s="9" t="str">
        <f>IF(ISERROR(VLOOKUP(A1240,'entry data'!B:G,6,0)),"",VLOOKUP(A1240,'entry data'!B:G,6,0))</f>
        <v/>
      </c>
      <c r="D1240" s="9" t="str">
        <f>IF(ISERROR(VLOOKUP(A1240,'entry data'!B:C,2,0)),"",VLOOKUP(A1240,'entry data'!B:C,2,0))</f>
        <v/>
      </c>
      <c r="E1240" s="9" t="str">
        <f>IF(ISERROR(VLOOKUP(A1240,'entry data'!B:E,4,0)),"",VLOOKUP(A1240,'entry data'!B:E,4,0))</f>
        <v/>
      </c>
      <c r="F1240" s="11" t="str">
        <f>IF(A1240="","",IF(ISERROR(VLOOKUP(A1240,'entry data'!B:F,5,0)),"",VLOOKUP(A1240,'entry data'!B:F,5,0)))</f>
        <v/>
      </c>
      <c r="G1240" s="12" t="str">
        <f>IF(A1240="","",IF(ISERROR(VLOOKUP(A1240,'entry data'!B:I,8,0)),"",VLOOKUP(A1240,'entry data'!B:I,7,0)))</f>
        <v/>
      </c>
      <c r="H1240" s="13" t="str">
        <f>IF(A1240="","",IF(B1240=1,VLOOKUP(A1240,'entry data'!B:D,3,0),I1239))</f>
        <v/>
      </c>
      <c r="I1240" s="14" t="str">
        <f>IF(A1240="","",IF(E1240="weekly",7,IF(E1240="fortnightly",14,IF(E1240="monthly",DATE(IF(MONTH(H1240)=12,YEAR(H1240)+1,YEAR(H1240)),VLOOKUP(MONTH(H1240),index!$D$2:$G$13,2,0),DAY(H1240)),
IF(E1240="quarterly",DATE(IF(MONTH(H1240)&gt;=10,YEAR(H1240)+1,YEAR(H1240)),VLOOKUP(MONTH(H1240),index!$D$2:$G$13,3,0),DAY(H1240)),
IF(E1240="halfyearly",DATE(IF(MONTH(H1240)&gt;=7,YEAR(H1240)+1,YEAR(H1240)),VLOOKUP(MONTH(H1240),index!$D$2:$G$13,4,0),DAY(H1240)),
DATE(YEAR(H1240)+1,MONTH(H1240),DAY(H1240)))))-H1240))+H1240)</f>
        <v/>
      </c>
      <c r="J1240" s="9" t="str">
        <f t="shared" si="136"/>
        <v/>
      </c>
      <c r="K1240" s="11" t="str">
        <f t="shared" si="137"/>
        <v/>
      </c>
      <c r="L1240" s="11" t="str">
        <f t="shared" si="138"/>
        <v/>
      </c>
      <c r="M1240" s="11" t="str">
        <f>IF(A1240="","",VLOOKUP(E1240,index!$A$1:$B$6,2,0)*K1240*G1240)</f>
        <v/>
      </c>
      <c r="N1240" s="11" t="str">
        <f>IF(A1240="","",-PMT(G1240*VLOOKUP(E1240,index!$A$1:$B$6,2,0),C1240,F1240,0,0))</f>
        <v/>
      </c>
      <c r="O1240" s="11" t="str">
        <f t="shared" si="139"/>
        <v/>
      </c>
      <c r="P1240" s="11" t="str">
        <f t="shared" si="134"/>
        <v/>
      </c>
    </row>
    <row r="1241" spans="1:16" x14ac:dyDescent="0.25">
      <c r="A1241" s="9" t="str">
        <f>IF(A1240="","",IF(B1240&lt;C1240,A1240,IF(A1240=MAX('entry data'!$B$8:$B$507),"",A1240+1)))</f>
        <v/>
      </c>
      <c r="B1241" s="9" t="str">
        <f t="shared" si="135"/>
        <v/>
      </c>
      <c r="C1241" s="9" t="str">
        <f>IF(ISERROR(VLOOKUP(A1241,'entry data'!B:G,6,0)),"",VLOOKUP(A1241,'entry data'!B:G,6,0))</f>
        <v/>
      </c>
      <c r="D1241" s="9" t="str">
        <f>IF(ISERROR(VLOOKUP(A1241,'entry data'!B:C,2,0)),"",VLOOKUP(A1241,'entry data'!B:C,2,0))</f>
        <v/>
      </c>
      <c r="E1241" s="9" t="str">
        <f>IF(ISERROR(VLOOKUP(A1241,'entry data'!B:E,4,0)),"",VLOOKUP(A1241,'entry data'!B:E,4,0))</f>
        <v/>
      </c>
      <c r="F1241" s="11" t="str">
        <f>IF(A1241="","",IF(ISERROR(VLOOKUP(A1241,'entry data'!B:F,5,0)),"",VLOOKUP(A1241,'entry data'!B:F,5,0)))</f>
        <v/>
      </c>
      <c r="G1241" s="12" t="str">
        <f>IF(A1241="","",IF(ISERROR(VLOOKUP(A1241,'entry data'!B:I,8,0)),"",VLOOKUP(A1241,'entry data'!B:I,7,0)))</f>
        <v/>
      </c>
      <c r="H1241" s="13" t="str">
        <f>IF(A1241="","",IF(B1241=1,VLOOKUP(A1241,'entry data'!B:D,3,0),I1240))</f>
        <v/>
      </c>
      <c r="I1241" s="14" t="str">
        <f>IF(A1241="","",IF(E1241="weekly",7,IF(E1241="fortnightly",14,IF(E1241="monthly",DATE(IF(MONTH(H1241)=12,YEAR(H1241)+1,YEAR(H1241)),VLOOKUP(MONTH(H1241),index!$D$2:$G$13,2,0),DAY(H1241)),
IF(E1241="quarterly",DATE(IF(MONTH(H1241)&gt;=10,YEAR(H1241)+1,YEAR(H1241)),VLOOKUP(MONTH(H1241),index!$D$2:$G$13,3,0),DAY(H1241)),
IF(E1241="halfyearly",DATE(IF(MONTH(H1241)&gt;=7,YEAR(H1241)+1,YEAR(H1241)),VLOOKUP(MONTH(H1241),index!$D$2:$G$13,4,0),DAY(H1241)),
DATE(YEAR(H1241)+1,MONTH(H1241),DAY(H1241)))))-H1241))+H1241)</f>
        <v/>
      </c>
      <c r="J1241" s="9" t="str">
        <f t="shared" si="136"/>
        <v/>
      </c>
      <c r="K1241" s="11" t="str">
        <f t="shared" si="137"/>
        <v/>
      </c>
      <c r="L1241" s="11" t="str">
        <f t="shared" si="138"/>
        <v/>
      </c>
      <c r="M1241" s="11" t="str">
        <f>IF(A1241="","",VLOOKUP(E1241,index!$A$1:$B$6,2,0)*K1241*G1241)</f>
        <v/>
      </c>
      <c r="N1241" s="11" t="str">
        <f>IF(A1241="","",-PMT(G1241*VLOOKUP(E1241,index!$A$1:$B$6,2,0),C1241,F1241,0,0))</f>
        <v/>
      </c>
      <c r="O1241" s="11" t="str">
        <f t="shared" si="139"/>
        <v/>
      </c>
      <c r="P1241" s="11" t="str">
        <f t="shared" si="134"/>
        <v/>
      </c>
    </row>
    <row r="1242" spans="1:16" x14ac:dyDescent="0.25">
      <c r="A1242" s="9" t="str">
        <f>IF(A1241="","",IF(B1241&lt;C1241,A1241,IF(A1241=MAX('entry data'!$B$8:$B$507),"",A1241+1)))</f>
        <v/>
      </c>
      <c r="B1242" s="9" t="str">
        <f t="shared" si="135"/>
        <v/>
      </c>
      <c r="C1242" s="9" t="str">
        <f>IF(ISERROR(VLOOKUP(A1242,'entry data'!B:G,6,0)),"",VLOOKUP(A1242,'entry data'!B:G,6,0))</f>
        <v/>
      </c>
      <c r="D1242" s="9" t="str">
        <f>IF(ISERROR(VLOOKUP(A1242,'entry data'!B:C,2,0)),"",VLOOKUP(A1242,'entry data'!B:C,2,0))</f>
        <v/>
      </c>
      <c r="E1242" s="9" t="str">
        <f>IF(ISERROR(VLOOKUP(A1242,'entry data'!B:E,4,0)),"",VLOOKUP(A1242,'entry data'!B:E,4,0))</f>
        <v/>
      </c>
      <c r="F1242" s="11" t="str">
        <f>IF(A1242="","",IF(ISERROR(VLOOKUP(A1242,'entry data'!B:F,5,0)),"",VLOOKUP(A1242,'entry data'!B:F,5,0)))</f>
        <v/>
      </c>
      <c r="G1242" s="12" t="str">
        <f>IF(A1242="","",IF(ISERROR(VLOOKUP(A1242,'entry data'!B:I,8,0)),"",VLOOKUP(A1242,'entry data'!B:I,7,0)))</f>
        <v/>
      </c>
      <c r="H1242" s="13" t="str">
        <f>IF(A1242="","",IF(B1242=1,VLOOKUP(A1242,'entry data'!B:D,3,0),I1241))</f>
        <v/>
      </c>
      <c r="I1242" s="14" t="str">
        <f>IF(A1242="","",IF(E1242="weekly",7,IF(E1242="fortnightly",14,IF(E1242="monthly",DATE(IF(MONTH(H1242)=12,YEAR(H1242)+1,YEAR(H1242)),VLOOKUP(MONTH(H1242),index!$D$2:$G$13,2,0),DAY(H1242)),
IF(E1242="quarterly",DATE(IF(MONTH(H1242)&gt;=10,YEAR(H1242)+1,YEAR(H1242)),VLOOKUP(MONTH(H1242),index!$D$2:$G$13,3,0),DAY(H1242)),
IF(E1242="halfyearly",DATE(IF(MONTH(H1242)&gt;=7,YEAR(H1242)+1,YEAR(H1242)),VLOOKUP(MONTH(H1242),index!$D$2:$G$13,4,0),DAY(H1242)),
DATE(YEAR(H1242)+1,MONTH(H1242),DAY(H1242)))))-H1242))+H1242)</f>
        <v/>
      </c>
      <c r="J1242" s="9" t="str">
        <f t="shared" si="136"/>
        <v/>
      </c>
      <c r="K1242" s="11" t="str">
        <f t="shared" si="137"/>
        <v/>
      </c>
      <c r="L1242" s="11" t="str">
        <f t="shared" si="138"/>
        <v/>
      </c>
      <c r="M1242" s="11" t="str">
        <f>IF(A1242="","",VLOOKUP(E1242,index!$A$1:$B$6,2,0)*K1242*G1242)</f>
        <v/>
      </c>
      <c r="N1242" s="11" t="str">
        <f>IF(A1242="","",-PMT(G1242*VLOOKUP(E1242,index!$A$1:$B$6,2,0),C1242,F1242,0,0))</f>
        <v/>
      </c>
      <c r="O1242" s="11" t="str">
        <f t="shared" si="139"/>
        <v/>
      </c>
      <c r="P1242" s="11" t="str">
        <f t="shared" si="134"/>
        <v/>
      </c>
    </row>
    <row r="1243" spans="1:16" x14ac:dyDescent="0.25">
      <c r="A1243" s="9" t="str">
        <f>IF(A1242="","",IF(B1242&lt;C1242,A1242,IF(A1242=MAX('entry data'!$B$8:$B$507),"",A1242+1)))</f>
        <v/>
      </c>
      <c r="B1243" s="9" t="str">
        <f t="shared" si="135"/>
        <v/>
      </c>
      <c r="C1243" s="9" t="str">
        <f>IF(ISERROR(VLOOKUP(A1243,'entry data'!B:G,6,0)),"",VLOOKUP(A1243,'entry data'!B:G,6,0))</f>
        <v/>
      </c>
      <c r="D1243" s="9" t="str">
        <f>IF(ISERROR(VLOOKUP(A1243,'entry data'!B:C,2,0)),"",VLOOKUP(A1243,'entry data'!B:C,2,0))</f>
        <v/>
      </c>
      <c r="E1243" s="9" t="str">
        <f>IF(ISERROR(VLOOKUP(A1243,'entry data'!B:E,4,0)),"",VLOOKUP(A1243,'entry data'!B:E,4,0))</f>
        <v/>
      </c>
      <c r="F1243" s="11" t="str">
        <f>IF(A1243="","",IF(ISERROR(VLOOKUP(A1243,'entry data'!B:F,5,0)),"",VLOOKUP(A1243,'entry data'!B:F,5,0)))</f>
        <v/>
      </c>
      <c r="G1243" s="12" t="str">
        <f>IF(A1243="","",IF(ISERROR(VLOOKUP(A1243,'entry data'!B:I,8,0)),"",VLOOKUP(A1243,'entry data'!B:I,7,0)))</f>
        <v/>
      </c>
      <c r="H1243" s="13" t="str">
        <f>IF(A1243="","",IF(B1243=1,VLOOKUP(A1243,'entry data'!B:D,3,0),I1242))</f>
        <v/>
      </c>
      <c r="I1243" s="14" t="str">
        <f>IF(A1243="","",IF(E1243="weekly",7,IF(E1243="fortnightly",14,IF(E1243="monthly",DATE(IF(MONTH(H1243)=12,YEAR(H1243)+1,YEAR(H1243)),VLOOKUP(MONTH(H1243),index!$D$2:$G$13,2,0),DAY(H1243)),
IF(E1243="quarterly",DATE(IF(MONTH(H1243)&gt;=10,YEAR(H1243)+1,YEAR(H1243)),VLOOKUP(MONTH(H1243),index!$D$2:$G$13,3,0),DAY(H1243)),
IF(E1243="halfyearly",DATE(IF(MONTH(H1243)&gt;=7,YEAR(H1243)+1,YEAR(H1243)),VLOOKUP(MONTH(H1243),index!$D$2:$G$13,4,0),DAY(H1243)),
DATE(YEAR(H1243)+1,MONTH(H1243),DAY(H1243)))))-H1243))+H1243)</f>
        <v/>
      </c>
      <c r="J1243" s="9" t="str">
        <f t="shared" si="136"/>
        <v/>
      </c>
      <c r="K1243" s="11" t="str">
        <f t="shared" si="137"/>
        <v/>
      </c>
      <c r="L1243" s="11" t="str">
        <f t="shared" si="138"/>
        <v/>
      </c>
      <c r="M1243" s="11" t="str">
        <f>IF(A1243="","",VLOOKUP(E1243,index!$A$1:$B$6,2,0)*K1243*G1243)</f>
        <v/>
      </c>
      <c r="N1243" s="11" t="str">
        <f>IF(A1243="","",-PMT(G1243*VLOOKUP(E1243,index!$A$1:$B$6,2,0),C1243,F1243,0,0))</f>
        <v/>
      </c>
      <c r="O1243" s="11" t="str">
        <f t="shared" si="139"/>
        <v/>
      </c>
      <c r="P1243" s="11" t="str">
        <f t="shared" si="134"/>
        <v/>
      </c>
    </row>
    <row r="1244" spans="1:16" x14ac:dyDescent="0.25">
      <c r="A1244" s="9" t="str">
        <f>IF(A1243="","",IF(B1243&lt;C1243,A1243,IF(A1243=MAX('entry data'!$B$8:$B$507),"",A1243+1)))</f>
        <v/>
      </c>
      <c r="B1244" s="9" t="str">
        <f t="shared" si="135"/>
        <v/>
      </c>
      <c r="C1244" s="9" t="str">
        <f>IF(ISERROR(VLOOKUP(A1244,'entry data'!B:G,6,0)),"",VLOOKUP(A1244,'entry data'!B:G,6,0))</f>
        <v/>
      </c>
      <c r="D1244" s="9" t="str">
        <f>IF(ISERROR(VLOOKUP(A1244,'entry data'!B:C,2,0)),"",VLOOKUP(A1244,'entry data'!B:C,2,0))</f>
        <v/>
      </c>
      <c r="E1244" s="9" t="str">
        <f>IF(ISERROR(VLOOKUP(A1244,'entry data'!B:E,4,0)),"",VLOOKUP(A1244,'entry data'!B:E,4,0))</f>
        <v/>
      </c>
      <c r="F1244" s="11" t="str">
        <f>IF(A1244="","",IF(ISERROR(VLOOKUP(A1244,'entry data'!B:F,5,0)),"",VLOOKUP(A1244,'entry data'!B:F,5,0)))</f>
        <v/>
      </c>
      <c r="G1244" s="12" t="str">
        <f>IF(A1244="","",IF(ISERROR(VLOOKUP(A1244,'entry data'!B:I,8,0)),"",VLOOKUP(A1244,'entry data'!B:I,7,0)))</f>
        <v/>
      </c>
      <c r="H1244" s="13" t="str">
        <f>IF(A1244="","",IF(B1244=1,VLOOKUP(A1244,'entry data'!B:D,3,0),I1243))</f>
        <v/>
      </c>
      <c r="I1244" s="14" t="str">
        <f>IF(A1244="","",IF(E1244="weekly",7,IF(E1244="fortnightly",14,IF(E1244="monthly",DATE(IF(MONTH(H1244)=12,YEAR(H1244)+1,YEAR(H1244)),VLOOKUP(MONTH(H1244),index!$D$2:$G$13,2,0),DAY(H1244)),
IF(E1244="quarterly",DATE(IF(MONTH(H1244)&gt;=10,YEAR(H1244)+1,YEAR(H1244)),VLOOKUP(MONTH(H1244),index!$D$2:$G$13,3,0),DAY(H1244)),
IF(E1244="halfyearly",DATE(IF(MONTH(H1244)&gt;=7,YEAR(H1244)+1,YEAR(H1244)),VLOOKUP(MONTH(H1244),index!$D$2:$G$13,4,0),DAY(H1244)),
DATE(YEAR(H1244)+1,MONTH(H1244),DAY(H1244)))))-H1244))+H1244)</f>
        <v/>
      </c>
      <c r="J1244" s="9" t="str">
        <f t="shared" si="136"/>
        <v/>
      </c>
      <c r="K1244" s="11" t="str">
        <f t="shared" si="137"/>
        <v/>
      </c>
      <c r="L1244" s="11" t="str">
        <f t="shared" si="138"/>
        <v/>
      </c>
      <c r="M1244" s="11" t="str">
        <f>IF(A1244="","",VLOOKUP(E1244,index!$A$1:$B$6,2,0)*K1244*G1244)</f>
        <v/>
      </c>
      <c r="N1244" s="11" t="str">
        <f>IF(A1244="","",-PMT(G1244*VLOOKUP(E1244,index!$A$1:$B$6,2,0),C1244,F1244,0,0))</f>
        <v/>
      </c>
      <c r="O1244" s="11" t="str">
        <f t="shared" si="139"/>
        <v/>
      </c>
      <c r="P1244" s="11" t="str">
        <f t="shared" si="134"/>
        <v/>
      </c>
    </row>
    <row r="1245" spans="1:16" x14ac:dyDescent="0.25">
      <c r="A1245" s="9" t="str">
        <f>IF(A1244="","",IF(B1244&lt;C1244,A1244,IF(A1244=MAX('entry data'!$B$8:$B$507),"",A1244+1)))</f>
        <v/>
      </c>
      <c r="B1245" s="9" t="str">
        <f t="shared" si="135"/>
        <v/>
      </c>
      <c r="C1245" s="9" t="str">
        <f>IF(ISERROR(VLOOKUP(A1245,'entry data'!B:G,6,0)),"",VLOOKUP(A1245,'entry data'!B:G,6,0))</f>
        <v/>
      </c>
      <c r="D1245" s="9" t="str">
        <f>IF(ISERROR(VLOOKUP(A1245,'entry data'!B:C,2,0)),"",VLOOKUP(A1245,'entry data'!B:C,2,0))</f>
        <v/>
      </c>
      <c r="E1245" s="9" t="str">
        <f>IF(ISERROR(VLOOKUP(A1245,'entry data'!B:E,4,0)),"",VLOOKUP(A1245,'entry data'!B:E,4,0))</f>
        <v/>
      </c>
      <c r="F1245" s="11" t="str">
        <f>IF(A1245="","",IF(ISERROR(VLOOKUP(A1245,'entry data'!B:F,5,0)),"",VLOOKUP(A1245,'entry data'!B:F,5,0)))</f>
        <v/>
      </c>
      <c r="G1245" s="12" t="str">
        <f>IF(A1245="","",IF(ISERROR(VLOOKUP(A1245,'entry data'!B:I,8,0)),"",VLOOKUP(A1245,'entry data'!B:I,7,0)))</f>
        <v/>
      </c>
      <c r="H1245" s="13" t="str">
        <f>IF(A1245="","",IF(B1245=1,VLOOKUP(A1245,'entry data'!B:D,3,0),I1244))</f>
        <v/>
      </c>
      <c r="I1245" s="14" t="str">
        <f>IF(A1245="","",IF(E1245="weekly",7,IF(E1245="fortnightly",14,IF(E1245="monthly",DATE(IF(MONTH(H1245)=12,YEAR(H1245)+1,YEAR(H1245)),VLOOKUP(MONTH(H1245),index!$D$2:$G$13,2,0),DAY(H1245)),
IF(E1245="quarterly",DATE(IF(MONTH(H1245)&gt;=10,YEAR(H1245)+1,YEAR(H1245)),VLOOKUP(MONTH(H1245),index!$D$2:$G$13,3,0),DAY(H1245)),
IF(E1245="halfyearly",DATE(IF(MONTH(H1245)&gt;=7,YEAR(H1245)+1,YEAR(H1245)),VLOOKUP(MONTH(H1245),index!$D$2:$G$13,4,0),DAY(H1245)),
DATE(YEAR(H1245)+1,MONTH(H1245),DAY(H1245)))))-H1245))+H1245)</f>
        <v/>
      </c>
      <c r="J1245" s="9" t="str">
        <f t="shared" si="136"/>
        <v/>
      </c>
      <c r="K1245" s="11" t="str">
        <f t="shared" si="137"/>
        <v/>
      </c>
      <c r="L1245" s="11" t="str">
        <f t="shared" si="138"/>
        <v/>
      </c>
      <c r="M1245" s="11" t="str">
        <f>IF(A1245="","",VLOOKUP(E1245,index!$A$1:$B$6,2,0)*K1245*G1245)</f>
        <v/>
      </c>
      <c r="N1245" s="11" t="str">
        <f>IF(A1245="","",-PMT(G1245*VLOOKUP(E1245,index!$A$1:$B$6,2,0),C1245,F1245,0,0))</f>
        <v/>
      </c>
      <c r="O1245" s="11" t="str">
        <f t="shared" si="139"/>
        <v/>
      </c>
      <c r="P1245" s="11" t="str">
        <f t="shared" si="134"/>
        <v/>
      </c>
    </row>
    <row r="1246" spans="1:16" x14ac:dyDescent="0.25">
      <c r="A1246" s="9" t="str">
        <f>IF(A1245="","",IF(B1245&lt;C1245,A1245,IF(A1245=MAX('entry data'!$B$8:$B$507),"",A1245+1)))</f>
        <v/>
      </c>
      <c r="B1246" s="9" t="str">
        <f t="shared" si="135"/>
        <v/>
      </c>
      <c r="C1246" s="9" t="str">
        <f>IF(ISERROR(VLOOKUP(A1246,'entry data'!B:G,6,0)),"",VLOOKUP(A1246,'entry data'!B:G,6,0))</f>
        <v/>
      </c>
      <c r="D1246" s="9" t="str">
        <f>IF(ISERROR(VLOOKUP(A1246,'entry data'!B:C,2,0)),"",VLOOKUP(A1246,'entry data'!B:C,2,0))</f>
        <v/>
      </c>
      <c r="E1246" s="9" t="str">
        <f>IF(ISERROR(VLOOKUP(A1246,'entry data'!B:E,4,0)),"",VLOOKUP(A1246,'entry data'!B:E,4,0))</f>
        <v/>
      </c>
      <c r="F1246" s="11" t="str">
        <f>IF(A1246="","",IF(ISERROR(VLOOKUP(A1246,'entry data'!B:F,5,0)),"",VLOOKUP(A1246,'entry data'!B:F,5,0)))</f>
        <v/>
      </c>
      <c r="G1246" s="12" t="str">
        <f>IF(A1246="","",IF(ISERROR(VLOOKUP(A1246,'entry data'!B:I,8,0)),"",VLOOKUP(A1246,'entry data'!B:I,7,0)))</f>
        <v/>
      </c>
      <c r="H1246" s="13" t="str">
        <f>IF(A1246="","",IF(B1246=1,VLOOKUP(A1246,'entry data'!B:D,3,0),I1245))</f>
        <v/>
      </c>
      <c r="I1246" s="14" t="str">
        <f>IF(A1246="","",IF(E1246="weekly",7,IF(E1246="fortnightly",14,IF(E1246="monthly",DATE(IF(MONTH(H1246)=12,YEAR(H1246)+1,YEAR(H1246)),VLOOKUP(MONTH(H1246),index!$D$2:$G$13,2,0),DAY(H1246)),
IF(E1246="quarterly",DATE(IF(MONTH(H1246)&gt;=10,YEAR(H1246)+1,YEAR(H1246)),VLOOKUP(MONTH(H1246),index!$D$2:$G$13,3,0),DAY(H1246)),
IF(E1246="halfyearly",DATE(IF(MONTH(H1246)&gt;=7,YEAR(H1246)+1,YEAR(H1246)),VLOOKUP(MONTH(H1246),index!$D$2:$G$13,4,0),DAY(H1246)),
DATE(YEAR(H1246)+1,MONTH(H1246),DAY(H1246)))))-H1246))+H1246)</f>
        <v/>
      </c>
      <c r="J1246" s="9" t="str">
        <f t="shared" si="136"/>
        <v/>
      </c>
      <c r="K1246" s="11" t="str">
        <f t="shared" si="137"/>
        <v/>
      </c>
      <c r="L1246" s="11" t="str">
        <f t="shared" si="138"/>
        <v/>
      </c>
      <c r="M1246" s="11" t="str">
        <f>IF(A1246="","",VLOOKUP(E1246,index!$A$1:$B$6,2,0)*K1246*G1246)</f>
        <v/>
      </c>
      <c r="N1246" s="11" t="str">
        <f>IF(A1246="","",-PMT(G1246*VLOOKUP(E1246,index!$A$1:$B$6,2,0),C1246,F1246,0,0))</f>
        <v/>
      </c>
      <c r="O1246" s="11" t="str">
        <f t="shared" si="139"/>
        <v/>
      </c>
      <c r="P1246" s="11" t="str">
        <f t="shared" si="134"/>
        <v/>
      </c>
    </row>
    <row r="1247" spans="1:16" x14ac:dyDescent="0.25">
      <c r="A1247" s="9" t="str">
        <f>IF(A1246="","",IF(B1246&lt;C1246,A1246,IF(A1246=MAX('entry data'!$B$8:$B$507),"",A1246+1)))</f>
        <v/>
      </c>
      <c r="B1247" s="9" t="str">
        <f t="shared" si="135"/>
        <v/>
      </c>
      <c r="C1247" s="9" t="str">
        <f>IF(ISERROR(VLOOKUP(A1247,'entry data'!B:G,6,0)),"",VLOOKUP(A1247,'entry data'!B:G,6,0))</f>
        <v/>
      </c>
      <c r="D1247" s="9" t="str">
        <f>IF(ISERROR(VLOOKUP(A1247,'entry data'!B:C,2,0)),"",VLOOKUP(A1247,'entry data'!B:C,2,0))</f>
        <v/>
      </c>
      <c r="E1247" s="9" t="str">
        <f>IF(ISERROR(VLOOKUP(A1247,'entry data'!B:E,4,0)),"",VLOOKUP(A1247,'entry data'!B:E,4,0))</f>
        <v/>
      </c>
      <c r="F1247" s="11" t="str">
        <f>IF(A1247="","",IF(ISERROR(VLOOKUP(A1247,'entry data'!B:F,5,0)),"",VLOOKUP(A1247,'entry data'!B:F,5,0)))</f>
        <v/>
      </c>
      <c r="G1247" s="12" t="str">
        <f>IF(A1247="","",IF(ISERROR(VLOOKUP(A1247,'entry data'!B:I,8,0)),"",VLOOKUP(A1247,'entry data'!B:I,7,0)))</f>
        <v/>
      </c>
      <c r="H1247" s="13" t="str">
        <f>IF(A1247="","",IF(B1247=1,VLOOKUP(A1247,'entry data'!B:D,3,0),I1246))</f>
        <v/>
      </c>
      <c r="I1247" s="14" t="str">
        <f>IF(A1247="","",IF(E1247="weekly",7,IF(E1247="fortnightly",14,IF(E1247="monthly",DATE(IF(MONTH(H1247)=12,YEAR(H1247)+1,YEAR(H1247)),VLOOKUP(MONTH(H1247),index!$D$2:$G$13,2,0),DAY(H1247)),
IF(E1247="quarterly",DATE(IF(MONTH(H1247)&gt;=10,YEAR(H1247)+1,YEAR(H1247)),VLOOKUP(MONTH(H1247),index!$D$2:$G$13,3,0),DAY(H1247)),
IF(E1247="halfyearly",DATE(IF(MONTH(H1247)&gt;=7,YEAR(H1247)+1,YEAR(H1247)),VLOOKUP(MONTH(H1247),index!$D$2:$G$13,4,0),DAY(H1247)),
DATE(YEAR(H1247)+1,MONTH(H1247),DAY(H1247)))))-H1247))+H1247)</f>
        <v/>
      </c>
      <c r="J1247" s="9" t="str">
        <f t="shared" si="136"/>
        <v/>
      </c>
      <c r="K1247" s="11" t="str">
        <f t="shared" si="137"/>
        <v/>
      </c>
      <c r="L1247" s="11" t="str">
        <f t="shared" si="138"/>
        <v/>
      </c>
      <c r="M1247" s="11" t="str">
        <f>IF(A1247="","",VLOOKUP(E1247,index!$A$1:$B$6,2,0)*K1247*G1247)</f>
        <v/>
      </c>
      <c r="N1247" s="11" t="str">
        <f>IF(A1247="","",-PMT(G1247*VLOOKUP(E1247,index!$A$1:$B$6,2,0),C1247,F1247,0,0))</f>
        <v/>
      </c>
      <c r="O1247" s="11" t="str">
        <f t="shared" si="139"/>
        <v/>
      </c>
      <c r="P1247" s="11" t="str">
        <f t="shared" si="134"/>
        <v/>
      </c>
    </row>
    <row r="1248" spans="1:16" x14ac:dyDescent="0.25">
      <c r="A1248" s="9" t="str">
        <f>IF(A1247="","",IF(B1247&lt;C1247,A1247,IF(A1247=MAX('entry data'!$B$8:$B$507),"",A1247+1)))</f>
        <v/>
      </c>
      <c r="B1248" s="9" t="str">
        <f t="shared" si="135"/>
        <v/>
      </c>
      <c r="C1248" s="9" t="str">
        <f>IF(ISERROR(VLOOKUP(A1248,'entry data'!B:G,6,0)),"",VLOOKUP(A1248,'entry data'!B:G,6,0))</f>
        <v/>
      </c>
      <c r="D1248" s="9" t="str">
        <f>IF(ISERROR(VLOOKUP(A1248,'entry data'!B:C,2,0)),"",VLOOKUP(A1248,'entry data'!B:C,2,0))</f>
        <v/>
      </c>
      <c r="E1248" s="9" t="str">
        <f>IF(ISERROR(VLOOKUP(A1248,'entry data'!B:E,4,0)),"",VLOOKUP(A1248,'entry data'!B:E,4,0))</f>
        <v/>
      </c>
      <c r="F1248" s="11" t="str">
        <f>IF(A1248="","",IF(ISERROR(VLOOKUP(A1248,'entry data'!B:F,5,0)),"",VLOOKUP(A1248,'entry data'!B:F,5,0)))</f>
        <v/>
      </c>
      <c r="G1248" s="12" t="str">
        <f>IF(A1248="","",IF(ISERROR(VLOOKUP(A1248,'entry data'!B:I,8,0)),"",VLOOKUP(A1248,'entry data'!B:I,7,0)))</f>
        <v/>
      </c>
      <c r="H1248" s="13" t="str">
        <f>IF(A1248="","",IF(B1248=1,VLOOKUP(A1248,'entry data'!B:D,3,0),I1247))</f>
        <v/>
      </c>
      <c r="I1248" s="14" t="str">
        <f>IF(A1248="","",IF(E1248="weekly",7,IF(E1248="fortnightly",14,IF(E1248="monthly",DATE(IF(MONTH(H1248)=12,YEAR(H1248)+1,YEAR(H1248)),VLOOKUP(MONTH(H1248),index!$D$2:$G$13,2,0),DAY(H1248)),
IF(E1248="quarterly",DATE(IF(MONTH(H1248)&gt;=10,YEAR(H1248)+1,YEAR(H1248)),VLOOKUP(MONTH(H1248),index!$D$2:$G$13,3,0),DAY(H1248)),
IF(E1248="halfyearly",DATE(IF(MONTH(H1248)&gt;=7,YEAR(H1248)+1,YEAR(H1248)),VLOOKUP(MONTH(H1248),index!$D$2:$G$13,4,0),DAY(H1248)),
DATE(YEAR(H1248)+1,MONTH(H1248),DAY(H1248)))))-H1248))+H1248)</f>
        <v/>
      </c>
      <c r="J1248" s="9" t="str">
        <f t="shared" si="136"/>
        <v/>
      </c>
      <c r="K1248" s="11" t="str">
        <f t="shared" si="137"/>
        <v/>
      </c>
      <c r="L1248" s="11" t="str">
        <f t="shared" si="138"/>
        <v/>
      </c>
      <c r="M1248" s="11" t="str">
        <f>IF(A1248="","",VLOOKUP(E1248,index!$A$1:$B$6,2,0)*K1248*G1248)</f>
        <v/>
      </c>
      <c r="N1248" s="11" t="str">
        <f>IF(A1248="","",-PMT(G1248*VLOOKUP(E1248,index!$A$1:$B$6,2,0),C1248,F1248,0,0))</f>
        <v/>
      </c>
      <c r="O1248" s="11" t="str">
        <f t="shared" si="139"/>
        <v/>
      </c>
      <c r="P1248" s="11" t="str">
        <f t="shared" si="134"/>
        <v/>
      </c>
    </row>
    <row r="1249" spans="1:16" x14ac:dyDescent="0.25">
      <c r="A1249" s="9" t="str">
        <f>IF(A1248="","",IF(B1248&lt;C1248,A1248,IF(A1248=MAX('entry data'!$B$8:$B$507),"",A1248+1)))</f>
        <v/>
      </c>
      <c r="B1249" s="9" t="str">
        <f t="shared" si="135"/>
        <v/>
      </c>
      <c r="C1249" s="9" t="str">
        <f>IF(ISERROR(VLOOKUP(A1249,'entry data'!B:G,6,0)),"",VLOOKUP(A1249,'entry data'!B:G,6,0))</f>
        <v/>
      </c>
      <c r="D1249" s="9" t="str">
        <f>IF(ISERROR(VLOOKUP(A1249,'entry data'!B:C,2,0)),"",VLOOKUP(A1249,'entry data'!B:C,2,0))</f>
        <v/>
      </c>
      <c r="E1249" s="9" t="str">
        <f>IF(ISERROR(VLOOKUP(A1249,'entry data'!B:E,4,0)),"",VLOOKUP(A1249,'entry data'!B:E,4,0))</f>
        <v/>
      </c>
      <c r="F1249" s="11" t="str">
        <f>IF(A1249="","",IF(ISERROR(VLOOKUP(A1249,'entry data'!B:F,5,0)),"",VLOOKUP(A1249,'entry data'!B:F,5,0)))</f>
        <v/>
      </c>
      <c r="G1249" s="12" t="str">
        <f>IF(A1249="","",IF(ISERROR(VLOOKUP(A1249,'entry data'!B:I,8,0)),"",VLOOKUP(A1249,'entry data'!B:I,7,0)))</f>
        <v/>
      </c>
      <c r="H1249" s="13" t="str">
        <f>IF(A1249="","",IF(B1249=1,VLOOKUP(A1249,'entry data'!B:D,3,0),I1248))</f>
        <v/>
      </c>
      <c r="I1249" s="14" t="str">
        <f>IF(A1249="","",IF(E1249="weekly",7,IF(E1249="fortnightly",14,IF(E1249="monthly",DATE(IF(MONTH(H1249)=12,YEAR(H1249)+1,YEAR(H1249)),VLOOKUP(MONTH(H1249),index!$D$2:$G$13,2,0),DAY(H1249)),
IF(E1249="quarterly",DATE(IF(MONTH(H1249)&gt;=10,YEAR(H1249)+1,YEAR(H1249)),VLOOKUP(MONTH(H1249),index!$D$2:$G$13,3,0),DAY(H1249)),
IF(E1249="halfyearly",DATE(IF(MONTH(H1249)&gt;=7,YEAR(H1249)+1,YEAR(H1249)),VLOOKUP(MONTH(H1249),index!$D$2:$G$13,4,0),DAY(H1249)),
DATE(YEAR(H1249)+1,MONTH(H1249),DAY(H1249)))))-H1249))+H1249)</f>
        <v/>
      </c>
      <c r="J1249" s="9" t="str">
        <f t="shared" si="136"/>
        <v/>
      </c>
      <c r="K1249" s="11" t="str">
        <f t="shared" si="137"/>
        <v/>
      </c>
      <c r="L1249" s="11" t="str">
        <f t="shared" si="138"/>
        <v/>
      </c>
      <c r="M1249" s="11" t="str">
        <f>IF(A1249="","",VLOOKUP(E1249,index!$A$1:$B$6,2,0)*K1249*G1249)</f>
        <v/>
      </c>
      <c r="N1249" s="11" t="str">
        <f>IF(A1249="","",-PMT(G1249*VLOOKUP(E1249,index!$A$1:$B$6,2,0),C1249,F1249,0,0))</f>
        <v/>
      </c>
      <c r="O1249" s="11" t="str">
        <f t="shared" si="139"/>
        <v/>
      </c>
      <c r="P1249" s="11" t="str">
        <f t="shared" si="134"/>
        <v/>
      </c>
    </row>
    <row r="1250" spans="1:16" x14ac:dyDescent="0.25">
      <c r="A1250" s="9" t="str">
        <f>IF(A1249="","",IF(B1249&lt;C1249,A1249,IF(A1249=MAX('entry data'!$B$8:$B$507),"",A1249+1)))</f>
        <v/>
      </c>
      <c r="B1250" s="9" t="str">
        <f t="shared" si="135"/>
        <v/>
      </c>
      <c r="C1250" s="9" t="str">
        <f>IF(ISERROR(VLOOKUP(A1250,'entry data'!B:G,6,0)),"",VLOOKUP(A1250,'entry data'!B:G,6,0))</f>
        <v/>
      </c>
      <c r="D1250" s="9" t="str">
        <f>IF(ISERROR(VLOOKUP(A1250,'entry data'!B:C,2,0)),"",VLOOKUP(A1250,'entry data'!B:C,2,0))</f>
        <v/>
      </c>
      <c r="E1250" s="9" t="str">
        <f>IF(ISERROR(VLOOKUP(A1250,'entry data'!B:E,4,0)),"",VLOOKUP(A1250,'entry data'!B:E,4,0))</f>
        <v/>
      </c>
      <c r="F1250" s="11" t="str">
        <f>IF(A1250="","",IF(ISERROR(VLOOKUP(A1250,'entry data'!B:F,5,0)),"",VLOOKUP(A1250,'entry data'!B:F,5,0)))</f>
        <v/>
      </c>
      <c r="G1250" s="12" t="str">
        <f>IF(A1250="","",IF(ISERROR(VLOOKUP(A1250,'entry data'!B:I,8,0)),"",VLOOKUP(A1250,'entry data'!B:I,7,0)))</f>
        <v/>
      </c>
      <c r="H1250" s="13" t="str">
        <f>IF(A1250="","",IF(B1250=1,VLOOKUP(A1250,'entry data'!B:D,3,0),I1249))</f>
        <v/>
      </c>
      <c r="I1250" s="14" t="str">
        <f>IF(A1250="","",IF(E1250="weekly",7,IF(E1250="fortnightly",14,IF(E1250="monthly",DATE(IF(MONTH(H1250)=12,YEAR(H1250)+1,YEAR(H1250)),VLOOKUP(MONTH(H1250),index!$D$2:$G$13,2,0),DAY(H1250)),
IF(E1250="quarterly",DATE(IF(MONTH(H1250)&gt;=10,YEAR(H1250)+1,YEAR(H1250)),VLOOKUP(MONTH(H1250),index!$D$2:$G$13,3,0),DAY(H1250)),
IF(E1250="halfyearly",DATE(IF(MONTH(H1250)&gt;=7,YEAR(H1250)+1,YEAR(H1250)),VLOOKUP(MONTH(H1250),index!$D$2:$G$13,4,0),DAY(H1250)),
DATE(YEAR(H1250)+1,MONTH(H1250),DAY(H1250)))))-H1250))+H1250)</f>
        <v/>
      </c>
      <c r="J1250" s="9" t="str">
        <f t="shared" si="136"/>
        <v/>
      </c>
      <c r="K1250" s="11" t="str">
        <f t="shared" si="137"/>
        <v/>
      </c>
      <c r="L1250" s="11" t="str">
        <f t="shared" si="138"/>
        <v/>
      </c>
      <c r="M1250" s="11" t="str">
        <f>IF(A1250="","",VLOOKUP(E1250,index!$A$1:$B$6,2,0)*K1250*G1250)</f>
        <v/>
      </c>
      <c r="N1250" s="11" t="str">
        <f>IF(A1250="","",-PMT(G1250*VLOOKUP(E1250,index!$A$1:$B$6,2,0),C1250,F1250,0,0))</f>
        <v/>
      </c>
      <c r="O1250" s="11" t="str">
        <f t="shared" si="139"/>
        <v/>
      </c>
      <c r="P1250" s="11" t="str">
        <f t="shared" si="134"/>
        <v/>
      </c>
    </row>
    <row r="1251" spans="1:16" x14ac:dyDescent="0.25">
      <c r="A1251" s="9" t="str">
        <f>IF(A1250="","",IF(B1250&lt;C1250,A1250,IF(A1250=MAX('entry data'!$B$8:$B$507),"",A1250+1)))</f>
        <v/>
      </c>
      <c r="B1251" s="9" t="str">
        <f t="shared" si="135"/>
        <v/>
      </c>
      <c r="C1251" s="9" t="str">
        <f>IF(ISERROR(VLOOKUP(A1251,'entry data'!B:G,6,0)),"",VLOOKUP(A1251,'entry data'!B:G,6,0))</f>
        <v/>
      </c>
      <c r="D1251" s="9" t="str">
        <f>IF(ISERROR(VLOOKUP(A1251,'entry data'!B:C,2,0)),"",VLOOKUP(A1251,'entry data'!B:C,2,0))</f>
        <v/>
      </c>
      <c r="E1251" s="9" t="str">
        <f>IF(ISERROR(VLOOKUP(A1251,'entry data'!B:E,4,0)),"",VLOOKUP(A1251,'entry data'!B:E,4,0))</f>
        <v/>
      </c>
      <c r="F1251" s="11" t="str">
        <f>IF(A1251="","",IF(ISERROR(VLOOKUP(A1251,'entry data'!B:F,5,0)),"",VLOOKUP(A1251,'entry data'!B:F,5,0)))</f>
        <v/>
      </c>
      <c r="G1251" s="12" t="str">
        <f>IF(A1251="","",IF(ISERROR(VLOOKUP(A1251,'entry data'!B:I,8,0)),"",VLOOKUP(A1251,'entry data'!B:I,7,0)))</f>
        <v/>
      </c>
      <c r="H1251" s="13" t="str">
        <f>IF(A1251="","",IF(B1251=1,VLOOKUP(A1251,'entry data'!B:D,3,0),I1250))</f>
        <v/>
      </c>
      <c r="I1251" s="14" t="str">
        <f>IF(A1251="","",IF(E1251="weekly",7,IF(E1251="fortnightly",14,IF(E1251="monthly",DATE(IF(MONTH(H1251)=12,YEAR(H1251)+1,YEAR(H1251)),VLOOKUP(MONTH(H1251),index!$D$2:$G$13,2,0),DAY(H1251)),
IF(E1251="quarterly",DATE(IF(MONTH(H1251)&gt;=10,YEAR(H1251)+1,YEAR(H1251)),VLOOKUP(MONTH(H1251),index!$D$2:$G$13,3,0),DAY(H1251)),
IF(E1251="halfyearly",DATE(IF(MONTH(H1251)&gt;=7,YEAR(H1251)+1,YEAR(H1251)),VLOOKUP(MONTH(H1251),index!$D$2:$G$13,4,0),DAY(H1251)),
DATE(YEAR(H1251)+1,MONTH(H1251),DAY(H1251)))))-H1251))+H1251)</f>
        <v/>
      </c>
      <c r="J1251" s="9" t="str">
        <f t="shared" si="136"/>
        <v/>
      </c>
      <c r="K1251" s="11" t="str">
        <f t="shared" si="137"/>
        <v/>
      </c>
      <c r="L1251" s="11" t="str">
        <f t="shared" si="138"/>
        <v/>
      </c>
      <c r="M1251" s="11" t="str">
        <f>IF(A1251="","",VLOOKUP(E1251,index!$A$1:$B$6,2,0)*K1251*G1251)</f>
        <v/>
      </c>
      <c r="N1251" s="11" t="str">
        <f>IF(A1251="","",-PMT(G1251*VLOOKUP(E1251,index!$A$1:$B$6,2,0),C1251,F1251,0,0))</f>
        <v/>
      </c>
      <c r="O1251" s="11" t="str">
        <f t="shared" si="139"/>
        <v/>
      </c>
      <c r="P1251" s="11" t="str">
        <f t="shared" si="134"/>
        <v/>
      </c>
    </row>
    <row r="1252" spans="1:16" x14ac:dyDescent="0.25">
      <c r="A1252" s="9" t="str">
        <f>IF(A1251="","",IF(B1251&lt;C1251,A1251,IF(A1251=MAX('entry data'!$B$8:$B$507),"",A1251+1)))</f>
        <v/>
      </c>
      <c r="B1252" s="9" t="str">
        <f t="shared" si="135"/>
        <v/>
      </c>
      <c r="C1252" s="9" t="str">
        <f>IF(ISERROR(VLOOKUP(A1252,'entry data'!B:G,6,0)),"",VLOOKUP(A1252,'entry data'!B:G,6,0))</f>
        <v/>
      </c>
      <c r="D1252" s="9" t="str">
        <f>IF(ISERROR(VLOOKUP(A1252,'entry data'!B:C,2,0)),"",VLOOKUP(A1252,'entry data'!B:C,2,0))</f>
        <v/>
      </c>
      <c r="E1252" s="9" t="str">
        <f>IF(ISERROR(VLOOKUP(A1252,'entry data'!B:E,4,0)),"",VLOOKUP(A1252,'entry data'!B:E,4,0))</f>
        <v/>
      </c>
      <c r="F1252" s="11" t="str">
        <f>IF(A1252="","",IF(ISERROR(VLOOKUP(A1252,'entry data'!B:F,5,0)),"",VLOOKUP(A1252,'entry data'!B:F,5,0)))</f>
        <v/>
      </c>
      <c r="G1252" s="12" t="str">
        <f>IF(A1252="","",IF(ISERROR(VLOOKUP(A1252,'entry data'!B:I,8,0)),"",VLOOKUP(A1252,'entry data'!B:I,7,0)))</f>
        <v/>
      </c>
      <c r="H1252" s="13" t="str">
        <f>IF(A1252="","",IF(B1252=1,VLOOKUP(A1252,'entry data'!B:D,3,0),I1251))</f>
        <v/>
      </c>
      <c r="I1252" s="14" t="str">
        <f>IF(A1252="","",IF(E1252="weekly",7,IF(E1252="fortnightly",14,IF(E1252="monthly",DATE(IF(MONTH(H1252)=12,YEAR(H1252)+1,YEAR(H1252)),VLOOKUP(MONTH(H1252),index!$D$2:$G$13,2,0),DAY(H1252)),
IF(E1252="quarterly",DATE(IF(MONTH(H1252)&gt;=10,YEAR(H1252)+1,YEAR(H1252)),VLOOKUP(MONTH(H1252),index!$D$2:$G$13,3,0),DAY(H1252)),
IF(E1252="halfyearly",DATE(IF(MONTH(H1252)&gt;=7,YEAR(H1252)+1,YEAR(H1252)),VLOOKUP(MONTH(H1252),index!$D$2:$G$13,4,0),DAY(H1252)),
DATE(YEAR(H1252)+1,MONTH(H1252),DAY(H1252)))))-H1252))+H1252)</f>
        <v/>
      </c>
      <c r="J1252" s="9" t="str">
        <f t="shared" si="136"/>
        <v/>
      </c>
      <c r="K1252" s="11" t="str">
        <f t="shared" si="137"/>
        <v/>
      </c>
      <c r="L1252" s="11" t="str">
        <f t="shared" si="138"/>
        <v/>
      </c>
      <c r="M1252" s="11" t="str">
        <f>IF(A1252="","",VLOOKUP(E1252,index!$A$1:$B$6,2,0)*K1252*G1252)</f>
        <v/>
      </c>
      <c r="N1252" s="11" t="str">
        <f>IF(A1252="","",-PMT(G1252*VLOOKUP(E1252,index!$A$1:$B$6,2,0),C1252,F1252,0,0))</f>
        <v/>
      </c>
      <c r="O1252" s="11" t="str">
        <f t="shared" si="139"/>
        <v/>
      </c>
      <c r="P1252" s="11" t="str">
        <f t="shared" si="134"/>
        <v/>
      </c>
    </row>
    <row r="1253" spans="1:16" x14ac:dyDescent="0.25">
      <c r="A1253" s="9" t="str">
        <f>IF(A1252="","",IF(B1252&lt;C1252,A1252,IF(A1252=MAX('entry data'!$B$8:$B$507),"",A1252+1)))</f>
        <v/>
      </c>
      <c r="B1253" s="9" t="str">
        <f t="shared" si="135"/>
        <v/>
      </c>
      <c r="C1253" s="9" t="str">
        <f>IF(ISERROR(VLOOKUP(A1253,'entry data'!B:G,6,0)),"",VLOOKUP(A1253,'entry data'!B:G,6,0))</f>
        <v/>
      </c>
      <c r="D1253" s="9" t="str">
        <f>IF(ISERROR(VLOOKUP(A1253,'entry data'!B:C,2,0)),"",VLOOKUP(A1253,'entry data'!B:C,2,0))</f>
        <v/>
      </c>
      <c r="E1253" s="9" t="str">
        <f>IF(ISERROR(VLOOKUP(A1253,'entry data'!B:E,4,0)),"",VLOOKUP(A1253,'entry data'!B:E,4,0))</f>
        <v/>
      </c>
      <c r="F1253" s="11" t="str">
        <f>IF(A1253="","",IF(ISERROR(VLOOKUP(A1253,'entry data'!B:F,5,0)),"",VLOOKUP(A1253,'entry data'!B:F,5,0)))</f>
        <v/>
      </c>
      <c r="G1253" s="12" t="str">
        <f>IF(A1253="","",IF(ISERROR(VLOOKUP(A1253,'entry data'!B:I,8,0)),"",VLOOKUP(A1253,'entry data'!B:I,7,0)))</f>
        <v/>
      </c>
      <c r="H1253" s="13" t="str">
        <f>IF(A1253="","",IF(B1253=1,VLOOKUP(A1253,'entry data'!B:D,3,0),I1252))</f>
        <v/>
      </c>
      <c r="I1253" s="14" t="str">
        <f>IF(A1253="","",IF(E1253="weekly",7,IF(E1253="fortnightly",14,IF(E1253="monthly",DATE(IF(MONTH(H1253)=12,YEAR(H1253)+1,YEAR(H1253)),VLOOKUP(MONTH(H1253),index!$D$2:$G$13,2,0),DAY(H1253)),
IF(E1253="quarterly",DATE(IF(MONTH(H1253)&gt;=10,YEAR(H1253)+1,YEAR(H1253)),VLOOKUP(MONTH(H1253),index!$D$2:$G$13,3,0),DAY(H1253)),
IF(E1253="halfyearly",DATE(IF(MONTH(H1253)&gt;=7,YEAR(H1253)+1,YEAR(H1253)),VLOOKUP(MONTH(H1253),index!$D$2:$G$13,4,0),DAY(H1253)),
DATE(YEAR(H1253)+1,MONTH(H1253),DAY(H1253)))))-H1253))+H1253)</f>
        <v/>
      </c>
      <c r="J1253" s="9" t="str">
        <f t="shared" si="136"/>
        <v/>
      </c>
      <c r="K1253" s="11" t="str">
        <f t="shared" si="137"/>
        <v/>
      </c>
      <c r="L1253" s="11" t="str">
        <f t="shared" si="138"/>
        <v/>
      </c>
      <c r="M1253" s="11" t="str">
        <f>IF(A1253="","",VLOOKUP(E1253,index!$A$1:$B$6,2,0)*K1253*G1253)</f>
        <v/>
      </c>
      <c r="N1253" s="11" t="str">
        <f>IF(A1253="","",-PMT(G1253*VLOOKUP(E1253,index!$A$1:$B$6,2,0),C1253,F1253,0,0))</f>
        <v/>
      </c>
      <c r="O1253" s="11" t="str">
        <f t="shared" si="139"/>
        <v/>
      </c>
      <c r="P1253" s="11" t="str">
        <f t="shared" si="134"/>
        <v/>
      </c>
    </row>
    <row r="1254" spans="1:16" x14ac:dyDescent="0.25">
      <c r="A1254" s="9" t="str">
        <f>IF(A1253="","",IF(B1253&lt;C1253,A1253,IF(A1253=MAX('entry data'!$B$8:$B$507),"",A1253+1)))</f>
        <v/>
      </c>
      <c r="B1254" s="9" t="str">
        <f t="shared" si="135"/>
        <v/>
      </c>
      <c r="C1254" s="9" t="str">
        <f>IF(ISERROR(VLOOKUP(A1254,'entry data'!B:G,6,0)),"",VLOOKUP(A1254,'entry data'!B:G,6,0))</f>
        <v/>
      </c>
      <c r="D1254" s="9" t="str">
        <f>IF(ISERROR(VLOOKUP(A1254,'entry data'!B:C,2,0)),"",VLOOKUP(A1254,'entry data'!B:C,2,0))</f>
        <v/>
      </c>
      <c r="E1254" s="9" t="str">
        <f>IF(ISERROR(VLOOKUP(A1254,'entry data'!B:E,4,0)),"",VLOOKUP(A1254,'entry data'!B:E,4,0))</f>
        <v/>
      </c>
      <c r="F1254" s="11" t="str">
        <f>IF(A1254="","",IF(ISERROR(VLOOKUP(A1254,'entry data'!B:F,5,0)),"",VLOOKUP(A1254,'entry data'!B:F,5,0)))</f>
        <v/>
      </c>
      <c r="G1254" s="12" t="str">
        <f>IF(A1254="","",IF(ISERROR(VLOOKUP(A1254,'entry data'!B:I,8,0)),"",VLOOKUP(A1254,'entry data'!B:I,7,0)))</f>
        <v/>
      </c>
      <c r="H1254" s="13" t="str">
        <f>IF(A1254="","",IF(B1254=1,VLOOKUP(A1254,'entry data'!B:D,3,0),I1253))</f>
        <v/>
      </c>
      <c r="I1254" s="14" t="str">
        <f>IF(A1254="","",IF(E1254="weekly",7,IF(E1254="fortnightly",14,IF(E1254="monthly",DATE(IF(MONTH(H1254)=12,YEAR(H1254)+1,YEAR(H1254)),VLOOKUP(MONTH(H1254),index!$D$2:$G$13,2,0),DAY(H1254)),
IF(E1254="quarterly",DATE(IF(MONTH(H1254)&gt;=10,YEAR(H1254)+1,YEAR(H1254)),VLOOKUP(MONTH(H1254),index!$D$2:$G$13,3,0),DAY(H1254)),
IF(E1254="halfyearly",DATE(IF(MONTH(H1254)&gt;=7,YEAR(H1254)+1,YEAR(H1254)),VLOOKUP(MONTH(H1254),index!$D$2:$G$13,4,0),DAY(H1254)),
DATE(YEAR(H1254)+1,MONTH(H1254),DAY(H1254)))))-H1254))+H1254)</f>
        <v/>
      </c>
      <c r="J1254" s="9" t="str">
        <f t="shared" si="136"/>
        <v/>
      </c>
      <c r="K1254" s="11" t="str">
        <f t="shared" si="137"/>
        <v/>
      </c>
      <c r="L1254" s="11" t="str">
        <f t="shared" si="138"/>
        <v/>
      </c>
      <c r="M1254" s="11" t="str">
        <f>IF(A1254="","",VLOOKUP(E1254,index!$A$1:$B$6,2,0)*K1254*G1254)</f>
        <v/>
      </c>
      <c r="N1254" s="11" t="str">
        <f>IF(A1254="","",-PMT(G1254*VLOOKUP(E1254,index!$A$1:$B$6,2,0),C1254,F1254,0,0))</f>
        <v/>
      </c>
      <c r="O1254" s="11" t="str">
        <f t="shared" si="139"/>
        <v/>
      </c>
      <c r="P1254" s="11" t="str">
        <f t="shared" si="134"/>
        <v/>
      </c>
    </row>
    <row r="1255" spans="1:16" x14ac:dyDescent="0.25">
      <c r="A1255" s="9" t="str">
        <f>IF(A1254="","",IF(B1254&lt;C1254,A1254,IF(A1254=MAX('entry data'!$B$8:$B$507),"",A1254+1)))</f>
        <v/>
      </c>
      <c r="B1255" s="9" t="str">
        <f t="shared" si="135"/>
        <v/>
      </c>
      <c r="C1255" s="9" t="str">
        <f>IF(ISERROR(VLOOKUP(A1255,'entry data'!B:G,6,0)),"",VLOOKUP(A1255,'entry data'!B:G,6,0))</f>
        <v/>
      </c>
      <c r="D1255" s="9" t="str">
        <f>IF(ISERROR(VLOOKUP(A1255,'entry data'!B:C,2,0)),"",VLOOKUP(A1255,'entry data'!B:C,2,0))</f>
        <v/>
      </c>
      <c r="E1255" s="9" t="str">
        <f>IF(ISERROR(VLOOKUP(A1255,'entry data'!B:E,4,0)),"",VLOOKUP(A1255,'entry data'!B:E,4,0))</f>
        <v/>
      </c>
      <c r="F1255" s="11" t="str">
        <f>IF(A1255="","",IF(ISERROR(VLOOKUP(A1255,'entry data'!B:F,5,0)),"",VLOOKUP(A1255,'entry data'!B:F,5,0)))</f>
        <v/>
      </c>
      <c r="G1255" s="12" t="str">
        <f>IF(A1255="","",IF(ISERROR(VLOOKUP(A1255,'entry data'!B:I,8,0)),"",VLOOKUP(A1255,'entry data'!B:I,7,0)))</f>
        <v/>
      </c>
      <c r="H1255" s="13" t="str">
        <f>IF(A1255="","",IF(B1255=1,VLOOKUP(A1255,'entry data'!B:D,3,0),I1254))</f>
        <v/>
      </c>
      <c r="I1255" s="14" t="str">
        <f>IF(A1255="","",IF(E1255="weekly",7,IF(E1255="fortnightly",14,IF(E1255="monthly",DATE(IF(MONTH(H1255)=12,YEAR(H1255)+1,YEAR(H1255)),VLOOKUP(MONTH(H1255),index!$D$2:$G$13,2,0),DAY(H1255)),
IF(E1255="quarterly",DATE(IF(MONTH(H1255)&gt;=10,YEAR(H1255)+1,YEAR(H1255)),VLOOKUP(MONTH(H1255),index!$D$2:$G$13,3,0),DAY(H1255)),
IF(E1255="halfyearly",DATE(IF(MONTH(H1255)&gt;=7,YEAR(H1255)+1,YEAR(H1255)),VLOOKUP(MONTH(H1255),index!$D$2:$G$13,4,0),DAY(H1255)),
DATE(YEAR(H1255)+1,MONTH(H1255),DAY(H1255)))))-H1255))+H1255)</f>
        <v/>
      </c>
      <c r="J1255" s="9" t="str">
        <f t="shared" si="136"/>
        <v/>
      </c>
      <c r="K1255" s="11" t="str">
        <f t="shared" si="137"/>
        <v/>
      </c>
      <c r="L1255" s="11" t="str">
        <f t="shared" si="138"/>
        <v/>
      </c>
      <c r="M1255" s="11" t="str">
        <f>IF(A1255="","",VLOOKUP(E1255,index!$A$1:$B$6,2,0)*K1255*G1255)</f>
        <v/>
      </c>
      <c r="N1255" s="11" t="str">
        <f>IF(A1255="","",-PMT(G1255*VLOOKUP(E1255,index!$A$1:$B$6,2,0),C1255,F1255,0,0))</f>
        <v/>
      </c>
      <c r="O1255" s="11" t="str">
        <f t="shared" si="139"/>
        <v/>
      </c>
      <c r="P1255" s="11" t="str">
        <f t="shared" si="134"/>
        <v/>
      </c>
    </row>
    <row r="1256" spans="1:16" x14ac:dyDescent="0.25">
      <c r="A1256" s="9" t="str">
        <f>IF(A1255="","",IF(B1255&lt;C1255,A1255,IF(A1255=MAX('entry data'!$B$8:$B$507),"",A1255+1)))</f>
        <v/>
      </c>
      <c r="B1256" s="9" t="str">
        <f t="shared" si="135"/>
        <v/>
      </c>
      <c r="C1256" s="9" t="str">
        <f>IF(ISERROR(VLOOKUP(A1256,'entry data'!B:G,6,0)),"",VLOOKUP(A1256,'entry data'!B:G,6,0))</f>
        <v/>
      </c>
      <c r="D1256" s="9" t="str">
        <f>IF(ISERROR(VLOOKUP(A1256,'entry data'!B:C,2,0)),"",VLOOKUP(A1256,'entry data'!B:C,2,0))</f>
        <v/>
      </c>
      <c r="E1256" s="9" t="str">
        <f>IF(ISERROR(VLOOKUP(A1256,'entry data'!B:E,4,0)),"",VLOOKUP(A1256,'entry data'!B:E,4,0))</f>
        <v/>
      </c>
      <c r="F1256" s="11" t="str">
        <f>IF(A1256="","",IF(ISERROR(VLOOKUP(A1256,'entry data'!B:F,5,0)),"",VLOOKUP(A1256,'entry data'!B:F,5,0)))</f>
        <v/>
      </c>
      <c r="G1256" s="12" t="str">
        <f>IF(A1256="","",IF(ISERROR(VLOOKUP(A1256,'entry data'!B:I,8,0)),"",VLOOKUP(A1256,'entry data'!B:I,7,0)))</f>
        <v/>
      </c>
      <c r="H1256" s="13" t="str">
        <f>IF(A1256="","",IF(B1256=1,VLOOKUP(A1256,'entry data'!B:D,3,0),I1255))</f>
        <v/>
      </c>
      <c r="I1256" s="14" t="str">
        <f>IF(A1256="","",IF(E1256="weekly",7,IF(E1256="fortnightly",14,IF(E1256="monthly",DATE(IF(MONTH(H1256)=12,YEAR(H1256)+1,YEAR(H1256)),VLOOKUP(MONTH(H1256),index!$D$2:$G$13,2,0),DAY(H1256)),
IF(E1256="quarterly",DATE(IF(MONTH(H1256)&gt;=10,YEAR(H1256)+1,YEAR(H1256)),VLOOKUP(MONTH(H1256),index!$D$2:$G$13,3,0),DAY(H1256)),
IF(E1256="halfyearly",DATE(IF(MONTH(H1256)&gt;=7,YEAR(H1256)+1,YEAR(H1256)),VLOOKUP(MONTH(H1256),index!$D$2:$G$13,4,0),DAY(H1256)),
DATE(YEAR(H1256)+1,MONTH(H1256),DAY(H1256)))))-H1256))+H1256)</f>
        <v/>
      </c>
      <c r="J1256" s="9" t="str">
        <f t="shared" si="136"/>
        <v/>
      </c>
      <c r="K1256" s="11" t="str">
        <f t="shared" si="137"/>
        <v/>
      </c>
      <c r="L1256" s="11" t="str">
        <f t="shared" si="138"/>
        <v/>
      </c>
      <c r="M1256" s="11" t="str">
        <f>IF(A1256="","",VLOOKUP(E1256,index!$A$1:$B$6,2,0)*K1256*G1256)</f>
        <v/>
      </c>
      <c r="N1256" s="11" t="str">
        <f>IF(A1256="","",-PMT(G1256*VLOOKUP(E1256,index!$A$1:$B$6,2,0),C1256,F1256,0,0))</f>
        <v/>
      </c>
      <c r="O1256" s="11" t="str">
        <f t="shared" si="139"/>
        <v/>
      </c>
      <c r="P1256" s="11" t="str">
        <f t="shared" si="134"/>
        <v/>
      </c>
    </row>
    <row r="1257" spans="1:16" x14ac:dyDescent="0.25">
      <c r="A1257" s="9" t="str">
        <f>IF(A1256="","",IF(B1256&lt;C1256,A1256,IF(A1256=MAX('entry data'!$B$8:$B$507),"",A1256+1)))</f>
        <v/>
      </c>
      <c r="B1257" s="9" t="str">
        <f t="shared" si="135"/>
        <v/>
      </c>
      <c r="C1257" s="9" t="str">
        <f>IF(ISERROR(VLOOKUP(A1257,'entry data'!B:G,6,0)),"",VLOOKUP(A1257,'entry data'!B:G,6,0))</f>
        <v/>
      </c>
      <c r="D1257" s="9" t="str">
        <f>IF(ISERROR(VLOOKUP(A1257,'entry data'!B:C,2,0)),"",VLOOKUP(A1257,'entry data'!B:C,2,0))</f>
        <v/>
      </c>
      <c r="E1257" s="9" t="str">
        <f>IF(ISERROR(VLOOKUP(A1257,'entry data'!B:E,4,0)),"",VLOOKUP(A1257,'entry data'!B:E,4,0))</f>
        <v/>
      </c>
      <c r="F1257" s="11" t="str">
        <f>IF(A1257="","",IF(ISERROR(VLOOKUP(A1257,'entry data'!B:F,5,0)),"",VLOOKUP(A1257,'entry data'!B:F,5,0)))</f>
        <v/>
      </c>
      <c r="G1257" s="12" t="str">
        <f>IF(A1257="","",IF(ISERROR(VLOOKUP(A1257,'entry data'!B:I,8,0)),"",VLOOKUP(A1257,'entry data'!B:I,7,0)))</f>
        <v/>
      </c>
      <c r="H1257" s="13" t="str">
        <f>IF(A1257="","",IF(B1257=1,VLOOKUP(A1257,'entry data'!B:D,3,0),I1256))</f>
        <v/>
      </c>
      <c r="I1257" s="14" t="str">
        <f>IF(A1257="","",IF(E1257="weekly",7,IF(E1257="fortnightly",14,IF(E1257="monthly",DATE(IF(MONTH(H1257)=12,YEAR(H1257)+1,YEAR(H1257)),VLOOKUP(MONTH(H1257),index!$D$2:$G$13,2,0),DAY(H1257)),
IF(E1257="quarterly",DATE(IF(MONTH(H1257)&gt;=10,YEAR(H1257)+1,YEAR(H1257)),VLOOKUP(MONTH(H1257),index!$D$2:$G$13,3,0),DAY(H1257)),
IF(E1257="halfyearly",DATE(IF(MONTH(H1257)&gt;=7,YEAR(H1257)+1,YEAR(H1257)),VLOOKUP(MONTH(H1257),index!$D$2:$G$13,4,0),DAY(H1257)),
DATE(YEAR(H1257)+1,MONTH(H1257),DAY(H1257)))))-H1257))+H1257)</f>
        <v/>
      </c>
      <c r="J1257" s="9" t="str">
        <f t="shared" si="136"/>
        <v/>
      </c>
      <c r="K1257" s="11" t="str">
        <f t="shared" si="137"/>
        <v/>
      </c>
      <c r="L1257" s="11" t="str">
        <f t="shared" si="138"/>
        <v/>
      </c>
      <c r="M1257" s="11" t="str">
        <f>IF(A1257="","",VLOOKUP(E1257,index!$A$1:$B$6,2,0)*K1257*G1257)</f>
        <v/>
      </c>
      <c r="N1257" s="11" t="str">
        <f>IF(A1257="","",-PMT(G1257*VLOOKUP(E1257,index!$A$1:$B$6,2,0),C1257,F1257,0,0))</f>
        <v/>
      </c>
      <c r="O1257" s="11" t="str">
        <f t="shared" si="139"/>
        <v/>
      </c>
      <c r="P1257" s="11" t="str">
        <f t="shared" si="134"/>
        <v/>
      </c>
    </row>
    <row r="1258" spans="1:16" x14ac:dyDescent="0.25">
      <c r="A1258" s="9" t="str">
        <f>IF(A1257="","",IF(B1257&lt;C1257,A1257,IF(A1257=MAX('entry data'!$B$8:$B$507),"",A1257+1)))</f>
        <v/>
      </c>
      <c r="B1258" s="9" t="str">
        <f t="shared" si="135"/>
        <v/>
      </c>
      <c r="C1258" s="9" t="str">
        <f>IF(ISERROR(VLOOKUP(A1258,'entry data'!B:G,6,0)),"",VLOOKUP(A1258,'entry data'!B:G,6,0))</f>
        <v/>
      </c>
      <c r="D1258" s="9" t="str">
        <f>IF(ISERROR(VLOOKUP(A1258,'entry data'!B:C,2,0)),"",VLOOKUP(A1258,'entry data'!B:C,2,0))</f>
        <v/>
      </c>
      <c r="E1258" s="9" t="str">
        <f>IF(ISERROR(VLOOKUP(A1258,'entry data'!B:E,4,0)),"",VLOOKUP(A1258,'entry data'!B:E,4,0))</f>
        <v/>
      </c>
      <c r="F1258" s="11" t="str">
        <f>IF(A1258="","",IF(ISERROR(VLOOKUP(A1258,'entry data'!B:F,5,0)),"",VLOOKUP(A1258,'entry data'!B:F,5,0)))</f>
        <v/>
      </c>
      <c r="G1258" s="12" t="str">
        <f>IF(A1258="","",IF(ISERROR(VLOOKUP(A1258,'entry data'!B:I,8,0)),"",VLOOKUP(A1258,'entry data'!B:I,7,0)))</f>
        <v/>
      </c>
      <c r="H1258" s="13" t="str">
        <f>IF(A1258="","",IF(B1258=1,VLOOKUP(A1258,'entry data'!B:D,3,0),I1257))</f>
        <v/>
      </c>
      <c r="I1258" s="14" t="str">
        <f>IF(A1258="","",IF(E1258="weekly",7,IF(E1258="fortnightly",14,IF(E1258="monthly",DATE(IF(MONTH(H1258)=12,YEAR(H1258)+1,YEAR(H1258)),VLOOKUP(MONTH(H1258),index!$D$2:$G$13,2,0),DAY(H1258)),
IF(E1258="quarterly",DATE(IF(MONTH(H1258)&gt;=10,YEAR(H1258)+1,YEAR(H1258)),VLOOKUP(MONTH(H1258),index!$D$2:$G$13,3,0),DAY(H1258)),
IF(E1258="halfyearly",DATE(IF(MONTH(H1258)&gt;=7,YEAR(H1258)+1,YEAR(H1258)),VLOOKUP(MONTH(H1258),index!$D$2:$G$13,4,0),DAY(H1258)),
DATE(YEAR(H1258)+1,MONTH(H1258),DAY(H1258)))))-H1258))+H1258)</f>
        <v/>
      </c>
      <c r="J1258" s="9" t="str">
        <f t="shared" si="136"/>
        <v/>
      </c>
      <c r="K1258" s="11" t="str">
        <f t="shared" si="137"/>
        <v/>
      </c>
      <c r="L1258" s="11" t="str">
        <f t="shared" si="138"/>
        <v/>
      </c>
      <c r="M1258" s="11" t="str">
        <f>IF(A1258="","",VLOOKUP(E1258,index!$A$1:$B$6,2,0)*K1258*G1258)</f>
        <v/>
      </c>
      <c r="N1258" s="11" t="str">
        <f>IF(A1258="","",-PMT(G1258*VLOOKUP(E1258,index!$A$1:$B$6,2,0),C1258,F1258,0,0))</f>
        <v/>
      </c>
      <c r="O1258" s="11" t="str">
        <f t="shared" si="139"/>
        <v/>
      </c>
      <c r="P1258" s="11" t="str">
        <f t="shared" si="134"/>
        <v/>
      </c>
    </row>
    <row r="1259" spans="1:16" x14ac:dyDescent="0.25">
      <c r="A1259" s="9" t="str">
        <f>IF(A1258="","",IF(B1258&lt;C1258,A1258,IF(A1258=MAX('entry data'!$B$8:$B$507),"",A1258+1)))</f>
        <v/>
      </c>
      <c r="B1259" s="9" t="str">
        <f t="shared" si="135"/>
        <v/>
      </c>
      <c r="C1259" s="9" t="str">
        <f>IF(ISERROR(VLOOKUP(A1259,'entry data'!B:G,6,0)),"",VLOOKUP(A1259,'entry data'!B:G,6,0))</f>
        <v/>
      </c>
      <c r="D1259" s="9" t="str">
        <f>IF(ISERROR(VLOOKUP(A1259,'entry data'!B:C,2,0)),"",VLOOKUP(A1259,'entry data'!B:C,2,0))</f>
        <v/>
      </c>
      <c r="E1259" s="9" t="str">
        <f>IF(ISERROR(VLOOKUP(A1259,'entry data'!B:E,4,0)),"",VLOOKUP(A1259,'entry data'!B:E,4,0))</f>
        <v/>
      </c>
      <c r="F1259" s="11" t="str">
        <f>IF(A1259="","",IF(ISERROR(VLOOKUP(A1259,'entry data'!B:F,5,0)),"",VLOOKUP(A1259,'entry data'!B:F,5,0)))</f>
        <v/>
      </c>
      <c r="G1259" s="12" t="str">
        <f>IF(A1259="","",IF(ISERROR(VLOOKUP(A1259,'entry data'!B:I,8,0)),"",VLOOKUP(A1259,'entry data'!B:I,7,0)))</f>
        <v/>
      </c>
      <c r="H1259" s="13" t="str">
        <f>IF(A1259="","",IF(B1259=1,VLOOKUP(A1259,'entry data'!B:D,3,0),I1258))</f>
        <v/>
      </c>
      <c r="I1259" s="14" t="str">
        <f>IF(A1259="","",IF(E1259="weekly",7,IF(E1259="fortnightly",14,IF(E1259="monthly",DATE(IF(MONTH(H1259)=12,YEAR(H1259)+1,YEAR(H1259)),VLOOKUP(MONTH(H1259),index!$D$2:$G$13,2,0),DAY(H1259)),
IF(E1259="quarterly",DATE(IF(MONTH(H1259)&gt;=10,YEAR(H1259)+1,YEAR(H1259)),VLOOKUP(MONTH(H1259),index!$D$2:$G$13,3,0),DAY(H1259)),
IF(E1259="halfyearly",DATE(IF(MONTH(H1259)&gt;=7,YEAR(H1259)+1,YEAR(H1259)),VLOOKUP(MONTH(H1259),index!$D$2:$G$13,4,0),DAY(H1259)),
DATE(YEAR(H1259)+1,MONTH(H1259),DAY(H1259)))))-H1259))+H1259)</f>
        <v/>
      </c>
      <c r="J1259" s="9" t="str">
        <f t="shared" si="136"/>
        <v/>
      </c>
      <c r="K1259" s="11" t="str">
        <f t="shared" si="137"/>
        <v/>
      </c>
      <c r="L1259" s="11" t="str">
        <f t="shared" si="138"/>
        <v/>
      </c>
      <c r="M1259" s="11" t="str">
        <f>IF(A1259="","",VLOOKUP(E1259,index!$A$1:$B$6,2,0)*K1259*G1259)</f>
        <v/>
      </c>
      <c r="N1259" s="11" t="str">
        <f>IF(A1259="","",-PMT(G1259*VLOOKUP(E1259,index!$A$1:$B$6,2,0),C1259,F1259,0,0))</f>
        <v/>
      </c>
      <c r="O1259" s="11" t="str">
        <f t="shared" si="139"/>
        <v/>
      </c>
      <c r="P1259" s="11" t="str">
        <f t="shared" si="134"/>
        <v/>
      </c>
    </row>
    <row r="1260" spans="1:16" x14ac:dyDescent="0.25">
      <c r="A1260" s="9" t="str">
        <f>IF(A1259="","",IF(B1259&lt;C1259,A1259,IF(A1259=MAX('entry data'!$B$8:$B$507),"",A1259+1)))</f>
        <v/>
      </c>
      <c r="B1260" s="9" t="str">
        <f t="shared" si="135"/>
        <v/>
      </c>
      <c r="C1260" s="9" t="str">
        <f>IF(ISERROR(VLOOKUP(A1260,'entry data'!B:G,6,0)),"",VLOOKUP(A1260,'entry data'!B:G,6,0))</f>
        <v/>
      </c>
      <c r="D1260" s="9" t="str">
        <f>IF(ISERROR(VLOOKUP(A1260,'entry data'!B:C,2,0)),"",VLOOKUP(A1260,'entry data'!B:C,2,0))</f>
        <v/>
      </c>
      <c r="E1260" s="9" t="str">
        <f>IF(ISERROR(VLOOKUP(A1260,'entry data'!B:E,4,0)),"",VLOOKUP(A1260,'entry data'!B:E,4,0))</f>
        <v/>
      </c>
      <c r="F1260" s="11" t="str">
        <f>IF(A1260="","",IF(ISERROR(VLOOKUP(A1260,'entry data'!B:F,5,0)),"",VLOOKUP(A1260,'entry data'!B:F,5,0)))</f>
        <v/>
      </c>
      <c r="G1260" s="12" t="str">
        <f>IF(A1260="","",IF(ISERROR(VLOOKUP(A1260,'entry data'!B:I,8,0)),"",VLOOKUP(A1260,'entry data'!B:I,7,0)))</f>
        <v/>
      </c>
      <c r="H1260" s="13" t="str">
        <f>IF(A1260="","",IF(B1260=1,VLOOKUP(A1260,'entry data'!B:D,3,0),I1259))</f>
        <v/>
      </c>
      <c r="I1260" s="14" t="str">
        <f>IF(A1260="","",IF(E1260="weekly",7,IF(E1260="fortnightly",14,IF(E1260="monthly",DATE(IF(MONTH(H1260)=12,YEAR(H1260)+1,YEAR(H1260)),VLOOKUP(MONTH(H1260),index!$D$2:$G$13,2,0),DAY(H1260)),
IF(E1260="quarterly",DATE(IF(MONTH(H1260)&gt;=10,YEAR(H1260)+1,YEAR(H1260)),VLOOKUP(MONTH(H1260),index!$D$2:$G$13,3,0),DAY(H1260)),
IF(E1260="halfyearly",DATE(IF(MONTH(H1260)&gt;=7,YEAR(H1260)+1,YEAR(H1260)),VLOOKUP(MONTH(H1260),index!$D$2:$G$13,4,0),DAY(H1260)),
DATE(YEAR(H1260)+1,MONTH(H1260),DAY(H1260)))))-H1260))+H1260)</f>
        <v/>
      </c>
      <c r="J1260" s="9" t="str">
        <f t="shared" si="136"/>
        <v/>
      </c>
      <c r="K1260" s="11" t="str">
        <f t="shared" si="137"/>
        <v/>
      </c>
      <c r="L1260" s="11" t="str">
        <f t="shared" si="138"/>
        <v/>
      </c>
      <c r="M1260" s="11" t="str">
        <f>IF(A1260="","",VLOOKUP(E1260,index!$A$1:$B$6,2,0)*K1260*G1260)</f>
        <v/>
      </c>
      <c r="N1260" s="11" t="str">
        <f>IF(A1260="","",-PMT(G1260*VLOOKUP(E1260,index!$A$1:$B$6,2,0),C1260,F1260,0,0))</f>
        <v/>
      </c>
      <c r="O1260" s="11" t="str">
        <f t="shared" si="139"/>
        <v/>
      </c>
      <c r="P1260" s="11" t="str">
        <f t="shared" si="134"/>
        <v/>
      </c>
    </row>
    <row r="1261" spans="1:16" x14ac:dyDescent="0.25">
      <c r="A1261" s="9" t="str">
        <f>IF(A1260="","",IF(B1260&lt;C1260,A1260,IF(A1260=MAX('entry data'!$B$8:$B$507),"",A1260+1)))</f>
        <v/>
      </c>
      <c r="B1261" s="9" t="str">
        <f t="shared" si="135"/>
        <v/>
      </c>
      <c r="C1261" s="9" t="str">
        <f>IF(ISERROR(VLOOKUP(A1261,'entry data'!B:G,6,0)),"",VLOOKUP(A1261,'entry data'!B:G,6,0))</f>
        <v/>
      </c>
      <c r="D1261" s="9" t="str">
        <f>IF(ISERROR(VLOOKUP(A1261,'entry data'!B:C,2,0)),"",VLOOKUP(A1261,'entry data'!B:C,2,0))</f>
        <v/>
      </c>
      <c r="E1261" s="9" t="str">
        <f>IF(ISERROR(VLOOKUP(A1261,'entry data'!B:E,4,0)),"",VLOOKUP(A1261,'entry data'!B:E,4,0))</f>
        <v/>
      </c>
      <c r="F1261" s="11" t="str">
        <f>IF(A1261="","",IF(ISERROR(VLOOKUP(A1261,'entry data'!B:F,5,0)),"",VLOOKUP(A1261,'entry data'!B:F,5,0)))</f>
        <v/>
      </c>
      <c r="G1261" s="12" t="str">
        <f>IF(A1261="","",IF(ISERROR(VLOOKUP(A1261,'entry data'!B:I,8,0)),"",VLOOKUP(A1261,'entry data'!B:I,7,0)))</f>
        <v/>
      </c>
      <c r="H1261" s="13" t="str">
        <f>IF(A1261="","",IF(B1261=1,VLOOKUP(A1261,'entry data'!B:D,3,0),I1260))</f>
        <v/>
      </c>
      <c r="I1261" s="14" t="str">
        <f>IF(A1261="","",IF(E1261="weekly",7,IF(E1261="fortnightly",14,IF(E1261="monthly",DATE(IF(MONTH(H1261)=12,YEAR(H1261)+1,YEAR(H1261)),VLOOKUP(MONTH(H1261),index!$D$2:$G$13,2,0),DAY(H1261)),
IF(E1261="quarterly",DATE(IF(MONTH(H1261)&gt;=10,YEAR(H1261)+1,YEAR(H1261)),VLOOKUP(MONTH(H1261),index!$D$2:$G$13,3,0),DAY(H1261)),
IF(E1261="halfyearly",DATE(IF(MONTH(H1261)&gt;=7,YEAR(H1261)+1,YEAR(H1261)),VLOOKUP(MONTH(H1261),index!$D$2:$G$13,4,0),DAY(H1261)),
DATE(YEAR(H1261)+1,MONTH(H1261),DAY(H1261)))))-H1261))+H1261)</f>
        <v/>
      </c>
      <c r="J1261" s="9" t="str">
        <f t="shared" si="136"/>
        <v/>
      </c>
      <c r="K1261" s="11" t="str">
        <f t="shared" si="137"/>
        <v/>
      </c>
      <c r="L1261" s="11" t="str">
        <f t="shared" si="138"/>
        <v/>
      </c>
      <c r="M1261" s="11" t="str">
        <f>IF(A1261="","",VLOOKUP(E1261,index!$A$1:$B$6,2,0)*K1261*G1261)</f>
        <v/>
      </c>
      <c r="N1261" s="11" t="str">
        <f>IF(A1261="","",-PMT(G1261*VLOOKUP(E1261,index!$A$1:$B$6,2,0),C1261,F1261,0,0))</f>
        <v/>
      </c>
      <c r="O1261" s="11" t="str">
        <f t="shared" si="139"/>
        <v/>
      </c>
      <c r="P1261" s="11" t="str">
        <f t="shared" si="134"/>
        <v/>
      </c>
    </row>
    <row r="1262" spans="1:16" x14ac:dyDescent="0.25">
      <c r="A1262" s="9" t="str">
        <f>IF(A1261="","",IF(B1261&lt;C1261,A1261,IF(A1261=MAX('entry data'!$B$8:$B$507),"",A1261+1)))</f>
        <v/>
      </c>
      <c r="B1262" s="9" t="str">
        <f t="shared" si="135"/>
        <v/>
      </c>
      <c r="C1262" s="9" t="str">
        <f>IF(ISERROR(VLOOKUP(A1262,'entry data'!B:G,6,0)),"",VLOOKUP(A1262,'entry data'!B:G,6,0))</f>
        <v/>
      </c>
      <c r="D1262" s="9" t="str">
        <f>IF(ISERROR(VLOOKUP(A1262,'entry data'!B:C,2,0)),"",VLOOKUP(A1262,'entry data'!B:C,2,0))</f>
        <v/>
      </c>
      <c r="E1262" s="9" t="str">
        <f>IF(ISERROR(VLOOKUP(A1262,'entry data'!B:E,4,0)),"",VLOOKUP(A1262,'entry data'!B:E,4,0))</f>
        <v/>
      </c>
      <c r="F1262" s="11" t="str">
        <f>IF(A1262="","",IF(ISERROR(VLOOKUP(A1262,'entry data'!B:F,5,0)),"",VLOOKUP(A1262,'entry data'!B:F,5,0)))</f>
        <v/>
      </c>
      <c r="G1262" s="12" t="str">
        <f>IF(A1262="","",IF(ISERROR(VLOOKUP(A1262,'entry data'!B:I,8,0)),"",VLOOKUP(A1262,'entry data'!B:I,7,0)))</f>
        <v/>
      </c>
      <c r="H1262" s="13" t="str">
        <f>IF(A1262="","",IF(B1262=1,VLOOKUP(A1262,'entry data'!B:D,3,0),I1261))</f>
        <v/>
      </c>
      <c r="I1262" s="14" t="str">
        <f>IF(A1262="","",IF(E1262="weekly",7,IF(E1262="fortnightly",14,IF(E1262="monthly",DATE(IF(MONTH(H1262)=12,YEAR(H1262)+1,YEAR(H1262)),VLOOKUP(MONTH(H1262),index!$D$2:$G$13,2,0),DAY(H1262)),
IF(E1262="quarterly",DATE(IF(MONTH(H1262)&gt;=10,YEAR(H1262)+1,YEAR(H1262)),VLOOKUP(MONTH(H1262),index!$D$2:$G$13,3,0),DAY(H1262)),
IF(E1262="halfyearly",DATE(IF(MONTH(H1262)&gt;=7,YEAR(H1262)+1,YEAR(H1262)),VLOOKUP(MONTH(H1262),index!$D$2:$G$13,4,0),DAY(H1262)),
DATE(YEAR(H1262)+1,MONTH(H1262),DAY(H1262)))))-H1262))+H1262)</f>
        <v/>
      </c>
      <c r="J1262" s="9" t="str">
        <f t="shared" si="136"/>
        <v/>
      </c>
      <c r="K1262" s="11" t="str">
        <f t="shared" si="137"/>
        <v/>
      </c>
      <c r="L1262" s="11" t="str">
        <f t="shared" si="138"/>
        <v/>
      </c>
      <c r="M1262" s="11" t="str">
        <f>IF(A1262="","",VLOOKUP(E1262,index!$A$1:$B$6,2,0)*K1262*G1262)</f>
        <v/>
      </c>
      <c r="N1262" s="11" t="str">
        <f>IF(A1262="","",-PMT(G1262*VLOOKUP(E1262,index!$A$1:$B$6,2,0),C1262,F1262,0,0))</f>
        <v/>
      </c>
      <c r="O1262" s="11" t="str">
        <f t="shared" si="139"/>
        <v/>
      </c>
      <c r="P1262" s="11" t="str">
        <f t="shared" si="134"/>
        <v/>
      </c>
    </row>
    <row r="1263" spans="1:16" x14ac:dyDescent="0.25">
      <c r="A1263" s="9" t="str">
        <f>IF(A1262="","",IF(B1262&lt;C1262,A1262,IF(A1262=MAX('entry data'!$B$8:$B$507),"",A1262+1)))</f>
        <v/>
      </c>
      <c r="B1263" s="9" t="str">
        <f t="shared" si="135"/>
        <v/>
      </c>
      <c r="C1263" s="9" t="str">
        <f>IF(ISERROR(VLOOKUP(A1263,'entry data'!B:G,6,0)),"",VLOOKUP(A1263,'entry data'!B:G,6,0))</f>
        <v/>
      </c>
      <c r="D1263" s="9" t="str">
        <f>IF(ISERROR(VLOOKUP(A1263,'entry data'!B:C,2,0)),"",VLOOKUP(A1263,'entry data'!B:C,2,0))</f>
        <v/>
      </c>
      <c r="E1263" s="9" t="str">
        <f>IF(ISERROR(VLOOKUP(A1263,'entry data'!B:E,4,0)),"",VLOOKUP(A1263,'entry data'!B:E,4,0))</f>
        <v/>
      </c>
      <c r="F1263" s="11" t="str">
        <f>IF(A1263="","",IF(ISERROR(VLOOKUP(A1263,'entry data'!B:F,5,0)),"",VLOOKUP(A1263,'entry data'!B:F,5,0)))</f>
        <v/>
      </c>
      <c r="G1263" s="12" t="str">
        <f>IF(A1263="","",IF(ISERROR(VLOOKUP(A1263,'entry data'!B:I,8,0)),"",VLOOKUP(A1263,'entry data'!B:I,7,0)))</f>
        <v/>
      </c>
      <c r="H1263" s="13" t="str">
        <f>IF(A1263="","",IF(B1263=1,VLOOKUP(A1263,'entry data'!B:D,3,0),I1262))</f>
        <v/>
      </c>
      <c r="I1263" s="14" t="str">
        <f>IF(A1263="","",IF(E1263="weekly",7,IF(E1263="fortnightly",14,IF(E1263="monthly",DATE(IF(MONTH(H1263)=12,YEAR(H1263)+1,YEAR(H1263)),VLOOKUP(MONTH(H1263),index!$D$2:$G$13,2,0),DAY(H1263)),
IF(E1263="quarterly",DATE(IF(MONTH(H1263)&gt;=10,YEAR(H1263)+1,YEAR(H1263)),VLOOKUP(MONTH(H1263),index!$D$2:$G$13,3,0),DAY(H1263)),
IF(E1263="halfyearly",DATE(IF(MONTH(H1263)&gt;=7,YEAR(H1263)+1,YEAR(H1263)),VLOOKUP(MONTH(H1263),index!$D$2:$G$13,4,0),DAY(H1263)),
DATE(YEAR(H1263)+1,MONTH(H1263),DAY(H1263)))))-H1263))+H1263)</f>
        <v/>
      </c>
      <c r="J1263" s="9" t="str">
        <f t="shared" si="136"/>
        <v/>
      </c>
      <c r="K1263" s="11" t="str">
        <f t="shared" si="137"/>
        <v/>
      </c>
      <c r="L1263" s="11" t="str">
        <f t="shared" si="138"/>
        <v/>
      </c>
      <c r="M1263" s="11" t="str">
        <f>IF(A1263="","",VLOOKUP(E1263,index!$A$1:$B$6,2,0)*K1263*G1263)</f>
        <v/>
      </c>
      <c r="N1263" s="11" t="str">
        <f>IF(A1263="","",-PMT(G1263*VLOOKUP(E1263,index!$A$1:$B$6,2,0),C1263,F1263,0,0))</f>
        <v/>
      </c>
      <c r="O1263" s="11" t="str">
        <f t="shared" si="139"/>
        <v/>
      </c>
      <c r="P1263" s="11" t="str">
        <f t="shared" si="134"/>
        <v/>
      </c>
    </row>
    <row r="1264" spans="1:16" x14ac:dyDescent="0.25">
      <c r="A1264" s="9" t="str">
        <f>IF(A1263="","",IF(B1263&lt;C1263,A1263,IF(A1263=MAX('entry data'!$B$8:$B$507),"",A1263+1)))</f>
        <v/>
      </c>
      <c r="B1264" s="9" t="str">
        <f t="shared" si="135"/>
        <v/>
      </c>
      <c r="C1264" s="9" t="str">
        <f>IF(ISERROR(VLOOKUP(A1264,'entry data'!B:G,6,0)),"",VLOOKUP(A1264,'entry data'!B:G,6,0))</f>
        <v/>
      </c>
      <c r="D1264" s="9" t="str">
        <f>IF(ISERROR(VLOOKUP(A1264,'entry data'!B:C,2,0)),"",VLOOKUP(A1264,'entry data'!B:C,2,0))</f>
        <v/>
      </c>
      <c r="E1264" s="9" t="str">
        <f>IF(ISERROR(VLOOKUP(A1264,'entry data'!B:E,4,0)),"",VLOOKUP(A1264,'entry data'!B:E,4,0))</f>
        <v/>
      </c>
      <c r="F1264" s="11" t="str">
        <f>IF(A1264="","",IF(ISERROR(VLOOKUP(A1264,'entry data'!B:F,5,0)),"",VLOOKUP(A1264,'entry data'!B:F,5,0)))</f>
        <v/>
      </c>
      <c r="G1264" s="12" t="str">
        <f>IF(A1264="","",IF(ISERROR(VLOOKUP(A1264,'entry data'!B:I,8,0)),"",VLOOKUP(A1264,'entry data'!B:I,7,0)))</f>
        <v/>
      </c>
      <c r="H1264" s="13" t="str">
        <f>IF(A1264="","",IF(B1264=1,VLOOKUP(A1264,'entry data'!B:D,3,0),I1263))</f>
        <v/>
      </c>
      <c r="I1264" s="14" t="str">
        <f>IF(A1264="","",IF(E1264="weekly",7,IF(E1264="fortnightly",14,IF(E1264="monthly",DATE(IF(MONTH(H1264)=12,YEAR(H1264)+1,YEAR(H1264)),VLOOKUP(MONTH(H1264),index!$D$2:$G$13,2,0),DAY(H1264)),
IF(E1264="quarterly",DATE(IF(MONTH(H1264)&gt;=10,YEAR(H1264)+1,YEAR(H1264)),VLOOKUP(MONTH(H1264),index!$D$2:$G$13,3,0),DAY(H1264)),
IF(E1264="halfyearly",DATE(IF(MONTH(H1264)&gt;=7,YEAR(H1264)+1,YEAR(H1264)),VLOOKUP(MONTH(H1264),index!$D$2:$G$13,4,0),DAY(H1264)),
DATE(YEAR(H1264)+1,MONTH(H1264),DAY(H1264)))))-H1264))+H1264)</f>
        <v/>
      </c>
      <c r="J1264" s="9" t="str">
        <f t="shared" si="136"/>
        <v/>
      </c>
      <c r="K1264" s="11" t="str">
        <f t="shared" si="137"/>
        <v/>
      </c>
      <c r="L1264" s="11" t="str">
        <f t="shared" si="138"/>
        <v/>
      </c>
      <c r="M1264" s="11" t="str">
        <f>IF(A1264="","",VLOOKUP(E1264,index!$A$1:$B$6,2,0)*K1264*G1264)</f>
        <v/>
      </c>
      <c r="N1264" s="11" t="str">
        <f>IF(A1264="","",-PMT(G1264*VLOOKUP(E1264,index!$A$1:$B$6,2,0),C1264,F1264,0,0))</f>
        <v/>
      </c>
      <c r="O1264" s="11" t="str">
        <f t="shared" si="139"/>
        <v/>
      </c>
      <c r="P1264" s="11" t="str">
        <f t="shared" si="134"/>
        <v/>
      </c>
    </row>
    <row r="1265" spans="1:16" x14ac:dyDescent="0.25">
      <c r="A1265" s="9" t="str">
        <f>IF(A1264="","",IF(B1264&lt;C1264,A1264,IF(A1264=MAX('entry data'!$B$8:$B$507),"",A1264+1)))</f>
        <v/>
      </c>
      <c r="B1265" s="9" t="str">
        <f t="shared" si="135"/>
        <v/>
      </c>
      <c r="C1265" s="9" t="str">
        <f>IF(ISERROR(VLOOKUP(A1265,'entry data'!B:G,6,0)),"",VLOOKUP(A1265,'entry data'!B:G,6,0))</f>
        <v/>
      </c>
      <c r="D1265" s="9" t="str">
        <f>IF(ISERROR(VLOOKUP(A1265,'entry data'!B:C,2,0)),"",VLOOKUP(A1265,'entry data'!B:C,2,0))</f>
        <v/>
      </c>
      <c r="E1265" s="9" t="str">
        <f>IF(ISERROR(VLOOKUP(A1265,'entry data'!B:E,4,0)),"",VLOOKUP(A1265,'entry data'!B:E,4,0))</f>
        <v/>
      </c>
      <c r="F1265" s="11" t="str">
        <f>IF(A1265="","",IF(ISERROR(VLOOKUP(A1265,'entry data'!B:F,5,0)),"",VLOOKUP(A1265,'entry data'!B:F,5,0)))</f>
        <v/>
      </c>
      <c r="G1265" s="12" t="str">
        <f>IF(A1265="","",IF(ISERROR(VLOOKUP(A1265,'entry data'!B:I,8,0)),"",VLOOKUP(A1265,'entry data'!B:I,7,0)))</f>
        <v/>
      </c>
      <c r="H1265" s="13" t="str">
        <f>IF(A1265="","",IF(B1265=1,VLOOKUP(A1265,'entry data'!B:D,3,0),I1264))</f>
        <v/>
      </c>
      <c r="I1265" s="14" t="str">
        <f>IF(A1265="","",IF(E1265="weekly",7,IF(E1265="fortnightly",14,IF(E1265="monthly",DATE(IF(MONTH(H1265)=12,YEAR(H1265)+1,YEAR(H1265)),VLOOKUP(MONTH(H1265),index!$D$2:$G$13,2,0),DAY(H1265)),
IF(E1265="quarterly",DATE(IF(MONTH(H1265)&gt;=10,YEAR(H1265)+1,YEAR(H1265)),VLOOKUP(MONTH(H1265),index!$D$2:$G$13,3,0),DAY(H1265)),
IF(E1265="halfyearly",DATE(IF(MONTH(H1265)&gt;=7,YEAR(H1265)+1,YEAR(H1265)),VLOOKUP(MONTH(H1265),index!$D$2:$G$13,4,0),DAY(H1265)),
DATE(YEAR(H1265)+1,MONTH(H1265),DAY(H1265)))))-H1265))+H1265)</f>
        <v/>
      </c>
      <c r="J1265" s="9" t="str">
        <f t="shared" si="136"/>
        <v/>
      </c>
      <c r="K1265" s="11" t="str">
        <f t="shared" si="137"/>
        <v/>
      </c>
      <c r="L1265" s="11" t="str">
        <f t="shared" si="138"/>
        <v/>
      </c>
      <c r="M1265" s="11" t="str">
        <f>IF(A1265="","",VLOOKUP(E1265,index!$A$1:$B$6,2,0)*K1265*G1265)</f>
        <v/>
      </c>
      <c r="N1265" s="11" t="str">
        <f>IF(A1265="","",-PMT(G1265*VLOOKUP(E1265,index!$A$1:$B$6,2,0),C1265,F1265,0,0))</f>
        <v/>
      </c>
      <c r="O1265" s="11" t="str">
        <f t="shared" si="139"/>
        <v/>
      </c>
      <c r="P1265" s="11" t="str">
        <f t="shared" si="134"/>
        <v/>
      </c>
    </row>
    <row r="1266" spans="1:16" x14ac:dyDescent="0.25">
      <c r="A1266" s="9" t="str">
        <f>IF(A1265="","",IF(B1265&lt;C1265,A1265,IF(A1265=MAX('entry data'!$B$8:$B$507),"",A1265+1)))</f>
        <v/>
      </c>
      <c r="B1266" s="9" t="str">
        <f t="shared" si="135"/>
        <v/>
      </c>
      <c r="C1266" s="9" t="str">
        <f>IF(ISERROR(VLOOKUP(A1266,'entry data'!B:G,6,0)),"",VLOOKUP(A1266,'entry data'!B:G,6,0))</f>
        <v/>
      </c>
      <c r="D1266" s="9" t="str">
        <f>IF(ISERROR(VLOOKUP(A1266,'entry data'!B:C,2,0)),"",VLOOKUP(A1266,'entry data'!B:C,2,0))</f>
        <v/>
      </c>
      <c r="E1266" s="9" t="str">
        <f>IF(ISERROR(VLOOKUP(A1266,'entry data'!B:E,4,0)),"",VLOOKUP(A1266,'entry data'!B:E,4,0))</f>
        <v/>
      </c>
      <c r="F1266" s="11" t="str">
        <f>IF(A1266="","",IF(ISERROR(VLOOKUP(A1266,'entry data'!B:F,5,0)),"",VLOOKUP(A1266,'entry data'!B:F,5,0)))</f>
        <v/>
      </c>
      <c r="G1266" s="12" t="str">
        <f>IF(A1266="","",IF(ISERROR(VLOOKUP(A1266,'entry data'!B:I,8,0)),"",VLOOKUP(A1266,'entry data'!B:I,7,0)))</f>
        <v/>
      </c>
      <c r="H1266" s="13" t="str">
        <f>IF(A1266="","",IF(B1266=1,VLOOKUP(A1266,'entry data'!B:D,3,0),I1265))</f>
        <v/>
      </c>
      <c r="I1266" s="14" t="str">
        <f>IF(A1266="","",IF(E1266="weekly",7,IF(E1266="fortnightly",14,IF(E1266="monthly",DATE(IF(MONTH(H1266)=12,YEAR(H1266)+1,YEAR(H1266)),VLOOKUP(MONTH(H1266),index!$D$2:$G$13,2,0),DAY(H1266)),
IF(E1266="quarterly",DATE(IF(MONTH(H1266)&gt;=10,YEAR(H1266)+1,YEAR(H1266)),VLOOKUP(MONTH(H1266),index!$D$2:$G$13,3,0),DAY(H1266)),
IF(E1266="halfyearly",DATE(IF(MONTH(H1266)&gt;=7,YEAR(H1266)+1,YEAR(H1266)),VLOOKUP(MONTH(H1266),index!$D$2:$G$13,4,0),DAY(H1266)),
DATE(YEAR(H1266)+1,MONTH(H1266),DAY(H1266)))))-H1266))+H1266)</f>
        <v/>
      </c>
      <c r="J1266" s="9" t="str">
        <f t="shared" si="136"/>
        <v/>
      </c>
      <c r="K1266" s="11" t="str">
        <f t="shared" si="137"/>
        <v/>
      </c>
      <c r="L1266" s="11" t="str">
        <f t="shared" si="138"/>
        <v/>
      </c>
      <c r="M1266" s="11" t="str">
        <f>IF(A1266="","",VLOOKUP(E1266,index!$A$1:$B$6,2,0)*K1266*G1266)</f>
        <v/>
      </c>
      <c r="N1266" s="11" t="str">
        <f>IF(A1266="","",-PMT(G1266*VLOOKUP(E1266,index!$A$1:$B$6,2,0),C1266,F1266,0,0))</f>
        <v/>
      </c>
      <c r="O1266" s="11" t="str">
        <f t="shared" si="139"/>
        <v/>
      </c>
      <c r="P1266" s="11" t="str">
        <f t="shared" si="134"/>
        <v/>
      </c>
    </row>
    <row r="1267" spans="1:16" x14ac:dyDescent="0.25">
      <c r="A1267" s="9" t="str">
        <f>IF(A1266="","",IF(B1266&lt;C1266,A1266,IF(A1266=MAX('entry data'!$B$8:$B$507),"",A1266+1)))</f>
        <v/>
      </c>
      <c r="B1267" s="9" t="str">
        <f t="shared" si="135"/>
        <v/>
      </c>
      <c r="C1267" s="9" t="str">
        <f>IF(ISERROR(VLOOKUP(A1267,'entry data'!B:G,6,0)),"",VLOOKUP(A1267,'entry data'!B:G,6,0))</f>
        <v/>
      </c>
      <c r="D1267" s="9" t="str">
        <f>IF(ISERROR(VLOOKUP(A1267,'entry data'!B:C,2,0)),"",VLOOKUP(A1267,'entry data'!B:C,2,0))</f>
        <v/>
      </c>
      <c r="E1267" s="9" t="str">
        <f>IF(ISERROR(VLOOKUP(A1267,'entry data'!B:E,4,0)),"",VLOOKUP(A1267,'entry data'!B:E,4,0))</f>
        <v/>
      </c>
      <c r="F1267" s="11" t="str">
        <f>IF(A1267="","",IF(ISERROR(VLOOKUP(A1267,'entry data'!B:F,5,0)),"",VLOOKUP(A1267,'entry data'!B:F,5,0)))</f>
        <v/>
      </c>
      <c r="G1267" s="12" t="str">
        <f>IF(A1267="","",IF(ISERROR(VLOOKUP(A1267,'entry data'!B:I,8,0)),"",VLOOKUP(A1267,'entry data'!B:I,7,0)))</f>
        <v/>
      </c>
      <c r="H1267" s="13" t="str">
        <f>IF(A1267="","",IF(B1267=1,VLOOKUP(A1267,'entry data'!B:D,3,0),I1266))</f>
        <v/>
      </c>
      <c r="I1267" s="14" t="str">
        <f>IF(A1267="","",IF(E1267="weekly",7,IF(E1267="fortnightly",14,IF(E1267="monthly",DATE(IF(MONTH(H1267)=12,YEAR(H1267)+1,YEAR(H1267)),VLOOKUP(MONTH(H1267),index!$D$2:$G$13,2,0),DAY(H1267)),
IF(E1267="quarterly",DATE(IF(MONTH(H1267)&gt;=10,YEAR(H1267)+1,YEAR(H1267)),VLOOKUP(MONTH(H1267),index!$D$2:$G$13,3,0),DAY(H1267)),
IF(E1267="halfyearly",DATE(IF(MONTH(H1267)&gt;=7,YEAR(H1267)+1,YEAR(H1267)),VLOOKUP(MONTH(H1267),index!$D$2:$G$13,4,0),DAY(H1267)),
DATE(YEAR(H1267)+1,MONTH(H1267),DAY(H1267)))))-H1267))+H1267)</f>
        <v/>
      </c>
      <c r="J1267" s="9" t="str">
        <f t="shared" si="136"/>
        <v/>
      </c>
      <c r="K1267" s="11" t="str">
        <f t="shared" si="137"/>
        <v/>
      </c>
      <c r="L1267" s="11" t="str">
        <f t="shared" si="138"/>
        <v/>
      </c>
      <c r="M1267" s="11" t="str">
        <f>IF(A1267="","",VLOOKUP(E1267,index!$A$1:$B$6,2,0)*K1267*G1267)</f>
        <v/>
      </c>
      <c r="N1267" s="11" t="str">
        <f>IF(A1267="","",-PMT(G1267*VLOOKUP(E1267,index!$A$1:$B$6,2,0),C1267,F1267,0,0))</f>
        <v/>
      </c>
      <c r="O1267" s="11" t="str">
        <f t="shared" si="139"/>
        <v/>
      </c>
      <c r="P1267" s="11" t="str">
        <f t="shared" si="134"/>
        <v/>
      </c>
    </row>
    <row r="1268" spans="1:16" x14ac:dyDescent="0.25">
      <c r="A1268" s="9" t="str">
        <f>IF(A1267="","",IF(B1267&lt;C1267,A1267,IF(A1267=MAX('entry data'!$B$8:$B$507),"",A1267+1)))</f>
        <v/>
      </c>
      <c r="B1268" s="9" t="str">
        <f t="shared" si="135"/>
        <v/>
      </c>
      <c r="C1268" s="9" t="str">
        <f>IF(ISERROR(VLOOKUP(A1268,'entry data'!B:G,6,0)),"",VLOOKUP(A1268,'entry data'!B:G,6,0))</f>
        <v/>
      </c>
      <c r="D1268" s="9" t="str">
        <f>IF(ISERROR(VLOOKUP(A1268,'entry data'!B:C,2,0)),"",VLOOKUP(A1268,'entry data'!B:C,2,0))</f>
        <v/>
      </c>
      <c r="E1268" s="9" t="str">
        <f>IF(ISERROR(VLOOKUP(A1268,'entry data'!B:E,4,0)),"",VLOOKUP(A1268,'entry data'!B:E,4,0))</f>
        <v/>
      </c>
      <c r="F1268" s="11" t="str">
        <f>IF(A1268="","",IF(ISERROR(VLOOKUP(A1268,'entry data'!B:F,5,0)),"",VLOOKUP(A1268,'entry data'!B:F,5,0)))</f>
        <v/>
      </c>
      <c r="G1268" s="12" t="str">
        <f>IF(A1268="","",IF(ISERROR(VLOOKUP(A1268,'entry data'!B:I,8,0)),"",VLOOKUP(A1268,'entry data'!B:I,7,0)))</f>
        <v/>
      </c>
      <c r="H1268" s="13" t="str">
        <f>IF(A1268="","",IF(B1268=1,VLOOKUP(A1268,'entry data'!B:D,3,0),I1267))</f>
        <v/>
      </c>
      <c r="I1268" s="14" t="str">
        <f>IF(A1268="","",IF(E1268="weekly",7,IF(E1268="fortnightly",14,IF(E1268="monthly",DATE(IF(MONTH(H1268)=12,YEAR(H1268)+1,YEAR(H1268)),VLOOKUP(MONTH(H1268),index!$D$2:$G$13,2,0),DAY(H1268)),
IF(E1268="quarterly",DATE(IF(MONTH(H1268)&gt;=10,YEAR(H1268)+1,YEAR(H1268)),VLOOKUP(MONTH(H1268),index!$D$2:$G$13,3,0),DAY(H1268)),
IF(E1268="halfyearly",DATE(IF(MONTH(H1268)&gt;=7,YEAR(H1268)+1,YEAR(H1268)),VLOOKUP(MONTH(H1268),index!$D$2:$G$13,4,0),DAY(H1268)),
DATE(YEAR(H1268)+1,MONTH(H1268),DAY(H1268)))))-H1268))+H1268)</f>
        <v/>
      </c>
      <c r="J1268" s="9" t="str">
        <f t="shared" si="136"/>
        <v/>
      </c>
      <c r="K1268" s="11" t="str">
        <f t="shared" si="137"/>
        <v/>
      </c>
      <c r="L1268" s="11" t="str">
        <f t="shared" si="138"/>
        <v/>
      </c>
      <c r="M1268" s="11" t="str">
        <f>IF(A1268="","",VLOOKUP(E1268,index!$A$1:$B$6,2,0)*K1268*G1268)</f>
        <v/>
      </c>
      <c r="N1268" s="11" t="str">
        <f>IF(A1268="","",-PMT(G1268*VLOOKUP(E1268,index!$A$1:$B$6,2,0),C1268,F1268,0,0))</f>
        <v/>
      </c>
      <c r="O1268" s="11" t="str">
        <f t="shared" si="139"/>
        <v/>
      </c>
      <c r="P1268" s="11" t="str">
        <f t="shared" si="134"/>
        <v/>
      </c>
    </row>
    <row r="1269" spans="1:16" x14ac:dyDescent="0.25">
      <c r="A1269" s="9" t="str">
        <f>IF(A1268="","",IF(B1268&lt;C1268,A1268,IF(A1268=MAX('entry data'!$B$8:$B$507),"",A1268+1)))</f>
        <v/>
      </c>
      <c r="B1269" s="9" t="str">
        <f t="shared" si="135"/>
        <v/>
      </c>
      <c r="C1269" s="9" t="str">
        <f>IF(ISERROR(VLOOKUP(A1269,'entry data'!B:G,6,0)),"",VLOOKUP(A1269,'entry data'!B:G,6,0))</f>
        <v/>
      </c>
      <c r="D1269" s="9" t="str">
        <f>IF(ISERROR(VLOOKUP(A1269,'entry data'!B:C,2,0)),"",VLOOKUP(A1269,'entry data'!B:C,2,0))</f>
        <v/>
      </c>
      <c r="E1269" s="9" t="str">
        <f>IF(ISERROR(VLOOKUP(A1269,'entry data'!B:E,4,0)),"",VLOOKUP(A1269,'entry data'!B:E,4,0))</f>
        <v/>
      </c>
      <c r="F1269" s="11" t="str">
        <f>IF(A1269="","",IF(ISERROR(VLOOKUP(A1269,'entry data'!B:F,5,0)),"",VLOOKUP(A1269,'entry data'!B:F,5,0)))</f>
        <v/>
      </c>
      <c r="G1269" s="12" t="str">
        <f>IF(A1269="","",IF(ISERROR(VLOOKUP(A1269,'entry data'!B:I,8,0)),"",VLOOKUP(A1269,'entry data'!B:I,7,0)))</f>
        <v/>
      </c>
      <c r="H1269" s="13" t="str">
        <f>IF(A1269="","",IF(B1269=1,VLOOKUP(A1269,'entry data'!B:D,3,0),I1268))</f>
        <v/>
      </c>
      <c r="I1269" s="14" t="str">
        <f>IF(A1269="","",IF(E1269="weekly",7,IF(E1269="fortnightly",14,IF(E1269="monthly",DATE(IF(MONTH(H1269)=12,YEAR(H1269)+1,YEAR(H1269)),VLOOKUP(MONTH(H1269),index!$D$2:$G$13,2,0),DAY(H1269)),
IF(E1269="quarterly",DATE(IF(MONTH(H1269)&gt;=10,YEAR(H1269)+1,YEAR(H1269)),VLOOKUP(MONTH(H1269),index!$D$2:$G$13,3,0),DAY(H1269)),
IF(E1269="halfyearly",DATE(IF(MONTH(H1269)&gt;=7,YEAR(H1269)+1,YEAR(H1269)),VLOOKUP(MONTH(H1269),index!$D$2:$G$13,4,0),DAY(H1269)),
DATE(YEAR(H1269)+1,MONTH(H1269),DAY(H1269)))))-H1269))+H1269)</f>
        <v/>
      </c>
      <c r="J1269" s="9" t="str">
        <f t="shared" si="136"/>
        <v/>
      </c>
      <c r="K1269" s="11" t="str">
        <f t="shared" si="137"/>
        <v/>
      </c>
      <c r="L1269" s="11" t="str">
        <f t="shared" si="138"/>
        <v/>
      </c>
      <c r="M1269" s="11" t="str">
        <f>IF(A1269="","",VLOOKUP(E1269,index!$A$1:$B$6,2,0)*K1269*G1269)</f>
        <v/>
      </c>
      <c r="N1269" s="11" t="str">
        <f>IF(A1269="","",-PMT(G1269*VLOOKUP(E1269,index!$A$1:$B$6,2,0),C1269,F1269,0,0))</f>
        <v/>
      </c>
      <c r="O1269" s="11" t="str">
        <f t="shared" si="139"/>
        <v/>
      </c>
      <c r="P1269" s="11" t="str">
        <f t="shared" si="134"/>
        <v/>
      </c>
    </row>
    <row r="1270" spans="1:16" x14ac:dyDescent="0.25">
      <c r="A1270" s="9" t="str">
        <f>IF(A1269="","",IF(B1269&lt;C1269,A1269,IF(A1269=MAX('entry data'!$B$8:$B$507),"",A1269+1)))</f>
        <v/>
      </c>
      <c r="B1270" s="9" t="str">
        <f t="shared" si="135"/>
        <v/>
      </c>
      <c r="C1270" s="9" t="str">
        <f>IF(ISERROR(VLOOKUP(A1270,'entry data'!B:G,6,0)),"",VLOOKUP(A1270,'entry data'!B:G,6,0))</f>
        <v/>
      </c>
      <c r="D1270" s="9" t="str">
        <f>IF(ISERROR(VLOOKUP(A1270,'entry data'!B:C,2,0)),"",VLOOKUP(A1270,'entry data'!B:C,2,0))</f>
        <v/>
      </c>
      <c r="E1270" s="9" t="str">
        <f>IF(ISERROR(VLOOKUP(A1270,'entry data'!B:E,4,0)),"",VLOOKUP(A1270,'entry data'!B:E,4,0))</f>
        <v/>
      </c>
      <c r="F1270" s="11" t="str">
        <f>IF(A1270="","",IF(ISERROR(VLOOKUP(A1270,'entry data'!B:F,5,0)),"",VLOOKUP(A1270,'entry data'!B:F,5,0)))</f>
        <v/>
      </c>
      <c r="G1270" s="12" t="str">
        <f>IF(A1270="","",IF(ISERROR(VLOOKUP(A1270,'entry data'!B:I,8,0)),"",VLOOKUP(A1270,'entry data'!B:I,7,0)))</f>
        <v/>
      </c>
      <c r="H1270" s="13" t="str">
        <f>IF(A1270="","",IF(B1270=1,VLOOKUP(A1270,'entry data'!B:D,3,0),I1269))</f>
        <v/>
      </c>
      <c r="I1270" s="14" t="str">
        <f>IF(A1270="","",IF(E1270="weekly",7,IF(E1270="fortnightly",14,IF(E1270="monthly",DATE(IF(MONTH(H1270)=12,YEAR(H1270)+1,YEAR(H1270)),VLOOKUP(MONTH(H1270),index!$D$2:$G$13,2,0),DAY(H1270)),
IF(E1270="quarterly",DATE(IF(MONTH(H1270)&gt;=10,YEAR(H1270)+1,YEAR(H1270)),VLOOKUP(MONTH(H1270),index!$D$2:$G$13,3,0),DAY(H1270)),
IF(E1270="halfyearly",DATE(IF(MONTH(H1270)&gt;=7,YEAR(H1270)+1,YEAR(H1270)),VLOOKUP(MONTH(H1270),index!$D$2:$G$13,4,0),DAY(H1270)),
DATE(YEAR(H1270)+1,MONTH(H1270),DAY(H1270)))))-H1270))+H1270)</f>
        <v/>
      </c>
      <c r="J1270" s="9" t="str">
        <f t="shared" si="136"/>
        <v/>
      </c>
      <c r="K1270" s="11" t="str">
        <f t="shared" si="137"/>
        <v/>
      </c>
      <c r="L1270" s="11" t="str">
        <f t="shared" si="138"/>
        <v/>
      </c>
      <c r="M1270" s="11" t="str">
        <f>IF(A1270="","",VLOOKUP(E1270,index!$A$1:$B$6,2,0)*K1270*G1270)</f>
        <v/>
      </c>
      <c r="N1270" s="11" t="str">
        <f>IF(A1270="","",-PMT(G1270*VLOOKUP(E1270,index!$A$1:$B$6,2,0),C1270,F1270,0,0))</f>
        <v/>
      </c>
      <c r="O1270" s="11" t="str">
        <f t="shared" si="139"/>
        <v/>
      </c>
      <c r="P1270" s="11" t="str">
        <f t="shared" si="134"/>
        <v/>
      </c>
    </row>
    <row r="1271" spans="1:16" x14ac:dyDescent="0.25">
      <c r="A1271" s="9" t="str">
        <f>IF(A1270="","",IF(B1270&lt;C1270,A1270,IF(A1270=MAX('entry data'!$B$8:$B$507),"",A1270+1)))</f>
        <v/>
      </c>
      <c r="B1271" s="9" t="str">
        <f t="shared" si="135"/>
        <v/>
      </c>
      <c r="C1271" s="9" t="str">
        <f>IF(ISERROR(VLOOKUP(A1271,'entry data'!B:G,6,0)),"",VLOOKUP(A1271,'entry data'!B:G,6,0))</f>
        <v/>
      </c>
      <c r="D1271" s="9" t="str">
        <f>IF(ISERROR(VLOOKUP(A1271,'entry data'!B:C,2,0)),"",VLOOKUP(A1271,'entry data'!B:C,2,0))</f>
        <v/>
      </c>
      <c r="E1271" s="9" t="str">
        <f>IF(ISERROR(VLOOKUP(A1271,'entry data'!B:E,4,0)),"",VLOOKUP(A1271,'entry data'!B:E,4,0))</f>
        <v/>
      </c>
      <c r="F1271" s="11" t="str">
        <f>IF(A1271="","",IF(ISERROR(VLOOKUP(A1271,'entry data'!B:F,5,0)),"",VLOOKUP(A1271,'entry data'!B:F,5,0)))</f>
        <v/>
      </c>
      <c r="G1271" s="12" t="str">
        <f>IF(A1271="","",IF(ISERROR(VLOOKUP(A1271,'entry data'!B:I,8,0)),"",VLOOKUP(A1271,'entry data'!B:I,7,0)))</f>
        <v/>
      </c>
      <c r="H1271" s="13" t="str">
        <f>IF(A1271="","",IF(B1271=1,VLOOKUP(A1271,'entry data'!B:D,3,0),I1270))</f>
        <v/>
      </c>
      <c r="I1271" s="14" t="str">
        <f>IF(A1271="","",IF(E1271="weekly",7,IF(E1271="fortnightly",14,IF(E1271="monthly",DATE(IF(MONTH(H1271)=12,YEAR(H1271)+1,YEAR(H1271)),VLOOKUP(MONTH(H1271),index!$D$2:$G$13,2,0),DAY(H1271)),
IF(E1271="quarterly",DATE(IF(MONTH(H1271)&gt;=10,YEAR(H1271)+1,YEAR(H1271)),VLOOKUP(MONTH(H1271),index!$D$2:$G$13,3,0),DAY(H1271)),
IF(E1271="halfyearly",DATE(IF(MONTH(H1271)&gt;=7,YEAR(H1271)+1,YEAR(H1271)),VLOOKUP(MONTH(H1271),index!$D$2:$G$13,4,0),DAY(H1271)),
DATE(YEAR(H1271)+1,MONTH(H1271),DAY(H1271)))))-H1271))+H1271)</f>
        <v/>
      </c>
      <c r="J1271" s="9" t="str">
        <f t="shared" si="136"/>
        <v/>
      </c>
      <c r="K1271" s="11" t="str">
        <f t="shared" si="137"/>
        <v/>
      </c>
      <c r="L1271" s="11" t="str">
        <f t="shared" si="138"/>
        <v/>
      </c>
      <c r="M1271" s="11" t="str">
        <f>IF(A1271="","",VLOOKUP(E1271,index!$A$1:$B$6,2,0)*K1271*G1271)</f>
        <v/>
      </c>
      <c r="N1271" s="11" t="str">
        <f>IF(A1271="","",-PMT(G1271*VLOOKUP(E1271,index!$A$1:$B$6,2,0),C1271,F1271,0,0))</f>
        <v/>
      </c>
      <c r="O1271" s="11" t="str">
        <f t="shared" si="139"/>
        <v/>
      </c>
      <c r="P1271" s="11" t="str">
        <f t="shared" si="134"/>
        <v/>
      </c>
    </row>
    <row r="1272" spans="1:16" x14ac:dyDescent="0.25">
      <c r="A1272" s="9" t="str">
        <f>IF(A1271="","",IF(B1271&lt;C1271,A1271,IF(A1271=MAX('entry data'!$B$8:$B$507),"",A1271+1)))</f>
        <v/>
      </c>
      <c r="B1272" s="9" t="str">
        <f t="shared" si="135"/>
        <v/>
      </c>
      <c r="C1272" s="9" t="str">
        <f>IF(ISERROR(VLOOKUP(A1272,'entry data'!B:G,6,0)),"",VLOOKUP(A1272,'entry data'!B:G,6,0))</f>
        <v/>
      </c>
      <c r="D1272" s="9" t="str">
        <f>IF(ISERROR(VLOOKUP(A1272,'entry data'!B:C,2,0)),"",VLOOKUP(A1272,'entry data'!B:C,2,0))</f>
        <v/>
      </c>
      <c r="E1272" s="9" t="str">
        <f>IF(ISERROR(VLOOKUP(A1272,'entry data'!B:E,4,0)),"",VLOOKUP(A1272,'entry data'!B:E,4,0))</f>
        <v/>
      </c>
      <c r="F1272" s="11" t="str">
        <f>IF(A1272="","",IF(ISERROR(VLOOKUP(A1272,'entry data'!B:F,5,0)),"",VLOOKUP(A1272,'entry data'!B:F,5,0)))</f>
        <v/>
      </c>
      <c r="G1272" s="12" t="str">
        <f>IF(A1272="","",IF(ISERROR(VLOOKUP(A1272,'entry data'!B:I,8,0)),"",VLOOKUP(A1272,'entry data'!B:I,7,0)))</f>
        <v/>
      </c>
      <c r="H1272" s="13" t="str">
        <f>IF(A1272="","",IF(B1272=1,VLOOKUP(A1272,'entry data'!B:D,3,0),I1271))</f>
        <v/>
      </c>
      <c r="I1272" s="14" t="str">
        <f>IF(A1272="","",IF(E1272="weekly",7,IF(E1272="fortnightly",14,IF(E1272="monthly",DATE(IF(MONTH(H1272)=12,YEAR(H1272)+1,YEAR(H1272)),VLOOKUP(MONTH(H1272),index!$D$2:$G$13,2,0),DAY(H1272)),
IF(E1272="quarterly",DATE(IF(MONTH(H1272)&gt;=10,YEAR(H1272)+1,YEAR(H1272)),VLOOKUP(MONTH(H1272),index!$D$2:$G$13,3,0),DAY(H1272)),
IF(E1272="halfyearly",DATE(IF(MONTH(H1272)&gt;=7,YEAR(H1272)+1,YEAR(H1272)),VLOOKUP(MONTH(H1272),index!$D$2:$G$13,4,0),DAY(H1272)),
DATE(YEAR(H1272)+1,MONTH(H1272),DAY(H1272)))))-H1272))+H1272)</f>
        <v/>
      </c>
      <c r="J1272" s="9" t="str">
        <f t="shared" si="136"/>
        <v/>
      </c>
      <c r="K1272" s="11" t="str">
        <f t="shared" si="137"/>
        <v/>
      </c>
      <c r="L1272" s="11" t="str">
        <f t="shared" si="138"/>
        <v/>
      </c>
      <c r="M1272" s="11" t="str">
        <f>IF(A1272="","",VLOOKUP(E1272,index!$A$1:$B$6,2,0)*K1272*G1272)</f>
        <v/>
      </c>
      <c r="N1272" s="11" t="str">
        <f>IF(A1272="","",-PMT(G1272*VLOOKUP(E1272,index!$A$1:$B$6,2,0),C1272,F1272,0,0))</f>
        <v/>
      </c>
      <c r="O1272" s="11" t="str">
        <f t="shared" si="139"/>
        <v/>
      </c>
      <c r="P1272" s="11" t="str">
        <f t="shared" si="134"/>
        <v/>
      </c>
    </row>
    <row r="1273" spans="1:16" x14ac:dyDescent="0.25">
      <c r="A1273" s="9" t="str">
        <f>IF(A1272="","",IF(B1272&lt;C1272,A1272,IF(A1272=MAX('entry data'!$B$8:$B$507),"",A1272+1)))</f>
        <v/>
      </c>
      <c r="B1273" s="9" t="str">
        <f t="shared" si="135"/>
        <v/>
      </c>
      <c r="C1273" s="9" t="str">
        <f>IF(ISERROR(VLOOKUP(A1273,'entry data'!B:G,6,0)),"",VLOOKUP(A1273,'entry data'!B:G,6,0))</f>
        <v/>
      </c>
      <c r="D1273" s="9" t="str">
        <f>IF(ISERROR(VLOOKUP(A1273,'entry data'!B:C,2,0)),"",VLOOKUP(A1273,'entry data'!B:C,2,0))</f>
        <v/>
      </c>
      <c r="E1273" s="9" t="str">
        <f>IF(ISERROR(VLOOKUP(A1273,'entry data'!B:E,4,0)),"",VLOOKUP(A1273,'entry data'!B:E,4,0))</f>
        <v/>
      </c>
      <c r="F1273" s="11" t="str">
        <f>IF(A1273="","",IF(ISERROR(VLOOKUP(A1273,'entry data'!B:F,5,0)),"",VLOOKUP(A1273,'entry data'!B:F,5,0)))</f>
        <v/>
      </c>
      <c r="G1273" s="12" t="str">
        <f>IF(A1273="","",IF(ISERROR(VLOOKUP(A1273,'entry data'!B:I,8,0)),"",VLOOKUP(A1273,'entry data'!B:I,7,0)))</f>
        <v/>
      </c>
      <c r="H1273" s="13" t="str">
        <f>IF(A1273="","",IF(B1273=1,VLOOKUP(A1273,'entry data'!B:D,3,0),I1272))</f>
        <v/>
      </c>
      <c r="I1273" s="14" t="str">
        <f>IF(A1273="","",IF(E1273="weekly",7,IF(E1273="fortnightly",14,IF(E1273="monthly",DATE(IF(MONTH(H1273)=12,YEAR(H1273)+1,YEAR(H1273)),VLOOKUP(MONTH(H1273),index!$D$2:$G$13,2,0),DAY(H1273)),
IF(E1273="quarterly",DATE(IF(MONTH(H1273)&gt;=10,YEAR(H1273)+1,YEAR(H1273)),VLOOKUP(MONTH(H1273),index!$D$2:$G$13,3,0),DAY(H1273)),
IF(E1273="halfyearly",DATE(IF(MONTH(H1273)&gt;=7,YEAR(H1273)+1,YEAR(H1273)),VLOOKUP(MONTH(H1273),index!$D$2:$G$13,4,0),DAY(H1273)),
DATE(YEAR(H1273)+1,MONTH(H1273),DAY(H1273)))))-H1273))+H1273)</f>
        <v/>
      </c>
      <c r="J1273" s="9" t="str">
        <f t="shared" si="136"/>
        <v/>
      </c>
      <c r="K1273" s="11" t="str">
        <f t="shared" si="137"/>
        <v/>
      </c>
      <c r="L1273" s="11" t="str">
        <f t="shared" si="138"/>
        <v/>
      </c>
      <c r="M1273" s="11" t="str">
        <f>IF(A1273="","",VLOOKUP(E1273,index!$A$1:$B$6,2,0)*K1273*G1273)</f>
        <v/>
      </c>
      <c r="N1273" s="11" t="str">
        <f>IF(A1273="","",-PMT(G1273*VLOOKUP(E1273,index!$A$1:$B$6,2,0),C1273,F1273,0,0))</f>
        <v/>
      </c>
      <c r="O1273" s="11" t="str">
        <f t="shared" si="139"/>
        <v/>
      </c>
      <c r="P1273" s="11" t="str">
        <f t="shared" si="134"/>
        <v/>
      </c>
    </row>
    <row r="1274" spans="1:16" x14ac:dyDescent="0.25">
      <c r="A1274" s="9" t="str">
        <f>IF(A1273="","",IF(B1273&lt;C1273,A1273,IF(A1273=MAX('entry data'!$B$8:$B$507),"",A1273+1)))</f>
        <v/>
      </c>
      <c r="B1274" s="9" t="str">
        <f t="shared" si="135"/>
        <v/>
      </c>
      <c r="C1274" s="9" t="str">
        <f>IF(ISERROR(VLOOKUP(A1274,'entry data'!B:G,6,0)),"",VLOOKUP(A1274,'entry data'!B:G,6,0))</f>
        <v/>
      </c>
      <c r="D1274" s="9" t="str">
        <f>IF(ISERROR(VLOOKUP(A1274,'entry data'!B:C,2,0)),"",VLOOKUP(A1274,'entry data'!B:C,2,0))</f>
        <v/>
      </c>
      <c r="E1274" s="9" t="str">
        <f>IF(ISERROR(VLOOKUP(A1274,'entry data'!B:E,4,0)),"",VLOOKUP(A1274,'entry data'!B:E,4,0))</f>
        <v/>
      </c>
      <c r="F1274" s="11" t="str">
        <f>IF(A1274="","",IF(ISERROR(VLOOKUP(A1274,'entry data'!B:F,5,0)),"",VLOOKUP(A1274,'entry data'!B:F,5,0)))</f>
        <v/>
      </c>
      <c r="G1274" s="12" t="str">
        <f>IF(A1274="","",IF(ISERROR(VLOOKUP(A1274,'entry data'!B:I,8,0)),"",VLOOKUP(A1274,'entry data'!B:I,7,0)))</f>
        <v/>
      </c>
      <c r="H1274" s="13" t="str">
        <f>IF(A1274="","",IF(B1274=1,VLOOKUP(A1274,'entry data'!B:D,3,0),I1273))</f>
        <v/>
      </c>
      <c r="I1274" s="14" t="str">
        <f>IF(A1274="","",IF(E1274="weekly",7,IF(E1274="fortnightly",14,IF(E1274="monthly",DATE(IF(MONTH(H1274)=12,YEAR(H1274)+1,YEAR(H1274)),VLOOKUP(MONTH(H1274),index!$D$2:$G$13,2,0),DAY(H1274)),
IF(E1274="quarterly",DATE(IF(MONTH(H1274)&gt;=10,YEAR(H1274)+1,YEAR(H1274)),VLOOKUP(MONTH(H1274),index!$D$2:$G$13,3,0),DAY(H1274)),
IF(E1274="halfyearly",DATE(IF(MONTH(H1274)&gt;=7,YEAR(H1274)+1,YEAR(H1274)),VLOOKUP(MONTH(H1274),index!$D$2:$G$13,4,0),DAY(H1274)),
DATE(YEAR(H1274)+1,MONTH(H1274),DAY(H1274)))))-H1274))+H1274)</f>
        <v/>
      </c>
      <c r="J1274" s="9" t="str">
        <f t="shared" si="136"/>
        <v/>
      </c>
      <c r="K1274" s="11" t="str">
        <f t="shared" si="137"/>
        <v/>
      </c>
      <c r="L1274" s="11" t="str">
        <f t="shared" si="138"/>
        <v/>
      </c>
      <c r="M1274" s="11" t="str">
        <f>IF(A1274="","",VLOOKUP(E1274,index!$A$1:$B$6,2,0)*K1274*G1274)</f>
        <v/>
      </c>
      <c r="N1274" s="11" t="str">
        <f>IF(A1274="","",-PMT(G1274*VLOOKUP(E1274,index!$A$1:$B$6,2,0),C1274,F1274,0,0))</f>
        <v/>
      </c>
      <c r="O1274" s="11" t="str">
        <f t="shared" si="139"/>
        <v/>
      </c>
      <c r="P1274" s="11" t="str">
        <f t="shared" si="134"/>
        <v/>
      </c>
    </row>
    <row r="1275" spans="1:16" x14ac:dyDescent="0.25">
      <c r="A1275" s="9" t="str">
        <f>IF(A1274="","",IF(B1274&lt;C1274,A1274,IF(A1274=MAX('entry data'!$B$8:$B$507),"",A1274+1)))</f>
        <v/>
      </c>
      <c r="B1275" s="9" t="str">
        <f t="shared" si="135"/>
        <v/>
      </c>
      <c r="C1275" s="9" t="str">
        <f>IF(ISERROR(VLOOKUP(A1275,'entry data'!B:G,6,0)),"",VLOOKUP(A1275,'entry data'!B:G,6,0))</f>
        <v/>
      </c>
      <c r="D1275" s="9" t="str">
        <f>IF(ISERROR(VLOOKUP(A1275,'entry data'!B:C,2,0)),"",VLOOKUP(A1275,'entry data'!B:C,2,0))</f>
        <v/>
      </c>
      <c r="E1275" s="9" t="str">
        <f>IF(ISERROR(VLOOKUP(A1275,'entry data'!B:E,4,0)),"",VLOOKUP(A1275,'entry data'!B:E,4,0))</f>
        <v/>
      </c>
      <c r="F1275" s="11" t="str">
        <f>IF(A1275="","",IF(ISERROR(VLOOKUP(A1275,'entry data'!B:F,5,0)),"",VLOOKUP(A1275,'entry data'!B:F,5,0)))</f>
        <v/>
      </c>
      <c r="G1275" s="12" t="str">
        <f>IF(A1275="","",IF(ISERROR(VLOOKUP(A1275,'entry data'!B:I,8,0)),"",VLOOKUP(A1275,'entry data'!B:I,7,0)))</f>
        <v/>
      </c>
      <c r="H1275" s="13" t="str">
        <f>IF(A1275="","",IF(B1275=1,VLOOKUP(A1275,'entry data'!B:D,3,0),I1274))</f>
        <v/>
      </c>
      <c r="I1275" s="14" t="str">
        <f>IF(A1275="","",IF(E1275="weekly",7,IF(E1275="fortnightly",14,IF(E1275="monthly",DATE(IF(MONTH(H1275)=12,YEAR(H1275)+1,YEAR(H1275)),VLOOKUP(MONTH(H1275),index!$D$2:$G$13,2,0),DAY(H1275)),
IF(E1275="quarterly",DATE(IF(MONTH(H1275)&gt;=10,YEAR(H1275)+1,YEAR(H1275)),VLOOKUP(MONTH(H1275),index!$D$2:$G$13,3,0),DAY(H1275)),
IF(E1275="halfyearly",DATE(IF(MONTH(H1275)&gt;=7,YEAR(H1275)+1,YEAR(H1275)),VLOOKUP(MONTH(H1275),index!$D$2:$G$13,4,0),DAY(H1275)),
DATE(YEAR(H1275)+1,MONTH(H1275),DAY(H1275)))))-H1275))+H1275)</f>
        <v/>
      </c>
      <c r="J1275" s="9" t="str">
        <f t="shared" si="136"/>
        <v/>
      </c>
      <c r="K1275" s="11" t="str">
        <f t="shared" si="137"/>
        <v/>
      </c>
      <c r="L1275" s="11" t="str">
        <f t="shared" si="138"/>
        <v/>
      </c>
      <c r="M1275" s="11" t="str">
        <f>IF(A1275="","",VLOOKUP(E1275,index!$A$1:$B$6,2,0)*K1275*G1275)</f>
        <v/>
      </c>
      <c r="N1275" s="11" t="str">
        <f>IF(A1275="","",-PMT(G1275*VLOOKUP(E1275,index!$A$1:$B$6,2,0),C1275,F1275,0,0))</f>
        <v/>
      </c>
      <c r="O1275" s="11" t="str">
        <f t="shared" si="139"/>
        <v/>
      </c>
      <c r="P1275" s="11" t="str">
        <f t="shared" si="134"/>
        <v/>
      </c>
    </row>
    <row r="1276" spans="1:16" x14ac:dyDescent="0.25">
      <c r="A1276" s="9" t="str">
        <f>IF(A1275="","",IF(B1275&lt;C1275,A1275,IF(A1275=MAX('entry data'!$B$8:$B$507),"",A1275+1)))</f>
        <v/>
      </c>
      <c r="B1276" s="9" t="str">
        <f t="shared" si="135"/>
        <v/>
      </c>
      <c r="C1276" s="9" t="str">
        <f>IF(ISERROR(VLOOKUP(A1276,'entry data'!B:G,6,0)),"",VLOOKUP(A1276,'entry data'!B:G,6,0))</f>
        <v/>
      </c>
      <c r="D1276" s="9" t="str">
        <f>IF(ISERROR(VLOOKUP(A1276,'entry data'!B:C,2,0)),"",VLOOKUP(A1276,'entry data'!B:C,2,0))</f>
        <v/>
      </c>
      <c r="E1276" s="9" t="str">
        <f>IF(ISERROR(VLOOKUP(A1276,'entry data'!B:E,4,0)),"",VLOOKUP(A1276,'entry data'!B:E,4,0))</f>
        <v/>
      </c>
      <c r="F1276" s="11" t="str">
        <f>IF(A1276="","",IF(ISERROR(VLOOKUP(A1276,'entry data'!B:F,5,0)),"",VLOOKUP(A1276,'entry data'!B:F,5,0)))</f>
        <v/>
      </c>
      <c r="G1276" s="12" t="str">
        <f>IF(A1276="","",IF(ISERROR(VLOOKUP(A1276,'entry data'!B:I,8,0)),"",VLOOKUP(A1276,'entry data'!B:I,7,0)))</f>
        <v/>
      </c>
      <c r="H1276" s="13" t="str">
        <f>IF(A1276="","",IF(B1276=1,VLOOKUP(A1276,'entry data'!B:D,3,0),I1275))</f>
        <v/>
      </c>
      <c r="I1276" s="14" t="str">
        <f>IF(A1276="","",IF(E1276="weekly",7,IF(E1276="fortnightly",14,IF(E1276="monthly",DATE(IF(MONTH(H1276)=12,YEAR(H1276)+1,YEAR(H1276)),VLOOKUP(MONTH(H1276),index!$D$2:$G$13,2,0),DAY(H1276)),
IF(E1276="quarterly",DATE(IF(MONTH(H1276)&gt;=10,YEAR(H1276)+1,YEAR(H1276)),VLOOKUP(MONTH(H1276),index!$D$2:$G$13,3,0),DAY(H1276)),
IF(E1276="halfyearly",DATE(IF(MONTH(H1276)&gt;=7,YEAR(H1276)+1,YEAR(H1276)),VLOOKUP(MONTH(H1276),index!$D$2:$G$13,4,0),DAY(H1276)),
DATE(YEAR(H1276)+1,MONTH(H1276),DAY(H1276)))))-H1276))+H1276)</f>
        <v/>
      </c>
      <c r="J1276" s="9" t="str">
        <f t="shared" si="136"/>
        <v/>
      </c>
      <c r="K1276" s="11" t="str">
        <f t="shared" si="137"/>
        <v/>
      </c>
      <c r="L1276" s="11" t="str">
        <f t="shared" si="138"/>
        <v/>
      </c>
      <c r="M1276" s="11" t="str">
        <f>IF(A1276="","",VLOOKUP(E1276,index!$A$1:$B$6,2,0)*K1276*G1276)</f>
        <v/>
      </c>
      <c r="N1276" s="11" t="str">
        <f>IF(A1276="","",-PMT(G1276*VLOOKUP(E1276,index!$A$1:$B$6,2,0),C1276,F1276,0,0))</f>
        <v/>
      </c>
      <c r="O1276" s="11" t="str">
        <f t="shared" si="139"/>
        <v/>
      </c>
      <c r="P1276" s="11" t="str">
        <f t="shared" si="134"/>
        <v/>
      </c>
    </row>
    <row r="1277" spans="1:16" x14ac:dyDescent="0.25">
      <c r="A1277" s="9" t="str">
        <f>IF(A1276="","",IF(B1276&lt;C1276,A1276,IF(A1276=MAX('entry data'!$B$8:$B$507),"",A1276+1)))</f>
        <v/>
      </c>
      <c r="B1277" s="9" t="str">
        <f t="shared" si="135"/>
        <v/>
      </c>
      <c r="C1277" s="9" t="str">
        <f>IF(ISERROR(VLOOKUP(A1277,'entry data'!B:G,6,0)),"",VLOOKUP(A1277,'entry data'!B:G,6,0))</f>
        <v/>
      </c>
      <c r="D1277" s="9" t="str">
        <f>IF(ISERROR(VLOOKUP(A1277,'entry data'!B:C,2,0)),"",VLOOKUP(A1277,'entry data'!B:C,2,0))</f>
        <v/>
      </c>
      <c r="E1277" s="9" t="str">
        <f>IF(ISERROR(VLOOKUP(A1277,'entry data'!B:E,4,0)),"",VLOOKUP(A1277,'entry data'!B:E,4,0))</f>
        <v/>
      </c>
      <c r="F1277" s="11" t="str">
        <f>IF(A1277="","",IF(ISERROR(VLOOKUP(A1277,'entry data'!B:F,5,0)),"",VLOOKUP(A1277,'entry data'!B:F,5,0)))</f>
        <v/>
      </c>
      <c r="G1277" s="12" t="str">
        <f>IF(A1277="","",IF(ISERROR(VLOOKUP(A1277,'entry data'!B:I,8,0)),"",VLOOKUP(A1277,'entry data'!B:I,7,0)))</f>
        <v/>
      </c>
      <c r="H1277" s="13" t="str">
        <f>IF(A1277="","",IF(B1277=1,VLOOKUP(A1277,'entry data'!B:D,3,0),I1276))</f>
        <v/>
      </c>
      <c r="I1277" s="14" t="str">
        <f>IF(A1277="","",IF(E1277="weekly",7,IF(E1277="fortnightly",14,IF(E1277="monthly",DATE(IF(MONTH(H1277)=12,YEAR(H1277)+1,YEAR(H1277)),VLOOKUP(MONTH(H1277),index!$D$2:$G$13,2,0),DAY(H1277)),
IF(E1277="quarterly",DATE(IF(MONTH(H1277)&gt;=10,YEAR(H1277)+1,YEAR(H1277)),VLOOKUP(MONTH(H1277),index!$D$2:$G$13,3,0),DAY(H1277)),
IF(E1277="halfyearly",DATE(IF(MONTH(H1277)&gt;=7,YEAR(H1277)+1,YEAR(H1277)),VLOOKUP(MONTH(H1277),index!$D$2:$G$13,4,0),DAY(H1277)),
DATE(YEAR(H1277)+1,MONTH(H1277),DAY(H1277)))))-H1277))+H1277)</f>
        <v/>
      </c>
      <c r="J1277" s="9" t="str">
        <f t="shared" si="136"/>
        <v/>
      </c>
      <c r="K1277" s="11" t="str">
        <f t="shared" si="137"/>
        <v/>
      </c>
      <c r="L1277" s="11" t="str">
        <f t="shared" si="138"/>
        <v/>
      </c>
      <c r="M1277" s="11" t="str">
        <f>IF(A1277="","",VLOOKUP(E1277,index!$A$1:$B$6,2,0)*K1277*G1277)</f>
        <v/>
      </c>
      <c r="N1277" s="11" t="str">
        <f>IF(A1277="","",-PMT(G1277*VLOOKUP(E1277,index!$A$1:$B$6,2,0),C1277,F1277,0,0))</f>
        <v/>
      </c>
      <c r="O1277" s="11" t="str">
        <f t="shared" si="139"/>
        <v/>
      </c>
      <c r="P1277" s="11" t="str">
        <f t="shared" si="134"/>
        <v/>
      </c>
    </row>
    <row r="1278" spans="1:16" x14ac:dyDescent="0.25">
      <c r="A1278" s="9" t="str">
        <f>IF(A1277="","",IF(B1277&lt;C1277,A1277,IF(A1277=MAX('entry data'!$B$8:$B$507),"",A1277+1)))</f>
        <v/>
      </c>
      <c r="B1278" s="9" t="str">
        <f t="shared" si="135"/>
        <v/>
      </c>
      <c r="C1278" s="9" t="str">
        <f>IF(ISERROR(VLOOKUP(A1278,'entry data'!B:G,6,0)),"",VLOOKUP(A1278,'entry data'!B:G,6,0))</f>
        <v/>
      </c>
      <c r="D1278" s="9" t="str">
        <f>IF(ISERROR(VLOOKUP(A1278,'entry data'!B:C,2,0)),"",VLOOKUP(A1278,'entry data'!B:C,2,0))</f>
        <v/>
      </c>
      <c r="E1278" s="9" t="str">
        <f>IF(ISERROR(VLOOKUP(A1278,'entry data'!B:E,4,0)),"",VLOOKUP(A1278,'entry data'!B:E,4,0))</f>
        <v/>
      </c>
      <c r="F1278" s="11" t="str">
        <f>IF(A1278="","",IF(ISERROR(VLOOKUP(A1278,'entry data'!B:F,5,0)),"",VLOOKUP(A1278,'entry data'!B:F,5,0)))</f>
        <v/>
      </c>
      <c r="G1278" s="12" t="str">
        <f>IF(A1278="","",IF(ISERROR(VLOOKUP(A1278,'entry data'!B:I,8,0)),"",VLOOKUP(A1278,'entry data'!B:I,7,0)))</f>
        <v/>
      </c>
      <c r="H1278" s="13" t="str">
        <f>IF(A1278="","",IF(B1278=1,VLOOKUP(A1278,'entry data'!B:D,3,0),I1277))</f>
        <v/>
      </c>
      <c r="I1278" s="14" t="str">
        <f>IF(A1278="","",IF(E1278="weekly",7,IF(E1278="fortnightly",14,IF(E1278="monthly",DATE(IF(MONTH(H1278)=12,YEAR(H1278)+1,YEAR(H1278)),VLOOKUP(MONTH(H1278),index!$D$2:$G$13,2,0),DAY(H1278)),
IF(E1278="quarterly",DATE(IF(MONTH(H1278)&gt;=10,YEAR(H1278)+1,YEAR(H1278)),VLOOKUP(MONTH(H1278),index!$D$2:$G$13,3,0),DAY(H1278)),
IF(E1278="halfyearly",DATE(IF(MONTH(H1278)&gt;=7,YEAR(H1278)+1,YEAR(H1278)),VLOOKUP(MONTH(H1278),index!$D$2:$G$13,4,0),DAY(H1278)),
DATE(YEAR(H1278)+1,MONTH(H1278),DAY(H1278)))))-H1278))+H1278)</f>
        <v/>
      </c>
      <c r="J1278" s="9" t="str">
        <f t="shared" si="136"/>
        <v/>
      </c>
      <c r="K1278" s="11" t="str">
        <f t="shared" si="137"/>
        <v/>
      </c>
      <c r="L1278" s="11" t="str">
        <f t="shared" si="138"/>
        <v/>
      </c>
      <c r="M1278" s="11" t="str">
        <f>IF(A1278="","",VLOOKUP(E1278,index!$A$1:$B$6,2,0)*K1278*G1278)</f>
        <v/>
      </c>
      <c r="N1278" s="11" t="str">
        <f>IF(A1278="","",-PMT(G1278*VLOOKUP(E1278,index!$A$1:$B$6,2,0),C1278,F1278,0,0))</f>
        <v/>
      </c>
      <c r="O1278" s="11" t="str">
        <f t="shared" si="139"/>
        <v/>
      </c>
      <c r="P1278" s="11" t="str">
        <f t="shared" si="134"/>
        <v/>
      </c>
    </row>
    <row r="1279" spans="1:16" x14ac:dyDescent="0.25">
      <c r="A1279" s="9" t="str">
        <f>IF(A1278="","",IF(B1278&lt;C1278,A1278,IF(A1278=MAX('entry data'!$B$8:$B$507),"",A1278+1)))</f>
        <v/>
      </c>
      <c r="B1279" s="9" t="str">
        <f t="shared" si="135"/>
        <v/>
      </c>
      <c r="C1279" s="9" t="str">
        <f>IF(ISERROR(VLOOKUP(A1279,'entry data'!B:G,6,0)),"",VLOOKUP(A1279,'entry data'!B:G,6,0))</f>
        <v/>
      </c>
      <c r="D1279" s="9" t="str">
        <f>IF(ISERROR(VLOOKUP(A1279,'entry data'!B:C,2,0)),"",VLOOKUP(A1279,'entry data'!B:C,2,0))</f>
        <v/>
      </c>
      <c r="E1279" s="9" t="str">
        <f>IF(ISERROR(VLOOKUP(A1279,'entry data'!B:E,4,0)),"",VLOOKUP(A1279,'entry data'!B:E,4,0))</f>
        <v/>
      </c>
      <c r="F1279" s="11" t="str">
        <f>IF(A1279="","",IF(ISERROR(VLOOKUP(A1279,'entry data'!B:F,5,0)),"",VLOOKUP(A1279,'entry data'!B:F,5,0)))</f>
        <v/>
      </c>
      <c r="G1279" s="12" t="str">
        <f>IF(A1279="","",IF(ISERROR(VLOOKUP(A1279,'entry data'!B:I,8,0)),"",VLOOKUP(A1279,'entry data'!B:I,7,0)))</f>
        <v/>
      </c>
      <c r="H1279" s="13" t="str">
        <f>IF(A1279="","",IF(B1279=1,VLOOKUP(A1279,'entry data'!B:D,3,0),I1278))</f>
        <v/>
      </c>
      <c r="I1279" s="14" t="str">
        <f>IF(A1279="","",IF(E1279="weekly",7,IF(E1279="fortnightly",14,IF(E1279="monthly",DATE(IF(MONTH(H1279)=12,YEAR(H1279)+1,YEAR(H1279)),VLOOKUP(MONTH(H1279),index!$D$2:$G$13,2,0),DAY(H1279)),
IF(E1279="quarterly",DATE(IF(MONTH(H1279)&gt;=10,YEAR(H1279)+1,YEAR(H1279)),VLOOKUP(MONTH(H1279),index!$D$2:$G$13,3,0),DAY(H1279)),
IF(E1279="halfyearly",DATE(IF(MONTH(H1279)&gt;=7,YEAR(H1279)+1,YEAR(H1279)),VLOOKUP(MONTH(H1279),index!$D$2:$G$13,4,0),DAY(H1279)),
DATE(YEAR(H1279)+1,MONTH(H1279),DAY(H1279)))))-H1279))+H1279)</f>
        <v/>
      </c>
      <c r="J1279" s="9" t="str">
        <f t="shared" si="136"/>
        <v/>
      </c>
      <c r="K1279" s="11" t="str">
        <f t="shared" si="137"/>
        <v/>
      </c>
      <c r="L1279" s="11" t="str">
        <f t="shared" si="138"/>
        <v/>
      </c>
      <c r="M1279" s="11" t="str">
        <f>IF(A1279="","",VLOOKUP(E1279,index!$A$1:$B$6,2,0)*K1279*G1279)</f>
        <v/>
      </c>
      <c r="N1279" s="11" t="str">
        <f>IF(A1279="","",-PMT(G1279*VLOOKUP(E1279,index!$A$1:$B$6,2,0),C1279,F1279,0,0))</f>
        <v/>
      </c>
      <c r="O1279" s="11" t="str">
        <f t="shared" si="139"/>
        <v/>
      </c>
      <c r="P1279" s="11" t="str">
        <f t="shared" si="134"/>
        <v/>
      </c>
    </row>
    <row r="1280" spans="1:16" x14ac:dyDescent="0.25">
      <c r="A1280" s="9" t="str">
        <f>IF(A1279="","",IF(B1279&lt;C1279,A1279,IF(A1279=MAX('entry data'!$B$8:$B$507),"",A1279+1)))</f>
        <v/>
      </c>
      <c r="B1280" s="9" t="str">
        <f t="shared" si="135"/>
        <v/>
      </c>
      <c r="C1280" s="9" t="str">
        <f>IF(ISERROR(VLOOKUP(A1280,'entry data'!B:G,6,0)),"",VLOOKUP(A1280,'entry data'!B:G,6,0))</f>
        <v/>
      </c>
      <c r="D1280" s="9" t="str">
        <f>IF(ISERROR(VLOOKUP(A1280,'entry data'!B:C,2,0)),"",VLOOKUP(A1280,'entry data'!B:C,2,0))</f>
        <v/>
      </c>
      <c r="E1280" s="9" t="str">
        <f>IF(ISERROR(VLOOKUP(A1280,'entry data'!B:E,4,0)),"",VLOOKUP(A1280,'entry data'!B:E,4,0))</f>
        <v/>
      </c>
      <c r="F1280" s="11" t="str">
        <f>IF(A1280="","",IF(ISERROR(VLOOKUP(A1280,'entry data'!B:F,5,0)),"",VLOOKUP(A1280,'entry data'!B:F,5,0)))</f>
        <v/>
      </c>
      <c r="G1280" s="12" t="str">
        <f>IF(A1280="","",IF(ISERROR(VLOOKUP(A1280,'entry data'!B:I,8,0)),"",VLOOKUP(A1280,'entry data'!B:I,7,0)))</f>
        <v/>
      </c>
      <c r="H1280" s="13" t="str">
        <f>IF(A1280="","",IF(B1280=1,VLOOKUP(A1280,'entry data'!B:D,3,0),I1279))</f>
        <v/>
      </c>
      <c r="I1280" s="14" t="str">
        <f>IF(A1280="","",IF(E1280="weekly",7,IF(E1280="fortnightly",14,IF(E1280="monthly",DATE(IF(MONTH(H1280)=12,YEAR(H1280)+1,YEAR(H1280)),VLOOKUP(MONTH(H1280),index!$D$2:$G$13,2,0),DAY(H1280)),
IF(E1280="quarterly",DATE(IF(MONTH(H1280)&gt;=10,YEAR(H1280)+1,YEAR(H1280)),VLOOKUP(MONTH(H1280),index!$D$2:$G$13,3,0),DAY(H1280)),
IF(E1280="halfyearly",DATE(IF(MONTH(H1280)&gt;=7,YEAR(H1280)+1,YEAR(H1280)),VLOOKUP(MONTH(H1280),index!$D$2:$G$13,4,0),DAY(H1280)),
DATE(YEAR(H1280)+1,MONTH(H1280),DAY(H1280)))))-H1280))+H1280)</f>
        <v/>
      </c>
      <c r="J1280" s="9" t="str">
        <f t="shared" si="136"/>
        <v/>
      </c>
      <c r="K1280" s="11" t="str">
        <f t="shared" si="137"/>
        <v/>
      </c>
      <c r="L1280" s="11" t="str">
        <f t="shared" si="138"/>
        <v/>
      </c>
      <c r="M1280" s="11" t="str">
        <f>IF(A1280="","",VLOOKUP(E1280,index!$A$1:$B$6,2,0)*K1280*G1280)</f>
        <v/>
      </c>
      <c r="N1280" s="11" t="str">
        <f>IF(A1280="","",-PMT(G1280*VLOOKUP(E1280,index!$A$1:$B$6,2,0),C1280,F1280,0,0))</f>
        <v/>
      </c>
      <c r="O1280" s="11" t="str">
        <f t="shared" si="139"/>
        <v/>
      </c>
      <c r="P1280" s="11" t="str">
        <f t="shared" si="134"/>
        <v/>
      </c>
    </row>
    <row r="1281" spans="1:16" x14ac:dyDescent="0.25">
      <c r="A1281" s="9" t="str">
        <f>IF(A1280="","",IF(B1280&lt;C1280,A1280,IF(A1280=MAX('entry data'!$B$8:$B$507),"",A1280+1)))</f>
        <v/>
      </c>
      <c r="B1281" s="9" t="str">
        <f t="shared" si="135"/>
        <v/>
      </c>
      <c r="C1281" s="9" t="str">
        <f>IF(ISERROR(VLOOKUP(A1281,'entry data'!B:G,6,0)),"",VLOOKUP(A1281,'entry data'!B:G,6,0))</f>
        <v/>
      </c>
      <c r="D1281" s="9" t="str">
        <f>IF(ISERROR(VLOOKUP(A1281,'entry data'!B:C,2,0)),"",VLOOKUP(A1281,'entry data'!B:C,2,0))</f>
        <v/>
      </c>
      <c r="E1281" s="9" t="str">
        <f>IF(ISERROR(VLOOKUP(A1281,'entry data'!B:E,4,0)),"",VLOOKUP(A1281,'entry data'!B:E,4,0))</f>
        <v/>
      </c>
      <c r="F1281" s="11" t="str">
        <f>IF(A1281="","",IF(ISERROR(VLOOKUP(A1281,'entry data'!B:F,5,0)),"",VLOOKUP(A1281,'entry data'!B:F,5,0)))</f>
        <v/>
      </c>
      <c r="G1281" s="12" t="str">
        <f>IF(A1281="","",IF(ISERROR(VLOOKUP(A1281,'entry data'!B:I,8,0)),"",VLOOKUP(A1281,'entry data'!B:I,7,0)))</f>
        <v/>
      </c>
      <c r="H1281" s="13" t="str">
        <f>IF(A1281="","",IF(B1281=1,VLOOKUP(A1281,'entry data'!B:D,3,0),I1280))</f>
        <v/>
      </c>
      <c r="I1281" s="14" t="str">
        <f>IF(A1281="","",IF(E1281="weekly",7,IF(E1281="fortnightly",14,IF(E1281="monthly",DATE(IF(MONTH(H1281)=12,YEAR(H1281)+1,YEAR(H1281)),VLOOKUP(MONTH(H1281),index!$D$2:$G$13,2,0),DAY(H1281)),
IF(E1281="quarterly",DATE(IF(MONTH(H1281)&gt;=10,YEAR(H1281)+1,YEAR(H1281)),VLOOKUP(MONTH(H1281),index!$D$2:$G$13,3,0),DAY(H1281)),
IF(E1281="halfyearly",DATE(IF(MONTH(H1281)&gt;=7,YEAR(H1281)+1,YEAR(H1281)),VLOOKUP(MONTH(H1281),index!$D$2:$G$13,4,0),DAY(H1281)),
DATE(YEAR(H1281)+1,MONTH(H1281),DAY(H1281)))))-H1281))+H1281)</f>
        <v/>
      </c>
      <c r="J1281" s="9" t="str">
        <f t="shared" si="136"/>
        <v/>
      </c>
      <c r="K1281" s="11" t="str">
        <f t="shared" si="137"/>
        <v/>
      </c>
      <c r="L1281" s="11" t="str">
        <f t="shared" si="138"/>
        <v/>
      </c>
      <c r="M1281" s="11" t="str">
        <f>IF(A1281="","",VLOOKUP(E1281,index!$A$1:$B$6,2,0)*K1281*G1281)</f>
        <v/>
      </c>
      <c r="N1281" s="11" t="str">
        <f>IF(A1281="","",-PMT(G1281*VLOOKUP(E1281,index!$A$1:$B$6,2,0),C1281,F1281,0,0))</f>
        <v/>
      </c>
      <c r="O1281" s="11" t="str">
        <f t="shared" si="139"/>
        <v/>
      </c>
      <c r="P1281" s="11" t="str">
        <f t="shared" si="134"/>
        <v/>
      </c>
    </row>
    <row r="1282" spans="1:16" x14ac:dyDescent="0.25">
      <c r="A1282" s="9" t="str">
        <f>IF(A1281="","",IF(B1281&lt;C1281,A1281,IF(A1281=MAX('entry data'!$B$8:$B$507),"",A1281+1)))</f>
        <v/>
      </c>
      <c r="B1282" s="9" t="str">
        <f t="shared" si="135"/>
        <v/>
      </c>
      <c r="C1282" s="9" t="str">
        <f>IF(ISERROR(VLOOKUP(A1282,'entry data'!B:G,6,0)),"",VLOOKUP(A1282,'entry data'!B:G,6,0))</f>
        <v/>
      </c>
      <c r="D1282" s="9" t="str">
        <f>IF(ISERROR(VLOOKUP(A1282,'entry data'!B:C,2,0)),"",VLOOKUP(A1282,'entry data'!B:C,2,0))</f>
        <v/>
      </c>
      <c r="E1282" s="9" t="str">
        <f>IF(ISERROR(VLOOKUP(A1282,'entry data'!B:E,4,0)),"",VLOOKUP(A1282,'entry data'!B:E,4,0))</f>
        <v/>
      </c>
      <c r="F1282" s="11" t="str">
        <f>IF(A1282="","",IF(ISERROR(VLOOKUP(A1282,'entry data'!B:F,5,0)),"",VLOOKUP(A1282,'entry data'!B:F,5,0)))</f>
        <v/>
      </c>
      <c r="G1282" s="12" t="str">
        <f>IF(A1282="","",IF(ISERROR(VLOOKUP(A1282,'entry data'!B:I,8,0)),"",VLOOKUP(A1282,'entry data'!B:I,7,0)))</f>
        <v/>
      </c>
      <c r="H1282" s="13" t="str">
        <f>IF(A1282="","",IF(B1282=1,VLOOKUP(A1282,'entry data'!B:D,3,0),I1281))</f>
        <v/>
      </c>
      <c r="I1282" s="14" t="str">
        <f>IF(A1282="","",IF(E1282="weekly",7,IF(E1282="fortnightly",14,IF(E1282="monthly",DATE(IF(MONTH(H1282)=12,YEAR(H1282)+1,YEAR(H1282)),VLOOKUP(MONTH(H1282),index!$D$2:$G$13,2,0),DAY(H1282)),
IF(E1282="quarterly",DATE(IF(MONTH(H1282)&gt;=10,YEAR(H1282)+1,YEAR(H1282)),VLOOKUP(MONTH(H1282),index!$D$2:$G$13,3,0),DAY(H1282)),
IF(E1282="halfyearly",DATE(IF(MONTH(H1282)&gt;=7,YEAR(H1282)+1,YEAR(H1282)),VLOOKUP(MONTH(H1282),index!$D$2:$G$13,4,0),DAY(H1282)),
DATE(YEAR(H1282)+1,MONTH(H1282),DAY(H1282)))))-H1282))+H1282)</f>
        <v/>
      </c>
      <c r="J1282" s="9" t="str">
        <f t="shared" si="136"/>
        <v/>
      </c>
      <c r="K1282" s="11" t="str">
        <f t="shared" si="137"/>
        <v/>
      </c>
      <c r="L1282" s="11" t="str">
        <f t="shared" si="138"/>
        <v/>
      </c>
      <c r="M1282" s="11" t="str">
        <f>IF(A1282="","",VLOOKUP(E1282,index!$A$1:$B$6,2,0)*K1282*G1282)</f>
        <v/>
      </c>
      <c r="N1282" s="11" t="str">
        <f>IF(A1282="","",-PMT(G1282*VLOOKUP(E1282,index!$A$1:$B$6,2,0),C1282,F1282,0,0))</f>
        <v/>
      </c>
      <c r="O1282" s="11" t="str">
        <f t="shared" si="139"/>
        <v/>
      </c>
      <c r="P1282" s="11" t="str">
        <f t="shared" si="134"/>
        <v/>
      </c>
    </row>
    <row r="1283" spans="1:16" x14ac:dyDescent="0.25">
      <c r="A1283" s="9" t="str">
        <f>IF(A1282="","",IF(B1282&lt;C1282,A1282,IF(A1282=MAX('entry data'!$B$8:$B$507),"",A1282+1)))</f>
        <v/>
      </c>
      <c r="B1283" s="9" t="str">
        <f t="shared" si="135"/>
        <v/>
      </c>
      <c r="C1283" s="9" t="str">
        <f>IF(ISERROR(VLOOKUP(A1283,'entry data'!B:G,6,0)),"",VLOOKUP(A1283,'entry data'!B:G,6,0))</f>
        <v/>
      </c>
      <c r="D1283" s="9" t="str">
        <f>IF(ISERROR(VLOOKUP(A1283,'entry data'!B:C,2,0)),"",VLOOKUP(A1283,'entry data'!B:C,2,0))</f>
        <v/>
      </c>
      <c r="E1283" s="9" t="str">
        <f>IF(ISERROR(VLOOKUP(A1283,'entry data'!B:E,4,0)),"",VLOOKUP(A1283,'entry data'!B:E,4,0))</f>
        <v/>
      </c>
      <c r="F1283" s="11" t="str">
        <f>IF(A1283="","",IF(ISERROR(VLOOKUP(A1283,'entry data'!B:F,5,0)),"",VLOOKUP(A1283,'entry data'!B:F,5,0)))</f>
        <v/>
      </c>
      <c r="G1283" s="12" t="str">
        <f>IF(A1283="","",IF(ISERROR(VLOOKUP(A1283,'entry data'!B:I,8,0)),"",VLOOKUP(A1283,'entry data'!B:I,7,0)))</f>
        <v/>
      </c>
      <c r="H1283" s="13" t="str">
        <f>IF(A1283="","",IF(B1283=1,VLOOKUP(A1283,'entry data'!B:D,3,0),I1282))</f>
        <v/>
      </c>
      <c r="I1283" s="14" t="str">
        <f>IF(A1283="","",IF(E1283="weekly",7,IF(E1283="fortnightly",14,IF(E1283="monthly",DATE(IF(MONTH(H1283)=12,YEAR(H1283)+1,YEAR(H1283)),VLOOKUP(MONTH(H1283),index!$D$2:$G$13,2,0),DAY(H1283)),
IF(E1283="quarterly",DATE(IF(MONTH(H1283)&gt;=10,YEAR(H1283)+1,YEAR(H1283)),VLOOKUP(MONTH(H1283),index!$D$2:$G$13,3,0),DAY(H1283)),
IF(E1283="halfyearly",DATE(IF(MONTH(H1283)&gt;=7,YEAR(H1283)+1,YEAR(H1283)),VLOOKUP(MONTH(H1283),index!$D$2:$G$13,4,0),DAY(H1283)),
DATE(YEAR(H1283)+1,MONTH(H1283),DAY(H1283)))))-H1283))+H1283)</f>
        <v/>
      </c>
      <c r="J1283" s="9" t="str">
        <f t="shared" si="136"/>
        <v/>
      </c>
      <c r="K1283" s="11" t="str">
        <f t="shared" si="137"/>
        <v/>
      </c>
      <c r="L1283" s="11" t="str">
        <f t="shared" si="138"/>
        <v/>
      </c>
      <c r="M1283" s="11" t="str">
        <f>IF(A1283="","",VLOOKUP(E1283,index!$A$1:$B$6,2,0)*K1283*G1283)</f>
        <v/>
      </c>
      <c r="N1283" s="11" t="str">
        <f>IF(A1283="","",-PMT(G1283*VLOOKUP(E1283,index!$A$1:$B$6,2,0),C1283,F1283,0,0))</f>
        <v/>
      </c>
      <c r="O1283" s="11" t="str">
        <f t="shared" si="139"/>
        <v/>
      </c>
      <c r="P1283" s="11" t="str">
        <f t="shared" ref="P1283:P1346" si="140">IF(A1283="","",IF(J1283&lt;&gt;J1284,O1283,0))</f>
        <v/>
      </c>
    </row>
    <row r="1284" spans="1:16" x14ac:dyDescent="0.25">
      <c r="A1284" s="9" t="str">
        <f>IF(A1283="","",IF(B1283&lt;C1283,A1283,IF(A1283=MAX('entry data'!$B$8:$B$507),"",A1283+1)))</f>
        <v/>
      </c>
      <c r="B1284" s="9" t="str">
        <f t="shared" si="135"/>
        <v/>
      </c>
      <c r="C1284" s="9" t="str">
        <f>IF(ISERROR(VLOOKUP(A1284,'entry data'!B:G,6,0)),"",VLOOKUP(A1284,'entry data'!B:G,6,0))</f>
        <v/>
      </c>
      <c r="D1284" s="9" t="str">
        <f>IF(ISERROR(VLOOKUP(A1284,'entry data'!B:C,2,0)),"",VLOOKUP(A1284,'entry data'!B:C,2,0))</f>
        <v/>
      </c>
      <c r="E1284" s="9" t="str">
        <f>IF(ISERROR(VLOOKUP(A1284,'entry data'!B:E,4,0)),"",VLOOKUP(A1284,'entry data'!B:E,4,0))</f>
        <v/>
      </c>
      <c r="F1284" s="11" t="str">
        <f>IF(A1284="","",IF(ISERROR(VLOOKUP(A1284,'entry data'!B:F,5,0)),"",VLOOKUP(A1284,'entry data'!B:F,5,0)))</f>
        <v/>
      </c>
      <c r="G1284" s="12" t="str">
        <f>IF(A1284="","",IF(ISERROR(VLOOKUP(A1284,'entry data'!B:I,8,0)),"",VLOOKUP(A1284,'entry data'!B:I,7,0)))</f>
        <v/>
      </c>
      <c r="H1284" s="13" t="str">
        <f>IF(A1284="","",IF(B1284=1,VLOOKUP(A1284,'entry data'!B:D,3,0),I1283))</f>
        <v/>
      </c>
      <c r="I1284" s="14" t="str">
        <f>IF(A1284="","",IF(E1284="weekly",7,IF(E1284="fortnightly",14,IF(E1284="monthly",DATE(IF(MONTH(H1284)=12,YEAR(H1284)+1,YEAR(H1284)),VLOOKUP(MONTH(H1284),index!$D$2:$G$13,2,0),DAY(H1284)),
IF(E1284="quarterly",DATE(IF(MONTH(H1284)&gt;=10,YEAR(H1284)+1,YEAR(H1284)),VLOOKUP(MONTH(H1284),index!$D$2:$G$13,3,0),DAY(H1284)),
IF(E1284="halfyearly",DATE(IF(MONTH(H1284)&gt;=7,YEAR(H1284)+1,YEAR(H1284)),VLOOKUP(MONTH(H1284),index!$D$2:$G$13,4,0),DAY(H1284)),
DATE(YEAR(H1284)+1,MONTH(H1284),DAY(H1284)))))-H1284))+H1284)</f>
        <v/>
      </c>
      <c r="J1284" s="9" t="str">
        <f t="shared" si="136"/>
        <v/>
      </c>
      <c r="K1284" s="11" t="str">
        <f t="shared" si="137"/>
        <v/>
      </c>
      <c r="L1284" s="11" t="str">
        <f t="shared" si="138"/>
        <v/>
      </c>
      <c r="M1284" s="11" t="str">
        <f>IF(A1284="","",VLOOKUP(E1284,index!$A$1:$B$6,2,0)*K1284*G1284)</f>
        <v/>
      </c>
      <c r="N1284" s="11" t="str">
        <f>IF(A1284="","",-PMT(G1284*VLOOKUP(E1284,index!$A$1:$B$6,2,0),C1284,F1284,0,0))</f>
        <v/>
      </c>
      <c r="O1284" s="11" t="str">
        <f t="shared" si="139"/>
        <v/>
      </c>
      <c r="P1284" s="11" t="str">
        <f t="shared" si="140"/>
        <v/>
      </c>
    </row>
    <row r="1285" spans="1:16" x14ac:dyDescent="0.25">
      <c r="A1285" s="9" t="str">
        <f>IF(A1284="","",IF(B1284&lt;C1284,A1284,IF(A1284=MAX('entry data'!$B$8:$B$507),"",A1284+1)))</f>
        <v/>
      </c>
      <c r="B1285" s="9" t="str">
        <f t="shared" si="135"/>
        <v/>
      </c>
      <c r="C1285" s="9" t="str">
        <f>IF(ISERROR(VLOOKUP(A1285,'entry data'!B:G,6,0)),"",VLOOKUP(A1285,'entry data'!B:G,6,0))</f>
        <v/>
      </c>
      <c r="D1285" s="9" t="str">
        <f>IF(ISERROR(VLOOKUP(A1285,'entry data'!B:C,2,0)),"",VLOOKUP(A1285,'entry data'!B:C,2,0))</f>
        <v/>
      </c>
      <c r="E1285" s="9" t="str">
        <f>IF(ISERROR(VLOOKUP(A1285,'entry data'!B:E,4,0)),"",VLOOKUP(A1285,'entry data'!B:E,4,0))</f>
        <v/>
      </c>
      <c r="F1285" s="11" t="str">
        <f>IF(A1285="","",IF(ISERROR(VLOOKUP(A1285,'entry data'!B:F,5,0)),"",VLOOKUP(A1285,'entry data'!B:F,5,0)))</f>
        <v/>
      </c>
      <c r="G1285" s="12" t="str">
        <f>IF(A1285="","",IF(ISERROR(VLOOKUP(A1285,'entry data'!B:I,8,0)),"",VLOOKUP(A1285,'entry data'!B:I,7,0)))</f>
        <v/>
      </c>
      <c r="H1285" s="13" t="str">
        <f>IF(A1285="","",IF(B1285=1,VLOOKUP(A1285,'entry data'!B:D,3,0),I1284))</f>
        <v/>
      </c>
      <c r="I1285" s="14" t="str">
        <f>IF(A1285="","",IF(E1285="weekly",7,IF(E1285="fortnightly",14,IF(E1285="monthly",DATE(IF(MONTH(H1285)=12,YEAR(H1285)+1,YEAR(H1285)),VLOOKUP(MONTH(H1285),index!$D$2:$G$13,2,0),DAY(H1285)),
IF(E1285="quarterly",DATE(IF(MONTH(H1285)&gt;=10,YEAR(H1285)+1,YEAR(H1285)),VLOOKUP(MONTH(H1285),index!$D$2:$G$13,3,0),DAY(H1285)),
IF(E1285="halfyearly",DATE(IF(MONTH(H1285)&gt;=7,YEAR(H1285)+1,YEAR(H1285)),VLOOKUP(MONTH(H1285),index!$D$2:$G$13,4,0),DAY(H1285)),
DATE(YEAR(H1285)+1,MONTH(H1285),DAY(H1285)))))-H1285))+H1285)</f>
        <v/>
      </c>
      <c r="J1285" s="9" t="str">
        <f t="shared" si="136"/>
        <v/>
      </c>
      <c r="K1285" s="11" t="str">
        <f t="shared" si="137"/>
        <v/>
      </c>
      <c r="L1285" s="11" t="str">
        <f t="shared" si="138"/>
        <v/>
      </c>
      <c r="M1285" s="11" t="str">
        <f>IF(A1285="","",VLOOKUP(E1285,index!$A$1:$B$6,2,0)*K1285*G1285)</f>
        <v/>
      </c>
      <c r="N1285" s="11" t="str">
        <f>IF(A1285="","",-PMT(G1285*VLOOKUP(E1285,index!$A$1:$B$6,2,0),C1285,F1285,0,0))</f>
        <v/>
      </c>
      <c r="O1285" s="11" t="str">
        <f t="shared" si="139"/>
        <v/>
      </c>
      <c r="P1285" s="11" t="str">
        <f t="shared" si="140"/>
        <v/>
      </c>
    </row>
    <row r="1286" spans="1:16" x14ac:dyDescent="0.25">
      <c r="A1286" s="9" t="str">
        <f>IF(A1285="","",IF(B1285&lt;C1285,A1285,IF(A1285=MAX('entry data'!$B$8:$B$507),"",A1285+1)))</f>
        <v/>
      </c>
      <c r="B1286" s="9" t="str">
        <f t="shared" si="135"/>
        <v/>
      </c>
      <c r="C1286" s="9" t="str">
        <f>IF(ISERROR(VLOOKUP(A1286,'entry data'!B:G,6,0)),"",VLOOKUP(A1286,'entry data'!B:G,6,0))</f>
        <v/>
      </c>
      <c r="D1286" s="9" t="str">
        <f>IF(ISERROR(VLOOKUP(A1286,'entry data'!B:C,2,0)),"",VLOOKUP(A1286,'entry data'!B:C,2,0))</f>
        <v/>
      </c>
      <c r="E1286" s="9" t="str">
        <f>IF(ISERROR(VLOOKUP(A1286,'entry data'!B:E,4,0)),"",VLOOKUP(A1286,'entry data'!B:E,4,0))</f>
        <v/>
      </c>
      <c r="F1286" s="11" t="str">
        <f>IF(A1286="","",IF(ISERROR(VLOOKUP(A1286,'entry data'!B:F,5,0)),"",VLOOKUP(A1286,'entry data'!B:F,5,0)))</f>
        <v/>
      </c>
      <c r="G1286" s="12" t="str">
        <f>IF(A1286="","",IF(ISERROR(VLOOKUP(A1286,'entry data'!B:I,8,0)),"",VLOOKUP(A1286,'entry data'!B:I,7,0)))</f>
        <v/>
      </c>
      <c r="H1286" s="13" t="str">
        <f>IF(A1286="","",IF(B1286=1,VLOOKUP(A1286,'entry data'!B:D,3,0),I1285))</f>
        <v/>
      </c>
      <c r="I1286" s="14" t="str">
        <f>IF(A1286="","",IF(E1286="weekly",7,IF(E1286="fortnightly",14,IF(E1286="monthly",DATE(IF(MONTH(H1286)=12,YEAR(H1286)+1,YEAR(H1286)),VLOOKUP(MONTH(H1286),index!$D$2:$G$13,2,0),DAY(H1286)),
IF(E1286="quarterly",DATE(IF(MONTH(H1286)&gt;=10,YEAR(H1286)+1,YEAR(H1286)),VLOOKUP(MONTH(H1286),index!$D$2:$G$13,3,0),DAY(H1286)),
IF(E1286="halfyearly",DATE(IF(MONTH(H1286)&gt;=7,YEAR(H1286)+1,YEAR(H1286)),VLOOKUP(MONTH(H1286),index!$D$2:$G$13,4,0),DAY(H1286)),
DATE(YEAR(H1286)+1,MONTH(H1286),DAY(H1286)))))-H1286))+H1286)</f>
        <v/>
      </c>
      <c r="J1286" s="9" t="str">
        <f t="shared" si="136"/>
        <v/>
      </c>
      <c r="K1286" s="11" t="str">
        <f t="shared" si="137"/>
        <v/>
      </c>
      <c r="L1286" s="11" t="str">
        <f t="shared" si="138"/>
        <v/>
      </c>
      <c r="M1286" s="11" t="str">
        <f>IF(A1286="","",VLOOKUP(E1286,index!$A$1:$B$6,2,0)*K1286*G1286)</f>
        <v/>
      </c>
      <c r="N1286" s="11" t="str">
        <f>IF(A1286="","",-PMT(G1286*VLOOKUP(E1286,index!$A$1:$B$6,2,0),C1286,F1286,0,0))</f>
        <v/>
      </c>
      <c r="O1286" s="11" t="str">
        <f t="shared" si="139"/>
        <v/>
      </c>
      <c r="P1286" s="11" t="str">
        <f t="shared" si="140"/>
        <v/>
      </c>
    </row>
    <row r="1287" spans="1:16" x14ac:dyDescent="0.25">
      <c r="A1287" s="9" t="str">
        <f>IF(A1286="","",IF(B1286&lt;C1286,A1286,IF(A1286=MAX('entry data'!$B$8:$B$507),"",A1286+1)))</f>
        <v/>
      </c>
      <c r="B1287" s="9" t="str">
        <f t="shared" si="135"/>
        <v/>
      </c>
      <c r="C1287" s="9" t="str">
        <f>IF(ISERROR(VLOOKUP(A1287,'entry data'!B:G,6,0)),"",VLOOKUP(A1287,'entry data'!B:G,6,0))</f>
        <v/>
      </c>
      <c r="D1287" s="9" t="str">
        <f>IF(ISERROR(VLOOKUP(A1287,'entry data'!B:C,2,0)),"",VLOOKUP(A1287,'entry data'!B:C,2,0))</f>
        <v/>
      </c>
      <c r="E1287" s="9" t="str">
        <f>IF(ISERROR(VLOOKUP(A1287,'entry data'!B:E,4,0)),"",VLOOKUP(A1287,'entry data'!B:E,4,0))</f>
        <v/>
      </c>
      <c r="F1287" s="11" t="str">
        <f>IF(A1287="","",IF(ISERROR(VLOOKUP(A1287,'entry data'!B:F,5,0)),"",VLOOKUP(A1287,'entry data'!B:F,5,0)))</f>
        <v/>
      </c>
      <c r="G1287" s="12" t="str">
        <f>IF(A1287="","",IF(ISERROR(VLOOKUP(A1287,'entry data'!B:I,8,0)),"",VLOOKUP(A1287,'entry data'!B:I,7,0)))</f>
        <v/>
      </c>
      <c r="H1287" s="13" t="str">
        <f>IF(A1287="","",IF(B1287=1,VLOOKUP(A1287,'entry data'!B:D,3,0),I1286))</f>
        <v/>
      </c>
      <c r="I1287" s="14" t="str">
        <f>IF(A1287="","",IF(E1287="weekly",7,IF(E1287="fortnightly",14,IF(E1287="monthly",DATE(IF(MONTH(H1287)=12,YEAR(H1287)+1,YEAR(H1287)),VLOOKUP(MONTH(H1287),index!$D$2:$G$13,2,0),DAY(H1287)),
IF(E1287="quarterly",DATE(IF(MONTH(H1287)&gt;=10,YEAR(H1287)+1,YEAR(H1287)),VLOOKUP(MONTH(H1287),index!$D$2:$G$13,3,0),DAY(H1287)),
IF(E1287="halfyearly",DATE(IF(MONTH(H1287)&gt;=7,YEAR(H1287)+1,YEAR(H1287)),VLOOKUP(MONTH(H1287),index!$D$2:$G$13,4,0),DAY(H1287)),
DATE(YEAR(H1287)+1,MONTH(H1287),DAY(H1287)))))-H1287))+H1287)</f>
        <v/>
      </c>
      <c r="J1287" s="9" t="str">
        <f t="shared" si="136"/>
        <v/>
      </c>
      <c r="K1287" s="11" t="str">
        <f t="shared" si="137"/>
        <v/>
      </c>
      <c r="L1287" s="11" t="str">
        <f t="shared" si="138"/>
        <v/>
      </c>
      <c r="M1287" s="11" t="str">
        <f>IF(A1287="","",VLOOKUP(E1287,index!$A$1:$B$6,2,0)*K1287*G1287)</f>
        <v/>
      </c>
      <c r="N1287" s="11" t="str">
        <f>IF(A1287="","",-PMT(G1287*VLOOKUP(E1287,index!$A$1:$B$6,2,0),C1287,F1287,0,0))</f>
        <v/>
      </c>
      <c r="O1287" s="11" t="str">
        <f t="shared" si="139"/>
        <v/>
      </c>
      <c r="P1287" s="11" t="str">
        <f t="shared" si="140"/>
        <v/>
      </c>
    </row>
    <row r="1288" spans="1:16" x14ac:dyDescent="0.25">
      <c r="A1288" s="9" t="str">
        <f>IF(A1287="","",IF(B1287&lt;C1287,A1287,IF(A1287=MAX('entry data'!$B$8:$B$507),"",A1287+1)))</f>
        <v/>
      </c>
      <c r="B1288" s="9" t="str">
        <f t="shared" si="135"/>
        <v/>
      </c>
      <c r="C1288" s="9" t="str">
        <f>IF(ISERROR(VLOOKUP(A1288,'entry data'!B:G,6,0)),"",VLOOKUP(A1288,'entry data'!B:G,6,0))</f>
        <v/>
      </c>
      <c r="D1288" s="9" t="str">
        <f>IF(ISERROR(VLOOKUP(A1288,'entry data'!B:C,2,0)),"",VLOOKUP(A1288,'entry data'!B:C,2,0))</f>
        <v/>
      </c>
      <c r="E1288" s="9" t="str">
        <f>IF(ISERROR(VLOOKUP(A1288,'entry data'!B:E,4,0)),"",VLOOKUP(A1288,'entry data'!B:E,4,0))</f>
        <v/>
      </c>
      <c r="F1288" s="11" t="str">
        <f>IF(A1288="","",IF(ISERROR(VLOOKUP(A1288,'entry data'!B:F,5,0)),"",VLOOKUP(A1288,'entry data'!B:F,5,0)))</f>
        <v/>
      </c>
      <c r="G1288" s="12" t="str">
        <f>IF(A1288="","",IF(ISERROR(VLOOKUP(A1288,'entry data'!B:I,8,0)),"",VLOOKUP(A1288,'entry data'!B:I,7,0)))</f>
        <v/>
      </c>
      <c r="H1288" s="13" t="str">
        <f>IF(A1288="","",IF(B1288=1,VLOOKUP(A1288,'entry data'!B:D,3,0),I1287))</f>
        <v/>
      </c>
      <c r="I1288" s="14" t="str">
        <f>IF(A1288="","",IF(E1288="weekly",7,IF(E1288="fortnightly",14,IF(E1288="monthly",DATE(IF(MONTH(H1288)=12,YEAR(H1288)+1,YEAR(H1288)),VLOOKUP(MONTH(H1288),index!$D$2:$G$13,2,0),DAY(H1288)),
IF(E1288="quarterly",DATE(IF(MONTH(H1288)&gt;=10,YEAR(H1288)+1,YEAR(H1288)),VLOOKUP(MONTH(H1288),index!$D$2:$G$13,3,0),DAY(H1288)),
IF(E1288="halfyearly",DATE(IF(MONTH(H1288)&gt;=7,YEAR(H1288)+1,YEAR(H1288)),VLOOKUP(MONTH(H1288),index!$D$2:$G$13,4,0),DAY(H1288)),
DATE(YEAR(H1288)+1,MONTH(H1288),DAY(H1288)))))-H1288))+H1288)</f>
        <v/>
      </c>
      <c r="J1288" s="9" t="str">
        <f t="shared" si="136"/>
        <v/>
      </c>
      <c r="K1288" s="11" t="str">
        <f t="shared" si="137"/>
        <v/>
      </c>
      <c r="L1288" s="11" t="str">
        <f t="shared" si="138"/>
        <v/>
      </c>
      <c r="M1288" s="11" t="str">
        <f>IF(A1288="","",VLOOKUP(E1288,index!$A$1:$B$6,2,0)*K1288*G1288)</f>
        <v/>
      </c>
      <c r="N1288" s="11" t="str">
        <f>IF(A1288="","",-PMT(G1288*VLOOKUP(E1288,index!$A$1:$B$6,2,0),C1288,F1288,0,0))</f>
        <v/>
      </c>
      <c r="O1288" s="11" t="str">
        <f t="shared" si="139"/>
        <v/>
      </c>
      <c r="P1288" s="11" t="str">
        <f t="shared" si="140"/>
        <v/>
      </c>
    </row>
    <row r="1289" spans="1:16" x14ac:dyDescent="0.25">
      <c r="A1289" s="9" t="str">
        <f>IF(A1288="","",IF(B1288&lt;C1288,A1288,IF(A1288=MAX('entry data'!$B$8:$B$507),"",A1288+1)))</f>
        <v/>
      </c>
      <c r="B1289" s="9" t="str">
        <f t="shared" si="135"/>
        <v/>
      </c>
      <c r="C1289" s="9" t="str">
        <f>IF(ISERROR(VLOOKUP(A1289,'entry data'!B:G,6,0)),"",VLOOKUP(A1289,'entry data'!B:G,6,0))</f>
        <v/>
      </c>
      <c r="D1289" s="9" t="str">
        <f>IF(ISERROR(VLOOKUP(A1289,'entry data'!B:C,2,0)),"",VLOOKUP(A1289,'entry data'!B:C,2,0))</f>
        <v/>
      </c>
      <c r="E1289" s="9" t="str">
        <f>IF(ISERROR(VLOOKUP(A1289,'entry data'!B:E,4,0)),"",VLOOKUP(A1289,'entry data'!B:E,4,0))</f>
        <v/>
      </c>
      <c r="F1289" s="11" t="str">
        <f>IF(A1289="","",IF(ISERROR(VLOOKUP(A1289,'entry data'!B:F,5,0)),"",VLOOKUP(A1289,'entry data'!B:F,5,0)))</f>
        <v/>
      </c>
      <c r="G1289" s="12" t="str">
        <f>IF(A1289="","",IF(ISERROR(VLOOKUP(A1289,'entry data'!B:I,8,0)),"",VLOOKUP(A1289,'entry data'!B:I,7,0)))</f>
        <v/>
      </c>
      <c r="H1289" s="13" t="str">
        <f>IF(A1289="","",IF(B1289=1,VLOOKUP(A1289,'entry data'!B:D,3,0),I1288))</f>
        <v/>
      </c>
      <c r="I1289" s="14" t="str">
        <f>IF(A1289="","",IF(E1289="weekly",7,IF(E1289="fortnightly",14,IF(E1289="monthly",DATE(IF(MONTH(H1289)=12,YEAR(H1289)+1,YEAR(H1289)),VLOOKUP(MONTH(H1289),index!$D$2:$G$13,2,0),DAY(H1289)),
IF(E1289="quarterly",DATE(IF(MONTH(H1289)&gt;=10,YEAR(H1289)+1,YEAR(H1289)),VLOOKUP(MONTH(H1289),index!$D$2:$G$13,3,0),DAY(H1289)),
IF(E1289="halfyearly",DATE(IF(MONTH(H1289)&gt;=7,YEAR(H1289)+1,YEAR(H1289)),VLOOKUP(MONTH(H1289),index!$D$2:$G$13,4,0),DAY(H1289)),
DATE(YEAR(H1289)+1,MONTH(H1289),DAY(H1289)))))-H1289))+H1289)</f>
        <v/>
      </c>
      <c r="J1289" s="9" t="str">
        <f t="shared" si="136"/>
        <v/>
      </c>
      <c r="K1289" s="11" t="str">
        <f t="shared" si="137"/>
        <v/>
      </c>
      <c r="L1289" s="11" t="str">
        <f t="shared" si="138"/>
        <v/>
      </c>
      <c r="M1289" s="11" t="str">
        <f>IF(A1289="","",VLOOKUP(E1289,index!$A$1:$B$6,2,0)*K1289*G1289)</f>
        <v/>
      </c>
      <c r="N1289" s="11" t="str">
        <f>IF(A1289="","",-PMT(G1289*VLOOKUP(E1289,index!$A$1:$B$6,2,0),C1289,F1289,0,0))</f>
        <v/>
      </c>
      <c r="O1289" s="11" t="str">
        <f t="shared" si="139"/>
        <v/>
      </c>
      <c r="P1289" s="11" t="str">
        <f t="shared" si="140"/>
        <v/>
      </c>
    </row>
    <row r="1290" spans="1:16" x14ac:dyDescent="0.25">
      <c r="A1290" s="9" t="str">
        <f>IF(A1289="","",IF(B1289&lt;C1289,A1289,IF(A1289=MAX('entry data'!$B$8:$B$507),"",A1289+1)))</f>
        <v/>
      </c>
      <c r="B1290" s="9" t="str">
        <f t="shared" si="135"/>
        <v/>
      </c>
      <c r="C1290" s="9" t="str">
        <f>IF(ISERROR(VLOOKUP(A1290,'entry data'!B:G,6,0)),"",VLOOKUP(A1290,'entry data'!B:G,6,0))</f>
        <v/>
      </c>
      <c r="D1290" s="9" t="str">
        <f>IF(ISERROR(VLOOKUP(A1290,'entry data'!B:C,2,0)),"",VLOOKUP(A1290,'entry data'!B:C,2,0))</f>
        <v/>
      </c>
      <c r="E1290" s="9" t="str">
        <f>IF(ISERROR(VLOOKUP(A1290,'entry data'!B:E,4,0)),"",VLOOKUP(A1290,'entry data'!B:E,4,0))</f>
        <v/>
      </c>
      <c r="F1290" s="11" t="str">
        <f>IF(A1290="","",IF(ISERROR(VLOOKUP(A1290,'entry data'!B:F,5,0)),"",VLOOKUP(A1290,'entry data'!B:F,5,0)))</f>
        <v/>
      </c>
      <c r="G1290" s="12" t="str">
        <f>IF(A1290="","",IF(ISERROR(VLOOKUP(A1290,'entry data'!B:I,8,0)),"",VLOOKUP(A1290,'entry data'!B:I,7,0)))</f>
        <v/>
      </c>
      <c r="H1290" s="13" t="str">
        <f>IF(A1290="","",IF(B1290=1,VLOOKUP(A1290,'entry data'!B:D,3,0),I1289))</f>
        <v/>
      </c>
      <c r="I1290" s="14" t="str">
        <f>IF(A1290="","",IF(E1290="weekly",7,IF(E1290="fortnightly",14,IF(E1290="monthly",DATE(IF(MONTH(H1290)=12,YEAR(H1290)+1,YEAR(H1290)),VLOOKUP(MONTH(H1290),index!$D$2:$G$13,2,0),DAY(H1290)),
IF(E1290="quarterly",DATE(IF(MONTH(H1290)&gt;=10,YEAR(H1290)+1,YEAR(H1290)),VLOOKUP(MONTH(H1290),index!$D$2:$G$13,3,0),DAY(H1290)),
IF(E1290="halfyearly",DATE(IF(MONTH(H1290)&gt;=7,YEAR(H1290)+1,YEAR(H1290)),VLOOKUP(MONTH(H1290),index!$D$2:$G$13,4,0),DAY(H1290)),
DATE(YEAR(H1290)+1,MONTH(H1290),DAY(H1290)))))-H1290))+H1290)</f>
        <v/>
      </c>
      <c r="J1290" s="9" t="str">
        <f t="shared" si="136"/>
        <v/>
      </c>
      <c r="K1290" s="11" t="str">
        <f t="shared" si="137"/>
        <v/>
      </c>
      <c r="L1290" s="11" t="str">
        <f t="shared" si="138"/>
        <v/>
      </c>
      <c r="M1290" s="11" t="str">
        <f>IF(A1290="","",VLOOKUP(E1290,index!$A$1:$B$6,2,0)*K1290*G1290)</f>
        <v/>
      </c>
      <c r="N1290" s="11" t="str">
        <f>IF(A1290="","",-PMT(G1290*VLOOKUP(E1290,index!$A$1:$B$6,2,0),C1290,F1290,0,0))</f>
        <v/>
      </c>
      <c r="O1290" s="11" t="str">
        <f t="shared" si="139"/>
        <v/>
      </c>
      <c r="P1290" s="11" t="str">
        <f t="shared" si="140"/>
        <v/>
      </c>
    </row>
    <row r="1291" spans="1:16" x14ac:dyDescent="0.25">
      <c r="A1291" s="9" t="str">
        <f>IF(A1290="","",IF(B1290&lt;C1290,A1290,IF(A1290=MAX('entry data'!$B$8:$B$507),"",A1290+1)))</f>
        <v/>
      </c>
      <c r="B1291" s="9" t="str">
        <f t="shared" si="135"/>
        <v/>
      </c>
      <c r="C1291" s="9" t="str">
        <f>IF(ISERROR(VLOOKUP(A1291,'entry data'!B:G,6,0)),"",VLOOKUP(A1291,'entry data'!B:G,6,0))</f>
        <v/>
      </c>
      <c r="D1291" s="9" t="str">
        <f>IF(ISERROR(VLOOKUP(A1291,'entry data'!B:C,2,0)),"",VLOOKUP(A1291,'entry data'!B:C,2,0))</f>
        <v/>
      </c>
      <c r="E1291" s="9" t="str">
        <f>IF(ISERROR(VLOOKUP(A1291,'entry data'!B:E,4,0)),"",VLOOKUP(A1291,'entry data'!B:E,4,0))</f>
        <v/>
      </c>
      <c r="F1291" s="11" t="str">
        <f>IF(A1291="","",IF(ISERROR(VLOOKUP(A1291,'entry data'!B:F,5,0)),"",VLOOKUP(A1291,'entry data'!B:F,5,0)))</f>
        <v/>
      </c>
      <c r="G1291" s="12" t="str">
        <f>IF(A1291="","",IF(ISERROR(VLOOKUP(A1291,'entry data'!B:I,8,0)),"",VLOOKUP(A1291,'entry data'!B:I,7,0)))</f>
        <v/>
      </c>
      <c r="H1291" s="13" t="str">
        <f>IF(A1291="","",IF(B1291=1,VLOOKUP(A1291,'entry data'!B:D,3,0),I1290))</f>
        <v/>
      </c>
      <c r="I1291" s="14" t="str">
        <f>IF(A1291="","",IF(E1291="weekly",7,IF(E1291="fortnightly",14,IF(E1291="monthly",DATE(IF(MONTH(H1291)=12,YEAR(H1291)+1,YEAR(H1291)),VLOOKUP(MONTH(H1291),index!$D$2:$G$13,2,0),DAY(H1291)),
IF(E1291="quarterly",DATE(IF(MONTH(H1291)&gt;=10,YEAR(H1291)+1,YEAR(H1291)),VLOOKUP(MONTH(H1291),index!$D$2:$G$13,3,0),DAY(H1291)),
IF(E1291="halfyearly",DATE(IF(MONTH(H1291)&gt;=7,YEAR(H1291)+1,YEAR(H1291)),VLOOKUP(MONTH(H1291),index!$D$2:$G$13,4,0),DAY(H1291)),
DATE(YEAR(H1291)+1,MONTH(H1291),DAY(H1291)))))-H1291))+H1291)</f>
        <v/>
      </c>
      <c r="J1291" s="9" t="str">
        <f t="shared" si="136"/>
        <v/>
      </c>
      <c r="K1291" s="11" t="str">
        <f t="shared" si="137"/>
        <v/>
      </c>
      <c r="L1291" s="11" t="str">
        <f t="shared" si="138"/>
        <v/>
      </c>
      <c r="M1291" s="11" t="str">
        <f>IF(A1291="","",VLOOKUP(E1291,index!$A$1:$B$6,2,0)*K1291*G1291)</f>
        <v/>
      </c>
      <c r="N1291" s="11" t="str">
        <f>IF(A1291="","",-PMT(G1291*VLOOKUP(E1291,index!$A$1:$B$6,2,0),C1291,F1291,0,0))</f>
        <v/>
      </c>
      <c r="O1291" s="11" t="str">
        <f t="shared" si="139"/>
        <v/>
      </c>
      <c r="P1291" s="11" t="str">
        <f t="shared" si="140"/>
        <v/>
      </c>
    </row>
    <row r="1292" spans="1:16" x14ac:dyDescent="0.25">
      <c r="A1292" s="9" t="str">
        <f>IF(A1291="","",IF(B1291&lt;C1291,A1291,IF(A1291=MAX('entry data'!$B$8:$B$507),"",A1291+1)))</f>
        <v/>
      </c>
      <c r="B1292" s="9" t="str">
        <f t="shared" si="135"/>
        <v/>
      </c>
      <c r="C1292" s="9" t="str">
        <f>IF(ISERROR(VLOOKUP(A1292,'entry data'!B:G,6,0)),"",VLOOKUP(A1292,'entry data'!B:G,6,0))</f>
        <v/>
      </c>
      <c r="D1292" s="9" t="str">
        <f>IF(ISERROR(VLOOKUP(A1292,'entry data'!B:C,2,0)),"",VLOOKUP(A1292,'entry data'!B:C,2,0))</f>
        <v/>
      </c>
      <c r="E1292" s="9" t="str">
        <f>IF(ISERROR(VLOOKUP(A1292,'entry data'!B:E,4,0)),"",VLOOKUP(A1292,'entry data'!B:E,4,0))</f>
        <v/>
      </c>
      <c r="F1292" s="11" t="str">
        <f>IF(A1292="","",IF(ISERROR(VLOOKUP(A1292,'entry data'!B:F,5,0)),"",VLOOKUP(A1292,'entry data'!B:F,5,0)))</f>
        <v/>
      </c>
      <c r="G1292" s="12" t="str">
        <f>IF(A1292="","",IF(ISERROR(VLOOKUP(A1292,'entry data'!B:I,8,0)),"",VLOOKUP(A1292,'entry data'!B:I,7,0)))</f>
        <v/>
      </c>
      <c r="H1292" s="13" t="str">
        <f>IF(A1292="","",IF(B1292=1,VLOOKUP(A1292,'entry data'!B:D,3,0),I1291))</f>
        <v/>
      </c>
      <c r="I1292" s="14" t="str">
        <f>IF(A1292="","",IF(E1292="weekly",7,IF(E1292="fortnightly",14,IF(E1292="monthly",DATE(IF(MONTH(H1292)=12,YEAR(H1292)+1,YEAR(H1292)),VLOOKUP(MONTH(H1292),index!$D$2:$G$13,2,0),DAY(H1292)),
IF(E1292="quarterly",DATE(IF(MONTH(H1292)&gt;=10,YEAR(H1292)+1,YEAR(H1292)),VLOOKUP(MONTH(H1292),index!$D$2:$G$13,3,0),DAY(H1292)),
IF(E1292="halfyearly",DATE(IF(MONTH(H1292)&gt;=7,YEAR(H1292)+1,YEAR(H1292)),VLOOKUP(MONTH(H1292),index!$D$2:$G$13,4,0),DAY(H1292)),
DATE(YEAR(H1292)+1,MONTH(H1292),DAY(H1292)))))-H1292))+H1292)</f>
        <v/>
      </c>
      <c r="J1292" s="9" t="str">
        <f t="shared" si="136"/>
        <v/>
      </c>
      <c r="K1292" s="11" t="str">
        <f t="shared" si="137"/>
        <v/>
      </c>
      <c r="L1292" s="11" t="str">
        <f t="shared" si="138"/>
        <v/>
      </c>
      <c r="M1292" s="11" t="str">
        <f>IF(A1292="","",VLOOKUP(E1292,index!$A$1:$B$6,2,0)*K1292*G1292)</f>
        <v/>
      </c>
      <c r="N1292" s="11" t="str">
        <f>IF(A1292="","",-PMT(G1292*VLOOKUP(E1292,index!$A$1:$B$6,2,0),C1292,F1292,0,0))</f>
        <v/>
      </c>
      <c r="O1292" s="11" t="str">
        <f t="shared" si="139"/>
        <v/>
      </c>
      <c r="P1292" s="11" t="str">
        <f t="shared" si="140"/>
        <v/>
      </c>
    </row>
    <row r="1293" spans="1:16" x14ac:dyDescent="0.25">
      <c r="A1293" s="9" t="str">
        <f>IF(A1292="","",IF(B1292&lt;C1292,A1292,IF(A1292=MAX('entry data'!$B$8:$B$507),"",A1292+1)))</f>
        <v/>
      </c>
      <c r="B1293" s="9" t="str">
        <f t="shared" si="135"/>
        <v/>
      </c>
      <c r="C1293" s="9" t="str">
        <f>IF(ISERROR(VLOOKUP(A1293,'entry data'!B:G,6,0)),"",VLOOKUP(A1293,'entry data'!B:G,6,0))</f>
        <v/>
      </c>
      <c r="D1293" s="9" t="str">
        <f>IF(ISERROR(VLOOKUP(A1293,'entry data'!B:C,2,0)),"",VLOOKUP(A1293,'entry data'!B:C,2,0))</f>
        <v/>
      </c>
      <c r="E1293" s="9" t="str">
        <f>IF(ISERROR(VLOOKUP(A1293,'entry data'!B:E,4,0)),"",VLOOKUP(A1293,'entry data'!B:E,4,0))</f>
        <v/>
      </c>
      <c r="F1293" s="11" t="str">
        <f>IF(A1293="","",IF(ISERROR(VLOOKUP(A1293,'entry data'!B:F,5,0)),"",VLOOKUP(A1293,'entry data'!B:F,5,0)))</f>
        <v/>
      </c>
      <c r="G1293" s="12" t="str">
        <f>IF(A1293="","",IF(ISERROR(VLOOKUP(A1293,'entry data'!B:I,8,0)),"",VLOOKUP(A1293,'entry data'!B:I,7,0)))</f>
        <v/>
      </c>
      <c r="H1293" s="13" t="str">
        <f>IF(A1293="","",IF(B1293=1,VLOOKUP(A1293,'entry data'!B:D,3,0),I1292))</f>
        <v/>
      </c>
      <c r="I1293" s="14" t="str">
        <f>IF(A1293="","",IF(E1293="weekly",7,IF(E1293="fortnightly",14,IF(E1293="monthly",DATE(IF(MONTH(H1293)=12,YEAR(H1293)+1,YEAR(H1293)),VLOOKUP(MONTH(H1293),index!$D$2:$G$13,2,0),DAY(H1293)),
IF(E1293="quarterly",DATE(IF(MONTH(H1293)&gt;=10,YEAR(H1293)+1,YEAR(H1293)),VLOOKUP(MONTH(H1293),index!$D$2:$G$13,3,0),DAY(H1293)),
IF(E1293="halfyearly",DATE(IF(MONTH(H1293)&gt;=7,YEAR(H1293)+1,YEAR(H1293)),VLOOKUP(MONTH(H1293),index!$D$2:$G$13,4,0),DAY(H1293)),
DATE(YEAR(H1293)+1,MONTH(H1293),DAY(H1293)))))-H1293))+H1293)</f>
        <v/>
      </c>
      <c r="J1293" s="9" t="str">
        <f t="shared" si="136"/>
        <v/>
      </c>
      <c r="K1293" s="11" t="str">
        <f t="shared" si="137"/>
        <v/>
      </c>
      <c r="L1293" s="11" t="str">
        <f t="shared" si="138"/>
        <v/>
      </c>
      <c r="M1293" s="11" t="str">
        <f>IF(A1293="","",VLOOKUP(E1293,index!$A$1:$B$6,2,0)*K1293*G1293)</f>
        <v/>
      </c>
      <c r="N1293" s="11" t="str">
        <f>IF(A1293="","",-PMT(G1293*VLOOKUP(E1293,index!$A$1:$B$6,2,0),C1293,F1293,0,0))</f>
        <v/>
      </c>
      <c r="O1293" s="11" t="str">
        <f t="shared" si="139"/>
        <v/>
      </c>
      <c r="P1293" s="11" t="str">
        <f t="shared" si="140"/>
        <v/>
      </c>
    </row>
    <row r="1294" spans="1:16" x14ac:dyDescent="0.25">
      <c r="A1294" s="9" t="str">
        <f>IF(A1293="","",IF(B1293&lt;C1293,A1293,IF(A1293=MAX('entry data'!$B$8:$B$507),"",A1293+1)))</f>
        <v/>
      </c>
      <c r="B1294" s="9" t="str">
        <f t="shared" si="135"/>
        <v/>
      </c>
      <c r="C1294" s="9" t="str">
        <f>IF(ISERROR(VLOOKUP(A1294,'entry data'!B:G,6,0)),"",VLOOKUP(A1294,'entry data'!B:G,6,0))</f>
        <v/>
      </c>
      <c r="D1294" s="9" t="str">
        <f>IF(ISERROR(VLOOKUP(A1294,'entry data'!B:C,2,0)),"",VLOOKUP(A1294,'entry data'!B:C,2,0))</f>
        <v/>
      </c>
      <c r="E1294" s="9" t="str">
        <f>IF(ISERROR(VLOOKUP(A1294,'entry data'!B:E,4,0)),"",VLOOKUP(A1294,'entry data'!B:E,4,0))</f>
        <v/>
      </c>
      <c r="F1294" s="11" t="str">
        <f>IF(A1294="","",IF(ISERROR(VLOOKUP(A1294,'entry data'!B:F,5,0)),"",VLOOKUP(A1294,'entry data'!B:F,5,0)))</f>
        <v/>
      </c>
      <c r="G1294" s="12" t="str">
        <f>IF(A1294="","",IF(ISERROR(VLOOKUP(A1294,'entry data'!B:I,8,0)),"",VLOOKUP(A1294,'entry data'!B:I,7,0)))</f>
        <v/>
      </c>
      <c r="H1294" s="13" t="str">
        <f>IF(A1294="","",IF(B1294=1,VLOOKUP(A1294,'entry data'!B:D,3,0),I1293))</f>
        <v/>
      </c>
      <c r="I1294" s="14" t="str">
        <f>IF(A1294="","",IF(E1294="weekly",7,IF(E1294="fortnightly",14,IF(E1294="monthly",DATE(IF(MONTH(H1294)=12,YEAR(H1294)+1,YEAR(H1294)),VLOOKUP(MONTH(H1294),index!$D$2:$G$13,2,0),DAY(H1294)),
IF(E1294="quarterly",DATE(IF(MONTH(H1294)&gt;=10,YEAR(H1294)+1,YEAR(H1294)),VLOOKUP(MONTH(H1294),index!$D$2:$G$13,3,0),DAY(H1294)),
IF(E1294="halfyearly",DATE(IF(MONTH(H1294)&gt;=7,YEAR(H1294)+1,YEAR(H1294)),VLOOKUP(MONTH(H1294),index!$D$2:$G$13,4,0),DAY(H1294)),
DATE(YEAR(H1294)+1,MONTH(H1294),DAY(H1294)))))-H1294))+H1294)</f>
        <v/>
      </c>
      <c r="J1294" s="9" t="str">
        <f t="shared" si="136"/>
        <v/>
      </c>
      <c r="K1294" s="11" t="str">
        <f t="shared" si="137"/>
        <v/>
      </c>
      <c r="L1294" s="11" t="str">
        <f t="shared" si="138"/>
        <v/>
      </c>
      <c r="M1294" s="11" t="str">
        <f>IF(A1294="","",VLOOKUP(E1294,index!$A$1:$B$6,2,0)*K1294*G1294)</f>
        <v/>
      </c>
      <c r="N1294" s="11" t="str">
        <f>IF(A1294="","",-PMT(G1294*VLOOKUP(E1294,index!$A$1:$B$6,2,0),C1294,F1294,0,0))</f>
        <v/>
      </c>
      <c r="O1294" s="11" t="str">
        <f t="shared" si="139"/>
        <v/>
      </c>
      <c r="P1294" s="11" t="str">
        <f t="shared" si="140"/>
        <v/>
      </c>
    </row>
    <row r="1295" spans="1:16" x14ac:dyDescent="0.25">
      <c r="A1295" s="9" t="str">
        <f>IF(A1294="","",IF(B1294&lt;C1294,A1294,IF(A1294=MAX('entry data'!$B$8:$B$507),"",A1294+1)))</f>
        <v/>
      </c>
      <c r="B1295" s="9" t="str">
        <f t="shared" si="135"/>
        <v/>
      </c>
      <c r="C1295" s="9" t="str">
        <f>IF(ISERROR(VLOOKUP(A1295,'entry data'!B:G,6,0)),"",VLOOKUP(A1295,'entry data'!B:G,6,0))</f>
        <v/>
      </c>
      <c r="D1295" s="9" t="str">
        <f>IF(ISERROR(VLOOKUP(A1295,'entry data'!B:C,2,0)),"",VLOOKUP(A1295,'entry data'!B:C,2,0))</f>
        <v/>
      </c>
      <c r="E1295" s="9" t="str">
        <f>IF(ISERROR(VLOOKUP(A1295,'entry data'!B:E,4,0)),"",VLOOKUP(A1295,'entry data'!B:E,4,0))</f>
        <v/>
      </c>
      <c r="F1295" s="11" t="str">
        <f>IF(A1295="","",IF(ISERROR(VLOOKUP(A1295,'entry data'!B:F,5,0)),"",VLOOKUP(A1295,'entry data'!B:F,5,0)))</f>
        <v/>
      </c>
      <c r="G1295" s="12" t="str">
        <f>IF(A1295="","",IF(ISERROR(VLOOKUP(A1295,'entry data'!B:I,8,0)),"",VLOOKUP(A1295,'entry data'!B:I,7,0)))</f>
        <v/>
      </c>
      <c r="H1295" s="13" t="str">
        <f>IF(A1295="","",IF(B1295=1,VLOOKUP(A1295,'entry data'!B:D,3,0),I1294))</f>
        <v/>
      </c>
      <c r="I1295" s="14" t="str">
        <f>IF(A1295="","",IF(E1295="weekly",7,IF(E1295="fortnightly",14,IF(E1295="monthly",DATE(IF(MONTH(H1295)=12,YEAR(H1295)+1,YEAR(H1295)),VLOOKUP(MONTH(H1295),index!$D$2:$G$13,2,0),DAY(H1295)),
IF(E1295="quarterly",DATE(IF(MONTH(H1295)&gt;=10,YEAR(H1295)+1,YEAR(H1295)),VLOOKUP(MONTH(H1295),index!$D$2:$G$13,3,0),DAY(H1295)),
IF(E1295="halfyearly",DATE(IF(MONTH(H1295)&gt;=7,YEAR(H1295)+1,YEAR(H1295)),VLOOKUP(MONTH(H1295),index!$D$2:$G$13,4,0),DAY(H1295)),
DATE(YEAR(H1295)+1,MONTH(H1295),DAY(H1295)))))-H1295))+H1295)</f>
        <v/>
      </c>
      <c r="J1295" s="9" t="str">
        <f t="shared" si="136"/>
        <v/>
      </c>
      <c r="K1295" s="11" t="str">
        <f t="shared" si="137"/>
        <v/>
      </c>
      <c r="L1295" s="11" t="str">
        <f t="shared" si="138"/>
        <v/>
      </c>
      <c r="M1295" s="11" t="str">
        <f>IF(A1295="","",VLOOKUP(E1295,index!$A$1:$B$6,2,0)*K1295*G1295)</f>
        <v/>
      </c>
      <c r="N1295" s="11" t="str">
        <f>IF(A1295="","",-PMT(G1295*VLOOKUP(E1295,index!$A$1:$B$6,2,0),C1295,F1295,0,0))</f>
        <v/>
      </c>
      <c r="O1295" s="11" t="str">
        <f t="shared" si="139"/>
        <v/>
      </c>
      <c r="P1295" s="11" t="str">
        <f t="shared" si="140"/>
        <v/>
      </c>
    </row>
    <row r="1296" spans="1:16" x14ac:dyDescent="0.25">
      <c r="A1296" s="9" t="str">
        <f>IF(A1295="","",IF(B1295&lt;C1295,A1295,IF(A1295=MAX('entry data'!$B$8:$B$507),"",A1295+1)))</f>
        <v/>
      </c>
      <c r="B1296" s="9" t="str">
        <f t="shared" si="135"/>
        <v/>
      </c>
      <c r="C1296" s="9" t="str">
        <f>IF(ISERROR(VLOOKUP(A1296,'entry data'!B:G,6,0)),"",VLOOKUP(A1296,'entry data'!B:G,6,0))</f>
        <v/>
      </c>
      <c r="D1296" s="9" t="str">
        <f>IF(ISERROR(VLOOKUP(A1296,'entry data'!B:C,2,0)),"",VLOOKUP(A1296,'entry data'!B:C,2,0))</f>
        <v/>
      </c>
      <c r="E1296" s="9" t="str">
        <f>IF(ISERROR(VLOOKUP(A1296,'entry data'!B:E,4,0)),"",VLOOKUP(A1296,'entry data'!B:E,4,0))</f>
        <v/>
      </c>
      <c r="F1296" s="11" t="str">
        <f>IF(A1296="","",IF(ISERROR(VLOOKUP(A1296,'entry data'!B:F,5,0)),"",VLOOKUP(A1296,'entry data'!B:F,5,0)))</f>
        <v/>
      </c>
      <c r="G1296" s="12" t="str">
        <f>IF(A1296="","",IF(ISERROR(VLOOKUP(A1296,'entry data'!B:I,8,0)),"",VLOOKUP(A1296,'entry data'!B:I,7,0)))</f>
        <v/>
      </c>
      <c r="H1296" s="13" t="str">
        <f>IF(A1296="","",IF(B1296=1,VLOOKUP(A1296,'entry data'!B:D,3,0),I1295))</f>
        <v/>
      </c>
      <c r="I1296" s="14" t="str">
        <f>IF(A1296="","",IF(E1296="weekly",7,IF(E1296="fortnightly",14,IF(E1296="monthly",DATE(IF(MONTH(H1296)=12,YEAR(H1296)+1,YEAR(H1296)),VLOOKUP(MONTH(H1296),index!$D$2:$G$13,2,0),DAY(H1296)),
IF(E1296="quarterly",DATE(IF(MONTH(H1296)&gt;=10,YEAR(H1296)+1,YEAR(H1296)),VLOOKUP(MONTH(H1296),index!$D$2:$G$13,3,0),DAY(H1296)),
IF(E1296="halfyearly",DATE(IF(MONTH(H1296)&gt;=7,YEAR(H1296)+1,YEAR(H1296)),VLOOKUP(MONTH(H1296),index!$D$2:$G$13,4,0),DAY(H1296)),
DATE(YEAR(H1296)+1,MONTH(H1296),DAY(H1296)))))-H1296))+H1296)</f>
        <v/>
      </c>
      <c r="J1296" s="9" t="str">
        <f t="shared" si="136"/>
        <v/>
      </c>
      <c r="K1296" s="11" t="str">
        <f t="shared" si="137"/>
        <v/>
      </c>
      <c r="L1296" s="11" t="str">
        <f t="shared" si="138"/>
        <v/>
      </c>
      <c r="M1296" s="11" t="str">
        <f>IF(A1296="","",VLOOKUP(E1296,index!$A$1:$B$6,2,0)*K1296*G1296)</f>
        <v/>
      </c>
      <c r="N1296" s="11" t="str">
        <f>IF(A1296="","",-PMT(G1296*VLOOKUP(E1296,index!$A$1:$B$6,2,0),C1296,F1296,0,0))</f>
        <v/>
      </c>
      <c r="O1296" s="11" t="str">
        <f t="shared" si="139"/>
        <v/>
      </c>
      <c r="P1296" s="11" t="str">
        <f t="shared" si="140"/>
        <v/>
      </c>
    </row>
    <row r="1297" spans="1:16" x14ac:dyDescent="0.25">
      <c r="A1297" s="9" t="str">
        <f>IF(A1296="","",IF(B1296&lt;C1296,A1296,IF(A1296=MAX('entry data'!$B$8:$B$507),"",A1296+1)))</f>
        <v/>
      </c>
      <c r="B1297" s="9" t="str">
        <f t="shared" si="135"/>
        <v/>
      </c>
      <c r="C1297" s="9" t="str">
        <f>IF(ISERROR(VLOOKUP(A1297,'entry data'!B:G,6,0)),"",VLOOKUP(A1297,'entry data'!B:G,6,0))</f>
        <v/>
      </c>
      <c r="D1297" s="9" t="str">
        <f>IF(ISERROR(VLOOKUP(A1297,'entry data'!B:C,2,0)),"",VLOOKUP(A1297,'entry data'!B:C,2,0))</f>
        <v/>
      </c>
      <c r="E1297" s="9" t="str">
        <f>IF(ISERROR(VLOOKUP(A1297,'entry data'!B:E,4,0)),"",VLOOKUP(A1297,'entry data'!B:E,4,0))</f>
        <v/>
      </c>
      <c r="F1297" s="11" t="str">
        <f>IF(A1297="","",IF(ISERROR(VLOOKUP(A1297,'entry data'!B:F,5,0)),"",VLOOKUP(A1297,'entry data'!B:F,5,0)))</f>
        <v/>
      </c>
      <c r="G1297" s="12" t="str">
        <f>IF(A1297="","",IF(ISERROR(VLOOKUP(A1297,'entry data'!B:I,8,0)),"",VLOOKUP(A1297,'entry data'!B:I,7,0)))</f>
        <v/>
      </c>
      <c r="H1297" s="13" t="str">
        <f>IF(A1297="","",IF(B1297=1,VLOOKUP(A1297,'entry data'!B:D,3,0),I1296))</f>
        <v/>
      </c>
      <c r="I1297" s="14" t="str">
        <f>IF(A1297="","",IF(E1297="weekly",7,IF(E1297="fortnightly",14,IF(E1297="monthly",DATE(IF(MONTH(H1297)=12,YEAR(H1297)+1,YEAR(H1297)),VLOOKUP(MONTH(H1297),index!$D$2:$G$13,2,0),DAY(H1297)),
IF(E1297="quarterly",DATE(IF(MONTH(H1297)&gt;=10,YEAR(H1297)+1,YEAR(H1297)),VLOOKUP(MONTH(H1297),index!$D$2:$G$13,3,0),DAY(H1297)),
IF(E1297="halfyearly",DATE(IF(MONTH(H1297)&gt;=7,YEAR(H1297)+1,YEAR(H1297)),VLOOKUP(MONTH(H1297),index!$D$2:$G$13,4,0),DAY(H1297)),
DATE(YEAR(H1297)+1,MONTH(H1297),DAY(H1297)))))-H1297))+H1297)</f>
        <v/>
      </c>
      <c r="J1297" s="9" t="str">
        <f t="shared" si="136"/>
        <v/>
      </c>
      <c r="K1297" s="11" t="str">
        <f t="shared" si="137"/>
        <v/>
      </c>
      <c r="L1297" s="11" t="str">
        <f t="shared" si="138"/>
        <v/>
      </c>
      <c r="M1297" s="11" t="str">
        <f>IF(A1297="","",VLOOKUP(E1297,index!$A$1:$B$6,2,0)*K1297*G1297)</f>
        <v/>
      </c>
      <c r="N1297" s="11" t="str">
        <f>IF(A1297="","",-PMT(G1297*VLOOKUP(E1297,index!$A$1:$B$6,2,0),C1297,F1297,0,0))</f>
        <v/>
      </c>
      <c r="O1297" s="11" t="str">
        <f t="shared" si="139"/>
        <v/>
      </c>
      <c r="P1297" s="11" t="str">
        <f t="shared" si="140"/>
        <v/>
      </c>
    </row>
    <row r="1298" spans="1:16" x14ac:dyDescent="0.25">
      <c r="A1298" s="9" t="str">
        <f>IF(A1297="","",IF(B1297&lt;C1297,A1297,IF(A1297=MAX('entry data'!$B$8:$B$507),"",A1297+1)))</f>
        <v/>
      </c>
      <c r="B1298" s="9" t="str">
        <f t="shared" si="135"/>
        <v/>
      </c>
      <c r="C1298" s="9" t="str">
        <f>IF(ISERROR(VLOOKUP(A1298,'entry data'!B:G,6,0)),"",VLOOKUP(A1298,'entry data'!B:G,6,0))</f>
        <v/>
      </c>
      <c r="D1298" s="9" t="str">
        <f>IF(ISERROR(VLOOKUP(A1298,'entry data'!B:C,2,0)),"",VLOOKUP(A1298,'entry data'!B:C,2,0))</f>
        <v/>
      </c>
      <c r="E1298" s="9" t="str">
        <f>IF(ISERROR(VLOOKUP(A1298,'entry data'!B:E,4,0)),"",VLOOKUP(A1298,'entry data'!B:E,4,0))</f>
        <v/>
      </c>
      <c r="F1298" s="11" t="str">
        <f>IF(A1298="","",IF(ISERROR(VLOOKUP(A1298,'entry data'!B:F,5,0)),"",VLOOKUP(A1298,'entry data'!B:F,5,0)))</f>
        <v/>
      </c>
      <c r="G1298" s="12" t="str">
        <f>IF(A1298="","",IF(ISERROR(VLOOKUP(A1298,'entry data'!B:I,8,0)),"",VLOOKUP(A1298,'entry data'!B:I,7,0)))</f>
        <v/>
      </c>
      <c r="H1298" s="13" t="str">
        <f>IF(A1298="","",IF(B1298=1,VLOOKUP(A1298,'entry data'!B:D,3,0),I1297))</f>
        <v/>
      </c>
      <c r="I1298" s="14" t="str">
        <f>IF(A1298="","",IF(E1298="weekly",7,IF(E1298="fortnightly",14,IF(E1298="monthly",DATE(IF(MONTH(H1298)=12,YEAR(H1298)+1,YEAR(H1298)),VLOOKUP(MONTH(H1298),index!$D$2:$G$13,2,0),DAY(H1298)),
IF(E1298="quarterly",DATE(IF(MONTH(H1298)&gt;=10,YEAR(H1298)+1,YEAR(H1298)),VLOOKUP(MONTH(H1298),index!$D$2:$G$13,3,0),DAY(H1298)),
IF(E1298="halfyearly",DATE(IF(MONTH(H1298)&gt;=7,YEAR(H1298)+1,YEAR(H1298)),VLOOKUP(MONTH(H1298),index!$D$2:$G$13,4,0),DAY(H1298)),
DATE(YEAR(H1298)+1,MONTH(H1298),DAY(H1298)))))-H1298))+H1298)</f>
        <v/>
      </c>
      <c r="J1298" s="9" t="str">
        <f t="shared" si="136"/>
        <v/>
      </c>
      <c r="K1298" s="11" t="str">
        <f t="shared" si="137"/>
        <v/>
      </c>
      <c r="L1298" s="11" t="str">
        <f t="shared" si="138"/>
        <v/>
      </c>
      <c r="M1298" s="11" t="str">
        <f>IF(A1298="","",VLOOKUP(E1298,index!$A$1:$B$6,2,0)*K1298*G1298)</f>
        <v/>
      </c>
      <c r="N1298" s="11" t="str">
        <f>IF(A1298="","",-PMT(G1298*VLOOKUP(E1298,index!$A$1:$B$6,2,0),C1298,F1298,0,0))</f>
        <v/>
      </c>
      <c r="O1298" s="11" t="str">
        <f t="shared" si="139"/>
        <v/>
      </c>
      <c r="P1298" s="11" t="str">
        <f t="shared" si="140"/>
        <v/>
      </c>
    </row>
    <row r="1299" spans="1:16" x14ac:dyDescent="0.25">
      <c r="A1299" s="9" t="str">
        <f>IF(A1298="","",IF(B1298&lt;C1298,A1298,IF(A1298=MAX('entry data'!$B$8:$B$507),"",A1298+1)))</f>
        <v/>
      </c>
      <c r="B1299" s="9" t="str">
        <f t="shared" si="135"/>
        <v/>
      </c>
      <c r="C1299" s="9" t="str">
        <f>IF(ISERROR(VLOOKUP(A1299,'entry data'!B:G,6,0)),"",VLOOKUP(A1299,'entry data'!B:G,6,0))</f>
        <v/>
      </c>
      <c r="D1299" s="9" t="str">
        <f>IF(ISERROR(VLOOKUP(A1299,'entry data'!B:C,2,0)),"",VLOOKUP(A1299,'entry data'!B:C,2,0))</f>
        <v/>
      </c>
      <c r="E1299" s="9" t="str">
        <f>IF(ISERROR(VLOOKUP(A1299,'entry data'!B:E,4,0)),"",VLOOKUP(A1299,'entry data'!B:E,4,0))</f>
        <v/>
      </c>
      <c r="F1299" s="11" t="str">
        <f>IF(A1299="","",IF(ISERROR(VLOOKUP(A1299,'entry data'!B:F,5,0)),"",VLOOKUP(A1299,'entry data'!B:F,5,0)))</f>
        <v/>
      </c>
      <c r="G1299" s="12" t="str">
        <f>IF(A1299="","",IF(ISERROR(VLOOKUP(A1299,'entry data'!B:I,8,0)),"",VLOOKUP(A1299,'entry data'!B:I,7,0)))</f>
        <v/>
      </c>
      <c r="H1299" s="13" t="str">
        <f>IF(A1299="","",IF(B1299=1,VLOOKUP(A1299,'entry data'!B:D,3,0),I1298))</f>
        <v/>
      </c>
      <c r="I1299" s="14" t="str">
        <f>IF(A1299="","",IF(E1299="weekly",7,IF(E1299="fortnightly",14,IF(E1299="monthly",DATE(IF(MONTH(H1299)=12,YEAR(H1299)+1,YEAR(H1299)),VLOOKUP(MONTH(H1299),index!$D$2:$G$13,2,0),DAY(H1299)),
IF(E1299="quarterly",DATE(IF(MONTH(H1299)&gt;=10,YEAR(H1299)+1,YEAR(H1299)),VLOOKUP(MONTH(H1299),index!$D$2:$G$13,3,0),DAY(H1299)),
IF(E1299="halfyearly",DATE(IF(MONTH(H1299)&gt;=7,YEAR(H1299)+1,YEAR(H1299)),VLOOKUP(MONTH(H1299),index!$D$2:$G$13,4,0),DAY(H1299)),
DATE(YEAR(H1299)+1,MONTH(H1299),DAY(H1299)))))-H1299))+H1299)</f>
        <v/>
      </c>
      <c r="J1299" s="9" t="str">
        <f t="shared" si="136"/>
        <v/>
      </c>
      <c r="K1299" s="11" t="str">
        <f t="shared" si="137"/>
        <v/>
      </c>
      <c r="L1299" s="11" t="str">
        <f t="shared" si="138"/>
        <v/>
      </c>
      <c r="M1299" s="11" t="str">
        <f>IF(A1299="","",VLOOKUP(E1299,index!$A$1:$B$6,2,0)*K1299*G1299)</f>
        <v/>
      </c>
      <c r="N1299" s="11" t="str">
        <f>IF(A1299="","",-PMT(G1299*VLOOKUP(E1299,index!$A$1:$B$6,2,0),C1299,F1299,0,0))</f>
        <v/>
      </c>
      <c r="O1299" s="11" t="str">
        <f t="shared" si="139"/>
        <v/>
      </c>
      <c r="P1299" s="11" t="str">
        <f t="shared" si="140"/>
        <v/>
      </c>
    </row>
    <row r="1300" spans="1:16" x14ac:dyDescent="0.25">
      <c r="A1300" s="9" t="str">
        <f>IF(A1299="","",IF(B1299&lt;C1299,A1299,IF(A1299=MAX('entry data'!$B$8:$B$507),"",A1299+1)))</f>
        <v/>
      </c>
      <c r="B1300" s="9" t="str">
        <f t="shared" si="135"/>
        <v/>
      </c>
      <c r="C1300" s="9" t="str">
        <f>IF(ISERROR(VLOOKUP(A1300,'entry data'!B:G,6,0)),"",VLOOKUP(A1300,'entry data'!B:G,6,0))</f>
        <v/>
      </c>
      <c r="D1300" s="9" t="str">
        <f>IF(ISERROR(VLOOKUP(A1300,'entry data'!B:C,2,0)),"",VLOOKUP(A1300,'entry data'!B:C,2,0))</f>
        <v/>
      </c>
      <c r="E1300" s="9" t="str">
        <f>IF(ISERROR(VLOOKUP(A1300,'entry data'!B:E,4,0)),"",VLOOKUP(A1300,'entry data'!B:E,4,0))</f>
        <v/>
      </c>
      <c r="F1300" s="11" t="str">
        <f>IF(A1300="","",IF(ISERROR(VLOOKUP(A1300,'entry data'!B:F,5,0)),"",VLOOKUP(A1300,'entry data'!B:F,5,0)))</f>
        <v/>
      </c>
      <c r="G1300" s="12" t="str">
        <f>IF(A1300="","",IF(ISERROR(VLOOKUP(A1300,'entry data'!B:I,8,0)),"",VLOOKUP(A1300,'entry data'!B:I,7,0)))</f>
        <v/>
      </c>
      <c r="H1300" s="13" t="str">
        <f>IF(A1300="","",IF(B1300=1,VLOOKUP(A1300,'entry data'!B:D,3,0),I1299))</f>
        <v/>
      </c>
      <c r="I1300" s="14" t="str">
        <f>IF(A1300="","",IF(E1300="weekly",7,IF(E1300="fortnightly",14,IF(E1300="monthly",DATE(IF(MONTH(H1300)=12,YEAR(H1300)+1,YEAR(H1300)),VLOOKUP(MONTH(H1300),index!$D$2:$G$13,2,0),DAY(H1300)),
IF(E1300="quarterly",DATE(IF(MONTH(H1300)&gt;=10,YEAR(H1300)+1,YEAR(H1300)),VLOOKUP(MONTH(H1300),index!$D$2:$G$13,3,0),DAY(H1300)),
IF(E1300="halfyearly",DATE(IF(MONTH(H1300)&gt;=7,YEAR(H1300)+1,YEAR(H1300)),VLOOKUP(MONTH(H1300),index!$D$2:$G$13,4,0),DAY(H1300)),
DATE(YEAR(H1300)+1,MONTH(H1300),DAY(H1300)))))-H1300))+H1300)</f>
        <v/>
      </c>
      <c r="J1300" s="9" t="str">
        <f t="shared" si="136"/>
        <v/>
      </c>
      <c r="K1300" s="11" t="str">
        <f t="shared" si="137"/>
        <v/>
      </c>
      <c r="L1300" s="11" t="str">
        <f t="shared" si="138"/>
        <v/>
      </c>
      <c r="M1300" s="11" t="str">
        <f>IF(A1300="","",VLOOKUP(E1300,index!$A$1:$B$6,2,0)*K1300*G1300)</f>
        <v/>
      </c>
      <c r="N1300" s="11" t="str">
        <f>IF(A1300="","",-PMT(G1300*VLOOKUP(E1300,index!$A$1:$B$6,2,0),C1300,F1300,0,0))</f>
        <v/>
      </c>
      <c r="O1300" s="11" t="str">
        <f t="shared" si="139"/>
        <v/>
      </c>
      <c r="P1300" s="11" t="str">
        <f t="shared" si="140"/>
        <v/>
      </c>
    </row>
    <row r="1301" spans="1:16" x14ac:dyDescent="0.25">
      <c r="A1301" s="9" t="str">
        <f>IF(A1300="","",IF(B1300&lt;C1300,A1300,IF(A1300=MAX('entry data'!$B$8:$B$507),"",A1300+1)))</f>
        <v/>
      </c>
      <c r="B1301" s="9" t="str">
        <f t="shared" si="135"/>
        <v/>
      </c>
      <c r="C1301" s="9" t="str">
        <f>IF(ISERROR(VLOOKUP(A1301,'entry data'!B:G,6,0)),"",VLOOKUP(A1301,'entry data'!B:G,6,0))</f>
        <v/>
      </c>
      <c r="D1301" s="9" t="str">
        <f>IF(ISERROR(VLOOKUP(A1301,'entry data'!B:C,2,0)),"",VLOOKUP(A1301,'entry data'!B:C,2,0))</f>
        <v/>
      </c>
      <c r="E1301" s="9" t="str">
        <f>IF(ISERROR(VLOOKUP(A1301,'entry data'!B:E,4,0)),"",VLOOKUP(A1301,'entry data'!B:E,4,0))</f>
        <v/>
      </c>
      <c r="F1301" s="11" t="str">
        <f>IF(A1301="","",IF(ISERROR(VLOOKUP(A1301,'entry data'!B:F,5,0)),"",VLOOKUP(A1301,'entry data'!B:F,5,0)))</f>
        <v/>
      </c>
      <c r="G1301" s="12" t="str">
        <f>IF(A1301="","",IF(ISERROR(VLOOKUP(A1301,'entry data'!B:I,8,0)),"",VLOOKUP(A1301,'entry data'!B:I,7,0)))</f>
        <v/>
      </c>
      <c r="H1301" s="13" t="str">
        <f>IF(A1301="","",IF(B1301=1,VLOOKUP(A1301,'entry data'!B:D,3,0),I1300))</f>
        <v/>
      </c>
      <c r="I1301" s="14" t="str">
        <f>IF(A1301="","",IF(E1301="weekly",7,IF(E1301="fortnightly",14,IF(E1301="monthly",DATE(IF(MONTH(H1301)=12,YEAR(H1301)+1,YEAR(H1301)),VLOOKUP(MONTH(H1301),index!$D$2:$G$13,2,0),DAY(H1301)),
IF(E1301="quarterly",DATE(IF(MONTH(H1301)&gt;=10,YEAR(H1301)+1,YEAR(H1301)),VLOOKUP(MONTH(H1301),index!$D$2:$G$13,3,0),DAY(H1301)),
IF(E1301="halfyearly",DATE(IF(MONTH(H1301)&gt;=7,YEAR(H1301)+1,YEAR(H1301)),VLOOKUP(MONTH(H1301),index!$D$2:$G$13,4,0),DAY(H1301)),
DATE(YEAR(H1301)+1,MONTH(H1301),DAY(H1301)))))-H1301))+H1301)</f>
        <v/>
      </c>
      <c r="J1301" s="9" t="str">
        <f t="shared" si="136"/>
        <v/>
      </c>
      <c r="K1301" s="11" t="str">
        <f t="shared" si="137"/>
        <v/>
      </c>
      <c r="L1301" s="11" t="str">
        <f t="shared" si="138"/>
        <v/>
      </c>
      <c r="M1301" s="11" t="str">
        <f>IF(A1301="","",VLOOKUP(E1301,index!$A$1:$B$6,2,0)*K1301*G1301)</f>
        <v/>
      </c>
      <c r="N1301" s="11" t="str">
        <f>IF(A1301="","",-PMT(G1301*VLOOKUP(E1301,index!$A$1:$B$6,2,0),C1301,F1301,0,0))</f>
        <v/>
      </c>
      <c r="O1301" s="11" t="str">
        <f t="shared" si="139"/>
        <v/>
      </c>
      <c r="P1301" s="11" t="str">
        <f t="shared" si="140"/>
        <v/>
      </c>
    </row>
    <row r="1302" spans="1:16" x14ac:dyDescent="0.25">
      <c r="A1302" s="9" t="str">
        <f>IF(A1301="","",IF(B1301&lt;C1301,A1301,IF(A1301=MAX('entry data'!$B$8:$B$507),"",A1301+1)))</f>
        <v/>
      </c>
      <c r="B1302" s="9" t="str">
        <f t="shared" si="135"/>
        <v/>
      </c>
      <c r="C1302" s="9" t="str">
        <f>IF(ISERROR(VLOOKUP(A1302,'entry data'!B:G,6,0)),"",VLOOKUP(A1302,'entry data'!B:G,6,0))</f>
        <v/>
      </c>
      <c r="D1302" s="9" t="str">
        <f>IF(ISERROR(VLOOKUP(A1302,'entry data'!B:C,2,0)),"",VLOOKUP(A1302,'entry data'!B:C,2,0))</f>
        <v/>
      </c>
      <c r="E1302" s="9" t="str">
        <f>IF(ISERROR(VLOOKUP(A1302,'entry data'!B:E,4,0)),"",VLOOKUP(A1302,'entry data'!B:E,4,0))</f>
        <v/>
      </c>
      <c r="F1302" s="11" t="str">
        <f>IF(A1302="","",IF(ISERROR(VLOOKUP(A1302,'entry data'!B:F,5,0)),"",VLOOKUP(A1302,'entry data'!B:F,5,0)))</f>
        <v/>
      </c>
      <c r="G1302" s="12" t="str">
        <f>IF(A1302="","",IF(ISERROR(VLOOKUP(A1302,'entry data'!B:I,8,0)),"",VLOOKUP(A1302,'entry data'!B:I,7,0)))</f>
        <v/>
      </c>
      <c r="H1302" s="13" t="str">
        <f>IF(A1302="","",IF(B1302=1,VLOOKUP(A1302,'entry data'!B:D,3,0),I1301))</f>
        <v/>
      </c>
      <c r="I1302" s="14" t="str">
        <f>IF(A1302="","",IF(E1302="weekly",7,IF(E1302="fortnightly",14,IF(E1302="monthly",DATE(IF(MONTH(H1302)=12,YEAR(H1302)+1,YEAR(H1302)),VLOOKUP(MONTH(H1302),index!$D$2:$G$13,2,0),DAY(H1302)),
IF(E1302="quarterly",DATE(IF(MONTH(H1302)&gt;=10,YEAR(H1302)+1,YEAR(H1302)),VLOOKUP(MONTH(H1302),index!$D$2:$G$13,3,0),DAY(H1302)),
IF(E1302="halfyearly",DATE(IF(MONTH(H1302)&gt;=7,YEAR(H1302)+1,YEAR(H1302)),VLOOKUP(MONTH(H1302),index!$D$2:$G$13,4,0),DAY(H1302)),
DATE(YEAR(H1302)+1,MONTH(H1302),DAY(H1302)))))-H1302))+H1302)</f>
        <v/>
      </c>
      <c r="J1302" s="9" t="str">
        <f t="shared" si="136"/>
        <v/>
      </c>
      <c r="K1302" s="11" t="str">
        <f t="shared" si="137"/>
        <v/>
      </c>
      <c r="L1302" s="11" t="str">
        <f t="shared" si="138"/>
        <v/>
      </c>
      <c r="M1302" s="11" t="str">
        <f>IF(A1302="","",VLOOKUP(E1302,index!$A$1:$B$6,2,0)*K1302*G1302)</f>
        <v/>
      </c>
      <c r="N1302" s="11" t="str">
        <f>IF(A1302="","",-PMT(G1302*VLOOKUP(E1302,index!$A$1:$B$6,2,0),C1302,F1302,0,0))</f>
        <v/>
      </c>
      <c r="O1302" s="11" t="str">
        <f t="shared" si="139"/>
        <v/>
      </c>
      <c r="P1302" s="11" t="str">
        <f t="shared" si="140"/>
        <v/>
      </c>
    </row>
    <row r="1303" spans="1:16" x14ac:dyDescent="0.25">
      <c r="A1303" s="9" t="str">
        <f>IF(A1302="","",IF(B1302&lt;C1302,A1302,IF(A1302=MAX('entry data'!$B$8:$B$507),"",A1302+1)))</f>
        <v/>
      </c>
      <c r="B1303" s="9" t="str">
        <f t="shared" ref="B1303:B1366" si="141">IF(A1303="","",IF(B1302=C1302,1,B1302+1))</f>
        <v/>
      </c>
      <c r="C1303" s="9" t="str">
        <f>IF(ISERROR(VLOOKUP(A1303,'entry data'!B:G,6,0)),"",VLOOKUP(A1303,'entry data'!B:G,6,0))</f>
        <v/>
      </c>
      <c r="D1303" s="9" t="str">
        <f>IF(ISERROR(VLOOKUP(A1303,'entry data'!B:C,2,0)),"",VLOOKUP(A1303,'entry data'!B:C,2,0))</f>
        <v/>
      </c>
      <c r="E1303" s="9" t="str">
        <f>IF(ISERROR(VLOOKUP(A1303,'entry data'!B:E,4,0)),"",VLOOKUP(A1303,'entry data'!B:E,4,0))</f>
        <v/>
      </c>
      <c r="F1303" s="11" t="str">
        <f>IF(A1303="","",IF(ISERROR(VLOOKUP(A1303,'entry data'!B:F,5,0)),"",VLOOKUP(A1303,'entry data'!B:F,5,0)))</f>
        <v/>
      </c>
      <c r="G1303" s="12" t="str">
        <f>IF(A1303="","",IF(ISERROR(VLOOKUP(A1303,'entry data'!B:I,8,0)),"",VLOOKUP(A1303,'entry data'!B:I,7,0)))</f>
        <v/>
      </c>
      <c r="H1303" s="13" t="str">
        <f>IF(A1303="","",IF(B1303=1,VLOOKUP(A1303,'entry data'!B:D,3,0),I1302))</f>
        <v/>
      </c>
      <c r="I1303" s="14" t="str">
        <f>IF(A1303="","",IF(E1303="weekly",7,IF(E1303="fortnightly",14,IF(E1303="monthly",DATE(IF(MONTH(H1303)=12,YEAR(H1303)+1,YEAR(H1303)),VLOOKUP(MONTH(H1303),index!$D$2:$G$13,2,0),DAY(H1303)),
IF(E1303="quarterly",DATE(IF(MONTH(H1303)&gt;=10,YEAR(H1303)+1,YEAR(H1303)),VLOOKUP(MONTH(H1303),index!$D$2:$G$13,3,0),DAY(H1303)),
IF(E1303="halfyearly",DATE(IF(MONTH(H1303)&gt;=7,YEAR(H1303)+1,YEAR(H1303)),VLOOKUP(MONTH(H1303),index!$D$2:$G$13,4,0),DAY(H1303)),
DATE(YEAR(H1303)+1,MONTH(H1303),DAY(H1303)))))-H1303))+H1303)</f>
        <v/>
      </c>
      <c r="J1303" s="9" t="str">
        <f t="shared" ref="J1303:J1366" si="142">IF(A1303="","",IF(MONTH(I1303)&lt;10,YEAR(I1303)&amp;"-0"&amp;MONTH(I1303),YEAR(I1303)&amp;"-"&amp;MONTH(I1303)))</f>
        <v/>
      </c>
      <c r="K1303" s="11" t="str">
        <f t="shared" ref="K1303:K1366" si="143">IF(A1303="","",IF(B1303=1,F1303,O1302))</f>
        <v/>
      </c>
      <c r="L1303" s="11" t="str">
        <f t="shared" ref="L1303:L1366" si="144">IF(A1303="","",N1303-M1303)</f>
        <v/>
      </c>
      <c r="M1303" s="11" t="str">
        <f>IF(A1303="","",VLOOKUP(E1303,index!$A$1:$B$6,2,0)*K1303*G1303)</f>
        <v/>
      </c>
      <c r="N1303" s="11" t="str">
        <f>IF(A1303="","",-PMT(G1303*VLOOKUP(E1303,index!$A$1:$B$6,2,0),C1303,F1303,0,0))</f>
        <v/>
      </c>
      <c r="O1303" s="11" t="str">
        <f t="shared" ref="O1303:O1366" si="145">IF(A1303="","",K1303-L1303)</f>
        <v/>
      </c>
      <c r="P1303" s="11" t="str">
        <f t="shared" si="140"/>
        <v/>
      </c>
    </row>
    <row r="1304" spans="1:16" x14ac:dyDescent="0.25">
      <c r="A1304" s="9" t="str">
        <f>IF(A1303="","",IF(B1303&lt;C1303,A1303,IF(A1303=MAX('entry data'!$B$8:$B$507),"",A1303+1)))</f>
        <v/>
      </c>
      <c r="B1304" s="9" t="str">
        <f t="shared" si="141"/>
        <v/>
      </c>
      <c r="C1304" s="9" t="str">
        <f>IF(ISERROR(VLOOKUP(A1304,'entry data'!B:G,6,0)),"",VLOOKUP(A1304,'entry data'!B:G,6,0))</f>
        <v/>
      </c>
      <c r="D1304" s="9" t="str">
        <f>IF(ISERROR(VLOOKUP(A1304,'entry data'!B:C,2,0)),"",VLOOKUP(A1304,'entry data'!B:C,2,0))</f>
        <v/>
      </c>
      <c r="E1304" s="9" t="str">
        <f>IF(ISERROR(VLOOKUP(A1304,'entry data'!B:E,4,0)),"",VLOOKUP(A1304,'entry data'!B:E,4,0))</f>
        <v/>
      </c>
      <c r="F1304" s="11" t="str">
        <f>IF(A1304="","",IF(ISERROR(VLOOKUP(A1304,'entry data'!B:F,5,0)),"",VLOOKUP(A1304,'entry data'!B:F,5,0)))</f>
        <v/>
      </c>
      <c r="G1304" s="12" t="str">
        <f>IF(A1304="","",IF(ISERROR(VLOOKUP(A1304,'entry data'!B:I,8,0)),"",VLOOKUP(A1304,'entry data'!B:I,7,0)))</f>
        <v/>
      </c>
      <c r="H1304" s="13" t="str">
        <f>IF(A1304="","",IF(B1304=1,VLOOKUP(A1304,'entry data'!B:D,3,0),I1303))</f>
        <v/>
      </c>
      <c r="I1304" s="14" t="str">
        <f>IF(A1304="","",IF(E1304="weekly",7,IF(E1304="fortnightly",14,IF(E1304="monthly",DATE(IF(MONTH(H1304)=12,YEAR(H1304)+1,YEAR(H1304)),VLOOKUP(MONTH(H1304),index!$D$2:$G$13,2,0),DAY(H1304)),
IF(E1304="quarterly",DATE(IF(MONTH(H1304)&gt;=10,YEAR(H1304)+1,YEAR(H1304)),VLOOKUP(MONTH(H1304),index!$D$2:$G$13,3,0),DAY(H1304)),
IF(E1304="halfyearly",DATE(IF(MONTH(H1304)&gt;=7,YEAR(H1304)+1,YEAR(H1304)),VLOOKUP(MONTH(H1304),index!$D$2:$G$13,4,0),DAY(H1304)),
DATE(YEAR(H1304)+1,MONTH(H1304),DAY(H1304)))))-H1304))+H1304)</f>
        <v/>
      </c>
      <c r="J1304" s="9" t="str">
        <f t="shared" si="142"/>
        <v/>
      </c>
      <c r="K1304" s="11" t="str">
        <f t="shared" si="143"/>
        <v/>
      </c>
      <c r="L1304" s="11" t="str">
        <f t="shared" si="144"/>
        <v/>
      </c>
      <c r="M1304" s="11" t="str">
        <f>IF(A1304="","",VLOOKUP(E1304,index!$A$1:$B$6,2,0)*K1304*G1304)</f>
        <v/>
      </c>
      <c r="N1304" s="11" t="str">
        <f>IF(A1304="","",-PMT(G1304*VLOOKUP(E1304,index!$A$1:$B$6,2,0),C1304,F1304,0,0))</f>
        <v/>
      </c>
      <c r="O1304" s="11" t="str">
        <f t="shared" si="145"/>
        <v/>
      </c>
      <c r="P1304" s="11" t="str">
        <f t="shared" si="140"/>
        <v/>
      </c>
    </row>
    <row r="1305" spans="1:16" x14ac:dyDescent="0.25">
      <c r="A1305" s="9" t="str">
        <f>IF(A1304="","",IF(B1304&lt;C1304,A1304,IF(A1304=MAX('entry data'!$B$8:$B$507),"",A1304+1)))</f>
        <v/>
      </c>
      <c r="B1305" s="9" t="str">
        <f t="shared" si="141"/>
        <v/>
      </c>
      <c r="C1305" s="9" t="str">
        <f>IF(ISERROR(VLOOKUP(A1305,'entry data'!B:G,6,0)),"",VLOOKUP(A1305,'entry data'!B:G,6,0))</f>
        <v/>
      </c>
      <c r="D1305" s="9" t="str">
        <f>IF(ISERROR(VLOOKUP(A1305,'entry data'!B:C,2,0)),"",VLOOKUP(A1305,'entry data'!B:C,2,0))</f>
        <v/>
      </c>
      <c r="E1305" s="9" t="str">
        <f>IF(ISERROR(VLOOKUP(A1305,'entry data'!B:E,4,0)),"",VLOOKUP(A1305,'entry data'!B:E,4,0))</f>
        <v/>
      </c>
      <c r="F1305" s="11" t="str">
        <f>IF(A1305="","",IF(ISERROR(VLOOKUP(A1305,'entry data'!B:F,5,0)),"",VLOOKUP(A1305,'entry data'!B:F,5,0)))</f>
        <v/>
      </c>
      <c r="G1305" s="12" t="str">
        <f>IF(A1305="","",IF(ISERROR(VLOOKUP(A1305,'entry data'!B:I,8,0)),"",VLOOKUP(A1305,'entry data'!B:I,7,0)))</f>
        <v/>
      </c>
      <c r="H1305" s="13" t="str">
        <f>IF(A1305="","",IF(B1305=1,VLOOKUP(A1305,'entry data'!B:D,3,0),I1304))</f>
        <v/>
      </c>
      <c r="I1305" s="14" t="str">
        <f>IF(A1305="","",IF(E1305="weekly",7,IF(E1305="fortnightly",14,IF(E1305="monthly",DATE(IF(MONTH(H1305)=12,YEAR(H1305)+1,YEAR(H1305)),VLOOKUP(MONTH(H1305),index!$D$2:$G$13,2,0),DAY(H1305)),
IF(E1305="quarterly",DATE(IF(MONTH(H1305)&gt;=10,YEAR(H1305)+1,YEAR(H1305)),VLOOKUP(MONTH(H1305),index!$D$2:$G$13,3,0),DAY(H1305)),
IF(E1305="halfyearly",DATE(IF(MONTH(H1305)&gt;=7,YEAR(H1305)+1,YEAR(H1305)),VLOOKUP(MONTH(H1305),index!$D$2:$G$13,4,0),DAY(H1305)),
DATE(YEAR(H1305)+1,MONTH(H1305),DAY(H1305)))))-H1305))+H1305)</f>
        <v/>
      </c>
      <c r="J1305" s="9" t="str">
        <f t="shared" si="142"/>
        <v/>
      </c>
      <c r="K1305" s="11" t="str">
        <f t="shared" si="143"/>
        <v/>
      </c>
      <c r="L1305" s="11" t="str">
        <f t="shared" si="144"/>
        <v/>
      </c>
      <c r="M1305" s="11" t="str">
        <f>IF(A1305="","",VLOOKUP(E1305,index!$A$1:$B$6,2,0)*K1305*G1305)</f>
        <v/>
      </c>
      <c r="N1305" s="11" t="str">
        <f>IF(A1305="","",-PMT(G1305*VLOOKUP(E1305,index!$A$1:$B$6,2,0),C1305,F1305,0,0))</f>
        <v/>
      </c>
      <c r="O1305" s="11" t="str">
        <f t="shared" si="145"/>
        <v/>
      </c>
      <c r="P1305" s="11" t="str">
        <f t="shared" si="140"/>
        <v/>
      </c>
    </row>
    <row r="1306" spans="1:16" x14ac:dyDescent="0.25">
      <c r="A1306" s="9" t="str">
        <f>IF(A1305="","",IF(B1305&lt;C1305,A1305,IF(A1305=MAX('entry data'!$B$8:$B$507),"",A1305+1)))</f>
        <v/>
      </c>
      <c r="B1306" s="9" t="str">
        <f t="shared" si="141"/>
        <v/>
      </c>
      <c r="C1306" s="9" t="str">
        <f>IF(ISERROR(VLOOKUP(A1306,'entry data'!B:G,6,0)),"",VLOOKUP(A1306,'entry data'!B:G,6,0))</f>
        <v/>
      </c>
      <c r="D1306" s="9" t="str">
        <f>IF(ISERROR(VLOOKUP(A1306,'entry data'!B:C,2,0)),"",VLOOKUP(A1306,'entry data'!B:C,2,0))</f>
        <v/>
      </c>
      <c r="E1306" s="9" t="str">
        <f>IF(ISERROR(VLOOKUP(A1306,'entry data'!B:E,4,0)),"",VLOOKUP(A1306,'entry data'!B:E,4,0))</f>
        <v/>
      </c>
      <c r="F1306" s="11" t="str">
        <f>IF(A1306="","",IF(ISERROR(VLOOKUP(A1306,'entry data'!B:F,5,0)),"",VLOOKUP(A1306,'entry data'!B:F,5,0)))</f>
        <v/>
      </c>
      <c r="G1306" s="12" t="str">
        <f>IF(A1306="","",IF(ISERROR(VLOOKUP(A1306,'entry data'!B:I,8,0)),"",VLOOKUP(A1306,'entry data'!B:I,7,0)))</f>
        <v/>
      </c>
      <c r="H1306" s="13" t="str">
        <f>IF(A1306="","",IF(B1306=1,VLOOKUP(A1306,'entry data'!B:D,3,0),I1305))</f>
        <v/>
      </c>
      <c r="I1306" s="14" t="str">
        <f>IF(A1306="","",IF(E1306="weekly",7,IF(E1306="fortnightly",14,IF(E1306="monthly",DATE(IF(MONTH(H1306)=12,YEAR(H1306)+1,YEAR(H1306)),VLOOKUP(MONTH(H1306),index!$D$2:$G$13,2,0),DAY(H1306)),
IF(E1306="quarterly",DATE(IF(MONTH(H1306)&gt;=10,YEAR(H1306)+1,YEAR(H1306)),VLOOKUP(MONTH(H1306),index!$D$2:$G$13,3,0),DAY(H1306)),
IF(E1306="halfyearly",DATE(IF(MONTH(H1306)&gt;=7,YEAR(H1306)+1,YEAR(H1306)),VLOOKUP(MONTH(H1306),index!$D$2:$G$13,4,0),DAY(H1306)),
DATE(YEAR(H1306)+1,MONTH(H1306),DAY(H1306)))))-H1306))+H1306)</f>
        <v/>
      </c>
      <c r="J1306" s="9" t="str">
        <f t="shared" si="142"/>
        <v/>
      </c>
      <c r="K1306" s="11" t="str">
        <f t="shared" si="143"/>
        <v/>
      </c>
      <c r="L1306" s="11" t="str">
        <f t="shared" si="144"/>
        <v/>
      </c>
      <c r="M1306" s="11" t="str">
        <f>IF(A1306="","",VLOOKUP(E1306,index!$A$1:$B$6,2,0)*K1306*G1306)</f>
        <v/>
      </c>
      <c r="N1306" s="11" t="str">
        <f>IF(A1306="","",-PMT(G1306*VLOOKUP(E1306,index!$A$1:$B$6,2,0),C1306,F1306,0,0))</f>
        <v/>
      </c>
      <c r="O1306" s="11" t="str">
        <f t="shared" si="145"/>
        <v/>
      </c>
      <c r="P1306" s="11" t="str">
        <f t="shared" si="140"/>
        <v/>
      </c>
    </row>
    <row r="1307" spans="1:16" x14ac:dyDescent="0.25">
      <c r="A1307" s="9" t="str">
        <f>IF(A1306="","",IF(B1306&lt;C1306,A1306,IF(A1306=MAX('entry data'!$B$8:$B$507),"",A1306+1)))</f>
        <v/>
      </c>
      <c r="B1307" s="9" t="str">
        <f t="shared" si="141"/>
        <v/>
      </c>
      <c r="C1307" s="9" t="str">
        <f>IF(ISERROR(VLOOKUP(A1307,'entry data'!B:G,6,0)),"",VLOOKUP(A1307,'entry data'!B:G,6,0))</f>
        <v/>
      </c>
      <c r="D1307" s="9" t="str">
        <f>IF(ISERROR(VLOOKUP(A1307,'entry data'!B:C,2,0)),"",VLOOKUP(A1307,'entry data'!B:C,2,0))</f>
        <v/>
      </c>
      <c r="E1307" s="9" t="str">
        <f>IF(ISERROR(VLOOKUP(A1307,'entry data'!B:E,4,0)),"",VLOOKUP(A1307,'entry data'!B:E,4,0))</f>
        <v/>
      </c>
      <c r="F1307" s="11" t="str">
        <f>IF(A1307="","",IF(ISERROR(VLOOKUP(A1307,'entry data'!B:F,5,0)),"",VLOOKUP(A1307,'entry data'!B:F,5,0)))</f>
        <v/>
      </c>
      <c r="G1307" s="12" t="str">
        <f>IF(A1307="","",IF(ISERROR(VLOOKUP(A1307,'entry data'!B:I,8,0)),"",VLOOKUP(A1307,'entry data'!B:I,7,0)))</f>
        <v/>
      </c>
      <c r="H1307" s="13" t="str">
        <f>IF(A1307="","",IF(B1307=1,VLOOKUP(A1307,'entry data'!B:D,3,0),I1306))</f>
        <v/>
      </c>
      <c r="I1307" s="14" t="str">
        <f>IF(A1307="","",IF(E1307="weekly",7,IF(E1307="fortnightly",14,IF(E1307="monthly",DATE(IF(MONTH(H1307)=12,YEAR(H1307)+1,YEAR(H1307)),VLOOKUP(MONTH(H1307),index!$D$2:$G$13,2,0),DAY(H1307)),
IF(E1307="quarterly",DATE(IF(MONTH(H1307)&gt;=10,YEAR(H1307)+1,YEAR(H1307)),VLOOKUP(MONTH(H1307),index!$D$2:$G$13,3,0),DAY(H1307)),
IF(E1307="halfyearly",DATE(IF(MONTH(H1307)&gt;=7,YEAR(H1307)+1,YEAR(H1307)),VLOOKUP(MONTH(H1307),index!$D$2:$G$13,4,0),DAY(H1307)),
DATE(YEAR(H1307)+1,MONTH(H1307),DAY(H1307)))))-H1307))+H1307)</f>
        <v/>
      </c>
      <c r="J1307" s="9" t="str">
        <f t="shared" si="142"/>
        <v/>
      </c>
      <c r="K1307" s="11" t="str">
        <f t="shared" si="143"/>
        <v/>
      </c>
      <c r="L1307" s="11" t="str">
        <f t="shared" si="144"/>
        <v/>
      </c>
      <c r="M1307" s="11" t="str">
        <f>IF(A1307="","",VLOOKUP(E1307,index!$A$1:$B$6,2,0)*K1307*G1307)</f>
        <v/>
      </c>
      <c r="N1307" s="11" t="str">
        <f>IF(A1307="","",-PMT(G1307*VLOOKUP(E1307,index!$A$1:$B$6,2,0),C1307,F1307,0,0))</f>
        <v/>
      </c>
      <c r="O1307" s="11" t="str">
        <f t="shared" si="145"/>
        <v/>
      </c>
      <c r="P1307" s="11" t="str">
        <f t="shared" si="140"/>
        <v/>
      </c>
    </row>
    <row r="1308" spans="1:16" x14ac:dyDescent="0.25">
      <c r="A1308" s="9" t="str">
        <f>IF(A1307="","",IF(B1307&lt;C1307,A1307,IF(A1307=MAX('entry data'!$B$8:$B$507),"",A1307+1)))</f>
        <v/>
      </c>
      <c r="B1308" s="9" t="str">
        <f t="shared" si="141"/>
        <v/>
      </c>
      <c r="C1308" s="9" t="str">
        <f>IF(ISERROR(VLOOKUP(A1308,'entry data'!B:G,6,0)),"",VLOOKUP(A1308,'entry data'!B:G,6,0))</f>
        <v/>
      </c>
      <c r="D1308" s="9" t="str">
        <f>IF(ISERROR(VLOOKUP(A1308,'entry data'!B:C,2,0)),"",VLOOKUP(A1308,'entry data'!B:C,2,0))</f>
        <v/>
      </c>
      <c r="E1308" s="9" t="str">
        <f>IF(ISERROR(VLOOKUP(A1308,'entry data'!B:E,4,0)),"",VLOOKUP(A1308,'entry data'!B:E,4,0))</f>
        <v/>
      </c>
      <c r="F1308" s="11" t="str">
        <f>IF(A1308="","",IF(ISERROR(VLOOKUP(A1308,'entry data'!B:F,5,0)),"",VLOOKUP(A1308,'entry data'!B:F,5,0)))</f>
        <v/>
      </c>
      <c r="G1308" s="12" t="str">
        <f>IF(A1308="","",IF(ISERROR(VLOOKUP(A1308,'entry data'!B:I,8,0)),"",VLOOKUP(A1308,'entry data'!B:I,7,0)))</f>
        <v/>
      </c>
      <c r="H1308" s="13" t="str">
        <f>IF(A1308="","",IF(B1308=1,VLOOKUP(A1308,'entry data'!B:D,3,0),I1307))</f>
        <v/>
      </c>
      <c r="I1308" s="14" t="str">
        <f>IF(A1308="","",IF(E1308="weekly",7,IF(E1308="fortnightly",14,IF(E1308="monthly",DATE(IF(MONTH(H1308)=12,YEAR(H1308)+1,YEAR(H1308)),VLOOKUP(MONTH(H1308),index!$D$2:$G$13,2,0),DAY(H1308)),
IF(E1308="quarterly",DATE(IF(MONTH(H1308)&gt;=10,YEAR(H1308)+1,YEAR(H1308)),VLOOKUP(MONTH(H1308),index!$D$2:$G$13,3,0),DAY(H1308)),
IF(E1308="halfyearly",DATE(IF(MONTH(H1308)&gt;=7,YEAR(H1308)+1,YEAR(H1308)),VLOOKUP(MONTH(H1308),index!$D$2:$G$13,4,0),DAY(H1308)),
DATE(YEAR(H1308)+1,MONTH(H1308),DAY(H1308)))))-H1308))+H1308)</f>
        <v/>
      </c>
      <c r="J1308" s="9" t="str">
        <f t="shared" si="142"/>
        <v/>
      </c>
      <c r="K1308" s="11" t="str">
        <f t="shared" si="143"/>
        <v/>
      </c>
      <c r="L1308" s="11" t="str">
        <f t="shared" si="144"/>
        <v/>
      </c>
      <c r="M1308" s="11" t="str">
        <f>IF(A1308="","",VLOOKUP(E1308,index!$A$1:$B$6,2,0)*K1308*G1308)</f>
        <v/>
      </c>
      <c r="N1308" s="11" t="str">
        <f>IF(A1308="","",-PMT(G1308*VLOOKUP(E1308,index!$A$1:$B$6,2,0),C1308,F1308,0,0))</f>
        <v/>
      </c>
      <c r="O1308" s="11" t="str">
        <f t="shared" si="145"/>
        <v/>
      </c>
      <c r="P1308" s="11" t="str">
        <f t="shared" si="140"/>
        <v/>
      </c>
    </row>
    <row r="1309" spans="1:16" x14ac:dyDescent="0.25">
      <c r="A1309" s="9" t="str">
        <f>IF(A1308="","",IF(B1308&lt;C1308,A1308,IF(A1308=MAX('entry data'!$B$8:$B$507),"",A1308+1)))</f>
        <v/>
      </c>
      <c r="B1309" s="9" t="str">
        <f t="shared" si="141"/>
        <v/>
      </c>
      <c r="C1309" s="9" t="str">
        <f>IF(ISERROR(VLOOKUP(A1309,'entry data'!B:G,6,0)),"",VLOOKUP(A1309,'entry data'!B:G,6,0))</f>
        <v/>
      </c>
      <c r="D1309" s="9" t="str">
        <f>IF(ISERROR(VLOOKUP(A1309,'entry data'!B:C,2,0)),"",VLOOKUP(A1309,'entry data'!B:C,2,0))</f>
        <v/>
      </c>
      <c r="E1309" s="9" t="str">
        <f>IF(ISERROR(VLOOKUP(A1309,'entry data'!B:E,4,0)),"",VLOOKUP(A1309,'entry data'!B:E,4,0))</f>
        <v/>
      </c>
      <c r="F1309" s="11" t="str">
        <f>IF(A1309="","",IF(ISERROR(VLOOKUP(A1309,'entry data'!B:F,5,0)),"",VLOOKUP(A1309,'entry data'!B:F,5,0)))</f>
        <v/>
      </c>
      <c r="G1309" s="12" t="str">
        <f>IF(A1309="","",IF(ISERROR(VLOOKUP(A1309,'entry data'!B:I,8,0)),"",VLOOKUP(A1309,'entry data'!B:I,7,0)))</f>
        <v/>
      </c>
      <c r="H1309" s="13" t="str">
        <f>IF(A1309="","",IF(B1309=1,VLOOKUP(A1309,'entry data'!B:D,3,0),I1308))</f>
        <v/>
      </c>
      <c r="I1309" s="14" t="str">
        <f>IF(A1309="","",IF(E1309="weekly",7,IF(E1309="fortnightly",14,IF(E1309="monthly",DATE(IF(MONTH(H1309)=12,YEAR(H1309)+1,YEAR(H1309)),VLOOKUP(MONTH(H1309),index!$D$2:$G$13,2,0),DAY(H1309)),
IF(E1309="quarterly",DATE(IF(MONTH(H1309)&gt;=10,YEAR(H1309)+1,YEAR(H1309)),VLOOKUP(MONTH(H1309),index!$D$2:$G$13,3,0),DAY(H1309)),
IF(E1309="halfyearly",DATE(IF(MONTH(H1309)&gt;=7,YEAR(H1309)+1,YEAR(H1309)),VLOOKUP(MONTH(H1309),index!$D$2:$G$13,4,0),DAY(H1309)),
DATE(YEAR(H1309)+1,MONTH(H1309),DAY(H1309)))))-H1309))+H1309)</f>
        <v/>
      </c>
      <c r="J1309" s="9" t="str">
        <f t="shared" si="142"/>
        <v/>
      </c>
      <c r="K1309" s="11" t="str">
        <f t="shared" si="143"/>
        <v/>
      </c>
      <c r="L1309" s="11" t="str">
        <f t="shared" si="144"/>
        <v/>
      </c>
      <c r="M1309" s="11" t="str">
        <f>IF(A1309="","",VLOOKUP(E1309,index!$A$1:$B$6,2,0)*K1309*G1309)</f>
        <v/>
      </c>
      <c r="N1309" s="11" t="str">
        <f>IF(A1309="","",-PMT(G1309*VLOOKUP(E1309,index!$A$1:$B$6,2,0),C1309,F1309,0,0))</f>
        <v/>
      </c>
      <c r="O1309" s="11" t="str">
        <f t="shared" si="145"/>
        <v/>
      </c>
      <c r="P1309" s="11" t="str">
        <f t="shared" si="140"/>
        <v/>
      </c>
    </row>
    <row r="1310" spans="1:16" x14ac:dyDescent="0.25">
      <c r="A1310" s="9" t="str">
        <f>IF(A1309="","",IF(B1309&lt;C1309,A1309,IF(A1309=MAX('entry data'!$B$8:$B$507),"",A1309+1)))</f>
        <v/>
      </c>
      <c r="B1310" s="9" t="str">
        <f t="shared" si="141"/>
        <v/>
      </c>
      <c r="C1310" s="9" t="str">
        <f>IF(ISERROR(VLOOKUP(A1310,'entry data'!B:G,6,0)),"",VLOOKUP(A1310,'entry data'!B:G,6,0))</f>
        <v/>
      </c>
      <c r="D1310" s="9" t="str">
        <f>IF(ISERROR(VLOOKUP(A1310,'entry data'!B:C,2,0)),"",VLOOKUP(A1310,'entry data'!B:C,2,0))</f>
        <v/>
      </c>
      <c r="E1310" s="9" t="str">
        <f>IF(ISERROR(VLOOKUP(A1310,'entry data'!B:E,4,0)),"",VLOOKUP(A1310,'entry data'!B:E,4,0))</f>
        <v/>
      </c>
      <c r="F1310" s="11" t="str">
        <f>IF(A1310="","",IF(ISERROR(VLOOKUP(A1310,'entry data'!B:F,5,0)),"",VLOOKUP(A1310,'entry data'!B:F,5,0)))</f>
        <v/>
      </c>
      <c r="G1310" s="12" t="str">
        <f>IF(A1310="","",IF(ISERROR(VLOOKUP(A1310,'entry data'!B:I,8,0)),"",VLOOKUP(A1310,'entry data'!B:I,7,0)))</f>
        <v/>
      </c>
      <c r="H1310" s="13" t="str">
        <f>IF(A1310="","",IF(B1310=1,VLOOKUP(A1310,'entry data'!B:D,3,0),I1309))</f>
        <v/>
      </c>
      <c r="I1310" s="14" t="str">
        <f>IF(A1310="","",IF(E1310="weekly",7,IF(E1310="fortnightly",14,IF(E1310="monthly",DATE(IF(MONTH(H1310)=12,YEAR(H1310)+1,YEAR(H1310)),VLOOKUP(MONTH(H1310),index!$D$2:$G$13,2,0),DAY(H1310)),
IF(E1310="quarterly",DATE(IF(MONTH(H1310)&gt;=10,YEAR(H1310)+1,YEAR(H1310)),VLOOKUP(MONTH(H1310),index!$D$2:$G$13,3,0),DAY(H1310)),
IF(E1310="halfyearly",DATE(IF(MONTH(H1310)&gt;=7,YEAR(H1310)+1,YEAR(H1310)),VLOOKUP(MONTH(H1310),index!$D$2:$G$13,4,0),DAY(H1310)),
DATE(YEAR(H1310)+1,MONTH(H1310),DAY(H1310)))))-H1310))+H1310)</f>
        <v/>
      </c>
      <c r="J1310" s="9" t="str">
        <f t="shared" si="142"/>
        <v/>
      </c>
      <c r="K1310" s="11" t="str">
        <f t="shared" si="143"/>
        <v/>
      </c>
      <c r="L1310" s="11" t="str">
        <f t="shared" si="144"/>
        <v/>
      </c>
      <c r="M1310" s="11" t="str">
        <f>IF(A1310="","",VLOOKUP(E1310,index!$A$1:$B$6,2,0)*K1310*G1310)</f>
        <v/>
      </c>
      <c r="N1310" s="11" t="str">
        <f>IF(A1310="","",-PMT(G1310*VLOOKUP(E1310,index!$A$1:$B$6,2,0),C1310,F1310,0,0))</f>
        <v/>
      </c>
      <c r="O1310" s="11" t="str">
        <f t="shared" si="145"/>
        <v/>
      </c>
      <c r="P1310" s="11" t="str">
        <f t="shared" si="140"/>
        <v/>
      </c>
    </row>
    <row r="1311" spans="1:16" x14ac:dyDescent="0.25">
      <c r="A1311" s="9" t="str">
        <f>IF(A1310="","",IF(B1310&lt;C1310,A1310,IF(A1310=MAX('entry data'!$B$8:$B$507),"",A1310+1)))</f>
        <v/>
      </c>
      <c r="B1311" s="9" t="str">
        <f t="shared" si="141"/>
        <v/>
      </c>
      <c r="C1311" s="9" t="str">
        <f>IF(ISERROR(VLOOKUP(A1311,'entry data'!B:G,6,0)),"",VLOOKUP(A1311,'entry data'!B:G,6,0))</f>
        <v/>
      </c>
      <c r="D1311" s="9" t="str">
        <f>IF(ISERROR(VLOOKUP(A1311,'entry data'!B:C,2,0)),"",VLOOKUP(A1311,'entry data'!B:C,2,0))</f>
        <v/>
      </c>
      <c r="E1311" s="9" t="str">
        <f>IF(ISERROR(VLOOKUP(A1311,'entry data'!B:E,4,0)),"",VLOOKUP(A1311,'entry data'!B:E,4,0))</f>
        <v/>
      </c>
      <c r="F1311" s="11" t="str">
        <f>IF(A1311="","",IF(ISERROR(VLOOKUP(A1311,'entry data'!B:F,5,0)),"",VLOOKUP(A1311,'entry data'!B:F,5,0)))</f>
        <v/>
      </c>
      <c r="G1311" s="12" t="str">
        <f>IF(A1311="","",IF(ISERROR(VLOOKUP(A1311,'entry data'!B:I,8,0)),"",VLOOKUP(A1311,'entry data'!B:I,7,0)))</f>
        <v/>
      </c>
      <c r="H1311" s="13" t="str">
        <f>IF(A1311="","",IF(B1311=1,VLOOKUP(A1311,'entry data'!B:D,3,0),I1310))</f>
        <v/>
      </c>
      <c r="I1311" s="14" t="str">
        <f>IF(A1311="","",IF(E1311="weekly",7,IF(E1311="fortnightly",14,IF(E1311="monthly",DATE(IF(MONTH(H1311)=12,YEAR(H1311)+1,YEAR(H1311)),VLOOKUP(MONTH(H1311),index!$D$2:$G$13,2,0),DAY(H1311)),
IF(E1311="quarterly",DATE(IF(MONTH(H1311)&gt;=10,YEAR(H1311)+1,YEAR(H1311)),VLOOKUP(MONTH(H1311),index!$D$2:$G$13,3,0),DAY(H1311)),
IF(E1311="halfyearly",DATE(IF(MONTH(H1311)&gt;=7,YEAR(H1311)+1,YEAR(H1311)),VLOOKUP(MONTH(H1311),index!$D$2:$G$13,4,0),DAY(H1311)),
DATE(YEAR(H1311)+1,MONTH(H1311),DAY(H1311)))))-H1311))+H1311)</f>
        <v/>
      </c>
      <c r="J1311" s="9" t="str">
        <f t="shared" si="142"/>
        <v/>
      </c>
      <c r="K1311" s="11" t="str">
        <f t="shared" si="143"/>
        <v/>
      </c>
      <c r="L1311" s="11" t="str">
        <f t="shared" si="144"/>
        <v/>
      </c>
      <c r="M1311" s="11" t="str">
        <f>IF(A1311="","",VLOOKUP(E1311,index!$A$1:$B$6,2,0)*K1311*G1311)</f>
        <v/>
      </c>
      <c r="N1311" s="11" t="str">
        <f>IF(A1311="","",-PMT(G1311*VLOOKUP(E1311,index!$A$1:$B$6,2,0),C1311,F1311,0,0))</f>
        <v/>
      </c>
      <c r="O1311" s="11" t="str">
        <f t="shared" si="145"/>
        <v/>
      </c>
      <c r="P1311" s="11" t="str">
        <f t="shared" si="140"/>
        <v/>
      </c>
    </row>
    <row r="1312" spans="1:16" x14ac:dyDescent="0.25">
      <c r="A1312" s="9" t="str">
        <f>IF(A1311="","",IF(B1311&lt;C1311,A1311,IF(A1311=MAX('entry data'!$B$8:$B$507),"",A1311+1)))</f>
        <v/>
      </c>
      <c r="B1312" s="9" t="str">
        <f t="shared" si="141"/>
        <v/>
      </c>
      <c r="C1312" s="9" t="str">
        <f>IF(ISERROR(VLOOKUP(A1312,'entry data'!B:G,6,0)),"",VLOOKUP(A1312,'entry data'!B:G,6,0))</f>
        <v/>
      </c>
      <c r="D1312" s="9" t="str">
        <f>IF(ISERROR(VLOOKUP(A1312,'entry data'!B:C,2,0)),"",VLOOKUP(A1312,'entry data'!B:C,2,0))</f>
        <v/>
      </c>
      <c r="E1312" s="9" t="str">
        <f>IF(ISERROR(VLOOKUP(A1312,'entry data'!B:E,4,0)),"",VLOOKUP(A1312,'entry data'!B:E,4,0))</f>
        <v/>
      </c>
      <c r="F1312" s="11" t="str">
        <f>IF(A1312="","",IF(ISERROR(VLOOKUP(A1312,'entry data'!B:F,5,0)),"",VLOOKUP(A1312,'entry data'!B:F,5,0)))</f>
        <v/>
      </c>
      <c r="G1312" s="12" t="str">
        <f>IF(A1312="","",IF(ISERROR(VLOOKUP(A1312,'entry data'!B:I,8,0)),"",VLOOKUP(A1312,'entry data'!B:I,7,0)))</f>
        <v/>
      </c>
      <c r="H1312" s="13" t="str">
        <f>IF(A1312="","",IF(B1312=1,VLOOKUP(A1312,'entry data'!B:D,3,0),I1311))</f>
        <v/>
      </c>
      <c r="I1312" s="14" t="str">
        <f>IF(A1312="","",IF(E1312="weekly",7,IF(E1312="fortnightly",14,IF(E1312="monthly",DATE(IF(MONTH(H1312)=12,YEAR(H1312)+1,YEAR(H1312)),VLOOKUP(MONTH(H1312),index!$D$2:$G$13,2,0),DAY(H1312)),
IF(E1312="quarterly",DATE(IF(MONTH(H1312)&gt;=10,YEAR(H1312)+1,YEAR(H1312)),VLOOKUP(MONTH(H1312),index!$D$2:$G$13,3,0),DAY(H1312)),
IF(E1312="halfyearly",DATE(IF(MONTH(H1312)&gt;=7,YEAR(H1312)+1,YEAR(H1312)),VLOOKUP(MONTH(H1312),index!$D$2:$G$13,4,0),DAY(H1312)),
DATE(YEAR(H1312)+1,MONTH(H1312),DAY(H1312)))))-H1312))+H1312)</f>
        <v/>
      </c>
      <c r="J1312" s="9" t="str">
        <f t="shared" si="142"/>
        <v/>
      </c>
      <c r="K1312" s="11" t="str">
        <f t="shared" si="143"/>
        <v/>
      </c>
      <c r="L1312" s="11" t="str">
        <f t="shared" si="144"/>
        <v/>
      </c>
      <c r="M1312" s="11" t="str">
        <f>IF(A1312="","",VLOOKUP(E1312,index!$A$1:$B$6,2,0)*K1312*G1312)</f>
        <v/>
      </c>
      <c r="N1312" s="11" t="str">
        <f>IF(A1312="","",-PMT(G1312*VLOOKUP(E1312,index!$A$1:$B$6,2,0),C1312,F1312,0,0))</f>
        <v/>
      </c>
      <c r="O1312" s="11" t="str">
        <f t="shared" si="145"/>
        <v/>
      </c>
      <c r="P1312" s="11" t="str">
        <f t="shared" si="140"/>
        <v/>
      </c>
    </row>
    <row r="1313" spans="1:16" x14ac:dyDescent="0.25">
      <c r="A1313" s="9" t="str">
        <f>IF(A1312="","",IF(B1312&lt;C1312,A1312,IF(A1312=MAX('entry data'!$B$8:$B$507),"",A1312+1)))</f>
        <v/>
      </c>
      <c r="B1313" s="9" t="str">
        <f t="shared" si="141"/>
        <v/>
      </c>
      <c r="C1313" s="9" t="str">
        <f>IF(ISERROR(VLOOKUP(A1313,'entry data'!B:G,6,0)),"",VLOOKUP(A1313,'entry data'!B:G,6,0))</f>
        <v/>
      </c>
      <c r="D1313" s="9" t="str">
        <f>IF(ISERROR(VLOOKUP(A1313,'entry data'!B:C,2,0)),"",VLOOKUP(A1313,'entry data'!B:C,2,0))</f>
        <v/>
      </c>
      <c r="E1313" s="9" t="str">
        <f>IF(ISERROR(VLOOKUP(A1313,'entry data'!B:E,4,0)),"",VLOOKUP(A1313,'entry data'!B:E,4,0))</f>
        <v/>
      </c>
      <c r="F1313" s="11" t="str">
        <f>IF(A1313="","",IF(ISERROR(VLOOKUP(A1313,'entry data'!B:F,5,0)),"",VLOOKUP(A1313,'entry data'!B:F,5,0)))</f>
        <v/>
      </c>
      <c r="G1313" s="12" t="str">
        <f>IF(A1313="","",IF(ISERROR(VLOOKUP(A1313,'entry data'!B:I,8,0)),"",VLOOKUP(A1313,'entry data'!B:I,7,0)))</f>
        <v/>
      </c>
      <c r="H1313" s="13" t="str">
        <f>IF(A1313="","",IF(B1313=1,VLOOKUP(A1313,'entry data'!B:D,3,0),I1312))</f>
        <v/>
      </c>
      <c r="I1313" s="14" t="str">
        <f>IF(A1313="","",IF(E1313="weekly",7,IF(E1313="fortnightly",14,IF(E1313="monthly",DATE(IF(MONTH(H1313)=12,YEAR(H1313)+1,YEAR(H1313)),VLOOKUP(MONTH(H1313),index!$D$2:$G$13,2,0),DAY(H1313)),
IF(E1313="quarterly",DATE(IF(MONTH(H1313)&gt;=10,YEAR(H1313)+1,YEAR(H1313)),VLOOKUP(MONTH(H1313),index!$D$2:$G$13,3,0),DAY(H1313)),
IF(E1313="halfyearly",DATE(IF(MONTH(H1313)&gt;=7,YEAR(H1313)+1,YEAR(H1313)),VLOOKUP(MONTH(H1313),index!$D$2:$G$13,4,0),DAY(H1313)),
DATE(YEAR(H1313)+1,MONTH(H1313),DAY(H1313)))))-H1313))+H1313)</f>
        <v/>
      </c>
      <c r="J1313" s="9" t="str">
        <f t="shared" si="142"/>
        <v/>
      </c>
      <c r="K1313" s="11" t="str">
        <f t="shared" si="143"/>
        <v/>
      </c>
      <c r="L1313" s="11" t="str">
        <f t="shared" si="144"/>
        <v/>
      </c>
      <c r="M1313" s="11" t="str">
        <f>IF(A1313="","",VLOOKUP(E1313,index!$A$1:$B$6,2,0)*K1313*G1313)</f>
        <v/>
      </c>
      <c r="N1313" s="11" t="str">
        <f>IF(A1313="","",-PMT(G1313*VLOOKUP(E1313,index!$A$1:$B$6,2,0),C1313,F1313,0,0))</f>
        <v/>
      </c>
      <c r="O1313" s="11" t="str">
        <f t="shared" si="145"/>
        <v/>
      </c>
      <c r="P1313" s="11" t="str">
        <f t="shared" si="140"/>
        <v/>
      </c>
    </row>
    <row r="1314" spans="1:16" x14ac:dyDescent="0.25">
      <c r="A1314" s="9" t="str">
        <f>IF(A1313="","",IF(B1313&lt;C1313,A1313,IF(A1313=MAX('entry data'!$B$8:$B$507),"",A1313+1)))</f>
        <v/>
      </c>
      <c r="B1314" s="9" t="str">
        <f t="shared" si="141"/>
        <v/>
      </c>
      <c r="C1314" s="9" t="str">
        <f>IF(ISERROR(VLOOKUP(A1314,'entry data'!B:G,6,0)),"",VLOOKUP(A1314,'entry data'!B:G,6,0))</f>
        <v/>
      </c>
      <c r="D1314" s="9" t="str">
        <f>IF(ISERROR(VLOOKUP(A1314,'entry data'!B:C,2,0)),"",VLOOKUP(A1314,'entry data'!B:C,2,0))</f>
        <v/>
      </c>
      <c r="E1314" s="9" t="str">
        <f>IF(ISERROR(VLOOKUP(A1314,'entry data'!B:E,4,0)),"",VLOOKUP(A1314,'entry data'!B:E,4,0))</f>
        <v/>
      </c>
      <c r="F1314" s="11" t="str">
        <f>IF(A1314="","",IF(ISERROR(VLOOKUP(A1314,'entry data'!B:F,5,0)),"",VLOOKUP(A1314,'entry data'!B:F,5,0)))</f>
        <v/>
      </c>
      <c r="G1314" s="12" t="str">
        <f>IF(A1314="","",IF(ISERROR(VLOOKUP(A1314,'entry data'!B:I,8,0)),"",VLOOKUP(A1314,'entry data'!B:I,7,0)))</f>
        <v/>
      </c>
      <c r="H1314" s="13" t="str">
        <f>IF(A1314="","",IF(B1314=1,VLOOKUP(A1314,'entry data'!B:D,3,0),I1313))</f>
        <v/>
      </c>
      <c r="I1314" s="14" t="str">
        <f>IF(A1314="","",IF(E1314="weekly",7,IF(E1314="fortnightly",14,IF(E1314="monthly",DATE(IF(MONTH(H1314)=12,YEAR(H1314)+1,YEAR(H1314)),VLOOKUP(MONTH(H1314),index!$D$2:$G$13,2,0),DAY(H1314)),
IF(E1314="quarterly",DATE(IF(MONTH(H1314)&gt;=10,YEAR(H1314)+1,YEAR(H1314)),VLOOKUP(MONTH(H1314),index!$D$2:$G$13,3,0),DAY(H1314)),
IF(E1314="halfyearly",DATE(IF(MONTH(H1314)&gt;=7,YEAR(H1314)+1,YEAR(H1314)),VLOOKUP(MONTH(H1314),index!$D$2:$G$13,4,0),DAY(H1314)),
DATE(YEAR(H1314)+1,MONTH(H1314),DAY(H1314)))))-H1314))+H1314)</f>
        <v/>
      </c>
      <c r="J1314" s="9" t="str">
        <f t="shared" si="142"/>
        <v/>
      </c>
      <c r="K1314" s="11" t="str">
        <f t="shared" si="143"/>
        <v/>
      </c>
      <c r="L1314" s="11" t="str">
        <f t="shared" si="144"/>
        <v/>
      </c>
      <c r="M1314" s="11" t="str">
        <f>IF(A1314="","",VLOOKUP(E1314,index!$A$1:$B$6,2,0)*K1314*G1314)</f>
        <v/>
      </c>
      <c r="N1314" s="11" t="str">
        <f>IF(A1314="","",-PMT(G1314*VLOOKUP(E1314,index!$A$1:$B$6,2,0),C1314,F1314,0,0))</f>
        <v/>
      </c>
      <c r="O1314" s="11" t="str">
        <f t="shared" si="145"/>
        <v/>
      </c>
      <c r="P1314" s="11" t="str">
        <f t="shared" si="140"/>
        <v/>
      </c>
    </row>
    <row r="1315" spans="1:16" x14ac:dyDescent="0.25">
      <c r="A1315" s="9" t="str">
        <f>IF(A1314="","",IF(B1314&lt;C1314,A1314,IF(A1314=MAX('entry data'!$B$8:$B$507),"",A1314+1)))</f>
        <v/>
      </c>
      <c r="B1315" s="9" t="str">
        <f t="shared" si="141"/>
        <v/>
      </c>
      <c r="C1315" s="9" t="str">
        <f>IF(ISERROR(VLOOKUP(A1315,'entry data'!B:G,6,0)),"",VLOOKUP(A1315,'entry data'!B:G,6,0))</f>
        <v/>
      </c>
      <c r="D1315" s="9" t="str">
        <f>IF(ISERROR(VLOOKUP(A1315,'entry data'!B:C,2,0)),"",VLOOKUP(A1315,'entry data'!B:C,2,0))</f>
        <v/>
      </c>
      <c r="E1315" s="9" t="str">
        <f>IF(ISERROR(VLOOKUP(A1315,'entry data'!B:E,4,0)),"",VLOOKUP(A1315,'entry data'!B:E,4,0))</f>
        <v/>
      </c>
      <c r="F1315" s="11" t="str">
        <f>IF(A1315="","",IF(ISERROR(VLOOKUP(A1315,'entry data'!B:F,5,0)),"",VLOOKUP(A1315,'entry data'!B:F,5,0)))</f>
        <v/>
      </c>
      <c r="G1315" s="12" t="str">
        <f>IF(A1315="","",IF(ISERROR(VLOOKUP(A1315,'entry data'!B:I,8,0)),"",VLOOKUP(A1315,'entry data'!B:I,7,0)))</f>
        <v/>
      </c>
      <c r="H1315" s="13" t="str">
        <f>IF(A1315="","",IF(B1315=1,VLOOKUP(A1315,'entry data'!B:D,3,0),I1314))</f>
        <v/>
      </c>
      <c r="I1315" s="14" t="str">
        <f>IF(A1315="","",IF(E1315="weekly",7,IF(E1315="fortnightly",14,IF(E1315="monthly",DATE(IF(MONTH(H1315)=12,YEAR(H1315)+1,YEAR(H1315)),VLOOKUP(MONTH(H1315),index!$D$2:$G$13,2,0),DAY(H1315)),
IF(E1315="quarterly",DATE(IF(MONTH(H1315)&gt;=10,YEAR(H1315)+1,YEAR(H1315)),VLOOKUP(MONTH(H1315),index!$D$2:$G$13,3,0),DAY(H1315)),
IF(E1315="halfyearly",DATE(IF(MONTH(H1315)&gt;=7,YEAR(H1315)+1,YEAR(H1315)),VLOOKUP(MONTH(H1315),index!$D$2:$G$13,4,0),DAY(H1315)),
DATE(YEAR(H1315)+1,MONTH(H1315),DAY(H1315)))))-H1315))+H1315)</f>
        <v/>
      </c>
      <c r="J1315" s="9" t="str">
        <f t="shared" si="142"/>
        <v/>
      </c>
      <c r="K1315" s="11" t="str">
        <f t="shared" si="143"/>
        <v/>
      </c>
      <c r="L1315" s="11" t="str">
        <f t="shared" si="144"/>
        <v/>
      </c>
      <c r="M1315" s="11" t="str">
        <f>IF(A1315="","",VLOOKUP(E1315,index!$A$1:$B$6,2,0)*K1315*G1315)</f>
        <v/>
      </c>
      <c r="N1315" s="11" t="str">
        <f>IF(A1315="","",-PMT(G1315*VLOOKUP(E1315,index!$A$1:$B$6,2,0),C1315,F1315,0,0))</f>
        <v/>
      </c>
      <c r="O1315" s="11" t="str">
        <f t="shared" si="145"/>
        <v/>
      </c>
      <c r="P1315" s="11" t="str">
        <f t="shared" si="140"/>
        <v/>
      </c>
    </row>
    <row r="1316" spans="1:16" x14ac:dyDescent="0.25">
      <c r="A1316" s="9" t="str">
        <f>IF(A1315="","",IF(B1315&lt;C1315,A1315,IF(A1315=MAX('entry data'!$B$8:$B$507),"",A1315+1)))</f>
        <v/>
      </c>
      <c r="B1316" s="9" t="str">
        <f t="shared" si="141"/>
        <v/>
      </c>
      <c r="C1316" s="9" t="str">
        <f>IF(ISERROR(VLOOKUP(A1316,'entry data'!B:G,6,0)),"",VLOOKUP(A1316,'entry data'!B:G,6,0))</f>
        <v/>
      </c>
      <c r="D1316" s="9" t="str">
        <f>IF(ISERROR(VLOOKUP(A1316,'entry data'!B:C,2,0)),"",VLOOKUP(A1316,'entry data'!B:C,2,0))</f>
        <v/>
      </c>
      <c r="E1316" s="9" t="str">
        <f>IF(ISERROR(VLOOKUP(A1316,'entry data'!B:E,4,0)),"",VLOOKUP(A1316,'entry data'!B:E,4,0))</f>
        <v/>
      </c>
      <c r="F1316" s="11" t="str">
        <f>IF(A1316="","",IF(ISERROR(VLOOKUP(A1316,'entry data'!B:F,5,0)),"",VLOOKUP(A1316,'entry data'!B:F,5,0)))</f>
        <v/>
      </c>
      <c r="G1316" s="12" t="str">
        <f>IF(A1316="","",IF(ISERROR(VLOOKUP(A1316,'entry data'!B:I,8,0)),"",VLOOKUP(A1316,'entry data'!B:I,7,0)))</f>
        <v/>
      </c>
      <c r="H1316" s="13" t="str">
        <f>IF(A1316="","",IF(B1316=1,VLOOKUP(A1316,'entry data'!B:D,3,0),I1315))</f>
        <v/>
      </c>
      <c r="I1316" s="14" t="str">
        <f>IF(A1316="","",IF(E1316="weekly",7,IF(E1316="fortnightly",14,IF(E1316="monthly",DATE(IF(MONTH(H1316)=12,YEAR(H1316)+1,YEAR(H1316)),VLOOKUP(MONTH(H1316),index!$D$2:$G$13,2,0),DAY(H1316)),
IF(E1316="quarterly",DATE(IF(MONTH(H1316)&gt;=10,YEAR(H1316)+1,YEAR(H1316)),VLOOKUP(MONTH(H1316),index!$D$2:$G$13,3,0),DAY(H1316)),
IF(E1316="halfyearly",DATE(IF(MONTH(H1316)&gt;=7,YEAR(H1316)+1,YEAR(H1316)),VLOOKUP(MONTH(H1316),index!$D$2:$G$13,4,0),DAY(H1316)),
DATE(YEAR(H1316)+1,MONTH(H1316),DAY(H1316)))))-H1316))+H1316)</f>
        <v/>
      </c>
      <c r="J1316" s="9" t="str">
        <f t="shared" si="142"/>
        <v/>
      </c>
      <c r="K1316" s="11" t="str">
        <f t="shared" si="143"/>
        <v/>
      </c>
      <c r="L1316" s="11" t="str">
        <f t="shared" si="144"/>
        <v/>
      </c>
      <c r="M1316" s="11" t="str">
        <f>IF(A1316="","",VLOOKUP(E1316,index!$A$1:$B$6,2,0)*K1316*G1316)</f>
        <v/>
      </c>
      <c r="N1316" s="11" t="str">
        <f>IF(A1316="","",-PMT(G1316*VLOOKUP(E1316,index!$A$1:$B$6,2,0),C1316,F1316,0,0))</f>
        <v/>
      </c>
      <c r="O1316" s="11" t="str">
        <f t="shared" si="145"/>
        <v/>
      </c>
      <c r="P1316" s="11" t="str">
        <f t="shared" si="140"/>
        <v/>
      </c>
    </row>
    <row r="1317" spans="1:16" x14ac:dyDescent="0.25">
      <c r="A1317" s="9" t="str">
        <f>IF(A1316="","",IF(B1316&lt;C1316,A1316,IF(A1316=MAX('entry data'!$B$8:$B$507),"",A1316+1)))</f>
        <v/>
      </c>
      <c r="B1317" s="9" t="str">
        <f t="shared" si="141"/>
        <v/>
      </c>
      <c r="C1317" s="9" t="str">
        <f>IF(ISERROR(VLOOKUP(A1317,'entry data'!B:G,6,0)),"",VLOOKUP(A1317,'entry data'!B:G,6,0))</f>
        <v/>
      </c>
      <c r="D1317" s="9" t="str">
        <f>IF(ISERROR(VLOOKUP(A1317,'entry data'!B:C,2,0)),"",VLOOKUP(A1317,'entry data'!B:C,2,0))</f>
        <v/>
      </c>
      <c r="E1317" s="9" t="str">
        <f>IF(ISERROR(VLOOKUP(A1317,'entry data'!B:E,4,0)),"",VLOOKUP(A1317,'entry data'!B:E,4,0))</f>
        <v/>
      </c>
      <c r="F1317" s="11" t="str">
        <f>IF(A1317="","",IF(ISERROR(VLOOKUP(A1317,'entry data'!B:F,5,0)),"",VLOOKUP(A1317,'entry data'!B:F,5,0)))</f>
        <v/>
      </c>
      <c r="G1317" s="12" t="str">
        <f>IF(A1317="","",IF(ISERROR(VLOOKUP(A1317,'entry data'!B:I,8,0)),"",VLOOKUP(A1317,'entry data'!B:I,7,0)))</f>
        <v/>
      </c>
      <c r="H1317" s="13" t="str">
        <f>IF(A1317="","",IF(B1317=1,VLOOKUP(A1317,'entry data'!B:D,3,0),I1316))</f>
        <v/>
      </c>
      <c r="I1317" s="14" t="str">
        <f>IF(A1317="","",IF(E1317="weekly",7,IF(E1317="fortnightly",14,IF(E1317="monthly",DATE(IF(MONTH(H1317)=12,YEAR(H1317)+1,YEAR(H1317)),VLOOKUP(MONTH(H1317),index!$D$2:$G$13,2,0),DAY(H1317)),
IF(E1317="quarterly",DATE(IF(MONTH(H1317)&gt;=10,YEAR(H1317)+1,YEAR(H1317)),VLOOKUP(MONTH(H1317),index!$D$2:$G$13,3,0),DAY(H1317)),
IF(E1317="halfyearly",DATE(IF(MONTH(H1317)&gt;=7,YEAR(H1317)+1,YEAR(H1317)),VLOOKUP(MONTH(H1317),index!$D$2:$G$13,4,0),DAY(H1317)),
DATE(YEAR(H1317)+1,MONTH(H1317),DAY(H1317)))))-H1317))+H1317)</f>
        <v/>
      </c>
      <c r="J1317" s="9" t="str">
        <f t="shared" si="142"/>
        <v/>
      </c>
      <c r="K1317" s="11" t="str">
        <f t="shared" si="143"/>
        <v/>
      </c>
      <c r="L1317" s="11" t="str">
        <f t="shared" si="144"/>
        <v/>
      </c>
      <c r="M1317" s="11" t="str">
        <f>IF(A1317="","",VLOOKUP(E1317,index!$A$1:$B$6,2,0)*K1317*G1317)</f>
        <v/>
      </c>
      <c r="N1317" s="11" t="str">
        <f>IF(A1317="","",-PMT(G1317*VLOOKUP(E1317,index!$A$1:$B$6,2,0),C1317,F1317,0,0))</f>
        <v/>
      </c>
      <c r="O1317" s="11" t="str">
        <f t="shared" si="145"/>
        <v/>
      </c>
      <c r="P1317" s="11" t="str">
        <f t="shared" si="140"/>
        <v/>
      </c>
    </row>
    <row r="1318" spans="1:16" x14ac:dyDescent="0.25">
      <c r="A1318" s="9" t="str">
        <f>IF(A1317="","",IF(B1317&lt;C1317,A1317,IF(A1317=MAX('entry data'!$B$8:$B$507),"",A1317+1)))</f>
        <v/>
      </c>
      <c r="B1318" s="9" t="str">
        <f t="shared" si="141"/>
        <v/>
      </c>
      <c r="C1318" s="9" t="str">
        <f>IF(ISERROR(VLOOKUP(A1318,'entry data'!B:G,6,0)),"",VLOOKUP(A1318,'entry data'!B:G,6,0))</f>
        <v/>
      </c>
      <c r="D1318" s="9" t="str">
        <f>IF(ISERROR(VLOOKUP(A1318,'entry data'!B:C,2,0)),"",VLOOKUP(A1318,'entry data'!B:C,2,0))</f>
        <v/>
      </c>
      <c r="E1318" s="9" t="str">
        <f>IF(ISERROR(VLOOKUP(A1318,'entry data'!B:E,4,0)),"",VLOOKUP(A1318,'entry data'!B:E,4,0))</f>
        <v/>
      </c>
      <c r="F1318" s="11" t="str">
        <f>IF(A1318="","",IF(ISERROR(VLOOKUP(A1318,'entry data'!B:F,5,0)),"",VLOOKUP(A1318,'entry data'!B:F,5,0)))</f>
        <v/>
      </c>
      <c r="G1318" s="12" t="str">
        <f>IF(A1318="","",IF(ISERROR(VLOOKUP(A1318,'entry data'!B:I,8,0)),"",VLOOKUP(A1318,'entry data'!B:I,7,0)))</f>
        <v/>
      </c>
      <c r="H1318" s="13" t="str">
        <f>IF(A1318="","",IF(B1318=1,VLOOKUP(A1318,'entry data'!B:D,3,0),I1317))</f>
        <v/>
      </c>
      <c r="I1318" s="14" t="str">
        <f>IF(A1318="","",IF(E1318="weekly",7,IF(E1318="fortnightly",14,IF(E1318="monthly",DATE(IF(MONTH(H1318)=12,YEAR(H1318)+1,YEAR(H1318)),VLOOKUP(MONTH(H1318),index!$D$2:$G$13,2,0),DAY(H1318)),
IF(E1318="quarterly",DATE(IF(MONTH(H1318)&gt;=10,YEAR(H1318)+1,YEAR(H1318)),VLOOKUP(MONTH(H1318),index!$D$2:$G$13,3,0),DAY(H1318)),
IF(E1318="halfyearly",DATE(IF(MONTH(H1318)&gt;=7,YEAR(H1318)+1,YEAR(H1318)),VLOOKUP(MONTH(H1318),index!$D$2:$G$13,4,0),DAY(H1318)),
DATE(YEAR(H1318)+1,MONTH(H1318),DAY(H1318)))))-H1318))+H1318)</f>
        <v/>
      </c>
      <c r="J1318" s="9" t="str">
        <f t="shared" si="142"/>
        <v/>
      </c>
      <c r="K1318" s="11" t="str">
        <f t="shared" si="143"/>
        <v/>
      </c>
      <c r="L1318" s="11" t="str">
        <f t="shared" si="144"/>
        <v/>
      </c>
      <c r="M1318" s="11" t="str">
        <f>IF(A1318="","",VLOOKUP(E1318,index!$A$1:$B$6,2,0)*K1318*G1318)</f>
        <v/>
      </c>
      <c r="N1318" s="11" t="str">
        <f>IF(A1318="","",-PMT(G1318*VLOOKUP(E1318,index!$A$1:$B$6,2,0),C1318,F1318,0,0))</f>
        <v/>
      </c>
      <c r="O1318" s="11" t="str">
        <f t="shared" si="145"/>
        <v/>
      </c>
      <c r="P1318" s="11" t="str">
        <f t="shared" si="140"/>
        <v/>
      </c>
    </row>
    <row r="1319" spans="1:16" x14ac:dyDescent="0.25">
      <c r="A1319" s="9" t="str">
        <f>IF(A1318="","",IF(B1318&lt;C1318,A1318,IF(A1318=MAX('entry data'!$B$8:$B$507),"",A1318+1)))</f>
        <v/>
      </c>
      <c r="B1319" s="9" t="str">
        <f t="shared" si="141"/>
        <v/>
      </c>
      <c r="C1319" s="9" t="str">
        <f>IF(ISERROR(VLOOKUP(A1319,'entry data'!B:G,6,0)),"",VLOOKUP(A1319,'entry data'!B:G,6,0))</f>
        <v/>
      </c>
      <c r="D1319" s="9" t="str">
        <f>IF(ISERROR(VLOOKUP(A1319,'entry data'!B:C,2,0)),"",VLOOKUP(A1319,'entry data'!B:C,2,0))</f>
        <v/>
      </c>
      <c r="E1319" s="9" t="str">
        <f>IF(ISERROR(VLOOKUP(A1319,'entry data'!B:E,4,0)),"",VLOOKUP(A1319,'entry data'!B:E,4,0))</f>
        <v/>
      </c>
      <c r="F1319" s="11" t="str">
        <f>IF(A1319="","",IF(ISERROR(VLOOKUP(A1319,'entry data'!B:F,5,0)),"",VLOOKUP(A1319,'entry data'!B:F,5,0)))</f>
        <v/>
      </c>
      <c r="G1319" s="12" t="str">
        <f>IF(A1319="","",IF(ISERROR(VLOOKUP(A1319,'entry data'!B:I,8,0)),"",VLOOKUP(A1319,'entry data'!B:I,7,0)))</f>
        <v/>
      </c>
      <c r="H1319" s="13" t="str">
        <f>IF(A1319="","",IF(B1319=1,VLOOKUP(A1319,'entry data'!B:D,3,0),I1318))</f>
        <v/>
      </c>
      <c r="I1319" s="14" t="str">
        <f>IF(A1319="","",IF(E1319="weekly",7,IF(E1319="fortnightly",14,IF(E1319="monthly",DATE(IF(MONTH(H1319)=12,YEAR(H1319)+1,YEAR(H1319)),VLOOKUP(MONTH(H1319),index!$D$2:$G$13,2,0),DAY(H1319)),
IF(E1319="quarterly",DATE(IF(MONTH(H1319)&gt;=10,YEAR(H1319)+1,YEAR(H1319)),VLOOKUP(MONTH(H1319),index!$D$2:$G$13,3,0),DAY(H1319)),
IF(E1319="halfyearly",DATE(IF(MONTH(H1319)&gt;=7,YEAR(H1319)+1,YEAR(H1319)),VLOOKUP(MONTH(H1319),index!$D$2:$G$13,4,0),DAY(H1319)),
DATE(YEAR(H1319)+1,MONTH(H1319),DAY(H1319)))))-H1319))+H1319)</f>
        <v/>
      </c>
      <c r="J1319" s="9" t="str">
        <f t="shared" si="142"/>
        <v/>
      </c>
      <c r="K1319" s="11" t="str">
        <f t="shared" si="143"/>
        <v/>
      </c>
      <c r="L1319" s="11" t="str">
        <f t="shared" si="144"/>
        <v/>
      </c>
      <c r="M1319" s="11" t="str">
        <f>IF(A1319="","",VLOOKUP(E1319,index!$A$1:$B$6,2,0)*K1319*G1319)</f>
        <v/>
      </c>
      <c r="N1319" s="11" t="str">
        <f>IF(A1319="","",-PMT(G1319*VLOOKUP(E1319,index!$A$1:$B$6,2,0),C1319,F1319,0,0))</f>
        <v/>
      </c>
      <c r="O1319" s="11" t="str">
        <f t="shared" si="145"/>
        <v/>
      </c>
      <c r="P1319" s="11" t="str">
        <f t="shared" si="140"/>
        <v/>
      </c>
    </row>
    <row r="1320" spans="1:16" x14ac:dyDescent="0.25">
      <c r="A1320" s="9" t="str">
        <f>IF(A1319="","",IF(B1319&lt;C1319,A1319,IF(A1319=MAX('entry data'!$B$8:$B$507),"",A1319+1)))</f>
        <v/>
      </c>
      <c r="B1320" s="9" t="str">
        <f t="shared" si="141"/>
        <v/>
      </c>
      <c r="C1320" s="9" t="str">
        <f>IF(ISERROR(VLOOKUP(A1320,'entry data'!B:G,6,0)),"",VLOOKUP(A1320,'entry data'!B:G,6,0))</f>
        <v/>
      </c>
      <c r="D1320" s="9" t="str">
        <f>IF(ISERROR(VLOOKUP(A1320,'entry data'!B:C,2,0)),"",VLOOKUP(A1320,'entry data'!B:C,2,0))</f>
        <v/>
      </c>
      <c r="E1320" s="9" t="str">
        <f>IF(ISERROR(VLOOKUP(A1320,'entry data'!B:E,4,0)),"",VLOOKUP(A1320,'entry data'!B:E,4,0))</f>
        <v/>
      </c>
      <c r="F1320" s="11" t="str">
        <f>IF(A1320="","",IF(ISERROR(VLOOKUP(A1320,'entry data'!B:F,5,0)),"",VLOOKUP(A1320,'entry data'!B:F,5,0)))</f>
        <v/>
      </c>
      <c r="G1320" s="12" t="str">
        <f>IF(A1320="","",IF(ISERROR(VLOOKUP(A1320,'entry data'!B:I,8,0)),"",VLOOKUP(A1320,'entry data'!B:I,7,0)))</f>
        <v/>
      </c>
      <c r="H1320" s="13" t="str">
        <f>IF(A1320="","",IF(B1320=1,VLOOKUP(A1320,'entry data'!B:D,3,0),I1319))</f>
        <v/>
      </c>
      <c r="I1320" s="14" t="str">
        <f>IF(A1320="","",IF(E1320="weekly",7,IF(E1320="fortnightly",14,IF(E1320="monthly",DATE(IF(MONTH(H1320)=12,YEAR(H1320)+1,YEAR(H1320)),VLOOKUP(MONTH(H1320),index!$D$2:$G$13,2,0),DAY(H1320)),
IF(E1320="quarterly",DATE(IF(MONTH(H1320)&gt;=10,YEAR(H1320)+1,YEAR(H1320)),VLOOKUP(MONTH(H1320),index!$D$2:$G$13,3,0),DAY(H1320)),
IF(E1320="halfyearly",DATE(IF(MONTH(H1320)&gt;=7,YEAR(H1320)+1,YEAR(H1320)),VLOOKUP(MONTH(H1320),index!$D$2:$G$13,4,0),DAY(H1320)),
DATE(YEAR(H1320)+1,MONTH(H1320),DAY(H1320)))))-H1320))+H1320)</f>
        <v/>
      </c>
      <c r="J1320" s="9" t="str">
        <f t="shared" si="142"/>
        <v/>
      </c>
      <c r="K1320" s="11" t="str">
        <f t="shared" si="143"/>
        <v/>
      </c>
      <c r="L1320" s="11" t="str">
        <f t="shared" si="144"/>
        <v/>
      </c>
      <c r="M1320" s="11" t="str">
        <f>IF(A1320="","",VLOOKUP(E1320,index!$A$1:$B$6,2,0)*K1320*G1320)</f>
        <v/>
      </c>
      <c r="N1320" s="11" t="str">
        <f>IF(A1320="","",-PMT(G1320*VLOOKUP(E1320,index!$A$1:$B$6,2,0),C1320,F1320,0,0))</f>
        <v/>
      </c>
      <c r="O1320" s="11" t="str">
        <f t="shared" si="145"/>
        <v/>
      </c>
      <c r="P1320" s="11" t="str">
        <f t="shared" si="140"/>
        <v/>
      </c>
    </row>
    <row r="1321" spans="1:16" x14ac:dyDescent="0.25">
      <c r="A1321" s="9" t="str">
        <f>IF(A1320="","",IF(B1320&lt;C1320,A1320,IF(A1320=MAX('entry data'!$B$8:$B$507),"",A1320+1)))</f>
        <v/>
      </c>
      <c r="B1321" s="9" t="str">
        <f t="shared" si="141"/>
        <v/>
      </c>
      <c r="C1321" s="9" t="str">
        <f>IF(ISERROR(VLOOKUP(A1321,'entry data'!B:G,6,0)),"",VLOOKUP(A1321,'entry data'!B:G,6,0))</f>
        <v/>
      </c>
      <c r="D1321" s="9" t="str">
        <f>IF(ISERROR(VLOOKUP(A1321,'entry data'!B:C,2,0)),"",VLOOKUP(A1321,'entry data'!B:C,2,0))</f>
        <v/>
      </c>
      <c r="E1321" s="9" t="str">
        <f>IF(ISERROR(VLOOKUP(A1321,'entry data'!B:E,4,0)),"",VLOOKUP(A1321,'entry data'!B:E,4,0))</f>
        <v/>
      </c>
      <c r="F1321" s="11" t="str">
        <f>IF(A1321="","",IF(ISERROR(VLOOKUP(A1321,'entry data'!B:F,5,0)),"",VLOOKUP(A1321,'entry data'!B:F,5,0)))</f>
        <v/>
      </c>
      <c r="G1321" s="12" t="str">
        <f>IF(A1321="","",IF(ISERROR(VLOOKUP(A1321,'entry data'!B:I,8,0)),"",VLOOKUP(A1321,'entry data'!B:I,7,0)))</f>
        <v/>
      </c>
      <c r="H1321" s="13" t="str">
        <f>IF(A1321="","",IF(B1321=1,VLOOKUP(A1321,'entry data'!B:D,3,0),I1320))</f>
        <v/>
      </c>
      <c r="I1321" s="14" t="str">
        <f>IF(A1321="","",IF(E1321="weekly",7,IF(E1321="fortnightly",14,IF(E1321="monthly",DATE(IF(MONTH(H1321)=12,YEAR(H1321)+1,YEAR(H1321)),VLOOKUP(MONTH(H1321),index!$D$2:$G$13,2,0),DAY(H1321)),
IF(E1321="quarterly",DATE(IF(MONTH(H1321)&gt;=10,YEAR(H1321)+1,YEAR(H1321)),VLOOKUP(MONTH(H1321),index!$D$2:$G$13,3,0),DAY(H1321)),
IF(E1321="halfyearly",DATE(IF(MONTH(H1321)&gt;=7,YEAR(H1321)+1,YEAR(H1321)),VLOOKUP(MONTH(H1321),index!$D$2:$G$13,4,0),DAY(H1321)),
DATE(YEAR(H1321)+1,MONTH(H1321),DAY(H1321)))))-H1321))+H1321)</f>
        <v/>
      </c>
      <c r="J1321" s="9" t="str">
        <f t="shared" si="142"/>
        <v/>
      </c>
      <c r="K1321" s="11" t="str">
        <f t="shared" si="143"/>
        <v/>
      </c>
      <c r="L1321" s="11" t="str">
        <f t="shared" si="144"/>
        <v/>
      </c>
      <c r="M1321" s="11" t="str">
        <f>IF(A1321="","",VLOOKUP(E1321,index!$A$1:$B$6,2,0)*K1321*G1321)</f>
        <v/>
      </c>
      <c r="N1321" s="11" t="str">
        <f>IF(A1321="","",-PMT(G1321*VLOOKUP(E1321,index!$A$1:$B$6,2,0),C1321,F1321,0,0))</f>
        <v/>
      </c>
      <c r="O1321" s="11" t="str">
        <f t="shared" si="145"/>
        <v/>
      </c>
      <c r="P1321" s="11" t="str">
        <f t="shared" si="140"/>
        <v/>
      </c>
    </row>
    <row r="1322" spans="1:16" x14ac:dyDescent="0.25">
      <c r="A1322" s="9" t="str">
        <f>IF(A1321="","",IF(B1321&lt;C1321,A1321,IF(A1321=MAX('entry data'!$B$8:$B$507),"",A1321+1)))</f>
        <v/>
      </c>
      <c r="B1322" s="9" t="str">
        <f t="shared" si="141"/>
        <v/>
      </c>
      <c r="C1322" s="9" t="str">
        <f>IF(ISERROR(VLOOKUP(A1322,'entry data'!B:G,6,0)),"",VLOOKUP(A1322,'entry data'!B:G,6,0))</f>
        <v/>
      </c>
      <c r="D1322" s="9" t="str">
        <f>IF(ISERROR(VLOOKUP(A1322,'entry data'!B:C,2,0)),"",VLOOKUP(A1322,'entry data'!B:C,2,0))</f>
        <v/>
      </c>
      <c r="E1322" s="9" t="str">
        <f>IF(ISERROR(VLOOKUP(A1322,'entry data'!B:E,4,0)),"",VLOOKUP(A1322,'entry data'!B:E,4,0))</f>
        <v/>
      </c>
      <c r="F1322" s="11" t="str">
        <f>IF(A1322="","",IF(ISERROR(VLOOKUP(A1322,'entry data'!B:F,5,0)),"",VLOOKUP(A1322,'entry data'!B:F,5,0)))</f>
        <v/>
      </c>
      <c r="G1322" s="12" t="str">
        <f>IF(A1322="","",IF(ISERROR(VLOOKUP(A1322,'entry data'!B:I,8,0)),"",VLOOKUP(A1322,'entry data'!B:I,7,0)))</f>
        <v/>
      </c>
      <c r="H1322" s="13" t="str">
        <f>IF(A1322="","",IF(B1322=1,VLOOKUP(A1322,'entry data'!B:D,3,0),I1321))</f>
        <v/>
      </c>
      <c r="I1322" s="14" t="str">
        <f>IF(A1322="","",IF(E1322="weekly",7,IF(E1322="fortnightly",14,IF(E1322="monthly",DATE(IF(MONTH(H1322)=12,YEAR(H1322)+1,YEAR(H1322)),VLOOKUP(MONTH(H1322),index!$D$2:$G$13,2,0),DAY(H1322)),
IF(E1322="quarterly",DATE(IF(MONTH(H1322)&gt;=10,YEAR(H1322)+1,YEAR(H1322)),VLOOKUP(MONTH(H1322),index!$D$2:$G$13,3,0),DAY(H1322)),
IF(E1322="halfyearly",DATE(IF(MONTH(H1322)&gt;=7,YEAR(H1322)+1,YEAR(H1322)),VLOOKUP(MONTH(H1322),index!$D$2:$G$13,4,0),DAY(H1322)),
DATE(YEAR(H1322)+1,MONTH(H1322),DAY(H1322)))))-H1322))+H1322)</f>
        <v/>
      </c>
      <c r="J1322" s="9" t="str">
        <f t="shared" si="142"/>
        <v/>
      </c>
      <c r="K1322" s="11" t="str">
        <f t="shared" si="143"/>
        <v/>
      </c>
      <c r="L1322" s="11" t="str">
        <f t="shared" si="144"/>
        <v/>
      </c>
      <c r="M1322" s="11" t="str">
        <f>IF(A1322="","",VLOOKUP(E1322,index!$A$1:$B$6,2,0)*K1322*G1322)</f>
        <v/>
      </c>
      <c r="N1322" s="11" t="str">
        <f>IF(A1322="","",-PMT(G1322*VLOOKUP(E1322,index!$A$1:$B$6,2,0),C1322,F1322,0,0))</f>
        <v/>
      </c>
      <c r="O1322" s="11" t="str">
        <f t="shared" si="145"/>
        <v/>
      </c>
      <c r="P1322" s="11" t="str">
        <f t="shared" si="140"/>
        <v/>
      </c>
    </row>
    <row r="1323" spans="1:16" x14ac:dyDescent="0.25">
      <c r="A1323" s="9" t="str">
        <f>IF(A1322="","",IF(B1322&lt;C1322,A1322,IF(A1322=MAX('entry data'!$B$8:$B$507),"",A1322+1)))</f>
        <v/>
      </c>
      <c r="B1323" s="9" t="str">
        <f t="shared" si="141"/>
        <v/>
      </c>
      <c r="C1323" s="9" t="str">
        <f>IF(ISERROR(VLOOKUP(A1323,'entry data'!B:G,6,0)),"",VLOOKUP(A1323,'entry data'!B:G,6,0))</f>
        <v/>
      </c>
      <c r="D1323" s="9" t="str">
        <f>IF(ISERROR(VLOOKUP(A1323,'entry data'!B:C,2,0)),"",VLOOKUP(A1323,'entry data'!B:C,2,0))</f>
        <v/>
      </c>
      <c r="E1323" s="9" t="str">
        <f>IF(ISERROR(VLOOKUP(A1323,'entry data'!B:E,4,0)),"",VLOOKUP(A1323,'entry data'!B:E,4,0))</f>
        <v/>
      </c>
      <c r="F1323" s="11" t="str">
        <f>IF(A1323="","",IF(ISERROR(VLOOKUP(A1323,'entry data'!B:F,5,0)),"",VLOOKUP(A1323,'entry data'!B:F,5,0)))</f>
        <v/>
      </c>
      <c r="G1323" s="12" t="str">
        <f>IF(A1323="","",IF(ISERROR(VLOOKUP(A1323,'entry data'!B:I,8,0)),"",VLOOKUP(A1323,'entry data'!B:I,7,0)))</f>
        <v/>
      </c>
      <c r="H1323" s="13" t="str">
        <f>IF(A1323="","",IF(B1323=1,VLOOKUP(A1323,'entry data'!B:D,3,0),I1322))</f>
        <v/>
      </c>
      <c r="I1323" s="14" t="str">
        <f>IF(A1323="","",IF(E1323="weekly",7,IF(E1323="fortnightly",14,IF(E1323="monthly",DATE(IF(MONTH(H1323)=12,YEAR(H1323)+1,YEAR(H1323)),VLOOKUP(MONTH(H1323),index!$D$2:$G$13,2,0),DAY(H1323)),
IF(E1323="quarterly",DATE(IF(MONTH(H1323)&gt;=10,YEAR(H1323)+1,YEAR(H1323)),VLOOKUP(MONTH(H1323),index!$D$2:$G$13,3,0),DAY(H1323)),
IF(E1323="halfyearly",DATE(IF(MONTH(H1323)&gt;=7,YEAR(H1323)+1,YEAR(H1323)),VLOOKUP(MONTH(H1323),index!$D$2:$G$13,4,0),DAY(H1323)),
DATE(YEAR(H1323)+1,MONTH(H1323),DAY(H1323)))))-H1323))+H1323)</f>
        <v/>
      </c>
      <c r="J1323" s="9" t="str">
        <f t="shared" si="142"/>
        <v/>
      </c>
      <c r="K1323" s="11" t="str">
        <f t="shared" si="143"/>
        <v/>
      </c>
      <c r="L1323" s="11" t="str">
        <f t="shared" si="144"/>
        <v/>
      </c>
      <c r="M1323" s="11" t="str">
        <f>IF(A1323="","",VLOOKUP(E1323,index!$A$1:$B$6,2,0)*K1323*G1323)</f>
        <v/>
      </c>
      <c r="N1323" s="11" t="str">
        <f>IF(A1323="","",-PMT(G1323*VLOOKUP(E1323,index!$A$1:$B$6,2,0),C1323,F1323,0,0))</f>
        <v/>
      </c>
      <c r="O1323" s="11" t="str">
        <f t="shared" si="145"/>
        <v/>
      </c>
      <c r="P1323" s="11" t="str">
        <f t="shared" si="140"/>
        <v/>
      </c>
    </row>
    <row r="1324" spans="1:16" x14ac:dyDescent="0.25">
      <c r="A1324" s="9" t="str">
        <f>IF(A1323="","",IF(B1323&lt;C1323,A1323,IF(A1323=MAX('entry data'!$B$8:$B$507),"",A1323+1)))</f>
        <v/>
      </c>
      <c r="B1324" s="9" t="str">
        <f t="shared" si="141"/>
        <v/>
      </c>
      <c r="C1324" s="9" t="str">
        <f>IF(ISERROR(VLOOKUP(A1324,'entry data'!B:G,6,0)),"",VLOOKUP(A1324,'entry data'!B:G,6,0))</f>
        <v/>
      </c>
      <c r="D1324" s="9" t="str">
        <f>IF(ISERROR(VLOOKUP(A1324,'entry data'!B:C,2,0)),"",VLOOKUP(A1324,'entry data'!B:C,2,0))</f>
        <v/>
      </c>
      <c r="E1324" s="9" t="str">
        <f>IF(ISERROR(VLOOKUP(A1324,'entry data'!B:E,4,0)),"",VLOOKUP(A1324,'entry data'!B:E,4,0))</f>
        <v/>
      </c>
      <c r="F1324" s="11" t="str">
        <f>IF(A1324="","",IF(ISERROR(VLOOKUP(A1324,'entry data'!B:F,5,0)),"",VLOOKUP(A1324,'entry data'!B:F,5,0)))</f>
        <v/>
      </c>
      <c r="G1324" s="12" t="str">
        <f>IF(A1324="","",IF(ISERROR(VLOOKUP(A1324,'entry data'!B:I,8,0)),"",VLOOKUP(A1324,'entry data'!B:I,7,0)))</f>
        <v/>
      </c>
      <c r="H1324" s="13" t="str">
        <f>IF(A1324="","",IF(B1324=1,VLOOKUP(A1324,'entry data'!B:D,3,0),I1323))</f>
        <v/>
      </c>
      <c r="I1324" s="14" t="str">
        <f>IF(A1324="","",IF(E1324="weekly",7,IF(E1324="fortnightly",14,IF(E1324="monthly",DATE(IF(MONTH(H1324)=12,YEAR(H1324)+1,YEAR(H1324)),VLOOKUP(MONTH(H1324),index!$D$2:$G$13,2,0),DAY(H1324)),
IF(E1324="quarterly",DATE(IF(MONTH(H1324)&gt;=10,YEAR(H1324)+1,YEAR(H1324)),VLOOKUP(MONTH(H1324),index!$D$2:$G$13,3,0),DAY(H1324)),
IF(E1324="halfyearly",DATE(IF(MONTH(H1324)&gt;=7,YEAR(H1324)+1,YEAR(H1324)),VLOOKUP(MONTH(H1324),index!$D$2:$G$13,4,0),DAY(H1324)),
DATE(YEAR(H1324)+1,MONTH(H1324),DAY(H1324)))))-H1324))+H1324)</f>
        <v/>
      </c>
      <c r="J1324" s="9" t="str">
        <f t="shared" si="142"/>
        <v/>
      </c>
      <c r="K1324" s="11" t="str">
        <f t="shared" si="143"/>
        <v/>
      </c>
      <c r="L1324" s="11" t="str">
        <f t="shared" si="144"/>
        <v/>
      </c>
      <c r="M1324" s="11" t="str">
        <f>IF(A1324="","",VLOOKUP(E1324,index!$A$1:$B$6,2,0)*K1324*G1324)</f>
        <v/>
      </c>
      <c r="N1324" s="11" t="str">
        <f>IF(A1324="","",-PMT(G1324*VLOOKUP(E1324,index!$A$1:$B$6,2,0),C1324,F1324,0,0))</f>
        <v/>
      </c>
      <c r="O1324" s="11" t="str">
        <f t="shared" si="145"/>
        <v/>
      </c>
      <c r="P1324" s="11" t="str">
        <f t="shared" si="140"/>
        <v/>
      </c>
    </row>
    <row r="1325" spans="1:16" x14ac:dyDescent="0.25">
      <c r="A1325" s="9" t="str">
        <f>IF(A1324="","",IF(B1324&lt;C1324,A1324,IF(A1324=MAX('entry data'!$B$8:$B$507),"",A1324+1)))</f>
        <v/>
      </c>
      <c r="B1325" s="9" t="str">
        <f t="shared" si="141"/>
        <v/>
      </c>
      <c r="C1325" s="9" t="str">
        <f>IF(ISERROR(VLOOKUP(A1325,'entry data'!B:G,6,0)),"",VLOOKUP(A1325,'entry data'!B:G,6,0))</f>
        <v/>
      </c>
      <c r="D1325" s="9" t="str">
        <f>IF(ISERROR(VLOOKUP(A1325,'entry data'!B:C,2,0)),"",VLOOKUP(A1325,'entry data'!B:C,2,0))</f>
        <v/>
      </c>
      <c r="E1325" s="9" t="str">
        <f>IF(ISERROR(VLOOKUP(A1325,'entry data'!B:E,4,0)),"",VLOOKUP(A1325,'entry data'!B:E,4,0))</f>
        <v/>
      </c>
      <c r="F1325" s="11" t="str">
        <f>IF(A1325="","",IF(ISERROR(VLOOKUP(A1325,'entry data'!B:F,5,0)),"",VLOOKUP(A1325,'entry data'!B:F,5,0)))</f>
        <v/>
      </c>
      <c r="G1325" s="12" t="str">
        <f>IF(A1325="","",IF(ISERROR(VLOOKUP(A1325,'entry data'!B:I,8,0)),"",VLOOKUP(A1325,'entry data'!B:I,7,0)))</f>
        <v/>
      </c>
      <c r="H1325" s="13" t="str">
        <f>IF(A1325="","",IF(B1325=1,VLOOKUP(A1325,'entry data'!B:D,3,0),I1324))</f>
        <v/>
      </c>
      <c r="I1325" s="14" t="str">
        <f>IF(A1325="","",IF(E1325="weekly",7,IF(E1325="fortnightly",14,IF(E1325="monthly",DATE(IF(MONTH(H1325)=12,YEAR(H1325)+1,YEAR(H1325)),VLOOKUP(MONTH(H1325),index!$D$2:$G$13,2,0),DAY(H1325)),
IF(E1325="quarterly",DATE(IF(MONTH(H1325)&gt;=10,YEAR(H1325)+1,YEAR(H1325)),VLOOKUP(MONTH(H1325),index!$D$2:$G$13,3,0),DAY(H1325)),
IF(E1325="halfyearly",DATE(IF(MONTH(H1325)&gt;=7,YEAR(H1325)+1,YEAR(H1325)),VLOOKUP(MONTH(H1325),index!$D$2:$G$13,4,0),DAY(H1325)),
DATE(YEAR(H1325)+1,MONTH(H1325),DAY(H1325)))))-H1325))+H1325)</f>
        <v/>
      </c>
      <c r="J1325" s="9" t="str">
        <f t="shared" si="142"/>
        <v/>
      </c>
      <c r="K1325" s="11" t="str">
        <f t="shared" si="143"/>
        <v/>
      </c>
      <c r="L1325" s="11" t="str">
        <f t="shared" si="144"/>
        <v/>
      </c>
      <c r="M1325" s="11" t="str">
        <f>IF(A1325="","",VLOOKUP(E1325,index!$A$1:$B$6,2,0)*K1325*G1325)</f>
        <v/>
      </c>
      <c r="N1325" s="11" t="str">
        <f>IF(A1325="","",-PMT(G1325*VLOOKUP(E1325,index!$A$1:$B$6,2,0),C1325,F1325,0,0))</f>
        <v/>
      </c>
      <c r="O1325" s="11" t="str">
        <f t="shared" si="145"/>
        <v/>
      </c>
      <c r="P1325" s="11" t="str">
        <f t="shared" si="140"/>
        <v/>
      </c>
    </row>
    <row r="1326" spans="1:16" x14ac:dyDescent="0.25">
      <c r="A1326" s="9" t="str">
        <f>IF(A1325="","",IF(B1325&lt;C1325,A1325,IF(A1325=MAX('entry data'!$B$8:$B$507),"",A1325+1)))</f>
        <v/>
      </c>
      <c r="B1326" s="9" t="str">
        <f t="shared" si="141"/>
        <v/>
      </c>
      <c r="C1326" s="9" t="str">
        <f>IF(ISERROR(VLOOKUP(A1326,'entry data'!B:G,6,0)),"",VLOOKUP(A1326,'entry data'!B:G,6,0))</f>
        <v/>
      </c>
      <c r="D1326" s="9" t="str">
        <f>IF(ISERROR(VLOOKUP(A1326,'entry data'!B:C,2,0)),"",VLOOKUP(A1326,'entry data'!B:C,2,0))</f>
        <v/>
      </c>
      <c r="E1326" s="9" t="str">
        <f>IF(ISERROR(VLOOKUP(A1326,'entry data'!B:E,4,0)),"",VLOOKUP(A1326,'entry data'!B:E,4,0))</f>
        <v/>
      </c>
      <c r="F1326" s="11" t="str">
        <f>IF(A1326="","",IF(ISERROR(VLOOKUP(A1326,'entry data'!B:F,5,0)),"",VLOOKUP(A1326,'entry data'!B:F,5,0)))</f>
        <v/>
      </c>
      <c r="G1326" s="12" t="str">
        <f>IF(A1326="","",IF(ISERROR(VLOOKUP(A1326,'entry data'!B:I,8,0)),"",VLOOKUP(A1326,'entry data'!B:I,7,0)))</f>
        <v/>
      </c>
      <c r="H1326" s="13" t="str">
        <f>IF(A1326="","",IF(B1326=1,VLOOKUP(A1326,'entry data'!B:D,3,0),I1325))</f>
        <v/>
      </c>
      <c r="I1326" s="14" t="str">
        <f>IF(A1326="","",IF(E1326="weekly",7,IF(E1326="fortnightly",14,IF(E1326="monthly",DATE(IF(MONTH(H1326)=12,YEAR(H1326)+1,YEAR(H1326)),VLOOKUP(MONTH(H1326),index!$D$2:$G$13,2,0),DAY(H1326)),
IF(E1326="quarterly",DATE(IF(MONTH(H1326)&gt;=10,YEAR(H1326)+1,YEAR(H1326)),VLOOKUP(MONTH(H1326),index!$D$2:$G$13,3,0),DAY(H1326)),
IF(E1326="halfyearly",DATE(IF(MONTH(H1326)&gt;=7,YEAR(H1326)+1,YEAR(H1326)),VLOOKUP(MONTH(H1326),index!$D$2:$G$13,4,0),DAY(H1326)),
DATE(YEAR(H1326)+1,MONTH(H1326),DAY(H1326)))))-H1326))+H1326)</f>
        <v/>
      </c>
      <c r="J1326" s="9" t="str">
        <f t="shared" si="142"/>
        <v/>
      </c>
      <c r="K1326" s="11" t="str">
        <f t="shared" si="143"/>
        <v/>
      </c>
      <c r="L1326" s="11" t="str">
        <f t="shared" si="144"/>
        <v/>
      </c>
      <c r="M1326" s="11" t="str">
        <f>IF(A1326="","",VLOOKUP(E1326,index!$A$1:$B$6,2,0)*K1326*G1326)</f>
        <v/>
      </c>
      <c r="N1326" s="11" t="str">
        <f>IF(A1326="","",-PMT(G1326*VLOOKUP(E1326,index!$A$1:$B$6,2,0),C1326,F1326,0,0))</f>
        <v/>
      </c>
      <c r="O1326" s="11" t="str">
        <f t="shared" si="145"/>
        <v/>
      </c>
      <c r="P1326" s="11" t="str">
        <f t="shared" si="140"/>
        <v/>
      </c>
    </row>
    <row r="1327" spans="1:16" x14ac:dyDescent="0.25">
      <c r="A1327" s="9" t="str">
        <f>IF(A1326="","",IF(B1326&lt;C1326,A1326,IF(A1326=MAX('entry data'!$B$8:$B$507),"",A1326+1)))</f>
        <v/>
      </c>
      <c r="B1327" s="9" t="str">
        <f t="shared" si="141"/>
        <v/>
      </c>
      <c r="C1327" s="9" t="str">
        <f>IF(ISERROR(VLOOKUP(A1327,'entry data'!B:G,6,0)),"",VLOOKUP(A1327,'entry data'!B:G,6,0))</f>
        <v/>
      </c>
      <c r="D1327" s="9" t="str">
        <f>IF(ISERROR(VLOOKUP(A1327,'entry data'!B:C,2,0)),"",VLOOKUP(A1327,'entry data'!B:C,2,0))</f>
        <v/>
      </c>
      <c r="E1327" s="9" t="str">
        <f>IF(ISERROR(VLOOKUP(A1327,'entry data'!B:E,4,0)),"",VLOOKUP(A1327,'entry data'!B:E,4,0))</f>
        <v/>
      </c>
      <c r="F1327" s="11" t="str">
        <f>IF(A1327="","",IF(ISERROR(VLOOKUP(A1327,'entry data'!B:F,5,0)),"",VLOOKUP(A1327,'entry data'!B:F,5,0)))</f>
        <v/>
      </c>
      <c r="G1327" s="12" t="str">
        <f>IF(A1327="","",IF(ISERROR(VLOOKUP(A1327,'entry data'!B:I,8,0)),"",VLOOKUP(A1327,'entry data'!B:I,7,0)))</f>
        <v/>
      </c>
      <c r="H1327" s="13" t="str">
        <f>IF(A1327="","",IF(B1327=1,VLOOKUP(A1327,'entry data'!B:D,3,0),I1326))</f>
        <v/>
      </c>
      <c r="I1327" s="14" t="str">
        <f>IF(A1327="","",IF(E1327="weekly",7,IF(E1327="fortnightly",14,IF(E1327="monthly",DATE(IF(MONTH(H1327)=12,YEAR(H1327)+1,YEAR(H1327)),VLOOKUP(MONTH(H1327),index!$D$2:$G$13,2,0),DAY(H1327)),
IF(E1327="quarterly",DATE(IF(MONTH(H1327)&gt;=10,YEAR(H1327)+1,YEAR(H1327)),VLOOKUP(MONTH(H1327),index!$D$2:$G$13,3,0),DAY(H1327)),
IF(E1327="halfyearly",DATE(IF(MONTH(H1327)&gt;=7,YEAR(H1327)+1,YEAR(H1327)),VLOOKUP(MONTH(H1327),index!$D$2:$G$13,4,0),DAY(H1327)),
DATE(YEAR(H1327)+1,MONTH(H1327),DAY(H1327)))))-H1327))+H1327)</f>
        <v/>
      </c>
      <c r="J1327" s="9" t="str">
        <f t="shared" si="142"/>
        <v/>
      </c>
      <c r="K1327" s="11" t="str">
        <f t="shared" si="143"/>
        <v/>
      </c>
      <c r="L1327" s="11" t="str">
        <f t="shared" si="144"/>
        <v/>
      </c>
      <c r="M1327" s="11" t="str">
        <f>IF(A1327="","",VLOOKUP(E1327,index!$A$1:$B$6,2,0)*K1327*G1327)</f>
        <v/>
      </c>
      <c r="N1327" s="11" t="str">
        <f>IF(A1327="","",-PMT(G1327*VLOOKUP(E1327,index!$A$1:$B$6,2,0),C1327,F1327,0,0))</f>
        <v/>
      </c>
      <c r="O1327" s="11" t="str">
        <f t="shared" si="145"/>
        <v/>
      </c>
      <c r="P1327" s="11" t="str">
        <f t="shared" si="140"/>
        <v/>
      </c>
    </row>
    <row r="1328" spans="1:16" x14ac:dyDescent="0.25">
      <c r="A1328" s="9" t="str">
        <f>IF(A1327="","",IF(B1327&lt;C1327,A1327,IF(A1327=MAX('entry data'!$B$8:$B$507),"",A1327+1)))</f>
        <v/>
      </c>
      <c r="B1328" s="9" t="str">
        <f t="shared" si="141"/>
        <v/>
      </c>
      <c r="C1328" s="9" t="str">
        <f>IF(ISERROR(VLOOKUP(A1328,'entry data'!B:G,6,0)),"",VLOOKUP(A1328,'entry data'!B:G,6,0))</f>
        <v/>
      </c>
      <c r="D1328" s="9" t="str">
        <f>IF(ISERROR(VLOOKUP(A1328,'entry data'!B:C,2,0)),"",VLOOKUP(A1328,'entry data'!B:C,2,0))</f>
        <v/>
      </c>
      <c r="E1328" s="9" t="str">
        <f>IF(ISERROR(VLOOKUP(A1328,'entry data'!B:E,4,0)),"",VLOOKUP(A1328,'entry data'!B:E,4,0))</f>
        <v/>
      </c>
      <c r="F1328" s="11" t="str">
        <f>IF(A1328="","",IF(ISERROR(VLOOKUP(A1328,'entry data'!B:F,5,0)),"",VLOOKUP(A1328,'entry data'!B:F,5,0)))</f>
        <v/>
      </c>
      <c r="G1328" s="12" t="str">
        <f>IF(A1328="","",IF(ISERROR(VLOOKUP(A1328,'entry data'!B:I,8,0)),"",VLOOKUP(A1328,'entry data'!B:I,7,0)))</f>
        <v/>
      </c>
      <c r="H1328" s="13" t="str">
        <f>IF(A1328="","",IF(B1328=1,VLOOKUP(A1328,'entry data'!B:D,3,0),I1327))</f>
        <v/>
      </c>
      <c r="I1328" s="14" t="str">
        <f>IF(A1328="","",IF(E1328="weekly",7,IF(E1328="fortnightly",14,IF(E1328="monthly",DATE(IF(MONTH(H1328)=12,YEAR(H1328)+1,YEAR(H1328)),VLOOKUP(MONTH(H1328),index!$D$2:$G$13,2,0),DAY(H1328)),
IF(E1328="quarterly",DATE(IF(MONTH(H1328)&gt;=10,YEAR(H1328)+1,YEAR(H1328)),VLOOKUP(MONTH(H1328),index!$D$2:$G$13,3,0),DAY(H1328)),
IF(E1328="halfyearly",DATE(IF(MONTH(H1328)&gt;=7,YEAR(H1328)+1,YEAR(H1328)),VLOOKUP(MONTH(H1328),index!$D$2:$G$13,4,0),DAY(H1328)),
DATE(YEAR(H1328)+1,MONTH(H1328),DAY(H1328)))))-H1328))+H1328)</f>
        <v/>
      </c>
      <c r="J1328" s="9" t="str">
        <f t="shared" si="142"/>
        <v/>
      </c>
      <c r="K1328" s="11" t="str">
        <f t="shared" si="143"/>
        <v/>
      </c>
      <c r="L1328" s="11" t="str">
        <f t="shared" si="144"/>
        <v/>
      </c>
      <c r="M1328" s="11" t="str">
        <f>IF(A1328="","",VLOOKUP(E1328,index!$A$1:$B$6,2,0)*K1328*G1328)</f>
        <v/>
      </c>
      <c r="N1328" s="11" t="str">
        <f>IF(A1328="","",-PMT(G1328*VLOOKUP(E1328,index!$A$1:$B$6,2,0),C1328,F1328,0,0))</f>
        <v/>
      </c>
      <c r="O1328" s="11" t="str">
        <f t="shared" si="145"/>
        <v/>
      </c>
      <c r="P1328" s="11" t="str">
        <f t="shared" si="140"/>
        <v/>
      </c>
    </row>
    <row r="1329" spans="1:16" x14ac:dyDescent="0.25">
      <c r="A1329" s="9" t="str">
        <f>IF(A1328="","",IF(B1328&lt;C1328,A1328,IF(A1328=MAX('entry data'!$B$8:$B$507),"",A1328+1)))</f>
        <v/>
      </c>
      <c r="B1329" s="9" t="str">
        <f t="shared" si="141"/>
        <v/>
      </c>
      <c r="C1329" s="9" t="str">
        <f>IF(ISERROR(VLOOKUP(A1329,'entry data'!B:G,6,0)),"",VLOOKUP(A1329,'entry data'!B:G,6,0))</f>
        <v/>
      </c>
      <c r="D1329" s="9" t="str">
        <f>IF(ISERROR(VLOOKUP(A1329,'entry data'!B:C,2,0)),"",VLOOKUP(A1329,'entry data'!B:C,2,0))</f>
        <v/>
      </c>
      <c r="E1329" s="9" t="str">
        <f>IF(ISERROR(VLOOKUP(A1329,'entry data'!B:E,4,0)),"",VLOOKUP(A1329,'entry data'!B:E,4,0))</f>
        <v/>
      </c>
      <c r="F1329" s="11" t="str">
        <f>IF(A1329="","",IF(ISERROR(VLOOKUP(A1329,'entry data'!B:F,5,0)),"",VLOOKUP(A1329,'entry data'!B:F,5,0)))</f>
        <v/>
      </c>
      <c r="G1329" s="12" t="str">
        <f>IF(A1329="","",IF(ISERROR(VLOOKUP(A1329,'entry data'!B:I,8,0)),"",VLOOKUP(A1329,'entry data'!B:I,7,0)))</f>
        <v/>
      </c>
      <c r="H1329" s="13" t="str">
        <f>IF(A1329="","",IF(B1329=1,VLOOKUP(A1329,'entry data'!B:D,3,0),I1328))</f>
        <v/>
      </c>
      <c r="I1329" s="14" t="str">
        <f>IF(A1329="","",IF(E1329="weekly",7,IF(E1329="fortnightly",14,IF(E1329="monthly",DATE(IF(MONTH(H1329)=12,YEAR(H1329)+1,YEAR(H1329)),VLOOKUP(MONTH(H1329),index!$D$2:$G$13,2,0),DAY(H1329)),
IF(E1329="quarterly",DATE(IF(MONTH(H1329)&gt;=10,YEAR(H1329)+1,YEAR(H1329)),VLOOKUP(MONTH(H1329),index!$D$2:$G$13,3,0),DAY(H1329)),
IF(E1329="halfyearly",DATE(IF(MONTH(H1329)&gt;=7,YEAR(H1329)+1,YEAR(H1329)),VLOOKUP(MONTH(H1329),index!$D$2:$G$13,4,0),DAY(H1329)),
DATE(YEAR(H1329)+1,MONTH(H1329),DAY(H1329)))))-H1329))+H1329)</f>
        <v/>
      </c>
      <c r="J1329" s="9" t="str">
        <f t="shared" si="142"/>
        <v/>
      </c>
      <c r="K1329" s="11" t="str">
        <f t="shared" si="143"/>
        <v/>
      </c>
      <c r="L1329" s="11" t="str">
        <f t="shared" si="144"/>
        <v/>
      </c>
      <c r="M1329" s="11" t="str">
        <f>IF(A1329="","",VLOOKUP(E1329,index!$A$1:$B$6,2,0)*K1329*G1329)</f>
        <v/>
      </c>
      <c r="N1329" s="11" t="str">
        <f>IF(A1329="","",-PMT(G1329*VLOOKUP(E1329,index!$A$1:$B$6,2,0),C1329,F1329,0,0))</f>
        <v/>
      </c>
      <c r="O1329" s="11" t="str">
        <f t="shared" si="145"/>
        <v/>
      </c>
      <c r="P1329" s="11" t="str">
        <f t="shared" si="140"/>
        <v/>
      </c>
    </row>
    <row r="1330" spans="1:16" x14ac:dyDescent="0.25">
      <c r="A1330" s="9" t="str">
        <f>IF(A1329="","",IF(B1329&lt;C1329,A1329,IF(A1329=MAX('entry data'!$B$8:$B$507),"",A1329+1)))</f>
        <v/>
      </c>
      <c r="B1330" s="9" t="str">
        <f t="shared" si="141"/>
        <v/>
      </c>
      <c r="C1330" s="9" t="str">
        <f>IF(ISERROR(VLOOKUP(A1330,'entry data'!B:G,6,0)),"",VLOOKUP(A1330,'entry data'!B:G,6,0))</f>
        <v/>
      </c>
      <c r="D1330" s="9" t="str">
        <f>IF(ISERROR(VLOOKUP(A1330,'entry data'!B:C,2,0)),"",VLOOKUP(A1330,'entry data'!B:C,2,0))</f>
        <v/>
      </c>
      <c r="E1330" s="9" t="str">
        <f>IF(ISERROR(VLOOKUP(A1330,'entry data'!B:E,4,0)),"",VLOOKUP(A1330,'entry data'!B:E,4,0))</f>
        <v/>
      </c>
      <c r="F1330" s="11" t="str">
        <f>IF(A1330="","",IF(ISERROR(VLOOKUP(A1330,'entry data'!B:F,5,0)),"",VLOOKUP(A1330,'entry data'!B:F,5,0)))</f>
        <v/>
      </c>
      <c r="G1330" s="12" t="str">
        <f>IF(A1330="","",IF(ISERROR(VLOOKUP(A1330,'entry data'!B:I,8,0)),"",VLOOKUP(A1330,'entry data'!B:I,7,0)))</f>
        <v/>
      </c>
      <c r="H1330" s="13" t="str">
        <f>IF(A1330="","",IF(B1330=1,VLOOKUP(A1330,'entry data'!B:D,3,0),I1329))</f>
        <v/>
      </c>
      <c r="I1330" s="14" t="str">
        <f>IF(A1330="","",IF(E1330="weekly",7,IF(E1330="fortnightly",14,IF(E1330="monthly",DATE(IF(MONTH(H1330)=12,YEAR(H1330)+1,YEAR(H1330)),VLOOKUP(MONTH(H1330),index!$D$2:$G$13,2,0),DAY(H1330)),
IF(E1330="quarterly",DATE(IF(MONTH(H1330)&gt;=10,YEAR(H1330)+1,YEAR(H1330)),VLOOKUP(MONTH(H1330),index!$D$2:$G$13,3,0),DAY(H1330)),
IF(E1330="halfyearly",DATE(IF(MONTH(H1330)&gt;=7,YEAR(H1330)+1,YEAR(H1330)),VLOOKUP(MONTH(H1330),index!$D$2:$G$13,4,0),DAY(H1330)),
DATE(YEAR(H1330)+1,MONTH(H1330),DAY(H1330)))))-H1330))+H1330)</f>
        <v/>
      </c>
      <c r="J1330" s="9" t="str">
        <f t="shared" si="142"/>
        <v/>
      </c>
      <c r="K1330" s="11" t="str">
        <f t="shared" si="143"/>
        <v/>
      </c>
      <c r="L1330" s="11" t="str">
        <f t="shared" si="144"/>
        <v/>
      </c>
      <c r="M1330" s="11" t="str">
        <f>IF(A1330="","",VLOOKUP(E1330,index!$A$1:$B$6,2,0)*K1330*G1330)</f>
        <v/>
      </c>
      <c r="N1330" s="11" t="str">
        <f>IF(A1330="","",-PMT(G1330*VLOOKUP(E1330,index!$A$1:$B$6,2,0),C1330,F1330,0,0))</f>
        <v/>
      </c>
      <c r="O1330" s="11" t="str">
        <f t="shared" si="145"/>
        <v/>
      </c>
      <c r="P1330" s="11" t="str">
        <f t="shared" si="140"/>
        <v/>
      </c>
    </row>
    <row r="1331" spans="1:16" x14ac:dyDescent="0.25">
      <c r="A1331" s="9" t="str">
        <f>IF(A1330="","",IF(B1330&lt;C1330,A1330,IF(A1330=MAX('entry data'!$B$8:$B$507),"",A1330+1)))</f>
        <v/>
      </c>
      <c r="B1331" s="9" t="str">
        <f t="shared" si="141"/>
        <v/>
      </c>
      <c r="C1331" s="9" t="str">
        <f>IF(ISERROR(VLOOKUP(A1331,'entry data'!B:G,6,0)),"",VLOOKUP(A1331,'entry data'!B:G,6,0))</f>
        <v/>
      </c>
      <c r="D1331" s="9" t="str">
        <f>IF(ISERROR(VLOOKUP(A1331,'entry data'!B:C,2,0)),"",VLOOKUP(A1331,'entry data'!B:C,2,0))</f>
        <v/>
      </c>
      <c r="E1331" s="9" t="str">
        <f>IF(ISERROR(VLOOKUP(A1331,'entry data'!B:E,4,0)),"",VLOOKUP(A1331,'entry data'!B:E,4,0))</f>
        <v/>
      </c>
      <c r="F1331" s="11" t="str">
        <f>IF(A1331="","",IF(ISERROR(VLOOKUP(A1331,'entry data'!B:F,5,0)),"",VLOOKUP(A1331,'entry data'!B:F,5,0)))</f>
        <v/>
      </c>
      <c r="G1331" s="12" t="str">
        <f>IF(A1331="","",IF(ISERROR(VLOOKUP(A1331,'entry data'!B:I,8,0)),"",VLOOKUP(A1331,'entry data'!B:I,7,0)))</f>
        <v/>
      </c>
      <c r="H1331" s="13" t="str">
        <f>IF(A1331="","",IF(B1331=1,VLOOKUP(A1331,'entry data'!B:D,3,0),I1330))</f>
        <v/>
      </c>
      <c r="I1331" s="14" t="str">
        <f>IF(A1331="","",IF(E1331="weekly",7,IF(E1331="fortnightly",14,IF(E1331="monthly",DATE(IF(MONTH(H1331)=12,YEAR(H1331)+1,YEAR(H1331)),VLOOKUP(MONTH(H1331),index!$D$2:$G$13,2,0),DAY(H1331)),
IF(E1331="quarterly",DATE(IF(MONTH(H1331)&gt;=10,YEAR(H1331)+1,YEAR(H1331)),VLOOKUP(MONTH(H1331),index!$D$2:$G$13,3,0),DAY(H1331)),
IF(E1331="halfyearly",DATE(IF(MONTH(H1331)&gt;=7,YEAR(H1331)+1,YEAR(H1331)),VLOOKUP(MONTH(H1331),index!$D$2:$G$13,4,0),DAY(H1331)),
DATE(YEAR(H1331)+1,MONTH(H1331),DAY(H1331)))))-H1331))+H1331)</f>
        <v/>
      </c>
      <c r="J1331" s="9" t="str">
        <f t="shared" si="142"/>
        <v/>
      </c>
      <c r="K1331" s="11" t="str">
        <f t="shared" si="143"/>
        <v/>
      </c>
      <c r="L1331" s="11" t="str">
        <f t="shared" si="144"/>
        <v/>
      </c>
      <c r="M1331" s="11" t="str">
        <f>IF(A1331="","",VLOOKUP(E1331,index!$A$1:$B$6,2,0)*K1331*G1331)</f>
        <v/>
      </c>
      <c r="N1331" s="11" t="str">
        <f>IF(A1331="","",-PMT(G1331*VLOOKUP(E1331,index!$A$1:$B$6,2,0),C1331,F1331,0,0))</f>
        <v/>
      </c>
      <c r="O1331" s="11" t="str">
        <f t="shared" si="145"/>
        <v/>
      </c>
      <c r="P1331" s="11" t="str">
        <f t="shared" si="140"/>
        <v/>
      </c>
    </row>
    <row r="1332" spans="1:16" x14ac:dyDescent="0.25">
      <c r="A1332" s="9" t="str">
        <f>IF(A1331="","",IF(B1331&lt;C1331,A1331,IF(A1331=MAX('entry data'!$B$8:$B$507),"",A1331+1)))</f>
        <v/>
      </c>
      <c r="B1332" s="9" t="str">
        <f t="shared" si="141"/>
        <v/>
      </c>
      <c r="C1332" s="9" t="str">
        <f>IF(ISERROR(VLOOKUP(A1332,'entry data'!B:G,6,0)),"",VLOOKUP(A1332,'entry data'!B:G,6,0))</f>
        <v/>
      </c>
      <c r="D1332" s="9" t="str">
        <f>IF(ISERROR(VLOOKUP(A1332,'entry data'!B:C,2,0)),"",VLOOKUP(A1332,'entry data'!B:C,2,0))</f>
        <v/>
      </c>
      <c r="E1332" s="9" t="str">
        <f>IF(ISERROR(VLOOKUP(A1332,'entry data'!B:E,4,0)),"",VLOOKUP(A1332,'entry data'!B:E,4,0))</f>
        <v/>
      </c>
      <c r="F1332" s="11" t="str">
        <f>IF(A1332="","",IF(ISERROR(VLOOKUP(A1332,'entry data'!B:F,5,0)),"",VLOOKUP(A1332,'entry data'!B:F,5,0)))</f>
        <v/>
      </c>
      <c r="G1332" s="12" t="str">
        <f>IF(A1332="","",IF(ISERROR(VLOOKUP(A1332,'entry data'!B:I,8,0)),"",VLOOKUP(A1332,'entry data'!B:I,7,0)))</f>
        <v/>
      </c>
      <c r="H1332" s="13" t="str">
        <f>IF(A1332="","",IF(B1332=1,VLOOKUP(A1332,'entry data'!B:D,3,0),I1331))</f>
        <v/>
      </c>
      <c r="I1332" s="14" t="str">
        <f>IF(A1332="","",IF(E1332="weekly",7,IF(E1332="fortnightly",14,IF(E1332="monthly",DATE(IF(MONTH(H1332)=12,YEAR(H1332)+1,YEAR(H1332)),VLOOKUP(MONTH(H1332),index!$D$2:$G$13,2,0),DAY(H1332)),
IF(E1332="quarterly",DATE(IF(MONTH(H1332)&gt;=10,YEAR(H1332)+1,YEAR(H1332)),VLOOKUP(MONTH(H1332),index!$D$2:$G$13,3,0),DAY(H1332)),
IF(E1332="halfyearly",DATE(IF(MONTH(H1332)&gt;=7,YEAR(H1332)+1,YEAR(H1332)),VLOOKUP(MONTH(H1332),index!$D$2:$G$13,4,0),DAY(H1332)),
DATE(YEAR(H1332)+1,MONTH(H1332),DAY(H1332)))))-H1332))+H1332)</f>
        <v/>
      </c>
      <c r="J1332" s="9" t="str">
        <f t="shared" si="142"/>
        <v/>
      </c>
      <c r="K1332" s="11" t="str">
        <f t="shared" si="143"/>
        <v/>
      </c>
      <c r="L1332" s="11" t="str">
        <f t="shared" si="144"/>
        <v/>
      </c>
      <c r="M1332" s="11" t="str">
        <f>IF(A1332="","",VLOOKUP(E1332,index!$A$1:$B$6,2,0)*K1332*G1332)</f>
        <v/>
      </c>
      <c r="N1332" s="11" t="str">
        <f>IF(A1332="","",-PMT(G1332*VLOOKUP(E1332,index!$A$1:$B$6,2,0),C1332,F1332,0,0))</f>
        <v/>
      </c>
      <c r="O1332" s="11" t="str">
        <f t="shared" si="145"/>
        <v/>
      </c>
      <c r="P1332" s="11" t="str">
        <f t="shared" si="140"/>
        <v/>
      </c>
    </row>
    <row r="1333" spans="1:16" x14ac:dyDescent="0.25">
      <c r="A1333" s="9" t="str">
        <f>IF(A1332="","",IF(B1332&lt;C1332,A1332,IF(A1332=MAX('entry data'!$B$8:$B$507),"",A1332+1)))</f>
        <v/>
      </c>
      <c r="B1333" s="9" t="str">
        <f t="shared" si="141"/>
        <v/>
      </c>
      <c r="C1333" s="9" t="str">
        <f>IF(ISERROR(VLOOKUP(A1333,'entry data'!B:G,6,0)),"",VLOOKUP(A1333,'entry data'!B:G,6,0))</f>
        <v/>
      </c>
      <c r="D1333" s="9" t="str">
        <f>IF(ISERROR(VLOOKUP(A1333,'entry data'!B:C,2,0)),"",VLOOKUP(A1333,'entry data'!B:C,2,0))</f>
        <v/>
      </c>
      <c r="E1333" s="9" t="str">
        <f>IF(ISERROR(VLOOKUP(A1333,'entry data'!B:E,4,0)),"",VLOOKUP(A1333,'entry data'!B:E,4,0))</f>
        <v/>
      </c>
      <c r="F1333" s="11" t="str">
        <f>IF(A1333="","",IF(ISERROR(VLOOKUP(A1333,'entry data'!B:F,5,0)),"",VLOOKUP(A1333,'entry data'!B:F,5,0)))</f>
        <v/>
      </c>
      <c r="G1333" s="12" t="str">
        <f>IF(A1333="","",IF(ISERROR(VLOOKUP(A1333,'entry data'!B:I,8,0)),"",VLOOKUP(A1333,'entry data'!B:I,7,0)))</f>
        <v/>
      </c>
      <c r="H1333" s="13" t="str">
        <f>IF(A1333="","",IF(B1333=1,VLOOKUP(A1333,'entry data'!B:D,3,0),I1332))</f>
        <v/>
      </c>
      <c r="I1333" s="14" t="str">
        <f>IF(A1333="","",IF(E1333="weekly",7,IF(E1333="fortnightly",14,IF(E1333="monthly",DATE(IF(MONTH(H1333)=12,YEAR(H1333)+1,YEAR(H1333)),VLOOKUP(MONTH(H1333),index!$D$2:$G$13,2,0),DAY(H1333)),
IF(E1333="quarterly",DATE(IF(MONTH(H1333)&gt;=10,YEAR(H1333)+1,YEAR(H1333)),VLOOKUP(MONTH(H1333),index!$D$2:$G$13,3,0),DAY(H1333)),
IF(E1333="halfyearly",DATE(IF(MONTH(H1333)&gt;=7,YEAR(H1333)+1,YEAR(H1333)),VLOOKUP(MONTH(H1333),index!$D$2:$G$13,4,0),DAY(H1333)),
DATE(YEAR(H1333)+1,MONTH(H1333),DAY(H1333)))))-H1333))+H1333)</f>
        <v/>
      </c>
      <c r="J1333" s="9" t="str">
        <f t="shared" si="142"/>
        <v/>
      </c>
      <c r="K1333" s="11" t="str">
        <f t="shared" si="143"/>
        <v/>
      </c>
      <c r="L1333" s="11" t="str">
        <f t="shared" si="144"/>
        <v/>
      </c>
      <c r="M1333" s="11" t="str">
        <f>IF(A1333="","",VLOOKUP(E1333,index!$A$1:$B$6,2,0)*K1333*G1333)</f>
        <v/>
      </c>
      <c r="N1333" s="11" t="str">
        <f>IF(A1333="","",-PMT(G1333*VLOOKUP(E1333,index!$A$1:$B$6,2,0),C1333,F1333,0,0))</f>
        <v/>
      </c>
      <c r="O1333" s="11" t="str">
        <f t="shared" si="145"/>
        <v/>
      </c>
      <c r="P1333" s="11" t="str">
        <f t="shared" si="140"/>
        <v/>
      </c>
    </row>
    <row r="1334" spans="1:16" x14ac:dyDescent="0.25">
      <c r="A1334" s="9" t="str">
        <f>IF(A1333="","",IF(B1333&lt;C1333,A1333,IF(A1333=MAX('entry data'!$B$8:$B$507),"",A1333+1)))</f>
        <v/>
      </c>
      <c r="B1334" s="9" t="str">
        <f t="shared" si="141"/>
        <v/>
      </c>
      <c r="C1334" s="9" t="str">
        <f>IF(ISERROR(VLOOKUP(A1334,'entry data'!B:G,6,0)),"",VLOOKUP(A1334,'entry data'!B:G,6,0))</f>
        <v/>
      </c>
      <c r="D1334" s="9" t="str">
        <f>IF(ISERROR(VLOOKUP(A1334,'entry data'!B:C,2,0)),"",VLOOKUP(A1334,'entry data'!B:C,2,0))</f>
        <v/>
      </c>
      <c r="E1334" s="9" t="str">
        <f>IF(ISERROR(VLOOKUP(A1334,'entry data'!B:E,4,0)),"",VLOOKUP(A1334,'entry data'!B:E,4,0))</f>
        <v/>
      </c>
      <c r="F1334" s="11" t="str">
        <f>IF(A1334="","",IF(ISERROR(VLOOKUP(A1334,'entry data'!B:F,5,0)),"",VLOOKUP(A1334,'entry data'!B:F,5,0)))</f>
        <v/>
      </c>
      <c r="G1334" s="12" t="str">
        <f>IF(A1334="","",IF(ISERROR(VLOOKUP(A1334,'entry data'!B:I,8,0)),"",VLOOKUP(A1334,'entry data'!B:I,7,0)))</f>
        <v/>
      </c>
      <c r="H1334" s="13" t="str">
        <f>IF(A1334="","",IF(B1334=1,VLOOKUP(A1334,'entry data'!B:D,3,0),I1333))</f>
        <v/>
      </c>
      <c r="I1334" s="14" t="str">
        <f>IF(A1334="","",IF(E1334="weekly",7,IF(E1334="fortnightly",14,IF(E1334="monthly",DATE(IF(MONTH(H1334)=12,YEAR(H1334)+1,YEAR(H1334)),VLOOKUP(MONTH(H1334),index!$D$2:$G$13,2,0),DAY(H1334)),
IF(E1334="quarterly",DATE(IF(MONTH(H1334)&gt;=10,YEAR(H1334)+1,YEAR(H1334)),VLOOKUP(MONTH(H1334),index!$D$2:$G$13,3,0),DAY(H1334)),
IF(E1334="halfyearly",DATE(IF(MONTH(H1334)&gt;=7,YEAR(H1334)+1,YEAR(H1334)),VLOOKUP(MONTH(H1334),index!$D$2:$G$13,4,0),DAY(H1334)),
DATE(YEAR(H1334)+1,MONTH(H1334),DAY(H1334)))))-H1334))+H1334)</f>
        <v/>
      </c>
      <c r="J1334" s="9" t="str">
        <f t="shared" si="142"/>
        <v/>
      </c>
      <c r="K1334" s="11" t="str">
        <f t="shared" si="143"/>
        <v/>
      </c>
      <c r="L1334" s="11" t="str">
        <f t="shared" si="144"/>
        <v/>
      </c>
      <c r="M1334" s="11" t="str">
        <f>IF(A1334="","",VLOOKUP(E1334,index!$A$1:$B$6,2,0)*K1334*G1334)</f>
        <v/>
      </c>
      <c r="N1334" s="11" t="str">
        <f>IF(A1334="","",-PMT(G1334*VLOOKUP(E1334,index!$A$1:$B$6,2,0),C1334,F1334,0,0))</f>
        <v/>
      </c>
      <c r="O1334" s="11" t="str">
        <f t="shared" si="145"/>
        <v/>
      </c>
      <c r="P1334" s="11" t="str">
        <f t="shared" si="140"/>
        <v/>
      </c>
    </row>
    <row r="1335" spans="1:16" x14ac:dyDescent="0.25">
      <c r="A1335" s="9" t="str">
        <f>IF(A1334="","",IF(B1334&lt;C1334,A1334,IF(A1334=MAX('entry data'!$B$8:$B$507),"",A1334+1)))</f>
        <v/>
      </c>
      <c r="B1335" s="9" t="str">
        <f t="shared" si="141"/>
        <v/>
      </c>
      <c r="C1335" s="9" t="str">
        <f>IF(ISERROR(VLOOKUP(A1335,'entry data'!B:G,6,0)),"",VLOOKUP(A1335,'entry data'!B:G,6,0))</f>
        <v/>
      </c>
      <c r="D1335" s="9" t="str">
        <f>IF(ISERROR(VLOOKUP(A1335,'entry data'!B:C,2,0)),"",VLOOKUP(A1335,'entry data'!B:C,2,0))</f>
        <v/>
      </c>
      <c r="E1335" s="9" t="str">
        <f>IF(ISERROR(VLOOKUP(A1335,'entry data'!B:E,4,0)),"",VLOOKUP(A1335,'entry data'!B:E,4,0))</f>
        <v/>
      </c>
      <c r="F1335" s="11" t="str">
        <f>IF(A1335="","",IF(ISERROR(VLOOKUP(A1335,'entry data'!B:F,5,0)),"",VLOOKUP(A1335,'entry data'!B:F,5,0)))</f>
        <v/>
      </c>
      <c r="G1335" s="12" t="str">
        <f>IF(A1335="","",IF(ISERROR(VLOOKUP(A1335,'entry data'!B:I,8,0)),"",VLOOKUP(A1335,'entry data'!B:I,7,0)))</f>
        <v/>
      </c>
      <c r="H1335" s="13" t="str">
        <f>IF(A1335="","",IF(B1335=1,VLOOKUP(A1335,'entry data'!B:D,3,0),I1334))</f>
        <v/>
      </c>
      <c r="I1335" s="14" t="str">
        <f>IF(A1335="","",IF(E1335="weekly",7,IF(E1335="fortnightly",14,IF(E1335="monthly",DATE(IF(MONTH(H1335)=12,YEAR(H1335)+1,YEAR(H1335)),VLOOKUP(MONTH(H1335),index!$D$2:$G$13,2,0),DAY(H1335)),
IF(E1335="quarterly",DATE(IF(MONTH(H1335)&gt;=10,YEAR(H1335)+1,YEAR(H1335)),VLOOKUP(MONTH(H1335),index!$D$2:$G$13,3,0),DAY(H1335)),
IF(E1335="halfyearly",DATE(IF(MONTH(H1335)&gt;=7,YEAR(H1335)+1,YEAR(H1335)),VLOOKUP(MONTH(H1335),index!$D$2:$G$13,4,0),DAY(H1335)),
DATE(YEAR(H1335)+1,MONTH(H1335),DAY(H1335)))))-H1335))+H1335)</f>
        <v/>
      </c>
      <c r="J1335" s="9" t="str">
        <f t="shared" si="142"/>
        <v/>
      </c>
      <c r="K1335" s="11" t="str">
        <f t="shared" si="143"/>
        <v/>
      </c>
      <c r="L1335" s="11" t="str">
        <f t="shared" si="144"/>
        <v/>
      </c>
      <c r="M1335" s="11" t="str">
        <f>IF(A1335="","",VLOOKUP(E1335,index!$A$1:$B$6,2,0)*K1335*G1335)</f>
        <v/>
      </c>
      <c r="N1335" s="11" t="str">
        <f>IF(A1335="","",-PMT(G1335*VLOOKUP(E1335,index!$A$1:$B$6,2,0),C1335,F1335,0,0))</f>
        <v/>
      </c>
      <c r="O1335" s="11" t="str">
        <f t="shared" si="145"/>
        <v/>
      </c>
      <c r="P1335" s="11" t="str">
        <f t="shared" si="140"/>
        <v/>
      </c>
    </row>
    <row r="1336" spans="1:16" x14ac:dyDescent="0.25">
      <c r="A1336" s="9" t="str">
        <f>IF(A1335="","",IF(B1335&lt;C1335,A1335,IF(A1335=MAX('entry data'!$B$8:$B$507),"",A1335+1)))</f>
        <v/>
      </c>
      <c r="B1336" s="9" t="str">
        <f t="shared" si="141"/>
        <v/>
      </c>
      <c r="C1336" s="9" t="str">
        <f>IF(ISERROR(VLOOKUP(A1336,'entry data'!B:G,6,0)),"",VLOOKUP(A1336,'entry data'!B:G,6,0))</f>
        <v/>
      </c>
      <c r="D1336" s="9" t="str">
        <f>IF(ISERROR(VLOOKUP(A1336,'entry data'!B:C,2,0)),"",VLOOKUP(A1336,'entry data'!B:C,2,0))</f>
        <v/>
      </c>
      <c r="E1336" s="9" t="str">
        <f>IF(ISERROR(VLOOKUP(A1336,'entry data'!B:E,4,0)),"",VLOOKUP(A1336,'entry data'!B:E,4,0))</f>
        <v/>
      </c>
      <c r="F1336" s="11" t="str">
        <f>IF(A1336="","",IF(ISERROR(VLOOKUP(A1336,'entry data'!B:F,5,0)),"",VLOOKUP(A1336,'entry data'!B:F,5,0)))</f>
        <v/>
      </c>
      <c r="G1336" s="12" t="str">
        <f>IF(A1336="","",IF(ISERROR(VLOOKUP(A1336,'entry data'!B:I,8,0)),"",VLOOKUP(A1336,'entry data'!B:I,7,0)))</f>
        <v/>
      </c>
      <c r="H1336" s="13" t="str">
        <f>IF(A1336="","",IF(B1336=1,VLOOKUP(A1336,'entry data'!B:D,3,0),I1335))</f>
        <v/>
      </c>
      <c r="I1336" s="14" t="str">
        <f>IF(A1336="","",IF(E1336="weekly",7,IF(E1336="fortnightly",14,IF(E1336="monthly",DATE(IF(MONTH(H1336)=12,YEAR(H1336)+1,YEAR(H1336)),VLOOKUP(MONTH(H1336),index!$D$2:$G$13,2,0),DAY(H1336)),
IF(E1336="quarterly",DATE(IF(MONTH(H1336)&gt;=10,YEAR(H1336)+1,YEAR(H1336)),VLOOKUP(MONTH(H1336),index!$D$2:$G$13,3,0),DAY(H1336)),
IF(E1336="halfyearly",DATE(IF(MONTH(H1336)&gt;=7,YEAR(H1336)+1,YEAR(H1336)),VLOOKUP(MONTH(H1336),index!$D$2:$G$13,4,0),DAY(H1336)),
DATE(YEAR(H1336)+1,MONTH(H1336),DAY(H1336)))))-H1336))+H1336)</f>
        <v/>
      </c>
      <c r="J1336" s="9" t="str">
        <f t="shared" si="142"/>
        <v/>
      </c>
      <c r="K1336" s="11" t="str">
        <f t="shared" si="143"/>
        <v/>
      </c>
      <c r="L1336" s="11" t="str">
        <f t="shared" si="144"/>
        <v/>
      </c>
      <c r="M1336" s="11" t="str">
        <f>IF(A1336="","",VLOOKUP(E1336,index!$A$1:$B$6,2,0)*K1336*G1336)</f>
        <v/>
      </c>
      <c r="N1336" s="11" t="str">
        <f>IF(A1336="","",-PMT(G1336*VLOOKUP(E1336,index!$A$1:$B$6,2,0),C1336,F1336,0,0))</f>
        <v/>
      </c>
      <c r="O1336" s="11" t="str">
        <f t="shared" si="145"/>
        <v/>
      </c>
      <c r="P1336" s="11" t="str">
        <f t="shared" si="140"/>
        <v/>
      </c>
    </row>
    <row r="1337" spans="1:16" x14ac:dyDescent="0.25">
      <c r="A1337" s="9" t="str">
        <f>IF(A1336="","",IF(B1336&lt;C1336,A1336,IF(A1336=MAX('entry data'!$B$8:$B$507),"",A1336+1)))</f>
        <v/>
      </c>
      <c r="B1337" s="9" t="str">
        <f t="shared" si="141"/>
        <v/>
      </c>
      <c r="C1337" s="9" t="str">
        <f>IF(ISERROR(VLOOKUP(A1337,'entry data'!B:G,6,0)),"",VLOOKUP(A1337,'entry data'!B:G,6,0))</f>
        <v/>
      </c>
      <c r="D1337" s="9" t="str">
        <f>IF(ISERROR(VLOOKUP(A1337,'entry data'!B:C,2,0)),"",VLOOKUP(A1337,'entry data'!B:C,2,0))</f>
        <v/>
      </c>
      <c r="E1337" s="9" t="str">
        <f>IF(ISERROR(VLOOKUP(A1337,'entry data'!B:E,4,0)),"",VLOOKUP(A1337,'entry data'!B:E,4,0))</f>
        <v/>
      </c>
      <c r="F1337" s="11" t="str">
        <f>IF(A1337="","",IF(ISERROR(VLOOKUP(A1337,'entry data'!B:F,5,0)),"",VLOOKUP(A1337,'entry data'!B:F,5,0)))</f>
        <v/>
      </c>
      <c r="G1337" s="12" t="str">
        <f>IF(A1337="","",IF(ISERROR(VLOOKUP(A1337,'entry data'!B:I,8,0)),"",VLOOKUP(A1337,'entry data'!B:I,7,0)))</f>
        <v/>
      </c>
      <c r="H1337" s="13" t="str">
        <f>IF(A1337="","",IF(B1337=1,VLOOKUP(A1337,'entry data'!B:D,3,0),I1336))</f>
        <v/>
      </c>
      <c r="I1337" s="14" t="str">
        <f>IF(A1337="","",IF(E1337="weekly",7,IF(E1337="fortnightly",14,IF(E1337="monthly",DATE(IF(MONTH(H1337)=12,YEAR(H1337)+1,YEAR(H1337)),VLOOKUP(MONTH(H1337),index!$D$2:$G$13,2,0),DAY(H1337)),
IF(E1337="quarterly",DATE(IF(MONTH(H1337)&gt;=10,YEAR(H1337)+1,YEAR(H1337)),VLOOKUP(MONTH(H1337),index!$D$2:$G$13,3,0),DAY(H1337)),
IF(E1337="halfyearly",DATE(IF(MONTH(H1337)&gt;=7,YEAR(H1337)+1,YEAR(H1337)),VLOOKUP(MONTH(H1337),index!$D$2:$G$13,4,0),DAY(H1337)),
DATE(YEAR(H1337)+1,MONTH(H1337),DAY(H1337)))))-H1337))+H1337)</f>
        <v/>
      </c>
      <c r="J1337" s="9" t="str">
        <f t="shared" si="142"/>
        <v/>
      </c>
      <c r="K1337" s="11" t="str">
        <f t="shared" si="143"/>
        <v/>
      </c>
      <c r="L1337" s="11" t="str">
        <f t="shared" si="144"/>
        <v/>
      </c>
      <c r="M1337" s="11" t="str">
        <f>IF(A1337="","",VLOOKUP(E1337,index!$A$1:$B$6,2,0)*K1337*G1337)</f>
        <v/>
      </c>
      <c r="N1337" s="11" t="str">
        <f>IF(A1337="","",-PMT(G1337*VLOOKUP(E1337,index!$A$1:$B$6,2,0),C1337,F1337,0,0))</f>
        <v/>
      </c>
      <c r="O1337" s="11" t="str">
        <f t="shared" si="145"/>
        <v/>
      </c>
      <c r="P1337" s="11" t="str">
        <f t="shared" si="140"/>
        <v/>
      </c>
    </row>
    <row r="1338" spans="1:16" x14ac:dyDescent="0.25">
      <c r="A1338" s="9" t="str">
        <f>IF(A1337="","",IF(B1337&lt;C1337,A1337,IF(A1337=MAX('entry data'!$B$8:$B$507),"",A1337+1)))</f>
        <v/>
      </c>
      <c r="B1338" s="9" t="str">
        <f t="shared" si="141"/>
        <v/>
      </c>
      <c r="C1338" s="9" t="str">
        <f>IF(ISERROR(VLOOKUP(A1338,'entry data'!B:G,6,0)),"",VLOOKUP(A1338,'entry data'!B:G,6,0))</f>
        <v/>
      </c>
      <c r="D1338" s="9" t="str">
        <f>IF(ISERROR(VLOOKUP(A1338,'entry data'!B:C,2,0)),"",VLOOKUP(A1338,'entry data'!B:C,2,0))</f>
        <v/>
      </c>
      <c r="E1338" s="9" t="str">
        <f>IF(ISERROR(VLOOKUP(A1338,'entry data'!B:E,4,0)),"",VLOOKUP(A1338,'entry data'!B:E,4,0))</f>
        <v/>
      </c>
      <c r="F1338" s="11" t="str">
        <f>IF(A1338="","",IF(ISERROR(VLOOKUP(A1338,'entry data'!B:F,5,0)),"",VLOOKUP(A1338,'entry data'!B:F,5,0)))</f>
        <v/>
      </c>
      <c r="G1338" s="12" t="str">
        <f>IF(A1338="","",IF(ISERROR(VLOOKUP(A1338,'entry data'!B:I,8,0)),"",VLOOKUP(A1338,'entry data'!B:I,7,0)))</f>
        <v/>
      </c>
      <c r="H1338" s="13" t="str">
        <f>IF(A1338="","",IF(B1338=1,VLOOKUP(A1338,'entry data'!B:D,3,0),I1337))</f>
        <v/>
      </c>
      <c r="I1338" s="14" t="str">
        <f>IF(A1338="","",IF(E1338="weekly",7,IF(E1338="fortnightly",14,IF(E1338="monthly",DATE(IF(MONTH(H1338)=12,YEAR(H1338)+1,YEAR(H1338)),VLOOKUP(MONTH(H1338),index!$D$2:$G$13,2,0),DAY(H1338)),
IF(E1338="quarterly",DATE(IF(MONTH(H1338)&gt;=10,YEAR(H1338)+1,YEAR(H1338)),VLOOKUP(MONTH(H1338),index!$D$2:$G$13,3,0),DAY(H1338)),
IF(E1338="halfyearly",DATE(IF(MONTH(H1338)&gt;=7,YEAR(H1338)+1,YEAR(H1338)),VLOOKUP(MONTH(H1338),index!$D$2:$G$13,4,0),DAY(H1338)),
DATE(YEAR(H1338)+1,MONTH(H1338),DAY(H1338)))))-H1338))+H1338)</f>
        <v/>
      </c>
      <c r="J1338" s="9" t="str">
        <f t="shared" si="142"/>
        <v/>
      </c>
      <c r="K1338" s="11" t="str">
        <f t="shared" si="143"/>
        <v/>
      </c>
      <c r="L1338" s="11" t="str">
        <f t="shared" si="144"/>
        <v/>
      </c>
      <c r="M1338" s="11" t="str">
        <f>IF(A1338="","",VLOOKUP(E1338,index!$A$1:$B$6,2,0)*K1338*G1338)</f>
        <v/>
      </c>
      <c r="N1338" s="11" t="str">
        <f>IF(A1338="","",-PMT(G1338*VLOOKUP(E1338,index!$A$1:$B$6,2,0),C1338,F1338,0,0))</f>
        <v/>
      </c>
      <c r="O1338" s="11" t="str">
        <f t="shared" si="145"/>
        <v/>
      </c>
      <c r="P1338" s="11" t="str">
        <f t="shared" si="140"/>
        <v/>
      </c>
    </row>
    <row r="1339" spans="1:16" x14ac:dyDescent="0.25">
      <c r="A1339" s="9" t="str">
        <f>IF(A1338="","",IF(B1338&lt;C1338,A1338,IF(A1338=MAX('entry data'!$B$8:$B$507),"",A1338+1)))</f>
        <v/>
      </c>
      <c r="B1339" s="9" t="str">
        <f t="shared" si="141"/>
        <v/>
      </c>
      <c r="C1339" s="9" t="str">
        <f>IF(ISERROR(VLOOKUP(A1339,'entry data'!B:G,6,0)),"",VLOOKUP(A1339,'entry data'!B:G,6,0))</f>
        <v/>
      </c>
      <c r="D1339" s="9" t="str">
        <f>IF(ISERROR(VLOOKUP(A1339,'entry data'!B:C,2,0)),"",VLOOKUP(A1339,'entry data'!B:C,2,0))</f>
        <v/>
      </c>
      <c r="E1339" s="9" t="str">
        <f>IF(ISERROR(VLOOKUP(A1339,'entry data'!B:E,4,0)),"",VLOOKUP(A1339,'entry data'!B:E,4,0))</f>
        <v/>
      </c>
      <c r="F1339" s="11" t="str">
        <f>IF(A1339="","",IF(ISERROR(VLOOKUP(A1339,'entry data'!B:F,5,0)),"",VLOOKUP(A1339,'entry data'!B:F,5,0)))</f>
        <v/>
      </c>
      <c r="G1339" s="12" t="str">
        <f>IF(A1339="","",IF(ISERROR(VLOOKUP(A1339,'entry data'!B:I,8,0)),"",VLOOKUP(A1339,'entry data'!B:I,7,0)))</f>
        <v/>
      </c>
      <c r="H1339" s="13" t="str">
        <f>IF(A1339="","",IF(B1339=1,VLOOKUP(A1339,'entry data'!B:D,3,0),I1338))</f>
        <v/>
      </c>
      <c r="I1339" s="14" t="str">
        <f>IF(A1339="","",IF(E1339="weekly",7,IF(E1339="fortnightly",14,IF(E1339="monthly",DATE(IF(MONTH(H1339)=12,YEAR(H1339)+1,YEAR(H1339)),VLOOKUP(MONTH(H1339),index!$D$2:$G$13,2,0),DAY(H1339)),
IF(E1339="quarterly",DATE(IF(MONTH(H1339)&gt;=10,YEAR(H1339)+1,YEAR(H1339)),VLOOKUP(MONTH(H1339),index!$D$2:$G$13,3,0),DAY(H1339)),
IF(E1339="halfyearly",DATE(IF(MONTH(H1339)&gt;=7,YEAR(H1339)+1,YEAR(H1339)),VLOOKUP(MONTH(H1339),index!$D$2:$G$13,4,0),DAY(H1339)),
DATE(YEAR(H1339)+1,MONTH(H1339),DAY(H1339)))))-H1339))+H1339)</f>
        <v/>
      </c>
      <c r="J1339" s="9" t="str">
        <f t="shared" si="142"/>
        <v/>
      </c>
      <c r="K1339" s="11" t="str">
        <f t="shared" si="143"/>
        <v/>
      </c>
      <c r="L1339" s="11" t="str">
        <f t="shared" si="144"/>
        <v/>
      </c>
      <c r="M1339" s="11" t="str">
        <f>IF(A1339="","",VLOOKUP(E1339,index!$A$1:$B$6,2,0)*K1339*G1339)</f>
        <v/>
      </c>
      <c r="N1339" s="11" t="str">
        <f>IF(A1339="","",-PMT(G1339*VLOOKUP(E1339,index!$A$1:$B$6,2,0),C1339,F1339,0,0))</f>
        <v/>
      </c>
      <c r="O1339" s="11" t="str">
        <f t="shared" si="145"/>
        <v/>
      </c>
      <c r="P1339" s="11" t="str">
        <f t="shared" si="140"/>
        <v/>
      </c>
    </row>
    <row r="1340" spans="1:16" x14ac:dyDescent="0.25">
      <c r="A1340" s="9" t="str">
        <f>IF(A1339="","",IF(B1339&lt;C1339,A1339,IF(A1339=MAX('entry data'!$B$8:$B$507),"",A1339+1)))</f>
        <v/>
      </c>
      <c r="B1340" s="9" t="str">
        <f t="shared" si="141"/>
        <v/>
      </c>
      <c r="C1340" s="9" t="str">
        <f>IF(ISERROR(VLOOKUP(A1340,'entry data'!B:G,6,0)),"",VLOOKUP(A1340,'entry data'!B:G,6,0))</f>
        <v/>
      </c>
      <c r="D1340" s="9" t="str">
        <f>IF(ISERROR(VLOOKUP(A1340,'entry data'!B:C,2,0)),"",VLOOKUP(A1340,'entry data'!B:C,2,0))</f>
        <v/>
      </c>
      <c r="E1340" s="9" t="str">
        <f>IF(ISERROR(VLOOKUP(A1340,'entry data'!B:E,4,0)),"",VLOOKUP(A1340,'entry data'!B:E,4,0))</f>
        <v/>
      </c>
      <c r="F1340" s="11" t="str">
        <f>IF(A1340="","",IF(ISERROR(VLOOKUP(A1340,'entry data'!B:F,5,0)),"",VLOOKUP(A1340,'entry data'!B:F,5,0)))</f>
        <v/>
      </c>
      <c r="G1340" s="12" t="str">
        <f>IF(A1340="","",IF(ISERROR(VLOOKUP(A1340,'entry data'!B:I,8,0)),"",VLOOKUP(A1340,'entry data'!B:I,7,0)))</f>
        <v/>
      </c>
      <c r="H1340" s="13" t="str">
        <f>IF(A1340="","",IF(B1340=1,VLOOKUP(A1340,'entry data'!B:D,3,0),I1339))</f>
        <v/>
      </c>
      <c r="I1340" s="14" t="str">
        <f>IF(A1340="","",IF(E1340="weekly",7,IF(E1340="fortnightly",14,IF(E1340="monthly",DATE(IF(MONTH(H1340)=12,YEAR(H1340)+1,YEAR(H1340)),VLOOKUP(MONTH(H1340),index!$D$2:$G$13,2,0),DAY(H1340)),
IF(E1340="quarterly",DATE(IF(MONTH(H1340)&gt;=10,YEAR(H1340)+1,YEAR(H1340)),VLOOKUP(MONTH(H1340),index!$D$2:$G$13,3,0),DAY(H1340)),
IF(E1340="halfyearly",DATE(IF(MONTH(H1340)&gt;=7,YEAR(H1340)+1,YEAR(H1340)),VLOOKUP(MONTH(H1340),index!$D$2:$G$13,4,0),DAY(H1340)),
DATE(YEAR(H1340)+1,MONTH(H1340),DAY(H1340)))))-H1340))+H1340)</f>
        <v/>
      </c>
      <c r="J1340" s="9" t="str">
        <f t="shared" si="142"/>
        <v/>
      </c>
      <c r="K1340" s="11" t="str">
        <f t="shared" si="143"/>
        <v/>
      </c>
      <c r="L1340" s="11" t="str">
        <f t="shared" si="144"/>
        <v/>
      </c>
      <c r="M1340" s="11" t="str">
        <f>IF(A1340="","",VLOOKUP(E1340,index!$A$1:$B$6,2,0)*K1340*G1340)</f>
        <v/>
      </c>
      <c r="N1340" s="11" t="str">
        <f>IF(A1340="","",-PMT(G1340*VLOOKUP(E1340,index!$A$1:$B$6,2,0),C1340,F1340,0,0))</f>
        <v/>
      </c>
      <c r="O1340" s="11" t="str">
        <f t="shared" si="145"/>
        <v/>
      </c>
      <c r="P1340" s="11" t="str">
        <f t="shared" si="140"/>
        <v/>
      </c>
    </row>
    <row r="1341" spans="1:16" x14ac:dyDescent="0.25">
      <c r="A1341" s="9" t="str">
        <f>IF(A1340="","",IF(B1340&lt;C1340,A1340,IF(A1340=MAX('entry data'!$B$8:$B$507),"",A1340+1)))</f>
        <v/>
      </c>
      <c r="B1341" s="9" t="str">
        <f t="shared" si="141"/>
        <v/>
      </c>
      <c r="C1341" s="9" t="str">
        <f>IF(ISERROR(VLOOKUP(A1341,'entry data'!B:G,6,0)),"",VLOOKUP(A1341,'entry data'!B:G,6,0))</f>
        <v/>
      </c>
      <c r="D1341" s="9" t="str">
        <f>IF(ISERROR(VLOOKUP(A1341,'entry data'!B:C,2,0)),"",VLOOKUP(A1341,'entry data'!B:C,2,0))</f>
        <v/>
      </c>
      <c r="E1341" s="9" t="str">
        <f>IF(ISERROR(VLOOKUP(A1341,'entry data'!B:E,4,0)),"",VLOOKUP(A1341,'entry data'!B:E,4,0))</f>
        <v/>
      </c>
      <c r="F1341" s="11" t="str">
        <f>IF(A1341="","",IF(ISERROR(VLOOKUP(A1341,'entry data'!B:F,5,0)),"",VLOOKUP(A1341,'entry data'!B:F,5,0)))</f>
        <v/>
      </c>
      <c r="G1341" s="12" t="str">
        <f>IF(A1341="","",IF(ISERROR(VLOOKUP(A1341,'entry data'!B:I,8,0)),"",VLOOKUP(A1341,'entry data'!B:I,7,0)))</f>
        <v/>
      </c>
      <c r="H1341" s="13" t="str">
        <f>IF(A1341="","",IF(B1341=1,VLOOKUP(A1341,'entry data'!B:D,3,0),I1340))</f>
        <v/>
      </c>
      <c r="I1341" s="14" t="str">
        <f>IF(A1341="","",IF(E1341="weekly",7,IF(E1341="fortnightly",14,IF(E1341="monthly",DATE(IF(MONTH(H1341)=12,YEAR(H1341)+1,YEAR(H1341)),VLOOKUP(MONTH(H1341),index!$D$2:$G$13,2,0),DAY(H1341)),
IF(E1341="quarterly",DATE(IF(MONTH(H1341)&gt;=10,YEAR(H1341)+1,YEAR(H1341)),VLOOKUP(MONTH(H1341),index!$D$2:$G$13,3,0),DAY(H1341)),
IF(E1341="halfyearly",DATE(IF(MONTH(H1341)&gt;=7,YEAR(H1341)+1,YEAR(H1341)),VLOOKUP(MONTH(H1341),index!$D$2:$G$13,4,0),DAY(H1341)),
DATE(YEAR(H1341)+1,MONTH(H1341),DAY(H1341)))))-H1341))+H1341)</f>
        <v/>
      </c>
      <c r="J1341" s="9" t="str">
        <f t="shared" si="142"/>
        <v/>
      </c>
      <c r="K1341" s="11" t="str">
        <f t="shared" si="143"/>
        <v/>
      </c>
      <c r="L1341" s="11" t="str">
        <f t="shared" si="144"/>
        <v/>
      </c>
      <c r="M1341" s="11" t="str">
        <f>IF(A1341="","",VLOOKUP(E1341,index!$A$1:$B$6,2,0)*K1341*G1341)</f>
        <v/>
      </c>
      <c r="N1341" s="11" t="str">
        <f>IF(A1341="","",-PMT(G1341*VLOOKUP(E1341,index!$A$1:$B$6,2,0),C1341,F1341,0,0))</f>
        <v/>
      </c>
      <c r="O1341" s="11" t="str">
        <f t="shared" si="145"/>
        <v/>
      </c>
      <c r="P1341" s="11" t="str">
        <f t="shared" si="140"/>
        <v/>
      </c>
    </row>
    <row r="1342" spans="1:16" x14ac:dyDescent="0.25">
      <c r="A1342" s="9" t="str">
        <f>IF(A1341="","",IF(B1341&lt;C1341,A1341,IF(A1341=MAX('entry data'!$B$8:$B$507),"",A1341+1)))</f>
        <v/>
      </c>
      <c r="B1342" s="9" t="str">
        <f t="shared" si="141"/>
        <v/>
      </c>
      <c r="C1342" s="9" t="str">
        <f>IF(ISERROR(VLOOKUP(A1342,'entry data'!B:G,6,0)),"",VLOOKUP(A1342,'entry data'!B:G,6,0))</f>
        <v/>
      </c>
      <c r="D1342" s="9" t="str">
        <f>IF(ISERROR(VLOOKUP(A1342,'entry data'!B:C,2,0)),"",VLOOKUP(A1342,'entry data'!B:C,2,0))</f>
        <v/>
      </c>
      <c r="E1342" s="9" t="str">
        <f>IF(ISERROR(VLOOKUP(A1342,'entry data'!B:E,4,0)),"",VLOOKUP(A1342,'entry data'!B:E,4,0))</f>
        <v/>
      </c>
      <c r="F1342" s="11" t="str">
        <f>IF(A1342="","",IF(ISERROR(VLOOKUP(A1342,'entry data'!B:F,5,0)),"",VLOOKUP(A1342,'entry data'!B:F,5,0)))</f>
        <v/>
      </c>
      <c r="G1342" s="12" t="str">
        <f>IF(A1342="","",IF(ISERROR(VLOOKUP(A1342,'entry data'!B:I,8,0)),"",VLOOKUP(A1342,'entry data'!B:I,7,0)))</f>
        <v/>
      </c>
      <c r="H1342" s="13" t="str">
        <f>IF(A1342="","",IF(B1342=1,VLOOKUP(A1342,'entry data'!B:D,3,0),I1341))</f>
        <v/>
      </c>
      <c r="I1342" s="14" t="str">
        <f>IF(A1342="","",IF(E1342="weekly",7,IF(E1342="fortnightly",14,IF(E1342="monthly",DATE(IF(MONTH(H1342)=12,YEAR(H1342)+1,YEAR(H1342)),VLOOKUP(MONTH(H1342),index!$D$2:$G$13,2,0),DAY(H1342)),
IF(E1342="quarterly",DATE(IF(MONTH(H1342)&gt;=10,YEAR(H1342)+1,YEAR(H1342)),VLOOKUP(MONTH(H1342),index!$D$2:$G$13,3,0),DAY(H1342)),
IF(E1342="halfyearly",DATE(IF(MONTH(H1342)&gt;=7,YEAR(H1342)+1,YEAR(H1342)),VLOOKUP(MONTH(H1342),index!$D$2:$G$13,4,0),DAY(H1342)),
DATE(YEAR(H1342)+1,MONTH(H1342),DAY(H1342)))))-H1342))+H1342)</f>
        <v/>
      </c>
      <c r="J1342" s="9" t="str">
        <f t="shared" si="142"/>
        <v/>
      </c>
      <c r="K1342" s="11" t="str">
        <f t="shared" si="143"/>
        <v/>
      </c>
      <c r="L1342" s="11" t="str">
        <f t="shared" si="144"/>
        <v/>
      </c>
      <c r="M1342" s="11" t="str">
        <f>IF(A1342="","",VLOOKUP(E1342,index!$A$1:$B$6,2,0)*K1342*G1342)</f>
        <v/>
      </c>
      <c r="N1342" s="11" t="str">
        <f>IF(A1342="","",-PMT(G1342*VLOOKUP(E1342,index!$A$1:$B$6,2,0),C1342,F1342,0,0))</f>
        <v/>
      </c>
      <c r="O1342" s="11" t="str">
        <f t="shared" si="145"/>
        <v/>
      </c>
      <c r="P1342" s="11" t="str">
        <f t="shared" si="140"/>
        <v/>
      </c>
    </row>
    <row r="1343" spans="1:16" x14ac:dyDescent="0.25">
      <c r="A1343" s="9" t="str">
        <f>IF(A1342="","",IF(B1342&lt;C1342,A1342,IF(A1342=MAX('entry data'!$B$8:$B$507),"",A1342+1)))</f>
        <v/>
      </c>
      <c r="B1343" s="9" t="str">
        <f t="shared" si="141"/>
        <v/>
      </c>
      <c r="C1343" s="9" t="str">
        <f>IF(ISERROR(VLOOKUP(A1343,'entry data'!B:G,6,0)),"",VLOOKUP(A1343,'entry data'!B:G,6,0))</f>
        <v/>
      </c>
      <c r="D1343" s="9" t="str">
        <f>IF(ISERROR(VLOOKUP(A1343,'entry data'!B:C,2,0)),"",VLOOKUP(A1343,'entry data'!B:C,2,0))</f>
        <v/>
      </c>
      <c r="E1343" s="9" t="str">
        <f>IF(ISERROR(VLOOKUP(A1343,'entry data'!B:E,4,0)),"",VLOOKUP(A1343,'entry data'!B:E,4,0))</f>
        <v/>
      </c>
      <c r="F1343" s="11" t="str">
        <f>IF(A1343="","",IF(ISERROR(VLOOKUP(A1343,'entry data'!B:F,5,0)),"",VLOOKUP(A1343,'entry data'!B:F,5,0)))</f>
        <v/>
      </c>
      <c r="G1343" s="12" t="str">
        <f>IF(A1343="","",IF(ISERROR(VLOOKUP(A1343,'entry data'!B:I,8,0)),"",VLOOKUP(A1343,'entry data'!B:I,7,0)))</f>
        <v/>
      </c>
      <c r="H1343" s="13" t="str">
        <f>IF(A1343="","",IF(B1343=1,VLOOKUP(A1343,'entry data'!B:D,3,0),I1342))</f>
        <v/>
      </c>
      <c r="I1343" s="14" t="str">
        <f>IF(A1343="","",IF(E1343="weekly",7,IF(E1343="fortnightly",14,IF(E1343="monthly",DATE(IF(MONTH(H1343)=12,YEAR(H1343)+1,YEAR(H1343)),VLOOKUP(MONTH(H1343),index!$D$2:$G$13,2,0),DAY(H1343)),
IF(E1343="quarterly",DATE(IF(MONTH(H1343)&gt;=10,YEAR(H1343)+1,YEAR(H1343)),VLOOKUP(MONTH(H1343),index!$D$2:$G$13,3,0),DAY(H1343)),
IF(E1343="halfyearly",DATE(IF(MONTH(H1343)&gt;=7,YEAR(H1343)+1,YEAR(H1343)),VLOOKUP(MONTH(H1343),index!$D$2:$G$13,4,0),DAY(H1343)),
DATE(YEAR(H1343)+1,MONTH(H1343),DAY(H1343)))))-H1343))+H1343)</f>
        <v/>
      </c>
      <c r="J1343" s="9" t="str">
        <f t="shared" si="142"/>
        <v/>
      </c>
      <c r="K1343" s="11" t="str">
        <f t="shared" si="143"/>
        <v/>
      </c>
      <c r="L1343" s="11" t="str">
        <f t="shared" si="144"/>
        <v/>
      </c>
      <c r="M1343" s="11" t="str">
        <f>IF(A1343="","",VLOOKUP(E1343,index!$A$1:$B$6,2,0)*K1343*G1343)</f>
        <v/>
      </c>
      <c r="N1343" s="11" t="str">
        <f>IF(A1343="","",-PMT(G1343*VLOOKUP(E1343,index!$A$1:$B$6,2,0),C1343,F1343,0,0))</f>
        <v/>
      </c>
      <c r="O1343" s="11" t="str">
        <f t="shared" si="145"/>
        <v/>
      </c>
      <c r="P1343" s="11" t="str">
        <f t="shared" si="140"/>
        <v/>
      </c>
    </row>
    <row r="1344" spans="1:16" x14ac:dyDescent="0.25">
      <c r="A1344" s="9" t="str">
        <f>IF(A1343="","",IF(B1343&lt;C1343,A1343,IF(A1343=MAX('entry data'!$B$8:$B$507),"",A1343+1)))</f>
        <v/>
      </c>
      <c r="B1344" s="9" t="str">
        <f t="shared" si="141"/>
        <v/>
      </c>
      <c r="C1344" s="9" t="str">
        <f>IF(ISERROR(VLOOKUP(A1344,'entry data'!B:G,6,0)),"",VLOOKUP(A1344,'entry data'!B:G,6,0))</f>
        <v/>
      </c>
      <c r="D1344" s="9" t="str">
        <f>IF(ISERROR(VLOOKUP(A1344,'entry data'!B:C,2,0)),"",VLOOKUP(A1344,'entry data'!B:C,2,0))</f>
        <v/>
      </c>
      <c r="E1344" s="9" t="str">
        <f>IF(ISERROR(VLOOKUP(A1344,'entry data'!B:E,4,0)),"",VLOOKUP(A1344,'entry data'!B:E,4,0))</f>
        <v/>
      </c>
      <c r="F1344" s="11" t="str">
        <f>IF(A1344="","",IF(ISERROR(VLOOKUP(A1344,'entry data'!B:F,5,0)),"",VLOOKUP(A1344,'entry data'!B:F,5,0)))</f>
        <v/>
      </c>
      <c r="G1344" s="12" t="str">
        <f>IF(A1344="","",IF(ISERROR(VLOOKUP(A1344,'entry data'!B:I,8,0)),"",VLOOKUP(A1344,'entry data'!B:I,7,0)))</f>
        <v/>
      </c>
      <c r="H1344" s="13" t="str">
        <f>IF(A1344="","",IF(B1344=1,VLOOKUP(A1344,'entry data'!B:D,3,0),I1343))</f>
        <v/>
      </c>
      <c r="I1344" s="14" t="str">
        <f>IF(A1344="","",IF(E1344="weekly",7,IF(E1344="fortnightly",14,IF(E1344="monthly",DATE(IF(MONTH(H1344)=12,YEAR(H1344)+1,YEAR(H1344)),VLOOKUP(MONTH(H1344),index!$D$2:$G$13,2,0),DAY(H1344)),
IF(E1344="quarterly",DATE(IF(MONTH(H1344)&gt;=10,YEAR(H1344)+1,YEAR(H1344)),VLOOKUP(MONTH(H1344),index!$D$2:$G$13,3,0),DAY(H1344)),
IF(E1344="halfyearly",DATE(IF(MONTH(H1344)&gt;=7,YEAR(H1344)+1,YEAR(H1344)),VLOOKUP(MONTH(H1344),index!$D$2:$G$13,4,0),DAY(H1344)),
DATE(YEAR(H1344)+1,MONTH(H1344),DAY(H1344)))))-H1344))+H1344)</f>
        <v/>
      </c>
      <c r="J1344" s="9" t="str">
        <f t="shared" si="142"/>
        <v/>
      </c>
      <c r="K1344" s="11" t="str">
        <f t="shared" si="143"/>
        <v/>
      </c>
      <c r="L1344" s="11" t="str">
        <f t="shared" si="144"/>
        <v/>
      </c>
      <c r="M1344" s="11" t="str">
        <f>IF(A1344="","",VLOOKUP(E1344,index!$A$1:$B$6,2,0)*K1344*G1344)</f>
        <v/>
      </c>
      <c r="N1344" s="11" t="str">
        <f>IF(A1344="","",-PMT(G1344*VLOOKUP(E1344,index!$A$1:$B$6,2,0),C1344,F1344,0,0))</f>
        <v/>
      </c>
      <c r="O1344" s="11" t="str">
        <f t="shared" si="145"/>
        <v/>
      </c>
      <c r="P1344" s="11" t="str">
        <f t="shared" si="140"/>
        <v/>
      </c>
    </row>
    <row r="1345" spans="1:16" x14ac:dyDescent="0.25">
      <c r="A1345" s="9" t="str">
        <f>IF(A1344="","",IF(B1344&lt;C1344,A1344,IF(A1344=MAX('entry data'!$B$8:$B$507),"",A1344+1)))</f>
        <v/>
      </c>
      <c r="B1345" s="9" t="str">
        <f t="shared" si="141"/>
        <v/>
      </c>
      <c r="C1345" s="9" t="str">
        <f>IF(ISERROR(VLOOKUP(A1345,'entry data'!B:G,6,0)),"",VLOOKUP(A1345,'entry data'!B:G,6,0))</f>
        <v/>
      </c>
      <c r="D1345" s="9" t="str">
        <f>IF(ISERROR(VLOOKUP(A1345,'entry data'!B:C,2,0)),"",VLOOKUP(A1345,'entry data'!B:C,2,0))</f>
        <v/>
      </c>
      <c r="E1345" s="9" t="str">
        <f>IF(ISERROR(VLOOKUP(A1345,'entry data'!B:E,4,0)),"",VLOOKUP(A1345,'entry data'!B:E,4,0))</f>
        <v/>
      </c>
      <c r="F1345" s="11" t="str">
        <f>IF(A1345="","",IF(ISERROR(VLOOKUP(A1345,'entry data'!B:F,5,0)),"",VLOOKUP(A1345,'entry data'!B:F,5,0)))</f>
        <v/>
      </c>
      <c r="G1345" s="12" t="str">
        <f>IF(A1345="","",IF(ISERROR(VLOOKUP(A1345,'entry data'!B:I,8,0)),"",VLOOKUP(A1345,'entry data'!B:I,7,0)))</f>
        <v/>
      </c>
      <c r="H1345" s="13" t="str">
        <f>IF(A1345="","",IF(B1345=1,VLOOKUP(A1345,'entry data'!B:D,3,0),I1344))</f>
        <v/>
      </c>
      <c r="I1345" s="14" t="str">
        <f>IF(A1345="","",IF(E1345="weekly",7,IF(E1345="fortnightly",14,IF(E1345="monthly",DATE(IF(MONTH(H1345)=12,YEAR(H1345)+1,YEAR(H1345)),VLOOKUP(MONTH(H1345),index!$D$2:$G$13,2,0),DAY(H1345)),
IF(E1345="quarterly",DATE(IF(MONTH(H1345)&gt;=10,YEAR(H1345)+1,YEAR(H1345)),VLOOKUP(MONTH(H1345),index!$D$2:$G$13,3,0),DAY(H1345)),
IF(E1345="halfyearly",DATE(IF(MONTH(H1345)&gt;=7,YEAR(H1345)+1,YEAR(H1345)),VLOOKUP(MONTH(H1345),index!$D$2:$G$13,4,0),DAY(H1345)),
DATE(YEAR(H1345)+1,MONTH(H1345),DAY(H1345)))))-H1345))+H1345)</f>
        <v/>
      </c>
      <c r="J1345" s="9" t="str">
        <f t="shared" si="142"/>
        <v/>
      </c>
      <c r="K1345" s="11" t="str">
        <f t="shared" si="143"/>
        <v/>
      </c>
      <c r="L1345" s="11" t="str">
        <f t="shared" si="144"/>
        <v/>
      </c>
      <c r="M1345" s="11" t="str">
        <f>IF(A1345="","",VLOOKUP(E1345,index!$A$1:$B$6,2,0)*K1345*G1345)</f>
        <v/>
      </c>
      <c r="N1345" s="11" t="str">
        <f>IF(A1345="","",-PMT(G1345*VLOOKUP(E1345,index!$A$1:$B$6,2,0),C1345,F1345,0,0))</f>
        <v/>
      </c>
      <c r="O1345" s="11" t="str">
        <f t="shared" si="145"/>
        <v/>
      </c>
      <c r="P1345" s="11" t="str">
        <f t="shared" si="140"/>
        <v/>
      </c>
    </row>
    <row r="1346" spans="1:16" x14ac:dyDescent="0.25">
      <c r="A1346" s="9" t="str">
        <f>IF(A1345="","",IF(B1345&lt;C1345,A1345,IF(A1345=MAX('entry data'!$B$8:$B$507),"",A1345+1)))</f>
        <v/>
      </c>
      <c r="B1346" s="9" t="str">
        <f t="shared" si="141"/>
        <v/>
      </c>
      <c r="C1346" s="9" t="str">
        <f>IF(ISERROR(VLOOKUP(A1346,'entry data'!B:G,6,0)),"",VLOOKUP(A1346,'entry data'!B:G,6,0))</f>
        <v/>
      </c>
      <c r="D1346" s="9" t="str">
        <f>IF(ISERROR(VLOOKUP(A1346,'entry data'!B:C,2,0)),"",VLOOKUP(A1346,'entry data'!B:C,2,0))</f>
        <v/>
      </c>
      <c r="E1346" s="9" t="str">
        <f>IF(ISERROR(VLOOKUP(A1346,'entry data'!B:E,4,0)),"",VLOOKUP(A1346,'entry data'!B:E,4,0))</f>
        <v/>
      </c>
      <c r="F1346" s="11" t="str">
        <f>IF(A1346="","",IF(ISERROR(VLOOKUP(A1346,'entry data'!B:F,5,0)),"",VLOOKUP(A1346,'entry data'!B:F,5,0)))</f>
        <v/>
      </c>
      <c r="G1346" s="12" t="str">
        <f>IF(A1346="","",IF(ISERROR(VLOOKUP(A1346,'entry data'!B:I,8,0)),"",VLOOKUP(A1346,'entry data'!B:I,7,0)))</f>
        <v/>
      </c>
      <c r="H1346" s="13" t="str">
        <f>IF(A1346="","",IF(B1346=1,VLOOKUP(A1346,'entry data'!B:D,3,0),I1345))</f>
        <v/>
      </c>
      <c r="I1346" s="14" t="str">
        <f>IF(A1346="","",IF(E1346="weekly",7,IF(E1346="fortnightly",14,IF(E1346="monthly",DATE(IF(MONTH(H1346)=12,YEAR(H1346)+1,YEAR(H1346)),VLOOKUP(MONTH(H1346),index!$D$2:$G$13,2,0),DAY(H1346)),
IF(E1346="quarterly",DATE(IF(MONTH(H1346)&gt;=10,YEAR(H1346)+1,YEAR(H1346)),VLOOKUP(MONTH(H1346),index!$D$2:$G$13,3,0),DAY(H1346)),
IF(E1346="halfyearly",DATE(IF(MONTH(H1346)&gt;=7,YEAR(H1346)+1,YEAR(H1346)),VLOOKUP(MONTH(H1346),index!$D$2:$G$13,4,0),DAY(H1346)),
DATE(YEAR(H1346)+1,MONTH(H1346),DAY(H1346)))))-H1346))+H1346)</f>
        <v/>
      </c>
      <c r="J1346" s="9" t="str">
        <f t="shared" si="142"/>
        <v/>
      </c>
      <c r="K1346" s="11" t="str">
        <f t="shared" si="143"/>
        <v/>
      </c>
      <c r="L1346" s="11" t="str">
        <f t="shared" si="144"/>
        <v/>
      </c>
      <c r="M1346" s="11" t="str">
        <f>IF(A1346="","",VLOOKUP(E1346,index!$A$1:$B$6,2,0)*K1346*G1346)</f>
        <v/>
      </c>
      <c r="N1346" s="11" t="str">
        <f>IF(A1346="","",-PMT(G1346*VLOOKUP(E1346,index!$A$1:$B$6,2,0),C1346,F1346,0,0))</f>
        <v/>
      </c>
      <c r="O1346" s="11" t="str">
        <f t="shared" si="145"/>
        <v/>
      </c>
      <c r="P1346" s="11" t="str">
        <f t="shared" si="140"/>
        <v/>
      </c>
    </row>
    <row r="1347" spans="1:16" x14ac:dyDescent="0.25">
      <c r="A1347" s="9" t="str">
        <f>IF(A1346="","",IF(B1346&lt;C1346,A1346,IF(A1346=MAX('entry data'!$B$8:$B$507),"",A1346+1)))</f>
        <v/>
      </c>
      <c r="B1347" s="9" t="str">
        <f t="shared" si="141"/>
        <v/>
      </c>
      <c r="C1347" s="9" t="str">
        <f>IF(ISERROR(VLOOKUP(A1347,'entry data'!B:G,6,0)),"",VLOOKUP(A1347,'entry data'!B:G,6,0))</f>
        <v/>
      </c>
      <c r="D1347" s="9" t="str">
        <f>IF(ISERROR(VLOOKUP(A1347,'entry data'!B:C,2,0)),"",VLOOKUP(A1347,'entry data'!B:C,2,0))</f>
        <v/>
      </c>
      <c r="E1347" s="9" t="str">
        <f>IF(ISERROR(VLOOKUP(A1347,'entry data'!B:E,4,0)),"",VLOOKUP(A1347,'entry data'!B:E,4,0))</f>
        <v/>
      </c>
      <c r="F1347" s="11" t="str">
        <f>IF(A1347="","",IF(ISERROR(VLOOKUP(A1347,'entry data'!B:F,5,0)),"",VLOOKUP(A1347,'entry data'!B:F,5,0)))</f>
        <v/>
      </c>
      <c r="G1347" s="12" t="str">
        <f>IF(A1347="","",IF(ISERROR(VLOOKUP(A1347,'entry data'!B:I,8,0)),"",VLOOKUP(A1347,'entry data'!B:I,7,0)))</f>
        <v/>
      </c>
      <c r="H1347" s="13" t="str">
        <f>IF(A1347="","",IF(B1347=1,VLOOKUP(A1347,'entry data'!B:D,3,0),I1346))</f>
        <v/>
      </c>
      <c r="I1347" s="14" t="str">
        <f>IF(A1347="","",IF(E1347="weekly",7,IF(E1347="fortnightly",14,IF(E1347="monthly",DATE(IF(MONTH(H1347)=12,YEAR(H1347)+1,YEAR(H1347)),VLOOKUP(MONTH(H1347),index!$D$2:$G$13,2,0),DAY(H1347)),
IF(E1347="quarterly",DATE(IF(MONTH(H1347)&gt;=10,YEAR(H1347)+1,YEAR(H1347)),VLOOKUP(MONTH(H1347),index!$D$2:$G$13,3,0),DAY(H1347)),
IF(E1347="halfyearly",DATE(IF(MONTH(H1347)&gt;=7,YEAR(H1347)+1,YEAR(H1347)),VLOOKUP(MONTH(H1347),index!$D$2:$G$13,4,0),DAY(H1347)),
DATE(YEAR(H1347)+1,MONTH(H1347),DAY(H1347)))))-H1347))+H1347)</f>
        <v/>
      </c>
      <c r="J1347" s="9" t="str">
        <f t="shared" si="142"/>
        <v/>
      </c>
      <c r="K1347" s="11" t="str">
        <f t="shared" si="143"/>
        <v/>
      </c>
      <c r="L1347" s="11" t="str">
        <f t="shared" si="144"/>
        <v/>
      </c>
      <c r="M1347" s="11" t="str">
        <f>IF(A1347="","",VLOOKUP(E1347,index!$A$1:$B$6,2,0)*K1347*G1347)</f>
        <v/>
      </c>
      <c r="N1347" s="11" t="str">
        <f>IF(A1347="","",-PMT(G1347*VLOOKUP(E1347,index!$A$1:$B$6,2,0),C1347,F1347,0,0))</f>
        <v/>
      </c>
      <c r="O1347" s="11" t="str">
        <f t="shared" si="145"/>
        <v/>
      </c>
      <c r="P1347" s="11" t="str">
        <f t="shared" ref="P1347:P1410" si="146">IF(A1347="","",IF(J1347&lt;&gt;J1348,O1347,0))</f>
        <v/>
      </c>
    </row>
    <row r="1348" spans="1:16" x14ac:dyDescent="0.25">
      <c r="A1348" s="9" t="str">
        <f>IF(A1347="","",IF(B1347&lt;C1347,A1347,IF(A1347=MAX('entry data'!$B$8:$B$507),"",A1347+1)))</f>
        <v/>
      </c>
      <c r="B1348" s="9" t="str">
        <f t="shared" si="141"/>
        <v/>
      </c>
      <c r="C1348" s="9" t="str">
        <f>IF(ISERROR(VLOOKUP(A1348,'entry data'!B:G,6,0)),"",VLOOKUP(A1348,'entry data'!B:G,6,0))</f>
        <v/>
      </c>
      <c r="D1348" s="9" t="str">
        <f>IF(ISERROR(VLOOKUP(A1348,'entry data'!B:C,2,0)),"",VLOOKUP(A1348,'entry data'!B:C,2,0))</f>
        <v/>
      </c>
      <c r="E1348" s="9" t="str">
        <f>IF(ISERROR(VLOOKUP(A1348,'entry data'!B:E,4,0)),"",VLOOKUP(A1348,'entry data'!B:E,4,0))</f>
        <v/>
      </c>
      <c r="F1348" s="11" t="str">
        <f>IF(A1348="","",IF(ISERROR(VLOOKUP(A1348,'entry data'!B:F,5,0)),"",VLOOKUP(A1348,'entry data'!B:F,5,0)))</f>
        <v/>
      </c>
      <c r="G1348" s="12" t="str">
        <f>IF(A1348="","",IF(ISERROR(VLOOKUP(A1348,'entry data'!B:I,8,0)),"",VLOOKUP(A1348,'entry data'!B:I,7,0)))</f>
        <v/>
      </c>
      <c r="H1348" s="13" t="str">
        <f>IF(A1348="","",IF(B1348=1,VLOOKUP(A1348,'entry data'!B:D,3,0),I1347))</f>
        <v/>
      </c>
      <c r="I1348" s="14" t="str">
        <f>IF(A1348="","",IF(E1348="weekly",7,IF(E1348="fortnightly",14,IF(E1348="monthly",DATE(IF(MONTH(H1348)=12,YEAR(H1348)+1,YEAR(H1348)),VLOOKUP(MONTH(H1348),index!$D$2:$G$13,2,0),DAY(H1348)),
IF(E1348="quarterly",DATE(IF(MONTH(H1348)&gt;=10,YEAR(H1348)+1,YEAR(H1348)),VLOOKUP(MONTH(H1348),index!$D$2:$G$13,3,0),DAY(H1348)),
IF(E1348="halfyearly",DATE(IF(MONTH(H1348)&gt;=7,YEAR(H1348)+1,YEAR(H1348)),VLOOKUP(MONTH(H1348),index!$D$2:$G$13,4,0),DAY(H1348)),
DATE(YEAR(H1348)+1,MONTH(H1348),DAY(H1348)))))-H1348))+H1348)</f>
        <v/>
      </c>
      <c r="J1348" s="9" t="str">
        <f t="shared" si="142"/>
        <v/>
      </c>
      <c r="K1348" s="11" t="str">
        <f t="shared" si="143"/>
        <v/>
      </c>
      <c r="L1348" s="11" t="str">
        <f t="shared" si="144"/>
        <v/>
      </c>
      <c r="M1348" s="11" t="str">
        <f>IF(A1348="","",VLOOKUP(E1348,index!$A$1:$B$6,2,0)*K1348*G1348)</f>
        <v/>
      </c>
      <c r="N1348" s="11" t="str">
        <f>IF(A1348="","",-PMT(G1348*VLOOKUP(E1348,index!$A$1:$B$6,2,0),C1348,F1348,0,0))</f>
        <v/>
      </c>
      <c r="O1348" s="11" t="str">
        <f t="shared" si="145"/>
        <v/>
      </c>
      <c r="P1348" s="11" t="str">
        <f t="shared" si="146"/>
        <v/>
      </c>
    </row>
    <row r="1349" spans="1:16" x14ac:dyDescent="0.25">
      <c r="A1349" s="9" t="str">
        <f>IF(A1348="","",IF(B1348&lt;C1348,A1348,IF(A1348=MAX('entry data'!$B$8:$B$507),"",A1348+1)))</f>
        <v/>
      </c>
      <c r="B1349" s="9" t="str">
        <f t="shared" si="141"/>
        <v/>
      </c>
      <c r="C1349" s="9" t="str">
        <f>IF(ISERROR(VLOOKUP(A1349,'entry data'!B:G,6,0)),"",VLOOKUP(A1349,'entry data'!B:G,6,0))</f>
        <v/>
      </c>
      <c r="D1349" s="9" t="str">
        <f>IF(ISERROR(VLOOKUP(A1349,'entry data'!B:C,2,0)),"",VLOOKUP(A1349,'entry data'!B:C,2,0))</f>
        <v/>
      </c>
      <c r="E1349" s="9" t="str">
        <f>IF(ISERROR(VLOOKUP(A1349,'entry data'!B:E,4,0)),"",VLOOKUP(A1349,'entry data'!B:E,4,0))</f>
        <v/>
      </c>
      <c r="F1349" s="11" t="str">
        <f>IF(A1349="","",IF(ISERROR(VLOOKUP(A1349,'entry data'!B:F,5,0)),"",VLOOKUP(A1349,'entry data'!B:F,5,0)))</f>
        <v/>
      </c>
      <c r="G1349" s="12" t="str">
        <f>IF(A1349="","",IF(ISERROR(VLOOKUP(A1349,'entry data'!B:I,8,0)),"",VLOOKUP(A1349,'entry data'!B:I,7,0)))</f>
        <v/>
      </c>
      <c r="H1349" s="13" t="str">
        <f>IF(A1349="","",IF(B1349=1,VLOOKUP(A1349,'entry data'!B:D,3,0),I1348))</f>
        <v/>
      </c>
      <c r="I1349" s="14" t="str">
        <f>IF(A1349="","",IF(E1349="weekly",7,IF(E1349="fortnightly",14,IF(E1349="monthly",DATE(IF(MONTH(H1349)=12,YEAR(H1349)+1,YEAR(H1349)),VLOOKUP(MONTH(H1349),index!$D$2:$G$13,2,0),DAY(H1349)),
IF(E1349="quarterly",DATE(IF(MONTH(H1349)&gt;=10,YEAR(H1349)+1,YEAR(H1349)),VLOOKUP(MONTH(H1349),index!$D$2:$G$13,3,0),DAY(H1349)),
IF(E1349="halfyearly",DATE(IF(MONTH(H1349)&gt;=7,YEAR(H1349)+1,YEAR(H1349)),VLOOKUP(MONTH(H1349),index!$D$2:$G$13,4,0),DAY(H1349)),
DATE(YEAR(H1349)+1,MONTH(H1349),DAY(H1349)))))-H1349))+H1349)</f>
        <v/>
      </c>
      <c r="J1349" s="9" t="str">
        <f t="shared" si="142"/>
        <v/>
      </c>
      <c r="K1349" s="11" t="str">
        <f t="shared" si="143"/>
        <v/>
      </c>
      <c r="L1349" s="11" t="str">
        <f t="shared" si="144"/>
        <v/>
      </c>
      <c r="M1349" s="11" t="str">
        <f>IF(A1349="","",VLOOKUP(E1349,index!$A$1:$B$6,2,0)*K1349*G1349)</f>
        <v/>
      </c>
      <c r="N1349" s="11" t="str">
        <f>IF(A1349="","",-PMT(G1349*VLOOKUP(E1349,index!$A$1:$B$6,2,0),C1349,F1349,0,0))</f>
        <v/>
      </c>
      <c r="O1349" s="11" t="str">
        <f t="shared" si="145"/>
        <v/>
      </c>
      <c r="P1349" s="11" t="str">
        <f t="shared" si="146"/>
        <v/>
      </c>
    </row>
    <row r="1350" spans="1:16" x14ac:dyDescent="0.25">
      <c r="A1350" s="9" t="str">
        <f>IF(A1349="","",IF(B1349&lt;C1349,A1349,IF(A1349=MAX('entry data'!$B$8:$B$507),"",A1349+1)))</f>
        <v/>
      </c>
      <c r="B1350" s="9" t="str">
        <f t="shared" si="141"/>
        <v/>
      </c>
      <c r="C1350" s="9" t="str">
        <f>IF(ISERROR(VLOOKUP(A1350,'entry data'!B:G,6,0)),"",VLOOKUP(A1350,'entry data'!B:G,6,0))</f>
        <v/>
      </c>
      <c r="D1350" s="9" t="str">
        <f>IF(ISERROR(VLOOKUP(A1350,'entry data'!B:C,2,0)),"",VLOOKUP(A1350,'entry data'!B:C,2,0))</f>
        <v/>
      </c>
      <c r="E1350" s="9" t="str">
        <f>IF(ISERROR(VLOOKUP(A1350,'entry data'!B:E,4,0)),"",VLOOKUP(A1350,'entry data'!B:E,4,0))</f>
        <v/>
      </c>
      <c r="F1350" s="11" t="str">
        <f>IF(A1350="","",IF(ISERROR(VLOOKUP(A1350,'entry data'!B:F,5,0)),"",VLOOKUP(A1350,'entry data'!B:F,5,0)))</f>
        <v/>
      </c>
      <c r="G1350" s="12" t="str">
        <f>IF(A1350="","",IF(ISERROR(VLOOKUP(A1350,'entry data'!B:I,8,0)),"",VLOOKUP(A1350,'entry data'!B:I,7,0)))</f>
        <v/>
      </c>
      <c r="H1350" s="13" t="str">
        <f>IF(A1350="","",IF(B1350=1,VLOOKUP(A1350,'entry data'!B:D,3,0),I1349))</f>
        <v/>
      </c>
      <c r="I1350" s="14" t="str">
        <f>IF(A1350="","",IF(E1350="weekly",7,IF(E1350="fortnightly",14,IF(E1350="monthly",DATE(IF(MONTH(H1350)=12,YEAR(H1350)+1,YEAR(H1350)),VLOOKUP(MONTH(H1350),index!$D$2:$G$13,2,0),DAY(H1350)),
IF(E1350="quarterly",DATE(IF(MONTH(H1350)&gt;=10,YEAR(H1350)+1,YEAR(H1350)),VLOOKUP(MONTH(H1350),index!$D$2:$G$13,3,0),DAY(H1350)),
IF(E1350="halfyearly",DATE(IF(MONTH(H1350)&gt;=7,YEAR(H1350)+1,YEAR(H1350)),VLOOKUP(MONTH(H1350),index!$D$2:$G$13,4,0),DAY(H1350)),
DATE(YEAR(H1350)+1,MONTH(H1350),DAY(H1350)))))-H1350))+H1350)</f>
        <v/>
      </c>
      <c r="J1350" s="9" t="str">
        <f t="shared" si="142"/>
        <v/>
      </c>
      <c r="K1350" s="11" t="str">
        <f t="shared" si="143"/>
        <v/>
      </c>
      <c r="L1350" s="11" t="str">
        <f t="shared" si="144"/>
        <v/>
      </c>
      <c r="M1350" s="11" t="str">
        <f>IF(A1350="","",VLOOKUP(E1350,index!$A$1:$B$6,2,0)*K1350*G1350)</f>
        <v/>
      </c>
      <c r="N1350" s="11" t="str">
        <f>IF(A1350="","",-PMT(G1350*VLOOKUP(E1350,index!$A$1:$B$6,2,0),C1350,F1350,0,0))</f>
        <v/>
      </c>
      <c r="O1350" s="11" t="str">
        <f t="shared" si="145"/>
        <v/>
      </c>
      <c r="P1350" s="11" t="str">
        <f t="shared" si="146"/>
        <v/>
      </c>
    </row>
    <row r="1351" spans="1:16" x14ac:dyDescent="0.25">
      <c r="A1351" s="9" t="str">
        <f>IF(A1350="","",IF(B1350&lt;C1350,A1350,IF(A1350=MAX('entry data'!$B$8:$B$507),"",A1350+1)))</f>
        <v/>
      </c>
      <c r="B1351" s="9" t="str">
        <f t="shared" si="141"/>
        <v/>
      </c>
      <c r="C1351" s="9" t="str">
        <f>IF(ISERROR(VLOOKUP(A1351,'entry data'!B:G,6,0)),"",VLOOKUP(A1351,'entry data'!B:G,6,0))</f>
        <v/>
      </c>
      <c r="D1351" s="9" t="str">
        <f>IF(ISERROR(VLOOKUP(A1351,'entry data'!B:C,2,0)),"",VLOOKUP(A1351,'entry data'!B:C,2,0))</f>
        <v/>
      </c>
      <c r="E1351" s="9" t="str">
        <f>IF(ISERROR(VLOOKUP(A1351,'entry data'!B:E,4,0)),"",VLOOKUP(A1351,'entry data'!B:E,4,0))</f>
        <v/>
      </c>
      <c r="F1351" s="11" t="str">
        <f>IF(A1351="","",IF(ISERROR(VLOOKUP(A1351,'entry data'!B:F,5,0)),"",VLOOKUP(A1351,'entry data'!B:F,5,0)))</f>
        <v/>
      </c>
      <c r="G1351" s="12" t="str">
        <f>IF(A1351="","",IF(ISERROR(VLOOKUP(A1351,'entry data'!B:I,8,0)),"",VLOOKUP(A1351,'entry data'!B:I,7,0)))</f>
        <v/>
      </c>
      <c r="H1351" s="13" t="str">
        <f>IF(A1351="","",IF(B1351=1,VLOOKUP(A1351,'entry data'!B:D,3,0),I1350))</f>
        <v/>
      </c>
      <c r="I1351" s="14" t="str">
        <f>IF(A1351="","",IF(E1351="weekly",7,IF(E1351="fortnightly",14,IF(E1351="monthly",DATE(IF(MONTH(H1351)=12,YEAR(H1351)+1,YEAR(H1351)),VLOOKUP(MONTH(H1351),index!$D$2:$G$13,2,0),DAY(H1351)),
IF(E1351="quarterly",DATE(IF(MONTH(H1351)&gt;=10,YEAR(H1351)+1,YEAR(H1351)),VLOOKUP(MONTH(H1351),index!$D$2:$G$13,3,0),DAY(H1351)),
IF(E1351="halfyearly",DATE(IF(MONTH(H1351)&gt;=7,YEAR(H1351)+1,YEAR(H1351)),VLOOKUP(MONTH(H1351),index!$D$2:$G$13,4,0),DAY(H1351)),
DATE(YEAR(H1351)+1,MONTH(H1351),DAY(H1351)))))-H1351))+H1351)</f>
        <v/>
      </c>
      <c r="J1351" s="9" t="str">
        <f t="shared" si="142"/>
        <v/>
      </c>
      <c r="K1351" s="11" t="str">
        <f t="shared" si="143"/>
        <v/>
      </c>
      <c r="L1351" s="11" t="str">
        <f t="shared" si="144"/>
        <v/>
      </c>
      <c r="M1351" s="11" t="str">
        <f>IF(A1351="","",VLOOKUP(E1351,index!$A$1:$B$6,2,0)*K1351*G1351)</f>
        <v/>
      </c>
      <c r="N1351" s="11" t="str">
        <f>IF(A1351="","",-PMT(G1351*VLOOKUP(E1351,index!$A$1:$B$6,2,0),C1351,F1351,0,0))</f>
        <v/>
      </c>
      <c r="O1351" s="11" t="str">
        <f t="shared" si="145"/>
        <v/>
      </c>
      <c r="P1351" s="11" t="str">
        <f t="shared" si="146"/>
        <v/>
      </c>
    </row>
    <row r="1352" spans="1:16" x14ac:dyDescent="0.25">
      <c r="A1352" s="9" t="str">
        <f>IF(A1351="","",IF(B1351&lt;C1351,A1351,IF(A1351=MAX('entry data'!$B$8:$B$507),"",A1351+1)))</f>
        <v/>
      </c>
      <c r="B1352" s="9" t="str">
        <f t="shared" si="141"/>
        <v/>
      </c>
      <c r="C1352" s="9" t="str">
        <f>IF(ISERROR(VLOOKUP(A1352,'entry data'!B:G,6,0)),"",VLOOKUP(A1352,'entry data'!B:G,6,0))</f>
        <v/>
      </c>
      <c r="D1352" s="9" t="str">
        <f>IF(ISERROR(VLOOKUP(A1352,'entry data'!B:C,2,0)),"",VLOOKUP(A1352,'entry data'!B:C,2,0))</f>
        <v/>
      </c>
      <c r="E1352" s="9" t="str">
        <f>IF(ISERROR(VLOOKUP(A1352,'entry data'!B:E,4,0)),"",VLOOKUP(A1352,'entry data'!B:E,4,0))</f>
        <v/>
      </c>
      <c r="F1352" s="11" t="str">
        <f>IF(A1352="","",IF(ISERROR(VLOOKUP(A1352,'entry data'!B:F,5,0)),"",VLOOKUP(A1352,'entry data'!B:F,5,0)))</f>
        <v/>
      </c>
      <c r="G1352" s="12" t="str">
        <f>IF(A1352="","",IF(ISERROR(VLOOKUP(A1352,'entry data'!B:I,8,0)),"",VLOOKUP(A1352,'entry data'!B:I,7,0)))</f>
        <v/>
      </c>
      <c r="H1352" s="13" t="str">
        <f>IF(A1352="","",IF(B1352=1,VLOOKUP(A1352,'entry data'!B:D,3,0),I1351))</f>
        <v/>
      </c>
      <c r="I1352" s="14" t="str">
        <f>IF(A1352="","",IF(E1352="weekly",7,IF(E1352="fortnightly",14,IF(E1352="monthly",DATE(IF(MONTH(H1352)=12,YEAR(H1352)+1,YEAR(H1352)),VLOOKUP(MONTH(H1352),index!$D$2:$G$13,2,0),DAY(H1352)),
IF(E1352="quarterly",DATE(IF(MONTH(H1352)&gt;=10,YEAR(H1352)+1,YEAR(H1352)),VLOOKUP(MONTH(H1352),index!$D$2:$G$13,3,0),DAY(H1352)),
IF(E1352="halfyearly",DATE(IF(MONTH(H1352)&gt;=7,YEAR(H1352)+1,YEAR(H1352)),VLOOKUP(MONTH(H1352),index!$D$2:$G$13,4,0),DAY(H1352)),
DATE(YEAR(H1352)+1,MONTH(H1352),DAY(H1352)))))-H1352))+H1352)</f>
        <v/>
      </c>
      <c r="J1352" s="9" t="str">
        <f t="shared" si="142"/>
        <v/>
      </c>
      <c r="K1352" s="11" t="str">
        <f t="shared" si="143"/>
        <v/>
      </c>
      <c r="L1352" s="11" t="str">
        <f t="shared" si="144"/>
        <v/>
      </c>
      <c r="M1352" s="11" t="str">
        <f>IF(A1352="","",VLOOKUP(E1352,index!$A$1:$B$6,2,0)*K1352*G1352)</f>
        <v/>
      </c>
      <c r="N1352" s="11" t="str">
        <f>IF(A1352="","",-PMT(G1352*VLOOKUP(E1352,index!$A$1:$B$6,2,0),C1352,F1352,0,0))</f>
        <v/>
      </c>
      <c r="O1352" s="11" t="str">
        <f t="shared" si="145"/>
        <v/>
      </c>
      <c r="P1352" s="11" t="str">
        <f t="shared" si="146"/>
        <v/>
      </c>
    </row>
    <row r="1353" spans="1:16" x14ac:dyDescent="0.25">
      <c r="A1353" s="9" t="str">
        <f>IF(A1352="","",IF(B1352&lt;C1352,A1352,IF(A1352=MAX('entry data'!$B$8:$B$507),"",A1352+1)))</f>
        <v/>
      </c>
      <c r="B1353" s="9" t="str">
        <f t="shared" si="141"/>
        <v/>
      </c>
      <c r="C1353" s="9" t="str">
        <f>IF(ISERROR(VLOOKUP(A1353,'entry data'!B:G,6,0)),"",VLOOKUP(A1353,'entry data'!B:G,6,0))</f>
        <v/>
      </c>
      <c r="D1353" s="9" t="str">
        <f>IF(ISERROR(VLOOKUP(A1353,'entry data'!B:C,2,0)),"",VLOOKUP(A1353,'entry data'!B:C,2,0))</f>
        <v/>
      </c>
      <c r="E1353" s="9" t="str">
        <f>IF(ISERROR(VLOOKUP(A1353,'entry data'!B:E,4,0)),"",VLOOKUP(A1353,'entry data'!B:E,4,0))</f>
        <v/>
      </c>
      <c r="F1353" s="11" t="str">
        <f>IF(A1353="","",IF(ISERROR(VLOOKUP(A1353,'entry data'!B:F,5,0)),"",VLOOKUP(A1353,'entry data'!B:F,5,0)))</f>
        <v/>
      </c>
      <c r="G1353" s="12" t="str">
        <f>IF(A1353="","",IF(ISERROR(VLOOKUP(A1353,'entry data'!B:I,8,0)),"",VLOOKUP(A1353,'entry data'!B:I,7,0)))</f>
        <v/>
      </c>
      <c r="H1353" s="13" t="str">
        <f>IF(A1353="","",IF(B1353=1,VLOOKUP(A1353,'entry data'!B:D,3,0),I1352))</f>
        <v/>
      </c>
      <c r="I1353" s="14" t="str">
        <f>IF(A1353="","",IF(E1353="weekly",7,IF(E1353="fortnightly",14,IF(E1353="monthly",DATE(IF(MONTH(H1353)=12,YEAR(H1353)+1,YEAR(H1353)),VLOOKUP(MONTH(H1353),index!$D$2:$G$13,2,0),DAY(H1353)),
IF(E1353="quarterly",DATE(IF(MONTH(H1353)&gt;=10,YEAR(H1353)+1,YEAR(H1353)),VLOOKUP(MONTH(H1353),index!$D$2:$G$13,3,0),DAY(H1353)),
IF(E1353="halfyearly",DATE(IF(MONTH(H1353)&gt;=7,YEAR(H1353)+1,YEAR(H1353)),VLOOKUP(MONTH(H1353),index!$D$2:$G$13,4,0),DAY(H1353)),
DATE(YEAR(H1353)+1,MONTH(H1353),DAY(H1353)))))-H1353))+H1353)</f>
        <v/>
      </c>
      <c r="J1353" s="9" t="str">
        <f t="shared" si="142"/>
        <v/>
      </c>
      <c r="K1353" s="11" t="str">
        <f t="shared" si="143"/>
        <v/>
      </c>
      <c r="L1353" s="11" t="str">
        <f t="shared" si="144"/>
        <v/>
      </c>
      <c r="M1353" s="11" t="str">
        <f>IF(A1353="","",VLOOKUP(E1353,index!$A$1:$B$6,2,0)*K1353*G1353)</f>
        <v/>
      </c>
      <c r="N1353" s="11" t="str">
        <f>IF(A1353="","",-PMT(G1353*VLOOKUP(E1353,index!$A$1:$B$6,2,0),C1353,F1353,0,0))</f>
        <v/>
      </c>
      <c r="O1353" s="11" t="str">
        <f t="shared" si="145"/>
        <v/>
      </c>
      <c r="P1353" s="11" t="str">
        <f t="shared" si="146"/>
        <v/>
      </c>
    </row>
    <row r="1354" spans="1:16" x14ac:dyDescent="0.25">
      <c r="A1354" s="9" t="str">
        <f>IF(A1353="","",IF(B1353&lt;C1353,A1353,IF(A1353=MAX('entry data'!$B$8:$B$507),"",A1353+1)))</f>
        <v/>
      </c>
      <c r="B1354" s="9" t="str">
        <f t="shared" si="141"/>
        <v/>
      </c>
      <c r="C1354" s="9" t="str">
        <f>IF(ISERROR(VLOOKUP(A1354,'entry data'!B:G,6,0)),"",VLOOKUP(A1354,'entry data'!B:G,6,0))</f>
        <v/>
      </c>
      <c r="D1354" s="9" t="str">
        <f>IF(ISERROR(VLOOKUP(A1354,'entry data'!B:C,2,0)),"",VLOOKUP(A1354,'entry data'!B:C,2,0))</f>
        <v/>
      </c>
      <c r="E1354" s="9" t="str">
        <f>IF(ISERROR(VLOOKUP(A1354,'entry data'!B:E,4,0)),"",VLOOKUP(A1354,'entry data'!B:E,4,0))</f>
        <v/>
      </c>
      <c r="F1354" s="11" t="str">
        <f>IF(A1354="","",IF(ISERROR(VLOOKUP(A1354,'entry data'!B:F,5,0)),"",VLOOKUP(A1354,'entry data'!B:F,5,0)))</f>
        <v/>
      </c>
      <c r="G1354" s="12" t="str">
        <f>IF(A1354="","",IF(ISERROR(VLOOKUP(A1354,'entry data'!B:I,8,0)),"",VLOOKUP(A1354,'entry data'!B:I,7,0)))</f>
        <v/>
      </c>
      <c r="H1354" s="13" t="str">
        <f>IF(A1354="","",IF(B1354=1,VLOOKUP(A1354,'entry data'!B:D,3,0),I1353))</f>
        <v/>
      </c>
      <c r="I1354" s="14" t="str">
        <f>IF(A1354="","",IF(E1354="weekly",7,IF(E1354="fortnightly",14,IF(E1354="monthly",DATE(IF(MONTH(H1354)=12,YEAR(H1354)+1,YEAR(H1354)),VLOOKUP(MONTH(H1354),index!$D$2:$G$13,2,0),DAY(H1354)),
IF(E1354="quarterly",DATE(IF(MONTH(H1354)&gt;=10,YEAR(H1354)+1,YEAR(H1354)),VLOOKUP(MONTH(H1354),index!$D$2:$G$13,3,0),DAY(H1354)),
IF(E1354="halfyearly",DATE(IF(MONTH(H1354)&gt;=7,YEAR(H1354)+1,YEAR(H1354)),VLOOKUP(MONTH(H1354),index!$D$2:$G$13,4,0),DAY(H1354)),
DATE(YEAR(H1354)+1,MONTH(H1354),DAY(H1354)))))-H1354))+H1354)</f>
        <v/>
      </c>
      <c r="J1354" s="9" t="str">
        <f t="shared" si="142"/>
        <v/>
      </c>
      <c r="K1354" s="11" t="str">
        <f t="shared" si="143"/>
        <v/>
      </c>
      <c r="L1354" s="11" t="str">
        <f t="shared" si="144"/>
        <v/>
      </c>
      <c r="M1354" s="11" t="str">
        <f>IF(A1354="","",VLOOKUP(E1354,index!$A$1:$B$6,2,0)*K1354*G1354)</f>
        <v/>
      </c>
      <c r="N1354" s="11" t="str">
        <f>IF(A1354="","",-PMT(G1354*VLOOKUP(E1354,index!$A$1:$B$6,2,0),C1354,F1354,0,0))</f>
        <v/>
      </c>
      <c r="O1354" s="11" t="str">
        <f t="shared" si="145"/>
        <v/>
      </c>
      <c r="P1354" s="11" t="str">
        <f t="shared" si="146"/>
        <v/>
      </c>
    </row>
    <row r="1355" spans="1:16" x14ac:dyDescent="0.25">
      <c r="A1355" s="9" t="str">
        <f>IF(A1354="","",IF(B1354&lt;C1354,A1354,IF(A1354=MAX('entry data'!$B$8:$B$507),"",A1354+1)))</f>
        <v/>
      </c>
      <c r="B1355" s="9" t="str">
        <f t="shared" si="141"/>
        <v/>
      </c>
      <c r="C1355" s="9" t="str">
        <f>IF(ISERROR(VLOOKUP(A1355,'entry data'!B:G,6,0)),"",VLOOKUP(A1355,'entry data'!B:G,6,0))</f>
        <v/>
      </c>
      <c r="D1355" s="9" t="str">
        <f>IF(ISERROR(VLOOKUP(A1355,'entry data'!B:C,2,0)),"",VLOOKUP(A1355,'entry data'!B:C,2,0))</f>
        <v/>
      </c>
      <c r="E1355" s="9" t="str">
        <f>IF(ISERROR(VLOOKUP(A1355,'entry data'!B:E,4,0)),"",VLOOKUP(A1355,'entry data'!B:E,4,0))</f>
        <v/>
      </c>
      <c r="F1355" s="11" t="str">
        <f>IF(A1355="","",IF(ISERROR(VLOOKUP(A1355,'entry data'!B:F,5,0)),"",VLOOKUP(A1355,'entry data'!B:F,5,0)))</f>
        <v/>
      </c>
      <c r="G1355" s="12" t="str">
        <f>IF(A1355="","",IF(ISERROR(VLOOKUP(A1355,'entry data'!B:I,8,0)),"",VLOOKUP(A1355,'entry data'!B:I,7,0)))</f>
        <v/>
      </c>
      <c r="H1355" s="13" t="str">
        <f>IF(A1355="","",IF(B1355=1,VLOOKUP(A1355,'entry data'!B:D,3,0),I1354))</f>
        <v/>
      </c>
      <c r="I1355" s="14" t="str">
        <f>IF(A1355="","",IF(E1355="weekly",7,IF(E1355="fortnightly",14,IF(E1355="monthly",DATE(IF(MONTH(H1355)=12,YEAR(H1355)+1,YEAR(H1355)),VLOOKUP(MONTH(H1355),index!$D$2:$G$13,2,0),DAY(H1355)),
IF(E1355="quarterly",DATE(IF(MONTH(H1355)&gt;=10,YEAR(H1355)+1,YEAR(H1355)),VLOOKUP(MONTH(H1355),index!$D$2:$G$13,3,0),DAY(H1355)),
IF(E1355="halfyearly",DATE(IF(MONTH(H1355)&gt;=7,YEAR(H1355)+1,YEAR(H1355)),VLOOKUP(MONTH(H1355),index!$D$2:$G$13,4,0),DAY(H1355)),
DATE(YEAR(H1355)+1,MONTH(H1355),DAY(H1355)))))-H1355))+H1355)</f>
        <v/>
      </c>
      <c r="J1355" s="9" t="str">
        <f t="shared" si="142"/>
        <v/>
      </c>
      <c r="K1355" s="11" t="str">
        <f t="shared" si="143"/>
        <v/>
      </c>
      <c r="L1355" s="11" t="str">
        <f t="shared" si="144"/>
        <v/>
      </c>
      <c r="M1355" s="11" t="str">
        <f>IF(A1355="","",VLOOKUP(E1355,index!$A$1:$B$6,2,0)*K1355*G1355)</f>
        <v/>
      </c>
      <c r="N1355" s="11" t="str">
        <f>IF(A1355="","",-PMT(G1355*VLOOKUP(E1355,index!$A$1:$B$6,2,0),C1355,F1355,0,0))</f>
        <v/>
      </c>
      <c r="O1355" s="11" t="str">
        <f t="shared" si="145"/>
        <v/>
      </c>
      <c r="P1355" s="11" t="str">
        <f t="shared" si="146"/>
        <v/>
      </c>
    </row>
    <row r="1356" spans="1:16" x14ac:dyDescent="0.25">
      <c r="A1356" s="9" t="str">
        <f>IF(A1355="","",IF(B1355&lt;C1355,A1355,IF(A1355=MAX('entry data'!$B$8:$B$507),"",A1355+1)))</f>
        <v/>
      </c>
      <c r="B1356" s="9" t="str">
        <f t="shared" si="141"/>
        <v/>
      </c>
      <c r="C1356" s="9" t="str">
        <f>IF(ISERROR(VLOOKUP(A1356,'entry data'!B:G,6,0)),"",VLOOKUP(A1356,'entry data'!B:G,6,0))</f>
        <v/>
      </c>
      <c r="D1356" s="9" t="str">
        <f>IF(ISERROR(VLOOKUP(A1356,'entry data'!B:C,2,0)),"",VLOOKUP(A1356,'entry data'!B:C,2,0))</f>
        <v/>
      </c>
      <c r="E1356" s="9" t="str">
        <f>IF(ISERROR(VLOOKUP(A1356,'entry data'!B:E,4,0)),"",VLOOKUP(A1356,'entry data'!B:E,4,0))</f>
        <v/>
      </c>
      <c r="F1356" s="11" t="str">
        <f>IF(A1356="","",IF(ISERROR(VLOOKUP(A1356,'entry data'!B:F,5,0)),"",VLOOKUP(A1356,'entry data'!B:F,5,0)))</f>
        <v/>
      </c>
      <c r="G1356" s="12" t="str">
        <f>IF(A1356="","",IF(ISERROR(VLOOKUP(A1356,'entry data'!B:I,8,0)),"",VLOOKUP(A1356,'entry data'!B:I,7,0)))</f>
        <v/>
      </c>
      <c r="H1356" s="13" t="str">
        <f>IF(A1356="","",IF(B1356=1,VLOOKUP(A1356,'entry data'!B:D,3,0),I1355))</f>
        <v/>
      </c>
      <c r="I1356" s="14" t="str">
        <f>IF(A1356="","",IF(E1356="weekly",7,IF(E1356="fortnightly",14,IF(E1356="monthly",DATE(IF(MONTH(H1356)=12,YEAR(H1356)+1,YEAR(H1356)),VLOOKUP(MONTH(H1356),index!$D$2:$G$13,2,0),DAY(H1356)),
IF(E1356="quarterly",DATE(IF(MONTH(H1356)&gt;=10,YEAR(H1356)+1,YEAR(H1356)),VLOOKUP(MONTH(H1356),index!$D$2:$G$13,3,0),DAY(H1356)),
IF(E1356="halfyearly",DATE(IF(MONTH(H1356)&gt;=7,YEAR(H1356)+1,YEAR(H1356)),VLOOKUP(MONTH(H1356),index!$D$2:$G$13,4,0),DAY(H1356)),
DATE(YEAR(H1356)+1,MONTH(H1356),DAY(H1356)))))-H1356))+H1356)</f>
        <v/>
      </c>
      <c r="J1356" s="9" t="str">
        <f t="shared" si="142"/>
        <v/>
      </c>
      <c r="K1356" s="11" t="str">
        <f t="shared" si="143"/>
        <v/>
      </c>
      <c r="L1356" s="11" t="str">
        <f t="shared" si="144"/>
        <v/>
      </c>
      <c r="M1356" s="11" t="str">
        <f>IF(A1356="","",VLOOKUP(E1356,index!$A$1:$B$6,2,0)*K1356*G1356)</f>
        <v/>
      </c>
      <c r="N1356" s="11" t="str">
        <f>IF(A1356="","",-PMT(G1356*VLOOKUP(E1356,index!$A$1:$B$6,2,0),C1356,F1356,0,0))</f>
        <v/>
      </c>
      <c r="O1356" s="11" t="str">
        <f t="shared" si="145"/>
        <v/>
      </c>
      <c r="P1356" s="11" t="str">
        <f t="shared" si="146"/>
        <v/>
      </c>
    </row>
    <row r="1357" spans="1:16" x14ac:dyDescent="0.25">
      <c r="A1357" s="9" t="str">
        <f>IF(A1356="","",IF(B1356&lt;C1356,A1356,IF(A1356=MAX('entry data'!$B$8:$B$507),"",A1356+1)))</f>
        <v/>
      </c>
      <c r="B1357" s="9" t="str">
        <f t="shared" si="141"/>
        <v/>
      </c>
      <c r="C1357" s="9" t="str">
        <f>IF(ISERROR(VLOOKUP(A1357,'entry data'!B:G,6,0)),"",VLOOKUP(A1357,'entry data'!B:G,6,0))</f>
        <v/>
      </c>
      <c r="D1357" s="9" t="str">
        <f>IF(ISERROR(VLOOKUP(A1357,'entry data'!B:C,2,0)),"",VLOOKUP(A1357,'entry data'!B:C,2,0))</f>
        <v/>
      </c>
      <c r="E1357" s="9" t="str">
        <f>IF(ISERROR(VLOOKUP(A1357,'entry data'!B:E,4,0)),"",VLOOKUP(A1357,'entry data'!B:E,4,0))</f>
        <v/>
      </c>
      <c r="F1357" s="11" t="str">
        <f>IF(A1357="","",IF(ISERROR(VLOOKUP(A1357,'entry data'!B:F,5,0)),"",VLOOKUP(A1357,'entry data'!B:F,5,0)))</f>
        <v/>
      </c>
      <c r="G1357" s="12" t="str">
        <f>IF(A1357="","",IF(ISERROR(VLOOKUP(A1357,'entry data'!B:I,8,0)),"",VLOOKUP(A1357,'entry data'!B:I,7,0)))</f>
        <v/>
      </c>
      <c r="H1357" s="13" t="str">
        <f>IF(A1357="","",IF(B1357=1,VLOOKUP(A1357,'entry data'!B:D,3,0),I1356))</f>
        <v/>
      </c>
      <c r="I1357" s="14" t="str">
        <f>IF(A1357="","",IF(E1357="weekly",7,IF(E1357="fortnightly",14,IF(E1357="monthly",DATE(IF(MONTH(H1357)=12,YEAR(H1357)+1,YEAR(H1357)),VLOOKUP(MONTH(H1357),index!$D$2:$G$13,2,0),DAY(H1357)),
IF(E1357="quarterly",DATE(IF(MONTH(H1357)&gt;=10,YEAR(H1357)+1,YEAR(H1357)),VLOOKUP(MONTH(H1357),index!$D$2:$G$13,3,0),DAY(H1357)),
IF(E1357="halfyearly",DATE(IF(MONTH(H1357)&gt;=7,YEAR(H1357)+1,YEAR(H1357)),VLOOKUP(MONTH(H1357),index!$D$2:$G$13,4,0),DAY(H1357)),
DATE(YEAR(H1357)+1,MONTH(H1357),DAY(H1357)))))-H1357))+H1357)</f>
        <v/>
      </c>
      <c r="J1357" s="9" t="str">
        <f t="shared" si="142"/>
        <v/>
      </c>
      <c r="K1357" s="11" t="str">
        <f t="shared" si="143"/>
        <v/>
      </c>
      <c r="L1357" s="11" t="str">
        <f t="shared" si="144"/>
        <v/>
      </c>
      <c r="M1357" s="11" t="str">
        <f>IF(A1357="","",VLOOKUP(E1357,index!$A$1:$B$6,2,0)*K1357*G1357)</f>
        <v/>
      </c>
      <c r="N1357" s="11" t="str">
        <f>IF(A1357="","",-PMT(G1357*VLOOKUP(E1357,index!$A$1:$B$6,2,0),C1357,F1357,0,0))</f>
        <v/>
      </c>
      <c r="O1357" s="11" t="str">
        <f t="shared" si="145"/>
        <v/>
      </c>
      <c r="P1357" s="11" t="str">
        <f t="shared" si="146"/>
        <v/>
      </c>
    </row>
    <row r="1358" spans="1:16" x14ac:dyDescent="0.25">
      <c r="A1358" s="9" t="str">
        <f>IF(A1357="","",IF(B1357&lt;C1357,A1357,IF(A1357=MAX('entry data'!$B$8:$B$507),"",A1357+1)))</f>
        <v/>
      </c>
      <c r="B1358" s="9" t="str">
        <f t="shared" si="141"/>
        <v/>
      </c>
      <c r="C1358" s="9" t="str">
        <f>IF(ISERROR(VLOOKUP(A1358,'entry data'!B:G,6,0)),"",VLOOKUP(A1358,'entry data'!B:G,6,0))</f>
        <v/>
      </c>
      <c r="D1358" s="9" t="str">
        <f>IF(ISERROR(VLOOKUP(A1358,'entry data'!B:C,2,0)),"",VLOOKUP(A1358,'entry data'!B:C,2,0))</f>
        <v/>
      </c>
      <c r="E1358" s="9" t="str">
        <f>IF(ISERROR(VLOOKUP(A1358,'entry data'!B:E,4,0)),"",VLOOKUP(A1358,'entry data'!B:E,4,0))</f>
        <v/>
      </c>
      <c r="F1358" s="11" t="str">
        <f>IF(A1358="","",IF(ISERROR(VLOOKUP(A1358,'entry data'!B:F,5,0)),"",VLOOKUP(A1358,'entry data'!B:F,5,0)))</f>
        <v/>
      </c>
      <c r="G1358" s="12" t="str">
        <f>IF(A1358="","",IF(ISERROR(VLOOKUP(A1358,'entry data'!B:I,8,0)),"",VLOOKUP(A1358,'entry data'!B:I,7,0)))</f>
        <v/>
      </c>
      <c r="H1358" s="13" t="str">
        <f>IF(A1358="","",IF(B1358=1,VLOOKUP(A1358,'entry data'!B:D,3,0),I1357))</f>
        <v/>
      </c>
      <c r="I1358" s="14" t="str">
        <f>IF(A1358="","",IF(E1358="weekly",7,IF(E1358="fortnightly",14,IF(E1358="monthly",DATE(IF(MONTH(H1358)=12,YEAR(H1358)+1,YEAR(H1358)),VLOOKUP(MONTH(H1358),index!$D$2:$G$13,2,0),DAY(H1358)),
IF(E1358="quarterly",DATE(IF(MONTH(H1358)&gt;=10,YEAR(H1358)+1,YEAR(H1358)),VLOOKUP(MONTH(H1358),index!$D$2:$G$13,3,0),DAY(H1358)),
IF(E1358="halfyearly",DATE(IF(MONTH(H1358)&gt;=7,YEAR(H1358)+1,YEAR(H1358)),VLOOKUP(MONTH(H1358),index!$D$2:$G$13,4,0),DAY(H1358)),
DATE(YEAR(H1358)+1,MONTH(H1358),DAY(H1358)))))-H1358))+H1358)</f>
        <v/>
      </c>
      <c r="J1358" s="9" t="str">
        <f t="shared" si="142"/>
        <v/>
      </c>
      <c r="K1358" s="11" t="str">
        <f t="shared" si="143"/>
        <v/>
      </c>
      <c r="L1358" s="11" t="str">
        <f t="shared" si="144"/>
        <v/>
      </c>
      <c r="M1358" s="11" t="str">
        <f>IF(A1358="","",VLOOKUP(E1358,index!$A$1:$B$6,2,0)*K1358*G1358)</f>
        <v/>
      </c>
      <c r="N1358" s="11" t="str">
        <f>IF(A1358="","",-PMT(G1358*VLOOKUP(E1358,index!$A$1:$B$6,2,0),C1358,F1358,0,0))</f>
        <v/>
      </c>
      <c r="O1358" s="11" t="str">
        <f t="shared" si="145"/>
        <v/>
      </c>
      <c r="P1358" s="11" t="str">
        <f t="shared" si="146"/>
        <v/>
      </c>
    </row>
    <row r="1359" spans="1:16" x14ac:dyDescent="0.25">
      <c r="A1359" s="9" t="str">
        <f>IF(A1358="","",IF(B1358&lt;C1358,A1358,IF(A1358=MAX('entry data'!$B$8:$B$507),"",A1358+1)))</f>
        <v/>
      </c>
      <c r="B1359" s="9" t="str">
        <f t="shared" si="141"/>
        <v/>
      </c>
      <c r="C1359" s="9" t="str">
        <f>IF(ISERROR(VLOOKUP(A1359,'entry data'!B:G,6,0)),"",VLOOKUP(A1359,'entry data'!B:G,6,0))</f>
        <v/>
      </c>
      <c r="D1359" s="9" t="str">
        <f>IF(ISERROR(VLOOKUP(A1359,'entry data'!B:C,2,0)),"",VLOOKUP(A1359,'entry data'!B:C,2,0))</f>
        <v/>
      </c>
      <c r="E1359" s="9" t="str">
        <f>IF(ISERROR(VLOOKUP(A1359,'entry data'!B:E,4,0)),"",VLOOKUP(A1359,'entry data'!B:E,4,0))</f>
        <v/>
      </c>
      <c r="F1359" s="11" t="str">
        <f>IF(A1359="","",IF(ISERROR(VLOOKUP(A1359,'entry data'!B:F,5,0)),"",VLOOKUP(A1359,'entry data'!B:F,5,0)))</f>
        <v/>
      </c>
      <c r="G1359" s="12" t="str">
        <f>IF(A1359="","",IF(ISERROR(VLOOKUP(A1359,'entry data'!B:I,8,0)),"",VLOOKUP(A1359,'entry data'!B:I,7,0)))</f>
        <v/>
      </c>
      <c r="H1359" s="13" t="str">
        <f>IF(A1359="","",IF(B1359=1,VLOOKUP(A1359,'entry data'!B:D,3,0),I1358))</f>
        <v/>
      </c>
      <c r="I1359" s="14" t="str">
        <f>IF(A1359="","",IF(E1359="weekly",7,IF(E1359="fortnightly",14,IF(E1359="monthly",DATE(IF(MONTH(H1359)=12,YEAR(H1359)+1,YEAR(H1359)),VLOOKUP(MONTH(H1359),index!$D$2:$G$13,2,0),DAY(H1359)),
IF(E1359="quarterly",DATE(IF(MONTH(H1359)&gt;=10,YEAR(H1359)+1,YEAR(H1359)),VLOOKUP(MONTH(H1359),index!$D$2:$G$13,3,0),DAY(H1359)),
IF(E1359="halfyearly",DATE(IF(MONTH(H1359)&gt;=7,YEAR(H1359)+1,YEAR(H1359)),VLOOKUP(MONTH(H1359),index!$D$2:$G$13,4,0),DAY(H1359)),
DATE(YEAR(H1359)+1,MONTH(H1359),DAY(H1359)))))-H1359))+H1359)</f>
        <v/>
      </c>
      <c r="J1359" s="9" t="str">
        <f t="shared" si="142"/>
        <v/>
      </c>
      <c r="K1359" s="11" t="str">
        <f t="shared" si="143"/>
        <v/>
      </c>
      <c r="L1359" s="11" t="str">
        <f t="shared" si="144"/>
        <v/>
      </c>
      <c r="M1359" s="11" t="str">
        <f>IF(A1359="","",VLOOKUP(E1359,index!$A$1:$B$6,2,0)*K1359*G1359)</f>
        <v/>
      </c>
      <c r="N1359" s="11" t="str">
        <f>IF(A1359="","",-PMT(G1359*VLOOKUP(E1359,index!$A$1:$B$6,2,0),C1359,F1359,0,0))</f>
        <v/>
      </c>
      <c r="O1359" s="11" t="str">
        <f t="shared" si="145"/>
        <v/>
      </c>
      <c r="P1359" s="11" t="str">
        <f t="shared" si="146"/>
        <v/>
      </c>
    </row>
    <row r="1360" spans="1:16" x14ac:dyDescent="0.25">
      <c r="A1360" s="9" t="str">
        <f>IF(A1359="","",IF(B1359&lt;C1359,A1359,IF(A1359=MAX('entry data'!$B$8:$B$507),"",A1359+1)))</f>
        <v/>
      </c>
      <c r="B1360" s="9" t="str">
        <f t="shared" si="141"/>
        <v/>
      </c>
      <c r="C1360" s="9" t="str">
        <f>IF(ISERROR(VLOOKUP(A1360,'entry data'!B:G,6,0)),"",VLOOKUP(A1360,'entry data'!B:G,6,0))</f>
        <v/>
      </c>
      <c r="D1360" s="9" t="str">
        <f>IF(ISERROR(VLOOKUP(A1360,'entry data'!B:C,2,0)),"",VLOOKUP(A1360,'entry data'!B:C,2,0))</f>
        <v/>
      </c>
      <c r="E1360" s="9" t="str">
        <f>IF(ISERROR(VLOOKUP(A1360,'entry data'!B:E,4,0)),"",VLOOKUP(A1360,'entry data'!B:E,4,0))</f>
        <v/>
      </c>
      <c r="F1360" s="11" t="str">
        <f>IF(A1360="","",IF(ISERROR(VLOOKUP(A1360,'entry data'!B:F,5,0)),"",VLOOKUP(A1360,'entry data'!B:F,5,0)))</f>
        <v/>
      </c>
      <c r="G1360" s="12" t="str">
        <f>IF(A1360="","",IF(ISERROR(VLOOKUP(A1360,'entry data'!B:I,8,0)),"",VLOOKUP(A1360,'entry data'!B:I,7,0)))</f>
        <v/>
      </c>
      <c r="H1360" s="13" t="str">
        <f>IF(A1360="","",IF(B1360=1,VLOOKUP(A1360,'entry data'!B:D,3,0),I1359))</f>
        <v/>
      </c>
      <c r="I1360" s="14" t="str">
        <f>IF(A1360="","",IF(E1360="weekly",7,IF(E1360="fortnightly",14,IF(E1360="monthly",DATE(IF(MONTH(H1360)=12,YEAR(H1360)+1,YEAR(H1360)),VLOOKUP(MONTH(H1360),index!$D$2:$G$13,2,0),DAY(H1360)),
IF(E1360="quarterly",DATE(IF(MONTH(H1360)&gt;=10,YEAR(H1360)+1,YEAR(H1360)),VLOOKUP(MONTH(H1360),index!$D$2:$G$13,3,0),DAY(H1360)),
IF(E1360="halfyearly",DATE(IF(MONTH(H1360)&gt;=7,YEAR(H1360)+1,YEAR(H1360)),VLOOKUP(MONTH(H1360),index!$D$2:$G$13,4,0),DAY(H1360)),
DATE(YEAR(H1360)+1,MONTH(H1360),DAY(H1360)))))-H1360))+H1360)</f>
        <v/>
      </c>
      <c r="J1360" s="9" t="str">
        <f t="shared" si="142"/>
        <v/>
      </c>
      <c r="K1360" s="11" t="str">
        <f t="shared" si="143"/>
        <v/>
      </c>
      <c r="L1360" s="11" t="str">
        <f t="shared" si="144"/>
        <v/>
      </c>
      <c r="M1360" s="11" t="str">
        <f>IF(A1360="","",VLOOKUP(E1360,index!$A$1:$B$6,2,0)*K1360*G1360)</f>
        <v/>
      </c>
      <c r="N1360" s="11" t="str">
        <f>IF(A1360="","",-PMT(G1360*VLOOKUP(E1360,index!$A$1:$B$6,2,0),C1360,F1360,0,0))</f>
        <v/>
      </c>
      <c r="O1360" s="11" t="str">
        <f t="shared" si="145"/>
        <v/>
      </c>
      <c r="P1360" s="11" t="str">
        <f t="shared" si="146"/>
        <v/>
      </c>
    </row>
    <row r="1361" spans="1:16" x14ac:dyDescent="0.25">
      <c r="A1361" s="9" t="str">
        <f>IF(A1360="","",IF(B1360&lt;C1360,A1360,IF(A1360=MAX('entry data'!$B$8:$B$507),"",A1360+1)))</f>
        <v/>
      </c>
      <c r="B1361" s="9" t="str">
        <f t="shared" si="141"/>
        <v/>
      </c>
      <c r="C1361" s="9" t="str">
        <f>IF(ISERROR(VLOOKUP(A1361,'entry data'!B:G,6,0)),"",VLOOKUP(A1361,'entry data'!B:G,6,0))</f>
        <v/>
      </c>
      <c r="D1361" s="9" t="str">
        <f>IF(ISERROR(VLOOKUP(A1361,'entry data'!B:C,2,0)),"",VLOOKUP(A1361,'entry data'!B:C,2,0))</f>
        <v/>
      </c>
      <c r="E1361" s="9" t="str">
        <f>IF(ISERROR(VLOOKUP(A1361,'entry data'!B:E,4,0)),"",VLOOKUP(A1361,'entry data'!B:E,4,0))</f>
        <v/>
      </c>
      <c r="F1361" s="11" t="str">
        <f>IF(A1361="","",IF(ISERROR(VLOOKUP(A1361,'entry data'!B:F,5,0)),"",VLOOKUP(A1361,'entry data'!B:F,5,0)))</f>
        <v/>
      </c>
      <c r="G1361" s="12" t="str">
        <f>IF(A1361="","",IF(ISERROR(VLOOKUP(A1361,'entry data'!B:I,8,0)),"",VLOOKUP(A1361,'entry data'!B:I,7,0)))</f>
        <v/>
      </c>
      <c r="H1361" s="13" t="str">
        <f>IF(A1361="","",IF(B1361=1,VLOOKUP(A1361,'entry data'!B:D,3,0),I1360))</f>
        <v/>
      </c>
      <c r="I1361" s="14" t="str">
        <f>IF(A1361="","",IF(E1361="weekly",7,IF(E1361="fortnightly",14,IF(E1361="monthly",DATE(IF(MONTH(H1361)=12,YEAR(H1361)+1,YEAR(H1361)),VLOOKUP(MONTH(H1361),index!$D$2:$G$13,2,0),DAY(H1361)),
IF(E1361="quarterly",DATE(IF(MONTH(H1361)&gt;=10,YEAR(H1361)+1,YEAR(H1361)),VLOOKUP(MONTH(H1361),index!$D$2:$G$13,3,0),DAY(H1361)),
IF(E1361="halfyearly",DATE(IF(MONTH(H1361)&gt;=7,YEAR(H1361)+1,YEAR(H1361)),VLOOKUP(MONTH(H1361),index!$D$2:$G$13,4,0),DAY(H1361)),
DATE(YEAR(H1361)+1,MONTH(H1361),DAY(H1361)))))-H1361))+H1361)</f>
        <v/>
      </c>
      <c r="J1361" s="9" t="str">
        <f t="shared" si="142"/>
        <v/>
      </c>
      <c r="K1361" s="11" t="str">
        <f t="shared" si="143"/>
        <v/>
      </c>
      <c r="L1361" s="11" t="str">
        <f t="shared" si="144"/>
        <v/>
      </c>
      <c r="M1361" s="11" t="str">
        <f>IF(A1361="","",VLOOKUP(E1361,index!$A$1:$B$6,2,0)*K1361*G1361)</f>
        <v/>
      </c>
      <c r="N1361" s="11" t="str">
        <f>IF(A1361="","",-PMT(G1361*VLOOKUP(E1361,index!$A$1:$B$6,2,0),C1361,F1361,0,0))</f>
        <v/>
      </c>
      <c r="O1361" s="11" t="str">
        <f t="shared" si="145"/>
        <v/>
      </c>
      <c r="P1361" s="11" t="str">
        <f t="shared" si="146"/>
        <v/>
      </c>
    </row>
    <row r="1362" spans="1:16" x14ac:dyDescent="0.25">
      <c r="A1362" s="9" t="str">
        <f>IF(A1361="","",IF(B1361&lt;C1361,A1361,IF(A1361=MAX('entry data'!$B$8:$B$507),"",A1361+1)))</f>
        <v/>
      </c>
      <c r="B1362" s="9" t="str">
        <f t="shared" si="141"/>
        <v/>
      </c>
      <c r="C1362" s="9" t="str">
        <f>IF(ISERROR(VLOOKUP(A1362,'entry data'!B:G,6,0)),"",VLOOKUP(A1362,'entry data'!B:G,6,0))</f>
        <v/>
      </c>
      <c r="D1362" s="9" t="str">
        <f>IF(ISERROR(VLOOKUP(A1362,'entry data'!B:C,2,0)),"",VLOOKUP(A1362,'entry data'!B:C,2,0))</f>
        <v/>
      </c>
      <c r="E1362" s="9" t="str">
        <f>IF(ISERROR(VLOOKUP(A1362,'entry data'!B:E,4,0)),"",VLOOKUP(A1362,'entry data'!B:E,4,0))</f>
        <v/>
      </c>
      <c r="F1362" s="11" t="str">
        <f>IF(A1362="","",IF(ISERROR(VLOOKUP(A1362,'entry data'!B:F,5,0)),"",VLOOKUP(A1362,'entry data'!B:F,5,0)))</f>
        <v/>
      </c>
      <c r="G1362" s="12" t="str">
        <f>IF(A1362="","",IF(ISERROR(VLOOKUP(A1362,'entry data'!B:I,8,0)),"",VLOOKUP(A1362,'entry data'!B:I,7,0)))</f>
        <v/>
      </c>
      <c r="H1362" s="13" t="str">
        <f>IF(A1362="","",IF(B1362=1,VLOOKUP(A1362,'entry data'!B:D,3,0),I1361))</f>
        <v/>
      </c>
      <c r="I1362" s="14" t="str">
        <f>IF(A1362="","",IF(E1362="weekly",7,IF(E1362="fortnightly",14,IF(E1362="monthly",DATE(IF(MONTH(H1362)=12,YEAR(H1362)+1,YEAR(H1362)),VLOOKUP(MONTH(H1362),index!$D$2:$G$13,2,0),DAY(H1362)),
IF(E1362="quarterly",DATE(IF(MONTH(H1362)&gt;=10,YEAR(H1362)+1,YEAR(H1362)),VLOOKUP(MONTH(H1362),index!$D$2:$G$13,3,0),DAY(H1362)),
IF(E1362="halfyearly",DATE(IF(MONTH(H1362)&gt;=7,YEAR(H1362)+1,YEAR(H1362)),VLOOKUP(MONTH(H1362),index!$D$2:$G$13,4,0),DAY(H1362)),
DATE(YEAR(H1362)+1,MONTH(H1362),DAY(H1362)))))-H1362))+H1362)</f>
        <v/>
      </c>
      <c r="J1362" s="9" t="str">
        <f t="shared" si="142"/>
        <v/>
      </c>
      <c r="K1362" s="11" t="str">
        <f t="shared" si="143"/>
        <v/>
      </c>
      <c r="L1362" s="11" t="str">
        <f t="shared" si="144"/>
        <v/>
      </c>
      <c r="M1362" s="11" t="str">
        <f>IF(A1362="","",VLOOKUP(E1362,index!$A$1:$B$6,2,0)*K1362*G1362)</f>
        <v/>
      </c>
      <c r="N1362" s="11" t="str">
        <f>IF(A1362="","",-PMT(G1362*VLOOKUP(E1362,index!$A$1:$B$6,2,0),C1362,F1362,0,0))</f>
        <v/>
      </c>
      <c r="O1362" s="11" t="str">
        <f t="shared" si="145"/>
        <v/>
      </c>
      <c r="P1362" s="11" t="str">
        <f t="shared" si="146"/>
        <v/>
      </c>
    </row>
    <row r="1363" spans="1:16" x14ac:dyDescent="0.25">
      <c r="A1363" s="9" t="str">
        <f>IF(A1362="","",IF(B1362&lt;C1362,A1362,IF(A1362=MAX('entry data'!$B$8:$B$507),"",A1362+1)))</f>
        <v/>
      </c>
      <c r="B1363" s="9" t="str">
        <f t="shared" si="141"/>
        <v/>
      </c>
      <c r="C1363" s="9" t="str">
        <f>IF(ISERROR(VLOOKUP(A1363,'entry data'!B:G,6,0)),"",VLOOKUP(A1363,'entry data'!B:G,6,0))</f>
        <v/>
      </c>
      <c r="D1363" s="9" t="str">
        <f>IF(ISERROR(VLOOKUP(A1363,'entry data'!B:C,2,0)),"",VLOOKUP(A1363,'entry data'!B:C,2,0))</f>
        <v/>
      </c>
      <c r="E1363" s="9" t="str">
        <f>IF(ISERROR(VLOOKUP(A1363,'entry data'!B:E,4,0)),"",VLOOKUP(A1363,'entry data'!B:E,4,0))</f>
        <v/>
      </c>
      <c r="F1363" s="11" t="str">
        <f>IF(A1363="","",IF(ISERROR(VLOOKUP(A1363,'entry data'!B:F,5,0)),"",VLOOKUP(A1363,'entry data'!B:F,5,0)))</f>
        <v/>
      </c>
      <c r="G1363" s="12" t="str">
        <f>IF(A1363="","",IF(ISERROR(VLOOKUP(A1363,'entry data'!B:I,8,0)),"",VLOOKUP(A1363,'entry data'!B:I,7,0)))</f>
        <v/>
      </c>
      <c r="H1363" s="13" t="str">
        <f>IF(A1363="","",IF(B1363=1,VLOOKUP(A1363,'entry data'!B:D,3,0),I1362))</f>
        <v/>
      </c>
      <c r="I1363" s="14" t="str">
        <f>IF(A1363="","",IF(E1363="weekly",7,IF(E1363="fortnightly",14,IF(E1363="monthly",DATE(IF(MONTH(H1363)=12,YEAR(H1363)+1,YEAR(H1363)),VLOOKUP(MONTH(H1363),index!$D$2:$G$13,2,0),DAY(H1363)),
IF(E1363="quarterly",DATE(IF(MONTH(H1363)&gt;=10,YEAR(H1363)+1,YEAR(H1363)),VLOOKUP(MONTH(H1363),index!$D$2:$G$13,3,0),DAY(H1363)),
IF(E1363="halfyearly",DATE(IF(MONTH(H1363)&gt;=7,YEAR(H1363)+1,YEAR(H1363)),VLOOKUP(MONTH(H1363),index!$D$2:$G$13,4,0),DAY(H1363)),
DATE(YEAR(H1363)+1,MONTH(H1363),DAY(H1363)))))-H1363))+H1363)</f>
        <v/>
      </c>
      <c r="J1363" s="9" t="str">
        <f t="shared" si="142"/>
        <v/>
      </c>
      <c r="K1363" s="11" t="str">
        <f t="shared" si="143"/>
        <v/>
      </c>
      <c r="L1363" s="11" t="str">
        <f t="shared" si="144"/>
        <v/>
      </c>
      <c r="M1363" s="11" t="str">
        <f>IF(A1363="","",VLOOKUP(E1363,index!$A$1:$B$6,2,0)*K1363*G1363)</f>
        <v/>
      </c>
      <c r="N1363" s="11" t="str">
        <f>IF(A1363="","",-PMT(G1363*VLOOKUP(E1363,index!$A$1:$B$6,2,0),C1363,F1363,0,0))</f>
        <v/>
      </c>
      <c r="O1363" s="11" t="str">
        <f t="shared" si="145"/>
        <v/>
      </c>
      <c r="P1363" s="11" t="str">
        <f t="shared" si="146"/>
        <v/>
      </c>
    </row>
    <row r="1364" spans="1:16" x14ac:dyDescent="0.25">
      <c r="A1364" s="9" t="str">
        <f>IF(A1363="","",IF(B1363&lt;C1363,A1363,IF(A1363=MAX('entry data'!$B$8:$B$507),"",A1363+1)))</f>
        <v/>
      </c>
      <c r="B1364" s="9" t="str">
        <f t="shared" si="141"/>
        <v/>
      </c>
      <c r="C1364" s="9" t="str">
        <f>IF(ISERROR(VLOOKUP(A1364,'entry data'!B:G,6,0)),"",VLOOKUP(A1364,'entry data'!B:G,6,0))</f>
        <v/>
      </c>
      <c r="D1364" s="9" t="str">
        <f>IF(ISERROR(VLOOKUP(A1364,'entry data'!B:C,2,0)),"",VLOOKUP(A1364,'entry data'!B:C,2,0))</f>
        <v/>
      </c>
      <c r="E1364" s="9" t="str">
        <f>IF(ISERROR(VLOOKUP(A1364,'entry data'!B:E,4,0)),"",VLOOKUP(A1364,'entry data'!B:E,4,0))</f>
        <v/>
      </c>
      <c r="F1364" s="11" t="str">
        <f>IF(A1364="","",IF(ISERROR(VLOOKUP(A1364,'entry data'!B:F,5,0)),"",VLOOKUP(A1364,'entry data'!B:F,5,0)))</f>
        <v/>
      </c>
      <c r="G1364" s="12" t="str">
        <f>IF(A1364="","",IF(ISERROR(VLOOKUP(A1364,'entry data'!B:I,8,0)),"",VLOOKUP(A1364,'entry data'!B:I,7,0)))</f>
        <v/>
      </c>
      <c r="H1364" s="13" t="str">
        <f>IF(A1364="","",IF(B1364=1,VLOOKUP(A1364,'entry data'!B:D,3,0),I1363))</f>
        <v/>
      </c>
      <c r="I1364" s="14" t="str">
        <f>IF(A1364="","",IF(E1364="weekly",7,IF(E1364="fortnightly",14,IF(E1364="monthly",DATE(IF(MONTH(H1364)=12,YEAR(H1364)+1,YEAR(H1364)),VLOOKUP(MONTH(H1364),index!$D$2:$G$13,2,0),DAY(H1364)),
IF(E1364="quarterly",DATE(IF(MONTH(H1364)&gt;=10,YEAR(H1364)+1,YEAR(H1364)),VLOOKUP(MONTH(H1364),index!$D$2:$G$13,3,0),DAY(H1364)),
IF(E1364="halfyearly",DATE(IF(MONTH(H1364)&gt;=7,YEAR(H1364)+1,YEAR(H1364)),VLOOKUP(MONTH(H1364),index!$D$2:$G$13,4,0),DAY(H1364)),
DATE(YEAR(H1364)+1,MONTH(H1364),DAY(H1364)))))-H1364))+H1364)</f>
        <v/>
      </c>
      <c r="J1364" s="9" t="str">
        <f t="shared" si="142"/>
        <v/>
      </c>
      <c r="K1364" s="11" t="str">
        <f t="shared" si="143"/>
        <v/>
      </c>
      <c r="L1364" s="11" t="str">
        <f t="shared" si="144"/>
        <v/>
      </c>
      <c r="M1364" s="11" t="str">
        <f>IF(A1364="","",VLOOKUP(E1364,index!$A$1:$B$6,2,0)*K1364*G1364)</f>
        <v/>
      </c>
      <c r="N1364" s="11" t="str">
        <f>IF(A1364="","",-PMT(G1364*VLOOKUP(E1364,index!$A$1:$B$6,2,0),C1364,F1364,0,0))</f>
        <v/>
      </c>
      <c r="O1364" s="11" t="str">
        <f t="shared" si="145"/>
        <v/>
      </c>
      <c r="P1364" s="11" t="str">
        <f t="shared" si="146"/>
        <v/>
      </c>
    </row>
    <row r="1365" spans="1:16" x14ac:dyDescent="0.25">
      <c r="A1365" s="9" t="str">
        <f>IF(A1364="","",IF(B1364&lt;C1364,A1364,IF(A1364=MAX('entry data'!$B$8:$B$507),"",A1364+1)))</f>
        <v/>
      </c>
      <c r="B1365" s="9" t="str">
        <f t="shared" si="141"/>
        <v/>
      </c>
      <c r="C1365" s="9" t="str">
        <f>IF(ISERROR(VLOOKUP(A1365,'entry data'!B:G,6,0)),"",VLOOKUP(A1365,'entry data'!B:G,6,0))</f>
        <v/>
      </c>
      <c r="D1365" s="9" t="str">
        <f>IF(ISERROR(VLOOKUP(A1365,'entry data'!B:C,2,0)),"",VLOOKUP(A1365,'entry data'!B:C,2,0))</f>
        <v/>
      </c>
      <c r="E1365" s="9" t="str">
        <f>IF(ISERROR(VLOOKUP(A1365,'entry data'!B:E,4,0)),"",VLOOKUP(A1365,'entry data'!B:E,4,0))</f>
        <v/>
      </c>
      <c r="F1365" s="11" t="str">
        <f>IF(A1365="","",IF(ISERROR(VLOOKUP(A1365,'entry data'!B:F,5,0)),"",VLOOKUP(A1365,'entry data'!B:F,5,0)))</f>
        <v/>
      </c>
      <c r="G1365" s="12" t="str">
        <f>IF(A1365="","",IF(ISERROR(VLOOKUP(A1365,'entry data'!B:I,8,0)),"",VLOOKUP(A1365,'entry data'!B:I,7,0)))</f>
        <v/>
      </c>
      <c r="H1365" s="13" t="str">
        <f>IF(A1365="","",IF(B1365=1,VLOOKUP(A1365,'entry data'!B:D,3,0),I1364))</f>
        <v/>
      </c>
      <c r="I1365" s="14" t="str">
        <f>IF(A1365="","",IF(E1365="weekly",7,IF(E1365="fortnightly",14,IF(E1365="monthly",DATE(IF(MONTH(H1365)=12,YEAR(H1365)+1,YEAR(H1365)),VLOOKUP(MONTH(H1365),index!$D$2:$G$13,2,0),DAY(H1365)),
IF(E1365="quarterly",DATE(IF(MONTH(H1365)&gt;=10,YEAR(H1365)+1,YEAR(H1365)),VLOOKUP(MONTH(H1365),index!$D$2:$G$13,3,0),DAY(H1365)),
IF(E1365="halfyearly",DATE(IF(MONTH(H1365)&gt;=7,YEAR(H1365)+1,YEAR(H1365)),VLOOKUP(MONTH(H1365),index!$D$2:$G$13,4,0),DAY(H1365)),
DATE(YEAR(H1365)+1,MONTH(H1365),DAY(H1365)))))-H1365))+H1365)</f>
        <v/>
      </c>
      <c r="J1365" s="9" t="str">
        <f t="shared" si="142"/>
        <v/>
      </c>
      <c r="K1365" s="11" t="str">
        <f t="shared" si="143"/>
        <v/>
      </c>
      <c r="L1365" s="11" t="str">
        <f t="shared" si="144"/>
        <v/>
      </c>
      <c r="M1365" s="11" t="str">
        <f>IF(A1365="","",VLOOKUP(E1365,index!$A$1:$B$6,2,0)*K1365*G1365)</f>
        <v/>
      </c>
      <c r="N1365" s="11" t="str">
        <f>IF(A1365="","",-PMT(G1365*VLOOKUP(E1365,index!$A$1:$B$6,2,0),C1365,F1365,0,0))</f>
        <v/>
      </c>
      <c r="O1365" s="11" t="str">
        <f t="shared" si="145"/>
        <v/>
      </c>
      <c r="P1365" s="11" t="str">
        <f t="shared" si="146"/>
        <v/>
      </c>
    </row>
    <row r="1366" spans="1:16" x14ac:dyDescent="0.25">
      <c r="A1366" s="9" t="str">
        <f>IF(A1365="","",IF(B1365&lt;C1365,A1365,IF(A1365=MAX('entry data'!$B$8:$B$507),"",A1365+1)))</f>
        <v/>
      </c>
      <c r="B1366" s="9" t="str">
        <f t="shared" si="141"/>
        <v/>
      </c>
      <c r="C1366" s="9" t="str">
        <f>IF(ISERROR(VLOOKUP(A1366,'entry data'!B:G,6,0)),"",VLOOKUP(A1366,'entry data'!B:G,6,0))</f>
        <v/>
      </c>
      <c r="D1366" s="9" t="str">
        <f>IF(ISERROR(VLOOKUP(A1366,'entry data'!B:C,2,0)),"",VLOOKUP(A1366,'entry data'!B:C,2,0))</f>
        <v/>
      </c>
      <c r="E1366" s="9" t="str">
        <f>IF(ISERROR(VLOOKUP(A1366,'entry data'!B:E,4,0)),"",VLOOKUP(A1366,'entry data'!B:E,4,0))</f>
        <v/>
      </c>
      <c r="F1366" s="11" t="str">
        <f>IF(A1366="","",IF(ISERROR(VLOOKUP(A1366,'entry data'!B:F,5,0)),"",VLOOKUP(A1366,'entry data'!B:F,5,0)))</f>
        <v/>
      </c>
      <c r="G1366" s="12" t="str">
        <f>IF(A1366="","",IF(ISERROR(VLOOKUP(A1366,'entry data'!B:I,8,0)),"",VLOOKUP(A1366,'entry data'!B:I,7,0)))</f>
        <v/>
      </c>
      <c r="H1366" s="13" t="str">
        <f>IF(A1366="","",IF(B1366=1,VLOOKUP(A1366,'entry data'!B:D,3,0),I1365))</f>
        <v/>
      </c>
      <c r="I1366" s="14" t="str">
        <f>IF(A1366="","",IF(E1366="weekly",7,IF(E1366="fortnightly",14,IF(E1366="monthly",DATE(IF(MONTH(H1366)=12,YEAR(H1366)+1,YEAR(H1366)),VLOOKUP(MONTH(H1366),index!$D$2:$G$13,2,0),DAY(H1366)),
IF(E1366="quarterly",DATE(IF(MONTH(H1366)&gt;=10,YEAR(H1366)+1,YEAR(H1366)),VLOOKUP(MONTH(H1366),index!$D$2:$G$13,3,0),DAY(H1366)),
IF(E1366="halfyearly",DATE(IF(MONTH(H1366)&gt;=7,YEAR(H1366)+1,YEAR(H1366)),VLOOKUP(MONTH(H1366),index!$D$2:$G$13,4,0),DAY(H1366)),
DATE(YEAR(H1366)+1,MONTH(H1366),DAY(H1366)))))-H1366))+H1366)</f>
        <v/>
      </c>
      <c r="J1366" s="9" t="str">
        <f t="shared" si="142"/>
        <v/>
      </c>
      <c r="K1366" s="11" t="str">
        <f t="shared" si="143"/>
        <v/>
      </c>
      <c r="L1366" s="11" t="str">
        <f t="shared" si="144"/>
        <v/>
      </c>
      <c r="M1366" s="11" t="str">
        <f>IF(A1366="","",VLOOKUP(E1366,index!$A$1:$B$6,2,0)*K1366*G1366)</f>
        <v/>
      </c>
      <c r="N1366" s="11" t="str">
        <f>IF(A1366="","",-PMT(G1366*VLOOKUP(E1366,index!$A$1:$B$6,2,0),C1366,F1366,0,0))</f>
        <v/>
      </c>
      <c r="O1366" s="11" t="str">
        <f t="shared" si="145"/>
        <v/>
      </c>
      <c r="P1366" s="11" t="str">
        <f t="shared" si="146"/>
        <v/>
      </c>
    </row>
    <row r="1367" spans="1:16" x14ac:dyDescent="0.25">
      <c r="A1367" s="9" t="str">
        <f>IF(A1366="","",IF(B1366&lt;C1366,A1366,IF(A1366=MAX('entry data'!$B$8:$B$507),"",A1366+1)))</f>
        <v/>
      </c>
      <c r="B1367" s="9" t="str">
        <f t="shared" ref="B1367:B1430" si="147">IF(A1367="","",IF(B1366=C1366,1,B1366+1))</f>
        <v/>
      </c>
      <c r="C1367" s="9" t="str">
        <f>IF(ISERROR(VLOOKUP(A1367,'entry data'!B:G,6,0)),"",VLOOKUP(A1367,'entry data'!B:G,6,0))</f>
        <v/>
      </c>
      <c r="D1367" s="9" t="str">
        <f>IF(ISERROR(VLOOKUP(A1367,'entry data'!B:C,2,0)),"",VLOOKUP(A1367,'entry data'!B:C,2,0))</f>
        <v/>
      </c>
      <c r="E1367" s="9" t="str">
        <f>IF(ISERROR(VLOOKUP(A1367,'entry data'!B:E,4,0)),"",VLOOKUP(A1367,'entry data'!B:E,4,0))</f>
        <v/>
      </c>
      <c r="F1367" s="11" t="str">
        <f>IF(A1367="","",IF(ISERROR(VLOOKUP(A1367,'entry data'!B:F,5,0)),"",VLOOKUP(A1367,'entry data'!B:F,5,0)))</f>
        <v/>
      </c>
      <c r="G1367" s="12" t="str">
        <f>IF(A1367="","",IF(ISERROR(VLOOKUP(A1367,'entry data'!B:I,8,0)),"",VLOOKUP(A1367,'entry data'!B:I,7,0)))</f>
        <v/>
      </c>
      <c r="H1367" s="13" t="str">
        <f>IF(A1367="","",IF(B1367=1,VLOOKUP(A1367,'entry data'!B:D,3,0),I1366))</f>
        <v/>
      </c>
      <c r="I1367" s="14" t="str">
        <f>IF(A1367="","",IF(E1367="weekly",7,IF(E1367="fortnightly",14,IF(E1367="monthly",DATE(IF(MONTH(H1367)=12,YEAR(H1367)+1,YEAR(H1367)),VLOOKUP(MONTH(H1367),index!$D$2:$G$13,2,0),DAY(H1367)),
IF(E1367="quarterly",DATE(IF(MONTH(H1367)&gt;=10,YEAR(H1367)+1,YEAR(H1367)),VLOOKUP(MONTH(H1367),index!$D$2:$G$13,3,0),DAY(H1367)),
IF(E1367="halfyearly",DATE(IF(MONTH(H1367)&gt;=7,YEAR(H1367)+1,YEAR(H1367)),VLOOKUP(MONTH(H1367),index!$D$2:$G$13,4,0),DAY(H1367)),
DATE(YEAR(H1367)+1,MONTH(H1367),DAY(H1367)))))-H1367))+H1367)</f>
        <v/>
      </c>
      <c r="J1367" s="9" t="str">
        <f t="shared" ref="J1367:J1430" si="148">IF(A1367="","",IF(MONTH(I1367)&lt;10,YEAR(I1367)&amp;"-0"&amp;MONTH(I1367),YEAR(I1367)&amp;"-"&amp;MONTH(I1367)))</f>
        <v/>
      </c>
      <c r="K1367" s="11" t="str">
        <f t="shared" ref="K1367:K1430" si="149">IF(A1367="","",IF(B1367=1,F1367,O1366))</f>
        <v/>
      </c>
      <c r="L1367" s="11" t="str">
        <f t="shared" ref="L1367:L1430" si="150">IF(A1367="","",N1367-M1367)</f>
        <v/>
      </c>
      <c r="M1367" s="11" t="str">
        <f>IF(A1367="","",VLOOKUP(E1367,index!$A$1:$B$6,2,0)*K1367*G1367)</f>
        <v/>
      </c>
      <c r="N1367" s="11" t="str">
        <f>IF(A1367="","",-PMT(G1367*VLOOKUP(E1367,index!$A$1:$B$6,2,0),C1367,F1367,0,0))</f>
        <v/>
      </c>
      <c r="O1367" s="11" t="str">
        <f t="shared" ref="O1367:O1430" si="151">IF(A1367="","",K1367-L1367)</f>
        <v/>
      </c>
      <c r="P1367" s="11" t="str">
        <f t="shared" si="146"/>
        <v/>
      </c>
    </row>
    <row r="1368" spans="1:16" x14ac:dyDescent="0.25">
      <c r="A1368" s="9" t="str">
        <f>IF(A1367="","",IF(B1367&lt;C1367,A1367,IF(A1367=MAX('entry data'!$B$8:$B$507),"",A1367+1)))</f>
        <v/>
      </c>
      <c r="B1368" s="9" t="str">
        <f t="shared" si="147"/>
        <v/>
      </c>
      <c r="C1368" s="9" t="str">
        <f>IF(ISERROR(VLOOKUP(A1368,'entry data'!B:G,6,0)),"",VLOOKUP(A1368,'entry data'!B:G,6,0))</f>
        <v/>
      </c>
      <c r="D1368" s="9" t="str">
        <f>IF(ISERROR(VLOOKUP(A1368,'entry data'!B:C,2,0)),"",VLOOKUP(A1368,'entry data'!B:C,2,0))</f>
        <v/>
      </c>
      <c r="E1368" s="9" t="str">
        <f>IF(ISERROR(VLOOKUP(A1368,'entry data'!B:E,4,0)),"",VLOOKUP(A1368,'entry data'!B:E,4,0))</f>
        <v/>
      </c>
      <c r="F1368" s="11" t="str">
        <f>IF(A1368="","",IF(ISERROR(VLOOKUP(A1368,'entry data'!B:F,5,0)),"",VLOOKUP(A1368,'entry data'!B:F,5,0)))</f>
        <v/>
      </c>
      <c r="G1368" s="12" t="str">
        <f>IF(A1368="","",IF(ISERROR(VLOOKUP(A1368,'entry data'!B:I,8,0)),"",VLOOKUP(A1368,'entry data'!B:I,7,0)))</f>
        <v/>
      </c>
      <c r="H1368" s="13" t="str">
        <f>IF(A1368="","",IF(B1368=1,VLOOKUP(A1368,'entry data'!B:D,3,0),I1367))</f>
        <v/>
      </c>
      <c r="I1368" s="14" t="str">
        <f>IF(A1368="","",IF(E1368="weekly",7,IF(E1368="fortnightly",14,IF(E1368="monthly",DATE(IF(MONTH(H1368)=12,YEAR(H1368)+1,YEAR(H1368)),VLOOKUP(MONTH(H1368),index!$D$2:$G$13,2,0),DAY(H1368)),
IF(E1368="quarterly",DATE(IF(MONTH(H1368)&gt;=10,YEAR(H1368)+1,YEAR(H1368)),VLOOKUP(MONTH(H1368),index!$D$2:$G$13,3,0),DAY(H1368)),
IF(E1368="halfyearly",DATE(IF(MONTH(H1368)&gt;=7,YEAR(H1368)+1,YEAR(H1368)),VLOOKUP(MONTH(H1368),index!$D$2:$G$13,4,0),DAY(H1368)),
DATE(YEAR(H1368)+1,MONTH(H1368),DAY(H1368)))))-H1368))+H1368)</f>
        <v/>
      </c>
      <c r="J1368" s="9" t="str">
        <f t="shared" si="148"/>
        <v/>
      </c>
      <c r="K1368" s="11" t="str">
        <f t="shared" si="149"/>
        <v/>
      </c>
      <c r="L1368" s="11" t="str">
        <f t="shared" si="150"/>
        <v/>
      </c>
      <c r="M1368" s="11" t="str">
        <f>IF(A1368="","",VLOOKUP(E1368,index!$A$1:$B$6,2,0)*K1368*G1368)</f>
        <v/>
      </c>
      <c r="N1368" s="11" t="str">
        <f>IF(A1368="","",-PMT(G1368*VLOOKUP(E1368,index!$A$1:$B$6,2,0),C1368,F1368,0,0))</f>
        <v/>
      </c>
      <c r="O1368" s="11" t="str">
        <f t="shared" si="151"/>
        <v/>
      </c>
      <c r="P1368" s="11" t="str">
        <f t="shared" si="146"/>
        <v/>
      </c>
    </row>
    <row r="1369" spans="1:16" x14ac:dyDescent="0.25">
      <c r="A1369" s="9" t="str">
        <f>IF(A1368="","",IF(B1368&lt;C1368,A1368,IF(A1368=MAX('entry data'!$B$8:$B$507),"",A1368+1)))</f>
        <v/>
      </c>
      <c r="B1369" s="9" t="str">
        <f t="shared" si="147"/>
        <v/>
      </c>
      <c r="C1369" s="9" t="str">
        <f>IF(ISERROR(VLOOKUP(A1369,'entry data'!B:G,6,0)),"",VLOOKUP(A1369,'entry data'!B:G,6,0))</f>
        <v/>
      </c>
      <c r="D1369" s="9" t="str">
        <f>IF(ISERROR(VLOOKUP(A1369,'entry data'!B:C,2,0)),"",VLOOKUP(A1369,'entry data'!B:C,2,0))</f>
        <v/>
      </c>
      <c r="E1369" s="9" t="str">
        <f>IF(ISERROR(VLOOKUP(A1369,'entry data'!B:E,4,0)),"",VLOOKUP(A1369,'entry data'!B:E,4,0))</f>
        <v/>
      </c>
      <c r="F1369" s="11" t="str">
        <f>IF(A1369="","",IF(ISERROR(VLOOKUP(A1369,'entry data'!B:F,5,0)),"",VLOOKUP(A1369,'entry data'!B:F,5,0)))</f>
        <v/>
      </c>
      <c r="G1369" s="12" t="str">
        <f>IF(A1369="","",IF(ISERROR(VLOOKUP(A1369,'entry data'!B:I,8,0)),"",VLOOKUP(A1369,'entry data'!B:I,7,0)))</f>
        <v/>
      </c>
      <c r="H1369" s="13" t="str">
        <f>IF(A1369="","",IF(B1369=1,VLOOKUP(A1369,'entry data'!B:D,3,0),I1368))</f>
        <v/>
      </c>
      <c r="I1369" s="14" t="str">
        <f>IF(A1369="","",IF(E1369="weekly",7,IF(E1369="fortnightly",14,IF(E1369="monthly",DATE(IF(MONTH(H1369)=12,YEAR(H1369)+1,YEAR(H1369)),VLOOKUP(MONTH(H1369),index!$D$2:$G$13,2,0),DAY(H1369)),
IF(E1369="quarterly",DATE(IF(MONTH(H1369)&gt;=10,YEAR(H1369)+1,YEAR(H1369)),VLOOKUP(MONTH(H1369),index!$D$2:$G$13,3,0),DAY(H1369)),
IF(E1369="halfyearly",DATE(IF(MONTH(H1369)&gt;=7,YEAR(H1369)+1,YEAR(H1369)),VLOOKUP(MONTH(H1369),index!$D$2:$G$13,4,0),DAY(H1369)),
DATE(YEAR(H1369)+1,MONTH(H1369),DAY(H1369)))))-H1369))+H1369)</f>
        <v/>
      </c>
      <c r="J1369" s="9" t="str">
        <f t="shared" si="148"/>
        <v/>
      </c>
      <c r="K1369" s="11" t="str">
        <f t="shared" si="149"/>
        <v/>
      </c>
      <c r="L1369" s="11" t="str">
        <f t="shared" si="150"/>
        <v/>
      </c>
      <c r="M1369" s="11" t="str">
        <f>IF(A1369="","",VLOOKUP(E1369,index!$A$1:$B$6,2,0)*K1369*G1369)</f>
        <v/>
      </c>
      <c r="N1369" s="11" t="str">
        <f>IF(A1369="","",-PMT(G1369*VLOOKUP(E1369,index!$A$1:$B$6,2,0),C1369,F1369,0,0))</f>
        <v/>
      </c>
      <c r="O1369" s="11" t="str">
        <f t="shared" si="151"/>
        <v/>
      </c>
      <c r="P1369" s="11" t="str">
        <f t="shared" si="146"/>
        <v/>
      </c>
    </row>
    <row r="1370" spans="1:16" x14ac:dyDescent="0.25">
      <c r="A1370" s="9" t="str">
        <f>IF(A1369="","",IF(B1369&lt;C1369,A1369,IF(A1369=MAX('entry data'!$B$8:$B$507),"",A1369+1)))</f>
        <v/>
      </c>
      <c r="B1370" s="9" t="str">
        <f t="shared" si="147"/>
        <v/>
      </c>
      <c r="C1370" s="9" t="str">
        <f>IF(ISERROR(VLOOKUP(A1370,'entry data'!B:G,6,0)),"",VLOOKUP(A1370,'entry data'!B:G,6,0))</f>
        <v/>
      </c>
      <c r="D1370" s="9" t="str">
        <f>IF(ISERROR(VLOOKUP(A1370,'entry data'!B:C,2,0)),"",VLOOKUP(A1370,'entry data'!B:C,2,0))</f>
        <v/>
      </c>
      <c r="E1370" s="9" t="str">
        <f>IF(ISERROR(VLOOKUP(A1370,'entry data'!B:E,4,0)),"",VLOOKUP(A1370,'entry data'!B:E,4,0))</f>
        <v/>
      </c>
      <c r="F1370" s="11" t="str">
        <f>IF(A1370="","",IF(ISERROR(VLOOKUP(A1370,'entry data'!B:F,5,0)),"",VLOOKUP(A1370,'entry data'!B:F,5,0)))</f>
        <v/>
      </c>
      <c r="G1370" s="12" t="str">
        <f>IF(A1370="","",IF(ISERROR(VLOOKUP(A1370,'entry data'!B:I,8,0)),"",VLOOKUP(A1370,'entry data'!B:I,7,0)))</f>
        <v/>
      </c>
      <c r="H1370" s="13" t="str">
        <f>IF(A1370="","",IF(B1370=1,VLOOKUP(A1370,'entry data'!B:D,3,0),I1369))</f>
        <v/>
      </c>
      <c r="I1370" s="14" t="str">
        <f>IF(A1370="","",IF(E1370="weekly",7,IF(E1370="fortnightly",14,IF(E1370="monthly",DATE(IF(MONTH(H1370)=12,YEAR(H1370)+1,YEAR(H1370)),VLOOKUP(MONTH(H1370),index!$D$2:$G$13,2,0),DAY(H1370)),
IF(E1370="quarterly",DATE(IF(MONTH(H1370)&gt;=10,YEAR(H1370)+1,YEAR(H1370)),VLOOKUP(MONTH(H1370),index!$D$2:$G$13,3,0),DAY(H1370)),
IF(E1370="halfyearly",DATE(IF(MONTH(H1370)&gt;=7,YEAR(H1370)+1,YEAR(H1370)),VLOOKUP(MONTH(H1370),index!$D$2:$G$13,4,0),DAY(H1370)),
DATE(YEAR(H1370)+1,MONTH(H1370),DAY(H1370)))))-H1370))+H1370)</f>
        <v/>
      </c>
      <c r="J1370" s="9" t="str">
        <f t="shared" si="148"/>
        <v/>
      </c>
      <c r="K1370" s="11" t="str">
        <f t="shared" si="149"/>
        <v/>
      </c>
      <c r="L1370" s="11" t="str">
        <f t="shared" si="150"/>
        <v/>
      </c>
      <c r="M1370" s="11" t="str">
        <f>IF(A1370="","",VLOOKUP(E1370,index!$A$1:$B$6,2,0)*K1370*G1370)</f>
        <v/>
      </c>
      <c r="N1370" s="11" t="str">
        <f>IF(A1370="","",-PMT(G1370*VLOOKUP(E1370,index!$A$1:$B$6,2,0),C1370,F1370,0,0))</f>
        <v/>
      </c>
      <c r="O1370" s="11" t="str">
        <f t="shared" si="151"/>
        <v/>
      </c>
      <c r="P1370" s="11" t="str">
        <f t="shared" si="146"/>
        <v/>
      </c>
    </row>
    <row r="1371" spans="1:16" x14ac:dyDescent="0.25">
      <c r="A1371" s="9" t="str">
        <f>IF(A1370="","",IF(B1370&lt;C1370,A1370,IF(A1370=MAX('entry data'!$B$8:$B$507),"",A1370+1)))</f>
        <v/>
      </c>
      <c r="B1371" s="9" t="str">
        <f t="shared" si="147"/>
        <v/>
      </c>
      <c r="C1371" s="9" t="str">
        <f>IF(ISERROR(VLOOKUP(A1371,'entry data'!B:G,6,0)),"",VLOOKUP(A1371,'entry data'!B:G,6,0))</f>
        <v/>
      </c>
      <c r="D1371" s="9" t="str">
        <f>IF(ISERROR(VLOOKUP(A1371,'entry data'!B:C,2,0)),"",VLOOKUP(A1371,'entry data'!B:C,2,0))</f>
        <v/>
      </c>
      <c r="E1371" s="9" t="str">
        <f>IF(ISERROR(VLOOKUP(A1371,'entry data'!B:E,4,0)),"",VLOOKUP(A1371,'entry data'!B:E,4,0))</f>
        <v/>
      </c>
      <c r="F1371" s="11" t="str">
        <f>IF(A1371="","",IF(ISERROR(VLOOKUP(A1371,'entry data'!B:F,5,0)),"",VLOOKUP(A1371,'entry data'!B:F,5,0)))</f>
        <v/>
      </c>
      <c r="G1371" s="12" t="str">
        <f>IF(A1371="","",IF(ISERROR(VLOOKUP(A1371,'entry data'!B:I,8,0)),"",VLOOKUP(A1371,'entry data'!B:I,7,0)))</f>
        <v/>
      </c>
      <c r="H1371" s="13" t="str">
        <f>IF(A1371="","",IF(B1371=1,VLOOKUP(A1371,'entry data'!B:D,3,0),I1370))</f>
        <v/>
      </c>
      <c r="I1371" s="14" t="str">
        <f>IF(A1371="","",IF(E1371="weekly",7,IF(E1371="fortnightly",14,IF(E1371="monthly",DATE(IF(MONTH(H1371)=12,YEAR(H1371)+1,YEAR(H1371)),VLOOKUP(MONTH(H1371),index!$D$2:$G$13,2,0),DAY(H1371)),
IF(E1371="quarterly",DATE(IF(MONTH(H1371)&gt;=10,YEAR(H1371)+1,YEAR(H1371)),VLOOKUP(MONTH(H1371),index!$D$2:$G$13,3,0),DAY(H1371)),
IF(E1371="halfyearly",DATE(IF(MONTH(H1371)&gt;=7,YEAR(H1371)+1,YEAR(H1371)),VLOOKUP(MONTH(H1371),index!$D$2:$G$13,4,0),DAY(H1371)),
DATE(YEAR(H1371)+1,MONTH(H1371),DAY(H1371)))))-H1371))+H1371)</f>
        <v/>
      </c>
      <c r="J1371" s="9" t="str">
        <f t="shared" si="148"/>
        <v/>
      </c>
      <c r="K1371" s="11" t="str">
        <f t="shared" si="149"/>
        <v/>
      </c>
      <c r="L1371" s="11" t="str">
        <f t="shared" si="150"/>
        <v/>
      </c>
      <c r="M1371" s="11" t="str">
        <f>IF(A1371="","",VLOOKUP(E1371,index!$A$1:$B$6,2,0)*K1371*G1371)</f>
        <v/>
      </c>
      <c r="N1371" s="11" t="str">
        <f>IF(A1371="","",-PMT(G1371*VLOOKUP(E1371,index!$A$1:$B$6,2,0),C1371,F1371,0,0))</f>
        <v/>
      </c>
      <c r="O1371" s="11" t="str">
        <f t="shared" si="151"/>
        <v/>
      </c>
      <c r="P1371" s="11" t="str">
        <f t="shared" si="146"/>
        <v/>
      </c>
    </row>
    <row r="1372" spans="1:16" x14ac:dyDescent="0.25">
      <c r="A1372" s="9" t="str">
        <f>IF(A1371="","",IF(B1371&lt;C1371,A1371,IF(A1371=MAX('entry data'!$B$8:$B$507),"",A1371+1)))</f>
        <v/>
      </c>
      <c r="B1372" s="9" t="str">
        <f t="shared" si="147"/>
        <v/>
      </c>
      <c r="C1372" s="9" t="str">
        <f>IF(ISERROR(VLOOKUP(A1372,'entry data'!B:G,6,0)),"",VLOOKUP(A1372,'entry data'!B:G,6,0))</f>
        <v/>
      </c>
      <c r="D1372" s="9" t="str">
        <f>IF(ISERROR(VLOOKUP(A1372,'entry data'!B:C,2,0)),"",VLOOKUP(A1372,'entry data'!B:C,2,0))</f>
        <v/>
      </c>
      <c r="E1372" s="9" t="str">
        <f>IF(ISERROR(VLOOKUP(A1372,'entry data'!B:E,4,0)),"",VLOOKUP(A1372,'entry data'!B:E,4,0))</f>
        <v/>
      </c>
      <c r="F1372" s="11" t="str">
        <f>IF(A1372="","",IF(ISERROR(VLOOKUP(A1372,'entry data'!B:F,5,0)),"",VLOOKUP(A1372,'entry data'!B:F,5,0)))</f>
        <v/>
      </c>
      <c r="G1372" s="12" t="str">
        <f>IF(A1372="","",IF(ISERROR(VLOOKUP(A1372,'entry data'!B:I,8,0)),"",VLOOKUP(A1372,'entry data'!B:I,7,0)))</f>
        <v/>
      </c>
      <c r="H1372" s="13" t="str">
        <f>IF(A1372="","",IF(B1372=1,VLOOKUP(A1372,'entry data'!B:D,3,0),I1371))</f>
        <v/>
      </c>
      <c r="I1372" s="14" t="str">
        <f>IF(A1372="","",IF(E1372="weekly",7,IF(E1372="fortnightly",14,IF(E1372="monthly",DATE(IF(MONTH(H1372)=12,YEAR(H1372)+1,YEAR(H1372)),VLOOKUP(MONTH(H1372),index!$D$2:$G$13,2,0),DAY(H1372)),
IF(E1372="quarterly",DATE(IF(MONTH(H1372)&gt;=10,YEAR(H1372)+1,YEAR(H1372)),VLOOKUP(MONTH(H1372),index!$D$2:$G$13,3,0),DAY(H1372)),
IF(E1372="halfyearly",DATE(IF(MONTH(H1372)&gt;=7,YEAR(H1372)+1,YEAR(H1372)),VLOOKUP(MONTH(H1372),index!$D$2:$G$13,4,0),DAY(H1372)),
DATE(YEAR(H1372)+1,MONTH(H1372),DAY(H1372)))))-H1372))+H1372)</f>
        <v/>
      </c>
      <c r="J1372" s="9" t="str">
        <f t="shared" si="148"/>
        <v/>
      </c>
      <c r="K1372" s="11" t="str">
        <f t="shared" si="149"/>
        <v/>
      </c>
      <c r="L1372" s="11" t="str">
        <f t="shared" si="150"/>
        <v/>
      </c>
      <c r="M1372" s="11" t="str">
        <f>IF(A1372="","",VLOOKUP(E1372,index!$A$1:$B$6,2,0)*K1372*G1372)</f>
        <v/>
      </c>
      <c r="N1372" s="11" t="str">
        <f>IF(A1372="","",-PMT(G1372*VLOOKUP(E1372,index!$A$1:$B$6,2,0),C1372,F1372,0,0))</f>
        <v/>
      </c>
      <c r="O1372" s="11" t="str">
        <f t="shared" si="151"/>
        <v/>
      </c>
      <c r="P1372" s="11" t="str">
        <f t="shared" si="146"/>
        <v/>
      </c>
    </row>
    <row r="1373" spans="1:16" x14ac:dyDescent="0.25">
      <c r="A1373" s="9" t="str">
        <f>IF(A1372="","",IF(B1372&lt;C1372,A1372,IF(A1372=MAX('entry data'!$B$8:$B$507),"",A1372+1)))</f>
        <v/>
      </c>
      <c r="B1373" s="9" t="str">
        <f t="shared" si="147"/>
        <v/>
      </c>
      <c r="C1373" s="9" t="str">
        <f>IF(ISERROR(VLOOKUP(A1373,'entry data'!B:G,6,0)),"",VLOOKUP(A1373,'entry data'!B:G,6,0))</f>
        <v/>
      </c>
      <c r="D1373" s="9" t="str">
        <f>IF(ISERROR(VLOOKUP(A1373,'entry data'!B:C,2,0)),"",VLOOKUP(A1373,'entry data'!B:C,2,0))</f>
        <v/>
      </c>
      <c r="E1373" s="9" t="str">
        <f>IF(ISERROR(VLOOKUP(A1373,'entry data'!B:E,4,0)),"",VLOOKUP(A1373,'entry data'!B:E,4,0))</f>
        <v/>
      </c>
      <c r="F1373" s="11" t="str">
        <f>IF(A1373="","",IF(ISERROR(VLOOKUP(A1373,'entry data'!B:F,5,0)),"",VLOOKUP(A1373,'entry data'!B:F,5,0)))</f>
        <v/>
      </c>
      <c r="G1373" s="12" t="str">
        <f>IF(A1373="","",IF(ISERROR(VLOOKUP(A1373,'entry data'!B:I,8,0)),"",VLOOKUP(A1373,'entry data'!B:I,7,0)))</f>
        <v/>
      </c>
      <c r="H1373" s="13" t="str">
        <f>IF(A1373="","",IF(B1373=1,VLOOKUP(A1373,'entry data'!B:D,3,0),I1372))</f>
        <v/>
      </c>
      <c r="I1373" s="14" t="str">
        <f>IF(A1373="","",IF(E1373="weekly",7,IF(E1373="fortnightly",14,IF(E1373="monthly",DATE(IF(MONTH(H1373)=12,YEAR(H1373)+1,YEAR(H1373)),VLOOKUP(MONTH(H1373),index!$D$2:$G$13,2,0),DAY(H1373)),
IF(E1373="quarterly",DATE(IF(MONTH(H1373)&gt;=10,YEAR(H1373)+1,YEAR(H1373)),VLOOKUP(MONTH(H1373),index!$D$2:$G$13,3,0),DAY(H1373)),
IF(E1373="halfyearly",DATE(IF(MONTH(H1373)&gt;=7,YEAR(H1373)+1,YEAR(H1373)),VLOOKUP(MONTH(H1373),index!$D$2:$G$13,4,0),DAY(H1373)),
DATE(YEAR(H1373)+1,MONTH(H1373),DAY(H1373)))))-H1373))+H1373)</f>
        <v/>
      </c>
      <c r="J1373" s="9" t="str">
        <f t="shared" si="148"/>
        <v/>
      </c>
      <c r="K1373" s="11" t="str">
        <f t="shared" si="149"/>
        <v/>
      </c>
      <c r="L1373" s="11" t="str">
        <f t="shared" si="150"/>
        <v/>
      </c>
      <c r="M1373" s="11" t="str">
        <f>IF(A1373="","",VLOOKUP(E1373,index!$A$1:$B$6,2,0)*K1373*G1373)</f>
        <v/>
      </c>
      <c r="N1373" s="11" t="str">
        <f>IF(A1373="","",-PMT(G1373*VLOOKUP(E1373,index!$A$1:$B$6,2,0),C1373,F1373,0,0))</f>
        <v/>
      </c>
      <c r="O1373" s="11" t="str">
        <f t="shared" si="151"/>
        <v/>
      </c>
      <c r="P1373" s="11" t="str">
        <f t="shared" si="146"/>
        <v/>
      </c>
    </row>
    <row r="1374" spans="1:16" x14ac:dyDescent="0.25">
      <c r="A1374" s="9" t="str">
        <f>IF(A1373="","",IF(B1373&lt;C1373,A1373,IF(A1373=MAX('entry data'!$B$8:$B$507),"",A1373+1)))</f>
        <v/>
      </c>
      <c r="B1374" s="9" t="str">
        <f t="shared" si="147"/>
        <v/>
      </c>
      <c r="C1374" s="9" t="str">
        <f>IF(ISERROR(VLOOKUP(A1374,'entry data'!B:G,6,0)),"",VLOOKUP(A1374,'entry data'!B:G,6,0))</f>
        <v/>
      </c>
      <c r="D1374" s="9" t="str">
        <f>IF(ISERROR(VLOOKUP(A1374,'entry data'!B:C,2,0)),"",VLOOKUP(A1374,'entry data'!B:C,2,0))</f>
        <v/>
      </c>
      <c r="E1374" s="9" t="str">
        <f>IF(ISERROR(VLOOKUP(A1374,'entry data'!B:E,4,0)),"",VLOOKUP(A1374,'entry data'!B:E,4,0))</f>
        <v/>
      </c>
      <c r="F1374" s="11" t="str">
        <f>IF(A1374="","",IF(ISERROR(VLOOKUP(A1374,'entry data'!B:F,5,0)),"",VLOOKUP(A1374,'entry data'!B:F,5,0)))</f>
        <v/>
      </c>
      <c r="G1374" s="12" t="str">
        <f>IF(A1374="","",IF(ISERROR(VLOOKUP(A1374,'entry data'!B:I,8,0)),"",VLOOKUP(A1374,'entry data'!B:I,7,0)))</f>
        <v/>
      </c>
      <c r="H1374" s="13" t="str">
        <f>IF(A1374="","",IF(B1374=1,VLOOKUP(A1374,'entry data'!B:D,3,0),I1373))</f>
        <v/>
      </c>
      <c r="I1374" s="14" t="str">
        <f>IF(A1374="","",IF(E1374="weekly",7,IF(E1374="fortnightly",14,IF(E1374="monthly",DATE(IF(MONTH(H1374)=12,YEAR(H1374)+1,YEAR(H1374)),VLOOKUP(MONTH(H1374),index!$D$2:$G$13,2,0),DAY(H1374)),
IF(E1374="quarterly",DATE(IF(MONTH(H1374)&gt;=10,YEAR(H1374)+1,YEAR(H1374)),VLOOKUP(MONTH(H1374),index!$D$2:$G$13,3,0),DAY(H1374)),
IF(E1374="halfyearly",DATE(IF(MONTH(H1374)&gt;=7,YEAR(H1374)+1,YEAR(H1374)),VLOOKUP(MONTH(H1374),index!$D$2:$G$13,4,0),DAY(H1374)),
DATE(YEAR(H1374)+1,MONTH(H1374),DAY(H1374)))))-H1374))+H1374)</f>
        <v/>
      </c>
      <c r="J1374" s="9" t="str">
        <f t="shared" si="148"/>
        <v/>
      </c>
      <c r="K1374" s="11" t="str">
        <f t="shared" si="149"/>
        <v/>
      </c>
      <c r="L1374" s="11" t="str">
        <f t="shared" si="150"/>
        <v/>
      </c>
      <c r="M1374" s="11" t="str">
        <f>IF(A1374="","",VLOOKUP(E1374,index!$A$1:$B$6,2,0)*K1374*G1374)</f>
        <v/>
      </c>
      <c r="N1374" s="11" t="str">
        <f>IF(A1374="","",-PMT(G1374*VLOOKUP(E1374,index!$A$1:$B$6,2,0),C1374,F1374,0,0))</f>
        <v/>
      </c>
      <c r="O1374" s="11" t="str">
        <f t="shared" si="151"/>
        <v/>
      </c>
      <c r="P1374" s="11" t="str">
        <f t="shared" si="146"/>
        <v/>
      </c>
    </row>
    <row r="1375" spans="1:16" x14ac:dyDescent="0.25">
      <c r="A1375" s="9" t="str">
        <f>IF(A1374="","",IF(B1374&lt;C1374,A1374,IF(A1374=MAX('entry data'!$B$8:$B$507),"",A1374+1)))</f>
        <v/>
      </c>
      <c r="B1375" s="9" t="str">
        <f t="shared" si="147"/>
        <v/>
      </c>
      <c r="C1375" s="9" t="str">
        <f>IF(ISERROR(VLOOKUP(A1375,'entry data'!B:G,6,0)),"",VLOOKUP(A1375,'entry data'!B:G,6,0))</f>
        <v/>
      </c>
      <c r="D1375" s="9" t="str">
        <f>IF(ISERROR(VLOOKUP(A1375,'entry data'!B:C,2,0)),"",VLOOKUP(A1375,'entry data'!B:C,2,0))</f>
        <v/>
      </c>
      <c r="E1375" s="9" t="str">
        <f>IF(ISERROR(VLOOKUP(A1375,'entry data'!B:E,4,0)),"",VLOOKUP(A1375,'entry data'!B:E,4,0))</f>
        <v/>
      </c>
      <c r="F1375" s="11" t="str">
        <f>IF(A1375="","",IF(ISERROR(VLOOKUP(A1375,'entry data'!B:F,5,0)),"",VLOOKUP(A1375,'entry data'!B:F,5,0)))</f>
        <v/>
      </c>
      <c r="G1375" s="12" t="str">
        <f>IF(A1375="","",IF(ISERROR(VLOOKUP(A1375,'entry data'!B:I,8,0)),"",VLOOKUP(A1375,'entry data'!B:I,7,0)))</f>
        <v/>
      </c>
      <c r="H1375" s="13" t="str">
        <f>IF(A1375="","",IF(B1375=1,VLOOKUP(A1375,'entry data'!B:D,3,0),I1374))</f>
        <v/>
      </c>
      <c r="I1375" s="14" t="str">
        <f>IF(A1375="","",IF(E1375="weekly",7,IF(E1375="fortnightly",14,IF(E1375="monthly",DATE(IF(MONTH(H1375)=12,YEAR(H1375)+1,YEAR(H1375)),VLOOKUP(MONTH(H1375),index!$D$2:$G$13,2,0),DAY(H1375)),
IF(E1375="quarterly",DATE(IF(MONTH(H1375)&gt;=10,YEAR(H1375)+1,YEAR(H1375)),VLOOKUP(MONTH(H1375),index!$D$2:$G$13,3,0),DAY(H1375)),
IF(E1375="halfyearly",DATE(IF(MONTH(H1375)&gt;=7,YEAR(H1375)+1,YEAR(H1375)),VLOOKUP(MONTH(H1375),index!$D$2:$G$13,4,0),DAY(H1375)),
DATE(YEAR(H1375)+1,MONTH(H1375),DAY(H1375)))))-H1375))+H1375)</f>
        <v/>
      </c>
      <c r="J1375" s="9" t="str">
        <f t="shared" si="148"/>
        <v/>
      </c>
      <c r="K1375" s="11" t="str">
        <f t="shared" si="149"/>
        <v/>
      </c>
      <c r="L1375" s="11" t="str">
        <f t="shared" si="150"/>
        <v/>
      </c>
      <c r="M1375" s="11" t="str">
        <f>IF(A1375="","",VLOOKUP(E1375,index!$A$1:$B$6,2,0)*K1375*G1375)</f>
        <v/>
      </c>
      <c r="N1375" s="11" t="str">
        <f>IF(A1375="","",-PMT(G1375*VLOOKUP(E1375,index!$A$1:$B$6,2,0),C1375,F1375,0,0))</f>
        <v/>
      </c>
      <c r="O1375" s="11" t="str">
        <f t="shared" si="151"/>
        <v/>
      </c>
      <c r="P1375" s="11" t="str">
        <f t="shared" si="146"/>
        <v/>
      </c>
    </row>
    <row r="1376" spans="1:16" x14ac:dyDescent="0.25">
      <c r="A1376" s="9" t="str">
        <f>IF(A1375="","",IF(B1375&lt;C1375,A1375,IF(A1375=MAX('entry data'!$B$8:$B$507),"",A1375+1)))</f>
        <v/>
      </c>
      <c r="B1376" s="9" t="str">
        <f t="shared" si="147"/>
        <v/>
      </c>
      <c r="C1376" s="9" t="str">
        <f>IF(ISERROR(VLOOKUP(A1376,'entry data'!B:G,6,0)),"",VLOOKUP(A1376,'entry data'!B:G,6,0))</f>
        <v/>
      </c>
      <c r="D1376" s="9" t="str">
        <f>IF(ISERROR(VLOOKUP(A1376,'entry data'!B:C,2,0)),"",VLOOKUP(A1376,'entry data'!B:C,2,0))</f>
        <v/>
      </c>
      <c r="E1376" s="9" t="str">
        <f>IF(ISERROR(VLOOKUP(A1376,'entry data'!B:E,4,0)),"",VLOOKUP(A1376,'entry data'!B:E,4,0))</f>
        <v/>
      </c>
      <c r="F1376" s="11" t="str">
        <f>IF(A1376="","",IF(ISERROR(VLOOKUP(A1376,'entry data'!B:F,5,0)),"",VLOOKUP(A1376,'entry data'!B:F,5,0)))</f>
        <v/>
      </c>
      <c r="G1376" s="12" t="str">
        <f>IF(A1376="","",IF(ISERROR(VLOOKUP(A1376,'entry data'!B:I,8,0)),"",VLOOKUP(A1376,'entry data'!B:I,7,0)))</f>
        <v/>
      </c>
      <c r="H1376" s="13" t="str">
        <f>IF(A1376="","",IF(B1376=1,VLOOKUP(A1376,'entry data'!B:D,3,0),I1375))</f>
        <v/>
      </c>
      <c r="I1376" s="14" t="str">
        <f>IF(A1376="","",IF(E1376="weekly",7,IF(E1376="fortnightly",14,IF(E1376="monthly",DATE(IF(MONTH(H1376)=12,YEAR(H1376)+1,YEAR(H1376)),VLOOKUP(MONTH(H1376),index!$D$2:$G$13,2,0),DAY(H1376)),
IF(E1376="quarterly",DATE(IF(MONTH(H1376)&gt;=10,YEAR(H1376)+1,YEAR(H1376)),VLOOKUP(MONTH(H1376),index!$D$2:$G$13,3,0),DAY(H1376)),
IF(E1376="halfyearly",DATE(IF(MONTH(H1376)&gt;=7,YEAR(H1376)+1,YEAR(H1376)),VLOOKUP(MONTH(H1376),index!$D$2:$G$13,4,0),DAY(H1376)),
DATE(YEAR(H1376)+1,MONTH(H1376),DAY(H1376)))))-H1376))+H1376)</f>
        <v/>
      </c>
      <c r="J1376" s="9" t="str">
        <f t="shared" si="148"/>
        <v/>
      </c>
      <c r="K1376" s="11" t="str">
        <f t="shared" si="149"/>
        <v/>
      </c>
      <c r="L1376" s="11" t="str">
        <f t="shared" si="150"/>
        <v/>
      </c>
      <c r="M1376" s="11" t="str">
        <f>IF(A1376="","",VLOOKUP(E1376,index!$A$1:$B$6,2,0)*K1376*G1376)</f>
        <v/>
      </c>
      <c r="N1376" s="11" t="str">
        <f>IF(A1376="","",-PMT(G1376*VLOOKUP(E1376,index!$A$1:$B$6,2,0),C1376,F1376,0,0))</f>
        <v/>
      </c>
      <c r="O1376" s="11" t="str">
        <f t="shared" si="151"/>
        <v/>
      </c>
      <c r="P1376" s="11" t="str">
        <f t="shared" si="146"/>
        <v/>
      </c>
    </row>
    <row r="1377" spans="1:16" x14ac:dyDescent="0.25">
      <c r="A1377" s="9" t="str">
        <f>IF(A1376="","",IF(B1376&lt;C1376,A1376,IF(A1376=MAX('entry data'!$B$8:$B$507),"",A1376+1)))</f>
        <v/>
      </c>
      <c r="B1377" s="9" t="str">
        <f t="shared" si="147"/>
        <v/>
      </c>
      <c r="C1377" s="9" t="str">
        <f>IF(ISERROR(VLOOKUP(A1377,'entry data'!B:G,6,0)),"",VLOOKUP(A1377,'entry data'!B:G,6,0))</f>
        <v/>
      </c>
      <c r="D1377" s="9" t="str">
        <f>IF(ISERROR(VLOOKUP(A1377,'entry data'!B:C,2,0)),"",VLOOKUP(A1377,'entry data'!B:C,2,0))</f>
        <v/>
      </c>
      <c r="E1377" s="9" t="str">
        <f>IF(ISERROR(VLOOKUP(A1377,'entry data'!B:E,4,0)),"",VLOOKUP(A1377,'entry data'!B:E,4,0))</f>
        <v/>
      </c>
      <c r="F1377" s="11" t="str">
        <f>IF(A1377="","",IF(ISERROR(VLOOKUP(A1377,'entry data'!B:F,5,0)),"",VLOOKUP(A1377,'entry data'!B:F,5,0)))</f>
        <v/>
      </c>
      <c r="G1377" s="12" t="str">
        <f>IF(A1377="","",IF(ISERROR(VLOOKUP(A1377,'entry data'!B:I,8,0)),"",VLOOKUP(A1377,'entry data'!B:I,7,0)))</f>
        <v/>
      </c>
      <c r="H1377" s="13" t="str">
        <f>IF(A1377="","",IF(B1377=1,VLOOKUP(A1377,'entry data'!B:D,3,0),I1376))</f>
        <v/>
      </c>
      <c r="I1377" s="14" t="str">
        <f>IF(A1377="","",IF(E1377="weekly",7,IF(E1377="fortnightly",14,IF(E1377="monthly",DATE(IF(MONTH(H1377)=12,YEAR(H1377)+1,YEAR(H1377)),VLOOKUP(MONTH(H1377),index!$D$2:$G$13,2,0),DAY(H1377)),
IF(E1377="quarterly",DATE(IF(MONTH(H1377)&gt;=10,YEAR(H1377)+1,YEAR(H1377)),VLOOKUP(MONTH(H1377),index!$D$2:$G$13,3,0),DAY(H1377)),
IF(E1377="halfyearly",DATE(IF(MONTH(H1377)&gt;=7,YEAR(H1377)+1,YEAR(H1377)),VLOOKUP(MONTH(H1377),index!$D$2:$G$13,4,0),DAY(H1377)),
DATE(YEAR(H1377)+1,MONTH(H1377),DAY(H1377)))))-H1377))+H1377)</f>
        <v/>
      </c>
      <c r="J1377" s="9" t="str">
        <f t="shared" si="148"/>
        <v/>
      </c>
      <c r="K1377" s="11" t="str">
        <f t="shared" si="149"/>
        <v/>
      </c>
      <c r="L1377" s="11" t="str">
        <f t="shared" si="150"/>
        <v/>
      </c>
      <c r="M1377" s="11" t="str">
        <f>IF(A1377="","",VLOOKUP(E1377,index!$A$1:$B$6,2,0)*K1377*G1377)</f>
        <v/>
      </c>
      <c r="N1377" s="11" t="str">
        <f>IF(A1377="","",-PMT(G1377*VLOOKUP(E1377,index!$A$1:$B$6,2,0),C1377,F1377,0,0))</f>
        <v/>
      </c>
      <c r="O1377" s="11" t="str">
        <f t="shared" si="151"/>
        <v/>
      </c>
      <c r="P1377" s="11" t="str">
        <f t="shared" si="146"/>
        <v/>
      </c>
    </row>
    <row r="1378" spans="1:16" x14ac:dyDescent="0.25">
      <c r="A1378" s="9" t="str">
        <f>IF(A1377="","",IF(B1377&lt;C1377,A1377,IF(A1377=MAX('entry data'!$B$8:$B$507),"",A1377+1)))</f>
        <v/>
      </c>
      <c r="B1378" s="9" t="str">
        <f t="shared" si="147"/>
        <v/>
      </c>
      <c r="C1378" s="9" t="str">
        <f>IF(ISERROR(VLOOKUP(A1378,'entry data'!B:G,6,0)),"",VLOOKUP(A1378,'entry data'!B:G,6,0))</f>
        <v/>
      </c>
      <c r="D1378" s="9" t="str">
        <f>IF(ISERROR(VLOOKUP(A1378,'entry data'!B:C,2,0)),"",VLOOKUP(A1378,'entry data'!B:C,2,0))</f>
        <v/>
      </c>
      <c r="E1378" s="9" t="str">
        <f>IF(ISERROR(VLOOKUP(A1378,'entry data'!B:E,4,0)),"",VLOOKUP(A1378,'entry data'!B:E,4,0))</f>
        <v/>
      </c>
      <c r="F1378" s="11" t="str">
        <f>IF(A1378="","",IF(ISERROR(VLOOKUP(A1378,'entry data'!B:F,5,0)),"",VLOOKUP(A1378,'entry data'!B:F,5,0)))</f>
        <v/>
      </c>
      <c r="G1378" s="12" t="str">
        <f>IF(A1378="","",IF(ISERROR(VLOOKUP(A1378,'entry data'!B:I,8,0)),"",VLOOKUP(A1378,'entry data'!B:I,7,0)))</f>
        <v/>
      </c>
      <c r="H1378" s="13" t="str">
        <f>IF(A1378="","",IF(B1378=1,VLOOKUP(A1378,'entry data'!B:D,3,0),I1377))</f>
        <v/>
      </c>
      <c r="I1378" s="14" t="str">
        <f>IF(A1378="","",IF(E1378="weekly",7,IF(E1378="fortnightly",14,IF(E1378="monthly",DATE(IF(MONTH(H1378)=12,YEAR(H1378)+1,YEAR(H1378)),VLOOKUP(MONTH(H1378),index!$D$2:$G$13,2,0),DAY(H1378)),
IF(E1378="quarterly",DATE(IF(MONTH(H1378)&gt;=10,YEAR(H1378)+1,YEAR(H1378)),VLOOKUP(MONTH(H1378),index!$D$2:$G$13,3,0),DAY(H1378)),
IF(E1378="halfyearly",DATE(IF(MONTH(H1378)&gt;=7,YEAR(H1378)+1,YEAR(H1378)),VLOOKUP(MONTH(H1378),index!$D$2:$G$13,4,0),DAY(H1378)),
DATE(YEAR(H1378)+1,MONTH(H1378),DAY(H1378)))))-H1378))+H1378)</f>
        <v/>
      </c>
      <c r="J1378" s="9" t="str">
        <f t="shared" si="148"/>
        <v/>
      </c>
      <c r="K1378" s="11" t="str">
        <f t="shared" si="149"/>
        <v/>
      </c>
      <c r="L1378" s="11" t="str">
        <f t="shared" si="150"/>
        <v/>
      </c>
      <c r="M1378" s="11" t="str">
        <f>IF(A1378="","",VLOOKUP(E1378,index!$A$1:$B$6,2,0)*K1378*G1378)</f>
        <v/>
      </c>
      <c r="N1378" s="11" t="str">
        <f>IF(A1378="","",-PMT(G1378*VLOOKUP(E1378,index!$A$1:$B$6,2,0),C1378,F1378,0,0))</f>
        <v/>
      </c>
      <c r="O1378" s="11" t="str">
        <f t="shared" si="151"/>
        <v/>
      </c>
      <c r="P1378" s="11" t="str">
        <f t="shared" si="146"/>
        <v/>
      </c>
    </row>
    <row r="1379" spans="1:16" x14ac:dyDescent="0.25">
      <c r="A1379" s="9" t="str">
        <f>IF(A1378="","",IF(B1378&lt;C1378,A1378,IF(A1378=MAX('entry data'!$B$8:$B$507),"",A1378+1)))</f>
        <v/>
      </c>
      <c r="B1379" s="9" t="str">
        <f t="shared" si="147"/>
        <v/>
      </c>
      <c r="C1379" s="9" t="str">
        <f>IF(ISERROR(VLOOKUP(A1379,'entry data'!B:G,6,0)),"",VLOOKUP(A1379,'entry data'!B:G,6,0))</f>
        <v/>
      </c>
      <c r="D1379" s="9" t="str">
        <f>IF(ISERROR(VLOOKUP(A1379,'entry data'!B:C,2,0)),"",VLOOKUP(A1379,'entry data'!B:C,2,0))</f>
        <v/>
      </c>
      <c r="E1379" s="9" t="str">
        <f>IF(ISERROR(VLOOKUP(A1379,'entry data'!B:E,4,0)),"",VLOOKUP(A1379,'entry data'!B:E,4,0))</f>
        <v/>
      </c>
      <c r="F1379" s="11" t="str">
        <f>IF(A1379="","",IF(ISERROR(VLOOKUP(A1379,'entry data'!B:F,5,0)),"",VLOOKUP(A1379,'entry data'!B:F,5,0)))</f>
        <v/>
      </c>
      <c r="G1379" s="12" t="str">
        <f>IF(A1379="","",IF(ISERROR(VLOOKUP(A1379,'entry data'!B:I,8,0)),"",VLOOKUP(A1379,'entry data'!B:I,7,0)))</f>
        <v/>
      </c>
      <c r="H1379" s="13" t="str">
        <f>IF(A1379="","",IF(B1379=1,VLOOKUP(A1379,'entry data'!B:D,3,0),I1378))</f>
        <v/>
      </c>
      <c r="I1379" s="14" t="str">
        <f>IF(A1379="","",IF(E1379="weekly",7,IF(E1379="fortnightly",14,IF(E1379="monthly",DATE(IF(MONTH(H1379)=12,YEAR(H1379)+1,YEAR(H1379)),VLOOKUP(MONTH(H1379),index!$D$2:$G$13,2,0),DAY(H1379)),
IF(E1379="quarterly",DATE(IF(MONTH(H1379)&gt;=10,YEAR(H1379)+1,YEAR(H1379)),VLOOKUP(MONTH(H1379),index!$D$2:$G$13,3,0),DAY(H1379)),
IF(E1379="halfyearly",DATE(IF(MONTH(H1379)&gt;=7,YEAR(H1379)+1,YEAR(H1379)),VLOOKUP(MONTH(H1379),index!$D$2:$G$13,4,0),DAY(H1379)),
DATE(YEAR(H1379)+1,MONTH(H1379),DAY(H1379)))))-H1379))+H1379)</f>
        <v/>
      </c>
      <c r="J1379" s="9" t="str">
        <f t="shared" si="148"/>
        <v/>
      </c>
      <c r="K1379" s="11" t="str">
        <f t="shared" si="149"/>
        <v/>
      </c>
      <c r="L1379" s="11" t="str">
        <f t="shared" si="150"/>
        <v/>
      </c>
      <c r="M1379" s="11" t="str">
        <f>IF(A1379="","",VLOOKUP(E1379,index!$A$1:$B$6,2,0)*K1379*G1379)</f>
        <v/>
      </c>
      <c r="N1379" s="11" t="str">
        <f>IF(A1379="","",-PMT(G1379*VLOOKUP(E1379,index!$A$1:$B$6,2,0),C1379,F1379,0,0))</f>
        <v/>
      </c>
      <c r="O1379" s="11" t="str">
        <f t="shared" si="151"/>
        <v/>
      </c>
      <c r="P1379" s="11" t="str">
        <f t="shared" si="146"/>
        <v/>
      </c>
    </row>
    <row r="1380" spans="1:16" x14ac:dyDescent="0.25">
      <c r="A1380" s="9" t="str">
        <f>IF(A1379="","",IF(B1379&lt;C1379,A1379,IF(A1379=MAX('entry data'!$B$8:$B$507),"",A1379+1)))</f>
        <v/>
      </c>
      <c r="B1380" s="9" t="str">
        <f t="shared" si="147"/>
        <v/>
      </c>
      <c r="C1380" s="9" t="str">
        <f>IF(ISERROR(VLOOKUP(A1380,'entry data'!B:G,6,0)),"",VLOOKUP(A1380,'entry data'!B:G,6,0))</f>
        <v/>
      </c>
      <c r="D1380" s="9" t="str">
        <f>IF(ISERROR(VLOOKUP(A1380,'entry data'!B:C,2,0)),"",VLOOKUP(A1380,'entry data'!B:C,2,0))</f>
        <v/>
      </c>
      <c r="E1380" s="9" t="str">
        <f>IF(ISERROR(VLOOKUP(A1380,'entry data'!B:E,4,0)),"",VLOOKUP(A1380,'entry data'!B:E,4,0))</f>
        <v/>
      </c>
      <c r="F1380" s="11" t="str">
        <f>IF(A1380="","",IF(ISERROR(VLOOKUP(A1380,'entry data'!B:F,5,0)),"",VLOOKUP(A1380,'entry data'!B:F,5,0)))</f>
        <v/>
      </c>
      <c r="G1380" s="12" t="str">
        <f>IF(A1380="","",IF(ISERROR(VLOOKUP(A1380,'entry data'!B:I,8,0)),"",VLOOKUP(A1380,'entry data'!B:I,7,0)))</f>
        <v/>
      </c>
      <c r="H1380" s="13" t="str">
        <f>IF(A1380="","",IF(B1380=1,VLOOKUP(A1380,'entry data'!B:D,3,0),I1379))</f>
        <v/>
      </c>
      <c r="I1380" s="14" t="str">
        <f>IF(A1380="","",IF(E1380="weekly",7,IF(E1380="fortnightly",14,IF(E1380="monthly",DATE(IF(MONTH(H1380)=12,YEAR(H1380)+1,YEAR(H1380)),VLOOKUP(MONTH(H1380),index!$D$2:$G$13,2,0),DAY(H1380)),
IF(E1380="quarterly",DATE(IF(MONTH(H1380)&gt;=10,YEAR(H1380)+1,YEAR(H1380)),VLOOKUP(MONTH(H1380),index!$D$2:$G$13,3,0),DAY(H1380)),
IF(E1380="halfyearly",DATE(IF(MONTH(H1380)&gt;=7,YEAR(H1380)+1,YEAR(H1380)),VLOOKUP(MONTH(H1380),index!$D$2:$G$13,4,0),DAY(H1380)),
DATE(YEAR(H1380)+1,MONTH(H1380),DAY(H1380)))))-H1380))+H1380)</f>
        <v/>
      </c>
      <c r="J1380" s="9" t="str">
        <f t="shared" si="148"/>
        <v/>
      </c>
      <c r="K1380" s="11" t="str">
        <f t="shared" si="149"/>
        <v/>
      </c>
      <c r="L1380" s="11" t="str">
        <f t="shared" si="150"/>
        <v/>
      </c>
      <c r="M1380" s="11" t="str">
        <f>IF(A1380="","",VLOOKUP(E1380,index!$A$1:$B$6,2,0)*K1380*G1380)</f>
        <v/>
      </c>
      <c r="N1380" s="11" t="str">
        <f>IF(A1380="","",-PMT(G1380*VLOOKUP(E1380,index!$A$1:$B$6,2,0),C1380,F1380,0,0))</f>
        <v/>
      </c>
      <c r="O1380" s="11" t="str">
        <f t="shared" si="151"/>
        <v/>
      </c>
      <c r="P1380" s="11" t="str">
        <f t="shared" si="146"/>
        <v/>
      </c>
    </row>
    <row r="1381" spans="1:16" x14ac:dyDescent="0.25">
      <c r="A1381" s="9" t="str">
        <f>IF(A1380="","",IF(B1380&lt;C1380,A1380,IF(A1380=MAX('entry data'!$B$8:$B$507),"",A1380+1)))</f>
        <v/>
      </c>
      <c r="B1381" s="9" t="str">
        <f t="shared" si="147"/>
        <v/>
      </c>
      <c r="C1381" s="9" t="str">
        <f>IF(ISERROR(VLOOKUP(A1381,'entry data'!B:G,6,0)),"",VLOOKUP(A1381,'entry data'!B:G,6,0))</f>
        <v/>
      </c>
      <c r="D1381" s="9" t="str">
        <f>IF(ISERROR(VLOOKUP(A1381,'entry data'!B:C,2,0)),"",VLOOKUP(A1381,'entry data'!B:C,2,0))</f>
        <v/>
      </c>
      <c r="E1381" s="9" t="str">
        <f>IF(ISERROR(VLOOKUP(A1381,'entry data'!B:E,4,0)),"",VLOOKUP(A1381,'entry data'!B:E,4,0))</f>
        <v/>
      </c>
      <c r="F1381" s="11" t="str">
        <f>IF(A1381="","",IF(ISERROR(VLOOKUP(A1381,'entry data'!B:F,5,0)),"",VLOOKUP(A1381,'entry data'!B:F,5,0)))</f>
        <v/>
      </c>
      <c r="G1381" s="12" t="str">
        <f>IF(A1381="","",IF(ISERROR(VLOOKUP(A1381,'entry data'!B:I,8,0)),"",VLOOKUP(A1381,'entry data'!B:I,7,0)))</f>
        <v/>
      </c>
      <c r="H1381" s="13" t="str">
        <f>IF(A1381="","",IF(B1381=1,VLOOKUP(A1381,'entry data'!B:D,3,0),I1380))</f>
        <v/>
      </c>
      <c r="I1381" s="14" t="str">
        <f>IF(A1381="","",IF(E1381="weekly",7,IF(E1381="fortnightly",14,IF(E1381="monthly",DATE(IF(MONTH(H1381)=12,YEAR(H1381)+1,YEAR(H1381)),VLOOKUP(MONTH(H1381),index!$D$2:$G$13,2,0),DAY(H1381)),
IF(E1381="quarterly",DATE(IF(MONTH(H1381)&gt;=10,YEAR(H1381)+1,YEAR(H1381)),VLOOKUP(MONTH(H1381),index!$D$2:$G$13,3,0),DAY(H1381)),
IF(E1381="halfyearly",DATE(IF(MONTH(H1381)&gt;=7,YEAR(H1381)+1,YEAR(H1381)),VLOOKUP(MONTH(H1381),index!$D$2:$G$13,4,0),DAY(H1381)),
DATE(YEAR(H1381)+1,MONTH(H1381),DAY(H1381)))))-H1381))+H1381)</f>
        <v/>
      </c>
      <c r="J1381" s="9" t="str">
        <f t="shared" si="148"/>
        <v/>
      </c>
      <c r="K1381" s="11" t="str">
        <f t="shared" si="149"/>
        <v/>
      </c>
      <c r="L1381" s="11" t="str">
        <f t="shared" si="150"/>
        <v/>
      </c>
      <c r="M1381" s="11" t="str">
        <f>IF(A1381="","",VLOOKUP(E1381,index!$A$1:$B$6,2,0)*K1381*G1381)</f>
        <v/>
      </c>
      <c r="N1381" s="11" t="str">
        <f>IF(A1381="","",-PMT(G1381*VLOOKUP(E1381,index!$A$1:$B$6,2,0),C1381,F1381,0,0))</f>
        <v/>
      </c>
      <c r="O1381" s="11" t="str">
        <f t="shared" si="151"/>
        <v/>
      </c>
      <c r="P1381" s="11" t="str">
        <f t="shared" si="146"/>
        <v/>
      </c>
    </row>
    <row r="1382" spans="1:16" x14ac:dyDescent="0.25">
      <c r="A1382" s="9" t="str">
        <f>IF(A1381="","",IF(B1381&lt;C1381,A1381,IF(A1381=MAX('entry data'!$B$8:$B$507),"",A1381+1)))</f>
        <v/>
      </c>
      <c r="B1382" s="9" t="str">
        <f t="shared" si="147"/>
        <v/>
      </c>
      <c r="C1382" s="9" t="str">
        <f>IF(ISERROR(VLOOKUP(A1382,'entry data'!B:G,6,0)),"",VLOOKUP(A1382,'entry data'!B:G,6,0))</f>
        <v/>
      </c>
      <c r="D1382" s="9" t="str">
        <f>IF(ISERROR(VLOOKUP(A1382,'entry data'!B:C,2,0)),"",VLOOKUP(A1382,'entry data'!B:C,2,0))</f>
        <v/>
      </c>
      <c r="E1382" s="9" t="str">
        <f>IF(ISERROR(VLOOKUP(A1382,'entry data'!B:E,4,0)),"",VLOOKUP(A1382,'entry data'!B:E,4,0))</f>
        <v/>
      </c>
      <c r="F1382" s="11" t="str">
        <f>IF(A1382="","",IF(ISERROR(VLOOKUP(A1382,'entry data'!B:F,5,0)),"",VLOOKUP(A1382,'entry data'!B:F,5,0)))</f>
        <v/>
      </c>
      <c r="G1382" s="12" t="str">
        <f>IF(A1382="","",IF(ISERROR(VLOOKUP(A1382,'entry data'!B:I,8,0)),"",VLOOKUP(A1382,'entry data'!B:I,7,0)))</f>
        <v/>
      </c>
      <c r="H1382" s="13" t="str">
        <f>IF(A1382="","",IF(B1382=1,VLOOKUP(A1382,'entry data'!B:D,3,0),I1381))</f>
        <v/>
      </c>
      <c r="I1382" s="14" t="str">
        <f>IF(A1382="","",IF(E1382="weekly",7,IF(E1382="fortnightly",14,IF(E1382="monthly",DATE(IF(MONTH(H1382)=12,YEAR(H1382)+1,YEAR(H1382)),VLOOKUP(MONTH(H1382),index!$D$2:$G$13,2,0),DAY(H1382)),
IF(E1382="quarterly",DATE(IF(MONTH(H1382)&gt;=10,YEAR(H1382)+1,YEAR(H1382)),VLOOKUP(MONTH(H1382),index!$D$2:$G$13,3,0),DAY(H1382)),
IF(E1382="halfyearly",DATE(IF(MONTH(H1382)&gt;=7,YEAR(H1382)+1,YEAR(H1382)),VLOOKUP(MONTH(H1382),index!$D$2:$G$13,4,0),DAY(H1382)),
DATE(YEAR(H1382)+1,MONTH(H1382),DAY(H1382)))))-H1382))+H1382)</f>
        <v/>
      </c>
      <c r="J1382" s="9" t="str">
        <f t="shared" si="148"/>
        <v/>
      </c>
      <c r="K1382" s="11" t="str">
        <f t="shared" si="149"/>
        <v/>
      </c>
      <c r="L1382" s="11" t="str">
        <f t="shared" si="150"/>
        <v/>
      </c>
      <c r="M1382" s="11" t="str">
        <f>IF(A1382="","",VLOOKUP(E1382,index!$A$1:$B$6,2,0)*K1382*G1382)</f>
        <v/>
      </c>
      <c r="N1382" s="11" t="str">
        <f>IF(A1382="","",-PMT(G1382*VLOOKUP(E1382,index!$A$1:$B$6,2,0),C1382,F1382,0,0))</f>
        <v/>
      </c>
      <c r="O1382" s="11" t="str">
        <f t="shared" si="151"/>
        <v/>
      </c>
      <c r="P1382" s="11" t="str">
        <f t="shared" si="146"/>
        <v/>
      </c>
    </row>
    <row r="1383" spans="1:16" x14ac:dyDescent="0.25">
      <c r="A1383" s="9" t="str">
        <f>IF(A1382="","",IF(B1382&lt;C1382,A1382,IF(A1382=MAX('entry data'!$B$8:$B$507),"",A1382+1)))</f>
        <v/>
      </c>
      <c r="B1383" s="9" t="str">
        <f t="shared" si="147"/>
        <v/>
      </c>
      <c r="C1383" s="9" t="str">
        <f>IF(ISERROR(VLOOKUP(A1383,'entry data'!B:G,6,0)),"",VLOOKUP(A1383,'entry data'!B:G,6,0))</f>
        <v/>
      </c>
      <c r="D1383" s="9" t="str">
        <f>IF(ISERROR(VLOOKUP(A1383,'entry data'!B:C,2,0)),"",VLOOKUP(A1383,'entry data'!B:C,2,0))</f>
        <v/>
      </c>
      <c r="E1383" s="9" t="str">
        <f>IF(ISERROR(VLOOKUP(A1383,'entry data'!B:E,4,0)),"",VLOOKUP(A1383,'entry data'!B:E,4,0))</f>
        <v/>
      </c>
      <c r="F1383" s="11" t="str">
        <f>IF(A1383="","",IF(ISERROR(VLOOKUP(A1383,'entry data'!B:F,5,0)),"",VLOOKUP(A1383,'entry data'!B:F,5,0)))</f>
        <v/>
      </c>
      <c r="G1383" s="12" t="str">
        <f>IF(A1383="","",IF(ISERROR(VLOOKUP(A1383,'entry data'!B:I,8,0)),"",VLOOKUP(A1383,'entry data'!B:I,7,0)))</f>
        <v/>
      </c>
      <c r="H1383" s="13" t="str">
        <f>IF(A1383="","",IF(B1383=1,VLOOKUP(A1383,'entry data'!B:D,3,0),I1382))</f>
        <v/>
      </c>
      <c r="I1383" s="14" t="str">
        <f>IF(A1383="","",IF(E1383="weekly",7,IF(E1383="fortnightly",14,IF(E1383="monthly",DATE(IF(MONTH(H1383)=12,YEAR(H1383)+1,YEAR(H1383)),VLOOKUP(MONTH(H1383),index!$D$2:$G$13,2,0),DAY(H1383)),
IF(E1383="quarterly",DATE(IF(MONTH(H1383)&gt;=10,YEAR(H1383)+1,YEAR(H1383)),VLOOKUP(MONTH(H1383),index!$D$2:$G$13,3,0),DAY(H1383)),
IF(E1383="halfyearly",DATE(IF(MONTH(H1383)&gt;=7,YEAR(H1383)+1,YEAR(H1383)),VLOOKUP(MONTH(H1383),index!$D$2:$G$13,4,0),DAY(H1383)),
DATE(YEAR(H1383)+1,MONTH(H1383),DAY(H1383)))))-H1383))+H1383)</f>
        <v/>
      </c>
      <c r="J1383" s="9" t="str">
        <f t="shared" si="148"/>
        <v/>
      </c>
      <c r="K1383" s="11" t="str">
        <f t="shared" si="149"/>
        <v/>
      </c>
      <c r="L1383" s="11" t="str">
        <f t="shared" si="150"/>
        <v/>
      </c>
      <c r="M1383" s="11" t="str">
        <f>IF(A1383="","",VLOOKUP(E1383,index!$A$1:$B$6,2,0)*K1383*G1383)</f>
        <v/>
      </c>
      <c r="N1383" s="11" t="str">
        <f>IF(A1383="","",-PMT(G1383*VLOOKUP(E1383,index!$A$1:$B$6,2,0),C1383,F1383,0,0))</f>
        <v/>
      </c>
      <c r="O1383" s="11" t="str">
        <f t="shared" si="151"/>
        <v/>
      </c>
      <c r="P1383" s="11" t="str">
        <f t="shared" si="146"/>
        <v/>
      </c>
    </row>
    <row r="1384" spans="1:16" x14ac:dyDescent="0.25">
      <c r="A1384" s="9" t="str">
        <f>IF(A1383="","",IF(B1383&lt;C1383,A1383,IF(A1383=MAX('entry data'!$B$8:$B$507),"",A1383+1)))</f>
        <v/>
      </c>
      <c r="B1384" s="9" t="str">
        <f t="shared" si="147"/>
        <v/>
      </c>
      <c r="C1384" s="9" t="str">
        <f>IF(ISERROR(VLOOKUP(A1384,'entry data'!B:G,6,0)),"",VLOOKUP(A1384,'entry data'!B:G,6,0))</f>
        <v/>
      </c>
      <c r="D1384" s="9" t="str">
        <f>IF(ISERROR(VLOOKUP(A1384,'entry data'!B:C,2,0)),"",VLOOKUP(A1384,'entry data'!B:C,2,0))</f>
        <v/>
      </c>
      <c r="E1384" s="9" t="str">
        <f>IF(ISERROR(VLOOKUP(A1384,'entry data'!B:E,4,0)),"",VLOOKUP(A1384,'entry data'!B:E,4,0))</f>
        <v/>
      </c>
      <c r="F1384" s="11" t="str">
        <f>IF(A1384="","",IF(ISERROR(VLOOKUP(A1384,'entry data'!B:F,5,0)),"",VLOOKUP(A1384,'entry data'!B:F,5,0)))</f>
        <v/>
      </c>
      <c r="G1384" s="12" t="str">
        <f>IF(A1384="","",IF(ISERROR(VLOOKUP(A1384,'entry data'!B:I,8,0)),"",VLOOKUP(A1384,'entry data'!B:I,7,0)))</f>
        <v/>
      </c>
      <c r="H1384" s="13" t="str">
        <f>IF(A1384="","",IF(B1384=1,VLOOKUP(A1384,'entry data'!B:D,3,0),I1383))</f>
        <v/>
      </c>
      <c r="I1384" s="14" t="str">
        <f>IF(A1384="","",IF(E1384="weekly",7,IF(E1384="fortnightly",14,IF(E1384="monthly",DATE(IF(MONTH(H1384)=12,YEAR(H1384)+1,YEAR(H1384)),VLOOKUP(MONTH(H1384),index!$D$2:$G$13,2,0),DAY(H1384)),
IF(E1384="quarterly",DATE(IF(MONTH(H1384)&gt;=10,YEAR(H1384)+1,YEAR(H1384)),VLOOKUP(MONTH(H1384),index!$D$2:$G$13,3,0),DAY(H1384)),
IF(E1384="halfyearly",DATE(IF(MONTH(H1384)&gt;=7,YEAR(H1384)+1,YEAR(H1384)),VLOOKUP(MONTH(H1384),index!$D$2:$G$13,4,0),DAY(H1384)),
DATE(YEAR(H1384)+1,MONTH(H1384),DAY(H1384)))))-H1384))+H1384)</f>
        <v/>
      </c>
      <c r="J1384" s="9" t="str">
        <f t="shared" si="148"/>
        <v/>
      </c>
      <c r="K1384" s="11" t="str">
        <f t="shared" si="149"/>
        <v/>
      </c>
      <c r="L1384" s="11" t="str">
        <f t="shared" si="150"/>
        <v/>
      </c>
      <c r="M1384" s="11" t="str">
        <f>IF(A1384="","",VLOOKUP(E1384,index!$A$1:$B$6,2,0)*K1384*G1384)</f>
        <v/>
      </c>
      <c r="N1384" s="11" t="str">
        <f>IF(A1384="","",-PMT(G1384*VLOOKUP(E1384,index!$A$1:$B$6,2,0),C1384,F1384,0,0))</f>
        <v/>
      </c>
      <c r="O1384" s="11" t="str">
        <f t="shared" si="151"/>
        <v/>
      </c>
      <c r="P1384" s="11" t="str">
        <f t="shared" si="146"/>
        <v/>
      </c>
    </row>
    <row r="1385" spans="1:16" x14ac:dyDescent="0.25">
      <c r="A1385" s="9" t="str">
        <f>IF(A1384="","",IF(B1384&lt;C1384,A1384,IF(A1384=MAX('entry data'!$B$8:$B$507),"",A1384+1)))</f>
        <v/>
      </c>
      <c r="B1385" s="9" t="str">
        <f t="shared" si="147"/>
        <v/>
      </c>
      <c r="C1385" s="9" t="str">
        <f>IF(ISERROR(VLOOKUP(A1385,'entry data'!B:G,6,0)),"",VLOOKUP(A1385,'entry data'!B:G,6,0))</f>
        <v/>
      </c>
      <c r="D1385" s="9" t="str">
        <f>IF(ISERROR(VLOOKUP(A1385,'entry data'!B:C,2,0)),"",VLOOKUP(A1385,'entry data'!B:C,2,0))</f>
        <v/>
      </c>
      <c r="E1385" s="9" t="str">
        <f>IF(ISERROR(VLOOKUP(A1385,'entry data'!B:E,4,0)),"",VLOOKUP(A1385,'entry data'!B:E,4,0))</f>
        <v/>
      </c>
      <c r="F1385" s="11" t="str">
        <f>IF(A1385="","",IF(ISERROR(VLOOKUP(A1385,'entry data'!B:F,5,0)),"",VLOOKUP(A1385,'entry data'!B:F,5,0)))</f>
        <v/>
      </c>
      <c r="G1385" s="12" t="str">
        <f>IF(A1385="","",IF(ISERROR(VLOOKUP(A1385,'entry data'!B:I,8,0)),"",VLOOKUP(A1385,'entry data'!B:I,7,0)))</f>
        <v/>
      </c>
      <c r="H1385" s="13" t="str">
        <f>IF(A1385="","",IF(B1385=1,VLOOKUP(A1385,'entry data'!B:D,3,0),I1384))</f>
        <v/>
      </c>
      <c r="I1385" s="14" t="str">
        <f>IF(A1385="","",IF(E1385="weekly",7,IF(E1385="fortnightly",14,IF(E1385="monthly",DATE(IF(MONTH(H1385)=12,YEAR(H1385)+1,YEAR(H1385)),VLOOKUP(MONTH(H1385),index!$D$2:$G$13,2,0),DAY(H1385)),
IF(E1385="quarterly",DATE(IF(MONTH(H1385)&gt;=10,YEAR(H1385)+1,YEAR(H1385)),VLOOKUP(MONTH(H1385),index!$D$2:$G$13,3,0),DAY(H1385)),
IF(E1385="halfyearly",DATE(IF(MONTH(H1385)&gt;=7,YEAR(H1385)+1,YEAR(H1385)),VLOOKUP(MONTH(H1385),index!$D$2:$G$13,4,0),DAY(H1385)),
DATE(YEAR(H1385)+1,MONTH(H1385),DAY(H1385)))))-H1385))+H1385)</f>
        <v/>
      </c>
      <c r="J1385" s="9" t="str">
        <f t="shared" si="148"/>
        <v/>
      </c>
      <c r="K1385" s="11" t="str">
        <f t="shared" si="149"/>
        <v/>
      </c>
      <c r="L1385" s="11" t="str">
        <f t="shared" si="150"/>
        <v/>
      </c>
      <c r="M1385" s="11" t="str">
        <f>IF(A1385="","",VLOOKUP(E1385,index!$A$1:$B$6,2,0)*K1385*G1385)</f>
        <v/>
      </c>
      <c r="N1385" s="11" t="str">
        <f>IF(A1385="","",-PMT(G1385*VLOOKUP(E1385,index!$A$1:$B$6,2,0),C1385,F1385,0,0))</f>
        <v/>
      </c>
      <c r="O1385" s="11" t="str">
        <f t="shared" si="151"/>
        <v/>
      </c>
      <c r="P1385" s="11" t="str">
        <f t="shared" si="146"/>
        <v/>
      </c>
    </row>
    <row r="1386" spans="1:16" x14ac:dyDescent="0.25">
      <c r="A1386" s="9" t="str">
        <f>IF(A1385="","",IF(B1385&lt;C1385,A1385,IF(A1385=MAX('entry data'!$B$8:$B$507),"",A1385+1)))</f>
        <v/>
      </c>
      <c r="B1386" s="9" t="str">
        <f t="shared" si="147"/>
        <v/>
      </c>
      <c r="C1386" s="9" t="str">
        <f>IF(ISERROR(VLOOKUP(A1386,'entry data'!B:G,6,0)),"",VLOOKUP(A1386,'entry data'!B:G,6,0))</f>
        <v/>
      </c>
      <c r="D1386" s="9" t="str">
        <f>IF(ISERROR(VLOOKUP(A1386,'entry data'!B:C,2,0)),"",VLOOKUP(A1386,'entry data'!B:C,2,0))</f>
        <v/>
      </c>
      <c r="E1386" s="9" t="str">
        <f>IF(ISERROR(VLOOKUP(A1386,'entry data'!B:E,4,0)),"",VLOOKUP(A1386,'entry data'!B:E,4,0))</f>
        <v/>
      </c>
      <c r="F1386" s="11" t="str">
        <f>IF(A1386="","",IF(ISERROR(VLOOKUP(A1386,'entry data'!B:F,5,0)),"",VLOOKUP(A1386,'entry data'!B:F,5,0)))</f>
        <v/>
      </c>
      <c r="G1386" s="12" t="str">
        <f>IF(A1386="","",IF(ISERROR(VLOOKUP(A1386,'entry data'!B:I,8,0)),"",VLOOKUP(A1386,'entry data'!B:I,7,0)))</f>
        <v/>
      </c>
      <c r="H1386" s="13" t="str">
        <f>IF(A1386="","",IF(B1386=1,VLOOKUP(A1386,'entry data'!B:D,3,0),I1385))</f>
        <v/>
      </c>
      <c r="I1386" s="14" t="str">
        <f>IF(A1386="","",IF(E1386="weekly",7,IF(E1386="fortnightly",14,IF(E1386="monthly",DATE(IF(MONTH(H1386)=12,YEAR(H1386)+1,YEAR(H1386)),VLOOKUP(MONTH(H1386),index!$D$2:$G$13,2,0),DAY(H1386)),
IF(E1386="quarterly",DATE(IF(MONTH(H1386)&gt;=10,YEAR(H1386)+1,YEAR(H1386)),VLOOKUP(MONTH(H1386),index!$D$2:$G$13,3,0),DAY(H1386)),
IF(E1386="halfyearly",DATE(IF(MONTH(H1386)&gt;=7,YEAR(H1386)+1,YEAR(H1386)),VLOOKUP(MONTH(H1386),index!$D$2:$G$13,4,0),DAY(H1386)),
DATE(YEAR(H1386)+1,MONTH(H1386),DAY(H1386)))))-H1386))+H1386)</f>
        <v/>
      </c>
      <c r="J1386" s="9" t="str">
        <f t="shared" si="148"/>
        <v/>
      </c>
      <c r="K1386" s="11" t="str">
        <f t="shared" si="149"/>
        <v/>
      </c>
      <c r="L1386" s="11" t="str">
        <f t="shared" si="150"/>
        <v/>
      </c>
      <c r="M1386" s="11" t="str">
        <f>IF(A1386="","",VLOOKUP(E1386,index!$A$1:$B$6,2,0)*K1386*G1386)</f>
        <v/>
      </c>
      <c r="N1386" s="11" t="str">
        <f>IF(A1386="","",-PMT(G1386*VLOOKUP(E1386,index!$A$1:$B$6,2,0),C1386,F1386,0,0))</f>
        <v/>
      </c>
      <c r="O1386" s="11" t="str">
        <f t="shared" si="151"/>
        <v/>
      </c>
      <c r="P1386" s="11" t="str">
        <f t="shared" si="146"/>
        <v/>
      </c>
    </row>
    <row r="1387" spans="1:16" x14ac:dyDescent="0.25">
      <c r="A1387" s="9" t="str">
        <f>IF(A1386="","",IF(B1386&lt;C1386,A1386,IF(A1386=MAX('entry data'!$B$8:$B$507),"",A1386+1)))</f>
        <v/>
      </c>
      <c r="B1387" s="9" t="str">
        <f t="shared" si="147"/>
        <v/>
      </c>
      <c r="C1387" s="9" t="str">
        <f>IF(ISERROR(VLOOKUP(A1387,'entry data'!B:G,6,0)),"",VLOOKUP(A1387,'entry data'!B:G,6,0))</f>
        <v/>
      </c>
      <c r="D1387" s="9" t="str">
        <f>IF(ISERROR(VLOOKUP(A1387,'entry data'!B:C,2,0)),"",VLOOKUP(A1387,'entry data'!B:C,2,0))</f>
        <v/>
      </c>
      <c r="E1387" s="9" t="str">
        <f>IF(ISERROR(VLOOKUP(A1387,'entry data'!B:E,4,0)),"",VLOOKUP(A1387,'entry data'!B:E,4,0))</f>
        <v/>
      </c>
      <c r="F1387" s="11" t="str">
        <f>IF(A1387="","",IF(ISERROR(VLOOKUP(A1387,'entry data'!B:F,5,0)),"",VLOOKUP(A1387,'entry data'!B:F,5,0)))</f>
        <v/>
      </c>
      <c r="G1387" s="12" t="str">
        <f>IF(A1387="","",IF(ISERROR(VLOOKUP(A1387,'entry data'!B:I,8,0)),"",VLOOKUP(A1387,'entry data'!B:I,7,0)))</f>
        <v/>
      </c>
      <c r="H1387" s="13" t="str">
        <f>IF(A1387="","",IF(B1387=1,VLOOKUP(A1387,'entry data'!B:D,3,0),I1386))</f>
        <v/>
      </c>
      <c r="I1387" s="14" t="str">
        <f>IF(A1387="","",IF(E1387="weekly",7,IF(E1387="fortnightly",14,IF(E1387="monthly",DATE(IF(MONTH(H1387)=12,YEAR(H1387)+1,YEAR(H1387)),VLOOKUP(MONTH(H1387),index!$D$2:$G$13,2,0),DAY(H1387)),
IF(E1387="quarterly",DATE(IF(MONTH(H1387)&gt;=10,YEAR(H1387)+1,YEAR(H1387)),VLOOKUP(MONTH(H1387),index!$D$2:$G$13,3,0),DAY(H1387)),
IF(E1387="halfyearly",DATE(IF(MONTH(H1387)&gt;=7,YEAR(H1387)+1,YEAR(H1387)),VLOOKUP(MONTH(H1387),index!$D$2:$G$13,4,0),DAY(H1387)),
DATE(YEAR(H1387)+1,MONTH(H1387),DAY(H1387)))))-H1387))+H1387)</f>
        <v/>
      </c>
      <c r="J1387" s="9" t="str">
        <f t="shared" si="148"/>
        <v/>
      </c>
      <c r="K1387" s="11" t="str">
        <f t="shared" si="149"/>
        <v/>
      </c>
      <c r="L1387" s="11" t="str">
        <f t="shared" si="150"/>
        <v/>
      </c>
      <c r="M1387" s="11" t="str">
        <f>IF(A1387="","",VLOOKUP(E1387,index!$A$1:$B$6,2,0)*K1387*G1387)</f>
        <v/>
      </c>
      <c r="N1387" s="11" t="str">
        <f>IF(A1387="","",-PMT(G1387*VLOOKUP(E1387,index!$A$1:$B$6,2,0),C1387,F1387,0,0))</f>
        <v/>
      </c>
      <c r="O1387" s="11" t="str">
        <f t="shared" si="151"/>
        <v/>
      </c>
      <c r="P1387" s="11" t="str">
        <f t="shared" si="146"/>
        <v/>
      </c>
    </row>
    <row r="1388" spans="1:16" x14ac:dyDescent="0.25">
      <c r="A1388" s="9" t="str">
        <f>IF(A1387="","",IF(B1387&lt;C1387,A1387,IF(A1387=MAX('entry data'!$B$8:$B$507),"",A1387+1)))</f>
        <v/>
      </c>
      <c r="B1388" s="9" t="str">
        <f t="shared" si="147"/>
        <v/>
      </c>
      <c r="C1388" s="9" t="str">
        <f>IF(ISERROR(VLOOKUP(A1388,'entry data'!B:G,6,0)),"",VLOOKUP(A1388,'entry data'!B:G,6,0))</f>
        <v/>
      </c>
      <c r="D1388" s="9" t="str">
        <f>IF(ISERROR(VLOOKUP(A1388,'entry data'!B:C,2,0)),"",VLOOKUP(A1388,'entry data'!B:C,2,0))</f>
        <v/>
      </c>
      <c r="E1388" s="9" t="str">
        <f>IF(ISERROR(VLOOKUP(A1388,'entry data'!B:E,4,0)),"",VLOOKUP(A1388,'entry data'!B:E,4,0))</f>
        <v/>
      </c>
      <c r="F1388" s="11" t="str">
        <f>IF(A1388="","",IF(ISERROR(VLOOKUP(A1388,'entry data'!B:F,5,0)),"",VLOOKUP(A1388,'entry data'!B:F,5,0)))</f>
        <v/>
      </c>
      <c r="G1388" s="12" t="str">
        <f>IF(A1388="","",IF(ISERROR(VLOOKUP(A1388,'entry data'!B:I,8,0)),"",VLOOKUP(A1388,'entry data'!B:I,7,0)))</f>
        <v/>
      </c>
      <c r="H1388" s="13" t="str">
        <f>IF(A1388="","",IF(B1388=1,VLOOKUP(A1388,'entry data'!B:D,3,0),I1387))</f>
        <v/>
      </c>
      <c r="I1388" s="14" t="str">
        <f>IF(A1388="","",IF(E1388="weekly",7,IF(E1388="fortnightly",14,IF(E1388="monthly",DATE(IF(MONTH(H1388)=12,YEAR(H1388)+1,YEAR(H1388)),VLOOKUP(MONTH(H1388),index!$D$2:$G$13,2,0),DAY(H1388)),
IF(E1388="quarterly",DATE(IF(MONTH(H1388)&gt;=10,YEAR(H1388)+1,YEAR(H1388)),VLOOKUP(MONTH(H1388),index!$D$2:$G$13,3,0),DAY(H1388)),
IF(E1388="halfyearly",DATE(IF(MONTH(H1388)&gt;=7,YEAR(H1388)+1,YEAR(H1388)),VLOOKUP(MONTH(H1388),index!$D$2:$G$13,4,0),DAY(H1388)),
DATE(YEAR(H1388)+1,MONTH(H1388),DAY(H1388)))))-H1388))+H1388)</f>
        <v/>
      </c>
      <c r="J1388" s="9" t="str">
        <f t="shared" si="148"/>
        <v/>
      </c>
      <c r="K1388" s="11" t="str">
        <f t="shared" si="149"/>
        <v/>
      </c>
      <c r="L1388" s="11" t="str">
        <f t="shared" si="150"/>
        <v/>
      </c>
      <c r="M1388" s="11" t="str">
        <f>IF(A1388="","",VLOOKUP(E1388,index!$A$1:$B$6,2,0)*K1388*G1388)</f>
        <v/>
      </c>
      <c r="N1388" s="11" t="str">
        <f>IF(A1388="","",-PMT(G1388*VLOOKUP(E1388,index!$A$1:$B$6,2,0),C1388,F1388,0,0))</f>
        <v/>
      </c>
      <c r="O1388" s="11" t="str">
        <f t="shared" si="151"/>
        <v/>
      </c>
      <c r="P1388" s="11" t="str">
        <f t="shared" si="146"/>
        <v/>
      </c>
    </row>
    <row r="1389" spans="1:16" x14ac:dyDescent="0.25">
      <c r="A1389" s="9" t="str">
        <f>IF(A1388="","",IF(B1388&lt;C1388,A1388,IF(A1388=MAX('entry data'!$B$8:$B$507),"",A1388+1)))</f>
        <v/>
      </c>
      <c r="B1389" s="9" t="str">
        <f t="shared" si="147"/>
        <v/>
      </c>
      <c r="C1389" s="9" t="str">
        <f>IF(ISERROR(VLOOKUP(A1389,'entry data'!B:G,6,0)),"",VLOOKUP(A1389,'entry data'!B:G,6,0))</f>
        <v/>
      </c>
      <c r="D1389" s="9" t="str">
        <f>IF(ISERROR(VLOOKUP(A1389,'entry data'!B:C,2,0)),"",VLOOKUP(A1389,'entry data'!B:C,2,0))</f>
        <v/>
      </c>
      <c r="E1389" s="9" t="str">
        <f>IF(ISERROR(VLOOKUP(A1389,'entry data'!B:E,4,0)),"",VLOOKUP(A1389,'entry data'!B:E,4,0))</f>
        <v/>
      </c>
      <c r="F1389" s="11" t="str">
        <f>IF(A1389="","",IF(ISERROR(VLOOKUP(A1389,'entry data'!B:F,5,0)),"",VLOOKUP(A1389,'entry data'!B:F,5,0)))</f>
        <v/>
      </c>
      <c r="G1389" s="12" t="str">
        <f>IF(A1389="","",IF(ISERROR(VLOOKUP(A1389,'entry data'!B:I,8,0)),"",VLOOKUP(A1389,'entry data'!B:I,7,0)))</f>
        <v/>
      </c>
      <c r="H1389" s="13" t="str">
        <f>IF(A1389="","",IF(B1389=1,VLOOKUP(A1389,'entry data'!B:D,3,0),I1388))</f>
        <v/>
      </c>
      <c r="I1389" s="14" t="str">
        <f>IF(A1389="","",IF(E1389="weekly",7,IF(E1389="fortnightly",14,IF(E1389="monthly",DATE(IF(MONTH(H1389)=12,YEAR(H1389)+1,YEAR(H1389)),VLOOKUP(MONTH(H1389),index!$D$2:$G$13,2,0),DAY(H1389)),
IF(E1389="quarterly",DATE(IF(MONTH(H1389)&gt;=10,YEAR(H1389)+1,YEAR(H1389)),VLOOKUP(MONTH(H1389),index!$D$2:$G$13,3,0),DAY(H1389)),
IF(E1389="halfyearly",DATE(IF(MONTH(H1389)&gt;=7,YEAR(H1389)+1,YEAR(H1389)),VLOOKUP(MONTH(H1389),index!$D$2:$G$13,4,0),DAY(H1389)),
DATE(YEAR(H1389)+1,MONTH(H1389),DAY(H1389)))))-H1389))+H1389)</f>
        <v/>
      </c>
      <c r="J1389" s="9" t="str">
        <f t="shared" si="148"/>
        <v/>
      </c>
      <c r="K1389" s="11" t="str">
        <f t="shared" si="149"/>
        <v/>
      </c>
      <c r="L1389" s="11" t="str">
        <f t="shared" si="150"/>
        <v/>
      </c>
      <c r="M1389" s="11" t="str">
        <f>IF(A1389="","",VLOOKUP(E1389,index!$A$1:$B$6,2,0)*K1389*G1389)</f>
        <v/>
      </c>
      <c r="N1389" s="11" t="str">
        <f>IF(A1389="","",-PMT(G1389*VLOOKUP(E1389,index!$A$1:$B$6,2,0),C1389,F1389,0,0))</f>
        <v/>
      </c>
      <c r="O1389" s="11" t="str">
        <f t="shared" si="151"/>
        <v/>
      </c>
      <c r="P1389" s="11" t="str">
        <f t="shared" si="146"/>
        <v/>
      </c>
    </row>
    <row r="1390" spans="1:16" x14ac:dyDescent="0.25">
      <c r="A1390" s="9" t="str">
        <f>IF(A1389="","",IF(B1389&lt;C1389,A1389,IF(A1389=MAX('entry data'!$B$8:$B$507),"",A1389+1)))</f>
        <v/>
      </c>
      <c r="B1390" s="9" t="str">
        <f t="shared" si="147"/>
        <v/>
      </c>
      <c r="C1390" s="9" t="str">
        <f>IF(ISERROR(VLOOKUP(A1390,'entry data'!B:G,6,0)),"",VLOOKUP(A1390,'entry data'!B:G,6,0))</f>
        <v/>
      </c>
      <c r="D1390" s="9" t="str">
        <f>IF(ISERROR(VLOOKUP(A1390,'entry data'!B:C,2,0)),"",VLOOKUP(A1390,'entry data'!B:C,2,0))</f>
        <v/>
      </c>
      <c r="E1390" s="9" t="str">
        <f>IF(ISERROR(VLOOKUP(A1390,'entry data'!B:E,4,0)),"",VLOOKUP(A1390,'entry data'!B:E,4,0))</f>
        <v/>
      </c>
      <c r="F1390" s="11" t="str">
        <f>IF(A1390="","",IF(ISERROR(VLOOKUP(A1390,'entry data'!B:F,5,0)),"",VLOOKUP(A1390,'entry data'!B:F,5,0)))</f>
        <v/>
      </c>
      <c r="G1390" s="12" t="str">
        <f>IF(A1390="","",IF(ISERROR(VLOOKUP(A1390,'entry data'!B:I,8,0)),"",VLOOKUP(A1390,'entry data'!B:I,7,0)))</f>
        <v/>
      </c>
      <c r="H1390" s="13" t="str">
        <f>IF(A1390="","",IF(B1390=1,VLOOKUP(A1390,'entry data'!B:D,3,0),I1389))</f>
        <v/>
      </c>
      <c r="I1390" s="14" t="str">
        <f>IF(A1390="","",IF(E1390="weekly",7,IF(E1390="fortnightly",14,IF(E1390="monthly",DATE(IF(MONTH(H1390)=12,YEAR(H1390)+1,YEAR(H1390)),VLOOKUP(MONTH(H1390),index!$D$2:$G$13,2,0),DAY(H1390)),
IF(E1390="quarterly",DATE(IF(MONTH(H1390)&gt;=10,YEAR(H1390)+1,YEAR(H1390)),VLOOKUP(MONTH(H1390),index!$D$2:$G$13,3,0),DAY(H1390)),
IF(E1390="halfyearly",DATE(IF(MONTH(H1390)&gt;=7,YEAR(H1390)+1,YEAR(H1390)),VLOOKUP(MONTH(H1390),index!$D$2:$G$13,4,0),DAY(H1390)),
DATE(YEAR(H1390)+1,MONTH(H1390),DAY(H1390)))))-H1390))+H1390)</f>
        <v/>
      </c>
      <c r="J1390" s="9" t="str">
        <f t="shared" si="148"/>
        <v/>
      </c>
      <c r="K1390" s="11" t="str">
        <f t="shared" si="149"/>
        <v/>
      </c>
      <c r="L1390" s="11" t="str">
        <f t="shared" si="150"/>
        <v/>
      </c>
      <c r="M1390" s="11" t="str">
        <f>IF(A1390="","",VLOOKUP(E1390,index!$A$1:$B$6,2,0)*K1390*G1390)</f>
        <v/>
      </c>
      <c r="N1390" s="11" t="str">
        <f>IF(A1390="","",-PMT(G1390*VLOOKUP(E1390,index!$A$1:$B$6,2,0),C1390,F1390,0,0))</f>
        <v/>
      </c>
      <c r="O1390" s="11" t="str">
        <f t="shared" si="151"/>
        <v/>
      </c>
      <c r="P1390" s="11" t="str">
        <f t="shared" si="146"/>
        <v/>
      </c>
    </row>
    <row r="1391" spans="1:16" x14ac:dyDescent="0.25">
      <c r="A1391" s="9" t="str">
        <f>IF(A1390="","",IF(B1390&lt;C1390,A1390,IF(A1390=MAX('entry data'!$B$8:$B$507),"",A1390+1)))</f>
        <v/>
      </c>
      <c r="B1391" s="9" t="str">
        <f t="shared" si="147"/>
        <v/>
      </c>
      <c r="C1391" s="9" t="str">
        <f>IF(ISERROR(VLOOKUP(A1391,'entry data'!B:G,6,0)),"",VLOOKUP(A1391,'entry data'!B:G,6,0))</f>
        <v/>
      </c>
      <c r="D1391" s="9" t="str">
        <f>IF(ISERROR(VLOOKUP(A1391,'entry data'!B:C,2,0)),"",VLOOKUP(A1391,'entry data'!B:C,2,0))</f>
        <v/>
      </c>
      <c r="E1391" s="9" t="str">
        <f>IF(ISERROR(VLOOKUP(A1391,'entry data'!B:E,4,0)),"",VLOOKUP(A1391,'entry data'!B:E,4,0))</f>
        <v/>
      </c>
      <c r="F1391" s="11" t="str">
        <f>IF(A1391="","",IF(ISERROR(VLOOKUP(A1391,'entry data'!B:F,5,0)),"",VLOOKUP(A1391,'entry data'!B:F,5,0)))</f>
        <v/>
      </c>
      <c r="G1391" s="12" t="str">
        <f>IF(A1391="","",IF(ISERROR(VLOOKUP(A1391,'entry data'!B:I,8,0)),"",VLOOKUP(A1391,'entry data'!B:I,7,0)))</f>
        <v/>
      </c>
      <c r="H1391" s="13" t="str">
        <f>IF(A1391="","",IF(B1391=1,VLOOKUP(A1391,'entry data'!B:D,3,0),I1390))</f>
        <v/>
      </c>
      <c r="I1391" s="14" t="str">
        <f>IF(A1391="","",IF(E1391="weekly",7,IF(E1391="fortnightly",14,IF(E1391="monthly",DATE(IF(MONTH(H1391)=12,YEAR(H1391)+1,YEAR(H1391)),VLOOKUP(MONTH(H1391),index!$D$2:$G$13,2,0),DAY(H1391)),
IF(E1391="quarterly",DATE(IF(MONTH(H1391)&gt;=10,YEAR(H1391)+1,YEAR(H1391)),VLOOKUP(MONTH(H1391),index!$D$2:$G$13,3,0),DAY(H1391)),
IF(E1391="halfyearly",DATE(IF(MONTH(H1391)&gt;=7,YEAR(H1391)+1,YEAR(H1391)),VLOOKUP(MONTH(H1391),index!$D$2:$G$13,4,0),DAY(H1391)),
DATE(YEAR(H1391)+1,MONTH(H1391),DAY(H1391)))))-H1391))+H1391)</f>
        <v/>
      </c>
      <c r="J1391" s="9" t="str">
        <f t="shared" si="148"/>
        <v/>
      </c>
      <c r="K1391" s="11" t="str">
        <f t="shared" si="149"/>
        <v/>
      </c>
      <c r="L1391" s="11" t="str">
        <f t="shared" si="150"/>
        <v/>
      </c>
      <c r="M1391" s="11" t="str">
        <f>IF(A1391="","",VLOOKUP(E1391,index!$A$1:$B$6,2,0)*K1391*G1391)</f>
        <v/>
      </c>
      <c r="N1391" s="11" t="str">
        <f>IF(A1391="","",-PMT(G1391*VLOOKUP(E1391,index!$A$1:$B$6,2,0),C1391,F1391,0,0))</f>
        <v/>
      </c>
      <c r="O1391" s="11" t="str">
        <f t="shared" si="151"/>
        <v/>
      </c>
      <c r="P1391" s="11" t="str">
        <f t="shared" si="146"/>
        <v/>
      </c>
    </row>
    <row r="1392" spans="1:16" x14ac:dyDescent="0.25">
      <c r="A1392" s="9" t="str">
        <f>IF(A1391="","",IF(B1391&lt;C1391,A1391,IF(A1391=MAX('entry data'!$B$8:$B$507),"",A1391+1)))</f>
        <v/>
      </c>
      <c r="B1392" s="9" t="str">
        <f t="shared" si="147"/>
        <v/>
      </c>
      <c r="C1392" s="9" t="str">
        <f>IF(ISERROR(VLOOKUP(A1392,'entry data'!B:G,6,0)),"",VLOOKUP(A1392,'entry data'!B:G,6,0))</f>
        <v/>
      </c>
      <c r="D1392" s="9" t="str">
        <f>IF(ISERROR(VLOOKUP(A1392,'entry data'!B:C,2,0)),"",VLOOKUP(A1392,'entry data'!B:C,2,0))</f>
        <v/>
      </c>
      <c r="E1392" s="9" t="str">
        <f>IF(ISERROR(VLOOKUP(A1392,'entry data'!B:E,4,0)),"",VLOOKUP(A1392,'entry data'!B:E,4,0))</f>
        <v/>
      </c>
      <c r="F1392" s="11" t="str">
        <f>IF(A1392="","",IF(ISERROR(VLOOKUP(A1392,'entry data'!B:F,5,0)),"",VLOOKUP(A1392,'entry data'!B:F,5,0)))</f>
        <v/>
      </c>
      <c r="G1392" s="12" t="str">
        <f>IF(A1392="","",IF(ISERROR(VLOOKUP(A1392,'entry data'!B:I,8,0)),"",VLOOKUP(A1392,'entry data'!B:I,7,0)))</f>
        <v/>
      </c>
      <c r="H1392" s="13" t="str">
        <f>IF(A1392="","",IF(B1392=1,VLOOKUP(A1392,'entry data'!B:D,3,0),I1391))</f>
        <v/>
      </c>
      <c r="I1392" s="14" t="str">
        <f>IF(A1392="","",IF(E1392="weekly",7,IF(E1392="fortnightly",14,IF(E1392="monthly",DATE(IF(MONTH(H1392)=12,YEAR(H1392)+1,YEAR(H1392)),VLOOKUP(MONTH(H1392),index!$D$2:$G$13,2,0),DAY(H1392)),
IF(E1392="quarterly",DATE(IF(MONTH(H1392)&gt;=10,YEAR(H1392)+1,YEAR(H1392)),VLOOKUP(MONTH(H1392),index!$D$2:$G$13,3,0),DAY(H1392)),
IF(E1392="halfyearly",DATE(IF(MONTH(H1392)&gt;=7,YEAR(H1392)+1,YEAR(H1392)),VLOOKUP(MONTH(H1392),index!$D$2:$G$13,4,0),DAY(H1392)),
DATE(YEAR(H1392)+1,MONTH(H1392),DAY(H1392)))))-H1392))+H1392)</f>
        <v/>
      </c>
      <c r="J1392" s="9" t="str">
        <f t="shared" si="148"/>
        <v/>
      </c>
      <c r="K1392" s="11" t="str">
        <f t="shared" si="149"/>
        <v/>
      </c>
      <c r="L1392" s="11" t="str">
        <f t="shared" si="150"/>
        <v/>
      </c>
      <c r="M1392" s="11" t="str">
        <f>IF(A1392="","",VLOOKUP(E1392,index!$A$1:$B$6,2,0)*K1392*G1392)</f>
        <v/>
      </c>
      <c r="N1392" s="11" t="str">
        <f>IF(A1392="","",-PMT(G1392*VLOOKUP(E1392,index!$A$1:$B$6,2,0),C1392,F1392,0,0))</f>
        <v/>
      </c>
      <c r="O1392" s="11" t="str">
        <f t="shared" si="151"/>
        <v/>
      </c>
      <c r="P1392" s="11" t="str">
        <f t="shared" si="146"/>
        <v/>
      </c>
    </row>
    <row r="1393" spans="1:16" x14ac:dyDescent="0.25">
      <c r="A1393" s="9" t="str">
        <f>IF(A1392="","",IF(B1392&lt;C1392,A1392,IF(A1392=MAX('entry data'!$B$8:$B$507),"",A1392+1)))</f>
        <v/>
      </c>
      <c r="B1393" s="9" t="str">
        <f t="shared" si="147"/>
        <v/>
      </c>
      <c r="C1393" s="9" t="str">
        <f>IF(ISERROR(VLOOKUP(A1393,'entry data'!B:G,6,0)),"",VLOOKUP(A1393,'entry data'!B:G,6,0))</f>
        <v/>
      </c>
      <c r="D1393" s="9" t="str">
        <f>IF(ISERROR(VLOOKUP(A1393,'entry data'!B:C,2,0)),"",VLOOKUP(A1393,'entry data'!B:C,2,0))</f>
        <v/>
      </c>
      <c r="E1393" s="9" t="str">
        <f>IF(ISERROR(VLOOKUP(A1393,'entry data'!B:E,4,0)),"",VLOOKUP(A1393,'entry data'!B:E,4,0))</f>
        <v/>
      </c>
      <c r="F1393" s="11" t="str">
        <f>IF(A1393="","",IF(ISERROR(VLOOKUP(A1393,'entry data'!B:F,5,0)),"",VLOOKUP(A1393,'entry data'!B:F,5,0)))</f>
        <v/>
      </c>
      <c r="G1393" s="12" t="str">
        <f>IF(A1393="","",IF(ISERROR(VLOOKUP(A1393,'entry data'!B:I,8,0)),"",VLOOKUP(A1393,'entry data'!B:I,7,0)))</f>
        <v/>
      </c>
      <c r="H1393" s="13" t="str">
        <f>IF(A1393="","",IF(B1393=1,VLOOKUP(A1393,'entry data'!B:D,3,0),I1392))</f>
        <v/>
      </c>
      <c r="I1393" s="14" t="str">
        <f>IF(A1393="","",IF(E1393="weekly",7,IF(E1393="fortnightly",14,IF(E1393="monthly",DATE(IF(MONTH(H1393)=12,YEAR(H1393)+1,YEAR(H1393)),VLOOKUP(MONTH(H1393),index!$D$2:$G$13,2,0),DAY(H1393)),
IF(E1393="quarterly",DATE(IF(MONTH(H1393)&gt;=10,YEAR(H1393)+1,YEAR(H1393)),VLOOKUP(MONTH(H1393),index!$D$2:$G$13,3,0),DAY(H1393)),
IF(E1393="halfyearly",DATE(IF(MONTH(H1393)&gt;=7,YEAR(H1393)+1,YEAR(H1393)),VLOOKUP(MONTH(H1393),index!$D$2:$G$13,4,0),DAY(H1393)),
DATE(YEAR(H1393)+1,MONTH(H1393),DAY(H1393)))))-H1393))+H1393)</f>
        <v/>
      </c>
      <c r="J1393" s="9" t="str">
        <f t="shared" si="148"/>
        <v/>
      </c>
      <c r="K1393" s="11" t="str">
        <f t="shared" si="149"/>
        <v/>
      </c>
      <c r="L1393" s="11" t="str">
        <f t="shared" si="150"/>
        <v/>
      </c>
      <c r="M1393" s="11" t="str">
        <f>IF(A1393="","",VLOOKUP(E1393,index!$A$1:$B$6,2,0)*K1393*G1393)</f>
        <v/>
      </c>
      <c r="N1393" s="11" t="str">
        <f>IF(A1393="","",-PMT(G1393*VLOOKUP(E1393,index!$A$1:$B$6,2,0),C1393,F1393,0,0))</f>
        <v/>
      </c>
      <c r="O1393" s="11" t="str">
        <f t="shared" si="151"/>
        <v/>
      </c>
      <c r="P1393" s="11" t="str">
        <f t="shared" si="146"/>
        <v/>
      </c>
    </row>
    <row r="1394" spans="1:16" x14ac:dyDescent="0.25">
      <c r="A1394" s="9" t="str">
        <f>IF(A1393="","",IF(B1393&lt;C1393,A1393,IF(A1393=MAX('entry data'!$B$8:$B$507),"",A1393+1)))</f>
        <v/>
      </c>
      <c r="B1394" s="9" t="str">
        <f t="shared" si="147"/>
        <v/>
      </c>
      <c r="C1394" s="9" t="str">
        <f>IF(ISERROR(VLOOKUP(A1394,'entry data'!B:G,6,0)),"",VLOOKUP(A1394,'entry data'!B:G,6,0))</f>
        <v/>
      </c>
      <c r="D1394" s="9" t="str">
        <f>IF(ISERROR(VLOOKUP(A1394,'entry data'!B:C,2,0)),"",VLOOKUP(A1394,'entry data'!B:C,2,0))</f>
        <v/>
      </c>
      <c r="E1394" s="9" t="str">
        <f>IF(ISERROR(VLOOKUP(A1394,'entry data'!B:E,4,0)),"",VLOOKUP(A1394,'entry data'!B:E,4,0))</f>
        <v/>
      </c>
      <c r="F1394" s="11" t="str">
        <f>IF(A1394="","",IF(ISERROR(VLOOKUP(A1394,'entry data'!B:F,5,0)),"",VLOOKUP(A1394,'entry data'!B:F,5,0)))</f>
        <v/>
      </c>
      <c r="G1394" s="12" t="str">
        <f>IF(A1394="","",IF(ISERROR(VLOOKUP(A1394,'entry data'!B:I,8,0)),"",VLOOKUP(A1394,'entry data'!B:I,7,0)))</f>
        <v/>
      </c>
      <c r="H1394" s="13" t="str">
        <f>IF(A1394="","",IF(B1394=1,VLOOKUP(A1394,'entry data'!B:D,3,0),I1393))</f>
        <v/>
      </c>
      <c r="I1394" s="14" t="str">
        <f>IF(A1394="","",IF(E1394="weekly",7,IF(E1394="fortnightly",14,IF(E1394="monthly",DATE(IF(MONTH(H1394)=12,YEAR(H1394)+1,YEAR(H1394)),VLOOKUP(MONTH(H1394),index!$D$2:$G$13,2,0),DAY(H1394)),
IF(E1394="quarterly",DATE(IF(MONTH(H1394)&gt;=10,YEAR(H1394)+1,YEAR(H1394)),VLOOKUP(MONTH(H1394),index!$D$2:$G$13,3,0),DAY(H1394)),
IF(E1394="halfyearly",DATE(IF(MONTH(H1394)&gt;=7,YEAR(H1394)+1,YEAR(H1394)),VLOOKUP(MONTH(H1394),index!$D$2:$G$13,4,0),DAY(H1394)),
DATE(YEAR(H1394)+1,MONTH(H1394),DAY(H1394)))))-H1394))+H1394)</f>
        <v/>
      </c>
      <c r="J1394" s="9" t="str">
        <f t="shared" si="148"/>
        <v/>
      </c>
      <c r="K1394" s="11" t="str">
        <f t="shared" si="149"/>
        <v/>
      </c>
      <c r="L1394" s="11" t="str">
        <f t="shared" si="150"/>
        <v/>
      </c>
      <c r="M1394" s="11" t="str">
        <f>IF(A1394="","",VLOOKUP(E1394,index!$A$1:$B$6,2,0)*K1394*G1394)</f>
        <v/>
      </c>
      <c r="N1394" s="11" t="str">
        <f>IF(A1394="","",-PMT(G1394*VLOOKUP(E1394,index!$A$1:$B$6,2,0),C1394,F1394,0,0))</f>
        <v/>
      </c>
      <c r="O1394" s="11" t="str">
        <f t="shared" si="151"/>
        <v/>
      </c>
      <c r="P1394" s="11" t="str">
        <f t="shared" si="146"/>
        <v/>
      </c>
    </row>
    <row r="1395" spans="1:16" x14ac:dyDescent="0.25">
      <c r="A1395" s="9" t="str">
        <f>IF(A1394="","",IF(B1394&lt;C1394,A1394,IF(A1394=MAX('entry data'!$B$8:$B$507),"",A1394+1)))</f>
        <v/>
      </c>
      <c r="B1395" s="9" t="str">
        <f t="shared" si="147"/>
        <v/>
      </c>
      <c r="C1395" s="9" t="str">
        <f>IF(ISERROR(VLOOKUP(A1395,'entry data'!B:G,6,0)),"",VLOOKUP(A1395,'entry data'!B:G,6,0))</f>
        <v/>
      </c>
      <c r="D1395" s="9" t="str">
        <f>IF(ISERROR(VLOOKUP(A1395,'entry data'!B:C,2,0)),"",VLOOKUP(A1395,'entry data'!B:C,2,0))</f>
        <v/>
      </c>
      <c r="E1395" s="9" t="str">
        <f>IF(ISERROR(VLOOKUP(A1395,'entry data'!B:E,4,0)),"",VLOOKUP(A1395,'entry data'!B:E,4,0))</f>
        <v/>
      </c>
      <c r="F1395" s="11" t="str">
        <f>IF(A1395="","",IF(ISERROR(VLOOKUP(A1395,'entry data'!B:F,5,0)),"",VLOOKUP(A1395,'entry data'!B:F,5,0)))</f>
        <v/>
      </c>
      <c r="G1395" s="12" t="str">
        <f>IF(A1395="","",IF(ISERROR(VLOOKUP(A1395,'entry data'!B:I,8,0)),"",VLOOKUP(A1395,'entry data'!B:I,7,0)))</f>
        <v/>
      </c>
      <c r="H1395" s="13" t="str">
        <f>IF(A1395="","",IF(B1395=1,VLOOKUP(A1395,'entry data'!B:D,3,0),I1394))</f>
        <v/>
      </c>
      <c r="I1395" s="14" t="str">
        <f>IF(A1395="","",IF(E1395="weekly",7,IF(E1395="fortnightly",14,IF(E1395="monthly",DATE(IF(MONTH(H1395)=12,YEAR(H1395)+1,YEAR(H1395)),VLOOKUP(MONTH(H1395),index!$D$2:$G$13,2,0),DAY(H1395)),
IF(E1395="quarterly",DATE(IF(MONTH(H1395)&gt;=10,YEAR(H1395)+1,YEAR(H1395)),VLOOKUP(MONTH(H1395),index!$D$2:$G$13,3,0),DAY(H1395)),
IF(E1395="halfyearly",DATE(IF(MONTH(H1395)&gt;=7,YEAR(H1395)+1,YEAR(H1395)),VLOOKUP(MONTH(H1395),index!$D$2:$G$13,4,0),DAY(H1395)),
DATE(YEAR(H1395)+1,MONTH(H1395),DAY(H1395)))))-H1395))+H1395)</f>
        <v/>
      </c>
      <c r="J1395" s="9" t="str">
        <f t="shared" si="148"/>
        <v/>
      </c>
      <c r="K1395" s="11" t="str">
        <f t="shared" si="149"/>
        <v/>
      </c>
      <c r="L1395" s="11" t="str">
        <f t="shared" si="150"/>
        <v/>
      </c>
      <c r="M1395" s="11" t="str">
        <f>IF(A1395="","",VLOOKUP(E1395,index!$A$1:$B$6,2,0)*K1395*G1395)</f>
        <v/>
      </c>
      <c r="N1395" s="11" t="str">
        <f>IF(A1395="","",-PMT(G1395*VLOOKUP(E1395,index!$A$1:$B$6,2,0),C1395,F1395,0,0))</f>
        <v/>
      </c>
      <c r="O1395" s="11" t="str">
        <f t="shared" si="151"/>
        <v/>
      </c>
      <c r="P1395" s="11" t="str">
        <f t="shared" si="146"/>
        <v/>
      </c>
    </row>
    <row r="1396" spans="1:16" x14ac:dyDescent="0.25">
      <c r="A1396" s="9" t="str">
        <f>IF(A1395="","",IF(B1395&lt;C1395,A1395,IF(A1395=MAX('entry data'!$B$8:$B$507),"",A1395+1)))</f>
        <v/>
      </c>
      <c r="B1396" s="9" t="str">
        <f t="shared" si="147"/>
        <v/>
      </c>
      <c r="C1396" s="9" t="str">
        <f>IF(ISERROR(VLOOKUP(A1396,'entry data'!B:G,6,0)),"",VLOOKUP(A1396,'entry data'!B:G,6,0))</f>
        <v/>
      </c>
      <c r="D1396" s="9" t="str">
        <f>IF(ISERROR(VLOOKUP(A1396,'entry data'!B:C,2,0)),"",VLOOKUP(A1396,'entry data'!B:C,2,0))</f>
        <v/>
      </c>
      <c r="E1396" s="9" t="str">
        <f>IF(ISERROR(VLOOKUP(A1396,'entry data'!B:E,4,0)),"",VLOOKUP(A1396,'entry data'!B:E,4,0))</f>
        <v/>
      </c>
      <c r="F1396" s="11" t="str">
        <f>IF(A1396="","",IF(ISERROR(VLOOKUP(A1396,'entry data'!B:F,5,0)),"",VLOOKUP(A1396,'entry data'!B:F,5,0)))</f>
        <v/>
      </c>
      <c r="G1396" s="12" t="str">
        <f>IF(A1396="","",IF(ISERROR(VLOOKUP(A1396,'entry data'!B:I,8,0)),"",VLOOKUP(A1396,'entry data'!B:I,7,0)))</f>
        <v/>
      </c>
      <c r="H1396" s="13" t="str">
        <f>IF(A1396="","",IF(B1396=1,VLOOKUP(A1396,'entry data'!B:D,3,0),I1395))</f>
        <v/>
      </c>
      <c r="I1396" s="14" t="str">
        <f>IF(A1396="","",IF(E1396="weekly",7,IF(E1396="fortnightly",14,IF(E1396="monthly",DATE(IF(MONTH(H1396)=12,YEAR(H1396)+1,YEAR(H1396)),VLOOKUP(MONTH(H1396),index!$D$2:$G$13,2,0),DAY(H1396)),
IF(E1396="quarterly",DATE(IF(MONTH(H1396)&gt;=10,YEAR(H1396)+1,YEAR(H1396)),VLOOKUP(MONTH(H1396),index!$D$2:$G$13,3,0),DAY(H1396)),
IF(E1396="halfyearly",DATE(IF(MONTH(H1396)&gt;=7,YEAR(H1396)+1,YEAR(H1396)),VLOOKUP(MONTH(H1396),index!$D$2:$G$13,4,0),DAY(H1396)),
DATE(YEAR(H1396)+1,MONTH(H1396),DAY(H1396)))))-H1396))+H1396)</f>
        <v/>
      </c>
      <c r="J1396" s="9" t="str">
        <f t="shared" si="148"/>
        <v/>
      </c>
      <c r="K1396" s="11" t="str">
        <f t="shared" si="149"/>
        <v/>
      </c>
      <c r="L1396" s="11" t="str">
        <f t="shared" si="150"/>
        <v/>
      </c>
      <c r="M1396" s="11" t="str">
        <f>IF(A1396="","",VLOOKUP(E1396,index!$A$1:$B$6,2,0)*K1396*G1396)</f>
        <v/>
      </c>
      <c r="N1396" s="11" t="str">
        <f>IF(A1396="","",-PMT(G1396*VLOOKUP(E1396,index!$A$1:$B$6,2,0),C1396,F1396,0,0))</f>
        <v/>
      </c>
      <c r="O1396" s="11" t="str">
        <f t="shared" si="151"/>
        <v/>
      </c>
      <c r="P1396" s="11" t="str">
        <f t="shared" si="146"/>
        <v/>
      </c>
    </row>
    <row r="1397" spans="1:16" x14ac:dyDescent="0.25">
      <c r="A1397" s="9" t="str">
        <f>IF(A1396="","",IF(B1396&lt;C1396,A1396,IF(A1396=MAX('entry data'!$B$8:$B$507),"",A1396+1)))</f>
        <v/>
      </c>
      <c r="B1397" s="9" t="str">
        <f t="shared" si="147"/>
        <v/>
      </c>
      <c r="C1397" s="9" t="str">
        <f>IF(ISERROR(VLOOKUP(A1397,'entry data'!B:G,6,0)),"",VLOOKUP(A1397,'entry data'!B:G,6,0))</f>
        <v/>
      </c>
      <c r="D1397" s="9" t="str">
        <f>IF(ISERROR(VLOOKUP(A1397,'entry data'!B:C,2,0)),"",VLOOKUP(A1397,'entry data'!B:C,2,0))</f>
        <v/>
      </c>
      <c r="E1397" s="9" t="str">
        <f>IF(ISERROR(VLOOKUP(A1397,'entry data'!B:E,4,0)),"",VLOOKUP(A1397,'entry data'!B:E,4,0))</f>
        <v/>
      </c>
      <c r="F1397" s="11" t="str">
        <f>IF(A1397="","",IF(ISERROR(VLOOKUP(A1397,'entry data'!B:F,5,0)),"",VLOOKUP(A1397,'entry data'!B:F,5,0)))</f>
        <v/>
      </c>
      <c r="G1397" s="12" t="str">
        <f>IF(A1397="","",IF(ISERROR(VLOOKUP(A1397,'entry data'!B:I,8,0)),"",VLOOKUP(A1397,'entry data'!B:I,7,0)))</f>
        <v/>
      </c>
      <c r="H1397" s="13" t="str">
        <f>IF(A1397="","",IF(B1397=1,VLOOKUP(A1397,'entry data'!B:D,3,0),I1396))</f>
        <v/>
      </c>
      <c r="I1397" s="14" t="str">
        <f>IF(A1397="","",IF(E1397="weekly",7,IF(E1397="fortnightly",14,IF(E1397="monthly",DATE(IF(MONTH(H1397)=12,YEAR(H1397)+1,YEAR(H1397)),VLOOKUP(MONTH(H1397),index!$D$2:$G$13,2,0),DAY(H1397)),
IF(E1397="quarterly",DATE(IF(MONTH(H1397)&gt;=10,YEAR(H1397)+1,YEAR(H1397)),VLOOKUP(MONTH(H1397),index!$D$2:$G$13,3,0),DAY(H1397)),
IF(E1397="halfyearly",DATE(IF(MONTH(H1397)&gt;=7,YEAR(H1397)+1,YEAR(H1397)),VLOOKUP(MONTH(H1397),index!$D$2:$G$13,4,0),DAY(H1397)),
DATE(YEAR(H1397)+1,MONTH(H1397),DAY(H1397)))))-H1397))+H1397)</f>
        <v/>
      </c>
      <c r="J1397" s="9" t="str">
        <f t="shared" si="148"/>
        <v/>
      </c>
      <c r="K1397" s="11" t="str">
        <f t="shared" si="149"/>
        <v/>
      </c>
      <c r="L1397" s="11" t="str">
        <f t="shared" si="150"/>
        <v/>
      </c>
      <c r="M1397" s="11" t="str">
        <f>IF(A1397="","",VLOOKUP(E1397,index!$A$1:$B$6,2,0)*K1397*G1397)</f>
        <v/>
      </c>
      <c r="N1397" s="11" t="str">
        <f>IF(A1397="","",-PMT(G1397*VLOOKUP(E1397,index!$A$1:$B$6,2,0),C1397,F1397,0,0))</f>
        <v/>
      </c>
      <c r="O1397" s="11" t="str">
        <f t="shared" si="151"/>
        <v/>
      </c>
      <c r="P1397" s="11" t="str">
        <f t="shared" si="146"/>
        <v/>
      </c>
    </row>
    <row r="1398" spans="1:16" x14ac:dyDescent="0.25">
      <c r="A1398" s="9" t="str">
        <f>IF(A1397="","",IF(B1397&lt;C1397,A1397,IF(A1397=MAX('entry data'!$B$8:$B$507),"",A1397+1)))</f>
        <v/>
      </c>
      <c r="B1398" s="9" t="str">
        <f t="shared" si="147"/>
        <v/>
      </c>
      <c r="C1398" s="9" t="str">
        <f>IF(ISERROR(VLOOKUP(A1398,'entry data'!B:G,6,0)),"",VLOOKUP(A1398,'entry data'!B:G,6,0))</f>
        <v/>
      </c>
      <c r="D1398" s="9" t="str">
        <f>IF(ISERROR(VLOOKUP(A1398,'entry data'!B:C,2,0)),"",VLOOKUP(A1398,'entry data'!B:C,2,0))</f>
        <v/>
      </c>
      <c r="E1398" s="9" t="str">
        <f>IF(ISERROR(VLOOKUP(A1398,'entry data'!B:E,4,0)),"",VLOOKUP(A1398,'entry data'!B:E,4,0))</f>
        <v/>
      </c>
      <c r="F1398" s="11" t="str">
        <f>IF(A1398="","",IF(ISERROR(VLOOKUP(A1398,'entry data'!B:F,5,0)),"",VLOOKUP(A1398,'entry data'!B:F,5,0)))</f>
        <v/>
      </c>
      <c r="G1398" s="12" t="str">
        <f>IF(A1398="","",IF(ISERROR(VLOOKUP(A1398,'entry data'!B:I,8,0)),"",VLOOKUP(A1398,'entry data'!B:I,7,0)))</f>
        <v/>
      </c>
      <c r="H1398" s="13" t="str">
        <f>IF(A1398="","",IF(B1398=1,VLOOKUP(A1398,'entry data'!B:D,3,0),I1397))</f>
        <v/>
      </c>
      <c r="I1398" s="14" t="str">
        <f>IF(A1398="","",IF(E1398="weekly",7,IF(E1398="fortnightly",14,IF(E1398="monthly",DATE(IF(MONTH(H1398)=12,YEAR(H1398)+1,YEAR(H1398)),VLOOKUP(MONTH(H1398),index!$D$2:$G$13,2,0),DAY(H1398)),
IF(E1398="quarterly",DATE(IF(MONTH(H1398)&gt;=10,YEAR(H1398)+1,YEAR(H1398)),VLOOKUP(MONTH(H1398),index!$D$2:$G$13,3,0),DAY(H1398)),
IF(E1398="halfyearly",DATE(IF(MONTH(H1398)&gt;=7,YEAR(H1398)+1,YEAR(H1398)),VLOOKUP(MONTH(H1398),index!$D$2:$G$13,4,0),DAY(H1398)),
DATE(YEAR(H1398)+1,MONTH(H1398),DAY(H1398)))))-H1398))+H1398)</f>
        <v/>
      </c>
      <c r="J1398" s="9" t="str">
        <f t="shared" si="148"/>
        <v/>
      </c>
      <c r="K1398" s="11" t="str">
        <f t="shared" si="149"/>
        <v/>
      </c>
      <c r="L1398" s="11" t="str">
        <f t="shared" si="150"/>
        <v/>
      </c>
      <c r="M1398" s="11" t="str">
        <f>IF(A1398="","",VLOOKUP(E1398,index!$A$1:$B$6,2,0)*K1398*G1398)</f>
        <v/>
      </c>
      <c r="N1398" s="11" t="str">
        <f>IF(A1398="","",-PMT(G1398*VLOOKUP(E1398,index!$A$1:$B$6,2,0),C1398,F1398,0,0))</f>
        <v/>
      </c>
      <c r="O1398" s="11" t="str">
        <f t="shared" si="151"/>
        <v/>
      </c>
      <c r="P1398" s="11" t="str">
        <f t="shared" si="146"/>
        <v/>
      </c>
    </row>
    <row r="1399" spans="1:16" x14ac:dyDescent="0.25">
      <c r="A1399" s="9" t="str">
        <f>IF(A1398="","",IF(B1398&lt;C1398,A1398,IF(A1398=MAX('entry data'!$B$8:$B$507),"",A1398+1)))</f>
        <v/>
      </c>
      <c r="B1399" s="9" t="str">
        <f t="shared" si="147"/>
        <v/>
      </c>
      <c r="C1399" s="9" t="str">
        <f>IF(ISERROR(VLOOKUP(A1399,'entry data'!B:G,6,0)),"",VLOOKUP(A1399,'entry data'!B:G,6,0))</f>
        <v/>
      </c>
      <c r="D1399" s="9" t="str">
        <f>IF(ISERROR(VLOOKUP(A1399,'entry data'!B:C,2,0)),"",VLOOKUP(A1399,'entry data'!B:C,2,0))</f>
        <v/>
      </c>
      <c r="E1399" s="9" t="str">
        <f>IF(ISERROR(VLOOKUP(A1399,'entry data'!B:E,4,0)),"",VLOOKUP(A1399,'entry data'!B:E,4,0))</f>
        <v/>
      </c>
      <c r="F1399" s="11" t="str">
        <f>IF(A1399="","",IF(ISERROR(VLOOKUP(A1399,'entry data'!B:F,5,0)),"",VLOOKUP(A1399,'entry data'!B:F,5,0)))</f>
        <v/>
      </c>
      <c r="G1399" s="12" t="str">
        <f>IF(A1399="","",IF(ISERROR(VLOOKUP(A1399,'entry data'!B:I,8,0)),"",VLOOKUP(A1399,'entry data'!B:I,7,0)))</f>
        <v/>
      </c>
      <c r="H1399" s="13" t="str">
        <f>IF(A1399="","",IF(B1399=1,VLOOKUP(A1399,'entry data'!B:D,3,0),I1398))</f>
        <v/>
      </c>
      <c r="I1399" s="14" t="str">
        <f>IF(A1399="","",IF(E1399="weekly",7,IF(E1399="fortnightly",14,IF(E1399="monthly",DATE(IF(MONTH(H1399)=12,YEAR(H1399)+1,YEAR(H1399)),VLOOKUP(MONTH(H1399),index!$D$2:$G$13,2,0),DAY(H1399)),
IF(E1399="quarterly",DATE(IF(MONTH(H1399)&gt;=10,YEAR(H1399)+1,YEAR(H1399)),VLOOKUP(MONTH(H1399),index!$D$2:$G$13,3,0),DAY(H1399)),
IF(E1399="halfyearly",DATE(IF(MONTH(H1399)&gt;=7,YEAR(H1399)+1,YEAR(H1399)),VLOOKUP(MONTH(H1399),index!$D$2:$G$13,4,0),DAY(H1399)),
DATE(YEAR(H1399)+1,MONTH(H1399),DAY(H1399)))))-H1399))+H1399)</f>
        <v/>
      </c>
      <c r="J1399" s="9" t="str">
        <f t="shared" si="148"/>
        <v/>
      </c>
      <c r="K1399" s="11" t="str">
        <f t="shared" si="149"/>
        <v/>
      </c>
      <c r="L1399" s="11" t="str">
        <f t="shared" si="150"/>
        <v/>
      </c>
      <c r="M1399" s="11" t="str">
        <f>IF(A1399="","",VLOOKUP(E1399,index!$A$1:$B$6,2,0)*K1399*G1399)</f>
        <v/>
      </c>
      <c r="N1399" s="11" t="str">
        <f>IF(A1399="","",-PMT(G1399*VLOOKUP(E1399,index!$A$1:$B$6,2,0),C1399,F1399,0,0))</f>
        <v/>
      </c>
      <c r="O1399" s="11" t="str">
        <f t="shared" si="151"/>
        <v/>
      </c>
      <c r="P1399" s="11" t="str">
        <f t="shared" si="146"/>
        <v/>
      </c>
    </row>
    <row r="1400" spans="1:16" x14ac:dyDescent="0.25">
      <c r="A1400" s="9" t="str">
        <f>IF(A1399="","",IF(B1399&lt;C1399,A1399,IF(A1399=MAX('entry data'!$B$8:$B$507),"",A1399+1)))</f>
        <v/>
      </c>
      <c r="B1400" s="9" t="str">
        <f t="shared" si="147"/>
        <v/>
      </c>
      <c r="C1400" s="9" t="str">
        <f>IF(ISERROR(VLOOKUP(A1400,'entry data'!B:G,6,0)),"",VLOOKUP(A1400,'entry data'!B:G,6,0))</f>
        <v/>
      </c>
      <c r="D1400" s="9" t="str">
        <f>IF(ISERROR(VLOOKUP(A1400,'entry data'!B:C,2,0)),"",VLOOKUP(A1400,'entry data'!B:C,2,0))</f>
        <v/>
      </c>
      <c r="E1400" s="9" t="str">
        <f>IF(ISERROR(VLOOKUP(A1400,'entry data'!B:E,4,0)),"",VLOOKUP(A1400,'entry data'!B:E,4,0))</f>
        <v/>
      </c>
      <c r="F1400" s="11" t="str">
        <f>IF(A1400="","",IF(ISERROR(VLOOKUP(A1400,'entry data'!B:F,5,0)),"",VLOOKUP(A1400,'entry data'!B:F,5,0)))</f>
        <v/>
      </c>
      <c r="G1400" s="12" t="str">
        <f>IF(A1400="","",IF(ISERROR(VLOOKUP(A1400,'entry data'!B:I,8,0)),"",VLOOKUP(A1400,'entry data'!B:I,7,0)))</f>
        <v/>
      </c>
      <c r="H1400" s="13" t="str">
        <f>IF(A1400="","",IF(B1400=1,VLOOKUP(A1400,'entry data'!B:D,3,0),I1399))</f>
        <v/>
      </c>
      <c r="I1400" s="14" t="str">
        <f>IF(A1400="","",IF(E1400="weekly",7,IF(E1400="fortnightly",14,IF(E1400="monthly",DATE(IF(MONTH(H1400)=12,YEAR(H1400)+1,YEAR(H1400)),VLOOKUP(MONTH(H1400),index!$D$2:$G$13,2,0),DAY(H1400)),
IF(E1400="quarterly",DATE(IF(MONTH(H1400)&gt;=10,YEAR(H1400)+1,YEAR(H1400)),VLOOKUP(MONTH(H1400),index!$D$2:$G$13,3,0),DAY(H1400)),
IF(E1400="halfyearly",DATE(IF(MONTH(H1400)&gt;=7,YEAR(H1400)+1,YEAR(H1400)),VLOOKUP(MONTH(H1400),index!$D$2:$G$13,4,0),DAY(H1400)),
DATE(YEAR(H1400)+1,MONTH(H1400),DAY(H1400)))))-H1400))+H1400)</f>
        <v/>
      </c>
      <c r="J1400" s="9" t="str">
        <f t="shared" si="148"/>
        <v/>
      </c>
      <c r="K1400" s="11" t="str">
        <f t="shared" si="149"/>
        <v/>
      </c>
      <c r="L1400" s="11" t="str">
        <f t="shared" si="150"/>
        <v/>
      </c>
      <c r="M1400" s="11" t="str">
        <f>IF(A1400="","",VLOOKUP(E1400,index!$A$1:$B$6,2,0)*K1400*G1400)</f>
        <v/>
      </c>
      <c r="N1400" s="11" t="str">
        <f>IF(A1400="","",-PMT(G1400*VLOOKUP(E1400,index!$A$1:$B$6,2,0),C1400,F1400,0,0))</f>
        <v/>
      </c>
      <c r="O1400" s="11" t="str">
        <f t="shared" si="151"/>
        <v/>
      </c>
      <c r="P1400" s="11" t="str">
        <f t="shared" si="146"/>
        <v/>
      </c>
    </row>
    <row r="1401" spans="1:16" x14ac:dyDescent="0.25">
      <c r="A1401" s="9" t="str">
        <f>IF(A1400="","",IF(B1400&lt;C1400,A1400,IF(A1400=MAX('entry data'!$B$8:$B$507),"",A1400+1)))</f>
        <v/>
      </c>
      <c r="B1401" s="9" t="str">
        <f t="shared" si="147"/>
        <v/>
      </c>
      <c r="C1401" s="9" t="str">
        <f>IF(ISERROR(VLOOKUP(A1401,'entry data'!B:G,6,0)),"",VLOOKUP(A1401,'entry data'!B:G,6,0))</f>
        <v/>
      </c>
      <c r="D1401" s="9" t="str">
        <f>IF(ISERROR(VLOOKUP(A1401,'entry data'!B:C,2,0)),"",VLOOKUP(A1401,'entry data'!B:C,2,0))</f>
        <v/>
      </c>
      <c r="E1401" s="9" t="str">
        <f>IF(ISERROR(VLOOKUP(A1401,'entry data'!B:E,4,0)),"",VLOOKUP(A1401,'entry data'!B:E,4,0))</f>
        <v/>
      </c>
      <c r="F1401" s="11" t="str">
        <f>IF(A1401="","",IF(ISERROR(VLOOKUP(A1401,'entry data'!B:F,5,0)),"",VLOOKUP(A1401,'entry data'!B:F,5,0)))</f>
        <v/>
      </c>
      <c r="G1401" s="12" t="str">
        <f>IF(A1401="","",IF(ISERROR(VLOOKUP(A1401,'entry data'!B:I,8,0)),"",VLOOKUP(A1401,'entry data'!B:I,7,0)))</f>
        <v/>
      </c>
      <c r="H1401" s="13" t="str">
        <f>IF(A1401="","",IF(B1401=1,VLOOKUP(A1401,'entry data'!B:D,3,0),I1400))</f>
        <v/>
      </c>
      <c r="I1401" s="14" t="str">
        <f>IF(A1401="","",IF(E1401="weekly",7,IF(E1401="fortnightly",14,IF(E1401="monthly",DATE(IF(MONTH(H1401)=12,YEAR(H1401)+1,YEAR(H1401)),VLOOKUP(MONTH(H1401),index!$D$2:$G$13,2,0),DAY(H1401)),
IF(E1401="quarterly",DATE(IF(MONTH(H1401)&gt;=10,YEAR(H1401)+1,YEAR(H1401)),VLOOKUP(MONTH(H1401),index!$D$2:$G$13,3,0),DAY(H1401)),
IF(E1401="halfyearly",DATE(IF(MONTH(H1401)&gt;=7,YEAR(H1401)+1,YEAR(H1401)),VLOOKUP(MONTH(H1401),index!$D$2:$G$13,4,0),DAY(H1401)),
DATE(YEAR(H1401)+1,MONTH(H1401),DAY(H1401)))))-H1401))+H1401)</f>
        <v/>
      </c>
      <c r="J1401" s="9" t="str">
        <f t="shared" si="148"/>
        <v/>
      </c>
      <c r="K1401" s="11" t="str">
        <f t="shared" si="149"/>
        <v/>
      </c>
      <c r="L1401" s="11" t="str">
        <f t="shared" si="150"/>
        <v/>
      </c>
      <c r="M1401" s="11" t="str">
        <f>IF(A1401="","",VLOOKUP(E1401,index!$A$1:$B$6,2,0)*K1401*G1401)</f>
        <v/>
      </c>
      <c r="N1401" s="11" t="str">
        <f>IF(A1401="","",-PMT(G1401*VLOOKUP(E1401,index!$A$1:$B$6,2,0),C1401,F1401,0,0))</f>
        <v/>
      </c>
      <c r="O1401" s="11" t="str">
        <f t="shared" si="151"/>
        <v/>
      </c>
      <c r="P1401" s="11" t="str">
        <f t="shared" si="146"/>
        <v/>
      </c>
    </row>
    <row r="1402" spans="1:16" x14ac:dyDescent="0.25">
      <c r="A1402" s="9" t="str">
        <f>IF(A1401="","",IF(B1401&lt;C1401,A1401,IF(A1401=MAX('entry data'!$B$8:$B$507),"",A1401+1)))</f>
        <v/>
      </c>
      <c r="B1402" s="9" t="str">
        <f t="shared" si="147"/>
        <v/>
      </c>
      <c r="C1402" s="9" t="str">
        <f>IF(ISERROR(VLOOKUP(A1402,'entry data'!B:G,6,0)),"",VLOOKUP(A1402,'entry data'!B:G,6,0))</f>
        <v/>
      </c>
      <c r="D1402" s="9" t="str">
        <f>IF(ISERROR(VLOOKUP(A1402,'entry data'!B:C,2,0)),"",VLOOKUP(A1402,'entry data'!B:C,2,0))</f>
        <v/>
      </c>
      <c r="E1402" s="9" t="str">
        <f>IF(ISERROR(VLOOKUP(A1402,'entry data'!B:E,4,0)),"",VLOOKUP(A1402,'entry data'!B:E,4,0))</f>
        <v/>
      </c>
      <c r="F1402" s="11" t="str">
        <f>IF(A1402="","",IF(ISERROR(VLOOKUP(A1402,'entry data'!B:F,5,0)),"",VLOOKUP(A1402,'entry data'!B:F,5,0)))</f>
        <v/>
      </c>
      <c r="G1402" s="12" t="str">
        <f>IF(A1402="","",IF(ISERROR(VLOOKUP(A1402,'entry data'!B:I,8,0)),"",VLOOKUP(A1402,'entry data'!B:I,7,0)))</f>
        <v/>
      </c>
      <c r="H1402" s="13" t="str">
        <f>IF(A1402="","",IF(B1402=1,VLOOKUP(A1402,'entry data'!B:D,3,0),I1401))</f>
        <v/>
      </c>
      <c r="I1402" s="14" t="str">
        <f>IF(A1402="","",IF(E1402="weekly",7,IF(E1402="fortnightly",14,IF(E1402="monthly",DATE(IF(MONTH(H1402)=12,YEAR(H1402)+1,YEAR(H1402)),VLOOKUP(MONTH(H1402),index!$D$2:$G$13,2,0),DAY(H1402)),
IF(E1402="quarterly",DATE(IF(MONTH(H1402)&gt;=10,YEAR(H1402)+1,YEAR(H1402)),VLOOKUP(MONTH(H1402),index!$D$2:$G$13,3,0),DAY(H1402)),
IF(E1402="halfyearly",DATE(IF(MONTH(H1402)&gt;=7,YEAR(H1402)+1,YEAR(H1402)),VLOOKUP(MONTH(H1402),index!$D$2:$G$13,4,0),DAY(H1402)),
DATE(YEAR(H1402)+1,MONTH(H1402),DAY(H1402)))))-H1402))+H1402)</f>
        <v/>
      </c>
      <c r="J1402" s="9" t="str">
        <f t="shared" si="148"/>
        <v/>
      </c>
      <c r="K1402" s="11" t="str">
        <f t="shared" si="149"/>
        <v/>
      </c>
      <c r="L1402" s="11" t="str">
        <f t="shared" si="150"/>
        <v/>
      </c>
      <c r="M1402" s="11" t="str">
        <f>IF(A1402="","",VLOOKUP(E1402,index!$A$1:$B$6,2,0)*K1402*G1402)</f>
        <v/>
      </c>
      <c r="N1402" s="11" t="str">
        <f>IF(A1402="","",-PMT(G1402*VLOOKUP(E1402,index!$A$1:$B$6,2,0),C1402,F1402,0,0))</f>
        <v/>
      </c>
      <c r="O1402" s="11" t="str">
        <f t="shared" si="151"/>
        <v/>
      </c>
      <c r="P1402" s="11" t="str">
        <f t="shared" si="146"/>
        <v/>
      </c>
    </row>
    <row r="1403" spans="1:16" x14ac:dyDescent="0.25">
      <c r="A1403" s="9" t="str">
        <f>IF(A1402="","",IF(B1402&lt;C1402,A1402,IF(A1402=MAX('entry data'!$B$8:$B$507),"",A1402+1)))</f>
        <v/>
      </c>
      <c r="B1403" s="9" t="str">
        <f t="shared" si="147"/>
        <v/>
      </c>
      <c r="C1403" s="9" t="str">
        <f>IF(ISERROR(VLOOKUP(A1403,'entry data'!B:G,6,0)),"",VLOOKUP(A1403,'entry data'!B:G,6,0))</f>
        <v/>
      </c>
      <c r="D1403" s="9" t="str">
        <f>IF(ISERROR(VLOOKUP(A1403,'entry data'!B:C,2,0)),"",VLOOKUP(A1403,'entry data'!B:C,2,0))</f>
        <v/>
      </c>
      <c r="E1403" s="9" t="str">
        <f>IF(ISERROR(VLOOKUP(A1403,'entry data'!B:E,4,0)),"",VLOOKUP(A1403,'entry data'!B:E,4,0))</f>
        <v/>
      </c>
      <c r="F1403" s="11" t="str">
        <f>IF(A1403="","",IF(ISERROR(VLOOKUP(A1403,'entry data'!B:F,5,0)),"",VLOOKUP(A1403,'entry data'!B:F,5,0)))</f>
        <v/>
      </c>
      <c r="G1403" s="12" t="str">
        <f>IF(A1403="","",IF(ISERROR(VLOOKUP(A1403,'entry data'!B:I,8,0)),"",VLOOKUP(A1403,'entry data'!B:I,7,0)))</f>
        <v/>
      </c>
      <c r="H1403" s="13" t="str">
        <f>IF(A1403="","",IF(B1403=1,VLOOKUP(A1403,'entry data'!B:D,3,0),I1402))</f>
        <v/>
      </c>
      <c r="I1403" s="14" t="str">
        <f>IF(A1403="","",IF(E1403="weekly",7,IF(E1403="fortnightly",14,IF(E1403="monthly",DATE(IF(MONTH(H1403)=12,YEAR(H1403)+1,YEAR(H1403)),VLOOKUP(MONTH(H1403),index!$D$2:$G$13,2,0),DAY(H1403)),
IF(E1403="quarterly",DATE(IF(MONTH(H1403)&gt;=10,YEAR(H1403)+1,YEAR(H1403)),VLOOKUP(MONTH(H1403),index!$D$2:$G$13,3,0),DAY(H1403)),
IF(E1403="halfyearly",DATE(IF(MONTH(H1403)&gt;=7,YEAR(H1403)+1,YEAR(H1403)),VLOOKUP(MONTH(H1403),index!$D$2:$G$13,4,0),DAY(H1403)),
DATE(YEAR(H1403)+1,MONTH(H1403),DAY(H1403)))))-H1403))+H1403)</f>
        <v/>
      </c>
      <c r="J1403" s="9" t="str">
        <f t="shared" si="148"/>
        <v/>
      </c>
      <c r="K1403" s="11" t="str">
        <f t="shared" si="149"/>
        <v/>
      </c>
      <c r="L1403" s="11" t="str">
        <f t="shared" si="150"/>
        <v/>
      </c>
      <c r="M1403" s="11" t="str">
        <f>IF(A1403="","",VLOOKUP(E1403,index!$A$1:$B$6,2,0)*K1403*G1403)</f>
        <v/>
      </c>
      <c r="N1403" s="11" t="str">
        <f>IF(A1403="","",-PMT(G1403*VLOOKUP(E1403,index!$A$1:$B$6,2,0),C1403,F1403,0,0))</f>
        <v/>
      </c>
      <c r="O1403" s="11" t="str">
        <f t="shared" si="151"/>
        <v/>
      </c>
      <c r="P1403" s="11" t="str">
        <f t="shared" si="146"/>
        <v/>
      </c>
    </row>
    <row r="1404" spans="1:16" x14ac:dyDescent="0.25">
      <c r="A1404" s="9" t="str">
        <f>IF(A1403="","",IF(B1403&lt;C1403,A1403,IF(A1403=MAX('entry data'!$B$8:$B$507),"",A1403+1)))</f>
        <v/>
      </c>
      <c r="B1404" s="9" t="str">
        <f t="shared" si="147"/>
        <v/>
      </c>
      <c r="C1404" s="9" t="str">
        <f>IF(ISERROR(VLOOKUP(A1404,'entry data'!B:G,6,0)),"",VLOOKUP(A1404,'entry data'!B:G,6,0))</f>
        <v/>
      </c>
      <c r="D1404" s="9" t="str">
        <f>IF(ISERROR(VLOOKUP(A1404,'entry data'!B:C,2,0)),"",VLOOKUP(A1404,'entry data'!B:C,2,0))</f>
        <v/>
      </c>
      <c r="E1404" s="9" t="str">
        <f>IF(ISERROR(VLOOKUP(A1404,'entry data'!B:E,4,0)),"",VLOOKUP(A1404,'entry data'!B:E,4,0))</f>
        <v/>
      </c>
      <c r="F1404" s="11" t="str">
        <f>IF(A1404="","",IF(ISERROR(VLOOKUP(A1404,'entry data'!B:F,5,0)),"",VLOOKUP(A1404,'entry data'!B:F,5,0)))</f>
        <v/>
      </c>
      <c r="G1404" s="12" t="str">
        <f>IF(A1404="","",IF(ISERROR(VLOOKUP(A1404,'entry data'!B:I,8,0)),"",VLOOKUP(A1404,'entry data'!B:I,7,0)))</f>
        <v/>
      </c>
      <c r="H1404" s="13" t="str">
        <f>IF(A1404="","",IF(B1404=1,VLOOKUP(A1404,'entry data'!B:D,3,0),I1403))</f>
        <v/>
      </c>
      <c r="I1404" s="14" t="str">
        <f>IF(A1404="","",IF(E1404="weekly",7,IF(E1404="fortnightly",14,IF(E1404="monthly",DATE(IF(MONTH(H1404)=12,YEAR(H1404)+1,YEAR(H1404)),VLOOKUP(MONTH(H1404),index!$D$2:$G$13,2,0),DAY(H1404)),
IF(E1404="quarterly",DATE(IF(MONTH(H1404)&gt;=10,YEAR(H1404)+1,YEAR(H1404)),VLOOKUP(MONTH(H1404),index!$D$2:$G$13,3,0),DAY(H1404)),
IF(E1404="halfyearly",DATE(IF(MONTH(H1404)&gt;=7,YEAR(H1404)+1,YEAR(H1404)),VLOOKUP(MONTH(H1404),index!$D$2:$G$13,4,0),DAY(H1404)),
DATE(YEAR(H1404)+1,MONTH(H1404),DAY(H1404)))))-H1404))+H1404)</f>
        <v/>
      </c>
      <c r="J1404" s="9" t="str">
        <f t="shared" si="148"/>
        <v/>
      </c>
      <c r="K1404" s="11" t="str">
        <f t="shared" si="149"/>
        <v/>
      </c>
      <c r="L1404" s="11" t="str">
        <f t="shared" si="150"/>
        <v/>
      </c>
      <c r="M1404" s="11" t="str">
        <f>IF(A1404="","",VLOOKUP(E1404,index!$A$1:$B$6,2,0)*K1404*G1404)</f>
        <v/>
      </c>
      <c r="N1404" s="11" t="str">
        <f>IF(A1404="","",-PMT(G1404*VLOOKUP(E1404,index!$A$1:$B$6,2,0),C1404,F1404,0,0))</f>
        <v/>
      </c>
      <c r="O1404" s="11" t="str">
        <f t="shared" si="151"/>
        <v/>
      </c>
      <c r="P1404" s="11" t="str">
        <f t="shared" si="146"/>
        <v/>
      </c>
    </row>
    <row r="1405" spans="1:16" x14ac:dyDescent="0.25">
      <c r="A1405" s="9" t="str">
        <f>IF(A1404="","",IF(B1404&lt;C1404,A1404,IF(A1404=MAX('entry data'!$B$8:$B$507),"",A1404+1)))</f>
        <v/>
      </c>
      <c r="B1405" s="9" t="str">
        <f t="shared" si="147"/>
        <v/>
      </c>
      <c r="C1405" s="9" t="str">
        <f>IF(ISERROR(VLOOKUP(A1405,'entry data'!B:G,6,0)),"",VLOOKUP(A1405,'entry data'!B:G,6,0))</f>
        <v/>
      </c>
      <c r="D1405" s="9" t="str">
        <f>IF(ISERROR(VLOOKUP(A1405,'entry data'!B:C,2,0)),"",VLOOKUP(A1405,'entry data'!B:C,2,0))</f>
        <v/>
      </c>
      <c r="E1405" s="9" t="str">
        <f>IF(ISERROR(VLOOKUP(A1405,'entry data'!B:E,4,0)),"",VLOOKUP(A1405,'entry data'!B:E,4,0))</f>
        <v/>
      </c>
      <c r="F1405" s="11" t="str">
        <f>IF(A1405="","",IF(ISERROR(VLOOKUP(A1405,'entry data'!B:F,5,0)),"",VLOOKUP(A1405,'entry data'!B:F,5,0)))</f>
        <v/>
      </c>
      <c r="G1405" s="12" t="str">
        <f>IF(A1405="","",IF(ISERROR(VLOOKUP(A1405,'entry data'!B:I,8,0)),"",VLOOKUP(A1405,'entry data'!B:I,7,0)))</f>
        <v/>
      </c>
      <c r="H1405" s="13" t="str">
        <f>IF(A1405="","",IF(B1405=1,VLOOKUP(A1405,'entry data'!B:D,3,0),I1404))</f>
        <v/>
      </c>
      <c r="I1405" s="14" t="str">
        <f>IF(A1405="","",IF(E1405="weekly",7,IF(E1405="fortnightly",14,IF(E1405="monthly",DATE(IF(MONTH(H1405)=12,YEAR(H1405)+1,YEAR(H1405)),VLOOKUP(MONTH(H1405),index!$D$2:$G$13,2,0),DAY(H1405)),
IF(E1405="quarterly",DATE(IF(MONTH(H1405)&gt;=10,YEAR(H1405)+1,YEAR(H1405)),VLOOKUP(MONTH(H1405),index!$D$2:$G$13,3,0),DAY(H1405)),
IF(E1405="halfyearly",DATE(IF(MONTH(H1405)&gt;=7,YEAR(H1405)+1,YEAR(H1405)),VLOOKUP(MONTH(H1405),index!$D$2:$G$13,4,0),DAY(H1405)),
DATE(YEAR(H1405)+1,MONTH(H1405),DAY(H1405)))))-H1405))+H1405)</f>
        <v/>
      </c>
      <c r="J1405" s="9" t="str">
        <f t="shared" si="148"/>
        <v/>
      </c>
      <c r="K1405" s="11" t="str">
        <f t="shared" si="149"/>
        <v/>
      </c>
      <c r="L1405" s="11" t="str">
        <f t="shared" si="150"/>
        <v/>
      </c>
      <c r="M1405" s="11" t="str">
        <f>IF(A1405="","",VLOOKUP(E1405,index!$A$1:$B$6,2,0)*K1405*G1405)</f>
        <v/>
      </c>
      <c r="N1405" s="11" t="str">
        <f>IF(A1405="","",-PMT(G1405*VLOOKUP(E1405,index!$A$1:$B$6,2,0),C1405,F1405,0,0))</f>
        <v/>
      </c>
      <c r="O1405" s="11" t="str">
        <f t="shared" si="151"/>
        <v/>
      </c>
      <c r="P1405" s="11" t="str">
        <f t="shared" si="146"/>
        <v/>
      </c>
    </row>
    <row r="1406" spans="1:16" x14ac:dyDescent="0.25">
      <c r="A1406" s="9" t="str">
        <f>IF(A1405="","",IF(B1405&lt;C1405,A1405,IF(A1405=MAX('entry data'!$B$8:$B$507),"",A1405+1)))</f>
        <v/>
      </c>
      <c r="B1406" s="9" t="str">
        <f t="shared" si="147"/>
        <v/>
      </c>
      <c r="C1406" s="9" t="str">
        <f>IF(ISERROR(VLOOKUP(A1406,'entry data'!B:G,6,0)),"",VLOOKUP(A1406,'entry data'!B:G,6,0))</f>
        <v/>
      </c>
      <c r="D1406" s="9" t="str">
        <f>IF(ISERROR(VLOOKUP(A1406,'entry data'!B:C,2,0)),"",VLOOKUP(A1406,'entry data'!B:C,2,0))</f>
        <v/>
      </c>
      <c r="E1406" s="9" t="str">
        <f>IF(ISERROR(VLOOKUP(A1406,'entry data'!B:E,4,0)),"",VLOOKUP(A1406,'entry data'!B:E,4,0))</f>
        <v/>
      </c>
      <c r="F1406" s="11" t="str">
        <f>IF(A1406="","",IF(ISERROR(VLOOKUP(A1406,'entry data'!B:F,5,0)),"",VLOOKUP(A1406,'entry data'!B:F,5,0)))</f>
        <v/>
      </c>
      <c r="G1406" s="12" t="str">
        <f>IF(A1406="","",IF(ISERROR(VLOOKUP(A1406,'entry data'!B:I,8,0)),"",VLOOKUP(A1406,'entry data'!B:I,7,0)))</f>
        <v/>
      </c>
      <c r="H1406" s="13" t="str">
        <f>IF(A1406="","",IF(B1406=1,VLOOKUP(A1406,'entry data'!B:D,3,0),I1405))</f>
        <v/>
      </c>
      <c r="I1406" s="14" t="str">
        <f>IF(A1406="","",IF(E1406="weekly",7,IF(E1406="fortnightly",14,IF(E1406="monthly",DATE(IF(MONTH(H1406)=12,YEAR(H1406)+1,YEAR(H1406)),VLOOKUP(MONTH(H1406),index!$D$2:$G$13,2,0),DAY(H1406)),
IF(E1406="quarterly",DATE(IF(MONTH(H1406)&gt;=10,YEAR(H1406)+1,YEAR(H1406)),VLOOKUP(MONTH(H1406),index!$D$2:$G$13,3,0),DAY(H1406)),
IF(E1406="halfyearly",DATE(IF(MONTH(H1406)&gt;=7,YEAR(H1406)+1,YEAR(H1406)),VLOOKUP(MONTH(H1406),index!$D$2:$G$13,4,0),DAY(H1406)),
DATE(YEAR(H1406)+1,MONTH(H1406),DAY(H1406)))))-H1406))+H1406)</f>
        <v/>
      </c>
      <c r="J1406" s="9" t="str">
        <f t="shared" si="148"/>
        <v/>
      </c>
      <c r="K1406" s="11" t="str">
        <f t="shared" si="149"/>
        <v/>
      </c>
      <c r="L1406" s="11" t="str">
        <f t="shared" si="150"/>
        <v/>
      </c>
      <c r="M1406" s="11" t="str">
        <f>IF(A1406="","",VLOOKUP(E1406,index!$A$1:$B$6,2,0)*K1406*G1406)</f>
        <v/>
      </c>
      <c r="N1406" s="11" t="str">
        <f>IF(A1406="","",-PMT(G1406*VLOOKUP(E1406,index!$A$1:$B$6,2,0),C1406,F1406,0,0))</f>
        <v/>
      </c>
      <c r="O1406" s="11" t="str">
        <f t="shared" si="151"/>
        <v/>
      </c>
      <c r="P1406" s="11" t="str">
        <f t="shared" si="146"/>
        <v/>
      </c>
    </row>
    <row r="1407" spans="1:16" x14ac:dyDescent="0.25">
      <c r="A1407" s="9" t="str">
        <f>IF(A1406="","",IF(B1406&lt;C1406,A1406,IF(A1406=MAX('entry data'!$B$8:$B$507),"",A1406+1)))</f>
        <v/>
      </c>
      <c r="B1407" s="9" t="str">
        <f t="shared" si="147"/>
        <v/>
      </c>
      <c r="C1407" s="9" t="str">
        <f>IF(ISERROR(VLOOKUP(A1407,'entry data'!B:G,6,0)),"",VLOOKUP(A1407,'entry data'!B:G,6,0))</f>
        <v/>
      </c>
      <c r="D1407" s="9" t="str">
        <f>IF(ISERROR(VLOOKUP(A1407,'entry data'!B:C,2,0)),"",VLOOKUP(A1407,'entry data'!B:C,2,0))</f>
        <v/>
      </c>
      <c r="E1407" s="9" t="str">
        <f>IF(ISERROR(VLOOKUP(A1407,'entry data'!B:E,4,0)),"",VLOOKUP(A1407,'entry data'!B:E,4,0))</f>
        <v/>
      </c>
      <c r="F1407" s="11" t="str">
        <f>IF(A1407="","",IF(ISERROR(VLOOKUP(A1407,'entry data'!B:F,5,0)),"",VLOOKUP(A1407,'entry data'!B:F,5,0)))</f>
        <v/>
      </c>
      <c r="G1407" s="12" t="str">
        <f>IF(A1407="","",IF(ISERROR(VLOOKUP(A1407,'entry data'!B:I,8,0)),"",VLOOKUP(A1407,'entry data'!B:I,7,0)))</f>
        <v/>
      </c>
      <c r="H1407" s="13" t="str">
        <f>IF(A1407="","",IF(B1407=1,VLOOKUP(A1407,'entry data'!B:D,3,0),I1406))</f>
        <v/>
      </c>
      <c r="I1407" s="14" t="str">
        <f>IF(A1407="","",IF(E1407="weekly",7,IF(E1407="fortnightly",14,IF(E1407="monthly",DATE(IF(MONTH(H1407)=12,YEAR(H1407)+1,YEAR(H1407)),VLOOKUP(MONTH(H1407),index!$D$2:$G$13,2,0),DAY(H1407)),
IF(E1407="quarterly",DATE(IF(MONTH(H1407)&gt;=10,YEAR(H1407)+1,YEAR(H1407)),VLOOKUP(MONTH(H1407),index!$D$2:$G$13,3,0),DAY(H1407)),
IF(E1407="halfyearly",DATE(IF(MONTH(H1407)&gt;=7,YEAR(H1407)+1,YEAR(H1407)),VLOOKUP(MONTH(H1407),index!$D$2:$G$13,4,0),DAY(H1407)),
DATE(YEAR(H1407)+1,MONTH(H1407),DAY(H1407)))))-H1407))+H1407)</f>
        <v/>
      </c>
      <c r="J1407" s="9" t="str">
        <f t="shared" si="148"/>
        <v/>
      </c>
      <c r="K1407" s="11" t="str">
        <f t="shared" si="149"/>
        <v/>
      </c>
      <c r="L1407" s="11" t="str">
        <f t="shared" si="150"/>
        <v/>
      </c>
      <c r="M1407" s="11" t="str">
        <f>IF(A1407="","",VLOOKUP(E1407,index!$A$1:$B$6,2,0)*K1407*G1407)</f>
        <v/>
      </c>
      <c r="N1407" s="11" t="str">
        <f>IF(A1407="","",-PMT(G1407*VLOOKUP(E1407,index!$A$1:$B$6,2,0),C1407,F1407,0,0))</f>
        <v/>
      </c>
      <c r="O1407" s="11" t="str">
        <f t="shared" si="151"/>
        <v/>
      </c>
      <c r="P1407" s="11" t="str">
        <f t="shared" si="146"/>
        <v/>
      </c>
    </row>
    <row r="1408" spans="1:16" x14ac:dyDescent="0.25">
      <c r="A1408" s="9" t="str">
        <f>IF(A1407="","",IF(B1407&lt;C1407,A1407,IF(A1407=MAX('entry data'!$B$8:$B$507),"",A1407+1)))</f>
        <v/>
      </c>
      <c r="B1408" s="9" t="str">
        <f t="shared" si="147"/>
        <v/>
      </c>
      <c r="C1408" s="9" t="str">
        <f>IF(ISERROR(VLOOKUP(A1408,'entry data'!B:G,6,0)),"",VLOOKUP(A1408,'entry data'!B:G,6,0))</f>
        <v/>
      </c>
      <c r="D1408" s="9" t="str">
        <f>IF(ISERROR(VLOOKUP(A1408,'entry data'!B:C,2,0)),"",VLOOKUP(A1408,'entry data'!B:C,2,0))</f>
        <v/>
      </c>
      <c r="E1408" s="9" t="str">
        <f>IF(ISERROR(VLOOKUP(A1408,'entry data'!B:E,4,0)),"",VLOOKUP(A1408,'entry data'!B:E,4,0))</f>
        <v/>
      </c>
      <c r="F1408" s="11" t="str">
        <f>IF(A1408="","",IF(ISERROR(VLOOKUP(A1408,'entry data'!B:F,5,0)),"",VLOOKUP(A1408,'entry data'!B:F,5,0)))</f>
        <v/>
      </c>
      <c r="G1408" s="12" t="str">
        <f>IF(A1408="","",IF(ISERROR(VLOOKUP(A1408,'entry data'!B:I,8,0)),"",VLOOKUP(A1408,'entry data'!B:I,7,0)))</f>
        <v/>
      </c>
      <c r="H1408" s="13" t="str">
        <f>IF(A1408="","",IF(B1408=1,VLOOKUP(A1408,'entry data'!B:D,3,0),I1407))</f>
        <v/>
      </c>
      <c r="I1408" s="14" t="str">
        <f>IF(A1408="","",IF(E1408="weekly",7,IF(E1408="fortnightly",14,IF(E1408="monthly",DATE(IF(MONTH(H1408)=12,YEAR(H1408)+1,YEAR(H1408)),VLOOKUP(MONTH(H1408),index!$D$2:$G$13,2,0),DAY(H1408)),
IF(E1408="quarterly",DATE(IF(MONTH(H1408)&gt;=10,YEAR(H1408)+1,YEAR(H1408)),VLOOKUP(MONTH(H1408),index!$D$2:$G$13,3,0),DAY(H1408)),
IF(E1408="halfyearly",DATE(IF(MONTH(H1408)&gt;=7,YEAR(H1408)+1,YEAR(H1408)),VLOOKUP(MONTH(H1408),index!$D$2:$G$13,4,0),DAY(H1408)),
DATE(YEAR(H1408)+1,MONTH(H1408),DAY(H1408)))))-H1408))+H1408)</f>
        <v/>
      </c>
      <c r="J1408" s="9" t="str">
        <f t="shared" si="148"/>
        <v/>
      </c>
      <c r="K1408" s="11" t="str">
        <f t="shared" si="149"/>
        <v/>
      </c>
      <c r="L1408" s="11" t="str">
        <f t="shared" si="150"/>
        <v/>
      </c>
      <c r="M1408" s="11" t="str">
        <f>IF(A1408="","",VLOOKUP(E1408,index!$A$1:$B$6,2,0)*K1408*G1408)</f>
        <v/>
      </c>
      <c r="N1408" s="11" t="str">
        <f>IF(A1408="","",-PMT(G1408*VLOOKUP(E1408,index!$A$1:$B$6,2,0),C1408,F1408,0,0))</f>
        <v/>
      </c>
      <c r="O1408" s="11" t="str">
        <f t="shared" si="151"/>
        <v/>
      </c>
      <c r="P1408" s="11" t="str">
        <f t="shared" si="146"/>
        <v/>
      </c>
    </row>
    <row r="1409" spans="1:16" x14ac:dyDescent="0.25">
      <c r="A1409" s="9" t="str">
        <f>IF(A1408="","",IF(B1408&lt;C1408,A1408,IF(A1408=MAX('entry data'!$B$8:$B$507),"",A1408+1)))</f>
        <v/>
      </c>
      <c r="B1409" s="9" t="str">
        <f t="shared" si="147"/>
        <v/>
      </c>
      <c r="C1409" s="9" t="str">
        <f>IF(ISERROR(VLOOKUP(A1409,'entry data'!B:G,6,0)),"",VLOOKUP(A1409,'entry data'!B:G,6,0))</f>
        <v/>
      </c>
      <c r="D1409" s="9" t="str">
        <f>IF(ISERROR(VLOOKUP(A1409,'entry data'!B:C,2,0)),"",VLOOKUP(A1409,'entry data'!B:C,2,0))</f>
        <v/>
      </c>
      <c r="E1409" s="9" t="str">
        <f>IF(ISERROR(VLOOKUP(A1409,'entry data'!B:E,4,0)),"",VLOOKUP(A1409,'entry data'!B:E,4,0))</f>
        <v/>
      </c>
      <c r="F1409" s="11" t="str">
        <f>IF(A1409="","",IF(ISERROR(VLOOKUP(A1409,'entry data'!B:F,5,0)),"",VLOOKUP(A1409,'entry data'!B:F,5,0)))</f>
        <v/>
      </c>
      <c r="G1409" s="12" t="str">
        <f>IF(A1409="","",IF(ISERROR(VLOOKUP(A1409,'entry data'!B:I,8,0)),"",VLOOKUP(A1409,'entry data'!B:I,7,0)))</f>
        <v/>
      </c>
      <c r="H1409" s="13" t="str">
        <f>IF(A1409="","",IF(B1409=1,VLOOKUP(A1409,'entry data'!B:D,3,0),I1408))</f>
        <v/>
      </c>
      <c r="I1409" s="14" t="str">
        <f>IF(A1409="","",IF(E1409="weekly",7,IF(E1409="fortnightly",14,IF(E1409="monthly",DATE(IF(MONTH(H1409)=12,YEAR(H1409)+1,YEAR(H1409)),VLOOKUP(MONTH(H1409),index!$D$2:$G$13,2,0),DAY(H1409)),
IF(E1409="quarterly",DATE(IF(MONTH(H1409)&gt;=10,YEAR(H1409)+1,YEAR(H1409)),VLOOKUP(MONTH(H1409),index!$D$2:$G$13,3,0),DAY(H1409)),
IF(E1409="halfyearly",DATE(IF(MONTH(H1409)&gt;=7,YEAR(H1409)+1,YEAR(H1409)),VLOOKUP(MONTH(H1409),index!$D$2:$G$13,4,0),DAY(H1409)),
DATE(YEAR(H1409)+1,MONTH(H1409),DAY(H1409)))))-H1409))+H1409)</f>
        <v/>
      </c>
      <c r="J1409" s="9" t="str">
        <f t="shared" si="148"/>
        <v/>
      </c>
      <c r="K1409" s="11" t="str">
        <f t="shared" si="149"/>
        <v/>
      </c>
      <c r="L1409" s="11" t="str">
        <f t="shared" si="150"/>
        <v/>
      </c>
      <c r="M1409" s="11" t="str">
        <f>IF(A1409="","",VLOOKUP(E1409,index!$A$1:$B$6,2,0)*K1409*G1409)</f>
        <v/>
      </c>
      <c r="N1409" s="11" t="str">
        <f>IF(A1409="","",-PMT(G1409*VLOOKUP(E1409,index!$A$1:$B$6,2,0),C1409,F1409,0,0))</f>
        <v/>
      </c>
      <c r="O1409" s="11" t="str">
        <f t="shared" si="151"/>
        <v/>
      </c>
      <c r="P1409" s="11" t="str">
        <f t="shared" si="146"/>
        <v/>
      </c>
    </row>
    <row r="1410" spans="1:16" x14ac:dyDescent="0.25">
      <c r="A1410" s="9" t="str">
        <f>IF(A1409="","",IF(B1409&lt;C1409,A1409,IF(A1409=MAX('entry data'!$B$8:$B$507),"",A1409+1)))</f>
        <v/>
      </c>
      <c r="B1410" s="9" t="str">
        <f t="shared" si="147"/>
        <v/>
      </c>
      <c r="C1410" s="9" t="str">
        <f>IF(ISERROR(VLOOKUP(A1410,'entry data'!B:G,6,0)),"",VLOOKUP(A1410,'entry data'!B:G,6,0))</f>
        <v/>
      </c>
      <c r="D1410" s="9" t="str">
        <f>IF(ISERROR(VLOOKUP(A1410,'entry data'!B:C,2,0)),"",VLOOKUP(A1410,'entry data'!B:C,2,0))</f>
        <v/>
      </c>
      <c r="E1410" s="9" t="str">
        <f>IF(ISERROR(VLOOKUP(A1410,'entry data'!B:E,4,0)),"",VLOOKUP(A1410,'entry data'!B:E,4,0))</f>
        <v/>
      </c>
      <c r="F1410" s="11" t="str">
        <f>IF(A1410="","",IF(ISERROR(VLOOKUP(A1410,'entry data'!B:F,5,0)),"",VLOOKUP(A1410,'entry data'!B:F,5,0)))</f>
        <v/>
      </c>
      <c r="G1410" s="12" t="str">
        <f>IF(A1410="","",IF(ISERROR(VLOOKUP(A1410,'entry data'!B:I,8,0)),"",VLOOKUP(A1410,'entry data'!B:I,7,0)))</f>
        <v/>
      </c>
      <c r="H1410" s="13" t="str">
        <f>IF(A1410="","",IF(B1410=1,VLOOKUP(A1410,'entry data'!B:D,3,0),I1409))</f>
        <v/>
      </c>
      <c r="I1410" s="14" t="str">
        <f>IF(A1410="","",IF(E1410="weekly",7,IF(E1410="fortnightly",14,IF(E1410="monthly",DATE(IF(MONTH(H1410)=12,YEAR(H1410)+1,YEAR(H1410)),VLOOKUP(MONTH(H1410),index!$D$2:$G$13,2,0),DAY(H1410)),
IF(E1410="quarterly",DATE(IF(MONTH(H1410)&gt;=10,YEAR(H1410)+1,YEAR(H1410)),VLOOKUP(MONTH(H1410),index!$D$2:$G$13,3,0),DAY(H1410)),
IF(E1410="halfyearly",DATE(IF(MONTH(H1410)&gt;=7,YEAR(H1410)+1,YEAR(H1410)),VLOOKUP(MONTH(H1410),index!$D$2:$G$13,4,0),DAY(H1410)),
DATE(YEAR(H1410)+1,MONTH(H1410),DAY(H1410)))))-H1410))+H1410)</f>
        <v/>
      </c>
      <c r="J1410" s="9" t="str">
        <f t="shared" si="148"/>
        <v/>
      </c>
      <c r="K1410" s="11" t="str">
        <f t="shared" si="149"/>
        <v/>
      </c>
      <c r="L1410" s="11" t="str">
        <f t="shared" si="150"/>
        <v/>
      </c>
      <c r="M1410" s="11" t="str">
        <f>IF(A1410="","",VLOOKUP(E1410,index!$A$1:$B$6,2,0)*K1410*G1410)</f>
        <v/>
      </c>
      <c r="N1410" s="11" t="str">
        <f>IF(A1410="","",-PMT(G1410*VLOOKUP(E1410,index!$A$1:$B$6,2,0),C1410,F1410,0,0))</f>
        <v/>
      </c>
      <c r="O1410" s="11" t="str">
        <f t="shared" si="151"/>
        <v/>
      </c>
      <c r="P1410" s="11" t="str">
        <f t="shared" si="146"/>
        <v/>
      </c>
    </row>
    <row r="1411" spans="1:16" x14ac:dyDescent="0.25">
      <c r="A1411" s="9" t="str">
        <f>IF(A1410="","",IF(B1410&lt;C1410,A1410,IF(A1410=MAX('entry data'!$B$8:$B$507),"",A1410+1)))</f>
        <v/>
      </c>
      <c r="B1411" s="9" t="str">
        <f t="shared" si="147"/>
        <v/>
      </c>
      <c r="C1411" s="9" t="str">
        <f>IF(ISERROR(VLOOKUP(A1411,'entry data'!B:G,6,0)),"",VLOOKUP(A1411,'entry data'!B:G,6,0))</f>
        <v/>
      </c>
      <c r="D1411" s="9" t="str">
        <f>IF(ISERROR(VLOOKUP(A1411,'entry data'!B:C,2,0)),"",VLOOKUP(A1411,'entry data'!B:C,2,0))</f>
        <v/>
      </c>
      <c r="E1411" s="9" t="str">
        <f>IF(ISERROR(VLOOKUP(A1411,'entry data'!B:E,4,0)),"",VLOOKUP(A1411,'entry data'!B:E,4,0))</f>
        <v/>
      </c>
      <c r="F1411" s="11" t="str">
        <f>IF(A1411="","",IF(ISERROR(VLOOKUP(A1411,'entry data'!B:F,5,0)),"",VLOOKUP(A1411,'entry data'!B:F,5,0)))</f>
        <v/>
      </c>
      <c r="G1411" s="12" t="str">
        <f>IF(A1411="","",IF(ISERROR(VLOOKUP(A1411,'entry data'!B:I,8,0)),"",VLOOKUP(A1411,'entry data'!B:I,7,0)))</f>
        <v/>
      </c>
      <c r="H1411" s="13" t="str">
        <f>IF(A1411="","",IF(B1411=1,VLOOKUP(A1411,'entry data'!B:D,3,0),I1410))</f>
        <v/>
      </c>
      <c r="I1411" s="14" t="str">
        <f>IF(A1411="","",IF(E1411="weekly",7,IF(E1411="fortnightly",14,IF(E1411="monthly",DATE(IF(MONTH(H1411)=12,YEAR(H1411)+1,YEAR(H1411)),VLOOKUP(MONTH(H1411),index!$D$2:$G$13,2,0),DAY(H1411)),
IF(E1411="quarterly",DATE(IF(MONTH(H1411)&gt;=10,YEAR(H1411)+1,YEAR(H1411)),VLOOKUP(MONTH(H1411),index!$D$2:$G$13,3,0),DAY(H1411)),
IF(E1411="halfyearly",DATE(IF(MONTH(H1411)&gt;=7,YEAR(H1411)+1,YEAR(H1411)),VLOOKUP(MONTH(H1411),index!$D$2:$G$13,4,0),DAY(H1411)),
DATE(YEAR(H1411)+1,MONTH(H1411),DAY(H1411)))))-H1411))+H1411)</f>
        <v/>
      </c>
      <c r="J1411" s="9" t="str">
        <f t="shared" si="148"/>
        <v/>
      </c>
      <c r="K1411" s="11" t="str">
        <f t="shared" si="149"/>
        <v/>
      </c>
      <c r="L1411" s="11" t="str">
        <f t="shared" si="150"/>
        <v/>
      </c>
      <c r="M1411" s="11" t="str">
        <f>IF(A1411="","",VLOOKUP(E1411,index!$A$1:$B$6,2,0)*K1411*G1411)</f>
        <v/>
      </c>
      <c r="N1411" s="11" t="str">
        <f>IF(A1411="","",-PMT(G1411*VLOOKUP(E1411,index!$A$1:$B$6,2,0),C1411,F1411,0,0))</f>
        <v/>
      </c>
      <c r="O1411" s="11" t="str">
        <f t="shared" si="151"/>
        <v/>
      </c>
      <c r="P1411" s="11" t="str">
        <f t="shared" ref="P1411:P1474" si="152">IF(A1411="","",IF(J1411&lt;&gt;J1412,O1411,0))</f>
        <v/>
      </c>
    </row>
    <row r="1412" spans="1:16" x14ac:dyDescent="0.25">
      <c r="A1412" s="9" t="str">
        <f>IF(A1411="","",IF(B1411&lt;C1411,A1411,IF(A1411=MAX('entry data'!$B$8:$B$507),"",A1411+1)))</f>
        <v/>
      </c>
      <c r="B1412" s="9" t="str">
        <f t="shared" si="147"/>
        <v/>
      </c>
      <c r="C1412" s="9" t="str">
        <f>IF(ISERROR(VLOOKUP(A1412,'entry data'!B:G,6,0)),"",VLOOKUP(A1412,'entry data'!B:G,6,0))</f>
        <v/>
      </c>
      <c r="D1412" s="9" t="str">
        <f>IF(ISERROR(VLOOKUP(A1412,'entry data'!B:C,2,0)),"",VLOOKUP(A1412,'entry data'!B:C,2,0))</f>
        <v/>
      </c>
      <c r="E1412" s="9" t="str">
        <f>IF(ISERROR(VLOOKUP(A1412,'entry data'!B:E,4,0)),"",VLOOKUP(A1412,'entry data'!B:E,4,0))</f>
        <v/>
      </c>
      <c r="F1412" s="11" t="str">
        <f>IF(A1412="","",IF(ISERROR(VLOOKUP(A1412,'entry data'!B:F,5,0)),"",VLOOKUP(A1412,'entry data'!B:F,5,0)))</f>
        <v/>
      </c>
      <c r="G1412" s="12" t="str">
        <f>IF(A1412="","",IF(ISERROR(VLOOKUP(A1412,'entry data'!B:I,8,0)),"",VLOOKUP(A1412,'entry data'!B:I,7,0)))</f>
        <v/>
      </c>
      <c r="H1412" s="13" t="str">
        <f>IF(A1412="","",IF(B1412=1,VLOOKUP(A1412,'entry data'!B:D,3,0),I1411))</f>
        <v/>
      </c>
      <c r="I1412" s="14" t="str">
        <f>IF(A1412="","",IF(E1412="weekly",7,IF(E1412="fortnightly",14,IF(E1412="monthly",DATE(IF(MONTH(H1412)=12,YEAR(H1412)+1,YEAR(H1412)),VLOOKUP(MONTH(H1412),index!$D$2:$G$13,2,0),DAY(H1412)),
IF(E1412="quarterly",DATE(IF(MONTH(H1412)&gt;=10,YEAR(H1412)+1,YEAR(H1412)),VLOOKUP(MONTH(H1412),index!$D$2:$G$13,3,0),DAY(H1412)),
IF(E1412="halfyearly",DATE(IF(MONTH(H1412)&gt;=7,YEAR(H1412)+1,YEAR(H1412)),VLOOKUP(MONTH(H1412),index!$D$2:$G$13,4,0),DAY(H1412)),
DATE(YEAR(H1412)+1,MONTH(H1412),DAY(H1412)))))-H1412))+H1412)</f>
        <v/>
      </c>
      <c r="J1412" s="9" t="str">
        <f t="shared" si="148"/>
        <v/>
      </c>
      <c r="K1412" s="11" t="str">
        <f t="shared" si="149"/>
        <v/>
      </c>
      <c r="L1412" s="11" t="str">
        <f t="shared" si="150"/>
        <v/>
      </c>
      <c r="M1412" s="11" t="str">
        <f>IF(A1412="","",VLOOKUP(E1412,index!$A$1:$B$6,2,0)*K1412*G1412)</f>
        <v/>
      </c>
      <c r="N1412" s="11" t="str">
        <f>IF(A1412="","",-PMT(G1412*VLOOKUP(E1412,index!$A$1:$B$6,2,0),C1412,F1412,0,0))</f>
        <v/>
      </c>
      <c r="O1412" s="11" t="str">
        <f t="shared" si="151"/>
        <v/>
      </c>
      <c r="P1412" s="11" t="str">
        <f t="shared" si="152"/>
        <v/>
      </c>
    </row>
    <row r="1413" spans="1:16" x14ac:dyDescent="0.25">
      <c r="A1413" s="9" t="str">
        <f>IF(A1412="","",IF(B1412&lt;C1412,A1412,IF(A1412=MAX('entry data'!$B$8:$B$507),"",A1412+1)))</f>
        <v/>
      </c>
      <c r="B1413" s="9" t="str">
        <f t="shared" si="147"/>
        <v/>
      </c>
      <c r="C1413" s="9" t="str">
        <f>IF(ISERROR(VLOOKUP(A1413,'entry data'!B:G,6,0)),"",VLOOKUP(A1413,'entry data'!B:G,6,0))</f>
        <v/>
      </c>
      <c r="D1413" s="9" t="str">
        <f>IF(ISERROR(VLOOKUP(A1413,'entry data'!B:C,2,0)),"",VLOOKUP(A1413,'entry data'!B:C,2,0))</f>
        <v/>
      </c>
      <c r="E1413" s="9" t="str">
        <f>IF(ISERROR(VLOOKUP(A1413,'entry data'!B:E,4,0)),"",VLOOKUP(A1413,'entry data'!B:E,4,0))</f>
        <v/>
      </c>
      <c r="F1413" s="11" t="str">
        <f>IF(A1413="","",IF(ISERROR(VLOOKUP(A1413,'entry data'!B:F,5,0)),"",VLOOKUP(A1413,'entry data'!B:F,5,0)))</f>
        <v/>
      </c>
      <c r="G1413" s="12" t="str">
        <f>IF(A1413="","",IF(ISERROR(VLOOKUP(A1413,'entry data'!B:I,8,0)),"",VLOOKUP(A1413,'entry data'!B:I,7,0)))</f>
        <v/>
      </c>
      <c r="H1413" s="13" t="str">
        <f>IF(A1413="","",IF(B1413=1,VLOOKUP(A1413,'entry data'!B:D,3,0),I1412))</f>
        <v/>
      </c>
      <c r="I1413" s="14" t="str">
        <f>IF(A1413="","",IF(E1413="weekly",7,IF(E1413="fortnightly",14,IF(E1413="monthly",DATE(IF(MONTH(H1413)=12,YEAR(H1413)+1,YEAR(H1413)),VLOOKUP(MONTH(H1413),index!$D$2:$G$13,2,0),DAY(H1413)),
IF(E1413="quarterly",DATE(IF(MONTH(H1413)&gt;=10,YEAR(H1413)+1,YEAR(H1413)),VLOOKUP(MONTH(H1413),index!$D$2:$G$13,3,0),DAY(H1413)),
IF(E1413="halfyearly",DATE(IF(MONTH(H1413)&gt;=7,YEAR(H1413)+1,YEAR(H1413)),VLOOKUP(MONTH(H1413),index!$D$2:$G$13,4,0),DAY(H1413)),
DATE(YEAR(H1413)+1,MONTH(H1413),DAY(H1413)))))-H1413))+H1413)</f>
        <v/>
      </c>
      <c r="J1413" s="9" t="str">
        <f t="shared" si="148"/>
        <v/>
      </c>
      <c r="K1413" s="11" t="str">
        <f t="shared" si="149"/>
        <v/>
      </c>
      <c r="L1413" s="11" t="str">
        <f t="shared" si="150"/>
        <v/>
      </c>
      <c r="M1413" s="11" t="str">
        <f>IF(A1413="","",VLOOKUP(E1413,index!$A$1:$B$6,2,0)*K1413*G1413)</f>
        <v/>
      </c>
      <c r="N1413" s="11" t="str">
        <f>IF(A1413="","",-PMT(G1413*VLOOKUP(E1413,index!$A$1:$B$6,2,0),C1413,F1413,0,0))</f>
        <v/>
      </c>
      <c r="O1413" s="11" t="str">
        <f t="shared" si="151"/>
        <v/>
      </c>
      <c r="P1413" s="11" t="str">
        <f t="shared" si="152"/>
        <v/>
      </c>
    </row>
    <row r="1414" spans="1:16" x14ac:dyDescent="0.25">
      <c r="A1414" s="9" t="str">
        <f>IF(A1413="","",IF(B1413&lt;C1413,A1413,IF(A1413=MAX('entry data'!$B$8:$B$507),"",A1413+1)))</f>
        <v/>
      </c>
      <c r="B1414" s="9" t="str">
        <f t="shared" si="147"/>
        <v/>
      </c>
      <c r="C1414" s="9" t="str">
        <f>IF(ISERROR(VLOOKUP(A1414,'entry data'!B:G,6,0)),"",VLOOKUP(A1414,'entry data'!B:G,6,0))</f>
        <v/>
      </c>
      <c r="D1414" s="9" t="str">
        <f>IF(ISERROR(VLOOKUP(A1414,'entry data'!B:C,2,0)),"",VLOOKUP(A1414,'entry data'!B:C,2,0))</f>
        <v/>
      </c>
      <c r="E1414" s="9" t="str">
        <f>IF(ISERROR(VLOOKUP(A1414,'entry data'!B:E,4,0)),"",VLOOKUP(A1414,'entry data'!B:E,4,0))</f>
        <v/>
      </c>
      <c r="F1414" s="11" t="str">
        <f>IF(A1414="","",IF(ISERROR(VLOOKUP(A1414,'entry data'!B:F,5,0)),"",VLOOKUP(A1414,'entry data'!B:F,5,0)))</f>
        <v/>
      </c>
      <c r="G1414" s="12" t="str">
        <f>IF(A1414="","",IF(ISERROR(VLOOKUP(A1414,'entry data'!B:I,8,0)),"",VLOOKUP(A1414,'entry data'!B:I,7,0)))</f>
        <v/>
      </c>
      <c r="H1414" s="13" t="str">
        <f>IF(A1414="","",IF(B1414=1,VLOOKUP(A1414,'entry data'!B:D,3,0),I1413))</f>
        <v/>
      </c>
      <c r="I1414" s="14" t="str">
        <f>IF(A1414="","",IF(E1414="weekly",7,IF(E1414="fortnightly",14,IF(E1414="monthly",DATE(IF(MONTH(H1414)=12,YEAR(H1414)+1,YEAR(H1414)),VLOOKUP(MONTH(H1414),index!$D$2:$G$13,2,0),DAY(H1414)),
IF(E1414="quarterly",DATE(IF(MONTH(H1414)&gt;=10,YEAR(H1414)+1,YEAR(H1414)),VLOOKUP(MONTH(H1414),index!$D$2:$G$13,3,0),DAY(H1414)),
IF(E1414="halfyearly",DATE(IF(MONTH(H1414)&gt;=7,YEAR(H1414)+1,YEAR(H1414)),VLOOKUP(MONTH(H1414),index!$D$2:$G$13,4,0),DAY(H1414)),
DATE(YEAR(H1414)+1,MONTH(H1414),DAY(H1414)))))-H1414))+H1414)</f>
        <v/>
      </c>
      <c r="J1414" s="9" t="str">
        <f t="shared" si="148"/>
        <v/>
      </c>
      <c r="K1414" s="11" t="str">
        <f t="shared" si="149"/>
        <v/>
      </c>
      <c r="L1414" s="11" t="str">
        <f t="shared" si="150"/>
        <v/>
      </c>
      <c r="M1414" s="11" t="str">
        <f>IF(A1414="","",VLOOKUP(E1414,index!$A$1:$B$6,2,0)*K1414*G1414)</f>
        <v/>
      </c>
      <c r="N1414" s="11" t="str">
        <f>IF(A1414="","",-PMT(G1414*VLOOKUP(E1414,index!$A$1:$B$6,2,0),C1414,F1414,0,0))</f>
        <v/>
      </c>
      <c r="O1414" s="11" t="str">
        <f t="shared" si="151"/>
        <v/>
      </c>
      <c r="P1414" s="11" t="str">
        <f t="shared" si="152"/>
        <v/>
      </c>
    </row>
    <row r="1415" spans="1:16" x14ac:dyDescent="0.25">
      <c r="A1415" s="9" t="str">
        <f>IF(A1414="","",IF(B1414&lt;C1414,A1414,IF(A1414=MAX('entry data'!$B$8:$B$507),"",A1414+1)))</f>
        <v/>
      </c>
      <c r="B1415" s="9" t="str">
        <f t="shared" si="147"/>
        <v/>
      </c>
      <c r="C1415" s="9" t="str">
        <f>IF(ISERROR(VLOOKUP(A1415,'entry data'!B:G,6,0)),"",VLOOKUP(A1415,'entry data'!B:G,6,0))</f>
        <v/>
      </c>
      <c r="D1415" s="9" t="str">
        <f>IF(ISERROR(VLOOKUP(A1415,'entry data'!B:C,2,0)),"",VLOOKUP(A1415,'entry data'!B:C,2,0))</f>
        <v/>
      </c>
      <c r="E1415" s="9" t="str">
        <f>IF(ISERROR(VLOOKUP(A1415,'entry data'!B:E,4,0)),"",VLOOKUP(A1415,'entry data'!B:E,4,0))</f>
        <v/>
      </c>
      <c r="F1415" s="11" t="str">
        <f>IF(A1415="","",IF(ISERROR(VLOOKUP(A1415,'entry data'!B:F,5,0)),"",VLOOKUP(A1415,'entry data'!B:F,5,0)))</f>
        <v/>
      </c>
      <c r="G1415" s="12" t="str">
        <f>IF(A1415="","",IF(ISERROR(VLOOKUP(A1415,'entry data'!B:I,8,0)),"",VLOOKUP(A1415,'entry data'!B:I,7,0)))</f>
        <v/>
      </c>
      <c r="H1415" s="13" t="str">
        <f>IF(A1415="","",IF(B1415=1,VLOOKUP(A1415,'entry data'!B:D,3,0),I1414))</f>
        <v/>
      </c>
      <c r="I1415" s="14" t="str">
        <f>IF(A1415="","",IF(E1415="weekly",7,IF(E1415="fortnightly",14,IF(E1415="monthly",DATE(IF(MONTH(H1415)=12,YEAR(H1415)+1,YEAR(H1415)),VLOOKUP(MONTH(H1415),index!$D$2:$G$13,2,0),DAY(H1415)),
IF(E1415="quarterly",DATE(IF(MONTH(H1415)&gt;=10,YEAR(H1415)+1,YEAR(H1415)),VLOOKUP(MONTH(H1415),index!$D$2:$G$13,3,0),DAY(H1415)),
IF(E1415="halfyearly",DATE(IF(MONTH(H1415)&gt;=7,YEAR(H1415)+1,YEAR(H1415)),VLOOKUP(MONTH(H1415),index!$D$2:$G$13,4,0),DAY(H1415)),
DATE(YEAR(H1415)+1,MONTH(H1415),DAY(H1415)))))-H1415))+H1415)</f>
        <v/>
      </c>
      <c r="J1415" s="9" t="str">
        <f t="shared" si="148"/>
        <v/>
      </c>
      <c r="K1415" s="11" t="str">
        <f t="shared" si="149"/>
        <v/>
      </c>
      <c r="L1415" s="11" t="str">
        <f t="shared" si="150"/>
        <v/>
      </c>
      <c r="M1415" s="11" t="str">
        <f>IF(A1415="","",VLOOKUP(E1415,index!$A$1:$B$6,2,0)*K1415*G1415)</f>
        <v/>
      </c>
      <c r="N1415" s="11" t="str">
        <f>IF(A1415="","",-PMT(G1415*VLOOKUP(E1415,index!$A$1:$B$6,2,0),C1415,F1415,0,0))</f>
        <v/>
      </c>
      <c r="O1415" s="11" t="str">
        <f t="shared" si="151"/>
        <v/>
      </c>
      <c r="P1415" s="11" t="str">
        <f t="shared" si="152"/>
        <v/>
      </c>
    </row>
    <row r="1416" spans="1:16" x14ac:dyDescent="0.25">
      <c r="A1416" s="9" t="str">
        <f>IF(A1415="","",IF(B1415&lt;C1415,A1415,IF(A1415=MAX('entry data'!$B$8:$B$507),"",A1415+1)))</f>
        <v/>
      </c>
      <c r="B1416" s="9" t="str">
        <f t="shared" si="147"/>
        <v/>
      </c>
      <c r="C1416" s="9" t="str">
        <f>IF(ISERROR(VLOOKUP(A1416,'entry data'!B:G,6,0)),"",VLOOKUP(A1416,'entry data'!B:G,6,0))</f>
        <v/>
      </c>
      <c r="D1416" s="9" t="str">
        <f>IF(ISERROR(VLOOKUP(A1416,'entry data'!B:C,2,0)),"",VLOOKUP(A1416,'entry data'!B:C,2,0))</f>
        <v/>
      </c>
      <c r="E1416" s="9" t="str">
        <f>IF(ISERROR(VLOOKUP(A1416,'entry data'!B:E,4,0)),"",VLOOKUP(A1416,'entry data'!B:E,4,0))</f>
        <v/>
      </c>
      <c r="F1416" s="11" t="str">
        <f>IF(A1416="","",IF(ISERROR(VLOOKUP(A1416,'entry data'!B:F,5,0)),"",VLOOKUP(A1416,'entry data'!B:F,5,0)))</f>
        <v/>
      </c>
      <c r="G1416" s="12" t="str">
        <f>IF(A1416="","",IF(ISERROR(VLOOKUP(A1416,'entry data'!B:I,8,0)),"",VLOOKUP(A1416,'entry data'!B:I,7,0)))</f>
        <v/>
      </c>
      <c r="H1416" s="13" t="str">
        <f>IF(A1416="","",IF(B1416=1,VLOOKUP(A1416,'entry data'!B:D,3,0),I1415))</f>
        <v/>
      </c>
      <c r="I1416" s="14" t="str">
        <f>IF(A1416="","",IF(E1416="weekly",7,IF(E1416="fortnightly",14,IF(E1416="monthly",DATE(IF(MONTH(H1416)=12,YEAR(H1416)+1,YEAR(H1416)),VLOOKUP(MONTH(H1416),index!$D$2:$G$13,2,0),DAY(H1416)),
IF(E1416="quarterly",DATE(IF(MONTH(H1416)&gt;=10,YEAR(H1416)+1,YEAR(H1416)),VLOOKUP(MONTH(H1416),index!$D$2:$G$13,3,0),DAY(H1416)),
IF(E1416="halfyearly",DATE(IF(MONTH(H1416)&gt;=7,YEAR(H1416)+1,YEAR(H1416)),VLOOKUP(MONTH(H1416),index!$D$2:$G$13,4,0),DAY(H1416)),
DATE(YEAR(H1416)+1,MONTH(H1416),DAY(H1416)))))-H1416))+H1416)</f>
        <v/>
      </c>
      <c r="J1416" s="9" t="str">
        <f t="shared" si="148"/>
        <v/>
      </c>
      <c r="K1416" s="11" t="str">
        <f t="shared" si="149"/>
        <v/>
      </c>
      <c r="L1416" s="11" t="str">
        <f t="shared" si="150"/>
        <v/>
      </c>
      <c r="M1416" s="11" t="str">
        <f>IF(A1416="","",VLOOKUP(E1416,index!$A$1:$B$6,2,0)*K1416*G1416)</f>
        <v/>
      </c>
      <c r="N1416" s="11" t="str">
        <f>IF(A1416="","",-PMT(G1416*VLOOKUP(E1416,index!$A$1:$B$6,2,0),C1416,F1416,0,0))</f>
        <v/>
      </c>
      <c r="O1416" s="11" t="str">
        <f t="shared" si="151"/>
        <v/>
      </c>
      <c r="P1416" s="11" t="str">
        <f t="shared" si="152"/>
        <v/>
      </c>
    </row>
    <row r="1417" spans="1:16" x14ac:dyDescent="0.25">
      <c r="A1417" s="9" t="str">
        <f>IF(A1416="","",IF(B1416&lt;C1416,A1416,IF(A1416=MAX('entry data'!$B$8:$B$507),"",A1416+1)))</f>
        <v/>
      </c>
      <c r="B1417" s="9" t="str">
        <f t="shared" si="147"/>
        <v/>
      </c>
      <c r="C1417" s="9" t="str">
        <f>IF(ISERROR(VLOOKUP(A1417,'entry data'!B:G,6,0)),"",VLOOKUP(A1417,'entry data'!B:G,6,0))</f>
        <v/>
      </c>
      <c r="D1417" s="9" t="str">
        <f>IF(ISERROR(VLOOKUP(A1417,'entry data'!B:C,2,0)),"",VLOOKUP(A1417,'entry data'!B:C,2,0))</f>
        <v/>
      </c>
      <c r="E1417" s="9" t="str">
        <f>IF(ISERROR(VLOOKUP(A1417,'entry data'!B:E,4,0)),"",VLOOKUP(A1417,'entry data'!B:E,4,0))</f>
        <v/>
      </c>
      <c r="F1417" s="11" t="str">
        <f>IF(A1417="","",IF(ISERROR(VLOOKUP(A1417,'entry data'!B:F,5,0)),"",VLOOKUP(A1417,'entry data'!B:F,5,0)))</f>
        <v/>
      </c>
      <c r="G1417" s="12" t="str">
        <f>IF(A1417="","",IF(ISERROR(VLOOKUP(A1417,'entry data'!B:I,8,0)),"",VLOOKUP(A1417,'entry data'!B:I,7,0)))</f>
        <v/>
      </c>
      <c r="H1417" s="13" t="str">
        <f>IF(A1417="","",IF(B1417=1,VLOOKUP(A1417,'entry data'!B:D,3,0),I1416))</f>
        <v/>
      </c>
      <c r="I1417" s="14" t="str">
        <f>IF(A1417="","",IF(E1417="weekly",7,IF(E1417="fortnightly",14,IF(E1417="monthly",DATE(IF(MONTH(H1417)=12,YEAR(H1417)+1,YEAR(H1417)),VLOOKUP(MONTH(H1417),index!$D$2:$G$13,2,0),DAY(H1417)),
IF(E1417="quarterly",DATE(IF(MONTH(H1417)&gt;=10,YEAR(H1417)+1,YEAR(H1417)),VLOOKUP(MONTH(H1417),index!$D$2:$G$13,3,0),DAY(H1417)),
IF(E1417="halfyearly",DATE(IF(MONTH(H1417)&gt;=7,YEAR(H1417)+1,YEAR(H1417)),VLOOKUP(MONTH(H1417),index!$D$2:$G$13,4,0),DAY(H1417)),
DATE(YEAR(H1417)+1,MONTH(H1417),DAY(H1417)))))-H1417))+H1417)</f>
        <v/>
      </c>
      <c r="J1417" s="9" t="str">
        <f t="shared" si="148"/>
        <v/>
      </c>
      <c r="K1417" s="11" t="str">
        <f t="shared" si="149"/>
        <v/>
      </c>
      <c r="L1417" s="11" t="str">
        <f t="shared" si="150"/>
        <v/>
      </c>
      <c r="M1417" s="11" t="str">
        <f>IF(A1417="","",VLOOKUP(E1417,index!$A$1:$B$6,2,0)*K1417*G1417)</f>
        <v/>
      </c>
      <c r="N1417" s="11" t="str">
        <f>IF(A1417="","",-PMT(G1417*VLOOKUP(E1417,index!$A$1:$B$6,2,0),C1417,F1417,0,0))</f>
        <v/>
      </c>
      <c r="O1417" s="11" t="str">
        <f t="shared" si="151"/>
        <v/>
      </c>
      <c r="P1417" s="11" t="str">
        <f t="shared" si="152"/>
        <v/>
      </c>
    </row>
    <row r="1418" spans="1:16" x14ac:dyDescent="0.25">
      <c r="A1418" s="9" t="str">
        <f>IF(A1417="","",IF(B1417&lt;C1417,A1417,IF(A1417=MAX('entry data'!$B$8:$B$507),"",A1417+1)))</f>
        <v/>
      </c>
      <c r="B1418" s="9" t="str">
        <f t="shared" si="147"/>
        <v/>
      </c>
      <c r="C1418" s="9" t="str">
        <f>IF(ISERROR(VLOOKUP(A1418,'entry data'!B:G,6,0)),"",VLOOKUP(A1418,'entry data'!B:G,6,0))</f>
        <v/>
      </c>
      <c r="D1418" s="9" t="str">
        <f>IF(ISERROR(VLOOKUP(A1418,'entry data'!B:C,2,0)),"",VLOOKUP(A1418,'entry data'!B:C,2,0))</f>
        <v/>
      </c>
      <c r="E1418" s="9" t="str">
        <f>IF(ISERROR(VLOOKUP(A1418,'entry data'!B:E,4,0)),"",VLOOKUP(A1418,'entry data'!B:E,4,0))</f>
        <v/>
      </c>
      <c r="F1418" s="11" t="str">
        <f>IF(A1418="","",IF(ISERROR(VLOOKUP(A1418,'entry data'!B:F,5,0)),"",VLOOKUP(A1418,'entry data'!B:F,5,0)))</f>
        <v/>
      </c>
      <c r="G1418" s="12" t="str">
        <f>IF(A1418="","",IF(ISERROR(VLOOKUP(A1418,'entry data'!B:I,8,0)),"",VLOOKUP(A1418,'entry data'!B:I,7,0)))</f>
        <v/>
      </c>
      <c r="H1418" s="13" t="str">
        <f>IF(A1418="","",IF(B1418=1,VLOOKUP(A1418,'entry data'!B:D,3,0),I1417))</f>
        <v/>
      </c>
      <c r="I1418" s="14" t="str">
        <f>IF(A1418="","",IF(E1418="weekly",7,IF(E1418="fortnightly",14,IF(E1418="monthly",DATE(IF(MONTH(H1418)=12,YEAR(H1418)+1,YEAR(H1418)),VLOOKUP(MONTH(H1418),index!$D$2:$G$13,2,0),DAY(H1418)),
IF(E1418="quarterly",DATE(IF(MONTH(H1418)&gt;=10,YEAR(H1418)+1,YEAR(H1418)),VLOOKUP(MONTH(H1418),index!$D$2:$G$13,3,0),DAY(H1418)),
IF(E1418="halfyearly",DATE(IF(MONTH(H1418)&gt;=7,YEAR(H1418)+1,YEAR(H1418)),VLOOKUP(MONTH(H1418),index!$D$2:$G$13,4,0),DAY(H1418)),
DATE(YEAR(H1418)+1,MONTH(H1418),DAY(H1418)))))-H1418))+H1418)</f>
        <v/>
      </c>
      <c r="J1418" s="9" t="str">
        <f t="shared" si="148"/>
        <v/>
      </c>
      <c r="K1418" s="11" t="str">
        <f t="shared" si="149"/>
        <v/>
      </c>
      <c r="L1418" s="11" t="str">
        <f t="shared" si="150"/>
        <v/>
      </c>
      <c r="M1418" s="11" t="str">
        <f>IF(A1418="","",VLOOKUP(E1418,index!$A$1:$B$6,2,0)*K1418*G1418)</f>
        <v/>
      </c>
      <c r="N1418" s="11" t="str">
        <f>IF(A1418="","",-PMT(G1418*VLOOKUP(E1418,index!$A$1:$B$6,2,0),C1418,F1418,0,0))</f>
        <v/>
      </c>
      <c r="O1418" s="11" t="str">
        <f t="shared" si="151"/>
        <v/>
      </c>
      <c r="P1418" s="11" t="str">
        <f t="shared" si="152"/>
        <v/>
      </c>
    </row>
    <row r="1419" spans="1:16" x14ac:dyDescent="0.25">
      <c r="A1419" s="9" t="str">
        <f>IF(A1418="","",IF(B1418&lt;C1418,A1418,IF(A1418=MAX('entry data'!$B$8:$B$507),"",A1418+1)))</f>
        <v/>
      </c>
      <c r="B1419" s="9" t="str">
        <f t="shared" si="147"/>
        <v/>
      </c>
      <c r="C1419" s="9" t="str">
        <f>IF(ISERROR(VLOOKUP(A1419,'entry data'!B:G,6,0)),"",VLOOKUP(A1419,'entry data'!B:G,6,0))</f>
        <v/>
      </c>
      <c r="D1419" s="9" t="str">
        <f>IF(ISERROR(VLOOKUP(A1419,'entry data'!B:C,2,0)),"",VLOOKUP(A1419,'entry data'!B:C,2,0))</f>
        <v/>
      </c>
      <c r="E1419" s="9" t="str">
        <f>IF(ISERROR(VLOOKUP(A1419,'entry data'!B:E,4,0)),"",VLOOKUP(A1419,'entry data'!B:E,4,0))</f>
        <v/>
      </c>
      <c r="F1419" s="11" t="str">
        <f>IF(A1419="","",IF(ISERROR(VLOOKUP(A1419,'entry data'!B:F,5,0)),"",VLOOKUP(A1419,'entry data'!B:F,5,0)))</f>
        <v/>
      </c>
      <c r="G1419" s="12" t="str">
        <f>IF(A1419="","",IF(ISERROR(VLOOKUP(A1419,'entry data'!B:I,8,0)),"",VLOOKUP(A1419,'entry data'!B:I,7,0)))</f>
        <v/>
      </c>
      <c r="H1419" s="13" t="str">
        <f>IF(A1419="","",IF(B1419=1,VLOOKUP(A1419,'entry data'!B:D,3,0),I1418))</f>
        <v/>
      </c>
      <c r="I1419" s="14" t="str">
        <f>IF(A1419="","",IF(E1419="weekly",7,IF(E1419="fortnightly",14,IF(E1419="monthly",DATE(IF(MONTH(H1419)=12,YEAR(H1419)+1,YEAR(H1419)),VLOOKUP(MONTH(H1419),index!$D$2:$G$13,2,0),DAY(H1419)),
IF(E1419="quarterly",DATE(IF(MONTH(H1419)&gt;=10,YEAR(H1419)+1,YEAR(H1419)),VLOOKUP(MONTH(H1419),index!$D$2:$G$13,3,0),DAY(H1419)),
IF(E1419="halfyearly",DATE(IF(MONTH(H1419)&gt;=7,YEAR(H1419)+1,YEAR(H1419)),VLOOKUP(MONTH(H1419),index!$D$2:$G$13,4,0),DAY(H1419)),
DATE(YEAR(H1419)+1,MONTH(H1419),DAY(H1419)))))-H1419))+H1419)</f>
        <v/>
      </c>
      <c r="J1419" s="9" t="str">
        <f t="shared" si="148"/>
        <v/>
      </c>
      <c r="K1419" s="11" t="str">
        <f t="shared" si="149"/>
        <v/>
      </c>
      <c r="L1419" s="11" t="str">
        <f t="shared" si="150"/>
        <v/>
      </c>
      <c r="M1419" s="11" t="str">
        <f>IF(A1419="","",VLOOKUP(E1419,index!$A$1:$B$6,2,0)*K1419*G1419)</f>
        <v/>
      </c>
      <c r="N1419" s="11" t="str">
        <f>IF(A1419="","",-PMT(G1419*VLOOKUP(E1419,index!$A$1:$B$6,2,0),C1419,F1419,0,0))</f>
        <v/>
      </c>
      <c r="O1419" s="11" t="str">
        <f t="shared" si="151"/>
        <v/>
      </c>
      <c r="P1419" s="11" t="str">
        <f t="shared" si="152"/>
        <v/>
      </c>
    </row>
    <row r="1420" spans="1:16" x14ac:dyDescent="0.25">
      <c r="A1420" s="9" t="str">
        <f>IF(A1419="","",IF(B1419&lt;C1419,A1419,IF(A1419=MAX('entry data'!$B$8:$B$507),"",A1419+1)))</f>
        <v/>
      </c>
      <c r="B1420" s="9" t="str">
        <f t="shared" si="147"/>
        <v/>
      </c>
      <c r="C1420" s="9" t="str">
        <f>IF(ISERROR(VLOOKUP(A1420,'entry data'!B:G,6,0)),"",VLOOKUP(A1420,'entry data'!B:G,6,0))</f>
        <v/>
      </c>
      <c r="D1420" s="9" t="str">
        <f>IF(ISERROR(VLOOKUP(A1420,'entry data'!B:C,2,0)),"",VLOOKUP(A1420,'entry data'!B:C,2,0))</f>
        <v/>
      </c>
      <c r="E1420" s="9" t="str">
        <f>IF(ISERROR(VLOOKUP(A1420,'entry data'!B:E,4,0)),"",VLOOKUP(A1420,'entry data'!B:E,4,0))</f>
        <v/>
      </c>
      <c r="F1420" s="11" t="str">
        <f>IF(A1420="","",IF(ISERROR(VLOOKUP(A1420,'entry data'!B:F,5,0)),"",VLOOKUP(A1420,'entry data'!B:F,5,0)))</f>
        <v/>
      </c>
      <c r="G1420" s="12" t="str">
        <f>IF(A1420="","",IF(ISERROR(VLOOKUP(A1420,'entry data'!B:I,8,0)),"",VLOOKUP(A1420,'entry data'!B:I,7,0)))</f>
        <v/>
      </c>
      <c r="H1420" s="13" t="str">
        <f>IF(A1420="","",IF(B1420=1,VLOOKUP(A1420,'entry data'!B:D,3,0),I1419))</f>
        <v/>
      </c>
      <c r="I1420" s="14" t="str">
        <f>IF(A1420="","",IF(E1420="weekly",7,IF(E1420="fortnightly",14,IF(E1420="monthly",DATE(IF(MONTH(H1420)=12,YEAR(H1420)+1,YEAR(H1420)),VLOOKUP(MONTH(H1420),index!$D$2:$G$13,2,0),DAY(H1420)),
IF(E1420="quarterly",DATE(IF(MONTH(H1420)&gt;=10,YEAR(H1420)+1,YEAR(H1420)),VLOOKUP(MONTH(H1420),index!$D$2:$G$13,3,0),DAY(H1420)),
IF(E1420="halfyearly",DATE(IF(MONTH(H1420)&gt;=7,YEAR(H1420)+1,YEAR(H1420)),VLOOKUP(MONTH(H1420),index!$D$2:$G$13,4,0),DAY(H1420)),
DATE(YEAR(H1420)+1,MONTH(H1420),DAY(H1420)))))-H1420))+H1420)</f>
        <v/>
      </c>
      <c r="J1420" s="9" t="str">
        <f t="shared" si="148"/>
        <v/>
      </c>
      <c r="K1420" s="11" t="str">
        <f t="shared" si="149"/>
        <v/>
      </c>
      <c r="L1420" s="11" t="str">
        <f t="shared" si="150"/>
        <v/>
      </c>
      <c r="M1420" s="11" t="str">
        <f>IF(A1420="","",VLOOKUP(E1420,index!$A$1:$B$6,2,0)*K1420*G1420)</f>
        <v/>
      </c>
      <c r="N1420" s="11" t="str">
        <f>IF(A1420="","",-PMT(G1420*VLOOKUP(E1420,index!$A$1:$B$6,2,0),C1420,F1420,0,0))</f>
        <v/>
      </c>
      <c r="O1420" s="11" t="str">
        <f t="shared" si="151"/>
        <v/>
      </c>
      <c r="P1420" s="11" t="str">
        <f t="shared" si="152"/>
        <v/>
      </c>
    </row>
    <row r="1421" spans="1:16" x14ac:dyDescent="0.25">
      <c r="A1421" s="9" t="str">
        <f>IF(A1420="","",IF(B1420&lt;C1420,A1420,IF(A1420=MAX('entry data'!$B$8:$B$507),"",A1420+1)))</f>
        <v/>
      </c>
      <c r="B1421" s="9" t="str">
        <f t="shared" si="147"/>
        <v/>
      </c>
      <c r="C1421" s="9" t="str">
        <f>IF(ISERROR(VLOOKUP(A1421,'entry data'!B:G,6,0)),"",VLOOKUP(A1421,'entry data'!B:G,6,0))</f>
        <v/>
      </c>
      <c r="D1421" s="9" t="str">
        <f>IF(ISERROR(VLOOKUP(A1421,'entry data'!B:C,2,0)),"",VLOOKUP(A1421,'entry data'!B:C,2,0))</f>
        <v/>
      </c>
      <c r="E1421" s="9" t="str">
        <f>IF(ISERROR(VLOOKUP(A1421,'entry data'!B:E,4,0)),"",VLOOKUP(A1421,'entry data'!B:E,4,0))</f>
        <v/>
      </c>
      <c r="F1421" s="11" t="str">
        <f>IF(A1421="","",IF(ISERROR(VLOOKUP(A1421,'entry data'!B:F,5,0)),"",VLOOKUP(A1421,'entry data'!B:F,5,0)))</f>
        <v/>
      </c>
      <c r="G1421" s="12" t="str">
        <f>IF(A1421="","",IF(ISERROR(VLOOKUP(A1421,'entry data'!B:I,8,0)),"",VLOOKUP(A1421,'entry data'!B:I,7,0)))</f>
        <v/>
      </c>
      <c r="H1421" s="13" t="str">
        <f>IF(A1421="","",IF(B1421=1,VLOOKUP(A1421,'entry data'!B:D,3,0),I1420))</f>
        <v/>
      </c>
      <c r="I1421" s="14" t="str">
        <f>IF(A1421="","",IF(E1421="weekly",7,IF(E1421="fortnightly",14,IF(E1421="monthly",DATE(IF(MONTH(H1421)=12,YEAR(H1421)+1,YEAR(H1421)),VLOOKUP(MONTH(H1421),index!$D$2:$G$13,2,0),DAY(H1421)),
IF(E1421="quarterly",DATE(IF(MONTH(H1421)&gt;=10,YEAR(H1421)+1,YEAR(H1421)),VLOOKUP(MONTH(H1421),index!$D$2:$G$13,3,0),DAY(H1421)),
IF(E1421="halfyearly",DATE(IF(MONTH(H1421)&gt;=7,YEAR(H1421)+1,YEAR(H1421)),VLOOKUP(MONTH(H1421),index!$D$2:$G$13,4,0),DAY(H1421)),
DATE(YEAR(H1421)+1,MONTH(H1421),DAY(H1421)))))-H1421))+H1421)</f>
        <v/>
      </c>
      <c r="J1421" s="9" t="str">
        <f t="shared" si="148"/>
        <v/>
      </c>
      <c r="K1421" s="11" t="str">
        <f t="shared" si="149"/>
        <v/>
      </c>
      <c r="L1421" s="11" t="str">
        <f t="shared" si="150"/>
        <v/>
      </c>
      <c r="M1421" s="11" t="str">
        <f>IF(A1421="","",VLOOKUP(E1421,index!$A$1:$B$6,2,0)*K1421*G1421)</f>
        <v/>
      </c>
      <c r="N1421" s="11" t="str">
        <f>IF(A1421="","",-PMT(G1421*VLOOKUP(E1421,index!$A$1:$B$6,2,0),C1421,F1421,0,0))</f>
        <v/>
      </c>
      <c r="O1421" s="11" t="str">
        <f t="shared" si="151"/>
        <v/>
      </c>
      <c r="P1421" s="11" t="str">
        <f t="shared" si="152"/>
        <v/>
      </c>
    </row>
    <row r="1422" spans="1:16" x14ac:dyDescent="0.25">
      <c r="A1422" s="9" t="str">
        <f>IF(A1421="","",IF(B1421&lt;C1421,A1421,IF(A1421=MAX('entry data'!$B$8:$B$507),"",A1421+1)))</f>
        <v/>
      </c>
      <c r="B1422" s="9" t="str">
        <f t="shared" si="147"/>
        <v/>
      </c>
      <c r="C1422" s="9" t="str">
        <f>IF(ISERROR(VLOOKUP(A1422,'entry data'!B:G,6,0)),"",VLOOKUP(A1422,'entry data'!B:G,6,0))</f>
        <v/>
      </c>
      <c r="D1422" s="9" t="str">
        <f>IF(ISERROR(VLOOKUP(A1422,'entry data'!B:C,2,0)),"",VLOOKUP(A1422,'entry data'!B:C,2,0))</f>
        <v/>
      </c>
      <c r="E1422" s="9" t="str">
        <f>IF(ISERROR(VLOOKUP(A1422,'entry data'!B:E,4,0)),"",VLOOKUP(A1422,'entry data'!B:E,4,0))</f>
        <v/>
      </c>
      <c r="F1422" s="11" t="str">
        <f>IF(A1422="","",IF(ISERROR(VLOOKUP(A1422,'entry data'!B:F,5,0)),"",VLOOKUP(A1422,'entry data'!B:F,5,0)))</f>
        <v/>
      </c>
      <c r="G1422" s="12" t="str">
        <f>IF(A1422="","",IF(ISERROR(VLOOKUP(A1422,'entry data'!B:I,8,0)),"",VLOOKUP(A1422,'entry data'!B:I,7,0)))</f>
        <v/>
      </c>
      <c r="H1422" s="13" t="str">
        <f>IF(A1422="","",IF(B1422=1,VLOOKUP(A1422,'entry data'!B:D,3,0),I1421))</f>
        <v/>
      </c>
      <c r="I1422" s="14" t="str">
        <f>IF(A1422="","",IF(E1422="weekly",7,IF(E1422="fortnightly",14,IF(E1422="monthly",DATE(IF(MONTH(H1422)=12,YEAR(H1422)+1,YEAR(H1422)),VLOOKUP(MONTH(H1422),index!$D$2:$G$13,2,0),DAY(H1422)),
IF(E1422="quarterly",DATE(IF(MONTH(H1422)&gt;=10,YEAR(H1422)+1,YEAR(H1422)),VLOOKUP(MONTH(H1422),index!$D$2:$G$13,3,0),DAY(H1422)),
IF(E1422="halfyearly",DATE(IF(MONTH(H1422)&gt;=7,YEAR(H1422)+1,YEAR(H1422)),VLOOKUP(MONTH(H1422),index!$D$2:$G$13,4,0),DAY(H1422)),
DATE(YEAR(H1422)+1,MONTH(H1422),DAY(H1422)))))-H1422))+H1422)</f>
        <v/>
      </c>
      <c r="J1422" s="9" t="str">
        <f t="shared" si="148"/>
        <v/>
      </c>
      <c r="K1422" s="11" t="str">
        <f t="shared" si="149"/>
        <v/>
      </c>
      <c r="L1422" s="11" t="str">
        <f t="shared" si="150"/>
        <v/>
      </c>
      <c r="M1422" s="11" t="str">
        <f>IF(A1422="","",VLOOKUP(E1422,index!$A$1:$B$6,2,0)*K1422*G1422)</f>
        <v/>
      </c>
      <c r="N1422" s="11" t="str">
        <f>IF(A1422="","",-PMT(G1422*VLOOKUP(E1422,index!$A$1:$B$6,2,0),C1422,F1422,0,0))</f>
        <v/>
      </c>
      <c r="O1422" s="11" t="str">
        <f t="shared" si="151"/>
        <v/>
      </c>
      <c r="P1422" s="11" t="str">
        <f t="shared" si="152"/>
        <v/>
      </c>
    </row>
    <row r="1423" spans="1:16" x14ac:dyDescent="0.25">
      <c r="A1423" s="9" t="str">
        <f>IF(A1422="","",IF(B1422&lt;C1422,A1422,IF(A1422=MAX('entry data'!$B$8:$B$507),"",A1422+1)))</f>
        <v/>
      </c>
      <c r="B1423" s="9" t="str">
        <f t="shared" si="147"/>
        <v/>
      </c>
      <c r="C1423" s="9" t="str">
        <f>IF(ISERROR(VLOOKUP(A1423,'entry data'!B:G,6,0)),"",VLOOKUP(A1423,'entry data'!B:G,6,0))</f>
        <v/>
      </c>
      <c r="D1423" s="9" t="str">
        <f>IF(ISERROR(VLOOKUP(A1423,'entry data'!B:C,2,0)),"",VLOOKUP(A1423,'entry data'!B:C,2,0))</f>
        <v/>
      </c>
      <c r="E1423" s="9" t="str">
        <f>IF(ISERROR(VLOOKUP(A1423,'entry data'!B:E,4,0)),"",VLOOKUP(A1423,'entry data'!B:E,4,0))</f>
        <v/>
      </c>
      <c r="F1423" s="11" t="str">
        <f>IF(A1423="","",IF(ISERROR(VLOOKUP(A1423,'entry data'!B:F,5,0)),"",VLOOKUP(A1423,'entry data'!B:F,5,0)))</f>
        <v/>
      </c>
      <c r="G1423" s="12" t="str">
        <f>IF(A1423="","",IF(ISERROR(VLOOKUP(A1423,'entry data'!B:I,8,0)),"",VLOOKUP(A1423,'entry data'!B:I,7,0)))</f>
        <v/>
      </c>
      <c r="H1423" s="13" t="str">
        <f>IF(A1423="","",IF(B1423=1,VLOOKUP(A1423,'entry data'!B:D,3,0),I1422))</f>
        <v/>
      </c>
      <c r="I1423" s="14" t="str">
        <f>IF(A1423="","",IF(E1423="weekly",7,IF(E1423="fortnightly",14,IF(E1423="monthly",DATE(IF(MONTH(H1423)=12,YEAR(H1423)+1,YEAR(H1423)),VLOOKUP(MONTH(H1423),index!$D$2:$G$13,2,0),DAY(H1423)),
IF(E1423="quarterly",DATE(IF(MONTH(H1423)&gt;=10,YEAR(H1423)+1,YEAR(H1423)),VLOOKUP(MONTH(H1423),index!$D$2:$G$13,3,0),DAY(H1423)),
IF(E1423="halfyearly",DATE(IF(MONTH(H1423)&gt;=7,YEAR(H1423)+1,YEAR(H1423)),VLOOKUP(MONTH(H1423),index!$D$2:$G$13,4,0),DAY(H1423)),
DATE(YEAR(H1423)+1,MONTH(H1423),DAY(H1423)))))-H1423))+H1423)</f>
        <v/>
      </c>
      <c r="J1423" s="9" t="str">
        <f t="shared" si="148"/>
        <v/>
      </c>
      <c r="K1423" s="11" t="str">
        <f t="shared" si="149"/>
        <v/>
      </c>
      <c r="L1423" s="11" t="str">
        <f t="shared" si="150"/>
        <v/>
      </c>
      <c r="M1423" s="11" t="str">
        <f>IF(A1423="","",VLOOKUP(E1423,index!$A$1:$B$6,2,0)*K1423*G1423)</f>
        <v/>
      </c>
      <c r="N1423" s="11" t="str">
        <f>IF(A1423="","",-PMT(G1423*VLOOKUP(E1423,index!$A$1:$B$6,2,0),C1423,F1423,0,0))</f>
        <v/>
      </c>
      <c r="O1423" s="11" t="str">
        <f t="shared" si="151"/>
        <v/>
      </c>
      <c r="P1423" s="11" t="str">
        <f t="shared" si="152"/>
        <v/>
      </c>
    </row>
    <row r="1424" spans="1:16" x14ac:dyDescent="0.25">
      <c r="A1424" s="9" t="str">
        <f>IF(A1423="","",IF(B1423&lt;C1423,A1423,IF(A1423=MAX('entry data'!$B$8:$B$507),"",A1423+1)))</f>
        <v/>
      </c>
      <c r="B1424" s="9" t="str">
        <f t="shared" si="147"/>
        <v/>
      </c>
      <c r="C1424" s="9" t="str">
        <f>IF(ISERROR(VLOOKUP(A1424,'entry data'!B:G,6,0)),"",VLOOKUP(A1424,'entry data'!B:G,6,0))</f>
        <v/>
      </c>
      <c r="D1424" s="9" t="str">
        <f>IF(ISERROR(VLOOKUP(A1424,'entry data'!B:C,2,0)),"",VLOOKUP(A1424,'entry data'!B:C,2,0))</f>
        <v/>
      </c>
      <c r="E1424" s="9" t="str">
        <f>IF(ISERROR(VLOOKUP(A1424,'entry data'!B:E,4,0)),"",VLOOKUP(A1424,'entry data'!B:E,4,0))</f>
        <v/>
      </c>
      <c r="F1424" s="11" t="str">
        <f>IF(A1424="","",IF(ISERROR(VLOOKUP(A1424,'entry data'!B:F,5,0)),"",VLOOKUP(A1424,'entry data'!B:F,5,0)))</f>
        <v/>
      </c>
      <c r="G1424" s="12" t="str">
        <f>IF(A1424="","",IF(ISERROR(VLOOKUP(A1424,'entry data'!B:I,8,0)),"",VLOOKUP(A1424,'entry data'!B:I,7,0)))</f>
        <v/>
      </c>
      <c r="H1424" s="13" t="str">
        <f>IF(A1424="","",IF(B1424=1,VLOOKUP(A1424,'entry data'!B:D,3,0),I1423))</f>
        <v/>
      </c>
      <c r="I1424" s="14" t="str">
        <f>IF(A1424="","",IF(E1424="weekly",7,IF(E1424="fortnightly",14,IF(E1424="monthly",DATE(IF(MONTH(H1424)=12,YEAR(H1424)+1,YEAR(H1424)),VLOOKUP(MONTH(H1424),index!$D$2:$G$13,2,0),DAY(H1424)),
IF(E1424="quarterly",DATE(IF(MONTH(H1424)&gt;=10,YEAR(H1424)+1,YEAR(H1424)),VLOOKUP(MONTH(H1424),index!$D$2:$G$13,3,0),DAY(H1424)),
IF(E1424="halfyearly",DATE(IF(MONTH(H1424)&gt;=7,YEAR(H1424)+1,YEAR(H1424)),VLOOKUP(MONTH(H1424),index!$D$2:$G$13,4,0),DAY(H1424)),
DATE(YEAR(H1424)+1,MONTH(H1424),DAY(H1424)))))-H1424))+H1424)</f>
        <v/>
      </c>
      <c r="J1424" s="9" t="str">
        <f t="shared" si="148"/>
        <v/>
      </c>
      <c r="K1424" s="11" t="str">
        <f t="shared" si="149"/>
        <v/>
      </c>
      <c r="L1424" s="11" t="str">
        <f t="shared" si="150"/>
        <v/>
      </c>
      <c r="M1424" s="11" t="str">
        <f>IF(A1424="","",VLOOKUP(E1424,index!$A$1:$B$6,2,0)*K1424*G1424)</f>
        <v/>
      </c>
      <c r="N1424" s="11" t="str">
        <f>IF(A1424="","",-PMT(G1424*VLOOKUP(E1424,index!$A$1:$B$6,2,0),C1424,F1424,0,0))</f>
        <v/>
      </c>
      <c r="O1424" s="11" t="str">
        <f t="shared" si="151"/>
        <v/>
      </c>
      <c r="P1424" s="11" t="str">
        <f t="shared" si="152"/>
        <v/>
      </c>
    </row>
    <row r="1425" spans="1:16" x14ac:dyDescent="0.25">
      <c r="A1425" s="9" t="str">
        <f>IF(A1424="","",IF(B1424&lt;C1424,A1424,IF(A1424=MAX('entry data'!$B$8:$B$507),"",A1424+1)))</f>
        <v/>
      </c>
      <c r="B1425" s="9" t="str">
        <f t="shared" si="147"/>
        <v/>
      </c>
      <c r="C1425" s="9" t="str">
        <f>IF(ISERROR(VLOOKUP(A1425,'entry data'!B:G,6,0)),"",VLOOKUP(A1425,'entry data'!B:G,6,0))</f>
        <v/>
      </c>
      <c r="D1425" s="9" t="str">
        <f>IF(ISERROR(VLOOKUP(A1425,'entry data'!B:C,2,0)),"",VLOOKUP(A1425,'entry data'!B:C,2,0))</f>
        <v/>
      </c>
      <c r="E1425" s="9" t="str">
        <f>IF(ISERROR(VLOOKUP(A1425,'entry data'!B:E,4,0)),"",VLOOKUP(A1425,'entry data'!B:E,4,0))</f>
        <v/>
      </c>
      <c r="F1425" s="11" t="str">
        <f>IF(A1425="","",IF(ISERROR(VLOOKUP(A1425,'entry data'!B:F,5,0)),"",VLOOKUP(A1425,'entry data'!B:F,5,0)))</f>
        <v/>
      </c>
      <c r="G1425" s="12" t="str">
        <f>IF(A1425="","",IF(ISERROR(VLOOKUP(A1425,'entry data'!B:I,8,0)),"",VLOOKUP(A1425,'entry data'!B:I,7,0)))</f>
        <v/>
      </c>
      <c r="H1425" s="13" t="str">
        <f>IF(A1425="","",IF(B1425=1,VLOOKUP(A1425,'entry data'!B:D,3,0),I1424))</f>
        <v/>
      </c>
      <c r="I1425" s="14" t="str">
        <f>IF(A1425="","",IF(E1425="weekly",7,IF(E1425="fortnightly",14,IF(E1425="monthly",DATE(IF(MONTH(H1425)=12,YEAR(H1425)+1,YEAR(H1425)),VLOOKUP(MONTH(H1425),index!$D$2:$G$13,2,0),DAY(H1425)),
IF(E1425="quarterly",DATE(IF(MONTH(H1425)&gt;=10,YEAR(H1425)+1,YEAR(H1425)),VLOOKUP(MONTH(H1425),index!$D$2:$G$13,3,0),DAY(H1425)),
IF(E1425="halfyearly",DATE(IF(MONTH(H1425)&gt;=7,YEAR(H1425)+1,YEAR(H1425)),VLOOKUP(MONTH(H1425),index!$D$2:$G$13,4,0),DAY(H1425)),
DATE(YEAR(H1425)+1,MONTH(H1425),DAY(H1425)))))-H1425))+H1425)</f>
        <v/>
      </c>
      <c r="J1425" s="9" t="str">
        <f t="shared" si="148"/>
        <v/>
      </c>
      <c r="K1425" s="11" t="str">
        <f t="shared" si="149"/>
        <v/>
      </c>
      <c r="L1425" s="11" t="str">
        <f t="shared" si="150"/>
        <v/>
      </c>
      <c r="M1425" s="11" t="str">
        <f>IF(A1425="","",VLOOKUP(E1425,index!$A$1:$B$6,2,0)*K1425*G1425)</f>
        <v/>
      </c>
      <c r="N1425" s="11" t="str">
        <f>IF(A1425="","",-PMT(G1425*VLOOKUP(E1425,index!$A$1:$B$6,2,0),C1425,F1425,0,0))</f>
        <v/>
      </c>
      <c r="O1425" s="11" t="str">
        <f t="shared" si="151"/>
        <v/>
      </c>
      <c r="P1425" s="11" t="str">
        <f t="shared" si="152"/>
        <v/>
      </c>
    </row>
    <row r="1426" spans="1:16" x14ac:dyDescent="0.25">
      <c r="A1426" s="9" t="str">
        <f>IF(A1425="","",IF(B1425&lt;C1425,A1425,IF(A1425=MAX('entry data'!$B$8:$B$507),"",A1425+1)))</f>
        <v/>
      </c>
      <c r="B1426" s="9" t="str">
        <f t="shared" si="147"/>
        <v/>
      </c>
      <c r="C1426" s="9" t="str">
        <f>IF(ISERROR(VLOOKUP(A1426,'entry data'!B:G,6,0)),"",VLOOKUP(A1426,'entry data'!B:G,6,0))</f>
        <v/>
      </c>
      <c r="D1426" s="9" t="str">
        <f>IF(ISERROR(VLOOKUP(A1426,'entry data'!B:C,2,0)),"",VLOOKUP(A1426,'entry data'!B:C,2,0))</f>
        <v/>
      </c>
      <c r="E1426" s="9" t="str">
        <f>IF(ISERROR(VLOOKUP(A1426,'entry data'!B:E,4,0)),"",VLOOKUP(A1426,'entry data'!B:E,4,0))</f>
        <v/>
      </c>
      <c r="F1426" s="11" t="str">
        <f>IF(A1426="","",IF(ISERROR(VLOOKUP(A1426,'entry data'!B:F,5,0)),"",VLOOKUP(A1426,'entry data'!B:F,5,0)))</f>
        <v/>
      </c>
      <c r="G1426" s="12" t="str">
        <f>IF(A1426="","",IF(ISERROR(VLOOKUP(A1426,'entry data'!B:I,8,0)),"",VLOOKUP(A1426,'entry data'!B:I,7,0)))</f>
        <v/>
      </c>
      <c r="H1426" s="13" t="str">
        <f>IF(A1426="","",IF(B1426=1,VLOOKUP(A1426,'entry data'!B:D,3,0),I1425))</f>
        <v/>
      </c>
      <c r="I1426" s="14" t="str">
        <f>IF(A1426="","",IF(E1426="weekly",7,IF(E1426="fortnightly",14,IF(E1426="monthly",DATE(IF(MONTH(H1426)=12,YEAR(H1426)+1,YEAR(H1426)),VLOOKUP(MONTH(H1426),index!$D$2:$G$13,2,0),DAY(H1426)),
IF(E1426="quarterly",DATE(IF(MONTH(H1426)&gt;=10,YEAR(H1426)+1,YEAR(H1426)),VLOOKUP(MONTH(H1426),index!$D$2:$G$13,3,0),DAY(H1426)),
IF(E1426="halfyearly",DATE(IF(MONTH(H1426)&gt;=7,YEAR(H1426)+1,YEAR(H1426)),VLOOKUP(MONTH(H1426),index!$D$2:$G$13,4,0),DAY(H1426)),
DATE(YEAR(H1426)+1,MONTH(H1426),DAY(H1426)))))-H1426))+H1426)</f>
        <v/>
      </c>
      <c r="J1426" s="9" t="str">
        <f t="shared" si="148"/>
        <v/>
      </c>
      <c r="K1426" s="11" t="str">
        <f t="shared" si="149"/>
        <v/>
      </c>
      <c r="L1426" s="11" t="str">
        <f t="shared" si="150"/>
        <v/>
      </c>
      <c r="M1426" s="11" t="str">
        <f>IF(A1426="","",VLOOKUP(E1426,index!$A$1:$B$6,2,0)*K1426*G1426)</f>
        <v/>
      </c>
      <c r="N1426" s="11" t="str">
        <f>IF(A1426="","",-PMT(G1426*VLOOKUP(E1426,index!$A$1:$B$6,2,0),C1426,F1426,0,0))</f>
        <v/>
      </c>
      <c r="O1426" s="11" t="str">
        <f t="shared" si="151"/>
        <v/>
      </c>
      <c r="P1426" s="11" t="str">
        <f t="shared" si="152"/>
        <v/>
      </c>
    </row>
    <row r="1427" spans="1:16" x14ac:dyDescent="0.25">
      <c r="A1427" s="9" t="str">
        <f>IF(A1426="","",IF(B1426&lt;C1426,A1426,IF(A1426=MAX('entry data'!$B$8:$B$507),"",A1426+1)))</f>
        <v/>
      </c>
      <c r="B1427" s="9" t="str">
        <f t="shared" si="147"/>
        <v/>
      </c>
      <c r="C1427" s="9" t="str">
        <f>IF(ISERROR(VLOOKUP(A1427,'entry data'!B:G,6,0)),"",VLOOKUP(A1427,'entry data'!B:G,6,0))</f>
        <v/>
      </c>
      <c r="D1427" s="9" t="str">
        <f>IF(ISERROR(VLOOKUP(A1427,'entry data'!B:C,2,0)),"",VLOOKUP(A1427,'entry data'!B:C,2,0))</f>
        <v/>
      </c>
      <c r="E1427" s="9" t="str">
        <f>IF(ISERROR(VLOOKUP(A1427,'entry data'!B:E,4,0)),"",VLOOKUP(A1427,'entry data'!B:E,4,0))</f>
        <v/>
      </c>
      <c r="F1427" s="11" t="str">
        <f>IF(A1427="","",IF(ISERROR(VLOOKUP(A1427,'entry data'!B:F,5,0)),"",VLOOKUP(A1427,'entry data'!B:F,5,0)))</f>
        <v/>
      </c>
      <c r="G1427" s="12" t="str">
        <f>IF(A1427="","",IF(ISERROR(VLOOKUP(A1427,'entry data'!B:I,8,0)),"",VLOOKUP(A1427,'entry data'!B:I,7,0)))</f>
        <v/>
      </c>
      <c r="H1427" s="13" t="str">
        <f>IF(A1427="","",IF(B1427=1,VLOOKUP(A1427,'entry data'!B:D,3,0),I1426))</f>
        <v/>
      </c>
      <c r="I1427" s="14" t="str">
        <f>IF(A1427="","",IF(E1427="weekly",7,IF(E1427="fortnightly",14,IF(E1427="monthly",DATE(IF(MONTH(H1427)=12,YEAR(H1427)+1,YEAR(H1427)),VLOOKUP(MONTH(H1427),index!$D$2:$G$13,2,0),DAY(H1427)),
IF(E1427="quarterly",DATE(IF(MONTH(H1427)&gt;=10,YEAR(H1427)+1,YEAR(H1427)),VLOOKUP(MONTH(H1427),index!$D$2:$G$13,3,0),DAY(H1427)),
IF(E1427="halfyearly",DATE(IF(MONTH(H1427)&gt;=7,YEAR(H1427)+1,YEAR(H1427)),VLOOKUP(MONTH(H1427),index!$D$2:$G$13,4,0),DAY(H1427)),
DATE(YEAR(H1427)+1,MONTH(H1427),DAY(H1427)))))-H1427))+H1427)</f>
        <v/>
      </c>
      <c r="J1427" s="9" t="str">
        <f t="shared" si="148"/>
        <v/>
      </c>
      <c r="K1427" s="11" t="str">
        <f t="shared" si="149"/>
        <v/>
      </c>
      <c r="L1427" s="11" t="str">
        <f t="shared" si="150"/>
        <v/>
      </c>
      <c r="M1427" s="11" t="str">
        <f>IF(A1427="","",VLOOKUP(E1427,index!$A$1:$B$6,2,0)*K1427*G1427)</f>
        <v/>
      </c>
      <c r="N1427" s="11" t="str">
        <f>IF(A1427="","",-PMT(G1427*VLOOKUP(E1427,index!$A$1:$B$6,2,0),C1427,F1427,0,0))</f>
        <v/>
      </c>
      <c r="O1427" s="11" t="str">
        <f t="shared" si="151"/>
        <v/>
      </c>
      <c r="P1427" s="11" t="str">
        <f t="shared" si="152"/>
        <v/>
      </c>
    </row>
    <row r="1428" spans="1:16" x14ac:dyDescent="0.25">
      <c r="A1428" s="9" t="str">
        <f>IF(A1427="","",IF(B1427&lt;C1427,A1427,IF(A1427=MAX('entry data'!$B$8:$B$507),"",A1427+1)))</f>
        <v/>
      </c>
      <c r="B1428" s="9" t="str">
        <f t="shared" si="147"/>
        <v/>
      </c>
      <c r="C1428" s="9" t="str">
        <f>IF(ISERROR(VLOOKUP(A1428,'entry data'!B:G,6,0)),"",VLOOKUP(A1428,'entry data'!B:G,6,0))</f>
        <v/>
      </c>
      <c r="D1428" s="9" t="str">
        <f>IF(ISERROR(VLOOKUP(A1428,'entry data'!B:C,2,0)),"",VLOOKUP(A1428,'entry data'!B:C,2,0))</f>
        <v/>
      </c>
      <c r="E1428" s="9" t="str">
        <f>IF(ISERROR(VLOOKUP(A1428,'entry data'!B:E,4,0)),"",VLOOKUP(A1428,'entry data'!B:E,4,0))</f>
        <v/>
      </c>
      <c r="F1428" s="11" t="str">
        <f>IF(A1428="","",IF(ISERROR(VLOOKUP(A1428,'entry data'!B:F,5,0)),"",VLOOKUP(A1428,'entry data'!B:F,5,0)))</f>
        <v/>
      </c>
      <c r="G1428" s="12" t="str">
        <f>IF(A1428="","",IF(ISERROR(VLOOKUP(A1428,'entry data'!B:I,8,0)),"",VLOOKUP(A1428,'entry data'!B:I,7,0)))</f>
        <v/>
      </c>
      <c r="H1428" s="13" t="str">
        <f>IF(A1428="","",IF(B1428=1,VLOOKUP(A1428,'entry data'!B:D,3,0),I1427))</f>
        <v/>
      </c>
      <c r="I1428" s="14" t="str">
        <f>IF(A1428="","",IF(E1428="weekly",7,IF(E1428="fortnightly",14,IF(E1428="monthly",DATE(IF(MONTH(H1428)=12,YEAR(H1428)+1,YEAR(H1428)),VLOOKUP(MONTH(H1428),index!$D$2:$G$13,2,0),DAY(H1428)),
IF(E1428="quarterly",DATE(IF(MONTH(H1428)&gt;=10,YEAR(H1428)+1,YEAR(H1428)),VLOOKUP(MONTH(H1428),index!$D$2:$G$13,3,0),DAY(H1428)),
IF(E1428="halfyearly",DATE(IF(MONTH(H1428)&gt;=7,YEAR(H1428)+1,YEAR(H1428)),VLOOKUP(MONTH(H1428),index!$D$2:$G$13,4,0),DAY(H1428)),
DATE(YEAR(H1428)+1,MONTH(H1428),DAY(H1428)))))-H1428))+H1428)</f>
        <v/>
      </c>
      <c r="J1428" s="9" t="str">
        <f t="shared" si="148"/>
        <v/>
      </c>
      <c r="K1428" s="11" t="str">
        <f t="shared" si="149"/>
        <v/>
      </c>
      <c r="L1428" s="11" t="str">
        <f t="shared" si="150"/>
        <v/>
      </c>
      <c r="M1428" s="11" t="str">
        <f>IF(A1428="","",VLOOKUP(E1428,index!$A$1:$B$6,2,0)*K1428*G1428)</f>
        <v/>
      </c>
      <c r="N1428" s="11" t="str">
        <f>IF(A1428="","",-PMT(G1428*VLOOKUP(E1428,index!$A$1:$B$6,2,0),C1428,F1428,0,0))</f>
        <v/>
      </c>
      <c r="O1428" s="11" t="str">
        <f t="shared" si="151"/>
        <v/>
      </c>
      <c r="P1428" s="11" t="str">
        <f t="shared" si="152"/>
        <v/>
      </c>
    </row>
    <row r="1429" spans="1:16" x14ac:dyDescent="0.25">
      <c r="A1429" s="9" t="str">
        <f>IF(A1428="","",IF(B1428&lt;C1428,A1428,IF(A1428=MAX('entry data'!$B$8:$B$507),"",A1428+1)))</f>
        <v/>
      </c>
      <c r="B1429" s="9" t="str">
        <f t="shared" si="147"/>
        <v/>
      </c>
      <c r="C1429" s="9" t="str">
        <f>IF(ISERROR(VLOOKUP(A1429,'entry data'!B:G,6,0)),"",VLOOKUP(A1429,'entry data'!B:G,6,0))</f>
        <v/>
      </c>
      <c r="D1429" s="9" t="str">
        <f>IF(ISERROR(VLOOKUP(A1429,'entry data'!B:C,2,0)),"",VLOOKUP(A1429,'entry data'!B:C,2,0))</f>
        <v/>
      </c>
      <c r="E1429" s="9" t="str">
        <f>IF(ISERROR(VLOOKUP(A1429,'entry data'!B:E,4,0)),"",VLOOKUP(A1429,'entry data'!B:E,4,0))</f>
        <v/>
      </c>
      <c r="F1429" s="11" t="str">
        <f>IF(A1429="","",IF(ISERROR(VLOOKUP(A1429,'entry data'!B:F,5,0)),"",VLOOKUP(A1429,'entry data'!B:F,5,0)))</f>
        <v/>
      </c>
      <c r="G1429" s="12" t="str">
        <f>IF(A1429="","",IF(ISERROR(VLOOKUP(A1429,'entry data'!B:I,8,0)),"",VLOOKUP(A1429,'entry data'!B:I,7,0)))</f>
        <v/>
      </c>
      <c r="H1429" s="13" t="str">
        <f>IF(A1429="","",IF(B1429=1,VLOOKUP(A1429,'entry data'!B:D,3,0),I1428))</f>
        <v/>
      </c>
      <c r="I1429" s="14" t="str">
        <f>IF(A1429="","",IF(E1429="weekly",7,IF(E1429="fortnightly",14,IF(E1429="monthly",DATE(IF(MONTH(H1429)=12,YEAR(H1429)+1,YEAR(H1429)),VLOOKUP(MONTH(H1429),index!$D$2:$G$13,2,0),DAY(H1429)),
IF(E1429="quarterly",DATE(IF(MONTH(H1429)&gt;=10,YEAR(H1429)+1,YEAR(H1429)),VLOOKUP(MONTH(H1429),index!$D$2:$G$13,3,0),DAY(H1429)),
IF(E1429="halfyearly",DATE(IF(MONTH(H1429)&gt;=7,YEAR(H1429)+1,YEAR(H1429)),VLOOKUP(MONTH(H1429),index!$D$2:$G$13,4,0),DAY(H1429)),
DATE(YEAR(H1429)+1,MONTH(H1429),DAY(H1429)))))-H1429))+H1429)</f>
        <v/>
      </c>
      <c r="J1429" s="9" t="str">
        <f t="shared" si="148"/>
        <v/>
      </c>
      <c r="K1429" s="11" t="str">
        <f t="shared" si="149"/>
        <v/>
      </c>
      <c r="L1429" s="11" t="str">
        <f t="shared" si="150"/>
        <v/>
      </c>
      <c r="M1429" s="11" t="str">
        <f>IF(A1429="","",VLOOKUP(E1429,index!$A$1:$B$6,2,0)*K1429*G1429)</f>
        <v/>
      </c>
      <c r="N1429" s="11" t="str">
        <f>IF(A1429="","",-PMT(G1429*VLOOKUP(E1429,index!$A$1:$B$6,2,0),C1429,F1429,0,0))</f>
        <v/>
      </c>
      <c r="O1429" s="11" t="str">
        <f t="shared" si="151"/>
        <v/>
      </c>
      <c r="P1429" s="11" t="str">
        <f t="shared" si="152"/>
        <v/>
      </c>
    </row>
    <row r="1430" spans="1:16" x14ac:dyDescent="0.25">
      <c r="A1430" s="9" t="str">
        <f>IF(A1429="","",IF(B1429&lt;C1429,A1429,IF(A1429=MAX('entry data'!$B$8:$B$507),"",A1429+1)))</f>
        <v/>
      </c>
      <c r="B1430" s="9" t="str">
        <f t="shared" si="147"/>
        <v/>
      </c>
      <c r="C1430" s="9" t="str">
        <f>IF(ISERROR(VLOOKUP(A1430,'entry data'!B:G,6,0)),"",VLOOKUP(A1430,'entry data'!B:G,6,0))</f>
        <v/>
      </c>
      <c r="D1430" s="9" t="str">
        <f>IF(ISERROR(VLOOKUP(A1430,'entry data'!B:C,2,0)),"",VLOOKUP(A1430,'entry data'!B:C,2,0))</f>
        <v/>
      </c>
      <c r="E1430" s="9" t="str">
        <f>IF(ISERROR(VLOOKUP(A1430,'entry data'!B:E,4,0)),"",VLOOKUP(A1430,'entry data'!B:E,4,0))</f>
        <v/>
      </c>
      <c r="F1430" s="11" t="str">
        <f>IF(A1430="","",IF(ISERROR(VLOOKUP(A1430,'entry data'!B:F,5,0)),"",VLOOKUP(A1430,'entry data'!B:F,5,0)))</f>
        <v/>
      </c>
      <c r="G1430" s="12" t="str">
        <f>IF(A1430="","",IF(ISERROR(VLOOKUP(A1430,'entry data'!B:I,8,0)),"",VLOOKUP(A1430,'entry data'!B:I,7,0)))</f>
        <v/>
      </c>
      <c r="H1430" s="13" t="str">
        <f>IF(A1430="","",IF(B1430=1,VLOOKUP(A1430,'entry data'!B:D,3,0),I1429))</f>
        <v/>
      </c>
      <c r="I1430" s="14" t="str">
        <f>IF(A1430="","",IF(E1430="weekly",7,IF(E1430="fortnightly",14,IF(E1430="monthly",DATE(IF(MONTH(H1430)=12,YEAR(H1430)+1,YEAR(H1430)),VLOOKUP(MONTH(H1430),index!$D$2:$G$13,2,0),DAY(H1430)),
IF(E1430="quarterly",DATE(IF(MONTH(H1430)&gt;=10,YEAR(H1430)+1,YEAR(H1430)),VLOOKUP(MONTH(H1430),index!$D$2:$G$13,3,0),DAY(H1430)),
IF(E1430="halfyearly",DATE(IF(MONTH(H1430)&gt;=7,YEAR(H1430)+1,YEAR(H1430)),VLOOKUP(MONTH(H1430),index!$D$2:$G$13,4,0),DAY(H1430)),
DATE(YEAR(H1430)+1,MONTH(H1430),DAY(H1430)))))-H1430))+H1430)</f>
        <v/>
      </c>
      <c r="J1430" s="9" t="str">
        <f t="shared" si="148"/>
        <v/>
      </c>
      <c r="K1430" s="11" t="str">
        <f t="shared" si="149"/>
        <v/>
      </c>
      <c r="L1430" s="11" t="str">
        <f t="shared" si="150"/>
        <v/>
      </c>
      <c r="M1430" s="11" t="str">
        <f>IF(A1430="","",VLOOKUP(E1430,index!$A$1:$B$6,2,0)*K1430*G1430)</f>
        <v/>
      </c>
      <c r="N1430" s="11" t="str">
        <f>IF(A1430="","",-PMT(G1430*VLOOKUP(E1430,index!$A$1:$B$6,2,0),C1430,F1430,0,0))</f>
        <v/>
      </c>
      <c r="O1430" s="11" t="str">
        <f t="shared" si="151"/>
        <v/>
      </c>
      <c r="P1430" s="11" t="str">
        <f t="shared" si="152"/>
        <v/>
      </c>
    </row>
    <row r="1431" spans="1:16" x14ac:dyDescent="0.25">
      <c r="A1431" s="9" t="str">
        <f>IF(A1430="","",IF(B1430&lt;C1430,A1430,IF(A1430=MAX('entry data'!$B$8:$B$507),"",A1430+1)))</f>
        <v/>
      </c>
      <c r="B1431" s="9" t="str">
        <f t="shared" ref="B1431:B1494" si="153">IF(A1431="","",IF(B1430=C1430,1,B1430+1))</f>
        <v/>
      </c>
      <c r="C1431" s="9" t="str">
        <f>IF(ISERROR(VLOOKUP(A1431,'entry data'!B:G,6,0)),"",VLOOKUP(A1431,'entry data'!B:G,6,0))</f>
        <v/>
      </c>
      <c r="D1431" s="9" t="str">
        <f>IF(ISERROR(VLOOKUP(A1431,'entry data'!B:C,2,0)),"",VLOOKUP(A1431,'entry data'!B:C,2,0))</f>
        <v/>
      </c>
      <c r="E1431" s="9" t="str">
        <f>IF(ISERROR(VLOOKUP(A1431,'entry data'!B:E,4,0)),"",VLOOKUP(A1431,'entry data'!B:E,4,0))</f>
        <v/>
      </c>
      <c r="F1431" s="11" t="str">
        <f>IF(A1431="","",IF(ISERROR(VLOOKUP(A1431,'entry data'!B:F,5,0)),"",VLOOKUP(A1431,'entry data'!B:F,5,0)))</f>
        <v/>
      </c>
      <c r="G1431" s="12" t="str">
        <f>IF(A1431="","",IF(ISERROR(VLOOKUP(A1431,'entry data'!B:I,8,0)),"",VLOOKUP(A1431,'entry data'!B:I,7,0)))</f>
        <v/>
      </c>
      <c r="H1431" s="13" t="str">
        <f>IF(A1431="","",IF(B1431=1,VLOOKUP(A1431,'entry data'!B:D,3,0),I1430))</f>
        <v/>
      </c>
      <c r="I1431" s="14" t="str">
        <f>IF(A1431="","",IF(E1431="weekly",7,IF(E1431="fortnightly",14,IF(E1431="monthly",DATE(IF(MONTH(H1431)=12,YEAR(H1431)+1,YEAR(H1431)),VLOOKUP(MONTH(H1431),index!$D$2:$G$13,2,0),DAY(H1431)),
IF(E1431="quarterly",DATE(IF(MONTH(H1431)&gt;=10,YEAR(H1431)+1,YEAR(H1431)),VLOOKUP(MONTH(H1431),index!$D$2:$G$13,3,0),DAY(H1431)),
IF(E1431="halfyearly",DATE(IF(MONTH(H1431)&gt;=7,YEAR(H1431)+1,YEAR(H1431)),VLOOKUP(MONTH(H1431),index!$D$2:$G$13,4,0),DAY(H1431)),
DATE(YEAR(H1431)+1,MONTH(H1431),DAY(H1431)))))-H1431))+H1431)</f>
        <v/>
      </c>
      <c r="J1431" s="9" t="str">
        <f t="shared" ref="J1431:J1494" si="154">IF(A1431="","",IF(MONTH(I1431)&lt;10,YEAR(I1431)&amp;"-0"&amp;MONTH(I1431),YEAR(I1431)&amp;"-"&amp;MONTH(I1431)))</f>
        <v/>
      </c>
      <c r="K1431" s="11" t="str">
        <f t="shared" ref="K1431:K1494" si="155">IF(A1431="","",IF(B1431=1,F1431,O1430))</f>
        <v/>
      </c>
      <c r="L1431" s="11" t="str">
        <f t="shared" ref="L1431:L1494" si="156">IF(A1431="","",N1431-M1431)</f>
        <v/>
      </c>
      <c r="M1431" s="11" t="str">
        <f>IF(A1431="","",VLOOKUP(E1431,index!$A$1:$B$6,2,0)*K1431*G1431)</f>
        <v/>
      </c>
      <c r="N1431" s="11" t="str">
        <f>IF(A1431="","",-PMT(G1431*VLOOKUP(E1431,index!$A$1:$B$6,2,0),C1431,F1431,0,0))</f>
        <v/>
      </c>
      <c r="O1431" s="11" t="str">
        <f t="shared" ref="O1431:O1494" si="157">IF(A1431="","",K1431-L1431)</f>
        <v/>
      </c>
      <c r="P1431" s="11" t="str">
        <f t="shared" si="152"/>
        <v/>
      </c>
    </row>
    <row r="1432" spans="1:16" x14ac:dyDescent="0.25">
      <c r="A1432" s="9" t="str">
        <f>IF(A1431="","",IF(B1431&lt;C1431,A1431,IF(A1431=MAX('entry data'!$B$8:$B$507),"",A1431+1)))</f>
        <v/>
      </c>
      <c r="B1432" s="9" t="str">
        <f t="shared" si="153"/>
        <v/>
      </c>
      <c r="C1432" s="9" t="str">
        <f>IF(ISERROR(VLOOKUP(A1432,'entry data'!B:G,6,0)),"",VLOOKUP(A1432,'entry data'!B:G,6,0))</f>
        <v/>
      </c>
      <c r="D1432" s="9" t="str">
        <f>IF(ISERROR(VLOOKUP(A1432,'entry data'!B:C,2,0)),"",VLOOKUP(A1432,'entry data'!B:C,2,0))</f>
        <v/>
      </c>
      <c r="E1432" s="9" t="str">
        <f>IF(ISERROR(VLOOKUP(A1432,'entry data'!B:E,4,0)),"",VLOOKUP(A1432,'entry data'!B:E,4,0))</f>
        <v/>
      </c>
      <c r="F1432" s="11" t="str">
        <f>IF(A1432="","",IF(ISERROR(VLOOKUP(A1432,'entry data'!B:F,5,0)),"",VLOOKUP(A1432,'entry data'!B:F,5,0)))</f>
        <v/>
      </c>
      <c r="G1432" s="12" t="str">
        <f>IF(A1432="","",IF(ISERROR(VLOOKUP(A1432,'entry data'!B:I,8,0)),"",VLOOKUP(A1432,'entry data'!B:I,7,0)))</f>
        <v/>
      </c>
      <c r="H1432" s="13" t="str">
        <f>IF(A1432="","",IF(B1432=1,VLOOKUP(A1432,'entry data'!B:D,3,0),I1431))</f>
        <v/>
      </c>
      <c r="I1432" s="14" t="str">
        <f>IF(A1432="","",IF(E1432="weekly",7,IF(E1432="fortnightly",14,IF(E1432="monthly",DATE(IF(MONTH(H1432)=12,YEAR(H1432)+1,YEAR(H1432)),VLOOKUP(MONTH(H1432),index!$D$2:$G$13,2,0),DAY(H1432)),
IF(E1432="quarterly",DATE(IF(MONTH(H1432)&gt;=10,YEAR(H1432)+1,YEAR(H1432)),VLOOKUP(MONTH(H1432),index!$D$2:$G$13,3,0),DAY(H1432)),
IF(E1432="halfyearly",DATE(IF(MONTH(H1432)&gt;=7,YEAR(H1432)+1,YEAR(H1432)),VLOOKUP(MONTH(H1432),index!$D$2:$G$13,4,0),DAY(H1432)),
DATE(YEAR(H1432)+1,MONTH(H1432),DAY(H1432)))))-H1432))+H1432)</f>
        <v/>
      </c>
      <c r="J1432" s="9" t="str">
        <f t="shared" si="154"/>
        <v/>
      </c>
      <c r="K1432" s="11" t="str">
        <f t="shared" si="155"/>
        <v/>
      </c>
      <c r="L1432" s="11" t="str">
        <f t="shared" si="156"/>
        <v/>
      </c>
      <c r="M1432" s="11" t="str">
        <f>IF(A1432="","",VLOOKUP(E1432,index!$A$1:$B$6,2,0)*K1432*G1432)</f>
        <v/>
      </c>
      <c r="N1432" s="11" t="str">
        <f>IF(A1432="","",-PMT(G1432*VLOOKUP(E1432,index!$A$1:$B$6,2,0),C1432,F1432,0,0))</f>
        <v/>
      </c>
      <c r="O1432" s="11" t="str">
        <f t="shared" si="157"/>
        <v/>
      </c>
      <c r="P1432" s="11" t="str">
        <f t="shared" si="152"/>
        <v/>
      </c>
    </row>
    <row r="1433" spans="1:16" x14ac:dyDescent="0.25">
      <c r="A1433" s="9" t="str">
        <f>IF(A1432="","",IF(B1432&lt;C1432,A1432,IF(A1432=MAX('entry data'!$B$8:$B$507),"",A1432+1)))</f>
        <v/>
      </c>
      <c r="B1433" s="9" t="str">
        <f t="shared" si="153"/>
        <v/>
      </c>
      <c r="C1433" s="9" t="str">
        <f>IF(ISERROR(VLOOKUP(A1433,'entry data'!B:G,6,0)),"",VLOOKUP(A1433,'entry data'!B:G,6,0))</f>
        <v/>
      </c>
      <c r="D1433" s="9" t="str">
        <f>IF(ISERROR(VLOOKUP(A1433,'entry data'!B:C,2,0)),"",VLOOKUP(A1433,'entry data'!B:C,2,0))</f>
        <v/>
      </c>
      <c r="E1433" s="9" t="str">
        <f>IF(ISERROR(VLOOKUP(A1433,'entry data'!B:E,4,0)),"",VLOOKUP(A1433,'entry data'!B:E,4,0))</f>
        <v/>
      </c>
      <c r="F1433" s="11" t="str">
        <f>IF(A1433="","",IF(ISERROR(VLOOKUP(A1433,'entry data'!B:F,5,0)),"",VLOOKUP(A1433,'entry data'!B:F,5,0)))</f>
        <v/>
      </c>
      <c r="G1433" s="12" t="str">
        <f>IF(A1433="","",IF(ISERROR(VLOOKUP(A1433,'entry data'!B:I,8,0)),"",VLOOKUP(A1433,'entry data'!B:I,7,0)))</f>
        <v/>
      </c>
      <c r="H1433" s="13" t="str">
        <f>IF(A1433="","",IF(B1433=1,VLOOKUP(A1433,'entry data'!B:D,3,0),I1432))</f>
        <v/>
      </c>
      <c r="I1433" s="14" t="str">
        <f>IF(A1433="","",IF(E1433="weekly",7,IF(E1433="fortnightly",14,IF(E1433="monthly",DATE(IF(MONTH(H1433)=12,YEAR(H1433)+1,YEAR(H1433)),VLOOKUP(MONTH(H1433),index!$D$2:$G$13,2,0),DAY(H1433)),
IF(E1433="quarterly",DATE(IF(MONTH(H1433)&gt;=10,YEAR(H1433)+1,YEAR(H1433)),VLOOKUP(MONTH(H1433),index!$D$2:$G$13,3,0),DAY(H1433)),
IF(E1433="halfyearly",DATE(IF(MONTH(H1433)&gt;=7,YEAR(H1433)+1,YEAR(H1433)),VLOOKUP(MONTH(H1433),index!$D$2:$G$13,4,0),DAY(H1433)),
DATE(YEAR(H1433)+1,MONTH(H1433),DAY(H1433)))))-H1433))+H1433)</f>
        <v/>
      </c>
      <c r="J1433" s="9" t="str">
        <f t="shared" si="154"/>
        <v/>
      </c>
      <c r="K1433" s="11" t="str">
        <f t="shared" si="155"/>
        <v/>
      </c>
      <c r="L1433" s="11" t="str">
        <f t="shared" si="156"/>
        <v/>
      </c>
      <c r="M1433" s="11" t="str">
        <f>IF(A1433="","",VLOOKUP(E1433,index!$A$1:$B$6,2,0)*K1433*G1433)</f>
        <v/>
      </c>
      <c r="N1433" s="11" t="str">
        <f>IF(A1433="","",-PMT(G1433*VLOOKUP(E1433,index!$A$1:$B$6,2,0),C1433,F1433,0,0))</f>
        <v/>
      </c>
      <c r="O1433" s="11" t="str">
        <f t="shared" si="157"/>
        <v/>
      </c>
      <c r="P1433" s="11" t="str">
        <f t="shared" si="152"/>
        <v/>
      </c>
    </row>
    <row r="1434" spans="1:16" x14ac:dyDescent="0.25">
      <c r="A1434" s="9" t="str">
        <f>IF(A1433="","",IF(B1433&lt;C1433,A1433,IF(A1433=MAX('entry data'!$B$8:$B$507),"",A1433+1)))</f>
        <v/>
      </c>
      <c r="B1434" s="9" t="str">
        <f t="shared" si="153"/>
        <v/>
      </c>
      <c r="C1434" s="9" t="str">
        <f>IF(ISERROR(VLOOKUP(A1434,'entry data'!B:G,6,0)),"",VLOOKUP(A1434,'entry data'!B:G,6,0))</f>
        <v/>
      </c>
      <c r="D1434" s="9" t="str">
        <f>IF(ISERROR(VLOOKUP(A1434,'entry data'!B:C,2,0)),"",VLOOKUP(A1434,'entry data'!B:C,2,0))</f>
        <v/>
      </c>
      <c r="E1434" s="9" t="str">
        <f>IF(ISERROR(VLOOKUP(A1434,'entry data'!B:E,4,0)),"",VLOOKUP(A1434,'entry data'!B:E,4,0))</f>
        <v/>
      </c>
      <c r="F1434" s="11" t="str">
        <f>IF(A1434="","",IF(ISERROR(VLOOKUP(A1434,'entry data'!B:F,5,0)),"",VLOOKUP(A1434,'entry data'!B:F,5,0)))</f>
        <v/>
      </c>
      <c r="G1434" s="12" t="str">
        <f>IF(A1434="","",IF(ISERROR(VLOOKUP(A1434,'entry data'!B:I,8,0)),"",VLOOKUP(A1434,'entry data'!B:I,7,0)))</f>
        <v/>
      </c>
      <c r="H1434" s="13" t="str">
        <f>IF(A1434="","",IF(B1434=1,VLOOKUP(A1434,'entry data'!B:D,3,0),I1433))</f>
        <v/>
      </c>
      <c r="I1434" s="14" t="str">
        <f>IF(A1434="","",IF(E1434="weekly",7,IF(E1434="fortnightly",14,IF(E1434="monthly",DATE(IF(MONTH(H1434)=12,YEAR(H1434)+1,YEAR(H1434)),VLOOKUP(MONTH(H1434),index!$D$2:$G$13,2,0),DAY(H1434)),
IF(E1434="quarterly",DATE(IF(MONTH(H1434)&gt;=10,YEAR(H1434)+1,YEAR(H1434)),VLOOKUP(MONTH(H1434),index!$D$2:$G$13,3,0),DAY(H1434)),
IF(E1434="halfyearly",DATE(IF(MONTH(H1434)&gt;=7,YEAR(H1434)+1,YEAR(H1434)),VLOOKUP(MONTH(H1434),index!$D$2:$G$13,4,0),DAY(H1434)),
DATE(YEAR(H1434)+1,MONTH(H1434),DAY(H1434)))))-H1434))+H1434)</f>
        <v/>
      </c>
      <c r="J1434" s="9" t="str">
        <f t="shared" si="154"/>
        <v/>
      </c>
      <c r="K1434" s="11" t="str">
        <f t="shared" si="155"/>
        <v/>
      </c>
      <c r="L1434" s="11" t="str">
        <f t="shared" si="156"/>
        <v/>
      </c>
      <c r="M1434" s="11" t="str">
        <f>IF(A1434="","",VLOOKUP(E1434,index!$A$1:$B$6,2,0)*K1434*G1434)</f>
        <v/>
      </c>
      <c r="N1434" s="11" t="str">
        <f>IF(A1434="","",-PMT(G1434*VLOOKUP(E1434,index!$A$1:$B$6,2,0),C1434,F1434,0,0))</f>
        <v/>
      </c>
      <c r="O1434" s="11" t="str">
        <f t="shared" si="157"/>
        <v/>
      </c>
      <c r="P1434" s="11" t="str">
        <f t="shared" si="152"/>
        <v/>
      </c>
    </row>
    <row r="1435" spans="1:16" x14ac:dyDescent="0.25">
      <c r="A1435" s="9" t="str">
        <f>IF(A1434="","",IF(B1434&lt;C1434,A1434,IF(A1434=MAX('entry data'!$B$8:$B$507),"",A1434+1)))</f>
        <v/>
      </c>
      <c r="B1435" s="9" t="str">
        <f t="shared" si="153"/>
        <v/>
      </c>
      <c r="C1435" s="9" t="str">
        <f>IF(ISERROR(VLOOKUP(A1435,'entry data'!B:G,6,0)),"",VLOOKUP(A1435,'entry data'!B:G,6,0))</f>
        <v/>
      </c>
      <c r="D1435" s="9" t="str">
        <f>IF(ISERROR(VLOOKUP(A1435,'entry data'!B:C,2,0)),"",VLOOKUP(A1435,'entry data'!B:C,2,0))</f>
        <v/>
      </c>
      <c r="E1435" s="9" t="str">
        <f>IF(ISERROR(VLOOKUP(A1435,'entry data'!B:E,4,0)),"",VLOOKUP(A1435,'entry data'!B:E,4,0))</f>
        <v/>
      </c>
      <c r="F1435" s="11" t="str">
        <f>IF(A1435="","",IF(ISERROR(VLOOKUP(A1435,'entry data'!B:F,5,0)),"",VLOOKUP(A1435,'entry data'!B:F,5,0)))</f>
        <v/>
      </c>
      <c r="G1435" s="12" t="str">
        <f>IF(A1435="","",IF(ISERROR(VLOOKUP(A1435,'entry data'!B:I,8,0)),"",VLOOKUP(A1435,'entry data'!B:I,7,0)))</f>
        <v/>
      </c>
      <c r="H1435" s="13" t="str">
        <f>IF(A1435="","",IF(B1435=1,VLOOKUP(A1435,'entry data'!B:D,3,0),I1434))</f>
        <v/>
      </c>
      <c r="I1435" s="14" t="str">
        <f>IF(A1435="","",IF(E1435="weekly",7,IF(E1435="fortnightly",14,IF(E1435="monthly",DATE(IF(MONTH(H1435)=12,YEAR(H1435)+1,YEAR(H1435)),VLOOKUP(MONTH(H1435),index!$D$2:$G$13,2,0),DAY(H1435)),
IF(E1435="quarterly",DATE(IF(MONTH(H1435)&gt;=10,YEAR(H1435)+1,YEAR(H1435)),VLOOKUP(MONTH(H1435),index!$D$2:$G$13,3,0),DAY(H1435)),
IF(E1435="halfyearly",DATE(IF(MONTH(H1435)&gt;=7,YEAR(H1435)+1,YEAR(H1435)),VLOOKUP(MONTH(H1435),index!$D$2:$G$13,4,0),DAY(H1435)),
DATE(YEAR(H1435)+1,MONTH(H1435),DAY(H1435)))))-H1435))+H1435)</f>
        <v/>
      </c>
      <c r="J1435" s="9" t="str">
        <f t="shared" si="154"/>
        <v/>
      </c>
      <c r="K1435" s="11" t="str">
        <f t="shared" si="155"/>
        <v/>
      </c>
      <c r="L1435" s="11" t="str">
        <f t="shared" si="156"/>
        <v/>
      </c>
      <c r="M1435" s="11" t="str">
        <f>IF(A1435="","",VLOOKUP(E1435,index!$A$1:$B$6,2,0)*K1435*G1435)</f>
        <v/>
      </c>
      <c r="N1435" s="11" t="str">
        <f>IF(A1435="","",-PMT(G1435*VLOOKUP(E1435,index!$A$1:$B$6,2,0),C1435,F1435,0,0))</f>
        <v/>
      </c>
      <c r="O1435" s="11" t="str">
        <f t="shared" si="157"/>
        <v/>
      </c>
      <c r="P1435" s="11" t="str">
        <f t="shared" si="152"/>
        <v/>
      </c>
    </row>
    <row r="1436" spans="1:16" x14ac:dyDescent="0.25">
      <c r="A1436" s="9" t="str">
        <f>IF(A1435="","",IF(B1435&lt;C1435,A1435,IF(A1435=MAX('entry data'!$B$8:$B$507),"",A1435+1)))</f>
        <v/>
      </c>
      <c r="B1436" s="9" t="str">
        <f t="shared" si="153"/>
        <v/>
      </c>
      <c r="C1436" s="9" t="str">
        <f>IF(ISERROR(VLOOKUP(A1436,'entry data'!B:G,6,0)),"",VLOOKUP(A1436,'entry data'!B:G,6,0))</f>
        <v/>
      </c>
      <c r="D1436" s="9" t="str">
        <f>IF(ISERROR(VLOOKUP(A1436,'entry data'!B:C,2,0)),"",VLOOKUP(A1436,'entry data'!B:C,2,0))</f>
        <v/>
      </c>
      <c r="E1436" s="9" t="str">
        <f>IF(ISERROR(VLOOKUP(A1436,'entry data'!B:E,4,0)),"",VLOOKUP(A1436,'entry data'!B:E,4,0))</f>
        <v/>
      </c>
      <c r="F1436" s="11" t="str">
        <f>IF(A1436="","",IF(ISERROR(VLOOKUP(A1436,'entry data'!B:F,5,0)),"",VLOOKUP(A1436,'entry data'!B:F,5,0)))</f>
        <v/>
      </c>
      <c r="G1436" s="12" t="str">
        <f>IF(A1436="","",IF(ISERROR(VLOOKUP(A1436,'entry data'!B:I,8,0)),"",VLOOKUP(A1436,'entry data'!B:I,7,0)))</f>
        <v/>
      </c>
      <c r="H1436" s="13" t="str">
        <f>IF(A1436="","",IF(B1436=1,VLOOKUP(A1436,'entry data'!B:D,3,0),I1435))</f>
        <v/>
      </c>
      <c r="I1436" s="14" t="str">
        <f>IF(A1436="","",IF(E1436="weekly",7,IF(E1436="fortnightly",14,IF(E1436="monthly",DATE(IF(MONTH(H1436)=12,YEAR(H1436)+1,YEAR(H1436)),VLOOKUP(MONTH(H1436),index!$D$2:$G$13,2,0),DAY(H1436)),
IF(E1436="quarterly",DATE(IF(MONTH(H1436)&gt;=10,YEAR(H1436)+1,YEAR(H1436)),VLOOKUP(MONTH(H1436),index!$D$2:$G$13,3,0),DAY(H1436)),
IF(E1436="halfyearly",DATE(IF(MONTH(H1436)&gt;=7,YEAR(H1436)+1,YEAR(H1436)),VLOOKUP(MONTH(H1436),index!$D$2:$G$13,4,0),DAY(H1436)),
DATE(YEAR(H1436)+1,MONTH(H1436),DAY(H1436)))))-H1436))+H1436)</f>
        <v/>
      </c>
      <c r="J1436" s="9" t="str">
        <f t="shared" si="154"/>
        <v/>
      </c>
      <c r="K1436" s="11" t="str">
        <f t="shared" si="155"/>
        <v/>
      </c>
      <c r="L1436" s="11" t="str">
        <f t="shared" si="156"/>
        <v/>
      </c>
      <c r="M1436" s="11" t="str">
        <f>IF(A1436="","",VLOOKUP(E1436,index!$A$1:$B$6,2,0)*K1436*G1436)</f>
        <v/>
      </c>
      <c r="N1436" s="11" t="str">
        <f>IF(A1436="","",-PMT(G1436*VLOOKUP(E1436,index!$A$1:$B$6,2,0),C1436,F1436,0,0))</f>
        <v/>
      </c>
      <c r="O1436" s="11" t="str">
        <f t="shared" si="157"/>
        <v/>
      </c>
      <c r="P1436" s="11" t="str">
        <f t="shared" si="152"/>
        <v/>
      </c>
    </row>
    <row r="1437" spans="1:16" x14ac:dyDescent="0.25">
      <c r="A1437" s="9" t="str">
        <f>IF(A1436="","",IF(B1436&lt;C1436,A1436,IF(A1436=MAX('entry data'!$B$8:$B$507),"",A1436+1)))</f>
        <v/>
      </c>
      <c r="B1437" s="9" t="str">
        <f t="shared" si="153"/>
        <v/>
      </c>
      <c r="C1437" s="9" t="str">
        <f>IF(ISERROR(VLOOKUP(A1437,'entry data'!B:G,6,0)),"",VLOOKUP(A1437,'entry data'!B:G,6,0))</f>
        <v/>
      </c>
      <c r="D1437" s="9" t="str">
        <f>IF(ISERROR(VLOOKUP(A1437,'entry data'!B:C,2,0)),"",VLOOKUP(A1437,'entry data'!B:C,2,0))</f>
        <v/>
      </c>
      <c r="E1437" s="9" t="str">
        <f>IF(ISERROR(VLOOKUP(A1437,'entry data'!B:E,4,0)),"",VLOOKUP(A1437,'entry data'!B:E,4,0))</f>
        <v/>
      </c>
      <c r="F1437" s="11" t="str">
        <f>IF(A1437="","",IF(ISERROR(VLOOKUP(A1437,'entry data'!B:F,5,0)),"",VLOOKUP(A1437,'entry data'!B:F,5,0)))</f>
        <v/>
      </c>
      <c r="G1437" s="12" t="str">
        <f>IF(A1437="","",IF(ISERROR(VLOOKUP(A1437,'entry data'!B:I,8,0)),"",VLOOKUP(A1437,'entry data'!B:I,7,0)))</f>
        <v/>
      </c>
      <c r="H1437" s="13" t="str">
        <f>IF(A1437="","",IF(B1437=1,VLOOKUP(A1437,'entry data'!B:D,3,0),I1436))</f>
        <v/>
      </c>
      <c r="I1437" s="14" t="str">
        <f>IF(A1437="","",IF(E1437="weekly",7,IF(E1437="fortnightly",14,IF(E1437="monthly",DATE(IF(MONTH(H1437)=12,YEAR(H1437)+1,YEAR(H1437)),VLOOKUP(MONTH(H1437),index!$D$2:$G$13,2,0),DAY(H1437)),
IF(E1437="quarterly",DATE(IF(MONTH(H1437)&gt;=10,YEAR(H1437)+1,YEAR(H1437)),VLOOKUP(MONTH(H1437),index!$D$2:$G$13,3,0),DAY(H1437)),
IF(E1437="halfyearly",DATE(IF(MONTH(H1437)&gt;=7,YEAR(H1437)+1,YEAR(H1437)),VLOOKUP(MONTH(H1437),index!$D$2:$G$13,4,0),DAY(H1437)),
DATE(YEAR(H1437)+1,MONTH(H1437),DAY(H1437)))))-H1437))+H1437)</f>
        <v/>
      </c>
      <c r="J1437" s="9" t="str">
        <f t="shared" si="154"/>
        <v/>
      </c>
      <c r="K1437" s="11" t="str">
        <f t="shared" si="155"/>
        <v/>
      </c>
      <c r="L1437" s="11" t="str">
        <f t="shared" si="156"/>
        <v/>
      </c>
      <c r="M1437" s="11" t="str">
        <f>IF(A1437="","",VLOOKUP(E1437,index!$A$1:$B$6,2,0)*K1437*G1437)</f>
        <v/>
      </c>
      <c r="N1437" s="11" t="str">
        <f>IF(A1437="","",-PMT(G1437*VLOOKUP(E1437,index!$A$1:$B$6,2,0),C1437,F1437,0,0))</f>
        <v/>
      </c>
      <c r="O1437" s="11" t="str">
        <f t="shared" si="157"/>
        <v/>
      </c>
      <c r="P1437" s="11" t="str">
        <f t="shared" si="152"/>
        <v/>
      </c>
    </row>
    <row r="1438" spans="1:16" x14ac:dyDescent="0.25">
      <c r="A1438" s="9" t="str">
        <f>IF(A1437="","",IF(B1437&lt;C1437,A1437,IF(A1437=MAX('entry data'!$B$8:$B$507),"",A1437+1)))</f>
        <v/>
      </c>
      <c r="B1438" s="9" t="str">
        <f t="shared" si="153"/>
        <v/>
      </c>
      <c r="C1438" s="9" t="str">
        <f>IF(ISERROR(VLOOKUP(A1438,'entry data'!B:G,6,0)),"",VLOOKUP(A1438,'entry data'!B:G,6,0))</f>
        <v/>
      </c>
      <c r="D1438" s="9" t="str">
        <f>IF(ISERROR(VLOOKUP(A1438,'entry data'!B:C,2,0)),"",VLOOKUP(A1438,'entry data'!B:C,2,0))</f>
        <v/>
      </c>
      <c r="E1438" s="9" t="str">
        <f>IF(ISERROR(VLOOKUP(A1438,'entry data'!B:E,4,0)),"",VLOOKUP(A1438,'entry data'!B:E,4,0))</f>
        <v/>
      </c>
      <c r="F1438" s="11" t="str">
        <f>IF(A1438="","",IF(ISERROR(VLOOKUP(A1438,'entry data'!B:F,5,0)),"",VLOOKUP(A1438,'entry data'!B:F,5,0)))</f>
        <v/>
      </c>
      <c r="G1438" s="12" t="str">
        <f>IF(A1438="","",IF(ISERROR(VLOOKUP(A1438,'entry data'!B:I,8,0)),"",VLOOKUP(A1438,'entry data'!B:I,7,0)))</f>
        <v/>
      </c>
      <c r="H1438" s="13" t="str">
        <f>IF(A1438="","",IF(B1438=1,VLOOKUP(A1438,'entry data'!B:D,3,0),I1437))</f>
        <v/>
      </c>
      <c r="I1438" s="14" t="str">
        <f>IF(A1438="","",IF(E1438="weekly",7,IF(E1438="fortnightly",14,IF(E1438="monthly",DATE(IF(MONTH(H1438)=12,YEAR(H1438)+1,YEAR(H1438)),VLOOKUP(MONTH(H1438),index!$D$2:$G$13,2,0),DAY(H1438)),
IF(E1438="quarterly",DATE(IF(MONTH(H1438)&gt;=10,YEAR(H1438)+1,YEAR(H1438)),VLOOKUP(MONTH(H1438),index!$D$2:$G$13,3,0),DAY(H1438)),
IF(E1438="halfyearly",DATE(IF(MONTH(H1438)&gt;=7,YEAR(H1438)+1,YEAR(H1438)),VLOOKUP(MONTH(H1438),index!$D$2:$G$13,4,0),DAY(H1438)),
DATE(YEAR(H1438)+1,MONTH(H1438),DAY(H1438)))))-H1438))+H1438)</f>
        <v/>
      </c>
      <c r="J1438" s="9" t="str">
        <f t="shared" si="154"/>
        <v/>
      </c>
      <c r="K1438" s="11" t="str">
        <f t="shared" si="155"/>
        <v/>
      </c>
      <c r="L1438" s="11" t="str">
        <f t="shared" si="156"/>
        <v/>
      </c>
      <c r="M1438" s="11" t="str">
        <f>IF(A1438="","",VLOOKUP(E1438,index!$A$1:$B$6,2,0)*K1438*G1438)</f>
        <v/>
      </c>
      <c r="N1438" s="11" t="str">
        <f>IF(A1438="","",-PMT(G1438*VLOOKUP(E1438,index!$A$1:$B$6,2,0),C1438,F1438,0,0))</f>
        <v/>
      </c>
      <c r="O1438" s="11" t="str">
        <f t="shared" si="157"/>
        <v/>
      </c>
      <c r="P1438" s="11" t="str">
        <f t="shared" si="152"/>
        <v/>
      </c>
    </row>
    <row r="1439" spans="1:16" x14ac:dyDescent="0.25">
      <c r="A1439" s="9" t="str">
        <f>IF(A1438="","",IF(B1438&lt;C1438,A1438,IF(A1438=MAX('entry data'!$B$8:$B$507),"",A1438+1)))</f>
        <v/>
      </c>
      <c r="B1439" s="9" t="str">
        <f t="shared" si="153"/>
        <v/>
      </c>
      <c r="C1439" s="9" t="str">
        <f>IF(ISERROR(VLOOKUP(A1439,'entry data'!B:G,6,0)),"",VLOOKUP(A1439,'entry data'!B:G,6,0))</f>
        <v/>
      </c>
      <c r="D1439" s="9" t="str">
        <f>IF(ISERROR(VLOOKUP(A1439,'entry data'!B:C,2,0)),"",VLOOKUP(A1439,'entry data'!B:C,2,0))</f>
        <v/>
      </c>
      <c r="E1439" s="9" t="str">
        <f>IF(ISERROR(VLOOKUP(A1439,'entry data'!B:E,4,0)),"",VLOOKUP(A1439,'entry data'!B:E,4,0))</f>
        <v/>
      </c>
      <c r="F1439" s="11" t="str">
        <f>IF(A1439="","",IF(ISERROR(VLOOKUP(A1439,'entry data'!B:F,5,0)),"",VLOOKUP(A1439,'entry data'!B:F,5,0)))</f>
        <v/>
      </c>
      <c r="G1439" s="12" t="str">
        <f>IF(A1439="","",IF(ISERROR(VLOOKUP(A1439,'entry data'!B:I,8,0)),"",VLOOKUP(A1439,'entry data'!B:I,7,0)))</f>
        <v/>
      </c>
      <c r="H1439" s="13" t="str">
        <f>IF(A1439="","",IF(B1439=1,VLOOKUP(A1439,'entry data'!B:D,3,0),I1438))</f>
        <v/>
      </c>
      <c r="I1439" s="14" t="str">
        <f>IF(A1439="","",IF(E1439="weekly",7,IF(E1439="fortnightly",14,IF(E1439="monthly",DATE(IF(MONTH(H1439)=12,YEAR(H1439)+1,YEAR(H1439)),VLOOKUP(MONTH(H1439),index!$D$2:$G$13,2,0),DAY(H1439)),
IF(E1439="quarterly",DATE(IF(MONTH(H1439)&gt;=10,YEAR(H1439)+1,YEAR(H1439)),VLOOKUP(MONTH(H1439),index!$D$2:$G$13,3,0),DAY(H1439)),
IF(E1439="halfyearly",DATE(IF(MONTH(H1439)&gt;=7,YEAR(H1439)+1,YEAR(H1439)),VLOOKUP(MONTH(H1439),index!$D$2:$G$13,4,0),DAY(H1439)),
DATE(YEAR(H1439)+1,MONTH(H1439),DAY(H1439)))))-H1439))+H1439)</f>
        <v/>
      </c>
      <c r="J1439" s="9" t="str">
        <f t="shared" si="154"/>
        <v/>
      </c>
      <c r="K1439" s="11" t="str">
        <f t="shared" si="155"/>
        <v/>
      </c>
      <c r="L1439" s="11" t="str">
        <f t="shared" si="156"/>
        <v/>
      </c>
      <c r="M1439" s="11" t="str">
        <f>IF(A1439="","",VLOOKUP(E1439,index!$A$1:$B$6,2,0)*K1439*G1439)</f>
        <v/>
      </c>
      <c r="N1439" s="11" t="str">
        <f>IF(A1439="","",-PMT(G1439*VLOOKUP(E1439,index!$A$1:$B$6,2,0),C1439,F1439,0,0))</f>
        <v/>
      </c>
      <c r="O1439" s="11" t="str">
        <f t="shared" si="157"/>
        <v/>
      </c>
      <c r="P1439" s="11" t="str">
        <f t="shared" si="152"/>
        <v/>
      </c>
    </row>
    <row r="1440" spans="1:16" x14ac:dyDescent="0.25">
      <c r="A1440" s="9" t="str">
        <f>IF(A1439="","",IF(B1439&lt;C1439,A1439,IF(A1439=MAX('entry data'!$B$8:$B$507),"",A1439+1)))</f>
        <v/>
      </c>
      <c r="B1440" s="9" t="str">
        <f t="shared" si="153"/>
        <v/>
      </c>
      <c r="C1440" s="9" t="str">
        <f>IF(ISERROR(VLOOKUP(A1440,'entry data'!B:G,6,0)),"",VLOOKUP(A1440,'entry data'!B:G,6,0))</f>
        <v/>
      </c>
      <c r="D1440" s="9" t="str">
        <f>IF(ISERROR(VLOOKUP(A1440,'entry data'!B:C,2,0)),"",VLOOKUP(A1440,'entry data'!B:C,2,0))</f>
        <v/>
      </c>
      <c r="E1440" s="9" t="str">
        <f>IF(ISERROR(VLOOKUP(A1440,'entry data'!B:E,4,0)),"",VLOOKUP(A1440,'entry data'!B:E,4,0))</f>
        <v/>
      </c>
      <c r="F1440" s="11" t="str">
        <f>IF(A1440="","",IF(ISERROR(VLOOKUP(A1440,'entry data'!B:F,5,0)),"",VLOOKUP(A1440,'entry data'!B:F,5,0)))</f>
        <v/>
      </c>
      <c r="G1440" s="12" t="str">
        <f>IF(A1440="","",IF(ISERROR(VLOOKUP(A1440,'entry data'!B:I,8,0)),"",VLOOKUP(A1440,'entry data'!B:I,7,0)))</f>
        <v/>
      </c>
      <c r="H1440" s="13" t="str">
        <f>IF(A1440="","",IF(B1440=1,VLOOKUP(A1440,'entry data'!B:D,3,0),I1439))</f>
        <v/>
      </c>
      <c r="I1440" s="14" t="str">
        <f>IF(A1440="","",IF(E1440="weekly",7,IF(E1440="fortnightly",14,IF(E1440="monthly",DATE(IF(MONTH(H1440)=12,YEAR(H1440)+1,YEAR(H1440)),VLOOKUP(MONTH(H1440),index!$D$2:$G$13,2,0),DAY(H1440)),
IF(E1440="quarterly",DATE(IF(MONTH(H1440)&gt;=10,YEAR(H1440)+1,YEAR(H1440)),VLOOKUP(MONTH(H1440),index!$D$2:$G$13,3,0),DAY(H1440)),
IF(E1440="halfyearly",DATE(IF(MONTH(H1440)&gt;=7,YEAR(H1440)+1,YEAR(H1440)),VLOOKUP(MONTH(H1440),index!$D$2:$G$13,4,0),DAY(H1440)),
DATE(YEAR(H1440)+1,MONTH(H1440),DAY(H1440)))))-H1440))+H1440)</f>
        <v/>
      </c>
      <c r="J1440" s="9" t="str">
        <f t="shared" si="154"/>
        <v/>
      </c>
      <c r="K1440" s="11" t="str">
        <f t="shared" si="155"/>
        <v/>
      </c>
      <c r="L1440" s="11" t="str">
        <f t="shared" si="156"/>
        <v/>
      </c>
      <c r="M1440" s="11" t="str">
        <f>IF(A1440="","",VLOOKUP(E1440,index!$A$1:$B$6,2,0)*K1440*G1440)</f>
        <v/>
      </c>
      <c r="N1440" s="11" t="str">
        <f>IF(A1440="","",-PMT(G1440*VLOOKUP(E1440,index!$A$1:$B$6,2,0),C1440,F1440,0,0))</f>
        <v/>
      </c>
      <c r="O1440" s="11" t="str">
        <f t="shared" si="157"/>
        <v/>
      </c>
      <c r="P1440" s="11" t="str">
        <f t="shared" si="152"/>
        <v/>
      </c>
    </row>
    <row r="1441" spans="1:16" x14ac:dyDescent="0.25">
      <c r="A1441" s="9" t="str">
        <f>IF(A1440="","",IF(B1440&lt;C1440,A1440,IF(A1440=MAX('entry data'!$B$8:$B$507),"",A1440+1)))</f>
        <v/>
      </c>
      <c r="B1441" s="9" t="str">
        <f t="shared" si="153"/>
        <v/>
      </c>
      <c r="C1441" s="9" t="str">
        <f>IF(ISERROR(VLOOKUP(A1441,'entry data'!B:G,6,0)),"",VLOOKUP(A1441,'entry data'!B:G,6,0))</f>
        <v/>
      </c>
      <c r="D1441" s="9" t="str">
        <f>IF(ISERROR(VLOOKUP(A1441,'entry data'!B:C,2,0)),"",VLOOKUP(A1441,'entry data'!B:C,2,0))</f>
        <v/>
      </c>
      <c r="E1441" s="9" t="str">
        <f>IF(ISERROR(VLOOKUP(A1441,'entry data'!B:E,4,0)),"",VLOOKUP(A1441,'entry data'!B:E,4,0))</f>
        <v/>
      </c>
      <c r="F1441" s="11" t="str">
        <f>IF(A1441="","",IF(ISERROR(VLOOKUP(A1441,'entry data'!B:F,5,0)),"",VLOOKUP(A1441,'entry data'!B:F,5,0)))</f>
        <v/>
      </c>
      <c r="G1441" s="12" t="str">
        <f>IF(A1441="","",IF(ISERROR(VLOOKUP(A1441,'entry data'!B:I,8,0)),"",VLOOKUP(A1441,'entry data'!B:I,7,0)))</f>
        <v/>
      </c>
      <c r="H1441" s="13" t="str">
        <f>IF(A1441="","",IF(B1441=1,VLOOKUP(A1441,'entry data'!B:D,3,0),I1440))</f>
        <v/>
      </c>
      <c r="I1441" s="14" t="str">
        <f>IF(A1441="","",IF(E1441="weekly",7,IF(E1441="fortnightly",14,IF(E1441="monthly",DATE(IF(MONTH(H1441)=12,YEAR(H1441)+1,YEAR(H1441)),VLOOKUP(MONTH(H1441),index!$D$2:$G$13,2,0),DAY(H1441)),
IF(E1441="quarterly",DATE(IF(MONTH(H1441)&gt;=10,YEAR(H1441)+1,YEAR(H1441)),VLOOKUP(MONTH(H1441),index!$D$2:$G$13,3,0),DAY(H1441)),
IF(E1441="halfyearly",DATE(IF(MONTH(H1441)&gt;=7,YEAR(H1441)+1,YEAR(H1441)),VLOOKUP(MONTH(H1441),index!$D$2:$G$13,4,0),DAY(H1441)),
DATE(YEAR(H1441)+1,MONTH(H1441),DAY(H1441)))))-H1441))+H1441)</f>
        <v/>
      </c>
      <c r="J1441" s="9" t="str">
        <f t="shared" si="154"/>
        <v/>
      </c>
      <c r="K1441" s="11" t="str">
        <f t="shared" si="155"/>
        <v/>
      </c>
      <c r="L1441" s="11" t="str">
        <f t="shared" si="156"/>
        <v/>
      </c>
      <c r="M1441" s="11" t="str">
        <f>IF(A1441="","",VLOOKUP(E1441,index!$A$1:$B$6,2,0)*K1441*G1441)</f>
        <v/>
      </c>
      <c r="N1441" s="11" t="str">
        <f>IF(A1441="","",-PMT(G1441*VLOOKUP(E1441,index!$A$1:$B$6,2,0),C1441,F1441,0,0))</f>
        <v/>
      </c>
      <c r="O1441" s="11" t="str">
        <f t="shared" si="157"/>
        <v/>
      </c>
      <c r="P1441" s="11" t="str">
        <f t="shared" si="152"/>
        <v/>
      </c>
    </row>
    <row r="1442" spans="1:16" x14ac:dyDescent="0.25">
      <c r="A1442" s="9" t="str">
        <f>IF(A1441="","",IF(B1441&lt;C1441,A1441,IF(A1441=MAX('entry data'!$B$8:$B$507),"",A1441+1)))</f>
        <v/>
      </c>
      <c r="B1442" s="9" t="str">
        <f t="shared" si="153"/>
        <v/>
      </c>
      <c r="C1442" s="9" t="str">
        <f>IF(ISERROR(VLOOKUP(A1442,'entry data'!B:G,6,0)),"",VLOOKUP(A1442,'entry data'!B:G,6,0))</f>
        <v/>
      </c>
      <c r="D1442" s="9" t="str">
        <f>IF(ISERROR(VLOOKUP(A1442,'entry data'!B:C,2,0)),"",VLOOKUP(A1442,'entry data'!B:C,2,0))</f>
        <v/>
      </c>
      <c r="E1442" s="9" t="str">
        <f>IF(ISERROR(VLOOKUP(A1442,'entry data'!B:E,4,0)),"",VLOOKUP(A1442,'entry data'!B:E,4,0))</f>
        <v/>
      </c>
      <c r="F1442" s="11" t="str">
        <f>IF(A1442="","",IF(ISERROR(VLOOKUP(A1442,'entry data'!B:F,5,0)),"",VLOOKUP(A1442,'entry data'!B:F,5,0)))</f>
        <v/>
      </c>
      <c r="G1442" s="12" t="str">
        <f>IF(A1442="","",IF(ISERROR(VLOOKUP(A1442,'entry data'!B:I,8,0)),"",VLOOKUP(A1442,'entry data'!B:I,7,0)))</f>
        <v/>
      </c>
      <c r="H1442" s="13" t="str">
        <f>IF(A1442="","",IF(B1442=1,VLOOKUP(A1442,'entry data'!B:D,3,0),I1441))</f>
        <v/>
      </c>
      <c r="I1442" s="14" t="str">
        <f>IF(A1442="","",IF(E1442="weekly",7,IF(E1442="fortnightly",14,IF(E1442="monthly",DATE(IF(MONTH(H1442)=12,YEAR(H1442)+1,YEAR(H1442)),VLOOKUP(MONTH(H1442),index!$D$2:$G$13,2,0),DAY(H1442)),
IF(E1442="quarterly",DATE(IF(MONTH(H1442)&gt;=10,YEAR(H1442)+1,YEAR(H1442)),VLOOKUP(MONTH(H1442),index!$D$2:$G$13,3,0),DAY(H1442)),
IF(E1442="halfyearly",DATE(IF(MONTH(H1442)&gt;=7,YEAR(H1442)+1,YEAR(H1442)),VLOOKUP(MONTH(H1442),index!$D$2:$G$13,4,0),DAY(H1442)),
DATE(YEAR(H1442)+1,MONTH(H1442),DAY(H1442)))))-H1442))+H1442)</f>
        <v/>
      </c>
      <c r="J1442" s="9" t="str">
        <f t="shared" si="154"/>
        <v/>
      </c>
      <c r="K1442" s="11" t="str">
        <f t="shared" si="155"/>
        <v/>
      </c>
      <c r="L1442" s="11" t="str">
        <f t="shared" si="156"/>
        <v/>
      </c>
      <c r="M1442" s="11" t="str">
        <f>IF(A1442="","",VLOOKUP(E1442,index!$A$1:$B$6,2,0)*K1442*G1442)</f>
        <v/>
      </c>
      <c r="N1442" s="11" t="str">
        <f>IF(A1442="","",-PMT(G1442*VLOOKUP(E1442,index!$A$1:$B$6,2,0),C1442,F1442,0,0))</f>
        <v/>
      </c>
      <c r="O1442" s="11" t="str">
        <f t="shared" si="157"/>
        <v/>
      </c>
      <c r="P1442" s="11" t="str">
        <f t="shared" si="152"/>
        <v/>
      </c>
    </row>
    <row r="1443" spans="1:16" x14ac:dyDescent="0.25">
      <c r="A1443" s="9" t="str">
        <f>IF(A1442="","",IF(B1442&lt;C1442,A1442,IF(A1442=MAX('entry data'!$B$8:$B$507),"",A1442+1)))</f>
        <v/>
      </c>
      <c r="B1443" s="9" t="str">
        <f t="shared" si="153"/>
        <v/>
      </c>
      <c r="C1443" s="9" t="str">
        <f>IF(ISERROR(VLOOKUP(A1443,'entry data'!B:G,6,0)),"",VLOOKUP(A1443,'entry data'!B:G,6,0))</f>
        <v/>
      </c>
      <c r="D1443" s="9" t="str">
        <f>IF(ISERROR(VLOOKUP(A1443,'entry data'!B:C,2,0)),"",VLOOKUP(A1443,'entry data'!B:C,2,0))</f>
        <v/>
      </c>
      <c r="E1443" s="9" t="str">
        <f>IF(ISERROR(VLOOKUP(A1443,'entry data'!B:E,4,0)),"",VLOOKUP(A1443,'entry data'!B:E,4,0))</f>
        <v/>
      </c>
      <c r="F1443" s="11" t="str">
        <f>IF(A1443="","",IF(ISERROR(VLOOKUP(A1443,'entry data'!B:F,5,0)),"",VLOOKUP(A1443,'entry data'!B:F,5,0)))</f>
        <v/>
      </c>
      <c r="G1443" s="12" t="str">
        <f>IF(A1443="","",IF(ISERROR(VLOOKUP(A1443,'entry data'!B:I,8,0)),"",VLOOKUP(A1443,'entry data'!B:I,7,0)))</f>
        <v/>
      </c>
      <c r="H1443" s="13" t="str">
        <f>IF(A1443="","",IF(B1443=1,VLOOKUP(A1443,'entry data'!B:D,3,0),I1442))</f>
        <v/>
      </c>
      <c r="I1443" s="14" t="str">
        <f>IF(A1443="","",IF(E1443="weekly",7,IF(E1443="fortnightly",14,IF(E1443="monthly",DATE(IF(MONTH(H1443)=12,YEAR(H1443)+1,YEAR(H1443)),VLOOKUP(MONTH(H1443),index!$D$2:$G$13,2,0),DAY(H1443)),
IF(E1443="quarterly",DATE(IF(MONTH(H1443)&gt;=10,YEAR(H1443)+1,YEAR(H1443)),VLOOKUP(MONTH(H1443),index!$D$2:$G$13,3,0),DAY(H1443)),
IF(E1443="halfyearly",DATE(IF(MONTH(H1443)&gt;=7,YEAR(H1443)+1,YEAR(H1443)),VLOOKUP(MONTH(H1443),index!$D$2:$G$13,4,0),DAY(H1443)),
DATE(YEAR(H1443)+1,MONTH(H1443),DAY(H1443)))))-H1443))+H1443)</f>
        <v/>
      </c>
      <c r="J1443" s="9" t="str">
        <f t="shared" si="154"/>
        <v/>
      </c>
      <c r="K1443" s="11" t="str">
        <f t="shared" si="155"/>
        <v/>
      </c>
      <c r="L1443" s="11" t="str">
        <f t="shared" si="156"/>
        <v/>
      </c>
      <c r="M1443" s="11" t="str">
        <f>IF(A1443="","",VLOOKUP(E1443,index!$A$1:$B$6,2,0)*K1443*G1443)</f>
        <v/>
      </c>
      <c r="N1443" s="11" t="str">
        <f>IF(A1443="","",-PMT(G1443*VLOOKUP(E1443,index!$A$1:$B$6,2,0),C1443,F1443,0,0))</f>
        <v/>
      </c>
      <c r="O1443" s="11" t="str">
        <f t="shared" si="157"/>
        <v/>
      </c>
      <c r="P1443" s="11" t="str">
        <f t="shared" si="152"/>
        <v/>
      </c>
    </row>
    <row r="1444" spans="1:16" x14ac:dyDescent="0.25">
      <c r="A1444" s="9" t="str">
        <f>IF(A1443="","",IF(B1443&lt;C1443,A1443,IF(A1443=MAX('entry data'!$B$8:$B$507),"",A1443+1)))</f>
        <v/>
      </c>
      <c r="B1444" s="9" t="str">
        <f t="shared" si="153"/>
        <v/>
      </c>
      <c r="C1444" s="9" t="str">
        <f>IF(ISERROR(VLOOKUP(A1444,'entry data'!B:G,6,0)),"",VLOOKUP(A1444,'entry data'!B:G,6,0))</f>
        <v/>
      </c>
      <c r="D1444" s="9" t="str">
        <f>IF(ISERROR(VLOOKUP(A1444,'entry data'!B:C,2,0)),"",VLOOKUP(A1444,'entry data'!B:C,2,0))</f>
        <v/>
      </c>
      <c r="E1444" s="9" t="str">
        <f>IF(ISERROR(VLOOKUP(A1444,'entry data'!B:E,4,0)),"",VLOOKUP(A1444,'entry data'!B:E,4,0))</f>
        <v/>
      </c>
      <c r="F1444" s="11" t="str">
        <f>IF(A1444="","",IF(ISERROR(VLOOKUP(A1444,'entry data'!B:F,5,0)),"",VLOOKUP(A1444,'entry data'!B:F,5,0)))</f>
        <v/>
      </c>
      <c r="G1444" s="12" t="str">
        <f>IF(A1444="","",IF(ISERROR(VLOOKUP(A1444,'entry data'!B:I,8,0)),"",VLOOKUP(A1444,'entry data'!B:I,7,0)))</f>
        <v/>
      </c>
      <c r="H1444" s="13" t="str">
        <f>IF(A1444="","",IF(B1444=1,VLOOKUP(A1444,'entry data'!B:D,3,0),I1443))</f>
        <v/>
      </c>
      <c r="I1444" s="14" t="str">
        <f>IF(A1444="","",IF(E1444="weekly",7,IF(E1444="fortnightly",14,IF(E1444="monthly",DATE(IF(MONTH(H1444)=12,YEAR(H1444)+1,YEAR(H1444)),VLOOKUP(MONTH(H1444),index!$D$2:$G$13,2,0),DAY(H1444)),
IF(E1444="quarterly",DATE(IF(MONTH(H1444)&gt;=10,YEAR(H1444)+1,YEAR(H1444)),VLOOKUP(MONTH(H1444),index!$D$2:$G$13,3,0),DAY(H1444)),
IF(E1444="halfyearly",DATE(IF(MONTH(H1444)&gt;=7,YEAR(H1444)+1,YEAR(H1444)),VLOOKUP(MONTH(H1444),index!$D$2:$G$13,4,0),DAY(H1444)),
DATE(YEAR(H1444)+1,MONTH(H1444),DAY(H1444)))))-H1444))+H1444)</f>
        <v/>
      </c>
      <c r="J1444" s="9" t="str">
        <f t="shared" si="154"/>
        <v/>
      </c>
      <c r="K1444" s="11" t="str">
        <f t="shared" si="155"/>
        <v/>
      </c>
      <c r="L1444" s="11" t="str">
        <f t="shared" si="156"/>
        <v/>
      </c>
      <c r="M1444" s="11" t="str">
        <f>IF(A1444="","",VLOOKUP(E1444,index!$A$1:$B$6,2,0)*K1444*G1444)</f>
        <v/>
      </c>
      <c r="N1444" s="11" t="str">
        <f>IF(A1444="","",-PMT(G1444*VLOOKUP(E1444,index!$A$1:$B$6,2,0),C1444,F1444,0,0))</f>
        <v/>
      </c>
      <c r="O1444" s="11" t="str">
        <f t="shared" si="157"/>
        <v/>
      </c>
      <c r="P1444" s="11" t="str">
        <f t="shared" si="152"/>
        <v/>
      </c>
    </row>
    <row r="1445" spans="1:16" x14ac:dyDescent="0.25">
      <c r="A1445" s="9" t="str">
        <f>IF(A1444="","",IF(B1444&lt;C1444,A1444,IF(A1444=MAX('entry data'!$B$8:$B$507),"",A1444+1)))</f>
        <v/>
      </c>
      <c r="B1445" s="9" t="str">
        <f t="shared" si="153"/>
        <v/>
      </c>
      <c r="C1445" s="9" t="str">
        <f>IF(ISERROR(VLOOKUP(A1445,'entry data'!B:G,6,0)),"",VLOOKUP(A1445,'entry data'!B:G,6,0))</f>
        <v/>
      </c>
      <c r="D1445" s="9" t="str">
        <f>IF(ISERROR(VLOOKUP(A1445,'entry data'!B:C,2,0)),"",VLOOKUP(A1445,'entry data'!B:C,2,0))</f>
        <v/>
      </c>
      <c r="E1445" s="9" t="str">
        <f>IF(ISERROR(VLOOKUP(A1445,'entry data'!B:E,4,0)),"",VLOOKUP(A1445,'entry data'!B:E,4,0))</f>
        <v/>
      </c>
      <c r="F1445" s="11" t="str">
        <f>IF(A1445="","",IF(ISERROR(VLOOKUP(A1445,'entry data'!B:F,5,0)),"",VLOOKUP(A1445,'entry data'!B:F,5,0)))</f>
        <v/>
      </c>
      <c r="G1445" s="12" t="str">
        <f>IF(A1445="","",IF(ISERROR(VLOOKUP(A1445,'entry data'!B:I,8,0)),"",VLOOKUP(A1445,'entry data'!B:I,7,0)))</f>
        <v/>
      </c>
      <c r="H1445" s="13" t="str">
        <f>IF(A1445="","",IF(B1445=1,VLOOKUP(A1445,'entry data'!B:D,3,0),I1444))</f>
        <v/>
      </c>
      <c r="I1445" s="14" t="str">
        <f>IF(A1445="","",IF(E1445="weekly",7,IF(E1445="fortnightly",14,IF(E1445="monthly",DATE(IF(MONTH(H1445)=12,YEAR(H1445)+1,YEAR(H1445)),VLOOKUP(MONTH(H1445),index!$D$2:$G$13,2,0),DAY(H1445)),
IF(E1445="quarterly",DATE(IF(MONTH(H1445)&gt;=10,YEAR(H1445)+1,YEAR(H1445)),VLOOKUP(MONTH(H1445),index!$D$2:$G$13,3,0),DAY(H1445)),
IF(E1445="halfyearly",DATE(IF(MONTH(H1445)&gt;=7,YEAR(H1445)+1,YEAR(H1445)),VLOOKUP(MONTH(H1445),index!$D$2:$G$13,4,0),DAY(H1445)),
DATE(YEAR(H1445)+1,MONTH(H1445),DAY(H1445)))))-H1445))+H1445)</f>
        <v/>
      </c>
      <c r="J1445" s="9" t="str">
        <f t="shared" si="154"/>
        <v/>
      </c>
      <c r="K1445" s="11" t="str">
        <f t="shared" si="155"/>
        <v/>
      </c>
      <c r="L1445" s="11" t="str">
        <f t="shared" si="156"/>
        <v/>
      </c>
      <c r="M1445" s="11" t="str">
        <f>IF(A1445="","",VLOOKUP(E1445,index!$A$1:$B$6,2,0)*K1445*G1445)</f>
        <v/>
      </c>
      <c r="N1445" s="11" t="str">
        <f>IF(A1445="","",-PMT(G1445*VLOOKUP(E1445,index!$A$1:$B$6,2,0),C1445,F1445,0,0))</f>
        <v/>
      </c>
      <c r="O1445" s="11" t="str">
        <f t="shared" si="157"/>
        <v/>
      </c>
      <c r="P1445" s="11" t="str">
        <f t="shared" si="152"/>
        <v/>
      </c>
    </row>
    <row r="1446" spans="1:16" x14ac:dyDescent="0.25">
      <c r="A1446" s="9" t="str">
        <f>IF(A1445="","",IF(B1445&lt;C1445,A1445,IF(A1445=MAX('entry data'!$B$8:$B$507),"",A1445+1)))</f>
        <v/>
      </c>
      <c r="B1446" s="9" t="str">
        <f t="shared" si="153"/>
        <v/>
      </c>
      <c r="C1446" s="9" t="str">
        <f>IF(ISERROR(VLOOKUP(A1446,'entry data'!B:G,6,0)),"",VLOOKUP(A1446,'entry data'!B:G,6,0))</f>
        <v/>
      </c>
      <c r="D1446" s="9" t="str">
        <f>IF(ISERROR(VLOOKUP(A1446,'entry data'!B:C,2,0)),"",VLOOKUP(A1446,'entry data'!B:C,2,0))</f>
        <v/>
      </c>
      <c r="E1446" s="9" t="str">
        <f>IF(ISERROR(VLOOKUP(A1446,'entry data'!B:E,4,0)),"",VLOOKUP(A1446,'entry data'!B:E,4,0))</f>
        <v/>
      </c>
      <c r="F1446" s="11" t="str">
        <f>IF(A1446="","",IF(ISERROR(VLOOKUP(A1446,'entry data'!B:F,5,0)),"",VLOOKUP(A1446,'entry data'!B:F,5,0)))</f>
        <v/>
      </c>
      <c r="G1446" s="12" t="str">
        <f>IF(A1446="","",IF(ISERROR(VLOOKUP(A1446,'entry data'!B:I,8,0)),"",VLOOKUP(A1446,'entry data'!B:I,7,0)))</f>
        <v/>
      </c>
      <c r="H1446" s="13" t="str">
        <f>IF(A1446="","",IF(B1446=1,VLOOKUP(A1446,'entry data'!B:D,3,0),I1445))</f>
        <v/>
      </c>
      <c r="I1446" s="14" t="str">
        <f>IF(A1446="","",IF(E1446="weekly",7,IF(E1446="fortnightly",14,IF(E1446="monthly",DATE(IF(MONTH(H1446)=12,YEAR(H1446)+1,YEAR(H1446)),VLOOKUP(MONTH(H1446),index!$D$2:$G$13,2,0),DAY(H1446)),
IF(E1446="quarterly",DATE(IF(MONTH(H1446)&gt;=10,YEAR(H1446)+1,YEAR(H1446)),VLOOKUP(MONTH(H1446),index!$D$2:$G$13,3,0),DAY(H1446)),
IF(E1446="halfyearly",DATE(IF(MONTH(H1446)&gt;=7,YEAR(H1446)+1,YEAR(H1446)),VLOOKUP(MONTH(H1446),index!$D$2:$G$13,4,0),DAY(H1446)),
DATE(YEAR(H1446)+1,MONTH(H1446),DAY(H1446)))))-H1446))+H1446)</f>
        <v/>
      </c>
      <c r="J1446" s="9" t="str">
        <f t="shared" si="154"/>
        <v/>
      </c>
      <c r="K1446" s="11" t="str">
        <f t="shared" si="155"/>
        <v/>
      </c>
      <c r="L1446" s="11" t="str">
        <f t="shared" si="156"/>
        <v/>
      </c>
      <c r="M1446" s="11" t="str">
        <f>IF(A1446="","",VLOOKUP(E1446,index!$A$1:$B$6,2,0)*K1446*G1446)</f>
        <v/>
      </c>
      <c r="N1446" s="11" t="str">
        <f>IF(A1446="","",-PMT(G1446*VLOOKUP(E1446,index!$A$1:$B$6,2,0),C1446,F1446,0,0))</f>
        <v/>
      </c>
      <c r="O1446" s="11" t="str">
        <f t="shared" si="157"/>
        <v/>
      </c>
      <c r="P1446" s="11" t="str">
        <f t="shared" si="152"/>
        <v/>
      </c>
    </row>
    <row r="1447" spans="1:16" x14ac:dyDescent="0.25">
      <c r="A1447" s="9" t="str">
        <f>IF(A1446="","",IF(B1446&lt;C1446,A1446,IF(A1446=MAX('entry data'!$B$8:$B$507),"",A1446+1)))</f>
        <v/>
      </c>
      <c r="B1447" s="9" t="str">
        <f t="shared" si="153"/>
        <v/>
      </c>
      <c r="C1447" s="9" t="str">
        <f>IF(ISERROR(VLOOKUP(A1447,'entry data'!B:G,6,0)),"",VLOOKUP(A1447,'entry data'!B:G,6,0))</f>
        <v/>
      </c>
      <c r="D1447" s="9" t="str">
        <f>IF(ISERROR(VLOOKUP(A1447,'entry data'!B:C,2,0)),"",VLOOKUP(A1447,'entry data'!B:C,2,0))</f>
        <v/>
      </c>
      <c r="E1447" s="9" t="str">
        <f>IF(ISERROR(VLOOKUP(A1447,'entry data'!B:E,4,0)),"",VLOOKUP(A1447,'entry data'!B:E,4,0))</f>
        <v/>
      </c>
      <c r="F1447" s="11" t="str">
        <f>IF(A1447="","",IF(ISERROR(VLOOKUP(A1447,'entry data'!B:F,5,0)),"",VLOOKUP(A1447,'entry data'!B:F,5,0)))</f>
        <v/>
      </c>
      <c r="G1447" s="12" t="str">
        <f>IF(A1447="","",IF(ISERROR(VLOOKUP(A1447,'entry data'!B:I,8,0)),"",VLOOKUP(A1447,'entry data'!B:I,7,0)))</f>
        <v/>
      </c>
      <c r="H1447" s="13" t="str">
        <f>IF(A1447="","",IF(B1447=1,VLOOKUP(A1447,'entry data'!B:D,3,0),I1446))</f>
        <v/>
      </c>
      <c r="I1447" s="14" t="str">
        <f>IF(A1447="","",IF(E1447="weekly",7,IF(E1447="fortnightly",14,IF(E1447="monthly",DATE(IF(MONTH(H1447)=12,YEAR(H1447)+1,YEAR(H1447)),VLOOKUP(MONTH(H1447),index!$D$2:$G$13,2,0),DAY(H1447)),
IF(E1447="quarterly",DATE(IF(MONTH(H1447)&gt;=10,YEAR(H1447)+1,YEAR(H1447)),VLOOKUP(MONTH(H1447),index!$D$2:$G$13,3,0),DAY(H1447)),
IF(E1447="halfyearly",DATE(IF(MONTH(H1447)&gt;=7,YEAR(H1447)+1,YEAR(H1447)),VLOOKUP(MONTH(H1447),index!$D$2:$G$13,4,0),DAY(H1447)),
DATE(YEAR(H1447)+1,MONTH(H1447),DAY(H1447)))))-H1447))+H1447)</f>
        <v/>
      </c>
      <c r="J1447" s="9" t="str">
        <f t="shared" si="154"/>
        <v/>
      </c>
      <c r="K1447" s="11" t="str">
        <f t="shared" si="155"/>
        <v/>
      </c>
      <c r="L1447" s="11" t="str">
        <f t="shared" si="156"/>
        <v/>
      </c>
      <c r="M1447" s="11" t="str">
        <f>IF(A1447="","",VLOOKUP(E1447,index!$A$1:$B$6,2,0)*K1447*G1447)</f>
        <v/>
      </c>
      <c r="N1447" s="11" t="str">
        <f>IF(A1447="","",-PMT(G1447*VLOOKUP(E1447,index!$A$1:$B$6,2,0),C1447,F1447,0,0))</f>
        <v/>
      </c>
      <c r="O1447" s="11" t="str">
        <f t="shared" si="157"/>
        <v/>
      </c>
      <c r="P1447" s="11" t="str">
        <f t="shared" si="152"/>
        <v/>
      </c>
    </row>
    <row r="1448" spans="1:16" x14ac:dyDescent="0.25">
      <c r="A1448" s="9" t="str">
        <f>IF(A1447="","",IF(B1447&lt;C1447,A1447,IF(A1447=MAX('entry data'!$B$8:$B$507),"",A1447+1)))</f>
        <v/>
      </c>
      <c r="B1448" s="9" t="str">
        <f t="shared" si="153"/>
        <v/>
      </c>
      <c r="C1448" s="9" t="str">
        <f>IF(ISERROR(VLOOKUP(A1448,'entry data'!B:G,6,0)),"",VLOOKUP(A1448,'entry data'!B:G,6,0))</f>
        <v/>
      </c>
      <c r="D1448" s="9" t="str">
        <f>IF(ISERROR(VLOOKUP(A1448,'entry data'!B:C,2,0)),"",VLOOKUP(A1448,'entry data'!B:C,2,0))</f>
        <v/>
      </c>
      <c r="E1448" s="9" t="str">
        <f>IF(ISERROR(VLOOKUP(A1448,'entry data'!B:E,4,0)),"",VLOOKUP(A1448,'entry data'!B:E,4,0))</f>
        <v/>
      </c>
      <c r="F1448" s="11" t="str">
        <f>IF(A1448="","",IF(ISERROR(VLOOKUP(A1448,'entry data'!B:F,5,0)),"",VLOOKUP(A1448,'entry data'!B:F,5,0)))</f>
        <v/>
      </c>
      <c r="G1448" s="12" t="str">
        <f>IF(A1448="","",IF(ISERROR(VLOOKUP(A1448,'entry data'!B:I,8,0)),"",VLOOKUP(A1448,'entry data'!B:I,7,0)))</f>
        <v/>
      </c>
      <c r="H1448" s="13" t="str">
        <f>IF(A1448="","",IF(B1448=1,VLOOKUP(A1448,'entry data'!B:D,3,0),I1447))</f>
        <v/>
      </c>
      <c r="I1448" s="14" t="str">
        <f>IF(A1448="","",IF(E1448="weekly",7,IF(E1448="fortnightly",14,IF(E1448="monthly",DATE(IF(MONTH(H1448)=12,YEAR(H1448)+1,YEAR(H1448)),VLOOKUP(MONTH(H1448),index!$D$2:$G$13,2,0),DAY(H1448)),
IF(E1448="quarterly",DATE(IF(MONTH(H1448)&gt;=10,YEAR(H1448)+1,YEAR(H1448)),VLOOKUP(MONTH(H1448),index!$D$2:$G$13,3,0),DAY(H1448)),
IF(E1448="halfyearly",DATE(IF(MONTH(H1448)&gt;=7,YEAR(H1448)+1,YEAR(H1448)),VLOOKUP(MONTH(H1448),index!$D$2:$G$13,4,0),DAY(H1448)),
DATE(YEAR(H1448)+1,MONTH(H1448),DAY(H1448)))))-H1448))+H1448)</f>
        <v/>
      </c>
      <c r="J1448" s="9" t="str">
        <f t="shared" si="154"/>
        <v/>
      </c>
      <c r="K1448" s="11" t="str">
        <f t="shared" si="155"/>
        <v/>
      </c>
      <c r="L1448" s="11" t="str">
        <f t="shared" si="156"/>
        <v/>
      </c>
      <c r="M1448" s="11" t="str">
        <f>IF(A1448="","",VLOOKUP(E1448,index!$A$1:$B$6,2,0)*K1448*G1448)</f>
        <v/>
      </c>
      <c r="N1448" s="11" t="str">
        <f>IF(A1448="","",-PMT(G1448*VLOOKUP(E1448,index!$A$1:$B$6,2,0),C1448,F1448,0,0))</f>
        <v/>
      </c>
      <c r="O1448" s="11" t="str">
        <f t="shared" si="157"/>
        <v/>
      </c>
      <c r="P1448" s="11" t="str">
        <f t="shared" si="152"/>
        <v/>
      </c>
    </row>
    <row r="1449" spans="1:16" x14ac:dyDescent="0.25">
      <c r="A1449" s="9" t="str">
        <f>IF(A1448="","",IF(B1448&lt;C1448,A1448,IF(A1448=MAX('entry data'!$B$8:$B$507),"",A1448+1)))</f>
        <v/>
      </c>
      <c r="B1449" s="9" t="str">
        <f t="shared" si="153"/>
        <v/>
      </c>
      <c r="C1449" s="9" t="str">
        <f>IF(ISERROR(VLOOKUP(A1449,'entry data'!B:G,6,0)),"",VLOOKUP(A1449,'entry data'!B:G,6,0))</f>
        <v/>
      </c>
      <c r="D1449" s="9" t="str">
        <f>IF(ISERROR(VLOOKUP(A1449,'entry data'!B:C,2,0)),"",VLOOKUP(A1449,'entry data'!B:C,2,0))</f>
        <v/>
      </c>
      <c r="E1449" s="9" t="str">
        <f>IF(ISERROR(VLOOKUP(A1449,'entry data'!B:E,4,0)),"",VLOOKUP(A1449,'entry data'!B:E,4,0))</f>
        <v/>
      </c>
      <c r="F1449" s="11" t="str">
        <f>IF(A1449="","",IF(ISERROR(VLOOKUP(A1449,'entry data'!B:F,5,0)),"",VLOOKUP(A1449,'entry data'!B:F,5,0)))</f>
        <v/>
      </c>
      <c r="G1449" s="12" t="str">
        <f>IF(A1449="","",IF(ISERROR(VLOOKUP(A1449,'entry data'!B:I,8,0)),"",VLOOKUP(A1449,'entry data'!B:I,7,0)))</f>
        <v/>
      </c>
      <c r="H1449" s="13" t="str">
        <f>IF(A1449="","",IF(B1449=1,VLOOKUP(A1449,'entry data'!B:D,3,0),I1448))</f>
        <v/>
      </c>
      <c r="I1449" s="14" t="str">
        <f>IF(A1449="","",IF(E1449="weekly",7,IF(E1449="fortnightly",14,IF(E1449="monthly",DATE(IF(MONTH(H1449)=12,YEAR(H1449)+1,YEAR(H1449)),VLOOKUP(MONTH(H1449),index!$D$2:$G$13,2,0),DAY(H1449)),
IF(E1449="quarterly",DATE(IF(MONTH(H1449)&gt;=10,YEAR(H1449)+1,YEAR(H1449)),VLOOKUP(MONTH(H1449),index!$D$2:$G$13,3,0),DAY(H1449)),
IF(E1449="halfyearly",DATE(IF(MONTH(H1449)&gt;=7,YEAR(H1449)+1,YEAR(H1449)),VLOOKUP(MONTH(H1449),index!$D$2:$G$13,4,0),DAY(H1449)),
DATE(YEAR(H1449)+1,MONTH(H1449),DAY(H1449)))))-H1449))+H1449)</f>
        <v/>
      </c>
      <c r="J1449" s="9" t="str">
        <f t="shared" si="154"/>
        <v/>
      </c>
      <c r="K1449" s="11" t="str">
        <f t="shared" si="155"/>
        <v/>
      </c>
      <c r="L1449" s="11" t="str">
        <f t="shared" si="156"/>
        <v/>
      </c>
      <c r="M1449" s="11" t="str">
        <f>IF(A1449="","",VLOOKUP(E1449,index!$A$1:$B$6,2,0)*K1449*G1449)</f>
        <v/>
      </c>
      <c r="N1449" s="11" t="str">
        <f>IF(A1449="","",-PMT(G1449*VLOOKUP(E1449,index!$A$1:$B$6,2,0),C1449,F1449,0,0))</f>
        <v/>
      </c>
      <c r="O1449" s="11" t="str">
        <f t="shared" si="157"/>
        <v/>
      </c>
      <c r="P1449" s="11" t="str">
        <f t="shared" si="152"/>
        <v/>
      </c>
    </row>
    <row r="1450" spans="1:16" x14ac:dyDescent="0.25">
      <c r="A1450" s="9" t="str">
        <f>IF(A1449="","",IF(B1449&lt;C1449,A1449,IF(A1449=MAX('entry data'!$B$8:$B$507),"",A1449+1)))</f>
        <v/>
      </c>
      <c r="B1450" s="9" t="str">
        <f t="shared" si="153"/>
        <v/>
      </c>
      <c r="C1450" s="9" t="str">
        <f>IF(ISERROR(VLOOKUP(A1450,'entry data'!B:G,6,0)),"",VLOOKUP(A1450,'entry data'!B:G,6,0))</f>
        <v/>
      </c>
      <c r="D1450" s="9" t="str">
        <f>IF(ISERROR(VLOOKUP(A1450,'entry data'!B:C,2,0)),"",VLOOKUP(A1450,'entry data'!B:C,2,0))</f>
        <v/>
      </c>
      <c r="E1450" s="9" t="str">
        <f>IF(ISERROR(VLOOKUP(A1450,'entry data'!B:E,4,0)),"",VLOOKUP(A1450,'entry data'!B:E,4,0))</f>
        <v/>
      </c>
      <c r="F1450" s="11" t="str">
        <f>IF(A1450="","",IF(ISERROR(VLOOKUP(A1450,'entry data'!B:F,5,0)),"",VLOOKUP(A1450,'entry data'!B:F,5,0)))</f>
        <v/>
      </c>
      <c r="G1450" s="12" t="str">
        <f>IF(A1450="","",IF(ISERROR(VLOOKUP(A1450,'entry data'!B:I,8,0)),"",VLOOKUP(A1450,'entry data'!B:I,7,0)))</f>
        <v/>
      </c>
      <c r="H1450" s="13" t="str">
        <f>IF(A1450="","",IF(B1450=1,VLOOKUP(A1450,'entry data'!B:D,3,0),I1449))</f>
        <v/>
      </c>
      <c r="I1450" s="14" t="str">
        <f>IF(A1450="","",IF(E1450="weekly",7,IF(E1450="fortnightly",14,IF(E1450="monthly",DATE(IF(MONTH(H1450)=12,YEAR(H1450)+1,YEAR(H1450)),VLOOKUP(MONTH(H1450),index!$D$2:$G$13,2,0),DAY(H1450)),
IF(E1450="quarterly",DATE(IF(MONTH(H1450)&gt;=10,YEAR(H1450)+1,YEAR(H1450)),VLOOKUP(MONTH(H1450),index!$D$2:$G$13,3,0),DAY(H1450)),
IF(E1450="halfyearly",DATE(IF(MONTH(H1450)&gt;=7,YEAR(H1450)+1,YEAR(H1450)),VLOOKUP(MONTH(H1450),index!$D$2:$G$13,4,0),DAY(H1450)),
DATE(YEAR(H1450)+1,MONTH(H1450),DAY(H1450)))))-H1450))+H1450)</f>
        <v/>
      </c>
      <c r="J1450" s="9" t="str">
        <f t="shared" si="154"/>
        <v/>
      </c>
      <c r="K1450" s="11" t="str">
        <f t="shared" si="155"/>
        <v/>
      </c>
      <c r="L1450" s="11" t="str">
        <f t="shared" si="156"/>
        <v/>
      </c>
      <c r="M1450" s="11" t="str">
        <f>IF(A1450="","",VLOOKUP(E1450,index!$A$1:$B$6,2,0)*K1450*G1450)</f>
        <v/>
      </c>
      <c r="N1450" s="11" t="str">
        <f>IF(A1450="","",-PMT(G1450*VLOOKUP(E1450,index!$A$1:$B$6,2,0),C1450,F1450,0,0))</f>
        <v/>
      </c>
      <c r="O1450" s="11" t="str">
        <f t="shared" si="157"/>
        <v/>
      </c>
      <c r="P1450" s="11" t="str">
        <f t="shared" si="152"/>
        <v/>
      </c>
    </row>
    <row r="1451" spans="1:16" x14ac:dyDescent="0.25">
      <c r="A1451" s="9" t="str">
        <f>IF(A1450="","",IF(B1450&lt;C1450,A1450,IF(A1450=MAX('entry data'!$B$8:$B$507),"",A1450+1)))</f>
        <v/>
      </c>
      <c r="B1451" s="9" t="str">
        <f t="shared" si="153"/>
        <v/>
      </c>
      <c r="C1451" s="9" t="str">
        <f>IF(ISERROR(VLOOKUP(A1451,'entry data'!B:G,6,0)),"",VLOOKUP(A1451,'entry data'!B:G,6,0))</f>
        <v/>
      </c>
      <c r="D1451" s="9" t="str">
        <f>IF(ISERROR(VLOOKUP(A1451,'entry data'!B:C,2,0)),"",VLOOKUP(A1451,'entry data'!B:C,2,0))</f>
        <v/>
      </c>
      <c r="E1451" s="9" t="str">
        <f>IF(ISERROR(VLOOKUP(A1451,'entry data'!B:E,4,0)),"",VLOOKUP(A1451,'entry data'!B:E,4,0))</f>
        <v/>
      </c>
      <c r="F1451" s="11" t="str">
        <f>IF(A1451="","",IF(ISERROR(VLOOKUP(A1451,'entry data'!B:F,5,0)),"",VLOOKUP(A1451,'entry data'!B:F,5,0)))</f>
        <v/>
      </c>
      <c r="G1451" s="12" t="str">
        <f>IF(A1451="","",IF(ISERROR(VLOOKUP(A1451,'entry data'!B:I,8,0)),"",VLOOKUP(A1451,'entry data'!B:I,7,0)))</f>
        <v/>
      </c>
      <c r="H1451" s="13" t="str">
        <f>IF(A1451="","",IF(B1451=1,VLOOKUP(A1451,'entry data'!B:D,3,0),I1450))</f>
        <v/>
      </c>
      <c r="I1451" s="14" t="str">
        <f>IF(A1451="","",IF(E1451="weekly",7,IF(E1451="fortnightly",14,IF(E1451="monthly",DATE(IF(MONTH(H1451)=12,YEAR(H1451)+1,YEAR(H1451)),VLOOKUP(MONTH(H1451),index!$D$2:$G$13,2,0),DAY(H1451)),
IF(E1451="quarterly",DATE(IF(MONTH(H1451)&gt;=10,YEAR(H1451)+1,YEAR(H1451)),VLOOKUP(MONTH(H1451),index!$D$2:$G$13,3,0),DAY(H1451)),
IF(E1451="halfyearly",DATE(IF(MONTH(H1451)&gt;=7,YEAR(H1451)+1,YEAR(H1451)),VLOOKUP(MONTH(H1451),index!$D$2:$G$13,4,0),DAY(H1451)),
DATE(YEAR(H1451)+1,MONTH(H1451),DAY(H1451)))))-H1451))+H1451)</f>
        <v/>
      </c>
      <c r="J1451" s="9" t="str">
        <f t="shared" si="154"/>
        <v/>
      </c>
      <c r="K1451" s="11" t="str">
        <f t="shared" si="155"/>
        <v/>
      </c>
      <c r="L1451" s="11" t="str">
        <f t="shared" si="156"/>
        <v/>
      </c>
      <c r="M1451" s="11" t="str">
        <f>IF(A1451="","",VLOOKUP(E1451,index!$A$1:$B$6,2,0)*K1451*G1451)</f>
        <v/>
      </c>
      <c r="N1451" s="11" t="str">
        <f>IF(A1451="","",-PMT(G1451*VLOOKUP(E1451,index!$A$1:$B$6,2,0),C1451,F1451,0,0))</f>
        <v/>
      </c>
      <c r="O1451" s="11" t="str">
        <f t="shared" si="157"/>
        <v/>
      </c>
      <c r="P1451" s="11" t="str">
        <f t="shared" si="152"/>
        <v/>
      </c>
    </row>
    <row r="1452" spans="1:16" x14ac:dyDescent="0.25">
      <c r="A1452" s="9" t="str">
        <f>IF(A1451="","",IF(B1451&lt;C1451,A1451,IF(A1451=MAX('entry data'!$B$8:$B$507),"",A1451+1)))</f>
        <v/>
      </c>
      <c r="B1452" s="9" t="str">
        <f t="shared" si="153"/>
        <v/>
      </c>
      <c r="C1452" s="9" t="str">
        <f>IF(ISERROR(VLOOKUP(A1452,'entry data'!B:G,6,0)),"",VLOOKUP(A1452,'entry data'!B:G,6,0))</f>
        <v/>
      </c>
      <c r="D1452" s="9" t="str">
        <f>IF(ISERROR(VLOOKUP(A1452,'entry data'!B:C,2,0)),"",VLOOKUP(A1452,'entry data'!B:C,2,0))</f>
        <v/>
      </c>
      <c r="E1452" s="9" t="str">
        <f>IF(ISERROR(VLOOKUP(A1452,'entry data'!B:E,4,0)),"",VLOOKUP(A1452,'entry data'!B:E,4,0))</f>
        <v/>
      </c>
      <c r="F1452" s="11" t="str">
        <f>IF(A1452="","",IF(ISERROR(VLOOKUP(A1452,'entry data'!B:F,5,0)),"",VLOOKUP(A1452,'entry data'!B:F,5,0)))</f>
        <v/>
      </c>
      <c r="G1452" s="12" t="str">
        <f>IF(A1452="","",IF(ISERROR(VLOOKUP(A1452,'entry data'!B:I,8,0)),"",VLOOKUP(A1452,'entry data'!B:I,7,0)))</f>
        <v/>
      </c>
      <c r="H1452" s="13" t="str">
        <f>IF(A1452="","",IF(B1452=1,VLOOKUP(A1452,'entry data'!B:D,3,0),I1451))</f>
        <v/>
      </c>
      <c r="I1452" s="14" t="str">
        <f>IF(A1452="","",IF(E1452="weekly",7,IF(E1452="fortnightly",14,IF(E1452="monthly",DATE(IF(MONTH(H1452)=12,YEAR(H1452)+1,YEAR(H1452)),VLOOKUP(MONTH(H1452),index!$D$2:$G$13,2,0),DAY(H1452)),
IF(E1452="quarterly",DATE(IF(MONTH(H1452)&gt;=10,YEAR(H1452)+1,YEAR(H1452)),VLOOKUP(MONTH(H1452),index!$D$2:$G$13,3,0),DAY(H1452)),
IF(E1452="halfyearly",DATE(IF(MONTH(H1452)&gt;=7,YEAR(H1452)+1,YEAR(H1452)),VLOOKUP(MONTH(H1452),index!$D$2:$G$13,4,0),DAY(H1452)),
DATE(YEAR(H1452)+1,MONTH(H1452),DAY(H1452)))))-H1452))+H1452)</f>
        <v/>
      </c>
      <c r="J1452" s="9" t="str">
        <f t="shared" si="154"/>
        <v/>
      </c>
      <c r="K1452" s="11" t="str">
        <f t="shared" si="155"/>
        <v/>
      </c>
      <c r="L1452" s="11" t="str">
        <f t="shared" si="156"/>
        <v/>
      </c>
      <c r="M1452" s="11" t="str">
        <f>IF(A1452="","",VLOOKUP(E1452,index!$A$1:$B$6,2,0)*K1452*G1452)</f>
        <v/>
      </c>
      <c r="N1452" s="11" t="str">
        <f>IF(A1452="","",-PMT(G1452*VLOOKUP(E1452,index!$A$1:$B$6,2,0),C1452,F1452,0,0))</f>
        <v/>
      </c>
      <c r="O1452" s="11" t="str">
        <f t="shared" si="157"/>
        <v/>
      </c>
      <c r="P1452" s="11" t="str">
        <f t="shared" si="152"/>
        <v/>
      </c>
    </row>
    <row r="1453" spans="1:16" x14ac:dyDescent="0.25">
      <c r="A1453" s="9" t="str">
        <f>IF(A1452="","",IF(B1452&lt;C1452,A1452,IF(A1452=MAX('entry data'!$B$8:$B$507),"",A1452+1)))</f>
        <v/>
      </c>
      <c r="B1453" s="9" t="str">
        <f t="shared" si="153"/>
        <v/>
      </c>
      <c r="C1453" s="9" t="str">
        <f>IF(ISERROR(VLOOKUP(A1453,'entry data'!B:G,6,0)),"",VLOOKUP(A1453,'entry data'!B:G,6,0))</f>
        <v/>
      </c>
      <c r="D1453" s="9" t="str">
        <f>IF(ISERROR(VLOOKUP(A1453,'entry data'!B:C,2,0)),"",VLOOKUP(A1453,'entry data'!B:C,2,0))</f>
        <v/>
      </c>
      <c r="E1453" s="9" t="str">
        <f>IF(ISERROR(VLOOKUP(A1453,'entry data'!B:E,4,0)),"",VLOOKUP(A1453,'entry data'!B:E,4,0))</f>
        <v/>
      </c>
      <c r="F1453" s="11" t="str">
        <f>IF(A1453="","",IF(ISERROR(VLOOKUP(A1453,'entry data'!B:F,5,0)),"",VLOOKUP(A1453,'entry data'!B:F,5,0)))</f>
        <v/>
      </c>
      <c r="G1453" s="12" t="str">
        <f>IF(A1453="","",IF(ISERROR(VLOOKUP(A1453,'entry data'!B:I,8,0)),"",VLOOKUP(A1453,'entry data'!B:I,7,0)))</f>
        <v/>
      </c>
      <c r="H1453" s="13" t="str">
        <f>IF(A1453="","",IF(B1453=1,VLOOKUP(A1453,'entry data'!B:D,3,0),I1452))</f>
        <v/>
      </c>
      <c r="I1453" s="14" t="str">
        <f>IF(A1453="","",IF(E1453="weekly",7,IF(E1453="fortnightly",14,IF(E1453="monthly",DATE(IF(MONTH(H1453)=12,YEAR(H1453)+1,YEAR(H1453)),VLOOKUP(MONTH(H1453),index!$D$2:$G$13,2,0),DAY(H1453)),
IF(E1453="quarterly",DATE(IF(MONTH(H1453)&gt;=10,YEAR(H1453)+1,YEAR(H1453)),VLOOKUP(MONTH(H1453),index!$D$2:$G$13,3,0),DAY(H1453)),
IF(E1453="halfyearly",DATE(IF(MONTH(H1453)&gt;=7,YEAR(H1453)+1,YEAR(H1453)),VLOOKUP(MONTH(H1453),index!$D$2:$G$13,4,0),DAY(H1453)),
DATE(YEAR(H1453)+1,MONTH(H1453),DAY(H1453)))))-H1453))+H1453)</f>
        <v/>
      </c>
      <c r="J1453" s="9" t="str">
        <f t="shared" si="154"/>
        <v/>
      </c>
      <c r="K1453" s="11" t="str">
        <f t="shared" si="155"/>
        <v/>
      </c>
      <c r="L1453" s="11" t="str">
        <f t="shared" si="156"/>
        <v/>
      </c>
      <c r="M1453" s="11" t="str">
        <f>IF(A1453="","",VLOOKUP(E1453,index!$A$1:$B$6,2,0)*K1453*G1453)</f>
        <v/>
      </c>
      <c r="N1453" s="11" t="str">
        <f>IF(A1453="","",-PMT(G1453*VLOOKUP(E1453,index!$A$1:$B$6,2,0),C1453,F1453,0,0))</f>
        <v/>
      </c>
      <c r="O1453" s="11" t="str">
        <f t="shared" si="157"/>
        <v/>
      </c>
      <c r="P1453" s="11" t="str">
        <f t="shared" si="152"/>
        <v/>
      </c>
    </row>
    <row r="1454" spans="1:16" x14ac:dyDescent="0.25">
      <c r="A1454" s="9" t="str">
        <f>IF(A1453="","",IF(B1453&lt;C1453,A1453,IF(A1453=MAX('entry data'!$B$8:$B$507),"",A1453+1)))</f>
        <v/>
      </c>
      <c r="B1454" s="9" t="str">
        <f t="shared" si="153"/>
        <v/>
      </c>
      <c r="C1454" s="9" t="str">
        <f>IF(ISERROR(VLOOKUP(A1454,'entry data'!B:G,6,0)),"",VLOOKUP(A1454,'entry data'!B:G,6,0))</f>
        <v/>
      </c>
      <c r="D1454" s="9" t="str">
        <f>IF(ISERROR(VLOOKUP(A1454,'entry data'!B:C,2,0)),"",VLOOKUP(A1454,'entry data'!B:C,2,0))</f>
        <v/>
      </c>
      <c r="E1454" s="9" t="str">
        <f>IF(ISERROR(VLOOKUP(A1454,'entry data'!B:E,4,0)),"",VLOOKUP(A1454,'entry data'!B:E,4,0))</f>
        <v/>
      </c>
      <c r="F1454" s="11" t="str">
        <f>IF(A1454="","",IF(ISERROR(VLOOKUP(A1454,'entry data'!B:F,5,0)),"",VLOOKUP(A1454,'entry data'!B:F,5,0)))</f>
        <v/>
      </c>
      <c r="G1454" s="12" t="str">
        <f>IF(A1454="","",IF(ISERROR(VLOOKUP(A1454,'entry data'!B:I,8,0)),"",VLOOKUP(A1454,'entry data'!B:I,7,0)))</f>
        <v/>
      </c>
      <c r="H1454" s="13" t="str">
        <f>IF(A1454="","",IF(B1454=1,VLOOKUP(A1454,'entry data'!B:D,3,0),I1453))</f>
        <v/>
      </c>
      <c r="I1454" s="14" t="str">
        <f>IF(A1454="","",IF(E1454="weekly",7,IF(E1454="fortnightly",14,IF(E1454="monthly",DATE(IF(MONTH(H1454)=12,YEAR(H1454)+1,YEAR(H1454)),VLOOKUP(MONTH(H1454),index!$D$2:$G$13,2,0),DAY(H1454)),
IF(E1454="quarterly",DATE(IF(MONTH(H1454)&gt;=10,YEAR(H1454)+1,YEAR(H1454)),VLOOKUP(MONTH(H1454),index!$D$2:$G$13,3,0),DAY(H1454)),
IF(E1454="halfyearly",DATE(IF(MONTH(H1454)&gt;=7,YEAR(H1454)+1,YEAR(H1454)),VLOOKUP(MONTH(H1454),index!$D$2:$G$13,4,0),DAY(H1454)),
DATE(YEAR(H1454)+1,MONTH(H1454),DAY(H1454)))))-H1454))+H1454)</f>
        <v/>
      </c>
      <c r="J1454" s="9" t="str">
        <f t="shared" si="154"/>
        <v/>
      </c>
      <c r="K1454" s="11" t="str">
        <f t="shared" si="155"/>
        <v/>
      </c>
      <c r="L1454" s="11" t="str">
        <f t="shared" si="156"/>
        <v/>
      </c>
      <c r="M1454" s="11" t="str">
        <f>IF(A1454="","",VLOOKUP(E1454,index!$A$1:$B$6,2,0)*K1454*G1454)</f>
        <v/>
      </c>
      <c r="N1454" s="11" t="str">
        <f>IF(A1454="","",-PMT(G1454*VLOOKUP(E1454,index!$A$1:$B$6,2,0),C1454,F1454,0,0))</f>
        <v/>
      </c>
      <c r="O1454" s="11" t="str">
        <f t="shared" si="157"/>
        <v/>
      </c>
      <c r="P1454" s="11" t="str">
        <f t="shared" si="152"/>
        <v/>
      </c>
    </row>
    <row r="1455" spans="1:16" x14ac:dyDescent="0.25">
      <c r="A1455" s="9" t="str">
        <f>IF(A1454="","",IF(B1454&lt;C1454,A1454,IF(A1454=MAX('entry data'!$B$8:$B$507),"",A1454+1)))</f>
        <v/>
      </c>
      <c r="B1455" s="9" t="str">
        <f t="shared" si="153"/>
        <v/>
      </c>
      <c r="C1455" s="9" t="str">
        <f>IF(ISERROR(VLOOKUP(A1455,'entry data'!B:G,6,0)),"",VLOOKUP(A1455,'entry data'!B:G,6,0))</f>
        <v/>
      </c>
      <c r="D1455" s="9" t="str">
        <f>IF(ISERROR(VLOOKUP(A1455,'entry data'!B:C,2,0)),"",VLOOKUP(A1455,'entry data'!B:C,2,0))</f>
        <v/>
      </c>
      <c r="E1455" s="9" t="str">
        <f>IF(ISERROR(VLOOKUP(A1455,'entry data'!B:E,4,0)),"",VLOOKUP(A1455,'entry data'!B:E,4,0))</f>
        <v/>
      </c>
      <c r="F1455" s="11" t="str">
        <f>IF(A1455="","",IF(ISERROR(VLOOKUP(A1455,'entry data'!B:F,5,0)),"",VLOOKUP(A1455,'entry data'!B:F,5,0)))</f>
        <v/>
      </c>
      <c r="G1455" s="12" t="str">
        <f>IF(A1455="","",IF(ISERROR(VLOOKUP(A1455,'entry data'!B:I,8,0)),"",VLOOKUP(A1455,'entry data'!B:I,7,0)))</f>
        <v/>
      </c>
      <c r="H1455" s="13" t="str">
        <f>IF(A1455="","",IF(B1455=1,VLOOKUP(A1455,'entry data'!B:D,3,0),I1454))</f>
        <v/>
      </c>
      <c r="I1455" s="14" t="str">
        <f>IF(A1455="","",IF(E1455="weekly",7,IF(E1455="fortnightly",14,IF(E1455="monthly",DATE(IF(MONTH(H1455)=12,YEAR(H1455)+1,YEAR(H1455)),VLOOKUP(MONTH(H1455),index!$D$2:$G$13,2,0),DAY(H1455)),
IF(E1455="quarterly",DATE(IF(MONTH(H1455)&gt;=10,YEAR(H1455)+1,YEAR(H1455)),VLOOKUP(MONTH(H1455),index!$D$2:$G$13,3,0),DAY(H1455)),
IF(E1455="halfyearly",DATE(IF(MONTH(H1455)&gt;=7,YEAR(H1455)+1,YEAR(H1455)),VLOOKUP(MONTH(H1455),index!$D$2:$G$13,4,0),DAY(H1455)),
DATE(YEAR(H1455)+1,MONTH(H1455),DAY(H1455)))))-H1455))+H1455)</f>
        <v/>
      </c>
      <c r="J1455" s="9" t="str">
        <f t="shared" si="154"/>
        <v/>
      </c>
      <c r="K1455" s="11" t="str">
        <f t="shared" si="155"/>
        <v/>
      </c>
      <c r="L1455" s="11" t="str">
        <f t="shared" si="156"/>
        <v/>
      </c>
      <c r="M1455" s="11" t="str">
        <f>IF(A1455="","",VLOOKUP(E1455,index!$A$1:$B$6,2,0)*K1455*G1455)</f>
        <v/>
      </c>
      <c r="N1455" s="11" t="str">
        <f>IF(A1455="","",-PMT(G1455*VLOOKUP(E1455,index!$A$1:$B$6,2,0),C1455,F1455,0,0))</f>
        <v/>
      </c>
      <c r="O1455" s="11" t="str">
        <f t="shared" si="157"/>
        <v/>
      </c>
      <c r="P1455" s="11" t="str">
        <f t="shared" si="152"/>
        <v/>
      </c>
    </row>
    <row r="1456" spans="1:16" x14ac:dyDescent="0.25">
      <c r="A1456" s="9" t="str">
        <f>IF(A1455="","",IF(B1455&lt;C1455,A1455,IF(A1455=MAX('entry data'!$B$8:$B$507),"",A1455+1)))</f>
        <v/>
      </c>
      <c r="B1456" s="9" t="str">
        <f t="shared" si="153"/>
        <v/>
      </c>
      <c r="C1456" s="9" t="str">
        <f>IF(ISERROR(VLOOKUP(A1456,'entry data'!B:G,6,0)),"",VLOOKUP(A1456,'entry data'!B:G,6,0))</f>
        <v/>
      </c>
      <c r="D1456" s="9" t="str">
        <f>IF(ISERROR(VLOOKUP(A1456,'entry data'!B:C,2,0)),"",VLOOKUP(A1456,'entry data'!B:C,2,0))</f>
        <v/>
      </c>
      <c r="E1456" s="9" t="str">
        <f>IF(ISERROR(VLOOKUP(A1456,'entry data'!B:E,4,0)),"",VLOOKUP(A1456,'entry data'!B:E,4,0))</f>
        <v/>
      </c>
      <c r="F1456" s="11" t="str">
        <f>IF(A1456="","",IF(ISERROR(VLOOKUP(A1456,'entry data'!B:F,5,0)),"",VLOOKUP(A1456,'entry data'!B:F,5,0)))</f>
        <v/>
      </c>
      <c r="G1456" s="12" t="str">
        <f>IF(A1456="","",IF(ISERROR(VLOOKUP(A1456,'entry data'!B:I,8,0)),"",VLOOKUP(A1456,'entry data'!B:I,7,0)))</f>
        <v/>
      </c>
      <c r="H1456" s="13" t="str">
        <f>IF(A1456="","",IF(B1456=1,VLOOKUP(A1456,'entry data'!B:D,3,0),I1455))</f>
        <v/>
      </c>
      <c r="I1456" s="14" t="str">
        <f>IF(A1456="","",IF(E1456="weekly",7,IF(E1456="fortnightly",14,IF(E1456="monthly",DATE(IF(MONTH(H1456)=12,YEAR(H1456)+1,YEAR(H1456)),VLOOKUP(MONTH(H1456),index!$D$2:$G$13,2,0),DAY(H1456)),
IF(E1456="quarterly",DATE(IF(MONTH(H1456)&gt;=10,YEAR(H1456)+1,YEAR(H1456)),VLOOKUP(MONTH(H1456),index!$D$2:$G$13,3,0),DAY(H1456)),
IF(E1456="halfyearly",DATE(IF(MONTH(H1456)&gt;=7,YEAR(H1456)+1,YEAR(H1456)),VLOOKUP(MONTH(H1456),index!$D$2:$G$13,4,0),DAY(H1456)),
DATE(YEAR(H1456)+1,MONTH(H1456),DAY(H1456)))))-H1456))+H1456)</f>
        <v/>
      </c>
      <c r="J1456" s="9" t="str">
        <f t="shared" si="154"/>
        <v/>
      </c>
      <c r="K1456" s="11" t="str">
        <f t="shared" si="155"/>
        <v/>
      </c>
      <c r="L1456" s="11" t="str">
        <f t="shared" si="156"/>
        <v/>
      </c>
      <c r="M1456" s="11" t="str">
        <f>IF(A1456="","",VLOOKUP(E1456,index!$A$1:$B$6,2,0)*K1456*G1456)</f>
        <v/>
      </c>
      <c r="N1456" s="11" t="str">
        <f>IF(A1456="","",-PMT(G1456*VLOOKUP(E1456,index!$A$1:$B$6,2,0),C1456,F1456,0,0))</f>
        <v/>
      </c>
      <c r="O1456" s="11" t="str">
        <f t="shared" si="157"/>
        <v/>
      </c>
      <c r="P1456" s="11" t="str">
        <f t="shared" si="152"/>
        <v/>
      </c>
    </row>
    <row r="1457" spans="1:16" x14ac:dyDescent="0.25">
      <c r="A1457" s="9" t="str">
        <f>IF(A1456="","",IF(B1456&lt;C1456,A1456,IF(A1456=MAX('entry data'!$B$8:$B$507),"",A1456+1)))</f>
        <v/>
      </c>
      <c r="B1457" s="9" t="str">
        <f t="shared" si="153"/>
        <v/>
      </c>
      <c r="C1457" s="9" t="str">
        <f>IF(ISERROR(VLOOKUP(A1457,'entry data'!B:G,6,0)),"",VLOOKUP(A1457,'entry data'!B:G,6,0))</f>
        <v/>
      </c>
      <c r="D1457" s="9" t="str">
        <f>IF(ISERROR(VLOOKUP(A1457,'entry data'!B:C,2,0)),"",VLOOKUP(A1457,'entry data'!B:C,2,0))</f>
        <v/>
      </c>
      <c r="E1457" s="9" t="str">
        <f>IF(ISERROR(VLOOKUP(A1457,'entry data'!B:E,4,0)),"",VLOOKUP(A1457,'entry data'!B:E,4,0))</f>
        <v/>
      </c>
      <c r="F1457" s="11" t="str">
        <f>IF(A1457="","",IF(ISERROR(VLOOKUP(A1457,'entry data'!B:F,5,0)),"",VLOOKUP(A1457,'entry data'!B:F,5,0)))</f>
        <v/>
      </c>
      <c r="G1457" s="12" t="str">
        <f>IF(A1457="","",IF(ISERROR(VLOOKUP(A1457,'entry data'!B:I,8,0)),"",VLOOKUP(A1457,'entry data'!B:I,7,0)))</f>
        <v/>
      </c>
      <c r="H1457" s="13" t="str">
        <f>IF(A1457="","",IF(B1457=1,VLOOKUP(A1457,'entry data'!B:D,3,0),I1456))</f>
        <v/>
      </c>
      <c r="I1457" s="14" t="str">
        <f>IF(A1457="","",IF(E1457="weekly",7,IF(E1457="fortnightly",14,IF(E1457="monthly",DATE(IF(MONTH(H1457)=12,YEAR(H1457)+1,YEAR(H1457)),VLOOKUP(MONTH(H1457),index!$D$2:$G$13,2,0),DAY(H1457)),
IF(E1457="quarterly",DATE(IF(MONTH(H1457)&gt;=10,YEAR(H1457)+1,YEAR(H1457)),VLOOKUP(MONTH(H1457),index!$D$2:$G$13,3,0),DAY(H1457)),
IF(E1457="halfyearly",DATE(IF(MONTH(H1457)&gt;=7,YEAR(H1457)+1,YEAR(H1457)),VLOOKUP(MONTH(H1457),index!$D$2:$G$13,4,0),DAY(H1457)),
DATE(YEAR(H1457)+1,MONTH(H1457),DAY(H1457)))))-H1457))+H1457)</f>
        <v/>
      </c>
      <c r="J1457" s="9" t="str">
        <f t="shared" si="154"/>
        <v/>
      </c>
      <c r="K1457" s="11" t="str">
        <f t="shared" si="155"/>
        <v/>
      </c>
      <c r="L1457" s="11" t="str">
        <f t="shared" si="156"/>
        <v/>
      </c>
      <c r="M1457" s="11" t="str">
        <f>IF(A1457="","",VLOOKUP(E1457,index!$A$1:$B$6,2,0)*K1457*G1457)</f>
        <v/>
      </c>
      <c r="N1457" s="11" t="str">
        <f>IF(A1457="","",-PMT(G1457*VLOOKUP(E1457,index!$A$1:$B$6,2,0),C1457,F1457,0,0))</f>
        <v/>
      </c>
      <c r="O1457" s="11" t="str">
        <f t="shared" si="157"/>
        <v/>
      </c>
      <c r="P1457" s="11" t="str">
        <f t="shared" si="152"/>
        <v/>
      </c>
    </row>
    <row r="1458" spans="1:16" x14ac:dyDescent="0.25">
      <c r="A1458" s="9" t="str">
        <f>IF(A1457="","",IF(B1457&lt;C1457,A1457,IF(A1457=MAX('entry data'!$B$8:$B$507),"",A1457+1)))</f>
        <v/>
      </c>
      <c r="B1458" s="9" t="str">
        <f t="shared" si="153"/>
        <v/>
      </c>
      <c r="C1458" s="9" t="str">
        <f>IF(ISERROR(VLOOKUP(A1458,'entry data'!B:G,6,0)),"",VLOOKUP(A1458,'entry data'!B:G,6,0))</f>
        <v/>
      </c>
      <c r="D1458" s="9" t="str">
        <f>IF(ISERROR(VLOOKUP(A1458,'entry data'!B:C,2,0)),"",VLOOKUP(A1458,'entry data'!B:C,2,0))</f>
        <v/>
      </c>
      <c r="E1458" s="9" t="str">
        <f>IF(ISERROR(VLOOKUP(A1458,'entry data'!B:E,4,0)),"",VLOOKUP(A1458,'entry data'!B:E,4,0))</f>
        <v/>
      </c>
      <c r="F1458" s="11" t="str">
        <f>IF(A1458="","",IF(ISERROR(VLOOKUP(A1458,'entry data'!B:F,5,0)),"",VLOOKUP(A1458,'entry data'!B:F,5,0)))</f>
        <v/>
      </c>
      <c r="G1458" s="12" t="str">
        <f>IF(A1458="","",IF(ISERROR(VLOOKUP(A1458,'entry data'!B:I,8,0)),"",VLOOKUP(A1458,'entry data'!B:I,7,0)))</f>
        <v/>
      </c>
      <c r="H1458" s="13" t="str">
        <f>IF(A1458="","",IF(B1458=1,VLOOKUP(A1458,'entry data'!B:D,3,0),I1457))</f>
        <v/>
      </c>
      <c r="I1458" s="14" t="str">
        <f>IF(A1458="","",IF(E1458="weekly",7,IF(E1458="fortnightly",14,IF(E1458="monthly",DATE(IF(MONTH(H1458)=12,YEAR(H1458)+1,YEAR(H1458)),VLOOKUP(MONTH(H1458),index!$D$2:$G$13,2,0),DAY(H1458)),
IF(E1458="quarterly",DATE(IF(MONTH(H1458)&gt;=10,YEAR(H1458)+1,YEAR(H1458)),VLOOKUP(MONTH(H1458),index!$D$2:$G$13,3,0),DAY(H1458)),
IF(E1458="halfyearly",DATE(IF(MONTH(H1458)&gt;=7,YEAR(H1458)+1,YEAR(H1458)),VLOOKUP(MONTH(H1458),index!$D$2:$G$13,4,0),DAY(H1458)),
DATE(YEAR(H1458)+1,MONTH(H1458),DAY(H1458)))))-H1458))+H1458)</f>
        <v/>
      </c>
      <c r="J1458" s="9" t="str">
        <f t="shared" si="154"/>
        <v/>
      </c>
      <c r="K1458" s="11" t="str">
        <f t="shared" si="155"/>
        <v/>
      </c>
      <c r="L1458" s="11" t="str">
        <f t="shared" si="156"/>
        <v/>
      </c>
      <c r="M1458" s="11" t="str">
        <f>IF(A1458="","",VLOOKUP(E1458,index!$A$1:$B$6,2,0)*K1458*G1458)</f>
        <v/>
      </c>
      <c r="N1458" s="11" t="str">
        <f>IF(A1458="","",-PMT(G1458*VLOOKUP(E1458,index!$A$1:$B$6,2,0),C1458,F1458,0,0))</f>
        <v/>
      </c>
      <c r="O1458" s="11" t="str">
        <f t="shared" si="157"/>
        <v/>
      </c>
      <c r="P1458" s="11" t="str">
        <f t="shared" si="152"/>
        <v/>
      </c>
    </row>
    <row r="1459" spans="1:16" x14ac:dyDescent="0.25">
      <c r="A1459" s="9" t="str">
        <f>IF(A1458="","",IF(B1458&lt;C1458,A1458,IF(A1458=MAX('entry data'!$B$8:$B$507),"",A1458+1)))</f>
        <v/>
      </c>
      <c r="B1459" s="9" t="str">
        <f t="shared" si="153"/>
        <v/>
      </c>
      <c r="C1459" s="9" t="str">
        <f>IF(ISERROR(VLOOKUP(A1459,'entry data'!B:G,6,0)),"",VLOOKUP(A1459,'entry data'!B:G,6,0))</f>
        <v/>
      </c>
      <c r="D1459" s="9" t="str">
        <f>IF(ISERROR(VLOOKUP(A1459,'entry data'!B:C,2,0)),"",VLOOKUP(A1459,'entry data'!B:C,2,0))</f>
        <v/>
      </c>
      <c r="E1459" s="9" t="str">
        <f>IF(ISERROR(VLOOKUP(A1459,'entry data'!B:E,4,0)),"",VLOOKUP(A1459,'entry data'!B:E,4,0))</f>
        <v/>
      </c>
      <c r="F1459" s="11" t="str">
        <f>IF(A1459="","",IF(ISERROR(VLOOKUP(A1459,'entry data'!B:F,5,0)),"",VLOOKUP(A1459,'entry data'!B:F,5,0)))</f>
        <v/>
      </c>
      <c r="G1459" s="12" t="str">
        <f>IF(A1459="","",IF(ISERROR(VLOOKUP(A1459,'entry data'!B:I,8,0)),"",VLOOKUP(A1459,'entry data'!B:I,7,0)))</f>
        <v/>
      </c>
      <c r="H1459" s="13" t="str">
        <f>IF(A1459="","",IF(B1459=1,VLOOKUP(A1459,'entry data'!B:D,3,0),I1458))</f>
        <v/>
      </c>
      <c r="I1459" s="14" t="str">
        <f>IF(A1459="","",IF(E1459="weekly",7,IF(E1459="fortnightly",14,IF(E1459="monthly",DATE(IF(MONTH(H1459)=12,YEAR(H1459)+1,YEAR(H1459)),VLOOKUP(MONTH(H1459),index!$D$2:$G$13,2,0),DAY(H1459)),
IF(E1459="quarterly",DATE(IF(MONTH(H1459)&gt;=10,YEAR(H1459)+1,YEAR(H1459)),VLOOKUP(MONTH(H1459),index!$D$2:$G$13,3,0),DAY(H1459)),
IF(E1459="halfyearly",DATE(IF(MONTH(H1459)&gt;=7,YEAR(H1459)+1,YEAR(H1459)),VLOOKUP(MONTH(H1459),index!$D$2:$G$13,4,0),DAY(H1459)),
DATE(YEAR(H1459)+1,MONTH(H1459),DAY(H1459)))))-H1459))+H1459)</f>
        <v/>
      </c>
      <c r="J1459" s="9" t="str">
        <f t="shared" si="154"/>
        <v/>
      </c>
      <c r="K1459" s="11" t="str">
        <f t="shared" si="155"/>
        <v/>
      </c>
      <c r="L1459" s="11" t="str">
        <f t="shared" si="156"/>
        <v/>
      </c>
      <c r="M1459" s="11" t="str">
        <f>IF(A1459="","",VLOOKUP(E1459,index!$A$1:$B$6,2,0)*K1459*G1459)</f>
        <v/>
      </c>
      <c r="N1459" s="11" t="str">
        <f>IF(A1459="","",-PMT(G1459*VLOOKUP(E1459,index!$A$1:$B$6,2,0),C1459,F1459,0,0))</f>
        <v/>
      </c>
      <c r="O1459" s="11" t="str">
        <f t="shared" si="157"/>
        <v/>
      </c>
      <c r="P1459" s="11" t="str">
        <f t="shared" si="152"/>
        <v/>
      </c>
    </row>
    <row r="1460" spans="1:16" x14ac:dyDescent="0.25">
      <c r="A1460" s="9" t="str">
        <f>IF(A1459="","",IF(B1459&lt;C1459,A1459,IF(A1459=MAX('entry data'!$B$8:$B$507),"",A1459+1)))</f>
        <v/>
      </c>
      <c r="B1460" s="9" t="str">
        <f t="shared" si="153"/>
        <v/>
      </c>
      <c r="C1460" s="9" t="str">
        <f>IF(ISERROR(VLOOKUP(A1460,'entry data'!B:G,6,0)),"",VLOOKUP(A1460,'entry data'!B:G,6,0))</f>
        <v/>
      </c>
      <c r="D1460" s="9" t="str">
        <f>IF(ISERROR(VLOOKUP(A1460,'entry data'!B:C,2,0)),"",VLOOKUP(A1460,'entry data'!B:C,2,0))</f>
        <v/>
      </c>
      <c r="E1460" s="9" t="str">
        <f>IF(ISERROR(VLOOKUP(A1460,'entry data'!B:E,4,0)),"",VLOOKUP(A1460,'entry data'!B:E,4,0))</f>
        <v/>
      </c>
      <c r="F1460" s="11" t="str">
        <f>IF(A1460="","",IF(ISERROR(VLOOKUP(A1460,'entry data'!B:F,5,0)),"",VLOOKUP(A1460,'entry data'!B:F,5,0)))</f>
        <v/>
      </c>
      <c r="G1460" s="12" t="str">
        <f>IF(A1460="","",IF(ISERROR(VLOOKUP(A1460,'entry data'!B:I,8,0)),"",VLOOKUP(A1460,'entry data'!B:I,7,0)))</f>
        <v/>
      </c>
      <c r="H1460" s="13" t="str">
        <f>IF(A1460="","",IF(B1460=1,VLOOKUP(A1460,'entry data'!B:D,3,0),I1459))</f>
        <v/>
      </c>
      <c r="I1460" s="14" t="str">
        <f>IF(A1460="","",IF(E1460="weekly",7,IF(E1460="fortnightly",14,IF(E1460="monthly",DATE(IF(MONTH(H1460)=12,YEAR(H1460)+1,YEAR(H1460)),VLOOKUP(MONTH(H1460),index!$D$2:$G$13,2,0),DAY(H1460)),
IF(E1460="quarterly",DATE(IF(MONTH(H1460)&gt;=10,YEAR(H1460)+1,YEAR(H1460)),VLOOKUP(MONTH(H1460),index!$D$2:$G$13,3,0),DAY(H1460)),
IF(E1460="halfyearly",DATE(IF(MONTH(H1460)&gt;=7,YEAR(H1460)+1,YEAR(H1460)),VLOOKUP(MONTH(H1460),index!$D$2:$G$13,4,0),DAY(H1460)),
DATE(YEAR(H1460)+1,MONTH(H1460),DAY(H1460)))))-H1460))+H1460)</f>
        <v/>
      </c>
      <c r="J1460" s="9" t="str">
        <f t="shared" si="154"/>
        <v/>
      </c>
      <c r="K1460" s="11" t="str">
        <f t="shared" si="155"/>
        <v/>
      </c>
      <c r="L1460" s="11" t="str">
        <f t="shared" si="156"/>
        <v/>
      </c>
      <c r="M1460" s="11" t="str">
        <f>IF(A1460="","",VLOOKUP(E1460,index!$A$1:$B$6,2,0)*K1460*G1460)</f>
        <v/>
      </c>
      <c r="N1460" s="11" t="str">
        <f>IF(A1460="","",-PMT(G1460*VLOOKUP(E1460,index!$A$1:$B$6,2,0),C1460,F1460,0,0))</f>
        <v/>
      </c>
      <c r="O1460" s="11" t="str">
        <f t="shared" si="157"/>
        <v/>
      </c>
      <c r="P1460" s="11" t="str">
        <f t="shared" si="152"/>
        <v/>
      </c>
    </row>
    <row r="1461" spans="1:16" x14ac:dyDescent="0.25">
      <c r="A1461" s="9" t="str">
        <f>IF(A1460="","",IF(B1460&lt;C1460,A1460,IF(A1460=MAX('entry data'!$B$8:$B$507),"",A1460+1)))</f>
        <v/>
      </c>
      <c r="B1461" s="9" t="str">
        <f t="shared" si="153"/>
        <v/>
      </c>
      <c r="C1461" s="9" t="str">
        <f>IF(ISERROR(VLOOKUP(A1461,'entry data'!B:G,6,0)),"",VLOOKUP(A1461,'entry data'!B:G,6,0))</f>
        <v/>
      </c>
      <c r="D1461" s="9" t="str">
        <f>IF(ISERROR(VLOOKUP(A1461,'entry data'!B:C,2,0)),"",VLOOKUP(A1461,'entry data'!B:C,2,0))</f>
        <v/>
      </c>
      <c r="E1461" s="9" t="str">
        <f>IF(ISERROR(VLOOKUP(A1461,'entry data'!B:E,4,0)),"",VLOOKUP(A1461,'entry data'!B:E,4,0))</f>
        <v/>
      </c>
      <c r="F1461" s="11" t="str">
        <f>IF(A1461="","",IF(ISERROR(VLOOKUP(A1461,'entry data'!B:F,5,0)),"",VLOOKUP(A1461,'entry data'!B:F,5,0)))</f>
        <v/>
      </c>
      <c r="G1461" s="12" t="str">
        <f>IF(A1461="","",IF(ISERROR(VLOOKUP(A1461,'entry data'!B:I,8,0)),"",VLOOKUP(A1461,'entry data'!B:I,7,0)))</f>
        <v/>
      </c>
      <c r="H1461" s="13" t="str">
        <f>IF(A1461="","",IF(B1461=1,VLOOKUP(A1461,'entry data'!B:D,3,0),I1460))</f>
        <v/>
      </c>
      <c r="I1461" s="14" t="str">
        <f>IF(A1461="","",IF(E1461="weekly",7,IF(E1461="fortnightly",14,IF(E1461="monthly",DATE(IF(MONTH(H1461)=12,YEAR(H1461)+1,YEAR(H1461)),VLOOKUP(MONTH(H1461),index!$D$2:$G$13,2,0),DAY(H1461)),
IF(E1461="quarterly",DATE(IF(MONTH(H1461)&gt;=10,YEAR(H1461)+1,YEAR(H1461)),VLOOKUP(MONTH(H1461),index!$D$2:$G$13,3,0),DAY(H1461)),
IF(E1461="halfyearly",DATE(IF(MONTH(H1461)&gt;=7,YEAR(H1461)+1,YEAR(H1461)),VLOOKUP(MONTH(H1461),index!$D$2:$G$13,4,0),DAY(H1461)),
DATE(YEAR(H1461)+1,MONTH(H1461),DAY(H1461)))))-H1461))+H1461)</f>
        <v/>
      </c>
      <c r="J1461" s="9" t="str">
        <f t="shared" si="154"/>
        <v/>
      </c>
      <c r="K1461" s="11" t="str">
        <f t="shared" si="155"/>
        <v/>
      </c>
      <c r="L1461" s="11" t="str">
        <f t="shared" si="156"/>
        <v/>
      </c>
      <c r="M1461" s="11" t="str">
        <f>IF(A1461="","",VLOOKUP(E1461,index!$A$1:$B$6,2,0)*K1461*G1461)</f>
        <v/>
      </c>
      <c r="N1461" s="11" t="str">
        <f>IF(A1461="","",-PMT(G1461*VLOOKUP(E1461,index!$A$1:$B$6,2,0),C1461,F1461,0,0))</f>
        <v/>
      </c>
      <c r="O1461" s="11" t="str">
        <f t="shared" si="157"/>
        <v/>
      </c>
      <c r="P1461" s="11" t="str">
        <f t="shared" si="152"/>
        <v/>
      </c>
    </row>
    <row r="1462" spans="1:16" x14ac:dyDescent="0.25">
      <c r="A1462" s="9" t="str">
        <f>IF(A1461="","",IF(B1461&lt;C1461,A1461,IF(A1461=MAX('entry data'!$B$8:$B$507),"",A1461+1)))</f>
        <v/>
      </c>
      <c r="B1462" s="9" t="str">
        <f t="shared" si="153"/>
        <v/>
      </c>
      <c r="C1462" s="9" t="str">
        <f>IF(ISERROR(VLOOKUP(A1462,'entry data'!B:G,6,0)),"",VLOOKUP(A1462,'entry data'!B:G,6,0))</f>
        <v/>
      </c>
      <c r="D1462" s="9" t="str">
        <f>IF(ISERROR(VLOOKUP(A1462,'entry data'!B:C,2,0)),"",VLOOKUP(A1462,'entry data'!B:C,2,0))</f>
        <v/>
      </c>
      <c r="E1462" s="9" t="str">
        <f>IF(ISERROR(VLOOKUP(A1462,'entry data'!B:E,4,0)),"",VLOOKUP(A1462,'entry data'!B:E,4,0))</f>
        <v/>
      </c>
      <c r="F1462" s="11" t="str">
        <f>IF(A1462="","",IF(ISERROR(VLOOKUP(A1462,'entry data'!B:F,5,0)),"",VLOOKUP(A1462,'entry data'!B:F,5,0)))</f>
        <v/>
      </c>
      <c r="G1462" s="12" t="str">
        <f>IF(A1462="","",IF(ISERROR(VLOOKUP(A1462,'entry data'!B:I,8,0)),"",VLOOKUP(A1462,'entry data'!B:I,7,0)))</f>
        <v/>
      </c>
      <c r="H1462" s="13" t="str">
        <f>IF(A1462="","",IF(B1462=1,VLOOKUP(A1462,'entry data'!B:D,3,0),I1461))</f>
        <v/>
      </c>
      <c r="I1462" s="14" t="str">
        <f>IF(A1462="","",IF(E1462="weekly",7,IF(E1462="fortnightly",14,IF(E1462="monthly",DATE(IF(MONTH(H1462)=12,YEAR(H1462)+1,YEAR(H1462)),VLOOKUP(MONTH(H1462),index!$D$2:$G$13,2,0),DAY(H1462)),
IF(E1462="quarterly",DATE(IF(MONTH(H1462)&gt;=10,YEAR(H1462)+1,YEAR(H1462)),VLOOKUP(MONTH(H1462),index!$D$2:$G$13,3,0),DAY(H1462)),
IF(E1462="halfyearly",DATE(IF(MONTH(H1462)&gt;=7,YEAR(H1462)+1,YEAR(H1462)),VLOOKUP(MONTH(H1462),index!$D$2:$G$13,4,0),DAY(H1462)),
DATE(YEAR(H1462)+1,MONTH(H1462),DAY(H1462)))))-H1462))+H1462)</f>
        <v/>
      </c>
      <c r="J1462" s="9" t="str">
        <f t="shared" si="154"/>
        <v/>
      </c>
      <c r="K1462" s="11" t="str">
        <f t="shared" si="155"/>
        <v/>
      </c>
      <c r="L1462" s="11" t="str">
        <f t="shared" si="156"/>
        <v/>
      </c>
      <c r="M1462" s="11" t="str">
        <f>IF(A1462="","",VLOOKUP(E1462,index!$A$1:$B$6,2,0)*K1462*G1462)</f>
        <v/>
      </c>
      <c r="N1462" s="11" t="str">
        <f>IF(A1462="","",-PMT(G1462*VLOOKUP(E1462,index!$A$1:$B$6,2,0),C1462,F1462,0,0))</f>
        <v/>
      </c>
      <c r="O1462" s="11" t="str">
        <f t="shared" si="157"/>
        <v/>
      </c>
      <c r="P1462" s="11" t="str">
        <f t="shared" si="152"/>
        <v/>
      </c>
    </row>
    <row r="1463" spans="1:16" x14ac:dyDescent="0.25">
      <c r="A1463" s="9" t="str">
        <f>IF(A1462="","",IF(B1462&lt;C1462,A1462,IF(A1462=MAX('entry data'!$B$8:$B$507),"",A1462+1)))</f>
        <v/>
      </c>
      <c r="B1463" s="9" t="str">
        <f t="shared" si="153"/>
        <v/>
      </c>
      <c r="C1463" s="9" t="str">
        <f>IF(ISERROR(VLOOKUP(A1463,'entry data'!B:G,6,0)),"",VLOOKUP(A1463,'entry data'!B:G,6,0))</f>
        <v/>
      </c>
      <c r="D1463" s="9" t="str">
        <f>IF(ISERROR(VLOOKUP(A1463,'entry data'!B:C,2,0)),"",VLOOKUP(A1463,'entry data'!B:C,2,0))</f>
        <v/>
      </c>
      <c r="E1463" s="9" t="str">
        <f>IF(ISERROR(VLOOKUP(A1463,'entry data'!B:E,4,0)),"",VLOOKUP(A1463,'entry data'!B:E,4,0))</f>
        <v/>
      </c>
      <c r="F1463" s="11" t="str">
        <f>IF(A1463="","",IF(ISERROR(VLOOKUP(A1463,'entry data'!B:F,5,0)),"",VLOOKUP(A1463,'entry data'!B:F,5,0)))</f>
        <v/>
      </c>
      <c r="G1463" s="12" t="str">
        <f>IF(A1463="","",IF(ISERROR(VLOOKUP(A1463,'entry data'!B:I,8,0)),"",VLOOKUP(A1463,'entry data'!B:I,7,0)))</f>
        <v/>
      </c>
      <c r="H1463" s="13" t="str">
        <f>IF(A1463="","",IF(B1463=1,VLOOKUP(A1463,'entry data'!B:D,3,0),I1462))</f>
        <v/>
      </c>
      <c r="I1463" s="14" t="str">
        <f>IF(A1463="","",IF(E1463="weekly",7,IF(E1463="fortnightly",14,IF(E1463="monthly",DATE(IF(MONTH(H1463)=12,YEAR(H1463)+1,YEAR(H1463)),VLOOKUP(MONTH(H1463),index!$D$2:$G$13,2,0),DAY(H1463)),
IF(E1463="quarterly",DATE(IF(MONTH(H1463)&gt;=10,YEAR(H1463)+1,YEAR(H1463)),VLOOKUP(MONTH(H1463),index!$D$2:$G$13,3,0),DAY(H1463)),
IF(E1463="halfyearly",DATE(IF(MONTH(H1463)&gt;=7,YEAR(H1463)+1,YEAR(H1463)),VLOOKUP(MONTH(H1463),index!$D$2:$G$13,4,0),DAY(H1463)),
DATE(YEAR(H1463)+1,MONTH(H1463),DAY(H1463)))))-H1463))+H1463)</f>
        <v/>
      </c>
      <c r="J1463" s="9" t="str">
        <f t="shared" si="154"/>
        <v/>
      </c>
      <c r="K1463" s="11" t="str">
        <f t="shared" si="155"/>
        <v/>
      </c>
      <c r="L1463" s="11" t="str">
        <f t="shared" si="156"/>
        <v/>
      </c>
      <c r="M1463" s="11" t="str">
        <f>IF(A1463="","",VLOOKUP(E1463,index!$A$1:$B$6,2,0)*K1463*G1463)</f>
        <v/>
      </c>
      <c r="N1463" s="11" t="str">
        <f>IF(A1463="","",-PMT(G1463*VLOOKUP(E1463,index!$A$1:$B$6,2,0),C1463,F1463,0,0))</f>
        <v/>
      </c>
      <c r="O1463" s="11" t="str">
        <f t="shared" si="157"/>
        <v/>
      </c>
      <c r="P1463" s="11" t="str">
        <f t="shared" si="152"/>
        <v/>
      </c>
    </row>
    <row r="1464" spans="1:16" x14ac:dyDescent="0.25">
      <c r="A1464" s="9" t="str">
        <f>IF(A1463="","",IF(B1463&lt;C1463,A1463,IF(A1463=MAX('entry data'!$B$8:$B$507),"",A1463+1)))</f>
        <v/>
      </c>
      <c r="B1464" s="9" t="str">
        <f t="shared" si="153"/>
        <v/>
      </c>
      <c r="C1464" s="9" t="str">
        <f>IF(ISERROR(VLOOKUP(A1464,'entry data'!B:G,6,0)),"",VLOOKUP(A1464,'entry data'!B:G,6,0))</f>
        <v/>
      </c>
      <c r="D1464" s="9" t="str">
        <f>IF(ISERROR(VLOOKUP(A1464,'entry data'!B:C,2,0)),"",VLOOKUP(A1464,'entry data'!B:C,2,0))</f>
        <v/>
      </c>
      <c r="E1464" s="9" t="str">
        <f>IF(ISERROR(VLOOKUP(A1464,'entry data'!B:E,4,0)),"",VLOOKUP(A1464,'entry data'!B:E,4,0))</f>
        <v/>
      </c>
      <c r="F1464" s="11" t="str">
        <f>IF(A1464="","",IF(ISERROR(VLOOKUP(A1464,'entry data'!B:F,5,0)),"",VLOOKUP(A1464,'entry data'!B:F,5,0)))</f>
        <v/>
      </c>
      <c r="G1464" s="12" t="str">
        <f>IF(A1464="","",IF(ISERROR(VLOOKUP(A1464,'entry data'!B:I,8,0)),"",VLOOKUP(A1464,'entry data'!B:I,7,0)))</f>
        <v/>
      </c>
      <c r="H1464" s="13" t="str">
        <f>IF(A1464="","",IF(B1464=1,VLOOKUP(A1464,'entry data'!B:D,3,0),I1463))</f>
        <v/>
      </c>
      <c r="I1464" s="14" t="str">
        <f>IF(A1464="","",IF(E1464="weekly",7,IF(E1464="fortnightly",14,IF(E1464="monthly",DATE(IF(MONTH(H1464)=12,YEAR(H1464)+1,YEAR(H1464)),VLOOKUP(MONTH(H1464),index!$D$2:$G$13,2,0),DAY(H1464)),
IF(E1464="quarterly",DATE(IF(MONTH(H1464)&gt;=10,YEAR(H1464)+1,YEAR(H1464)),VLOOKUP(MONTH(H1464),index!$D$2:$G$13,3,0),DAY(H1464)),
IF(E1464="halfyearly",DATE(IF(MONTH(H1464)&gt;=7,YEAR(H1464)+1,YEAR(H1464)),VLOOKUP(MONTH(H1464),index!$D$2:$G$13,4,0),DAY(H1464)),
DATE(YEAR(H1464)+1,MONTH(H1464),DAY(H1464)))))-H1464))+H1464)</f>
        <v/>
      </c>
      <c r="J1464" s="9" t="str">
        <f t="shared" si="154"/>
        <v/>
      </c>
      <c r="K1464" s="11" t="str">
        <f t="shared" si="155"/>
        <v/>
      </c>
      <c r="L1464" s="11" t="str">
        <f t="shared" si="156"/>
        <v/>
      </c>
      <c r="M1464" s="11" t="str">
        <f>IF(A1464="","",VLOOKUP(E1464,index!$A$1:$B$6,2,0)*K1464*G1464)</f>
        <v/>
      </c>
      <c r="N1464" s="11" t="str">
        <f>IF(A1464="","",-PMT(G1464*VLOOKUP(E1464,index!$A$1:$B$6,2,0),C1464,F1464,0,0))</f>
        <v/>
      </c>
      <c r="O1464" s="11" t="str">
        <f t="shared" si="157"/>
        <v/>
      </c>
      <c r="P1464" s="11" t="str">
        <f t="shared" si="152"/>
        <v/>
      </c>
    </row>
    <row r="1465" spans="1:16" x14ac:dyDescent="0.25">
      <c r="A1465" s="9" t="str">
        <f>IF(A1464="","",IF(B1464&lt;C1464,A1464,IF(A1464=MAX('entry data'!$B$8:$B$507),"",A1464+1)))</f>
        <v/>
      </c>
      <c r="B1465" s="9" t="str">
        <f t="shared" si="153"/>
        <v/>
      </c>
      <c r="C1465" s="9" t="str">
        <f>IF(ISERROR(VLOOKUP(A1465,'entry data'!B:G,6,0)),"",VLOOKUP(A1465,'entry data'!B:G,6,0))</f>
        <v/>
      </c>
      <c r="D1465" s="9" t="str">
        <f>IF(ISERROR(VLOOKUP(A1465,'entry data'!B:C,2,0)),"",VLOOKUP(A1465,'entry data'!B:C,2,0))</f>
        <v/>
      </c>
      <c r="E1465" s="9" t="str">
        <f>IF(ISERROR(VLOOKUP(A1465,'entry data'!B:E,4,0)),"",VLOOKUP(A1465,'entry data'!B:E,4,0))</f>
        <v/>
      </c>
      <c r="F1465" s="11" t="str">
        <f>IF(A1465="","",IF(ISERROR(VLOOKUP(A1465,'entry data'!B:F,5,0)),"",VLOOKUP(A1465,'entry data'!B:F,5,0)))</f>
        <v/>
      </c>
      <c r="G1465" s="12" t="str">
        <f>IF(A1465="","",IF(ISERROR(VLOOKUP(A1465,'entry data'!B:I,8,0)),"",VLOOKUP(A1465,'entry data'!B:I,7,0)))</f>
        <v/>
      </c>
      <c r="H1465" s="13" t="str">
        <f>IF(A1465="","",IF(B1465=1,VLOOKUP(A1465,'entry data'!B:D,3,0),I1464))</f>
        <v/>
      </c>
      <c r="I1465" s="14" t="str">
        <f>IF(A1465="","",IF(E1465="weekly",7,IF(E1465="fortnightly",14,IF(E1465="monthly",DATE(IF(MONTH(H1465)=12,YEAR(H1465)+1,YEAR(H1465)),VLOOKUP(MONTH(H1465),index!$D$2:$G$13,2,0),DAY(H1465)),
IF(E1465="quarterly",DATE(IF(MONTH(H1465)&gt;=10,YEAR(H1465)+1,YEAR(H1465)),VLOOKUP(MONTH(H1465),index!$D$2:$G$13,3,0),DAY(H1465)),
IF(E1465="halfyearly",DATE(IF(MONTH(H1465)&gt;=7,YEAR(H1465)+1,YEAR(H1465)),VLOOKUP(MONTH(H1465),index!$D$2:$G$13,4,0),DAY(H1465)),
DATE(YEAR(H1465)+1,MONTH(H1465),DAY(H1465)))))-H1465))+H1465)</f>
        <v/>
      </c>
      <c r="J1465" s="9" t="str">
        <f t="shared" si="154"/>
        <v/>
      </c>
      <c r="K1465" s="11" t="str">
        <f t="shared" si="155"/>
        <v/>
      </c>
      <c r="L1465" s="11" t="str">
        <f t="shared" si="156"/>
        <v/>
      </c>
      <c r="M1465" s="11" t="str">
        <f>IF(A1465="","",VLOOKUP(E1465,index!$A$1:$B$6,2,0)*K1465*G1465)</f>
        <v/>
      </c>
      <c r="N1465" s="11" t="str">
        <f>IF(A1465="","",-PMT(G1465*VLOOKUP(E1465,index!$A$1:$B$6,2,0),C1465,F1465,0,0))</f>
        <v/>
      </c>
      <c r="O1465" s="11" t="str">
        <f t="shared" si="157"/>
        <v/>
      </c>
      <c r="P1465" s="11" t="str">
        <f t="shared" si="152"/>
        <v/>
      </c>
    </row>
    <row r="1466" spans="1:16" x14ac:dyDescent="0.25">
      <c r="A1466" s="9" t="str">
        <f>IF(A1465="","",IF(B1465&lt;C1465,A1465,IF(A1465=MAX('entry data'!$B$8:$B$507),"",A1465+1)))</f>
        <v/>
      </c>
      <c r="B1466" s="9" t="str">
        <f t="shared" si="153"/>
        <v/>
      </c>
      <c r="C1466" s="9" t="str">
        <f>IF(ISERROR(VLOOKUP(A1466,'entry data'!B:G,6,0)),"",VLOOKUP(A1466,'entry data'!B:G,6,0))</f>
        <v/>
      </c>
      <c r="D1466" s="9" t="str">
        <f>IF(ISERROR(VLOOKUP(A1466,'entry data'!B:C,2,0)),"",VLOOKUP(A1466,'entry data'!B:C,2,0))</f>
        <v/>
      </c>
      <c r="E1466" s="9" t="str">
        <f>IF(ISERROR(VLOOKUP(A1466,'entry data'!B:E,4,0)),"",VLOOKUP(A1466,'entry data'!B:E,4,0))</f>
        <v/>
      </c>
      <c r="F1466" s="11" t="str">
        <f>IF(A1466="","",IF(ISERROR(VLOOKUP(A1466,'entry data'!B:F,5,0)),"",VLOOKUP(A1466,'entry data'!B:F,5,0)))</f>
        <v/>
      </c>
      <c r="G1466" s="12" t="str">
        <f>IF(A1466="","",IF(ISERROR(VLOOKUP(A1466,'entry data'!B:I,8,0)),"",VLOOKUP(A1466,'entry data'!B:I,7,0)))</f>
        <v/>
      </c>
      <c r="H1466" s="13" t="str">
        <f>IF(A1466="","",IF(B1466=1,VLOOKUP(A1466,'entry data'!B:D,3,0),I1465))</f>
        <v/>
      </c>
      <c r="I1466" s="14" t="str">
        <f>IF(A1466="","",IF(E1466="weekly",7,IF(E1466="fortnightly",14,IF(E1466="monthly",DATE(IF(MONTH(H1466)=12,YEAR(H1466)+1,YEAR(H1466)),VLOOKUP(MONTH(H1466),index!$D$2:$G$13,2,0),DAY(H1466)),
IF(E1466="quarterly",DATE(IF(MONTH(H1466)&gt;=10,YEAR(H1466)+1,YEAR(H1466)),VLOOKUP(MONTH(H1466),index!$D$2:$G$13,3,0),DAY(H1466)),
IF(E1466="halfyearly",DATE(IF(MONTH(H1466)&gt;=7,YEAR(H1466)+1,YEAR(H1466)),VLOOKUP(MONTH(H1466),index!$D$2:$G$13,4,0),DAY(H1466)),
DATE(YEAR(H1466)+1,MONTH(H1466),DAY(H1466)))))-H1466))+H1466)</f>
        <v/>
      </c>
      <c r="J1466" s="9" t="str">
        <f t="shared" si="154"/>
        <v/>
      </c>
      <c r="K1466" s="11" t="str">
        <f t="shared" si="155"/>
        <v/>
      </c>
      <c r="L1466" s="11" t="str">
        <f t="shared" si="156"/>
        <v/>
      </c>
      <c r="M1466" s="11" t="str">
        <f>IF(A1466="","",VLOOKUP(E1466,index!$A$1:$B$6,2,0)*K1466*G1466)</f>
        <v/>
      </c>
      <c r="N1466" s="11" t="str">
        <f>IF(A1466="","",-PMT(G1466*VLOOKUP(E1466,index!$A$1:$B$6,2,0),C1466,F1466,0,0))</f>
        <v/>
      </c>
      <c r="O1466" s="11" t="str">
        <f t="shared" si="157"/>
        <v/>
      </c>
      <c r="P1466" s="11" t="str">
        <f t="shared" si="152"/>
        <v/>
      </c>
    </row>
    <row r="1467" spans="1:16" x14ac:dyDescent="0.25">
      <c r="A1467" s="9" t="str">
        <f>IF(A1466="","",IF(B1466&lt;C1466,A1466,IF(A1466=MAX('entry data'!$B$8:$B$507),"",A1466+1)))</f>
        <v/>
      </c>
      <c r="B1467" s="9" t="str">
        <f t="shared" si="153"/>
        <v/>
      </c>
      <c r="C1467" s="9" t="str">
        <f>IF(ISERROR(VLOOKUP(A1467,'entry data'!B:G,6,0)),"",VLOOKUP(A1467,'entry data'!B:G,6,0))</f>
        <v/>
      </c>
      <c r="D1467" s="9" t="str">
        <f>IF(ISERROR(VLOOKUP(A1467,'entry data'!B:C,2,0)),"",VLOOKUP(A1467,'entry data'!B:C,2,0))</f>
        <v/>
      </c>
      <c r="E1467" s="9" t="str">
        <f>IF(ISERROR(VLOOKUP(A1467,'entry data'!B:E,4,0)),"",VLOOKUP(A1467,'entry data'!B:E,4,0))</f>
        <v/>
      </c>
      <c r="F1467" s="11" t="str">
        <f>IF(A1467="","",IF(ISERROR(VLOOKUP(A1467,'entry data'!B:F,5,0)),"",VLOOKUP(A1467,'entry data'!B:F,5,0)))</f>
        <v/>
      </c>
      <c r="G1467" s="12" t="str">
        <f>IF(A1467="","",IF(ISERROR(VLOOKUP(A1467,'entry data'!B:I,8,0)),"",VLOOKUP(A1467,'entry data'!B:I,7,0)))</f>
        <v/>
      </c>
      <c r="H1467" s="13" t="str">
        <f>IF(A1467="","",IF(B1467=1,VLOOKUP(A1467,'entry data'!B:D,3,0),I1466))</f>
        <v/>
      </c>
      <c r="I1467" s="14" t="str">
        <f>IF(A1467="","",IF(E1467="weekly",7,IF(E1467="fortnightly",14,IF(E1467="monthly",DATE(IF(MONTH(H1467)=12,YEAR(H1467)+1,YEAR(H1467)),VLOOKUP(MONTH(H1467),index!$D$2:$G$13,2,0),DAY(H1467)),
IF(E1467="quarterly",DATE(IF(MONTH(H1467)&gt;=10,YEAR(H1467)+1,YEAR(H1467)),VLOOKUP(MONTH(H1467),index!$D$2:$G$13,3,0),DAY(H1467)),
IF(E1467="halfyearly",DATE(IF(MONTH(H1467)&gt;=7,YEAR(H1467)+1,YEAR(H1467)),VLOOKUP(MONTH(H1467),index!$D$2:$G$13,4,0),DAY(H1467)),
DATE(YEAR(H1467)+1,MONTH(H1467),DAY(H1467)))))-H1467))+H1467)</f>
        <v/>
      </c>
      <c r="J1467" s="9" t="str">
        <f t="shared" si="154"/>
        <v/>
      </c>
      <c r="K1467" s="11" t="str">
        <f t="shared" si="155"/>
        <v/>
      </c>
      <c r="L1467" s="11" t="str">
        <f t="shared" si="156"/>
        <v/>
      </c>
      <c r="M1467" s="11" t="str">
        <f>IF(A1467="","",VLOOKUP(E1467,index!$A$1:$B$6,2,0)*K1467*G1467)</f>
        <v/>
      </c>
      <c r="N1467" s="11" t="str">
        <f>IF(A1467="","",-PMT(G1467*VLOOKUP(E1467,index!$A$1:$B$6,2,0),C1467,F1467,0,0))</f>
        <v/>
      </c>
      <c r="O1467" s="11" t="str">
        <f t="shared" si="157"/>
        <v/>
      </c>
      <c r="P1467" s="11" t="str">
        <f t="shared" si="152"/>
        <v/>
      </c>
    </row>
    <row r="1468" spans="1:16" x14ac:dyDescent="0.25">
      <c r="A1468" s="9" t="str">
        <f>IF(A1467="","",IF(B1467&lt;C1467,A1467,IF(A1467=MAX('entry data'!$B$8:$B$507),"",A1467+1)))</f>
        <v/>
      </c>
      <c r="B1468" s="9" t="str">
        <f t="shared" si="153"/>
        <v/>
      </c>
      <c r="C1468" s="9" t="str">
        <f>IF(ISERROR(VLOOKUP(A1468,'entry data'!B:G,6,0)),"",VLOOKUP(A1468,'entry data'!B:G,6,0))</f>
        <v/>
      </c>
      <c r="D1468" s="9" t="str">
        <f>IF(ISERROR(VLOOKUP(A1468,'entry data'!B:C,2,0)),"",VLOOKUP(A1468,'entry data'!B:C,2,0))</f>
        <v/>
      </c>
      <c r="E1468" s="9" t="str">
        <f>IF(ISERROR(VLOOKUP(A1468,'entry data'!B:E,4,0)),"",VLOOKUP(A1468,'entry data'!B:E,4,0))</f>
        <v/>
      </c>
      <c r="F1468" s="11" t="str">
        <f>IF(A1468="","",IF(ISERROR(VLOOKUP(A1468,'entry data'!B:F,5,0)),"",VLOOKUP(A1468,'entry data'!B:F,5,0)))</f>
        <v/>
      </c>
      <c r="G1468" s="12" t="str">
        <f>IF(A1468="","",IF(ISERROR(VLOOKUP(A1468,'entry data'!B:I,8,0)),"",VLOOKUP(A1468,'entry data'!B:I,7,0)))</f>
        <v/>
      </c>
      <c r="H1468" s="13" t="str">
        <f>IF(A1468="","",IF(B1468=1,VLOOKUP(A1468,'entry data'!B:D,3,0),I1467))</f>
        <v/>
      </c>
      <c r="I1468" s="14" t="str">
        <f>IF(A1468="","",IF(E1468="weekly",7,IF(E1468="fortnightly",14,IF(E1468="monthly",DATE(IF(MONTH(H1468)=12,YEAR(H1468)+1,YEAR(H1468)),VLOOKUP(MONTH(H1468),index!$D$2:$G$13,2,0),DAY(H1468)),
IF(E1468="quarterly",DATE(IF(MONTH(H1468)&gt;=10,YEAR(H1468)+1,YEAR(H1468)),VLOOKUP(MONTH(H1468),index!$D$2:$G$13,3,0),DAY(H1468)),
IF(E1468="halfyearly",DATE(IF(MONTH(H1468)&gt;=7,YEAR(H1468)+1,YEAR(H1468)),VLOOKUP(MONTH(H1468),index!$D$2:$G$13,4,0),DAY(H1468)),
DATE(YEAR(H1468)+1,MONTH(H1468),DAY(H1468)))))-H1468))+H1468)</f>
        <v/>
      </c>
      <c r="J1468" s="9" t="str">
        <f t="shared" si="154"/>
        <v/>
      </c>
      <c r="K1468" s="11" t="str">
        <f t="shared" si="155"/>
        <v/>
      </c>
      <c r="L1468" s="11" t="str">
        <f t="shared" si="156"/>
        <v/>
      </c>
      <c r="M1468" s="11" t="str">
        <f>IF(A1468="","",VLOOKUP(E1468,index!$A$1:$B$6,2,0)*K1468*G1468)</f>
        <v/>
      </c>
      <c r="N1468" s="11" t="str">
        <f>IF(A1468="","",-PMT(G1468*VLOOKUP(E1468,index!$A$1:$B$6,2,0),C1468,F1468,0,0))</f>
        <v/>
      </c>
      <c r="O1468" s="11" t="str">
        <f t="shared" si="157"/>
        <v/>
      </c>
      <c r="P1468" s="11" t="str">
        <f t="shared" si="152"/>
        <v/>
      </c>
    </row>
    <row r="1469" spans="1:16" x14ac:dyDescent="0.25">
      <c r="A1469" s="9" t="str">
        <f>IF(A1468="","",IF(B1468&lt;C1468,A1468,IF(A1468=MAX('entry data'!$B$8:$B$507),"",A1468+1)))</f>
        <v/>
      </c>
      <c r="B1469" s="9" t="str">
        <f t="shared" si="153"/>
        <v/>
      </c>
      <c r="C1469" s="9" t="str">
        <f>IF(ISERROR(VLOOKUP(A1469,'entry data'!B:G,6,0)),"",VLOOKUP(A1469,'entry data'!B:G,6,0))</f>
        <v/>
      </c>
      <c r="D1469" s="9" t="str">
        <f>IF(ISERROR(VLOOKUP(A1469,'entry data'!B:C,2,0)),"",VLOOKUP(A1469,'entry data'!B:C,2,0))</f>
        <v/>
      </c>
      <c r="E1469" s="9" t="str">
        <f>IF(ISERROR(VLOOKUP(A1469,'entry data'!B:E,4,0)),"",VLOOKUP(A1469,'entry data'!B:E,4,0))</f>
        <v/>
      </c>
      <c r="F1469" s="11" t="str">
        <f>IF(A1469="","",IF(ISERROR(VLOOKUP(A1469,'entry data'!B:F,5,0)),"",VLOOKUP(A1469,'entry data'!B:F,5,0)))</f>
        <v/>
      </c>
      <c r="G1469" s="12" t="str">
        <f>IF(A1469="","",IF(ISERROR(VLOOKUP(A1469,'entry data'!B:I,8,0)),"",VLOOKUP(A1469,'entry data'!B:I,7,0)))</f>
        <v/>
      </c>
      <c r="H1469" s="13" t="str">
        <f>IF(A1469="","",IF(B1469=1,VLOOKUP(A1469,'entry data'!B:D,3,0),I1468))</f>
        <v/>
      </c>
      <c r="I1469" s="14" t="str">
        <f>IF(A1469="","",IF(E1469="weekly",7,IF(E1469="fortnightly",14,IF(E1469="monthly",DATE(IF(MONTH(H1469)=12,YEAR(H1469)+1,YEAR(H1469)),VLOOKUP(MONTH(H1469),index!$D$2:$G$13,2,0),DAY(H1469)),
IF(E1469="quarterly",DATE(IF(MONTH(H1469)&gt;=10,YEAR(H1469)+1,YEAR(H1469)),VLOOKUP(MONTH(H1469),index!$D$2:$G$13,3,0),DAY(H1469)),
IF(E1469="halfyearly",DATE(IF(MONTH(H1469)&gt;=7,YEAR(H1469)+1,YEAR(H1469)),VLOOKUP(MONTH(H1469),index!$D$2:$G$13,4,0),DAY(H1469)),
DATE(YEAR(H1469)+1,MONTH(H1469),DAY(H1469)))))-H1469))+H1469)</f>
        <v/>
      </c>
      <c r="J1469" s="9" t="str">
        <f t="shared" si="154"/>
        <v/>
      </c>
      <c r="K1469" s="11" t="str">
        <f t="shared" si="155"/>
        <v/>
      </c>
      <c r="L1469" s="11" t="str">
        <f t="shared" si="156"/>
        <v/>
      </c>
      <c r="M1469" s="11" t="str">
        <f>IF(A1469="","",VLOOKUP(E1469,index!$A$1:$B$6,2,0)*K1469*G1469)</f>
        <v/>
      </c>
      <c r="N1469" s="11" t="str">
        <f>IF(A1469="","",-PMT(G1469*VLOOKUP(E1469,index!$A$1:$B$6,2,0),C1469,F1469,0,0))</f>
        <v/>
      </c>
      <c r="O1469" s="11" t="str">
        <f t="shared" si="157"/>
        <v/>
      </c>
      <c r="P1469" s="11" t="str">
        <f t="shared" si="152"/>
        <v/>
      </c>
    </row>
    <row r="1470" spans="1:16" x14ac:dyDescent="0.25">
      <c r="A1470" s="9" t="str">
        <f>IF(A1469="","",IF(B1469&lt;C1469,A1469,IF(A1469=MAX('entry data'!$B$8:$B$507),"",A1469+1)))</f>
        <v/>
      </c>
      <c r="B1470" s="9" t="str">
        <f t="shared" si="153"/>
        <v/>
      </c>
      <c r="C1470" s="9" t="str">
        <f>IF(ISERROR(VLOOKUP(A1470,'entry data'!B:G,6,0)),"",VLOOKUP(A1470,'entry data'!B:G,6,0))</f>
        <v/>
      </c>
      <c r="D1470" s="9" t="str">
        <f>IF(ISERROR(VLOOKUP(A1470,'entry data'!B:C,2,0)),"",VLOOKUP(A1470,'entry data'!B:C,2,0))</f>
        <v/>
      </c>
      <c r="E1470" s="9" t="str">
        <f>IF(ISERROR(VLOOKUP(A1470,'entry data'!B:E,4,0)),"",VLOOKUP(A1470,'entry data'!B:E,4,0))</f>
        <v/>
      </c>
      <c r="F1470" s="11" t="str">
        <f>IF(A1470="","",IF(ISERROR(VLOOKUP(A1470,'entry data'!B:F,5,0)),"",VLOOKUP(A1470,'entry data'!B:F,5,0)))</f>
        <v/>
      </c>
      <c r="G1470" s="12" t="str">
        <f>IF(A1470="","",IF(ISERROR(VLOOKUP(A1470,'entry data'!B:I,8,0)),"",VLOOKUP(A1470,'entry data'!B:I,7,0)))</f>
        <v/>
      </c>
      <c r="H1470" s="13" t="str">
        <f>IF(A1470="","",IF(B1470=1,VLOOKUP(A1470,'entry data'!B:D,3,0),I1469))</f>
        <v/>
      </c>
      <c r="I1470" s="14" t="str">
        <f>IF(A1470="","",IF(E1470="weekly",7,IF(E1470="fortnightly",14,IF(E1470="monthly",DATE(IF(MONTH(H1470)=12,YEAR(H1470)+1,YEAR(H1470)),VLOOKUP(MONTH(H1470),index!$D$2:$G$13,2,0),DAY(H1470)),
IF(E1470="quarterly",DATE(IF(MONTH(H1470)&gt;=10,YEAR(H1470)+1,YEAR(H1470)),VLOOKUP(MONTH(H1470),index!$D$2:$G$13,3,0),DAY(H1470)),
IF(E1470="halfyearly",DATE(IF(MONTH(H1470)&gt;=7,YEAR(H1470)+1,YEAR(H1470)),VLOOKUP(MONTH(H1470),index!$D$2:$G$13,4,0),DAY(H1470)),
DATE(YEAR(H1470)+1,MONTH(H1470),DAY(H1470)))))-H1470))+H1470)</f>
        <v/>
      </c>
      <c r="J1470" s="9" t="str">
        <f t="shared" si="154"/>
        <v/>
      </c>
      <c r="K1470" s="11" t="str">
        <f t="shared" si="155"/>
        <v/>
      </c>
      <c r="L1470" s="11" t="str">
        <f t="shared" si="156"/>
        <v/>
      </c>
      <c r="M1470" s="11" t="str">
        <f>IF(A1470="","",VLOOKUP(E1470,index!$A$1:$B$6,2,0)*K1470*G1470)</f>
        <v/>
      </c>
      <c r="N1470" s="11" t="str">
        <f>IF(A1470="","",-PMT(G1470*VLOOKUP(E1470,index!$A$1:$B$6,2,0),C1470,F1470,0,0))</f>
        <v/>
      </c>
      <c r="O1470" s="11" t="str">
        <f t="shared" si="157"/>
        <v/>
      </c>
      <c r="P1470" s="11" t="str">
        <f t="shared" si="152"/>
        <v/>
      </c>
    </row>
    <row r="1471" spans="1:16" x14ac:dyDescent="0.25">
      <c r="A1471" s="9" t="str">
        <f>IF(A1470="","",IF(B1470&lt;C1470,A1470,IF(A1470=MAX('entry data'!$B$8:$B$507),"",A1470+1)))</f>
        <v/>
      </c>
      <c r="B1471" s="9" t="str">
        <f t="shared" si="153"/>
        <v/>
      </c>
      <c r="C1471" s="9" t="str">
        <f>IF(ISERROR(VLOOKUP(A1471,'entry data'!B:G,6,0)),"",VLOOKUP(A1471,'entry data'!B:G,6,0))</f>
        <v/>
      </c>
      <c r="D1471" s="9" t="str">
        <f>IF(ISERROR(VLOOKUP(A1471,'entry data'!B:C,2,0)),"",VLOOKUP(A1471,'entry data'!B:C,2,0))</f>
        <v/>
      </c>
      <c r="E1471" s="9" t="str">
        <f>IF(ISERROR(VLOOKUP(A1471,'entry data'!B:E,4,0)),"",VLOOKUP(A1471,'entry data'!B:E,4,0))</f>
        <v/>
      </c>
      <c r="F1471" s="11" t="str">
        <f>IF(A1471="","",IF(ISERROR(VLOOKUP(A1471,'entry data'!B:F,5,0)),"",VLOOKUP(A1471,'entry data'!B:F,5,0)))</f>
        <v/>
      </c>
      <c r="G1471" s="12" t="str">
        <f>IF(A1471="","",IF(ISERROR(VLOOKUP(A1471,'entry data'!B:I,8,0)),"",VLOOKUP(A1471,'entry data'!B:I,7,0)))</f>
        <v/>
      </c>
      <c r="H1471" s="13" t="str">
        <f>IF(A1471="","",IF(B1471=1,VLOOKUP(A1471,'entry data'!B:D,3,0),I1470))</f>
        <v/>
      </c>
      <c r="I1471" s="14" t="str">
        <f>IF(A1471="","",IF(E1471="weekly",7,IF(E1471="fortnightly",14,IF(E1471="monthly",DATE(IF(MONTH(H1471)=12,YEAR(H1471)+1,YEAR(H1471)),VLOOKUP(MONTH(H1471),index!$D$2:$G$13,2,0),DAY(H1471)),
IF(E1471="quarterly",DATE(IF(MONTH(H1471)&gt;=10,YEAR(H1471)+1,YEAR(H1471)),VLOOKUP(MONTH(H1471),index!$D$2:$G$13,3,0),DAY(H1471)),
IF(E1471="halfyearly",DATE(IF(MONTH(H1471)&gt;=7,YEAR(H1471)+1,YEAR(H1471)),VLOOKUP(MONTH(H1471),index!$D$2:$G$13,4,0),DAY(H1471)),
DATE(YEAR(H1471)+1,MONTH(H1471),DAY(H1471)))))-H1471))+H1471)</f>
        <v/>
      </c>
      <c r="J1471" s="9" t="str">
        <f t="shared" si="154"/>
        <v/>
      </c>
      <c r="K1471" s="11" t="str">
        <f t="shared" si="155"/>
        <v/>
      </c>
      <c r="L1471" s="11" t="str">
        <f t="shared" si="156"/>
        <v/>
      </c>
      <c r="M1471" s="11" t="str">
        <f>IF(A1471="","",VLOOKUP(E1471,index!$A$1:$B$6,2,0)*K1471*G1471)</f>
        <v/>
      </c>
      <c r="N1471" s="11" t="str">
        <f>IF(A1471="","",-PMT(G1471*VLOOKUP(E1471,index!$A$1:$B$6,2,0),C1471,F1471,0,0))</f>
        <v/>
      </c>
      <c r="O1471" s="11" t="str">
        <f t="shared" si="157"/>
        <v/>
      </c>
      <c r="P1471" s="11" t="str">
        <f t="shared" si="152"/>
        <v/>
      </c>
    </row>
    <row r="1472" spans="1:16" x14ac:dyDescent="0.25">
      <c r="A1472" s="9" t="str">
        <f>IF(A1471="","",IF(B1471&lt;C1471,A1471,IF(A1471=MAX('entry data'!$B$8:$B$507),"",A1471+1)))</f>
        <v/>
      </c>
      <c r="B1472" s="9" t="str">
        <f t="shared" si="153"/>
        <v/>
      </c>
      <c r="C1472" s="9" t="str">
        <f>IF(ISERROR(VLOOKUP(A1472,'entry data'!B:G,6,0)),"",VLOOKUP(A1472,'entry data'!B:G,6,0))</f>
        <v/>
      </c>
      <c r="D1472" s="9" t="str">
        <f>IF(ISERROR(VLOOKUP(A1472,'entry data'!B:C,2,0)),"",VLOOKUP(A1472,'entry data'!B:C,2,0))</f>
        <v/>
      </c>
      <c r="E1472" s="9" t="str">
        <f>IF(ISERROR(VLOOKUP(A1472,'entry data'!B:E,4,0)),"",VLOOKUP(A1472,'entry data'!B:E,4,0))</f>
        <v/>
      </c>
      <c r="F1472" s="11" t="str">
        <f>IF(A1472="","",IF(ISERROR(VLOOKUP(A1472,'entry data'!B:F,5,0)),"",VLOOKUP(A1472,'entry data'!B:F,5,0)))</f>
        <v/>
      </c>
      <c r="G1472" s="12" t="str">
        <f>IF(A1472="","",IF(ISERROR(VLOOKUP(A1472,'entry data'!B:I,8,0)),"",VLOOKUP(A1472,'entry data'!B:I,7,0)))</f>
        <v/>
      </c>
      <c r="H1472" s="13" t="str">
        <f>IF(A1472="","",IF(B1472=1,VLOOKUP(A1472,'entry data'!B:D,3,0),I1471))</f>
        <v/>
      </c>
      <c r="I1472" s="14" t="str">
        <f>IF(A1472="","",IF(E1472="weekly",7,IF(E1472="fortnightly",14,IF(E1472="monthly",DATE(IF(MONTH(H1472)=12,YEAR(H1472)+1,YEAR(H1472)),VLOOKUP(MONTH(H1472),index!$D$2:$G$13,2,0),DAY(H1472)),
IF(E1472="quarterly",DATE(IF(MONTH(H1472)&gt;=10,YEAR(H1472)+1,YEAR(H1472)),VLOOKUP(MONTH(H1472),index!$D$2:$G$13,3,0),DAY(H1472)),
IF(E1472="halfyearly",DATE(IF(MONTH(H1472)&gt;=7,YEAR(H1472)+1,YEAR(H1472)),VLOOKUP(MONTH(H1472),index!$D$2:$G$13,4,0),DAY(H1472)),
DATE(YEAR(H1472)+1,MONTH(H1472),DAY(H1472)))))-H1472))+H1472)</f>
        <v/>
      </c>
      <c r="J1472" s="9" t="str">
        <f t="shared" si="154"/>
        <v/>
      </c>
      <c r="K1472" s="11" t="str">
        <f t="shared" si="155"/>
        <v/>
      </c>
      <c r="L1472" s="11" t="str">
        <f t="shared" si="156"/>
        <v/>
      </c>
      <c r="M1472" s="11" t="str">
        <f>IF(A1472="","",VLOOKUP(E1472,index!$A$1:$B$6,2,0)*K1472*G1472)</f>
        <v/>
      </c>
      <c r="N1472" s="11" t="str">
        <f>IF(A1472="","",-PMT(G1472*VLOOKUP(E1472,index!$A$1:$B$6,2,0),C1472,F1472,0,0))</f>
        <v/>
      </c>
      <c r="O1472" s="11" t="str">
        <f t="shared" si="157"/>
        <v/>
      </c>
      <c r="P1472" s="11" t="str">
        <f t="shared" si="152"/>
        <v/>
      </c>
    </row>
    <row r="1473" spans="1:16" x14ac:dyDescent="0.25">
      <c r="A1473" s="9" t="str">
        <f>IF(A1472="","",IF(B1472&lt;C1472,A1472,IF(A1472=MAX('entry data'!$B$8:$B$507),"",A1472+1)))</f>
        <v/>
      </c>
      <c r="B1473" s="9" t="str">
        <f t="shared" si="153"/>
        <v/>
      </c>
      <c r="C1473" s="9" t="str">
        <f>IF(ISERROR(VLOOKUP(A1473,'entry data'!B:G,6,0)),"",VLOOKUP(A1473,'entry data'!B:G,6,0))</f>
        <v/>
      </c>
      <c r="D1473" s="9" t="str">
        <f>IF(ISERROR(VLOOKUP(A1473,'entry data'!B:C,2,0)),"",VLOOKUP(A1473,'entry data'!B:C,2,0))</f>
        <v/>
      </c>
      <c r="E1473" s="9" t="str">
        <f>IF(ISERROR(VLOOKUP(A1473,'entry data'!B:E,4,0)),"",VLOOKUP(A1473,'entry data'!B:E,4,0))</f>
        <v/>
      </c>
      <c r="F1473" s="11" t="str">
        <f>IF(A1473="","",IF(ISERROR(VLOOKUP(A1473,'entry data'!B:F,5,0)),"",VLOOKUP(A1473,'entry data'!B:F,5,0)))</f>
        <v/>
      </c>
      <c r="G1473" s="12" t="str">
        <f>IF(A1473="","",IF(ISERROR(VLOOKUP(A1473,'entry data'!B:I,8,0)),"",VLOOKUP(A1473,'entry data'!B:I,7,0)))</f>
        <v/>
      </c>
      <c r="H1473" s="13" t="str">
        <f>IF(A1473="","",IF(B1473=1,VLOOKUP(A1473,'entry data'!B:D,3,0),I1472))</f>
        <v/>
      </c>
      <c r="I1473" s="14" t="str">
        <f>IF(A1473="","",IF(E1473="weekly",7,IF(E1473="fortnightly",14,IF(E1473="monthly",DATE(IF(MONTH(H1473)=12,YEAR(H1473)+1,YEAR(H1473)),VLOOKUP(MONTH(H1473),index!$D$2:$G$13,2,0),DAY(H1473)),
IF(E1473="quarterly",DATE(IF(MONTH(H1473)&gt;=10,YEAR(H1473)+1,YEAR(H1473)),VLOOKUP(MONTH(H1473),index!$D$2:$G$13,3,0),DAY(H1473)),
IF(E1473="halfyearly",DATE(IF(MONTH(H1473)&gt;=7,YEAR(H1473)+1,YEAR(H1473)),VLOOKUP(MONTH(H1473),index!$D$2:$G$13,4,0),DAY(H1473)),
DATE(YEAR(H1473)+1,MONTH(H1473),DAY(H1473)))))-H1473))+H1473)</f>
        <v/>
      </c>
      <c r="J1473" s="9" t="str">
        <f t="shared" si="154"/>
        <v/>
      </c>
      <c r="K1473" s="11" t="str">
        <f t="shared" si="155"/>
        <v/>
      </c>
      <c r="L1473" s="11" t="str">
        <f t="shared" si="156"/>
        <v/>
      </c>
      <c r="M1473" s="11" t="str">
        <f>IF(A1473="","",VLOOKUP(E1473,index!$A$1:$B$6,2,0)*K1473*G1473)</f>
        <v/>
      </c>
      <c r="N1473" s="11" t="str">
        <f>IF(A1473="","",-PMT(G1473*VLOOKUP(E1473,index!$A$1:$B$6,2,0),C1473,F1473,0,0))</f>
        <v/>
      </c>
      <c r="O1473" s="11" t="str">
        <f t="shared" si="157"/>
        <v/>
      </c>
      <c r="P1473" s="11" t="str">
        <f t="shared" si="152"/>
        <v/>
      </c>
    </row>
    <row r="1474" spans="1:16" x14ac:dyDescent="0.25">
      <c r="A1474" s="9" t="str">
        <f>IF(A1473="","",IF(B1473&lt;C1473,A1473,IF(A1473=MAX('entry data'!$B$8:$B$507),"",A1473+1)))</f>
        <v/>
      </c>
      <c r="B1474" s="9" t="str">
        <f t="shared" si="153"/>
        <v/>
      </c>
      <c r="C1474" s="9" t="str">
        <f>IF(ISERROR(VLOOKUP(A1474,'entry data'!B:G,6,0)),"",VLOOKUP(A1474,'entry data'!B:G,6,0))</f>
        <v/>
      </c>
      <c r="D1474" s="9" t="str">
        <f>IF(ISERROR(VLOOKUP(A1474,'entry data'!B:C,2,0)),"",VLOOKUP(A1474,'entry data'!B:C,2,0))</f>
        <v/>
      </c>
      <c r="E1474" s="9" t="str">
        <f>IF(ISERROR(VLOOKUP(A1474,'entry data'!B:E,4,0)),"",VLOOKUP(A1474,'entry data'!B:E,4,0))</f>
        <v/>
      </c>
      <c r="F1474" s="11" t="str">
        <f>IF(A1474="","",IF(ISERROR(VLOOKUP(A1474,'entry data'!B:F,5,0)),"",VLOOKUP(A1474,'entry data'!B:F,5,0)))</f>
        <v/>
      </c>
      <c r="G1474" s="12" t="str">
        <f>IF(A1474="","",IF(ISERROR(VLOOKUP(A1474,'entry data'!B:I,8,0)),"",VLOOKUP(A1474,'entry data'!B:I,7,0)))</f>
        <v/>
      </c>
      <c r="H1474" s="13" t="str">
        <f>IF(A1474="","",IF(B1474=1,VLOOKUP(A1474,'entry data'!B:D,3,0),I1473))</f>
        <v/>
      </c>
      <c r="I1474" s="14" t="str">
        <f>IF(A1474="","",IF(E1474="weekly",7,IF(E1474="fortnightly",14,IF(E1474="monthly",DATE(IF(MONTH(H1474)=12,YEAR(H1474)+1,YEAR(H1474)),VLOOKUP(MONTH(H1474),index!$D$2:$G$13,2,0),DAY(H1474)),
IF(E1474="quarterly",DATE(IF(MONTH(H1474)&gt;=10,YEAR(H1474)+1,YEAR(H1474)),VLOOKUP(MONTH(H1474),index!$D$2:$G$13,3,0),DAY(H1474)),
IF(E1474="halfyearly",DATE(IF(MONTH(H1474)&gt;=7,YEAR(H1474)+1,YEAR(H1474)),VLOOKUP(MONTH(H1474),index!$D$2:$G$13,4,0),DAY(H1474)),
DATE(YEAR(H1474)+1,MONTH(H1474),DAY(H1474)))))-H1474))+H1474)</f>
        <v/>
      </c>
      <c r="J1474" s="9" t="str">
        <f t="shared" si="154"/>
        <v/>
      </c>
      <c r="K1474" s="11" t="str">
        <f t="shared" si="155"/>
        <v/>
      </c>
      <c r="L1474" s="11" t="str">
        <f t="shared" si="156"/>
        <v/>
      </c>
      <c r="M1474" s="11" t="str">
        <f>IF(A1474="","",VLOOKUP(E1474,index!$A$1:$B$6,2,0)*K1474*G1474)</f>
        <v/>
      </c>
      <c r="N1474" s="11" t="str">
        <f>IF(A1474="","",-PMT(G1474*VLOOKUP(E1474,index!$A$1:$B$6,2,0),C1474,F1474,0,0))</f>
        <v/>
      </c>
      <c r="O1474" s="11" t="str">
        <f t="shared" si="157"/>
        <v/>
      </c>
      <c r="P1474" s="11" t="str">
        <f t="shared" si="152"/>
        <v/>
      </c>
    </row>
    <row r="1475" spans="1:16" x14ac:dyDescent="0.25">
      <c r="A1475" s="9" t="str">
        <f>IF(A1474="","",IF(B1474&lt;C1474,A1474,IF(A1474=MAX('entry data'!$B$8:$B$507),"",A1474+1)))</f>
        <v/>
      </c>
      <c r="B1475" s="9" t="str">
        <f t="shared" si="153"/>
        <v/>
      </c>
      <c r="C1475" s="9" t="str">
        <f>IF(ISERROR(VLOOKUP(A1475,'entry data'!B:G,6,0)),"",VLOOKUP(A1475,'entry data'!B:G,6,0))</f>
        <v/>
      </c>
      <c r="D1475" s="9" t="str">
        <f>IF(ISERROR(VLOOKUP(A1475,'entry data'!B:C,2,0)),"",VLOOKUP(A1475,'entry data'!B:C,2,0))</f>
        <v/>
      </c>
      <c r="E1475" s="9" t="str">
        <f>IF(ISERROR(VLOOKUP(A1475,'entry data'!B:E,4,0)),"",VLOOKUP(A1475,'entry data'!B:E,4,0))</f>
        <v/>
      </c>
      <c r="F1475" s="11" t="str">
        <f>IF(A1475="","",IF(ISERROR(VLOOKUP(A1475,'entry data'!B:F,5,0)),"",VLOOKUP(A1475,'entry data'!B:F,5,0)))</f>
        <v/>
      </c>
      <c r="G1475" s="12" t="str">
        <f>IF(A1475="","",IF(ISERROR(VLOOKUP(A1475,'entry data'!B:I,8,0)),"",VLOOKUP(A1475,'entry data'!B:I,7,0)))</f>
        <v/>
      </c>
      <c r="H1475" s="13" t="str">
        <f>IF(A1475="","",IF(B1475=1,VLOOKUP(A1475,'entry data'!B:D,3,0),I1474))</f>
        <v/>
      </c>
      <c r="I1475" s="14" t="str">
        <f>IF(A1475="","",IF(E1475="weekly",7,IF(E1475="fortnightly",14,IF(E1475="monthly",DATE(IF(MONTH(H1475)=12,YEAR(H1475)+1,YEAR(H1475)),VLOOKUP(MONTH(H1475),index!$D$2:$G$13,2,0),DAY(H1475)),
IF(E1475="quarterly",DATE(IF(MONTH(H1475)&gt;=10,YEAR(H1475)+1,YEAR(H1475)),VLOOKUP(MONTH(H1475),index!$D$2:$G$13,3,0),DAY(H1475)),
IF(E1475="halfyearly",DATE(IF(MONTH(H1475)&gt;=7,YEAR(H1475)+1,YEAR(H1475)),VLOOKUP(MONTH(H1475),index!$D$2:$G$13,4,0),DAY(H1475)),
DATE(YEAR(H1475)+1,MONTH(H1475),DAY(H1475)))))-H1475))+H1475)</f>
        <v/>
      </c>
      <c r="J1475" s="9" t="str">
        <f t="shared" si="154"/>
        <v/>
      </c>
      <c r="K1475" s="11" t="str">
        <f t="shared" si="155"/>
        <v/>
      </c>
      <c r="L1475" s="11" t="str">
        <f t="shared" si="156"/>
        <v/>
      </c>
      <c r="M1475" s="11" t="str">
        <f>IF(A1475="","",VLOOKUP(E1475,index!$A$1:$B$6,2,0)*K1475*G1475)</f>
        <v/>
      </c>
      <c r="N1475" s="11" t="str">
        <f>IF(A1475="","",-PMT(G1475*VLOOKUP(E1475,index!$A$1:$B$6,2,0),C1475,F1475,0,0))</f>
        <v/>
      </c>
      <c r="O1475" s="11" t="str">
        <f t="shared" si="157"/>
        <v/>
      </c>
      <c r="P1475" s="11" t="str">
        <f t="shared" ref="P1475:P1538" si="158">IF(A1475="","",IF(J1475&lt;&gt;J1476,O1475,0))</f>
        <v/>
      </c>
    </row>
    <row r="1476" spans="1:16" x14ac:dyDescent="0.25">
      <c r="A1476" s="9" t="str">
        <f>IF(A1475="","",IF(B1475&lt;C1475,A1475,IF(A1475=MAX('entry data'!$B$8:$B$507),"",A1475+1)))</f>
        <v/>
      </c>
      <c r="B1476" s="9" t="str">
        <f t="shared" si="153"/>
        <v/>
      </c>
      <c r="C1476" s="9" t="str">
        <f>IF(ISERROR(VLOOKUP(A1476,'entry data'!B:G,6,0)),"",VLOOKUP(A1476,'entry data'!B:G,6,0))</f>
        <v/>
      </c>
      <c r="D1476" s="9" t="str">
        <f>IF(ISERROR(VLOOKUP(A1476,'entry data'!B:C,2,0)),"",VLOOKUP(A1476,'entry data'!B:C,2,0))</f>
        <v/>
      </c>
      <c r="E1476" s="9" t="str">
        <f>IF(ISERROR(VLOOKUP(A1476,'entry data'!B:E,4,0)),"",VLOOKUP(A1476,'entry data'!B:E,4,0))</f>
        <v/>
      </c>
      <c r="F1476" s="11" t="str">
        <f>IF(A1476="","",IF(ISERROR(VLOOKUP(A1476,'entry data'!B:F,5,0)),"",VLOOKUP(A1476,'entry data'!B:F,5,0)))</f>
        <v/>
      </c>
      <c r="G1476" s="12" t="str">
        <f>IF(A1476="","",IF(ISERROR(VLOOKUP(A1476,'entry data'!B:I,8,0)),"",VLOOKUP(A1476,'entry data'!B:I,7,0)))</f>
        <v/>
      </c>
      <c r="H1476" s="13" t="str">
        <f>IF(A1476="","",IF(B1476=1,VLOOKUP(A1476,'entry data'!B:D,3,0),I1475))</f>
        <v/>
      </c>
      <c r="I1476" s="14" t="str">
        <f>IF(A1476="","",IF(E1476="weekly",7,IF(E1476="fortnightly",14,IF(E1476="monthly",DATE(IF(MONTH(H1476)=12,YEAR(H1476)+1,YEAR(H1476)),VLOOKUP(MONTH(H1476),index!$D$2:$G$13,2,0),DAY(H1476)),
IF(E1476="quarterly",DATE(IF(MONTH(H1476)&gt;=10,YEAR(H1476)+1,YEAR(H1476)),VLOOKUP(MONTH(H1476),index!$D$2:$G$13,3,0),DAY(H1476)),
IF(E1476="halfyearly",DATE(IF(MONTH(H1476)&gt;=7,YEAR(H1476)+1,YEAR(H1476)),VLOOKUP(MONTH(H1476),index!$D$2:$G$13,4,0),DAY(H1476)),
DATE(YEAR(H1476)+1,MONTH(H1476),DAY(H1476)))))-H1476))+H1476)</f>
        <v/>
      </c>
      <c r="J1476" s="9" t="str">
        <f t="shared" si="154"/>
        <v/>
      </c>
      <c r="K1476" s="11" t="str">
        <f t="shared" si="155"/>
        <v/>
      </c>
      <c r="L1476" s="11" t="str">
        <f t="shared" si="156"/>
        <v/>
      </c>
      <c r="M1476" s="11" t="str">
        <f>IF(A1476="","",VLOOKUP(E1476,index!$A$1:$B$6,2,0)*K1476*G1476)</f>
        <v/>
      </c>
      <c r="N1476" s="11" t="str">
        <f>IF(A1476="","",-PMT(G1476*VLOOKUP(E1476,index!$A$1:$B$6,2,0),C1476,F1476,0,0))</f>
        <v/>
      </c>
      <c r="O1476" s="11" t="str">
        <f t="shared" si="157"/>
        <v/>
      </c>
      <c r="P1476" s="11" t="str">
        <f t="shared" si="158"/>
        <v/>
      </c>
    </row>
    <row r="1477" spans="1:16" x14ac:dyDescent="0.25">
      <c r="A1477" s="9" t="str">
        <f>IF(A1476="","",IF(B1476&lt;C1476,A1476,IF(A1476=MAX('entry data'!$B$8:$B$507),"",A1476+1)))</f>
        <v/>
      </c>
      <c r="B1477" s="9" t="str">
        <f t="shared" si="153"/>
        <v/>
      </c>
      <c r="C1477" s="9" t="str">
        <f>IF(ISERROR(VLOOKUP(A1477,'entry data'!B:G,6,0)),"",VLOOKUP(A1477,'entry data'!B:G,6,0))</f>
        <v/>
      </c>
      <c r="D1477" s="9" t="str">
        <f>IF(ISERROR(VLOOKUP(A1477,'entry data'!B:C,2,0)),"",VLOOKUP(A1477,'entry data'!B:C,2,0))</f>
        <v/>
      </c>
      <c r="E1477" s="9" t="str">
        <f>IF(ISERROR(VLOOKUP(A1477,'entry data'!B:E,4,0)),"",VLOOKUP(A1477,'entry data'!B:E,4,0))</f>
        <v/>
      </c>
      <c r="F1477" s="11" t="str">
        <f>IF(A1477="","",IF(ISERROR(VLOOKUP(A1477,'entry data'!B:F,5,0)),"",VLOOKUP(A1477,'entry data'!B:F,5,0)))</f>
        <v/>
      </c>
      <c r="G1477" s="12" t="str">
        <f>IF(A1477="","",IF(ISERROR(VLOOKUP(A1477,'entry data'!B:I,8,0)),"",VLOOKUP(A1477,'entry data'!B:I,7,0)))</f>
        <v/>
      </c>
      <c r="H1477" s="13" t="str">
        <f>IF(A1477="","",IF(B1477=1,VLOOKUP(A1477,'entry data'!B:D,3,0),I1476))</f>
        <v/>
      </c>
      <c r="I1477" s="14" t="str">
        <f>IF(A1477="","",IF(E1477="weekly",7,IF(E1477="fortnightly",14,IF(E1477="monthly",DATE(IF(MONTH(H1477)=12,YEAR(H1477)+1,YEAR(H1477)),VLOOKUP(MONTH(H1477),index!$D$2:$G$13,2,0),DAY(H1477)),
IF(E1477="quarterly",DATE(IF(MONTH(H1477)&gt;=10,YEAR(H1477)+1,YEAR(H1477)),VLOOKUP(MONTH(H1477),index!$D$2:$G$13,3,0),DAY(H1477)),
IF(E1477="halfyearly",DATE(IF(MONTH(H1477)&gt;=7,YEAR(H1477)+1,YEAR(H1477)),VLOOKUP(MONTH(H1477),index!$D$2:$G$13,4,0),DAY(H1477)),
DATE(YEAR(H1477)+1,MONTH(H1477),DAY(H1477)))))-H1477))+H1477)</f>
        <v/>
      </c>
      <c r="J1477" s="9" t="str">
        <f t="shared" si="154"/>
        <v/>
      </c>
      <c r="K1477" s="11" t="str">
        <f t="shared" si="155"/>
        <v/>
      </c>
      <c r="L1477" s="11" t="str">
        <f t="shared" si="156"/>
        <v/>
      </c>
      <c r="M1477" s="11" t="str">
        <f>IF(A1477="","",VLOOKUP(E1477,index!$A$1:$B$6,2,0)*K1477*G1477)</f>
        <v/>
      </c>
      <c r="N1477" s="11" t="str">
        <f>IF(A1477="","",-PMT(G1477*VLOOKUP(E1477,index!$A$1:$B$6,2,0),C1477,F1477,0,0))</f>
        <v/>
      </c>
      <c r="O1477" s="11" t="str">
        <f t="shared" si="157"/>
        <v/>
      </c>
      <c r="P1477" s="11" t="str">
        <f t="shared" si="158"/>
        <v/>
      </c>
    </row>
    <row r="1478" spans="1:16" x14ac:dyDescent="0.25">
      <c r="A1478" s="9" t="str">
        <f>IF(A1477="","",IF(B1477&lt;C1477,A1477,IF(A1477=MAX('entry data'!$B$8:$B$507),"",A1477+1)))</f>
        <v/>
      </c>
      <c r="B1478" s="9" t="str">
        <f t="shared" si="153"/>
        <v/>
      </c>
      <c r="C1478" s="9" t="str">
        <f>IF(ISERROR(VLOOKUP(A1478,'entry data'!B:G,6,0)),"",VLOOKUP(A1478,'entry data'!B:G,6,0))</f>
        <v/>
      </c>
      <c r="D1478" s="9" t="str">
        <f>IF(ISERROR(VLOOKUP(A1478,'entry data'!B:C,2,0)),"",VLOOKUP(A1478,'entry data'!B:C,2,0))</f>
        <v/>
      </c>
      <c r="E1478" s="9" t="str">
        <f>IF(ISERROR(VLOOKUP(A1478,'entry data'!B:E,4,0)),"",VLOOKUP(A1478,'entry data'!B:E,4,0))</f>
        <v/>
      </c>
      <c r="F1478" s="11" t="str">
        <f>IF(A1478="","",IF(ISERROR(VLOOKUP(A1478,'entry data'!B:F,5,0)),"",VLOOKUP(A1478,'entry data'!B:F,5,0)))</f>
        <v/>
      </c>
      <c r="G1478" s="12" t="str">
        <f>IF(A1478="","",IF(ISERROR(VLOOKUP(A1478,'entry data'!B:I,8,0)),"",VLOOKUP(A1478,'entry data'!B:I,7,0)))</f>
        <v/>
      </c>
      <c r="H1478" s="13" t="str">
        <f>IF(A1478="","",IF(B1478=1,VLOOKUP(A1478,'entry data'!B:D,3,0),I1477))</f>
        <v/>
      </c>
      <c r="I1478" s="14" t="str">
        <f>IF(A1478="","",IF(E1478="weekly",7,IF(E1478="fortnightly",14,IF(E1478="monthly",DATE(IF(MONTH(H1478)=12,YEAR(H1478)+1,YEAR(H1478)),VLOOKUP(MONTH(H1478),index!$D$2:$G$13,2,0),DAY(H1478)),
IF(E1478="quarterly",DATE(IF(MONTH(H1478)&gt;=10,YEAR(H1478)+1,YEAR(H1478)),VLOOKUP(MONTH(H1478),index!$D$2:$G$13,3,0),DAY(H1478)),
IF(E1478="halfyearly",DATE(IF(MONTH(H1478)&gt;=7,YEAR(H1478)+1,YEAR(H1478)),VLOOKUP(MONTH(H1478),index!$D$2:$G$13,4,0),DAY(H1478)),
DATE(YEAR(H1478)+1,MONTH(H1478),DAY(H1478)))))-H1478))+H1478)</f>
        <v/>
      </c>
      <c r="J1478" s="9" t="str">
        <f t="shared" si="154"/>
        <v/>
      </c>
      <c r="K1478" s="11" t="str">
        <f t="shared" si="155"/>
        <v/>
      </c>
      <c r="L1478" s="11" t="str">
        <f t="shared" si="156"/>
        <v/>
      </c>
      <c r="M1478" s="11" t="str">
        <f>IF(A1478="","",VLOOKUP(E1478,index!$A$1:$B$6,2,0)*K1478*G1478)</f>
        <v/>
      </c>
      <c r="N1478" s="11" t="str">
        <f>IF(A1478="","",-PMT(G1478*VLOOKUP(E1478,index!$A$1:$B$6,2,0),C1478,F1478,0,0))</f>
        <v/>
      </c>
      <c r="O1478" s="11" t="str">
        <f t="shared" si="157"/>
        <v/>
      </c>
      <c r="P1478" s="11" t="str">
        <f t="shared" si="158"/>
        <v/>
      </c>
    </row>
    <row r="1479" spans="1:16" x14ac:dyDescent="0.25">
      <c r="A1479" s="9" t="str">
        <f>IF(A1478="","",IF(B1478&lt;C1478,A1478,IF(A1478=MAX('entry data'!$B$8:$B$507),"",A1478+1)))</f>
        <v/>
      </c>
      <c r="B1479" s="9" t="str">
        <f t="shared" si="153"/>
        <v/>
      </c>
      <c r="C1479" s="9" t="str">
        <f>IF(ISERROR(VLOOKUP(A1479,'entry data'!B:G,6,0)),"",VLOOKUP(A1479,'entry data'!B:G,6,0))</f>
        <v/>
      </c>
      <c r="D1479" s="9" t="str">
        <f>IF(ISERROR(VLOOKUP(A1479,'entry data'!B:C,2,0)),"",VLOOKUP(A1479,'entry data'!B:C,2,0))</f>
        <v/>
      </c>
      <c r="E1479" s="9" t="str">
        <f>IF(ISERROR(VLOOKUP(A1479,'entry data'!B:E,4,0)),"",VLOOKUP(A1479,'entry data'!B:E,4,0))</f>
        <v/>
      </c>
      <c r="F1479" s="11" t="str">
        <f>IF(A1479="","",IF(ISERROR(VLOOKUP(A1479,'entry data'!B:F,5,0)),"",VLOOKUP(A1479,'entry data'!B:F,5,0)))</f>
        <v/>
      </c>
      <c r="G1479" s="12" t="str">
        <f>IF(A1479="","",IF(ISERROR(VLOOKUP(A1479,'entry data'!B:I,8,0)),"",VLOOKUP(A1479,'entry data'!B:I,7,0)))</f>
        <v/>
      </c>
      <c r="H1479" s="13" t="str">
        <f>IF(A1479="","",IF(B1479=1,VLOOKUP(A1479,'entry data'!B:D,3,0),I1478))</f>
        <v/>
      </c>
      <c r="I1479" s="14" t="str">
        <f>IF(A1479="","",IF(E1479="weekly",7,IF(E1479="fortnightly",14,IF(E1479="monthly",DATE(IF(MONTH(H1479)=12,YEAR(H1479)+1,YEAR(H1479)),VLOOKUP(MONTH(H1479),index!$D$2:$G$13,2,0),DAY(H1479)),
IF(E1479="quarterly",DATE(IF(MONTH(H1479)&gt;=10,YEAR(H1479)+1,YEAR(H1479)),VLOOKUP(MONTH(H1479),index!$D$2:$G$13,3,0),DAY(H1479)),
IF(E1479="halfyearly",DATE(IF(MONTH(H1479)&gt;=7,YEAR(H1479)+1,YEAR(H1479)),VLOOKUP(MONTH(H1479),index!$D$2:$G$13,4,0),DAY(H1479)),
DATE(YEAR(H1479)+1,MONTH(H1479),DAY(H1479)))))-H1479))+H1479)</f>
        <v/>
      </c>
      <c r="J1479" s="9" t="str">
        <f t="shared" si="154"/>
        <v/>
      </c>
      <c r="K1479" s="11" t="str">
        <f t="shared" si="155"/>
        <v/>
      </c>
      <c r="L1479" s="11" t="str">
        <f t="shared" si="156"/>
        <v/>
      </c>
      <c r="M1479" s="11" t="str">
        <f>IF(A1479="","",VLOOKUP(E1479,index!$A$1:$B$6,2,0)*K1479*G1479)</f>
        <v/>
      </c>
      <c r="N1479" s="11" t="str">
        <f>IF(A1479="","",-PMT(G1479*VLOOKUP(E1479,index!$A$1:$B$6,2,0),C1479,F1479,0,0))</f>
        <v/>
      </c>
      <c r="O1479" s="11" t="str">
        <f t="shared" si="157"/>
        <v/>
      </c>
      <c r="P1479" s="11" t="str">
        <f t="shared" si="158"/>
        <v/>
      </c>
    </row>
    <row r="1480" spans="1:16" x14ac:dyDescent="0.25">
      <c r="A1480" s="9" t="str">
        <f>IF(A1479="","",IF(B1479&lt;C1479,A1479,IF(A1479=MAX('entry data'!$B$8:$B$507),"",A1479+1)))</f>
        <v/>
      </c>
      <c r="B1480" s="9" t="str">
        <f t="shared" si="153"/>
        <v/>
      </c>
      <c r="C1480" s="9" t="str">
        <f>IF(ISERROR(VLOOKUP(A1480,'entry data'!B:G,6,0)),"",VLOOKUP(A1480,'entry data'!B:G,6,0))</f>
        <v/>
      </c>
      <c r="D1480" s="9" t="str">
        <f>IF(ISERROR(VLOOKUP(A1480,'entry data'!B:C,2,0)),"",VLOOKUP(A1480,'entry data'!B:C,2,0))</f>
        <v/>
      </c>
      <c r="E1480" s="9" t="str">
        <f>IF(ISERROR(VLOOKUP(A1480,'entry data'!B:E,4,0)),"",VLOOKUP(A1480,'entry data'!B:E,4,0))</f>
        <v/>
      </c>
      <c r="F1480" s="11" t="str">
        <f>IF(A1480="","",IF(ISERROR(VLOOKUP(A1480,'entry data'!B:F,5,0)),"",VLOOKUP(A1480,'entry data'!B:F,5,0)))</f>
        <v/>
      </c>
      <c r="G1480" s="12" t="str">
        <f>IF(A1480="","",IF(ISERROR(VLOOKUP(A1480,'entry data'!B:I,8,0)),"",VLOOKUP(A1480,'entry data'!B:I,7,0)))</f>
        <v/>
      </c>
      <c r="H1480" s="13" t="str">
        <f>IF(A1480="","",IF(B1480=1,VLOOKUP(A1480,'entry data'!B:D,3,0),I1479))</f>
        <v/>
      </c>
      <c r="I1480" s="14" t="str">
        <f>IF(A1480="","",IF(E1480="weekly",7,IF(E1480="fortnightly",14,IF(E1480="monthly",DATE(IF(MONTH(H1480)=12,YEAR(H1480)+1,YEAR(H1480)),VLOOKUP(MONTH(H1480),index!$D$2:$G$13,2,0),DAY(H1480)),
IF(E1480="quarterly",DATE(IF(MONTH(H1480)&gt;=10,YEAR(H1480)+1,YEAR(H1480)),VLOOKUP(MONTH(H1480),index!$D$2:$G$13,3,0),DAY(H1480)),
IF(E1480="halfyearly",DATE(IF(MONTH(H1480)&gt;=7,YEAR(H1480)+1,YEAR(H1480)),VLOOKUP(MONTH(H1480),index!$D$2:$G$13,4,0),DAY(H1480)),
DATE(YEAR(H1480)+1,MONTH(H1480),DAY(H1480)))))-H1480))+H1480)</f>
        <v/>
      </c>
      <c r="J1480" s="9" t="str">
        <f t="shared" si="154"/>
        <v/>
      </c>
      <c r="K1480" s="11" t="str">
        <f t="shared" si="155"/>
        <v/>
      </c>
      <c r="L1480" s="11" t="str">
        <f t="shared" si="156"/>
        <v/>
      </c>
      <c r="M1480" s="11" t="str">
        <f>IF(A1480="","",VLOOKUP(E1480,index!$A$1:$B$6,2,0)*K1480*G1480)</f>
        <v/>
      </c>
      <c r="N1480" s="11" t="str">
        <f>IF(A1480="","",-PMT(G1480*VLOOKUP(E1480,index!$A$1:$B$6,2,0),C1480,F1480,0,0))</f>
        <v/>
      </c>
      <c r="O1480" s="11" t="str">
        <f t="shared" si="157"/>
        <v/>
      </c>
      <c r="P1480" s="11" t="str">
        <f t="shared" si="158"/>
        <v/>
      </c>
    </row>
    <row r="1481" spans="1:16" x14ac:dyDescent="0.25">
      <c r="A1481" s="9" t="str">
        <f>IF(A1480="","",IF(B1480&lt;C1480,A1480,IF(A1480=MAX('entry data'!$B$8:$B$507),"",A1480+1)))</f>
        <v/>
      </c>
      <c r="B1481" s="9" t="str">
        <f t="shared" si="153"/>
        <v/>
      </c>
      <c r="C1481" s="9" t="str">
        <f>IF(ISERROR(VLOOKUP(A1481,'entry data'!B:G,6,0)),"",VLOOKUP(A1481,'entry data'!B:G,6,0))</f>
        <v/>
      </c>
      <c r="D1481" s="9" t="str">
        <f>IF(ISERROR(VLOOKUP(A1481,'entry data'!B:C,2,0)),"",VLOOKUP(A1481,'entry data'!B:C,2,0))</f>
        <v/>
      </c>
      <c r="E1481" s="9" t="str">
        <f>IF(ISERROR(VLOOKUP(A1481,'entry data'!B:E,4,0)),"",VLOOKUP(A1481,'entry data'!B:E,4,0))</f>
        <v/>
      </c>
      <c r="F1481" s="11" t="str">
        <f>IF(A1481="","",IF(ISERROR(VLOOKUP(A1481,'entry data'!B:F,5,0)),"",VLOOKUP(A1481,'entry data'!B:F,5,0)))</f>
        <v/>
      </c>
      <c r="G1481" s="12" t="str">
        <f>IF(A1481="","",IF(ISERROR(VLOOKUP(A1481,'entry data'!B:I,8,0)),"",VLOOKUP(A1481,'entry data'!B:I,7,0)))</f>
        <v/>
      </c>
      <c r="H1481" s="13" t="str">
        <f>IF(A1481="","",IF(B1481=1,VLOOKUP(A1481,'entry data'!B:D,3,0),I1480))</f>
        <v/>
      </c>
      <c r="I1481" s="14" t="str">
        <f>IF(A1481="","",IF(E1481="weekly",7,IF(E1481="fortnightly",14,IF(E1481="monthly",DATE(IF(MONTH(H1481)=12,YEAR(H1481)+1,YEAR(H1481)),VLOOKUP(MONTH(H1481),index!$D$2:$G$13,2,0),DAY(H1481)),
IF(E1481="quarterly",DATE(IF(MONTH(H1481)&gt;=10,YEAR(H1481)+1,YEAR(H1481)),VLOOKUP(MONTH(H1481),index!$D$2:$G$13,3,0),DAY(H1481)),
IF(E1481="halfyearly",DATE(IF(MONTH(H1481)&gt;=7,YEAR(H1481)+1,YEAR(H1481)),VLOOKUP(MONTH(H1481),index!$D$2:$G$13,4,0),DAY(H1481)),
DATE(YEAR(H1481)+1,MONTH(H1481),DAY(H1481)))))-H1481))+H1481)</f>
        <v/>
      </c>
      <c r="J1481" s="9" t="str">
        <f t="shared" si="154"/>
        <v/>
      </c>
      <c r="K1481" s="11" t="str">
        <f t="shared" si="155"/>
        <v/>
      </c>
      <c r="L1481" s="11" t="str">
        <f t="shared" si="156"/>
        <v/>
      </c>
      <c r="M1481" s="11" t="str">
        <f>IF(A1481="","",VLOOKUP(E1481,index!$A$1:$B$6,2,0)*K1481*G1481)</f>
        <v/>
      </c>
      <c r="N1481" s="11" t="str">
        <f>IF(A1481="","",-PMT(G1481*VLOOKUP(E1481,index!$A$1:$B$6,2,0),C1481,F1481,0,0))</f>
        <v/>
      </c>
      <c r="O1481" s="11" t="str">
        <f t="shared" si="157"/>
        <v/>
      </c>
      <c r="P1481" s="11" t="str">
        <f t="shared" si="158"/>
        <v/>
      </c>
    </row>
    <row r="1482" spans="1:16" x14ac:dyDescent="0.25">
      <c r="A1482" s="9" t="str">
        <f>IF(A1481="","",IF(B1481&lt;C1481,A1481,IF(A1481=MAX('entry data'!$B$8:$B$507),"",A1481+1)))</f>
        <v/>
      </c>
      <c r="B1482" s="9" t="str">
        <f t="shared" si="153"/>
        <v/>
      </c>
      <c r="C1482" s="9" t="str">
        <f>IF(ISERROR(VLOOKUP(A1482,'entry data'!B:G,6,0)),"",VLOOKUP(A1482,'entry data'!B:G,6,0))</f>
        <v/>
      </c>
      <c r="D1482" s="9" t="str">
        <f>IF(ISERROR(VLOOKUP(A1482,'entry data'!B:C,2,0)),"",VLOOKUP(A1482,'entry data'!B:C,2,0))</f>
        <v/>
      </c>
      <c r="E1482" s="9" t="str">
        <f>IF(ISERROR(VLOOKUP(A1482,'entry data'!B:E,4,0)),"",VLOOKUP(A1482,'entry data'!B:E,4,0))</f>
        <v/>
      </c>
      <c r="F1482" s="11" t="str">
        <f>IF(A1482="","",IF(ISERROR(VLOOKUP(A1482,'entry data'!B:F,5,0)),"",VLOOKUP(A1482,'entry data'!B:F,5,0)))</f>
        <v/>
      </c>
      <c r="G1482" s="12" t="str">
        <f>IF(A1482="","",IF(ISERROR(VLOOKUP(A1482,'entry data'!B:I,8,0)),"",VLOOKUP(A1482,'entry data'!B:I,7,0)))</f>
        <v/>
      </c>
      <c r="H1482" s="13" t="str">
        <f>IF(A1482="","",IF(B1482=1,VLOOKUP(A1482,'entry data'!B:D,3,0),I1481))</f>
        <v/>
      </c>
      <c r="I1482" s="14" t="str">
        <f>IF(A1482="","",IF(E1482="weekly",7,IF(E1482="fortnightly",14,IF(E1482="monthly",DATE(IF(MONTH(H1482)=12,YEAR(H1482)+1,YEAR(H1482)),VLOOKUP(MONTH(H1482),index!$D$2:$G$13,2,0),DAY(H1482)),
IF(E1482="quarterly",DATE(IF(MONTH(H1482)&gt;=10,YEAR(H1482)+1,YEAR(H1482)),VLOOKUP(MONTH(H1482),index!$D$2:$G$13,3,0),DAY(H1482)),
IF(E1482="halfyearly",DATE(IF(MONTH(H1482)&gt;=7,YEAR(H1482)+1,YEAR(H1482)),VLOOKUP(MONTH(H1482),index!$D$2:$G$13,4,0),DAY(H1482)),
DATE(YEAR(H1482)+1,MONTH(H1482),DAY(H1482)))))-H1482))+H1482)</f>
        <v/>
      </c>
      <c r="J1482" s="9" t="str">
        <f t="shared" si="154"/>
        <v/>
      </c>
      <c r="K1482" s="11" t="str">
        <f t="shared" si="155"/>
        <v/>
      </c>
      <c r="L1482" s="11" t="str">
        <f t="shared" si="156"/>
        <v/>
      </c>
      <c r="M1482" s="11" t="str">
        <f>IF(A1482="","",VLOOKUP(E1482,index!$A$1:$B$6,2,0)*K1482*G1482)</f>
        <v/>
      </c>
      <c r="N1482" s="11" t="str">
        <f>IF(A1482="","",-PMT(G1482*VLOOKUP(E1482,index!$A$1:$B$6,2,0),C1482,F1482,0,0))</f>
        <v/>
      </c>
      <c r="O1482" s="11" t="str">
        <f t="shared" si="157"/>
        <v/>
      </c>
      <c r="P1482" s="11" t="str">
        <f t="shared" si="158"/>
        <v/>
      </c>
    </row>
    <row r="1483" spans="1:16" x14ac:dyDescent="0.25">
      <c r="A1483" s="9" t="str">
        <f>IF(A1482="","",IF(B1482&lt;C1482,A1482,IF(A1482=MAX('entry data'!$B$8:$B$507),"",A1482+1)))</f>
        <v/>
      </c>
      <c r="B1483" s="9" t="str">
        <f t="shared" si="153"/>
        <v/>
      </c>
      <c r="C1483" s="9" t="str">
        <f>IF(ISERROR(VLOOKUP(A1483,'entry data'!B:G,6,0)),"",VLOOKUP(A1483,'entry data'!B:G,6,0))</f>
        <v/>
      </c>
      <c r="D1483" s="9" t="str">
        <f>IF(ISERROR(VLOOKUP(A1483,'entry data'!B:C,2,0)),"",VLOOKUP(A1483,'entry data'!B:C,2,0))</f>
        <v/>
      </c>
      <c r="E1483" s="9" t="str">
        <f>IF(ISERROR(VLOOKUP(A1483,'entry data'!B:E,4,0)),"",VLOOKUP(A1483,'entry data'!B:E,4,0))</f>
        <v/>
      </c>
      <c r="F1483" s="11" t="str">
        <f>IF(A1483="","",IF(ISERROR(VLOOKUP(A1483,'entry data'!B:F,5,0)),"",VLOOKUP(A1483,'entry data'!B:F,5,0)))</f>
        <v/>
      </c>
      <c r="G1483" s="12" t="str">
        <f>IF(A1483="","",IF(ISERROR(VLOOKUP(A1483,'entry data'!B:I,8,0)),"",VLOOKUP(A1483,'entry data'!B:I,7,0)))</f>
        <v/>
      </c>
      <c r="H1483" s="13" t="str">
        <f>IF(A1483="","",IF(B1483=1,VLOOKUP(A1483,'entry data'!B:D,3,0),I1482))</f>
        <v/>
      </c>
      <c r="I1483" s="14" t="str">
        <f>IF(A1483="","",IF(E1483="weekly",7,IF(E1483="fortnightly",14,IF(E1483="monthly",DATE(IF(MONTH(H1483)=12,YEAR(H1483)+1,YEAR(H1483)),VLOOKUP(MONTH(H1483),index!$D$2:$G$13,2,0),DAY(H1483)),
IF(E1483="quarterly",DATE(IF(MONTH(H1483)&gt;=10,YEAR(H1483)+1,YEAR(H1483)),VLOOKUP(MONTH(H1483),index!$D$2:$G$13,3,0),DAY(H1483)),
IF(E1483="halfyearly",DATE(IF(MONTH(H1483)&gt;=7,YEAR(H1483)+1,YEAR(H1483)),VLOOKUP(MONTH(H1483),index!$D$2:$G$13,4,0),DAY(H1483)),
DATE(YEAR(H1483)+1,MONTH(H1483),DAY(H1483)))))-H1483))+H1483)</f>
        <v/>
      </c>
      <c r="J1483" s="9" t="str">
        <f t="shared" si="154"/>
        <v/>
      </c>
      <c r="K1483" s="11" t="str">
        <f t="shared" si="155"/>
        <v/>
      </c>
      <c r="L1483" s="11" t="str">
        <f t="shared" si="156"/>
        <v/>
      </c>
      <c r="M1483" s="11" t="str">
        <f>IF(A1483="","",VLOOKUP(E1483,index!$A$1:$B$6,2,0)*K1483*G1483)</f>
        <v/>
      </c>
      <c r="N1483" s="11" t="str">
        <f>IF(A1483="","",-PMT(G1483*VLOOKUP(E1483,index!$A$1:$B$6,2,0),C1483,F1483,0,0))</f>
        <v/>
      </c>
      <c r="O1483" s="11" t="str">
        <f t="shared" si="157"/>
        <v/>
      </c>
      <c r="P1483" s="11" t="str">
        <f t="shared" si="158"/>
        <v/>
      </c>
    </row>
    <row r="1484" spans="1:16" x14ac:dyDescent="0.25">
      <c r="A1484" s="9" t="str">
        <f>IF(A1483="","",IF(B1483&lt;C1483,A1483,IF(A1483=MAX('entry data'!$B$8:$B$507),"",A1483+1)))</f>
        <v/>
      </c>
      <c r="B1484" s="9" t="str">
        <f t="shared" si="153"/>
        <v/>
      </c>
      <c r="C1484" s="9" t="str">
        <f>IF(ISERROR(VLOOKUP(A1484,'entry data'!B:G,6,0)),"",VLOOKUP(A1484,'entry data'!B:G,6,0))</f>
        <v/>
      </c>
      <c r="D1484" s="9" t="str">
        <f>IF(ISERROR(VLOOKUP(A1484,'entry data'!B:C,2,0)),"",VLOOKUP(A1484,'entry data'!B:C,2,0))</f>
        <v/>
      </c>
      <c r="E1484" s="9" t="str">
        <f>IF(ISERROR(VLOOKUP(A1484,'entry data'!B:E,4,0)),"",VLOOKUP(A1484,'entry data'!B:E,4,0))</f>
        <v/>
      </c>
      <c r="F1484" s="11" t="str">
        <f>IF(A1484="","",IF(ISERROR(VLOOKUP(A1484,'entry data'!B:F,5,0)),"",VLOOKUP(A1484,'entry data'!B:F,5,0)))</f>
        <v/>
      </c>
      <c r="G1484" s="12" t="str">
        <f>IF(A1484="","",IF(ISERROR(VLOOKUP(A1484,'entry data'!B:I,8,0)),"",VLOOKUP(A1484,'entry data'!B:I,7,0)))</f>
        <v/>
      </c>
      <c r="H1484" s="13" t="str">
        <f>IF(A1484="","",IF(B1484=1,VLOOKUP(A1484,'entry data'!B:D,3,0),I1483))</f>
        <v/>
      </c>
      <c r="I1484" s="14" t="str">
        <f>IF(A1484="","",IF(E1484="weekly",7,IF(E1484="fortnightly",14,IF(E1484="monthly",DATE(IF(MONTH(H1484)=12,YEAR(H1484)+1,YEAR(H1484)),VLOOKUP(MONTH(H1484),index!$D$2:$G$13,2,0),DAY(H1484)),
IF(E1484="quarterly",DATE(IF(MONTH(H1484)&gt;=10,YEAR(H1484)+1,YEAR(H1484)),VLOOKUP(MONTH(H1484),index!$D$2:$G$13,3,0),DAY(H1484)),
IF(E1484="halfyearly",DATE(IF(MONTH(H1484)&gt;=7,YEAR(H1484)+1,YEAR(H1484)),VLOOKUP(MONTH(H1484),index!$D$2:$G$13,4,0),DAY(H1484)),
DATE(YEAR(H1484)+1,MONTH(H1484),DAY(H1484)))))-H1484))+H1484)</f>
        <v/>
      </c>
      <c r="J1484" s="9" t="str">
        <f t="shared" si="154"/>
        <v/>
      </c>
      <c r="K1484" s="11" t="str">
        <f t="shared" si="155"/>
        <v/>
      </c>
      <c r="L1484" s="11" t="str">
        <f t="shared" si="156"/>
        <v/>
      </c>
      <c r="M1484" s="11" t="str">
        <f>IF(A1484="","",VLOOKUP(E1484,index!$A$1:$B$6,2,0)*K1484*G1484)</f>
        <v/>
      </c>
      <c r="N1484" s="11" t="str">
        <f>IF(A1484="","",-PMT(G1484*VLOOKUP(E1484,index!$A$1:$B$6,2,0),C1484,F1484,0,0))</f>
        <v/>
      </c>
      <c r="O1484" s="11" t="str">
        <f t="shared" si="157"/>
        <v/>
      </c>
      <c r="P1484" s="11" t="str">
        <f t="shared" si="158"/>
        <v/>
      </c>
    </row>
    <row r="1485" spans="1:16" x14ac:dyDescent="0.25">
      <c r="A1485" s="9" t="str">
        <f>IF(A1484="","",IF(B1484&lt;C1484,A1484,IF(A1484=MAX('entry data'!$B$8:$B$507),"",A1484+1)))</f>
        <v/>
      </c>
      <c r="B1485" s="9" t="str">
        <f t="shared" si="153"/>
        <v/>
      </c>
      <c r="C1485" s="9" t="str">
        <f>IF(ISERROR(VLOOKUP(A1485,'entry data'!B:G,6,0)),"",VLOOKUP(A1485,'entry data'!B:G,6,0))</f>
        <v/>
      </c>
      <c r="D1485" s="9" t="str">
        <f>IF(ISERROR(VLOOKUP(A1485,'entry data'!B:C,2,0)),"",VLOOKUP(A1485,'entry data'!B:C,2,0))</f>
        <v/>
      </c>
      <c r="E1485" s="9" t="str">
        <f>IF(ISERROR(VLOOKUP(A1485,'entry data'!B:E,4,0)),"",VLOOKUP(A1485,'entry data'!B:E,4,0))</f>
        <v/>
      </c>
      <c r="F1485" s="11" t="str">
        <f>IF(A1485="","",IF(ISERROR(VLOOKUP(A1485,'entry data'!B:F,5,0)),"",VLOOKUP(A1485,'entry data'!B:F,5,0)))</f>
        <v/>
      </c>
      <c r="G1485" s="12" t="str">
        <f>IF(A1485="","",IF(ISERROR(VLOOKUP(A1485,'entry data'!B:I,8,0)),"",VLOOKUP(A1485,'entry data'!B:I,7,0)))</f>
        <v/>
      </c>
      <c r="H1485" s="13" t="str">
        <f>IF(A1485="","",IF(B1485=1,VLOOKUP(A1485,'entry data'!B:D,3,0),I1484))</f>
        <v/>
      </c>
      <c r="I1485" s="14" t="str">
        <f>IF(A1485="","",IF(E1485="weekly",7,IF(E1485="fortnightly",14,IF(E1485="monthly",DATE(IF(MONTH(H1485)=12,YEAR(H1485)+1,YEAR(H1485)),VLOOKUP(MONTH(H1485),index!$D$2:$G$13,2,0),DAY(H1485)),
IF(E1485="quarterly",DATE(IF(MONTH(H1485)&gt;=10,YEAR(H1485)+1,YEAR(H1485)),VLOOKUP(MONTH(H1485),index!$D$2:$G$13,3,0),DAY(H1485)),
IF(E1485="halfyearly",DATE(IF(MONTH(H1485)&gt;=7,YEAR(H1485)+1,YEAR(H1485)),VLOOKUP(MONTH(H1485),index!$D$2:$G$13,4,0),DAY(H1485)),
DATE(YEAR(H1485)+1,MONTH(H1485),DAY(H1485)))))-H1485))+H1485)</f>
        <v/>
      </c>
      <c r="J1485" s="9" t="str">
        <f t="shared" si="154"/>
        <v/>
      </c>
      <c r="K1485" s="11" t="str">
        <f t="shared" si="155"/>
        <v/>
      </c>
      <c r="L1485" s="11" t="str">
        <f t="shared" si="156"/>
        <v/>
      </c>
      <c r="M1485" s="11" t="str">
        <f>IF(A1485="","",VLOOKUP(E1485,index!$A$1:$B$6,2,0)*K1485*G1485)</f>
        <v/>
      </c>
      <c r="N1485" s="11" t="str">
        <f>IF(A1485="","",-PMT(G1485*VLOOKUP(E1485,index!$A$1:$B$6,2,0),C1485,F1485,0,0))</f>
        <v/>
      </c>
      <c r="O1485" s="11" t="str">
        <f t="shared" si="157"/>
        <v/>
      </c>
      <c r="P1485" s="11" t="str">
        <f t="shared" si="158"/>
        <v/>
      </c>
    </row>
    <row r="1486" spans="1:16" x14ac:dyDescent="0.25">
      <c r="A1486" s="9" t="str">
        <f>IF(A1485="","",IF(B1485&lt;C1485,A1485,IF(A1485=MAX('entry data'!$B$8:$B$507),"",A1485+1)))</f>
        <v/>
      </c>
      <c r="B1486" s="9" t="str">
        <f t="shared" si="153"/>
        <v/>
      </c>
      <c r="C1486" s="9" t="str">
        <f>IF(ISERROR(VLOOKUP(A1486,'entry data'!B:G,6,0)),"",VLOOKUP(A1486,'entry data'!B:G,6,0))</f>
        <v/>
      </c>
      <c r="D1486" s="9" t="str">
        <f>IF(ISERROR(VLOOKUP(A1486,'entry data'!B:C,2,0)),"",VLOOKUP(A1486,'entry data'!B:C,2,0))</f>
        <v/>
      </c>
      <c r="E1486" s="9" t="str">
        <f>IF(ISERROR(VLOOKUP(A1486,'entry data'!B:E,4,0)),"",VLOOKUP(A1486,'entry data'!B:E,4,0))</f>
        <v/>
      </c>
      <c r="F1486" s="11" t="str">
        <f>IF(A1486="","",IF(ISERROR(VLOOKUP(A1486,'entry data'!B:F,5,0)),"",VLOOKUP(A1486,'entry data'!B:F,5,0)))</f>
        <v/>
      </c>
      <c r="G1486" s="12" t="str">
        <f>IF(A1486="","",IF(ISERROR(VLOOKUP(A1486,'entry data'!B:I,8,0)),"",VLOOKUP(A1486,'entry data'!B:I,7,0)))</f>
        <v/>
      </c>
      <c r="H1486" s="13" t="str">
        <f>IF(A1486="","",IF(B1486=1,VLOOKUP(A1486,'entry data'!B:D,3,0),I1485))</f>
        <v/>
      </c>
      <c r="I1486" s="14" t="str">
        <f>IF(A1486="","",IF(E1486="weekly",7,IF(E1486="fortnightly",14,IF(E1486="monthly",DATE(IF(MONTH(H1486)=12,YEAR(H1486)+1,YEAR(H1486)),VLOOKUP(MONTH(H1486),index!$D$2:$G$13,2,0),DAY(H1486)),
IF(E1486="quarterly",DATE(IF(MONTH(H1486)&gt;=10,YEAR(H1486)+1,YEAR(H1486)),VLOOKUP(MONTH(H1486),index!$D$2:$G$13,3,0),DAY(H1486)),
IF(E1486="halfyearly",DATE(IF(MONTH(H1486)&gt;=7,YEAR(H1486)+1,YEAR(H1486)),VLOOKUP(MONTH(H1486),index!$D$2:$G$13,4,0),DAY(H1486)),
DATE(YEAR(H1486)+1,MONTH(H1486),DAY(H1486)))))-H1486))+H1486)</f>
        <v/>
      </c>
      <c r="J1486" s="9" t="str">
        <f t="shared" si="154"/>
        <v/>
      </c>
      <c r="K1486" s="11" t="str">
        <f t="shared" si="155"/>
        <v/>
      </c>
      <c r="L1486" s="11" t="str">
        <f t="shared" si="156"/>
        <v/>
      </c>
      <c r="M1486" s="11" t="str">
        <f>IF(A1486="","",VLOOKUP(E1486,index!$A$1:$B$6,2,0)*K1486*G1486)</f>
        <v/>
      </c>
      <c r="N1486" s="11" t="str">
        <f>IF(A1486="","",-PMT(G1486*VLOOKUP(E1486,index!$A$1:$B$6,2,0),C1486,F1486,0,0))</f>
        <v/>
      </c>
      <c r="O1486" s="11" t="str">
        <f t="shared" si="157"/>
        <v/>
      </c>
      <c r="P1486" s="11" t="str">
        <f t="shared" si="158"/>
        <v/>
      </c>
    </row>
    <row r="1487" spans="1:16" x14ac:dyDescent="0.25">
      <c r="A1487" s="9" t="str">
        <f>IF(A1486="","",IF(B1486&lt;C1486,A1486,IF(A1486=MAX('entry data'!$B$8:$B$507),"",A1486+1)))</f>
        <v/>
      </c>
      <c r="B1487" s="9" t="str">
        <f t="shared" si="153"/>
        <v/>
      </c>
      <c r="C1487" s="9" t="str">
        <f>IF(ISERROR(VLOOKUP(A1487,'entry data'!B:G,6,0)),"",VLOOKUP(A1487,'entry data'!B:G,6,0))</f>
        <v/>
      </c>
      <c r="D1487" s="9" t="str">
        <f>IF(ISERROR(VLOOKUP(A1487,'entry data'!B:C,2,0)),"",VLOOKUP(A1487,'entry data'!B:C,2,0))</f>
        <v/>
      </c>
      <c r="E1487" s="9" t="str">
        <f>IF(ISERROR(VLOOKUP(A1487,'entry data'!B:E,4,0)),"",VLOOKUP(A1487,'entry data'!B:E,4,0))</f>
        <v/>
      </c>
      <c r="F1487" s="11" t="str">
        <f>IF(A1487="","",IF(ISERROR(VLOOKUP(A1487,'entry data'!B:F,5,0)),"",VLOOKUP(A1487,'entry data'!B:F,5,0)))</f>
        <v/>
      </c>
      <c r="G1487" s="12" t="str">
        <f>IF(A1487="","",IF(ISERROR(VLOOKUP(A1487,'entry data'!B:I,8,0)),"",VLOOKUP(A1487,'entry data'!B:I,7,0)))</f>
        <v/>
      </c>
      <c r="H1487" s="13" t="str">
        <f>IF(A1487="","",IF(B1487=1,VLOOKUP(A1487,'entry data'!B:D,3,0),I1486))</f>
        <v/>
      </c>
      <c r="I1487" s="14" t="str">
        <f>IF(A1487="","",IF(E1487="weekly",7,IF(E1487="fortnightly",14,IF(E1487="monthly",DATE(IF(MONTH(H1487)=12,YEAR(H1487)+1,YEAR(H1487)),VLOOKUP(MONTH(H1487),index!$D$2:$G$13,2,0),DAY(H1487)),
IF(E1487="quarterly",DATE(IF(MONTH(H1487)&gt;=10,YEAR(H1487)+1,YEAR(H1487)),VLOOKUP(MONTH(H1487),index!$D$2:$G$13,3,0),DAY(H1487)),
IF(E1487="halfyearly",DATE(IF(MONTH(H1487)&gt;=7,YEAR(H1487)+1,YEAR(H1487)),VLOOKUP(MONTH(H1487),index!$D$2:$G$13,4,0),DAY(H1487)),
DATE(YEAR(H1487)+1,MONTH(H1487),DAY(H1487)))))-H1487))+H1487)</f>
        <v/>
      </c>
      <c r="J1487" s="9" t="str">
        <f t="shared" si="154"/>
        <v/>
      </c>
      <c r="K1487" s="11" t="str">
        <f t="shared" si="155"/>
        <v/>
      </c>
      <c r="L1487" s="11" t="str">
        <f t="shared" si="156"/>
        <v/>
      </c>
      <c r="M1487" s="11" t="str">
        <f>IF(A1487="","",VLOOKUP(E1487,index!$A$1:$B$6,2,0)*K1487*G1487)</f>
        <v/>
      </c>
      <c r="N1487" s="11" t="str">
        <f>IF(A1487="","",-PMT(G1487*VLOOKUP(E1487,index!$A$1:$B$6,2,0),C1487,F1487,0,0))</f>
        <v/>
      </c>
      <c r="O1487" s="11" t="str">
        <f t="shared" si="157"/>
        <v/>
      </c>
      <c r="P1487" s="11" t="str">
        <f t="shared" si="158"/>
        <v/>
      </c>
    </row>
    <row r="1488" spans="1:16" x14ac:dyDescent="0.25">
      <c r="A1488" s="9" t="str">
        <f>IF(A1487="","",IF(B1487&lt;C1487,A1487,IF(A1487=MAX('entry data'!$B$8:$B$507),"",A1487+1)))</f>
        <v/>
      </c>
      <c r="B1488" s="9" t="str">
        <f t="shared" si="153"/>
        <v/>
      </c>
      <c r="C1488" s="9" t="str">
        <f>IF(ISERROR(VLOOKUP(A1488,'entry data'!B:G,6,0)),"",VLOOKUP(A1488,'entry data'!B:G,6,0))</f>
        <v/>
      </c>
      <c r="D1488" s="9" t="str">
        <f>IF(ISERROR(VLOOKUP(A1488,'entry data'!B:C,2,0)),"",VLOOKUP(A1488,'entry data'!B:C,2,0))</f>
        <v/>
      </c>
      <c r="E1488" s="9" t="str">
        <f>IF(ISERROR(VLOOKUP(A1488,'entry data'!B:E,4,0)),"",VLOOKUP(A1488,'entry data'!B:E,4,0))</f>
        <v/>
      </c>
      <c r="F1488" s="11" t="str">
        <f>IF(A1488="","",IF(ISERROR(VLOOKUP(A1488,'entry data'!B:F,5,0)),"",VLOOKUP(A1488,'entry data'!B:F,5,0)))</f>
        <v/>
      </c>
      <c r="G1488" s="12" t="str">
        <f>IF(A1488="","",IF(ISERROR(VLOOKUP(A1488,'entry data'!B:I,8,0)),"",VLOOKUP(A1488,'entry data'!B:I,7,0)))</f>
        <v/>
      </c>
      <c r="H1488" s="13" t="str">
        <f>IF(A1488="","",IF(B1488=1,VLOOKUP(A1488,'entry data'!B:D,3,0),I1487))</f>
        <v/>
      </c>
      <c r="I1488" s="14" t="str">
        <f>IF(A1488="","",IF(E1488="weekly",7,IF(E1488="fortnightly",14,IF(E1488="monthly",DATE(IF(MONTH(H1488)=12,YEAR(H1488)+1,YEAR(H1488)),VLOOKUP(MONTH(H1488),index!$D$2:$G$13,2,0),DAY(H1488)),
IF(E1488="quarterly",DATE(IF(MONTH(H1488)&gt;=10,YEAR(H1488)+1,YEAR(H1488)),VLOOKUP(MONTH(H1488),index!$D$2:$G$13,3,0),DAY(H1488)),
IF(E1488="halfyearly",DATE(IF(MONTH(H1488)&gt;=7,YEAR(H1488)+1,YEAR(H1488)),VLOOKUP(MONTH(H1488),index!$D$2:$G$13,4,0),DAY(H1488)),
DATE(YEAR(H1488)+1,MONTH(H1488),DAY(H1488)))))-H1488))+H1488)</f>
        <v/>
      </c>
      <c r="J1488" s="9" t="str">
        <f t="shared" si="154"/>
        <v/>
      </c>
      <c r="K1488" s="11" t="str">
        <f t="shared" si="155"/>
        <v/>
      </c>
      <c r="L1488" s="11" t="str">
        <f t="shared" si="156"/>
        <v/>
      </c>
      <c r="M1488" s="11" t="str">
        <f>IF(A1488="","",VLOOKUP(E1488,index!$A$1:$B$6,2,0)*K1488*G1488)</f>
        <v/>
      </c>
      <c r="N1488" s="11" t="str">
        <f>IF(A1488="","",-PMT(G1488*VLOOKUP(E1488,index!$A$1:$B$6,2,0),C1488,F1488,0,0))</f>
        <v/>
      </c>
      <c r="O1488" s="11" t="str">
        <f t="shared" si="157"/>
        <v/>
      </c>
      <c r="P1488" s="11" t="str">
        <f t="shared" si="158"/>
        <v/>
      </c>
    </row>
    <row r="1489" spans="1:16" x14ac:dyDescent="0.25">
      <c r="A1489" s="9" t="str">
        <f>IF(A1488="","",IF(B1488&lt;C1488,A1488,IF(A1488=MAX('entry data'!$B$8:$B$507),"",A1488+1)))</f>
        <v/>
      </c>
      <c r="B1489" s="9" t="str">
        <f t="shared" si="153"/>
        <v/>
      </c>
      <c r="C1489" s="9" t="str">
        <f>IF(ISERROR(VLOOKUP(A1489,'entry data'!B:G,6,0)),"",VLOOKUP(A1489,'entry data'!B:G,6,0))</f>
        <v/>
      </c>
      <c r="D1489" s="9" t="str">
        <f>IF(ISERROR(VLOOKUP(A1489,'entry data'!B:C,2,0)),"",VLOOKUP(A1489,'entry data'!B:C,2,0))</f>
        <v/>
      </c>
      <c r="E1489" s="9" t="str">
        <f>IF(ISERROR(VLOOKUP(A1489,'entry data'!B:E,4,0)),"",VLOOKUP(A1489,'entry data'!B:E,4,0))</f>
        <v/>
      </c>
      <c r="F1489" s="11" t="str">
        <f>IF(A1489="","",IF(ISERROR(VLOOKUP(A1489,'entry data'!B:F,5,0)),"",VLOOKUP(A1489,'entry data'!B:F,5,0)))</f>
        <v/>
      </c>
      <c r="G1489" s="12" t="str">
        <f>IF(A1489="","",IF(ISERROR(VLOOKUP(A1489,'entry data'!B:I,8,0)),"",VLOOKUP(A1489,'entry data'!B:I,7,0)))</f>
        <v/>
      </c>
      <c r="H1489" s="13" t="str">
        <f>IF(A1489="","",IF(B1489=1,VLOOKUP(A1489,'entry data'!B:D,3,0),I1488))</f>
        <v/>
      </c>
      <c r="I1489" s="14" t="str">
        <f>IF(A1489="","",IF(E1489="weekly",7,IF(E1489="fortnightly",14,IF(E1489="monthly",DATE(IF(MONTH(H1489)=12,YEAR(H1489)+1,YEAR(H1489)),VLOOKUP(MONTH(H1489),index!$D$2:$G$13,2,0),DAY(H1489)),
IF(E1489="quarterly",DATE(IF(MONTH(H1489)&gt;=10,YEAR(H1489)+1,YEAR(H1489)),VLOOKUP(MONTH(H1489),index!$D$2:$G$13,3,0),DAY(H1489)),
IF(E1489="halfyearly",DATE(IF(MONTH(H1489)&gt;=7,YEAR(H1489)+1,YEAR(H1489)),VLOOKUP(MONTH(H1489),index!$D$2:$G$13,4,0),DAY(H1489)),
DATE(YEAR(H1489)+1,MONTH(H1489),DAY(H1489)))))-H1489))+H1489)</f>
        <v/>
      </c>
      <c r="J1489" s="9" t="str">
        <f t="shared" si="154"/>
        <v/>
      </c>
      <c r="K1489" s="11" t="str">
        <f t="shared" si="155"/>
        <v/>
      </c>
      <c r="L1489" s="11" t="str">
        <f t="shared" si="156"/>
        <v/>
      </c>
      <c r="M1489" s="11" t="str">
        <f>IF(A1489="","",VLOOKUP(E1489,index!$A$1:$B$6,2,0)*K1489*G1489)</f>
        <v/>
      </c>
      <c r="N1489" s="11" t="str">
        <f>IF(A1489="","",-PMT(G1489*VLOOKUP(E1489,index!$A$1:$B$6,2,0),C1489,F1489,0,0))</f>
        <v/>
      </c>
      <c r="O1489" s="11" t="str">
        <f t="shared" si="157"/>
        <v/>
      </c>
      <c r="P1489" s="11" t="str">
        <f t="shared" si="158"/>
        <v/>
      </c>
    </row>
    <row r="1490" spans="1:16" x14ac:dyDescent="0.25">
      <c r="A1490" s="9" t="str">
        <f>IF(A1489="","",IF(B1489&lt;C1489,A1489,IF(A1489=MAX('entry data'!$B$8:$B$507),"",A1489+1)))</f>
        <v/>
      </c>
      <c r="B1490" s="9" t="str">
        <f t="shared" si="153"/>
        <v/>
      </c>
      <c r="C1490" s="9" t="str">
        <f>IF(ISERROR(VLOOKUP(A1490,'entry data'!B:G,6,0)),"",VLOOKUP(A1490,'entry data'!B:G,6,0))</f>
        <v/>
      </c>
      <c r="D1490" s="9" t="str">
        <f>IF(ISERROR(VLOOKUP(A1490,'entry data'!B:C,2,0)),"",VLOOKUP(A1490,'entry data'!B:C,2,0))</f>
        <v/>
      </c>
      <c r="E1490" s="9" t="str">
        <f>IF(ISERROR(VLOOKUP(A1490,'entry data'!B:E,4,0)),"",VLOOKUP(A1490,'entry data'!B:E,4,0))</f>
        <v/>
      </c>
      <c r="F1490" s="11" t="str">
        <f>IF(A1490="","",IF(ISERROR(VLOOKUP(A1490,'entry data'!B:F,5,0)),"",VLOOKUP(A1490,'entry data'!B:F,5,0)))</f>
        <v/>
      </c>
      <c r="G1490" s="12" t="str">
        <f>IF(A1490="","",IF(ISERROR(VLOOKUP(A1490,'entry data'!B:I,8,0)),"",VLOOKUP(A1490,'entry data'!B:I,7,0)))</f>
        <v/>
      </c>
      <c r="H1490" s="13" t="str">
        <f>IF(A1490="","",IF(B1490=1,VLOOKUP(A1490,'entry data'!B:D,3,0),I1489))</f>
        <v/>
      </c>
      <c r="I1490" s="14" t="str">
        <f>IF(A1490="","",IF(E1490="weekly",7,IF(E1490="fortnightly",14,IF(E1490="monthly",DATE(IF(MONTH(H1490)=12,YEAR(H1490)+1,YEAR(H1490)),VLOOKUP(MONTH(H1490),index!$D$2:$G$13,2,0),DAY(H1490)),
IF(E1490="quarterly",DATE(IF(MONTH(H1490)&gt;=10,YEAR(H1490)+1,YEAR(H1490)),VLOOKUP(MONTH(H1490),index!$D$2:$G$13,3,0),DAY(H1490)),
IF(E1490="halfyearly",DATE(IF(MONTH(H1490)&gt;=7,YEAR(H1490)+1,YEAR(H1490)),VLOOKUP(MONTH(H1490),index!$D$2:$G$13,4,0),DAY(H1490)),
DATE(YEAR(H1490)+1,MONTH(H1490),DAY(H1490)))))-H1490))+H1490)</f>
        <v/>
      </c>
      <c r="J1490" s="9" t="str">
        <f t="shared" si="154"/>
        <v/>
      </c>
      <c r="K1490" s="11" t="str">
        <f t="shared" si="155"/>
        <v/>
      </c>
      <c r="L1490" s="11" t="str">
        <f t="shared" si="156"/>
        <v/>
      </c>
      <c r="M1490" s="11" t="str">
        <f>IF(A1490="","",VLOOKUP(E1490,index!$A$1:$B$6,2,0)*K1490*G1490)</f>
        <v/>
      </c>
      <c r="N1490" s="11" t="str">
        <f>IF(A1490="","",-PMT(G1490*VLOOKUP(E1490,index!$A$1:$B$6,2,0),C1490,F1490,0,0))</f>
        <v/>
      </c>
      <c r="O1490" s="11" t="str">
        <f t="shared" si="157"/>
        <v/>
      </c>
      <c r="P1490" s="11" t="str">
        <f t="shared" si="158"/>
        <v/>
      </c>
    </row>
    <row r="1491" spans="1:16" x14ac:dyDescent="0.25">
      <c r="A1491" s="9" t="str">
        <f>IF(A1490="","",IF(B1490&lt;C1490,A1490,IF(A1490=MAX('entry data'!$B$8:$B$507),"",A1490+1)))</f>
        <v/>
      </c>
      <c r="B1491" s="9" t="str">
        <f t="shared" si="153"/>
        <v/>
      </c>
      <c r="C1491" s="9" t="str">
        <f>IF(ISERROR(VLOOKUP(A1491,'entry data'!B:G,6,0)),"",VLOOKUP(A1491,'entry data'!B:G,6,0))</f>
        <v/>
      </c>
      <c r="D1491" s="9" t="str">
        <f>IF(ISERROR(VLOOKUP(A1491,'entry data'!B:C,2,0)),"",VLOOKUP(A1491,'entry data'!B:C,2,0))</f>
        <v/>
      </c>
      <c r="E1491" s="9" t="str">
        <f>IF(ISERROR(VLOOKUP(A1491,'entry data'!B:E,4,0)),"",VLOOKUP(A1491,'entry data'!B:E,4,0))</f>
        <v/>
      </c>
      <c r="F1491" s="11" t="str">
        <f>IF(A1491="","",IF(ISERROR(VLOOKUP(A1491,'entry data'!B:F,5,0)),"",VLOOKUP(A1491,'entry data'!B:F,5,0)))</f>
        <v/>
      </c>
      <c r="G1491" s="12" t="str">
        <f>IF(A1491="","",IF(ISERROR(VLOOKUP(A1491,'entry data'!B:I,8,0)),"",VLOOKUP(A1491,'entry data'!B:I,7,0)))</f>
        <v/>
      </c>
      <c r="H1491" s="13" t="str">
        <f>IF(A1491="","",IF(B1491=1,VLOOKUP(A1491,'entry data'!B:D,3,0),I1490))</f>
        <v/>
      </c>
      <c r="I1491" s="14" t="str">
        <f>IF(A1491="","",IF(E1491="weekly",7,IF(E1491="fortnightly",14,IF(E1491="monthly",DATE(IF(MONTH(H1491)=12,YEAR(H1491)+1,YEAR(H1491)),VLOOKUP(MONTH(H1491),index!$D$2:$G$13,2,0),DAY(H1491)),
IF(E1491="quarterly",DATE(IF(MONTH(H1491)&gt;=10,YEAR(H1491)+1,YEAR(H1491)),VLOOKUP(MONTH(H1491),index!$D$2:$G$13,3,0),DAY(H1491)),
IF(E1491="halfyearly",DATE(IF(MONTH(H1491)&gt;=7,YEAR(H1491)+1,YEAR(H1491)),VLOOKUP(MONTH(H1491),index!$D$2:$G$13,4,0),DAY(H1491)),
DATE(YEAR(H1491)+1,MONTH(H1491),DAY(H1491)))))-H1491))+H1491)</f>
        <v/>
      </c>
      <c r="J1491" s="9" t="str">
        <f t="shared" si="154"/>
        <v/>
      </c>
      <c r="K1491" s="11" t="str">
        <f t="shared" si="155"/>
        <v/>
      </c>
      <c r="L1491" s="11" t="str">
        <f t="shared" si="156"/>
        <v/>
      </c>
      <c r="M1491" s="11" t="str">
        <f>IF(A1491="","",VLOOKUP(E1491,index!$A$1:$B$6,2,0)*K1491*G1491)</f>
        <v/>
      </c>
      <c r="N1491" s="11" t="str">
        <f>IF(A1491="","",-PMT(G1491*VLOOKUP(E1491,index!$A$1:$B$6,2,0),C1491,F1491,0,0))</f>
        <v/>
      </c>
      <c r="O1491" s="11" t="str">
        <f t="shared" si="157"/>
        <v/>
      </c>
      <c r="P1491" s="11" t="str">
        <f t="shared" si="158"/>
        <v/>
      </c>
    </row>
    <row r="1492" spans="1:16" x14ac:dyDescent="0.25">
      <c r="A1492" s="9" t="str">
        <f>IF(A1491="","",IF(B1491&lt;C1491,A1491,IF(A1491=MAX('entry data'!$B$8:$B$507),"",A1491+1)))</f>
        <v/>
      </c>
      <c r="B1492" s="9" t="str">
        <f t="shared" si="153"/>
        <v/>
      </c>
      <c r="C1492" s="9" t="str">
        <f>IF(ISERROR(VLOOKUP(A1492,'entry data'!B:G,6,0)),"",VLOOKUP(A1492,'entry data'!B:G,6,0))</f>
        <v/>
      </c>
      <c r="D1492" s="9" t="str">
        <f>IF(ISERROR(VLOOKUP(A1492,'entry data'!B:C,2,0)),"",VLOOKUP(A1492,'entry data'!B:C,2,0))</f>
        <v/>
      </c>
      <c r="E1492" s="9" t="str">
        <f>IF(ISERROR(VLOOKUP(A1492,'entry data'!B:E,4,0)),"",VLOOKUP(A1492,'entry data'!B:E,4,0))</f>
        <v/>
      </c>
      <c r="F1492" s="11" t="str">
        <f>IF(A1492="","",IF(ISERROR(VLOOKUP(A1492,'entry data'!B:F,5,0)),"",VLOOKUP(A1492,'entry data'!B:F,5,0)))</f>
        <v/>
      </c>
      <c r="G1492" s="12" t="str">
        <f>IF(A1492="","",IF(ISERROR(VLOOKUP(A1492,'entry data'!B:I,8,0)),"",VLOOKUP(A1492,'entry data'!B:I,7,0)))</f>
        <v/>
      </c>
      <c r="H1492" s="13" t="str">
        <f>IF(A1492="","",IF(B1492=1,VLOOKUP(A1492,'entry data'!B:D,3,0),I1491))</f>
        <v/>
      </c>
      <c r="I1492" s="14" t="str">
        <f>IF(A1492="","",IF(E1492="weekly",7,IF(E1492="fortnightly",14,IF(E1492="monthly",DATE(IF(MONTH(H1492)=12,YEAR(H1492)+1,YEAR(H1492)),VLOOKUP(MONTH(H1492),index!$D$2:$G$13,2,0),DAY(H1492)),
IF(E1492="quarterly",DATE(IF(MONTH(H1492)&gt;=10,YEAR(H1492)+1,YEAR(H1492)),VLOOKUP(MONTH(H1492),index!$D$2:$G$13,3,0),DAY(H1492)),
IF(E1492="halfyearly",DATE(IF(MONTH(H1492)&gt;=7,YEAR(H1492)+1,YEAR(H1492)),VLOOKUP(MONTH(H1492),index!$D$2:$G$13,4,0),DAY(H1492)),
DATE(YEAR(H1492)+1,MONTH(H1492),DAY(H1492)))))-H1492))+H1492)</f>
        <v/>
      </c>
      <c r="J1492" s="9" t="str">
        <f t="shared" si="154"/>
        <v/>
      </c>
      <c r="K1492" s="11" t="str">
        <f t="shared" si="155"/>
        <v/>
      </c>
      <c r="L1492" s="11" t="str">
        <f t="shared" si="156"/>
        <v/>
      </c>
      <c r="M1492" s="11" t="str">
        <f>IF(A1492="","",VLOOKUP(E1492,index!$A$1:$B$6,2,0)*K1492*G1492)</f>
        <v/>
      </c>
      <c r="N1492" s="11" t="str">
        <f>IF(A1492="","",-PMT(G1492*VLOOKUP(E1492,index!$A$1:$B$6,2,0),C1492,F1492,0,0))</f>
        <v/>
      </c>
      <c r="O1492" s="11" t="str">
        <f t="shared" si="157"/>
        <v/>
      </c>
      <c r="P1492" s="11" t="str">
        <f t="shared" si="158"/>
        <v/>
      </c>
    </row>
    <row r="1493" spans="1:16" x14ac:dyDescent="0.25">
      <c r="A1493" s="9" t="str">
        <f>IF(A1492="","",IF(B1492&lt;C1492,A1492,IF(A1492=MAX('entry data'!$B$8:$B$507),"",A1492+1)))</f>
        <v/>
      </c>
      <c r="B1493" s="9" t="str">
        <f t="shared" si="153"/>
        <v/>
      </c>
      <c r="C1493" s="9" t="str">
        <f>IF(ISERROR(VLOOKUP(A1493,'entry data'!B:G,6,0)),"",VLOOKUP(A1493,'entry data'!B:G,6,0))</f>
        <v/>
      </c>
      <c r="D1493" s="9" t="str">
        <f>IF(ISERROR(VLOOKUP(A1493,'entry data'!B:C,2,0)),"",VLOOKUP(A1493,'entry data'!B:C,2,0))</f>
        <v/>
      </c>
      <c r="E1493" s="9" t="str">
        <f>IF(ISERROR(VLOOKUP(A1493,'entry data'!B:E,4,0)),"",VLOOKUP(A1493,'entry data'!B:E,4,0))</f>
        <v/>
      </c>
      <c r="F1493" s="11" t="str">
        <f>IF(A1493="","",IF(ISERROR(VLOOKUP(A1493,'entry data'!B:F,5,0)),"",VLOOKUP(A1493,'entry data'!B:F,5,0)))</f>
        <v/>
      </c>
      <c r="G1493" s="12" t="str">
        <f>IF(A1493="","",IF(ISERROR(VLOOKUP(A1493,'entry data'!B:I,8,0)),"",VLOOKUP(A1493,'entry data'!B:I,7,0)))</f>
        <v/>
      </c>
      <c r="H1493" s="13" t="str">
        <f>IF(A1493="","",IF(B1493=1,VLOOKUP(A1493,'entry data'!B:D,3,0),I1492))</f>
        <v/>
      </c>
      <c r="I1493" s="14" t="str">
        <f>IF(A1493="","",IF(E1493="weekly",7,IF(E1493="fortnightly",14,IF(E1493="monthly",DATE(IF(MONTH(H1493)=12,YEAR(H1493)+1,YEAR(H1493)),VLOOKUP(MONTH(H1493),index!$D$2:$G$13,2,0),DAY(H1493)),
IF(E1493="quarterly",DATE(IF(MONTH(H1493)&gt;=10,YEAR(H1493)+1,YEAR(H1493)),VLOOKUP(MONTH(H1493),index!$D$2:$G$13,3,0),DAY(H1493)),
IF(E1493="halfyearly",DATE(IF(MONTH(H1493)&gt;=7,YEAR(H1493)+1,YEAR(H1493)),VLOOKUP(MONTH(H1493),index!$D$2:$G$13,4,0),DAY(H1493)),
DATE(YEAR(H1493)+1,MONTH(H1493),DAY(H1493)))))-H1493))+H1493)</f>
        <v/>
      </c>
      <c r="J1493" s="9" t="str">
        <f t="shared" si="154"/>
        <v/>
      </c>
      <c r="K1493" s="11" t="str">
        <f t="shared" si="155"/>
        <v/>
      </c>
      <c r="L1493" s="11" t="str">
        <f t="shared" si="156"/>
        <v/>
      </c>
      <c r="M1493" s="11" t="str">
        <f>IF(A1493="","",VLOOKUP(E1493,index!$A$1:$B$6,2,0)*K1493*G1493)</f>
        <v/>
      </c>
      <c r="N1493" s="11" t="str">
        <f>IF(A1493="","",-PMT(G1493*VLOOKUP(E1493,index!$A$1:$B$6,2,0),C1493,F1493,0,0))</f>
        <v/>
      </c>
      <c r="O1493" s="11" t="str">
        <f t="shared" si="157"/>
        <v/>
      </c>
      <c r="P1493" s="11" t="str">
        <f t="shared" si="158"/>
        <v/>
      </c>
    </row>
    <row r="1494" spans="1:16" x14ac:dyDescent="0.25">
      <c r="A1494" s="9" t="str">
        <f>IF(A1493="","",IF(B1493&lt;C1493,A1493,IF(A1493=MAX('entry data'!$B$8:$B$507),"",A1493+1)))</f>
        <v/>
      </c>
      <c r="B1494" s="9" t="str">
        <f t="shared" si="153"/>
        <v/>
      </c>
      <c r="C1494" s="9" t="str">
        <f>IF(ISERROR(VLOOKUP(A1494,'entry data'!B:G,6,0)),"",VLOOKUP(A1494,'entry data'!B:G,6,0))</f>
        <v/>
      </c>
      <c r="D1494" s="9" t="str">
        <f>IF(ISERROR(VLOOKUP(A1494,'entry data'!B:C,2,0)),"",VLOOKUP(A1494,'entry data'!B:C,2,0))</f>
        <v/>
      </c>
      <c r="E1494" s="9" t="str">
        <f>IF(ISERROR(VLOOKUP(A1494,'entry data'!B:E,4,0)),"",VLOOKUP(A1494,'entry data'!B:E,4,0))</f>
        <v/>
      </c>
      <c r="F1494" s="11" t="str">
        <f>IF(A1494="","",IF(ISERROR(VLOOKUP(A1494,'entry data'!B:F,5,0)),"",VLOOKUP(A1494,'entry data'!B:F,5,0)))</f>
        <v/>
      </c>
      <c r="G1494" s="12" t="str">
        <f>IF(A1494="","",IF(ISERROR(VLOOKUP(A1494,'entry data'!B:I,8,0)),"",VLOOKUP(A1494,'entry data'!B:I,7,0)))</f>
        <v/>
      </c>
      <c r="H1494" s="13" t="str">
        <f>IF(A1494="","",IF(B1494=1,VLOOKUP(A1494,'entry data'!B:D,3,0),I1493))</f>
        <v/>
      </c>
      <c r="I1494" s="14" t="str">
        <f>IF(A1494="","",IF(E1494="weekly",7,IF(E1494="fortnightly",14,IF(E1494="monthly",DATE(IF(MONTH(H1494)=12,YEAR(H1494)+1,YEAR(H1494)),VLOOKUP(MONTH(H1494),index!$D$2:$G$13,2,0),DAY(H1494)),
IF(E1494="quarterly",DATE(IF(MONTH(H1494)&gt;=10,YEAR(H1494)+1,YEAR(H1494)),VLOOKUP(MONTH(H1494),index!$D$2:$G$13,3,0),DAY(H1494)),
IF(E1494="halfyearly",DATE(IF(MONTH(H1494)&gt;=7,YEAR(H1494)+1,YEAR(H1494)),VLOOKUP(MONTH(H1494),index!$D$2:$G$13,4,0),DAY(H1494)),
DATE(YEAR(H1494)+1,MONTH(H1494),DAY(H1494)))))-H1494))+H1494)</f>
        <v/>
      </c>
      <c r="J1494" s="9" t="str">
        <f t="shared" si="154"/>
        <v/>
      </c>
      <c r="K1494" s="11" t="str">
        <f t="shared" si="155"/>
        <v/>
      </c>
      <c r="L1494" s="11" t="str">
        <f t="shared" si="156"/>
        <v/>
      </c>
      <c r="M1494" s="11" t="str">
        <f>IF(A1494="","",VLOOKUP(E1494,index!$A$1:$B$6,2,0)*K1494*G1494)</f>
        <v/>
      </c>
      <c r="N1494" s="11" t="str">
        <f>IF(A1494="","",-PMT(G1494*VLOOKUP(E1494,index!$A$1:$B$6,2,0),C1494,F1494,0,0))</f>
        <v/>
      </c>
      <c r="O1494" s="11" t="str">
        <f t="shared" si="157"/>
        <v/>
      </c>
      <c r="P1494" s="11" t="str">
        <f t="shared" si="158"/>
        <v/>
      </c>
    </row>
    <row r="1495" spans="1:16" x14ac:dyDescent="0.25">
      <c r="A1495" s="9" t="str">
        <f>IF(A1494="","",IF(B1494&lt;C1494,A1494,IF(A1494=MAX('entry data'!$B$8:$B$507),"",A1494+1)))</f>
        <v/>
      </c>
      <c r="B1495" s="9" t="str">
        <f t="shared" ref="B1495:B1558" si="159">IF(A1495="","",IF(B1494=C1494,1,B1494+1))</f>
        <v/>
      </c>
      <c r="C1495" s="9" t="str">
        <f>IF(ISERROR(VLOOKUP(A1495,'entry data'!B:G,6,0)),"",VLOOKUP(A1495,'entry data'!B:G,6,0))</f>
        <v/>
      </c>
      <c r="D1495" s="9" t="str">
        <f>IF(ISERROR(VLOOKUP(A1495,'entry data'!B:C,2,0)),"",VLOOKUP(A1495,'entry data'!B:C,2,0))</f>
        <v/>
      </c>
      <c r="E1495" s="9" t="str">
        <f>IF(ISERROR(VLOOKUP(A1495,'entry data'!B:E,4,0)),"",VLOOKUP(A1495,'entry data'!B:E,4,0))</f>
        <v/>
      </c>
      <c r="F1495" s="11" t="str">
        <f>IF(A1495="","",IF(ISERROR(VLOOKUP(A1495,'entry data'!B:F,5,0)),"",VLOOKUP(A1495,'entry data'!B:F,5,0)))</f>
        <v/>
      </c>
      <c r="G1495" s="12" t="str">
        <f>IF(A1495="","",IF(ISERROR(VLOOKUP(A1495,'entry data'!B:I,8,0)),"",VLOOKUP(A1495,'entry data'!B:I,7,0)))</f>
        <v/>
      </c>
      <c r="H1495" s="13" t="str">
        <f>IF(A1495="","",IF(B1495=1,VLOOKUP(A1495,'entry data'!B:D,3,0),I1494))</f>
        <v/>
      </c>
      <c r="I1495" s="14" t="str">
        <f>IF(A1495="","",IF(E1495="weekly",7,IF(E1495="fortnightly",14,IF(E1495="monthly",DATE(IF(MONTH(H1495)=12,YEAR(H1495)+1,YEAR(H1495)),VLOOKUP(MONTH(H1495),index!$D$2:$G$13,2,0),DAY(H1495)),
IF(E1495="quarterly",DATE(IF(MONTH(H1495)&gt;=10,YEAR(H1495)+1,YEAR(H1495)),VLOOKUP(MONTH(H1495),index!$D$2:$G$13,3,0),DAY(H1495)),
IF(E1495="halfyearly",DATE(IF(MONTH(H1495)&gt;=7,YEAR(H1495)+1,YEAR(H1495)),VLOOKUP(MONTH(H1495),index!$D$2:$G$13,4,0),DAY(H1495)),
DATE(YEAR(H1495)+1,MONTH(H1495),DAY(H1495)))))-H1495))+H1495)</f>
        <v/>
      </c>
      <c r="J1495" s="9" t="str">
        <f t="shared" ref="J1495:J1558" si="160">IF(A1495="","",IF(MONTH(I1495)&lt;10,YEAR(I1495)&amp;"-0"&amp;MONTH(I1495),YEAR(I1495)&amp;"-"&amp;MONTH(I1495)))</f>
        <v/>
      </c>
      <c r="K1495" s="11" t="str">
        <f t="shared" ref="K1495:K1558" si="161">IF(A1495="","",IF(B1495=1,F1495,O1494))</f>
        <v/>
      </c>
      <c r="L1495" s="11" t="str">
        <f t="shared" ref="L1495:L1558" si="162">IF(A1495="","",N1495-M1495)</f>
        <v/>
      </c>
      <c r="M1495" s="11" t="str">
        <f>IF(A1495="","",VLOOKUP(E1495,index!$A$1:$B$6,2,0)*K1495*G1495)</f>
        <v/>
      </c>
      <c r="N1495" s="11" t="str">
        <f>IF(A1495="","",-PMT(G1495*VLOOKUP(E1495,index!$A$1:$B$6,2,0),C1495,F1495,0,0))</f>
        <v/>
      </c>
      <c r="O1495" s="11" t="str">
        <f t="shared" ref="O1495:O1558" si="163">IF(A1495="","",K1495-L1495)</f>
        <v/>
      </c>
      <c r="P1495" s="11" t="str">
        <f t="shared" si="158"/>
        <v/>
      </c>
    </row>
    <row r="1496" spans="1:16" x14ac:dyDescent="0.25">
      <c r="A1496" s="9" t="str">
        <f>IF(A1495="","",IF(B1495&lt;C1495,A1495,IF(A1495=MAX('entry data'!$B$8:$B$507),"",A1495+1)))</f>
        <v/>
      </c>
      <c r="B1496" s="9" t="str">
        <f t="shared" si="159"/>
        <v/>
      </c>
      <c r="C1496" s="9" t="str">
        <f>IF(ISERROR(VLOOKUP(A1496,'entry data'!B:G,6,0)),"",VLOOKUP(A1496,'entry data'!B:G,6,0))</f>
        <v/>
      </c>
      <c r="D1496" s="9" t="str">
        <f>IF(ISERROR(VLOOKUP(A1496,'entry data'!B:C,2,0)),"",VLOOKUP(A1496,'entry data'!B:C,2,0))</f>
        <v/>
      </c>
      <c r="E1496" s="9" t="str">
        <f>IF(ISERROR(VLOOKUP(A1496,'entry data'!B:E,4,0)),"",VLOOKUP(A1496,'entry data'!B:E,4,0))</f>
        <v/>
      </c>
      <c r="F1496" s="11" t="str">
        <f>IF(A1496="","",IF(ISERROR(VLOOKUP(A1496,'entry data'!B:F,5,0)),"",VLOOKUP(A1496,'entry data'!B:F,5,0)))</f>
        <v/>
      </c>
      <c r="G1496" s="12" t="str">
        <f>IF(A1496="","",IF(ISERROR(VLOOKUP(A1496,'entry data'!B:I,8,0)),"",VLOOKUP(A1496,'entry data'!B:I,7,0)))</f>
        <v/>
      </c>
      <c r="H1496" s="13" t="str">
        <f>IF(A1496="","",IF(B1496=1,VLOOKUP(A1496,'entry data'!B:D,3,0),I1495))</f>
        <v/>
      </c>
      <c r="I1496" s="14" t="str">
        <f>IF(A1496="","",IF(E1496="weekly",7,IF(E1496="fortnightly",14,IF(E1496="monthly",DATE(IF(MONTH(H1496)=12,YEAR(H1496)+1,YEAR(H1496)),VLOOKUP(MONTH(H1496),index!$D$2:$G$13,2,0),DAY(H1496)),
IF(E1496="quarterly",DATE(IF(MONTH(H1496)&gt;=10,YEAR(H1496)+1,YEAR(H1496)),VLOOKUP(MONTH(H1496),index!$D$2:$G$13,3,0),DAY(H1496)),
IF(E1496="halfyearly",DATE(IF(MONTH(H1496)&gt;=7,YEAR(H1496)+1,YEAR(H1496)),VLOOKUP(MONTH(H1496),index!$D$2:$G$13,4,0),DAY(H1496)),
DATE(YEAR(H1496)+1,MONTH(H1496),DAY(H1496)))))-H1496))+H1496)</f>
        <v/>
      </c>
      <c r="J1496" s="9" t="str">
        <f t="shared" si="160"/>
        <v/>
      </c>
      <c r="K1496" s="11" t="str">
        <f t="shared" si="161"/>
        <v/>
      </c>
      <c r="L1496" s="11" t="str">
        <f t="shared" si="162"/>
        <v/>
      </c>
      <c r="M1496" s="11" t="str">
        <f>IF(A1496="","",VLOOKUP(E1496,index!$A$1:$B$6,2,0)*K1496*G1496)</f>
        <v/>
      </c>
      <c r="N1496" s="11" t="str">
        <f>IF(A1496="","",-PMT(G1496*VLOOKUP(E1496,index!$A$1:$B$6,2,0),C1496,F1496,0,0))</f>
        <v/>
      </c>
      <c r="O1496" s="11" t="str">
        <f t="shared" si="163"/>
        <v/>
      </c>
      <c r="P1496" s="11" t="str">
        <f t="shared" si="158"/>
        <v/>
      </c>
    </row>
    <row r="1497" spans="1:16" x14ac:dyDescent="0.25">
      <c r="A1497" s="9" t="str">
        <f>IF(A1496="","",IF(B1496&lt;C1496,A1496,IF(A1496=MAX('entry data'!$B$8:$B$507),"",A1496+1)))</f>
        <v/>
      </c>
      <c r="B1497" s="9" t="str">
        <f t="shared" si="159"/>
        <v/>
      </c>
      <c r="C1497" s="9" t="str">
        <f>IF(ISERROR(VLOOKUP(A1497,'entry data'!B:G,6,0)),"",VLOOKUP(A1497,'entry data'!B:G,6,0))</f>
        <v/>
      </c>
      <c r="D1497" s="9" t="str">
        <f>IF(ISERROR(VLOOKUP(A1497,'entry data'!B:C,2,0)),"",VLOOKUP(A1497,'entry data'!B:C,2,0))</f>
        <v/>
      </c>
      <c r="E1497" s="9" t="str">
        <f>IF(ISERROR(VLOOKUP(A1497,'entry data'!B:E,4,0)),"",VLOOKUP(A1497,'entry data'!B:E,4,0))</f>
        <v/>
      </c>
      <c r="F1497" s="11" t="str">
        <f>IF(A1497="","",IF(ISERROR(VLOOKUP(A1497,'entry data'!B:F,5,0)),"",VLOOKUP(A1497,'entry data'!B:F,5,0)))</f>
        <v/>
      </c>
      <c r="G1497" s="12" t="str">
        <f>IF(A1497="","",IF(ISERROR(VLOOKUP(A1497,'entry data'!B:I,8,0)),"",VLOOKUP(A1497,'entry data'!B:I,7,0)))</f>
        <v/>
      </c>
      <c r="H1497" s="13" t="str">
        <f>IF(A1497="","",IF(B1497=1,VLOOKUP(A1497,'entry data'!B:D,3,0),I1496))</f>
        <v/>
      </c>
      <c r="I1497" s="14" t="str">
        <f>IF(A1497="","",IF(E1497="weekly",7,IF(E1497="fortnightly",14,IF(E1497="monthly",DATE(IF(MONTH(H1497)=12,YEAR(H1497)+1,YEAR(H1497)),VLOOKUP(MONTH(H1497),index!$D$2:$G$13,2,0),DAY(H1497)),
IF(E1497="quarterly",DATE(IF(MONTH(H1497)&gt;=10,YEAR(H1497)+1,YEAR(H1497)),VLOOKUP(MONTH(H1497),index!$D$2:$G$13,3,0),DAY(H1497)),
IF(E1497="halfyearly",DATE(IF(MONTH(H1497)&gt;=7,YEAR(H1497)+1,YEAR(H1497)),VLOOKUP(MONTH(H1497),index!$D$2:$G$13,4,0),DAY(H1497)),
DATE(YEAR(H1497)+1,MONTH(H1497),DAY(H1497)))))-H1497))+H1497)</f>
        <v/>
      </c>
      <c r="J1497" s="9" t="str">
        <f t="shared" si="160"/>
        <v/>
      </c>
      <c r="K1497" s="11" t="str">
        <f t="shared" si="161"/>
        <v/>
      </c>
      <c r="L1497" s="11" t="str">
        <f t="shared" si="162"/>
        <v/>
      </c>
      <c r="M1497" s="11" t="str">
        <f>IF(A1497="","",VLOOKUP(E1497,index!$A$1:$B$6,2,0)*K1497*G1497)</f>
        <v/>
      </c>
      <c r="N1497" s="11" t="str">
        <f>IF(A1497="","",-PMT(G1497*VLOOKUP(E1497,index!$A$1:$B$6,2,0),C1497,F1497,0,0))</f>
        <v/>
      </c>
      <c r="O1497" s="11" t="str">
        <f t="shared" si="163"/>
        <v/>
      </c>
      <c r="P1497" s="11" t="str">
        <f t="shared" si="158"/>
        <v/>
      </c>
    </row>
    <row r="1498" spans="1:16" x14ac:dyDescent="0.25">
      <c r="A1498" s="9" t="str">
        <f>IF(A1497="","",IF(B1497&lt;C1497,A1497,IF(A1497=MAX('entry data'!$B$8:$B$507),"",A1497+1)))</f>
        <v/>
      </c>
      <c r="B1498" s="9" t="str">
        <f t="shared" si="159"/>
        <v/>
      </c>
      <c r="C1498" s="9" t="str">
        <f>IF(ISERROR(VLOOKUP(A1498,'entry data'!B:G,6,0)),"",VLOOKUP(A1498,'entry data'!B:G,6,0))</f>
        <v/>
      </c>
      <c r="D1498" s="9" t="str">
        <f>IF(ISERROR(VLOOKUP(A1498,'entry data'!B:C,2,0)),"",VLOOKUP(A1498,'entry data'!B:C,2,0))</f>
        <v/>
      </c>
      <c r="E1498" s="9" t="str">
        <f>IF(ISERROR(VLOOKUP(A1498,'entry data'!B:E,4,0)),"",VLOOKUP(A1498,'entry data'!B:E,4,0))</f>
        <v/>
      </c>
      <c r="F1498" s="11" t="str">
        <f>IF(A1498="","",IF(ISERROR(VLOOKUP(A1498,'entry data'!B:F,5,0)),"",VLOOKUP(A1498,'entry data'!B:F,5,0)))</f>
        <v/>
      </c>
      <c r="G1498" s="12" t="str">
        <f>IF(A1498="","",IF(ISERROR(VLOOKUP(A1498,'entry data'!B:I,8,0)),"",VLOOKUP(A1498,'entry data'!B:I,7,0)))</f>
        <v/>
      </c>
      <c r="H1498" s="13" t="str">
        <f>IF(A1498="","",IF(B1498=1,VLOOKUP(A1498,'entry data'!B:D,3,0),I1497))</f>
        <v/>
      </c>
      <c r="I1498" s="14" t="str">
        <f>IF(A1498="","",IF(E1498="weekly",7,IF(E1498="fortnightly",14,IF(E1498="monthly",DATE(IF(MONTH(H1498)=12,YEAR(H1498)+1,YEAR(H1498)),VLOOKUP(MONTH(H1498),index!$D$2:$G$13,2,0),DAY(H1498)),
IF(E1498="quarterly",DATE(IF(MONTH(H1498)&gt;=10,YEAR(H1498)+1,YEAR(H1498)),VLOOKUP(MONTH(H1498),index!$D$2:$G$13,3,0),DAY(H1498)),
IF(E1498="halfyearly",DATE(IF(MONTH(H1498)&gt;=7,YEAR(H1498)+1,YEAR(H1498)),VLOOKUP(MONTH(H1498),index!$D$2:$G$13,4,0),DAY(H1498)),
DATE(YEAR(H1498)+1,MONTH(H1498),DAY(H1498)))))-H1498))+H1498)</f>
        <v/>
      </c>
      <c r="J1498" s="9" t="str">
        <f t="shared" si="160"/>
        <v/>
      </c>
      <c r="K1498" s="11" t="str">
        <f t="shared" si="161"/>
        <v/>
      </c>
      <c r="L1498" s="11" t="str">
        <f t="shared" si="162"/>
        <v/>
      </c>
      <c r="M1498" s="11" t="str">
        <f>IF(A1498="","",VLOOKUP(E1498,index!$A$1:$B$6,2,0)*K1498*G1498)</f>
        <v/>
      </c>
      <c r="N1498" s="11" t="str">
        <f>IF(A1498="","",-PMT(G1498*VLOOKUP(E1498,index!$A$1:$B$6,2,0),C1498,F1498,0,0))</f>
        <v/>
      </c>
      <c r="O1498" s="11" t="str">
        <f t="shared" si="163"/>
        <v/>
      </c>
      <c r="P1498" s="11" t="str">
        <f t="shared" si="158"/>
        <v/>
      </c>
    </row>
    <row r="1499" spans="1:16" x14ac:dyDescent="0.25">
      <c r="A1499" s="9" t="str">
        <f>IF(A1498="","",IF(B1498&lt;C1498,A1498,IF(A1498=MAX('entry data'!$B$8:$B$507),"",A1498+1)))</f>
        <v/>
      </c>
      <c r="B1499" s="9" t="str">
        <f t="shared" si="159"/>
        <v/>
      </c>
      <c r="C1499" s="9" t="str">
        <f>IF(ISERROR(VLOOKUP(A1499,'entry data'!B:G,6,0)),"",VLOOKUP(A1499,'entry data'!B:G,6,0))</f>
        <v/>
      </c>
      <c r="D1499" s="9" t="str">
        <f>IF(ISERROR(VLOOKUP(A1499,'entry data'!B:C,2,0)),"",VLOOKUP(A1499,'entry data'!B:C,2,0))</f>
        <v/>
      </c>
      <c r="E1499" s="9" t="str">
        <f>IF(ISERROR(VLOOKUP(A1499,'entry data'!B:E,4,0)),"",VLOOKUP(A1499,'entry data'!B:E,4,0))</f>
        <v/>
      </c>
      <c r="F1499" s="11" t="str">
        <f>IF(A1499="","",IF(ISERROR(VLOOKUP(A1499,'entry data'!B:F,5,0)),"",VLOOKUP(A1499,'entry data'!B:F,5,0)))</f>
        <v/>
      </c>
      <c r="G1499" s="12" t="str">
        <f>IF(A1499="","",IF(ISERROR(VLOOKUP(A1499,'entry data'!B:I,8,0)),"",VLOOKUP(A1499,'entry data'!B:I,7,0)))</f>
        <v/>
      </c>
      <c r="H1499" s="13" t="str">
        <f>IF(A1499="","",IF(B1499=1,VLOOKUP(A1499,'entry data'!B:D,3,0),I1498))</f>
        <v/>
      </c>
      <c r="I1499" s="14" t="str">
        <f>IF(A1499="","",IF(E1499="weekly",7,IF(E1499="fortnightly",14,IF(E1499="monthly",DATE(IF(MONTH(H1499)=12,YEAR(H1499)+1,YEAR(H1499)),VLOOKUP(MONTH(H1499),index!$D$2:$G$13,2,0),DAY(H1499)),
IF(E1499="quarterly",DATE(IF(MONTH(H1499)&gt;=10,YEAR(H1499)+1,YEAR(H1499)),VLOOKUP(MONTH(H1499),index!$D$2:$G$13,3,0),DAY(H1499)),
IF(E1499="halfyearly",DATE(IF(MONTH(H1499)&gt;=7,YEAR(H1499)+1,YEAR(H1499)),VLOOKUP(MONTH(H1499),index!$D$2:$G$13,4,0),DAY(H1499)),
DATE(YEAR(H1499)+1,MONTH(H1499),DAY(H1499)))))-H1499))+H1499)</f>
        <v/>
      </c>
      <c r="J1499" s="9" t="str">
        <f t="shared" si="160"/>
        <v/>
      </c>
      <c r="K1499" s="11" t="str">
        <f t="shared" si="161"/>
        <v/>
      </c>
      <c r="L1499" s="11" t="str">
        <f t="shared" si="162"/>
        <v/>
      </c>
      <c r="M1499" s="11" t="str">
        <f>IF(A1499="","",VLOOKUP(E1499,index!$A$1:$B$6,2,0)*K1499*G1499)</f>
        <v/>
      </c>
      <c r="N1499" s="11" t="str">
        <f>IF(A1499="","",-PMT(G1499*VLOOKUP(E1499,index!$A$1:$B$6,2,0),C1499,F1499,0,0))</f>
        <v/>
      </c>
      <c r="O1499" s="11" t="str">
        <f t="shared" si="163"/>
        <v/>
      </c>
      <c r="P1499" s="11" t="str">
        <f t="shared" si="158"/>
        <v/>
      </c>
    </row>
    <row r="1500" spans="1:16" x14ac:dyDescent="0.25">
      <c r="A1500" s="9" t="str">
        <f>IF(A1499="","",IF(B1499&lt;C1499,A1499,IF(A1499=MAX('entry data'!$B$8:$B$507),"",A1499+1)))</f>
        <v/>
      </c>
      <c r="B1500" s="9" t="str">
        <f t="shared" si="159"/>
        <v/>
      </c>
      <c r="C1500" s="9" t="str">
        <f>IF(ISERROR(VLOOKUP(A1500,'entry data'!B:G,6,0)),"",VLOOKUP(A1500,'entry data'!B:G,6,0))</f>
        <v/>
      </c>
      <c r="D1500" s="9" t="str">
        <f>IF(ISERROR(VLOOKUP(A1500,'entry data'!B:C,2,0)),"",VLOOKUP(A1500,'entry data'!B:C,2,0))</f>
        <v/>
      </c>
      <c r="E1500" s="9" t="str">
        <f>IF(ISERROR(VLOOKUP(A1500,'entry data'!B:E,4,0)),"",VLOOKUP(A1500,'entry data'!B:E,4,0))</f>
        <v/>
      </c>
      <c r="F1500" s="11" t="str">
        <f>IF(A1500="","",IF(ISERROR(VLOOKUP(A1500,'entry data'!B:F,5,0)),"",VLOOKUP(A1500,'entry data'!B:F,5,0)))</f>
        <v/>
      </c>
      <c r="G1500" s="12" t="str">
        <f>IF(A1500="","",IF(ISERROR(VLOOKUP(A1500,'entry data'!B:I,8,0)),"",VLOOKUP(A1500,'entry data'!B:I,7,0)))</f>
        <v/>
      </c>
      <c r="H1500" s="13" t="str">
        <f>IF(A1500="","",IF(B1500=1,VLOOKUP(A1500,'entry data'!B:D,3,0),I1499))</f>
        <v/>
      </c>
      <c r="I1500" s="14" t="str">
        <f>IF(A1500="","",IF(E1500="weekly",7,IF(E1500="fortnightly",14,IF(E1500="monthly",DATE(IF(MONTH(H1500)=12,YEAR(H1500)+1,YEAR(H1500)),VLOOKUP(MONTH(H1500),index!$D$2:$G$13,2,0),DAY(H1500)),
IF(E1500="quarterly",DATE(IF(MONTH(H1500)&gt;=10,YEAR(H1500)+1,YEAR(H1500)),VLOOKUP(MONTH(H1500),index!$D$2:$G$13,3,0),DAY(H1500)),
IF(E1500="halfyearly",DATE(IF(MONTH(H1500)&gt;=7,YEAR(H1500)+1,YEAR(H1500)),VLOOKUP(MONTH(H1500),index!$D$2:$G$13,4,0),DAY(H1500)),
DATE(YEAR(H1500)+1,MONTH(H1500),DAY(H1500)))))-H1500))+H1500)</f>
        <v/>
      </c>
      <c r="J1500" s="9" t="str">
        <f t="shared" si="160"/>
        <v/>
      </c>
      <c r="K1500" s="11" t="str">
        <f t="shared" si="161"/>
        <v/>
      </c>
      <c r="L1500" s="11" t="str">
        <f t="shared" si="162"/>
        <v/>
      </c>
      <c r="M1500" s="11" t="str">
        <f>IF(A1500="","",VLOOKUP(E1500,index!$A$1:$B$6,2,0)*K1500*G1500)</f>
        <v/>
      </c>
      <c r="N1500" s="11" t="str">
        <f>IF(A1500="","",-PMT(G1500*VLOOKUP(E1500,index!$A$1:$B$6,2,0),C1500,F1500,0,0))</f>
        <v/>
      </c>
      <c r="O1500" s="11" t="str">
        <f t="shared" si="163"/>
        <v/>
      </c>
      <c r="P1500" s="11" t="str">
        <f t="shared" si="158"/>
        <v/>
      </c>
    </row>
    <row r="1501" spans="1:16" x14ac:dyDescent="0.25">
      <c r="A1501" s="9" t="str">
        <f>IF(A1500="","",IF(B1500&lt;C1500,A1500,IF(A1500=MAX('entry data'!$B$8:$B$507),"",A1500+1)))</f>
        <v/>
      </c>
      <c r="B1501" s="9" t="str">
        <f t="shared" si="159"/>
        <v/>
      </c>
      <c r="C1501" s="9" t="str">
        <f>IF(ISERROR(VLOOKUP(A1501,'entry data'!B:G,6,0)),"",VLOOKUP(A1501,'entry data'!B:G,6,0))</f>
        <v/>
      </c>
      <c r="D1501" s="9" t="str">
        <f>IF(ISERROR(VLOOKUP(A1501,'entry data'!B:C,2,0)),"",VLOOKUP(A1501,'entry data'!B:C,2,0))</f>
        <v/>
      </c>
      <c r="E1501" s="9" t="str">
        <f>IF(ISERROR(VLOOKUP(A1501,'entry data'!B:E,4,0)),"",VLOOKUP(A1501,'entry data'!B:E,4,0))</f>
        <v/>
      </c>
      <c r="F1501" s="11" t="str">
        <f>IF(A1501="","",IF(ISERROR(VLOOKUP(A1501,'entry data'!B:F,5,0)),"",VLOOKUP(A1501,'entry data'!B:F,5,0)))</f>
        <v/>
      </c>
      <c r="G1501" s="12" t="str">
        <f>IF(A1501="","",IF(ISERROR(VLOOKUP(A1501,'entry data'!B:I,8,0)),"",VLOOKUP(A1501,'entry data'!B:I,7,0)))</f>
        <v/>
      </c>
      <c r="H1501" s="13" t="str">
        <f>IF(A1501="","",IF(B1501=1,VLOOKUP(A1501,'entry data'!B:D,3,0),I1500))</f>
        <v/>
      </c>
      <c r="I1501" s="14" t="str">
        <f>IF(A1501="","",IF(E1501="weekly",7,IF(E1501="fortnightly",14,IF(E1501="monthly",DATE(IF(MONTH(H1501)=12,YEAR(H1501)+1,YEAR(H1501)),VLOOKUP(MONTH(H1501),index!$D$2:$G$13,2,0),DAY(H1501)),
IF(E1501="quarterly",DATE(IF(MONTH(H1501)&gt;=10,YEAR(H1501)+1,YEAR(H1501)),VLOOKUP(MONTH(H1501),index!$D$2:$G$13,3,0),DAY(H1501)),
IF(E1501="halfyearly",DATE(IF(MONTH(H1501)&gt;=7,YEAR(H1501)+1,YEAR(H1501)),VLOOKUP(MONTH(H1501),index!$D$2:$G$13,4,0),DAY(H1501)),
DATE(YEAR(H1501)+1,MONTH(H1501),DAY(H1501)))))-H1501))+H1501)</f>
        <v/>
      </c>
      <c r="J1501" s="9" t="str">
        <f t="shared" si="160"/>
        <v/>
      </c>
      <c r="K1501" s="11" t="str">
        <f t="shared" si="161"/>
        <v/>
      </c>
      <c r="L1501" s="11" t="str">
        <f t="shared" si="162"/>
        <v/>
      </c>
      <c r="M1501" s="11" t="str">
        <f>IF(A1501="","",VLOOKUP(E1501,index!$A$1:$B$6,2,0)*K1501*G1501)</f>
        <v/>
      </c>
      <c r="N1501" s="11" t="str">
        <f>IF(A1501="","",-PMT(G1501*VLOOKUP(E1501,index!$A$1:$B$6,2,0),C1501,F1501,0,0))</f>
        <v/>
      </c>
      <c r="O1501" s="11" t="str">
        <f t="shared" si="163"/>
        <v/>
      </c>
      <c r="P1501" s="11" t="str">
        <f t="shared" si="158"/>
        <v/>
      </c>
    </row>
    <row r="1502" spans="1:16" x14ac:dyDescent="0.25">
      <c r="A1502" s="9" t="str">
        <f>IF(A1501="","",IF(B1501&lt;C1501,A1501,IF(A1501=MAX('entry data'!$B$8:$B$507),"",A1501+1)))</f>
        <v/>
      </c>
      <c r="B1502" s="9" t="str">
        <f t="shared" si="159"/>
        <v/>
      </c>
      <c r="C1502" s="9" t="str">
        <f>IF(ISERROR(VLOOKUP(A1502,'entry data'!B:G,6,0)),"",VLOOKUP(A1502,'entry data'!B:G,6,0))</f>
        <v/>
      </c>
      <c r="D1502" s="9" t="str">
        <f>IF(ISERROR(VLOOKUP(A1502,'entry data'!B:C,2,0)),"",VLOOKUP(A1502,'entry data'!B:C,2,0))</f>
        <v/>
      </c>
      <c r="E1502" s="9" t="str">
        <f>IF(ISERROR(VLOOKUP(A1502,'entry data'!B:E,4,0)),"",VLOOKUP(A1502,'entry data'!B:E,4,0))</f>
        <v/>
      </c>
      <c r="F1502" s="11" t="str">
        <f>IF(A1502="","",IF(ISERROR(VLOOKUP(A1502,'entry data'!B:F,5,0)),"",VLOOKUP(A1502,'entry data'!B:F,5,0)))</f>
        <v/>
      </c>
      <c r="G1502" s="12" t="str">
        <f>IF(A1502="","",IF(ISERROR(VLOOKUP(A1502,'entry data'!B:I,8,0)),"",VLOOKUP(A1502,'entry data'!B:I,7,0)))</f>
        <v/>
      </c>
      <c r="H1502" s="13" t="str">
        <f>IF(A1502="","",IF(B1502=1,VLOOKUP(A1502,'entry data'!B:D,3,0),I1501))</f>
        <v/>
      </c>
      <c r="I1502" s="14" t="str">
        <f>IF(A1502="","",IF(E1502="weekly",7,IF(E1502="fortnightly",14,IF(E1502="monthly",DATE(IF(MONTH(H1502)=12,YEAR(H1502)+1,YEAR(H1502)),VLOOKUP(MONTH(H1502),index!$D$2:$G$13,2,0),DAY(H1502)),
IF(E1502="quarterly",DATE(IF(MONTH(H1502)&gt;=10,YEAR(H1502)+1,YEAR(H1502)),VLOOKUP(MONTH(H1502),index!$D$2:$G$13,3,0),DAY(H1502)),
IF(E1502="halfyearly",DATE(IF(MONTH(H1502)&gt;=7,YEAR(H1502)+1,YEAR(H1502)),VLOOKUP(MONTH(H1502),index!$D$2:$G$13,4,0),DAY(H1502)),
DATE(YEAR(H1502)+1,MONTH(H1502),DAY(H1502)))))-H1502))+H1502)</f>
        <v/>
      </c>
      <c r="J1502" s="9" t="str">
        <f t="shared" si="160"/>
        <v/>
      </c>
      <c r="K1502" s="11" t="str">
        <f t="shared" si="161"/>
        <v/>
      </c>
      <c r="L1502" s="11" t="str">
        <f t="shared" si="162"/>
        <v/>
      </c>
      <c r="M1502" s="11" t="str">
        <f>IF(A1502="","",VLOOKUP(E1502,index!$A$1:$B$6,2,0)*K1502*G1502)</f>
        <v/>
      </c>
      <c r="N1502" s="11" t="str">
        <f>IF(A1502="","",-PMT(G1502*VLOOKUP(E1502,index!$A$1:$B$6,2,0),C1502,F1502,0,0))</f>
        <v/>
      </c>
      <c r="O1502" s="11" t="str">
        <f t="shared" si="163"/>
        <v/>
      </c>
      <c r="P1502" s="11" t="str">
        <f t="shared" si="158"/>
        <v/>
      </c>
    </row>
    <row r="1503" spans="1:16" x14ac:dyDescent="0.25">
      <c r="A1503" s="9" t="str">
        <f>IF(A1502="","",IF(B1502&lt;C1502,A1502,IF(A1502=MAX('entry data'!$B$8:$B$507),"",A1502+1)))</f>
        <v/>
      </c>
      <c r="B1503" s="9" t="str">
        <f t="shared" si="159"/>
        <v/>
      </c>
      <c r="C1503" s="9" t="str">
        <f>IF(ISERROR(VLOOKUP(A1503,'entry data'!B:G,6,0)),"",VLOOKUP(A1503,'entry data'!B:G,6,0))</f>
        <v/>
      </c>
      <c r="D1503" s="9" t="str">
        <f>IF(ISERROR(VLOOKUP(A1503,'entry data'!B:C,2,0)),"",VLOOKUP(A1503,'entry data'!B:C,2,0))</f>
        <v/>
      </c>
      <c r="E1503" s="9" t="str">
        <f>IF(ISERROR(VLOOKUP(A1503,'entry data'!B:E,4,0)),"",VLOOKUP(A1503,'entry data'!B:E,4,0))</f>
        <v/>
      </c>
      <c r="F1503" s="11" t="str">
        <f>IF(A1503="","",IF(ISERROR(VLOOKUP(A1503,'entry data'!B:F,5,0)),"",VLOOKUP(A1503,'entry data'!B:F,5,0)))</f>
        <v/>
      </c>
      <c r="G1503" s="12" t="str">
        <f>IF(A1503="","",IF(ISERROR(VLOOKUP(A1503,'entry data'!B:I,8,0)),"",VLOOKUP(A1503,'entry data'!B:I,7,0)))</f>
        <v/>
      </c>
      <c r="H1503" s="13" t="str">
        <f>IF(A1503="","",IF(B1503=1,VLOOKUP(A1503,'entry data'!B:D,3,0),I1502))</f>
        <v/>
      </c>
      <c r="I1503" s="14" t="str">
        <f>IF(A1503="","",IF(E1503="weekly",7,IF(E1503="fortnightly",14,IF(E1503="monthly",DATE(IF(MONTH(H1503)=12,YEAR(H1503)+1,YEAR(H1503)),VLOOKUP(MONTH(H1503),index!$D$2:$G$13,2,0),DAY(H1503)),
IF(E1503="quarterly",DATE(IF(MONTH(H1503)&gt;=10,YEAR(H1503)+1,YEAR(H1503)),VLOOKUP(MONTH(H1503),index!$D$2:$G$13,3,0),DAY(H1503)),
IF(E1503="halfyearly",DATE(IF(MONTH(H1503)&gt;=7,YEAR(H1503)+1,YEAR(H1503)),VLOOKUP(MONTH(H1503),index!$D$2:$G$13,4,0),DAY(H1503)),
DATE(YEAR(H1503)+1,MONTH(H1503),DAY(H1503)))))-H1503))+H1503)</f>
        <v/>
      </c>
      <c r="J1503" s="9" t="str">
        <f t="shared" si="160"/>
        <v/>
      </c>
      <c r="K1503" s="11" t="str">
        <f t="shared" si="161"/>
        <v/>
      </c>
      <c r="L1503" s="11" t="str">
        <f t="shared" si="162"/>
        <v/>
      </c>
      <c r="M1503" s="11" t="str">
        <f>IF(A1503="","",VLOOKUP(E1503,index!$A$1:$B$6,2,0)*K1503*G1503)</f>
        <v/>
      </c>
      <c r="N1503" s="11" t="str">
        <f>IF(A1503="","",-PMT(G1503*VLOOKUP(E1503,index!$A$1:$B$6,2,0),C1503,F1503,0,0))</f>
        <v/>
      </c>
      <c r="O1503" s="11" t="str">
        <f t="shared" si="163"/>
        <v/>
      </c>
      <c r="P1503" s="11" t="str">
        <f t="shared" si="158"/>
        <v/>
      </c>
    </row>
    <row r="1504" spans="1:16" x14ac:dyDescent="0.25">
      <c r="A1504" s="9" t="str">
        <f>IF(A1503="","",IF(B1503&lt;C1503,A1503,IF(A1503=MAX('entry data'!$B$8:$B$507),"",A1503+1)))</f>
        <v/>
      </c>
      <c r="B1504" s="9" t="str">
        <f t="shared" si="159"/>
        <v/>
      </c>
      <c r="C1504" s="9" t="str">
        <f>IF(ISERROR(VLOOKUP(A1504,'entry data'!B:G,6,0)),"",VLOOKUP(A1504,'entry data'!B:G,6,0))</f>
        <v/>
      </c>
      <c r="D1504" s="9" t="str">
        <f>IF(ISERROR(VLOOKUP(A1504,'entry data'!B:C,2,0)),"",VLOOKUP(A1504,'entry data'!B:C,2,0))</f>
        <v/>
      </c>
      <c r="E1504" s="9" t="str">
        <f>IF(ISERROR(VLOOKUP(A1504,'entry data'!B:E,4,0)),"",VLOOKUP(A1504,'entry data'!B:E,4,0))</f>
        <v/>
      </c>
      <c r="F1504" s="11" t="str">
        <f>IF(A1504="","",IF(ISERROR(VLOOKUP(A1504,'entry data'!B:F,5,0)),"",VLOOKUP(A1504,'entry data'!B:F,5,0)))</f>
        <v/>
      </c>
      <c r="G1504" s="12" t="str">
        <f>IF(A1504="","",IF(ISERROR(VLOOKUP(A1504,'entry data'!B:I,8,0)),"",VLOOKUP(A1504,'entry data'!B:I,7,0)))</f>
        <v/>
      </c>
      <c r="H1504" s="13" t="str">
        <f>IF(A1504="","",IF(B1504=1,VLOOKUP(A1504,'entry data'!B:D,3,0),I1503))</f>
        <v/>
      </c>
      <c r="I1504" s="14" t="str">
        <f>IF(A1504="","",IF(E1504="weekly",7,IF(E1504="fortnightly",14,IF(E1504="monthly",DATE(IF(MONTH(H1504)=12,YEAR(H1504)+1,YEAR(H1504)),VLOOKUP(MONTH(H1504),index!$D$2:$G$13,2,0),DAY(H1504)),
IF(E1504="quarterly",DATE(IF(MONTH(H1504)&gt;=10,YEAR(H1504)+1,YEAR(H1504)),VLOOKUP(MONTH(H1504),index!$D$2:$G$13,3,0),DAY(H1504)),
IF(E1504="halfyearly",DATE(IF(MONTH(H1504)&gt;=7,YEAR(H1504)+1,YEAR(H1504)),VLOOKUP(MONTH(H1504),index!$D$2:$G$13,4,0),DAY(H1504)),
DATE(YEAR(H1504)+1,MONTH(H1504),DAY(H1504)))))-H1504))+H1504)</f>
        <v/>
      </c>
      <c r="J1504" s="9" t="str">
        <f t="shared" si="160"/>
        <v/>
      </c>
      <c r="K1504" s="11" t="str">
        <f t="shared" si="161"/>
        <v/>
      </c>
      <c r="L1504" s="11" t="str">
        <f t="shared" si="162"/>
        <v/>
      </c>
      <c r="M1504" s="11" t="str">
        <f>IF(A1504="","",VLOOKUP(E1504,index!$A$1:$B$6,2,0)*K1504*G1504)</f>
        <v/>
      </c>
      <c r="N1504" s="11" t="str">
        <f>IF(A1504="","",-PMT(G1504*VLOOKUP(E1504,index!$A$1:$B$6,2,0),C1504,F1504,0,0))</f>
        <v/>
      </c>
      <c r="O1504" s="11" t="str">
        <f t="shared" si="163"/>
        <v/>
      </c>
      <c r="P1504" s="11" t="str">
        <f t="shared" si="158"/>
        <v/>
      </c>
    </row>
    <row r="1505" spans="1:16" x14ac:dyDescent="0.25">
      <c r="A1505" s="9" t="str">
        <f>IF(A1504="","",IF(B1504&lt;C1504,A1504,IF(A1504=MAX('entry data'!$B$8:$B$507),"",A1504+1)))</f>
        <v/>
      </c>
      <c r="B1505" s="9" t="str">
        <f t="shared" si="159"/>
        <v/>
      </c>
      <c r="C1505" s="9" t="str">
        <f>IF(ISERROR(VLOOKUP(A1505,'entry data'!B:G,6,0)),"",VLOOKUP(A1505,'entry data'!B:G,6,0))</f>
        <v/>
      </c>
      <c r="D1505" s="9" t="str">
        <f>IF(ISERROR(VLOOKUP(A1505,'entry data'!B:C,2,0)),"",VLOOKUP(A1505,'entry data'!B:C,2,0))</f>
        <v/>
      </c>
      <c r="E1505" s="9" t="str">
        <f>IF(ISERROR(VLOOKUP(A1505,'entry data'!B:E,4,0)),"",VLOOKUP(A1505,'entry data'!B:E,4,0))</f>
        <v/>
      </c>
      <c r="F1505" s="11" t="str">
        <f>IF(A1505="","",IF(ISERROR(VLOOKUP(A1505,'entry data'!B:F,5,0)),"",VLOOKUP(A1505,'entry data'!B:F,5,0)))</f>
        <v/>
      </c>
      <c r="G1505" s="12" t="str">
        <f>IF(A1505="","",IF(ISERROR(VLOOKUP(A1505,'entry data'!B:I,8,0)),"",VLOOKUP(A1505,'entry data'!B:I,7,0)))</f>
        <v/>
      </c>
      <c r="H1505" s="13" t="str">
        <f>IF(A1505="","",IF(B1505=1,VLOOKUP(A1505,'entry data'!B:D,3,0),I1504))</f>
        <v/>
      </c>
      <c r="I1505" s="14" t="str">
        <f>IF(A1505="","",IF(E1505="weekly",7,IF(E1505="fortnightly",14,IF(E1505="monthly",DATE(IF(MONTH(H1505)=12,YEAR(H1505)+1,YEAR(H1505)),VLOOKUP(MONTH(H1505),index!$D$2:$G$13,2,0),DAY(H1505)),
IF(E1505="quarterly",DATE(IF(MONTH(H1505)&gt;=10,YEAR(H1505)+1,YEAR(H1505)),VLOOKUP(MONTH(H1505),index!$D$2:$G$13,3,0),DAY(H1505)),
IF(E1505="halfyearly",DATE(IF(MONTH(H1505)&gt;=7,YEAR(H1505)+1,YEAR(H1505)),VLOOKUP(MONTH(H1505),index!$D$2:$G$13,4,0),DAY(H1505)),
DATE(YEAR(H1505)+1,MONTH(H1505),DAY(H1505)))))-H1505))+H1505)</f>
        <v/>
      </c>
      <c r="J1505" s="9" t="str">
        <f t="shared" si="160"/>
        <v/>
      </c>
      <c r="K1505" s="11" t="str">
        <f t="shared" si="161"/>
        <v/>
      </c>
      <c r="L1505" s="11" t="str">
        <f t="shared" si="162"/>
        <v/>
      </c>
      <c r="M1505" s="11" t="str">
        <f>IF(A1505="","",VLOOKUP(E1505,index!$A$1:$B$6,2,0)*K1505*G1505)</f>
        <v/>
      </c>
      <c r="N1505" s="11" t="str">
        <f>IF(A1505="","",-PMT(G1505*VLOOKUP(E1505,index!$A$1:$B$6,2,0),C1505,F1505,0,0))</f>
        <v/>
      </c>
      <c r="O1505" s="11" t="str">
        <f t="shared" si="163"/>
        <v/>
      </c>
      <c r="P1505" s="11" t="str">
        <f t="shared" si="158"/>
        <v/>
      </c>
    </row>
    <row r="1506" spans="1:16" x14ac:dyDescent="0.25">
      <c r="A1506" s="9" t="str">
        <f>IF(A1505="","",IF(B1505&lt;C1505,A1505,IF(A1505=MAX('entry data'!$B$8:$B$507),"",A1505+1)))</f>
        <v/>
      </c>
      <c r="B1506" s="9" t="str">
        <f t="shared" si="159"/>
        <v/>
      </c>
      <c r="C1506" s="9" t="str">
        <f>IF(ISERROR(VLOOKUP(A1506,'entry data'!B:G,6,0)),"",VLOOKUP(A1506,'entry data'!B:G,6,0))</f>
        <v/>
      </c>
      <c r="D1506" s="9" t="str">
        <f>IF(ISERROR(VLOOKUP(A1506,'entry data'!B:C,2,0)),"",VLOOKUP(A1506,'entry data'!B:C,2,0))</f>
        <v/>
      </c>
      <c r="E1506" s="9" t="str">
        <f>IF(ISERROR(VLOOKUP(A1506,'entry data'!B:E,4,0)),"",VLOOKUP(A1506,'entry data'!B:E,4,0))</f>
        <v/>
      </c>
      <c r="F1506" s="11" t="str">
        <f>IF(A1506="","",IF(ISERROR(VLOOKUP(A1506,'entry data'!B:F,5,0)),"",VLOOKUP(A1506,'entry data'!B:F,5,0)))</f>
        <v/>
      </c>
      <c r="G1506" s="12" t="str">
        <f>IF(A1506="","",IF(ISERROR(VLOOKUP(A1506,'entry data'!B:I,8,0)),"",VLOOKUP(A1506,'entry data'!B:I,7,0)))</f>
        <v/>
      </c>
      <c r="H1506" s="13" t="str">
        <f>IF(A1506="","",IF(B1506=1,VLOOKUP(A1506,'entry data'!B:D,3,0),I1505))</f>
        <v/>
      </c>
      <c r="I1506" s="14" t="str">
        <f>IF(A1506="","",IF(E1506="weekly",7,IF(E1506="fortnightly",14,IF(E1506="monthly",DATE(IF(MONTH(H1506)=12,YEAR(H1506)+1,YEAR(H1506)),VLOOKUP(MONTH(H1506),index!$D$2:$G$13,2,0),DAY(H1506)),
IF(E1506="quarterly",DATE(IF(MONTH(H1506)&gt;=10,YEAR(H1506)+1,YEAR(H1506)),VLOOKUP(MONTH(H1506),index!$D$2:$G$13,3,0),DAY(H1506)),
IF(E1506="halfyearly",DATE(IF(MONTH(H1506)&gt;=7,YEAR(H1506)+1,YEAR(H1506)),VLOOKUP(MONTH(H1506),index!$D$2:$G$13,4,0),DAY(H1506)),
DATE(YEAR(H1506)+1,MONTH(H1506),DAY(H1506)))))-H1506))+H1506)</f>
        <v/>
      </c>
      <c r="J1506" s="9" t="str">
        <f t="shared" si="160"/>
        <v/>
      </c>
      <c r="K1506" s="11" t="str">
        <f t="shared" si="161"/>
        <v/>
      </c>
      <c r="L1506" s="11" t="str">
        <f t="shared" si="162"/>
        <v/>
      </c>
      <c r="M1506" s="11" t="str">
        <f>IF(A1506="","",VLOOKUP(E1506,index!$A$1:$B$6,2,0)*K1506*G1506)</f>
        <v/>
      </c>
      <c r="N1506" s="11" t="str">
        <f>IF(A1506="","",-PMT(G1506*VLOOKUP(E1506,index!$A$1:$B$6,2,0),C1506,F1506,0,0))</f>
        <v/>
      </c>
      <c r="O1506" s="11" t="str">
        <f t="shared" si="163"/>
        <v/>
      </c>
      <c r="P1506" s="11" t="str">
        <f t="shared" si="158"/>
        <v/>
      </c>
    </row>
    <row r="1507" spans="1:16" x14ac:dyDescent="0.25">
      <c r="A1507" s="9" t="str">
        <f>IF(A1506="","",IF(B1506&lt;C1506,A1506,IF(A1506=MAX('entry data'!$B$8:$B$507),"",A1506+1)))</f>
        <v/>
      </c>
      <c r="B1507" s="9" t="str">
        <f t="shared" si="159"/>
        <v/>
      </c>
      <c r="C1507" s="9" t="str">
        <f>IF(ISERROR(VLOOKUP(A1507,'entry data'!B:G,6,0)),"",VLOOKUP(A1507,'entry data'!B:G,6,0))</f>
        <v/>
      </c>
      <c r="D1507" s="9" t="str">
        <f>IF(ISERROR(VLOOKUP(A1507,'entry data'!B:C,2,0)),"",VLOOKUP(A1507,'entry data'!B:C,2,0))</f>
        <v/>
      </c>
      <c r="E1507" s="9" t="str">
        <f>IF(ISERROR(VLOOKUP(A1507,'entry data'!B:E,4,0)),"",VLOOKUP(A1507,'entry data'!B:E,4,0))</f>
        <v/>
      </c>
      <c r="F1507" s="11" t="str">
        <f>IF(A1507="","",IF(ISERROR(VLOOKUP(A1507,'entry data'!B:F,5,0)),"",VLOOKUP(A1507,'entry data'!B:F,5,0)))</f>
        <v/>
      </c>
      <c r="G1507" s="12" t="str">
        <f>IF(A1507="","",IF(ISERROR(VLOOKUP(A1507,'entry data'!B:I,8,0)),"",VLOOKUP(A1507,'entry data'!B:I,7,0)))</f>
        <v/>
      </c>
      <c r="H1507" s="13" t="str">
        <f>IF(A1507="","",IF(B1507=1,VLOOKUP(A1507,'entry data'!B:D,3,0),I1506))</f>
        <v/>
      </c>
      <c r="I1507" s="14" t="str">
        <f>IF(A1507="","",IF(E1507="weekly",7,IF(E1507="fortnightly",14,IF(E1507="monthly",DATE(IF(MONTH(H1507)=12,YEAR(H1507)+1,YEAR(H1507)),VLOOKUP(MONTH(H1507),index!$D$2:$G$13,2,0),DAY(H1507)),
IF(E1507="quarterly",DATE(IF(MONTH(H1507)&gt;=10,YEAR(H1507)+1,YEAR(H1507)),VLOOKUP(MONTH(H1507),index!$D$2:$G$13,3,0),DAY(H1507)),
IF(E1507="halfyearly",DATE(IF(MONTH(H1507)&gt;=7,YEAR(H1507)+1,YEAR(H1507)),VLOOKUP(MONTH(H1507),index!$D$2:$G$13,4,0),DAY(H1507)),
DATE(YEAR(H1507)+1,MONTH(H1507),DAY(H1507)))))-H1507))+H1507)</f>
        <v/>
      </c>
      <c r="J1507" s="9" t="str">
        <f t="shared" si="160"/>
        <v/>
      </c>
      <c r="K1507" s="11" t="str">
        <f t="shared" si="161"/>
        <v/>
      </c>
      <c r="L1507" s="11" t="str">
        <f t="shared" si="162"/>
        <v/>
      </c>
      <c r="M1507" s="11" t="str">
        <f>IF(A1507="","",VLOOKUP(E1507,index!$A$1:$B$6,2,0)*K1507*G1507)</f>
        <v/>
      </c>
      <c r="N1507" s="11" t="str">
        <f>IF(A1507="","",-PMT(G1507*VLOOKUP(E1507,index!$A$1:$B$6,2,0),C1507,F1507,0,0))</f>
        <v/>
      </c>
      <c r="O1507" s="11" t="str">
        <f t="shared" si="163"/>
        <v/>
      </c>
      <c r="P1507" s="11" t="str">
        <f t="shared" si="158"/>
        <v/>
      </c>
    </row>
    <row r="1508" spans="1:16" x14ac:dyDescent="0.25">
      <c r="A1508" s="9" t="str">
        <f>IF(A1507="","",IF(B1507&lt;C1507,A1507,IF(A1507=MAX('entry data'!$B$8:$B$507),"",A1507+1)))</f>
        <v/>
      </c>
      <c r="B1508" s="9" t="str">
        <f t="shared" si="159"/>
        <v/>
      </c>
      <c r="C1508" s="9" t="str">
        <f>IF(ISERROR(VLOOKUP(A1508,'entry data'!B:G,6,0)),"",VLOOKUP(A1508,'entry data'!B:G,6,0))</f>
        <v/>
      </c>
      <c r="D1508" s="9" t="str">
        <f>IF(ISERROR(VLOOKUP(A1508,'entry data'!B:C,2,0)),"",VLOOKUP(A1508,'entry data'!B:C,2,0))</f>
        <v/>
      </c>
      <c r="E1508" s="9" t="str">
        <f>IF(ISERROR(VLOOKUP(A1508,'entry data'!B:E,4,0)),"",VLOOKUP(A1508,'entry data'!B:E,4,0))</f>
        <v/>
      </c>
      <c r="F1508" s="11" t="str">
        <f>IF(A1508="","",IF(ISERROR(VLOOKUP(A1508,'entry data'!B:F,5,0)),"",VLOOKUP(A1508,'entry data'!B:F,5,0)))</f>
        <v/>
      </c>
      <c r="G1508" s="12" t="str">
        <f>IF(A1508="","",IF(ISERROR(VLOOKUP(A1508,'entry data'!B:I,8,0)),"",VLOOKUP(A1508,'entry data'!B:I,7,0)))</f>
        <v/>
      </c>
      <c r="H1508" s="13" t="str">
        <f>IF(A1508="","",IF(B1508=1,VLOOKUP(A1508,'entry data'!B:D,3,0),I1507))</f>
        <v/>
      </c>
      <c r="I1508" s="14" t="str">
        <f>IF(A1508="","",IF(E1508="weekly",7,IF(E1508="fortnightly",14,IF(E1508="monthly",DATE(IF(MONTH(H1508)=12,YEAR(H1508)+1,YEAR(H1508)),VLOOKUP(MONTH(H1508),index!$D$2:$G$13,2,0),DAY(H1508)),
IF(E1508="quarterly",DATE(IF(MONTH(H1508)&gt;=10,YEAR(H1508)+1,YEAR(H1508)),VLOOKUP(MONTH(H1508),index!$D$2:$G$13,3,0),DAY(H1508)),
IF(E1508="halfyearly",DATE(IF(MONTH(H1508)&gt;=7,YEAR(H1508)+1,YEAR(H1508)),VLOOKUP(MONTH(H1508),index!$D$2:$G$13,4,0),DAY(H1508)),
DATE(YEAR(H1508)+1,MONTH(H1508),DAY(H1508)))))-H1508))+H1508)</f>
        <v/>
      </c>
      <c r="J1508" s="9" t="str">
        <f t="shared" si="160"/>
        <v/>
      </c>
      <c r="K1508" s="11" t="str">
        <f t="shared" si="161"/>
        <v/>
      </c>
      <c r="L1508" s="11" t="str">
        <f t="shared" si="162"/>
        <v/>
      </c>
      <c r="M1508" s="11" t="str">
        <f>IF(A1508="","",VLOOKUP(E1508,index!$A$1:$B$6,2,0)*K1508*G1508)</f>
        <v/>
      </c>
      <c r="N1508" s="11" t="str">
        <f>IF(A1508="","",-PMT(G1508*VLOOKUP(E1508,index!$A$1:$B$6,2,0),C1508,F1508,0,0))</f>
        <v/>
      </c>
      <c r="O1508" s="11" t="str">
        <f t="shared" si="163"/>
        <v/>
      </c>
      <c r="P1508" s="11" t="str">
        <f t="shared" si="158"/>
        <v/>
      </c>
    </row>
    <row r="1509" spans="1:16" x14ac:dyDescent="0.25">
      <c r="A1509" s="9" t="str">
        <f>IF(A1508="","",IF(B1508&lt;C1508,A1508,IF(A1508=MAX('entry data'!$B$8:$B$507),"",A1508+1)))</f>
        <v/>
      </c>
      <c r="B1509" s="9" t="str">
        <f t="shared" si="159"/>
        <v/>
      </c>
      <c r="C1509" s="9" t="str">
        <f>IF(ISERROR(VLOOKUP(A1509,'entry data'!B:G,6,0)),"",VLOOKUP(A1509,'entry data'!B:G,6,0))</f>
        <v/>
      </c>
      <c r="D1509" s="9" t="str">
        <f>IF(ISERROR(VLOOKUP(A1509,'entry data'!B:C,2,0)),"",VLOOKUP(A1509,'entry data'!B:C,2,0))</f>
        <v/>
      </c>
      <c r="E1509" s="9" t="str">
        <f>IF(ISERROR(VLOOKUP(A1509,'entry data'!B:E,4,0)),"",VLOOKUP(A1509,'entry data'!B:E,4,0))</f>
        <v/>
      </c>
      <c r="F1509" s="11" t="str">
        <f>IF(A1509="","",IF(ISERROR(VLOOKUP(A1509,'entry data'!B:F,5,0)),"",VLOOKUP(A1509,'entry data'!B:F,5,0)))</f>
        <v/>
      </c>
      <c r="G1509" s="12" t="str">
        <f>IF(A1509="","",IF(ISERROR(VLOOKUP(A1509,'entry data'!B:I,8,0)),"",VLOOKUP(A1509,'entry data'!B:I,7,0)))</f>
        <v/>
      </c>
      <c r="H1509" s="13" t="str">
        <f>IF(A1509="","",IF(B1509=1,VLOOKUP(A1509,'entry data'!B:D,3,0),I1508))</f>
        <v/>
      </c>
      <c r="I1509" s="14" t="str">
        <f>IF(A1509="","",IF(E1509="weekly",7,IF(E1509="fortnightly",14,IF(E1509="monthly",DATE(IF(MONTH(H1509)=12,YEAR(H1509)+1,YEAR(H1509)),VLOOKUP(MONTH(H1509),index!$D$2:$G$13,2,0),DAY(H1509)),
IF(E1509="quarterly",DATE(IF(MONTH(H1509)&gt;=10,YEAR(H1509)+1,YEAR(H1509)),VLOOKUP(MONTH(H1509),index!$D$2:$G$13,3,0),DAY(H1509)),
IF(E1509="halfyearly",DATE(IF(MONTH(H1509)&gt;=7,YEAR(H1509)+1,YEAR(H1509)),VLOOKUP(MONTH(H1509),index!$D$2:$G$13,4,0),DAY(H1509)),
DATE(YEAR(H1509)+1,MONTH(H1509),DAY(H1509)))))-H1509))+H1509)</f>
        <v/>
      </c>
      <c r="J1509" s="9" t="str">
        <f t="shared" si="160"/>
        <v/>
      </c>
      <c r="K1509" s="11" t="str">
        <f t="shared" si="161"/>
        <v/>
      </c>
      <c r="L1509" s="11" t="str">
        <f t="shared" si="162"/>
        <v/>
      </c>
      <c r="M1509" s="11" t="str">
        <f>IF(A1509="","",VLOOKUP(E1509,index!$A$1:$B$6,2,0)*K1509*G1509)</f>
        <v/>
      </c>
      <c r="N1509" s="11" t="str">
        <f>IF(A1509="","",-PMT(G1509*VLOOKUP(E1509,index!$A$1:$B$6,2,0),C1509,F1509,0,0))</f>
        <v/>
      </c>
      <c r="O1509" s="11" t="str">
        <f t="shared" si="163"/>
        <v/>
      </c>
      <c r="P1509" s="11" t="str">
        <f t="shared" si="158"/>
        <v/>
      </c>
    </row>
    <row r="1510" spans="1:16" x14ac:dyDescent="0.25">
      <c r="A1510" s="9" t="str">
        <f>IF(A1509="","",IF(B1509&lt;C1509,A1509,IF(A1509=MAX('entry data'!$B$8:$B$507),"",A1509+1)))</f>
        <v/>
      </c>
      <c r="B1510" s="9" t="str">
        <f t="shared" si="159"/>
        <v/>
      </c>
      <c r="C1510" s="9" t="str">
        <f>IF(ISERROR(VLOOKUP(A1510,'entry data'!B:G,6,0)),"",VLOOKUP(A1510,'entry data'!B:G,6,0))</f>
        <v/>
      </c>
      <c r="D1510" s="9" t="str">
        <f>IF(ISERROR(VLOOKUP(A1510,'entry data'!B:C,2,0)),"",VLOOKUP(A1510,'entry data'!B:C,2,0))</f>
        <v/>
      </c>
      <c r="E1510" s="9" t="str">
        <f>IF(ISERROR(VLOOKUP(A1510,'entry data'!B:E,4,0)),"",VLOOKUP(A1510,'entry data'!B:E,4,0))</f>
        <v/>
      </c>
      <c r="F1510" s="11" t="str">
        <f>IF(A1510="","",IF(ISERROR(VLOOKUP(A1510,'entry data'!B:F,5,0)),"",VLOOKUP(A1510,'entry data'!B:F,5,0)))</f>
        <v/>
      </c>
      <c r="G1510" s="12" t="str">
        <f>IF(A1510="","",IF(ISERROR(VLOOKUP(A1510,'entry data'!B:I,8,0)),"",VLOOKUP(A1510,'entry data'!B:I,7,0)))</f>
        <v/>
      </c>
      <c r="H1510" s="13" t="str">
        <f>IF(A1510="","",IF(B1510=1,VLOOKUP(A1510,'entry data'!B:D,3,0),I1509))</f>
        <v/>
      </c>
      <c r="I1510" s="14" t="str">
        <f>IF(A1510="","",IF(E1510="weekly",7,IF(E1510="fortnightly",14,IF(E1510="monthly",DATE(IF(MONTH(H1510)=12,YEAR(H1510)+1,YEAR(H1510)),VLOOKUP(MONTH(H1510),index!$D$2:$G$13,2,0),DAY(H1510)),
IF(E1510="quarterly",DATE(IF(MONTH(H1510)&gt;=10,YEAR(H1510)+1,YEAR(H1510)),VLOOKUP(MONTH(H1510),index!$D$2:$G$13,3,0),DAY(H1510)),
IF(E1510="halfyearly",DATE(IF(MONTH(H1510)&gt;=7,YEAR(H1510)+1,YEAR(H1510)),VLOOKUP(MONTH(H1510),index!$D$2:$G$13,4,0),DAY(H1510)),
DATE(YEAR(H1510)+1,MONTH(H1510),DAY(H1510)))))-H1510))+H1510)</f>
        <v/>
      </c>
      <c r="J1510" s="9" t="str">
        <f t="shared" si="160"/>
        <v/>
      </c>
      <c r="K1510" s="11" t="str">
        <f t="shared" si="161"/>
        <v/>
      </c>
      <c r="L1510" s="11" t="str">
        <f t="shared" si="162"/>
        <v/>
      </c>
      <c r="M1510" s="11" t="str">
        <f>IF(A1510="","",VLOOKUP(E1510,index!$A$1:$B$6,2,0)*K1510*G1510)</f>
        <v/>
      </c>
      <c r="N1510" s="11" t="str">
        <f>IF(A1510="","",-PMT(G1510*VLOOKUP(E1510,index!$A$1:$B$6,2,0),C1510,F1510,0,0))</f>
        <v/>
      </c>
      <c r="O1510" s="11" t="str">
        <f t="shared" si="163"/>
        <v/>
      </c>
      <c r="P1510" s="11" t="str">
        <f t="shared" si="158"/>
        <v/>
      </c>
    </row>
    <row r="1511" spans="1:16" x14ac:dyDescent="0.25">
      <c r="A1511" s="9" t="str">
        <f>IF(A1510="","",IF(B1510&lt;C1510,A1510,IF(A1510=MAX('entry data'!$B$8:$B$507),"",A1510+1)))</f>
        <v/>
      </c>
      <c r="B1511" s="9" t="str">
        <f t="shared" si="159"/>
        <v/>
      </c>
      <c r="C1511" s="9" t="str">
        <f>IF(ISERROR(VLOOKUP(A1511,'entry data'!B:G,6,0)),"",VLOOKUP(A1511,'entry data'!B:G,6,0))</f>
        <v/>
      </c>
      <c r="D1511" s="9" t="str">
        <f>IF(ISERROR(VLOOKUP(A1511,'entry data'!B:C,2,0)),"",VLOOKUP(A1511,'entry data'!B:C,2,0))</f>
        <v/>
      </c>
      <c r="E1511" s="9" t="str">
        <f>IF(ISERROR(VLOOKUP(A1511,'entry data'!B:E,4,0)),"",VLOOKUP(A1511,'entry data'!B:E,4,0))</f>
        <v/>
      </c>
      <c r="F1511" s="11" t="str">
        <f>IF(A1511="","",IF(ISERROR(VLOOKUP(A1511,'entry data'!B:F,5,0)),"",VLOOKUP(A1511,'entry data'!B:F,5,0)))</f>
        <v/>
      </c>
      <c r="G1511" s="12" t="str">
        <f>IF(A1511="","",IF(ISERROR(VLOOKUP(A1511,'entry data'!B:I,8,0)),"",VLOOKUP(A1511,'entry data'!B:I,7,0)))</f>
        <v/>
      </c>
      <c r="H1511" s="13" t="str">
        <f>IF(A1511="","",IF(B1511=1,VLOOKUP(A1511,'entry data'!B:D,3,0),I1510))</f>
        <v/>
      </c>
      <c r="I1511" s="14" t="str">
        <f>IF(A1511="","",IF(E1511="weekly",7,IF(E1511="fortnightly",14,IF(E1511="monthly",DATE(IF(MONTH(H1511)=12,YEAR(H1511)+1,YEAR(H1511)),VLOOKUP(MONTH(H1511),index!$D$2:$G$13,2,0),DAY(H1511)),
IF(E1511="quarterly",DATE(IF(MONTH(H1511)&gt;=10,YEAR(H1511)+1,YEAR(H1511)),VLOOKUP(MONTH(H1511),index!$D$2:$G$13,3,0),DAY(H1511)),
IF(E1511="halfyearly",DATE(IF(MONTH(H1511)&gt;=7,YEAR(H1511)+1,YEAR(H1511)),VLOOKUP(MONTH(H1511),index!$D$2:$G$13,4,0),DAY(H1511)),
DATE(YEAR(H1511)+1,MONTH(H1511),DAY(H1511)))))-H1511))+H1511)</f>
        <v/>
      </c>
      <c r="J1511" s="9" t="str">
        <f t="shared" si="160"/>
        <v/>
      </c>
      <c r="K1511" s="11" t="str">
        <f t="shared" si="161"/>
        <v/>
      </c>
      <c r="L1511" s="11" t="str">
        <f t="shared" si="162"/>
        <v/>
      </c>
      <c r="M1511" s="11" t="str">
        <f>IF(A1511="","",VLOOKUP(E1511,index!$A$1:$B$6,2,0)*K1511*G1511)</f>
        <v/>
      </c>
      <c r="N1511" s="11" t="str">
        <f>IF(A1511="","",-PMT(G1511*VLOOKUP(E1511,index!$A$1:$B$6,2,0),C1511,F1511,0,0))</f>
        <v/>
      </c>
      <c r="O1511" s="11" t="str">
        <f t="shared" si="163"/>
        <v/>
      </c>
      <c r="P1511" s="11" t="str">
        <f t="shared" si="158"/>
        <v/>
      </c>
    </row>
    <row r="1512" spans="1:16" x14ac:dyDescent="0.25">
      <c r="A1512" s="9" t="str">
        <f>IF(A1511="","",IF(B1511&lt;C1511,A1511,IF(A1511=MAX('entry data'!$B$8:$B$507),"",A1511+1)))</f>
        <v/>
      </c>
      <c r="B1512" s="9" t="str">
        <f t="shared" si="159"/>
        <v/>
      </c>
      <c r="C1512" s="9" t="str">
        <f>IF(ISERROR(VLOOKUP(A1512,'entry data'!B:G,6,0)),"",VLOOKUP(A1512,'entry data'!B:G,6,0))</f>
        <v/>
      </c>
      <c r="D1512" s="9" t="str">
        <f>IF(ISERROR(VLOOKUP(A1512,'entry data'!B:C,2,0)),"",VLOOKUP(A1512,'entry data'!B:C,2,0))</f>
        <v/>
      </c>
      <c r="E1512" s="9" t="str">
        <f>IF(ISERROR(VLOOKUP(A1512,'entry data'!B:E,4,0)),"",VLOOKUP(A1512,'entry data'!B:E,4,0))</f>
        <v/>
      </c>
      <c r="F1512" s="11" t="str">
        <f>IF(A1512="","",IF(ISERROR(VLOOKUP(A1512,'entry data'!B:F,5,0)),"",VLOOKUP(A1512,'entry data'!B:F,5,0)))</f>
        <v/>
      </c>
      <c r="G1512" s="12" t="str">
        <f>IF(A1512="","",IF(ISERROR(VLOOKUP(A1512,'entry data'!B:I,8,0)),"",VLOOKUP(A1512,'entry data'!B:I,7,0)))</f>
        <v/>
      </c>
      <c r="H1512" s="13" t="str">
        <f>IF(A1512="","",IF(B1512=1,VLOOKUP(A1512,'entry data'!B:D,3,0),I1511))</f>
        <v/>
      </c>
      <c r="I1512" s="14" t="str">
        <f>IF(A1512="","",IF(E1512="weekly",7,IF(E1512="fortnightly",14,IF(E1512="monthly",DATE(IF(MONTH(H1512)=12,YEAR(H1512)+1,YEAR(H1512)),VLOOKUP(MONTH(H1512),index!$D$2:$G$13,2,0),DAY(H1512)),
IF(E1512="quarterly",DATE(IF(MONTH(H1512)&gt;=10,YEAR(H1512)+1,YEAR(H1512)),VLOOKUP(MONTH(H1512),index!$D$2:$G$13,3,0),DAY(H1512)),
IF(E1512="halfyearly",DATE(IF(MONTH(H1512)&gt;=7,YEAR(H1512)+1,YEAR(H1512)),VLOOKUP(MONTH(H1512),index!$D$2:$G$13,4,0),DAY(H1512)),
DATE(YEAR(H1512)+1,MONTH(H1512),DAY(H1512)))))-H1512))+H1512)</f>
        <v/>
      </c>
      <c r="J1512" s="9" t="str">
        <f t="shared" si="160"/>
        <v/>
      </c>
      <c r="K1512" s="11" t="str">
        <f t="shared" si="161"/>
        <v/>
      </c>
      <c r="L1512" s="11" t="str">
        <f t="shared" si="162"/>
        <v/>
      </c>
      <c r="M1512" s="11" t="str">
        <f>IF(A1512="","",VLOOKUP(E1512,index!$A$1:$B$6,2,0)*K1512*G1512)</f>
        <v/>
      </c>
      <c r="N1512" s="11" t="str">
        <f>IF(A1512="","",-PMT(G1512*VLOOKUP(E1512,index!$A$1:$B$6,2,0),C1512,F1512,0,0))</f>
        <v/>
      </c>
      <c r="O1512" s="11" t="str">
        <f t="shared" si="163"/>
        <v/>
      </c>
      <c r="P1512" s="11" t="str">
        <f t="shared" si="158"/>
        <v/>
      </c>
    </row>
    <row r="1513" spans="1:16" x14ac:dyDescent="0.25">
      <c r="A1513" s="9" t="str">
        <f>IF(A1512="","",IF(B1512&lt;C1512,A1512,IF(A1512=MAX('entry data'!$B$8:$B$507),"",A1512+1)))</f>
        <v/>
      </c>
      <c r="B1513" s="9" t="str">
        <f t="shared" si="159"/>
        <v/>
      </c>
      <c r="C1513" s="9" t="str">
        <f>IF(ISERROR(VLOOKUP(A1513,'entry data'!B:G,6,0)),"",VLOOKUP(A1513,'entry data'!B:G,6,0))</f>
        <v/>
      </c>
      <c r="D1513" s="9" t="str">
        <f>IF(ISERROR(VLOOKUP(A1513,'entry data'!B:C,2,0)),"",VLOOKUP(A1513,'entry data'!B:C,2,0))</f>
        <v/>
      </c>
      <c r="E1513" s="9" t="str">
        <f>IF(ISERROR(VLOOKUP(A1513,'entry data'!B:E,4,0)),"",VLOOKUP(A1513,'entry data'!B:E,4,0))</f>
        <v/>
      </c>
      <c r="F1513" s="11" t="str">
        <f>IF(A1513="","",IF(ISERROR(VLOOKUP(A1513,'entry data'!B:F,5,0)),"",VLOOKUP(A1513,'entry data'!B:F,5,0)))</f>
        <v/>
      </c>
      <c r="G1513" s="12" t="str">
        <f>IF(A1513="","",IF(ISERROR(VLOOKUP(A1513,'entry data'!B:I,8,0)),"",VLOOKUP(A1513,'entry data'!B:I,7,0)))</f>
        <v/>
      </c>
      <c r="H1513" s="13" t="str">
        <f>IF(A1513="","",IF(B1513=1,VLOOKUP(A1513,'entry data'!B:D,3,0),I1512))</f>
        <v/>
      </c>
      <c r="I1513" s="14" t="str">
        <f>IF(A1513="","",IF(E1513="weekly",7,IF(E1513="fortnightly",14,IF(E1513="monthly",DATE(IF(MONTH(H1513)=12,YEAR(H1513)+1,YEAR(H1513)),VLOOKUP(MONTH(H1513),index!$D$2:$G$13,2,0),DAY(H1513)),
IF(E1513="quarterly",DATE(IF(MONTH(H1513)&gt;=10,YEAR(H1513)+1,YEAR(H1513)),VLOOKUP(MONTH(H1513),index!$D$2:$G$13,3,0),DAY(H1513)),
IF(E1513="halfyearly",DATE(IF(MONTH(H1513)&gt;=7,YEAR(H1513)+1,YEAR(H1513)),VLOOKUP(MONTH(H1513),index!$D$2:$G$13,4,0),DAY(H1513)),
DATE(YEAR(H1513)+1,MONTH(H1513),DAY(H1513)))))-H1513))+H1513)</f>
        <v/>
      </c>
      <c r="J1513" s="9" t="str">
        <f t="shared" si="160"/>
        <v/>
      </c>
      <c r="K1513" s="11" t="str">
        <f t="shared" si="161"/>
        <v/>
      </c>
      <c r="L1513" s="11" t="str">
        <f t="shared" si="162"/>
        <v/>
      </c>
      <c r="M1513" s="11" t="str">
        <f>IF(A1513="","",VLOOKUP(E1513,index!$A$1:$B$6,2,0)*K1513*G1513)</f>
        <v/>
      </c>
      <c r="N1513" s="11" t="str">
        <f>IF(A1513="","",-PMT(G1513*VLOOKUP(E1513,index!$A$1:$B$6,2,0),C1513,F1513,0,0))</f>
        <v/>
      </c>
      <c r="O1513" s="11" t="str">
        <f t="shared" si="163"/>
        <v/>
      </c>
      <c r="P1513" s="11" t="str">
        <f t="shared" si="158"/>
        <v/>
      </c>
    </row>
    <row r="1514" spans="1:16" x14ac:dyDescent="0.25">
      <c r="A1514" s="9" t="str">
        <f>IF(A1513="","",IF(B1513&lt;C1513,A1513,IF(A1513=MAX('entry data'!$B$8:$B$507),"",A1513+1)))</f>
        <v/>
      </c>
      <c r="B1514" s="9" t="str">
        <f t="shared" si="159"/>
        <v/>
      </c>
      <c r="C1514" s="9" t="str">
        <f>IF(ISERROR(VLOOKUP(A1514,'entry data'!B:G,6,0)),"",VLOOKUP(A1514,'entry data'!B:G,6,0))</f>
        <v/>
      </c>
      <c r="D1514" s="9" t="str">
        <f>IF(ISERROR(VLOOKUP(A1514,'entry data'!B:C,2,0)),"",VLOOKUP(A1514,'entry data'!B:C,2,0))</f>
        <v/>
      </c>
      <c r="E1514" s="9" t="str">
        <f>IF(ISERROR(VLOOKUP(A1514,'entry data'!B:E,4,0)),"",VLOOKUP(A1514,'entry data'!B:E,4,0))</f>
        <v/>
      </c>
      <c r="F1514" s="11" t="str">
        <f>IF(A1514="","",IF(ISERROR(VLOOKUP(A1514,'entry data'!B:F,5,0)),"",VLOOKUP(A1514,'entry data'!B:F,5,0)))</f>
        <v/>
      </c>
      <c r="G1514" s="12" t="str">
        <f>IF(A1514="","",IF(ISERROR(VLOOKUP(A1514,'entry data'!B:I,8,0)),"",VLOOKUP(A1514,'entry data'!B:I,7,0)))</f>
        <v/>
      </c>
      <c r="H1514" s="13" t="str">
        <f>IF(A1514="","",IF(B1514=1,VLOOKUP(A1514,'entry data'!B:D,3,0),I1513))</f>
        <v/>
      </c>
      <c r="I1514" s="14" t="str">
        <f>IF(A1514="","",IF(E1514="weekly",7,IF(E1514="fortnightly",14,IF(E1514="monthly",DATE(IF(MONTH(H1514)=12,YEAR(H1514)+1,YEAR(H1514)),VLOOKUP(MONTH(H1514),index!$D$2:$G$13,2,0),DAY(H1514)),
IF(E1514="quarterly",DATE(IF(MONTH(H1514)&gt;=10,YEAR(H1514)+1,YEAR(H1514)),VLOOKUP(MONTH(H1514),index!$D$2:$G$13,3,0),DAY(H1514)),
IF(E1514="halfyearly",DATE(IF(MONTH(H1514)&gt;=7,YEAR(H1514)+1,YEAR(H1514)),VLOOKUP(MONTH(H1514),index!$D$2:$G$13,4,0),DAY(H1514)),
DATE(YEAR(H1514)+1,MONTH(H1514),DAY(H1514)))))-H1514))+H1514)</f>
        <v/>
      </c>
      <c r="J1514" s="9" t="str">
        <f t="shared" si="160"/>
        <v/>
      </c>
      <c r="K1514" s="11" t="str">
        <f t="shared" si="161"/>
        <v/>
      </c>
      <c r="L1514" s="11" t="str">
        <f t="shared" si="162"/>
        <v/>
      </c>
      <c r="M1514" s="11" t="str">
        <f>IF(A1514="","",VLOOKUP(E1514,index!$A$1:$B$6,2,0)*K1514*G1514)</f>
        <v/>
      </c>
      <c r="N1514" s="11" t="str">
        <f>IF(A1514="","",-PMT(G1514*VLOOKUP(E1514,index!$A$1:$B$6,2,0),C1514,F1514,0,0))</f>
        <v/>
      </c>
      <c r="O1514" s="11" t="str">
        <f t="shared" si="163"/>
        <v/>
      </c>
      <c r="P1514" s="11" t="str">
        <f t="shared" si="158"/>
        <v/>
      </c>
    </row>
    <row r="1515" spans="1:16" x14ac:dyDescent="0.25">
      <c r="A1515" s="9" t="str">
        <f>IF(A1514="","",IF(B1514&lt;C1514,A1514,IF(A1514=MAX('entry data'!$B$8:$B$507),"",A1514+1)))</f>
        <v/>
      </c>
      <c r="B1515" s="9" t="str">
        <f t="shared" si="159"/>
        <v/>
      </c>
      <c r="C1515" s="9" t="str">
        <f>IF(ISERROR(VLOOKUP(A1515,'entry data'!B:G,6,0)),"",VLOOKUP(A1515,'entry data'!B:G,6,0))</f>
        <v/>
      </c>
      <c r="D1515" s="9" t="str">
        <f>IF(ISERROR(VLOOKUP(A1515,'entry data'!B:C,2,0)),"",VLOOKUP(A1515,'entry data'!B:C,2,0))</f>
        <v/>
      </c>
      <c r="E1515" s="9" t="str">
        <f>IF(ISERROR(VLOOKUP(A1515,'entry data'!B:E,4,0)),"",VLOOKUP(A1515,'entry data'!B:E,4,0))</f>
        <v/>
      </c>
      <c r="F1515" s="11" t="str">
        <f>IF(A1515="","",IF(ISERROR(VLOOKUP(A1515,'entry data'!B:F,5,0)),"",VLOOKUP(A1515,'entry data'!B:F,5,0)))</f>
        <v/>
      </c>
      <c r="G1515" s="12" t="str">
        <f>IF(A1515="","",IF(ISERROR(VLOOKUP(A1515,'entry data'!B:I,8,0)),"",VLOOKUP(A1515,'entry data'!B:I,7,0)))</f>
        <v/>
      </c>
      <c r="H1515" s="13" t="str">
        <f>IF(A1515="","",IF(B1515=1,VLOOKUP(A1515,'entry data'!B:D,3,0),I1514))</f>
        <v/>
      </c>
      <c r="I1515" s="14" t="str">
        <f>IF(A1515="","",IF(E1515="weekly",7,IF(E1515="fortnightly",14,IF(E1515="monthly",DATE(IF(MONTH(H1515)=12,YEAR(H1515)+1,YEAR(H1515)),VLOOKUP(MONTH(H1515),index!$D$2:$G$13,2,0),DAY(H1515)),
IF(E1515="quarterly",DATE(IF(MONTH(H1515)&gt;=10,YEAR(H1515)+1,YEAR(H1515)),VLOOKUP(MONTH(H1515),index!$D$2:$G$13,3,0),DAY(H1515)),
IF(E1515="halfyearly",DATE(IF(MONTH(H1515)&gt;=7,YEAR(H1515)+1,YEAR(H1515)),VLOOKUP(MONTH(H1515),index!$D$2:$G$13,4,0),DAY(H1515)),
DATE(YEAR(H1515)+1,MONTH(H1515),DAY(H1515)))))-H1515))+H1515)</f>
        <v/>
      </c>
      <c r="J1515" s="9" t="str">
        <f t="shared" si="160"/>
        <v/>
      </c>
      <c r="K1515" s="11" t="str">
        <f t="shared" si="161"/>
        <v/>
      </c>
      <c r="L1515" s="11" t="str">
        <f t="shared" si="162"/>
        <v/>
      </c>
      <c r="M1515" s="11" t="str">
        <f>IF(A1515="","",VLOOKUP(E1515,index!$A$1:$B$6,2,0)*K1515*G1515)</f>
        <v/>
      </c>
      <c r="N1515" s="11" t="str">
        <f>IF(A1515="","",-PMT(G1515*VLOOKUP(E1515,index!$A$1:$B$6,2,0),C1515,F1515,0,0))</f>
        <v/>
      </c>
      <c r="O1515" s="11" t="str">
        <f t="shared" si="163"/>
        <v/>
      </c>
      <c r="P1515" s="11" t="str">
        <f t="shared" si="158"/>
        <v/>
      </c>
    </row>
    <row r="1516" spans="1:16" x14ac:dyDescent="0.25">
      <c r="A1516" s="9" t="str">
        <f>IF(A1515="","",IF(B1515&lt;C1515,A1515,IF(A1515=MAX('entry data'!$B$8:$B$507),"",A1515+1)))</f>
        <v/>
      </c>
      <c r="B1516" s="9" t="str">
        <f t="shared" si="159"/>
        <v/>
      </c>
      <c r="C1516" s="9" t="str">
        <f>IF(ISERROR(VLOOKUP(A1516,'entry data'!B:G,6,0)),"",VLOOKUP(A1516,'entry data'!B:G,6,0))</f>
        <v/>
      </c>
      <c r="D1516" s="9" t="str">
        <f>IF(ISERROR(VLOOKUP(A1516,'entry data'!B:C,2,0)),"",VLOOKUP(A1516,'entry data'!B:C,2,0))</f>
        <v/>
      </c>
      <c r="E1516" s="9" t="str">
        <f>IF(ISERROR(VLOOKUP(A1516,'entry data'!B:E,4,0)),"",VLOOKUP(A1516,'entry data'!B:E,4,0))</f>
        <v/>
      </c>
      <c r="F1516" s="11" t="str">
        <f>IF(A1516="","",IF(ISERROR(VLOOKUP(A1516,'entry data'!B:F,5,0)),"",VLOOKUP(A1516,'entry data'!B:F,5,0)))</f>
        <v/>
      </c>
      <c r="G1516" s="12" t="str">
        <f>IF(A1516="","",IF(ISERROR(VLOOKUP(A1516,'entry data'!B:I,8,0)),"",VLOOKUP(A1516,'entry data'!B:I,7,0)))</f>
        <v/>
      </c>
      <c r="H1516" s="13" t="str">
        <f>IF(A1516="","",IF(B1516=1,VLOOKUP(A1516,'entry data'!B:D,3,0),I1515))</f>
        <v/>
      </c>
      <c r="I1516" s="14" t="str">
        <f>IF(A1516="","",IF(E1516="weekly",7,IF(E1516="fortnightly",14,IF(E1516="monthly",DATE(IF(MONTH(H1516)=12,YEAR(H1516)+1,YEAR(H1516)),VLOOKUP(MONTH(H1516),index!$D$2:$G$13,2,0),DAY(H1516)),
IF(E1516="quarterly",DATE(IF(MONTH(H1516)&gt;=10,YEAR(H1516)+1,YEAR(H1516)),VLOOKUP(MONTH(H1516),index!$D$2:$G$13,3,0),DAY(H1516)),
IF(E1516="halfyearly",DATE(IF(MONTH(H1516)&gt;=7,YEAR(H1516)+1,YEAR(H1516)),VLOOKUP(MONTH(H1516),index!$D$2:$G$13,4,0),DAY(H1516)),
DATE(YEAR(H1516)+1,MONTH(H1516),DAY(H1516)))))-H1516))+H1516)</f>
        <v/>
      </c>
      <c r="J1516" s="9" t="str">
        <f t="shared" si="160"/>
        <v/>
      </c>
      <c r="K1516" s="11" t="str">
        <f t="shared" si="161"/>
        <v/>
      </c>
      <c r="L1516" s="11" t="str">
        <f t="shared" si="162"/>
        <v/>
      </c>
      <c r="M1516" s="11" t="str">
        <f>IF(A1516="","",VLOOKUP(E1516,index!$A$1:$B$6,2,0)*K1516*G1516)</f>
        <v/>
      </c>
      <c r="N1516" s="11" t="str">
        <f>IF(A1516="","",-PMT(G1516*VLOOKUP(E1516,index!$A$1:$B$6,2,0),C1516,F1516,0,0))</f>
        <v/>
      </c>
      <c r="O1516" s="11" t="str">
        <f t="shared" si="163"/>
        <v/>
      </c>
      <c r="P1516" s="11" t="str">
        <f t="shared" si="158"/>
        <v/>
      </c>
    </row>
    <row r="1517" spans="1:16" x14ac:dyDescent="0.25">
      <c r="A1517" s="9" t="str">
        <f>IF(A1516="","",IF(B1516&lt;C1516,A1516,IF(A1516=MAX('entry data'!$B$8:$B$507),"",A1516+1)))</f>
        <v/>
      </c>
      <c r="B1517" s="9" t="str">
        <f t="shared" si="159"/>
        <v/>
      </c>
      <c r="C1517" s="9" t="str">
        <f>IF(ISERROR(VLOOKUP(A1517,'entry data'!B:G,6,0)),"",VLOOKUP(A1517,'entry data'!B:G,6,0))</f>
        <v/>
      </c>
      <c r="D1517" s="9" t="str">
        <f>IF(ISERROR(VLOOKUP(A1517,'entry data'!B:C,2,0)),"",VLOOKUP(A1517,'entry data'!B:C,2,0))</f>
        <v/>
      </c>
      <c r="E1517" s="9" t="str">
        <f>IF(ISERROR(VLOOKUP(A1517,'entry data'!B:E,4,0)),"",VLOOKUP(A1517,'entry data'!B:E,4,0))</f>
        <v/>
      </c>
      <c r="F1517" s="11" t="str">
        <f>IF(A1517="","",IF(ISERROR(VLOOKUP(A1517,'entry data'!B:F,5,0)),"",VLOOKUP(A1517,'entry data'!B:F,5,0)))</f>
        <v/>
      </c>
      <c r="G1517" s="12" t="str">
        <f>IF(A1517="","",IF(ISERROR(VLOOKUP(A1517,'entry data'!B:I,8,0)),"",VLOOKUP(A1517,'entry data'!B:I,7,0)))</f>
        <v/>
      </c>
      <c r="H1517" s="13" t="str">
        <f>IF(A1517="","",IF(B1517=1,VLOOKUP(A1517,'entry data'!B:D,3,0),I1516))</f>
        <v/>
      </c>
      <c r="I1517" s="14" t="str">
        <f>IF(A1517="","",IF(E1517="weekly",7,IF(E1517="fortnightly",14,IF(E1517="monthly",DATE(IF(MONTH(H1517)=12,YEAR(H1517)+1,YEAR(H1517)),VLOOKUP(MONTH(H1517),index!$D$2:$G$13,2,0),DAY(H1517)),
IF(E1517="quarterly",DATE(IF(MONTH(H1517)&gt;=10,YEAR(H1517)+1,YEAR(H1517)),VLOOKUP(MONTH(H1517),index!$D$2:$G$13,3,0),DAY(H1517)),
IF(E1517="halfyearly",DATE(IF(MONTH(H1517)&gt;=7,YEAR(H1517)+1,YEAR(H1517)),VLOOKUP(MONTH(H1517),index!$D$2:$G$13,4,0),DAY(H1517)),
DATE(YEAR(H1517)+1,MONTH(H1517),DAY(H1517)))))-H1517))+H1517)</f>
        <v/>
      </c>
      <c r="J1517" s="9" t="str">
        <f t="shared" si="160"/>
        <v/>
      </c>
      <c r="K1517" s="11" t="str">
        <f t="shared" si="161"/>
        <v/>
      </c>
      <c r="L1517" s="11" t="str">
        <f t="shared" si="162"/>
        <v/>
      </c>
      <c r="M1517" s="11" t="str">
        <f>IF(A1517="","",VLOOKUP(E1517,index!$A$1:$B$6,2,0)*K1517*G1517)</f>
        <v/>
      </c>
      <c r="N1517" s="11" t="str">
        <f>IF(A1517="","",-PMT(G1517*VLOOKUP(E1517,index!$A$1:$B$6,2,0),C1517,F1517,0,0))</f>
        <v/>
      </c>
      <c r="O1517" s="11" t="str">
        <f t="shared" si="163"/>
        <v/>
      </c>
      <c r="P1517" s="11" t="str">
        <f t="shared" si="158"/>
        <v/>
      </c>
    </row>
    <row r="1518" spans="1:16" x14ac:dyDescent="0.25">
      <c r="A1518" s="9" t="str">
        <f>IF(A1517="","",IF(B1517&lt;C1517,A1517,IF(A1517=MAX('entry data'!$B$8:$B$507),"",A1517+1)))</f>
        <v/>
      </c>
      <c r="B1518" s="9" t="str">
        <f t="shared" si="159"/>
        <v/>
      </c>
      <c r="C1518" s="9" t="str">
        <f>IF(ISERROR(VLOOKUP(A1518,'entry data'!B:G,6,0)),"",VLOOKUP(A1518,'entry data'!B:G,6,0))</f>
        <v/>
      </c>
      <c r="D1518" s="9" t="str">
        <f>IF(ISERROR(VLOOKUP(A1518,'entry data'!B:C,2,0)),"",VLOOKUP(A1518,'entry data'!B:C,2,0))</f>
        <v/>
      </c>
      <c r="E1518" s="9" t="str">
        <f>IF(ISERROR(VLOOKUP(A1518,'entry data'!B:E,4,0)),"",VLOOKUP(A1518,'entry data'!B:E,4,0))</f>
        <v/>
      </c>
      <c r="F1518" s="11" t="str">
        <f>IF(A1518="","",IF(ISERROR(VLOOKUP(A1518,'entry data'!B:F,5,0)),"",VLOOKUP(A1518,'entry data'!B:F,5,0)))</f>
        <v/>
      </c>
      <c r="G1518" s="12" t="str">
        <f>IF(A1518="","",IF(ISERROR(VLOOKUP(A1518,'entry data'!B:I,8,0)),"",VLOOKUP(A1518,'entry data'!B:I,7,0)))</f>
        <v/>
      </c>
      <c r="H1518" s="13" t="str">
        <f>IF(A1518="","",IF(B1518=1,VLOOKUP(A1518,'entry data'!B:D,3,0),I1517))</f>
        <v/>
      </c>
      <c r="I1518" s="14" t="str">
        <f>IF(A1518="","",IF(E1518="weekly",7,IF(E1518="fortnightly",14,IF(E1518="monthly",DATE(IF(MONTH(H1518)=12,YEAR(H1518)+1,YEAR(H1518)),VLOOKUP(MONTH(H1518),index!$D$2:$G$13,2,0),DAY(H1518)),
IF(E1518="quarterly",DATE(IF(MONTH(H1518)&gt;=10,YEAR(H1518)+1,YEAR(H1518)),VLOOKUP(MONTH(H1518),index!$D$2:$G$13,3,0),DAY(H1518)),
IF(E1518="halfyearly",DATE(IF(MONTH(H1518)&gt;=7,YEAR(H1518)+1,YEAR(H1518)),VLOOKUP(MONTH(H1518),index!$D$2:$G$13,4,0),DAY(H1518)),
DATE(YEAR(H1518)+1,MONTH(H1518),DAY(H1518)))))-H1518))+H1518)</f>
        <v/>
      </c>
      <c r="J1518" s="9" t="str">
        <f t="shared" si="160"/>
        <v/>
      </c>
      <c r="K1518" s="11" t="str">
        <f t="shared" si="161"/>
        <v/>
      </c>
      <c r="L1518" s="11" t="str">
        <f t="shared" si="162"/>
        <v/>
      </c>
      <c r="M1518" s="11" t="str">
        <f>IF(A1518="","",VLOOKUP(E1518,index!$A$1:$B$6,2,0)*K1518*G1518)</f>
        <v/>
      </c>
      <c r="N1518" s="11" t="str">
        <f>IF(A1518="","",-PMT(G1518*VLOOKUP(E1518,index!$A$1:$B$6,2,0),C1518,F1518,0,0))</f>
        <v/>
      </c>
      <c r="O1518" s="11" t="str">
        <f t="shared" si="163"/>
        <v/>
      </c>
      <c r="P1518" s="11" t="str">
        <f t="shared" si="158"/>
        <v/>
      </c>
    </row>
    <row r="1519" spans="1:16" x14ac:dyDescent="0.25">
      <c r="A1519" s="9" t="str">
        <f>IF(A1518="","",IF(B1518&lt;C1518,A1518,IF(A1518=MAX('entry data'!$B$8:$B$507),"",A1518+1)))</f>
        <v/>
      </c>
      <c r="B1519" s="9" t="str">
        <f t="shared" si="159"/>
        <v/>
      </c>
      <c r="C1519" s="9" t="str">
        <f>IF(ISERROR(VLOOKUP(A1519,'entry data'!B:G,6,0)),"",VLOOKUP(A1519,'entry data'!B:G,6,0))</f>
        <v/>
      </c>
      <c r="D1519" s="9" t="str">
        <f>IF(ISERROR(VLOOKUP(A1519,'entry data'!B:C,2,0)),"",VLOOKUP(A1519,'entry data'!B:C,2,0))</f>
        <v/>
      </c>
      <c r="E1519" s="9" t="str">
        <f>IF(ISERROR(VLOOKUP(A1519,'entry data'!B:E,4,0)),"",VLOOKUP(A1519,'entry data'!B:E,4,0))</f>
        <v/>
      </c>
      <c r="F1519" s="11" t="str">
        <f>IF(A1519="","",IF(ISERROR(VLOOKUP(A1519,'entry data'!B:F,5,0)),"",VLOOKUP(A1519,'entry data'!B:F,5,0)))</f>
        <v/>
      </c>
      <c r="G1519" s="12" t="str">
        <f>IF(A1519="","",IF(ISERROR(VLOOKUP(A1519,'entry data'!B:I,8,0)),"",VLOOKUP(A1519,'entry data'!B:I,7,0)))</f>
        <v/>
      </c>
      <c r="H1519" s="13" t="str">
        <f>IF(A1519="","",IF(B1519=1,VLOOKUP(A1519,'entry data'!B:D,3,0),I1518))</f>
        <v/>
      </c>
      <c r="I1519" s="14" t="str">
        <f>IF(A1519="","",IF(E1519="weekly",7,IF(E1519="fortnightly",14,IF(E1519="monthly",DATE(IF(MONTH(H1519)=12,YEAR(H1519)+1,YEAR(H1519)),VLOOKUP(MONTH(H1519),index!$D$2:$G$13,2,0),DAY(H1519)),
IF(E1519="quarterly",DATE(IF(MONTH(H1519)&gt;=10,YEAR(H1519)+1,YEAR(H1519)),VLOOKUP(MONTH(H1519),index!$D$2:$G$13,3,0),DAY(H1519)),
IF(E1519="halfyearly",DATE(IF(MONTH(H1519)&gt;=7,YEAR(H1519)+1,YEAR(H1519)),VLOOKUP(MONTH(H1519),index!$D$2:$G$13,4,0),DAY(H1519)),
DATE(YEAR(H1519)+1,MONTH(H1519),DAY(H1519)))))-H1519))+H1519)</f>
        <v/>
      </c>
      <c r="J1519" s="9" t="str">
        <f t="shared" si="160"/>
        <v/>
      </c>
      <c r="K1519" s="11" t="str">
        <f t="shared" si="161"/>
        <v/>
      </c>
      <c r="L1519" s="11" t="str">
        <f t="shared" si="162"/>
        <v/>
      </c>
      <c r="M1519" s="11" t="str">
        <f>IF(A1519="","",VLOOKUP(E1519,index!$A$1:$B$6,2,0)*K1519*G1519)</f>
        <v/>
      </c>
      <c r="N1519" s="11" t="str">
        <f>IF(A1519="","",-PMT(G1519*VLOOKUP(E1519,index!$A$1:$B$6,2,0),C1519,F1519,0,0))</f>
        <v/>
      </c>
      <c r="O1519" s="11" t="str">
        <f t="shared" si="163"/>
        <v/>
      </c>
      <c r="P1519" s="11" t="str">
        <f t="shared" si="158"/>
        <v/>
      </c>
    </row>
    <row r="1520" spans="1:16" x14ac:dyDescent="0.25">
      <c r="A1520" s="9" t="str">
        <f>IF(A1519="","",IF(B1519&lt;C1519,A1519,IF(A1519=MAX('entry data'!$B$8:$B$507),"",A1519+1)))</f>
        <v/>
      </c>
      <c r="B1520" s="9" t="str">
        <f t="shared" si="159"/>
        <v/>
      </c>
      <c r="C1520" s="9" t="str">
        <f>IF(ISERROR(VLOOKUP(A1520,'entry data'!B:G,6,0)),"",VLOOKUP(A1520,'entry data'!B:G,6,0))</f>
        <v/>
      </c>
      <c r="D1520" s="9" t="str">
        <f>IF(ISERROR(VLOOKUP(A1520,'entry data'!B:C,2,0)),"",VLOOKUP(A1520,'entry data'!B:C,2,0))</f>
        <v/>
      </c>
      <c r="E1520" s="9" t="str">
        <f>IF(ISERROR(VLOOKUP(A1520,'entry data'!B:E,4,0)),"",VLOOKUP(A1520,'entry data'!B:E,4,0))</f>
        <v/>
      </c>
      <c r="F1520" s="11" t="str">
        <f>IF(A1520="","",IF(ISERROR(VLOOKUP(A1520,'entry data'!B:F,5,0)),"",VLOOKUP(A1520,'entry data'!B:F,5,0)))</f>
        <v/>
      </c>
      <c r="G1520" s="12" t="str">
        <f>IF(A1520="","",IF(ISERROR(VLOOKUP(A1520,'entry data'!B:I,8,0)),"",VLOOKUP(A1520,'entry data'!B:I,7,0)))</f>
        <v/>
      </c>
      <c r="H1520" s="13" t="str">
        <f>IF(A1520="","",IF(B1520=1,VLOOKUP(A1520,'entry data'!B:D,3,0),I1519))</f>
        <v/>
      </c>
      <c r="I1520" s="14" t="str">
        <f>IF(A1520="","",IF(E1520="weekly",7,IF(E1520="fortnightly",14,IF(E1520="monthly",DATE(IF(MONTH(H1520)=12,YEAR(H1520)+1,YEAR(H1520)),VLOOKUP(MONTH(H1520),index!$D$2:$G$13,2,0),DAY(H1520)),
IF(E1520="quarterly",DATE(IF(MONTH(H1520)&gt;=10,YEAR(H1520)+1,YEAR(H1520)),VLOOKUP(MONTH(H1520),index!$D$2:$G$13,3,0),DAY(H1520)),
IF(E1520="halfyearly",DATE(IF(MONTH(H1520)&gt;=7,YEAR(H1520)+1,YEAR(H1520)),VLOOKUP(MONTH(H1520),index!$D$2:$G$13,4,0),DAY(H1520)),
DATE(YEAR(H1520)+1,MONTH(H1520),DAY(H1520)))))-H1520))+H1520)</f>
        <v/>
      </c>
      <c r="J1520" s="9" t="str">
        <f t="shared" si="160"/>
        <v/>
      </c>
      <c r="K1520" s="11" t="str">
        <f t="shared" si="161"/>
        <v/>
      </c>
      <c r="L1520" s="11" t="str">
        <f t="shared" si="162"/>
        <v/>
      </c>
      <c r="M1520" s="11" t="str">
        <f>IF(A1520="","",VLOOKUP(E1520,index!$A$1:$B$6,2,0)*K1520*G1520)</f>
        <v/>
      </c>
      <c r="N1520" s="11" t="str">
        <f>IF(A1520="","",-PMT(G1520*VLOOKUP(E1520,index!$A$1:$B$6,2,0),C1520,F1520,0,0))</f>
        <v/>
      </c>
      <c r="O1520" s="11" t="str">
        <f t="shared" si="163"/>
        <v/>
      </c>
      <c r="P1520" s="11" t="str">
        <f t="shared" si="158"/>
        <v/>
      </c>
    </row>
    <row r="1521" spans="1:16" x14ac:dyDescent="0.25">
      <c r="A1521" s="9" t="str">
        <f>IF(A1520="","",IF(B1520&lt;C1520,A1520,IF(A1520=MAX('entry data'!$B$8:$B$507),"",A1520+1)))</f>
        <v/>
      </c>
      <c r="B1521" s="9" t="str">
        <f t="shared" si="159"/>
        <v/>
      </c>
      <c r="C1521" s="9" t="str">
        <f>IF(ISERROR(VLOOKUP(A1521,'entry data'!B:G,6,0)),"",VLOOKUP(A1521,'entry data'!B:G,6,0))</f>
        <v/>
      </c>
      <c r="D1521" s="9" t="str">
        <f>IF(ISERROR(VLOOKUP(A1521,'entry data'!B:C,2,0)),"",VLOOKUP(A1521,'entry data'!B:C,2,0))</f>
        <v/>
      </c>
      <c r="E1521" s="9" t="str">
        <f>IF(ISERROR(VLOOKUP(A1521,'entry data'!B:E,4,0)),"",VLOOKUP(A1521,'entry data'!B:E,4,0))</f>
        <v/>
      </c>
      <c r="F1521" s="11" t="str">
        <f>IF(A1521="","",IF(ISERROR(VLOOKUP(A1521,'entry data'!B:F,5,0)),"",VLOOKUP(A1521,'entry data'!B:F,5,0)))</f>
        <v/>
      </c>
      <c r="G1521" s="12" t="str">
        <f>IF(A1521="","",IF(ISERROR(VLOOKUP(A1521,'entry data'!B:I,8,0)),"",VLOOKUP(A1521,'entry data'!B:I,7,0)))</f>
        <v/>
      </c>
      <c r="H1521" s="13" t="str">
        <f>IF(A1521="","",IF(B1521=1,VLOOKUP(A1521,'entry data'!B:D,3,0),I1520))</f>
        <v/>
      </c>
      <c r="I1521" s="14" t="str">
        <f>IF(A1521="","",IF(E1521="weekly",7,IF(E1521="fortnightly",14,IF(E1521="monthly",DATE(IF(MONTH(H1521)=12,YEAR(H1521)+1,YEAR(H1521)),VLOOKUP(MONTH(H1521),index!$D$2:$G$13,2,0),DAY(H1521)),
IF(E1521="quarterly",DATE(IF(MONTH(H1521)&gt;=10,YEAR(H1521)+1,YEAR(H1521)),VLOOKUP(MONTH(H1521),index!$D$2:$G$13,3,0),DAY(H1521)),
IF(E1521="halfyearly",DATE(IF(MONTH(H1521)&gt;=7,YEAR(H1521)+1,YEAR(H1521)),VLOOKUP(MONTH(H1521),index!$D$2:$G$13,4,0),DAY(H1521)),
DATE(YEAR(H1521)+1,MONTH(H1521),DAY(H1521)))))-H1521))+H1521)</f>
        <v/>
      </c>
      <c r="J1521" s="9" t="str">
        <f t="shared" si="160"/>
        <v/>
      </c>
      <c r="K1521" s="11" t="str">
        <f t="shared" si="161"/>
        <v/>
      </c>
      <c r="L1521" s="11" t="str">
        <f t="shared" si="162"/>
        <v/>
      </c>
      <c r="M1521" s="11" t="str">
        <f>IF(A1521="","",VLOOKUP(E1521,index!$A$1:$B$6,2,0)*K1521*G1521)</f>
        <v/>
      </c>
      <c r="N1521" s="11" t="str">
        <f>IF(A1521="","",-PMT(G1521*VLOOKUP(E1521,index!$A$1:$B$6,2,0),C1521,F1521,0,0))</f>
        <v/>
      </c>
      <c r="O1521" s="11" t="str">
        <f t="shared" si="163"/>
        <v/>
      </c>
      <c r="P1521" s="11" t="str">
        <f t="shared" si="158"/>
        <v/>
      </c>
    </row>
    <row r="1522" spans="1:16" x14ac:dyDescent="0.25">
      <c r="A1522" s="9" t="str">
        <f>IF(A1521="","",IF(B1521&lt;C1521,A1521,IF(A1521=MAX('entry data'!$B$8:$B$507),"",A1521+1)))</f>
        <v/>
      </c>
      <c r="B1522" s="9" t="str">
        <f t="shared" si="159"/>
        <v/>
      </c>
      <c r="C1522" s="9" t="str">
        <f>IF(ISERROR(VLOOKUP(A1522,'entry data'!B:G,6,0)),"",VLOOKUP(A1522,'entry data'!B:G,6,0))</f>
        <v/>
      </c>
      <c r="D1522" s="9" t="str">
        <f>IF(ISERROR(VLOOKUP(A1522,'entry data'!B:C,2,0)),"",VLOOKUP(A1522,'entry data'!B:C,2,0))</f>
        <v/>
      </c>
      <c r="E1522" s="9" t="str">
        <f>IF(ISERROR(VLOOKUP(A1522,'entry data'!B:E,4,0)),"",VLOOKUP(A1522,'entry data'!B:E,4,0))</f>
        <v/>
      </c>
      <c r="F1522" s="11" t="str">
        <f>IF(A1522="","",IF(ISERROR(VLOOKUP(A1522,'entry data'!B:F,5,0)),"",VLOOKUP(A1522,'entry data'!B:F,5,0)))</f>
        <v/>
      </c>
      <c r="G1522" s="12" t="str">
        <f>IF(A1522="","",IF(ISERROR(VLOOKUP(A1522,'entry data'!B:I,8,0)),"",VLOOKUP(A1522,'entry data'!B:I,7,0)))</f>
        <v/>
      </c>
      <c r="H1522" s="13" t="str">
        <f>IF(A1522="","",IF(B1522=1,VLOOKUP(A1522,'entry data'!B:D,3,0),I1521))</f>
        <v/>
      </c>
      <c r="I1522" s="14" t="str">
        <f>IF(A1522="","",IF(E1522="weekly",7,IF(E1522="fortnightly",14,IF(E1522="monthly",DATE(IF(MONTH(H1522)=12,YEAR(H1522)+1,YEAR(H1522)),VLOOKUP(MONTH(H1522),index!$D$2:$G$13,2,0),DAY(H1522)),
IF(E1522="quarterly",DATE(IF(MONTH(H1522)&gt;=10,YEAR(H1522)+1,YEAR(H1522)),VLOOKUP(MONTH(H1522),index!$D$2:$G$13,3,0),DAY(H1522)),
IF(E1522="halfyearly",DATE(IF(MONTH(H1522)&gt;=7,YEAR(H1522)+1,YEAR(H1522)),VLOOKUP(MONTH(H1522),index!$D$2:$G$13,4,0),DAY(H1522)),
DATE(YEAR(H1522)+1,MONTH(H1522),DAY(H1522)))))-H1522))+H1522)</f>
        <v/>
      </c>
      <c r="J1522" s="9" t="str">
        <f t="shared" si="160"/>
        <v/>
      </c>
      <c r="K1522" s="11" t="str">
        <f t="shared" si="161"/>
        <v/>
      </c>
      <c r="L1522" s="11" t="str">
        <f t="shared" si="162"/>
        <v/>
      </c>
      <c r="M1522" s="11" t="str">
        <f>IF(A1522="","",VLOOKUP(E1522,index!$A$1:$B$6,2,0)*K1522*G1522)</f>
        <v/>
      </c>
      <c r="N1522" s="11" t="str">
        <f>IF(A1522="","",-PMT(G1522*VLOOKUP(E1522,index!$A$1:$B$6,2,0),C1522,F1522,0,0))</f>
        <v/>
      </c>
      <c r="O1522" s="11" t="str">
        <f t="shared" si="163"/>
        <v/>
      </c>
      <c r="P1522" s="11" t="str">
        <f t="shared" si="158"/>
        <v/>
      </c>
    </row>
    <row r="1523" spans="1:16" x14ac:dyDescent="0.25">
      <c r="A1523" s="9" t="str">
        <f>IF(A1522="","",IF(B1522&lt;C1522,A1522,IF(A1522=MAX('entry data'!$B$8:$B$507),"",A1522+1)))</f>
        <v/>
      </c>
      <c r="B1523" s="9" t="str">
        <f t="shared" si="159"/>
        <v/>
      </c>
      <c r="C1523" s="9" t="str">
        <f>IF(ISERROR(VLOOKUP(A1523,'entry data'!B:G,6,0)),"",VLOOKUP(A1523,'entry data'!B:G,6,0))</f>
        <v/>
      </c>
      <c r="D1523" s="9" t="str">
        <f>IF(ISERROR(VLOOKUP(A1523,'entry data'!B:C,2,0)),"",VLOOKUP(A1523,'entry data'!B:C,2,0))</f>
        <v/>
      </c>
      <c r="E1523" s="9" t="str">
        <f>IF(ISERROR(VLOOKUP(A1523,'entry data'!B:E,4,0)),"",VLOOKUP(A1523,'entry data'!B:E,4,0))</f>
        <v/>
      </c>
      <c r="F1523" s="11" t="str">
        <f>IF(A1523="","",IF(ISERROR(VLOOKUP(A1523,'entry data'!B:F,5,0)),"",VLOOKUP(A1523,'entry data'!B:F,5,0)))</f>
        <v/>
      </c>
      <c r="G1523" s="12" t="str">
        <f>IF(A1523="","",IF(ISERROR(VLOOKUP(A1523,'entry data'!B:I,8,0)),"",VLOOKUP(A1523,'entry data'!B:I,7,0)))</f>
        <v/>
      </c>
      <c r="H1523" s="13" t="str">
        <f>IF(A1523="","",IF(B1523=1,VLOOKUP(A1523,'entry data'!B:D,3,0),I1522))</f>
        <v/>
      </c>
      <c r="I1523" s="14" t="str">
        <f>IF(A1523="","",IF(E1523="weekly",7,IF(E1523="fortnightly",14,IF(E1523="monthly",DATE(IF(MONTH(H1523)=12,YEAR(H1523)+1,YEAR(H1523)),VLOOKUP(MONTH(H1523),index!$D$2:$G$13,2,0),DAY(H1523)),
IF(E1523="quarterly",DATE(IF(MONTH(H1523)&gt;=10,YEAR(H1523)+1,YEAR(H1523)),VLOOKUP(MONTH(H1523),index!$D$2:$G$13,3,0),DAY(H1523)),
IF(E1523="halfyearly",DATE(IF(MONTH(H1523)&gt;=7,YEAR(H1523)+1,YEAR(H1523)),VLOOKUP(MONTH(H1523),index!$D$2:$G$13,4,0),DAY(H1523)),
DATE(YEAR(H1523)+1,MONTH(H1523),DAY(H1523)))))-H1523))+H1523)</f>
        <v/>
      </c>
      <c r="J1523" s="9" t="str">
        <f t="shared" si="160"/>
        <v/>
      </c>
      <c r="K1523" s="11" t="str">
        <f t="shared" si="161"/>
        <v/>
      </c>
      <c r="L1523" s="11" t="str">
        <f t="shared" si="162"/>
        <v/>
      </c>
      <c r="M1523" s="11" t="str">
        <f>IF(A1523="","",VLOOKUP(E1523,index!$A$1:$B$6,2,0)*K1523*G1523)</f>
        <v/>
      </c>
      <c r="N1523" s="11" t="str">
        <f>IF(A1523="","",-PMT(G1523*VLOOKUP(E1523,index!$A$1:$B$6,2,0),C1523,F1523,0,0))</f>
        <v/>
      </c>
      <c r="O1523" s="11" t="str">
        <f t="shared" si="163"/>
        <v/>
      </c>
      <c r="P1523" s="11" t="str">
        <f t="shared" si="158"/>
        <v/>
      </c>
    </row>
    <row r="1524" spans="1:16" x14ac:dyDescent="0.25">
      <c r="A1524" s="9" t="str">
        <f>IF(A1523="","",IF(B1523&lt;C1523,A1523,IF(A1523=MAX('entry data'!$B$8:$B$507),"",A1523+1)))</f>
        <v/>
      </c>
      <c r="B1524" s="9" t="str">
        <f t="shared" si="159"/>
        <v/>
      </c>
      <c r="C1524" s="9" t="str">
        <f>IF(ISERROR(VLOOKUP(A1524,'entry data'!B:G,6,0)),"",VLOOKUP(A1524,'entry data'!B:G,6,0))</f>
        <v/>
      </c>
      <c r="D1524" s="9" t="str">
        <f>IF(ISERROR(VLOOKUP(A1524,'entry data'!B:C,2,0)),"",VLOOKUP(A1524,'entry data'!B:C,2,0))</f>
        <v/>
      </c>
      <c r="E1524" s="9" t="str">
        <f>IF(ISERROR(VLOOKUP(A1524,'entry data'!B:E,4,0)),"",VLOOKUP(A1524,'entry data'!B:E,4,0))</f>
        <v/>
      </c>
      <c r="F1524" s="11" t="str">
        <f>IF(A1524="","",IF(ISERROR(VLOOKUP(A1524,'entry data'!B:F,5,0)),"",VLOOKUP(A1524,'entry data'!B:F,5,0)))</f>
        <v/>
      </c>
      <c r="G1524" s="12" t="str">
        <f>IF(A1524="","",IF(ISERROR(VLOOKUP(A1524,'entry data'!B:I,8,0)),"",VLOOKUP(A1524,'entry data'!B:I,7,0)))</f>
        <v/>
      </c>
      <c r="H1524" s="13" t="str">
        <f>IF(A1524="","",IF(B1524=1,VLOOKUP(A1524,'entry data'!B:D,3,0),I1523))</f>
        <v/>
      </c>
      <c r="I1524" s="14" t="str">
        <f>IF(A1524="","",IF(E1524="weekly",7,IF(E1524="fortnightly",14,IF(E1524="monthly",DATE(IF(MONTH(H1524)=12,YEAR(H1524)+1,YEAR(H1524)),VLOOKUP(MONTH(H1524),index!$D$2:$G$13,2,0),DAY(H1524)),
IF(E1524="quarterly",DATE(IF(MONTH(H1524)&gt;=10,YEAR(H1524)+1,YEAR(H1524)),VLOOKUP(MONTH(H1524),index!$D$2:$G$13,3,0),DAY(H1524)),
IF(E1524="halfyearly",DATE(IF(MONTH(H1524)&gt;=7,YEAR(H1524)+1,YEAR(H1524)),VLOOKUP(MONTH(H1524),index!$D$2:$G$13,4,0),DAY(H1524)),
DATE(YEAR(H1524)+1,MONTH(H1524),DAY(H1524)))))-H1524))+H1524)</f>
        <v/>
      </c>
      <c r="J1524" s="9" t="str">
        <f t="shared" si="160"/>
        <v/>
      </c>
      <c r="K1524" s="11" t="str">
        <f t="shared" si="161"/>
        <v/>
      </c>
      <c r="L1524" s="11" t="str">
        <f t="shared" si="162"/>
        <v/>
      </c>
      <c r="M1524" s="11" t="str">
        <f>IF(A1524="","",VLOOKUP(E1524,index!$A$1:$B$6,2,0)*K1524*G1524)</f>
        <v/>
      </c>
      <c r="N1524" s="11" t="str">
        <f>IF(A1524="","",-PMT(G1524*VLOOKUP(E1524,index!$A$1:$B$6,2,0),C1524,F1524,0,0))</f>
        <v/>
      </c>
      <c r="O1524" s="11" t="str">
        <f t="shared" si="163"/>
        <v/>
      </c>
      <c r="P1524" s="11" t="str">
        <f t="shared" si="158"/>
        <v/>
      </c>
    </row>
    <row r="1525" spans="1:16" x14ac:dyDescent="0.25">
      <c r="A1525" s="9" t="str">
        <f>IF(A1524="","",IF(B1524&lt;C1524,A1524,IF(A1524=MAX('entry data'!$B$8:$B$507),"",A1524+1)))</f>
        <v/>
      </c>
      <c r="B1525" s="9" t="str">
        <f t="shared" si="159"/>
        <v/>
      </c>
      <c r="C1525" s="9" t="str">
        <f>IF(ISERROR(VLOOKUP(A1525,'entry data'!B:G,6,0)),"",VLOOKUP(A1525,'entry data'!B:G,6,0))</f>
        <v/>
      </c>
      <c r="D1525" s="9" t="str">
        <f>IF(ISERROR(VLOOKUP(A1525,'entry data'!B:C,2,0)),"",VLOOKUP(A1525,'entry data'!B:C,2,0))</f>
        <v/>
      </c>
      <c r="E1525" s="9" t="str">
        <f>IF(ISERROR(VLOOKUP(A1525,'entry data'!B:E,4,0)),"",VLOOKUP(A1525,'entry data'!B:E,4,0))</f>
        <v/>
      </c>
      <c r="F1525" s="11" t="str">
        <f>IF(A1525="","",IF(ISERROR(VLOOKUP(A1525,'entry data'!B:F,5,0)),"",VLOOKUP(A1525,'entry data'!B:F,5,0)))</f>
        <v/>
      </c>
      <c r="G1525" s="12" t="str">
        <f>IF(A1525="","",IF(ISERROR(VLOOKUP(A1525,'entry data'!B:I,8,0)),"",VLOOKUP(A1525,'entry data'!B:I,7,0)))</f>
        <v/>
      </c>
      <c r="H1525" s="13" t="str">
        <f>IF(A1525="","",IF(B1525=1,VLOOKUP(A1525,'entry data'!B:D,3,0),I1524))</f>
        <v/>
      </c>
      <c r="I1525" s="14" t="str">
        <f>IF(A1525="","",IF(E1525="weekly",7,IF(E1525="fortnightly",14,IF(E1525="monthly",DATE(IF(MONTH(H1525)=12,YEAR(H1525)+1,YEAR(H1525)),VLOOKUP(MONTH(H1525),index!$D$2:$G$13,2,0),DAY(H1525)),
IF(E1525="quarterly",DATE(IF(MONTH(H1525)&gt;=10,YEAR(H1525)+1,YEAR(H1525)),VLOOKUP(MONTH(H1525),index!$D$2:$G$13,3,0),DAY(H1525)),
IF(E1525="halfyearly",DATE(IF(MONTH(H1525)&gt;=7,YEAR(H1525)+1,YEAR(H1525)),VLOOKUP(MONTH(H1525),index!$D$2:$G$13,4,0),DAY(H1525)),
DATE(YEAR(H1525)+1,MONTH(H1525),DAY(H1525)))))-H1525))+H1525)</f>
        <v/>
      </c>
      <c r="J1525" s="9" t="str">
        <f t="shared" si="160"/>
        <v/>
      </c>
      <c r="K1525" s="11" t="str">
        <f t="shared" si="161"/>
        <v/>
      </c>
      <c r="L1525" s="11" t="str">
        <f t="shared" si="162"/>
        <v/>
      </c>
      <c r="M1525" s="11" t="str">
        <f>IF(A1525="","",VLOOKUP(E1525,index!$A$1:$B$6,2,0)*K1525*G1525)</f>
        <v/>
      </c>
      <c r="N1525" s="11" t="str">
        <f>IF(A1525="","",-PMT(G1525*VLOOKUP(E1525,index!$A$1:$B$6,2,0),C1525,F1525,0,0))</f>
        <v/>
      </c>
      <c r="O1525" s="11" t="str">
        <f t="shared" si="163"/>
        <v/>
      </c>
      <c r="P1525" s="11" t="str">
        <f t="shared" si="158"/>
        <v/>
      </c>
    </row>
    <row r="1526" spans="1:16" x14ac:dyDescent="0.25">
      <c r="A1526" s="9" t="str">
        <f>IF(A1525="","",IF(B1525&lt;C1525,A1525,IF(A1525=MAX('entry data'!$B$8:$B$507),"",A1525+1)))</f>
        <v/>
      </c>
      <c r="B1526" s="9" t="str">
        <f t="shared" si="159"/>
        <v/>
      </c>
      <c r="C1526" s="9" t="str">
        <f>IF(ISERROR(VLOOKUP(A1526,'entry data'!B:G,6,0)),"",VLOOKUP(A1526,'entry data'!B:G,6,0))</f>
        <v/>
      </c>
      <c r="D1526" s="9" t="str">
        <f>IF(ISERROR(VLOOKUP(A1526,'entry data'!B:C,2,0)),"",VLOOKUP(A1526,'entry data'!B:C,2,0))</f>
        <v/>
      </c>
      <c r="E1526" s="9" t="str">
        <f>IF(ISERROR(VLOOKUP(A1526,'entry data'!B:E,4,0)),"",VLOOKUP(A1526,'entry data'!B:E,4,0))</f>
        <v/>
      </c>
      <c r="F1526" s="11" t="str">
        <f>IF(A1526="","",IF(ISERROR(VLOOKUP(A1526,'entry data'!B:F,5,0)),"",VLOOKUP(A1526,'entry data'!B:F,5,0)))</f>
        <v/>
      </c>
      <c r="G1526" s="12" t="str">
        <f>IF(A1526="","",IF(ISERROR(VLOOKUP(A1526,'entry data'!B:I,8,0)),"",VLOOKUP(A1526,'entry data'!B:I,7,0)))</f>
        <v/>
      </c>
      <c r="H1526" s="13" t="str">
        <f>IF(A1526="","",IF(B1526=1,VLOOKUP(A1526,'entry data'!B:D,3,0),I1525))</f>
        <v/>
      </c>
      <c r="I1526" s="14" t="str">
        <f>IF(A1526="","",IF(E1526="weekly",7,IF(E1526="fortnightly",14,IF(E1526="monthly",DATE(IF(MONTH(H1526)=12,YEAR(H1526)+1,YEAR(H1526)),VLOOKUP(MONTH(H1526),index!$D$2:$G$13,2,0),DAY(H1526)),
IF(E1526="quarterly",DATE(IF(MONTH(H1526)&gt;=10,YEAR(H1526)+1,YEAR(H1526)),VLOOKUP(MONTH(H1526),index!$D$2:$G$13,3,0),DAY(H1526)),
IF(E1526="halfyearly",DATE(IF(MONTH(H1526)&gt;=7,YEAR(H1526)+1,YEAR(H1526)),VLOOKUP(MONTH(H1526),index!$D$2:$G$13,4,0),DAY(H1526)),
DATE(YEAR(H1526)+1,MONTH(H1526),DAY(H1526)))))-H1526))+H1526)</f>
        <v/>
      </c>
      <c r="J1526" s="9" t="str">
        <f t="shared" si="160"/>
        <v/>
      </c>
      <c r="K1526" s="11" t="str">
        <f t="shared" si="161"/>
        <v/>
      </c>
      <c r="L1526" s="11" t="str">
        <f t="shared" si="162"/>
        <v/>
      </c>
      <c r="M1526" s="11" t="str">
        <f>IF(A1526="","",VLOOKUP(E1526,index!$A$1:$B$6,2,0)*K1526*G1526)</f>
        <v/>
      </c>
      <c r="N1526" s="11" t="str">
        <f>IF(A1526="","",-PMT(G1526*VLOOKUP(E1526,index!$A$1:$B$6,2,0),C1526,F1526,0,0))</f>
        <v/>
      </c>
      <c r="O1526" s="11" t="str">
        <f t="shared" si="163"/>
        <v/>
      </c>
      <c r="P1526" s="11" t="str">
        <f t="shared" si="158"/>
        <v/>
      </c>
    </row>
    <row r="1527" spans="1:16" x14ac:dyDescent="0.25">
      <c r="A1527" s="9" t="str">
        <f>IF(A1526="","",IF(B1526&lt;C1526,A1526,IF(A1526=MAX('entry data'!$B$8:$B$507),"",A1526+1)))</f>
        <v/>
      </c>
      <c r="B1527" s="9" t="str">
        <f t="shared" si="159"/>
        <v/>
      </c>
      <c r="C1527" s="9" t="str">
        <f>IF(ISERROR(VLOOKUP(A1527,'entry data'!B:G,6,0)),"",VLOOKUP(A1527,'entry data'!B:G,6,0))</f>
        <v/>
      </c>
      <c r="D1527" s="9" t="str">
        <f>IF(ISERROR(VLOOKUP(A1527,'entry data'!B:C,2,0)),"",VLOOKUP(A1527,'entry data'!B:C,2,0))</f>
        <v/>
      </c>
      <c r="E1527" s="9" t="str">
        <f>IF(ISERROR(VLOOKUP(A1527,'entry data'!B:E,4,0)),"",VLOOKUP(A1527,'entry data'!B:E,4,0))</f>
        <v/>
      </c>
      <c r="F1527" s="11" t="str">
        <f>IF(A1527="","",IF(ISERROR(VLOOKUP(A1527,'entry data'!B:F,5,0)),"",VLOOKUP(A1527,'entry data'!B:F,5,0)))</f>
        <v/>
      </c>
      <c r="G1527" s="12" t="str">
        <f>IF(A1527="","",IF(ISERROR(VLOOKUP(A1527,'entry data'!B:I,8,0)),"",VLOOKUP(A1527,'entry data'!B:I,7,0)))</f>
        <v/>
      </c>
      <c r="H1527" s="13" t="str">
        <f>IF(A1527="","",IF(B1527=1,VLOOKUP(A1527,'entry data'!B:D,3,0),I1526))</f>
        <v/>
      </c>
      <c r="I1527" s="14" t="str">
        <f>IF(A1527="","",IF(E1527="weekly",7,IF(E1527="fortnightly",14,IF(E1527="monthly",DATE(IF(MONTH(H1527)=12,YEAR(H1527)+1,YEAR(H1527)),VLOOKUP(MONTH(H1527),index!$D$2:$G$13,2,0),DAY(H1527)),
IF(E1527="quarterly",DATE(IF(MONTH(H1527)&gt;=10,YEAR(H1527)+1,YEAR(H1527)),VLOOKUP(MONTH(H1527),index!$D$2:$G$13,3,0),DAY(H1527)),
IF(E1527="halfyearly",DATE(IF(MONTH(H1527)&gt;=7,YEAR(H1527)+1,YEAR(H1527)),VLOOKUP(MONTH(H1527),index!$D$2:$G$13,4,0),DAY(H1527)),
DATE(YEAR(H1527)+1,MONTH(H1527),DAY(H1527)))))-H1527))+H1527)</f>
        <v/>
      </c>
      <c r="J1527" s="9" t="str">
        <f t="shared" si="160"/>
        <v/>
      </c>
      <c r="K1527" s="11" t="str">
        <f t="shared" si="161"/>
        <v/>
      </c>
      <c r="L1527" s="11" t="str">
        <f t="shared" si="162"/>
        <v/>
      </c>
      <c r="M1527" s="11" t="str">
        <f>IF(A1527="","",VLOOKUP(E1527,index!$A$1:$B$6,2,0)*K1527*G1527)</f>
        <v/>
      </c>
      <c r="N1527" s="11" t="str">
        <f>IF(A1527="","",-PMT(G1527*VLOOKUP(E1527,index!$A$1:$B$6,2,0),C1527,F1527,0,0))</f>
        <v/>
      </c>
      <c r="O1527" s="11" t="str">
        <f t="shared" si="163"/>
        <v/>
      </c>
      <c r="P1527" s="11" t="str">
        <f t="shared" si="158"/>
        <v/>
      </c>
    </row>
    <row r="1528" spans="1:16" x14ac:dyDescent="0.25">
      <c r="A1528" s="9" t="str">
        <f>IF(A1527="","",IF(B1527&lt;C1527,A1527,IF(A1527=MAX('entry data'!$B$8:$B$507),"",A1527+1)))</f>
        <v/>
      </c>
      <c r="B1528" s="9" t="str">
        <f t="shared" si="159"/>
        <v/>
      </c>
      <c r="C1528" s="9" t="str">
        <f>IF(ISERROR(VLOOKUP(A1528,'entry data'!B:G,6,0)),"",VLOOKUP(A1528,'entry data'!B:G,6,0))</f>
        <v/>
      </c>
      <c r="D1528" s="9" t="str">
        <f>IF(ISERROR(VLOOKUP(A1528,'entry data'!B:C,2,0)),"",VLOOKUP(A1528,'entry data'!B:C,2,0))</f>
        <v/>
      </c>
      <c r="E1528" s="9" t="str">
        <f>IF(ISERROR(VLOOKUP(A1528,'entry data'!B:E,4,0)),"",VLOOKUP(A1528,'entry data'!B:E,4,0))</f>
        <v/>
      </c>
      <c r="F1528" s="11" t="str">
        <f>IF(A1528="","",IF(ISERROR(VLOOKUP(A1528,'entry data'!B:F,5,0)),"",VLOOKUP(A1528,'entry data'!B:F,5,0)))</f>
        <v/>
      </c>
      <c r="G1528" s="12" t="str">
        <f>IF(A1528="","",IF(ISERROR(VLOOKUP(A1528,'entry data'!B:I,8,0)),"",VLOOKUP(A1528,'entry data'!B:I,7,0)))</f>
        <v/>
      </c>
      <c r="H1528" s="13" t="str">
        <f>IF(A1528="","",IF(B1528=1,VLOOKUP(A1528,'entry data'!B:D,3,0),I1527))</f>
        <v/>
      </c>
      <c r="I1528" s="14" t="str">
        <f>IF(A1528="","",IF(E1528="weekly",7,IF(E1528="fortnightly",14,IF(E1528="monthly",DATE(IF(MONTH(H1528)=12,YEAR(H1528)+1,YEAR(H1528)),VLOOKUP(MONTH(H1528),index!$D$2:$G$13,2,0),DAY(H1528)),
IF(E1528="quarterly",DATE(IF(MONTH(H1528)&gt;=10,YEAR(H1528)+1,YEAR(H1528)),VLOOKUP(MONTH(H1528),index!$D$2:$G$13,3,0),DAY(H1528)),
IF(E1528="halfyearly",DATE(IF(MONTH(H1528)&gt;=7,YEAR(H1528)+1,YEAR(H1528)),VLOOKUP(MONTH(H1528),index!$D$2:$G$13,4,0),DAY(H1528)),
DATE(YEAR(H1528)+1,MONTH(H1528),DAY(H1528)))))-H1528))+H1528)</f>
        <v/>
      </c>
      <c r="J1528" s="9" t="str">
        <f t="shared" si="160"/>
        <v/>
      </c>
      <c r="K1528" s="11" t="str">
        <f t="shared" si="161"/>
        <v/>
      </c>
      <c r="L1528" s="11" t="str">
        <f t="shared" si="162"/>
        <v/>
      </c>
      <c r="M1528" s="11" t="str">
        <f>IF(A1528="","",VLOOKUP(E1528,index!$A$1:$B$6,2,0)*K1528*G1528)</f>
        <v/>
      </c>
      <c r="N1528" s="11" t="str">
        <f>IF(A1528="","",-PMT(G1528*VLOOKUP(E1528,index!$A$1:$B$6,2,0),C1528,F1528,0,0))</f>
        <v/>
      </c>
      <c r="O1528" s="11" t="str">
        <f t="shared" si="163"/>
        <v/>
      </c>
      <c r="P1528" s="11" t="str">
        <f t="shared" si="158"/>
        <v/>
      </c>
    </row>
    <row r="1529" spans="1:16" x14ac:dyDescent="0.25">
      <c r="A1529" s="9" t="str">
        <f>IF(A1528="","",IF(B1528&lt;C1528,A1528,IF(A1528=MAX('entry data'!$B$8:$B$507),"",A1528+1)))</f>
        <v/>
      </c>
      <c r="B1529" s="9" t="str">
        <f t="shared" si="159"/>
        <v/>
      </c>
      <c r="C1529" s="9" t="str">
        <f>IF(ISERROR(VLOOKUP(A1529,'entry data'!B:G,6,0)),"",VLOOKUP(A1529,'entry data'!B:G,6,0))</f>
        <v/>
      </c>
      <c r="D1529" s="9" t="str">
        <f>IF(ISERROR(VLOOKUP(A1529,'entry data'!B:C,2,0)),"",VLOOKUP(A1529,'entry data'!B:C,2,0))</f>
        <v/>
      </c>
      <c r="E1529" s="9" t="str">
        <f>IF(ISERROR(VLOOKUP(A1529,'entry data'!B:E,4,0)),"",VLOOKUP(A1529,'entry data'!B:E,4,0))</f>
        <v/>
      </c>
      <c r="F1529" s="11" t="str">
        <f>IF(A1529="","",IF(ISERROR(VLOOKUP(A1529,'entry data'!B:F,5,0)),"",VLOOKUP(A1529,'entry data'!B:F,5,0)))</f>
        <v/>
      </c>
      <c r="G1529" s="12" t="str">
        <f>IF(A1529="","",IF(ISERROR(VLOOKUP(A1529,'entry data'!B:I,8,0)),"",VLOOKUP(A1529,'entry data'!B:I,7,0)))</f>
        <v/>
      </c>
      <c r="H1529" s="13" t="str">
        <f>IF(A1529="","",IF(B1529=1,VLOOKUP(A1529,'entry data'!B:D,3,0),I1528))</f>
        <v/>
      </c>
      <c r="I1529" s="14" t="str">
        <f>IF(A1529="","",IF(E1529="weekly",7,IF(E1529="fortnightly",14,IF(E1529="monthly",DATE(IF(MONTH(H1529)=12,YEAR(H1529)+1,YEAR(H1529)),VLOOKUP(MONTH(H1529),index!$D$2:$G$13,2,0),DAY(H1529)),
IF(E1529="quarterly",DATE(IF(MONTH(H1529)&gt;=10,YEAR(H1529)+1,YEAR(H1529)),VLOOKUP(MONTH(H1529),index!$D$2:$G$13,3,0),DAY(H1529)),
IF(E1529="halfyearly",DATE(IF(MONTH(H1529)&gt;=7,YEAR(H1529)+1,YEAR(H1529)),VLOOKUP(MONTH(H1529),index!$D$2:$G$13,4,0),DAY(H1529)),
DATE(YEAR(H1529)+1,MONTH(H1529),DAY(H1529)))))-H1529))+H1529)</f>
        <v/>
      </c>
      <c r="J1529" s="9" t="str">
        <f t="shared" si="160"/>
        <v/>
      </c>
      <c r="K1529" s="11" t="str">
        <f t="shared" si="161"/>
        <v/>
      </c>
      <c r="L1529" s="11" t="str">
        <f t="shared" si="162"/>
        <v/>
      </c>
      <c r="M1529" s="11" t="str">
        <f>IF(A1529="","",VLOOKUP(E1529,index!$A$1:$B$6,2,0)*K1529*G1529)</f>
        <v/>
      </c>
      <c r="N1529" s="11" t="str">
        <f>IF(A1529="","",-PMT(G1529*VLOOKUP(E1529,index!$A$1:$B$6,2,0),C1529,F1529,0,0))</f>
        <v/>
      </c>
      <c r="O1529" s="11" t="str">
        <f t="shared" si="163"/>
        <v/>
      </c>
      <c r="P1529" s="11" t="str">
        <f t="shared" si="158"/>
        <v/>
      </c>
    </row>
    <row r="1530" spans="1:16" x14ac:dyDescent="0.25">
      <c r="A1530" s="9" t="str">
        <f>IF(A1529="","",IF(B1529&lt;C1529,A1529,IF(A1529=MAX('entry data'!$B$8:$B$507),"",A1529+1)))</f>
        <v/>
      </c>
      <c r="B1530" s="9" t="str">
        <f t="shared" si="159"/>
        <v/>
      </c>
      <c r="C1530" s="9" t="str">
        <f>IF(ISERROR(VLOOKUP(A1530,'entry data'!B:G,6,0)),"",VLOOKUP(A1530,'entry data'!B:G,6,0))</f>
        <v/>
      </c>
      <c r="D1530" s="9" t="str">
        <f>IF(ISERROR(VLOOKUP(A1530,'entry data'!B:C,2,0)),"",VLOOKUP(A1530,'entry data'!B:C,2,0))</f>
        <v/>
      </c>
      <c r="E1530" s="9" t="str">
        <f>IF(ISERROR(VLOOKUP(A1530,'entry data'!B:E,4,0)),"",VLOOKUP(A1530,'entry data'!B:E,4,0))</f>
        <v/>
      </c>
      <c r="F1530" s="11" t="str">
        <f>IF(A1530="","",IF(ISERROR(VLOOKUP(A1530,'entry data'!B:F,5,0)),"",VLOOKUP(A1530,'entry data'!B:F,5,0)))</f>
        <v/>
      </c>
      <c r="G1530" s="12" t="str">
        <f>IF(A1530="","",IF(ISERROR(VLOOKUP(A1530,'entry data'!B:I,8,0)),"",VLOOKUP(A1530,'entry data'!B:I,7,0)))</f>
        <v/>
      </c>
      <c r="H1530" s="13" t="str">
        <f>IF(A1530="","",IF(B1530=1,VLOOKUP(A1530,'entry data'!B:D,3,0),I1529))</f>
        <v/>
      </c>
      <c r="I1530" s="14" t="str">
        <f>IF(A1530="","",IF(E1530="weekly",7,IF(E1530="fortnightly",14,IF(E1530="monthly",DATE(IF(MONTH(H1530)=12,YEAR(H1530)+1,YEAR(H1530)),VLOOKUP(MONTH(H1530),index!$D$2:$G$13,2,0),DAY(H1530)),
IF(E1530="quarterly",DATE(IF(MONTH(H1530)&gt;=10,YEAR(H1530)+1,YEAR(H1530)),VLOOKUP(MONTH(H1530),index!$D$2:$G$13,3,0),DAY(H1530)),
IF(E1530="halfyearly",DATE(IF(MONTH(H1530)&gt;=7,YEAR(H1530)+1,YEAR(H1530)),VLOOKUP(MONTH(H1530),index!$D$2:$G$13,4,0),DAY(H1530)),
DATE(YEAR(H1530)+1,MONTH(H1530),DAY(H1530)))))-H1530))+H1530)</f>
        <v/>
      </c>
      <c r="J1530" s="9" t="str">
        <f t="shared" si="160"/>
        <v/>
      </c>
      <c r="K1530" s="11" t="str">
        <f t="shared" si="161"/>
        <v/>
      </c>
      <c r="L1530" s="11" t="str">
        <f t="shared" si="162"/>
        <v/>
      </c>
      <c r="M1530" s="11" t="str">
        <f>IF(A1530="","",VLOOKUP(E1530,index!$A$1:$B$6,2,0)*K1530*G1530)</f>
        <v/>
      </c>
      <c r="N1530" s="11" t="str">
        <f>IF(A1530="","",-PMT(G1530*VLOOKUP(E1530,index!$A$1:$B$6,2,0),C1530,F1530,0,0))</f>
        <v/>
      </c>
      <c r="O1530" s="11" t="str">
        <f t="shared" si="163"/>
        <v/>
      </c>
      <c r="P1530" s="11" t="str">
        <f t="shared" si="158"/>
        <v/>
      </c>
    </row>
    <row r="1531" spans="1:16" x14ac:dyDescent="0.25">
      <c r="A1531" s="9" t="str">
        <f>IF(A1530="","",IF(B1530&lt;C1530,A1530,IF(A1530=MAX('entry data'!$B$8:$B$507),"",A1530+1)))</f>
        <v/>
      </c>
      <c r="B1531" s="9" t="str">
        <f t="shared" si="159"/>
        <v/>
      </c>
      <c r="C1531" s="9" t="str">
        <f>IF(ISERROR(VLOOKUP(A1531,'entry data'!B:G,6,0)),"",VLOOKUP(A1531,'entry data'!B:G,6,0))</f>
        <v/>
      </c>
      <c r="D1531" s="9" t="str">
        <f>IF(ISERROR(VLOOKUP(A1531,'entry data'!B:C,2,0)),"",VLOOKUP(A1531,'entry data'!B:C,2,0))</f>
        <v/>
      </c>
      <c r="E1531" s="9" t="str">
        <f>IF(ISERROR(VLOOKUP(A1531,'entry data'!B:E,4,0)),"",VLOOKUP(A1531,'entry data'!B:E,4,0))</f>
        <v/>
      </c>
      <c r="F1531" s="11" t="str">
        <f>IF(A1531="","",IF(ISERROR(VLOOKUP(A1531,'entry data'!B:F,5,0)),"",VLOOKUP(A1531,'entry data'!B:F,5,0)))</f>
        <v/>
      </c>
      <c r="G1531" s="12" t="str">
        <f>IF(A1531="","",IF(ISERROR(VLOOKUP(A1531,'entry data'!B:I,8,0)),"",VLOOKUP(A1531,'entry data'!B:I,7,0)))</f>
        <v/>
      </c>
      <c r="H1531" s="13" t="str">
        <f>IF(A1531="","",IF(B1531=1,VLOOKUP(A1531,'entry data'!B:D,3,0),I1530))</f>
        <v/>
      </c>
      <c r="I1531" s="14" t="str">
        <f>IF(A1531="","",IF(E1531="weekly",7,IF(E1531="fortnightly",14,IF(E1531="monthly",DATE(IF(MONTH(H1531)=12,YEAR(H1531)+1,YEAR(H1531)),VLOOKUP(MONTH(H1531),index!$D$2:$G$13,2,0),DAY(H1531)),
IF(E1531="quarterly",DATE(IF(MONTH(H1531)&gt;=10,YEAR(H1531)+1,YEAR(H1531)),VLOOKUP(MONTH(H1531),index!$D$2:$G$13,3,0),DAY(H1531)),
IF(E1531="halfyearly",DATE(IF(MONTH(H1531)&gt;=7,YEAR(H1531)+1,YEAR(H1531)),VLOOKUP(MONTH(H1531),index!$D$2:$G$13,4,0),DAY(H1531)),
DATE(YEAR(H1531)+1,MONTH(H1531),DAY(H1531)))))-H1531))+H1531)</f>
        <v/>
      </c>
      <c r="J1531" s="9" t="str">
        <f t="shared" si="160"/>
        <v/>
      </c>
      <c r="K1531" s="11" t="str">
        <f t="shared" si="161"/>
        <v/>
      </c>
      <c r="L1531" s="11" t="str">
        <f t="shared" si="162"/>
        <v/>
      </c>
      <c r="M1531" s="11" t="str">
        <f>IF(A1531="","",VLOOKUP(E1531,index!$A$1:$B$6,2,0)*K1531*G1531)</f>
        <v/>
      </c>
      <c r="N1531" s="11" t="str">
        <f>IF(A1531="","",-PMT(G1531*VLOOKUP(E1531,index!$A$1:$B$6,2,0),C1531,F1531,0,0))</f>
        <v/>
      </c>
      <c r="O1531" s="11" t="str">
        <f t="shared" si="163"/>
        <v/>
      </c>
      <c r="P1531" s="11" t="str">
        <f t="shared" si="158"/>
        <v/>
      </c>
    </row>
    <row r="1532" spans="1:16" x14ac:dyDescent="0.25">
      <c r="A1532" s="9" t="str">
        <f>IF(A1531="","",IF(B1531&lt;C1531,A1531,IF(A1531=MAX('entry data'!$B$8:$B$507),"",A1531+1)))</f>
        <v/>
      </c>
      <c r="B1532" s="9" t="str">
        <f t="shared" si="159"/>
        <v/>
      </c>
      <c r="C1532" s="9" t="str">
        <f>IF(ISERROR(VLOOKUP(A1532,'entry data'!B:G,6,0)),"",VLOOKUP(A1532,'entry data'!B:G,6,0))</f>
        <v/>
      </c>
      <c r="D1532" s="9" t="str">
        <f>IF(ISERROR(VLOOKUP(A1532,'entry data'!B:C,2,0)),"",VLOOKUP(A1532,'entry data'!B:C,2,0))</f>
        <v/>
      </c>
      <c r="E1532" s="9" t="str">
        <f>IF(ISERROR(VLOOKUP(A1532,'entry data'!B:E,4,0)),"",VLOOKUP(A1532,'entry data'!B:E,4,0))</f>
        <v/>
      </c>
      <c r="F1532" s="11" t="str">
        <f>IF(A1532="","",IF(ISERROR(VLOOKUP(A1532,'entry data'!B:F,5,0)),"",VLOOKUP(A1532,'entry data'!B:F,5,0)))</f>
        <v/>
      </c>
      <c r="G1532" s="12" t="str">
        <f>IF(A1532="","",IF(ISERROR(VLOOKUP(A1532,'entry data'!B:I,8,0)),"",VLOOKUP(A1532,'entry data'!B:I,7,0)))</f>
        <v/>
      </c>
      <c r="H1532" s="13" t="str">
        <f>IF(A1532="","",IF(B1532=1,VLOOKUP(A1532,'entry data'!B:D,3,0),I1531))</f>
        <v/>
      </c>
      <c r="I1532" s="14" t="str">
        <f>IF(A1532="","",IF(E1532="weekly",7,IF(E1532="fortnightly",14,IF(E1532="monthly",DATE(IF(MONTH(H1532)=12,YEAR(H1532)+1,YEAR(H1532)),VLOOKUP(MONTH(H1532),index!$D$2:$G$13,2,0),DAY(H1532)),
IF(E1532="quarterly",DATE(IF(MONTH(H1532)&gt;=10,YEAR(H1532)+1,YEAR(H1532)),VLOOKUP(MONTH(H1532),index!$D$2:$G$13,3,0),DAY(H1532)),
IF(E1532="halfyearly",DATE(IF(MONTH(H1532)&gt;=7,YEAR(H1532)+1,YEAR(H1532)),VLOOKUP(MONTH(H1532),index!$D$2:$G$13,4,0),DAY(H1532)),
DATE(YEAR(H1532)+1,MONTH(H1532),DAY(H1532)))))-H1532))+H1532)</f>
        <v/>
      </c>
      <c r="J1532" s="9" t="str">
        <f t="shared" si="160"/>
        <v/>
      </c>
      <c r="K1532" s="11" t="str">
        <f t="shared" si="161"/>
        <v/>
      </c>
      <c r="L1532" s="11" t="str">
        <f t="shared" si="162"/>
        <v/>
      </c>
      <c r="M1532" s="11" t="str">
        <f>IF(A1532="","",VLOOKUP(E1532,index!$A$1:$B$6,2,0)*K1532*G1532)</f>
        <v/>
      </c>
      <c r="N1532" s="11" t="str">
        <f>IF(A1532="","",-PMT(G1532*VLOOKUP(E1532,index!$A$1:$B$6,2,0),C1532,F1532,0,0))</f>
        <v/>
      </c>
      <c r="O1532" s="11" t="str">
        <f t="shared" si="163"/>
        <v/>
      </c>
      <c r="P1532" s="11" t="str">
        <f t="shared" si="158"/>
        <v/>
      </c>
    </row>
    <row r="1533" spans="1:16" x14ac:dyDescent="0.25">
      <c r="A1533" s="9" t="str">
        <f>IF(A1532="","",IF(B1532&lt;C1532,A1532,IF(A1532=MAX('entry data'!$B$8:$B$507),"",A1532+1)))</f>
        <v/>
      </c>
      <c r="B1533" s="9" t="str">
        <f t="shared" si="159"/>
        <v/>
      </c>
      <c r="C1533" s="9" t="str">
        <f>IF(ISERROR(VLOOKUP(A1533,'entry data'!B:G,6,0)),"",VLOOKUP(A1533,'entry data'!B:G,6,0))</f>
        <v/>
      </c>
      <c r="D1533" s="9" t="str">
        <f>IF(ISERROR(VLOOKUP(A1533,'entry data'!B:C,2,0)),"",VLOOKUP(A1533,'entry data'!B:C,2,0))</f>
        <v/>
      </c>
      <c r="E1533" s="9" t="str">
        <f>IF(ISERROR(VLOOKUP(A1533,'entry data'!B:E,4,0)),"",VLOOKUP(A1533,'entry data'!B:E,4,0))</f>
        <v/>
      </c>
      <c r="F1533" s="11" t="str">
        <f>IF(A1533="","",IF(ISERROR(VLOOKUP(A1533,'entry data'!B:F,5,0)),"",VLOOKUP(A1533,'entry data'!B:F,5,0)))</f>
        <v/>
      </c>
      <c r="G1533" s="12" t="str">
        <f>IF(A1533="","",IF(ISERROR(VLOOKUP(A1533,'entry data'!B:I,8,0)),"",VLOOKUP(A1533,'entry data'!B:I,7,0)))</f>
        <v/>
      </c>
      <c r="H1533" s="13" t="str">
        <f>IF(A1533="","",IF(B1533=1,VLOOKUP(A1533,'entry data'!B:D,3,0),I1532))</f>
        <v/>
      </c>
      <c r="I1533" s="14" t="str">
        <f>IF(A1533="","",IF(E1533="weekly",7,IF(E1533="fortnightly",14,IF(E1533="monthly",DATE(IF(MONTH(H1533)=12,YEAR(H1533)+1,YEAR(H1533)),VLOOKUP(MONTH(H1533),index!$D$2:$G$13,2,0),DAY(H1533)),
IF(E1533="quarterly",DATE(IF(MONTH(H1533)&gt;=10,YEAR(H1533)+1,YEAR(H1533)),VLOOKUP(MONTH(H1533),index!$D$2:$G$13,3,0),DAY(H1533)),
IF(E1533="halfyearly",DATE(IF(MONTH(H1533)&gt;=7,YEAR(H1533)+1,YEAR(H1533)),VLOOKUP(MONTH(H1533),index!$D$2:$G$13,4,0),DAY(H1533)),
DATE(YEAR(H1533)+1,MONTH(H1533),DAY(H1533)))))-H1533))+H1533)</f>
        <v/>
      </c>
      <c r="J1533" s="9" t="str">
        <f t="shared" si="160"/>
        <v/>
      </c>
      <c r="K1533" s="11" t="str">
        <f t="shared" si="161"/>
        <v/>
      </c>
      <c r="L1533" s="11" t="str">
        <f t="shared" si="162"/>
        <v/>
      </c>
      <c r="M1533" s="11" t="str">
        <f>IF(A1533="","",VLOOKUP(E1533,index!$A$1:$B$6,2,0)*K1533*G1533)</f>
        <v/>
      </c>
      <c r="N1533" s="11" t="str">
        <f>IF(A1533="","",-PMT(G1533*VLOOKUP(E1533,index!$A$1:$B$6,2,0),C1533,F1533,0,0))</f>
        <v/>
      </c>
      <c r="O1533" s="11" t="str">
        <f t="shared" si="163"/>
        <v/>
      </c>
      <c r="P1533" s="11" t="str">
        <f t="shared" si="158"/>
        <v/>
      </c>
    </row>
    <row r="1534" spans="1:16" x14ac:dyDescent="0.25">
      <c r="A1534" s="9" t="str">
        <f>IF(A1533="","",IF(B1533&lt;C1533,A1533,IF(A1533=MAX('entry data'!$B$8:$B$507),"",A1533+1)))</f>
        <v/>
      </c>
      <c r="B1534" s="9" t="str">
        <f t="shared" si="159"/>
        <v/>
      </c>
      <c r="C1534" s="9" t="str">
        <f>IF(ISERROR(VLOOKUP(A1534,'entry data'!B:G,6,0)),"",VLOOKUP(A1534,'entry data'!B:G,6,0))</f>
        <v/>
      </c>
      <c r="D1534" s="9" t="str">
        <f>IF(ISERROR(VLOOKUP(A1534,'entry data'!B:C,2,0)),"",VLOOKUP(A1534,'entry data'!B:C,2,0))</f>
        <v/>
      </c>
      <c r="E1534" s="9" t="str">
        <f>IF(ISERROR(VLOOKUP(A1534,'entry data'!B:E,4,0)),"",VLOOKUP(A1534,'entry data'!B:E,4,0))</f>
        <v/>
      </c>
      <c r="F1534" s="11" t="str">
        <f>IF(A1534="","",IF(ISERROR(VLOOKUP(A1534,'entry data'!B:F,5,0)),"",VLOOKUP(A1534,'entry data'!B:F,5,0)))</f>
        <v/>
      </c>
      <c r="G1534" s="12" t="str">
        <f>IF(A1534="","",IF(ISERROR(VLOOKUP(A1534,'entry data'!B:I,8,0)),"",VLOOKUP(A1534,'entry data'!B:I,7,0)))</f>
        <v/>
      </c>
      <c r="H1534" s="13" t="str">
        <f>IF(A1534="","",IF(B1534=1,VLOOKUP(A1534,'entry data'!B:D,3,0),I1533))</f>
        <v/>
      </c>
      <c r="I1534" s="14" t="str">
        <f>IF(A1534="","",IF(E1534="weekly",7,IF(E1534="fortnightly",14,IF(E1534="monthly",DATE(IF(MONTH(H1534)=12,YEAR(H1534)+1,YEAR(H1534)),VLOOKUP(MONTH(H1534),index!$D$2:$G$13,2,0),DAY(H1534)),
IF(E1534="quarterly",DATE(IF(MONTH(H1534)&gt;=10,YEAR(H1534)+1,YEAR(H1534)),VLOOKUP(MONTH(H1534),index!$D$2:$G$13,3,0),DAY(H1534)),
IF(E1534="halfyearly",DATE(IF(MONTH(H1534)&gt;=7,YEAR(H1534)+1,YEAR(H1534)),VLOOKUP(MONTH(H1534),index!$D$2:$G$13,4,0),DAY(H1534)),
DATE(YEAR(H1534)+1,MONTH(H1534),DAY(H1534)))))-H1534))+H1534)</f>
        <v/>
      </c>
      <c r="J1534" s="9" t="str">
        <f t="shared" si="160"/>
        <v/>
      </c>
      <c r="K1534" s="11" t="str">
        <f t="shared" si="161"/>
        <v/>
      </c>
      <c r="L1534" s="11" t="str">
        <f t="shared" si="162"/>
        <v/>
      </c>
      <c r="M1534" s="11" t="str">
        <f>IF(A1534="","",VLOOKUP(E1534,index!$A$1:$B$6,2,0)*K1534*G1534)</f>
        <v/>
      </c>
      <c r="N1534" s="11" t="str">
        <f>IF(A1534="","",-PMT(G1534*VLOOKUP(E1534,index!$A$1:$B$6,2,0),C1534,F1534,0,0))</f>
        <v/>
      </c>
      <c r="O1534" s="11" t="str">
        <f t="shared" si="163"/>
        <v/>
      </c>
      <c r="P1534" s="11" t="str">
        <f t="shared" si="158"/>
        <v/>
      </c>
    </row>
    <row r="1535" spans="1:16" x14ac:dyDescent="0.25">
      <c r="A1535" s="9" t="str">
        <f>IF(A1534="","",IF(B1534&lt;C1534,A1534,IF(A1534=MAX('entry data'!$B$8:$B$507),"",A1534+1)))</f>
        <v/>
      </c>
      <c r="B1535" s="9" t="str">
        <f t="shared" si="159"/>
        <v/>
      </c>
      <c r="C1535" s="9" t="str">
        <f>IF(ISERROR(VLOOKUP(A1535,'entry data'!B:G,6,0)),"",VLOOKUP(A1535,'entry data'!B:G,6,0))</f>
        <v/>
      </c>
      <c r="D1535" s="9" t="str">
        <f>IF(ISERROR(VLOOKUP(A1535,'entry data'!B:C,2,0)),"",VLOOKUP(A1535,'entry data'!B:C,2,0))</f>
        <v/>
      </c>
      <c r="E1535" s="9" t="str">
        <f>IF(ISERROR(VLOOKUP(A1535,'entry data'!B:E,4,0)),"",VLOOKUP(A1535,'entry data'!B:E,4,0))</f>
        <v/>
      </c>
      <c r="F1535" s="11" t="str">
        <f>IF(A1535="","",IF(ISERROR(VLOOKUP(A1535,'entry data'!B:F,5,0)),"",VLOOKUP(A1535,'entry data'!B:F,5,0)))</f>
        <v/>
      </c>
      <c r="G1535" s="12" t="str">
        <f>IF(A1535="","",IF(ISERROR(VLOOKUP(A1535,'entry data'!B:I,8,0)),"",VLOOKUP(A1535,'entry data'!B:I,7,0)))</f>
        <v/>
      </c>
      <c r="H1535" s="13" t="str">
        <f>IF(A1535="","",IF(B1535=1,VLOOKUP(A1535,'entry data'!B:D,3,0),I1534))</f>
        <v/>
      </c>
      <c r="I1535" s="14" t="str">
        <f>IF(A1535="","",IF(E1535="weekly",7,IF(E1535="fortnightly",14,IF(E1535="monthly",DATE(IF(MONTH(H1535)=12,YEAR(H1535)+1,YEAR(H1535)),VLOOKUP(MONTH(H1535),index!$D$2:$G$13,2,0),DAY(H1535)),
IF(E1535="quarterly",DATE(IF(MONTH(H1535)&gt;=10,YEAR(H1535)+1,YEAR(H1535)),VLOOKUP(MONTH(H1535),index!$D$2:$G$13,3,0),DAY(H1535)),
IF(E1535="halfyearly",DATE(IF(MONTH(H1535)&gt;=7,YEAR(H1535)+1,YEAR(H1535)),VLOOKUP(MONTH(H1535),index!$D$2:$G$13,4,0),DAY(H1535)),
DATE(YEAR(H1535)+1,MONTH(H1535),DAY(H1535)))))-H1535))+H1535)</f>
        <v/>
      </c>
      <c r="J1535" s="9" t="str">
        <f t="shared" si="160"/>
        <v/>
      </c>
      <c r="K1535" s="11" t="str">
        <f t="shared" si="161"/>
        <v/>
      </c>
      <c r="L1535" s="11" t="str">
        <f t="shared" si="162"/>
        <v/>
      </c>
      <c r="M1535" s="11" t="str">
        <f>IF(A1535="","",VLOOKUP(E1535,index!$A$1:$B$6,2,0)*K1535*G1535)</f>
        <v/>
      </c>
      <c r="N1535" s="11" t="str">
        <f>IF(A1535="","",-PMT(G1535*VLOOKUP(E1535,index!$A$1:$B$6,2,0),C1535,F1535,0,0))</f>
        <v/>
      </c>
      <c r="O1535" s="11" t="str">
        <f t="shared" si="163"/>
        <v/>
      </c>
      <c r="P1535" s="11" t="str">
        <f t="shared" si="158"/>
        <v/>
      </c>
    </row>
    <row r="1536" spans="1:16" x14ac:dyDescent="0.25">
      <c r="A1536" s="9" t="str">
        <f>IF(A1535="","",IF(B1535&lt;C1535,A1535,IF(A1535=MAX('entry data'!$B$8:$B$507),"",A1535+1)))</f>
        <v/>
      </c>
      <c r="B1536" s="9" t="str">
        <f t="shared" si="159"/>
        <v/>
      </c>
      <c r="C1536" s="9" t="str">
        <f>IF(ISERROR(VLOOKUP(A1536,'entry data'!B:G,6,0)),"",VLOOKUP(A1536,'entry data'!B:G,6,0))</f>
        <v/>
      </c>
      <c r="D1536" s="9" t="str">
        <f>IF(ISERROR(VLOOKUP(A1536,'entry data'!B:C,2,0)),"",VLOOKUP(A1536,'entry data'!B:C,2,0))</f>
        <v/>
      </c>
      <c r="E1536" s="9" t="str">
        <f>IF(ISERROR(VLOOKUP(A1536,'entry data'!B:E,4,0)),"",VLOOKUP(A1536,'entry data'!B:E,4,0))</f>
        <v/>
      </c>
      <c r="F1536" s="11" t="str">
        <f>IF(A1536="","",IF(ISERROR(VLOOKUP(A1536,'entry data'!B:F,5,0)),"",VLOOKUP(A1536,'entry data'!B:F,5,0)))</f>
        <v/>
      </c>
      <c r="G1536" s="12" t="str">
        <f>IF(A1536="","",IF(ISERROR(VLOOKUP(A1536,'entry data'!B:I,8,0)),"",VLOOKUP(A1536,'entry data'!B:I,7,0)))</f>
        <v/>
      </c>
      <c r="H1536" s="13" t="str">
        <f>IF(A1536="","",IF(B1536=1,VLOOKUP(A1536,'entry data'!B:D,3,0),I1535))</f>
        <v/>
      </c>
      <c r="I1536" s="14" t="str">
        <f>IF(A1536="","",IF(E1536="weekly",7,IF(E1536="fortnightly",14,IF(E1536="monthly",DATE(IF(MONTH(H1536)=12,YEAR(H1536)+1,YEAR(H1536)),VLOOKUP(MONTH(H1536),index!$D$2:$G$13,2,0),DAY(H1536)),
IF(E1536="quarterly",DATE(IF(MONTH(H1536)&gt;=10,YEAR(H1536)+1,YEAR(H1536)),VLOOKUP(MONTH(H1536),index!$D$2:$G$13,3,0),DAY(H1536)),
IF(E1536="halfyearly",DATE(IF(MONTH(H1536)&gt;=7,YEAR(H1536)+1,YEAR(H1536)),VLOOKUP(MONTH(H1536),index!$D$2:$G$13,4,0),DAY(H1536)),
DATE(YEAR(H1536)+1,MONTH(H1536),DAY(H1536)))))-H1536))+H1536)</f>
        <v/>
      </c>
      <c r="J1536" s="9" t="str">
        <f t="shared" si="160"/>
        <v/>
      </c>
      <c r="K1536" s="11" t="str">
        <f t="shared" si="161"/>
        <v/>
      </c>
      <c r="L1536" s="11" t="str">
        <f t="shared" si="162"/>
        <v/>
      </c>
      <c r="M1536" s="11" t="str">
        <f>IF(A1536="","",VLOOKUP(E1536,index!$A$1:$B$6,2,0)*K1536*G1536)</f>
        <v/>
      </c>
      <c r="N1536" s="11" t="str">
        <f>IF(A1536="","",-PMT(G1536*VLOOKUP(E1536,index!$A$1:$B$6,2,0),C1536,F1536,0,0))</f>
        <v/>
      </c>
      <c r="O1536" s="11" t="str">
        <f t="shared" si="163"/>
        <v/>
      </c>
      <c r="P1536" s="11" t="str">
        <f t="shared" si="158"/>
        <v/>
      </c>
    </row>
    <row r="1537" spans="1:16" x14ac:dyDescent="0.25">
      <c r="A1537" s="9" t="str">
        <f>IF(A1536="","",IF(B1536&lt;C1536,A1536,IF(A1536=MAX('entry data'!$B$8:$B$507),"",A1536+1)))</f>
        <v/>
      </c>
      <c r="B1537" s="9" t="str">
        <f t="shared" si="159"/>
        <v/>
      </c>
      <c r="C1537" s="9" t="str">
        <f>IF(ISERROR(VLOOKUP(A1537,'entry data'!B:G,6,0)),"",VLOOKUP(A1537,'entry data'!B:G,6,0))</f>
        <v/>
      </c>
      <c r="D1537" s="9" t="str">
        <f>IF(ISERROR(VLOOKUP(A1537,'entry data'!B:C,2,0)),"",VLOOKUP(A1537,'entry data'!B:C,2,0))</f>
        <v/>
      </c>
      <c r="E1537" s="9" t="str">
        <f>IF(ISERROR(VLOOKUP(A1537,'entry data'!B:E,4,0)),"",VLOOKUP(A1537,'entry data'!B:E,4,0))</f>
        <v/>
      </c>
      <c r="F1537" s="11" t="str">
        <f>IF(A1537="","",IF(ISERROR(VLOOKUP(A1537,'entry data'!B:F,5,0)),"",VLOOKUP(A1537,'entry data'!B:F,5,0)))</f>
        <v/>
      </c>
      <c r="G1537" s="12" t="str">
        <f>IF(A1537="","",IF(ISERROR(VLOOKUP(A1537,'entry data'!B:I,8,0)),"",VLOOKUP(A1537,'entry data'!B:I,7,0)))</f>
        <v/>
      </c>
      <c r="H1537" s="13" t="str">
        <f>IF(A1537="","",IF(B1537=1,VLOOKUP(A1537,'entry data'!B:D,3,0),I1536))</f>
        <v/>
      </c>
      <c r="I1537" s="14" t="str">
        <f>IF(A1537="","",IF(E1537="weekly",7,IF(E1537="fortnightly",14,IF(E1537="monthly",DATE(IF(MONTH(H1537)=12,YEAR(H1537)+1,YEAR(H1537)),VLOOKUP(MONTH(H1537),index!$D$2:$G$13,2,0),DAY(H1537)),
IF(E1537="quarterly",DATE(IF(MONTH(H1537)&gt;=10,YEAR(H1537)+1,YEAR(H1537)),VLOOKUP(MONTH(H1537),index!$D$2:$G$13,3,0),DAY(H1537)),
IF(E1537="halfyearly",DATE(IF(MONTH(H1537)&gt;=7,YEAR(H1537)+1,YEAR(H1537)),VLOOKUP(MONTH(H1537),index!$D$2:$G$13,4,0),DAY(H1537)),
DATE(YEAR(H1537)+1,MONTH(H1537),DAY(H1537)))))-H1537))+H1537)</f>
        <v/>
      </c>
      <c r="J1537" s="9" t="str">
        <f t="shared" si="160"/>
        <v/>
      </c>
      <c r="K1537" s="11" t="str">
        <f t="shared" si="161"/>
        <v/>
      </c>
      <c r="L1537" s="11" t="str">
        <f t="shared" si="162"/>
        <v/>
      </c>
      <c r="M1537" s="11" t="str">
        <f>IF(A1537="","",VLOOKUP(E1537,index!$A$1:$B$6,2,0)*K1537*G1537)</f>
        <v/>
      </c>
      <c r="N1537" s="11" t="str">
        <f>IF(A1537="","",-PMT(G1537*VLOOKUP(E1537,index!$A$1:$B$6,2,0),C1537,F1537,0,0))</f>
        <v/>
      </c>
      <c r="O1537" s="11" t="str">
        <f t="shared" si="163"/>
        <v/>
      </c>
      <c r="P1537" s="11" t="str">
        <f t="shared" si="158"/>
        <v/>
      </c>
    </row>
    <row r="1538" spans="1:16" x14ac:dyDescent="0.25">
      <c r="A1538" s="9" t="str">
        <f>IF(A1537="","",IF(B1537&lt;C1537,A1537,IF(A1537=MAX('entry data'!$B$8:$B$507),"",A1537+1)))</f>
        <v/>
      </c>
      <c r="B1538" s="9" t="str">
        <f t="shared" si="159"/>
        <v/>
      </c>
      <c r="C1538" s="9" t="str">
        <f>IF(ISERROR(VLOOKUP(A1538,'entry data'!B:G,6,0)),"",VLOOKUP(A1538,'entry data'!B:G,6,0))</f>
        <v/>
      </c>
      <c r="D1538" s="9" t="str">
        <f>IF(ISERROR(VLOOKUP(A1538,'entry data'!B:C,2,0)),"",VLOOKUP(A1538,'entry data'!B:C,2,0))</f>
        <v/>
      </c>
      <c r="E1538" s="9" t="str">
        <f>IF(ISERROR(VLOOKUP(A1538,'entry data'!B:E,4,0)),"",VLOOKUP(A1538,'entry data'!B:E,4,0))</f>
        <v/>
      </c>
      <c r="F1538" s="11" t="str">
        <f>IF(A1538="","",IF(ISERROR(VLOOKUP(A1538,'entry data'!B:F,5,0)),"",VLOOKUP(A1538,'entry data'!B:F,5,0)))</f>
        <v/>
      </c>
      <c r="G1538" s="12" t="str">
        <f>IF(A1538="","",IF(ISERROR(VLOOKUP(A1538,'entry data'!B:I,8,0)),"",VLOOKUP(A1538,'entry data'!B:I,7,0)))</f>
        <v/>
      </c>
      <c r="H1538" s="13" t="str">
        <f>IF(A1538="","",IF(B1538=1,VLOOKUP(A1538,'entry data'!B:D,3,0),I1537))</f>
        <v/>
      </c>
      <c r="I1538" s="14" t="str">
        <f>IF(A1538="","",IF(E1538="weekly",7,IF(E1538="fortnightly",14,IF(E1538="monthly",DATE(IF(MONTH(H1538)=12,YEAR(H1538)+1,YEAR(H1538)),VLOOKUP(MONTH(H1538),index!$D$2:$G$13,2,0),DAY(H1538)),
IF(E1538="quarterly",DATE(IF(MONTH(H1538)&gt;=10,YEAR(H1538)+1,YEAR(H1538)),VLOOKUP(MONTH(H1538),index!$D$2:$G$13,3,0),DAY(H1538)),
IF(E1538="halfyearly",DATE(IF(MONTH(H1538)&gt;=7,YEAR(H1538)+1,YEAR(H1538)),VLOOKUP(MONTH(H1538),index!$D$2:$G$13,4,0),DAY(H1538)),
DATE(YEAR(H1538)+1,MONTH(H1538),DAY(H1538)))))-H1538))+H1538)</f>
        <v/>
      </c>
      <c r="J1538" s="9" t="str">
        <f t="shared" si="160"/>
        <v/>
      </c>
      <c r="K1538" s="11" t="str">
        <f t="shared" si="161"/>
        <v/>
      </c>
      <c r="L1538" s="11" t="str">
        <f t="shared" si="162"/>
        <v/>
      </c>
      <c r="M1538" s="11" t="str">
        <f>IF(A1538="","",VLOOKUP(E1538,index!$A$1:$B$6,2,0)*K1538*G1538)</f>
        <v/>
      </c>
      <c r="N1538" s="11" t="str">
        <f>IF(A1538="","",-PMT(G1538*VLOOKUP(E1538,index!$A$1:$B$6,2,0),C1538,F1538,0,0))</f>
        <v/>
      </c>
      <c r="O1538" s="11" t="str">
        <f t="shared" si="163"/>
        <v/>
      </c>
      <c r="P1538" s="11" t="str">
        <f t="shared" si="158"/>
        <v/>
      </c>
    </row>
    <row r="1539" spans="1:16" x14ac:dyDescent="0.25">
      <c r="A1539" s="9" t="str">
        <f>IF(A1538="","",IF(B1538&lt;C1538,A1538,IF(A1538=MAX('entry data'!$B$8:$B$507),"",A1538+1)))</f>
        <v/>
      </c>
      <c r="B1539" s="9" t="str">
        <f t="shared" si="159"/>
        <v/>
      </c>
      <c r="C1539" s="9" t="str">
        <f>IF(ISERROR(VLOOKUP(A1539,'entry data'!B:G,6,0)),"",VLOOKUP(A1539,'entry data'!B:G,6,0))</f>
        <v/>
      </c>
      <c r="D1539" s="9" t="str">
        <f>IF(ISERROR(VLOOKUP(A1539,'entry data'!B:C,2,0)),"",VLOOKUP(A1539,'entry data'!B:C,2,0))</f>
        <v/>
      </c>
      <c r="E1539" s="9" t="str">
        <f>IF(ISERROR(VLOOKUP(A1539,'entry data'!B:E,4,0)),"",VLOOKUP(A1539,'entry data'!B:E,4,0))</f>
        <v/>
      </c>
      <c r="F1539" s="11" t="str">
        <f>IF(A1539="","",IF(ISERROR(VLOOKUP(A1539,'entry data'!B:F,5,0)),"",VLOOKUP(A1539,'entry data'!B:F,5,0)))</f>
        <v/>
      </c>
      <c r="G1539" s="12" t="str">
        <f>IF(A1539="","",IF(ISERROR(VLOOKUP(A1539,'entry data'!B:I,8,0)),"",VLOOKUP(A1539,'entry data'!B:I,7,0)))</f>
        <v/>
      </c>
      <c r="H1539" s="13" t="str">
        <f>IF(A1539="","",IF(B1539=1,VLOOKUP(A1539,'entry data'!B:D,3,0),I1538))</f>
        <v/>
      </c>
      <c r="I1539" s="14" t="str">
        <f>IF(A1539="","",IF(E1539="weekly",7,IF(E1539="fortnightly",14,IF(E1539="monthly",DATE(IF(MONTH(H1539)=12,YEAR(H1539)+1,YEAR(H1539)),VLOOKUP(MONTH(H1539),index!$D$2:$G$13,2,0),DAY(H1539)),
IF(E1539="quarterly",DATE(IF(MONTH(H1539)&gt;=10,YEAR(H1539)+1,YEAR(H1539)),VLOOKUP(MONTH(H1539),index!$D$2:$G$13,3,0),DAY(H1539)),
IF(E1539="halfyearly",DATE(IF(MONTH(H1539)&gt;=7,YEAR(H1539)+1,YEAR(H1539)),VLOOKUP(MONTH(H1539),index!$D$2:$G$13,4,0),DAY(H1539)),
DATE(YEAR(H1539)+1,MONTH(H1539),DAY(H1539)))))-H1539))+H1539)</f>
        <v/>
      </c>
      <c r="J1539" s="9" t="str">
        <f t="shared" si="160"/>
        <v/>
      </c>
      <c r="K1539" s="11" t="str">
        <f t="shared" si="161"/>
        <v/>
      </c>
      <c r="L1539" s="11" t="str">
        <f t="shared" si="162"/>
        <v/>
      </c>
      <c r="M1539" s="11" t="str">
        <f>IF(A1539="","",VLOOKUP(E1539,index!$A$1:$B$6,2,0)*K1539*G1539)</f>
        <v/>
      </c>
      <c r="N1539" s="11" t="str">
        <f>IF(A1539="","",-PMT(G1539*VLOOKUP(E1539,index!$A$1:$B$6,2,0),C1539,F1539,0,0))</f>
        <v/>
      </c>
      <c r="O1539" s="11" t="str">
        <f t="shared" si="163"/>
        <v/>
      </c>
      <c r="P1539" s="11" t="str">
        <f t="shared" ref="P1539:P1602" si="164">IF(A1539="","",IF(J1539&lt;&gt;J1540,O1539,0))</f>
        <v/>
      </c>
    </row>
    <row r="1540" spans="1:16" x14ac:dyDescent="0.25">
      <c r="A1540" s="9" t="str">
        <f>IF(A1539="","",IF(B1539&lt;C1539,A1539,IF(A1539=MAX('entry data'!$B$8:$B$507),"",A1539+1)))</f>
        <v/>
      </c>
      <c r="B1540" s="9" t="str">
        <f t="shared" si="159"/>
        <v/>
      </c>
      <c r="C1540" s="9" t="str">
        <f>IF(ISERROR(VLOOKUP(A1540,'entry data'!B:G,6,0)),"",VLOOKUP(A1540,'entry data'!B:G,6,0))</f>
        <v/>
      </c>
      <c r="D1540" s="9" t="str">
        <f>IF(ISERROR(VLOOKUP(A1540,'entry data'!B:C,2,0)),"",VLOOKUP(A1540,'entry data'!B:C,2,0))</f>
        <v/>
      </c>
      <c r="E1540" s="9" t="str">
        <f>IF(ISERROR(VLOOKUP(A1540,'entry data'!B:E,4,0)),"",VLOOKUP(A1540,'entry data'!B:E,4,0))</f>
        <v/>
      </c>
      <c r="F1540" s="11" t="str">
        <f>IF(A1540="","",IF(ISERROR(VLOOKUP(A1540,'entry data'!B:F,5,0)),"",VLOOKUP(A1540,'entry data'!B:F,5,0)))</f>
        <v/>
      </c>
      <c r="G1540" s="12" t="str">
        <f>IF(A1540="","",IF(ISERROR(VLOOKUP(A1540,'entry data'!B:I,8,0)),"",VLOOKUP(A1540,'entry data'!B:I,7,0)))</f>
        <v/>
      </c>
      <c r="H1540" s="13" t="str">
        <f>IF(A1540="","",IF(B1540=1,VLOOKUP(A1540,'entry data'!B:D,3,0),I1539))</f>
        <v/>
      </c>
      <c r="I1540" s="14" t="str">
        <f>IF(A1540="","",IF(E1540="weekly",7,IF(E1540="fortnightly",14,IF(E1540="monthly",DATE(IF(MONTH(H1540)=12,YEAR(H1540)+1,YEAR(H1540)),VLOOKUP(MONTH(H1540),index!$D$2:$G$13,2,0),DAY(H1540)),
IF(E1540="quarterly",DATE(IF(MONTH(H1540)&gt;=10,YEAR(H1540)+1,YEAR(H1540)),VLOOKUP(MONTH(H1540),index!$D$2:$G$13,3,0),DAY(H1540)),
IF(E1540="halfyearly",DATE(IF(MONTH(H1540)&gt;=7,YEAR(H1540)+1,YEAR(H1540)),VLOOKUP(MONTH(H1540),index!$D$2:$G$13,4,0),DAY(H1540)),
DATE(YEAR(H1540)+1,MONTH(H1540),DAY(H1540)))))-H1540))+H1540)</f>
        <v/>
      </c>
      <c r="J1540" s="9" t="str">
        <f t="shared" si="160"/>
        <v/>
      </c>
      <c r="K1540" s="11" t="str">
        <f t="shared" si="161"/>
        <v/>
      </c>
      <c r="L1540" s="11" t="str">
        <f t="shared" si="162"/>
        <v/>
      </c>
      <c r="M1540" s="11" t="str">
        <f>IF(A1540="","",VLOOKUP(E1540,index!$A$1:$B$6,2,0)*K1540*G1540)</f>
        <v/>
      </c>
      <c r="N1540" s="11" t="str">
        <f>IF(A1540="","",-PMT(G1540*VLOOKUP(E1540,index!$A$1:$B$6,2,0),C1540,F1540,0,0))</f>
        <v/>
      </c>
      <c r="O1540" s="11" t="str">
        <f t="shared" si="163"/>
        <v/>
      </c>
      <c r="P1540" s="11" t="str">
        <f t="shared" si="164"/>
        <v/>
      </c>
    </row>
    <row r="1541" spans="1:16" x14ac:dyDescent="0.25">
      <c r="A1541" s="9" t="str">
        <f>IF(A1540="","",IF(B1540&lt;C1540,A1540,IF(A1540=MAX('entry data'!$B$8:$B$507),"",A1540+1)))</f>
        <v/>
      </c>
      <c r="B1541" s="9" t="str">
        <f t="shared" si="159"/>
        <v/>
      </c>
      <c r="C1541" s="9" t="str">
        <f>IF(ISERROR(VLOOKUP(A1541,'entry data'!B:G,6,0)),"",VLOOKUP(A1541,'entry data'!B:G,6,0))</f>
        <v/>
      </c>
      <c r="D1541" s="9" t="str">
        <f>IF(ISERROR(VLOOKUP(A1541,'entry data'!B:C,2,0)),"",VLOOKUP(A1541,'entry data'!B:C,2,0))</f>
        <v/>
      </c>
      <c r="E1541" s="9" t="str">
        <f>IF(ISERROR(VLOOKUP(A1541,'entry data'!B:E,4,0)),"",VLOOKUP(A1541,'entry data'!B:E,4,0))</f>
        <v/>
      </c>
      <c r="F1541" s="11" t="str">
        <f>IF(A1541="","",IF(ISERROR(VLOOKUP(A1541,'entry data'!B:F,5,0)),"",VLOOKUP(A1541,'entry data'!B:F,5,0)))</f>
        <v/>
      </c>
      <c r="G1541" s="12" t="str">
        <f>IF(A1541="","",IF(ISERROR(VLOOKUP(A1541,'entry data'!B:I,8,0)),"",VLOOKUP(A1541,'entry data'!B:I,7,0)))</f>
        <v/>
      </c>
      <c r="H1541" s="13" t="str">
        <f>IF(A1541="","",IF(B1541=1,VLOOKUP(A1541,'entry data'!B:D,3,0),I1540))</f>
        <v/>
      </c>
      <c r="I1541" s="14" t="str">
        <f>IF(A1541="","",IF(E1541="weekly",7,IF(E1541="fortnightly",14,IF(E1541="monthly",DATE(IF(MONTH(H1541)=12,YEAR(H1541)+1,YEAR(H1541)),VLOOKUP(MONTH(H1541),index!$D$2:$G$13,2,0),DAY(H1541)),
IF(E1541="quarterly",DATE(IF(MONTH(H1541)&gt;=10,YEAR(H1541)+1,YEAR(H1541)),VLOOKUP(MONTH(H1541),index!$D$2:$G$13,3,0),DAY(H1541)),
IF(E1541="halfyearly",DATE(IF(MONTH(H1541)&gt;=7,YEAR(H1541)+1,YEAR(H1541)),VLOOKUP(MONTH(H1541),index!$D$2:$G$13,4,0),DAY(H1541)),
DATE(YEAR(H1541)+1,MONTH(H1541),DAY(H1541)))))-H1541))+H1541)</f>
        <v/>
      </c>
      <c r="J1541" s="9" t="str">
        <f t="shared" si="160"/>
        <v/>
      </c>
      <c r="K1541" s="11" t="str">
        <f t="shared" si="161"/>
        <v/>
      </c>
      <c r="L1541" s="11" t="str">
        <f t="shared" si="162"/>
        <v/>
      </c>
      <c r="M1541" s="11" t="str">
        <f>IF(A1541="","",VLOOKUP(E1541,index!$A$1:$B$6,2,0)*K1541*G1541)</f>
        <v/>
      </c>
      <c r="N1541" s="11" t="str">
        <f>IF(A1541="","",-PMT(G1541*VLOOKUP(E1541,index!$A$1:$B$6,2,0),C1541,F1541,0,0))</f>
        <v/>
      </c>
      <c r="O1541" s="11" t="str">
        <f t="shared" si="163"/>
        <v/>
      </c>
      <c r="P1541" s="11" t="str">
        <f t="shared" si="164"/>
        <v/>
      </c>
    </row>
    <row r="1542" spans="1:16" x14ac:dyDescent="0.25">
      <c r="A1542" s="9" t="str">
        <f>IF(A1541="","",IF(B1541&lt;C1541,A1541,IF(A1541=MAX('entry data'!$B$8:$B$507),"",A1541+1)))</f>
        <v/>
      </c>
      <c r="B1542" s="9" t="str">
        <f t="shared" si="159"/>
        <v/>
      </c>
      <c r="C1542" s="9" t="str">
        <f>IF(ISERROR(VLOOKUP(A1542,'entry data'!B:G,6,0)),"",VLOOKUP(A1542,'entry data'!B:G,6,0))</f>
        <v/>
      </c>
      <c r="D1542" s="9" t="str">
        <f>IF(ISERROR(VLOOKUP(A1542,'entry data'!B:C,2,0)),"",VLOOKUP(A1542,'entry data'!B:C,2,0))</f>
        <v/>
      </c>
      <c r="E1542" s="9" t="str">
        <f>IF(ISERROR(VLOOKUP(A1542,'entry data'!B:E,4,0)),"",VLOOKUP(A1542,'entry data'!B:E,4,0))</f>
        <v/>
      </c>
      <c r="F1542" s="11" t="str">
        <f>IF(A1542="","",IF(ISERROR(VLOOKUP(A1542,'entry data'!B:F,5,0)),"",VLOOKUP(A1542,'entry data'!B:F,5,0)))</f>
        <v/>
      </c>
      <c r="G1542" s="12" t="str">
        <f>IF(A1542="","",IF(ISERROR(VLOOKUP(A1542,'entry data'!B:I,8,0)),"",VLOOKUP(A1542,'entry data'!B:I,7,0)))</f>
        <v/>
      </c>
      <c r="H1542" s="13" t="str">
        <f>IF(A1542="","",IF(B1542=1,VLOOKUP(A1542,'entry data'!B:D,3,0),I1541))</f>
        <v/>
      </c>
      <c r="I1542" s="14" t="str">
        <f>IF(A1542="","",IF(E1542="weekly",7,IF(E1542="fortnightly",14,IF(E1542="monthly",DATE(IF(MONTH(H1542)=12,YEAR(H1542)+1,YEAR(H1542)),VLOOKUP(MONTH(H1542),index!$D$2:$G$13,2,0),DAY(H1542)),
IF(E1542="quarterly",DATE(IF(MONTH(H1542)&gt;=10,YEAR(H1542)+1,YEAR(H1542)),VLOOKUP(MONTH(H1542),index!$D$2:$G$13,3,0),DAY(H1542)),
IF(E1542="halfyearly",DATE(IF(MONTH(H1542)&gt;=7,YEAR(H1542)+1,YEAR(H1542)),VLOOKUP(MONTH(H1542),index!$D$2:$G$13,4,0),DAY(H1542)),
DATE(YEAR(H1542)+1,MONTH(H1542),DAY(H1542)))))-H1542))+H1542)</f>
        <v/>
      </c>
      <c r="J1542" s="9" t="str">
        <f t="shared" si="160"/>
        <v/>
      </c>
      <c r="K1542" s="11" t="str">
        <f t="shared" si="161"/>
        <v/>
      </c>
      <c r="L1542" s="11" t="str">
        <f t="shared" si="162"/>
        <v/>
      </c>
      <c r="M1542" s="11" t="str">
        <f>IF(A1542="","",VLOOKUP(E1542,index!$A$1:$B$6,2,0)*K1542*G1542)</f>
        <v/>
      </c>
      <c r="N1542" s="11" t="str">
        <f>IF(A1542="","",-PMT(G1542*VLOOKUP(E1542,index!$A$1:$B$6,2,0),C1542,F1542,0,0))</f>
        <v/>
      </c>
      <c r="O1542" s="11" t="str">
        <f t="shared" si="163"/>
        <v/>
      </c>
      <c r="P1542" s="11" t="str">
        <f t="shared" si="164"/>
        <v/>
      </c>
    </row>
    <row r="1543" spans="1:16" x14ac:dyDescent="0.25">
      <c r="A1543" s="9" t="str">
        <f>IF(A1542="","",IF(B1542&lt;C1542,A1542,IF(A1542=MAX('entry data'!$B$8:$B$507),"",A1542+1)))</f>
        <v/>
      </c>
      <c r="B1543" s="9" t="str">
        <f t="shared" si="159"/>
        <v/>
      </c>
      <c r="C1543" s="9" t="str">
        <f>IF(ISERROR(VLOOKUP(A1543,'entry data'!B:G,6,0)),"",VLOOKUP(A1543,'entry data'!B:G,6,0))</f>
        <v/>
      </c>
      <c r="D1543" s="9" t="str">
        <f>IF(ISERROR(VLOOKUP(A1543,'entry data'!B:C,2,0)),"",VLOOKUP(A1543,'entry data'!B:C,2,0))</f>
        <v/>
      </c>
      <c r="E1543" s="9" t="str">
        <f>IF(ISERROR(VLOOKUP(A1543,'entry data'!B:E,4,0)),"",VLOOKUP(A1543,'entry data'!B:E,4,0))</f>
        <v/>
      </c>
      <c r="F1543" s="11" t="str">
        <f>IF(A1543="","",IF(ISERROR(VLOOKUP(A1543,'entry data'!B:F,5,0)),"",VLOOKUP(A1543,'entry data'!B:F,5,0)))</f>
        <v/>
      </c>
      <c r="G1543" s="12" t="str">
        <f>IF(A1543="","",IF(ISERROR(VLOOKUP(A1543,'entry data'!B:I,8,0)),"",VLOOKUP(A1543,'entry data'!B:I,7,0)))</f>
        <v/>
      </c>
      <c r="H1543" s="13" t="str">
        <f>IF(A1543="","",IF(B1543=1,VLOOKUP(A1543,'entry data'!B:D,3,0),I1542))</f>
        <v/>
      </c>
      <c r="I1543" s="14" t="str">
        <f>IF(A1543="","",IF(E1543="weekly",7,IF(E1543="fortnightly",14,IF(E1543="monthly",DATE(IF(MONTH(H1543)=12,YEAR(H1543)+1,YEAR(H1543)),VLOOKUP(MONTH(H1543),index!$D$2:$G$13,2,0),DAY(H1543)),
IF(E1543="quarterly",DATE(IF(MONTH(H1543)&gt;=10,YEAR(H1543)+1,YEAR(H1543)),VLOOKUP(MONTH(H1543),index!$D$2:$G$13,3,0),DAY(H1543)),
IF(E1543="halfyearly",DATE(IF(MONTH(H1543)&gt;=7,YEAR(H1543)+1,YEAR(H1543)),VLOOKUP(MONTH(H1543),index!$D$2:$G$13,4,0),DAY(H1543)),
DATE(YEAR(H1543)+1,MONTH(H1543),DAY(H1543)))))-H1543))+H1543)</f>
        <v/>
      </c>
      <c r="J1543" s="9" t="str">
        <f t="shared" si="160"/>
        <v/>
      </c>
      <c r="K1543" s="11" t="str">
        <f t="shared" si="161"/>
        <v/>
      </c>
      <c r="L1543" s="11" t="str">
        <f t="shared" si="162"/>
        <v/>
      </c>
      <c r="M1543" s="11" t="str">
        <f>IF(A1543="","",VLOOKUP(E1543,index!$A$1:$B$6,2,0)*K1543*G1543)</f>
        <v/>
      </c>
      <c r="N1543" s="11" t="str">
        <f>IF(A1543="","",-PMT(G1543*VLOOKUP(E1543,index!$A$1:$B$6,2,0),C1543,F1543,0,0))</f>
        <v/>
      </c>
      <c r="O1543" s="11" t="str">
        <f t="shared" si="163"/>
        <v/>
      </c>
      <c r="P1543" s="11" t="str">
        <f t="shared" si="164"/>
        <v/>
      </c>
    </row>
    <row r="1544" spans="1:16" x14ac:dyDescent="0.25">
      <c r="A1544" s="9" t="str">
        <f>IF(A1543="","",IF(B1543&lt;C1543,A1543,IF(A1543=MAX('entry data'!$B$8:$B$507),"",A1543+1)))</f>
        <v/>
      </c>
      <c r="B1544" s="9" t="str">
        <f t="shared" si="159"/>
        <v/>
      </c>
      <c r="C1544" s="9" t="str">
        <f>IF(ISERROR(VLOOKUP(A1544,'entry data'!B:G,6,0)),"",VLOOKUP(A1544,'entry data'!B:G,6,0))</f>
        <v/>
      </c>
      <c r="D1544" s="9" t="str">
        <f>IF(ISERROR(VLOOKUP(A1544,'entry data'!B:C,2,0)),"",VLOOKUP(A1544,'entry data'!B:C,2,0))</f>
        <v/>
      </c>
      <c r="E1544" s="9" t="str">
        <f>IF(ISERROR(VLOOKUP(A1544,'entry data'!B:E,4,0)),"",VLOOKUP(A1544,'entry data'!B:E,4,0))</f>
        <v/>
      </c>
      <c r="F1544" s="11" t="str">
        <f>IF(A1544="","",IF(ISERROR(VLOOKUP(A1544,'entry data'!B:F,5,0)),"",VLOOKUP(A1544,'entry data'!B:F,5,0)))</f>
        <v/>
      </c>
      <c r="G1544" s="12" t="str">
        <f>IF(A1544="","",IF(ISERROR(VLOOKUP(A1544,'entry data'!B:I,8,0)),"",VLOOKUP(A1544,'entry data'!B:I,7,0)))</f>
        <v/>
      </c>
      <c r="H1544" s="13" t="str">
        <f>IF(A1544="","",IF(B1544=1,VLOOKUP(A1544,'entry data'!B:D,3,0),I1543))</f>
        <v/>
      </c>
      <c r="I1544" s="14" t="str">
        <f>IF(A1544="","",IF(E1544="weekly",7,IF(E1544="fortnightly",14,IF(E1544="monthly",DATE(IF(MONTH(H1544)=12,YEAR(H1544)+1,YEAR(H1544)),VLOOKUP(MONTH(H1544),index!$D$2:$G$13,2,0),DAY(H1544)),
IF(E1544="quarterly",DATE(IF(MONTH(H1544)&gt;=10,YEAR(H1544)+1,YEAR(H1544)),VLOOKUP(MONTH(H1544),index!$D$2:$G$13,3,0),DAY(H1544)),
IF(E1544="halfyearly",DATE(IF(MONTH(H1544)&gt;=7,YEAR(H1544)+1,YEAR(H1544)),VLOOKUP(MONTH(H1544),index!$D$2:$G$13,4,0),DAY(H1544)),
DATE(YEAR(H1544)+1,MONTH(H1544),DAY(H1544)))))-H1544))+H1544)</f>
        <v/>
      </c>
      <c r="J1544" s="9" t="str">
        <f t="shared" si="160"/>
        <v/>
      </c>
      <c r="K1544" s="11" t="str">
        <f t="shared" si="161"/>
        <v/>
      </c>
      <c r="L1544" s="11" t="str">
        <f t="shared" si="162"/>
        <v/>
      </c>
      <c r="M1544" s="11" t="str">
        <f>IF(A1544="","",VLOOKUP(E1544,index!$A$1:$B$6,2,0)*K1544*G1544)</f>
        <v/>
      </c>
      <c r="N1544" s="11" t="str">
        <f>IF(A1544="","",-PMT(G1544*VLOOKUP(E1544,index!$A$1:$B$6,2,0),C1544,F1544,0,0))</f>
        <v/>
      </c>
      <c r="O1544" s="11" t="str">
        <f t="shared" si="163"/>
        <v/>
      </c>
      <c r="P1544" s="11" t="str">
        <f t="shared" si="164"/>
        <v/>
      </c>
    </row>
    <row r="1545" spans="1:16" x14ac:dyDescent="0.25">
      <c r="A1545" s="9" t="str">
        <f>IF(A1544="","",IF(B1544&lt;C1544,A1544,IF(A1544=MAX('entry data'!$B$8:$B$507),"",A1544+1)))</f>
        <v/>
      </c>
      <c r="B1545" s="9" t="str">
        <f t="shared" si="159"/>
        <v/>
      </c>
      <c r="C1545" s="9" t="str">
        <f>IF(ISERROR(VLOOKUP(A1545,'entry data'!B:G,6,0)),"",VLOOKUP(A1545,'entry data'!B:G,6,0))</f>
        <v/>
      </c>
      <c r="D1545" s="9" t="str">
        <f>IF(ISERROR(VLOOKUP(A1545,'entry data'!B:C,2,0)),"",VLOOKUP(A1545,'entry data'!B:C,2,0))</f>
        <v/>
      </c>
      <c r="E1545" s="9" t="str">
        <f>IF(ISERROR(VLOOKUP(A1545,'entry data'!B:E,4,0)),"",VLOOKUP(A1545,'entry data'!B:E,4,0))</f>
        <v/>
      </c>
      <c r="F1545" s="11" t="str">
        <f>IF(A1545="","",IF(ISERROR(VLOOKUP(A1545,'entry data'!B:F,5,0)),"",VLOOKUP(A1545,'entry data'!B:F,5,0)))</f>
        <v/>
      </c>
      <c r="G1545" s="12" t="str">
        <f>IF(A1545="","",IF(ISERROR(VLOOKUP(A1545,'entry data'!B:I,8,0)),"",VLOOKUP(A1545,'entry data'!B:I,7,0)))</f>
        <v/>
      </c>
      <c r="H1545" s="13" t="str">
        <f>IF(A1545="","",IF(B1545=1,VLOOKUP(A1545,'entry data'!B:D,3,0),I1544))</f>
        <v/>
      </c>
      <c r="I1545" s="14" t="str">
        <f>IF(A1545="","",IF(E1545="weekly",7,IF(E1545="fortnightly",14,IF(E1545="monthly",DATE(IF(MONTH(H1545)=12,YEAR(H1545)+1,YEAR(H1545)),VLOOKUP(MONTH(H1545),index!$D$2:$G$13,2,0),DAY(H1545)),
IF(E1545="quarterly",DATE(IF(MONTH(H1545)&gt;=10,YEAR(H1545)+1,YEAR(H1545)),VLOOKUP(MONTH(H1545),index!$D$2:$G$13,3,0),DAY(H1545)),
IF(E1545="halfyearly",DATE(IF(MONTH(H1545)&gt;=7,YEAR(H1545)+1,YEAR(H1545)),VLOOKUP(MONTH(H1545),index!$D$2:$G$13,4,0),DAY(H1545)),
DATE(YEAR(H1545)+1,MONTH(H1545),DAY(H1545)))))-H1545))+H1545)</f>
        <v/>
      </c>
      <c r="J1545" s="9" t="str">
        <f t="shared" si="160"/>
        <v/>
      </c>
      <c r="K1545" s="11" t="str">
        <f t="shared" si="161"/>
        <v/>
      </c>
      <c r="L1545" s="11" t="str">
        <f t="shared" si="162"/>
        <v/>
      </c>
      <c r="M1545" s="11" t="str">
        <f>IF(A1545="","",VLOOKUP(E1545,index!$A$1:$B$6,2,0)*K1545*G1545)</f>
        <v/>
      </c>
      <c r="N1545" s="11" t="str">
        <f>IF(A1545="","",-PMT(G1545*VLOOKUP(E1545,index!$A$1:$B$6,2,0),C1545,F1545,0,0))</f>
        <v/>
      </c>
      <c r="O1545" s="11" t="str">
        <f t="shared" si="163"/>
        <v/>
      </c>
      <c r="P1545" s="11" t="str">
        <f t="shared" si="164"/>
        <v/>
      </c>
    </row>
    <row r="1546" spans="1:16" x14ac:dyDescent="0.25">
      <c r="A1546" s="9" t="str">
        <f>IF(A1545="","",IF(B1545&lt;C1545,A1545,IF(A1545=MAX('entry data'!$B$8:$B$507),"",A1545+1)))</f>
        <v/>
      </c>
      <c r="B1546" s="9" t="str">
        <f t="shared" si="159"/>
        <v/>
      </c>
      <c r="C1546" s="9" t="str">
        <f>IF(ISERROR(VLOOKUP(A1546,'entry data'!B:G,6,0)),"",VLOOKUP(A1546,'entry data'!B:G,6,0))</f>
        <v/>
      </c>
      <c r="D1546" s="9" t="str">
        <f>IF(ISERROR(VLOOKUP(A1546,'entry data'!B:C,2,0)),"",VLOOKUP(A1546,'entry data'!B:C,2,0))</f>
        <v/>
      </c>
      <c r="E1546" s="9" t="str">
        <f>IF(ISERROR(VLOOKUP(A1546,'entry data'!B:E,4,0)),"",VLOOKUP(A1546,'entry data'!B:E,4,0))</f>
        <v/>
      </c>
      <c r="F1546" s="11" t="str">
        <f>IF(A1546="","",IF(ISERROR(VLOOKUP(A1546,'entry data'!B:F,5,0)),"",VLOOKUP(A1546,'entry data'!B:F,5,0)))</f>
        <v/>
      </c>
      <c r="G1546" s="12" t="str">
        <f>IF(A1546="","",IF(ISERROR(VLOOKUP(A1546,'entry data'!B:I,8,0)),"",VLOOKUP(A1546,'entry data'!B:I,7,0)))</f>
        <v/>
      </c>
      <c r="H1546" s="13" t="str">
        <f>IF(A1546="","",IF(B1546=1,VLOOKUP(A1546,'entry data'!B:D,3,0),I1545))</f>
        <v/>
      </c>
      <c r="I1546" s="14" t="str">
        <f>IF(A1546="","",IF(E1546="weekly",7,IF(E1546="fortnightly",14,IF(E1546="monthly",DATE(IF(MONTH(H1546)=12,YEAR(H1546)+1,YEAR(H1546)),VLOOKUP(MONTH(H1546),index!$D$2:$G$13,2,0),DAY(H1546)),
IF(E1546="quarterly",DATE(IF(MONTH(H1546)&gt;=10,YEAR(H1546)+1,YEAR(H1546)),VLOOKUP(MONTH(H1546),index!$D$2:$G$13,3,0),DAY(H1546)),
IF(E1546="halfyearly",DATE(IF(MONTH(H1546)&gt;=7,YEAR(H1546)+1,YEAR(H1546)),VLOOKUP(MONTH(H1546),index!$D$2:$G$13,4,0),DAY(H1546)),
DATE(YEAR(H1546)+1,MONTH(H1546),DAY(H1546)))))-H1546))+H1546)</f>
        <v/>
      </c>
      <c r="J1546" s="9" t="str">
        <f t="shared" si="160"/>
        <v/>
      </c>
      <c r="K1546" s="11" t="str">
        <f t="shared" si="161"/>
        <v/>
      </c>
      <c r="L1546" s="11" t="str">
        <f t="shared" si="162"/>
        <v/>
      </c>
      <c r="M1546" s="11" t="str">
        <f>IF(A1546="","",VLOOKUP(E1546,index!$A$1:$B$6,2,0)*K1546*G1546)</f>
        <v/>
      </c>
      <c r="N1546" s="11" t="str">
        <f>IF(A1546="","",-PMT(G1546*VLOOKUP(E1546,index!$A$1:$B$6,2,0),C1546,F1546,0,0))</f>
        <v/>
      </c>
      <c r="O1546" s="11" t="str">
        <f t="shared" si="163"/>
        <v/>
      </c>
      <c r="P1546" s="11" t="str">
        <f t="shared" si="164"/>
        <v/>
      </c>
    </row>
    <row r="1547" spans="1:16" x14ac:dyDescent="0.25">
      <c r="A1547" s="9" t="str">
        <f>IF(A1546="","",IF(B1546&lt;C1546,A1546,IF(A1546=MAX('entry data'!$B$8:$B$507),"",A1546+1)))</f>
        <v/>
      </c>
      <c r="B1547" s="9" t="str">
        <f t="shared" si="159"/>
        <v/>
      </c>
      <c r="C1547" s="9" t="str">
        <f>IF(ISERROR(VLOOKUP(A1547,'entry data'!B:G,6,0)),"",VLOOKUP(A1547,'entry data'!B:G,6,0))</f>
        <v/>
      </c>
      <c r="D1547" s="9" t="str">
        <f>IF(ISERROR(VLOOKUP(A1547,'entry data'!B:C,2,0)),"",VLOOKUP(A1547,'entry data'!B:C,2,0))</f>
        <v/>
      </c>
      <c r="E1547" s="9" t="str">
        <f>IF(ISERROR(VLOOKUP(A1547,'entry data'!B:E,4,0)),"",VLOOKUP(A1547,'entry data'!B:E,4,0))</f>
        <v/>
      </c>
      <c r="F1547" s="11" t="str">
        <f>IF(A1547="","",IF(ISERROR(VLOOKUP(A1547,'entry data'!B:F,5,0)),"",VLOOKUP(A1547,'entry data'!B:F,5,0)))</f>
        <v/>
      </c>
      <c r="G1547" s="12" t="str">
        <f>IF(A1547="","",IF(ISERROR(VLOOKUP(A1547,'entry data'!B:I,8,0)),"",VLOOKUP(A1547,'entry data'!B:I,7,0)))</f>
        <v/>
      </c>
      <c r="H1547" s="13" t="str">
        <f>IF(A1547="","",IF(B1547=1,VLOOKUP(A1547,'entry data'!B:D,3,0),I1546))</f>
        <v/>
      </c>
      <c r="I1547" s="14" t="str">
        <f>IF(A1547="","",IF(E1547="weekly",7,IF(E1547="fortnightly",14,IF(E1547="monthly",DATE(IF(MONTH(H1547)=12,YEAR(H1547)+1,YEAR(H1547)),VLOOKUP(MONTH(H1547),index!$D$2:$G$13,2,0),DAY(H1547)),
IF(E1547="quarterly",DATE(IF(MONTH(H1547)&gt;=10,YEAR(H1547)+1,YEAR(H1547)),VLOOKUP(MONTH(H1547),index!$D$2:$G$13,3,0),DAY(H1547)),
IF(E1547="halfyearly",DATE(IF(MONTH(H1547)&gt;=7,YEAR(H1547)+1,YEAR(H1547)),VLOOKUP(MONTH(H1547),index!$D$2:$G$13,4,0),DAY(H1547)),
DATE(YEAR(H1547)+1,MONTH(H1547),DAY(H1547)))))-H1547))+H1547)</f>
        <v/>
      </c>
      <c r="J1547" s="9" t="str">
        <f t="shared" si="160"/>
        <v/>
      </c>
      <c r="K1547" s="11" t="str">
        <f t="shared" si="161"/>
        <v/>
      </c>
      <c r="L1547" s="11" t="str">
        <f t="shared" si="162"/>
        <v/>
      </c>
      <c r="M1547" s="11" t="str">
        <f>IF(A1547="","",VLOOKUP(E1547,index!$A$1:$B$6,2,0)*K1547*G1547)</f>
        <v/>
      </c>
      <c r="N1547" s="11" t="str">
        <f>IF(A1547="","",-PMT(G1547*VLOOKUP(E1547,index!$A$1:$B$6,2,0),C1547,F1547,0,0))</f>
        <v/>
      </c>
      <c r="O1547" s="11" t="str">
        <f t="shared" si="163"/>
        <v/>
      </c>
      <c r="P1547" s="11" t="str">
        <f t="shared" si="164"/>
        <v/>
      </c>
    </row>
    <row r="1548" spans="1:16" x14ac:dyDescent="0.25">
      <c r="A1548" s="9" t="str">
        <f>IF(A1547="","",IF(B1547&lt;C1547,A1547,IF(A1547=MAX('entry data'!$B$8:$B$507),"",A1547+1)))</f>
        <v/>
      </c>
      <c r="B1548" s="9" t="str">
        <f t="shared" si="159"/>
        <v/>
      </c>
      <c r="C1548" s="9" t="str">
        <f>IF(ISERROR(VLOOKUP(A1548,'entry data'!B:G,6,0)),"",VLOOKUP(A1548,'entry data'!B:G,6,0))</f>
        <v/>
      </c>
      <c r="D1548" s="9" t="str">
        <f>IF(ISERROR(VLOOKUP(A1548,'entry data'!B:C,2,0)),"",VLOOKUP(A1548,'entry data'!B:C,2,0))</f>
        <v/>
      </c>
      <c r="E1548" s="9" t="str">
        <f>IF(ISERROR(VLOOKUP(A1548,'entry data'!B:E,4,0)),"",VLOOKUP(A1548,'entry data'!B:E,4,0))</f>
        <v/>
      </c>
      <c r="F1548" s="11" t="str">
        <f>IF(A1548="","",IF(ISERROR(VLOOKUP(A1548,'entry data'!B:F,5,0)),"",VLOOKUP(A1548,'entry data'!B:F,5,0)))</f>
        <v/>
      </c>
      <c r="G1548" s="12" t="str">
        <f>IF(A1548="","",IF(ISERROR(VLOOKUP(A1548,'entry data'!B:I,8,0)),"",VLOOKUP(A1548,'entry data'!B:I,7,0)))</f>
        <v/>
      </c>
      <c r="H1548" s="13" t="str">
        <f>IF(A1548="","",IF(B1548=1,VLOOKUP(A1548,'entry data'!B:D,3,0),I1547))</f>
        <v/>
      </c>
      <c r="I1548" s="14" t="str">
        <f>IF(A1548="","",IF(E1548="weekly",7,IF(E1548="fortnightly",14,IF(E1548="monthly",DATE(IF(MONTH(H1548)=12,YEAR(H1548)+1,YEAR(H1548)),VLOOKUP(MONTH(H1548),index!$D$2:$G$13,2,0),DAY(H1548)),
IF(E1548="quarterly",DATE(IF(MONTH(H1548)&gt;=10,YEAR(H1548)+1,YEAR(H1548)),VLOOKUP(MONTH(H1548),index!$D$2:$G$13,3,0),DAY(H1548)),
IF(E1548="halfyearly",DATE(IF(MONTH(H1548)&gt;=7,YEAR(H1548)+1,YEAR(H1548)),VLOOKUP(MONTH(H1548),index!$D$2:$G$13,4,0),DAY(H1548)),
DATE(YEAR(H1548)+1,MONTH(H1548),DAY(H1548)))))-H1548))+H1548)</f>
        <v/>
      </c>
      <c r="J1548" s="9" t="str">
        <f t="shared" si="160"/>
        <v/>
      </c>
      <c r="K1548" s="11" t="str">
        <f t="shared" si="161"/>
        <v/>
      </c>
      <c r="L1548" s="11" t="str">
        <f t="shared" si="162"/>
        <v/>
      </c>
      <c r="M1548" s="11" t="str">
        <f>IF(A1548="","",VLOOKUP(E1548,index!$A$1:$B$6,2,0)*K1548*G1548)</f>
        <v/>
      </c>
      <c r="N1548" s="11" t="str">
        <f>IF(A1548="","",-PMT(G1548*VLOOKUP(E1548,index!$A$1:$B$6,2,0),C1548,F1548,0,0))</f>
        <v/>
      </c>
      <c r="O1548" s="11" t="str">
        <f t="shared" si="163"/>
        <v/>
      </c>
      <c r="P1548" s="11" t="str">
        <f t="shared" si="164"/>
        <v/>
      </c>
    </row>
    <row r="1549" spans="1:16" x14ac:dyDescent="0.25">
      <c r="A1549" s="9" t="str">
        <f>IF(A1548="","",IF(B1548&lt;C1548,A1548,IF(A1548=MAX('entry data'!$B$8:$B$507),"",A1548+1)))</f>
        <v/>
      </c>
      <c r="B1549" s="9" t="str">
        <f t="shared" si="159"/>
        <v/>
      </c>
      <c r="C1549" s="9" t="str">
        <f>IF(ISERROR(VLOOKUP(A1549,'entry data'!B:G,6,0)),"",VLOOKUP(A1549,'entry data'!B:G,6,0))</f>
        <v/>
      </c>
      <c r="D1549" s="9" t="str">
        <f>IF(ISERROR(VLOOKUP(A1549,'entry data'!B:C,2,0)),"",VLOOKUP(A1549,'entry data'!B:C,2,0))</f>
        <v/>
      </c>
      <c r="E1549" s="9" t="str">
        <f>IF(ISERROR(VLOOKUP(A1549,'entry data'!B:E,4,0)),"",VLOOKUP(A1549,'entry data'!B:E,4,0))</f>
        <v/>
      </c>
      <c r="F1549" s="11" t="str">
        <f>IF(A1549="","",IF(ISERROR(VLOOKUP(A1549,'entry data'!B:F,5,0)),"",VLOOKUP(A1549,'entry data'!B:F,5,0)))</f>
        <v/>
      </c>
      <c r="G1549" s="12" t="str">
        <f>IF(A1549="","",IF(ISERROR(VLOOKUP(A1549,'entry data'!B:I,8,0)),"",VLOOKUP(A1549,'entry data'!B:I,7,0)))</f>
        <v/>
      </c>
      <c r="H1549" s="13" t="str">
        <f>IF(A1549="","",IF(B1549=1,VLOOKUP(A1549,'entry data'!B:D,3,0),I1548))</f>
        <v/>
      </c>
      <c r="I1549" s="14" t="str">
        <f>IF(A1549="","",IF(E1549="weekly",7,IF(E1549="fortnightly",14,IF(E1549="monthly",DATE(IF(MONTH(H1549)=12,YEAR(H1549)+1,YEAR(H1549)),VLOOKUP(MONTH(H1549),index!$D$2:$G$13,2,0),DAY(H1549)),
IF(E1549="quarterly",DATE(IF(MONTH(H1549)&gt;=10,YEAR(H1549)+1,YEAR(H1549)),VLOOKUP(MONTH(H1549),index!$D$2:$G$13,3,0),DAY(H1549)),
IF(E1549="halfyearly",DATE(IF(MONTH(H1549)&gt;=7,YEAR(H1549)+1,YEAR(H1549)),VLOOKUP(MONTH(H1549),index!$D$2:$G$13,4,0),DAY(H1549)),
DATE(YEAR(H1549)+1,MONTH(H1549),DAY(H1549)))))-H1549))+H1549)</f>
        <v/>
      </c>
      <c r="J1549" s="9" t="str">
        <f t="shared" si="160"/>
        <v/>
      </c>
      <c r="K1549" s="11" t="str">
        <f t="shared" si="161"/>
        <v/>
      </c>
      <c r="L1549" s="11" t="str">
        <f t="shared" si="162"/>
        <v/>
      </c>
      <c r="M1549" s="11" t="str">
        <f>IF(A1549="","",VLOOKUP(E1549,index!$A$1:$B$6,2,0)*K1549*G1549)</f>
        <v/>
      </c>
      <c r="N1549" s="11" t="str">
        <f>IF(A1549="","",-PMT(G1549*VLOOKUP(E1549,index!$A$1:$B$6,2,0),C1549,F1549,0,0))</f>
        <v/>
      </c>
      <c r="O1549" s="11" t="str">
        <f t="shared" si="163"/>
        <v/>
      </c>
      <c r="P1549" s="11" t="str">
        <f t="shared" si="164"/>
        <v/>
      </c>
    </row>
    <row r="1550" spans="1:16" x14ac:dyDescent="0.25">
      <c r="A1550" s="9" t="str">
        <f>IF(A1549="","",IF(B1549&lt;C1549,A1549,IF(A1549=MAX('entry data'!$B$8:$B$507),"",A1549+1)))</f>
        <v/>
      </c>
      <c r="B1550" s="9" t="str">
        <f t="shared" si="159"/>
        <v/>
      </c>
      <c r="C1550" s="9" t="str">
        <f>IF(ISERROR(VLOOKUP(A1550,'entry data'!B:G,6,0)),"",VLOOKUP(A1550,'entry data'!B:G,6,0))</f>
        <v/>
      </c>
      <c r="D1550" s="9" t="str">
        <f>IF(ISERROR(VLOOKUP(A1550,'entry data'!B:C,2,0)),"",VLOOKUP(A1550,'entry data'!B:C,2,0))</f>
        <v/>
      </c>
      <c r="E1550" s="9" t="str">
        <f>IF(ISERROR(VLOOKUP(A1550,'entry data'!B:E,4,0)),"",VLOOKUP(A1550,'entry data'!B:E,4,0))</f>
        <v/>
      </c>
      <c r="F1550" s="11" t="str">
        <f>IF(A1550="","",IF(ISERROR(VLOOKUP(A1550,'entry data'!B:F,5,0)),"",VLOOKUP(A1550,'entry data'!B:F,5,0)))</f>
        <v/>
      </c>
      <c r="G1550" s="12" t="str">
        <f>IF(A1550="","",IF(ISERROR(VLOOKUP(A1550,'entry data'!B:I,8,0)),"",VLOOKUP(A1550,'entry data'!B:I,7,0)))</f>
        <v/>
      </c>
      <c r="H1550" s="13" t="str">
        <f>IF(A1550="","",IF(B1550=1,VLOOKUP(A1550,'entry data'!B:D,3,0),I1549))</f>
        <v/>
      </c>
      <c r="I1550" s="14" t="str">
        <f>IF(A1550="","",IF(E1550="weekly",7,IF(E1550="fortnightly",14,IF(E1550="monthly",DATE(IF(MONTH(H1550)=12,YEAR(H1550)+1,YEAR(H1550)),VLOOKUP(MONTH(H1550),index!$D$2:$G$13,2,0),DAY(H1550)),
IF(E1550="quarterly",DATE(IF(MONTH(H1550)&gt;=10,YEAR(H1550)+1,YEAR(H1550)),VLOOKUP(MONTH(H1550),index!$D$2:$G$13,3,0),DAY(H1550)),
IF(E1550="halfyearly",DATE(IF(MONTH(H1550)&gt;=7,YEAR(H1550)+1,YEAR(H1550)),VLOOKUP(MONTH(H1550),index!$D$2:$G$13,4,0),DAY(H1550)),
DATE(YEAR(H1550)+1,MONTH(H1550),DAY(H1550)))))-H1550))+H1550)</f>
        <v/>
      </c>
      <c r="J1550" s="9" t="str">
        <f t="shared" si="160"/>
        <v/>
      </c>
      <c r="K1550" s="11" t="str">
        <f t="shared" si="161"/>
        <v/>
      </c>
      <c r="L1550" s="11" t="str">
        <f t="shared" si="162"/>
        <v/>
      </c>
      <c r="M1550" s="11" t="str">
        <f>IF(A1550="","",VLOOKUP(E1550,index!$A$1:$B$6,2,0)*K1550*G1550)</f>
        <v/>
      </c>
      <c r="N1550" s="11" t="str">
        <f>IF(A1550="","",-PMT(G1550*VLOOKUP(E1550,index!$A$1:$B$6,2,0),C1550,F1550,0,0))</f>
        <v/>
      </c>
      <c r="O1550" s="11" t="str">
        <f t="shared" si="163"/>
        <v/>
      </c>
      <c r="P1550" s="11" t="str">
        <f t="shared" si="164"/>
        <v/>
      </c>
    </row>
    <row r="1551" spans="1:16" x14ac:dyDescent="0.25">
      <c r="A1551" s="9" t="str">
        <f>IF(A1550="","",IF(B1550&lt;C1550,A1550,IF(A1550=MAX('entry data'!$B$8:$B$507),"",A1550+1)))</f>
        <v/>
      </c>
      <c r="B1551" s="9" t="str">
        <f t="shared" si="159"/>
        <v/>
      </c>
      <c r="C1551" s="9" t="str">
        <f>IF(ISERROR(VLOOKUP(A1551,'entry data'!B:G,6,0)),"",VLOOKUP(A1551,'entry data'!B:G,6,0))</f>
        <v/>
      </c>
      <c r="D1551" s="9" t="str">
        <f>IF(ISERROR(VLOOKUP(A1551,'entry data'!B:C,2,0)),"",VLOOKUP(A1551,'entry data'!B:C,2,0))</f>
        <v/>
      </c>
      <c r="E1551" s="9" t="str">
        <f>IF(ISERROR(VLOOKUP(A1551,'entry data'!B:E,4,0)),"",VLOOKUP(A1551,'entry data'!B:E,4,0))</f>
        <v/>
      </c>
      <c r="F1551" s="11" t="str">
        <f>IF(A1551="","",IF(ISERROR(VLOOKUP(A1551,'entry data'!B:F,5,0)),"",VLOOKUP(A1551,'entry data'!B:F,5,0)))</f>
        <v/>
      </c>
      <c r="G1551" s="12" t="str">
        <f>IF(A1551="","",IF(ISERROR(VLOOKUP(A1551,'entry data'!B:I,8,0)),"",VLOOKUP(A1551,'entry data'!B:I,7,0)))</f>
        <v/>
      </c>
      <c r="H1551" s="13" t="str">
        <f>IF(A1551="","",IF(B1551=1,VLOOKUP(A1551,'entry data'!B:D,3,0),I1550))</f>
        <v/>
      </c>
      <c r="I1551" s="14" t="str">
        <f>IF(A1551="","",IF(E1551="weekly",7,IF(E1551="fortnightly",14,IF(E1551="monthly",DATE(IF(MONTH(H1551)=12,YEAR(H1551)+1,YEAR(H1551)),VLOOKUP(MONTH(H1551),index!$D$2:$G$13,2,0),DAY(H1551)),
IF(E1551="quarterly",DATE(IF(MONTH(H1551)&gt;=10,YEAR(H1551)+1,YEAR(H1551)),VLOOKUP(MONTH(H1551),index!$D$2:$G$13,3,0),DAY(H1551)),
IF(E1551="halfyearly",DATE(IF(MONTH(H1551)&gt;=7,YEAR(H1551)+1,YEAR(H1551)),VLOOKUP(MONTH(H1551),index!$D$2:$G$13,4,0),DAY(H1551)),
DATE(YEAR(H1551)+1,MONTH(H1551),DAY(H1551)))))-H1551))+H1551)</f>
        <v/>
      </c>
      <c r="J1551" s="9" t="str">
        <f t="shared" si="160"/>
        <v/>
      </c>
      <c r="K1551" s="11" t="str">
        <f t="shared" si="161"/>
        <v/>
      </c>
      <c r="L1551" s="11" t="str">
        <f t="shared" si="162"/>
        <v/>
      </c>
      <c r="M1551" s="11" t="str">
        <f>IF(A1551="","",VLOOKUP(E1551,index!$A$1:$B$6,2,0)*K1551*G1551)</f>
        <v/>
      </c>
      <c r="N1551" s="11" t="str">
        <f>IF(A1551="","",-PMT(G1551*VLOOKUP(E1551,index!$A$1:$B$6,2,0),C1551,F1551,0,0))</f>
        <v/>
      </c>
      <c r="O1551" s="11" t="str">
        <f t="shared" si="163"/>
        <v/>
      </c>
      <c r="P1551" s="11" t="str">
        <f t="shared" si="164"/>
        <v/>
      </c>
    </row>
    <row r="1552" spans="1:16" x14ac:dyDescent="0.25">
      <c r="A1552" s="9" t="str">
        <f>IF(A1551="","",IF(B1551&lt;C1551,A1551,IF(A1551=MAX('entry data'!$B$8:$B$507),"",A1551+1)))</f>
        <v/>
      </c>
      <c r="B1552" s="9" t="str">
        <f t="shared" si="159"/>
        <v/>
      </c>
      <c r="C1552" s="9" t="str">
        <f>IF(ISERROR(VLOOKUP(A1552,'entry data'!B:G,6,0)),"",VLOOKUP(A1552,'entry data'!B:G,6,0))</f>
        <v/>
      </c>
      <c r="D1552" s="9" t="str">
        <f>IF(ISERROR(VLOOKUP(A1552,'entry data'!B:C,2,0)),"",VLOOKUP(A1552,'entry data'!B:C,2,0))</f>
        <v/>
      </c>
      <c r="E1552" s="9" t="str">
        <f>IF(ISERROR(VLOOKUP(A1552,'entry data'!B:E,4,0)),"",VLOOKUP(A1552,'entry data'!B:E,4,0))</f>
        <v/>
      </c>
      <c r="F1552" s="11" t="str">
        <f>IF(A1552="","",IF(ISERROR(VLOOKUP(A1552,'entry data'!B:F,5,0)),"",VLOOKUP(A1552,'entry data'!B:F,5,0)))</f>
        <v/>
      </c>
      <c r="G1552" s="12" t="str">
        <f>IF(A1552="","",IF(ISERROR(VLOOKUP(A1552,'entry data'!B:I,8,0)),"",VLOOKUP(A1552,'entry data'!B:I,7,0)))</f>
        <v/>
      </c>
      <c r="H1552" s="13" t="str">
        <f>IF(A1552="","",IF(B1552=1,VLOOKUP(A1552,'entry data'!B:D,3,0),I1551))</f>
        <v/>
      </c>
      <c r="I1552" s="14" t="str">
        <f>IF(A1552="","",IF(E1552="weekly",7,IF(E1552="fortnightly",14,IF(E1552="monthly",DATE(IF(MONTH(H1552)=12,YEAR(H1552)+1,YEAR(H1552)),VLOOKUP(MONTH(H1552),index!$D$2:$G$13,2,0),DAY(H1552)),
IF(E1552="quarterly",DATE(IF(MONTH(H1552)&gt;=10,YEAR(H1552)+1,YEAR(H1552)),VLOOKUP(MONTH(H1552),index!$D$2:$G$13,3,0),DAY(H1552)),
IF(E1552="halfyearly",DATE(IF(MONTH(H1552)&gt;=7,YEAR(H1552)+1,YEAR(H1552)),VLOOKUP(MONTH(H1552),index!$D$2:$G$13,4,0),DAY(H1552)),
DATE(YEAR(H1552)+1,MONTH(H1552),DAY(H1552)))))-H1552))+H1552)</f>
        <v/>
      </c>
      <c r="J1552" s="9" t="str">
        <f t="shared" si="160"/>
        <v/>
      </c>
      <c r="K1552" s="11" t="str">
        <f t="shared" si="161"/>
        <v/>
      </c>
      <c r="L1552" s="11" t="str">
        <f t="shared" si="162"/>
        <v/>
      </c>
      <c r="M1552" s="11" t="str">
        <f>IF(A1552="","",VLOOKUP(E1552,index!$A$1:$B$6,2,0)*K1552*G1552)</f>
        <v/>
      </c>
      <c r="N1552" s="11" t="str">
        <f>IF(A1552="","",-PMT(G1552*VLOOKUP(E1552,index!$A$1:$B$6,2,0),C1552,F1552,0,0))</f>
        <v/>
      </c>
      <c r="O1552" s="11" t="str">
        <f t="shared" si="163"/>
        <v/>
      </c>
      <c r="P1552" s="11" t="str">
        <f t="shared" si="164"/>
        <v/>
      </c>
    </row>
    <row r="1553" spans="1:16" x14ac:dyDescent="0.25">
      <c r="A1553" s="9" t="str">
        <f>IF(A1552="","",IF(B1552&lt;C1552,A1552,IF(A1552=MAX('entry data'!$B$8:$B$507),"",A1552+1)))</f>
        <v/>
      </c>
      <c r="B1553" s="9" t="str">
        <f t="shared" si="159"/>
        <v/>
      </c>
      <c r="C1553" s="9" t="str">
        <f>IF(ISERROR(VLOOKUP(A1553,'entry data'!B:G,6,0)),"",VLOOKUP(A1553,'entry data'!B:G,6,0))</f>
        <v/>
      </c>
      <c r="D1553" s="9" t="str">
        <f>IF(ISERROR(VLOOKUP(A1553,'entry data'!B:C,2,0)),"",VLOOKUP(A1553,'entry data'!B:C,2,0))</f>
        <v/>
      </c>
      <c r="E1553" s="9" t="str">
        <f>IF(ISERROR(VLOOKUP(A1553,'entry data'!B:E,4,0)),"",VLOOKUP(A1553,'entry data'!B:E,4,0))</f>
        <v/>
      </c>
      <c r="F1553" s="11" t="str">
        <f>IF(A1553="","",IF(ISERROR(VLOOKUP(A1553,'entry data'!B:F,5,0)),"",VLOOKUP(A1553,'entry data'!B:F,5,0)))</f>
        <v/>
      </c>
      <c r="G1553" s="12" t="str">
        <f>IF(A1553="","",IF(ISERROR(VLOOKUP(A1553,'entry data'!B:I,8,0)),"",VLOOKUP(A1553,'entry data'!B:I,7,0)))</f>
        <v/>
      </c>
      <c r="H1553" s="13" t="str">
        <f>IF(A1553="","",IF(B1553=1,VLOOKUP(A1553,'entry data'!B:D,3,0),I1552))</f>
        <v/>
      </c>
      <c r="I1553" s="14" t="str">
        <f>IF(A1553="","",IF(E1553="weekly",7,IF(E1553="fortnightly",14,IF(E1553="monthly",DATE(IF(MONTH(H1553)=12,YEAR(H1553)+1,YEAR(H1553)),VLOOKUP(MONTH(H1553),index!$D$2:$G$13,2,0),DAY(H1553)),
IF(E1553="quarterly",DATE(IF(MONTH(H1553)&gt;=10,YEAR(H1553)+1,YEAR(H1553)),VLOOKUP(MONTH(H1553),index!$D$2:$G$13,3,0),DAY(H1553)),
IF(E1553="halfyearly",DATE(IF(MONTH(H1553)&gt;=7,YEAR(H1553)+1,YEAR(H1553)),VLOOKUP(MONTH(H1553),index!$D$2:$G$13,4,0),DAY(H1553)),
DATE(YEAR(H1553)+1,MONTH(H1553),DAY(H1553)))))-H1553))+H1553)</f>
        <v/>
      </c>
      <c r="J1553" s="9" t="str">
        <f t="shared" si="160"/>
        <v/>
      </c>
      <c r="K1553" s="11" t="str">
        <f t="shared" si="161"/>
        <v/>
      </c>
      <c r="L1553" s="11" t="str">
        <f t="shared" si="162"/>
        <v/>
      </c>
      <c r="M1553" s="11" t="str">
        <f>IF(A1553="","",VLOOKUP(E1553,index!$A$1:$B$6,2,0)*K1553*G1553)</f>
        <v/>
      </c>
      <c r="N1553" s="11" t="str">
        <f>IF(A1553="","",-PMT(G1553*VLOOKUP(E1553,index!$A$1:$B$6,2,0),C1553,F1553,0,0))</f>
        <v/>
      </c>
      <c r="O1553" s="11" t="str">
        <f t="shared" si="163"/>
        <v/>
      </c>
      <c r="P1553" s="11" t="str">
        <f t="shared" si="164"/>
        <v/>
      </c>
    </row>
    <row r="1554" spans="1:16" x14ac:dyDescent="0.25">
      <c r="A1554" s="9" t="str">
        <f>IF(A1553="","",IF(B1553&lt;C1553,A1553,IF(A1553=MAX('entry data'!$B$8:$B$507),"",A1553+1)))</f>
        <v/>
      </c>
      <c r="B1554" s="9" t="str">
        <f t="shared" si="159"/>
        <v/>
      </c>
      <c r="C1554" s="9" t="str">
        <f>IF(ISERROR(VLOOKUP(A1554,'entry data'!B:G,6,0)),"",VLOOKUP(A1554,'entry data'!B:G,6,0))</f>
        <v/>
      </c>
      <c r="D1554" s="9" t="str">
        <f>IF(ISERROR(VLOOKUP(A1554,'entry data'!B:C,2,0)),"",VLOOKUP(A1554,'entry data'!B:C,2,0))</f>
        <v/>
      </c>
      <c r="E1554" s="9" t="str">
        <f>IF(ISERROR(VLOOKUP(A1554,'entry data'!B:E,4,0)),"",VLOOKUP(A1554,'entry data'!B:E,4,0))</f>
        <v/>
      </c>
      <c r="F1554" s="11" t="str">
        <f>IF(A1554="","",IF(ISERROR(VLOOKUP(A1554,'entry data'!B:F,5,0)),"",VLOOKUP(A1554,'entry data'!B:F,5,0)))</f>
        <v/>
      </c>
      <c r="G1554" s="12" t="str">
        <f>IF(A1554="","",IF(ISERROR(VLOOKUP(A1554,'entry data'!B:I,8,0)),"",VLOOKUP(A1554,'entry data'!B:I,7,0)))</f>
        <v/>
      </c>
      <c r="H1554" s="13" t="str">
        <f>IF(A1554="","",IF(B1554=1,VLOOKUP(A1554,'entry data'!B:D,3,0),I1553))</f>
        <v/>
      </c>
      <c r="I1554" s="14" t="str">
        <f>IF(A1554="","",IF(E1554="weekly",7,IF(E1554="fortnightly",14,IF(E1554="monthly",DATE(IF(MONTH(H1554)=12,YEAR(H1554)+1,YEAR(H1554)),VLOOKUP(MONTH(H1554),index!$D$2:$G$13,2,0),DAY(H1554)),
IF(E1554="quarterly",DATE(IF(MONTH(H1554)&gt;=10,YEAR(H1554)+1,YEAR(H1554)),VLOOKUP(MONTH(H1554),index!$D$2:$G$13,3,0),DAY(H1554)),
IF(E1554="halfyearly",DATE(IF(MONTH(H1554)&gt;=7,YEAR(H1554)+1,YEAR(H1554)),VLOOKUP(MONTH(H1554),index!$D$2:$G$13,4,0),DAY(H1554)),
DATE(YEAR(H1554)+1,MONTH(H1554),DAY(H1554)))))-H1554))+H1554)</f>
        <v/>
      </c>
      <c r="J1554" s="9" t="str">
        <f t="shared" si="160"/>
        <v/>
      </c>
      <c r="K1554" s="11" t="str">
        <f t="shared" si="161"/>
        <v/>
      </c>
      <c r="L1554" s="11" t="str">
        <f t="shared" si="162"/>
        <v/>
      </c>
      <c r="M1554" s="11" t="str">
        <f>IF(A1554="","",VLOOKUP(E1554,index!$A$1:$B$6,2,0)*K1554*G1554)</f>
        <v/>
      </c>
      <c r="N1554" s="11" t="str">
        <f>IF(A1554="","",-PMT(G1554*VLOOKUP(E1554,index!$A$1:$B$6,2,0),C1554,F1554,0,0))</f>
        <v/>
      </c>
      <c r="O1554" s="11" t="str">
        <f t="shared" si="163"/>
        <v/>
      </c>
      <c r="P1554" s="11" t="str">
        <f t="shared" si="164"/>
        <v/>
      </c>
    </row>
    <row r="1555" spans="1:16" x14ac:dyDescent="0.25">
      <c r="A1555" s="9" t="str">
        <f>IF(A1554="","",IF(B1554&lt;C1554,A1554,IF(A1554=MAX('entry data'!$B$8:$B$507),"",A1554+1)))</f>
        <v/>
      </c>
      <c r="B1555" s="9" t="str">
        <f t="shared" si="159"/>
        <v/>
      </c>
      <c r="C1555" s="9" t="str">
        <f>IF(ISERROR(VLOOKUP(A1555,'entry data'!B:G,6,0)),"",VLOOKUP(A1555,'entry data'!B:G,6,0))</f>
        <v/>
      </c>
      <c r="D1555" s="9" t="str">
        <f>IF(ISERROR(VLOOKUP(A1555,'entry data'!B:C,2,0)),"",VLOOKUP(A1555,'entry data'!B:C,2,0))</f>
        <v/>
      </c>
      <c r="E1555" s="9" t="str">
        <f>IF(ISERROR(VLOOKUP(A1555,'entry data'!B:E,4,0)),"",VLOOKUP(A1555,'entry data'!B:E,4,0))</f>
        <v/>
      </c>
      <c r="F1555" s="11" t="str">
        <f>IF(A1555="","",IF(ISERROR(VLOOKUP(A1555,'entry data'!B:F,5,0)),"",VLOOKUP(A1555,'entry data'!B:F,5,0)))</f>
        <v/>
      </c>
      <c r="G1555" s="12" t="str">
        <f>IF(A1555="","",IF(ISERROR(VLOOKUP(A1555,'entry data'!B:I,8,0)),"",VLOOKUP(A1555,'entry data'!B:I,7,0)))</f>
        <v/>
      </c>
      <c r="H1555" s="13" t="str">
        <f>IF(A1555="","",IF(B1555=1,VLOOKUP(A1555,'entry data'!B:D,3,0),I1554))</f>
        <v/>
      </c>
      <c r="I1555" s="14" t="str">
        <f>IF(A1555="","",IF(E1555="weekly",7,IF(E1555="fortnightly",14,IF(E1555="monthly",DATE(IF(MONTH(H1555)=12,YEAR(H1555)+1,YEAR(H1555)),VLOOKUP(MONTH(H1555),index!$D$2:$G$13,2,0),DAY(H1555)),
IF(E1555="quarterly",DATE(IF(MONTH(H1555)&gt;=10,YEAR(H1555)+1,YEAR(H1555)),VLOOKUP(MONTH(H1555),index!$D$2:$G$13,3,0),DAY(H1555)),
IF(E1555="halfyearly",DATE(IF(MONTH(H1555)&gt;=7,YEAR(H1555)+1,YEAR(H1555)),VLOOKUP(MONTH(H1555),index!$D$2:$G$13,4,0),DAY(H1555)),
DATE(YEAR(H1555)+1,MONTH(H1555),DAY(H1555)))))-H1555))+H1555)</f>
        <v/>
      </c>
      <c r="J1555" s="9" t="str">
        <f t="shared" si="160"/>
        <v/>
      </c>
      <c r="K1555" s="11" t="str">
        <f t="shared" si="161"/>
        <v/>
      </c>
      <c r="L1555" s="11" t="str">
        <f t="shared" si="162"/>
        <v/>
      </c>
      <c r="M1555" s="11" t="str">
        <f>IF(A1555="","",VLOOKUP(E1555,index!$A$1:$B$6,2,0)*K1555*G1555)</f>
        <v/>
      </c>
      <c r="N1555" s="11" t="str">
        <f>IF(A1555="","",-PMT(G1555*VLOOKUP(E1555,index!$A$1:$B$6,2,0),C1555,F1555,0,0))</f>
        <v/>
      </c>
      <c r="O1555" s="11" t="str">
        <f t="shared" si="163"/>
        <v/>
      </c>
      <c r="P1555" s="11" t="str">
        <f t="shared" si="164"/>
        <v/>
      </c>
    </row>
    <row r="1556" spans="1:16" x14ac:dyDescent="0.25">
      <c r="A1556" s="9" t="str">
        <f>IF(A1555="","",IF(B1555&lt;C1555,A1555,IF(A1555=MAX('entry data'!$B$8:$B$507),"",A1555+1)))</f>
        <v/>
      </c>
      <c r="B1556" s="9" t="str">
        <f t="shared" si="159"/>
        <v/>
      </c>
      <c r="C1556" s="9" t="str">
        <f>IF(ISERROR(VLOOKUP(A1556,'entry data'!B:G,6,0)),"",VLOOKUP(A1556,'entry data'!B:G,6,0))</f>
        <v/>
      </c>
      <c r="D1556" s="9" t="str">
        <f>IF(ISERROR(VLOOKUP(A1556,'entry data'!B:C,2,0)),"",VLOOKUP(A1556,'entry data'!B:C,2,0))</f>
        <v/>
      </c>
      <c r="E1556" s="9" t="str">
        <f>IF(ISERROR(VLOOKUP(A1556,'entry data'!B:E,4,0)),"",VLOOKUP(A1556,'entry data'!B:E,4,0))</f>
        <v/>
      </c>
      <c r="F1556" s="11" t="str">
        <f>IF(A1556="","",IF(ISERROR(VLOOKUP(A1556,'entry data'!B:F,5,0)),"",VLOOKUP(A1556,'entry data'!B:F,5,0)))</f>
        <v/>
      </c>
      <c r="G1556" s="12" t="str">
        <f>IF(A1556="","",IF(ISERROR(VLOOKUP(A1556,'entry data'!B:I,8,0)),"",VLOOKUP(A1556,'entry data'!B:I,7,0)))</f>
        <v/>
      </c>
      <c r="H1556" s="13" t="str">
        <f>IF(A1556="","",IF(B1556=1,VLOOKUP(A1556,'entry data'!B:D,3,0),I1555))</f>
        <v/>
      </c>
      <c r="I1556" s="14" t="str">
        <f>IF(A1556="","",IF(E1556="weekly",7,IF(E1556="fortnightly",14,IF(E1556="monthly",DATE(IF(MONTH(H1556)=12,YEAR(H1556)+1,YEAR(H1556)),VLOOKUP(MONTH(H1556),index!$D$2:$G$13,2,0),DAY(H1556)),
IF(E1556="quarterly",DATE(IF(MONTH(H1556)&gt;=10,YEAR(H1556)+1,YEAR(H1556)),VLOOKUP(MONTH(H1556),index!$D$2:$G$13,3,0),DAY(H1556)),
IF(E1556="halfyearly",DATE(IF(MONTH(H1556)&gt;=7,YEAR(H1556)+1,YEAR(H1556)),VLOOKUP(MONTH(H1556),index!$D$2:$G$13,4,0),DAY(H1556)),
DATE(YEAR(H1556)+1,MONTH(H1556),DAY(H1556)))))-H1556))+H1556)</f>
        <v/>
      </c>
      <c r="J1556" s="9" t="str">
        <f t="shared" si="160"/>
        <v/>
      </c>
      <c r="K1556" s="11" t="str">
        <f t="shared" si="161"/>
        <v/>
      </c>
      <c r="L1556" s="11" t="str">
        <f t="shared" si="162"/>
        <v/>
      </c>
      <c r="M1556" s="11" t="str">
        <f>IF(A1556="","",VLOOKUP(E1556,index!$A$1:$B$6,2,0)*K1556*G1556)</f>
        <v/>
      </c>
      <c r="N1556" s="11" t="str">
        <f>IF(A1556="","",-PMT(G1556*VLOOKUP(E1556,index!$A$1:$B$6,2,0),C1556,F1556,0,0))</f>
        <v/>
      </c>
      <c r="O1556" s="11" t="str">
        <f t="shared" si="163"/>
        <v/>
      </c>
      <c r="P1556" s="11" t="str">
        <f t="shared" si="164"/>
        <v/>
      </c>
    </row>
    <row r="1557" spans="1:16" x14ac:dyDescent="0.25">
      <c r="A1557" s="9" t="str">
        <f>IF(A1556="","",IF(B1556&lt;C1556,A1556,IF(A1556=MAX('entry data'!$B$8:$B$507),"",A1556+1)))</f>
        <v/>
      </c>
      <c r="B1557" s="9" t="str">
        <f t="shared" si="159"/>
        <v/>
      </c>
      <c r="C1557" s="9" t="str">
        <f>IF(ISERROR(VLOOKUP(A1557,'entry data'!B:G,6,0)),"",VLOOKUP(A1557,'entry data'!B:G,6,0))</f>
        <v/>
      </c>
      <c r="D1557" s="9" t="str">
        <f>IF(ISERROR(VLOOKUP(A1557,'entry data'!B:C,2,0)),"",VLOOKUP(A1557,'entry data'!B:C,2,0))</f>
        <v/>
      </c>
      <c r="E1557" s="9" t="str">
        <f>IF(ISERROR(VLOOKUP(A1557,'entry data'!B:E,4,0)),"",VLOOKUP(A1557,'entry data'!B:E,4,0))</f>
        <v/>
      </c>
      <c r="F1557" s="11" t="str">
        <f>IF(A1557="","",IF(ISERROR(VLOOKUP(A1557,'entry data'!B:F,5,0)),"",VLOOKUP(A1557,'entry data'!B:F,5,0)))</f>
        <v/>
      </c>
      <c r="G1557" s="12" t="str">
        <f>IF(A1557="","",IF(ISERROR(VLOOKUP(A1557,'entry data'!B:I,8,0)),"",VLOOKUP(A1557,'entry data'!B:I,7,0)))</f>
        <v/>
      </c>
      <c r="H1557" s="13" t="str">
        <f>IF(A1557="","",IF(B1557=1,VLOOKUP(A1557,'entry data'!B:D,3,0),I1556))</f>
        <v/>
      </c>
      <c r="I1557" s="14" t="str">
        <f>IF(A1557="","",IF(E1557="weekly",7,IF(E1557="fortnightly",14,IF(E1557="monthly",DATE(IF(MONTH(H1557)=12,YEAR(H1557)+1,YEAR(H1557)),VLOOKUP(MONTH(H1557),index!$D$2:$G$13,2,0),DAY(H1557)),
IF(E1557="quarterly",DATE(IF(MONTH(H1557)&gt;=10,YEAR(H1557)+1,YEAR(H1557)),VLOOKUP(MONTH(H1557),index!$D$2:$G$13,3,0),DAY(H1557)),
IF(E1557="halfyearly",DATE(IF(MONTH(H1557)&gt;=7,YEAR(H1557)+1,YEAR(H1557)),VLOOKUP(MONTH(H1557),index!$D$2:$G$13,4,0),DAY(H1557)),
DATE(YEAR(H1557)+1,MONTH(H1557),DAY(H1557)))))-H1557))+H1557)</f>
        <v/>
      </c>
      <c r="J1557" s="9" t="str">
        <f t="shared" si="160"/>
        <v/>
      </c>
      <c r="K1557" s="11" t="str">
        <f t="shared" si="161"/>
        <v/>
      </c>
      <c r="L1557" s="11" t="str">
        <f t="shared" si="162"/>
        <v/>
      </c>
      <c r="M1557" s="11" t="str">
        <f>IF(A1557="","",VLOOKUP(E1557,index!$A$1:$B$6,2,0)*K1557*G1557)</f>
        <v/>
      </c>
      <c r="N1557" s="11" t="str">
        <f>IF(A1557="","",-PMT(G1557*VLOOKUP(E1557,index!$A$1:$B$6,2,0),C1557,F1557,0,0))</f>
        <v/>
      </c>
      <c r="O1557" s="11" t="str">
        <f t="shared" si="163"/>
        <v/>
      </c>
      <c r="P1557" s="11" t="str">
        <f t="shared" si="164"/>
        <v/>
      </c>
    </row>
    <row r="1558" spans="1:16" x14ac:dyDescent="0.25">
      <c r="A1558" s="9" t="str">
        <f>IF(A1557="","",IF(B1557&lt;C1557,A1557,IF(A1557=MAX('entry data'!$B$8:$B$507),"",A1557+1)))</f>
        <v/>
      </c>
      <c r="B1558" s="9" t="str">
        <f t="shared" si="159"/>
        <v/>
      </c>
      <c r="C1558" s="9" t="str">
        <f>IF(ISERROR(VLOOKUP(A1558,'entry data'!B:G,6,0)),"",VLOOKUP(A1558,'entry data'!B:G,6,0))</f>
        <v/>
      </c>
      <c r="D1558" s="9" t="str">
        <f>IF(ISERROR(VLOOKUP(A1558,'entry data'!B:C,2,0)),"",VLOOKUP(A1558,'entry data'!B:C,2,0))</f>
        <v/>
      </c>
      <c r="E1558" s="9" t="str">
        <f>IF(ISERROR(VLOOKUP(A1558,'entry data'!B:E,4,0)),"",VLOOKUP(A1558,'entry data'!B:E,4,0))</f>
        <v/>
      </c>
      <c r="F1558" s="11" t="str">
        <f>IF(A1558="","",IF(ISERROR(VLOOKUP(A1558,'entry data'!B:F,5,0)),"",VLOOKUP(A1558,'entry data'!B:F,5,0)))</f>
        <v/>
      </c>
      <c r="G1558" s="12" t="str">
        <f>IF(A1558="","",IF(ISERROR(VLOOKUP(A1558,'entry data'!B:I,8,0)),"",VLOOKUP(A1558,'entry data'!B:I,7,0)))</f>
        <v/>
      </c>
      <c r="H1558" s="13" t="str">
        <f>IF(A1558="","",IF(B1558=1,VLOOKUP(A1558,'entry data'!B:D,3,0),I1557))</f>
        <v/>
      </c>
      <c r="I1558" s="14" t="str">
        <f>IF(A1558="","",IF(E1558="weekly",7,IF(E1558="fortnightly",14,IF(E1558="monthly",DATE(IF(MONTH(H1558)=12,YEAR(H1558)+1,YEAR(H1558)),VLOOKUP(MONTH(H1558),index!$D$2:$G$13,2,0),DAY(H1558)),
IF(E1558="quarterly",DATE(IF(MONTH(H1558)&gt;=10,YEAR(H1558)+1,YEAR(H1558)),VLOOKUP(MONTH(H1558),index!$D$2:$G$13,3,0),DAY(H1558)),
IF(E1558="halfyearly",DATE(IF(MONTH(H1558)&gt;=7,YEAR(H1558)+1,YEAR(H1558)),VLOOKUP(MONTH(H1558),index!$D$2:$G$13,4,0),DAY(H1558)),
DATE(YEAR(H1558)+1,MONTH(H1558),DAY(H1558)))))-H1558))+H1558)</f>
        <v/>
      </c>
      <c r="J1558" s="9" t="str">
        <f t="shared" si="160"/>
        <v/>
      </c>
      <c r="K1558" s="11" t="str">
        <f t="shared" si="161"/>
        <v/>
      </c>
      <c r="L1558" s="11" t="str">
        <f t="shared" si="162"/>
        <v/>
      </c>
      <c r="M1558" s="11" t="str">
        <f>IF(A1558="","",VLOOKUP(E1558,index!$A$1:$B$6,2,0)*K1558*G1558)</f>
        <v/>
      </c>
      <c r="N1558" s="11" t="str">
        <f>IF(A1558="","",-PMT(G1558*VLOOKUP(E1558,index!$A$1:$B$6,2,0),C1558,F1558,0,0))</f>
        <v/>
      </c>
      <c r="O1558" s="11" t="str">
        <f t="shared" si="163"/>
        <v/>
      </c>
      <c r="P1558" s="11" t="str">
        <f t="shared" si="164"/>
        <v/>
      </c>
    </row>
    <row r="1559" spans="1:16" x14ac:dyDescent="0.25">
      <c r="A1559" s="9" t="str">
        <f>IF(A1558="","",IF(B1558&lt;C1558,A1558,IF(A1558=MAX('entry data'!$B$8:$B$507),"",A1558+1)))</f>
        <v/>
      </c>
      <c r="B1559" s="9" t="str">
        <f t="shared" ref="B1559:B1622" si="165">IF(A1559="","",IF(B1558=C1558,1,B1558+1))</f>
        <v/>
      </c>
      <c r="C1559" s="9" t="str">
        <f>IF(ISERROR(VLOOKUP(A1559,'entry data'!B:G,6,0)),"",VLOOKUP(A1559,'entry data'!B:G,6,0))</f>
        <v/>
      </c>
      <c r="D1559" s="9" t="str">
        <f>IF(ISERROR(VLOOKUP(A1559,'entry data'!B:C,2,0)),"",VLOOKUP(A1559,'entry data'!B:C,2,0))</f>
        <v/>
      </c>
      <c r="E1559" s="9" t="str">
        <f>IF(ISERROR(VLOOKUP(A1559,'entry data'!B:E,4,0)),"",VLOOKUP(A1559,'entry data'!B:E,4,0))</f>
        <v/>
      </c>
      <c r="F1559" s="11" t="str">
        <f>IF(A1559="","",IF(ISERROR(VLOOKUP(A1559,'entry data'!B:F,5,0)),"",VLOOKUP(A1559,'entry data'!B:F,5,0)))</f>
        <v/>
      </c>
      <c r="G1559" s="12" t="str">
        <f>IF(A1559="","",IF(ISERROR(VLOOKUP(A1559,'entry data'!B:I,8,0)),"",VLOOKUP(A1559,'entry data'!B:I,7,0)))</f>
        <v/>
      </c>
      <c r="H1559" s="13" t="str">
        <f>IF(A1559="","",IF(B1559=1,VLOOKUP(A1559,'entry data'!B:D,3,0),I1558))</f>
        <v/>
      </c>
      <c r="I1559" s="14" t="str">
        <f>IF(A1559="","",IF(E1559="weekly",7,IF(E1559="fortnightly",14,IF(E1559="monthly",DATE(IF(MONTH(H1559)=12,YEAR(H1559)+1,YEAR(H1559)),VLOOKUP(MONTH(H1559),index!$D$2:$G$13,2,0),DAY(H1559)),
IF(E1559="quarterly",DATE(IF(MONTH(H1559)&gt;=10,YEAR(H1559)+1,YEAR(H1559)),VLOOKUP(MONTH(H1559),index!$D$2:$G$13,3,0),DAY(H1559)),
IF(E1559="halfyearly",DATE(IF(MONTH(H1559)&gt;=7,YEAR(H1559)+1,YEAR(H1559)),VLOOKUP(MONTH(H1559),index!$D$2:$G$13,4,0),DAY(H1559)),
DATE(YEAR(H1559)+1,MONTH(H1559),DAY(H1559)))))-H1559))+H1559)</f>
        <v/>
      </c>
      <c r="J1559" s="9" t="str">
        <f t="shared" ref="J1559:J1622" si="166">IF(A1559="","",IF(MONTH(I1559)&lt;10,YEAR(I1559)&amp;"-0"&amp;MONTH(I1559),YEAR(I1559)&amp;"-"&amp;MONTH(I1559)))</f>
        <v/>
      </c>
      <c r="K1559" s="11" t="str">
        <f t="shared" ref="K1559:K1622" si="167">IF(A1559="","",IF(B1559=1,F1559,O1558))</f>
        <v/>
      </c>
      <c r="L1559" s="11" t="str">
        <f t="shared" ref="L1559:L1622" si="168">IF(A1559="","",N1559-M1559)</f>
        <v/>
      </c>
      <c r="M1559" s="11" t="str">
        <f>IF(A1559="","",VLOOKUP(E1559,index!$A$1:$B$6,2,0)*K1559*G1559)</f>
        <v/>
      </c>
      <c r="N1559" s="11" t="str">
        <f>IF(A1559="","",-PMT(G1559*VLOOKUP(E1559,index!$A$1:$B$6,2,0),C1559,F1559,0,0))</f>
        <v/>
      </c>
      <c r="O1559" s="11" t="str">
        <f t="shared" ref="O1559:O1622" si="169">IF(A1559="","",K1559-L1559)</f>
        <v/>
      </c>
      <c r="P1559" s="11" t="str">
        <f t="shared" si="164"/>
        <v/>
      </c>
    </row>
    <row r="1560" spans="1:16" x14ac:dyDescent="0.25">
      <c r="A1560" s="9" t="str">
        <f>IF(A1559="","",IF(B1559&lt;C1559,A1559,IF(A1559=MAX('entry data'!$B$8:$B$507),"",A1559+1)))</f>
        <v/>
      </c>
      <c r="B1560" s="9" t="str">
        <f t="shared" si="165"/>
        <v/>
      </c>
      <c r="C1560" s="9" t="str">
        <f>IF(ISERROR(VLOOKUP(A1560,'entry data'!B:G,6,0)),"",VLOOKUP(A1560,'entry data'!B:G,6,0))</f>
        <v/>
      </c>
      <c r="D1560" s="9" t="str">
        <f>IF(ISERROR(VLOOKUP(A1560,'entry data'!B:C,2,0)),"",VLOOKUP(A1560,'entry data'!B:C,2,0))</f>
        <v/>
      </c>
      <c r="E1560" s="9" t="str">
        <f>IF(ISERROR(VLOOKUP(A1560,'entry data'!B:E,4,0)),"",VLOOKUP(A1560,'entry data'!B:E,4,0))</f>
        <v/>
      </c>
      <c r="F1560" s="11" t="str">
        <f>IF(A1560="","",IF(ISERROR(VLOOKUP(A1560,'entry data'!B:F,5,0)),"",VLOOKUP(A1560,'entry data'!B:F,5,0)))</f>
        <v/>
      </c>
      <c r="G1560" s="12" t="str">
        <f>IF(A1560="","",IF(ISERROR(VLOOKUP(A1560,'entry data'!B:I,8,0)),"",VLOOKUP(A1560,'entry data'!B:I,7,0)))</f>
        <v/>
      </c>
      <c r="H1560" s="13" t="str">
        <f>IF(A1560="","",IF(B1560=1,VLOOKUP(A1560,'entry data'!B:D,3,0),I1559))</f>
        <v/>
      </c>
      <c r="I1560" s="14" t="str">
        <f>IF(A1560="","",IF(E1560="weekly",7,IF(E1560="fortnightly",14,IF(E1560="monthly",DATE(IF(MONTH(H1560)=12,YEAR(H1560)+1,YEAR(H1560)),VLOOKUP(MONTH(H1560),index!$D$2:$G$13,2,0),DAY(H1560)),
IF(E1560="quarterly",DATE(IF(MONTH(H1560)&gt;=10,YEAR(H1560)+1,YEAR(H1560)),VLOOKUP(MONTH(H1560),index!$D$2:$G$13,3,0),DAY(H1560)),
IF(E1560="halfyearly",DATE(IF(MONTH(H1560)&gt;=7,YEAR(H1560)+1,YEAR(H1560)),VLOOKUP(MONTH(H1560),index!$D$2:$G$13,4,0),DAY(H1560)),
DATE(YEAR(H1560)+1,MONTH(H1560),DAY(H1560)))))-H1560))+H1560)</f>
        <v/>
      </c>
      <c r="J1560" s="9" t="str">
        <f t="shared" si="166"/>
        <v/>
      </c>
      <c r="K1560" s="11" t="str">
        <f t="shared" si="167"/>
        <v/>
      </c>
      <c r="L1560" s="11" t="str">
        <f t="shared" si="168"/>
        <v/>
      </c>
      <c r="M1560" s="11" t="str">
        <f>IF(A1560="","",VLOOKUP(E1560,index!$A$1:$B$6,2,0)*K1560*G1560)</f>
        <v/>
      </c>
      <c r="N1560" s="11" t="str">
        <f>IF(A1560="","",-PMT(G1560*VLOOKUP(E1560,index!$A$1:$B$6,2,0),C1560,F1560,0,0))</f>
        <v/>
      </c>
      <c r="O1560" s="11" t="str">
        <f t="shared" si="169"/>
        <v/>
      </c>
      <c r="P1560" s="11" t="str">
        <f t="shared" si="164"/>
        <v/>
      </c>
    </row>
    <row r="1561" spans="1:16" x14ac:dyDescent="0.25">
      <c r="A1561" s="9" t="str">
        <f>IF(A1560="","",IF(B1560&lt;C1560,A1560,IF(A1560=MAX('entry data'!$B$8:$B$507),"",A1560+1)))</f>
        <v/>
      </c>
      <c r="B1561" s="9" t="str">
        <f t="shared" si="165"/>
        <v/>
      </c>
      <c r="C1561" s="9" t="str">
        <f>IF(ISERROR(VLOOKUP(A1561,'entry data'!B:G,6,0)),"",VLOOKUP(A1561,'entry data'!B:G,6,0))</f>
        <v/>
      </c>
      <c r="D1561" s="9" t="str">
        <f>IF(ISERROR(VLOOKUP(A1561,'entry data'!B:C,2,0)),"",VLOOKUP(A1561,'entry data'!B:C,2,0))</f>
        <v/>
      </c>
      <c r="E1561" s="9" t="str">
        <f>IF(ISERROR(VLOOKUP(A1561,'entry data'!B:E,4,0)),"",VLOOKUP(A1561,'entry data'!B:E,4,0))</f>
        <v/>
      </c>
      <c r="F1561" s="11" t="str">
        <f>IF(A1561="","",IF(ISERROR(VLOOKUP(A1561,'entry data'!B:F,5,0)),"",VLOOKUP(A1561,'entry data'!B:F,5,0)))</f>
        <v/>
      </c>
      <c r="G1561" s="12" t="str">
        <f>IF(A1561="","",IF(ISERROR(VLOOKUP(A1561,'entry data'!B:I,8,0)),"",VLOOKUP(A1561,'entry data'!B:I,7,0)))</f>
        <v/>
      </c>
      <c r="H1561" s="13" t="str">
        <f>IF(A1561="","",IF(B1561=1,VLOOKUP(A1561,'entry data'!B:D,3,0),I1560))</f>
        <v/>
      </c>
      <c r="I1561" s="14" t="str">
        <f>IF(A1561="","",IF(E1561="weekly",7,IF(E1561="fortnightly",14,IF(E1561="monthly",DATE(IF(MONTH(H1561)=12,YEAR(H1561)+1,YEAR(H1561)),VLOOKUP(MONTH(H1561),index!$D$2:$G$13,2,0),DAY(H1561)),
IF(E1561="quarterly",DATE(IF(MONTH(H1561)&gt;=10,YEAR(H1561)+1,YEAR(H1561)),VLOOKUP(MONTH(H1561),index!$D$2:$G$13,3,0),DAY(H1561)),
IF(E1561="halfyearly",DATE(IF(MONTH(H1561)&gt;=7,YEAR(H1561)+1,YEAR(H1561)),VLOOKUP(MONTH(H1561),index!$D$2:$G$13,4,0),DAY(H1561)),
DATE(YEAR(H1561)+1,MONTH(H1561),DAY(H1561)))))-H1561))+H1561)</f>
        <v/>
      </c>
      <c r="J1561" s="9" t="str">
        <f t="shared" si="166"/>
        <v/>
      </c>
      <c r="K1561" s="11" t="str">
        <f t="shared" si="167"/>
        <v/>
      </c>
      <c r="L1561" s="11" t="str">
        <f t="shared" si="168"/>
        <v/>
      </c>
      <c r="M1561" s="11" t="str">
        <f>IF(A1561="","",VLOOKUP(E1561,index!$A$1:$B$6,2,0)*K1561*G1561)</f>
        <v/>
      </c>
      <c r="N1561" s="11" t="str">
        <f>IF(A1561="","",-PMT(G1561*VLOOKUP(E1561,index!$A$1:$B$6,2,0),C1561,F1561,0,0))</f>
        <v/>
      </c>
      <c r="O1561" s="11" t="str">
        <f t="shared" si="169"/>
        <v/>
      </c>
      <c r="P1561" s="11" t="str">
        <f t="shared" si="164"/>
        <v/>
      </c>
    </row>
    <row r="1562" spans="1:16" x14ac:dyDescent="0.25">
      <c r="A1562" s="9" t="str">
        <f>IF(A1561="","",IF(B1561&lt;C1561,A1561,IF(A1561=MAX('entry data'!$B$8:$B$507),"",A1561+1)))</f>
        <v/>
      </c>
      <c r="B1562" s="9" t="str">
        <f t="shared" si="165"/>
        <v/>
      </c>
      <c r="C1562" s="9" t="str">
        <f>IF(ISERROR(VLOOKUP(A1562,'entry data'!B:G,6,0)),"",VLOOKUP(A1562,'entry data'!B:G,6,0))</f>
        <v/>
      </c>
      <c r="D1562" s="9" t="str">
        <f>IF(ISERROR(VLOOKUP(A1562,'entry data'!B:C,2,0)),"",VLOOKUP(A1562,'entry data'!B:C,2,0))</f>
        <v/>
      </c>
      <c r="E1562" s="9" t="str">
        <f>IF(ISERROR(VLOOKUP(A1562,'entry data'!B:E,4,0)),"",VLOOKUP(A1562,'entry data'!B:E,4,0))</f>
        <v/>
      </c>
      <c r="F1562" s="11" t="str">
        <f>IF(A1562="","",IF(ISERROR(VLOOKUP(A1562,'entry data'!B:F,5,0)),"",VLOOKUP(A1562,'entry data'!B:F,5,0)))</f>
        <v/>
      </c>
      <c r="G1562" s="12" t="str">
        <f>IF(A1562="","",IF(ISERROR(VLOOKUP(A1562,'entry data'!B:I,8,0)),"",VLOOKUP(A1562,'entry data'!B:I,7,0)))</f>
        <v/>
      </c>
      <c r="H1562" s="13" t="str">
        <f>IF(A1562="","",IF(B1562=1,VLOOKUP(A1562,'entry data'!B:D,3,0),I1561))</f>
        <v/>
      </c>
      <c r="I1562" s="14" t="str">
        <f>IF(A1562="","",IF(E1562="weekly",7,IF(E1562="fortnightly",14,IF(E1562="monthly",DATE(IF(MONTH(H1562)=12,YEAR(H1562)+1,YEAR(H1562)),VLOOKUP(MONTH(H1562),index!$D$2:$G$13,2,0),DAY(H1562)),
IF(E1562="quarterly",DATE(IF(MONTH(H1562)&gt;=10,YEAR(H1562)+1,YEAR(H1562)),VLOOKUP(MONTH(H1562),index!$D$2:$G$13,3,0),DAY(H1562)),
IF(E1562="halfyearly",DATE(IF(MONTH(H1562)&gt;=7,YEAR(H1562)+1,YEAR(H1562)),VLOOKUP(MONTH(H1562),index!$D$2:$G$13,4,0),DAY(H1562)),
DATE(YEAR(H1562)+1,MONTH(H1562),DAY(H1562)))))-H1562))+H1562)</f>
        <v/>
      </c>
      <c r="J1562" s="9" t="str">
        <f t="shared" si="166"/>
        <v/>
      </c>
      <c r="K1562" s="11" t="str">
        <f t="shared" si="167"/>
        <v/>
      </c>
      <c r="L1562" s="11" t="str">
        <f t="shared" si="168"/>
        <v/>
      </c>
      <c r="M1562" s="11" t="str">
        <f>IF(A1562="","",VLOOKUP(E1562,index!$A$1:$B$6,2,0)*K1562*G1562)</f>
        <v/>
      </c>
      <c r="N1562" s="11" t="str">
        <f>IF(A1562="","",-PMT(G1562*VLOOKUP(E1562,index!$A$1:$B$6,2,0),C1562,F1562,0,0))</f>
        <v/>
      </c>
      <c r="O1562" s="11" t="str">
        <f t="shared" si="169"/>
        <v/>
      </c>
      <c r="P1562" s="11" t="str">
        <f t="shared" si="164"/>
        <v/>
      </c>
    </row>
    <row r="1563" spans="1:16" x14ac:dyDescent="0.25">
      <c r="A1563" s="9" t="str">
        <f>IF(A1562="","",IF(B1562&lt;C1562,A1562,IF(A1562=MAX('entry data'!$B$8:$B$507),"",A1562+1)))</f>
        <v/>
      </c>
      <c r="B1563" s="9" t="str">
        <f t="shared" si="165"/>
        <v/>
      </c>
      <c r="C1563" s="9" t="str">
        <f>IF(ISERROR(VLOOKUP(A1563,'entry data'!B:G,6,0)),"",VLOOKUP(A1563,'entry data'!B:G,6,0))</f>
        <v/>
      </c>
      <c r="D1563" s="9" t="str">
        <f>IF(ISERROR(VLOOKUP(A1563,'entry data'!B:C,2,0)),"",VLOOKUP(A1563,'entry data'!B:C,2,0))</f>
        <v/>
      </c>
      <c r="E1563" s="9" t="str">
        <f>IF(ISERROR(VLOOKUP(A1563,'entry data'!B:E,4,0)),"",VLOOKUP(A1563,'entry data'!B:E,4,0))</f>
        <v/>
      </c>
      <c r="F1563" s="11" t="str">
        <f>IF(A1563="","",IF(ISERROR(VLOOKUP(A1563,'entry data'!B:F,5,0)),"",VLOOKUP(A1563,'entry data'!B:F,5,0)))</f>
        <v/>
      </c>
      <c r="G1563" s="12" t="str">
        <f>IF(A1563="","",IF(ISERROR(VLOOKUP(A1563,'entry data'!B:I,8,0)),"",VLOOKUP(A1563,'entry data'!B:I,7,0)))</f>
        <v/>
      </c>
      <c r="H1563" s="13" t="str">
        <f>IF(A1563="","",IF(B1563=1,VLOOKUP(A1563,'entry data'!B:D,3,0),I1562))</f>
        <v/>
      </c>
      <c r="I1563" s="14" t="str">
        <f>IF(A1563="","",IF(E1563="weekly",7,IF(E1563="fortnightly",14,IF(E1563="monthly",DATE(IF(MONTH(H1563)=12,YEAR(H1563)+1,YEAR(H1563)),VLOOKUP(MONTH(H1563),index!$D$2:$G$13,2,0),DAY(H1563)),
IF(E1563="quarterly",DATE(IF(MONTH(H1563)&gt;=10,YEAR(H1563)+1,YEAR(H1563)),VLOOKUP(MONTH(H1563),index!$D$2:$G$13,3,0),DAY(H1563)),
IF(E1563="halfyearly",DATE(IF(MONTH(H1563)&gt;=7,YEAR(H1563)+1,YEAR(H1563)),VLOOKUP(MONTH(H1563),index!$D$2:$G$13,4,0),DAY(H1563)),
DATE(YEAR(H1563)+1,MONTH(H1563),DAY(H1563)))))-H1563))+H1563)</f>
        <v/>
      </c>
      <c r="J1563" s="9" t="str">
        <f t="shared" si="166"/>
        <v/>
      </c>
      <c r="K1563" s="11" t="str">
        <f t="shared" si="167"/>
        <v/>
      </c>
      <c r="L1563" s="11" t="str">
        <f t="shared" si="168"/>
        <v/>
      </c>
      <c r="M1563" s="11" t="str">
        <f>IF(A1563="","",VLOOKUP(E1563,index!$A$1:$B$6,2,0)*K1563*G1563)</f>
        <v/>
      </c>
      <c r="N1563" s="11" t="str">
        <f>IF(A1563="","",-PMT(G1563*VLOOKUP(E1563,index!$A$1:$B$6,2,0),C1563,F1563,0,0))</f>
        <v/>
      </c>
      <c r="O1563" s="11" t="str">
        <f t="shared" si="169"/>
        <v/>
      </c>
      <c r="P1563" s="11" t="str">
        <f t="shared" si="164"/>
        <v/>
      </c>
    </row>
    <row r="1564" spans="1:16" x14ac:dyDescent="0.25">
      <c r="A1564" s="9" t="str">
        <f>IF(A1563="","",IF(B1563&lt;C1563,A1563,IF(A1563=MAX('entry data'!$B$8:$B$507),"",A1563+1)))</f>
        <v/>
      </c>
      <c r="B1564" s="9" t="str">
        <f t="shared" si="165"/>
        <v/>
      </c>
      <c r="C1564" s="9" t="str">
        <f>IF(ISERROR(VLOOKUP(A1564,'entry data'!B:G,6,0)),"",VLOOKUP(A1564,'entry data'!B:G,6,0))</f>
        <v/>
      </c>
      <c r="D1564" s="9" t="str">
        <f>IF(ISERROR(VLOOKUP(A1564,'entry data'!B:C,2,0)),"",VLOOKUP(A1564,'entry data'!B:C,2,0))</f>
        <v/>
      </c>
      <c r="E1564" s="9" t="str">
        <f>IF(ISERROR(VLOOKUP(A1564,'entry data'!B:E,4,0)),"",VLOOKUP(A1564,'entry data'!B:E,4,0))</f>
        <v/>
      </c>
      <c r="F1564" s="11" t="str">
        <f>IF(A1564="","",IF(ISERROR(VLOOKUP(A1564,'entry data'!B:F,5,0)),"",VLOOKUP(A1564,'entry data'!B:F,5,0)))</f>
        <v/>
      </c>
      <c r="G1564" s="12" t="str">
        <f>IF(A1564="","",IF(ISERROR(VLOOKUP(A1564,'entry data'!B:I,8,0)),"",VLOOKUP(A1564,'entry data'!B:I,7,0)))</f>
        <v/>
      </c>
      <c r="H1564" s="13" t="str">
        <f>IF(A1564="","",IF(B1564=1,VLOOKUP(A1564,'entry data'!B:D,3,0),I1563))</f>
        <v/>
      </c>
      <c r="I1564" s="14" t="str">
        <f>IF(A1564="","",IF(E1564="weekly",7,IF(E1564="fortnightly",14,IF(E1564="monthly",DATE(IF(MONTH(H1564)=12,YEAR(H1564)+1,YEAR(H1564)),VLOOKUP(MONTH(H1564),index!$D$2:$G$13,2,0),DAY(H1564)),
IF(E1564="quarterly",DATE(IF(MONTH(H1564)&gt;=10,YEAR(H1564)+1,YEAR(H1564)),VLOOKUP(MONTH(H1564),index!$D$2:$G$13,3,0),DAY(H1564)),
IF(E1564="halfyearly",DATE(IF(MONTH(H1564)&gt;=7,YEAR(H1564)+1,YEAR(H1564)),VLOOKUP(MONTH(H1564),index!$D$2:$G$13,4,0),DAY(H1564)),
DATE(YEAR(H1564)+1,MONTH(H1564),DAY(H1564)))))-H1564))+H1564)</f>
        <v/>
      </c>
      <c r="J1564" s="9" t="str">
        <f t="shared" si="166"/>
        <v/>
      </c>
      <c r="K1564" s="11" t="str">
        <f t="shared" si="167"/>
        <v/>
      </c>
      <c r="L1564" s="11" t="str">
        <f t="shared" si="168"/>
        <v/>
      </c>
      <c r="M1564" s="11" t="str">
        <f>IF(A1564="","",VLOOKUP(E1564,index!$A$1:$B$6,2,0)*K1564*G1564)</f>
        <v/>
      </c>
      <c r="N1564" s="11" t="str">
        <f>IF(A1564="","",-PMT(G1564*VLOOKUP(E1564,index!$A$1:$B$6,2,0),C1564,F1564,0,0))</f>
        <v/>
      </c>
      <c r="O1564" s="11" t="str">
        <f t="shared" si="169"/>
        <v/>
      </c>
      <c r="P1564" s="11" t="str">
        <f t="shared" si="164"/>
        <v/>
      </c>
    </row>
    <row r="1565" spans="1:16" x14ac:dyDescent="0.25">
      <c r="A1565" s="9" t="str">
        <f>IF(A1564="","",IF(B1564&lt;C1564,A1564,IF(A1564=MAX('entry data'!$B$8:$B$507),"",A1564+1)))</f>
        <v/>
      </c>
      <c r="B1565" s="9" t="str">
        <f t="shared" si="165"/>
        <v/>
      </c>
      <c r="C1565" s="9" t="str">
        <f>IF(ISERROR(VLOOKUP(A1565,'entry data'!B:G,6,0)),"",VLOOKUP(A1565,'entry data'!B:G,6,0))</f>
        <v/>
      </c>
      <c r="D1565" s="9" t="str">
        <f>IF(ISERROR(VLOOKUP(A1565,'entry data'!B:C,2,0)),"",VLOOKUP(A1565,'entry data'!B:C,2,0))</f>
        <v/>
      </c>
      <c r="E1565" s="9" t="str">
        <f>IF(ISERROR(VLOOKUP(A1565,'entry data'!B:E,4,0)),"",VLOOKUP(A1565,'entry data'!B:E,4,0))</f>
        <v/>
      </c>
      <c r="F1565" s="11" t="str">
        <f>IF(A1565="","",IF(ISERROR(VLOOKUP(A1565,'entry data'!B:F,5,0)),"",VLOOKUP(A1565,'entry data'!B:F,5,0)))</f>
        <v/>
      </c>
      <c r="G1565" s="12" t="str">
        <f>IF(A1565="","",IF(ISERROR(VLOOKUP(A1565,'entry data'!B:I,8,0)),"",VLOOKUP(A1565,'entry data'!B:I,7,0)))</f>
        <v/>
      </c>
      <c r="H1565" s="13" t="str">
        <f>IF(A1565="","",IF(B1565=1,VLOOKUP(A1565,'entry data'!B:D,3,0),I1564))</f>
        <v/>
      </c>
      <c r="I1565" s="14" t="str">
        <f>IF(A1565="","",IF(E1565="weekly",7,IF(E1565="fortnightly",14,IF(E1565="monthly",DATE(IF(MONTH(H1565)=12,YEAR(H1565)+1,YEAR(H1565)),VLOOKUP(MONTH(H1565),index!$D$2:$G$13,2,0),DAY(H1565)),
IF(E1565="quarterly",DATE(IF(MONTH(H1565)&gt;=10,YEAR(H1565)+1,YEAR(H1565)),VLOOKUP(MONTH(H1565),index!$D$2:$G$13,3,0),DAY(H1565)),
IF(E1565="halfyearly",DATE(IF(MONTH(H1565)&gt;=7,YEAR(H1565)+1,YEAR(H1565)),VLOOKUP(MONTH(H1565),index!$D$2:$G$13,4,0),DAY(H1565)),
DATE(YEAR(H1565)+1,MONTH(H1565),DAY(H1565)))))-H1565))+H1565)</f>
        <v/>
      </c>
      <c r="J1565" s="9" t="str">
        <f t="shared" si="166"/>
        <v/>
      </c>
      <c r="K1565" s="11" t="str">
        <f t="shared" si="167"/>
        <v/>
      </c>
      <c r="L1565" s="11" t="str">
        <f t="shared" si="168"/>
        <v/>
      </c>
      <c r="M1565" s="11" t="str">
        <f>IF(A1565="","",VLOOKUP(E1565,index!$A$1:$B$6,2,0)*K1565*G1565)</f>
        <v/>
      </c>
      <c r="N1565" s="11" t="str">
        <f>IF(A1565="","",-PMT(G1565*VLOOKUP(E1565,index!$A$1:$B$6,2,0),C1565,F1565,0,0))</f>
        <v/>
      </c>
      <c r="O1565" s="11" t="str">
        <f t="shared" si="169"/>
        <v/>
      </c>
      <c r="P1565" s="11" t="str">
        <f t="shared" si="164"/>
        <v/>
      </c>
    </row>
    <row r="1566" spans="1:16" x14ac:dyDescent="0.25">
      <c r="A1566" s="9" t="str">
        <f>IF(A1565="","",IF(B1565&lt;C1565,A1565,IF(A1565=MAX('entry data'!$B$8:$B$507),"",A1565+1)))</f>
        <v/>
      </c>
      <c r="B1566" s="9" t="str">
        <f t="shared" si="165"/>
        <v/>
      </c>
      <c r="C1566" s="9" t="str">
        <f>IF(ISERROR(VLOOKUP(A1566,'entry data'!B:G,6,0)),"",VLOOKUP(A1566,'entry data'!B:G,6,0))</f>
        <v/>
      </c>
      <c r="D1566" s="9" t="str">
        <f>IF(ISERROR(VLOOKUP(A1566,'entry data'!B:C,2,0)),"",VLOOKUP(A1566,'entry data'!B:C,2,0))</f>
        <v/>
      </c>
      <c r="E1566" s="9" t="str">
        <f>IF(ISERROR(VLOOKUP(A1566,'entry data'!B:E,4,0)),"",VLOOKUP(A1566,'entry data'!B:E,4,0))</f>
        <v/>
      </c>
      <c r="F1566" s="11" t="str">
        <f>IF(A1566="","",IF(ISERROR(VLOOKUP(A1566,'entry data'!B:F,5,0)),"",VLOOKUP(A1566,'entry data'!B:F,5,0)))</f>
        <v/>
      </c>
      <c r="G1566" s="12" t="str">
        <f>IF(A1566="","",IF(ISERROR(VLOOKUP(A1566,'entry data'!B:I,8,0)),"",VLOOKUP(A1566,'entry data'!B:I,7,0)))</f>
        <v/>
      </c>
      <c r="H1566" s="13" t="str">
        <f>IF(A1566="","",IF(B1566=1,VLOOKUP(A1566,'entry data'!B:D,3,0),I1565))</f>
        <v/>
      </c>
      <c r="I1566" s="14" t="str">
        <f>IF(A1566="","",IF(E1566="weekly",7,IF(E1566="fortnightly",14,IF(E1566="monthly",DATE(IF(MONTH(H1566)=12,YEAR(H1566)+1,YEAR(H1566)),VLOOKUP(MONTH(H1566),index!$D$2:$G$13,2,0),DAY(H1566)),
IF(E1566="quarterly",DATE(IF(MONTH(H1566)&gt;=10,YEAR(H1566)+1,YEAR(H1566)),VLOOKUP(MONTH(H1566),index!$D$2:$G$13,3,0),DAY(H1566)),
IF(E1566="halfyearly",DATE(IF(MONTH(H1566)&gt;=7,YEAR(H1566)+1,YEAR(H1566)),VLOOKUP(MONTH(H1566),index!$D$2:$G$13,4,0),DAY(H1566)),
DATE(YEAR(H1566)+1,MONTH(H1566),DAY(H1566)))))-H1566))+H1566)</f>
        <v/>
      </c>
      <c r="J1566" s="9" t="str">
        <f t="shared" si="166"/>
        <v/>
      </c>
      <c r="K1566" s="11" t="str">
        <f t="shared" si="167"/>
        <v/>
      </c>
      <c r="L1566" s="11" t="str">
        <f t="shared" si="168"/>
        <v/>
      </c>
      <c r="M1566" s="11" t="str">
        <f>IF(A1566="","",VLOOKUP(E1566,index!$A$1:$B$6,2,0)*K1566*G1566)</f>
        <v/>
      </c>
      <c r="N1566" s="11" t="str">
        <f>IF(A1566="","",-PMT(G1566*VLOOKUP(E1566,index!$A$1:$B$6,2,0),C1566,F1566,0,0))</f>
        <v/>
      </c>
      <c r="O1566" s="11" t="str">
        <f t="shared" si="169"/>
        <v/>
      </c>
      <c r="P1566" s="11" t="str">
        <f t="shared" si="164"/>
        <v/>
      </c>
    </row>
    <row r="1567" spans="1:16" x14ac:dyDescent="0.25">
      <c r="A1567" s="9" t="str">
        <f>IF(A1566="","",IF(B1566&lt;C1566,A1566,IF(A1566=MAX('entry data'!$B$8:$B$507),"",A1566+1)))</f>
        <v/>
      </c>
      <c r="B1567" s="9" t="str">
        <f t="shared" si="165"/>
        <v/>
      </c>
      <c r="C1567" s="9" t="str">
        <f>IF(ISERROR(VLOOKUP(A1567,'entry data'!B:G,6,0)),"",VLOOKUP(A1567,'entry data'!B:G,6,0))</f>
        <v/>
      </c>
      <c r="D1567" s="9" t="str">
        <f>IF(ISERROR(VLOOKUP(A1567,'entry data'!B:C,2,0)),"",VLOOKUP(A1567,'entry data'!B:C,2,0))</f>
        <v/>
      </c>
      <c r="E1567" s="9" t="str">
        <f>IF(ISERROR(VLOOKUP(A1567,'entry data'!B:E,4,0)),"",VLOOKUP(A1567,'entry data'!B:E,4,0))</f>
        <v/>
      </c>
      <c r="F1567" s="11" t="str">
        <f>IF(A1567="","",IF(ISERROR(VLOOKUP(A1567,'entry data'!B:F,5,0)),"",VLOOKUP(A1567,'entry data'!B:F,5,0)))</f>
        <v/>
      </c>
      <c r="G1567" s="12" t="str">
        <f>IF(A1567="","",IF(ISERROR(VLOOKUP(A1567,'entry data'!B:I,8,0)),"",VLOOKUP(A1567,'entry data'!B:I,7,0)))</f>
        <v/>
      </c>
      <c r="H1567" s="13" t="str">
        <f>IF(A1567="","",IF(B1567=1,VLOOKUP(A1567,'entry data'!B:D,3,0),I1566))</f>
        <v/>
      </c>
      <c r="I1567" s="14" t="str">
        <f>IF(A1567="","",IF(E1567="weekly",7,IF(E1567="fortnightly",14,IF(E1567="monthly",DATE(IF(MONTH(H1567)=12,YEAR(H1567)+1,YEAR(H1567)),VLOOKUP(MONTH(H1567),index!$D$2:$G$13,2,0),DAY(H1567)),
IF(E1567="quarterly",DATE(IF(MONTH(H1567)&gt;=10,YEAR(H1567)+1,YEAR(H1567)),VLOOKUP(MONTH(H1567),index!$D$2:$G$13,3,0),DAY(H1567)),
IF(E1567="halfyearly",DATE(IF(MONTH(H1567)&gt;=7,YEAR(H1567)+1,YEAR(H1567)),VLOOKUP(MONTH(H1567),index!$D$2:$G$13,4,0),DAY(H1567)),
DATE(YEAR(H1567)+1,MONTH(H1567),DAY(H1567)))))-H1567))+H1567)</f>
        <v/>
      </c>
      <c r="J1567" s="9" t="str">
        <f t="shared" si="166"/>
        <v/>
      </c>
      <c r="K1567" s="11" t="str">
        <f t="shared" si="167"/>
        <v/>
      </c>
      <c r="L1567" s="11" t="str">
        <f t="shared" si="168"/>
        <v/>
      </c>
      <c r="M1567" s="11" t="str">
        <f>IF(A1567="","",VLOOKUP(E1567,index!$A$1:$B$6,2,0)*K1567*G1567)</f>
        <v/>
      </c>
      <c r="N1567" s="11" t="str">
        <f>IF(A1567="","",-PMT(G1567*VLOOKUP(E1567,index!$A$1:$B$6,2,0),C1567,F1567,0,0))</f>
        <v/>
      </c>
      <c r="O1567" s="11" t="str">
        <f t="shared" si="169"/>
        <v/>
      </c>
      <c r="P1567" s="11" t="str">
        <f t="shared" si="164"/>
        <v/>
      </c>
    </row>
    <row r="1568" spans="1:16" x14ac:dyDescent="0.25">
      <c r="A1568" s="9" t="str">
        <f>IF(A1567="","",IF(B1567&lt;C1567,A1567,IF(A1567=MAX('entry data'!$B$8:$B$507),"",A1567+1)))</f>
        <v/>
      </c>
      <c r="B1568" s="9" t="str">
        <f t="shared" si="165"/>
        <v/>
      </c>
      <c r="C1568" s="9" t="str">
        <f>IF(ISERROR(VLOOKUP(A1568,'entry data'!B:G,6,0)),"",VLOOKUP(A1568,'entry data'!B:G,6,0))</f>
        <v/>
      </c>
      <c r="D1568" s="9" t="str">
        <f>IF(ISERROR(VLOOKUP(A1568,'entry data'!B:C,2,0)),"",VLOOKUP(A1568,'entry data'!B:C,2,0))</f>
        <v/>
      </c>
      <c r="E1568" s="9" t="str">
        <f>IF(ISERROR(VLOOKUP(A1568,'entry data'!B:E,4,0)),"",VLOOKUP(A1568,'entry data'!B:E,4,0))</f>
        <v/>
      </c>
      <c r="F1568" s="11" t="str">
        <f>IF(A1568="","",IF(ISERROR(VLOOKUP(A1568,'entry data'!B:F,5,0)),"",VLOOKUP(A1568,'entry data'!B:F,5,0)))</f>
        <v/>
      </c>
      <c r="G1568" s="12" t="str">
        <f>IF(A1568="","",IF(ISERROR(VLOOKUP(A1568,'entry data'!B:I,8,0)),"",VLOOKUP(A1568,'entry data'!B:I,7,0)))</f>
        <v/>
      </c>
      <c r="H1568" s="13" t="str">
        <f>IF(A1568="","",IF(B1568=1,VLOOKUP(A1568,'entry data'!B:D,3,0),I1567))</f>
        <v/>
      </c>
      <c r="I1568" s="14" t="str">
        <f>IF(A1568="","",IF(E1568="weekly",7,IF(E1568="fortnightly",14,IF(E1568="monthly",DATE(IF(MONTH(H1568)=12,YEAR(H1568)+1,YEAR(H1568)),VLOOKUP(MONTH(H1568),index!$D$2:$G$13,2,0),DAY(H1568)),
IF(E1568="quarterly",DATE(IF(MONTH(H1568)&gt;=10,YEAR(H1568)+1,YEAR(H1568)),VLOOKUP(MONTH(H1568),index!$D$2:$G$13,3,0),DAY(H1568)),
IF(E1568="halfyearly",DATE(IF(MONTH(H1568)&gt;=7,YEAR(H1568)+1,YEAR(H1568)),VLOOKUP(MONTH(H1568),index!$D$2:$G$13,4,0),DAY(H1568)),
DATE(YEAR(H1568)+1,MONTH(H1568),DAY(H1568)))))-H1568))+H1568)</f>
        <v/>
      </c>
      <c r="J1568" s="9" t="str">
        <f t="shared" si="166"/>
        <v/>
      </c>
      <c r="K1568" s="11" t="str">
        <f t="shared" si="167"/>
        <v/>
      </c>
      <c r="L1568" s="11" t="str">
        <f t="shared" si="168"/>
        <v/>
      </c>
      <c r="M1568" s="11" t="str">
        <f>IF(A1568="","",VLOOKUP(E1568,index!$A$1:$B$6,2,0)*K1568*G1568)</f>
        <v/>
      </c>
      <c r="N1568" s="11" t="str">
        <f>IF(A1568="","",-PMT(G1568*VLOOKUP(E1568,index!$A$1:$B$6,2,0),C1568,F1568,0,0))</f>
        <v/>
      </c>
      <c r="O1568" s="11" t="str">
        <f t="shared" si="169"/>
        <v/>
      </c>
      <c r="P1568" s="11" t="str">
        <f t="shared" si="164"/>
        <v/>
      </c>
    </row>
    <row r="1569" spans="1:16" x14ac:dyDescent="0.25">
      <c r="A1569" s="9" t="str">
        <f>IF(A1568="","",IF(B1568&lt;C1568,A1568,IF(A1568=MAX('entry data'!$B$8:$B$507),"",A1568+1)))</f>
        <v/>
      </c>
      <c r="B1569" s="9" t="str">
        <f t="shared" si="165"/>
        <v/>
      </c>
      <c r="C1569" s="9" t="str">
        <f>IF(ISERROR(VLOOKUP(A1569,'entry data'!B:G,6,0)),"",VLOOKUP(A1569,'entry data'!B:G,6,0))</f>
        <v/>
      </c>
      <c r="D1569" s="9" t="str">
        <f>IF(ISERROR(VLOOKUP(A1569,'entry data'!B:C,2,0)),"",VLOOKUP(A1569,'entry data'!B:C,2,0))</f>
        <v/>
      </c>
      <c r="E1569" s="9" t="str">
        <f>IF(ISERROR(VLOOKUP(A1569,'entry data'!B:E,4,0)),"",VLOOKUP(A1569,'entry data'!B:E,4,0))</f>
        <v/>
      </c>
      <c r="F1569" s="11" t="str">
        <f>IF(A1569="","",IF(ISERROR(VLOOKUP(A1569,'entry data'!B:F,5,0)),"",VLOOKUP(A1569,'entry data'!B:F,5,0)))</f>
        <v/>
      </c>
      <c r="G1569" s="12" t="str">
        <f>IF(A1569="","",IF(ISERROR(VLOOKUP(A1569,'entry data'!B:I,8,0)),"",VLOOKUP(A1569,'entry data'!B:I,7,0)))</f>
        <v/>
      </c>
      <c r="H1569" s="13" t="str">
        <f>IF(A1569="","",IF(B1569=1,VLOOKUP(A1569,'entry data'!B:D,3,0),I1568))</f>
        <v/>
      </c>
      <c r="I1569" s="14" t="str">
        <f>IF(A1569="","",IF(E1569="weekly",7,IF(E1569="fortnightly",14,IF(E1569="monthly",DATE(IF(MONTH(H1569)=12,YEAR(H1569)+1,YEAR(H1569)),VLOOKUP(MONTH(H1569),index!$D$2:$G$13,2,0),DAY(H1569)),
IF(E1569="quarterly",DATE(IF(MONTH(H1569)&gt;=10,YEAR(H1569)+1,YEAR(H1569)),VLOOKUP(MONTH(H1569),index!$D$2:$G$13,3,0),DAY(H1569)),
IF(E1569="halfyearly",DATE(IF(MONTH(H1569)&gt;=7,YEAR(H1569)+1,YEAR(H1569)),VLOOKUP(MONTH(H1569),index!$D$2:$G$13,4,0),DAY(H1569)),
DATE(YEAR(H1569)+1,MONTH(H1569),DAY(H1569)))))-H1569))+H1569)</f>
        <v/>
      </c>
      <c r="J1569" s="9" t="str">
        <f t="shared" si="166"/>
        <v/>
      </c>
      <c r="K1569" s="11" t="str">
        <f t="shared" si="167"/>
        <v/>
      </c>
      <c r="L1569" s="11" t="str">
        <f t="shared" si="168"/>
        <v/>
      </c>
      <c r="M1569" s="11" t="str">
        <f>IF(A1569="","",VLOOKUP(E1569,index!$A$1:$B$6,2,0)*K1569*G1569)</f>
        <v/>
      </c>
      <c r="N1569" s="11" t="str">
        <f>IF(A1569="","",-PMT(G1569*VLOOKUP(E1569,index!$A$1:$B$6,2,0),C1569,F1569,0,0))</f>
        <v/>
      </c>
      <c r="O1569" s="11" t="str">
        <f t="shared" si="169"/>
        <v/>
      </c>
      <c r="P1569" s="11" t="str">
        <f t="shared" si="164"/>
        <v/>
      </c>
    </row>
    <row r="1570" spans="1:16" x14ac:dyDescent="0.25">
      <c r="A1570" s="9" t="str">
        <f>IF(A1569="","",IF(B1569&lt;C1569,A1569,IF(A1569=MAX('entry data'!$B$8:$B$507),"",A1569+1)))</f>
        <v/>
      </c>
      <c r="B1570" s="9" t="str">
        <f t="shared" si="165"/>
        <v/>
      </c>
      <c r="C1570" s="9" t="str">
        <f>IF(ISERROR(VLOOKUP(A1570,'entry data'!B:G,6,0)),"",VLOOKUP(A1570,'entry data'!B:G,6,0))</f>
        <v/>
      </c>
      <c r="D1570" s="9" t="str">
        <f>IF(ISERROR(VLOOKUP(A1570,'entry data'!B:C,2,0)),"",VLOOKUP(A1570,'entry data'!B:C,2,0))</f>
        <v/>
      </c>
      <c r="E1570" s="9" t="str">
        <f>IF(ISERROR(VLOOKUP(A1570,'entry data'!B:E,4,0)),"",VLOOKUP(A1570,'entry data'!B:E,4,0))</f>
        <v/>
      </c>
      <c r="F1570" s="11" t="str">
        <f>IF(A1570="","",IF(ISERROR(VLOOKUP(A1570,'entry data'!B:F,5,0)),"",VLOOKUP(A1570,'entry data'!B:F,5,0)))</f>
        <v/>
      </c>
      <c r="G1570" s="12" t="str">
        <f>IF(A1570="","",IF(ISERROR(VLOOKUP(A1570,'entry data'!B:I,8,0)),"",VLOOKUP(A1570,'entry data'!B:I,7,0)))</f>
        <v/>
      </c>
      <c r="H1570" s="13" t="str">
        <f>IF(A1570="","",IF(B1570=1,VLOOKUP(A1570,'entry data'!B:D,3,0),I1569))</f>
        <v/>
      </c>
      <c r="I1570" s="14" t="str">
        <f>IF(A1570="","",IF(E1570="weekly",7,IF(E1570="fortnightly",14,IF(E1570="monthly",DATE(IF(MONTH(H1570)=12,YEAR(H1570)+1,YEAR(H1570)),VLOOKUP(MONTH(H1570),index!$D$2:$G$13,2,0),DAY(H1570)),
IF(E1570="quarterly",DATE(IF(MONTH(H1570)&gt;=10,YEAR(H1570)+1,YEAR(H1570)),VLOOKUP(MONTH(H1570),index!$D$2:$G$13,3,0),DAY(H1570)),
IF(E1570="halfyearly",DATE(IF(MONTH(H1570)&gt;=7,YEAR(H1570)+1,YEAR(H1570)),VLOOKUP(MONTH(H1570),index!$D$2:$G$13,4,0),DAY(H1570)),
DATE(YEAR(H1570)+1,MONTH(H1570),DAY(H1570)))))-H1570))+H1570)</f>
        <v/>
      </c>
      <c r="J1570" s="9" t="str">
        <f t="shared" si="166"/>
        <v/>
      </c>
      <c r="K1570" s="11" t="str">
        <f t="shared" si="167"/>
        <v/>
      </c>
      <c r="L1570" s="11" t="str">
        <f t="shared" si="168"/>
        <v/>
      </c>
      <c r="M1570" s="11" t="str">
        <f>IF(A1570="","",VLOOKUP(E1570,index!$A$1:$B$6,2,0)*K1570*G1570)</f>
        <v/>
      </c>
      <c r="N1570" s="11" t="str">
        <f>IF(A1570="","",-PMT(G1570*VLOOKUP(E1570,index!$A$1:$B$6,2,0),C1570,F1570,0,0))</f>
        <v/>
      </c>
      <c r="O1570" s="11" t="str">
        <f t="shared" si="169"/>
        <v/>
      </c>
      <c r="P1570" s="11" t="str">
        <f t="shared" si="164"/>
        <v/>
      </c>
    </row>
    <row r="1571" spans="1:16" x14ac:dyDescent="0.25">
      <c r="A1571" s="9" t="str">
        <f>IF(A1570="","",IF(B1570&lt;C1570,A1570,IF(A1570=MAX('entry data'!$B$8:$B$507),"",A1570+1)))</f>
        <v/>
      </c>
      <c r="B1571" s="9" t="str">
        <f t="shared" si="165"/>
        <v/>
      </c>
      <c r="C1571" s="9" t="str">
        <f>IF(ISERROR(VLOOKUP(A1571,'entry data'!B:G,6,0)),"",VLOOKUP(A1571,'entry data'!B:G,6,0))</f>
        <v/>
      </c>
      <c r="D1571" s="9" t="str">
        <f>IF(ISERROR(VLOOKUP(A1571,'entry data'!B:C,2,0)),"",VLOOKUP(A1571,'entry data'!B:C,2,0))</f>
        <v/>
      </c>
      <c r="E1571" s="9" t="str">
        <f>IF(ISERROR(VLOOKUP(A1571,'entry data'!B:E,4,0)),"",VLOOKUP(A1571,'entry data'!B:E,4,0))</f>
        <v/>
      </c>
      <c r="F1571" s="11" t="str">
        <f>IF(A1571="","",IF(ISERROR(VLOOKUP(A1571,'entry data'!B:F,5,0)),"",VLOOKUP(A1571,'entry data'!B:F,5,0)))</f>
        <v/>
      </c>
      <c r="G1571" s="12" t="str">
        <f>IF(A1571="","",IF(ISERROR(VLOOKUP(A1571,'entry data'!B:I,8,0)),"",VLOOKUP(A1571,'entry data'!B:I,7,0)))</f>
        <v/>
      </c>
      <c r="H1571" s="13" t="str">
        <f>IF(A1571="","",IF(B1571=1,VLOOKUP(A1571,'entry data'!B:D,3,0),I1570))</f>
        <v/>
      </c>
      <c r="I1571" s="14" t="str">
        <f>IF(A1571="","",IF(E1571="weekly",7,IF(E1571="fortnightly",14,IF(E1571="monthly",DATE(IF(MONTH(H1571)=12,YEAR(H1571)+1,YEAR(H1571)),VLOOKUP(MONTH(H1571),index!$D$2:$G$13,2,0),DAY(H1571)),
IF(E1571="quarterly",DATE(IF(MONTH(H1571)&gt;=10,YEAR(H1571)+1,YEAR(H1571)),VLOOKUP(MONTH(H1571),index!$D$2:$G$13,3,0),DAY(H1571)),
IF(E1571="halfyearly",DATE(IF(MONTH(H1571)&gt;=7,YEAR(H1571)+1,YEAR(H1571)),VLOOKUP(MONTH(H1571),index!$D$2:$G$13,4,0),DAY(H1571)),
DATE(YEAR(H1571)+1,MONTH(H1571),DAY(H1571)))))-H1571))+H1571)</f>
        <v/>
      </c>
      <c r="J1571" s="9" t="str">
        <f t="shared" si="166"/>
        <v/>
      </c>
      <c r="K1571" s="11" t="str">
        <f t="shared" si="167"/>
        <v/>
      </c>
      <c r="L1571" s="11" t="str">
        <f t="shared" si="168"/>
        <v/>
      </c>
      <c r="M1571" s="11" t="str">
        <f>IF(A1571="","",VLOOKUP(E1571,index!$A$1:$B$6,2,0)*K1571*G1571)</f>
        <v/>
      </c>
      <c r="N1571" s="11" t="str">
        <f>IF(A1571="","",-PMT(G1571*VLOOKUP(E1571,index!$A$1:$B$6,2,0),C1571,F1571,0,0))</f>
        <v/>
      </c>
      <c r="O1571" s="11" t="str">
        <f t="shared" si="169"/>
        <v/>
      </c>
      <c r="P1571" s="11" t="str">
        <f t="shared" si="164"/>
        <v/>
      </c>
    </row>
    <row r="1572" spans="1:16" x14ac:dyDescent="0.25">
      <c r="A1572" s="9" t="str">
        <f>IF(A1571="","",IF(B1571&lt;C1571,A1571,IF(A1571=MAX('entry data'!$B$8:$B$507),"",A1571+1)))</f>
        <v/>
      </c>
      <c r="B1572" s="9" t="str">
        <f t="shared" si="165"/>
        <v/>
      </c>
      <c r="C1572" s="9" t="str">
        <f>IF(ISERROR(VLOOKUP(A1572,'entry data'!B:G,6,0)),"",VLOOKUP(A1572,'entry data'!B:G,6,0))</f>
        <v/>
      </c>
      <c r="D1572" s="9" t="str">
        <f>IF(ISERROR(VLOOKUP(A1572,'entry data'!B:C,2,0)),"",VLOOKUP(A1572,'entry data'!B:C,2,0))</f>
        <v/>
      </c>
      <c r="E1572" s="9" t="str">
        <f>IF(ISERROR(VLOOKUP(A1572,'entry data'!B:E,4,0)),"",VLOOKUP(A1572,'entry data'!B:E,4,0))</f>
        <v/>
      </c>
      <c r="F1572" s="11" t="str">
        <f>IF(A1572="","",IF(ISERROR(VLOOKUP(A1572,'entry data'!B:F,5,0)),"",VLOOKUP(A1572,'entry data'!B:F,5,0)))</f>
        <v/>
      </c>
      <c r="G1572" s="12" t="str">
        <f>IF(A1572="","",IF(ISERROR(VLOOKUP(A1572,'entry data'!B:I,8,0)),"",VLOOKUP(A1572,'entry data'!B:I,7,0)))</f>
        <v/>
      </c>
      <c r="H1572" s="13" t="str">
        <f>IF(A1572="","",IF(B1572=1,VLOOKUP(A1572,'entry data'!B:D,3,0),I1571))</f>
        <v/>
      </c>
      <c r="I1572" s="14" t="str">
        <f>IF(A1572="","",IF(E1572="weekly",7,IF(E1572="fortnightly",14,IF(E1572="monthly",DATE(IF(MONTH(H1572)=12,YEAR(H1572)+1,YEAR(H1572)),VLOOKUP(MONTH(H1572),index!$D$2:$G$13,2,0),DAY(H1572)),
IF(E1572="quarterly",DATE(IF(MONTH(H1572)&gt;=10,YEAR(H1572)+1,YEAR(H1572)),VLOOKUP(MONTH(H1572),index!$D$2:$G$13,3,0),DAY(H1572)),
IF(E1572="halfyearly",DATE(IF(MONTH(H1572)&gt;=7,YEAR(H1572)+1,YEAR(H1572)),VLOOKUP(MONTH(H1572),index!$D$2:$G$13,4,0),DAY(H1572)),
DATE(YEAR(H1572)+1,MONTH(H1572),DAY(H1572)))))-H1572))+H1572)</f>
        <v/>
      </c>
      <c r="J1572" s="9" t="str">
        <f t="shared" si="166"/>
        <v/>
      </c>
      <c r="K1572" s="11" t="str">
        <f t="shared" si="167"/>
        <v/>
      </c>
      <c r="L1572" s="11" t="str">
        <f t="shared" si="168"/>
        <v/>
      </c>
      <c r="M1572" s="11" t="str">
        <f>IF(A1572="","",VLOOKUP(E1572,index!$A$1:$B$6,2,0)*K1572*G1572)</f>
        <v/>
      </c>
      <c r="N1572" s="11" t="str">
        <f>IF(A1572="","",-PMT(G1572*VLOOKUP(E1572,index!$A$1:$B$6,2,0),C1572,F1572,0,0))</f>
        <v/>
      </c>
      <c r="O1572" s="11" t="str">
        <f t="shared" si="169"/>
        <v/>
      </c>
      <c r="P1572" s="11" t="str">
        <f t="shared" si="164"/>
        <v/>
      </c>
    </row>
    <row r="1573" spans="1:16" x14ac:dyDescent="0.25">
      <c r="A1573" s="9" t="str">
        <f>IF(A1572="","",IF(B1572&lt;C1572,A1572,IF(A1572=MAX('entry data'!$B$8:$B$507),"",A1572+1)))</f>
        <v/>
      </c>
      <c r="B1573" s="9" t="str">
        <f t="shared" si="165"/>
        <v/>
      </c>
      <c r="C1573" s="9" t="str">
        <f>IF(ISERROR(VLOOKUP(A1573,'entry data'!B:G,6,0)),"",VLOOKUP(A1573,'entry data'!B:G,6,0))</f>
        <v/>
      </c>
      <c r="D1573" s="9" t="str">
        <f>IF(ISERROR(VLOOKUP(A1573,'entry data'!B:C,2,0)),"",VLOOKUP(A1573,'entry data'!B:C,2,0))</f>
        <v/>
      </c>
      <c r="E1573" s="9" t="str">
        <f>IF(ISERROR(VLOOKUP(A1573,'entry data'!B:E,4,0)),"",VLOOKUP(A1573,'entry data'!B:E,4,0))</f>
        <v/>
      </c>
      <c r="F1573" s="11" t="str">
        <f>IF(A1573="","",IF(ISERROR(VLOOKUP(A1573,'entry data'!B:F,5,0)),"",VLOOKUP(A1573,'entry data'!B:F,5,0)))</f>
        <v/>
      </c>
      <c r="G1573" s="12" t="str">
        <f>IF(A1573="","",IF(ISERROR(VLOOKUP(A1573,'entry data'!B:I,8,0)),"",VLOOKUP(A1573,'entry data'!B:I,7,0)))</f>
        <v/>
      </c>
      <c r="H1573" s="13" t="str">
        <f>IF(A1573="","",IF(B1573=1,VLOOKUP(A1573,'entry data'!B:D,3,0),I1572))</f>
        <v/>
      </c>
      <c r="I1573" s="14" t="str">
        <f>IF(A1573="","",IF(E1573="weekly",7,IF(E1573="fortnightly",14,IF(E1573="monthly",DATE(IF(MONTH(H1573)=12,YEAR(H1573)+1,YEAR(H1573)),VLOOKUP(MONTH(H1573),index!$D$2:$G$13,2,0),DAY(H1573)),
IF(E1573="quarterly",DATE(IF(MONTH(H1573)&gt;=10,YEAR(H1573)+1,YEAR(H1573)),VLOOKUP(MONTH(H1573),index!$D$2:$G$13,3,0),DAY(H1573)),
IF(E1573="halfyearly",DATE(IF(MONTH(H1573)&gt;=7,YEAR(H1573)+1,YEAR(H1573)),VLOOKUP(MONTH(H1573),index!$D$2:$G$13,4,0),DAY(H1573)),
DATE(YEAR(H1573)+1,MONTH(H1573),DAY(H1573)))))-H1573))+H1573)</f>
        <v/>
      </c>
      <c r="J1573" s="9" t="str">
        <f t="shared" si="166"/>
        <v/>
      </c>
      <c r="K1573" s="11" t="str">
        <f t="shared" si="167"/>
        <v/>
      </c>
      <c r="L1573" s="11" t="str">
        <f t="shared" si="168"/>
        <v/>
      </c>
      <c r="M1573" s="11" t="str">
        <f>IF(A1573="","",VLOOKUP(E1573,index!$A$1:$B$6,2,0)*K1573*G1573)</f>
        <v/>
      </c>
      <c r="N1573" s="11" t="str">
        <f>IF(A1573="","",-PMT(G1573*VLOOKUP(E1573,index!$A$1:$B$6,2,0),C1573,F1573,0,0))</f>
        <v/>
      </c>
      <c r="O1573" s="11" t="str">
        <f t="shared" si="169"/>
        <v/>
      </c>
      <c r="P1573" s="11" t="str">
        <f t="shared" si="164"/>
        <v/>
      </c>
    </row>
    <row r="1574" spans="1:16" x14ac:dyDescent="0.25">
      <c r="A1574" s="9" t="str">
        <f>IF(A1573="","",IF(B1573&lt;C1573,A1573,IF(A1573=MAX('entry data'!$B$8:$B$507),"",A1573+1)))</f>
        <v/>
      </c>
      <c r="B1574" s="9" t="str">
        <f t="shared" si="165"/>
        <v/>
      </c>
      <c r="C1574" s="9" t="str">
        <f>IF(ISERROR(VLOOKUP(A1574,'entry data'!B:G,6,0)),"",VLOOKUP(A1574,'entry data'!B:G,6,0))</f>
        <v/>
      </c>
      <c r="D1574" s="9" t="str">
        <f>IF(ISERROR(VLOOKUP(A1574,'entry data'!B:C,2,0)),"",VLOOKUP(A1574,'entry data'!B:C,2,0))</f>
        <v/>
      </c>
      <c r="E1574" s="9" t="str">
        <f>IF(ISERROR(VLOOKUP(A1574,'entry data'!B:E,4,0)),"",VLOOKUP(A1574,'entry data'!B:E,4,0))</f>
        <v/>
      </c>
      <c r="F1574" s="11" t="str">
        <f>IF(A1574="","",IF(ISERROR(VLOOKUP(A1574,'entry data'!B:F,5,0)),"",VLOOKUP(A1574,'entry data'!B:F,5,0)))</f>
        <v/>
      </c>
      <c r="G1574" s="12" t="str">
        <f>IF(A1574="","",IF(ISERROR(VLOOKUP(A1574,'entry data'!B:I,8,0)),"",VLOOKUP(A1574,'entry data'!B:I,7,0)))</f>
        <v/>
      </c>
      <c r="H1574" s="13" t="str">
        <f>IF(A1574="","",IF(B1574=1,VLOOKUP(A1574,'entry data'!B:D,3,0),I1573))</f>
        <v/>
      </c>
      <c r="I1574" s="14" t="str">
        <f>IF(A1574="","",IF(E1574="weekly",7,IF(E1574="fortnightly",14,IF(E1574="monthly",DATE(IF(MONTH(H1574)=12,YEAR(H1574)+1,YEAR(H1574)),VLOOKUP(MONTH(H1574),index!$D$2:$G$13,2,0),DAY(H1574)),
IF(E1574="quarterly",DATE(IF(MONTH(H1574)&gt;=10,YEAR(H1574)+1,YEAR(H1574)),VLOOKUP(MONTH(H1574),index!$D$2:$G$13,3,0),DAY(H1574)),
IF(E1574="halfyearly",DATE(IF(MONTH(H1574)&gt;=7,YEAR(H1574)+1,YEAR(H1574)),VLOOKUP(MONTH(H1574),index!$D$2:$G$13,4,0),DAY(H1574)),
DATE(YEAR(H1574)+1,MONTH(H1574),DAY(H1574)))))-H1574))+H1574)</f>
        <v/>
      </c>
      <c r="J1574" s="9" t="str">
        <f t="shared" si="166"/>
        <v/>
      </c>
      <c r="K1574" s="11" t="str">
        <f t="shared" si="167"/>
        <v/>
      </c>
      <c r="L1574" s="11" t="str">
        <f t="shared" si="168"/>
        <v/>
      </c>
      <c r="M1574" s="11" t="str">
        <f>IF(A1574="","",VLOOKUP(E1574,index!$A$1:$B$6,2,0)*K1574*G1574)</f>
        <v/>
      </c>
      <c r="N1574" s="11" t="str">
        <f>IF(A1574="","",-PMT(G1574*VLOOKUP(E1574,index!$A$1:$B$6,2,0),C1574,F1574,0,0))</f>
        <v/>
      </c>
      <c r="O1574" s="11" t="str">
        <f t="shared" si="169"/>
        <v/>
      </c>
      <c r="P1574" s="11" t="str">
        <f t="shared" si="164"/>
        <v/>
      </c>
    </row>
    <row r="1575" spans="1:16" x14ac:dyDescent="0.25">
      <c r="A1575" s="9" t="str">
        <f>IF(A1574="","",IF(B1574&lt;C1574,A1574,IF(A1574=MAX('entry data'!$B$8:$B$507),"",A1574+1)))</f>
        <v/>
      </c>
      <c r="B1575" s="9" t="str">
        <f t="shared" si="165"/>
        <v/>
      </c>
      <c r="C1575" s="9" t="str">
        <f>IF(ISERROR(VLOOKUP(A1575,'entry data'!B:G,6,0)),"",VLOOKUP(A1575,'entry data'!B:G,6,0))</f>
        <v/>
      </c>
      <c r="D1575" s="9" t="str">
        <f>IF(ISERROR(VLOOKUP(A1575,'entry data'!B:C,2,0)),"",VLOOKUP(A1575,'entry data'!B:C,2,0))</f>
        <v/>
      </c>
      <c r="E1575" s="9" t="str">
        <f>IF(ISERROR(VLOOKUP(A1575,'entry data'!B:E,4,0)),"",VLOOKUP(A1575,'entry data'!B:E,4,0))</f>
        <v/>
      </c>
      <c r="F1575" s="11" t="str">
        <f>IF(A1575="","",IF(ISERROR(VLOOKUP(A1575,'entry data'!B:F,5,0)),"",VLOOKUP(A1575,'entry data'!B:F,5,0)))</f>
        <v/>
      </c>
      <c r="G1575" s="12" t="str">
        <f>IF(A1575="","",IF(ISERROR(VLOOKUP(A1575,'entry data'!B:I,8,0)),"",VLOOKUP(A1575,'entry data'!B:I,7,0)))</f>
        <v/>
      </c>
      <c r="H1575" s="13" t="str">
        <f>IF(A1575="","",IF(B1575=1,VLOOKUP(A1575,'entry data'!B:D,3,0),I1574))</f>
        <v/>
      </c>
      <c r="I1575" s="14" t="str">
        <f>IF(A1575="","",IF(E1575="weekly",7,IF(E1575="fortnightly",14,IF(E1575="monthly",DATE(IF(MONTH(H1575)=12,YEAR(H1575)+1,YEAR(H1575)),VLOOKUP(MONTH(H1575),index!$D$2:$G$13,2,0),DAY(H1575)),
IF(E1575="quarterly",DATE(IF(MONTH(H1575)&gt;=10,YEAR(H1575)+1,YEAR(H1575)),VLOOKUP(MONTH(H1575),index!$D$2:$G$13,3,0),DAY(H1575)),
IF(E1575="halfyearly",DATE(IF(MONTH(H1575)&gt;=7,YEAR(H1575)+1,YEAR(H1575)),VLOOKUP(MONTH(H1575),index!$D$2:$G$13,4,0),DAY(H1575)),
DATE(YEAR(H1575)+1,MONTH(H1575),DAY(H1575)))))-H1575))+H1575)</f>
        <v/>
      </c>
      <c r="J1575" s="9" t="str">
        <f t="shared" si="166"/>
        <v/>
      </c>
      <c r="K1575" s="11" t="str">
        <f t="shared" si="167"/>
        <v/>
      </c>
      <c r="L1575" s="11" t="str">
        <f t="shared" si="168"/>
        <v/>
      </c>
      <c r="M1575" s="11" t="str">
        <f>IF(A1575="","",VLOOKUP(E1575,index!$A$1:$B$6,2,0)*K1575*G1575)</f>
        <v/>
      </c>
      <c r="N1575" s="11" t="str">
        <f>IF(A1575="","",-PMT(G1575*VLOOKUP(E1575,index!$A$1:$B$6,2,0),C1575,F1575,0,0))</f>
        <v/>
      </c>
      <c r="O1575" s="11" t="str">
        <f t="shared" si="169"/>
        <v/>
      </c>
      <c r="P1575" s="11" t="str">
        <f t="shared" si="164"/>
        <v/>
      </c>
    </row>
    <row r="1576" spans="1:16" x14ac:dyDescent="0.25">
      <c r="A1576" s="9" t="str">
        <f>IF(A1575="","",IF(B1575&lt;C1575,A1575,IF(A1575=MAX('entry data'!$B$8:$B$507),"",A1575+1)))</f>
        <v/>
      </c>
      <c r="B1576" s="9" t="str">
        <f t="shared" si="165"/>
        <v/>
      </c>
      <c r="C1576" s="9" t="str">
        <f>IF(ISERROR(VLOOKUP(A1576,'entry data'!B:G,6,0)),"",VLOOKUP(A1576,'entry data'!B:G,6,0))</f>
        <v/>
      </c>
      <c r="D1576" s="9" t="str">
        <f>IF(ISERROR(VLOOKUP(A1576,'entry data'!B:C,2,0)),"",VLOOKUP(A1576,'entry data'!B:C,2,0))</f>
        <v/>
      </c>
      <c r="E1576" s="9" t="str">
        <f>IF(ISERROR(VLOOKUP(A1576,'entry data'!B:E,4,0)),"",VLOOKUP(A1576,'entry data'!B:E,4,0))</f>
        <v/>
      </c>
      <c r="F1576" s="11" t="str">
        <f>IF(A1576="","",IF(ISERROR(VLOOKUP(A1576,'entry data'!B:F,5,0)),"",VLOOKUP(A1576,'entry data'!B:F,5,0)))</f>
        <v/>
      </c>
      <c r="G1576" s="12" t="str">
        <f>IF(A1576="","",IF(ISERROR(VLOOKUP(A1576,'entry data'!B:I,8,0)),"",VLOOKUP(A1576,'entry data'!B:I,7,0)))</f>
        <v/>
      </c>
      <c r="H1576" s="13" t="str">
        <f>IF(A1576="","",IF(B1576=1,VLOOKUP(A1576,'entry data'!B:D,3,0),I1575))</f>
        <v/>
      </c>
      <c r="I1576" s="14" t="str">
        <f>IF(A1576="","",IF(E1576="weekly",7,IF(E1576="fortnightly",14,IF(E1576="monthly",DATE(IF(MONTH(H1576)=12,YEAR(H1576)+1,YEAR(H1576)),VLOOKUP(MONTH(H1576),index!$D$2:$G$13,2,0),DAY(H1576)),
IF(E1576="quarterly",DATE(IF(MONTH(H1576)&gt;=10,YEAR(H1576)+1,YEAR(H1576)),VLOOKUP(MONTH(H1576),index!$D$2:$G$13,3,0),DAY(H1576)),
IF(E1576="halfyearly",DATE(IF(MONTH(H1576)&gt;=7,YEAR(H1576)+1,YEAR(H1576)),VLOOKUP(MONTH(H1576),index!$D$2:$G$13,4,0),DAY(H1576)),
DATE(YEAR(H1576)+1,MONTH(H1576),DAY(H1576)))))-H1576))+H1576)</f>
        <v/>
      </c>
      <c r="J1576" s="9" t="str">
        <f t="shared" si="166"/>
        <v/>
      </c>
      <c r="K1576" s="11" t="str">
        <f t="shared" si="167"/>
        <v/>
      </c>
      <c r="L1576" s="11" t="str">
        <f t="shared" si="168"/>
        <v/>
      </c>
      <c r="M1576" s="11" t="str">
        <f>IF(A1576="","",VLOOKUP(E1576,index!$A$1:$B$6,2,0)*K1576*G1576)</f>
        <v/>
      </c>
      <c r="N1576" s="11" t="str">
        <f>IF(A1576="","",-PMT(G1576*VLOOKUP(E1576,index!$A$1:$B$6,2,0),C1576,F1576,0,0))</f>
        <v/>
      </c>
      <c r="O1576" s="11" t="str">
        <f t="shared" si="169"/>
        <v/>
      </c>
      <c r="P1576" s="11" t="str">
        <f t="shared" si="164"/>
        <v/>
      </c>
    </row>
    <row r="1577" spans="1:16" x14ac:dyDescent="0.25">
      <c r="A1577" s="9" t="str">
        <f>IF(A1576="","",IF(B1576&lt;C1576,A1576,IF(A1576=MAX('entry data'!$B$8:$B$507),"",A1576+1)))</f>
        <v/>
      </c>
      <c r="B1577" s="9" t="str">
        <f t="shared" si="165"/>
        <v/>
      </c>
      <c r="C1577" s="9" t="str">
        <f>IF(ISERROR(VLOOKUP(A1577,'entry data'!B:G,6,0)),"",VLOOKUP(A1577,'entry data'!B:G,6,0))</f>
        <v/>
      </c>
      <c r="D1577" s="9" t="str">
        <f>IF(ISERROR(VLOOKUP(A1577,'entry data'!B:C,2,0)),"",VLOOKUP(A1577,'entry data'!B:C,2,0))</f>
        <v/>
      </c>
      <c r="E1577" s="9" t="str">
        <f>IF(ISERROR(VLOOKUP(A1577,'entry data'!B:E,4,0)),"",VLOOKUP(A1577,'entry data'!B:E,4,0))</f>
        <v/>
      </c>
      <c r="F1577" s="11" t="str">
        <f>IF(A1577="","",IF(ISERROR(VLOOKUP(A1577,'entry data'!B:F,5,0)),"",VLOOKUP(A1577,'entry data'!B:F,5,0)))</f>
        <v/>
      </c>
      <c r="G1577" s="12" t="str">
        <f>IF(A1577="","",IF(ISERROR(VLOOKUP(A1577,'entry data'!B:I,8,0)),"",VLOOKUP(A1577,'entry data'!B:I,7,0)))</f>
        <v/>
      </c>
      <c r="H1577" s="13" t="str">
        <f>IF(A1577="","",IF(B1577=1,VLOOKUP(A1577,'entry data'!B:D,3,0),I1576))</f>
        <v/>
      </c>
      <c r="I1577" s="14" t="str">
        <f>IF(A1577="","",IF(E1577="weekly",7,IF(E1577="fortnightly",14,IF(E1577="monthly",DATE(IF(MONTH(H1577)=12,YEAR(H1577)+1,YEAR(H1577)),VLOOKUP(MONTH(H1577),index!$D$2:$G$13,2,0),DAY(H1577)),
IF(E1577="quarterly",DATE(IF(MONTH(H1577)&gt;=10,YEAR(H1577)+1,YEAR(H1577)),VLOOKUP(MONTH(H1577),index!$D$2:$G$13,3,0),DAY(H1577)),
IF(E1577="halfyearly",DATE(IF(MONTH(H1577)&gt;=7,YEAR(H1577)+1,YEAR(H1577)),VLOOKUP(MONTH(H1577),index!$D$2:$G$13,4,0),DAY(H1577)),
DATE(YEAR(H1577)+1,MONTH(H1577),DAY(H1577)))))-H1577))+H1577)</f>
        <v/>
      </c>
      <c r="J1577" s="9" t="str">
        <f t="shared" si="166"/>
        <v/>
      </c>
      <c r="K1577" s="11" t="str">
        <f t="shared" si="167"/>
        <v/>
      </c>
      <c r="L1577" s="11" t="str">
        <f t="shared" si="168"/>
        <v/>
      </c>
      <c r="M1577" s="11" t="str">
        <f>IF(A1577="","",VLOOKUP(E1577,index!$A$1:$B$6,2,0)*K1577*G1577)</f>
        <v/>
      </c>
      <c r="N1577" s="11" t="str">
        <f>IF(A1577="","",-PMT(G1577*VLOOKUP(E1577,index!$A$1:$B$6,2,0),C1577,F1577,0,0))</f>
        <v/>
      </c>
      <c r="O1577" s="11" t="str">
        <f t="shared" si="169"/>
        <v/>
      </c>
      <c r="P1577" s="11" t="str">
        <f t="shared" si="164"/>
        <v/>
      </c>
    </row>
    <row r="1578" spans="1:16" x14ac:dyDescent="0.25">
      <c r="A1578" s="9" t="str">
        <f>IF(A1577="","",IF(B1577&lt;C1577,A1577,IF(A1577=MAX('entry data'!$B$8:$B$507),"",A1577+1)))</f>
        <v/>
      </c>
      <c r="B1578" s="9" t="str">
        <f t="shared" si="165"/>
        <v/>
      </c>
      <c r="C1578" s="9" t="str">
        <f>IF(ISERROR(VLOOKUP(A1578,'entry data'!B:G,6,0)),"",VLOOKUP(A1578,'entry data'!B:G,6,0))</f>
        <v/>
      </c>
      <c r="D1578" s="9" t="str">
        <f>IF(ISERROR(VLOOKUP(A1578,'entry data'!B:C,2,0)),"",VLOOKUP(A1578,'entry data'!B:C,2,0))</f>
        <v/>
      </c>
      <c r="E1578" s="9" t="str">
        <f>IF(ISERROR(VLOOKUP(A1578,'entry data'!B:E,4,0)),"",VLOOKUP(A1578,'entry data'!B:E,4,0))</f>
        <v/>
      </c>
      <c r="F1578" s="11" t="str">
        <f>IF(A1578="","",IF(ISERROR(VLOOKUP(A1578,'entry data'!B:F,5,0)),"",VLOOKUP(A1578,'entry data'!B:F,5,0)))</f>
        <v/>
      </c>
      <c r="G1578" s="12" t="str">
        <f>IF(A1578="","",IF(ISERROR(VLOOKUP(A1578,'entry data'!B:I,8,0)),"",VLOOKUP(A1578,'entry data'!B:I,7,0)))</f>
        <v/>
      </c>
      <c r="H1578" s="13" t="str">
        <f>IF(A1578="","",IF(B1578=1,VLOOKUP(A1578,'entry data'!B:D,3,0),I1577))</f>
        <v/>
      </c>
      <c r="I1578" s="14" t="str">
        <f>IF(A1578="","",IF(E1578="weekly",7,IF(E1578="fortnightly",14,IF(E1578="monthly",DATE(IF(MONTH(H1578)=12,YEAR(H1578)+1,YEAR(H1578)),VLOOKUP(MONTH(H1578),index!$D$2:$G$13,2,0),DAY(H1578)),
IF(E1578="quarterly",DATE(IF(MONTH(H1578)&gt;=10,YEAR(H1578)+1,YEAR(H1578)),VLOOKUP(MONTH(H1578),index!$D$2:$G$13,3,0),DAY(H1578)),
IF(E1578="halfyearly",DATE(IF(MONTH(H1578)&gt;=7,YEAR(H1578)+1,YEAR(H1578)),VLOOKUP(MONTH(H1578),index!$D$2:$G$13,4,0),DAY(H1578)),
DATE(YEAR(H1578)+1,MONTH(H1578),DAY(H1578)))))-H1578))+H1578)</f>
        <v/>
      </c>
      <c r="J1578" s="9" t="str">
        <f t="shared" si="166"/>
        <v/>
      </c>
      <c r="K1578" s="11" t="str">
        <f t="shared" si="167"/>
        <v/>
      </c>
      <c r="L1578" s="11" t="str">
        <f t="shared" si="168"/>
        <v/>
      </c>
      <c r="M1578" s="11" t="str">
        <f>IF(A1578="","",VLOOKUP(E1578,index!$A$1:$B$6,2,0)*K1578*G1578)</f>
        <v/>
      </c>
      <c r="N1578" s="11" t="str">
        <f>IF(A1578="","",-PMT(G1578*VLOOKUP(E1578,index!$A$1:$B$6,2,0),C1578,F1578,0,0))</f>
        <v/>
      </c>
      <c r="O1578" s="11" t="str">
        <f t="shared" si="169"/>
        <v/>
      </c>
      <c r="P1578" s="11" t="str">
        <f t="shared" si="164"/>
        <v/>
      </c>
    </row>
    <row r="1579" spans="1:16" x14ac:dyDescent="0.25">
      <c r="A1579" s="9" t="str">
        <f>IF(A1578="","",IF(B1578&lt;C1578,A1578,IF(A1578=MAX('entry data'!$B$8:$B$507),"",A1578+1)))</f>
        <v/>
      </c>
      <c r="B1579" s="9" t="str">
        <f t="shared" si="165"/>
        <v/>
      </c>
      <c r="C1579" s="9" t="str">
        <f>IF(ISERROR(VLOOKUP(A1579,'entry data'!B:G,6,0)),"",VLOOKUP(A1579,'entry data'!B:G,6,0))</f>
        <v/>
      </c>
      <c r="D1579" s="9" t="str">
        <f>IF(ISERROR(VLOOKUP(A1579,'entry data'!B:C,2,0)),"",VLOOKUP(A1579,'entry data'!B:C,2,0))</f>
        <v/>
      </c>
      <c r="E1579" s="9" t="str">
        <f>IF(ISERROR(VLOOKUP(A1579,'entry data'!B:E,4,0)),"",VLOOKUP(A1579,'entry data'!B:E,4,0))</f>
        <v/>
      </c>
      <c r="F1579" s="11" t="str">
        <f>IF(A1579="","",IF(ISERROR(VLOOKUP(A1579,'entry data'!B:F,5,0)),"",VLOOKUP(A1579,'entry data'!B:F,5,0)))</f>
        <v/>
      </c>
      <c r="G1579" s="12" t="str">
        <f>IF(A1579="","",IF(ISERROR(VLOOKUP(A1579,'entry data'!B:I,8,0)),"",VLOOKUP(A1579,'entry data'!B:I,7,0)))</f>
        <v/>
      </c>
      <c r="H1579" s="13" t="str">
        <f>IF(A1579="","",IF(B1579=1,VLOOKUP(A1579,'entry data'!B:D,3,0),I1578))</f>
        <v/>
      </c>
      <c r="I1579" s="14" t="str">
        <f>IF(A1579="","",IF(E1579="weekly",7,IF(E1579="fortnightly",14,IF(E1579="monthly",DATE(IF(MONTH(H1579)=12,YEAR(H1579)+1,YEAR(H1579)),VLOOKUP(MONTH(H1579),index!$D$2:$G$13,2,0),DAY(H1579)),
IF(E1579="quarterly",DATE(IF(MONTH(H1579)&gt;=10,YEAR(H1579)+1,YEAR(H1579)),VLOOKUP(MONTH(H1579),index!$D$2:$G$13,3,0),DAY(H1579)),
IF(E1579="halfyearly",DATE(IF(MONTH(H1579)&gt;=7,YEAR(H1579)+1,YEAR(H1579)),VLOOKUP(MONTH(H1579),index!$D$2:$G$13,4,0),DAY(H1579)),
DATE(YEAR(H1579)+1,MONTH(H1579),DAY(H1579)))))-H1579))+H1579)</f>
        <v/>
      </c>
      <c r="J1579" s="9" t="str">
        <f t="shared" si="166"/>
        <v/>
      </c>
      <c r="K1579" s="11" t="str">
        <f t="shared" si="167"/>
        <v/>
      </c>
      <c r="L1579" s="11" t="str">
        <f t="shared" si="168"/>
        <v/>
      </c>
      <c r="M1579" s="11" t="str">
        <f>IF(A1579="","",VLOOKUP(E1579,index!$A$1:$B$6,2,0)*K1579*G1579)</f>
        <v/>
      </c>
      <c r="N1579" s="11" t="str">
        <f>IF(A1579="","",-PMT(G1579*VLOOKUP(E1579,index!$A$1:$B$6,2,0),C1579,F1579,0,0))</f>
        <v/>
      </c>
      <c r="O1579" s="11" t="str">
        <f t="shared" si="169"/>
        <v/>
      </c>
      <c r="P1579" s="11" t="str">
        <f t="shared" si="164"/>
        <v/>
      </c>
    </row>
    <row r="1580" spans="1:16" x14ac:dyDescent="0.25">
      <c r="A1580" s="9" t="str">
        <f>IF(A1579="","",IF(B1579&lt;C1579,A1579,IF(A1579=MAX('entry data'!$B$8:$B$507),"",A1579+1)))</f>
        <v/>
      </c>
      <c r="B1580" s="9" t="str">
        <f t="shared" si="165"/>
        <v/>
      </c>
      <c r="C1580" s="9" t="str">
        <f>IF(ISERROR(VLOOKUP(A1580,'entry data'!B:G,6,0)),"",VLOOKUP(A1580,'entry data'!B:G,6,0))</f>
        <v/>
      </c>
      <c r="D1580" s="9" t="str">
        <f>IF(ISERROR(VLOOKUP(A1580,'entry data'!B:C,2,0)),"",VLOOKUP(A1580,'entry data'!B:C,2,0))</f>
        <v/>
      </c>
      <c r="E1580" s="9" t="str">
        <f>IF(ISERROR(VLOOKUP(A1580,'entry data'!B:E,4,0)),"",VLOOKUP(A1580,'entry data'!B:E,4,0))</f>
        <v/>
      </c>
      <c r="F1580" s="11" t="str">
        <f>IF(A1580="","",IF(ISERROR(VLOOKUP(A1580,'entry data'!B:F,5,0)),"",VLOOKUP(A1580,'entry data'!B:F,5,0)))</f>
        <v/>
      </c>
      <c r="G1580" s="12" t="str">
        <f>IF(A1580="","",IF(ISERROR(VLOOKUP(A1580,'entry data'!B:I,8,0)),"",VLOOKUP(A1580,'entry data'!B:I,7,0)))</f>
        <v/>
      </c>
      <c r="H1580" s="13" t="str">
        <f>IF(A1580="","",IF(B1580=1,VLOOKUP(A1580,'entry data'!B:D,3,0),I1579))</f>
        <v/>
      </c>
      <c r="I1580" s="14" t="str">
        <f>IF(A1580="","",IF(E1580="weekly",7,IF(E1580="fortnightly",14,IF(E1580="monthly",DATE(IF(MONTH(H1580)=12,YEAR(H1580)+1,YEAR(H1580)),VLOOKUP(MONTH(H1580),index!$D$2:$G$13,2,0),DAY(H1580)),
IF(E1580="quarterly",DATE(IF(MONTH(H1580)&gt;=10,YEAR(H1580)+1,YEAR(H1580)),VLOOKUP(MONTH(H1580),index!$D$2:$G$13,3,0),DAY(H1580)),
IF(E1580="halfyearly",DATE(IF(MONTH(H1580)&gt;=7,YEAR(H1580)+1,YEAR(H1580)),VLOOKUP(MONTH(H1580),index!$D$2:$G$13,4,0),DAY(H1580)),
DATE(YEAR(H1580)+1,MONTH(H1580),DAY(H1580)))))-H1580))+H1580)</f>
        <v/>
      </c>
      <c r="J1580" s="9" t="str">
        <f t="shared" si="166"/>
        <v/>
      </c>
      <c r="K1580" s="11" t="str">
        <f t="shared" si="167"/>
        <v/>
      </c>
      <c r="L1580" s="11" t="str">
        <f t="shared" si="168"/>
        <v/>
      </c>
      <c r="M1580" s="11" t="str">
        <f>IF(A1580="","",VLOOKUP(E1580,index!$A$1:$B$6,2,0)*K1580*G1580)</f>
        <v/>
      </c>
      <c r="N1580" s="11" t="str">
        <f>IF(A1580="","",-PMT(G1580*VLOOKUP(E1580,index!$A$1:$B$6,2,0),C1580,F1580,0,0))</f>
        <v/>
      </c>
      <c r="O1580" s="11" t="str">
        <f t="shared" si="169"/>
        <v/>
      </c>
      <c r="P1580" s="11" t="str">
        <f t="shared" si="164"/>
        <v/>
      </c>
    </row>
    <row r="1581" spans="1:16" x14ac:dyDescent="0.25">
      <c r="A1581" s="9" t="str">
        <f>IF(A1580="","",IF(B1580&lt;C1580,A1580,IF(A1580=MAX('entry data'!$B$8:$B$507),"",A1580+1)))</f>
        <v/>
      </c>
      <c r="B1581" s="9" t="str">
        <f t="shared" si="165"/>
        <v/>
      </c>
      <c r="C1581" s="9" t="str">
        <f>IF(ISERROR(VLOOKUP(A1581,'entry data'!B:G,6,0)),"",VLOOKUP(A1581,'entry data'!B:G,6,0))</f>
        <v/>
      </c>
      <c r="D1581" s="9" t="str">
        <f>IF(ISERROR(VLOOKUP(A1581,'entry data'!B:C,2,0)),"",VLOOKUP(A1581,'entry data'!B:C,2,0))</f>
        <v/>
      </c>
      <c r="E1581" s="9" t="str">
        <f>IF(ISERROR(VLOOKUP(A1581,'entry data'!B:E,4,0)),"",VLOOKUP(A1581,'entry data'!B:E,4,0))</f>
        <v/>
      </c>
      <c r="F1581" s="11" t="str">
        <f>IF(A1581="","",IF(ISERROR(VLOOKUP(A1581,'entry data'!B:F,5,0)),"",VLOOKUP(A1581,'entry data'!B:F,5,0)))</f>
        <v/>
      </c>
      <c r="G1581" s="12" t="str">
        <f>IF(A1581="","",IF(ISERROR(VLOOKUP(A1581,'entry data'!B:I,8,0)),"",VLOOKUP(A1581,'entry data'!B:I,7,0)))</f>
        <v/>
      </c>
      <c r="H1581" s="13" t="str">
        <f>IF(A1581="","",IF(B1581=1,VLOOKUP(A1581,'entry data'!B:D,3,0),I1580))</f>
        <v/>
      </c>
      <c r="I1581" s="14" t="str">
        <f>IF(A1581="","",IF(E1581="weekly",7,IF(E1581="fortnightly",14,IF(E1581="monthly",DATE(IF(MONTH(H1581)=12,YEAR(H1581)+1,YEAR(H1581)),VLOOKUP(MONTH(H1581),index!$D$2:$G$13,2,0),DAY(H1581)),
IF(E1581="quarterly",DATE(IF(MONTH(H1581)&gt;=10,YEAR(H1581)+1,YEAR(H1581)),VLOOKUP(MONTH(H1581),index!$D$2:$G$13,3,0),DAY(H1581)),
IF(E1581="halfyearly",DATE(IF(MONTH(H1581)&gt;=7,YEAR(H1581)+1,YEAR(H1581)),VLOOKUP(MONTH(H1581),index!$D$2:$G$13,4,0),DAY(H1581)),
DATE(YEAR(H1581)+1,MONTH(H1581),DAY(H1581)))))-H1581))+H1581)</f>
        <v/>
      </c>
      <c r="J1581" s="9" t="str">
        <f t="shared" si="166"/>
        <v/>
      </c>
      <c r="K1581" s="11" t="str">
        <f t="shared" si="167"/>
        <v/>
      </c>
      <c r="L1581" s="11" t="str">
        <f t="shared" si="168"/>
        <v/>
      </c>
      <c r="M1581" s="11" t="str">
        <f>IF(A1581="","",VLOOKUP(E1581,index!$A$1:$B$6,2,0)*K1581*G1581)</f>
        <v/>
      </c>
      <c r="N1581" s="11" t="str">
        <f>IF(A1581="","",-PMT(G1581*VLOOKUP(E1581,index!$A$1:$B$6,2,0),C1581,F1581,0,0))</f>
        <v/>
      </c>
      <c r="O1581" s="11" t="str">
        <f t="shared" si="169"/>
        <v/>
      </c>
      <c r="P1581" s="11" t="str">
        <f t="shared" si="164"/>
        <v/>
      </c>
    </row>
    <row r="1582" spans="1:16" x14ac:dyDescent="0.25">
      <c r="A1582" s="9" t="str">
        <f>IF(A1581="","",IF(B1581&lt;C1581,A1581,IF(A1581=MAX('entry data'!$B$8:$B$507),"",A1581+1)))</f>
        <v/>
      </c>
      <c r="B1582" s="9" t="str">
        <f t="shared" si="165"/>
        <v/>
      </c>
      <c r="C1582" s="9" t="str">
        <f>IF(ISERROR(VLOOKUP(A1582,'entry data'!B:G,6,0)),"",VLOOKUP(A1582,'entry data'!B:G,6,0))</f>
        <v/>
      </c>
      <c r="D1582" s="9" t="str">
        <f>IF(ISERROR(VLOOKUP(A1582,'entry data'!B:C,2,0)),"",VLOOKUP(A1582,'entry data'!B:C,2,0))</f>
        <v/>
      </c>
      <c r="E1582" s="9" t="str">
        <f>IF(ISERROR(VLOOKUP(A1582,'entry data'!B:E,4,0)),"",VLOOKUP(A1582,'entry data'!B:E,4,0))</f>
        <v/>
      </c>
      <c r="F1582" s="11" t="str">
        <f>IF(A1582="","",IF(ISERROR(VLOOKUP(A1582,'entry data'!B:F,5,0)),"",VLOOKUP(A1582,'entry data'!B:F,5,0)))</f>
        <v/>
      </c>
      <c r="G1582" s="12" t="str">
        <f>IF(A1582="","",IF(ISERROR(VLOOKUP(A1582,'entry data'!B:I,8,0)),"",VLOOKUP(A1582,'entry data'!B:I,7,0)))</f>
        <v/>
      </c>
      <c r="H1582" s="13" t="str">
        <f>IF(A1582="","",IF(B1582=1,VLOOKUP(A1582,'entry data'!B:D,3,0),I1581))</f>
        <v/>
      </c>
      <c r="I1582" s="14" t="str">
        <f>IF(A1582="","",IF(E1582="weekly",7,IF(E1582="fortnightly",14,IF(E1582="monthly",DATE(IF(MONTH(H1582)=12,YEAR(H1582)+1,YEAR(H1582)),VLOOKUP(MONTH(H1582),index!$D$2:$G$13,2,0),DAY(H1582)),
IF(E1582="quarterly",DATE(IF(MONTH(H1582)&gt;=10,YEAR(H1582)+1,YEAR(H1582)),VLOOKUP(MONTH(H1582),index!$D$2:$G$13,3,0),DAY(H1582)),
IF(E1582="halfyearly",DATE(IF(MONTH(H1582)&gt;=7,YEAR(H1582)+1,YEAR(H1582)),VLOOKUP(MONTH(H1582),index!$D$2:$G$13,4,0),DAY(H1582)),
DATE(YEAR(H1582)+1,MONTH(H1582),DAY(H1582)))))-H1582))+H1582)</f>
        <v/>
      </c>
      <c r="J1582" s="9" t="str">
        <f t="shared" si="166"/>
        <v/>
      </c>
      <c r="K1582" s="11" t="str">
        <f t="shared" si="167"/>
        <v/>
      </c>
      <c r="L1582" s="11" t="str">
        <f t="shared" si="168"/>
        <v/>
      </c>
      <c r="M1582" s="11" t="str">
        <f>IF(A1582="","",VLOOKUP(E1582,index!$A$1:$B$6,2,0)*K1582*G1582)</f>
        <v/>
      </c>
      <c r="N1582" s="11" t="str">
        <f>IF(A1582="","",-PMT(G1582*VLOOKUP(E1582,index!$A$1:$B$6,2,0),C1582,F1582,0,0))</f>
        <v/>
      </c>
      <c r="O1582" s="11" t="str">
        <f t="shared" si="169"/>
        <v/>
      </c>
      <c r="P1582" s="11" t="str">
        <f t="shared" si="164"/>
        <v/>
      </c>
    </row>
    <row r="1583" spans="1:16" x14ac:dyDescent="0.25">
      <c r="A1583" s="9" t="str">
        <f>IF(A1582="","",IF(B1582&lt;C1582,A1582,IF(A1582=MAX('entry data'!$B$8:$B$507),"",A1582+1)))</f>
        <v/>
      </c>
      <c r="B1583" s="9" t="str">
        <f t="shared" si="165"/>
        <v/>
      </c>
      <c r="C1583" s="9" t="str">
        <f>IF(ISERROR(VLOOKUP(A1583,'entry data'!B:G,6,0)),"",VLOOKUP(A1583,'entry data'!B:G,6,0))</f>
        <v/>
      </c>
      <c r="D1583" s="9" t="str">
        <f>IF(ISERROR(VLOOKUP(A1583,'entry data'!B:C,2,0)),"",VLOOKUP(A1583,'entry data'!B:C,2,0))</f>
        <v/>
      </c>
      <c r="E1583" s="9" t="str">
        <f>IF(ISERROR(VLOOKUP(A1583,'entry data'!B:E,4,0)),"",VLOOKUP(A1583,'entry data'!B:E,4,0))</f>
        <v/>
      </c>
      <c r="F1583" s="11" t="str">
        <f>IF(A1583="","",IF(ISERROR(VLOOKUP(A1583,'entry data'!B:F,5,0)),"",VLOOKUP(A1583,'entry data'!B:F,5,0)))</f>
        <v/>
      </c>
      <c r="G1583" s="12" t="str">
        <f>IF(A1583="","",IF(ISERROR(VLOOKUP(A1583,'entry data'!B:I,8,0)),"",VLOOKUP(A1583,'entry data'!B:I,7,0)))</f>
        <v/>
      </c>
      <c r="H1583" s="13" t="str">
        <f>IF(A1583="","",IF(B1583=1,VLOOKUP(A1583,'entry data'!B:D,3,0),I1582))</f>
        <v/>
      </c>
      <c r="I1583" s="14" t="str">
        <f>IF(A1583="","",IF(E1583="weekly",7,IF(E1583="fortnightly",14,IF(E1583="monthly",DATE(IF(MONTH(H1583)=12,YEAR(H1583)+1,YEAR(H1583)),VLOOKUP(MONTH(H1583),index!$D$2:$G$13,2,0),DAY(H1583)),
IF(E1583="quarterly",DATE(IF(MONTH(H1583)&gt;=10,YEAR(H1583)+1,YEAR(H1583)),VLOOKUP(MONTH(H1583),index!$D$2:$G$13,3,0),DAY(H1583)),
IF(E1583="halfyearly",DATE(IF(MONTH(H1583)&gt;=7,YEAR(H1583)+1,YEAR(H1583)),VLOOKUP(MONTH(H1583),index!$D$2:$G$13,4,0),DAY(H1583)),
DATE(YEAR(H1583)+1,MONTH(H1583),DAY(H1583)))))-H1583))+H1583)</f>
        <v/>
      </c>
      <c r="J1583" s="9" t="str">
        <f t="shared" si="166"/>
        <v/>
      </c>
      <c r="K1583" s="11" t="str">
        <f t="shared" si="167"/>
        <v/>
      </c>
      <c r="L1583" s="11" t="str">
        <f t="shared" si="168"/>
        <v/>
      </c>
      <c r="M1583" s="11" t="str">
        <f>IF(A1583="","",VLOOKUP(E1583,index!$A$1:$B$6,2,0)*K1583*G1583)</f>
        <v/>
      </c>
      <c r="N1583" s="11" t="str">
        <f>IF(A1583="","",-PMT(G1583*VLOOKUP(E1583,index!$A$1:$B$6,2,0),C1583,F1583,0,0))</f>
        <v/>
      </c>
      <c r="O1583" s="11" t="str">
        <f t="shared" si="169"/>
        <v/>
      </c>
      <c r="P1583" s="11" t="str">
        <f t="shared" si="164"/>
        <v/>
      </c>
    </row>
    <row r="1584" spans="1:16" x14ac:dyDescent="0.25">
      <c r="A1584" s="9" t="str">
        <f>IF(A1583="","",IF(B1583&lt;C1583,A1583,IF(A1583=MAX('entry data'!$B$8:$B$507),"",A1583+1)))</f>
        <v/>
      </c>
      <c r="B1584" s="9" t="str">
        <f t="shared" si="165"/>
        <v/>
      </c>
      <c r="C1584" s="9" t="str">
        <f>IF(ISERROR(VLOOKUP(A1584,'entry data'!B:G,6,0)),"",VLOOKUP(A1584,'entry data'!B:G,6,0))</f>
        <v/>
      </c>
      <c r="D1584" s="9" t="str">
        <f>IF(ISERROR(VLOOKUP(A1584,'entry data'!B:C,2,0)),"",VLOOKUP(A1584,'entry data'!B:C,2,0))</f>
        <v/>
      </c>
      <c r="E1584" s="9" t="str">
        <f>IF(ISERROR(VLOOKUP(A1584,'entry data'!B:E,4,0)),"",VLOOKUP(A1584,'entry data'!B:E,4,0))</f>
        <v/>
      </c>
      <c r="F1584" s="11" t="str">
        <f>IF(A1584="","",IF(ISERROR(VLOOKUP(A1584,'entry data'!B:F,5,0)),"",VLOOKUP(A1584,'entry data'!B:F,5,0)))</f>
        <v/>
      </c>
      <c r="G1584" s="12" t="str">
        <f>IF(A1584="","",IF(ISERROR(VLOOKUP(A1584,'entry data'!B:I,8,0)),"",VLOOKUP(A1584,'entry data'!B:I,7,0)))</f>
        <v/>
      </c>
      <c r="H1584" s="13" t="str">
        <f>IF(A1584="","",IF(B1584=1,VLOOKUP(A1584,'entry data'!B:D,3,0),I1583))</f>
        <v/>
      </c>
      <c r="I1584" s="14" t="str">
        <f>IF(A1584="","",IF(E1584="weekly",7,IF(E1584="fortnightly",14,IF(E1584="monthly",DATE(IF(MONTH(H1584)=12,YEAR(H1584)+1,YEAR(H1584)),VLOOKUP(MONTH(H1584),index!$D$2:$G$13,2,0),DAY(H1584)),
IF(E1584="quarterly",DATE(IF(MONTH(H1584)&gt;=10,YEAR(H1584)+1,YEAR(H1584)),VLOOKUP(MONTH(H1584),index!$D$2:$G$13,3,0),DAY(H1584)),
IF(E1584="halfyearly",DATE(IF(MONTH(H1584)&gt;=7,YEAR(H1584)+1,YEAR(H1584)),VLOOKUP(MONTH(H1584),index!$D$2:$G$13,4,0),DAY(H1584)),
DATE(YEAR(H1584)+1,MONTH(H1584),DAY(H1584)))))-H1584))+H1584)</f>
        <v/>
      </c>
      <c r="J1584" s="9" t="str">
        <f t="shared" si="166"/>
        <v/>
      </c>
      <c r="K1584" s="11" t="str">
        <f t="shared" si="167"/>
        <v/>
      </c>
      <c r="L1584" s="11" t="str">
        <f t="shared" si="168"/>
        <v/>
      </c>
      <c r="M1584" s="11" t="str">
        <f>IF(A1584="","",VLOOKUP(E1584,index!$A$1:$B$6,2,0)*K1584*G1584)</f>
        <v/>
      </c>
      <c r="N1584" s="11" t="str">
        <f>IF(A1584="","",-PMT(G1584*VLOOKUP(E1584,index!$A$1:$B$6,2,0),C1584,F1584,0,0))</f>
        <v/>
      </c>
      <c r="O1584" s="11" t="str">
        <f t="shared" si="169"/>
        <v/>
      </c>
      <c r="P1584" s="11" t="str">
        <f t="shared" si="164"/>
        <v/>
      </c>
    </row>
    <row r="1585" spans="1:16" x14ac:dyDescent="0.25">
      <c r="A1585" s="9" t="str">
        <f>IF(A1584="","",IF(B1584&lt;C1584,A1584,IF(A1584=MAX('entry data'!$B$8:$B$507),"",A1584+1)))</f>
        <v/>
      </c>
      <c r="B1585" s="9" t="str">
        <f t="shared" si="165"/>
        <v/>
      </c>
      <c r="C1585" s="9" t="str">
        <f>IF(ISERROR(VLOOKUP(A1585,'entry data'!B:G,6,0)),"",VLOOKUP(A1585,'entry data'!B:G,6,0))</f>
        <v/>
      </c>
      <c r="D1585" s="9" t="str">
        <f>IF(ISERROR(VLOOKUP(A1585,'entry data'!B:C,2,0)),"",VLOOKUP(A1585,'entry data'!B:C,2,0))</f>
        <v/>
      </c>
      <c r="E1585" s="9" t="str">
        <f>IF(ISERROR(VLOOKUP(A1585,'entry data'!B:E,4,0)),"",VLOOKUP(A1585,'entry data'!B:E,4,0))</f>
        <v/>
      </c>
      <c r="F1585" s="11" t="str">
        <f>IF(A1585="","",IF(ISERROR(VLOOKUP(A1585,'entry data'!B:F,5,0)),"",VLOOKUP(A1585,'entry data'!B:F,5,0)))</f>
        <v/>
      </c>
      <c r="G1585" s="12" t="str">
        <f>IF(A1585="","",IF(ISERROR(VLOOKUP(A1585,'entry data'!B:I,8,0)),"",VLOOKUP(A1585,'entry data'!B:I,7,0)))</f>
        <v/>
      </c>
      <c r="H1585" s="13" t="str">
        <f>IF(A1585="","",IF(B1585=1,VLOOKUP(A1585,'entry data'!B:D,3,0),I1584))</f>
        <v/>
      </c>
      <c r="I1585" s="14" t="str">
        <f>IF(A1585="","",IF(E1585="weekly",7,IF(E1585="fortnightly",14,IF(E1585="monthly",DATE(IF(MONTH(H1585)=12,YEAR(H1585)+1,YEAR(H1585)),VLOOKUP(MONTH(H1585),index!$D$2:$G$13,2,0),DAY(H1585)),
IF(E1585="quarterly",DATE(IF(MONTH(H1585)&gt;=10,YEAR(H1585)+1,YEAR(H1585)),VLOOKUP(MONTH(H1585),index!$D$2:$G$13,3,0),DAY(H1585)),
IF(E1585="halfyearly",DATE(IF(MONTH(H1585)&gt;=7,YEAR(H1585)+1,YEAR(H1585)),VLOOKUP(MONTH(H1585),index!$D$2:$G$13,4,0),DAY(H1585)),
DATE(YEAR(H1585)+1,MONTH(H1585),DAY(H1585)))))-H1585))+H1585)</f>
        <v/>
      </c>
      <c r="J1585" s="9" t="str">
        <f t="shared" si="166"/>
        <v/>
      </c>
      <c r="K1585" s="11" t="str">
        <f t="shared" si="167"/>
        <v/>
      </c>
      <c r="L1585" s="11" t="str">
        <f t="shared" si="168"/>
        <v/>
      </c>
      <c r="M1585" s="11" t="str">
        <f>IF(A1585="","",VLOOKUP(E1585,index!$A$1:$B$6,2,0)*K1585*G1585)</f>
        <v/>
      </c>
      <c r="N1585" s="11" t="str">
        <f>IF(A1585="","",-PMT(G1585*VLOOKUP(E1585,index!$A$1:$B$6,2,0),C1585,F1585,0,0))</f>
        <v/>
      </c>
      <c r="O1585" s="11" t="str">
        <f t="shared" si="169"/>
        <v/>
      </c>
      <c r="P1585" s="11" t="str">
        <f t="shared" si="164"/>
        <v/>
      </c>
    </row>
    <row r="1586" spans="1:16" x14ac:dyDescent="0.25">
      <c r="A1586" s="9" t="str">
        <f>IF(A1585="","",IF(B1585&lt;C1585,A1585,IF(A1585=MAX('entry data'!$B$8:$B$507),"",A1585+1)))</f>
        <v/>
      </c>
      <c r="B1586" s="9" t="str">
        <f t="shared" si="165"/>
        <v/>
      </c>
      <c r="C1586" s="9" t="str">
        <f>IF(ISERROR(VLOOKUP(A1586,'entry data'!B:G,6,0)),"",VLOOKUP(A1586,'entry data'!B:G,6,0))</f>
        <v/>
      </c>
      <c r="D1586" s="9" t="str">
        <f>IF(ISERROR(VLOOKUP(A1586,'entry data'!B:C,2,0)),"",VLOOKUP(A1586,'entry data'!B:C,2,0))</f>
        <v/>
      </c>
      <c r="E1586" s="9" t="str">
        <f>IF(ISERROR(VLOOKUP(A1586,'entry data'!B:E,4,0)),"",VLOOKUP(A1586,'entry data'!B:E,4,0))</f>
        <v/>
      </c>
      <c r="F1586" s="11" t="str">
        <f>IF(A1586="","",IF(ISERROR(VLOOKUP(A1586,'entry data'!B:F,5,0)),"",VLOOKUP(A1586,'entry data'!B:F,5,0)))</f>
        <v/>
      </c>
      <c r="G1586" s="12" t="str">
        <f>IF(A1586="","",IF(ISERROR(VLOOKUP(A1586,'entry data'!B:I,8,0)),"",VLOOKUP(A1586,'entry data'!B:I,7,0)))</f>
        <v/>
      </c>
      <c r="H1586" s="13" t="str">
        <f>IF(A1586="","",IF(B1586=1,VLOOKUP(A1586,'entry data'!B:D,3,0),I1585))</f>
        <v/>
      </c>
      <c r="I1586" s="14" t="str">
        <f>IF(A1586="","",IF(E1586="weekly",7,IF(E1586="fortnightly",14,IF(E1586="monthly",DATE(IF(MONTH(H1586)=12,YEAR(H1586)+1,YEAR(H1586)),VLOOKUP(MONTH(H1586),index!$D$2:$G$13,2,0),DAY(H1586)),
IF(E1586="quarterly",DATE(IF(MONTH(H1586)&gt;=10,YEAR(H1586)+1,YEAR(H1586)),VLOOKUP(MONTH(H1586),index!$D$2:$G$13,3,0),DAY(H1586)),
IF(E1586="halfyearly",DATE(IF(MONTH(H1586)&gt;=7,YEAR(H1586)+1,YEAR(H1586)),VLOOKUP(MONTH(H1586),index!$D$2:$G$13,4,0),DAY(H1586)),
DATE(YEAR(H1586)+1,MONTH(H1586),DAY(H1586)))))-H1586))+H1586)</f>
        <v/>
      </c>
      <c r="J1586" s="9" t="str">
        <f t="shared" si="166"/>
        <v/>
      </c>
      <c r="K1586" s="11" t="str">
        <f t="shared" si="167"/>
        <v/>
      </c>
      <c r="L1586" s="11" t="str">
        <f t="shared" si="168"/>
        <v/>
      </c>
      <c r="M1586" s="11" t="str">
        <f>IF(A1586="","",VLOOKUP(E1586,index!$A$1:$B$6,2,0)*K1586*G1586)</f>
        <v/>
      </c>
      <c r="N1586" s="11" t="str">
        <f>IF(A1586="","",-PMT(G1586*VLOOKUP(E1586,index!$A$1:$B$6,2,0),C1586,F1586,0,0))</f>
        <v/>
      </c>
      <c r="O1586" s="11" t="str">
        <f t="shared" si="169"/>
        <v/>
      </c>
      <c r="P1586" s="11" t="str">
        <f t="shared" si="164"/>
        <v/>
      </c>
    </row>
    <row r="1587" spans="1:16" x14ac:dyDescent="0.25">
      <c r="A1587" s="9" t="str">
        <f>IF(A1586="","",IF(B1586&lt;C1586,A1586,IF(A1586=MAX('entry data'!$B$8:$B$507),"",A1586+1)))</f>
        <v/>
      </c>
      <c r="B1587" s="9" t="str">
        <f t="shared" si="165"/>
        <v/>
      </c>
      <c r="C1587" s="9" t="str">
        <f>IF(ISERROR(VLOOKUP(A1587,'entry data'!B:G,6,0)),"",VLOOKUP(A1587,'entry data'!B:G,6,0))</f>
        <v/>
      </c>
      <c r="D1587" s="9" t="str">
        <f>IF(ISERROR(VLOOKUP(A1587,'entry data'!B:C,2,0)),"",VLOOKUP(A1587,'entry data'!B:C,2,0))</f>
        <v/>
      </c>
      <c r="E1587" s="9" t="str">
        <f>IF(ISERROR(VLOOKUP(A1587,'entry data'!B:E,4,0)),"",VLOOKUP(A1587,'entry data'!B:E,4,0))</f>
        <v/>
      </c>
      <c r="F1587" s="11" t="str">
        <f>IF(A1587="","",IF(ISERROR(VLOOKUP(A1587,'entry data'!B:F,5,0)),"",VLOOKUP(A1587,'entry data'!B:F,5,0)))</f>
        <v/>
      </c>
      <c r="G1587" s="12" t="str">
        <f>IF(A1587="","",IF(ISERROR(VLOOKUP(A1587,'entry data'!B:I,8,0)),"",VLOOKUP(A1587,'entry data'!B:I,7,0)))</f>
        <v/>
      </c>
      <c r="H1587" s="13" t="str">
        <f>IF(A1587="","",IF(B1587=1,VLOOKUP(A1587,'entry data'!B:D,3,0),I1586))</f>
        <v/>
      </c>
      <c r="I1587" s="14" t="str">
        <f>IF(A1587="","",IF(E1587="weekly",7,IF(E1587="fortnightly",14,IF(E1587="monthly",DATE(IF(MONTH(H1587)=12,YEAR(H1587)+1,YEAR(H1587)),VLOOKUP(MONTH(H1587),index!$D$2:$G$13,2,0),DAY(H1587)),
IF(E1587="quarterly",DATE(IF(MONTH(H1587)&gt;=10,YEAR(H1587)+1,YEAR(H1587)),VLOOKUP(MONTH(H1587),index!$D$2:$G$13,3,0),DAY(H1587)),
IF(E1587="halfyearly",DATE(IF(MONTH(H1587)&gt;=7,YEAR(H1587)+1,YEAR(H1587)),VLOOKUP(MONTH(H1587),index!$D$2:$G$13,4,0),DAY(H1587)),
DATE(YEAR(H1587)+1,MONTH(H1587),DAY(H1587)))))-H1587))+H1587)</f>
        <v/>
      </c>
      <c r="J1587" s="9" t="str">
        <f t="shared" si="166"/>
        <v/>
      </c>
      <c r="K1587" s="11" t="str">
        <f t="shared" si="167"/>
        <v/>
      </c>
      <c r="L1587" s="11" t="str">
        <f t="shared" si="168"/>
        <v/>
      </c>
      <c r="M1587" s="11" t="str">
        <f>IF(A1587="","",VLOOKUP(E1587,index!$A$1:$B$6,2,0)*K1587*G1587)</f>
        <v/>
      </c>
      <c r="N1587" s="11" t="str">
        <f>IF(A1587="","",-PMT(G1587*VLOOKUP(E1587,index!$A$1:$B$6,2,0),C1587,F1587,0,0))</f>
        <v/>
      </c>
      <c r="O1587" s="11" t="str">
        <f t="shared" si="169"/>
        <v/>
      </c>
      <c r="P1587" s="11" t="str">
        <f t="shared" si="164"/>
        <v/>
      </c>
    </row>
    <row r="1588" spans="1:16" x14ac:dyDescent="0.25">
      <c r="A1588" s="9" t="str">
        <f>IF(A1587="","",IF(B1587&lt;C1587,A1587,IF(A1587=MAX('entry data'!$B$8:$B$507),"",A1587+1)))</f>
        <v/>
      </c>
      <c r="B1588" s="9" t="str">
        <f t="shared" si="165"/>
        <v/>
      </c>
      <c r="C1588" s="9" t="str">
        <f>IF(ISERROR(VLOOKUP(A1588,'entry data'!B:G,6,0)),"",VLOOKUP(A1588,'entry data'!B:G,6,0))</f>
        <v/>
      </c>
      <c r="D1588" s="9" t="str">
        <f>IF(ISERROR(VLOOKUP(A1588,'entry data'!B:C,2,0)),"",VLOOKUP(A1588,'entry data'!B:C,2,0))</f>
        <v/>
      </c>
      <c r="E1588" s="9" t="str">
        <f>IF(ISERROR(VLOOKUP(A1588,'entry data'!B:E,4,0)),"",VLOOKUP(A1588,'entry data'!B:E,4,0))</f>
        <v/>
      </c>
      <c r="F1588" s="11" t="str">
        <f>IF(A1588="","",IF(ISERROR(VLOOKUP(A1588,'entry data'!B:F,5,0)),"",VLOOKUP(A1588,'entry data'!B:F,5,0)))</f>
        <v/>
      </c>
      <c r="G1588" s="12" t="str">
        <f>IF(A1588="","",IF(ISERROR(VLOOKUP(A1588,'entry data'!B:I,8,0)),"",VLOOKUP(A1588,'entry data'!B:I,7,0)))</f>
        <v/>
      </c>
      <c r="H1588" s="13" t="str">
        <f>IF(A1588="","",IF(B1588=1,VLOOKUP(A1588,'entry data'!B:D,3,0),I1587))</f>
        <v/>
      </c>
      <c r="I1588" s="14" t="str">
        <f>IF(A1588="","",IF(E1588="weekly",7,IF(E1588="fortnightly",14,IF(E1588="monthly",DATE(IF(MONTH(H1588)=12,YEAR(H1588)+1,YEAR(H1588)),VLOOKUP(MONTH(H1588),index!$D$2:$G$13,2,0),DAY(H1588)),
IF(E1588="quarterly",DATE(IF(MONTH(H1588)&gt;=10,YEAR(H1588)+1,YEAR(H1588)),VLOOKUP(MONTH(H1588),index!$D$2:$G$13,3,0),DAY(H1588)),
IF(E1588="halfyearly",DATE(IF(MONTH(H1588)&gt;=7,YEAR(H1588)+1,YEAR(H1588)),VLOOKUP(MONTH(H1588),index!$D$2:$G$13,4,0),DAY(H1588)),
DATE(YEAR(H1588)+1,MONTH(H1588),DAY(H1588)))))-H1588))+H1588)</f>
        <v/>
      </c>
      <c r="J1588" s="9" t="str">
        <f t="shared" si="166"/>
        <v/>
      </c>
      <c r="K1588" s="11" t="str">
        <f t="shared" si="167"/>
        <v/>
      </c>
      <c r="L1588" s="11" t="str">
        <f t="shared" si="168"/>
        <v/>
      </c>
      <c r="M1588" s="11" t="str">
        <f>IF(A1588="","",VLOOKUP(E1588,index!$A$1:$B$6,2,0)*K1588*G1588)</f>
        <v/>
      </c>
      <c r="N1588" s="11" t="str">
        <f>IF(A1588="","",-PMT(G1588*VLOOKUP(E1588,index!$A$1:$B$6,2,0),C1588,F1588,0,0))</f>
        <v/>
      </c>
      <c r="O1588" s="11" t="str">
        <f t="shared" si="169"/>
        <v/>
      </c>
      <c r="P1588" s="11" t="str">
        <f t="shared" si="164"/>
        <v/>
      </c>
    </row>
    <row r="1589" spans="1:16" x14ac:dyDescent="0.25">
      <c r="A1589" s="9" t="str">
        <f>IF(A1588="","",IF(B1588&lt;C1588,A1588,IF(A1588=MAX('entry data'!$B$8:$B$507),"",A1588+1)))</f>
        <v/>
      </c>
      <c r="B1589" s="9" t="str">
        <f t="shared" si="165"/>
        <v/>
      </c>
      <c r="C1589" s="9" t="str">
        <f>IF(ISERROR(VLOOKUP(A1589,'entry data'!B:G,6,0)),"",VLOOKUP(A1589,'entry data'!B:G,6,0))</f>
        <v/>
      </c>
      <c r="D1589" s="9" t="str">
        <f>IF(ISERROR(VLOOKUP(A1589,'entry data'!B:C,2,0)),"",VLOOKUP(A1589,'entry data'!B:C,2,0))</f>
        <v/>
      </c>
      <c r="E1589" s="9" t="str">
        <f>IF(ISERROR(VLOOKUP(A1589,'entry data'!B:E,4,0)),"",VLOOKUP(A1589,'entry data'!B:E,4,0))</f>
        <v/>
      </c>
      <c r="F1589" s="11" t="str">
        <f>IF(A1589="","",IF(ISERROR(VLOOKUP(A1589,'entry data'!B:F,5,0)),"",VLOOKUP(A1589,'entry data'!B:F,5,0)))</f>
        <v/>
      </c>
      <c r="G1589" s="12" t="str">
        <f>IF(A1589="","",IF(ISERROR(VLOOKUP(A1589,'entry data'!B:I,8,0)),"",VLOOKUP(A1589,'entry data'!B:I,7,0)))</f>
        <v/>
      </c>
      <c r="H1589" s="13" t="str">
        <f>IF(A1589="","",IF(B1589=1,VLOOKUP(A1589,'entry data'!B:D,3,0),I1588))</f>
        <v/>
      </c>
      <c r="I1589" s="14" t="str">
        <f>IF(A1589="","",IF(E1589="weekly",7,IF(E1589="fortnightly",14,IF(E1589="monthly",DATE(IF(MONTH(H1589)=12,YEAR(H1589)+1,YEAR(H1589)),VLOOKUP(MONTH(H1589),index!$D$2:$G$13,2,0),DAY(H1589)),
IF(E1589="quarterly",DATE(IF(MONTH(H1589)&gt;=10,YEAR(H1589)+1,YEAR(H1589)),VLOOKUP(MONTH(H1589),index!$D$2:$G$13,3,0),DAY(H1589)),
IF(E1589="halfyearly",DATE(IF(MONTH(H1589)&gt;=7,YEAR(H1589)+1,YEAR(H1589)),VLOOKUP(MONTH(H1589),index!$D$2:$G$13,4,0),DAY(H1589)),
DATE(YEAR(H1589)+1,MONTH(H1589),DAY(H1589)))))-H1589))+H1589)</f>
        <v/>
      </c>
      <c r="J1589" s="9" t="str">
        <f t="shared" si="166"/>
        <v/>
      </c>
      <c r="K1589" s="11" t="str">
        <f t="shared" si="167"/>
        <v/>
      </c>
      <c r="L1589" s="11" t="str">
        <f t="shared" si="168"/>
        <v/>
      </c>
      <c r="M1589" s="11" t="str">
        <f>IF(A1589="","",VLOOKUP(E1589,index!$A$1:$B$6,2,0)*K1589*G1589)</f>
        <v/>
      </c>
      <c r="N1589" s="11" t="str">
        <f>IF(A1589="","",-PMT(G1589*VLOOKUP(E1589,index!$A$1:$B$6,2,0),C1589,F1589,0,0))</f>
        <v/>
      </c>
      <c r="O1589" s="11" t="str">
        <f t="shared" si="169"/>
        <v/>
      </c>
      <c r="P1589" s="11" t="str">
        <f t="shared" si="164"/>
        <v/>
      </c>
    </row>
    <row r="1590" spans="1:16" x14ac:dyDescent="0.25">
      <c r="A1590" s="9" t="str">
        <f>IF(A1589="","",IF(B1589&lt;C1589,A1589,IF(A1589=MAX('entry data'!$B$8:$B$507),"",A1589+1)))</f>
        <v/>
      </c>
      <c r="B1590" s="9" t="str">
        <f t="shared" si="165"/>
        <v/>
      </c>
      <c r="C1590" s="9" t="str">
        <f>IF(ISERROR(VLOOKUP(A1590,'entry data'!B:G,6,0)),"",VLOOKUP(A1590,'entry data'!B:G,6,0))</f>
        <v/>
      </c>
      <c r="D1590" s="9" t="str">
        <f>IF(ISERROR(VLOOKUP(A1590,'entry data'!B:C,2,0)),"",VLOOKUP(A1590,'entry data'!B:C,2,0))</f>
        <v/>
      </c>
      <c r="E1590" s="9" t="str">
        <f>IF(ISERROR(VLOOKUP(A1590,'entry data'!B:E,4,0)),"",VLOOKUP(A1590,'entry data'!B:E,4,0))</f>
        <v/>
      </c>
      <c r="F1590" s="11" t="str">
        <f>IF(A1590="","",IF(ISERROR(VLOOKUP(A1590,'entry data'!B:F,5,0)),"",VLOOKUP(A1590,'entry data'!B:F,5,0)))</f>
        <v/>
      </c>
      <c r="G1590" s="12" t="str">
        <f>IF(A1590="","",IF(ISERROR(VLOOKUP(A1590,'entry data'!B:I,8,0)),"",VLOOKUP(A1590,'entry data'!B:I,7,0)))</f>
        <v/>
      </c>
      <c r="H1590" s="13" t="str">
        <f>IF(A1590="","",IF(B1590=1,VLOOKUP(A1590,'entry data'!B:D,3,0),I1589))</f>
        <v/>
      </c>
      <c r="I1590" s="14" t="str">
        <f>IF(A1590="","",IF(E1590="weekly",7,IF(E1590="fortnightly",14,IF(E1590="monthly",DATE(IF(MONTH(H1590)=12,YEAR(H1590)+1,YEAR(H1590)),VLOOKUP(MONTH(H1590),index!$D$2:$G$13,2,0),DAY(H1590)),
IF(E1590="quarterly",DATE(IF(MONTH(H1590)&gt;=10,YEAR(H1590)+1,YEAR(H1590)),VLOOKUP(MONTH(H1590),index!$D$2:$G$13,3,0),DAY(H1590)),
IF(E1590="halfyearly",DATE(IF(MONTH(H1590)&gt;=7,YEAR(H1590)+1,YEAR(H1590)),VLOOKUP(MONTH(H1590),index!$D$2:$G$13,4,0),DAY(H1590)),
DATE(YEAR(H1590)+1,MONTH(H1590),DAY(H1590)))))-H1590))+H1590)</f>
        <v/>
      </c>
      <c r="J1590" s="9" t="str">
        <f t="shared" si="166"/>
        <v/>
      </c>
      <c r="K1590" s="11" t="str">
        <f t="shared" si="167"/>
        <v/>
      </c>
      <c r="L1590" s="11" t="str">
        <f t="shared" si="168"/>
        <v/>
      </c>
      <c r="M1590" s="11" t="str">
        <f>IF(A1590="","",VLOOKUP(E1590,index!$A$1:$B$6,2,0)*K1590*G1590)</f>
        <v/>
      </c>
      <c r="N1590" s="11" t="str">
        <f>IF(A1590="","",-PMT(G1590*VLOOKUP(E1590,index!$A$1:$B$6,2,0),C1590,F1590,0,0))</f>
        <v/>
      </c>
      <c r="O1590" s="11" t="str">
        <f t="shared" si="169"/>
        <v/>
      </c>
      <c r="P1590" s="11" t="str">
        <f t="shared" si="164"/>
        <v/>
      </c>
    </row>
    <row r="1591" spans="1:16" x14ac:dyDescent="0.25">
      <c r="A1591" s="9" t="str">
        <f>IF(A1590="","",IF(B1590&lt;C1590,A1590,IF(A1590=MAX('entry data'!$B$8:$B$507),"",A1590+1)))</f>
        <v/>
      </c>
      <c r="B1591" s="9" t="str">
        <f t="shared" si="165"/>
        <v/>
      </c>
      <c r="C1591" s="9" t="str">
        <f>IF(ISERROR(VLOOKUP(A1591,'entry data'!B:G,6,0)),"",VLOOKUP(A1591,'entry data'!B:G,6,0))</f>
        <v/>
      </c>
      <c r="D1591" s="9" t="str">
        <f>IF(ISERROR(VLOOKUP(A1591,'entry data'!B:C,2,0)),"",VLOOKUP(A1591,'entry data'!B:C,2,0))</f>
        <v/>
      </c>
      <c r="E1591" s="9" t="str">
        <f>IF(ISERROR(VLOOKUP(A1591,'entry data'!B:E,4,0)),"",VLOOKUP(A1591,'entry data'!B:E,4,0))</f>
        <v/>
      </c>
      <c r="F1591" s="11" t="str">
        <f>IF(A1591="","",IF(ISERROR(VLOOKUP(A1591,'entry data'!B:F,5,0)),"",VLOOKUP(A1591,'entry data'!B:F,5,0)))</f>
        <v/>
      </c>
      <c r="G1591" s="12" t="str">
        <f>IF(A1591="","",IF(ISERROR(VLOOKUP(A1591,'entry data'!B:I,8,0)),"",VLOOKUP(A1591,'entry data'!B:I,7,0)))</f>
        <v/>
      </c>
      <c r="H1591" s="13" t="str">
        <f>IF(A1591="","",IF(B1591=1,VLOOKUP(A1591,'entry data'!B:D,3,0),I1590))</f>
        <v/>
      </c>
      <c r="I1591" s="14" t="str">
        <f>IF(A1591="","",IF(E1591="weekly",7,IF(E1591="fortnightly",14,IF(E1591="monthly",DATE(IF(MONTH(H1591)=12,YEAR(H1591)+1,YEAR(H1591)),VLOOKUP(MONTH(H1591),index!$D$2:$G$13,2,0),DAY(H1591)),
IF(E1591="quarterly",DATE(IF(MONTH(H1591)&gt;=10,YEAR(H1591)+1,YEAR(H1591)),VLOOKUP(MONTH(H1591),index!$D$2:$G$13,3,0),DAY(H1591)),
IF(E1591="halfyearly",DATE(IF(MONTH(H1591)&gt;=7,YEAR(H1591)+1,YEAR(H1591)),VLOOKUP(MONTH(H1591),index!$D$2:$G$13,4,0),DAY(H1591)),
DATE(YEAR(H1591)+1,MONTH(H1591),DAY(H1591)))))-H1591))+H1591)</f>
        <v/>
      </c>
      <c r="J1591" s="9" t="str">
        <f t="shared" si="166"/>
        <v/>
      </c>
      <c r="K1591" s="11" t="str">
        <f t="shared" si="167"/>
        <v/>
      </c>
      <c r="L1591" s="11" t="str">
        <f t="shared" si="168"/>
        <v/>
      </c>
      <c r="M1591" s="11" t="str">
        <f>IF(A1591="","",VLOOKUP(E1591,index!$A$1:$B$6,2,0)*K1591*G1591)</f>
        <v/>
      </c>
      <c r="N1591" s="11" t="str">
        <f>IF(A1591="","",-PMT(G1591*VLOOKUP(E1591,index!$A$1:$B$6,2,0),C1591,F1591,0,0))</f>
        <v/>
      </c>
      <c r="O1591" s="11" t="str">
        <f t="shared" si="169"/>
        <v/>
      </c>
      <c r="P1591" s="11" t="str">
        <f t="shared" si="164"/>
        <v/>
      </c>
    </row>
    <row r="1592" spans="1:16" x14ac:dyDescent="0.25">
      <c r="A1592" s="9" t="str">
        <f>IF(A1591="","",IF(B1591&lt;C1591,A1591,IF(A1591=MAX('entry data'!$B$8:$B$507),"",A1591+1)))</f>
        <v/>
      </c>
      <c r="B1592" s="9" t="str">
        <f t="shared" si="165"/>
        <v/>
      </c>
      <c r="C1592" s="9" t="str">
        <f>IF(ISERROR(VLOOKUP(A1592,'entry data'!B:G,6,0)),"",VLOOKUP(A1592,'entry data'!B:G,6,0))</f>
        <v/>
      </c>
      <c r="D1592" s="9" t="str">
        <f>IF(ISERROR(VLOOKUP(A1592,'entry data'!B:C,2,0)),"",VLOOKUP(A1592,'entry data'!B:C,2,0))</f>
        <v/>
      </c>
      <c r="E1592" s="9" t="str">
        <f>IF(ISERROR(VLOOKUP(A1592,'entry data'!B:E,4,0)),"",VLOOKUP(A1592,'entry data'!B:E,4,0))</f>
        <v/>
      </c>
      <c r="F1592" s="11" t="str">
        <f>IF(A1592="","",IF(ISERROR(VLOOKUP(A1592,'entry data'!B:F,5,0)),"",VLOOKUP(A1592,'entry data'!B:F,5,0)))</f>
        <v/>
      </c>
      <c r="G1592" s="12" t="str">
        <f>IF(A1592="","",IF(ISERROR(VLOOKUP(A1592,'entry data'!B:I,8,0)),"",VLOOKUP(A1592,'entry data'!B:I,7,0)))</f>
        <v/>
      </c>
      <c r="H1592" s="13" t="str">
        <f>IF(A1592="","",IF(B1592=1,VLOOKUP(A1592,'entry data'!B:D,3,0),I1591))</f>
        <v/>
      </c>
      <c r="I1592" s="14" t="str">
        <f>IF(A1592="","",IF(E1592="weekly",7,IF(E1592="fortnightly",14,IF(E1592="monthly",DATE(IF(MONTH(H1592)=12,YEAR(H1592)+1,YEAR(H1592)),VLOOKUP(MONTH(H1592),index!$D$2:$G$13,2,0),DAY(H1592)),
IF(E1592="quarterly",DATE(IF(MONTH(H1592)&gt;=10,YEAR(H1592)+1,YEAR(H1592)),VLOOKUP(MONTH(H1592),index!$D$2:$G$13,3,0),DAY(H1592)),
IF(E1592="halfyearly",DATE(IF(MONTH(H1592)&gt;=7,YEAR(H1592)+1,YEAR(H1592)),VLOOKUP(MONTH(H1592),index!$D$2:$G$13,4,0),DAY(H1592)),
DATE(YEAR(H1592)+1,MONTH(H1592),DAY(H1592)))))-H1592))+H1592)</f>
        <v/>
      </c>
      <c r="J1592" s="9" t="str">
        <f t="shared" si="166"/>
        <v/>
      </c>
      <c r="K1592" s="11" t="str">
        <f t="shared" si="167"/>
        <v/>
      </c>
      <c r="L1592" s="11" t="str">
        <f t="shared" si="168"/>
        <v/>
      </c>
      <c r="M1592" s="11" t="str">
        <f>IF(A1592="","",VLOOKUP(E1592,index!$A$1:$B$6,2,0)*K1592*G1592)</f>
        <v/>
      </c>
      <c r="N1592" s="11" t="str">
        <f>IF(A1592="","",-PMT(G1592*VLOOKUP(E1592,index!$A$1:$B$6,2,0),C1592,F1592,0,0))</f>
        <v/>
      </c>
      <c r="O1592" s="11" t="str">
        <f t="shared" si="169"/>
        <v/>
      </c>
      <c r="P1592" s="11" t="str">
        <f t="shared" si="164"/>
        <v/>
      </c>
    </row>
    <row r="1593" spans="1:16" x14ac:dyDescent="0.25">
      <c r="A1593" s="9" t="str">
        <f>IF(A1592="","",IF(B1592&lt;C1592,A1592,IF(A1592=MAX('entry data'!$B$8:$B$507),"",A1592+1)))</f>
        <v/>
      </c>
      <c r="B1593" s="9" t="str">
        <f t="shared" si="165"/>
        <v/>
      </c>
      <c r="C1593" s="9" t="str">
        <f>IF(ISERROR(VLOOKUP(A1593,'entry data'!B:G,6,0)),"",VLOOKUP(A1593,'entry data'!B:G,6,0))</f>
        <v/>
      </c>
      <c r="D1593" s="9" t="str">
        <f>IF(ISERROR(VLOOKUP(A1593,'entry data'!B:C,2,0)),"",VLOOKUP(A1593,'entry data'!B:C,2,0))</f>
        <v/>
      </c>
      <c r="E1593" s="9" t="str">
        <f>IF(ISERROR(VLOOKUP(A1593,'entry data'!B:E,4,0)),"",VLOOKUP(A1593,'entry data'!B:E,4,0))</f>
        <v/>
      </c>
      <c r="F1593" s="11" t="str">
        <f>IF(A1593="","",IF(ISERROR(VLOOKUP(A1593,'entry data'!B:F,5,0)),"",VLOOKUP(A1593,'entry data'!B:F,5,0)))</f>
        <v/>
      </c>
      <c r="G1593" s="12" t="str">
        <f>IF(A1593="","",IF(ISERROR(VLOOKUP(A1593,'entry data'!B:I,8,0)),"",VLOOKUP(A1593,'entry data'!B:I,7,0)))</f>
        <v/>
      </c>
      <c r="H1593" s="13" t="str">
        <f>IF(A1593="","",IF(B1593=1,VLOOKUP(A1593,'entry data'!B:D,3,0),I1592))</f>
        <v/>
      </c>
      <c r="I1593" s="14" t="str">
        <f>IF(A1593="","",IF(E1593="weekly",7,IF(E1593="fortnightly",14,IF(E1593="monthly",DATE(IF(MONTH(H1593)=12,YEAR(H1593)+1,YEAR(H1593)),VLOOKUP(MONTH(H1593),index!$D$2:$G$13,2,0),DAY(H1593)),
IF(E1593="quarterly",DATE(IF(MONTH(H1593)&gt;=10,YEAR(H1593)+1,YEAR(H1593)),VLOOKUP(MONTH(H1593),index!$D$2:$G$13,3,0),DAY(H1593)),
IF(E1593="halfyearly",DATE(IF(MONTH(H1593)&gt;=7,YEAR(H1593)+1,YEAR(H1593)),VLOOKUP(MONTH(H1593),index!$D$2:$G$13,4,0),DAY(H1593)),
DATE(YEAR(H1593)+1,MONTH(H1593),DAY(H1593)))))-H1593))+H1593)</f>
        <v/>
      </c>
      <c r="J1593" s="9" t="str">
        <f t="shared" si="166"/>
        <v/>
      </c>
      <c r="K1593" s="11" t="str">
        <f t="shared" si="167"/>
        <v/>
      </c>
      <c r="L1593" s="11" t="str">
        <f t="shared" si="168"/>
        <v/>
      </c>
      <c r="M1593" s="11" t="str">
        <f>IF(A1593="","",VLOOKUP(E1593,index!$A$1:$B$6,2,0)*K1593*G1593)</f>
        <v/>
      </c>
      <c r="N1593" s="11" t="str">
        <f>IF(A1593="","",-PMT(G1593*VLOOKUP(E1593,index!$A$1:$B$6,2,0),C1593,F1593,0,0))</f>
        <v/>
      </c>
      <c r="O1593" s="11" t="str">
        <f t="shared" si="169"/>
        <v/>
      </c>
      <c r="P1593" s="11" t="str">
        <f t="shared" si="164"/>
        <v/>
      </c>
    </row>
    <row r="1594" spans="1:16" x14ac:dyDescent="0.25">
      <c r="A1594" s="9" t="str">
        <f>IF(A1593="","",IF(B1593&lt;C1593,A1593,IF(A1593=MAX('entry data'!$B$8:$B$507),"",A1593+1)))</f>
        <v/>
      </c>
      <c r="B1594" s="9" t="str">
        <f t="shared" si="165"/>
        <v/>
      </c>
      <c r="C1594" s="9" t="str">
        <f>IF(ISERROR(VLOOKUP(A1594,'entry data'!B:G,6,0)),"",VLOOKUP(A1594,'entry data'!B:G,6,0))</f>
        <v/>
      </c>
      <c r="D1594" s="9" t="str">
        <f>IF(ISERROR(VLOOKUP(A1594,'entry data'!B:C,2,0)),"",VLOOKUP(A1594,'entry data'!B:C,2,0))</f>
        <v/>
      </c>
      <c r="E1594" s="9" t="str">
        <f>IF(ISERROR(VLOOKUP(A1594,'entry data'!B:E,4,0)),"",VLOOKUP(A1594,'entry data'!B:E,4,0))</f>
        <v/>
      </c>
      <c r="F1594" s="11" t="str">
        <f>IF(A1594="","",IF(ISERROR(VLOOKUP(A1594,'entry data'!B:F,5,0)),"",VLOOKUP(A1594,'entry data'!B:F,5,0)))</f>
        <v/>
      </c>
      <c r="G1594" s="12" t="str">
        <f>IF(A1594="","",IF(ISERROR(VLOOKUP(A1594,'entry data'!B:I,8,0)),"",VLOOKUP(A1594,'entry data'!B:I,7,0)))</f>
        <v/>
      </c>
      <c r="H1594" s="13" t="str">
        <f>IF(A1594="","",IF(B1594=1,VLOOKUP(A1594,'entry data'!B:D,3,0),I1593))</f>
        <v/>
      </c>
      <c r="I1594" s="14" t="str">
        <f>IF(A1594="","",IF(E1594="weekly",7,IF(E1594="fortnightly",14,IF(E1594="monthly",DATE(IF(MONTH(H1594)=12,YEAR(H1594)+1,YEAR(H1594)),VLOOKUP(MONTH(H1594),index!$D$2:$G$13,2,0),DAY(H1594)),
IF(E1594="quarterly",DATE(IF(MONTH(H1594)&gt;=10,YEAR(H1594)+1,YEAR(H1594)),VLOOKUP(MONTH(H1594),index!$D$2:$G$13,3,0),DAY(H1594)),
IF(E1594="halfyearly",DATE(IF(MONTH(H1594)&gt;=7,YEAR(H1594)+1,YEAR(H1594)),VLOOKUP(MONTH(H1594),index!$D$2:$G$13,4,0),DAY(H1594)),
DATE(YEAR(H1594)+1,MONTH(H1594),DAY(H1594)))))-H1594))+H1594)</f>
        <v/>
      </c>
      <c r="J1594" s="9" t="str">
        <f t="shared" si="166"/>
        <v/>
      </c>
      <c r="K1594" s="11" t="str">
        <f t="shared" si="167"/>
        <v/>
      </c>
      <c r="L1594" s="11" t="str">
        <f t="shared" si="168"/>
        <v/>
      </c>
      <c r="M1594" s="11" t="str">
        <f>IF(A1594="","",VLOOKUP(E1594,index!$A$1:$B$6,2,0)*K1594*G1594)</f>
        <v/>
      </c>
      <c r="N1594" s="11" t="str">
        <f>IF(A1594="","",-PMT(G1594*VLOOKUP(E1594,index!$A$1:$B$6,2,0),C1594,F1594,0,0))</f>
        <v/>
      </c>
      <c r="O1594" s="11" t="str">
        <f t="shared" si="169"/>
        <v/>
      </c>
      <c r="P1594" s="11" t="str">
        <f t="shared" si="164"/>
        <v/>
      </c>
    </row>
    <row r="1595" spans="1:16" x14ac:dyDescent="0.25">
      <c r="A1595" s="9" t="str">
        <f>IF(A1594="","",IF(B1594&lt;C1594,A1594,IF(A1594=MAX('entry data'!$B$8:$B$507),"",A1594+1)))</f>
        <v/>
      </c>
      <c r="B1595" s="9" t="str">
        <f t="shared" si="165"/>
        <v/>
      </c>
      <c r="C1595" s="9" t="str">
        <f>IF(ISERROR(VLOOKUP(A1595,'entry data'!B:G,6,0)),"",VLOOKUP(A1595,'entry data'!B:G,6,0))</f>
        <v/>
      </c>
      <c r="D1595" s="9" t="str">
        <f>IF(ISERROR(VLOOKUP(A1595,'entry data'!B:C,2,0)),"",VLOOKUP(A1595,'entry data'!B:C,2,0))</f>
        <v/>
      </c>
      <c r="E1595" s="9" t="str">
        <f>IF(ISERROR(VLOOKUP(A1595,'entry data'!B:E,4,0)),"",VLOOKUP(A1595,'entry data'!B:E,4,0))</f>
        <v/>
      </c>
      <c r="F1595" s="11" t="str">
        <f>IF(A1595="","",IF(ISERROR(VLOOKUP(A1595,'entry data'!B:F,5,0)),"",VLOOKUP(A1595,'entry data'!B:F,5,0)))</f>
        <v/>
      </c>
      <c r="G1595" s="12" t="str">
        <f>IF(A1595="","",IF(ISERROR(VLOOKUP(A1595,'entry data'!B:I,8,0)),"",VLOOKUP(A1595,'entry data'!B:I,7,0)))</f>
        <v/>
      </c>
      <c r="H1595" s="13" t="str">
        <f>IF(A1595="","",IF(B1595=1,VLOOKUP(A1595,'entry data'!B:D,3,0),I1594))</f>
        <v/>
      </c>
      <c r="I1595" s="14" t="str">
        <f>IF(A1595="","",IF(E1595="weekly",7,IF(E1595="fortnightly",14,IF(E1595="monthly",DATE(IF(MONTH(H1595)=12,YEAR(H1595)+1,YEAR(H1595)),VLOOKUP(MONTH(H1595),index!$D$2:$G$13,2,0),DAY(H1595)),
IF(E1595="quarterly",DATE(IF(MONTH(H1595)&gt;=10,YEAR(H1595)+1,YEAR(H1595)),VLOOKUP(MONTH(H1595),index!$D$2:$G$13,3,0),DAY(H1595)),
IF(E1595="halfyearly",DATE(IF(MONTH(H1595)&gt;=7,YEAR(H1595)+1,YEAR(H1595)),VLOOKUP(MONTH(H1595),index!$D$2:$G$13,4,0),DAY(H1595)),
DATE(YEAR(H1595)+1,MONTH(H1595),DAY(H1595)))))-H1595))+H1595)</f>
        <v/>
      </c>
      <c r="J1595" s="9" t="str">
        <f t="shared" si="166"/>
        <v/>
      </c>
      <c r="K1595" s="11" t="str">
        <f t="shared" si="167"/>
        <v/>
      </c>
      <c r="L1595" s="11" t="str">
        <f t="shared" si="168"/>
        <v/>
      </c>
      <c r="M1595" s="11" t="str">
        <f>IF(A1595="","",VLOOKUP(E1595,index!$A$1:$B$6,2,0)*K1595*G1595)</f>
        <v/>
      </c>
      <c r="N1595" s="11" t="str">
        <f>IF(A1595="","",-PMT(G1595*VLOOKUP(E1595,index!$A$1:$B$6,2,0),C1595,F1595,0,0))</f>
        <v/>
      </c>
      <c r="O1595" s="11" t="str">
        <f t="shared" si="169"/>
        <v/>
      </c>
      <c r="P1595" s="11" t="str">
        <f t="shared" si="164"/>
        <v/>
      </c>
    </row>
    <row r="1596" spans="1:16" x14ac:dyDescent="0.25">
      <c r="A1596" s="9" t="str">
        <f>IF(A1595="","",IF(B1595&lt;C1595,A1595,IF(A1595=MAX('entry data'!$B$8:$B$507),"",A1595+1)))</f>
        <v/>
      </c>
      <c r="B1596" s="9" t="str">
        <f t="shared" si="165"/>
        <v/>
      </c>
      <c r="C1596" s="9" t="str">
        <f>IF(ISERROR(VLOOKUP(A1596,'entry data'!B:G,6,0)),"",VLOOKUP(A1596,'entry data'!B:G,6,0))</f>
        <v/>
      </c>
      <c r="D1596" s="9" t="str">
        <f>IF(ISERROR(VLOOKUP(A1596,'entry data'!B:C,2,0)),"",VLOOKUP(A1596,'entry data'!B:C,2,0))</f>
        <v/>
      </c>
      <c r="E1596" s="9" t="str">
        <f>IF(ISERROR(VLOOKUP(A1596,'entry data'!B:E,4,0)),"",VLOOKUP(A1596,'entry data'!B:E,4,0))</f>
        <v/>
      </c>
      <c r="F1596" s="11" t="str">
        <f>IF(A1596="","",IF(ISERROR(VLOOKUP(A1596,'entry data'!B:F,5,0)),"",VLOOKUP(A1596,'entry data'!B:F,5,0)))</f>
        <v/>
      </c>
      <c r="G1596" s="12" t="str">
        <f>IF(A1596="","",IF(ISERROR(VLOOKUP(A1596,'entry data'!B:I,8,0)),"",VLOOKUP(A1596,'entry data'!B:I,7,0)))</f>
        <v/>
      </c>
      <c r="H1596" s="13" t="str">
        <f>IF(A1596="","",IF(B1596=1,VLOOKUP(A1596,'entry data'!B:D,3,0),I1595))</f>
        <v/>
      </c>
      <c r="I1596" s="14" t="str">
        <f>IF(A1596="","",IF(E1596="weekly",7,IF(E1596="fortnightly",14,IF(E1596="monthly",DATE(IF(MONTH(H1596)=12,YEAR(H1596)+1,YEAR(H1596)),VLOOKUP(MONTH(H1596),index!$D$2:$G$13,2,0),DAY(H1596)),
IF(E1596="quarterly",DATE(IF(MONTH(H1596)&gt;=10,YEAR(H1596)+1,YEAR(H1596)),VLOOKUP(MONTH(H1596),index!$D$2:$G$13,3,0),DAY(H1596)),
IF(E1596="halfyearly",DATE(IF(MONTH(H1596)&gt;=7,YEAR(H1596)+1,YEAR(H1596)),VLOOKUP(MONTH(H1596),index!$D$2:$G$13,4,0),DAY(H1596)),
DATE(YEAR(H1596)+1,MONTH(H1596),DAY(H1596)))))-H1596))+H1596)</f>
        <v/>
      </c>
      <c r="J1596" s="9" t="str">
        <f t="shared" si="166"/>
        <v/>
      </c>
      <c r="K1596" s="11" t="str">
        <f t="shared" si="167"/>
        <v/>
      </c>
      <c r="L1596" s="11" t="str">
        <f t="shared" si="168"/>
        <v/>
      </c>
      <c r="M1596" s="11" t="str">
        <f>IF(A1596="","",VLOOKUP(E1596,index!$A$1:$B$6,2,0)*K1596*G1596)</f>
        <v/>
      </c>
      <c r="N1596" s="11" t="str">
        <f>IF(A1596="","",-PMT(G1596*VLOOKUP(E1596,index!$A$1:$B$6,2,0),C1596,F1596,0,0))</f>
        <v/>
      </c>
      <c r="O1596" s="11" t="str">
        <f t="shared" si="169"/>
        <v/>
      </c>
      <c r="P1596" s="11" t="str">
        <f t="shared" si="164"/>
        <v/>
      </c>
    </row>
    <row r="1597" spans="1:16" x14ac:dyDescent="0.25">
      <c r="A1597" s="9" t="str">
        <f>IF(A1596="","",IF(B1596&lt;C1596,A1596,IF(A1596=MAX('entry data'!$B$8:$B$507),"",A1596+1)))</f>
        <v/>
      </c>
      <c r="B1597" s="9" t="str">
        <f t="shared" si="165"/>
        <v/>
      </c>
      <c r="C1597" s="9" t="str">
        <f>IF(ISERROR(VLOOKUP(A1597,'entry data'!B:G,6,0)),"",VLOOKUP(A1597,'entry data'!B:G,6,0))</f>
        <v/>
      </c>
      <c r="D1597" s="9" t="str">
        <f>IF(ISERROR(VLOOKUP(A1597,'entry data'!B:C,2,0)),"",VLOOKUP(A1597,'entry data'!B:C,2,0))</f>
        <v/>
      </c>
      <c r="E1597" s="9" t="str">
        <f>IF(ISERROR(VLOOKUP(A1597,'entry data'!B:E,4,0)),"",VLOOKUP(A1597,'entry data'!B:E,4,0))</f>
        <v/>
      </c>
      <c r="F1597" s="11" t="str">
        <f>IF(A1597="","",IF(ISERROR(VLOOKUP(A1597,'entry data'!B:F,5,0)),"",VLOOKUP(A1597,'entry data'!B:F,5,0)))</f>
        <v/>
      </c>
      <c r="G1597" s="12" t="str">
        <f>IF(A1597="","",IF(ISERROR(VLOOKUP(A1597,'entry data'!B:I,8,0)),"",VLOOKUP(A1597,'entry data'!B:I,7,0)))</f>
        <v/>
      </c>
      <c r="H1597" s="13" t="str">
        <f>IF(A1597="","",IF(B1597=1,VLOOKUP(A1597,'entry data'!B:D,3,0),I1596))</f>
        <v/>
      </c>
      <c r="I1597" s="14" t="str">
        <f>IF(A1597="","",IF(E1597="weekly",7,IF(E1597="fortnightly",14,IF(E1597="monthly",DATE(IF(MONTH(H1597)=12,YEAR(H1597)+1,YEAR(H1597)),VLOOKUP(MONTH(H1597),index!$D$2:$G$13,2,0),DAY(H1597)),
IF(E1597="quarterly",DATE(IF(MONTH(H1597)&gt;=10,YEAR(H1597)+1,YEAR(H1597)),VLOOKUP(MONTH(H1597),index!$D$2:$G$13,3,0),DAY(H1597)),
IF(E1597="halfyearly",DATE(IF(MONTH(H1597)&gt;=7,YEAR(H1597)+1,YEAR(H1597)),VLOOKUP(MONTH(H1597),index!$D$2:$G$13,4,0),DAY(H1597)),
DATE(YEAR(H1597)+1,MONTH(H1597),DAY(H1597)))))-H1597))+H1597)</f>
        <v/>
      </c>
      <c r="J1597" s="9" t="str">
        <f t="shared" si="166"/>
        <v/>
      </c>
      <c r="K1597" s="11" t="str">
        <f t="shared" si="167"/>
        <v/>
      </c>
      <c r="L1597" s="11" t="str">
        <f t="shared" si="168"/>
        <v/>
      </c>
      <c r="M1597" s="11" t="str">
        <f>IF(A1597="","",VLOOKUP(E1597,index!$A$1:$B$6,2,0)*K1597*G1597)</f>
        <v/>
      </c>
      <c r="N1597" s="11" t="str">
        <f>IF(A1597="","",-PMT(G1597*VLOOKUP(E1597,index!$A$1:$B$6,2,0),C1597,F1597,0,0))</f>
        <v/>
      </c>
      <c r="O1597" s="11" t="str">
        <f t="shared" si="169"/>
        <v/>
      </c>
      <c r="P1597" s="11" t="str">
        <f t="shared" si="164"/>
        <v/>
      </c>
    </row>
    <row r="1598" spans="1:16" x14ac:dyDescent="0.25">
      <c r="A1598" s="9" t="str">
        <f>IF(A1597="","",IF(B1597&lt;C1597,A1597,IF(A1597=MAX('entry data'!$B$8:$B$507),"",A1597+1)))</f>
        <v/>
      </c>
      <c r="B1598" s="9" t="str">
        <f t="shared" si="165"/>
        <v/>
      </c>
      <c r="C1598" s="9" t="str">
        <f>IF(ISERROR(VLOOKUP(A1598,'entry data'!B:G,6,0)),"",VLOOKUP(A1598,'entry data'!B:G,6,0))</f>
        <v/>
      </c>
      <c r="D1598" s="9" t="str">
        <f>IF(ISERROR(VLOOKUP(A1598,'entry data'!B:C,2,0)),"",VLOOKUP(A1598,'entry data'!B:C,2,0))</f>
        <v/>
      </c>
      <c r="E1598" s="9" t="str">
        <f>IF(ISERROR(VLOOKUP(A1598,'entry data'!B:E,4,0)),"",VLOOKUP(A1598,'entry data'!B:E,4,0))</f>
        <v/>
      </c>
      <c r="F1598" s="11" t="str">
        <f>IF(A1598="","",IF(ISERROR(VLOOKUP(A1598,'entry data'!B:F,5,0)),"",VLOOKUP(A1598,'entry data'!B:F,5,0)))</f>
        <v/>
      </c>
      <c r="G1598" s="12" t="str">
        <f>IF(A1598="","",IF(ISERROR(VLOOKUP(A1598,'entry data'!B:I,8,0)),"",VLOOKUP(A1598,'entry data'!B:I,7,0)))</f>
        <v/>
      </c>
      <c r="H1598" s="13" t="str">
        <f>IF(A1598="","",IF(B1598=1,VLOOKUP(A1598,'entry data'!B:D,3,0),I1597))</f>
        <v/>
      </c>
      <c r="I1598" s="14" t="str">
        <f>IF(A1598="","",IF(E1598="weekly",7,IF(E1598="fortnightly",14,IF(E1598="monthly",DATE(IF(MONTH(H1598)=12,YEAR(H1598)+1,YEAR(H1598)),VLOOKUP(MONTH(H1598),index!$D$2:$G$13,2,0),DAY(H1598)),
IF(E1598="quarterly",DATE(IF(MONTH(H1598)&gt;=10,YEAR(H1598)+1,YEAR(H1598)),VLOOKUP(MONTH(H1598),index!$D$2:$G$13,3,0),DAY(H1598)),
IF(E1598="halfyearly",DATE(IF(MONTH(H1598)&gt;=7,YEAR(H1598)+1,YEAR(H1598)),VLOOKUP(MONTH(H1598),index!$D$2:$G$13,4,0),DAY(H1598)),
DATE(YEAR(H1598)+1,MONTH(H1598),DAY(H1598)))))-H1598))+H1598)</f>
        <v/>
      </c>
      <c r="J1598" s="9" t="str">
        <f t="shared" si="166"/>
        <v/>
      </c>
      <c r="K1598" s="11" t="str">
        <f t="shared" si="167"/>
        <v/>
      </c>
      <c r="L1598" s="11" t="str">
        <f t="shared" si="168"/>
        <v/>
      </c>
      <c r="M1598" s="11" t="str">
        <f>IF(A1598="","",VLOOKUP(E1598,index!$A$1:$B$6,2,0)*K1598*G1598)</f>
        <v/>
      </c>
      <c r="N1598" s="11" t="str">
        <f>IF(A1598="","",-PMT(G1598*VLOOKUP(E1598,index!$A$1:$B$6,2,0),C1598,F1598,0,0))</f>
        <v/>
      </c>
      <c r="O1598" s="11" t="str">
        <f t="shared" si="169"/>
        <v/>
      </c>
      <c r="P1598" s="11" t="str">
        <f t="shared" si="164"/>
        <v/>
      </c>
    </row>
    <row r="1599" spans="1:16" x14ac:dyDescent="0.25">
      <c r="A1599" s="9" t="str">
        <f>IF(A1598="","",IF(B1598&lt;C1598,A1598,IF(A1598=MAX('entry data'!$B$8:$B$507),"",A1598+1)))</f>
        <v/>
      </c>
      <c r="B1599" s="9" t="str">
        <f t="shared" si="165"/>
        <v/>
      </c>
      <c r="C1599" s="9" t="str">
        <f>IF(ISERROR(VLOOKUP(A1599,'entry data'!B:G,6,0)),"",VLOOKUP(A1599,'entry data'!B:G,6,0))</f>
        <v/>
      </c>
      <c r="D1599" s="9" t="str">
        <f>IF(ISERROR(VLOOKUP(A1599,'entry data'!B:C,2,0)),"",VLOOKUP(A1599,'entry data'!B:C,2,0))</f>
        <v/>
      </c>
      <c r="E1599" s="9" t="str">
        <f>IF(ISERROR(VLOOKUP(A1599,'entry data'!B:E,4,0)),"",VLOOKUP(A1599,'entry data'!B:E,4,0))</f>
        <v/>
      </c>
      <c r="F1599" s="11" t="str">
        <f>IF(A1599="","",IF(ISERROR(VLOOKUP(A1599,'entry data'!B:F,5,0)),"",VLOOKUP(A1599,'entry data'!B:F,5,0)))</f>
        <v/>
      </c>
      <c r="G1599" s="12" t="str">
        <f>IF(A1599="","",IF(ISERROR(VLOOKUP(A1599,'entry data'!B:I,8,0)),"",VLOOKUP(A1599,'entry data'!B:I,7,0)))</f>
        <v/>
      </c>
      <c r="H1599" s="13" t="str">
        <f>IF(A1599="","",IF(B1599=1,VLOOKUP(A1599,'entry data'!B:D,3,0),I1598))</f>
        <v/>
      </c>
      <c r="I1599" s="14" t="str">
        <f>IF(A1599="","",IF(E1599="weekly",7,IF(E1599="fortnightly",14,IF(E1599="monthly",DATE(IF(MONTH(H1599)=12,YEAR(H1599)+1,YEAR(H1599)),VLOOKUP(MONTH(H1599),index!$D$2:$G$13,2,0),DAY(H1599)),
IF(E1599="quarterly",DATE(IF(MONTH(H1599)&gt;=10,YEAR(H1599)+1,YEAR(H1599)),VLOOKUP(MONTH(H1599),index!$D$2:$G$13,3,0),DAY(H1599)),
IF(E1599="halfyearly",DATE(IF(MONTH(H1599)&gt;=7,YEAR(H1599)+1,YEAR(H1599)),VLOOKUP(MONTH(H1599),index!$D$2:$G$13,4,0),DAY(H1599)),
DATE(YEAR(H1599)+1,MONTH(H1599),DAY(H1599)))))-H1599))+H1599)</f>
        <v/>
      </c>
      <c r="J1599" s="9" t="str">
        <f t="shared" si="166"/>
        <v/>
      </c>
      <c r="K1599" s="11" t="str">
        <f t="shared" si="167"/>
        <v/>
      </c>
      <c r="L1599" s="11" t="str">
        <f t="shared" si="168"/>
        <v/>
      </c>
      <c r="M1599" s="11" t="str">
        <f>IF(A1599="","",VLOOKUP(E1599,index!$A$1:$B$6,2,0)*K1599*G1599)</f>
        <v/>
      </c>
      <c r="N1599" s="11" t="str">
        <f>IF(A1599="","",-PMT(G1599*VLOOKUP(E1599,index!$A$1:$B$6,2,0),C1599,F1599,0,0))</f>
        <v/>
      </c>
      <c r="O1599" s="11" t="str">
        <f t="shared" si="169"/>
        <v/>
      </c>
      <c r="P1599" s="11" t="str">
        <f t="shared" si="164"/>
        <v/>
      </c>
    </row>
    <row r="1600" spans="1:16" x14ac:dyDescent="0.25">
      <c r="A1600" s="9" t="str">
        <f>IF(A1599="","",IF(B1599&lt;C1599,A1599,IF(A1599=MAX('entry data'!$B$8:$B$507),"",A1599+1)))</f>
        <v/>
      </c>
      <c r="B1600" s="9" t="str">
        <f t="shared" si="165"/>
        <v/>
      </c>
      <c r="C1600" s="9" t="str">
        <f>IF(ISERROR(VLOOKUP(A1600,'entry data'!B:G,6,0)),"",VLOOKUP(A1600,'entry data'!B:G,6,0))</f>
        <v/>
      </c>
      <c r="D1600" s="9" t="str">
        <f>IF(ISERROR(VLOOKUP(A1600,'entry data'!B:C,2,0)),"",VLOOKUP(A1600,'entry data'!B:C,2,0))</f>
        <v/>
      </c>
      <c r="E1600" s="9" t="str">
        <f>IF(ISERROR(VLOOKUP(A1600,'entry data'!B:E,4,0)),"",VLOOKUP(A1600,'entry data'!B:E,4,0))</f>
        <v/>
      </c>
      <c r="F1600" s="11" t="str">
        <f>IF(A1600="","",IF(ISERROR(VLOOKUP(A1600,'entry data'!B:F,5,0)),"",VLOOKUP(A1600,'entry data'!B:F,5,0)))</f>
        <v/>
      </c>
      <c r="G1600" s="12" t="str">
        <f>IF(A1600="","",IF(ISERROR(VLOOKUP(A1600,'entry data'!B:I,8,0)),"",VLOOKUP(A1600,'entry data'!B:I,7,0)))</f>
        <v/>
      </c>
      <c r="H1600" s="13" t="str">
        <f>IF(A1600="","",IF(B1600=1,VLOOKUP(A1600,'entry data'!B:D,3,0),I1599))</f>
        <v/>
      </c>
      <c r="I1600" s="14" t="str">
        <f>IF(A1600="","",IF(E1600="weekly",7,IF(E1600="fortnightly",14,IF(E1600="monthly",DATE(IF(MONTH(H1600)=12,YEAR(H1600)+1,YEAR(H1600)),VLOOKUP(MONTH(H1600),index!$D$2:$G$13,2,0),DAY(H1600)),
IF(E1600="quarterly",DATE(IF(MONTH(H1600)&gt;=10,YEAR(H1600)+1,YEAR(H1600)),VLOOKUP(MONTH(H1600),index!$D$2:$G$13,3,0),DAY(H1600)),
IF(E1600="halfyearly",DATE(IF(MONTH(H1600)&gt;=7,YEAR(H1600)+1,YEAR(H1600)),VLOOKUP(MONTH(H1600),index!$D$2:$G$13,4,0),DAY(H1600)),
DATE(YEAR(H1600)+1,MONTH(H1600),DAY(H1600)))))-H1600))+H1600)</f>
        <v/>
      </c>
      <c r="J1600" s="9" t="str">
        <f t="shared" si="166"/>
        <v/>
      </c>
      <c r="K1600" s="11" t="str">
        <f t="shared" si="167"/>
        <v/>
      </c>
      <c r="L1600" s="11" t="str">
        <f t="shared" si="168"/>
        <v/>
      </c>
      <c r="M1600" s="11" t="str">
        <f>IF(A1600="","",VLOOKUP(E1600,index!$A$1:$B$6,2,0)*K1600*G1600)</f>
        <v/>
      </c>
      <c r="N1600" s="11" t="str">
        <f>IF(A1600="","",-PMT(G1600*VLOOKUP(E1600,index!$A$1:$B$6,2,0),C1600,F1600,0,0))</f>
        <v/>
      </c>
      <c r="O1600" s="11" t="str">
        <f t="shared" si="169"/>
        <v/>
      </c>
      <c r="P1600" s="11" t="str">
        <f t="shared" si="164"/>
        <v/>
      </c>
    </row>
    <row r="1601" spans="1:16" x14ac:dyDescent="0.25">
      <c r="A1601" s="9" t="str">
        <f>IF(A1600="","",IF(B1600&lt;C1600,A1600,IF(A1600=MAX('entry data'!$B$8:$B$507),"",A1600+1)))</f>
        <v/>
      </c>
      <c r="B1601" s="9" t="str">
        <f t="shared" si="165"/>
        <v/>
      </c>
      <c r="C1601" s="9" t="str">
        <f>IF(ISERROR(VLOOKUP(A1601,'entry data'!B:G,6,0)),"",VLOOKUP(A1601,'entry data'!B:G,6,0))</f>
        <v/>
      </c>
      <c r="D1601" s="9" t="str">
        <f>IF(ISERROR(VLOOKUP(A1601,'entry data'!B:C,2,0)),"",VLOOKUP(A1601,'entry data'!B:C,2,0))</f>
        <v/>
      </c>
      <c r="E1601" s="9" t="str">
        <f>IF(ISERROR(VLOOKUP(A1601,'entry data'!B:E,4,0)),"",VLOOKUP(A1601,'entry data'!B:E,4,0))</f>
        <v/>
      </c>
      <c r="F1601" s="11" t="str">
        <f>IF(A1601="","",IF(ISERROR(VLOOKUP(A1601,'entry data'!B:F,5,0)),"",VLOOKUP(A1601,'entry data'!B:F,5,0)))</f>
        <v/>
      </c>
      <c r="G1601" s="12" t="str">
        <f>IF(A1601="","",IF(ISERROR(VLOOKUP(A1601,'entry data'!B:I,8,0)),"",VLOOKUP(A1601,'entry data'!B:I,7,0)))</f>
        <v/>
      </c>
      <c r="H1601" s="13" t="str">
        <f>IF(A1601="","",IF(B1601=1,VLOOKUP(A1601,'entry data'!B:D,3,0),I1600))</f>
        <v/>
      </c>
      <c r="I1601" s="14" t="str">
        <f>IF(A1601="","",IF(E1601="weekly",7,IF(E1601="fortnightly",14,IF(E1601="monthly",DATE(IF(MONTH(H1601)=12,YEAR(H1601)+1,YEAR(H1601)),VLOOKUP(MONTH(H1601),index!$D$2:$G$13,2,0),DAY(H1601)),
IF(E1601="quarterly",DATE(IF(MONTH(H1601)&gt;=10,YEAR(H1601)+1,YEAR(H1601)),VLOOKUP(MONTH(H1601),index!$D$2:$G$13,3,0),DAY(H1601)),
IF(E1601="halfyearly",DATE(IF(MONTH(H1601)&gt;=7,YEAR(H1601)+1,YEAR(H1601)),VLOOKUP(MONTH(H1601),index!$D$2:$G$13,4,0),DAY(H1601)),
DATE(YEAR(H1601)+1,MONTH(H1601),DAY(H1601)))))-H1601))+H1601)</f>
        <v/>
      </c>
      <c r="J1601" s="9" t="str">
        <f t="shared" si="166"/>
        <v/>
      </c>
      <c r="K1601" s="11" t="str">
        <f t="shared" si="167"/>
        <v/>
      </c>
      <c r="L1601" s="11" t="str">
        <f t="shared" si="168"/>
        <v/>
      </c>
      <c r="M1601" s="11" t="str">
        <f>IF(A1601="","",VLOOKUP(E1601,index!$A$1:$B$6,2,0)*K1601*G1601)</f>
        <v/>
      </c>
      <c r="N1601" s="11" t="str">
        <f>IF(A1601="","",-PMT(G1601*VLOOKUP(E1601,index!$A$1:$B$6,2,0),C1601,F1601,0,0))</f>
        <v/>
      </c>
      <c r="O1601" s="11" t="str">
        <f t="shared" si="169"/>
        <v/>
      </c>
      <c r="P1601" s="11" t="str">
        <f t="shared" si="164"/>
        <v/>
      </c>
    </row>
    <row r="1602" spans="1:16" x14ac:dyDescent="0.25">
      <c r="A1602" s="9" t="str">
        <f>IF(A1601="","",IF(B1601&lt;C1601,A1601,IF(A1601=MAX('entry data'!$B$8:$B$507),"",A1601+1)))</f>
        <v/>
      </c>
      <c r="B1602" s="9" t="str">
        <f t="shared" si="165"/>
        <v/>
      </c>
      <c r="C1602" s="9" t="str">
        <f>IF(ISERROR(VLOOKUP(A1602,'entry data'!B:G,6,0)),"",VLOOKUP(A1602,'entry data'!B:G,6,0))</f>
        <v/>
      </c>
      <c r="D1602" s="9" t="str">
        <f>IF(ISERROR(VLOOKUP(A1602,'entry data'!B:C,2,0)),"",VLOOKUP(A1602,'entry data'!B:C,2,0))</f>
        <v/>
      </c>
      <c r="E1602" s="9" t="str">
        <f>IF(ISERROR(VLOOKUP(A1602,'entry data'!B:E,4,0)),"",VLOOKUP(A1602,'entry data'!B:E,4,0))</f>
        <v/>
      </c>
      <c r="F1602" s="11" t="str">
        <f>IF(A1602="","",IF(ISERROR(VLOOKUP(A1602,'entry data'!B:F,5,0)),"",VLOOKUP(A1602,'entry data'!B:F,5,0)))</f>
        <v/>
      </c>
      <c r="G1602" s="12" t="str">
        <f>IF(A1602="","",IF(ISERROR(VLOOKUP(A1602,'entry data'!B:I,8,0)),"",VLOOKUP(A1602,'entry data'!B:I,7,0)))</f>
        <v/>
      </c>
      <c r="H1602" s="13" t="str">
        <f>IF(A1602="","",IF(B1602=1,VLOOKUP(A1602,'entry data'!B:D,3,0),I1601))</f>
        <v/>
      </c>
      <c r="I1602" s="14" t="str">
        <f>IF(A1602="","",IF(E1602="weekly",7,IF(E1602="fortnightly",14,IF(E1602="monthly",DATE(IF(MONTH(H1602)=12,YEAR(H1602)+1,YEAR(H1602)),VLOOKUP(MONTH(H1602),index!$D$2:$G$13,2,0),DAY(H1602)),
IF(E1602="quarterly",DATE(IF(MONTH(H1602)&gt;=10,YEAR(H1602)+1,YEAR(H1602)),VLOOKUP(MONTH(H1602),index!$D$2:$G$13,3,0),DAY(H1602)),
IF(E1602="halfyearly",DATE(IF(MONTH(H1602)&gt;=7,YEAR(H1602)+1,YEAR(H1602)),VLOOKUP(MONTH(H1602),index!$D$2:$G$13,4,0),DAY(H1602)),
DATE(YEAR(H1602)+1,MONTH(H1602),DAY(H1602)))))-H1602))+H1602)</f>
        <v/>
      </c>
      <c r="J1602" s="9" t="str">
        <f t="shared" si="166"/>
        <v/>
      </c>
      <c r="K1602" s="11" t="str">
        <f t="shared" si="167"/>
        <v/>
      </c>
      <c r="L1602" s="11" t="str">
        <f t="shared" si="168"/>
        <v/>
      </c>
      <c r="M1602" s="11" t="str">
        <f>IF(A1602="","",VLOOKUP(E1602,index!$A$1:$B$6,2,0)*K1602*G1602)</f>
        <v/>
      </c>
      <c r="N1602" s="11" t="str">
        <f>IF(A1602="","",-PMT(G1602*VLOOKUP(E1602,index!$A$1:$B$6,2,0),C1602,F1602,0,0))</f>
        <v/>
      </c>
      <c r="O1602" s="11" t="str">
        <f t="shared" si="169"/>
        <v/>
      </c>
      <c r="P1602" s="11" t="str">
        <f t="shared" si="164"/>
        <v/>
      </c>
    </row>
    <row r="1603" spans="1:16" x14ac:dyDescent="0.25">
      <c r="A1603" s="9" t="str">
        <f>IF(A1602="","",IF(B1602&lt;C1602,A1602,IF(A1602=MAX('entry data'!$B$8:$B$507),"",A1602+1)))</f>
        <v/>
      </c>
      <c r="B1603" s="9" t="str">
        <f t="shared" si="165"/>
        <v/>
      </c>
      <c r="C1603" s="9" t="str">
        <f>IF(ISERROR(VLOOKUP(A1603,'entry data'!B:G,6,0)),"",VLOOKUP(A1603,'entry data'!B:G,6,0))</f>
        <v/>
      </c>
      <c r="D1603" s="9" t="str">
        <f>IF(ISERROR(VLOOKUP(A1603,'entry data'!B:C,2,0)),"",VLOOKUP(A1603,'entry data'!B:C,2,0))</f>
        <v/>
      </c>
      <c r="E1603" s="9" t="str">
        <f>IF(ISERROR(VLOOKUP(A1603,'entry data'!B:E,4,0)),"",VLOOKUP(A1603,'entry data'!B:E,4,0))</f>
        <v/>
      </c>
      <c r="F1603" s="11" t="str">
        <f>IF(A1603="","",IF(ISERROR(VLOOKUP(A1603,'entry data'!B:F,5,0)),"",VLOOKUP(A1603,'entry data'!B:F,5,0)))</f>
        <v/>
      </c>
      <c r="G1603" s="12" t="str">
        <f>IF(A1603="","",IF(ISERROR(VLOOKUP(A1603,'entry data'!B:I,8,0)),"",VLOOKUP(A1603,'entry data'!B:I,7,0)))</f>
        <v/>
      </c>
      <c r="H1603" s="13" t="str">
        <f>IF(A1603="","",IF(B1603=1,VLOOKUP(A1603,'entry data'!B:D,3,0),I1602))</f>
        <v/>
      </c>
      <c r="I1603" s="14" t="str">
        <f>IF(A1603="","",IF(E1603="weekly",7,IF(E1603="fortnightly",14,IF(E1603="monthly",DATE(IF(MONTH(H1603)=12,YEAR(H1603)+1,YEAR(H1603)),VLOOKUP(MONTH(H1603),index!$D$2:$G$13,2,0),DAY(H1603)),
IF(E1603="quarterly",DATE(IF(MONTH(H1603)&gt;=10,YEAR(H1603)+1,YEAR(H1603)),VLOOKUP(MONTH(H1603),index!$D$2:$G$13,3,0),DAY(H1603)),
IF(E1603="halfyearly",DATE(IF(MONTH(H1603)&gt;=7,YEAR(H1603)+1,YEAR(H1603)),VLOOKUP(MONTH(H1603),index!$D$2:$G$13,4,0),DAY(H1603)),
DATE(YEAR(H1603)+1,MONTH(H1603),DAY(H1603)))))-H1603))+H1603)</f>
        <v/>
      </c>
      <c r="J1603" s="9" t="str">
        <f t="shared" si="166"/>
        <v/>
      </c>
      <c r="K1603" s="11" t="str">
        <f t="shared" si="167"/>
        <v/>
      </c>
      <c r="L1603" s="11" t="str">
        <f t="shared" si="168"/>
        <v/>
      </c>
      <c r="M1603" s="11" t="str">
        <f>IF(A1603="","",VLOOKUP(E1603,index!$A$1:$B$6,2,0)*K1603*G1603)</f>
        <v/>
      </c>
      <c r="N1603" s="11" t="str">
        <f>IF(A1603="","",-PMT(G1603*VLOOKUP(E1603,index!$A$1:$B$6,2,0),C1603,F1603,0,0))</f>
        <v/>
      </c>
      <c r="O1603" s="11" t="str">
        <f t="shared" si="169"/>
        <v/>
      </c>
      <c r="P1603" s="11" t="str">
        <f t="shared" ref="P1603:P1666" si="170">IF(A1603="","",IF(J1603&lt;&gt;J1604,O1603,0))</f>
        <v/>
      </c>
    </row>
    <row r="1604" spans="1:16" x14ac:dyDescent="0.25">
      <c r="A1604" s="9" t="str">
        <f>IF(A1603="","",IF(B1603&lt;C1603,A1603,IF(A1603=MAX('entry data'!$B$8:$B$507),"",A1603+1)))</f>
        <v/>
      </c>
      <c r="B1604" s="9" t="str">
        <f t="shared" si="165"/>
        <v/>
      </c>
      <c r="C1604" s="9" t="str">
        <f>IF(ISERROR(VLOOKUP(A1604,'entry data'!B:G,6,0)),"",VLOOKUP(A1604,'entry data'!B:G,6,0))</f>
        <v/>
      </c>
      <c r="D1604" s="9" t="str">
        <f>IF(ISERROR(VLOOKUP(A1604,'entry data'!B:C,2,0)),"",VLOOKUP(A1604,'entry data'!B:C,2,0))</f>
        <v/>
      </c>
      <c r="E1604" s="9" t="str">
        <f>IF(ISERROR(VLOOKUP(A1604,'entry data'!B:E,4,0)),"",VLOOKUP(A1604,'entry data'!B:E,4,0))</f>
        <v/>
      </c>
      <c r="F1604" s="11" t="str">
        <f>IF(A1604="","",IF(ISERROR(VLOOKUP(A1604,'entry data'!B:F,5,0)),"",VLOOKUP(A1604,'entry data'!B:F,5,0)))</f>
        <v/>
      </c>
      <c r="G1604" s="12" t="str">
        <f>IF(A1604="","",IF(ISERROR(VLOOKUP(A1604,'entry data'!B:I,8,0)),"",VLOOKUP(A1604,'entry data'!B:I,7,0)))</f>
        <v/>
      </c>
      <c r="H1604" s="13" t="str">
        <f>IF(A1604="","",IF(B1604=1,VLOOKUP(A1604,'entry data'!B:D,3,0),I1603))</f>
        <v/>
      </c>
      <c r="I1604" s="14" t="str">
        <f>IF(A1604="","",IF(E1604="weekly",7,IF(E1604="fortnightly",14,IF(E1604="monthly",DATE(IF(MONTH(H1604)=12,YEAR(H1604)+1,YEAR(H1604)),VLOOKUP(MONTH(H1604),index!$D$2:$G$13,2,0),DAY(H1604)),
IF(E1604="quarterly",DATE(IF(MONTH(H1604)&gt;=10,YEAR(H1604)+1,YEAR(H1604)),VLOOKUP(MONTH(H1604),index!$D$2:$G$13,3,0),DAY(H1604)),
IF(E1604="halfyearly",DATE(IF(MONTH(H1604)&gt;=7,YEAR(H1604)+1,YEAR(H1604)),VLOOKUP(MONTH(H1604),index!$D$2:$G$13,4,0),DAY(H1604)),
DATE(YEAR(H1604)+1,MONTH(H1604),DAY(H1604)))))-H1604))+H1604)</f>
        <v/>
      </c>
      <c r="J1604" s="9" t="str">
        <f t="shared" si="166"/>
        <v/>
      </c>
      <c r="K1604" s="11" t="str">
        <f t="shared" si="167"/>
        <v/>
      </c>
      <c r="L1604" s="11" t="str">
        <f t="shared" si="168"/>
        <v/>
      </c>
      <c r="M1604" s="11" t="str">
        <f>IF(A1604="","",VLOOKUP(E1604,index!$A$1:$B$6,2,0)*K1604*G1604)</f>
        <v/>
      </c>
      <c r="N1604" s="11" t="str">
        <f>IF(A1604="","",-PMT(G1604*VLOOKUP(E1604,index!$A$1:$B$6,2,0),C1604,F1604,0,0))</f>
        <v/>
      </c>
      <c r="O1604" s="11" t="str">
        <f t="shared" si="169"/>
        <v/>
      </c>
      <c r="P1604" s="11" t="str">
        <f t="shared" si="170"/>
        <v/>
      </c>
    </row>
    <row r="1605" spans="1:16" x14ac:dyDescent="0.25">
      <c r="A1605" s="9" t="str">
        <f>IF(A1604="","",IF(B1604&lt;C1604,A1604,IF(A1604=MAX('entry data'!$B$8:$B$507),"",A1604+1)))</f>
        <v/>
      </c>
      <c r="B1605" s="9" t="str">
        <f t="shared" si="165"/>
        <v/>
      </c>
      <c r="C1605" s="9" t="str">
        <f>IF(ISERROR(VLOOKUP(A1605,'entry data'!B:G,6,0)),"",VLOOKUP(A1605,'entry data'!B:G,6,0))</f>
        <v/>
      </c>
      <c r="D1605" s="9" t="str">
        <f>IF(ISERROR(VLOOKUP(A1605,'entry data'!B:C,2,0)),"",VLOOKUP(A1605,'entry data'!B:C,2,0))</f>
        <v/>
      </c>
      <c r="E1605" s="9" t="str">
        <f>IF(ISERROR(VLOOKUP(A1605,'entry data'!B:E,4,0)),"",VLOOKUP(A1605,'entry data'!B:E,4,0))</f>
        <v/>
      </c>
      <c r="F1605" s="11" t="str">
        <f>IF(A1605="","",IF(ISERROR(VLOOKUP(A1605,'entry data'!B:F,5,0)),"",VLOOKUP(A1605,'entry data'!B:F,5,0)))</f>
        <v/>
      </c>
      <c r="G1605" s="12" t="str">
        <f>IF(A1605="","",IF(ISERROR(VLOOKUP(A1605,'entry data'!B:I,8,0)),"",VLOOKUP(A1605,'entry data'!B:I,7,0)))</f>
        <v/>
      </c>
      <c r="H1605" s="13" t="str">
        <f>IF(A1605="","",IF(B1605=1,VLOOKUP(A1605,'entry data'!B:D,3,0),I1604))</f>
        <v/>
      </c>
      <c r="I1605" s="14" t="str">
        <f>IF(A1605="","",IF(E1605="weekly",7,IF(E1605="fortnightly",14,IF(E1605="monthly",DATE(IF(MONTH(H1605)=12,YEAR(H1605)+1,YEAR(H1605)),VLOOKUP(MONTH(H1605),index!$D$2:$G$13,2,0),DAY(H1605)),
IF(E1605="quarterly",DATE(IF(MONTH(H1605)&gt;=10,YEAR(H1605)+1,YEAR(H1605)),VLOOKUP(MONTH(H1605),index!$D$2:$G$13,3,0),DAY(H1605)),
IF(E1605="halfyearly",DATE(IF(MONTH(H1605)&gt;=7,YEAR(H1605)+1,YEAR(H1605)),VLOOKUP(MONTH(H1605),index!$D$2:$G$13,4,0),DAY(H1605)),
DATE(YEAR(H1605)+1,MONTH(H1605),DAY(H1605)))))-H1605))+H1605)</f>
        <v/>
      </c>
      <c r="J1605" s="9" t="str">
        <f t="shared" si="166"/>
        <v/>
      </c>
      <c r="K1605" s="11" t="str">
        <f t="shared" si="167"/>
        <v/>
      </c>
      <c r="L1605" s="11" t="str">
        <f t="shared" si="168"/>
        <v/>
      </c>
      <c r="M1605" s="11" t="str">
        <f>IF(A1605="","",VLOOKUP(E1605,index!$A$1:$B$6,2,0)*K1605*G1605)</f>
        <v/>
      </c>
      <c r="N1605" s="11" t="str">
        <f>IF(A1605="","",-PMT(G1605*VLOOKUP(E1605,index!$A$1:$B$6,2,0),C1605,F1605,0,0))</f>
        <v/>
      </c>
      <c r="O1605" s="11" t="str">
        <f t="shared" si="169"/>
        <v/>
      </c>
      <c r="P1605" s="11" t="str">
        <f t="shared" si="170"/>
        <v/>
      </c>
    </row>
    <row r="1606" spans="1:16" x14ac:dyDescent="0.25">
      <c r="A1606" s="9" t="str">
        <f>IF(A1605="","",IF(B1605&lt;C1605,A1605,IF(A1605=MAX('entry data'!$B$8:$B$507),"",A1605+1)))</f>
        <v/>
      </c>
      <c r="B1606" s="9" t="str">
        <f t="shared" si="165"/>
        <v/>
      </c>
      <c r="C1606" s="9" t="str">
        <f>IF(ISERROR(VLOOKUP(A1606,'entry data'!B:G,6,0)),"",VLOOKUP(A1606,'entry data'!B:G,6,0))</f>
        <v/>
      </c>
      <c r="D1606" s="9" t="str">
        <f>IF(ISERROR(VLOOKUP(A1606,'entry data'!B:C,2,0)),"",VLOOKUP(A1606,'entry data'!B:C,2,0))</f>
        <v/>
      </c>
      <c r="E1606" s="9" t="str">
        <f>IF(ISERROR(VLOOKUP(A1606,'entry data'!B:E,4,0)),"",VLOOKUP(A1606,'entry data'!B:E,4,0))</f>
        <v/>
      </c>
      <c r="F1606" s="11" t="str">
        <f>IF(A1606="","",IF(ISERROR(VLOOKUP(A1606,'entry data'!B:F,5,0)),"",VLOOKUP(A1606,'entry data'!B:F,5,0)))</f>
        <v/>
      </c>
      <c r="G1606" s="12" t="str">
        <f>IF(A1606="","",IF(ISERROR(VLOOKUP(A1606,'entry data'!B:I,8,0)),"",VLOOKUP(A1606,'entry data'!B:I,7,0)))</f>
        <v/>
      </c>
      <c r="H1606" s="13" t="str">
        <f>IF(A1606="","",IF(B1606=1,VLOOKUP(A1606,'entry data'!B:D,3,0),I1605))</f>
        <v/>
      </c>
      <c r="I1606" s="14" t="str">
        <f>IF(A1606="","",IF(E1606="weekly",7,IF(E1606="fortnightly",14,IF(E1606="monthly",DATE(IF(MONTH(H1606)=12,YEAR(H1606)+1,YEAR(H1606)),VLOOKUP(MONTH(H1606),index!$D$2:$G$13,2,0),DAY(H1606)),
IF(E1606="quarterly",DATE(IF(MONTH(H1606)&gt;=10,YEAR(H1606)+1,YEAR(H1606)),VLOOKUP(MONTH(H1606),index!$D$2:$G$13,3,0),DAY(H1606)),
IF(E1606="halfyearly",DATE(IF(MONTH(H1606)&gt;=7,YEAR(H1606)+1,YEAR(H1606)),VLOOKUP(MONTH(H1606),index!$D$2:$G$13,4,0),DAY(H1606)),
DATE(YEAR(H1606)+1,MONTH(H1606),DAY(H1606)))))-H1606))+H1606)</f>
        <v/>
      </c>
      <c r="J1606" s="9" t="str">
        <f t="shared" si="166"/>
        <v/>
      </c>
      <c r="K1606" s="11" t="str">
        <f t="shared" si="167"/>
        <v/>
      </c>
      <c r="L1606" s="11" t="str">
        <f t="shared" si="168"/>
        <v/>
      </c>
      <c r="M1606" s="11" t="str">
        <f>IF(A1606="","",VLOOKUP(E1606,index!$A$1:$B$6,2,0)*K1606*G1606)</f>
        <v/>
      </c>
      <c r="N1606" s="11" t="str">
        <f>IF(A1606="","",-PMT(G1606*VLOOKUP(E1606,index!$A$1:$B$6,2,0),C1606,F1606,0,0))</f>
        <v/>
      </c>
      <c r="O1606" s="11" t="str">
        <f t="shared" si="169"/>
        <v/>
      </c>
      <c r="P1606" s="11" t="str">
        <f t="shared" si="170"/>
        <v/>
      </c>
    </row>
    <row r="1607" spans="1:16" x14ac:dyDescent="0.25">
      <c r="A1607" s="9" t="str">
        <f>IF(A1606="","",IF(B1606&lt;C1606,A1606,IF(A1606=MAX('entry data'!$B$8:$B$507),"",A1606+1)))</f>
        <v/>
      </c>
      <c r="B1607" s="9" t="str">
        <f t="shared" si="165"/>
        <v/>
      </c>
      <c r="C1607" s="9" t="str">
        <f>IF(ISERROR(VLOOKUP(A1607,'entry data'!B:G,6,0)),"",VLOOKUP(A1607,'entry data'!B:G,6,0))</f>
        <v/>
      </c>
      <c r="D1607" s="9" t="str">
        <f>IF(ISERROR(VLOOKUP(A1607,'entry data'!B:C,2,0)),"",VLOOKUP(A1607,'entry data'!B:C,2,0))</f>
        <v/>
      </c>
      <c r="E1607" s="9" t="str">
        <f>IF(ISERROR(VLOOKUP(A1607,'entry data'!B:E,4,0)),"",VLOOKUP(A1607,'entry data'!B:E,4,0))</f>
        <v/>
      </c>
      <c r="F1607" s="11" t="str">
        <f>IF(A1607="","",IF(ISERROR(VLOOKUP(A1607,'entry data'!B:F,5,0)),"",VLOOKUP(A1607,'entry data'!B:F,5,0)))</f>
        <v/>
      </c>
      <c r="G1607" s="12" t="str">
        <f>IF(A1607="","",IF(ISERROR(VLOOKUP(A1607,'entry data'!B:I,8,0)),"",VLOOKUP(A1607,'entry data'!B:I,7,0)))</f>
        <v/>
      </c>
      <c r="H1607" s="13" t="str">
        <f>IF(A1607="","",IF(B1607=1,VLOOKUP(A1607,'entry data'!B:D,3,0),I1606))</f>
        <v/>
      </c>
      <c r="I1607" s="14" t="str">
        <f>IF(A1607="","",IF(E1607="weekly",7,IF(E1607="fortnightly",14,IF(E1607="monthly",DATE(IF(MONTH(H1607)=12,YEAR(H1607)+1,YEAR(H1607)),VLOOKUP(MONTH(H1607),index!$D$2:$G$13,2,0),DAY(H1607)),
IF(E1607="quarterly",DATE(IF(MONTH(H1607)&gt;=10,YEAR(H1607)+1,YEAR(H1607)),VLOOKUP(MONTH(H1607),index!$D$2:$G$13,3,0),DAY(H1607)),
IF(E1607="halfyearly",DATE(IF(MONTH(H1607)&gt;=7,YEAR(H1607)+1,YEAR(H1607)),VLOOKUP(MONTH(H1607),index!$D$2:$G$13,4,0),DAY(H1607)),
DATE(YEAR(H1607)+1,MONTH(H1607),DAY(H1607)))))-H1607))+H1607)</f>
        <v/>
      </c>
      <c r="J1607" s="9" t="str">
        <f t="shared" si="166"/>
        <v/>
      </c>
      <c r="K1607" s="11" t="str">
        <f t="shared" si="167"/>
        <v/>
      </c>
      <c r="L1607" s="11" t="str">
        <f t="shared" si="168"/>
        <v/>
      </c>
      <c r="M1607" s="11" t="str">
        <f>IF(A1607="","",VLOOKUP(E1607,index!$A$1:$B$6,2,0)*K1607*G1607)</f>
        <v/>
      </c>
      <c r="N1607" s="11" t="str">
        <f>IF(A1607="","",-PMT(G1607*VLOOKUP(E1607,index!$A$1:$B$6,2,0),C1607,F1607,0,0))</f>
        <v/>
      </c>
      <c r="O1607" s="11" t="str">
        <f t="shared" si="169"/>
        <v/>
      </c>
      <c r="P1607" s="11" t="str">
        <f t="shared" si="170"/>
        <v/>
      </c>
    </row>
    <row r="1608" spans="1:16" x14ac:dyDescent="0.25">
      <c r="A1608" s="9" t="str">
        <f>IF(A1607="","",IF(B1607&lt;C1607,A1607,IF(A1607=MAX('entry data'!$B$8:$B$507),"",A1607+1)))</f>
        <v/>
      </c>
      <c r="B1608" s="9" t="str">
        <f t="shared" si="165"/>
        <v/>
      </c>
      <c r="C1608" s="9" t="str">
        <f>IF(ISERROR(VLOOKUP(A1608,'entry data'!B:G,6,0)),"",VLOOKUP(A1608,'entry data'!B:G,6,0))</f>
        <v/>
      </c>
      <c r="D1608" s="9" t="str">
        <f>IF(ISERROR(VLOOKUP(A1608,'entry data'!B:C,2,0)),"",VLOOKUP(A1608,'entry data'!B:C,2,0))</f>
        <v/>
      </c>
      <c r="E1608" s="9" t="str">
        <f>IF(ISERROR(VLOOKUP(A1608,'entry data'!B:E,4,0)),"",VLOOKUP(A1608,'entry data'!B:E,4,0))</f>
        <v/>
      </c>
      <c r="F1608" s="11" t="str">
        <f>IF(A1608="","",IF(ISERROR(VLOOKUP(A1608,'entry data'!B:F,5,0)),"",VLOOKUP(A1608,'entry data'!B:F,5,0)))</f>
        <v/>
      </c>
      <c r="G1608" s="12" t="str">
        <f>IF(A1608="","",IF(ISERROR(VLOOKUP(A1608,'entry data'!B:I,8,0)),"",VLOOKUP(A1608,'entry data'!B:I,7,0)))</f>
        <v/>
      </c>
      <c r="H1608" s="13" t="str">
        <f>IF(A1608="","",IF(B1608=1,VLOOKUP(A1608,'entry data'!B:D,3,0),I1607))</f>
        <v/>
      </c>
      <c r="I1608" s="14" t="str">
        <f>IF(A1608="","",IF(E1608="weekly",7,IF(E1608="fortnightly",14,IF(E1608="monthly",DATE(IF(MONTH(H1608)=12,YEAR(H1608)+1,YEAR(H1608)),VLOOKUP(MONTH(H1608),index!$D$2:$G$13,2,0),DAY(H1608)),
IF(E1608="quarterly",DATE(IF(MONTH(H1608)&gt;=10,YEAR(H1608)+1,YEAR(H1608)),VLOOKUP(MONTH(H1608),index!$D$2:$G$13,3,0),DAY(H1608)),
IF(E1608="halfyearly",DATE(IF(MONTH(H1608)&gt;=7,YEAR(H1608)+1,YEAR(H1608)),VLOOKUP(MONTH(H1608),index!$D$2:$G$13,4,0),DAY(H1608)),
DATE(YEAR(H1608)+1,MONTH(H1608),DAY(H1608)))))-H1608))+H1608)</f>
        <v/>
      </c>
      <c r="J1608" s="9" t="str">
        <f t="shared" si="166"/>
        <v/>
      </c>
      <c r="K1608" s="11" t="str">
        <f t="shared" si="167"/>
        <v/>
      </c>
      <c r="L1608" s="11" t="str">
        <f t="shared" si="168"/>
        <v/>
      </c>
      <c r="M1608" s="11" t="str">
        <f>IF(A1608="","",VLOOKUP(E1608,index!$A$1:$B$6,2,0)*K1608*G1608)</f>
        <v/>
      </c>
      <c r="N1608" s="11" t="str">
        <f>IF(A1608="","",-PMT(G1608*VLOOKUP(E1608,index!$A$1:$B$6,2,0),C1608,F1608,0,0))</f>
        <v/>
      </c>
      <c r="O1608" s="11" t="str">
        <f t="shared" si="169"/>
        <v/>
      </c>
      <c r="P1608" s="11" t="str">
        <f t="shared" si="170"/>
        <v/>
      </c>
    </row>
    <row r="1609" spans="1:16" x14ac:dyDescent="0.25">
      <c r="A1609" s="9" t="str">
        <f>IF(A1608="","",IF(B1608&lt;C1608,A1608,IF(A1608=MAX('entry data'!$B$8:$B$507),"",A1608+1)))</f>
        <v/>
      </c>
      <c r="B1609" s="9" t="str">
        <f t="shared" si="165"/>
        <v/>
      </c>
      <c r="C1609" s="9" t="str">
        <f>IF(ISERROR(VLOOKUP(A1609,'entry data'!B:G,6,0)),"",VLOOKUP(A1609,'entry data'!B:G,6,0))</f>
        <v/>
      </c>
      <c r="D1609" s="9" t="str">
        <f>IF(ISERROR(VLOOKUP(A1609,'entry data'!B:C,2,0)),"",VLOOKUP(A1609,'entry data'!B:C,2,0))</f>
        <v/>
      </c>
      <c r="E1609" s="9" t="str">
        <f>IF(ISERROR(VLOOKUP(A1609,'entry data'!B:E,4,0)),"",VLOOKUP(A1609,'entry data'!B:E,4,0))</f>
        <v/>
      </c>
      <c r="F1609" s="11" t="str">
        <f>IF(A1609="","",IF(ISERROR(VLOOKUP(A1609,'entry data'!B:F,5,0)),"",VLOOKUP(A1609,'entry data'!B:F,5,0)))</f>
        <v/>
      </c>
      <c r="G1609" s="12" t="str">
        <f>IF(A1609="","",IF(ISERROR(VLOOKUP(A1609,'entry data'!B:I,8,0)),"",VLOOKUP(A1609,'entry data'!B:I,7,0)))</f>
        <v/>
      </c>
      <c r="H1609" s="13" t="str">
        <f>IF(A1609="","",IF(B1609=1,VLOOKUP(A1609,'entry data'!B:D,3,0),I1608))</f>
        <v/>
      </c>
      <c r="I1609" s="14" t="str">
        <f>IF(A1609="","",IF(E1609="weekly",7,IF(E1609="fortnightly",14,IF(E1609="monthly",DATE(IF(MONTH(H1609)=12,YEAR(H1609)+1,YEAR(H1609)),VLOOKUP(MONTH(H1609),index!$D$2:$G$13,2,0),DAY(H1609)),
IF(E1609="quarterly",DATE(IF(MONTH(H1609)&gt;=10,YEAR(H1609)+1,YEAR(H1609)),VLOOKUP(MONTH(H1609),index!$D$2:$G$13,3,0),DAY(H1609)),
IF(E1609="halfyearly",DATE(IF(MONTH(H1609)&gt;=7,YEAR(H1609)+1,YEAR(H1609)),VLOOKUP(MONTH(H1609),index!$D$2:$G$13,4,0),DAY(H1609)),
DATE(YEAR(H1609)+1,MONTH(H1609),DAY(H1609)))))-H1609))+H1609)</f>
        <v/>
      </c>
      <c r="J1609" s="9" t="str">
        <f t="shared" si="166"/>
        <v/>
      </c>
      <c r="K1609" s="11" t="str">
        <f t="shared" si="167"/>
        <v/>
      </c>
      <c r="L1609" s="11" t="str">
        <f t="shared" si="168"/>
        <v/>
      </c>
      <c r="M1609" s="11" t="str">
        <f>IF(A1609="","",VLOOKUP(E1609,index!$A$1:$B$6,2,0)*K1609*G1609)</f>
        <v/>
      </c>
      <c r="N1609" s="11" t="str">
        <f>IF(A1609="","",-PMT(G1609*VLOOKUP(E1609,index!$A$1:$B$6,2,0),C1609,F1609,0,0))</f>
        <v/>
      </c>
      <c r="O1609" s="11" t="str">
        <f t="shared" si="169"/>
        <v/>
      </c>
      <c r="P1609" s="11" t="str">
        <f t="shared" si="170"/>
        <v/>
      </c>
    </row>
    <row r="1610" spans="1:16" x14ac:dyDescent="0.25">
      <c r="A1610" s="9" t="str">
        <f>IF(A1609="","",IF(B1609&lt;C1609,A1609,IF(A1609=MAX('entry data'!$B$8:$B$507),"",A1609+1)))</f>
        <v/>
      </c>
      <c r="B1610" s="9" t="str">
        <f t="shared" si="165"/>
        <v/>
      </c>
      <c r="C1610" s="9" t="str">
        <f>IF(ISERROR(VLOOKUP(A1610,'entry data'!B:G,6,0)),"",VLOOKUP(A1610,'entry data'!B:G,6,0))</f>
        <v/>
      </c>
      <c r="D1610" s="9" t="str">
        <f>IF(ISERROR(VLOOKUP(A1610,'entry data'!B:C,2,0)),"",VLOOKUP(A1610,'entry data'!B:C,2,0))</f>
        <v/>
      </c>
      <c r="E1610" s="9" t="str">
        <f>IF(ISERROR(VLOOKUP(A1610,'entry data'!B:E,4,0)),"",VLOOKUP(A1610,'entry data'!B:E,4,0))</f>
        <v/>
      </c>
      <c r="F1610" s="11" t="str">
        <f>IF(A1610="","",IF(ISERROR(VLOOKUP(A1610,'entry data'!B:F,5,0)),"",VLOOKUP(A1610,'entry data'!B:F,5,0)))</f>
        <v/>
      </c>
      <c r="G1610" s="12" t="str">
        <f>IF(A1610="","",IF(ISERROR(VLOOKUP(A1610,'entry data'!B:I,8,0)),"",VLOOKUP(A1610,'entry data'!B:I,7,0)))</f>
        <v/>
      </c>
      <c r="H1610" s="13" t="str">
        <f>IF(A1610="","",IF(B1610=1,VLOOKUP(A1610,'entry data'!B:D,3,0),I1609))</f>
        <v/>
      </c>
      <c r="I1610" s="14" t="str">
        <f>IF(A1610="","",IF(E1610="weekly",7,IF(E1610="fortnightly",14,IF(E1610="monthly",DATE(IF(MONTH(H1610)=12,YEAR(H1610)+1,YEAR(H1610)),VLOOKUP(MONTH(H1610),index!$D$2:$G$13,2,0),DAY(H1610)),
IF(E1610="quarterly",DATE(IF(MONTH(H1610)&gt;=10,YEAR(H1610)+1,YEAR(H1610)),VLOOKUP(MONTH(H1610),index!$D$2:$G$13,3,0),DAY(H1610)),
IF(E1610="halfyearly",DATE(IF(MONTH(H1610)&gt;=7,YEAR(H1610)+1,YEAR(H1610)),VLOOKUP(MONTH(H1610),index!$D$2:$G$13,4,0),DAY(H1610)),
DATE(YEAR(H1610)+1,MONTH(H1610),DAY(H1610)))))-H1610))+H1610)</f>
        <v/>
      </c>
      <c r="J1610" s="9" t="str">
        <f t="shared" si="166"/>
        <v/>
      </c>
      <c r="K1610" s="11" t="str">
        <f t="shared" si="167"/>
        <v/>
      </c>
      <c r="L1610" s="11" t="str">
        <f t="shared" si="168"/>
        <v/>
      </c>
      <c r="M1610" s="11" t="str">
        <f>IF(A1610="","",VLOOKUP(E1610,index!$A$1:$B$6,2,0)*K1610*G1610)</f>
        <v/>
      </c>
      <c r="N1610" s="11" t="str">
        <f>IF(A1610="","",-PMT(G1610*VLOOKUP(E1610,index!$A$1:$B$6,2,0),C1610,F1610,0,0))</f>
        <v/>
      </c>
      <c r="O1610" s="11" t="str">
        <f t="shared" si="169"/>
        <v/>
      </c>
      <c r="P1610" s="11" t="str">
        <f t="shared" si="170"/>
        <v/>
      </c>
    </row>
    <row r="1611" spans="1:16" x14ac:dyDescent="0.25">
      <c r="A1611" s="9" t="str">
        <f>IF(A1610="","",IF(B1610&lt;C1610,A1610,IF(A1610=MAX('entry data'!$B$8:$B$507),"",A1610+1)))</f>
        <v/>
      </c>
      <c r="B1611" s="9" t="str">
        <f t="shared" si="165"/>
        <v/>
      </c>
      <c r="C1611" s="9" t="str">
        <f>IF(ISERROR(VLOOKUP(A1611,'entry data'!B:G,6,0)),"",VLOOKUP(A1611,'entry data'!B:G,6,0))</f>
        <v/>
      </c>
      <c r="D1611" s="9" t="str">
        <f>IF(ISERROR(VLOOKUP(A1611,'entry data'!B:C,2,0)),"",VLOOKUP(A1611,'entry data'!B:C,2,0))</f>
        <v/>
      </c>
      <c r="E1611" s="9" t="str">
        <f>IF(ISERROR(VLOOKUP(A1611,'entry data'!B:E,4,0)),"",VLOOKUP(A1611,'entry data'!B:E,4,0))</f>
        <v/>
      </c>
      <c r="F1611" s="11" t="str">
        <f>IF(A1611="","",IF(ISERROR(VLOOKUP(A1611,'entry data'!B:F,5,0)),"",VLOOKUP(A1611,'entry data'!B:F,5,0)))</f>
        <v/>
      </c>
      <c r="G1611" s="12" t="str">
        <f>IF(A1611="","",IF(ISERROR(VLOOKUP(A1611,'entry data'!B:I,8,0)),"",VLOOKUP(A1611,'entry data'!B:I,7,0)))</f>
        <v/>
      </c>
      <c r="H1611" s="13" t="str">
        <f>IF(A1611="","",IF(B1611=1,VLOOKUP(A1611,'entry data'!B:D,3,0),I1610))</f>
        <v/>
      </c>
      <c r="I1611" s="14" t="str">
        <f>IF(A1611="","",IF(E1611="weekly",7,IF(E1611="fortnightly",14,IF(E1611="monthly",DATE(IF(MONTH(H1611)=12,YEAR(H1611)+1,YEAR(H1611)),VLOOKUP(MONTH(H1611),index!$D$2:$G$13,2,0),DAY(H1611)),
IF(E1611="quarterly",DATE(IF(MONTH(H1611)&gt;=10,YEAR(H1611)+1,YEAR(H1611)),VLOOKUP(MONTH(H1611),index!$D$2:$G$13,3,0),DAY(H1611)),
IF(E1611="halfyearly",DATE(IF(MONTH(H1611)&gt;=7,YEAR(H1611)+1,YEAR(H1611)),VLOOKUP(MONTH(H1611),index!$D$2:$G$13,4,0),DAY(H1611)),
DATE(YEAR(H1611)+1,MONTH(H1611),DAY(H1611)))))-H1611))+H1611)</f>
        <v/>
      </c>
      <c r="J1611" s="9" t="str">
        <f t="shared" si="166"/>
        <v/>
      </c>
      <c r="K1611" s="11" t="str">
        <f t="shared" si="167"/>
        <v/>
      </c>
      <c r="L1611" s="11" t="str">
        <f t="shared" si="168"/>
        <v/>
      </c>
      <c r="M1611" s="11" t="str">
        <f>IF(A1611="","",VLOOKUP(E1611,index!$A$1:$B$6,2,0)*K1611*G1611)</f>
        <v/>
      </c>
      <c r="N1611" s="11" t="str">
        <f>IF(A1611="","",-PMT(G1611*VLOOKUP(E1611,index!$A$1:$B$6,2,0),C1611,F1611,0,0))</f>
        <v/>
      </c>
      <c r="O1611" s="11" t="str">
        <f t="shared" si="169"/>
        <v/>
      </c>
      <c r="P1611" s="11" t="str">
        <f t="shared" si="170"/>
        <v/>
      </c>
    </row>
    <row r="1612" spans="1:16" x14ac:dyDescent="0.25">
      <c r="A1612" s="9" t="str">
        <f>IF(A1611="","",IF(B1611&lt;C1611,A1611,IF(A1611=MAX('entry data'!$B$8:$B$507),"",A1611+1)))</f>
        <v/>
      </c>
      <c r="B1612" s="9" t="str">
        <f t="shared" si="165"/>
        <v/>
      </c>
      <c r="C1612" s="9" t="str">
        <f>IF(ISERROR(VLOOKUP(A1612,'entry data'!B:G,6,0)),"",VLOOKUP(A1612,'entry data'!B:G,6,0))</f>
        <v/>
      </c>
      <c r="D1612" s="9" t="str">
        <f>IF(ISERROR(VLOOKUP(A1612,'entry data'!B:C,2,0)),"",VLOOKUP(A1612,'entry data'!B:C,2,0))</f>
        <v/>
      </c>
      <c r="E1612" s="9" t="str">
        <f>IF(ISERROR(VLOOKUP(A1612,'entry data'!B:E,4,0)),"",VLOOKUP(A1612,'entry data'!B:E,4,0))</f>
        <v/>
      </c>
      <c r="F1612" s="11" t="str">
        <f>IF(A1612="","",IF(ISERROR(VLOOKUP(A1612,'entry data'!B:F,5,0)),"",VLOOKUP(A1612,'entry data'!B:F,5,0)))</f>
        <v/>
      </c>
      <c r="G1612" s="12" t="str">
        <f>IF(A1612="","",IF(ISERROR(VLOOKUP(A1612,'entry data'!B:I,8,0)),"",VLOOKUP(A1612,'entry data'!B:I,7,0)))</f>
        <v/>
      </c>
      <c r="H1612" s="13" t="str">
        <f>IF(A1612="","",IF(B1612=1,VLOOKUP(A1612,'entry data'!B:D,3,0),I1611))</f>
        <v/>
      </c>
      <c r="I1612" s="14" t="str">
        <f>IF(A1612="","",IF(E1612="weekly",7,IF(E1612="fortnightly",14,IF(E1612="monthly",DATE(IF(MONTH(H1612)=12,YEAR(H1612)+1,YEAR(H1612)),VLOOKUP(MONTH(H1612),index!$D$2:$G$13,2,0),DAY(H1612)),
IF(E1612="quarterly",DATE(IF(MONTH(H1612)&gt;=10,YEAR(H1612)+1,YEAR(H1612)),VLOOKUP(MONTH(H1612),index!$D$2:$G$13,3,0),DAY(H1612)),
IF(E1612="halfyearly",DATE(IF(MONTH(H1612)&gt;=7,YEAR(H1612)+1,YEAR(H1612)),VLOOKUP(MONTH(H1612),index!$D$2:$G$13,4,0),DAY(H1612)),
DATE(YEAR(H1612)+1,MONTH(H1612),DAY(H1612)))))-H1612))+H1612)</f>
        <v/>
      </c>
      <c r="J1612" s="9" t="str">
        <f t="shared" si="166"/>
        <v/>
      </c>
      <c r="K1612" s="11" t="str">
        <f t="shared" si="167"/>
        <v/>
      </c>
      <c r="L1612" s="11" t="str">
        <f t="shared" si="168"/>
        <v/>
      </c>
      <c r="M1612" s="11" t="str">
        <f>IF(A1612="","",VLOOKUP(E1612,index!$A$1:$B$6,2,0)*K1612*G1612)</f>
        <v/>
      </c>
      <c r="N1612" s="11" t="str">
        <f>IF(A1612="","",-PMT(G1612*VLOOKUP(E1612,index!$A$1:$B$6,2,0),C1612,F1612,0,0))</f>
        <v/>
      </c>
      <c r="O1612" s="11" t="str">
        <f t="shared" si="169"/>
        <v/>
      </c>
      <c r="P1612" s="11" t="str">
        <f t="shared" si="170"/>
        <v/>
      </c>
    </row>
    <row r="1613" spans="1:16" x14ac:dyDescent="0.25">
      <c r="A1613" s="9" t="str">
        <f>IF(A1612="","",IF(B1612&lt;C1612,A1612,IF(A1612=MAX('entry data'!$B$8:$B$507),"",A1612+1)))</f>
        <v/>
      </c>
      <c r="B1613" s="9" t="str">
        <f t="shared" si="165"/>
        <v/>
      </c>
      <c r="C1613" s="9" t="str">
        <f>IF(ISERROR(VLOOKUP(A1613,'entry data'!B:G,6,0)),"",VLOOKUP(A1613,'entry data'!B:G,6,0))</f>
        <v/>
      </c>
      <c r="D1613" s="9" t="str">
        <f>IF(ISERROR(VLOOKUP(A1613,'entry data'!B:C,2,0)),"",VLOOKUP(A1613,'entry data'!B:C,2,0))</f>
        <v/>
      </c>
      <c r="E1613" s="9" t="str">
        <f>IF(ISERROR(VLOOKUP(A1613,'entry data'!B:E,4,0)),"",VLOOKUP(A1613,'entry data'!B:E,4,0))</f>
        <v/>
      </c>
      <c r="F1613" s="11" t="str">
        <f>IF(A1613="","",IF(ISERROR(VLOOKUP(A1613,'entry data'!B:F,5,0)),"",VLOOKUP(A1613,'entry data'!B:F,5,0)))</f>
        <v/>
      </c>
      <c r="G1613" s="12" t="str">
        <f>IF(A1613="","",IF(ISERROR(VLOOKUP(A1613,'entry data'!B:I,8,0)),"",VLOOKUP(A1613,'entry data'!B:I,7,0)))</f>
        <v/>
      </c>
      <c r="H1613" s="13" t="str">
        <f>IF(A1613="","",IF(B1613=1,VLOOKUP(A1613,'entry data'!B:D,3,0),I1612))</f>
        <v/>
      </c>
      <c r="I1613" s="14" t="str">
        <f>IF(A1613="","",IF(E1613="weekly",7,IF(E1613="fortnightly",14,IF(E1613="monthly",DATE(IF(MONTH(H1613)=12,YEAR(H1613)+1,YEAR(H1613)),VLOOKUP(MONTH(H1613),index!$D$2:$G$13,2,0),DAY(H1613)),
IF(E1613="quarterly",DATE(IF(MONTH(H1613)&gt;=10,YEAR(H1613)+1,YEAR(H1613)),VLOOKUP(MONTH(H1613),index!$D$2:$G$13,3,0),DAY(H1613)),
IF(E1613="halfyearly",DATE(IF(MONTH(H1613)&gt;=7,YEAR(H1613)+1,YEAR(H1613)),VLOOKUP(MONTH(H1613),index!$D$2:$G$13,4,0),DAY(H1613)),
DATE(YEAR(H1613)+1,MONTH(H1613),DAY(H1613)))))-H1613))+H1613)</f>
        <v/>
      </c>
      <c r="J1613" s="9" t="str">
        <f t="shared" si="166"/>
        <v/>
      </c>
      <c r="K1613" s="11" t="str">
        <f t="shared" si="167"/>
        <v/>
      </c>
      <c r="L1613" s="11" t="str">
        <f t="shared" si="168"/>
        <v/>
      </c>
      <c r="M1613" s="11" t="str">
        <f>IF(A1613="","",VLOOKUP(E1613,index!$A$1:$B$6,2,0)*K1613*G1613)</f>
        <v/>
      </c>
      <c r="N1613" s="11" t="str">
        <f>IF(A1613="","",-PMT(G1613*VLOOKUP(E1613,index!$A$1:$B$6,2,0),C1613,F1613,0,0))</f>
        <v/>
      </c>
      <c r="O1613" s="11" t="str">
        <f t="shared" si="169"/>
        <v/>
      </c>
      <c r="P1613" s="11" t="str">
        <f t="shared" si="170"/>
        <v/>
      </c>
    </row>
    <row r="1614" spans="1:16" x14ac:dyDescent="0.25">
      <c r="A1614" s="9" t="str">
        <f>IF(A1613="","",IF(B1613&lt;C1613,A1613,IF(A1613=MAX('entry data'!$B$8:$B$507),"",A1613+1)))</f>
        <v/>
      </c>
      <c r="B1614" s="9" t="str">
        <f t="shared" si="165"/>
        <v/>
      </c>
      <c r="C1614" s="9" t="str">
        <f>IF(ISERROR(VLOOKUP(A1614,'entry data'!B:G,6,0)),"",VLOOKUP(A1614,'entry data'!B:G,6,0))</f>
        <v/>
      </c>
      <c r="D1614" s="9" t="str">
        <f>IF(ISERROR(VLOOKUP(A1614,'entry data'!B:C,2,0)),"",VLOOKUP(A1614,'entry data'!B:C,2,0))</f>
        <v/>
      </c>
      <c r="E1614" s="9" t="str">
        <f>IF(ISERROR(VLOOKUP(A1614,'entry data'!B:E,4,0)),"",VLOOKUP(A1614,'entry data'!B:E,4,0))</f>
        <v/>
      </c>
      <c r="F1614" s="11" t="str">
        <f>IF(A1614="","",IF(ISERROR(VLOOKUP(A1614,'entry data'!B:F,5,0)),"",VLOOKUP(A1614,'entry data'!B:F,5,0)))</f>
        <v/>
      </c>
      <c r="G1614" s="12" t="str">
        <f>IF(A1614="","",IF(ISERROR(VLOOKUP(A1614,'entry data'!B:I,8,0)),"",VLOOKUP(A1614,'entry data'!B:I,7,0)))</f>
        <v/>
      </c>
      <c r="H1614" s="13" t="str">
        <f>IF(A1614="","",IF(B1614=1,VLOOKUP(A1614,'entry data'!B:D,3,0),I1613))</f>
        <v/>
      </c>
      <c r="I1614" s="14" t="str">
        <f>IF(A1614="","",IF(E1614="weekly",7,IF(E1614="fortnightly",14,IF(E1614="monthly",DATE(IF(MONTH(H1614)=12,YEAR(H1614)+1,YEAR(H1614)),VLOOKUP(MONTH(H1614),index!$D$2:$G$13,2,0),DAY(H1614)),
IF(E1614="quarterly",DATE(IF(MONTH(H1614)&gt;=10,YEAR(H1614)+1,YEAR(H1614)),VLOOKUP(MONTH(H1614),index!$D$2:$G$13,3,0),DAY(H1614)),
IF(E1614="halfyearly",DATE(IF(MONTH(H1614)&gt;=7,YEAR(H1614)+1,YEAR(H1614)),VLOOKUP(MONTH(H1614),index!$D$2:$G$13,4,0),DAY(H1614)),
DATE(YEAR(H1614)+1,MONTH(H1614),DAY(H1614)))))-H1614))+H1614)</f>
        <v/>
      </c>
      <c r="J1614" s="9" t="str">
        <f t="shared" si="166"/>
        <v/>
      </c>
      <c r="K1614" s="11" t="str">
        <f t="shared" si="167"/>
        <v/>
      </c>
      <c r="L1614" s="11" t="str">
        <f t="shared" si="168"/>
        <v/>
      </c>
      <c r="M1614" s="11" t="str">
        <f>IF(A1614="","",VLOOKUP(E1614,index!$A$1:$B$6,2,0)*K1614*G1614)</f>
        <v/>
      </c>
      <c r="N1614" s="11" t="str">
        <f>IF(A1614="","",-PMT(G1614*VLOOKUP(E1614,index!$A$1:$B$6,2,0),C1614,F1614,0,0))</f>
        <v/>
      </c>
      <c r="O1614" s="11" t="str">
        <f t="shared" si="169"/>
        <v/>
      </c>
      <c r="P1614" s="11" t="str">
        <f t="shared" si="170"/>
        <v/>
      </c>
    </row>
    <row r="1615" spans="1:16" x14ac:dyDescent="0.25">
      <c r="A1615" s="9" t="str">
        <f>IF(A1614="","",IF(B1614&lt;C1614,A1614,IF(A1614=MAX('entry data'!$B$8:$B$507),"",A1614+1)))</f>
        <v/>
      </c>
      <c r="B1615" s="9" t="str">
        <f t="shared" si="165"/>
        <v/>
      </c>
      <c r="C1615" s="9" t="str">
        <f>IF(ISERROR(VLOOKUP(A1615,'entry data'!B:G,6,0)),"",VLOOKUP(A1615,'entry data'!B:G,6,0))</f>
        <v/>
      </c>
      <c r="D1615" s="9" t="str">
        <f>IF(ISERROR(VLOOKUP(A1615,'entry data'!B:C,2,0)),"",VLOOKUP(A1615,'entry data'!B:C,2,0))</f>
        <v/>
      </c>
      <c r="E1615" s="9" t="str">
        <f>IF(ISERROR(VLOOKUP(A1615,'entry data'!B:E,4,0)),"",VLOOKUP(A1615,'entry data'!B:E,4,0))</f>
        <v/>
      </c>
      <c r="F1615" s="11" t="str">
        <f>IF(A1615="","",IF(ISERROR(VLOOKUP(A1615,'entry data'!B:F,5,0)),"",VLOOKUP(A1615,'entry data'!B:F,5,0)))</f>
        <v/>
      </c>
      <c r="G1615" s="12" t="str">
        <f>IF(A1615="","",IF(ISERROR(VLOOKUP(A1615,'entry data'!B:I,8,0)),"",VLOOKUP(A1615,'entry data'!B:I,7,0)))</f>
        <v/>
      </c>
      <c r="H1615" s="13" t="str">
        <f>IF(A1615="","",IF(B1615=1,VLOOKUP(A1615,'entry data'!B:D,3,0),I1614))</f>
        <v/>
      </c>
      <c r="I1615" s="14" t="str">
        <f>IF(A1615="","",IF(E1615="weekly",7,IF(E1615="fortnightly",14,IF(E1615="monthly",DATE(IF(MONTH(H1615)=12,YEAR(H1615)+1,YEAR(H1615)),VLOOKUP(MONTH(H1615),index!$D$2:$G$13,2,0),DAY(H1615)),
IF(E1615="quarterly",DATE(IF(MONTH(H1615)&gt;=10,YEAR(H1615)+1,YEAR(H1615)),VLOOKUP(MONTH(H1615),index!$D$2:$G$13,3,0),DAY(H1615)),
IF(E1615="halfyearly",DATE(IF(MONTH(H1615)&gt;=7,YEAR(H1615)+1,YEAR(H1615)),VLOOKUP(MONTH(H1615),index!$D$2:$G$13,4,0),DAY(H1615)),
DATE(YEAR(H1615)+1,MONTH(H1615),DAY(H1615)))))-H1615))+H1615)</f>
        <v/>
      </c>
      <c r="J1615" s="9" t="str">
        <f t="shared" si="166"/>
        <v/>
      </c>
      <c r="K1615" s="11" t="str">
        <f t="shared" si="167"/>
        <v/>
      </c>
      <c r="L1615" s="11" t="str">
        <f t="shared" si="168"/>
        <v/>
      </c>
      <c r="M1615" s="11" t="str">
        <f>IF(A1615="","",VLOOKUP(E1615,index!$A$1:$B$6,2,0)*K1615*G1615)</f>
        <v/>
      </c>
      <c r="N1615" s="11" t="str">
        <f>IF(A1615="","",-PMT(G1615*VLOOKUP(E1615,index!$A$1:$B$6,2,0),C1615,F1615,0,0))</f>
        <v/>
      </c>
      <c r="O1615" s="11" t="str">
        <f t="shared" si="169"/>
        <v/>
      </c>
      <c r="P1615" s="11" t="str">
        <f t="shared" si="170"/>
        <v/>
      </c>
    </row>
    <row r="1616" spans="1:16" x14ac:dyDescent="0.25">
      <c r="A1616" s="9" t="str">
        <f>IF(A1615="","",IF(B1615&lt;C1615,A1615,IF(A1615=MAX('entry data'!$B$8:$B$507),"",A1615+1)))</f>
        <v/>
      </c>
      <c r="B1616" s="9" t="str">
        <f t="shared" si="165"/>
        <v/>
      </c>
      <c r="C1616" s="9" t="str">
        <f>IF(ISERROR(VLOOKUP(A1616,'entry data'!B:G,6,0)),"",VLOOKUP(A1616,'entry data'!B:G,6,0))</f>
        <v/>
      </c>
      <c r="D1616" s="9" t="str">
        <f>IF(ISERROR(VLOOKUP(A1616,'entry data'!B:C,2,0)),"",VLOOKUP(A1616,'entry data'!B:C,2,0))</f>
        <v/>
      </c>
      <c r="E1616" s="9" t="str">
        <f>IF(ISERROR(VLOOKUP(A1616,'entry data'!B:E,4,0)),"",VLOOKUP(A1616,'entry data'!B:E,4,0))</f>
        <v/>
      </c>
      <c r="F1616" s="11" t="str">
        <f>IF(A1616="","",IF(ISERROR(VLOOKUP(A1616,'entry data'!B:F,5,0)),"",VLOOKUP(A1616,'entry data'!B:F,5,0)))</f>
        <v/>
      </c>
      <c r="G1616" s="12" t="str">
        <f>IF(A1616="","",IF(ISERROR(VLOOKUP(A1616,'entry data'!B:I,8,0)),"",VLOOKUP(A1616,'entry data'!B:I,7,0)))</f>
        <v/>
      </c>
      <c r="H1616" s="13" t="str">
        <f>IF(A1616="","",IF(B1616=1,VLOOKUP(A1616,'entry data'!B:D,3,0),I1615))</f>
        <v/>
      </c>
      <c r="I1616" s="14" t="str">
        <f>IF(A1616="","",IF(E1616="weekly",7,IF(E1616="fortnightly",14,IF(E1616="monthly",DATE(IF(MONTH(H1616)=12,YEAR(H1616)+1,YEAR(H1616)),VLOOKUP(MONTH(H1616),index!$D$2:$G$13,2,0),DAY(H1616)),
IF(E1616="quarterly",DATE(IF(MONTH(H1616)&gt;=10,YEAR(H1616)+1,YEAR(H1616)),VLOOKUP(MONTH(H1616),index!$D$2:$G$13,3,0),DAY(H1616)),
IF(E1616="halfyearly",DATE(IF(MONTH(H1616)&gt;=7,YEAR(H1616)+1,YEAR(H1616)),VLOOKUP(MONTH(H1616),index!$D$2:$G$13,4,0),DAY(H1616)),
DATE(YEAR(H1616)+1,MONTH(H1616),DAY(H1616)))))-H1616))+H1616)</f>
        <v/>
      </c>
      <c r="J1616" s="9" t="str">
        <f t="shared" si="166"/>
        <v/>
      </c>
      <c r="K1616" s="11" t="str">
        <f t="shared" si="167"/>
        <v/>
      </c>
      <c r="L1616" s="11" t="str">
        <f t="shared" si="168"/>
        <v/>
      </c>
      <c r="M1616" s="11" t="str">
        <f>IF(A1616="","",VLOOKUP(E1616,index!$A$1:$B$6,2,0)*K1616*G1616)</f>
        <v/>
      </c>
      <c r="N1616" s="11" t="str">
        <f>IF(A1616="","",-PMT(G1616*VLOOKUP(E1616,index!$A$1:$B$6,2,0),C1616,F1616,0,0))</f>
        <v/>
      </c>
      <c r="O1616" s="11" t="str">
        <f t="shared" si="169"/>
        <v/>
      </c>
      <c r="P1616" s="11" t="str">
        <f t="shared" si="170"/>
        <v/>
      </c>
    </row>
    <row r="1617" spans="1:16" x14ac:dyDescent="0.25">
      <c r="A1617" s="9" t="str">
        <f>IF(A1616="","",IF(B1616&lt;C1616,A1616,IF(A1616=MAX('entry data'!$B$8:$B$507),"",A1616+1)))</f>
        <v/>
      </c>
      <c r="B1617" s="9" t="str">
        <f t="shared" si="165"/>
        <v/>
      </c>
      <c r="C1617" s="9" t="str">
        <f>IF(ISERROR(VLOOKUP(A1617,'entry data'!B:G,6,0)),"",VLOOKUP(A1617,'entry data'!B:G,6,0))</f>
        <v/>
      </c>
      <c r="D1617" s="9" t="str">
        <f>IF(ISERROR(VLOOKUP(A1617,'entry data'!B:C,2,0)),"",VLOOKUP(A1617,'entry data'!B:C,2,0))</f>
        <v/>
      </c>
      <c r="E1617" s="9" t="str">
        <f>IF(ISERROR(VLOOKUP(A1617,'entry data'!B:E,4,0)),"",VLOOKUP(A1617,'entry data'!B:E,4,0))</f>
        <v/>
      </c>
      <c r="F1617" s="11" t="str">
        <f>IF(A1617="","",IF(ISERROR(VLOOKUP(A1617,'entry data'!B:F,5,0)),"",VLOOKUP(A1617,'entry data'!B:F,5,0)))</f>
        <v/>
      </c>
      <c r="G1617" s="12" t="str">
        <f>IF(A1617="","",IF(ISERROR(VLOOKUP(A1617,'entry data'!B:I,8,0)),"",VLOOKUP(A1617,'entry data'!B:I,7,0)))</f>
        <v/>
      </c>
      <c r="H1617" s="13" t="str">
        <f>IF(A1617="","",IF(B1617=1,VLOOKUP(A1617,'entry data'!B:D,3,0),I1616))</f>
        <v/>
      </c>
      <c r="I1617" s="14" t="str">
        <f>IF(A1617="","",IF(E1617="weekly",7,IF(E1617="fortnightly",14,IF(E1617="monthly",DATE(IF(MONTH(H1617)=12,YEAR(H1617)+1,YEAR(H1617)),VLOOKUP(MONTH(H1617),index!$D$2:$G$13,2,0),DAY(H1617)),
IF(E1617="quarterly",DATE(IF(MONTH(H1617)&gt;=10,YEAR(H1617)+1,YEAR(H1617)),VLOOKUP(MONTH(H1617),index!$D$2:$G$13,3,0),DAY(H1617)),
IF(E1617="halfyearly",DATE(IF(MONTH(H1617)&gt;=7,YEAR(H1617)+1,YEAR(H1617)),VLOOKUP(MONTH(H1617),index!$D$2:$G$13,4,0),DAY(H1617)),
DATE(YEAR(H1617)+1,MONTH(H1617),DAY(H1617)))))-H1617))+H1617)</f>
        <v/>
      </c>
      <c r="J1617" s="9" t="str">
        <f t="shared" si="166"/>
        <v/>
      </c>
      <c r="K1617" s="11" t="str">
        <f t="shared" si="167"/>
        <v/>
      </c>
      <c r="L1617" s="11" t="str">
        <f t="shared" si="168"/>
        <v/>
      </c>
      <c r="M1617" s="11" t="str">
        <f>IF(A1617="","",VLOOKUP(E1617,index!$A$1:$B$6,2,0)*K1617*G1617)</f>
        <v/>
      </c>
      <c r="N1617" s="11" t="str">
        <f>IF(A1617="","",-PMT(G1617*VLOOKUP(E1617,index!$A$1:$B$6,2,0),C1617,F1617,0,0))</f>
        <v/>
      </c>
      <c r="O1617" s="11" t="str">
        <f t="shared" si="169"/>
        <v/>
      </c>
      <c r="P1617" s="11" t="str">
        <f t="shared" si="170"/>
        <v/>
      </c>
    </row>
    <row r="1618" spans="1:16" x14ac:dyDescent="0.25">
      <c r="A1618" s="9" t="str">
        <f>IF(A1617="","",IF(B1617&lt;C1617,A1617,IF(A1617=MAX('entry data'!$B$8:$B$507),"",A1617+1)))</f>
        <v/>
      </c>
      <c r="B1618" s="9" t="str">
        <f t="shared" si="165"/>
        <v/>
      </c>
      <c r="C1618" s="9" t="str">
        <f>IF(ISERROR(VLOOKUP(A1618,'entry data'!B:G,6,0)),"",VLOOKUP(A1618,'entry data'!B:G,6,0))</f>
        <v/>
      </c>
      <c r="D1618" s="9" t="str">
        <f>IF(ISERROR(VLOOKUP(A1618,'entry data'!B:C,2,0)),"",VLOOKUP(A1618,'entry data'!B:C,2,0))</f>
        <v/>
      </c>
      <c r="E1618" s="9" t="str">
        <f>IF(ISERROR(VLOOKUP(A1618,'entry data'!B:E,4,0)),"",VLOOKUP(A1618,'entry data'!B:E,4,0))</f>
        <v/>
      </c>
      <c r="F1618" s="11" t="str">
        <f>IF(A1618="","",IF(ISERROR(VLOOKUP(A1618,'entry data'!B:F,5,0)),"",VLOOKUP(A1618,'entry data'!B:F,5,0)))</f>
        <v/>
      </c>
      <c r="G1618" s="12" t="str">
        <f>IF(A1618="","",IF(ISERROR(VLOOKUP(A1618,'entry data'!B:I,8,0)),"",VLOOKUP(A1618,'entry data'!B:I,7,0)))</f>
        <v/>
      </c>
      <c r="H1618" s="13" t="str">
        <f>IF(A1618="","",IF(B1618=1,VLOOKUP(A1618,'entry data'!B:D,3,0),I1617))</f>
        <v/>
      </c>
      <c r="I1618" s="14" t="str">
        <f>IF(A1618="","",IF(E1618="weekly",7,IF(E1618="fortnightly",14,IF(E1618="monthly",DATE(IF(MONTH(H1618)=12,YEAR(H1618)+1,YEAR(H1618)),VLOOKUP(MONTH(H1618),index!$D$2:$G$13,2,0),DAY(H1618)),
IF(E1618="quarterly",DATE(IF(MONTH(H1618)&gt;=10,YEAR(H1618)+1,YEAR(H1618)),VLOOKUP(MONTH(H1618),index!$D$2:$G$13,3,0),DAY(H1618)),
IF(E1618="halfyearly",DATE(IF(MONTH(H1618)&gt;=7,YEAR(H1618)+1,YEAR(H1618)),VLOOKUP(MONTH(H1618),index!$D$2:$G$13,4,0),DAY(H1618)),
DATE(YEAR(H1618)+1,MONTH(H1618),DAY(H1618)))))-H1618))+H1618)</f>
        <v/>
      </c>
      <c r="J1618" s="9" t="str">
        <f t="shared" si="166"/>
        <v/>
      </c>
      <c r="K1618" s="11" t="str">
        <f t="shared" si="167"/>
        <v/>
      </c>
      <c r="L1618" s="11" t="str">
        <f t="shared" si="168"/>
        <v/>
      </c>
      <c r="M1618" s="11" t="str">
        <f>IF(A1618="","",VLOOKUP(E1618,index!$A$1:$B$6,2,0)*K1618*G1618)</f>
        <v/>
      </c>
      <c r="N1618" s="11" t="str">
        <f>IF(A1618="","",-PMT(G1618*VLOOKUP(E1618,index!$A$1:$B$6,2,0),C1618,F1618,0,0))</f>
        <v/>
      </c>
      <c r="O1618" s="11" t="str">
        <f t="shared" si="169"/>
        <v/>
      </c>
      <c r="P1618" s="11" t="str">
        <f t="shared" si="170"/>
        <v/>
      </c>
    </row>
    <row r="1619" spans="1:16" x14ac:dyDescent="0.25">
      <c r="A1619" s="9" t="str">
        <f>IF(A1618="","",IF(B1618&lt;C1618,A1618,IF(A1618=MAX('entry data'!$B$8:$B$507),"",A1618+1)))</f>
        <v/>
      </c>
      <c r="B1619" s="9" t="str">
        <f t="shared" si="165"/>
        <v/>
      </c>
      <c r="C1619" s="9" t="str">
        <f>IF(ISERROR(VLOOKUP(A1619,'entry data'!B:G,6,0)),"",VLOOKUP(A1619,'entry data'!B:G,6,0))</f>
        <v/>
      </c>
      <c r="D1619" s="9" t="str">
        <f>IF(ISERROR(VLOOKUP(A1619,'entry data'!B:C,2,0)),"",VLOOKUP(A1619,'entry data'!B:C,2,0))</f>
        <v/>
      </c>
      <c r="E1619" s="9" t="str">
        <f>IF(ISERROR(VLOOKUP(A1619,'entry data'!B:E,4,0)),"",VLOOKUP(A1619,'entry data'!B:E,4,0))</f>
        <v/>
      </c>
      <c r="F1619" s="11" t="str">
        <f>IF(A1619="","",IF(ISERROR(VLOOKUP(A1619,'entry data'!B:F,5,0)),"",VLOOKUP(A1619,'entry data'!B:F,5,0)))</f>
        <v/>
      </c>
      <c r="G1619" s="12" t="str">
        <f>IF(A1619="","",IF(ISERROR(VLOOKUP(A1619,'entry data'!B:I,8,0)),"",VLOOKUP(A1619,'entry data'!B:I,7,0)))</f>
        <v/>
      </c>
      <c r="H1619" s="13" t="str">
        <f>IF(A1619="","",IF(B1619=1,VLOOKUP(A1619,'entry data'!B:D,3,0),I1618))</f>
        <v/>
      </c>
      <c r="I1619" s="14" t="str">
        <f>IF(A1619="","",IF(E1619="weekly",7,IF(E1619="fortnightly",14,IF(E1619="monthly",DATE(IF(MONTH(H1619)=12,YEAR(H1619)+1,YEAR(H1619)),VLOOKUP(MONTH(H1619),index!$D$2:$G$13,2,0),DAY(H1619)),
IF(E1619="quarterly",DATE(IF(MONTH(H1619)&gt;=10,YEAR(H1619)+1,YEAR(H1619)),VLOOKUP(MONTH(H1619),index!$D$2:$G$13,3,0),DAY(H1619)),
IF(E1619="halfyearly",DATE(IF(MONTH(H1619)&gt;=7,YEAR(H1619)+1,YEAR(H1619)),VLOOKUP(MONTH(H1619),index!$D$2:$G$13,4,0),DAY(H1619)),
DATE(YEAR(H1619)+1,MONTH(H1619),DAY(H1619)))))-H1619))+H1619)</f>
        <v/>
      </c>
      <c r="J1619" s="9" t="str">
        <f t="shared" si="166"/>
        <v/>
      </c>
      <c r="K1619" s="11" t="str">
        <f t="shared" si="167"/>
        <v/>
      </c>
      <c r="L1619" s="11" t="str">
        <f t="shared" si="168"/>
        <v/>
      </c>
      <c r="M1619" s="11" t="str">
        <f>IF(A1619="","",VLOOKUP(E1619,index!$A$1:$B$6,2,0)*K1619*G1619)</f>
        <v/>
      </c>
      <c r="N1619" s="11" t="str">
        <f>IF(A1619="","",-PMT(G1619*VLOOKUP(E1619,index!$A$1:$B$6,2,0),C1619,F1619,0,0))</f>
        <v/>
      </c>
      <c r="O1619" s="11" t="str">
        <f t="shared" si="169"/>
        <v/>
      </c>
      <c r="P1619" s="11" t="str">
        <f t="shared" si="170"/>
        <v/>
      </c>
    </row>
    <row r="1620" spans="1:16" x14ac:dyDescent="0.25">
      <c r="A1620" s="9" t="str">
        <f>IF(A1619="","",IF(B1619&lt;C1619,A1619,IF(A1619=MAX('entry data'!$B$8:$B$507),"",A1619+1)))</f>
        <v/>
      </c>
      <c r="B1620" s="9" t="str">
        <f t="shared" si="165"/>
        <v/>
      </c>
      <c r="C1620" s="9" t="str">
        <f>IF(ISERROR(VLOOKUP(A1620,'entry data'!B:G,6,0)),"",VLOOKUP(A1620,'entry data'!B:G,6,0))</f>
        <v/>
      </c>
      <c r="D1620" s="9" t="str">
        <f>IF(ISERROR(VLOOKUP(A1620,'entry data'!B:C,2,0)),"",VLOOKUP(A1620,'entry data'!B:C,2,0))</f>
        <v/>
      </c>
      <c r="E1620" s="9" t="str">
        <f>IF(ISERROR(VLOOKUP(A1620,'entry data'!B:E,4,0)),"",VLOOKUP(A1620,'entry data'!B:E,4,0))</f>
        <v/>
      </c>
      <c r="F1620" s="11" t="str">
        <f>IF(A1620="","",IF(ISERROR(VLOOKUP(A1620,'entry data'!B:F,5,0)),"",VLOOKUP(A1620,'entry data'!B:F,5,0)))</f>
        <v/>
      </c>
      <c r="G1620" s="12" t="str">
        <f>IF(A1620="","",IF(ISERROR(VLOOKUP(A1620,'entry data'!B:I,8,0)),"",VLOOKUP(A1620,'entry data'!B:I,7,0)))</f>
        <v/>
      </c>
      <c r="H1620" s="13" t="str">
        <f>IF(A1620="","",IF(B1620=1,VLOOKUP(A1620,'entry data'!B:D,3,0),I1619))</f>
        <v/>
      </c>
      <c r="I1620" s="14" t="str">
        <f>IF(A1620="","",IF(E1620="weekly",7,IF(E1620="fortnightly",14,IF(E1620="monthly",DATE(IF(MONTH(H1620)=12,YEAR(H1620)+1,YEAR(H1620)),VLOOKUP(MONTH(H1620),index!$D$2:$G$13,2,0),DAY(H1620)),
IF(E1620="quarterly",DATE(IF(MONTH(H1620)&gt;=10,YEAR(H1620)+1,YEAR(H1620)),VLOOKUP(MONTH(H1620),index!$D$2:$G$13,3,0),DAY(H1620)),
IF(E1620="halfyearly",DATE(IF(MONTH(H1620)&gt;=7,YEAR(H1620)+1,YEAR(H1620)),VLOOKUP(MONTH(H1620),index!$D$2:$G$13,4,0),DAY(H1620)),
DATE(YEAR(H1620)+1,MONTH(H1620),DAY(H1620)))))-H1620))+H1620)</f>
        <v/>
      </c>
      <c r="J1620" s="9" t="str">
        <f t="shared" si="166"/>
        <v/>
      </c>
      <c r="K1620" s="11" t="str">
        <f t="shared" si="167"/>
        <v/>
      </c>
      <c r="L1620" s="11" t="str">
        <f t="shared" si="168"/>
        <v/>
      </c>
      <c r="M1620" s="11" t="str">
        <f>IF(A1620="","",VLOOKUP(E1620,index!$A$1:$B$6,2,0)*K1620*G1620)</f>
        <v/>
      </c>
      <c r="N1620" s="11" t="str">
        <f>IF(A1620="","",-PMT(G1620*VLOOKUP(E1620,index!$A$1:$B$6,2,0),C1620,F1620,0,0))</f>
        <v/>
      </c>
      <c r="O1620" s="11" t="str">
        <f t="shared" si="169"/>
        <v/>
      </c>
      <c r="P1620" s="11" t="str">
        <f t="shared" si="170"/>
        <v/>
      </c>
    </row>
    <row r="1621" spans="1:16" x14ac:dyDescent="0.25">
      <c r="A1621" s="9" t="str">
        <f>IF(A1620="","",IF(B1620&lt;C1620,A1620,IF(A1620=MAX('entry data'!$B$8:$B$507),"",A1620+1)))</f>
        <v/>
      </c>
      <c r="B1621" s="9" t="str">
        <f t="shared" si="165"/>
        <v/>
      </c>
      <c r="C1621" s="9" t="str">
        <f>IF(ISERROR(VLOOKUP(A1621,'entry data'!B:G,6,0)),"",VLOOKUP(A1621,'entry data'!B:G,6,0))</f>
        <v/>
      </c>
      <c r="D1621" s="9" t="str">
        <f>IF(ISERROR(VLOOKUP(A1621,'entry data'!B:C,2,0)),"",VLOOKUP(A1621,'entry data'!B:C,2,0))</f>
        <v/>
      </c>
      <c r="E1621" s="9" t="str">
        <f>IF(ISERROR(VLOOKUP(A1621,'entry data'!B:E,4,0)),"",VLOOKUP(A1621,'entry data'!B:E,4,0))</f>
        <v/>
      </c>
      <c r="F1621" s="11" t="str">
        <f>IF(A1621="","",IF(ISERROR(VLOOKUP(A1621,'entry data'!B:F,5,0)),"",VLOOKUP(A1621,'entry data'!B:F,5,0)))</f>
        <v/>
      </c>
      <c r="G1621" s="12" t="str">
        <f>IF(A1621="","",IF(ISERROR(VLOOKUP(A1621,'entry data'!B:I,8,0)),"",VLOOKUP(A1621,'entry data'!B:I,7,0)))</f>
        <v/>
      </c>
      <c r="H1621" s="13" t="str">
        <f>IF(A1621="","",IF(B1621=1,VLOOKUP(A1621,'entry data'!B:D,3,0),I1620))</f>
        <v/>
      </c>
      <c r="I1621" s="14" t="str">
        <f>IF(A1621="","",IF(E1621="weekly",7,IF(E1621="fortnightly",14,IF(E1621="monthly",DATE(IF(MONTH(H1621)=12,YEAR(H1621)+1,YEAR(H1621)),VLOOKUP(MONTH(H1621),index!$D$2:$G$13,2,0),DAY(H1621)),
IF(E1621="quarterly",DATE(IF(MONTH(H1621)&gt;=10,YEAR(H1621)+1,YEAR(H1621)),VLOOKUP(MONTH(H1621),index!$D$2:$G$13,3,0),DAY(H1621)),
IF(E1621="halfyearly",DATE(IF(MONTH(H1621)&gt;=7,YEAR(H1621)+1,YEAR(H1621)),VLOOKUP(MONTH(H1621),index!$D$2:$G$13,4,0),DAY(H1621)),
DATE(YEAR(H1621)+1,MONTH(H1621),DAY(H1621)))))-H1621))+H1621)</f>
        <v/>
      </c>
      <c r="J1621" s="9" t="str">
        <f t="shared" si="166"/>
        <v/>
      </c>
      <c r="K1621" s="11" t="str">
        <f t="shared" si="167"/>
        <v/>
      </c>
      <c r="L1621" s="11" t="str">
        <f t="shared" si="168"/>
        <v/>
      </c>
      <c r="M1621" s="11" t="str">
        <f>IF(A1621="","",VLOOKUP(E1621,index!$A$1:$B$6,2,0)*K1621*G1621)</f>
        <v/>
      </c>
      <c r="N1621" s="11" t="str">
        <f>IF(A1621="","",-PMT(G1621*VLOOKUP(E1621,index!$A$1:$B$6,2,0),C1621,F1621,0,0))</f>
        <v/>
      </c>
      <c r="O1621" s="11" t="str">
        <f t="shared" si="169"/>
        <v/>
      </c>
      <c r="P1621" s="11" t="str">
        <f t="shared" si="170"/>
        <v/>
      </c>
    </row>
    <row r="1622" spans="1:16" x14ac:dyDescent="0.25">
      <c r="A1622" s="9" t="str">
        <f>IF(A1621="","",IF(B1621&lt;C1621,A1621,IF(A1621=MAX('entry data'!$B$8:$B$507),"",A1621+1)))</f>
        <v/>
      </c>
      <c r="B1622" s="9" t="str">
        <f t="shared" si="165"/>
        <v/>
      </c>
      <c r="C1622" s="9" t="str">
        <f>IF(ISERROR(VLOOKUP(A1622,'entry data'!B:G,6,0)),"",VLOOKUP(A1622,'entry data'!B:G,6,0))</f>
        <v/>
      </c>
      <c r="D1622" s="9" t="str">
        <f>IF(ISERROR(VLOOKUP(A1622,'entry data'!B:C,2,0)),"",VLOOKUP(A1622,'entry data'!B:C,2,0))</f>
        <v/>
      </c>
      <c r="E1622" s="9" t="str">
        <f>IF(ISERROR(VLOOKUP(A1622,'entry data'!B:E,4,0)),"",VLOOKUP(A1622,'entry data'!B:E,4,0))</f>
        <v/>
      </c>
      <c r="F1622" s="11" t="str">
        <f>IF(A1622="","",IF(ISERROR(VLOOKUP(A1622,'entry data'!B:F,5,0)),"",VLOOKUP(A1622,'entry data'!B:F,5,0)))</f>
        <v/>
      </c>
      <c r="G1622" s="12" t="str">
        <f>IF(A1622="","",IF(ISERROR(VLOOKUP(A1622,'entry data'!B:I,8,0)),"",VLOOKUP(A1622,'entry data'!B:I,7,0)))</f>
        <v/>
      </c>
      <c r="H1622" s="13" t="str">
        <f>IF(A1622="","",IF(B1622=1,VLOOKUP(A1622,'entry data'!B:D,3,0),I1621))</f>
        <v/>
      </c>
      <c r="I1622" s="14" t="str">
        <f>IF(A1622="","",IF(E1622="weekly",7,IF(E1622="fortnightly",14,IF(E1622="monthly",DATE(IF(MONTH(H1622)=12,YEAR(H1622)+1,YEAR(H1622)),VLOOKUP(MONTH(H1622),index!$D$2:$G$13,2,0),DAY(H1622)),
IF(E1622="quarterly",DATE(IF(MONTH(H1622)&gt;=10,YEAR(H1622)+1,YEAR(H1622)),VLOOKUP(MONTH(H1622),index!$D$2:$G$13,3,0),DAY(H1622)),
IF(E1622="halfyearly",DATE(IF(MONTH(H1622)&gt;=7,YEAR(H1622)+1,YEAR(H1622)),VLOOKUP(MONTH(H1622),index!$D$2:$G$13,4,0),DAY(H1622)),
DATE(YEAR(H1622)+1,MONTH(H1622),DAY(H1622)))))-H1622))+H1622)</f>
        <v/>
      </c>
      <c r="J1622" s="9" t="str">
        <f t="shared" si="166"/>
        <v/>
      </c>
      <c r="K1622" s="11" t="str">
        <f t="shared" si="167"/>
        <v/>
      </c>
      <c r="L1622" s="11" t="str">
        <f t="shared" si="168"/>
        <v/>
      </c>
      <c r="M1622" s="11" t="str">
        <f>IF(A1622="","",VLOOKUP(E1622,index!$A$1:$B$6,2,0)*K1622*G1622)</f>
        <v/>
      </c>
      <c r="N1622" s="11" t="str">
        <f>IF(A1622="","",-PMT(G1622*VLOOKUP(E1622,index!$A$1:$B$6,2,0),C1622,F1622,0,0))</f>
        <v/>
      </c>
      <c r="O1622" s="11" t="str">
        <f t="shared" si="169"/>
        <v/>
      </c>
      <c r="P1622" s="11" t="str">
        <f t="shared" si="170"/>
        <v/>
      </c>
    </row>
    <row r="1623" spans="1:16" x14ac:dyDescent="0.25">
      <c r="A1623" s="9" t="str">
        <f>IF(A1622="","",IF(B1622&lt;C1622,A1622,IF(A1622=MAX('entry data'!$B$8:$B$507),"",A1622+1)))</f>
        <v/>
      </c>
      <c r="B1623" s="9" t="str">
        <f t="shared" ref="B1623:B1686" si="171">IF(A1623="","",IF(B1622=C1622,1,B1622+1))</f>
        <v/>
      </c>
      <c r="C1623" s="9" t="str">
        <f>IF(ISERROR(VLOOKUP(A1623,'entry data'!B:G,6,0)),"",VLOOKUP(A1623,'entry data'!B:G,6,0))</f>
        <v/>
      </c>
      <c r="D1623" s="9" t="str">
        <f>IF(ISERROR(VLOOKUP(A1623,'entry data'!B:C,2,0)),"",VLOOKUP(A1623,'entry data'!B:C,2,0))</f>
        <v/>
      </c>
      <c r="E1623" s="9" t="str">
        <f>IF(ISERROR(VLOOKUP(A1623,'entry data'!B:E,4,0)),"",VLOOKUP(A1623,'entry data'!B:E,4,0))</f>
        <v/>
      </c>
      <c r="F1623" s="11" t="str">
        <f>IF(A1623="","",IF(ISERROR(VLOOKUP(A1623,'entry data'!B:F,5,0)),"",VLOOKUP(A1623,'entry data'!B:F,5,0)))</f>
        <v/>
      </c>
      <c r="G1623" s="12" t="str">
        <f>IF(A1623="","",IF(ISERROR(VLOOKUP(A1623,'entry data'!B:I,8,0)),"",VLOOKUP(A1623,'entry data'!B:I,7,0)))</f>
        <v/>
      </c>
      <c r="H1623" s="13" t="str">
        <f>IF(A1623="","",IF(B1623=1,VLOOKUP(A1623,'entry data'!B:D,3,0),I1622))</f>
        <v/>
      </c>
      <c r="I1623" s="14" t="str">
        <f>IF(A1623="","",IF(E1623="weekly",7,IF(E1623="fortnightly",14,IF(E1623="monthly",DATE(IF(MONTH(H1623)=12,YEAR(H1623)+1,YEAR(H1623)),VLOOKUP(MONTH(H1623),index!$D$2:$G$13,2,0),DAY(H1623)),
IF(E1623="quarterly",DATE(IF(MONTH(H1623)&gt;=10,YEAR(H1623)+1,YEAR(H1623)),VLOOKUP(MONTH(H1623),index!$D$2:$G$13,3,0),DAY(H1623)),
IF(E1623="halfyearly",DATE(IF(MONTH(H1623)&gt;=7,YEAR(H1623)+1,YEAR(H1623)),VLOOKUP(MONTH(H1623),index!$D$2:$G$13,4,0),DAY(H1623)),
DATE(YEAR(H1623)+1,MONTH(H1623),DAY(H1623)))))-H1623))+H1623)</f>
        <v/>
      </c>
      <c r="J1623" s="9" t="str">
        <f t="shared" ref="J1623:J1686" si="172">IF(A1623="","",IF(MONTH(I1623)&lt;10,YEAR(I1623)&amp;"-0"&amp;MONTH(I1623),YEAR(I1623)&amp;"-"&amp;MONTH(I1623)))</f>
        <v/>
      </c>
      <c r="K1623" s="11" t="str">
        <f t="shared" ref="K1623:K1686" si="173">IF(A1623="","",IF(B1623=1,F1623,O1622))</f>
        <v/>
      </c>
      <c r="L1623" s="11" t="str">
        <f t="shared" ref="L1623:L1686" si="174">IF(A1623="","",N1623-M1623)</f>
        <v/>
      </c>
      <c r="M1623" s="11" t="str">
        <f>IF(A1623="","",VLOOKUP(E1623,index!$A$1:$B$6,2,0)*K1623*G1623)</f>
        <v/>
      </c>
      <c r="N1623" s="11" t="str">
        <f>IF(A1623="","",-PMT(G1623*VLOOKUP(E1623,index!$A$1:$B$6,2,0),C1623,F1623,0,0))</f>
        <v/>
      </c>
      <c r="O1623" s="11" t="str">
        <f t="shared" ref="O1623:O1686" si="175">IF(A1623="","",K1623-L1623)</f>
        <v/>
      </c>
      <c r="P1623" s="11" t="str">
        <f t="shared" si="170"/>
        <v/>
      </c>
    </row>
    <row r="1624" spans="1:16" x14ac:dyDescent="0.25">
      <c r="A1624" s="9" t="str">
        <f>IF(A1623="","",IF(B1623&lt;C1623,A1623,IF(A1623=MAX('entry data'!$B$8:$B$507),"",A1623+1)))</f>
        <v/>
      </c>
      <c r="B1624" s="9" t="str">
        <f t="shared" si="171"/>
        <v/>
      </c>
      <c r="C1624" s="9" t="str">
        <f>IF(ISERROR(VLOOKUP(A1624,'entry data'!B:G,6,0)),"",VLOOKUP(A1624,'entry data'!B:G,6,0))</f>
        <v/>
      </c>
      <c r="D1624" s="9" t="str">
        <f>IF(ISERROR(VLOOKUP(A1624,'entry data'!B:C,2,0)),"",VLOOKUP(A1624,'entry data'!B:C,2,0))</f>
        <v/>
      </c>
      <c r="E1624" s="9" t="str">
        <f>IF(ISERROR(VLOOKUP(A1624,'entry data'!B:E,4,0)),"",VLOOKUP(A1624,'entry data'!B:E,4,0))</f>
        <v/>
      </c>
      <c r="F1624" s="11" t="str">
        <f>IF(A1624="","",IF(ISERROR(VLOOKUP(A1624,'entry data'!B:F,5,0)),"",VLOOKUP(A1624,'entry data'!B:F,5,0)))</f>
        <v/>
      </c>
      <c r="G1624" s="12" t="str">
        <f>IF(A1624="","",IF(ISERROR(VLOOKUP(A1624,'entry data'!B:I,8,0)),"",VLOOKUP(A1624,'entry data'!B:I,7,0)))</f>
        <v/>
      </c>
      <c r="H1624" s="13" t="str">
        <f>IF(A1624="","",IF(B1624=1,VLOOKUP(A1624,'entry data'!B:D,3,0),I1623))</f>
        <v/>
      </c>
      <c r="I1624" s="14" t="str">
        <f>IF(A1624="","",IF(E1624="weekly",7,IF(E1624="fortnightly",14,IF(E1624="monthly",DATE(IF(MONTH(H1624)=12,YEAR(H1624)+1,YEAR(H1624)),VLOOKUP(MONTH(H1624),index!$D$2:$G$13,2,0),DAY(H1624)),
IF(E1624="quarterly",DATE(IF(MONTH(H1624)&gt;=10,YEAR(H1624)+1,YEAR(H1624)),VLOOKUP(MONTH(H1624),index!$D$2:$G$13,3,0),DAY(H1624)),
IF(E1624="halfyearly",DATE(IF(MONTH(H1624)&gt;=7,YEAR(H1624)+1,YEAR(H1624)),VLOOKUP(MONTH(H1624),index!$D$2:$G$13,4,0),DAY(H1624)),
DATE(YEAR(H1624)+1,MONTH(H1624),DAY(H1624)))))-H1624))+H1624)</f>
        <v/>
      </c>
      <c r="J1624" s="9" t="str">
        <f t="shared" si="172"/>
        <v/>
      </c>
      <c r="K1624" s="11" t="str">
        <f t="shared" si="173"/>
        <v/>
      </c>
      <c r="L1624" s="11" t="str">
        <f t="shared" si="174"/>
        <v/>
      </c>
      <c r="M1624" s="11" t="str">
        <f>IF(A1624="","",VLOOKUP(E1624,index!$A$1:$B$6,2,0)*K1624*G1624)</f>
        <v/>
      </c>
      <c r="N1624" s="11" t="str">
        <f>IF(A1624="","",-PMT(G1624*VLOOKUP(E1624,index!$A$1:$B$6,2,0),C1624,F1624,0,0))</f>
        <v/>
      </c>
      <c r="O1624" s="11" t="str">
        <f t="shared" si="175"/>
        <v/>
      </c>
      <c r="P1624" s="11" t="str">
        <f t="shared" si="170"/>
        <v/>
      </c>
    </row>
    <row r="1625" spans="1:16" x14ac:dyDescent="0.25">
      <c r="A1625" s="9" t="str">
        <f>IF(A1624="","",IF(B1624&lt;C1624,A1624,IF(A1624=MAX('entry data'!$B$8:$B$507),"",A1624+1)))</f>
        <v/>
      </c>
      <c r="B1625" s="9" t="str">
        <f t="shared" si="171"/>
        <v/>
      </c>
      <c r="C1625" s="9" t="str">
        <f>IF(ISERROR(VLOOKUP(A1625,'entry data'!B:G,6,0)),"",VLOOKUP(A1625,'entry data'!B:G,6,0))</f>
        <v/>
      </c>
      <c r="D1625" s="9" t="str">
        <f>IF(ISERROR(VLOOKUP(A1625,'entry data'!B:C,2,0)),"",VLOOKUP(A1625,'entry data'!B:C,2,0))</f>
        <v/>
      </c>
      <c r="E1625" s="9" t="str">
        <f>IF(ISERROR(VLOOKUP(A1625,'entry data'!B:E,4,0)),"",VLOOKUP(A1625,'entry data'!B:E,4,0))</f>
        <v/>
      </c>
      <c r="F1625" s="11" t="str">
        <f>IF(A1625="","",IF(ISERROR(VLOOKUP(A1625,'entry data'!B:F,5,0)),"",VLOOKUP(A1625,'entry data'!B:F,5,0)))</f>
        <v/>
      </c>
      <c r="G1625" s="12" t="str">
        <f>IF(A1625="","",IF(ISERROR(VLOOKUP(A1625,'entry data'!B:I,8,0)),"",VLOOKUP(A1625,'entry data'!B:I,7,0)))</f>
        <v/>
      </c>
      <c r="H1625" s="13" t="str">
        <f>IF(A1625="","",IF(B1625=1,VLOOKUP(A1625,'entry data'!B:D,3,0),I1624))</f>
        <v/>
      </c>
      <c r="I1625" s="14" t="str">
        <f>IF(A1625="","",IF(E1625="weekly",7,IF(E1625="fortnightly",14,IF(E1625="monthly",DATE(IF(MONTH(H1625)=12,YEAR(H1625)+1,YEAR(H1625)),VLOOKUP(MONTH(H1625),index!$D$2:$G$13,2,0),DAY(H1625)),
IF(E1625="quarterly",DATE(IF(MONTH(H1625)&gt;=10,YEAR(H1625)+1,YEAR(H1625)),VLOOKUP(MONTH(H1625),index!$D$2:$G$13,3,0),DAY(H1625)),
IF(E1625="halfyearly",DATE(IF(MONTH(H1625)&gt;=7,YEAR(H1625)+1,YEAR(H1625)),VLOOKUP(MONTH(H1625),index!$D$2:$G$13,4,0),DAY(H1625)),
DATE(YEAR(H1625)+1,MONTH(H1625),DAY(H1625)))))-H1625))+H1625)</f>
        <v/>
      </c>
      <c r="J1625" s="9" t="str">
        <f t="shared" si="172"/>
        <v/>
      </c>
      <c r="K1625" s="11" t="str">
        <f t="shared" si="173"/>
        <v/>
      </c>
      <c r="L1625" s="11" t="str">
        <f t="shared" si="174"/>
        <v/>
      </c>
      <c r="M1625" s="11" t="str">
        <f>IF(A1625="","",VLOOKUP(E1625,index!$A$1:$B$6,2,0)*K1625*G1625)</f>
        <v/>
      </c>
      <c r="N1625" s="11" t="str">
        <f>IF(A1625="","",-PMT(G1625*VLOOKUP(E1625,index!$A$1:$B$6,2,0),C1625,F1625,0,0))</f>
        <v/>
      </c>
      <c r="O1625" s="11" t="str">
        <f t="shared" si="175"/>
        <v/>
      </c>
      <c r="P1625" s="11" t="str">
        <f t="shared" si="170"/>
        <v/>
      </c>
    </row>
    <row r="1626" spans="1:16" x14ac:dyDescent="0.25">
      <c r="A1626" s="9" t="str">
        <f>IF(A1625="","",IF(B1625&lt;C1625,A1625,IF(A1625=MAX('entry data'!$B$8:$B$507),"",A1625+1)))</f>
        <v/>
      </c>
      <c r="B1626" s="9" t="str">
        <f t="shared" si="171"/>
        <v/>
      </c>
      <c r="C1626" s="9" t="str">
        <f>IF(ISERROR(VLOOKUP(A1626,'entry data'!B:G,6,0)),"",VLOOKUP(A1626,'entry data'!B:G,6,0))</f>
        <v/>
      </c>
      <c r="D1626" s="9" t="str">
        <f>IF(ISERROR(VLOOKUP(A1626,'entry data'!B:C,2,0)),"",VLOOKUP(A1626,'entry data'!B:C,2,0))</f>
        <v/>
      </c>
      <c r="E1626" s="9" t="str">
        <f>IF(ISERROR(VLOOKUP(A1626,'entry data'!B:E,4,0)),"",VLOOKUP(A1626,'entry data'!B:E,4,0))</f>
        <v/>
      </c>
      <c r="F1626" s="11" t="str">
        <f>IF(A1626="","",IF(ISERROR(VLOOKUP(A1626,'entry data'!B:F,5,0)),"",VLOOKUP(A1626,'entry data'!B:F,5,0)))</f>
        <v/>
      </c>
      <c r="G1626" s="12" t="str">
        <f>IF(A1626="","",IF(ISERROR(VLOOKUP(A1626,'entry data'!B:I,8,0)),"",VLOOKUP(A1626,'entry data'!B:I,7,0)))</f>
        <v/>
      </c>
      <c r="H1626" s="13" t="str">
        <f>IF(A1626="","",IF(B1626=1,VLOOKUP(A1626,'entry data'!B:D,3,0),I1625))</f>
        <v/>
      </c>
      <c r="I1626" s="14" t="str">
        <f>IF(A1626="","",IF(E1626="weekly",7,IF(E1626="fortnightly",14,IF(E1626="monthly",DATE(IF(MONTH(H1626)=12,YEAR(H1626)+1,YEAR(H1626)),VLOOKUP(MONTH(H1626),index!$D$2:$G$13,2,0),DAY(H1626)),
IF(E1626="quarterly",DATE(IF(MONTH(H1626)&gt;=10,YEAR(H1626)+1,YEAR(H1626)),VLOOKUP(MONTH(H1626),index!$D$2:$G$13,3,0),DAY(H1626)),
IF(E1626="halfyearly",DATE(IF(MONTH(H1626)&gt;=7,YEAR(H1626)+1,YEAR(H1626)),VLOOKUP(MONTH(H1626),index!$D$2:$G$13,4,0),DAY(H1626)),
DATE(YEAR(H1626)+1,MONTH(H1626),DAY(H1626)))))-H1626))+H1626)</f>
        <v/>
      </c>
      <c r="J1626" s="9" t="str">
        <f t="shared" si="172"/>
        <v/>
      </c>
      <c r="K1626" s="11" t="str">
        <f t="shared" si="173"/>
        <v/>
      </c>
      <c r="L1626" s="11" t="str">
        <f t="shared" si="174"/>
        <v/>
      </c>
      <c r="M1626" s="11" t="str">
        <f>IF(A1626="","",VLOOKUP(E1626,index!$A$1:$B$6,2,0)*K1626*G1626)</f>
        <v/>
      </c>
      <c r="N1626" s="11" t="str">
        <f>IF(A1626="","",-PMT(G1626*VLOOKUP(E1626,index!$A$1:$B$6,2,0),C1626,F1626,0,0))</f>
        <v/>
      </c>
      <c r="O1626" s="11" t="str">
        <f t="shared" si="175"/>
        <v/>
      </c>
      <c r="P1626" s="11" t="str">
        <f t="shared" si="170"/>
        <v/>
      </c>
    </row>
    <row r="1627" spans="1:16" x14ac:dyDescent="0.25">
      <c r="A1627" s="9" t="str">
        <f>IF(A1626="","",IF(B1626&lt;C1626,A1626,IF(A1626=MAX('entry data'!$B$8:$B$507),"",A1626+1)))</f>
        <v/>
      </c>
      <c r="B1627" s="9" t="str">
        <f t="shared" si="171"/>
        <v/>
      </c>
      <c r="C1627" s="9" t="str">
        <f>IF(ISERROR(VLOOKUP(A1627,'entry data'!B:G,6,0)),"",VLOOKUP(A1627,'entry data'!B:G,6,0))</f>
        <v/>
      </c>
      <c r="D1627" s="9" t="str">
        <f>IF(ISERROR(VLOOKUP(A1627,'entry data'!B:C,2,0)),"",VLOOKUP(A1627,'entry data'!B:C,2,0))</f>
        <v/>
      </c>
      <c r="E1627" s="9" t="str">
        <f>IF(ISERROR(VLOOKUP(A1627,'entry data'!B:E,4,0)),"",VLOOKUP(A1627,'entry data'!B:E,4,0))</f>
        <v/>
      </c>
      <c r="F1627" s="11" t="str">
        <f>IF(A1627="","",IF(ISERROR(VLOOKUP(A1627,'entry data'!B:F,5,0)),"",VLOOKUP(A1627,'entry data'!B:F,5,0)))</f>
        <v/>
      </c>
      <c r="G1627" s="12" t="str">
        <f>IF(A1627="","",IF(ISERROR(VLOOKUP(A1627,'entry data'!B:I,8,0)),"",VLOOKUP(A1627,'entry data'!B:I,7,0)))</f>
        <v/>
      </c>
      <c r="H1627" s="13" t="str">
        <f>IF(A1627="","",IF(B1627=1,VLOOKUP(A1627,'entry data'!B:D,3,0),I1626))</f>
        <v/>
      </c>
      <c r="I1627" s="14" t="str">
        <f>IF(A1627="","",IF(E1627="weekly",7,IF(E1627="fortnightly",14,IF(E1627="monthly",DATE(IF(MONTH(H1627)=12,YEAR(H1627)+1,YEAR(H1627)),VLOOKUP(MONTH(H1627),index!$D$2:$G$13,2,0),DAY(H1627)),
IF(E1627="quarterly",DATE(IF(MONTH(H1627)&gt;=10,YEAR(H1627)+1,YEAR(H1627)),VLOOKUP(MONTH(H1627),index!$D$2:$G$13,3,0),DAY(H1627)),
IF(E1627="halfyearly",DATE(IF(MONTH(H1627)&gt;=7,YEAR(H1627)+1,YEAR(H1627)),VLOOKUP(MONTH(H1627),index!$D$2:$G$13,4,0),DAY(H1627)),
DATE(YEAR(H1627)+1,MONTH(H1627),DAY(H1627)))))-H1627))+H1627)</f>
        <v/>
      </c>
      <c r="J1627" s="9" t="str">
        <f t="shared" si="172"/>
        <v/>
      </c>
      <c r="K1627" s="11" t="str">
        <f t="shared" si="173"/>
        <v/>
      </c>
      <c r="L1627" s="11" t="str">
        <f t="shared" si="174"/>
        <v/>
      </c>
      <c r="M1627" s="11" t="str">
        <f>IF(A1627="","",VLOOKUP(E1627,index!$A$1:$B$6,2,0)*K1627*G1627)</f>
        <v/>
      </c>
      <c r="N1627" s="11" t="str">
        <f>IF(A1627="","",-PMT(G1627*VLOOKUP(E1627,index!$A$1:$B$6,2,0),C1627,F1627,0,0))</f>
        <v/>
      </c>
      <c r="O1627" s="11" t="str">
        <f t="shared" si="175"/>
        <v/>
      </c>
      <c r="P1627" s="11" t="str">
        <f t="shared" si="170"/>
        <v/>
      </c>
    </row>
    <row r="1628" spans="1:16" x14ac:dyDescent="0.25">
      <c r="A1628" s="9" t="str">
        <f>IF(A1627="","",IF(B1627&lt;C1627,A1627,IF(A1627=MAX('entry data'!$B$8:$B$507),"",A1627+1)))</f>
        <v/>
      </c>
      <c r="B1628" s="9" t="str">
        <f t="shared" si="171"/>
        <v/>
      </c>
      <c r="C1628" s="9" t="str">
        <f>IF(ISERROR(VLOOKUP(A1628,'entry data'!B:G,6,0)),"",VLOOKUP(A1628,'entry data'!B:G,6,0))</f>
        <v/>
      </c>
      <c r="D1628" s="9" t="str">
        <f>IF(ISERROR(VLOOKUP(A1628,'entry data'!B:C,2,0)),"",VLOOKUP(A1628,'entry data'!B:C,2,0))</f>
        <v/>
      </c>
      <c r="E1628" s="9" t="str">
        <f>IF(ISERROR(VLOOKUP(A1628,'entry data'!B:E,4,0)),"",VLOOKUP(A1628,'entry data'!B:E,4,0))</f>
        <v/>
      </c>
      <c r="F1628" s="11" t="str">
        <f>IF(A1628="","",IF(ISERROR(VLOOKUP(A1628,'entry data'!B:F,5,0)),"",VLOOKUP(A1628,'entry data'!B:F,5,0)))</f>
        <v/>
      </c>
      <c r="G1628" s="12" t="str">
        <f>IF(A1628="","",IF(ISERROR(VLOOKUP(A1628,'entry data'!B:I,8,0)),"",VLOOKUP(A1628,'entry data'!B:I,7,0)))</f>
        <v/>
      </c>
      <c r="H1628" s="13" t="str">
        <f>IF(A1628="","",IF(B1628=1,VLOOKUP(A1628,'entry data'!B:D,3,0),I1627))</f>
        <v/>
      </c>
      <c r="I1628" s="14" t="str">
        <f>IF(A1628="","",IF(E1628="weekly",7,IF(E1628="fortnightly",14,IF(E1628="monthly",DATE(IF(MONTH(H1628)=12,YEAR(H1628)+1,YEAR(H1628)),VLOOKUP(MONTH(H1628),index!$D$2:$G$13,2,0),DAY(H1628)),
IF(E1628="quarterly",DATE(IF(MONTH(H1628)&gt;=10,YEAR(H1628)+1,YEAR(H1628)),VLOOKUP(MONTH(H1628),index!$D$2:$G$13,3,0),DAY(H1628)),
IF(E1628="halfyearly",DATE(IF(MONTH(H1628)&gt;=7,YEAR(H1628)+1,YEAR(H1628)),VLOOKUP(MONTH(H1628),index!$D$2:$G$13,4,0),DAY(H1628)),
DATE(YEAR(H1628)+1,MONTH(H1628),DAY(H1628)))))-H1628))+H1628)</f>
        <v/>
      </c>
      <c r="J1628" s="9" t="str">
        <f t="shared" si="172"/>
        <v/>
      </c>
      <c r="K1628" s="11" t="str">
        <f t="shared" si="173"/>
        <v/>
      </c>
      <c r="L1628" s="11" t="str">
        <f t="shared" si="174"/>
        <v/>
      </c>
      <c r="M1628" s="11" t="str">
        <f>IF(A1628="","",VLOOKUP(E1628,index!$A$1:$B$6,2,0)*K1628*G1628)</f>
        <v/>
      </c>
      <c r="N1628" s="11" t="str">
        <f>IF(A1628="","",-PMT(G1628*VLOOKUP(E1628,index!$A$1:$B$6,2,0),C1628,F1628,0,0))</f>
        <v/>
      </c>
      <c r="O1628" s="11" t="str">
        <f t="shared" si="175"/>
        <v/>
      </c>
      <c r="P1628" s="11" t="str">
        <f t="shared" si="170"/>
        <v/>
      </c>
    </row>
    <row r="1629" spans="1:16" x14ac:dyDescent="0.25">
      <c r="A1629" s="9" t="str">
        <f>IF(A1628="","",IF(B1628&lt;C1628,A1628,IF(A1628=MAX('entry data'!$B$8:$B$507),"",A1628+1)))</f>
        <v/>
      </c>
      <c r="B1629" s="9" t="str">
        <f t="shared" si="171"/>
        <v/>
      </c>
      <c r="C1629" s="9" t="str">
        <f>IF(ISERROR(VLOOKUP(A1629,'entry data'!B:G,6,0)),"",VLOOKUP(A1629,'entry data'!B:G,6,0))</f>
        <v/>
      </c>
      <c r="D1629" s="9" t="str">
        <f>IF(ISERROR(VLOOKUP(A1629,'entry data'!B:C,2,0)),"",VLOOKUP(A1629,'entry data'!B:C,2,0))</f>
        <v/>
      </c>
      <c r="E1629" s="9" t="str">
        <f>IF(ISERROR(VLOOKUP(A1629,'entry data'!B:E,4,0)),"",VLOOKUP(A1629,'entry data'!B:E,4,0))</f>
        <v/>
      </c>
      <c r="F1629" s="11" t="str">
        <f>IF(A1629="","",IF(ISERROR(VLOOKUP(A1629,'entry data'!B:F,5,0)),"",VLOOKUP(A1629,'entry data'!B:F,5,0)))</f>
        <v/>
      </c>
      <c r="G1629" s="12" t="str">
        <f>IF(A1629="","",IF(ISERROR(VLOOKUP(A1629,'entry data'!B:I,8,0)),"",VLOOKUP(A1629,'entry data'!B:I,7,0)))</f>
        <v/>
      </c>
      <c r="H1629" s="13" t="str">
        <f>IF(A1629="","",IF(B1629=1,VLOOKUP(A1629,'entry data'!B:D,3,0),I1628))</f>
        <v/>
      </c>
      <c r="I1629" s="14" t="str">
        <f>IF(A1629="","",IF(E1629="weekly",7,IF(E1629="fortnightly",14,IF(E1629="monthly",DATE(IF(MONTH(H1629)=12,YEAR(H1629)+1,YEAR(H1629)),VLOOKUP(MONTH(H1629),index!$D$2:$G$13,2,0),DAY(H1629)),
IF(E1629="quarterly",DATE(IF(MONTH(H1629)&gt;=10,YEAR(H1629)+1,YEAR(H1629)),VLOOKUP(MONTH(H1629),index!$D$2:$G$13,3,0),DAY(H1629)),
IF(E1629="halfyearly",DATE(IF(MONTH(H1629)&gt;=7,YEAR(H1629)+1,YEAR(H1629)),VLOOKUP(MONTH(H1629),index!$D$2:$G$13,4,0),DAY(H1629)),
DATE(YEAR(H1629)+1,MONTH(H1629),DAY(H1629)))))-H1629))+H1629)</f>
        <v/>
      </c>
      <c r="J1629" s="9" t="str">
        <f t="shared" si="172"/>
        <v/>
      </c>
      <c r="K1629" s="11" t="str">
        <f t="shared" si="173"/>
        <v/>
      </c>
      <c r="L1629" s="11" t="str">
        <f t="shared" si="174"/>
        <v/>
      </c>
      <c r="M1629" s="11" t="str">
        <f>IF(A1629="","",VLOOKUP(E1629,index!$A$1:$B$6,2,0)*K1629*G1629)</f>
        <v/>
      </c>
      <c r="N1629" s="11" t="str">
        <f>IF(A1629="","",-PMT(G1629*VLOOKUP(E1629,index!$A$1:$B$6,2,0),C1629,F1629,0,0))</f>
        <v/>
      </c>
      <c r="O1629" s="11" t="str">
        <f t="shared" si="175"/>
        <v/>
      </c>
      <c r="P1629" s="11" t="str">
        <f t="shared" si="170"/>
        <v/>
      </c>
    </row>
    <row r="1630" spans="1:16" x14ac:dyDescent="0.25">
      <c r="A1630" s="9" t="str">
        <f>IF(A1629="","",IF(B1629&lt;C1629,A1629,IF(A1629=MAX('entry data'!$B$8:$B$507),"",A1629+1)))</f>
        <v/>
      </c>
      <c r="B1630" s="9" t="str">
        <f t="shared" si="171"/>
        <v/>
      </c>
      <c r="C1630" s="9" t="str">
        <f>IF(ISERROR(VLOOKUP(A1630,'entry data'!B:G,6,0)),"",VLOOKUP(A1630,'entry data'!B:G,6,0))</f>
        <v/>
      </c>
      <c r="D1630" s="9" t="str">
        <f>IF(ISERROR(VLOOKUP(A1630,'entry data'!B:C,2,0)),"",VLOOKUP(A1630,'entry data'!B:C,2,0))</f>
        <v/>
      </c>
      <c r="E1630" s="9" t="str">
        <f>IF(ISERROR(VLOOKUP(A1630,'entry data'!B:E,4,0)),"",VLOOKUP(A1630,'entry data'!B:E,4,0))</f>
        <v/>
      </c>
      <c r="F1630" s="11" t="str">
        <f>IF(A1630="","",IF(ISERROR(VLOOKUP(A1630,'entry data'!B:F,5,0)),"",VLOOKUP(A1630,'entry data'!B:F,5,0)))</f>
        <v/>
      </c>
      <c r="G1630" s="12" t="str">
        <f>IF(A1630="","",IF(ISERROR(VLOOKUP(A1630,'entry data'!B:I,8,0)),"",VLOOKUP(A1630,'entry data'!B:I,7,0)))</f>
        <v/>
      </c>
      <c r="H1630" s="13" t="str">
        <f>IF(A1630="","",IF(B1630=1,VLOOKUP(A1630,'entry data'!B:D,3,0),I1629))</f>
        <v/>
      </c>
      <c r="I1630" s="14" t="str">
        <f>IF(A1630="","",IF(E1630="weekly",7,IF(E1630="fortnightly",14,IF(E1630="monthly",DATE(IF(MONTH(H1630)=12,YEAR(H1630)+1,YEAR(H1630)),VLOOKUP(MONTH(H1630),index!$D$2:$G$13,2,0),DAY(H1630)),
IF(E1630="quarterly",DATE(IF(MONTH(H1630)&gt;=10,YEAR(H1630)+1,YEAR(H1630)),VLOOKUP(MONTH(H1630),index!$D$2:$G$13,3,0),DAY(H1630)),
IF(E1630="halfyearly",DATE(IF(MONTH(H1630)&gt;=7,YEAR(H1630)+1,YEAR(H1630)),VLOOKUP(MONTH(H1630),index!$D$2:$G$13,4,0),DAY(H1630)),
DATE(YEAR(H1630)+1,MONTH(H1630),DAY(H1630)))))-H1630))+H1630)</f>
        <v/>
      </c>
      <c r="J1630" s="9" t="str">
        <f t="shared" si="172"/>
        <v/>
      </c>
      <c r="K1630" s="11" t="str">
        <f t="shared" si="173"/>
        <v/>
      </c>
      <c r="L1630" s="11" t="str">
        <f t="shared" si="174"/>
        <v/>
      </c>
      <c r="M1630" s="11" t="str">
        <f>IF(A1630="","",VLOOKUP(E1630,index!$A$1:$B$6,2,0)*K1630*G1630)</f>
        <v/>
      </c>
      <c r="N1630" s="11" t="str">
        <f>IF(A1630="","",-PMT(G1630*VLOOKUP(E1630,index!$A$1:$B$6,2,0),C1630,F1630,0,0))</f>
        <v/>
      </c>
      <c r="O1630" s="11" t="str">
        <f t="shared" si="175"/>
        <v/>
      </c>
      <c r="P1630" s="11" t="str">
        <f t="shared" si="170"/>
        <v/>
      </c>
    </row>
    <row r="1631" spans="1:16" x14ac:dyDescent="0.25">
      <c r="A1631" s="9" t="str">
        <f>IF(A1630="","",IF(B1630&lt;C1630,A1630,IF(A1630=MAX('entry data'!$B$8:$B$507),"",A1630+1)))</f>
        <v/>
      </c>
      <c r="B1631" s="9" t="str">
        <f t="shared" si="171"/>
        <v/>
      </c>
      <c r="C1631" s="9" t="str">
        <f>IF(ISERROR(VLOOKUP(A1631,'entry data'!B:G,6,0)),"",VLOOKUP(A1631,'entry data'!B:G,6,0))</f>
        <v/>
      </c>
      <c r="D1631" s="9" t="str">
        <f>IF(ISERROR(VLOOKUP(A1631,'entry data'!B:C,2,0)),"",VLOOKUP(A1631,'entry data'!B:C,2,0))</f>
        <v/>
      </c>
      <c r="E1631" s="9" t="str">
        <f>IF(ISERROR(VLOOKUP(A1631,'entry data'!B:E,4,0)),"",VLOOKUP(A1631,'entry data'!B:E,4,0))</f>
        <v/>
      </c>
      <c r="F1631" s="11" t="str">
        <f>IF(A1631="","",IF(ISERROR(VLOOKUP(A1631,'entry data'!B:F,5,0)),"",VLOOKUP(A1631,'entry data'!B:F,5,0)))</f>
        <v/>
      </c>
      <c r="G1631" s="12" t="str">
        <f>IF(A1631="","",IF(ISERROR(VLOOKUP(A1631,'entry data'!B:I,8,0)),"",VLOOKUP(A1631,'entry data'!B:I,7,0)))</f>
        <v/>
      </c>
      <c r="H1631" s="13" t="str">
        <f>IF(A1631="","",IF(B1631=1,VLOOKUP(A1631,'entry data'!B:D,3,0),I1630))</f>
        <v/>
      </c>
      <c r="I1631" s="14" t="str">
        <f>IF(A1631="","",IF(E1631="weekly",7,IF(E1631="fortnightly",14,IF(E1631="monthly",DATE(IF(MONTH(H1631)=12,YEAR(H1631)+1,YEAR(H1631)),VLOOKUP(MONTH(H1631),index!$D$2:$G$13,2,0),DAY(H1631)),
IF(E1631="quarterly",DATE(IF(MONTH(H1631)&gt;=10,YEAR(H1631)+1,YEAR(H1631)),VLOOKUP(MONTH(H1631),index!$D$2:$G$13,3,0),DAY(H1631)),
IF(E1631="halfyearly",DATE(IF(MONTH(H1631)&gt;=7,YEAR(H1631)+1,YEAR(H1631)),VLOOKUP(MONTH(H1631),index!$D$2:$G$13,4,0),DAY(H1631)),
DATE(YEAR(H1631)+1,MONTH(H1631),DAY(H1631)))))-H1631))+H1631)</f>
        <v/>
      </c>
      <c r="J1631" s="9" t="str">
        <f t="shared" si="172"/>
        <v/>
      </c>
      <c r="K1631" s="11" t="str">
        <f t="shared" si="173"/>
        <v/>
      </c>
      <c r="L1631" s="11" t="str">
        <f t="shared" si="174"/>
        <v/>
      </c>
      <c r="M1631" s="11" t="str">
        <f>IF(A1631="","",VLOOKUP(E1631,index!$A$1:$B$6,2,0)*K1631*G1631)</f>
        <v/>
      </c>
      <c r="N1631" s="11" t="str">
        <f>IF(A1631="","",-PMT(G1631*VLOOKUP(E1631,index!$A$1:$B$6,2,0),C1631,F1631,0,0))</f>
        <v/>
      </c>
      <c r="O1631" s="11" t="str">
        <f t="shared" si="175"/>
        <v/>
      </c>
      <c r="P1631" s="11" t="str">
        <f t="shared" si="170"/>
        <v/>
      </c>
    </row>
    <row r="1632" spans="1:16" x14ac:dyDescent="0.25">
      <c r="A1632" s="9" t="str">
        <f>IF(A1631="","",IF(B1631&lt;C1631,A1631,IF(A1631=MAX('entry data'!$B$8:$B$507),"",A1631+1)))</f>
        <v/>
      </c>
      <c r="B1632" s="9" t="str">
        <f t="shared" si="171"/>
        <v/>
      </c>
      <c r="C1632" s="9" t="str">
        <f>IF(ISERROR(VLOOKUP(A1632,'entry data'!B:G,6,0)),"",VLOOKUP(A1632,'entry data'!B:G,6,0))</f>
        <v/>
      </c>
      <c r="D1632" s="9" t="str">
        <f>IF(ISERROR(VLOOKUP(A1632,'entry data'!B:C,2,0)),"",VLOOKUP(A1632,'entry data'!B:C,2,0))</f>
        <v/>
      </c>
      <c r="E1632" s="9" t="str">
        <f>IF(ISERROR(VLOOKUP(A1632,'entry data'!B:E,4,0)),"",VLOOKUP(A1632,'entry data'!B:E,4,0))</f>
        <v/>
      </c>
      <c r="F1632" s="11" t="str">
        <f>IF(A1632="","",IF(ISERROR(VLOOKUP(A1632,'entry data'!B:F,5,0)),"",VLOOKUP(A1632,'entry data'!B:F,5,0)))</f>
        <v/>
      </c>
      <c r="G1632" s="12" t="str">
        <f>IF(A1632="","",IF(ISERROR(VLOOKUP(A1632,'entry data'!B:I,8,0)),"",VLOOKUP(A1632,'entry data'!B:I,7,0)))</f>
        <v/>
      </c>
      <c r="H1632" s="13" t="str">
        <f>IF(A1632="","",IF(B1632=1,VLOOKUP(A1632,'entry data'!B:D,3,0),I1631))</f>
        <v/>
      </c>
      <c r="I1632" s="14" t="str">
        <f>IF(A1632="","",IF(E1632="weekly",7,IF(E1632="fortnightly",14,IF(E1632="monthly",DATE(IF(MONTH(H1632)=12,YEAR(H1632)+1,YEAR(H1632)),VLOOKUP(MONTH(H1632),index!$D$2:$G$13,2,0),DAY(H1632)),
IF(E1632="quarterly",DATE(IF(MONTH(H1632)&gt;=10,YEAR(H1632)+1,YEAR(H1632)),VLOOKUP(MONTH(H1632),index!$D$2:$G$13,3,0),DAY(H1632)),
IF(E1632="halfyearly",DATE(IF(MONTH(H1632)&gt;=7,YEAR(H1632)+1,YEAR(H1632)),VLOOKUP(MONTH(H1632),index!$D$2:$G$13,4,0),DAY(H1632)),
DATE(YEAR(H1632)+1,MONTH(H1632),DAY(H1632)))))-H1632))+H1632)</f>
        <v/>
      </c>
      <c r="J1632" s="9" t="str">
        <f t="shared" si="172"/>
        <v/>
      </c>
      <c r="K1632" s="11" t="str">
        <f t="shared" si="173"/>
        <v/>
      </c>
      <c r="L1632" s="11" t="str">
        <f t="shared" si="174"/>
        <v/>
      </c>
      <c r="M1632" s="11" t="str">
        <f>IF(A1632="","",VLOOKUP(E1632,index!$A$1:$B$6,2,0)*K1632*G1632)</f>
        <v/>
      </c>
      <c r="N1632" s="11" t="str">
        <f>IF(A1632="","",-PMT(G1632*VLOOKUP(E1632,index!$A$1:$B$6,2,0),C1632,F1632,0,0))</f>
        <v/>
      </c>
      <c r="O1632" s="11" t="str">
        <f t="shared" si="175"/>
        <v/>
      </c>
      <c r="P1632" s="11" t="str">
        <f t="shared" si="170"/>
        <v/>
      </c>
    </row>
    <row r="1633" spans="1:16" x14ac:dyDescent="0.25">
      <c r="A1633" s="9" t="str">
        <f>IF(A1632="","",IF(B1632&lt;C1632,A1632,IF(A1632=MAX('entry data'!$B$8:$B$507),"",A1632+1)))</f>
        <v/>
      </c>
      <c r="B1633" s="9" t="str">
        <f t="shared" si="171"/>
        <v/>
      </c>
      <c r="C1633" s="9" t="str">
        <f>IF(ISERROR(VLOOKUP(A1633,'entry data'!B:G,6,0)),"",VLOOKUP(A1633,'entry data'!B:G,6,0))</f>
        <v/>
      </c>
      <c r="D1633" s="9" t="str">
        <f>IF(ISERROR(VLOOKUP(A1633,'entry data'!B:C,2,0)),"",VLOOKUP(A1633,'entry data'!B:C,2,0))</f>
        <v/>
      </c>
      <c r="E1633" s="9" t="str">
        <f>IF(ISERROR(VLOOKUP(A1633,'entry data'!B:E,4,0)),"",VLOOKUP(A1633,'entry data'!B:E,4,0))</f>
        <v/>
      </c>
      <c r="F1633" s="11" t="str">
        <f>IF(A1633="","",IF(ISERROR(VLOOKUP(A1633,'entry data'!B:F,5,0)),"",VLOOKUP(A1633,'entry data'!B:F,5,0)))</f>
        <v/>
      </c>
      <c r="G1633" s="12" t="str">
        <f>IF(A1633="","",IF(ISERROR(VLOOKUP(A1633,'entry data'!B:I,8,0)),"",VLOOKUP(A1633,'entry data'!B:I,7,0)))</f>
        <v/>
      </c>
      <c r="H1633" s="13" t="str">
        <f>IF(A1633="","",IF(B1633=1,VLOOKUP(A1633,'entry data'!B:D,3,0),I1632))</f>
        <v/>
      </c>
      <c r="I1633" s="14" t="str">
        <f>IF(A1633="","",IF(E1633="weekly",7,IF(E1633="fortnightly",14,IF(E1633="monthly",DATE(IF(MONTH(H1633)=12,YEAR(H1633)+1,YEAR(H1633)),VLOOKUP(MONTH(H1633),index!$D$2:$G$13,2,0),DAY(H1633)),
IF(E1633="quarterly",DATE(IF(MONTH(H1633)&gt;=10,YEAR(H1633)+1,YEAR(H1633)),VLOOKUP(MONTH(H1633),index!$D$2:$G$13,3,0),DAY(H1633)),
IF(E1633="halfyearly",DATE(IF(MONTH(H1633)&gt;=7,YEAR(H1633)+1,YEAR(H1633)),VLOOKUP(MONTH(H1633),index!$D$2:$G$13,4,0),DAY(H1633)),
DATE(YEAR(H1633)+1,MONTH(H1633),DAY(H1633)))))-H1633))+H1633)</f>
        <v/>
      </c>
      <c r="J1633" s="9" t="str">
        <f t="shared" si="172"/>
        <v/>
      </c>
      <c r="K1633" s="11" t="str">
        <f t="shared" si="173"/>
        <v/>
      </c>
      <c r="L1633" s="11" t="str">
        <f t="shared" si="174"/>
        <v/>
      </c>
      <c r="M1633" s="11" t="str">
        <f>IF(A1633="","",VLOOKUP(E1633,index!$A$1:$B$6,2,0)*K1633*G1633)</f>
        <v/>
      </c>
      <c r="N1633" s="11" t="str">
        <f>IF(A1633="","",-PMT(G1633*VLOOKUP(E1633,index!$A$1:$B$6,2,0),C1633,F1633,0,0))</f>
        <v/>
      </c>
      <c r="O1633" s="11" t="str">
        <f t="shared" si="175"/>
        <v/>
      </c>
      <c r="P1633" s="11" t="str">
        <f t="shared" si="170"/>
        <v/>
      </c>
    </row>
    <row r="1634" spans="1:16" x14ac:dyDescent="0.25">
      <c r="A1634" s="9" t="str">
        <f>IF(A1633="","",IF(B1633&lt;C1633,A1633,IF(A1633=MAX('entry data'!$B$8:$B$507),"",A1633+1)))</f>
        <v/>
      </c>
      <c r="B1634" s="9" t="str">
        <f t="shared" si="171"/>
        <v/>
      </c>
      <c r="C1634" s="9" t="str">
        <f>IF(ISERROR(VLOOKUP(A1634,'entry data'!B:G,6,0)),"",VLOOKUP(A1634,'entry data'!B:G,6,0))</f>
        <v/>
      </c>
      <c r="D1634" s="9" t="str">
        <f>IF(ISERROR(VLOOKUP(A1634,'entry data'!B:C,2,0)),"",VLOOKUP(A1634,'entry data'!B:C,2,0))</f>
        <v/>
      </c>
      <c r="E1634" s="9" t="str">
        <f>IF(ISERROR(VLOOKUP(A1634,'entry data'!B:E,4,0)),"",VLOOKUP(A1634,'entry data'!B:E,4,0))</f>
        <v/>
      </c>
      <c r="F1634" s="11" t="str">
        <f>IF(A1634="","",IF(ISERROR(VLOOKUP(A1634,'entry data'!B:F,5,0)),"",VLOOKUP(A1634,'entry data'!B:F,5,0)))</f>
        <v/>
      </c>
      <c r="G1634" s="12" t="str">
        <f>IF(A1634="","",IF(ISERROR(VLOOKUP(A1634,'entry data'!B:I,8,0)),"",VLOOKUP(A1634,'entry data'!B:I,7,0)))</f>
        <v/>
      </c>
      <c r="H1634" s="13" t="str">
        <f>IF(A1634="","",IF(B1634=1,VLOOKUP(A1634,'entry data'!B:D,3,0),I1633))</f>
        <v/>
      </c>
      <c r="I1634" s="14" t="str">
        <f>IF(A1634="","",IF(E1634="weekly",7,IF(E1634="fortnightly",14,IF(E1634="monthly",DATE(IF(MONTH(H1634)=12,YEAR(H1634)+1,YEAR(H1634)),VLOOKUP(MONTH(H1634),index!$D$2:$G$13,2,0),DAY(H1634)),
IF(E1634="quarterly",DATE(IF(MONTH(H1634)&gt;=10,YEAR(H1634)+1,YEAR(H1634)),VLOOKUP(MONTH(H1634),index!$D$2:$G$13,3,0),DAY(H1634)),
IF(E1634="halfyearly",DATE(IF(MONTH(H1634)&gt;=7,YEAR(H1634)+1,YEAR(H1634)),VLOOKUP(MONTH(H1634),index!$D$2:$G$13,4,0),DAY(H1634)),
DATE(YEAR(H1634)+1,MONTH(H1634),DAY(H1634)))))-H1634))+H1634)</f>
        <v/>
      </c>
      <c r="J1634" s="9" t="str">
        <f t="shared" si="172"/>
        <v/>
      </c>
      <c r="K1634" s="11" t="str">
        <f t="shared" si="173"/>
        <v/>
      </c>
      <c r="L1634" s="11" t="str">
        <f t="shared" si="174"/>
        <v/>
      </c>
      <c r="M1634" s="11" t="str">
        <f>IF(A1634="","",VLOOKUP(E1634,index!$A$1:$B$6,2,0)*K1634*G1634)</f>
        <v/>
      </c>
      <c r="N1634" s="11" t="str">
        <f>IF(A1634="","",-PMT(G1634*VLOOKUP(E1634,index!$A$1:$B$6,2,0),C1634,F1634,0,0))</f>
        <v/>
      </c>
      <c r="O1634" s="11" t="str">
        <f t="shared" si="175"/>
        <v/>
      </c>
      <c r="P1634" s="11" t="str">
        <f t="shared" si="170"/>
        <v/>
      </c>
    </row>
    <row r="1635" spans="1:16" x14ac:dyDescent="0.25">
      <c r="A1635" s="9" t="str">
        <f>IF(A1634="","",IF(B1634&lt;C1634,A1634,IF(A1634=MAX('entry data'!$B$8:$B$507),"",A1634+1)))</f>
        <v/>
      </c>
      <c r="B1635" s="9" t="str">
        <f t="shared" si="171"/>
        <v/>
      </c>
      <c r="C1635" s="9" t="str">
        <f>IF(ISERROR(VLOOKUP(A1635,'entry data'!B:G,6,0)),"",VLOOKUP(A1635,'entry data'!B:G,6,0))</f>
        <v/>
      </c>
      <c r="D1635" s="9" t="str">
        <f>IF(ISERROR(VLOOKUP(A1635,'entry data'!B:C,2,0)),"",VLOOKUP(A1635,'entry data'!B:C,2,0))</f>
        <v/>
      </c>
      <c r="E1635" s="9" t="str">
        <f>IF(ISERROR(VLOOKUP(A1635,'entry data'!B:E,4,0)),"",VLOOKUP(A1635,'entry data'!B:E,4,0))</f>
        <v/>
      </c>
      <c r="F1635" s="11" t="str">
        <f>IF(A1635="","",IF(ISERROR(VLOOKUP(A1635,'entry data'!B:F,5,0)),"",VLOOKUP(A1635,'entry data'!B:F,5,0)))</f>
        <v/>
      </c>
      <c r="G1635" s="12" t="str">
        <f>IF(A1635="","",IF(ISERROR(VLOOKUP(A1635,'entry data'!B:I,8,0)),"",VLOOKUP(A1635,'entry data'!B:I,7,0)))</f>
        <v/>
      </c>
      <c r="H1635" s="13" t="str">
        <f>IF(A1635="","",IF(B1635=1,VLOOKUP(A1635,'entry data'!B:D,3,0),I1634))</f>
        <v/>
      </c>
      <c r="I1635" s="14" t="str">
        <f>IF(A1635="","",IF(E1635="weekly",7,IF(E1635="fortnightly",14,IF(E1635="monthly",DATE(IF(MONTH(H1635)=12,YEAR(H1635)+1,YEAR(H1635)),VLOOKUP(MONTH(H1635),index!$D$2:$G$13,2,0),DAY(H1635)),
IF(E1635="quarterly",DATE(IF(MONTH(H1635)&gt;=10,YEAR(H1635)+1,YEAR(H1635)),VLOOKUP(MONTH(H1635),index!$D$2:$G$13,3,0),DAY(H1635)),
IF(E1635="halfyearly",DATE(IF(MONTH(H1635)&gt;=7,YEAR(H1635)+1,YEAR(H1635)),VLOOKUP(MONTH(H1635),index!$D$2:$G$13,4,0),DAY(H1635)),
DATE(YEAR(H1635)+1,MONTH(H1635),DAY(H1635)))))-H1635))+H1635)</f>
        <v/>
      </c>
      <c r="J1635" s="9" t="str">
        <f t="shared" si="172"/>
        <v/>
      </c>
      <c r="K1635" s="11" t="str">
        <f t="shared" si="173"/>
        <v/>
      </c>
      <c r="L1635" s="11" t="str">
        <f t="shared" si="174"/>
        <v/>
      </c>
      <c r="M1635" s="11" t="str">
        <f>IF(A1635="","",VLOOKUP(E1635,index!$A$1:$B$6,2,0)*K1635*G1635)</f>
        <v/>
      </c>
      <c r="N1635" s="11" t="str">
        <f>IF(A1635="","",-PMT(G1635*VLOOKUP(E1635,index!$A$1:$B$6,2,0),C1635,F1635,0,0))</f>
        <v/>
      </c>
      <c r="O1635" s="11" t="str">
        <f t="shared" si="175"/>
        <v/>
      </c>
      <c r="P1635" s="11" t="str">
        <f t="shared" si="170"/>
        <v/>
      </c>
    </row>
    <row r="1636" spans="1:16" x14ac:dyDescent="0.25">
      <c r="A1636" s="9" t="str">
        <f>IF(A1635="","",IF(B1635&lt;C1635,A1635,IF(A1635=MAX('entry data'!$B$8:$B$507),"",A1635+1)))</f>
        <v/>
      </c>
      <c r="B1636" s="9" t="str">
        <f t="shared" si="171"/>
        <v/>
      </c>
      <c r="C1636" s="9" t="str">
        <f>IF(ISERROR(VLOOKUP(A1636,'entry data'!B:G,6,0)),"",VLOOKUP(A1636,'entry data'!B:G,6,0))</f>
        <v/>
      </c>
      <c r="D1636" s="9" t="str">
        <f>IF(ISERROR(VLOOKUP(A1636,'entry data'!B:C,2,0)),"",VLOOKUP(A1636,'entry data'!B:C,2,0))</f>
        <v/>
      </c>
      <c r="E1636" s="9" t="str">
        <f>IF(ISERROR(VLOOKUP(A1636,'entry data'!B:E,4,0)),"",VLOOKUP(A1636,'entry data'!B:E,4,0))</f>
        <v/>
      </c>
      <c r="F1636" s="11" t="str">
        <f>IF(A1636="","",IF(ISERROR(VLOOKUP(A1636,'entry data'!B:F,5,0)),"",VLOOKUP(A1636,'entry data'!B:F,5,0)))</f>
        <v/>
      </c>
      <c r="G1636" s="12" t="str">
        <f>IF(A1636="","",IF(ISERROR(VLOOKUP(A1636,'entry data'!B:I,8,0)),"",VLOOKUP(A1636,'entry data'!B:I,7,0)))</f>
        <v/>
      </c>
      <c r="H1636" s="13" t="str">
        <f>IF(A1636="","",IF(B1636=1,VLOOKUP(A1636,'entry data'!B:D,3,0),I1635))</f>
        <v/>
      </c>
      <c r="I1636" s="14" t="str">
        <f>IF(A1636="","",IF(E1636="weekly",7,IF(E1636="fortnightly",14,IF(E1636="monthly",DATE(IF(MONTH(H1636)=12,YEAR(H1636)+1,YEAR(H1636)),VLOOKUP(MONTH(H1636),index!$D$2:$G$13,2,0),DAY(H1636)),
IF(E1636="quarterly",DATE(IF(MONTH(H1636)&gt;=10,YEAR(H1636)+1,YEAR(H1636)),VLOOKUP(MONTH(H1636),index!$D$2:$G$13,3,0),DAY(H1636)),
IF(E1636="halfyearly",DATE(IF(MONTH(H1636)&gt;=7,YEAR(H1636)+1,YEAR(H1636)),VLOOKUP(MONTH(H1636),index!$D$2:$G$13,4,0),DAY(H1636)),
DATE(YEAR(H1636)+1,MONTH(H1636),DAY(H1636)))))-H1636))+H1636)</f>
        <v/>
      </c>
      <c r="J1636" s="9" t="str">
        <f t="shared" si="172"/>
        <v/>
      </c>
      <c r="K1636" s="11" t="str">
        <f t="shared" si="173"/>
        <v/>
      </c>
      <c r="L1636" s="11" t="str">
        <f t="shared" si="174"/>
        <v/>
      </c>
      <c r="M1636" s="11" t="str">
        <f>IF(A1636="","",VLOOKUP(E1636,index!$A$1:$B$6,2,0)*K1636*G1636)</f>
        <v/>
      </c>
      <c r="N1636" s="11" t="str">
        <f>IF(A1636="","",-PMT(G1636*VLOOKUP(E1636,index!$A$1:$B$6,2,0),C1636,F1636,0,0))</f>
        <v/>
      </c>
      <c r="O1636" s="11" t="str">
        <f t="shared" si="175"/>
        <v/>
      </c>
      <c r="P1636" s="11" t="str">
        <f t="shared" si="170"/>
        <v/>
      </c>
    </row>
    <row r="1637" spans="1:16" x14ac:dyDescent="0.25">
      <c r="A1637" s="9" t="str">
        <f>IF(A1636="","",IF(B1636&lt;C1636,A1636,IF(A1636=MAX('entry data'!$B$8:$B$507),"",A1636+1)))</f>
        <v/>
      </c>
      <c r="B1637" s="9" t="str">
        <f t="shared" si="171"/>
        <v/>
      </c>
      <c r="C1637" s="9" t="str">
        <f>IF(ISERROR(VLOOKUP(A1637,'entry data'!B:G,6,0)),"",VLOOKUP(A1637,'entry data'!B:G,6,0))</f>
        <v/>
      </c>
      <c r="D1637" s="9" t="str">
        <f>IF(ISERROR(VLOOKUP(A1637,'entry data'!B:C,2,0)),"",VLOOKUP(A1637,'entry data'!B:C,2,0))</f>
        <v/>
      </c>
      <c r="E1637" s="9" t="str">
        <f>IF(ISERROR(VLOOKUP(A1637,'entry data'!B:E,4,0)),"",VLOOKUP(A1637,'entry data'!B:E,4,0))</f>
        <v/>
      </c>
      <c r="F1637" s="11" t="str">
        <f>IF(A1637="","",IF(ISERROR(VLOOKUP(A1637,'entry data'!B:F,5,0)),"",VLOOKUP(A1637,'entry data'!B:F,5,0)))</f>
        <v/>
      </c>
      <c r="G1637" s="12" t="str">
        <f>IF(A1637="","",IF(ISERROR(VLOOKUP(A1637,'entry data'!B:I,8,0)),"",VLOOKUP(A1637,'entry data'!B:I,7,0)))</f>
        <v/>
      </c>
      <c r="H1637" s="13" t="str">
        <f>IF(A1637="","",IF(B1637=1,VLOOKUP(A1637,'entry data'!B:D,3,0),I1636))</f>
        <v/>
      </c>
      <c r="I1637" s="14" t="str">
        <f>IF(A1637="","",IF(E1637="weekly",7,IF(E1637="fortnightly",14,IF(E1637="monthly",DATE(IF(MONTH(H1637)=12,YEAR(H1637)+1,YEAR(H1637)),VLOOKUP(MONTH(H1637),index!$D$2:$G$13,2,0),DAY(H1637)),
IF(E1637="quarterly",DATE(IF(MONTH(H1637)&gt;=10,YEAR(H1637)+1,YEAR(H1637)),VLOOKUP(MONTH(H1637),index!$D$2:$G$13,3,0),DAY(H1637)),
IF(E1637="halfyearly",DATE(IF(MONTH(H1637)&gt;=7,YEAR(H1637)+1,YEAR(H1637)),VLOOKUP(MONTH(H1637),index!$D$2:$G$13,4,0),DAY(H1637)),
DATE(YEAR(H1637)+1,MONTH(H1637),DAY(H1637)))))-H1637))+H1637)</f>
        <v/>
      </c>
      <c r="J1637" s="9" t="str">
        <f t="shared" si="172"/>
        <v/>
      </c>
      <c r="K1637" s="11" t="str">
        <f t="shared" si="173"/>
        <v/>
      </c>
      <c r="L1637" s="11" t="str">
        <f t="shared" si="174"/>
        <v/>
      </c>
      <c r="M1637" s="11" t="str">
        <f>IF(A1637="","",VLOOKUP(E1637,index!$A$1:$B$6,2,0)*K1637*G1637)</f>
        <v/>
      </c>
      <c r="N1637" s="11" t="str">
        <f>IF(A1637="","",-PMT(G1637*VLOOKUP(E1637,index!$A$1:$B$6,2,0),C1637,F1637,0,0))</f>
        <v/>
      </c>
      <c r="O1637" s="11" t="str">
        <f t="shared" si="175"/>
        <v/>
      </c>
      <c r="P1637" s="11" t="str">
        <f t="shared" si="170"/>
        <v/>
      </c>
    </row>
    <row r="1638" spans="1:16" x14ac:dyDescent="0.25">
      <c r="A1638" s="9" t="str">
        <f>IF(A1637="","",IF(B1637&lt;C1637,A1637,IF(A1637=MAX('entry data'!$B$8:$B$507),"",A1637+1)))</f>
        <v/>
      </c>
      <c r="B1638" s="9" t="str">
        <f t="shared" si="171"/>
        <v/>
      </c>
      <c r="C1638" s="9" t="str">
        <f>IF(ISERROR(VLOOKUP(A1638,'entry data'!B:G,6,0)),"",VLOOKUP(A1638,'entry data'!B:G,6,0))</f>
        <v/>
      </c>
      <c r="D1638" s="9" t="str">
        <f>IF(ISERROR(VLOOKUP(A1638,'entry data'!B:C,2,0)),"",VLOOKUP(A1638,'entry data'!B:C,2,0))</f>
        <v/>
      </c>
      <c r="E1638" s="9" t="str">
        <f>IF(ISERROR(VLOOKUP(A1638,'entry data'!B:E,4,0)),"",VLOOKUP(A1638,'entry data'!B:E,4,0))</f>
        <v/>
      </c>
      <c r="F1638" s="11" t="str">
        <f>IF(A1638="","",IF(ISERROR(VLOOKUP(A1638,'entry data'!B:F,5,0)),"",VLOOKUP(A1638,'entry data'!B:F,5,0)))</f>
        <v/>
      </c>
      <c r="G1638" s="12" t="str">
        <f>IF(A1638="","",IF(ISERROR(VLOOKUP(A1638,'entry data'!B:I,8,0)),"",VLOOKUP(A1638,'entry data'!B:I,7,0)))</f>
        <v/>
      </c>
      <c r="H1638" s="13" t="str">
        <f>IF(A1638="","",IF(B1638=1,VLOOKUP(A1638,'entry data'!B:D,3,0),I1637))</f>
        <v/>
      </c>
      <c r="I1638" s="14" t="str">
        <f>IF(A1638="","",IF(E1638="weekly",7,IF(E1638="fortnightly",14,IF(E1638="monthly",DATE(IF(MONTH(H1638)=12,YEAR(H1638)+1,YEAR(H1638)),VLOOKUP(MONTH(H1638),index!$D$2:$G$13,2,0),DAY(H1638)),
IF(E1638="quarterly",DATE(IF(MONTH(H1638)&gt;=10,YEAR(H1638)+1,YEAR(H1638)),VLOOKUP(MONTH(H1638),index!$D$2:$G$13,3,0),DAY(H1638)),
IF(E1638="halfyearly",DATE(IF(MONTH(H1638)&gt;=7,YEAR(H1638)+1,YEAR(H1638)),VLOOKUP(MONTH(H1638),index!$D$2:$G$13,4,0),DAY(H1638)),
DATE(YEAR(H1638)+1,MONTH(H1638),DAY(H1638)))))-H1638))+H1638)</f>
        <v/>
      </c>
      <c r="J1638" s="9" t="str">
        <f t="shared" si="172"/>
        <v/>
      </c>
      <c r="K1638" s="11" t="str">
        <f t="shared" si="173"/>
        <v/>
      </c>
      <c r="L1638" s="11" t="str">
        <f t="shared" si="174"/>
        <v/>
      </c>
      <c r="M1638" s="11" t="str">
        <f>IF(A1638="","",VLOOKUP(E1638,index!$A$1:$B$6,2,0)*K1638*G1638)</f>
        <v/>
      </c>
      <c r="N1638" s="11" t="str">
        <f>IF(A1638="","",-PMT(G1638*VLOOKUP(E1638,index!$A$1:$B$6,2,0),C1638,F1638,0,0))</f>
        <v/>
      </c>
      <c r="O1638" s="11" t="str">
        <f t="shared" si="175"/>
        <v/>
      </c>
      <c r="P1638" s="11" t="str">
        <f t="shared" si="170"/>
        <v/>
      </c>
    </row>
    <row r="1639" spans="1:16" x14ac:dyDescent="0.25">
      <c r="A1639" s="9" t="str">
        <f>IF(A1638="","",IF(B1638&lt;C1638,A1638,IF(A1638=MAX('entry data'!$B$8:$B$507),"",A1638+1)))</f>
        <v/>
      </c>
      <c r="B1639" s="9" t="str">
        <f t="shared" si="171"/>
        <v/>
      </c>
      <c r="C1639" s="9" t="str">
        <f>IF(ISERROR(VLOOKUP(A1639,'entry data'!B:G,6,0)),"",VLOOKUP(A1639,'entry data'!B:G,6,0))</f>
        <v/>
      </c>
      <c r="D1639" s="9" t="str">
        <f>IF(ISERROR(VLOOKUP(A1639,'entry data'!B:C,2,0)),"",VLOOKUP(A1639,'entry data'!B:C,2,0))</f>
        <v/>
      </c>
      <c r="E1639" s="9" t="str">
        <f>IF(ISERROR(VLOOKUP(A1639,'entry data'!B:E,4,0)),"",VLOOKUP(A1639,'entry data'!B:E,4,0))</f>
        <v/>
      </c>
      <c r="F1639" s="11" t="str">
        <f>IF(A1639="","",IF(ISERROR(VLOOKUP(A1639,'entry data'!B:F,5,0)),"",VLOOKUP(A1639,'entry data'!B:F,5,0)))</f>
        <v/>
      </c>
      <c r="G1639" s="12" t="str">
        <f>IF(A1639="","",IF(ISERROR(VLOOKUP(A1639,'entry data'!B:I,8,0)),"",VLOOKUP(A1639,'entry data'!B:I,7,0)))</f>
        <v/>
      </c>
      <c r="H1639" s="13" t="str">
        <f>IF(A1639="","",IF(B1639=1,VLOOKUP(A1639,'entry data'!B:D,3,0),I1638))</f>
        <v/>
      </c>
      <c r="I1639" s="14" t="str">
        <f>IF(A1639="","",IF(E1639="weekly",7,IF(E1639="fortnightly",14,IF(E1639="monthly",DATE(IF(MONTH(H1639)=12,YEAR(H1639)+1,YEAR(H1639)),VLOOKUP(MONTH(H1639),index!$D$2:$G$13,2,0),DAY(H1639)),
IF(E1639="quarterly",DATE(IF(MONTH(H1639)&gt;=10,YEAR(H1639)+1,YEAR(H1639)),VLOOKUP(MONTH(H1639),index!$D$2:$G$13,3,0),DAY(H1639)),
IF(E1639="halfyearly",DATE(IF(MONTH(H1639)&gt;=7,YEAR(H1639)+1,YEAR(H1639)),VLOOKUP(MONTH(H1639),index!$D$2:$G$13,4,0),DAY(H1639)),
DATE(YEAR(H1639)+1,MONTH(H1639),DAY(H1639)))))-H1639))+H1639)</f>
        <v/>
      </c>
      <c r="J1639" s="9" t="str">
        <f t="shared" si="172"/>
        <v/>
      </c>
      <c r="K1639" s="11" t="str">
        <f t="shared" si="173"/>
        <v/>
      </c>
      <c r="L1639" s="11" t="str">
        <f t="shared" si="174"/>
        <v/>
      </c>
      <c r="M1639" s="11" t="str">
        <f>IF(A1639="","",VLOOKUP(E1639,index!$A$1:$B$6,2,0)*K1639*G1639)</f>
        <v/>
      </c>
      <c r="N1639" s="11" t="str">
        <f>IF(A1639="","",-PMT(G1639*VLOOKUP(E1639,index!$A$1:$B$6,2,0),C1639,F1639,0,0))</f>
        <v/>
      </c>
      <c r="O1639" s="11" t="str">
        <f t="shared" si="175"/>
        <v/>
      </c>
      <c r="P1639" s="11" t="str">
        <f t="shared" si="170"/>
        <v/>
      </c>
    </row>
    <row r="1640" spans="1:16" x14ac:dyDescent="0.25">
      <c r="A1640" s="9" t="str">
        <f>IF(A1639="","",IF(B1639&lt;C1639,A1639,IF(A1639=MAX('entry data'!$B$8:$B$507),"",A1639+1)))</f>
        <v/>
      </c>
      <c r="B1640" s="9" t="str">
        <f t="shared" si="171"/>
        <v/>
      </c>
      <c r="C1640" s="9" t="str">
        <f>IF(ISERROR(VLOOKUP(A1640,'entry data'!B:G,6,0)),"",VLOOKUP(A1640,'entry data'!B:G,6,0))</f>
        <v/>
      </c>
      <c r="D1640" s="9" t="str">
        <f>IF(ISERROR(VLOOKUP(A1640,'entry data'!B:C,2,0)),"",VLOOKUP(A1640,'entry data'!B:C,2,0))</f>
        <v/>
      </c>
      <c r="E1640" s="9" t="str">
        <f>IF(ISERROR(VLOOKUP(A1640,'entry data'!B:E,4,0)),"",VLOOKUP(A1640,'entry data'!B:E,4,0))</f>
        <v/>
      </c>
      <c r="F1640" s="11" t="str">
        <f>IF(A1640="","",IF(ISERROR(VLOOKUP(A1640,'entry data'!B:F,5,0)),"",VLOOKUP(A1640,'entry data'!B:F,5,0)))</f>
        <v/>
      </c>
      <c r="G1640" s="12" t="str">
        <f>IF(A1640="","",IF(ISERROR(VLOOKUP(A1640,'entry data'!B:I,8,0)),"",VLOOKUP(A1640,'entry data'!B:I,7,0)))</f>
        <v/>
      </c>
      <c r="H1640" s="13" t="str">
        <f>IF(A1640="","",IF(B1640=1,VLOOKUP(A1640,'entry data'!B:D,3,0),I1639))</f>
        <v/>
      </c>
      <c r="I1640" s="14" t="str">
        <f>IF(A1640="","",IF(E1640="weekly",7,IF(E1640="fortnightly",14,IF(E1640="monthly",DATE(IF(MONTH(H1640)=12,YEAR(H1640)+1,YEAR(H1640)),VLOOKUP(MONTH(H1640),index!$D$2:$G$13,2,0),DAY(H1640)),
IF(E1640="quarterly",DATE(IF(MONTH(H1640)&gt;=10,YEAR(H1640)+1,YEAR(H1640)),VLOOKUP(MONTH(H1640),index!$D$2:$G$13,3,0),DAY(H1640)),
IF(E1640="halfyearly",DATE(IF(MONTH(H1640)&gt;=7,YEAR(H1640)+1,YEAR(H1640)),VLOOKUP(MONTH(H1640),index!$D$2:$G$13,4,0),DAY(H1640)),
DATE(YEAR(H1640)+1,MONTH(H1640),DAY(H1640)))))-H1640))+H1640)</f>
        <v/>
      </c>
      <c r="J1640" s="9" t="str">
        <f t="shared" si="172"/>
        <v/>
      </c>
      <c r="K1640" s="11" t="str">
        <f t="shared" si="173"/>
        <v/>
      </c>
      <c r="L1640" s="11" t="str">
        <f t="shared" si="174"/>
        <v/>
      </c>
      <c r="M1640" s="11" t="str">
        <f>IF(A1640="","",VLOOKUP(E1640,index!$A$1:$B$6,2,0)*K1640*G1640)</f>
        <v/>
      </c>
      <c r="N1640" s="11" t="str">
        <f>IF(A1640="","",-PMT(G1640*VLOOKUP(E1640,index!$A$1:$B$6,2,0),C1640,F1640,0,0))</f>
        <v/>
      </c>
      <c r="O1640" s="11" t="str">
        <f t="shared" si="175"/>
        <v/>
      </c>
      <c r="P1640" s="11" t="str">
        <f t="shared" si="170"/>
        <v/>
      </c>
    </row>
    <row r="1641" spans="1:16" x14ac:dyDescent="0.25">
      <c r="A1641" s="9" t="str">
        <f>IF(A1640="","",IF(B1640&lt;C1640,A1640,IF(A1640=MAX('entry data'!$B$8:$B$507),"",A1640+1)))</f>
        <v/>
      </c>
      <c r="B1641" s="9" t="str">
        <f t="shared" si="171"/>
        <v/>
      </c>
      <c r="C1641" s="9" t="str">
        <f>IF(ISERROR(VLOOKUP(A1641,'entry data'!B:G,6,0)),"",VLOOKUP(A1641,'entry data'!B:G,6,0))</f>
        <v/>
      </c>
      <c r="D1641" s="9" t="str">
        <f>IF(ISERROR(VLOOKUP(A1641,'entry data'!B:C,2,0)),"",VLOOKUP(A1641,'entry data'!B:C,2,0))</f>
        <v/>
      </c>
      <c r="E1641" s="9" t="str">
        <f>IF(ISERROR(VLOOKUP(A1641,'entry data'!B:E,4,0)),"",VLOOKUP(A1641,'entry data'!B:E,4,0))</f>
        <v/>
      </c>
      <c r="F1641" s="11" t="str">
        <f>IF(A1641="","",IF(ISERROR(VLOOKUP(A1641,'entry data'!B:F,5,0)),"",VLOOKUP(A1641,'entry data'!B:F,5,0)))</f>
        <v/>
      </c>
      <c r="G1641" s="12" t="str">
        <f>IF(A1641="","",IF(ISERROR(VLOOKUP(A1641,'entry data'!B:I,8,0)),"",VLOOKUP(A1641,'entry data'!B:I,7,0)))</f>
        <v/>
      </c>
      <c r="H1641" s="13" t="str">
        <f>IF(A1641="","",IF(B1641=1,VLOOKUP(A1641,'entry data'!B:D,3,0),I1640))</f>
        <v/>
      </c>
      <c r="I1641" s="14" t="str">
        <f>IF(A1641="","",IF(E1641="weekly",7,IF(E1641="fortnightly",14,IF(E1641="monthly",DATE(IF(MONTH(H1641)=12,YEAR(H1641)+1,YEAR(H1641)),VLOOKUP(MONTH(H1641),index!$D$2:$G$13,2,0),DAY(H1641)),
IF(E1641="quarterly",DATE(IF(MONTH(H1641)&gt;=10,YEAR(H1641)+1,YEAR(H1641)),VLOOKUP(MONTH(H1641),index!$D$2:$G$13,3,0),DAY(H1641)),
IF(E1641="halfyearly",DATE(IF(MONTH(H1641)&gt;=7,YEAR(H1641)+1,YEAR(H1641)),VLOOKUP(MONTH(H1641),index!$D$2:$G$13,4,0),DAY(H1641)),
DATE(YEAR(H1641)+1,MONTH(H1641),DAY(H1641)))))-H1641))+H1641)</f>
        <v/>
      </c>
      <c r="J1641" s="9" t="str">
        <f t="shared" si="172"/>
        <v/>
      </c>
      <c r="K1641" s="11" t="str">
        <f t="shared" si="173"/>
        <v/>
      </c>
      <c r="L1641" s="11" t="str">
        <f t="shared" si="174"/>
        <v/>
      </c>
      <c r="M1641" s="11" t="str">
        <f>IF(A1641="","",VLOOKUP(E1641,index!$A$1:$B$6,2,0)*K1641*G1641)</f>
        <v/>
      </c>
      <c r="N1641" s="11" t="str">
        <f>IF(A1641="","",-PMT(G1641*VLOOKUP(E1641,index!$A$1:$B$6,2,0),C1641,F1641,0,0))</f>
        <v/>
      </c>
      <c r="O1641" s="11" t="str">
        <f t="shared" si="175"/>
        <v/>
      </c>
      <c r="P1641" s="11" t="str">
        <f t="shared" si="170"/>
        <v/>
      </c>
    </row>
    <row r="1642" spans="1:16" x14ac:dyDescent="0.25">
      <c r="A1642" s="9" t="str">
        <f>IF(A1641="","",IF(B1641&lt;C1641,A1641,IF(A1641=MAX('entry data'!$B$8:$B$507),"",A1641+1)))</f>
        <v/>
      </c>
      <c r="B1642" s="9" t="str">
        <f t="shared" si="171"/>
        <v/>
      </c>
      <c r="C1642" s="9" t="str">
        <f>IF(ISERROR(VLOOKUP(A1642,'entry data'!B:G,6,0)),"",VLOOKUP(A1642,'entry data'!B:G,6,0))</f>
        <v/>
      </c>
      <c r="D1642" s="9" t="str">
        <f>IF(ISERROR(VLOOKUP(A1642,'entry data'!B:C,2,0)),"",VLOOKUP(A1642,'entry data'!B:C,2,0))</f>
        <v/>
      </c>
      <c r="E1642" s="9" t="str">
        <f>IF(ISERROR(VLOOKUP(A1642,'entry data'!B:E,4,0)),"",VLOOKUP(A1642,'entry data'!B:E,4,0))</f>
        <v/>
      </c>
      <c r="F1642" s="11" t="str">
        <f>IF(A1642="","",IF(ISERROR(VLOOKUP(A1642,'entry data'!B:F,5,0)),"",VLOOKUP(A1642,'entry data'!B:F,5,0)))</f>
        <v/>
      </c>
      <c r="G1642" s="12" t="str">
        <f>IF(A1642="","",IF(ISERROR(VLOOKUP(A1642,'entry data'!B:I,8,0)),"",VLOOKUP(A1642,'entry data'!B:I,7,0)))</f>
        <v/>
      </c>
      <c r="H1642" s="13" t="str">
        <f>IF(A1642="","",IF(B1642=1,VLOOKUP(A1642,'entry data'!B:D,3,0),I1641))</f>
        <v/>
      </c>
      <c r="I1642" s="14" t="str">
        <f>IF(A1642="","",IF(E1642="weekly",7,IF(E1642="fortnightly",14,IF(E1642="monthly",DATE(IF(MONTH(H1642)=12,YEAR(H1642)+1,YEAR(H1642)),VLOOKUP(MONTH(H1642),index!$D$2:$G$13,2,0),DAY(H1642)),
IF(E1642="quarterly",DATE(IF(MONTH(H1642)&gt;=10,YEAR(H1642)+1,YEAR(H1642)),VLOOKUP(MONTH(H1642),index!$D$2:$G$13,3,0),DAY(H1642)),
IF(E1642="halfyearly",DATE(IF(MONTH(H1642)&gt;=7,YEAR(H1642)+1,YEAR(H1642)),VLOOKUP(MONTH(H1642),index!$D$2:$G$13,4,0),DAY(H1642)),
DATE(YEAR(H1642)+1,MONTH(H1642),DAY(H1642)))))-H1642))+H1642)</f>
        <v/>
      </c>
      <c r="J1642" s="9" t="str">
        <f t="shared" si="172"/>
        <v/>
      </c>
      <c r="K1642" s="11" t="str">
        <f t="shared" si="173"/>
        <v/>
      </c>
      <c r="L1642" s="11" t="str">
        <f t="shared" si="174"/>
        <v/>
      </c>
      <c r="M1642" s="11" t="str">
        <f>IF(A1642="","",VLOOKUP(E1642,index!$A$1:$B$6,2,0)*K1642*G1642)</f>
        <v/>
      </c>
      <c r="N1642" s="11" t="str">
        <f>IF(A1642="","",-PMT(G1642*VLOOKUP(E1642,index!$A$1:$B$6,2,0),C1642,F1642,0,0))</f>
        <v/>
      </c>
      <c r="O1642" s="11" t="str">
        <f t="shared" si="175"/>
        <v/>
      </c>
      <c r="P1642" s="11" t="str">
        <f t="shared" si="170"/>
        <v/>
      </c>
    </row>
    <row r="1643" spans="1:16" x14ac:dyDescent="0.25">
      <c r="A1643" s="9" t="str">
        <f>IF(A1642="","",IF(B1642&lt;C1642,A1642,IF(A1642=MAX('entry data'!$B$8:$B$507),"",A1642+1)))</f>
        <v/>
      </c>
      <c r="B1643" s="9" t="str">
        <f t="shared" si="171"/>
        <v/>
      </c>
      <c r="C1643" s="9" t="str">
        <f>IF(ISERROR(VLOOKUP(A1643,'entry data'!B:G,6,0)),"",VLOOKUP(A1643,'entry data'!B:G,6,0))</f>
        <v/>
      </c>
      <c r="D1643" s="9" t="str">
        <f>IF(ISERROR(VLOOKUP(A1643,'entry data'!B:C,2,0)),"",VLOOKUP(A1643,'entry data'!B:C,2,0))</f>
        <v/>
      </c>
      <c r="E1643" s="9" t="str">
        <f>IF(ISERROR(VLOOKUP(A1643,'entry data'!B:E,4,0)),"",VLOOKUP(A1643,'entry data'!B:E,4,0))</f>
        <v/>
      </c>
      <c r="F1643" s="11" t="str">
        <f>IF(A1643="","",IF(ISERROR(VLOOKUP(A1643,'entry data'!B:F,5,0)),"",VLOOKUP(A1643,'entry data'!B:F,5,0)))</f>
        <v/>
      </c>
      <c r="G1643" s="12" t="str">
        <f>IF(A1643="","",IF(ISERROR(VLOOKUP(A1643,'entry data'!B:I,8,0)),"",VLOOKUP(A1643,'entry data'!B:I,7,0)))</f>
        <v/>
      </c>
      <c r="H1643" s="13" t="str">
        <f>IF(A1643="","",IF(B1643=1,VLOOKUP(A1643,'entry data'!B:D,3,0),I1642))</f>
        <v/>
      </c>
      <c r="I1643" s="14" t="str">
        <f>IF(A1643="","",IF(E1643="weekly",7,IF(E1643="fortnightly",14,IF(E1643="monthly",DATE(IF(MONTH(H1643)=12,YEAR(H1643)+1,YEAR(H1643)),VLOOKUP(MONTH(H1643),index!$D$2:$G$13,2,0),DAY(H1643)),
IF(E1643="quarterly",DATE(IF(MONTH(H1643)&gt;=10,YEAR(H1643)+1,YEAR(H1643)),VLOOKUP(MONTH(H1643),index!$D$2:$G$13,3,0),DAY(H1643)),
IF(E1643="halfyearly",DATE(IF(MONTH(H1643)&gt;=7,YEAR(H1643)+1,YEAR(H1643)),VLOOKUP(MONTH(H1643),index!$D$2:$G$13,4,0),DAY(H1643)),
DATE(YEAR(H1643)+1,MONTH(H1643),DAY(H1643)))))-H1643))+H1643)</f>
        <v/>
      </c>
      <c r="J1643" s="9" t="str">
        <f t="shared" si="172"/>
        <v/>
      </c>
      <c r="K1643" s="11" t="str">
        <f t="shared" si="173"/>
        <v/>
      </c>
      <c r="L1643" s="11" t="str">
        <f t="shared" si="174"/>
        <v/>
      </c>
      <c r="M1643" s="11" t="str">
        <f>IF(A1643="","",VLOOKUP(E1643,index!$A$1:$B$6,2,0)*K1643*G1643)</f>
        <v/>
      </c>
      <c r="N1643" s="11" t="str">
        <f>IF(A1643="","",-PMT(G1643*VLOOKUP(E1643,index!$A$1:$B$6,2,0),C1643,F1643,0,0))</f>
        <v/>
      </c>
      <c r="O1643" s="11" t="str">
        <f t="shared" si="175"/>
        <v/>
      </c>
      <c r="P1643" s="11" t="str">
        <f t="shared" si="170"/>
        <v/>
      </c>
    </row>
    <row r="1644" spans="1:16" x14ac:dyDescent="0.25">
      <c r="A1644" s="9" t="str">
        <f>IF(A1643="","",IF(B1643&lt;C1643,A1643,IF(A1643=MAX('entry data'!$B$8:$B$507),"",A1643+1)))</f>
        <v/>
      </c>
      <c r="B1644" s="9" t="str">
        <f t="shared" si="171"/>
        <v/>
      </c>
      <c r="C1644" s="9" t="str">
        <f>IF(ISERROR(VLOOKUP(A1644,'entry data'!B:G,6,0)),"",VLOOKUP(A1644,'entry data'!B:G,6,0))</f>
        <v/>
      </c>
      <c r="D1644" s="9" t="str">
        <f>IF(ISERROR(VLOOKUP(A1644,'entry data'!B:C,2,0)),"",VLOOKUP(A1644,'entry data'!B:C,2,0))</f>
        <v/>
      </c>
      <c r="E1644" s="9" t="str">
        <f>IF(ISERROR(VLOOKUP(A1644,'entry data'!B:E,4,0)),"",VLOOKUP(A1644,'entry data'!B:E,4,0))</f>
        <v/>
      </c>
      <c r="F1644" s="11" t="str">
        <f>IF(A1644="","",IF(ISERROR(VLOOKUP(A1644,'entry data'!B:F,5,0)),"",VLOOKUP(A1644,'entry data'!B:F,5,0)))</f>
        <v/>
      </c>
      <c r="G1644" s="12" t="str">
        <f>IF(A1644="","",IF(ISERROR(VLOOKUP(A1644,'entry data'!B:I,8,0)),"",VLOOKUP(A1644,'entry data'!B:I,7,0)))</f>
        <v/>
      </c>
      <c r="H1644" s="13" t="str">
        <f>IF(A1644="","",IF(B1644=1,VLOOKUP(A1644,'entry data'!B:D,3,0),I1643))</f>
        <v/>
      </c>
      <c r="I1644" s="14" t="str">
        <f>IF(A1644="","",IF(E1644="weekly",7,IF(E1644="fortnightly",14,IF(E1644="monthly",DATE(IF(MONTH(H1644)=12,YEAR(H1644)+1,YEAR(H1644)),VLOOKUP(MONTH(H1644),index!$D$2:$G$13,2,0),DAY(H1644)),
IF(E1644="quarterly",DATE(IF(MONTH(H1644)&gt;=10,YEAR(H1644)+1,YEAR(H1644)),VLOOKUP(MONTH(H1644),index!$D$2:$G$13,3,0),DAY(H1644)),
IF(E1644="halfyearly",DATE(IF(MONTH(H1644)&gt;=7,YEAR(H1644)+1,YEAR(H1644)),VLOOKUP(MONTH(H1644),index!$D$2:$G$13,4,0),DAY(H1644)),
DATE(YEAR(H1644)+1,MONTH(H1644),DAY(H1644)))))-H1644))+H1644)</f>
        <v/>
      </c>
      <c r="J1644" s="9" t="str">
        <f t="shared" si="172"/>
        <v/>
      </c>
      <c r="K1644" s="11" t="str">
        <f t="shared" si="173"/>
        <v/>
      </c>
      <c r="L1644" s="11" t="str">
        <f t="shared" si="174"/>
        <v/>
      </c>
      <c r="M1644" s="11" t="str">
        <f>IF(A1644="","",VLOOKUP(E1644,index!$A$1:$B$6,2,0)*K1644*G1644)</f>
        <v/>
      </c>
      <c r="N1644" s="11" t="str">
        <f>IF(A1644="","",-PMT(G1644*VLOOKUP(E1644,index!$A$1:$B$6,2,0),C1644,F1644,0,0))</f>
        <v/>
      </c>
      <c r="O1644" s="11" t="str">
        <f t="shared" si="175"/>
        <v/>
      </c>
      <c r="P1644" s="11" t="str">
        <f t="shared" si="170"/>
        <v/>
      </c>
    </row>
    <row r="1645" spans="1:16" x14ac:dyDescent="0.25">
      <c r="A1645" s="9" t="str">
        <f>IF(A1644="","",IF(B1644&lt;C1644,A1644,IF(A1644=MAX('entry data'!$B$8:$B$507),"",A1644+1)))</f>
        <v/>
      </c>
      <c r="B1645" s="9" t="str">
        <f t="shared" si="171"/>
        <v/>
      </c>
      <c r="C1645" s="9" t="str">
        <f>IF(ISERROR(VLOOKUP(A1645,'entry data'!B:G,6,0)),"",VLOOKUP(A1645,'entry data'!B:G,6,0))</f>
        <v/>
      </c>
      <c r="D1645" s="9" t="str">
        <f>IF(ISERROR(VLOOKUP(A1645,'entry data'!B:C,2,0)),"",VLOOKUP(A1645,'entry data'!B:C,2,0))</f>
        <v/>
      </c>
      <c r="E1645" s="9" t="str">
        <f>IF(ISERROR(VLOOKUP(A1645,'entry data'!B:E,4,0)),"",VLOOKUP(A1645,'entry data'!B:E,4,0))</f>
        <v/>
      </c>
      <c r="F1645" s="11" t="str">
        <f>IF(A1645="","",IF(ISERROR(VLOOKUP(A1645,'entry data'!B:F,5,0)),"",VLOOKUP(A1645,'entry data'!B:F,5,0)))</f>
        <v/>
      </c>
      <c r="G1645" s="12" t="str">
        <f>IF(A1645="","",IF(ISERROR(VLOOKUP(A1645,'entry data'!B:I,8,0)),"",VLOOKUP(A1645,'entry data'!B:I,7,0)))</f>
        <v/>
      </c>
      <c r="H1645" s="13" t="str">
        <f>IF(A1645="","",IF(B1645=1,VLOOKUP(A1645,'entry data'!B:D,3,0),I1644))</f>
        <v/>
      </c>
      <c r="I1645" s="14" t="str">
        <f>IF(A1645="","",IF(E1645="weekly",7,IF(E1645="fortnightly",14,IF(E1645="monthly",DATE(IF(MONTH(H1645)=12,YEAR(H1645)+1,YEAR(H1645)),VLOOKUP(MONTH(H1645),index!$D$2:$G$13,2,0),DAY(H1645)),
IF(E1645="quarterly",DATE(IF(MONTH(H1645)&gt;=10,YEAR(H1645)+1,YEAR(H1645)),VLOOKUP(MONTH(H1645),index!$D$2:$G$13,3,0),DAY(H1645)),
IF(E1645="halfyearly",DATE(IF(MONTH(H1645)&gt;=7,YEAR(H1645)+1,YEAR(H1645)),VLOOKUP(MONTH(H1645),index!$D$2:$G$13,4,0),DAY(H1645)),
DATE(YEAR(H1645)+1,MONTH(H1645),DAY(H1645)))))-H1645))+H1645)</f>
        <v/>
      </c>
      <c r="J1645" s="9" t="str">
        <f t="shared" si="172"/>
        <v/>
      </c>
      <c r="K1645" s="11" t="str">
        <f t="shared" si="173"/>
        <v/>
      </c>
      <c r="L1645" s="11" t="str">
        <f t="shared" si="174"/>
        <v/>
      </c>
      <c r="M1645" s="11" t="str">
        <f>IF(A1645="","",VLOOKUP(E1645,index!$A$1:$B$6,2,0)*K1645*G1645)</f>
        <v/>
      </c>
      <c r="N1645" s="11" t="str">
        <f>IF(A1645="","",-PMT(G1645*VLOOKUP(E1645,index!$A$1:$B$6,2,0),C1645,F1645,0,0))</f>
        <v/>
      </c>
      <c r="O1645" s="11" t="str">
        <f t="shared" si="175"/>
        <v/>
      </c>
      <c r="P1645" s="11" t="str">
        <f t="shared" si="170"/>
        <v/>
      </c>
    </row>
    <row r="1646" spans="1:16" x14ac:dyDescent="0.25">
      <c r="A1646" s="9" t="str">
        <f>IF(A1645="","",IF(B1645&lt;C1645,A1645,IF(A1645=MAX('entry data'!$B$8:$B$507),"",A1645+1)))</f>
        <v/>
      </c>
      <c r="B1646" s="9" t="str">
        <f t="shared" si="171"/>
        <v/>
      </c>
      <c r="C1646" s="9" t="str">
        <f>IF(ISERROR(VLOOKUP(A1646,'entry data'!B:G,6,0)),"",VLOOKUP(A1646,'entry data'!B:G,6,0))</f>
        <v/>
      </c>
      <c r="D1646" s="9" t="str">
        <f>IF(ISERROR(VLOOKUP(A1646,'entry data'!B:C,2,0)),"",VLOOKUP(A1646,'entry data'!B:C,2,0))</f>
        <v/>
      </c>
      <c r="E1646" s="9" t="str">
        <f>IF(ISERROR(VLOOKUP(A1646,'entry data'!B:E,4,0)),"",VLOOKUP(A1646,'entry data'!B:E,4,0))</f>
        <v/>
      </c>
      <c r="F1646" s="11" t="str">
        <f>IF(A1646="","",IF(ISERROR(VLOOKUP(A1646,'entry data'!B:F,5,0)),"",VLOOKUP(A1646,'entry data'!B:F,5,0)))</f>
        <v/>
      </c>
      <c r="G1646" s="12" t="str">
        <f>IF(A1646="","",IF(ISERROR(VLOOKUP(A1646,'entry data'!B:I,8,0)),"",VLOOKUP(A1646,'entry data'!B:I,7,0)))</f>
        <v/>
      </c>
      <c r="H1646" s="13" t="str">
        <f>IF(A1646="","",IF(B1646=1,VLOOKUP(A1646,'entry data'!B:D,3,0),I1645))</f>
        <v/>
      </c>
      <c r="I1646" s="14" t="str">
        <f>IF(A1646="","",IF(E1646="weekly",7,IF(E1646="fortnightly",14,IF(E1646="monthly",DATE(IF(MONTH(H1646)=12,YEAR(H1646)+1,YEAR(H1646)),VLOOKUP(MONTH(H1646),index!$D$2:$G$13,2,0),DAY(H1646)),
IF(E1646="quarterly",DATE(IF(MONTH(H1646)&gt;=10,YEAR(H1646)+1,YEAR(H1646)),VLOOKUP(MONTH(H1646),index!$D$2:$G$13,3,0),DAY(H1646)),
IF(E1646="halfyearly",DATE(IF(MONTH(H1646)&gt;=7,YEAR(H1646)+1,YEAR(H1646)),VLOOKUP(MONTH(H1646),index!$D$2:$G$13,4,0),DAY(H1646)),
DATE(YEAR(H1646)+1,MONTH(H1646),DAY(H1646)))))-H1646))+H1646)</f>
        <v/>
      </c>
      <c r="J1646" s="9" t="str">
        <f t="shared" si="172"/>
        <v/>
      </c>
      <c r="K1646" s="11" t="str">
        <f t="shared" si="173"/>
        <v/>
      </c>
      <c r="L1646" s="11" t="str">
        <f t="shared" si="174"/>
        <v/>
      </c>
      <c r="M1646" s="11" t="str">
        <f>IF(A1646="","",VLOOKUP(E1646,index!$A$1:$B$6,2,0)*K1646*G1646)</f>
        <v/>
      </c>
      <c r="N1646" s="11" t="str">
        <f>IF(A1646="","",-PMT(G1646*VLOOKUP(E1646,index!$A$1:$B$6,2,0),C1646,F1646,0,0))</f>
        <v/>
      </c>
      <c r="O1646" s="11" t="str">
        <f t="shared" si="175"/>
        <v/>
      </c>
      <c r="P1646" s="11" t="str">
        <f t="shared" si="170"/>
        <v/>
      </c>
    </row>
    <row r="1647" spans="1:16" x14ac:dyDescent="0.25">
      <c r="A1647" s="9" t="str">
        <f>IF(A1646="","",IF(B1646&lt;C1646,A1646,IF(A1646=MAX('entry data'!$B$8:$B$507),"",A1646+1)))</f>
        <v/>
      </c>
      <c r="B1647" s="9" t="str">
        <f t="shared" si="171"/>
        <v/>
      </c>
      <c r="C1647" s="9" t="str">
        <f>IF(ISERROR(VLOOKUP(A1647,'entry data'!B:G,6,0)),"",VLOOKUP(A1647,'entry data'!B:G,6,0))</f>
        <v/>
      </c>
      <c r="D1647" s="9" t="str">
        <f>IF(ISERROR(VLOOKUP(A1647,'entry data'!B:C,2,0)),"",VLOOKUP(A1647,'entry data'!B:C,2,0))</f>
        <v/>
      </c>
      <c r="E1647" s="9" t="str">
        <f>IF(ISERROR(VLOOKUP(A1647,'entry data'!B:E,4,0)),"",VLOOKUP(A1647,'entry data'!B:E,4,0))</f>
        <v/>
      </c>
      <c r="F1647" s="11" t="str">
        <f>IF(A1647="","",IF(ISERROR(VLOOKUP(A1647,'entry data'!B:F,5,0)),"",VLOOKUP(A1647,'entry data'!B:F,5,0)))</f>
        <v/>
      </c>
      <c r="G1647" s="12" t="str">
        <f>IF(A1647="","",IF(ISERROR(VLOOKUP(A1647,'entry data'!B:I,8,0)),"",VLOOKUP(A1647,'entry data'!B:I,7,0)))</f>
        <v/>
      </c>
      <c r="H1647" s="13" t="str">
        <f>IF(A1647="","",IF(B1647=1,VLOOKUP(A1647,'entry data'!B:D,3,0),I1646))</f>
        <v/>
      </c>
      <c r="I1647" s="14" t="str">
        <f>IF(A1647="","",IF(E1647="weekly",7,IF(E1647="fortnightly",14,IF(E1647="monthly",DATE(IF(MONTH(H1647)=12,YEAR(H1647)+1,YEAR(H1647)),VLOOKUP(MONTH(H1647),index!$D$2:$G$13,2,0),DAY(H1647)),
IF(E1647="quarterly",DATE(IF(MONTH(H1647)&gt;=10,YEAR(H1647)+1,YEAR(H1647)),VLOOKUP(MONTH(H1647),index!$D$2:$G$13,3,0),DAY(H1647)),
IF(E1647="halfyearly",DATE(IF(MONTH(H1647)&gt;=7,YEAR(H1647)+1,YEAR(H1647)),VLOOKUP(MONTH(H1647),index!$D$2:$G$13,4,0),DAY(H1647)),
DATE(YEAR(H1647)+1,MONTH(H1647),DAY(H1647)))))-H1647))+H1647)</f>
        <v/>
      </c>
      <c r="J1647" s="9" t="str">
        <f t="shared" si="172"/>
        <v/>
      </c>
      <c r="K1647" s="11" t="str">
        <f t="shared" si="173"/>
        <v/>
      </c>
      <c r="L1647" s="11" t="str">
        <f t="shared" si="174"/>
        <v/>
      </c>
      <c r="M1647" s="11" t="str">
        <f>IF(A1647="","",VLOOKUP(E1647,index!$A$1:$B$6,2,0)*K1647*G1647)</f>
        <v/>
      </c>
      <c r="N1647" s="11" t="str">
        <f>IF(A1647="","",-PMT(G1647*VLOOKUP(E1647,index!$A$1:$B$6,2,0),C1647,F1647,0,0))</f>
        <v/>
      </c>
      <c r="O1647" s="11" t="str">
        <f t="shared" si="175"/>
        <v/>
      </c>
      <c r="P1647" s="11" t="str">
        <f t="shared" si="170"/>
        <v/>
      </c>
    </row>
    <row r="1648" spans="1:16" x14ac:dyDescent="0.25">
      <c r="A1648" s="9" t="str">
        <f>IF(A1647="","",IF(B1647&lt;C1647,A1647,IF(A1647=MAX('entry data'!$B$8:$B$507),"",A1647+1)))</f>
        <v/>
      </c>
      <c r="B1648" s="9" t="str">
        <f t="shared" si="171"/>
        <v/>
      </c>
      <c r="C1648" s="9" t="str">
        <f>IF(ISERROR(VLOOKUP(A1648,'entry data'!B:G,6,0)),"",VLOOKUP(A1648,'entry data'!B:G,6,0))</f>
        <v/>
      </c>
      <c r="D1648" s="9" t="str">
        <f>IF(ISERROR(VLOOKUP(A1648,'entry data'!B:C,2,0)),"",VLOOKUP(A1648,'entry data'!B:C,2,0))</f>
        <v/>
      </c>
      <c r="E1648" s="9" t="str">
        <f>IF(ISERROR(VLOOKUP(A1648,'entry data'!B:E,4,0)),"",VLOOKUP(A1648,'entry data'!B:E,4,0))</f>
        <v/>
      </c>
      <c r="F1648" s="11" t="str">
        <f>IF(A1648="","",IF(ISERROR(VLOOKUP(A1648,'entry data'!B:F,5,0)),"",VLOOKUP(A1648,'entry data'!B:F,5,0)))</f>
        <v/>
      </c>
      <c r="G1648" s="12" t="str">
        <f>IF(A1648="","",IF(ISERROR(VLOOKUP(A1648,'entry data'!B:I,8,0)),"",VLOOKUP(A1648,'entry data'!B:I,7,0)))</f>
        <v/>
      </c>
      <c r="H1648" s="13" t="str">
        <f>IF(A1648="","",IF(B1648=1,VLOOKUP(A1648,'entry data'!B:D,3,0),I1647))</f>
        <v/>
      </c>
      <c r="I1648" s="14" t="str">
        <f>IF(A1648="","",IF(E1648="weekly",7,IF(E1648="fortnightly",14,IF(E1648="monthly",DATE(IF(MONTH(H1648)=12,YEAR(H1648)+1,YEAR(H1648)),VLOOKUP(MONTH(H1648),index!$D$2:$G$13,2,0),DAY(H1648)),
IF(E1648="quarterly",DATE(IF(MONTH(H1648)&gt;=10,YEAR(H1648)+1,YEAR(H1648)),VLOOKUP(MONTH(H1648),index!$D$2:$G$13,3,0),DAY(H1648)),
IF(E1648="halfyearly",DATE(IF(MONTH(H1648)&gt;=7,YEAR(H1648)+1,YEAR(H1648)),VLOOKUP(MONTH(H1648),index!$D$2:$G$13,4,0),DAY(H1648)),
DATE(YEAR(H1648)+1,MONTH(H1648),DAY(H1648)))))-H1648))+H1648)</f>
        <v/>
      </c>
      <c r="J1648" s="9" t="str">
        <f t="shared" si="172"/>
        <v/>
      </c>
      <c r="K1648" s="11" t="str">
        <f t="shared" si="173"/>
        <v/>
      </c>
      <c r="L1648" s="11" t="str">
        <f t="shared" si="174"/>
        <v/>
      </c>
      <c r="M1648" s="11" t="str">
        <f>IF(A1648="","",VLOOKUP(E1648,index!$A$1:$B$6,2,0)*K1648*G1648)</f>
        <v/>
      </c>
      <c r="N1648" s="11" t="str">
        <f>IF(A1648="","",-PMT(G1648*VLOOKUP(E1648,index!$A$1:$B$6,2,0),C1648,F1648,0,0))</f>
        <v/>
      </c>
      <c r="O1648" s="11" t="str">
        <f t="shared" si="175"/>
        <v/>
      </c>
      <c r="P1648" s="11" t="str">
        <f t="shared" si="170"/>
        <v/>
      </c>
    </row>
    <row r="1649" spans="1:16" x14ac:dyDescent="0.25">
      <c r="A1649" s="9" t="str">
        <f>IF(A1648="","",IF(B1648&lt;C1648,A1648,IF(A1648=MAX('entry data'!$B$8:$B$507),"",A1648+1)))</f>
        <v/>
      </c>
      <c r="B1649" s="9" t="str">
        <f t="shared" si="171"/>
        <v/>
      </c>
      <c r="C1649" s="9" t="str">
        <f>IF(ISERROR(VLOOKUP(A1649,'entry data'!B:G,6,0)),"",VLOOKUP(A1649,'entry data'!B:G,6,0))</f>
        <v/>
      </c>
      <c r="D1649" s="9" t="str">
        <f>IF(ISERROR(VLOOKUP(A1649,'entry data'!B:C,2,0)),"",VLOOKUP(A1649,'entry data'!B:C,2,0))</f>
        <v/>
      </c>
      <c r="E1649" s="9" t="str">
        <f>IF(ISERROR(VLOOKUP(A1649,'entry data'!B:E,4,0)),"",VLOOKUP(A1649,'entry data'!B:E,4,0))</f>
        <v/>
      </c>
      <c r="F1649" s="11" t="str">
        <f>IF(A1649="","",IF(ISERROR(VLOOKUP(A1649,'entry data'!B:F,5,0)),"",VLOOKUP(A1649,'entry data'!B:F,5,0)))</f>
        <v/>
      </c>
      <c r="G1649" s="12" t="str">
        <f>IF(A1649="","",IF(ISERROR(VLOOKUP(A1649,'entry data'!B:I,8,0)),"",VLOOKUP(A1649,'entry data'!B:I,7,0)))</f>
        <v/>
      </c>
      <c r="H1649" s="13" t="str">
        <f>IF(A1649="","",IF(B1649=1,VLOOKUP(A1649,'entry data'!B:D,3,0),I1648))</f>
        <v/>
      </c>
      <c r="I1649" s="14" t="str">
        <f>IF(A1649="","",IF(E1649="weekly",7,IF(E1649="fortnightly",14,IF(E1649="monthly",DATE(IF(MONTH(H1649)=12,YEAR(H1649)+1,YEAR(H1649)),VLOOKUP(MONTH(H1649),index!$D$2:$G$13,2,0),DAY(H1649)),
IF(E1649="quarterly",DATE(IF(MONTH(H1649)&gt;=10,YEAR(H1649)+1,YEAR(H1649)),VLOOKUP(MONTH(H1649),index!$D$2:$G$13,3,0),DAY(H1649)),
IF(E1649="halfyearly",DATE(IF(MONTH(H1649)&gt;=7,YEAR(H1649)+1,YEAR(H1649)),VLOOKUP(MONTH(H1649),index!$D$2:$G$13,4,0),DAY(H1649)),
DATE(YEAR(H1649)+1,MONTH(H1649),DAY(H1649)))))-H1649))+H1649)</f>
        <v/>
      </c>
      <c r="J1649" s="9" t="str">
        <f t="shared" si="172"/>
        <v/>
      </c>
      <c r="K1649" s="11" t="str">
        <f t="shared" si="173"/>
        <v/>
      </c>
      <c r="L1649" s="11" t="str">
        <f t="shared" si="174"/>
        <v/>
      </c>
      <c r="M1649" s="11" t="str">
        <f>IF(A1649="","",VLOOKUP(E1649,index!$A$1:$B$6,2,0)*K1649*G1649)</f>
        <v/>
      </c>
      <c r="N1649" s="11" t="str">
        <f>IF(A1649="","",-PMT(G1649*VLOOKUP(E1649,index!$A$1:$B$6,2,0),C1649,F1649,0,0))</f>
        <v/>
      </c>
      <c r="O1649" s="11" t="str">
        <f t="shared" si="175"/>
        <v/>
      </c>
      <c r="P1649" s="11" t="str">
        <f t="shared" si="170"/>
        <v/>
      </c>
    </row>
    <row r="1650" spans="1:16" x14ac:dyDescent="0.25">
      <c r="A1650" s="9" t="str">
        <f>IF(A1649="","",IF(B1649&lt;C1649,A1649,IF(A1649=MAX('entry data'!$B$8:$B$507),"",A1649+1)))</f>
        <v/>
      </c>
      <c r="B1650" s="9" t="str">
        <f t="shared" si="171"/>
        <v/>
      </c>
      <c r="C1650" s="9" t="str">
        <f>IF(ISERROR(VLOOKUP(A1650,'entry data'!B:G,6,0)),"",VLOOKUP(A1650,'entry data'!B:G,6,0))</f>
        <v/>
      </c>
      <c r="D1650" s="9" t="str">
        <f>IF(ISERROR(VLOOKUP(A1650,'entry data'!B:C,2,0)),"",VLOOKUP(A1650,'entry data'!B:C,2,0))</f>
        <v/>
      </c>
      <c r="E1650" s="9" t="str">
        <f>IF(ISERROR(VLOOKUP(A1650,'entry data'!B:E,4,0)),"",VLOOKUP(A1650,'entry data'!B:E,4,0))</f>
        <v/>
      </c>
      <c r="F1650" s="11" t="str">
        <f>IF(A1650="","",IF(ISERROR(VLOOKUP(A1650,'entry data'!B:F,5,0)),"",VLOOKUP(A1650,'entry data'!B:F,5,0)))</f>
        <v/>
      </c>
      <c r="G1650" s="12" t="str">
        <f>IF(A1650="","",IF(ISERROR(VLOOKUP(A1650,'entry data'!B:I,8,0)),"",VLOOKUP(A1650,'entry data'!B:I,7,0)))</f>
        <v/>
      </c>
      <c r="H1650" s="13" t="str">
        <f>IF(A1650="","",IF(B1650=1,VLOOKUP(A1650,'entry data'!B:D,3,0),I1649))</f>
        <v/>
      </c>
      <c r="I1650" s="14" t="str">
        <f>IF(A1650="","",IF(E1650="weekly",7,IF(E1650="fortnightly",14,IF(E1650="monthly",DATE(IF(MONTH(H1650)=12,YEAR(H1650)+1,YEAR(H1650)),VLOOKUP(MONTH(H1650),index!$D$2:$G$13,2,0),DAY(H1650)),
IF(E1650="quarterly",DATE(IF(MONTH(H1650)&gt;=10,YEAR(H1650)+1,YEAR(H1650)),VLOOKUP(MONTH(H1650),index!$D$2:$G$13,3,0),DAY(H1650)),
IF(E1650="halfyearly",DATE(IF(MONTH(H1650)&gt;=7,YEAR(H1650)+1,YEAR(H1650)),VLOOKUP(MONTH(H1650),index!$D$2:$G$13,4,0),DAY(H1650)),
DATE(YEAR(H1650)+1,MONTH(H1650),DAY(H1650)))))-H1650))+H1650)</f>
        <v/>
      </c>
      <c r="J1650" s="9" t="str">
        <f t="shared" si="172"/>
        <v/>
      </c>
      <c r="K1650" s="11" t="str">
        <f t="shared" si="173"/>
        <v/>
      </c>
      <c r="L1650" s="11" t="str">
        <f t="shared" si="174"/>
        <v/>
      </c>
      <c r="M1650" s="11" t="str">
        <f>IF(A1650="","",VLOOKUP(E1650,index!$A$1:$B$6,2,0)*K1650*G1650)</f>
        <v/>
      </c>
      <c r="N1650" s="11" t="str">
        <f>IF(A1650="","",-PMT(G1650*VLOOKUP(E1650,index!$A$1:$B$6,2,0),C1650,F1650,0,0))</f>
        <v/>
      </c>
      <c r="O1650" s="11" t="str">
        <f t="shared" si="175"/>
        <v/>
      </c>
      <c r="P1650" s="11" t="str">
        <f t="shared" si="170"/>
        <v/>
      </c>
    </row>
    <row r="1651" spans="1:16" x14ac:dyDescent="0.25">
      <c r="A1651" s="9" t="str">
        <f>IF(A1650="","",IF(B1650&lt;C1650,A1650,IF(A1650=MAX('entry data'!$B$8:$B$507),"",A1650+1)))</f>
        <v/>
      </c>
      <c r="B1651" s="9" t="str">
        <f t="shared" si="171"/>
        <v/>
      </c>
      <c r="C1651" s="9" t="str">
        <f>IF(ISERROR(VLOOKUP(A1651,'entry data'!B:G,6,0)),"",VLOOKUP(A1651,'entry data'!B:G,6,0))</f>
        <v/>
      </c>
      <c r="D1651" s="9" t="str">
        <f>IF(ISERROR(VLOOKUP(A1651,'entry data'!B:C,2,0)),"",VLOOKUP(A1651,'entry data'!B:C,2,0))</f>
        <v/>
      </c>
      <c r="E1651" s="9" t="str">
        <f>IF(ISERROR(VLOOKUP(A1651,'entry data'!B:E,4,0)),"",VLOOKUP(A1651,'entry data'!B:E,4,0))</f>
        <v/>
      </c>
      <c r="F1651" s="11" t="str">
        <f>IF(A1651="","",IF(ISERROR(VLOOKUP(A1651,'entry data'!B:F,5,0)),"",VLOOKUP(A1651,'entry data'!B:F,5,0)))</f>
        <v/>
      </c>
      <c r="G1651" s="12" t="str">
        <f>IF(A1651="","",IF(ISERROR(VLOOKUP(A1651,'entry data'!B:I,8,0)),"",VLOOKUP(A1651,'entry data'!B:I,7,0)))</f>
        <v/>
      </c>
      <c r="H1651" s="13" t="str">
        <f>IF(A1651="","",IF(B1651=1,VLOOKUP(A1651,'entry data'!B:D,3,0),I1650))</f>
        <v/>
      </c>
      <c r="I1651" s="14" t="str">
        <f>IF(A1651="","",IF(E1651="weekly",7,IF(E1651="fortnightly",14,IF(E1651="monthly",DATE(IF(MONTH(H1651)=12,YEAR(H1651)+1,YEAR(H1651)),VLOOKUP(MONTH(H1651),index!$D$2:$G$13,2,0),DAY(H1651)),
IF(E1651="quarterly",DATE(IF(MONTH(H1651)&gt;=10,YEAR(H1651)+1,YEAR(H1651)),VLOOKUP(MONTH(H1651),index!$D$2:$G$13,3,0),DAY(H1651)),
IF(E1651="halfyearly",DATE(IF(MONTH(H1651)&gt;=7,YEAR(H1651)+1,YEAR(H1651)),VLOOKUP(MONTH(H1651),index!$D$2:$G$13,4,0),DAY(H1651)),
DATE(YEAR(H1651)+1,MONTH(H1651),DAY(H1651)))))-H1651))+H1651)</f>
        <v/>
      </c>
      <c r="J1651" s="9" t="str">
        <f t="shared" si="172"/>
        <v/>
      </c>
      <c r="K1651" s="11" t="str">
        <f t="shared" si="173"/>
        <v/>
      </c>
      <c r="L1651" s="11" t="str">
        <f t="shared" si="174"/>
        <v/>
      </c>
      <c r="M1651" s="11" t="str">
        <f>IF(A1651="","",VLOOKUP(E1651,index!$A$1:$B$6,2,0)*K1651*G1651)</f>
        <v/>
      </c>
      <c r="N1651" s="11" t="str">
        <f>IF(A1651="","",-PMT(G1651*VLOOKUP(E1651,index!$A$1:$B$6,2,0),C1651,F1651,0,0))</f>
        <v/>
      </c>
      <c r="O1651" s="11" t="str">
        <f t="shared" si="175"/>
        <v/>
      </c>
      <c r="P1651" s="11" t="str">
        <f t="shared" si="170"/>
        <v/>
      </c>
    </row>
    <row r="1652" spans="1:16" x14ac:dyDescent="0.25">
      <c r="A1652" s="9" t="str">
        <f>IF(A1651="","",IF(B1651&lt;C1651,A1651,IF(A1651=MAX('entry data'!$B$8:$B$507),"",A1651+1)))</f>
        <v/>
      </c>
      <c r="B1652" s="9" t="str">
        <f t="shared" si="171"/>
        <v/>
      </c>
      <c r="C1652" s="9" t="str">
        <f>IF(ISERROR(VLOOKUP(A1652,'entry data'!B:G,6,0)),"",VLOOKUP(A1652,'entry data'!B:G,6,0))</f>
        <v/>
      </c>
      <c r="D1652" s="9" t="str">
        <f>IF(ISERROR(VLOOKUP(A1652,'entry data'!B:C,2,0)),"",VLOOKUP(A1652,'entry data'!B:C,2,0))</f>
        <v/>
      </c>
      <c r="E1652" s="9" t="str">
        <f>IF(ISERROR(VLOOKUP(A1652,'entry data'!B:E,4,0)),"",VLOOKUP(A1652,'entry data'!B:E,4,0))</f>
        <v/>
      </c>
      <c r="F1652" s="11" t="str">
        <f>IF(A1652="","",IF(ISERROR(VLOOKUP(A1652,'entry data'!B:F,5,0)),"",VLOOKUP(A1652,'entry data'!B:F,5,0)))</f>
        <v/>
      </c>
      <c r="G1652" s="12" t="str">
        <f>IF(A1652="","",IF(ISERROR(VLOOKUP(A1652,'entry data'!B:I,8,0)),"",VLOOKUP(A1652,'entry data'!B:I,7,0)))</f>
        <v/>
      </c>
      <c r="H1652" s="13" t="str">
        <f>IF(A1652="","",IF(B1652=1,VLOOKUP(A1652,'entry data'!B:D,3,0),I1651))</f>
        <v/>
      </c>
      <c r="I1652" s="14" t="str">
        <f>IF(A1652="","",IF(E1652="weekly",7,IF(E1652="fortnightly",14,IF(E1652="monthly",DATE(IF(MONTH(H1652)=12,YEAR(H1652)+1,YEAR(H1652)),VLOOKUP(MONTH(H1652),index!$D$2:$G$13,2,0),DAY(H1652)),
IF(E1652="quarterly",DATE(IF(MONTH(H1652)&gt;=10,YEAR(H1652)+1,YEAR(H1652)),VLOOKUP(MONTH(H1652),index!$D$2:$G$13,3,0),DAY(H1652)),
IF(E1652="halfyearly",DATE(IF(MONTH(H1652)&gt;=7,YEAR(H1652)+1,YEAR(H1652)),VLOOKUP(MONTH(H1652),index!$D$2:$G$13,4,0),DAY(H1652)),
DATE(YEAR(H1652)+1,MONTH(H1652),DAY(H1652)))))-H1652))+H1652)</f>
        <v/>
      </c>
      <c r="J1652" s="9" t="str">
        <f t="shared" si="172"/>
        <v/>
      </c>
      <c r="K1652" s="11" t="str">
        <f t="shared" si="173"/>
        <v/>
      </c>
      <c r="L1652" s="11" t="str">
        <f t="shared" si="174"/>
        <v/>
      </c>
      <c r="M1652" s="11" t="str">
        <f>IF(A1652="","",VLOOKUP(E1652,index!$A$1:$B$6,2,0)*K1652*G1652)</f>
        <v/>
      </c>
      <c r="N1652" s="11" t="str">
        <f>IF(A1652="","",-PMT(G1652*VLOOKUP(E1652,index!$A$1:$B$6,2,0),C1652,F1652,0,0))</f>
        <v/>
      </c>
      <c r="O1652" s="11" t="str">
        <f t="shared" si="175"/>
        <v/>
      </c>
      <c r="P1652" s="11" t="str">
        <f t="shared" si="170"/>
        <v/>
      </c>
    </row>
    <row r="1653" spans="1:16" x14ac:dyDescent="0.25">
      <c r="A1653" s="9" t="str">
        <f>IF(A1652="","",IF(B1652&lt;C1652,A1652,IF(A1652=MAX('entry data'!$B$8:$B$507),"",A1652+1)))</f>
        <v/>
      </c>
      <c r="B1653" s="9" t="str">
        <f t="shared" si="171"/>
        <v/>
      </c>
      <c r="C1653" s="9" t="str">
        <f>IF(ISERROR(VLOOKUP(A1653,'entry data'!B:G,6,0)),"",VLOOKUP(A1653,'entry data'!B:G,6,0))</f>
        <v/>
      </c>
      <c r="D1653" s="9" t="str">
        <f>IF(ISERROR(VLOOKUP(A1653,'entry data'!B:C,2,0)),"",VLOOKUP(A1653,'entry data'!B:C,2,0))</f>
        <v/>
      </c>
      <c r="E1653" s="9" t="str">
        <f>IF(ISERROR(VLOOKUP(A1653,'entry data'!B:E,4,0)),"",VLOOKUP(A1653,'entry data'!B:E,4,0))</f>
        <v/>
      </c>
      <c r="F1653" s="11" t="str">
        <f>IF(A1653="","",IF(ISERROR(VLOOKUP(A1653,'entry data'!B:F,5,0)),"",VLOOKUP(A1653,'entry data'!B:F,5,0)))</f>
        <v/>
      </c>
      <c r="G1653" s="12" t="str">
        <f>IF(A1653="","",IF(ISERROR(VLOOKUP(A1653,'entry data'!B:I,8,0)),"",VLOOKUP(A1653,'entry data'!B:I,7,0)))</f>
        <v/>
      </c>
      <c r="H1653" s="13" t="str">
        <f>IF(A1653="","",IF(B1653=1,VLOOKUP(A1653,'entry data'!B:D,3,0),I1652))</f>
        <v/>
      </c>
      <c r="I1653" s="14" t="str">
        <f>IF(A1653="","",IF(E1653="weekly",7,IF(E1653="fortnightly",14,IF(E1653="monthly",DATE(IF(MONTH(H1653)=12,YEAR(H1653)+1,YEAR(H1653)),VLOOKUP(MONTH(H1653),index!$D$2:$G$13,2,0),DAY(H1653)),
IF(E1653="quarterly",DATE(IF(MONTH(H1653)&gt;=10,YEAR(H1653)+1,YEAR(H1653)),VLOOKUP(MONTH(H1653),index!$D$2:$G$13,3,0),DAY(H1653)),
IF(E1653="halfyearly",DATE(IF(MONTH(H1653)&gt;=7,YEAR(H1653)+1,YEAR(H1653)),VLOOKUP(MONTH(H1653),index!$D$2:$G$13,4,0),DAY(H1653)),
DATE(YEAR(H1653)+1,MONTH(H1653),DAY(H1653)))))-H1653))+H1653)</f>
        <v/>
      </c>
      <c r="J1653" s="9" t="str">
        <f t="shared" si="172"/>
        <v/>
      </c>
      <c r="K1653" s="11" t="str">
        <f t="shared" si="173"/>
        <v/>
      </c>
      <c r="L1653" s="11" t="str">
        <f t="shared" si="174"/>
        <v/>
      </c>
      <c r="M1653" s="11" t="str">
        <f>IF(A1653="","",VLOOKUP(E1653,index!$A$1:$B$6,2,0)*K1653*G1653)</f>
        <v/>
      </c>
      <c r="N1653" s="11" t="str">
        <f>IF(A1653="","",-PMT(G1653*VLOOKUP(E1653,index!$A$1:$B$6,2,0),C1653,F1653,0,0))</f>
        <v/>
      </c>
      <c r="O1653" s="11" t="str">
        <f t="shared" si="175"/>
        <v/>
      </c>
      <c r="P1653" s="11" t="str">
        <f t="shared" si="170"/>
        <v/>
      </c>
    </row>
    <row r="1654" spans="1:16" x14ac:dyDescent="0.25">
      <c r="A1654" s="9" t="str">
        <f>IF(A1653="","",IF(B1653&lt;C1653,A1653,IF(A1653=MAX('entry data'!$B$8:$B$507),"",A1653+1)))</f>
        <v/>
      </c>
      <c r="B1654" s="9" t="str">
        <f t="shared" si="171"/>
        <v/>
      </c>
      <c r="C1654" s="9" t="str">
        <f>IF(ISERROR(VLOOKUP(A1654,'entry data'!B:G,6,0)),"",VLOOKUP(A1654,'entry data'!B:G,6,0))</f>
        <v/>
      </c>
      <c r="D1654" s="9" t="str">
        <f>IF(ISERROR(VLOOKUP(A1654,'entry data'!B:C,2,0)),"",VLOOKUP(A1654,'entry data'!B:C,2,0))</f>
        <v/>
      </c>
      <c r="E1654" s="9" t="str">
        <f>IF(ISERROR(VLOOKUP(A1654,'entry data'!B:E,4,0)),"",VLOOKUP(A1654,'entry data'!B:E,4,0))</f>
        <v/>
      </c>
      <c r="F1654" s="11" t="str">
        <f>IF(A1654="","",IF(ISERROR(VLOOKUP(A1654,'entry data'!B:F,5,0)),"",VLOOKUP(A1654,'entry data'!B:F,5,0)))</f>
        <v/>
      </c>
      <c r="G1654" s="12" t="str">
        <f>IF(A1654="","",IF(ISERROR(VLOOKUP(A1654,'entry data'!B:I,8,0)),"",VLOOKUP(A1654,'entry data'!B:I,7,0)))</f>
        <v/>
      </c>
      <c r="H1654" s="13" t="str">
        <f>IF(A1654="","",IF(B1654=1,VLOOKUP(A1654,'entry data'!B:D,3,0),I1653))</f>
        <v/>
      </c>
      <c r="I1654" s="14" t="str">
        <f>IF(A1654="","",IF(E1654="weekly",7,IF(E1654="fortnightly",14,IF(E1654="monthly",DATE(IF(MONTH(H1654)=12,YEAR(H1654)+1,YEAR(H1654)),VLOOKUP(MONTH(H1654),index!$D$2:$G$13,2,0),DAY(H1654)),
IF(E1654="quarterly",DATE(IF(MONTH(H1654)&gt;=10,YEAR(H1654)+1,YEAR(H1654)),VLOOKUP(MONTH(H1654),index!$D$2:$G$13,3,0),DAY(H1654)),
IF(E1654="halfyearly",DATE(IF(MONTH(H1654)&gt;=7,YEAR(H1654)+1,YEAR(H1654)),VLOOKUP(MONTH(H1654),index!$D$2:$G$13,4,0),DAY(H1654)),
DATE(YEAR(H1654)+1,MONTH(H1654),DAY(H1654)))))-H1654))+H1654)</f>
        <v/>
      </c>
      <c r="J1654" s="9" t="str">
        <f t="shared" si="172"/>
        <v/>
      </c>
      <c r="K1654" s="11" t="str">
        <f t="shared" si="173"/>
        <v/>
      </c>
      <c r="L1654" s="11" t="str">
        <f t="shared" si="174"/>
        <v/>
      </c>
      <c r="M1654" s="11" t="str">
        <f>IF(A1654="","",VLOOKUP(E1654,index!$A$1:$B$6,2,0)*K1654*G1654)</f>
        <v/>
      </c>
      <c r="N1654" s="11" t="str">
        <f>IF(A1654="","",-PMT(G1654*VLOOKUP(E1654,index!$A$1:$B$6,2,0),C1654,F1654,0,0))</f>
        <v/>
      </c>
      <c r="O1654" s="11" t="str">
        <f t="shared" si="175"/>
        <v/>
      </c>
      <c r="P1654" s="11" t="str">
        <f t="shared" si="170"/>
        <v/>
      </c>
    </row>
    <row r="1655" spans="1:16" x14ac:dyDescent="0.25">
      <c r="A1655" s="9" t="str">
        <f>IF(A1654="","",IF(B1654&lt;C1654,A1654,IF(A1654=MAX('entry data'!$B$8:$B$507),"",A1654+1)))</f>
        <v/>
      </c>
      <c r="B1655" s="9" t="str">
        <f t="shared" si="171"/>
        <v/>
      </c>
      <c r="C1655" s="9" t="str">
        <f>IF(ISERROR(VLOOKUP(A1655,'entry data'!B:G,6,0)),"",VLOOKUP(A1655,'entry data'!B:G,6,0))</f>
        <v/>
      </c>
      <c r="D1655" s="9" t="str">
        <f>IF(ISERROR(VLOOKUP(A1655,'entry data'!B:C,2,0)),"",VLOOKUP(A1655,'entry data'!B:C,2,0))</f>
        <v/>
      </c>
      <c r="E1655" s="9" t="str">
        <f>IF(ISERROR(VLOOKUP(A1655,'entry data'!B:E,4,0)),"",VLOOKUP(A1655,'entry data'!B:E,4,0))</f>
        <v/>
      </c>
      <c r="F1655" s="11" t="str">
        <f>IF(A1655="","",IF(ISERROR(VLOOKUP(A1655,'entry data'!B:F,5,0)),"",VLOOKUP(A1655,'entry data'!B:F,5,0)))</f>
        <v/>
      </c>
      <c r="G1655" s="12" t="str">
        <f>IF(A1655="","",IF(ISERROR(VLOOKUP(A1655,'entry data'!B:I,8,0)),"",VLOOKUP(A1655,'entry data'!B:I,7,0)))</f>
        <v/>
      </c>
      <c r="H1655" s="13" t="str">
        <f>IF(A1655="","",IF(B1655=1,VLOOKUP(A1655,'entry data'!B:D,3,0),I1654))</f>
        <v/>
      </c>
      <c r="I1655" s="14" t="str">
        <f>IF(A1655="","",IF(E1655="weekly",7,IF(E1655="fortnightly",14,IF(E1655="monthly",DATE(IF(MONTH(H1655)=12,YEAR(H1655)+1,YEAR(H1655)),VLOOKUP(MONTH(H1655),index!$D$2:$G$13,2,0),DAY(H1655)),
IF(E1655="quarterly",DATE(IF(MONTH(H1655)&gt;=10,YEAR(H1655)+1,YEAR(H1655)),VLOOKUP(MONTH(H1655),index!$D$2:$G$13,3,0),DAY(H1655)),
IF(E1655="halfyearly",DATE(IF(MONTH(H1655)&gt;=7,YEAR(H1655)+1,YEAR(H1655)),VLOOKUP(MONTH(H1655),index!$D$2:$G$13,4,0),DAY(H1655)),
DATE(YEAR(H1655)+1,MONTH(H1655),DAY(H1655)))))-H1655))+H1655)</f>
        <v/>
      </c>
      <c r="J1655" s="9" t="str">
        <f t="shared" si="172"/>
        <v/>
      </c>
      <c r="K1655" s="11" t="str">
        <f t="shared" si="173"/>
        <v/>
      </c>
      <c r="L1655" s="11" t="str">
        <f t="shared" si="174"/>
        <v/>
      </c>
      <c r="M1655" s="11" t="str">
        <f>IF(A1655="","",VLOOKUP(E1655,index!$A$1:$B$6,2,0)*K1655*G1655)</f>
        <v/>
      </c>
      <c r="N1655" s="11" t="str">
        <f>IF(A1655="","",-PMT(G1655*VLOOKUP(E1655,index!$A$1:$B$6,2,0),C1655,F1655,0,0))</f>
        <v/>
      </c>
      <c r="O1655" s="11" t="str">
        <f t="shared" si="175"/>
        <v/>
      </c>
      <c r="P1655" s="11" t="str">
        <f t="shared" si="170"/>
        <v/>
      </c>
    </row>
    <row r="1656" spans="1:16" x14ac:dyDescent="0.25">
      <c r="A1656" s="9" t="str">
        <f>IF(A1655="","",IF(B1655&lt;C1655,A1655,IF(A1655=MAX('entry data'!$B$8:$B$507),"",A1655+1)))</f>
        <v/>
      </c>
      <c r="B1656" s="9" t="str">
        <f t="shared" si="171"/>
        <v/>
      </c>
      <c r="C1656" s="9" t="str">
        <f>IF(ISERROR(VLOOKUP(A1656,'entry data'!B:G,6,0)),"",VLOOKUP(A1656,'entry data'!B:G,6,0))</f>
        <v/>
      </c>
      <c r="D1656" s="9" t="str">
        <f>IF(ISERROR(VLOOKUP(A1656,'entry data'!B:C,2,0)),"",VLOOKUP(A1656,'entry data'!B:C,2,0))</f>
        <v/>
      </c>
      <c r="E1656" s="9" t="str">
        <f>IF(ISERROR(VLOOKUP(A1656,'entry data'!B:E,4,0)),"",VLOOKUP(A1656,'entry data'!B:E,4,0))</f>
        <v/>
      </c>
      <c r="F1656" s="11" t="str">
        <f>IF(A1656="","",IF(ISERROR(VLOOKUP(A1656,'entry data'!B:F,5,0)),"",VLOOKUP(A1656,'entry data'!B:F,5,0)))</f>
        <v/>
      </c>
      <c r="G1656" s="12" t="str">
        <f>IF(A1656="","",IF(ISERROR(VLOOKUP(A1656,'entry data'!B:I,8,0)),"",VLOOKUP(A1656,'entry data'!B:I,7,0)))</f>
        <v/>
      </c>
      <c r="H1656" s="13" t="str">
        <f>IF(A1656="","",IF(B1656=1,VLOOKUP(A1656,'entry data'!B:D,3,0),I1655))</f>
        <v/>
      </c>
      <c r="I1656" s="14" t="str">
        <f>IF(A1656="","",IF(E1656="weekly",7,IF(E1656="fortnightly",14,IF(E1656="monthly",DATE(IF(MONTH(H1656)=12,YEAR(H1656)+1,YEAR(H1656)),VLOOKUP(MONTH(H1656),index!$D$2:$G$13,2,0),DAY(H1656)),
IF(E1656="quarterly",DATE(IF(MONTH(H1656)&gt;=10,YEAR(H1656)+1,YEAR(H1656)),VLOOKUP(MONTH(H1656),index!$D$2:$G$13,3,0),DAY(H1656)),
IF(E1656="halfyearly",DATE(IF(MONTH(H1656)&gt;=7,YEAR(H1656)+1,YEAR(H1656)),VLOOKUP(MONTH(H1656),index!$D$2:$G$13,4,0),DAY(H1656)),
DATE(YEAR(H1656)+1,MONTH(H1656),DAY(H1656)))))-H1656))+H1656)</f>
        <v/>
      </c>
      <c r="J1656" s="9" t="str">
        <f t="shared" si="172"/>
        <v/>
      </c>
      <c r="K1656" s="11" t="str">
        <f t="shared" si="173"/>
        <v/>
      </c>
      <c r="L1656" s="11" t="str">
        <f t="shared" si="174"/>
        <v/>
      </c>
      <c r="M1656" s="11" t="str">
        <f>IF(A1656="","",VLOOKUP(E1656,index!$A$1:$B$6,2,0)*K1656*G1656)</f>
        <v/>
      </c>
      <c r="N1656" s="11" t="str">
        <f>IF(A1656="","",-PMT(G1656*VLOOKUP(E1656,index!$A$1:$B$6,2,0),C1656,F1656,0,0))</f>
        <v/>
      </c>
      <c r="O1656" s="11" t="str">
        <f t="shared" si="175"/>
        <v/>
      </c>
      <c r="P1656" s="11" t="str">
        <f t="shared" si="170"/>
        <v/>
      </c>
    </row>
    <row r="1657" spans="1:16" x14ac:dyDescent="0.25">
      <c r="A1657" s="9" t="str">
        <f>IF(A1656="","",IF(B1656&lt;C1656,A1656,IF(A1656=MAX('entry data'!$B$8:$B$507),"",A1656+1)))</f>
        <v/>
      </c>
      <c r="B1657" s="9" t="str">
        <f t="shared" si="171"/>
        <v/>
      </c>
      <c r="C1657" s="9" t="str">
        <f>IF(ISERROR(VLOOKUP(A1657,'entry data'!B:G,6,0)),"",VLOOKUP(A1657,'entry data'!B:G,6,0))</f>
        <v/>
      </c>
      <c r="D1657" s="9" t="str">
        <f>IF(ISERROR(VLOOKUP(A1657,'entry data'!B:C,2,0)),"",VLOOKUP(A1657,'entry data'!B:C,2,0))</f>
        <v/>
      </c>
      <c r="E1657" s="9" t="str">
        <f>IF(ISERROR(VLOOKUP(A1657,'entry data'!B:E,4,0)),"",VLOOKUP(A1657,'entry data'!B:E,4,0))</f>
        <v/>
      </c>
      <c r="F1657" s="11" t="str">
        <f>IF(A1657="","",IF(ISERROR(VLOOKUP(A1657,'entry data'!B:F,5,0)),"",VLOOKUP(A1657,'entry data'!B:F,5,0)))</f>
        <v/>
      </c>
      <c r="G1657" s="12" t="str">
        <f>IF(A1657="","",IF(ISERROR(VLOOKUP(A1657,'entry data'!B:I,8,0)),"",VLOOKUP(A1657,'entry data'!B:I,7,0)))</f>
        <v/>
      </c>
      <c r="H1657" s="13" t="str">
        <f>IF(A1657="","",IF(B1657=1,VLOOKUP(A1657,'entry data'!B:D,3,0),I1656))</f>
        <v/>
      </c>
      <c r="I1657" s="14" t="str">
        <f>IF(A1657="","",IF(E1657="weekly",7,IF(E1657="fortnightly",14,IF(E1657="monthly",DATE(IF(MONTH(H1657)=12,YEAR(H1657)+1,YEAR(H1657)),VLOOKUP(MONTH(H1657),index!$D$2:$G$13,2,0),DAY(H1657)),
IF(E1657="quarterly",DATE(IF(MONTH(H1657)&gt;=10,YEAR(H1657)+1,YEAR(H1657)),VLOOKUP(MONTH(H1657),index!$D$2:$G$13,3,0),DAY(H1657)),
IF(E1657="halfyearly",DATE(IF(MONTH(H1657)&gt;=7,YEAR(H1657)+1,YEAR(H1657)),VLOOKUP(MONTH(H1657),index!$D$2:$G$13,4,0),DAY(H1657)),
DATE(YEAR(H1657)+1,MONTH(H1657),DAY(H1657)))))-H1657))+H1657)</f>
        <v/>
      </c>
      <c r="J1657" s="9" t="str">
        <f t="shared" si="172"/>
        <v/>
      </c>
      <c r="K1657" s="11" t="str">
        <f t="shared" si="173"/>
        <v/>
      </c>
      <c r="L1657" s="11" t="str">
        <f t="shared" si="174"/>
        <v/>
      </c>
      <c r="M1657" s="11" t="str">
        <f>IF(A1657="","",VLOOKUP(E1657,index!$A$1:$B$6,2,0)*K1657*G1657)</f>
        <v/>
      </c>
      <c r="N1657" s="11" t="str">
        <f>IF(A1657="","",-PMT(G1657*VLOOKUP(E1657,index!$A$1:$B$6,2,0),C1657,F1657,0,0))</f>
        <v/>
      </c>
      <c r="O1657" s="11" t="str">
        <f t="shared" si="175"/>
        <v/>
      </c>
      <c r="P1657" s="11" t="str">
        <f t="shared" si="170"/>
        <v/>
      </c>
    </row>
    <row r="1658" spans="1:16" x14ac:dyDescent="0.25">
      <c r="A1658" s="9" t="str">
        <f>IF(A1657="","",IF(B1657&lt;C1657,A1657,IF(A1657=MAX('entry data'!$B$8:$B$507),"",A1657+1)))</f>
        <v/>
      </c>
      <c r="B1658" s="9" t="str">
        <f t="shared" si="171"/>
        <v/>
      </c>
      <c r="C1658" s="9" t="str">
        <f>IF(ISERROR(VLOOKUP(A1658,'entry data'!B:G,6,0)),"",VLOOKUP(A1658,'entry data'!B:G,6,0))</f>
        <v/>
      </c>
      <c r="D1658" s="9" t="str">
        <f>IF(ISERROR(VLOOKUP(A1658,'entry data'!B:C,2,0)),"",VLOOKUP(A1658,'entry data'!B:C,2,0))</f>
        <v/>
      </c>
      <c r="E1658" s="9" t="str">
        <f>IF(ISERROR(VLOOKUP(A1658,'entry data'!B:E,4,0)),"",VLOOKUP(A1658,'entry data'!B:E,4,0))</f>
        <v/>
      </c>
      <c r="F1658" s="11" t="str">
        <f>IF(A1658="","",IF(ISERROR(VLOOKUP(A1658,'entry data'!B:F,5,0)),"",VLOOKUP(A1658,'entry data'!B:F,5,0)))</f>
        <v/>
      </c>
      <c r="G1658" s="12" t="str">
        <f>IF(A1658="","",IF(ISERROR(VLOOKUP(A1658,'entry data'!B:I,8,0)),"",VLOOKUP(A1658,'entry data'!B:I,7,0)))</f>
        <v/>
      </c>
      <c r="H1658" s="13" t="str">
        <f>IF(A1658="","",IF(B1658=1,VLOOKUP(A1658,'entry data'!B:D,3,0),I1657))</f>
        <v/>
      </c>
      <c r="I1658" s="14" t="str">
        <f>IF(A1658="","",IF(E1658="weekly",7,IF(E1658="fortnightly",14,IF(E1658="monthly",DATE(IF(MONTH(H1658)=12,YEAR(H1658)+1,YEAR(H1658)),VLOOKUP(MONTH(H1658),index!$D$2:$G$13,2,0),DAY(H1658)),
IF(E1658="quarterly",DATE(IF(MONTH(H1658)&gt;=10,YEAR(H1658)+1,YEAR(H1658)),VLOOKUP(MONTH(H1658),index!$D$2:$G$13,3,0),DAY(H1658)),
IF(E1658="halfyearly",DATE(IF(MONTH(H1658)&gt;=7,YEAR(H1658)+1,YEAR(H1658)),VLOOKUP(MONTH(H1658),index!$D$2:$G$13,4,0),DAY(H1658)),
DATE(YEAR(H1658)+1,MONTH(H1658),DAY(H1658)))))-H1658))+H1658)</f>
        <v/>
      </c>
      <c r="J1658" s="9" t="str">
        <f t="shared" si="172"/>
        <v/>
      </c>
      <c r="K1658" s="11" t="str">
        <f t="shared" si="173"/>
        <v/>
      </c>
      <c r="L1658" s="11" t="str">
        <f t="shared" si="174"/>
        <v/>
      </c>
      <c r="M1658" s="11" t="str">
        <f>IF(A1658="","",VLOOKUP(E1658,index!$A$1:$B$6,2,0)*K1658*G1658)</f>
        <v/>
      </c>
      <c r="N1658" s="11" t="str">
        <f>IF(A1658="","",-PMT(G1658*VLOOKUP(E1658,index!$A$1:$B$6,2,0),C1658,F1658,0,0))</f>
        <v/>
      </c>
      <c r="O1658" s="11" t="str">
        <f t="shared" si="175"/>
        <v/>
      </c>
      <c r="P1658" s="11" t="str">
        <f t="shared" si="170"/>
        <v/>
      </c>
    </row>
    <row r="1659" spans="1:16" x14ac:dyDescent="0.25">
      <c r="A1659" s="9" t="str">
        <f>IF(A1658="","",IF(B1658&lt;C1658,A1658,IF(A1658=MAX('entry data'!$B$8:$B$507),"",A1658+1)))</f>
        <v/>
      </c>
      <c r="B1659" s="9" t="str">
        <f t="shared" si="171"/>
        <v/>
      </c>
      <c r="C1659" s="9" t="str">
        <f>IF(ISERROR(VLOOKUP(A1659,'entry data'!B:G,6,0)),"",VLOOKUP(A1659,'entry data'!B:G,6,0))</f>
        <v/>
      </c>
      <c r="D1659" s="9" t="str">
        <f>IF(ISERROR(VLOOKUP(A1659,'entry data'!B:C,2,0)),"",VLOOKUP(A1659,'entry data'!B:C,2,0))</f>
        <v/>
      </c>
      <c r="E1659" s="9" t="str">
        <f>IF(ISERROR(VLOOKUP(A1659,'entry data'!B:E,4,0)),"",VLOOKUP(A1659,'entry data'!B:E,4,0))</f>
        <v/>
      </c>
      <c r="F1659" s="11" t="str">
        <f>IF(A1659="","",IF(ISERROR(VLOOKUP(A1659,'entry data'!B:F,5,0)),"",VLOOKUP(A1659,'entry data'!B:F,5,0)))</f>
        <v/>
      </c>
      <c r="G1659" s="12" t="str">
        <f>IF(A1659="","",IF(ISERROR(VLOOKUP(A1659,'entry data'!B:I,8,0)),"",VLOOKUP(A1659,'entry data'!B:I,7,0)))</f>
        <v/>
      </c>
      <c r="H1659" s="13" t="str">
        <f>IF(A1659="","",IF(B1659=1,VLOOKUP(A1659,'entry data'!B:D,3,0),I1658))</f>
        <v/>
      </c>
      <c r="I1659" s="14" t="str">
        <f>IF(A1659="","",IF(E1659="weekly",7,IF(E1659="fortnightly",14,IF(E1659="monthly",DATE(IF(MONTH(H1659)=12,YEAR(H1659)+1,YEAR(H1659)),VLOOKUP(MONTH(H1659),index!$D$2:$G$13,2,0),DAY(H1659)),
IF(E1659="quarterly",DATE(IF(MONTH(H1659)&gt;=10,YEAR(H1659)+1,YEAR(H1659)),VLOOKUP(MONTH(H1659),index!$D$2:$G$13,3,0),DAY(H1659)),
IF(E1659="halfyearly",DATE(IF(MONTH(H1659)&gt;=7,YEAR(H1659)+1,YEAR(H1659)),VLOOKUP(MONTH(H1659),index!$D$2:$G$13,4,0),DAY(H1659)),
DATE(YEAR(H1659)+1,MONTH(H1659),DAY(H1659)))))-H1659))+H1659)</f>
        <v/>
      </c>
      <c r="J1659" s="9" t="str">
        <f t="shared" si="172"/>
        <v/>
      </c>
      <c r="K1659" s="11" t="str">
        <f t="shared" si="173"/>
        <v/>
      </c>
      <c r="L1659" s="11" t="str">
        <f t="shared" si="174"/>
        <v/>
      </c>
      <c r="M1659" s="11" t="str">
        <f>IF(A1659="","",VLOOKUP(E1659,index!$A$1:$B$6,2,0)*K1659*G1659)</f>
        <v/>
      </c>
      <c r="N1659" s="11" t="str">
        <f>IF(A1659="","",-PMT(G1659*VLOOKUP(E1659,index!$A$1:$B$6,2,0),C1659,F1659,0,0))</f>
        <v/>
      </c>
      <c r="O1659" s="11" t="str">
        <f t="shared" si="175"/>
        <v/>
      </c>
      <c r="P1659" s="11" t="str">
        <f t="shared" si="170"/>
        <v/>
      </c>
    </row>
    <row r="1660" spans="1:16" x14ac:dyDescent="0.25">
      <c r="A1660" s="9" t="str">
        <f>IF(A1659="","",IF(B1659&lt;C1659,A1659,IF(A1659=MAX('entry data'!$B$8:$B$507),"",A1659+1)))</f>
        <v/>
      </c>
      <c r="B1660" s="9" t="str">
        <f t="shared" si="171"/>
        <v/>
      </c>
      <c r="C1660" s="9" t="str">
        <f>IF(ISERROR(VLOOKUP(A1660,'entry data'!B:G,6,0)),"",VLOOKUP(A1660,'entry data'!B:G,6,0))</f>
        <v/>
      </c>
      <c r="D1660" s="9" t="str">
        <f>IF(ISERROR(VLOOKUP(A1660,'entry data'!B:C,2,0)),"",VLOOKUP(A1660,'entry data'!B:C,2,0))</f>
        <v/>
      </c>
      <c r="E1660" s="9" t="str">
        <f>IF(ISERROR(VLOOKUP(A1660,'entry data'!B:E,4,0)),"",VLOOKUP(A1660,'entry data'!B:E,4,0))</f>
        <v/>
      </c>
      <c r="F1660" s="11" t="str">
        <f>IF(A1660="","",IF(ISERROR(VLOOKUP(A1660,'entry data'!B:F,5,0)),"",VLOOKUP(A1660,'entry data'!B:F,5,0)))</f>
        <v/>
      </c>
      <c r="G1660" s="12" t="str">
        <f>IF(A1660="","",IF(ISERROR(VLOOKUP(A1660,'entry data'!B:I,8,0)),"",VLOOKUP(A1660,'entry data'!B:I,7,0)))</f>
        <v/>
      </c>
      <c r="H1660" s="13" t="str">
        <f>IF(A1660="","",IF(B1660=1,VLOOKUP(A1660,'entry data'!B:D,3,0),I1659))</f>
        <v/>
      </c>
      <c r="I1660" s="14" t="str">
        <f>IF(A1660="","",IF(E1660="weekly",7,IF(E1660="fortnightly",14,IF(E1660="monthly",DATE(IF(MONTH(H1660)=12,YEAR(H1660)+1,YEAR(H1660)),VLOOKUP(MONTH(H1660),index!$D$2:$G$13,2,0),DAY(H1660)),
IF(E1660="quarterly",DATE(IF(MONTH(H1660)&gt;=10,YEAR(H1660)+1,YEAR(H1660)),VLOOKUP(MONTH(H1660),index!$D$2:$G$13,3,0),DAY(H1660)),
IF(E1660="halfyearly",DATE(IF(MONTH(H1660)&gt;=7,YEAR(H1660)+1,YEAR(H1660)),VLOOKUP(MONTH(H1660),index!$D$2:$G$13,4,0),DAY(H1660)),
DATE(YEAR(H1660)+1,MONTH(H1660),DAY(H1660)))))-H1660))+H1660)</f>
        <v/>
      </c>
      <c r="J1660" s="9" t="str">
        <f t="shared" si="172"/>
        <v/>
      </c>
      <c r="K1660" s="11" t="str">
        <f t="shared" si="173"/>
        <v/>
      </c>
      <c r="L1660" s="11" t="str">
        <f t="shared" si="174"/>
        <v/>
      </c>
      <c r="M1660" s="11" t="str">
        <f>IF(A1660="","",VLOOKUP(E1660,index!$A$1:$B$6,2,0)*K1660*G1660)</f>
        <v/>
      </c>
      <c r="N1660" s="11" t="str">
        <f>IF(A1660="","",-PMT(G1660*VLOOKUP(E1660,index!$A$1:$B$6,2,0),C1660,F1660,0,0))</f>
        <v/>
      </c>
      <c r="O1660" s="11" t="str">
        <f t="shared" si="175"/>
        <v/>
      </c>
      <c r="P1660" s="11" t="str">
        <f t="shared" si="170"/>
        <v/>
      </c>
    </row>
    <row r="1661" spans="1:16" x14ac:dyDescent="0.25">
      <c r="A1661" s="9" t="str">
        <f>IF(A1660="","",IF(B1660&lt;C1660,A1660,IF(A1660=MAX('entry data'!$B$8:$B$507),"",A1660+1)))</f>
        <v/>
      </c>
      <c r="B1661" s="9" t="str">
        <f t="shared" si="171"/>
        <v/>
      </c>
      <c r="C1661" s="9" t="str">
        <f>IF(ISERROR(VLOOKUP(A1661,'entry data'!B:G,6,0)),"",VLOOKUP(A1661,'entry data'!B:G,6,0))</f>
        <v/>
      </c>
      <c r="D1661" s="9" t="str">
        <f>IF(ISERROR(VLOOKUP(A1661,'entry data'!B:C,2,0)),"",VLOOKUP(A1661,'entry data'!B:C,2,0))</f>
        <v/>
      </c>
      <c r="E1661" s="9" t="str">
        <f>IF(ISERROR(VLOOKUP(A1661,'entry data'!B:E,4,0)),"",VLOOKUP(A1661,'entry data'!B:E,4,0))</f>
        <v/>
      </c>
      <c r="F1661" s="11" t="str">
        <f>IF(A1661="","",IF(ISERROR(VLOOKUP(A1661,'entry data'!B:F,5,0)),"",VLOOKUP(A1661,'entry data'!B:F,5,0)))</f>
        <v/>
      </c>
      <c r="G1661" s="12" t="str">
        <f>IF(A1661="","",IF(ISERROR(VLOOKUP(A1661,'entry data'!B:I,8,0)),"",VLOOKUP(A1661,'entry data'!B:I,7,0)))</f>
        <v/>
      </c>
      <c r="H1661" s="13" t="str">
        <f>IF(A1661="","",IF(B1661=1,VLOOKUP(A1661,'entry data'!B:D,3,0),I1660))</f>
        <v/>
      </c>
      <c r="I1661" s="14" t="str">
        <f>IF(A1661="","",IF(E1661="weekly",7,IF(E1661="fortnightly",14,IF(E1661="monthly",DATE(IF(MONTH(H1661)=12,YEAR(H1661)+1,YEAR(H1661)),VLOOKUP(MONTH(H1661),index!$D$2:$G$13,2,0),DAY(H1661)),
IF(E1661="quarterly",DATE(IF(MONTH(H1661)&gt;=10,YEAR(H1661)+1,YEAR(H1661)),VLOOKUP(MONTH(H1661),index!$D$2:$G$13,3,0),DAY(H1661)),
IF(E1661="halfyearly",DATE(IF(MONTH(H1661)&gt;=7,YEAR(H1661)+1,YEAR(H1661)),VLOOKUP(MONTH(H1661),index!$D$2:$G$13,4,0),DAY(H1661)),
DATE(YEAR(H1661)+1,MONTH(H1661),DAY(H1661)))))-H1661))+H1661)</f>
        <v/>
      </c>
      <c r="J1661" s="9" t="str">
        <f t="shared" si="172"/>
        <v/>
      </c>
      <c r="K1661" s="11" t="str">
        <f t="shared" si="173"/>
        <v/>
      </c>
      <c r="L1661" s="11" t="str">
        <f t="shared" si="174"/>
        <v/>
      </c>
      <c r="M1661" s="11" t="str">
        <f>IF(A1661="","",VLOOKUP(E1661,index!$A$1:$B$6,2,0)*K1661*G1661)</f>
        <v/>
      </c>
      <c r="N1661" s="11" t="str">
        <f>IF(A1661="","",-PMT(G1661*VLOOKUP(E1661,index!$A$1:$B$6,2,0),C1661,F1661,0,0))</f>
        <v/>
      </c>
      <c r="O1661" s="11" t="str">
        <f t="shared" si="175"/>
        <v/>
      </c>
      <c r="P1661" s="11" t="str">
        <f t="shared" si="170"/>
        <v/>
      </c>
    </row>
    <row r="1662" spans="1:16" x14ac:dyDescent="0.25">
      <c r="A1662" s="9" t="str">
        <f>IF(A1661="","",IF(B1661&lt;C1661,A1661,IF(A1661=MAX('entry data'!$B$8:$B$507),"",A1661+1)))</f>
        <v/>
      </c>
      <c r="B1662" s="9" t="str">
        <f t="shared" si="171"/>
        <v/>
      </c>
      <c r="C1662" s="9" t="str">
        <f>IF(ISERROR(VLOOKUP(A1662,'entry data'!B:G,6,0)),"",VLOOKUP(A1662,'entry data'!B:G,6,0))</f>
        <v/>
      </c>
      <c r="D1662" s="9" t="str">
        <f>IF(ISERROR(VLOOKUP(A1662,'entry data'!B:C,2,0)),"",VLOOKUP(A1662,'entry data'!B:C,2,0))</f>
        <v/>
      </c>
      <c r="E1662" s="9" t="str">
        <f>IF(ISERROR(VLOOKUP(A1662,'entry data'!B:E,4,0)),"",VLOOKUP(A1662,'entry data'!B:E,4,0))</f>
        <v/>
      </c>
      <c r="F1662" s="11" t="str">
        <f>IF(A1662="","",IF(ISERROR(VLOOKUP(A1662,'entry data'!B:F,5,0)),"",VLOOKUP(A1662,'entry data'!B:F,5,0)))</f>
        <v/>
      </c>
      <c r="G1662" s="12" t="str">
        <f>IF(A1662="","",IF(ISERROR(VLOOKUP(A1662,'entry data'!B:I,8,0)),"",VLOOKUP(A1662,'entry data'!B:I,7,0)))</f>
        <v/>
      </c>
      <c r="H1662" s="13" t="str">
        <f>IF(A1662="","",IF(B1662=1,VLOOKUP(A1662,'entry data'!B:D,3,0),I1661))</f>
        <v/>
      </c>
      <c r="I1662" s="14" t="str">
        <f>IF(A1662="","",IF(E1662="weekly",7,IF(E1662="fortnightly",14,IF(E1662="monthly",DATE(IF(MONTH(H1662)=12,YEAR(H1662)+1,YEAR(H1662)),VLOOKUP(MONTH(H1662),index!$D$2:$G$13,2,0),DAY(H1662)),
IF(E1662="quarterly",DATE(IF(MONTH(H1662)&gt;=10,YEAR(H1662)+1,YEAR(H1662)),VLOOKUP(MONTH(H1662),index!$D$2:$G$13,3,0),DAY(H1662)),
IF(E1662="halfyearly",DATE(IF(MONTH(H1662)&gt;=7,YEAR(H1662)+1,YEAR(H1662)),VLOOKUP(MONTH(H1662),index!$D$2:$G$13,4,0),DAY(H1662)),
DATE(YEAR(H1662)+1,MONTH(H1662),DAY(H1662)))))-H1662))+H1662)</f>
        <v/>
      </c>
      <c r="J1662" s="9" t="str">
        <f t="shared" si="172"/>
        <v/>
      </c>
      <c r="K1662" s="11" t="str">
        <f t="shared" si="173"/>
        <v/>
      </c>
      <c r="L1662" s="11" t="str">
        <f t="shared" si="174"/>
        <v/>
      </c>
      <c r="M1662" s="11" t="str">
        <f>IF(A1662="","",VLOOKUP(E1662,index!$A$1:$B$6,2,0)*K1662*G1662)</f>
        <v/>
      </c>
      <c r="N1662" s="11" t="str">
        <f>IF(A1662="","",-PMT(G1662*VLOOKUP(E1662,index!$A$1:$B$6,2,0),C1662,F1662,0,0))</f>
        <v/>
      </c>
      <c r="O1662" s="11" t="str">
        <f t="shared" si="175"/>
        <v/>
      </c>
      <c r="P1662" s="11" t="str">
        <f t="shared" si="170"/>
        <v/>
      </c>
    </row>
    <row r="1663" spans="1:16" x14ac:dyDescent="0.25">
      <c r="A1663" s="9" t="str">
        <f>IF(A1662="","",IF(B1662&lt;C1662,A1662,IF(A1662=MAX('entry data'!$B$8:$B$507),"",A1662+1)))</f>
        <v/>
      </c>
      <c r="B1663" s="9" t="str">
        <f t="shared" si="171"/>
        <v/>
      </c>
      <c r="C1663" s="9" t="str">
        <f>IF(ISERROR(VLOOKUP(A1663,'entry data'!B:G,6,0)),"",VLOOKUP(A1663,'entry data'!B:G,6,0))</f>
        <v/>
      </c>
      <c r="D1663" s="9" t="str">
        <f>IF(ISERROR(VLOOKUP(A1663,'entry data'!B:C,2,0)),"",VLOOKUP(A1663,'entry data'!B:C,2,0))</f>
        <v/>
      </c>
      <c r="E1663" s="9" t="str">
        <f>IF(ISERROR(VLOOKUP(A1663,'entry data'!B:E,4,0)),"",VLOOKUP(A1663,'entry data'!B:E,4,0))</f>
        <v/>
      </c>
      <c r="F1663" s="11" t="str">
        <f>IF(A1663="","",IF(ISERROR(VLOOKUP(A1663,'entry data'!B:F,5,0)),"",VLOOKUP(A1663,'entry data'!B:F,5,0)))</f>
        <v/>
      </c>
      <c r="G1663" s="12" t="str">
        <f>IF(A1663="","",IF(ISERROR(VLOOKUP(A1663,'entry data'!B:I,8,0)),"",VLOOKUP(A1663,'entry data'!B:I,7,0)))</f>
        <v/>
      </c>
      <c r="H1663" s="13" t="str">
        <f>IF(A1663="","",IF(B1663=1,VLOOKUP(A1663,'entry data'!B:D,3,0),I1662))</f>
        <v/>
      </c>
      <c r="I1663" s="14" t="str">
        <f>IF(A1663="","",IF(E1663="weekly",7,IF(E1663="fortnightly",14,IF(E1663="monthly",DATE(IF(MONTH(H1663)=12,YEAR(H1663)+1,YEAR(H1663)),VLOOKUP(MONTH(H1663),index!$D$2:$G$13,2,0),DAY(H1663)),
IF(E1663="quarterly",DATE(IF(MONTH(H1663)&gt;=10,YEAR(H1663)+1,YEAR(H1663)),VLOOKUP(MONTH(H1663),index!$D$2:$G$13,3,0),DAY(H1663)),
IF(E1663="halfyearly",DATE(IF(MONTH(H1663)&gt;=7,YEAR(H1663)+1,YEAR(H1663)),VLOOKUP(MONTH(H1663),index!$D$2:$G$13,4,0),DAY(H1663)),
DATE(YEAR(H1663)+1,MONTH(H1663),DAY(H1663)))))-H1663))+H1663)</f>
        <v/>
      </c>
      <c r="J1663" s="9" t="str">
        <f t="shared" si="172"/>
        <v/>
      </c>
      <c r="K1663" s="11" t="str">
        <f t="shared" si="173"/>
        <v/>
      </c>
      <c r="L1663" s="11" t="str">
        <f t="shared" si="174"/>
        <v/>
      </c>
      <c r="M1663" s="11" t="str">
        <f>IF(A1663="","",VLOOKUP(E1663,index!$A$1:$B$6,2,0)*K1663*G1663)</f>
        <v/>
      </c>
      <c r="N1663" s="11" t="str">
        <f>IF(A1663="","",-PMT(G1663*VLOOKUP(E1663,index!$A$1:$B$6,2,0),C1663,F1663,0,0))</f>
        <v/>
      </c>
      <c r="O1663" s="11" t="str">
        <f t="shared" si="175"/>
        <v/>
      </c>
      <c r="P1663" s="11" t="str">
        <f t="shared" si="170"/>
        <v/>
      </c>
    </row>
    <row r="1664" spans="1:16" x14ac:dyDescent="0.25">
      <c r="A1664" s="9" t="str">
        <f>IF(A1663="","",IF(B1663&lt;C1663,A1663,IF(A1663=MAX('entry data'!$B$8:$B$507),"",A1663+1)))</f>
        <v/>
      </c>
      <c r="B1664" s="9" t="str">
        <f t="shared" si="171"/>
        <v/>
      </c>
      <c r="C1664" s="9" t="str">
        <f>IF(ISERROR(VLOOKUP(A1664,'entry data'!B:G,6,0)),"",VLOOKUP(A1664,'entry data'!B:G,6,0))</f>
        <v/>
      </c>
      <c r="D1664" s="9" t="str">
        <f>IF(ISERROR(VLOOKUP(A1664,'entry data'!B:C,2,0)),"",VLOOKUP(A1664,'entry data'!B:C,2,0))</f>
        <v/>
      </c>
      <c r="E1664" s="9" t="str">
        <f>IF(ISERROR(VLOOKUP(A1664,'entry data'!B:E,4,0)),"",VLOOKUP(A1664,'entry data'!B:E,4,0))</f>
        <v/>
      </c>
      <c r="F1664" s="11" t="str">
        <f>IF(A1664="","",IF(ISERROR(VLOOKUP(A1664,'entry data'!B:F,5,0)),"",VLOOKUP(A1664,'entry data'!B:F,5,0)))</f>
        <v/>
      </c>
      <c r="G1664" s="12" t="str">
        <f>IF(A1664="","",IF(ISERROR(VLOOKUP(A1664,'entry data'!B:I,8,0)),"",VLOOKUP(A1664,'entry data'!B:I,7,0)))</f>
        <v/>
      </c>
      <c r="H1664" s="13" t="str">
        <f>IF(A1664="","",IF(B1664=1,VLOOKUP(A1664,'entry data'!B:D,3,0),I1663))</f>
        <v/>
      </c>
      <c r="I1664" s="14" t="str">
        <f>IF(A1664="","",IF(E1664="weekly",7,IF(E1664="fortnightly",14,IF(E1664="monthly",DATE(IF(MONTH(H1664)=12,YEAR(H1664)+1,YEAR(H1664)),VLOOKUP(MONTH(H1664),index!$D$2:$G$13,2,0),DAY(H1664)),
IF(E1664="quarterly",DATE(IF(MONTH(H1664)&gt;=10,YEAR(H1664)+1,YEAR(H1664)),VLOOKUP(MONTH(H1664),index!$D$2:$G$13,3,0),DAY(H1664)),
IF(E1664="halfyearly",DATE(IF(MONTH(H1664)&gt;=7,YEAR(H1664)+1,YEAR(H1664)),VLOOKUP(MONTH(H1664),index!$D$2:$G$13,4,0),DAY(H1664)),
DATE(YEAR(H1664)+1,MONTH(H1664),DAY(H1664)))))-H1664))+H1664)</f>
        <v/>
      </c>
      <c r="J1664" s="9" t="str">
        <f t="shared" si="172"/>
        <v/>
      </c>
      <c r="K1664" s="11" t="str">
        <f t="shared" si="173"/>
        <v/>
      </c>
      <c r="L1664" s="11" t="str">
        <f t="shared" si="174"/>
        <v/>
      </c>
      <c r="M1664" s="11" t="str">
        <f>IF(A1664="","",VLOOKUP(E1664,index!$A$1:$B$6,2,0)*K1664*G1664)</f>
        <v/>
      </c>
      <c r="N1664" s="11" t="str">
        <f>IF(A1664="","",-PMT(G1664*VLOOKUP(E1664,index!$A$1:$B$6,2,0),C1664,F1664,0,0))</f>
        <v/>
      </c>
      <c r="O1664" s="11" t="str">
        <f t="shared" si="175"/>
        <v/>
      </c>
      <c r="P1664" s="11" t="str">
        <f t="shared" si="170"/>
        <v/>
      </c>
    </row>
    <row r="1665" spans="1:16" x14ac:dyDescent="0.25">
      <c r="A1665" s="9" t="str">
        <f>IF(A1664="","",IF(B1664&lt;C1664,A1664,IF(A1664=MAX('entry data'!$B$8:$B$507),"",A1664+1)))</f>
        <v/>
      </c>
      <c r="B1665" s="9" t="str">
        <f t="shared" si="171"/>
        <v/>
      </c>
      <c r="C1665" s="9" t="str">
        <f>IF(ISERROR(VLOOKUP(A1665,'entry data'!B:G,6,0)),"",VLOOKUP(A1665,'entry data'!B:G,6,0))</f>
        <v/>
      </c>
      <c r="D1665" s="9" t="str">
        <f>IF(ISERROR(VLOOKUP(A1665,'entry data'!B:C,2,0)),"",VLOOKUP(A1665,'entry data'!B:C,2,0))</f>
        <v/>
      </c>
      <c r="E1665" s="9" t="str">
        <f>IF(ISERROR(VLOOKUP(A1665,'entry data'!B:E,4,0)),"",VLOOKUP(A1665,'entry data'!B:E,4,0))</f>
        <v/>
      </c>
      <c r="F1665" s="11" t="str">
        <f>IF(A1665="","",IF(ISERROR(VLOOKUP(A1665,'entry data'!B:F,5,0)),"",VLOOKUP(A1665,'entry data'!B:F,5,0)))</f>
        <v/>
      </c>
      <c r="G1665" s="12" t="str">
        <f>IF(A1665="","",IF(ISERROR(VLOOKUP(A1665,'entry data'!B:I,8,0)),"",VLOOKUP(A1665,'entry data'!B:I,7,0)))</f>
        <v/>
      </c>
      <c r="H1665" s="13" t="str">
        <f>IF(A1665="","",IF(B1665=1,VLOOKUP(A1665,'entry data'!B:D,3,0),I1664))</f>
        <v/>
      </c>
      <c r="I1665" s="14" t="str">
        <f>IF(A1665="","",IF(E1665="weekly",7,IF(E1665="fortnightly",14,IF(E1665="monthly",DATE(IF(MONTH(H1665)=12,YEAR(H1665)+1,YEAR(H1665)),VLOOKUP(MONTH(H1665),index!$D$2:$G$13,2,0),DAY(H1665)),
IF(E1665="quarterly",DATE(IF(MONTH(H1665)&gt;=10,YEAR(H1665)+1,YEAR(H1665)),VLOOKUP(MONTH(H1665),index!$D$2:$G$13,3,0),DAY(H1665)),
IF(E1665="halfyearly",DATE(IF(MONTH(H1665)&gt;=7,YEAR(H1665)+1,YEAR(H1665)),VLOOKUP(MONTH(H1665),index!$D$2:$G$13,4,0),DAY(H1665)),
DATE(YEAR(H1665)+1,MONTH(H1665),DAY(H1665)))))-H1665))+H1665)</f>
        <v/>
      </c>
      <c r="J1665" s="9" t="str">
        <f t="shared" si="172"/>
        <v/>
      </c>
      <c r="K1665" s="11" t="str">
        <f t="shared" si="173"/>
        <v/>
      </c>
      <c r="L1665" s="11" t="str">
        <f t="shared" si="174"/>
        <v/>
      </c>
      <c r="M1665" s="11" t="str">
        <f>IF(A1665="","",VLOOKUP(E1665,index!$A$1:$B$6,2,0)*K1665*G1665)</f>
        <v/>
      </c>
      <c r="N1665" s="11" t="str">
        <f>IF(A1665="","",-PMT(G1665*VLOOKUP(E1665,index!$A$1:$B$6,2,0),C1665,F1665,0,0))</f>
        <v/>
      </c>
      <c r="O1665" s="11" t="str">
        <f t="shared" si="175"/>
        <v/>
      </c>
      <c r="P1665" s="11" t="str">
        <f t="shared" si="170"/>
        <v/>
      </c>
    </row>
    <row r="1666" spans="1:16" x14ac:dyDescent="0.25">
      <c r="A1666" s="9" t="str">
        <f>IF(A1665="","",IF(B1665&lt;C1665,A1665,IF(A1665=MAX('entry data'!$B$8:$B$507),"",A1665+1)))</f>
        <v/>
      </c>
      <c r="B1666" s="9" t="str">
        <f t="shared" si="171"/>
        <v/>
      </c>
      <c r="C1666" s="9" t="str">
        <f>IF(ISERROR(VLOOKUP(A1666,'entry data'!B:G,6,0)),"",VLOOKUP(A1666,'entry data'!B:G,6,0))</f>
        <v/>
      </c>
      <c r="D1666" s="9" t="str">
        <f>IF(ISERROR(VLOOKUP(A1666,'entry data'!B:C,2,0)),"",VLOOKUP(A1666,'entry data'!B:C,2,0))</f>
        <v/>
      </c>
      <c r="E1666" s="9" t="str">
        <f>IF(ISERROR(VLOOKUP(A1666,'entry data'!B:E,4,0)),"",VLOOKUP(A1666,'entry data'!B:E,4,0))</f>
        <v/>
      </c>
      <c r="F1666" s="11" t="str">
        <f>IF(A1666="","",IF(ISERROR(VLOOKUP(A1666,'entry data'!B:F,5,0)),"",VLOOKUP(A1666,'entry data'!B:F,5,0)))</f>
        <v/>
      </c>
      <c r="G1666" s="12" t="str">
        <f>IF(A1666="","",IF(ISERROR(VLOOKUP(A1666,'entry data'!B:I,8,0)),"",VLOOKUP(A1666,'entry data'!B:I,7,0)))</f>
        <v/>
      </c>
      <c r="H1666" s="13" t="str">
        <f>IF(A1666="","",IF(B1666=1,VLOOKUP(A1666,'entry data'!B:D,3,0),I1665))</f>
        <v/>
      </c>
      <c r="I1666" s="14" t="str">
        <f>IF(A1666="","",IF(E1666="weekly",7,IF(E1666="fortnightly",14,IF(E1666="monthly",DATE(IF(MONTH(H1666)=12,YEAR(H1666)+1,YEAR(H1666)),VLOOKUP(MONTH(H1666),index!$D$2:$G$13,2,0),DAY(H1666)),
IF(E1666="quarterly",DATE(IF(MONTH(H1666)&gt;=10,YEAR(H1666)+1,YEAR(H1666)),VLOOKUP(MONTH(H1666),index!$D$2:$G$13,3,0),DAY(H1666)),
IF(E1666="halfyearly",DATE(IF(MONTH(H1666)&gt;=7,YEAR(H1666)+1,YEAR(H1666)),VLOOKUP(MONTH(H1666),index!$D$2:$G$13,4,0),DAY(H1666)),
DATE(YEAR(H1666)+1,MONTH(H1666),DAY(H1666)))))-H1666))+H1666)</f>
        <v/>
      </c>
      <c r="J1666" s="9" t="str">
        <f t="shared" si="172"/>
        <v/>
      </c>
      <c r="K1666" s="11" t="str">
        <f t="shared" si="173"/>
        <v/>
      </c>
      <c r="L1666" s="11" t="str">
        <f t="shared" si="174"/>
        <v/>
      </c>
      <c r="M1666" s="11" t="str">
        <f>IF(A1666="","",VLOOKUP(E1666,index!$A$1:$B$6,2,0)*K1666*G1666)</f>
        <v/>
      </c>
      <c r="N1666" s="11" t="str">
        <f>IF(A1666="","",-PMT(G1666*VLOOKUP(E1666,index!$A$1:$B$6,2,0),C1666,F1666,0,0))</f>
        <v/>
      </c>
      <c r="O1666" s="11" t="str">
        <f t="shared" si="175"/>
        <v/>
      </c>
      <c r="P1666" s="11" t="str">
        <f t="shared" si="170"/>
        <v/>
      </c>
    </row>
    <row r="1667" spans="1:16" x14ac:dyDescent="0.25">
      <c r="A1667" s="9" t="str">
        <f>IF(A1666="","",IF(B1666&lt;C1666,A1666,IF(A1666=MAX('entry data'!$B$8:$B$507),"",A1666+1)))</f>
        <v/>
      </c>
      <c r="B1667" s="9" t="str">
        <f t="shared" si="171"/>
        <v/>
      </c>
      <c r="C1667" s="9" t="str">
        <f>IF(ISERROR(VLOOKUP(A1667,'entry data'!B:G,6,0)),"",VLOOKUP(A1667,'entry data'!B:G,6,0))</f>
        <v/>
      </c>
      <c r="D1667" s="9" t="str">
        <f>IF(ISERROR(VLOOKUP(A1667,'entry data'!B:C,2,0)),"",VLOOKUP(A1667,'entry data'!B:C,2,0))</f>
        <v/>
      </c>
      <c r="E1667" s="9" t="str">
        <f>IF(ISERROR(VLOOKUP(A1667,'entry data'!B:E,4,0)),"",VLOOKUP(A1667,'entry data'!B:E,4,0))</f>
        <v/>
      </c>
      <c r="F1667" s="11" t="str">
        <f>IF(A1667="","",IF(ISERROR(VLOOKUP(A1667,'entry data'!B:F,5,0)),"",VLOOKUP(A1667,'entry data'!B:F,5,0)))</f>
        <v/>
      </c>
      <c r="G1667" s="12" t="str">
        <f>IF(A1667="","",IF(ISERROR(VLOOKUP(A1667,'entry data'!B:I,8,0)),"",VLOOKUP(A1667,'entry data'!B:I,7,0)))</f>
        <v/>
      </c>
      <c r="H1667" s="13" t="str">
        <f>IF(A1667="","",IF(B1667=1,VLOOKUP(A1667,'entry data'!B:D,3,0),I1666))</f>
        <v/>
      </c>
      <c r="I1667" s="14" t="str">
        <f>IF(A1667="","",IF(E1667="weekly",7,IF(E1667="fortnightly",14,IF(E1667="monthly",DATE(IF(MONTH(H1667)=12,YEAR(H1667)+1,YEAR(H1667)),VLOOKUP(MONTH(H1667),index!$D$2:$G$13,2,0),DAY(H1667)),
IF(E1667="quarterly",DATE(IF(MONTH(H1667)&gt;=10,YEAR(H1667)+1,YEAR(H1667)),VLOOKUP(MONTH(H1667),index!$D$2:$G$13,3,0),DAY(H1667)),
IF(E1667="halfyearly",DATE(IF(MONTH(H1667)&gt;=7,YEAR(H1667)+1,YEAR(H1667)),VLOOKUP(MONTH(H1667),index!$D$2:$G$13,4,0),DAY(H1667)),
DATE(YEAR(H1667)+1,MONTH(H1667),DAY(H1667)))))-H1667))+H1667)</f>
        <v/>
      </c>
      <c r="J1667" s="9" t="str">
        <f t="shared" si="172"/>
        <v/>
      </c>
      <c r="K1667" s="11" t="str">
        <f t="shared" si="173"/>
        <v/>
      </c>
      <c r="L1667" s="11" t="str">
        <f t="shared" si="174"/>
        <v/>
      </c>
      <c r="M1667" s="11" t="str">
        <f>IF(A1667="","",VLOOKUP(E1667,index!$A$1:$B$6,2,0)*K1667*G1667)</f>
        <v/>
      </c>
      <c r="N1667" s="11" t="str">
        <f>IF(A1667="","",-PMT(G1667*VLOOKUP(E1667,index!$A$1:$B$6,2,0),C1667,F1667,0,0))</f>
        <v/>
      </c>
      <c r="O1667" s="11" t="str">
        <f t="shared" si="175"/>
        <v/>
      </c>
      <c r="P1667" s="11" t="str">
        <f t="shared" ref="P1667:P1730" si="176">IF(A1667="","",IF(J1667&lt;&gt;J1668,O1667,0))</f>
        <v/>
      </c>
    </row>
    <row r="1668" spans="1:16" x14ac:dyDescent="0.25">
      <c r="A1668" s="9" t="str">
        <f>IF(A1667="","",IF(B1667&lt;C1667,A1667,IF(A1667=MAX('entry data'!$B$8:$B$507),"",A1667+1)))</f>
        <v/>
      </c>
      <c r="B1668" s="9" t="str">
        <f t="shared" si="171"/>
        <v/>
      </c>
      <c r="C1668" s="9" t="str">
        <f>IF(ISERROR(VLOOKUP(A1668,'entry data'!B:G,6,0)),"",VLOOKUP(A1668,'entry data'!B:G,6,0))</f>
        <v/>
      </c>
      <c r="D1668" s="9" t="str">
        <f>IF(ISERROR(VLOOKUP(A1668,'entry data'!B:C,2,0)),"",VLOOKUP(A1668,'entry data'!B:C,2,0))</f>
        <v/>
      </c>
      <c r="E1668" s="9" t="str">
        <f>IF(ISERROR(VLOOKUP(A1668,'entry data'!B:E,4,0)),"",VLOOKUP(A1668,'entry data'!B:E,4,0))</f>
        <v/>
      </c>
      <c r="F1668" s="11" t="str">
        <f>IF(A1668="","",IF(ISERROR(VLOOKUP(A1668,'entry data'!B:F,5,0)),"",VLOOKUP(A1668,'entry data'!B:F,5,0)))</f>
        <v/>
      </c>
      <c r="G1668" s="12" t="str">
        <f>IF(A1668="","",IF(ISERROR(VLOOKUP(A1668,'entry data'!B:I,8,0)),"",VLOOKUP(A1668,'entry data'!B:I,7,0)))</f>
        <v/>
      </c>
      <c r="H1668" s="13" t="str">
        <f>IF(A1668="","",IF(B1668=1,VLOOKUP(A1668,'entry data'!B:D,3,0),I1667))</f>
        <v/>
      </c>
      <c r="I1668" s="14" t="str">
        <f>IF(A1668="","",IF(E1668="weekly",7,IF(E1668="fortnightly",14,IF(E1668="monthly",DATE(IF(MONTH(H1668)=12,YEAR(H1668)+1,YEAR(H1668)),VLOOKUP(MONTH(H1668),index!$D$2:$G$13,2,0),DAY(H1668)),
IF(E1668="quarterly",DATE(IF(MONTH(H1668)&gt;=10,YEAR(H1668)+1,YEAR(H1668)),VLOOKUP(MONTH(H1668),index!$D$2:$G$13,3,0),DAY(H1668)),
IF(E1668="halfyearly",DATE(IF(MONTH(H1668)&gt;=7,YEAR(H1668)+1,YEAR(H1668)),VLOOKUP(MONTH(H1668),index!$D$2:$G$13,4,0),DAY(H1668)),
DATE(YEAR(H1668)+1,MONTH(H1668),DAY(H1668)))))-H1668))+H1668)</f>
        <v/>
      </c>
      <c r="J1668" s="9" t="str">
        <f t="shared" si="172"/>
        <v/>
      </c>
      <c r="K1668" s="11" t="str">
        <f t="shared" si="173"/>
        <v/>
      </c>
      <c r="L1668" s="11" t="str">
        <f t="shared" si="174"/>
        <v/>
      </c>
      <c r="M1668" s="11" t="str">
        <f>IF(A1668="","",VLOOKUP(E1668,index!$A$1:$B$6,2,0)*K1668*G1668)</f>
        <v/>
      </c>
      <c r="N1668" s="11" t="str">
        <f>IF(A1668="","",-PMT(G1668*VLOOKUP(E1668,index!$A$1:$B$6,2,0),C1668,F1668,0,0))</f>
        <v/>
      </c>
      <c r="O1668" s="11" t="str">
        <f t="shared" si="175"/>
        <v/>
      </c>
      <c r="P1668" s="11" t="str">
        <f t="shared" si="176"/>
        <v/>
      </c>
    </row>
    <row r="1669" spans="1:16" x14ac:dyDescent="0.25">
      <c r="A1669" s="9" t="str">
        <f>IF(A1668="","",IF(B1668&lt;C1668,A1668,IF(A1668=MAX('entry data'!$B$8:$B$507),"",A1668+1)))</f>
        <v/>
      </c>
      <c r="B1669" s="9" t="str">
        <f t="shared" si="171"/>
        <v/>
      </c>
      <c r="C1669" s="9" t="str">
        <f>IF(ISERROR(VLOOKUP(A1669,'entry data'!B:G,6,0)),"",VLOOKUP(A1669,'entry data'!B:G,6,0))</f>
        <v/>
      </c>
      <c r="D1669" s="9" t="str">
        <f>IF(ISERROR(VLOOKUP(A1669,'entry data'!B:C,2,0)),"",VLOOKUP(A1669,'entry data'!B:C,2,0))</f>
        <v/>
      </c>
      <c r="E1669" s="9" t="str">
        <f>IF(ISERROR(VLOOKUP(A1669,'entry data'!B:E,4,0)),"",VLOOKUP(A1669,'entry data'!B:E,4,0))</f>
        <v/>
      </c>
      <c r="F1669" s="11" t="str">
        <f>IF(A1669="","",IF(ISERROR(VLOOKUP(A1669,'entry data'!B:F,5,0)),"",VLOOKUP(A1669,'entry data'!B:F,5,0)))</f>
        <v/>
      </c>
      <c r="G1669" s="12" t="str">
        <f>IF(A1669="","",IF(ISERROR(VLOOKUP(A1669,'entry data'!B:I,8,0)),"",VLOOKUP(A1669,'entry data'!B:I,7,0)))</f>
        <v/>
      </c>
      <c r="H1669" s="13" t="str">
        <f>IF(A1669="","",IF(B1669=1,VLOOKUP(A1669,'entry data'!B:D,3,0),I1668))</f>
        <v/>
      </c>
      <c r="I1669" s="14" t="str">
        <f>IF(A1669="","",IF(E1669="weekly",7,IF(E1669="fortnightly",14,IF(E1669="monthly",DATE(IF(MONTH(H1669)=12,YEAR(H1669)+1,YEAR(H1669)),VLOOKUP(MONTH(H1669),index!$D$2:$G$13,2,0),DAY(H1669)),
IF(E1669="quarterly",DATE(IF(MONTH(H1669)&gt;=10,YEAR(H1669)+1,YEAR(H1669)),VLOOKUP(MONTH(H1669),index!$D$2:$G$13,3,0),DAY(H1669)),
IF(E1669="halfyearly",DATE(IF(MONTH(H1669)&gt;=7,YEAR(H1669)+1,YEAR(H1669)),VLOOKUP(MONTH(H1669),index!$D$2:$G$13,4,0),DAY(H1669)),
DATE(YEAR(H1669)+1,MONTH(H1669),DAY(H1669)))))-H1669))+H1669)</f>
        <v/>
      </c>
      <c r="J1669" s="9" t="str">
        <f t="shared" si="172"/>
        <v/>
      </c>
      <c r="K1669" s="11" t="str">
        <f t="shared" si="173"/>
        <v/>
      </c>
      <c r="L1669" s="11" t="str">
        <f t="shared" si="174"/>
        <v/>
      </c>
      <c r="M1669" s="11" t="str">
        <f>IF(A1669="","",VLOOKUP(E1669,index!$A$1:$B$6,2,0)*K1669*G1669)</f>
        <v/>
      </c>
      <c r="N1669" s="11" t="str">
        <f>IF(A1669="","",-PMT(G1669*VLOOKUP(E1669,index!$A$1:$B$6,2,0),C1669,F1669,0,0))</f>
        <v/>
      </c>
      <c r="O1669" s="11" t="str">
        <f t="shared" si="175"/>
        <v/>
      </c>
      <c r="P1669" s="11" t="str">
        <f t="shared" si="176"/>
        <v/>
      </c>
    </row>
    <row r="1670" spans="1:16" x14ac:dyDescent="0.25">
      <c r="A1670" s="9" t="str">
        <f>IF(A1669="","",IF(B1669&lt;C1669,A1669,IF(A1669=MAX('entry data'!$B$8:$B$507),"",A1669+1)))</f>
        <v/>
      </c>
      <c r="B1670" s="9" t="str">
        <f t="shared" si="171"/>
        <v/>
      </c>
      <c r="C1670" s="9" t="str">
        <f>IF(ISERROR(VLOOKUP(A1670,'entry data'!B:G,6,0)),"",VLOOKUP(A1670,'entry data'!B:G,6,0))</f>
        <v/>
      </c>
      <c r="D1670" s="9" t="str">
        <f>IF(ISERROR(VLOOKUP(A1670,'entry data'!B:C,2,0)),"",VLOOKUP(A1670,'entry data'!B:C,2,0))</f>
        <v/>
      </c>
      <c r="E1670" s="9" t="str">
        <f>IF(ISERROR(VLOOKUP(A1670,'entry data'!B:E,4,0)),"",VLOOKUP(A1670,'entry data'!B:E,4,0))</f>
        <v/>
      </c>
      <c r="F1670" s="11" t="str">
        <f>IF(A1670="","",IF(ISERROR(VLOOKUP(A1670,'entry data'!B:F,5,0)),"",VLOOKUP(A1670,'entry data'!B:F,5,0)))</f>
        <v/>
      </c>
      <c r="G1670" s="12" t="str">
        <f>IF(A1670="","",IF(ISERROR(VLOOKUP(A1670,'entry data'!B:I,8,0)),"",VLOOKUP(A1670,'entry data'!B:I,7,0)))</f>
        <v/>
      </c>
      <c r="H1670" s="13" t="str">
        <f>IF(A1670="","",IF(B1670=1,VLOOKUP(A1670,'entry data'!B:D,3,0),I1669))</f>
        <v/>
      </c>
      <c r="I1670" s="14" t="str">
        <f>IF(A1670="","",IF(E1670="weekly",7,IF(E1670="fortnightly",14,IF(E1670="monthly",DATE(IF(MONTH(H1670)=12,YEAR(H1670)+1,YEAR(H1670)),VLOOKUP(MONTH(H1670),index!$D$2:$G$13,2,0),DAY(H1670)),
IF(E1670="quarterly",DATE(IF(MONTH(H1670)&gt;=10,YEAR(H1670)+1,YEAR(H1670)),VLOOKUP(MONTH(H1670),index!$D$2:$G$13,3,0),DAY(H1670)),
IF(E1670="halfyearly",DATE(IF(MONTH(H1670)&gt;=7,YEAR(H1670)+1,YEAR(H1670)),VLOOKUP(MONTH(H1670),index!$D$2:$G$13,4,0),DAY(H1670)),
DATE(YEAR(H1670)+1,MONTH(H1670),DAY(H1670)))))-H1670))+H1670)</f>
        <v/>
      </c>
      <c r="J1670" s="9" t="str">
        <f t="shared" si="172"/>
        <v/>
      </c>
      <c r="K1670" s="11" t="str">
        <f t="shared" si="173"/>
        <v/>
      </c>
      <c r="L1670" s="11" t="str">
        <f t="shared" si="174"/>
        <v/>
      </c>
      <c r="M1670" s="11" t="str">
        <f>IF(A1670="","",VLOOKUP(E1670,index!$A$1:$B$6,2,0)*K1670*G1670)</f>
        <v/>
      </c>
      <c r="N1670" s="11" t="str">
        <f>IF(A1670="","",-PMT(G1670*VLOOKUP(E1670,index!$A$1:$B$6,2,0),C1670,F1670,0,0))</f>
        <v/>
      </c>
      <c r="O1670" s="11" t="str">
        <f t="shared" si="175"/>
        <v/>
      </c>
      <c r="P1670" s="11" t="str">
        <f t="shared" si="176"/>
        <v/>
      </c>
    </row>
    <row r="1671" spans="1:16" x14ac:dyDescent="0.25">
      <c r="A1671" s="9" t="str">
        <f>IF(A1670="","",IF(B1670&lt;C1670,A1670,IF(A1670=MAX('entry data'!$B$8:$B$507),"",A1670+1)))</f>
        <v/>
      </c>
      <c r="B1671" s="9" t="str">
        <f t="shared" si="171"/>
        <v/>
      </c>
      <c r="C1671" s="9" t="str">
        <f>IF(ISERROR(VLOOKUP(A1671,'entry data'!B:G,6,0)),"",VLOOKUP(A1671,'entry data'!B:G,6,0))</f>
        <v/>
      </c>
      <c r="D1671" s="9" t="str">
        <f>IF(ISERROR(VLOOKUP(A1671,'entry data'!B:C,2,0)),"",VLOOKUP(A1671,'entry data'!B:C,2,0))</f>
        <v/>
      </c>
      <c r="E1671" s="9" t="str">
        <f>IF(ISERROR(VLOOKUP(A1671,'entry data'!B:E,4,0)),"",VLOOKUP(A1671,'entry data'!B:E,4,0))</f>
        <v/>
      </c>
      <c r="F1671" s="11" t="str">
        <f>IF(A1671="","",IF(ISERROR(VLOOKUP(A1671,'entry data'!B:F,5,0)),"",VLOOKUP(A1671,'entry data'!B:F,5,0)))</f>
        <v/>
      </c>
      <c r="G1671" s="12" t="str">
        <f>IF(A1671="","",IF(ISERROR(VLOOKUP(A1671,'entry data'!B:I,8,0)),"",VLOOKUP(A1671,'entry data'!B:I,7,0)))</f>
        <v/>
      </c>
      <c r="H1671" s="13" t="str">
        <f>IF(A1671="","",IF(B1671=1,VLOOKUP(A1671,'entry data'!B:D,3,0),I1670))</f>
        <v/>
      </c>
      <c r="I1671" s="14" t="str">
        <f>IF(A1671="","",IF(E1671="weekly",7,IF(E1671="fortnightly",14,IF(E1671="monthly",DATE(IF(MONTH(H1671)=12,YEAR(H1671)+1,YEAR(H1671)),VLOOKUP(MONTH(H1671),index!$D$2:$G$13,2,0),DAY(H1671)),
IF(E1671="quarterly",DATE(IF(MONTH(H1671)&gt;=10,YEAR(H1671)+1,YEAR(H1671)),VLOOKUP(MONTH(H1671),index!$D$2:$G$13,3,0),DAY(H1671)),
IF(E1671="halfyearly",DATE(IF(MONTH(H1671)&gt;=7,YEAR(H1671)+1,YEAR(H1671)),VLOOKUP(MONTH(H1671),index!$D$2:$G$13,4,0),DAY(H1671)),
DATE(YEAR(H1671)+1,MONTH(H1671),DAY(H1671)))))-H1671))+H1671)</f>
        <v/>
      </c>
      <c r="J1671" s="9" t="str">
        <f t="shared" si="172"/>
        <v/>
      </c>
      <c r="K1671" s="11" t="str">
        <f t="shared" si="173"/>
        <v/>
      </c>
      <c r="L1671" s="11" t="str">
        <f t="shared" si="174"/>
        <v/>
      </c>
      <c r="M1671" s="11" t="str">
        <f>IF(A1671="","",VLOOKUP(E1671,index!$A$1:$B$6,2,0)*K1671*G1671)</f>
        <v/>
      </c>
      <c r="N1671" s="11" t="str">
        <f>IF(A1671="","",-PMT(G1671*VLOOKUP(E1671,index!$A$1:$B$6,2,0),C1671,F1671,0,0))</f>
        <v/>
      </c>
      <c r="O1671" s="11" t="str">
        <f t="shared" si="175"/>
        <v/>
      </c>
      <c r="P1671" s="11" t="str">
        <f t="shared" si="176"/>
        <v/>
      </c>
    </row>
    <row r="1672" spans="1:16" x14ac:dyDescent="0.25">
      <c r="A1672" s="9" t="str">
        <f>IF(A1671="","",IF(B1671&lt;C1671,A1671,IF(A1671=MAX('entry data'!$B$8:$B$507),"",A1671+1)))</f>
        <v/>
      </c>
      <c r="B1672" s="9" t="str">
        <f t="shared" si="171"/>
        <v/>
      </c>
      <c r="C1672" s="9" t="str">
        <f>IF(ISERROR(VLOOKUP(A1672,'entry data'!B:G,6,0)),"",VLOOKUP(A1672,'entry data'!B:G,6,0))</f>
        <v/>
      </c>
      <c r="D1672" s="9" t="str">
        <f>IF(ISERROR(VLOOKUP(A1672,'entry data'!B:C,2,0)),"",VLOOKUP(A1672,'entry data'!B:C,2,0))</f>
        <v/>
      </c>
      <c r="E1672" s="9" t="str">
        <f>IF(ISERROR(VLOOKUP(A1672,'entry data'!B:E,4,0)),"",VLOOKUP(A1672,'entry data'!B:E,4,0))</f>
        <v/>
      </c>
      <c r="F1672" s="11" t="str">
        <f>IF(A1672="","",IF(ISERROR(VLOOKUP(A1672,'entry data'!B:F,5,0)),"",VLOOKUP(A1672,'entry data'!B:F,5,0)))</f>
        <v/>
      </c>
      <c r="G1672" s="12" t="str">
        <f>IF(A1672="","",IF(ISERROR(VLOOKUP(A1672,'entry data'!B:I,8,0)),"",VLOOKUP(A1672,'entry data'!B:I,7,0)))</f>
        <v/>
      </c>
      <c r="H1672" s="13" t="str">
        <f>IF(A1672="","",IF(B1672=1,VLOOKUP(A1672,'entry data'!B:D,3,0),I1671))</f>
        <v/>
      </c>
      <c r="I1672" s="14" t="str">
        <f>IF(A1672="","",IF(E1672="weekly",7,IF(E1672="fortnightly",14,IF(E1672="monthly",DATE(IF(MONTH(H1672)=12,YEAR(H1672)+1,YEAR(H1672)),VLOOKUP(MONTH(H1672),index!$D$2:$G$13,2,0),DAY(H1672)),
IF(E1672="quarterly",DATE(IF(MONTH(H1672)&gt;=10,YEAR(H1672)+1,YEAR(H1672)),VLOOKUP(MONTH(H1672),index!$D$2:$G$13,3,0),DAY(H1672)),
IF(E1672="halfyearly",DATE(IF(MONTH(H1672)&gt;=7,YEAR(H1672)+1,YEAR(H1672)),VLOOKUP(MONTH(H1672),index!$D$2:$G$13,4,0),DAY(H1672)),
DATE(YEAR(H1672)+1,MONTH(H1672),DAY(H1672)))))-H1672))+H1672)</f>
        <v/>
      </c>
      <c r="J1672" s="9" t="str">
        <f t="shared" si="172"/>
        <v/>
      </c>
      <c r="K1672" s="11" t="str">
        <f t="shared" si="173"/>
        <v/>
      </c>
      <c r="L1672" s="11" t="str">
        <f t="shared" si="174"/>
        <v/>
      </c>
      <c r="M1672" s="11" t="str">
        <f>IF(A1672="","",VLOOKUP(E1672,index!$A$1:$B$6,2,0)*K1672*G1672)</f>
        <v/>
      </c>
      <c r="N1672" s="11" t="str">
        <f>IF(A1672="","",-PMT(G1672*VLOOKUP(E1672,index!$A$1:$B$6,2,0),C1672,F1672,0,0))</f>
        <v/>
      </c>
      <c r="O1672" s="11" t="str">
        <f t="shared" si="175"/>
        <v/>
      </c>
      <c r="P1672" s="11" t="str">
        <f t="shared" si="176"/>
        <v/>
      </c>
    </row>
    <row r="1673" spans="1:16" x14ac:dyDescent="0.25">
      <c r="A1673" s="9" t="str">
        <f>IF(A1672="","",IF(B1672&lt;C1672,A1672,IF(A1672=MAX('entry data'!$B$8:$B$507),"",A1672+1)))</f>
        <v/>
      </c>
      <c r="B1673" s="9" t="str">
        <f t="shared" si="171"/>
        <v/>
      </c>
      <c r="C1673" s="9" t="str">
        <f>IF(ISERROR(VLOOKUP(A1673,'entry data'!B:G,6,0)),"",VLOOKUP(A1673,'entry data'!B:G,6,0))</f>
        <v/>
      </c>
      <c r="D1673" s="9" t="str">
        <f>IF(ISERROR(VLOOKUP(A1673,'entry data'!B:C,2,0)),"",VLOOKUP(A1673,'entry data'!B:C,2,0))</f>
        <v/>
      </c>
      <c r="E1673" s="9" t="str">
        <f>IF(ISERROR(VLOOKUP(A1673,'entry data'!B:E,4,0)),"",VLOOKUP(A1673,'entry data'!B:E,4,0))</f>
        <v/>
      </c>
      <c r="F1673" s="11" t="str">
        <f>IF(A1673="","",IF(ISERROR(VLOOKUP(A1673,'entry data'!B:F,5,0)),"",VLOOKUP(A1673,'entry data'!B:F,5,0)))</f>
        <v/>
      </c>
      <c r="G1673" s="12" t="str">
        <f>IF(A1673="","",IF(ISERROR(VLOOKUP(A1673,'entry data'!B:I,8,0)),"",VLOOKUP(A1673,'entry data'!B:I,7,0)))</f>
        <v/>
      </c>
      <c r="H1673" s="13" t="str">
        <f>IF(A1673="","",IF(B1673=1,VLOOKUP(A1673,'entry data'!B:D,3,0),I1672))</f>
        <v/>
      </c>
      <c r="I1673" s="14" t="str">
        <f>IF(A1673="","",IF(E1673="weekly",7,IF(E1673="fortnightly",14,IF(E1673="monthly",DATE(IF(MONTH(H1673)=12,YEAR(H1673)+1,YEAR(H1673)),VLOOKUP(MONTH(H1673),index!$D$2:$G$13,2,0),DAY(H1673)),
IF(E1673="quarterly",DATE(IF(MONTH(H1673)&gt;=10,YEAR(H1673)+1,YEAR(H1673)),VLOOKUP(MONTH(H1673),index!$D$2:$G$13,3,0),DAY(H1673)),
IF(E1673="halfyearly",DATE(IF(MONTH(H1673)&gt;=7,YEAR(H1673)+1,YEAR(H1673)),VLOOKUP(MONTH(H1673),index!$D$2:$G$13,4,0),DAY(H1673)),
DATE(YEAR(H1673)+1,MONTH(H1673),DAY(H1673)))))-H1673))+H1673)</f>
        <v/>
      </c>
      <c r="J1673" s="9" t="str">
        <f t="shared" si="172"/>
        <v/>
      </c>
      <c r="K1673" s="11" t="str">
        <f t="shared" si="173"/>
        <v/>
      </c>
      <c r="L1673" s="11" t="str">
        <f t="shared" si="174"/>
        <v/>
      </c>
      <c r="M1673" s="11" t="str">
        <f>IF(A1673="","",VLOOKUP(E1673,index!$A$1:$B$6,2,0)*K1673*G1673)</f>
        <v/>
      </c>
      <c r="N1673" s="11" t="str">
        <f>IF(A1673="","",-PMT(G1673*VLOOKUP(E1673,index!$A$1:$B$6,2,0),C1673,F1673,0,0))</f>
        <v/>
      </c>
      <c r="O1673" s="11" t="str">
        <f t="shared" si="175"/>
        <v/>
      </c>
      <c r="P1673" s="11" t="str">
        <f t="shared" si="176"/>
        <v/>
      </c>
    </row>
    <row r="1674" spans="1:16" x14ac:dyDescent="0.25">
      <c r="A1674" s="9" t="str">
        <f>IF(A1673="","",IF(B1673&lt;C1673,A1673,IF(A1673=MAX('entry data'!$B$8:$B$507),"",A1673+1)))</f>
        <v/>
      </c>
      <c r="B1674" s="9" t="str">
        <f t="shared" si="171"/>
        <v/>
      </c>
      <c r="C1674" s="9" t="str">
        <f>IF(ISERROR(VLOOKUP(A1674,'entry data'!B:G,6,0)),"",VLOOKUP(A1674,'entry data'!B:G,6,0))</f>
        <v/>
      </c>
      <c r="D1674" s="9" t="str">
        <f>IF(ISERROR(VLOOKUP(A1674,'entry data'!B:C,2,0)),"",VLOOKUP(A1674,'entry data'!B:C,2,0))</f>
        <v/>
      </c>
      <c r="E1674" s="9" t="str">
        <f>IF(ISERROR(VLOOKUP(A1674,'entry data'!B:E,4,0)),"",VLOOKUP(A1674,'entry data'!B:E,4,0))</f>
        <v/>
      </c>
      <c r="F1674" s="11" t="str">
        <f>IF(A1674="","",IF(ISERROR(VLOOKUP(A1674,'entry data'!B:F,5,0)),"",VLOOKUP(A1674,'entry data'!B:F,5,0)))</f>
        <v/>
      </c>
      <c r="G1674" s="12" t="str">
        <f>IF(A1674="","",IF(ISERROR(VLOOKUP(A1674,'entry data'!B:I,8,0)),"",VLOOKUP(A1674,'entry data'!B:I,7,0)))</f>
        <v/>
      </c>
      <c r="H1674" s="13" t="str">
        <f>IF(A1674="","",IF(B1674=1,VLOOKUP(A1674,'entry data'!B:D,3,0),I1673))</f>
        <v/>
      </c>
      <c r="I1674" s="14" t="str">
        <f>IF(A1674="","",IF(E1674="weekly",7,IF(E1674="fortnightly",14,IF(E1674="monthly",DATE(IF(MONTH(H1674)=12,YEAR(H1674)+1,YEAR(H1674)),VLOOKUP(MONTH(H1674),index!$D$2:$G$13,2,0),DAY(H1674)),
IF(E1674="quarterly",DATE(IF(MONTH(H1674)&gt;=10,YEAR(H1674)+1,YEAR(H1674)),VLOOKUP(MONTH(H1674),index!$D$2:$G$13,3,0),DAY(H1674)),
IF(E1674="halfyearly",DATE(IF(MONTH(H1674)&gt;=7,YEAR(H1674)+1,YEAR(H1674)),VLOOKUP(MONTH(H1674),index!$D$2:$G$13,4,0),DAY(H1674)),
DATE(YEAR(H1674)+1,MONTH(H1674),DAY(H1674)))))-H1674))+H1674)</f>
        <v/>
      </c>
      <c r="J1674" s="9" t="str">
        <f t="shared" si="172"/>
        <v/>
      </c>
      <c r="K1674" s="11" t="str">
        <f t="shared" si="173"/>
        <v/>
      </c>
      <c r="L1674" s="11" t="str">
        <f t="shared" si="174"/>
        <v/>
      </c>
      <c r="M1674" s="11" t="str">
        <f>IF(A1674="","",VLOOKUP(E1674,index!$A$1:$B$6,2,0)*K1674*G1674)</f>
        <v/>
      </c>
      <c r="N1674" s="11" t="str">
        <f>IF(A1674="","",-PMT(G1674*VLOOKUP(E1674,index!$A$1:$B$6,2,0),C1674,F1674,0,0))</f>
        <v/>
      </c>
      <c r="O1674" s="11" t="str">
        <f t="shared" si="175"/>
        <v/>
      </c>
      <c r="P1674" s="11" t="str">
        <f t="shared" si="176"/>
        <v/>
      </c>
    </row>
    <row r="1675" spans="1:16" x14ac:dyDescent="0.25">
      <c r="A1675" s="9" t="str">
        <f>IF(A1674="","",IF(B1674&lt;C1674,A1674,IF(A1674=MAX('entry data'!$B$8:$B$507),"",A1674+1)))</f>
        <v/>
      </c>
      <c r="B1675" s="9" t="str">
        <f t="shared" si="171"/>
        <v/>
      </c>
      <c r="C1675" s="9" t="str">
        <f>IF(ISERROR(VLOOKUP(A1675,'entry data'!B:G,6,0)),"",VLOOKUP(A1675,'entry data'!B:G,6,0))</f>
        <v/>
      </c>
      <c r="D1675" s="9" t="str">
        <f>IF(ISERROR(VLOOKUP(A1675,'entry data'!B:C,2,0)),"",VLOOKUP(A1675,'entry data'!B:C,2,0))</f>
        <v/>
      </c>
      <c r="E1675" s="9" t="str">
        <f>IF(ISERROR(VLOOKUP(A1675,'entry data'!B:E,4,0)),"",VLOOKUP(A1675,'entry data'!B:E,4,0))</f>
        <v/>
      </c>
      <c r="F1675" s="11" t="str">
        <f>IF(A1675="","",IF(ISERROR(VLOOKUP(A1675,'entry data'!B:F,5,0)),"",VLOOKUP(A1675,'entry data'!B:F,5,0)))</f>
        <v/>
      </c>
      <c r="G1675" s="12" t="str">
        <f>IF(A1675="","",IF(ISERROR(VLOOKUP(A1675,'entry data'!B:I,8,0)),"",VLOOKUP(A1675,'entry data'!B:I,7,0)))</f>
        <v/>
      </c>
      <c r="H1675" s="13" t="str">
        <f>IF(A1675="","",IF(B1675=1,VLOOKUP(A1675,'entry data'!B:D,3,0),I1674))</f>
        <v/>
      </c>
      <c r="I1675" s="14" t="str">
        <f>IF(A1675="","",IF(E1675="weekly",7,IF(E1675="fortnightly",14,IF(E1675="monthly",DATE(IF(MONTH(H1675)=12,YEAR(H1675)+1,YEAR(H1675)),VLOOKUP(MONTH(H1675),index!$D$2:$G$13,2,0),DAY(H1675)),
IF(E1675="quarterly",DATE(IF(MONTH(H1675)&gt;=10,YEAR(H1675)+1,YEAR(H1675)),VLOOKUP(MONTH(H1675),index!$D$2:$G$13,3,0),DAY(H1675)),
IF(E1675="halfyearly",DATE(IF(MONTH(H1675)&gt;=7,YEAR(H1675)+1,YEAR(H1675)),VLOOKUP(MONTH(H1675),index!$D$2:$G$13,4,0),DAY(H1675)),
DATE(YEAR(H1675)+1,MONTH(H1675),DAY(H1675)))))-H1675))+H1675)</f>
        <v/>
      </c>
      <c r="J1675" s="9" t="str">
        <f t="shared" si="172"/>
        <v/>
      </c>
      <c r="K1675" s="11" t="str">
        <f t="shared" si="173"/>
        <v/>
      </c>
      <c r="L1675" s="11" t="str">
        <f t="shared" si="174"/>
        <v/>
      </c>
      <c r="M1675" s="11" t="str">
        <f>IF(A1675="","",VLOOKUP(E1675,index!$A$1:$B$6,2,0)*K1675*G1675)</f>
        <v/>
      </c>
      <c r="N1675" s="11" t="str">
        <f>IF(A1675="","",-PMT(G1675*VLOOKUP(E1675,index!$A$1:$B$6,2,0),C1675,F1675,0,0))</f>
        <v/>
      </c>
      <c r="O1675" s="11" t="str">
        <f t="shared" si="175"/>
        <v/>
      </c>
      <c r="P1675" s="11" t="str">
        <f t="shared" si="176"/>
        <v/>
      </c>
    </row>
    <row r="1676" spans="1:16" x14ac:dyDescent="0.25">
      <c r="A1676" s="9" t="str">
        <f>IF(A1675="","",IF(B1675&lt;C1675,A1675,IF(A1675=MAX('entry data'!$B$8:$B$507),"",A1675+1)))</f>
        <v/>
      </c>
      <c r="B1676" s="9" t="str">
        <f t="shared" si="171"/>
        <v/>
      </c>
      <c r="C1676" s="9" t="str">
        <f>IF(ISERROR(VLOOKUP(A1676,'entry data'!B:G,6,0)),"",VLOOKUP(A1676,'entry data'!B:G,6,0))</f>
        <v/>
      </c>
      <c r="D1676" s="9" t="str">
        <f>IF(ISERROR(VLOOKUP(A1676,'entry data'!B:C,2,0)),"",VLOOKUP(A1676,'entry data'!B:C,2,0))</f>
        <v/>
      </c>
      <c r="E1676" s="9" t="str">
        <f>IF(ISERROR(VLOOKUP(A1676,'entry data'!B:E,4,0)),"",VLOOKUP(A1676,'entry data'!B:E,4,0))</f>
        <v/>
      </c>
      <c r="F1676" s="11" t="str">
        <f>IF(A1676="","",IF(ISERROR(VLOOKUP(A1676,'entry data'!B:F,5,0)),"",VLOOKUP(A1676,'entry data'!B:F,5,0)))</f>
        <v/>
      </c>
      <c r="G1676" s="12" t="str">
        <f>IF(A1676="","",IF(ISERROR(VLOOKUP(A1676,'entry data'!B:I,8,0)),"",VLOOKUP(A1676,'entry data'!B:I,7,0)))</f>
        <v/>
      </c>
      <c r="H1676" s="13" t="str">
        <f>IF(A1676="","",IF(B1676=1,VLOOKUP(A1676,'entry data'!B:D,3,0),I1675))</f>
        <v/>
      </c>
      <c r="I1676" s="14" t="str">
        <f>IF(A1676="","",IF(E1676="weekly",7,IF(E1676="fortnightly",14,IF(E1676="monthly",DATE(IF(MONTH(H1676)=12,YEAR(H1676)+1,YEAR(H1676)),VLOOKUP(MONTH(H1676),index!$D$2:$G$13,2,0),DAY(H1676)),
IF(E1676="quarterly",DATE(IF(MONTH(H1676)&gt;=10,YEAR(H1676)+1,YEAR(H1676)),VLOOKUP(MONTH(H1676),index!$D$2:$G$13,3,0),DAY(H1676)),
IF(E1676="halfyearly",DATE(IF(MONTH(H1676)&gt;=7,YEAR(H1676)+1,YEAR(H1676)),VLOOKUP(MONTH(H1676),index!$D$2:$G$13,4,0),DAY(H1676)),
DATE(YEAR(H1676)+1,MONTH(H1676),DAY(H1676)))))-H1676))+H1676)</f>
        <v/>
      </c>
      <c r="J1676" s="9" t="str">
        <f t="shared" si="172"/>
        <v/>
      </c>
      <c r="K1676" s="11" t="str">
        <f t="shared" si="173"/>
        <v/>
      </c>
      <c r="L1676" s="11" t="str">
        <f t="shared" si="174"/>
        <v/>
      </c>
      <c r="M1676" s="11" t="str">
        <f>IF(A1676="","",VLOOKUP(E1676,index!$A$1:$B$6,2,0)*K1676*G1676)</f>
        <v/>
      </c>
      <c r="N1676" s="11" t="str">
        <f>IF(A1676="","",-PMT(G1676*VLOOKUP(E1676,index!$A$1:$B$6,2,0),C1676,F1676,0,0))</f>
        <v/>
      </c>
      <c r="O1676" s="11" t="str">
        <f t="shared" si="175"/>
        <v/>
      </c>
      <c r="P1676" s="11" t="str">
        <f t="shared" si="176"/>
        <v/>
      </c>
    </row>
    <row r="1677" spans="1:16" x14ac:dyDescent="0.25">
      <c r="A1677" s="9" t="str">
        <f>IF(A1676="","",IF(B1676&lt;C1676,A1676,IF(A1676=MAX('entry data'!$B$8:$B$507),"",A1676+1)))</f>
        <v/>
      </c>
      <c r="B1677" s="9" t="str">
        <f t="shared" si="171"/>
        <v/>
      </c>
      <c r="C1677" s="9" t="str">
        <f>IF(ISERROR(VLOOKUP(A1677,'entry data'!B:G,6,0)),"",VLOOKUP(A1677,'entry data'!B:G,6,0))</f>
        <v/>
      </c>
      <c r="D1677" s="9" t="str">
        <f>IF(ISERROR(VLOOKUP(A1677,'entry data'!B:C,2,0)),"",VLOOKUP(A1677,'entry data'!B:C,2,0))</f>
        <v/>
      </c>
      <c r="E1677" s="9" t="str">
        <f>IF(ISERROR(VLOOKUP(A1677,'entry data'!B:E,4,0)),"",VLOOKUP(A1677,'entry data'!B:E,4,0))</f>
        <v/>
      </c>
      <c r="F1677" s="11" t="str">
        <f>IF(A1677="","",IF(ISERROR(VLOOKUP(A1677,'entry data'!B:F,5,0)),"",VLOOKUP(A1677,'entry data'!B:F,5,0)))</f>
        <v/>
      </c>
      <c r="G1677" s="12" t="str">
        <f>IF(A1677="","",IF(ISERROR(VLOOKUP(A1677,'entry data'!B:I,8,0)),"",VLOOKUP(A1677,'entry data'!B:I,7,0)))</f>
        <v/>
      </c>
      <c r="H1677" s="13" t="str">
        <f>IF(A1677="","",IF(B1677=1,VLOOKUP(A1677,'entry data'!B:D,3,0),I1676))</f>
        <v/>
      </c>
      <c r="I1677" s="14" t="str">
        <f>IF(A1677="","",IF(E1677="weekly",7,IF(E1677="fortnightly",14,IF(E1677="monthly",DATE(IF(MONTH(H1677)=12,YEAR(H1677)+1,YEAR(H1677)),VLOOKUP(MONTH(H1677),index!$D$2:$G$13,2,0),DAY(H1677)),
IF(E1677="quarterly",DATE(IF(MONTH(H1677)&gt;=10,YEAR(H1677)+1,YEAR(H1677)),VLOOKUP(MONTH(H1677),index!$D$2:$G$13,3,0),DAY(H1677)),
IF(E1677="halfyearly",DATE(IF(MONTH(H1677)&gt;=7,YEAR(H1677)+1,YEAR(H1677)),VLOOKUP(MONTH(H1677),index!$D$2:$G$13,4,0),DAY(H1677)),
DATE(YEAR(H1677)+1,MONTH(H1677),DAY(H1677)))))-H1677))+H1677)</f>
        <v/>
      </c>
      <c r="J1677" s="9" t="str">
        <f t="shared" si="172"/>
        <v/>
      </c>
      <c r="K1677" s="11" t="str">
        <f t="shared" si="173"/>
        <v/>
      </c>
      <c r="L1677" s="11" t="str">
        <f t="shared" si="174"/>
        <v/>
      </c>
      <c r="M1677" s="11" t="str">
        <f>IF(A1677="","",VLOOKUP(E1677,index!$A$1:$B$6,2,0)*K1677*G1677)</f>
        <v/>
      </c>
      <c r="N1677" s="11" t="str">
        <f>IF(A1677="","",-PMT(G1677*VLOOKUP(E1677,index!$A$1:$B$6,2,0),C1677,F1677,0,0))</f>
        <v/>
      </c>
      <c r="O1677" s="11" t="str">
        <f t="shared" si="175"/>
        <v/>
      </c>
      <c r="P1677" s="11" t="str">
        <f t="shared" si="176"/>
        <v/>
      </c>
    </row>
    <row r="1678" spans="1:16" x14ac:dyDescent="0.25">
      <c r="A1678" s="9" t="str">
        <f>IF(A1677="","",IF(B1677&lt;C1677,A1677,IF(A1677=MAX('entry data'!$B$8:$B$507),"",A1677+1)))</f>
        <v/>
      </c>
      <c r="B1678" s="9" t="str">
        <f t="shared" si="171"/>
        <v/>
      </c>
      <c r="C1678" s="9" t="str">
        <f>IF(ISERROR(VLOOKUP(A1678,'entry data'!B:G,6,0)),"",VLOOKUP(A1678,'entry data'!B:G,6,0))</f>
        <v/>
      </c>
      <c r="D1678" s="9" t="str">
        <f>IF(ISERROR(VLOOKUP(A1678,'entry data'!B:C,2,0)),"",VLOOKUP(A1678,'entry data'!B:C,2,0))</f>
        <v/>
      </c>
      <c r="E1678" s="9" t="str">
        <f>IF(ISERROR(VLOOKUP(A1678,'entry data'!B:E,4,0)),"",VLOOKUP(A1678,'entry data'!B:E,4,0))</f>
        <v/>
      </c>
      <c r="F1678" s="11" t="str">
        <f>IF(A1678="","",IF(ISERROR(VLOOKUP(A1678,'entry data'!B:F,5,0)),"",VLOOKUP(A1678,'entry data'!B:F,5,0)))</f>
        <v/>
      </c>
      <c r="G1678" s="12" t="str">
        <f>IF(A1678="","",IF(ISERROR(VLOOKUP(A1678,'entry data'!B:I,8,0)),"",VLOOKUP(A1678,'entry data'!B:I,7,0)))</f>
        <v/>
      </c>
      <c r="H1678" s="13" t="str">
        <f>IF(A1678="","",IF(B1678=1,VLOOKUP(A1678,'entry data'!B:D,3,0),I1677))</f>
        <v/>
      </c>
      <c r="I1678" s="14" t="str">
        <f>IF(A1678="","",IF(E1678="weekly",7,IF(E1678="fortnightly",14,IF(E1678="monthly",DATE(IF(MONTH(H1678)=12,YEAR(H1678)+1,YEAR(H1678)),VLOOKUP(MONTH(H1678),index!$D$2:$G$13,2,0),DAY(H1678)),
IF(E1678="quarterly",DATE(IF(MONTH(H1678)&gt;=10,YEAR(H1678)+1,YEAR(H1678)),VLOOKUP(MONTH(H1678),index!$D$2:$G$13,3,0),DAY(H1678)),
IF(E1678="halfyearly",DATE(IF(MONTH(H1678)&gt;=7,YEAR(H1678)+1,YEAR(H1678)),VLOOKUP(MONTH(H1678),index!$D$2:$G$13,4,0),DAY(H1678)),
DATE(YEAR(H1678)+1,MONTH(H1678),DAY(H1678)))))-H1678))+H1678)</f>
        <v/>
      </c>
      <c r="J1678" s="9" t="str">
        <f t="shared" si="172"/>
        <v/>
      </c>
      <c r="K1678" s="11" t="str">
        <f t="shared" si="173"/>
        <v/>
      </c>
      <c r="L1678" s="11" t="str">
        <f t="shared" si="174"/>
        <v/>
      </c>
      <c r="M1678" s="11" t="str">
        <f>IF(A1678="","",VLOOKUP(E1678,index!$A$1:$B$6,2,0)*K1678*G1678)</f>
        <v/>
      </c>
      <c r="N1678" s="11" t="str">
        <f>IF(A1678="","",-PMT(G1678*VLOOKUP(E1678,index!$A$1:$B$6,2,0),C1678,F1678,0,0))</f>
        <v/>
      </c>
      <c r="O1678" s="11" t="str">
        <f t="shared" si="175"/>
        <v/>
      </c>
      <c r="P1678" s="11" t="str">
        <f t="shared" si="176"/>
        <v/>
      </c>
    </row>
    <row r="1679" spans="1:16" x14ac:dyDescent="0.25">
      <c r="A1679" s="9" t="str">
        <f>IF(A1678="","",IF(B1678&lt;C1678,A1678,IF(A1678=MAX('entry data'!$B$8:$B$507),"",A1678+1)))</f>
        <v/>
      </c>
      <c r="B1679" s="9" t="str">
        <f t="shared" si="171"/>
        <v/>
      </c>
      <c r="C1679" s="9" t="str">
        <f>IF(ISERROR(VLOOKUP(A1679,'entry data'!B:G,6,0)),"",VLOOKUP(A1679,'entry data'!B:G,6,0))</f>
        <v/>
      </c>
      <c r="D1679" s="9" t="str">
        <f>IF(ISERROR(VLOOKUP(A1679,'entry data'!B:C,2,0)),"",VLOOKUP(A1679,'entry data'!B:C,2,0))</f>
        <v/>
      </c>
      <c r="E1679" s="9" t="str">
        <f>IF(ISERROR(VLOOKUP(A1679,'entry data'!B:E,4,0)),"",VLOOKUP(A1679,'entry data'!B:E,4,0))</f>
        <v/>
      </c>
      <c r="F1679" s="11" t="str">
        <f>IF(A1679="","",IF(ISERROR(VLOOKUP(A1679,'entry data'!B:F,5,0)),"",VLOOKUP(A1679,'entry data'!B:F,5,0)))</f>
        <v/>
      </c>
      <c r="G1679" s="12" t="str">
        <f>IF(A1679="","",IF(ISERROR(VLOOKUP(A1679,'entry data'!B:I,8,0)),"",VLOOKUP(A1679,'entry data'!B:I,7,0)))</f>
        <v/>
      </c>
      <c r="H1679" s="13" t="str">
        <f>IF(A1679="","",IF(B1679=1,VLOOKUP(A1679,'entry data'!B:D,3,0),I1678))</f>
        <v/>
      </c>
      <c r="I1679" s="14" t="str">
        <f>IF(A1679="","",IF(E1679="weekly",7,IF(E1679="fortnightly",14,IF(E1679="monthly",DATE(IF(MONTH(H1679)=12,YEAR(H1679)+1,YEAR(H1679)),VLOOKUP(MONTH(H1679),index!$D$2:$G$13,2,0),DAY(H1679)),
IF(E1679="quarterly",DATE(IF(MONTH(H1679)&gt;=10,YEAR(H1679)+1,YEAR(H1679)),VLOOKUP(MONTH(H1679),index!$D$2:$G$13,3,0),DAY(H1679)),
IF(E1679="halfyearly",DATE(IF(MONTH(H1679)&gt;=7,YEAR(H1679)+1,YEAR(H1679)),VLOOKUP(MONTH(H1679),index!$D$2:$G$13,4,0),DAY(H1679)),
DATE(YEAR(H1679)+1,MONTH(H1679),DAY(H1679)))))-H1679))+H1679)</f>
        <v/>
      </c>
      <c r="J1679" s="9" t="str">
        <f t="shared" si="172"/>
        <v/>
      </c>
      <c r="K1679" s="11" t="str">
        <f t="shared" si="173"/>
        <v/>
      </c>
      <c r="L1679" s="11" t="str">
        <f t="shared" si="174"/>
        <v/>
      </c>
      <c r="M1679" s="11" t="str">
        <f>IF(A1679="","",VLOOKUP(E1679,index!$A$1:$B$6,2,0)*K1679*G1679)</f>
        <v/>
      </c>
      <c r="N1679" s="11" t="str">
        <f>IF(A1679="","",-PMT(G1679*VLOOKUP(E1679,index!$A$1:$B$6,2,0),C1679,F1679,0,0))</f>
        <v/>
      </c>
      <c r="O1679" s="11" t="str">
        <f t="shared" si="175"/>
        <v/>
      </c>
      <c r="P1679" s="11" t="str">
        <f t="shared" si="176"/>
        <v/>
      </c>
    </row>
    <row r="1680" spans="1:16" x14ac:dyDescent="0.25">
      <c r="A1680" s="9" t="str">
        <f>IF(A1679="","",IF(B1679&lt;C1679,A1679,IF(A1679=MAX('entry data'!$B$8:$B$507),"",A1679+1)))</f>
        <v/>
      </c>
      <c r="B1680" s="9" t="str">
        <f t="shared" si="171"/>
        <v/>
      </c>
      <c r="C1680" s="9" t="str">
        <f>IF(ISERROR(VLOOKUP(A1680,'entry data'!B:G,6,0)),"",VLOOKUP(A1680,'entry data'!B:G,6,0))</f>
        <v/>
      </c>
      <c r="D1680" s="9" t="str">
        <f>IF(ISERROR(VLOOKUP(A1680,'entry data'!B:C,2,0)),"",VLOOKUP(A1680,'entry data'!B:C,2,0))</f>
        <v/>
      </c>
      <c r="E1680" s="9" t="str">
        <f>IF(ISERROR(VLOOKUP(A1680,'entry data'!B:E,4,0)),"",VLOOKUP(A1680,'entry data'!B:E,4,0))</f>
        <v/>
      </c>
      <c r="F1680" s="11" t="str">
        <f>IF(A1680="","",IF(ISERROR(VLOOKUP(A1680,'entry data'!B:F,5,0)),"",VLOOKUP(A1680,'entry data'!B:F,5,0)))</f>
        <v/>
      </c>
      <c r="G1680" s="12" t="str">
        <f>IF(A1680="","",IF(ISERROR(VLOOKUP(A1680,'entry data'!B:I,8,0)),"",VLOOKUP(A1680,'entry data'!B:I,7,0)))</f>
        <v/>
      </c>
      <c r="H1680" s="13" t="str">
        <f>IF(A1680="","",IF(B1680=1,VLOOKUP(A1680,'entry data'!B:D,3,0),I1679))</f>
        <v/>
      </c>
      <c r="I1680" s="14" t="str">
        <f>IF(A1680="","",IF(E1680="weekly",7,IF(E1680="fortnightly",14,IF(E1680="monthly",DATE(IF(MONTH(H1680)=12,YEAR(H1680)+1,YEAR(H1680)),VLOOKUP(MONTH(H1680),index!$D$2:$G$13,2,0),DAY(H1680)),
IF(E1680="quarterly",DATE(IF(MONTH(H1680)&gt;=10,YEAR(H1680)+1,YEAR(H1680)),VLOOKUP(MONTH(H1680),index!$D$2:$G$13,3,0),DAY(H1680)),
IF(E1680="halfyearly",DATE(IF(MONTH(H1680)&gt;=7,YEAR(H1680)+1,YEAR(H1680)),VLOOKUP(MONTH(H1680),index!$D$2:$G$13,4,0),DAY(H1680)),
DATE(YEAR(H1680)+1,MONTH(H1680),DAY(H1680)))))-H1680))+H1680)</f>
        <v/>
      </c>
      <c r="J1680" s="9" t="str">
        <f t="shared" si="172"/>
        <v/>
      </c>
      <c r="K1680" s="11" t="str">
        <f t="shared" si="173"/>
        <v/>
      </c>
      <c r="L1680" s="11" t="str">
        <f t="shared" si="174"/>
        <v/>
      </c>
      <c r="M1680" s="11" t="str">
        <f>IF(A1680="","",VLOOKUP(E1680,index!$A$1:$B$6,2,0)*K1680*G1680)</f>
        <v/>
      </c>
      <c r="N1680" s="11" t="str">
        <f>IF(A1680="","",-PMT(G1680*VLOOKUP(E1680,index!$A$1:$B$6,2,0),C1680,F1680,0,0))</f>
        <v/>
      </c>
      <c r="O1680" s="11" t="str">
        <f t="shared" si="175"/>
        <v/>
      </c>
      <c r="P1680" s="11" t="str">
        <f t="shared" si="176"/>
        <v/>
      </c>
    </row>
    <row r="1681" spans="1:16" x14ac:dyDescent="0.25">
      <c r="A1681" s="9" t="str">
        <f>IF(A1680="","",IF(B1680&lt;C1680,A1680,IF(A1680=MAX('entry data'!$B$8:$B$507),"",A1680+1)))</f>
        <v/>
      </c>
      <c r="B1681" s="9" t="str">
        <f t="shared" si="171"/>
        <v/>
      </c>
      <c r="C1681" s="9" t="str">
        <f>IF(ISERROR(VLOOKUP(A1681,'entry data'!B:G,6,0)),"",VLOOKUP(A1681,'entry data'!B:G,6,0))</f>
        <v/>
      </c>
      <c r="D1681" s="9" t="str">
        <f>IF(ISERROR(VLOOKUP(A1681,'entry data'!B:C,2,0)),"",VLOOKUP(A1681,'entry data'!B:C,2,0))</f>
        <v/>
      </c>
      <c r="E1681" s="9" t="str">
        <f>IF(ISERROR(VLOOKUP(A1681,'entry data'!B:E,4,0)),"",VLOOKUP(A1681,'entry data'!B:E,4,0))</f>
        <v/>
      </c>
      <c r="F1681" s="11" t="str">
        <f>IF(A1681="","",IF(ISERROR(VLOOKUP(A1681,'entry data'!B:F,5,0)),"",VLOOKUP(A1681,'entry data'!B:F,5,0)))</f>
        <v/>
      </c>
      <c r="G1681" s="12" t="str">
        <f>IF(A1681="","",IF(ISERROR(VLOOKUP(A1681,'entry data'!B:I,8,0)),"",VLOOKUP(A1681,'entry data'!B:I,7,0)))</f>
        <v/>
      </c>
      <c r="H1681" s="13" t="str">
        <f>IF(A1681="","",IF(B1681=1,VLOOKUP(A1681,'entry data'!B:D,3,0),I1680))</f>
        <v/>
      </c>
      <c r="I1681" s="14" t="str">
        <f>IF(A1681="","",IF(E1681="weekly",7,IF(E1681="fortnightly",14,IF(E1681="monthly",DATE(IF(MONTH(H1681)=12,YEAR(H1681)+1,YEAR(H1681)),VLOOKUP(MONTH(H1681),index!$D$2:$G$13,2,0),DAY(H1681)),
IF(E1681="quarterly",DATE(IF(MONTH(H1681)&gt;=10,YEAR(H1681)+1,YEAR(H1681)),VLOOKUP(MONTH(H1681),index!$D$2:$G$13,3,0),DAY(H1681)),
IF(E1681="halfyearly",DATE(IF(MONTH(H1681)&gt;=7,YEAR(H1681)+1,YEAR(H1681)),VLOOKUP(MONTH(H1681),index!$D$2:$G$13,4,0),DAY(H1681)),
DATE(YEAR(H1681)+1,MONTH(H1681),DAY(H1681)))))-H1681))+H1681)</f>
        <v/>
      </c>
      <c r="J1681" s="9" t="str">
        <f t="shared" si="172"/>
        <v/>
      </c>
      <c r="K1681" s="11" t="str">
        <f t="shared" si="173"/>
        <v/>
      </c>
      <c r="L1681" s="11" t="str">
        <f t="shared" si="174"/>
        <v/>
      </c>
      <c r="M1681" s="11" t="str">
        <f>IF(A1681="","",VLOOKUP(E1681,index!$A$1:$B$6,2,0)*K1681*G1681)</f>
        <v/>
      </c>
      <c r="N1681" s="11" t="str">
        <f>IF(A1681="","",-PMT(G1681*VLOOKUP(E1681,index!$A$1:$B$6,2,0),C1681,F1681,0,0))</f>
        <v/>
      </c>
      <c r="O1681" s="11" t="str">
        <f t="shared" si="175"/>
        <v/>
      </c>
      <c r="P1681" s="11" t="str">
        <f t="shared" si="176"/>
        <v/>
      </c>
    </row>
    <row r="1682" spans="1:16" x14ac:dyDescent="0.25">
      <c r="A1682" s="9" t="str">
        <f>IF(A1681="","",IF(B1681&lt;C1681,A1681,IF(A1681=MAX('entry data'!$B$8:$B$507),"",A1681+1)))</f>
        <v/>
      </c>
      <c r="B1682" s="9" t="str">
        <f t="shared" si="171"/>
        <v/>
      </c>
      <c r="C1682" s="9" t="str">
        <f>IF(ISERROR(VLOOKUP(A1682,'entry data'!B:G,6,0)),"",VLOOKUP(A1682,'entry data'!B:G,6,0))</f>
        <v/>
      </c>
      <c r="D1682" s="9" t="str">
        <f>IF(ISERROR(VLOOKUP(A1682,'entry data'!B:C,2,0)),"",VLOOKUP(A1682,'entry data'!B:C,2,0))</f>
        <v/>
      </c>
      <c r="E1682" s="9" t="str">
        <f>IF(ISERROR(VLOOKUP(A1682,'entry data'!B:E,4,0)),"",VLOOKUP(A1682,'entry data'!B:E,4,0))</f>
        <v/>
      </c>
      <c r="F1682" s="11" t="str">
        <f>IF(A1682="","",IF(ISERROR(VLOOKUP(A1682,'entry data'!B:F,5,0)),"",VLOOKUP(A1682,'entry data'!B:F,5,0)))</f>
        <v/>
      </c>
      <c r="G1682" s="12" t="str">
        <f>IF(A1682="","",IF(ISERROR(VLOOKUP(A1682,'entry data'!B:I,8,0)),"",VLOOKUP(A1682,'entry data'!B:I,7,0)))</f>
        <v/>
      </c>
      <c r="H1682" s="13" t="str">
        <f>IF(A1682="","",IF(B1682=1,VLOOKUP(A1682,'entry data'!B:D,3,0),I1681))</f>
        <v/>
      </c>
      <c r="I1682" s="14" t="str">
        <f>IF(A1682="","",IF(E1682="weekly",7,IF(E1682="fortnightly",14,IF(E1682="monthly",DATE(IF(MONTH(H1682)=12,YEAR(H1682)+1,YEAR(H1682)),VLOOKUP(MONTH(H1682),index!$D$2:$G$13,2,0),DAY(H1682)),
IF(E1682="quarterly",DATE(IF(MONTH(H1682)&gt;=10,YEAR(H1682)+1,YEAR(H1682)),VLOOKUP(MONTH(H1682),index!$D$2:$G$13,3,0),DAY(H1682)),
IF(E1682="halfyearly",DATE(IF(MONTH(H1682)&gt;=7,YEAR(H1682)+1,YEAR(H1682)),VLOOKUP(MONTH(H1682),index!$D$2:$G$13,4,0),DAY(H1682)),
DATE(YEAR(H1682)+1,MONTH(H1682),DAY(H1682)))))-H1682))+H1682)</f>
        <v/>
      </c>
      <c r="J1682" s="9" t="str">
        <f t="shared" si="172"/>
        <v/>
      </c>
      <c r="K1682" s="11" t="str">
        <f t="shared" si="173"/>
        <v/>
      </c>
      <c r="L1682" s="11" t="str">
        <f t="shared" si="174"/>
        <v/>
      </c>
      <c r="M1682" s="11" t="str">
        <f>IF(A1682="","",VLOOKUP(E1682,index!$A$1:$B$6,2,0)*K1682*G1682)</f>
        <v/>
      </c>
      <c r="N1682" s="11" t="str">
        <f>IF(A1682="","",-PMT(G1682*VLOOKUP(E1682,index!$A$1:$B$6,2,0),C1682,F1682,0,0))</f>
        <v/>
      </c>
      <c r="O1682" s="11" t="str">
        <f t="shared" si="175"/>
        <v/>
      </c>
      <c r="P1682" s="11" t="str">
        <f t="shared" si="176"/>
        <v/>
      </c>
    </row>
    <row r="1683" spans="1:16" x14ac:dyDescent="0.25">
      <c r="A1683" s="9" t="str">
        <f>IF(A1682="","",IF(B1682&lt;C1682,A1682,IF(A1682=MAX('entry data'!$B$8:$B$507),"",A1682+1)))</f>
        <v/>
      </c>
      <c r="B1683" s="9" t="str">
        <f t="shared" si="171"/>
        <v/>
      </c>
      <c r="C1683" s="9" t="str">
        <f>IF(ISERROR(VLOOKUP(A1683,'entry data'!B:G,6,0)),"",VLOOKUP(A1683,'entry data'!B:G,6,0))</f>
        <v/>
      </c>
      <c r="D1683" s="9" t="str">
        <f>IF(ISERROR(VLOOKUP(A1683,'entry data'!B:C,2,0)),"",VLOOKUP(A1683,'entry data'!B:C,2,0))</f>
        <v/>
      </c>
      <c r="E1683" s="9" t="str">
        <f>IF(ISERROR(VLOOKUP(A1683,'entry data'!B:E,4,0)),"",VLOOKUP(A1683,'entry data'!B:E,4,0))</f>
        <v/>
      </c>
      <c r="F1683" s="11" t="str">
        <f>IF(A1683="","",IF(ISERROR(VLOOKUP(A1683,'entry data'!B:F,5,0)),"",VLOOKUP(A1683,'entry data'!B:F,5,0)))</f>
        <v/>
      </c>
      <c r="G1683" s="12" t="str">
        <f>IF(A1683="","",IF(ISERROR(VLOOKUP(A1683,'entry data'!B:I,8,0)),"",VLOOKUP(A1683,'entry data'!B:I,7,0)))</f>
        <v/>
      </c>
      <c r="H1683" s="13" t="str">
        <f>IF(A1683="","",IF(B1683=1,VLOOKUP(A1683,'entry data'!B:D,3,0),I1682))</f>
        <v/>
      </c>
      <c r="I1683" s="14" t="str">
        <f>IF(A1683="","",IF(E1683="weekly",7,IF(E1683="fortnightly",14,IF(E1683="monthly",DATE(IF(MONTH(H1683)=12,YEAR(H1683)+1,YEAR(H1683)),VLOOKUP(MONTH(H1683),index!$D$2:$G$13,2,0),DAY(H1683)),
IF(E1683="quarterly",DATE(IF(MONTH(H1683)&gt;=10,YEAR(H1683)+1,YEAR(H1683)),VLOOKUP(MONTH(H1683),index!$D$2:$G$13,3,0),DAY(H1683)),
IF(E1683="halfyearly",DATE(IF(MONTH(H1683)&gt;=7,YEAR(H1683)+1,YEAR(H1683)),VLOOKUP(MONTH(H1683),index!$D$2:$G$13,4,0),DAY(H1683)),
DATE(YEAR(H1683)+1,MONTH(H1683),DAY(H1683)))))-H1683))+H1683)</f>
        <v/>
      </c>
      <c r="J1683" s="9" t="str">
        <f t="shared" si="172"/>
        <v/>
      </c>
      <c r="K1683" s="11" t="str">
        <f t="shared" si="173"/>
        <v/>
      </c>
      <c r="L1683" s="11" t="str">
        <f t="shared" si="174"/>
        <v/>
      </c>
      <c r="M1683" s="11" t="str">
        <f>IF(A1683="","",VLOOKUP(E1683,index!$A$1:$B$6,2,0)*K1683*G1683)</f>
        <v/>
      </c>
      <c r="N1683" s="11" t="str">
        <f>IF(A1683="","",-PMT(G1683*VLOOKUP(E1683,index!$A$1:$B$6,2,0),C1683,F1683,0,0))</f>
        <v/>
      </c>
      <c r="O1683" s="11" t="str">
        <f t="shared" si="175"/>
        <v/>
      </c>
      <c r="P1683" s="11" t="str">
        <f t="shared" si="176"/>
        <v/>
      </c>
    </row>
    <row r="1684" spans="1:16" x14ac:dyDescent="0.25">
      <c r="A1684" s="9" t="str">
        <f>IF(A1683="","",IF(B1683&lt;C1683,A1683,IF(A1683=MAX('entry data'!$B$8:$B$507),"",A1683+1)))</f>
        <v/>
      </c>
      <c r="B1684" s="9" t="str">
        <f t="shared" si="171"/>
        <v/>
      </c>
      <c r="C1684" s="9" t="str">
        <f>IF(ISERROR(VLOOKUP(A1684,'entry data'!B:G,6,0)),"",VLOOKUP(A1684,'entry data'!B:G,6,0))</f>
        <v/>
      </c>
      <c r="D1684" s="9" t="str">
        <f>IF(ISERROR(VLOOKUP(A1684,'entry data'!B:C,2,0)),"",VLOOKUP(A1684,'entry data'!B:C,2,0))</f>
        <v/>
      </c>
      <c r="E1684" s="9" t="str">
        <f>IF(ISERROR(VLOOKUP(A1684,'entry data'!B:E,4,0)),"",VLOOKUP(A1684,'entry data'!B:E,4,0))</f>
        <v/>
      </c>
      <c r="F1684" s="11" t="str">
        <f>IF(A1684="","",IF(ISERROR(VLOOKUP(A1684,'entry data'!B:F,5,0)),"",VLOOKUP(A1684,'entry data'!B:F,5,0)))</f>
        <v/>
      </c>
      <c r="G1684" s="12" t="str">
        <f>IF(A1684="","",IF(ISERROR(VLOOKUP(A1684,'entry data'!B:I,8,0)),"",VLOOKUP(A1684,'entry data'!B:I,7,0)))</f>
        <v/>
      </c>
      <c r="H1684" s="13" t="str">
        <f>IF(A1684="","",IF(B1684=1,VLOOKUP(A1684,'entry data'!B:D,3,0),I1683))</f>
        <v/>
      </c>
      <c r="I1684" s="14" t="str">
        <f>IF(A1684="","",IF(E1684="weekly",7,IF(E1684="fortnightly",14,IF(E1684="monthly",DATE(IF(MONTH(H1684)=12,YEAR(H1684)+1,YEAR(H1684)),VLOOKUP(MONTH(H1684),index!$D$2:$G$13,2,0),DAY(H1684)),
IF(E1684="quarterly",DATE(IF(MONTH(H1684)&gt;=10,YEAR(H1684)+1,YEAR(H1684)),VLOOKUP(MONTH(H1684),index!$D$2:$G$13,3,0),DAY(H1684)),
IF(E1684="halfyearly",DATE(IF(MONTH(H1684)&gt;=7,YEAR(H1684)+1,YEAR(H1684)),VLOOKUP(MONTH(H1684),index!$D$2:$G$13,4,0),DAY(H1684)),
DATE(YEAR(H1684)+1,MONTH(H1684),DAY(H1684)))))-H1684))+H1684)</f>
        <v/>
      </c>
      <c r="J1684" s="9" t="str">
        <f t="shared" si="172"/>
        <v/>
      </c>
      <c r="K1684" s="11" t="str">
        <f t="shared" si="173"/>
        <v/>
      </c>
      <c r="L1684" s="11" t="str">
        <f t="shared" si="174"/>
        <v/>
      </c>
      <c r="M1684" s="11" t="str">
        <f>IF(A1684="","",VLOOKUP(E1684,index!$A$1:$B$6,2,0)*K1684*G1684)</f>
        <v/>
      </c>
      <c r="N1684" s="11" t="str">
        <f>IF(A1684="","",-PMT(G1684*VLOOKUP(E1684,index!$A$1:$B$6,2,0),C1684,F1684,0,0))</f>
        <v/>
      </c>
      <c r="O1684" s="11" t="str">
        <f t="shared" si="175"/>
        <v/>
      </c>
      <c r="P1684" s="11" t="str">
        <f t="shared" si="176"/>
        <v/>
      </c>
    </row>
    <row r="1685" spans="1:16" x14ac:dyDescent="0.25">
      <c r="A1685" s="9" t="str">
        <f>IF(A1684="","",IF(B1684&lt;C1684,A1684,IF(A1684=MAX('entry data'!$B$8:$B$507),"",A1684+1)))</f>
        <v/>
      </c>
      <c r="B1685" s="9" t="str">
        <f t="shared" si="171"/>
        <v/>
      </c>
      <c r="C1685" s="9" t="str">
        <f>IF(ISERROR(VLOOKUP(A1685,'entry data'!B:G,6,0)),"",VLOOKUP(A1685,'entry data'!B:G,6,0))</f>
        <v/>
      </c>
      <c r="D1685" s="9" t="str">
        <f>IF(ISERROR(VLOOKUP(A1685,'entry data'!B:C,2,0)),"",VLOOKUP(A1685,'entry data'!B:C,2,0))</f>
        <v/>
      </c>
      <c r="E1685" s="9" t="str">
        <f>IF(ISERROR(VLOOKUP(A1685,'entry data'!B:E,4,0)),"",VLOOKUP(A1685,'entry data'!B:E,4,0))</f>
        <v/>
      </c>
      <c r="F1685" s="11" t="str">
        <f>IF(A1685="","",IF(ISERROR(VLOOKUP(A1685,'entry data'!B:F,5,0)),"",VLOOKUP(A1685,'entry data'!B:F,5,0)))</f>
        <v/>
      </c>
      <c r="G1685" s="12" t="str">
        <f>IF(A1685="","",IF(ISERROR(VLOOKUP(A1685,'entry data'!B:I,8,0)),"",VLOOKUP(A1685,'entry data'!B:I,7,0)))</f>
        <v/>
      </c>
      <c r="H1685" s="13" t="str">
        <f>IF(A1685="","",IF(B1685=1,VLOOKUP(A1685,'entry data'!B:D,3,0),I1684))</f>
        <v/>
      </c>
      <c r="I1685" s="14" t="str">
        <f>IF(A1685="","",IF(E1685="weekly",7,IF(E1685="fortnightly",14,IF(E1685="monthly",DATE(IF(MONTH(H1685)=12,YEAR(H1685)+1,YEAR(H1685)),VLOOKUP(MONTH(H1685),index!$D$2:$G$13,2,0),DAY(H1685)),
IF(E1685="quarterly",DATE(IF(MONTH(H1685)&gt;=10,YEAR(H1685)+1,YEAR(H1685)),VLOOKUP(MONTH(H1685),index!$D$2:$G$13,3,0),DAY(H1685)),
IF(E1685="halfyearly",DATE(IF(MONTH(H1685)&gt;=7,YEAR(H1685)+1,YEAR(H1685)),VLOOKUP(MONTH(H1685),index!$D$2:$G$13,4,0),DAY(H1685)),
DATE(YEAR(H1685)+1,MONTH(H1685),DAY(H1685)))))-H1685))+H1685)</f>
        <v/>
      </c>
      <c r="J1685" s="9" t="str">
        <f t="shared" si="172"/>
        <v/>
      </c>
      <c r="K1685" s="11" t="str">
        <f t="shared" si="173"/>
        <v/>
      </c>
      <c r="L1685" s="11" t="str">
        <f t="shared" si="174"/>
        <v/>
      </c>
      <c r="M1685" s="11" t="str">
        <f>IF(A1685="","",VLOOKUP(E1685,index!$A$1:$B$6,2,0)*K1685*G1685)</f>
        <v/>
      </c>
      <c r="N1685" s="11" t="str">
        <f>IF(A1685="","",-PMT(G1685*VLOOKUP(E1685,index!$A$1:$B$6,2,0),C1685,F1685,0,0))</f>
        <v/>
      </c>
      <c r="O1685" s="11" t="str">
        <f t="shared" si="175"/>
        <v/>
      </c>
      <c r="P1685" s="11" t="str">
        <f t="shared" si="176"/>
        <v/>
      </c>
    </row>
    <row r="1686" spans="1:16" x14ac:dyDescent="0.25">
      <c r="A1686" s="9" t="str">
        <f>IF(A1685="","",IF(B1685&lt;C1685,A1685,IF(A1685=MAX('entry data'!$B$8:$B$507),"",A1685+1)))</f>
        <v/>
      </c>
      <c r="B1686" s="9" t="str">
        <f t="shared" si="171"/>
        <v/>
      </c>
      <c r="C1686" s="9" t="str">
        <f>IF(ISERROR(VLOOKUP(A1686,'entry data'!B:G,6,0)),"",VLOOKUP(A1686,'entry data'!B:G,6,0))</f>
        <v/>
      </c>
      <c r="D1686" s="9" t="str">
        <f>IF(ISERROR(VLOOKUP(A1686,'entry data'!B:C,2,0)),"",VLOOKUP(A1686,'entry data'!B:C,2,0))</f>
        <v/>
      </c>
      <c r="E1686" s="9" t="str">
        <f>IF(ISERROR(VLOOKUP(A1686,'entry data'!B:E,4,0)),"",VLOOKUP(A1686,'entry data'!B:E,4,0))</f>
        <v/>
      </c>
      <c r="F1686" s="11" t="str">
        <f>IF(A1686="","",IF(ISERROR(VLOOKUP(A1686,'entry data'!B:F,5,0)),"",VLOOKUP(A1686,'entry data'!B:F,5,0)))</f>
        <v/>
      </c>
      <c r="G1686" s="12" t="str">
        <f>IF(A1686="","",IF(ISERROR(VLOOKUP(A1686,'entry data'!B:I,8,0)),"",VLOOKUP(A1686,'entry data'!B:I,7,0)))</f>
        <v/>
      </c>
      <c r="H1686" s="13" t="str">
        <f>IF(A1686="","",IF(B1686=1,VLOOKUP(A1686,'entry data'!B:D,3,0),I1685))</f>
        <v/>
      </c>
      <c r="I1686" s="14" t="str">
        <f>IF(A1686="","",IF(E1686="weekly",7,IF(E1686="fortnightly",14,IF(E1686="monthly",DATE(IF(MONTH(H1686)=12,YEAR(H1686)+1,YEAR(H1686)),VLOOKUP(MONTH(H1686),index!$D$2:$G$13,2,0),DAY(H1686)),
IF(E1686="quarterly",DATE(IF(MONTH(H1686)&gt;=10,YEAR(H1686)+1,YEAR(H1686)),VLOOKUP(MONTH(H1686),index!$D$2:$G$13,3,0),DAY(H1686)),
IF(E1686="halfyearly",DATE(IF(MONTH(H1686)&gt;=7,YEAR(H1686)+1,YEAR(H1686)),VLOOKUP(MONTH(H1686),index!$D$2:$G$13,4,0),DAY(H1686)),
DATE(YEAR(H1686)+1,MONTH(H1686),DAY(H1686)))))-H1686))+H1686)</f>
        <v/>
      </c>
      <c r="J1686" s="9" t="str">
        <f t="shared" si="172"/>
        <v/>
      </c>
      <c r="K1686" s="11" t="str">
        <f t="shared" si="173"/>
        <v/>
      </c>
      <c r="L1686" s="11" t="str">
        <f t="shared" si="174"/>
        <v/>
      </c>
      <c r="M1686" s="11" t="str">
        <f>IF(A1686="","",VLOOKUP(E1686,index!$A$1:$B$6,2,0)*K1686*G1686)</f>
        <v/>
      </c>
      <c r="N1686" s="11" t="str">
        <f>IF(A1686="","",-PMT(G1686*VLOOKUP(E1686,index!$A$1:$B$6,2,0),C1686,F1686,0,0))</f>
        <v/>
      </c>
      <c r="O1686" s="11" t="str">
        <f t="shared" si="175"/>
        <v/>
      </c>
      <c r="P1686" s="11" t="str">
        <f t="shared" si="176"/>
        <v/>
      </c>
    </row>
    <row r="1687" spans="1:16" x14ac:dyDescent="0.25">
      <c r="A1687" s="9" t="str">
        <f>IF(A1686="","",IF(B1686&lt;C1686,A1686,IF(A1686=MAX('entry data'!$B$8:$B$507),"",A1686+1)))</f>
        <v/>
      </c>
      <c r="B1687" s="9" t="str">
        <f t="shared" ref="B1687:B1750" si="177">IF(A1687="","",IF(B1686=C1686,1,B1686+1))</f>
        <v/>
      </c>
      <c r="C1687" s="9" t="str">
        <f>IF(ISERROR(VLOOKUP(A1687,'entry data'!B:G,6,0)),"",VLOOKUP(A1687,'entry data'!B:G,6,0))</f>
        <v/>
      </c>
      <c r="D1687" s="9" t="str">
        <f>IF(ISERROR(VLOOKUP(A1687,'entry data'!B:C,2,0)),"",VLOOKUP(A1687,'entry data'!B:C,2,0))</f>
        <v/>
      </c>
      <c r="E1687" s="9" t="str">
        <f>IF(ISERROR(VLOOKUP(A1687,'entry data'!B:E,4,0)),"",VLOOKUP(A1687,'entry data'!B:E,4,0))</f>
        <v/>
      </c>
      <c r="F1687" s="11" t="str">
        <f>IF(A1687="","",IF(ISERROR(VLOOKUP(A1687,'entry data'!B:F,5,0)),"",VLOOKUP(A1687,'entry data'!B:F,5,0)))</f>
        <v/>
      </c>
      <c r="G1687" s="12" t="str">
        <f>IF(A1687="","",IF(ISERROR(VLOOKUP(A1687,'entry data'!B:I,8,0)),"",VLOOKUP(A1687,'entry data'!B:I,7,0)))</f>
        <v/>
      </c>
      <c r="H1687" s="13" t="str">
        <f>IF(A1687="","",IF(B1687=1,VLOOKUP(A1687,'entry data'!B:D,3,0),I1686))</f>
        <v/>
      </c>
      <c r="I1687" s="14" t="str">
        <f>IF(A1687="","",IF(E1687="weekly",7,IF(E1687="fortnightly",14,IF(E1687="monthly",DATE(IF(MONTH(H1687)=12,YEAR(H1687)+1,YEAR(H1687)),VLOOKUP(MONTH(H1687),index!$D$2:$G$13,2,0),DAY(H1687)),
IF(E1687="quarterly",DATE(IF(MONTH(H1687)&gt;=10,YEAR(H1687)+1,YEAR(H1687)),VLOOKUP(MONTH(H1687),index!$D$2:$G$13,3,0),DAY(H1687)),
IF(E1687="halfyearly",DATE(IF(MONTH(H1687)&gt;=7,YEAR(H1687)+1,YEAR(H1687)),VLOOKUP(MONTH(H1687),index!$D$2:$G$13,4,0),DAY(H1687)),
DATE(YEAR(H1687)+1,MONTH(H1687),DAY(H1687)))))-H1687))+H1687)</f>
        <v/>
      </c>
      <c r="J1687" s="9" t="str">
        <f t="shared" ref="J1687:J1750" si="178">IF(A1687="","",IF(MONTH(I1687)&lt;10,YEAR(I1687)&amp;"-0"&amp;MONTH(I1687),YEAR(I1687)&amp;"-"&amp;MONTH(I1687)))</f>
        <v/>
      </c>
      <c r="K1687" s="11" t="str">
        <f t="shared" ref="K1687:K1750" si="179">IF(A1687="","",IF(B1687=1,F1687,O1686))</f>
        <v/>
      </c>
      <c r="L1687" s="11" t="str">
        <f t="shared" ref="L1687:L1750" si="180">IF(A1687="","",N1687-M1687)</f>
        <v/>
      </c>
      <c r="M1687" s="11" t="str">
        <f>IF(A1687="","",VLOOKUP(E1687,index!$A$1:$B$6,2,0)*K1687*G1687)</f>
        <v/>
      </c>
      <c r="N1687" s="11" t="str">
        <f>IF(A1687="","",-PMT(G1687*VLOOKUP(E1687,index!$A$1:$B$6,2,0),C1687,F1687,0,0))</f>
        <v/>
      </c>
      <c r="O1687" s="11" t="str">
        <f t="shared" ref="O1687:O1750" si="181">IF(A1687="","",K1687-L1687)</f>
        <v/>
      </c>
      <c r="P1687" s="11" t="str">
        <f t="shared" si="176"/>
        <v/>
      </c>
    </row>
    <row r="1688" spans="1:16" x14ac:dyDescent="0.25">
      <c r="A1688" s="9" t="str">
        <f>IF(A1687="","",IF(B1687&lt;C1687,A1687,IF(A1687=MAX('entry data'!$B$8:$B$507),"",A1687+1)))</f>
        <v/>
      </c>
      <c r="B1688" s="9" t="str">
        <f t="shared" si="177"/>
        <v/>
      </c>
      <c r="C1688" s="9" t="str">
        <f>IF(ISERROR(VLOOKUP(A1688,'entry data'!B:G,6,0)),"",VLOOKUP(A1688,'entry data'!B:G,6,0))</f>
        <v/>
      </c>
      <c r="D1688" s="9" t="str">
        <f>IF(ISERROR(VLOOKUP(A1688,'entry data'!B:C,2,0)),"",VLOOKUP(A1688,'entry data'!B:C,2,0))</f>
        <v/>
      </c>
      <c r="E1688" s="9" t="str">
        <f>IF(ISERROR(VLOOKUP(A1688,'entry data'!B:E,4,0)),"",VLOOKUP(A1688,'entry data'!B:E,4,0))</f>
        <v/>
      </c>
      <c r="F1688" s="11" t="str">
        <f>IF(A1688="","",IF(ISERROR(VLOOKUP(A1688,'entry data'!B:F,5,0)),"",VLOOKUP(A1688,'entry data'!B:F,5,0)))</f>
        <v/>
      </c>
      <c r="G1688" s="12" t="str">
        <f>IF(A1688="","",IF(ISERROR(VLOOKUP(A1688,'entry data'!B:I,8,0)),"",VLOOKUP(A1688,'entry data'!B:I,7,0)))</f>
        <v/>
      </c>
      <c r="H1688" s="13" t="str">
        <f>IF(A1688="","",IF(B1688=1,VLOOKUP(A1688,'entry data'!B:D,3,0),I1687))</f>
        <v/>
      </c>
      <c r="I1688" s="14" t="str">
        <f>IF(A1688="","",IF(E1688="weekly",7,IF(E1688="fortnightly",14,IF(E1688="monthly",DATE(IF(MONTH(H1688)=12,YEAR(H1688)+1,YEAR(H1688)),VLOOKUP(MONTH(H1688),index!$D$2:$G$13,2,0),DAY(H1688)),
IF(E1688="quarterly",DATE(IF(MONTH(H1688)&gt;=10,YEAR(H1688)+1,YEAR(H1688)),VLOOKUP(MONTH(H1688),index!$D$2:$G$13,3,0),DAY(H1688)),
IF(E1688="halfyearly",DATE(IF(MONTH(H1688)&gt;=7,YEAR(H1688)+1,YEAR(H1688)),VLOOKUP(MONTH(H1688),index!$D$2:$G$13,4,0),DAY(H1688)),
DATE(YEAR(H1688)+1,MONTH(H1688),DAY(H1688)))))-H1688))+H1688)</f>
        <v/>
      </c>
      <c r="J1688" s="9" t="str">
        <f t="shared" si="178"/>
        <v/>
      </c>
      <c r="K1688" s="11" t="str">
        <f t="shared" si="179"/>
        <v/>
      </c>
      <c r="L1688" s="11" t="str">
        <f t="shared" si="180"/>
        <v/>
      </c>
      <c r="M1688" s="11" t="str">
        <f>IF(A1688="","",VLOOKUP(E1688,index!$A$1:$B$6,2,0)*K1688*G1688)</f>
        <v/>
      </c>
      <c r="N1688" s="11" t="str">
        <f>IF(A1688="","",-PMT(G1688*VLOOKUP(E1688,index!$A$1:$B$6,2,0),C1688,F1688,0,0))</f>
        <v/>
      </c>
      <c r="O1688" s="11" t="str">
        <f t="shared" si="181"/>
        <v/>
      </c>
      <c r="P1688" s="11" t="str">
        <f t="shared" si="176"/>
        <v/>
      </c>
    </row>
    <row r="1689" spans="1:16" x14ac:dyDescent="0.25">
      <c r="A1689" s="9" t="str">
        <f>IF(A1688="","",IF(B1688&lt;C1688,A1688,IF(A1688=MAX('entry data'!$B$8:$B$507),"",A1688+1)))</f>
        <v/>
      </c>
      <c r="B1689" s="9" t="str">
        <f t="shared" si="177"/>
        <v/>
      </c>
      <c r="C1689" s="9" t="str">
        <f>IF(ISERROR(VLOOKUP(A1689,'entry data'!B:G,6,0)),"",VLOOKUP(A1689,'entry data'!B:G,6,0))</f>
        <v/>
      </c>
      <c r="D1689" s="9" t="str">
        <f>IF(ISERROR(VLOOKUP(A1689,'entry data'!B:C,2,0)),"",VLOOKUP(A1689,'entry data'!B:C,2,0))</f>
        <v/>
      </c>
      <c r="E1689" s="9" t="str">
        <f>IF(ISERROR(VLOOKUP(A1689,'entry data'!B:E,4,0)),"",VLOOKUP(A1689,'entry data'!B:E,4,0))</f>
        <v/>
      </c>
      <c r="F1689" s="11" t="str">
        <f>IF(A1689="","",IF(ISERROR(VLOOKUP(A1689,'entry data'!B:F,5,0)),"",VLOOKUP(A1689,'entry data'!B:F,5,0)))</f>
        <v/>
      </c>
      <c r="G1689" s="12" t="str">
        <f>IF(A1689="","",IF(ISERROR(VLOOKUP(A1689,'entry data'!B:I,8,0)),"",VLOOKUP(A1689,'entry data'!B:I,7,0)))</f>
        <v/>
      </c>
      <c r="H1689" s="13" t="str">
        <f>IF(A1689="","",IF(B1689=1,VLOOKUP(A1689,'entry data'!B:D,3,0),I1688))</f>
        <v/>
      </c>
      <c r="I1689" s="14" t="str">
        <f>IF(A1689="","",IF(E1689="weekly",7,IF(E1689="fortnightly",14,IF(E1689="monthly",DATE(IF(MONTH(H1689)=12,YEAR(H1689)+1,YEAR(H1689)),VLOOKUP(MONTH(H1689),index!$D$2:$G$13,2,0),DAY(H1689)),
IF(E1689="quarterly",DATE(IF(MONTH(H1689)&gt;=10,YEAR(H1689)+1,YEAR(H1689)),VLOOKUP(MONTH(H1689),index!$D$2:$G$13,3,0),DAY(H1689)),
IF(E1689="halfyearly",DATE(IF(MONTH(H1689)&gt;=7,YEAR(H1689)+1,YEAR(H1689)),VLOOKUP(MONTH(H1689),index!$D$2:$G$13,4,0),DAY(H1689)),
DATE(YEAR(H1689)+1,MONTH(H1689),DAY(H1689)))))-H1689))+H1689)</f>
        <v/>
      </c>
      <c r="J1689" s="9" t="str">
        <f t="shared" si="178"/>
        <v/>
      </c>
      <c r="K1689" s="11" t="str">
        <f t="shared" si="179"/>
        <v/>
      </c>
      <c r="L1689" s="11" t="str">
        <f t="shared" si="180"/>
        <v/>
      </c>
      <c r="M1689" s="11" t="str">
        <f>IF(A1689="","",VLOOKUP(E1689,index!$A$1:$B$6,2,0)*K1689*G1689)</f>
        <v/>
      </c>
      <c r="N1689" s="11" t="str">
        <f>IF(A1689="","",-PMT(G1689*VLOOKUP(E1689,index!$A$1:$B$6,2,0),C1689,F1689,0,0))</f>
        <v/>
      </c>
      <c r="O1689" s="11" t="str">
        <f t="shared" si="181"/>
        <v/>
      </c>
      <c r="P1689" s="11" t="str">
        <f t="shared" si="176"/>
        <v/>
      </c>
    </row>
    <row r="1690" spans="1:16" x14ac:dyDescent="0.25">
      <c r="A1690" s="9" t="str">
        <f>IF(A1689="","",IF(B1689&lt;C1689,A1689,IF(A1689=MAX('entry data'!$B$8:$B$507),"",A1689+1)))</f>
        <v/>
      </c>
      <c r="B1690" s="9" t="str">
        <f t="shared" si="177"/>
        <v/>
      </c>
      <c r="C1690" s="9" t="str">
        <f>IF(ISERROR(VLOOKUP(A1690,'entry data'!B:G,6,0)),"",VLOOKUP(A1690,'entry data'!B:G,6,0))</f>
        <v/>
      </c>
      <c r="D1690" s="9" t="str">
        <f>IF(ISERROR(VLOOKUP(A1690,'entry data'!B:C,2,0)),"",VLOOKUP(A1690,'entry data'!B:C,2,0))</f>
        <v/>
      </c>
      <c r="E1690" s="9" t="str">
        <f>IF(ISERROR(VLOOKUP(A1690,'entry data'!B:E,4,0)),"",VLOOKUP(A1690,'entry data'!B:E,4,0))</f>
        <v/>
      </c>
      <c r="F1690" s="11" t="str">
        <f>IF(A1690="","",IF(ISERROR(VLOOKUP(A1690,'entry data'!B:F,5,0)),"",VLOOKUP(A1690,'entry data'!B:F,5,0)))</f>
        <v/>
      </c>
      <c r="G1690" s="12" t="str">
        <f>IF(A1690="","",IF(ISERROR(VLOOKUP(A1690,'entry data'!B:I,8,0)),"",VLOOKUP(A1690,'entry data'!B:I,7,0)))</f>
        <v/>
      </c>
      <c r="H1690" s="13" t="str">
        <f>IF(A1690="","",IF(B1690=1,VLOOKUP(A1690,'entry data'!B:D,3,0),I1689))</f>
        <v/>
      </c>
      <c r="I1690" s="14" t="str">
        <f>IF(A1690="","",IF(E1690="weekly",7,IF(E1690="fortnightly",14,IF(E1690="monthly",DATE(IF(MONTH(H1690)=12,YEAR(H1690)+1,YEAR(H1690)),VLOOKUP(MONTH(H1690),index!$D$2:$G$13,2,0),DAY(H1690)),
IF(E1690="quarterly",DATE(IF(MONTH(H1690)&gt;=10,YEAR(H1690)+1,YEAR(H1690)),VLOOKUP(MONTH(H1690),index!$D$2:$G$13,3,0),DAY(H1690)),
IF(E1690="halfyearly",DATE(IF(MONTH(H1690)&gt;=7,YEAR(H1690)+1,YEAR(H1690)),VLOOKUP(MONTH(H1690),index!$D$2:$G$13,4,0),DAY(H1690)),
DATE(YEAR(H1690)+1,MONTH(H1690),DAY(H1690)))))-H1690))+H1690)</f>
        <v/>
      </c>
      <c r="J1690" s="9" t="str">
        <f t="shared" si="178"/>
        <v/>
      </c>
      <c r="K1690" s="11" t="str">
        <f t="shared" si="179"/>
        <v/>
      </c>
      <c r="L1690" s="11" t="str">
        <f t="shared" si="180"/>
        <v/>
      </c>
      <c r="M1690" s="11" t="str">
        <f>IF(A1690="","",VLOOKUP(E1690,index!$A$1:$B$6,2,0)*K1690*G1690)</f>
        <v/>
      </c>
      <c r="N1690" s="11" t="str">
        <f>IF(A1690="","",-PMT(G1690*VLOOKUP(E1690,index!$A$1:$B$6,2,0),C1690,F1690,0,0))</f>
        <v/>
      </c>
      <c r="O1690" s="11" t="str">
        <f t="shared" si="181"/>
        <v/>
      </c>
      <c r="P1690" s="11" t="str">
        <f t="shared" si="176"/>
        <v/>
      </c>
    </row>
    <row r="1691" spans="1:16" x14ac:dyDescent="0.25">
      <c r="A1691" s="9" t="str">
        <f>IF(A1690="","",IF(B1690&lt;C1690,A1690,IF(A1690=MAX('entry data'!$B$8:$B$507),"",A1690+1)))</f>
        <v/>
      </c>
      <c r="B1691" s="9" t="str">
        <f t="shared" si="177"/>
        <v/>
      </c>
      <c r="C1691" s="9" t="str">
        <f>IF(ISERROR(VLOOKUP(A1691,'entry data'!B:G,6,0)),"",VLOOKUP(A1691,'entry data'!B:G,6,0))</f>
        <v/>
      </c>
      <c r="D1691" s="9" t="str">
        <f>IF(ISERROR(VLOOKUP(A1691,'entry data'!B:C,2,0)),"",VLOOKUP(A1691,'entry data'!B:C,2,0))</f>
        <v/>
      </c>
      <c r="E1691" s="9" t="str">
        <f>IF(ISERROR(VLOOKUP(A1691,'entry data'!B:E,4,0)),"",VLOOKUP(A1691,'entry data'!B:E,4,0))</f>
        <v/>
      </c>
      <c r="F1691" s="11" t="str">
        <f>IF(A1691="","",IF(ISERROR(VLOOKUP(A1691,'entry data'!B:F,5,0)),"",VLOOKUP(A1691,'entry data'!B:F,5,0)))</f>
        <v/>
      </c>
      <c r="G1691" s="12" t="str">
        <f>IF(A1691="","",IF(ISERROR(VLOOKUP(A1691,'entry data'!B:I,8,0)),"",VLOOKUP(A1691,'entry data'!B:I,7,0)))</f>
        <v/>
      </c>
      <c r="H1691" s="13" t="str">
        <f>IF(A1691="","",IF(B1691=1,VLOOKUP(A1691,'entry data'!B:D,3,0),I1690))</f>
        <v/>
      </c>
      <c r="I1691" s="14" t="str">
        <f>IF(A1691="","",IF(E1691="weekly",7,IF(E1691="fortnightly",14,IF(E1691="monthly",DATE(IF(MONTH(H1691)=12,YEAR(H1691)+1,YEAR(H1691)),VLOOKUP(MONTH(H1691),index!$D$2:$G$13,2,0),DAY(H1691)),
IF(E1691="quarterly",DATE(IF(MONTH(H1691)&gt;=10,YEAR(H1691)+1,YEAR(H1691)),VLOOKUP(MONTH(H1691),index!$D$2:$G$13,3,0),DAY(H1691)),
IF(E1691="halfyearly",DATE(IF(MONTH(H1691)&gt;=7,YEAR(H1691)+1,YEAR(H1691)),VLOOKUP(MONTH(H1691),index!$D$2:$G$13,4,0),DAY(H1691)),
DATE(YEAR(H1691)+1,MONTH(H1691),DAY(H1691)))))-H1691))+H1691)</f>
        <v/>
      </c>
      <c r="J1691" s="9" t="str">
        <f t="shared" si="178"/>
        <v/>
      </c>
      <c r="K1691" s="11" t="str">
        <f t="shared" si="179"/>
        <v/>
      </c>
      <c r="L1691" s="11" t="str">
        <f t="shared" si="180"/>
        <v/>
      </c>
      <c r="M1691" s="11" t="str">
        <f>IF(A1691="","",VLOOKUP(E1691,index!$A$1:$B$6,2,0)*K1691*G1691)</f>
        <v/>
      </c>
      <c r="N1691" s="11" t="str">
        <f>IF(A1691="","",-PMT(G1691*VLOOKUP(E1691,index!$A$1:$B$6,2,0),C1691,F1691,0,0))</f>
        <v/>
      </c>
      <c r="O1691" s="11" t="str">
        <f t="shared" si="181"/>
        <v/>
      </c>
      <c r="P1691" s="11" t="str">
        <f t="shared" si="176"/>
        <v/>
      </c>
    </row>
    <row r="1692" spans="1:16" x14ac:dyDescent="0.25">
      <c r="A1692" s="9" t="str">
        <f>IF(A1691="","",IF(B1691&lt;C1691,A1691,IF(A1691=MAX('entry data'!$B$8:$B$507),"",A1691+1)))</f>
        <v/>
      </c>
      <c r="B1692" s="9" t="str">
        <f t="shared" si="177"/>
        <v/>
      </c>
      <c r="C1692" s="9" t="str">
        <f>IF(ISERROR(VLOOKUP(A1692,'entry data'!B:G,6,0)),"",VLOOKUP(A1692,'entry data'!B:G,6,0))</f>
        <v/>
      </c>
      <c r="D1692" s="9" t="str">
        <f>IF(ISERROR(VLOOKUP(A1692,'entry data'!B:C,2,0)),"",VLOOKUP(A1692,'entry data'!B:C,2,0))</f>
        <v/>
      </c>
      <c r="E1692" s="9" t="str">
        <f>IF(ISERROR(VLOOKUP(A1692,'entry data'!B:E,4,0)),"",VLOOKUP(A1692,'entry data'!B:E,4,0))</f>
        <v/>
      </c>
      <c r="F1692" s="11" t="str">
        <f>IF(A1692="","",IF(ISERROR(VLOOKUP(A1692,'entry data'!B:F,5,0)),"",VLOOKUP(A1692,'entry data'!B:F,5,0)))</f>
        <v/>
      </c>
      <c r="G1692" s="12" t="str">
        <f>IF(A1692="","",IF(ISERROR(VLOOKUP(A1692,'entry data'!B:I,8,0)),"",VLOOKUP(A1692,'entry data'!B:I,7,0)))</f>
        <v/>
      </c>
      <c r="H1692" s="13" t="str">
        <f>IF(A1692="","",IF(B1692=1,VLOOKUP(A1692,'entry data'!B:D,3,0),I1691))</f>
        <v/>
      </c>
      <c r="I1692" s="14" t="str">
        <f>IF(A1692="","",IF(E1692="weekly",7,IF(E1692="fortnightly",14,IF(E1692="monthly",DATE(IF(MONTH(H1692)=12,YEAR(H1692)+1,YEAR(H1692)),VLOOKUP(MONTH(H1692),index!$D$2:$G$13,2,0),DAY(H1692)),
IF(E1692="quarterly",DATE(IF(MONTH(H1692)&gt;=10,YEAR(H1692)+1,YEAR(H1692)),VLOOKUP(MONTH(H1692),index!$D$2:$G$13,3,0),DAY(H1692)),
IF(E1692="halfyearly",DATE(IF(MONTH(H1692)&gt;=7,YEAR(H1692)+1,YEAR(H1692)),VLOOKUP(MONTH(H1692),index!$D$2:$G$13,4,0),DAY(H1692)),
DATE(YEAR(H1692)+1,MONTH(H1692),DAY(H1692)))))-H1692))+H1692)</f>
        <v/>
      </c>
      <c r="J1692" s="9" t="str">
        <f t="shared" si="178"/>
        <v/>
      </c>
      <c r="K1692" s="11" t="str">
        <f t="shared" si="179"/>
        <v/>
      </c>
      <c r="L1692" s="11" t="str">
        <f t="shared" si="180"/>
        <v/>
      </c>
      <c r="M1692" s="11" t="str">
        <f>IF(A1692="","",VLOOKUP(E1692,index!$A$1:$B$6,2,0)*K1692*G1692)</f>
        <v/>
      </c>
      <c r="N1692" s="11" t="str">
        <f>IF(A1692="","",-PMT(G1692*VLOOKUP(E1692,index!$A$1:$B$6,2,0),C1692,F1692,0,0))</f>
        <v/>
      </c>
      <c r="O1692" s="11" t="str">
        <f t="shared" si="181"/>
        <v/>
      </c>
      <c r="P1692" s="11" t="str">
        <f t="shared" si="176"/>
        <v/>
      </c>
    </row>
    <row r="1693" spans="1:16" x14ac:dyDescent="0.25">
      <c r="A1693" s="9" t="str">
        <f>IF(A1692="","",IF(B1692&lt;C1692,A1692,IF(A1692=MAX('entry data'!$B$8:$B$507),"",A1692+1)))</f>
        <v/>
      </c>
      <c r="B1693" s="9" t="str">
        <f t="shared" si="177"/>
        <v/>
      </c>
      <c r="C1693" s="9" t="str">
        <f>IF(ISERROR(VLOOKUP(A1693,'entry data'!B:G,6,0)),"",VLOOKUP(A1693,'entry data'!B:G,6,0))</f>
        <v/>
      </c>
      <c r="D1693" s="9" t="str">
        <f>IF(ISERROR(VLOOKUP(A1693,'entry data'!B:C,2,0)),"",VLOOKUP(A1693,'entry data'!B:C,2,0))</f>
        <v/>
      </c>
      <c r="E1693" s="9" t="str">
        <f>IF(ISERROR(VLOOKUP(A1693,'entry data'!B:E,4,0)),"",VLOOKUP(A1693,'entry data'!B:E,4,0))</f>
        <v/>
      </c>
      <c r="F1693" s="11" t="str">
        <f>IF(A1693="","",IF(ISERROR(VLOOKUP(A1693,'entry data'!B:F,5,0)),"",VLOOKUP(A1693,'entry data'!B:F,5,0)))</f>
        <v/>
      </c>
      <c r="G1693" s="12" t="str">
        <f>IF(A1693="","",IF(ISERROR(VLOOKUP(A1693,'entry data'!B:I,8,0)),"",VLOOKUP(A1693,'entry data'!B:I,7,0)))</f>
        <v/>
      </c>
      <c r="H1693" s="13" t="str">
        <f>IF(A1693="","",IF(B1693=1,VLOOKUP(A1693,'entry data'!B:D,3,0),I1692))</f>
        <v/>
      </c>
      <c r="I1693" s="14" t="str">
        <f>IF(A1693="","",IF(E1693="weekly",7,IF(E1693="fortnightly",14,IF(E1693="monthly",DATE(IF(MONTH(H1693)=12,YEAR(H1693)+1,YEAR(H1693)),VLOOKUP(MONTH(H1693),index!$D$2:$G$13,2,0),DAY(H1693)),
IF(E1693="quarterly",DATE(IF(MONTH(H1693)&gt;=10,YEAR(H1693)+1,YEAR(H1693)),VLOOKUP(MONTH(H1693),index!$D$2:$G$13,3,0),DAY(H1693)),
IF(E1693="halfyearly",DATE(IF(MONTH(H1693)&gt;=7,YEAR(H1693)+1,YEAR(H1693)),VLOOKUP(MONTH(H1693),index!$D$2:$G$13,4,0),DAY(H1693)),
DATE(YEAR(H1693)+1,MONTH(H1693),DAY(H1693)))))-H1693))+H1693)</f>
        <v/>
      </c>
      <c r="J1693" s="9" t="str">
        <f t="shared" si="178"/>
        <v/>
      </c>
      <c r="K1693" s="11" t="str">
        <f t="shared" si="179"/>
        <v/>
      </c>
      <c r="L1693" s="11" t="str">
        <f t="shared" si="180"/>
        <v/>
      </c>
      <c r="M1693" s="11" t="str">
        <f>IF(A1693="","",VLOOKUP(E1693,index!$A$1:$B$6,2,0)*K1693*G1693)</f>
        <v/>
      </c>
      <c r="N1693" s="11" t="str">
        <f>IF(A1693="","",-PMT(G1693*VLOOKUP(E1693,index!$A$1:$B$6,2,0),C1693,F1693,0,0))</f>
        <v/>
      </c>
      <c r="O1693" s="11" t="str">
        <f t="shared" si="181"/>
        <v/>
      </c>
      <c r="P1693" s="11" t="str">
        <f t="shared" si="176"/>
        <v/>
      </c>
    </row>
    <row r="1694" spans="1:16" x14ac:dyDescent="0.25">
      <c r="A1694" s="9" t="str">
        <f>IF(A1693="","",IF(B1693&lt;C1693,A1693,IF(A1693=MAX('entry data'!$B$8:$B$507),"",A1693+1)))</f>
        <v/>
      </c>
      <c r="B1694" s="9" t="str">
        <f t="shared" si="177"/>
        <v/>
      </c>
      <c r="C1694" s="9" t="str">
        <f>IF(ISERROR(VLOOKUP(A1694,'entry data'!B:G,6,0)),"",VLOOKUP(A1694,'entry data'!B:G,6,0))</f>
        <v/>
      </c>
      <c r="D1694" s="9" t="str">
        <f>IF(ISERROR(VLOOKUP(A1694,'entry data'!B:C,2,0)),"",VLOOKUP(A1694,'entry data'!B:C,2,0))</f>
        <v/>
      </c>
      <c r="E1694" s="9" t="str">
        <f>IF(ISERROR(VLOOKUP(A1694,'entry data'!B:E,4,0)),"",VLOOKUP(A1694,'entry data'!B:E,4,0))</f>
        <v/>
      </c>
      <c r="F1694" s="11" t="str">
        <f>IF(A1694="","",IF(ISERROR(VLOOKUP(A1694,'entry data'!B:F,5,0)),"",VLOOKUP(A1694,'entry data'!B:F,5,0)))</f>
        <v/>
      </c>
      <c r="G1694" s="12" t="str">
        <f>IF(A1694="","",IF(ISERROR(VLOOKUP(A1694,'entry data'!B:I,8,0)),"",VLOOKUP(A1694,'entry data'!B:I,7,0)))</f>
        <v/>
      </c>
      <c r="H1694" s="13" t="str">
        <f>IF(A1694="","",IF(B1694=1,VLOOKUP(A1694,'entry data'!B:D,3,0),I1693))</f>
        <v/>
      </c>
      <c r="I1694" s="14" t="str">
        <f>IF(A1694="","",IF(E1694="weekly",7,IF(E1694="fortnightly",14,IF(E1694="monthly",DATE(IF(MONTH(H1694)=12,YEAR(H1694)+1,YEAR(H1694)),VLOOKUP(MONTH(H1694),index!$D$2:$G$13,2,0),DAY(H1694)),
IF(E1694="quarterly",DATE(IF(MONTH(H1694)&gt;=10,YEAR(H1694)+1,YEAR(H1694)),VLOOKUP(MONTH(H1694),index!$D$2:$G$13,3,0),DAY(H1694)),
IF(E1694="halfyearly",DATE(IF(MONTH(H1694)&gt;=7,YEAR(H1694)+1,YEAR(H1694)),VLOOKUP(MONTH(H1694),index!$D$2:$G$13,4,0),DAY(H1694)),
DATE(YEAR(H1694)+1,MONTH(H1694),DAY(H1694)))))-H1694))+H1694)</f>
        <v/>
      </c>
      <c r="J1694" s="9" t="str">
        <f t="shared" si="178"/>
        <v/>
      </c>
      <c r="K1694" s="11" t="str">
        <f t="shared" si="179"/>
        <v/>
      </c>
      <c r="L1694" s="11" t="str">
        <f t="shared" si="180"/>
        <v/>
      </c>
      <c r="M1694" s="11" t="str">
        <f>IF(A1694="","",VLOOKUP(E1694,index!$A$1:$B$6,2,0)*K1694*G1694)</f>
        <v/>
      </c>
      <c r="N1694" s="11" t="str">
        <f>IF(A1694="","",-PMT(G1694*VLOOKUP(E1694,index!$A$1:$B$6,2,0),C1694,F1694,0,0))</f>
        <v/>
      </c>
      <c r="O1694" s="11" t="str">
        <f t="shared" si="181"/>
        <v/>
      </c>
      <c r="P1694" s="11" t="str">
        <f t="shared" si="176"/>
        <v/>
      </c>
    </row>
    <row r="1695" spans="1:16" x14ac:dyDescent="0.25">
      <c r="A1695" s="9" t="str">
        <f>IF(A1694="","",IF(B1694&lt;C1694,A1694,IF(A1694=MAX('entry data'!$B$8:$B$507),"",A1694+1)))</f>
        <v/>
      </c>
      <c r="B1695" s="9" t="str">
        <f t="shared" si="177"/>
        <v/>
      </c>
      <c r="C1695" s="9" t="str">
        <f>IF(ISERROR(VLOOKUP(A1695,'entry data'!B:G,6,0)),"",VLOOKUP(A1695,'entry data'!B:G,6,0))</f>
        <v/>
      </c>
      <c r="D1695" s="9" t="str">
        <f>IF(ISERROR(VLOOKUP(A1695,'entry data'!B:C,2,0)),"",VLOOKUP(A1695,'entry data'!B:C,2,0))</f>
        <v/>
      </c>
      <c r="E1695" s="9" t="str">
        <f>IF(ISERROR(VLOOKUP(A1695,'entry data'!B:E,4,0)),"",VLOOKUP(A1695,'entry data'!B:E,4,0))</f>
        <v/>
      </c>
      <c r="F1695" s="11" t="str">
        <f>IF(A1695="","",IF(ISERROR(VLOOKUP(A1695,'entry data'!B:F,5,0)),"",VLOOKUP(A1695,'entry data'!B:F,5,0)))</f>
        <v/>
      </c>
      <c r="G1695" s="12" t="str">
        <f>IF(A1695="","",IF(ISERROR(VLOOKUP(A1695,'entry data'!B:I,8,0)),"",VLOOKUP(A1695,'entry data'!B:I,7,0)))</f>
        <v/>
      </c>
      <c r="H1695" s="13" t="str">
        <f>IF(A1695="","",IF(B1695=1,VLOOKUP(A1695,'entry data'!B:D,3,0),I1694))</f>
        <v/>
      </c>
      <c r="I1695" s="14" t="str">
        <f>IF(A1695="","",IF(E1695="weekly",7,IF(E1695="fortnightly",14,IF(E1695="monthly",DATE(IF(MONTH(H1695)=12,YEAR(H1695)+1,YEAR(H1695)),VLOOKUP(MONTH(H1695),index!$D$2:$G$13,2,0),DAY(H1695)),
IF(E1695="quarterly",DATE(IF(MONTH(H1695)&gt;=10,YEAR(H1695)+1,YEAR(H1695)),VLOOKUP(MONTH(H1695),index!$D$2:$G$13,3,0),DAY(H1695)),
IF(E1695="halfyearly",DATE(IF(MONTH(H1695)&gt;=7,YEAR(H1695)+1,YEAR(H1695)),VLOOKUP(MONTH(H1695),index!$D$2:$G$13,4,0),DAY(H1695)),
DATE(YEAR(H1695)+1,MONTH(H1695),DAY(H1695)))))-H1695))+H1695)</f>
        <v/>
      </c>
      <c r="J1695" s="9" t="str">
        <f t="shared" si="178"/>
        <v/>
      </c>
      <c r="K1695" s="11" t="str">
        <f t="shared" si="179"/>
        <v/>
      </c>
      <c r="L1695" s="11" t="str">
        <f t="shared" si="180"/>
        <v/>
      </c>
      <c r="M1695" s="11" t="str">
        <f>IF(A1695="","",VLOOKUP(E1695,index!$A$1:$B$6,2,0)*K1695*G1695)</f>
        <v/>
      </c>
      <c r="N1695" s="11" t="str">
        <f>IF(A1695="","",-PMT(G1695*VLOOKUP(E1695,index!$A$1:$B$6,2,0),C1695,F1695,0,0))</f>
        <v/>
      </c>
      <c r="O1695" s="11" t="str">
        <f t="shared" si="181"/>
        <v/>
      </c>
      <c r="P1695" s="11" t="str">
        <f t="shared" si="176"/>
        <v/>
      </c>
    </row>
    <row r="1696" spans="1:16" x14ac:dyDescent="0.25">
      <c r="A1696" s="9" t="str">
        <f>IF(A1695="","",IF(B1695&lt;C1695,A1695,IF(A1695=MAX('entry data'!$B$8:$B$507),"",A1695+1)))</f>
        <v/>
      </c>
      <c r="B1696" s="9" t="str">
        <f t="shared" si="177"/>
        <v/>
      </c>
      <c r="C1696" s="9" t="str">
        <f>IF(ISERROR(VLOOKUP(A1696,'entry data'!B:G,6,0)),"",VLOOKUP(A1696,'entry data'!B:G,6,0))</f>
        <v/>
      </c>
      <c r="D1696" s="9" t="str">
        <f>IF(ISERROR(VLOOKUP(A1696,'entry data'!B:C,2,0)),"",VLOOKUP(A1696,'entry data'!B:C,2,0))</f>
        <v/>
      </c>
      <c r="E1696" s="9" t="str">
        <f>IF(ISERROR(VLOOKUP(A1696,'entry data'!B:E,4,0)),"",VLOOKUP(A1696,'entry data'!B:E,4,0))</f>
        <v/>
      </c>
      <c r="F1696" s="11" t="str">
        <f>IF(A1696="","",IF(ISERROR(VLOOKUP(A1696,'entry data'!B:F,5,0)),"",VLOOKUP(A1696,'entry data'!B:F,5,0)))</f>
        <v/>
      </c>
      <c r="G1696" s="12" t="str">
        <f>IF(A1696="","",IF(ISERROR(VLOOKUP(A1696,'entry data'!B:I,8,0)),"",VLOOKUP(A1696,'entry data'!B:I,7,0)))</f>
        <v/>
      </c>
      <c r="H1696" s="13" t="str">
        <f>IF(A1696="","",IF(B1696=1,VLOOKUP(A1696,'entry data'!B:D,3,0),I1695))</f>
        <v/>
      </c>
      <c r="I1696" s="14" t="str">
        <f>IF(A1696="","",IF(E1696="weekly",7,IF(E1696="fortnightly",14,IF(E1696="monthly",DATE(IF(MONTH(H1696)=12,YEAR(H1696)+1,YEAR(H1696)),VLOOKUP(MONTH(H1696),index!$D$2:$G$13,2,0),DAY(H1696)),
IF(E1696="quarterly",DATE(IF(MONTH(H1696)&gt;=10,YEAR(H1696)+1,YEAR(H1696)),VLOOKUP(MONTH(H1696),index!$D$2:$G$13,3,0),DAY(H1696)),
IF(E1696="halfyearly",DATE(IF(MONTH(H1696)&gt;=7,YEAR(H1696)+1,YEAR(H1696)),VLOOKUP(MONTH(H1696),index!$D$2:$G$13,4,0),DAY(H1696)),
DATE(YEAR(H1696)+1,MONTH(H1696),DAY(H1696)))))-H1696))+H1696)</f>
        <v/>
      </c>
      <c r="J1696" s="9" t="str">
        <f t="shared" si="178"/>
        <v/>
      </c>
      <c r="K1696" s="11" t="str">
        <f t="shared" si="179"/>
        <v/>
      </c>
      <c r="L1696" s="11" t="str">
        <f t="shared" si="180"/>
        <v/>
      </c>
      <c r="M1696" s="11" t="str">
        <f>IF(A1696="","",VLOOKUP(E1696,index!$A$1:$B$6,2,0)*K1696*G1696)</f>
        <v/>
      </c>
      <c r="N1696" s="11" t="str">
        <f>IF(A1696="","",-PMT(G1696*VLOOKUP(E1696,index!$A$1:$B$6,2,0),C1696,F1696,0,0))</f>
        <v/>
      </c>
      <c r="O1696" s="11" t="str">
        <f t="shared" si="181"/>
        <v/>
      </c>
      <c r="P1696" s="11" t="str">
        <f t="shared" si="176"/>
        <v/>
      </c>
    </row>
    <row r="1697" spans="1:16" x14ac:dyDescent="0.25">
      <c r="A1697" s="9" t="str">
        <f>IF(A1696="","",IF(B1696&lt;C1696,A1696,IF(A1696=MAX('entry data'!$B$8:$B$507),"",A1696+1)))</f>
        <v/>
      </c>
      <c r="B1697" s="9" t="str">
        <f t="shared" si="177"/>
        <v/>
      </c>
      <c r="C1697" s="9" t="str">
        <f>IF(ISERROR(VLOOKUP(A1697,'entry data'!B:G,6,0)),"",VLOOKUP(A1697,'entry data'!B:G,6,0))</f>
        <v/>
      </c>
      <c r="D1697" s="9" t="str">
        <f>IF(ISERROR(VLOOKUP(A1697,'entry data'!B:C,2,0)),"",VLOOKUP(A1697,'entry data'!B:C,2,0))</f>
        <v/>
      </c>
      <c r="E1697" s="9" t="str">
        <f>IF(ISERROR(VLOOKUP(A1697,'entry data'!B:E,4,0)),"",VLOOKUP(A1697,'entry data'!B:E,4,0))</f>
        <v/>
      </c>
      <c r="F1697" s="11" t="str">
        <f>IF(A1697="","",IF(ISERROR(VLOOKUP(A1697,'entry data'!B:F,5,0)),"",VLOOKUP(A1697,'entry data'!B:F,5,0)))</f>
        <v/>
      </c>
      <c r="G1697" s="12" t="str">
        <f>IF(A1697="","",IF(ISERROR(VLOOKUP(A1697,'entry data'!B:I,8,0)),"",VLOOKUP(A1697,'entry data'!B:I,7,0)))</f>
        <v/>
      </c>
      <c r="H1697" s="13" t="str">
        <f>IF(A1697="","",IF(B1697=1,VLOOKUP(A1697,'entry data'!B:D,3,0),I1696))</f>
        <v/>
      </c>
      <c r="I1697" s="14" t="str">
        <f>IF(A1697="","",IF(E1697="weekly",7,IF(E1697="fortnightly",14,IF(E1697="monthly",DATE(IF(MONTH(H1697)=12,YEAR(H1697)+1,YEAR(H1697)),VLOOKUP(MONTH(H1697),index!$D$2:$G$13,2,0),DAY(H1697)),
IF(E1697="quarterly",DATE(IF(MONTH(H1697)&gt;=10,YEAR(H1697)+1,YEAR(H1697)),VLOOKUP(MONTH(H1697),index!$D$2:$G$13,3,0),DAY(H1697)),
IF(E1697="halfyearly",DATE(IF(MONTH(H1697)&gt;=7,YEAR(H1697)+1,YEAR(H1697)),VLOOKUP(MONTH(H1697),index!$D$2:$G$13,4,0),DAY(H1697)),
DATE(YEAR(H1697)+1,MONTH(H1697),DAY(H1697)))))-H1697))+H1697)</f>
        <v/>
      </c>
      <c r="J1697" s="9" t="str">
        <f t="shared" si="178"/>
        <v/>
      </c>
      <c r="K1697" s="11" t="str">
        <f t="shared" si="179"/>
        <v/>
      </c>
      <c r="L1697" s="11" t="str">
        <f t="shared" si="180"/>
        <v/>
      </c>
      <c r="M1697" s="11" t="str">
        <f>IF(A1697="","",VLOOKUP(E1697,index!$A$1:$B$6,2,0)*K1697*G1697)</f>
        <v/>
      </c>
      <c r="N1697" s="11" t="str">
        <f>IF(A1697="","",-PMT(G1697*VLOOKUP(E1697,index!$A$1:$B$6,2,0),C1697,F1697,0,0))</f>
        <v/>
      </c>
      <c r="O1697" s="11" t="str">
        <f t="shared" si="181"/>
        <v/>
      </c>
      <c r="P1697" s="11" t="str">
        <f t="shared" si="176"/>
        <v/>
      </c>
    </row>
    <row r="1698" spans="1:16" x14ac:dyDescent="0.25">
      <c r="A1698" s="9" t="str">
        <f>IF(A1697="","",IF(B1697&lt;C1697,A1697,IF(A1697=MAX('entry data'!$B$8:$B$507),"",A1697+1)))</f>
        <v/>
      </c>
      <c r="B1698" s="9" t="str">
        <f t="shared" si="177"/>
        <v/>
      </c>
      <c r="C1698" s="9" t="str">
        <f>IF(ISERROR(VLOOKUP(A1698,'entry data'!B:G,6,0)),"",VLOOKUP(A1698,'entry data'!B:G,6,0))</f>
        <v/>
      </c>
      <c r="D1698" s="9" t="str">
        <f>IF(ISERROR(VLOOKUP(A1698,'entry data'!B:C,2,0)),"",VLOOKUP(A1698,'entry data'!B:C,2,0))</f>
        <v/>
      </c>
      <c r="E1698" s="9" t="str">
        <f>IF(ISERROR(VLOOKUP(A1698,'entry data'!B:E,4,0)),"",VLOOKUP(A1698,'entry data'!B:E,4,0))</f>
        <v/>
      </c>
      <c r="F1698" s="11" t="str">
        <f>IF(A1698="","",IF(ISERROR(VLOOKUP(A1698,'entry data'!B:F,5,0)),"",VLOOKUP(A1698,'entry data'!B:F,5,0)))</f>
        <v/>
      </c>
      <c r="G1698" s="12" t="str">
        <f>IF(A1698="","",IF(ISERROR(VLOOKUP(A1698,'entry data'!B:I,8,0)),"",VLOOKUP(A1698,'entry data'!B:I,7,0)))</f>
        <v/>
      </c>
      <c r="H1698" s="13" t="str">
        <f>IF(A1698="","",IF(B1698=1,VLOOKUP(A1698,'entry data'!B:D,3,0),I1697))</f>
        <v/>
      </c>
      <c r="I1698" s="14" t="str">
        <f>IF(A1698="","",IF(E1698="weekly",7,IF(E1698="fortnightly",14,IF(E1698="monthly",DATE(IF(MONTH(H1698)=12,YEAR(H1698)+1,YEAR(H1698)),VLOOKUP(MONTH(H1698),index!$D$2:$G$13,2,0),DAY(H1698)),
IF(E1698="quarterly",DATE(IF(MONTH(H1698)&gt;=10,YEAR(H1698)+1,YEAR(H1698)),VLOOKUP(MONTH(H1698),index!$D$2:$G$13,3,0),DAY(H1698)),
IF(E1698="halfyearly",DATE(IF(MONTH(H1698)&gt;=7,YEAR(H1698)+1,YEAR(H1698)),VLOOKUP(MONTH(H1698),index!$D$2:$G$13,4,0),DAY(H1698)),
DATE(YEAR(H1698)+1,MONTH(H1698),DAY(H1698)))))-H1698))+H1698)</f>
        <v/>
      </c>
      <c r="J1698" s="9" t="str">
        <f t="shared" si="178"/>
        <v/>
      </c>
      <c r="K1698" s="11" t="str">
        <f t="shared" si="179"/>
        <v/>
      </c>
      <c r="L1698" s="11" t="str">
        <f t="shared" si="180"/>
        <v/>
      </c>
      <c r="M1698" s="11" t="str">
        <f>IF(A1698="","",VLOOKUP(E1698,index!$A$1:$B$6,2,0)*K1698*G1698)</f>
        <v/>
      </c>
      <c r="N1698" s="11" t="str">
        <f>IF(A1698="","",-PMT(G1698*VLOOKUP(E1698,index!$A$1:$B$6,2,0),C1698,F1698,0,0))</f>
        <v/>
      </c>
      <c r="O1698" s="11" t="str">
        <f t="shared" si="181"/>
        <v/>
      </c>
      <c r="P1698" s="11" t="str">
        <f t="shared" si="176"/>
        <v/>
      </c>
    </row>
    <row r="1699" spans="1:16" x14ac:dyDescent="0.25">
      <c r="A1699" s="9" t="str">
        <f>IF(A1698="","",IF(B1698&lt;C1698,A1698,IF(A1698=MAX('entry data'!$B$8:$B$507),"",A1698+1)))</f>
        <v/>
      </c>
      <c r="B1699" s="9" t="str">
        <f t="shared" si="177"/>
        <v/>
      </c>
      <c r="C1699" s="9" t="str">
        <f>IF(ISERROR(VLOOKUP(A1699,'entry data'!B:G,6,0)),"",VLOOKUP(A1699,'entry data'!B:G,6,0))</f>
        <v/>
      </c>
      <c r="D1699" s="9" t="str">
        <f>IF(ISERROR(VLOOKUP(A1699,'entry data'!B:C,2,0)),"",VLOOKUP(A1699,'entry data'!B:C,2,0))</f>
        <v/>
      </c>
      <c r="E1699" s="9" t="str">
        <f>IF(ISERROR(VLOOKUP(A1699,'entry data'!B:E,4,0)),"",VLOOKUP(A1699,'entry data'!B:E,4,0))</f>
        <v/>
      </c>
      <c r="F1699" s="11" t="str">
        <f>IF(A1699="","",IF(ISERROR(VLOOKUP(A1699,'entry data'!B:F,5,0)),"",VLOOKUP(A1699,'entry data'!B:F,5,0)))</f>
        <v/>
      </c>
      <c r="G1699" s="12" t="str">
        <f>IF(A1699="","",IF(ISERROR(VLOOKUP(A1699,'entry data'!B:I,8,0)),"",VLOOKUP(A1699,'entry data'!B:I,7,0)))</f>
        <v/>
      </c>
      <c r="H1699" s="13" t="str">
        <f>IF(A1699="","",IF(B1699=1,VLOOKUP(A1699,'entry data'!B:D,3,0),I1698))</f>
        <v/>
      </c>
      <c r="I1699" s="14" t="str">
        <f>IF(A1699="","",IF(E1699="weekly",7,IF(E1699="fortnightly",14,IF(E1699="monthly",DATE(IF(MONTH(H1699)=12,YEAR(H1699)+1,YEAR(H1699)),VLOOKUP(MONTH(H1699),index!$D$2:$G$13,2,0),DAY(H1699)),
IF(E1699="quarterly",DATE(IF(MONTH(H1699)&gt;=10,YEAR(H1699)+1,YEAR(H1699)),VLOOKUP(MONTH(H1699),index!$D$2:$G$13,3,0),DAY(H1699)),
IF(E1699="halfyearly",DATE(IF(MONTH(H1699)&gt;=7,YEAR(H1699)+1,YEAR(H1699)),VLOOKUP(MONTH(H1699),index!$D$2:$G$13,4,0),DAY(H1699)),
DATE(YEAR(H1699)+1,MONTH(H1699),DAY(H1699)))))-H1699))+H1699)</f>
        <v/>
      </c>
      <c r="J1699" s="9" t="str">
        <f t="shared" si="178"/>
        <v/>
      </c>
      <c r="K1699" s="11" t="str">
        <f t="shared" si="179"/>
        <v/>
      </c>
      <c r="L1699" s="11" t="str">
        <f t="shared" si="180"/>
        <v/>
      </c>
      <c r="M1699" s="11" t="str">
        <f>IF(A1699="","",VLOOKUP(E1699,index!$A$1:$B$6,2,0)*K1699*G1699)</f>
        <v/>
      </c>
      <c r="N1699" s="11" t="str">
        <f>IF(A1699="","",-PMT(G1699*VLOOKUP(E1699,index!$A$1:$B$6,2,0),C1699,F1699,0,0))</f>
        <v/>
      </c>
      <c r="O1699" s="11" t="str">
        <f t="shared" si="181"/>
        <v/>
      </c>
      <c r="P1699" s="11" t="str">
        <f t="shared" si="176"/>
        <v/>
      </c>
    </row>
    <row r="1700" spans="1:16" x14ac:dyDescent="0.25">
      <c r="A1700" s="9" t="str">
        <f>IF(A1699="","",IF(B1699&lt;C1699,A1699,IF(A1699=MAX('entry data'!$B$8:$B$507),"",A1699+1)))</f>
        <v/>
      </c>
      <c r="B1700" s="9" t="str">
        <f t="shared" si="177"/>
        <v/>
      </c>
      <c r="C1700" s="9" t="str">
        <f>IF(ISERROR(VLOOKUP(A1700,'entry data'!B:G,6,0)),"",VLOOKUP(A1700,'entry data'!B:G,6,0))</f>
        <v/>
      </c>
      <c r="D1700" s="9" t="str">
        <f>IF(ISERROR(VLOOKUP(A1700,'entry data'!B:C,2,0)),"",VLOOKUP(A1700,'entry data'!B:C,2,0))</f>
        <v/>
      </c>
      <c r="E1700" s="9" t="str">
        <f>IF(ISERROR(VLOOKUP(A1700,'entry data'!B:E,4,0)),"",VLOOKUP(A1700,'entry data'!B:E,4,0))</f>
        <v/>
      </c>
      <c r="F1700" s="11" t="str">
        <f>IF(A1700="","",IF(ISERROR(VLOOKUP(A1700,'entry data'!B:F,5,0)),"",VLOOKUP(A1700,'entry data'!B:F,5,0)))</f>
        <v/>
      </c>
      <c r="G1700" s="12" t="str">
        <f>IF(A1700="","",IF(ISERROR(VLOOKUP(A1700,'entry data'!B:I,8,0)),"",VLOOKUP(A1700,'entry data'!B:I,7,0)))</f>
        <v/>
      </c>
      <c r="H1700" s="13" t="str">
        <f>IF(A1700="","",IF(B1700=1,VLOOKUP(A1700,'entry data'!B:D,3,0),I1699))</f>
        <v/>
      </c>
      <c r="I1700" s="14" t="str">
        <f>IF(A1700="","",IF(E1700="weekly",7,IF(E1700="fortnightly",14,IF(E1700="monthly",DATE(IF(MONTH(H1700)=12,YEAR(H1700)+1,YEAR(H1700)),VLOOKUP(MONTH(H1700),index!$D$2:$G$13,2,0),DAY(H1700)),
IF(E1700="quarterly",DATE(IF(MONTH(H1700)&gt;=10,YEAR(H1700)+1,YEAR(H1700)),VLOOKUP(MONTH(H1700),index!$D$2:$G$13,3,0),DAY(H1700)),
IF(E1700="halfyearly",DATE(IF(MONTH(H1700)&gt;=7,YEAR(H1700)+1,YEAR(H1700)),VLOOKUP(MONTH(H1700),index!$D$2:$G$13,4,0),DAY(H1700)),
DATE(YEAR(H1700)+1,MONTH(H1700),DAY(H1700)))))-H1700))+H1700)</f>
        <v/>
      </c>
      <c r="J1700" s="9" t="str">
        <f t="shared" si="178"/>
        <v/>
      </c>
      <c r="K1700" s="11" t="str">
        <f t="shared" si="179"/>
        <v/>
      </c>
      <c r="L1700" s="11" t="str">
        <f t="shared" si="180"/>
        <v/>
      </c>
      <c r="M1700" s="11" t="str">
        <f>IF(A1700="","",VLOOKUP(E1700,index!$A$1:$B$6,2,0)*K1700*G1700)</f>
        <v/>
      </c>
      <c r="N1700" s="11" t="str">
        <f>IF(A1700="","",-PMT(G1700*VLOOKUP(E1700,index!$A$1:$B$6,2,0),C1700,F1700,0,0))</f>
        <v/>
      </c>
      <c r="O1700" s="11" t="str">
        <f t="shared" si="181"/>
        <v/>
      </c>
      <c r="P1700" s="11" t="str">
        <f t="shared" si="176"/>
        <v/>
      </c>
    </row>
    <row r="1701" spans="1:16" x14ac:dyDescent="0.25">
      <c r="A1701" s="9" t="str">
        <f>IF(A1700="","",IF(B1700&lt;C1700,A1700,IF(A1700=MAX('entry data'!$B$8:$B$507),"",A1700+1)))</f>
        <v/>
      </c>
      <c r="B1701" s="9" t="str">
        <f t="shared" si="177"/>
        <v/>
      </c>
      <c r="C1701" s="9" t="str">
        <f>IF(ISERROR(VLOOKUP(A1701,'entry data'!B:G,6,0)),"",VLOOKUP(A1701,'entry data'!B:G,6,0))</f>
        <v/>
      </c>
      <c r="D1701" s="9" t="str">
        <f>IF(ISERROR(VLOOKUP(A1701,'entry data'!B:C,2,0)),"",VLOOKUP(A1701,'entry data'!B:C,2,0))</f>
        <v/>
      </c>
      <c r="E1701" s="9" t="str">
        <f>IF(ISERROR(VLOOKUP(A1701,'entry data'!B:E,4,0)),"",VLOOKUP(A1701,'entry data'!B:E,4,0))</f>
        <v/>
      </c>
      <c r="F1701" s="11" t="str">
        <f>IF(A1701="","",IF(ISERROR(VLOOKUP(A1701,'entry data'!B:F,5,0)),"",VLOOKUP(A1701,'entry data'!B:F,5,0)))</f>
        <v/>
      </c>
      <c r="G1701" s="12" t="str">
        <f>IF(A1701="","",IF(ISERROR(VLOOKUP(A1701,'entry data'!B:I,8,0)),"",VLOOKUP(A1701,'entry data'!B:I,7,0)))</f>
        <v/>
      </c>
      <c r="H1701" s="13" t="str">
        <f>IF(A1701="","",IF(B1701=1,VLOOKUP(A1701,'entry data'!B:D,3,0),I1700))</f>
        <v/>
      </c>
      <c r="I1701" s="14" t="str">
        <f>IF(A1701="","",IF(E1701="weekly",7,IF(E1701="fortnightly",14,IF(E1701="monthly",DATE(IF(MONTH(H1701)=12,YEAR(H1701)+1,YEAR(H1701)),VLOOKUP(MONTH(H1701),index!$D$2:$G$13,2,0),DAY(H1701)),
IF(E1701="quarterly",DATE(IF(MONTH(H1701)&gt;=10,YEAR(H1701)+1,YEAR(H1701)),VLOOKUP(MONTH(H1701),index!$D$2:$G$13,3,0),DAY(H1701)),
IF(E1701="halfyearly",DATE(IF(MONTH(H1701)&gt;=7,YEAR(H1701)+1,YEAR(H1701)),VLOOKUP(MONTH(H1701),index!$D$2:$G$13,4,0),DAY(H1701)),
DATE(YEAR(H1701)+1,MONTH(H1701),DAY(H1701)))))-H1701))+H1701)</f>
        <v/>
      </c>
      <c r="J1701" s="9" t="str">
        <f t="shared" si="178"/>
        <v/>
      </c>
      <c r="K1701" s="11" t="str">
        <f t="shared" si="179"/>
        <v/>
      </c>
      <c r="L1701" s="11" t="str">
        <f t="shared" si="180"/>
        <v/>
      </c>
      <c r="M1701" s="11" t="str">
        <f>IF(A1701="","",VLOOKUP(E1701,index!$A$1:$B$6,2,0)*K1701*G1701)</f>
        <v/>
      </c>
      <c r="N1701" s="11" t="str">
        <f>IF(A1701="","",-PMT(G1701*VLOOKUP(E1701,index!$A$1:$B$6,2,0),C1701,F1701,0,0))</f>
        <v/>
      </c>
      <c r="O1701" s="11" t="str">
        <f t="shared" si="181"/>
        <v/>
      </c>
      <c r="P1701" s="11" t="str">
        <f t="shared" si="176"/>
        <v/>
      </c>
    </row>
    <row r="1702" spans="1:16" x14ac:dyDescent="0.25">
      <c r="A1702" s="9" t="str">
        <f>IF(A1701="","",IF(B1701&lt;C1701,A1701,IF(A1701=MAX('entry data'!$B$8:$B$507),"",A1701+1)))</f>
        <v/>
      </c>
      <c r="B1702" s="9" t="str">
        <f t="shared" si="177"/>
        <v/>
      </c>
      <c r="C1702" s="9" t="str">
        <f>IF(ISERROR(VLOOKUP(A1702,'entry data'!B:G,6,0)),"",VLOOKUP(A1702,'entry data'!B:G,6,0))</f>
        <v/>
      </c>
      <c r="D1702" s="9" t="str">
        <f>IF(ISERROR(VLOOKUP(A1702,'entry data'!B:C,2,0)),"",VLOOKUP(A1702,'entry data'!B:C,2,0))</f>
        <v/>
      </c>
      <c r="E1702" s="9" t="str">
        <f>IF(ISERROR(VLOOKUP(A1702,'entry data'!B:E,4,0)),"",VLOOKUP(A1702,'entry data'!B:E,4,0))</f>
        <v/>
      </c>
      <c r="F1702" s="11" t="str">
        <f>IF(A1702="","",IF(ISERROR(VLOOKUP(A1702,'entry data'!B:F,5,0)),"",VLOOKUP(A1702,'entry data'!B:F,5,0)))</f>
        <v/>
      </c>
      <c r="G1702" s="12" t="str">
        <f>IF(A1702="","",IF(ISERROR(VLOOKUP(A1702,'entry data'!B:I,8,0)),"",VLOOKUP(A1702,'entry data'!B:I,7,0)))</f>
        <v/>
      </c>
      <c r="H1702" s="13" t="str">
        <f>IF(A1702="","",IF(B1702=1,VLOOKUP(A1702,'entry data'!B:D,3,0),I1701))</f>
        <v/>
      </c>
      <c r="I1702" s="14" t="str">
        <f>IF(A1702="","",IF(E1702="weekly",7,IF(E1702="fortnightly",14,IF(E1702="monthly",DATE(IF(MONTH(H1702)=12,YEAR(H1702)+1,YEAR(H1702)),VLOOKUP(MONTH(H1702),index!$D$2:$G$13,2,0),DAY(H1702)),
IF(E1702="quarterly",DATE(IF(MONTH(H1702)&gt;=10,YEAR(H1702)+1,YEAR(H1702)),VLOOKUP(MONTH(H1702),index!$D$2:$G$13,3,0),DAY(H1702)),
IF(E1702="halfyearly",DATE(IF(MONTH(H1702)&gt;=7,YEAR(H1702)+1,YEAR(H1702)),VLOOKUP(MONTH(H1702),index!$D$2:$G$13,4,0),DAY(H1702)),
DATE(YEAR(H1702)+1,MONTH(H1702),DAY(H1702)))))-H1702))+H1702)</f>
        <v/>
      </c>
      <c r="J1702" s="9" t="str">
        <f t="shared" si="178"/>
        <v/>
      </c>
      <c r="K1702" s="11" t="str">
        <f t="shared" si="179"/>
        <v/>
      </c>
      <c r="L1702" s="11" t="str">
        <f t="shared" si="180"/>
        <v/>
      </c>
      <c r="M1702" s="11" t="str">
        <f>IF(A1702="","",VLOOKUP(E1702,index!$A$1:$B$6,2,0)*K1702*G1702)</f>
        <v/>
      </c>
      <c r="N1702" s="11" t="str">
        <f>IF(A1702="","",-PMT(G1702*VLOOKUP(E1702,index!$A$1:$B$6,2,0),C1702,F1702,0,0))</f>
        <v/>
      </c>
      <c r="O1702" s="11" t="str">
        <f t="shared" si="181"/>
        <v/>
      </c>
      <c r="P1702" s="11" t="str">
        <f t="shared" si="176"/>
        <v/>
      </c>
    </row>
    <row r="1703" spans="1:16" x14ac:dyDescent="0.25">
      <c r="A1703" s="9" t="str">
        <f>IF(A1702="","",IF(B1702&lt;C1702,A1702,IF(A1702=MAX('entry data'!$B$8:$B$507),"",A1702+1)))</f>
        <v/>
      </c>
      <c r="B1703" s="9" t="str">
        <f t="shared" si="177"/>
        <v/>
      </c>
      <c r="C1703" s="9" t="str">
        <f>IF(ISERROR(VLOOKUP(A1703,'entry data'!B:G,6,0)),"",VLOOKUP(A1703,'entry data'!B:G,6,0))</f>
        <v/>
      </c>
      <c r="D1703" s="9" t="str">
        <f>IF(ISERROR(VLOOKUP(A1703,'entry data'!B:C,2,0)),"",VLOOKUP(A1703,'entry data'!B:C,2,0))</f>
        <v/>
      </c>
      <c r="E1703" s="9" t="str">
        <f>IF(ISERROR(VLOOKUP(A1703,'entry data'!B:E,4,0)),"",VLOOKUP(A1703,'entry data'!B:E,4,0))</f>
        <v/>
      </c>
      <c r="F1703" s="11" t="str">
        <f>IF(A1703="","",IF(ISERROR(VLOOKUP(A1703,'entry data'!B:F,5,0)),"",VLOOKUP(A1703,'entry data'!B:F,5,0)))</f>
        <v/>
      </c>
      <c r="G1703" s="12" t="str">
        <f>IF(A1703="","",IF(ISERROR(VLOOKUP(A1703,'entry data'!B:I,8,0)),"",VLOOKUP(A1703,'entry data'!B:I,7,0)))</f>
        <v/>
      </c>
      <c r="H1703" s="13" t="str">
        <f>IF(A1703="","",IF(B1703=1,VLOOKUP(A1703,'entry data'!B:D,3,0),I1702))</f>
        <v/>
      </c>
      <c r="I1703" s="14" t="str">
        <f>IF(A1703="","",IF(E1703="weekly",7,IF(E1703="fortnightly",14,IF(E1703="monthly",DATE(IF(MONTH(H1703)=12,YEAR(H1703)+1,YEAR(H1703)),VLOOKUP(MONTH(H1703),index!$D$2:$G$13,2,0),DAY(H1703)),
IF(E1703="quarterly",DATE(IF(MONTH(H1703)&gt;=10,YEAR(H1703)+1,YEAR(H1703)),VLOOKUP(MONTH(H1703),index!$D$2:$G$13,3,0),DAY(H1703)),
IF(E1703="halfyearly",DATE(IF(MONTH(H1703)&gt;=7,YEAR(H1703)+1,YEAR(H1703)),VLOOKUP(MONTH(H1703),index!$D$2:$G$13,4,0),DAY(H1703)),
DATE(YEAR(H1703)+1,MONTH(H1703),DAY(H1703)))))-H1703))+H1703)</f>
        <v/>
      </c>
      <c r="J1703" s="9" t="str">
        <f t="shared" si="178"/>
        <v/>
      </c>
      <c r="K1703" s="11" t="str">
        <f t="shared" si="179"/>
        <v/>
      </c>
      <c r="L1703" s="11" t="str">
        <f t="shared" si="180"/>
        <v/>
      </c>
      <c r="M1703" s="11" t="str">
        <f>IF(A1703="","",VLOOKUP(E1703,index!$A$1:$B$6,2,0)*K1703*G1703)</f>
        <v/>
      </c>
      <c r="N1703" s="11" t="str">
        <f>IF(A1703="","",-PMT(G1703*VLOOKUP(E1703,index!$A$1:$B$6,2,0),C1703,F1703,0,0))</f>
        <v/>
      </c>
      <c r="O1703" s="11" t="str">
        <f t="shared" si="181"/>
        <v/>
      </c>
      <c r="P1703" s="11" t="str">
        <f t="shared" si="176"/>
        <v/>
      </c>
    </row>
    <row r="1704" spans="1:16" x14ac:dyDescent="0.25">
      <c r="A1704" s="9" t="str">
        <f>IF(A1703="","",IF(B1703&lt;C1703,A1703,IF(A1703=MAX('entry data'!$B$8:$B$507),"",A1703+1)))</f>
        <v/>
      </c>
      <c r="B1704" s="9" t="str">
        <f t="shared" si="177"/>
        <v/>
      </c>
      <c r="C1704" s="9" t="str">
        <f>IF(ISERROR(VLOOKUP(A1704,'entry data'!B:G,6,0)),"",VLOOKUP(A1704,'entry data'!B:G,6,0))</f>
        <v/>
      </c>
      <c r="D1704" s="9" t="str">
        <f>IF(ISERROR(VLOOKUP(A1704,'entry data'!B:C,2,0)),"",VLOOKUP(A1704,'entry data'!B:C,2,0))</f>
        <v/>
      </c>
      <c r="E1704" s="9" t="str">
        <f>IF(ISERROR(VLOOKUP(A1704,'entry data'!B:E,4,0)),"",VLOOKUP(A1704,'entry data'!B:E,4,0))</f>
        <v/>
      </c>
      <c r="F1704" s="11" t="str">
        <f>IF(A1704="","",IF(ISERROR(VLOOKUP(A1704,'entry data'!B:F,5,0)),"",VLOOKUP(A1704,'entry data'!B:F,5,0)))</f>
        <v/>
      </c>
      <c r="G1704" s="12" t="str">
        <f>IF(A1704="","",IF(ISERROR(VLOOKUP(A1704,'entry data'!B:I,8,0)),"",VLOOKUP(A1704,'entry data'!B:I,7,0)))</f>
        <v/>
      </c>
      <c r="H1704" s="13" t="str">
        <f>IF(A1704="","",IF(B1704=1,VLOOKUP(A1704,'entry data'!B:D,3,0),I1703))</f>
        <v/>
      </c>
      <c r="I1704" s="14" t="str">
        <f>IF(A1704="","",IF(E1704="weekly",7,IF(E1704="fortnightly",14,IF(E1704="monthly",DATE(IF(MONTH(H1704)=12,YEAR(H1704)+1,YEAR(H1704)),VLOOKUP(MONTH(H1704),index!$D$2:$G$13,2,0),DAY(H1704)),
IF(E1704="quarterly",DATE(IF(MONTH(H1704)&gt;=10,YEAR(H1704)+1,YEAR(H1704)),VLOOKUP(MONTH(H1704),index!$D$2:$G$13,3,0),DAY(H1704)),
IF(E1704="halfyearly",DATE(IF(MONTH(H1704)&gt;=7,YEAR(H1704)+1,YEAR(H1704)),VLOOKUP(MONTH(H1704),index!$D$2:$G$13,4,0),DAY(H1704)),
DATE(YEAR(H1704)+1,MONTH(H1704),DAY(H1704)))))-H1704))+H1704)</f>
        <v/>
      </c>
      <c r="J1704" s="9" t="str">
        <f t="shared" si="178"/>
        <v/>
      </c>
      <c r="K1704" s="11" t="str">
        <f t="shared" si="179"/>
        <v/>
      </c>
      <c r="L1704" s="11" t="str">
        <f t="shared" si="180"/>
        <v/>
      </c>
      <c r="M1704" s="11" t="str">
        <f>IF(A1704="","",VLOOKUP(E1704,index!$A$1:$B$6,2,0)*K1704*G1704)</f>
        <v/>
      </c>
      <c r="N1704" s="11" t="str">
        <f>IF(A1704="","",-PMT(G1704*VLOOKUP(E1704,index!$A$1:$B$6,2,0),C1704,F1704,0,0))</f>
        <v/>
      </c>
      <c r="O1704" s="11" t="str">
        <f t="shared" si="181"/>
        <v/>
      </c>
      <c r="P1704" s="11" t="str">
        <f t="shared" si="176"/>
        <v/>
      </c>
    </row>
    <row r="1705" spans="1:16" x14ac:dyDescent="0.25">
      <c r="A1705" s="9" t="str">
        <f>IF(A1704="","",IF(B1704&lt;C1704,A1704,IF(A1704=MAX('entry data'!$B$8:$B$507),"",A1704+1)))</f>
        <v/>
      </c>
      <c r="B1705" s="9" t="str">
        <f t="shared" si="177"/>
        <v/>
      </c>
      <c r="C1705" s="9" t="str">
        <f>IF(ISERROR(VLOOKUP(A1705,'entry data'!B:G,6,0)),"",VLOOKUP(A1705,'entry data'!B:G,6,0))</f>
        <v/>
      </c>
      <c r="D1705" s="9" t="str">
        <f>IF(ISERROR(VLOOKUP(A1705,'entry data'!B:C,2,0)),"",VLOOKUP(A1705,'entry data'!B:C,2,0))</f>
        <v/>
      </c>
      <c r="E1705" s="9" t="str">
        <f>IF(ISERROR(VLOOKUP(A1705,'entry data'!B:E,4,0)),"",VLOOKUP(A1705,'entry data'!B:E,4,0))</f>
        <v/>
      </c>
      <c r="F1705" s="11" t="str">
        <f>IF(A1705="","",IF(ISERROR(VLOOKUP(A1705,'entry data'!B:F,5,0)),"",VLOOKUP(A1705,'entry data'!B:F,5,0)))</f>
        <v/>
      </c>
      <c r="G1705" s="12" t="str">
        <f>IF(A1705="","",IF(ISERROR(VLOOKUP(A1705,'entry data'!B:I,8,0)),"",VLOOKUP(A1705,'entry data'!B:I,7,0)))</f>
        <v/>
      </c>
      <c r="H1705" s="13" t="str">
        <f>IF(A1705="","",IF(B1705=1,VLOOKUP(A1705,'entry data'!B:D,3,0),I1704))</f>
        <v/>
      </c>
      <c r="I1705" s="14" t="str">
        <f>IF(A1705="","",IF(E1705="weekly",7,IF(E1705="fortnightly",14,IF(E1705="monthly",DATE(IF(MONTH(H1705)=12,YEAR(H1705)+1,YEAR(H1705)),VLOOKUP(MONTH(H1705),index!$D$2:$G$13,2,0),DAY(H1705)),
IF(E1705="quarterly",DATE(IF(MONTH(H1705)&gt;=10,YEAR(H1705)+1,YEAR(H1705)),VLOOKUP(MONTH(H1705),index!$D$2:$G$13,3,0),DAY(H1705)),
IF(E1705="halfyearly",DATE(IF(MONTH(H1705)&gt;=7,YEAR(H1705)+1,YEAR(H1705)),VLOOKUP(MONTH(H1705),index!$D$2:$G$13,4,0),DAY(H1705)),
DATE(YEAR(H1705)+1,MONTH(H1705),DAY(H1705)))))-H1705))+H1705)</f>
        <v/>
      </c>
      <c r="J1705" s="9" t="str">
        <f t="shared" si="178"/>
        <v/>
      </c>
      <c r="K1705" s="11" t="str">
        <f t="shared" si="179"/>
        <v/>
      </c>
      <c r="L1705" s="11" t="str">
        <f t="shared" si="180"/>
        <v/>
      </c>
      <c r="M1705" s="11" t="str">
        <f>IF(A1705="","",VLOOKUP(E1705,index!$A$1:$B$6,2,0)*K1705*G1705)</f>
        <v/>
      </c>
      <c r="N1705" s="11" t="str">
        <f>IF(A1705="","",-PMT(G1705*VLOOKUP(E1705,index!$A$1:$B$6,2,0),C1705,F1705,0,0))</f>
        <v/>
      </c>
      <c r="O1705" s="11" t="str">
        <f t="shared" si="181"/>
        <v/>
      </c>
      <c r="P1705" s="11" t="str">
        <f t="shared" si="176"/>
        <v/>
      </c>
    </row>
    <row r="1706" spans="1:16" x14ac:dyDescent="0.25">
      <c r="A1706" s="9" t="str">
        <f>IF(A1705="","",IF(B1705&lt;C1705,A1705,IF(A1705=MAX('entry data'!$B$8:$B$507),"",A1705+1)))</f>
        <v/>
      </c>
      <c r="B1706" s="9" t="str">
        <f t="shared" si="177"/>
        <v/>
      </c>
      <c r="C1706" s="9" t="str">
        <f>IF(ISERROR(VLOOKUP(A1706,'entry data'!B:G,6,0)),"",VLOOKUP(A1706,'entry data'!B:G,6,0))</f>
        <v/>
      </c>
      <c r="D1706" s="9" t="str">
        <f>IF(ISERROR(VLOOKUP(A1706,'entry data'!B:C,2,0)),"",VLOOKUP(A1706,'entry data'!B:C,2,0))</f>
        <v/>
      </c>
      <c r="E1706" s="9" t="str">
        <f>IF(ISERROR(VLOOKUP(A1706,'entry data'!B:E,4,0)),"",VLOOKUP(A1706,'entry data'!B:E,4,0))</f>
        <v/>
      </c>
      <c r="F1706" s="11" t="str">
        <f>IF(A1706="","",IF(ISERROR(VLOOKUP(A1706,'entry data'!B:F,5,0)),"",VLOOKUP(A1706,'entry data'!B:F,5,0)))</f>
        <v/>
      </c>
      <c r="G1706" s="12" t="str">
        <f>IF(A1706="","",IF(ISERROR(VLOOKUP(A1706,'entry data'!B:I,8,0)),"",VLOOKUP(A1706,'entry data'!B:I,7,0)))</f>
        <v/>
      </c>
      <c r="H1706" s="13" t="str">
        <f>IF(A1706="","",IF(B1706=1,VLOOKUP(A1706,'entry data'!B:D,3,0),I1705))</f>
        <v/>
      </c>
      <c r="I1706" s="14" t="str">
        <f>IF(A1706="","",IF(E1706="weekly",7,IF(E1706="fortnightly",14,IF(E1706="monthly",DATE(IF(MONTH(H1706)=12,YEAR(H1706)+1,YEAR(H1706)),VLOOKUP(MONTH(H1706),index!$D$2:$G$13,2,0),DAY(H1706)),
IF(E1706="quarterly",DATE(IF(MONTH(H1706)&gt;=10,YEAR(H1706)+1,YEAR(H1706)),VLOOKUP(MONTH(H1706),index!$D$2:$G$13,3,0),DAY(H1706)),
IF(E1706="halfyearly",DATE(IF(MONTH(H1706)&gt;=7,YEAR(H1706)+1,YEAR(H1706)),VLOOKUP(MONTH(H1706),index!$D$2:$G$13,4,0),DAY(H1706)),
DATE(YEAR(H1706)+1,MONTH(H1706),DAY(H1706)))))-H1706))+H1706)</f>
        <v/>
      </c>
      <c r="J1706" s="9" t="str">
        <f t="shared" si="178"/>
        <v/>
      </c>
      <c r="K1706" s="11" t="str">
        <f t="shared" si="179"/>
        <v/>
      </c>
      <c r="L1706" s="11" t="str">
        <f t="shared" si="180"/>
        <v/>
      </c>
      <c r="M1706" s="11" t="str">
        <f>IF(A1706="","",VLOOKUP(E1706,index!$A$1:$B$6,2,0)*K1706*G1706)</f>
        <v/>
      </c>
      <c r="N1706" s="11" t="str">
        <f>IF(A1706="","",-PMT(G1706*VLOOKUP(E1706,index!$A$1:$B$6,2,0),C1706,F1706,0,0))</f>
        <v/>
      </c>
      <c r="O1706" s="11" t="str">
        <f t="shared" si="181"/>
        <v/>
      </c>
      <c r="P1706" s="11" t="str">
        <f t="shared" si="176"/>
        <v/>
      </c>
    </row>
    <row r="1707" spans="1:16" x14ac:dyDescent="0.25">
      <c r="A1707" s="9" t="str">
        <f>IF(A1706="","",IF(B1706&lt;C1706,A1706,IF(A1706=MAX('entry data'!$B$8:$B$507),"",A1706+1)))</f>
        <v/>
      </c>
      <c r="B1707" s="9" t="str">
        <f t="shared" si="177"/>
        <v/>
      </c>
      <c r="C1707" s="9" t="str">
        <f>IF(ISERROR(VLOOKUP(A1707,'entry data'!B:G,6,0)),"",VLOOKUP(A1707,'entry data'!B:G,6,0))</f>
        <v/>
      </c>
      <c r="D1707" s="9" t="str">
        <f>IF(ISERROR(VLOOKUP(A1707,'entry data'!B:C,2,0)),"",VLOOKUP(A1707,'entry data'!B:C,2,0))</f>
        <v/>
      </c>
      <c r="E1707" s="9" t="str">
        <f>IF(ISERROR(VLOOKUP(A1707,'entry data'!B:E,4,0)),"",VLOOKUP(A1707,'entry data'!B:E,4,0))</f>
        <v/>
      </c>
      <c r="F1707" s="11" t="str">
        <f>IF(A1707="","",IF(ISERROR(VLOOKUP(A1707,'entry data'!B:F,5,0)),"",VLOOKUP(A1707,'entry data'!B:F,5,0)))</f>
        <v/>
      </c>
      <c r="G1707" s="12" t="str">
        <f>IF(A1707="","",IF(ISERROR(VLOOKUP(A1707,'entry data'!B:I,8,0)),"",VLOOKUP(A1707,'entry data'!B:I,7,0)))</f>
        <v/>
      </c>
      <c r="H1707" s="13" t="str">
        <f>IF(A1707="","",IF(B1707=1,VLOOKUP(A1707,'entry data'!B:D,3,0),I1706))</f>
        <v/>
      </c>
      <c r="I1707" s="14" t="str">
        <f>IF(A1707="","",IF(E1707="weekly",7,IF(E1707="fortnightly",14,IF(E1707="monthly",DATE(IF(MONTH(H1707)=12,YEAR(H1707)+1,YEAR(H1707)),VLOOKUP(MONTH(H1707),index!$D$2:$G$13,2,0),DAY(H1707)),
IF(E1707="quarterly",DATE(IF(MONTH(H1707)&gt;=10,YEAR(H1707)+1,YEAR(H1707)),VLOOKUP(MONTH(H1707),index!$D$2:$G$13,3,0),DAY(H1707)),
IF(E1707="halfyearly",DATE(IF(MONTH(H1707)&gt;=7,YEAR(H1707)+1,YEAR(H1707)),VLOOKUP(MONTH(H1707),index!$D$2:$G$13,4,0),DAY(H1707)),
DATE(YEAR(H1707)+1,MONTH(H1707),DAY(H1707)))))-H1707))+H1707)</f>
        <v/>
      </c>
      <c r="J1707" s="9" t="str">
        <f t="shared" si="178"/>
        <v/>
      </c>
      <c r="K1707" s="11" t="str">
        <f t="shared" si="179"/>
        <v/>
      </c>
      <c r="L1707" s="11" t="str">
        <f t="shared" si="180"/>
        <v/>
      </c>
      <c r="M1707" s="11" t="str">
        <f>IF(A1707="","",VLOOKUP(E1707,index!$A$1:$B$6,2,0)*K1707*G1707)</f>
        <v/>
      </c>
      <c r="N1707" s="11" t="str">
        <f>IF(A1707="","",-PMT(G1707*VLOOKUP(E1707,index!$A$1:$B$6,2,0),C1707,F1707,0,0))</f>
        <v/>
      </c>
      <c r="O1707" s="11" t="str">
        <f t="shared" si="181"/>
        <v/>
      </c>
      <c r="P1707" s="11" t="str">
        <f t="shared" si="176"/>
        <v/>
      </c>
    </row>
    <row r="1708" spans="1:16" x14ac:dyDescent="0.25">
      <c r="A1708" s="9" t="str">
        <f>IF(A1707="","",IF(B1707&lt;C1707,A1707,IF(A1707=MAX('entry data'!$B$8:$B$507),"",A1707+1)))</f>
        <v/>
      </c>
      <c r="B1708" s="9" t="str">
        <f t="shared" si="177"/>
        <v/>
      </c>
      <c r="C1708" s="9" t="str">
        <f>IF(ISERROR(VLOOKUP(A1708,'entry data'!B:G,6,0)),"",VLOOKUP(A1708,'entry data'!B:G,6,0))</f>
        <v/>
      </c>
      <c r="D1708" s="9" t="str">
        <f>IF(ISERROR(VLOOKUP(A1708,'entry data'!B:C,2,0)),"",VLOOKUP(A1708,'entry data'!B:C,2,0))</f>
        <v/>
      </c>
      <c r="E1708" s="9" t="str">
        <f>IF(ISERROR(VLOOKUP(A1708,'entry data'!B:E,4,0)),"",VLOOKUP(A1708,'entry data'!B:E,4,0))</f>
        <v/>
      </c>
      <c r="F1708" s="11" t="str">
        <f>IF(A1708="","",IF(ISERROR(VLOOKUP(A1708,'entry data'!B:F,5,0)),"",VLOOKUP(A1708,'entry data'!B:F,5,0)))</f>
        <v/>
      </c>
      <c r="G1708" s="12" t="str">
        <f>IF(A1708="","",IF(ISERROR(VLOOKUP(A1708,'entry data'!B:I,8,0)),"",VLOOKUP(A1708,'entry data'!B:I,7,0)))</f>
        <v/>
      </c>
      <c r="H1708" s="13" t="str">
        <f>IF(A1708="","",IF(B1708=1,VLOOKUP(A1708,'entry data'!B:D,3,0),I1707))</f>
        <v/>
      </c>
      <c r="I1708" s="14" t="str">
        <f>IF(A1708="","",IF(E1708="weekly",7,IF(E1708="fortnightly",14,IF(E1708="monthly",DATE(IF(MONTH(H1708)=12,YEAR(H1708)+1,YEAR(H1708)),VLOOKUP(MONTH(H1708),index!$D$2:$G$13,2,0),DAY(H1708)),
IF(E1708="quarterly",DATE(IF(MONTH(H1708)&gt;=10,YEAR(H1708)+1,YEAR(H1708)),VLOOKUP(MONTH(H1708),index!$D$2:$G$13,3,0),DAY(H1708)),
IF(E1708="halfyearly",DATE(IF(MONTH(H1708)&gt;=7,YEAR(H1708)+1,YEAR(H1708)),VLOOKUP(MONTH(H1708),index!$D$2:$G$13,4,0),DAY(H1708)),
DATE(YEAR(H1708)+1,MONTH(H1708),DAY(H1708)))))-H1708))+H1708)</f>
        <v/>
      </c>
      <c r="J1708" s="9" t="str">
        <f t="shared" si="178"/>
        <v/>
      </c>
      <c r="K1708" s="11" t="str">
        <f t="shared" si="179"/>
        <v/>
      </c>
      <c r="L1708" s="11" t="str">
        <f t="shared" si="180"/>
        <v/>
      </c>
      <c r="M1708" s="11" t="str">
        <f>IF(A1708="","",VLOOKUP(E1708,index!$A$1:$B$6,2,0)*K1708*G1708)</f>
        <v/>
      </c>
      <c r="N1708" s="11" t="str">
        <f>IF(A1708="","",-PMT(G1708*VLOOKUP(E1708,index!$A$1:$B$6,2,0),C1708,F1708,0,0))</f>
        <v/>
      </c>
      <c r="O1708" s="11" t="str">
        <f t="shared" si="181"/>
        <v/>
      </c>
      <c r="P1708" s="11" t="str">
        <f t="shared" si="176"/>
        <v/>
      </c>
    </row>
    <row r="1709" spans="1:16" x14ac:dyDescent="0.25">
      <c r="A1709" s="9" t="str">
        <f>IF(A1708="","",IF(B1708&lt;C1708,A1708,IF(A1708=MAX('entry data'!$B$8:$B$507),"",A1708+1)))</f>
        <v/>
      </c>
      <c r="B1709" s="9" t="str">
        <f t="shared" si="177"/>
        <v/>
      </c>
      <c r="C1709" s="9" t="str">
        <f>IF(ISERROR(VLOOKUP(A1709,'entry data'!B:G,6,0)),"",VLOOKUP(A1709,'entry data'!B:G,6,0))</f>
        <v/>
      </c>
      <c r="D1709" s="9" t="str">
        <f>IF(ISERROR(VLOOKUP(A1709,'entry data'!B:C,2,0)),"",VLOOKUP(A1709,'entry data'!B:C,2,0))</f>
        <v/>
      </c>
      <c r="E1709" s="9" t="str">
        <f>IF(ISERROR(VLOOKUP(A1709,'entry data'!B:E,4,0)),"",VLOOKUP(A1709,'entry data'!B:E,4,0))</f>
        <v/>
      </c>
      <c r="F1709" s="11" t="str">
        <f>IF(A1709="","",IF(ISERROR(VLOOKUP(A1709,'entry data'!B:F,5,0)),"",VLOOKUP(A1709,'entry data'!B:F,5,0)))</f>
        <v/>
      </c>
      <c r="G1709" s="12" t="str">
        <f>IF(A1709="","",IF(ISERROR(VLOOKUP(A1709,'entry data'!B:I,8,0)),"",VLOOKUP(A1709,'entry data'!B:I,7,0)))</f>
        <v/>
      </c>
      <c r="H1709" s="13" t="str">
        <f>IF(A1709="","",IF(B1709=1,VLOOKUP(A1709,'entry data'!B:D,3,0),I1708))</f>
        <v/>
      </c>
      <c r="I1709" s="14" t="str">
        <f>IF(A1709="","",IF(E1709="weekly",7,IF(E1709="fortnightly",14,IF(E1709="monthly",DATE(IF(MONTH(H1709)=12,YEAR(H1709)+1,YEAR(H1709)),VLOOKUP(MONTH(H1709),index!$D$2:$G$13,2,0),DAY(H1709)),
IF(E1709="quarterly",DATE(IF(MONTH(H1709)&gt;=10,YEAR(H1709)+1,YEAR(H1709)),VLOOKUP(MONTH(H1709),index!$D$2:$G$13,3,0),DAY(H1709)),
IF(E1709="halfyearly",DATE(IF(MONTH(H1709)&gt;=7,YEAR(H1709)+1,YEAR(H1709)),VLOOKUP(MONTH(H1709),index!$D$2:$G$13,4,0),DAY(H1709)),
DATE(YEAR(H1709)+1,MONTH(H1709),DAY(H1709)))))-H1709))+H1709)</f>
        <v/>
      </c>
      <c r="J1709" s="9" t="str">
        <f t="shared" si="178"/>
        <v/>
      </c>
      <c r="K1709" s="11" t="str">
        <f t="shared" si="179"/>
        <v/>
      </c>
      <c r="L1709" s="11" t="str">
        <f t="shared" si="180"/>
        <v/>
      </c>
      <c r="M1709" s="11" t="str">
        <f>IF(A1709="","",VLOOKUP(E1709,index!$A$1:$B$6,2,0)*K1709*G1709)</f>
        <v/>
      </c>
      <c r="N1709" s="11" t="str">
        <f>IF(A1709="","",-PMT(G1709*VLOOKUP(E1709,index!$A$1:$B$6,2,0),C1709,F1709,0,0))</f>
        <v/>
      </c>
      <c r="O1709" s="11" t="str">
        <f t="shared" si="181"/>
        <v/>
      </c>
      <c r="P1709" s="11" t="str">
        <f t="shared" si="176"/>
        <v/>
      </c>
    </row>
    <row r="1710" spans="1:16" x14ac:dyDescent="0.25">
      <c r="A1710" s="9" t="str">
        <f>IF(A1709="","",IF(B1709&lt;C1709,A1709,IF(A1709=MAX('entry data'!$B$8:$B$507),"",A1709+1)))</f>
        <v/>
      </c>
      <c r="B1710" s="9" t="str">
        <f t="shared" si="177"/>
        <v/>
      </c>
      <c r="C1710" s="9" t="str">
        <f>IF(ISERROR(VLOOKUP(A1710,'entry data'!B:G,6,0)),"",VLOOKUP(A1710,'entry data'!B:G,6,0))</f>
        <v/>
      </c>
      <c r="D1710" s="9" t="str">
        <f>IF(ISERROR(VLOOKUP(A1710,'entry data'!B:C,2,0)),"",VLOOKUP(A1710,'entry data'!B:C,2,0))</f>
        <v/>
      </c>
      <c r="E1710" s="9" t="str">
        <f>IF(ISERROR(VLOOKUP(A1710,'entry data'!B:E,4,0)),"",VLOOKUP(A1710,'entry data'!B:E,4,0))</f>
        <v/>
      </c>
      <c r="F1710" s="11" t="str">
        <f>IF(A1710="","",IF(ISERROR(VLOOKUP(A1710,'entry data'!B:F,5,0)),"",VLOOKUP(A1710,'entry data'!B:F,5,0)))</f>
        <v/>
      </c>
      <c r="G1710" s="12" t="str">
        <f>IF(A1710="","",IF(ISERROR(VLOOKUP(A1710,'entry data'!B:I,8,0)),"",VLOOKUP(A1710,'entry data'!B:I,7,0)))</f>
        <v/>
      </c>
      <c r="H1710" s="13" t="str">
        <f>IF(A1710="","",IF(B1710=1,VLOOKUP(A1710,'entry data'!B:D,3,0),I1709))</f>
        <v/>
      </c>
      <c r="I1710" s="14" t="str">
        <f>IF(A1710="","",IF(E1710="weekly",7,IF(E1710="fortnightly",14,IF(E1710="monthly",DATE(IF(MONTH(H1710)=12,YEAR(H1710)+1,YEAR(H1710)),VLOOKUP(MONTH(H1710),index!$D$2:$G$13,2,0),DAY(H1710)),
IF(E1710="quarterly",DATE(IF(MONTH(H1710)&gt;=10,YEAR(H1710)+1,YEAR(H1710)),VLOOKUP(MONTH(H1710),index!$D$2:$G$13,3,0),DAY(H1710)),
IF(E1710="halfyearly",DATE(IF(MONTH(H1710)&gt;=7,YEAR(H1710)+1,YEAR(H1710)),VLOOKUP(MONTH(H1710),index!$D$2:$G$13,4,0),DAY(H1710)),
DATE(YEAR(H1710)+1,MONTH(H1710),DAY(H1710)))))-H1710))+H1710)</f>
        <v/>
      </c>
      <c r="J1710" s="9" t="str">
        <f t="shared" si="178"/>
        <v/>
      </c>
      <c r="K1710" s="11" t="str">
        <f t="shared" si="179"/>
        <v/>
      </c>
      <c r="L1710" s="11" t="str">
        <f t="shared" si="180"/>
        <v/>
      </c>
      <c r="M1710" s="11" t="str">
        <f>IF(A1710="","",VLOOKUP(E1710,index!$A$1:$B$6,2,0)*K1710*G1710)</f>
        <v/>
      </c>
      <c r="N1710" s="11" t="str">
        <f>IF(A1710="","",-PMT(G1710*VLOOKUP(E1710,index!$A$1:$B$6,2,0),C1710,F1710,0,0))</f>
        <v/>
      </c>
      <c r="O1710" s="11" t="str">
        <f t="shared" si="181"/>
        <v/>
      </c>
      <c r="P1710" s="11" t="str">
        <f t="shared" si="176"/>
        <v/>
      </c>
    </row>
    <row r="1711" spans="1:16" x14ac:dyDescent="0.25">
      <c r="A1711" s="9" t="str">
        <f>IF(A1710="","",IF(B1710&lt;C1710,A1710,IF(A1710=MAX('entry data'!$B$8:$B$507),"",A1710+1)))</f>
        <v/>
      </c>
      <c r="B1711" s="9" t="str">
        <f t="shared" si="177"/>
        <v/>
      </c>
      <c r="C1711" s="9" t="str">
        <f>IF(ISERROR(VLOOKUP(A1711,'entry data'!B:G,6,0)),"",VLOOKUP(A1711,'entry data'!B:G,6,0))</f>
        <v/>
      </c>
      <c r="D1711" s="9" t="str">
        <f>IF(ISERROR(VLOOKUP(A1711,'entry data'!B:C,2,0)),"",VLOOKUP(A1711,'entry data'!B:C,2,0))</f>
        <v/>
      </c>
      <c r="E1711" s="9" t="str">
        <f>IF(ISERROR(VLOOKUP(A1711,'entry data'!B:E,4,0)),"",VLOOKUP(A1711,'entry data'!B:E,4,0))</f>
        <v/>
      </c>
      <c r="F1711" s="11" t="str">
        <f>IF(A1711="","",IF(ISERROR(VLOOKUP(A1711,'entry data'!B:F,5,0)),"",VLOOKUP(A1711,'entry data'!B:F,5,0)))</f>
        <v/>
      </c>
      <c r="G1711" s="12" t="str">
        <f>IF(A1711="","",IF(ISERROR(VLOOKUP(A1711,'entry data'!B:I,8,0)),"",VLOOKUP(A1711,'entry data'!B:I,7,0)))</f>
        <v/>
      </c>
      <c r="H1711" s="13" t="str">
        <f>IF(A1711="","",IF(B1711=1,VLOOKUP(A1711,'entry data'!B:D,3,0),I1710))</f>
        <v/>
      </c>
      <c r="I1711" s="14" t="str">
        <f>IF(A1711="","",IF(E1711="weekly",7,IF(E1711="fortnightly",14,IF(E1711="monthly",DATE(IF(MONTH(H1711)=12,YEAR(H1711)+1,YEAR(H1711)),VLOOKUP(MONTH(H1711),index!$D$2:$G$13,2,0),DAY(H1711)),
IF(E1711="quarterly",DATE(IF(MONTH(H1711)&gt;=10,YEAR(H1711)+1,YEAR(H1711)),VLOOKUP(MONTH(H1711),index!$D$2:$G$13,3,0),DAY(H1711)),
IF(E1711="halfyearly",DATE(IF(MONTH(H1711)&gt;=7,YEAR(H1711)+1,YEAR(H1711)),VLOOKUP(MONTH(H1711),index!$D$2:$G$13,4,0),DAY(H1711)),
DATE(YEAR(H1711)+1,MONTH(H1711),DAY(H1711)))))-H1711))+H1711)</f>
        <v/>
      </c>
      <c r="J1711" s="9" t="str">
        <f t="shared" si="178"/>
        <v/>
      </c>
      <c r="K1711" s="11" t="str">
        <f t="shared" si="179"/>
        <v/>
      </c>
      <c r="L1711" s="11" t="str">
        <f t="shared" si="180"/>
        <v/>
      </c>
      <c r="M1711" s="11" t="str">
        <f>IF(A1711="","",VLOOKUP(E1711,index!$A$1:$B$6,2,0)*K1711*G1711)</f>
        <v/>
      </c>
      <c r="N1711" s="11" t="str">
        <f>IF(A1711="","",-PMT(G1711*VLOOKUP(E1711,index!$A$1:$B$6,2,0),C1711,F1711,0,0))</f>
        <v/>
      </c>
      <c r="O1711" s="11" t="str">
        <f t="shared" si="181"/>
        <v/>
      </c>
      <c r="P1711" s="11" t="str">
        <f t="shared" si="176"/>
        <v/>
      </c>
    </row>
    <row r="1712" spans="1:16" x14ac:dyDescent="0.25">
      <c r="A1712" s="9" t="str">
        <f>IF(A1711="","",IF(B1711&lt;C1711,A1711,IF(A1711=MAX('entry data'!$B$8:$B$507),"",A1711+1)))</f>
        <v/>
      </c>
      <c r="B1712" s="9" t="str">
        <f t="shared" si="177"/>
        <v/>
      </c>
      <c r="C1712" s="9" t="str">
        <f>IF(ISERROR(VLOOKUP(A1712,'entry data'!B:G,6,0)),"",VLOOKUP(A1712,'entry data'!B:G,6,0))</f>
        <v/>
      </c>
      <c r="D1712" s="9" t="str">
        <f>IF(ISERROR(VLOOKUP(A1712,'entry data'!B:C,2,0)),"",VLOOKUP(A1712,'entry data'!B:C,2,0))</f>
        <v/>
      </c>
      <c r="E1712" s="9" t="str">
        <f>IF(ISERROR(VLOOKUP(A1712,'entry data'!B:E,4,0)),"",VLOOKUP(A1712,'entry data'!B:E,4,0))</f>
        <v/>
      </c>
      <c r="F1712" s="11" t="str">
        <f>IF(A1712="","",IF(ISERROR(VLOOKUP(A1712,'entry data'!B:F,5,0)),"",VLOOKUP(A1712,'entry data'!B:F,5,0)))</f>
        <v/>
      </c>
      <c r="G1712" s="12" t="str">
        <f>IF(A1712="","",IF(ISERROR(VLOOKUP(A1712,'entry data'!B:I,8,0)),"",VLOOKUP(A1712,'entry data'!B:I,7,0)))</f>
        <v/>
      </c>
      <c r="H1712" s="13" t="str">
        <f>IF(A1712="","",IF(B1712=1,VLOOKUP(A1712,'entry data'!B:D,3,0),I1711))</f>
        <v/>
      </c>
      <c r="I1712" s="14" t="str">
        <f>IF(A1712="","",IF(E1712="weekly",7,IF(E1712="fortnightly",14,IF(E1712="monthly",DATE(IF(MONTH(H1712)=12,YEAR(H1712)+1,YEAR(H1712)),VLOOKUP(MONTH(H1712),index!$D$2:$G$13,2,0),DAY(H1712)),
IF(E1712="quarterly",DATE(IF(MONTH(H1712)&gt;=10,YEAR(H1712)+1,YEAR(H1712)),VLOOKUP(MONTH(H1712),index!$D$2:$G$13,3,0),DAY(H1712)),
IF(E1712="halfyearly",DATE(IF(MONTH(H1712)&gt;=7,YEAR(H1712)+1,YEAR(H1712)),VLOOKUP(MONTH(H1712),index!$D$2:$G$13,4,0),DAY(H1712)),
DATE(YEAR(H1712)+1,MONTH(H1712),DAY(H1712)))))-H1712))+H1712)</f>
        <v/>
      </c>
      <c r="J1712" s="9" t="str">
        <f t="shared" si="178"/>
        <v/>
      </c>
      <c r="K1712" s="11" t="str">
        <f t="shared" si="179"/>
        <v/>
      </c>
      <c r="L1712" s="11" t="str">
        <f t="shared" si="180"/>
        <v/>
      </c>
      <c r="M1712" s="11" t="str">
        <f>IF(A1712="","",VLOOKUP(E1712,index!$A$1:$B$6,2,0)*K1712*G1712)</f>
        <v/>
      </c>
      <c r="N1712" s="11" t="str">
        <f>IF(A1712="","",-PMT(G1712*VLOOKUP(E1712,index!$A$1:$B$6,2,0),C1712,F1712,0,0))</f>
        <v/>
      </c>
      <c r="O1712" s="11" t="str">
        <f t="shared" si="181"/>
        <v/>
      </c>
      <c r="P1712" s="11" t="str">
        <f t="shared" si="176"/>
        <v/>
      </c>
    </row>
    <row r="1713" spans="1:16" x14ac:dyDescent="0.25">
      <c r="A1713" s="9" t="str">
        <f>IF(A1712="","",IF(B1712&lt;C1712,A1712,IF(A1712=MAX('entry data'!$B$8:$B$507),"",A1712+1)))</f>
        <v/>
      </c>
      <c r="B1713" s="9" t="str">
        <f t="shared" si="177"/>
        <v/>
      </c>
      <c r="C1713" s="9" t="str">
        <f>IF(ISERROR(VLOOKUP(A1713,'entry data'!B:G,6,0)),"",VLOOKUP(A1713,'entry data'!B:G,6,0))</f>
        <v/>
      </c>
      <c r="D1713" s="9" t="str">
        <f>IF(ISERROR(VLOOKUP(A1713,'entry data'!B:C,2,0)),"",VLOOKUP(A1713,'entry data'!B:C,2,0))</f>
        <v/>
      </c>
      <c r="E1713" s="9" t="str">
        <f>IF(ISERROR(VLOOKUP(A1713,'entry data'!B:E,4,0)),"",VLOOKUP(A1713,'entry data'!B:E,4,0))</f>
        <v/>
      </c>
      <c r="F1713" s="11" t="str">
        <f>IF(A1713="","",IF(ISERROR(VLOOKUP(A1713,'entry data'!B:F,5,0)),"",VLOOKUP(A1713,'entry data'!B:F,5,0)))</f>
        <v/>
      </c>
      <c r="G1713" s="12" t="str">
        <f>IF(A1713="","",IF(ISERROR(VLOOKUP(A1713,'entry data'!B:I,8,0)),"",VLOOKUP(A1713,'entry data'!B:I,7,0)))</f>
        <v/>
      </c>
      <c r="H1713" s="13" t="str">
        <f>IF(A1713="","",IF(B1713=1,VLOOKUP(A1713,'entry data'!B:D,3,0),I1712))</f>
        <v/>
      </c>
      <c r="I1713" s="14" t="str">
        <f>IF(A1713="","",IF(E1713="weekly",7,IF(E1713="fortnightly",14,IF(E1713="monthly",DATE(IF(MONTH(H1713)=12,YEAR(H1713)+1,YEAR(H1713)),VLOOKUP(MONTH(H1713),index!$D$2:$G$13,2,0),DAY(H1713)),
IF(E1713="quarterly",DATE(IF(MONTH(H1713)&gt;=10,YEAR(H1713)+1,YEAR(H1713)),VLOOKUP(MONTH(H1713),index!$D$2:$G$13,3,0),DAY(H1713)),
IF(E1713="halfyearly",DATE(IF(MONTH(H1713)&gt;=7,YEAR(H1713)+1,YEAR(H1713)),VLOOKUP(MONTH(H1713),index!$D$2:$G$13,4,0),DAY(H1713)),
DATE(YEAR(H1713)+1,MONTH(H1713),DAY(H1713)))))-H1713))+H1713)</f>
        <v/>
      </c>
      <c r="J1713" s="9" t="str">
        <f t="shared" si="178"/>
        <v/>
      </c>
      <c r="K1713" s="11" t="str">
        <f t="shared" si="179"/>
        <v/>
      </c>
      <c r="L1713" s="11" t="str">
        <f t="shared" si="180"/>
        <v/>
      </c>
      <c r="M1713" s="11" t="str">
        <f>IF(A1713="","",VLOOKUP(E1713,index!$A$1:$B$6,2,0)*K1713*G1713)</f>
        <v/>
      </c>
      <c r="N1713" s="11" t="str">
        <f>IF(A1713="","",-PMT(G1713*VLOOKUP(E1713,index!$A$1:$B$6,2,0),C1713,F1713,0,0))</f>
        <v/>
      </c>
      <c r="O1713" s="11" t="str">
        <f t="shared" si="181"/>
        <v/>
      </c>
      <c r="P1713" s="11" t="str">
        <f t="shared" si="176"/>
        <v/>
      </c>
    </row>
    <row r="1714" spans="1:16" x14ac:dyDescent="0.25">
      <c r="A1714" s="9" t="str">
        <f>IF(A1713="","",IF(B1713&lt;C1713,A1713,IF(A1713=MAX('entry data'!$B$8:$B$507),"",A1713+1)))</f>
        <v/>
      </c>
      <c r="B1714" s="9" t="str">
        <f t="shared" si="177"/>
        <v/>
      </c>
      <c r="C1714" s="9" t="str">
        <f>IF(ISERROR(VLOOKUP(A1714,'entry data'!B:G,6,0)),"",VLOOKUP(A1714,'entry data'!B:G,6,0))</f>
        <v/>
      </c>
      <c r="D1714" s="9" t="str">
        <f>IF(ISERROR(VLOOKUP(A1714,'entry data'!B:C,2,0)),"",VLOOKUP(A1714,'entry data'!B:C,2,0))</f>
        <v/>
      </c>
      <c r="E1714" s="9" t="str">
        <f>IF(ISERROR(VLOOKUP(A1714,'entry data'!B:E,4,0)),"",VLOOKUP(A1714,'entry data'!B:E,4,0))</f>
        <v/>
      </c>
      <c r="F1714" s="11" t="str">
        <f>IF(A1714="","",IF(ISERROR(VLOOKUP(A1714,'entry data'!B:F,5,0)),"",VLOOKUP(A1714,'entry data'!B:F,5,0)))</f>
        <v/>
      </c>
      <c r="G1714" s="12" t="str">
        <f>IF(A1714="","",IF(ISERROR(VLOOKUP(A1714,'entry data'!B:I,8,0)),"",VLOOKUP(A1714,'entry data'!B:I,7,0)))</f>
        <v/>
      </c>
      <c r="H1714" s="13" t="str">
        <f>IF(A1714="","",IF(B1714=1,VLOOKUP(A1714,'entry data'!B:D,3,0),I1713))</f>
        <v/>
      </c>
      <c r="I1714" s="14" t="str">
        <f>IF(A1714="","",IF(E1714="weekly",7,IF(E1714="fortnightly",14,IF(E1714="monthly",DATE(IF(MONTH(H1714)=12,YEAR(H1714)+1,YEAR(H1714)),VLOOKUP(MONTH(H1714),index!$D$2:$G$13,2,0),DAY(H1714)),
IF(E1714="quarterly",DATE(IF(MONTH(H1714)&gt;=10,YEAR(H1714)+1,YEAR(H1714)),VLOOKUP(MONTH(H1714),index!$D$2:$G$13,3,0),DAY(H1714)),
IF(E1714="halfyearly",DATE(IF(MONTH(H1714)&gt;=7,YEAR(H1714)+1,YEAR(H1714)),VLOOKUP(MONTH(H1714),index!$D$2:$G$13,4,0),DAY(H1714)),
DATE(YEAR(H1714)+1,MONTH(H1714),DAY(H1714)))))-H1714))+H1714)</f>
        <v/>
      </c>
      <c r="J1714" s="9" t="str">
        <f t="shared" si="178"/>
        <v/>
      </c>
      <c r="K1714" s="11" t="str">
        <f t="shared" si="179"/>
        <v/>
      </c>
      <c r="L1714" s="11" t="str">
        <f t="shared" si="180"/>
        <v/>
      </c>
      <c r="M1714" s="11" t="str">
        <f>IF(A1714="","",VLOOKUP(E1714,index!$A$1:$B$6,2,0)*K1714*G1714)</f>
        <v/>
      </c>
      <c r="N1714" s="11" t="str">
        <f>IF(A1714="","",-PMT(G1714*VLOOKUP(E1714,index!$A$1:$B$6,2,0),C1714,F1714,0,0))</f>
        <v/>
      </c>
      <c r="O1714" s="11" t="str">
        <f t="shared" si="181"/>
        <v/>
      </c>
      <c r="P1714" s="11" t="str">
        <f t="shared" si="176"/>
        <v/>
      </c>
    </row>
    <row r="1715" spans="1:16" x14ac:dyDescent="0.25">
      <c r="A1715" s="9" t="str">
        <f>IF(A1714="","",IF(B1714&lt;C1714,A1714,IF(A1714=MAX('entry data'!$B$8:$B$507),"",A1714+1)))</f>
        <v/>
      </c>
      <c r="B1715" s="9" t="str">
        <f t="shared" si="177"/>
        <v/>
      </c>
      <c r="C1715" s="9" t="str">
        <f>IF(ISERROR(VLOOKUP(A1715,'entry data'!B:G,6,0)),"",VLOOKUP(A1715,'entry data'!B:G,6,0))</f>
        <v/>
      </c>
      <c r="D1715" s="9" t="str">
        <f>IF(ISERROR(VLOOKUP(A1715,'entry data'!B:C,2,0)),"",VLOOKUP(A1715,'entry data'!B:C,2,0))</f>
        <v/>
      </c>
      <c r="E1715" s="9" t="str">
        <f>IF(ISERROR(VLOOKUP(A1715,'entry data'!B:E,4,0)),"",VLOOKUP(A1715,'entry data'!B:E,4,0))</f>
        <v/>
      </c>
      <c r="F1715" s="11" t="str">
        <f>IF(A1715="","",IF(ISERROR(VLOOKUP(A1715,'entry data'!B:F,5,0)),"",VLOOKUP(A1715,'entry data'!B:F,5,0)))</f>
        <v/>
      </c>
      <c r="G1715" s="12" t="str">
        <f>IF(A1715="","",IF(ISERROR(VLOOKUP(A1715,'entry data'!B:I,8,0)),"",VLOOKUP(A1715,'entry data'!B:I,7,0)))</f>
        <v/>
      </c>
      <c r="H1715" s="13" t="str">
        <f>IF(A1715="","",IF(B1715=1,VLOOKUP(A1715,'entry data'!B:D,3,0),I1714))</f>
        <v/>
      </c>
      <c r="I1715" s="14" t="str">
        <f>IF(A1715="","",IF(E1715="weekly",7,IF(E1715="fortnightly",14,IF(E1715="monthly",DATE(IF(MONTH(H1715)=12,YEAR(H1715)+1,YEAR(H1715)),VLOOKUP(MONTH(H1715),index!$D$2:$G$13,2,0),DAY(H1715)),
IF(E1715="quarterly",DATE(IF(MONTH(H1715)&gt;=10,YEAR(H1715)+1,YEAR(H1715)),VLOOKUP(MONTH(H1715),index!$D$2:$G$13,3,0),DAY(H1715)),
IF(E1715="halfyearly",DATE(IF(MONTH(H1715)&gt;=7,YEAR(H1715)+1,YEAR(H1715)),VLOOKUP(MONTH(H1715),index!$D$2:$G$13,4,0),DAY(H1715)),
DATE(YEAR(H1715)+1,MONTH(H1715),DAY(H1715)))))-H1715))+H1715)</f>
        <v/>
      </c>
      <c r="J1715" s="9" t="str">
        <f t="shared" si="178"/>
        <v/>
      </c>
      <c r="K1715" s="11" t="str">
        <f t="shared" si="179"/>
        <v/>
      </c>
      <c r="L1715" s="11" t="str">
        <f t="shared" si="180"/>
        <v/>
      </c>
      <c r="M1715" s="11" t="str">
        <f>IF(A1715="","",VLOOKUP(E1715,index!$A$1:$B$6,2,0)*K1715*G1715)</f>
        <v/>
      </c>
      <c r="N1715" s="11" t="str">
        <f>IF(A1715="","",-PMT(G1715*VLOOKUP(E1715,index!$A$1:$B$6,2,0),C1715,F1715,0,0))</f>
        <v/>
      </c>
      <c r="O1715" s="11" t="str">
        <f t="shared" si="181"/>
        <v/>
      </c>
      <c r="P1715" s="11" t="str">
        <f t="shared" si="176"/>
        <v/>
      </c>
    </row>
    <row r="1716" spans="1:16" x14ac:dyDescent="0.25">
      <c r="A1716" s="9" t="str">
        <f>IF(A1715="","",IF(B1715&lt;C1715,A1715,IF(A1715=MAX('entry data'!$B$8:$B$507),"",A1715+1)))</f>
        <v/>
      </c>
      <c r="B1716" s="9" t="str">
        <f t="shared" si="177"/>
        <v/>
      </c>
      <c r="C1716" s="9" t="str">
        <f>IF(ISERROR(VLOOKUP(A1716,'entry data'!B:G,6,0)),"",VLOOKUP(A1716,'entry data'!B:G,6,0))</f>
        <v/>
      </c>
      <c r="D1716" s="9" t="str">
        <f>IF(ISERROR(VLOOKUP(A1716,'entry data'!B:C,2,0)),"",VLOOKUP(A1716,'entry data'!B:C,2,0))</f>
        <v/>
      </c>
      <c r="E1716" s="9" t="str">
        <f>IF(ISERROR(VLOOKUP(A1716,'entry data'!B:E,4,0)),"",VLOOKUP(A1716,'entry data'!B:E,4,0))</f>
        <v/>
      </c>
      <c r="F1716" s="11" t="str">
        <f>IF(A1716="","",IF(ISERROR(VLOOKUP(A1716,'entry data'!B:F,5,0)),"",VLOOKUP(A1716,'entry data'!B:F,5,0)))</f>
        <v/>
      </c>
      <c r="G1716" s="12" t="str">
        <f>IF(A1716="","",IF(ISERROR(VLOOKUP(A1716,'entry data'!B:I,8,0)),"",VLOOKUP(A1716,'entry data'!B:I,7,0)))</f>
        <v/>
      </c>
      <c r="H1716" s="13" t="str">
        <f>IF(A1716="","",IF(B1716=1,VLOOKUP(A1716,'entry data'!B:D,3,0),I1715))</f>
        <v/>
      </c>
      <c r="I1716" s="14" t="str">
        <f>IF(A1716="","",IF(E1716="weekly",7,IF(E1716="fortnightly",14,IF(E1716="monthly",DATE(IF(MONTH(H1716)=12,YEAR(H1716)+1,YEAR(H1716)),VLOOKUP(MONTH(H1716),index!$D$2:$G$13,2,0),DAY(H1716)),
IF(E1716="quarterly",DATE(IF(MONTH(H1716)&gt;=10,YEAR(H1716)+1,YEAR(H1716)),VLOOKUP(MONTH(H1716),index!$D$2:$G$13,3,0),DAY(H1716)),
IF(E1716="halfyearly",DATE(IF(MONTH(H1716)&gt;=7,YEAR(H1716)+1,YEAR(H1716)),VLOOKUP(MONTH(H1716),index!$D$2:$G$13,4,0),DAY(H1716)),
DATE(YEAR(H1716)+1,MONTH(H1716),DAY(H1716)))))-H1716))+H1716)</f>
        <v/>
      </c>
      <c r="J1716" s="9" t="str">
        <f t="shared" si="178"/>
        <v/>
      </c>
      <c r="K1716" s="11" t="str">
        <f t="shared" si="179"/>
        <v/>
      </c>
      <c r="L1716" s="11" t="str">
        <f t="shared" si="180"/>
        <v/>
      </c>
      <c r="M1716" s="11" t="str">
        <f>IF(A1716="","",VLOOKUP(E1716,index!$A$1:$B$6,2,0)*K1716*G1716)</f>
        <v/>
      </c>
      <c r="N1716" s="11" t="str">
        <f>IF(A1716="","",-PMT(G1716*VLOOKUP(E1716,index!$A$1:$B$6,2,0),C1716,F1716,0,0))</f>
        <v/>
      </c>
      <c r="O1716" s="11" t="str">
        <f t="shared" si="181"/>
        <v/>
      </c>
      <c r="P1716" s="11" t="str">
        <f t="shared" si="176"/>
        <v/>
      </c>
    </row>
    <row r="1717" spans="1:16" x14ac:dyDescent="0.25">
      <c r="A1717" s="9" t="str">
        <f>IF(A1716="","",IF(B1716&lt;C1716,A1716,IF(A1716=MAX('entry data'!$B$8:$B$507),"",A1716+1)))</f>
        <v/>
      </c>
      <c r="B1717" s="9" t="str">
        <f t="shared" si="177"/>
        <v/>
      </c>
      <c r="C1717" s="9" t="str">
        <f>IF(ISERROR(VLOOKUP(A1717,'entry data'!B:G,6,0)),"",VLOOKUP(A1717,'entry data'!B:G,6,0))</f>
        <v/>
      </c>
      <c r="D1717" s="9" t="str">
        <f>IF(ISERROR(VLOOKUP(A1717,'entry data'!B:C,2,0)),"",VLOOKUP(A1717,'entry data'!B:C,2,0))</f>
        <v/>
      </c>
      <c r="E1717" s="9" t="str">
        <f>IF(ISERROR(VLOOKUP(A1717,'entry data'!B:E,4,0)),"",VLOOKUP(A1717,'entry data'!B:E,4,0))</f>
        <v/>
      </c>
      <c r="F1717" s="11" t="str">
        <f>IF(A1717="","",IF(ISERROR(VLOOKUP(A1717,'entry data'!B:F,5,0)),"",VLOOKUP(A1717,'entry data'!B:F,5,0)))</f>
        <v/>
      </c>
      <c r="G1717" s="12" t="str">
        <f>IF(A1717="","",IF(ISERROR(VLOOKUP(A1717,'entry data'!B:I,8,0)),"",VLOOKUP(A1717,'entry data'!B:I,7,0)))</f>
        <v/>
      </c>
      <c r="H1717" s="13" t="str">
        <f>IF(A1717="","",IF(B1717=1,VLOOKUP(A1717,'entry data'!B:D,3,0),I1716))</f>
        <v/>
      </c>
      <c r="I1717" s="14" t="str">
        <f>IF(A1717="","",IF(E1717="weekly",7,IF(E1717="fortnightly",14,IF(E1717="monthly",DATE(IF(MONTH(H1717)=12,YEAR(H1717)+1,YEAR(H1717)),VLOOKUP(MONTH(H1717),index!$D$2:$G$13,2,0),DAY(H1717)),
IF(E1717="quarterly",DATE(IF(MONTH(H1717)&gt;=10,YEAR(H1717)+1,YEAR(H1717)),VLOOKUP(MONTH(H1717),index!$D$2:$G$13,3,0),DAY(H1717)),
IF(E1717="halfyearly",DATE(IF(MONTH(H1717)&gt;=7,YEAR(H1717)+1,YEAR(H1717)),VLOOKUP(MONTH(H1717),index!$D$2:$G$13,4,0),DAY(H1717)),
DATE(YEAR(H1717)+1,MONTH(H1717),DAY(H1717)))))-H1717))+H1717)</f>
        <v/>
      </c>
      <c r="J1717" s="9" t="str">
        <f t="shared" si="178"/>
        <v/>
      </c>
      <c r="K1717" s="11" t="str">
        <f t="shared" si="179"/>
        <v/>
      </c>
      <c r="L1717" s="11" t="str">
        <f t="shared" si="180"/>
        <v/>
      </c>
      <c r="M1717" s="11" t="str">
        <f>IF(A1717="","",VLOOKUP(E1717,index!$A$1:$B$6,2,0)*K1717*G1717)</f>
        <v/>
      </c>
      <c r="N1717" s="11" t="str">
        <f>IF(A1717="","",-PMT(G1717*VLOOKUP(E1717,index!$A$1:$B$6,2,0),C1717,F1717,0,0))</f>
        <v/>
      </c>
      <c r="O1717" s="11" t="str">
        <f t="shared" si="181"/>
        <v/>
      </c>
      <c r="P1717" s="11" t="str">
        <f t="shared" si="176"/>
        <v/>
      </c>
    </row>
    <row r="1718" spans="1:16" x14ac:dyDescent="0.25">
      <c r="A1718" s="9" t="str">
        <f>IF(A1717="","",IF(B1717&lt;C1717,A1717,IF(A1717=MAX('entry data'!$B$8:$B$507),"",A1717+1)))</f>
        <v/>
      </c>
      <c r="B1718" s="9" t="str">
        <f t="shared" si="177"/>
        <v/>
      </c>
      <c r="C1718" s="9" t="str">
        <f>IF(ISERROR(VLOOKUP(A1718,'entry data'!B:G,6,0)),"",VLOOKUP(A1718,'entry data'!B:G,6,0))</f>
        <v/>
      </c>
      <c r="D1718" s="9" t="str">
        <f>IF(ISERROR(VLOOKUP(A1718,'entry data'!B:C,2,0)),"",VLOOKUP(A1718,'entry data'!B:C,2,0))</f>
        <v/>
      </c>
      <c r="E1718" s="9" t="str">
        <f>IF(ISERROR(VLOOKUP(A1718,'entry data'!B:E,4,0)),"",VLOOKUP(A1718,'entry data'!B:E,4,0))</f>
        <v/>
      </c>
      <c r="F1718" s="11" t="str">
        <f>IF(A1718="","",IF(ISERROR(VLOOKUP(A1718,'entry data'!B:F,5,0)),"",VLOOKUP(A1718,'entry data'!B:F,5,0)))</f>
        <v/>
      </c>
      <c r="G1718" s="12" t="str">
        <f>IF(A1718="","",IF(ISERROR(VLOOKUP(A1718,'entry data'!B:I,8,0)),"",VLOOKUP(A1718,'entry data'!B:I,7,0)))</f>
        <v/>
      </c>
      <c r="H1718" s="13" t="str">
        <f>IF(A1718="","",IF(B1718=1,VLOOKUP(A1718,'entry data'!B:D,3,0),I1717))</f>
        <v/>
      </c>
      <c r="I1718" s="14" t="str">
        <f>IF(A1718="","",IF(E1718="weekly",7,IF(E1718="fortnightly",14,IF(E1718="monthly",DATE(IF(MONTH(H1718)=12,YEAR(H1718)+1,YEAR(H1718)),VLOOKUP(MONTH(H1718),index!$D$2:$G$13,2,0),DAY(H1718)),
IF(E1718="quarterly",DATE(IF(MONTH(H1718)&gt;=10,YEAR(H1718)+1,YEAR(H1718)),VLOOKUP(MONTH(H1718),index!$D$2:$G$13,3,0),DAY(H1718)),
IF(E1718="halfyearly",DATE(IF(MONTH(H1718)&gt;=7,YEAR(H1718)+1,YEAR(H1718)),VLOOKUP(MONTH(H1718),index!$D$2:$G$13,4,0),DAY(H1718)),
DATE(YEAR(H1718)+1,MONTH(H1718),DAY(H1718)))))-H1718))+H1718)</f>
        <v/>
      </c>
      <c r="J1718" s="9" t="str">
        <f t="shared" si="178"/>
        <v/>
      </c>
      <c r="K1718" s="11" t="str">
        <f t="shared" si="179"/>
        <v/>
      </c>
      <c r="L1718" s="11" t="str">
        <f t="shared" si="180"/>
        <v/>
      </c>
      <c r="M1718" s="11" t="str">
        <f>IF(A1718="","",VLOOKUP(E1718,index!$A$1:$B$6,2,0)*K1718*G1718)</f>
        <v/>
      </c>
      <c r="N1718" s="11" t="str">
        <f>IF(A1718="","",-PMT(G1718*VLOOKUP(E1718,index!$A$1:$B$6,2,0),C1718,F1718,0,0))</f>
        <v/>
      </c>
      <c r="O1718" s="11" t="str">
        <f t="shared" si="181"/>
        <v/>
      </c>
      <c r="P1718" s="11" t="str">
        <f t="shared" si="176"/>
        <v/>
      </c>
    </row>
    <row r="1719" spans="1:16" x14ac:dyDescent="0.25">
      <c r="A1719" s="9" t="str">
        <f>IF(A1718="","",IF(B1718&lt;C1718,A1718,IF(A1718=MAX('entry data'!$B$8:$B$507),"",A1718+1)))</f>
        <v/>
      </c>
      <c r="B1719" s="9" t="str">
        <f t="shared" si="177"/>
        <v/>
      </c>
      <c r="C1719" s="9" t="str">
        <f>IF(ISERROR(VLOOKUP(A1719,'entry data'!B:G,6,0)),"",VLOOKUP(A1719,'entry data'!B:G,6,0))</f>
        <v/>
      </c>
      <c r="D1719" s="9" t="str">
        <f>IF(ISERROR(VLOOKUP(A1719,'entry data'!B:C,2,0)),"",VLOOKUP(A1719,'entry data'!B:C,2,0))</f>
        <v/>
      </c>
      <c r="E1719" s="9" t="str">
        <f>IF(ISERROR(VLOOKUP(A1719,'entry data'!B:E,4,0)),"",VLOOKUP(A1719,'entry data'!B:E,4,0))</f>
        <v/>
      </c>
      <c r="F1719" s="11" t="str">
        <f>IF(A1719="","",IF(ISERROR(VLOOKUP(A1719,'entry data'!B:F,5,0)),"",VLOOKUP(A1719,'entry data'!B:F,5,0)))</f>
        <v/>
      </c>
      <c r="G1719" s="12" t="str">
        <f>IF(A1719="","",IF(ISERROR(VLOOKUP(A1719,'entry data'!B:I,8,0)),"",VLOOKUP(A1719,'entry data'!B:I,7,0)))</f>
        <v/>
      </c>
      <c r="H1719" s="13" t="str">
        <f>IF(A1719="","",IF(B1719=1,VLOOKUP(A1719,'entry data'!B:D,3,0),I1718))</f>
        <v/>
      </c>
      <c r="I1719" s="14" t="str">
        <f>IF(A1719="","",IF(E1719="weekly",7,IF(E1719="fortnightly",14,IF(E1719="monthly",DATE(IF(MONTH(H1719)=12,YEAR(H1719)+1,YEAR(H1719)),VLOOKUP(MONTH(H1719),index!$D$2:$G$13,2,0),DAY(H1719)),
IF(E1719="quarterly",DATE(IF(MONTH(H1719)&gt;=10,YEAR(H1719)+1,YEAR(H1719)),VLOOKUP(MONTH(H1719),index!$D$2:$G$13,3,0),DAY(H1719)),
IF(E1719="halfyearly",DATE(IF(MONTH(H1719)&gt;=7,YEAR(H1719)+1,YEAR(H1719)),VLOOKUP(MONTH(H1719),index!$D$2:$G$13,4,0),DAY(H1719)),
DATE(YEAR(H1719)+1,MONTH(H1719),DAY(H1719)))))-H1719))+H1719)</f>
        <v/>
      </c>
      <c r="J1719" s="9" t="str">
        <f t="shared" si="178"/>
        <v/>
      </c>
      <c r="K1719" s="11" t="str">
        <f t="shared" si="179"/>
        <v/>
      </c>
      <c r="L1719" s="11" t="str">
        <f t="shared" si="180"/>
        <v/>
      </c>
      <c r="M1719" s="11" t="str">
        <f>IF(A1719="","",VLOOKUP(E1719,index!$A$1:$B$6,2,0)*K1719*G1719)</f>
        <v/>
      </c>
      <c r="N1719" s="11" t="str">
        <f>IF(A1719="","",-PMT(G1719*VLOOKUP(E1719,index!$A$1:$B$6,2,0),C1719,F1719,0,0))</f>
        <v/>
      </c>
      <c r="O1719" s="11" t="str">
        <f t="shared" si="181"/>
        <v/>
      </c>
      <c r="P1719" s="11" t="str">
        <f t="shared" si="176"/>
        <v/>
      </c>
    </row>
    <row r="1720" spans="1:16" x14ac:dyDescent="0.25">
      <c r="A1720" s="9" t="str">
        <f>IF(A1719="","",IF(B1719&lt;C1719,A1719,IF(A1719=MAX('entry data'!$B$8:$B$507),"",A1719+1)))</f>
        <v/>
      </c>
      <c r="B1720" s="9" t="str">
        <f t="shared" si="177"/>
        <v/>
      </c>
      <c r="C1720" s="9" t="str">
        <f>IF(ISERROR(VLOOKUP(A1720,'entry data'!B:G,6,0)),"",VLOOKUP(A1720,'entry data'!B:G,6,0))</f>
        <v/>
      </c>
      <c r="D1720" s="9" t="str">
        <f>IF(ISERROR(VLOOKUP(A1720,'entry data'!B:C,2,0)),"",VLOOKUP(A1720,'entry data'!B:C,2,0))</f>
        <v/>
      </c>
      <c r="E1720" s="9" t="str">
        <f>IF(ISERROR(VLOOKUP(A1720,'entry data'!B:E,4,0)),"",VLOOKUP(A1720,'entry data'!B:E,4,0))</f>
        <v/>
      </c>
      <c r="F1720" s="11" t="str">
        <f>IF(A1720="","",IF(ISERROR(VLOOKUP(A1720,'entry data'!B:F,5,0)),"",VLOOKUP(A1720,'entry data'!B:F,5,0)))</f>
        <v/>
      </c>
      <c r="G1720" s="12" t="str">
        <f>IF(A1720="","",IF(ISERROR(VLOOKUP(A1720,'entry data'!B:I,8,0)),"",VLOOKUP(A1720,'entry data'!B:I,7,0)))</f>
        <v/>
      </c>
      <c r="H1720" s="13" t="str">
        <f>IF(A1720="","",IF(B1720=1,VLOOKUP(A1720,'entry data'!B:D,3,0),I1719))</f>
        <v/>
      </c>
      <c r="I1720" s="14" t="str">
        <f>IF(A1720="","",IF(E1720="weekly",7,IF(E1720="fortnightly",14,IF(E1720="monthly",DATE(IF(MONTH(H1720)=12,YEAR(H1720)+1,YEAR(H1720)),VLOOKUP(MONTH(H1720),index!$D$2:$G$13,2,0),DAY(H1720)),
IF(E1720="quarterly",DATE(IF(MONTH(H1720)&gt;=10,YEAR(H1720)+1,YEAR(H1720)),VLOOKUP(MONTH(H1720),index!$D$2:$G$13,3,0),DAY(H1720)),
IF(E1720="halfyearly",DATE(IF(MONTH(H1720)&gt;=7,YEAR(H1720)+1,YEAR(H1720)),VLOOKUP(MONTH(H1720),index!$D$2:$G$13,4,0),DAY(H1720)),
DATE(YEAR(H1720)+1,MONTH(H1720),DAY(H1720)))))-H1720))+H1720)</f>
        <v/>
      </c>
      <c r="J1720" s="9" t="str">
        <f t="shared" si="178"/>
        <v/>
      </c>
      <c r="K1720" s="11" t="str">
        <f t="shared" si="179"/>
        <v/>
      </c>
      <c r="L1720" s="11" t="str">
        <f t="shared" si="180"/>
        <v/>
      </c>
      <c r="M1720" s="11" t="str">
        <f>IF(A1720="","",VLOOKUP(E1720,index!$A$1:$B$6,2,0)*K1720*G1720)</f>
        <v/>
      </c>
      <c r="N1720" s="11" t="str">
        <f>IF(A1720="","",-PMT(G1720*VLOOKUP(E1720,index!$A$1:$B$6,2,0),C1720,F1720,0,0))</f>
        <v/>
      </c>
      <c r="O1720" s="11" t="str">
        <f t="shared" si="181"/>
        <v/>
      </c>
      <c r="P1720" s="11" t="str">
        <f t="shared" si="176"/>
        <v/>
      </c>
    </row>
    <row r="1721" spans="1:16" x14ac:dyDescent="0.25">
      <c r="A1721" s="9" t="str">
        <f>IF(A1720="","",IF(B1720&lt;C1720,A1720,IF(A1720=MAX('entry data'!$B$8:$B$507),"",A1720+1)))</f>
        <v/>
      </c>
      <c r="B1721" s="9" t="str">
        <f t="shared" si="177"/>
        <v/>
      </c>
      <c r="C1721" s="9" t="str">
        <f>IF(ISERROR(VLOOKUP(A1721,'entry data'!B:G,6,0)),"",VLOOKUP(A1721,'entry data'!B:G,6,0))</f>
        <v/>
      </c>
      <c r="D1721" s="9" t="str">
        <f>IF(ISERROR(VLOOKUP(A1721,'entry data'!B:C,2,0)),"",VLOOKUP(A1721,'entry data'!B:C,2,0))</f>
        <v/>
      </c>
      <c r="E1721" s="9" t="str">
        <f>IF(ISERROR(VLOOKUP(A1721,'entry data'!B:E,4,0)),"",VLOOKUP(A1721,'entry data'!B:E,4,0))</f>
        <v/>
      </c>
      <c r="F1721" s="11" t="str">
        <f>IF(A1721="","",IF(ISERROR(VLOOKUP(A1721,'entry data'!B:F,5,0)),"",VLOOKUP(A1721,'entry data'!B:F,5,0)))</f>
        <v/>
      </c>
      <c r="G1721" s="12" t="str">
        <f>IF(A1721="","",IF(ISERROR(VLOOKUP(A1721,'entry data'!B:I,8,0)),"",VLOOKUP(A1721,'entry data'!B:I,7,0)))</f>
        <v/>
      </c>
      <c r="H1721" s="13" t="str">
        <f>IF(A1721="","",IF(B1721=1,VLOOKUP(A1721,'entry data'!B:D,3,0),I1720))</f>
        <v/>
      </c>
      <c r="I1721" s="14" t="str">
        <f>IF(A1721="","",IF(E1721="weekly",7,IF(E1721="fortnightly",14,IF(E1721="monthly",DATE(IF(MONTH(H1721)=12,YEAR(H1721)+1,YEAR(H1721)),VLOOKUP(MONTH(H1721),index!$D$2:$G$13,2,0),DAY(H1721)),
IF(E1721="quarterly",DATE(IF(MONTH(H1721)&gt;=10,YEAR(H1721)+1,YEAR(H1721)),VLOOKUP(MONTH(H1721),index!$D$2:$G$13,3,0),DAY(H1721)),
IF(E1721="halfyearly",DATE(IF(MONTH(H1721)&gt;=7,YEAR(H1721)+1,YEAR(H1721)),VLOOKUP(MONTH(H1721),index!$D$2:$G$13,4,0),DAY(H1721)),
DATE(YEAR(H1721)+1,MONTH(H1721),DAY(H1721)))))-H1721))+H1721)</f>
        <v/>
      </c>
      <c r="J1721" s="9" t="str">
        <f t="shared" si="178"/>
        <v/>
      </c>
      <c r="K1721" s="11" t="str">
        <f t="shared" si="179"/>
        <v/>
      </c>
      <c r="L1721" s="11" t="str">
        <f t="shared" si="180"/>
        <v/>
      </c>
      <c r="M1721" s="11" t="str">
        <f>IF(A1721="","",VLOOKUP(E1721,index!$A$1:$B$6,2,0)*K1721*G1721)</f>
        <v/>
      </c>
      <c r="N1721" s="11" t="str">
        <f>IF(A1721="","",-PMT(G1721*VLOOKUP(E1721,index!$A$1:$B$6,2,0),C1721,F1721,0,0))</f>
        <v/>
      </c>
      <c r="O1721" s="11" t="str">
        <f t="shared" si="181"/>
        <v/>
      </c>
      <c r="P1721" s="11" t="str">
        <f t="shared" si="176"/>
        <v/>
      </c>
    </row>
    <row r="1722" spans="1:16" x14ac:dyDescent="0.25">
      <c r="A1722" s="9" t="str">
        <f>IF(A1721="","",IF(B1721&lt;C1721,A1721,IF(A1721=MAX('entry data'!$B$8:$B$507),"",A1721+1)))</f>
        <v/>
      </c>
      <c r="B1722" s="9" t="str">
        <f t="shared" si="177"/>
        <v/>
      </c>
      <c r="C1722" s="9" t="str">
        <f>IF(ISERROR(VLOOKUP(A1722,'entry data'!B:G,6,0)),"",VLOOKUP(A1722,'entry data'!B:G,6,0))</f>
        <v/>
      </c>
      <c r="D1722" s="9" t="str">
        <f>IF(ISERROR(VLOOKUP(A1722,'entry data'!B:C,2,0)),"",VLOOKUP(A1722,'entry data'!B:C,2,0))</f>
        <v/>
      </c>
      <c r="E1722" s="9" t="str">
        <f>IF(ISERROR(VLOOKUP(A1722,'entry data'!B:E,4,0)),"",VLOOKUP(A1722,'entry data'!B:E,4,0))</f>
        <v/>
      </c>
      <c r="F1722" s="11" t="str">
        <f>IF(A1722="","",IF(ISERROR(VLOOKUP(A1722,'entry data'!B:F,5,0)),"",VLOOKUP(A1722,'entry data'!B:F,5,0)))</f>
        <v/>
      </c>
      <c r="G1722" s="12" t="str">
        <f>IF(A1722="","",IF(ISERROR(VLOOKUP(A1722,'entry data'!B:I,8,0)),"",VLOOKUP(A1722,'entry data'!B:I,7,0)))</f>
        <v/>
      </c>
      <c r="H1722" s="13" t="str">
        <f>IF(A1722="","",IF(B1722=1,VLOOKUP(A1722,'entry data'!B:D,3,0),I1721))</f>
        <v/>
      </c>
      <c r="I1722" s="14" t="str">
        <f>IF(A1722="","",IF(E1722="weekly",7,IF(E1722="fortnightly",14,IF(E1722="monthly",DATE(IF(MONTH(H1722)=12,YEAR(H1722)+1,YEAR(H1722)),VLOOKUP(MONTH(H1722),index!$D$2:$G$13,2,0),DAY(H1722)),
IF(E1722="quarterly",DATE(IF(MONTH(H1722)&gt;=10,YEAR(H1722)+1,YEAR(H1722)),VLOOKUP(MONTH(H1722),index!$D$2:$G$13,3,0),DAY(H1722)),
IF(E1722="halfyearly",DATE(IF(MONTH(H1722)&gt;=7,YEAR(H1722)+1,YEAR(H1722)),VLOOKUP(MONTH(H1722),index!$D$2:$G$13,4,0),DAY(H1722)),
DATE(YEAR(H1722)+1,MONTH(H1722),DAY(H1722)))))-H1722))+H1722)</f>
        <v/>
      </c>
      <c r="J1722" s="9" t="str">
        <f t="shared" si="178"/>
        <v/>
      </c>
      <c r="K1722" s="11" t="str">
        <f t="shared" si="179"/>
        <v/>
      </c>
      <c r="L1722" s="11" t="str">
        <f t="shared" si="180"/>
        <v/>
      </c>
      <c r="M1722" s="11" t="str">
        <f>IF(A1722="","",VLOOKUP(E1722,index!$A$1:$B$6,2,0)*K1722*G1722)</f>
        <v/>
      </c>
      <c r="N1722" s="11" t="str">
        <f>IF(A1722="","",-PMT(G1722*VLOOKUP(E1722,index!$A$1:$B$6,2,0),C1722,F1722,0,0))</f>
        <v/>
      </c>
      <c r="O1722" s="11" t="str">
        <f t="shared" si="181"/>
        <v/>
      </c>
      <c r="P1722" s="11" t="str">
        <f t="shared" si="176"/>
        <v/>
      </c>
    </row>
    <row r="1723" spans="1:16" x14ac:dyDescent="0.25">
      <c r="A1723" s="9" t="str">
        <f>IF(A1722="","",IF(B1722&lt;C1722,A1722,IF(A1722=MAX('entry data'!$B$8:$B$507),"",A1722+1)))</f>
        <v/>
      </c>
      <c r="B1723" s="9" t="str">
        <f t="shared" si="177"/>
        <v/>
      </c>
      <c r="C1723" s="9" t="str">
        <f>IF(ISERROR(VLOOKUP(A1723,'entry data'!B:G,6,0)),"",VLOOKUP(A1723,'entry data'!B:G,6,0))</f>
        <v/>
      </c>
      <c r="D1723" s="9" t="str">
        <f>IF(ISERROR(VLOOKUP(A1723,'entry data'!B:C,2,0)),"",VLOOKUP(A1723,'entry data'!B:C,2,0))</f>
        <v/>
      </c>
      <c r="E1723" s="9" t="str">
        <f>IF(ISERROR(VLOOKUP(A1723,'entry data'!B:E,4,0)),"",VLOOKUP(A1723,'entry data'!B:E,4,0))</f>
        <v/>
      </c>
      <c r="F1723" s="11" t="str">
        <f>IF(A1723="","",IF(ISERROR(VLOOKUP(A1723,'entry data'!B:F,5,0)),"",VLOOKUP(A1723,'entry data'!B:F,5,0)))</f>
        <v/>
      </c>
      <c r="G1723" s="12" t="str">
        <f>IF(A1723="","",IF(ISERROR(VLOOKUP(A1723,'entry data'!B:I,8,0)),"",VLOOKUP(A1723,'entry data'!B:I,7,0)))</f>
        <v/>
      </c>
      <c r="H1723" s="13" t="str">
        <f>IF(A1723="","",IF(B1723=1,VLOOKUP(A1723,'entry data'!B:D,3,0),I1722))</f>
        <v/>
      </c>
      <c r="I1723" s="14" t="str">
        <f>IF(A1723="","",IF(E1723="weekly",7,IF(E1723="fortnightly",14,IF(E1723="monthly",DATE(IF(MONTH(H1723)=12,YEAR(H1723)+1,YEAR(H1723)),VLOOKUP(MONTH(H1723),index!$D$2:$G$13,2,0),DAY(H1723)),
IF(E1723="quarterly",DATE(IF(MONTH(H1723)&gt;=10,YEAR(H1723)+1,YEAR(H1723)),VLOOKUP(MONTH(H1723),index!$D$2:$G$13,3,0),DAY(H1723)),
IF(E1723="halfyearly",DATE(IF(MONTH(H1723)&gt;=7,YEAR(H1723)+1,YEAR(H1723)),VLOOKUP(MONTH(H1723),index!$D$2:$G$13,4,0),DAY(H1723)),
DATE(YEAR(H1723)+1,MONTH(H1723),DAY(H1723)))))-H1723))+H1723)</f>
        <v/>
      </c>
      <c r="J1723" s="9" t="str">
        <f t="shared" si="178"/>
        <v/>
      </c>
      <c r="K1723" s="11" t="str">
        <f t="shared" si="179"/>
        <v/>
      </c>
      <c r="L1723" s="11" t="str">
        <f t="shared" si="180"/>
        <v/>
      </c>
      <c r="M1723" s="11" t="str">
        <f>IF(A1723="","",VLOOKUP(E1723,index!$A$1:$B$6,2,0)*K1723*G1723)</f>
        <v/>
      </c>
      <c r="N1723" s="11" t="str">
        <f>IF(A1723="","",-PMT(G1723*VLOOKUP(E1723,index!$A$1:$B$6,2,0),C1723,F1723,0,0))</f>
        <v/>
      </c>
      <c r="O1723" s="11" t="str">
        <f t="shared" si="181"/>
        <v/>
      </c>
      <c r="P1723" s="11" t="str">
        <f t="shared" si="176"/>
        <v/>
      </c>
    </row>
    <row r="1724" spans="1:16" x14ac:dyDescent="0.25">
      <c r="A1724" s="9" t="str">
        <f>IF(A1723="","",IF(B1723&lt;C1723,A1723,IF(A1723=MAX('entry data'!$B$8:$B$507),"",A1723+1)))</f>
        <v/>
      </c>
      <c r="B1724" s="9" t="str">
        <f t="shared" si="177"/>
        <v/>
      </c>
      <c r="C1724" s="9" t="str">
        <f>IF(ISERROR(VLOOKUP(A1724,'entry data'!B:G,6,0)),"",VLOOKUP(A1724,'entry data'!B:G,6,0))</f>
        <v/>
      </c>
      <c r="D1724" s="9" t="str">
        <f>IF(ISERROR(VLOOKUP(A1724,'entry data'!B:C,2,0)),"",VLOOKUP(A1724,'entry data'!B:C,2,0))</f>
        <v/>
      </c>
      <c r="E1724" s="9" t="str">
        <f>IF(ISERROR(VLOOKUP(A1724,'entry data'!B:E,4,0)),"",VLOOKUP(A1724,'entry data'!B:E,4,0))</f>
        <v/>
      </c>
      <c r="F1724" s="11" t="str">
        <f>IF(A1724="","",IF(ISERROR(VLOOKUP(A1724,'entry data'!B:F,5,0)),"",VLOOKUP(A1724,'entry data'!B:F,5,0)))</f>
        <v/>
      </c>
      <c r="G1724" s="12" t="str">
        <f>IF(A1724="","",IF(ISERROR(VLOOKUP(A1724,'entry data'!B:I,8,0)),"",VLOOKUP(A1724,'entry data'!B:I,7,0)))</f>
        <v/>
      </c>
      <c r="H1724" s="13" t="str">
        <f>IF(A1724="","",IF(B1724=1,VLOOKUP(A1724,'entry data'!B:D,3,0),I1723))</f>
        <v/>
      </c>
      <c r="I1724" s="14" t="str">
        <f>IF(A1724="","",IF(E1724="weekly",7,IF(E1724="fortnightly",14,IF(E1724="monthly",DATE(IF(MONTH(H1724)=12,YEAR(H1724)+1,YEAR(H1724)),VLOOKUP(MONTH(H1724),index!$D$2:$G$13,2,0),DAY(H1724)),
IF(E1724="quarterly",DATE(IF(MONTH(H1724)&gt;=10,YEAR(H1724)+1,YEAR(H1724)),VLOOKUP(MONTH(H1724),index!$D$2:$G$13,3,0),DAY(H1724)),
IF(E1724="halfyearly",DATE(IF(MONTH(H1724)&gt;=7,YEAR(H1724)+1,YEAR(H1724)),VLOOKUP(MONTH(H1724),index!$D$2:$G$13,4,0),DAY(H1724)),
DATE(YEAR(H1724)+1,MONTH(H1724),DAY(H1724)))))-H1724))+H1724)</f>
        <v/>
      </c>
      <c r="J1724" s="9" t="str">
        <f t="shared" si="178"/>
        <v/>
      </c>
      <c r="K1724" s="11" t="str">
        <f t="shared" si="179"/>
        <v/>
      </c>
      <c r="L1724" s="11" t="str">
        <f t="shared" si="180"/>
        <v/>
      </c>
      <c r="M1724" s="11" t="str">
        <f>IF(A1724="","",VLOOKUP(E1724,index!$A$1:$B$6,2,0)*K1724*G1724)</f>
        <v/>
      </c>
      <c r="N1724" s="11" t="str">
        <f>IF(A1724="","",-PMT(G1724*VLOOKUP(E1724,index!$A$1:$B$6,2,0),C1724,F1724,0,0))</f>
        <v/>
      </c>
      <c r="O1724" s="11" t="str">
        <f t="shared" si="181"/>
        <v/>
      </c>
      <c r="P1724" s="11" t="str">
        <f t="shared" si="176"/>
        <v/>
      </c>
    </row>
    <row r="1725" spans="1:16" x14ac:dyDescent="0.25">
      <c r="A1725" s="9" t="str">
        <f>IF(A1724="","",IF(B1724&lt;C1724,A1724,IF(A1724=MAX('entry data'!$B$8:$B$507),"",A1724+1)))</f>
        <v/>
      </c>
      <c r="B1725" s="9" t="str">
        <f t="shared" si="177"/>
        <v/>
      </c>
      <c r="C1725" s="9" t="str">
        <f>IF(ISERROR(VLOOKUP(A1725,'entry data'!B:G,6,0)),"",VLOOKUP(A1725,'entry data'!B:G,6,0))</f>
        <v/>
      </c>
      <c r="D1725" s="9" t="str">
        <f>IF(ISERROR(VLOOKUP(A1725,'entry data'!B:C,2,0)),"",VLOOKUP(A1725,'entry data'!B:C,2,0))</f>
        <v/>
      </c>
      <c r="E1725" s="9" t="str">
        <f>IF(ISERROR(VLOOKUP(A1725,'entry data'!B:E,4,0)),"",VLOOKUP(A1725,'entry data'!B:E,4,0))</f>
        <v/>
      </c>
      <c r="F1725" s="11" t="str">
        <f>IF(A1725="","",IF(ISERROR(VLOOKUP(A1725,'entry data'!B:F,5,0)),"",VLOOKUP(A1725,'entry data'!B:F,5,0)))</f>
        <v/>
      </c>
      <c r="G1725" s="12" t="str">
        <f>IF(A1725="","",IF(ISERROR(VLOOKUP(A1725,'entry data'!B:I,8,0)),"",VLOOKUP(A1725,'entry data'!B:I,7,0)))</f>
        <v/>
      </c>
      <c r="H1725" s="13" t="str">
        <f>IF(A1725="","",IF(B1725=1,VLOOKUP(A1725,'entry data'!B:D,3,0),I1724))</f>
        <v/>
      </c>
      <c r="I1725" s="14" t="str">
        <f>IF(A1725="","",IF(E1725="weekly",7,IF(E1725="fortnightly",14,IF(E1725="monthly",DATE(IF(MONTH(H1725)=12,YEAR(H1725)+1,YEAR(H1725)),VLOOKUP(MONTH(H1725),index!$D$2:$G$13,2,0),DAY(H1725)),
IF(E1725="quarterly",DATE(IF(MONTH(H1725)&gt;=10,YEAR(H1725)+1,YEAR(H1725)),VLOOKUP(MONTH(H1725),index!$D$2:$G$13,3,0),DAY(H1725)),
IF(E1725="halfyearly",DATE(IF(MONTH(H1725)&gt;=7,YEAR(H1725)+1,YEAR(H1725)),VLOOKUP(MONTH(H1725),index!$D$2:$G$13,4,0),DAY(H1725)),
DATE(YEAR(H1725)+1,MONTH(H1725),DAY(H1725)))))-H1725))+H1725)</f>
        <v/>
      </c>
      <c r="J1725" s="9" t="str">
        <f t="shared" si="178"/>
        <v/>
      </c>
      <c r="K1725" s="11" t="str">
        <f t="shared" si="179"/>
        <v/>
      </c>
      <c r="L1725" s="11" t="str">
        <f t="shared" si="180"/>
        <v/>
      </c>
      <c r="M1725" s="11" t="str">
        <f>IF(A1725="","",VLOOKUP(E1725,index!$A$1:$B$6,2,0)*K1725*G1725)</f>
        <v/>
      </c>
      <c r="N1725" s="11" t="str">
        <f>IF(A1725="","",-PMT(G1725*VLOOKUP(E1725,index!$A$1:$B$6,2,0),C1725,F1725,0,0))</f>
        <v/>
      </c>
      <c r="O1725" s="11" t="str">
        <f t="shared" si="181"/>
        <v/>
      </c>
      <c r="P1725" s="11" t="str">
        <f t="shared" si="176"/>
        <v/>
      </c>
    </row>
    <row r="1726" spans="1:16" x14ac:dyDescent="0.25">
      <c r="A1726" s="9" t="str">
        <f>IF(A1725="","",IF(B1725&lt;C1725,A1725,IF(A1725=MAX('entry data'!$B$8:$B$507),"",A1725+1)))</f>
        <v/>
      </c>
      <c r="B1726" s="9" t="str">
        <f t="shared" si="177"/>
        <v/>
      </c>
      <c r="C1726" s="9" t="str">
        <f>IF(ISERROR(VLOOKUP(A1726,'entry data'!B:G,6,0)),"",VLOOKUP(A1726,'entry data'!B:G,6,0))</f>
        <v/>
      </c>
      <c r="D1726" s="9" t="str">
        <f>IF(ISERROR(VLOOKUP(A1726,'entry data'!B:C,2,0)),"",VLOOKUP(A1726,'entry data'!B:C,2,0))</f>
        <v/>
      </c>
      <c r="E1726" s="9" t="str">
        <f>IF(ISERROR(VLOOKUP(A1726,'entry data'!B:E,4,0)),"",VLOOKUP(A1726,'entry data'!B:E,4,0))</f>
        <v/>
      </c>
      <c r="F1726" s="11" t="str">
        <f>IF(A1726="","",IF(ISERROR(VLOOKUP(A1726,'entry data'!B:F,5,0)),"",VLOOKUP(A1726,'entry data'!B:F,5,0)))</f>
        <v/>
      </c>
      <c r="G1726" s="12" t="str">
        <f>IF(A1726="","",IF(ISERROR(VLOOKUP(A1726,'entry data'!B:I,8,0)),"",VLOOKUP(A1726,'entry data'!B:I,7,0)))</f>
        <v/>
      </c>
      <c r="H1726" s="13" t="str">
        <f>IF(A1726="","",IF(B1726=1,VLOOKUP(A1726,'entry data'!B:D,3,0),I1725))</f>
        <v/>
      </c>
      <c r="I1726" s="14" t="str">
        <f>IF(A1726="","",IF(E1726="weekly",7,IF(E1726="fortnightly",14,IF(E1726="monthly",DATE(IF(MONTH(H1726)=12,YEAR(H1726)+1,YEAR(H1726)),VLOOKUP(MONTH(H1726),index!$D$2:$G$13,2,0),DAY(H1726)),
IF(E1726="quarterly",DATE(IF(MONTH(H1726)&gt;=10,YEAR(H1726)+1,YEAR(H1726)),VLOOKUP(MONTH(H1726),index!$D$2:$G$13,3,0),DAY(H1726)),
IF(E1726="halfyearly",DATE(IF(MONTH(H1726)&gt;=7,YEAR(H1726)+1,YEAR(H1726)),VLOOKUP(MONTH(H1726),index!$D$2:$G$13,4,0),DAY(H1726)),
DATE(YEAR(H1726)+1,MONTH(H1726),DAY(H1726)))))-H1726))+H1726)</f>
        <v/>
      </c>
      <c r="J1726" s="9" t="str">
        <f t="shared" si="178"/>
        <v/>
      </c>
      <c r="K1726" s="11" t="str">
        <f t="shared" si="179"/>
        <v/>
      </c>
      <c r="L1726" s="11" t="str">
        <f t="shared" si="180"/>
        <v/>
      </c>
      <c r="M1726" s="11" t="str">
        <f>IF(A1726="","",VLOOKUP(E1726,index!$A$1:$B$6,2,0)*K1726*G1726)</f>
        <v/>
      </c>
      <c r="N1726" s="11" t="str">
        <f>IF(A1726="","",-PMT(G1726*VLOOKUP(E1726,index!$A$1:$B$6,2,0),C1726,F1726,0,0))</f>
        <v/>
      </c>
      <c r="O1726" s="11" t="str">
        <f t="shared" si="181"/>
        <v/>
      </c>
      <c r="P1726" s="11" t="str">
        <f t="shared" si="176"/>
        <v/>
      </c>
    </row>
    <row r="1727" spans="1:16" x14ac:dyDescent="0.25">
      <c r="A1727" s="9" t="str">
        <f>IF(A1726="","",IF(B1726&lt;C1726,A1726,IF(A1726=MAX('entry data'!$B$8:$B$507),"",A1726+1)))</f>
        <v/>
      </c>
      <c r="B1727" s="9" t="str">
        <f t="shared" si="177"/>
        <v/>
      </c>
      <c r="C1727" s="9" t="str">
        <f>IF(ISERROR(VLOOKUP(A1727,'entry data'!B:G,6,0)),"",VLOOKUP(A1727,'entry data'!B:G,6,0))</f>
        <v/>
      </c>
      <c r="D1727" s="9" t="str">
        <f>IF(ISERROR(VLOOKUP(A1727,'entry data'!B:C,2,0)),"",VLOOKUP(A1727,'entry data'!B:C,2,0))</f>
        <v/>
      </c>
      <c r="E1727" s="9" t="str">
        <f>IF(ISERROR(VLOOKUP(A1727,'entry data'!B:E,4,0)),"",VLOOKUP(A1727,'entry data'!B:E,4,0))</f>
        <v/>
      </c>
      <c r="F1727" s="11" t="str">
        <f>IF(A1727="","",IF(ISERROR(VLOOKUP(A1727,'entry data'!B:F,5,0)),"",VLOOKUP(A1727,'entry data'!B:F,5,0)))</f>
        <v/>
      </c>
      <c r="G1727" s="12" t="str">
        <f>IF(A1727="","",IF(ISERROR(VLOOKUP(A1727,'entry data'!B:I,8,0)),"",VLOOKUP(A1727,'entry data'!B:I,7,0)))</f>
        <v/>
      </c>
      <c r="H1727" s="13" t="str">
        <f>IF(A1727="","",IF(B1727=1,VLOOKUP(A1727,'entry data'!B:D,3,0),I1726))</f>
        <v/>
      </c>
      <c r="I1727" s="14" t="str">
        <f>IF(A1727="","",IF(E1727="weekly",7,IF(E1727="fortnightly",14,IF(E1727="monthly",DATE(IF(MONTH(H1727)=12,YEAR(H1727)+1,YEAR(H1727)),VLOOKUP(MONTH(H1727),index!$D$2:$G$13,2,0),DAY(H1727)),
IF(E1727="quarterly",DATE(IF(MONTH(H1727)&gt;=10,YEAR(H1727)+1,YEAR(H1727)),VLOOKUP(MONTH(H1727),index!$D$2:$G$13,3,0),DAY(H1727)),
IF(E1727="halfyearly",DATE(IF(MONTH(H1727)&gt;=7,YEAR(H1727)+1,YEAR(H1727)),VLOOKUP(MONTH(H1727),index!$D$2:$G$13,4,0),DAY(H1727)),
DATE(YEAR(H1727)+1,MONTH(H1727),DAY(H1727)))))-H1727))+H1727)</f>
        <v/>
      </c>
      <c r="J1727" s="9" t="str">
        <f t="shared" si="178"/>
        <v/>
      </c>
      <c r="K1727" s="11" t="str">
        <f t="shared" si="179"/>
        <v/>
      </c>
      <c r="L1727" s="11" t="str">
        <f t="shared" si="180"/>
        <v/>
      </c>
      <c r="M1727" s="11" t="str">
        <f>IF(A1727="","",VLOOKUP(E1727,index!$A$1:$B$6,2,0)*K1727*G1727)</f>
        <v/>
      </c>
      <c r="N1727" s="11" t="str">
        <f>IF(A1727="","",-PMT(G1727*VLOOKUP(E1727,index!$A$1:$B$6,2,0),C1727,F1727,0,0))</f>
        <v/>
      </c>
      <c r="O1727" s="11" t="str">
        <f t="shared" si="181"/>
        <v/>
      </c>
      <c r="P1727" s="11" t="str">
        <f t="shared" si="176"/>
        <v/>
      </c>
    </row>
    <row r="1728" spans="1:16" x14ac:dyDescent="0.25">
      <c r="A1728" s="9" t="str">
        <f>IF(A1727="","",IF(B1727&lt;C1727,A1727,IF(A1727=MAX('entry data'!$B$8:$B$507),"",A1727+1)))</f>
        <v/>
      </c>
      <c r="B1728" s="9" t="str">
        <f t="shared" si="177"/>
        <v/>
      </c>
      <c r="C1728" s="9" t="str">
        <f>IF(ISERROR(VLOOKUP(A1728,'entry data'!B:G,6,0)),"",VLOOKUP(A1728,'entry data'!B:G,6,0))</f>
        <v/>
      </c>
      <c r="D1728" s="9" t="str">
        <f>IF(ISERROR(VLOOKUP(A1728,'entry data'!B:C,2,0)),"",VLOOKUP(A1728,'entry data'!B:C,2,0))</f>
        <v/>
      </c>
      <c r="E1728" s="9" t="str">
        <f>IF(ISERROR(VLOOKUP(A1728,'entry data'!B:E,4,0)),"",VLOOKUP(A1728,'entry data'!B:E,4,0))</f>
        <v/>
      </c>
      <c r="F1728" s="11" t="str">
        <f>IF(A1728="","",IF(ISERROR(VLOOKUP(A1728,'entry data'!B:F,5,0)),"",VLOOKUP(A1728,'entry data'!B:F,5,0)))</f>
        <v/>
      </c>
      <c r="G1728" s="12" t="str">
        <f>IF(A1728="","",IF(ISERROR(VLOOKUP(A1728,'entry data'!B:I,8,0)),"",VLOOKUP(A1728,'entry data'!B:I,7,0)))</f>
        <v/>
      </c>
      <c r="H1728" s="13" t="str">
        <f>IF(A1728="","",IF(B1728=1,VLOOKUP(A1728,'entry data'!B:D,3,0),I1727))</f>
        <v/>
      </c>
      <c r="I1728" s="14" t="str">
        <f>IF(A1728="","",IF(E1728="weekly",7,IF(E1728="fortnightly",14,IF(E1728="monthly",DATE(IF(MONTH(H1728)=12,YEAR(H1728)+1,YEAR(H1728)),VLOOKUP(MONTH(H1728),index!$D$2:$G$13,2,0),DAY(H1728)),
IF(E1728="quarterly",DATE(IF(MONTH(H1728)&gt;=10,YEAR(H1728)+1,YEAR(H1728)),VLOOKUP(MONTH(H1728),index!$D$2:$G$13,3,0),DAY(H1728)),
IF(E1728="halfyearly",DATE(IF(MONTH(H1728)&gt;=7,YEAR(H1728)+1,YEAR(H1728)),VLOOKUP(MONTH(H1728),index!$D$2:$G$13,4,0),DAY(H1728)),
DATE(YEAR(H1728)+1,MONTH(H1728),DAY(H1728)))))-H1728))+H1728)</f>
        <v/>
      </c>
      <c r="J1728" s="9" t="str">
        <f t="shared" si="178"/>
        <v/>
      </c>
      <c r="K1728" s="11" t="str">
        <f t="shared" si="179"/>
        <v/>
      </c>
      <c r="L1728" s="11" t="str">
        <f t="shared" si="180"/>
        <v/>
      </c>
      <c r="M1728" s="11" t="str">
        <f>IF(A1728="","",VLOOKUP(E1728,index!$A$1:$B$6,2,0)*K1728*G1728)</f>
        <v/>
      </c>
      <c r="N1728" s="11" t="str">
        <f>IF(A1728="","",-PMT(G1728*VLOOKUP(E1728,index!$A$1:$B$6,2,0),C1728,F1728,0,0))</f>
        <v/>
      </c>
      <c r="O1728" s="11" t="str">
        <f t="shared" si="181"/>
        <v/>
      </c>
      <c r="P1728" s="11" t="str">
        <f t="shared" si="176"/>
        <v/>
      </c>
    </row>
    <row r="1729" spans="1:16" x14ac:dyDescent="0.25">
      <c r="A1729" s="9" t="str">
        <f>IF(A1728="","",IF(B1728&lt;C1728,A1728,IF(A1728=MAX('entry data'!$B$8:$B$507),"",A1728+1)))</f>
        <v/>
      </c>
      <c r="B1729" s="9" t="str">
        <f t="shared" si="177"/>
        <v/>
      </c>
      <c r="C1729" s="9" t="str">
        <f>IF(ISERROR(VLOOKUP(A1729,'entry data'!B:G,6,0)),"",VLOOKUP(A1729,'entry data'!B:G,6,0))</f>
        <v/>
      </c>
      <c r="D1729" s="9" t="str">
        <f>IF(ISERROR(VLOOKUP(A1729,'entry data'!B:C,2,0)),"",VLOOKUP(A1729,'entry data'!B:C,2,0))</f>
        <v/>
      </c>
      <c r="E1729" s="9" t="str">
        <f>IF(ISERROR(VLOOKUP(A1729,'entry data'!B:E,4,0)),"",VLOOKUP(A1729,'entry data'!B:E,4,0))</f>
        <v/>
      </c>
      <c r="F1729" s="11" t="str">
        <f>IF(A1729="","",IF(ISERROR(VLOOKUP(A1729,'entry data'!B:F,5,0)),"",VLOOKUP(A1729,'entry data'!B:F,5,0)))</f>
        <v/>
      </c>
      <c r="G1729" s="12" t="str">
        <f>IF(A1729="","",IF(ISERROR(VLOOKUP(A1729,'entry data'!B:I,8,0)),"",VLOOKUP(A1729,'entry data'!B:I,7,0)))</f>
        <v/>
      </c>
      <c r="H1729" s="13" t="str">
        <f>IF(A1729="","",IF(B1729=1,VLOOKUP(A1729,'entry data'!B:D,3,0),I1728))</f>
        <v/>
      </c>
      <c r="I1729" s="14" t="str">
        <f>IF(A1729="","",IF(E1729="weekly",7,IF(E1729="fortnightly",14,IF(E1729="monthly",DATE(IF(MONTH(H1729)=12,YEAR(H1729)+1,YEAR(H1729)),VLOOKUP(MONTH(H1729),index!$D$2:$G$13,2,0),DAY(H1729)),
IF(E1729="quarterly",DATE(IF(MONTH(H1729)&gt;=10,YEAR(H1729)+1,YEAR(H1729)),VLOOKUP(MONTH(H1729),index!$D$2:$G$13,3,0),DAY(H1729)),
IF(E1729="halfyearly",DATE(IF(MONTH(H1729)&gt;=7,YEAR(H1729)+1,YEAR(H1729)),VLOOKUP(MONTH(H1729),index!$D$2:$G$13,4,0),DAY(H1729)),
DATE(YEAR(H1729)+1,MONTH(H1729),DAY(H1729)))))-H1729))+H1729)</f>
        <v/>
      </c>
      <c r="J1729" s="9" t="str">
        <f t="shared" si="178"/>
        <v/>
      </c>
      <c r="K1729" s="11" t="str">
        <f t="shared" si="179"/>
        <v/>
      </c>
      <c r="L1729" s="11" t="str">
        <f t="shared" si="180"/>
        <v/>
      </c>
      <c r="M1729" s="11" t="str">
        <f>IF(A1729="","",VLOOKUP(E1729,index!$A$1:$B$6,2,0)*K1729*G1729)</f>
        <v/>
      </c>
      <c r="N1729" s="11" t="str">
        <f>IF(A1729="","",-PMT(G1729*VLOOKUP(E1729,index!$A$1:$B$6,2,0),C1729,F1729,0,0))</f>
        <v/>
      </c>
      <c r="O1729" s="11" t="str">
        <f t="shared" si="181"/>
        <v/>
      </c>
      <c r="P1729" s="11" t="str">
        <f t="shared" si="176"/>
        <v/>
      </c>
    </row>
    <row r="1730" spans="1:16" x14ac:dyDescent="0.25">
      <c r="A1730" s="9" t="str">
        <f>IF(A1729="","",IF(B1729&lt;C1729,A1729,IF(A1729=MAX('entry data'!$B$8:$B$507),"",A1729+1)))</f>
        <v/>
      </c>
      <c r="B1730" s="9" t="str">
        <f t="shared" si="177"/>
        <v/>
      </c>
      <c r="C1730" s="9" t="str">
        <f>IF(ISERROR(VLOOKUP(A1730,'entry data'!B:G,6,0)),"",VLOOKUP(A1730,'entry data'!B:G,6,0))</f>
        <v/>
      </c>
      <c r="D1730" s="9" t="str">
        <f>IF(ISERROR(VLOOKUP(A1730,'entry data'!B:C,2,0)),"",VLOOKUP(A1730,'entry data'!B:C,2,0))</f>
        <v/>
      </c>
      <c r="E1730" s="9" t="str">
        <f>IF(ISERROR(VLOOKUP(A1730,'entry data'!B:E,4,0)),"",VLOOKUP(A1730,'entry data'!B:E,4,0))</f>
        <v/>
      </c>
      <c r="F1730" s="11" t="str">
        <f>IF(A1730="","",IF(ISERROR(VLOOKUP(A1730,'entry data'!B:F,5,0)),"",VLOOKUP(A1730,'entry data'!B:F,5,0)))</f>
        <v/>
      </c>
      <c r="G1730" s="12" t="str">
        <f>IF(A1730="","",IF(ISERROR(VLOOKUP(A1730,'entry data'!B:I,8,0)),"",VLOOKUP(A1730,'entry data'!B:I,7,0)))</f>
        <v/>
      </c>
      <c r="H1730" s="13" t="str">
        <f>IF(A1730="","",IF(B1730=1,VLOOKUP(A1730,'entry data'!B:D,3,0),I1729))</f>
        <v/>
      </c>
      <c r="I1730" s="14" t="str">
        <f>IF(A1730="","",IF(E1730="weekly",7,IF(E1730="fortnightly",14,IF(E1730="monthly",DATE(IF(MONTH(H1730)=12,YEAR(H1730)+1,YEAR(H1730)),VLOOKUP(MONTH(H1730),index!$D$2:$G$13,2,0),DAY(H1730)),
IF(E1730="quarterly",DATE(IF(MONTH(H1730)&gt;=10,YEAR(H1730)+1,YEAR(H1730)),VLOOKUP(MONTH(H1730),index!$D$2:$G$13,3,0),DAY(H1730)),
IF(E1730="halfyearly",DATE(IF(MONTH(H1730)&gt;=7,YEAR(H1730)+1,YEAR(H1730)),VLOOKUP(MONTH(H1730),index!$D$2:$G$13,4,0),DAY(H1730)),
DATE(YEAR(H1730)+1,MONTH(H1730),DAY(H1730)))))-H1730))+H1730)</f>
        <v/>
      </c>
      <c r="J1730" s="9" t="str">
        <f t="shared" si="178"/>
        <v/>
      </c>
      <c r="K1730" s="11" t="str">
        <f t="shared" si="179"/>
        <v/>
      </c>
      <c r="L1730" s="11" t="str">
        <f t="shared" si="180"/>
        <v/>
      </c>
      <c r="M1730" s="11" t="str">
        <f>IF(A1730="","",VLOOKUP(E1730,index!$A$1:$B$6,2,0)*K1730*G1730)</f>
        <v/>
      </c>
      <c r="N1730" s="11" t="str">
        <f>IF(A1730="","",-PMT(G1730*VLOOKUP(E1730,index!$A$1:$B$6,2,0),C1730,F1730,0,0))</f>
        <v/>
      </c>
      <c r="O1730" s="11" t="str">
        <f t="shared" si="181"/>
        <v/>
      </c>
      <c r="P1730" s="11" t="str">
        <f t="shared" si="176"/>
        <v/>
      </c>
    </row>
    <row r="1731" spans="1:16" x14ac:dyDescent="0.25">
      <c r="A1731" s="9" t="str">
        <f>IF(A1730="","",IF(B1730&lt;C1730,A1730,IF(A1730=MAX('entry data'!$B$8:$B$507),"",A1730+1)))</f>
        <v/>
      </c>
      <c r="B1731" s="9" t="str">
        <f t="shared" si="177"/>
        <v/>
      </c>
      <c r="C1731" s="9" t="str">
        <f>IF(ISERROR(VLOOKUP(A1731,'entry data'!B:G,6,0)),"",VLOOKUP(A1731,'entry data'!B:G,6,0))</f>
        <v/>
      </c>
      <c r="D1731" s="9" t="str">
        <f>IF(ISERROR(VLOOKUP(A1731,'entry data'!B:C,2,0)),"",VLOOKUP(A1731,'entry data'!B:C,2,0))</f>
        <v/>
      </c>
      <c r="E1731" s="9" t="str">
        <f>IF(ISERROR(VLOOKUP(A1731,'entry data'!B:E,4,0)),"",VLOOKUP(A1731,'entry data'!B:E,4,0))</f>
        <v/>
      </c>
      <c r="F1731" s="11" t="str">
        <f>IF(A1731="","",IF(ISERROR(VLOOKUP(A1731,'entry data'!B:F,5,0)),"",VLOOKUP(A1731,'entry data'!B:F,5,0)))</f>
        <v/>
      </c>
      <c r="G1731" s="12" t="str">
        <f>IF(A1731="","",IF(ISERROR(VLOOKUP(A1731,'entry data'!B:I,8,0)),"",VLOOKUP(A1731,'entry data'!B:I,7,0)))</f>
        <v/>
      </c>
      <c r="H1731" s="13" t="str">
        <f>IF(A1731="","",IF(B1731=1,VLOOKUP(A1731,'entry data'!B:D,3,0),I1730))</f>
        <v/>
      </c>
      <c r="I1731" s="14" t="str">
        <f>IF(A1731="","",IF(E1731="weekly",7,IF(E1731="fortnightly",14,IF(E1731="monthly",DATE(IF(MONTH(H1731)=12,YEAR(H1731)+1,YEAR(H1731)),VLOOKUP(MONTH(H1731),index!$D$2:$G$13,2,0),DAY(H1731)),
IF(E1731="quarterly",DATE(IF(MONTH(H1731)&gt;=10,YEAR(H1731)+1,YEAR(H1731)),VLOOKUP(MONTH(H1731),index!$D$2:$G$13,3,0),DAY(H1731)),
IF(E1731="halfyearly",DATE(IF(MONTH(H1731)&gt;=7,YEAR(H1731)+1,YEAR(H1731)),VLOOKUP(MONTH(H1731),index!$D$2:$G$13,4,0),DAY(H1731)),
DATE(YEAR(H1731)+1,MONTH(H1731),DAY(H1731)))))-H1731))+H1731)</f>
        <v/>
      </c>
      <c r="J1731" s="9" t="str">
        <f t="shared" si="178"/>
        <v/>
      </c>
      <c r="K1731" s="11" t="str">
        <f t="shared" si="179"/>
        <v/>
      </c>
      <c r="L1731" s="11" t="str">
        <f t="shared" si="180"/>
        <v/>
      </c>
      <c r="M1731" s="11" t="str">
        <f>IF(A1731="","",VLOOKUP(E1731,index!$A$1:$B$6,2,0)*K1731*G1731)</f>
        <v/>
      </c>
      <c r="N1731" s="11" t="str">
        <f>IF(A1731="","",-PMT(G1731*VLOOKUP(E1731,index!$A$1:$B$6,2,0),C1731,F1731,0,0))</f>
        <v/>
      </c>
      <c r="O1731" s="11" t="str">
        <f t="shared" si="181"/>
        <v/>
      </c>
      <c r="P1731" s="11" t="str">
        <f t="shared" ref="P1731:P1794" si="182">IF(A1731="","",IF(J1731&lt;&gt;J1732,O1731,0))</f>
        <v/>
      </c>
    </row>
    <row r="1732" spans="1:16" x14ac:dyDescent="0.25">
      <c r="A1732" s="9" t="str">
        <f>IF(A1731="","",IF(B1731&lt;C1731,A1731,IF(A1731=MAX('entry data'!$B$8:$B$507),"",A1731+1)))</f>
        <v/>
      </c>
      <c r="B1732" s="9" t="str">
        <f t="shared" si="177"/>
        <v/>
      </c>
      <c r="C1732" s="9" t="str">
        <f>IF(ISERROR(VLOOKUP(A1732,'entry data'!B:G,6,0)),"",VLOOKUP(A1732,'entry data'!B:G,6,0))</f>
        <v/>
      </c>
      <c r="D1732" s="9" t="str">
        <f>IF(ISERROR(VLOOKUP(A1732,'entry data'!B:C,2,0)),"",VLOOKUP(A1732,'entry data'!B:C,2,0))</f>
        <v/>
      </c>
      <c r="E1732" s="9" t="str">
        <f>IF(ISERROR(VLOOKUP(A1732,'entry data'!B:E,4,0)),"",VLOOKUP(A1732,'entry data'!B:E,4,0))</f>
        <v/>
      </c>
      <c r="F1732" s="11" t="str">
        <f>IF(A1732="","",IF(ISERROR(VLOOKUP(A1732,'entry data'!B:F,5,0)),"",VLOOKUP(A1732,'entry data'!B:F,5,0)))</f>
        <v/>
      </c>
      <c r="G1732" s="12" t="str">
        <f>IF(A1732="","",IF(ISERROR(VLOOKUP(A1732,'entry data'!B:I,8,0)),"",VLOOKUP(A1732,'entry data'!B:I,7,0)))</f>
        <v/>
      </c>
      <c r="H1732" s="13" t="str">
        <f>IF(A1732="","",IF(B1732=1,VLOOKUP(A1732,'entry data'!B:D,3,0),I1731))</f>
        <v/>
      </c>
      <c r="I1732" s="14" t="str">
        <f>IF(A1732="","",IF(E1732="weekly",7,IF(E1732="fortnightly",14,IF(E1732="monthly",DATE(IF(MONTH(H1732)=12,YEAR(H1732)+1,YEAR(H1732)),VLOOKUP(MONTH(H1732),index!$D$2:$G$13,2,0),DAY(H1732)),
IF(E1732="quarterly",DATE(IF(MONTH(H1732)&gt;=10,YEAR(H1732)+1,YEAR(H1732)),VLOOKUP(MONTH(H1732),index!$D$2:$G$13,3,0),DAY(H1732)),
IF(E1732="halfyearly",DATE(IF(MONTH(H1732)&gt;=7,YEAR(H1732)+1,YEAR(H1732)),VLOOKUP(MONTH(H1732),index!$D$2:$G$13,4,0),DAY(H1732)),
DATE(YEAR(H1732)+1,MONTH(H1732),DAY(H1732)))))-H1732))+H1732)</f>
        <v/>
      </c>
      <c r="J1732" s="9" t="str">
        <f t="shared" si="178"/>
        <v/>
      </c>
      <c r="K1732" s="11" t="str">
        <f t="shared" si="179"/>
        <v/>
      </c>
      <c r="L1732" s="11" t="str">
        <f t="shared" si="180"/>
        <v/>
      </c>
      <c r="M1732" s="11" t="str">
        <f>IF(A1732="","",VLOOKUP(E1732,index!$A$1:$B$6,2,0)*K1732*G1732)</f>
        <v/>
      </c>
      <c r="N1732" s="11" t="str">
        <f>IF(A1732="","",-PMT(G1732*VLOOKUP(E1732,index!$A$1:$B$6,2,0),C1732,F1732,0,0))</f>
        <v/>
      </c>
      <c r="O1732" s="11" t="str">
        <f t="shared" si="181"/>
        <v/>
      </c>
      <c r="P1732" s="11" t="str">
        <f t="shared" si="182"/>
        <v/>
      </c>
    </row>
    <row r="1733" spans="1:16" x14ac:dyDescent="0.25">
      <c r="A1733" s="9" t="str">
        <f>IF(A1732="","",IF(B1732&lt;C1732,A1732,IF(A1732=MAX('entry data'!$B$8:$B$507),"",A1732+1)))</f>
        <v/>
      </c>
      <c r="B1733" s="9" t="str">
        <f t="shared" si="177"/>
        <v/>
      </c>
      <c r="C1733" s="9" t="str">
        <f>IF(ISERROR(VLOOKUP(A1733,'entry data'!B:G,6,0)),"",VLOOKUP(A1733,'entry data'!B:G,6,0))</f>
        <v/>
      </c>
      <c r="D1733" s="9" t="str">
        <f>IF(ISERROR(VLOOKUP(A1733,'entry data'!B:C,2,0)),"",VLOOKUP(A1733,'entry data'!B:C,2,0))</f>
        <v/>
      </c>
      <c r="E1733" s="9" t="str">
        <f>IF(ISERROR(VLOOKUP(A1733,'entry data'!B:E,4,0)),"",VLOOKUP(A1733,'entry data'!B:E,4,0))</f>
        <v/>
      </c>
      <c r="F1733" s="11" t="str">
        <f>IF(A1733="","",IF(ISERROR(VLOOKUP(A1733,'entry data'!B:F,5,0)),"",VLOOKUP(A1733,'entry data'!B:F,5,0)))</f>
        <v/>
      </c>
      <c r="G1733" s="12" t="str">
        <f>IF(A1733="","",IF(ISERROR(VLOOKUP(A1733,'entry data'!B:I,8,0)),"",VLOOKUP(A1733,'entry data'!B:I,7,0)))</f>
        <v/>
      </c>
      <c r="H1733" s="13" t="str">
        <f>IF(A1733="","",IF(B1733=1,VLOOKUP(A1733,'entry data'!B:D,3,0),I1732))</f>
        <v/>
      </c>
      <c r="I1733" s="14" t="str">
        <f>IF(A1733="","",IF(E1733="weekly",7,IF(E1733="fortnightly",14,IF(E1733="monthly",DATE(IF(MONTH(H1733)=12,YEAR(H1733)+1,YEAR(H1733)),VLOOKUP(MONTH(H1733),index!$D$2:$G$13,2,0),DAY(H1733)),
IF(E1733="quarterly",DATE(IF(MONTH(H1733)&gt;=10,YEAR(H1733)+1,YEAR(H1733)),VLOOKUP(MONTH(H1733),index!$D$2:$G$13,3,0),DAY(H1733)),
IF(E1733="halfyearly",DATE(IF(MONTH(H1733)&gt;=7,YEAR(H1733)+1,YEAR(H1733)),VLOOKUP(MONTH(H1733),index!$D$2:$G$13,4,0),DAY(H1733)),
DATE(YEAR(H1733)+1,MONTH(H1733),DAY(H1733)))))-H1733))+H1733)</f>
        <v/>
      </c>
      <c r="J1733" s="9" t="str">
        <f t="shared" si="178"/>
        <v/>
      </c>
      <c r="K1733" s="11" t="str">
        <f t="shared" si="179"/>
        <v/>
      </c>
      <c r="L1733" s="11" t="str">
        <f t="shared" si="180"/>
        <v/>
      </c>
      <c r="M1733" s="11" t="str">
        <f>IF(A1733="","",VLOOKUP(E1733,index!$A$1:$B$6,2,0)*K1733*G1733)</f>
        <v/>
      </c>
      <c r="N1733" s="11" t="str">
        <f>IF(A1733="","",-PMT(G1733*VLOOKUP(E1733,index!$A$1:$B$6,2,0),C1733,F1733,0,0))</f>
        <v/>
      </c>
      <c r="O1733" s="11" t="str">
        <f t="shared" si="181"/>
        <v/>
      </c>
      <c r="P1733" s="11" t="str">
        <f t="shared" si="182"/>
        <v/>
      </c>
    </row>
    <row r="1734" spans="1:16" x14ac:dyDescent="0.25">
      <c r="A1734" s="9" t="str">
        <f>IF(A1733="","",IF(B1733&lt;C1733,A1733,IF(A1733=MAX('entry data'!$B$8:$B$507),"",A1733+1)))</f>
        <v/>
      </c>
      <c r="B1734" s="9" t="str">
        <f t="shared" si="177"/>
        <v/>
      </c>
      <c r="C1734" s="9" t="str">
        <f>IF(ISERROR(VLOOKUP(A1734,'entry data'!B:G,6,0)),"",VLOOKUP(A1734,'entry data'!B:G,6,0))</f>
        <v/>
      </c>
      <c r="D1734" s="9" t="str">
        <f>IF(ISERROR(VLOOKUP(A1734,'entry data'!B:C,2,0)),"",VLOOKUP(A1734,'entry data'!B:C,2,0))</f>
        <v/>
      </c>
      <c r="E1734" s="9" t="str">
        <f>IF(ISERROR(VLOOKUP(A1734,'entry data'!B:E,4,0)),"",VLOOKUP(A1734,'entry data'!B:E,4,0))</f>
        <v/>
      </c>
      <c r="F1734" s="11" t="str">
        <f>IF(A1734="","",IF(ISERROR(VLOOKUP(A1734,'entry data'!B:F,5,0)),"",VLOOKUP(A1734,'entry data'!B:F,5,0)))</f>
        <v/>
      </c>
      <c r="G1734" s="12" t="str">
        <f>IF(A1734="","",IF(ISERROR(VLOOKUP(A1734,'entry data'!B:I,8,0)),"",VLOOKUP(A1734,'entry data'!B:I,7,0)))</f>
        <v/>
      </c>
      <c r="H1734" s="13" t="str">
        <f>IF(A1734="","",IF(B1734=1,VLOOKUP(A1734,'entry data'!B:D,3,0),I1733))</f>
        <v/>
      </c>
      <c r="I1734" s="14" t="str">
        <f>IF(A1734="","",IF(E1734="weekly",7,IF(E1734="fortnightly",14,IF(E1734="monthly",DATE(IF(MONTH(H1734)=12,YEAR(H1734)+1,YEAR(H1734)),VLOOKUP(MONTH(H1734),index!$D$2:$G$13,2,0),DAY(H1734)),
IF(E1734="quarterly",DATE(IF(MONTH(H1734)&gt;=10,YEAR(H1734)+1,YEAR(H1734)),VLOOKUP(MONTH(H1734),index!$D$2:$G$13,3,0),DAY(H1734)),
IF(E1734="halfyearly",DATE(IF(MONTH(H1734)&gt;=7,YEAR(H1734)+1,YEAR(H1734)),VLOOKUP(MONTH(H1734),index!$D$2:$G$13,4,0),DAY(H1734)),
DATE(YEAR(H1734)+1,MONTH(H1734),DAY(H1734)))))-H1734))+H1734)</f>
        <v/>
      </c>
      <c r="J1734" s="9" t="str">
        <f t="shared" si="178"/>
        <v/>
      </c>
      <c r="K1734" s="11" t="str">
        <f t="shared" si="179"/>
        <v/>
      </c>
      <c r="L1734" s="11" t="str">
        <f t="shared" si="180"/>
        <v/>
      </c>
      <c r="M1734" s="11" t="str">
        <f>IF(A1734="","",VLOOKUP(E1734,index!$A$1:$B$6,2,0)*K1734*G1734)</f>
        <v/>
      </c>
      <c r="N1734" s="11" t="str">
        <f>IF(A1734="","",-PMT(G1734*VLOOKUP(E1734,index!$A$1:$B$6,2,0),C1734,F1734,0,0))</f>
        <v/>
      </c>
      <c r="O1734" s="11" t="str">
        <f t="shared" si="181"/>
        <v/>
      </c>
      <c r="P1734" s="11" t="str">
        <f t="shared" si="182"/>
        <v/>
      </c>
    </row>
    <row r="1735" spans="1:16" x14ac:dyDescent="0.25">
      <c r="A1735" s="9" t="str">
        <f>IF(A1734="","",IF(B1734&lt;C1734,A1734,IF(A1734=MAX('entry data'!$B$8:$B$507),"",A1734+1)))</f>
        <v/>
      </c>
      <c r="B1735" s="9" t="str">
        <f t="shared" si="177"/>
        <v/>
      </c>
      <c r="C1735" s="9" t="str">
        <f>IF(ISERROR(VLOOKUP(A1735,'entry data'!B:G,6,0)),"",VLOOKUP(A1735,'entry data'!B:G,6,0))</f>
        <v/>
      </c>
      <c r="D1735" s="9" t="str">
        <f>IF(ISERROR(VLOOKUP(A1735,'entry data'!B:C,2,0)),"",VLOOKUP(A1735,'entry data'!B:C,2,0))</f>
        <v/>
      </c>
      <c r="E1735" s="9" t="str">
        <f>IF(ISERROR(VLOOKUP(A1735,'entry data'!B:E,4,0)),"",VLOOKUP(A1735,'entry data'!B:E,4,0))</f>
        <v/>
      </c>
      <c r="F1735" s="11" t="str">
        <f>IF(A1735="","",IF(ISERROR(VLOOKUP(A1735,'entry data'!B:F,5,0)),"",VLOOKUP(A1735,'entry data'!B:F,5,0)))</f>
        <v/>
      </c>
      <c r="G1735" s="12" t="str">
        <f>IF(A1735="","",IF(ISERROR(VLOOKUP(A1735,'entry data'!B:I,8,0)),"",VLOOKUP(A1735,'entry data'!B:I,7,0)))</f>
        <v/>
      </c>
      <c r="H1735" s="13" t="str">
        <f>IF(A1735="","",IF(B1735=1,VLOOKUP(A1735,'entry data'!B:D,3,0),I1734))</f>
        <v/>
      </c>
      <c r="I1735" s="14" t="str">
        <f>IF(A1735="","",IF(E1735="weekly",7,IF(E1735="fortnightly",14,IF(E1735="monthly",DATE(IF(MONTH(H1735)=12,YEAR(H1735)+1,YEAR(H1735)),VLOOKUP(MONTH(H1735),index!$D$2:$G$13,2,0),DAY(H1735)),
IF(E1735="quarterly",DATE(IF(MONTH(H1735)&gt;=10,YEAR(H1735)+1,YEAR(H1735)),VLOOKUP(MONTH(H1735),index!$D$2:$G$13,3,0),DAY(H1735)),
IF(E1735="halfyearly",DATE(IF(MONTH(H1735)&gt;=7,YEAR(H1735)+1,YEAR(H1735)),VLOOKUP(MONTH(H1735),index!$D$2:$G$13,4,0),DAY(H1735)),
DATE(YEAR(H1735)+1,MONTH(H1735),DAY(H1735)))))-H1735))+H1735)</f>
        <v/>
      </c>
      <c r="J1735" s="9" t="str">
        <f t="shared" si="178"/>
        <v/>
      </c>
      <c r="K1735" s="11" t="str">
        <f t="shared" si="179"/>
        <v/>
      </c>
      <c r="L1735" s="11" t="str">
        <f t="shared" si="180"/>
        <v/>
      </c>
      <c r="M1735" s="11" t="str">
        <f>IF(A1735="","",VLOOKUP(E1735,index!$A$1:$B$6,2,0)*K1735*G1735)</f>
        <v/>
      </c>
      <c r="N1735" s="11" t="str">
        <f>IF(A1735="","",-PMT(G1735*VLOOKUP(E1735,index!$A$1:$B$6,2,0),C1735,F1735,0,0))</f>
        <v/>
      </c>
      <c r="O1735" s="11" t="str">
        <f t="shared" si="181"/>
        <v/>
      </c>
      <c r="P1735" s="11" t="str">
        <f t="shared" si="182"/>
        <v/>
      </c>
    </row>
    <row r="1736" spans="1:16" x14ac:dyDescent="0.25">
      <c r="A1736" s="9" t="str">
        <f>IF(A1735="","",IF(B1735&lt;C1735,A1735,IF(A1735=MAX('entry data'!$B$8:$B$507),"",A1735+1)))</f>
        <v/>
      </c>
      <c r="B1736" s="9" t="str">
        <f t="shared" si="177"/>
        <v/>
      </c>
      <c r="C1736" s="9" t="str">
        <f>IF(ISERROR(VLOOKUP(A1736,'entry data'!B:G,6,0)),"",VLOOKUP(A1736,'entry data'!B:G,6,0))</f>
        <v/>
      </c>
      <c r="D1736" s="9" t="str">
        <f>IF(ISERROR(VLOOKUP(A1736,'entry data'!B:C,2,0)),"",VLOOKUP(A1736,'entry data'!B:C,2,0))</f>
        <v/>
      </c>
      <c r="E1736" s="9" t="str">
        <f>IF(ISERROR(VLOOKUP(A1736,'entry data'!B:E,4,0)),"",VLOOKUP(A1736,'entry data'!B:E,4,0))</f>
        <v/>
      </c>
      <c r="F1736" s="11" t="str">
        <f>IF(A1736="","",IF(ISERROR(VLOOKUP(A1736,'entry data'!B:F,5,0)),"",VLOOKUP(A1736,'entry data'!B:F,5,0)))</f>
        <v/>
      </c>
      <c r="G1736" s="12" t="str">
        <f>IF(A1736="","",IF(ISERROR(VLOOKUP(A1736,'entry data'!B:I,8,0)),"",VLOOKUP(A1736,'entry data'!B:I,7,0)))</f>
        <v/>
      </c>
      <c r="H1736" s="13" t="str">
        <f>IF(A1736="","",IF(B1736=1,VLOOKUP(A1736,'entry data'!B:D,3,0),I1735))</f>
        <v/>
      </c>
      <c r="I1736" s="14" t="str">
        <f>IF(A1736="","",IF(E1736="weekly",7,IF(E1736="fortnightly",14,IF(E1736="monthly",DATE(IF(MONTH(H1736)=12,YEAR(H1736)+1,YEAR(H1736)),VLOOKUP(MONTH(H1736),index!$D$2:$G$13,2,0),DAY(H1736)),
IF(E1736="quarterly",DATE(IF(MONTH(H1736)&gt;=10,YEAR(H1736)+1,YEAR(H1736)),VLOOKUP(MONTH(H1736),index!$D$2:$G$13,3,0),DAY(H1736)),
IF(E1736="halfyearly",DATE(IF(MONTH(H1736)&gt;=7,YEAR(H1736)+1,YEAR(H1736)),VLOOKUP(MONTH(H1736),index!$D$2:$G$13,4,0),DAY(H1736)),
DATE(YEAR(H1736)+1,MONTH(H1736),DAY(H1736)))))-H1736))+H1736)</f>
        <v/>
      </c>
      <c r="J1736" s="9" t="str">
        <f t="shared" si="178"/>
        <v/>
      </c>
      <c r="K1736" s="11" t="str">
        <f t="shared" si="179"/>
        <v/>
      </c>
      <c r="L1736" s="11" t="str">
        <f t="shared" si="180"/>
        <v/>
      </c>
      <c r="M1736" s="11" t="str">
        <f>IF(A1736="","",VLOOKUP(E1736,index!$A$1:$B$6,2,0)*K1736*G1736)</f>
        <v/>
      </c>
      <c r="N1736" s="11" t="str">
        <f>IF(A1736="","",-PMT(G1736*VLOOKUP(E1736,index!$A$1:$B$6,2,0),C1736,F1736,0,0))</f>
        <v/>
      </c>
      <c r="O1736" s="11" t="str">
        <f t="shared" si="181"/>
        <v/>
      </c>
      <c r="P1736" s="11" t="str">
        <f t="shared" si="182"/>
        <v/>
      </c>
    </row>
    <row r="1737" spans="1:16" x14ac:dyDescent="0.25">
      <c r="A1737" s="9" t="str">
        <f>IF(A1736="","",IF(B1736&lt;C1736,A1736,IF(A1736=MAX('entry data'!$B$8:$B$507),"",A1736+1)))</f>
        <v/>
      </c>
      <c r="B1737" s="9" t="str">
        <f t="shared" si="177"/>
        <v/>
      </c>
      <c r="C1737" s="9" t="str">
        <f>IF(ISERROR(VLOOKUP(A1737,'entry data'!B:G,6,0)),"",VLOOKUP(A1737,'entry data'!B:G,6,0))</f>
        <v/>
      </c>
      <c r="D1737" s="9" t="str">
        <f>IF(ISERROR(VLOOKUP(A1737,'entry data'!B:C,2,0)),"",VLOOKUP(A1737,'entry data'!B:C,2,0))</f>
        <v/>
      </c>
      <c r="E1737" s="9" t="str">
        <f>IF(ISERROR(VLOOKUP(A1737,'entry data'!B:E,4,0)),"",VLOOKUP(A1737,'entry data'!B:E,4,0))</f>
        <v/>
      </c>
      <c r="F1737" s="11" t="str">
        <f>IF(A1737="","",IF(ISERROR(VLOOKUP(A1737,'entry data'!B:F,5,0)),"",VLOOKUP(A1737,'entry data'!B:F,5,0)))</f>
        <v/>
      </c>
      <c r="G1737" s="12" t="str">
        <f>IF(A1737="","",IF(ISERROR(VLOOKUP(A1737,'entry data'!B:I,8,0)),"",VLOOKUP(A1737,'entry data'!B:I,7,0)))</f>
        <v/>
      </c>
      <c r="H1737" s="13" t="str">
        <f>IF(A1737="","",IF(B1737=1,VLOOKUP(A1737,'entry data'!B:D,3,0),I1736))</f>
        <v/>
      </c>
      <c r="I1737" s="14" t="str">
        <f>IF(A1737="","",IF(E1737="weekly",7,IF(E1737="fortnightly",14,IF(E1737="monthly",DATE(IF(MONTH(H1737)=12,YEAR(H1737)+1,YEAR(H1737)),VLOOKUP(MONTH(H1737),index!$D$2:$G$13,2,0),DAY(H1737)),
IF(E1737="quarterly",DATE(IF(MONTH(H1737)&gt;=10,YEAR(H1737)+1,YEAR(H1737)),VLOOKUP(MONTH(H1737),index!$D$2:$G$13,3,0),DAY(H1737)),
IF(E1737="halfyearly",DATE(IF(MONTH(H1737)&gt;=7,YEAR(H1737)+1,YEAR(H1737)),VLOOKUP(MONTH(H1737),index!$D$2:$G$13,4,0),DAY(H1737)),
DATE(YEAR(H1737)+1,MONTH(H1737),DAY(H1737)))))-H1737))+H1737)</f>
        <v/>
      </c>
      <c r="J1737" s="9" t="str">
        <f t="shared" si="178"/>
        <v/>
      </c>
      <c r="K1737" s="11" t="str">
        <f t="shared" si="179"/>
        <v/>
      </c>
      <c r="L1737" s="11" t="str">
        <f t="shared" si="180"/>
        <v/>
      </c>
      <c r="M1737" s="11" t="str">
        <f>IF(A1737="","",VLOOKUP(E1737,index!$A$1:$B$6,2,0)*K1737*G1737)</f>
        <v/>
      </c>
      <c r="N1737" s="11" t="str">
        <f>IF(A1737="","",-PMT(G1737*VLOOKUP(E1737,index!$A$1:$B$6,2,0),C1737,F1737,0,0))</f>
        <v/>
      </c>
      <c r="O1737" s="11" t="str">
        <f t="shared" si="181"/>
        <v/>
      </c>
      <c r="P1737" s="11" t="str">
        <f t="shared" si="182"/>
        <v/>
      </c>
    </row>
    <row r="1738" spans="1:16" x14ac:dyDescent="0.25">
      <c r="A1738" s="9" t="str">
        <f>IF(A1737="","",IF(B1737&lt;C1737,A1737,IF(A1737=MAX('entry data'!$B$8:$B$507),"",A1737+1)))</f>
        <v/>
      </c>
      <c r="B1738" s="9" t="str">
        <f t="shared" si="177"/>
        <v/>
      </c>
      <c r="C1738" s="9" t="str">
        <f>IF(ISERROR(VLOOKUP(A1738,'entry data'!B:G,6,0)),"",VLOOKUP(A1738,'entry data'!B:G,6,0))</f>
        <v/>
      </c>
      <c r="D1738" s="9" t="str">
        <f>IF(ISERROR(VLOOKUP(A1738,'entry data'!B:C,2,0)),"",VLOOKUP(A1738,'entry data'!B:C,2,0))</f>
        <v/>
      </c>
      <c r="E1738" s="9" t="str">
        <f>IF(ISERROR(VLOOKUP(A1738,'entry data'!B:E,4,0)),"",VLOOKUP(A1738,'entry data'!B:E,4,0))</f>
        <v/>
      </c>
      <c r="F1738" s="11" t="str">
        <f>IF(A1738="","",IF(ISERROR(VLOOKUP(A1738,'entry data'!B:F,5,0)),"",VLOOKUP(A1738,'entry data'!B:F,5,0)))</f>
        <v/>
      </c>
      <c r="G1738" s="12" t="str">
        <f>IF(A1738="","",IF(ISERROR(VLOOKUP(A1738,'entry data'!B:I,8,0)),"",VLOOKUP(A1738,'entry data'!B:I,7,0)))</f>
        <v/>
      </c>
      <c r="H1738" s="13" t="str">
        <f>IF(A1738="","",IF(B1738=1,VLOOKUP(A1738,'entry data'!B:D,3,0),I1737))</f>
        <v/>
      </c>
      <c r="I1738" s="14" t="str">
        <f>IF(A1738="","",IF(E1738="weekly",7,IF(E1738="fortnightly",14,IF(E1738="monthly",DATE(IF(MONTH(H1738)=12,YEAR(H1738)+1,YEAR(H1738)),VLOOKUP(MONTH(H1738),index!$D$2:$G$13,2,0),DAY(H1738)),
IF(E1738="quarterly",DATE(IF(MONTH(H1738)&gt;=10,YEAR(H1738)+1,YEAR(H1738)),VLOOKUP(MONTH(H1738),index!$D$2:$G$13,3,0),DAY(H1738)),
IF(E1738="halfyearly",DATE(IF(MONTH(H1738)&gt;=7,YEAR(H1738)+1,YEAR(H1738)),VLOOKUP(MONTH(H1738),index!$D$2:$G$13,4,0),DAY(H1738)),
DATE(YEAR(H1738)+1,MONTH(H1738),DAY(H1738)))))-H1738))+H1738)</f>
        <v/>
      </c>
      <c r="J1738" s="9" t="str">
        <f t="shared" si="178"/>
        <v/>
      </c>
      <c r="K1738" s="11" t="str">
        <f t="shared" si="179"/>
        <v/>
      </c>
      <c r="L1738" s="11" t="str">
        <f t="shared" si="180"/>
        <v/>
      </c>
      <c r="M1738" s="11" t="str">
        <f>IF(A1738="","",VLOOKUP(E1738,index!$A$1:$B$6,2,0)*K1738*G1738)</f>
        <v/>
      </c>
      <c r="N1738" s="11" t="str">
        <f>IF(A1738="","",-PMT(G1738*VLOOKUP(E1738,index!$A$1:$B$6,2,0),C1738,F1738,0,0))</f>
        <v/>
      </c>
      <c r="O1738" s="11" t="str">
        <f t="shared" si="181"/>
        <v/>
      </c>
      <c r="P1738" s="11" t="str">
        <f t="shared" si="182"/>
        <v/>
      </c>
    </row>
    <row r="1739" spans="1:16" x14ac:dyDescent="0.25">
      <c r="A1739" s="9" t="str">
        <f>IF(A1738="","",IF(B1738&lt;C1738,A1738,IF(A1738=MAX('entry data'!$B$8:$B$507),"",A1738+1)))</f>
        <v/>
      </c>
      <c r="B1739" s="9" t="str">
        <f t="shared" si="177"/>
        <v/>
      </c>
      <c r="C1739" s="9" t="str">
        <f>IF(ISERROR(VLOOKUP(A1739,'entry data'!B:G,6,0)),"",VLOOKUP(A1739,'entry data'!B:G,6,0))</f>
        <v/>
      </c>
      <c r="D1739" s="9" t="str">
        <f>IF(ISERROR(VLOOKUP(A1739,'entry data'!B:C,2,0)),"",VLOOKUP(A1739,'entry data'!B:C,2,0))</f>
        <v/>
      </c>
      <c r="E1739" s="9" t="str">
        <f>IF(ISERROR(VLOOKUP(A1739,'entry data'!B:E,4,0)),"",VLOOKUP(A1739,'entry data'!B:E,4,0))</f>
        <v/>
      </c>
      <c r="F1739" s="11" t="str">
        <f>IF(A1739="","",IF(ISERROR(VLOOKUP(A1739,'entry data'!B:F,5,0)),"",VLOOKUP(A1739,'entry data'!B:F,5,0)))</f>
        <v/>
      </c>
      <c r="G1739" s="12" t="str">
        <f>IF(A1739="","",IF(ISERROR(VLOOKUP(A1739,'entry data'!B:I,8,0)),"",VLOOKUP(A1739,'entry data'!B:I,7,0)))</f>
        <v/>
      </c>
      <c r="H1739" s="13" t="str">
        <f>IF(A1739="","",IF(B1739=1,VLOOKUP(A1739,'entry data'!B:D,3,0),I1738))</f>
        <v/>
      </c>
      <c r="I1739" s="14" t="str">
        <f>IF(A1739="","",IF(E1739="weekly",7,IF(E1739="fortnightly",14,IF(E1739="monthly",DATE(IF(MONTH(H1739)=12,YEAR(H1739)+1,YEAR(H1739)),VLOOKUP(MONTH(H1739),index!$D$2:$G$13,2,0),DAY(H1739)),
IF(E1739="quarterly",DATE(IF(MONTH(H1739)&gt;=10,YEAR(H1739)+1,YEAR(H1739)),VLOOKUP(MONTH(H1739),index!$D$2:$G$13,3,0),DAY(H1739)),
IF(E1739="halfyearly",DATE(IF(MONTH(H1739)&gt;=7,YEAR(H1739)+1,YEAR(H1739)),VLOOKUP(MONTH(H1739),index!$D$2:$G$13,4,0),DAY(H1739)),
DATE(YEAR(H1739)+1,MONTH(H1739),DAY(H1739)))))-H1739))+H1739)</f>
        <v/>
      </c>
      <c r="J1739" s="9" t="str">
        <f t="shared" si="178"/>
        <v/>
      </c>
      <c r="K1739" s="11" t="str">
        <f t="shared" si="179"/>
        <v/>
      </c>
      <c r="L1739" s="11" t="str">
        <f t="shared" si="180"/>
        <v/>
      </c>
      <c r="M1739" s="11" t="str">
        <f>IF(A1739="","",VLOOKUP(E1739,index!$A$1:$B$6,2,0)*K1739*G1739)</f>
        <v/>
      </c>
      <c r="N1739" s="11" t="str">
        <f>IF(A1739="","",-PMT(G1739*VLOOKUP(E1739,index!$A$1:$B$6,2,0),C1739,F1739,0,0))</f>
        <v/>
      </c>
      <c r="O1739" s="11" t="str">
        <f t="shared" si="181"/>
        <v/>
      </c>
      <c r="P1739" s="11" t="str">
        <f t="shared" si="182"/>
        <v/>
      </c>
    </row>
    <row r="1740" spans="1:16" x14ac:dyDescent="0.25">
      <c r="A1740" s="9" t="str">
        <f>IF(A1739="","",IF(B1739&lt;C1739,A1739,IF(A1739=MAX('entry data'!$B$8:$B$507),"",A1739+1)))</f>
        <v/>
      </c>
      <c r="B1740" s="9" t="str">
        <f t="shared" si="177"/>
        <v/>
      </c>
      <c r="C1740" s="9" t="str">
        <f>IF(ISERROR(VLOOKUP(A1740,'entry data'!B:G,6,0)),"",VLOOKUP(A1740,'entry data'!B:G,6,0))</f>
        <v/>
      </c>
      <c r="D1740" s="9" t="str">
        <f>IF(ISERROR(VLOOKUP(A1740,'entry data'!B:C,2,0)),"",VLOOKUP(A1740,'entry data'!B:C,2,0))</f>
        <v/>
      </c>
      <c r="E1740" s="9" t="str">
        <f>IF(ISERROR(VLOOKUP(A1740,'entry data'!B:E,4,0)),"",VLOOKUP(A1740,'entry data'!B:E,4,0))</f>
        <v/>
      </c>
      <c r="F1740" s="11" t="str">
        <f>IF(A1740="","",IF(ISERROR(VLOOKUP(A1740,'entry data'!B:F,5,0)),"",VLOOKUP(A1740,'entry data'!B:F,5,0)))</f>
        <v/>
      </c>
      <c r="G1740" s="12" t="str">
        <f>IF(A1740="","",IF(ISERROR(VLOOKUP(A1740,'entry data'!B:I,8,0)),"",VLOOKUP(A1740,'entry data'!B:I,7,0)))</f>
        <v/>
      </c>
      <c r="H1740" s="13" t="str">
        <f>IF(A1740="","",IF(B1740=1,VLOOKUP(A1740,'entry data'!B:D,3,0),I1739))</f>
        <v/>
      </c>
      <c r="I1740" s="14" t="str">
        <f>IF(A1740="","",IF(E1740="weekly",7,IF(E1740="fortnightly",14,IF(E1740="monthly",DATE(IF(MONTH(H1740)=12,YEAR(H1740)+1,YEAR(H1740)),VLOOKUP(MONTH(H1740),index!$D$2:$G$13,2,0),DAY(H1740)),
IF(E1740="quarterly",DATE(IF(MONTH(H1740)&gt;=10,YEAR(H1740)+1,YEAR(H1740)),VLOOKUP(MONTH(H1740),index!$D$2:$G$13,3,0),DAY(H1740)),
IF(E1740="halfyearly",DATE(IF(MONTH(H1740)&gt;=7,YEAR(H1740)+1,YEAR(H1740)),VLOOKUP(MONTH(H1740),index!$D$2:$G$13,4,0),DAY(H1740)),
DATE(YEAR(H1740)+1,MONTH(H1740),DAY(H1740)))))-H1740))+H1740)</f>
        <v/>
      </c>
      <c r="J1740" s="9" t="str">
        <f t="shared" si="178"/>
        <v/>
      </c>
      <c r="K1740" s="11" t="str">
        <f t="shared" si="179"/>
        <v/>
      </c>
      <c r="L1740" s="11" t="str">
        <f t="shared" si="180"/>
        <v/>
      </c>
      <c r="M1740" s="11" t="str">
        <f>IF(A1740="","",VLOOKUP(E1740,index!$A$1:$B$6,2,0)*K1740*G1740)</f>
        <v/>
      </c>
      <c r="N1740" s="11" t="str">
        <f>IF(A1740="","",-PMT(G1740*VLOOKUP(E1740,index!$A$1:$B$6,2,0),C1740,F1740,0,0))</f>
        <v/>
      </c>
      <c r="O1740" s="11" t="str">
        <f t="shared" si="181"/>
        <v/>
      </c>
      <c r="P1740" s="11" t="str">
        <f t="shared" si="182"/>
        <v/>
      </c>
    </row>
    <row r="1741" spans="1:16" x14ac:dyDescent="0.25">
      <c r="A1741" s="9" t="str">
        <f>IF(A1740="","",IF(B1740&lt;C1740,A1740,IF(A1740=MAX('entry data'!$B$8:$B$507),"",A1740+1)))</f>
        <v/>
      </c>
      <c r="B1741" s="9" t="str">
        <f t="shared" si="177"/>
        <v/>
      </c>
      <c r="C1741" s="9" t="str">
        <f>IF(ISERROR(VLOOKUP(A1741,'entry data'!B:G,6,0)),"",VLOOKUP(A1741,'entry data'!B:G,6,0))</f>
        <v/>
      </c>
      <c r="D1741" s="9" t="str">
        <f>IF(ISERROR(VLOOKUP(A1741,'entry data'!B:C,2,0)),"",VLOOKUP(A1741,'entry data'!B:C,2,0))</f>
        <v/>
      </c>
      <c r="E1741" s="9" t="str">
        <f>IF(ISERROR(VLOOKUP(A1741,'entry data'!B:E,4,0)),"",VLOOKUP(A1741,'entry data'!B:E,4,0))</f>
        <v/>
      </c>
      <c r="F1741" s="11" t="str">
        <f>IF(A1741="","",IF(ISERROR(VLOOKUP(A1741,'entry data'!B:F,5,0)),"",VLOOKUP(A1741,'entry data'!B:F,5,0)))</f>
        <v/>
      </c>
      <c r="G1741" s="12" t="str">
        <f>IF(A1741="","",IF(ISERROR(VLOOKUP(A1741,'entry data'!B:I,8,0)),"",VLOOKUP(A1741,'entry data'!B:I,7,0)))</f>
        <v/>
      </c>
      <c r="H1741" s="13" t="str">
        <f>IF(A1741="","",IF(B1741=1,VLOOKUP(A1741,'entry data'!B:D,3,0),I1740))</f>
        <v/>
      </c>
      <c r="I1741" s="14" t="str">
        <f>IF(A1741="","",IF(E1741="weekly",7,IF(E1741="fortnightly",14,IF(E1741="monthly",DATE(IF(MONTH(H1741)=12,YEAR(H1741)+1,YEAR(H1741)),VLOOKUP(MONTH(H1741),index!$D$2:$G$13,2,0),DAY(H1741)),
IF(E1741="quarterly",DATE(IF(MONTH(H1741)&gt;=10,YEAR(H1741)+1,YEAR(H1741)),VLOOKUP(MONTH(H1741),index!$D$2:$G$13,3,0),DAY(H1741)),
IF(E1741="halfyearly",DATE(IF(MONTH(H1741)&gt;=7,YEAR(H1741)+1,YEAR(H1741)),VLOOKUP(MONTH(H1741),index!$D$2:$G$13,4,0),DAY(H1741)),
DATE(YEAR(H1741)+1,MONTH(H1741),DAY(H1741)))))-H1741))+H1741)</f>
        <v/>
      </c>
      <c r="J1741" s="9" t="str">
        <f t="shared" si="178"/>
        <v/>
      </c>
      <c r="K1741" s="11" t="str">
        <f t="shared" si="179"/>
        <v/>
      </c>
      <c r="L1741" s="11" t="str">
        <f t="shared" si="180"/>
        <v/>
      </c>
      <c r="M1741" s="11" t="str">
        <f>IF(A1741="","",VLOOKUP(E1741,index!$A$1:$B$6,2,0)*K1741*G1741)</f>
        <v/>
      </c>
      <c r="N1741" s="11" t="str">
        <f>IF(A1741="","",-PMT(G1741*VLOOKUP(E1741,index!$A$1:$B$6,2,0),C1741,F1741,0,0))</f>
        <v/>
      </c>
      <c r="O1741" s="11" t="str">
        <f t="shared" si="181"/>
        <v/>
      </c>
      <c r="P1741" s="11" t="str">
        <f t="shared" si="182"/>
        <v/>
      </c>
    </row>
    <row r="1742" spans="1:16" x14ac:dyDescent="0.25">
      <c r="A1742" s="9" t="str">
        <f>IF(A1741="","",IF(B1741&lt;C1741,A1741,IF(A1741=MAX('entry data'!$B$8:$B$507),"",A1741+1)))</f>
        <v/>
      </c>
      <c r="B1742" s="9" t="str">
        <f t="shared" si="177"/>
        <v/>
      </c>
      <c r="C1742" s="9" t="str">
        <f>IF(ISERROR(VLOOKUP(A1742,'entry data'!B:G,6,0)),"",VLOOKUP(A1742,'entry data'!B:G,6,0))</f>
        <v/>
      </c>
      <c r="D1742" s="9" t="str">
        <f>IF(ISERROR(VLOOKUP(A1742,'entry data'!B:C,2,0)),"",VLOOKUP(A1742,'entry data'!B:C,2,0))</f>
        <v/>
      </c>
      <c r="E1742" s="9" t="str">
        <f>IF(ISERROR(VLOOKUP(A1742,'entry data'!B:E,4,0)),"",VLOOKUP(A1742,'entry data'!B:E,4,0))</f>
        <v/>
      </c>
      <c r="F1742" s="11" t="str">
        <f>IF(A1742="","",IF(ISERROR(VLOOKUP(A1742,'entry data'!B:F,5,0)),"",VLOOKUP(A1742,'entry data'!B:F,5,0)))</f>
        <v/>
      </c>
      <c r="G1742" s="12" t="str">
        <f>IF(A1742="","",IF(ISERROR(VLOOKUP(A1742,'entry data'!B:I,8,0)),"",VLOOKUP(A1742,'entry data'!B:I,7,0)))</f>
        <v/>
      </c>
      <c r="H1742" s="13" t="str">
        <f>IF(A1742="","",IF(B1742=1,VLOOKUP(A1742,'entry data'!B:D,3,0),I1741))</f>
        <v/>
      </c>
      <c r="I1742" s="14" t="str">
        <f>IF(A1742="","",IF(E1742="weekly",7,IF(E1742="fortnightly",14,IF(E1742="monthly",DATE(IF(MONTH(H1742)=12,YEAR(H1742)+1,YEAR(H1742)),VLOOKUP(MONTH(H1742),index!$D$2:$G$13,2,0),DAY(H1742)),
IF(E1742="quarterly",DATE(IF(MONTH(H1742)&gt;=10,YEAR(H1742)+1,YEAR(H1742)),VLOOKUP(MONTH(H1742),index!$D$2:$G$13,3,0),DAY(H1742)),
IF(E1742="halfyearly",DATE(IF(MONTH(H1742)&gt;=7,YEAR(H1742)+1,YEAR(H1742)),VLOOKUP(MONTH(H1742),index!$D$2:$G$13,4,0),DAY(H1742)),
DATE(YEAR(H1742)+1,MONTH(H1742),DAY(H1742)))))-H1742))+H1742)</f>
        <v/>
      </c>
      <c r="J1742" s="9" t="str">
        <f t="shared" si="178"/>
        <v/>
      </c>
      <c r="K1742" s="11" t="str">
        <f t="shared" si="179"/>
        <v/>
      </c>
      <c r="L1742" s="11" t="str">
        <f t="shared" si="180"/>
        <v/>
      </c>
      <c r="M1742" s="11" t="str">
        <f>IF(A1742="","",VLOOKUP(E1742,index!$A$1:$B$6,2,0)*K1742*G1742)</f>
        <v/>
      </c>
      <c r="N1742" s="11" t="str">
        <f>IF(A1742="","",-PMT(G1742*VLOOKUP(E1742,index!$A$1:$B$6,2,0),C1742,F1742,0,0))</f>
        <v/>
      </c>
      <c r="O1742" s="11" t="str">
        <f t="shared" si="181"/>
        <v/>
      </c>
      <c r="P1742" s="11" t="str">
        <f t="shared" si="182"/>
        <v/>
      </c>
    </row>
    <row r="1743" spans="1:16" x14ac:dyDescent="0.25">
      <c r="A1743" s="9" t="str">
        <f>IF(A1742="","",IF(B1742&lt;C1742,A1742,IF(A1742=MAX('entry data'!$B$8:$B$507),"",A1742+1)))</f>
        <v/>
      </c>
      <c r="B1743" s="9" t="str">
        <f t="shared" si="177"/>
        <v/>
      </c>
      <c r="C1743" s="9" t="str">
        <f>IF(ISERROR(VLOOKUP(A1743,'entry data'!B:G,6,0)),"",VLOOKUP(A1743,'entry data'!B:G,6,0))</f>
        <v/>
      </c>
      <c r="D1743" s="9" t="str">
        <f>IF(ISERROR(VLOOKUP(A1743,'entry data'!B:C,2,0)),"",VLOOKUP(A1743,'entry data'!B:C,2,0))</f>
        <v/>
      </c>
      <c r="E1743" s="9" t="str">
        <f>IF(ISERROR(VLOOKUP(A1743,'entry data'!B:E,4,0)),"",VLOOKUP(A1743,'entry data'!B:E,4,0))</f>
        <v/>
      </c>
      <c r="F1743" s="11" t="str">
        <f>IF(A1743="","",IF(ISERROR(VLOOKUP(A1743,'entry data'!B:F,5,0)),"",VLOOKUP(A1743,'entry data'!B:F,5,0)))</f>
        <v/>
      </c>
      <c r="G1743" s="12" t="str">
        <f>IF(A1743="","",IF(ISERROR(VLOOKUP(A1743,'entry data'!B:I,8,0)),"",VLOOKUP(A1743,'entry data'!B:I,7,0)))</f>
        <v/>
      </c>
      <c r="H1743" s="13" t="str">
        <f>IF(A1743="","",IF(B1743=1,VLOOKUP(A1743,'entry data'!B:D,3,0),I1742))</f>
        <v/>
      </c>
      <c r="I1743" s="14" t="str">
        <f>IF(A1743="","",IF(E1743="weekly",7,IF(E1743="fortnightly",14,IF(E1743="monthly",DATE(IF(MONTH(H1743)=12,YEAR(H1743)+1,YEAR(H1743)),VLOOKUP(MONTH(H1743),index!$D$2:$G$13,2,0),DAY(H1743)),
IF(E1743="quarterly",DATE(IF(MONTH(H1743)&gt;=10,YEAR(H1743)+1,YEAR(H1743)),VLOOKUP(MONTH(H1743),index!$D$2:$G$13,3,0),DAY(H1743)),
IF(E1743="halfyearly",DATE(IF(MONTH(H1743)&gt;=7,YEAR(H1743)+1,YEAR(H1743)),VLOOKUP(MONTH(H1743),index!$D$2:$G$13,4,0),DAY(H1743)),
DATE(YEAR(H1743)+1,MONTH(H1743),DAY(H1743)))))-H1743))+H1743)</f>
        <v/>
      </c>
      <c r="J1743" s="9" t="str">
        <f t="shared" si="178"/>
        <v/>
      </c>
      <c r="K1743" s="11" t="str">
        <f t="shared" si="179"/>
        <v/>
      </c>
      <c r="L1743" s="11" t="str">
        <f t="shared" si="180"/>
        <v/>
      </c>
      <c r="M1743" s="11" t="str">
        <f>IF(A1743="","",VLOOKUP(E1743,index!$A$1:$B$6,2,0)*K1743*G1743)</f>
        <v/>
      </c>
      <c r="N1743" s="11" t="str">
        <f>IF(A1743="","",-PMT(G1743*VLOOKUP(E1743,index!$A$1:$B$6,2,0),C1743,F1743,0,0))</f>
        <v/>
      </c>
      <c r="O1743" s="11" t="str">
        <f t="shared" si="181"/>
        <v/>
      </c>
      <c r="P1743" s="11" t="str">
        <f t="shared" si="182"/>
        <v/>
      </c>
    </row>
    <row r="1744" spans="1:16" x14ac:dyDescent="0.25">
      <c r="A1744" s="9" t="str">
        <f>IF(A1743="","",IF(B1743&lt;C1743,A1743,IF(A1743=MAX('entry data'!$B$8:$B$507),"",A1743+1)))</f>
        <v/>
      </c>
      <c r="B1744" s="9" t="str">
        <f t="shared" si="177"/>
        <v/>
      </c>
      <c r="C1744" s="9" t="str">
        <f>IF(ISERROR(VLOOKUP(A1744,'entry data'!B:G,6,0)),"",VLOOKUP(A1744,'entry data'!B:G,6,0))</f>
        <v/>
      </c>
      <c r="D1744" s="9" t="str">
        <f>IF(ISERROR(VLOOKUP(A1744,'entry data'!B:C,2,0)),"",VLOOKUP(A1744,'entry data'!B:C,2,0))</f>
        <v/>
      </c>
      <c r="E1744" s="9" t="str">
        <f>IF(ISERROR(VLOOKUP(A1744,'entry data'!B:E,4,0)),"",VLOOKUP(A1744,'entry data'!B:E,4,0))</f>
        <v/>
      </c>
      <c r="F1744" s="11" t="str">
        <f>IF(A1744="","",IF(ISERROR(VLOOKUP(A1744,'entry data'!B:F,5,0)),"",VLOOKUP(A1744,'entry data'!B:F,5,0)))</f>
        <v/>
      </c>
      <c r="G1744" s="12" t="str">
        <f>IF(A1744="","",IF(ISERROR(VLOOKUP(A1744,'entry data'!B:I,8,0)),"",VLOOKUP(A1744,'entry data'!B:I,7,0)))</f>
        <v/>
      </c>
      <c r="H1744" s="13" t="str">
        <f>IF(A1744="","",IF(B1744=1,VLOOKUP(A1744,'entry data'!B:D,3,0),I1743))</f>
        <v/>
      </c>
      <c r="I1744" s="14" t="str">
        <f>IF(A1744="","",IF(E1744="weekly",7,IF(E1744="fortnightly",14,IF(E1744="monthly",DATE(IF(MONTH(H1744)=12,YEAR(H1744)+1,YEAR(H1744)),VLOOKUP(MONTH(H1744),index!$D$2:$G$13,2,0),DAY(H1744)),
IF(E1744="quarterly",DATE(IF(MONTH(H1744)&gt;=10,YEAR(H1744)+1,YEAR(H1744)),VLOOKUP(MONTH(H1744),index!$D$2:$G$13,3,0),DAY(H1744)),
IF(E1744="halfyearly",DATE(IF(MONTH(H1744)&gt;=7,YEAR(H1744)+1,YEAR(H1744)),VLOOKUP(MONTH(H1744),index!$D$2:$G$13,4,0),DAY(H1744)),
DATE(YEAR(H1744)+1,MONTH(H1744),DAY(H1744)))))-H1744))+H1744)</f>
        <v/>
      </c>
      <c r="J1744" s="9" t="str">
        <f t="shared" si="178"/>
        <v/>
      </c>
      <c r="K1744" s="11" t="str">
        <f t="shared" si="179"/>
        <v/>
      </c>
      <c r="L1744" s="11" t="str">
        <f t="shared" si="180"/>
        <v/>
      </c>
      <c r="M1744" s="11" t="str">
        <f>IF(A1744="","",VLOOKUP(E1744,index!$A$1:$B$6,2,0)*K1744*G1744)</f>
        <v/>
      </c>
      <c r="N1744" s="11" t="str">
        <f>IF(A1744="","",-PMT(G1744*VLOOKUP(E1744,index!$A$1:$B$6,2,0),C1744,F1744,0,0))</f>
        <v/>
      </c>
      <c r="O1744" s="11" t="str">
        <f t="shared" si="181"/>
        <v/>
      </c>
      <c r="P1744" s="11" t="str">
        <f t="shared" si="182"/>
        <v/>
      </c>
    </row>
    <row r="1745" spans="1:16" x14ac:dyDescent="0.25">
      <c r="A1745" s="9" t="str">
        <f>IF(A1744="","",IF(B1744&lt;C1744,A1744,IF(A1744=MAX('entry data'!$B$8:$B$507),"",A1744+1)))</f>
        <v/>
      </c>
      <c r="B1745" s="9" t="str">
        <f t="shared" si="177"/>
        <v/>
      </c>
      <c r="C1745" s="9" t="str">
        <f>IF(ISERROR(VLOOKUP(A1745,'entry data'!B:G,6,0)),"",VLOOKUP(A1745,'entry data'!B:G,6,0))</f>
        <v/>
      </c>
      <c r="D1745" s="9" t="str">
        <f>IF(ISERROR(VLOOKUP(A1745,'entry data'!B:C,2,0)),"",VLOOKUP(A1745,'entry data'!B:C,2,0))</f>
        <v/>
      </c>
      <c r="E1745" s="9" t="str">
        <f>IF(ISERROR(VLOOKUP(A1745,'entry data'!B:E,4,0)),"",VLOOKUP(A1745,'entry data'!B:E,4,0))</f>
        <v/>
      </c>
      <c r="F1745" s="11" t="str">
        <f>IF(A1745="","",IF(ISERROR(VLOOKUP(A1745,'entry data'!B:F,5,0)),"",VLOOKUP(A1745,'entry data'!B:F,5,0)))</f>
        <v/>
      </c>
      <c r="G1745" s="12" t="str">
        <f>IF(A1745="","",IF(ISERROR(VLOOKUP(A1745,'entry data'!B:I,8,0)),"",VLOOKUP(A1745,'entry data'!B:I,7,0)))</f>
        <v/>
      </c>
      <c r="H1745" s="13" t="str">
        <f>IF(A1745="","",IF(B1745=1,VLOOKUP(A1745,'entry data'!B:D,3,0),I1744))</f>
        <v/>
      </c>
      <c r="I1745" s="14" t="str">
        <f>IF(A1745="","",IF(E1745="weekly",7,IF(E1745="fortnightly",14,IF(E1745="monthly",DATE(IF(MONTH(H1745)=12,YEAR(H1745)+1,YEAR(H1745)),VLOOKUP(MONTH(H1745),index!$D$2:$G$13,2,0),DAY(H1745)),
IF(E1745="quarterly",DATE(IF(MONTH(H1745)&gt;=10,YEAR(H1745)+1,YEAR(H1745)),VLOOKUP(MONTH(H1745),index!$D$2:$G$13,3,0),DAY(H1745)),
IF(E1745="halfyearly",DATE(IF(MONTH(H1745)&gt;=7,YEAR(H1745)+1,YEAR(H1745)),VLOOKUP(MONTH(H1745),index!$D$2:$G$13,4,0),DAY(H1745)),
DATE(YEAR(H1745)+1,MONTH(H1745),DAY(H1745)))))-H1745))+H1745)</f>
        <v/>
      </c>
      <c r="J1745" s="9" t="str">
        <f t="shared" si="178"/>
        <v/>
      </c>
      <c r="K1745" s="11" t="str">
        <f t="shared" si="179"/>
        <v/>
      </c>
      <c r="L1745" s="11" t="str">
        <f t="shared" si="180"/>
        <v/>
      </c>
      <c r="M1745" s="11" t="str">
        <f>IF(A1745="","",VLOOKUP(E1745,index!$A$1:$B$6,2,0)*K1745*G1745)</f>
        <v/>
      </c>
      <c r="N1745" s="11" t="str">
        <f>IF(A1745="","",-PMT(G1745*VLOOKUP(E1745,index!$A$1:$B$6,2,0),C1745,F1745,0,0))</f>
        <v/>
      </c>
      <c r="O1745" s="11" t="str">
        <f t="shared" si="181"/>
        <v/>
      </c>
      <c r="P1745" s="11" t="str">
        <f t="shared" si="182"/>
        <v/>
      </c>
    </row>
    <row r="1746" spans="1:16" x14ac:dyDescent="0.25">
      <c r="A1746" s="9" t="str">
        <f>IF(A1745="","",IF(B1745&lt;C1745,A1745,IF(A1745=MAX('entry data'!$B$8:$B$507),"",A1745+1)))</f>
        <v/>
      </c>
      <c r="B1746" s="9" t="str">
        <f t="shared" si="177"/>
        <v/>
      </c>
      <c r="C1746" s="9" t="str">
        <f>IF(ISERROR(VLOOKUP(A1746,'entry data'!B:G,6,0)),"",VLOOKUP(A1746,'entry data'!B:G,6,0))</f>
        <v/>
      </c>
      <c r="D1746" s="9" t="str">
        <f>IF(ISERROR(VLOOKUP(A1746,'entry data'!B:C,2,0)),"",VLOOKUP(A1746,'entry data'!B:C,2,0))</f>
        <v/>
      </c>
      <c r="E1746" s="9" t="str">
        <f>IF(ISERROR(VLOOKUP(A1746,'entry data'!B:E,4,0)),"",VLOOKUP(A1746,'entry data'!B:E,4,0))</f>
        <v/>
      </c>
      <c r="F1746" s="11" t="str">
        <f>IF(A1746="","",IF(ISERROR(VLOOKUP(A1746,'entry data'!B:F,5,0)),"",VLOOKUP(A1746,'entry data'!B:F,5,0)))</f>
        <v/>
      </c>
      <c r="G1746" s="12" t="str">
        <f>IF(A1746="","",IF(ISERROR(VLOOKUP(A1746,'entry data'!B:I,8,0)),"",VLOOKUP(A1746,'entry data'!B:I,7,0)))</f>
        <v/>
      </c>
      <c r="H1746" s="13" t="str">
        <f>IF(A1746="","",IF(B1746=1,VLOOKUP(A1746,'entry data'!B:D,3,0),I1745))</f>
        <v/>
      </c>
      <c r="I1746" s="14" t="str">
        <f>IF(A1746="","",IF(E1746="weekly",7,IF(E1746="fortnightly",14,IF(E1746="monthly",DATE(IF(MONTH(H1746)=12,YEAR(H1746)+1,YEAR(H1746)),VLOOKUP(MONTH(H1746),index!$D$2:$G$13,2,0),DAY(H1746)),
IF(E1746="quarterly",DATE(IF(MONTH(H1746)&gt;=10,YEAR(H1746)+1,YEAR(H1746)),VLOOKUP(MONTH(H1746),index!$D$2:$G$13,3,0),DAY(H1746)),
IF(E1746="halfyearly",DATE(IF(MONTH(H1746)&gt;=7,YEAR(H1746)+1,YEAR(H1746)),VLOOKUP(MONTH(H1746),index!$D$2:$G$13,4,0),DAY(H1746)),
DATE(YEAR(H1746)+1,MONTH(H1746),DAY(H1746)))))-H1746))+H1746)</f>
        <v/>
      </c>
      <c r="J1746" s="9" t="str">
        <f t="shared" si="178"/>
        <v/>
      </c>
      <c r="K1746" s="11" t="str">
        <f t="shared" si="179"/>
        <v/>
      </c>
      <c r="L1746" s="11" t="str">
        <f t="shared" si="180"/>
        <v/>
      </c>
      <c r="M1746" s="11" t="str">
        <f>IF(A1746="","",VLOOKUP(E1746,index!$A$1:$B$6,2,0)*K1746*G1746)</f>
        <v/>
      </c>
      <c r="N1746" s="11" t="str">
        <f>IF(A1746="","",-PMT(G1746*VLOOKUP(E1746,index!$A$1:$B$6,2,0),C1746,F1746,0,0))</f>
        <v/>
      </c>
      <c r="O1746" s="11" t="str">
        <f t="shared" si="181"/>
        <v/>
      </c>
      <c r="P1746" s="11" t="str">
        <f t="shared" si="182"/>
        <v/>
      </c>
    </row>
    <row r="1747" spans="1:16" x14ac:dyDescent="0.25">
      <c r="A1747" s="9" t="str">
        <f>IF(A1746="","",IF(B1746&lt;C1746,A1746,IF(A1746=MAX('entry data'!$B$8:$B$507),"",A1746+1)))</f>
        <v/>
      </c>
      <c r="B1747" s="9" t="str">
        <f t="shared" si="177"/>
        <v/>
      </c>
      <c r="C1747" s="9" t="str">
        <f>IF(ISERROR(VLOOKUP(A1747,'entry data'!B:G,6,0)),"",VLOOKUP(A1747,'entry data'!B:G,6,0))</f>
        <v/>
      </c>
      <c r="D1747" s="9" t="str">
        <f>IF(ISERROR(VLOOKUP(A1747,'entry data'!B:C,2,0)),"",VLOOKUP(A1747,'entry data'!B:C,2,0))</f>
        <v/>
      </c>
      <c r="E1747" s="9" t="str">
        <f>IF(ISERROR(VLOOKUP(A1747,'entry data'!B:E,4,0)),"",VLOOKUP(A1747,'entry data'!B:E,4,0))</f>
        <v/>
      </c>
      <c r="F1747" s="11" t="str">
        <f>IF(A1747="","",IF(ISERROR(VLOOKUP(A1747,'entry data'!B:F,5,0)),"",VLOOKUP(A1747,'entry data'!B:F,5,0)))</f>
        <v/>
      </c>
      <c r="G1747" s="12" t="str">
        <f>IF(A1747="","",IF(ISERROR(VLOOKUP(A1747,'entry data'!B:I,8,0)),"",VLOOKUP(A1747,'entry data'!B:I,7,0)))</f>
        <v/>
      </c>
      <c r="H1747" s="13" t="str">
        <f>IF(A1747="","",IF(B1747=1,VLOOKUP(A1747,'entry data'!B:D,3,0),I1746))</f>
        <v/>
      </c>
      <c r="I1747" s="14" t="str">
        <f>IF(A1747="","",IF(E1747="weekly",7,IF(E1747="fortnightly",14,IF(E1747="monthly",DATE(IF(MONTH(H1747)=12,YEAR(H1747)+1,YEAR(H1747)),VLOOKUP(MONTH(H1747),index!$D$2:$G$13,2,0),DAY(H1747)),
IF(E1747="quarterly",DATE(IF(MONTH(H1747)&gt;=10,YEAR(H1747)+1,YEAR(H1747)),VLOOKUP(MONTH(H1747),index!$D$2:$G$13,3,0),DAY(H1747)),
IF(E1747="halfyearly",DATE(IF(MONTH(H1747)&gt;=7,YEAR(H1747)+1,YEAR(H1747)),VLOOKUP(MONTH(H1747),index!$D$2:$G$13,4,0),DAY(H1747)),
DATE(YEAR(H1747)+1,MONTH(H1747),DAY(H1747)))))-H1747))+H1747)</f>
        <v/>
      </c>
      <c r="J1747" s="9" t="str">
        <f t="shared" si="178"/>
        <v/>
      </c>
      <c r="K1747" s="11" t="str">
        <f t="shared" si="179"/>
        <v/>
      </c>
      <c r="L1747" s="11" t="str">
        <f t="shared" si="180"/>
        <v/>
      </c>
      <c r="M1747" s="11" t="str">
        <f>IF(A1747="","",VLOOKUP(E1747,index!$A$1:$B$6,2,0)*K1747*G1747)</f>
        <v/>
      </c>
      <c r="N1747" s="11" t="str">
        <f>IF(A1747="","",-PMT(G1747*VLOOKUP(E1747,index!$A$1:$B$6,2,0),C1747,F1747,0,0))</f>
        <v/>
      </c>
      <c r="O1747" s="11" t="str">
        <f t="shared" si="181"/>
        <v/>
      </c>
      <c r="P1747" s="11" t="str">
        <f t="shared" si="182"/>
        <v/>
      </c>
    </row>
    <row r="1748" spans="1:16" x14ac:dyDescent="0.25">
      <c r="A1748" s="9" t="str">
        <f>IF(A1747="","",IF(B1747&lt;C1747,A1747,IF(A1747=MAX('entry data'!$B$8:$B$507),"",A1747+1)))</f>
        <v/>
      </c>
      <c r="B1748" s="9" t="str">
        <f t="shared" si="177"/>
        <v/>
      </c>
      <c r="C1748" s="9" t="str">
        <f>IF(ISERROR(VLOOKUP(A1748,'entry data'!B:G,6,0)),"",VLOOKUP(A1748,'entry data'!B:G,6,0))</f>
        <v/>
      </c>
      <c r="D1748" s="9" t="str">
        <f>IF(ISERROR(VLOOKUP(A1748,'entry data'!B:C,2,0)),"",VLOOKUP(A1748,'entry data'!B:C,2,0))</f>
        <v/>
      </c>
      <c r="E1748" s="9" t="str">
        <f>IF(ISERROR(VLOOKUP(A1748,'entry data'!B:E,4,0)),"",VLOOKUP(A1748,'entry data'!B:E,4,0))</f>
        <v/>
      </c>
      <c r="F1748" s="11" t="str">
        <f>IF(A1748="","",IF(ISERROR(VLOOKUP(A1748,'entry data'!B:F,5,0)),"",VLOOKUP(A1748,'entry data'!B:F,5,0)))</f>
        <v/>
      </c>
      <c r="G1748" s="12" t="str">
        <f>IF(A1748="","",IF(ISERROR(VLOOKUP(A1748,'entry data'!B:I,8,0)),"",VLOOKUP(A1748,'entry data'!B:I,7,0)))</f>
        <v/>
      </c>
      <c r="H1748" s="13" t="str">
        <f>IF(A1748="","",IF(B1748=1,VLOOKUP(A1748,'entry data'!B:D,3,0),I1747))</f>
        <v/>
      </c>
      <c r="I1748" s="14" t="str">
        <f>IF(A1748="","",IF(E1748="weekly",7,IF(E1748="fortnightly",14,IF(E1748="monthly",DATE(IF(MONTH(H1748)=12,YEAR(H1748)+1,YEAR(H1748)),VLOOKUP(MONTH(H1748),index!$D$2:$G$13,2,0),DAY(H1748)),
IF(E1748="quarterly",DATE(IF(MONTH(H1748)&gt;=10,YEAR(H1748)+1,YEAR(H1748)),VLOOKUP(MONTH(H1748),index!$D$2:$G$13,3,0),DAY(H1748)),
IF(E1748="halfyearly",DATE(IF(MONTH(H1748)&gt;=7,YEAR(H1748)+1,YEAR(H1748)),VLOOKUP(MONTH(H1748),index!$D$2:$G$13,4,0),DAY(H1748)),
DATE(YEAR(H1748)+1,MONTH(H1748),DAY(H1748)))))-H1748))+H1748)</f>
        <v/>
      </c>
      <c r="J1748" s="9" t="str">
        <f t="shared" si="178"/>
        <v/>
      </c>
      <c r="K1748" s="11" t="str">
        <f t="shared" si="179"/>
        <v/>
      </c>
      <c r="L1748" s="11" t="str">
        <f t="shared" si="180"/>
        <v/>
      </c>
      <c r="M1748" s="11" t="str">
        <f>IF(A1748="","",VLOOKUP(E1748,index!$A$1:$B$6,2,0)*K1748*G1748)</f>
        <v/>
      </c>
      <c r="N1748" s="11" t="str">
        <f>IF(A1748="","",-PMT(G1748*VLOOKUP(E1748,index!$A$1:$B$6,2,0),C1748,F1748,0,0))</f>
        <v/>
      </c>
      <c r="O1748" s="11" t="str">
        <f t="shared" si="181"/>
        <v/>
      </c>
      <c r="P1748" s="11" t="str">
        <f t="shared" si="182"/>
        <v/>
      </c>
    </row>
    <row r="1749" spans="1:16" x14ac:dyDescent="0.25">
      <c r="A1749" s="9" t="str">
        <f>IF(A1748="","",IF(B1748&lt;C1748,A1748,IF(A1748=MAX('entry data'!$B$8:$B$507),"",A1748+1)))</f>
        <v/>
      </c>
      <c r="B1749" s="9" t="str">
        <f t="shared" si="177"/>
        <v/>
      </c>
      <c r="C1749" s="9" t="str">
        <f>IF(ISERROR(VLOOKUP(A1749,'entry data'!B:G,6,0)),"",VLOOKUP(A1749,'entry data'!B:G,6,0))</f>
        <v/>
      </c>
      <c r="D1749" s="9" t="str">
        <f>IF(ISERROR(VLOOKUP(A1749,'entry data'!B:C,2,0)),"",VLOOKUP(A1749,'entry data'!B:C,2,0))</f>
        <v/>
      </c>
      <c r="E1749" s="9" t="str">
        <f>IF(ISERROR(VLOOKUP(A1749,'entry data'!B:E,4,0)),"",VLOOKUP(A1749,'entry data'!B:E,4,0))</f>
        <v/>
      </c>
      <c r="F1749" s="11" t="str">
        <f>IF(A1749="","",IF(ISERROR(VLOOKUP(A1749,'entry data'!B:F,5,0)),"",VLOOKUP(A1749,'entry data'!B:F,5,0)))</f>
        <v/>
      </c>
      <c r="G1749" s="12" t="str">
        <f>IF(A1749="","",IF(ISERROR(VLOOKUP(A1749,'entry data'!B:I,8,0)),"",VLOOKUP(A1749,'entry data'!B:I,7,0)))</f>
        <v/>
      </c>
      <c r="H1749" s="13" t="str">
        <f>IF(A1749="","",IF(B1749=1,VLOOKUP(A1749,'entry data'!B:D,3,0),I1748))</f>
        <v/>
      </c>
      <c r="I1749" s="14" t="str">
        <f>IF(A1749="","",IF(E1749="weekly",7,IF(E1749="fortnightly",14,IF(E1749="monthly",DATE(IF(MONTH(H1749)=12,YEAR(H1749)+1,YEAR(H1749)),VLOOKUP(MONTH(H1749),index!$D$2:$G$13,2,0),DAY(H1749)),
IF(E1749="quarterly",DATE(IF(MONTH(H1749)&gt;=10,YEAR(H1749)+1,YEAR(H1749)),VLOOKUP(MONTH(H1749),index!$D$2:$G$13,3,0),DAY(H1749)),
IF(E1749="halfyearly",DATE(IF(MONTH(H1749)&gt;=7,YEAR(H1749)+1,YEAR(H1749)),VLOOKUP(MONTH(H1749),index!$D$2:$G$13,4,0),DAY(H1749)),
DATE(YEAR(H1749)+1,MONTH(H1749),DAY(H1749)))))-H1749))+H1749)</f>
        <v/>
      </c>
      <c r="J1749" s="9" t="str">
        <f t="shared" si="178"/>
        <v/>
      </c>
      <c r="K1749" s="11" t="str">
        <f t="shared" si="179"/>
        <v/>
      </c>
      <c r="L1749" s="11" t="str">
        <f t="shared" si="180"/>
        <v/>
      </c>
      <c r="M1749" s="11" t="str">
        <f>IF(A1749="","",VLOOKUP(E1749,index!$A$1:$B$6,2,0)*K1749*G1749)</f>
        <v/>
      </c>
      <c r="N1749" s="11" t="str">
        <f>IF(A1749="","",-PMT(G1749*VLOOKUP(E1749,index!$A$1:$B$6,2,0),C1749,F1749,0,0))</f>
        <v/>
      </c>
      <c r="O1749" s="11" t="str">
        <f t="shared" si="181"/>
        <v/>
      </c>
      <c r="P1749" s="11" t="str">
        <f t="shared" si="182"/>
        <v/>
      </c>
    </row>
    <row r="1750" spans="1:16" x14ac:dyDescent="0.25">
      <c r="A1750" s="9" t="str">
        <f>IF(A1749="","",IF(B1749&lt;C1749,A1749,IF(A1749=MAX('entry data'!$B$8:$B$507),"",A1749+1)))</f>
        <v/>
      </c>
      <c r="B1750" s="9" t="str">
        <f t="shared" si="177"/>
        <v/>
      </c>
      <c r="C1750" s="9" t="str">
        <f>IF(ISERROR(VLOOKUP(A1750,'entry data'!B:G,6,0)),"",VLOOKUP(A1750,'entry data'!B:G,6,0))</f>
        <v/>
      </c>
      <c r="D1750" s="9" t="str">
        <f>IF(ISERROR(VLOOKUP(A1750,'entry data'!B:C,2,0)),"",VLOOKUP(A1750,'entry data'!B:C,2,0))</f>
        <v/>
      </c>
      <c r="E1750" s="9" t="str">
        <f>IF(ISERROR(VLOOKUP(A1750,'entry data'!B:E,4,0)),"",VLOOKUP(A1750,'entry data'!B:E,4,0))</f>
        <v/>
      </c>
      <c r="F1750" s="11" t="str">
        <f>IF(A1750="","",IF(ISERROR(VLOOKUP(A1750,'entry data'!B:F,5,0)),"",VLOOKUP(A1750,'entry data'!B:F,5,0)))</f>
        <v/>
      </c>
      <c r="G1750" s="12" t="str">
        <f>IF(A1750="","",IF(ISERROR(VLOOKUP(A1750,'entry data'!B:I,8,0)),"",VLOOKUP(A1750,'entry data'!B:I,7,0)))</f>
        <v/>
      </c>
      <c r="H1750" s="13" t="str">
        <f>IF(A1750="","",IF(B1750=1,VLOOKUP(A1750,'entry data'!B:D,3,0),I1749))</f>
        <v/>
      </c>
      <c r="I1750" s="14" t="str">
        <f>IF(A1750="","",IF(E1750="weekly",7,IF(E1750="fortnightly",14,IF(E1750="monthly",DATE(IF(MONTH(H1750)=12,YEAR(H1750)+1,YEAR(H1750)),VLOOKUP(MONTH(H1750),index!$D$2:$G$13,2,0),DAY(H1750)),
IF(E1750="quarterly",DATE(IF(MONTH(H1750)&gt;=10,YEAR(H1750)+1,YEAR(H1750)),VLOOKUP(MONTH(H1750),index!$D$2:$G$13,3,0),DAY(H1750)),
IF(E1750="halfyearly",DATE(IF(MONTH(H1750)&gt;=7,YEAR(H1750)+1,YEAR(H1750)),VLOOKUP(MONTH(H1750),index!$D$2:$G$13,4,0),DAY(H1750)),
DATE(YEAR(H1750)+1,MONTH(H1750),DAY(H1750)))))-H1750))+H1750)</f>
        <v/>
      </c>
      <c r="J1750" s="9" t="str">
        <f t="shared" si="178"/>
        <v/>
      </c>
      <c r="K1750" s="11" t="str">
        <f t="shared" si="179"/>
        <v/>
      </c>
      <c r="L1750" s="11" t="str">
        <f t="shared" si="180"/>
        <v/>
      </c>
      <c r="M1750" s="11" t="str">
        <f>IF(A1750="","",VLOOKUP(E1750,index!$A$1:$B$6,2,0)*K1750*G1750)</f>
        <v/>
      </c>
      <c r="N1750" s="11" t="str">
        <f>IF(A1750="","",-PMT(G1750*VLOOKUP(E1750,index!$A$1:$B$6,2,0),C1750,F1750,0,0))</f>
        <v/>
      </c>
      <c r="O1750" s="11" t="str">
        <f t="shared" si="181"/>
        <v/>
      </c>
      <c r="P1750" s="11" t="str">
        <f t="shared" si="182"/>
        <v/>
      </c>
    </row>
    <row r="1751" spans="1:16" x14ac:dyDescent="0.25">
      <c r="A1751" s="9" t="str">
        <f>IF(A1750="","",IF(B1750&lt;C1750,A1750,IF(A1750=MAX('entry data'!$B$8:$B$507),"",A1750+1)))</f>
        <v/>
      </c>
      <c r="B1751" s="9" t="str">
        <f t="shared" ref="B1751:B1814" si="183">IF(A1751="","",IF(B1750=C1750,1,B1750+1))</f>
        <v/>
      </c>
      <c r="C1751" s="9" t="str">
        <f>IF(ISERROR(VLOOKUP(A1751,'entry data'!B:G,6,0)),"",VLOOKUP(A1751,'entry data'!B:G,6,0))</f>
        <v/>
      </c>
      <c r="D1751" s="9" t="str">
        <f>IF(ISERROR(VLOOKUP(A1751,'entry data'!B:C,2,0)),"",VLOOKUP(A1751,'entry data'!B:C,2,0))</f>
        <v/>
      </c>
      <c r="E1751" s="9" t="str">
        <f>IF(ISERROR(VLOOKUP(A1751,'entry data'!B:E,4,0)),"",VLOOKUP(A1751,'entry data'!B:E,4,0))</f>
        <v/>
      </c>
      <c r="F1751" s="11" t="str">
        <f>IF(A1751="","",IF(ISERROR(VLOOKUP(A1751,'entry data'!B:F,5,0)),"",VLOOKUP(A1751,'entry data'!B:F,5,0)))</f>
        <v/>
      </c>
      <c r="G1751" s="12" t="str">
        <f>IF(A1751="","",IF(ISERROR(VLOOKUP(A1751,'entry data'!B:I,8,0)),"",VLOOKUP(A1751,'entry data'!B:I,7,0)))</f>
        <v/>
      </c>
      <c r="H1751" s="13" t="str">
        <f>IF(A1751="","",IF(B1751=1,VLOOKUP(A1751,'entry data'!B:D,3,0),I1750))</f>
        <v/>
      </c>
      <c r="I1751" s="14" t="str">
        <f>IF(A1751="","",IF(E1751="weekly",7,IF(E1751="fortnightly",14,IF(E1751="monthly",DATE(IF(MONTH(H1751)=12,YEAR(H1751)+1,YEAR(H1751)),VLOOKUP(MONTH(H1751),index!$D$2:$G$13,2,0),DAY(H1751)),
IF(E1751="quarterly",DATE(IF(MONTH(H1751)&gt;=10,YEAR(H1751)+1,YEAR(H1751)),VLOOKUP(MONTH(H1751),index!$D$2:$G$13,3,0),DAY(H1751)),
IF(E1751="halfyearly",DATE(IF(MONTH(H1751)&gt;=7,YEAR(H1751)+1,YEAR(H1751)),VLOOKUP(MONTH(H1751),index!$D$2:$G$13,4,0),DAY(H1751)),
DATE(YEAR(H1751)+1,MONTH(H1751),DAY(H1751)))))-H1751))+H1751)</f>
        <v/>
      </c>
      <c r="J1751" s="9" t="str">
        <f t="shared" ref="J1751:J1814" si="184">IF(A1751="","",IF(MONTH(I1751)&lt;10,YEAR(I1751)&amp;"-0"&amp;MONTH(I1751),YEAR(I1751)&amp;"-"&amp;MONTH(I1751)))</f>
        <v/>
      </c>
      <c r="K1751" s="11" t="str">
        <f t="shared" ref="K1751:K1814" si="185">IF(A1751="","",IF(B1751=1,F1751,O1750))</f>
        <v/>
      </c>
      <c r="L1751" s="11" t="str">
        <f t="shared" ref="L1751:L1814" si="186">IF(A1751="","",N1751-M1751)</f>
        <v/>
      </c>
      <c r="M1751" s="11" t="str">
        <f>IF(A1751="","",VLOOKUP(E1751,index!$A$1:$B$6,2,0)*K1751*G1751)</f>
        <v/>
      </c>
      <c r="N1751" s="11" t="str">
        <f>IF(A1751="","",-PMT(G1751*VLOOKUP(E1751,index!$A$1:$B$6,2,0),C1751,F1751,0,0))</f>
        <v/>
      </c>
      <c r="O1751" s="11" t="str">
        <f t="shared" ref="O1751:O1814" si="187">IF(A1751="","",K1751-L1751)</f>
        <v/>
      </c>
      <c r="P1751" s="11" t="str">
        <f t="shared" si="182"/>
        <v/>
      </c>
    </row>
    <row r="1752" spans="1:16" x14ac:dyDescent="0.25">
      <c r="A1752" s="9" t="str">
        <f>IF(A1751="","",IF(B1751&lt;C1751,A1751,IF(A1751=MAX('entry data'!$B$8:$B$507),"",A1751+1)))</f>
        <v/>
      </c>
      <c r="B1752" s="9" t="str">
        <f t="shared" si="183"/>
        <v/>
      </c>
      <c r="C1752" s="9" t="str">
        <f>IF(ISERROR(VLOOKUP(A1752,'entry data'!B:G,6,0)),"",VLOOKUP(A1752,'entry data'!B:G,6,0))</f>
        <v/>
      </c>
      <c r="D1752" s="9" t="str">
        <f>IF(ISERROR(VLOOKUP(A1752,'entry data'!B:C,2,0)),"",VLOOKUP(A1752,'entry data'!B:C,2,0))</f>
        <v/>
      </c>
      <c r="E1752" s="9" t="str">
        <f>IF(ISERROR(VLOOKUP(A1752,'entry data'!B:E,4,0)),"",VLOOKUP(A1752,'entry data'!B:E,4,0))</f>
        <v/>
      </c>
      <c r="F1752" s="11" t="str">
        <f>IF(A1752="","",IF(ISERROR(VLOOKUP(A1752,'entry data'!B:F,5,0)),"",VLOOKUP(A1752,'entry data'!B:F,5,0)))</f>
        <v/>
      </c>
      <c r="G1752" s="12" t="str">
        <f>IF(A1752="","",IF(ISERROR(VLOOKUP(A1752,'entry data'!B:I,8,0)),"",VLOOKUP(A1752,'entry data'!B:I,7,0)))</f>
        <v/>
      </c>
      <c r="H1752" s="13" t="str">
        <f>IF(A1752="","",IF(B1752=1,VLOOKUP(A1752,'entry data'!B:D,3,0),I1751))</f>
        <v/>
      </c>
      <c r="I1752" s="14" t="str">
        <f>IF(A1752="","",IF(E1752="weekly",7,IF(E1752="fortnightly",14,IF(E1752="monthly",DATE(IF(MONTH(H1752)=12,YEAR(H1752)+1,YEAR(H1752)),VLOOKUP(MONTH(H1752),index!$D$2:$G$13,2,0),DAY(H1752)),
IF(E1752="quarterly",DATE(IF(MONTH(H1752)&gt;=10,YEAR(H1752)+1,YEAR(H1752)),VLOOKUP(MONTH(H1752),index!$D$2:$G$13,3,0),DAY(H1752)),
IF(E1752="halfyearly",DATE(IF(MONTH(H1752)&gt;=7,YEAR(H1752)+1,YEAR(H1752)),VLOOKUP(MONTH(H1752),index!$D$2:$G$13,4,0),DAY(H1752)),
DATE(YEAR(H1752)+1,MONTH(H1752),DAY(H1752)))))-H1752))+H1752)</f>
        <v/>
      </c>
      <c r="J1752" s="9" t="str">
        <f t="shared" si="184"/>
        <v/>
      </c>
      <c r="K1752" s="11" t="str">
        <f t="shared" si="185"/>
        <v/>
      </c>
      <c r="L1752" s="11" t="str">
        <f t="shared" si="186"/>
        <v/>
      </c>
      <c r="M1752" s="11" t="str">
        <f>IF(A1752="","",VLOOKUP(E1752,index!$A$1:$B$6,2,0)*K1752*G1752)</f>
        <v/>
      </c>
      <c r="N1752" s="11" t="str">
        <f>IF(A1752="","",-PMT(G1752*VLOOKUP(E1752,index!$A$1:$B$6,2,0),C1752,F1752,0,0))</f>
        <v/>
      </c>
      <c r="O1752" s="11" t="str">
        <f t="shared" si="187"/>
        <v/>
      </c>
      <c r="P1752" s="11" t="str">
        <f t="shared" si="182"/>
        <v/>
      </c>
    </row>
    <row r="1753" spans="1:16" x14ac:dyDescent="0.25">
      <c r="A1753" s="9" t="str">
        <f>IF(A1752="","",IF(B1752&lt;C1752,A1752,IF(A1752=MAX('entry data'!$B$8:$B$507),"",A1752+1)))</f>
        <v/>
      </c>
      <c r="B1753" s="9" t="str">
        <f t="shared" si="183"/>
        <v/>
      </c>
      <c r="C1753" s="9" t="str">
        <f>IF(ISERROR(VLOOKUP(A1753,'entry data'!B:G,6,0)),"",VLOOKUP(A1753,'entry data'!B:G,6,0))</f>
        <v/>
      </c>
      <c r="D1753" s="9" t="str">
        <f>IF(ISERROR(VLOOKUP(A1753,'entry data'!B:C,2,0)),"",VLOOKUP(A1753,'entry data'!B:C,2,0))</f>
        <v/>
      </c>
      <c r="E1753" s="9" t="str">
        <f>IF(ISERROR(VLOOKUP(A1753,'entry data'!B:E,4,0)),"",VLOOKUP(A1753,'entry data'!B:E,4,0))</f>
        <v/>
      </c>
      <c r="F1753" s="11" t="str">
        <f>IF(A1753="","",IF(ISERROR(VLOOKUP(A1753,'entry data'!B:F,5,0)),"",VLOOKUP(A1753,'entry data'!B:F,5,0)))</f>
        <v/>
      </c>
      <c r="G1753" s="12" t="str">
        <f>IF(A1753="","",IF(ISERROR(VLOOKUP(A1753,'entry data'!B:I,8,0)),"",VLOOKUP(A1753,'entry data'!B:I,7,0)))</f>
        <v/>
      </c>
      <c r="H1753" s="13" t="str">
        <f>IF(A1753="","",IF(B1753=1,VLOOKUP(A1753,'entry data'!B:D,3,0),I1752))</f>
        <v/>
      </c>
      <c r="I1753" s="14" t="str">
        <f>IF(A1753="","",IF(E1753="weekly",7,IF(E1753="fortnightly",14,IF(E1753="monthly",DATE(IF(MONTH(H1753)=12,YEAR(H1753)+1,YEAR(H1753)),VLOOKUP(MONTH(H1753),index!$D$2:$G$13,2,0),DAY(H1753)),
IF(E1753="quarterly",DATE(IF(MONTH(H1753)&gt;=10,YEAR(H1753)+1,YEAR(H1753)),VLOOKUP(MONTH(H1753),index!$D$2:$G$13,3,0),DAY(H1753)),
IF(E1753="halfyearly",DATE(IF(MONTH(H1753)&gt;=7,YEAR(H1753)+1,YEAR(H1753)),VLOOKUP(MONTH(H1753),index!$D$2:$G$13,4,0),DAY(H1753)),
DATE(YEAR(H1753)+1,MONTH(H1753),DAY(H1753)))))-H1753))+H1753)</f>
        <v/>
      </c>
      <c r="J1753" s="9" t="str">
        <f t="shared" si="184"/>
        <v/>
      </c>
      <c r="K1753" s="11" t="str">
        <f t="shared" si="185"/>
        <v/>
      </c>
      <c r="L1753" s="11" t="str">
        <f t="shared" si="186"/>
        <v/>
      </c>
      <c r="M1753" s="11" t="str">
        <f>IF(A1753="","",VLOOKUP(E1753,index!$A$1:$B$6,2,0)*K1753*G1753)</f>
        <v/>
      </c>
      <c r="N1753" s="11" t="str">
        <f>IF(A1753="","",-PMT(G1753*VLOOKUP(E1753,index!$A$1:$B$6,2,0),C1753,F1753,0,0))</f>
        <v/>
      </c>
      <c r="O1753" s="11" t="str">
        <f t="shared" si="187"/>
        <v/>
      </c>
      <c r="P1753" s="11" t="str">
        <f t="shared" si="182"/>
        <v/>
      </c>
    </row>
    <row r="1754" spans="1:16" x14ac:dyDescent="0.25">
      <c r="A1754" s="9" t="str">
        <f>IF(A1753="","",IF(B1753&lt;C1753,A1753,IF(A1753=MAX('entry data'!$B$8:$B$507),"",A1753+1)))</f>
        <v/>
      </c>
      <c r="B1754" s="9" t="str">
        <f t="shared" si="183"/>
        <v/>
      </c>
      <c r="C1754" s="9" t="str">
        <f>IF(ISERROR(VLOOKUP(A1754,'entry data'!B:G,6,0)),"",VLOOKUP(A1754,'entry data'!B:G,6,0))</f>
        <v/>
      </c>
      <c r="D1754" s="9" t="str">
        <f>IF(ISERROR(VLOOKUP(A1754,'entry data'!B:C,2,0)),"",VLOOKUP(A1754,'entry data'!B:C,2,0))</f>
        <v/>
      </c>
      <c r="E1754" s="9" t="str">
        <f>IF(ISERROR(VLOOKUP(A1754,'entry data'!B:E,4,0)),"",VLOOKUP(A1754,'entry data'!B:E,4,0))</f>
        <v/>
      </c>
      <c r="F1754" s="11" t="str">
        <f>IF(A1754="","",IF(ISERROR(VLOOKUP(A1754,'entry data'!B:F,5,0)),"",VLOOKUP(A1754,'entry data'!B:F,5,0)))</f>
        <v/>
      </c>
      <c r="G1754" s="12" t="str">
        <f>IF(A1754="","",IF(ISERROR(VLOOKUP(A1754,'entry data'!B:I,8,0)),"",VLOOKUP(A1754,'entry data'!B:I,7,0)))</f>
        <v/>
      </c>
      <c r="H1754" s="13" t="str">
        <f>IF(A1754="","",IF(B1754=1,VLOOKUP(A1754,'entry data'!B:D,3,0),I1753))</f>
        <v/>
      </c>
      <c r="I1754" s="14" t="str">
        <f>IF(A1754="","",IF(E1754="weekly",7,IF(E1754="fortnightly",14,IF(E1754="monthly",DATE(IF(MONTH(H1754)=12,YEAR(H1754)+1,YEAR(H1754)),VLOOKUP(MONTH(H1754),index!$D$2:$G$13,2,0),DAY(H1754)),
IF(E1754="quarterly",DATE(IF(MONTH(H1754)&gt;=10,YEAR(H1754)+1,YEAR(H1754)),VLOOKUP(MONTH(H1754),index!$D$2:$G$13,3,0),DAY(H1754)),
IF(E1754="halfyearly",DATE(IF(MONTH(H1754)&gt;=7,YEAR(H1754)+1,YEAR(H1754)),VLOOKUP(MONTH(H1754),index!$D$2:$G$13,4,0),DAY(H1754)),
DATE(YEAR(H1754)+1,MONTH(H1754),DAY(H1754)))))-H1754))+H1754)</f>
        <v/>
      </c>
      <c r="J1754" s="9" t="str">
        <f t="shared" si="184"/>
        <v/>
      </c>
      <c r="K1754" s="11" t="str">
        <f t="shared" si="185"/>
        <v/>
      </c>
      <c r="L1754" s="11" t="str">
        <f t="shared" si="186"/>
        <v/>
      </c>
      <c r="M1754" s="11" t="str">
        <f>IF(A1754="","",VLOOKUP(E1754,index!$A$1:$B$6,2,0)*K1754*G1754)</f>
        <v/>
      </c>
      <c r="N1754" s="11" t="str">
        <f>IF(A1754="","",-PMT(G1754*VLOOKUP(E1754,index!$A$1:$B$6,2,0),C1754,F1754,0,0))</f>
        <v/>
      </c>
      <c r="O1754" s="11" t="str">
        <f t="shared" si="187"/>
        <v/>
      </c>
      <c r="P1754" s="11" t="str">
        <f t="shared" si="182"/>
        <v/>
      </c>
    </row>
    <row r="1755" spans="1:16" x14ac:dyDescent="0.25">
      <c r="A1755" s="9" t="str">
        <f>IF(A1754="","",IF(B1754&lt;C1754,A1754,IF(A1754=MAX('entry data'!$B$8:$B$507),"",A1754+1)))</f>
        <v/>
      </c>
      <c r="B1755" s="9" t="str">
        <f t="shared" si="183"/>
        <v/>
      </c>
      <c r="C1755" s="9" t="str">
        <f>IF(ISERROR(VLOOKUP(A1755,'entry data'!B:G,6,0)),"",VLOOKUP(A1755,'entry data'!B:G,6,0))</f>
        <v/>
      </c>
      <c r="D1755" s="9" t="str">
        <f>IF(ISERROR(VLOOKUP(A1755,'entry data'!B:C,2,0)),"",VLOOKUP(A1755,'entry data'!B:C,2,0))</f>
        <v/>
      </c>
      <c r="E1755" s="9" t="str">
        <f>IF(ISERROR(VLOOKUP(A1755,'entry data'!B:E,4,0)),"",VLOOKUP(A1755,'entry data'!B:E,4,0))</f>
        <v/>
      </c>
      <c r="F1755" s="11" t="str">
        <f>IF(A1755="","",IF(ISERROR(VLOOKUP(A1755,'entry data'!B:F,5,0)),"",VLOOKUP(A1755,'entry data'!B:F,5,0)))</f>
        <v/>
      </c>
      <c r="G1755" s="12" t="str">
        <f>IF(A1755="","",IF(ISERROR(VLOOKUP(A1755,'entry data'!B:I,8,0)),"",VLOOKUP(A1755,'entry data'!B:I,7,0)))</f>
        <v/>
      </c>
      <c r="H1755" s="13" t="str">
        <f>IF(A1755="","",IF(B1755=1,VLOOKUP(A1755,'entry data'!B:D,3,0),I1754))</f>
        <v/>
      </c>
      <c r="I1755" s="14" t="str">
        <f>IF(A1755="","",IF(E1755="weekly",7,IF(E1755="fortnightly",14,IF(E1755="monthly",DATE(IF(MONTH(H1755)=12,YEAR(H1755)+1,YEAR(H1755)),VLOOKUP(MONTH(H1755),index!$D$2:$G$13,2,0),DAY(H1755)),
IF(E1755="quarterly",DATE(IF(MONTH(H1755)&gt;=10,YEAR(H1755)+1,YEAR(H1755)),VLOOKUP(MONTH(H1755),index!$D$2:$G$13,3,0),DAY(H1755)),
IF(E1755="halfyearly",DATE(IF(MONTH(H1755)&gt;=7,YEAR(H1755)+1,YEAR(H1755)),VLOOKUP(MONTH(H1755),index!$D$2:$G$13,4,0),DAY(H1755)),
DATE(YEAR(H1755)+1,MONTH(H1755),DAY(H1755)))))-H1755))+H1755)</f>
        <v/>
      </c>
      <c r="J1755" s="9" t="str">
        <f t="shared" si="184"/>
        <v/>
      </c>
      <c r="K1755" s="11" t="str">
        <f t="shared" si="185"/>
        <v/>
      </c>
      <c r="L1755" s="11" t="str">
        <f t="shared" si="186"/>
        <v/>
      </c>
      <c r="M1755" s="11" t="str">
        <f>IF(A1755="","",VLOOKUP(E1755,index!$A$1:$B$6,2,0)*K1755*G1755)</f>
        <v/>
      </c>
      <c r="N1755" s="11" t="str">
        <f>IF(A1755="","",-PMT(G1755*VLOOKUP(E1755,index!$A$1:$B$6,2,0),C1755,F1755,0,0))</f>
        <v/>
      </c>
      <c r="O1755" s="11" t="str">
        <f t="shared" si="187"/>
        <v/>
      </c>
      <c r="P1755" s="11" t="str">
        <f t="shared" si="182"/>
        <v/>
      </c>
    </row>
    <row r="1756" spans="1:16" x14ac:dyDescent="0.25">
      <c r="A1756" s="9" t="str">
        <f>IF(A1755="","",IF(B1755&lt;C1755,A1755,IF(A1755=MAX('entry data'!$B$8:$B$507),"",A1755+1)))</f>
        <v/>
      </c>
      <c r="B1756" s="9" t="str">
        <f t="shared" si="183"/>
        <v/>
      </c>
      <c r="C1756" s="9" t="str">
        <f>IF(ISERROR(VLOOKUP(A1756,'entry data'!B:G,6,0)),"",VLOOKUP(A1756,'entry data'!B:G,6,0))</f>
        <v/>
      </c>
      <c r="D1756" s="9" t="str">
        <f>IF(ISERROR(VLOOKUP(A1756,'entry data'!B:C,2,0)),"",VLOOKUP(A1756,'entry data'!B:C,2,0))</f>
        <v/>
      </c>
      <c r="E1756" s="9" t="str">
        <f>IF(ISERROR(VLOOKUP(A1756,'entry data'!B:E,4,0)),"",VLOOKUP(A1756,'entry data'!B:E,4,0))</f>
        <v/>
      </c>
      <c r="F1756" s="11" t="str">
        <f>IF(A1756="","",IF(ISERROR(VLOOKUP(A1756,'entry data'!B:F,5,0)),"",VLOOKUP(A1756,'entry data'!B:F,5,0)))</f>
        <v/>
      </c>
      <c r="G1756" s="12" t="str">
        <f>IF(A1756="","",IF(ISERROR(VLOOKUP(A1756,'entry data'!B:I,8,0)),"",VLOOKUP(A1756,'entry data'!B:I,7,0)))</f>
        <v/>
      </c>
      <c r="H1756" s="13" t="str">
        <f>IF(A1756="","",IF(B1756=1,VLOOKUP(A1756,'entry data'!B:D,3,0),I1755))</f>
        <v/>
      </c>
      <c r="I1756" s="14" t="str">
        <f>IF(A1756="","",IF(E1756="weekly",7,IF(E1756="fortnightly",14,IF(E1756="monthly",DATE(IF(MONTH(H1756)=12,YEAR(H1756)+1,YEAR(H1756)),VLOOKUP(MONTH(H1756),index!$D$2:$G$13,2,0),DAY(H1756)),
IF(E1756="quarterly",DATE(IF(MONTH(H1756)&gt;=10,YEAR(H1756)+1,YEAR(H1756)),VLOOKUP(MONTH(H1756),index!$D$2:$G$13,3,0),DAY(H1756)),
IF(E1756="halfyearly",DATE(IF(MONTH(H1756)&gt;=7,YEAR(H1756)+1,YEAR(H1756)),VLOOKUP(MONTH(H1756),index!$D$2:$G$13,4,0),DAY(H1756)),
DATE(YEAR(H1756)+1,MONTH(H1756),DAY(H1756)))))-H1756))+H1756)</f>
        <v/>
      </c>
      <c r="J1756" s="9" t="str">
        <f t="shared" si="184"/>
        <v/>
      </c>
      <c r="K1756" s="11" t="str">
        <f t="shared" si="185"/>
        <v/>
      </c>
      <c r="L1756" s="11" t="str">
        <f t="shared" si="186"/>
        <v/>
      </c>
      <c r="M1756" s="11" t="str">
        <f>IF(A1756="","",VLOOKUP(E1756,index!$A$1:$B$6,2,0)*K1756*G1756)</f>
        <v/>
      </c>
      <c r="N1756" s="11" t="str">
        <f>IF(A1756="","",-PMT(G1756*VLOOKUP(E1756,index!$A$1:$B$6,2,0),C1756,F1756,0,0))</f>
        <v/>
      </c>
      <c r="O1756" s="11" t="str">
        <f t="shared" si="187"/>
        <v/>
      </c>
      <c r="P1756" s="11" t="str">
        <f t="shared" si="182"/>
        <v/>
      </c>
    </row>
    <row r="1757" spans="1:16" x14ac:dyDescent="0.25">
      <c r="A1757" s="9" t="str">
        <f>IF(A1756="","",IF(B1756&lt;C1756,A1756,IF(A1756=MAX('entry data'!$B$8:$B$507),"",A1756+1)))</f>
        <v/>
      </c>
      <c r="B1757" s="9" t="str">
        <f t="shared" si="183"/>
        <v/>
      </c>
      <c r="C1757" s="9" t="str">
        <f>IF(ISERROR(VLOOKUP(A1757,'entry data'!B:G,6,0)),"",VLOOKUP(A1757,'entry data'!B:G,6,0))</f>
        <v/>
      </c>
      <c r="D1757" s="9" t="str">
        <f>IF(ISERROR(VLOOKUP(A1757,'entry data'!B:C,2,0)),"",VLOOKUP(A1757,'entry data'!B:C,2,0))</f>
        <v/>
      </c>
      <c r="E1757" s="9" t="str">
        <f>IF(ISERROR(VLOOKUP(A1757,'entry data'!B:E,4,0)),"",VLOOKUP(A1757,'entry data'!B:E,4,0))</f>
        <v/>
      </c>
      <c r="F1757" s="11" t="str">
        <f>IF(A1757="","",IF(ISERROR(VLOOKUP(A1757,'entry data'!B:F,5,0)),"",VLOOKUP(A1757,'entry data'!B:F,5,0)))</f>
        <v/>
      </c>
      <c r="G1757" s="12" t="str">
        <f>IF(A1757="","",IF(ISERROR(VLOOKUP(A1757,'entry data'!B:I,8,0)),"",VLOOKUP(A1757,'entry data'!B:I,7,0)))</f>
        <v/>
      </c>
      <c r="H1757" s="13" t="str">
        <f>IF(A1757="","",IF(B1757=1,VLOOKUP(A1757,'entry data'!B:D,3,0),I1756))</f>
        <v/>
      </c>
      <c r="I1757" s="14" t="str">
        <f>IF(A1757="","",IF(E1757="weekly",7,IF(E1757="fortnightly",14,IF(E1757="monthly",DATE(IF(MONTH(H1757)=12,YEAR(H1757)+1,YEAR(H1757)),VLOOKUP(MONTH(H1757),index!$D$2:$G$13,2,0),DAY(H1757)),
IF(E1757="quarterly",DATE(IF(MONTH(H1757)&gt;=10,YEAR(H1757)+1,YEAR(H1757)),VLOOKUP(MONTH(H1757),index!$D$2:$G$13,3,0),DAY(H1757)),
IF(E1757="halfyearly",DATE(IF(MONTH(H1757)&gt;=7,YEAR(H1757)+1,YEAR(H1757)),VLOOKUP(MONTH(H1757),index!$D$2:$G$13,4,0),DAY(H1757)),
DATE(YEAR(H1757)+1,MONTH(H1757),DAY(H1757)))))-H1757))+H1757)</f>
        <v/>
      </c>
      <c r="J1757" s="9" t="str">
        <f t="shared" si="184"/>
        <v/>
      </c>
      <c r="K1757" s="11" t="str">
        <f t="shared" si="185"/>
        <v/>
      </c>
      <c r="L1757" s="11" t="str">
        <f t="shared" si="186"/>
        <v/>
      </c>
      <c r="M1757" s="11" t="str">
        <f>IF(A1757="","",VLOOKUP(E1757,index!$A$1:$B$6,2,0)*K1757*G1757)</f>
        <v/>
      </c>
      <c r="N1757" s="11" t="str">
        <f>IF(A1757="","",-PMT(G1757*VLOOKUP(E1757,index!$A$1:$B$6,2,0),C1757,F1757,0,0))</f>
        <v/>
      </c>
      <c r="O1757" s="11" t="str">
        <f t="shared" si="187"/>
        <v/>
      </c>
      <c r="P1757" s="11" t="str">
        <f t="shared" si="182"/>
        <v/>
      </c>
    </row>
    <row r="1758" spans="1:16" x14ac:dyDescent="0.25">
      <c r="A1758" s="9" t="str">
        <f>IF(A1757="","",IF(B1757&lt;C1757,A1757,IF(A1757=MAX('entry data'!$B$8:$B$507),"",A1757+1)))</f>
        <v/>
      </c>
      <c r="B1758" s="9" t="str">
        <f t="shared" si="183"/>
        <v/>
      </c>
      <c r="C1758" s="9" t="str">
        <f>IF(ISERROR(VLOOKUP(A1758,'entry data'!B:G,6,0)),"",VLOOKUP(A1758,'entry data'!B:G,6,0))</f>
        <v/>
      </c>
      <c r="D1758" s="9" t="str">
        <f>IF(ISERROR(VLOOKUP(A1758,'entry data'!B:C,2,0)),"",VLOOKUP(A1758,'entry data'!B:C,2,0))</f>
        <v/>
      </c>
      <c r="E1758" s="9" t="str">
        <f>IF(ISERROR(VLOOKUP(A1758,'entry data'!B:E,4,0)),"",VLOOKUP(A1758,'entry data'!B:E,4,0))</f>
        <v/>
      </c>
      <c r="F1758" s="11" t="str">
        <f>IF(A1758="","",IF(ISERROR(VLOOKUP(A1758,'entry data'!B:F,5,0)),"",VLOOKUP(A1758,'entry data'!B:F,5,0)))</f>
        <v/>
      </c>
      <c r="G1758" s="12" t="str">
        <f>IF(A1758="","",IF(ISERROR(VLOOKUP(A1758,'entry data'!B:I,8,0)),"",VLOOKUP(A1758,'entry data'!B:I,7,0)))</f>
        <v/>
      </c>
      <c r="H1758" s="13" t="str">
        <f>IF(A1758="","",IF(B1758=1,VLOOKUP(A1758,'entry data'!B:D,3,0),I1757))</f>
        <v/>
      </c>
      <c r="I1758" s="14" t="str">
        <f>IF(A1758="","",IF(E1758="weekly",7,IF(E1758="fortnightly",14,IF(E1758="monthly",DATE(IF(MONTH(H1758)=12,YEAR(H1758)+1,YEAR(H1758)),VLOOKUP(MONTH(H1758),index!$D$2:$G$13,2,0),DAY(H1758)),
IF(E1758="quarterly",DATE(IF(MONTH(H1758)&gt;=10,YEAR(H1758)+1,YEAR(H1758)),VLOOKUP(MONTH(H1758),index!$D$2:$G$13,3,0),DAY(H1758)),
IF(E1758="halfyearly",DATE(IF(MONTH(H1758)&gt;=7,YEAR(H1758)+1,YEAR(H1758)),VLOOKUP(MONTH(H1758),index!$D$2:$G$13,4,0),DAY(H1758)),
DATE(YEAR(H1758)+1,MONTH(H1758),DAY(H1758)))))-H1758))+H1758)</f>
        <v/>
      </c>
      <c r="J1758" s="9" t="str">
        <f t="shared" si="184"/>
        <v/>
      </c>
      <c r="K1758" s="11" t="str">
        <f t="shared" si="185"/>
        <v/>
      </c>
      <c r="L1758" s="11" t="str">
        <f t="shared" si="186"/>
        <v/>
      </c>
      <c r="M1758" s="11" t="str">
        <f>IF(A1758="","",VLOOKUP(E1758,index!$A$1:$B$6,2,0)*K1758*G1758)</f>
        <v/>
      </c>
      <c r="N1758" s="11" t="str">
        <f>IF(A1758="","",-PMT(G1758*VLOOKUP(E1758,index!$A$1:$B$6,2,0),C1758,F1758,0,0))</f>
        <v/>
      </c>
      <c r="O1758" s="11" t="str">
        <f t="shared" si="187"/>
        <v/>
      </c>
      <c r="P1758" s="11" t="str">
        <f t="shared" si="182"/>
        <v/>
      </c>
    </row>
    <row r="1759" spans="1:16" x14ac:dyDescent="0.25">
      <c r="A1759" s="9" t="str">
        <f>IF(A1758="","",IF(B1758&lt;C1758,A1758,IF(A1758=MAX('entry data'!$B$8:$B$507),"",A1758+1)))</f>
        <v/>
      </c>
      <c r="B1759" s="9" t="str">
        <f t="shared" si="183"/>
        <v/>
      </c>
      <c r="C1759" s="9" t="str">
        <f>IF(ISERROR(VLOOKUP(A1759,'entry data'!B:G,6,0)),"",VLOOKUP(A1759,'entry data'!B:G,6,0))</f>
        <v/>
      </c>
      <c r="D1759" s="9" t="str">
        <f>IF(ISERROR(VLOOKUP(A1759,'entry data'!B:C,2,0)),"",VLOOKUP(A1759,'entry data'!B:C,2,0))</f>
        <v/>
      </c>
      <c r="E1759" s="9" t="str">
        <f>IF(ISERROR(VLOOKUP(A1759,'entry data'!B:E,4,0)),"",VLOOKUP(A1759,'entry data'!B:E,4,0))</f>
        <v/>
      </c>
      <c r="F1759" s="11" t="str">
        <f>IF(A1759="","",IF(ISERROR(VLOOKUP(A1759,'entry data'!B:F,5,0)),"",VLOOKUP(A1759,'entry data'!B:F,5,0)))</f>
        <v/>
      </c>
      <c r="G1759" s="12" t="str">
        <f>IF(A1759="","",IF(ISERROR(VLOOKUP(A1759,'entry data'!B:I,8,0)),"",VLOOKUP(A1759,'entry data'!B:I,7,0)))</f>
        <v/>
      </c>
      <c r="H1759" s="13" t="str">
        <f>IF(A1759="","",IF(B1759=1,VLOOKUP(A1759,'entry data'!B:D,3,0),I1758))</f>
        <v/>
      </c>
      <c r="I1759" s="14" t="str">
        <f>IF(A1759="","",IF(E1759="weekly",7,IF(E1759="fortnightly",14,IF(E1759="monthly",DATE(IF(MONTH(H1759)=12,YEAR(H1759)+1,YEAR(H1759)),VLOOKUP(MONTH(H1759),index!$D$2:$G$13,2,0),DAY(H1759)),
IF(E1759="quarterly",DATE(IF(MONTH(H1759)&gt;=10,YEAR(H1759)+1,YEAR(H1759)),VLOOKUP(MONTH(H1759),index!$D$2:$G$13,3,0),DAY(H1759)),
IF(E1759="halfyearly",DATE(IF(MONTH(H1759)&gt;=7,YEAR(H1759)+1,YEAR(H1759)),VLOOKUP(MONTH(H1759),index!$D$2:$G$13,4,0),DAY(H1759)),
DATE(YEAR(H1759)+1,MONTH(H1759),DAY(H1759)))))-H1759))+H1759)</f>
        <v/>
      </c>
      <c r="J1759" s="9" t="str">
        <f t="shared" si="184"/>
        <v/>
      </c>
      <c r="K1759" s="11" t="str">
        <f t="shared" si="185"/>
        <v/>
      </c>
      <c r="L1759" s="11" t="str">
        <f t="shared" si="186"/>
        <v/>
      </c>
      <c r="M1759" s="11" t="str">
        <f>IF(A1759="","",VLOOKUP(E1759,index!$A$1:$B$6,2,0)*K1759*G1759)</f>
        <v/>
      </c>
      <c r="N1759" s="11" t="str">
        <f>IF(A1759="","",-PMT(G1759*VLOOKUP(E1759,index!$A$1:$B$6,2,0),C1759,F1759,0,0))</f>
        <v/>
      </c>
      <c r="O1759" s="11" t="str">
        <f t="shared" si="187"/>
        <v/>
      </c>
      <c r="P1759" s="11" t="str">
        <f t="shared" si="182"/>
        <v/>
      </c>
    </row>
    <row r="1760" spans="1:16" x14ac:dyDescent="0.25">
      <c r="A1760" s="9" t="str">
        <f>IF(A1759="","",IF(B1759&lt;C1759,A1759,IF(A1759=MAX('entry data'!$B$8:$B$507),"",A1759+1)))</f>
        <v/>
      </c>
      <c r="B1760" s="9" t="str">
        <f t="shared" si="183"/>
        <v/>
      </c>
      <c r="C1760" s="9" t="str">
        <f>IF(ISERROR(VLOOKUP(A1760,'entry data'!B:G,6,0)),"",VLOOKUP(A1760,'entry data'!B:G,6,0))</f>
        <v/>
      </c>
      <c r="D1760" s="9" t="str">
        <f>IF(ISERROR(VLOOKUP(A1760,'entry data'!B:C,2,0)),"",VLOOKUP(A1760,'entry data'!B:C,2,0))</f>
        <v/>
      </c>
      <c r="E1760" s="9" t="str">
        <f>IF(ISERROR(VLOOKUP(A1760,'entry data'!B:E,4,0)),"",VLOOKUP(A1760,'entry data'!B:E,4,0))</f>
        <v/>
      </c>
      <c r="F1760" s="11" t="str">
        <f>IF(A1760="","",IF(ISERROR(VLOOKUP(A1760,'entry data'!B:F,5,0)),"",VLOOKUP(A1760,'entry data'!B:F,5,0)))</f>
        <v/>
      </c>
      <c r="G1760" s="12" t="str">
        <f>IF(A1760="","",IF(ISERROR(VLOOKUP(A1760,'entry data'!B:I,8,0)),"",VLOOKUP(A1760,'entry data'!B:I,7,0)))</f>
        <v/>
      </c>
      <c r="H1760" s="13" t="str">
        <f>IF(A1760="","",IF(B1760=1,VLOOKUP(A1760,'entry data'!B:D,3,0),I1759))</f>
        <v/>
      </c>
      <c r="I1760" s="14" t="str">
        <f>IF(A1760="","",IF(E1760="weekly",7,IF(E1760="fortnightly",14,IF(E1760="monthly",DATE(IF(MONTH(H1760)=12,YEAR(H1760)+1,YEAR(H1760)),VLOOKUP(MONTH(H1760),index!$D$2:$G$13,2,0),DAY(H1760)),
IF(E1760="quarterly",DATE(IF(MONTH(H1760)&gt;=10,YEAR(H1760)+1,YEAR(H1760)),VLOOKUP(MONTH(H1760),index!$D$2:$G$13,3,0),DAY(H1760)),
IF(E1760="halfyearly",DATE(IF(MONTH(H1760)&gt;=7,YEAR(H1760)+1,YEAR(H1760)),VLOOKUP(MONTH(H1760),index!$D$2:$G$13,4,0),DAY(H1760)),
DATE(YEAR(H1760)+1,MONTH(H1760),DAY(H1760)))))-H1760))+H1760)</f>
        <v/>
      </c>
      <c r="J1760" s="9" t="str">
        <f t="shared" si="184"/>
        <v/>
      </c>
      <c r="K1760" s="11" t="str">
        <f t="shared" si="185"/>
        <v/>
      </c>
      <c r="L1760" s="11" t="str">
        <f t="shared" si="186"/>
        <v/>
      </c>
      <c r="M1760" s="11" t="str">
        <f>IF(A1760="","",VLOOKUP(E1760,index!$A$1:$B$6,2,0)*K1760*G1760)</f>
        <v/>
      </c>
      <c r="N1760" s="11" t="str">
        <f>IF(A1760="","",-PMT(G1760*VLOOKUP(E1760,index!$A$1:$B$6,2,0),C1760,F1760,0,0))</f>
        <v/>
      </c>
      <c r="O1760" s="11" t="str">
        <f t="shared" si="187"/>
        <v/>
      </c>
      <c r="P1760" s="11" t="str">
        <f t="shared" si="182"/>
        <v/>
      </c>
    </row>
    <row r="1761" spans="1:16" x14ac:dyDescent="0.25">
      <c r="A1761" s="9" t="str">
        <f>IF(A1760="","",IF(B1760&lt;C1760,A1760,IF(A1760=MAX('entry data'!$B$8:$B$507),"",A1760+1)))</f>
        <v/>
      </c>
      <c r="B1761" s="9" t="str">
        <f t="shared" si="183"/>
        <v/>
      </c>
      <c r="C1761" s="9" t="str">
        <f>IF(ISERROR(VLOOKUP(A1761,'entry data'!B:G,6,0)),"",VLOOKUP(A1761,'entry data'!B:G,6,0))</f>
        <v/>
      </c>
      <c r="D1761" s="9" t="str">
        <f>IF(ISERROR(VLOOKUP(A1761,'entry data'!B:C,2,0)),"",VLOOKUP(A1761,'entry data'!B:C,2,0))</f>
        <v/>
      </c>
      <c r="E1761" s="9" t="str">
        <f>IF(ISERROR(VLOOKUP(A1761,'entry data'!B:E,4,0)),"",VLOOKUP(A1761,'entry data'!B:E,4,0))</f>
        <v/>
      </c>
      <c r="F1761" s="11" t="str">
        <f>IF(A1761="","",IF(ISERROR(VLOOKUP(A1761,'entry data'!B:F,5,0)),"",VLOOKUP(A1761,'entry data'!B:F,5,0)))</f>
        <v/>
      </c>
      <c r="G1761" s="12" t="str">
        <f>IF(A1761="","",IF(ISERROR(VLOOKUP(A1761,'entry data'!B:I,8,0)),"",VLOOKUP(A1761,'entry data'!B:I,7,0)))</f>
        <v/>
      </c>
      <c r="H1761" s="13" t="str">
        <f>IF(A1761="","",IF(B1761=1,VLOOKUP(A1761,'entry data'!B:D,3,0),I1760))</f>
        <v/>
      </c>
      <c r="I1761" s="14" t="str">
        <f>IF(A1761="","",IF(E1761="weekly",7,IF(E1761="fortnightly",14,IF(E1761="monthly",DATE(IF(MONTH(H1761)=12,YEAR(H1761)+1,YEAR(H1761)),VLOOKUP(MONTH(H1761),index!$D$2:$G$13,2,0),DAY(H1761)),
IF(E1761="quarterly",DATE(IF(MONTH(H1761)&gt;=10,YEAR(H1761)+1,YEAR(H1761)),VLOOKUP(MONTH(H1761),index!$D$2:$G$13,3,0),DAY(H1761)),
IF(E1761="halfyearly",DATE(IF(MONTH(H1761)&gt;=7,YEAR(H1761)+1,YEAR(H1761)),VLOOKUP(MONTH(H1761),index!$D$2:$G$13,4,0),DAY(H1761)),
DATE(YEAR(H1761)+1,MONTH(H1761),DAY(H1761)))))-H1761))+H1761)</f>
        <v/>
      </c>
      <c r="J1761" s="9" t="str">
        <f t="shared" si="184"/>
        <v/>
      </c>
      <c r="K1761" s="11" t="str">
        <f t="shared" si="185"/>
        <v/>
      </c>
      <c r="L1761" s="11" t="str">
        <f t="shared" si="186"/>
        <v/>
      </c>
      <c r="M1761" s="11" t="str">
        <f>IF(A1761="","",VLOOKUP(E1761,index!$A$1:$B$6,2,0)*K1761*G1761)</f>
        <v/>
      </c>
      <c r="N1761" s="11" t="str">
        <f>IF(A1761="","",-PMT(G1761*VLOOKUP(E1761,index!$A$1:$B$6,2,0),C1761,F1761,0,0))</f>
        <v/>
      </c>
      <c r="O1761" s="11" t="str">
        <f t="shared" si="187"/>
        <v/>
      </c>
      <c r="P1761" s="11" t="str">
        <f t="shared" si="182"/>
        <v/>
      </c>
    </row>
    <row r="1762" spans="1:16" x14ac:dyDescent="0.25">
      <c r="A1762" s="9" t="str">
        <f>IF(A1761="","",IF(B1761&lt;C1761,A1761,IF(A1761=MAX('entry data'!$B$8:$B$507),"",A1761+1)))</f>
        <v/>
      </c>
      <c r="B1762" s="9" t="str">
        <f t="shared" si="183"/>
        <v/>
      </c>
      <c r="C1762" s="9" t="str">
        <f>IF(ISERROR(VLOOKUP(A1762,'entry data'!B:G,6,0)),"",VLOOKUP(A1762,'entry data'!B:G,6,0))</f>
        <v/>
      </c>
      <c r="D1762" s="9" t="str">
        <f>IF(ISERROR(VLOOKUP(A1762,'entry data'!B:C,2,0)),"",VLOOKUP(A1762,'entry data'!B:C,2,0))</f>
        <v/>
      </c>
      <c r="E1762" s="9" t="str">
        <f>IF(ISERROR(VLOOKUP(A1762,'entry data'!B:E,4,0)),"",VLOOKUP(A1762,'entry data'!B:E,4,0))</f>
        <v/>
      </c>
      <c r="F1762" s="11" t="str">
        <f>IF(A1762="","",IF(ISERROR(VLOOKUP(A1762,'entry data'!B:F,5,0)),"",VLOOKUP(A1762,'entry data'!B:F,5,0)))</f>
        <v/>
      </c>
      <c r="G1762" s="12" t="str">
        <f>IF(A1762="","",IF(ISERROR(VLOOKUP(A1762,'entry data'!B:I,8,0)),"",VLOOKUP(A1762,'entry data'!B:I,7,0)))</f>
        <v/>
      </c>
      <c r="H1762" s="13" t="str">
        <f>IF(A1762="","",IF(B1762=1,VLOOKUP(A1762,'entry data'!B:D,3,0),I1761))</f>
        <v/>
      </c>
      <c r="I1762" s="14" t="str">
        <f>IF(A1762="","",IF(E1762="weekly",7,IF(E1762="fortnightly",14,IF(E1762="monthly",DATE(IF(MONTH(H1762)=12,YEAR(H1762)+1,YEAR(H1762)),VLOOKUP(MONTH(H1762),index!$D$2:$G$13,2,0),DAY(H1762)),
IF(E1762="quarterly",DATE(IF(MONTH(H1762)&gt;=10,YEAR(H1762)+1,YEAR(H1762)),VLOOKUP(MONTH(H1762),index!$D$2:$G$13,3,0),DAY(H1762)),
IF(E1762="halfyearly",DATE(IF(MONTH(H1762)&gt;=7,YEAR(H1762)+1,YEAR(H1762)),VLOOKUP(MONTH(H1762),index!$D$2:$G$13,4,0),DAY(H1762)),
DATE(YEAR(H1762)+1,MONTH(H1762),DAY(H1762)))))-H1762))+H1762)</f>
        <v/>
      </c>
      <c r="J1762" s="9" t="str">
        <f t="shared" si="184"/>
        <v/>
      </c>
      <c r="K1762" s="11" t="str">
        <f t="shared" si="185"/>
        <v/>
      </c>
      <c r="L1762" s="11" t="str">
        <f t="shared" si="186"/>
        <v/>
      </c>
      <c r="M1762" s="11" t="str">
        <f>IF(A1762="","",VLOOKUP(E1762,index!$A$1:$B$6,2,0)*K1762*G1762)</f>
        <v/>
      </c>
      <c r="N1762" s="11" t="str">
        <f>IF(A1762="","",-PMT(G1762*VLOOKUP(E1762,index!$A$1:$B$6,2,0),C1762,F1762,0,0))</f>
        <v/>
      </c>
      <c r="O1762" s="11" t="str">
        <f t="shared" si="187"/>
        <v/>
      </c>
      <c r="P1762" s="11" t="str">
        <f t="shared" si="182"/>
        <v/>
      </c>
    </row>
    <row r="1763" spans="1:16" x14ac:dyDescent="0.25">
      <c r="A1763" s="9" t="str">
        <f>IF(A1762="","",IF(B1762&lt;C1762,A1762,IF(A1762=MAX('entry data'!$B$8:$B$507),"",A1762+1)))</f>
        <v/>
      </c>
      <c r="B1763" s="9" t="str">
        <f t="shared" si="183"/>
        <v/>
      </c>
      <c r="C1763" s="9" t="str">
        <f>IF(ISERROR(VLOOKUP(A1763,'entry data'!B:G,6,0)),"",VLOOKUP(A1763,'entry data'!B:G,6,0))</f>
        <v/>
      </c>
      <c r="D1763" s="9" t="str">
        <f>IF(ISERROR(VLOOKUP(A1763,'entry data'!B:C,2,0)),"",VLOOKUP(A1763,'entry data'!B:C,2,0))</f>
        <v/>
      </c>
      <c r="E1763" s="9" t="str">
        <f>IF(ISERROR(VLOOKUP(A1763,'entry data'!B:E,4,0)),"",VLOOKUP(A1763,'entry data'!B:E,4,0))</f>
        <v/>
      </c>
      <c r="F1763" s="11" t="str">
        <f>IF(A1763="","",IF(ISERROR(VLOOKUP(A1763,'entry data'!B:F,5,0)),"",VLOOKUP(A1763,'entry data'!B:F,5,0)))</f>
        <v/>
      </c>
      <c r="G1763" s="12" t="str">
        <f>IF(A1763="","",IF(ISERROR(VLOOKUP(A1763,'entry data'!B:I,8,0)),"",VLOOKUP(A1763,'entry data'!B:I,7,0)))</f>
        <v/>
      </c>
      <c r="H1763" s="13" t="str">
        <f>IF(A1763="","",IF(B1763=1,VLOOKUP(A1763,'entry data'!B:D,3,0),I1762))</f>
        <v/>
      </c>
      <c r="I1763" s="14" t="str">
        <f>IF(A1763="","",IF(E1763="weekly",7,IF(E1763="fortnightly",14,IF(E1763="monthly",DATE(IF(MONTH(H1763)=12,YEAR(H1763)+1,YEAR(H1763)),VLOOKUP(MONTH(H1763),index!$D$2:$G$13,2,0),DAY(H1763)),
IF(E1763="quarterly",DATE(IF(MONTH(H1763)&gt;=10,YEAR(H1763)+1,YEAR(H1763)),VLOOKUP(MONTH(H1763),index!$D$2:$G$13,3,0),DAY(H1763)),
IF(E1763="halfyearly",DATE(IF(MONTH(H1763)&gt;=7,YEAR(H1763)+1,YEAR(H1763)),VLOOKUP(MONTH(H1763),index!$D$2:$G$13,4,0),DAY(H1763)),
DATE(YEAR(H1763)+1,MONTH(H1763),DAY(H1763)))))-H1763))+H1763)</f>
        <v/>
      </c>
      <c r="J1763" s="9" t="str">
        <f t="shared" si="184"/>
        <v/>
      </c>
      <c r="K1763" s="11" t="str">
        <f t="shared" si="185"/>
        <v/>
      </c>
      <c r="L1763" s="11" t="str">
        <f t="shared" si="186"/>
        <v/>
      </c>
      <c r="M1763" s="11" t="str">
        <f>IF(A1763="","",VLOOKUP(E1763,index!$A$1:$B$6,2,0)*K1763*G1763)</f>
        <v/>
      </c>
      <c r="N1763" s="11" t="str">
        <f>IF(A1763="","",-PMT(G1763*VLOOKUP(E1763,index!$A$1:$B$6,2,0),C1763,F1763,0,0))</f>
        <v/>
      </c>
      <c r="O1763" s="11" t="str">
        <f t="shared" si="187"/>
        <v/>
      </c>
      <c r="P1763" s="11" t="str">
        <f t="shared" si="182"/>
        <v/>
      </c>
    </row>
    <row r="1764" spans="1:16" x14ac:dyDescent="0.25">
      <c r="A1764" s="9" t="str">
        <f>IF(A1763="","",IF(B1763&lt;C1763,A1763,IF(A1763=MAX('entry data'!$B$8:$B$507),"",A1763+1)))</f>
        <v/>
      </c>
      <c r="B1764" s="9" t="str">
        <f t="shared" si="183"/>
        <v/>
      </c>
      <c r="C1764" s="9" t="str">
        <f>IF(ISERROR(VLOOKUP(A1764,'entry data'!B:G,6,0)),"",VLOOKUP(A1764,'entry data'!B:G,6,0))</f>
        <v/>
      </c>
      <c r="D1764" s="9" t="str">
        <f>IF(ISERROR(VLOOKUP(A1764,'entry data'!B:C,2,0)),"",VLOOKUP(A1764,'entry data'!B:C,2,0))</f>
        <v/>
      </c>
      <c r="E1764" s="9" t="str">
        <f>IF(ISERROR(VLOOKUP(A1764,'entry data'!B:E,4,0)),"",VLOOKUP(A1764,'entry data'!B:E,4,0))</f>
        <v/>
      </c>
      <c r="F1764" s="11" t="str">
        <f>IF(A1764="","",IF(ISERROR(VLOOKUP(A1764,'entry data'!B:F,5,0)),"",VLOOKUP(A1764,'entry data'!B:F,5,0)))</f>
        <v/>
      </c>
      <c r="G1764" s="12" t="str">
        <f>IF(A1764="","",IF(ISERROR(VLOOKUP(A1764,'entry data'!B:I,8,0)),"",VLOOKUP(A1764,'entry data'!B:I,7,0)))</f>
        <v/>
      </c>
      <c r="H1764" s="13" t="str">
        <f>IF(A1764="","",IF(B1764=1,VLOOKUP(A1764,'entry data'!B:D,3,0),I1763))</f>
        <v/>
      </c>
      <c r="I1764" s="14" t="str">
        <f>IF(A1764="","",IF(E1764="weekly",7,IF(E1764="fortnightly",14,IF(E1764="monthly",DATE(IF(MONTH(H1764)=12,YEAR(H1764)+1,YEAR(H1764)),VLOOKUP(MONTH(H1764),index!$D$2:$G$13,2,0),DAY(H1764)),
IF(E1764="quarterly",DATE(IF(MONTH(H1764)&gt;=10,YEAR(H1764)+1,YEAR(H1764)),VLOOKUP(MONTH(H1764),index!$D$2:$G$13,3,0),DAY(H1764)),
IF(E1764="halfyearly",DATE(IF(MONTH(H1764)&gt;=7,YEAR(H1764)+1,YEAR(H1764)),VLOOKUP(MONTH(H1764),index!$D$2:$G$13,4,0),DAY(H1764)),
DATE(YEAR(H1764)+1,MONTH(H1764),DAY(H1764)))))-H1764))+H1764)</f>
        <v/>
      </c>
      <c r="J1764" s="9" t="str">
        <f t="shared" si="184"/>
        <v/>
      </c>
      <c r="K1764" s="11" t="str">
        <f t="shared" si="185"/>
        <v/>
      </c>
      <c r="L1764" s="11" t="str">
        <f t="shared" si="186"/>
        <v/>
      </c>
      <c r="M1764" s="11" t="str">
        <f>IF(A1764="","",VLOOKUP(E1764,index!$A$1:$B$6,2,0)*K1764*G1764)</f>
        <v/>
      </c>
      <c r="N1764" s="11" t="str">
        <f>IF(A1764="","",-PMT(G1764*VLOOKUP(E1764,index!$A$1:$B$6,2,0),C1764,F1764,0,0))</f>
        <v/>
      </c>
      <c r="O1764" s="11" t="str">
        <f t="shared" si="187"/>
        <v/>
      </c>
      <c r="P1764" s="11" t="str">
        <f t="shared" si="182"/>
        <v/>
      </c>
    </row>
    <row r="1765" spans="1:16" x14ac:dyDescent="0.25">
      <c r="A1765" s="9" t="str">
        <f>IF(A1764="","",IF(B1764&lt;C1764,A1764,IF(A1764=MAX('entry data'!$B$8:$B$507),"",A1764+1)))</f>
        <v/>
      </c>
      <c r="B1765" s="9" t="str">
        <f t="shared" si="183"/>
        <v/>
      </c>
      <c r="C1765" s="9" t="str">
        <f>IF(ISERROR(VLOOKUP(A1765,'entry data'!B:G,6,0)),"",VLOOKUP(A1765,'entry data'!B:G,6,0))</f>
        <v/>
      </c>
      <c r="D1765" s="9" t="str">
        <f>IF(ISERROR(VLOOKUP(A1765,'entry data'!B:C,2,0)),"",VLOOKUP(A1765,'entry data'!B:C,2,0))</f>
        <v/>
      </c>
      <c r="E1765" s="9" t="str">
        <f>IF(ISERROR(VLOOKUP(A1765,'entry data'!B:E,4,0)),"",VLOOKUP(A1765,'entry data'!B:E,4,0))</f>
        <v/>
      </c>
      <c r="F1765" s="11" t="str">
        <f>IF(A1765="","",IF(ISERROR(VLOOKUP(A1765,'entry data'!B:F,5,0)),"",VLOOKUP(A1765,'entry data'!B:F,5,0)))</f>
        <v/>
      </c>
      <c r="G1765" s="12" t="str">
        <f>IF(A1765="","",IF(ISERROR(VLOOKUP(A1765,'entry data'!B:I,8,0)),"",VLOOKUP(A1765,'entry data'!B:I,7,0)))</f>
        <v/>
      </c>
      <c r="H1765" s="13" t="str">
        <f>IF(A1765="","",IF(B1765=1,VLOOKUP(A1765,'entry data'!B:D,3,0),I1764))</f>
        <v/>
      </c>
      <c r="I1765" s="14" t="str">
        <f>IF(A1765="","",IF(E1765="weekly",7,IF(E1765="fortnightly",14,IF(E1765="monthly",DATE(IF(MONTH(H1765)=12,YEAR(H1765)+1,YEAR(H1765)),VLOOKUP(MONTH(H1765),index!$D$2:$G$13,2,0),DAY(H1765)),
IF(E1765="quarterly",DATE(IF(MONTH(H1765)&gt;=10,YEAR(H1765)+1,YEAR(H1765)),VLOOKUP(MONTH(H1765),index!$D$2:$G$13,3,0),DAY(H1765)),
IF(E1765="halfyearly",DATE(IF(MONTH(H1765)&gt;=7,YEAR(H1765)+1,YEAR(H1765)),VLOOKUP(MONTH(H1765),index!$D$2:$G$13,4,0),DAY(H1765)),
DATE(YEAR(H1765)+1,MONTH(H1765),DAY(H1765)))))-H1765))+H1765)</f>
        <v/>
      </c>
      <c r="J1765" s="9" t="str">
        <f t="shared" si="184"/>
        <v/>
      </c>
      <c r="K1765" s="11" t="str">
        <f t="shared" si="185"/>
        <v/>
      </c>
      <c r="L1765" s="11" t="str">
        <f t="shared" si="186"/>
        <v/>
      </c>
      <c r="M1765" s="11" t="str">
        <f>IF(A1765="","",VLOOKUP(E1765,index!$A$1:$B$6,2,0)*K1765*G1765)</f>
        <v/>
      </c>
      <c r="N1765" s="11" t="str">
        <f>IF(A1765="","",-PMT(G1765*VLOOKUP(E1765,index!$A$1:$B$6,2,0),C1765,F1765,0,0))</f>
        <v/>
      </c>
      <c r="O1765" s="11" t="str">
        <f t="shared" si="187"/>
        <v/>
      </c>
      <c r="P1765" s="11" t="str">
        <f t="shared" si="182"/>
        <v/>
      </c>
    </row>
    <row r="1766" spans="1:16" x14ac:dyDescent="0.25">
      <c r="A1766" s="9" t="str">
        <f>IF(A1765="","",IF(B1765&lt;C1765,A1765,IF(A1765=MAX('entry data'!$B$8:$B$507),"",A1765+1)))</f>
        <v/>
      </c>
      <c r="B1766" s="9" t="str">
        <f t="shared" si="183"/>
        <v/>
      </c>
      <c r="C1766" s="9" t="str">
        <f>IF(ISERROR(VLOOKUP(A1766,'entry data'!B:G,6,0)),"",VLOOKUP(A1766,'entry data'!B:G,6,0))</f>
        <v/>
      </c>
      <c r="D1766" s="9" t="str">
        <f>IF(ISERROR(VLOOKUP(A1766,'entry data'!B:C,2,0)),"",VLOOKUP(A1766,'entry data'!B:C,2,0))</f>
        <v/>
      </c>
      <c r="E1766" s="9" t="str">
        <f>IF(ISERROR(VLOOKUP(A1766,'entry data'!B:E,4,0)),"",VLOOKUP(A1766,'entry data'!B:E,4,0))</f>
        <v/>
      </c>
      <c r="F1766" s="11" t="str">
        <f>IF(A1766="","",IF(ISERROR(VLOOKUP(A1766,'entry data'!B:F,5,0)),"",VLOOKUP(A1766,'entry data'!B:F,5,0)))</f>
        <v/>
      </c>
      <c r="G1766" s="12" t="str">
        <f>IF(A1766="","",IF(ISERROR(VLOOKUP(A1766,'entry data'!B:I,8,0)),"",VLOOKUP(A1766,'entry data'!B:I,7,0)))</f>
        <v/>
      </c>
      <c r="H1766" s="13" t="str">
        <f>IF(A1766="","",IF(B1766=1,VLOOKUP(A1766,'entry data'!B:D,3,0),I1765))</f>
        <v/>
      </c>
      <c r="I1766" s="14" t="str">
        <f>IF(A1766="","",IF(E1766="weekly",7,IF(E1766="fortnightly",14,IF(E1766="monthly",DATE(IF(MONTH(H1766)=12,YEAR(H1766)+1,YEAR(H1766)),VLOOKUP(MONTH(H1766),index!$D$2:$G$13,2,0),DAY(H1766)),
IF(E1766="quarterly",DATE(IF(MONTH(H1766)&gt;=10,YEAR(H1766)+1,YEAR(H1766)),VLOOKUP(MONTH(H1766),index!$D$2:$G$13,3,0),DAY(H1766)),
IF(E1766="halfyearly",DATE(IF(MONTH(H1766)&gt;=7,YEAR(H1766)+1,YEAR(H1766)),VLOOKUP(MONTH(H1766),index!$D$2:$G$13,4,0),DAY(H1766)),
DATE(YEAR(H1766)+1,MONTH(H1766),DAY(H1766)))))-H1766))+H1766)</f>
        <v/>
      </c>
      <c r="J1766" s="9" t="str">
        <f t="shared" si="184"/>
        <v/>
      </c>
      <c r="K1766" s="11" t="str">
        <f t="shared" si="185"/>
        <v/>
      </c>
      <c r="L1766" s="11" t="str">
        <f t="shared" si="186"/>
        <v/>
      </c>
      <c r="M1766" s="11" t="str">
        <f>IF(A1766="","",VLOOKUP(E1766,index!$A$1:$B$6,2,0)*K1766*G1766)</f>
        <v/>
      </c>
      <c r="N1766" s="11" t="str">
        <f>IF(A1766="","",-PMT(G1766*VLOOKUP(E1766,index!$A$1:$B$6,2,0),C1766,F1766,0,0))</f>
        <v/>
      </c>
      <c r="O1766" s="11" t="str">
        <f t="shared" si="187"/>
        <v/>
      </c>
      <c r="P1766" s="11" t="str">
        <f t="shared" si="182"/>
        <v/>
      </c>
    </row>
    <row r="1767" spans="1:16" x14ac:dyDescent="0.25">
      <c r="A1767" s="9" t="str">
        <f>IF(A1766="","",IF(B1766&lt;C1766,A1766,IF(A1766=MAX('entry data'!$B$8:$B$507),"",A1766+1)))</f>
        <v/>
      </c>
      <c r="B1767" s="9" t="str">
        <f t="shared" si="183"/>
        <v/>
      </c>
      <c r="C1767" s="9" t="str">
        <f>IF(ISERROR(VLOOKUP(A1767,'entry data'!B:G,6,0)),"",VLOOKUP(A1767,'entry data'!B:G,6,0))</f>
        <v/>
      </c>
      <c r="D1767" s="9" t="str">
        <f>IF(ISERROR(VLOOKUP(A1767,'entry data'!B:C,2,0)),"",VLOOKUP(A1767,'entry data'!B:C,2,0))</f>
        <v/>
      </c>
      <c r="E1767" s="9" t="str">
        <f>IF(ISERROR(VLOOKUP(A1767,'entry data'!B:E,4,0)),"",VLOOKUP(A1767,'entry data'!B:E,4,0))</f>
        <v/>
      </c>
      <c r="F1767" s="11" t="str">
        <f>IF(A1767="","",IF(ISERROR(VLOOKUP(A1767,'entry data'!B:F,5,0)),"",VLOOKUP(A1767,'entry data'!B:F,5,0)))</f>
        <v/>
      </c>
      <c r="G1767" s="12" t="str">
        <f>IF(A1767="","",IF(ISERROR(VLOOKUP(A1767,'entry data'!B:I,8,0)),"",VLOOKUP(A1767,'entry data'!B:I,7,0)))</f>
        <v/>
      </c>
      <c r="H1767" s="13" t="str">
        <f>IF(A1767="","",IF(B1767=1,VLOOKUP(A1767,'entry data'!B:D,3,0),I1766))</f>
        <v/>
      </c>
      <c r="I1767" s="14" t="str">
        <f>IF(A1767="","",IF(E1767="weekly",7,IF(E1767="fortnightly",14,IF(E1767="monthly",DATE(IF(MONTH(H1767)=12,YEAR(H1767)+1,YEAR(H1767)),VLOOKUP(MONTH(H1767),index!$D$2:$G$13,2,0),DAY(H1767)),
IF(E1767="quarterly",DATE(IF(MONTH(H1767)&gt;=10,YEAR(H1767)+1,YEAR(H1767)),VLOOKUP(MONTH(H1767),index!$D$2:$G$13,3,0),DAY(H1767)),
IF(E1767="halfyearly",DATE(IF(MONTH(H1767)&gt;=7,YEAR(H1767)+1,YEAR(H1767)),VLOOKUP(MONTH(H1767),index!$D$2:$G$13,4,0),DAY(H1767)),
DATE(YEAR(H1767)+1,MONTH(H1767),DAY(H1767)))))-H1767))+H1767)</f>
        <v/>
      </c>
      <c r="J1767" s="9" t="str">
        <f t="shared" si="184"/>
        <v/>
      </c>
      <c r="K1767" s="11" t="str">
        <f t="shared" si="185"/>
        <v/>
      </c>
      <c r="L1767" s="11" t="str">
        <f t="shared" si="186"/>
        <v/>
      </c>
      <c r="M1767" s="11" t="str">
        <f>IF(A1767="","",VLOOKUP(E1767,index!$A$1:$B$6,2,0)*K1767*G1767)</f>
        <v/>
      </c>
      <c r="N1767" s="11" t="str">
        <f>IF(A1767="","",-PMT(G1767*VLOOKUP(E1767,index!$A$1:$B$6,2,0),C1767,F1767,0,0))</f>
        <v/>
      </c>
      <c r="O1767" s="11" t="str">
        <f t="shared" si="187"/>
        <v/>
      </c>
      <c r="P1767" s="11" t="str">
        <f t="shared" si="182"/>
        <v/>
      </c>
    </row>
    <row r="1768" spans="1:16" x14ac:dyDescent="0.25">
      <c r="A1768" s="9" t="str">
        <f>IF(A1767="","",IF(B1767&lt;C1767,A1767,IF(A1767=MAX('entry data'!$B$8:$B$507),"",A1767+1)))</f>
        <v/>
      </c>
      <c r="B1768" s="9" t="str">
        <f t="shared" si="183"/>
        <v/>
      </c>
      <c r="C1768" s="9" t="str">
        <f>IF(ISERROR(VLOOKUP(A1768,'entry data'!B:G,6,0)),"",VLOOKUP(A1768,'entry data'!B:G,6,0))</f>
        <v/>
      </c>
      <c r="D1768" s="9" t="str">
        <f>IF(ISERROR(VLOOKUP(A1768,'entry data'!B:C,2,0)),"",VLOOKUP(A1768,'entry data'!B:C,2,0))</f>
        <v/>
      </c>
      <c r="E1768" s="9" t="str">
        <f>IF(ISERROR(VLOOKUP(A1768,'entry data'!B:E,4,0)),"",VLOOKUP(A1768,'entry data'!B:E,4,0))</f>
        <v/>
      </c>
      <c r="F1768" s="11" t="str">
        <f>IF(A1768="","",IF(ISERROR(VLOOKUP(A1768,'entry data'!B:F,5,0)),"",VLOOKUP(A1768,'entry data'!B:F,5,0)))</f>
        <v/>
      </c>
      <c r="G1768" s="12" t="str">
        <f>IF(A1768="","",IF(ISERROR(VLOOKUP(A1768,'entry data'!B:I,8,0)),"",VLOOKUP(A1768,'entry data'!B:I,7,0)))</f>
        <v/>
      </c>
      <c r="H1768" s="13" t="str">
        <f>IF(A1768="","",IF(B1768=1,VLOOKUP(A1768,'entry data'!B:D,3,0),I1767))</f>
        <v/>
      </c>
      <c r="I1768" s="14" t="str">
        <f>IF(A1768="","",IF(E1768="weekly",7,IF(E1768="fortnightly",14,IF(E1768="monthly",DATE(IF(MONTH(H1768)=12,YEAR(H1768)+1,YEAR(H1768)),VLOOKUP(MONTH(H1768),index!$D$2:$G$13,2,0),DAY(H1768)),
IF(E1768="quarterly",DATE(IF(MONTH(H1768)&gt;=10,YEAR(H1768)+1,YEAR(H1768)),VLOOKUP(MONTH(H1768),index!$D$2:$G$13,3,0),DAY(H1768)),
IF(E1768="halfyearly",DATE(IF(MONTH(H1768)&gt;=7,YEAR(H1768)+1,YEAR(H1768)),VLOOKUP(MONTH(H1768),index!$D$2:$G$13,4,0),DAY(H1768)),
DATE(YEAR(H1768)+1,MONTH(H1768),DAY(H1768)))))-H1768))+H1768)</f>
        <v/>
      </c>
      <c r="J1768" s="9" t="str">
        <f t="shared" si="184"/>
        <v/>
      </c>
      <c r="K1768" s="11" t="str">
        <f t="shared" si="185"/>
        <v/>
      </c>
      <c r="L1768" s="11" t="str">
        <f t="shared" si="186"/>
        <v/>
      </c>
      <c r="M1768" s="11" t="str">
        <f>IF(A1768="","",VLOOKUP(E1768,index!$A$1:$B$6,2,0)*K1768*G1768)</f>
        <v/>
      </c>
      <c r="N1768" s="11" t="str">
        <f>IF(A1768="","",-PMT(G1768*VLOOKUP(E1768,index!$A$1:$B$6,2,0),C1768,F1768,0,0))</f>
        <v/>
      </c>
      <c r="O1768" s="11" t="str">
        <f t="shared" si="187"/>
        <v/>
      </c>
      <c r="P1768" s="11" t="str">
        <f t="shared" si="182"/>
        <v/>
      </c>
    </row>
    <row r="1769" spans="1:16" x14ac:dyDescent="0.25">
      <c r="A1769" s="9" t="str">
        <f>IF(A1768="","",IF(B1768&lt;C1768,A1768,IF(A1768=MAX('entry data'!$B$8:$B$507),"",A1768+1)))</f>
        <v/>
      </c>
      <c r="B1769" s="9" t="str">
        <f t="shared" si="183"/>
        <v/>
      </c>
      <c r="C1769" s="9" t="str">
        <f>IF(ISERROR(VLOOKUP(A1769,'entry data'!B:G,6,0)),"",VLOOKUP(A1769,'entry data'!B:G,6,0))</f>
        <v/>
      </c>
      <c r="D1769" s="9" t="str">
        <f>IF(ISERROR(VLOOKUP(A1769,'entry data'!B:C,2,0)),"",VLOOKUP(A1769,'entry data'!B:C,2,0))</f>
        <v/>
      </c>
      <c r="E1769" s="9" t="str">
        <f>IF(ISERROR(VLOOKUP(A1769,'entry data'!B:E,4,0)),"",VLOOKUP(A1769,'entry data'!B:E,4,0))</f>
        <v/>
      </c>
      <c r="F1769" s="11" t="str">
        <f>IF(A1769="","",IF(ISERROR(VLOOKUP(A1769,'entry data'!B:F,5,0)),"",VLOOKUP(A1769,'entry data'!B:F,5,0)))</f>
        <v/>
      </c>
      <c r="G1769" s="12" t="str">
        <f>IF(A1769="","",IF(ISERROR(VLOOKUP(A1769,'entry data'!B:I,8,0)),"",VLOOKUP(A1769,'entry data'!B:I,7,0)))</f>
        <v/>
      </c>
      <c r="H1769" s="13" t="str">
        <f>IF(A1769="","",IF(B1769=1,VLOOKUP(A1769,'entry data'!B:D,3,0),I1768))</f>
        <v/>
      </c>
      <c r="I1769" s="14" t="str">
        <f>IF(A1769="","",IF(E1769="weekly",7,IF(E1769="fortnightly",14,IF(E1769="monthly",DATE(IF(MONTH(H1769)=12,YEAR(H1769)+1,YEAR(H1769)),VLOOKUP(MONTH(H1769),index!$D$2:$G$13,2,0),DAY(H1769)),
IF(E1769="quarterly",DATE(IF(MONTH(H1769)&gt;=10,YEAR(H1769)+1,YEAR(H1769)),VLOOKUP(MONTH(H1769),index!$D$2:$G$13,3,0),DAY(H1769)),
IF(E1769="halfyearly",DATE(IF(MONTH(H1769)&gt;=7,YEAR(H1769)+1,YEAR(H1769)),VLOOKUP(MONTH(H1769),index!$D$2:$G$13,4,0),DAY(H1769)),
DATE(YEAR(H1769)+1,MONTH(H1769),DAY(H1769)))))-H1769))+H1769)</f>
        <v/>
      </c>
      <c r="J1769" s="9" t="str">
        <f t="shared" si="184"/>
        <v/>
      </c>
      <c r="K1769" s="11" t="str">
        <f t="shared" si="185"/>
        <v/>
      </c>
      <c r="L1769" s="11" t="str">
        <f t="shared" si="186"/>
        <v/>
      </c>
      <c r="M1769" s="11" t="str">
        <f>IF(A1769="","",VLOOKUP(E1769,index!$A$1:$B$6,2,0)*K1769*G1769)</f>
        <v/>
      </c>
      <c r="N1769" s="11" t="str">
        <f>IF(A1769="","",-PMT(G1769*VLOOKUP(E1769,index!$A$1:$B$6,2,0),C1769,F1769,0,0))</f>
        <v/>
      </c>
      <c r="O1769" s="11" t="str">
        <f t="shared" si="187"/>
        <v/>
      </c>
      <c r="P1769" s="11" t="str">
        <f t="shared" si="182"/>
        <v/>
      </c>
    </row>
    <row r="1770" spans="1:16" x14ac:dyDescent="0.25">
      <c r="A1770" s="9" t="str">
        <f>IF(A1769="","",IF(B1769&lt;C1769,A1769,IF(A1769=MAX('entry data'!$B$8:$B$507),"",A1769+1)))</f>
        <v/>
      </c>
      <c r="B1770" s="9" t="str">
        <f t="shared" si="183"/>
        <v/>
      </c>
      <c r="C1770" s="9" t="str">
        <f>IF(ISERROR(VLOOKUP(A1770,'entry data'!B:G,6,0)),"",VLOOKUP(A1770,'entry data'!B:G,6,0))</f>
        <v/>
      </c>
      <c r="D1770" s="9" t="str">
        <f>IF(ISERROR(VLOOKUP(A1770,'entry data'!B:C,2,0)),"",VLOOKUP(A1770,'entry data'!B:C,2,0))</f>
        <v/>
      </c>
      <c r="E1770" s="9" t="str">
        <f>IF(ISERROR(VLOOKUP(A1770,'entry data'!B:E,4,0)),"",VLOOKUP(A1770,'entry data'!B:E,4,0))</f>
        <v/>
      </c>
      <c r="F1770" s="11" t="str">
        <f>IF(A1770="","",IF(ISERROR(VLOOKUP(A1770,'entry data'!B:F,5,0)),"",VLOOKUP(A1770,'entry data'!B:F,5,0)))</f>
        <v/>
      </c>
      <c r="G1770" s="12" t="str">
        <f>IF(A1770="","",IF(ISERROR(VLOOKUP(A1770,'entry data'!B:I,8,0)),"",VLOOKUP(A1770,'entry data'!B:I,7,0)))</f>
        <v/>
      </c>
      <c r="H1770" s="13" t="str">
        <f>IF(A1770="","",IF(B1770=1,VLOOKUP(A1770,'entry data'!B:D,3,0),I1769))</f>
        <v/>
      </c>
      <c r="I1770" s="14" t="str">
        <f>IF(A1770="","",IF(E1770="weekly",7,IF(E1770="fortnightly",14,IF(E1770="monthly",DATE(IF(MONTH(H1770)=12,YEAR(H1770)+1,YEAR(H1770)),VLOOKUP(MONTH(H1770),index!$D$2:$G$13,2,0),DAY(H1770)),
IF(E1770="quarterly",DATE(IF(MONTH(H1770)&gt;=10,YEAR(H1770)+1,YEAR(H1770)),VLOOKUP(MONTH(H1770),index!$D$2:$G$13,3,0),DAY(H1770)),
IF(E1770="halfyearly",DATE(IF(MONTH(H1770)&gt;=7,YEAR(H1770)+1,YEAR(H1770)),VLOOKUP(MONTH(H1770),index!$D$2:$G$13,4,0),DAY(H1770)),
DATE(YEAR(H1770)+1,MONTH(H1770),DAY(H1770)))))-H1770))+H1770)</f>
        <v/>
      </c>
      <c r="J1770" s="9" t="str">
        <f t="shared" si="184"/>
        <v/>
      </c>
      <c r="K1770" s="11" t="str">
        <f t="shared" si="185"/>
        <v/>
      </c>
      <c r="L1770" s="11" t="str">
        <f t="shared" si="186"/>
        <v/>
      </c>
      <c r="M1770" s="11" t="str">
        <f>IF(A1770="","",VLOOKUP(E1770,index!$A$1:$B$6,2,0)*K1770*G1770)</f>
        <v/>
      </c>
      <c r="N1770" s="11" t="str">
        <f>IF(A1770="","",-PMT(G1770*VLOOKUP(E1770,index!$A$1:$B$6,2,0),C1770,F1770,0,0))</f>
        <v/>
      </c>
      <c r="O1770" s="11" t="str">
        <f t="shared" si="187"/>
        <v/>
      </c>
      <c r="P1770" s="11" t="str">
        <f t="shared" si="182"/>
        <v/>
      </c>
    </row>
    <row r="1771" spans="1:16" x14ac:dyDescent="0.25">
      <c r="A1771" s="9" t="str">
        <f>IF(A1770="","",IF(B1770&lt;C1770,A1770,IF(A1770=MAX('entry data'!$B$8:$B$507),"",A1770+1)))</f>
        <v/>
      </c>
      <c r="B1771" s="9" t="str">
        <f t="shared" si="183"/>
        <v/>
      </c>
      <c r="C1771" s="9" t="str">
        <f>IF(ISERROR(VLOOKUP(A1771,'entry data'!B:G,6,0)),"",VLOOKUP(A1771,'entry data'!B:G,6,0))</f>
        <v/>
      </c>
      <c r="D1771" s="9" t="str">
        <f>IF(ISERROR(VLOOKUP(A1771,'entry data'!B:C,2,0)),"",VLOOKUP(A1771,'entry data'!B:C,2,0))</f>
        <v/>
      </c>
      <c r="E1771" s="9" t="str">
        <f>IF(ISERROR(VLOOKUP(A1771,'entry data'!B:E,4,0)),"",VLOOKUP(A1771,'entry data'!B:E,4,0))</f>
        <v/>
      </c>
      <c r="F1771" s="11" t="str">
        <f>IF(A1771="","",IF(ISERROR(VLOOKUP(A1771,'entry data'!B:F,5,0)),"",VLOOKUP(A1771,'entry data'!B:F,5,0)))</f>
        <v/>
      </c>
      <c r="G1771" s="12" t="str">
        <f>IF(A1771="","",IF(ISERROR(VLOOKUP(A1771,'entry data'!B:I,8,0)),"",VLOOKUP(A1771,'entry data'!B:I,7,0)))</f>
        <v/>
      </c>
      <c r="H1771" s="13" t="str">
        <f>IF(A1771="","",IF(B1771=1,VLOOKUP(A1771,'entry data'!B:D,3,0),I1770))</f>
        <v/>
      </c>
      <c r="I1771" s="14" t="str">
        <f>IF(A1771="","",IF(E1771="weekly",7,IF(E1771="fortnightly",14,IF(E1771="monthly",DATE(IF(MONTH(H1771)=12,YEAR(H1771)+1,YEAR(H1771)),VLOOKUP(MONTH(H1771),index!$D$2:$G$13,2,0),DAY(H1771)),
IF(E1771="quarterly",DATE(IF(MONTH(H1771)&gt;=10,YEAR(H1771)+1,YEAR(H1771)),VLOOKUP(MONTH(H1771),index!$D$2:$G$13,3,0),DAY(H1771)),
IF(E1771="halfyearly",DATE(IF(MONTH(H1771)&gt;=7,YEAR(H1771)+1,YEAR(H1771)),VLOOKUP(MONTH(H1771),index!$D$2:$G$13,4,0),DAY(H1771)),
DATE(YEAR(H1771)+1,MONTH(H1771),DAY(H1771)))))-H1771))+H1771)</f>
        <v/>
      </c>
      <c r="J1771" s="9" t="str">
        <f t="shared" si="184"/>
        <v/>
      </c>
      <c r="K1771" s="11" t="str">
        <f t="shared" si="185"/>
        <v/>
      </c>
      <c r="L1771" s="11" t="str">
        <f t="shared" si="186"/>
        <v/>
      </c>
      <c r="M1771" s="11" t="str">
        <f>IF(A1771="","",VLOOKUP(E1771,index!$A$1:$B$6,2,0)*K1771*G1771)</f>
        <v/>
      </c>
      <c r="N1771" s="11" t="str">
        <f>IF(A1771="","",-PMT(G1771*VLOOKUP(E1771,index!$A$1:$B$6,2,0),C1771,F1771,0,0))</f>
        <v/>
      </c>
      <c r="O1771" s="11" t="str">
        <f t="shared" si="187"/>
        <v/>
      </c>
      <c r="P1771" s="11" t="str">
        <f t="shared" si="182"/>
        <v/>
      </c>
    </row>
    <row r="1772" spans="1:16" x14ac:dyDescent="0.25">
      <c r="A1772" s="9" t="str">
        <f>IF(A1771="","",IF(B1771&lt;C1771,A1771,IF(A1771=MAX('entry data'!$B$8:$B$507),"",A1771+1)))</f>
        <v/>
      </c>
      <c r="B1772" s="9" t="str">
        <f t="shared" si="183"/>
        <v/>
      </c>
      <c r="C1772" s="9" t="str">
        <f>IF(ISERROR(VLOOKUP(A1772,'entry data'!B:G,6,0)),"",VLOOKUP(A1772,'entry data'!B:G,6,0))</f>
        <v/>
      </c>
      <c r="D1772" s="9" t="str">
        <f>IF(ISERROR(VLOOKUP(A1772,'entry data'!B:C,2,0)),"",VLOOKUP(A1772,'entry data'!B:C,2,0))</f>
        <v/>
      </c>
      <c r="E1772" s="9" t="str">
        <f>IF(ISERROR(VLOOKUP(A1772,'entry data'!B:E,4,0)),"",VLOOKUP(A1772,'entry data'!B:E,4,0))</f>
        <v/>
      </c>
      <c r="F1772" s="11" t="str">
        <f>IF(A1772="","",IF(ISERROR(VLOOKUP(A1772,'entry data'!B:F,5,0)),"",VLOOKUP(A1772,'entry data'!B:F,5,0)))</f>
        <v/>
      </c>
      <c r="G1772" s="12" t="str">
        <f>IF(A1772="","",IF(ISERROR(VLOOKUP(A1772,'entry data'!B:I,8,0)),"",VLOOKUP(A1772,'entry data'!B:I,7,0)))</f>
        <v/>
      </c>
      <c r="H1772" s="13" t="str">
        <f>IF(A1772="","",IF(B1772=1,VLOOKUP(A1772,'entry data'!B:D,3,0),I1771))</f>
        <v/>
      </c>
      <c r="I1772" s="14" t="str">
        <f>IF(A1772="","",IF(E1772="weekly",7,IF(E1772="fortnightly",14,IF(E1772="monthly",DATE(IF(MONTH(H1772)=12,YEAR(H1772)+1,YEAR(H1772)),VLOOKUP(MONTH(H1772),index!$D$2:$G$13,2,0),DAY(H1772)),
IF(E1772="quarterly",DATE(IF(MONTH(H1772)&gt;=10,YEAR(H1772)+1,YEAR(H1772)),VLOOKUP(MONTH(H1772),index!$D$2:$G$13,3,0),DAY(H1772)),
IF(E1772="halfyearly",DATE(IF(MONTH(H1772)&gt;=7,YEAR(H1772)+1,YEAR(H1772)),VLOOKUP(MONTH(H1772),index!$D$2:$G$13,4,0),DAY(H1772)),
DATE(YEAR(H1772)+1,MONTH(H1772),DAY(H1772)))))-H1772))+H1772)</f>
        <v/>
      </c>
      <c r="J1772" s="9" t="str">
        <f t="shared" si="184"/>
        <v/>
      </c>
      <c r="K1772" s="11" t="str">
        <f t="shared" si="185"/>
        <v/>
      </c>
      <c r="L1772" s="11" t="str">
        <f t="shared" si="186"/>
        <v/>
      </c>
      <c r="M1772" s="11" t="str">
        <f>IF(A1772="","",VLOOKUP(E1772,index!$A$1:$B$6,2,0)*K1772*G1772)</f>
        <v/>
      </c>
      <c r="N1772" s="11" t="str">
        <f>IF(A1772="","",-PMT(G1772*VLOOKUP(E1772,index!$A$1:$B$6,2,0),C1772,F1772,0,0))</f>
        <v/>
      </c>
      <c r="O1772" s="11" t="str">
        <f t="shared" si="187"/>
        <v/>
      </c>
      <c r="P1772" s="11" t="str">
        <f t="shared" si="182"/>
        <v/>
      </c>
    </row>
    <row r="1773" spans="1:16" x14ac:dyDescent="0.25">
      <c r="A1773" s="9" t="str">
        <f>IF(A1772="","",IF(B1772&lt;C1772,A1772,IF(A1772=MAX('entry data'!$B$8:$B$507),"",A1772+1)))</f>
        <v/>
      </c>
      <c r="B1773" s="9" t="str">
        <f t="shared" si="183"/>
        <v/>
      </c>
      <c r="C1773" s="9" t="str">
        <f>IF(ISERROR(VLOOKUP(A1773,'entry data'!B:G,6,0)),"",VLOOKUP(A1773,'entry data'!B:G,6,0))</f>
        <v/>
      </c>
      <c r="D1773" s="9" t="str">
        <f>IF(ISERROR(VLOOKUP(A1773,'entry data'!B:C,2,0)),"",VLOOKUP(A1773,'entry data'!B:C,2,0))</f>
        <v/>
      </c>
      <c r="E1773" s="9" t="str">
        <f>IF(ISERROR(VLOOKUP(A1773,'entry data'!B:E,4,0)),"",VLOOKUP(A1773,'entry data'!B:E,4,0))</f>
        <v/>
      </c>
      <c r="F1773" s="11" t="str">
        <f>IF(A1773="","",IF(ISERROR(VLOOKUP(A1773,'entry data'!B:F,5,0)),"",VLOOKUP(A1773,'entry data'!B:F,5,0)))</f>
        <v/>
      </c>
      <c r="G1773" s="12" t="str">
        <f>IF(A1773="","",IF(ISERROR(VLOOKUP(A1773,'entry data'!B:I,8,0)),"",VLOOKUP(A1773,'entry data'!B:I,7,0)))</f>
        <v/>
      </c>
      <c r="H1773" s="13" t="str">
        <f>IF(A1773="","",IF(B1773=1,VLOOKUP(A1773,'entry data'!B:D,3,0),I1772))</f>
        <v/>
      </c>
      <c r="I1773" s="14" t="str">
        <f>IF(A1773="","",IF(E1773="weekly",7,IF(E1773="fortnightly",14,IF(E1773="monthly",DATE(IF(MONTH(H1773)=12,YEAR(H1773)+1,YEAR(H1773)),VLOOKUP(MONTH(H1773),index!$D$2:$G$13,2,0),DAY(H1773)),
IF(E1773="quarterly",DATE(IF(MONTH(H1773)&gt;=10,YEAR(H1773)+1,YEAR(H1773)),VLOOKUP(MONTH(H1773),index!$D$2:$G$13,3,0),DAY(H1773)),
IF(E1773="halfyearly",DATE(IF(MONTH(H1773)&gt;=7,YEAR(H1773)+1,YEAR(H1773)),VLOOKUP(MONTH(H1773),index!$D$2:$G$13,4,0),DAY(H1773)),
DATE(YEAR(H1773)+1,MONTH(H1773),DAY(H1773)))))-H1773))+H1773)</f>
        <v/>
      </c>
      <c r="J1773" s="9" t="str">
        <f t="shared" si="184"/>
        <v/>
      </c>
      <c r="K1773" s="11" t="str">
        <f t="shared" si="185"/>
        <v/>
      </c>
      <c r="L1773" s="11" t="str">
        <f t="shared" si="186"/>
        <v/>
      </c>
      <c r="M1773" s="11" t="str">
        <f>IF(A1773="","",VLOOKUP(E1773,index!$A$1:$B$6,2,0)*K1773*G1773)</f>
        <v/>
      </c>
      <c r="N1773" s="11" t="str">
        <f>IF(A1773="","",-PMT(G1773*VLOOKUP(E1773,index!$A$1:$B$6,2,0),C1773,F1773,0,0))</f>
        <v/>
      </c>
      <c r="O1773" s="11" t="str">
        <f t="shared" si="187"/>
        <v/>
      </c>
      <c r="P1773" s="11" t="str">
        <f t="shared" si="182"/>
        <v/>
      </c>
    </row>
    <row r="1774" spans="1:16" x14ac:dyDescent="0.25">
      <c r="A1774" s="9" t="str">
        <f>IF(A1773="","",IF(B1773&lt;C1773,A1773,IF(A1773=MAX('entry data'!$B$8:$B$507),"",A1773+1)))</f>
        <v/>
      </c>
      <c r="B1774" s="9" t="str">
        <f t="shared" si="183"/>
        <v/>
      </c>
      <c r="C1774" s="9" t="str">
        <f>IF(ISERROR(VLOOKUP(A1774,'entry data'!B:G,6,0)),"",VLOOKUP(A1774,'entry data'!B:G,6,0))</f>
        <v/>
      </c>
      <c r="D1774" s="9" t="str">
        <f>IF(ISERROR(VLOOKUP(A1774,'entry data'!B:C,2,0)),"",VLOOKUP(A1774,'entry data'!B:C,2,0))</f>
        <v/>
      </c>
      <c r="E1774" s="9" t="str">
        <f>IF(ISERROR(VLOOKUP(A1774,'entry data'!B:E,4,0)),"",VLOOKUP(A1774,'entry data'!B:E,4,0))</f>
        <v/>
      </c>
      <c r="F1774" s="11" t="str">
        <f>IF(A1774="","",IF(ISERROR(VLOOKUP(A1774,'entry data'!B:F,5,0)),"",VLOOKUP(A1774,'entry data'!B:F,5,0)))</f>
        <v/>
      </c>
      <c r="G1774" s="12" t="str">
        <f>IF(A1774="","",IF(ISERROR(VLOOKUP(A1774,'entry data'!B:I,8,0)),"",VLOOKUP(A1774,'entry data'!B:I,7,0)))</f>
        <v/>
      </c>
      <c r="H1774" s="13" t="str">
        <f>IF(A1774="","",IF(B1774=1,VLOOKUP(A1774,'entry data'!B:D,3,0),I1773))</f>
        <v/>
      </c>
      <c r="I1774" s="14" t="str">
        <f>IF(A1774="","",IF(E1774="weekly",7,IF(E1774="fortnightly",14,IF(E1774="monthly",DATE(IF(MONTH(H1774)=12,YEAR(H1774)+1,YEAR(H1774)),VLOOKUP(MONTH(H1774),index!$D$2:$G$13,2,0),DAY(H1774)),
IF(E1774="quarterly",DATE(IF(MONTH(H1774)&gt;=10,YEAR(H1774)+1,YEAR(H1774)),VLOOKUP(MONTH(H1774),index!$D$2:$G$13,3,0),DAY(H1774)),
IF(E1774="halfyearly",DATE(IF(MONTH(H1774)&gt;=7,YEAR(H1774)+1,YEAR(H1774)),VLOOKUP(MONTH(H1774),index!$D$2:$G$13,4,0),DAY(H1774)),
DATE(YEAR(H1774)+1,MONTH(H1774),DAY(H1774)))))-H1774))+H1774)</f>
        <v/>
      </c>
      <c r="J1774" s="9" t="str">
        <f t="shared" si="184"/>
        <v/>
      </c>
      <c r="K1774" s="11" t="str">
        <f t="shared" si="185"/>
        <v/>
      </c>
      <c r="L1774" s="11" t="str">
        <f t="shared" si="186"/>
        <v/>
      </c>
      <c r="M1774" s="11" t="str">
        <f>IF(A1774="","",VLOOKUP(E1774,index!$A$1:$B$6,2,0)*K1774*G1774)</f>
        <v/>
      </c>
      <c r="N1774" s="11" t="str">
        <f>IF(A1774="","",-PMT(G1774*VLOOKUP(E1774,index!$A$1:$B$6,2,0),C1774,F1774,0,0))</f>
        <v/>
      </c>
      <c r="O1774" s="11" t="str">
        <f t="shared" si="187"/>
        <v/>
      </c>
      <c r="P1774" s="11" t="str">
        <f t="shared" si="182"/>
        <v/>
      </c>
    </row>
    <row r="1775" spans="1:16" x14ac:dyDescent="0.25">
      <c r="A1775" s="9" t="str">
        <f>IF(A1774="","",IF(B1774&lt;C1774,A1774,IF(A1774=MAX('entry data'!$B$8:$B$507),"",A1774+1)))</f>
        <v/>
      </c>
      <c r="B1775" s="9" t="str">
        <f t="shared" si="183"/>
        <v/>
      </c>
      <c r="C1775" s="9" t="str">
        <f>IF(ISERROR(VLOOKUP(A1775,'entry data'!B:G,6,0)),"",VLOOKUP(A1775,'entry data'!B:G,6,0))</f>
        <v/>
      </c>
      <c r="D1775" s="9" t="str">
        <f>IF(ISERROR(VLOOKUP(A1775,'entry data'!B:C,2,0)),"",VLOOKUP(A1775,'entry data'!B:C,2,0))</f>
        <v/>
      </c>
      <c r="E1775" s="9" t="str">
        <f>IF(ISERROR(VLOOKUP(A1775,'entry data'!B:E,4,0)),"",VLOOKUP(A1775,'entry data'!B:E,4,0))</f>
        <v/>
      </c>
      <c r="F1775" s="11" t="str">
        <f>IF(A1775="","",IF(ISERROR(VLOOKUP(A1775,'entry data'!B:F,5,0)),"",VLOOKUP(A1775,'entry data'!B:F,5,0)))</f>
        <v/>
      </c>
      <c r="G1775" s="12" t="str">
        <f>IF(A1775="","",IF(ISERROR(VLOOKUP(A1775,'entry data'!B:I,8,0)),"",VLOOKUP(A1775,'entry data'!B:I,7,0)))</f>
        <v/>
      </c>
      <c r="H1775" s="13" t="str">
        <f>IF(A1775="","",IF(B1775=1,VLOOKUP(A1775,'entry data'!B:D,3,0),I1774))</f>
        <v/>
      </c>
      <c r="I1775" s="14" t="str">
        <f>IF(A1775="","",IF(E1775="weekly",7,IF(E1775="fortnightly",14,IF(E1775="monthly",DATE(IF(MONTH(H1775)=12,YEAR(H1775)+1,YEAR(H1775)),VLOOKUP(MONTH(H1775),index!$D$2:$G$13,2,0),DAY(H1775)),
IF(E1775="quarterly",DATE(IF(MONTH(H1775)&gt;=10,YEAR(H1775)+1,YEAR(H1775)),VLOOKUP(MONTH(H1775),index!$D$2:$G$13,3,0),DAY(H1775)),
IF(E1775="halfyearly",DATE(IF(MONTH(H1775)&gt;=7,YEAR(H1775)+1,YEAR(H1775)),VLOOKUP(MONTH(H1775),index!$D$2:$G$13,4,0),DAY(H1775)),
DATE(YEAR(H1775)+1,MONTH(H1775),DAY(H1775)))))-H1775))+H1775)</f>
        <v/>
      </c>
      <c r="J1775" s="9" t="str">
        <f t="shared" si="184"/>
        <v/>
      </c>
      <c r="K1775" s="11" t="str">
        <f t="shared" si="185"/>
        <v/>
      </c>
      <c r="L1775" s="11" t="str">
        <f t="shared" si="186"/>
        <v/>
      </c>
      <c r="M1775" s="11" t="str">
        <f>IF(A1775="","",VLOOKUP(E1775,index!$A$1:$B$6,2,0)*K1775*G1775)</f>
        <v/>
      </c>
      <c r="N1775" s="11" t="str">
        <f>IF(A1775="","",-PMT(G1775*VLOOKUP(E1775,index!$A$1:$B$6,2,0),C1775,F1775,0,0))</f>
        <v/>
      </c>
      <c r="O1775" s="11" t="str">
        <f t="shared" si="187"/>
        <v/>
      </c>
      <c r="P1775" s="11" t="str">
        <f t="shared" si="182"/>
        <v/>
      </c>
    </row>
    <row r="1776" spans="1:16" x14ac:dyDescent="0.25">
      <c r="A1776" s="9" t="str">
        <f>IF(A1775="","",IF(B1775&lt;C1775,A1775,IF(A1775=MAX('entry data'!$B$8:$B$507),"",A1775+1)))</f>
        <v/>
      </c>
      <c r="B1776" s="9" t="str">
        <f t="shared" si="183"/>
        <v/>
      </c>
      <c r="C1776" s="9" t="str">
        <f>IF(ISERROR(VLOOKUP(A1776,'entry data'!B:G,6,0)),"",VLOOKUP(A1776,'entry data'!B:G,6,0))</f>
        <v/>
      </c>
      <c r="D1776" s="9" t="str">
        <f>IF(ISERROR(VLOOKUP(A1776,'entry data'!B:C,2,0)),"",VLOOKUP(A1776,'entry data'!B:C,2,0))</f>
        <v/>
      </c>
      <c r="E1776" s="9" t="str">
        <f>IF(ISERROR(VLOOKUP(A1776,'entry data'!B:E,4,0)),"",VLOOKUP(A1776,'entry data'!B:E,4,0))</f>
        <v/>
      </c>
      <c r="F1776" s="11" t="str">
        <f>IF(A1776="","",IF(ISERROR(VLOOKUP(A1776,'entry data'!B:F,5,0)),"",VLOOKUP(A1776,'entry data'!B:F,5,0)))</f>
        <v/>
      </c>
      <c r="G1776" s="12" t="str">
        <f>IF(A1776="","",IF(ISERROR(VLOOKUP(A1776,'entry data'!B:I,8,0)),"",VLOOKUP(A1776,'entry data'!B:I,7,0)))</f>
        <v/>
      </c>
      <c r="H1776" s="13" t="str">
        <f>IF(A1776="","",IF(B1776=1,VLOOKUP(A1776,'entry data'!B:D,3,0),I1775))</f>
        <v/>
      </c>
      <c r="I1776" s="14" t="str">
        <f>IF(A1776="","",IF(E1776="weekly",7,IF(E1776="fortnightly",14,IF(E1776="monthly",DATE(IF(MONTH(H1776)=12,YEAR(H1776)+1,YEAR(H1776)),VLOOKUP(MONTH(H1776),index!$D$2:$G$13,2,0),DAY(H1776)),
IF(E1776="quarterly",DATE(IF(MONTH(H1776)&gt;=10,YEAR(H1776)+1,YEAR(H1776)),VLOOKUP(MONTH(H1776),index!$D$2:$G$13,3,0),DAY(H1776)),
IF(E1776="halfyearly",DATE(IF(MONTH(H1776)&gt;=7,YEAR(H1776)+1,YEAR(H1776)),VLOOKUP(MONTH(H1776),index!$D$2:$G$13,4,0),DAY(H1776)),
DATE(YEAR(H1776)+1,MONTH(H1776),DAY(H1776)))))-H1776))+H1776)</f>
        <v/>
      </c>
      <c r="J1776" s="9" t="str">
        <f t="shared" si="184"/>
        <v/>
      </c>
      <c r="K1776" s="11" t="str">
        <f t="shared" si="185"/>
        <v/>
      </c>
      <c r="L1776" s="11" t="str">
        <f t="shared" si="186"/>
        <v/>
      </c>
      <c r="M1776" s="11" t="str">
        <f>IF(A1776="","",VLOOKUP(E1776,index!$A$1:$B$6,2,0)*K1776*G1776)</f>
        <v/>
      </c>
      <c r="N1776" s="11" t="str">
        <f>IF(A1776="","",-PMT(G1776*VLOOKUP(E1776,index!$A$1:$B$6,2,0),C1776,F1776,0,0))</f>
        <v/>
      </c>
      <c r="O1776" s="11" t="str">
        <f t="shared" si="187"/>
        <v/>
      </c>
      <c r="P1776" s="11" t="str">
        <f t="shared" si="182"/>
        <v/>
      </c>
    </row>
    <row r="1777" spans="1:16" x14ac:dyDescent="0.25">
      <c r="A1777" s="9" t="str">
        <f>IF(A1776="","",IF(B1776&lt;C1776,A1776,IF(A1776=MAX('entry data'!$B$8:$B$507),"",A1776+1)))</f>
        <v/>
      </c>
      <c r="B1777" s="9" t="str">
        <f t="shared" si="183"/>
        <v/>
      </c>
      <c r="C1777" s="9" t="str">
        <f>IF(ISERROR(VLOOKUP(A1777,'entry data'!B:G,6,0)),"",VLOOKUP(A1777,'entry data'!B:G,6,0))</f>
        <v/>
      </c>
      <c r="D1777" s="9" t="str">
        <f>IF(ISERROR(VLOOKUP(A1777,'entry data'!B:C,2,0)),"",VLOOKUP(A1777,'entry data'!B:C,2,0))</f>
        <v/>
      </c>
      <c r="E1777" s="9" t="str">
        <f>IF(ISERROR(VLOOKUP(A1777,'entry data'!B:E,4,0)),"",VLOOKUP(A1777,'entry data'!B:E,4,0))</f>
        <v/>
      </c>
      <c r="F1777" s="11" t="str">
        <f>IF(A1777="","",IF(ISERROR(VLOOKUP(A1777,'entry data'!B:F,5,0)),"",VLOOKUP(A1777,'entry data'!B:F,5,0)))</f>
        <v/>
      </c>
      <c r="G1777" s="12" t="str">
        <f>IF(A1777="","",IF(ISERROR(VLOOKUP(A1777,'entry data'!B:I,8,0)),"",VLOOKUP(A1777,'entry data'!B:I,7,0)))</f>
        <v/>
      </c>
      <c r="H1777" s="13" t="str">
        <f>IF(A1777="","",IF(B1777=1,VLOOKUP(A1777,'entry data'!B:D,3,0),I1776))</f>
        <v/>
      </c>
      <c r="I1777" s="14" t="str">
        <f>IF(A1777="","",IF(E1777="weekly",7,IF(E1777="fortnightly",14,IF(E1777="monthly",DATE(IF(MONTH(H1777)=12,YEAR(H1777)+1,YEAR(H1777)),VLOOKUP(MONTH(H1777),index!$D$2:$G$13,2,0),DAY(H1777)),
IF(E1777="quarterly",DATE(IF(MONTH(H1777)&gt;=10,YEAR(H1777)+1,YEAR(H1777)),VLOOKUP(MONTH(H1777),index!$D$2:$G$13,3,0),DAY(H1777)),
IF(E1777="halfyearly",DATE(IF(MONTH(H1777)&gt;=7,YEAR(H1777)+1,YEAR(H1777)),VLOOKUP(MONTH(H1777),index!$D$2:$G$13,4,0),DAY(H1777)),
DATE(YEAR(H1777)+1,MONTH(H1777),DAY(H1777)))))-H1777))+H1777)</f>
        <v/>
      </c>
      <c r="J1777" s="9" t="str">
        <f t="shared" si="184"/>
        <v/>
      </c>
      <c r="K1777" s="11" t="str">
        <f t="shared" si="185"/>
        <v/>
      </c>
      <c r="L1777" s="11" t="str">
        <f t="shared" si="186"/>
        <v/>
      </c>
      <c r="M1777" s="11" t="str">
        <f>IF(A1777="","",VLOOKUP(E1777,index!$A$1:$B$6,2,0)*K1777*G1777)</f>
        <v/>
      </c>
      <c r="N1777" s="11" t="str">
        <f>IF(A1777="","",-PMT(G1777*VLOOKUP(E1777,index!$A$1:$B$6,2,0),C1777,F1777,0,0))</f>
        <v/>
      </c>
      <c r="O1777" s="11" t="str">
        <f t="shared" si="187"/>
        <v/>
      </c>
      <c r="P1777" s="11" t="str">
        <f t="shared" si="182"/>
        <v/>
      </c>
    </row>
    <row r="1778" spans="1:16" x14ac:dyDescent="0.25">
      <c r="A1778" s="9" t="str">
        <f>IF(A1777="","",IF(B1777&lt;C1777,A1777,IF(A1777=MAX('entry data'!$B$8:$B$507),"",A1777+1)))</f>
        <v/>
      </c>
      <c r="B1778" s="9" t="str">
        <f t="shared" si="183"/>
        <v/>
      </c>
      <c r="C1778" s="9" t="str">
        <f>IF(ISERROR(VLOOKUP(A1778,'entry data'!B:G,6,0)),"",VLOOKUP(A1778,'entry data'!B:G,6,0))</f>
        <v/>
      </c>
      <c r="D1778" s="9" t="str">
        <f>IF(ISERROR(VLOOKUP(A1778,'entry data'!B:C,2,0)),"",VLOOKUP(A1778,'entry data'!B:C,2,0))</f>
        <v/>
      </c>
      <c r="E1778" s="9" t="str">
        <f>IF(ISERROR(VLOOKUP(A1778,'entry data'!B:E,4,0)),"",VLOOKUP(A1778,'entry data'!B:E,4,0))</f>
        <v/>
      </c>
      <c r="F1778" s="11" t="str">
        <f>IF(A1778="","",IF(ISERROR(VLOOKUP(A1778,'entry data'!B:F,5,0)),"",VLOOKUP(A1778,'entry data'!B:F,5,0)))</f>
        <v/>
      </c>
      <c r="G1778" s="12" t="str">
        <f>IF(A1778="","",IF(ISERROR(VLOOKUP(A1778,'entry data'!B:I,8,0)),"",VLOOKUP(A1778,'entry data'!B:I,7,0)))</f>
        <v/>
      </c>
      <c r="H1778" s="13" t="str">
        <f>IF(A1778="","",IF(B1778=1,VLOOKUP(A1778,'entry data'!B:D,3,0),I1777))</f>
        <v/>
      </c>
      <c r="I1778" s="14" t="str">
        <f>IF(A1778="","",IF(E1778="weekly",7,IF(E1778="fortnightly",14,IF(E1778="monthly",DATE(IF(MONTH(H1778)=12,YEAR(H1778)+1,YEAR(H1778)),VLOOKUP(MONTH(H1778),index!$D$2:$G$13,2,0),DAY(H1778)),
IF(E1778="quarterly",DATE(IF(MONTH(H1778)&gt;=10,YEAR(H1778)+1,YEAR(H1778)),VLOOKUP(MONTH(H1778),index!$D$2:$G$13,3,0),DAY(H1778)),
IF(E1778="halfyearly",DATE(IF(MONTH(H1778)&gt;=7,YEAR(H1778)+1,YEAR(H1778)),VLOOKUP(MONTH(H1778),index!$D$2:$G$13,4,0),DAY(H1778)),
DATE(YEAR(H1778)+1,MONTH(H1778),DAY(H1778)))))-H1778))+H1778)</f>
        <v/>
      </c>
      <c r="J1778" s="9" t="str">
        <f t="shared" si="184"/>
        <v/>
      </c>
      <c r="K1778" s="11" t="str">
        <f t="shared" si="185"/>
        <v/>
      </c>
      <c r="L1778" s="11" t="str">
        <f t="shared" si="186"/>
        <v/>
      </c>
      <c r="M1778" s="11" t="str">
        <f>IF(A1778="","",VLOOKUP(E1778,index!$A$1:$B$6,2,0)*K1778*G1778)</f>
        <v/>
      </c>
      <c r="N1778" s="11" t="str">
        <f>IF(A1778="","",-PMT(G1778*VLOOKUP(E1778,index!$A$1:$B$6,2,0),C1778,F1778,0,0))</f>
        <v/>
      </c>
      <c r="O1778" s="11" t="str">
        <f t="shared" si="187"/>
        <v/>
      </c>
      <c r="P1778" s="11" t="str">
        <f t="shared" si="182"/>
        <v/>
      </c>
    </row>
    <row r="1779" spans="1:16" x14ac:dyDescent="0.25">
      <c r="A1779" s="9" t="str">
        <f>IF(A1778="","",IF(B1778&lt;C1778,A1778,IF(A1778=MAX('entry data'!$B$8:$B$507),"",A1778+1)))</f>
        <v/>
      </c>
      <c r="B1779" s="9" t="str">
        <f t="shared" si="183"/>
        <v/>
      </c>
      <c r="C1779" s="9" t="str">
        <f>IF(ISERROR(VLOOKUP(A1779,'entry data'!B:G,6,0)),"",VLOOKUP(A1779,'entry data'!B:G,6,0))</f>
        <v/>
      </c>
      <c r="D1779" s="9" t="str">
        <f>IF(ISERROR(VLOOKUP(A1779,'entry data'!B:C,2,0)),"",VLOOKUP(A1779,'entry data'!B:C,2,0))</f>
        <v/>
      </c>
      <c r="E1779" s="9" t="str">
        <f>IF(ISERROR(VLOOKUP(A1779,'entry data'!B:E,4,0)),"",VLOOKUP(A1779,'entry data'!B:E,4,0))</f>
        <v/>
      </c>
      <c r="F1779" s="11" t="str">
        <f>IF(A1779="","",IF(ISERROR(VLOOKUP(A1779,'entry data'!B:F,5,0)),"",VLOOKUP(A1779,'entry data'!B:F,5,0)))</f>
        <v/>
      </c>
      <c r="G1779" s="12" t="str">
        <f>IF(A1779="","",IF(ISERROR(VLOOKUP(A1779,'entry data'!B:I,8,0)),"",VLOOKUP(A1779,'entry data'!B:I,7,0)))</f>
        <v/>
      </c>
      <c r="H1779" s="13" t="str">
        <f>IF(A1779="","",IF(B1779=1,VLOOKUP(A1779,'entry data'!B:D,3,0),I1778))</f>
        <v/>
      </c>
      <c r="I1779" s="14" t="str">
        <f>IF(A1779="","",IF(E1779="weekly",7,IF(E1779="fortnightly",14,IF(E1779="monthly",DATE(IF(MONTH(H1779)=12,YEAR(H1779)+1,YEAR(H1779)),VLOOKUP(MONTH(H1779),index!$D$2:$G$13,2,0),DAY(H1779)),
IF(E1779="quarterly",DATE(IF(MONTH(H1779)&gt;=10,YEAR(H1779)+1,YEAR(H1779)),VLOOKUP(MONTH(H1779),index!$D$2:$G$13,3,0),DAY(H1779)),
IF(E1779="halfyearly",DATE(IF(MONTH(H1779)&gt;=7,YEAR(H1779)+1,YEAR(H1779)),VLOOKUP(MONTH(H1779),index!$D$2:$G$13,4,0),DAY(H1779)),
DATE(YEAR(H1779)+1,MONTH(H1779),DAY(H1779)))))-H1779))+H1779)</f>
        <v/>
      </c>
      <c r="J1779" s="9" t="str">
        <f t="shared" si="184"/>
        <v/>
      </c>
      <c r="K1779" s="11" t="str">
        <f t="shared" si="185"/>
        <v/>
      </c>
      <c r="L1779" s="11" t="str">
        <f t="shared" si="186"/>
        <v/>
      </c>
      <c r="M1779" s="11" t="str">
        <f>IF(A1779="","",VLOOKUP(E1779,index!$A$1:$B$6,2,0)*K1779*G1779)</f>
        <v/>
      </c>
      <c r="N1779" s="11" t="str">
        <f>IF(A1779="","",-PMT(G1779*VLOOKUP(E1779,index!$A$1:$B$6,2,0),C1779,F1779,0,0))</f>
        <v/>
      </c>
      <c r="O1779" s="11" t="str">
        <f t="shared" si="187"/>
        <v/>
      </c>
      <c r="P1779" s="11" t="str">
        <f t="shared" si="182"/>
        <v/>
      </c>
    </row>
    <row r="1780" spans="1:16" x14ac:dyDescent="0.25">
      <c r="A1780" s="9" t="str">
        <f>IF(A1779="","",IF(B1779&lt;C1779,A1779,IF(A1779=MAX('entry data'!$B$8:$B$507),"",A1779+1)))</f>
        <v/>
      </c>
      <c r="B1780" s="9" t="str">
        <f t="shared" si="183"/>
        <v/>
      </c>
      <c r="C1780" s="9" t="str">
        <f>IF(ISERROR(VLOOKUP(A1780,'entry data'!B:G,6,0)),"",VLOOKUP(A1780,'entry data'!B:G,6,0))</f>
        <v/>
      </c>
      <c r="D1780" s="9" t="str">
        <f>IF(ISERROR(VLOOKUP(A1780,'entry data'!B:C,2,0)),"",VLOOKUP(A1780,'entry data'!B:C,2,0))</f>
        <v/>
      </c>
      <c r="E1780" s="9" t="str">
        <f>IF(ISERROR(VLOOKUP(A1780,'entry data'!B:E,4,0)),"",VLOOKUP(A1780,'entry data'!B:E,4,0))</f>
        <v/>
      </c>
      <c r="F1780" s="11" t="str">
        <f>IF(A1780="","",IF(ISERROR(VLOOKUP(A1780,'entry data'!B:F,5,0)),"",VLOOKUP(A1780,'entry data'!B:F,5,0)))</f>
        <v/>
      </c>
      <c r="G1780" s="12" t="str">
        <f>IF(A1780="","",IF(ISERROR(VLOOKUP(A1780,'entry data'!B:I,8,0)),"",VLOOKUP(A1780,'entry data'!B:I,7,0)))</f>
        <v/>
      </c>
      <c r="H1780" s="13" t="str">
        <f>IF(A1780="","",IF(B1780=1,VLOOKUP(A1780,'entry data'!B:D,3,0),I1779))</f>
        <v/>
      </c>
      <c r="I1780" s="14" t="str">
        <f>IF(A1780="","",IF(E1780="weekly",7,IF(E1780="fortnightly",14,IF(E1780="monthly",DATE(IF(MONTH(H1780)=12,YEAR(H1780)+1,YEAR(H1780)),VLOOKUP(MONTH(H1780),index!$D$2:$G$13,2,0),DAY(H1780)),
IF(E1780="quarterly",DATE(IF(MONTH(H1780)&gt;=10,YEAR(H1780)+1,YEAR(H1780)),VLOOKUP(MONTH(H1780),index!$D$2:$G$13,3,0),DAY(H1780)),
IF(E1780="halfyearly",DATE(IF(MONTH(H1780)&gt;=7,YEAR(H1780)+1,YEAR(H1780)),VLOOKUP(MONTH(H1780),index!$D$2:$G$13,4,0),DAY(H1780)),
DATE(YEAR(H1780)+1,MONTH(H1780),DAY(H1780)))))-H1780))+H1780)</f>
        <v/>
      </c>
      <c r="J1780" s="9" t="str">
        <f t="shared" si="184"/>
        <v/>
      </c>
      <c r="K1780" s="11" t="str">
        <f t="shared" si="185"/>
        <v/>
      </c>
      <c r="L1780" s="11" t="str">
        <f t="shared" si="186"/>
        <v/>
      </c>
      <c r="M1780" s="11" t="str">
        <f>IF(A1780="","",VLOOKUP(E1780,index!$A$1:$B$6,2,0)*K1780*G1780)</f>
        <v/>
      </c>
      <c r="N1780" s="11" t="str">
        <f>IF(A1780="","",-PMT(G1780*VLOOKUP(E1780,index!$A$1:$B$6,2,0),C1780,F1780,0,0))</f>
        <v/>
      </c>
      <c r="O1780" s="11" t="str">
        <f t="shared" si="187"/>
        <v/>
      </c>
      <c r="P1780" s="11" t="str">
        <f t="shared" si="182"/>
        <v/>
      </c>
    </row>
    <row r="1781" spans="1:16" x14ac:dyDescent="0.25">
      <c r="A1781" s="9" t="str">
        <f>IF(A1780="","",IF(B1780&lt;C1780,A1780,IF(A1780=MAX('entry data'!$B$8:$B$507),"",A1780+1)))</f>
        <v/>
      </c>
      <c r="B1781" s="9" t="str">
        <f t="shared" si="183"/>
        <v/>
      </c>
      <c r="C1781" s="9" t="str">
        <f>IF(ISERROR(VLOOKUP(A1781,'entry data'!B:G,6,0)),"",VLOOKUP(A1781,'entry data'!B:G,6,0))</f>
        <v/>
      </c>
      <c r="D1781" s="9" t="str">
        <f>IF(ISERROR(VLOOKUP(A1781,'entry data'!B:C,2,0)),"",VLOOKUP(A1781,'entry data'!B:C,2,0))</f>
        <v/>
      </c>
      <c r="E1781" s="9" t="str">
        <f>IF(ISERROR(VLOOKUP(A1781,'entry data'!B:E,4,0)),"",VLOOKUP(A1781,'entry data'!B:E,4,0))</f>
        <v/>
      </c>
      <c r="F1781" s="11" t="str">
        <f>IF(A1781="","",IF(ISERROR(VLOOKUP(A1781,'entry data'!B:F,5,0)),"",VLOOKUP(A1781,'entry data'!B:F,5,0)))</f>
        <v/>
      </c>
      <c r="G1781" s="12" t="str">
        <f>IF(A1781="","",IF(ISERROR(VLOOKUP(A1781,'entry data'!B:I,8,0)),"",VLOOKUP(A1781,'entry data'!B:I,7,0)))</f>
        <v/>
      </c>
      <c r="H1781" s="13" t="str">
        <f>IF(A1781="","",IF(B1781=1,VLOOKUP(A1781,'entry data'!B:D,3,0),I1780))</f>
        <v/>
      </c>
      <c r="I1781" s="14" t="str">
        <f>IF(A1781="","",IF(E1781="weekly",7,IF(E1781="fortnightly",14,IF(E1781="monthly",DATE(IF(MONTH(H1781)=12,YEAR(H1781)+1,YEAR(H1781)),VLOOKUP(MONTH(H1781),index!$D$2:$G$13,2,0),DAY(H1781)),
IF(E1781="quarterly",DATE(IF(MONTH(H1781)&gt;=10,YEAR(H1781)+1,YEAR(H1781)),VLOOKUP(MONTH(H1781),index!$D$2:$G$13,3,0),DAY(H1781)),
IF(E1781="halfyearly",DATE(IF(MONTH(H1781)&gt;=7,YEAR(H1781)+1,YEAR(H1781)),VLOOKUP(MONTH(H1781),index!$D$2:$G$13,4,0),DAY(H1781)),
DATE(YEAR(H1781)+1,MONTH(H1781),DAY(H1781)))))-H1781))+H1781)</f>
        <v/>
      </c>
      <c r="J1781" s="9" t="str">
        <f t="shared" si="184"/>
        <v/>
      </c>
      <c r="K1781" s="11" t="str">
        <f t="shared" si="185"/>
        <v/>
      </c>
      <c r="L1781" s="11" t="str">
        <f t="shared" si="186"/>
        <v/>
      </c>
      <c r="M1781" s="11" t="str">
        <f>IF(A1781="","",VLOOKUP(E1781,index!$A$1:$B$6,2,0)*K1781*G1781)</f>
        <v/>
      </c>
      <c r="N1781" s="11" t="str">
        <f>IF(A1781="","",-PMT(G1781*VLOOKUP(E1781,index!$A$1:$B$6,2,0),C1781,F1781,0,0))</f>
        <v/>
      </c>
      <c r="O1781" s="11" t="str">
        <f t="shared" si="187"/>
        <v/>
      </c>
      <c r="P1781" s="11" t="str">
        <f t="shared" si="182"/>
        <v/>
      </c>
    </row>
    <row r="1782" spans="1:16" x14ac:dyDescent="0.25">
      <c r="A1782" s="9" t="str">
        <f>IF(A1781="","",IF(B1781&lt;C1781,A1781,IF(A1781=MAX('entry data'!$B$8:$B$507),"",A1781+1)))</f>
        <v/>
      </c>
      <c r="B1782" s="9" t="str">
        <f t="shared" si="183"/>
        <v/>
      </c>
      <c r="C1782" s="9" t="str">
        <f>IF(ISERROR(VLOOKUP(A1782,'entry data'!B:G,6,0)),"",VLOOKUP(A1782,'entry data'!B:G,6,0))</f>
        <v/>
      </c>
      <c r="D1782" s="9" t="str">
        <f>IF(ISERROR(VLOOKUP(A1782,'entry data'!B:C,2,0)),"",VLOOKUP(A1782,'entry data'!B:C,2,0))</f>
        <v/>
      </c>
      <c r="E1782" s="9" t="str">
        <f>IF(ISERROR(VLOOKUP(A1782,'entry data'!B:E,4,0)),"",VLOOKUP(A1782,'entry data'!B:E,4,0))</f>
        <v/>
      </c>
      <c r="F1782" s="11" t="str">
        <f>IF(A1782="","",IF(ISERROR(VLOOKUP(A1782,'entry data'!B:F,5,0)),"",VLOOKUP(A1782,'entry data'!B:F,5,0)))</f>
        <v/>
      </c>
      <c r="G1782" s="12" t="str">
        <f>IF(A1782="","",IF(ISERROR(VLOOKUP(A1782,'entry data'!B:I,8,0)),"",VLOOKUP(A1782,'entry data'!B:I,7,0)))</f>
        <v/>
      </c>
      <c r="H1782" s="13" t="str">
        <f>IF(A1782="","",IF(B1782=1,VLOOKUP(A1782,'entry data'!B:D,3,0),I1781))</f>
        <v/>
      </c>
      <c r="I1782" s="14" t="str">
        <f>IF(A1782="","",IF(E1782="weekly",7,IF(E1782="fortnightly",14,IF(E1782="monthly",DATE(IF(MONTH(H1782)=12,YEAR(H1782)+1,YEAR(H1782)),VLOOKUP(MONTH(H1782),index!$D$2:$G$13,2,0),DAY(H1782)),
IF(E1782="quarterly",DATE(IF(MONTH(H1782)&gt;=10,YEAR(H1782)+1,YEAR(H1782)),VLOOKUP(MONTH(H1782),index!$D$2:$G$13,3,0),DAY(H1782)),
IF(E1782="halfyearly",DATE(IF(MONTH(H1782)&gt;=7,YEAR(H1782)+1,YEAR(H1782)),VLOOKUP(MONTH(H1782),index!$D$2:$G$13,4,0),DAY(H1782)),
DATE(YEAR(H1782)+1,MONTH(H1782),DAY(H1782)))))-H1782))+H1782)</f>
        <v/>
      </c>
      <c r="J1782" s="9" t="str">
        <f t="shared" si="184"/>
        <v/>
      </c>
      <c r="K1782" s="11" t="str">
        <f t="shared" si="185"/>
        <v/>
      </c>
      <c r="L1782" s="11" t="str">
        <f t="shared" si="186"/>
        <v/>
      </c>
      <c r="M1782" s="11" t="str">
        <f>IF(A1782="","",VLOOKUP(E1782,index!$A$1:$B$6,2,0)*K1782*G1782)</f>
        <v/>
      </c>
      <c r="N1782" s="11" t="str">
        <f>IF(A1782="","",-PMT(G1782*VLOOKUP(E1782,index!$A$1:$B$6,2,0),C1782,F1782,0,0))</f>
        <v/>
      </c>
      <c r="O1782" s="11" t="str">
        <f t="shared" si="187"/>
        <v/>
      </c>
      <c r="P1782" s="11" t="str">
        <f t="shared" si="182"/>
        <v/>
      </c>
    </row>
    <row r="1783" spans="1:16" x14ac:dyDescent="0.25">
      <c r="A1783" s="9" t="str">
        <f>IF(A1782="","",IF(B1782&lt;C1782,A1782,IF(A1782=MAX('entry data'!$B$8:$B$507),"",A1782+1)))</f>
        <v/>
      </c>
      <c r="B1783" s="9" t="str">
        <f t="shared" si="183"/>
        <v/>
      </c>
      <c r="C1783" s="9" t="str">
        <f>IF(ISERROR(VLOOKUP(A1783,'entry data'!B:G,6,0)),"",VLOOKUP(A1783,'entry data'!B:G,6,0))</f>
        <v/>
      </c>
      <c r="D1783" s="9" t="str">
        <f>IF(ISERROR(VLOOKUP(A1783,'entry data'!B:C,2,0)),"",VLOOKUP(A1783,'entry data'!B:C,2,0))</f>
        <v/>
      </c>
      <c r="E1783" s="9" t="str">
        <f>IF(ISERROR(VLOOKUP(A1783,'entry data'!B:E,4,0)),"",VLOOKUP(A1783,'entry data'!B:E,4,0))</f>
        <v/>
      </c>
      <c r="F1783" s="11" t="str">
        <f>IF(A1783="","",IF(ISERROR(VLOOKUP(A1783,'entry data'!B:F,5,0)),"",VLOOKUP(A1783,'entry data'!B:F,5,0)))</f>
        <v/>
      </c>
      <c r="G1783" s="12" t="str">
        <f>IF(A1783="","",IF(ISERROR(VLOOKUP(A1783,'entry data'!B:I,8,0)),"",VLOOKUP(A1783,'entry data'!B:I,7,0)))</f>
        <v/>
      </c>
      <c r="H1783" s="13" t="str">
        <f>IF(A1783="","",IF(B1783=1,VLOOKUP(A1783,'entry data'!B:D,3,0),I1782))</f>
        <v/>
      </c>
      <c r="I1783" s="14" t="str">
        <f>IF(A1783="","",IF(E1783="weekly",7,IF(E1783="fortnightly",14,IF(E1783="monthly",DATE(IF(MONTH(H1783)=12,YEAR(H1783)+1,YEAR(H1783)),VLOOKUP(MONTH(H1783),index!$D$2:$G$13,2,0),DAY(H1783)),
IF(E1783="quarterly",DATE(IF(MONTH(H1783)&gt;=10,YEAR(H1783)+1,YEAR(H1783)),VLOOKUP(MONTH(H1783),index!$D$2:$G$13,3,0),DAY(H1783)),
IF(E1783="halfyearly",DATE(IF(MONTH(H1783)&gt;=7,YEAR(H1783)+1,YEAR(H1783)),VLOOKUP(MONTH(H1783),index!$D$2:$G$13,4,0),DAY(H1783)),
DATE(YEAR(H1783)+1,MONTH(H1783),DAY(H1783)))))-H1783))+H1783)</f>
        <v/>
      </c>
      <c r="J1783" s="9" t="str">
        <f t="shared" si="184"/>
        <v/>
      </c>
      <c r="K1783" s="11" t="str">
        <f t="shared" si="185"/>
        <v/>
      </c>
      <c r="L1783" s="11" t="str">
        <f t="shared" si="186"/>
        <v/>
      </c>
      <c r="M1783" s="11" t="str">
        <f>IF(A1783="","",VLOOKUP(E1783,index!$A$1:$B$6,2,0)*K1783*G1783)</f>
        <v/>
      </c>
      <c r="N1783" s="11" t="str">
        <f>IF(A1783="","",-PMT(G1783*VLOOKUP(E1783,index!$A$1:$B$6,2,0),C1783,F1783,0,0))</f>
        <v/>
      </c>
      <c r="O1783" s="11" t="str">
        <f t="shared" si="187"/>
        <v/>
      </c>
      <c r="P1783" s="11" t="str">
        <f t="shared" si="182"/>
        <v/>
      </c>
    </row>
    <row r="1784" spans="1:16" x14ac:dyDescent="0.25">
      <c r="A1784" s="9" t="str">
        <f>IF(A1783="","",IF(B1783&lt;C1783,A1783,IF(A1783=MAX('entry data'!$B$8:$B$507),"",A1783+1)))</f>
        <v/>
      </c>
      <c r="B1784" s="9" t="str">
        <f t="shared" si="183"/>
        <v/>
      </c>
      <c r="C1784" s="9" t="str">
        <f>IF(ISERROR(VLOOKUP(A1784,'entry data'!B:G,6,0)),"",VLOOKUP(A1784,'entry data'!B:G,6,0))</f>
        <v/>
      </c>
      <c r="D1784" s="9" t="str">
        <f>IF(ISERROR(VLOOKUP(A1784,'entry data'!B:C,2,0)),"",VLOOKUP(A1784,'entry data'!B:C,2,0))</f>
        <v/>
      </c>
      <c r="E1784" s="9" t="str">
        <f>IF(ISERROR(VLOOKUP(A1784,'entry data'!B:E,4,0)),"",VLOOKUP(A1784,'entry data'!B:E,4,0))</f>
        <v/>
      </c>
      <c r="F1784" s="11" t="str">
        <f>IF(A1784="","",IF(ISERROR(VLOOKUP(A1784,'entry data'!B:F,5,0)),"",VLOOKUP(A1784,'entry data'!B:F,5,0)))</f>
        <v/>
      </c>
      <c r="G1784" s="12" t="str">
        <f>IF(A1784="","",IF(ISERROR(VLOOKUP(A1784,'entry data'!B:I,8,0)),"",VLOOKUP(A1784,'entry data'!B:I,7,0)))</f>
        <v/>
      </c>
      <c r="H1784" s="13" t="str">
        <f>IF(A1784="","",IF(B1784=1,VLOOKUP(A1784,'entry data'!B:D,3,0),I1783))</f>
        <v/>
      </c>
      <c r="I1784" s="14" t="str">
        <f>IF(A1784="","",IF(E1784="weekly",7,IF(E1784="fortnightly",14,IF(E1784="monthly",DATE(IF(MONTH(H1784)=12,YEAR(H1784)+1,YEAR(H1784)),VLOOKUP(MONTH(H1784),index!$D$2:$G$13,2,0),DAY(H1784)),
IF(E1784="quarterly",DATE(IF(MONTH(H1784)&gt;=10,YEAR(H1784)+1,YEAR(H1784)),VLOOKUP(MONTH(H1784),index!$D$2:$G$13,3,0),DAY(H1784)),
IF(E1784="halfyearly",DATE(IF(MONTH(H1784)&gt;=7,YEAR(H1784)+1,YEAR(H1784)),VLOOKUP(MONTH(H1784),index!$D$2:$G$13,4,0),DAY(H1784)),
DATE(YEAR(H1784)+1,MONTH(H1784),DAY(H1784)))))-H1784))+H1784)</f>
        <v/>
      </c>
      <c r="J1784" s="9" t="str">
        <f t="shared" si="184"/>
        <v/>
      </c>
      <c r="K1784" s="11" t="str">
        <f t="shared" si="185"/>
        <v/>
      </c>
      <c r="L1784" s="11" t="str">
        <f t="shared" si="186"/>
        <v/>
      </c>
      <c r="M1784" s="11" t="str">
        <f>IF(A1784="","",VLOOKUP(E1784,index!$A$1:$B$6,2,0)*K1784*G1784)</f>
        <v/>
      </c>
      <c r="N1784" s="11" t="str">
        <f>IF(A1784="","",-PMT(G1784*VLOOKUP(E1784,index!$A$1:$B$6,2,0),C1784,F1784,0,0))</f>
        <v/>
      </c>
      <c r="O1784" s="11" t="str">
        <f t="shared" si="187"/>
        <v/>
      </c>
      <c r="P1784" s="11" t="str">
        <f t="shared" si="182"/>
        <v/>
      </c>
    </row>
    <row r="1785" spans="1:16" x14ac:dyDescent="0.25">
      <c r="A1785" s="9" t="str">
        <f>IF(A1784="","",IF(B1784&lt;C1784,A1784,IF(A1784=MAX('entry data'!$B$8:$B$507),"",A1784+1)))</f>
        <v/>
      </c>
      <c r="B1785" s="9" t="str">
        <f t="shared" si="183"/>
        <v/>
      </c>
      <c r="C1785" s="9" t="str">
        <f>IF(ISERROR(VLOOKUP(A1785,'entry data'!B:G,6,0)),"",VLOOKUP(A1785,'entry data'!B:G,6,0))</f>
        <v/>
      </c>
      <c r="D1785" s="9" t="str">
        <f>IF(ISERROR(VLOOKUP(A1785,'entry data'!B:C,2,0)),"",VLOOKUP(A1785,'entry data'!B:C,2,0))</f>
        <v/>
      </c>
      <c r="E1785" s="9" t="str">
        <f>IF(ISERROR(VLOOKUP(A1785,'entry data'!B:E,4,0)),"",VLOOKUP(A1785,'entry data'!B:E,4,0))</f>
        <v/>
      </c>
      <c r="F1785" s="11" t="str">
        <f>IF(A1785="","",IF(ISERROR(VLOOKUP(A1785,'entry data'!B:F,5,0)),"",VLOOKUP(A1785,'entry data'!B:F,5,0)))</f>
        <v/>
      </c>
      <c r="G1785" s="12" t="str">
        <f>IF(A1785="","",IF(ISERROR(VLOOKUP(A1785,'entry data'!B:I,8,0)),"",VLOOKUP(A1785,'entry data'!B:I,7,0)))</f>
        <v/>
      </c>
      <c r="H1785" s="13" t="str">
        <f>IF(A1785="","",IF(B1785=1,VLOOKUP(A1785,'entry data'!B:D,3,0),I1784))</f>
        <v/>
      </c>
      <c r="I1785" s="14" t="str">
        <f>IF(A1785="","",IF(E1785="weekly",7,IF(E1785="fortnightly",14,IF(E1785="monthly",DATE(IF(MONTH(H1785)=12,YEAR(H1785)+1,YEAR(H1785)),VLOOKUP(MONTH(H1785),index!$D$2:$G$13,2,0),DAY(H1785)),
IF(E1785="quarterly",DATE(IF(MONTH(H1785)&gt;=10,YEAR(H1785)+1,YEAR(H1785)),VLOOKUP(MONTH(H1785),index!$D$2:$G$13,3,0),DAY(H1785)),
IF(E1785="halfyearly",DATE(IF(MONTH(H1785)&gt;=7,YEAR(H1785)+1,YEAR(H1785)),VLOOKUP(MONTH(H1785),index!$D$2:$G$13,4,0),DAY(H1785)),
DATE(YEAR(H1785)+1,MONTH(H1785),DAY(H1785)))))-H1785))+H1785)</f>
        <v/>
      </c>
      <c r="J1785" s="9" t="str">
        <f t="shared" si="184"/>
        <v/>
      </c>
      <c r="K1785" s="11" t="str">
        <f t="shared" si="185"/>
        <v/>
      </c>
      <c r="L1785" s="11" t="str">
        <f t="shared" si="186"/>
        <v/>
      </c>
      <c r="M1785" s="11" t="str">
        <f>IF(A1785="","",VLOOKUP(E1785,index!$A$1:$B$6,2,0)*K1785*G1785)</f>
        <v/>
      </c>
      <c r="N1785" s="11" t="str">
        <f>IF(A1785="","",-PMT(G1785*VLOOKUP(E1785,index!$A$1:$B$6,2,0),C1785,F1785,0,0))</f>
        <v/>
      </c>
      <c r="O1785" s="11" t="str">
        <f t="shared" si="187"/>
        <v/>
      </c>
      <c r="P1785" s="11" t="str">
        <f t="shared" si="182"/>
        <v/>
      </c>
    </row>
    <row r="1786" spans="1:16" x14ac:dyDescent="0.25">
      <c r="A1786" s="9" t="str">
        <f>IF(A1785="","",IF(B1785&lt;C1785,A1785,IF(A1785=MAX('entry data'!$B$8:$B$507),"",A1785+1)))</f>
        <v/>
      </c>
      <c r="B1786" s="9" t="str">
        <f t="shared" si="183"/>
        <v/>
      </c>
      <c r="C1786" s="9" t="str">
        <f>IF(ISERROR(VLOOKUP(A1786,'entry data'!B:G,6,0)),"",VLOOKUP(A1786,'entry data'!B:G,6,0))</f>
        <v/>
      </c>
      <c r="D1786" s="9" t="str">
        <f>IF(ISERROR(VLOOKUP(A1786,'entry data'!B:C,2,0)),"",VLOOKUP(A1786,'entry data'!B:C,2,0))</f>
        <v/>
      </c>
      <c r="E1786" s="9" t="str">
        <f>IF(ISERROR(VLOOKUP(A1786,'entry data'!B:E,4,0)),"",VLOOKUP(A1786,'entry data'!B:E,4,0))</f>
        <v/>
      </c>
      <c r="F1786" s="11" t="str">
        <f>IF(A1786="","",IF(ISERROR(VLOOKUP(A1786,'entry data'!B:F,5,0)),"",VLOOKUP(A1786,'entry data'!B:F,5,0)))</f>
        <v/>
      </c>
      <c r="G1786" s="12" t="str">
        <f>IF(A1786="","",IF(ISERROR(VLOOKUP(A1786,'entry data'!B:I,8,0)),"",VLOOKUP(A1786,'entry data'!B:I,7,0)))</f>
        <v/>
      </c>
      <c r="H1786" s="13" t="str">
        <f>IF(A1786="","",IF(B1786=1,VLOOKUP(A1786,'entry data'!B:D,3,0),I1785))</f>
        <v/>
      </c>
      <c r="I1786" s="14" t="str">
        <f>IF(A1786="","",IF(E1786="weekly",7,IF(E1786="fortnightly",14,IF(E1786="monthly",DATE(IF(MONTH(H1786)=12,YEAR(H1786)+1,YEAR(H1786)),VLOOKUP(MONTH(H1786),index!$D$2:$G$13,2,0),DAY(H1786)),
IF(E1786="quarterly",DATE(IF(MONTH(H1786)&gt;=10,YEAR(H1786)+1,YEAR(H1786)),VLOOKUP(MONTH(H1786),index!$D$2:$G$13,3,0),DAY(H1786)),
IF(E1786="halfyearly",DATE(IF(MONTH(H1786)&gt;=7,YEAR(H1786)+1,YEAR(H1786)),VLOOKUP(MONTH(H1786),index!$D$2:$G$13,4,0),DAY(H1786)),
DATE(YEAR(H1786)+1,MONTH(H1786),DAY(H1786)))))-H1786))+H1786)</f>
        <v/>
      </c>
      <c r="J1786" s="9" t="str">
        <f t="shared" si="184"/>
        <v/>
      </c>
      <c r="K1786" s="11" t="str">
        <f t="shared" si="185"/>
        <v/>
      </c>
      <c r="L1786" s="11" t="str">
        <f t="shared" si="186"/>
        <v/>
      </c>
      <c r="M1786" s="11" t="str">
        <f>IF(A1786="","",VLOOKUP(E1786,index!$A$1:$B$6,2,0)*K1786*G1786)</f>
        <v/>
      </c>
      <c r="N1786" s="11" t="str">
        <f>IF(A1786="","",-PMT(G1786*VLOOKUP(E1786,index!$A$1:$B$6,2,0),C1786,F1786,0,0))</f>
        <v/>
      </c>
      <c r="O1786" s="11" t="str">
        <f t="shared" si="187"/>
        <v/>
      </c>
      <c r="P1786" s="11" t="str">
        <f t="shared" si="182"/>
        <v/>
      </c>
    </row>
    <row r="1787" spans="1:16" x14ac:dyDescent="0.25">
      <c r="A1787" s="9" t="str">
        <f>IF(A1786="","",IF(B1786&lt;C1786,A1786,IF(A1786=MAX('entry data'!$B$8:$B$507),"",A1786+1)))</f>
        <v/>
      </c>
      <c r="B1787" s="9" t="str">
        <f t="shared" si="183"/>
        <v/>
      </c>
      <c r="C1787" s="9" t="str">
        <f>IF(ISERROR(VLOOKUP(A1787,'entry data'!B:G,6,0)),"",VLOOKUP(A1787,'entry data'!B:G,6,0))</f>
        <v/>
      </c>
      <c r="D1787" s="9" t="str">
        <f>IF(ISERROR(VLOOKUP(A1787,'entry data'!B:C,2,0)),"",VLOOKUP(A1787,'entry data'!B:C,2,0))</f>
        <v/>
      </c>
      <c r="E1787" s="9" t="str">
        <f>IF(ISERROR(VLOOKUP(A1787,'entry data'!B:E,4,0)),"",VLOOKUP(A1787,'entry data'!B:E,4,0))</f>
        <v/>
      </c>
      <c r="F1787" s="11" t="str">
        <f>IF(A1787="","",IF(ISERROR(VLOOKUP(A1787,'entry data'!B:F,5,0)),"",VLOOKUP(A1787,'entry data'!B:F,5,0)))</f>
        <v/>
      </c>
      <c r="G1787" s="12" t="str">
        <f>IF(A1787="","",IF(ISERROR(VLOOKUP(A1787,'entry data'!B:I,8,0)),"",VLOOKUP(A1787,'entry data'!B:I,7,0)))</f>
        <v/>
      </c>
      <c r="H1787" s="13" t="str">
        <f>IF(A1787="","",IF(B1787=1,VLOOKUP(A1787,'entry data'!B:D,3,0),I1786))</f>
        <v/>
      </c>
      <c r="I1787" s="14" t="str">
        <f>IF(A1787="","",IF(E1787="weekly",7,IF(E1787="fortnightly",14,IF(E1787="monthly",DATE(IF(MONTH(H1787)=12,YEAR(H1787)+1,YEAR(H1787)),VLOOKUP(MONTH(H1787),index!$D$2:$G$13,2,0),DAY(H1787)),
IF(E1787="quarterly",DATE(IF(MONTH(H1787)&gt;=10,YEAR(H1787)+1,YEAR(H1787)),VLOOKUP(MONTH(H1787),index!$D$2:$G$13,3,0),DAY(H1787)),
IF(E1787="halfyearly",DATE(IF(MONTH(H1787)&gt;=7,YEAR(H1787)+1,YEAR(H1787)),VLOOKUP(MONTH(H1787),index!$D$2:$G$13,4,0),DAY(H1787)),
DATE(YEAR(H1787)+1,MONTH(H1787),DAY(H1787)))))-H1787))+H1787)</f>
        <v/>
      </c>
      <c r="J1787" s="9" t="str">
        <f t="shared" si="184"/>
        <v/>
      </c>
      <c r="K1787" s="11" t="str">
        <f t="shared" si="185"/>
        <v/>
      </c>
      <c r="L1787" s="11" t="str">
        <f t="shared" si="186"/>
        <v/>
      </c>
      <c r="M1787" s="11" t="str">
        <f>IF(A1787="","",VLOOKUP(E1787,index!$A$1:$B$6,2,0)*K1787*G1787)</f>
        <v/>
      </c>
      <c r="N1787" s="11" t="str">
        <f>IF(A1787="","",-PMT(G1787*VLOOKUP(E1787,index!$A$1:$B$6,2,0),C1787,F1787,0,0))</f>
        <v/>
      </c>
      <c r="O1787" s="11" t="str">
        <f t="shared" si="187"/>
        <v/>
      </c>
      <c r="P1787" s="11" t="str">
        <f t="shared" si="182"/>
        <v/>
      </c>
    </row>
    <row r="1788" spans="1:16" x14ac:dyDescent="0.25">
      <c r="A1788" s="9" t="str">
        <f>IF(A1787="","",IF(B1787&lt;C1787,A1787,IF(A1787=MAX('entry data'!$B$8:$B$507),"",A1787+1)))</f>
        <v/>
      </c>
      <c r="B1788" s="9" t="str">
        <f t="shared" si="183"/>
        <v/>
      </c>
      <c r="C1788" s="9" t="str">
        <f>IF(ISERROR(VLOOKUP(A1788,'entry data'!B:G,6,0)),"",VLOOKUP(A1788,'entry data'!B:G,6,0))</f>
        <v/>
      </c>
      <c r="D1788" s="9" t="str">
        <f>IF(ISERROR(VLOOKUP(A1788,'entry data'!B:C,2,0)),"",VLOOKUP(A1788,'entry data'!B:C,2,0))</f>
        <v/>
      </c>
      <c r="E1788" s="9" t="str">
        <f>IF(ISERROR(VLOOKUP(A1788,'entry data'!B:E,4,0)),"",VLOOKUP(A1788,'entry data'!B:E,4,0))</f>
        <v/>
      </c>
      <c r="F1788" s="11" t="str">
        <f>IF(A1788="","",IF(ISERROR(VLOOKUP(A1788,'entry data'!B:F,5,0)),"",VLOOKUP(A1788,'entry data'!B:F,5,0)))</f>
        <v/>
      </c>
      <c r="G1788" s="12" t="str">
        <f>IF(A1788="","",IF(ISERROR(VLOOKUP(A1788,'entry data'!B:I,8,0)),"",VLOOKUP(A1788,'entry data'!B:I,7,0)))</f>
        <v/>
      </c>
      <c r="H1788" s="13" t="str">
        <f>IF(A1788="","",IF(B1788=1,VLOOKUP(A1788,'entry data'!B:D,3,0),I1787))</f>
        <v/>
      </c>
      <c r="I1788" s="14" t="str">
        <f>IF(A1788="","",IF(E1788="weekly",7,IF(E1788="fortnightly",14,IF(E1788="monthly",DATE(IF(MONTH(H1788)=12,YEAR(H1788)+1,YEAR(H1788)),VLOOKUP(MONTH(H1788),index!$D$2:$G$13,2,0),DAY(H1788)),
IF(E1788="quarterly",DATE(IF(MONTH(H1788)&gt;=10,YEAR(H1788)+1,YEAR(H1788)),VLOOKUP(MONTH(H1788),index!$D$2:$G$13,3,0),DAY(H1788)),
IF(E1788="halfyearly",DATE(IF(MONTH(H1788)&gt;=7,YEAR(H1788)+1,YEAR(H1788)),VLOOKUP(MONTH(H1788),index!$D$2:$G$13,4,0),DAY(H1788)),
DATE(YEAR(H1788)+1,MONTH(H1788),DAY(H1788)))))-H1788))+H1788)</f>
        <v/>
      </c>
      <c r="J1788" s="9" t="str">
        <f t="shared" si="184"/>
        <v/>
      </c>
      <c r="K1788" s="11" t="str">
        <f t="shared" si="185"/>
        <v/>
      </c>
      <c r="L1788" s="11" t="str">
        <f t="shared" si="186"/>
        <v/>
      </c>
      <c r="M1788" s="11" t="str">
        <f>IF(A1788="","",VLOOKUP(E1788,index!$A$1:$B$6,2,0)*K1788*G1788)</f>
        <v/>
      </c>
      <c r="N1788" s="11" t="str">
        <f>IF(A1788="","",-PMT(G1788*VLOOKUP(E1788,index!$A$1:$B$6,2,0),C1788,F1788,0,0))</f>
        <v/>
      </c>
      <c r="O1788" s="11" t="str">
        <f t="shared" si="187"/>
        <v/>
      </c>
      <c r="P1788" s="11" t="str">
        <f t="shared" si="182"/>
        <v/>
      </c>
    </row>
    <row r="1789" spans="1:16" x14ac:dyDescent="0.25">
      <c r="A1789" s="9" t="str">
        <f>IF(A1788="","",IF(B1788&lt;C1788,A1788,IF(A1788=MAX('entry data'!$B$8:$B$507),"",A1788+1)))</f>
        <v/>
      </c>
      <c r="B1789" s="9" t="str">
        <f t="shared" si="183"/>
        <v/>
      </c>
      <c r="C1789" s="9" t="str">
        <f>IF(ISERROR(VLOOKUP(A1789,'entry data'!B:G,6,0)),"",VLOOKUP(A1789,'entry data'!B:G,6,0))</f>
        <v/>
      </c>
      <c r="D1789" s="9" t="str">
        <f>IF(ISERROR(VLOOKUP(A1789,'entry data'!B:C,2,0)),"",VLOOKUP(A1789,'entry data'!B:C,2,0))</f>
        <v/>
      </c>
      <c r="E1789" s="9" t="str">
        <f>IF(ISERROR(VLOOKUP(A1789,'entry data'!B:E,4,0)),"",VLOOKUP(A1789,'entry data'!B:E,4,0))</f>
        <v/>
      </c>
      <c r="F1789" s="11" t="str">
        <f>IF(A1789="","",IF(ISERROR(VLOOKUP(A1789,'entry data'!B:F,5,0)),"",VLOOKUP(A1789,'entry data'!B:F,5,0)))</f>
        <v/>
      </c>
      <c r="G1789" s="12" t="str">
        <f>IF(A1789="","",IF(ISERROR(VLOOKUP(A1789,'entry data'!B:I,8,0)),"",VLOOKUP(A1789,'entry data'!B:I,7,0)))</f>
        <v/>
      </c>
      <c r="H1789" s="13" t="str">
        <f>IF(A1789="","",IF(B1789=1,VLOOKUP(A1789,'entry data'!B:D,3,0),I1788))</f>
        <v/>
      </c>
      <c r="I1789" s="14" t="str">
        <f>IF(A1789="","",IF(E1789="weekly",7,IF(E1789="fortnightly",14,IF(E1789="monthly",DATE(IF(MONTH(H1789)=12,YEAR(H1789)+1,YEAR(H1789)),VLOOKUP(MONTH(H1789),index!$D$2:$G$13,2,0),DAY(H1789)),
IF(E1789="quarterly",DATE(IF(MONTH(H1789)&gt;=10,YEAR(H1789)+1,YEAR(H1789)),VLOOKUP(MONTH(H1789),index!$D$2:$G$13,3,0),DAY(H1789)),
IF(E1789="halfyearly",DATE(IF(MONTH(H1789)&gt;=7,YEAR(H1789)+1,YEAR(H1789)),VLOOKUP(MONTH(H1789),index!$D$2:$G$13,4,0),DAY(H1789)),
DATE(YEAR(H1789)+1,MONTH(H1789),DAY(H1789)))))-H1789))+H1789)</f>
        <v/>
      </c>
      <c r="J1789" s="9" t="str">
        <f t="shared" si="184"/>
        <v/>
      </c>
      <c r="K1789" s="11" t="str">
        <f t="shared" si="185"/>
        <v/>
      </c>
      <c r="L1789" s="11" t="str">
        <f t="shared" si="186"/>
        <v/>
      </c>
      <c r="M1789" s="11" t="str">
        <f>IF(A1789="","",VLOOKUP(E1789,index!$A$1:$B$6,2,0)*K1789*G1789)</f>
        <v/>
      </c>
      <c r="N1789" s="11" t="str">
        <f>IF(A1789="","",-PMT(G1789*VLOOKUP(E1789,index!$A$1:$B$6,2,0),C1789,F1789,0,0))</f>
        <v/>
      </c>
      <c r="O1789" s="11" t="str">
        <f t="shared" si="187"/>
        <v/>
      </c>
      <c r="P1789" s="11" t="str">
        <f t="shared" si="182"/>
        <v/>
      </c>
    </row>
    <row r="1790" spans="1:16" x14ac:dyDescent="0.25">
      <c r="A1790" s="9" t="str">
        <f>IF(A1789="","",IF(B1789&lt;C1789,A1789,IF(A1789=MAX('entry data'!$B$8:$B$507),"",A1789+1)))</f>
        <v/>
      </c>
      <c r="B1790" s="9" t="str">
        <f t="shared" si="183"/>
        <v/>
      </c>
      <c r="C1790" s="9" t="str">
        <f>IF(ISERROR(VLOOKUP(A1790,'entry data'!B:G,6,0)),"",VLOOKUP(A1790,'entry data'!B:G,6,0))</f>
        <v/>
      </c>
      <c r="D1790" s="9" t="str">
        <f>IF(ISERROR(VLOOKUP(A1790,'entry data'!B:C,2,0)),"",VLOOKUP(A1790,'entry data'!B:C,2,0))</f>
        <v/>
      </c>
      <c r="E1790" s="9" t="str">
        <f>IF(ISERROR(VLOOKUP(A1790,'entry data'!B:E,4,0)),"",VLOOKUP(A1790,'entry data'!B:E,4,0))</f>
        <v/>
      </c>
      <c r="F1790" s="11" t="str">
        <f>IF(A1790="","",IF(ISERROR(VLOOKUP(A1790,'entry data'!B:F,5,0)),"",VLOOKUP(A1790,'entry data'!B:F,5,0)))</f>
        <v/>
      </c>
      <c r="G1790" s="12" t="str">
        <f>IF(A1790="","",IF(ISERROR(VLOOKUP(A1790,'entry data'!B:I,8,0)),"",VLOOKUP(A1790,'entry data'!B:I,7,0)))</f>
        <v/>
      </c>
      <c r="H1790" s="13" t="str">
        <f>IF(A1790="","",IF(B1790=1,VLOOKUP(A1790,'entry data'!B:D,3,0),I1789))</f>
        <v/>
      </c>
      <c r="I1790" s="14" t="str">
        <f>IF(A1790="","",IF(E1790="weekly",7,IF(E1790="fortnightly",14,IF(E1790="monthly",DATE(IF(MONTH(H1790)=12,YEAR(H1790)+1,YEAR(H1790)),VLOOKUP(MONTH(H1790),index!$D$2:$G$13,2,0),DAY(H1790)),
IF(E1790="quarterly",DATE(IF(MONTH(H1790)&gt;=10,YEAR(H1790)+1,YEAR(H1790)),VLOOKUP(MONTH(H1790),index!$D$2:$G$13,3,0),DAY(H1790)),
IF(E1790="halfyearly",DATE(IF(MONTH(H1790)&gt;=7,YEAR(H1790)+1,YEAR(H1790)),VLOOKUP(MONTH(H1790),index!$D$2:$G$13,4,0),DAY(H1790)),
DATE(YEAR(H1790)+1,MONTH(H1790),DAY(H1790)))))-H1790))+H1790)</f>
        <v/>
      </c>
      <c r="J1790" s="9" t="str">
        <f t="shared" si="184"/>
        <v/>
      </c>
      <c r="K1790" s="11" t="str">
        <f t="shared" si="185"/>
        <v/>
      </c>
      <c r="L1790" s="11" t="str">
        <f t="shared" si="186"/>
        <v/>
      </c>
      <c r="M1790" s="11" t="str">
        <f>IF(A1790="","",VLOOKUP(E1790,index!$A$1:$B$6,2,0)*K1790*G1790)</f>
        <v/>
      </c>
      <c r="N1790" s="11" t="str">
        <f>IF(A1790="","",-PMT(G1790*VLOOKUP(E1790,index!$A$1:$B$6,2,0),C1790,F1790,0,0))</f>
        <v/>
      </c>
      <c r="O1790" s="11" t="str">
        <f t="shared" si="187"/>
        <v/>
      </c>
      <c r="P1790" s="11" t="str">
        <f t="shared" si="182"/>
        <v/>
      </c>
    </row>
    <row r="1791" spans="1:16" x14ac:dyDescent="0.25">
      <c r="A1791" s="9" t="str">
        <f>IF(A1790="","",IF(B1790&lt;C1790,A1790,IF(A1790=MAX('entry data'!$B$8:$B$507),"",A1790+1)))</f>
        <v/>
      </c>
      <c r="B1791" s="9" t="str">
        <f t="shared" si="183"/>
        <v/>
      </c>
      <c r="C1791" s="9" t="str">
        <f>IF(ISERROR(VLOOKUP(A1791,'entry data'!B:G,6,0)),"",VLOOKUP(A1791,'entry data'!B:G,6,0))</f>
        <v/>
      </c>
      <c r="D1791" s="9" t="str">
        <f>IF(ISERROR(VLOOKUP(A1791,'entry data'!B:C,2,0)),"",VLOOKUP(A1791,'entry data'!B:C,2,0))</f>
        <v/>
      </c>
      <c r="E1791" s="9" t="str">
        <f>IF(ISERROR(VLOOKUP(A1791,'entry data'!B:E,4,0)),"",VLOOKUP(A1791,'entry data'!B:E,4,0))</f>
        <v/>
      </c>
      <c r="F1791" s="11" t="str">
        <f>IF(A1791="","",IF(ISERROR(VLOOKUP(A1791,'entry data'!B:F,5,0)),"",VLOOKUP(A1791,'entry data'!B:F,5,0)))</f>
        <v/>
      </c>
      <c r="G1791" s="12" t="str">
        <f>IF(A1791="","",IF(ISERROR(VLOOKUP(A1791,'entry data'!B:I,8,0)),"",VLOOKUP(A1791,'entry data'!B:I,7,0)))</f>
        <v/>
      </c>
      <c r="H1791" s="13" t="str">
        <f>IF(A1791="","",IF(B1791=1,VLOOKUP(A1791,'entry data'!B:D,3,0),I1790))</f>
        <v/>
      </c>
      <c r="I1791" s="14" t="str">
        <f>IF(A1791="","",IF(E1791="weekly",7,IF(E1791="fortnightly",14,IF(E1791="monthly",DATE(IF(MONTH(H1791)=12,YEAR(H1791)+1,YEAR(H1791)),VLOOKUP(MONTH(H1791),index!$D$2:$G$13,2,0),DAY(H1791)),
IF(E1791="quarterly",DATE(IF(MONTH(H1791)&gt;=10,YEAR(H1791)+1,YEAR(H1791)),VLOOKUP(MONTH(H1791),index!$D$2:$G$13,3,0),DAY(H1791)),
IF(E1791="halfyearly",DATE(IF(MONTH(H1791)&gt;=7,YEAR(H1791)+1,YEAR(H1791)),VLOOKUP(MONTH(H1791),index!$D$2:$G$13,4,0),DAY(H1791)),
DATE(YEAR(H1791)+1,MONTH(H1791),DAY(H1791)))))-H1791))+H1791)</f>
        <v/>
      </c>
      <c r="J1791" s="9" t="str">
        <f t="shared" si="184"/>
        <v/>
      </c>
      <c r="K1791" s="11" t="str">
        <f t="shared" si="185"/>
        <v/>
      </c>
      <c r="L1791" s="11" t="str">
        <f t="shared" si="186"/>
        <v/>
      </c>
      <c r="M1791" s="11" t="str">
        <f>IF(A1791="","",VLOOKUP(E1791,index!$A$1:$B$6,2,0)*K1791*G1791)</f>
        <v/>
      </c>
      <c r="N1791" s="11" t="str">
        <f>IF(A1791="","",-PMT(G1791*VLOOKUP(E1791,index!$A$1:$B$6,2,0),C1791,F1791,0,0))</f>
        <v/>
      </c>
      <c r="O1791" s="11" t="str">
        <f t="shared" si="187"/>
        <v/>
      </c>
      <c r="P1791" s="11" t="str">
        <f t="shared" si="182"/>
        <v/>
      </c>
    </row>
    <row r="1792" spans="1:16" x14ac:dyDescent="0.25">
      <c r="A1792" s="9" t="str">
        <f>IF(A1791="","",IF(B1791&lt;C1791,A1791,IF(A1791=MAX('entry data'!$B$8:$B$507),"",A1791+1)))</f>
        <v/>
      </c>
      <c r="B1792" s="9" t="str">
        <f t="shared" si="183"/>
        <v/>
      </c>
      <c r="C1792" s="9" t="str">
        <f>IF(ISERROR(VLOOKUP(A1792,'entry data'!B:G,6,0)),"",VLOOKUP(A1792,'entry data'!B:G,6,0))</f>
        <v/>
      </c>
      <c r="D1792" s="9" t="str">
        <f>IF(ISERROR(VLOOKUP(A1792,'entry data'!B:C,2,0)),"",VLOOKUP(A1792,'entry data'!B:C,2,0))</f>
        <v/>
      </c>
      <c r="E1792" s="9" t="str">
        <f>IF(ISERROR(VLOOKUP(A1792,'entry data'!B:E,4,0)),"",VLOOKUP(A1792,'entry data'!B:E,4,0))</f>
        <v/>
      </c>
      <c r="F1792" s="11" t="str">
        <f>IF(A1792="","",IF(ISERROR(VLOOKUP(A1792,'entry data'!B:F,5,0)),"",VLOOKUP(A1792,'entry data'!B:F,5,0)))</f>
        <v/>
      </c>
      <c r="G1792" s="12" t="str">
        <f>IF(A1792="","",IF(ISERROR(VLOOKUP(A1792,'entry data'!B:I,8,0)),"",VLOOKUP(A1792,'entry data'!B:I,7,0)))</f>
        <v/>
      </c>
      <c r="H1792" s="13" t="str">
        <f>IF(A1792="","",IF(B1792=1,VLOOKUP(A1792,'entry data'!B:D,3,0),I1791))</f>
        <v/>
      </c>
      <c r="I1792" s="14" t="str">
        <f>IF(A1792="","",IF(E1792="weekly",7,IF(E1792="fortnightly",14,IF(E1792="monthly",DATE(IF(MONTH(H1792)=12,YEAR(H1792)+1,YEAR(H1792)),VLOOKUP(MONTH(H1792),index!$D$2:$G$13,2,0),DAY(H1792)),
IF(E1792="quarterly",DATE(IF(MONTH(H1792)&gt;=10,YEAR(H1792)+1,YEAR(H1792)),VLOOKUP(MONTH(H1792),index!$D$2:$G$13,3,0),DAY(H1792)),
IF(E1792="halfyearly",DATE(IF(MONTH(H1792)&gt;=7,YEAR(H1792)+1,YEAR(H1792)),VLOOKUP(MONTH(H1792),index!$D$2:$G$13,4,0),DAY(H1792)),
DATE(YEAR(H1792)+1,MONTH(H1792),DAY(H1792)))))-H1792))+H1792)</f>
        <v/>
      </c>
      <c r="J1792" s="9" t="str">
        <f t="shared" si="184"/>
        <v/>
      </c>
      <c r="K1792" s="11" t="str">
        <f t="shared" si="185"/>
        <v/>
      </c>
      <c r="L1792" s="11" t="str">
        <f t="shared" si="186"/>
        <v/>
      </c>
      <c r="M1792" s="11" t="str">
        <f>IF(A1792="","",VLOOKUP(E1792,index!$A$1:$B$6,2,0)*K1792*G1792)</f>
        <v/>
      </c>
      <c r="N1792" s="11" t="str">
        <f>IF(A1792="","",-PMT(G1792*VLOOKUP(E1792,index!$A$1:$B$6,2,0),C1792,F1792,0,0))</f>
        <v/>
      </c>
      <c r="O1792" s="11" t="str">
        <f t="shared" si="187"/>
        <v/>
      </c>
      <c r="P1792" s="11" t="str">
        <f t="shared" si="182"/>
        <v/>
      </c>
    </row>
    <row r="1793" spans="1:16" x14ac:dyDescent="0.25">
      <c r="A1793" s="9" t="str">
        <f>IF(A1792="","",IF(B1792&lt;C1792,A1792,IF(A1792=MAX('entry data'!$B$8:$B$507),"",A1792+1)))</f>
        <v/>
      </c>
      <c r="B1793" s="9" t="str">
        <f t="shared" si="183"/>
        <v/>
      </c>
      <c r="C1793" s="9" t="str">
        <f>IF(ISERROR(VLOOKUP(A1793,'entry data'!B:G,6,0)),"",VLOOKUP(A1793,'entry data'!B:G,6,0))</f>
        <v/>
      </c>
      <c r="D1793" s="9" t="str">
        <f>IF(ISERROR(VLOOKUP(A1793,'entry data'!B:C,2,0)),"",VLOOKUP(A1793,'entry data'!B:C,2,0))</f>
        <v/>
      </c>
      <c r="E1793" s="9" t="str">
        <f>IF(ISERROR(VLOOKUP(A1793,'entry data'!B:E,4,0)),"",VLOOKUP(A1793,'entry data'!B:E,4,0))</f>
        <v/>
      </c>
      <c r="F1793" s="11" t="str">
        <f>IF(A1793="","",IF(ISERROR(VLOOKUP(A1793,'entry data'!B:F,5,0)),"",VLOOKUP(A1793,'entry data'!B:F,5,0)))</f>
        <v/>
      </c>
      <c r="G1793" s="12" t="str">
        <f>IF(A1793="","",IF(ISERROR(VLOOKUP(A1793,'entry data'!B:I,8,0)),"",VLOOKUP(A1793,'entry data'!B:I,7,0)))</f>
        <v/>
      </c>
      <c r="H1793" s="13" t="str">
        <f>IF(A1793="","",IF(B1793=1,VLOOKUP(A1793,'entry data'!B:D,3,0),I1792))</f>
        <v/>
      </c>
      <c r="I1793" s="14" t="str">
        <f>IF(A1793="","",IF(E1793="weekly",7,IF(E1793="fortnightly",14,IF(E1793="monthly",DATE(IF(MONTH(H1793)=12,YEAR(H1793)+1,YEAR(H1793)),VLOOKUP(MONTH(H1793),index!$D$2:$G$13,2,0),DAY(H1793)),
IF(E1793="quarterly",DATE(IF(MONTH(H1793)&gt;=10,YEAR(H1793)+1,YEAR(H1793)),VLOOKUP(MONTH(H1793),index!$D$2:$G$13,3,0),DAY(H1793)),
IF(E1793="halfyearly",DATE(IF(MONTH(H1793)&gt;=7,YEAR(H1793)+1,YEAR(H1793)),VLOOKUP(MONTH(H1793),index!$D$2:$G$13,4,0),DAY(H1793)),
DATE(YEAR(H1793)+1,MONTH(H1793),DAY(H1793)))))-H1793))+H1793)</f>
        <v/>
      </c>
      <c r="J1793" s="9" t="str">
        <f t="shared" si="184"/>
        <v/>
      </c>
      <c r="K1793" s="11" t="str">
        <f t="shared" si="185"/>
        <v/>
      </c>
      <c r="L1793" s="11" t="str">
        <f t="shared" si="186"/>
        <v/>
      </c>
      <c r="M1793" s="11" t="str">
        <f>IF(A1793="","",VLOOKUP(E1793,index!$A$1:$B$6,2,0)*K1793*G1793)</f>
        <v/>
      </c>
      <c r="N1793" s="11" t="str">
        <f>IF(A1793="","",-PMT(G1793*VLOOKUP(E1793,index!$A$1:$B$6,2,0),C1793,F1793,0,0))</f>
        <v/>
      </c>
      <c r="O1793" s="11" t="str">
        <f t="shared" si="187"/>
        <v/>
      </c>
      <c r="P1793" s="11" t="str">
        <f t="shared" si="182"/>
        <v/>
      </c>
    </row>
    <row r="1794" spans="1:16" x14ac:dyDescent="0.25">
      <c r="A1794" s="9" t="str">
        <f>IF(A1793="","",IF(B1793&lt;C1793,A1793,IF(A1793=MAX('entry data'!$B$8:$B$507),"",A1793+1)))</f>
        <v/>
      </c>
      <c r="B1794" s="9" t="str">
        <f t="shared" si="183"/>
        <v/>
      </c>
      <c r="C1794" s="9" t="str">
        <f>IF(ISERROR(VLOOKUP(A1794,'entry data'!B:G,6,0)),"",VLOOKUP(A1794,'entry data'!B:G,6,0))</f>
        <v/>
      </c>
      <c r="D1794" s="9" t="str">
        <f>IF(ISERROR(VLOOKUP(A1794,'entry data'!B:C,2,0)),"",VLOOKUP(A1794,'entry data'!B:C,2,0))</f>
        <v/>
      </c>
      <c r="E1794" s="9" t="str">
        <f>IF(ISERROR(VLOOKUP(A1794,'entry data'!B:E,4,0)),"",VLOOKUP(A1794,'entry data'!B:E,4,0))</f>
        <v/>
      </c>
      <c r="F1794" s="11" t="str">
        <f>IF(A1794="","",IF(ISERROR(VLOOKUP(A1794,'entry data'!B:F,5,0)),"",VLOOKUP(A1794,'entry data'!B:F,5,0)))</f>
        <v/>
      </c>
      <c r="G1794" s="12" t="str">
        <f>IF(A1794="","",IF(ISERROR(VLOOKUP(A1794,'entry data'!B:I,8,0)),"",VLOOKUP(A1794,'entry data'!B:I,7,0)))</f>
        <v/>
      </c>
      <c r="H1794" s="13" t="str">
        <f>IF(A1794="","",IF(B1794=1,VLOOKUP(A1794,'entry data'!B:D,3,0),I1793))</f>
        <v/>
      </c>
      <c r="I1794" s="14" t="str">
        <f>IF(A1794="","",IF(E1794="weekly",7,IF(E1794="fortnightly",14,IF(E1794="monthly",DATE(IF(MONTH(H1794)=12,YEAR(H1794)+1,YEAR(H1794)),VLOOKUP(MONTH(H1794),index!$D$2:$G$13,2,0),DAY(H1794)),
IF(E1794="quarterly",DATE(IF(MONTH(H1794)&gt;=10,YEAR(H1794)+1,YEAR(H1794)),VLOOKUP(MONTH(H1794),index!$D$2:$G$13,3,0),DAY(H1794)),
IF(E1794="halfyearly",DATE(IF(MONTH(H1794)&gt;=7,YEAR(H1794)+1,YEAR(H1794)),VLOOKUP(MONTH(H1794),index!$D$2:$G$13,4,0),DAY(H1794)),
DATE(YEAR(H1794)+1,MONTH(H1794),DAY(H1794)))))-H1794))+H1794)</f>
        <v/>
      </c>
      <c r="J1794" s="9" t="str">
        <f t="shared" si="184"/>
        <v/>
      </c>
      <c r="K1794" s="11" t="str">
        <f t="shared" si="185"/>
        <v/>
      </c>
      <c r="L1794" s="11" t="str">
        <f t="shared" si="186"/>
        <v/>
      </c>
      <c r="M1794" s="11" t="str">
        <f>IF(A1794="","",VLOOKUP(E1794,index!$A$1:$B$6,2,0)*K1794*G1794)</f>
        <v/>
      </c>
      <c r="N1794" s="11" t="str">
        <f>IF(A1794="","",-PMT(G1794*VLOOKUP(E1794,index!$A$1:$B$6,2,0),C1794,F1794,0,0))</f>
        <v/>
      </c>
      <c r="O1794" s="11" t="str">
        <f t="shared" si="187"/>
        <v/>
      </c>
      <c r="P1794" s="11" t="str">
        <f t="shared" si="182"/>
        <v/>
      </c>
    </row>
    <row r="1795" spans="1:16" x14ac:dyDescent="0.25">
      <c r="A1795" s="9" t="str">
        <f>IF(A1794="","",IF(B1794&lt;C1794,A1794,IF(A1794=MAX('entry data'!$B$8:$B$507),"",A1794+1)))</f>
        <v/>
      </c>
      <c r="B1795" s="9" t="str">
        <f t="shared" si="183"/>
        <v/>
      </c>
      <c r="C1795" s="9" t="str">
        <f>IF(ISERROR(VLOOKUP(A1795,'entry data'!B:G,6,0)),"",VLOOKUP(A1795,'entry data'!B:G,6,0))</f>
        <v/>
      </c>
      <c r="D1795" s="9" t="str">
        <f>IF(ISERROR(VLOOKUP(A1795,'entry data'!B:C,2,0)),"",VLOOKUP(A1795,'entry data'!B:C,2,0))</f>
        <v/>
      </c>
      <c r="E1795" s="9" t="str">
        <f>IF(ISERROR(VLOOKUP(A1795,'entry data'!B:E,4,0)),"",VLOOKUP(A1795,'entry data'!B:E,4,0))</f>
        <v/>
      </c>
      <c r="F1795" s="11" t="str">
        <f>IF(A1795="","",IF(ISERROR(VLOOKUP(A1795,'entry data'!B:F,5,0)),"",VLOOKUP(A1795,'entry data'!B:F,5,0)))</f>
        <v/>
      </c>
      <c r="G1795" s="12" t="str">
        <f>IF(A1795="","",IF(ISERROR(VLOOKUP(A1795,'entry data'!B:I,8,0)),"",VLOOKUP(A1795,'entry data'!B:I,7,0)))</f>
        <v/>
      </c>
      <c r="H1795" s="13" t="str">
        <f>IF(A1795="","",IF(B1795=1,VLOOKUP(A1795,'entry data'!B:D,3,0),I1794))</f>
        <v/>
      </c>
      <c r="I1795" s="14" t="str">
        <f>IF(A1795="","",IF(E1795="weekly",7,IF(E1795="fortnightly",14,IF(E1795="monthly",DATE(IF(MONTH(H1795)=12,YEAR(H1795)+1,YEAR(H1795)),VLOOKUP(MONTH(H1795),index!$D$2:$G$13,2,0),DAY(H1795)),
IF(E1795="quarterly",DATE(IF(MONTH(H1795)&gt;=10,YEAR(H1795)+1,YEAR(H1795)),VLOOKUP(MONTH(H1795),index!$D$2:$G$13,3,0),DAY(H1795)),
IF(E1795="halfyearly",DATE(IF(MONTH(H1795)&gt;=7,YEAR(H1795)+1,YEAR(H1795)),VLOOKUP(MONTH(H1795),index!$D$2:$G$13,4,0),DAY(H1795)),
DATE(YEAR(H1795)+1,MONTH(H1795),DAY(H1795)))))-H1795))+H1795)</f>
        <v/>
      </c>
      <c r="J1795" s="9" t="str">
        <f t="shared" si="184"/>
        <v/>
      </c>
      <c r="K1795" s="11" t="str">
        <f t="shared" si="185"/>
        <v/>
      </c>
      <c r="L1795" s="11" t="str">
        <f t="shared" si="186"/>
        <v/>
      </c>
      <c r="M1795" s="11" t="str">
        <f>IF(A1795="","",VLOOKUP(E1795,index!$A$1:$B$6,2,0)*K1795*G1795)</f>
        <v/>
      </c>
      <c r="N1795" s="11" t="str">
        <f>IF(A1795="","",-PMT(G1795*VLOOKUP(E1795,index!$A$1:$B$6,2,0),C1795,F1795,0,0))</f>
        <v/>
      </c>
      <c r="O1795" s="11" t="str">
        <f t="shared" si="187"/>
        <v/>
      </c>
      <c r="P1795" s="11" t="str">
        <f t="shared" ref="P1795:P1858" si="188">IF(A1795="","",IF(J1795&lt;&gt;J1796,O1795,0))</f>
        <v/>
      </c>
    </row>
    <row r="1796" spans="1:16" x14ac:dyDescent="0.25">
      <c r="A1796" s="9" t="str">
        <f>IF(A1795="","",IF(B1795&lt;C1795,A1795,IF(A1795=MAX('entry data'!$B$8:$B$507),"",A1795+1)))</f>
        <v/>
      </c>
      <c r="B1796" s="9" t="str">
        <f t="shared" si="183"/>
        <v/>
      </c>
      <c r="C1796" s="9" t="str">
        <f>IF(ISERROR(VLOOKUP(A1796,'entry data'!B:G,6,0)),"",VLOOKUP(A1796,'entry data'!B:G,6,0))</f>
        <v/>
      </c>
      <c r="D1796" s="9" t="str">
        <f>IF(ISERROR(VLOOKUP(A1796,'entry data'!B:C,2,0)),"",VLOOKUP(A1796,'entry data'!B:C,2,0))</f>
        <v/>
      </c>
      <c r="E1796" s="9" t="str">
        <f>IF(ISERROR(VLOOKUP(A1796,'entry data'!B:E,4,0)),"",VLOOKUP(A1796,'entry data'!B:E,4,0))</f>
        <v/>
      </c>
      <c r="F1796" s="11" t="str">
        <f>IF(A1796="","",IF(ISERROR(VLOOKUP(A1796,'entry data'!B:F,5,0)),"",VLOOKUP(A1796,'entry data'!B:F,5,0)))</f>
        <v/>
      </c>
      <c r="G1796" s="12" t="str">
        <f>IF(A1796="","",IF(ISERROR(VLOOKUP(A1796,'entry data'!B:I,8,0)),"",VLOOKUP(A1796,'entry data'!B:I,7,0)))</f>
        <v/>
      </c>
      <c r="H1796" s="13" t="str">
        <f>IF(A1796="","",IF(B1796=1,VLOOKUP(A1796,'entry data'!B:D,3,0),I1795))</f>
        <v/>
      </c>
      <c r="I1796" s="14" t="str">
        <f>IF(A1796="","",IF(E1796="weekly",7,IF(E1796="fortnightly",14,IF(E1796="monthly",DATE(IF(MONTH(H1796)=12,YEAR(H1796)+1,YEAR(H1796)),VLOOKUP(MONTH(H1796),index!$D$2:$G$13,2,0),DAY(H1796)),
IF(E1796="quarterly",DATE(IF(MONTH(H1796)&gt;=10,YEAR(H1796)+1,YEAR(H1796)),VLOOKUP(MONTH(H1796),index!$D$2:$G$13,3,0),DAY(H1796)),
IF(E1796="halfyearly",DATE(IF(MONTH(H1796)&gt;=7,YEAR(H1796)+1,YEAR(H1796)),VLOOKUP(MONTH(H1796),index!$D$2:$G$13,4,0),DAY(H1796)),
DATE(YEAR(H1796)+1,MONTH(H1796),DAY(H1796)))))-H1796))+H1796)</f>
        <v/>
      </c>
      <c r="J1796" s="9" t="str">
        <f t="shared" si="184"/>
        <v/>
      </c>
      <c r="K1796" s="11" t="str">
        <f t="shared" si="185"/>
        <v/>
      </c>
      <c r="L1796" s="11" t="str">
        <f t="shared" si="186"/>
        <v/>
      </c>
      <c r="M1796" s="11" t="str">
        <f>IF(A1796="","",VLOOKUP(E1796,index!$A$1:$B$6,2,0)*K1796*G1796)</f>
        <v/>
      </c>
      <c r="N1796" s="11" t="str">
        <f>IF(A1796="","",-PMT(G1796*VLOOKUP(E1796,index!$A$1:$B$6,2,0),C1796,F1796,0,0))</f>
        <v/>
      </c>
      <c r="O1796" s="11" t="str">
        <f t="shared" si="187"/>
        <v/>
      </c>
      <c r="P1796" s="11" t="str">
        <f t="shared" si="188"/>
        <v/>
      </c>
    </row>
    <row r="1797" spans="1:16" x14ac:dyDescent="0.25">
      <c r="A1797" s="9" t="str">
        <f>IF(A1796="","",IF(B1796&lt;C1796,A1796,IF(A1796=MAX('entry data'!$B$8:$B$507),"",A1796+1)))</f>
        <v/>
      </c>
      <c r="B1797" s="9" t="str">
        <f t="shared" si="183"/>
        <v/>
      </c>
      <c r="C1797" s="9" t="str">
        <f>IF(ISERROR(VLOOKUP(A1797,'entry data'!B:G,6,0)),"",VLOOKUP(A1797,'entry data'!B:G,6,0))</f>
        <v/>
      </c>
      <c r="D1797" s="9" t="str">
        <f>IF(ISERROR(VLOOKUP(A1797,'entry data'!B:C,2,0)),"",VLOOKUP(A1797,'entry data'!B:C,2,0))</f>
        <v/>
      </c>
      <c r="E1797" s="9" t="str">
        <f>IF(ISERROR(VLOOKUP(A1797,'entry data'!B:E,4,0)),"",VLOOKUP(A1797,'entry data'!B:E,4,0))</f>
        <v/>
      </c>
      <c r="F1797" s="11" t="str">
        <f>IF(A1797="","",IF(ISERROR(VLOOKUP(A1797,'entry data'!B:F,5,0)),"",VLOOKUP(A1797,'entry data'!B:F,5,0)))</f>
        <v/>
      </c>
      <c r="G1797" s="12" t="str">
        <f>IF(A1797="","",IF(ISERROR(VLOOKUP(A1797,'entry data'!B:I,8,0)),"",VLOOKUP(A1797,'entry data'!B:I,7,0)))</f>
        <v/>
      </c>
      <c r="H1797" s="13" t="str">
        <f>IF(A1797="","",IF(B1797=1,VLOOKUP(A1797,'entry data'!B:D,3,0),I1796))</f>
        <v/>
      </c>
      <c r="I1797" s="14" t="str">
        <f>IF(A1797="","",IF(E1797="weekly",7,IF(E1797="fortnightly",14,IF(E1797="monthly",DATE(IF(MONTH(H1797)=12,YEAR(H1797)+1,YEAR(H1797)),VLOOKUP(MONTH(H1797),index!$D$2:$G$13,2,0),DAY(H1797)),
IF(E1797="quarterly",DATE(IF(MONTH(H1797)&gt;=10,YEAR(H1797)+1,YEAR(H1797)),VLOOKUP(MONTH(H1797),index!$D$2:$G$13,3,0),DAY(H1797)),
IF(E1797="halfyearly",DATE(IF(MONTH(H1797)&gt;=7,YEAR(H1797)+1,YEAR(H1797)),VLOOKUP(MONTH(H1797),index!$D$2:$G$13,4,0),DAY(H1797)),
DATE(YEAR(H1797)+1,MONTH(H1797),DAY(H1797)))))-H1797))+H1797)</f>
        <v/>
      </c>
      <c r="J1797" s="9" t="str">
        <f t="shared" si="184"/>
        <v/>
      </c>
      <c r="K1797" s="11" t="str">
        <f t="shared" si="185"/>
        <v/>
      </c>
      <c r="L1797" s="11" t="str">
        <f t="shared" si="186"/>
        <v/>
      </c>
      <c r="M1797" s="11" t="str">
        <f>IF(A1797="","",VLOOKUP(E1797,index!$A$1:$B$6,2,0)*K1797*G1797)</f>
        <v/>
      </c>
      <c r="N1797" s="11" t="str">
        <f>IF(A1797="","",-PMT(G1797*VLOOKUP(E1797,index!$A$1:$B$6,2,0),C1797,F1797,0,0))</f>
        <v/>
      </c>
      <c r="O1797" s="11" t="str">
        <f t="shared" si="187"/>
        <v/>
      </c>
      <c r="P1797" s="11" t="str">
        <f t="shared" si="188"/>
        <v/>
      </c>
    </row>
    <row r="1798" spans="1:16" x14ac:dyDescent="0.25">
      <c r="A1798" s="9" t="str">
        <f>IF(A1797="","",IF(B1797&lt;C1797,A1797,IF(A1797=MAX('entry data'!$B$8:$B$507),"",A1797+1)))</f>
        <v/>
      </c>
      <c r="B1798" s="9" t="str">
        <f t="shared" si="183"/>
        <v/>
      </c>
      <c r="C1798" s="9" t="str">
        <f>IF(ISERROR(VLOOKUP(A1798,'entry data'!B:G,6,0)),"",VLOOKUP(A1798,'entry data'!B:G,6,0))</f>
        <v/>
      </c>
      <c r="D1798" s="9" t="str">
        <f>IF(ISERROR(VLOOKUP(A1798,'entry data'!B:C,2,0)),"",VLOOKUP(A1798,'entry data'!B:C,2,0))</f>
        <v/>
      </c>
      <c r="E1798" s="9" t="str">
        <f>IF(ISERROR(VLOOKUP(A1798,'entry data'!B:E,4,0)),"",VLOOKUP(A1798,'entry data'!B:E,4,0))</f>
        <v/>
      </c>
      <c r="F1798" s="11" t="str">
        <f>IF(A1798="","",IF(ISERROR(VLOOKUP(A1798,'entry data'!B:F,5,0)),"",VLOOKUP(A1798,'entry data'!B:F,5,0)))</f>
        <v/>
      </c>
      <c r="G1798" s="12" t="str">
        <f>IF(A1798="","",IF(ISERROR(VLOOKUP(A1798,'entry data'!B:I,8,0)),"",VLOOKUP(A1798,'entry data'!B:I,7,0)))</f>
        <v/>
      </c>
      <c r="H1798" s="13" t="str">
        <f>IF(A1798="","",IF(B1798=1,VLOOKUP(A1798,'entry data'!B:D,3,0),I1797))</f>
        <v/>
      </c>
      <c r="I1798" s="14" t="str">
        <f>IF(A1798="","",IF(E1798="weekly",7,IF(E1798="fortnightly",14,IF(E1798="monthly",DATE(IF(MONTH(H1798)=12,YEAR(H1798)+1,YEAR(H1798)),VLOOKUP(MONTH(H1798),index!$D$2:$G$13,2,0),DAY(H1798)),
IF(E1798="quarterly",DATE(IF(MONTH(H1798)&gt;=10,YEAR(H1798)+1,YEAR(H1798)),VLOOKUP(MONTH(H1798),index!$D$2:$G$13,3,0),DAY(H1798)),
IF(E1798="halfyearly",DATE(IF(MONTH(H1798)&gt;=7,YEAR(H1798)+1,YEAR(H1798)),VLOOKUP(MONTH(H1798),index!$D$2:$G$13,4,0),DAY(H1798)),
DATE(YEAR(H1798)+1,MONTH(H1798),DAY(H1798)))))-H1798))+H1798)</f>
        <v/>
      </c>
      <c r="J1798" s="9" t="str">
        <f t="shared" si="184"/>
        <v/>
      </c>
      <c r="K1798" s="11" t="str">
        <f t="shared" si="185"/>
        <v/>
      </c>
      <c r="L1798" s="11" t="str">
        <f t="shared" si="186"/>
        <v/>
      </c>
      <c r="M1798" s="11" t="str">
        <f>IF(A1798="","",VLOOKUP(E1798,index!$A$1:$B$6,2,0)*K1798*G1798)</f>
        <v/>
      </c>
      <c r="N1798" s="11" t="str">
        <f>IF(A1798="","",-PMT(G1798*VLOOKUP(E1798,index!$A$1:$B$6,2,0),C1798,F1798,0,0))</f>
        <v/>
      </c>
      <c r="O1798" s="11" t="str">
        <f t="shared" si="187"/>
        <v/>
      </c>
      <c r="P1798" s="11" t="str">
        <f t="shared" si="188"/>
        <v/>
      </c>
    </row>
    <row r="1799" spans="1:16" x14ac:dyDescent="0.25">
      <c r="A1799" s="9" t="str">
        <f>IF(A1798="","",IF(B1798&lt;C1798,A1798,IF(A1798=MAX('entry data'!$B$8:$B$507),"",A1798+1)))</f>
        <v/>
      </c>
      <c r="B1799" s="9" t="str">
        <f t="shared" si="183"/>
        <v/>
      </c>
      <c r="C1799" s="9" t="str">
        <f>IF(ISERROR(VLOOKUP(A1799,'entry data'!B:G,6,0)),"",VLOOKUP(A1799,'entry data'!B:G,6,0))</f>
        <v/>
      </c>
      <c r="D1799" s="9" t="str">
        <f>IF(ISERROR(VLOOKUP(A1799,'entry data'!B:C,2,0)),"",VLOOKUP(A1799,'entry data'!B:C,2,0))</f>
        <v/>
      </c>
      <c r="E1799" s="9" t="str">
        <f>IF(ISERROR(VLOOKUP(A1799,'entry data'!B:E,4,0)),"",VLOOKUP(A1799,'entry data'!B:E,4,0))</f>
        <v/>
      </c>
      <c r="F1799" s="11" t="str">
        <f>IF(A1799="","",IF(ISERROR(VLOOKUP(A1799,'entry data'!B:F,5,0)),"",VLOOKUP(A1799,'entry data'!B:F,5,0)))</f>
        <v/>
      </c>
      <c r="G1799" s="12" t="str">
        <f>IF(A1799="","",IF(ISERROR(VLOOKUP(A1799,'entry data'!B:I,8,0)),"",VLOOKUP(A1799,'entry data'!B:I,7,0)))</f>
        <v/>
      </c>
      <c r="H1799" s="13" t="str">
        <f>IF(A1799="","",IF(B1799=1,VLOOKUP(A1799,'entry data'!B:D,3,0),I1798))</f>
        <v/>
      </c>
      <c r="I1799" s="14" t="str">
        <f>IF(A1799="","",IF(E1799="weekly",7,IF(E1799="fortnightly",14,IF(E1799="monthly",DATE(IF(MONTH(H1799)=12,YEAR(H1799)+1,YEAR(H1799)),VLOOKUP(MONTH(H1799),index!$D$2:$G$13,2,0),DAY(H1799)),
IF(E1799="quarterly",DATE(IF(MONTH(H1799)&gt;=10,YEAR(H1799)+1,YEAR(H1799)),VLOOKUP(MONTH(H1799),index!$D$2:$G$13,3,0),DAY(H1799)),
IF(E1799="halfyearly",DATE(IF(MONTH(H1799)&gt;=7,YEAR(H1799)+1,YEAR(H1799)),VLOOKUP(MONTH(H1799),index!$D$2:$G$13,4,0),DAY(H1799)),
DATE(YEAR(H1799)+1,MONTH(H1799),DAY(H1799)))))-H1799))+H1799)</f>
        <v/>
      </c>
      <c r="J1799" s="9" t="str">
        <f t="shared" si="184"/>
        <v/>
      </c>
      <c r="K1799" s="11" t="str">
        <f t="shared" si="185"/>
        <v/>
      </c>
      <c r="L1799" s="11" t="str">
        <f t="shared" si="186"/>
        <v/>
      </c>
      <c r="M1799" s="11" t="str">
        <f>IF(A1799="","",VLOOKUP(E1799,index!$A$1:$B$6,2,0)*K1799*G1799)</f>
        <v/>
      </c>
      <c r="N1799" s="11" t="str">
        <f>IF(A1799="","",-PMT(G1799*VLOOKUP(E1799,index!$A$1:$B$6,2,0),C1799,F1799,0,0))</f>
        <v/>
      </c>
      <c r="O1799" s="11" t="str">
        <f t="shared" si="187"/>
        <v/>
      </c>
      <c r="P1799" s="11" t="str">
        <f t="shared" si="188"/>
        <v/>
      </c>
    </row>
    <row r="1800" spans="1:16" x14ac:dyDescent="0.25">
      <c r="A1800" s="9" t="str">
        <f>IF(A1799="","",IF(B1799&lt;C1799,A1799,IF(A1799=MAX('entry data'!$B$8:$B$507),"",A1799+1)))</f>
        <v/>
      </c>
      <c r="B1800" s="9" t="str">
        <f t="shared" si="183"/>
        <v/>
      </c>
      <c r="C1800" s="9" t="str">
        <f>IF(ISERROR(VLOOKUP(A1800,'entry data'!B:G,6,0)),"",VLOOKUP(A1800,'entry data'!B:G,6,0))</f>
        <v/>
      </c>
      <c r="D1800" s="9" t="str">
        <f>IF(ISERROR(VLOOKUP(A1800,'entry data'!B:C,2,0)),"",VLOOKUP(A1800,'entry data'!B:C,2,0))</f>
        <v/>
      </c>
      <c r="E1800" s="9" t="str">
        <f>IF(ISERROR(VLOOKUP(A1800,'entry data'!B:E,4,0)),"",VLOOKUP(A1800,'entry data'!B:E,4,0))</f>
        <v/>
      </c>
      <c r="F1800" s="11" t="str">
        <f>IF(A1800="","",IF(ISERROR(VLOOKUP(A1800,'entry data'!B:F,5,0)),"",VLOOKUP(A1800,'entry data'!B:F,5,0)))</f>
        <v/>
      </c>
      <c r="G1800" s="12" t="str">
        <f>IF(A1800="","",IF(ISERROR(VLOOKUP(A1800,'entry data'!B:I,8,0)),"",VLOOKUP(A1800,'entry data'!B:I,7,0)))</f>
        <v/>
      </c>
      <c r="H1800" s="13" t="str">
        <f>IF(A1800="","",IF(B1800=1,VLOOKUP(A1800,'entry data'!B:D,3,0),I1799))</f>
        <v/>
      </c>
      <c r="I1800" s="14" t="str">
        <f>IF(A1800="","",IF(E1800="weekly",7,IF(E1800="fortnightly",14,IF(E1800="monthly",DATE(IF(MONTH(H1800)=12,YEAR(H1800)+1,YEAR(H1800)),VLOOKUP(MONTH(H1800),index!$D$2:$G$13,2,0),DAY(H1800)),
IF(E1800="quarterly",DATE(IF(MONTH(H1800)&gt;=10,YEAR(H1800)+1,YEAR(H1800)),VLOOKUP(MONTH(H1800),index!$D$2:$G$13,3,0),DAY(H1800)),
IF(E1800="halfyearly",DATE(IF(MONTH(H1800)&gt;=7,YEAR(H1800)+1,YEAR(H1800)),VLOOKUP(MONTH(H1800),index!$D$2:$G$13,4,0),DAY(H1800)),
DATE(YEAR(H1800)+1,MONTH(H1800),DAY(H1800)))))-H1800))+H1800)</f>
        <v/>
      </c>
      <c r="J1800" s="9" t="str">
        <f t="shared" si="184"/>
        <v/>
      </c>
      <c r="K1800" s="11" t="str">
        <f t="shared" si="185"/>
        <v/>
      </c>
      <c r="L1800" s="11" t="str">
        <f t="shared" si="186"/>
        <v/>
      </c>
      <c r="M1800" s="11" t="str">
        <f>IF(A1800="","",VLOOKUP(E1800,index!$A$1:$B$6,2,0)*K1800*G1800)</f>
        <v/>
      </c>
      <c r="N1800" s="11" t="str">
        <f>IF(A1800="","",-PMT(G1800*VLOOKUP(E1800,index!$A$1:$B$6,2,0),C1800,F1800,0,0))</f>
        <v/>
      </c>
      <c r="O1800" s="11" t="str">
        <f t="shared" si="187"/>
        <v/>
      </c>
      <c r="P1800" s="11" t="str">
        <f t="shared" si="188"/>
        <v/>
      </c>
    </row>
    <row r="1801" spans="1:16" x14ac:dyDescent="0.25">
      <c r="A1801" s="9" t="str">
        <f>IF(A1800="","",IF(B1800&lt;C1800,A1800,IF(A1800=MAX('entry data'!$B$8:$B$507),"",A1800+1)))</f>
        <v/>
      </c>
      <c r="B1801" s="9" t="str">
        <f t="shared" si="183"/>
        <v/>
      </c>
      <c r="C1801" s="9" t="str">
        <f>IF(ISERROR(VLOOKUP(A1801,'entry data'!B:G,6,0)),"",VLOOKUP(A1801,'entry data'!B:G,6,0))</f>
        <v/>
      </c>
      <c r="D1801" s="9" t="str">
        <f>IF(ISERROR(VLOOKUP(A1801,'entry data'!B:C,2,0)),"",VLOOKUP(A1801,'entry data'!B:C,2,0))</f>
        <v/>
      </c>
      <c r="E1801" s="9" t="str">
        <f>IF(ISERROR(VLOOKUP(A1801,'entry data'!B:E,4,0)),"",VLOOKUP(A1801,'entry data'!B:E,4,0))</f>
        <v/>
      </c>
      <c r="F1801" s="11" t="str">
        <f>IF(A1801="","",IF(ISERROR(VLOOKUP(A1801,'entry data'!B:F,5,0)),"",VLOOKUP(A1801,'entry data'!B:F,5,0)))</f>
        <v/>
      </c>
      <c r="G1801" s="12" t="str">
        <f>IF(A1801="","",IF(ISERROR(VLOOKUP(A1801,'entry data'!B:I,8,0)),"",VLOOKUP(A1801,'entry data'!B:I,7,0)))</f>
        <v/>
      </c>
      <c r="H1801" s="13" t="str">
        <f>IF(A1801="","",IF(B1801=1,VLOOKUP(A1801,'entry data'!B:D,3,0),I1800))</f>
        <v/>
      </c>
      <c r="I1801" s="14" t="str">
        <f>IF(A1801="","",IF(E1801="weekly",7,IF(E1801="fortnightly",14,IF(E1801="monthly",DATE(IF(MONTH(H1801)=12,YEAR(H1801)+1,YEAR(H1801)),VLOOKUP(MONTH(H1801),index!$D$2:$G$13,2,0),DAY(H1801)),
IF(E1801="quarterly",DATE(IF(MONTH(H1801)&gt;=10,YEAR(H1801)+1,YEAR(H1801)),VLOOKUP(MONTH(H1801),index!$D$2:$G$13,3,0),DAY(H1801)),
IF(E1801="halfyearly",DATE(IF(MONTH(H1801)&gt;=7,YEAR(H1801)+1,YEAR(H1801)),VLOOKUP(MONTH(H1801),index!$D$2:$G$13,4,0),DAY(H1801)),
DATE(YEAR(H1801)+1,MONTH(H1801),DAY(H1801)))))-H1801))+H1801)</f>
        <v/>
      </c>
      <c r="J1801" s="9" t="str">
        <f t="shared" si="184"/>
        <v/>
      </c>
      <c r="K1801" s="11" t="str">
        <f t="shared" si="185"/>
        <v/>
      </c>
      <c r="L1801" s="11" t="str">
        <f t="shared" si="186"/>
        <v/>
      </c>
      <c r="M1801" s="11" t="str">
        <f>IF(A1801="","",VLOOKUP(E1801,index!$A$1:$B$6,2,0)*K1801*G1801)</f>
        <v/>
      </c>
      <c r="N1801" s="11" t="str">
        <f>IF(A1801="","",-PMT(G1801*VLOOKUP(E1801,index!$A$1:$B$6,2,0),C1801,F1801,0,0))</f>
        <v/>
      </c>
      <c r="O1801" s="11" t="str">
        <f t="shared" si="187"/>
        <v/>
      </c>
      <c r="P1801" s="11" t="str">
        <f t="shared" si="188"/>
        <v/>
      </c>
    </row>
    <row r="1802" spans="1:16" x14ac:dyDescent="0.25">
      <c r="A1802" s="9" t="str">
        <f>IF(A1801="","",IF(B1801&lt;C1801,A1801,IF(A1801=MAX('entry data'!$B$8:$B$507),"",A1801+1)))</f>
        <v/>
      </c>
      <c r="B1802" s="9" t="str">
        <f t="shared" si="183"/>
        <v/>
      </c>
      <c r="C1802" s="9" t="str">
        <f>IF(ISERROR(VLOOKUP(A1802,'entry data'!B:G,6,0)),"",VLOOKUP(A1802,'entry data'!B:G,6,0))</f>
        <v/>
      </c>
      <c r="D1802" s="9" t="str">
        <f>IF(ISERROR(VLOOKUP(A1802,'entry data'!B:C,2,0)),"",VLOOKUP(A1802,'entry data'!B:C,2,0))</f>
        <v/>
      </c>
      <c r="E1802" s="9" t="str">
        <f>IF(ISERROR(VLOOKUP(A1802,'entry data'!B:E,4,0)),"",VLOOKUP(A1802,'entry data'!B:E,4,0))</f>
        <v/>
      </c>
      <c r="F1802" s="11" t="str">
        <f>IF(A1802="","",IF(ISERROR(VLOOKUP(A1802,'entry data'!B:F,5,0)),"",VLOOKUP(A1802,'entry data'!B:F,5,0)))</f>
        <v/>
      </c>
      <c r="G1802" s="12" t="str">
        <f>IF(A1802="","",IF(ISERROR(VLOOKUP(A1802,'entry data'!B:I,8,0)),"",VLOOKUP(A1802,'entry data'!B:I,7,0)))</f>
        <v/>
      </c>
      <c r="H1802" s="13" t="str">
        <f>IF(A1802="","",IF(B1802=1,VLOOKUP(A1802,'entry data'!B:D,3,0),I1801))</f>
        <v/>
      </c>
      <c r="I1802" s="14" t="str">
        <f>IF(A1802="","",IF(E1802="weekly",7,IF(E1802="fortnightly",14,IF(E1802="monthly",DATE(IF(MONTH(H1802)=12,YEAR(H1802)+1,YEAR(H1802)),VLOOKUP(MONTH(H1802),index!$D$2:$G$13,2,0),DAY(H1802)),
IF(E1802="quarterly",DATE(IF(MONTH(H1802)&gt;=10,YEAR(H1802)+1,YEAR(H1802)),VLOOKUP(MONTH(H1802),index!$D$2:$G$13,3,0),DAY(H1802)),
IF(E1802="halfyearly",DATE(IF(MONTH(H1802)&gt;=7,YEAR(H1802)+1,YEAR(H1802)),VLOOKUP(MONTH(H1802),index!$D$2:$G$13,4,0),DAY(H1802)),
DATE(YEAR(H1802)+1,MONTH(H1802),DAY(H1802)))))-H1802))+H1802)</f>
        <v/>
      </c>
      <c r="J1802" s="9" t="str">
        <f t="shared" si="184"/>
        <v/>
      </c>
      <c r="K1802" s="11" t="str">
        <f t="shared" si="185"/>
        <v/>
      </c>
      <c r="L1802" s="11" t="str">
        <f t="shared" si="186"/>
        <v/>
      </c>
      <c r="M1802" s="11" t="str">
        <f>IF(A1802="","",VLOOKUP(E1802,index!$A$1:$B$6,2,0)*K1802*G1802)</f>
        <v/>
      </c>
      <c r="N1802" s="11" t="str">
        <f>IF(A1802="","",-PMT(G1802*VLOOKUP(E1802,index!$A$1:$B$6,2,0),C1802,F1802,0,0))</f>
        <v/>
      </c>
      <c r="O1802" s="11" t="str">
        <f t="shared" si="187"/>
        <v/>
      </c>
      <c r="P1802" s="11" t="str">
        <f t="shared" si="188"/>
        <v/>
      </c>
    </row>
    <row r="1803" spans="1:16" x14ac:dyDescent="0.25">
      <c r="A1803" s="9" t="str">
        <f>IF(A1802="","",IF(B1802&lt;C1802,A1802,IF(A1802=MAX('entry data'!$B$8:$B$507),"",A1802+1)))</f>
        <v/>
      </c>
      <c r="B1803" s="9" t="str">
        <f t="shared" si="183"/>
        <v/>
      </c>
      <c r="C1803" s="9" t="str">
        <f>IF(ISERROR(VLOOKUP(A1803,'entry data'!B:G,6,0)),"",VLOOKUP(A1803,'entry data'!B:G,6,0))</f>
        <v/>
      </c>
      <c r="D1803" s="9" t="str">
        <f>IF(ISERROR(VLOOKUP(A1803,'entry data'!B:C,2,0)),"",VLOOKUP(A1803,'entry data'!B:C,2,0))</f>
        <v/>
      </c>
      <c r="E1803" s="9" t="str">
        <f>IF(ISERROR(VLOOKUP(A1803,'entry data'!B:E,4,0)),"",VLOOKUP(A1803,'entry data'!B:E,4,0))</f>
        <v/>
      </c>
      <c r="F1803" s="11" t="str">
        <f>IF(A1803="","",IF(ISERROR(VLOOKUP(A1803,'entry data'!B:F,5,0)),"",VLOOKUP(A1803,'entry data'!B:F,5,0)))</f>
        <v/>
      </c>
      <c r="G1803" s="12" t="str">
        <f>IF(A1803="","",IF(ISERROR(VLOOKUP(A1803,'entry data'!B:I,8,0)),"",VLOOKUP(A1803,'entry data'!B:I,7,0)))</f>
        <v/>
      </c>
      <c r="H1803" s="13" t="str">
        <f>IF(A1803="","",IF(B1803=1,VLOOKUP(A1803,'entry data'!B:D,3,0),I1802))</f>
        <v/>
      </c>
      <c r="I1803" s="14" t="str">
        <f>IF(A1803="","",IF(E1803="weekly",7,IF(E1803="fortnightly",14,IF(E1803="monthly",DATE(IF(MONTH(H1803)=12,YEAR(H1803)+1,YEAR(H1803)),VLOOKUP(MONTH(H1803),index!$D$2:$G$13,2,0),DAY(H1803)),
IF(E1803="quarterly",DATE(IF(MONTH(H1803)&gt;=10,YEAR(H1803)+1,YEAR(H1803)),VLOOKUP(MONTH(H1803),index!$D$2:$G$13,3,0),DAY(H1803)),
IF(E1803="halfyearly",DATE(IF(MONTH(H1803)&gt;=7,YEAR(H1803)+1,YEAR(H1803)),VLOOKUP(MONTH(H1803),index!$D$2:$G$13,4,0),DAY(H1803)),
DATE(YEAR(H1803)+1,MONTH(H1803),DAY(H1803)))))-H1803))+H1803)</f>
        <v/>
      </c>
      <c r="J1803" s="9" t="str">
        <f t="shared" si="184"/>
        <v/>
      </c>
      <c r="K1803" s="11" t="str">
        <f t="shared" si="185"/>
        <v/>
      </c>
      <c r="L1803" s="11" t="str">
        <f t="shared" si="186"/>
        <v/>
      </c>
      <c r="M1803" s="11" t="str">
        <f>IF(A1803="","",VLOOKUP(E1803,index!$A$1:$B$6,2,0)*K1803*G1803)</f>
        <v/>
      </c>
      <c r="N1803" s="11" t="str">
        <f>IF(A1803="","",-PMT(G1803*VLOOKUP(E1803,index!$A$1:$B$6,2,0),C1803,F1803,0,0))</f>
        <v/>
      </c>
      <c r="O1803" s="11" t="str">
        <f t="shared" si="187"/>
        <v/>
      </c>
      <c r="P1803" s="11" t="str">
        <f t="shared" si="188"/>
        <v/>
      </c>
    </row>
    <row r="1804" spans="1:16" x14ac:dyDescent="0.25">
      <c r="A1804" s="9" t="str">
        <f>IF(A1803="","",IF(B1803&lt;C1803,A1803,IF(A1803=MAX('entry data'!$B$8:$B$507),"",A1803+1)))</f>
        <v/>
      </c>
      <c r="B1804" s="9" t="str">
        <f t="shared" si="183"/>
        <v/>
      </c>
      <c r="C1804" s="9" t="str">
        <f>IF(ISERROR(VLOOKUP(A1804,'entry data'!B:G,6,0)),"",VLOOKUP(A1804,'entry data'!B:G,6,0))</f>
        <v/>
      </c>
      <c r="D1804" s="9" t="str">
        <f>IF(ISERROR(VLOOKUP(A1804,'entry data'!B:C,2,0)),"",VLOOKUP(A1804,'entry data'!B:C,2,0))</f>
        <v/>
      </c>
      <c r="E1804" s="9" t="str">
        <f>IF(ISERROR(VLOOKUP(A1804,'entry data'!B:E,4,0)),"",VLOOKUP(A1804,'entry data'!B:E,4,0))</f>
        <v/>
      </c>
      <c r="F1804" s="11" t="str">
        <f>IF(A1804="","",IF(ISERROR(VLOOKUP(A1804,'entry data'!B:F,5,0)),"",VLOOKUP(A1804,'entry data'!B:F,5,0)))</f>
        <v/>
      </c>
      <c r="G1804" s="12" t="str">
        <f>IF(A1804="","",IF(ISERROR(VLOOKUP(A1804,'entry data'!B:I,8,0)),"",VLOOKUP(A1804,'entry data'!B:I,7,0)))</f>
        <v/>
      </c>
      <c r="H1804" s="13" t="str">
        <f>IF(A1804="","",IF(B1804=1,VLOOKUP(A1804,'entry data'!B:D,3,0),I1803))</f>
        <v/>
      </c>
      <c r="I1804" s="14" t="str">
        <f>IF(A1804="","",IF(E1804="weekly",7,IF(E1804="fortnightly",14,IF(E1804="monthly",DATE(IF(MONTH(H1804)=12,YEAR(H1804)+1,YEAR(H1804)),VLOOKUP(MONTH(H1804),index!$D$2:$G$13,2,0),DAY(H1804)),
IF(E1804="quarterly",DATE(IF(MONTH(H1804)&gt;=10,YEAR(H1804)+1,YEAR(H1804)),VLOOKUP(MONTH(H1804),index!$D$2:$G$13,3,0),DAY(H1804)),
IF(E1804="halfyearly",DATE(IF(MONTH(H1804)&gt;=7,YEAR(H1804)+1,YEAR(H1804)),VLOOKUP(MONTH(H1804),index!$D$2:$G$13,4,0),DAY(H1804)),
DATE(YEAR(H1804)+1,MONTH(H1804),DAY(H1804)))))-H1804))+H1804)</f>
        <v/>
      </c>
      <c r="J1804" s="9" t="str">
        <f t="shared" si="184"/>
        <v/>
      </c>
      <c r="K1804" s="11" t="str">
        <f t="shared" si="185"/>
        <v/>
      </c>
      <c r="L1804" s="11" t="str">
        <f t="shared" si="186"/>
        <v/>
      </c>
      <c r="M1804" s="11" t="str">
        <f>IF(A1804="","",VLOOKUP(E1804,index!$A$1:$B$6,2,0)*K1804*G1804)</f>
        <v/>
      </c>
      <c r="N1804" s="11" t="str">
        <f>IF(A1804="","",-PMT(G1804*VLOOKUP(E1804,index!$A$1:$B$6,2,0),C1804,F1804,0,0))</f>
        <v/>
      </c>
      <c r="O1804" s="11" t="str">
        <f t="shared" si="187"/>
        <v/>
      </c>
      <c r="P1804" s="11" t="str">
        <f t="shared" si="188"/>
        <v/>
      </c>
    </row>
    <row r="1805" spans="1:16" x14ac:dyDescent="0.25">
      <c r="A1805" s="9" t="str">
        <f>IF(A1804="","",IF(B1804&lt;C1804,A1804,IF(A1804=MAX('entry data'!$B$8:$B$507),"",A1804+1)))</f>
        <v/>
      </c>
      <c r="B1805" s="9" t="str">
        <f t="shared" si="183"/>
        <v/>
      </c>
      <c r="C1805" s="9" t="str">
        <f>IF(ISERROR(VLOOKUP(A1805,'entry data'!B:G,6,0)),"",VLOOKUP(A1805,'entry data'!B:G,6,0))</f>
        <v/>
      </c>
      <c r="D1805" s="9" t="str">
        <f>IF(ISERROR(VLOOKUP(A1805,'entry data'!B:C,2,0)),"",VLOOKUP(A1805,'entry data'!B:C,2,0))</f>
        <v/>
      </c>
      <c r="E1805" s="9" t="str">
        <f>IF(ISERROR(VLOOKUP(A1805,'entry data'!B:E,4,0)),"",VLOOKUP(A1805,'entry data'!B:E,4,0))</f>
        <v/>
      </c>
      <c r="F1805" s="11" t="str">
        <f>IF(A1805="","",IF(ISERROR(VLOOKUP(A1805,'entry data'!B:F,5,0)),"",VLOOKUP(A1805,'entry data'!B:F,5,0)))</f>
        <v/>
      </c>
      <c r="G1805" s="12" t="str">
        <f>IF(A1805="","",IF(ISERROR(VLOOKUP(A1805,'entry data'!B:I,8,0)),"",VLOOKUP(A1805,'entry data'!B:I,7,0)))</f>
        <v/>
      </c>
      <c r="H1805" s="13" t="str">
        <f>IF(A1805="","",IF(B1805=1,VLOOKUP(A1805,'entry data'!B:D,3,0),I1804))</f>
        <v/>
      </c>
      <c r="I1805" s="14" t="str">
        <f>IF(A1805="","",IF(E1805="weekly",7,IF(E1805="fortnightly",14,IF(E1805="monthly",DATE(IF(MONTH(H1805)=12,YEAR(H1805)+1,YEAR(H1805)),VLOOKUP(MONTH(H1805),index!$D$2:$G$13,2,0),DAY(H1805)),
IF(E1805="quarterly",DATE(IF(MONTH(H1805)&gt;=10,YEAR(H1805)+1,YEAR(H1805)),VLOOKUP(MONTH(H1805),index!$D$2:$G$13,3,0),DAY(H1805)),
IF(E1805="halfyearly",DATE(IF(MONTH(H1805)&gt;=7,YEAR(H1805)+1,YEAR(H1805)),VLOOKUP(MONTH(H1805),index!$D$2:$G$13,4,0),DAY(H1805)),
DATE(YEAR(H1805)+1,MONTH(H1805),DAY(H1805)))))-H1805))+H1805)</f>
        <v/>
      </c>
      <c r="J1805" s="9" t="str">
        <f t="shared" si="184"/>
        <v/>
      </c>
      <c r="K1805" s="11" t="str">
        <f t="shared" si="185"/>
        <v/>
      </c>
      <c r="L1805" s="11" t="str">
        <f t="shared" si="186"/>
        <v/>
      </c>
      <c r="M1805" s="11" t="str">
        <f>IF(A1805="","",VLOOKUP(E1805,index!$A$1:$B$6,2,0)*K1805*G1805)</f>
        <v/>
      </c>
      <c r="N1805" s="11" t="str">
        <f>IF(A1805="","",-PMT(G1805*VLOOKUP(E1805,index!$A$1:$B$6,2,0),C1805,F1805,0,0))</f>
        <v/>
      </c>
      <c r="O1805" s="11" t="str">
        <f t="shared" si="187"/>
        <v/>
      </c>
      <c r="P1805" s="11" t="str">
        <f t="shared" si="188"/>
        <v/>
      </c>
    </row>
    <row r="1806" spans="1:16" x14ac:dyDescent="0.25">
      <c r="A1806" s="9" t="str">
        <f>IF(A1805="","",IF(B1805&lt;C1805,A1805,IF(A1805=MAX('entry data'!$B$8:$B$507),"",A1805+1)))</f>
        <v/>
      </c>
      <c r="B1806" s="9" t="str">
        <f t="shared" si="183"/>
        <v/>
      </c>
      <c r="C1806" s="9" t="str">
        <f>IF(ISERROR(VLOOKUP(A1806,'entry data'!B:G,6,0)),"",VLOOKUP(A1806,'entry data'!B:G,6,0))</f>
        <v/>
      </c>
      <c r="D1806" s="9" t="str">
        <f>IF(ISERROR(VLOOKUP(A1806,'entry data'!B:C,2,0)),"",VLOOKUP(A1806,'entry data'!B:C,2,0))</f>
        <v/>
      </c>
      <c r="E1806" s="9" t="str">
        <f>IF(ISERROR(VLOOKUP(A1806,'entry data'!B:E,4,0)),"",VLOOKUP(A1806,'entry data'!B:E,4,0))</f>
        <v/>
      </c>
      <c r="F1806" s="11" t="str">
        <f>IF(A1806="","",IF(ISERROR(VLOOKUP(A1806,'entry data'!B:F,5,0)),"",VLOOKUP(A1806,'entry data'!B:F,5,0)))</f>
        <v/>
      </c>
      <c r="G1806" s="12" t="str">
        <f>IF(A1806="","",IF(ISERROR(VLOOKUP(A1806,'entry data'!B:I,8,0)),"",VLOOKUP(A1806,'entry data'!B:I,7,0)))</f>
        <v/>
      </c>
      <c r="H1806" s="13" t="str">
        <f>IF(A1806="","",IF(B1806=1,VLOOKUP(A1806,'entry data'!B:D,3,0),I1805))</f>
        <v/>
      </c>
      <c r="I1806" s="14" t="str">
        <f>IF(A1806="","",IF(E1806="weekly",7,IF(E1806="fortnightly",14,IF(E1806="monthly",DATE(IF(MONTH(H1806)=12,YEAR(H1806)+1,YEAR(H1806)),VLOOKUP(MONTH(H1806),index!$D$2:$G$13,2,0),DAY(H1806)),
IF(E1806="quarterly",DATE(IF(MONTH(H1806)&gt;=10,YEAR(H1806)+1,YEAR(H1806)),VLOOKUP(MONTH(H1806),index!$D$2:$G$13,3,0),DAY(H1806)),
IF(E1806="halfyearly",DATE(IF(MONTH(H1806)&gt;=7,YEAR(H1806)+1,YEAR(H1806)),VLOOKUP(MONTH(H1806),index!$D$2:$G$13,4,0),DAY(H1806)),
DATE(YEAR(H1806)+1,MONTH(H1806),DAY(H1806)))))-H1806))+H1806)</f>
        <v/>
      </c>
      <c r="J1806" s="9" t="str">
        <f t="shared" si="184"/>
        <v/>
      </c>
      <c r="K1806" s="11" t="str">
        <f t="shared" si="185"/>
        <v/>
      </c>
      <c r="L1806" s="11" t="str">
        <f t="shared" si="186"/>
        <v/>
      </c>
      <c r="M1806" s="11" t="str">
        <f>IF(A1806="","",VLOOKUP(E1806,index!$A$1:$B$6,2,0)*K1806*G1806)</f>
        <v/>
      </c>
      <c r="N1806" s="11" t="str">
        <f>IF(A1806="","",-PMT(G1806*VLOOKUP(E1806,index!$A$1:$B$6,2,0),C1806,F1806,0,0))</f>
        <v/>
      </c>
      <c r="O1806" s="11" t="str">
        <f t="shared" si="187"/>
        <v/>
      </c>
      <c r="P1806" s="11" t="str">
        <f t="shared" si="188"/>
        <v/>
      </c>
    </row>
    <row r="1807" spans="1:16" x14ac:dyDescent="0.25">
      <c r="A1807" s="9" t="str">
        <f>IF(A1806="","",IF(B1806&lt;C1806,A1806,IF(A1806=MAX('entry data'!$B$8:$B$507),"",A1806+1)))</f>
        <v/>
      </c>
      <c r="B1807" s="9" t="str">
        <f t="shared" si="183"/>
        <v/>
      </c>
      <c r="C1807" s="9" t="str">
        <f>IF(ISERROR(VLOOKUP(A1807,'entry data'!B:G,6,0)),"",VLOOKUP(A1807,'entry data'!B:G,6,0))</f>
        <v/>
      </c>
      <c r="D1807" s="9" t="str">
        <f>IF(ISERROR(VLOOKUP(A1807,'entry data'!B:C,2,0)),"",VLOOKUP(A1807,'entry data'!B:C,2,0))</f>
        <v/>
      </c>
      <c r="E1807" s="9" t="str">
        <f>IF(ISERROR(VLOOKUP(A1807,'entry data'!B:E,4,0)),"",VLOOKUP(A1807,'entry data'!B:E,4,0))</f>
        <v/>
      </c>
      <c r="F1807" s="11" t="str">
        <f>IF(A1807="","",IF(ISERROR(VLOOKUP(A1807,'entry data'!B:F,5,0)),"",VLOOKUP(A1807,'entry data'!B:F,5,0)))</f>
        <v/>
      </c>
      <c r="G1807" s="12" t="str">
        <f>IF(A1807="","",IF(ISERROR(VLOOKUP(A1807,'entry data'!B:I,8,0)),"",VLOOKUP(A1807,'entry data'!B:I,7,0)))</f>
        <v/>
      </c>
      <c r="H1807" s="13" t="str">
        <f>IF(A1807="","",IF(B1807=1,VLOOKUP(A1807,'entry data'!B:D,3,0),I1806))</f>
        <v/>
      </c>
      <c r="I1807" s="14" t="str">
        <f>IF(A1807="","",IF(E1807="weekly",7,IF(E1807="fortnightly",14,IF(E1807="monthly",DATE(IF(MONTH(H1807)=12,YEAR(H1807)+1,YEAR(H1807)),VLOOKUP(MONTH(H1807),index!$D$2:$G$13,2,0),DAY(H1807)),
IF(E1807="quarterly",DATE(IF(MONTH(H1807)&gt;=10,YEAR(H1807)+1,YEAR(H1807)),VLOOKUP(MONTH(H1807),index!$D$2:$G$13,3,0),DAY(H1807)),
IF(E1807="halfyearly",DATE(IF(MONTH(H1807)&gt;=7,YEAR(H1807)+1,YEAR(H1807)),VLOOKUP(MONTH(H1807),index!$D$2:$G$13,4,0),DAY(H1807)),
DATE(YEAR(H1807)+1,MONTH(H1807),DAY(H1807)))))-H1807))+H1807)</f>
        <v/>
      </c>
      <c r="J1807" s="9" t="str">
        <f t="shared" si="184"/>
        <v/>
      </c>
      <c r="K1807" s="11" t="str">
        <f t="shared" si="185"/>
        <v/>
      </c>
      <c r="L1807" s="11" t="str">
        <f t="shared" si="186"/>
        <v/>
      </c>
      <c r="M1807" s="11" t="str">
        <f>IF(A1807="","",VLOOKUP(E1807,index!$A$1:$B$6,2,0)*K1807*G1807)</f>
        <v/>
      </c>
      <c r="N1807" s="11" t="str">
        <f>IF(A1807="","",-PMT(G1807*VLOOKUP(E1807,index!$A$1:$B$6,2,0),C1807,F1807,0,0))</f>
        <v/>
      </c>
      <c r="O1807" s="11" t="str">
        <f t="shared" si="187"/>
        <v/>
      </c>
      <c r="P1807" s="11" t="str">
        <f t="shared" si="188"/>
        <v/>
      </c>
    </row>
    <row r="1808" spans="1:16" x14ac:dyDescent="0.25">
      <c r="A1808" s="9" t="str">
        <f>IF(A1807="","",IF(B1807&lt;C1807,A1807,IF(A1807=MAX('entry data'!$B$8:$B$507),"",A1807+1)))</f>
        <v/>
      </c>
      <c r="B1808" s="9" t="str">
        <f t="shared" si="183"/>
        <v/>
      </c>
      <c r="C1808" s="9" t="str">
        <f>IF(ISERROR(VLOOKUP(A1808,'entry data'!B:G,6,0)),"",VLOOKUP(A1808,'entry data'!B:G,6,0))</f>
        <v/>
      </c>
      <c r="D1808" s="9" t="str">
        <f>IF(ISERROR(VLOOKUP(A1808,'entry data'!B:C,2,0)),"",VLOOKUP(A1808,'entry data'!B:C,2,0))</f>
        <v/>
      </c>
      <c r="E1808" s="9" t="str">
        <f>IF(ISERROR(VLOOKUP(A1808,'entry data'!B:E,4,0)),"",VLOOKUP(A1808,'entry data'!B:E,4,0))</f>
        <v/>
      </c>
      <c r="F1808" s="11" t="str">
        <f>IF(A1808="","",IF(ISERROR(VLOOKUP(A1808,'entry data'!B:F,5,0)),"",VLOOKUP(A1808,'entry data'!B:F,5,0)))</f>
        <v/>
      </c>
      <c r="G1808" s="12" t="str">
        <f>IF(A1808="","",IF(ISERROR(VLOOKUP(A1808,'entry data'!B:I,8,0)),"",VLOOKUP(A1808,'entry data'!B:I,7,0)))</f>
        <v/>
      </c>
      <c r="H1808" s="13" t="str">
        <f>IF(A1808="","",IF(B1808=1,VLOOKUP(A1808,'entry data'!B:D,3,0),I1807))</f>
        <v/>
      </c>
      <c r="I1808" s="14" t="str">
        <f>IF(A1808="","",IF(E1808="weekly",7,IF(E1808="fortnightly",14,IF(E1808="monthly",DATE(IF(MONTH(H1808)=12,YEAR(H1808)+1,YEAR(H1808)),VLOOKUP(MONTH(H1808),index!$D$2:$G$13,2,0),DAY(H1808)),
IF(E1808="quarterly",DATE(IF(MONTH(H1808)&gt;=10,YEAR(H1808)+1,YEAR(H1808)),VLOOKUP(MONTH(H1808),index!$D$2:$G$13,3,0),DAY(H1808)),
IF(E1808="halfyearly",DATE(IF(MONTH(H1808)&gt;=7,YEAR(H1808)+1,YEAR(H1808)),VLOOKUP(MONTH(H1808),index!$D$2:$G$13,4,0),DAY(H1808)),
DATE(YEAR(H1808)+1,MONTH(H1808),DAY(H1808)))))-H1808))+H1808)</f>
        <v/>
      </c>
      <c r="J1808" s="9" t="str">
        <f t="shared" si="184"/>
        <v/>
      </c>
      <c r="K1808" s="11" t="str">
        <f t="shared" si="185"/>
        <v/>
      </c>
      <c r="L1808" s="11" t="str">
        <f t="shared" si="186"/>
        <v/>
      </c>
      <c r="M1808" s="11" t="str">
        <f>IF(A1808="","",VLOOKUP(E1808,index!$A$1:$B$6,2,0)*K1808*G1808)</f>
        <v/>
      </c>
      <c r="N1808" s="11" t="str">
        <f>IF(A1808="","",-PMT(G1808*VLOOKUP(E1808,index!$A$1:$B$6,2,0),C1808,F1808,0,0))</f>
        <v/>
      </c>
      <c r="O1808" s="11" t="str">
        <f t="shared" si="187"/>
        <v/>
      </c>
      <c r="P1808" s="11" t="str">
        <f t="shared" si="188"/>
        <v/>
      </c>
    </row>
    <row r="1809" spans="1:16" x14ac:dyDescent="0.25">
      <c r="A1809" s="9" t="str">
        <f>IF(A1808="","",IF(B1808&lt;C1808,A1808,IF(A1808=MAX('entry data'!$B$8:$B$507),"",A1808+1)))</f>
        <v/>
      </c>
      <c r="B1809" s="9" t="str">
        <f t="shared" si="183"/>
        <v/>
      </c>
      <c r="C1809" s="9" t="str">
        <f>IF(ISERROR(VLOOKUP(A1809,'entry data'!B:G,6,0)),"",VLOOKUP(A1809,'entry data'!B:G,6,0))</f>
        <v/>
      </c>
      <c r="D1809" s="9" t="str">
        <f>IF(ISERROR(VLOOKUP(A1809,'entry data'!B:C,2,0)),"",VLOOKUP(A1809,'entry data'!B:C,2,0))</f>
        <v/>
      </c>
      <c r="E1809" s="9" t="str">
        <f>IF(ISERROR(VLOOKUP(A1809,'entry data'!B:E,4,0)),"",VLOOKUP(A1809,'entry data'!B:E,4,0))</f>
        <v/>
      </c>
      <c r="F1809" s="11" t="str">
        <f>IF(A1809="","",IF(ISERROR(VLOOKUP(A1809,'entry data'!B:F,5,0)),"",VLOOKUP(A1809,'entry data'!B:F,5,0)))</f>
        <v/>
      </c>
      <c r="G1809" s="12" t="str">
        <f>IF(A1809="","",IF(ISERROR(VLOOKUP(A1809,'entry data'!B:I,8,0)),"",VLOOKUP(A1809,'entry data'!B:I,7,0)))</f>
        <v/>
      </c>
      <c r="H1809" s="13" t="str">
        <f>IF(A1809="","",IF(B1809=1,VLOOKUP(A1809,'entry data'!B:D,3,0),I1808))</f>
        <v/>
      </c>
      <c r="I1809" s="14" t="str">
        <f>IF(A1809="","",IF(E1809="weekly",7,IF(E1809="fortnightly",14,IF(E1809="monthly",DATE(IF(MONTH(H1809)=12,YEAR(H1809)+1,YEAR(H1809)),VLOOKUP(MONTH(H1809),index!$D$2:$G$13,2,0),DAY(H1809)),
IF(E1809="quarterly",DATE(IF(MONTH(H1809)&gt;=10,YEAR(H1809)+1,YEAR(H1809)),VLOOKUP(MONTH(H1809),index!$D$2:$G$13,3,0),DAY(H1809)),
IF(E1809="halfyearly",DATE(IF(MONTH(H1809)&gt;=7,YEAR(H1809)+1,YEAR(H1809)),VLOOKUP(MONTH(H1809),index!$D$2:$G$13,4,0),DAY(H1809)),
DATE(YEAR(H1809)+1,MONTH(H1809),DAY(H1809)))))-H1809))+H1809)</f>
        <v/>
      </c>
      <c r="J1809" s="9" t="str">
        <f t="shared" si="184"/>
        <v/>
      </c>
      <c r="K1809" s="11" t="str">
        <f t="shared" si="185"/>
        <v/>
      </c>
      <c r="L1809" s="11" t="str">
        <f t="shared" si="186"/>
        <v/>
      </c>
      <c r="M1809" s="11" t="str">
        <f>IF(A1809="","",VLOOKUP(E1809,index!$A$1:$B$6,2,0)*K1809*G1809)</f>
        <v/>
      </c>
      <c r="N1809" s="11" t="str">
        <f>IF(A1809="","",-PMT(G1809*VLOOKUP(E1809,index!$A$1:$B$6,2,0),C1809,F1809,0,0))</f>
        <v/>
      </c>
      <c r="O1809" s="11" t="str">
        <f t="shared" si="187"/>
        <v/>
      </c>
      <c r="P1809" s="11" t="str">
        <f t="shared" si="188"/>
        <v/>
      </c>
    </row>
    <row r="1810" spans="1:16" x14ac:dyDescent="0.25">
      <c r="A1810" s="9" t="str">
        <f>IF(A1809="","",IF(B1809&lt;C1809,A1809,IF(A1809=MAX('entry data'!$B$8:$B$507),"",A1809+1)))</f>
        <v/>
      </c>
      <c r="B1810" s="9" t="str">
        <f t="shared" si="183"/>
        <v/>
      </c>
      <c r="C1810" s="9" t="str">
        <f>IF(ISERROR(VLOOKUP(A1810,'entry data'!B:G,6,0)),"",VLOOKUP(A1810,'entry data'!B:G,6,0))</f>
        <v/>
      </c>
      <c r="D1810" s="9" t="str">
        <f>IF(ISERROR(VLOOKUP(A1810,'entry data'!B:C,2,0)),"",VLOOKUP(A1810,'entry data'!B:C,2,0))</f>
        <v/>
      </c>
      <c r="E1810" s="9" t="str">
        <f>IF(ISERROR(VLOOKUP(A1810,'entry data'!B:E,4,0)),"",VLOOKUP(A1810,'entry data'!B:E,4,0))</f>
        <v/>
      </c>
      <c r="F1810" s="11" t="str">
        <f>IF(A1810="","",IF(ISERROR(VLOOKUP(A1810,'entry data'!B:F,5,0)),"",VLOOKUP(A1810,'entry data'!B:F,5,0)))</f>
        <v/>
      </c>
      <c r="G1810" s="12" t="str">
        <f>IF(A1810="","",IF(ISERROR(VLOOKUP(A1810,'entry data'!B:I,8,0)),"",VLOOKUP(A1810,'entry data'!B:I,7,0)))</f>
        <v/>
      </c>
      <c r="H1810" s="13" t="str">
        <f>IF(A1810="","",IF(B1810=1,VLOOKUP(A1810,'entry data'!B:D,3,0),I1809))</f>
        <v/>
      </c>
      <c r="I1810" s="14" t="str">
        <f>IF(A1810="","",IF(E1810="weekly",7,IF(E1810="fortnightly",14,IF(E1810="monthly",DATE(IF(MONTH(H1810)=12,YEAR(H1810)+1,YEAR(H1810)),VLOOKUP(MONTH(H1810),index!$D$2:$G$13,2,0),DAY(H1810)),
IF(E1810="quarterly",DATE(IF(MONTH(H1810)&gt;=10,YEAR(H1810)+1,YEAR(H1810)),VLOOKUP(MONTH(H1810),index!$D$2:$G$13,3,0),DAY(H1810)),
IF(E1810="halfyearly",DATE(IF(MONTH(H1810)&gt;=7,YEAR(H1810)+1,YEAR(H1810)),VLOOKUP(MONTH(H1810),index!$D$2:$G$13,4,0),DAY(H1810)),
DATE(YEAR(H1810)+1,MONTH(H1810),DAY(H1810)))))-H1810))+H1810)</f>
        <v/>
      </c>
      <c r="J1810" s="9" t="str">
        <f t="shared" si="184"/>
        <v/>
      </c>
      <c r="K1810" s="11" t="str">
        <f t="shared" si="185"/>
        <v/>
      </c>
      <c r="L1810" s="11" t="str">
        <f t="shared" si="186"/>
        <v/>
      </c>
      <c r="M1810" s="11" t="str">
        <f>IF(A1810="","",VLOOKUP(E1810,index!$A$1:$B$6,2,0)*K1810*G1810)</f>
        <v/>
      </c>
      <c r="N1810" s="11" t="str">
        <f>IF(A1810="","",-PMT(G1810*VLOOKUP(E1810,index!$A$1:$B$6,2,0),C1810,F1810,0,0))</f>
        <v/>
      </c>
      <c r="O1810" s="11" t="str">
        <f t="shared" si="187"/>
        <v/>
      </c>
      <c r="P1810" s="11" t="str">
        <f t="shared" si="188"/>
        <v/>
      </c>
    </row>
    <row r="1811" spans="1:16" x14ac:dyDescent="0.25">
      <c r="A1811" s="9" t="str">
        <f>IF(A1810="","",IF(B1810&lt;C1810,A1810,IF(A1810=MAX('entry data'!$B$8:$B$507),"",A1810+1)))</f>
        <v/>
      </c>
      <c r="B1811" s="9" t="str">
        <f t="shared" si="183"/>
        <v/>
      </c>
      <c r="C1811" s="9" t="str">
        <f>IF(ISERROR(VLOOKUP(A1811,'entry data'!B:G,6,0)),"",VLOOKUP(A1811,'entry data'!B:G,6,0))</f>
        <v/>
      </c>
      <c r="D1811" s="9" t="str">
        <f>IF(ISERROR(VLOOKUP(A1811,'entry data'!B:C,2,0)),"",VLOOKUP(A1811,'entry data'!B:C,2,0))</f>
        <v/>
      </c>
      <c r="E1811" s="9" t="str">
        <f>IF(ISERROR(VLOOKUP(A1811,'entry data'!B:E,4,0)),"",VLOOKUP(A1811,'entry data'!B:E,4,0))</f>
        <v/>
      </c>
      <c r="F1811" s="11" t="str">
        <f>IF(A1811="","",IF(ISERROR(VLOOKUP(A1811,'entry data'!B:F,5,0)),"",VLOOKUP(A1811,'entry data'!B:F,5,0)))</f>
        <v/>
      </c>
      <c r="G1811" s="12" t="str">
        <f>IF(A1811="","",IF(ISERROR(VLOOKUP(A1811,'entry data'!B:I,8,0)),"",VLOOKUP(A1811,'entry data'!B:I,7,0)))</f>
        <v/>
      </c>
      <c r="H1811" s="13" t="str">
        <f>IF(A1811="","",IF(B1811=1,VLOOKUP(A1811,'entry data'!B:D,3,0),I1810))</f>
        <v/>
      </c>
      <c r="I1811" s="14" t="str">
        <f>IF(A1811="","",IF(E1811="weekly",7,IF(E1811="fortnightly",14,IF(E1811="monthly",DATE(IF(MONTH(H1811)=12,YEAR(H1811)+1,YEAR(H1811)),VLOOKUP(MONTH(H1811),index!$D$2:$G$13,2,0),DAY(H1811)),
IF(E1811="quarterly",DATE(IF(MONTH(H1811)&gt;=10,YEAR(H1811)+1,YEAR(H1811)),VLOOKUP(MONTH(H1811),index!$D$2:$G$13,3,0),DAY(H1811)),
IF(E1811="halfyearly",DATE(IF(MONTH(H1811)&gt;=7,YEAR(H1811)+1,YEAR(H1811)),VLOOKUP(MONTH(H1811),index!$D$2:$G$13,4,0),DAY(H1811)),
DATE(YEAR(H1811)+1,MONTH(H1811),DAY(H1811)))))-H1811))+H1811)</f>
        <v/>
      </c>
      <c r="J1811" s="9" t="str">
        <f t="shared" si="184"/>
        <v/>
      </c>
      <c r="K1811" s="11" t="str">
        <f t="shared" si="185"/>
        <v/>
      </c>
      <c r="L1811" s="11" t="str">
        <f t="shared" si="186"/>
        <v/>
      </c>
      <c r="M1811" s="11" t="str">
        <f>IF(A1811="","",VLOOKUP(E1811,index!$A$1:$B$6,2,0)*K1811*G1811)</f>
        <v/>
      </c>
      <c r="N1811" s="11" t="str">
        <f>IF(A1811="","",-PMT(G1811*VLOOKUP(E1811,index!$A$1:$B$6,2,0),C1811,F1811,0,0))</f>
        <v/>
      </c>
      <c r="O1811" s="11" t="str">
        <f t="shared" si="187"/>
        <v/>
      </c>
      <c r="P1811" s="11" t="str">
        <f t="shared" si="188"/>
        <v/>
      </c>
    </row>
    <row r="1812" spans="1:16" x14ac:dyDescent="0.25">
      <c r="A1812" s="9" t="str">
        <f>IF(A1811="","",IF(B1811&lt;C1811,A1811,IF(A1811=MAX('entry data'!$B$8:$B$507),"",A1811+1)))</f>
        <v/>
      </c>
      <c r="B1812" s="9" t="str">
        <f t="shared" si="183"/>
        <v/>
      </c>
      <c r="C1812" s="9" t="str">
        <f>IF(ISERROR(VLOOKUP(A1812,'entry data'!B:G,6,0)),"",VLOOKUP(A1812,'entry data'!B:G,6,0))</f>
        <v/>
      </c>
      <c r="D1812" s="9" t="str">
        <f>IF(ISERROR(VLOOKUP(A1812,'entry data'!B:C,2,0)),"",VLOOKUP(A1812,'entry data'!B:C,2,0))</f>
        <v/>
      </c>
      <c r="E1812" s="9" t="str">
        <f>IF(ISERROR(VLOOKUP(A1812,'entry data'!B:E,4,0)),"",VLOOKUP(A1812,'entry data'!B:E,4,0))</f>
        <v/>
      </c>
      <c r="F1812" s="11" t="str">
        <f>IF(A1812="","",IF(ISERROR(VLOOKUP(A1812,'entry data'!B:F,5,0)),"",VLOOKUP(A1812,'entry data'!B:F,5,0)))</f>
        <v/>
      </c>
      <c r="G1812" s="12" t="str">
        <f>IF(A1812="","",IF(ISERROR(VLOOKUP(A1812,'entry data'!B:I,8,0)),"",VLOOKUP(A1812,'entry data'!B:I,7,0)))</f>
        <v/>
      </c>
      <c r="H1812" s="13" t="str">
        <f>IF(A1812="","",IF(B1812=1,VLOOKUP(A1812,'entry data'!B:D,3,0),I1811))</f>
        <v/>
      </c>
      <c r="I1812" s="14" t="str">
        <f>IF(A1812="","",IF(E1812="weekly",7,IF(E1812="fortnightly",14,IF(E1812="monthly",DATE(IF(MONTH(H1812)=12,YEAR(H1812)+1,YEAR(H1812)),VLOOKUP(MONTH(H1812),index!$D$2:$G$13,2,0),DAY(H1812)),
IF(E1812="quarterly",DATE(IF(MONTH(H1812)&gt;=10,YEAR(H1812)+1,YEAR(H1812)),VLOOKUP(MONTH(H1812),index!$D$2:$G$13,3,0),DAY(H1812)),
IF(E1812="halfyearly",DATE(IF(MONTH(H1812)&gt;=7,YEAR(H1812)+1,YEAR(H1812)),VLOOKUP(MONTH(H1812),index!$D$2:$G$13,4,0),DAY(H1812)),
DATE(YEAR(H1812)+1,MONTH(H1812),DAY(H1812)))))-H1812))+H1812)</f>
        <v/>
      </c>
      <c r="J1812" s="9" t="str">
        <f t="shared" si="184"/>
        <v/>
      </c>
      <c r="K1812" s="11" t="str">
        <f t="shared" si="185"/>
        <v/>
      </c>
      <c r="L1812" s="11" t="str">
        <f t="shared" si="186"/>
        <v/>
      </c>
      <c r="M1812" s="11" t="str">
        <f>IF(A1812="","",VLOOKUP(E1812,index!$A$1:$B$6,2,0)*K1812*G1812)</f>
        <v/>
      </c>
      <c r="N1812" s="11" t="str">
        <f>IF(A1812="","",-PMT(G1812*VLOOKUP(E1812,index!$A$1:$B$6,2,0),C1812,F1812,0,0))</f>
        <v/>
      </c>
      <c r="O1812" s="11" t="str">
        <f t="shared" si="187"/>
        <v/>
      </c>
      <c r="P1812" s="11" t="str">
        <f t="shared" si="188"/>
        <v/>
      </c>
    </row>
    <row r="1813" spans="1:16" x14ac:dyDescent="0.25">
      <c r="A1813" s="9" t="str">
        <f>IF(A1812="","",IF(B1812&lt;C1812,A1812,IF(A1812=MAX('entry data'!$B$8:$B$507),"",A1812+1)))</f>
        <v/>
      </c>
      <c r="B1813" s="9" t="str">
        <f t="shared" si="183"/>
        <v/>
      </c>
      <c r="C1813" s="9" t="str">
        <f>IF(ISERROR(VLOOKUP(A1813,'entry data'!B:G,6,0)),"",VLOOKUP(A1813,'entry data'!B:G,6,0))</f>
        <v/>
      </c>
      <c r="D1813" s="9" t="str">
        <f>IF(ISERROR(VLOOKUP(A1813,'entry data'!B:C,2,0)),"",VLOOKUP(A1813,'entry data'!B:C,2,0))</f>
        <v/>
      </c>
      <c r="E1813" s="9" t="str">
        <f>IF(ISERROR(VLOOKUP(A1813,'entry data'!B:E,4,0)),"",VLOOKUP(A1813,'entry data'!B:E,4,0))</f>
        <v/>
      </c>
      <c r="F1813" s="11" t="str">
        <f>IF(A1813="","",IF(ISERROR(VLOOKUP(A1813,'entry data'!B:F,5,0)),"",VLOOKUP(A1813,'entry data'!B:F,5,0)))</f>
        <v/>
      </c>
      <c r="G1813" s="12" t="str">
        <f>IF(A1813="","",IF(ISERROR(VLOOKUP(A1813,'entry data'!B:I,8,0)),"",VLOOKUP(A1813,'entry data'!B:I,7,0)))</f>
        <v/>
      </c>
      <c r="H1813" s="13" t="str">
        <f>IF(A1813="","",IF(B1813=1,VLOOKUP(A1813,'entry data'!B:D,3,0),I1812))</f>
        <v/>
      </c>
      <c r="I1813" s="14" t="str">
        <f>IF(A1813="","",IF(E1813="weekly",7,IF(E1813="fortnightly",14,IF(E1813="monthly",DATE(IF(MONTH(H1813)=12,YEAR(H1813)+1,YEAR(H1813)),VLOOKUP(MONTH(H1813),index!$D$2:$G$13,2,0),DAY(H1813)),
IF(E1813="quarterly",DATE(IF(MONTH(H1813)&gt;=10,YEAR(H1813)+1,YEAR(H1813)),VLOOKUP(MONTH(H1813),index!$D$2:$G$13,3,0),DAY(H1813)),
IF(E1813="halfyearly",DATE(IF(MONTH(H1813)&gt;=7,YEAR(H1813)+1,YEAR(H1813)),VLOOKUP(MONTH(H1813),index!$D$2:$G$13,4,0),DAY(H1813)),
DATE(YEAR(H1813)+1,MONTH(H1813),DAY(H1813)))))-H1813))+H1813)</f>
        <v/>
      </c>
      <c r="J1813" s="9" t="str">
        <f t="shared" si="184"/>
        <v/>
      </c>
      <c r="K1813" s="11" t="str">
        <f t="shared" si="185"/>
        <v/>
      </c>
      <c r="L1813" s="11" t="str">
        <f t="shared" si="186"/>
        <v/>
      </c>
      <c r="M1813" s="11" t="str">
        <f>IF(A1813="","",VLOOKUP(E1813,index!$A$1:$B$6,2,0)*K1813*G1813)</f>
        <v/>
      </c>
      <c r="N1813" s="11" t="str">
        <f>IF(A1813="","",-PMT(G1813*VLOOKUP(E1813,index!$A$1:$B$6,2,0),C1813,F1813,0,0))</f>
        <v/>
      </c>
      <c r="O1813" s="11" t="str">
        <f t="shared" si="187"/>
        <v/>
      </c>
      <c r="P1813" s="11" t="str">
        <f t="shared" si="188"/>
        <v/>
      </c>
    </row>
    <row r="1814" spans="1:16" x14ac:dyDescent="0.25">
      <c r="A1814" s="9" t="str">
        <f>IF(A1813="","",IF(B1813&lt;C1813,A1813,IF(A1813=MAX('entry data'!$B$8:$B$507),"",A1813+1)))</f>
        <v/>
      </c>
      <c r="B1814" s="9" t="str">
        <f t="shared" si="183"/>
        <v/>
      </c>
      <c r="C1814" s="9" t="str">
        <f>IF(ISERROR(VLOOKUP(A1814,'entry data'!B:G,6,0)),"",VLOOKUP(A1814,'entry data'!B:G,6,0))</f>
        <v/>
      </c>
      <c r="D1814" s="9" t="str">
        <f>IF(ISERROR(VLOOKUP(A1814,'entry data'!B:C,2,0)),"",VLOOKUP(A1814,'entry data'!B:C,2,0))</f>
        <v/>
      </c>
      <c r="E1814" s="9" t="str">
        <f>IF(ISERROR(VLOOKUP(A1814,'entry data'!B:E,4,0)),"",VLOOKUP(A1814,'entry data'!B:E,4,0))</f>
        <v/>
      </c>
      <c r="F1814" s="11" t="str">
        <f>IF(A1814="","",IF(ISERROR(VLOOKUP(A1814,'entry data'!B:F,5,0)),"",VLOOKUP(A1814,'entry data'!B:F,5,0)))</f>
        <v/>
      </c>
      <c r="G1814" s="12" t="str">
        <f>IF(A1814="","",IF(ISERROR(VLOOKUP(A1814,'entry data'!B:I,8,0)),"",VLOOKUP(A1814,'entry data'!B:I,7,0)))</f>
        <v/>
      </c>
      <c r="H1814" s="13" t="str">
        <f>IF(A1814="","",IF(B1814=1,VLOOKUP(A1814,'entry data'!B:D,3,0),I1813))</f>
        <v/>
      </c>
      <c r="I1814" s="14" t="str">
        <f>IF(A1814="","",IF(E1814="weekly",7,IF(E1814="fortnightly",14,IF(E1814="monthly",DATE(IF(MONTH(H1814)=12,YEAR(H1814)+1,YEAR(H1814)),VLOOKUP(MONTH(H1814),index!$D$2:$G$13,2,0),DAY(H1814)),
IF(E1814="quarterly",DATE(IF(MONTH(H1814)&gt;=10,YEAR(H1814)+1,YEAR(H1814)),VLOOKUP(MONTH(H1814),index!$D$2:$G$13,3,0),DAY(H1814)),
IF(E1814="halfyearly",DATE(IF(MONTH(H1814)&gt;=7,YEAR(H1814)+1,YEAR(H1814)),VLOOKUP(MONTH(H1814),index!$D$2:$G$13,4,0),DAY(H1814)),
DATE(YEAR(H1814)+1,MONTH(H1814),DAY(H1814)))))-H1814))+H1814)</f>
        <v/>
      </c>
      <c r="J1814" s="9" t="str">
        <f t="shared" si="184"/>
        <v/>
      </c>
      <c r="K1814" s="11" t="str">
        <f t="shared" si="185"/>
        <v/>
      </c>
      <c r="L1814" s="11" t="str">
        <f t="shared" si="186"/>
        <v/>
      </c>
      <c r="M1814" s="11" t="str">
        <f>IF(A1814="","",VLOOKUP(E1814,index!$A$1:$B$6,2,0)*K1814*G1814)</f>
        <v/>
      </c>
      <c r="N1814" s="11" t="str">
        <f>IF(A1814="","",-PMT(G1814*VLOOKUP(E1814,index!$A$1:$B$6,2,0),C1814,F1814,0,0))</f>
        <v/>
      </c>
      <c r="O1814" s="11" t="str">
        <f t="shared" si="187"/>
        <v/>
      </c>
      <c r="P1814" s="11" t="str">
        <f t="shared" si="188"/>
        <v/>
      </c>
    </row>
    <row r="1815" spans="1:16" x14ac:dyDescent="0.25">
      <c r="A1815" s="9" t="str">
        <f>IF(A1814="","",IF(B1814&lt;C1814,A1814,IF(A1814=MAX('entry data'!$B$8:$B$507),"",A1814+1)))</f>
        <v/>
      </c>
      <c r="B1815" s="9" t="str">
        <f t="shared" ref="B1815:B1878" si="189">IF(A1815="","",IF(B1814=C1814,1,B1814+1))</f>
        <v/>
      </c>
      <c r="C1815" s="9" t="str">
        <f>IF(ISERROR(VLOOKUP(A1815,'entry data'!B:G,6,0)),"",VLOOKUP(A1815,'entry data'!B:G,6,0))</f>
        <v/>
      </c>
      <c r="D1815" s="9" t="str">
        <f>IF(ISERROR(VLOOKUP(A1815,'entry data'!B:C,2,0)),"",VLOOKUP(A1815,'entry data'!B:C,2,0))</f>
        <v/>
      </c>
      <c r="E1815" s="9" t="str">
        <f>IF(ISERROR(VLOOKUP(A1815,'entry data'!B:E,4,0)),"",VLOOKUP(A1815,'entry data'!B:E,4,0))</f>
        <v/>
      </c>
      <c r="F1815" s="11" t="str">
        <f>IF(A1815="","",IF(ISERROR(VLOOKUP(A1815,'entry data'!B:F,5,0)),"",VLOOKUP(A1815,'entry data'!B:F,5,0)))</f>
        <v/>
      </c>
      <c r="G1815" s="12" t="str">
        <f>IF(A1815="","",IF(ISERROR(VLOOKUP(A1815,'entry data'!B:I,8,0)),"",VLOOKUP(A1815,'entry data'!B:I,7,0)))</f>
        <v/>
      </c>
      <c r="H1815" s="13" t="str">
        <f>IF(A1815="","",IF(B1815=1,VLOOKUP(A1815,'entry data'!B:D,3,0),I1814))</f>
        <v/>
      </c>
      <c r="I1815" s="14" t="str">
        <f>IF(A1815="","",IF(E1815="weekly",7,IF(E1815="fortnightly",14,IF(E1815="monthly",DATE(IF(MONTH(H1815)=12,YEAR(H1815)+1,YEAR(H1815)),VLOOKUP(MONTH(H1815),index!$D$2:$G$13,2,0),DAY(H1815)),
IF(E1815="quarterly",DATE(IF(MONTH(H1815)&gt;=10,YEAR(H1815)+1,YEAR(H1815)),VLOOKUP(MONTH(H1815),index!$D$2:$G$13,3,0),DAY(H1815)),
IF(E1815="halfyearly",DATE(IF(MONTH(H1815)&gt;=7,YEAR(H1815)+1,YEAR(H1815)),VLOOKUP(MONTH(H1815),index!$D$2:$G$13,4,0),DAY(H1815)),
DATE(YEAR(H1815)+1,MONTH(H1815),DAY(H1815)))))-H1815))+H1815)</f>
        <v/>
      </c>
      <c r="J1815" s="9" t="str">
        <f t="shared" ref="J1815:J1878" si="190">IF(A1815="","",IF(MONTH(I1815)&lt;10,YEAR(I1815)&amp;"-0"&amp;MONTH(I1815),YEAR(I1815)&amp;"-"&amp;MONTH(I1815)))</f>
        <v/>
      </c>
      <c r="K1815" s="11" t="str">
        <f t="shared" ref="K1815:K1878" si="191">IF(A1815="","",IF(B1815=1,F1815,O1814))</f>
        <v/>
      </c>
      <c r="L1815" s="11" t="str">
        <f t="shared" ref="L1815:L1878" si="192">IF(A1815="","",N1815-M1815)</f>
        <v/>
      </c>
      <c r="M1815" s="11" t="str">
        <f>IF(A1815="","",VLOOKUP(E1815,index!$A$1:$B$6,2,0)*K1815*G1815)</f>
        <v/>
      </c>
      <c r="N1815" s="11" t="str">
        <f>IF(A1815="","",-PMT(G1815*VLOOKUP(E1815,index!$A$1:$B$6,2,0),C1815,F1815,0,0))</f>
        <v/>
      </c>
      <c r="O1815" s="11" t="str">
        <f t="shared" ref="O1815:O1878" si="193">IF(A1815="","",K1815-L1815)</f>
        <v/>
      </c>
      <c r="P1815" s="11" t="str">
        <f t="shared" si="188"/>
        <v/>
      </c>
    </row>
    <row r="1816" spans="1:16" x14ac:dyDescent="0.25">
      <c r="A1816" s="9" t="str">
        <f>IF(A1815="","",IF(B1815&lt;C1815,A1815,IF(A1815=MAX('entry data'!$B$8:$B$507),"",A1815+1)))</f>
        <v/>
      </c>
      <c r="B1816" s="9" t="str">
        <f t="shared" si="189"/>
        <v/>
      </c>
      <c r="C1816" s="9" t="str">
        <f>IF(ISERROR(VLOOKUP(A1816,'entry data'!B:G,6,0)),"",VLOOKUP(A1816,'entry data'!B:G,6,0))</f>
        <v/>
      </c>
      <c r="D1816" s="9" t="str">
        <f>IF(ISERROR(VLOOKUP(A1816,'entry data'!B:C,2,0)),"",VLOOKUP(A1816,'entry data'!B:C,2,0))</f>
        <v/>
      </c>
      <c r="E1816" s="9" t="str">
        <f>IF(ISERROR(VLOOKUP(A1816,'entry data'!B:E,4,0)),"",VLOOKUP(A1816,'entry data'!B:E,4,0))</f>
        <v/>
      </c>
      <c r="F1816" s="11" t="str">
        <f>IF(A1816="","",IF(ISERROR(VLOOKUP(A1816,'entry data'!B:F,5,0)),"",VLOOKUP(A1816,'entry data'!B:F,5,0)))</f>
        <v/>
      </c>
      <c r="G1816" s="12" t="str">
        <f>IF(A1816="","",IF(ISERROR(VLOOKUP(A1816,'entry data'!B:I,8,0)),"",VLOOKUP(A1816,'entry data'!B:I,7,0)))</f>
        <v/>
      </c>
      <c r="H1816" s="13" t="str">
        <f>IF(A1816="","",IF(B1816=1,VLOOKUP(A1816,'entry data'!B:D,3,0),I1815))</f>
        <v/>
      </c>
      <c r="I1816" s="14" t="str">
        <f>IF(A1816="","",IF(E1816="weekly",7,IF(E1816="fortnightly",14,IF(E1816="monthly",DATE(IF(MONTH(H1816)=12,YEAR(H1816)+1,YEAR(H1816)),VLOOKUP(MONTH(H1816),index!$D$2:$G$13,2,0),DAY(H1816)),
IF(E1816="quarterly",DATE(IF(MONTH(H1816)&gt;=10,YEAR(H1816)+1,YEAR(H1816)),VLOOKUP(MONTH(H1816),index!$D$2:$G$13,3,0),DAY(H1816)),
IF(E1816="halfyearly",DATE(IF(MONTH(H1816)&gt;=7,YEAR(H1816)+1,YEAR(H1816)),VLOOKUP(MONTH(H1816),index!$D$2:$G$13,4,0),DAY(H1816)),
DATE(YEAR(H1816)+1,MONTH(H1816),DAY(H1816)))))-H1816))+H1816)</f>
        <v/>
      </c>
      <c r="J1816" s="9" t="str">
        <f t="shared" si="190"/>
        <v/>
      </c>
      <c r="K1816" s="11" t="str">
        <f t="shared" si="191"/>
        <v/>
      </c>
      <c r="L1816" s="11" t="str">
        <f t="shared" si="192"/>
        <v/>
      </c>
      <c r="M1816" s="11" t="str">
        <f>IF(A1816="","",VLOOKUP(E1816,index!$A$1:$B$6,2,0)*K1816*G1816)</f>
        <v/>
      </c>
      <c r="N1816" s="11" t="str">
        <f>IF(A1816="","",-PMT(G1816*VLOOKUP(E1816,index!$A$1:$B$6,2,0),C1816,F1816,0,0))</f>
        <v/>
      </c>
      <c r="O1816" s="11" t="str">
        <f t="shared" si="193"/>
        <v/>
      </c>
      <c r="P1816" s="11" t="str">
        <f t="shared" si="188"/>
        <v/>
      </c>
    </row>
    <row r="1817" spans="1:16" x14ac:dyDescent="0.25">
      <c r="A1817" s="9" t="str">
        <f>IF(A1816="","",IF(B1816&lt;C1816,A1816,IF(A1816=MAX('entry data'!$B$8:$B$507),"",A1816+1)))</f>
        <v/>
      </c>
      <c r="B1817" s="9" t="str">
        <f t="shared" si="189"/>
        <v/>
      </c>
      <c r="C1817" s="9" t="str">
        <f>IF(ISERROR(VLOOKUP(A1817,'entry data'!B:G,6,0)),"",VLOOKUP(A1817,'entry data'!B:G,6,0))</f>
        <v/>
      </c>
      <c r="D1817" s="9" t="str">
        <f>IF(ISERROR(VLOOKUP(A1817,'entry data'!B:C,2,0)),"",VLOOKUP(A1817,'entry data'!B:C,2,0))</f>
        <v/>
      </c>
      <c r="E1817" s="9" t="str">
        <f>IF(ISERROR(VLOOKUP(A1817,'entry data'!B:E,4,0)),"",VLOOKUP(A1817,'entry data'!B:E,4,0))</f>
        <v/>
      </c>
      <c r="F1817" s="11" t="str">
        <f>IF(A1817="","",IF(ISERROR(VLOOKUP(A1817,'entry data'!B:F,5,0)),"",VLOOKUP(A1817,'entry data'!B:F,5,0)))</f>
        <v/>
      </c>
      <c r="G1817" s="12" t="str">
        <f>IF(A1817="","",IF(ISERROR(VLOOKUP(A1817,'entry data'!B:I,8,0)),"",VLOOKUP(A1817,'entry data'!B:I,7,0)))</f>
        <v/>
      </c>
      <c r="H1817" s="13" t="str">
        <f>IF(A1817="","",IF(B1817=1,VLOOKUP(A1817,'entry data'!B:D,3,0),I1816))</f>
        <v/>
      </c>
      <c r="I1817" s="14" t="str">
        <f>IF(A1817="","",IF(E1817="weekly",7,IF(E1817="fortnightly",14,IF(E1817="monthly",DATE(IF(MONTH(H1817)=12,YEAR(H1817)+1,YEAR(H1817)),VLOOKUP(MONTH(H1817),index!$D$2:$G$13,2,0),DAY(H1817)),
IF(E1817="quarterly",DATE(IF(MONTH(H1817)&gt;=10,YEAR(H1817)+1,YEAR(H1817)),VLOOKUP(MONTH(H1817),index!$D$2:$G$13,3,0),DAY(H1817)),
IF(E1817="halfyearly",DATE(IF(MONTH(H1817)&gt;=7,YEAR(H1817)+1,YEAR(H1817)),VLOOKUP(MONTH(H1817),index!$D$2:$G$13,4,0),DAY(H1817)),
DATE(YEAR(H1817)+1,MONTH(H1817),DAY(H1817)))))-H1817))+H1817)</f>
        <v/>
      </c>
      <c r="J1817" s="9" t="str">
        <f t="shared" si="190"/>
        <v/>
      </c>
      <c r="K1817" s="11" t="str">
        <f t="shared" si="191"/>
        <v/>
      </c>
      <c r="L1817" s="11" t="str">
        <f t="shared" si="192"/>
        <v/>
      </c>
      <c r="M1817" s="11" t="str">
        <f>IF(A1817="","",VLOOKUP(E1817,index!$A$1:$B$6,2,0)*K1817*G1817)</f>
        <v/>
      </c>
      <c r="N1817" s="11" t="str">
        <f>IF(A1817="","",-PMT(G1817*VLOOKUP(E1817,index!$A$1:$B$6,2,0),C1817,F1817,0,0))</f>
        <v/>
      </c>
      <c r="O1817" s="11" t="str">
        <f t="shared" si="193"/>
        <v/>
      </c>
      <c r="P1817" s="11" t="str">
        <f t="shared" si="188"/>
        <v/>
      </c>
    </row>
    <row r="1818" spans="1:16" x14ac:dyDescent="0.25">
      <c r="A1818" s="9" t="str">
        <f>IF(A1817="","",IF(B1817&lt;C1817,A1817,IF(A1817=MAX('entry data'!$B$8:$B$507),"",A1817+1)))</f>
        <v/>
      </c>
      <c r="B1818" s="9" t="str">
        <f t="shared" si="189"/>
        <v/>
      </c>
      <c r="C1818" s="9" t="str">
        <f>IF(ISERROR(VLOOKUP(A1818,'entry data'!B:G,6,0)),"",VLOOKUP(A1818,'entry data'!B:G,6,0))</f>
        <v/>
      </c>
      <c r="D1818" s="9" t="str">
        <f>IF(ISERROR(VLOOKUP(A1818,'entry data'!B:C,2,0)),"",VLOOKUP(A1818,'entry data'!B:C,2,0))</f>
        <v/>
      </c>
      <c r="E1818" s="9" t="str">
        <f>IF(ISERROR(VLOOKUP(A1818,'entry data'!B:E,4,0)),"",VLOOKUP(A1818,'entry data'!B:E,4,0))</f>
        <v/>
      </c>
      <c r="F1818" s="11" t="str">
        <f>IF(A1818="","",IF(ISERROR(VLOOKUP(A1818,'entry data'!B:F,5,0)),"",VLOOKUP(A1818,'entry data'!B:F,5,0)))</f>
        <v/>
      </c>
      <c r="G1818" s="12" t="str">
        <f>IF(A1818="","",IF(ISERROR(VLOOKUP(A1818,'entry data'!B:I,8,0)),"",VLOOKUP(A1818,'entry data'!B:I,7,0)))</f>
        <v/>
      </c>
      <c r="H1818" s="13" t="str">
        <f>IF(A1818="","",IF(B1818=1,VLOOKUP(A1818,'entry data'!B:D,3,0),I1817))</f>
        <v/>
      </c>
      <c r="I1818" s="14" t="str">
        <f>IF(A1818="","",IF(E1818="weekly",7,IF(E1818="fortnightly",14,IF(E1818="monthly",DATE(IF(MONTH(H1818)=12,YEAR(H1818)+1,YEAR(H1818)),VLOOKUP(MONTH(H1818),index!$D$2:$G$13,2,0),DAY(H1818)),
IF(E1818="quarterly",DATE(IF(MONTH(H1818)&gt;=10,YEAR(H1818)+1,YEAR(H1818)),VLOOKUP(MONTH(H1818),index!$D$2:$G$13,3,0),DAY(H1818)),
IF(E1818="halfyearly",DATE(IF(MONTH(H1818)&gt;=7,YEAR(H1818)+1,YEAR(H1818)),VLOOKUP(MONTH(H1818),index!$D$2:$G$13,4,0),DAY(H1818)),
DATE(YEAR(H1818)+1,MONTH(H1818),DAY(H1818)))))-H1818))+H1818)</f>
        <v/>
      </c>
      <c r="J1818" s="9" t="str">
        <f t="shared" si="190"/>
        <v/>
      </c>
      <c r="K1818" s="11" t="str">
        <f t="shared" si="191"/>
        <v/>
      </c>
      <c r="L1818" s="11" t="str">
        <f t="shared" si="192"/>
        <v/>
      </c>
      <c r="M1818" s="11" t="str">
        <f>IF(A1818="","",VLOOKUP(E1818,index!$A$1:$B$6,2,0)*K1818*G1818)</f>
        <v/>
      </c>
      <c r="N1818" s="11" t="str">
        <f>IF(A1818="","",-PMT(G1818*VLOOKUP(E1818,index!$A$1:$B$6,2,0),C1818,F1818,0,0))</f>
        <v/>
      </c>
      <c r="O1818" s="11" t="str">
        <f t="shared" si="193"/>
        <v/>
      </c>
      <c r="P1818" s="11" t="str">
        <f t="shared" si="188"/>
        <v/>
      </c>
    </row>
    <row r="1819" spans="1:16" x14ac:dyDescent="0.25">
      <c r="A1819" s="9" t="str">
        <f>IF(A1818="","",IF(B1818&lt;C1818,A1818,IF(A1818=MAX('entry data'!$B$8:$B$507),"",A1818+1)))</f>
        <v/>
      </c>
      <c r="B1819" s="9" t="str">
        <f t="shared" si="189"/>
        <v/>
      </c>
      <c r="C1819" s="9" t="str">
        <f>IF(ISERROR(VLOOKUP(A1819,'entry data'!B:G,6,0)),"",VLOOKUP(A1819,'entry data'!B:G,6,0))</f>
        <v/>
      </c>
      <c r="D1819" s="9" t="str">
        <f>IF(ISERROR(VLOOKUP(A1819,'entry data'!B:C,2,0)),"",VLOOKUP(A1819,'entry data'!B:C,2,0))</f>
        <v/>
      </c>
      <c r="E1819" s="9" t="str">
        <f>IF(ISERROR(VLOOKUP(A1819,'entry data'!B:E,4,0)),"",VLOOKUP(A1819,'entry data'!B:E,4,0))</f>
        <v/>
      </c>
      <c r="F1819" s="11" t="str">
        <f>IF(A1819="","",IF(ISERROR(VLOOKUP(A1819,'entry data'!B:F,5,0)),"",VLOOKUP(A1819,'entry data'!B:F,5,0)))</f>
        <v/>
      </c>
      <c r="G1819" s="12" t="str">
        <f>IF(A1819="","",IF(ISERROR(VLOOKUP(A1819,'entry data'!B:I,8,0)),"",VLOOKUP(A1819,'entry data'!B:I,7,0)))</f>
        <v/>
      </c>
      <c r="H1819" s="13" t="str">
        <f>IF(A1819="","",IF(B1819=1,VLOOKUP(A1819,'entry data'!B:D,3,0),I1818))</f>
        <v/>
      </c>
      <c r="I1819" s="14" t="str">
        <f>IF(A1819="","",IF(E1819="weekly",7,IF(E1819="fortnightly",14,IF(E1819="monthly",DATE(IF(MONTH(H1819)=12,YEAR(H1819)+1,YEAR(H1819)),VLOOKUP(MONTH(H1819),index!$D$2:$G$13,2,0),DAY(H1819)),
IF(E1819="quarterly",DATE(IF(MONTH(H1819)&gt;=10,YEAR(H1819)+1,YEAR(H1819)),VLOOKUP(MONTH(H1819),index!$D$2:$G$13,3,0),DAY(H1819)),
IF(E1819="halfyearly",DATE(IF(MONTH(H1819)&gt;=7,YEAR(H1819)+1,YEAR(H1819)),VLOOKUP(MONTH(H1819),index!$D$2:$G$13,4,0),DAY(H1819)),
DATE(YEAR(H1819)+1,MONTH(H1819),DAY(H1819)))))-H1819))+H1819)</f>
        <v/>
      </c>
      <c r="J1819" s="9" t="str">
        <f t="shared" si="190"/>
        <v/>
      </c>
      <c r="K1819" s="11" t="str">
        <f t="shared" si="191"/>
        <v/>
      </c>
      <c r="L1819" s="11" t="str">
        <f t="shared" si="192"/>
        <v/>
      </c>
      <c r="M1819" s="11" t="str">
        <f>IF(A1819="","",VLOOKUP(E1819,index!$A$1:$B$6,2,0)*K1819*G1819)</f>
        <v/>
      </c>
      <c r="N1819" s="11" t="str">
        <f>IF(A1819="","",-PMT(G1819*VLOOKUP(E1819,index!$A$1:$B$6,2,0),C1819,F1819,0,0))</f>
        <v/>
      </c>
      <c r="O1819" s="11" t="str">
        <f t="shared" si="193"/>
        <v/>
      </c>
      <c r="P1819" s="11" t="str">
        <f t="shared" si="188"/>
        <v/>
      </c>
    </row>
    <row r="1820" spans="1:16" x14ac:dyDescent="0.25">
      <c r="A1820" s="9" t="str">
        <f>IF(A1819="","",IF(B1819&lt;C1819,A1819,IF(A1819=MAX('entry data'!$B$8:$B$507),"",A1819+1)))</f>
        <v/>
      </c>
      <c r="B1820" s="9" t="str">
        <f t="shared" si="189"/>
        <v/>
      </c>
      <c r="C1820" s="9" t="str">
        <f>IF(ISERROR(VLOOKUP(A1820,'entry data'!B:G,6,0)),"",VLOOKUP(A1820,'entry data'!B:G,6,0))</f>
        <v/>
      </c>
      <c r="D1820" s="9" t="str">
        <f>IF(ISERROR(VLOOKUP(A1820,'entry data'!B:C,2,0)),"",VLOOKUP(A1820,'entry data'!B:C,2,0))</f>
        <v/>
      </c>
      <c r="E1820" s="9" t="str">
        <f>IF(ISERROR(VLOOKUP(A1820,'entry data'!B:E,4,0)),"",VLOOKUP(A1820,'entry data'!B:E,4,0))</f>
        <v/>
      </c>
      <c r="F1820" s="11" t="str">
        <f>IF(A1820="","",IF(ISERROR(VLOOKUP(A1820,'entry data'!B:F,5,0)),"",VLOOKUP(A1820,'entry data'!B:F,5,0)))</f>
        <v/>
      </c>
      <c r="G1820" s="12" t="str">
        <f>IF(A1820="","",IF(ISERROR(VLOOKUP(A1820,'entry data'!B:I,8,0)),"",VLOOKUP(A1820,'entry data'!B:I,7,0)))</f>
        <v/>
      </c>
      <c r="H1820" s="13" t="str">
        <f>IF(A1820="","",IF(B1820=1,VLOOKUP(A1820,'entry data'!B:D,3,0),I1819))</f>
        <v/>
      </c>
      <c r="I1820" s="14" t="str">
        <f>IF(A1820="","",IF(E1820="weekly",7,IF(E1820="fortnightly",14,IF(E1820="monthly",DATE(IF(MONTH(H1820)=12,YEAR(H1820)+1,YEAR(H1820)),VLOOKUP(MONTH(H1820),index!$D$2:$G$13,2,0),DAY(H1820)),
IF(E1820="quarterly",DATE(IF(MONTH(H1820)&gt;=10,YEAR(H1820)+1,YEAR(H1820)),VLOOKUP(MONTH(H1820),index!$D$2:$G$13,3,0),DAY(H1820)),
IF(E1820="halfyearly",DATE(IF(MONTH(H1820)&gt;=7,YEAR(H1820)+1,YEAR(H1820)),VLOOKUP(MONTH(H1820),index!$D$2:$G$13,4,0),DAY(H1820)),
DATE(YEAR(H1820)+1,MONTH(H1820),DAY(H1820)))))-H1820))+H1820)</f>
        <v/>
      </c>
      <c r="J1820" s="9" t="str">
        <f t="shared" si="190"/>
        <v/>
      </c>
      <c r="K1820" s="11" t="str">
        <f t="shared" si="191"/>
        <v/>
      </c>
      <c r="L1820" s="11" t="str">
        <f t="shared" si="192"/>
        <v/>
      </c>
      <c r="M1820" s="11" t="str">
        <f>IF(A1820="","",VLOOKUP(E1820,index!$A$1:$B$6,2,0)*K1820*G1820)</f>
        <v/>
      </c>
      <c r="N1820" s="11" t="str">
        <f>IF(A1820="","",-PMT(G1820*VLOOKUP(E1820,index!$A$1:$B$6,2,0),C1820,F1820,0,0))</f>
        <v/>
      </c>
      <c r="O1820" s="11" t="str">
        <f t="shared" si="193"/>
        <v/>
      </c>
      <c r="P1820" s="11" t="str">
        <f t="shared" si="188"/>
        <v/>
      </c>
    </row>
    <row r="1821" spans="1:16" x14ac:dyDescent="0.25">
      <c r="A1821" s="9" t="str">
        <f>IF(A1820="","",IF(B1820&lt;C1820,A1820,IF(A1820=MAX('entry data'!$B$8:$B$507),"",A1820+1)))</f>
        <v/>
      </c>
      <c r="B1821" s="9" t="str">
        <f t="shared" si="189"/>
        <v/>
      </c>
      <c r="C1821" s="9" t="str">
        <f>IF(ISERROR(VLOOKUP(A1821,'entry data'!B:G,6,0)),"",VLOOKUP(A1821,'entry data'!B:G,6,0))</f>
        <v/>
      </c>
      <c r="D1821" s="9" t="str">
        <f>IF(ISERROR(VLOOKUP(A1821,'entry data'!B:C,2,0)),"",VLOOKUP(A1821,'entry data'!B:C,2,0))</f>
        <v/>
      </c>
      <c r="E1821" s="9" t="str">
        <f>IF(ISERROR(VLOOKUP(A1821,'entry data'!B:E,4,0)),"",VLOOKUP(A1821,'entry data'!B:E,4,0))</f>
        <v/>
      </c>
      <c r="F1821" s="11" t="str">
        <f>IF(A1821="","",IF(ISERROR(VLOOKUP(A1821,'entry data'!B:F,5,0)),"",VLOOKUP(A1821,'entry data'!B:F,5,0)))</f>
        <v/>
      </c>
      <c r="G1821" s="12" t="str">
        <f>IF(A1821="","",IF(ISERROR(VLOOKUP(A1821,'entry data'!B:I,8,0)),"",VLOOKUP(A1821,'entry data'!B:I,7,0)))</f>
        <v/>
      </c>
      <c r="H1821" s="13" t="str">
        <f>IF(A1821="","",IF(B1821=1,VLOOKUP(A1821,'entry data'!B:D,3,0),I1820))</f>
        <v/>
      </c>
      <c r="I1821" s="14" t="str">
        <f>IF(A1821="","",IF(E1821="weekly",7,IF(E1821="fortnightly",14,IF(E1821="monthly",DATE(IF(MONTH(H1821)=12,YEAR(H1821)+1,YEAR(H1821)),VLOOKUP(MONTH(H1821),index!$D$2:$G$13,2,0),DAY(H1821)),
IF(E1821="quarterly",DATE(IF(MONTH(H1821)&gt;=10,YEAR(H1821)+1,YEAR(H1821)),VLOOKUP(MONTH(H1821),index!$D$2:$G$13,3,0),DAY(H1821)),
IF(E1821="halfyearly",DATE(IF(MONTH(H1821)&gt;=7,YEAR(H1821)+1,YEAR(H1821)),VLOOKUP(MONTH(H1821),index!$D$2:$G$13,4,0),DAY(H1821)),
DATE(YEAR(H1821)+1,MONTH(H1821),DAY(H1821)))))-H1821))+H1821)</f>
        <v/>
      </c>
      <c r="J1821" s="9" t="str">
        <f t="shared" si="190"/>
        <v/>
      </c>
      <c r="K1821" s="11" t="str">
        <f t="shared" si="191"/>
        <v/>
      </c>
      <c r="L1821" s="11" t="str">
        <f t="shared" si="192"/>
        <v/>
      </c>
      <c r="M1821" s="11" t="str">
        <f>IF(A1821="","",VLOOKUP(E1821,index!$A$1:$B$6,2,0)*K1821*G1821)</f>
        <v/>
      </c>
      <c r="N1821" s="11" t="str">
        <f>IF(A1821="","",-PMT(G1821*VLOOKUP(E1821,index!$A$1:$B$6,2,0),C1821,F1821,0,0))</f>
        <v/>
      </c>
      <c r="O1821" s="11" t="str">
        <f t="shared" si="193"/>
        <v/>
      </c>
      <c r="P1821" s="11" t="str">
        <f t="shared" si="188"/>
        <v/>
      </c>
    </row>
    <row r="1822" spans="1:16" x14ac:dyDescent="0.25">
      <c r="A1822" s="9" t="str">
        <f>IF(A1821="","",IF(B1821&lt;C1821,A1821,IF(A1821=MAX('entry data'!$B$8:$B$507),"",A1821+1)))</f>
        <v/>
      </c>
      <c r="B1822" s="9" t="str">
        <f t="shared" si="189"/>
        <v/>
      </c>
      <c r="C1822" s="9" t="str">
        <f>IF(ISERROR(VLOOKUP(A1822,'entry data'!B:G,6,0)),"",VLOOKUP(A1822,'entry data'!B:G,6,0))</f>
        <v/>
      </c>
      <c r="D1822" s="9" t="str">
        <f>IF(ISERROR(VLOOKUP(A1822,'entry data'!B:C,2,0)),"",VLOOKUP(A1822,'entry data'!B:C,2,0))</f>
        <v/>
      </c>
      <c r="E1822" s="9" t="str">
        <f>IF(ISERROR(VLOOKUP(A1822,'entry data'!B:E,4,0)),"",VLOOKUP(A1822,'entry data'!B:E,4,0))</f>
        <v/>
      </c>
      <c r="F1822" s="11" t="str">
        <f>IF(A1822="","",IF(ISERROR(VLOOKUP(A1822,'entry data'!B:F,5,0)),"",VLOOKUP(A1822,'entry data'!B:F,5,0)))</f>
        <v/>
      </c>
      <c r="G1822" s="12" t="str">
        <f>IF(A1822="","",IF(ISERROR(VLOOKUP(A1822,'entry data'!B:I,8,0)),"",VLOOKUP(A1822,'entry data'!B:I,7,0)))</f>
        <v/>
      </c>
      <c r="H1822" s="13" t="str">
        <f>IF(A1822="","",IF(B1822=1,VLOOKUP(A1822,'entry data'!B:D,3,0),I1821))</f>
        <v/>
      </c>
      <c r="I1822" s="14" t="str">
        <f>IF(A1822="","",IF(E1822="weekly",7,IF(E1822="fortnightly",14,IF(E1822="monthly",DATE(IF(MONTH(H1822)=12,YEAR(H1822)+1,YEAR(H1822)),VLOOKUP(MONTH(H1822),index!$D$2:$G$13,2,0),DAY(H1822)),
IF(E1822="quarterly",DATE(IF(MONTH(H1822)&gt;=10,YEAR(H1822)+1,YEAR(H1822)),VLOOKUP(MONTH(H1822),index!$D$2:$G$13,3,0),DAY(H1822)),
IF(E1822="halfyearly",DATE(IF(MONTH(H1822)&gt;=7,YEAR(H1822)+1,YEAR(H1822)),VLOOKUP(MONTH(H1822),index!$D$2:$G$13,4,0),DAY(H1822)),
DATE(YEAR(H1822)+1,MONTH(H1822),DAY(H1822)))))-H1822))+H1822)</f>
        <v/>
      </c>
      <c r="J1822" s="9" t="str">
        <f t="shared" si="190"/>
        <v/>
      </c>
      <c r="K1822" s="11" t="str">
        <f t="shared" si="191"/>
        <v/>
      </c>
      <c r="L1822" s="11" t="str">
        <f t="shared" si="192"/>
        <v/>
      </c>
      <c r="M1822" s="11" t="str">
        <f>IF(A1822="","",VLOOKUP(E1822,index!$A$1:$B$6,2,0)*K1822*G1822)</f>
        <v/>
      </c>
      <c r="N1822" s="11" t="str">
        <f>IF(A1822="","",-PMT(G1822*VLOOKUP(E1822,index!$A$1:$B$6,2,0),C1822,F1822,0,0))</f>
        <v/>
      </c>
      <c r="O1822" s="11" t="str">
        <f t="shared" si="193"/>
        <v/>
      </c>
      <c r="P1822" s="11" t="str">
        <f t="shared" si="188"/>
        <v/>
      </c>
    </row>
    <row r="1823" spans="1:16" x14ac:dyDescent="0.25">
      <c r="A1823" s="9" t="str">
        <f>IF(A1822="","",IF(B1822&lt;C1822,A1822,IF(A1822=MAX('entry data'!$B$8:$B$507),"",A1822+1)))</f>
        <v/>
      </c>
      <c r="B1823" s="9" t="str">
        <f t="shared" si="189"/>
        <v/>
      </c>
      <c r="C1823" s="9" t="str">
        <f>IF(ISERROR(VLOOKUP(A1823,'entry data'!B:G,6,0)),"",VLOOKUP(A1823,'entry data'!B:G,6,0))</f>
        <v/>
      </c>
      <c r="D1823" s="9" t="str">
        <f>IF(ISERROR(VLOOKUP(A1823,'entry data'!B:C,2,0)),"",VLOOKUP(A1823,'entry data'!B:C,2,0))</f>
        <v/>
      </c>
      <c r="E1823" s="9" t="str">
        <f>IF(ISERROR(VLOOKUP(A1823,'entry data'!B:E,4,0)),"",VLOOKUP(A1823,'entry data'!B:E,4,0))</f>
        <v/>
      </c>
      <c r="F1823" s="11" t="str">
        <f>IF(A1823="","",IF(ISERROR(VLOOKUP(A1823,'entry data'!B:F,5,0)),"",VLOOKUP(A1823,'entry data'!B:F,5,0)))</f>
        <v/>
      </c>
      <c r="G1823" s="12" t="str">
        <f>IF(A1823="","",IF(ISERROR(VLOOKUP(A1823,'entry data'!B:I,8,0)),"",VLOOKUP(A1823,'entry data'!B:I,7,0)))</f>
        <v/>
      </c>
      <c r="H1823" s="13" t="str">
        <f>IF(A1823="","",IF(B1823=1,VLOOKUP(A1823,'entry data'!B:D,3,0),I1822))</f>
        <v/>
      </c>
      <c r="I1823" s="14" t="str">
        <f>IF(A1823="","",IF(E1823="weekly",7,IF(E1823="fortnightly",14,IF(E1823="monthly",DATE(IF(MONTH(H1823)=12,YEAR(H1823)+1,YEAR(H1823)),VLOOKUP(MONTH(H1823),index!$D$2:$G$13,2,0),DAY(H1823)),
IF(E1823="quarterly",DATE(IF(MONTH(H1823)&gt;=10,YEAR(H1823)+1,YEAR(H1823)),VLOOKUP(MONTH(H1823),index!$D$2:$G$13,3,0),DAY(H1823)),
IF(E1823="halfyearly",DATE(IF(MONTH(H1823)&gt;=7,YEAR(H1823)+1,YEAR(H1823)),VLOOKUP(MONTH(H1823),index!$D$2:$G$13,4,0),DAY(H1823)),
DATE(YEAR(H1823)+1,MONTH(H1823),DAY(H1823)))))-H1823))+H1823)</f>
        <v/>
      </c>
      <c r="J1823" s="9" t="str">
        <f t="shared" si="190"/>
        <v/>
      </c>
      <c r="K1823" s="11" t="str">
        <f t="shared" si="191"/>
        <v/>
      </c>
      <c r="L1823" s="11" t="str">
        <f t="shared" si="192"/>
        <v/>
      </c>
      <c r="M1823" s="11" t="str">
        <f>IF(A1823="","",VLOOKUP(E1823,index!$A$1:$B$6,2,0)*K1823*G1823)</f>
        <v/>
      </c>
      <c r="N1823" s="11" t="str">
        <f>IF(A1823="","",-PMT(G1823*VLOOKUP(E1823,index!$A$1:$B$6,2,0),C1823,F1823,0,0))</f>
        <v/>
      </c>
      <c r="O1823" s="11" t="str">
        <f t="shared" si="193"/>
        <v/>
      </c>
      <c r="P1823" s="11" t="str">
        <f t="shared" si="188"/>
        <v/>
      </c>
    </row>
    <row r="1824" spans="1:16" x14ac:dyDescent="0.25">
      <c r="A1824" s="9" t="str">
        <f>IF(A1823="","",IF(B1823&lt;C1823,A1823,IF(A1823=MAX('entry data'!$B$8:$B$507),"",A1823+1)))</f>
        <v/>
      </c>
      <c r="B1824" s="9" t="str">
        <f t="shared" si="189"/>
        <v/>
      </c>
      <c r="C1824" s="9" t="str">
        <f>IF(ISERROR(VLOOKUP(A1824,'entry data'!B:G,6,0)),"",VLOOKUP(A1824,'entry data'!B:G,6,0))</f>
        <v/>
      </c>
      <c r="D1824" s="9" t="str">
        <f>IF(ISERROR(VLOOKUP(A1824,'entry data'!B:C,2,0)),"",VLOOKUP(A1824,'entry data'!B:C,2,0))</f>
        <v/>
      </c>
      <c r="E1824" s="9" t="str">
        <f>IF(ISERROR(VLOOKUP(A1824,'entry data'!B:E,4,0)),"",VLOOKUP(A1824,'entry data'!B:E,4,0))</f>
        <v/>
      </c>
      <c r="F1824" s="11" t="str">
        <f>IF(A1824="","",IF(ISERROR(VLOOKUP(A1824,'entry data'!B:F,5,0)),"",VLOOKUP(A1824,'entry data'!B:F,5,0)))</f>
        <v/>
      </c>
      <c r="G1824" s="12" t="str">
        <f>IF(A1824="","",IF(ISERROR(VLOOKUP(A1824,'entry data'!B:I,8,0)),"",VLOOKUP(A1824,'entry data'!B:I,7,0)))</f>
        <v/>
      </c>
      <c r="H1824" s="13" t="str">
        <f>IF(A1824="","",IF(B1824=1,VLOOKUP(A1824,'entry data'!B:D,3,0),I1823))</f>
        <v/>
      </c>
      <c r="I1824" s="14" t="str">
        <f>IF(A1824="","",IF(E1824="weekly",7,IF(E1824="fortnightly",14,IF(E1824="monthly",DATE(IF(MONTH(H1824)=12,YEAR(H1824)+1,YEAR(H1824)),VLOOKUP(MONTH(H1824),index!$D$2:$G$13,2,0),DAY(H1824)),
IF(E1824="quarterly",DATE(IF(MONTH(H1824)&gt;=10,YEAR(H1824)+1,YEAR(H1824)),VLOOKUP(MONTH(H1824),index!$D$2:$G$13,3,0),DAY(H1824)),
IF(E1824="halfyearly",DATE(IF(MONTH(H1824)&gt;=7,YEAR(H1824)+1,YEAR(H1824)),VLOOKUP(MONTH(H1824),index!$D$2:$G$13,4,0),DAY(H1824)),
DATE(YEAR(H1824)+1,MONTH(H1824),DAY(H1824)))))-H1824))+H1824)</f>
        <v/>
      </c>
      <c r="J1824" s="9" t="str">
        <f t="shared" si="190"/>
        <v/>
      </c>
      <c r="K1824" s="11" t="str">
        <f t="shared" si="191"/>
        <v/>
      </c>
      <c r="L1824" s="11" t="str">
        <f t="shared" si="192"/>
        <v/>
      </c>
      <c r="M1824" s="11" t="str">
        <f>IF(A1824="","",VLOOKUP(E1824,index!$A$1:$B$6,2,0)*K1824*G1824)</f>
        <v/>
      </c>
      <c r="N1824" s="11" t="str">
        <f>IF(A1824="","",-PMT(G1824*VLOOKUP(E1824,index!$A$1:$B$6,2,0),C1824,F1824,0,0))</f>
        <v/>
      </c>
      <c r="O1824" s="11" t="str">
        <f t="shared" si="193"/>
        <v/>
      </c>
      <c r="P1824" s="11" t="str">
        <f t="shared" si="188"/>
        <v/>
      </c>
    </row>
    <row r="1825" spans="1:16" x14ac:dyDescent="0.25">
      <c r="A1825" s="9" t="str">
        <f>IF(A1824="","",IF(B1824&lt;C1824,A1824,IF(A1824=MAX('entry data'!$B$8:$B$507),"",A1824+1)))</f>
        <v/>
      </c>
      <c r="B1825" s="9" t="str">
        <f t="shared" si="189"/>
        <v/>
      </c>
      <c r="C1825" s="9" t="str">
        <f>IF(ISERROR(VLOOKUP(A1825,'entry data'!B:G,6,0)),"",VLOOKUP(A1825,'entry data'!B:G,6,0))</f>
        <v/>
      </c>
      <c r="D1825" s="9" t="str">
        <f>IF(ISERROR(VLOOKUP(A1825,'entry data'!B:C,2,0)),"",VLOOKUP(A1825,'entry data'!B:C,2,0))</f>
        <v/>
      </c>
      <c r="E1825" s="9" t="str">
        <f>IF(ISERROR(VLOOKUP(A1825,'entry data'!B:E,4,0)),"",VLOOKUP(A1825,'entry data'!B:E,4,0))</f>
        <v/>
      </c>
      <c r="F1825" s="11" t="str">
        <f>IF(A1825="","",IF(ISERROR(VLOOKUP(A1825,'entry data'!B:F,5,0)),"",VLOOKUP(A1825,'entry data'!B:F,5,0)))</f>
        <v/>
      </c>
      <c r="G1825" s="12" t="str">
        <f>IF(A1825="","",IF(ISERROR(VLOOKUP(A1825,'entry data'!B:I,8,0)),"",VLOOKUP(A1825,'entry data'!B:I,7,0)))</f>
        <v/>
      </c>
      <c r="H1825" s="13" t="str">
        <f>IF(A1825="","",IF(B1825=1,VLOOKUP(A1825,'entry data'!B:D,3,0),I1824))</f>
        <v/>
      </c>
      <c r="I1825" s="14" t="str">
        <f>IF(A1825="","",IF(E1825="weekly",7,IF(E1825="fortnightly",14,IF(E1825="monthly",DATE(IF(MONTH(H1825)=12,YEAR(H1825)+1,YEAR(H1825)),VLOOKUP(MONTH(H1825),index!$D$2:$G$13,2,0),DAY(H1825)),
IF(E1825="quarterly",DATE(IF(MONTH(H1825)&gt;=10,YEAR(H1825)+1,YEAR(H1825)),VLOOKUP(MONTH(H1825),index!$D$2:$G$13,3,0),DAY(H1825)),
IF(E1825="halfyearly",DATE(IF(MONTH(H1825)&gt;=7,YEAR(H1825)+1,YEAR(H1825)),VLOOKUP(MONTH(H1825),index!$D$2:$G$13,4,0),DAY(H1825)),
DATE(YEAR(H1825)+1,MONTH(H1825),DAY(H1825)))))-H1825))+H1825)</f>
        <v/>
      </c>
      <c r="J1825" s="9" t="str">
        <f t="shared" si="190"/>
        <v/>
      </c>
      <c r="K1825" s="11" t="str">
        <f t="shared" si="191"/>
        <v/>
      </c>
      <c r="L1825" s="11" t="str">
        <f t="shared" si="192"/>
        <v/>
      </c>
      <c r="M1825" s="11" t="str">
        <f>IF(A1825="","",VLOOKUP(E1825,index!$A$1:$B$6,2,0)*K1825*G1825)</f>
        <v/>
      </c>
      <c r="N1825" s="11" t="str">
        <f>IF(A1825="","",-PMT(G1825*VLOOKUP(E1825,index!$A$1:$B$6,2,0),C1825,F1825,0,0))</f>
        <v/>
      </c>
      <c r="O1825" s="11" t="str">
        <f t="shared" si="193"/>
        <v/>
      </c>
      <c r="P1825" s="11" t="str">
        <f t="shared" si="188"/>
        <v/>
      </c>
    </row>
    <row r="1826" spans="1:16" x14ac:dyDescent="0.25">
      <c r="A1826" s="9" t="str">
        <f>IF(A1825="","",IF(B1825&lt;C1825,A1825,IF(A1825=MAX('entry data'!$B$8:$B$507),"",A1825+1)))</f>
        <v/>
      </c>
      <c r="B1826" s="9" t="str">
        <f t="shared" si="189"/>
        <v/>
      </c>
      <c r="C1826" s="9" t="str">
        <f>IF(ISERROR(VLOOKUP(A1826,'entry data'!B:G,6,0)),"",VLOOKUP(A1826,'entry data'!B:G,6,0))</f>
        <v/>
      </c>
      <c r="D1826" s="9" t="str">
        <f>IF(ISERROR(VLOOKUP(A1826,'entry data'!B:C,2,0)),"",VLOOKUP(A1826,'entry data'!B:C,2,0))</f>
        <v/>
      </c>
      <c r="E1826" s="9" t="str">
        <f>IF(ISERROR(VLOOKUP(A1826,'entry data'!B:E,4,0)),"",VLOOKUP(A1826,'entry data'!B:E,4,0))</f>
        <v/>
      </c>
      <c r="F1826" s="11" t="str">
        <f>IF(A1826="","",IF(ISERROR(VLOOKUP(A1826,'entry data'!B:F,5,0)),"",VLOOKUP(A1826,'entry data'!B:F,5,0)))</f>
        <v/>
      </c>
      <c r="G1826" s="12" t="str">
        <f>IF(A1826="","",IF(ISERROR(VLOOKUP(A1826,'entry data'!B:I,8,0)),"",VLOOKUP(A1826,'entry data'!B:I,7,0)))</f>
        <v/>
      </c>
      <c r="H1826" s="13" t="str">
        <f>IF(A1826="","",IF(B1826=1,VLOOKUP(A1826,'entry data'!B:D,3,0),I1825))</f>
        <v/>
      </c>
      <c r="I1826" s="14" t="str">
        <f>IF(A1826="","",IF(E1826="weekly",7,IF(E1826="fortnightly",14,IF(E1826="monthly",DATE(IF(MONTH(H1826)=12,YEAR(H1826)+1,YEAR(H1826)),VLOOKUP(MONTH(H1826),index!$D$2:$G$13,2,0),DAY(H1826)),
IF(E1826="quarterly",DATE(IF(MONTH(H1826)&gt;=10,YEAR(H1826)+1,YEAR(H1826)),VLOOKUP(MONTH(H1826),index!$D$2:$G$13,3,0),DAY(H1826)),
IF(E1826="halfyearly",DATE(IF(MONTH(H1826)&gt;=7,YEAR(H1826)+1,YEAR(H1826)),VLOOKUP(MONTH(H1826),index!$D$2:$G$13,4,0),DAY(H1826)),
DATE(YEAR(H1826)+1,MONTH(H1826),DAY(H1826)))))-H1826))+H1826)</f>
        <v/>
      </c>
      <c r="J1826" s="9" t="str">
        <f t="shared" si="190"/>
        <v/>
      </c>
      <c r="K1826" s="11" t="str">
        <f t="shared" si="191"/>
        <v/>
      </c>
      <c r="L1826" s="11" t="str">
        <f t="shared" si="192"/>
        <v/>
      </c>
      <c r="M1826" s="11" t="str">
        <f>IF(A1826="","",VLOOKUP(E1826,index!$A$1:$B$6,2,0)*K1826*G1826)</f>
        <v/>
      </c>
      <c r="N1826" s="11" t="str">
        <f>IF(A1826="","",-PMT(G1826*VLOOKUP(E1826,index!$A$1:$B$6,2,0),C1826,F1826,0,0))</f>
        <v/>
      </c>
      <c r="O1826" s="11" t="str">
        <f t="shared" si="193"/>
        <v/>
      </c>
      <c r="P1826" s="11" t="str">
        <f t="shared" si="188"/>
        <v/>
      </c>
    </row>
    <row r="1827" spans="1:16" x14ac:dyDescent="0.25">
      <c r="A1827" s="9" t="str">
        <f>IF(A1826="","",IF(B1826&lt;C1826,A1826,IF(A1826=MAX('entry data'!$B$8:$B$507),"",A1826+1)))</f>
        <v/>
      </c>
      <c r="B1827" s="9" t="str">
        <f t="shared" si="189"/>
        <v/>
      </c>
      <c r="C1827" s="9" t="str">
        <f>IF(ISERROR(VLOOKUP(A1827,'entry data'!B:G,6,0)),"",VLOOKUP(A1827,'entry data'!B:G,6,0))</f>
        <v/>
      </c>
      <c r="D1827" s="9" t="str">
        <f>IF(ISERROR(VLOOKUP(A1827,'entry data'!B:C,2,0)),"",VLOOKUP(A1827,'entry data'!B:C,2,0))</f>
        <v/>
      </c>
      <c r="E1827" s="9" t="str">
        <f>IF(ISERROR(VLOOKUP(A1827,'entry data'!B:E,4,0)),"",VLOOKUP(A1827,'entry data'!B:E,4,0))</f>
        <v/>
      </c>
      <c r="F1827" s="11" t="str">
        <f>IF(A1827="","",IF(ISERROR(VLOOKUP(A1827,'entry data'!B:F,5,0)),"",VLOOKUP(A1827,'entry data'!B:F,5,0)))</f>
        <v/>
      </c>
      <c r="G1827" s="12" t="str">
        <f>IF(A1827="","",IF(ISERROR(VLOOKUP(A1827,'entry data'!B:I,8,0)),"",VLOOKUP(A1827,'entry data'!B:I,7,0)))</f>
        <v/>
      </c>
      <c r="H1827" s="13" t="str">
        <f>IF(A1827="","",IF(B1827=1,VLOOKUP(A1827,'entry data'!B:D,3,0),I1826))</f>
        <v/>
      </c>
      <c r="I1827" s="14" t="str">
        <f>IF(A1827="","",IF(E1827="weekly",7,IF(E1827="fortnightly",14,IF(E1827="monthly",DATE(IF(MONTH(H1827)=12,YEAR(H1827)+1,YEAR(H1827)),VLOOKUP(MONTH(H1827),index!$D$2:$G$13,2,0),DAY(H1827)),
IF(E1827="quarterly",DATE(IF(MONTH(H1827)&gt;=10,YEAR(H1827)+1,YEAR(H1827)),VLOOKUP(MONTH(H1827),index!$D$2:$G$13,3,0),DAY(H1827)),
IF(E1827="halfyearly",DATE(IF(MONTH(H1827)&gt;=7,YEAR(H1827)+1,YEAR(H1827)),VLOOKUP(MONTH(H1827),index!$D$2:$G$13,4,0),DAY(H1827)),
DATE(YEAR(H1827)+1,MONTH(H1827),DAY(H1827)))))-H1827))+H1827)</f>
        <v/>
      </c>
      <c r="J1827" s="9" t="str">
        <f t="shared" si="190"/>
        <v/>
      </c>
      <c r="K1827" s="11" t="str">
        <f t="shared" si="191"/>
        <v/>
      </c>
      <c r="L1827" s="11" t="str">
        <f t="shared" si="192"/>
        <v/>
      </c>
      <c r="M1827" s="11" t="str">
        <f>IF(A1827="","",VLOOKUP(E1827,index!$A$1:$B$6,2,0)*K1827*G1827)</f>
        <v/>
      </c>
      <c r="N1827" s="11" t="str">
        <f>IF(A1827="","",-PMT(G1827*VLOOKUP(E1827,index!$A$1:$B$6,2,0),C1827,F1827,0,0))</f>
        <v/>
      </c>
      <c r="O1827" s="11" t="str">
        <f t="shared" si="193"/>
        <v/>
      </c>
      <c r="P1827" s="11" t="str">
        <f t="shared" si="188"/>
        <v/>
      </c>
    </row>
    <row r="1828" spans="1:16" x14ac:dyDescent="0.25">
      <c r="A1828" s="9" t="str">
        <f>IF(A1827="","",IF(B1827&lt;C1827,A1827,IF(A1827=MAX('entry data'!$B$8:$B$507),"",A1827+1)))</f>
        <v/>
      </c>
      <c r="B1828" s="9" t="str">
        <f t="shared" si="189"/>
        <v/>
      </c>
      <c r="C1828" s="9" t="str">
        <f>IF(ISERROR(VLOOKUP(A1828,'entry data'!B:G,6,0)),"",VLOOKUP(A1828,'entry data'!B:G,6,0))</f>
        <v/>
      </c>
      <c r="D1828" s="9" t="str">
        <f>IF(ISERROR(VLOOKUP(A1828,'entry data'!B:C,2,0)),"",VLOOKUP(A1828,'entry data'!B:C,2,0))</f>
        <v/>
      </c>
      <c r="E1828" s="9" t="str">
        <f>IF(ISERROR(VLOOKUP(A1828,'entry data'!B:E,4,0)),"",VLOOKUP(A1828,'entry data'!B:E,4,0))</f>
        <v/>
      </c>
      <c r="F1828" s="11" t="str">
        <f>IF(A1828="","",IF(ISERROR(VLOOKUP(A1828,'entry data'!B:F,5,0)),"",VLOOKUP(A1828,'entry data'!B:F,5,0)))</f>
        <v/>
      </c>
      <c r="G1828" s="12" t="str">
        <f>IF(A1828="","",IF(ISERROR(VLOOKUP(A1828,'entry data'!B:I,8,0)),"",VLOOKUP(A1828,'entry data'!B:I,7,0)))</f>
        <v/>
      </c>
      <c r="H1828" s="13" t="str">
        <f>IF(A1828="","",IF(B1828=1,VLOOKUP(A1828,'entry data'!B:D,3,0),I1827))</f>
        <v/>
      </c>
      <c r="I1828" s="14" t="str">
        <f>IF(A1828="","",IF(E1828="weekly",7,IF(E1828="fortnightly",14,IF(E1828="monthly",DATE(IF(MONTH(H1828)=12,YEAR(H1828)+1,YEAR(H1828)),VLOOKUP(MONTH(H1828),index!$D$2:$G$13,2,0),DAY(H1828)),
IF(E1828="quarterly",DATE(IF(MONTH(H1828)&gt;=10,YEAR(H1828)+1,YEAR(H1828)),VLOOKUP(MONTH(H1828),index!$D$2:$G$13,3,0),DAY(H1828)),
IF(E1828="halfyearly",DATE(IF(MONTH(H1828)&gt;=7,YEAR(H1828)+1,YEAR(H1828)),VLOOKUP(MONTH(H1828),index!$D$2:$G$13,4,0),DAY(H1828)),
DATE(YEAR(H1828)+1,MONTH(H1828),DAY(H1828)))))-H1828))+H1828)</f>
        <v/>
      </c>
      <c r="J1828" s="9" t="str">
        <f t="shared" si="190"/>
        <v/>
      </c>
      <c r="K1828" s="11" t="str">
        <f t="shared" si="191"/>
        <v/>
      </c>
      <c r="L1828" s="11" t="str">
        <f t="shared" si="192"/>
        <v/>
      </c>
      <c r="M1828" s="11" t="str">
        <f>IF(A1828="","",VLOOKUP(E1828,index!$A$1:$B$6,2,0)*K1828*G1828)</f>
        <v/>
      </c>
      <c r="N1828" s="11" t="str">
        <f>IF(A1828="","",-PMT(G1828*VLOOKUP(E1828,index!$A$1:$B$6,2,0),C1828,F1828,0,0))</f>
        <v/>
      </c>
      <c r="O1828" s="11" t="str">
        <f t="shared" si="193"/>
        <v/>
      </c>
      <c r="P1828" s="11" t="str">
        <f t="shared" si="188"/>
        <v/>
      </c>
    </row>
    <row r="1829" spans="1:16" x14ac:dyDescent="0.25">
      <c r="A1829" s="9" t="str">
        <f>IF(A1828="","",IF(B1828&lt;C1828,A1828,IF(A1828=MAX('entry data'!$B$8:$B$507),"",A1828+1)))</f>
        <v/>
      </c>
      <c r="B1829" s="9" t="str">
        <f t="shared" si="189"/>
        <v/>
      </c>
      <c r="C1829" s="9" t="str">
        <f>IF(ISERROR(VLOOKUP(A1829,'entry data'!B:G,6,0)),"",VLOOKUP(A1829,'entry data'!B:G,6,0))</f>
        <v/>
      </c>
      <c r="D1829" s="9" t="str">
        <f>IF(ISERROR(VLOOKUP(A1829,'entry data'!B:C,2,0)),"",VLOOKUP(A1829,'entry data'!B:C,2,0))</f>
        <v/>
      </c>
      <c r="E1829" s="9" t="str">
        <f>IF(ISERROR(VLOOKUP(A1829,'entry data'!B:E,4,0)),"",VLOOKUP(A1829,'entry data'!B:E,4,0))</f>
        <v/>
      </c>
      <c r="F1829" s="11" t="str">
        <f>IF(A1829="","",IF(ISERROR(VLOOKUP(A1829,'entry data'!B:F,5,0)),"",VLOOKUP(A1829,'entry data'!B:F,5,0)))</f>
        <v/>
      </c>
      <c r="G1829" s="12" t="str">
        <f>IF(A1829="","",IF(ISERROR(VLOOKUP(A1829,'entry data'!B:I,8,0)),"",VLOOKUP(A1829,'entry data'!B:I,7,0)))</f>
        <v/>
      </c>
      <c r="H1829" s="13" t="str">
        <f>IF(A1829="","",IF(B1829=1,VLOOKUP(A1829,'entry data'!B:D,3,0),I1828))</f>
        <v/>
      </c>
      <c r="I1829" s="14" t="str">
        <f>IF(A1829="","",IF(E1829="weekly",7,IF(E1829="fortnightly",14,IF(E1829="monthly",DATE(IF(MONTH(H1829)=12,YEAR(H1829)+1,YEAR(H1829)),VLOOKUP(MONTH(H1829),index!$D$2:$G$13,2,0),DAY(H1829)),
IF(E1829="quarterly",DATE(IF(MONTH(H1829)&gt;=10,YEAR(H1829)+1,YEAR(H1829)),VLOOKUP(MONTH(H1829),index!$D$2:$G$13,3,0),DAY(H1829)),
IF(E1829="halfyearly",DATE(IF(MONTH(H1829)&gt;=7,YEAR(H1829)+1,YEAR(H1829)),VLOOKUP(MONTH(H1829),index!$D$2:$G$13,4,0),DAY(H1829)),
DATE(YEAR(H1829)+1,MONTH(H1829),DAY(H1829)))))-H1829))+H1829)</f>
        <v/>
      </c>
      <c r="J1829" s="9" t="str">
        <f t="shared" si="190"/>
        <v/>
      </c>
      <c r="K1829" s="11" t="str">
        <f t="shared" si="191"/>
        <v/>
      </c>
      <c r="L1829" s="11" t="str">
        <f t="shared" si="192"/>
        <v/>
      </c>
      <c r="M1829" s="11" t="str">
        <f>IF(A1829="","",VLOOKUP(E1829,index!$A$1:$B$6,2,0)*K1829*G1829)</f>
        <v/>
      </c>
      <c r="N1829" s="11" t="str">
        <f>IF(A1829="","",-PMT(G1829*VLOOKUP(E1829,index!$A$1:$B$6,2,0),C1829,F1829,0,0))</f>
        <v/>
      </c>
      <c r="O1829" s="11" t="str">
        <f t="shared" si="193"/>
        <v/>
      </c>
      <c r="P1829" s="11" t="str">
        <f t="shared" si="188"/>
        <v/>
      </c>
    </row>
    <row r="1830" spans="1:16" x14ac:dyDescent="0.25">
      <c r="A1830" s="9" t="str">
        <f>IF(A1829="","",IF(B1829&lt;C1829,A1829,IF(A1829=MAX('entry data'!$B$8:$B$507),"",A1829+1)))</f>
        <v/>
      </c>
      <c r="B1830" s="9" t="str">
        <f t="shared" si="189"/>
        <v/>
      </c>
      <c r="C1830" s="9" t="str">
        <f>IF(ISERROR(VLOOKUP(A1830,'entry data'!B:G,6,0)),"",VLOOKUP(A1830,'entry data'!B:G,6,0))</f>
        <v/>
      </c>
      <c r="D1830" s="9" t="str">
        <f>IF(ISERROR(VLOOKUP(A1830,'entry data'!B:C,2,0)),"",VLOOKUP(A1830,'entry data'!B:C,2,0))</f>
        <v/>
      </c>
      <c r="E1830" s="9" t="str">
        <f>IF(ISERROR(VLOOKUP(A1830,'entry data'!B:E,4,0)),"",VLOOKUP(A1830,'entry data'!B:E,4,0))</f>
        <v/>
      </c>
      <c r="F1830" s="11" t="str">
        <f>IF(A1830="","",IF(ISERROR(VLOOKUP(A1830,'entry data'!B:F,5,0)),"",VLOOKUP(A1830,'entry data'!B:F,5,0)))</f>
        <v/>
      </c>
      <c r="G1830" s="12" t="str">
        <f>IF(A1830="","",IF(ISERROR(VLOOKUP(A1830,'entry data'!B:I,8,0)),"",VLOOKUP(A1830,'entry data'!B:I,7,0)))</f>
        <v/>
      </c>
      <c r="H1830" s="13" t="str">
        <f>IF(A1830="","",IF(B1830=1,VLOOKUP(A1830,'entry data'!B:D,3,0),I1829))</f>
        <v/>
      </c>
      <c r="I1830" s="14" t="str">
        <f>IF(A1830="","",IF(E1830="weekly",7,IF(E1830="fortnightly",14,IF(E1830="monthly",DATE(IF(MONTH(H1830)=12,YEAR(H1830)+1,YEAR(H1830)),VLOOKUP(MONTH(H1830),index!$D$2:$G$13,2,0),DAY(H1830)),
IF(E1830="quarterly",DATE(IF(MONTH(H1830)&gt;=10,YEAR(H1830)+1,YEAR(H1830)),VLOOKUP(MONTH(H1830),index!$D$2:$G$13,3,0),DAY(H1830)),
IF(E1830="halfyearly",DATE(IF(MONTH(H1830)&gt;=7,YEAR(H1830)+1,YEAR(H1830)),VLOOKUP(MONTH(H1830),index!$D$2:$G$13,4,0),DAY(H1830)),
DATE(YEAR(H1830)+1,MONTH(H1830),DAY(H1830)))))-H1830))+H1830)</f>
        <v/>
      </c>
      <c r="J1830" s="9" t="str">
        <f t="shared" si="190"/>
        <v/>
      </c>
      <c r="K1830" s="11" t="str">
        <f t="shared" si="191"/>
        <v/>
      </c>
      <c r="L1830" s="11" t="str">
        <f t="shared" si="192"/>
        <v/>
      </c>
      <c r="M1830" s="11" t="str">
        <f>IF(A1830="","",VLOOKUP(E1830,index!$A$1:$B$6,2,0)*K1830*G1830)</f>
        <v/>
      </c>
      <c r="N1830" s="11" t="str">
        <f>IF(A1830="","",-PMT(G1830*VLOOKUP(E1830,index!$A$1:$B$6,2,0),C1830,F1830,0,0))</f>
        <v/>
      </c>
      <c r="O1830" s="11" t="str">
        <f t="shared" si="193"/>
        <v/>
      </c>
      <c r="P1830" s="11" t="str">
        <f t="shared" si="188"/>
        <v/>
      </c>
    </row>
    <row r="1831" spans="1:16" x14ac:dyDescent="0.25">
      <c r="A1831" s="9" t="str">
        <f>IF(A1830="","",IF(B1830&lt;C1830,A1830,IF(A1830=MAX('entry data'!$B$8:$B$507),"",A1830+1)))</f>
        <v/>
      </c>
      <c r="B1831" s="9" t="str">
        <f t="shared" si="189"/>
        <v/>
      </c>
      <c r="C1831" s="9" t="str">
        <f>IF(ISERROR(VLOOKUP(A1831,'entry data'!B:G,6,0)),"",VLOOKUP(A1831,'entry data'!B:G,6,0))</f>
        <v/>
      </c>
      <c r="D1831" s="9" t="str">
        <f>IF(ISERROR(VLOOKUP(A1831,'entry data'!B:C,2,0)),"",VLOOKUP(A1831,'entry data'!B:C,2,0))</f>
        <v/>
      </c>
      <c r="E1831" s="9" t="str">
        <f>IF(ISERROR(VLOOKUP(A1831,'entry data'!B:E,4,0)),"",VLOOKUP(A1831,'entry data'!B:E,4,0))</f>
        <v/>
      </c>
      <c r="F1831" s="11" t="str">
        <f>IF(A1831="","",IF(ISERROR(VLOOKUP(A1831,'entry data'!B:F,5,0)),"",VLOOKUP(A1831,'entry data'!B:F,5,0)))</f>
        <v/>
      </c>
      <c r="G1831" s="12" t="str">
        <f>IF(A1831="","",IF(ISERROR(VLOOKUP(A1831,'entry data'!B:I,8,0)),"",VLOOKUP(A1831,'entry data'!B:I,7,0)))</f>
        <v/>
      </c>
      <c r="H1831" s="13" t="str">
        <f>IF(A1831="","",IF(B1831=1,VLOOKUP(A1831,'entry data'!B:D,3,0),I1830))</f>
        <v/>
      </c>
      <c r="I1831" s="14" t="str">
        <f>IF(A1831="","",IF(E1831="weekly",7,IF(E1831="fortnightly",14,IF(E1831="monthly",DATE(IF(MONTH(H1831)=12,YEAR(H1831)+1,YEAR(H1831)),VLOOKUP(MONTH(H1831),index!$D$2:$G$13,2,0),DAY(H1831)),
IF(E1831="quarterly",DATE(IF(MONTH(H1831)&gt;=10,YEAR(H1831)+1,YEAR(H1831)),VLOOKUP(MONTH(H1831),index!$D$2:$G$13,3,0),DAY(H1831)),
IF(E1831="halfyearly",DATE(IF(MONTH(H1831)&gt;=7,YEAR(H1831)+1,YEAR(H1831)),VLOOKUP(MONTH(H1831),index!$D$2:$G$13,4,0),DAY(H1831)),
DATE(YEAR(H1831)+1,MONTH(H1831),DAY(H1831)))))-H1831))+H1831)</f>
        <v/>
      </c>
      <c r="J1831" s="9" t="str">
        <f t="shared" si="190"/>
        <v/>
      </c>
      <c r="K1831" s="11" t="str">
        <f t="shared" si="191"/>
        <v/>
      </c>
      <c r="L1831" s="11" t="str">
        <f t="shared" si="192"/>
        <v/>
      </c>
      <c r="M1831" s="11" t="str">
        <f>IF(A1831="","",VLOOKUP(E1831,index!$A$1:$B$6,2,0)*K1831*G1831)</f>
        <v/>
      </c>
      <c r="N1831" s="11" t="str">
        <f>IF(A1831="","",-PMT(G1831*VLOOKUP(E1831,index!$A$1:$B$6,2,0),C1831,F1831,0,0))</f>
        <v/>
      </c>
      <c r="O1831" s="11" t="str">
        <f t="shared" si="193"/>
        <v/>
      </c>
      <c r="P1831" s="11" t="str">
        <f t="shared" si="188"/>
        <v/>
      </c>
    </row>
    <row r="1832" spans="1:16" x14ac:dyDescent="0.25">
      <c r="A1832" s="9" t="str">
        <f>IF(A1831="","",IF(B1831&lt;C1831,A1831,IF(A1831=MAX('entry data'!$B$8:$B$507),"",A1831+1)))</f>
        <v/>
      </c>
      <c r="B1832" s="9" t="str">
        <f t="shared" si="189"/>
        <v/>
      </c>
      <c r="C1832" s="9" t="str">
        <f>IF(ISERROR(VLOOKUP(A1832,'entry data'!B:G,6,0)),"",VLOOKUP(A1832,'entry data'!B:G,6,0))</f>
        <v/>
      </c>
      <c r="D1832" s="9" t="str">
        <f>IF(ISERROR(VLOOKUP(A1832,'entry data'!B:C,2,0)),"",VLOOKUP(A1832,'entry data'!B:C,2,0))</f>
        <v/>
      </c>
      <c r="E1832" s="9" t="str">
        <f>IF(ISERROR(VLOOKUP(A1832,'entry data'!B:E,4,0)),"",VLOOKUP(A1832,'entry data'!B:E,4,0))</f>
        <v/>
      </c>
      <c r="F1832" s="11" t="str">
        <f>IF(A1832="","",IF(ISERROR(VLOOKUP(A1832,'entry data'!B:F,5,0)),"",VLOOKUP(A1832,'entry data'!B:F,5,0)))</f>
        <v/>
      </c>
      <c r="G1832" s="12" t="str">
        <f>IF(A1832="","",IF(ISERROR(VLOOKUP(A1832,'entry data'!B:I,8,0)),"",VLOOKUP(A1832,'entry data'!B:I,7,0)))</f>
        <v/>
      </c>
      <c r="H1832" s="13" t="str">
        <f>IF(A1832="","",IF(B1832=1,VLOOKUP(A1832,'entry data'!B:D,3,0),I1831))</f>
        <v/>
      </c>
      <c r="I1832" s="14" t="str">
        <f>IF(A1832="","",IF(E1832="weekly",7,IF(E1832="fortnightly",14,IF(E1832="monthly",DATE(IF(MONTH(H1832)=12,YEAR(H1832)+1,YEAR(H1832)),VLOOKUP(MONTH(H1832),index!$D$2:$G$13,2,0),DAY(H1832)),
IF(E1832="quarterly",DATE(IF(MONTH(H1832)&gt;=10,YEAR(H1832)+1,YEAR(H1832)),VLOOKUP(MONTH(H1832),index!$D$2:$G$13,3,0),DAY(H1832)),
IF(E1832="halfyearly",DATE(IF(MONTH(H1832)&gt;=7,YEAR(H1832)+1,YEAR(H1832)),VLOOKUP(MONTH(H1832),index!$D$2:$G$13,4,0),DAY(H1832)),
DATE(YEAR(H1832)+1,MONTH(H1832),DAY(H1832)))))-H1832))+H1832)</f>
        <v/>
      </c>
      <c r="J1832" s="9" t="str">
        <f t="shared" si="190"/>
        <v/>
      </c>
      <c r="K1832" s="11" t="str">
        <f t="shared" si="191"/>
        <v/>
      </c>
      <c r="L1832" s="11" t="str">
        <f t="shared" si="192"/>
        <v/>
      </c>
      <c r="M1832" s="11" t="str">
        <f>IF(A1832="","",VLOOKUP(E1832,index!$A$1:$B$6,2,0)*K1832*G1832)</f>
        <v/>
      </c>
      <c r="N1832" s="11" t="str">
        <f>IF(A1832="","",-PMT(G1832*VLOOKUP(E1832,index!$A$1:$B$6,2,0),C1832,F1832,0,0))</f>
        <v/>
      </c>
      <c r="O1832" s="11" t="str">
        <f t="shared" si="193"/>
        <v/>
      </c>
      <c r="P1832" s="11" t="str">
        <f t="shared" si="188"/>
        <v/>
      </c>
    </row>
    <row r="1833" spans="1:16" x14ac:dyDescent="0.25">
      <c r="A1833" s="9" t="str">
        <f>IF(A1832="","",IF(B1832&lt;C1832,A1832,IF(A1832=MAX('entry data'!$B$8:$B$507),"",A1832+1)))</f>
        <v/>
      </c>
      <c r="B1833" s="9" t="str">
        <f t="shared" si="189"/>
        <v/>
      </c>
      <c r="C1833" s="9" t="str">
        <f>IF(ISERROR(VLOOKUP(A1833,'entry data'!B:G,6,0)),"",VLOOKUP(A1833,'entry data'!B:G,6,0))</f>
        <v/>
      </c>
      <c r="D1833" s="9" t="str">
        <f>IF(ISERROR(VLOOKUP(A1833,'entry data'!B:C,2,0)),"",VLOOKUP(A1833,'entry data'!B:C,2,0))</f>
        <v/>
      </c>
      <c r="E1833" s="9" t="str">
        <f>IF(ISERROR(VLOOKUP(A1833,'entry data'!B:E,4,0)),"",VLOOKUP(A1833,'entry data'!B:E,4,0))</f>
        <v/>
      </c>
      <c r="F1833" s="11" t="str">
        <f>IF(A1833="","",IF(ISERROR(VLOOKUP(A1833,'entry data'!B:F,5,0)),"",VLOOKUP(A1833,'entry data'!B:F,5,0)))</f>
        <v/>
      </c>
      <c r="G1833" s="12" t="str">
        <f>IF(A1833="","",IF(ISERROR(VLOOKUP(A1833,'entry data'!B:I,8,0)),"",VLOOKUP(A1833,'entry data'!B:I,7,0)))</f>
        <v/>
      </c>
      <c r="H1833" s="13" t="str">
        <f>IF(A1833="","",IF(B1833=1,VLOOKUP(A1833,'entry data'!B:D,3,0),I1832))</f>
        <v/>
      </c>
      <c r="I1833" s="14" t="str">
        <f>IF(A1833="","",IF(E1833="weekly",7,IF(E1833="fortnightly",14,IF(E1833="monthly",DATE(IF(MONTH(H1833)=12,YEAR(H1833)+1,YEAR(H1833)),VLOOKUP(MONTH(H1833),index!$D$2:$G$13,2,0),DAY(H1833)),
IF(E1833="quarterly",DATE(IF(MONTH(H1833)&gt;=10,YEAR(H1833)+1,YEAR(H1833)),VLOOKUP(MONTH(H1833),index!$D$2:$G$13,3,0),DAY(H1833)),
IF(E1833="halfyearly",DATE(IF(MONTH(H1833)&gt;=7,YEAR(H1833)+1,YEAR(H1833)),VLOOKUP(MONTH(H1833),index!$D$2:$G$13,4,0),DAY(H1833)),
DATE(YEAR(H1833)+1,MONTH(H1833),DAY(H1833)))))-H1833))+H1833)</f>
        <v/>
      </c>
      <c r="J1833" s="9" t="str">
        <f t="shared" si="190"/>
        <v/>
      </c>
      <c r="K1833" s="11" t="str">
        <f t="shared" si="191"/>
        <v/>
      </c>
      <c r="L1833" s="11" t="str">
        <f t="shared" si="192"/>
        <v/>
      </c>
      <c r="M1833" s="11" t="str">
        <f>IF(A1833="","",VLOOKUP(E1833,index!$A$1:$B$6,2,0)*K1833*G1833)</f>
        <v/>
      </c>
      <c r="N1833" s="11" t="str">
        <f>IF(A1833="","",-PMT(G1833*VLOOKUP(E1833,index!$A$1:$B$6,2,0),C1833,F1833,0,0))</f>
        <v/>
      </c>
      <c r="O1833" s="11" t="str">
        <f t="shared" si="193"/>
        <v/>
      </c>
      <c r="P1833" s="11" t="str">
        <f t="shared" si="188"/>
        <v/>
      </c>
    </row>
    <row r="1834" spans="1:16" x14ac:dyDescent="0.25">
      <c r="A1834" s="9" t="str">
        <f>IF(A1833="","",IF(B1833&lt;C1833,A1833,IF(A1833=MAX('entry data'!$B$8:$B$507),"",A1833+1)))</f>
        <v/>
      </c>
      <c r="B1834" s="9" t="str">
        <f t="shared" si="189"/>
        <v/>
      </c>
      <c r="C1834" s="9" t="str">
        <f>IF(ISERROR(VLOOKUP(A1834,'entry data'!B:G,6,0)),"",VLOOKUP(A1834,'entry data'!B:G,6,0))</f>
        <v/>
      </c>
      <c r="D1834" s="9" t="str">
        <f>IF(ISERROR(VLOOKUP(A1834,'entry data'!B:C,2,0)),"",VLOOKUP(A1834,'entry data'!B:C,2,0))</f>
        <v/>
      </c>
      <c r="E1834" s="9" t="str">
        <f>IF(ISERROR(VLOOKUP(A1834,'entry data'!B:E,4,0)),"",VLOOKUP(A1834,'entry data'!B:E,4,0))</f>
        <v/>
      </c>
      <c r="F1834" s="11" t="str">
        <f>IF(A1834="","",IF(ISERROR(VLOOKUP(A1834,'entry data'!B:F,5,0)),"",VLOOKUP(A1834,'entry data'!B:F,5,0)))</f>
        <v/>
      </c>
      <c r="G1834" s="12" t="str">
        <f>IF(A1834="","",IF(ISERROR(VLOOKUP(A1834,'entry data'!B:I,8,0)),"",VLOOKUP(A1834,'entry data'!B:I,7,0)))</f>
        <v/>
      </c>
      <c r="H1834" s="13" t="str">
        <f>IF(A1834="","",IF(B1834=1,VLOOKUP(A1834,'entry data'!B:D,3,0),I1833))</f>
        <v/>
      </c>
      <c r="I1834" s="14" t="str">
        <f>IF(A1834="","",IF(E1834="weekly",7,IF(E1834="fortnightly",14,IF(E1834="monthly",DATE(IF(MONTH(H1834)=12,YEAR(H1834)+1,YEAR(H1834)),VLOOKUP(MONTH(H1834),index!$D$2:$G$13,2,0),DAY(H1834)),
IF(E1834="quarterly",DATE(IF(MONTH(H1834)&gt;=10,YEAR(H1834)+1,YEAR(H1834)),VLOOKUP(MONTH(H1834),index!$D$2:$G$13,3,0),DAY(H1834)),
IF(E1834="halfyearly",DATE(IF(MONTH(H1834)&gt;=7,YEAR(H1834)+1,YEAR(H1834)),VLOOKUP(MONTH(H1834),index!$D$2:$G$13,4,0),DAY(H1834)),
DATE(YEAR(H1834)+1,MONTH(H1834),DAY(H1834)))))-H1834))+H1834)</f>
        <v/>
      </c>
      <c r="J1834" s="9" t="str">
        <f t="shared" si="190"/>
        <v/>
      </c>
      <c r="K1834" s="11" t="str">
        <f t="shared" si="191"/>
        <v/>
      </c>
      <c r="L1834" s="11" t="str">
        <f t="shared" si="192"/>
        <v/>
      </c>
      <c r="M1834" s="11" t="str">
        <f>IF(A1834="","",VLOOKUP(E1834,index!$A$1:$B$6,2,0)*K1834*G1834)</f>
        <v/>
      </c>
      <c r="N1834" s="11" t="str">
        <f>IF(A1834="","",-PMT(G1834*VLOOKUP(E1834,index!$A$1:$B$6,2,0),C1834,F1834,0,0))</f>
        <v/>
      </c>
      <c r="O1834" s="11" t="str">
        <f t="shared" si="193"/>
        <v/>
      </c>
      <c r="P1834" s="11" t="str">
        <f t="shared" si="188"/>
        <v/>
      </c>
    </row>
    <row r="1835" spans="1:16" x14ac:dyDescent="0.25">
      <c r="A1835" s="9" t="str">
        <f>IF(A1834="","",IF(B1834&lt;C1834,A1834,IF(A1834=MAX('entry data'!$B$8:$B$507),"",A1834+1)))</f>
        <v/>
      </c>
      <c r="B1835" s="9" t="str">
        <f t="shared" si="189"/>
        <v/>
      </c>
      <c r="C1835" s="9" t="str">
        <f>IF(ISERROR(VLOOKUP(A1835,'entry data'!B:G,6,0)),"",VLOOKUP(A1835,'entry data'!B:G,6,0))</f>
        <v/>
      </c>
      <c r="D1835" s="9" t="str">
        <f>IF(ISERROR(VLOOKUP(A1835,'entry data'!B:C,2,0)),"",VLOOKUP(A1835,'entry data'!B:C,2,0))</f>
        <v/>
      </c>
      <c r="E1835" s="9" t="str">
        <f>IF(ISERROR(VLOOKUP(A1835,'entry data'!B:E,4,0)),"",VLOOKUP(A1835,'entry data'!B:E,4,0))</f>
        <v/>
      </c>
      <c r="F1835" s="11" t="str">
        <f>IF(A1835="","",IF(ISERROR(VLOOKUP(A1835,'entry data'!B:F,5,0)),"",VLOOKUP(A1835,'entry data'!B:F,5,0)))</f>
        <v/>
      </c>
      <c r="G1835" s="12" t="str">
        <f>IF(A1835="","",IF(ISERROR(VLOOKUP(A1835,'entry data'!B:I,8,0)),"",VLOOKUP(A1835,'entry data'!B:I,7,0)))</f>
        <v/>
      </c>
      <c r="H1835" s="13" t="str">
        <f>IF(A1835="","",IF(B1835=1,VLOOKUP(A1835,'entry data'!B:D,3,0),I1834))</f>
        <v/>
      </c>
      <c r="I1835" s="14" t="str">
        <f>IF(A1835="","",IF(E1835="weekly",7,IF(E1835="fortnightly",14,IF(E1835="monthly",DATE(IF(MONTH(H1835)=12,YEAR(H1835)+1,YEAR(H1835)),VLOOKUP(MONTH(H1835),index!$D$2:$G$13,2,0),DAY(H1835)),
IF(E1835="quarterly",DATE(IF(MONTH(H1835)&gt;=10,YEAR(H1835)+1,YEAR(H1835)),VLOOKUP(MONTH(H1835),index!$D$2:$G$13,3,0),DAY(H1835)),
IF(E1835="halfyearly",DATE(IF(MONTH(H1835)&gt;=7,YEAR(H1835)+1,YEAR(H1835)),VLOOKUP(MONTH(H1835),index!$D$2:$G$13,4,0),DAY(H1835)),
DATE(YEAR(H1835)+1,MONTH(H1835),DAY(H1835)))))-H1835))+H1835)</f>
        <v/>
      </c>
      <c r="J1835" s="9" t="str">
        <f t="shared" si="190"/>
        <v/>
      </c>
      <c r="K1835" s="11" t="str">
        <f t="shared" si="191"/>
        <v/>
      </c>
      <c r="L1835" s="11" t="str">
        <f t="shared" si="192"/>
        <v/>
      </c>
      <c r="M1835" s="11" t="str">
        <f>IF(A1835="","",VLOOKUP(E1835,index!$A$1:$B$6,2,0)*K1835*G1835)</f>
        <v/>
      </c>
      <c r="N1835" s="11" t="str">
        <f>IF(A1835="","",-PMT(G1835*VLOOKUP(E1835,index!$A$1:$B$6,2,0),C1835,F1835,0,0))</f>
        <v/>
      </c>
      <c r="O1835" s="11" t="str">
        <f t="shared" si="193"/>
        <v/>
      </c>
      <c r="P1835" s="11" t="str">
        <f t="shared" si="188"/>
        <v/>
      </c>
    </row>
    <row r="1836" spans="1:16" x14ac:dyDescent="0.25">
      <c r="A1836" s="9" t="str">
        <f>IF(A1835="","",IF(B1835&lt;C1835,A1835,IF(A1835=MAX('entry data'!$B$8:$B$507),"",A1835+1)))</f>
        <v/>
      </c>
      <c r="B1836" s="9" t="str">
        <f t="shared" si="189"/>
        <v/>
      </c>
      <c r="C1836" s="9" t="str">
        <f>IF(ISERROR(VLOOKUP(A1836,'entry data'!B:G,6,0)),"",VLOOKUP(A1836,'entry data'!B:G,6,0))</f>
        <v/>
      </c>
      <c r="D1836" s="9" t="str">
        <f>IF(ISERROR(VLOOKUP(A1836,'entry data'!B:C,2,0)),"",VLOOKUP(A1836,'entry data'!B:C,2,0))</f>
        <v/>
      </c>
      <c r="E1836" s="9" t="str">
        <f>IF(ISERROR(VLOOKUP(A1836,'entry data'!B:E,4,0)),"",VLOOKUP(A1836,'entry data'!B:E,4,0))</f>
        <v/>
      </c>
      <c r="F1836" s="11" t="str">
        <f>IF(A1836="","",IF(ISERROR(VLOOKUP(A1836,'entry data'!B:F,5,0)),"",VLOOKUP(A1836,'entry data'!B:F,5,0)))</f>
        <v/>
      </c>
      <c r="G1836" s="12" t="str">
        <f>IF(A1836="","",IF(ISERROR(VLOOKUP(A1836,'entry data'!B:I,8,0)),"",VLOOKUP(A1836,'entry data'!B:I,7,0)))</f>
        <v/>
      </c>
      <c r="H1836" s="13" t="str">
        <f>IF(A1836="","",IF(B1836=1,VLOOKUP(A1836,'entry data'!B:D,3,0),I1835))</f>
        <v/>
      </c>
      <c r="I1836" s="14" t="str">
        <f>IF(A1836="","",IF(E1836="weekly",7,IF(E1836="fortnightly",14,IF(E1836="monthly",DATE(IF(MONTH(H1836)=12,YEAR(H1836)+1,YEAR(H1836)),VLOOKUP(MONTH(H1836),index!$D$2:$G$13,2,0),DAY(H1836)),
IF(E1836="quarterly",DATE(IF(MONTH(H1836)&gt;=10,YEAR(H1836)+1,YEAR(H1836)),VLOOKUP(MONTH(H1836),index!$D$2:$G$13,3,0),DAY(H1836)),
IF(E1836="halfyearly",DATE(IF(MONTH(H1836)&gt;=7,YEAR(H1836)+1,YEAR(H1836)),VLOOKUP(MONTH(H1836),index!$D$2:$G$13,4,0),DAY(H1836)),
DATE(YEAR(H1836)+1,MONTH(H1836),DAY(H1836)))))-H1836))+H1836)</f>
        <v/>
      </c>
      <c r="J1836" s="9" t="str">
        <f t="shared" si="190"/>
        <v/>
      </c>
      <c r="K1836" s="11" t="str">
        <f t="shared" si="191"/>
        <v/>
      </c>
      <c r="L1836" s="11" t="str">
        <f t="shared" si="192"/>
        <v/>
      </c>
      <c r="M1836" s="11" t="str">
        <f>IF(A1836="","",VLOOKUP(E1836,index!$A$1:$B$6,2,0)*K1836*G1836)</f>
        <v/>
      </c>
      <c r="N1836" s="11" t="str">
        <f>IF(A1836="","",-PMT(G1836*VLOOKUP(E1836,index!$A$1:$B$6,2,0),C1836,F1836,0,0))</f>
        <v/>
      </c>
      <c r="O1836" s="11" t="str">
        <f t="shared" si="193"/>
        <v/>
      </c>
      <c r="P1836" s="11" t="str">
        <f t="shared" si="188"/>
        <v/>
      </c>
    </row>
    <row r="1837" spans="1:16" x14ac:dyDescent="0.25">
      <c r="A1837" s="9" t="str">
        <f>IF(A1836="","",IF(B1836&lt;C1836,A1836,IF(A1836=MAX('entry data'!$B$8:$B$507),"",A1836+1)))</f>
        <v/>
      </c>
      <c r="B1837" s="9" t="str">
        <f t="shared" si="189"/>
        <v/>
      </c>
      <c r="C1837" s="9" t="str">
        <f>IF(ISERROR(VLOOKUP(A1837,'entry data'!B:G,6,0)),"",VLOOKUP(A1837,'entry data'!B:G,6,0))</f>
        <v/>
      </c>
      <c r="D1837" s="9" t="str">
        <f>IF(ISERROR(VLOOKUP(A1837,'entry data'!B:C,2,0)),"",VLOOKUP(A1837,'entry data'!B:C,2,0))</f>
        <v/>
      </c>
      <c r="E1837" s="9" t="str">
        <f>IF(ISERROR(VLOOKUP(A1837,'entry data'!B:E,4,0)),"",VLOOKUP(A1837,'entry data'!B:E,4,0))</f>
        <v/>
      </c>
      <c r="F1837" s="11" t="str">
        <f>IF(A1837="","",IF(ISERROR(VLOOKUP(A1837,'entry data'!B:F,5,0)),"",VLOOKUP(A1837,'entry data'!B:F,5,0)))</f>
        <v/>
      </c>
      <c r="G1837" s="12" t="str">
        <f>IF(A1837="","",IF(ISERROR(VLOOKUP(A1837,'entry data'!B:I,8,0)),"",VLOOKUP(A1837,'entry data'!B:I,7,0)))</f>
        <v/>
      </c>
      <c r="H1837" s="13" t="str">
        <f>IF(A1837="","",IF(B1837=1,VLOOKUP(A1837,'entry data'!B:D,3,0),I1836))</f>
        <v/>
      </c>
      <c r="I1837" s="14" t="str">
        <f>IF(A1837="","",IF(E1837="weekly",7,IF(E1837="fortnightly",14,IF(E1837="monthly",DATE(IF(MONTH(H1837)=12,YEAR(H1837)+1,YEAR(H1837)),VLOOKUP(MONTH(H1837),index!$D$2:$G$13,2,0),DAY(H1837)),
IF(E1837="quarterly",DATE(IF(MONTH(H1837)&gt;=10,YEAR(H1837)+1,YEAR(H1837)),VLOOKUP(MONTH(H1837),index!$D$2:$G$13,3,0),DAY(H1837)),
IF(E1837="halfyearly",DATE(IF(MONTH(H1837)&gt;=7,YEAR(H1837)+1,YEAR(H1837)),VLOOKUP(MONTH(H1837),index!$D$2:$G$13,4,0),DAY(H1837)),
DATE(YEAR(H1837)+1,MONTH(H1837),DAY(H1837)))))-H1837))+H1837)</f>
        <v/>
      </c>
      <c r="J1837" s="9" t="str">
        <f t="shared" si="190"/>
        <v/>
      </c>
      <c r="K1837" s="11" t="str">
        <f t="shared" si="191"/>
        <v/>
      </c>
      <c r="L1837" s="11" t="str">
        <f t="shared" si="192"/>
        <v/>
      </c>
      <c r="M1837" s="11" t="str">
        <f>IF(A1837="","",VLOOKUP(E1837,index!$A$1:$B$6,2,0)*K1837*G1837)</f>
        <v/>
      </c>
      <c r="N1837" s="11" t="str">
        <f>IF(A1837="","",-PMT(G1837*VLOOKUP(E1837,index!$A$1:$B$6,2,0),C1837,F1837,0,0))</f>
        <v/>
      </c>
      <c r="O1837" s="11" t="str">
        <f t="shared" si="193"/>
        <v/>
      </c>
      <c r="P1837" s="11" t="str">
        <f t="shared" si="188"/>
        <v/>
      </c>
    </row>
    <row r="1838" spans="1:16" x14ac:dyDescent="0.25">
      <c r="A1838" s="9" t="str">
        <f>IF(A1837="","",IF(B1837&lt;C1837,A1837,IF(A1837=MAX('entry data'!$B$8:$B$507),"",A1837+1)))</f>
        <v/>
      </c>
      <c r="B1838" s="9" t="str">
        <f t="shared" si="189"/>
        <v/>
      </c>
      <c r="C1838" s="9" t="str">
        <f>IF(ISERROR(VLOOKUP(A1838,'entry data'!B:G,6,0)),"",VLOOKUP(A1838,'entry data'!B:G,6,0))</f>
        <v/>
      </c>
      <c r="D1838" s="9" t="str">
        <f>IF(ISERROR(VLOOKUP(A1838,'entry data'!B:C,2,0)),"",VLOOKUP(A1838,'entry data'!B:C,2,0))</f>
        <v/>
      </c>
      <c r="E1838" s="9" t="str">
        <f>IF(ISERROR(VLOOKUP(A1838,'entry data'!B:E,4,0)),"",VLOOKUP(A1838,'entry data'!B:E,4,0))</f>
        <v/>
      </c>
      <c r="F1838" s="11" t="str">
        <f>IF(A1838="","",IF(ISERROR(VLOOKUP(A1838,'entry data'!B:F,5,0)),"",VLOOKUP(A1838,'entry data'!B:F,5,0)))</f>
        <v/>
      </c>
      <c r="G1838" s="12" t="str">
        <f>IF(A1838="","",IF(ISERROR(VLOOKUP(A1838,'entry data'!B:I,8,0)),"",VLOOKUP(A1838,'entry data'!B:I,7,0)))</f>
        <v/>
      </c>
      <c r="H1838" s="13" t="str">
        <f>IF(A1838="","",IF(B1838=1,VLOOKUP(A1838,'entry data'!B:D,3,0),I1837))</f>
        <v/>
      </c>
      <c r="I1838" s="14" t="str">
        <f>IF(A1838="","",IF(E1838="weekly",7,IF(E1838="fortnightly",14,IF(E1838="monthly",DATE(IF(MONTH(H1838)=12,YEAR(H1838)+1,YEAR(H1838)),VLOOKUP(MONTH(H1838),index!$D$2:$G$13,2,0),DAY(H1838)),
IF(E1838="quarterly",DATE(IF(MONTH(H1838)&gt;=10,YEAR(H1838)+1,YEAR(H1838)),VLOOKUP(MONTH(H1838),index!$D$2:$G$13,3,0),DAY(H1838)),
IF(E1838="halfyearly",DATE(IF(MONTH(H1838)&gt;=7,YEAR(H1838)+1,YEAR(H1838)),VLOOKUP(MONTH(H1838),index!$D$2:$G$13,4,0),DAY(H1838)),
DATE(YEAR(H1838)+1,MONTH(H1838),DAY(H1838)))))-H1838))+H1838)</f>
        <v/>
      </c>
      <c r="J1838" s="9" t="str">
        <f t="shared" si="190"/>
        <v/>
      </c>
      <c r="K1838" s="11" t="str">
        <f t="shared" si="191"/>
        <v/>
      </c>
      <c r="L1838" s="11" t="str">
        <f t="shared" si="192"/>
        <v/>
      </c>
      <c r="M1838" s="11" t="str">
        <f>IF(A1838="","",VLOOKUP(E1838,index!$A$1:$B$6,2,0)*K1838*G1838)</f>
        <v/>
      </c>
      <c r="N1838" s="11" t="str">
        <f>IF(A1838="","",-PMT(G1838*VLOOKUP(E1838,index!$A$1:$B$6,2,0),C1838,F1838,0,0))</f>
        <v/>
      </c>
      <c r="O1838" s="11" t="str">
        <f t="shared" si="193"/>
        <v/>
      </c>
      <c r="P1838" s="11" t="str">
        <f t="shared" si="188"/>
        <v/>
      </c>
    </row>
    <row r="1839" spans="1:16" x14ac:dyDescent="0.25">
      <c r="A1839" s="9" t="str">
        <f>IF(A1838="","",IF(B1838&lt;C1838,A1838,IF(A1838=MAX('entry data'!$B$8:$B$507),"",A1838+1)))</f>
        <v/>
      </c>
      <c r="B1839" s="9" t="str">
        <f t="shared" si="189"/>
        <v/>
      </c>
      <c r="C1839" s="9" t="str">
        <f>IF(ISERROR(VLOOKUP(A1839,'entry data'!B:G,6,0)),"",VLOOKUP(A1839,'entry data'!B:G,6,0))</f>
        <v/>
      </c>
      <c r="D1839" s="9" t="str">
        <f>IF(ISERROR(VLOOKUP(A1839,'entry data'!B:C,2,0)),"",VLOOKUP(A1839,'entry data'!B:C,2,0))</f>
        <v/>
      </c>
      <c r="E1839" s="9" t="str">
        <f>IF(ISERROR(VLOOKUP(A1839,'entry data'!B:E,4,0)),"",VLOOKUP(A1839,'entry data'!B:E,4,0))</f>
        <v/>
      </c>
      <c r="F1839" s="11" t="str">
        <f>IF(A1839="","",IF(ISERROR(VLOOKUP(A1839,'entry data'!B:F,5,0)),"",VLOOKUP(A1839,'entry data'!B:F,5,0)))</f>
        <v/>
      </c>
      <c r="G1839" s="12" t="str">
        <f>IF(A1839="","",IF(ISERROR(VLOOKUP(A1839,'entry data'!B:I,8,0)),"",VLOOKUP(A1839,'entry data'!B:I,7,0)))</f>
        <v/>
      </c>
      <c r="H1839" s="13" t="str">
        <f>IF(A1839="","",IF(B1839=1,VLOOKUP(A1839,'entry data'!B:D,3,0),I1838))</f>
        <v/>
      </c>
      <c r="I1839" s="14" t="str">
        <f>IF(A1839="","",IF(E1839="weekly",7,IF(E1839="fortnightly",14,IF(E1839="monthly",DATE(IF(MONTH(H1839)=12,YEAR(H1839)+1,YEAR(H1839)),VLOOKUP(MONTH(H1839),index!$D$2:$G$13,2,0),DAY(H1839)),
IF(E1839="quarterly",DATE(IF(MONTH(H1839)&gt;=10,YEAR(H1839)+1,YEAR(H1839)),VLOOKUP(MONTH(H1839),index!$D$2:$G$13,3,0),DAY(H1839)),
IF(E1839="halfyearly",DATE(IF(MONTH(H1839)&gt;=7,YEAR(H1839)+1,YEAR(H1839)),VLOOKUP(MONTH(H1839),index!$D$2:$G$13,4,0),DAY(H1839)),
DATE(YEAR(H1839)+1,MONTH(H1839),DAY(H1839)))))-H1839))+H1839)</f>
        <v/>
      </c>
      <c r="J1839" s="9" t="str">
        <f t="shared" si="190"/>
        <v/>
      </c>
      <c r="K1839" s="11" t="str">
        <f t="shared" si="191"/>
        <v/>
      </c>
      <c r="L1839" s="11" t="str">
        <f t="shared" si="192"/>
        <v/>
      </c>
      <c r="M1839" s="11" t="str">
        <f>IF(A1839="","",VLOOKUP(E1839,index!$A$1:$B$6,2,0)*K1839*G1839)</f>
        <v/>
      </c>
      <c r="N1839" s="11" t="str">
        <f>IF(A1839="","",-PMT(G1839*VLOOKUP(E1839,index!$A$1:$B$6,2,0),C1839,F1839,0,0))</f>
        <v/>
      </c>
      <c r="O1839" s="11" t="str">
        <f t="shared" si="193"/>
        <v/>
      </c>
      <c r="P1839" s="11" t="str">
        <f t="shared" si="188"/>
        <v/>
      </c>
    </row>
    <row r="1840" spans="1:16" x14ac:dyDescent="0.25">
      <c r="A1840" s="9" t="str">
        <f>IF(A1839="","",IF(B1839&lt;C1839,A1839,IF(A1839=MAX('entry data'!$B$8:$B$507),"",A1839+1)))</f>
        <v/>
      </c>
      <c r="B1840" s="9" t="str">
        <f t="shared" si="189"/>
        <v/>
      </c>
      <c r="C1840" s="9" t="str">
        <f>IF(ISERROR(VLOOKUP(A1840,'entry data'!B:G,6,0)),"",VLOOKUP(A1840,'entry data'!B:G,6,0))</f>
        <v/>
      </c>
      <c r="D1840" s="9" t="str">
        <f>IF(ISERROR(VLOOKUP(A1840,'entry data'!B:C,2,0)),"",VLOOKUP(A1840,'entry data'!B:C,2,0))</f>
        <v/>
      </c>
      <c r="E1840" s="9" t="str">
        <f>IF(ISERROR(VLOOKUP(A1840,'entry data'!B:E,4,0)),"",VLOOKUP(A1840,'entry data'!B:E,4,0))</f>
        <v/>
      </c>
      <c r="F1840" s="11" t="str">
        <f>IF(A1840="","",IF(ISERROR(VLOOKUP(A1840,'entry data'!B:F,5,0)),"",VLOOKUP(A1840,'entry data'!B:F,5,0)))</f>
        <v/>
      </c>
      <c r="G1840" s="12" t="str">
        <f>IF(A1840="","",IF(ISERROR(VLOOKUP(A1840,'entry data'!B:I,8,0)),"",VLOOKUP(A1840,'entry data'!B:I,7,0)))</f>
        <v/>
      </c>
      <c r="H1840" s="13" t="str">
        <f>IF(A1840="","",IF(B1840=1,VLOOKUP(A1840,'entry data'!B:D,3,0),I1839))</f>
        <v/>
      </c>
      <c r="I1840" s="14" t="str">
        <f>IF(A1840="","",IF(E1840="weekly",7,IF(E1840="fortnightly",14,IF(E1840="monthly",DATE(IF(MONTH(H1840)=12,YEAR(H1840)+1,YEAR(H1840)),VLOOKUP(MONTH(H1840),index!$D$2:$G$13,2,0),DAY(H1840)),
IF(E1840="quarterly",DATE(IF(MONTH(H1840)&gt;=10,YEAR(H1840)+1,YEAR(H1840)),VLOOKUP(MONTH(H1840),index!$D$2:$G$13,3,0),DAY(H1840)),
IF(E1840="halfyearly",DATE(IF(MONTH(H1840)&gt;=7,YEAR(H1840)+1,YEAR(H1840)),VLOOKUP(MONTH(H1840),index!$D$2:$G$13,4,0),DAY(H1840)),
DATE(YEAR(H1840)+1,MONTH(H1840),DAY(H1840)))))-H1840))+H1840)</f>
        <v/>
      </c>
      <c r="J1840" s="9" t="str">
        <f t="shared" si="190"/>
        <v/>
      </c>
      <c r="K1840" s="11" t="str">
        <f t="shared" si="191"/>
        <v/>
      </c>
      <c r="L1840" s="11" t="str">
        <f t="shared" si="192"/>
        <v/>
      </c>
      <c r="M1840" s="11" t="str">
        <f>IF(A1840="","",VLOOKUP(E1840,index!$A$1:$B$6,2,0)*K1840*G1840)</f>
        <v/>
      </c>
      <c r="N1840" s="11" t="str">
        <f>IF(A1840="","",-PMT(G1840*VLOOKUP(E1840,index!$A$1:$B$6,2,0),C1840,F1840,0,0))</f>
        <v/>
      </c>
      <c r="O1840" s="11" t="str">
        <f t="shared" si="193"/>
        <v/>
      </c>
      <c r="P1840" s="11" t="str">
        <f t="shared" si="188"/>
        <v/>
      </c>
    </row>
    <row r="1841" spans="1:16" x14ac:dyDescent="0.25">
      <c r="A1841" s="9" t="str">
        <f>IF(A1840="","",IF(B1840&lt;C1840,A1840,IF(A1840=MAX('entry data'!$B$8:$B$507),"",A1840+1)))</f>
        <v/>
      </c>
      <c r="B1841" s="9" t="str">
        <f t="shared" si="189"/>
        <v/>
      </c>
      <c r="C1841" s="9" t="str">
        <f>IF(ISERROR(VLOOKUP(A1841,'entry data'!B:G,6,0)),"",VLOOKUP(A1841,'entry data'!B:G,6,0))</f>
        <v/>
      </c>
      <c r="D1841" s="9" t="str">
        <f>IF(ISERROR(VLOOKUP(A1841,'entry data'!B:C,2,0)),"",VLOOKUP(A1841,'entry data'!B:C,2,0))</f>
        <v/>
      </c>
      <c r="E1841" s="9" t="str">
        <f>IF(ISERROR(VLOOKUP(A1841,'entry data'!B:E,4,0)),"",VLOOKUP(A1841,'entry data'!B:E,4,0))</f>
        <v/>
      </c>
      <c r="F1841" s="11" t="str">
        <f>IF(A1841="","",IF(ISERROR(VLOOKUP(A1841,'entry data'!B:F,5,0)),"",VLOOKUP(A1841,'entry data'!B:F,5,0)))</f>
        <v/>
      </c>
      <c r="G1841" s="12" t="str">
        <f>IF(A1841="","",IF(ISERROR(VLOOKUP(A1841,'entry data'!B:I,8,0)),"",VLOOKUP(A1841,'entry data'!B:I,7,0)))</f>
        <v/>
      </c>
      <c r="H1841" s="13" t="str">
        <f>IF(A1841="","",IF(B1841=1,VLOOKUP(A1841,'entry data'!B:D,3,0),I1840))</f>
        <v/>
      </c>
      <c r="I1841" s="14" t="str">
        <f>IF(A1841="","",IF(E1841="weekly",7,IF(E1841="fortnightly",14,IF(E1841="monthly",DATE(IF(MONTH(H1841)=12,YEAR(H1841)+1,YEAR(H1841)),VLOOKUP(MONTH(H1841),index!$D$2:$G$13,2,0),DAY(H1841)),
IF(E1841="quarterly",DATE(IF(MONTH(H1841)&gt;=10,YEAR(H1841)+1,YEAR(H1841)),VLOOKUP(MONTH(H1841),index!$D$2:$G$13,3,0),DAY(H1841)),
IF(E1841="halfyearly",DATE(IF(MONTH(H1841)&gt;=7,YEAR(H1841)+1,YEAR(H1841)),VLOOKUP(MONTH(H1841),index!$D$2:$G$13,4,0),DAY(H1841)),
DATE(YEAR(H1841)+1,MONTH(H1841),DAY(H1841)))))-H1841))+H1841)</f>
        <v/>
      </c>
      <c r="J1841" s="9" t="str">
        <f t="shared" si="190"/>
        <v/>
      </c>
      <c r="K1841" s="11" t="str">
        <f t="shared" si="191"/>
        <v/>
      </c>
      <c r="L1841" s="11" t="str">
        <f t="shared" si="192"/>
        <v/>
      </c>
      <c r="M1841" s="11" t="str">
        <f>IF(A1841="","",VLOOKUP(E1841,index!$A$1:$B$6,2,0)*K1841*G1841)</f>
        <v/>
      </c>
      <c r="N1841" s="11" t="str">
        <f>IF(A1841="","",-PMT(G1841*VLOOKUP(E1841,index!$A$1:$B$6,2,0),C1841,F1841,0,0))</f>
        <v/>
      </c>
      <c r="O1841" s="11" t="str">
        <f t="shared" si="193"/>
        <v/>
      </c>
      <c r="P1841" s="11" t="str">
        <f t="shared" si="188"/>
        <v/>
      </c>
    </row>
    <row r="1842" spans="1:16" x14ac:dyDescent="0.25">
      <c r="A1842" s="9" t="str">
        <f>IF(A1841="","",IF(B1841&lt;C1841,A1841,IF(A1841=MAX('entry data'!$B$8:$B$507),"",A1841+1)))</f>
        <v/>
      </c>
      <c r="B1842" s="9" t="str">
        <f t="shared" si="189"/>
        <v/>
      </c>
      <c r="C1842" s="9" t="str">
        <f>IF(ISERROR(VLOOKUP(A1842,'entry data'!B:G,6,0)),"",VLOOKUP(A1842,'entry data'!B:G,6,0))</f>
        <v/>
      </c>
      <c r="D1842" s="9" t="str">
        <f>IF(ISERROR(VLOOKUP(A1842,'entry data'!B:C,2,0)),"",VLOOKUP(A1842,'entry data'!B:C,2,0))</f>
        <v/>
      </c>
      <c r="E1842" s="9" t="str">
        <f>IF(ISERROR(VLOOKUP(A1842,'entry data'!B:E,4,0)),"",VLOOKUP(A1842,'entry data'!B:E,4,0))</f>
        <v/>
      </c>
      <c r="F1842" s="11" t="str">
        <f>IF(A1842="","",IF(ISERROR(VLOOKUP(A1842,'entry data'!B:F,5,0)),"",VLOOKUP(A1842,'entry data'!B:F,5,0)))</f>
        <v/>
      </c>
      <c r="G1842" s="12" t="str">
        <f>IF(A1842="","",IF(ISERROR(VLOOKUP(A1842,'entry data'!B:I,8,0)),"",VLOOKUP(A1842,'entry data'!B:I,7,0)))</f>
        <v/>
      </c>
      <c r="H1842" s="13" t="str">
        <f>IF(A1842="","",IF(B1842=1,VLOOKUP(A1842,'entry data'!B:D,3,0),I1841))</f>
        <v/>
      </c>
      <c r="I1842" s="14" t="str">
        <f>IF(A1842="","",IF(E1842="weekly",7,IF(E1842="fortnightly",14,IF(E1842="monthly",DATE(IF(MONTH(H1842)=12,YEAR(H1842)+1,YEAR(H1842)),VLOOKUP(MONTH(H1842),index!$D$2:$G$13,2,0),DAY(H1842)),
IF(E1842="quarterly",DATE(IF(MONTH(H1842)&gt;=10,YEAR(H1842)+1,YEAR(H1842)),VLOOKUP(MONTH(H1842),index!$D$2:$G$13,3,0),DAY(H1842)),
IF(E1842="halfyearly",DATE(IF(MONTH(H1842)&gt;=7,YEAR(H1842)+1,YEAR(H1842)),VLOOKUP(MONTH(H1842),index!$D$2:$G$13,4,0),DAY(H1842)),
DATE(YEAR(H1842)+1,MONTH(H1842),DAY(H1842)))))-H1842))+H1842)</f>
        <v/>
      </c>
      <c r="J1842" s="9" t="str">
        <f t="shared" si="190"/>
        <v/>
      </c>
      <c r="K1842" s="11" t="str">
        <f t="shared" si="191"/>
        <v/>
      </c>
      <c r="L1842" s="11" t="str">
        <f t="shared" si="192"/>
        <v/>
      </c>
      <c r="M1842" s="11" t="str">
        <f>IF(A1842="","",VLOOKUP(E1842,index!$A$1:$B$6,2,0)*K1842*G1842)</f>
        <v/>
      </c>
      <c r="N1842" s="11" t="str">
        <f>IF(A1842="","",-PMT(G1842*VLOOKUP(E1842,index!$A$1:$B$6,2,0),C1842,F1842,0,0))</f>
        <v/>
      </c>
      <c r="O1842" s="11" t="str">
        <f t="shared" si="193"/>
        <v/>
      </c>
      <c r="P1842" s="11" t="str">
        <f t="shared" si="188"/>
        <v/>
      </c>
    </row>
    <row r="1843" spans="1:16" x14ac:dyDescent="0.25">
      <c r="A1843" s="9" t="str">
        <f>IF(A1842="","",IF(B1842&lt;C1842,A1842,IF(A1842=MAX('entry data'!$B$8:$B$507),"",A1842+1)))</f>
        <v/>
      </c>
      <c r="B1843" s="9" t="str">
        <f t="shared" si="189"/>
        <v/>
      </c>
      <c r="C1843" s="9" t="str">
        <f>IF(ISERROR(VLOOKUP(A1843,'entry data'!B:G,6,0)),"",VLOOKUP(A1843,'entry data'!B:G,6,0))</f>
        <v/>
      </c>
      <c r="D1843" s="9" t="str">
        <f>IF(ISERROR(VLOOKUP(A1843,'entry data'!B:C,2,0)),"",VLOOKUP(A1843,'entry data'!B:C,2,0))</f>
        <v/>
      </c>
      <c r="E1843" s="9" t="str">
        <f>IF(ISERROR(VLOOKUP(A1843,'entry data'!B:E,4,0)),"",VLOOKUP(A1843,'entry data'!B:E,4,0))</f>
        <v/>
      </c>
      <c r="F1843" s="11" t="str">
        <f>IF(A1843="","",IF(ISERROR(VLOOKUP(A1843,'entry data'!B:F,5,0)),"",VLOOKUP(A1843,'entry data'!B:F,5,0)))</f>
        <v/>
      </c>
      <c r="G1843" s="12" t="str">
        <f>IF(A1843="","",IF(ISERROR(VLOOKUP(A1843,'entry data'!B:I,8,0)),"",VLOOKUP(A1843,'entry data'!B:I,7,0)))</f>
        <v/>
      </c>
      <c r="H1843" s="13" t="str">
        <f>IF(A1843="","",IF(B1843=1,VLOOKUP(A1843,'entry data'!B:D,3,0),I1842))</f>
        <v/>
      </c>
      <c r="I1843" s="14" t="str">
        <f>IF(A1843="","",IF(E1843="weekly",7,IF(E1843="fortnightly",14,IF(E1843="monthly",DATE(IF(MONTH(H1843)=12,YEAR(H1843)+1,YEAR(H1843)),VLOOKUP(MONTH(H1843),index!$D$2:$G$13,2,0),DAY(H1843)),
IF(E1843="quarterly",DATE(IF(MONTH(H1843)&gt;=10,YEAR(H1843)+1,YEAR(H1843)),VLOOKUP(MONTH(H1843),index!$D$2:$G$13,3,0),DAY(H1843)),
IF(E1843="halfyearly",DATE(IF(MONTH(H1843)&gt;=7,YEAR(H1843)+1,YEAR(H1843)),VLOOKUP(MONTH(H1843),index!$D$2:$G$13,4,0),DAY(H1843)),
DATE(YEAR(H1843)+1,MONTH(H1843),DAY(H1843)))))-H1843))+H1843)</f>
        <v/>
      </c>
      <c r="J1843" s="9" t="str">
        <f t="shared" si="190"/>
        <v/>
      </c>
      <c r="K1843" s="11" t="str">
        <f t="shared" si="191"/>
        <v/>
      </c>
      <c r="L1843" s="11" t="str">
        <f t="shared" si="192"/>
        <v/>
      </c>
      <c r="M1843" s="11" t="str">
        <f>IF(A1843="","",VLOOKUP(E1843,index!$A$1:$B$6,2,0)*K1843*G1843)</f>
        <v/>
      </c>
      <c r="N1843" s="11" t="str">
        <f>IF(A1843="","",-PMT(G1843*VLOOKUP(E1843,index!$A$1:$B$6,2,0),C1843,F1843,0,0))</f>
        <v/>
      </c>
      <c r="O1843" s="11" t="str">
        <f t="shared" si="193"/>
        <v/>
      </c>
      <c r="P1843" s="11" t="str">
        <f t="shared" si="188"/>
        <v/>
      </c>
    </row>
    <row r="1844" spans="1:16" x14ac:dyDescent="0.25">
      <c r="A1844" s="9" t="str">
        <f>IF(A1843="","",IF(B1843&lt;C1843,A1843,IF(A1843=MAX('entry data'!$B$8:$B$507),"",A1843+1)))</f>
        <v/>
      </c>
      <c r="B1844" s="9" t="str">
        <f t="shared" si="189"/>
        <v/>
      </c>
      <c r="C1844" s="9" t="str">
        <f>IF(ISERROR(VLOOKUP(A1844,'entry data'!B:G,6,0)),"",VLOOKUP(A1844,'entry data'!B:G,6,0))</f>
        <v/>
      </c>
      <c r="D1844" s="9" t="str">
        <f>IF(ISERROR(VLOOKUP(A1844,'entry data'!B:C,2,0)),"",VLOOKUP(A1844,'entry data'!B:C,2,0))</f>
        <v/>
      </c>
      <c r="E1844" s="9" t="str">
        <f>IF(ISERROR(VLOOKUP(A1844,'entry data'!B:E,4,0)),"",VLOOKUP(A1844,'entry data'!B:E,4,0))</f>
        <v/>
      </c>
      <c r="F1844" s="11" t="str">
        <f>IF(A1844="","",IF(ISERROR(VLOOKUP(A1844,'entry data'!B:F,5,0)),"",VLOOKUP(A1844,'entry data'!B:F,5,0)))</f>
        <v/>
      </c>
      <c r="G1844" s="12" t="str">
        <f>IF(A1844="","",IF(ISERROR(VLOOKUP(A1844,'entry data'!B:I,8,0)),"",VLOOKUP(A1844,'entry data'!B:I,7,0)))</f>
        <v/>
      </c>
      <c r="H1844" s="13" t="str">
        <f>IF(A1844="","",IF(B1844=1,VLOOKUP(A1844,'entry data'!B:D,3,0),I1843))</f>
        <v/>
      </c>
      <c r="I1844" s="14" t="str">
        <f>IF(A1844="","",IF(E1844="weekly",7,IF(E1844="fortnightly",14,IF(E1844="monthly",DATE(IF(MONTH(H1844)=12,YEAR(H1844)+1,YEAR(H1844)),VLOOKUP(MONTH(H1844),index!$D$2:$G$13,2,0),DAY(H1844)),
IF(E1844="quarterly",DATE(IF(MONTH(H1844)&gt;=10,YEAR(H1844)+1,YEAR(H1844)),VLOOKUP(MONTH(H1844),index!$D$2:$G$13,3,0),DAY(H1844)),
IF(E1844="halfyearly",DATE(IF(MONTH(H1844)&gt;=7,YEAR(H1844)+1,YEAR(H1844)),VLOOKUP(MONTH(H1844),index!$D$2:$G$13,4,0),DAY(H1844)),
DATE(YEAR(H1844)+1,MONTH(H1844),DAY(H1844)))))-H1844))+H1844)</f>
        <v/>
      </c>
      <c r="J1844" s="9" t="str">
        <f t="shared" si="190"/>
        <v/>
      </c>
      <c r="K1844" s="11" t="str">
        <f t="shared" si="191"/>
        <v/>
      </c>
      <c r="L1844" s="11" t="str">
        <f t="shared" si="192"/>
        <v/>
      </c>
      <c r="M1844" s="11" t="str">
        <f>IF(A1844="","",VLOOKUP(E1844,index!$A$1:$B$6,2,0)*K1844*G1844)</f>
        <v/>
      </c>
      <c r="N1844" s="11" t="str">
        <f>IF(A1844="","",-PMT(G1844*VLOOKUP(E1844,index!$A$1:$B$6,2,0),C1844,F1844,0,0))</f>
        <v/>
      </c>
      <c r="O1844" s="11" t="str">
        <f t="shared" si="193"/>
        <v/>
      </c>
      <c r="P1844" s="11" t="str">
        <f t="shared" si="188"/>
        <v/>
      </c>
    </row>
    <row r="1845" spans="1:16" x14ac:dyDescent="0.25">
      <c r="A1845" s="9" t="str">
        <f>IF(A1844="","",IF(B1844&lt;C1844,A1844,IF(A1844=MAX('entry data'!$B$8:$B$507),"",A1844+1)))</f>
        <v/>
      </c>
      <c r="B1845" s="9" t="str">
        <f t="shared" si="189"/>
        <v/>
      </c>
      <c r="C1845" s="9" t="str">
        <f>IF(ISERROR(VLOOKUP(A1845,'entry data'!B:G,6,0)),"",VLOOKUP(A1845,'entry data'!B:G,6,0))</f>
        <v/>
      </c>
      <c r="D1845" s="9" t="str">
        <f>IF(ISERROR(VLOOKUP(A1845,'entry data'!B:C,2,0)),"",VLOOKUP(A1845,'entry data'!B:C,2,0))</f>
        <v/>
      </c>
      <c r="E1845" s="9" t="str">
        <f>IF(ISERROR(VLOOKUP(A1845,'entry data'!B:E,4,0)),"",VLOOKUP(A1845,'entry data'!B:E,4,0))</f>
        <v/>
      </c>
      <c r="F1845" s="11" t="str">
        <f>IF(A1845="","",IF(ISERROR(VLOOKUP(A1845,'entry data'!B:F,5,0)),"",VLOOKUP(A1845,'entry data'!B:F,5,0)))</f>
        <v/>
      </c>
      <c r="G1845" s="12" t="str">
        <f>IF(A1845="","",IF(ISERROR(VLOOKUP(A1845,'entry data'!B:I,8,0)),"",VLOOKUP(A1845,'entry data'!B:I,7,0)))</f>
        <v/>
      </c>
      <c r="H1845" s="13" t="str">
        <f>IF(A1845="","",IF(B1845=1,VLOOKUP(A1845,'entry data'!B:D,3,0),I1844))</f>
        <v/>
      </c>
      <c r="I1845" s="14" t="str">
        <f>IF(A1845="","",IF(E1845="weekly",7,IF(E1845="fortnightly",14,IF(E1845="monthly",DATE(IF(MONTH(H1845)=12,YEAR(H1845)+1,YEAR(H1845)),VLOOKUP(MONTH(H1845),index!$D$2:$G$13,2,0),DAY(H1845)),
IF(E1845="quarterly",DATE(IF(MONTH(H1845)&gt;=10,YEAR(H1845)+1,YEAR(H1845)),VLOOKUP(MONTH(H1845),index!$D$2:$G$13,3,0),DAY(H1845)),
IF(E1845="halfyearly",DATE(IF(MONTH(H1845)&gt;=7,YEAR(H1845)+1,YEAR(H1845)),VLOOKUP(MONTH(H1845),index!$D$2:$G$13,4,0),DAY(H1845)),
DATE(YEAR(H1845)+1,MONTH(H1845),DAY(H1845)))))-H1845))+H1845)</f>
        <v/>
      </c>
      <c r="J1845" s="9" t="str">
        <f t="shared" si="190"/>
        <v/>
      </c>
      <c r="K1845" s="11" t="str">
        <f t="shared" si="191"/>
        <v/>
      </c>
      <c r="L1845" s="11" t="str">
        <f t="shared" si="192"/>
        <v/>
      </c>
      <c r="M1845" s="11" t="str">
        <f>IF(A1845="","",VLOOKUP(E1845,index!$A$1:$B$6,2,0)*K1845*G1845)</f>
        <v/>
      </c>
      <c r="N1845" s="11" t="str">
        <f>IF(A1845="","",-PMT(G1845*VLOOKUP(E1845,index!$A$1:$B$6,2,0),C1845,F1845,0,0))</f>
        <v/>
      </c>
      <c r="O1845" s="11" t="str">
        <f t="shared" si="193"/>
        <v/>
      </c>
      <c r="P1845" s="11" t="str">
        <f t="shared" si="188"/>
        <v/>
      </c>
    </row>
    <row r="1846" spans="1:16" x14ac:dyDescent="0.25">
      <c r="A1846" s="9" t="str">
        <f>IF(A1845="","",IF(B1845&lt;C1845,A1845,IF(A1845=MAX('entry data'!$B$8:$B$507),"",A1845+1)))</f>
        <v/>
      </c>
      <c r="B1846" s="9" t="str">
        <f t="shared" si="189"/>
        <v/>
      </c>
      <c r="C1846" s="9" t="str">
        <f>IF(ISERROR(VLOOKUP(A1846,'entry data'!B:G,6,0)),"",VLOOKUP(A1846,'entry data'!B:G,6,0))</f>
        <v/>
      </c>
      <c r="D1846" s="9" t="str">
        <f>IF(ISERROR(VLOOKUP(A1846,'entry data'!B:C,2,0)),"",VLOOKUP(A1846,'entry data'!B:C,2,0))</f>
        <v/>
      </c>
      <c r="E1846" s="9" t="str">
        <f>IF(ISERROR(VLOOKUP(A1846,'entry data'!B:E,4,0)),"",VLOOKUP(A1846,'entry data'!B:E,4,0))</f>
        <v/>
      </c>
      <c r="F1846" s="11" t="str">
        <f>IF(A1846="","",IF(ISERROR(VLOOKUP(A1846,'entry data'!B:F,5,0)),"",VLOOKUP(A1846,'entry data'!B:F,5,0)))</f>
        <v/>
      </c>
      <c r="G1846" s="12" t="str">
        <f>IF(A1846="","",IF(ISERROR(VLOOKUP(A1846,'entry data'!B:I,8,0)),"",VLOOKUP(A1846,'entry data'!B:I,7,0)))</f>
        <v/>
      </c>
      <c r="H1846" s="13" t="str">
        <f>IF(A1846="","",IF(B1846=1,VLOOKUP(A1846,'entry data'!B:D,3,0),I1845))</f>
        <v/>
      </c>
      <c r="I1846" s="14" t="str">
        <f>IF(A1846="","",IF(E1846="weekly",7,IF(E1846="fortnightly",14,IF(E1846="monthly",DATE(IF(MONTH(H1846)=12,YEAR(H1846)+1,YEAR(H1846)),VLOOKUP(MONTH(H1846),index!$D$2:$G$13,2,0),DAY(H1846)),
IF(E1846="quarterly",DATE(IF(MONTH(H1846)&gt;=10,YEAR(H1846)+1,YEAR(H1846)),VLOOKUP(MONTH(H1846),index!$D$2:$G$13,3,0),DAY(H1846)),
IF(E1846="halfyearly",DATE(IF(MONTH(H1846)&gt;=7,YEAR(H1846)+1,YEAR(H1846)),VLOOKUP(MONTH(H1846),index!$D$2:$G$13,4,0),DAY(H1846)),
DATE(YEAR(H1846)+1,MONTH(H1846),DAY(H1846)))))-H1846))+H1846)</f>
        <v/>
      </c>
      <c r="J1846" s="9" t="str">
        <f t="shared" si="190"/>
        <v/>
      </c>
      <c r="K1846" s="11" t="str">
        <f t="shared" si="191"/>
        <v/>
      </c>
      <c r="L1846" s="11" t="str">
        <f t="shared" si="192"/>
        <v/>
      </c>
      <c r="M1846" s="11" t="str">
        <f>IF(A1846="","",VLOOKUP(E1846,index!$A$1:$B$6,2,0)*K1846*G1846)</f>
        <v/>
      </c>
      <c r="N1846" s="11" t="str">
        <f>IF(A1846="","",-PMT(G1846*VLOOKUP(E1846,index!$A$1:$B$6,2,0),C1846,F1846,0,0))</f>
        <v/>
      </c>
      <c r="O1846" s="11" t="str">
        <f t="shared" si="193"/>
        <v/>
      </c>
      <c r="P1846" s="11" t="str">
        <f t="shared" si="188"/>
        <v/>
      </c>
    </row>
    <row r="1847" spans="1:16" x14ac:dyDescent="0.25">
      <c r="A1847" s="9" t="str">
        <f>IF(A1846="","",IF(B1846&lt;C1846,A1846,IF(A1846=MAX('entry data'!$B$8:$B$507),"",A1846+1)))</f>
        <v/>
      </c>
      <c r="B1847" s="9" t="str">
        <f t="shared" si="189"/>
        <v/>
      </c>
      <c r="C1847" s="9" t="str">
        <f>IF(ISERROR(VLOOKUP(A1847,'entry data'!B:G,6,0)),"",VLOOKUP(A1847,'entry data'!B:G,6,0))</f>
        <v/>
      </c>
      <c r="D1847" s="9" t="str">
        <f>IF(ISERROR(VLOOKUP(A1847,'entry data'!B:C,2,0)),"",VLOOKUP(A1847,'entry data'!B:C,2,0))</f>
        <v/>
      </c>
      <c r="E1847" s="9" t="str">
        <f>IF(ISERROR(VLOOKUP(A1847,'entry data'!B:E,4,0)),"",VLOOKUP(A1847,'entry data'!B:E,4,0))</f>
        <v/>
      </c>
      <c r="F1847" s="11" t="str">
        <f>IF(A1847="","",IF(ISERROR(VLOOKUP(A1847,'entry data'!B:F,5,0)),"",VLOOKUP(A1847,'entry data'!B:F,5,0)))</f>
        <v/>
      </c>
      <c r="G1847" s="12" t="str">
        <f>IF(A1847="","",IF(ISERROR(VLOOKUP(A1847,'entry data'!B:I,8,0)),"",VLOOKUP(A1847,'entry data'!B:I,7,0)))</f>
        <v/>
      </c>
      <c r="H1847" s="13" t="str">
        <f>IF(A1847="","",IF(B1847=1,VLOOKUP(A1847,'entry data'!B:D,3,0),I1846))</f>
        <v/>
      </c>
      <c r="I1847" s="14" t="str">
        <f>IF(A1847="","",IF(E1847="weekly",7,IF(E1847="fortnightly",14,IF(E1847="monthly",DATE(IF(MONTH(H1847)=12,YEAR(H1847)+1,YEAR(H1847)),VLOOKUP(MONTH(H1847),index!$D$2:$G$13,2,0),DAY(H1847)),
IF(E1847="quarterly",DATE(IF(MONTH(H1847)&gt;=10,YEAR(H1847)+1,YEAR(H1847)),VLOOKUP(MONTH(H1847),index!$D$2:$G$13,3,0),DAY(H1847)),
IF(E1847="halfyearly",DATE(IF(MONTH(H1847)&gt;=7,YEAR(H1847)+1,YEAR(H1847)),VLOOKUP(MONTH(H1847),index!$D$2:$G$13,4,0),DAY(H1847)),
DATE(YEAR(H1847)+1,MONTH(H1847),DAY(H1847)))))-H1847))+H1847)</f>
        <v/>
      </c>
      <c r="J1847" s="9" t="str">
        <f t="shared" si="190"/>
        <v/>
      </c>
      <c r="K1847" s="11" t="str">
        <f t="shared" si="191"/>
        <v/>
      </c>
      <c r="L1847" s="11" t="str">
        <f t="shared" si="192"/>
        <v/>
      </c>
      <c r="M1847" s="11" t="str">
        <f>IF(A1847="","",VLOOKUP(E1847,index!$A$1:$B$6,2,0)*K1847*G1847)</f>
        <v/>
      </c>
      <c r="N1847" s="11" t="str">
        <f>IF(A1847="","",-PMT(G1847*VLOOKUP(E1847,index!$A$1:$B$6,2,0),C1847,F1847,0,0))</f>
        <v/>
      </c>
      <c r="O1847" s="11" t="str">
        <f t="shared" si="193"/>
        <v/>
      </c>
      <c r="P1847" s="11" t="str">
        <f t="shared" si="188"/>
        <v/>
      </c>
    </row>
    <row r="1848" spans="1:16" x14ac:dyDescent="0.25">
      <c r="A1848" s="9" t="str">
        <f>IF(A1847="","",IF(B1847&lt;C1847,A1847,IF(A1847=MAX('entry data'!$B$8:$B$507),"",A1847+1)))</f>
        <v/>
      </c>
      <c r="B1848" s="9" t="str">
        <f t="shared" si="189"/>
        <v/>
      </c>
      <c r="C1848" s="9" t="str">
        <f>IF(ISERROR(VLOOKUP(A1848,'entry data'!B:G,6,0)),"",VLOOKUP(A1848,'entry data'!B:G,6,0))</f>
        <v/>
      </c>
      <c r="D1848" s="9" t="str">
        <f>IF(ISERROR(VLOOKUP(A1848,'entry data'!B:C,2,0)),"",VLOOKUP(A1848,'entry data'!B:C,2,0))</f>
        <v/>
      </c>
      <c r="E1848" s="9" t="str">
        <f>IF(ISERROR(VLOOKUP(A1848,'entry data'!B:E,4,0)),"",VLOOKUP(A1848,'entry data'!B:E,4,0))</f>
        <v/>
      </c>
      <c r="F1848" s="11" t="str">
        <f>IF(A1848="","",IF(ISERROR(VLOOKUP(A1848,'entry data'!B:F,5,0)),"",VLOOKUP(A1848,'entry data'!B:F,5,0)))</f>
        <v/>
      </c>
      <c r="G1848" s="12" t="str">
        <f>IF(A1848="","",IF(ISERROR(VLOOKUP(A1848,'entry data'!B:I,8,0)),"",VLOOKUP(A1848,'entry data'!B:I,7,0)))</f>
        <v/>
      </c>
      <c r="H1848" s="13" t="str">
        <f>IF(A1848="","",IF(B1848=1,VLOOKUP(A1848,'entry data'!B:D,3,0),I1847))</f>
        <v/>
      </c>
      <c r="I1848" s="14" t="str">
        <f>IF(A1848="","",IF(E1848="weekly",7,IF(E1848="fortnightly",14,IF(E1848="monthly",DATE(IF(MONTH(H1848)=12,YEAR(H1848)+1,YEAR(H1848)),VLOOKUP(MONTH(H1848),index!$D$2:$G$13,2,0),DAY(H1848)),
IF(E1848="quarterly",DATE(IF(MONTH(H1848)&gt;=10,YEAR(H1848)+1,YEAR(H1848)),VLOOKUP(MONTH(H1848),index!$D$2:$G$13,3,0),DAY(H1848)),
IF(E1848="halfyearly",DATE(IF(MONTH(H1848)&gt;=7,YEAR(H1848)+1,YEAR(H1848)),VLOOKUP(MONTH(H1848),index!$D$2:$G$13,4,0),DAY(H1848)),
DATE(YEAR(H1848)+1,MONTH(H1848),DAY(H1848)))))-H1848))+H1848)</f>
        <v/>
      </c>
      <c r="J1848" s="9" t="str">
        <f t="shared" si="190"/>
        <v/>
      </c>
      <c r="K1848" s="11" t="str">
        <f t="shared" si="191"/>
        <v/>
      </c>
      <c r="L1848" s="11" t="str">
        <f t="shared" si="192"/>
        <v/>
      </c>
      <c r="M1848" s="11" t="str">
        <f>IF(A1848="","",VLOOKUP(E1848,index!$A$1:$B$6,2,0)*K1848*G1848)</f>
        <v/>
      </c>
      <c r="N1848" s="11" t="str">
        <f>IF(A1848="","",-PMT(G1848*VLOOKUP(E1848,index!$A$1:$B$6,2,0),C1848,F1848,0,0))</f>
        <v/>
      </c>
      <c r="O1848" s="11" t="str">
        <f t="shared" si="193"/>
        <v/>
      </c>
      <c r="P1848" s="11" t="str">
        <f t="shared" si="188"/>
        <v/>
      </c>
    </row>
    <row r="1849" spans="1:16" x14ac:dyDescent="0.25">
      <c r="A1849" s="9" t="str">
        <f>IF(A1848="","",IF(B1848&lt;C1848,A1848,IF(A1848=MAX('entry data'!$B$8:$B$507),"",A1848+1)))</f>
        <v/>
      </c>
      <c r="B1849" s="9" t="str">
        <f t="shared" si="189"/>
        <v/>
      </c>
      <c r="C1849" s="9" t="str">
        <f>IF(ISERROR(VLOOKUP(A1849,'entry data'!B:G,6,0)),"",VLOOKUP(A1849,'entry data'!B:G,6,0))</f>
        <v/>
      </c>
      <c r="D1849" s="9" t="str">
        <f>IF(ISERROR(VLOOKUP(A1849,'entry data'!B:C,2,0)),"",VLOOKUP(A1849,'entry data'!B:C,2,0))</f>
        <v/>
      </c>
      <c r="E1849" s="9" t="str">
        <f>IF(ISERROR(VLOOKUP(A1849,'entry data'!B:E,4,0)),"",VLOOKUP(A1849,'entry data'!B:E,4,0))</f>
        <v/>
      </c>
      <c r="F1849" s="11" t="str">
        <f>IF(A1849="","",IF(ISERROR(VLOOKUP(A1849,'entry data'!B:F,5,0)),"",VLOOKUP(A1849,'entry data'!B:F,5,0)))</f>
        <v/>
      </c>
      <c r="G1849" s="12" t="str">
        <f>IF(A1849="","",IF(ISERROR(VLOOKUP(A1849,'entry data'!B:I,8,0)),"",VLOOKUP(A1849,'entry data'!B:I,7,0)))</f>
        <v/>
      </c>
      <c r="H1849" s="13" t="str">
        <f>IF(A1849="","",IF(B1849=1,VLOOKUP(A1849,'entry data'!B:D,3,0),I1848))</f>
        <v/>
      </c>
      <c r="I1849" s="14" t="str">
        <f>IF(A1849="","",IF(E1849="weekly",7,IF(E1849="fortnightly",14,IF(E1849="monthly",DATE(IF(MONTH(H1849)=12,YEAR(H1849)+1,YEAR(H1849)),VLOOKUP(MONTH(H1849),index!$D$2:$G$13,2,0),DAY(H1849)),
IF(E1849="quarterly",DATE(IF(MONTH(H1849)&gt;=10,YEAR(H1849)+1,YEAR(H1849)),VLOOKUP(MONTH(H1849),index!$D$2:$G$13,3,0),DAY(H1849)),
IF(E1849="halfyearly",DATE(IF(MONTH(H1849)&gt;=7,YEAR(H1849)+1,YEAR(H1849)),VLOOKUP(MONTH(H1849),index!$D$2:$G$13,4,0),DAY(H1849)),
DATE(YEAR(H1849)+1,MONTH(H1849),DAY(H1849)))))-H1849))+H1849)</f>
        <v/>
      </c>
      <c r="J1849" s="9" t="str">
        <f t="shared" si="190"/>
        <v/>
      </c>
      <c r="K1849" s="11" t="str">
        <f t="shared" si="191"/>
        <v/>
      </c>
      <c r="L1849" s="11" t="str">
        <f t="shared" si="192"/>
        <v/>
      </c>
      <c r="M1849" s="11" t="str">
        <f>IF(A1849="","",VLOOKUP(E1849,index!$A$1:$B$6,2,0)*K1849*G1849)</f>
        <v/>
      </c>
      <c r="N1849" s="11" t="str">
        <f>IF(A1849="","",-PMT(G1849*VLOOKUP(E1849,index!$A$1:$B$6,2,0),C1849,F1849,0,0))</f>
        <v/>
      </c>
      <c r="O1849" s="11" t="str">
        <f t="shared" si="193"/>
        <v/>
      </c>
      <c r="P1849" s="11" t="str">
        <f t="shared" si="188"/>
        <v/>
      </c>
    </row>
    <row r="1850" spans="1:16" x14ac:dyDescent="0.25">
      <c r="A1850" s="9" t="str">
        <f>IF(A1849="","",IF(B1849&lt;C1849,A1849,IF(A1849=MAX('entry data'!$B$8:$B$507),"",A1849+1)))</f>
        <v/>
      </c>
      <c r="B1850" s="9" t="str">
        <f t="shared" si="189"/>
        <v/>
      </c>
      <c r="C1850" s="9" t="str">
        <f>IF(ISERROR(VLOOKUP(A1850,'entry data'!B:G,6,0)),"",VLOOKUP(A1850,'entry data'!B:G,6,0))</f>
        <v/>
      </c>
      <c r="D1850" s="9" t="str">
        <f>IF(ISERROR(VLOOKUP(A1850,'entry data'!B:C,2,0)),"",VLOOKUP(A1850,'entry data'!B:C,2,0))</f>
        <v/>
      </c>
      <c r="E1850" s="9" t="str">
        <f>IF(ISERROR(VLOOKUP(A1850,'entry data'!B:E,4,0)),"",VLOOKUP(A1850,'entry data'!B:E,4,0))</f>
        <v/>
      </c>
      <c r="F1850" s="11" t="str">
        <f>IF(A1850="","",IF(ISERROR(VLOOKUP(A1850,'entry data'!B:F,5,0)),"",VLOOKUP(A1850,'entry data'!B:F,5,0)))</f>
        <v/>
      </c>
      <c r="G1850" s="12" t="str">
        <f>IF(A1850="","",IF(ISERROR(VLOOKUP(A1850,'entry data'!B:I,8,0)),"",VLOOKUP(A1850,'entry data'!B:I,7,0)))</f>
        <v/>
      </c>
      <c r="H1850" s="13" t="str">
        <f>IF(A1850="","",IF(B1850=1,VLOOKUP(A1850,'entry data'!B:D,3,0),I1849))</f>
        <v/>
      </c>
      <c r="I1850" s="14" t="str">
        <f>IF(A1850="","",IF(E1850="weekly",7,IF(E1850="fortnightly",14,IF(E1850="monthly",DATE(IF(MONTH(H1850)=12,YEAR(H1850)+1,YEAR(H1850)),VLOOKUP(MONTH(H1850),index!$D$2:$G$13,2,0),DAY(H1850)),
IF(E1850="quarterly",DATE(IF(MONTH(H1850)&gt;=10,YEAR(H1850)+1,YEAR(H1850)),VLOOKUP(MONTH(H1850),index!$D$2:$G$13,3,0),DAY(H1850)),
IF(E1850="halfyearly",DATE(IF(MONTH(H1850)&gt;=7,YEAR(H1850)+1,YEAR(H1850)),VLOOKUP(MONTH(H1850),index!$D$2:$G$13,4,0),DAY(H1850)),
DATE(YEAR(H1850)+1,MONTH(H1850),DAY(H1850)))))-H1850))+H1850)</f>
        <v/>
      </c>
      <c r="J1850" s="9" t="str">
        <f t="shared" si="190"/>
        <v/>
      </c>
      <c r="K1850" s="11" t="str">
        <f t="shared" si="191"/>
        <v/>
      </c>
      <c r="L1850" s="11" t="str">
        <f t="shared" si="192"/>
        <v/>
      </c>
      <c r="M1850" s="11" t="str">
        <f>IF(A1850="","",VLOOKUP(E1850,index!$A$1:$B$6,2,0)*K1850*G1850)</f>
        <v/>
      </c>
      <c r="N1850" s="11" t="str">
        <f>IF(A1850="","",-PMT(G1850*VLOOKUP(E1850,index!$A$1:$B$6,2,0),C1850,F1850,0,0))</f>
        <v/>
      </c>
      <c r="O1850" s="11" t="str">
        <f t="shared" si="193"/>
        <v/>
      </c>
      <c r="P1850" s="11" t="str">
        <f t="shared" si="188"/>
        <v/>
      </c>
    </row>
    <row r="1851" spans="1:16" x14ac:dyDescent="0.25">
      <c r="A1851" s="9" t="str">
        <f>IF(A1850="","",IF(B1850&lt;C1850,A1850,IF(A1850=MAX('entry data'!$B$8:$B$507),"",A1850+1)))</f>
        <v/>
      </c>
      <c r="B1851" s="9" t="str">
        <f t="shared" si="189"/>
        <v/>
      </c>
      <c r="C1851" s="9" t="str">
        <f>IF(ISERROR(VLOOKUP(A1851,'entry data'!B:G,6,0)),"",VLOOKUP(A1851,'entry data'!B:G,6,0))</f>
        <v/>
      </c>
      <c r="D1851" s="9" t="str">
        <f>IF(ISERROR(VLOOKUP(A1851,'entry data'!B:C,2,0)),"",VLOOKUP(A1851,'entry data'!B:C,2,0))</f>
        <v/>
      </c>
      <c r="E1851" s="9" t="str">
        <f>IF(ISERROR(VLOOKUP(A1851,'entry data'!B:E,4,0)),"",VLOOKUP(A1851,'entry data'!B:E,4,0))</f>
        <v/>
      </c>
      <c r="F1851" s="11" t="str">
        <f>IF(A1851="","",IF(ISERROR(VLOOKUP(A1851,'entry data'!B:F,5,0)),"",VLOOKUP(A1851,'entry data'!B:F,5,0)))</f>
        <v/>
      </c>
      <c r="G1851" s="12" t="str">
        <f>IF(A1851="","",IF(ISERROR(VLOOKUP(A1851,'entry data'!B:I,8,0)),"",VLOOKUP(A1851,'entry data'!B:I,7,0)))</f>
        <v/>
      </c>
      <c r="H1851" s="13" t="str">
        <f>IF(A1851="","",IF(B1851=1,VLOOKUP(A1851,'entry data'!B:D,3,0),I1850))</f>
        <v/>
      </c>
      <c r="I1851" s="14" t="str">
        <f>IF(A1851="","",IF(E1851="weekly",7,IF(E1851="fortnightly",14,IF(E1851="monthly",DATE(IF(MONTH(H1851)=12,YEAR(H1851)+1,YEAR(H1851)),VLOOKUP(MONTH(H1851),index!$D$2:$G$13,2,0),DAY(H1851)),
IF(E1851="quarterly",DATE(IF(MONTH(H1851)&gt;=10,YEAR(H1851)+1,YEAR(H1851)),VLOOKUP(MONTH(H1851),index!$D$2:$G$13,3,0),DAY(H1851)),
IF(E1851="halfyearly",DATE(IF(MONTH(H1851)&gt;=7,YEAR(H1851)+1,YEAR(H1851)),VLOOKUP(MONTH(H1851),index!$D$2:$G$13,4,0),DAY(H1851)),
DATE(YEAR(H1851)+1,MONTH(H1851),DAY(H1851)))))-H1851))+H1851)</f>
        <v/>
      </c>
      <c r="J1851" s="9" t="str">
        <f t="shared" si="190"/>
        <v/>
      </c>
      <c r="K1851" s="11" t="str">
        <f t="shared" si="191"/>
        <v/>
      </c>
      <c r="L1851" s="11" t="str">
        <f t="shared" si="192"/>
        <v/>
      </c>
      <c r="M1851" s="11" t="str">
        <f>IF(A1851="","",VLOOKUP(E1851,index!$A$1:$B$6,2,0)*K1851*G1851)</f>
        <v/>
      </c>
      <c r="N1851" s="11" t="str">
        <f>IF(A1851="","",-PMT(G1851*VLOOKUP(E1851,index!$A$1:$B$6,2,0),C1851,F1851,0,0))</f>
        <v/>
      </c>
      <c r="O1851" s="11" t="str">
        <f t="shared" si="193"/>
        <v/>
      </c>
      <c r="P1851" s="11" t="str">
        <f t="shared" si="188"/>
        <v/>
      </c>
    </row>
    <row r="1852" spans="1:16" x14ac:dyDescent="0.25">
      <c r="A1852" s="9" t="str">
        <f>IF(A1851="","",IF(B1851&lt;C1851,A1851,IF(A1851=MAX('entry data'!$B$8:$B$507),"",A1851+1)))</f>
        <v/>
      </c>
      <c r="B1852" s="9" t="str">
        <f t="shared" si="189"/>
        <v/>
      </c>
      <c r="C1852" s="9" t="str">
        <f>IF(ISERROR(VLOOKUP(A1852,'entry data'!B:G,6,0)),"",VLOOKUP(A1852,'entry data'!B:G,6,0))</f>
        <v/>
      </c>
      <c r="D1852" s="9" t="str">
        <f>IF(ISERROR(VLOOKUP(A1852,'entry data'!B:C,2,0)),"",VLOOKUP(A1852,'entry data'!B:C,2,0))</f>
        <v/>
      </c>
      <c r="E1852" s="9" t="str">
        <f>IF(ISERROR(VLOOKUP(A1852,'entry data'!B:E,4,0)),"",VLOOKUP(A1852,'entry data'!B:E,4,0))</f>
        <v/>
      </c>
      <c r="F1852" s="11" t="str">
        <f>IF(A1852="","",IF(ISERROR(VLOOKUP(A1852,'entry data'!B:F,5,0)),"",VLOOKUP(A1852,'entry data'!B:F,5,0)))</f>
        <v/>
      </c>
      <c r="G1852" s="12" t="str">
        <f>IF(A1852="","",IF(ISERROR(VLOOKUP(A1852,'entry data'!B:I,8,0)),"",VLOOKUP(A1852,'entry data'!B:I,7,0)))</f>
        <v/>
      </c>
      <c r="H1852" s="13" t="str">
        <f>IF(A1852="","",IF(B1852=1,VLOOKUP(A1852,'entry data'!B:D,3,0),I1851))</f>
        <v/>
      </c>
      <c r="I1852" s="14" t="str">
        <f>IF(A1852="","",IF(E1852="weekly",7,IF(E1852="fortnightly",14,IF(E1852="monthly",DATE(IF(MONTH(H1852)=12,YEAR(H1852)+1,YEAR(H1852)),VLOOKUP(MONTH(H1852),index!$D$2:$G$13,2,0),DAY(H1852)),
IF(E1852="quarterly",DATE(IF(MONTH(H1852)&gt;=10,YEAR(H1852)+1,YEAR(H1852)),VLOOKUP(MONTH(H1852),index!$D$2:$G$13,3,0),DAY(H1852)),
IF(E1852="halfyearly",DATE(IF(MONTH(H1852)&gt;=7,YEAR(H1852)+1,YEAR(H1852)),VLOOKUP(MONTH(H1852),index!$D$2:$G$13,4,0),DAY(H1852)),
DATE(YEAR(H1852)+1,MONTH(H1852),DAY(H1852)))))-H1852))+H1852)</f>
        <v/>
      </c>
      <c r="J1852" s="9" t="str">
        <f t="shared" si="190"/>
        <v/>
      </c>
      <c r="K1852" s="11" t="str">
        <f t="shared" si="191"/>
        <v/>
      </c>
      <c r="L1852" s="11" t="str">
        <f t="shared" si="192"/>
        <v/>
      </c>
      <c r="M1852" s="11" t="str">
        <f>IF(A1852="","",VLOOKUP(E1852,index!$A$1:$B$6,2,0)*K1852*G1852)</f>
        <v/>
      </c>
      <c r="N1852" s="11" t="str">
        <f>IF(A1852="","",-PMT(G1852*VLOOKUP(E1852,index!$A$1:$B$6,2,0),C1852,F1852,0,0))</f>
        <v/>
      </c>
      <c r="O1852" s="11" t="str">
        <f t="shared" si="193"/>
        <v/>
      </c>
      <c r="P1852" s="11" t="str">
        <f t="shared" si="188"/>
        <v/>
      </c>
    </row>
    <row r="1853" spans="1:16" x14ac:dyDescent="0.25">
      <c r="A1853" s="9" t="str">
        <f>IF(A1852="","",IF(B1852&lt;C1852,A1852,IF(A1852=MAX('entry data'!$B$8:$B$507),"",A1852+1)))</f>
        <v/>
      </c>
      <c r="B1853" s="9" t="str">
        <f t="shared" si="189"/>
        <v/>
      </c>
      <c r="C1853" s="9" t="str">
        <f>IF(ISERROR(VLOOKUP(A1853,'entry data'!B:G,6,0)),"",VLOOKUP(A1853,'entry data'!B:G,6,0))</f>
        <v/>
      </c>
      <c r="D1853" s="9" t="str">
        <f>IF(ISERROR(VLOOKUP(A1853,'entry data'!B:C,2,0)),"",VLOOKUP(A1853,'entry data'!B:C,2,0))</f>
        <v/>
      </c>
      <c r="E1853" s="9" t="str">
        <f>IF(ISERROR(VLOOKUP(A1853,'entry data'!B:E,4,0)),"",VLOOKUP(A1853,'entry data'!B:E,4,0))</f>
        <v/>
      </c>
      <c r="F1853" s="11" t="str">
        <f>IF(A1853="","",IF(ISERROR(VLOOKUP(A1853,'entry data'!B:F,5,0)),"",VLOOKUP(A1853,'entry data'!B:F,5,0)))</f>
        <v/>
      </c>
      <c r="G1853" s="12" t="str">
        <f>IF(A1853="","",IF(ISERROR(VLOOKUP(A1853,'entry data'!B:I,8,0)),"",VLOOKUP(A1853,'entry data'!B:I,7,0)))</f>
        <v/>
      </c>
      <c r="H1853" s="13" t="str">
        <f>IF(A1853="","",IF(B1853=1,VLOOKUP(A1853,'entry data'!B:D,3,0),I1852))</f>
        <v/>
      </c>
      <c r="I1853" s="14" t="str">
        <f>IF(A1853="","",IF(E1853="weekly",7,IF(E1853="fortnightly",14,IF(E1853="monthly",DATE(IF(MONTH(H1853)=12,YEAR(H1853)+1,YEAR(H1853)),VLOOKUP(MONTH(H1853),index!$D$2:$G$13,2,0),DAY(H1853)),
IF(E1853="quarterly",DATE(IF(MONTH(H1853)&gt;=10,YEAR(H1853)+1,YEAR(H1853)),VLOOKUP(MONTH(H1853),index!$D$2:$G$13,3,0),DAY(H1853)),
IF(E1853="halfyearly",DATE(IF(MONTH(H1853)&gt;=7,YEAR(H1853)+1,YEAR(H1853)),VLOOKUP(MONTH(H1853),index!$D$2:$G$13,4,0),DAY(H1853)),
DATE(YEAR(H1853)+1,MONTH(H1853),DAY(H1853)))))-H1853))+H1853)</f>
        <v/>
      </c>
      <c r="J1853" s="9" t="str">
        <f t="shared" si="190"/>
        <v/>
      </c>
      <c r="K1853" s="11" t="str">
        <f t="shared" si="191"/>
        <v/>
      </c>
      <c r="L1853" s="11" t="str">
        <f t="shared" si="192"/>
        <v/>
      </c>
      <c r="M1853" s="11" t="str">
        <f>IF(A1853="","",VLOOKUP(E1853,index!$A$1:$B$6,2,0)*K1853*G1853)</f>
        <v/>
      </c>
      <c r="N1853" s="11" t="str">
        <f>IF(A1853="","",-PMT(G1853*VLOOKUP(E1853,index!$A$1:$B$6,2,0),C1853,F1853,0,0))</f>
        <v/>
      </c>
      <c r="O1853" s="11" t="str">
        <f t="shared" si="193"/>
        <v/>
      </c>
      <c r="P1853" s="11" t="str">
        <f t="shared" si="188"/>
        <v/>
      </c>
    </row>
    <row r="1854" spans="1:16" x14ac:dyDescent="0.25">
      <c r="A1854" s="9" t="str">
        <f>IF(A1853="","",IF(B1853&lt;C1853,A1853,IF(A1853=MAX('entry data'!$B$8:$B$507),"",A1853+1)))</f>
        <v/>
      </c>
      <c r="B1854" s="9" t="str">
        <f t="shared" si="189"/>
        <v/>
      </c>
      <c r="C1854" s="9" t="str">
        <f>IF(ISERROR(VLOOKUP(A1854,'entry data'!B:G,6,0)),"",VLOOKUP(A1854,'entry data'!B:G,6,0))</f>
        <v/>
      </c>
      <c r="D1854" s="9" t="str">
        <f>IF(ISERROR(VLOOKUP(A1854,'entry data'!B:C,2,0)),"",VLOOKUP(A1854,'entry data'!B:C,2,0))</f>
        <v/>
      </c>
      <c r="E1854" s="9" t="str">
        <f>IF(ISERROR(VLOOKUP(A1854,'entry data'!B:E,4,0)),"",VLOOKUP(A1854,'entry data'!B:E,4,0))</f>
        <v/>
      </c>
      <c r="F1854" s="11" t="str">
        <f>IF(A1854="","",IF(ISERROR(VLOOKUP(A1854,'entry data'!B:F,5,0)),"",VLOOKUP(A1854,'entry data'!B:F,5,0)))</f>
        <v/>
      </c>
      <c r="G1854" s="12" t="str">
        <f>IF(A1854="","",IF(ISERROR(VLOOKUP(A1854,'entry data'!B:I,8,0)),"",VLOOKUP(A1854,'entry data'!B:I,7,0)))</f>
        <v/>
      </c>
      <c r="H1854" s="13" t="str">
        <f>IF(A1854="","",IF(B1854=1,VLOOKUP(A1854,'entry data'!B:D,3,0),I1853))</f>
        <v/>
      </c>
      <c r="I1854" s="14" t="str">
        <f>IF(A1854="","",IF(E1854="weekly",7,IF(E1854="fortnightly",14,IF(E1854="monthly",DATE(IF(MONTH(H1854)=12,YEAR(H1854)+1,YEAR(H1854)),VLOOKUP(MONTH(H1854),index!$D$2:$G$13,2,0),DAY(H1854)),
IF(E1854="quarterly",DATE(IF(MONTH(H1854)&gt;=10,YEAR(H1854)+1,YEAR(H1854)),VLOOKUP(MONTH(H1854),index!$D$2:$G$13,3,0),DAY(H1854)),
IF(E1854="halfyearly",DATE(IF(MONTH(H1854)&gt;=7,YEAR(H1854)+1,YEAR(H1854)),VLOOKUP(MONTH(H1854),index!$D$2:$G$13,4,0),DAY(H1854)),
DATE(YEAR(H1854)+1,MONTH(H1854),DAY(H1854)))))-H1854))+H1854)</f>
        <v/>
      </c>
      <c r="J1854" s="9" t="str">
        <f t="shared" si="190"/>
        <v/>
      </c>
      <c r="K1854" s="11" t="str">
        <f t="shared" si="191"/>
        <v/>
      </c>
      <c r="L1854" s="11" t="str">
        <f t="shared" si="192"/>
        <v/>
      </c>
      <c r="M1854" s="11" t="str">
        <f>IF(A1854="","",VLOOKUP(E1854,index!$A$1:$B$6,2,0)*K1854*G1854)</f>
        <v/>
      </c>
      <c r="N1854" s="11" t="str">
        <f>IF(A1854="","",-PMT(G1854*VLOOKUP(E1854,index!$A$1:$B$6,2,0),C1854,F1854,0,0))</f>
        <v/>
      </c>
      <c r="O1854" s="11" t="str">
        <f t="shared" si="193"/>
        <v/>
      </c>
      <c r="P1854" s="11" t="str">
        <f t="shared" si="188"/>
        <v/>
      </c>
    </row>
    <row r="1855" spans="1:16" x14ac:dyDescent="0.25">
      <c r="A1855" s="9" t="str">
        <f>IF(A1854="","",IF(B1854&lt;C1854,A1854,IF(A1854=MAX('entry data'!$B$8:$B$507),"",A1854+1)))</f>
        <v/>
      </c>
      <c r="B1855" s="9" t="str">
        <f t="shared" si="189"/>
        <v/>
      </c>
      <c r="C1855" s="9" t="str">
        <f>IF(ISERROR(VLOOKUP(A1855,'entry data'!B:G,6,0)),"",VLOOKUP(A1855,'entry data'!B:G,6,0))</f>
        <v/>
      </c>
      <c r="D1855" s="9" t="str">
        <f>IF(ISERROR(VLOOKUP(A1855,'entry data'!B:C,2,0)),"",VLOOKUP(A1855,'entry data'!B:C,2,0))</f>
        <v/>
      </c>
      <c r="E1855" s="9" t="str">
        <f>IF(ISERROR(VLOOKUP(A1855,'entry data'!B:E,4,0)),"",VLOOKUP(A1855,'entry data'!B:E,4,0))</f>
        <v/>
      </c>
      <c r="F1855" s="11" t="str">
        <f>IF(A1855="","",IF(ISERROR(VLOOKUP(A1855,'entry data'!B:F,5,0)),"",VLOOKUP(A1855,'entry data'!B:F,5,0)))</f>
        <v/>
      </c>
      <c r="G1855" s="12" t="str">
        <f>IF(A1855="","",IF(ISERROR(VLOOKUP(A1855,'entry data'!B:I,8,0)),"",VLOOKUP(A1855,'entry data'!B:I,7,0)))</f>
        <v/>
      </c>
      <c r="H1855" s="13" t="str">
        <f>IF(A1855="","",IF(B1855=1,VLOOKUP(A1855,'entry data'!B:D,3,0),I1854))</f>
        <v/>
      </c>
      <c r="I1855" s="14" t="str">
        <f>IF(A1855="","",IF(E1855="weekly",7,IF(E1855="fortnightly",14,IF(E1855="monthly",DATE(IF(MONTH(H1855)=12,YEAR(H1855)+1,YEAR(H1855)),VLOOKUP(MONTH(H1855),index!$D$2:$G$13,2,0),DAY(H1855)),
IF(E1855="quarterly",DATE(IF(MONTH(H1855)&gt;=10,YEAR(H1855)+1,YEAR(H1855)),VLOOKUP(MONTH(H1855),index!$D$2:$G$13,3,0),DAY(H1855)),
IF(E1855="halfyearly",DATE(IF(MONTH(H1855)&gt;=7,YEAR(H1855)+1,YEAR(H1855)),VLOOKUP(MONTH(H1855),index!$D$2:$G$13,4,0),DAY(H1855)),
DATE(YEAR(H1855)+1,MONTH(H1855),DAY(H1855)))))-H1855))+H1855)</f>
        <v/>
      </c>
      <c r="J1855" s="9" t="str">
        <f t="shared" si="190"/>
        <v/>
      </c>
      <c r="K1855" s="11" t="str">
        <f t="shared" si="191"/>
        <v/>
      </c>
      <c r="L1855" s="11" t="str">
        <f t="shared" si="192"/>
        <v/>
      </c>
      <c r="M1855" s="11" t="str">
        <f>IF(A1855="","",VLOOKUP(E1855,index!$A$1:$B$6,2,0)*K1855*G1855)</f>
        <v/>
      </c>
      <c r="N1855" s="11" t="str">
        <f>IF(A1855="","",-PMT(G1855*VLOOKUP(E1855,index!$A$1:$B$6,2,0),C1855,F1855,0,0))</f>
        <v/>
      </c>
      <c r="O1855" s="11" t="str">
        <f t="shared" si="193"/>
        <v/>
      </c>
      <c r="P1855" s="11" t="str">
        <f t="shared" si="188"/>
        <v/>
      </c>
    </row>
    <row r="1856" spans="1:16" x14ac:dyDescent="0.25">
      <c r="A1856" s="9" t="str">
        <f>IF(A1855="","",IF(B1855&lt;C1855,A1855,IF(A1855=MAX('entry data'!$B$8:$B$507),"",A1855+1)))</f>
        <v/>
      </c>
      <c r="B1856" s="9" t="str">
        <f t="shared" si="189"/>
        <v/>
      </c>
      <c r="C1856" s="9" t="str">
        <f>IF(ISERROR(VLOOKUP(A1856,'entry data'!B:G,6,0)),"",VLOOKUP(A1856,'entry data'!B:G,6,0))</f>
        <v/>
      </c>
      <c r="D1856" s="9" t="str">
        <f>IF(ISERROR(VLOOKUP(A1856,'entry data'!B:C,2,0)),"",VLOOKUP(A1856,'entry data'!B:C,2,0))</f>
        <v/>
      </c>
      <c r="E1856" s="9" t="str">
        <f>IF(ISERROR(VLOOKUP(A1856,'entry data'!B:E,4,0)),"",VLOOKUP(A1856,'entry data'!B:E,4,0))</f>
        <v/>
      </c>
      <c r="F1856" s="11" t="str">
        <f>IF(A1856="","",IF(ISERROR(VLOOKUP(A1856,'entry data'!B:F,5,0)),"",VLOOKUP(A1856,'entry data'!B:F,5,0)))</f>
        <v/>
      </c>
      <c r="G1856" s="12" t="str">
        <f>IF(A1856="","",IF(ISERROR(VLOOKUP(A1856,'entry data'!B:I,8,0)),"",VLOOKUP(A1856,'entry data'!B:I,7,0)))</f>
        <v/>
      </c>
      <c r="H1856" s="13" t="str">
        <f>IF(A1856="","",IF(B1856=1,VLOOKUP(A1856,'entry data'!B:D,3,0),I1855))</f>
        <v/>
      </c>
      <c r="I1856" s="14" t="str">
        <f>IF(A1856="","",IF(E1856="weekly",7,IF(E1856="fortnightly",14,IF(E1856="monthly",DATE(IF(MONTH(H1856)=12,YEAR(H1856)+1,YEAR(H1856)),VLOOKUP(MONTH(H1856),index!$D$2:$G$13,2,0),DAY(H1856)),
IF(E1856="quarterly",DATE(IF(MONTH(H1856)&gt;=10,YEAR(H1856)+1,YEAR(H1856)),VLOOKUP(MONTH(H1856),index!$D$2:$G$13,3,0),DAY(H1856)),
IF(E1856="halfyearly",DATE(IF(MONTH(H1856)&gt;=7,YEAR(H1856)+1,YEAR(H1856)),VLOOKUP(MONTH(H1856),index!$D$2:$G$13,4,0),DAY(H1856)),
DATE(YEAR(H1856)+1,MONTH(H1856),DAY(H1856)))))-H1856))+H1856)</f>
        <v/>
      </c>
      <c r="J1856" s="9" t="str">
        <f t="shared" si="190"/>
        <v/>
      </c>
      <c r="K1856" s="11" t="str">
        <f t="shared" si="191"/>
        <v/>
      </c>
      <c r="L1856" s="11" t="str">
        <f t="shared" si="192"/>
        <v/>
      </c>
      <c r="M1856" s="11" t="str">
        <f>IF(A1856="","",VLOOKUP(E1856,index!$A$1:$B$6,2,0)*K1856*G1856)</f>
        <v/>
      </c>
      <c r="N1856" s="11" t="str">
        <f>IF(A1856="","",-PMT(G1856*VLOOKUP(E1856,index!$A$1:$B$6,2,0),C1856,F1856,0,0))</f>
        <v/>
      </c>
      <c r="O1856" s="11" t="str">
        <f t="shared" si="193"/>
        <v/>
      </c>
      <c r="P1856" s="11" t="str">
        <f t="shared" si="188"/>
        <v/>
      </c>
    </row>
    <row r="1857" spans="1:16" x14ac:dyDescent="0.25">
      <c r="A1857" s="9" t="str">
        <f>IF(A1856="","",IF(B1856&lt;C1856,A1856,IF(A1856=MAX('entry data'!$B$8:$B$507),"",A1856+1)))</f>
        <v/>
      </c>
      <c r="B1857" s="9" t="str">
        <f t="shared" si="189"/>
        <v/>
      </c>
      <c r="C1857" s="9" t="str">
        <f>IF(ISERROR(VLOOKUP(A1857,'entry data'!B:G,6,0)),"",VLOOKUP(A1857,'entry data'!B:G,6,0))</f>
        <v/>
      </c>
      <c r="D1857" s="9" t="str">
        <f>IF(ISERROR(VLOOKUP(A1857,'entry data'!B:C,2,0)),"",VLOOKUP(A1857,'entry data'!B:C,2,0))</f>
        <v/>
      </c>
      <c r="E1857" s="9" t="str">
        <f>IF(ISERROR(VLOOKUP(A1857,'entry data'!B:E,4,0)),"",VLOOKUP(A1857,'entry data'!B:E,4,0))</f>
        <v/>
      </c>
      <c r="F1857" s="11" t="str">
        <f>IF(A1857="","",IF(ISERROR(VLOOKUP(A1857,'entry data'!B:F,5,0)),"",VLOOKUP(A1857,'entry data'!B:F,5,0)))</f>
        <v/>
      </c>
      <c r="G1857" s="12" t="str">
        <f>IF(A1857="","",IF(ISERROR(VLOOKUP(A1857,'entry data'!B:I,8,0)),"",VLOOKUP(A1857,'entry data'!B:I,7,0)))</f>
        <v/>
      </c>
      <c r="H1857" s="13" t="str">
        <f>IF(A1857="","",IF(B1857=1,VLOOKUP(A1857,'entry data'!B:D,3,0),I1856))</f>
        <v/>
      </c>
      <c r="I1857" s="14" t="str">
        <f>IF(A1857="","",IF(E1857="weekly",7,IF(E1857="fortnightly",14,IF(E1857="monthly",DATE(IF(MONTH(H1857)=12,YEAR(H1857)+1,YEAR(H1857)),VLOOKUP(MONTH(H1857),index!$D$2:$G$13,2,0),DAY(H1857)),
IF(E1857="quarterly",DATE(IF(MONTH(H1857)&gt;=10,YEAR(H1857)+1,YEAR(H1857)),VLOOKUP(MONTH(H1857),index!$D$2:$G$13,3,0),DAY(H1857)),
IF(E1857="halfyearly",DATE(IF(MONTH(H1857)&gt;=7,YEAR(H1857)+1,YEAR(H1857)),VLOOKUP(MONTH(H1857),index!$D$2:$G$13,4,0),DAY(H1857)),
DATE(YEAR(H1857)+1,MONTH(H1857),DAY(H1857)))))-H1857))+H1857)</f>
        <v/>
      </c>
      <c r="J1857" s="9" t="str">
        <f t="shared" si="190"/>
        <v/>
      </c>
      <c r="K1857" s="11" t="str">
        <f t="shared" si="191"/>
        <v/>
      </c>
      <c r="L1857" s="11" t="str">
        <f t="shared" si="192"/>
        <v/>
      </c>
      <c r="M1857" s="11" t="str">
        <f>IF(A1857="","",VLOOKUP(E1857,index!$A$1:$B$6,2,0)*K1857*G1857)</f>
        <v/>
      </c>
      <c r="N1857" s="11" t="str">
        <f>IF(A1857="","",-PMT(G1857*VLOOKUP(E1857,index!$A$1:$B$6,2,0),C1857,F1857,0,0))</f>
        <v/>
      </c>
      <c r="O1857" s="11" t="str">
        <f t="shared" si="193"/>
        <v/>
      </c>
      <c r="P1857" s="11" t="str">
        <f t="shared" si="188"/>
        <v/>
      </c>
    </row>
    <row r="1858" spans="1:16" x14ac:dyDescent="0.25">
      <c r="A1858" s="9" t="str">
        <f>IF(A1857="","",IF(B1857&lt;C1857,A1857,IF(A1857=MAX('entry data'!$B$8:$B$507),"",A1857+1)))</f>
        <v/>
      </c>
      <c r="B1858" s="9" t="str">
        <f t="shared" si="189"/>
        <v/>
      </c>
      <c r="C1858" s="9" t="str">
        <f>IF(ISERROR(VLOOKUP(A1858,'entry data'!B:G,6,0)),"",VLOOKUP(A1858,'entry data'!B:G,6,0))</f>
        <v/>
      </c>
      <c r="D1858" s="9" t="str">
        <f>IF(ISERROR(VLOOKUP(A1858,'entry data'!B:C,2,0)),"",VLOOKUP(A1858,'entry data'!B:C,2,0))</f>
        <v/>
      </c>
      <c r="E1858" s="9" t="str">
        <f>IF(ISERROR(VLOOKUP(A1858,'entry data'!B:E,4,0)),"",VLOOKUP(A1858,'entry data'!B:E,4,0))</f>
        <v/>
      </c>
      <c r="F1858" s="11" t="str">
        <f>IF(A1858="","",IF(ISERROR(VLOOKUP(A1858,'entry data'!B:F,5,0)),"",VLOOKUP(A1858,'entry data'!B:F,5,0)))</f>
        <v/>
      </c>
      <c r="G1858" s="12" t="str">
        <f>IF(A1858="","",IF(ISERROR(VLOOKUP(A1858,'entry data'!B:I,8,0)),"",VLOOKUP(A1858,'entry data'!B:I,7,0)))</f>
        <v/>
      </c>
      <c r="H1858" s="13" t="str">
        <f>IF(A1858="","",IF(B1858=1,VLOOKUP(A1858,'entry data'!B:D,3,0),I1857))</f>
        <v/>
      </c>
      <c r="I1858" s="14" t="str">
        <f>IF(A1858="","",IF(E1858="weekly",7,IF(E1858="fortnightly",14,IF(E1858="monthly",DATE(IF(MONTH(H1858)=12,YEAR(H1858)+1,YEAR(H1858)),VLOOKUP(MONTH(H1858),index!$D$2:$G$13,2,0),DAY(H1858)),
IF(E1858="quarterly",DATE(IF(MONTH(H1858)&gt;=10,YEAR(H1858)+1,YEAR(H1858)),VLOOKUP(MONTH(H1858),index!$D$2:$G$13,3,0),DAY(H1858)),
IF(E1858="halfyearly",DATE(IF(MONTH(H1858)&gt;=7,YEAR(H1858)+1,YEAR(H1858)),VLOOKUP(MONTH(H1858),index!$D$2:$G$13,4,0),DAY(H1858)),
DATE(YEAR(H1858)+1,MONTH(H1858),DAY(H1858)))))-H1858))+H1858)</f>
        <v/>
      </c>
      <c r="J1858" s="9" t="str">
        <f t="shared" si="190"/>
        <v/>
      </c>
      <c r="K1858" s="11" t="str">
        <f t="shared" si="191"/>
        <v/>
      </c>
      <c r="L1858" s="11" t="str">
        <f t="shared" si="192"/>
        <v/>
      </c>
      <c r="M1858" s="11" t="str">
        <f>IF(A1858="","",VLOOKUP(E1858,index!$A$1:$B$6,2,0)*K1858*G1858)</f>
        <v/>
      </c>
      <c r="N1858" s="11" t="str">
        <f>IF(A1858="","",-PMT(G1858*VLOOKUP(E1858,index!$A$1:$B$6,2,0),C1858,F1858,0,0))</f>
        <v/>
      </c>
      <c r="O1858" s="11" t="str">
        <f t="shared" si="193"/>
        <v/>
      </c>
      <c r="P1858" s="11" t="str">
        <f t="shared" si="188"/>
        <v/>
      </c>
    </row>
    <row r="1859" spans="1:16" x14ac:dyDescent="0.25">
      <c r="A1859" s="9" t="str">
        <f>IF(A1858="","",IF(B1858&lt;C1858,A1858,IF(A1858=MAX('entry data'!$B$8:$B$507),"",A1858+1)))</f>
        <v/>
      </c>
      <c r="B1859" s="9" t="str">
        <f t="shared" si="189"/>
        <v/>
      </c>
      <c r="C1859" s="9" t="str">
        <f>IF(ISERROR(VLOOKUP(A1859,'entry data'!B:G,6,0)),"",VLOOKUP(A1859,'entry data'!B:G,6,0))</f>
        <v/>
      </c>
      <c r="D1859" s="9" t="str">
        <f>IF(ISERROR(VLOOKUP(A1859,'entry data'!B:C,2,0)),"",VLOOKUP(A1859,'entry data'!B:C,2,0))</f>
        <v/>
      </c>
      <c r="E1859" s="9" t="str">
        <f>IF(ISERROR(VLOOKUP(A1859,'entry data'!B:E,4,0)),"",VLOOKUP(A1859,'entry data'!B:E,4,0))</f>
        <v/>
      </c>
      <c r="F1859" s="11" t="str">
        <f>IF(A1859="","",IF(ISERROR(VLOOKUP(A1859,'entry data'!B:F,5,0)),"",VLOOKUP(A1859,'entry data'!B:F,5,0)))</f>
        <v/>
      </c>
      <c r="G1859" s="12" t="str">
        <f>IF(A1859="","",IF(ISERROR(VLOOKUP(A1859,'entry data'!B:I,8,0)),"",VLOOKUP(A1859,'entry data'!B:I,7,0)))</f>
        <v/>
      </c>
      <c r="H1859" s="13" t="str">
        <f>IF(A1859="","",IF(B1859=1,VLOOKUP(A1859,'entry data'!B:D,3,0),I1858))</f>
        <v/>
      </c>
      <c r="I1859" s="14" t="str">
        <f>IF(A1859="","",IF(E1859="weekly",7,IF(E1859="fortnightly",14,IF(E1859="monthly",DATE(IF(MONTH(H1859)=12,YEAR(H1859)+1,YEAR(H1859)),VLOOKUP(MONTH(H1859),index!$D$2:$G$13,2,0),DAY(H1859)),
IF(E1859="quarterly",DATE(IF(MONTH(H1859)&gt;=10,YEAR(H1859)+1,YEAR(H1859)),VLOOKUP(MONTH(H1859),index!$D$2:$G$13,3,0),DAY(H1859)),
IF(E1859="halfyearly",DATE(IF(MONTH(H1859)&gt;=7,YEAR(H1859)+1,YEAR(H1859)),VLOOKUP(MONTH(H1859),index!$D$2:$G$13,4,0),DAY(H1859)),
DATE(YEAR(H1859)+1,MONTH(H1859),DAY(H1859)))))-H1859))+H1859)</f>
        <v/>
      </c>
      <c r="J1859" s="9" t="str">
        <f t="shared" si="190"/>
        <v/>
      </c>
      <c r="K1859" s="11" t="str">
        <f t="shared" si="191"/>
        <v/>
      </c>
      <c r="L1859" s="11" t="str">
        <f t="shared" si="192"/>
        <v/>
      </c>
      <c r="M1859" s="11" t="str">
        <f>IF(A1859="","",VLOOKUP(E1859,index!$A$1:$B$6,2,0)*K1859*G1859)</f>
        <v/>
      </c>
      <c r="N1859" s="11" t="str">
        <f>IF(A1859="","",-PMT(G1859*VLOOKUP(E1859,index!$A$1:$B$6,2,0),C1859,F1859,0,0))</f>
        <v/>
      </c>
      <c r="O1859" s="11" t="str">
        <f t="shared" si="193"/>
        <v/>
      </c>
      <c r="P1859" s="11" t="str">
        <f t="shared" ref="P1859:P1922" si="194">IF(A1859="","",IF(J1859&lt;&gt;J1860,O1859,0))</f>
        <v/>
      </c>
    </row>
    <row r="1860" spans="1:16" x14ac:dyDescent="0.25">
      <c r="A1860" s="9" t="str">
        <f>IF(A1859="","",IF(B1859&lt;C1859,A1859,IF(A1859=MAX('entry data'!$B$8:$B$507),"",A1859+1)))</f>
        <v/>
      </c>
      <c r="B1860" s="9" t="str">
        <f t="shared" si="189"/>
        <v/>
      </c>
      <c r="C1860" s="9" t="str">
        <f>IF(ISERROR(VLOOKUP(A1860,'entry data'!B:G,6,0)),"",VLOOKUP(A1860,'entry data'!B:G,6,0))</f>
        <v/>
      </c>
      <c r="D1860" s="9" t="str">
        <f>IF(ISERROR(VLOOKUP(A1860,'entry data'!B:C,2,0)),"",VLOOKUP(A1860,'entry data'!B:C,2,0))</f>
        <v/>
      </c>
      <c r="E1860" s="9" t="str">
        <f>IF(ISERROR(VLOOKUP(A1860,'entry data'!B:E,4,0)),"",VLOOKUP(A1860,'entry data'!B:E,4,0))</f>
        <v/>
      </c>
      <c r="F1860" s="11" t="str">
        <f>IF(A1860="","",IF(ISERROR(VLOOKUP(A1860,'entry data'!B:F,5,0)),"",VLOOKUP(A1860,'entry data'!B:F,5,0)))</f>
        <v/>
      </c>
      <c r="G1860" s="12" t="str">
        <f>IF(A1860="","",IF(ISERROR(VLOOKUP(A1860,'entry data'!B:I,8,0)),"",VLOOKUP(A1860,'entry data'!B:I,7,0)))</f>
        <v/>
      </c>
      <c r="H1860" s="13" t="str">
        <f>IF(A1860="","",IF(B1860=1,VLOOKUP(A1860,'entry data'!B:D,3,0),I1859))</f>
        <v/>
      </c>
      <c r="I1860" s="14" t="str">
        <f>IF(A1860="","",IF(E1860="weekly",7,IF(E1860="fortnightly",14,IF(E1860="monthly",DATE(IF(MONTH(H1860)=12,YEAR(H1860)+1,YEAR(H1860)),VLOOKUP(MONTH(H1860),index!$D$2:$G$13,2,0),DAY(H1860)),
IF(E1860="quarterly",DATE(IF(MONTH(H1860)&gt;=10,YEAR(H1860)+1,YEAR(H1860)),VLOOKUP(MONTH(H1860),index!$D$2:$G$13,3,0),DAY(H1860)),
IF(E1860="halfyearly",DATE(IF(MONTH(H1860)&gt;=7,YEAR(H1860)+1,YEAR(H1860)),VLOOKUP(MONTH(H1860),index!$D$2:$G$13,4,0),DAY(H1860)),
DATE(YEAR(H1860)+1,MONTH(H1860),DAY(H1860)))))-H1860))+H1860)</f>
        <v/>
      </c>
      <c r="J1860" s="9" t="str">
        <f t="shared" si="190"/>
        <v/>
      </c>
      <c r="K1860" s="11" t="str">
        <f t="shared" si="191"/>
        <v/>
      </c>
      <c r="L1860" s="11" t="str">
        <f t="shared" si="192"/>
        <v/>
      </c>
      <c r="M1860" s="11" t="str">
        <f>IF(A1860="","",VLOOKUP(E1860,index!$A$1:$B$6,2,0)*K1860*G1860)</f>
        <v/>
      </c>
      <c r="N1860" s="11" t="str">
        <f>IF(A1860="","",-PMT(G1860*VLOOKUP(E1860,index!$A$1:$B$6,2,0),C1860,F1860,0,0))</f>
        <v/>
      </c>
      <c r="O1860" s="11" t="str">
        <f t="shared" si="193"/>
        <v/>
      </c>
      <c r="P1860" s="11" t="str">
        <f t="shared" si="194"/>
        <v/>
      </c>
    </row>
    <row r="1861" spans="1:16" x14ac:dyDescent="0.25">
      <c r="A1861" s="9" t="str">
        <f>IF(A1860="","",IF(B1860&lt;C1860,A1860,IF(A1860=MAX('entry data'!$B$8:$B$507),"",A1860+1)))</f>
        <v/>
      </c>
      <c r="B1861" s="9" t="str">
        <f t="shared" si="189"/>
        <v/>
      </c>
      <c r="C1861" s="9" t="str">
        <f>IF(ISERROR(VLOOKUP(A1861,'entry data'!B:G,6,0)),"",VLOOKUP(A1861,'entry data'!B:G,6,0))</f>
        <v/>
      </c>
      <c r="D1861" s="9" t="str">
        <f>IF(ISERROR(VLOOKUP(A1861,'entry data'!B:C,2,0)),"",VLOOKUP(A1861,'entry data'!B:C,2,0))</f>
        <v/>
      </c>
      <c r="E1861" s="9" t="str">
        <f>IF(ISERROR(VLOOKUP(A1861,'entry data'!B:E,4,0)),"",VLOOKUP(A1861,'entry data'!B:E,4,0))</f>
        <v/>
      </c>
      <c r="F1861" s="11" t="str">
        <f>IF(A1861="","",IF(ISERROR(VLOOKUP(A1861,'entry data'!B:F,5,0)),"",VLOOKUP(A1861,'entry data'!B:F,5,0)))</f>
        <v/>
      </c>
      <c r="G1861" s="12" t="str">
        <f>IF(A1861="","",IF(ISERROR(VLOOKUP(A1861,'entry data'!B:I,8,0)),"",VLOOKUP(A1861,'entry data'!B:I,7,0)))</f>
        <v/>
      </c>
      <c r="H1861" s="13" t="str">
        <f>IF(A1861="","",IF(B1861=1,VLOOKUP(A1861,'entry data'!B:D,3,0),I1860))</f>
        <v/>
      </c>
      <c r="I1861" s="14" t="str">
        <f>IF(A1861="","",IF(E1861="weekly",7,IF(E1861="fortnightly",14,IF(E1861="monthly",DATE(IF(MONTH(H1861)=12,YEAR(H1861)+1,YEAR(H1861)),VLOOKUP(MONTH(H1861),index!$D$2:$G$13,2,0),DAY(H1861)),
IF(E1861="quarterly",DATE(IF(MONTH(H1861)&gt;=10,YEAR(H1861)+1,YEAR(H1861)),VLOOKUP(MONTH(H1861),index!$D$2:$G$13,3,0),DAY(H1861)),
IF(E1861="halfyearly",DATE(IF(MONTH(H1861)&gt;=7,YEAR(H1861)+1,YEAR(H1861)),VLOOKUP(MONTH(H1861),index!$D$2:$G$13,4,0),DAY(H1861)),
DATE(YEAR(H1861)+1,MONTH(H1861),DAY(H1861)))))-H1861))+H1861)</f>
        <v/>
      </c>
      <c r="J1861" s="9" t="str">
        <f t="shared" si="190"/>
        <v/>
      </c>
      <c r="K1861" s="11" t="str">
        <f t="shared" si="191"/>
        <v/>
      </c>
      <c r="L1861" s="11" t="str">
        <f t="shared" si="192"/>
        <v/>
      </c>
      <c r="M1861" s="11" t="str">
        <f>IF(A1861="","",VLOOKUP(E1861,index!$A$1:$B$6,2,0)*K1861*G1861)</f>
        <v/>
      </c>
      <c r="N1861" s="11" t="str">
        <f>IF(A1861="","",-PMT(G1861*VLOOKUP(E1861,index!$A$1:$B$6,2,0),C1861,F1861,0,0))</f>
        <v/>
      </c>
      <c r="O1861" s="11" t="str">
        <f t="shared" si="193"/>
        <v/>
      </c>
      <c r="P1861" s="11" t="str">
        <f t="shared" si="194"/>
        <v/>
      </c>
    </row>
    <row r="1862" spans="1:16" x14ac:dyDescent="0.25">
      <c r="A1862" s="9" t="str">
        <f>IF(A1861="","",IF(B1861&lt;C1861,A1861,IF(A1861=MAX('entry data'!$B$8:$B$507),"",A1861+1)))</f>
        <v/>
      </c>
      <c r="B1862" s="9" t="str">
        <f t="shared" si="189"/>
        <v/>
      </c>
      <c r="C1862" s="9" t="str">
        <f>IF(ISERROR(VLOOKUP(A1862,'entry data'!B:G,6,0)),"",VLOOKUP(A1862,'entry data'!B:G,6,0))</f>
        <v/>
      </c>
      <c r="D1862" s="9" t="str">
        <f>IF(ISERROR(VLOOKUP(A1862,'entry data'!B:C,2,0)),"",VLOOKUP(A1862,'entry data'!B:C,2,0))</f>
        <v/>
      </c>
      <c r="E1862" s="9" t="str">
        <f>IF(ISERROR(VLOOKUP(A1862,'entry data'!B:E,4,0)),"",VLOOKUP(A1862,'entry data'!B:E,4,0))</f>
        <v/>
      </c>
      <c r="F1862" s="11" t="str">
        <f>IF(A1862="","",IF(ISERROR(VLOOKUP(A1862,'entry data'!B:F,5,0)),"",VLOOKUP(A1862,'entry data'!B:F,5,0)))</f>
        <v/>
      </c>
      <c r="G1862" s="12" t="str">
        <f>IF(A1862="","",IF(ISERROR(VLOOKUP(A1862,'entry data'!B:I,8,0)),"",VLOOKUP(A1862,'entry data'!B:I,7,0)))</f>
        <v/>
      </c>
      <c r="H1862" s="13" t="str">
        <f>IF(A1862="","",IF(B1862=1,VLOOKUP(A1862,'entry data'!B:D,3,0),I1861))</f>
        <v/>
      </c>
      <c r="I1862" s="14" t="str">
        <f>IF(A1862="","",IF(E1862="weekly",7,IF(E1862="fortnightly",14,IF(E1862="monthly",DATE(IF(MONTH(H1862)=12,YEAR(H1862)+1,YEAR(H1862)),VLOOKUP(MONTH(H1862),index!$D$2:$G$13,2,0),DAY(H1862)),
IF(E1862="quarterly",DATE(IF(MONTH(H1862)&gt;=10,YEAR(H1862)+1,YEAR(H1862)),VLOOKUP(MONTH(H1862),index!$D$2:$G$13,3,0),DAY(H1862)),
IF(E1862="halfyearly",DATE(IF(MONTH(H1862)&gt;=7,YEAR(H1862)+1,YEAR(H1862)),VLOOKUP(MONTH(H1862),index!$D$2:$G$13,4,0),DAY(H1862)),
DATE(YEAR(H1862)+1,MONTH(H1862),DAY(H1862)))))-H1862))+H1862)</f>
        <v/>
      </c>
      <c r="J1862" s="9" t="str">
        <f t="shared" si="190"/>
        <v/>
      </c>
      <c r="K1862" s="11" t="str">
        <f t="shared" si="191"/>
        <v/>
      </c>
      <c r="L1862" s="11" t="str">
        <f t="shared" si="192"/>
        <v/>
      </c>
      <c r="M1862" s="11" t="str">
        <f>IF(A1862="","",VLOOKUP(E1862,index!$A$1:$B$6,2,0)*K1862*G1862)</f>
        <v/>
      </c>
      <c r="N1862" s="11" t="str">
        <f>IF(A1862="","",-PMT(G1862*VLOOKUP(E1862,index!$A$1:$B$6,2,0),C1862,F1862,0,0))</f>
        <v/>
      </c>
      <c r="O1862" s="11" t="str">
        <f t="shared" si="193"/>
        <v/>
      </c>
      <c r="P1862" s="11" t="str">
        <f t="shared" si="194"/>
        <v/>
      </c>
    </row>
    <row r="1863" spans="1:16" x14ac:dyDescent="0.25">
      <c r="A1863" s="9" t="str">
        <f>IF(A1862="","",IF(B1862&lt;C1862,A1862,IF(A1862=MAX('entry data'!$B$8:$B$507),"",A1862+1)))</f>
        <v/>
      </c>
      <c r="B1863" s="9" t="str">
        <f t="shared" si="189"/>
        <v/>
      </c>
      <c r="C1863" s="9" t="str">
        <f>IF(ISERROR(VLOOKUP(A1863,'entry data'!B:G,6,0)),"",VLOOKUP(A1863,'entry data'!B:G,6,0))</f>
        <v/>
      </c>
      <c r="D1863" s="9" t="str">
        <f>IF(ISERROR(VLOOKUP(A1863,'entry data'!B:C,2,0)),"",VLOOKUP(A1863,'entry data'!B:C,2,0))</f>
        <v/>
      </c>
      <c r="E1863" s="9" t="str">
        <f>IF(ISERROR(VLOOKUP(A1863,'entry data'!B:E,4,0)),"",VLOOKUP(A1863,'entry data'!B:E,4,0))</f>
        <v/>
      </c>
      <c r="F1863" s="11" t="str">
        <f>IF(A1863="","",IF(ISERROR(VLOOKUP(A1863,'entry data'!B:F,5,0)),"",VLOOKUP(A1863,'entry data'!B:F,5,0)))</f>
        <v/>
      </c>
      <c r="G1863" s="12" t="str">
        <f>IF(A1863="","",IF(ISERROR(VLOOKUP(A1863,'entry data'!B:I,8,0)),"",VLOOKUP(A1863,'entry data'!B:I,7,0)))</f>
        <v/>
      </c>
      <c r="H1863" s="13" t="str">
        <f>IF(A1863="","",IF(B1863=1,VLOOKUP(A1863,'entry data'!B:D,3,0),I1862))</f>
        <v/>
      </c>
      <c r="I1863" s="14" t="str">
        <f>IF(A1863="","",IF(E1863="weekly",7,IF(E1863="fortnightly",14,IF(E1863="monthly",DATE(IF(MONTH(H1863)=12,YEAR(H1863)+1,YEAR(H1863)),VLOOKUP(MONTH(H1863),index!$D$2:$G$13,2,0),DAY(H1863)),
IF(E1863="quarterly",DATE(IF(MONTH(H1863)&gt;=10,YEAR(H1863)+1,YEAR(H1863)),VLOOKUP(MONTH(H1863),index!$D$2:$G$13,3,0),DAY(H1863)),
IF(E1863="halfyearly",DATE(IF(MONTH(H1863)&gt;=7,YEAR(H1863)+1,YEAR(H1863)),VLOOKUP(MONTH(H1863),index!$D$2:$G$13,4,0),DAY(H1863)),
DATE(YEAR(H1863)+1,MONTH(H1863),DAY(H1863)))))-H1863))+H1863)</f>
        <v/>
      </c>
      <c r="J1863" s="9" t="str">
        <f t="shared" si="190"/>
        <v/>
      </c>
      <c r="K1863" s="11" t="str">
        <f t="shared" si="191"/>
        <v/>
      </c>
      <c r="L1863" s="11" t="str">
        <f t="shared" si="192"/>
        <v/>
      </c>
      <c r="M1863" s="11" t="str">
        <f>IF(A1863="","",VLOOKUP(E1863,index!$A$1:$B$6,2,0)*K1863*G1863)</f>
        <v/>
      </c>
      <c r="N1863" s="11" t="str">
        <f>IF(A1863="","",-PMT(G1863*VLOOKUP(E1863,index!$A$1:$B$6,2,0),C1863,F1863,0,0))</f>
        <v/>
      </c>
      <c r="O1863" s="11" t="str">
        <f t="shared" si="193"/>
        <v/>
      </c>
      <c r="P1863" s="11" t="str">
        <f t="shared" si="194"/>
        <v/>
      </c>
    </row>
    <row r="1864" spans="1:16" x14ac:dyDescent="0.25">
      <c r="A1864" s="9" t="str">
        <f>IF(A1863="","",IF(B1863&lt;C1863,A1863,IF(A1863=MAX('entry data'!$B$8:$B$507),"",A1863+1)))</f>
        <v/>
      </c>
      <c r="B1864" s="9" t="str">
        <f t="shared" si="189"/>
        <v/>
      </c>
      <c r="C1864" s="9" t="str">
        <f>IF(ISERROR(VLOOKUP(A1864,'entry data'!B:G,6,0)),"",VLOOKUP(A1864,'entry data'!B:G,6,0))</f>
        <v/>
      </c>
      <c r="D1864" s="9" t="str">
        <f>IF(ISERROR(VLOOKUP(A1864,'entry data'!B:C,2,0)),"",VLOOKUP(A1864,'entry data'!B:C,2,0))</f>
        <v/>
      </c>
      <c r="E1864" s="9" t="str">
        <f>IF(ISERROR(VLOOKUP(A1864,'entry data'!B:E,4,0)),"",VLOOKUP(A1864,'entry data'!B:E,4,0))</f>
        <v/>
      </c>
      <c r="F1864" s="11" t="str">
        <f>IF(A1864="","",IF(ISERROR(VLOOKUP(A1864,'entry data'!B:F,5,0)),"",VLOOKUP(A1864,'entry data'!B:F,5,0)))</f>
        <v/>
      </c>
      <c r="G1864" s="12" t="str">
        <f>IF(A1864="","",IF(ISERROR(VLOOKUP(A1864,'entry data'!B:I,8,0)),"",VLOOKUP(A1864,'entry data'!B:I,7,0)))</f>
        <v/>
      </c>
      <c r="H1864" s="13" t="str">
        <f>IF(A1864="","",IF(B1864=1,VLOOKUP(A1864,'entry data'!B:D,3,0),I1863))</f>
        <v/>
      </c>
      <c r="I1864" s="14" t="str">
        <f>IF(A1864="","",IF(E1864="weekly",7,IF(E1864="fortnightly",14,IF(E1864="monthly",DATE(IF(MONTH(H1864)=12,YEAR(H1864)+1,YEAR(H1864)),VLOOKUP(MONTH(H1864),index!$D$2:$G$13,2,0),DAY(H1864)),
IF(E1864="quarterly",DATE(IF(MONTH(H1864)&gt;=10,YEAR(H1864)+1,YEAR(H1864)),VLOOKUP(MONTH(H1864),index!$D$2:$G$13,3,0),DAY(H1864)),
IF(E1864="halfyearly",DATE(IF(MONTH(H1864)&gt;=7,YEAR(H1864)+1,YEAR(H1864)),VLOOKUP(MONTH(H1864),index!$D$2:$G$13,4,0),DAY(H1864)),
DATE(YEAR(H1864)+1,MONTH(H1864),DAY(H1864)))))-H1864))+H1864)</f>
        <v/>
      </c>
      <c r="J1864" s="9" t="str">
        <f t="shared" si="190"/>
        <v/>
      </c>
      <c r="K1864" s="11" t="str">
        <f t="shared" si="191"/>
        <v/>
      </c>
      <c r="L1864" s="11" t="str">
        <f t="shared" si="192"/>
        <v/>
      </c>
      <c r="M1864" s="11" t="str">
        <f>IF(A1864="","",VLOOKUP(E1864,index!$A$1:$B$6,2,0)*K1864*G1864)</f>
        <v/>
      </c>
      <c r="N1864" s="11" t="str">
        <f>IF(A1864="","",-PMT(G1864*VLOOKUP(E1864,index!$A$1:$B$6,2,0),C1864,F1864,0,0))</f>
        <v/>
      </c>
      <c r="O1864" s="11" t="str">
        <f t="shared" si="193"/>
        <v/>
      </c>
      <c r="P1864" s="11" t="str">
        <f t="shared" si="194"/>
        <v/>
      </c>
    </row>
    <row r="1865" spans="1:16" x14ac:dyDescent="0.25">
      <c r="A1865" s="9" t="str">
        <f>IF(A1864="","",IF(B1864&lt;C1864,A1864,IF(A1864=MAX('entry data'!$B$8:$B$507),"",A1864+1)))</f>
        <v/>
      </c>
      <c r="B1865" s="9" t="str">
        <f t="shared" si="189"/>
        <v/>
      </c>
      <c r="C1865" s="9" t="str">
        <f>IF(ISERROR(VLOOKUP(A1865,'entry data'!B:G,6,0)),"",VLOOKUP(A1865,'entry data'!B:G,6,0))</f>
        <v/>
      </c>
      <c r="D1865" s="9" t="str">
        <f>IF(ISERROR(VLOOKUP(A1865,'entry data'!B:C,2,0)),"",VLOOKUP(A1865,'entry data'!B:C,2,0))</f>
        <v/>
      </c>
      <c r="E1865" s="9" t="str">
        <f>IF(ISERROR(VLOOKUP(A1865,'entry data'!B:E,4,0)),"",VLOOKUP(A1865,'entry data'!B:E,4,0))</f>
        <v/>
      </c>
      <c r="F1865" s="11" t="str">
        <f>IF(A1865="","",IF(ISERROR(VLOOKUP(A1865,'entry data'!B:F,5,0)),"",VLOOKUP(A1865,'entry data'!B:F,5,0)))</f>
        <v/>
      </c>
      <c r="G1865" s="12" t="str">
        <f>IF(A1865="","",IF(ISERROR(VLOOKUP(A1865,'entry data'!B:I,8,0)),"",VLOOKUP(A1865,'entry data'!B:I,7,0)))</f>
        <v/>
      </c>
      <c r="H1865" s="13" t="str">
        <f>IF(A1865="","",IF(B1865=1,VLOOKUP(A1865,'entry data'!B:D,3,0),I1864))</f>
        <v/>
      </c>
      <c r="I1865" s="14" t="str">
        <f>IF(A1865="","",IF(E1865="weekly",7,IF(E1865="fortnightly",14,IF(E1865="monthly",DATE(IF(MONTH(H1865)=12,YEAR(H1865)+1,YEAR(H1865)),VLOOKUP(MONTH(H1865),index!$D$2:$G$13,2,0),DAY(H1865)),
IF(E1865="quarterly",DATE(IF(MONTH(H1865)&gt;=10,YEAR(H1865)+1,YEAR(H1865)),VLOOKUP(MONTH(H1865),index!$D$2:$G$13,3,0),DAY(H1865)),
IF(E1865="halfyearly",DATE(IF(MONTH(H1865)&gt;=7,YEAR(H1865)+1,YEAR(H1865)),VLOOKUP(MONTH(H1865),index!$D$2:$G$13,4,0),DAY(H1865)),
DATE(YEAR(H1865)+1,MONTH(H1865),DAY(H1865)))))-H1865))+H1865)</f>
        <v/>
      </c>
      <c r="J1865" s="9" t="str">
        <f t="shared" si="190"/>
        <v/>
      </c>
      <c r="K1865" s="11" t="str">
        <f t="shared" si="191"/>
        <v/>
      </c>
      <c r="L1865" s="11" t="str">
        <f t="shared" si="192"/>
        <v/>
      </c>
      <c r="M1865" s="11" t="str">
        <f>IF(A1865="","",VLOOKUP(E1865,index!$A$1:$B$6,2,0)*K1865*G1865)</f>
        <v/>
      </c>
      <c r="N1865" s="11" t="str">
        <f>IF(A1865="","",-PMT(G1865*VLOOKUP(E1865,index!$A$1:$B$6,2,0),C1865,F1865,0,0))</f>
        <v/>
      </c>
      <c r="O1865" s="11" t="str">
        <f t="shared" si="193"/>
        <v/>
      </c>
      <c r="P1865" s="11" t="str">
        <f t="shared" si="194"/>
        <v/>
      </c>
    </row>
    <row r="1866" spans="1:16" x14ac:dyDescent="0.25">
      <c r="A1866" s="9" t="str">
        <f>IF(A1865="","",IF(B1865&lt;C1865,A1865,IF(A1865=MAX('entry data'!$B$8:$B$507),"",A1865+1)))</f>
        <v/>
      </c>
      <c r="B1866" s="9" t="str">
        <f t="shared" si="189"/>
        <v/>
      </c>
      <c r="C1866" s="9" t="str">
        <f>IF(ISERROR(VLOOKUP(A1866,'entry data'!B:G,6,0)),"",VLOOKUP(A1866,'entry data'!B:G,6,0))</f>
        <v/>
      </c>
      <c r="D1866" s="9" t="str">
        <f>IF(ISERROR(VLOOKUP(A1866,'entry data'!B:C,2,0)),"",VLOOKUP(A1866,'entry data'!B:C,2,0))</f>
        <v/>
      </c>
      <c r="E1866" s="9" t="str">
        <f>IF(ISERROR(VLOOKUP(A1866,'entry data'!B:E,4,0)),"",VLOOKUP(A1866,'entry data'!B:E,4,0))</f>
        <v/>
      </c>
      <c r="F1866" s="11" t="str">
        <f>IF(A1866="","",IF(ISERROR(VLOOKUP(A1866,'entry data'!B:F,5,0)),"",VLOOKUP(A1866,'entry data'!B:F,5,0)))</f>
        <v/>
      </c>
      <c r="G1866" s="12" t="str">
        <f>IF(A1866="","",IF(ISERROR(VLOOKUP(A1866,'entry data'!B:I,8,0)),"",VLOOKUP(A1866,'entry data'!B:I,7,0)))</f>
        <v/>
      </c>
      <c r="H1866" s="13" t="str">
        <f>IF(A1866="","",IF(B1866=1,VLOOKUP(A1866,'entry data'!B:D,3,0),I1865))</f>
        <v/>
      </c>
      <c r="I1866" s="14" t="str">
        <f>IF(A1866="","",IF(E1866="weekly",7,IF(E1866="fortnightly",14,IF(E1866="monthly",DATE(IF(MONTH(H1866)=12,YEAR(H1866)+1,YEAR(H1866)),VLOOKUP(MONTH(H1866),index!$D$2:$G$13,2,0),DAY(H1866)),
IF(E1866="quarterly",DATE(IF(MONTH(H1866)&gt;=10,YEAR(H1866)+1,YEAR(H1866)),VLOOKUP(MONTH(H1866),index!$D$2:$G$13,3,0),DAY(H1866)),
IF(E1866="halfyearly",DATE(IF(MONTH(H1866)&gt;=7,YEAR(H1866)+1,YEAR(H1866)),VLOOKUP(MONTH(H1866),index!$D$2:$G$13,4,0),DAY(H1866)),
DATE(YEAR(H1866)+1,MONTH(H1866),DAY(H1866)))))-H1866))+H1866)</f>
        <v/>
      </c>
      <c r="J1866" s="9" t="str">
        <f t="shared" si="190"/>
        <v/>
      </c>
      <c r="K1866" s="11" t="str">
        <f t="shared" si="191"/>
        <v/>
      </c>
      <c r="L1866" s="11" t="str">
        <f t="shared" si="192"/>
        <v/>
      </c>
      <c r="M1866" s="11" t="str">
        <f>IF(A1866="","",VLOOKUP(E1866,index!$A$1:$B$6,2,0)*K1866*G1866)</f>
        <v/>
      </c>
      <c r="N1866" s="11" t="str">
        <f>IF(A1866="","",-PMT(G1866*VLOOKUP(E1866,index!$A$1:$B$6,2,0),C1866,F1866,0,0))</f>
        <v/>
      </c>
      <c r="O1866" s="11" t="str">
        <f t="shared" si="193"/>
        <v/>
      </c>
      <c r="P1866" s="11" t="str">
        <f t="shared" si="194"/>
        <v/>
      </c>
    </row>
    <row r="1867" spans="1:16" x14ac:dyDescent="0.25">
      <c r="A1867" s="9" t="str">
        <f>IF(A1866="","",IF(B1866&lt;C1866,A1866,IF(A1866=MAX('entry data'!$B$8:$B$507),"",A1866+1)))</f>
        <v/>
      </c>
      <c r="B1867" s="9" t="str">
        <f t="shared" si="189"/>
        <v/>
      </c>
      <c r="C1867" s="9" t="str">
        <f>IF(ISERROR(VLOOKUP(A1867,'entry data'!B:G,6,0)),"",VLOOKUP(A1867,'entry data'!B:G,6,0))</f>
        <v/>
      </c>
      <c r="D1867" s="9" t="str">
        <f>IF(ISERROR(VLOOKUP(A1867,'entry data'!B:C,2,0)),"",VLOOKUP(A1867,'entry data'!B:C,2,0))</f>
        <v/>
      </c>
      <c r="E1867" s="9" t="str">
        <f>IF(ISERROR(VLOOKUP(A1867,'entry data'!B:E,4,0)),"",VLOOKUP(A1867,'entry data'!B:E,4,0))</f>
        <v/>
      </c>
      <c r="F1867" s="11" t="str">
        <f>IF(A1867="","",IF(ISERROR(VLOOKUP(A1867,'entry data'!B:F,5,0)),"",VLOOKUP(A1867,'entry data'!B:F,5,0)))</f>
        <v/>
      </c>
      <c r="G1867" s="12" t="str">
        <f>IF(A1867="","",IF(ISERROR(VLOOKUP(A1867,'entry data'!B:I,8,0)),"",VLOOKUP(A1867,'entry data'!B:I,7,0)))</f>
        <v/>
      </c>
      <c r="H1867" s="13" t="str">
        <f>IF(A1867="","",IF(B1867=1,VLOOKUP(A1867,'entry data'!B:D,3,0),I1866))</f>
        <v/>
      </c>
      <c r="I1867" s="14" t="str">
        <f>IF(A1867="","",IF(E1867="weekly",7,IF(E1867="fortnightly",14,IF(E1867="monthly",DATE(IF(MONTH(H1867)=12,YEAR(H1867)+1,YEAR(H1867)),VLOOKUP(MONTH(H1867),index!$D$2:$G$13,2,0),DAY(H1867)),
IF(E1867="quarterly",DATE(IF(MONTH(H1867)&gt;=10,YEAR(H1867)+1,YEAR(H1867)),VLOOKUP(MONTH(H1867),index!$D$2:$G$13,3,0),DAY(H1867)),
IF(E1867="halfyearly",DATE(IF(MONTH(H1867)&gt;=7,YEAR(H1867)+1,YEAR(H1867)),VLOOKUP(MONTH(H1867),index!$D$2:$G$13,4,0),DAY(H1867)),
DATE(YEAR(H1867)+1,MONTH(H1867),DAY(H1867)))))-H1867))+H1867)</f>
        <v/>
      </c>
      <c r="J1867" s="9" t="str">
        <f t="shared" si="190"/>
        <v/>
      </c>
      <c r="K1867" s="11" t="str">
        <f t="shared" si="191"/>
        <v/>
      </c>
      <c r="L1867" s="11" t="str">
        <f t="shared" si="192"/>
        <v/>
      </c>
      <c r="M1867" s="11" t="str">
        <f>IF(A1867="","",VLOOKUP(E1867,index!$A$1:$B$6,2,0)*K1867*G1867)</f>
        <v/>
      </c>
      <c r="N1867" s="11" t="str">
        <f>IF(A1867="","",-PMT(G1867*VLOOKUP(E1867,index!$A$1:$B$6,2,0),C1867,F1867,0,0))</f>
        <v/>
      </c>
      <c r="O1867" s="11" t="str">
        <f t="shared" si="193"/>
        <v/>
      </c>
      <c r="P1867" s="11" t="str">
        <f t="shared" si="194"/>
        <v/>
      </c>
    </row>
    <row r="1868" spans="1:16" x14ac:dyDescent="0.25">
      <c r="A1868" s="9" t="str">
        <f>IF(A1867="","",IF(B1867&lt;C1867,A1867,IF(A1867=MAX('entry data'!$B$8:$B$507),"",A1867+1)))</f>
        <v/>
      </c>
      <c r="B1868" s="9" t="str">
        <f t="shared" si="189"/>
        <v/>
      </c>
      <c r="C1868" s="9" t="str">
        <f>IF(ISERROR(VLOOKUP(A1868,'entry data'!B:G,6,0)),"",VLOOKUP(A1868,'entry data'!B:G,6,0))</f>
        <v/>
      </c>
      <c r="D1868" s="9" t="str">
        <f>IF(ISERROR(VLOOKUP(A1868,'entry data'!B:C,2,0)),"",VLOOKUP(A1868,'entry data'!B:C,2,0))</f>
        <v/>
      </c>
      <c r="E1868" s="9" t="str">
        <f>IF(ISERROR(VLOOKUP(A1868,'entry data'!B:E,4,0)),"",VLOOKUP(A1868,'entry data'!B:E,4,0))</f>
        <v/>
      </c>
      <c r="F1868" s="11" t="str">
        <f>IF(A1868="","",IF(ISERROR(VLOOKUP(A1868,'entry data'!B:F,5,0)),"",VLOOKUP(A1868,'entry data'!B:F,5,0)))</f>
        <v/>
      </c>
      <c r="G1868" s="12" t="str">
        <f>IF(A1868="","",IF(ISERROR(VLOOKUP(A1868,'entry data'!B:I,8,0)),"",VLOOKUP(A1868,'entry data'!B:I,7,0)))</f>
        <v/>
      </c>
      <c r="H1868" s="13" t="str">
        <f>IF(A1868="","",IF(B1868=1,VLOOKUP(A1868,'entry data'!B:D,3,0),I1867))</f>
        <v/>
      </c>
      <c r="I1868" s="14" t="str">
        <f>IF(A1868="","",IF(E1868="weekly",7,IF(E1868="fortnightly",14,IF(E1868="monthly",DATE(IF(MONTH(H1868)=12,YEAR(H1868)+1,YEAR(H1868)),VLOOKUP(MONTH(H1868),index!$D$2:$G$13,2,0),DAY(H1868)),
IF(E1868="quarterly",DATE(IF(MONTH(H1868)&gt;=10,YEAR(H1868)+1,YEAR(H1868)),VLOOKUP(MONTH(H1868),index!$D$2:$G$13,3,0),DAY(H1868)),
IF(E1868="halfyearly",DATE(IF(MONTH(H1868)&gt;=7,YEAR(H1868)+1,YEAR(H1868)),VLOOKUP(MONTH(H1868),index!$D$2:$G$13,4,0),DAY(H1868)),
DATE(YEAR(H1868)+1,MONTH(H1868),DAY(H1868)))))-H1868))+H1868)</f>
        <v/>
      </c>
      <c r="J1868" s="9" t="str">
        <f t="shared" si="190"/>
        <v/>
      </c>
      <c r="K1868" s="11" t="str">
        <f t="shared" si="191"/>
        <v/>
      </c>
      <c r="L1868" s="11" t="str">
        <f t="shared" si="192"/>
        <v/>
      </c>
      <c r="M1868" s="11" t="str">
        <f>IF(A1868="","",VLOOKUP(E1868,index!$A$1:$B$6,2,0)*K1868*G1868)</f>
        <v/>
      </c>
      <c r="N1868" s="11" t="str">
        <f>IF(A1868="","",-PMT(G1868*VLOOKUP(E1868,index!$A$1:$B$6,2,0),C1868,F1868,0,0))</f>
        <v/>
      </c>
      <c r="O1868" s="11" t="str">
        <f t="shared" si="193"/>
        <v/>
      </c>
      <c r="P1868" s="11" t="str">
        <f t="shared" si="194"/>
        <v/>
      </c>
    </row>
    <row r="1869" spans="1:16" x14ac:dyDescent="0.25">
      <c r="A1869" s="9" t="str">
        <f>IF(A1868="","",IF(B1868&lt;C1868,A1868,IF(A1868=MAX('entry data'!$B$8:$B$507),"",A1868+1)))</f>
        <v/>
      </c>
      <c r="B1869" s="9" t="str">
        <f t="shared" si="189"/>
        <v/>
      </c>
      <c r="C1869" s="9" t="str">
        <f>IF(ISERROR(VLOOKUP(A1869,'entry data'!B:G,6,0)),"",VLOOKUP(A1869,'entry data'!B:G,6,0))</f>
        <v/>
      </c>
      <c r="D1869" s="9" t="str">
        <f>IF(ISERROR(VLOOKUP(A1869,'entry data'!B:C,2,0)),"",VLOOKUP(A1869,'entry data'!B:C,2,0))</f>
        <v/>
      </c>
      <c r="E1869" s="9" t="str">
        <f>IF(ISERROR(VLOOKUP(A1869,'entry data'!B:E,4,0)),"",VLOOKUP(A1869,'entry data'!B:E,4,0))</f>
        <v/>
      </c>
      <c r="F1869" s="11" t="str">
        <f>IF(A1869="","",IF(ISERROR(VLOOKUP(A1869,'entry data'!B:F,5,0)),"",VLOOKUP(A1869,'entry data'!B:F,5,0)))</f>
        <v/>
      </c>
      <c r="G1869" s="12" t="str">
        <f>IF(A1869="","",IF(ISERROR(VLOOKUP(A1869,'entry data'!B:I,8,0)),"",VLOOKUP(A1869,'entry data'!B:I,7,0)))</f>
        <v/>
      </c>
      <c r="H1869" s="13" t="str">
        <f>IF(A1869="","",IF(B1869=1,VLOOKUP(A1869,'entry data'!B:D,3,0),I1868))</f>
        <v/>
      </c>
      <c r="I1869" s="14" t="str">
        <f>IF(A1869="","",IF(E1869="weekly",7,IF(E1869="fortnightly",14,IF(E1869="monthly",DATE(IF(MONTH(H1869)=12,YEAR(H1869)+1,YEAR(H1869)),VLOOKUP(MONTH(H1869),index!$D$2:$G$13,2,0),DAY(H1869)),
IF(E1869="quarterly",DATE(IF(MONTH(H1869)&gt;=10,YEAR(H1869)+1,YEAR(H1869)),VLOOKUP(MONTH(H1869),index!$D$2:$G$13,3,0),DAY(H1869)),
IF(E1869="halfyearly",DATE(IF(MONTH(H1869)&gt;=7,YEAR(H1869)+1,YEAR(H1869)),VLOOKUP(MONTH(H1869),index!$D$2:$G$13,4,0),DAY(H1869)),
DATE(YEAR(H1869)+1,MONTH(H1869),DAY(H1869)))))-H1869))+H1869)</f>
        <v/>
      </c>
      <c r="J1869" s="9" t="str">
        <f t="shared" si="190"/>
        <v/>
      </c>
      <c r="K1869" s="11" t="str">
        <f t="shared" si="191"/>
        <v/>
      </c>
      <c r="L1869" s="11" t="str">
        <f t="shared" si="192"/>
        <v/>
      </c>
      <c r="M1869" s="11" t="str">
        <f>IF(A1869="","",VLOOKUP(E1869,index!$A$1:$B$6,2,0)*K1869*G1869)</f>
        <v/>
      </c>
      <c r="N1869" s="11" t="str">
        <f>IF(A1869="","",-PMT(G1869*VLOOKUP(E1869,index!$A$1:$B$6,2,0),C1869,F1869,0,0))</f>
        <v/>
      </c>
      <c r="O1869" s="11" t="str">
        <f t="shared" si="193"/>
        <v/>
      </c>
      <c r="P1869" s="11" t="str">
        <f t="shared" si="194"/>
        <v/>
      </c>
    </row>
    <row r="1870" spans="1:16" x14ac:dyDescent="0.25">
      <c r="A1870" s="9" t="str">
        <f>IF(A1869="","",IF(B1869&lt;C1869,A1869,IF(A1869=MAX('entry data'!$B$8:$B$507),"",A1869+1)))</f>
        <v/>
      </c>
      <c r="B1870" s="9" t="str">
        <f t="shared" si="189"/>
        <v/>
      </c>
      <c r="C1870" s="9" t="str">
        <f>IF(ISERROR(VLOOKUP(A1870,'entry data'!B:G,6,0)),"",VLOOKUP(A1870,'entry data'!B:G,6,0))</f>
        <v/>
      </c>
      <c r="D1870" s="9" t="str">
        <f>IF(ISERROR(VLOOKUP(A1870,'entry data'!B:C,2,0)),"",VLOOKUP(A1870,'entry data'!B:C,2,0))</f>
        <v/>
      </c>
      <c r="E1870" s="9" t="str">
        <f>IF(ISERROR(VLOOKUP(A1870,'entry data'!B:E,4,0)),"",VLOOKUP(A1870,'entry data'!B:E,4,0))</f>
        <v/>
      </c>
      <c r="F1870" s="11" t="str">
        <f>IF(A1870="","",IF(ISERROR(VLOOKUP(A1870,'entry data'!B:F,5,0)),"",VLOOKUP(A1870,'entry data'!B:F,5,0)))</f>
        <v/>
      </c>
      <c r="G1870" s="12" t="str">
        <f>IF(A1870="","",IF(ISERROR(VLOOKUP(A1870,'entry data'!B:I,8,0)),"",VLOOKUP(A1870,'entry data'!B:I,7,0)))</f>
        <v/>
      </c>
      <c r="H1870" s="13" t="str">
        <f>IF(A1870="","",IF(B1870=1,VLOOKUP(A1870,'entry data'!B:D,3,0),I1869))</f>
        <v/>
      </c>
      <c r="I1870" s="14" t="str">
        <f>IF(A1870="","",IF(E1870="weekly",7,IF(E1870="fortnightly",14,IF(E1870="monthly",DATE(IF(MONTH(H1870)=12,YEAR(H1870)+1,YEAR(H1870)),VLOOKUP(MONTH(H1870),index!$D$2:$G$13,2,0),DAY(H1870)),
IF(E1870="quarterly",DATE(IF(MONTH(H1870)&gt;=10,YEAR(H1870)+1,YEAR(H1870)),VLOOKUP(MONTH(H1870),index!$D$2:$G$13,3,0),DAY(H1870)),
IF(E1870="halfyearly",DATE(IF(MONTH(H1870)&gt;=7,YEAR(H1870)+1,YEAR(H1870)),VLOOKUP(MONTH(H1870),index!$D$2:$G$13,4,0),DAY(H1870)),
DATE(YEAR(H1870)+1,MONTH(H1870),DAY(H1870)))))-H1870))+H1870)</f>
        <v/>
      </c>
      <c r="J1870" s="9" t="str">
        <f t="shared" si="190"/>
        <v/>
      </c>
      <c r="K1870" s="11" t="str">
        <f t="shared" si="191"/>
        <v/>
      </c>
      <c r="L1870" s="11" t="str">
        <f t="shared" si="192"/>
        <v/>
      </c>
      <c r="M1870" s="11" t="str">
        <f>IF(A1870="","",VLOOKUP(E1870,index!$A$1:$B$6,2,0)*K1870*G1870)</f>
        <v/>
      </c>
      <c r="N1870" s="11" t="str">
        <f>IF(A1870="","",-PMT(G1870*VLOOKUP(E1870,index!$A$1:$B$6,2,0),C1870,F1870,0,0))</f>
        <v/>
      </c>
      <c r="O1870" s="11" t="str">
        <f t="shared" si="193"/>
        <v/>
      </c>
      <c r="P1870" s="11" t="str">
        <f t="shared" si="194"/>
        <v/>
      </c>
    </row>
    <row r="1871" spans="1:16" x14ac:dyDescent="0.25">
      <c r="A1871" s="9" t="str">
        <f>IF(A1870="","",IF(B1870&lt;C1870,A1870,IF(A1870=MAX('entry data'!$B$8:$B$507),"",A1870+1)))</f>
        <v/>
      </c>
      <c r="B1871" s="9" t="str">
        <f t="shared" si="189"/>
        <v/>
      </c>
      <c r="C1871" s="9" t="str">
        <f>IF(ISERROR(VLOOKUP(A1871,'entry data'!B:G,6,0)),"",VLOOKUP(A1871,'entry data'!B:G,6,0))</f>
        <v/>
      </c>
      <c r="D1871" s="9" t="str">
        <f>IF(ISERROR(VLOOKUP(A1871,'entry data'!B:C,2,0)),"",VLOOKUP(A1871,'entry data'!B:C,2,0))</f>
        <v/>
      </c>
      <c r="E1871" s="9" t="str">
        <f>IF(ISERROR(VLOOKUP(A1871,'entry data'!B:E,4,0)),"",VLOOKUP(A1871,'entry data'!B:E,4,0))</f>
        <v/>
      </c>
      <c r="F1871" s="11" t="str">
        <f>IF(A1871="","",IF(ISERROR(VLOOKUP(A1871,'entry data'!B:F,5,0)),"",VLOOKUP(A1871,'entry data'!B:F,5,0)))</f>
        <v/>
      </c>
      <c r="G1871" s="12" t="str">
        <f>IF(A1871="","",IF(ISERROR(VLOOKUP(A1871,'entry data'!B:I,8,0)),"",VLOOKUP(A1871,'entry data'!B:I,7,0)))</f>
        <v/>
      </c>
      <c r="H1871" s="13" t="str">
        <f>IF(A1871="","",IF(B1871=1,VLOOKUP(A1871,'entry data'!B:D,3,0),I1870))</f>
        <v/>
      </c>
      <c r="I1871" s="14" t="str">
        <f>IF(A1871="","",IF(E1871="weekly",7,IF(E1871="fortnightly",14,IF(E1871="monthly",DATE(IF(MONTH(H1871)=12,YEAR(H1871)+1,YEAR(H1871)),VLOOKUP(MONTH(H1871),index!$D$2:$G$13,2,0),DAY(H1871)),
IF(E1871="quarterly",DATE(IF(MONTH(H1871)&gt;=10,YEAR(H1871)+1,YEAR(H1871)),VLOOKUP(MONTH(H1871),index!$D$2:$G$13,3,0),DAY(H1871)),
IF(E1871="halfyearly",DATE(IF(MONTH(H1871)&gt;=7,YEAR(H1871)+1,YEAR(H1871)),VLOOKUP(MONTH(H1871),index!$D$2:$G$13,4,0),DAY(H1871)),
DATE(YEAR(H1871)+1,MONTH(H1871),DAY(H1871)))))-H1871))+H1871)</f>
        <v/>
      </c>
      <c r="J1871" s="9" t="str">
        <f t="shared" si="190"/>
        <v/>
      </c>
      <c r="K1871" s="11" t="str">
        <f t="shared" si="191"/>
        <v/>
      </c>
      <c r="L1871" s="11" t="str">
        <f t="shared" si="192"/>
        <v/>
      </c>
      <c r="M1871" s="11" t="str">
        <f>IF(A1871="","",VLOOKUP(E1871,index!$A$1:$B$6,2,0)*K1871*G1871)</f>
        <v/>
      </c>
      <c r="N1871" s="11" t="str">
        <f>IF(A1871="","",-PMT(G1871*VLOOKUP(E1871,index!$A$1:$B$6,2,0),C1871,F1871,0,0))</f>
        <v/>
      </c>
      <c r="O1871" s="11" t="str">
        <f t="shared" si="193"/>
        <v/>
      </c>
      <c r="P1871" s="11" t="str">
        <f t="shared" si="194"/>
        <v/>
      </c>
    </row>
    <row r="1872" spans="1:16" x14ac:dyDescent="0.25">
      <c r="A1872" s="9" t="str">
        <f>IF(A1871="","",IF(B1871&lt;C1871,A1871,IF(A1871=MAX('entry data'!$B$8:$B$507),"",A1871+1)))</f>
        <v/>
      </c>
      <c r="B1872" s="9" t="str">
        <f t="shared" si="189"/>
        <v/>
      </c>
      <c r="C1872" s="9" t="str">
        <f>IF(ISERROR(VLOOKUP(A1872,'entry data'!B:G,6,0)),"",VLOOKUP(A1872,'entry data'!B:G,6,0))</f>
        <v/>
      </c>
      <c r="D1872" s="9" t="str">
        <f>IF(ISERROR(VLOOKUP(A1872,'entry data'!B:C,2,0)),"",VLOOKUP(A1872,'entry data'!B:C,2,0))</f>
        <v/>
      </c>
      <c r="E1872" s="9" t="str">
        <f>IF(ISERROR(VLOOKUP(A1872,'entry data'!B:E,4,0)),"",VLOOKUP(A1872,'entry data'!B:E,4,0))</f>
        <v/>
      </c>
      <c r="F1872" s="11" t="str">
        <f>IF(A1872="","",IF(ISERROR(VLOOKUP(A1872,'entry data'!B:F,5,0)),"",VLOOKUP(A1872,'entry data'!B:F,5,0)))</f>
        <v/>
      </c>
      <c r="G1872" s="12" t="str">
        <f>IF(A1872="","",IF(ISERROR(VLOOKUP(A1872,'entry data'!B:I,8,0)),"",VLOOKUP(A1872,'entry data'!B:I,7,0)))</f>
        <v/>
      </c>
      <c r="H1872" s="13" t="str">
        <f>IF(A1872="","",IF(B1872=1,VLOOKUP(A1872,'entry data'!B:D,3,0),I1871))</f>
        <v/>
      </c>
      <c r="I1872" s="14" t="str">
        <f>IF(A1872="","",IF(E1872="weekly",7,IF(E1872="fortnightly",14,IF(E1872="monthly",DATE(IF(MONTH(H1872)=12,YEAR(H1872)+1,YEAR(H1872)),VLOOKUP(MONTH(H1872),index!$D$2:$G$13,2,0),DAY(H1872)),
IF(E1872="quarterly",DATE(IF(MONTH(H1872)&gt;=10,YEAR(H1872)+1,YEAR(H1872)),VLOOKUP(MONTH(H1872),index!$D$2:$G$13,3,0),DAY(H1872)),
IF(E1872="halfyearly",DATE(IF(MONTH(H1872)&gt;=7,YEAR(H1872)+1,YEAR(H1872)),VLOOKUP(MONTH(H1872),index!$D$2:$G$13,4,0),DAY(H1872)),
DATE(YEAR(H1872)+1,MONTH(H1872),DAY(H1872)))))-H1872))+H1872)</f>
        <v/>
      </c>
      <c r="J1872" s="9" t="str">
        <f t="shared" si="190"/>
        <v/>
      </c>
      <c r="K1872" s="11" t="str">
        <f t="shared" si="191"/>
        <v/>
      </c>
      <c r="L1872" s="11" t="str">
        <f t="shared" si="192"/>
        <v/>
      </c>
      <c r="M1872" s="11" t="str">
        <f>IF(A1872="","",VLOOKUP(E1872,index!$A$1:$B$6,2,0)*K1872*G1872)</f>
        <v/>
      </c>
      <c r="N1872" s="11" t="str">
        <f>IF(A1872="","",-PMT(G1872*VLOOKUP(E1872,index!$A$1:$B$6,2,0),C1872,F1872,0,0))</f>
        <v/>
      </c>
      <c r="O1872" s="11" t="str">
        <f t="shared" si="193"/>
        <v/>
      </c>
      <c r="P1872" s="11" t="str">
        <f t="shared" si="194"/>
        <v/>
      </c>
    </row>
    <row r="1873" spans="1:16" x14ac:dyDescent="0.25">
      <c r="A1873" s="9" t="str">
        <f>IF(A1872="","",IF(B1872&lt;C1872,A1872,IF(A1872=MAX('entry data'!$B$8:$B$507),"",A1872+1)))</f>
        <v/>
      </c>
      <c r="B1873" s="9" t="str">
        <f t="shared" si="189"/>
        <v/>
      </c>
      <c r="C1873" s="9" t="str">
        <f>IF(ISERROR(VLOOKUP(A1873,'entry data'!B:G,6,0)),"",VLOOKUP(A1873,'entry data'!B:G,6,0))</f>
        <v/>
      </c>
      <c r="D1873" s="9" t="str">
        <f>IF(ISERROR(VLOOKUP(A1873,'entry data'!B:C,2,0)),"",VLOOKUP(A1873,'entry data'!B:C,2,0))</f>
        <v/>
      </c>
      <c r="E1873" s="9" t="str">
        <f>IF(ISERROR(VLOOKUP(A1873,'entry data'!B:E,4,0)),"",VLOOKUP(A1873,'entry data'!B:E,4,0))</f>
        <v/>
      </c>
      <c r="F1873" s="11" t="str">
        <f>IF(A1873="","",IF(ISERROR(VLOOKUP(A1873,'entry data'!B:F,5,0)),"",VLOOKUP(A1873,'entry data'!B:F,5,0)))</f>
        <v/>
      </c>
      <c r="G1873" s="12" t="str">
        <f>IF(A1873="","",IF(ISERROR(VLOOKUP(A1873,'entry data'!B:I,8,0)),"",VLOOKUP(A1873,'entry data'!B:I,7,0)))</f>
        <v/>
      </c>
      <c r="H1873" s="13" t="str">
        <f>IF(A1873="","",IF(B1873=1,VLOOKUP(A1873,'entry data'!B:D,3,0),I1872))</f>
        <v/>
      </c>
      <c r="I1873" s="14" t="str">
        <f>IF(A1873="","",IF(E1873="weekly",7,IF(E1873="fortnightly",14,IF(E1873="monthly",DATE(IF(MONTH(H1873)=12,YEAR(H1873)+1,YEAR(H1873)),VLOOKUP(MONTH(H1873),index!$D$2:$G$13,2,0),DAY(H1873)),
IF(E1873="quarterly",DATE(IF(MONTH(H1873)&gt;=10,YEAR(H1873)+1,YEAR(H1873)),VLOOKUP(MONTH(H1873),index!$D$2:$G$13,3,0),DAY(H1873)),
IF(E1873="halfyearly",DATE(IF(MONTH(H1873)&gt;=7,YEAR(H1873)+1,YEAR(H1873)),VLOOKUP(MONTH(H1873),index!$D$2:$G$13,4,0),DAY(H1873)),
DATE(YEAR(H1873)+1,MONTH(H1873),DAY(H1873)))))-H1873))+H1873)</f>
        <v/>
      </c>
      <c r="J1873" s="9" t="str">
        <f t="shared" si="190"/>
        <v/>
      </c>
      <c r="K1873" s="11" t="str">
        <f t="shared" si="191"/>
        <v/>
      </c>
      <c r="L1873" s="11" t="str">
        <f t="shared" si="192"/>
        <v/>
      </c>
      <c r="M1873" s="11" t="str">
        <f>IF(A1873="","",VLOOKUP(E1873,index!$A$1:$B$6,2,0)*K1873*G1873)</f>
        <v/>
      </c>
      <c r="N1873" s="11" t="str">
        <f>IF(A1873="","",-PMT(G1873*VLOOKUP(E1873,index!$A$1:$B$6,2,0),C1873,F1873,0,0))</f>
        <v/>
      </c>
      <c r="O1873" s="11" t="str">
        <f t="shared" si="193"/>
        <v/>
      </c>
      <c r="P1873" s="11" t="str">
        <f t="shared" si="194"/>
        <v/>
      </c>
    </row>
    <row r="1874" spans="1:16" x14ac:dyDescent="0.25">
      <c r="A1874" s="9" t="str">
        <f>IF(A1873="","",IF(B1873&lt;C1873,A1873,IF(A1873=MAX('entry data'!$B$8:$B$507),"",A1873+1)))</f>
        <v/>
      </c>
      <c r="B1874" s="9" t="str">
        <f t="shared" si="189"/>
        <v/>
      </c>
      <c r="C1874" s="9" t="str">
        <f>IF(ISERROR(VLOOKUP(A1874,'entry data'!B:G,6,0)),"",VLOOKUP(A1874,'entry data'!B:G,6,0))</f>
        <v/>
      </c>
      <c r="D1874" s="9" t="str">
        <f>IF(ISERROR(VLOOKUP(A1874,'entry data'!B:C,2,0)),"",VLOOKUP(A1874,'entry data'!B:C,2,0))</f>
        <v/>
      </c>
      <c r="E1874" s="9" t="str">
        <f>IF(ISERROR(VLOOKUP(A1874,'entry data'!B:E,4,0)),"",VLOOKUP(A1874,'entry data'!B:E,4,0))</f>
        <v/>
      </c>
      <c r="F1874" s="11" t="str">
        <f>IF(A1874="","",IF(ISERROR(VLOOKUP(A1874,'entry data'!B:F,5,0)),"",VLOOKUP(A1874,'entry data'!B:F,5,0)))</f>
        <v/>
      </c>
      <c r="G1874" s="12" t="str">
        <f>IF(A1874="","",IF(ISERROR(VLOOKUP(A1874,'entry data'!B:I,8,0)),"",VLOOKUP(A1874,'entry data'!B:I,7,0)))</f>
        <v/>
      </c>
      <c r="H1874" s="13" t="str">
        <f>IF(A1874="","",IF(B1874=1,VLOOKUP(A1874,'entry data'!B:D,3,0),I1873))</f>
        <v/>
      </c>
      <c r="I1874" s="14" t="str">
        <f>IF(A1874="","",IF(E1874="weekly",7,IF(E1874="fortnightly",14,IF(E1874="monthly",DATE(IF(MONTH(H1874)=12,YEAR(H1874)+1,YEAR(H1874)),VLOOKUP(MONTH(H1874),index!$D$2:$G$13,2,0),DAY(H1874)),
IF(E1874="quarterly",DATE(IF(MONTH(H1874)&gt;=10,YEAR(H1874)+1,YEAR(H1874)),VLOOKUP(MONTH(H1874),index!$D$2:$G$13,3,0),DAY(H1874)),
IF(E1874="halfyearly",DATE(IF(MONTH(H1874)&gt;=7,YEAR(H1874)+1,YEAR(H1874)),VLOOKUP(MONTH(H1874),index!$D$2:$G$13,4,0),DAY(H1874)),
DATE(YEAR(H1874)+1,MONTH(H1874),DAY(H1874)))))-H1874))+H1874)</f>
        <v/>
      </c>
      <c r="J1874" s="9" t="str">
        <f t="shared" si="190"/>
        <v/>
      </c>
      <c r="K1874" s="11" t="str">
        <f t="shared" si="191"/>
        <v/>
      </c>
      <c r="L1874" s="11" t="str">
        <f t="shared" si="192"/>
        <v/>
      </c>
      <c r="M1874" s="11" t="str">
        <f>IF(A1874="","",VLOOKUP(E1874,index!$A$1:$B$6,2,0)*K1874*G1874)</f>
        <v/>
      </c>
      <c r="N1874" s="11" t="str">
        <f>IF(A1874="","",-PMT(G1874*VLOOKUP(E1874,index!$A$1:$B$6,2,0),C1874,F1874,0,0))</f>
        <v/>
      </c>
      <c r="O1874" s="11" t="str">
        <f t="shared" si="193"/>
        <v/>
      </c>
      <c r="P1874" s="11" t="str">
        <f t="shared" si="194"/>
        <v/>
      </c>
    </row>
    <row r="1875" spans="1:16" x14ac:dyDescent="0.25">
      <c r="A1875" s="9" t="str">
        <f>IF(A1874="","",IF(B1874&lt;C1874,A1874,IF(A1874=MAX('entry data'!$B$8:$B$507),"",A1874+1)))</f>
        <v/>
      </c>
      <c r="B1875" s="9" t="str">
        <f t="shared" si="189"/>
        <v/>
      </c>
      <c r="C1875" s="9" t="str">
        <f>IF(ISERROR(VLOOKUP(A1875,'entry data'!B:G,6,0)),"",VLOOKUP(A1875,'entry data'!B:G,6,0))</f>
        <v/>
      </c>
      <c r="D1875" s="9" t="str">
        <f>IF(ISERROR(VLOOKUP(A1875,'entry data'!B:C,2,0)),"",VLOOKUP(A1875,'entry data'!B:C,2,0))</f>
        <v/>
      </c>
      <c r="E1875" s="9" t="str">
        <f>IF(ISERROR(VLOOKUP(A1875,'entry data'!B:E,4,0)),"",VLOOKUP(A1875,'entry data'!B:E,4,0))</f>
        <v/>
      </c>
      <c r="F1875" s="11" t="str">
        <f>IF(A1875="","",IF(ISERROR(VLOOKUP(A1875,'entry data'!B:F,5,0)),"",VLOOKUP(A1875,'entry data'!B:F,5,0)))</f>
        <v/>
      </c>
      <c r="G1875" s="12" t="str">
        <f>IF(A1875="","",IF(ISERROR(VLOOKUP(A1875,'entry data'!B:I,8,0)),"",VLOOKUP(A1875,'entry data'!B:I,7,0)))</f>
        <v/>
      </c>
      <c r="H1875" s="13" t="str">
        <f>IF(A1875="","",IF(B1875=1,VLOOKUP(A1875,'entry data'!B:D,3,0),I1874))</f>
        <v/>
      </c>
      <c r="I1875" s="14" t="str">
        <f>IF(A1875="","",IF(E1875="weekly",7,IF(E1875="fortnightly",14,IF(E1875="monthly",DATE(IF(MONTH(H1875)=12,YEAR(H1875)+1,YEAR(H1875)),VLOOKUP(MONTH(H1875),index!$D$2:$G$13,2,0),DAY(H1875)),
IF(E1875="quarterly",DATE(IF(MONTH(H1875)&gt;=10,YEAR(H1875)+1,YEAR(H1875)),VLOOKUP(MONTH(H1875),index!$D$2:$G$13,3,0),DAY(H1875)),
IF(E1875="halfyearly",DATE(IF(MONTH(H1875)&gt;=7,YEAR(H1875)+1,YEAR(H1875)),VLOOKUP(MONTH(H1875),index!$D$2:$G$13,4,0),DAY(H1875)),
DATE(YEAR(H1875)+1,MONTH(H1875),DAY(H1875)))))-H1875))+H1875)</f>
        <v/>
      </c>
      <c r="J1875" s="9" t="str">
        <f t="shared" si="190"/>
        <v/>
      </c>
      <c r="K1875" s="11" t="str">
        <f t="shared" si="191"/>
        <v/>
      </c>
      <c r="L1875" s="11" t="str">
        <f t="shared" si="192"/>
        <v/>
      </c>
      <c r="M1875" s="11" t="str">
        <f>IF(A1875="","",VLOOKUP(E1875,index!$A$1:$B$6,2,0)*K1875*G1875)</f>
        <v/>
      </c>
      <c r="N1875" s="11" t="str">
        <f>IF(A1875="","",-PMT(G1875*VLOOKUP(E1875,index!$A$1:$B$6,2,0),C1875,F1875,0,0))</f>
        <v/>
      </c>
      <c r="O1875" s="11" t="str">
        <f t="shared" si="193"/>
        <v/>
      </c>
      <c r="P1875" s="11" t="str">
        <f t="shared" si="194"/>
        <v/>
      </c>
    </row>
    <row r="1876" spans="1:16" x14ac:dyDescent="0.25">
      <c r="A1876" s="9" t="str">
        <f>IF(A1875="","",IF(B1875&lt;C1875,A1875,IF(A1875=MAX('entry data'!$B$8:$B$507),"",A1875+1)))</f>
        <v/>
      </c>
      <c r="B1876" s="9" t="str">
        <f t="shared" si="189"/>
        <v/>
      </c>
      <c r="C1876" s="9" t="str">
        <f>IF(ISERROR(VLOOKUP(A1876,'entry data'!B:G,6,0)),"",VLOOKUP(A1876,'entry data'!B:G,6,0))</f>
        <v/>
      </c>
      <c r="D1876" s="9" t="str">
        <f>IF(ISERROR(VLOOKUP(A1876,'entry data'!B:C,2,0)),"",VLOOKUP(A1876,'entry data'!B:C,2,0))</f>
        <v/>
      </c>
      <c r="E1876" s="9" t="str">
        <f>IF(ISERROR(VLOOKUP(A1876,'entry data'!B:E,4,0)),"",VLOOKUP(A1876,'entry data'!B:E,4,0))</f>
        <v/>
      </c>
      <c r="F1876" s="11" t="str">
        <f>IF(A1876="","",IF(ISERROR(VLOOKUP(A1876,'entry data'!B:F,5,0)),"",VLOOKUP(A1876,'entry data'!B:F,5,0)))</f>
        <v/>
      </c>
      <c r="G1876" s="12" t="str">
        <f>IF(A1876="","",IF(ISERROR(VLOOKUP(A1876,'entry data'!B:I,8,0)),"",VLOOKUP(A1876,'entry data'!B:I,7,0)))</f>
        <v/>
      </c>
      <c r="H1876" s="13" t="str">
        <f>IF(A1876="","",IF(B1876=1,VLOOKUP(A1876,'entry data'!B:D,3,0),I1875))</f>
        <v/>
      </c>
      <c r="I1876" s="14" t="str">
        <f>IF(A1876="","",IF(E1876="weekly",7,IF(E1876="fortnightly",14,IF(E1876="monthly",DATE(IF(MONTH(H1876)=12,YEAR(H1876)+1,YEAR(H1876)),VLOOKUP(MONTH(H1876),index!$D$2:$G$13,2,0),DAY(H1876)),
IF(E1876="quarterly",DATE(IF(MONTH(H1876)&gt;=10,YEAR(H1876)+1,YEAR(H1876)),VLOOKUP(MONTH(H1876),index!$D$2:$G$13,3,0),DAY(H1876)),
IF(E1876="halfyearly",DATE(IF(MONTH(H1876)&gt;=7,YEAR(H1876)+1,YEAR(H1876)),VLOOKUP(MONTH(H1876),index!$D$2:$G$13,4,0),DAY(H1876)),
DATE(YEAR(H1876)+1,MONTH(H1876),DAY(H1876)))))-H1876))+H1876)</f>
        <v/>
      </c>
      <c r="J1876" s="9" t="str">
        <f t="shared" si="190"/>
        <v/>
      </c>
      <c r="K1876" s="11" t="str">
        <f t="shared" si="191"/>
        <v/>
      </c>
      <c r="L1876" s="11" t="str">
        <f t="shared" si="192"/>
        <v/>
      </c>
      <c r="M1876" s="11" t="str">
        <f>IF(A1876="","",VLOOKUP(E1876,index!$A$1:$B$6,2,0)*K1876*G1876)</f>
        <v/>
      </c>
      <c r="N1876" s="11" t="str">
        <f>IF(A1876="","",-PMT(G1876*VLOOKUP(E1876,index!$A$1:$B$6,2,0),C1876,F1876,0,0))</f>
        <v/>
      </c>
      <c r="O1876" s="11" t="str">
        <f t="shared" si="193"/>
        <v/>
      </c>
      <c r="P1876" s="11" t="str">
        <f t="shared" si="194"/>
        <v/>
      </c>
    </row>
    <row r="1877" spans="1:16" x14ac:dyDescent="0.25">
      <c r="A1877" s="9" t="str">
        <f>IF(A1876="","",IF(B1876&lt;C1876,A1876,IF(A1876=MAX('entry data'!$B$8:$B$507),"",A1876+1)))</f>
        <v/>
      </c>
      <c r="B1877" s="9" t="str">
        <f t="shared" si="189"/>
        <v/>
      </c>
      <c r="C1877" s="9" t="str">
        <f>IF(ISERROR(VLOOKUP(A1877,'entry data'!B:G,6,0)),"",VLOOKUP(A1877,'entry data'!B:G,6,0))</f>
        <v/>
      </c>
      <c r="D1877" s="9" t="str">
        <f>IF(ISERROR(VLOOKUP(A1877,'entry data'!B:C,2,0)),"",VLOOKUP(A1877,'entry data'!B:C,2,0))</f>
        <v/>
      </c>
      <c r="E1877" s="9" t="str">
        <f>IF(ISERROR(VLOOKUP(A1877,'entry data'!B:E,4,0)),"",VLOOKUP(A1877,'entry data'!B:E,4,0))</f>
        <v/>
      </c>
      <c r="F1877" s="11" t="str">
        <f>IF(A1877="","",IF(ISERROR(VLOOKUP(A1877,'entry data'!B:F,5,0)),"",VLOOKUP(A1877,'entry data'!B:F,5,0)))</f>
        <v/>
      </c>
      <c r="G1877" s="12" t="str">
        <f>IF(A1877="","",IF(ISERROR(VLOOKUP(A1877,'entry data'!B:I,8,0)),"",VLOOKUP(A1877,'entry data'!B:I,7,0)))</f>
        <v/>
      </c>
      <c r="H1877" s="13" t="str">
        <f>IF(A1877="","",IF(B1877=1,VLOOKUP(A1877,'entry data'!B:D,3,0),I1876))</f>
        <v/>
      </c>
      <c r="I1877" s="14" t="str">
        <f>IF(A1877="","",IF(E1877="weekly",7,IF(E1877="fortnightly",14,IF(E1877="monthly",DATE(IF(MONTH(H1877)=12,YEAR(H1877)+1,YEAR(H1877)),VLOOKUP(MONTH(H1877),index!$D$2:$G$13,2,0),DAY(H1877)),
IF(E1877="quarterly",DATE(IF(MONTH(H1877)&gt;=10,YEAR(H1877)+1,YEAR(H1877)),VLOOKUP(MONTH(H1877),index!$D$2:$G$13,3,0),DAY(H1877)),
IF(E1877="halfyearly",DATE(IF(MONTH(H1877)&gt;=7,YEAR(H1877)+1,YEAR(H1877)),VLOOKUP(MONTH(H1877),index!$D$2:$G$13,4,0),DAY(H1877)),
DATE(YEAR(H1877)+1,MONTH(H1877),DAY(H1877)))))-H1877))+H1877)</f>
        <v/>
      </c>
      <c r="J1877" s="9" t="str">
        <f t="shared" si="190"/>
        <v/>
      </c>
      <c r="K1877" s="11" t="str">
        <f t="shared" si="191"/>
        <v/>
      </c>
      <c r="L1877" s="11" t="str">
        <f t="shared" si="192"/>
        <v/>
      </c>
      <c r="M1877" s="11" t="str">
        <f>IF(A1877="","",VLOOKUP(E1877,index!$A$1:$B$6,2,0)*K1877*G1877)</f>
        <v/>
      </c>
      <c r="N1877" s="11" t="str">
        <f>IF(A1877="","",-PMT(G1877*VLOOKUP(E1877,index!$A$1:$B$6,2,0),C1877,F1877,0,0))</f>
        <v/>
      </c>
      <c r="O1877" s="11" t="str">
        <f t="shared" si="193"/>
        <v/>
      </c>
      <c r="P1877" s="11" t="str">
        <f t="shared" si="194"/>
        <v/>
      </c>
    </row>
    <row r="1878" spans="1:16" x14ac:dyDescent="0.25">
      <c r="A1878" s="9" t="str">
        <f>IF(A1877="","",IF(B1877&lt;C1877,A1877,IF(A1877=MAX('entry data'!$B$8:$B$507),"",A1877+1)))</f>
        <v/>
      </c>
      <c r="B1878" s="9" t="str">
        <f t="shared" si="189"/>
        <v/>
      </c>
      <c r="C1878" s="9" t="str">
        <f>IF(ISERROR(VLOOKUP(A1878,'entry data'!B:G,6,0)),"",VLOOKUP(A1878,'entry data'!B:G,6,0))</f>
        <v/>
      </c>
      <c r="D1878" s="9" t="str">
        <f>IF(ISERROR(VLOOKUP(A1878,'entry data'!B:C,2,0)),"",VLOOKUP(A1878,'entry data'!B:C,2,0))</f>
        <v/>
      </c>
      <c r="E1878" s="9" t="str">
        <f>IF(ISERROR(VLOOKUP(A1878,'entry data'!B:E,4,0)),"",VLOOKUP(A1878,'entry data'!B:E,4,0))</f>
        <v/>
      </c>
      <c r="F1878" s="11" t="str">
        <f>IF(A1878="","",IF(ISERROR(VLOOKUP(A1878,'entry data'!B:F,5,0)),"",VLOOKUP(A1878,'entry data'!B:F,5,0)))</f>
        <v/>
      </c>
      <c r="G1878" s="12" t="str">
        <f>IF(A1878="","",IF(ISERROR(VLOOKUP(A1878,'entry data'!B:I,8,0)),"",VLOOKUP(A1878,'entry data'!B:I,7,0)))</f>
        <v/>
      </c>
      <c r="H1878" s="13" t="str">
        <f>IF(A1878="","",IF(B1878=1,VLOOKUP(A1878,'entry data'!B:D,3,0),I1877))</f>
        <v/>
      </c>
      <c r="I1878" s="14" t="str">
        <f>IF(A1878="","",IF(E1878="weekly",7,IF(E1878="fortnightly",14,IF(E1878="monthly",DATE(IF(MONTH(H1878)=12,YEAR(H1878)+1,YEAR(H1878)),VLOOKUP(MONTH(H1878),index!$D$2:$G$13,2,0),DAY(H1878)),
IF(E1878="quarterly",DATE(IF(MONTH(H1878)&gt;=10,YEAR(H1878)+1,YEAR(H1878)),VLOOKUP(MONTH(H1878),index!$D$2:$G$13,3,0),DAY(H1878)),
IF(E1878="halfyearly",DATE(IF(MONTH(H1878)&gt;=7,YEAR(H1878)+1,YEAR(H1878)),VLOOKUP(MONTH(H1878),index!$D$2:$G$13,4,0),DAY(H1878)),
DATE(YEAR(H1878)+1,MONTH(H1878),DAY(H1878)))))-H1878))+H1878)</f>
        <v/>
      </c>
      <c r="J1878" s="9" t="str">
        <f t="shared" si="190"/>
        <v/>
      </c>
      <c r="K1878" s="11" t="str">
        <f t="shared" si="191"/>
        <v/>
      </c>
      <c r="L1878" s="11" t="str">
        <f t="shared" si="192"/>
        <v/>
      </c>
      <c r="M1878" s="11" t="str">
        <f>IF(A1878="","",VLOOKUP(E1878,index!$A$1:$B$6,2,0)*K1878*G1878)</f>
        <v/>
      </c>
      <c r="N1878" s="11" t="str">
        <f>IF(A1878="","",-PMT(G1878*VLOOKUP(E1878,index!$A$1:$B$6,2,0),C1878,F1878,0,0))</f>
        <v/>
      </c>
      <c r="O1878" s="11" t="str">
        <f t="shared" si="193"/>
        <v/>
      </c>
      <c r="P1878" s="11" t="str">
        <f t="shared" si="194"/>
        <v/>
      </c>
    </row>
    <row r="1879" spans="1:16" x14ac:dyDescent="0.25">
      <c r="A1879" s="9" t="str">
        <f>IF(A1878="","",IF(B1878&lt;C1878,A1878,IF(A1878=MAX('entry data'!$B$8:$B$507),"",A1878+1)))</f>
        <v/>
      </c>
      <c r="B1879" s="9" t="str">
        <f t="shared" ref="B1879:B1942" si="195">IF(A1879="","",IF(B1878=C1878,1,B1878+1))</f>
        <v/>
      </c>
      <c r="C1879" s="9" t="str">
        <f>IF(ISERROR(VLOOKUP(A1879,'entry data'!B:G,6,0)),"",VLOOKUP(A1879,'entry data'!B:G,6,0))</f>
        <v/>
      </c>
      <c r="D1879" s="9" t="str">
        <f>IF(ISERROR(VLOOKUP(A1879,'entry data'!B:C,2,0)),"",VLOOKUP(A1879,'entry data'!B:C,2,0))</f>
        <v/>
      </c>
      <c r="E1879" s="9" t="str">
        <f>IF(ISERROR(VLOOKUP(A1879,'entry data'!B:E,4,0)),"",VLOOKUP(A1879,'entry data'!B:E,4,0))</f>
        <v/>
      </c>
      <c r="F1879" s="11" t="str">
        <f>IF(A1879="","",IF(ISERROR(VLOOKUP(A1879,'entry data'!B:F,5,0)),"",VLOOKUP(A1879,'entry data'!B:F,5,0)))</f>
        <v/>
      </c>
      <c r="G1879" s="12" t="str">
        <f>IF(A1879="","",IF(ISERROR(VLOOKUP(A1879,'entry data'!B:I,8,0)),"",VLOOKUP(A1879,'entry data'!B:I,7,0)))</f>
        <v/>
      </c>
      <c r="H1879" s="13" t="str">
        <f>IF(A1879="","",IF(B1879=1,VLOOKUP(A1879,'entry data'!B:D,3,0),I1878))</f>
        <v/>
      </c>
      <c r="I1879" s="14" t="str">
        <f>IF(A1879="","",IF(E1879="weekly",7,IF(E1879="fortnightly",14,IF(E1879="monthly",DATE(IF(MONTH(H1879)=12,YEAR(H1879)+1,YEAR(H1879)),VLOOKUP(MONTH(H1879),index!$D$2:$G$13,2,0),DAY(H1879)),
IF(E1879="quarterly",DATE(IF(MONTH(H1879)&gt;=10,YEAR(H1879)+1,YEAR(H1879)),VLOOKUP(MONTH(H1879),index!$D$2:$G$13,3,0),DAY(H1879)),
IF(E1879="halfyearly",DATE(IF(MONTH(H1879)&gt;=7,YEAR(H1879)+1,YEAR(H1879)),VLOOKUP(MONTH(H1879),index!$D$2:$G$13,4,0),DAY(H1879)),
DATE(YEAR(H1879)+1,MONTH(H1879),DAY(H1879)))))-H1879))+H1879)</f>
        <v/>
      </c>
      <c r="J1879" s="9" t="str">
        <f t="shared" ref="J1879:J1942" si="196">IF(A1879="","",IF(MONTH(I1879)&lt;10,YEAR(I1879)&amp;"-0"&amp;MONTH(I1879),YEAR(I1879)&amp;"-"&amp;MONTH(I1879)))</f>
        <v/>
      </c>
      <c r="K1879" s="11" t="str">
        <f t="shared" ref="K1879:K1942" si="197">IF(A1879="","",IF(B1879=1,F1879,O1878))</f>
        <v/>
      </c>
      <c r="L1879" s="11" t="str">
        <f t="shared" ref="L1879:L1942" si="198">IF(A1879="","",N1879-M1879)</f>
        <v/>
      </c>
      <c r="M1879" s="11" t="str">
        <f>IF(A1879="","",VLOOKUP(E1879,index!$A$1:$B$6,2,0)*K1879*G1879)</f>
        <v/>
      </c>
      <c r="N1879" s="11" t="str">
        <f>IF(A1879="","",-PMT(G1879*VLOOKUP(E1879,index!$A$1:$B$6,2,0),C1879,F1879,0,0))</f>
        <v/>
      </c>
      <c r="O1879" s="11" t="str">
        <f t="shared" ref="O1879:O1942" si="199">IF(A1879="","",K1879-L1879)</f>
        <v/>
      </c>
      <c r="P1879" s="11" t="str">
        <f t="shared" si="194"/>
        <v/>
      </c>
    </row>
    <row r="1880" spans="1:16" x14ac:dyDescent="0.25">
      <c r="A1880" s="9" t="str">
        <f>IF(A1879="","",IF(B1879&lt;C1879,A1879,IF(A1879=MAX('entry data'!$B$8:$B$507),"",A1879+1)))</f>
        <v/>
      </c>
      <c r="B1880" s="9" t="str">
        <f t="shared" si="195"/>
        <v/>
      </c>
      <c r="C1880" s="9" t="str">
        <f>IF(ISERROR(VLOOKUP(A1880,'entry data'!B:G,6,0)),"",VLOOKUP(A1880,'entry data'!B:G,6,0))</f>
        <v/>
      </c>
      <c r="D1880" s="9" t="str">
        <f>IF(ISERROR(VLOOKUP(A1880,'entry data'!B:C,2,0)),"",VLOOKUP(A1880,'entry data'!B:C,2,0))</f>
        <v/>
      </c>
      <c r="E1880" s="9" t="str">
        <f>IF(ISERROR(VLOOKUP(A1880,'entry data'!B:E,4,0)),"",VLOOKUP(A1880,'entry data'!B:E,4,0))</f>
        <v/>
      </c>
      <c r="F1880" s="11" t="str">
        <f>IF(A1880="","",IF(ISERROR(VLOOKUP(A1880,'entry data'!B:F,5,0)),"",VLOOKUP(A1880,'entry data'!B:F,5,0)))</f>
        <v/>
      </c>
      <c r="G1880" s="12" t="str">
        <f>IF(A1880="","",IF(ISERROR(VLOOKUP(A1880,'entry data'!B:I,8,0)),"",VLOOKUP(A1880,'entry data'!B:I,7,0)))</f>
        <v/>
      </c>
      <c r="H1880" s="13" t="str">
        <f>IF(A1880="","",IF(B1880=1,VLOOKUP(A1880,'entry data'!B:D,3,0),I1879))</f>
        <v/>
      </c>
      <c r="I1880" s="14" t="str">
        <f>IF(A1880="","",IF(E1880="weekly",7,IF(E1880="fortnightly",14,IF(E1880="monthly",DATE(IF(MONTH(H1880)=12,YEAR(H1880)+1,YEAR(H1880)),VLOOKUP(MONTH(H1880),index!$D$2:$G$13,2,0),DAY(H1880)),
IF(E1880="quarterly",DATE(IF(MONTH(H1880)&gt;=10,YEAR(H1880)+1,YEAR(H1880)),VLOOKUP(MONTH(H1880),index!$D$2:$G$13,3,0),DAY(H1880)),
IF(E1880="halfyearly",DATE(IF(MONTH(H1880)&gt;=7,YEAR(H1880)+1,YEAR(H1880)),VLOOKUP(MONTH(H1880),index!$D$2:$G$13,4,0),DAY(H1880)),
DATE(YEAR(H1880)+1,MONTH(H1880),DAY(H1880)))))-H1880))+H1880)</f>
        <v/>
      </c>
      <c r="J1880" s="9" t="str">
        <f t="shared" si="196"/>
        <v/>
      </c>
      <c r="K1880" s="11" t="str">
        <f t="shared" si="197"/>
        <v/>
      </c>
      <c r="L1880" s="11" t="str">
        <f t="shared" si="198"/>
        <v/>
      </c>
      <c r="M1880" s="11" t="str">
        <f>IF(A1880="","",VLOOKUP(E1880,index!$A$1:$B$6,2,0)*K1880*G1880)</f>
        <v/>
      </c>
      <c r="N1880" s="11" t="str">
        <f>IF(A1880="","",-PMT(G1880*VLOOKUP(E1880,index!$A$1:$B$6,2,0),C1880,F1880,0,0))</f>
        <v/>
      </c>
      <c r="O1880" s="11" t="str">
        <f t="shared" si="199"/>
        <v/>
      </c>
      <c r="P1880" s="11" t="str">
        <f t="shared" si="194"/>
        <v/>
      </c>
    </row>
    <row r="1881" spans="1:16" x14ac:dyDescent="0.25">
      <c r="A1881" s="9" t="str">
        <f>IF(A1880="","",IF(B1880&lt;C1880,A1880,IF(A1880=MAX('entry data'!$B$8:$B$507),"",A1880+1)))</f>
        <v/>
      </c>
      <c r="B1881" s="9" t="str">
        <f t="shared" si="195"/>
        <v/>
      </c>
      <c r="C1881" s="9" t="str">
        <f>IF(ISERROR(VLOOKUP(A1881,'entry data'!B:G,6,0)),"",VLOOKUP(A1881,'entry data'!B:G,6,0))</f>
        <v/>
      </c>
      <c r="D1881" s="9" t="str">
        <f>IF(ISERROR(VLOOKUP(A1881,'entry data'!B:C,2,0)),"",VLOOKUP(A1881,'entry data'!B:C,2,0))</f>
        <v/>
      </c>
      <c r="E1881" s="9" t="str">
        <f>IF(ISERROR(VLOOKUP(A1881,'entry data'!B:E,4,0)),"",VLOOKUP(A1881,'entry data'!B:E,4,0))</f>
        <v/>
      </c>
      <c r="F1881" s="11" t="str">
        <f>IF(A1881="","",IF(ISERROR(VLOOKUP(A1881,'entry data'!B:F,5,0)),"",VLOOKUP(A1881,'entry data'!B:F,5,0)))</f>
        <v/>
      </c>
      <c r="G1881" s="12" t="str">
        <f>IF(A1881="","",IF(ISERROR(VLOOKUP(A1881,'entry data'!B:I,8,0)),"",VLOOKUP(A1881,'entry data'!B:I,7,0)))</f>
        <v/>
      </c>
      <c r="H1881" s="13" t="str">
        <f>IF(A1881="","",IF(B1881=1,VLOOKUP(A1881,'entry data'!B:D,3,0),I1880))</f>
        <v/>
      </c>
      <c r="I1881" s="14" t="str">
        <f>IF(A1881="","",IF(E1881="weekly",7,IF(E1881="fortnightly",14,IF(E1881="monthly",DATE(IF(MONTH(H1881)=12,YEAR(H1881)+1,YEAR(H1881)),VLOOKUP(MONTH(H1881),index!$D$2:$G$13,2,0),DAY(H1881)),
IF(E1881="quarterly",DATE(IF(MONTH(H1881)&gt;=10,YEAR(H1881)+1,YEAR(H1881)),VLOOKUP(MONTH(H1881),index!$D$2:$G$13,3,0),DAY(H1881)),
IF(E1881="halfyearly",DATE(IF(MONTH(H1881)&gt;=7,YEAR(H1881)+1,YEAR(H1881)),VLOOKUP(MONTH(H1881),index!$D$2:$G$13,4,0),DAY(H1881)),
DATE(YEAR(H1881)+1,MONTH(H1881),DAY(H1881)))))-H1881))+H1881)</f>
        <v/>
      </c>
      <c r="J1881" s="9" t="str">
        <f t="shared" si="196"/>
        <v/>
      </c>
      <c r="K1881" s="11" t="str">
        <f t="shared" si="197"/>
        <v/>
      </c>
      <c r="L1881" s="11" t="str">
        <f t="shared" si="198"/>
        <v/>
      </c>
      <c r="M1881" s="11" t="str">
        <f>IF(A1881="","",VLOOKUP(E1881,index!$A$1:$B$6,2,0)*K1881*G1881)</f>
        <v/>
      </c>
      <c r="N1881" s="11" t="str">
        <f>IF(A1881="","",-PMT(G1881*VLOOKUP(E1881,index!$A$1:$B$6,2,0),C1881,F1881,0,0))</f>
        <v/>
      </c>
      <c r="O1881" s="11" t="str">
        <f t="shared" si="199"/>
        <v/>
      </c>
      <c r="P1881" s="11" t="str">
        <f t="shared" si="194"/>
        <v/>
      </c>
    </row>
    <row r="1882" spans="1:16" x14ac:dyDescent="0.25">
      <c r="A1882" s="9" t="str">
        <f>IF(A1881="","",IF(B1881&lt;C1881,A1881,IF(A1881=MAX('entry data'!$B$8:$B$507),"",A1881+1)))</f>
        <v/>
      </c>
      <c r="B1882" s="9" t="str">
        <f t="shared" si="195"/>
        <v/>
      </c>
      <c r="C1882" s="9" t="str">
        <f>IF(ISERROR(VLOOKUP(A1882,'entry data'!B:G,6,0)),"",VLOOKUP(A1882,'entry data'!B:G,6,0))</f>
        <v/>
      </c>
      <c r="D1882" s="9" t="str">
        <f>IF(ISERROR(VLOOKUP(A1882,'entry data'!B:C,2,0)),"",VLOOKUP(A1882,'entry data'!B:C,2,0))</f>
        <v/>
      </c>
      <c r="E1882" s="9" t="str">
        <f>IF(ISERROR(VLOOKUP(A1882,'entry data'!B:E,4,0)),"",VLOOKUP(A1882,'entry data'!B:E,4,0))</f>
        <v/>
      </c>
      <c r="F1882" s="11" t="str">
        <f>IF(A1882="","",IF(ISERROR(VLOOKUP(A1882,'entry data'!B:F,5,0)),"",VLOOKUP(A1882,'entry data'!B:F,5,0)))</f>
        <v/>
      </c>
      <c r="G1882" s="12" t="str">
        <f>IF(A1882="","",IF(ISERROR(VLOOKUP(A1882,'entry data'!B:I,8,0)),"",VLOOKUP(A1882,'entry data'!B:I,7,0)))</f>
        <v/>
      </c>
      <c r="H1882" s="13" t="str">
        <f>IF(A1882="","",IF(B1882=1,VLOOKUP(A1882,'entry data'!B:D,3,0),I1881))</f>
        <v/>
      </c>
      <c r="I1882" s="14" t="str">
        <f>IF(A1882="","",IF(E1882="weekly",7,IF(E1882="fortnightly",14,IF(E1882="monthly",DATE(IF(MONTH(H1882)=12,YEAR(H1882)+1,YEAR(H1882)),VLOOKUP(MONTH(H1882),index!$D$2:$G$13,2,0),DAY(H1882)),
IF(E1882="quarterly",DATE(IF(MONTH(H1882)&gt;=10,YEAR(H1882)+1,YEAR(H1882)),VLOOKUP(MONTH(H1882),index!$D$2:$G$13,3,0),DAY(H1882)),
IF(E1882="halfyearly",DATE(IF(MONTH(H1882)&gt;=7,YEAR(H1882)+1,YEAR(H1882)),VLOOKUP(MONTH(H1882),index!$D$2:$G$13,4,0),DAY(H1882)),
DATE(YEAR(H1882)+1,MONTH(H1882),DAY(H1882)))))-H1882))+H1882)</f>
        <v/>
      </c>
      <c r="J1882" s="9" t="str">
        <f t="shared" si="196"/>
        <v/>
      </c>
      <c r="K1882" s="11" t="str">
        <f t="shared" si="197"/>
        <v/>
      </c>
      <c r="L1882" s="11" t="str">
        <f t="shared" si="198"/>
        <v/>
      </c>
      <c r="M1882" s="11" t="str">
        <f>IF(A1882="","",VLOOKUP(E1882,index!$A$1:$B$6,2,0)*K1882*G1882)</f>
        <v/>
      </c>
      <c r="N1882" s="11" t="str">
        <f>IF(A1882="","",-PMT(G1882*VLOOKUP(E1882,index!$A$1:$B$6,2,0),C1882,F1882,0,0))</f>
        <v/>
      </c>
      <c r="O1882" s="11" t="str">
        <f t="shared" si="199"/>
        <v/>
      </c>
      <c r="P1882" s="11" t="str">
        <f t="shared" si="194"/>
        <v/>
      </c>
    </row>
    <row r="1883" spans="1:16" x14ac:dyDescent="0.25">
      <c r="A1883" s="9" t="str">
        <f>IF(A1882="","",IF(B1882&lt;C1882,A1882,IF(A1882=MAX('entry data'!$B$8:$B$507),"",A1882+1)))</f>
        <v/>
      </c>
      <c r="B1883" s="9" t="str">
        <f t="shared" si="195"/>
        <v/>
      </c>
      <c r="C1883" s="9" t="str">
        <f>IF(ISERROR(VLOOKUP(A1883,'entry data'!B:G,6,0)),"",VLOOKUP(A1883,'entry data'!B:G,6,0))</f>
        <v/>
      </c>
      <c r="D1883" s="9" t="str">
        <f>IF(ISERROR(VLOOKUP(A1883,'entry data'!B:C,2,0)),"",VLOOKUP(A1883,'entry data'!B:C,2,0))</f>
        <v/>
      </c>
      <c r="E1883" s="9" t="str">
        <f>IF(ISERROR(VLOOKUP(A1883,'entry data'!B:E,4,0)),"",VLOOKUP(A1883,'entry data'!B:E,4,0))</f>
        <v/>
      </c>
      <c r="F1883" s="11" t="str">
        <f>IF(A1883="","",IF(ISERROR(VLOOKUP(A1883,'entry data'!B:F,5,0)),"",VLOOKUP(A1883,'entry data'!B:F,5,0)))</f>
        <v/>
      </c>
      <c r="G1883" s="12" t="str">
        <f>IF(A1883="","",IF(ISERROR(VLOOKUP(A1883,'entry data'!B:I,8,0)),"",VLOOKUP(A1883,'entry data'!B:I,7,0)))</f>
        <v/>
      </c>
      <c r="H1883" s="13" t="str">
        <f>IF(A1883="","",IF(B1883=1,VLOOKUP(A1883,'entry data'!B:D,3,0),I1882))</f>
        <v/>
      </c>
      <c r="I1883" s="14" t="str">
        <f>IF(A1883="","",IF(E1883="weekly",7,IF(E1883="fortnightly",14,IF(E1883="monthly",DATE(IF(MONTH(H1883)=12,YEAR(H1883)+1,YEAR(H1883)),VLOOKUP(MONTH(H1883),index!$D$2:$G$13,2,0),DAY(H1883)),
IF(E1883="quarterly",DATE(IF(MONTH(H1883)&gt;=10,YEAR(H1883)+1,YEAR(H1883)),VLOOKUP(MONTH(H1883),index!$D$2:$G$13,3,0),DAY(H1883)),
IF(E1883="halfyearly",DATE(IF(MONTH(H1883)&gt;=7,YEAR(H1883)+1,YEAR(H1883)),VLOOKUP(MONTH(H1883),index!$D$2:$G$13,4,0),DAY(H1883)),
DATE(YEAR(H1883)+1,MONTH(H1883),DAY(H1883)))))-H1883))+H1883)</f>
        <v/>
      </c>
      <c r="J1883" s="9" t="str">
        <f t="shared" si="196"/>
        <v/>
      </c>
      <c r="K1883" s="11" t="str">
        <f t="shared" si="197"/>
        <v/>
      </c>
      <c r="L1883" s="11" t="str">
        <f t="shared" si="198"/>
        <v/>
      </c>
      <c r="M1883" s="11" t="str">
        <f>IF(A1883="","",VLOOKUP(E1883,index!$A$1:$B$6,2,0)*K1883*G1883)</f>
        <v/>
      </c>
      <c r="N1883" s="11" t="str">
        <f>IF(A1883="","",-PMT(G1883*VLOOKUP(E1883,index!$A$1:$B$6,2,0),C1883,F1883,0,0))</f>
        <v/>
      </c>
      <c r="O1883" s="11" t="str">
        <f t="shared" si="199"/>
        <v/>
      </c>
      <c r="P1883" s="11" t="str">
        <f t="shared" si="194"/>
        <v/>
      </c>
    </row>
    <row r="1884" spans="1:16" x14ac:dyDescent="0.25">
      <c r="A1884" s="9" t="str">
        <f>IF(A1883="","",IF(B1883&lt;C1883,A1883,IF(A1883=MAX('entry data'!$B$8:$B$507),"",A1883+1)))</f>
        <v/>
      </c>
      <c r="B1884" s="9" t="str">
        <f t="shared" si="195"/>
        <v/>
      </c>
      <c r="C1884" s="9" t="str">
        <f>IF(ISERROR(VLOOKUP(A1884,'entry data'!B:G,6,0)),"",VLOOKUP(A1884,'entry data'!B:G,6,0))</f>
        <v/>
      </c>
      <c r="D1884" s="9" t="str">
        <f>IF(ISERROR(VLOOKUP(A1884,'entry data'!B:C,2,0)),"",VLOOKUP(A1884,'entry data'!B:C,2,0))</f>
        <v/>
      </c>
      <c r="E1884" s="9" t="str">
        <f>IF(ISERROR(VLOOKUP(A1884,'entry data'!B:E,4,0)),"",VLOOKUP(A1884,'entry data'!B:E,4,0))</f>
        <v/>
      </c>
      <c r="F1884" s="11" t="str">
        <f>IF(A1884="","",IF(ISERROR(VLOOKUP(A1884,'entry data'!B:F,5,0)),"",VLOOKUP(A1884,'entry data'!B:F,5,0)))</f>
        <v/>
      </c>
      <c r="G1884" s="12" t="str">
        <f>IF(A1884="","",IF(ISERROR(VLOOKUP(A1884,'entry data'!B:I,8,0)),"",VLOOKUP(A1884,'entry data'!B:I,7,0)))</f>
        <v/>
      </c>
      <c r="H1884" s="13" t="str">
        <f>IF(A1884="","",IF(B1884=1,VLOOKUP(A1884,'entry data'!B:D,3,0),I1883))</f>
        <v/>
      </c>
      <c r="I1884" s="14" t="str">
        <f>IF(A1884="","",IF(E1884="weekly",7,IF(E1884="fortnightly",14,IF(E1884="monthly",DATE(IF(MONTH(H1884)=12,YEAR(H1884)+1,YEAR(H1884)),VLOOKUP(MONTH(H1884),index!$D$2:$G$13,2,0),DAY(H1884)),
IF(E1884="quarterly",DATE(IF(MONTH(H1884)&gt;=10,YEAR(H1884)+1,YEAR(H1884)),VLOOKUP(MONTH(H1884),index!$D$2:$G$13,3,0),DAY(H1884)),
IF(E1884="halfyearly",DATE(IF(MONTH(H1884)&gt;=7,YEAR(H1884)+1,YEAR(H1884)),VLOOKUP(MONTH(H1884),index!$D$2:$G$13,4,0),DAY(H1884)),
DATE(YEAR(H1884)+1,MONTH(H1884),DAY(H1884)))))-H1884))+H1884)</f>
        <v/>
      </c>
      <c r="J1884" s="9" t="str">
        <f t="shared" si="196"/>
        <v/>
      </c>
      <c r="K1884" s="11" t="str">
        <f t="shared" si="197"/>
        <v/>
      </c>
      <c r="L1884" s="11" t="str">
        <f t="shared" si="198"/>
        <v/>
      </c>
      <c r="M1884" s="11" t="str">
        <f>IF(A1884="","",VLOOKUP(E1884,index!$A$1:$B$6,2,0)*K1884*G1884)</f>
        <v/>
      </c>
      <c r="N1884" s="11" t="str">
        <f>IF(A1884="","",-PMT(G1884*VLOOKUP(E1884,index!$A$1:$B$6,2,0),C1884,F1884,0,0))</f>
        <v/>
      </c>
      <c r="O1884" s="11" t="str">
        <f t="shared" si="199"/>
        <v/>
      </c>
      <c r="P1884" s="11" t="str">
        <f t="shared" si="194"/>
        <v/>
      </c>
    </row>
    <row r="1885" spans="1:16" x14ac:dyDescent="0.25">
      <c r="A1885" s="9" t="str">
        <f>IF(A1884="","",IF(B1884&lt;C1884,A1884,IF(A1884=MAX('entry data'!$B$8:$B$507),"",A1884+1)))</f>
        <v/>
      </c>
      <c r="B1885" s="9" t="str">
        <f t="shared" si="195"/>
        <v/>
      </c>
      <c r="C1885" s="9" t="str">
        <f>IF(ISERROR(VLOOKUP(A1885,'entry data'!B:G,6,0)),"",VLOOKUP(A1885,'entry data'!B:G,6,0))</f>
        <v/>
      </c>
      <c r="D1885" s="9" t="str">
        <f>IF(ISERROR(VLOOKUP(A1885,'entry data'!B:C,2,0)),"",VLOOKUP(A1885,'entry data'!B:C,2,0))</f>
        <v/>
      </c>
      <c r="E1885" s="9" t="str">
        <f>IF(ISERROR(VLOOKUP(A1885,'entry data'!B:E,4,0)),"",VLOOKUP(A1885,'entry data'!B:E,4,0))</f>
        <v/>
      </c>
      <c r="F1885" s="11" t="str">
        <f>IF(A1885="","",IF(ISERROR(VLOOKUP(A1885,'entry data'!B:F,5,0)),"",VLOOKUP(A1885,'entry data'!B:F,5,0)))</f>
        <v/>
      </c>
      <c r="G1885" s="12" t="str">
        <f>IF(A1885="","",IF(ISERROR(VLOOKUP(A1885,'entry data'!B:I,8,0)),"",VLOOKUP(A1885,'entry data'!B:I,7,0)))</f>
        <v/>
      </c>
      <c r="H1885" s="13" t="str">
        <f>IF(A1885="","",IF(B1885=1,VLOOKUP(A1885,'entry data'!B:D,3,0),I1884))</f>
        <v/>
      </c>
      <c r="I1885" s="14" t="str">
        <f>IF(A1885="","",IF(E1885="weekly",7,IF(E1885="fortnightly",14,IF(E1885="monthly",DATE(IF(MONTH(H1885)=12,YEAR(H1885)+1,YEAR(H1885)),VLOOKUP(MONTH(H1885),index!$D$2:$G$13,2,0),DAY(H1885)),
IF(E1885="quarterly",DATE(IF(MONTH(H1885)&gt;=10,YEAR(H1885)+1,YEAR(H1885)),VLOOKUP(MONTH(H1885),index!$D$2:$G$13,3,0),DAY(H1885)),
IF(E1885="halfyearly",DATE(IF(MONTH(H1885)&gt;=7,YEAR(H1885)+1,YEAR(H1885)),VLOOKUP(MONTH(H1885),index!$D$2:$G$13,4,0),DAY(H1885)),
DATE(YEAR(H1885)+1,MONTH(H1885),DAY(H1885)))))-H1885))+H1885)</f>
        <v/>
      </c>
      <c r="J1885" s="9" t="str">
        <f t="shared" si="196"/>
        <v/>
      </c>
      <c r="K1885" s="11" t="str">
        <f t="shared" si="197"/>
        <v/>
      </c>
      <c r="L1885" s="11" t="str">
        <f t="shared" si="198"/>
        <v/>
      </c>
      <c r="M1885" s="11" t="str">
        <f>IF(A1885="","",VLOOKUP(E1885,index!$A$1:$B$6,2,0)*K1885*G1885)</f>
        <v/>
      </c>
      <c r="N1885" s="11" t="str">
        <f>IF(A1885="","",-PMT(G1885*VLOOKUP(E1885,index!$A$1:$B$6,2,0),C1885,F1885,0,0))</f>
        <v/>
      </c>
      <c r="O1885" s="11" t="str">
        <f t="shared" si="199"/>
        <v/>
      </c>
      <c r="P1885" s="11" t="str">
        <f t="shared" si="194"/>
        <v/>
      </c>
    </row>
    <row r="1886" spans="1:16" x14ac:dyDescent="0.25">
      <c r="A1886" s="9" t="str">
        <f>IF(A1885="","",IF(B1885&lt;C1885,A1885,IF(A1885=MAX('entry data'!$B$8:$B$507),"",A1885+1)))</f>
        <v/>
      </c>
      <c r="B1886" s="9" t="str">
        <f t="shared" si="195"/>
        <v/>
      </c>
      <c r="C1886" s="9" t="str">
        <f>IF(ISERROR(VLOOKUP(A1886,'entry data'!B:G,6,0)),"",VLOOKUP(A1886,'entry data'!B:G,6,0))</f>
        <v/>
      </c>
      <c r="D1886" s="9" t="str">
        <f>IF(ISERROR(VLOOKUP(A1886,'entry data'!B:C,2,0)),"",VLOOKUP(A1886,'entry data'!B:C,2,0))</f>
        <v/>
      </c>
      <c r="E1886" s="9" t="str">
        <f>IF(ISERROR(VLOOKUP(A1886,'entry data'!B:E,4,0)),"",VLOOKUP(A1886,'entry data'!B:E,4,0))</f>
        <v/>
      </c>
      <c r="F1886" s="11" t="str">
        <f>IF(A1886="","",IF(ISERROR(VLOOKUP(A1886,'entry data'!B:F,5,0)),"",VLOOKUP(A1886,'entry data'!B:F,5,0)))</f>
        <v/>
      </c>
      <c r="G1886" s="12" t="str">
        <f>IF(A1886="","",IF(ISERROR(VLOOKUP(A1886,'entry data'!B:I,8,0)),"",VLOOKUP(A1886,'entry data'!B:I,7,0)))</f>
        <v/>
      </c>
      <c r="H1886" s="13" t="str">
        <f>IF(A1886="","",IF(B1886=1,VLOOKUP(A1886,'entry data'!B:D,3,0),I1885))</f>
        <v/>
      </c>
      <c r="I1886" s="14" t="str">
        <f>IF(A1886="","",IF(E1886="weekly",7,IF(E1886="fortnightly",14,IF(E1886="monthly",DATE(IF(MONTH(H1886)=12,YEAR(H1886)+1,YEAR(H1886)),VLOOKUP(MONTH(H1886),index!$D$2:$G$13,2,0),DAY(H1886)),
IF(E1886="quarterly",DATE(IF(MONTH(H1886)&gt;=10,YEAR(H1886)+1,YEAR(H1886)),VLOOKUP(MONTH(H1886),index!$D$2:$G$13,3,0),DAY(H1886)),
IF(E1886="halfyearly",DATE(IF(MONTH(H1886)&gt;=7,YEAR(H1886)+1,YEAR(H1886)),VLOOKUP(MONTH(H1886),index!$D$2:$G$13,4,0),DAY(H1886)),
DATE(YEAR(H1886)+1,MONTH(H1886),DAY(H1886)))))-H1886))+H1886)</f>
        <v/>
      </c>
      <c r="J1886" s="9" t="str">
        <f t="shared" si="196"/>
        <v/>
      </c>
      <c r="K1886" s="11" t="str">
        <f t="shared" si="197"/>
        <v/>
      </c>
      <c r="L1886" s="11" t="str">
        <f t="shared" si="198"/>
        <v/>
      </c>
      <c r="M1886" s="11" t="str">
        <f>IF(A1886="","",VLOOKUP(E1886,index!$A$1:$B$6,2,0)*K1886*G1886)</f>
        <v/>
      </c>
      <c r="N1886" s="11" t="str">
        <f>IF(A1886="","",-PMT(G1886*VLOOKUP(E1886,index!$A$1:$B$6,2,0),C1886,F1886,0,0))</f>
        <v/>
      </c>
      <c r="O1886" s="11" t="str">
        <f t="shared" si="199"/>
        <v/>
      </c>
      <c r="P1886" s="11" t="str">
        <f t="shared" si="194"/>
        <v/>
      </c>
    </row>
    <row r="1887" spans="1:16" x14ac:dyDescent="0.25">
      <c r="A1887" s="9" t="str">
        <f>IF(A1886="","",IF(B1886&lt;C1886,A1886,IF(A1886=MAX('entry data'!$B$8:$B$507),"",A1886+1)))</f>
        <v/>
      </c>
      <c r="B1887" s="9" t="str">
        <f t="shared" si="195"/>
        <v/>
      </c>
      <c r="C1887" s="9" t="str">
        <f>IF(ISERROR(VLOOKUP(A1887,'entry data'!B:G,6,0)),"",VLOOKUP(A1887,'entry data'!B:G,6,0))</f>
        <v/>
      </c>
      <c r="D1887" s="9" t="str">
        <f>IF(ISERROR(VLOOKUP(A1887,'entry data'!B:C,2,0)),"",VLOOKUP(A1887,'entry data'!B:C,2,0))</f>
        <v/>
      </c>
      <c r="E1887" s="9" t="str">
        <f>IF(ISERROR(VLOOKUP(A1887,'entry data'!B:E,4,0)),"",VLOOKUP(A1887,'entry data'!B:E,4,0))</f>
        <v/>
      </c>
      <c r="F1887" s="11" t="str">
        <f>IF(A1887="","",IF(ISERROR(VLOOKUP(A1887,'entry data'!B:F,5,0)),"",VLOOKUP(A1887,'entry data'!B:F,5,0)))</f>
        <v/>
      </c>
      <c r="G1887" s="12" t="str">
        <f>IF(A1887="","",IF(ISERROR(VLOOKUP(A1887,'entry data'!B:I,8,0)),"",VLOOKUP(A1887,'entry data'!B:I,7,0)))</f>
        <v/>
      </c>
      <c r="H1887" s="13" t="str">
        <f>IF(A1887="","",IF(B1887=1,VLOOKUP(A1887,'entry data'!B:D,3,0),I1886))</f>
        <v/>
      </c>
      <c r="I1887" s="14" t="str">
        <f>IF(A1887="","",IF(E1887="weekly",7,IF(E1887="fortnightly",14,IF(E1887="monthly",DATE(IF(MONTH(H1887)=12,YEAR(H1887)+1,YEAR(H1887)),VLOOKUP(MONTH(H1887),index!$D$2:$G$13,2,0),DAY(H1887)),
IF(E1887="quarterly",DATE(IF(MONTH(H1887)&gt;=10,YEAR(H1887)+1,YEAR(H1887)),VLOOKUP(MONTH(H1887),index!$D$2:$G$13,3,0),DAY(H1887)),
IF(E1887="halfyearly",DATE(IF(MONTH(H1887)&gt;=7,YEAR(H1887)+1,YEAR(H1887)),VLOOKUP(MONTH(H1887),index!$D$2:$G$13,4,0),DAY(H1887)),
DATE(YEAR(H1887)+1,MONTH(H1887),DAY(H1887)))))-H1887))+H1887)</f>
        <v/>
      </c>
      <c r="J1887" s="9" t="str">
        <f t="shared" si="196"/>
        <v/>
      </c>
      <c r="K1887" s="11" t="str">
        <f t="shared" si="197"/>
        <v/>
      </c>
      <c r="L1887" s="11" t="str">
        <f t="shared" si="198"/>
        <v/>
      </c>
      <c r="M1887" s="11" t="str">
        <f>IF(A1887="","",VLOOKUP(E1887,index!$A$1:$B$6,2,0)*K1887*G1887)</f>
        <v/>
      </c>
      <c r="N1887" s="11" t="str">
        <f>IF(A1887="","",-PMT(G1887*VLOOKUP(E1887,index!$A$1:$B$6,2,0),C1887,F1887,0,0))</f>
        <v/>
      </c>
      <c r="O1887" s="11" t="str">
        <f t="shared" si="199"/>
        <v/>
      </c>
      <c r="P1887" s="11" t="str">
        <f t="shared" si="194"/>
        <v/>
      </c>
    </row>
    <row r="1888" spans="1:16" x14ac:dyDescent="0.25">
      <c r="A1888" s="9" t="str">
        <f>IF(A1887="","",IF(B1887&lt;C1887,A1887,IF(A1887=MAX('entry data'!$B$8:$B$507),"",A1887+1)))</f>
        <v/>
      </c>
      <c r="B1888" s="9" t="str">
        <f t="shared" si="195"/>
        <v/>
      </c>
      <c r="C1888" s="9" t="str">
        <f>IF(ISERROR(VLOOKUP(A1888,'entry data'!B:G,6,0)),"",VLOOKUP(A1888,'entry data'!B:G,6,0))</f>
        <v/>
      </c>
      <c r="D1888" s="9" t="str">
        <f>IF(ISERROR(VLOOKUP(A1888,'entry data'!B:C,2,0)),"",VLOOKUP(A1888,'entry data'!B:C,2,0))</f>
        <v/>
      </c>
      <c r="E1888" s="9" t="str">
        <f>IF(ISERROR(VLOOKUP(A1888,'entry data'!B:E,4,0)),"",VLOOKUP(A1888,'entry data'!B:E,4,0))</f>
        <v/>
      </c>
      <c r="F1888" s="11" t="str">
        <f>IF(A1888="","",IF(ISERROR(VLOOKUP(A1888,'entry data'!B:F,5,0)),"",VLOOKUP(A1888,'entry data'!B:F,5,0)))</f>
        <v/>
      </c>
      <c r="G1888" s="12" t="str">
        <f>IF(A1888="","",IF(ISERROR(VLOOKUP(A1888,'entry data'!B:I,8,0)),"",VLOOKUP(A1888,'entry data'!B:I,7,0)))</f>
        <v/>
      </c>
      <c r="H1888" s="13" t="str">
        <f>IF(A1888="","",IF(B1888=1,VLOOKUP(A1888,'entry data'!B:D,3,0),I1887))</f>
        <v/>
      </c>
      <c r="I1888" s="14" t="str">
        <f>IF(A1888="","",IF(E1888="weekly",7,IF(E1888="fortnightly",14,IF(E1888="monthly",DATE(IF(MONTH(H1888)=12,YEAR(H1888)+1,YEAR(H1888)),VLOOKUP(MONTH(H1888),index!$D$2:$G$13,2,0),DAY(H1888)),
IF(E1888="quarterly",DATE(IF(MONTH(H1888)&gt;=10,YEAR(H1888)+1,YEAR(H1888)),VLOOKUP(MONTH(H1888),index!$D$2:$G$13,3,0),DAY(H1888)),
IF(E1888="halfyearly",DATE(IF(MONTH(H1888)&gt;=7,YEAR(H1888)+1,YEAR(H1888)),VLOOKUP(MONTH(H1888),index!$D$2:$G$13,4,0),DAY(H1888)),
DATE(YEAR(H1888)+1,MONTH(H1888),DAY(H1888)))))-H1888))+H1888)</f>
        <v/>
      </c>
      <c r="J1888" s="9" t="str">
        <f t="shared" si="196"/>
        <v/>
      </c>
      <c r="K1888" s="11" t="str">
        <f t="shared" si="197"/>
        <v/>
      </c>
      <c r="L1888" s="11" t="str">
        <f t="shared" si="198"/>
        <v/>
      </c>
      <c r="M1888" s="11" t="str">
        <f>IF(A1888="","",VLOOKUP(E1888,index!$A$1:$B$6,2,0)*K1888*G1888)</f>
        <v/>
      </c>
      <c r="N1888" s="11" t="str">
        <f>IF(A1888="","",-PMT(G1888*VLOOKUP(E1888,index!$A$1:$B$6,2,0),C1888,F1888,0,0))</f>
        <v/>
      </c>
      <c r="O1888" s="11" t="str">
        <f t="shared" si="199"/>
        <v/>
      </c>
      <c r="P1888" s="11" t="str">
        <f t="shared" si="194"/>
        <v/>
      </c>
    </row>
    <row r="1889" spans="1:16" x14ac:dyDescent="0.25">
      <c r="A1889" s="9" t="str">
        <f>IF(A1888="","",IF(B1888&lt;C1888,A1888,IF(A1888=MAX('entry data'!$B$8:$B$507),"",A1888+1)))</f>
        <v/>
      </c>
      <c r="B1889" s="9" t="str">
        <f t="shared" si="195"/>
        <v/>
      </c>
      <c r="C1889" s="9" t="str">
        <f>IF(ISERROR(VLOOKUP(A1889,'entry data'!B:G,6,0)),"",VLOOKUP(A1889,'entry data'!B:G,6,0))</f>
        <v/>
      </c>
      <c r="D1889" s="9" t="str">
        <f>IF(ISERROR(VLOOKUP(A1889,'entry data'!B:C,2,0)),"",VLOOKUP(A1889,'entry data'!B:C,2,0))</f>
        <v/>
      </c>
      <c r="E1889" s="9" t="str">
        <f>IF(ISERROR(VLOOKUP(A1889,'entry data'!B:E,4,0)),"",VLOOKUP(A1889,'entry data'!B:E,4,0))</f>
        <v/>
      </c>
      <c r="F1889" s="11" t="str">
        <f>IF(A1889="","",IF(ISERROR(VLOOKUP(A1889,'entry data'!B:F,5,0)),"",VLOOKUP(A1889,'entry data'!B:F,5,0)))</f>
        <v/>
      </c>
      <c r="G1889" s="12" t="str">
        <f>IF(A1889="","",IF(ISERROR(VLOOKUP(A1889,'entry data'!B:I,8,0)),"",VLOOKUP(A1889,'entry data'!B:I,7,0)))</f>
        <v/>
      </c>
      <c r="H1889" s="13" t="str">
        <f>IF(A1889="","",IF(B1889=1,VLOOKUP(A1889,'entry data'!B:D,3,0),I1888))</f>
        <v/>
      </c>
      <c r="I1889" s="14" t="str">
        <f>IF(A1889="","",IF(E1889="weekly",7,IF(E1889="fortnightly",14,IF(E1889="monthly",DATE(IF(MONTH(H1889)=12,YEAR(H1889)+1,YEAR(H1889)),VLOOKUP(MONTH(H1889),index!$D$2:$G$13,2,0),DAY(H1889)),
IF(E1889="quarterly",DATE(IF(MONTH(H1889)&gt;=10,YEAR(H1889)+1,YEAR(H1889)),VLOOKUP(MONTH(H1889),index!$D$2:$G$13,3,0),DAY(H1889)),
IF(E1889="halfyearly",DATE(IF(MONTH(H1889)&gt;=7,YEAR(H1889)+1,YEAR(H1889)),VLOOKUP(MONTH(H1889),index!$D$2:$G$13,4,0),DAY(H1889)),
DATE(YEAR(H1889)+1,MONTH(H1889),DAY(H1889)))))-H1889))+H1889)</f>
        <v/>
      </c>
      <c r="J1889" s="9" t="str">
        <f t="shared" si="196"/>
        <v/>
      </c>
      <c r="K1889" s="11" t="str">
        <f t="shared" si="197"/>
        <v/>
      </c>
      <c r="L1889" s="11" t="str">
        <f t="shared" si="198"/>
        <v/>
      </c>
      <c r="M1889" s="11" t="str">
        <f>IF(A1889="","",VLOOKUP(E1889,index!$A$1:$B$6,2,0)*K1889*G1889)</f>
        <v/>
      </c>
      <c r="N1889" s="11" t="str">
        <f>IF(A1889="","",-PMT(G1889*VLOOKUP(E1889,index!$A$1:$B$6,2,0),C1889,F1889,0,0))</f>
        <v/>
      </c>
      <c r="O1889" s="11" t="str">
        <f t="shared" si="199"/>
        <v/>
      </c>
      <c r="P1889" s="11" t="str">
        <f t="shared" si="194"/>
        <v/>
      </c>
    </row>
    <row r="1890" spans="1:16" x14ac:dyDescent="0.25">
      <c r="A1890" s="9" t="str">
        <f>IF(A1889="","",IF(B1889&lt;C1889,A1889,IF(A1889=MAX('entry data'!$B$8:$B$507),"",A1889+1)))</f>
        <v/>
      </c>
      <c r="B1890" s="9" t="str">
        <f t="shared" si="195"/>
        <v/>
      </c>
      <c r="C1890" s="9" t="str">
        <f>IF(ISERROR(VLOOKUP(A1890,'entry data'!B:G,6,0)),"",VLOOKUP(A1890,'entry data'!B:G,6,0))</f>
        <v/>
      </c>
      <c r="D1890" s="9" t="str">
        <f>IF(ISERROR(VLOOKUP(A1890,'entry data'!B:C,2,0)),"",VLOOKUP(A1890,'entry data'!B:C,2,0))</f>
        <v/>
      </c>
      <c r="E1890" s="9" t="str">
        <f>IF(ISERROR(VLOOKUP(A1890,'entry data'!B:E,4,0)),"",VLOOKUP(A1890,'entry data'!B:E,4,0))</f>
        <v/>
      </c>
      <c r="F1890" s="11" t="str">
        <f>IF(A1890="","",IF(ISERROR(VLOOKUP(A1890,'entry data'!B:F,5,0)),"",VLOOKUP(A1890,'entry data'!B:F,5,0)))</f>
        <v/>
      </c>
      <c r="G1890" s="12" t="str">
        <f>IF(A1890="","",IF(ISERROR(VLOOKUP(A1890,'entry data'!B:I,8,0)),"",VLOOKUP(A1890,'entry data'!B:I,7,0)))</f>
        <v/>
      </c>
      <c r="H1890" s="13" t="str">
        <f>IF(A1890="","",IF(B1890=1,VLOOKUP(A1890,'entry data'!B:D,3,0),I1889))</f>
        <v/>
      </c>
      <c r="I1890" s="14" t="str">
        <f>IF(A1890="","",IF(E1890="weekly",7,IF(E1890="fortnightly",14,IF(E1890="monthly",DATE(IF(MONTH(H1890)=12,YEAR(H1890)+1,YEAR(H1890)),VLOOKUP(MONTH(H1890),index!$D$2:$G$13,2,0),DAY(H1890)),
IF(E1890="quarterly",DATE(IF(MONTH(H1890)&gt;=10,YEAR(H1890)+1,YEAR(H1890)),VLOOKUP(MONTH(H1890),index!$D$2:$G$13,3,0),DAY(H1890)),
IF(E1890="halfyearly",DATE(IF(MONTH(H1890)&gt;=7,YEAR(H1890)+1,YEAR(H1890)),VLOOKUP(MONTH(H1890),index!$D$2:$G$13,4,0),DAY(H1890)),
DATE(YEAR(H1890)+1,MONTH(H1890),DAY(H1890)))))-H1890))+H1890)</f>
        <v/>
      </c>
      <c r="J1890" s="9" t="str">
        <f t="shared" si="196"/>
        <v/>
      </c>
      <c r="K1890" s="11" t="str">
        <f t="shared" si="197"/>
        <v/>
      </c>
      <c r="L1890" s="11" t="str">
        <f t="shared" si="198"/>
        <v/>
      </c>
      <c r="M1890" s="11" t="str">
        <f>IF(A1890="","",VLOOKUP(E1890,index!$A$1:$B$6,2,0)*K1890*G1890)</f>
        <v/>
      </c>
      <c r="N1890" s="11" t="str">
        <f>IF(A1890="","",-PMT(G1890*VLOOKUP(E1890,index!$A$1:$B$6,2,0),C1890,F1890,0,0))</f>
        <v/>
      </c>
      <c r="O1890" s="11" t="str">
        <f t="shared" si="199"/>
        <v/>
      </c>
      <c r="P1890" s="11" t="str">
        <f t="shared" si="194"/>
        <v/>
      </c>
    </row>
    <row r="1891" spans="1:16" x14ac:dyDescent="0.25">
      <c r="A1891" s="9" t="str">
        <f>IF(A1890="","",IF(B1890&lt;C1890,A1890,IF(A1890=MAX('entry data'!$B$8:$B$507),"",A1890+1)))</f>
        <v/>
      </c>
      <c r="B1891" s="9" t="str">
        <f t="shared" si="195"/>
        <v/>
      </c>
      <c r="C1891" s="9" t="str">
        <f>IF(ISERROR(VLOOKUP(A1891,'entry data'!B:G,6,0)),"",VLOOKUP(A1891,'entry data'!B:G,6,0))</f>
        <v/>
      </c>
      <c r="D1891" s="9" t="str">
        <f>IF(ISERROR(VLOOKUP(A1891,'entry data'!B:C,2,0)),"",VLOOKUP(A1891,'entry data'!B:C,2,0))</f>
        <v/>
      </c>
      <c r="E1891" s="9" t="str">
        <f>IF(ISERROR(VLOOKUP(A1891,'entry data'!B:E,4,0)),"",VLOOKUP(A1891,'entry data'!B:E,4,0))</f>
        <v/>
      </c>
      <c r="F1891" s="11" t="str">
        <f>IF(A1891="","",IF(ISERROR(VLOOKUP(A1891,'entry data'!B:F,5,0)),"",VLOOKUP(A1891,'entry data'!B:F,5,0)))</f>
        <v/>
      </c>
      <c r="G1891" s="12" t="str">
        <f>IF(A1891="","",IF(ISERROR(VLOOKUP(A1891,'entry data'!B:I,8,0)),"",VLOOKUP(A1891,'entry data'!B:I,7,0)))</f>
        <v/>
      </c>
      <c r="H1891" s="13" t="str">
        <f>IF(A1891="","",IF(B1891=1,VLOOKUP(A1891,'entry data'!B:D,3,0),I1890))</f>
        <v/>
      </c>
      <c r="I1891" s="14" t="str">
        <f>IF(A1891="","",IF(E1891="weekly",7,IF(E1891="fortnightly",14,IF(E1891="monthly",DATE(IF(MONTH(H1891)=12,YEAR(H1891)+1,YEAR(H1891)),VLOOKUP(MONTH(H1891),index!$D$2:$G$13,2,0),DAY(H1891)),
IF(E1891="quarterly",DATE(IF(MONTH(H1891)&gt;=10,YEAR(H1891)+1,YEAR(H1891)),VLOOKUP(MONTH(H1891),index!$D$2:$G$13,3,0),DAY(H1891)),
IF(E1891="halfyearly",DATE(IF(MONTH(H1891)&gt;=7,YEAR(H1891)+1,YEAR(H1891)),VLOOKUP(MONTH(H1891),index!$D$2:$G$13,4,0),DAY(H1891)),
DATE(YEAR(H1891)+1,MONTH(H1891),DAY(H1891)))))-H1891))+H1891)</f>
        <v/>
      </c>
      <c r="J1891" s="9" t="str">
        <f t="shared" si="196"/>
        <v/>
      </c>
      <c r="K1891" s="11" t="str">
        <f t="shared" si="197"/>
        <v/>
      </c>
      <c r="L1891" s="11" t="str">
        <f t="shared" si="198"/>
        <v/>
      </c>
      <c r="M1891" s="11" t="str">
        <f>IF(A1891="","",VLOOKUP(E1891,index!$A$1:$B$6,2,0)*K1891*G1891)</f>
        <v/>
      </c>
      <c r="N1891" s="11" t="str">
        <f>IF(A1891="","",-PMT(G1891*VLOOKUP(E1891,index!$A$1:$B$6,2,0),C1891,F1891,0,0))</f>
        <v/>
      </c>
      <c r="O1891" s="11" t="str">
        <f t="shared" si="199"/>
        <v/>
      </c>
      <c r="P1891" s="11" t="str">
        <f t="shared" si="194"/>
        <v/>
      </c>
    </row>
    <row r="1892" spans="1:16" x14ac:dyDescent="0.25">
      <c r="A1892" s="9" t="str">
        <f>IF(A1891="","",IF(B1891&lt;C1891,A1891,IF(A1891=MAX('entry data'!$B$8:$B$507),"",A1891+1)))</f>
        <v/>
      </c>
      <c r="B1892" s="9" t="str">
        <f t="shared" si="195"/>
        <v/>
      </c>
      <c r="C1892" s="9" t="str">
        <f>IF(ISERROR(VLOOKUP(A1892,'entry data'!B:G,6,0)),"",VLOOKUP(A1892,'entry data'!B:G,6,0))</f>
        <v/>
      </c>
      <c r="D1892" s="9" t="str">
        <f>IF(ISERROR(VLOOKUP(A1892,'entry data'!B:C,2,0)),"",VLOOKUP(A1892,'entry data'!B:C,2,0))</f>
        <v/>
      </c>
      <c r="E1892" s="9" t="str">
        <f>IF(ISERROR(VLOOKUP(A1892,'entry data'!B:E,4,0)),"",VLOOKUP(A1892,'entry data'!B:E,4,0))</f>
        <v/>
      </c>
      <c r="F1892" s="11" t="str">
        <f>IF(A1892="","",IF(ISERROR(VLOOKUP(A1892,'entry data'!B:F,5,0)),"",VLOOKUP(A1892,'entry data'!B:F,5,0)))</f>
        <v/>
      </c>
      <c r="G1892" s="12" t="str">
        <f>IF(A1892="","",IF(ISERROR(VLOOKUP(A1892,'entry data'!B:I,8,0)),"",VLOOKUP(A1892,'entry data'!B:I,7,0)))</f>
        <v/>
      </c>
      <c r="H1892" s="13" t="str">
        <f>IF(A1892="","",IF(B1892=1,VLOOKUP(A1892,'entry data'!B:D,3,0),I1891))</f>
        <v/>
      </c>
      <c r="I1892" s="14" t="str">
        <f>IF(A1892="","",IF(E1892="weekly",7,IF(E1892="fortnightly",14,IF(E1892="monthly",DATE(IF(MONTH(H1892)=12,YEAR(H1892)+1,YEAR(H1892)),VLOOKUP(MONTH(H1892),index!$D$2:$G$13,2,0),DAY(H1892)),
IF(E1892="quarterly",DATE(IF(MONTH(H1892)&gt;=10,YEAR(H1892)+1,YEAR(H1892)),VLOOKUP(MONTH(H1892),index!$D$2:$G$13,3,0),DAY(H1892)),
IF(E1892="halfyearly",DATE(IF(MONTH(H1892)&gt;=7,YEAR(H1892)+1,YEAR(H1892)),VLOOKUP(MONTH(H1892),index!$D$2:$G$13,4,0),DAY(H1892)),
DATE(YEAR(H1892)+1,MONTH(H1892),DAY(H1892)))))-H1892))+H1892)</f>
        <v/>
      </c>
      <c r="J1892" s="9" t="str">
        <f t="shared" si="196"/>
        <v/>
      </c>
      <c r="K1892" s="11" t="str">
        <f t="shared" si="197"/>
        <v/>
      </c>
      <c r="L1892" s="11" t="str">
        <f t="shared" si="198"/>
        <v/>
      </c>
      <c r="M1892" s="11" t="str">
        <f>IF(A1892="","",VLOOKUP(E1892,index!$A$1:$B$6,2,0)*K1892*G1892)</f>
        <v/>
      </c>
      <c r="N1892" s="11" t="str">
        <f>IF(A1892="","",-PMT(G1892*VLOOKUP(E1892,index!$A$1:$B$6,2,0),C1892,F1892,0,0))</f>
        <v/>
      </c>
      <c r="O1892" s="11" t="str">
        <f t="shared" si="199"/>
        <v/>
      </c>
      <c r="P1892" s="11" t="str">
        <f t="shared" si="194"/>
        <v/>
      </c>
    </row>
    <row r="1893" spans="1:16" x14ac:dyDescent="0.25">
      <c r="A1893" s="9" t="str">
        <f>IF(A1892="","",IF(B1892&lt;C1892,A1892,IF(A1892=MAX('entry data'!$B$8:$B$507),"",A1892+1)))</f>
        <v/>
      </c>
      <c r="B1893" s="9" t="str">
        <f t="shared" si="195"/>
        <v/>
      </c>
      <c r="C1893" s="9" t="str">
        <f>IF(ISERROR(VLOOKUP(A1893,'entry data'!B:G,6,0)),"",VLOOKUP(A1893,'entry data'!B:G,6,0))</f>
        <v/>
      </c>
      <c r="D1893" s="9" t="str">
        <f>IF(ISERROR(VLOOKUP(A1893,'entry data'!B:C,2,0)),"",VLOOKUP(A1893,'entry data'!B:C,2,0))</f>
        <v/>
      </c>
      <c r="E1893" s="9" t="str">
        <f>IF(ISERROR(VLOOKUP(A1893,'entry data'!B:E,4,0)),"",VLOOKUP(A1893,'entry data'!B:E,4,0))</f>
        <v/>
      </c>
      <c r="F1893" s="11" t="str">
        <f>IF(A1893="","",IF(ISERROR(VLOOKUP(A1893,'entry data'!B:F,5,0)),"",VLOOKUP(A1893,'entry data'!B:F,5,0)))</f>
        <v/>
      </c>
      <c r="G1893" s="12" t="str">
        <f>IF(A1893="","",IF(ISERROR(VLOOKUP(A1893,'entry data'!B:I,8,0)),"",VLOOKUP(A1893,'entry data'!B:I,7,0)))</f>
        <v/>
      </c>
      <c r="H1893" s="13" t="str">
        <f>IF(A1893="","",IF(B1893=1,VLOOKUP(A1893,'entry data'!B:D,3,0),I1892))</f>
        <v/>
      </c>
      <c r="I1893" s="14" t="str">
        <f>IF(A1893="","",IF(E1893="weekly",7,IF(E1893="fortnightly",14,IF(E1893="monthly",DATE(IF(MONTH(H1893)=12,YEAR(H1893)+1,YEAR(H1893)),VLOOKUP(MONTH(H1893),index!$D$2:$G$13,2,0),DAY(H1893)),
IF(E1893="quarterly",DATE(IF(MONTH(H1893)&gt;=10,YEAR(H1893)+1,YEAR(H1893)),VLOOKUP(MONTH(H1893),index!$D$2:$G$13,3,0),DAY(H1893)),
IF(E1893="halfyearly",DATE(IF(MONTH(H1893)&gt;=7,YEAR(H1893)+1,YEAR(H1893)),VLOOKUP(MONTH(H1893),index!$D$2:$G$13,4,0),DAY(H1893)),
DATE(YEAR(H1893)+1,MONTH(H1893),DAY(H1893)))))-H1893))+H1893)</f>
        <v/>
      </c>
      <c r="J1893" s="9" t="str">
        <f t="shared" si="196"/>
        <v/>
      </c>
      <c r="K1893" s="11" t="str">
        <f t="shared" si="197"/>
        <v/>
      </c>
      <c r="L1893" s="11" t="str">
        <f t="shared" si="198"/>
        <v/>
      </c>
      <c r="M1893" s="11" t="str">
        <f>IF(A1893="","",VLOOKUP(E1893,index!$A$1:$B$6,2,0)*K1893*G1893)</f>
        <v/>
      </c>
      <c r="N1893" s="11" t="str">
        <f>IF(A1893="","",-PMT(G1893*VLOOKUP(E1893,index!$A$1:$B$6,2,0),C1893,F1893,0,0))</f>
        <v/>
      </c>
      <c r="O1893" s="11" t="str">
        <f t="shared" si="199"/>
        <v/>
      </c>
      <c r="P1893" s="11" t="str">
        <f t="shared" si="194"/>
        <v/>
      </c>
    </row>
    <row r="1894" spans="1:16" x14ac:dyDescent="0.25">
      <c r="A1894" s="9" t="str">
        <f>IF(A1893="","",IF(B1893&lt;C1893,A1893,IF(A1893=MAX('entry data'!$B$8:$B$507),"",A1893+1)))</f>
        <v/>
      </c>
      <c r="B1894" s="9" t="str">
        <f t="shared" si="195"/>
        <v/>
      </c>
      <c r="C1894" s="9" t="str">
        <f>IF(ISERROR(VLOOKUP(A1894,'entry data'!B:G,6,0)),"",VLOOKUP(A1894,'entry data'!B:G,6,0))</f>
        <v/>
      </c>
      <c r="D1894" s="9" t="str">
        <f>IF(ISERROR(VLOOKUP(A1894,'entry data'!B:C,2,0)),"",VLOOKUP(A1894,'entry data'!B:C,2,0))</f>
        <v/>
      </c>
      <c r="E1894" s="9" t="str">
        <f>IF(ISERROR(VLOOKUP(A1894,'entry data'!B:E,4,0)),"",VLOOKUP(A1894,'entry data'!B:E,4,0))</f>
        <v/>
      </c>
      <c r="F1894" s="11" t="str">
        <f>IF(A1894="","",IF(ISERROR(VLOOKUP(A1894,'entry data'!B:F,5,0)),"",VLOOKUP(A1894,'entry data'!B:F,5,0)))</f>
        <v/>
      </c>
      <c r="G1894" s="12" t="str">
        <f>IF(A1894="","",IF(ISERROR(VLOOKUP(A1894,'entry data'!B:I,8,0)),"",VLOOKUP(A1894,'entry data'!B:I,7,0)))</f>
        <v/>
      </c>
      <c r="H1894" s="13" t="str">
        <f>IF(A1894="","",IF(B1894=1,VLOOKUP(A1894,'entry data'!B:D,3,0),I1893))</f>
        <v/>
      </c>
      <c r="I1894" s="14" t="str">
        <f>IF(A1894="","",IF(E1894="weekly",7,IF(E1894="fortnightly",14,IF(E1894="monthly",DATE(IF(MONTH(H1894)=12,YEAR(H1894)+1,YEAR(H1894)),VLOOKUP(MONTH(H1894),index!$D$2:$G$13,2,0),DAY(H1894)),
IF(E1894="quarterly",DATE(IF(MONTH(H1894)&gt;=10,YEAR(H1894)+1,YEAR(H1894)),VLOOKUP(MONTH(H1894),index!$D$2:$G$13,3,0),DAY(H1894)),
IF(E1894="halfyearly",DATE(IF(MONTH(H1894)&gt;=7,YEAR(H1894)+1,YEAR(H1894)),VLOOKUP(MONTH(H1894),index!$D$2:$G$13,4,0),DAY(H1894)),
DATE(YEAR(H1894)+1,MONTH(H1894),DAY(H1894)))))-H1894))+H1894)</f>
        <v/>
      </c>
      <c r="J1894" s="9" t="str">
        <f t="shared" si="196"/>
        <v/>
      </c>
      <c r="K1894" s="11" t="str">
        <f t="shared" si="197"/>
        <v/>
      </c>
      <c r="L1894" s="11" t="str">
        <f t="shared" si="198"/>
        <v/>
      </c>
      <c r="M1894" s="11" t="str">
        <f>IF(A1894="","",VLOOKUP(E1894,index!$A$1:$B$6,2,0)*K1894*G1894)</f>
        <v/>
      </c>
      <c r="N1894" s="11" t="str">
        <f>IF(A1894="","",-PMT(G1894*VLOOKUP(E1894,index!$A$1:$B$6,2,0),C1894,F1894,0,0))</f>
        <v/>
      </c>
      <c r="O1894" s="11" t="str">
        <f t="shared" si="199"/>
        <v/>
      </c>
      <c r="P1894" s="11" t="str">
        <f t="shared" si="194"/>
        <v/>
      </c>
    </row>
    <row r="1895" spans="1:16" x14ac:dyDescent="0.25">
      <c r="A1895" s="9" t="str">
        <f>IF(A1894="","",IF(B1894&lt;C1894,A1894,IF(A1894=MAX('entry data'!$B$8:$B$507),"",A1894+1)))</f>
        <v/>
      </c>
      <c r="B1895" s="9" t="str">
        <f t="shared" si="195"/>
        <v/>
      </c>
      <c r="C1895" s="9" t="str">
        <f>IF(ISERROR(VLOOKUP(A1895,'entry data'!B:G,6,0)),"",VLOOKUP(A1895,'entry data'!B:G,6,0))</f>
        <v/>
      </c>
      <c r="D1895" s="9" t="str">
        <f>IF(ISERROR(VLOOKUP(A1895,'entry data'!B:C,2,0)),"",VLOOKUP(A1895,'entry data'!B:C,2,0))</f>
        <v/>
      </c>
      <c r="E1895" s="9" t="str">
        <f>IF(ISERROR(VLOOKUP(A1895,'entry data'!B:E,4,0)),"",VLOOKUP(A1895,'entry data'!B:E,4,0))</f>
        <v/>
      </c>
      <c r="F1895" s="11" t="str">
        <f>IF(A1895="","",IF(ISERROR(VLOOKUP(A1895,'entry data'!B:F,5,0)),"",VLOOKUP(A1895,'entry data'!B:F,5,0)))</f>
        <v/>
      </c>
      <c r="G1895" s="12" t="str">
        <f>IF(A1895="","",IF(ISERROR(VLOOKUP(A1895,'entry data'!B:I,8,0)),"",VLOOKUP(A1895,'entry data'!B:I,7,0)))</f>
        <v/>
      </c>
      <c r="H1895" s="13" t="str">
        <f>IF(A1895="","",IF(B1895=1,VLOOKUP(A1895,'entry data'!B:D,3,0),I1894))</f>
        <v/>
      </c>
      <c r="I1895" s="14" t="str">
        <f>IF(A1895="","",IF(E1895="weekly",7,IF(E1895="fortnightly",14,IF(E1895="monthly",DATE(IF(MONTH(H1895)=12,YEAR(H1895)+1,YEAR(H1895)),VLOOKUP(MONTH(H1895),index!$D$2:$G$13,2,0),DAY(H1895)),
IF(E1895="quarterly",DATE(IF(MONTH(H1895)&gt;=10,YEAR(H1895)+1,YEAR(H1895)),VLOOKUP(MONTH(H1895),index!$D$2:$G$13,3,0),DAY(H1895)),
IF(E1895="halfyearly",DATE(IF(MONTH(H1895)&gt;=7,YEAR(H1895)+1,YEAR(H1895)),VLOOKUP(MONTH(H1895),index!$D$2:$G$13,4,0),DAY(H1895)),
DATE(YEAR(H1895)+1,MONTH(H1895),DAY(H1895)))))-H1895))+H1895)</f>
        <v/>
      </c>
      <c r="J1895" s="9" t="str">
        <f t="shared" si="196"/>
        <v/>
      </c>
      <c r="K1895" s="11" t="str">
        <f t="shared" si="197"/>
        <v/>
      </c>
      <c r="L1895" s="11" t="str">
        <f t="shared" si="198"/>
        <v/>
      </c>
      <c r="M1895" s="11" t="str">
        <f>IF(A1895="","",VLOOKUP(E1895,index!$A$1:$B$6,2,0)*K1895*G1895)</f>
        <v/>
      </c>
      <c r="N1895" s="11" t="str">
        <f>IF(A1895="","",-PMT(G1895*VLOOKUP(E1895,index!$A$1:$B$6,2,0),C1895,F1895,0,0))</f>
        <v/>
      </c>
      <c r="O1895" s="11" t="str">
        <f t="shared" si="199"/>
        <v/>
      </c>
      <c r="P1895" s="11" t="str">
        <f t="shared" si="194"/>
        <v/>
      </c>
    </row>
    <row r="1896" spans="1:16" x14ac:dyDescent="0.25">
      <c r="A1896" s="9" t="str">
        <f>IF(A1895="","",IF(B1895&lt;C1895,A1895,IF(A1895=MAX('entry data'!$B$8:$B$507),"",A1895+1)))</f>
        <v/>
      </c>
      <c r="B1896" s="9" t="str">
        <f t="shared" si="195"/>
        <v/>
      </c>
      <c r="C1896" s="9" t="str">
        <f>IF(ISERROR(VLOOKUP(A1896,'entry data'!B:G,6,0)),"",VLOOKUP(A1896,'entry data'!B:G,6,0))</f>
        <v/>
      </c>
      <c r="D1896" s="9" t="str">
        <f>IF(ISERROR(VLOOKUP(A1896,'entry data'!B:C,2,0)),"",VLOOKUP(A1896,'entry data'!B:C,2,0))</f>
        <v/>
      </c>
      <c r="E1896" s="9" t="str">
        <f>IF(ISERROR(VLOOKUP(A1896,'entry data'!B:E,4,0)),"",VLOOKUP(A1896,'entry data'!B:E,4,0))</f>
        <v/>
      </c>
      <c r="F1896" s="11" t="str">
        <f>IF(A1896="","",IF(ISERROR(VLOOKUP(A1896,'entry data'!B:F,5,0)),"",VLOOKUP(A1896,'entry data'!B:F,5,0)))</f>
        <v/>
      </c>
      <c r="G1896" s="12" t="str">
        <f>IF(A1896="","",IF(ISERROR(VLOOKUP(A1896,'entry data'!B:I,8,0)),"",VLOOKUP(A1896,'entry data'!B:I,7,0)))</f>
        <v/>
      </c>
      <c r="H1896" s="13" t="str">
        <f>IF(A1896="","",IF(B1896=1,VLOOKUP(A1896,'entry data'!B:D,3,0),I1895))</f>
        <v/>
      </c>
      <c r="I1896" s="14" t="str">
        <f>IF(A1896="","",IF(E1896="weekly",7,IF(E1896="fortnightly",14,IF(E1896="monthly",DATE(IF(MONTH(H1896)=12,YEAR(H1896)+1,YEAR(H1896)),VLOOKUP(MONTH(H1896),index!$D$2:$G$13,2,0),DAY(H1896)),
IF(E1896="quarterly",DATE(IF(MONTH(H1896)&gt;=10,YEAR(H1896)+1,YEAR(H1896)),VLOOKUP(MONTH(H1896),index!$D$2:$G$13,3,0),DAY(H1896)),
IF(E1896="halfyearly",DATE(IF(MONTH(H1896)&gt;=7,YEAR(H1896)+1,YEAR(H1896)),VLOOKUP(MONTH(H1896),index!$D$2:$G$13,4,0),DAY(H1896)),
DATE(YEAR(H1896)+1,MONTH(H1896),DAY(H1896)))))-H1896))+H1896)</f>
        <v/>
      </c>
      <c r="J1896" s="9" t="str">
        <f t="shared" si="196"/>
        <v/>
      </c>
      <c r="K1896" s="11" t="str">
        <f t="shared" si="197"/>
        <v/>
      </c>
      <c r="L1896" s="11" t="str">
        <f t="shared" si="198"/>
        <v/>
      </c>
      <c r="M1896" s="11" t="str">
        <f>IF(A1896="","",VLOOKUP(E1896,index!$A$1:$B$6,2,0)*K1896*G1896)</f>
        <v/>
      </c>
      <c r="N1896" s="11" t="str">
        <f>IF(A1896="","",-PMT(G1896*VLOOKUP(E1896,index!$A$1:$B$6,2,0),C1896,F1896,0,0))</f>
        <v/>
      </c>
      <c r="O1896" s="11" t="str">
        <f t="shared" si="199"/>
        <v/>
      </c>
      <c r="P1896" s="11" t="str">
        <f t="shared" si="194"/>
        <v/>
      </c>
    </row>
    <row r="1897" spans="1:16" x14ac:dyDescent="0.25">
      <c r="A1897" s="9" t="str">
        <f>IF(A1896="","",IF(B1896&lt;C1896,A1896,IF(A1896=MAX('entry data'!$B$8:$B$507),"",A1896+1)))</f>
        <v/>
      </c>
      <c r="B1897" s="9" t="str">
        <f t="shared" si="195"/>
        <v/>
      </c>
      <c r="C1897" s="9" t="str">
        <f>IF(ISERROR(VLOOKUP(A1897,'entry data'!B:G,6,0)),"",VLOOKUP(A1897,'entry data'!B:G,6,0))</f>
        <v/>
      </c>
      <c r="D1897" s="9" t="str">
        <f>IF(ISERROR(VLOOKUP(A1897,'entry data'!B:C,2,0)),"",VLOOKUP(A1897,'entry data'!B:C,2,0))</f>
        <v/>
      </c>
      <c r="E1897" s="9" t="str">
        <f>IF(ISERROR(VLOOKUP(A1897,'entry data'!B:E,4,0)),"",VLOOKUP(A1897,'entry data'!B:E,4,0))</f>
        <v/>
      </c>
      <c r="F1897" s="11" t="str">
        <f>IF(A1897="","",IF(ISERROR(VLOOKUP(A1897,'entry data'!B:F,5,0)),"",VLOOKUP(A1897,'entry data'!B:F,5,0)))</f>
        <v/>
      </c>
      <c r="G1897" s="12" t="str">
        <f>IF(A1897="","",IF(ISERROR(VLOOKUP(A1897,'entry data'!B:I,8,0)),"",VLOOKUP(A1897,'entry data'!B:I,7,0)))</f>
        <v/>
      </c>
      <c r="H1897" s="13" t="str">
        <f>IF(A1897="","",IF(B1897=1,VLOOKUP(A1897,'entry data'!B:D,3,0),I1896))</f>
        <v/>
      </c>
      <c r="I1897" s="14" t="str">
        <f>IF(A1897="","",IF(E1897="weekly",7,IF(E1897="fortnightly",14,IF(E1897="monthly",DATE(IF(MONTH(H1897)=12,YEAR(H1897)+1,YEAR(H1897)),VLOOKUP(MONTH(H1897),index!$D$2:$G$13,2,0),DAY(H1897)),
IF(E1897="quarterly",DATE(IF(MONTH(H1897)&gt;=10,YEAR(H1897)+1,YEAR(H1897)),VLOOKUP(MONTH(H1897),index!$D$2:$G$13,3,0),DAY(H1897)),
IF(E1897="halfyearly",DATE(IF(MONTH(H1897)&gt;=7,YEAR(H1897)+1,YEAR(H1897)),VLOOKUP(MONTH(H1897),index!$D$2:$G$13,4,0),DAY(H1897)),
DATE(YEAR(H1897)+1,MONTH(H1897),DAY(H1897)))))-H1897))+H1897)</f>
        <v/>
      </c>
      <c r="J1897" s="9" t="str">
        <f t="shared" si="196"/>
        <v/>
      </c>
      <c r="K1897" s="11" t="str">
        <f t="shared" si="197"/>
        <v/>
      </c>
      <c r="L1897" s="11" t="str">
        <f t="shared" si="198"/>
        <v/>
      </c>
      <c r="M1897" s="11" t="str">
        <f>IF(A1897="","",VLOOKUP(E1897,index!$A$1:$B$6,2,0)*K1897*G1897)</f>
        <v/>
      </c>
      <c r="N1897" s="11" t="str">
        <f>IF(A1897="","",-PMT(G1897*VLOOKUP(E1897,index!$A$1:$B$6,2,0),C1897,F1897,0,0))</f>
        <v/>
      </c>
      <c r="O1897" s="11" t="str">
        <f t="shared" si="199"/>
        <v/>
      </c>
      <c r="P1897" s="11" t="str">
        <f t="shared" si="194"/>
        <v/>
      </c>
    </row>
    <row r="1898" spans="1:16" x14ac:dyDescent="0.25">
      <c r="A1898" s="9" t="str">
        <f>IF(A1897="","",IF(B1897&lt;C1897,A1897,IF(A1897=MAX('entry data'!$B$8:$B$507),"",A1897+1)))</f>
        <v/>
      </c>
      <c r="B1898" s="9" t="str">
        <f t="shared" si="195"/>
        <v/>
      </c>
      <c r="C1898" s="9" t="str">
        <f>IF(ISERROR(VLOOKUP(A1898,'entry data'!B:G,6,0)),"",VLOOKUP(A1898,'entry data'!B:G,6,0))</f>
        <v/>
      </c>
      <c r="D1898" s="9" t="str">
        <f>IF(ISERROR(VLOOKUP(A1898,'entry data'!B:C,2,0)),"",VLOOKUP(A1898,'entry data'!B:C,2,0))</f>
        <v/>
      </c>
      <c r="E1898" s="9" t="str">
        <f>IF(ISERROR(VLOOKUP(A1898,'entry data'!B:E,4,0)),"",VLOOKUP(A1898,'entry data'!B:E,4,0))</f>
        <v/>
      </c>
      <c r="F1898" s="11" t="str">
        <f>IF(A1898="","",IF(ISERROR(VLOOKUP(A1898,'entry data'!B:F,5,0)),"",VLOOKUP(A1898,'entry data'!B:F,5,0)))</f>
        <v/>
      </c>
      <c r="G1898" s="12" t="str">
        <f>IF(A1898="","",IF(ISERROR(VLOOKUP(A1898,'entry data'!B:I,8,0)),"",VLOOKUP(A1898,'entry data'!B:I,7,0)))</f>
        <v/>
      </c>
      <c r="H1898" s="13" t="str">
        <f>IF(A1898="","",IF(B1898=1,VLOOKUP(A1898,'entry data'!B:D,3,0),I1897))</f>
        <v/>
      </c>
      <c r="I1898" s="14" t="str">
        <f>IF(A1898="","",IF(E1898="weekly",7,IF(E1898="fortnightly",14,IF(E1898="monthly",DATE(IF(MONTH(H1898)=12,YEAR(H1898)+1,YEAR(H1898)),VLOOKUP(MONTH(H1898),index!$D$2:$G$13,2,0),DAY(H1898)),
IF(E1898="quarterly",DATE(IF(MONTH(H1898)&gt;=10,YEAR(H1898)+1,YEAR(H1898)),VLOOKUP(MONTH(H1898),index!$D$2:$G$13,3,0),DAY(H1898)),
IF(E1898="halfyearly",DATE(IF(MONTH(H1898)&gt;=7,YEAR(H1898)+1,YEAR(H1898)),VLOOKUP(MONTH(H1898),index!$D$2:$G$13,4,0),DAY(H1898)),
DATE(YEAR(H1898)+1,MONTH(H1898),DAY(H1898)))))-H1898))+H1898)</f>
        <v/>
      </c>
      <c r="J1898" s="9" t="str">
        <f t="shared" si="196"/>
        <v/>
      </c>
      <c r="K1898" s="11" t="str">
        <f t="shared" si="197"/>
        <v/>
      </c>
      <c r="L1898" s="11" t="str">
        <f t="shared" si="198"/>
        <v/>
      </c>
      <c r="M1898" s="11" t="str">
        <f>IF(A1898="","",VLOOKUP(E1898,index!$A$1:$B$6,2,0)*K1898*G1898)</f>
        <v/>
      </c>
      <c r="N1898" s="11" t="str">
        <f>IF(A1898="","",-PMT(G1898*VLOOKUP(E1898,index!$A$1:$B$6,2,0),C1898,F1898,0,0))</f>
        <v/>
      </c>
      <c r="O1898" s="11" t="str">
        <f t="shared" si="199"/>
        <v/>
      </c>
      <c r="P1898" s="11" t="str">
        <f t="shared" si="194"/>
        <v/>
      </c>
    </row>
    <row r="1899" spans="1:16" x14ac:dyDescent="0.25">
      <c r="A1899" s="9" t="str">
        <f>IF(A1898="","",IF(B1898&lt;C1898,A1898,IF(A1898=MAX('entry data'!$B$8:$B$507),"",A1898+1)))</f>
        <v/>
      </c>
      <c r="B1899" s="9" t="str">
        <f t="shared" si="195"/>
        <v/>
      </c>
      <c r="C1899" s="9" t="str">
        <f>IF(ISERROR(VLOOKUP(A1899,'entry data'!B:G,6,0)),"",VLOOKUP(A1899,'entry data'!B:G,6,0))</f>
        <v/>
      </c>
      <c r="D1899" s="9" t="str">
        <f>IF(ISERROR(VLOOKUP(A1899,'entry data'!B:C,2,0)),"",VLOOKUP(A1899,'entry data'!B:C,2,0))</f>
        <v/>
      </c>
      <c r="E1899" s="9" t="str">
        <f>IF(ISERROR(VLOOKUP(A1899,'entry data'!B:E,4,0)),"",VLOOKUP(A1899,'entry data'!B:E,4,0))</f>
        <v/>
      </c>
      <c r="F1899" s="11" t="str">
        <f>IF(A1899="","",IF(ISERROR(VLOOKUP(A1899,'entry data'!B:F,5,0)),"",VLOOKUP(A1899,'entry data'!B:F,5,0)))</f>
        <v/>
      </c>
      <c r="G1899" s="12" t="str">
        <f>IF(A1899="","",IF(ISERROR(VLOOKUP(A1899,'entry data'!B:I,8,0)),"",VLOOKUP(A1899,'entry data'!B:I,7,0)))</f>
        <v/>
      </c>
      <c r="H1899" s="13" t="str">
        <f>IF(A1899="","",IF(B1899=1,VLOOKUP(A1899,'entry data'!B:D,3,0),I1898))</f>
        <v/>
      </c>
      <c r="I1899" s="14" t="str">
        <f>IF(A1899="","",IF(E1899="weekly",7,IF(E1899="fortnightly",14,IF(E1899="monthly",DATE(IF(MONTH(H1899)=12,YEAR(H1899)+1,YEAR(H1899)),VLOOKUP(MONTH(H1899),index!$D$2:$G$13,2,0),DAY(H1899)),
IF(E1899="quarterly",DATE(IF(MONTH(H1899)&gt;=10,YEAR(H1899)+1,YEAR(H1899)),VLOOKUP(MONTH(H1899),index!$D$2:$G$13,3,0),DAY(H1899)),
IF(E1899="halfyearly",DATE(IF(MONTH(H1899)&gt;=7,YEAR(H1899)+1,YEAR(H1899)),VLOOKUP(MONTH(H1899),index!$D$2:$G$13,4,0),DAY(H1899)),
DATE(YEAR(H1899)+1,MONTH(H1899),DAY(H1899)))))-H1899))+H1899)</f>
        <v/>
      </c>
      <c r="J1899" s="9" t="str">
        <f t="shared" si="196"/>
        <v/>
      </c>
      <c r="K1899" s="11" t="str">
        <f t="shared" si="197"/>
        <v/>
      </c>
      <c r="L1899" s="11" t="str">
        <f t="shared" si="198"/>
        <v/>
      </c>
      <c r="M1899" s="11" t="str">
        <f>IF(A1899="","",VLOOKUP(E1899,index!$A$1:$B$6,2,0)*K1899*G1899)</f>
        <v/>
      </c>
      <c r="N1899" s="11" t="str">
        <f>IF(A1899="","",-PMT(G1899*VLOOKUP(E1899,index!$A$1:$B$6,2,0),C1899,F1899,0,0))</f>
        <v/>
      </c>
      <c r="O1899" s="11" t="str">
        <f t="shared" si="199"/>
        <v/>
      </c>
      <c r="P1899" s="11" t="str">
        <f t="shared" si="194"/>
        <v/>
      </c>
    </row>
    <row r="1900" spans="1:16" x14ac:dyDescent="0.25">
      <c r="A1900" s="9" t="str">
        <f>IF(A1899="","",IF(B1899&lt;C1899,A1899,IF(A1899=MAX('entry data'!$B$8:$B$507),"",A1899+1)))</f>
        <v/>
      </c>
      <c r="B1900" s="9" t="str">
        <f t="shared" si="195"/>
        <v/>
      </c>
      <c r="C1900" s="9" t="str">
        <f>IF(ISERROR(VLOOKUP(A1900,'entry data'!B:G,6,0)),"",VLOOKUP(A1900,'entry data'!B:G,6,0))</f>
        <v/>
      </c>
      <c r="D1900" s="9" t="str">
        <f>IF(ISERROR(VLOOKUP(A1900,'entry data'!B:C,2,0)),"",VLOOKUP(A1900,'entry data'!B:C,2,0))</f>
        <v/>
      </c>
      <c r="E1900" s="9" t="str">
        <f>IF(ISERROR(VLOOKUP(A1900,'entry data'!B:E,4,0)),"",VLOOKUP(A1900,'entry data'!B:E,4,0))</f>
        <v/>
      </c>
      <c r="F1900" s="11" t="str">
        <f>IF(A1900="","",IF(ISERROR(VLOOKUP(A1900,'entry data'!B:F,5,0)),"",VLOOKUP(A1900,'entry data'!B:F,5,0)))</f>
        <v/>
      </c>
      <c r="G1900" s="12" t="str">
        <f>IF(A1900="","",IF(ISERROR(VLOOKUP(A1900,'entry data'!B:I,8,0)),"",VLOOKUP(A1900,'entry data'!B:I,7,0)))</f>
        <v/>
      </c>
      <c r="H1900" s="13" t="str">
        <f>IF(A1900="","",IF(B1900=1,VLOOKUP(A1900,'entry data'!B:D,3,0),I1899))</f>
        <v/>
      </c>
      <c r="I1900" s="14" t="str">
        <f>IF(A1900="","",IF(E1900="weekly",7,IF(E1900="fortnightly",14,IF(E1900="monthly",DATE(IF(MONTH(H1900)=12,YEAR(H1900)+1,YEAR(H1900)),VLOOKUP(MONTH(H1900),index!$D$2:$G$13,2,0),DAY(H1900)),
IF(E1900="quarterly",DATE(IF(MONTH(H1900)&gt;=10,YEAR(H1900)+1,YEAR(H1900)),VLOOKUP(MONTH(H1900),index!$D$2:$G$13,3,0),DAY(H1900)),
IF(E1900="halfyearly",DATE(IF(MONTH(H1900)&gt;=7,YEAR(H1900)+1,YEAR(H1900)),VLOOKUP(MONTH(H1900),index!$D$2:$G$13,4,0),DAY(H1900)),
DATE(YEAR(H1900)+1,MONTH(H1900),DAY(H1900)))))-H1900))+H1900)</f>
        <v/>
      </c>
      <c r="J1900" s="9" t="str">
        <f t="shared" si="196"/>
        <v/>
      </c>
      <c r="K1900" s="11" t="str">
        <f t="shared" si="197"/>
        <v/>
      </c>
      <c r="L1900" s="11" t="str">
        <f t="shared" si="198"/>
        <v/>
      </c>
      <c r="M1900" s="11" t="str">
        <f>IF(A1900="","",VLOOKUP(E1900,index!$A$1:$B$6,2,0)*K1900*G1900)</f>
        <v/>
      </c>
      <c r="N1900" s="11" t="str">
        <f>IF(A1900="","",-PMT(G1900*VLOOKUP(E1900,index!$A$1:$B$6,2,0),C1900,F1900,0,0))</f>
        <v/>
      </c>
      <c r="O1900" s="11" t="str">
        <f t="shared" si="199"/>
        <v/>
      </c>
      <c r="P1900" s="11" t="str">
        <f t="shared" si="194"/>
        <v/>
      </c>
    </row>
    <row r="1901" spans="1:16" x14ac:dyDescent="0.25">
      <c r="A1901" s="9" t="str">
        <f>IF(A1900="","",IF(B1900&lt;C1900,A1900,IF(A1900=MAX('entry data'!$B$8:$B$507),"",A1900+1)))</f>
        <v/>
      </c>
      <c r="B1901" s="9" t="str">
        <f t="shared" si="195"/>
        <v/>
      </c>
      <c r="C1901" s="9" t="str">
        <f>IF(ISERROR(VLOOKUP(A1901,'entry data'!B:G,6,0)),"",VLOOKUP(A1901,'entry data'!B:G,6,0))</f>
        <v/>
      </c>
      <c r="D1901" s="9" t="str">
        <f>IF(ISERROR(VLOOKUP(A1901,'entry data'!B:C,2,0)),"",VLOOKUP(A1901,'entry data'!B:C,2,0))</f>
        <v/>
      </c>
      <c r="E1901" s="9" t="str">
        <f>IF(ISERROR(VLOOKUP(A1901,'entry data'!B:E,4,0)),"",VLOOKUP(A1901,'entry data'!B:E,4,0))</f>
        <v/>
      </c>
      <c r="F1901" s="11" t="str">
        <f>IF(A1901="","",IF(ISERROR(VLOOKUP(A1901,'entry data'!B:F,5,0)),"",VLOOKUP(A1901,'entry data'!B:F,5,0)))</f>
        <v/>
      </c>
      <c r="G1901" s="12" t="str">
        <f>IF(A1901="","",IF(ISERROR(VLOOKUP(A1901,'entry data'!B:I,8,0)),"",VLOOKUP(A1901,'entry data'!B:I,7,0)))</f>
        <v/>
      </c>
      <c r="H1901" s="13" t="str">
        <f>IF(A1901="","",IF(B1901=1,VLOOKUP(A1901,'entry data'!B:D,3,0),I1900))</f>
        <v/>
      </c>
      <c r="I1901" s="14" t="str">
        <f>IF(A1901="","",IF(E1901="weekly",7,IF(E1901="fortnightly",14,IF(E1901="monthly",DATE(IF(MONTH(H1901)=12,YEAR(H1901)+1,YEAR(H1901)),VLOOKUP(MONTH(H1901),index!$D$2:$G$13,2,0),DAY(H1901)),
IF(E1901="quarterly",DATE(IF(MONTH(H1901)&gt;=10,YEAR(H1901)+1,YEAR(H1901)),VLOOKUP(MONTH(H1901),index!$D$2:$G$13,3,0),DAY(H1901)),
IF(E1901="halfyearly",DATE(IF(MONTH(H1901)&gt;=7,YEAR(H1901)+1,YEAR(H1901)),VLOOKUP(MONTH(H1901),index!$D$2:$G$13,4,0),DAY(H1901)),
DATE(YEAR(H1901)+1,MONTH(H1901),DAY(H1901)))))-H1901))+H1901)</f>
        <v/>
      </c>
      <c r="J1901" s="9" t="str">
        <f t="shared" si="196"/>
        <v/>
      </c>
      <c r="K1901" s="11" t="str">
        <f t="shared" si="197"/>
        <v/>
      </c>
      <c r="L1901" s="11" t="str">
        <f t="shared" si="198"/>
        <v/>
      </c>
      <c r="M1901" s="11" t="str">
        <f>IF(A1901="","",VLOOKUP(E1901,index!$A$1:$B$6,2,0)*K1901*G1901)</f>
        <v/>
      </c>
      <c r="N1901" s="11" t="str">
        <f>IF(A1901="","",-PMT(G1901*VLOOKUP(E1901,index!$A$1:$B$6,2,0),C1901,F1901,0,0))</f>
        <v/>
      </c>
      <c r="O1901" s="11" t="str">
        <f t="shared" si="199"/>
        <v/>
      </c>
      <c r="P1901" s="11" t="str">
        <f t="shared" si="194"/>
        <v/>
      </c>
    </row>
    <row r="1902" spans="1:16" x14ac:dyDescent="0.25">
      <c r="A1902" s="9" t="str">
        <f>IF(A1901="","",IF(B1901&lt;C1901,A1901,IF(A1901=MAX('entry data'!$B$8:$B$507),"",A1901+1)))</f>
        <v/>
      </c>
      <c r="B1902" s="9" t="str">
        <f t="shared" si="195"/>
        <v/>
      </c>
      <c r="C1902" s="9" t="str">
        <f>IF(ISERROR(VLOOKUP(A1902,'entry data'!B:G,6,0)),"",VLOOKUP(A1902,'entry data'!B:G,6,0))</f>
        <v/>
      </c>
      <c r="D1902" s="9" t="str">
        <f>IF(ISERROR(VLOOKUP(A1902,'entry data'!B:C,2,0)),"",VLOOKUP(A1902,'entry data'!B:C,2,0))</f>
        <v/>
      </c>
      <c r="E1902" s="9" t="str">
        <f>IF(ISERROR(VLOOKUP(A1902,'entry data'!B:E,4,0)),"",VLOOKUP(A1902,'entry data'!B:E,4,0))</f>
        <v/>
      </c>
      <c r="F1902" s="11" t="str">
        <f>IF(A1902="","",IF(ISERROR(VLOOKUP(A1902,'entry data'!B:F,5,0)),"",VLOOKUP(A1902,'entry data'!B:F,5,0)))</f>
        <v/>
      </c>
      <c r="G1902" s="12" t="str">
        <f>IF(A1902="","",IF(ISERROR(VLOOKUP(A1902,'entry data'!B:I,8,0)),"",VLOOKUP(A1902,'entry data'!B:I,7,0)))</f>
        <v/>
      </c>
      <c r="H1902" s="13" t="str">
        <f>IF(A1902="","",IF(B1902=1,VLOOKUP(A1902,'entry data'!B:D,3,0),I1901))</f>
        <v/>
      </c>
      <c r="I1902" s="14" t="str">
        <f>IF(A1902="","",IF(E1902="weekly",7,IF(E1902="fortnightly",14,IF(E1902="monthly",DATE(IF(MONTH(H1902)=12,YEAR(H1902)+1,YEAR(H1902)),VLOOKUP(MONTH(H1902),index!$D$2:$G$13,2,0),DAY(H1902)),
IF(E1902="quarterly",DATE(IF(MONTH(H1902)&gt;=10,YEAR(H1902)+1,YEAR(H1902)),VLOOKUP(MONTH(H1902),index!$D$2:$G$13,3,0),DAY(H1902)),
IF(E1902="halfyearly",DATE(IF(MONTH(H1902)&gt;=7,YEAR(H1902)+1,YEAR(H1902)),VLOOKUP(MONTH(H1902),index!$D$2:$G$13,4,0),DAY(H1902)),
DATE(YEAR(H1902)+1,MONTH(H1902),DAY(H1902)))))-H1902))+H1902)</f>
        <v/>
      </c>
      <c r="J1902" s="9" t="str">
        <f t="shared" si="196"/>
        <v/>
      </c>
      <c r="K1902" s="11" t="str">
        <f t="shared" si="197"/>
        <v/>
      </c>
      <c r="L1902" s="11" t="str">
        <f t="shared" si="198"/>
        <v/>
      </c>
      <c r="M1902" s="11" t="str">
        <f>IF(A1902="","",VLOOKUP(E1902,index!$A$1:$B$6,2,0)*K1902*G1902)</f>
        <v/>
      </c>
      <c r="N1902" s="11" t="str">
        <f>IF(A1902="","",-PMT(G1902*VLOOKUP(E1902,index!$A$1:$B$6,2,0),C1902,F1902,0,0))</f>
        <v/>
      </c>
      <c r="O1902" s="11" t="str">
        <f t="shared" si="199"/>
        <v/>
      </c>
      <c r="P1902" s="11" t="str">
        <f t="shared" si="194"/>
        <v/>
      </c>
    </row>
    <row r="1903" spans="1:16" x14ac:dyDescent="0.25">
      <c r="A1903" s="9" t="str">
        <f>IF(A1902="","",IF(B1902&lt;C1902,A1902,IF(A1902=MAX('entry data'!$B$8:$B$507),"",A1902+1)))</f>
        <v/>
      </c>
      <c r="B1903" s="9" t="str">
        <f t="shared" si="195"/>
        <v/>
      </c>
      <c r="C1903" s="9" t="str">
        <f>IF(ISERROR(VLOOKUP(A1903,'entry data'!B:G,6,0)),"",VLOOKUP(A1903,'entry data'!B:G,6,0))</f>
        <v/>
      </c>
      <c r="D1903" s="9" t="str">
        <f>IF(ISERROR(VLOOKUP(A1903,'entry data'!B:C,2,0)),"",VLOOKUP(A1903,'entry data'!B:C,2,0))</f>
        <v/>
      </c>
      <c r="E1903" s="9" t="str">
        <f>IF(ISERROR(VLOOKUP(A1903,'entry data'!B:E,4,0)),"",VLOOKUP(A1903,'entry data'!B:E,4,0))</f>
        <v/>
      </c>
      <c r="F1903" s="11" t="str">
        <f>IF(A1903="","",IF(ISERROR(VLOOKUP(A1903,'entry data'!B:F,5,0)),"",VLOOKUP(A1903,'entry data'!B:F,5,0)))</f>
        <v/>
      </c>
      <c r="G1903" s="12" t="str">
        <f>IF(A1903="","",IF(ISERROR(VLOOKUP(A1903,'entry data'!B:I,8,0)),"",VLOOKUP(A1903,'entry data'!B:I,7,0)))</f>
        <v/>
      </c>
      <c r="H1903" s="13" t="str">
        <f>IF(A1903="","",IF(B1903=1,VLOOKUP(A1903,'entry data'!B:D,3,0),I1902))</f>
        <v/>
      </c>
      <c r="I1903" s="14" t="str">
        <f>IF(A1903="","",IF(E1903="weekly",7,IF(E1903="fortnightly",14,IF(E1903="monthly",DATE(IF(MONTH(H1903)=12,YEAR(H1903)+1,YEAR(H1903)),VLOOKUP(MONTH(H1903),index!$D$2:$G$13,2,0),DAY(H1903)),
IF(E1903="quarterly",DATE(IF(MONTH(H1903)&gt;=10,YEAR(H1903)+1,YEAR(H1903)),VLOOKUP(MONTH(H1903),index!$D$2:$G$13,3,0),DAY(H1903)),
IF(E1903="halfyearly",DATE(IF(MONTH(H1903)&gt;=7,YEAR(H1903)+1,YEAR(H1903)),VLOOKUP(MONTH(H1903),index!$D$2:$G$13,4,0),DAY(H1903)),
DATE(YEAR(H1903)+1,MONTH(H1903),DAY(H1903)))))-H1903))+H1903)</f>
        <v/>
      </c>
      <c r="J1903" s="9" t="str">
        <f t="shared" si="196"/>
        <v/>
      </c>
      <c r="K1903" s="11" t="str">
        <f t="shared" si="197"/>
        <v/>
      </c>
      <c r="L1903" s="11" t="str">
        <f t="shared" si="198"/>
        <v/>
      </c>
      <c r="M1903" s="11" t="str">
        <f>IF(A1903="","",VLOOKUP(E1903,index!$A$1:$B$6,2,0)*K1903*G1903)</f>
        <v/>
      </c>
      <c r="N1903" s="11" t="str">
        <f>IF(A1903="","",-PMT(G1903*VLOOKUP(E1903,index!$A$1:$B$6,2,0),C1903,F1903,0,0))</f>
        <v/>
      </c>
      <c r="O1903" s="11" t="str">
        <f t="shared" si="199"/>
        <v/>
      </c>
      <c r="P1903" s="11" t="str">
        <f t="shared" si="194"/>
        <v/>
      </c>
    </row>
    <row r="1904" spans="1:16" x14ac:dyDescent="0.25">
      <c r="A1904" s="9" t="str">
        <f>IF(A1903="","",IF(B1903&lt;C1903,A1903,IF(A1903=MAX('entry data'!$B$8:$B$507),"",A1903+1)))</f>
        <v/>
      </c>
      <c r="B1904" s="9" t="str">
        <f t="shared" si="195"/>
        <v/>
      </c>
      <c r="C1904" s="9" t="str">
        <f>IF(ISERROR(VLOOKUP(A1904,'entry data'!B:G,6,0)),"",VLOOKUP(A1904,'entry data'!B:G,6,0))</f>
        <v/>
      </c>
      <c r="D1904" s="9" t="str">
        <f>IF(ISERROR(VLOOKUP(A1904,'entry data'!B:C,2,0)),"",VLOOKUP(A1904,'entry data'!B:C,2,0))</f>
        <v/>
      </c>
      <c r="E1904" s="9" t="str">
        <f>IF(ISERROR(VLOOKUP(A1904,'entry data'!B:E,4,0)),"",VLOOKUP(A1904,'entry data'!B:E,4,0))</f>
        <v/>
      </c>
      <c r="F1904" s="11" t="str">
        <f>IF(A1904="","",IF(ISERROR(VLOOKUP(A1904,'entry data'!B:F,5,0)),"",VLOOKUP(A1904,'entry data'!B:F,5,0)))</f>
        <v/>
      </c>
      <c r="G1904" s="12" t="str">
        <f>IF(A1904="","",IF(ISERROR(VLOOKUP(A1904,'entry data'!B:I,8,0)),"",VLOOKUP(A1904,'entry data'!B:I,7,0)))</f>
        <v/>
      </c>
      <c r="H1904" s="13" t="str">
        <f>IF(A1904="","",IF(B1904=1,VLOOKUP(A1904,'entry data'!B:D,3,0),I1903))</f>
        <v/>
      </c>
      <c r="I1904" s="14" t="str">
        <f>IF(A1904="","",IF(E1904="weekly",7,IF(E1904="fortnightly",14,IF(E1904="monthly",DATE(IF(MONTH(H1904)=12,YEAR(H1904)+1,YEAR(H1904)),VLOOKUP(MONTH(H1904),index!$D$2:$G$13,2,0),DAY(H1904)),
IF(E1904="quarterly",DATE(IF(MONTH(H1904)&gt;=10,YEAR(H1904)+1,YEAR(H1904)),VLOOKUP(MONTH(H1904),index!$D$2:$G$13,3,0),DAY(H1904)),
IF(E1904="halfyearly",DATE(IF(MONTH(H1904)&gt;=7,YEAR(H1904)+1,YEAR(H1904)),VLOOKUP(MONTH(H1904),index!$D$2:$G$13,4,0),DAY(H1904)),
DATE(YEAR(H1904)+1,MONTH(H1904),DAY(H1904)))))-H1904))+H1904)</f>
        <v/>
      </c>
      <c r="J1904" s="9" t="str">
        <f t="shared" si="196"/>
        <v/>
      </c>
      <c r="K1904" s="11" t="str">
        <f t="shared" si="197"/>
        <v/>
      </c>
      <c r="L1904" s="11" t="str">
        <f t="shared" si="198"/>
        <v/>
      </c>
      <c r="M1904" s="11" t="str">
        <f>IF(A1904="","",VLOOKUP(E1904,index!$A$1:$B$6,2,0)*K1904*G1904)</f>
        <v/>
      </c>
      <c r="N1904" s="11" t="str">
        <f>IF(A1904="","",-PMT(G1904*VLOOKUP(E1904,index!$A$1:$B$6,2,0),C1904,F1904,0,0))</f>
        <v/>
      </c>
      <c r="O1904" s="11" t="str">
        <f t="shared" si="199"/>
        <v/>
      </c>
      <c r="P1904" s="11" t="str">
        <f t="shared" si="194"/>
        <v/>
      </c>
    </row>
    <row r="1905" spans="1:16" x14ac:dyDescent="0.25">
      <c r="A1905" s="9" t="str">
        <f>IF(A1904="","",IF(B1904&lt;C1904,A1904,IF(A1904=MAX('entry data'!$B$8:$B$507),"",A1904+1)))</f>
        <v/>
      </c>
      <c r="B1905" s="9" t="str">
        <f t="shared" si="195"/>
        <v/>
      </c>
      <c r="C1905" s="9" t="str">
        <f>IF(ISERROR(VLOOKUP(A1905,'entry data'!B:G,6,0)),"",VLOOKUP(A1905,'entry data'!B:G,6,0))</f>
        <v/>
      </c>
      <c r="D1905" s="9" t="str">
        <f>IF(ISERROR(VLOOKUP(A1905,'entry data'!B:C,2,0)),"",VLOOKUP(A1905,'entry data'!B:C,2,0))</f>
        <v/>
      </c>
      <c r="E1905" s="9" t="str">
        <f>IF(ISERROR(VLOOKUP(A1905,'entry data'!B:E,4,0)),"",VLOOKUP(A1905,'entry data'!B:E,4,0))</f>
        <v/>
      </c>
      <c r="F1905" s="11" t="str">
        <f>IF(A1905="","",IF(ISERROR(VLOOKUP(A1905,'entry data'!B:F,5,0)),"",VLOOKUP(A1905,'entry data'!B:F,5,0)))</f>
        <v/>
      </c>
      <c r="G1905" s="12" t="str">
        <f>IF(A1905="","",IF(ISERROR(VLOOKUP(A1905,'entry data'!B:I,8,0)),"",VLOOKUP(A1905,'entry data'!B:I,7,0)))</f>
        <v/>
      </c>
      <c r="H1905" s="13" t="str">
        <f>IF(A1905="","",IF(B1905=1,VLOOKUP(A1905,'entry data'!B:D,3,0),I1904))</f>
        <v/>
      </c>
      <c r="I1905" s="14" t="str">
        <f>IF(A1905="","",IF(E1905="weekly",7,IF(E1905="fortnightly",14,IF(E1905="monthly",DATE(IF(MONTH(H1905)=12,YEAR(H1905)+1,YEAR(H1905)),VLOOKUP(MONTH(H1905),index!$D$2:$G$13,2,0),DAY(H1905)),
IF(E1905="quarterly",DATE(IF(MONTH(H1905)&gt;=10,YEAR(H1905)+1,YEAR(H1905)),VLOOKUP(MONTH(H1905),index!$D$2:$G$13,3,0),DAY(H1905)),
IF(E1905="halfyearly",DATE(IF(MONTH(H1905)&gt;=7,YEAR(H1905)+1,YEAR(H1905)),VLOOKUP(MONTH(H1905),index!$D$2:$G$13,4,0),DAY(H1905)),
DATE(YEAR(H1905)+1,MONTH(H1905),DAY(H1905)))))-H1905))+H1905)</f>
        <v/>
      </c>
      <c r="J1905" s="9" t="str">
        <f t="shared" si="196"/>
        <v/>
      </c>
      <c r="K1905" s="11" t="str">
        <f t="shared" si="197"/>
        <v/>
      </c>
      <c r="L1905" s="11" t="str">
        <f t="shared" si="198"/>
        <v/>
      </c>
      <c r="M1905" s="11" t="str">
        <f>IF(A1905="","",VLOOKUP(E1905,index!$A$1:$B$6,2,0)*K1905*G1905)</f>
        <v/>
      </c>
      <c r="N1905" s="11" t="str">
        <f>IF(A1905="","",-PMT(G1905*VLOOKUP(E1905,index!$A$1:$B$6,2,0),C1905,F1905,0,0))</f>
        <v/>
      </c>
      <c r="O1905" s="11" t="str">
        <f t="shared" si="199"/>
        <v/>
      </c>
      <c r="P1905" s="11" t="str">
        <f t="shared" si="194"/>
        <v/>
      </c>
    </row>
    <row r="1906" spans="1:16" x14ac:dyDescent="0.25">
      <c r="A1906" s="9" t="str">
        <f>IF(A1905="","",IF(B1905&lt;C1905,A1905,IF(A1905=MAX('entry data'!$B$8:$B$507),"",A1905+1)))</f>
        <v/>
      </c>
      <c r="B1906" s="9" t="str">
        <f t="shared" si="195"/>
        <v/>
      </c>
      <c r="C1906" s="9" t="str">
        <f>IF(ISERROR(VLOOKUP(A1906,'entry data'!B:G,6,0)),"",VLOOKUP(A1906,'entry data'!B:G,6,0))</f>
        <v/>
      </c>
      <c r="D1906" s="9" t="str">
        <f>IF(ISERROR(VLOOKUP(A1906,'entry data'!B:C,2,0)),"",VLOOKUP(A1906,'entry data'!B:C,2,0))</f>
        <v/>
      </c>
      <c r="E1906" s="9" t="str">
        <f>IF(ISERROR(VLOOKUP(A1906,'entry data'!B:E,4,0)),"",VLOOKUP(A1906,'entry data'!B:E,4,0))</f>
        <v/>
      </c>
      <c r="F1906" s="11" t="str">
        <f>IF(A1906="","",IF(ISERROR(VLOOKUP(A1906,'entry data'!B:F,5,0)),"",VLOOKUP(A1906,'entry data'!B:F,5,0)))</f>
        <v/>
      </c>
      <c r="G1906" s="12" t="str">
        <f>IF(A1906="","",IF(ISERROR(VLOOKUP(A1906,'entry data'!B:I,8,0)),"",VLOOKUP(A1906,'entry data'!B:I,7,0)))</f>
        <v/>
      </c>
      <c r="H1906" s="13" t="str">
        <f>IF(A1906="","",IF(B1906=1,VLOOKUP(A1906,'entry data'!B:D,3,0),I1905))</f>
        <v/>
      </c>
      <c r="I1906" s="14" t="str">
        <f>IF(A1906="","",IF(E1906="weekly",7,IF(E1906="fortnightly",14,IF(E1906="monthly",DATE(IF(MONTH(H1906)=12,YEAR(H1906)+1,YEAR(H1906)),VLOOKUP(MONTH(H1906),index!$D$2:$G$13,2,0),DAY(H1906)),
IF(E1906="quarterly",DATE(IF(MONTH(H1906)&gt;=10,YEAR(H1906)+1,YEAR(H1906)),VLOOKUP(MONTH(H1906),index!$D$2:$G$13,3,0),DAY(H1906)),
IF(E1906="halfyearly",DATE(IF(MONTH(H1906)&gt;=7,YEAR(H1906)+1,YEAR(H1906)),VLOOKUP(MONTH(H1906),index!$D$2:$G$13,4,0),DAY(H1906)),
DATE(YEAR(H1906)+1,MONTH(H1906),DAY(H1906)))))-H1906))+H1906)</f>
        <v/>
      </c>
      <c r="J1906" s="9" t="str">
        <f t="shared" si="196"/>
        <v/>
      </c>
      <c r="K1906" s="11" t="str">
        <f t="shared" si="197"/>
        <v/>
      </c>
      <c r="L1906" s="11" t="str">
        <f t="shared" si="198"/>
        <v/>
      </c>
      <c r="M1906" s="11" t="str">
        <f>IF(A1906="","",VLOOKUP(E1906,index!$A$1:$B$6,2,0)*K1906*G1906)</f>
        <v/>
      </c>
      <c r="N1906" s="11" t="str">
        <f>IF(A1906="","",-PMT(G1906*VLOOKUP(E1906,index!$A$1:$B$6,2,0),C1906,F1906,0,0))</f>
        <v/>
      </c>
      <c r="O1906" s="11" t="str">
        <f t="shared" si="199"/>
        <v/>
      </c>
      <c r="P1906" s="11" t="str">
        <f t="shared" si="194"/>
        <v/>
      </c>
    </row>
    <row r="1907" spans="1:16" x14ac:dyDescent="0.25">
      <c r="A1907" s="9" t="str">
        <f>IF(A1906="","",IF(B1906&lt;C1906,A1906,IF(A1906=MAX('entry data'!$B$8:$B$507),"",A1906+1)))</f>
        <v/>
      </c>
      <c r="B1907" s="9" t="str">
        <f t="shared" si="195"/>
        <v/>
      </c>
      <c r="C1907" s="9" t="str">
        <f>IF(ISERROR(VLOOKUP(A1907,'entry data'!B:G,6,0)),"",VLOOKUP(A1907,'entry data'!B:G,6,0))</f>
        <v/>
      </c>
      <c r="D1907" s="9" t="str">
        <f>IF(ISERROR(VLOOKUP(A1907,'entry data'!B:C,2,0)),"",VLOOKUP(A1907,'entry data'!B:C,2,0))</f>
        <v/>
      </c>
      <c r="E1907" s="9" t="str">
        <f>IF(ISERROR(VLOOKUP(A1907,'entry data'!B:E,4,0)),"",VLOOKUP(A1907,'entry data'!B:E,4,0))</f>
        <v/>
      </c>
      <c r="F1907" s="11" t="str">
        <f>IF(A1907="","",IF(ISERROR(VLOOKUP(A1907,'entry data'!B:F,5,0)),"",VLOOKUP(A1907,'entry data'!B:F,5,0)))</f>
        <v/>
      </c>
      <c r="G1907" s="12" t="str">
        <f>IF(A1907="","",IF(ISERROR(VLOOKUP(A1907,'entry data'!B:I,8,0)),"",VLOOKUP(A1907,'entry data'!B:I,7,0)))</f>
        <v/>
      </c>
      <c r="H1907" s="13" t="str">
        <f>IF(A1907="","",IF(B1907=1,VLOOKUP(A1907,'entry data'!B:D,3,0),I1906))</f>
        <v/>
      </c>
      <c r="I1907" s="14" t="str">
        <f>IF(A1907="","",IF(E1907="weekly",7,IF(E1907="fortnightly",14,IF(E1907="monthly",DATE(IF(MONTH(H1907)=12,YEAR(H1907)+1,YEAR(H1907)),VLOOKUP(MONTH(H1907),index!$D$2:$G$13,2,0),DAY(H1907)),
IF(E1907="quarterly",DATE(IF(MONTH(H1907)&gt;=10,YEAR(H1907)+1,YEAR(H1907)),VLOOKUP(MONTH(H1907),index!$D$2:$G$13,3,0),DAY(H1907)),
IF(E1907="halfyearly",DATE(IF(MONTH(H1907)&gt;=7,YEAR(H1907)+1,YEAR(H1907)),VLOOKUP(MONTH(H1907),index!$D$2:$G$13,4,0),DAY(H1907)),
DATE(YEAR(H1907)+1,MONTH(H1907),DAY(H1907)))))-H1907))+H1907)</f>
        <v/>
      </c>
      <c r="J1907" s="9" t="str">
        <f t="shared" si="196"/>
        <v/>
      </c>
      <c r="K1907" s="11" t="str">
        <f t="shared" si="197"/>
        <v/>
      </c>
      <c r="L1907" s="11" t="str">
        <f t="shared" si="198"/>
        <v/>
      </c>
      <c r="M1907" s="11" t="str">
        <f>IF(A1907="","",VLOOKUP(E1907,index!$A$1:$B$6,2,0)*K1907*G1907)</f>
        <v/>
      </c>
      <c r="N1907" s="11" t="str">
        <f>IF(A1907="","",-PMT(G1907*VLOOKUP(E1907,index!$A$1:$B$6,2,0),C1907,F1907,0,0))</f>
        <v/>
      </c>
      <c r="O1907" s="11" t="str">
        <f t="shared" si="199"/>
        <v/>
      </c>
      <c r="P1907" s="11" t="str">
        <f t="shared" si="194"/>
        <v/>
      </c>
    </row>
    <row r="1908" spans="1:16" x14ac:dyDescent="0.25">
      <c r="A1908" s="9" t="str">
        <f>IF(A1907="","",IF(B1907&lt;C1907,A1907,IF(A1907=MAX('entry data'!$B$8:$B$507),"",A1907+1)))</f>
        <v/>
      </c>
      <c r="B1908" s="9" t="str">
        <f t="shared" si="195"/>
        <v/>
      </c>
      <c r="C1908" s="9" t="str">
        <f>IF(ISERROR(VLOOKUP(A1908,'entry data'!B:G,6,0)),"",VLOOKUP(A1908,'entry data'!B:G,6,0))</f>
        <v/>
      </c>
      <c r="D1908" s="9" t="str">
        <f>IF(ISERROR(VLOOKUP(A1908,'entry data'!B:C,2,0)),"",VLOOKUP(A1908,'entry data'!B:C,2,0))</f>
        <v/>
      </c>
      <c r="E1908" s="9" t="str">
        <f>IF(ISERROR(VLOOKUP(A1908,'entry data'!B:E,4,0)),"",VLOOKUP(A1908,'entry data'!B:E,4,0))</f>
        <v/>
      </c>
      <c r="F1908" s="11" t="str">
        <f>IF(A1908="","",IF(ISERROR(VLOOKUP(A1908,'entry data'!B:F,5,0)),"",VLOOKUP(A1908,'entry data'!B:F,5,0)))</f>
        <v/>
      </c>
      <c r="G1908" s="12" t="str">
        <f>IF(A1908="","",IF(ISERROR(VLOOKUP(A1908,'entry data'!B:I,8,0)),"",VLOOKUP(A1908,'entry data'!B:I,7,0)))</f>
        <v/>
      </c>
      <c r="H1908" s="13" t="str">
        <f>IF(A1908="","",IF(B1908=1,VLOOKUP(A1908,'entry data'!B:D,3,0),I1907))</f>
        <v/>
      </c>
      <c r="I1908" s="14" t="str">
        <f>IF(A1908="","",IF(E1908="weekly",7,IF(E1908="fortnightly",14,IF(E1908="monthly",DATE(IF(MONTH(H1908)=12,YEAR(H1908)+1,YEAR(H1908)),VLOOKUP(MONTH(H1908),index!$D$2:$G$13,2,0),DAY(H1908)),
IF(E1908="quarterly",DATE(IF(MONTH(H1908)&gt;=10,YEAR(H1908)+1,YEAR(H1908)),VLOOKUP(MONTH(H1908),index!$D$2:$G$13,3,0),DAY(H1908)),
IF(E1908="halfyearly",DATE(IF(MONTH(H1908)&gt;=7,YEAR(H1908)+1,YEAR(H1908)),VLOOKUP(MONTH(H1908),index!$D$2:$G$13,4,0),DAY(H1908)),
DATE(YEAR(H1908)+1,MONTH(H1908),DAY(H1908)))))-H1908))+H1908)</f>
        <v/>
      </c>
      <c r="J1908" s="9" t="str">
        <f t="shared" si="196"/>
        <v/>
      </c>
      <c r="K1908" s="11" t="str">
        <f t="shared" si="197"/>
        <v/>
      </c>
      <c r="L1908" s="11" t="str">
        <f t="shared" si="198"/>
        <v/>
      </c>
      <c r="M1908" s="11" t="str">
        <f>IF(A1908="","",VLOOKUP(E1908,index!$A$1:$B$6,2,0)*K1908*G1908)</f>
        <v/>
      </c>
      <c r="N1908" s="11" t="str">
        <f>IF(A1908="","",-PMT(G1908*VLOOKUP(E1908,index!$A$1:$B$6,2,0),C1908,F1908,0,0))</f>
        <v/>
      </c>
      <c r="O1908" s="11" t="str">
        <f t="shared" si="199"/>
        <v/>
      </c>
      <c r="P1908" s="11" t="str">
        <f t="shared" si="194"/>
        <v/>
      </c>
    </row>
    <row r="1909" spans="1:16" x14ac:dyDescent="0.25">
      <c r="A1909" s="9" t="str">
        <f>IF(A1908="","",IF(B1908&lt;C1908,A1908,IF(A1908=MAX('entry data'!$B$8:$B$507),"",A1908+1)))</f>
        <v/>
      </c>
      <c r="B1909" s="9" t="str">
        <f t="shared" si="195"/>
        <v/>
      </c>
      <c r="C1909" s="9" t="str">
        <f>IF(ISERROR(VLOOKUP(A1909,'entry data'!B:G,6,0)),"",VLOOKUP(A1909,'entry data'!B:G,6,0))</f>
        <v/>
      </c>
      <c r="D1909" s="9" t="str">
        <f>IF(ISERROR(VLOOKUP(A1909,'entry data'!B:C,2,0)),"",VLOOKUP(A1909,'entry data'!B:C,2,0))</f>
        <v/>
      </c>
      <c r="E1909" s="9" t="str">
        <f>IF(ISERROR(VLOOKUP(A1909,'entry data'!B:E,4,0)),"",VLOOKUP(A1909,'entry data'!B:E,4,0))</f>
        <v/>
      </c>
      <c r="F1909" s="11" t="str">
        <f>IF(A1909="","",IF(ISERROR(VLOOKUP(A1909,'entry data'!B:F,5,0)),"",VLOOKUP(A1909,'entry data'!B:F,5,0)))</f>
        <v/>
      </c>
      <c r="G1909" s="12" t="str">
        <f>IF(A1909="","",IF(ISERROR(VLOOKUP(A1909,'entry data'!B:I,8,0)),"",VLOOKUP(A1909,'entry data'!B:I,7,0)))</f>
        <v/>
      </c>
      <c r="H1909" s="13" t="str">
        <f>IF(A1909="","",IF(B1909=1,VLOOKUP(A1909,'entry data'!B:D,3,0),I1908))</f>
        <v/>
      </c>
      <c r="I1909" s="14" t="str">
        <f>IF(A1909="","",IF(E1909="weekly",7,IF(E1909="fortnightly",14,IF(E1909="monthly",DATE(IF(MONTH(H1909)=12,YEAR(H1909)+1,YEAR(H1909)),VLOOKUP(MONTH(H1909),index!$D$2:$G$13,2,0),DAY(H1909)),
IF(E1909="quarterly",DATE(IF(MONTH(H1909)&gt;=10,YEAR(H1909)+1,YEAR(H1909)),VLOOKUP(MONTH(H1909),index!$D$2:$G$13,3,0),DAY(H1909)),
IF(E1909="halfyearly",DATE(IF(MONTH(H1909)&gt;=7,YEAR(H1909)+1,YEAR(H1909)),VLOOKUP(MONTH(H1909),index!$D$2:$G$13,4,0),DAY(H1909)),
DATE(YEAR(H1909)+1,MONTH(H1909),DAY(H1909)))))-H1909))+H1909)</f>
        <v/>
      </c>
      <c r="J1909" s="9" t="str">
        <f t="shared" si="196"/>
        <v/>
      </c>
      <c r="K1909" s="11" t="str">
        <f t="shared" si="197"/>
        <v/>
      </c>
      <c r="L1909" s="11" t="str">
        <f t="shared" si="198"/>
        <v/>
      </c>
      <c r="M1909" s="11" t="str">
        <f>IF(A1909="","",VLOOKUP(E1909,index!$A$1:$B$6,2,0)*K1909*G1909)</f>
        <v/>
      </c>
      <c r="N1909" s="11" t="str">
        <f>IF(A1909="","",-PMT(G1909*VLOOKUP(E1909,index!$A$1:$B$6,2,0),C1909,F1909,0,0))</f>
        <v/>
      </c>
      <c r="O1909" s="11" t="str">
        <f t="shared" si="199"/>
        <v/>
      </c>
      <c r="P1909" s="11" t="str">
        <f t="shared" si="194"/>
        <v/>
      </c>
    </row>
    <row r="1910" spans="1:16" x14ac:dyDescent="0.25">
      <c r="A1910" s="9" t="str">
        <f>IF(A1909="","",IF(B1909&lt;C1909,A1909,IF(A1909=MAX('entry data'!$B$8:$B$507),"",A1909+1)))</f>
        <v/>
      </c>
      <c r="B1910" s="9" t="str">
        <f t="shared" si="195"/>
        <v/>
      </c>
      <c r="C1910" s="9" t="str">
        <f>IF(ISERROR(VLOOKUP(A1910,'entry data'!B:G,6,0)),"",VLOOKUP(A1910,'entry data'!B:G,6,0))</f>
        <v/>
      </c>
      <c r="D1910" s="9" t="str">
        <f>IF(ISERROR(VLOOKUP(A1910,'entry data'!B:C,2,0)),"",VLOOKUP(A1910,'entry data'!B:C,2,0))</f>
        <v/>
      </c>
      <c r="E1910" s="9" t="str">
        <f>IF(ISERROR(VLOOKUP(A1910,'entry data'!B:E,4,0)),"",VLOOKUP(A1910,'entry data'!B:E,4,0))</f>
        <v/>
      </c>
      <c r="F1910" s="11" t="str">
        <f>IF(A1910="","",IF(ISERROR(VLOOKUP(A1910,'entry data'!B:F,5,0)),"",VLOOKUP(A1910,'entry data'!B:F,5,0)))</f>
        <v/>
      </c>
      <c r="G1910" s="12" t="str">
        <f>IF(A1910="","",IF(ISERROR(VLOOKUP(A1910,'entry data'!B:I,8,0)),"",VLOOKUP(A1910,'entry data'!B:I,7,0)))</f>
        <v/>
      </c>
      <c r="H1910" s="13" t="str">
        <f>IF(A1910="","",IF(B1910=1,VLOOKUP(A1910,'entry data'!B:D,3,0),I1909))</f>
        <v/>
      </c>
      <c r="I1910" s="14" t="str">
        <f>IF(A1910="","",IF(E1910="weekly",7,IF(E1910="fortnightly",14,IF(E1910="monthly",DATE(IF(MONTH(H1910)=12,YEAR(H1910)+1,YEAR(H1910)),VLOOKUP(MONTH(H1910),index!$D$2:$G$13,2,0),DAY(H1910)),
IF(E1910="quarterly",DATE(IF(MONTH(H1910)&gt;=10,YEAR(H1910)+1,YEAR(H1910)),VLOOKUP(MONTH(H1910),index!$D$2:$G$13,3,0),DAY(H1910)),
IF(E1910="halfyearly",DATE(IF(MONTH(H1910)&gt;=7,YEAR(H1910)+1,YEAR(H1910)),VLOOKUP(MONTH(H1910),index!$D$2:$G$13,4,0),DAY(H1910)),
DATE(YEAR(H1910)+1,MONTH(H1910),DAY(H1910)))))-H1910))+H1910)</f>
        <v/>
      </c>
      <c r="J1910" s="9" t="str">
        <f t="shared" si="196"/>
        <v/>
      </c>
      <c r="K1910" s="11" t="str">
        <f t="shared" si="197"/>
        <v/>
      </c>
      <c r="L1910" s="11" t="str">
        <f t="shared" si="198"/>
        <v/>
      </c>
      <c r="M1910" s="11" t="str">
        <f>IF(A1910="","",VLOOKUP(E1910,index!$A$1:$B$6,2,0)*K1910*G1910)</f>
        <v/>
      </c>
      <c r="N1910" s="11" t="str">
        <f>IF(A1910="","",-PMT(G1910*VLOOKUP(E1910,index!$A$1:$B$6,2,0),C1910,F1910,0,0))</f>
        <v/>
      </c>
      <c r="O1910" s="11" t="str">
        <f t="shared" si="199"/>
        <v/>
      </c>
      <c r="P1910" s="11" t="str">
        <f t="shared" si="194"/>
        <v/>
      </c>
    </row>
    <row r="1911" spans="1:16" x14ac:dyDescent="0.25">
      <c r="A1911" s="9" t="str">
        <f>IF(A1910="","",IF(B1910&lt;C1910,A1910,IF(A1910=MAX('entry data'!$B$8:$B$507),"",A1910+1)))</f>
        <v/>
      </c>
      <c r="B1911" s="9" t="str">
        <f t="shared" si="195"/>
        <v/>
      </c>
      <c r="C1911" s="9" t="str">
        <f>IF(ISERROR(VLOOKUP(A1911,'entry data'!B:G,6,0)),"",VLOOKUP(A1911,'entry data'!B:G,6,0))</f>
        <v/>
      </c>
      <c r="D1911" s="9" t="str">
        <f>IF(ISERROR(VLOOKUP(A1911,'entry data'!B:C,2,0)),"",VLOOKUP(A1911,'entry data'!B:C,2,0))</f>
        <v/>
      </c>
      <c r="E1911" s="9" t="str">
        <f>IF(ISERROR(VLOOKUP(A1911,'entry data'!B:E,4,0)),"",VLOOKUP(A1911,'entry data'!B:E,4,0))</f>
        <v/>
      </c>
      <c r="F1911" s="11" t="str">
        <f>IF(A1911="","",IF(ISERROR(VLOOKUP(A1911,'entry data'!B:F,5,0)),"",VLOOKUP(A1911,'entry data'!B:F,5,0)))</f>
        <v/>
      </c>
      <c r="G1911" s="12" t="str">
        <f>IF(A1911="","",IF(ISERROR(VLOOKUP(A1911,'entry data'!B:I,8,0)),"",VLOOKUP(A1911,'entry data'!B:I,7,0)))</f>
        <v/>
      </c>
      <c r="H1911" s="13" t="str">
        <f>IF(A1911="","",IF(B1911=1,VLOOKUP(A1911,'entry data'!B:D,3,0),I1910))</f>
        <v/>
      </c>
      <c r="I1911" s="14" t="str">
        <f>IF(A1911="","",IF(E1911="weekly",7,IF(E1911="fortnightly",14,IF(E1911="monthly",DATE(IF(MONTH(H1911)=12,YEAR(H1911)+1,YEAR(H1911)),VLOOKUP(MONTH(H1911),index!$D$2:$G$13,2,0),DAY(H1911)),
IF(E1911="quarterly",DATE(IF(MONTH(H1911)&gt;=10,YEAR(H1911)+1,YEAR(H1911)),VLOOKUP(MONTH(H1911),index!$D$2:$G$13,3,0),DAY(H1911)),
IF(E1911="halfyearly",DATE(IF(MONTH(H1911)&gt;=7,YEAR(H1911)+1,YEAR(H1911)),VLOOKUP(MONTH(H1911),index!$D$2:$G$13,4,0),DAY(H1911)),
DATE(YEAR(H1911)+1,MONTH(H1911),DAY(H1911)))))-H1911))+H1911)</f>
        <v/>
      </c>
      <c r="J1911" s="9" t="str">
        <f t="shared" si="196"/>
        <v/>
      </c>
      <c r="K1911" s="11" t="str">
        <f t="shared" si="197"/>
        <v/>
      </c>
      <c r="L1911" s="11" t="str">
        <f t="shared" si="198"/>
        <v/>
      </c>
      <c r="M1911" s="11" t="str">
        <f>IF(A1911="","",VLOOKUP(E1911,index!$A$1:$B$6,2,0)*K1911*G1911)</f>
        <v/>
      </c>
      <c r="N1911" s="11" t="str">
        <f>IF(A1911="","",-PMT(G1911*VLOOKUP(E1911,index!$A$1:$B$6,2,0),C1911,F1911,0,0))</f>
        <v/>
      </c>
      <c r="O1911" s="11" t="str">
        <f t="shared" si="199"/>
        <v/>
      </c>
      <c r="P1911" s="11" t="str">
        <f t="shared" si="194"/>
        <v/>
      </c>
    </row>
    <row r="1912" spans="1:16" x14ac:dyDescent="0.25">
      <c r="A1912" s="9" t="str">
        <f>IF(A1911="","",IF(B1911&lt;C1911,A1911,IF(A1911=MAX('entry data'!$B$8:$B$507),"",A1911+1)))</f>
        <v/>
      </c>
      <c r="B1912" s="9" t="str">
        <f t="shared" si="195"/>
        <v/>
      </c>
      <c r="C1912" s="9" t="str">
        <f>IF(ISERROR(VLOOKUP(A1912,'entry data'!B:G,6,0)),"",VLOOKUP(A1912,'entry data'!B:G,6,0))</f>
        <v/>
      </c>
      <c r="D1912" s="9" t="str">
        <f>IF(ISERROR(VLOOKUP(A1912,'entry data'!B:C,2,0)),"",VLOOKUP(A1912,'entry data'!B:C,2,0))</f>
        <v/>
      </c>
      <c r="E1912" s="9" t="str">
        <f>IF(ISERROR(VLOOKUP(A1912,'entry data'!B:E,4,0)),"",VLOOKUP(A1912,'entry data'!B:E,4,0))</f>
        <v/>
      </c>
      <c r="F1912" s="11" t="str">
        <f>IF(A1912="","",IF(ISERROR(VLOOKUP(A1912,'entry data'!B:F,5,0)),"",VLOOKUP(A1912,'entry data'!B:F,5,0)))</f>
        <v/>
      </c>
      <c r="G1912" s="12" t="str">
        <f>IF(A1912="","",IF(ISERROR(VLOOKUP(A1912,'entry data'!B:I,8,0)),"",VLOOKUP(A1912,'entry data'!B:I,7,0)))</f>
        <v/>
      </c>
      <c r="H1912" s="13" t="str">
        <f>IF(A1912="","",IF(B1912=1,VLOOKUP(A1912,'entry data'!B:D,3,0),I1911))</f>
        <v/>
      </c>
      <c r="I1912" s="14" t="str">
        <f>IF(A1912="","",IF(E1912="weekly",7,IF(E1912="fortnightly",14,IF(E1912="monthly",DATE(IF(MONTH(H1912)=12,YEAR(H1912)+1,YEAR(H1912)),VLOOKUP(MONTH(H1912),index!$D$2:$G$13,2,0),DAY(H1912)),
IF(E1912="quarterly",DATE(IF(MONTH(H1912)&gt;=10,YEAR(H1912)+1,YEAR(H1912)),VLOOKUP(MONTH(H1912),index!$D$2:$G$13,3,0),DAY(H1912)),
IF(E1912="halfyearly",DATE(IF(MONTH(H1912)&gt;=7,YEAR(H1912)+1,YEAR(H1912)),VLOOKUP(MONTH(H1912),index!$D$2:$G$13,4,0),DAY(H1912)),
DATE(YEAR(H1912)+1,MONTH(H1912),DAY(H1912)))))-H1912))+H1912)</f>
        <v/>
      </c>
      <c r="J1912" s="9" t="str">
        <f t="shared" si="196"/>
        <v/>
      </c>
      <c r="K1912" s="11" t="str">
        <f t="shared" si="197"/>
        <v/>
      </c>
      <c r="L1912" s="11" t="str">
        <f t="shared" si="198"/>
        <v/>
      </c>
      <c r="M1912" s="11" t="str">
        <f>IF(A1912="","",VLOOKUP(E1912,index!$A$1:$B$6,2,0)*K1912*G1912)</f>
        <v/>
      </c>
      <c r="N1912" s="11" t="str">
        <f>IF(A1912="","",-PMT(G1912*VLOOKUP(E1912,index!$A$1:$B$6,2,0),C1912,F1912,0,0))</f>
        <v/>
      </c>
      <c r="O1912" s="11" t="str">
        <f t="shared" si="199"/>
        <v/>
      </c>
      <c r="P1912" s="11" t="str">
        <f t="shared" si="194"/>
        <v/>
      </c>
    </row>
    <row r="1913" spans="1:16" x14ac:dyDescent="0.25">
      <c r="A1913" s="9" t="str">
        <f>IF(A1912="","",IF(B1912&lt;C1912,A1912,IF(A1912=MAX('entry data'!$B$8:$B$507),"",A1912+1)))</f>
        <v/>
      </c>
      <c r="B1913" s="9" t="str">
        <f t="shared" si="195"/>
        <v/>
      </c>
      <c r="C1913" s="9" t="str">
        <f>IF(ISERROR(VLOOKUP(A1913,'entry data'!B:G,6,0)),"",VLOOKUP(A1913,'entry data'!B:G,6,0))</f>
        <v/>
      </c>
      <c r="D1913" s="9" t="str">
        <f>IF(ISERROR(VLOOKUP(A1913,'entry data'!B:C,2,0)),"",VLOOKUP(A1913,'entry data'!B:C,2,0))</f>
        <v/>
      </c>
      <c r="E1913" s="9" t="str">
        <f>IF(ISERROR(VLOOKUP(A1913,'entry data'!B:E,4,0)),"",VLOOKUP(A1913,'entry data'!B:E,4,0))</f>
        <v/>
      </c>
      <c r="F1913" s="11" t="str">
        <f>IF(A1913="","",IF(ISERROR(VLOOKUP(A1913,'entry data'!B:F,5,0)),"",VLOOKUP(A1913,'entry data'!B:F,5,0)))</f>
        <v/>
      </c>
      <c r="G1913" s="12" t="str">
        <f>IF(A1913="","",IF(ISERROR(VLOOKUP(A1913,'entry data'!B:I,8,0)),"",VLOOKUP(A1913,'entry data'!B:I,7,0)))</f>
        <v/>
      </c>
      <c r="H1913" s="13" t="str">
        <f>IF(A1913="","",IF(B1913=1,VLOOKUP(A1913,'entry data'!B:D,3,0),I1912))</f>
        <v/>
      </c>
      <c r="I1913" s="14" t="str">
        <f>IF(A1913="","",IF(E1913="weekly",7,IF(E1913="fortnightly",14,IF(E1913="monthly",DATE(IF(MONTH(H1913)=12,YEAR(H1913)+1,YEAR(H1913)),VLOOKUP(MONTH(H1913),index!$D$2:$G$13,2,0),DAY(H1913)),
IF(E1913="quarterly",DATE(IF(MONTH(H1913)&gt;=10,YEAR(H1913)+1,YEAR(H1913)),VLOOKUP(MONTH(H1913),index!$D$2:$G$13,3,0),DAY(H1913)),
IF(E1913="halfyearly",DATE(IF(MONTH(H1913)&gt;=7,YEAR(H1913)+1,YEAR(H1913)),VLOOKUP(MONTH(H1913),index!$D$2:$G$13,4,0),DAY(H1913)),
DATE(YEAR(H1913)+1,MONTH(H1913),DAY(H1913)))))-H1913))+H1913)</f>
        <v/>
      </c>
      <c r="J1913" s="9" t="str">
        <f t="shared" si="196"/>
        <v/>
      </c>
      <c r="K1913" s="11" t="str">
        <f t="shared" si="197"/>
        <v/>
      </c>
      <c r="L1913" s="11" t="str">
        <f t="shared" si="198"/>
        <v/>
      </c>
      <c r="M1913" s="11" t="str">
        <f>IF(A1913="","",VLOOKUP(E1913,index!$A$1:$B$6,2,0)*K1913*G1913)</f>
        <v/>
      </c>
      <c r="N1913" s="11" t="str">
        <f>IF(A1913="","",-PMT(G1913*VLOOKUP(E1913,index!$A$1:$B$6,2,0),C1913,F1913,0,0))</f>
        <v/>
      </c>
      <c r="O1913" s="11" t="str">
        <f t="shared" si="199"/>
        <v/>
      </c>
      <c r="P1913" s="11" t="str">
        <f t="shared" si="194"/>
        <v/>
      </c>
    </row>
    <row r="1914" spans="1:16" x14ac:dyDescent="0.25">
      <c r="A1914" s="9" t="str">
        <f>IF(A1913="","",IF(B1913&lt;C1913,A1913,IF(A1913=MAX('entry data'!$B$8:$B$507),"",A1913+1)))</f>
        <v/>
      </c>
      <c r="B1914" s="9" t="str">
        <f t="shared" si="195"/>
        <v/>
      </c>
      <c r="C1914" s="9" t="str">
        <f>IF(ISERROR(VLOOKUP(A1914,'entry data'!B:G,6,0)),"",VLOOKUP(A1914,'entry data'!B:G,6,0))</f>
        <v/>
      </c>
      <c r="D1914" s="9" t="str">
        <f>IF(ISERROR(VLOOKUP(A1914,'entry data'!B:C,2,0)),"",VLOOKUP(A1914,'entry data'!B:C,2,0))</f>
        <v/>
      </c>
      <c r="E1914" s="9" t="str">
        <f>IF(ISERROR(VLOOKUP(A1914,'entry data'!B:E,4,0)),"",VLOOKUP(A1914,'entry data'!B:E,4,0))</f>
        <v/>
      </c>
      <c r="F1914" s="11" t="str">
        <f>IF(A1914="","",IF(ISERROR(VLOOKUP(A1914,'entry data'!B:F,5,0)),"",VLOOKUP(A1914,'entry data'!B:F,5,0)))</f>
        <v/>
      </c>
      <c r="G1914" s="12" t="str">
        <f>IF(A1914="","",IF(ISERROR(VLOOKUP(A1914,'entry data'!B:I,8,0)),"",VLOOKUP(A1914,'entry data'!B:I,7,0)))</f>
        <v/>
      </c>
      <c r="H1914" s="13" t="str">
        <f>IF(A1914="","",IF(B1914=1,VLOOKUP(A1914,'entry data'!B:D,3,0),I1913))</f>
        <v/>
      </c>
      <c r="I1914" s="14" t="str">
        <f>IF(A1914="","",IF(E1914="weekly",7,IF(E1914="fortnightly",14,IF(E1914="monthly",DATE(IF(MONTH(H1914)=12,YEAR(H1914)+1,YEAR(H1914)),VLOOKUP(MONTH(H1914),index!$D$2:$G$13,2,0),DAY(H1914)),
IF(E1914="quarterly",DATE(IF(MONTH(H1914)&gt;=10,YEAR(H1914)+1,YEAR(H1914)),VLOOKUP(MONTH(H1914),index!$D$2:$G$13,3,0),DAY(H1914)),
IF(E1914="halfyearly",DATE(IF(MONTH(H1914)&gt;=7,YEAR(H1914)+1,YEAR(H1914)),VLOOKUP(MONTH(H1914),index!$D$2:$G$13,4,0),DAY(H1914)),
DATE(YEAR(H1914)+1,MONTH(H1914),DAY(H1914)))))-H1914))+H1914)</f>
        <v/>
      </c>
      <c r="J1914" s="9" t="str">
        <f t="shared" si="196"/>
        <v/>
      </c>
      <c r="K1914" s="11" t="str">
        <f t="shared" si="197"/>
        <v/>
      </c>
      <c r="L1914" s="11" t="str">
        <f t="shared" si="198"/>
        <v/>
      </c>
      <c r="M1914" s="11" t="str">
        <f>IF(A1914="","",VLOOKUP(E1914,index!$A$1:$B$6,2,0)*K1914*G1914)</f>
        <v/>
      </c>
      <c r="N1914" s="11" t="str">
        <f>IF(A1914="","",-PMT(G1914*VLOOKUP(E1914,index!$A$1:$B$6,2,0),C1914,F1914,0,0))</f>
        <v/>
      </c>
      <c r="O1914" s="11" t="str">
        <f t="shared" si="199"/>
        <v/>
      </c>
      <c r="P1914" s="11" t="str">
        <f t="shared" si="194"/>
        <v/>
      </c>
    </row>
    <row r="1915" spans="1:16" x14ac:dyDescent="0.25">
      <c r="A1915" s="9" t="str">
        <f>IF(A1914="","",IF(B1914&lt;C1914,A1914,IF(A1914=MAX('entry data'!$B$8:$B$507),"",A1914+1)))</f>
        <v/>
      </c>
      <c r="B1915" s="9" t="str">
        <f t="shared" si="195"/>
        <v/>
      </c>
      <c r="C1915" s="9" t="str">
        <f>IF(ISERROR(VLOOKUP(A1915,'entry data'!B:G,6,0)),"",VLOOKUP(A1915,'entry data'!B:G,6,0))</f>
        <v/>
      </c>
      <c r="D1915" s="9" t="str">
        <f>IF(ISERROR(VLOOKUP(A1915,'entry data'!B:C,2,0)),"",VLOOKUP(A1915,'entry data'!B:C,2,0))</f>
        <v/>
      </c>
      <c r="E1915" s="9" t="str">
        <f>IF(ISERROR(VLOOKUP(A1915,'entry data'!B:E,4,0)),"",VLOOKUP(A1915,'entry data'!B:E,4,0))</f>
        <v/>
      </c>
      <c r="F1915" s="11" t="str">
        <f>IF(A1915="","",IF(ISERROR(VLOOKUP(A1915,'entry data'!B:F,5,0)),"",VLOOKUP(A1915,'entry data'!B:F,5,0)))</f>
        <v/>
      </c>
      <c r="G1915" s="12" t="str">
        <f>IF(A1915="","",IF(ISERROR(VLOOKUP(A1915,'entry data'!B:I,8,0)),"",VLOOKUP(A1915,'entry data'!B:I,7,0)))</f>
        <v/>
      </c>
      <c r="H1915" s="13" t="str">
        <f>IF(A1915="","",IF(B1915=1,VLOOKUP(A1915,'entry data'!B:D,3,0),I1914))</f>
        <v/>
      </c>
      <c r="I1915" s="14" t="str">
        <f>IF(A1915="","",IF(E1915="weekly",7,IF(E1915="fortnightly",14,IF(E1915="monthly",DATE(IF(MONTH(H1915)=12,YEAR(H1915)+1,YEAR(H1915)),VLOOKUP(MONTH(H1915),index!$D$2:$G$13,2,0),DAY(H1915)),
IF(E1915="quarterly",DATE(IF(MONTH(H1915)&gt;=10,YEAR(H1915)+1,YEAR(H1915)),VLOOKUP(MONTH(H1915),index!$D$2:$G$13,3,0),DAY(H1915)),
IF(E1915="halfyearly",DATE(IF(MONTH(H1915)&gt;=7,YEAR(H1915)+1,YEAR(H1915)),VLOOKUP(MONTH(H1915),index!$D$2:$G$13,4,0),DAY(H1915)),
DATE(YEAR(H1915)+1,MONTH(H1915),DAY(H1915)))))-H1915))+H1915)</f>
        <v/>
      </c>
      <c r="J1915" s="9" t="str">
        <f t="shared" si="196"/>
        <v/>
      </c>
      <c r="K1915" s="11" t="str">
        <f t="shared" si="197"/>
        <v/>
      </c>
      <c r="L1915" s="11" t="str">
        <f t="shared" si="198"/>
        <v/>
      </c>
      <c r="M1915" s="11" t="str">
        <f>IF(A1915="","",VLOOKUP(E1915,index!$A$1:$B$6,2,0)*K1915*G1915)</f>
        <v/>
      </c>
      <c r="N1915" s="11" t="str">
        <f>IF(A1915="","",-PMT(G1915*VLOOKUP(E1915,index!$A$1:$B$6,2,0),C1915,F1915,0,0))</f>
        <v/>
      </c>
      <c r="O1915" s="11" t="str">
        <f t="shared" si="199"/>
        <v/>
      </c>
      <c r="P1915" s="11" t="str">
        <f t="shared" si="194"/>
        <v/>
      </c>
    </row>
    <row r="1916" spans="1:16" x14ac:dyDescent="0.25">
      <c r="A1916" s="9" t="str">
        <f>IF(A1915="","",IF(B1915&lt;C1915,A1915,IF(A1915=MAX('entry data'!$B$8:$B$507),"",A1915+1)))</f>
        <v/>
      </c>
      <c r="B1916" s="9" t="str">
        <f t="shared" si="195"/>
        <v/>
      </c>
      <c r="C1916" s="9" t="str">
        <f>IF(ISERROR(VLOOKUP(A1916,'entry data'!B:G,6,0)),"",VLOOKUP(A1916,'entry data'!B:G,6,0))</f>
        <v/>
      </c>
      <c r="D1916" s="9" t="str">
        <f>IF(ISERROR(VLOOKUP(A1916,'entry data'!B:C,2,0)),"",VLOOKUP(A1916,'entry data'!B:C,2,0))</f>
        <v/>
      </c>
      <c r="E1916" s="9" t="str">
        <f>IF(ISERROR(VLOOKUP(A1916,'entry data'!B:E,4,0)),"",VLOOKUP(A1916,'entry data'!B:E,4,0))</f>
        <v/>
      </c>
      <c r="F1916" s="11" t="str">
        <f>IF(A1916="","",IF(ISERROR(VLOOKUP(A1916,'entry data'!B:F,5,0)),"",VLOOKUP(A1916,'entry data'!B:F,5,0)))</f>
        <v/>
      </c>
      <c r="G1916" s="12" t="str">
        <f>IF(A1916="","",IF(ISERROR(VLOOKUP(A1916,'entry data'!B:I,8,0)),"",VLOOKUP(A1916,'entry data'!B:I,7,0)))</f>
        <v/>
      </c>
      <c r="H1916" s="13" t="str">
        <f>IF(A1916="","",IF(B1916=1,VLOOKUP(A1916,'entry data'!B:D,3,0),I1915))</f>
        <v/>
      </c>
      <c r="I1916" s="14" t="str">
        <f>IF(A1916="","",IF(E1916="weekly",7,IF(E1916="fortnightly",14,IF(E1916="monthly",DATE(IF(MONTH(H1916)=12,YEAR(H1916)+1,YEAR(H1916)),VLOOKUP(MONTH(H1916),index!$D$2:$G$13,2,0),DAY(H1916)),
IF(E1916="quarterly",DATE(IF(MONTH(H1916)&gt;=10,YEAR(H1916)+1,YEAR(H1916)),VLOOKUP(MONTH(H1916),index!$D$2:$G$13,3,0),DAY(H1916)),
IF(E1916="halfyearly",DATE(IF(MONTH(H1916)&gt;=7,YEAR(H1916)+1,YEAR(H1916)),VLOOKUP(MONTH(H1916),index!$D$2:$G$13,4,0),DAY(H1916)),
DATE(YEAR(H1916)+1,MONTH(H1916),DAY(H1916)))))-H1916))+H1916)</f>
        <v/>
      </c>
      <c r="J1916" s="9" t="str">
        <f t="shared" si="196"/>
        <v/>
      </c>
      <c r="K1916" s="11" t="str">
        <f t="shared" si="197"/>
        <v/>
      </c>
      <c r="L1916" s="11" t="str">
        <f t="shared" si="198"/>
        <v/>
      </c>
      <c r="M1916" s="11" t="str">
        <f>IF(A1916="","",VLOOKUP(E1916,index!$A$1:$B$6,2,0)*K1916*G1916)</f>
        <v/>
      </c>
      <c r="N1916" s="11" t="str">
        <f>IF(A1916="","",-PMT(G1916*VLOOKUP(E1916,index!$A$1:$B$6,2,0),C1916,F1916,0,0))</f>
        <v/>
      </c>
      <c r="O1916" s="11" t="str">
        <f t="shared" si="199"/>
        <v/>
      </c>
      <c r="P1916" s="11" t="str">
        <f t="shared" si="194"/>
        <v/>
      </c>
    </row>
    <row r="1917" spans="1:16" x14ac:dyDescent="0.25">
      <c r="A1917" s="9" t="str">
        <f>IF(A1916="","",IF(B1916&lt;C1916,A1916,IF(A1916=MAX('entry data'!$B$8:$B$507),"",A1916+1)))</f>
        <v/>
      </c>
      <c r="B1917" s="9" t="str">
        <f t="shared" si="195"/>
        <v/>
      </c>
      <c r="C1917" s="9" t="str">
        <f>IF(ISERROR(VLOOKUP(A1917,'entry data'!B:G,6,0)),"",VLOOKUP(A1917,'entry data'!B:G,6,0))</f>
        <v/>
      </c>
      <c r="D1917" s="9" t="str">
        <f>IF(ISERROR(VLOOKUP(A1917,'entry data'!B:C,2,0)),"",VLOOKUP(A1917,'entry data'!B:C,2,0))</f>
        <v/>
      </c>
      <c r="E1917" s="9" t="str">
        <f>IF(ISERROR(VLOOKUP(A1917,'entry data'!B:E,4,0)),"",VLOOKUP(A1917,'entry data'!B:E,4,0))</f>
        <v/>
      </c>
      <c r="F1917" s="11" t="str">
        <f>IF(A1917="","",IF(ISERROR(VLOOKUP(A1917,'entry data'!B:F,5,0)),"",VLOOKUP(A1917,'entry data'!B:F,5,0)))</f>
        <v/>
      </c>
      <c r="G1917" s="12" t="str">
        <f>IF(A1917="","",IF(ISERROR(VLOOKUP(A1917,'entry data'!B:I,8,0)),"",VLOOKUP(A1917,'entry data'!B:I,7,0)))</f>
        <v/>
      </c>
      <c r="H1917" s="13" t="str">
        <f>IF(A1917="","",IF(B1917=1,VLOOKUP(A1917,'entry data'!B:D,3,0),I1916))</f>
        <v/>
      </c>
      <c r="I1917" s="14" t="str">
        <f>IF(A1917="","",IF(E1917="weekly",7,IF(E1917="fortnightly",14,IF(E1917="monthly",DATE(IF(MONTH(H1917)=12,YEAR(H1917)+1,YEAR(H1917)),VLOOKUP(MONTH(H1917),index!$D$2:$G$13,2,0),DAY(H1917)),
IF(E1917="quarterly",DATE(IF(MONTH(H1917)&gt;=10,YEAR(H1917)+1,YEAR(H1917)),VLOOKUP(MONTH(H1917),index!$D$2:$G$13,3,0),DAY(H1917)),
IF(E1917="halfyearly",DATE(IF(MONTH(H1917)&gt;=7,YEAR(H1917)+1,YEAR(H1917)),VLOOKUP(MONTH(H1917),index!$D$2:$G$13,4,0),DAY(H1917)),
DATE(YEAR(H1917)+1,MONTH(H1917),DAY(H1917)))))-H1917))+H1917)</f>
        <v/>
      </c>
      <c r="J1917" s="9" t="str">
        <f t="shared" si="196"/>
        <v/>
      </c>
      <c r="K1917" s="11" t="str">
        <f t="shared" si="197"/>
        <v/>
      </c>
      <c r="L1917" s="11" t="str">
        <f t="shared" si="198"/>
        <v/>
      </c>
      <c r="M1917" s="11" t="str">
        <f>IF(A1917="","",VLOOKUP(E1917,index!$A$1:$B$6,2,0)*K1917*G1917)</f>
        <v/>
      </c>
      <c r="N1917" s="11" t="str">
        <f>IF(A1917="","",-PMT(G1917*VLOOKUP(E1917,index!$A$1:$B$6,2,0),C1917,F1917,0,0))</f>
        <v/>
      </c>
      <c r="O1917" s="11" t="str">
        <f t="shared" si="199"/>
        <v/>
      </c>
      <c r="P1917" s="11" t="str">
        <f t="shared" si="194"/>
        <v/>
      </c>
    </row>
    <row r="1918" spans="1:16" x14ac:dyDescent="0.25">
      <c r="A1918" s="9" t="str">
        <f>IF(A1917="","",IF(B1917&lt;C1917,A1917,IF(A1917=MAX('entry data'!$B$8:$B$507),"",A1917+1)))</f>
        <v/>
      </c>
      <c r="B1918" s="9" t="str">
        <f t="shared" si="195"/>
        <v/>
      </c>
      <c r="C1918" s="9" t="str">
        <f>IF(ISERROR(VLOOKUP(A1918,'entry data'!B:G,6,0)),"",VLOOKUP(A1918,'entry data'!B:G,6,0))</f>
        <v/>
      </c>
      <c r="D1918" s="9" t="str">
        <f>IF(ISERROR(VLOOKUP(A1918,'entry data'!B:C,2,0)),"",VLOOKUP(A1918,'entry data'!B:C,2,0))</f>
        <v/>
      </c>
      <c r="E1918" s="9" t="str">
        <f>IF(ISERROR(VLOOKUP(A1918,'entry data'!B:E,4,0)),"",VLOOKUP(A1918,'entry data'!B:E,4,0))</f>
        <v/>
      </c>
      <c r="F1918" s="11" t="str">
        <f>IF(A1918="","",IF(ISERROR(VLOOKUP(A1918,'entry data'!B:F,5,0)),"",VLOOKUP(A1918,'entry data'!B:F,5,0)))</f>
        <v/>
      </c>
      <c r="G1918" s="12" t="str">
        <f>IF(A1918="","",IF(ISERROR(VLOOKUP(A1918,'entry data'!B:I,8,0)),"",VLOOKUP(A1918,'entry data'!B:I,7,0)))</f>
        <v/>
      </c>
      <c r="H1918" s="13" t="str">
        <f>IF(A1918="","",IF(B1918=1,VLOOKUP(A1918,'entry data'!B:D,3,0),I1917))</f>
        <v/>
      </c>
      <c r="I1918" s="14" t="str">
        <f>IF(A1918="","",IF(E1918="weekly",7,IF(E1918="fortnightly",14,IF(E1918="monthly",DATE(IF(MONTH(H1918)=12,YEAR(H1918)+1,YEAR(H1918)),VLOOKUP(MONTH(H1918),index!$D$2:$G$13,2,0),DAY(H1918)),
IF(E1918="quarterly",DATE(IF(MONTH(H1918)&gt;=10,YEAR(H1918)+1,YEAR(H1918)),VLOOKUP(MONTH(H1918),index!$D$2:$G$13,3,0),DAY(H1918)),
IF(E1918="halfyearly",DATE(IF(MONTH(H1918)&gt;=7,YEAR(H1918)+1,YEAR(H1918)),VLOOKUP(MONTH(H1918),index!$D$2:$G$13,4,0),DAY(H1918)),
DATE(YEAR(H1918)+1,MONTH(H1918),DAY(H1918)))))-H1918))+H1918)</f>
        <v/>
      </c>
      <c r="J1918" s="9" t="str">
        <f t="shared" si="196"/>
        <v/>
      </c>
      <c r="K1918" s="11" t="str">
        <f t="shared" si="197"/>
        <v/>
      </c>
      <c r="L1918" s="11" t="str">
        <f t="shared" si="198"/>
        <v/>
      </c>
      <c r="M1918" s="11" t="str">
        <f>IF(A1918="","",VLOOKUP(E1918,index!$A$1:$B$6,2,0)*K1918*G1918)</f>
        <v/>
      </c>
      <c r="N1918" s="11" t="str">
        <f>IF(A1918="","",-PMT(G1918*VLOOKUP(E1918,index!$A$1:$B$6,2,0),C1918,F1918,0,0))</f>
        <v/>
      </c>
      <c r="O1918" s="11" t="str">
        <f t="shared" si="199"/>
        <v/>
      </c>
      <c r="P1918" s="11" t="str">
        <f t="shared" si="194"/>
        <v/>
      </c>
    </row>
    <row r="1919" spans="1:16" x14ac:dyDescent="0.25">
      <c r="A1919" s="9" t="str">
        <f>IF(A1918="","",IF(B1918&lt;C1918,A1918,IF(A1918=MAX('entry data'!$B$8:$B$507),"",A1918+1)))</f>
        <v/>
      </c>
      <c r="B1919" s="9" t="str">
        <f t="shared" si="195"/>
        <v/>
      </c>
      <c r="C1919" s="9" t="str">
        <f>IF(ISERROR(VLOOKUP(A1919,'entry data'!B:G,6,0)),"",VLOOKUP(A1919,'entry data'!B:G,6,0))</f>
        <v/>
      </c>
      <c r="D1919" s="9" t="str">
        <f>IF(ISERROR(VLOOKUP(A1919,'entry data'!B:C,2,0)),"",VLOOKUP(A1919,'entry data'!B:C,2,0))</f>
        <v/>
      </c>
      <c r="E1919" s="9" t="str">
        <f>IF(ISERROR(VLOOKUP(A1919,'entry data'!B:E,4,0)),"",VLOOKUP(A1919,'entry data'!B:E,4,0))</f>
        <v/>
      </c>
      <c r="F1919" s="11" t="str">
        <f>IF(A1919="","",IF(ISERROR(VLOOKUP(A1919,'entry data'!B:F,5,0)),"",VLOOKUP(A1919,'entry data'!B:F,5,0)))</f>
        <v/>
      </c>
      <c r="G1919" s="12" t="str">
        <f>IF(A1919="","",IF(ISERROR(VLOOKUP(A1919,'entry data'!B:I,8,0)),"",VLOOKUP(A1919,'entry data'!B:I,7,0)))</f>
        <v/>
      </c>
      <c r="H1919" s="13" t="str">
        <f>IF(A1919="","",IF(B1919=1,VLOOKUP(A1919,'entry data'!B:D,3,0),I1918))</f>
        <v/>
      </c>
      <c r="I1919" s="14" t="str">
        <f>IF(A1919="","",IF(E1919="weekly",7,IF(E1919="fortnightly",14,IF(E1919="monthly",DATE(IF(MONTH(H1919)=12,YEAR(H1919)+1,YEAR(H1919)),VLOOKUP(MONTH(H1919),index!$D$2:$G$13,2,0),DAY(H1919)),
IF(E1919="quarterly",DATE(IF(MONTH(H1919)&gt;=10,YEAR(H1919)+1,YEAR(H1919)),VLOOKUP(MONTH(H1919),index!$D$2:$G$13,3,0),DAY(H1919)),
IF(E1919="halfyearly",DATE(IF(MONTH(H1919)&gt;=7,YEAR(H1919)+1,YEAR(H1919)),VLOOKUP(MONTH(H1919),index!$D$2:$G$13,4,0),DAY(H1919)),
DATE(YEAR(H1919)+1,MONTH(H1919),DAY(H1919)))))-H1919))+H1919)</f>
        <v/>
      </c>
      <c r="J1919" s="9" t="str">
        <f t="shared" si="196"/>
        <v/>
      </c>
      <c r="K1919" s="11" t="str">
        <f t="shared" si="197"/>
        <v/>
      </c>
      <c r="L1919" s="11" t="str">
        <f t="shared" si="198"/>
        <v/>
      </c>
      <c r="M1919" s="11" t="str">
        <f>IF(A1919="","",VLOOKUP(E1919,index!$A$1:$B$6,2,0)*K1919*G1919)</f>
        <v/>
      </c>
      <c r="N1919" s="11" t="str">
        <f>IF(A1919="","",-PMT(G1919*VLOOKUP(E1919,index!$A$1:$B$6,2,0),C1919,F1919,0,0))</f>
        <v/>
      </c>
      <c r="O1919" s="11" t="str">
        <f t="shared" si="199"/>
        <v/>
      </c>
      <c r="P1919" s="11" t="str">
        <f t="shared" si="194"/>
        <v/>
      </c>
    </row>
    <row r="1920" spans="1:16" x14ac:dyDescent="0.25">
      <c r="A1920" s="9" t="str">
        <f>IF(A1919="","",IF(B1919&lt;C1919,A1919,IF(A1919=MAX('entry data'!$B$8:$B$507),"",A1919+1)))</f>
        <v/>
      </c>
      <c r="B1920" s="9" t="str">
        <f t="shared" si="195"/>
        <v/>
      </c>
      <c r="C1920" s="9" t="str">
        <f>IF(ISERROR(VLOOKUP(A1920,'entry data'!B:G,6,0)),"",VLOOKUP(A1920,'entry data'!B:G,6,0))</f>
        <v/>
      </c>
      <c r="D1920" s="9" t="str">
        <f>IF(ISERROR(VLOOKUP(A1920,'entry data'!B:C,2,0)),"",VLOOKUP(A1920,'entry data'!B:C,2,0))</f>
        <v/>
      </c>
      <c r="E1920" s="9" t="str">
        <f>IF(ISERROR(VLOOKUP(A1920,'entry data'!B:E,4,0)),"",VLOOKUP(A1920,'entry data'!B:E,4,0))</f>
        <v/>
      </c>
      <c r="F1920" s="11" t="str">
        <f>IF(A1920="","",IF(ISERROR(VLOOKUP(A1920,'entry data'!B:F,5,0)),"",VLOOKUP(A1920,'entry data'!B:F,5,0)))</f>
        <v/>
      </c>
      <c r="G1920" s="12" t="str">
        <f>IF(A1920="","",IF(ISERROR(VLOOKUP(A1920,'entry data'!B:I,8,0)),"",VLOOKUP(A1920,'entry data'!B:I,7,0)))</f>
        <v/>
      </c>
      <c r="H1920" s="13" t="str">
        <f>IF(A1920="","",IF(B1920=1,VLOOKUP(A1920,'entry data'!B:D,3,0),I1919))</f>
        <v/>
      </c>
      <c r="I1920" s="14" t="str">
        <f>IF(A1920="","",IF(E1920="weekly",7,IF(E1920="fortnightly",14,IF(E1920="monthly",DATE(IF(MONTH(H1920)=12,YEAR(H1920)+1,YEAR(H1920)),VLOOKUP(MONTH(H1920),index!$D$2:$G$13,2,0),DAY(H1920)),
IF(E1920="quarterly",DATE(IF(MONTH(H1920)&gt;=10,YEAR(H1920)+1,YEAR(H1920)),VLOOKUP(MONTH(H1920),index!$D$2:$G$13,3,0),DAY(H1920)),
IF(E1920="halfyearly",DATE(IF(MONTH(H1920)&gt;=7,YEAR(H1920)+1,YEAR(H1920)),VLOOKUP(MONTH(H1920),index!$D$2:$G$13,4,0),DAY(H1920)),
DATE(YEAR(H1920)+1,MONTH(H1920),DAY(H1920)))))-H1920))+H1920)</f>
        <v/>
      </c>
      <c r="J1920" s="9" t="str">
        <f t="shared" si="196"/>
        <v/>
      </c>
      <c r="K1920" s="11" t="str">
        <f t="shared" si="197"/>
        <v/>
      </c>
      <c r="L1920" s="11" t="str">
        <f t="shared" si="198"/>
        <v/>
      </c>
      <c r="M1920" s="11" t="str">
        <f>IF(A1920="","",VLOOKUP(E1920,index!$A$1:$B$6,2,0)*K1920*G1920)</f>
        <v/>
      </c>
      <c r="N1920" s="11" t="str">
        <f>IF(A1920="","",-PMT(G1920*VLOOKUP(E1920,index!$A$1:$B$6,2,0),C1920,F1920,0,0))</f>
        <v/>
      </c>
      <c r="O1920" s="11" t="str">
        <f t="shared" si="199"/>
        <v/>
      </c>
      <c r="P1920" s="11" t="str">
        <f t="shared" si="194"/>
        <v/>
      </c>
    </row>
    <row r="1921" spans="1:16" x14ac:dyDescent="0.25">
      <c r="A1921" s="9" t="str">
        <f>IF(A1920="","",IF(B1920&lt;C1920,A1920,IF(A1920=MAX('entry data'!$B$8:$B$507),"",A1920+1)))</f>
        <v/>
      </c>
      <c r="B1921" s="9" t="str">
        <f t="shared" si="195"/>
        <v/>
      </c>
      <c r="C1921" s="9" t="str">
        <f>IF(ISERROR(VLOOKUP(A1921,'entry data'!B:G,6,0)),"",VLOOKUP(A1921,'entry data'!B:G,6,0))</f>
        <v/>
      </c>
      <c r="D1921" s="9" t="str">
        <f>IF(ISERROR(VLOOKUP(A1921,'entry data'!B:C,2,0)),"",VLOOKUP(A1921,'entry data'!B:C,2,0))</f>
        <v/>
      </c>
      <c r="E1921" s="9" t="str">
        <f>IF(ISERROR(VLOOKUP(A1921,'entry data'!B:E,4,0)),"",VLOOKUP(A1921,'entry data'!B:E,4,0))</f>
        <v/>
      </c>
      <c r="F1921" s="11" t="str">
        <f>IF(A1921="","",IF(ISERROR(VLOOKUP(A1921,'entry data'!B:F,5,0)),"",VLOOKUP(A1921,'entry data'!B:F,5,0)))</f>
        <v/>
      </c>
      <c r="G1921" s="12" t="str">
        <f>IF(A1921="","",IF(ISERROR(VLOOKUP(A1921,'entry data'!B:I,8,0)),"",VLOOKUP(A1921,'entry data'!B:I,7,0)))</f>
        <v/>
      </c>
      <c r="H1921" s="13" t="str">
        <f>IF(A1921="","",IF(B1921=1,VLOOKUP(A1921,'entry data'!B:D,3,0),I1920))</f>
        <v/>
      </c>
      <c r="I1921" s="14" t="str">
        <f>IF(A1921="","",IF(E1921="weekly",7,IF(E1921="fortnightly",14,IF(E1921="monthly",DATE(IF(MONTH(H1921)=12,YEAR(H1921)+1,YEAR(H1921)),VLOOKUP(MONTH(H1921),index!$D$2:$G$13,2,0),DAY(H1921)),
IF(E1921="quarterly",DATE(IF(MONTH(H1921)&gt;=10,YEAR(H1921)+1,YEAR(H1921)),VLOOKUP(MONTH(H1921),index!$D$2:$G$13,3,0),DAY(H1921)),
IF(E1921="halfyearly",DATE(IF(MONTH(H1921)&gt;=7,YEAR(H1921)+1,YEAR(H1921)),VLOOKUP(MONTH(H1921),index!$D$2:$G$13,4,0),DAY(H1921)),
DATE(YEAR(H1921)+1,MONTH(H1921),DAY(H1921)))))-H1921))+H1921)</f>
        <v/>
      </c>
      <c r="J1921" s="9" t="str">
        <f t="shared" si="196"/>
        <v/>
      </c>
      <c r="K1921" s="11" t="str">
        <f t="shared" si="197"/>
        <v/>
      </c>
      <c r="L1921" s="11" t="str">
        <f t="shared" si="198"/>
        <v/>
      </c>
      <c r="M1921" s="11" t="str">
        <f>IF(A1921="","",VLOOKUP(E1921,index!$A$1:$B$6,2,0)*K1921*G1921)</f>
        <v/>
      </c>
      <c r="N1921" s="11" t="str">
        <f>IF(A1921="","",-PMT(G1921*VLOOKUP(E1921,index!$A$1:$B$6,2,0),C1921,F1921,0,0))</f>
        <v/>
      </c>
      <c r="O1921" s="11" t="str">
        <f t="shared" si="199"/>
        <v/>
      </c>
      <c r="P1921" s="11" t="str">
        <f t="shared" si="194"/>
        <v/>
      </c>
    </row>
    <row r="1922" spans="1:16" x14ac:dyDescent="0.25">
      <c r="A1922" s="9" t="str">
        <f>IF(A1921="","",IF(B1921&lt;C1921,A1921,IF(A1921=MAX('entry data'!$B$8:$B$507),"",A1921+1)))</f>
        <v/>
      </c>
      <c r="B1922" s="9" t="str">
        <f t="shared" si="195"/>
        <v/>
      </c>
      <c r="C1922" s="9" t="str">
        <f>IF(ISERROR(VLOOKUP(A1922,'entry data'!B:G,6,0)),"",VLOOKUP(A1922,'entry data'!B:G,6,0))</f>
        <v/>
      </c>
      <c r="D1922" s="9" t="str">
        <f>IF(ISERROR(VLOOKUP(A1922,'entry data'!B:C,2,0)),"",VLOOKUP(A1922,'entry data'!B:C,2,0))</f>
        <v/>
      </c>
      <c r="E1922" s="9" t="str">
        <f>IF(ISERROR(VLOOKUP(A1922,'entry data'!B:E,4,0)),"",VLOOKUP(A1922,'entry data'!B:E,4,0))</f>
        <v/>
      </c>
      <c r="F1922" s="11" t="str">
        <f>IF(A1922="","",IF(ISERROR(VLOOKUP(A1922,'entry data'!B:F,5,0)),"",VLOOKUP(A1922,'entry data'!B:F,5,0)))</f>
        <v/>
      </c>
      <c r="G1922" s="12" t="str">
        <f>IF(A1922="","",IF(ISERROR(VLOOKUP(A1922,'entry data'!B:I,8,0)),"",VLOOKUP(A1922,'entry data'!B:I,7,0)))</f>
        <v/>
      </c>
      <c r="H1922" s="13" t="str">
        <f>IF(A1922="","",IF(B1922=1,VLOOKUP(A1922,'entry data'!B:D,3,0),I1921))</f>
        <v/>
      </c>
      <c r="I1922" s="14" t="str">
        <f>IF(A1922="","",IF(E1922="weekly",7,IF(E1922="fortnightly",14,IF(E1922="monthly",DATE(IF(MONTH(H1922)=12,YEAR(H1922)+1,YEAR(H1922)),VLOOKUP(MONTH(H1922),index!$D$2:$G$13,2,0),DAY(H1922)),
IF(E1922="quarterly",DATE(IF(MONTH(H1922)&gt;=10,YEAR(H1922)+1,YEAR(H1922)),VLOOKUP(MONTH(H1922),index!$D$2:$G$13,3,0),DAY(H1922)),
IF(E1922="halfyearly",DATE(IF(MONTH(H1922)&gt;=7,YEAR(H1922)+1,YEAR(H1922)),VLOOKUP(MONTH(H1922),index!$D$2:$G$13,4,0),DAY(H1922)),
DATE(YEAR(H1922)+1,MONTH(H1922),DAY(H1922)))))-H1922))+H1922)</f>
        <v/>
      </c>
      <c r="J1922" s="9" t="str">
        <f t="shared" si="196"/>
        <v/>
      </c>
      <c r="K1922" s="11" t="str">
        <f t="shared" si="197"/>
        <v/>
      </c>
      <c r="L1922" s="11" t="str">
        <f t="shared" si="198"/>
        <v/>
      </c>
      <c r="M1922" s="11" t="str">
        <f>IF(A1922="","",VLOOKUP(E1922,index!$A$1:$B$6,2,0)*K1922*G1922)</f>
        <v/>
      </c>
      <c r="N1922" s="11" t="str">
        <f>IF(A1922="","",-PMT(G1922*VLOOKUP(E1922,index!$A$1:$B$6,2,0),C1922,F1922,0,0))</f>
        <v/>
      </c>
      <c r="O1922" s="11" t="str">
        <f t="shared" si="199"/>
        <v/>
      </c>
      <c r="P1922" s="11" t="str">
        <f t="shared" si="194"/>
        <v/>
      </c>
    </row>
    <row r="1923" spans="1:16" x14ac:dyDescent="0.25">
      <c r="A1923" s="9" t="str">
        <f>IF(A1922="","",IF(B1922&lt;C1922,A1922,IF(A1922=MAX('entry data'!$B$8:$B$507),"",A1922+1)))</f>
        <v/>
      </c>
      <c r="B1923" s="9" t="str">
        <f t="shared" si="195"/>
        <v/>
      </c>
      <c r="C1923" s="9" t="str">
        <f>IF(ISERROR(VLOOKUP(A1923,'entry data'!B:G,6,0)),"",VLOOKUP(A1923,'entry data'!B:G,6,0))</f>
        <v/>
      </c>
      <c r="D1923" s="9" t="str">
        <f>IF(ISERROR(VLOOKUP(A1923,'entry data'!B:C,2,0)),"",VLOOKUP(A1923,'entry data'!B:C,2,0))</f>
        <v/>
      </c>
      <c r="E1923" s="9" t="str">
        <f>IF(ISERROR(VLOOKUP(A1923,'entry data'!B:E,4,0)),"",VLOOKUP(A1923,'entry data'!B:E,4,0))</f>
        <v/>
      </c>
      <c r="F1923" s="11" t="str">
        <f>IF(A1923="","",IF(ISERROR(VLOOKUP(A1923,'entry data'!B:F,5,0)),"",VLOOKUP(A1923,'entry data'!B:F,5,0)))</f>
        <v/>
      </c>
      <c r="G1923" s="12" t="str">
        <f>IF(A1923="","",IF(ISERROR(VLOOKUP(A1923,'entry data'!B:I,8,0)),"",VLOOKUP(A1923,'entry data'!B:I,7,0)))</f>
        <v/>
      </c>
      <c r="H1923" s="13" t="str">
        <f>IF(A1923="","",IF(B1923=1,VLOOKUP(A1923,'entry data'!B:D,3,0),I1922))</f>
        <v/>
      </c>
      <c r="I1923" s="14" t="str">
        <f>IF(A1923="","",IF(E1923="weekly",7,IF(E1923="fortnightly",14,IF(E1923="monthly",DATE(IF(MONTH(H1923)=12,YEAR(H1923)+1,YEAR(H1923)),VLOOKUP(MONTH(H1923),index!$D$2:$G$13,2,0),DAY(H1923)),
IF(E1923="quarterly",DATE(IF(MONTH(H1923)&gt;=10,YEAR(H1923)+1,YEAR(H1923)),VLOOKUP(MONTH(H1923),index!$D$2:$G$13,3,0),DAY(H1923)),
IF(E1923="halfyearly",DATE(IF(MONTH(H1923)&gt;=7,YEAR(H1923)+1,YEAR(H1923)),VLOOKUP(MONTH(H1923),index!$D$2:$G$13,4,0),DAY(H1923)),
DATE(YEAR(H1923)+1,MONTH(H1923),DAY(H1923)))))-H1923))+H1923)</f>
        <v/>
      </c>
      <c r="J1923" s="9" t="str">
        <f t="shared" si="196"/>
        <v/>
      </c>
      <c r="K1923" s="11" t="str">
        <f t="shared" si="197"/>
        <v/>
      </c>
      <c r="L1923" s="11" t="str">
        <f t="shared" si="198"/>
        <v/>
      </c>
      <c r="M1923" s="11" t="str">
        <f>IF(A1923="","",VLOOKUP(E1923,index!$A$1:$B$6,2,0)*K1923*G1923)</f>
        <v/>
      </c>
      <c r="N1923" s="11" t="str">
        <f>IF(A1923="","",-PMT(G1923*VLOOKUP(E1923,index!$A$1:$B$6,2,0),C1923,F1923,0,0))</f>
        <v/>
      </c>
      <c r="O1923" s="11" t="str">
        <f t="shared" si="199"/>
        <v/>
      </c>
      <c r="P1923" s="11" t="str">
        <f t="shared" ref="P1923:P1986" si="200">IF(A1923="","",IF(J1923&lt;&gt;J1924,O1923,0))</f>
        <v/>
      </c>
    </row>
    <row r="1924" spans="1:16" x14ac:dyDescent="0.25">
      <c r="A1924" s="9" t="str">
        <f>IF(A1923="","",IF(B1923&lt;C1923,A1923,IF(A1923=MAX('entry data'!$B$8:$B$507),"",A1923+1)))</f>
        <v/>
      </c>
      <c r="B1924" s="9" t="str">
        <f t="shared" si="195"/>
        <v/>
      </c>
      <c r="C1924" s="9" t="str">
        <f>IF(ISERROR(VLOOKUP(A1924,'entry data'!B:G,6,0)),"",VLOOKUP(A1924,'entry data'!B:G,6,0))</f>
        <v/>
      </c>
      <c r="D1924" s="9" t="str">
        <f>IF(ISERROR(VLOOKUP(A1924,'entry data'!B:C,2,0)),"",VLOOKUP(A1924,'entry data'!B:C,2,0))</f>
        <v/>
      </c>
      <c r="E1924" s="9" t="str">
        <f>IF(ISERROR(VLOOKUP(A1924,'entry data'!B:E,4,0)),"",VLOOKUP(A1924,'entry data'!B:E,4,0))</f>
        <v/>
      </c>
      <c r="F1924" s="11" t="str">
        <f>IF(A1924="","",IF(ISERROR(VLOOKUP(A1924,'entry data'!B:F,5,0)),"",VLOOKUP(A1924,'entry data'!B:F,5,0)))</f>
        <v/>
      </c>
      <c r="G1924" s="12" t="str">
        <f>IF(A1924="","",IF(ISERROR(VLOOKUP(A1924,'entry data'!B:I,8,0)),"",VLOOKUP(A1924,'entry data'!B:I,7,0)))</f>
        <v/>
      </c>
      <c r="H1924" s="13" t="str">
        <f>IF(A1924="","",IF(B1924=1,VLOOKUP(A1924,'entry data'!B:D,3,0),I1923))</f>
        <v/>
      </c>
      <c r="I1924" s="14" t="str">
        <f>IF(A1924="","",IF(E1924="weekly",7,IF(E1924="fortnightly",14,IF(E1924="monthly",DATE(IF(MONTH(H1924)=12,YEAR(H1924)+1,YEAR(H1924)),VLOOKUP(MONTH(H1924),index!$D$2:$G$13,2,0),DAY(H1924)),
IF(E1924="quarterly",DATE(IF(MONTH(H1924)&gt;=10,YEAR(H1924)+1,YEAR(H1924)),VLOOKUP(MONTH(H1924),index!$D$2:$G$13,3,0),DAY(H1924)),
IF(E1924="halfyearly",DATE(IF(MONTH(H1924)&gt;=7,YEAR(H1924)+1,YEAR(H1924)),VLOOKUP(MONTH(H1924),index!$D$2:$G$13,4,0),DAY(H1924)),
DATE(YEAR(H1924)+1,MONTH(H1924),DAY(H1924)))))-H1924))+H1924)</f>
        <v/>
      </c>
      <c r="J1924" s="9" t="str">
        <f t="shared" si="196"/>
        <v/>
      </c>
      <c r="K1924" s="11" t="str">
        <f t="shared" si="197"/>
        <v/>
      </c>
      <c r="L1924" s="11" t="str">
        <f t="shared" si="198"/>
        <v/>
      </c>
      <c r="M1924" s="11" t="str">
        <f>IF(A1924="","",VLOOKUP(E1924,index!$A$1:$B$6,2,0)*K1924*G1924)</f>
        <v/>
      </c>
      <c r="N1924" s="11" t="str">
        <f>IF(A1924="","",-PMT(G1924*VLOOKUP(E1924,index!$A$1:$B$6,2,0),C1924,F1924,0,0))</f>
        <v/>
      </c>
      <c r="O1924" s="11" t="str">
        <f t="shared" si="199"/>
        <v/>
      </c>
      <c r="P1924" s="11" t="str">
        <f t="shared" si="200"/>
        <v/>
      </c>
    </row>
    <row r="1925" spans="1:16" x14ac:dyDescent="0.25">
      <c r="A1925" s="9" t="str">
        <f>IF(A1924="","",IF(B1924&lt;C1924,A1924,IF(A1924=MAX('entry data'!$B$8:$B$507),"",A1924+1)))</f>
        <v/>
      </c>
      <c r="B1925" s="9" t="str">
        <f t="shared" si="195"/>
        <v/>
      </c>
      <c r="C1925" s="9" t="str">
        <f>IF(ISERROR(VLOOKUP(A1925,'entry data'!B:G,6,0)),"",VLOOKUP(A1925,'entry data'!B:G,6,0))</f>
        <v/>
      </c>
      <c r="D1925" s="9" t="str">
        <f>IF(ISERROR(VLOOKUP(A1925,'entry data'!B:C,2,0)),"",VLOOKUP(A1925,'entry data'!B:C,2,0))</f>
        <v/>
      </c>
      <c r="E1925" s="9" t="str">
        <f>IF(ISERROR(VLOOKUP(A1925,'entry data'!B:E,4,0)),"",VLOOKUP(A1925,'entry data'!B:E,4,0))</f>
        <v/>
      </c>
      <c r="F1925" s="11" t="str">
        <f>IF(A1925="","",IF(ISERROR(VLOOKUP(A1925,'entry data'!B:F,5,0)),"",VLOOKUP(A1925,'entry data'!B:F,5,0)))</f>
        <v/>
      </c>
      <c r="G1925" s="12" t="str">
        <f>IF(A1925="","",IF(ISERROR(VLOOKUP(A1925,'entry data'!B:I,8,0)),"",VLOOKUP(A1925,'entry data'!B:I,7,0)))</f>
        <v/>
      </c>
      <c r="H1925" s="13" t="str">
        <f>IF(A1925="","",IF(B1925=1,VLOOKUP(A1925,'entry data'!B:D,3,0),I1924))</f>
        <v/>
      </c>
      <c r="I1925" s="14" t="str">
        <f>IF(A1925="","",IF(E1925="weekly",7,IF(E1925="fortnightly",14,IF(E1925="monthly",DATE(IF(MONTH(H1925)=12,YEAR(H1925)+1,YEAR(H1925)),VLOOKUP(MONTH(H1925),index!$D$2:$G$13,2,0),DAY(H1925)),
IF(E1925="quarterly",DATE(IF(MONTH(H1925)&gt;=10,YEAR(H1925)+1,YEAR(H1925)),VLOOKUP(MONTH(H1925),index!$D$2:$G$13,3,0),DAY(H1925)),
IF(E1925="halfyearly",DATE(IF(MONTH(H1925)&gt;=7,YEAR(H1925)+1,YEAR(H1925)),VLOOKUP(MONTH(H1925),index!$D$2:$G$13,4,0),DAY(H1925)),
DATE(YEAR(H1925)+1,MONTH(H1925),DAY(H1925)))))-H1925))+H1925)</f>
        <v/>
      </c>
      <c r="J1925" s="9" t="str">
        <f t="shared" si="196"/>
        <v/>
      </c>
      <c r="K1925" s="11" t="str">
        <f t="shared" si="197"/>
        <v/>
      </c>
      <c r="L1925" s="11" t="str">
        <f t="shared" si="198"/>
        <v/>
      </c>
      <c r="M1925" s="11" t="str">
        <f>IF(A1925="","",VLOOKUP(E1925,index!$A$1:$B$6,2,0)*K1925*G1925)</f>
        <v/>
      </c>
      <c r="N1925" s="11" t="str">
        <f>IF(A1925="","",-PMT(G1925*VLOOKUP(E1925,index!$A$1:$B$6,2,0),C1925,F1925,0,0))</f>
        <v/>
      </c>
      <c r="O1925" s="11" t="str">
        <f t="shared" si="199"/>
        <v/>
      </c>
      <c r="P1925" s="11" t="str">
        <f t="shared" si="200"/>
        <v/>
      </c>
    </row>
    <row r="1926" spans="1:16" x14ac:dyDescent="0.25">
      <c r="A1926" s="9" t="str">
        <f>IF(A1925="","",IF(B1925&lt;C1925,A1925,IF(A1925=MAX('entry data'!$B$8:$B$507),"",A1925+1)))</f>
        <v/>
      </c>
      <c r="B1926" s="9" t="str">
        <f t="shared" si="195"/>
        <v/>
      </c>
      <c r="C1926" s="9" t="str">
        <f>IF(ISERROR(VLOOKUP(A1926,'entry data'!B:G,6,0)),"",VLOOKUP(A1926,'entry data'!B:G,6,0))</f>
        <v/>
      </c>
      <c r="D1926" s="9" t="str">
        <f>IF(ISERROR(VLOOKUP(A1926,'entry data'!B:C,2,0)),"",VLOOKUP(A1926,'entry data'!B:C,2,0))</f>
        <v/>
      </c>
      <c r="E1926" s="9" t="str">
        <f>IF(ISERROR(VLOOKUP(A1926,'entry data'!B:E,4,0)),"",VLOOKUP(A1926,'entry data'!B:E,4,0))</f>
        <v/>
      </c>
      <c r="F1926" s="11" t="str">
        <f>IF(A1926="","",IF(ISERROR(VLOOKUP(A1926,'entry data'!B:F,5,0)),"",VLOOKUP(A1926,'entry data'!B:F,5,0)))</f>
        <v/>
      </c>
      <c r="G1926" s="12" t="str">
        <f>IF(A1926="","",IF(ISERROR(VLOOKUP(A1926,'entry data'!B:I,8,0)),"",VLOOKUP(A1926,'entry data'!B:I,7,0)))</f>
        <v/>
      </c>
      <c r="H1926" s="13" t="str">
        <f>IF(A1926="","",IF(B1926=1,VLOOKUP(A1926,'entry data'!B:D,3,0),I1925))</f>
        <v/>
      </c>
      <c r="I1926" s="14" t="str">
        <f>IF(A1926="","",IF(E1926="weekly",7,IF(E1926="fortnightly",14,IF(E1926="monthly",DATE(IF(MONTH(H1926)=12,YEAR(H1926)+1,YEAR(H1926)),VLOOKUP(MONTH(H1926),index!$D$2:$G$13,2,0),DAY(H1926)),
IF(E1926="quarterly",DATE(IF(MONTH(H1926)&gt;=10,YEAR(H1926)+1,YEAR(H1926)),VLOOKUP(MONTH(H1926),index!$D$2:$G$13,3,0),DAY(H1926)),
IF(E1926="halfyearly",DATE(IF(MONTH(H1926)&gt;=7,YEAR(H1926)+1,YEAR(H1926)),VLOOKUP(MONTH(H1926),index!$D$2:$G$13,4,0),DAY(H1926)),
DATE(YEAR(H1926)+1,MONTH(H1926),DAY(H1926)))))-H1926))+H1926)</f>
        <v/>
      </c>
      <c r="J1926" s="9" t="str">
        <f t="shared" si="196"/>
        <v/>
      </c>
      <c r="K1926" s="11" t="str">
        <f t="shared" si="197"/>
        <v/>
      </c>
      <c r="L1926" s="11" t="str">
        <f t="shared" si="198"/>
        <v/>
      </c>
      <c r="M1926" s="11" t="str">
        <f>IF(A1926="","",VLOOKUP(E1926,index!$A$1:$B$6,2,0)*K1926*G1926)</f>
        <v/>
      </c>
      <c r="N1926" s="11" t="str">
        <f>IF(A1926="","",-PMT(G1926*VLOOKUP(E1926,index!$A$1:$B$6,2,0),C1926,F1926,0,0))</f>
        <v/>
      </c>
      <c r="O1926" s="11" t="str">
        <f t="shared" si="199"/>
        <v/>
      </c>
      <c r="P1926" s="11" t="str">
        <f t="shared" si="200"/>
        <v/>
      </c>
    </row>
    <row r="1927" spans="1:16" x14ac:dyDescent="0.25">
      <c r="A1927" s="9" t="str">
        <f>IF(A1926="","",IF(B1926&lt;C1926,A1926,IF(A1926=MAX('entry data'!$B$8:$B$507),"",A1926+1)))</f>
        <v/>
      </c>
      <c r="B1927" s="9" t="str">
        <f t="shared" si="195"/>
        <v/>
      </c>
      <c r="C1927" s="9" t="str">
        <f>IF(ISERROR(VLOOKUP(A1927,'entry data'!B:G,6,0)),"",VLOOKUP(A1927,'entry data'!B:G,6,0))</f>
        <v/>
      </c>
      <c r="D1927" s="9" t="str">
        <f>IF(ISERROR(VLOOKUP(A1927,'entry data'!B:C,2,0)),"",VLOOKUP(A1927,'entry data'!B:C,2,0))</f>
        <v/>
      </c>
      <c r="E1927" s="9" t="str">
        <f>IF(ISERROR(VLOOKUP(A1927,'entry data'!B:E,4,0)),"",VLOOKUP(A1927,'entry data'!B:E,4,0))</f>
        <v/>
      </c>
      <c r="F1927" s="11" t="str">
        <f>IF(A1927="","",IF(ISERROR(VLOOKUP(A1927,'entry data'!B:F,5,0)),"",VLOOKUP(A1927,'entry data'!B:F,5,0)))</f>
        <v/>
      </c>
      <c r="G1927" s="12" t="str">
        <f>IF(A1927="","",IF(ISERROR(VLOOKUP(A1927,'entry data'!B:I,8,0)),"",VLOOKUP(A1927,'entry data'!B:I,7,0)))</f>
        <v/>
      </c>
      <c r="H1927" s="13" t="str">
        <f>IF(A1927="","",IF(B1927=1,VLOOKUP(A1927,'entry data'!B:D,3,0),I1926))</f>
        <v/>
      </c>
      <c r="I1927" s="14" t="str">
        <f>IF(A1927="","",IF(E1927="weekly",7,IF(E1927="fortnightly",14,IF(E1927="monthly",DATE(IF(MONTH(H1927)=12,YEAR(H1927)+1,YEAR(H1927)),VLOOKUP(MONTH(H1927),index!$D$2:$G$13,2,0),DAY(H1927)),
IF(E1927="quarterly",DATE(IF(MONTH(H1927)&gt;=10,YEAR(H1927)+1,YEAR(H1927)),VLOOKUP(MONTH(H1927),index!$D$2:$G$13,3,0),DAY(H1927)),
IF(E1927="halfyearly",DATE(IF(MONTH(H1927)&gt;=7,YEAR(H1927)+1,YEAR(H1927)),VLOOKUP(MONTH(H1927),index!$D$2:$G$13,4,0),DAY(H1927)),
DATE(YEAR(H1927)+1,MONTH(H1927),DAY(H1927)))))-H1927))+H1927)</f>
        <v/>
      </c>
      <c r="J1927" s="9" t="str">
        <f t="shared" si="196"/>
        <v/>
      </c>
      <c r="K1927" s="11" t="str">
        <f t="shared" si="197"/>
        <v/>
      </c>
      <c r="L1927" s="11" t="str">
        <f t="shared" si="198"/>
        <v/>
      </c>
      <c r="M1927" s="11" t="str">
        <f>IF(A1927="","",VLOOKUP(E1927,index!$A$1:$B$6,2,0)*K1927*G1927)</f>
        <v/>
      </c>
      <c r="N1927" s="11" t="str">
        <f>IF(A1927="","",-PMT(G1927*VLOOKUP(E1927,index!$A$1:$B$6,2,0),C1927,F1927,0,0))</f>
        <v/>
      </c>
      <c r="O1927" s="11" t="str">
        <f t="shared" si="199"/>
        <v/>
      </c>
      <c r="P1927" s="11" t="str">
        <f t="shared" si="200"/>
        <v/>
      </c>
    </row>
    <row r="1928" spans="1:16" x14ac:dyDescent="0.25">
      <c r="A1928" s="9" t="str">
        <f>IF(A1927="","",IF(B1927&lt;C1927,A1927,IF(A1927=MAX('entry data'!$B$8:$B$507),"",A1927+1)))</f>
        <v/>
      </c>
      <c r="B1928" s="9" t="str">
        <f t="shared" si="195"/>
        <v/>
      </c>
      <c r="C1928" s="9" t="str">
        <f>IF(ISERROR(VLOOKUP(A1928,'entry data'!B:G,6,0)),"",VLOOKUP(A1928,'entry data'!B:G,6,0))</f>
        <v/>
      </c>
      <c r="D1928" s="9" t="str">
        <f>IF(ISERROR(VLOOKUP(A1928,'entry data'!B:C,2,0)),"",VLOOKUP(A1928,'entry data'!B:C,2,0))</f>
        <v/>
      </c>
      <c r="E1928" s="9" t="str">
        <f>IF(ISERROR(VLOOKUP(A1928,'entry data'!B:E,4,0)),"",VLOOKUP(A1928,'entry data'!B:E,4,0))</f>
        <v/>
      </c>
      <c r="F1928" s="11" t="str">
        <f>IF(A1928="","",IF(ISERROR(VLOOKUP(A1928,'entry data'!B:F,5,0)),"",VLOOKUP(A1928,'entry data'!B:F,5,0)))</f>
        <v/>
      </c>
      <c r="G1928" s="12" t="str">
        <f>IF(A1928="","",IF(ISERROR(VLOOKUP(A1928,'entry data'!B:I,8,0)),"",VLOOKUP(A1928,'entry data'!B:I,7,0)))</f>
        <v/>
      </c>
      <c r="H1928" s="13" t="str">
        <f>IF(A1928="","",IF(B1928=1,VLOOKUP(A1928,'entry data'!B:D,3,0),I1927))</f>
        <v/>
      </c>
      <c r="I1928" s="14" t="str">
        <f>IF(A1928="","",IF(E1928="weekly",7,IF(E1928="fortnightly",14,IF(E1928="monthly",DATE(IF(MONTH(H1928)=12,YEAR(H1928)+1,YEAR(H1928)),VLOOKUP(MONTH(H1928),index!$D$2:$G$13,2,0),DAY(H1928)),
IF(E1928="quarterly",DATE(IF(MONTH(H1928)&gt;=10,YEAR(H1928)+1,YEAR(H1928)),VLOOKUP(MONTH(H1928),index!$D$2:$G$13,3,0),DAY(H1928)),
IF(E1928="halfyearly",DATE(IF(MONTH(H1928)&gt;=7,YEAR(H1928)+1,YEAR(H1928)),VLOOKUP(MONTH(H1928),index!$D$2:$G$13,4,0),DAY(H1928)),
DATE(YEAR(H1928)+1,MONTH(H1928),DAY(H1928)))))-H1928))+H1928)</f>
        <v/>
      </c>
      <c r="J1928" s="9" t="str">
        <f t="shared" si="196"/>
        <v/>
      </c>
      <c r="K1928" s="11" t="str">
        <f t="shared" si="197"/>
        <v/>
      </c>
      <c r="L1928" s="11" t="str">
        <f t="shared" si="198"/>
        <v/>
      </c>
      <c r="M1928" s="11" t="str">
        <f>IF(A1928="","",VLOOKUP(E1928,index!$A$1:$B$6,2,0)*K1928*G1928)</f>
        <v/>
      </c>
      <c r="N1928" s="11" t="str">
        <f>IF(A1928="","",-PMT(G1928*VLOOKUP(E1928,index!$A$1:$B$6,2,0),C1928,F1928,0,0))</f>
        <v/>
      </c>
      <c r="O1928" s="11" t="str">
        <f t="shared" si="199"/>
        <v/>
      </c>
      <c r="P1928" s="11" t="str">
        <f t="shared" si="200"/>
        <v/>
      </c>
    </row>
    <row r="1929" spans="1:16" x14ac:dyDescent="0.25">
      <c r="A1929" s="9" t="str">
        <f>IF(A1928="","",IF(B1928&lt;C1928,A1928,IF(A1928=MAX('entry data'!$B$8:$B$507),"",A1928+1)))</f>
        <v/>
      </c>
      <c r="B1929" s="9" t="str">
        <f t="shared" si="195"/>
        <v/>
      </c>
      <c r="C1929" s="9" t="str">
        <f>IF(ISERROR(VLOOKUP(A1929,'entry data'!B:G,6,0)),"",VLOOKUP(A1929,'entry data'!B:G,6,0))</f>
        <v/>
      </c>
      <c r="D1929" s="9" t="str">
        <f>IF(ISERROR(VLOOKUP(A1929,'entry data'!B:C,2,0)),"",VLOOKUP(A1929,'entry data'!B:C,2,0))</f>
        <v/>
      </c>
      <c r="E1929" s="9" t="str">
        <f>IF(ISERROR(VLOOKUP(A1929,'entry data'!B:E,4,0)),"",VLOOKUP(A1929,'entry data'!B:E,4,0))</f>
        <v/>
      </c>
      <c r="F1929" s="11" t="str">
        <f>IF(A1929="","",IF(ISERROR(VLOOKUP(A1929,'entry data'!B:F,5,0)),"",VLOOKUP(A1929,'entry data'!B:F,5,0)))</f>
        <v/>
      </c>
      <c r="G1929" s="12" t="str">
        <f>IF(A1929="","",IF(ISERROR(VLOOKUP(A1929,'entry data'!B:I,8,0)),"",VLOOKUP(A1929,'entry data'!B:I,7,0)))</f>
        <v/>
      </c>
      <c r="H1929" s="13" t="str">
        <f>IF(A1929="","",IF(B1929=1,VLOOKUP(A1929,'entry data'!B:D,3,0),I1928))</f>
        <v/>
      </c>
      <c r="I1929" s="14" t="str">
        <f>IF(A1929="","",IF(E1929="weekly",7,IF(E1929="fortnightly",14,IF(E1929="monthly",DATE(IF(MONTH(H1929)=12,YEAR(H1929)+1,YEAR(H1929)),VLOOKUP(MONTH(H1929),index!$D$2:$G$13,2,0),DAY(H1929)),
IF(E1929="quarterly",DATE(IF(MONTH(H1929)&gt;=10,YEAR(H1929)+1,YEAR(H1929)),VLOOKUP(MONTH(H1929),index!$D$2:$G$13,3,0),DAY(H1929)),
IF(E1929="halfyearly",DATE(IF(MONTH(H1929)&gt;=7,YEAR(H1929)+1,YEAR(H1929)),VLOOKUP(MONTH(H1929),index!$D$2:$G$13,4,0),DAY(H1929)),
DATE(YEAR(H1929)+1,MONTH(H1929),DAY(H1929)))))-H1929))+H1929)</f>
        <v/>
      </c>
      <c r="J1929" s="9" t="str">
        <f t="shared" si="196"/>
        <v/>
      </c>
      <c r="K1929" s="11" t="str">
        <f t="shared" si="197"/>
        <v/>
      </c>
      <c r="L1929" s="11" t="str">
        <f t="shared" si="198"/>
        <v/>
      </c>
      <c r="M1929" s="11" t="str">
        <f>IF(A1929="","",VLOOKUP(E1929,index!$A$1:$B$6,2,0)*K1929*G1929)</f>
        <v/>
      </c>
      <c r="N1929" s="11" t="str">
        <f>IF(A1929="","",-PMT(G1929*VLOOKUP(E1929,index!$A$1:$B$6,2,0),C1929,F1929,0,0))</f>
        <v/>
      </c>
      <c r="O1929" s="11" t="str">
        <f t="shared" si="199"/>
        <v/>
      </c>
      <c r="P1929" s="11" t="str">
        <f t="shared" si="200"/>
        <v/>
      </c>
    </row>
    <row r="1930" spans="1:16" x14ac:dyDescent="0.25">
      <c r="A1930" s="9" t="str">
        <f>IF(A1929="","",IF(B1929&lt;C1929,A1929,IF(A1929=MAX('entry data'!$B$8:$B$507),"",A1929+1)))</f>
        <v/>
      </c>
      <c r="B1930" s="9" t="str">
        <f t="shared" si="195"/>
        <v/>
      </c>
      <c r="C1930" s="9" t="str">
        <f>IF(ISERROR(VLOOKUP(A1930,'entry data'!B:G,6,0)),"",VLOOKUP(A1930,'entry data'!B:G,6,0))</f>
        <v/>
      </c>
      <c r="D1930" s="9" t="str">
        <f>IF(ISERROR(VLOOKUP(A1930,'entry data'!B:C,2,0)),"",VLOOKUP(A1930,'entry data'!B:C,2,0))</f>
        <v/>
      </c>
      <c r="E1930" s="9" t="str">
        <f>IF(ISERROR(VLOOKUP(A1930,'entry data'!B:E,4,0)),"",VLOOKUP(A1930,'entry data'!B:E,4,0))</f>
        <v/>
      </c>
      <c r="F1930" s="11" t="str">
        <f>IF(A1930="","",IF(ISERROR(VLOOKUP(A1930,'entry data'!B:F,5,0)),"",VLOOKUP(A1930,'entry data'!B:F,5,0)))</f>
        <v/>
      </c>
      <c r="G1930" s="12" t="str">
        <f>IF(A1930="","",IF(ISERROR(VLOOKUP(A1930,'entry data'!B:I,8,0)),"",VLOOKUP(A1930,'entry data'!B:I,7,0)))</f>
        <v/>
      </c>
      <c r="H1930" s="13" t="str">
        <f>IF(A1930="","",IF(B1930=1,VLOOKUP(A1930,'entry data'!B:D,3,0),I1929))</f>
        <v/>
      </c>
      <c r="I1930" s="14" t="str">
        <f>IF(A1930="","",IF(E1930="weekly",7,IF(E1930="fortnightly",14,IF(E1930="monthly",DATE(IF(MONTH(H1930)=12,YEAR(H1930)+1,YEAR(H1930)),VLOOKUP(MONTH(H1930),index!$D$2:$G$13,2,0),DAY(H1930)),
IF(E1930="quarterly",DATE(IF(MONTH(H1930)&gt;=10,YEAR(H1930)+1,YEAR(H1930)),VLOOKUP(MONTH(H1930),index!$D$2:$G$13,3,0),DAY(H1930)),
IF(E1930="halfyearly",DATE(IF(MONTH(H1930)&gt;=7,YEAR(H1930)+1,YEAR(H1930)),VLOOKUP(MONTH(H1930),index!$D$2:$G$13,4,0),DAY(H1930)),
DATE(YEAR(H1930)+1,MONTH(H1930),DAY(H1930)))))-H1930))+H1930)</f>
        <v/>
      </c>
      <c r="J1930" s="9" t="str">
        <f t="shared" si="196"/>
        <v/>
      </c>
      <c r="K1930" s="11" t="str">
        <f t="shared" si="197"/>
        <v/>
      </c>
      <c r="L1930" s="11" t="str">
        <f t="shared" si="198"/>
        <v/>
      </c>
      <c r="M1930" s="11" t="str">
        <f>IF(A1930="","",VLOOKUP(E1930,index!$A$1:$B$6,2,0)*K1930*G1930)</f>
        <v/>
      </c>
      <c r="N1930" s="11" t="str">
        <f>IF(A1930="","",-PMT(G1930*VLOOKUP(E1930,index!$A$1:$B$6,2,0),C1930,F1930,0,0))</f>
        <v/>
      </c>
      <c r="O1930" s="11" t="str">
        <f t="shared" si="199"/>
        <v/>
      </c>
      <c r="P1930" s="11" t="str">
        <f t="shared" si="200"/>
        <v/>
      </c>
    </row>
    <row r="1931" spans="1:16" x14ac:dyDescent="0.25">
      <c r="A1931" s="9" t="str">
        <f>IF(A1930="","",IF(B1930&lt;C1930,A1930,IF(A1930=MAX('entry data'!$B$8:$B$507),"",A1930+1)))</f>
        <v/>
      </c>
      <c r="B1931" s="9" t="str">
        <f t="shared" si="195"/>
        <v/>
      </c>
      <c r="C1931" s="9" t="str">
        <f>IF(ISERROR(VLOOKUP(A1931,'entry data'!B:G,6,0)),"",VLOOKUP(A1931,'entry data'!B:G,6,0))</f>
        <v/>
      </c>
      <c r="D1931" s="9" t="str">
        <f>IF(ISERROR(VLOOKUP(A1931,'entry data'!B:C,2,0)),"",VLOOKUP(A1931,'entry data'!B:C,2,0))</f>
        <v/>
      </c>
      <c r="E1931" s="9" t="str">
        <f>IF(ISERROR(VLOOKUP(A1931,'entry data'!B:E,4,0)),"",VLOOKUP(A1931,'entry data'!B:E,4,0))</f>
        <v/>
      </c>
      <c r="F1931" s="11" t="str">
        <f>IF(A1931="","",IF(ISERROR(VLOOKUP(A1931,'entry data'!B:F,5,0)),"",VLOOKUP(A1931,'entry data'!B:F,5,0)))</f>
        <v/>
      </c>
      <c r="G1931" s="12" t="str">
        <f>IF(A1931="","",IF(ISERROR(VLOOKUP(A1931,'entry data'!B:I,8,0)),"",VLOOKUP(A1931,'entry data'!B:I,7,0)))</f>
        <v/>
      </c>
      <c r="H1931" s="13" t="str">
        <f>IF(A1931="","",IF(B1931=1,VLOOKUP(A1931,'entry data'!B:D,3,0),I1930))</f>
        <v/>
      </c>
      <c r="I1931" s="14" t="str">
        <f>IF(A1931="","",IF(E1931="weekly",7,IF(E1931="fortnightly",14,IF(E1931="monthly",DATE(IF(MONTH(H1931)=12,YEAR(H1931)+1,YEAR(H1931)),VLOOKUP(MONTH(H1931),index!$D$2:$G$13,2,0),DAY(H1931)),
IF(E1931="quarterly",DATE(IF(MONTH(H1931)&gt;=10,YEAR(H1931)+1,YEAR(H1931)),VLOOKUP(MONTH(H1931),index!$D$2:$G$13,3,0),DAY(H1931)),
IF(E1931="halfyearly",DATE(IF(MONTH(H1931)&gt;=7,YEAR(H1931)+1,YEAR(H1931)),VLOOKUP(MONTH(H1931),index!$D$2:$G$13,4,0),DAY(H1931)),
DATE(YEAR(H1931)+1,MONTH(H1931),DAY(H1931)))))-H1931))+H1931)</f>
        <v/>
      </c>
      <c r="J1931" s="9" t="str">
        <f t="shared" si="196"/>
        <v/>
      </c>
      <c r="K1931" s="11" t="str">
        <f t="shared" si="197"/>
        <v/>
      </c>
      <c r="L1931" s="11" t="str">
        <f t="shared" si="198"/>
        <v/>
      </c>
      <c r="M1931" s="11" t="str">
        <f>IF(A1931="","",VLOOKUP(E1931,index!$A$1:$B$6,2,0)*K1931*G1931)</f>
        <v/>
      </c>
      <c r="N1931" s="11" t="str">
        <f>IF(A1931="","",-PMT(G1931*VLOOKUP(E1931,index!$A$1:$B$6,2,0),C1931,F1931,0,0))</f>
        <v/>
      </c>
      <c r="O1931" s="11" t="str">
        <f t="shared" si="199"/>
        <v/>
      </c>
      <c r="P1931" s="11" t="str">
        <f t="shared" si="200"/>
        <v/>
      </c>
    </row>
    <row r="1932" spans="1:16" x14ac:dyDescent="0.25">
      <c r="A1932" s="9" t="str">
        <f>IF(A1931="","",IF(B1931&lt;C1931,A1931,IF(A1931=MAX('entry data'!$B$8:$B$507),"",A1931+1)))</f>
        <v/>
      </c>
      <c r="B1932" s="9" t="str">
        <f t="shared" si="195"/>
        <v/>
      </c>
      <c r="C1932" s="9" t="str">
        <f>IF(ISERROR(VLOOKUP(A1932,'entry data'!B:G,6,0)),"",VLOOKUP(A1932,'entry data'!B:G,6,0))</f>
        <v/>
      </c>
      <c r="D1932" s="9" t="str">
        <f>IF(ISERROR(VLOOKUP(A1932,'entry data'!B:C,2,0)),"",VLOOKUP(A1932,'entry data'!B:C,2,0))</f>
        <v/>
      </c>
      <c r="E1932" s="9" t="str">
        <f>IF(ISERROR(VLOOKUP(A1932,'entry data'!B:E,4,0)),"",VLOOKUP(A1932,'entry data'!B:E,4,0))</f>
        <v/>
      </c>
      <c r="F1932" s="11" t="str">
        <f>IF(A1932="","",IF(ISERROR(VLOOKUP(A1932,'entry data'!B:F,5,0)),"",VLOOKUP(A1932,'entry data'!B:F,5,0)))</f>
        <v/>
      </c>
      <c r="G1932" s="12" t="str">
        <f>IF(A1932="","",IF(ISERROR(VLOOKUP(A1932,'entry data'!B:I,8,0)),"",VLOOKUP(A1932,'entry data'!B:I,7,0)))</f>
        <v/>
      </c>
      <c r="H1932" s="13" t="str">
        <f>IF(A1932="","",IF(B1932=1,VLOOKUP(A1932,'entry data'!B:D,3,0),I1931))</f>
        <v/>
      </c>
      <c r="I1932" s="14" t="str">
        <f>IF(A1932="","",IF(E1932="weekly",7,IF(E1932="fortnightly",14,IF(E1932="monthly",DATE(IF(MONTH(H1932)=12,YEAR(H1932)+1,YEAR(H1932)),VLOOKUP(MONTH(H1932),index!$D$2:$G$13,2,0),DAY(H1932)),
IF(E1932="quarterly",DATE(IF(MONTH(H1932)&gt;=10,YEAR(H1932)+1,YEAR(H1932)),VLOOKUP(MONTH(H1932),index!$D$2:$G$13,3,0),DAY(H1932)),
IF(E1932="halfyearly",DATE(IF(MONTH(H1932)&gt;=7,YEAR(H1932)+1,YEAR(H1932)),VLOOKUP(MONTH(H1932),index!$D$2:$G$13,4,0),DAY(H1932)),
DATE(YEAR(H1932)+1,MONTH(H1932),DAY(H1932)))))-H1932))+H1932)</f>
        <v/>
      </c>
      <c r="J1932" s="9" t="str">
        <f t="shared" si="196"/>
        <v/>
      </c>
      <c r="K1932" s="11" t="str">
        <f t="shared" si="197"/>
        <v/>
      </c>
      <c r="L1932" s="11" t="str">
        <f t="shared" si="198"/>
        <v/>
      </c>
      <c r="M1932" s="11" t="str">
        <f>IF(A1932="","",VLOOKUP(E1932,index!$A$1:$B$6,2,0)*K1932*G1932)</f>
        <v/>
      </c>
      <c r="N1932" s="11" t="str">
        <f>IF(A1932="","",-PMT(G1932*VLOOKUP(E1932,index!$A$1:$B$6,2,0),C1932,F1932,0,0))</f>
        <v/>
      </c>
      <c r="O1932" s="11" t="str">
        <f t="shared" si="199"/>
        <v/>
      </c>
      <c r="P1932" s="11" t="str">
        <f t="shared" si="200"/>
        <v/>
      </c>
    </row>
    <row r="1933" spans="1:16" x14ac:dyDescent="0.25">
      <c r="A1933" s="9" t="str">
        <f>IF(A1932="","",IF(B1932&lt;C1932,A1932,IF(A1932=MAX('entry data'!$B$8:$B$507),"",A1932+1)))</f>
        <v/>
      </c>
      <c r="B1933" s="9" t="str">
        <f t="shared" si="195"/>
        <v/>
      </c>
      <c r="C1933" s="9" t="str">
        <f>IF(ISERROR(VLOOKUP(A1933,'entry data'!B:G,6,0)),"",VLOOKUP(A1933,'entry data'!B:G,6,0))</f>
        <v/>
      </c>
      <c r="D1933" s="9" t="str">
        <f>IF(ISERROR(VLOOKUP(A1933,'entry data'!B:C,2,0)),"",VLOOKUP(A1933,'entry data'!B:C,2,0))</f>
        <v/>
      </c>
      <c r="E1933" s="9" t="str">
        <f>IF(ISERROR(VLOOKUP(A1933,'entry data'!B:E,4,0)),"",VLOOKUP(A1933,'entry data'!B:E,4,0))</f>
        <v/>
      </c>
      <c r="F1933" s="11" t="str">
        <f>IF(A1933="","",IF(ISERROR(VLOOKUP(A1933,'entry data'!B:F,5,0)),"",VLOOKUP(A1933,'entry data'!B:F,5,0)))</f>
        <v/>
      </c>
      <c r="G1933" s="12" t="str">
        <f>IF(A1933="","",IF(ISERROR(VLOOKUP(A1933,'entry data'!B:I,8,0)),"",VLOOKUP(A1933,'entry data'!B:I,7,0)))</f>
        <v/>
      </c>
      <c r="H1933" s="13" t="str">
        <f>IF(A1933="","",IF(B1933=1,VLOOKUP(A1933,'entry data'!B:D,3,0),I1932))</f>
        <v/>
      </c>
      <c r="I1933" s="14" t="str">
        <f>IF(A1933="","",IF(E1933="weekly",7,IF(E1933="fortnightly",14,IF(E1933="monthly",DATE(IF(MONTH(H1933)=12,YEAR(H1933)+1,YEAR(H1933)),VLOOKUP(MONTH(H1933),index!$D$2:$G$13,2,0),DAY(H1933)),
IF(E1933="quarterly",DATE(IF(MONTH(H1933)&gt;=10,YEAR(H1933)+1,YEAR(H1933)),VLOOKUP(MONTH(H1933),index!$D$2:$G$13,3,0),DAY(H1933)),
IF(E1933="halfyearly",DATE(IF(MONTH(H1933)&gt;=7,YEAR(H1933)+1,YEAR(H1933)),VLOOKUP(MONTH(H1933),index!$D$2:$G$13,4,0),DAY(H1933)),
DATE(YEAR(H1933)+1,MONTH(H1933),DAY(H1933)))))-H1933))+H1933)</f>
        <v/>
      </c>
      <c r="J1933" s="9" t="str">
        <f t="shared" si="196"/>
        <v/>
      </c>
      <c r="K1933" s="11" t="str">
        <f t="shared" si="197"/>
        <v/>
      </c>
      <c r="L1933" s="11" t="str">
        <f t="shared" si="198"/>
        <v/>
      </c>
      <c r="M1933" s="11" t="str">
        <f>IF(A1933="","",VLOOKUP(E1933,index!$A$1:$B$6,2,0)*K1933*G1933)</f>
        <v/>
      </c>
      <c r="N1933" s="11" t="str">
        <f>IF(A1933="","",-PMT(G1933*VLOOKUP(E1933,index!$A$1:$B$6,2,0),C1933,F1933,0,0))</f>
        <v/>
      </c>
      <c r="O1933" s="11" t="str">
        <f t="shared" si="199"/>
        <v/>
      </c>
      <c r="P1933" s="11" t="str">
        <f t="shared" si="200"/>
        <v/>
      </c>
    </row>
    <row r="1934" spans="1:16" x14ac:dyDescent="0.25">
      <c r="A1934" s="9" t="str">
        <f>IF(A1933="","",IF(B1933&lt;C1933,A1933,IF(A1933=MAX('entry data'!$B$8:$B$507),"",A1933+1)))</f>
        <v/>
      </c>
      <c r="B1934" s="9" t="str">
        <f t="shared" si="195"/>
        <v/>
      </c>
      <c r="C1934" s="9" t="str">
        <f>IF(ISERROR(VLOOKUP(A1934,'entry data'!B:G,6,0)),"",VLOOKUP(A1934,'entry data'!B:G,6,0))</f>
        <v/>
      </c>
      <c r="D1934" s="9" t="str">
        <f>IF(ISERROR(VLOOKUP(A1934,'entry data'!B:C,2,0)),"",VLOOKUP(A1934,'entry data'!B:C,2,0))</f>
        <v/>
      </c>
      <c r="E1934" s="9" t="str">
        <f>IF(ISERROR(VLOOKUP(A1934,'entry data'!B:E,4,0)),"",VLOOKUP(A1934,'entry data'!B:E,4,0))</f>
        <v/>
      </c>
      <c r="F1934" s="11" t="str">
        <f>IF(A1934="","",IF(ISERROR(VLOOKUP(A1934,'entry data'!B:F,5,0)),"",VLOOKUP(A1934,'entry data'!B:F,5,0)))</f>
        <v/>
      </c>
      <c r="G1934" s="12" t="str">
        <f>IF(A1934="","",IF(ISERROR(VLOOKUP(A1934,'entry data'!B:I,8,0)),"",VLOOKUP(A1934,'entry data'!B:I,7,0)))</f>
        <v/>
      </c>
      <c r="H1934" s="13" t="str">
        <f>IF(A1934="","",IF(B1934=1,VLOOKUP(A1934,'entry data'!B:D,3,0),I1933))</f>
        <v/>
      </c>
      <c r="I1934" s="14" t="str">
        <f>IF(A1934="","",IF(E1934="weekly",7,IF(E1934="fortnightly",14,IF(E1934="monthly",DATE(IF(MONTH(H1934)=12,YEAR(H1934)+1,YEAR(H1934)),VLOOKUP(MONTH(H1934),index!$D$2:$G$13,2,0),DAY(H1934)),
IF(E1934="quarterly",DATE(IF(MONTH(H1934)&gt;=10,YEAR(H1934)+1,YEAR(H1934)),VLOOKUP(MONTH(H1934),index!$D$2:$G$13,3,0),DAY(H1934)),
IF(E1934="halfyearly",DATE(IF(MONTH(H1934)&gt;=7,YEAR(H1934)+1,YEAR(H1934)),VLOOKUP(MONTH(H1934),index!$D$2:$G$13,4,0),DAY(H1934)),
DATE(YEAR(H1934)+1,MONTH(H1934),DAY(H1934)))))-H1934))+H1934)</f>
        <v/>
      </c>
      <c r="J1934" s="9" t="str">
        <f t="shared" si="196"/>
        <v/>
      </c>
      <c r="K1934" s="11" t="str">
        <f t="shared" si="197"/>
        <v/>
      </c>
      <c r="L1934" s="11" t="str">
        <f t="shared" si="198"/>
        <v/>
      </c>
      <c r="M1934" s="11" t="str">
        <f>IF(A1934="","",VLOOKUP(E1934,index!$A$1:$B$6,2,0)*K1934*G1934)</f>
        <v/>
      </c>
      <c r="N1934" s="11" t="str">
        <f>IF(A1934="","",-PMT(G1934*VLOOKUP(E1934,index!$A$1:$B$6,2,0),C1934,F1934,0,0))</f>
        <v/>
      </c>
      <c r="O1934" s="11" t="str">
        <f t="shared" si="199"/>
        <v/>
      </c>
      <c r="P1934" s="11" t="str">
        <f t="shared" si="200"/>
        <v/>
      </c>
    </row>
    <row r="1935" spans="1:16" x14ac:dyDescent="0.25">
      <c r="A1935" s="9" t="str">
        <f>IF(A1934="","",IF(B1934&lt;C1934,A1934,IF(A1934=MAX('entry data'!$B$8:$B$507),"",A1934+1)))</f>
        <v/>
      </c>
      <c r="B1935" s="9" t="str">
        <f t="shared" si="195"/>
        <v/>
      </c>
      <c r="C1935" s="9" t="str">
        <f>IF(ISERROR(VLOOKUP(A1935,'entry data'!B:G,6,0)),"",VLOOKUP(A1935,'entry data'!B:G,6,0))</f>
        <v/>
      </c>
      <c r="D1935" s="9" t="str">
        <f>IF(ISERROR(VLOOKUP(A1935,'entry data'!B:C,2,0)),"",VLOOKUP(A1935,'entry data'!B:C,2,0))</f>
        <v/>
      </c>
      <c r="E1935" s="9" t="str">
        <f>IF(ISERROR(VLOOKUP(A1935,'entry data'!B:E,4,0)),"",VLOOKUP(A1935,'entry data'!B:E,4,0))</f>
        <v/>
      </c>
      <c r="F1935" s="11" t="str">
        <f>IF(A1935="","",IF(ISERROR(VLOOKUP(A1935,'entry data'!B:F,5,0)),"",VLOOKUP(A1935,'entry data'!B:F,5,0)))</f>
        <v/>
      </c>
      <c r="G1935" s="12" t="str">
        <f>IF(A1935="","",IF(ISERROR(VLOOKUP(A1935,'entry data'!B:I,8,0)),"",VLOOKUP(A1935,'entry data'!B:I,7,0)))</f>
        <v/>
      </c>
      <c r="H1935" s="13" t="str">
        <f>IF(A1935="","",IF(B1935=1,VLOOKUP(A1935,'entry data'!B:D,3,0),I1934))</f>
        <v/>
      </c>
      <c r="I1935" s="14" t="str">
        <f>IF(A1935="","",IF(E1935="weekly",7,IF(E1935="fortnightly",14,IF(E1935="monthly",DATE(IF(MONTH(H1935)=12,YEAR(H1935)+1,YEAR(H1935)),VLOOKUP(MONTH(H1935),index!$D$2:$G$13,2,0),DAY(H1935)),
IF(E1935="quarterly",DATE(IF(MONTH(H1935)&gt;=10,YEAR(H1935)+1,YEAR(H1935)),VLOOKUP(MONTH(H1935),index!$D$2:$G$13,3,0),DAY(H1935)),
IF(E1935="halfyearly",DATE(IF(MONTH(H1935)&gt;=7,YEAR(H1935)+1,YEAR(H1935)),VLOOKUP(MONTH(H1935),index!$D$2:$G$13,4,0),DAY(H1935)),
DATE(YEAR(H1935)+1,MONTH(H1935),DAY(H1935)))))-H1935))+H1935)</f>
        <v/>
      </c>
      <c r="J1935" s="9" t="str">
        <f t="shared" si="196"/>
        <v/>
      </c>
      <c r="K1935" s="11" t="str">
        <f t="shared" si="197"/>
        <v/>
      </c>
      <c r="L1935" s="11" t="str">
        <f t="shared" si="198"/>
        <v/>
      </c>
      <c r="M1935" s="11" t="str">
        <f>IF(A1935="","",VLOOKUP(E1935,index!$A$1:$B$6,2,0)*K1935*G1935)</f>
        <v/>
      </c>
      <c r="N1935" s="11" t="str">
        <f>IF(A1935="","",-PMT(G1935*VLOOKUP(E1935,index!$A$1:$B$6,2,0),C1935,F1935,0,0))</f>
        <v/>
      </c>
      <c r="O1935" s="11" t="str">
        <f t="shared" si="199"/>
        <v/>
      </c>
      <c r="P1935" s="11" t="str">
        <f t="shared" si="200"/>
        <v/>
      </c>
    </row>
    <row r="1936" spans="1:16" x14ac:dyDescent="0.25">
      <c r="A1936" s="9" t="str">
        <f>IF(A1935="","",IF(B1935&lt;C1935,A1935,IF(A1935=MAX('entry data'!$B$8:$B$507),"",A1935+1)))</f>
        <v/>
      </c>
      <c r="B1936" s="9" t="str">
        <f t="shared" si="195"/>
        <v/>
      </c>
      <c r="C1936" s="9" t="str">
        <f>IF(ISERROR(VLOOKUP(A1936,'entry data'!B:G,6,0)),"",VLOOKUP(A1936,'entry data'!B:G,6,0))</f>
        <v/>
      </c>
      <c r="D1936" s="9" t="str">
        <f>IF(ISERROR(VLOOKUP(A1936,'entry data'!B:C,2,0)),"",VLOOKUP(A1936,'entry data'!B:C,2,0))</f>
        <v/>
      </c>
      <c r="E1936" s="9" t="str">
        <f>IF(ISERROR(VLOOKUP(A1936,'entry data'!B:E,4,0)),"",VLOOKUP(A1936,'entry data'!B:E,4,0))</f>
        <v/>
      </c>
      <c r="F1936" s="11" t="str">
        <f>IF(A1936="","",IF(ISERROR(VLOOKUP(A1936,'entry data'!B:F,5,0)),"",VLOOKUP(A1936,'entry data'!B:F,5,0)))</f>
        <v/>
      </c>
      <c r="G1936" s="12" t="str">
        <f>IF(A1936="","",IF(ISERROR(VLOOKUP(A1936,'entry data'!B:I,8,0)),"",VLOOKUP(A1936,'entry data'!B:I,7,0)))</f>
        <v/>
      </c>
      <c r="H1936" s="13" t="str">
        <f>IF(A1936="","",IF(B1936=1,VLOOKUP(A1936,'entry data'!B:D,3,0),I1935))</f>
        <v/>
      </c>
      <c r="I1936" s="14" t="str">
        <f>IF(A1936="","",IF(E1936="weekly",7,IF(E1936="fortnightly",14,IF(E1936="monthly",DATE(IF(MONTH(H1936)=12,YEAR(H1936)+1,YEAR(H1936)),VLOOKUP(MONTH(H1936),index!$D$2:$G$13,2,0),DAY(H1936)),
IF(E1936="quarterly",DATE(IF(MONTH(H1936)&gt;=10,YEAR(H1936)+1,YEAR(H1936)),VLOOKUP(MONTH(H1936),index!$D$2:$G$13,3,0),DAY(H1936)),
IF(E1936="halfyearly",DATE(IF(MONTH(H1936)&gt;=7,YEAR(H1936)+1,YEAR(H1936)),VLOOKUP(MONTH(H1936),index!$D$2:$G$13,4,0),DAY(H1936)),
DATE(YEAR(H1936)+1,MONTH(H1936),DAY(H1936)))))-H1936))+H1936)</f>
        <v/>
      </c>
      <c r="J1936" s="9" t="str">
        <f t="shared" si="196"/>
        <v/>
      </c>
      <c r="K1936" s="11" t="str">
        <f t="shared" si="197"/>
        <v/>
      </c>
      <c r="L1936" s="11" t="str">
        <f t="shared" si="198"/>
        <v/>
      </c>
      <c r="M1936" s="11" t="str">
        <f>IF(A1936="","",VLOOKUP(E1936,index!$A$1:$B$6,2,0)*K1936*G1936)</f>
        <v/>
      </c>
      <c r="N1936" s="11" t="str">
        <f>IF(A1936="","",-PMT(G1936*VLOOKUP(E1936,index!$A$1:$B$6,2,0),C1936,F1936,0,0))</f>
        <v/>
      </c>
      <c r="O1936" s="11" t="str">
        <f t="shared" si="199"/>
        <v/>
      </c>
      <c r="P1936" s="11" t="str">
        <f t="shared" si="200"/>
        <v/>
      </c>
    </row>
    <row r="1937" spans="1:16" x14ac:dyDescent="0.25">
      <c r="A1937" s="9" t="str">
        <f>IF(A1936="","",IF(B1936&lt;C1936,A1936,IF(A1936=MAX('entry data'!$B$8:$B$507),"",A1936+1)))</f>
        <v/>
      </c>
      <c r="B1937" s="9" t="str">
        <f t="shared" si="195"/>
        <v/>
      </c>
      <c r="C1937" s="9" t="str">
        <f>IF(ISERROR(VLOOKUP(A1937,'entry data'!B:G,6,0)),"",VLOOKUP(A1937,'entry data'!B:G,6,0))</f>
        <v/>
      </c>
      <c r="D1937" s="9" t="str">
        <f>IF(ISERROR(VLOOKUP(A1937,'entry data'!B:C,2,0)),"",VLOOKUP(A1937,'entry data'!B:C,2,0))</f>
        <v/>
      </c>
      <c r="E1937" s="9" t="str">
        <f>IF(ISERROR(VLOOKUP(A1937,'entry data'!B:E,4,0)),"",VLOOKUP(A1937,'entry data'!B:E,4,0))</f>
        <v/>
      </c>
      <c r="F1937" s="11" t="str">
        <f>IF(A1937="","",IF(ISERROR(VLOOKUP(A1937,'entry data'!B:F,5,0)),"",VLOOKUP(A1937,'entry data'!B:F,5,0)))</f>
        <v/>
      </c>
      <c r="G1937" s="12" t="str">
        <f>IF(A1937="","",IF(ISERROR(VLOOKUP(A1937,'entry data'!B:I,8,0)),"",VLOOKUP(A1937,'entry data'!B:I,7,0)))</f>
        <v/>
      </c>
      <c r="H1937" s="13" t="str">
        <f>IF(A1937="","",IF(B1937=1,VLOOKUP(A1937,'entry data'!B:D,3,0),I1936))</f>
        <v/>
      </c>
      <c r="I1937" s="14" t="str">
        <f>IF(A1937="","",IF(E1937="weekly",7,IF(E1937="fortnightly",14,IF(E1937="monthly",DATE(IF(MONTH(H1937)=12,YEAR(H1937)+1,YEAR(H1937)),VLOOKUP(MONTH(H1937),index!$D$2:$G$13,2,0),DAY(H1937)),
IF(E1937="quarterly",DATE(IF(MONTH(H1937)&gt;=10,YEAR(H1937)+1,YEAR(H1937)),VLOOKUP(MONTH(H1937),index!$D$2:$G$13,3,0),DAY(H1937)),
IF(E1937="halfyearly",DATE(IF(MONTH(H1937)&gt;=7,YEAR(H1937)+1,YEAR(H1937)),VLOOKUP(MONTH(H1937),index!$D$2:$G$13,4,0),DAY(H1937)),
DATE(YEAR(H1937)+1,MONTH(H1937),DAY(H1937)))))-H1937))+H1937)</f>
        <v/>
      </c>
      <c r="J1937" s="9" t="str">
        <f t="shared" si="196"/>
        <v/>
      </c>
      <c r="K1937" s="11" t="str">
        <f t="shared" si="197"/>
        <v/>
      </c>
      <c r="L1937" s="11" t="str">
        <f t="shared" si="198"/>
        <v/>
      </c>
      <c r="M1937" s="11" t="str">
        <f>IF(A1937="","",VLOOKUP(E1937,index!$A$1:$B$6,2,0)*K1937*G1937)</f>
        <v/>
      </c>
      <c r="N1937" s="11" t="str">
        <f>IF(A1937="","",-PMT(G1937*VLOOKUP(E1937,index!$A$1:$B$6,2,0),C1937,F1937,0,0))</f>
        <v/>
      </c>
      <c r="O1937" s="11" t="str">
        <f t="shared" si="199"/>
        <v/>
      </c>
      <c r="P1937" s="11" t="str">
        <f t="shared" si="200"/>
        <v/>
      </c>
    </row>
    <row r="1938" spans="1:16" x14ac:dyDescent="0.25">
      <c r="A1938" s="9" t="str">
        <f>IF(A1937="","",IF(B1937&lt;C1937,A1937,IF(A1937=MAX('entry data'!$B$8:$B$507),"",A1937+1)))</f>
        <v/>
      </c>
      <c r="B1938" s="9" t="str">
        <f t="shared" si="195"/>
        <v/>
      </c>
      <c r="C1938" s="9" t="str">
        <f>IF(ISERROR(VLOOKUP(A1938,'entry data'!B:G,6,0)),"",VLOOKUP(A1938,'entry data'!B:G,6,0))</f>
        <v/>
      </c>
      <c r="D1938" s="9" t="str">
        <f>IF(ISERROR(VLOOKUP(A1938,'entry data'!B:C,2,0)),"",VLOOKUP(A1938,'entry data'!B:C,2,0))</f>
        <v/>
      </c>
      <c r="E1938" s="9" t="str">
        <f>IF(ISERROR(VLOOKUP(A1938,'entry data'!B:E,4,0)),"",VLOOKUP(A1938,'entry data'!B:E,4,0))</f>
        <v/>
      </c>
      <c r="F1938" s="11" t="str">
        <f>IF(A1938="","",IF(ISERROR(VLOOKUP(A1938,'entry data'!B:F,5,0)),"",VLOOKUP(A1938,'entry data'!B:F,5,0)))</f>
        <v/>
      </c>
      <c r="G1938" s="12" t="str">
        <f>IF(A1938="","",IF(ISERROR(VLOOKUP(A1938,'entry data'!B:I,8,0)),"",VLOOKUP(A1938,'entry data'!B:I,7,0)))</f>
        <v/>
      </c>
      <c r="H1938" s="13" t="str">
        <f>IF(A1938="","",IF(B1938=1,VLOOKUP(A1938,'entry data'!B:D,3,0),I1937))</f>
        <v/>
      </c>
      <c r="I1938" s="14" t="str">
        <f>IF(A1938="","",IF(E1938="weekly",7,IF(E1938="fortnightly",14,IF(E1938="monthly",DATE(IF(MONTH(H1938)=12,YEAR(H1938)+1,YEAR(H1938)),VLOOKUP(MONTH(H1938),index!$D$2:$G$13,2,0),DAY(H1938)),
IF(E1938="quarterly",DATE(IF(MONTH(H1938)&gt;=10,YEAR(H1938)+1,YEAR(H1938)),VLOOKUP(MONTH(H1938),index!$D$2:$G$13,3,0),DAY(H1938)),
IF(E1938="halfyearly",DATE(IF(MONTH(H1938)&gt;=7,YEAR(H1938)+1,YEAR(H1938)),VLOOKUP(MONTH(H1938),index!$D$2:$G$13,4,0),DAY(H1938)),
DATE(YEAR(H1938)+1,MONTH(H1938),DAY(H1938)))))-H1938))+H1938)</f>
        <v/>
      </c>
      <c r="J1938" s="9" t="str">
        <f t="shared" si="196"/>
        <v/>
      </c>
      <c r="K1938" s="11" t="str">
        <f t="shared" si="197"/>
        <v/>
      </c>
      <c r="L1938" s="11" t="str">
        <f t="shared" si="198"/>
        <v/>
      </c>
      <c r="M1938" s="11" t="str">
        <f>IF(A1938="","",VLOOKUP(E1938,index!$A$1:$B$6,2,0)*K1938*G1938)</f>
        <v/>
      </c>
      <c r="N1938" s="11" t="str">
        <f>IF(A1938="","",-PMT(G1938*VLOOKUP(E1938,index!$A$1:$B$6,2,0),C1938,F1938,0,0))</f>
        <v/>
      </c>
      <c r="O1938" s="11" t="str">
        <f t="shared" si="199"/>
        <v/>
      </c>
      <c r="P1938" s="11" t="str">
        <f t="shared" si="200"/>
        <v/>
      </c>
    </row>
    <row r="1939" spans="1:16" x14ac:dyDescent="0.25">
      <c r="A1939" s="9" t="str">
        <f>IF(A1938="","",IF(B1938&lt;C1938,A1938,IF(A1938=MAX('entry data'!$B$8:$B$507),"",A1938+1)))</f>
        <v/>
      </c>
      <c r="B1939" s="9" t="str">
        <f t="shared" si="195"/>
        <v/>
      </c>
      <c r="C1939" s="9" t="str">
        <f>IF(ISERROR(VLOOKUP(A1939,'entry data'!B:G,6,0)),"",VLOOKUP(A1939,'entry data'!B:G,6,0))</f>
        <v/>
      </c>
      <c r="D1939" s="9" t="str">
        <f>IF(ISERROR(VLOOKUP(A1939,'entry data'!B:C,2,0)),"",VLOOKUP(A1939,'entry data'!B:C,2,0))</f>
        <v/>
      </c>
      <c r="E1939" s="9" t="str">
        <f>IF(ISERROR(VLOOKUP(A1939,'entry data'!B:E,4,0)),"",VLOOKUP(A1939,'entry data'!B:E,4,0))</f>
        <v/>
      </c>
      <c r="F1939" s="11" t="str">
        <f>IF(A1939="","",IF(ISERROR(VLOOKUP(A1939,'entry data'!B:F,5,0)),"",VLOOKUP(A1939,'entry data'!B:F,5,0)))</f>
        <v/>
      </c>
      <c r="G1939" s="12" t="str">
        <f>IF(A1939="","",IF(ISERROR(VLOOKUP(A1939,'entry data'!B:I,8,0)),"",VLOOKUP(A1939,'entry data'!B:I,7,0)))</f>
        <v/>
      </c>
      <c r="H1939" s="13" t="str">
        <f>IF(A1939="","",IF(B1939=1,VLOOKUP(A1939,'entry data'!B:D,3,0),I1938))</f>
        <v/>
      </c>
      <c r="I1939" s="14" t="str">
        <f>IF(A1939="","",IF(E1939="weekly",7,IF(E1939="fortnightly",14,IF(E1939="monthly",DATE(IF(MONTH(H1939)=12,YEAR(H1939)+1,YEAR(H1939)),VLOOKUP(MONTH(H1939),index!$D$2:$G$13,2,0),DAY(H1939)),
IF(E1939="quarterly",DATE(IF(MONTH(H1939)&gt;=10,YEAR(H1939)+1,YEAR(H1939)),VLOOKUP(MONTH(H1939),index!$D$2:$G$13,3,0),DAY(H1939)),
IF(E1939="halfyearly",DATE(IF(MONTH(H1939)&gt;=7,YEAR(H1939)+1,YEAR(H1939)),VLOOKUP(MONTH(H1939),index!$D$2:$G$13,4,0),DAY(H1939)),
DATE(YEAR(H1939)+1,MONTH(H1939),DAY(H1939)))))-H1939))+H1939)</f>
        <v/>
      </c>
      <c r="J1939" s="9" t="str">
        <f t="shared" si="196"/>
        <v/>
      </c>
      <c r="K1939" s="11" t="str">
        <f t="shared" si="197"/>
        <v/>
      </c>
      <c r="L1939" s="11" t="str">
        <f t="shared" si="198"/>
        <v/>
      </c>
      <c r="M1939" s="11" t="str">
        <f>IF(A1939="","",VLOOKUP(E1939,index!$A$1:$B$6,2,0)*K1939*G1939)</f>
        <v/>
      </c>
      <c r="N1939" s="11" t="str">
        <f>IF(A1939="","",-PMT(G1939*VLOOKUP(E1939,index!$A$1:$B$6,2,0),C1939,F1939,0,0))</f>
        <v/>
      </c>
      <c r="O1939" s="11" t="str">
        <f t="shared" si="199"/>
        <v/>
      </c>
      <c r="P1939" s="11" t="str">
        <f t="shared" si="200"/>
        <v/>
      </c>
    </row>
    <row r="1940" spans="1:16" x14ac:dyDescent="0.25">
      <c r="A1940" s="9" t="str">
        <f>IF(A1939="","",IF(B1939&lt;C1939,A1939,IF(A1939=MAX('entry data'!$B$8:$B$507),"",A1939+1)))</f>
        <v/>
      </c>
      <c r="B1940" s="9" t="str">
        <f t="shared" si="195"/>
        <v/>
      </c>
      <c r="C1940" s="9" t="str">
        <f>IF(ISERROR(VLOOKUP(A1940,'entry data'!B:G,6,0)),"",VLOOKUP(A1940,'entry data'!B:G,6,0))</f>
        <v/>
      </c>
      <c r="D1940" s="9" t="str">
        <f>IF(ISERROR(VLOOKUP(A1940,'entry data'!B:C,2,0)),"",VLOOKUP(A1940,'entry data'!B:C,2,0))</f>
        <v/>
      </c>
      <c r="E1940" s="9" t="str">
        <f>IF(ISERROR(VLOOKUP(A1940,'entry data'!B:E,4,0)),"",VLOOKUP(A1940,'entry data'!B:E,4,0))</f>
        <v/>
      </c>
      <c r="F1940" s="11" t="str">
        <f>IF(A1940="","",IF(ISERROR(VLOOKUP(A1940,'entry data'!B:F,5,0)),"",VLOOKUP(A1940,'entry data'!B:F,5,0)))</f>
        <v/>
      </c>
      <c r="G1940" s="12" t="str">
        <f>IF(A1940="","",IF(ISERROR(VLOOKUP(A1940,'entry data'!B:I,8,0)),"",VLOOKUP(A1940,'entry data'!B:I,7,0)))</f>
        <v/>
      </c>
      <c r="H1940" s="13" t="str">
        <f>IF(A1940="","",IF(B1940=1,VLOOKUP(A1940,'entry data'!B:D,3,0),I1939))</f>
        <v/>
      </c>
      <c r="I1940" s="14" t="str">
        <f>IF(A1940="","",IF(E1940="weekly",7,IF(E1940="fortnightly",14,IF(E1940="monthly",DATE(IF(MONTH(H1940)=12,YEAR(H1940)+1,YEAR(H1940)),VLOOKUP(MONTH(H1940),index!$D$2:$G$13,2,0),DAY(H1940)),
IF(E1940="quarterly",DATE(IF(MONTH(H1940)&gt;=10,YEAR(H1940)+1,YEAR(H1940)),VLOOKUP(MONTH(H1940),index!$D$2:$G$13,3,0),DAY(H1940)),
IF(E1940="halfyearly",DATE(IF(MONTH(H1940)&gt;=7,YEAR(H1940)+1,YEAR(H1940)),VLOOKUP(MONTH(H1940),index!$D$2:$G$13,4,0),DAY(H1940)),
DATE(YEAR(H1940)+1,MONTH(H1940),DAY(H1940)))))-H1940))+H1940)</f>
        <v/>
      </c>
      <c r="J1940" s="9" t="str">
        <f t="shared" si="196"/>
        <v/>
      </c>
      <c r="K1940" s="11" t="str">
        <f t="shared" si="197"/>
        <v/>
      </c>
      <c r="L1940" s="11" t="str">
        <f t="shared" si="198"/>
        <v/>
      </c>
      <c r="M1940" s="11" t="str">
        <f>IF(A1940="","",VLOOKUP(E1940,index!$A$1:$B$6,2,0)*K1940*G1940)</f>
        <v/>
      </c>
      <c r="N1940" s="11" t="str">
        <f>IF(A1940="","",-PMT(G1940*VLOOKUP(E1940,index!$A$1:$B$6,2,0),C1940,F1940,0,0))</f>
        <v/>
      </c>
      <c r="O1940" s="11" t="str">
        <f t="shared" si="199"/>
        <v/>
      </c>
      <c r="P1940" s="11" t="str">
        <f t="shared" si="200"/>
        <v/>
      </c>
    </row>
    <row r="1941" spans="1:16" x14ac:dyDescent="0.25">
      <c r="A1941" s="9" t="str">
        <f>IF(A1940="","",IF(B1940&lt;C1940,A1940,IF(A1940=MAX('entry data'!$B$8:$B$507),"",A1940+1)))</f>
        <v/>
      </c>
      <c r="B1941" s="9" t="str">
        <f t="shared" si="195"/>
        <v/>
      </c>
      <c r="C1941" s="9" t="str">
        <f>IF(ISERROR(VLOOKUP(A1941,'entry data'!B:G,6,0)),"",VLOOKUP(A1941,'entry data'!B:G,6,0))</f>
        <v/>
      </c>
      <c r="D1941" s="9" t="str">
        <f>IF(ISERROR(VLOOKUP(A1941,'entry data'!B:C,2,0)),"",VLOOKUP(A1941,'entry data'!B:C,2,0))</f>
        <v/>
      </c>
      <c r="E1941" s="9" t="str">
        <f>IF(ISERROR(VLOOKUP(A1941,'entry data'!B:E,4,0)),"",VLOOKUP(A1941,'entry data'!B:E,4,0))</f>
        <v/>
      </c>
      <c r="F1941" s="11" t="str">
        <f>IF(A1941="","",IF(ISERROR(VLOOKUP(A1941,'entry data'!B:F,5,0)),"",VLOOKUP(A1941,'entry data'!B:F,5,0)))</f>
        <v/>
      </c>
      <c r="G1941" s="12" t="str">
        <f>IF(A1941="","",IF(ISERROR(VLOOKUP(A1941,'entry data'!B:I,8,0)),"",VLOOKUP(A1941,'entry data'!B:I,7,0)))</f>
        <v/>
      </c>
      <c r="H1941" s="13" t="str">
        <f>IF(A1941="","",IF(B1941=1,VLOOKUP(A1941,'entry data'!B:D,3,0),I1940))</f>
        <v/>
      </c>
      <c r="I1941" s="14" t="str">
        <f>IF(A1941="","",IF(E1941="weekly",7,IF(E1941="fortnightly",14,IF(E1941="monthly",DATE(IF(MONTH(H1941)=12,YEAR(H1941)+1,YEAR(H1941)),VLOOKUP(MONTH(H1941),index!$D$2:$G$13,2,0),DAY(H1941)),
IF(E1941="quarterly",DATE(IF(MONTH(H1941)&gt;=10,YEAR(H1941)+1,YEAR(H1941)),VLOOKUP(MONTH(H1941),index!$D$2:$G$13,3,0),DAY(H1941)),
IF(E1941="halfyearly",DATE(IF(MONTH(H1941)&gt;=7,YEAR(H1941)+1,YEAR(H1941)),VLOOKUP(MONTH(H1941),index!$D$2:$G$13,4,0),DAY(H1941)),
DATE(YEAR(H1941)+1,MONTH(H1941),DAY(H1941)))))-H1941))+H1941)</f>
        <v/>
      </c>
      <c r="J1941" s="9" t="str">
        <f t="shared" si="196"/>
        <v/>
      </c>
      <c r="K1941" s="11" t="str">
        <f t="shared" si="197"/>
        <v/>
      </c>
      <c r="L1941" s="11" t="str">
        <f t="shared" si="198"/>
        <v/>
      </c>
      <c r="M1941" s="11" t="str">
        <f>IF(A1941="","",VLOOKUP(E1941,index!$A$1:$B$6,2,0)*K1941*G1941)</f>
        <v/>
      </c>
      <c r="N1941" s="11" t="str">
        <f>IF(A1941="","",-PMT(G1941*VLOOKUP(E1941,index!$A$1:$B$6,2,0),C1941,F1941,0,0))</f>
        <v/>
      </c>
      <c r="O1941" s="11" t="str">
        <f t="shared" si="199"/>
        <v/>
      </c>
      <c r="P1941" s="11" t="str">
        <f t="shared" si="200"/>
        <v/>
      </c>
    </row>
    <row r="1942" spans="1:16" x14ac:dyDescent="0.25">
      <c r="A1942" s="9" t="str">
        <f>IF(A1941="","",IF(B1941&lt;C1941,A1941,IF(A1941=MAX('entry data'!$B$8:$B$507),"",A1941+1)))</f>
        <v/>
      </c>
      <c r="B1942" s="9" t="str">
        <f t="shared" si="195"/>
        <v/>
      </c>
      <c r="C1942" s="9" t="str">
        <f>IF(ISERROR(VLOOKUP(A1942,'entry data'!B:G,6,0)),"",VLOOKUP(A1942,'entry data'!B:G,6,0))</f>
        <v/>
      </c>
      <c r="D1942" s="9" t="str">
        <f>IF(ISERROR(VLOOKUP(A1942,'entry data'!B:C,2,0)),"",VLOOKUP(A1942,'entry data'!B:C,2,0))</f>
        <v/>
      </c>
      <c r="E1942" s="9" t="str">
        <f>IF(ISERROR(VLOOKUP(A1942,'entry data'!B:E,4,0)),"",VLOOKUP(A1942,'entry data'!B:E,4,0))</f>
        <v/>
      </c>
      <c r="F1942" s="11" t="str">
        <f>IF(A1942="","",IF(ISERROR(VLOOKUP(A1942,'entry data'!B:F,5,0)),"",VLOOKUP(A1942,'entry data'!B:F,5,0)))</f>
        <v/>
      </c>
      <c r="G1942" s="12" t="str">
        <f>IF(A1942="","",IF(ISERROR(VLOOKUP(A1942,'entry data'!B:I,8,0)),"",VLOOKUP(A1942,'entry data'!B:I,7,0)))</f>
        <v/>
      </c>
      <c r="H1942" s="13" t="str">
        <f>IF(A1942="","",IF(B1942=1,VLOOKUP(A1942,'entry data'!B:D,3,0),I1941))</f>
        <v/>
      </c>
      <c r="I1942" s="14" t="str">
        <f>IF(A1942="","",IF(E1942="weekly",7,IF(E1942="fortnightly",14,IF(E1942="monthly",DATE(IF(MONTH(H1942)=12,YEAR(H1942)+1,YEAR(H1942)),VLOOKUP(MONTH(H1942),index!$D$2:$G$13,2,0),DAY(H1942)),
IF(E1942="quarterly",DATE(IF(MONTH(H1942)&gt;=10,YEAR(H1942)+1,YEAR(H1942)),VLOOKUP(MONTH(H1942),index!$D$2:$G$13,3,0),DAY(H1942)),
IF(E1942="halfyearly",DATE(IF(MONTH(H1942)&gt;=7,YEAR(H1942)+1,YEAR(H1942)),VLOOKUP(MONTH(H1942),index!$D$2:$G$13,4,0),DAY(H1942)),
DATE(YEAR(H1942)+1,MONTH(H1942),DAY(H1942)))))-H1942))+H1942)</f>
        <v/>
      </c>
      <c r="J1942" s="9" t="str">
        <f t="shared" si="196"/>
        <v/>
      </c>
      <c r="K1942" s="11" t="str">
        <f t="shared" si="197"/>
        <v/>
      </c>
      <c r="L1942" s="11" t="str">
        <f t="shared" si="198"/>
        <v/>
      </c>
      <c r="M1942" s="11" t="str">
        <f>IF(A1942="","",VLOOKUP(E1942,index!$A$1:$B$6,2,0)*K1942*G1942)</f>
        <v/>
      </c>
      <c r="N1942" s="11" t="str">
        <f>IF(A1942="","",-PMT(G1942*VLOOKUP(E1942,index!$A$1:$B$6,2,0),C1942,F1942,0,0))</f>
        <v/>
      </c>
      <c r="O1942" s="11" t="str">
        <f t="shared" si="199"/>
        <v/>
      </c>
      <c r="P1942" s="11" t="str">
        <f t="shared" si="200"/>
        <v/>
      </c>
    </row>
    <row r="1943" spans="1:16" x14ac:dyDescent="0.25">
      <c r="A1943" s="9" t="str">
        <f>IF(A1942="","",IF(B1942&lt;C1942,A1942,IF(A1942=MAX('entry data'!$B$8:$B$507),"",A1942+1)))</f>
        <v/>
      </c>
      <c r="B1943" s="9" t="str">
        <f t="shared" ref="B1943:B2006" si="201">IF(A1943="","",IF(B1942=C1942,1,B1942+1))</f>
        <v/>
      </c>
      <c r="C1943" s="9" t="str">
        <f>IF(ISERROR(VLOOKUP(A1943,'entry data'!B:G,6,0)),"",VLOOKUP(A1943,'entry data'!B:G,6,0))</f>
        <v/>
      </c>
      <c r="D1943" s="9" t="str">
        <f>IF(ISERROR(VLOOKUP(A1943,'entry data'!B:C,2,0)),"",VLOOKUP(A1943,'entry data'!B:C,2,0))</f>
        <v/>
      </c>
      <c r="E1943" s="9" t="str">
        <f>IF(ISERROR(VLOOKUP(A1943,'entry data'!B:E,4,0)),"",VLOOKUP(A1943,'entry data'!B:E,4,0))</f>
        <v/>
      </c>
      <c r="F1943" s="11" t="str">
        <f>IF(A1943="","",IF(ISERROR(VLOOKUP(A1943,'entry data'!B:F,5,0)),"",VLOOKUP(A1943,'entry data'!B:F,5,0)))</f>
        <v/>
      </c>
      <c r="G1943" s="12" t="str">
        <f>IF(A1943="","",IF(ISERROR(VLOOKUP(A1943,'entry data'!B:I,8,0)),"",VLOOKUP(A1943,'entry data'!B:I,7,0)))</f>
        <v/>
      </c>
      <c r="H1943" s="13" t="str">
        <f>IF(A1943="","",IF(B1943=1,VLOOKUP(A1943,'entry data'!B:D,3,0),I1942))</f>
        <v/>
      </c>
      <c r="I1943" s="14" t="str">
        <f>IF(A1943="","",IF(E1943="weekly",7,IF(E1943="fortnightly",14,IF(E1943="monthly",DATE(IF(MONTH(H1943)=12,YEAR(H1943)+1,YEAR(H1943)),VLOOKUP(MONTH(H1943),index!$D$2:$G$13,2,0),DAY(H1943)),
IF(E1943="quarterly",DATE(IF(MONTH(H1943)&gt;=10,YEAR(H1943)+1,YEAR(H1943)),VLOOKUP(MONTH(H1943),index!$D$2:$G$13,3,0),DAY(H1943)),
IF(E1943="halfyearly",DATE(IF(MONTH(H1943)&gt;=7,YEAR(H1943)+1,YEAR(H1943)),VLOOKUP(MONTH(H1943),index!$D$2:$G$13,4,0),DAY(H1943)),
DATE(YEAR(H1943)+1,MONTH(H1943),DAY(H1943)))))-H1943))+H1943)</f>
        <v/>
      </c>
      <c r="J1943" s="9" t="str">
        <f t="shared" ref="J1943:J2006" si="202">IF(A1943="","",IF(MONTH(I1943)&lt;10,YEAR(I1943)&amp;"-0"&amp;MONTH(I1943),YEAR(I1943)&amp;"-"&amp;MONTH(I1943)))</f>
        <v/>
      </c>
      <c r="K1943" s="11" t="str">
        <f t="shared" ref="K1943:K2006" si="203">IF(A1943="","",IF(B1943=1,F1943,O1942))</f>
        <v/>
      </c>
      <c r="L1943" s="11" t="str">
        <f t="shared" ref="L1943:L2006" si="204">IF(A1943="","",N1943-M1943)</f>
        <v/>
      </c>
      <c r="M1943" s="11" t="str">
        <f>IF(A1943="","",VLOOKUP(E1943,index!$A$1:$B$6,2,0)*K1943*G1943)</f>
        <v/>
      </c>
      <c r="N1943" s="11" t="str">
        <f>IF(A1943="","",-PMT(G1943*VLOOKUP(E1943,index!$A$1:$B$6,2,0),C1943,F1943,0,0))</f>
        <v/>
      </c>
      <c r="O1943" s="11" t="str">
        <f t="shared" ref="O1943:O2006" si="205">IF(A1943="","",K1943-L1943)</f>
        <v/>
      </c>
      <c r="P1943" s="11" t="str">
        <f t="shared" si="200"/>
        <v/>
      </c>
    </row>
    <row r="1944" spans="1:16" x14ac:dyDescent="0.25">
      <c r="A1944" s="9" t="str">
        <f>IF(A1943="","",IF(B1943&lt;C1943,A1943,IF(A1943=MAX('entry data'!$B$8:$B$507),"",A1943+1)))</f>
        <v/>
      </c>
      <c r="B1944" s="9" t="str">
        <f t="shared" si="201"/>
        <v/>
      </c>
      <c r="C1944" s="9" t="str">
        <f>IF(ISERROR(VLOOKUP(A1944,'entry data'!B:G,6,0)),"",VLOOKUP(A1944,'entry data'!B:G,6,0))</f>
        <v/>
      </c>
      <c r="D1944" s="9" t="str">
        <f>IF(ISERROR(VLOOKUP(A1944,'entry data'!B:C,2,0)),"",VLOOKUP(A1944,'entry data'!B:C,2,0))</f>
        <v/>
      </c>
      <c r="E1944" s="9" t="str">
        <f>IF(ISERROR(VLOOKUP(A1944,'entry data'!B:E,4,0)),"",VLOOKUP(A1944,'entry data'!B:E,4,0))</f>
        <v/>
      </c>
      <c r="F1944" s="11" t="str">
        <f>IF(A1944="","",IF(ISERROR(VLOOKUP(A1944,'entry data'!B:F,5,0)),"",VLOOKUP(A1944,'entry data'!B:F,5,0)))</f>
        <v/>
      </c>
      <c r="G1944" s="12" t="str">
        <f>IF(A1944="","",IF(ISERROR(VLOOKUP(A1944,'entry data'!B:I,8,0)),"",VLOOKUP(A1944,'entry data'!B:I,7,0)))</f>
        <v/>
      </c>
      <c r="H1944" s="13" t="str">
        <f>IF(A1944="","",IF(B1944=1,VLOOKUP(A1944,'entry data'!B:D,3,0),I1943))</f>
        <v/>
      </c>
      <c r="I1944" s="14" t="str">
        <f>IF(A1944="","",IF(E1944="weekly",7,IF(E1944="fortnightly",14,IF(E1944="monthly",DATE(IF(MONTH(H1944)=12,YEAR(H1944)+1,YEAR(H1944)),VLOOKUP(MONTH(H1944),index!$D$2:$G$13,2,0),DAY(H1944)),
IF(E1944="quarterly",DATE(IF(MONTH(H1944)&gt;=10,YEAR(H1944)+1,YEAR(H1944)),VLOOKUP(MONTH(H1944),index!$D$2:$G$13,3,0),DAY(H1944)),
IF(E1944="halfyearly",DATE(IF(MONTH(H1944)&gt;=7,YEAR(H1944)+1,YEAR(H1944)),VLOOKUP(MONTH(H1944),index!$D$2:$G$13,4,0),DAY(H1944)),
DATE(YEAR(H1944)+1,MONTH(H1944),DAY(H1944)))))-H1944))+H1944)</f>
        <v/>
      </c>
      <c r="J1944" s="9" t="str">
        <f t="shared" si="202"/>
        <v/>
      </c>
      <c r="K1944" s="11" t="str">
        <f t="shared" si="203"/>
        <v/>
      </c>
      <c r="L1944" s="11" t="str">
        <f t="shared" si="204"/>
        <v/>
      </c>
      <c r="M1944" s="11" t="str">
        <f>IF(A1944="","",VLOOKUP(E1944,index!$A$1:$B$6,2,0)*K1944*G1944)</f>
        <v/>
      </c>
      <c r="N1944" s="11" t="str">
        <f>IF(A1944="","",-PMT(G1944*VLOOKUP(E1944,index!$A$1:$B$6,2,0),C1944,F1944,0,0))</f>
        <v/>
      </c>
      <c r="O1944" s="11" t="str">
        <f t="shared" si="205"/>
        <v/>
      </c>
      <c r="P1944" s="11" t="str">
        <f t="shared" si="200"/>
        <v/>
      </c>
    </row>
    <row r="1945" spans="1:16" x14ac:dyDescent="0.25">
      <c r="A1945" s="9" t="str">
        <f>IF(A1944="","",IF(B1944&lt;C1944,A1944,IF(A1944=MAX('entry data'!$B$8:$B$507),"",A1944+1)))</f>
        <v/>
      </c>
      <c r="B1945" s="9" t="str">
        <f t="shared" si="201"/>
        <v/>
      </c>
      <c r="C1945" s="9" t="str">
        <f>IF(ISERROR(VLOOKUP(A1945,'entry data'!B:G,6,0)),"",VLOOKUP(A1945,'entry data'!B:G,6,0))</f>
        <v/>
      </c>
      <c r="D1945" s="9" t="str">
        <f>IF(ISERROR(VLOOKUP(A1945,'entry data'!B:C,2,0)),"",VLOOKUP(A1945,'entry data'!B:C,2,0))</f>
        <v/>
      </c>
      <c r="E1945" s="9" t="str">
        <f>IF(ISERROR(VLOOKUP(A1945,'entry data'!B:E,4,0)),"",VLOOKUP(A1945,'entry data'!B:E,4,0))</f>
        <v/>
      </c>
      <c r="F1945" s="11" t="str">
        <f>IF(A1945="","",IF(ISERROR(VLOOKUP(A1945,'entry data'!B:F,5,0)),"",VLOOKUP(A1945,'entry data'!B:F,5,0)))</f>
        <v/>
      </c>
      <c r="G1945" s="12" t="str">
        <f>IF(A1945="","",IF(ISERROR(VLOOKUP(A1945,'entry data'!B:I,8,0)),"",VLOOKUP(A1945,'entry data'!B:I,7,0)))</f>
        <v/>
      </c>
      <c r="H1945" s="13" t="str">
        <f>IF(A1945="","",IF(B1945=1,VLOOKUP(A1945,'entry data'!B:D,3,0),I1944))</f>
        <v/>
      </c>
      <c r="I1945" s="14" t="str">
        <f>IF(A1945="","",IF(E1945="weekly",7,IF(E1945="fortnightly",14,IF(E1945="monthly",DATE(IF(MONTH(H1945)=12,YEAR(H1945)+1,YEAR(H1945)),VLOOKUP(MONTH(H1945),index!$D$2:$G$13,2,0),DAY(H1945)),
IF(E1945="quarterly",DATE(IF(MONTH(H1945)&gt;=10,YEAR(H1945)+1,YEAR(H1945)),VLOOKUP(MONTH(H1945),index!$D$2:$G$13,3,0),DAY(H1945)),
IF(E1945="halfyearly",DATE(IF(MONTH(H1945)&gt;=7,YEAR(H1945)+1,YEAR(H1945)),VLOOKUP(MONTH(H1945),index!$D$2:$G$13,4,0),DAY(H1945)),
DATE(YEAR(H1945)+1,MONTH(H1945),DAY(H1945)))))-H1945))+H1945)</f>
        <v/>
      </c>
      <c r="J1945" s="9" t="str">
        <f t="shared" si="202"/>
        <v/>
      </c>
      <c r="K1945" s="11" t="str">
        <f t="shared" si="203"/>
        <v/>
      </c>
      <c r="L1945" s="11" t="str">
        <f t="shared" si="204"/>
        <v/>
      </c>
      <c r="M1945" s="11" t="str">
        <f>IF(A1945="","",VLOOKUP(E1945,index!$A$1:$B$6,2,0)*K1945*G1945)</f>
        <v/>
      </c>
      <c r="N1945" s="11" t="str">
        <f>IF(A1945="","",-PMT(G1945*VLOOKUP(E1945,index!$A$1:$B$6,2,0),C1945,F1945,0,0))</f>
        <v/>
      </c>
      <c r="O1945" s="11" t="str">
        <f t="shared" si="205"/>
        <v/>
      </c>
      <c r="P1945" s="11" t="str">
        <f t="shared" si="200"/>
        <v/>
      </c>
    </row>
    <row r="1946" spans="1:16" x14ac:dyDescent="0.25">
      <c r="A1946" s="9" t="str">
        <f>IF(A1945="","",IF(B1945&lt;C1945,A1945,IF(A1945=MAX('entry data'!$B$8:$B$507),"",A1945+1)))</f>
        <v/>
      </c>
      <c r="B1946" s="9" t="str">
        <f t="shared" si="201"/>
        <v/>
      </c>
      <c r="C1946" s="9" t="str">
        <f>IF(ISERROR(VLOOKUP(A1946,'entry data'!B:G,6,0)),"",VLOOKUP(A1946,'entry data'!B:G,6,0))</f>
        <v/>
      </c>
      <c r="D1946" s="9" t="str">
        <f>IF(ISERROR(VLOOKUP(A1946,'entry data'!B:C,2,0)),"",VLOOKUP(A1946,'entry data'!B:C,2,0))</f>
        <v/>
      </c>
      <c r="E1946" s="9" t="str">
        <f>IF(ISERROR(VLOOKUP(A1946,'entry data'!B:E,4,0)),"",VLOOKUP(A1946,'entry data'!B:E,4,0))</f>
        <v/>
      </c>
      <c r="F1946" s="11" t="str">
        <f>IF(A1946="","",IF(ISERROR(VLOOKUP(A1946,'entry data'!B:F,5,0)),"",VLOOKUP(A1946,'entry data'!B:F,5,0)))</f>
        <v/>
      </c>
      <c r="G1946" s="12" t="str">
        <f>IF(A1946="","",IF(ISERROR(VLOOKUP(A1946,'entry data'!B:I,8,0)),"",VLOOKUP(A1946,'entry data'!B:I,7,0)))</f>
        <v/>
      </c>
      <c r="H1946" s="13" t="str">
        <f>IF(A1946="","",IF(B1946=1,VLOOKUP(A1946,'entry data'!B:D,3,0),I1945))</f>
        <v/>
      </c>
      <c r="I1946" s="14" t="str">
        <f>IF(A1946="","",IF(E1946="weekly",7,IF(E1946="fortnightly",14,IF(E1946="monthly",DATE(IF(MONTH(H1946)=12,YEAR(H1946)+1,YEAR(H1946)),VLOOKUP(MONTH(H1946),index!$D$2:$G$13,2,0),DAY(H1946)),
IF(E1946="quarterly",DATE(IF(MONTH(H1946)&gt;=10,YEAR(H1946)+1,YEAR(H1946)),VLOOKUP(MONTH(H1946),index!$D$2:$G$13,3,0),DAY(H1946)),
IF(E1946="halfyearly",DATE(IF(MONTH(H1946)&gt;=7,YEAR(H1946)+1,YEAR(H1946)),VLOOKUP(MONTH(H1946),index!$D$2:$G$13,4,0),DAY(H1946)),
DATE(YEAR(H1946)+1,MONTH(H1946),DAY(H1946)))))-H1946))+H1946)</f>
        <v/>
      </c>
      <c r="J1946" s="9" t="str">
        <f t="shared" si="202"/>
        <v/>
      </c>
      <c r="K1946" s="11" t="str">
        <f t="shared" si="203"/>
        <v/>
      </c>
      <c r="L1946" s="11" t="str">
        <f t="shared" si="204"/>
        <v/>
      </c>
      <c r="M1946" s="11" t="str">
        <f>IF(A1946="","",VLOOKUP(E1946,index!$A$1:$B$6,2,0)*K1946*G1946)</f>
        <v/>
      </c>
      <c r="N1946" s="11" t="str">
        <f>IF(A1946="","",-PMT(G1946*VLOOKUP(E1946,index!$A$1:$B$6,2,0),C1946,F1946,0,0))</f>
        <v/>
      </c>
      <c r="O1946" s="11" t="str">
        <f t="shared" si="205"/>
        <v/>
      </c>
      <c r="P1946" s="11" t="str">
        <f t="shared" si="200"/>
        <v/>
      </c>
    </row>
    <row r="1947" spans="1:16" x14ac:dyDescent="0.25">
      <c r="A1947" s="9" t="str">
        <f>IF(A1946="","",IF(B1946&lt;C1946,A1946,IF(A1946=MAX('entry data'!$B$8:$B$507),"",A1946+1)))</f>
        <v/>
      </c>
      <c r="B1947" s="9" t="str">
        <f t="shared" si="201"/>
        <v/>
      </c>
      <c r="C1947" s="9" t="str">
        <f>IF(ISERROR(VLOOKUP(A1947,'entry data'!B:G,6,0)),"",VLOOKUP(A1947,'entry data'!B:G,6,0))</f>
        <v/>
      </c>
      <c r="D1947" s="9" t="str">
        <f>IF(ISERROR(VLOOKUP(A1947,'entry data'!B:C,2,0)),"",VLOOKUP(A1947,'entry data'!B:C,2,0))</f>
        <v/>
      </c>
      <c r="E1947" s="9" t="str">
        <f>IF(ISERROR(VLOOKUP(A1947,'entry data'!B:E,4,0)),"",VLOOKUP(A1947,'entry data'!B:E,4,0))</f>
        <v/>
      </c>
      <c r="F1947" s="11" t="str">
        <f>IF(A1947="","",IF(ISERROR(VLOOKUP(A1947,'entry data'!B:F,5,0)),"",VLOOKUP(A1947,'entry data'!B:F,5,0)))</f>
        <v/>
      </c>
      <c r="G1947" s="12" t="str">
        <f>IF(A1947="","",IF(ISERROR(VLOOKUP(A1947,'entry data'!B:I,8,0)),"",VLOOKUP(A1947,'entry data'!B:I,7,0)))</f>
        <v/>
      </c>
      <c r="H1947" s="13" t="str">
        <f>IF(A1947="","",IF(B1947=1,VLOOKUP(A1947,'entry data'!B:D,3,0),I1946))</f>
        <v/>
      </c>
      <c r="I1947" s="14" t="str">
        <f>IF(A1947="","",IF(E1947="weekly",7,IF(E1947="fortnightly",14,IF(E1947="monthly",DATE(IF(MONTH(H1947)=12,YEAR(H1947)+1,YEAR(H1947)),VLOOKUP(MONTH(H1947),index!$D$2:$G$13,2,0),DAY(H1947)),
IF(E1947="quarterly",DATE(IF(MONTH(H1947)&gt;=10,YEAR(H1947)+1,YEAR(H1947)),VLOOKUP(MONTH(H1947),index!$D$2:$G$13,3,0),DAY(H1947)),
IF(E1947="halfyearly",DATE(IF(MONTH(H1947)&gt;=7,YEAR(H1947)+1,YEAR(H1947)),VLOOKUP(MONTH(H1947),index!$D$2:$G$13,4,0),DAY(H1947)),
DATE(YEAR(H1947)+1,MONTH(H1947),DAY(H1947)))))-H1947))+H1947)</f>
        <v/>
      </c>
      <c r="J1947" s="9" t="str">
        <f t="shared" si="202"/>
        <v/>
      </c>
      <c r="K1947" s="11" t="str">
        <f t="shared" si="203"/>
        <v/>
      </c>
      <c r="L1947" s="11" t="str">
        <f t="shared" si="204"/>
        <v/>
      </c>
      <c r="M1947" s="11" t="str">
        <f>IF(A1947="","",VLOOKUP(E1947,index!$A$1:$B$6,2,0)*K1947*G1947)</f>
        <v/>
      </c>
      <c r="N1947" s="11" t="str">
        <f>IF(A1947="","",-PMT(G1947*VLOOKUP(E1947,index!$A$1:$B$6,2,0),C1947,F1947,0,0))</f>
        <v/>
      </c>
      <c r="O1947" s="11" t="str">
        <f t="shared" si="205"/>
        <v/>
      </c>
      <c r="P1947" s="11" t="str">
        <f t="shared" si="200"/>
        <v/>
      </c>
    </row>
    <row r="1948" spans="1:16" x14ac:dyDescent="0.25">
      <c r="A1948" s="9" t="str">
        <f>IF(A1947="","",IF(B1947&lt;C1947,A1947,IF(A1947=MAX('entry data'!$B$8:$B$507),"",A1947+1)))</f>
        <v/>
      </c>
      <c r="B1948" s="9" t="str">
        <f t="shared" si="201"/>
        <v/>
      </c>
      <c r="C1948" s="9" t="str">
        <f>IF(ISERROR(VLOOKUP(A1948,'entry data'!B:G,6,0)),"",VLOOKUP(A1948,'entry data'!B:G,6,0))</f>
        <v/>
      </c>
      <c r="D1948" s="9" t="str">
        <f>IF(ISERROR(VLOOKUP(A1948,'entry data'!B:C,2,0)),"",VLOOKUP(A1948,'entry data'!B:C,2,0))</f>
        <v/>
      </c>
      <c r="E1948" s="9" t="str">
        <f>IF(ISERROR(VLOOKUP(A1948,'entry data'!B:E,4,0)),"",VLOOKUP(A1948,'entry data'!B:E,4,0))</f>
        <v/>
      </c>
      <c r="F1948" s="11" t="str">
        <f>IF(A1948="","",IF(ISERROR(VLOOKUP(A1948,'entry data'!B:F,5,0)),"",VLOOKUP(A1948,'entry data'!B:F,5,0)))</f>
        <v/>
      </c>
      <c r="G1948" s="12" t="str">
        <f>IF(A1948="","",IF(ISERROR(VLOOKUP(A1948,'entry data'!B:I,8,0)),"",VLOOKUP(A1948,'entry data'!B:I,7,0)))</f>
        <v/>
      </c>
      <c r="H1948" s="13" t="str">
        <f>IF(A1948="","",IF(B1948=1,VLOOKUP(A1948,'entry data'!B:D,3,0),I1947))</f>
        <v/>
      </c>
      <c r="I1948" s="14" t="str">
        <f>IF(A1948="","",IF(E1948="weekly",7,IF(E1948="fortnightly",14,IF(E1948="monthly",DATE(IF(MONTH(H1948)=12,YEAR(H1948)+1,YEAR(H1948)),VLOOKUP(MONTH(H1948),index!$D$2:$G$13,2,0),DAY(H1948)),
IF(E1948="quarterly",DATE(IF(MONTH(H1948)&gt;=10,YEAR(H1948)+1,YEAR(H1948)),VLOOKUP(MONTH(H1948),index!$D$2:$G$13,3,0),DAY(H1948)),
IF(E1948="halfyearly",DATE(IF(MONTH(H1948)&gt;=7,YEAR(H1948)+1,YEAR(H1948)),VLOOKUP(MONTH(H1948),index!$D$2:$G$13,4,0),DAY(H1948)),
DATE(YEAR(H1948)+1,MONTH(H1948),DAY(H1948)))))-H1948))+H1948)</f>
        <v/>
      </c>
      <c r="J1948" s="9" t="str">
        <f t="shared" si="202"/>
        <v/>
      </c>
      <c r="K1948" s="11" t="str">
        <f t="shared" si="203"/>
        <v/>
      </c>
      <c r="L1948" s="11" t="str">
        <f t="shared" si="204"/>
        <v/>
      </c>
      <c r="M1948" s="11" t="str">
        <f>IF(A1948="","",VLOOKUP(E1948,index!$A$1:$B$6,2,0)*K1948*G1948)</f>
        <v/>
      </c>
      <c r="N1948" s="11" t="str">
        <f>IF(A1948="","",-PMT(G1948*VLOOKUP(E1948,index!$A$1:$B$6,2,0),C1948,F1948,0,0))</f>
        <v/>
      </c>
      <c r="O1948" s="11" t="str">
        <f t="shared" si="205"/>
        <v/>
      </c>
      <c r="P1948" s="11" t="str">
        <f t="shared" si="200"/>
        <v/>
      </c>
    </row>
    <row r="1949" spans="1:16" x14ac:dyDescent="0.25">
      <c r="A1949" s="9" t="str">
        <f>IF(A1948="","",IF(B1948&lt;C1948,A1948,IF(A1948=MAX('entry data'!$B$8:$B$507),"",A1948+1)))</f>
        <v/>
      </c>
      <c r="B1949" s="9" t="str">
        <f t="shared" si="201"/>
        <v/>
      </c>
      <c r="C1949" s="9" t="str">
        <f>IF(ISERROR(VLOOKUP(A1949,'entry data'!B:G,6,0)),"",VLOOKUP(A1949,'entry data'!B:G,6,0))</f>
        <v/>
      </c>
      <c r="D1949" s="9" t="str">
        <f>IF(ISERROR(VLOOKUP(A1949,'entry data'!B:C,2,0)),"",VLOOKUP(A1949,'entry data'!B:C,2,0))</f>
        <v/>
      </c>
      <c r="E1949" s="9" t="str">
        <f>IF(ISERROR(VLOOKUP(A1949,'entry data'!B:E,4,0)),"",VLOOKUP(A1949,'entry data'!B:E,4,0))</f>
        <v/>
      </c>
      <c r="F1949" s="11" t="str">
        <f>IF(A1949="","",IF(ISERROR(VLOOKUP(A1949,'entry data'!B:F,5,0)),"",VLOOKUP(A1949,'entry data'!B:F,5,0)))</f>
        <v/>
      </c>
      <c r="G1949" s="12" t="str">
        <f>IF(A1949="","",IF(ISERROR(VLOOKUP(A1949,'entry data'!B:I,8,0)),"",VLOOKUP(A1949,'entry data'!B:I,7,0)))</f>
        <v/>
      </c>
      <c r="H1949" s="13" t="str">
        <f>IF(A1949="","",IF(B1949=1,VLOOKUP(A1949,'entry data'!B:D,3,0),I1948))</f>
        <v/>
      </c>
      <c r="I1949" s="14" t="str">
        <f>IF(A1949="","",IF(E1949="weekly",7,IF(E1949="fortnightly",14,IF(E1949="monthly",DATE(IF(MONTH(H1949)=12,YEAR(H1949)+1,YEAR(H1949)),VLOOKUP(MONTH(H1949),index!$D$2:$G$13,2,0),DAY(H1949)),
IF(E1949="quarterly",DATE(IF(MONTH(H1949)&gt;=10,YEAR(H1949)+1,YEAR(H1949)),VLOOKUP(MONTH(H1949),index!$D$2:$G$13,3,0),DAY(H1949)),
IF(E1949="halfyearly",DATE(IF(MONTH(H1949)&gt;=7,YEAR(H1949)+1,YEAR(H1949)),VLOOKUP(MONTH(H1949),index!$D$2:$G$13,4,0),DAY(H1949)),
DATE(YEAR(H1949)+1,MONTH(H1949),DAY(H1949)))))-H1949))+H1949)</f>
        <v/>
      </c>
      <c r="J1949" s="9" t="str">
        <f t="shared" si="202"/>
        <v/>
      </c>
      <c r="K1949" s="11" t="str">
        <f t="shared" si="203"/>
        <v/>
      </c>
      <c r="L1949" s="11" t="str">
        <f t="shared" si="204"/>
        <v/>
      </c>
      <c r="M1949" s="11" t="str">
        <f>IF(A1949="","",VLOOKUP(E1949,index!$A$1:$B$6,2,0)*K1949*G1949)</f>
        <v/>
      </c>
      <c r="N1949" s="11" t="str">
        <f>IF(A1949="","",-PMT(G1949*VLOOKUP(E1949,index!$A$1:$B$6,2,0),C1949,F1949,0,0))</f>
        <v/>
      </c>
      <c r="O1949" s="11" t="str">
        <f t="shared" si="205"/>
        <v/>
      </c>
      <c r="P1949" s="11" t="str">
        <f t="shared" si="200"/>
        <v/>
      </c>
    </row>
    <row r="1950" spans="1:16" x14ac:dyDescent="0.25">
      <c r="A1950" s="9" t="str">
        <f>IF(A1949="","",IF(B1949&lt;C1949,A1949,IF(A1949=MAX('entry data'!$B$8:$B$507),"",A1949+1)))</f>
        <v/>
      </c>
      <c r="B1950" s="9" t="str">
        <f t="shared" si="201"/>
        <v/>
      </c>
      <c r="C1950" s="9" t="str">
        <f>IF(ISERROR(VLOOKUP(A1950,'entry data'!B:G,6,0)),"",VLOOKUP(A1950,'entry data'!B:G,6,0))</f>
        <v/>
      </c>
      <c r="D1950" s="9" t="str">
        <f>IF(ISERROR(VLOOKUP(A1950,'entry data'!B:C,2,0)),"",VLOOKUP(A1950,'entry data'!B:C,2,0))</f>
        <v/>
      </c>
      <c r="E1950" s="9" t="str">
        <f>IF(ISERROR(VLOOKUP(A1950,'entry data'!B:E,4,0)),"",VLOOKUP(A1950,'entry data'!B:E,4,0))</f>
        <v/>
      </c>
      <c r="F1950" s="11" t="str">
        <f>IF(A1950="","",IF(ISERROR(VLOOKUP(A1950,'entry data'!B:F,5,0)),"",VLOOKUP(A1950,'entry data'!B:F,5,0)))</f>
        <v/>
      </c>
      <c r="G1950" s="12" t="str">
        <f>IF(A1950="","",IF(ISERROR(VLOOKUP(A1950,'entry data'!B:I,8,0)),"",VLOOKUP(A1950,'entry data'!B:I,7,0)))</f>
        <v/>
      </c>
      <c r="H1950" s="13" t="str">
        <f>IF(A1950="","",IF(B1950=1,VLOOKUP(A1950,'entry data'!B:D,3,0),I1949))</f>
        <v/>
      </c>
      <c r="I1950" s="14" t="str">
        <f>IF(A1950="","",IF(E1950="weekly",7,IF(E1950="fortnightly",14,IF(E1950="monthly",DATE(IF(MONTH(H1950)=12,YEAR(H1950)+1,YEAR(H1950)),VLOOKUP(MONTH(H1950),index!$D$2:$G$13,2,0),DAY(H1950)),
IF(E1950="quarterly",DATE(IF(MONTH(H1950)&gt;=10,YEAR(H1950)+1,YEAR(H1950)),VLOOKUP(MONTH(H1950),index!$D$2:$G$13,3,0),DAY(H1950)),
IF(E1950="halfyearly",DATE(IF(MONTH(H1950)&gt;=7,YEAR(H1950)+1,YEAR(H1950)),VLOOKUP(MONTH(H1950),index!$D$2:$G$13,4,0),DAY(H1950)),
DATE(YEAR(H1950)+1,MONTH(H1950),DAY(H1950)))))-H1950))+H1950)</f>
        <v/>
      </c>
      <c r="J1950" s="9" t="str">
        <f t="shared" si="202"/>
        <v/>
      </c>
      <c r="K1950" s="11" t="str">
        <f t="shared" si="203"/>
        <v/>
      </c>
      <c r="L1950" s="11" t="str">
        <f t="shared" si="204"/>
        <v/>
      </c>
      <c r="M1950" s="11" t="str">
        <f>IF(A1950="","",VLOOKUP(E1950,index!$A$1:$B$6,2,0)*K1950*G1950)</f>
        <v/>
      </c>
      <c r="N1950" s="11" t="str">
        <f>IF(A1950="","",-PMT(G1950*VLOOKUP(E1950,index!$A$1:$B$6,2,0),C1950,F1950,0,0))</f>
        <v/>
      </c>
      <c r="O1950" s="11" t="str">
        <f t="shared" si="205"/>
        <v/>
      </c>
      <c r="P1950" s="11" t="str">
        <f t="shared" si="200"/>
        <v/>
      </c>
    </row>
    <row r="1951" spans="1:16" x14ac:dyDescent="0.25">
      <c r="A1951" s="9" t="str">
        <f>IF(A1950="","",IF(B1950&lt;C1950,A1950,IF(A1950=MAX('entry data'!$B$8:$B$507),"",A1950+1)))</f>
        <v/>
      </c>
      <c r="B1951" s="9" t="str">
        <f t="shared" si="201"/>
        <v/>
      </c>
      <c r="C1951" s="9" t="str">
        <f>IF(ISERROR(VLOOKUP(A1951,'entry data'!B:G,6,0)),"",VLOOKUP(A1951,'entry data'!B:G,6,0))</f>
        <v/>
      </c>
      <c r="D1951" s="9" t="str">
        <f>IF(ISERROR(VLOOKUP(A1951,'entry data'!B:C,2,0)),"",VLOOKUP(A1951,'entry data'!B:C,2,0))</f>
        <v/>
      </c>
      <c r="E1951" s="9" t="str">
        <f>IF(ISERROR(VLOOKUP(A1951,'entry data'!B:E,4,0)),"",VLOOKUP(A1951,'entry data'!B:E,4,0))</f>
        <v/>
      </c>
      <c r="F1951" s="11" t="str">
        <f>IF(A1951="","",IF(ISERROR(VLOOKUP(A1951,'entry data'!B:F,5,0)),"",VLOOKUP(A1951,'entry data'!B:F,5,0)))</f>
        <v/>
      </c>
      <c r="G1951" s="12" t="str">
        <f>IF(A1951="","",IF(ISERROR(VLOOKUP(A1951,'entry data'!B:I,8,0)),"",VLOOKUP(A1951,'entry data'!B:I,7,0)))</f>
        <v/>
      </c>
      <c r="H1951" s="13" t="str">
        <f>IF(A1951="","",IF(B1951=1,VLOOKUP(A1951,'entry data'!B:D,3,0),I1950))</f>
        <v/>
      </c>
      <c r="I1951" s="14" t="str">
        <f>IF(A1951="","",IF(E1951="weekly",7,IF(E1951="fortnightly",14,IF(E1951="monthly",DATE(IF(MONTH(H1951)=12,YEAR(H1951)+1,YEAR(H1951)),VLOOKUP(MONTH(H1951),index!$D$2:$G$13,2,0),DAY(H1951)),
IF(E1951="quarterly",DATE(IF(MONTH(H1951)&gt;=10,YEAR(H1951)+1,YEAR(H1951)),VLOOKUP(MONTH(H1951),index!$D$2:$G$13,3,0),DAY(H1951)),
IF(E1951="halfyearly",DATE(IF(MONTH(H1951)&gt;=7,YEAR(H1951)+1,YEAR(H1951)),VLOOKUP(MONTH(H1951),index!$D$2:$G$13,4,0),DAY(H1951)),
DATE(YEAR(H1951)+1,MONTH(H1951),DAY(H1951)))))-H1951))+H1951)</f>
        <v/>
      </c>
      <c r="J1951" s="9" t="str">
        <f t="shared" si="202"/>
        <v/>
      </c>
      <c r="K1951" s="11" t="str">
        <f t="shared" si="203"/>
        <v/>
      </c>
      <c r="L1951" s="11" t="str">
        <f t="shared" si="204"/>
        <v/>
      </c>
      <c r="M1951" s="11" t="str">
        <f>IF(A1951="","",VLOOKUP(E1951,index!$A$1:$B$6,2,0)*K1951*G1951)</f>
        <v/>
      </c>
      <c r="N1951" s="11" t="str">
        <f>IF(A1951="","",-PMT(G1951*VLOOKUP(E1951,index!$A$1:$B$6,2,0),C1951,F1951,0,0))</f>
        <v/>
      </c>
      <c r="O1951" s="11" t="str">
        <f t="shared" si="205"/>
        <v/>
      </c>
      <c r="P1951" s="11" t="str">
        <f t="shared" si="200"/>
        <v/>
      </c>
    </row>
    <row r="1952" spans="1:16" x14ac:dyDescent="0.25">
      <c r="A1952" s="9" t="str">
        <f>IF(A1951="","",IF(B1951&lt;C1951,A1951,IF(A1951=MAX('entry data'!$B$8:$B$507),"",A1951+1)))</f>
        <v/>
      </c>
      <c r="B1952" s="9" t="str">
        <f t="shared" si="201"/>
        <v/>
      </c>
      <c r="C1952" s="9" t="str">
        <f>IF(ISERROR(VLOOKUP(A1952,'entry data'!B:G,6,0)),"",VLOOKUP(A1952,'entry data'!B:G,6,0))</f>
        <v/>
      </c>
      <c r="D1952" s="9" t="str">
        <f>IF(ISERROR(VLOOKUP(A1952,'entry data'!B:C,2,0)),"",VLOOKUP(A1952,'entry data'!B:C,2,0))</f>
        <v/>
      </c>
      <c r="E1952" s="9" t="str">
        <f>IF(ISERROR(VLOOKUP(A1952,'entry data'!B:E,4,0)),"",VLOOKUP(A1952,'entry data'!B:E,4,0))</f>
        <v/>
      </c>
      <c r="F1952" s="11" t="str">
        <f>IF(A1952="","",IF(ISERROR(VLOOKUP(A1952,'entry data'!B:F,5,0)),"",VLOOKUP(A1952,'entry data'!B:F,5,0)))</f>
        <v/>
      </c>
      <c r="G1952" s="12" t="str">
        <f>IF(A1952="","",IF(ISERROR(VLOOKUP(A1952,'entry data'!B:I,8,0)),"",VLOOKUP(A1952,'entry data'!B:I,7,0)))</f>
        <v/>
      </c>
      <c r="H1952" s="13" t="str">
        <f>IF(A1952="","",IF(B1952=1,VLOOKUP(A1952,'entry data'!B:D,3,0),I1951))</f>
        <v/>
      </c>
      <c r="I1952" s="14" t="str">
        <f>IF(A1952="","",IF(E1952="weekly",7,IF(E1952="fortnightly",14,IF(E1952="monthly",DATE(IF(MONTH(H1952)=12,YEAR(H1952)+1,YEAR(H1952)),VLOOKUP(MONTH(H1952),index!$D$2:$G$13,2,0),DAY(H1952)),
IF(E1952="quarterly",DATE(IF(MONTH(H1952)&gt;=10,YEAR(H1952)+1,YEAR(H1952)),VLOOKUP(MONTH(H1952),index!$D$2:$G$13,3,0),DAY(H1952)),
IF(E1952="halfyearly",DATE(IF(MONTH(H1952)&gt;=7,YEAR(H1952)+1,YEAR(H1952)),VLOOKUP(MONTH(H1952),index!$D$2:$G$13,4,0),DAY(H1952)),
DATE(YEAR(H1952)+1,MONTH(H1952),DAY(H1952)))))-H1952))+H1952)</f>
        <v/>
      </c>
      <c r="J1952" s="9" t="str">
        <f t="shared" si="202"/>
        <v/>
      </c>
      <c r="K1952" s="11" t="str">
        <f t="shared" si="203"/>
        <v/>
      </c>
      <c r="L1952" s="11" t="str">
        <f t="shared" si="204"/>
        <v/>
      </c>
      <c r="M1952" s="11" t="str">
        <f>IF(A1952="","",VLOOKUP(E1952,index!$A$1:$B$6,2,0)*K1952*G1952)</f>
        <v/>
      </c>
      <c r="N1952" s="11" t="str">
        <f>IF(A1952="","",-PMT(G1952*VLOOKUP(E1952,index!$A$1:$B$6,2,0),C1952,F1952,0,0))</f>
        <v/>
      </c>
      <c r="O1952" s="11" t="str">
        <f t="shared" si="205"/>
        <v/>
      </c>
      <c r="P1952" s="11" t="str">
        <f t="shared" si="200"/>
        <v/>
      </c>
    </row>
    <row r="1953" spans="1:16" x14ac:dyDescent="0.25">
      <c r="A1953" s="9" t="str">
        <f>IF(A1952="","",IF(B1952&lt;C1952,A1952,IF(A1952=MAX('entry data'!$B$8:$B$507),"",A1952+1)))</f>
        <v/>
      </c>
      <c r="B1953" s="9" t="str">
        <f t="shared" si="201"/>
        <v/>
      </c>
      <c r="C1953" s="9" t="str">
        <f>IF(ISERROR(VLOOKUP(A1953,'entry data'!B:G,6,0)),"",VLOOKUP(A1953,'entry data'!B:G,6,0))</f>
        <v/>
      </c>
      <c r="D1953" s="9" t="str">
        <f>IF(ISERROR(VLOOKUP(A1953,'entry data'!B:C,2,0)),"",VLOOKUP(A1953,'entry data'!B:C,2,0))</f>
        <v/>
      </c>
      <c r="E1953" s="9" t="str">
        <f>IF(ISERROR(VLOOKUP(A1953,'entry data'!B:E,4,0)),"",VLOOKUP(A1953,'entry data'!B:E,4,0))</f>
        <v/>
      </c>
      <c r="F1953" s="11" t="str">
        <f>IF(A1953="","",IF(ISERROR(VLOOKUP(A1953,'entry data'!B:F,5,0)),"",VLOOKUP(A1953,'entry data'!B:F,5,0)))</f>
        <v/>
      </c>
      <c r="G1953" s="12" t="str">
        <f>IF(A1953="","",IF(ISERROR(VLOOKUP(A1953,'entry data'!B:I,8,0)),"",VLOOKUP(A1953,'entry data'!B:I,7,0)))</f>
        <v/>
      </c>
      <c r="H1953" s="13" t="str">
        <f>IF(A1953="","",IF(B1953=1,VLOOKUP(A1953,'entry data'!B:D,3,0),I1952))</f>
        <v/>
      </c>
      <c r="I1953" s="14" t="str">
        <f>IF(A1953="","",IF(E1953="weekly",7,IF(E1953="fortnightly",14,IF(E1953="monthly",DATE(IF(MONTH(H1953)=12,YEAR(H1953)+1,YEAR(H1953)),VLOOKUP(MONTH(H1953),index!$D$2:$G$13,2,0),DAY(H1953)),
IF(E1953="quarterly",DATE(IF(MONTH(H1953)&gt;=10,YEAR(H1953)+1,YEAR(H1953)),VLOOKUP(MONTH(H1953),index!$D$2:$G$13,3,0),DAY(H1953)),
IF(E1953="halfyearly",DATE(IF(MONTH(H1953)&gt;=7,YEAR(H1953)+1,YEAR(H1953)),VLOOKUP(MONTH(H1953),index!$D$2:$G$13,4,0),DAY(H1953)),
DATE(YEAR(H1953)+1,MONTH(H1953),DAY(H1953)))))-H1953))+H1953)</f>
        <v/>
      </c>
      <c r="J1953" s="9" t="str">
        <f t="shared" si="202"/>
        <v/>
      </c>
      <c r="K1953" s="11" t="str">
        <f t="shared" si="203"/>
        <v/>
      </c>
      <c r="L1953" s="11" t="str">
        <f t="shared" si="204"/>
        <v/>
      </c>
      <c r="M1953" s="11" t="str">
        <f>IF(A1953="","",VLOOKUP(E1953,index!$A$1:$B$6,2,0)*K1953*G1953)</f>
        <v/>
      </c>
      <c r="N1953" s="11" t="str">
        <f>IF(A1953="","",-PMT(G1953*VLOOKUP(E1953,index!$A$1:$B$6,2,0),C1953,F1953,0,0))</f>
        <v/>
      </c>
      <c r="O1953" s="11" t="str">
        <f t="shared" si="205"/>
        <v/>
      </c>
      <c r="P1953" s="11" t="str">
        <f t="shared" si="200"/>
        <v/>
      </c>
    </row>
    <row r="1954" spans="1:16" x14ac:dyDescent="0.25">
      <c r="A1954" s="9" t="str">
        <f>IF(A1953="","",IF(B1953&lt;C1953,A1953,IF(A1953=MAX('entry data'!$B$8:$B$507),"",A1953+1)))</f>
        <v/>
      </c>
      <c r="B1954" s="9" t="str">
        <f t="shared" si="201"/>
        <v/>
      </c>
      <c r="C1954" s="9" t="str">
        <f>IF(ISERROR(VLOOKUP(A1954,'entry data'!B:G,6,0)),"",VLOOKUP(A1954,'entry data'!B:G,6,0))</f>
        <v/>
      </c>
      <c r="D1954" s="9" t="str">
        <f>IF(ISERROR(VLOOKUP(A1954,'entry data'!B:C,2,0)),"",VLOOKUP(A1954,'entry data'!B:C,2,0))</f>
        <v/>
      </c>
      <c r="E1954" s="9" t="str">
        <f>IF(ISERROR(VLOOKUP(A1954,'entry data'!B:E,4,0)),"",VLOOKUP(A1954,'entry data'!B:E,4,0))</f>
        <v/>
      </c>
      <c r="F1954" s="11" t="str">
        <f>IF(A1954="","",IF(ISERROR(VLOOKUP(A1954,'entry data'!B:F,5,0)),"",VLOOKUP(A1954,'entry data'!B:F,5,0)))</f>
        <v/>
      </c>
      <c r="G1954" s="12" t="str">
        <f>IF(A1954="","",IF(ISERROR(VLOOKUP(A1954,'entry data'!B:I,8,0)),"",VLOOKUP(A1954,'entry data'!B:I,7,0)))</f>
        <v/>
      </c>
      <c r="H1954" s="13" t="str">
        <f>IF(A1954="","",IF(B1954=1,VLOOKUP(A1954,'entry data'!B:D,3,0),I1953))</f>
        <v/>
      </c>
      <c r="I1954" s="14" t="str">
        <f>IF(A1954="","",IF(E1954="weekly",7,IF(E1954="fortnightly",14,IF(E1954="monthly",DATE(IF(MONTH(H1954)=12,YEAR(H1954)+1,YEAR(H1954)),VLOOKUP(MONTH(H1954),index!$D$2:$G$13,2,0),DAY(H1954)),
IF(E1954="quarterly",DATE(IF(MONTH(H1954)&gt;=10,YEAR(H1954)+1,YEAR(H1954)),VLOOKUP(MONTH(H1954),index!$D$2:$G$13,3,0),DAY(H1954)),
IF(E1954="halfyearly",DATE(IF(MONTH(H1954)&gt;=7,YEAR(H1954)+1,YEAR(H1954)),VLOOKUP(MONTH(H1954),index!$D$2:$G$13,4,0),DAY(H1954)),
DATE(YEAR(H1954)+1,MONTH(H1954),DAY(H1954)))))-H1954))+H1954)</f>
        <v/>
      </c>
      <c r="J1954" s="9" t="str">
        <f t="shared" si="202"/>
        <v/>
      </c>
      <c r="K1954" s="11" t="str">
        <f t="shared" si="203"/>
        <v/>
      </c>
      <c r="L1954" s="11" t="str">
        <f t="shared" si="204"/>
        <v/>
      </c>
      <c r="M1954" s="11" t="str">
        <f>IF(A1954="","",VLOOKUP(E1954,index!$A$1:$B$6,2,0)*K1954*G1954)</f>
        <v/>
      </c>
      <c r="N1954" s="11" t="str">
        <f>IF(A1954="","",-PMT(G1954*VLOOKUP(E1954,index!$A$1:$B$6,2,0),C1954,F1954,0,0))</f>
        <v/>
      </c>
      <c r="O1954" s="11" t="str">
        <f t="shared" si="205"/>
        <v/>
      </c>
      <c r="P1954" s="11" t="str">
        <f t="shared" si="200"/>
        <v/>
      </c>
    </row>
    <row r="1955" spans="1:16" x14ac:dyDescent="0.25">
      <c r="A1955" s="9" t="str">
        <f>IF(A1954="","",IF(B1954&lt;C1954,A1954,IF(A1954=MAX('entry data'!$B$8:$B$507),"",A1954+1)))</f>
        <v/>
      </c>
      <c r="B1955" s="9" t="str">
        <f t="shared" si="201"/>
        <v/>
      </c>
      <c r="C1955" s="9" t="str">
        <f>IF(ISERROR(VLOOKUP(A1955,'entry data'!B:G,6,0)),"",VLOOKUP(A1955,'entry data'!B:G,6,0))</f>
        <v/>
      </c>
      <c r="D1955" s="9" t="str">
        <f>IF(ISERROR(VLOOKUP(A1955,'entry data'!B:C,2,0)),"",VLOOKUP(A1955,'entry data'!B:C,2,0))</f>
        <v/>
      </c>
      <c r="E1955" s="9" t="str">
        <f>IF(ISERROR(VLOOKUP(A1955,'entry data'!B:E,4,0)),"",VLOOKUP(A1955,'entry data'!B:E,4,0))</f>
        <v/>
      </c>
      <c r="F1955" s="11" t="str">
        <f>IF(A1955="","",IF(ISERROR(VLOOKUP(A1955,'entry data'!B:F,5,0)),"",VLOOKUP(A1955,'entry data'!B:F,5,0)))</f>
        <v/>
      </c>
      <c r="G1955" s="12" t="str">
        <f>IF(A1955="","",IF(ISERROR(VLOOKUP(A1955,'entry data'!B:I,8,0)),"",VLOOKUP(A1955,'entry data'!B:I,7,0)))</f>
        <v/>
      </c>
      <c r="H1955" s="13" t="str">
        <f>IF(A1955="","",IF(B1955=1,VLOOKUP(A1955,'entry data'!B:D,3,0),I1954))</f>
        <v/>
      </c>
      <c r="I1955" s="14" t="str">
        <f>IF(A1955="","",IF(E1955="weekly",7,IF(E1955="fortnightly",14,IF(E1955="monthly",DATE(IF(MONTH(H1955)=12,YEAR(H1955)+1,YEAR(H1955)),VLOOKUP(MONTH(H1955),index!$D$2:$G$13,2,0),DAY(H1955)),
IF(E1955="quarterly",DATE(IF(MONTH(H1955)&gt;=10,YEAR(H1955)+1,YEAR(H1955)),VLOOKUP(MONTH(H1955),index!$D$2:$G$13,3,0),DAY(H1955)),
IF(E1955="halfyearly",DATE(IF(MONTH(H1955)&gt;=7,YEAR(H1955)+1,YEAR(H1955)),VLOOKUP(MONTH(H1955),index!$D$2:$G$13,4,0),DAY(H1955)),
DATE(YEAR(H1955)+1,MONTH(H1955),DAY(H1955)))))-H1955))+H1955)</f>
        <v/>
      </c>
      <c r="J1955" s="9" t="str">
        <f t="shared" si="202"/>
        <v/>
      </c>
      <c r="K1955" s="11" t="str">
        <f t="shared" si="203"/>
        <v/>
      </c>
      <c r="L1955" s="11" t="str">
        <f t="shared" si="204"/>
        <v/>
      </c>
      <c r="M1955" s="11" t="str">
        <f>IF(A1955="","",VLOOKUP(E1955,index!$A$1:$B$6,2,0)*K1955*G1955)</f>
        <v/>
      </c>
      <c r="N1955" s="11" t="str">
        <f>IF(A1955="","",-PMT(G1955*VLOOKUP(E1955,index!$A$1:$B$6,2,0),C1955,F1955,0,0))</f>
        <v/>
      </c>
      <c r="O1955" s="11" t="str">
        <f t="shared" si="205"/>
        <v/>
      </c>
      <c r="P1955" s="11" t="str">
        <f t="shared" si="200"/>
        <v/>
      </c>
    </row>
    <row r="1956" spans="1:16" x14ac:dyDescent="0.25">
      <c r="A1956" s="9" t="str">
        <f>IF(A1955="","",IF(B1955&lt;C1955,A1955,IF(A1955=MAX('entry data'!$B$8:$B$507),"",A1955+1)))</f>
        <v/>
      </c>
      <c r="B1956" s="9" t="str">
        <f t="shared" si="201"/>
        <v/>
      </c>
      <c r="C1956" s="9" t="str">
        <f>IF(ISERROR(VLOOKUP(A1956,'entry data'!B:G,6,0)),"",VLOOKUP(A1956,'entry data'!B:G,6,0))</f>
        <v/>
      </c>
      <c r="D1956" s="9" t="str">
        <f>IF(ISERROR(VLOOKUP(A1956,'entry data'!B:C,2,0)),"",VLOOKUP(A1956,'entry data'!B:C,2,0))</f>
        <v/>
      </c>
      <c r="E1956" s="9" t="str">
        <f>IF(ISERROR(VLOOKUP(A1956,'entry data'!B:E,4,0)),"",VLOOKUP(A1956,'entry data'!B:E,4,0))</f>
        <v/>
      </c>
      <c r="F1956" s="11" t="str">
        <f>IF(A1956="","",IF(ISERROR(VLOOKUP(A1956,'entry data'!B:F,5,0)),"",VLOOKUP(A1956,'entry data'!B:F,5,0)))</f>
        <v/>
      </c>
      <c r="G1956" s="12" t="str">
        <f>IF(A1956="","",IF(ISERROR(VLOOKUP(A1956,'entry data'!B:I,8,0)),"",VLOOKUP(A1956,'entry data'!B:I,7,0)))</f>
        <v/>
      </c>
      <c r="H1956" s="13" t="str">
        <f>IF(A1956="","",IF(B1956=1,VLOOKUP(A1956,'entry data'!B:D,3,0),I1955))</f>
        <v/>
      </c>
      <c r="I1956" s="14" t="str">
        <f>IF(A1956="","",IF(E1956="weekly",7,IF(E1956="fortnightly",14,IF(E1956="monthly",DATE(IF(MONTH(H1956)=12,YEAR(H1956)+1,YEAR(H1956)),VLOOKUP(MONTH(H1956),index!$D$2:$G$13,2,0),DAY(H1956)),
IF(E1956="quarterly",DATE(IF(MONTH(H1956)&gt;=10,YEAR(H1956)+1,YEAR(H1956)),VLOOKUP(MONTH(H1956),index!$D$2:$G$13,3,0),DAY(H1956)),
IF(E1956="halfyearly",DATE(IF(MONTH(H1956)&gt;=7,YEAR(H1956)+1,YEAR(H1956)),VLOOKUP(MONTH(H1956),index!$D$2:$G$13,4,0),DAY(H1956)),
DATE(YEAR(H1956)+1,MONTH(H1956),DAY(H1956)))))-H1956))+H1956)</f>
        <v/>
      </c>
      <c r="J1956" s="9" t="str">
        <f t="shared" si="202"/>
        <v/>
      </c>
      <c r="K1956" s="11" t="str">
        <f t="shared" si="203"/>
        <v/>
      </c>
      <c r="L1956" s="11" t="str">
        <f t="shared" si="204"/>
        <v/>
      </c>
      <c r="M1956" s="11" t="str">
        <f>IF(A1956="","",VLOOKUP(E1956,index!$A$1:$B$6,2,0)*K1956*G1956)</f>
        <v/>
      </c>
      <c r="N1956" s="11" t="str">
        <f>IF(A1956="","",-PMT(G1956*VLOOKUP(E1956,index!$A$1:$B$6,2,0),C1956,F1956,0,0))</f>
        <v/>
      </c>
      <c r="O1956" s="11" t="str">
        <f t="shared" si="205"/>
        <v/>
      </c>
      <c r="P1956" s="11" t="str">
        <f t="shared" si="200"/>
        <v/>
      </c>
    </row>
    <row r="1957" spans="1:16" x14ac:dyDescent="0.25">
      <c r="A1957" s="9" t="str">
        <f>IF(A1956="","",IF(B1956&lt;C1956,A1956,IF(A1956=MAX('entry data'!$B$8:$B$507),"",A1956+1)))</f>
        <v/>
      </c>
      <c r="B1957" s="9" t="str">
        <f t="shared" si="201"/>
        <v/>
      </c>
      <c r="C1957" s="9" t="str">
        <f>IF(ISERROR(VLOOKUP(A1957,'entry data'!B:G,6,0)),"",VLOOKUP(A1957,'entry data'!B:G,6,0))</f>
        <v/>
      </c>
      <c r="D1957" s="9" t="str">
        <f>IF(ISERROR(VLOOKUP(A1957,'entry data'!B:C,2,0)),"",VLOOKUP(A1957,'entry data'!B:C,2,0))</f>
        <v/>
      </c>
      <c r="E1957" s="9" t="str">
        <f>IF(ISERROR(VLOOKUP(A1957,'entry data'!B:E,4,0)),"",VLOOKUP(A1957,'entry data'!B:E,4,0))</f>
        <v/>
      </c>
      <c r="F1957" s="11" t="str">
        <f>IF(A1957="","",IF(ISERROR(VLOOKUP(A1957,'entry data'!B:F,5,0)),"",VLOOKUP(A1957,'entry data'!B:F,5,0)))</f>
        <v/>
      </c>
      <c r="G1957" s="12" t="str">
        <f>IF(A1957="","",IF(ISERROR(VLOOKUP(A1957,'entry data'!B:I,8,0)),"",VLOOKUP(A1957,'entry data'!B:I,7,0)))</f>
        <v/>
      </c>
      <c r="H1957" s="13" t="str">
        <f>IF(A1957="","",IF(B1957=1,VLOOKUP(A1957,'entry data'!B:D,3,0),I1956))</f>
        <v/>
      </c>
      <c r="I1957" s="14" t="str">
        <f>IF(A1957="","",IF(E1957="weekly",7,IF(E1957="fortnightly",14,IF(E1957="monthly",DATE(IF(MONTH(H1957)=12,YEAR(H1957)+1,YEAR(H1957)),VLOOKUP(MONTH(H1957),index!$D$2:$G$13,2,0),DAY(H1957)),
IF(E1957="quarterly",DATE(IF(MONTH(H1957)&gt;=10,YEAR(H1957)+1,YEAR(H1957)),VLOOKUP(MONTH(H1957),index!$D$2:$G$13,3,0),DAY(H1957)),
IF(E1957="halfyearly",DATE(IF(MONTH(H1957)&gt;=7,YEAR(H1957)+1,YEAR(H1957)),VLOOKUP(MONTH(H1957),index!$D$2:$G$13,4,0),DAY(H1957)),
DATE(YEAR(H1957)+1,MONTH(H1957),DAY(H1957)))))-H1957))+H1957)</f>
        <v/>
      </c>
      <c r="J1957" s="9" t="str">
        <f t="shared" si="202"/>
        <v/>
      </c>
      <c r="K1957" s="11" t="str">
        <f t="shared" si="203"/>
        <v/>
      </c>
      <c r="L1957" s="11" t="str">
        <f t="shared" si="204"/>
        <v/>
      </c>
      <c r="M1957" s="11" t="str">
        <f>IF(A1957="","",VLOOKUP(E1957,index!$A$1:$B$6,2,0)*K1957*G1957)</f>
        <v/>
      </c>
      <c r="N1957" s="11" t="str">
        <f>IF(A1957="","",-PMT(G1957*VLOOKUP(E1957,index!$A$1:$B$6,2,0),C1957,F1957,0,0))</f>
        <v/>
      </c>
      <c r="O1957" s="11" t="str">
        <f t="shared" si="205"/>
        <v/>
      </c>
      <c r="P1957" s="11" t="str">
        <f t="shared" si="200"/>
        <v/>
      </c>
    </row>
    <row r="1958" spans="1:16" x14ac:dyDescent="0.25">
      <c r="A1958" s="9" t="str">
        <f>IF(A1957="","",IF(B1957&lt;C1957,A1957,IF(A1957=MAX('entry data'!$B$8:$B$507),"",A1957+1)))</f>
        <v/>
      </c>
      <c r="B1958" s="9" t="str">
        <f t="shared" si="201"/>
        <v/>
      </c>
      <c r="C1958" s="9" t="str">
        <f>IF(ISERROR(VLOOKUP(A1958,'entry data'!B:G,6,0)),"",VLOOKUP(A1958,'entry data'!B:G,6,0))</f>
        <v/>
      </c>
      <c r="D1958" s="9" t="str">
        <f>IF(ISERROR(VLOOKUP(A1958,'entry data'!B:C,2,0)),"",VLOOKUP(A1958,'entry data'!B:C,2,0))</f>
        <v/>
      </c>
      <c r="E1958" s="9" t="str">
        <f>IF(ISERROR(VLOOKUP(A1958,'entry data'!B:E,4,0)),"",VLOOKUP(A1958,'entry data'!B:E,4,0))</f>
        <v/>
      </c>
      <c r="F1958" s="11" t="str">
        <f>IF(A1958="","",IF(ISERROR(VLOOKUP(A1958,'entry data'!B:F,5,0)),"",VLOOKUP(A1958,'entry data'!B:F,5,0)))</f>
        <v/>
      </c>
      <c r="G1958" s="12" t="str">
        <f>IF(A1958="","",IF(ISERROR(VLOOKUP(A1958,'entry data'!B:I,8,0)),"",VLOOKUP(A1958,'entry data'!B:I,7,0)))</f>
        <v/>
      </c>
      <c r="H1958" s="13" t="str">
        <f>IF(A1958="","",IF(B1958=1,VLOOKUP(A1958,'entry data'!B:D,3,0),I1957))</f>
        <v/>
      </c>
      <c r="I1958" s="14" t="str">
        <f>IF(A1958="","",IF(E1958="weekly",7,IF(E1958="fortnightly",14,IF(E1958="monthly",DATE(IF(MONTH(H1958)=12,YEAR(H1958)+1,YEAR(H1958)),VLOOKUP(MONTH(H1958),index!$D$2:$G$13,2,0),DAY(H1958)),
IF(E1958="quarterly",DATE(IF(MONTH(H1958)&gt;=10,YEAR(H1958)+1,YEAR(H1958)),VLOOKUP(MONTH(H1958),index!$D$2:$G$13,3,0),DAY(H1958)),
IF(E1958="halfyearly",DATE(IF(MONTH(H1958)&gt;=7,YEAR(H1958)+1,YEAR(H1958)),VLOOKUP(MONTH(H1958),index!$D$2:$G$13,4,0),DAY(H1958)),
DATE(YEAR(H1958)+1,MONTH(H1958),DAY(H1958)))))-H1958))+H1958)</f>
        <v/>
      </c>
      <c r="J1958" s="9" t="str">
        <f t="shared" si="202"/>
        <v/>
      </c>
      <c r="K1958" s="11" t="str">
        <f t="shared" si="203"/>
        <v/>
      </c>
      <c r="L1958" s="11" t="str">
        <f t="shared" si="204"/>
        <v/>
      </c>
      <c r="M1958" s="11" t="str">
        <f>IF(A1958="","",VLOOKUP(E1958,index!$A$1:$B$6,2,0)*K1958*G1958)</f>
        <v/>
      </c>
      <c r="N1958" s="11" t="str">
        <f>IF(A1958="","",-PMT(G1958*VLOOKUP(E1958,index!$A$1:$B$6,2,0),C1958,F1958,0,0))</f>
        <v/>
      </c>
      <c r="O1958" s="11" t="str">
        <f t="shared" si="205"/>
        <v/>
      </c>
      <c r="P1958" s="11" t="str">
        <f t="shared" si="200"/>
        <v/>
      </c>
    </row>
    <row r="1959" spans="1:16" x14ac:dyDescent="0.25">
      <c r="A1959" s="9" t="str">
        <f>IF(A1958="","",IF(B1958&lt;C1958,A1958,IF(A1958=MAX('entry data'!$B$8:$B$507),"",A1958+1)))</f>
        <v/>
      </c>
      <c r="B1959" s="9" t="str">
        <f t="shared" si="201"/>
        <v/>
      </c>
      <c r="C1959" s="9" t="str">
        <f>IF(ISERROR(VLOOKUP(A1959,'entry data'!B:G,6,0)),"",VLOOKUP(A1959,'entry data'!B:G,6,0))</f>
        <v/>
      </c>
      <c r="D1959" s="9" t="str">
        <f>IF(ISERROR(VLOOKUP(A1959,'entry data'!B:C,2,0)),"",VLOOKUP(A1959,'entry data'!B:C,2,0))</f>
        <v/>
      </c>
      <c r="E1959" s="9" t="str">
        <f>IF(ISERROR(VLOOKUP(A1959,'entry data'!B:E,4,0)),"",VLOOKUP(A1959,'entry data'!B:E,4,0))</f>
        <v/>
      </c>
      <c r="F1959" s="11" t="str">
        <f>IF(A1959="","",IF(ISERROR(VLOOKUP(A1959,'entry data'!B:F,5,0)),"",VLOOKUP(A1959,'entry data'!B:F,5,0)))</f>
        <v/>
      </c>
      <c r="G1959" s="12" t="str">
        <f>IF(A1959="","",IF(ISERROR(VLOOKUP(A1959,'entry data'!B:I,8,0)),"",VLOOKUP(A1959,'entry data'!B:I,7,0)))</f>
        <v/>
      </c>
      <c r="H1959" s="13" t="str">
        <f>IF(A1959="","",IF(B1959=1,VLOOKUP(A1959,'entry data'!B:D,3,0),I1958))</f>
        <v/>
      </c>
      <c r="I1959" s="14" t="str">
        <f>IF(A1959="","",IF(E1959="weekly",7,IF(E1959="fortnightly",14,IF(E1959="monthly",DATE(IF(MONTH(H1959)=12,YEAR(H1959)+1,YEAR(H1959)),VLOOKUP(MONTH(H1959),index!$D$2:$G$13,2,0),DAY(H1959)),
IF(E1959="quarterly",DATE(IF(MONTH(H1959)&gt;=10,YEAR(H1959)+1,YEAR(H1959)),VLOOKUP(MONTH(H1959),index!$D$2:$G$13,3,0),DAY(H1959)),
IF(E1959="halfyearly",DATE(IF(MONTH(H1959)&gt;=7,YEAR(H1959)+1,YEAR(H1959)),VLOOKUP(MONTH(H1959),index!$D$2:$G$13,4,0),DAY(H1959)),
DATE(YEAR(H1959)+1,MONTH(H1959),DAY(H1959)))))-H1959))+H1959)</f>
        <v/>
      </c>
      <c r="J1959" s="9" t="str">
        <f t="shared" si="202"/>
        <v/>
      </c>
      <c r="K1959" s="11" t="str">
        <f t="shared" si="203"/>
        <v/>
      </c>
      <c r="L1959" s="11" t="str">
        <f t="shared" si="204"/>
        <v/>
      </c>
      <c r="M1959" s="11" t="str">
        <f>IF(A1959="","",VLOOKUP(E1959,index!$A$1:$B$6,2,0)*K1959*G1959)</f>
        <v/>
      </c>
      <c r="N1959" s="11" t="str">
        <f>IF(A1959="","",-PMT(G1959*VLOOKUP(E1959,index!$A$1:$B$6,2,0),C1959,F1959,0,0))</f>
        <v/>
      </c>
      <c r="O1959" s="11" t="str">
        <f t="shared" si="205"/>
        <v/>
      </c>
      <c r="P1959" s="11" t="str">
        <f t="shared" si="200"/>
        <v/>
      </c>
    </row>
    <row r="1960" spans="1:16" x14ac:dyDescent="0.25">
      <c r="A1960" s="9" t="str">
        <f>IF(A1959="","",IF(B1959&lt;C1959,A1959,IF(A1959=MAX('entry data'!$B$8:$B$507),"",A1959+1)))</f>
        <v/>
      </c>
      <c r="B1960" s="9" t="str">
        <f t="shared" si="201"/>
        <v/>
      </c>
      <c r="C1960" s="9" t="str">
        <f>IF(ISERROR(VLOOKUP(A1960,'entry data'!B:G,6,0)),"",VLOOKUP(A1960,'entry data'!B:G,6,0))</f>
        <v/>
      </c>
      <c r="D1960" s="9" t="str">
        <f>IF(ISERROR(VLOOKUP(A1960,'entry data'!B:C,2,0)),"",VLOOKUP(A1960,'entry data'!B:C,2,0))</f>
        <v/>
      </c>
      <c r="E1960" s="9" t="str">
        <f>IF(ISERROR(VLOOKUP(A1960,'entry data'!B:E,4,0)),"",VLOOKUP(A1960,'entry data'!B:E,4,0))</f>
        <v/>
      </c>
      <c r="F1960" s="11" t="str">
        <f>IF(A1960="","",IF(ISERROR(VLOOKUP(A1960,'entry data'!B:F,5,0)),"",VLOOKUP(A1960,'entry data'!B:F,5,0)))</f>
        <v/>
      </c>
      <c r="G1960" s="12" t="str">
        <f>IF(A1960="","",IF(ISERROR(VLOOKUP(A1960,'entry data'!B:I,8,0)),"",VLOOKUP(A1960,'entry data'!B:I,7,0)))</f>
        <v/>
      </c>
      <c r="H1960" s="13" t="str">
        <f>IF(A1960="","",IF(B1960=1,VLOOKUP(A1960,'entry data'!B:D,3,0),I1959))</f>
        <v/>
      </c>
      <c r="I1960" s="14" t="str">
        <f>IF(A1960="","",IF(E1960="weekly",7,IF(E1960="fortnightly",14,IF(E1960="monthly",DATE(IF(MONTH(H1960)=12,YEAR(H1960)+1,YEAR(H1960)),VLOOKUP(MONTH(H1960),index!$D$2:$G$13,2,0),DAY(H1960)),
IF(E1960="quarterly",DATE(IF(MONTH(H1960)&gt;=10,YEAR(H1960)+1,YEAR(H1960)),VLOOKUP(MONTH(H1960),index!$D$2:$G$13,3,0),DAY(H1960)),
IF(E1960="halfyearly",DATE(IF(MONTH(H1960)&gt;=7,YEAR(H1960)+1,YEAR(H1960)),VLOOKUP(MONTH(H1960),index!$D$2:$G$13,4,0),DAY(H1960)),
DATE(YEAR(H1960)+1,MONTH(H1960),DAY(H1960)))))-H1960))+H1960)</f>
        <v/>
      </c>
      <c r="J1960" s="9" t="str">
        <f t="shared" si="202"/>
        <v/>
      </c>
      <c r="K1960" s="11" t="str">
        <f t="shared" si="203"/>
        <v/>
      </c>
      <c r="L1960" s="11" t="str">
        <f t="shared" si="204"/>
        <v/>
      </c>
      <c r="M1960" s="11" t="str">
        <f>IF(A1960="","",VLOOKUP(E1960,index!$A$1:$B$6,2,0)*K1960*G1960)</f>
        <v/>
      </c>
      <c r="N1960" s="11" t="str">
        <f>IF(A1960="","",-PMT(G1960*VLOOKUP(E1960,index!$A$1:$B$6,2,0),C1960,F1960,0,0))</f>
        <v/>
      </c>
      <c r="O1960" s="11" t="str">
        <f t="shared" si="205"/>
        <v/>
      </c>
      <c r="P1960" s="11" t="str">
        <f t="shared" si="200"/>
        <v/>
      </c>
    </row>
    <row r="1961" spans="1:16" x14ac:dyDescent="0.25">
      <c r="A1961" s="9" t="str">
        <f>IF(A1960="","",IF(B1960&lt;C1960,A1960,IF(A1960=MAX('entry data'!$B$8:$B$507),"",A1960+1)))</f>
        <v/>
      </c>
      <c r="B1961" s="9" t="str">
        <f t="shared" si="201"/>
        <v/>
      </c>
      <c r="C1961" s="9" t="str">
        <f>IF(ISERROR(VLOOKUP(A1961,'entry data'!B:G,6,0)),"",VLOOKUP(A1961,'entry data'!B:G,6,0))</f>
        <v/>
      </c>
      <c r="D1961" s="9" t="str">
        <f>IF(ISERROR(VLOOKUP(A1961,'entry data'!B:C,2,0)),"",VLOOKUP(A1961,'entry data'!B:C,2,0))</f>
        <v/>
      </c>
      <c r="E1961" s="9" t="str">
        <f>IF(ISERROR(VLOOKUP(A1961,'entry data'!B:E,4,0)),"",VLOOKUP(A1961,'entry data'!B:E,4,0))</f>
        <v/>
      </c>
      <c r="F1961" s="11" t="str">
        <f>IF(A1961="","",IF(ISERROR(VLOOKUP(A1961,'entry data'!B:F,5,0)),"",VLOOKUP(A1961,'entry data'!B:F,5,0)))</f>
        <v/>
      </c>
      <c r="G1961" s="12" t="str">
        <f>IF(A1961="","",IF(ISERROR(VLOOKUP(A1961,'entry data'!B:I,8,0)),"",VLOOKUP(A1961,'entry data'!B:I,7,0)))</f>
        <v/>
      </c>
      <c r="H1961" s="13" t="str">
        <f>IF(A1961="","",IF(B1961=1,VLOOKUP(A1961,'entry data'!B:D,3,0),I1960))</f>
        <v/>
      </c>
      <c r="I1961" s="14" t="str">
        <f>IF(A1961="","",IF(E1961="weekly",7,IF(E1961="fortnightly",14,IF(E1961="monthly",DATE(IF(MONTH(H1961)=12,YEAR(H1961)+1,YEAR(H1961)),VLOOKUP(MONTH(H1961),index!$D$2:$G$13,2,0),DAY(H1961)),
IF(E1961="quarterly",DATE(IF(MONTH(H1961)&gt;=10,YEAR(H1961)+1,YEAR(H1961)),VLOOKUP(MONTH(H1961),index!$D$2:$G$13,3,0),DAY(H1961)),
IF(E1961="halfyearly",DATE(IF(MONTH(H1961)&gt;=7,YEAR(H1961)+1,YEAR(H1961)),VLOOKUP(MONTH(H1961),index!$D$2:$G$13,4,0),DAY(H1961)),
DATE(YEAR(H1961)+1,MONTH(H1961),DAY(H1961)))))-H1961))+H1961)</f>
        <v/>
      </c>
      <c r="J1961" s="9" t="str">
        <f t="shared" si="202"/>
        <v/>
      </c>
      <c r="K1961" s="11" t="str">
        <f t="shared" si="203"/>
        <v/>
      </c>
      <c r="L1961" s="11" t="str">
        <f t="shared" si="204"/>
        <v/>
      </c>
      <c r="M1961" s="11" t="str">
        <f>IF(A1961="","",VLOOKUP(E1961,index!$A$1:$B$6,2,0)*K1961*G1961)</f>
        <v/>
      </c>
      <c r="N1961" s="11" t="str">
        <f>IF(A1961="","",-PMT(G1961*VLOOKUP(E1961,index!$A$1:$B$6,2,0),C1961,F1961,0,0))</f>
        <v/>
      </c>
      <c r="O1961" s="11" t="str">
        <f t="shared" si="205"/>
        <v/>
      </c>
      <c r="P1961" s="11" t="str">
        <f t="shared" si="200"/>
        <v/>
      </c>
    </row>
    <row r="1962" spans="1:16" x14ac:dyDescent="0.25">
      <c r="A1962" s="9" t="str">
        <f>IF(A1961="","",IF(B1961&lt;C1961,A1961,IF(A1961=MAX('entry data'!$B$8:$B$507),"",A1961+1)))</f>
        <v/>
      </c>
      <c r="B1962" s="9" t="str">
        <f t="shared" si="201"/>
        <v/>
      </c>
      <c r="C1962" s="9" t="str">
        <f>IF(ISERROR(VLOOKUP(A1962,'entry data'!B:G,6,0)),"",VLOOKUP(A1962,'entry data'!B:G,6,0))</f>
        <v/>
      </c>
      <c r="D1962" s="9" t="str">
        <f>IF(ISERROR(VLOOKUP(A1962,'entry data'!B:C,2,0)),"",VLOOKUP(A1962,'entry data'!B:C,2,0))</f>
        <v/>
      </c>
      <c r="E1962" s="9" t="str">
        <f>IF(ISERROR(VLOOKUP(A1962,'entry data'!B:E,4,0)),"",VLOOKUP(A1962,'entry data'!B:E,4,0))</f>
        <v/>
      </c>
      <c r="F1962" s="11" t="str">
        <f>IF(A1962="","",IF(ISERROR(VLOOKUP(A1962,'entry data'!B:F,5,0)),"",VLOOKUP(A1962,'entry data'!B:F,5,0)))</f>
        <v/>
      </c>
      <c r="G1962" s="12" t="str">
        <f>IF(A1962="","",IF(ISERROR(VLOOKUP(A1962,'entry data'!B:I,8,0)),"",VLOOKUP(A1962,'entry data'!B:I,7,0)))</f>
        <v/>
      </c>
      <c r="H1962" s="13" t="str">
        <f>IF(A1962="","",IF(B1962=1,VLOOKUP(A1962,'entry data'!B:D,3,0),I1961))</f>
        <v/>
      </c>
      <c r="I1962" s="14" t="str">
        <f>IF(A1962="","",IF(E1962="weekly",7,IF(E1962="fortnightly",14,IF(E1962="monthly",DATE(IF(MONTH(H1962)=12,YEAR(H1962)+1,YEAR(H1962)),VLOOKUP(MONTH(H1962),index!$D$2:$G$13,2,0),DAY(H1962)),
IF(E1962="quarterly",DATE(IF(MONTH(H1962)&gt;=10,YEAR(H1962)+1,YEAR(H1962)),VLOOKUP(MONTH(H1962),index!$D$2:$G$13,3,0),DAY(H1962)),
IF(E1962="halfyearly",DATE(IF(MONTH(H1962)&gt;=7,YEAR(H1962)+1,YEAR(H1962)),VLOOKUP(MONTH(H1962),index!$D$2:$G$13,4,0),DAY(H1962)),
DATE(YEAR(H1962)+1,MONTH(H1962),DAY(H1962)))))-H1962))+H1962)</f>
        <v/>
      </c>
      <c r="J1962" s="9" t="str">
        <f t="shared" si="202"/>
        <v/>
      </c>
      <c r="K1962" s="11" t="str">
        <f t="shared" si="203"/>
        <v/>
      </c>
      <c r="L1962" s="11" t="str">
        <f t="shared" si="204"/>
        <v/>
      </c>
      <c r="M1962" s="11" t="str">
        <f>IF(A1962="","",VLOOKUP(E1962,index!$A$1:$B$6,2,0)*K1962*G1962)</f>
        <v/>
      </c>
      <c r="N1962" s="11" t="str">
        <f>IF(A1962="","",-PMT(G1962*VLOOKUP(E1962,index!$A$1:$B$6,2,0),C1962,F1962,0,0))</f>
        <v/>
      </c>
      <c r="O1962" s="11" t="str">
        <f t="shared" si="205"/>
        <v/>
      </c>
      <c r="P1962" s="11" t="str">
        <f t="shared" si="200"/>
        <v/>
      </c>
    </row>
    <row r="1963" spans="1:16" x14ac:dyDescent="0.25">
      <c r="A1963" s="9" t="str">
        <f>IF(A1962="","",IF(B1962&lt;C1962,A1962,IF(A1962=MAX('entry data'!$B$8:$B$507),"",A1962+1)))</f>
        <v/>
      </c>
      <c r="B1963" s="9" t="str">
        <f t="shared" si="201"/>
        <v/>
      </c>
      <c r="C1963" s="9" t="str">
        <f>IF(ISERROR(VLOOKUP(A1963,'entry data'!B:G,6,0)),"",VLOOKUP(A1963,'entry data'!B:G,6,0))</f>
        <v/>
      </c>
      <c r="D1963" s="9" t="str">
        <f>IF(ISERROR(VLOOKUP(A1963,'entry data'!B:C,2,0)),"",VLOOKUP(A1963,'entry data'!B:C,2,0))</f>
        <v/>
      </c>
      <c r="E1963" s="9" t="str">
        <f>IF(ISERROR(VLOOKUP(A1963,'entry data'!B:E,4,0)),"",VLOOKUP(A1963,'entry data'!B:E,4,0))</f>
        <v/>
      </c>
      <c r="F1963" s="11" t="str">
        <f>IF(A1963="","",IF(ISERROR(VLOOKUP(A1963,'entry data'!B:F,5,0)),"",VLOOKUP(A1963,'entry data'!B:F,5,0)))</f>
        <v/>
      </c>
      <c r="G1963" s="12" t="str">
        <f>IF(A1963="","",IF(ISERROR(VLOOKUP(A1963,'entry data'!B:I,8,0)),"",VLOOKUP(A1963,'entry data'!B:I,7,0)))</f>
        <v/>
      </c>
      <c r="H1963" s="13" t="str">
        <f>IF(A1963="","",IF(B1963=1,VLOOKUP(A1963,'entry data'!B:D,3,0),I1962))</f>
        <v/>
      </c>
      <c r="I1963" s="14" t="str">
        <f>IF(A1963="","",IF(E1963="weekly",7,IF(E1963="fortnightly",14,IF(E1963="monthly",DATE(IF(MONTH(H1963)=12,YEAR(H1963)+1,YEAR(H1963)),VLOOKUP(MONTH(H1963),index!$D$2:$G$13,2,0),DAY(H1963)),
IF(E1963="quarterly",DATE(IF(MONTH(H1963)&gt;=10,YEAR(H1963)+1,YEAR(H1963)),VLOOKUP(MONTH(H1963),index!$D$2:$G$13,3,0),DAY(H1963)),
IF(E1963="halfyearly",DATE(IF(MONTH(H1963)&gt;=7,YEAR(H1963)+1,YEAR(H1963)),VLOOKUP(MONTH(H1963),index!$D$2:$G$13,4,0),DAY(H1963)),
DATE(YEAR(H1963)+1,MONTH(H1963),DAY(H1963)))))-H1963))+H1963)</f>
        <v/>
      </c>
      <c r="J1963" s="9" t="str">
        <f t="shared" si="202"/>
        <v/>
      </c>
      <c r="K1963" s="11" t="str">
        <f t="shared" si="203"/>
        <v/>
      </c>
      <c r="L1963" s="11" t="str">
        <f t="shared" si="204"/>
        <v/>
      </c>
      <c r="M1963" s="11" t="str">
        <f>IF(A1963="","",VLOOKUP(E1963,index!$A$1:$B$6,2,0)*K1963*G1963)</f>
        <v/>
      </c>
      <c r="N1963" s="11" t="str">
        <f>IF(A1963="","",-PMT(G1963*VLOOKUP(E1963,index!$A$1:$B$6,2,0),C1963,F1963,0,0))</f>
        <v/>
      </c>
      <c r="O1963" s="11" t="str">
        <f t="shared" si="205"/>
        <v/>
      </c>
      <c r="P1963" s="11" t="str">
        <f t="shared" si="200"/>
        <v/>
      </c>
    </row>
    <row r="1964" spans="1:16" x14ac:dyDescent="0.25">
      <c r="A1964" s="9" t="str">
        <f>IF(A1963="","",IF(B1963&lt;C1963,A1963,IF(A1963=MAX('entry data'!$B$8:$B$507),"",A1963+1)))</f>
        <v/>
      </c>
      <c r="B1964" s="9" t="str">
        <f t="shared" si="201"/>
        <v/>
      </c>
      <c r="C1964" s="9" t="str">
        <f>IF(ISERROR(VLOOKUP(A1964,'entry data'!B:G,6,0)),"",VLOOKUP(A1964,'entry data'!B:G,6,0))</f>
        <v/>
      </c>
      <c r="D1964" s="9" t="str">
        <f>IF(ISERROR(VLOOKUP(A1964,'entry data'!B:C,2,0)),"",VLOOKUP(A1964,'entry data'!B:C,2,0))</f>
        <v/>
      </c>
      <c r="E1964" s="9" t="str">
        <f>IF(ISERROR(VLOOKUP(A1964,'entry data'!B:E,4,0)),"",VLOOKUP(A1964,'entry data'!B:E,4,0))</f>
        <v/>
      </c>
      <c r="F1964" s="11" t="str">
        <f>IF(A1964="","",IF(ISERROR(VLOOKUP(A1964,'entry data'!B:F,5,0)),"",VLOOKUP(A1964,'entry data'!B:F,5,0)))</f>
        <v/>
      </c>
      <c r="G1964" s="12" t="str">
        <f>IF(A1964="","",IF(ISERROR(VLOOKUP(A1964,'entry data'!B:I,8,0)),"",VLOOKUP(A1964,'entry data'!B:I,7,0)))</f>
        <v/>
      </c>
      <c r="H1964" s="13" t="str">
        <f>IF(A1964="","",IF(B1964=1,VLOOKUP(A1964,'entry data'!B:D,3,0),I1963))</f>
        <v/>
      </c>
      <c r="I1964" s="14" t="str">
        <f>IF(A1964="","",IF(E1964="weekly",7,IF(E1964="fortnightly",14,IF(E1964="monthly",DATE(IF(MONTH(H1964)=12,YEAR(H1964)+1,YEAR(H1964)),VLOOKUP(MONTH(H1964),index!$D$2:$G$13,2,0),DAY(H1964)),
IF(E1964="quarterly",DATE(IF(MONTH(H1964)&gt;=10,YEAR(H1964)+1,YEAR(H1964)),VLOOKUP(MONTH(H1964),index!$D$2:$G$13,3,0),DAY(H1964)),
IF(E1964="halfyearly",DATE(IF(MONTH(H1964)&gt;=7,YEAR(H1964)+1,YEAR(H1964)),VLOOKUP(MONTH(H1964),index!$D$2:$G$13,4,0),DAY(H1964)),
DATE(YEAR(H1964)+1,MONTH(H1964),DAY(H1964)))))-H1964))+H1964)</f>
        <v/>
      </c>
      <c r="J1964" s="9" t="str">
        <f t="shared" si="202"/>
        <v/>
      </c>
      <c r="K1964" s="11" t="str">
        <f t="shared" si="203"/>
        <v/>
      </c>
      <c r="L1964" s="11" t="str">
        <f t="shared" si="204"/>
        <v/>
      </c>
      <c r="M1964" s="11" t="str">
        <f>IF(A1964="","",VLOOKUP(E1964,index!$A$1:$B$6,2,0)*K1964*G1964)</f>
        <v/>
      </c>
      <c r="N1964" s="11" t="str">
        <f>IF(A1964="","",-PMT(G1964*VLOOKUP(E1964,index!$A$1:$B$6,2,0),C1964,F1964,0,0))</f>
        <v/>
      </c>
      <c r="O1964" s="11" t="str">
        <f t="shared" si="205"/>
        <v/>
      </c>
      <c r="P1964" s="11" t="str">
        <f t="shared" si="200"/>
        <v/>
      </c>
    </row>
    <row r="1965" spans="1:16" x14ac:dyDescent="0.25">
      <c r="A1965" s="9" t="str">
        <f>IF(A1964="","",IF(B1964&lt;C1964,A1964,IF(A1964=MAX('entry data'!$B$8:$B$507),"",A1964+1)))</f>
        <v/>
      </c>
      <c r="B1965" s="9" t="str">
        <f t="shared" si="201"/>
        <v/>
      </c>
      <c r="C1965" s="9" t="str">
        <f>IF(ISERROR(VLOOKUP(A1965,'entry data'!B:G,6,0)),"",VLOOKUP(A1965,'entry data'!B:G,6,0))</f>
        <v/>
      </c>
      <c r="D1965" s="9" t="str">
        <f>IF(ISERROR(VLOOKUP(A1965,'entry data'!B:C,2,0)),"",VLOOKUP(A1965,'entry data'!B:C,2,0))</f>
        <v/>
      </c>
      <c r="E1965" s="9" t="str">
        <f>IF(ISERROR(VLOOKUP(A1965,'entry data'!B:E,4,0)),"",VLOOKUP(A1965,'entry data'!B:E,4,0))</f>
        <v/>
      </c>
      <c r="F1965" s="11" t="str">
        <f>IF(A1965="","",IF(ISERROR(VLOOKUP(A1965,'entry data'!B:F,5,0)),"",VLOOKUP(A1965,'entry data'!B:F,5,0)))</f>
        <v/>
      </c>
      <c r="G1965" s="12" t="str">
        <f>IF(A1965="","",IF(ISERROR(VLOOKUP(A1965,'entry data'!B:I,8,0)),"",VLOOKUP(A1965,'entry data'!B:I,7,0)))</f>
        <v/>
      </c>
      <c r="H1965" s="13" t="str">
        <f>IF(A1965="","",IF(B1965=1,VLOOKUP(A1965,'entry data'!B:D,3,0),I1964))</f>
        <v/>
      </c>
      <c r="I1965" s="14" t="str">
        <f>IF(A1965="","",IF(E1965="weekly",7,IF(E1965="fortnightly",14,IF(E1965="monthly",DATE(IF(MONTH(H1965)=12,YEAR(H1965)+1,YEAR(H1965)),VLOOKUP(MONTH(H1965),index!$D$2:$G$13,2,0),DAY(H1965)),
IF(E1965="quarterly",DATE(IF(MONTH(H1965)&gt;=10,YEAR(H1965)+1,YEAR(H1965)),VLOOKUP(MONTH(H1965),index!$D$2:$G$13,3,0),DAY(H1965)),
IF(E1965="halfyearly",DATE(IF(MONTH(H1965)&gt;=7,YEAR(H1965)+1,YEAR(H1965)),VLOOKUP(MONTH(H1965),index!$D$2:$G$13,4,0),DAY(H1965)),
DATE(YEAR(H1965)+1,MONTH(H1965),DAY(H1965)))))-H1965))+H1965)</f>
        <v/>
      </c>
      <c r="J1965" s="9" t="str">
        <f t="shared" si="202"/>
        <v/>
      </c>
      <c r="K1965" s="11" t="str">
        <f t="shared" si="203"/>
        <v/>
      </c>
      <c r="L1965" s="11" t="str">
        <f t="shared" si="204"/>
        <v/>
      </c>
      <c r="M1965" s="11" t="str">
        <f>IF(A1965="","",VLOOKUP(E1965,index!$A$1:$B$6,2,0)*K1965*G1965)</f>
        <v/>
      </c>
      <c r="N1965" s="11" t="str">
        <f>IF(A1965="","",-PMT(G1965*VLOOKUP(E1965,index!$A$1:$B$6,2,0),C1965,F1965,0,0))</f>
        <v/>
      </c>
      <c r="O1965" s="11" t="str">
        <f t="shared" si="205"/>
        <v/>
      </c>
      <c r="P1965" s="11" t="str">
        <f t="shared" si="200"/>
        <v/>
      </c>
    </row>
    <row r="1966" spans="1:16" x14ac:dyDescent="0.25">
      <c r="A1966" s="9" t="str">
        <f>IF(A1965="","",IF(B1965&lt;C1965,A1965,IF(A1965=MAX('entry data'!$B$8:$B$507),"",A1965+1)))</f>
        <v/>
      </c>
      <c r="B1966" s="9" t="str">
        <f t="shared" si="201"/>
        <v/>
      </c>
      <c r="C1966" s="9" t="str">
        <f>IF(ISERROR(VLOOKUP(A1966,'entry data'!B:G,6,0)),"",VLOOKUP(A1966,'entry data'!B:G,6,0))</f>
        <v/>
      </c>
      <c r="D1966" s="9" t="str">
        <f>IF(ISERROR(VLOOKUP(A1966,'entry data'!B:C,2,0)),"",VLOOKUP(A1966,'entry data'!B:C,2,0))</f>
        <v/>
      </c>
      <c r="E1966" s="9" t="str">
        <f>IF(ISERROR(VLOOKUP(A1966,'entry data'!B:E,4,0)),"",VLOOKUP(A1966,'entry data'!B:E,4,0))</f>
        <v/>
      </c>
      <c r="F1966" s="11" t="str">
        <f>IF(A1966="","",IF(ISERROR(VLOOKUP(A1966,'entry data'!B:F,5,0)),"",VLOOKUP(A1966,'entry data'!B:F,5,0)))</f>
        <v/>
      </c>
      <c r="G1966" s="12" t="str">
        <f>IF(A1966="","",IF(ISERROR(VLOOKUP(A1966,'entry data'!B:I,8,0)),"",VLOOKUP(A1966,'entry data'!B:I,7,0)))</f>
        <v/>
      </c>
      <c r="H1966" s="13" t="str">
        <f>IF(A1966="","",IF(B1966=1,VLOOKUP(A1966,'entry data'!B:D,3,0),I1965))</f>
        <v/>
      </c>
      <c r="I1966" s="14" t="str">
        <f>IF(A1966="","",IF(E1966="weekly",7,IF(E1966="fortnightly",14,IF(E1966="monthly",DATE(IF(MONTH(H1966)=12,YEAR(H1966)+1,YEAR(H1966)),VLOOKUP(MONTH(H1966),index!$D$2:$G$13,2,0),DAY(H1966)),
IF(E1966="quarterly",DATE(IF(MONTH(H1966)&gt;=10,YEAR(H1966)+1,YEAR(H1966)),VLOOKUP(MONTH(H1966),index!$D$2:$G$13,3,0),DAY(H1966)),
IF(E1966="halfyearly",DATE(IF(MONTH(H1966)&gt;=7,YEAR(H1966)+1,YEAR(H1966)),VLOOKUP(MONTH(H1966),index!$D$2:$G$13,4,0),DAY(H1966)),
DATE(YEAR(H1966)+1,MONTH(H1966),DAY(H1966)))))-H1966))+H1966)</f>
        <v/>
      </c>
      <c r="J1966" s="9" t="str">
        <f t="shared" si="202"/>
        <v/>
      </c>
      <c r="K1966" s="11" t="str">
        <f t="shared" si="203"/>
        <v/>
      </c>
      <c r="L1966" s="11" t="str">
        <f t="shared" si="204"/>
        <v/>
      </c>
      <c r="M1966" s="11" t="str">
        <f>IF(A1966="","",VLOOKUP(E1966,index!$A$1:$B$6,2,0)*K1966*G1966)</f>
        <v/>
      </c>
      <c r="N1966" s="11" t="str">
        <f>IF(A1966="","",-PMT(G1966*VLOOKUP(E1966,index!$A$1:$B$6,2,0),C1966,F1966,0,0))</f>
        <v/>
      </c>
      <c r="O1966" s="11" t="str">
        <f t="shared" si="205"/>
        <v/>
      </c>
      <c r="P1966" s="11" t="str">
        <f t="shared" si="200"/>
        <v/>
      </c>
    </row>
    <row r="1967" spans="1:16" x14ac:dyDescent="0.25">
      <c r="A1967" s="9" t="str">
        <f>IF(A1966="","",IF(B1966&lt;C1966,A1966,IF(A1966=MAX('entry data'!$B$8:$B$507),"",A1966+1)))</f>
        <v/>
      </c>
      <c r="B1967" s="9" t="str">
        <f t="shared" si="201"/>
        <v/>
      </c>
      <c r="C1967" s="9" t="str">
        <f>IF(ISERROR(VLOOKUP(A1967,'entry data'!B:G,6,0)),"",VLOOKUP(A1967,'entry data'!B:G,6,0))</f>
        <v/>
      </c>
      <c r="D1967" s="9" t="str">
        <f>IF(ISERROR(VLOOKUP(A1967,'entry data'!B:C,2,0)),"",VLOOKUP(A1967,'entry data'!B:C,2,0))</f>
        <v/>
      </c>
      <c r="E1967" s="9" t="str">
        <f>IF(ISERROR(VLOOKUP(A1967,'entry data'!B:E,4,0)),"",VLOOKUP(A1967,'entry data'!B:E,4,0))</f>
        <v/>
      </c>
      <c r="F1967" s="11" t="str">
        <f>IF(A1967="","",IF(ISERROR(VLOOKUP(A1967,'entry data'!B:F,5,0)),"",VLOOKUP(A1967,'entry data'!B:F,5,0)))</f>
        <v/>
      </c>
      <c r="G1967" s="12" t="str">
        <f>IF(A1967="","",IF(ISERROR(VLOOKUP(A1967,'entry data'!B:I,8,0)),"",VLOOKUP(A1967,'entry data'!B:I,7,0)))</f>
        <v/>
      </c>
      <c r="H1967" s="13" t="str">
        <f>IF(A1967="","",IF(B1967=1,VLOOKUP(A1967,'entry data'!B:D,3,0),I1966))</f>
        <v/>
      </c>
      <c r="I1967" s="14" t="str">
        <f>IF(A1967="","",IF(E1967="weekly",7,IF(E1967="fortnightly",14,IF(E1967="monthly",DATE(IF(MONTH(H1967)=12,YEAR(H1967)+1,YEAR(H1967)),VLOOKUP(MONTH(H1967),index!$D$2:$G$13,2,0),DAY(H1967)),
IF(E1967="quarterly",DATE(IF(MONTH(H1967)&gt;=10,YEAR(H1967)+1,YEAR(H1967)),VLOOKUP(MONTH(H1967),index!$D$2:$G$13,3,0),DAY(H1967)),
IF(E1967="halfyearly",DATE(IF(MONTH(H1967)&gt;=7,YEAR(H1967)+1,YEAR(H1967)),VLOOKUP(MONTH(H1967),index!$D$2:$G$13,4,0),DAY(H1967)),
DATE(YEAR(H1967)+1,MONTH(H1967),DAY(H1967)))))-H1967))+H1967)</f>
        <v/>
      </c>
      <c r="J1967" s="9" t="str">
        <f t="shared" si="202"/>
        <v/>
      </c>
      <c r="K1967" s="11" t="str">
        <f t="shared" si="203"/>
        <v/>
      </c>
      <c r="L1967" s="11" t="str">
        <f t="shared" si="204"/>
        <v/>
      </c>
      <c r="M1967" s="11" t="str">
        <f>IF(A1967="","",VLOOKUP(E1967,index!$A$1:$B$6,2,0)*K1967*G1967)</f>
        <v/>
      </c>
      <c r="N1967" s="11" t="str">
        <f>IF(A1967="","",-PMT(G1967*VLOOKUP(E1967,index!$A$1:$B$6,2,0),C1967,F1967,0,0))</f>
        <v/>
      </c>
      <c r="O1967" s="11" t="str">
        <f t="shared" si="205"/>
        <v/>
      </c>
      <c r="P1967" s="11" t="str">
        <f t="shared" si="200"/>
        <v/>
      </c>
    </row>
    <row r="1968" spans="1:16" x14ac:dyDescent="0.25">
      <c r="A1968" s="9" t="str">
        <f>IF(A1967="","",IF(B1967&lt;C1967,A1967,IF(A1967=MAX('entry data'!$B$8:$B$507),"",A1967+1)))</f>
        <v/>
      </c>
      <c r="B1968" s="9" t="str">
        <f t="shared" si="201"/>
        <v/>
      </c>
      <c r="C1968" s="9" t="str">
        <f>IF(ISERROR(VLOOKUP(A1968,'entry data'!B:G,6,0)),"",VLOOKUP(A1968,'entry data'!B:G,6,0))</f>
        <v/>
      </c>
      <c r="D1968" s="9" t="str">
        <f>IF(ISERROR(VLOOKUP(A1968,'entry data'!B:C,2,0)),"",VLOOKUP(A1968,'entry data'!B:C,2,0))</f>
        <v/>
      </c>
      <c r="E1968" s="9" t="str">
        <f>IF(ISERROR(VLOOKUP(A1968,'entry data'!B:E,4,0)),"",VLOOKUP(A1968,'entry data'!B:E,4,0))</f>
        <v/>
      </c>
      <c r="F1968" s="11" t="str">
        <f>IF(A1968="","",IF(ISERROR(VLOOKUP(A1968,'entry data'!B:F,5,0)),"",VLOOKUP(A1968,'entry data'!B:F,5,0)))</f>
        <v/>
      </c>
      <c r="G1968" s="12" t="str">
        <f>IF(A1968="","",IF(ISERROR(VLOOKUP(A1968,'entry data'!B:I,8,0)),"",VLOOKUP(A1968,'entry data'!B:I,7,0)))</f>
        <v/>
      </c>
      <c r="H1968" s="13" t="str">
        <f>IF(A1968="","",IF(B1968=1,VLOOKUP(A1968,'entry data'!B:D,3,0),I1967))</f>
        <v/>
      </c>
      <c r="I1968" s="14" t="str">
        <f>IF(A1968="","",IF(E1968="weekly",7,IF(E1968="fortnightly",14,IF(E1968="monthly",DATE(IF(MONTH(H1968)=12,YEAR(H1968)+1,YEAR(H1968)),VLOOKUP(MONTH(H1968),index!$D$2:$G$13,2,0),DAY(H1968)),
IF(E1968="quarterly",DATE(IF(MONTH(H1968)&gt;=10,YEAR(H1968)+1,YEAR(H1968)),VLOOKUP(MONTH(H1968),index!$D$2:$G$13,3,0),DAY(H1968)),
IF(E1968="halfyearly",DATE(IF(MONTH(H1968)&gt;=7,YEAR(H1968)+1,YEAR(H1968)),VLOOKUP(MONTH(H1968),index!$D$2:$G$13,4,0),DAY(H1968)),
DATE(YEAR(H1968)+1,MONTH(H1968),DAY(H1968)))))-H1968))+H1968)</f>
        <v/>
      </c>
      <c r="J1968" s="9" t="str">
        <f t="shared" si="202"/>
        <v/>
      </c>
      <c r="K1968" s="11" t="str">
        <f t="shared" si="203"/>
        <v/>
      </c>
      <c r="L1968" s="11" t="str">
        <f t="shared" si="204"/>
        <v/>
      </c>
      <c r="M1968" s="11" t="str">
        <f>IF(A1968="","",VLOOKUP(E1968,index!$A$1:$B$6,2,0)*K1968*G1968)</f>
        <v/>
      </c>
      <c r="N1968" s="11" t="str">
        <f>IF(A1968="","",-PMT(G1968*VLOOKUP(E1968,index!$A$1:$B$6,2,0),C1968,F1968,0,0))</f>
        <v/>
      </c>
      <c r="O1968" s="11" t="str">
        <f t="shared" si="205"/>
        <v/>
      </c>
      <c r="P1968" s="11" t="str">
        <f t="shared" si="200"/>
        <v/>
      </c>
    </row>
    <row r="1969" spans="1:16" x14ac:dyDescent="0.25">
      <c r="A1969" s="9" t="str">
        <f>IF(A1968="","",IF(B1968&lt;C1968,A1968,IF(A1968=MAX('entry data'!$B$8:$B$507),"",A1968+1)))</f>
        <v/>
      </c>
      <c r="B1969" s="9" t="str">
        <f t="shared" si="201"/>
        <v/>
      </c>
      <c r="C1969" s="9" t="str">
        <f>IF(ISERROR(VLOOKUP(A1969,'entry data'!B:G,6,0)),"",VLOOKUP(A1969,'entry data'!B:G,6,0))</f>
        <v/>
      </c>
      <c r="D1969" s="9" t="str">
        <f>IF(ISERROR(VLOOKUP(A1969,'entry data'!B:C,2,0)),"",VLOOKUP(A1969,'entry data'!B:C,2,0))</f>
        <v/>
      </c>
      <c r="E1969" s="9" t="str">
        <f>IF(ISERROR(VLOOKUP(A1969,'entry data'!B:E,4,0)),"",VLOOKUP(A1969,'entry data'!B:E,4,0))</f>
        <v/>
      </c>
      <c r="F1969" s="11" t="str">
        <f>IF(A1969="","",IF(ISERROR(VLOOKUP(A1969,'entry data'!B:F,5,0)),"",VLOOKUP(A1969,'entry data'!B:F,5,0)))</f>
        <v/>
      </c>
      <c r="G1969" s="12" t="str">
        <f>IF(A1969="","",IF(ISERROR(VLOOKUP(A1969,'entry data'!B:I,8,0)),"",VLOOKUP(A1969,'entry data'!B:I,7,0)))</f>
        <v/>
      </c>
      <c r="H1969" s="13" t="str">
        <f>IF(A1969="","",IF(B1969=1,VLOOKUP(A1969,'entry data'!B:D,3,0),I1968))</f>
        <v/>
      </c>
      <c r="I1969" s="14" t="str">
        <f>IF(A1969="","",IF(E1969="weekly",7,IF(E1969="fortnightly",14,IF(E1969="monthly",DATE(IF(MONTH(H1969)=12,YEAR(H1969)+1,YEAR(H1969)),VLOOKUP(MONTH(H1969),index!$D$2:$G$13,2,0),DAY(H1969)),
IF(E1969="quarterly",DATE(IF(MONTH(H1969)&gt;=10,YEAR(H1969)+1,YEAR(H1969)),VLOOKUP(MONTH(H1969),index!$D$2:$G$13,3,0),DAY(H1969)),
IF(E1969="halfyearly",DATE(IF(MONTH(H1969)&gt;=7,YEAR(H1969)+1,YEAR(H1969)),VLOOKUP(MONTH(H1969),index!$D$2:$G$13,4,0),DAY(H1969)),
DATE(YEAR(H1969)+1,MONTH(H1969),DAY(H1969)))))-H1969))+H1969)</f>
        <v/>
      </c>
      <c r="J1969" s="9" t="str">
        <f t="shared" si="202"/>
        <v/>
      </c>
      <c r="K1969" s="11" t="str">
        <f t="shared" si="203"/>
        <v/>
      </c>
      <c r="L1969" s="11" t="str">
        <f t="shared" si="204"/>
        <v/>
      </c>
      <c r="M1969" s="11" t="str">
        <f>IF(A1969="","",VLOOKUP(E1969,index!$A$1:$B$6,2,0)*K1969*G1969)</f>
        <v/>
      </c>
      <c r="N1969" s="11" t="str">
        <f>IF(A1969="","",-PMT(G1969*VLOOKUP(E1969,index!$A$1:$B$6,2,0),C1969,F1969,0,0))</f>
        <v/>
      </c>
      <c r="O1969" s="11" t="str">
        <f t="shared" si="205"/>
        <v/>
      </c>
      <c r="P1969" s="11" t="str">
        <f t="shared" si="200"/>
        <v/>
      </c>
    </row>
    <row r="1970" spans="1:16" x14ac:dyDescent="0.25">
      <c r="A1970" s="9" t="str">
        <f>IF(A1969="","",IF(B1969&lt;C1969,A1969,IF(A1969=MAX('entry data'!$B$8:$B$507),"",A1969+1)))</f>
        <v/>
      </c>
      <c r="B1970" s="9" t="str">
        <f t="shared" si="201"/>
        <v/>
      </c>
      <c r="C1970" s="9" t="str">
        <f>IF(ISERROR(VLOOKUP(A1970,'entry data'!B:G,6,0)),"",VLOOKUP(A1970,'entry data'!B:G,6,0))</f>
        <v/>
      </c>
      <c r="D1970" s="9" t="str">
        <f>IF(ISERROR(VLOOKUP(A1970,'entry data'!B:C,2,0)),"",VLOOKUP(A1970,'entry data'!B:C,2,0))</f>
        <v/>
      </c>
      <c r="E1970" s="9" t="str">
        <f>IF(ISERROR(VLOOKUP(A1970,'entry data'!B:E,4,0)),"",VLOOKUP(A1970,'entry data'!B:E,4,0))</f>
        <v/>
      </c>
      <c r="F1970" s="11" t="str">
        <f>IF(A1970="","",IF(ISERROR(VLOOKUP(A1970,'entry data'!B:F,5,0)),"",VLOOKUP(A1970,'entry data'!B:F,5,0)))</f>
        <v/>
      </c>
      <c r="G1970" s="12" t="str">
        <f>IF(A1970="","",IF(ISERROR(VLOOKUP(A1970,'entry data'!B:I,8,0)),"",VLOOKUP(A1970,'entry data'!B:I,7,0)))</f>
        <v/>
      </c>
      <c r="H1970" s="13" t="str">
        <f>IF(A1970="","",IF(B1970=1,VLOOKUP(A1970,'entry data'!B:D,3,0),I1969))</f>
        <v/>
      </c>
      <c r="I1970" s="14" t="str">
        <f>IF(A1970="","",IF(E1970="weekly",7,IF(E1970="fortnightly",14,IF(E1970="monthly",DATE(IF(MONTH(H1970)=12,YEAR(H1970)+1,YEAR(H1970)),VLOOKUP(MONTH(H1970),index!$D$2:$G$13,2,0),DAY(H1970)),
IF(E1970="quarterly",DATE(IF(MONTH(H1970)&gt;=10,YEAR(H1970)+1,YEAR(H1970)),VLOOKUP(MONTH(H1970),index!$D$2:$G$13,3,0),DAY(H1970)),
IF(E1970="halfyearly",DATE(IF(MONTH(H1970)&gt;=7,YEAR(H1970)+1,YEAR(H1970)),VLOOKUP(MONTH(H1970),index!$D$2:$G$13,4,0),DAY(H1970)),
DATE(YEAR(H1970)+1,MONTH(H1970),DAY(H1970)))))-H1970))+H1970)</f>
        <v/>
      </c>
      <c r="J1970" s="9" t="str">
        <f t="shared" si="202"/>
        <v/>
      </c>
      <c r="K1970" s="11" t="str">
        <f t="shared" si="203"/>
        <v/>
      </c>
      <c r="L1970" s="11" t="str">
        <f t="shared" si="204"/>
        <v/>
      </c>
      <c r="M1970" s="11" t="str">
        <f>IF(A1970="","",VLOOKUP(E1970,index!$A$1:$B$6,2,0)*K1970*G1970)</f>
        <v/>
      </c>
      <c r="N1970" s="11" t="str">
        <f>IF(A1970="","",-PMT(G1970*VLOOKUP(E1970,index!$A$1:$B$6,2,0),C1970,F1970,0,0))</f>
        <v/>
      </c>
      <c r="O1970" s="11" t="str">
        <f t="shared" si="205"/>
        <v/>
      </c>
      <c r="P1970" s="11" t="str">
        <f t="shared" si="200"/>
        <v/>
      </c>
    </row>
    <row r="1971" spans="1:16" x14ac:dyDescent="0.25">
      <c r="A1971" s="9" t="str">
        <f>IF(A1970="","",IF(B1970&lt;C1970,A1970,IF(A1970=MAX('entry data'!$B$8:$B$507),"",A1970+1)))</f>
        <v/>
      </c>
      <c r="B1971" s="9" t="str">
        <f t="shared" si="201"/>
        <v/>
      </c>
      <c r="C1971" s="9" t="str">
        <f>IF(ISERROR(VLOOKUP(A1971,'entry data'!B:G,6,0)),"",VLOOKUP(A1971,'entry data'!B:G,6,0))</f>
        <v/>
      </c>
      <c r="D1971" s="9" t="str">
        <f>IF(ISERROR(VLOOKUP(A1971,'entry data'!B:C,2,0)),"",VLOOKUP(A1971,'entry data'!B:C,2,0))</f>
        <v/>
      </c>
      <c r="E1971" s="9" t="str">
        <f>IF(ISERROR(VLOOKUP(A1971,'entry data'!B:E,4,0)),"",VLOOKUP(A1971,'entry data'!B:E,4,0))</f>
        <v/>
      </c>
      <c r="F1971" s="11" t="str">
        <f>IF(A1971="","",IF(ISERROR(VLOOKUP(A1971,'entry data'!B:F,5,0)),"",VLOOKUP(A1971,'entry data'!B:F,5,0)))</f>
        <v/>
      </c>
      <c r="G1971" s="12" t="str">
        <f>IF(A1971="","",IF(ISERROR(VLOOKUP(A1971,'entry data'!B:I,8,0)),"",VLOOKUP(A1971,'entry data'!B:I,7,0)))</f>
        <v/>
      </c>
      <c r="H1971" s="13" t="str">
        <f>IF(A1971="","",IF(B1971=1,VLOOKUP(A1971,'entry data'!B:D,3,0),I1970))</f>
        <v/>
      </c>
      <c r="I1971" s="14" t="str">
        <f>IF(A1971="","",IF(E1971="weekly",7,IF(E1971="fortnightly",14,IF(E1971="monthly",DATE(IF(MONTH(H1971)=12,YEAR(H1971)+1,YEAR(H1971)),VLOOKUP(MONTH(H1971),index!$D$2:$G$13,2,0),DAY(H1971)),
IF(E1971="quarterly",DATE(IF(MONTH(H1971)&gt;=10,YEAR(H1971)+1,YEAR(H1971)),VLOOKUP(MONTH(H1971),index!$D$2:$G$13,3,0),DAY(H1971)),
IF(E1971="halfyearly",DATE(IF(MONTH(H1971)&gt;=7,YEAR(H1971)+1,YEAR(H1971)),VLOOKUP(MONTH(H1971),index!$D$2:$G$13,4,0),DAY(H1971)),
DATE(YEAR(H1971)+1,MONTH(H1971),DAY(H1971)))))-H1971))+H1971)</f>
        <v/>
      </c>
      <c r="J1971" s="9" t="str">
        <f t="shared" si="202"/>
        <v/>
      </c>
      <c r="K1971" s="11" t="str">
        <f t="shared" si="203"/>
        <v/>
      </c>
      <c r="L1971" s="11" t="str">
        <f t="shared" si="204"/>
        <v/>
      </c>
      <c r="M1971" s="11" t="str">
        <f>IF(A1971="","",VLOOKUP(E1971,index!$A$1:$B$6,2,0)*K1971*G1971)</f>
        <v/>
      </c>
      <c r="N1971" s="11" t="str">
        <f>IF(A1971="","",-PMT(G1971*VLOOKUP(E1971,index!$A$1:$B$6,2,0),C1971,F1971,0,0))</f>
        <v/>
      </c>
      <c r="O1971" s="11" t="str">
        <f t="shared" si="205"/>
        <v/>
      </c>
      <c r="P1971" s="11" t="str">
        <f t="shared" si="200"/>
        <v/>
      </c>
    </row>
    <row r="1972" spans="1:16" x14ac:dyDescent="0.25">
      <c r="A1972" s="9" t="str">
        <f>IF(A1971="","",IF(B1971&lt;C1971,A1971,IF(A1971=MAX('entry data'!$B$8:$B$507),"",A1971+1)))</f>
        <v/>
      </c>
      <c r="B1972" s="9" t="str">
        <f t="shared" si="201"/>
        <v/>
      </c>
      <c r="C1972" s="9" t="str">
        <f>IF(ISERROR(VLOOKUP(A1972,'entry data'!B:G,6,0)),"",VLOOKUP(A1972,'entry data'!B:G,6,0))</f>
        <v/>
      </c>
      <c r="D1972" s="9" t="str">
        <f>IF(ISERROR(VLOOKUP(A1972,'entry data'!B:C,2,0)),"",VLOOKUP(A1972,'entry data'!B:C,2,0))</f>
        <v/>
      </c>
      <c r="E1972" s="9" t="str">
        <f>IF(ISERROR(VLOOKUP(A1972,'entry data'!B:E,4,0)),"",VLOOKUP(A1972,'entry data'!B:E,4,0))</f>
        <v/>
      </c>
      <c r="F1972" s="11" t="str">
        <f>IF(A1972="","",IF(ISERROR(VLOOKUP(A1972,'entry data'!B:F,5,0)),"",VLOOKUP(A1972,'entry data'!B:F,5,0)))</f>
        <v/>
      </c>
      <c r="G1972" s="12" t="str">
        <f>IF(A1972="","",IF(ISERROR(VLOOKUP(A1972,'entry data'!B:I,8,0)),"",VLOOKUP(A1972,'entry data'!B:I,7,0)))</f>
        <v/>
      </c>
      <c r="H1972" s="13" t="str">
        <f>IF(A1972="","",IF(B1972=1,VLOOKUP(A1972,'entry data'!B:D,3,0),I1971))</f>
        <v/>
      </c>
      <c r="I1972" s="14" t="str">
        <f>IF(A1972="","",IF(E1972="weekly",7,IF(E1972="fortnightly",14,IF(E1972="monthly",DATE(IF(MONTH(H1972)=12,YEAR(H1972)+1,YEAR(H1972)),VLOOKUP(MONTH(H1972),index!$D$2:$G$13,2,0),DAY(H1972)),
IF(E1972="quarterly",DATE(IF(MONTH(H1972)&gt;=10,YEAR(H1972)+1,YEAR(H1972)),VLOOKUP(MONTH(H1972),index!$D$2:$G$13,3,0),DAY(H1972)),
IF(E1972="halfyearly",DATE(IF(MONTH(H1972)&gt;=7,YEAR(H1972)+1,YEAR(H1972)),VLOOKUP(MONTH(H1972),index!$D$2:$G$13,4,0),DAY(H1972)),
DATE(YEAR(H1972)+1,MONTH(H1972),DAY(H1972)))))-H1972))+H1972)</f>
        <v/>
      </c>
      <c r="J1972" s="9" t="str">
        <f t="shared" si="202"/>
        <v/>
      </c>
      <c r="K1972" s="11" t="str">
        <f t="shared" si="203"/>
        <v/>
      </c>
      <c r="L1972" s="11" t="str">
        <f t="shared" si="204"/>
        <v/>
      </c>
      <c r="M1972" s="11" t="str">
        <f>IF(A1972="","",VLOOKUP(E1972,index!$A$1:$B$6,2,0)*K1972*G1972)</f>
        <v/>
      </c>
      <c r="N1972" s="11" t="str">
        <f>IF(A1972="","",-PMT(G1972*VLOOKUP(E1972,index!$A$1:$B$6,2,0),C1972,F1972,0,0))</f>
        <v/>
      </c>
      <c r="O1972" s="11" t="str">
        <f t="shared" si="205"/>
        <v/>
      </c>
      <c r="P1972" s="11" t="str">
        <f t="shared" si="200"/>
        <v/>
      </c>
    </row>
    <row r="1973" spans="1:16" x14ac:dyDescent="0.25">
      <c r="A1973" s="9" t="str">
        <f>IF(A1972="","",IF(B1972&lt;C1972,A1972,IF(A1972=MAX('entry data'!$B$8:$B$507),"",A1972+1)))</f>
        <v/>
      </c>
      <c r="B1973" s="9" t="str">
        <f t="shared" si="201"/>
        <v/>
      </c>
      <c r="C1973" s="9" t="str">
        <f>IF(ISERROR(VLOOKUP(A1973,'entry data'!B:G,6,0)),"",VLOOKUP(A1973,'entry data'!B:G,6,0))</f>
        <v/>
      </c>
      <c r="D1973" s="9" t="str">
        <f>IF(ISERROR(VLOOKUP(A1973,'entry data'!B:C,2,0)),"",VLOOKUP(A1973,'entry data'!B:C,2,0))</f>
        <v/>
      </c>
      <c r="E1973" s="9" t="str">
        <f>IF(ISERROR(VLOOKUP(A1973,'entry data'!B:E,4,0)),"",VLOOKUP(A1973,'entry data'!B:E,4,0))</f>
        <v/>
      </c>
      <c r="F1973" s="11" t="str">
        <f>IF(A1973="","",IF(ISERROR(VLOOKUP(A1973,'entry data'!B:F,5,0)),"",VLOOKUP(A1973,'entry data'!B:F,5,0)))</f>
        <v/>
      </c>
      <c r="G1973" s="12" t="str">
        <f>IF(A1973="","",IF(ISERROR(VLOOKUP(A1973,'entry data'!B:I,8,0)),"",VLOOKUP(A1973,'entry data'!B:I,7,0)))</f>
        <v/>
      </c>
      <c r="H1973" s="13" t="str">
        <f>IF(A1973="","",IF(B1973=1,VLOOKUP(A1973,'entry data'!B:D,3,0),I1972))</f>
        <v/>
      </c>
      <c r="I1973" s="14" t="str">
        <f>IF(A1973="","",IF(E1973="weekly",7,IF(E1973="fortnightly",14,IF(E1973="monthly",DATE(IF(MONTH(H1973)=12,YEAR(H1973)+1,YEAR(H1973)),VLOOKUP(MONTH(H1973),index!$D$2:$G$13,2,0),DAY(H1973)),
IF(E1973="quarterly",DATE(IF(MONTH(H1973)&gt;=10,YEAR(H1973)+1,YEAR(H1973)),VLOOKUP(MONTH(H1973),index!$D$2:$G$13,3,0),DAY(H1973)),
IF(E1973="halfyearly",DATE(IF(MONTH(H1973)&gt;=7,YEAR(H1973)+1,YEAR(H1973)),VLOOKUP(MONTH(H1973),index!$D$2:$G$13,4,0),DAY(H1973)),
DATE(YEAR(H1973)+1,MONTH(H1973),DAY(H1973)))))-H1973))+H1973)</f>
        <v/>
      </c>
      <c r="J1973" s="9" t="str">
        <f t="shared" si="202"/>
        <v/>
      </c>
      <c r="K1973" s="11" t="str">
        <f t="shared" si="203"/>
        <v/>
      </c>
      <c r="L1973" s="11" t="str">
        <f t="shared" si="204"/>
        <v/>
      </c>
      <c r="M1973" s="11" t="str">
        <f>IF(A1973="","",VLOOKUP(E1973,index!$A$1:$B$6,2,0)*K1973*G1973)</f>
        <v/>
      </c>
      <c r="N1973" s="11" t="str">
        <f>IF(A1973="","",-PMT(G1973*VLOOKUP(E1973,index!$A$1:$B$6,2,0),C1973,F1973,0,0))</f>
        <v/>
      </c>
      <c r="O1973" s="11" t="str">
        <f t="shared" si="205"/>
        <v/>
      </c>
      <c r="P1973" s="11" t="str">
        <f t="shared" si="200"/>
        <v/>
      </c>
    </row>
    <row r="1974" spans="1:16" x14ac:dyDescent="0.25">
      <c r="A1974" s="9" t="str">
        <f>IF(A1973="","",IF(B1973&lt;C1973,A1973,IF(A1973=MAX('entry data'!$B$8:$B$507),"",A1973+1)))</f>
        <v/>
      </c>
      <c r="B1974" s="9" t="str">
        <f t="shared" si="201"/>
        <v/>
      </c>
      <c r="C1974" s="9" t="str">
        <f>IF(ISERROR(VLOOKUP(A1974,'entry data'!B:G,6,0)),"",VLOOKUP(A1974,'entry data'!B:G,6,0))</f>
        <v/>
      </c>
      <c r="D1974" s="9" t="str">
        <f>IF(ISERROR(VLOOKUP(A1974,'entry data'!B:C,2,0)),"",VLOOKUP(A1974,'entry data'!B:C,2,0))</f>
        <v/>
      </c>
      <c r="E1974" s="9" t="str">
        <f>IF(ISERROR(VLOOKUP(A1974,'entry data'!B:E,4,0)),"",VLOOKUP(A1974,'entry data'!B:E,4,0))</f>
        <v/>
      </c>
      <c r="F1974" s="11" t="str">
        <f>IF(A1974="","",IF(ISERROR(VLOOKUP(A1974,'entry data'!B:F,5,0)),"",VLOOKUP(A1974,'entry data'!B:F,5,0)))</f>
        <v/>
      </c>
      <c r="G1974" s="12" t="str">
        <f>IF(A1974="","",IF(ISERROR(VLOOKUP(A1974,'entry data'!B:I,8,0)),"",VLOOKUP(A1974,'entry data'!B:I,7,0)))</f>
        <v/>
      </c>
      <c r="H1974" s="13" t="str">
        <f>IF(A1974="","",IF(B1974=1,VLOOKUP(A1974,'entry data'!B:D,3,0),I1973))</f>
        <v/>
      </c>
      <c r="I1974" s="14" t="str">
        <f>IF(A1974="","",IF(E1974="weekly",7,IF(E1974="fortnightly",14,IF(E1974="monthly",DATE(IF(MONTH(H1974)=12,YEAR(H1974)+1,YEAR(H1974)),VLOOKUP(MONTH(H1974),index!$D$2:$G$13,2,0),DAY(H1974)),
IF(E1974="quarterly",DATE(IF(MONTH(H1974)&gt;=10,YEAR(H1974)+1,YEAR(H1974)),VLOOKUP(MONTH(H1974),index!$D$2:$G$13,3,0),DAY(H1974)),
IF(E1974="halfyearly",DATE(IF(MONTH(H1974)&gt;=7,YEAR(H1974)+1,YEAR(H1974)),VLOOKUP(MONTH(H1974),index!$D$2:$G$13,4,0),DAY(H1974)),
DATE(YEAR(H1974)+1,MONTH(H1974),DAY(H1974)))))-H1974))+H1974)</f>
        <v/>
      </c>
      <c r="J1974" s="9" t="str">
        <f t="shared" si="202"/>
        <v/>
      </c>
      <c r="K1974" s="11" t="str">
        <f t="shared" si="203"/>
        <v/>
      </c>
      <c r="L1974" s="11" t="str">
        <f t="shared" si="204"/>
        <v/>
      </c>
      <c r="M1974" s="11" t="str">
        <f>IF(A1974="","",VLOOKUP(E1974,index!$A$1:$B$6,2,0)*K1974*G1974)</f>
        <v/>
      </c>
      <c r="N1974" s="11" t="str">
        <f>IF(A1974="","",-PMT(G1974*VLOOKUP(E1974,index!$A$1:$B$6,2,0),C1974,F1974,0,0))</f>
        <v/>
      </c>
      <c r="O1974" s="11" t="str">
        <f t="shared" si="205"/>
        <v/>
      </c>
      <c r="P1974" s="11" t="str">
        <f t="shared" si="200"/>
        <v/>
      </c>
    </row>
    <row r="1975" spans="1:16" x14ac:dyDescent="0.25">
      <c r="A1975" s="9" t="str">
        <f>IF(A1974="","",IF(B1974&lt;C1974,A1974,IF(A1974=MAX('entry data'!$B$8:$B$507),"",A1974+1)))</f>
        <v/>
      </c>
      <c r="B1975" s="9" t="str">
        <f t="shared" si="201"/>
        <v/>
      </c>
      <c r="C1975" s="9" t="str">
        <f>IF(ISERROR(VLOOKUP(A1975,'entry data'!B:G,6,0)),"",VLOOKUP(A1975,'entry data'!B:G,6,0))</f>
        <v/>
      </c>
      <c r="D1975" s="9" t="str">
        <f>IF(ISERROR(VLOOKUP(A1975,'entry data'!B:C,2,0)),"",VLOOKUP(A1975,'entry data'!B:C,2,0))</f>
        <v/>
      </c>
      <c r="E1975" s="9" t="str">
        <f>IF(ISERROR(VLOOKUP(A1975,'entry data'!B:E,4,0)),"",VLOOKUP(A1975,'entry data'!B:E,4,0))</f>
        <v/>
      </c>
      <c r="F1975" s="11" t="str">
        <f>IF(A1975="","",IF(ISERROR(VLOOKUP(A1975,'entry data'!B:F,5,0)),"",VLOOKUP(A1975,'entry data'!B:F,5,0)))</f>
        <v/>
      </c>
      <c r="G1975" s="12" t="str">
        <f>IF(A1975="","",IF(ISERROR(VLOOKUP(A1975,'entry data'!B:I,8,0)),"",VLOOKUP(A1975,'entry data'!B:I,7,0)))</f>
        <v/>
      </c>
      <c r="H1975" s="13" t="str">
        <f>IF(A1975="","",IF(B1975=1,VLOOKUP(A1975,'entry data'!B:D,3,0),I1974))</f>
        <v/>
      </c>
      <c r="I1975" s="14" t="str">
        <f>IF(A1975="","",IF(E1975="weekly",7,IF(E1975="fortnightly",14,IF(E1975="monthly",DATE(IF(MONTH(H1975)=12,YEAR(H1975)+1,YEAR(H1975)),VLOOKUP(MONTH(H1975),index!$D$2:$G$13,2,0),DAY(H1975)),
IF(E1975="quarterly",DATE(IF(MONTH(H1975)&gt;=10,YEAR(H1975)+1,YEAR(H1975)),VLOOKUP(MONTH(H1975),index!$D$2:$G$13,3,0),DAY(H1975)),
IF(E1975="halfyearly",DATE(IF(MONTH(H1975)&gt;=7,YEAR(H1975)+1,YEAR(H1975)),VLOOKUP(MONTH(H1975),index!$D$2:$G$13,4,0),DAY(H1975)),
DATE(YEAR(H1975)+1,MONTH(H1975),DAY(H1975)))))-H1975))+H1975)</f>
        <v/>
      </c>
      <c r="J1975" s="9" t="str">
        <f t="shared" si="202"/>
        <v/>
      </c>
      <c r="K1975" s="11" t="str">
        <f t="shared" si="203"/>
        <v/>
      </c>
      <c r="L1975" s="11" t="str">
        <f t="shared" si="204"/>
        <v/>
      </c>
      <c r="M1975" s="11" t="str">
        <f>IF(A1975="","",VLOOKUP(E1975,index!$A$1:$B$6,2,0)*K1975*G1975)</f>
        <v/>
      </c>
      <c r="N1975" s="11" t="str">
        <f>IF(A1975="","",-PMT(G1975*VLOOKUP(E1975,index!$A$1:$B$6,2,0),C1975,F1975,0,0))</f>
        <v/>
      </c>
      <c r="O1975" s="11" t="str">
        <f t="shared" si="205"/>
        <v/>
      </c>
      <c r="P1975" s="11" t="str">
        <f t="shared" si="200"/>
        <v/>
      </c>
    </row>
    <row r="1976" spans="1:16" x14ac:dyDescent="0.25">
      <c r="A1976" s="9" t="str">
        <f>IF(A1975="","",IF(B1975&lt;C1975,A1975,IF(A1975=MAX('entry data'!$B$8:$B$507),"",A1975+1)))</f>
        <v/>
      </c>
      <c r="B1976" s="9" t="str">
        <f t="shared" si="201"/>
        <v/>
      </c>
      <c r="C1976" s="9" t="str">
        <f>IF(ISERROR(VLOOKUP(A1976,'entry data'!B:G,6,0)),"",VLOOKUP(A1976,'entry data'!B:G,6,0))</f>
        <v/>
      </c>
      <c r="D1976" s="9" t="str">
        <f>IF(ISERROR(VLOOKUP(A1976,'entry data'!B:C,2,0)),"",VLOOKUP(A1976,'entry data'!B:C,2,0))</f>
        <v/>
      </c>
      <c r="E1976" s="9" t="str">
        <f>IF(ISERROR(VLOOKUP(A1976,'entry data'!B:E,4,0)),"",VLOOKUP(A1976,'entry data'!B:E,4,0))</f>
        <v/>
      </c>
      <c r="F1976" s="11" t="str">
        <f>IF(A1976="","",IF(ISERROR(VLOOKUP(A1976,'entry data'!B:F,5,0)),"",VLOOKUP(A1976,'entry data'!B:F,5,0)))</f>
        <v/>
      </c>
      <c r="G1976" s="12" t="str">
        <f>IF(A1976="","",IF(ISERROR(VLOOKUP(A1976,'entry data'!B:I,8,0)),"",VLOOKUP(A1976,'entry data'!B:I,7,0)))</f>
        <v/>
      </c>
      <c r="H1976" s="13" t="str">
        <f>IF(A1976="","",IF(B1976=1,VLOOKUP(A1976,'entry data'!B:D,3,0),I1975))</f>
        <v/>
      </c>
      <c r="I1976" s="14" t="str">
        <f>IF(A1976="","",IF(E1976="weekly",7,IF(E1976="fortnightly",14,IF(E1976="monthly",DATE(IF(MONTH(H1976)=12,YEAR(H1976)+1,YEAR(H1976)),VLOOKUP(MONTH(H1976),index!$D$2:$G$13,2,0),DAY(H1976)),
IF(E1976="quarterly",DATE(IF(MONTH(H1976)&gt;=10,YEAR(H1976)+1,YEAR(H1976)),VLOOKUP(MONTH(H1976),index!$D$2:$G$13,3,0),DAY(H1976)),
IF(E1976="halfyearly",DATE(IF(MONTH(H1976)&gt;=7,YEAR(H1976)+1,YEAR(H1976)),VLOOKUP(MONTH(H1976),index!$D$2:$G$13,4,0),DAY(H1976)),
DATE(YEAR(H1976)+1,MONTH(H1976),DAY(H1976)))))-H1976))+H1976)</f>
        <v/>
      </c>
      <c r="J1976" s="9" t="str">
        <f t="shared" si="202"/>
        <v/>
      </c>
      <c r="K1976" s="11" t="str">
        <f t="shared" si="203"/>
        <v/>
      </c>
      <c r="L1976" s="11" t="str">
        <f t="shared" si="204"/>
        <v/>
      </c>
      <c r="M1976" s="11" t="str">
        <f>IF(A1976="","",VLOOKUP(E1976,index!$A$1:$B$6,2,0)*K1976*G1976)</f>
        <v/>
      </c>
      <c r="N1976" s="11" t="str">
        <f>IF(A1976="","",-PMT(G1976*VLOOKUP(E1976,index!$A$1:$B$6,2,0),C1976,F1976,0,0))</f>
        <v/>
      </c>
      <c r="O1976" s="11" t="str">
        <f t="shared" si="205"/>
        <v/>
      </c>
      <c r="P1976" s="11" t="str">
        <f t="shared" si="200"/>
        <v/>
      </c>
    </row>
    <row r="1977" spans="1:16" x14ac:dyDescent="0.25">
      <c r="A1977" s="9" t="str">
        <f>IF(A1976="","",IF(B1976&lt;C1976,A1976,IF(A1976=MAX('entry data'!$B$8:$B$507),"",A1976+1)))</f>
        <v/>
      </c>
      <c r="B1977" s="9" t="str">
        <f t="shared" si="201"/>
        <v/>
      </c>
      <c r="C1977" s="9" t="str">
        <f>IF(ISERROR(VLOOKUP(A1977,'entry data'!B:G,6,0)),"",VLOOKUP(A1977,'entry data'!B:G,6,0))</f>
        <v/>
      </c>
      <c r="D1977" s="9" t="str">
        <f>IF(ISERROR(VLOOKUP(A1977,'entry data'!B:C,2,0)),"",VLOOKUP(A1977,'entry data'!B:C,2,0))</f>
        <v/>
      </c>
      <c r="E1977" s="9" t="str">
        <f>IF(ISERROR(VLOOKUP(A1977,'entry data'!B:E,4,0)),"",VLOOKUP(A1977,'entry data'!B:E,4,0))</f>
        <v/>
      </c>
      <c r="F1977" s="11" t="str">
        <f>IF(A1977="","",IF(ISERROR(VLOOKUP(A1977,'entry data'!B:F,5,0)),"",VLOOKUP(A1977,'entry data'!B:F,5,0)))</f>
        <v/>
      </c>
      <c r="G1977" s="12" t="str">
        <f>IF(A1977="","",IF(ISERROR(VLOOKUP(A1977,'entry data'!B:I,8,0)),"",VLOOKUP(A1977,'entry data'!B:I,7,0)))</f>
        <v/>
      </c>
      <c r="H1977" s="13" t="str">
        <f>IF(A1977="","",IF(B1977=1,VLOOKUP(A1977,'entry data'!B:D,3,0),I1976))</f>
        <v/>
      </c>
      <c r="I1977" s="14" t="str">
        <f>IF(A1977="","",IF(E1977="weekly",7,IF(E1977="fortnightly",14,IF(E1977="monthly",DATE(IF(MONTH(H1977)=12,YEAR(H1977)+1,YEAR(H1977)),VLOOKUP(MONTH(H1977),index!$D$2:$G$13,2,0),DAY(H1977)),
IF(E1977="quarterly",DATE(IF(MONTH(H1977)&gt;=10,YEAR(H1977)+1,YEAR(H1977)),VLOOKUP(MONTH(H1977),index!$D$2:$G$13,3,0),DAY(H1977)),
IF(E1977="halfyearly",DATE(IF(MONTH(H1977)&gt;=7,YEAR(H1977)+1,YEAR(H1977)),VLOOKUP(MONTH(H1977),index!$D$2:$G$13,4,0),DAY(H1977)),
DATE(YEAR(H1977)+1,MONTH(H1977),DAY(H1977)))))-H1977))+H1977)</f>
        <v/>
      </c>
      <c r="J1977" s="9" t="str">
        <f t="shared" si="202"/>
        <v/>
      </c>
      <c r="K1977" s="11" t="str">
        <f t="shared" si="203"/>
        <v/>
      </c>
      <c r="L1977" s="11" t="str">
        <f t="shared" si="204"/>
        <v/>
      </c>
      <c r="M1977" s="11" t="str">
        <f>IF(A1977="","",VLOOKUP(E1977,index!$A$1:$B$6,2,0)*K1977*G1977)</f>
        <v/>
      </c>
      <c r="N1977" s="11" t="str">
        <f>IF(A1977="","",-PMT(G1977*VLOOKUP(E1977,index!$A$1:$B$6,2,0),C1977,F1977,0,0))</f>
        <v/>
      </c>
      <c r="O1977" s="11" t="str">
        <f t="shared" si="205"/>
        <v/>
      </c>
      <c r="P1977" s="11" t="str">
        <f t="shared" si="200"/>
        <v/>
      </c>
    </row>
    <row r="1978" spans="1:16" x14ac:dyDescent="0.25">
      <c r="A1978" s="9" t="str">
        <f>IF(A1977="","",IF(B1977&lt;C1977,A1977,IF(A1977=MAX('entry data'!$B$8:$B$507),"",A1977+1)))</f>
        <v/>
      </c>
      <c r="B1978" s="9" t="str">
        <f t="shared" si="201"/>
        <v/>
      </c>
      <c r="C1978" s="9" t="str">
        <f>IF(ISERROR(VLOOKUP(A1978,'entry data'!B:G,6,0)),"",VLOOKUP(A1978,'entry data'!B:G,6,0))</f>
        <v/>
      </c>
      <c r="D1978" s="9" t="str">
        <f>IF(ISERROR(VLOOKUP(A1978,'entry data'!B:C,2,0)),"",VLOOKUP(A1978,'entry data'!B:C,2,0))</f>
        <v/>
      </c>
      <c r="E1978" s="9" t="str">
        <f>IF(ISERROR(VLOOKUP(A1978,'entry data'!B:E,4,0)),"",VLOOKUP(A1978,'entry data'!B:E,4,0))</f>
        <v/>
      </c>
      <c r="F1978" s="11" t="str">
        <f>IF(A1978="","",IF(ISERROR(VLOOKUP(A1978,'entry data'!B:F,5,0)),"",VLOOKUP(A1978,'entry data'!B:F,5,0)))</f>
        <v/>
      </c>
      <c r="G1978" s="12" t="str">
        <f>IF(A1978="","",IF(ISERROR(VLOOKUP(A1978,'entry data'!B:I,8,0)),"",VLOOKUP(A1978,'entry data'!B:I,7,0)))</f>
        <v/>
      </c>
      <c r="H1978" s="13" t="str">
        <f>IF(A1978="","",IF(B1978=1,VLOOKUP(A1978,'entry data'!B:D,3,0),I1977))</f>
        <v/>
      </c>
      <c r="I1978" s="14" t="str">
        <f>IF(A1978="","",IF(E1978="weekly",7,IF(E1978="fortnightly",14,IF(E1978="monthly",DATE(IF(MONTH(H1978)=12,YEAR(H1978)+1,YEAR(H1978)),VLOOKUP(MONTH(H1978),index!$D$2:$G$13,2,0),DAY(H1978)),
IF(E1978="quarterly",DATE(IF(MONTH(H1978)&gt;=10,YEAR(H1978)+1,YEAR(H1978)),VLOOKUP(MONTH(H1978),index!$D$2:$G$13,3,0),DAY(H1978)),
IF(E1978="halfyearly",DATE(IF(MONTH(H1978)&gt;=7,YEAR(H1978)+1,YEAR(H1978)),VLOOKUP(MONTH(H1978),index!$D$2:$G$13,4,0),DAY(H1978)),
DATE(YEAR(H1978)+1,MONTH(H1978),DAY(H1978)))))-H1978))+H1978)</f>
        <v/>
      </c>
      <c r="J1978" s="9" t="str">
        <f t="shared" si="202"/>
        <v/>
      </c>
      <c r="K1978" s="11" t="str">
        <f t="shared" si="203"/>
        <v/>
      </c>
      <c r="L1978" s="11" t="str">
        <f t="shared" si="204"/>
        <v/>
      </c>
      <c r="M1978" s="11" t="str">
        <f>IF(A1978="","",VLOOKUP(E1978,index!$A$1:$B$6,2,0)*K1978*G1978)</f>
        <v/>
      </c>
      <c r="N1978" s="11" t="str">
        <f>IF(A1978="","",-PMT(G1978*VLOOKUP(E1978,index!$A$1:$B$6,2,0),C1978,F1978,0,0))</f>
        <v/>
      </c>
      <c r="O1978" s="11" t="str">
        <f t="shared" si="205"/>
        <v/>
      </c>
      <c r="P1978" s="11" t="str">
        <f t="shared" si="200"/>
        <v/>
      </c>
    </row>
    <row r="1979" spans="1:16" x14ac:dyDescent="0.25">
      <c r="A1979" s="9" t="str">
        <f>IF(A1978="","",IF(B1978&lt;C1978,A1978,IF(A1978=MAX('entry data'!$B$8:$B$507),"",A1978+1)))</f>
        <v/>
      </c>
      <c r="B1979" s="9" t="str">
        <f t="shared" si="201"/>
        <v/>
      </c>
      <c r="C1979" s="9" t="str">
        <f>IF(ISERROR(VLOOKUP(A1979,'entry data'!B:G,6,0)),"",VLOOKUP(A1979,'entry data'!B:G,6,0))</f>
        <v/>
      </c>
      <c r="D1979" s="9" t="str">
        <f>IF(ISERROR(VLOOKUP(A1979,'entry data'!B:C,2,0)),"",VLOOKUP(A1979,'entry data'!B:C,2,0))</f>
        <v/>
      </c>
      <c r="E1979" s="9" t="str">
        <f>IF(ISERROR(VLOOKUP(A1979,'entry data'!B:E,4,0)),"",VLOOKUP(A1979,'entry data'!B:E,4,0))</f>
        <v/>
      </c>
      <c r="F1979" s="11" t="str">
        <f>IF(A1979="","",IF(ISERROR(VLOOKUP(A1979,'entry data'!B:F,5,0)),"",VLOOKUP(A1979,'entry data'!B:F,5,0)))</f>
        <v/>
      </c>
      <c r="G1979" s="12" t="str">
        <f>IF(A1979="","",IF(ISERROR(VLOOKUP(A1979,'entry data'!B:I,8,0)),"",VLOOKUP(A1979,'entry data'!B:I,7,0)))</f>
        <v/>
      </c>
      <c r="H1979" s="13" t="str">
        <f>IF(A1979="","",IF(B1979=1,VLOOKUP(A1979,'entry data'!B:D,3,0),I1978))</f>
        <v/>
      </c>
      <c r="I1979" s="14" t="str">
        <f>IF(A1979="","",IF(E1979="weekly",7,IF(E1979="fortnightly",14,IF(E1979="monthly",DATE(IF(MONTH(H1979)=12,YEAR(H1979)+1,YEAR(H1979)),VLOOKUP(MONTH(H1979),index!$D$2:$G$13,2,0),DAY(H1979)),
IF(E1979="quarterly",DATE(IF(MONTH(H1979)&gt;=10,YEAR(H1979)+1,YEAR(H1979)),VLOOKUP(MONTH(H1979),index!$D$2:$G$13,3,0),DAY(H1979)),
IF(E1979="halfyearly",DATE(IF(MONTH(H1979)&gt;=7,YEAR(H1979)+1,YEAR(H1979)),VLOOKUP(MONTH(H1979),index!$D$2:$G$13,4,0),DAY(H1979)),
DATE(YEAR(H1979)+1,MONTH(H1979),DAY(H1979)))))-H1979))+H1979)</f>
        <v/>
      </c>
      <c r="J1979" s="9" t="str">
        <f t="shared" si="202"/>
        <v/>
      </c>
      <c r="K1979" s="11" t="str">
        <f t="shared" si="203"/>
        <v/>
      </c>
      <c r="L1979" s="11" t="str">
        <f t="shared" si="204"/>
        <v/>
      </c>
      <c r="M1979" s="11" t="str">
        <f>IF(A1979="","",VLOOKUP(E1979,index!$A$1:$B$6,2,0)*K1979*G1979)</f>
        <v/>
      </c>
      <c r="N1979" s="11" t="str">
        <f>IF(A1979="","",-PMT(G1979*VLOOKUP(E1979,index!$A$1:$B$6,2,0),C1979,F1979,0,0))</f>
        <v/>
      </c>
      <c r="O1979" s="11" t="str">
        <f t="shared" si="205"/>
        <v/>
      </c>
      <c r="P1979" s="11" t="str">
        <f t="shared" si="200"/>
        <v/>
      </c>
    </row>
    <row r="1980" spans="1:16" x14ac:dyDescent="0.25">
      <c r="A1980" s="9" t="str">
        <f>IF(A1979="","",IF(B1979&lt;C1979,A1979,IF(A1979=MAX('entry data'!$B$8:$B$507),"",A1979+1)))</f>
        <v/>
      </c>
      <c r="B1980" s="9" t="str">
        <f t="shared" si="201"/>
        <v/>
      </c>
      <c r="C1980" s="9" t="str">
        <f>IF(ISERROR(VLOOKUP(A1980,'entry data'!B:G,6,0)),"",VLOOKUP(A1980,'entry data'!B:G,6,0))</f>
        <v/>
      </c>
      <c r="D1980" s="9" t="str">
        <f>IF(ISERROR(VLOOKUP(A1980,'entry data'!B:C,2,0)),"",VLOOKUP(A1980,'entry data'!B:C,2,0))</f>
        <v/>
      </c>
      <c r="E1980" s="9" t="str">
        <f>IF(ISERROR(VLOOKUP(A1980,'entry data'!B:E,4,0)),"",VLOOKUP(A1980,'entry data'!B:E,4,0))</f>
        <v/>
      </c>
      <c r="F1980" s="11" t="str">
        <f>IF(A1980="","",IF(ISERROR(VLOOKUP(A1980,'entry data'!B:F,5,0)),"",VLOOKUP(A1980,'entry data'!B:F,5,0)))</f>
        <v/>
      </c>
      <c r="G1980" s="12" t="str">
        <f>IF(A1980="","",IF(ISERROR(VLOOKUP(A1980,'entry data'!B:I,8,0)),"",VLOOKUP(A1980,'entry data'!B:I,7,0)))</f>
        <v/>
      </c>
      <c r="H1980" s="13" t="str">
        <f>IF(A1980="","",IF(B1980=1,VLOOKUP(A1980,'entry data'!B:D,3,0),I1979))</f>
        <v/>
      </c>
      <c r="I1980" s="14" t="str">
        <f>IF(A1980="","",IF(E1980="weekly",7,IF(E1980="fortnightly",14,IF(E1980="monthly",DATE(IF(MONTH(H1980)=12,YEAR(H1980)+1,YEAR(H1980)),VLOOKUP(MONTH(H1980),index!$D$2:$G$13,2,0),DAY(H1980)),
IF(E1980="quarterly",DATE(IF(MONTH(H1980)&gt;=10,YEAR(H1980)+1,YEAR(H1980)),VLOOKUP(MONTH(H1980),index!$D$2:$G$13,3,0),DAY(H1980)),
IF(E1980="halfyearly",DATE(IF(MONTH(H1980)&gt;=7,YEAR(H1980)+1,YEAR(H1980)),VLOOKUP(MONTH(H1980),index!$D$2:$G$13,4,0),DAY(H1980)),
DATE(YEAR(H1980)+1,MONTH(H1980),DAY(H1980)))))-H1980))+H1980)</f>
        <v/>
      </c>
      <c r="J1980" s="9" t="str">
        <f t="shared" si="202"/>
        <v/>
      </c>
      <c r="K1980" s="11" t="str">
        <f t="shared" si="203"/>
        <v/>
      </c>
      <c r="L1980" s="11" t="str">
        <f t="shared" si="204"/>
        <v/>
      </c>
      <c r="M1980" s="11" t="str">
        <f>IF(A1980="","",VLOOKUP(E1980,index!$A$1:$B$6,2,0)*K1980*G1980)</f>
        <v/>
      </c>
      <c r="N1980" s="11" t="str">
        <f>IF(A1980="","",-PMT(G1980*VLOOKUP(E1980,index!$A$1:$B$6,2,0),C1980,F1980,0,0))</f>
        <v/>
      </c>
      <c r="O1980" s="11" t="str">
        <f t="shared" si="205"/>
        <v/>
      </c>
      <c r="P1980" s="11" t="str">
        <f t="shared" si="200"/>
        <v/>
      </c>
    </row>
    <row r="1981" spans="1:16" x14ac:dyDescent="0.25">
      <c r="A1981" s="9" t="str">
        <f>IF(A1980="","",IF(B1980&lt;C1980,A1980,IF(A1980=MAX('entry data'!$B$8:$B$507),"",A1980+1)))</f>
        <v/>
      </c>
      <c r="B1981" s="9" t="str">
        <f t="shared" si="201"/>
        <v/>
      </c>
      <c r="C1981" s="9" t="str">
        <f>IF(ISERROR(VLOOKUP(A1981,'entry data'!B:G,6,0)),"",VLOOKUP(A1981,'entry data'!B:G,6,0))</f>
        <v/>
      </c>
      <c r="D1981" s="9" t="str">
        <f>IF(ISERROR(VLOOKUP(A1981,'entry data'!B:C,2,0)),"",VLOOKUP(A1981,'entry data'!B:C,2,0))</f>
        <v/>
      </c>
      <c r="E1981" s="9" t="str">
        <f>IF(ISERROR(VLOOKUP(A1981,'entry data'!B:E,4,0)),"",VLOOKUP(A1981,'entry data'!B:E,4,0))</f>
        <v/>
      </c>
      <c r="F1981" s="11" t="str">
        <f>IF(A1981="","",IF(ISERROR(VLOOKUP(A1981,'entry data'!B:F,5,0)),"",VLOOKUP(A1981,'entry data'!B:F,5,0)))</f>
        <v/>
      </c>
      <c r="G1981" s="12" t="str">
        <f>IF(A1981="","",IF(ISERROR(VLOOKUP(A1981,'entry data'!B:I,8,0)),"",VLOOKUP(A1981,'entry data'!B:I,7,0)))</f>
        <v/>
      </c>
      <c r="H1981" s="13" t="str">
        <f>IF(A1981="","",IF(B1981=1,VLOOKUP(A1981,'entry data'!B:D,3,0),I1980))</f>
        <v/>
      </c>
      <c r="I1981" s="14" t="str">
        <f>IF(A1981="","",IF(E1981="weekly",7,IF(E1981="fortnightly",14,IF(E1981="monthly",DATE(IF(MONTH(H1981)=12,YEAR(H1981)+1,YEAR(H1981)),VLOOKUP(MONTH(H1981),index!$D$2:$G$13,2,0),DAY(H1981)),
IF(E1981="quarterly",DATE(IF(MONTH(H1981)&gt;=10,YEAR(H1981)+1,YEAR(H1981)),VLOOKUP(MONTH(H1981),index!$D$2:$G$13,3,0),DAY(H1981)),
IF(E1981="halfyearly",DATE(IF(MONTH(H1981)&gt;=7,YEAR(H1981)+1,YEAR(H1981)),VLOOKUP(MONTH(H1981),index!$D$2:$G$13,4,0),DAY(H1981)),
DATE(YEAR(H1981)+1,MONTH(H1981),DAY(H1981)))))-H1981))+H1981)</f>
        <v/>
      </c>
      <c r="J1981" s="9" t="str">
        <f t="shared" si="202"/>
        <v/>
      </c>
      <c r="K1981" s="11" t="str">
        <f t="shared" si="203"/>
        <v/>
      </c>
      <c r="L1981" s="11" t="str">
        <f t="shared" si="204"/>
        <v/>
      </c>
      <c r="M1981" s="11" t="str">
        <f>IF(A1981="","",VLOOKUP(E1981,index!$A$1:$B$6,2,0)*K1981*G1981)</f>
        <v/>
      </c>
      <c r="N1981" s="11" t="str">
        <f>IF(A1981="","",-PMT(G1981*VLOOKUP(E1981,index!$A$1:$B$6,2,0),C1981,F1981,0,0))</f>
        <v/>
      </c>
      <c r="O1981" s="11" t="str">
        <f t="shared" si="205"/>
        <v/>
      </c>
      <c r="P1981" s="11" t="str">
        <f t="shared" si="200"/>
        <v/>
      </c>
    </row>
    <row r="1982" spans="1:16" x14ac:dyDescent="0.25">
      <c r="A1982" s="9" t="str">
        <f>IF(A1981="","",IF(B1981&lt;C1981,A1981,IF(A1981=MAX('entry data'!$B$8:$B$507),"",A1981+1)))</f>
        <v/>
      </c>
      <c r="B1982" s="9" t="str">
        <f t="shared" si="201"/>
        <v/>
      </c>
      <c r="C1982" s="9" t="str">
        <f>IF(ISERROR(VLOOKUP(A1982,'entry data'!B:G,6,0)),"",VLOOKUP(A1982,'entry data'!B:G,6,0))</f>
        <v/>
      </c>
      <c r="D1982" s="9" t="str">
        <f>IF(ISERROR(VLOOKUP(A1982,'entry data'!B:C,2,0)),"",VLOOKUP(A1982,'entry data'!B:C,2,0))</f>
        <v/>
      </c>
      <c r="E1982" s="9" t="str">
        <f>IF(ISERROR(VLOOKUP(A1982,'entry data'!B:E,4,0)),"",VLOOKUP(A1982,'entry data'!B:E,4,0))</f>
        <v/>
      </c>
      <c r="F1982" s="11" t="str">
        <f>IF(A1982="","",IF(ISERROR(VLOOKUP(A1982,'entry data'!B:F,5,0)),"",VLOOKUP(A1982,'entry data'!B:F,5,0)))</f>
        <v/>
      </c>
      <c r="G1982" s="12" t="str">
        <f>IF(A1982="","",IF(ISERROR(VLOOKUP(A1982,'entry data'!B:I,8,0)),"",VLOOKUP(A1982,'entry data'!B:I,7,0)))</f>
        <v/>
      </c>
      <c r="H1982" s="13" t="str">
        <f>IF(A1982="","",IF(B1982=1,VLOOKUP(A1982,'entry data'!B:D,3,0),I1981))</f>
        <v/>
      </c>
      <c r="I1982" s="14" t="str">
        <f>IF(A1982="","",IF(E1982="weekly",7,IF(E1982="fortnightly",14,IF(E1982="monthly",DATE(IF(MONTH(H1982)=12,YEAR(H1982)+1,YEAR(H1982)),VLOOKUP(MONTH(H1982),index!$D$2:$G$13,2,0),DAY(H1982)),
IF(E1982="quarterly",DATE(IF(MONTH(H1982)&gt;=10,YEAR(H1982)+1,YEAR(H1982)),VLOOKUP(MONTH(H1982),index!$D$2:$G$13,3,0),DAY(H1982)),
IF(E1982="halfyearly",DATE(IF(MONTH(H1982)&gt;=7,YEAR(H1982)+1,YEAR(H1982)),VLOOKUP(MONTH(H1982),index!$D$2:$G$13,4,0),DAY(H1982)),
DATE(YEAR(H1982)+1,MONTH(H1982),DAY(H1982)))))-H1982))+H1982)</f>
        <v/>
      </c>
      <c r="J1982" s="9" t="str">
        <f t="shared" si="202"/>
        <v/>
      </c>
      <c r="K1982" s="11" t="str">
        <f t="shared" si="203"/>
        <v/>
      </c>
      <c r="L1982" s="11" t="str">
        <f t="shared" si="204"/>
        <v/>
      </c>
      <c r="M1982" s="11" t="str">
        <f>IF(A1982="","",VLOOKUP(E1982,index!$A$1:$B$6,2,0)*K1982*G1982)</f>
        <v/>
      </c>
      <c r="N1982" s="11" t="str">
        <f>IF(A1982="","",-PMT(G1982*VLOOKUP(E1982,index!$A$1:$B$6,2,0),C1982,F1982,0,0))</f>
        <v/>
      </c>
      <c r="O1982" s="11" t="str">
        <f t="shared" si="205"/>
        <v/>
      </c>
      <c r="P1982" s="11" t="str">
        <f t="shared" si="200"/>
        <v/>
      </c>
    </row>
    <row r="1983" spans="1:16" x14ac:dyDescent="0.25">
      <c r="A1983" s="9" t="str">
        <f>IF(A1982="","",IF(B1982&lt;C1982,A1982,IF(A1982=MAX('entry data'!$B$8:$B$507),"",A1982+1)))</f>
        <v/>
      </c>
      <c r="B1983" s="9" t="str">
        <f t="shared" si="201"/>
        <v/>
      </c>
      <c r="C1983" s="9" t="str">
        <f>IF(ISERROR(VLOOKUP(A1983,'entry data'!B:G,6,0)),"",VLOOKUP(A1983,'entry data'!B:G,6,0))</f>
        <v/>
      </c>
      <c r="D1983" s="9" t="str">
        <f>IF(ISERROR(VLOOKUP(A1983,'entry data'!B:C,2,0)),"",VLOOKUP(A1983,'entry data'!B:C,2,0))</f>
        <v/>
      </c>
      <c r="E1983" s="9" t="str">
        <f>IF(ISERROR(VLOOKUP(A1983,'entry data'!B:E,4,0)),"",VLOOKUP(A1983,'entry data'!B:E,4,0))</f>
        <v/>
      </c>
      <c r="F1983" s="11" t="str">
        <f>IF(A1983="","",IF(ISERROR(VLOOKUP(A1983,'entry data'!B:F,5,0)),"",VLOOKUP(A1983,'entry data'!B:F,5,0)))</f>
        <v/>
      </c>
      <c r="G1983" s="12" t="str">
        <f>IF(A1983="","",IF(ISERROR(VLOOKUP(A1983,'entry data'!B:I,8,0)),"",VLOOKUP(A1983,'entry data'!B:I,7,0)))</f>
        <v/>
      </c>
      <c r="H1983" s="13" t="str">
        <f>IF(A1983="","",IF(B1983=1,VLOOKUP(A1983,'entry data'!B:D,3,0),I1982))</f>
        <v/>
      </c>
      <c r="I1983" s="14" t="str">
        <f>IF(A1983="","",IF(E1983="weekly",7,IF(E1983="fortnightly",14,IF(E1983="monthly",DATE(IF(MONTH(H1983)=12,YEAR(H1983)+1,YEAR(H1983)),VLOOKUP(MONTH(H1983),index!$D$2:$G$13,2,0),DAY(H1983)),
IF(E1983="quarterly",DATE(IF(MONTH(H1983)&gt;=10,YEAR(H1983)+1,YEAR(H1983)),VLOOKUP(MONTH(H1983),index!$D$2:$G$13,3,0),DAY(H1983)),
IF(E1983="halfyearly",DATE(IF(MONTH(H1983)&gt;=7,YEAR(H1983)+1,YEAR(H1983)),VLOOKUP(MONTH(H1983),index!$D$2:$G$13,4,0),DAY(H1983)),
DATE(YEAR(H1983)+1,MONTH(H1983),DAY(H1983)))))-H1983))+H1983)</f>
        <v/>
      </c>
      <c r="J1983" s="9" t="str">
        <f t="shared" si="202"/>
        <v/>
      </c>
      <c r="K1983" s="11" t="str">
        <f t="shared" si="203"/>
        <v/>
      </c>
      <c r="L1983" s="11" t="str">
        <f t="shared" si="204"/>
        <v/>
      </c>
      <c r="M1983" s="11" t="str">
        <f>IF(A1983="","",VLOOKUP(E1983,index!$A$1:$B$6,2,0)*K1983*G1983)</f>
        <v/>
      </c>
      <c r="N1983" s="11" t="str">
        <f>IF(A1983="","",-PMT(G1983*VLOOKUP(E1983,index!$A$1:$B$6,2,0),C1983,F1983,0,0))</f>
        <v/>
      </c>
      <c r="O1983" s="11" t="str">
        <f t="shared" si="205"/>
        <v/>
      </c>
      <c r="P1983" s="11" t="str">
        <f t="shared" si="200"/>
        <v/>
      </c>
    </row>
    <row r="1984" spans="1:16" x14ac:dyDescent="0.25">
      <c r="A1984" s="9" t="str">
        <f>IF(A1983="","",IF(B1983&lt;C1983,A1983,IF(A1983=MAX('entry data'!$B$8:$B$507),"",A1983+1)))</f>
        <v/>
      </c>
      <c r="B1984" s="9" t="str">
        <f t="shared" si="201"/>
        <v/>
      </c>
      <c r="C1984" s="9" t="str">
        <f>IF(ISERROR(VLOOKUP(A1984,'entry data'!B:G,6,0)),"",VLOOKUP(A1984,'entry data'!B:G,6,0))</f>
        <v/>
      </c>
      <c r="D1984" s="9" t="str">
        <f>IF(ISERROR(VLOOKUP(A1984,'entry data'!B:C,2,0)),"",VLOOKUP(A1984,'entry data'!B:C,2,0))</f>
        <v/>
      </c>
      <c r="E1984" s="9" t="str">
        <f>IF(ISERROR(VLOOKUP(A1984,'entry data'!B:E,4,0)),"",VLOOKUP(A1984,'entry data'!B:E,4,0))</f>
        <v/>
      </c>
      <c r="F1984" s="11" t="str">
        <f>IF(A1984="","",IF(ISERROR(VLOOKUP(A1984,'entry data'!B:F,5,0)),"",VLOOKUP(A1984,'entry data'!B:F,5,0)))</f>
        <v/>
      </c>
      <c r="G1984" s="12" t="str">
        <f>IF(A1984="","",IF(ISERROR(VLOOKUP(A1984,'entry data'!B:I,8,0)),"",VLOOKUP(A1984,'entry data'!B:I,7,0)))</f>
        <v/>
      </c>
      <c r="H1984" s="13" t="str">
        <f>IF(A1984="","",IF(B1984=1,VLOOKUP(A1984,'entry data'!B:D,3,0),I1983))</f>
        <v/>
      </c>
      <c r="I1984" s="14" t="str">
        <f>IF(A1984="","",IF(E1984="weekly",7,IF(E1984="fortnightly",14,IF(E1984="monthly",DATE(IF(MONTH(H1984)=12,YEAR(H1984)+1,YEAR(H1984)),VLOOKUP(MONTH(H1984),index!$D$2:$G$13,2,0),DAY(H1984)),
IF(E1984="quarterly",DATE(IF(MONTH(H1984)&gt;=10,YEAR(H1984)+1,YEAR(H1984)),VLOOKUP(MONTH(H1984),index!$D$2:$G$13,3,0),DAY(H1984)),
IF(E1984="halfyearly",DATE(IF(MONTH(H1984)&gt;=7,YEAR(H1984)+1,YEAR(H1984)),VLOOKUP(MONTH(H1984),index!$D$2:$G$13,4,0),DAY(H1984)),
DATE(YEAR(H1984)+1,MONTH(H1984),DAY(H1984)))))-H1984))+H1984)</f>
        <v/>
      </c>
      <c r="J1984" s="9" t="str">
        <f t="shared" si="202"/>
        <v/>
      </c>
      <c r="K1984" s="11" t="str">
        <f t="shared" si="203"/>
        <v/>
      </c>
      <c r="L1984" s="11" t="str">
        <f t="shared" si="204"/>
        <v/>
      </c>
      <c r="M1984" s="11" t="str">
        <f>IF(A1984="","",VLOOKUP(E1984,index!$A$1:$B$6,2,0)*K1984*G1984)</f>
        <v/>
      </c>
      <c r="N1984" s="11" t="str">
        <f>IF(A1984="","",-PMT(G1984*VLOOKUP(E1984,index!$A$1:$B$6,2,0),C1984,F1984,0,0))</f>
        <v/>
      </c>
      <c r="O1984" s="11" t="str">
        <f t="shared" si="205"/>
        <v/>
      </c>
      <c r="P1984" s="11" t="str">
        <f t="shared" si="200"/>
        <v/>
      </c>
    </row>
    <row r="1985" spans="1:16" x14ac:dyDescent="0.25">
      <c r="A1985" s="9" t="str">
        <f>IF(A1984="","",IF(B1984&lt;C1984,A1984,IF(A1984=MAX('entry data'!$B$8:$B$507),"",A1984+1)))</f>
        <v/>
      </c>
      <c r="B1985" s="9" t="str">
        <f t="shared" si="201"/>
        <v/>
      </c>
      <c r="C1985" s="9" t="str">
        <f>IF(ISERROR(VLOOKUP(A1985,'entry data'!B:G,6,0)),"",VLOOKUP(A1985,'entry data'!B:G,6,0))</f>
        <v/>
      </c>
      <c r="D1985" s="9" t="str">
        <f>IF(ISERROR(VLOOKUP(A1985,'entry data'!B:C,2,0)),"",VLOOKUP(A1985,'entry data'!B:C,2,0))</f>
        <v/>
      </c>
      <c r="E1985" s="9" t="str">
        <f>IF(ISERROR(VLOOKUP(A1985,'entry data'!B:E,4,0)),"",VLOOKUP(A1985,'entry data'!B:E,4,0))</f>
        <v/>
      </c>
      <c r="F1985" s="11" t="str">
        <f>IF(A1985="","",IF(ISERROR(VLOOKUP(A1985,'entry data'!B:F,5,0)),"",VLOOKUP(A1985,'entry data'!B:F,5,0)))</f>
        <v/>
      </c>
      <c r="G1985" s="12" t="str">
        <f>IF(A1985="","",IF(ISERROR(VLOOKUP(A1985,'entry data'!B:I,8,0)),"",VLOOKUP(A1985,'entry data'!B:I,7,0)))</f>
        <v/>
      </c>
      <c r="H1985" s="13" t="str">
        <f>IF(A1985="","",IF(B1985=1,VLOOKUP(A1985,'entry data'!B:D,3,0),I1984))</f>
        <v/>
      </c>
      <c r="I1985" s="14" t="str">
        <f>IF(A1985="","",IF(E1985="weekly",7,IF(E1985="fortnightly",14,IF(E1985="monthly",DATE(IF(MONTH(H1985)=12,YEAR(H1985)+1,YEAR(H1985)),VLOOKUP(MONTH(H1985),index!$D$2:$G$13,2,0),DAY(H1985)),
IF(E1985="quarterly",DATE(IF(MONTH(H1985)&gt;=10,YEAR(H1985)+1,YEAR(H1985)),VLOOKUP(MONTH(H1985),index!$D$2:$G$13,3,0),DAY(H1985)),
IF(E1985="halfyearly",DATE(IF(MONTH(H1985)&gt;=7,YEAR(H1985)+1,YEAR(H1985)),VLOOKUP(MONTH(H1985),index!$D$2:$G$13,4,0),DAY(H1985)),
DATE(YEAR(H1985)+1,MONTH(H1985),DAY(H1985)))))-H1985))+H1985)</f>
        <v/>
      </c>
      <c r="J1985" s="9" t="str">
        <f t="shared" si="202"/>
        <v/>
      </c>
      <c r="K1985" s="11" t="str">
        <f t="shared" si="203"/>
        <v/>
      </c>
      <c r="L1985" s="11" t="str">
        <f t="shared" si="204"/>
        <v/>
      </c>
      <c r="M1985" s="11" t="str">
        <f>IF(A1985="","",VLOOKUP(E1985,index!$A$1:$B$6,2,0)*K1985*G1985)</f>
        <v/>
      </c>
      <c r="N1985" s="11" t="str">
        <f>IF(A1985="","",-PMT(G1985*VLOOKUP(E1985,index!$A$1:$B$6,2,0),C1985,F1985,0,0))</f>
        <v/>
      </c>
      <c r="O1985" s="11" t="str">
        <f t="shared" si="205"/>
        <v/>
      </c>
      <c r="P1985" s="11" t="str">
        <f t="shared" si="200"/>
        <v/>
      </c>
    </row>
    <row r="1986" spans="1:16" x14ac:dyDescent="0.25">
      <c r="A1986" s="9" t="str">
        <f>IF(A1985="","",IF(B1985&lt;C1985,A1985,IF(A1985=MAX('entry data'!$B$8:$B$507),"",A1985+1)))</f>
        <v/>
      </c>
      <c r="B1986" s="9" t="str">
        <f t="shared" si="201"/>
        <v/>
      </c>
      <c r="C1986" s="9" t="str">
        <f>IF(ISERROR(VLOOKUP(A1986,'entry data'!B:G,6,0)),"",VLOOKUP(A1986,'entry data'!B:G,6,0))</f>
        <v/>
      </c>
      <c r="D1986" s="9" t="str">
        <f>IF(ISERROR(VLOOKUP(A1986,'entry data'!B:C,2,0)),"",VLOOKUP(A1986,'entry data'!B:C,2,0))</f>
        <v/>
      </c>
      <c r="E1986" s="9" t="str">
        <f>IF(ISERROR(VLOOKUP(A1986,'entry data'!B:E,4,0)),"",VLOOKUP(A1986,'entry data'!B:E,4,0))</f>
        <v/>
      </c>
      <c r="F1986" s="11" t="str">
        <f>IF(A1986="","",IF(ISERROR(VLOOKUP(A1986,'entry data'!B:F,5,0)),"",VLOOKUP(A1986,'entry data'!B:F,5,0)))</f>
        <v/>
      </c>
      <c r="G1986" s="12" t="str">
        <f>IF(A1986="","",IF(ISERROR(VLOOKUP(A1986,'entry data'!B:I,8,0)),"",VLOOKUP(A1986,'entry data'!B:I,7,0)))</f>
        <v/>
      </c>
      <c r="H1986" s="13" t="str">
        <f>IF(A1986="","",IF(B1986=1,VLOOKUP(A1986,'entry data'!B:D,3,0),I1985))</f>
        <v/>
      </c>
      <c r="I1986" s="14" t="str">
        <f>IF(A1986="","",IF(E1986="weekly",7,IF(E1986="fortnightly",14,IF(E1986="monthly",DATE(IF(MONTH(H1986)=12,YEAR(H1986)+1,YEAR(H1986)),VLOOKUP(MONTH(H1986),index!$D$2:$G$13,2,0),DAY(H1986)),
IF(E1986="quarterly",DATE(IF(MONTH(H1986)&gt;=10,YEAR(H1986)+1,YEAR(H1986)),VLOOKUP(MONTH(H1986),index!$D$2:$G$13,3,0),DAY(H1986)),
IF(E1986="halfyearly",DATE(IF(MONTH(H1986)&gt;=7,YEAR(H1986)+1,YEAR(H1986)),VLOOKUP(MONTH(H1986),index!$D$2:$G$13,4,0),DAY(H1986)),
DATE(YEAR(H1986)+1,MONTH(H1986),DAY(H1986)))))-H1986))+H1986)</f>
        <v/>
      </c>
      <c r="J1986" s="9" t="str">
        <f t="shared" si="202"/>
        <v/>
      </c>
      <c r="K1986" s="11" t="str">
        <f t="shared" si="203"/>
        <v/>
      </c>
      <c r="L1986" s="11" t="str">
        <f t="shared" si="204"/>
        <v/>
      </c>
      <c r="M1986" s="11" t="str">
        <f>IF(A1986="","",VLOOKUP(E1986,index!$A$1:$B$6,2,0)*K1986*G1986)</f>
        <v/>
      </c>
      <c r="N1986" s="11" t="str">
        <f>IF(A1986="","",-PMT(G1986*VLOOKUP(E1986,index!$A$1:$B$6,2,0),C1986,F1986,0,0))</f>
        <v/>
      </c>
      <c r="O1986" s="11" t="str">
        <f t="shared" si="205"/>
        <v/>
      </c>
      <c r="P1986" s="11" t="str">
        <f t="shared" si="200"/>
        <v/>
      </c>
    </row>
    <row r="1987" spans="1:16" x14ac:dyDescent="0.25">
      <c r="A1987" s="9" t="str">
        <f>IF(A1986="","",IF(B1986&lt;C1986,A1986,IF(A1986=MAX('entry data'!$B$8:$B$507),"",A1986+1)))</f>
        <v/>
      </c>
      <c r="B1987" s="9" t="str">
        <f t="shared" si="201"/>
        <v/>
      </c>
      <c r="C1987" s="9" t="str">
        <f>IF(ISERROR(VLOOKUP(A1987,'entry data'!B:G,6,0)),"",VLOOKUP(A1987,'entry data'!B:G,6,0))</f>
        <v/>
      </c>
      <c r="D1987" s="9" t="str">
        <f>IF(ISERROR(VLOOKUP(A1987,'entry data'!B:C,2,0)),"",VLOOKUP(A1987,'entry data'!B:C,2,0))</f>
        <v/>
      </c>
      <c r="E1987" s="9" t="str">
        <f>IF(ISERROR(VLOOKUP(A1987,'entry data'!B:E,4,0)),"",VLOOKUP(A1987,'entry data'!B:E,4,0))</f>
        <v/>
      </c>
      <c r="F1987" s="11" t="str">
        <f>IF(A1987="","",IF(ISERROR(VLOOKUP(A1987,'entry data'!B:F,5,0)),"",VLOOKUP(A1987,'entry data'!B:F,5,0)))</f>
        <v/>
      </c>
      <c r="G1987" s="12" t="str">
        <f>IF(A1987="","",IF(ISERROR(VLOOKUP(A1987,'entry data'!B:I,8,0)),"",VLOOKUP(A1987,'entry data'!B:I,7,0)))</f>
        <v/>
      </c>
      <c r="H1987" s="13" t="str">
        <f>IF(A1987="","",IF(B1987=1,VLOOKUP(A1987,'entry data'!B:D,3,0),I1986))</f>
        <v/>
      </c>
      <c r="I1987" s="14" t="str">
        <f>IF(A1987="","",IF(E1987="weekly",7,IF(E1987="fortnightly",14,IF(E1987="monthly",DATE(IF(MONTH(H1987)=12,YEAR(H1987)+1,YEAR(H1987)),VLOOKUP(MONTH(H1987),index!$D$2:$G$13,2,0),DAY(H1987)),
IF(E1987="quarterly",DATE(IF(MONTH(H1987)&gt;=10,YEAR(H1987)+1,YEAR(H1987)),VLOOKUP(MONTH(H1987),index!$D$2:$G$13,3,0),DAY(H1987)),
IF(E1987="halfyearly",DATE(IF(MONTH(H1987)&gt;=7,YEAR(H1987)+1,YEAR(H1987)),VLOOKUP(MONTH(H1987),index!$D$2:$G$13,4,0),DAY(H1987)),
DATE(YEAR(H1987)+1,MONTH(H1987),DAY(H1987)))))-H1987))+H1987)</f>
        <v/>
      </c>
      <c r="J1987" s="9" t="str">
        <f t="shared" si="202"/>
        <v/>
      </c>
      <c r="K1987" s="11" t="str">
        <f t="shared" si="203"/>
        <v/>
      </c>
      <c r="L1987" s="11" t="str">
        <f t="shared" si="204"/>
        <v/>
      </c>
      <c r="M1987" s="11" t="str">
        <f>IF(A1987="","",VLOOKUP(E1987,index!$A$1:$B$6,2,0)*K1987*G1987)</f>
        <v/>
      </c>
      <c r="N1987" s="11" t="str">
        <f>IF(A1987="","",-PMT(G1987*VLOOKUP(E1987,index!$A$1:$B$6,2,0),C1987,F1987,0,0))</f>
        <v/>
      </c>
      <c r="O1987" s="11" t="str">
        <f t="shared" si="205"/>
        <v/>
      </c>
      <c r="P1987" s="11" t="str">
        <f t="shared" ref="P1987:P2050" si="206">IF(A1987="","",IF(J1987&lt;&gt;J1988,O1987,0))</f>
        <v/>
      </c>
    </row>
    <row r="1988" spans="1:16" x14ac:dyDescent="0.25">
      <c r="A1988" s="9" t="str">
        <f>IF(A1987="","",IF(B1987&lt;C1987,A1987,IF(A1987=MAX('entry data'!$B$8:$B$507),"",A1987+1)))</f>
        <v/>
      </c>
      <c r="B1988" s="9" t="str">
        <f t="shared" si="201"/>
        <v/>
      </c>
      <c r="C1988" s="9" t="str">
        <f>IF(ISERROR(VLOOKUP(A1988,'entry data'!B:G,6,0)),"",VLOOKUP(A1988,'entry data'!B:G,6,0))</f>
        <v/>
      </c>
      <c r="D1988" s="9" t="str">
        <f>IF(ISERROR(VLOOKUP(A1988,'entry data'!B:C,2,0)),"",VLOOKUP(A1988,'entry data'!B:C,2,0))</f>
        <v/>
      </c>
      <c r="E1988" s="9" t="str">
        <f>IF(ISERROR(VLOOKUP(A1988,'entry data'!B:E,4,0)),"",VLOOKUP(A1988,'entry data'!B:E,4,0))</f>
        <v/>
      </c>
      <c r="F1988" s="11" t="str">
        <f>IF(A1988="","",IF(ISERROR(VLOOKUP(A1988,'entry data'!B:F,5,0)),"",VLOOKUP(A1988,'entry data'!B:F,5,0)))</f>
        <v/>
      </c>
      <c r="G1988" s="12" t="str">
        <f>IF(A1988="","",IF(ISERROR(VLOOKUP(A1988,'entry data'!B:I,8,0)),"",VLOOKUP(A1988,'entry data'!B:I,7,0)))</f>
        <v/>
      </c>
      <c r="H1988" s="13" t="str">
        <f>IF(A1988="","",IF(B1988=1,VLOOKUP(A1988,'entry data'!B:D,3,0),I1987))</f>
        <v/>
      </c>
      <c r="I1988" s="14" t="str">
        <f>IF(A1988="","",IF(E1988="weekly",7,IF(E1988="fortnightly",14,IF(E1988="monthly",DATE(IF(MONTH(H1988)=12,YEAR(H1988)+1,YEAR(H1988)),VLOOKUP(MONTH(H1988),index!$D$2:$G$13,2,0),DAY(H1988)),
IF(E1988="quarterly",DATE(IF(MONTH(H1988)&gt;=10,YEAR(H1988)+1,YEAR(H1988)),VLOOKUP(MONTH(H1988),index!$D$2:$G$13,3,0),DAY(H1988)),
IF(E1988="halfyearly",DATE(IF(MONTH(H1988)&gt;=7,YEAR(H1988)+1,YEAR(H1988)),VLOOKUP(MONTH(H1988),index!$D$2:$G$13,4,0),DAY(H1988)),
DATE(YEAR(H1988)+1,MONTH(H1988),DAY(H1988)))))-H1988))+H1988)</f>
        <v/>
      </c>
      <c r="J1988" s="9" t="str">
        <f t="shared" si="202"/>
        <v/>
      </c>
      <c r="K1988" s="11" t="str">
        <f t="shared" si="203"/>
        <v/>
      </c>
      <c r="L1988" s="11" t="str">
        <f t="shared" si="204"/>
        <v/>
      </c>
      <c r="M1988" s="11" t="str">
        <f>IF(A1988="","",VLOOKUP(E1988,index!$A$1:$B$6,2,0)*K1988*G1988)</f>
        <v/>
      </c>
      <c r="N1988" s="11" t="str">
        <f>IF(A1988="","",-PMT(G1988*VLOOKUP(E1988,index!$A$1:$B$6,2,0),C1988,F1988,0,0))</f>
        <v/>
      </c>
      <c r="O1988" s="11" t="str">
        <f t="shared" si="205"/>
        <v/>
      </c>
      <c r="P1988" s="11" t="str">
        <f t="shared" si="206"/>
        <v/>
      </c>
    </row>
    <row r="1989" spans="1:16" x14ac:dyDescent="0.25">
      <c r="A1989" s="9" t="str">
        <f>IF(A1988="","",IF(B1988&lt;C1988,A1988,IF(A1988=MAX('entry data'!$B$8:$B$507),"",A1988+1)))</f>
        <v/>
      </c>
      <c r="B1989" s="9" t="str">
        <f t="shared" si="201"/>
        <v/>
      </c>
      <c r="C1989" s="9" t="str">
        <f>IF(ISERROR(VLOOKUP(A1989,'entry data'!B:G,6,0)),"",VLOOKUP(A1989,'entry data'!B:G,6,0))</f>
        <v/>
      </c>
      <c r="D1989" s="9" t="str">
        <f>IF(ISERROR(VLOOKUP(A1989,'entry data'!B:C,2,0)),"",VLOOKUP(A1989,'entry data'!B:C,2,0))</f>
        <v/>
      </c>
      <c r="E1989" s="9" t="str">
        <f>IF(ISERROR(VLOOKUP(A1989,'entry data'!B:E,4,0)),"",VLOOKUP(A1989,'entry data'!B:E,4,0))</f>
        <v/>
      </c>
      <c r="F1989" s="11" t="str">
        <f>IF(A1989="","",IF(ISERROR(VLOOKUP(A1989,'entry data'!B:F,5,0)),"",VLOOKUP(A1989,'entry data'!B:F,5,0)))</f>
        <v/>
      </c>
      <c r="G1989" s="12" t="str">
        <f>IF(A1989="","",IF(ISERROR(VLOOKUP(A1989,'entry data'!B:I,8,0)),"",VLOOKUP(A1989,'entry data'!B:I,7,0)))</f>
        <v/>
      </c>
      <c r="H1989" s="13" t="str">
        <f>IF(A1989="","",IF(B1989=1,VLOOKUP(A1989,'entry data'!B:D,3,0),I1988))</f>
        <v/>
      </c>
      <c r="I1989" s="14" t="str">
        <f>IF(A1989="","",IF(E1989="weekly",7,IF(E1989="fortnightly",14,IF(E1989="monthly",DATE(IF(MONTH(H1989)=12,YEAR(H1989)+1,YEAR(H1989)),VLOOKUP(MONTH(H1989),index!$D$2:$G$13,2,0),DAY(H1989)),
IF(E1989="quarterly",DATE(IF(MONTH(H1989)&gt;=10,YEAR(H1989)+1,YEAR(H1989)),VLOOKUP(MONTH(H1989),index!$D$2:$G$13,3,0),DAY(H1989)),
IF(E1989="halfyearly",DATE(IF(MONTH(H1989)&gt;=7,YEAR(H1989)+1,YEAR(H1989)),VLOOKUP(MONTH(H1989),index!$D$2:$G$13,4,0),DAY(H1989)),
DATE(YEAR(H1989)+1,MONTH(H1989),DAY(H1989)))))-H1989))+H1989)</f>
        <v/>
      </c>
      <c r="J1989" s="9" t="str">
        <f t="shared" si="202"/>
        <v/>
      </c>
      <c r="K1989" s="11" t="str">
        <f t="shared" si="203"/>
        <v/>
      </c>
      <c r="L1989" s="11" t="str">
        <f t="shared" si="204"/>
        <v/>
      </c>
      <c r="M1989" s="11" t="str">
        <f>IF(A1989="","",VLOOKUP(E1989,index!$A$1:$B$6,2,0)*K1989*G1989)</f>
        <v/>
      </c>
      <c r="N1989" s="11" t="str">
        <f>IF(A1989="","",-PMT(G1989*VLOOKUP(E1989,index!$A$1:$B$6,2,0),C1989,F1989,0,0))</f>
        <v/>
      </c>
      <c r="O1989" s="11" t="str">
        <f t="shared" si="205"/>
        <v/>
      </c>
      <c r="P1989" s="11" t="str">
        <f t="shared" si="206"/>
        <v/>
      </c>
    </row>
    <row r="1990" spans="1:16" x14ac:dyDescent="0.25">
      <c r="A1990" s="9" t="str">
        <f>IF(A1989="","",IF(B1989&lt;C1989,A1989,IF(A1989=MAX('entry data'!$B$8:$B$507),"",A1989+1)))</f>
        <v/>
      </c>
      <c r="B1990" s="9" t="str">
        <f t="shared" si="201"/>
        <v/>
      </c>
      <c r="C1990" s="9" t="str">
        <f>IF(ISERROR(VLOOKUP(A1990,'entry data'!B:G,6,0)),"",VLOOKUP(A1990,'entry data'!B:G,6,0))</f>
        <v/>
      </c>
      <c r="D1990" s="9" t="str">
        <f>IF(ISERROR(VLOOKUP(A1990,'entry data'!B:C,2,0)),"",VLOOKUP(A1990,'entry data'!B:C,2,0))</f>
        <v/>
      </c>
      <c r="E1990" s="9" t="str">
        <f>IF(ISERROR(VLOOKUP(A1990,'entry data'!B:E,4,0)),"",VLOOKUP(A1990,'entry data'!B:E,4,0))</f>
        <v/>
      </c>
      <c r="F1990" s="11" t="str">
        <f>IF(A1990="","",IF(ISERROR(VLOOKUP(A1990,'entry data'!B:F,5,0)),"",VLOOKUP(A1990,'entry data'!B:F,5,0)))</f>
        <v/>
      </c>
      <c r="G1990" s="12" t="str">
        <f>IF(A1990="","",IF(ISERROR(VLOOKUP(A1990,'entry data'!B:I,8,0)),"",VLOOKUP(A1990,'entry data'!B:I,7,0)))</f>
        <v/>
      </c>
      <c r="H1990" s="13" t="str">
        <f>IF(A1990="","",IF(B1990=1,VLOOKUP(A1990,'entry data'!B:D,3,0),I1989))</f>
        <v/>
      </c>
      <c r="I1990" s="14" t="str">
        <f>IF(A1990="","",IF(E1990="weekly",7,IF(E1990="fortnightly",14,IF(E1990="monthly",DATE(IF(MONTH(H1990)=12,YEAR(H1990)+1,YEAR(H1990)),VLOOKUP(MONTH(H1990),index!$D$2:$G$13,2,0),DAY(H1990)),
IF(E1990="quarterly",DATE(IF(MONTH(H1990)&gt;=10,YEAR(H1990)+1,YEAR(H1990)),VLOOKUP(MONTH(H1990),index!$D$2:$G$13,3,0),DAY(H1990)),
IF(E1990="halfyearly",DATE(IF(MONTH(H1990)&gt;=7,YEAR(H1990)+1,YEAR(H1990)),VLOOKUP(MONTH(H1990),index!$D$2:$G$13,4,0),DAY(H1990)),
DATE(YEAR(H1990)+1,MONTH(H1990),DAY(H1990)))))-H1990))+H1990)</f>
        <v/>
      </c>
      <c r="J1990" s="9" t="str">
        <f t="shared" si="202"/>
        <v/>
      </c>
      <c r="K1990" s="11" t="str">
        <f t="shared" si="203"/>
        <v/>
      </c>
      <c r="L1990" s="11" t="str">
        <f t="shared" si="204"/>
        <v/>
      </c>
      <c r="M1990" s="11" t="str">
        <f>IF(A1990="","",VLOOKUP(E1990,index!$A$1:$B$6,2,0)*K1990*G1990)</f>
        <v/>
      </c>
      <c r="N1990" s="11" t="str">
        <f>IF(A1990="","",-PMT(G1990*VLOOKUP(E1990,index!$A$1:$B$6,2,0),C1990,F1990,0,0))</f>
        <v/>
      </c>
      <c r="O1990" s="11" t="str">
        <f t="shared" si="205"/>
        <v/>
      </c>
      <c r="P1990" s="11" t="str">
        <f t="shared" si="206"/>
        <v/>
      </c>
    </row>
    <row r="1991" spans="1:16" x14ac:dyDescent="0.25">
      <c r="A1991" s="9" t="str">
        <f>IF(A1990="","",IF(B1990&lt;C1990,A1990,IF(A1990=MAX('entry data'!$B$8:$B$507),"",A1990+1)))</f>
        <v/>
      </c>
      <c r="B1991" s="9" t="str">
        <f t="shared" si="201"/>
        <v/>
      </c>
      <c r="C1991" s="9" t="str">
        <f>IF(ISERROR(VLOOKUP(A1991,'entry data'!B:G,6,0)),"",VLOOKUP(A1991,'entry data'!B:G,6,0))</f>
        <v/>
      </c>
      <c r="D1991" s="9" t="str">
        <f>IF(ISERROR(VLOOKUP(A1991,'entry data'!B:C,2,0)),"",VLOOKUP(A1991,'entry data'!B:C,2,0))</f>
        <v/>
      </c>
      <c r="E1991" s="9" t="str">
        <f>IF(ISERROR(VLOOKUP(A1991,'entry data'!B:E,4,0)),"",VLOOKUP(A1991,'entry data'!B:E,4,0))</f>
        <v/>
      </c>
      <c r="F1991" s="11" t="str">
        <f>IF(A1991="","",IF(ISERROR(VLOOKUP(A1991,'entry data'!B:F,5,0)),"",VLOOKUP(A1991,'entry data'!B:F,5,0)))</f>
        <v/>
      </c>
      <c r="G1991" s="12" t="str">
        <f>IF(A1991="","",IF(ISERROR(VLOOKUP(A1991,'entry data'!B:I,8,0)),"",VLOOKUP(A1991,'entry data'!B:I,7,0)))</f>
        <v/>
      </c>
      <c r="H1991" s="13" t="str">
        <f>IF(A1991="","",IF(B1991=1,VLOOKUP(A1991,'entry data'!B:D,3,0),I1990))</f>
        <v/>
      </c>
      <c r="I1991" s="14" t="str">
        <f>IF(A1991="","",IF(E1991="weekly",7,IF(E1991="fortnightly",14,IF(E1991="monthly",DATE(IF(MONTH(H1991)=12,YEAR(H1991)+1,YEAR(H1991)),VLOOKUP(MONTH(H1991),index!$D$2:$G$13,2,0),DAY(H1991)),
IF(E1991="quarterly",DATE(IF(MONTH(H1991)&gt;=10,YEAR(H1991)+1,YEAR(H1991)),VLOOKUP(MONTH(H1991),index!$D$2:$G$13,3,0),DAY(H1991)),
IF(E1991="halfyearly",DATE(IF(MONTH(H1991)&gt;=7,YEAR(H1991)+1,YEAR(H1991)),VLOOKUP(MONTH(H1991),index!$D$2:$G$13,4,0),DAY(H1991)),
DATE(YEAR(H1991)+1,MONTH(H1991),DAY(H1991)))))-H1991))+H1991)</f>
        <v/>
      </c>
      <c r="J1991" s="9" t="str">
        <f t="shared" si="202"/>
        <v/>
      </c>
      <c r="K1991" s="11" t="str">
        <f t="shared" si="203"/>
        <v/>
      </c>
      <c r="L1991" s="11" t="str">
        <f t="shared" si="204"/>
        <v/>
      </c>
      <c r="M1991" s="11" t="str">
        <f>IF(A1991="","",VLOOKUP(E1991,index!$A$1:$B$6,2,0)*K1991*G1991)</f>
        <v/>
      </c>
      <c r="N1991" s="11" t="str">
        <f>IF(A1991="","",-PMT(G1991*VLOOKUP(E1991,index!$A$1:$B$6,2,0),C1991,F1991,0,0))</f>
        <v/>
      </c>
      <c r="O1991" s="11" t="str">
        <f t="shared" si="205"/>
        <v/>
      </c>
      <c r="P1991" s="11" t="str">
        <f t="shared" si="206"/>
        <v/>
      </c>
    </row>
    <row r="1992" spans="1:16" x14ac:dyDescent="0.25">
      <c r="A1992" s="9" t="str">
        <f>IF(A1991="","",IF(B1991&lt;C1991,A1991,IF(A1991=MAX('entry data'!$B$8:$B$507),"",A1991+1)))</f>
        <v/>
      </c>
      <c r="B1992" s="9" t="str">
        <f t="shared" si="201"/>
        <v/>
      </c>
      <c r="C1992" s="9" t="str">
        <f>IF(ISERROR(VLOOKUP(A1992,'entry data'!B:G,6,0)),"",VLOOKUP(A1992,'entry data'!B:G,6,0))</f>
        <v/>
      </c>
      <c r="D1992" s="9" t="str">
        <f>IF(ISERROR(VLOOKUP(A1992,'entry data'!B:C,2,0)),"",VLOOKUP(A1992,'entry data'!B:C,2,0))</f>
        <v/>
      </c>
      <c r="E1992" s="9" t="str">
        <f>IF(ISERROR(VLOOKUP(A1992,'entry data'!B:E,4,0)),"",VLOOKUP(A1992,'entry data'!B:E,4,0))</f>
        <v/>
      </c>
      <c r="F1992" s="11" t="str">
        <f>IF(A1992="","",IF(ISERROR(VLOOKUP(A1992,'entry data'!B:F,5,0)),"",VLOOKUP(A1992,'entry data'!B:F,5,0)))</f>
        <v/>
      </c>
      <c r="G1992" s="12" t="str">
        <f>IF(A1992="","",IF(ISERROR(VLOOKUP(A1992,'entry data'!B:I,8,0)),"",VLOOKUP(A1992,'entry data'!B:I,7,0)))</f>
        <v/>
      </c>
      <c r="H1992" s="13" t="str">
        <f>IF(A1992="","",IF(B1992=1,VLOOKUP(A1992,'entry data'!B:D,3,0),I1991))</f>
        <v/>
      </c>
      <c r="I1992" s="14" t="str">
        <f>IF(A1992="","",IF(E1992="weekly",7,IF(E1992="fortnightly",14,IF(E1992="monthly",DATE(IF(MONTH(H1992)=12,YEAR(H1992)+1,YEAR(H1992)),VLOOKUP(MONTH(H1992),index!$D$2:$G$13,2,0),DAY(H1992)),
IF(E1992="quarterly",DATE(IF(MONTH(H1992)&gt;=10,YEAR(H1992)+1,YEAR(H1992)),VLOOKUP(MONTH(H1992),index!$D$2:$G$13,3,0),DAY(H1992)),
IF(E1992="halfyearly",DATE(IF(MONTH(H1992)&gt;=7,YEAR(H1992)+1,YEAR(H1992)),VLOOKUP(MONTH(H1992),index!$D$2:$G$13,4,0),DAY(H1992)),
DATE(YEAR(H1992)+1,MONTH(H1992),DAY(H1992)))))-H1992))+H1992)</f>
        <v/>
      </c>
      <c r="J1992" s="9" t="str">
        <f t="shared" si="202"/>
        <v/>
      </c>
      <c r="K1992" s="11" t="str">
        <f t="shared" si="203"/>
        <v/>
      </c>
      <c r="L1992" s="11" t="str">
        <f t="shared" si="204"/>
        <v/>
      </c>
      <c r="M1992" s="11" t="str">
        <f>IF(A1992="","",VLOOKUP(E1992,index!$A$1:$B$6,2,0)*K1992*G1992)</f>
        <v/>
      </c>
      <c r="N1992" s="11" t="str">
        <f>IF(A1992="","",-PMT(G1992*VLOOKUP(E1992,index!$A$1:$B$6,2,0),C1992,F1992,0,0))</f>
        <v/>
      </c>
      <c r="O1992" s="11" t="str">
        <f t="shared" si="205"/>
        <v/>
      </c>
      <c r="P1992" s="11" t="str">
        <f t="shared" si="206"/>
        <v/>
      </c>
    </row>
    <row r="1993" spans="1:16" x14ac:dyDescent="0.25">
      <c r="A1993" s="9" t="str">
        <f>IF(A1992="","",IF(B1992&lt;C1992,A1992,IF(A1992=MAX('entry data'!$B$8:$B$507),"",A1992+1)))</f>
        <v/>
      </c>
      <c r="B1993" s="9" t="str">
        <f t="shared" si="201"/>
        <v/>
      </c>
      <c r="C1993" s="9" t="str">
        <f>IF(ISERROR(VLOOKUP(A1993,'entry data'!B:G,6,0)),"",VLOOKUP(A1993,'entry data'!B:G,6,0))</f>
        <v/>
      </c>
      <c r="D1993" s="9" t="str">
        <f>IF(ISERROR(VLOOKUP(A1993,'entry data'!B:C,2,0)),"",VLOOKUP(A1993,'entry data'!B:C,2,0))</f>
        <v/>
      </c>
      <c r="E1993" s="9" t="str">
        <f>IF(ISERROR(VLOOKUP(A1993,'entry data'!B:E,4,0)),"",VLOOKUP(A1993,'entry data'!B:E,4,0))</f>
        <v/>
      </c>
      <c r="F1993" s="11" t="str">
        <f>IF(A1993="","",IF(ISERROR(VLOOKUP(A1993,'entry data'!B:F,5,0)),"",VLOOKUP(A1993,'entry data'!B:F,5,0)))</f>
        <v/>
      </c>
      <c r="G1993" s="12" t="str">
        <f>IF(A1993="","",IF(ISERROR(VLOOKUP(A1993,'entry data'!B:I,8,0)),"",VLOOKUP(A1993,'entry data'!B:I,7,0)))</f>
        <v/>
      </c>
      <c r="H1993" s="13" t="str">
        <f>IF(A1993="","",IF(B1993=1,VLOOKUP(A1993,'entry data'!B:D,3,0),I1992))</f>
        <v/>
      </c>
      <c r="I1993" s="14" t="str">
        <f>IF(A1993="","",IF(E1993="weekly",7,IF(E1993="fortnightly",14,IF(E1993="monthly",DATE(IF(MONTH(H1993)=12,YEAR(H1993)+1,YEAR(H1993)),VLOOKUP(MONTH(H1993),index!$D$2:$G$13,2,0),DAY(H1993)),
IF(E1993="quarterly",DATE(IF(MONTH(H1993)&gt;=10,YEAR(H1993)+1,YEAR(H1993)),VLOOKUP(MONTH(H1993),index!$D$2:$G$13,3,0),DAY(H1993)),
IF(E1993="halfyearly",DATE(IF(MONTH(H1993)&gt;=7,YEAR(H1993)+1,YEAR(H1993)),VLOOKUP(MONTH(H1993),index!$D$2:$G$13,4,0),DAY(H1993)),
DATE(YEAR(H1993)+1,MONTH(H1993),DAY(H1993)))))-H1993))+H1993)</f>
        <v/>
      </c>
      <c r="J1993" s="9" t="str">
        <f t="shared" si="202"/>
        <v/>
      </c>
      <c r="K1993" s="11" t="str">
        <f t="shared" si="203"/>
        <v/>
      </c>
      <c r="L1993" s="11" t="str">
        <f t="shared" si="204"/>
        <v/>
      </c>
      <c r="M1993" s="11" t="str">
        <f>IF(A1993="","",VLOOKUP(E1993,index!$A$1:$B$6,2,0)*K1993*G1993)</f>
        <v/>
      </c>
      <c r="N1993" s="11" t="str">
        <f>IF(A1993="","",-PMT(G1993*VLOOKUP(E1993,index!$A$1:$B$6,2,0),C1993,F1993,0,0))</f>
        <v/>
      </c>
      <c r="O1993" s="11" t="str">
        <f t="shared" si="205"/>
        <v/>
      </c>
      <c r="P1993" s="11" t="str">
        <f t="shared" si="206"/>
        <v/>
      </c>
    </row>
    <row r="1994" spans="1:16" x14ac:dyDescent="0.25">
      <c r="A1994" s="9" t="str">
        <f>IF(A1993="","",IF(B1993&lt;C1993,A1993,IF(A1993=MAX('entry data'!$B$8:$B$507),"",A1993+1)))</f>
        <v/>
      </c>
      <c r="B1994" s="9" t="str">
        <f t="shared" si="201"/>
        <v/>
      </c>
      <c r="C1994" s="9" t="str">
        <f>IF(ISERROR(VLOOKUP(A1994,'entry data'!B:G,6,0)),"",VLOOKUP(A1994,'entry data'!B:G,6,0))</f>
        <v/>
      </c>
      <c r="D1994" s="9" t="str">
        <f>IF(ISERROR(VLOOKUP(A1994,'entry data'!B:C,2,0)),"",VLOOKUP(A1994,'entry data'!B:C,2,0))</f>
        <v/>
      </c>
      <c r="E1994" s="9" t="str">
        <f>IF(ISERROR(VLOOKUP(A1994,'entry data'!B:E,4,0)),"",VLOOKUP(A1994,'entry data'!B:E,4,0))</f>
        <v/>
      </c>
      <c r="F1994" s="11" t="str">
        <f>IF(A1994="","",IF(ISERROR(VLOOKUP(A1994,'entry data'!B:F,5,0)),"",VLOOKUP(A1994,'entry data'!B:F,5,0)))</f>
        <v/>
      </c>
      <c r="G1994" s="12" t="str">
        <f>IF(A1994="","",IF(ISERROR(VLOOKUP(A1994,'entry data'!B:I,8,0)),"",VLOOKUP(A1994,'entry data'!B:I,7,0)))</f>
        <v/>
      </c>
      <c r="H1994" s="13" t="str">
        <f>IF(A1994="","",IF(B1994=1,VLOOKUP(A1994,'entry data'!B:D,3,0),I1993))</f>
        <v/>
      </c>
      <c r="I1994" s="14" t="str">
        <f>IF(A1994="","",IF(E1994="weekly",7,IF(E1994="fortnightly",14,IF(E1994="monthly",DATE(IF(MONTH(H1994)=12,YEAR(H1994)+1,YEAR(H1994)),VLOOKUP(MONTH(H1994),index!$D$2:$G$13,2,0),DAY(H1994)),
IF(E1994="quarterly",DATE(IF(MONTH(H1994)&gt;=10,YEAR(H1994)+1,YEAR(H1994)),VLOOKUP(MONTH(H1994),index!$D$2:$G$13,3,0),DAY(H1994)),
IF(E1994="halfyearly",DATE(IF(MONTH(H1994)&gt;=7,YEAR(H1994)+1,YEAR(H1994)),VLOOKUP(MONTH(H1994),index!$D$2:$G$13,4,0),DAY(H1994)),
DATE(YEAR(H1994)+1,MONTH(H1994),DAY(H1994)))))-H1994))+H1994)</f>
        <v/>
      </c>
      <c r="J1994" s="9" t="str">
        <f t="shared" si="202"/>
        <v/>
      </c>
      <c r="K1994" s="11" t="str">
        <f t="shared" si="203"/>
        <v/>
      </c>
      <c r="L1994" s="11" t="str">
        <f t="shared" si="204"/>
        <v/>
      </c>
      <c r="M1994" s="11" t="str">
        <f>IF(A1994="","",VLOOKUP(E1994,index!$A$1:$B$6,2,0)*K1994*G1994)</f>
        <v/>
      </c>
      <c r="N1994" s="11" t="str">
        <f>IF(A1994="","",-PMT(G1994*VLOOKUP(E1994,index!$A$1:$B$6,2,0),C1994,F1994,0,0))</f>
        <v/>
      </c>
      <c r="O1994" s="11" t="str">
        <f t="shared" si="205"/>
        <v/>
      </c>
      <c r="P1994" s="11" t="str">
        <f t="shared" si="206"/>
        <v/>
      </c>
    </row>
    <row r="1995" spans="1:16" x14ac:dyDescent="0.25">
      <c r="A1995" s="9" t="str">
        <f>IF(A1994="","",IF(B1994&lt;C1994,A1994,IF(A1994=MAX('entry data'!$B$8:$B$507),"",A1994+1)))</f>
        <v/>
      </c>
      <c r="B1995" s="9" t="str">
        <f t="shared" si="201"/>
        <v/>
      </c>
      <c r="C1995" s="9" t="str">
        <f>IF(ISERROR(VLOOKUP(A1995,'entry data'!B:G,6,0)),"",VLOOKUP(A1995,'entry data'!B:G,6,0))</f>
        <v/>
      </c>
      <c r="D1995" s="9" t="str">
        <f>IF(ISERROR(VLOOKUP(A1995,'entry data'!B:C,2,0)),"",VLOOKUP(A1995,'entry data'!B:C,2,0))</f>
        <v/>
      </c>
      <c r="E1995" s="9" t="str">
        <f>IF(ISERROR(VLOOKUP(A1995,'entry data'!B:E,4,0)),"",VLOOKUP(A1995,'entry data'!B:E,4,0))</f>
        <v/>
      </c>
      <c r="F1995" s="11" t="str">
        <f>IF(A1995="","",IF(ISERROR(VLOOKUP(A1995,'entry data'!B:F,5,0)),"",VLOOKUP(A1995,'entry data'!B:F,5,0)))</f>
        <v/>
      </c>
      <c r="G1995" s="12" t="str">
        <f>IF(A1995="","",IF(ISERROR(VLOOKUP(A1995,'entry data'!B:I,8,0)),"",VLOOKUP(A1995,'entry data'!B:I,7,0)))</f>
        <v/>
      </c>
      <c r="H1995" s="13" t="str">
        <f>IF(A1995="","",IF(B1995=1,VLOOKUP(A1995,'entry data'!B:D,3,0),I1994))</f>
        <v/>
      </c>
      <c r="I1995" s="14" t="str">
        <f>IF(A1995="","",IF(E1995="weekly",7,IF(E1995="fortnightly",14,IF(E1995="monthly",DATE(IF(MONTH(H1995)=12,YEAR(H1995)+1,YEAR(H1995)),VLOOKUP(MONTH(H1995),index!$D$2:$G$13,2,0),DAY(H1995)),
IF(E1995="quarterly",DATE(IF(MONTH(H1995)&gt;=10,YEAR(H1995)+1,YEAR(H1995)),VLOOKUP(MONTH(H1995),index!$D$2:$G$13,3,0),DAY(H1995)),
IF(E1995="halfyearly",DATE(IF(MONTH(H1995)&gt;=7,YEAR(H1995)+1,YEAR(H1995)),VLOOKUP(MONTH(H1995),index!$D$2:$G$13,4,0),DAY(H1995)),
DATE(YEAR(H1995)+1,MONTH(H1995),DAY(H1995)))))-H1995))+H1995)</f>
        <v/>
      </c>
      <c r="J1995" s="9" t="str">
        <f t="shared" si="202"/>
        <v/>
      </c>
      <c r="K1995" s="11" t="str">
        <f t="shared" si="203"/>
        <v/>
      </c>
      <c r="L1995" s="11" t="str">
        <f t="shared" si="204"/>
        <v/>
      </c>
      <c r="M1995" s="11" t="str">
        <f>IF(A1995="","",VLOOKUP(E1995,index!$A$1:$B$6,2,0)*K1995*G1995)</f>
        <v/>
      </c>
      <c r="N1995" s="11" t="str">
        <f>IF(A1995="","",-PMT(G1995*VLOOKUP(E1995,index!$A$1:$B$6,2,0),C1995,F1995,0,0))</f>
        <v/>
      </c>
      <c r="O1995" s="11" t="str">
        <f t="shared" si="205"/>
        <v/>
      </c>
      <c r="P1995" s="11" t="str">
        <f t="shared" si="206"/>
        <v/>
      </c>
    </row>
    <row r="1996" spans="1:16" x14ac:dyDescent="0.25">
      <c r="A1996" s="9" t="str">
        <f>IF(A1995="","",IF(B1995&lt;C1995,A1995,IF(A1995=MAX('entry data'!$B$8:$B$507),"",A1995+1)))</f>
        <v/>
      </c>
      <c r="B1996" s="9" t="str">
        <f t="shared" si="201"/>
        <v/>
      </c>
      <c r="C1996" s="9" t="str">
        <f>IF(ISERROR(VLOOKUP(A1996,'entry data'!B:G,6,0)),"",VLOOKUP(A1996,'entry data'!B:G,6,0))</f>
        <v/>
      </c>
      <c r="D1996" s="9" t="str">
        <f>IF(ISERROR(VLOOKUP(A1996,'entry data'!B:C,2,0)),"",VLOOKUP(A1996,'entry data'!B:C,2,0))</f>
        <v/>
      </c>
      <c r="E1996" s="9" t="str">
        <f>IF(ISERROR(VLOOKUP(A1996,'entry data'!B:E,4,0)),"",VLOOKUP(A1996,'entry data'!B:E,4,0))</f>
        <v/>
      </c>
      <c r="F1996" s="11" t="str">
        <f>IF(A1996="","",IF(ISERROR(VLOOKUP(A1996,'entry data'!B:F,5,0)),"",VLOOKUP(A1996,'entry data'!B:F,5,0)))</f>
        <v/>
      </c>
      <c r="G1996" s="12" t="str">
        <f>IF(A1996="","",IF(ISERROR(VLOOKUP(A1996,'entry data'!B:I,8,0)),"",VLOOKUP(A1996,'entry data'!B:I,7,0)))</f>
        <v/>
      </c>
      <c r="H1996" s="13" t="str">
        <f>IF(A1996="","",IF(B1996=1,VLOOKUP(A1996,'entry data'!B:D,3,0),I1995))</f>
        <v/>
      </c>
      <c r="I1996" s="14" t="str">
        <f>IF(A1996="","",IF(E1996="weekly",7,IF(E1996="fortnightly",14,IF(E1996="monthly",DATE(IF(MONTH(H1996)=12,YEAR(H1996)+1,YEAR(H1996)),VLOOKUP(MONTH(H1996),index!$D$2:$G$13,2,0),DAY(H1996)),
IF(E1996="quarterly",DATE(IF(MONTH(H1996)&gt;=10,YEAR(H1996)+1,YEAR(H1996)),VLOOKUP(MONTH(H1996),index!$D$2:$G$13,3,0),DAY(H1996)),
IF(E1996="halfyearly",DATE(IF(MONTH(H1996)&gt;=7,YEAR(H1996)+1,YEAR(H1996)),VLOOKUP(MONTH(H1996),index!$D$2:$G$13,4,0),DAY(H1996)),
DATE(YEAR(H1996)+1,MONTH(H1996),DAY(H1996)))))-H1996))+H1996)</f>
        <v/>
      </c>
      <c r="J1996" s="9" t="str">
        <f t="shared" si="202"/>
        <v/>
      </c>
      <c r="K1996" s="11" t="str">
        <f t="shared" si="203"/>
        <v/>
      </c>
      <c r="L1996" s="11" t="str">
        <f t="shared" si="204"/>
        <v/>
      </c>
      <c r="M1996" s="11" t="str">
        <f>IF(A1996="","",VLOOKUP(E1996,index!$A$1:$B$6,2,0)*K1996*G1996)</f>
        <v/>
      </c>
      <c r="N1996" s="11" t="str">
        <f>IF(A1996="","",-PMT(G1996*VLOOKUP(E1996,index!$A$1:$B$6,2,0),C1996,F1996,0,0))</f>
        <v/>
      </c>
      <c r="O1996" s="11" t="str">
        <f t="shared" si="205"/>
        <v/>
      </c>
      <c r="P1996" s="11" t="str">
        <f t="shared" si="206"/>
        <v/>
      </c>
    </row>
    <row r="1997" spans="1:16" x14ac:dyDescent="0.25">
      <c r="A1997" s="9" t="str">
        <f>IF(A1996="","",IF(B1996&lt;C1996,A1996,IF(A1996=MAX('entry data'!$B$8:$B$507),"",A1996+1)))</f>
        <v/>
      </c>
      <c r="B1997" s="9" t="str">
        <f t="shared" si="201"/>
        <v/>
      </c>
      <c r="C1997" s="9" t="str">
        <f>IF(ISERROR(VLOOKUP(A1997,'entry data'!B:G,6,0)),"",VLOOKUP(A1997,'entry data'!B:G,6,0))</f>
        <v/>
      </c>
      <c r="D1997" s="9" t="str">
        <f>IF(ISERROR(VLOOKUP(A1997,'entry data'!B:C,2,0)),"",VLOOKUP(A1997,'entry data'!B:C,2,0))</f>
        <v/>
      </c>
      <c r="E1997" s="9" t="str">
        <f>IF(ISERROR(VLOOKUP(A1997,'entry data'!B:E,4,0)),"",VLOOKUP(A1997,'entry data'!B:E,4,0))</f>
        <v/>
      </c>
      <c r="F1997" s="11" t="str">
        <f>IF(A1997="","",IF(ISERROR(VLOOKUP(A1997,'entry data'!B:F,5,0)),"",VLOOKUP(A1997,'entry data'!B:F,5,0)))</f>
        <v/>
      </c>
      <c r="G1997" s="12" t="str">
        <f>IF(A1997="","",IF(ISERROR(VLOOKUP(A1997,'entry data'!B:I,8,0)),"",VLOOKUP(A1997,'entry data'!B:I,7,0)))</f>
        <v/>
      </c>
      <c r="H1997" s="13" t="str">
        <f>IF(A1997="","",IF(B1997=1,VLOOKUP(A1997,'entry data'!B:D,3,0),I1996))</f>
        <v/>
      </c>
      <c r="I1997" s="14" t="str">
        <f>IF(A1997="","",IF(E1997="weekly",7,IF(E1997="fortnightly",14,IF(E1997="monthly",DATE(IF(MONTH(H1997)=12,YEAR(H1997)+1,YEAR(H1997)),VLOOKUP(MONTH(H1997),index!$D$2:$G$13,2,0),DAY(H1997)),
IF(E1997="quarterly",DATE(IF(MONTH(H1997)&gt;=10,YEAR(H1997)+1,YEAR(H1997)),VLOOKUP(MONTH(H1997),index!$D$2:$G$13,3,0),DAY(H1997)),
IF(E1997="halfyearly",DATE(IF(MONTH(H1997)&gt;=7,YEAR(H1997)+1,YEAR(H1997)),VLOOKUP(MONTH(H1997),index!$D$2:$G$13,4,0),DAY(H1997)),
DATE(YEAR(H1997)+1,MONTH(H1997),DAY(H1997)))))-H1997))+H1997)</f>
        <v/>
      </c>
      <c r="J1997" s="9" t="str">
        <f t="shared" si="202"/>
        <v/>
      </c>
      <c r="K1997" s="11" t="str">
        <f t="shared" si="203"/>
        <v/>
      </c>
      <c r="L1997" s="11" t="str">
        <f t="shared" si="204"/>
        <v/>
      </c>
      <c r="M1997" s="11" t="str">
        <f>IF(A1997="","",VLOOKUP(E1997,index!$A$1:$B$6,2,0)*K1997*G1997)</f>
        <v/>
      </c>
      <c r="N1997" s="11" t="str">
        <f>IF(A1997="","",-PMT(G1997*VLOOKUP(E1997,index!$A$1:$B$6,2,0),C1997,F1997,0,0))</f>
        <v/>
      </c>
      <c r="O1997" s="11" t="str">
        <f t="shared" si="205"/>
        <v/>
      </c>
      <c r="P1997" s="11" t="str">
        <f t="shared" si="206"/>
        <v/>
      </c>
    </row>
    <row r="1998" spans="1:16" x14ac:dyDescent="0.25">
      <c r="A1998" s="9" t="str">
        <f>IF(A1997="","",IF(B1997&lt;C1997,A1997,IF(A1997=MAX('entry data'!$B$8:$B$507),"",A1997+1)))</f>
        <v/>
      </c>
      <c r="B1998" s="9" t="str">
        <f t="shared" si="201"/>
        <v/>
      </c>
      <c r="C1998" s="9" t="str">
        <f>IF(ISERROR(VLOOKUP(A1998,'entry data'!B:G,6,0)),"",VLOOKUP(A1998,'entry data'!B:G,6,0))</f>
        <v/>
      </c>
      <c r="D1998" s="9" t="str">
        <f>IF(ISERROR(VLOOKUP(A1998,'entry data'!B:C,2,0)),"",VLOOKUP(A1998,'entry data'!B:C,2,0))</f>
        <v/>
      </c>
      <c r="E1998" s="9" t="str">
        <f>IF(ISERROR(VLOOKUP(A1998,'entry data'!B:E,4,0)),"",VLOOKUP(A1998,'entry data'!B:E,4,0))</f>
        <v/>
      </c>
      <c r="F1998" s="11" t="str">
        <f>IF(A1998="","",IF(ISERROR(VLOOKUP(A1998,'entry data'!B:F,5,0)),"",VLOOKUP(A1998,'entry data'!B:F,5,0)))</f>
        <v/>
      </c>
      <c r="G1998" s="12" t="str">
        <f>IF(A1998="","",IF(ISERROR(VLOOKUP(A1998,'entry data'!B:I,8,0)),"",VLOOKUP(A1998,'entry data'!B:I,7,0)))</f>
        <v/>
      </c>
      <c r="H1998" s="13" t="str">
        <f>IF(A1998="","",IF(B1998=1,VLOOKUP(A1998,'entry data'!B:D,3,0),I1997))</f>
        <v/>
      </c>
      <c r="I1998" s="14" t="str">
        <f>IF(A1998="","",IF(E1998="weekly",7,IF(E1998="fortnightly",14,IF(E1998="monthly",DATE(IF(MONTH(H1998)=12,YEAR(H1998)+1,YEAR(H1998)),VLOOKUP(MONTH(H1998),index!$D$2:$G$13,2,0),DAY(H1998)),
IF(E1998="quarterly",DATE(IF(MONTH(H1998)&gt;=10,YEAR(H1998)+1,YEAR(H1998)),VLOOKUP(MONTH(H1998),index!$D$2:$G$13,3,0),DAY(H1998)),
IF(E1998="halfyearly",DATE(IF(MONTH(H1998)&gt;=7,YEAR(H1998)+1,YEAR(H1998)),VLOOKUP(MONTH(H1998),index!$D$2:$G$13,4,0),DAY(H1998)),
DATE(YEAR(H1998)+1,MONTH(H1998),DAY(H1998)))))-H1998))+H1998)</f>
        <v/>
      </c>
      <c r="J1998" s="9" t="str">
        <f t="shared" si="202"/>
        <v/>
      </c>
      <c r="K1998" s="11" t="str">
        <f t="shared" si="203"/>
        <v/>
      </c>
      <c r="L1998" s="11" t="str">
        <f t="shared" si="204"/>
        <v/>
      </c>
      <c r="M1998" s="11" t="str">
        <f>IF(A1998="","",VLOOKUP(E1998,index!$A$1:$B$6,2,0)*K1998*G1998)</f>
        <v/>
      </c>
      <c r="N1998" s="11" t="str">
        <f>IF(A1998="","",-PMT(G1998*VLOOKUP(E1998,index!$A$1:$B$6,2,0),C1998,F1998,0,0))</f>
        <v/>
      </c>
      <c r="O1998" s="11" t="str">
        <f t="shared" si="205"/>
        <v/>
      </c>
      <c r="P1998" s="11" t="str">
        <f t="shared" si="206"/>
        <v/>
      </c>
    </row>
    <row r="1999" spans="1:16" x14ac:dyDescent="0.25">
      <c r="A1999" s="9" t="str">
        <f>IF(A1998="","",IF(B1998&lt;C1998,A1998,IF(A1998=MAX('entry data'!$B$8:$B$507),"",A1998+1)))</f>
        <v/>
      </c>
      <c r="B1999" s="9" t="str">
        <f t="shared" si="201"/>
        <v/>
      </c>
      <c r="C1999" s="9" t="str">
        <f>IF(ISERROR(VLOOKUP(A1999,'entry data'!B:G,6,0)),"",VLOOKUP(A1999,'entry data'!B:G,6,0))</f>
        <v/>
      </c>
      <c r="D1999" s="9" t="str">
        <f>IF(ISERROR(VLOOKUP(A1999,'entry data'!B:C,2,0)),"",VLOOKUP(A1999,'entry data'!B:C,2,0))</f>
        <v/>
      </c>
      <c r="E1999" s="9" t="str">
        <f>IF(ISERROR(VLOOKUP(A1999,'entry data'!B:E,4,0)),"",VLOOKUP(A1999,'entry data'!B:E,4,0))</f>
        <v/>
      </c>
      <c r="F1999" s="11" t="str">
        <f>IF(A1999="","",IF(ISERROR(VLOOKUP(A1999,'entry data'!B:F,5,0)),"",VLOOKUP(A1999,'entry data'!B:F,5,0)))</f>
        <v/>
      </c>
      <c r="G1999" s="12" t="str">
        <f>IF(A1999="","",IF(ISERROR(VLOOKUP(A1999,'entry data'!B:I,8,0)),"",VLOOKUP(A1999,'entry data'!B:I,7,0)))</f>
        <v/>
      </c>
      <c r="H1999" s="13" t="str">
        <f>IF(A1999="","",IF(B1999=1,VLOOKUP(A1999,'entry data'!B:D,3,0),I1998))</f>
        <v/>
      </c>
      <c r="I1999" s="14" t="str">
        <f>IF(A1999="","",IF(E1999="weekly",7,IF(E1999="fortnightly",14,IF(E1999="monthly",DATE(IF(MONTH(H1999)=12,YEAR(H1999)+1,YEAR(H1999)),VLOOKUP(MONTH(H1999),index!$D$2:$G$13,2,0),DAY(H1999)),
IF(E1999="quarterly",DATE(IF(MONTH(H1999)&gt;=10,YEAR(H1999)+1,YEAR(H1999)),VLOOKUP(MONTH(H1999),index!$D$2:$G$13,3,0),DAY(H1999)),
IF(E1999="halfyearly",DATE(IF(MONTH(H1999)&gt;=7,YEAR(H1999)+1,YEAR(H1999)),VLOOKUP(MONTH(H1999),index!$D$2:$G$13,4,0),DAY(H1999)),
DATE(YEAR(H1999)+1,MONTH(H1999),DAY(H1999)))))-H1999))+H1999)</f>
        <v/>
      </c>
      <c r="J1999" s="9" t="str">
        <f t="shared" si="202"/>
        <v/>
      </c>
      <c r="K1999" s="11" t="str">
        <f t="shared" si="203"/>
        <v/>
      </c>
      <c r="L1999" s="11" t="str">
        <f t="shared" si="204"/>
        <v/>
      </c>
      <c r="M1999" s="11" t="str">
        <f>IF(A1999="","",VLOOKUP(E1999,index!$A$1:$B$6,2,0)*K1999*G1999)</f>
        <v/>
      </c>
      <c r="N1999" s="11" t="str">
        <f>IF(A1999="","",-PMT(G1999*VLOOKUP(E1999,index!$A$1:$B$6,2,0),C1999,F1999,0,0))</f>
        <v/>
      </c>
      <c r="O1999" s="11" t="str">
        <f t="shared" si="205"/>
        <v/>
      </c>
      <c r="P1999" s="11" t="str">
        <f t="shared" si="206"/>
        <v/>
      </c>
    </row>
    <row r="2000" spans="1:16" x14ac:dyDescent="0.25">
      <c r="A2000" s="9" t="str">
        <f>IF(A1999="","",IF(B1999&lt;C1999,A1999,IF(A1999=MAX('entry data'!$B$8:$B$507),"",A1999+1)))</f>
        <v/>
      </c>
      <c r="B2000" s="9" t="str">
        <f t="shared" si="201"/>
        <v/>
      </c>
      <c r="C2000" s="9" t="str">
        <f>IF(ISERROR(VLOOKUP(A2000,'entry data'!B:G,6,0)),"",VLOOKUP(A2000,'entry data'!B:G,6,0))</f>
        <v/>
      </c>
      <c r="D2000" s="9" t="str">
        <f>IF(ISERROR(VLOOKUP(A2000,'entry data'!B:C,2,0)),"",VLOOKUP(A2000,'entry data'!B:C,2,0))</f>
        <v/>
      </c>
      <c r="E2000" s="9" t="str">
        <f>IF(ISERROR(VLOOKUP(A2000,'entry data'!B:E,4,0)),"",VLOOKUP(A2000,'entry data'!B:E,4,0))</f>
        <v/>
      </c>
      <c r="F2000" s="11" t="str">
        <f>IF(A2000="","",IF(ISERROR(VLOOKUP(A2000,'entry data'!B:F,5,0)),"",VLOOKUP(A2000,'entry data'!B:F,5,0)))</f>
        <v/>
      </c>
      <c r="G2000" s="12" t="str">
        <f>IF(A2000="","",IF(ISERROR(VLOOKUP(A2000,'entry data'!B:I,8,0)),"",VLOOKUP(A2000,'entry data'!B:I,7,0)))</f>
        <v/>
      </c>
      <c r="H2000" s="13" t="str">
        <f>IF(A2000="","",IF(B2000=1,VLOOKUP(A2000,'entry data'!B:D,3,0),I1999))</f>
        <v/>
      </c>
      <c r="I2000" s="14" t="str">
        <f>IF(A2000="","",IF(E2000="weekly",7,IF(E2000="fortnightly",14,IF(E2000="monthly",DATE(IF(MONTH(H2000)=12,YEAR(H2000)+1,YEAR(H2000)),VLOOKUP(MONTH(H2000),index!$D$2:$G$13,2,0),DAY(H2000)),
IF(E2000="quarterly",DATE(IF(MONTH(H2000)&gt;=10,YEAR(H2000)+1,YEAR(H2000)),VLOOKUP(MONTH(H2000),index!$D$2:$G$13,3,0),DAY(H2000)),
IF(E2000="halfyearly",DATE(IF(MONTH(H2000)&gt;=7,YEAR(H2000)+1,YEAR(H2000)),VLOOKUP(MONTH(H2000),index!$D$2:$G$13,4,0),DAY(H2000)),
DATE(YEAR(H2000)+1,MONTH(H2000),DAY(H2000)))))-H2000))+H2000)</f>
        <v/>
      </c>
      <c r="J2000" s="9" t="str">
        <f t="shared" si="202"/>
        <v/>
      </c>
      <c r="K2000" s="11" t="str">
        <f t="shared" si="203"/>
        <v/>
      </c>
      <c r="L2000" s="11" t="str">
        <f t="shared" si="204"/>
        <v/>
      </c>
      <c r="M2000" s="11" t="str">
        <f>IF(A2000="","",VLOOKUP(E2000,index!$A$1:$B$6,2,0)*K2000*G2000)</f>
        <v/>
      </c>
      <c r="N2000" s="11" t="str">
        <f>IF(A2000="","",-PMT(G2000*VLOOKUP(E2000,index!$A$1:$B$6,2,0),C2000,F2000,0,0))</f>
        <v/>
      </c>
      <c r="O2000" s="11" t="str">
        <f t="shared" si="205"/>
        <v/>
      </c>
      <c r="P2000" s="11" t="str">
        <f t="shared" si="206"/>
        <v/>
      </c>
    </row>
    <row r="2001" spans="1:16" x14ac:dyDescent="0.25">
      <c r="A2001" s="9" t="str">
        <f>IF(A2000="","",IF(B2000&lt;C2000,A2000,IF(A2000=MAX('entry data'!$B$8:$B$507),"",A2000+1)))</f>
        <v/>
      </c>
      <c r="B2001" s="9" t="str">
        <f t="shared" si="201"/>
        <v/>
      </c>
      <c r="C2001" s="9" t="str">
        <f>IF(ISERROR(VLOOKUP(A2001,'entry data'!B:G,6,0)),"",VLOOKUP(A2001,'entry data'!B:G,6,0))</f>
        <v/>
      </c>
      <c r="D2001" s="9" t="str">
        <f>IF(ISERROR(VLOOKUP(A2001,'entry data'!B:C,2,0)),"",VLOOKUP(A2001,'entry data'!B:C,2,0))</f>
        <v/>
      </c>
      <c r="E2001" s="9" t="str">
        <f>IF(ISERROR(VLOOKUP(A2001,'entry data'!B:E,4,0)),"",VLOOKUP(A2001,'entry data'!B:E,4,0))</f>
        <v/>
      </c>
      <c r="F2001" s="11" t="str">
        <f>IF(A2001="","",IF(ISERROR(VLOOKUP(A2001,'entry data'!B:F,5,0)),"",VLOOKUP(A2001,'entry data'!B:F,5,0)))</f>
        <v/>
      </c>
      <c r="G2001" s="12" t="str">
        <f>IF(A2001="","",IF(ISERROR(VLOOKUP(A2001,'entry data'!B:I,8,0)),"",VLOOKUP(A2001,'entry data'!B:I,7,0)))</f>
        <v/>
      </c>
      <c r="H2001" s="13" t="str">
        <f>IF(A2001="","",IF(B2001=1,VLOOKUP(A2001,'entry data'!B:D,3,0),I2000))</f>
        <v/>
      </c>
      <c r="I2001" s="14" t="str">
        <f>IF(A2001="","",IF(E2001="weekly",7,IF(E2001="fortnightly",14,IF(E2001="monthly",DATE(IF(MONTH(H2001)=12,YEAR(H2001)+1,YEAR(H2001)),VLOOKUP(MONTH(H2001),index!$D$2:$G$13,2,0),DAY(H2001)),
IF(E2001="quarterly",DATE(IF(MONTH(H2001)&gt;=10,YEAR(H2001)+1,YEAR(H2001)),VLOOKUP(MONTH(H2001),index!$D$2:$G$13,3,0),DAY(H2001)),
IF(E2001="halfyearly",DATE(IF(MONTH(H2001)&gt;=7,YEAR(H2001)+1,YEAR(H2001)),VLOOKUP(MONTH(H2001),index!$D$2:$G$13,4,0),DAY(H2001)),
DATE(YEAR(H2001)+1,MONTH(H2001),DAY(H2001)))))-H2001))+H2001)</f>
        <v/>
      </c>
      <c r="J2001" s="9" t="str">
        <f t="shared" si="202"/>
        <v/>
      </c>
      <c r="K2001" s="11" t="str">
        <f t="shared" si="203"/>
        <v/>
      </c>
      <c r="L2001" s="11" t="str">
        <f t="shared" si="204"/>
        <v/>
      </c>
      <c r="M2001" s="11" t="str">
        <f>IF(A2001="","",VLOOKUP(E2001,index!$A$1:$B$6,2,0)*K2001*G2001)</f>
        <v/>
      </c>
      <c r="N2001" s="11" t="str">
        <f>IF(A2001="","",-PMT(G2001*VLOOKUP(E2001,index!$A$1:$B$6,2,0),C2001,F2001,0,0))</f>
        <v/>
      </c>
      <c r="O2001" s="11" t="str">
        <f t="shared" si="205"/>
        <v/>
      </c>
      <c r="P2001" s="11" t="str">
        <f t="shared" si="206"/>
        <v/>
      </c>
    </row>
    <row r="2002" spans="1:16" x14ac:dyDescent="0.25">
      <c r="A2002" s="9" t="str">
        <f>IF(A2001="","",IF(B2001&lt;C2001,A2001,IF(A2001=MAX('entry data'!$B$8:$B$507),"",A2001+1)))</f>
        <v/>
      </c>
      <c r="B2002" s="9" t="str">
        <f t="shared" si="201"/>
        <v/>
      </c>
      <c r="C2002" s="9" t="str">
        <f>IF(ISERROR(VLOOKUP(A2002,'entry data'!B:G,6,0)),"",VLOOKUP(A2002,'entry data'!B:G,6,0))</f>
        <v/>
      </c>
      <c r="D2002" s="9" t="str">
        <f>IF(ISERROR(VLOOKUP(A2002,'entry data'!B:C,2,0)),"",VLOOKUP(A2002,'entry data'!B:C,2,0))</f>
        <v/>
      </c>
      <c r="E2002" s="9" t="str">
        <f>IF(ISERROR(VLOOKUP(A2002,'entry data'!B:E,4,0)),"",VLOOKUP(A2002,'entry data'!B:E,4,0))</f>
        <v/>
      </c>
      <c r="F2002" s="11" t="str">
        <f>IF(A2002="","",IF(ISERROR(VLOOKUP(A2002,'entry data'!B:F,5,0)),"",VLOOKUP(A2002,'entry data'!B:F,5,0)))</f>
        <v/>
      </c>
      <c r="G2002" s="12" t="str">
        <f>IF(A2002="","",IF(ISERROR(VLOOKUP(A2002,'entry data'!B:I,8,0)),"",VLOOKUP(A2002,'entry data'!B:I,7,0)))</f>
        <v/>
      </c>
      <c r="H2002" s="13" t="str">
        <f>IF(A2002="","",IF(B2002=1,VLOOKUP(A2002,'entry data'!B:D,3,0),I2001))</f>
        <v/>
      </c>
      <c r="I2002" s="14" t="str">
        <f>IF(A2002="","",IF(E2002="weekly",7,IF(E2002="fortnightly",14,IF(E2002="monthly",DATE(IF(MONTH(H2002)=12,YEAR(H2002)+1,YEAR(H2002)),VLOOKUP(MONTH(H2002),index!$D$2:$G$13,2,0),DAY(H2002)),
IF(E2002="quarterly",DATE(IF(MONTH(H2002)&gt;=10,YEAR(H2002)+1,YEAR(H2002)),VLOOKUP(MONTH(H2002),index!$D$2:$G$13,3,0),DAY(H2002)),
IF(E2002="halfyearly",DATE(IF(MONTH(H2002)&gt;=7,YEAR(H2002)+1,YEAR(H2002)),VLOOKUP(MONTH(H2002),index!$D$2:$G$13,4,0),DAY(H2002)),
DATE(YEAR(H2002)+1,MONTH(H2002),DAY(H2002)))))-H2002))+H2002)</f>
        <v/>
      </c>
      <c r="J2002" s="9" t="str">
        <f t="shared" si="202"/>
        <v/>
      </c>
      <c r="K2002" s="11" t="str">
        <f t="shared" si="203"/>
        <v/>
      </c>
      <c r="L2002" s="11" t="str">
        <f t="shared" si="204"/>
        <v/>
      </c>
      <c r="M2002" s="11" t="str">
        <f>IF(A2002="","",VLOOKUP(E2002,index!$A$1:$B$6,2,0)*K2002*G2002)</f>
        <v/>
      </c>
      <c r="N2002" s="11" t="str">
        <f>IF(A2002="","",-PMT(G2002*VLOOKUP(E2002,index!$A$1:$B$6,2,0),C2002,F2002,0,0))</f>
        <v/>
      </c>
      <c r="O2002" s="11" t="str">
        <f t="shared" si="205"/>
        <v/>
      </c>
      <c r="P2002" s="11" t="str">
        <f t="shared" si="206"/>
        <v/>
      </c>
    </row>
    <row r="2003" spans="1:16" x14ac:dyDescent="0.25">
      <c r="A2003" s="9" t="str">
        <f>IF(A2002="","",IF(B2002&lt;C2002,A2002,IF(A2002=MAX('entry data'!$B$8:$B$507),"",A2002+1)))</f>
        <v/>
      </c>
      <c r="B2003" s="9" t="str">
        <f t="shared" si="201"/>
        <v/>
      </c>
      <c r="C2003" s="9" t="str">
        <f>IF(ISERROR(VLOOKUP(A2003,'entry data'!B:G,6,0)),"",VLOOKUP(A2003,'entry data'!B:G,6,0))</f>
        <v/>
      </c>
      <c r="D2003" s="9" t="str">
        <f>IF(ISERROR(VLOOKUP(A2003,'entry data'!B:C,2,0)),"",VLOOKUP(A2003,'entry data'!B:C,2,0))</f>
        <v/>
      </c>
      <c r="E2003" s="9" t="str">
        <f>IF(ISERROR(VLOOKUP(A2003,'entry data'!B:E,4,0)),"",VLOOKUP(A2003,'entry data'!B:E,4,0))</f>
        <v/>
      </c>
      <c r="F2003" s="11" t="str">
        <f>IF(A2003="","",IF(ISERROR(VLOOKUP(A2003,'entry data'!B:F,5,0)),"",VLOOKUP(A2003,'entry data'!B:F,5,0)))</f>
        <v/>
      </c>
      <c r="G2003" s="12" t="str">
        <f>IF(A2003="","",IF(ISERROR(VLOOKUP(A2003,'entry data'!B:I,8,0)),"",VLOOKUP(A2003,'entry data'!B:I,7,0)))</f>
        <v/>
      </c>
      <c r="H2003" s="13" t="str">
        <f>IF(A2003="","",IF(B2003=1,VLOOKUP(A2003,'entry data'!B:D,3,0),I2002))</f>
        <v/>
      </c>
      <c r="I2003" s="14" t="str">
        <f>IF(A2003="","",IF(E2003="weekly",7,IF(E2003="fortnightly",14,IF(E2003="monthly",DATE(IF(MONTH(H2003)=12,YEAR(H2003)+1,YEAR(H2003)),VLOOKUP(MONTH(H2003),index!$D$2:$G$13,2,0),DAY(H2003)),
IF(E2003="quarterly",DATE(IF(MONTH(H2003)&gt;=10,YEAR(H2003)+1,YEAR(H2003)),VLOOKUP(MONTH(H2003),index!$D$2:$G$13,3,0),DAY(H2003)),
IF(E2003="halfyearly",DATE(IF(MONTH(H2003)&gt;=7,YEAR(H2003)+1,YEAR(H2003)),VLOOKUP(MONTH(H2003),index!$D$2:$G$13,4,0),DAY(H2003)),
DATE(YEAR(H2003)+1,MONTH(H2003),DAY(H2003)))))-H2003))+H2003)</f>
        <v/>
      </c>
      <c r="J2003" s="9" t="str">
        <f t="shared" si="202"/>
        <v/>
      </c>
      <c r="K2003" s="11" t="str">
        <f t="shared" si="203"/>
        <v/>
      </c>
      <c r="L2003" s="11" t="str">
        <f t="shared" si="204"/>
        <v/>
      </c>
      <c r="M2003" s="11" t="str">
        <f>IF(A2003="","",VLOOKUP(E2003,index!$A$1:$B$6,2,0)*K2003*G2003)</f>
        <v/>
      </c>
      <c r="N2003" s="11" t="str">
        <f>IF(A2003="","",-PMT(G2003*VLOOKUP(E2003,index!$A$1:$B$6,2,0),C2003,F2003,0,0))</f>
        <v/>
      </c>
      <c r="O2003" s="11" t="str">
        <f t="shared" si="205"/>
        <v/>
      </c>
      <c r="P2003" s="11" t="str">
        <f t="shared" si="206"/>
        <v/>
      </c>
    </row>
    <row r="2004" spans="1:16" x14ac:dyDescent="0.25">
      <c r="A2004" s="9" t="str">
        <f>IF(A2003="","",IF(B2003&lt;C2003,A2003,IF(A2003=MAX('entry data'!$B$8:$B$507),"",A2003+1)))</f>
        <v/>
      </c>
      <c r="B2004" s="9" t="str">
        <f t="shared" si="201"/>
        <v/>
      </c>
      <c r="C2004" s="9" t="str">
        <f>IF(ISERROR(VLOOKUP(A2004,'entry data'!B:G,6,0)),"",VLOOKUP(A2004,'entry data'!B:G,6,0))</f>
        <v/>
      </c>
      <c r="D2004" s="9" t="str">
        <f>IF(ISERROR(VLOOKUP(A2004,'entry data'!B:C,2,0)),"",VLOOKUP(A2004,'entry data'!B:C,2,0))</f>
        <v/>
      </c>
      <c r="E2004" s="9" t="str">
        <f>IF(ISERROR(VLOOKUP(A2004,'entry data'!B:E,4,0)),"",VLOOKUP(A2004,'entry data'!B:E,4,0))</f>
        <v/>
      </c>
      <c r="F2004" s="11" t="str">
        <f>IF(A2004="","",IF(ISERROR(VLOOKUP(A2004,'entry data'!B:F,5,0)),"",VLOOKUP(A2004,'entry data'!B:F,5,0)))</f>
        <v/>
      </c>
      <c r="G2004" s="12" t="str">
        <f>IF(A2004="","",IF(ISERROR(VLOOKUP(A2004,'entry data'!B:I,8,0)),"",VLOOKUP(A2004,'entry data'!B:I,7,0)))</f>
        <v/>
      </c>
      <c r="H2004" s="13" t="str">
        <f>IF(A2004="","",IF(B2004=1,VLOOKUP(A2004,'entry data'!B:D,3,0),I2003))</f>
        <v/>
      </c>
      <c r="I2004" s="14" t="str">
        <f>IF(A2004="","",IF(E2004="weekly",7,IF(E2004="fortnightly",14,IF(E2004="monthly",DATE(IF(MONTH(H2004)=12,YEAR(H2004)+1,YEAR(H2004)),VLOOKUP(MONTH(H2004),index!$D$2:$G$13,2,0),DAY(H2004)),
IF(E2004="quarterly",DATE(IF(MONTH(H2004)&gt;=10,YEAR(H2004)+1,YEAR(H2004)),VLOOKUP(MONTH(H2004),index!$D$2:$G$13,3,0),DAY(H2004)),
IF(E2004="halfyearly",DATE(IF(MONTH(H2004)&gt;=7,YEAR(H2004)+1,YEAR(H2004)),VLOOKUP(MONTH(H2004),index!$D$2:$G$13,4,0),DAY(H2004)),
DATE(YEAR(H2004)+1,MONTH(H2004),DAY(H2004)))))-H2004))+H2004)</f>
        <v/>
      </c>
      <c r="J2004" s="9" t="str">
        <f t="shared" si="202"/>
        <v/>
      </c>
      <c r="K2004" s="11" t="str">
        <f t="shared" si="203"/>
        <v/>
      </c>
      <c r="L2004" s="11" t="str">
        <f t="shared" si="204"/>
        <v/>
      </c>
      <c r="M2004" s="11" t="str">
        <f>IF(A2004="","",VLOOKUP(E2004,index!$A$1:$B$6,2,0)*K2004*G2004)</f>
        <v/>
      </c>
      <c r="N2004" s="11" t="str">
        <f>IF(A2004="","",-PMT(G2004*VLOOKUP(E2004,index!$A$1:$B$6,2,0),C2004,F2004,0,0))</f>
        <v/>
      </c>
      <c r="O2004" s="11" t="str">
        <f t="shared" si="205"/>
        <v/>
      </c>
      <c r="P2004" s="11" t="str">
        <f t="shared" si="206"/>
        <v/>
      </c>
    </row>
    <row r="2005" spans="1:16" x14ac:dyDescent="0.25">
      <c r="A2005" s="9" t="str">
        <f>IF(A2004="","",IF(B2004&lt;C2004,A2004,IF(A2004=MAX('entry data'!$B$8:$B$507),"",A2004+1)))</f>
        <v/>
      </c>
      <c r="B2005" s="9" t="str">
        <f t="shared" si="201"/>
        <v/>
      </c>
      <c r="C2005" s="9" t="str">
        <f>IF(ISERROR(VLOOKUP(A2005,'entry data'!B:G,6,0)),"",VLOOKUP(A2005,'entry data'!B:G,6,0))</f>
        <v/>
      </c>
      <c r="D2005" s="9" t="str">
        <f>IF(ISERROR(VLOOKUP(A2005,'entry data'!B:C,2,0)),"",VLOOKUP(A2005,'entry data'!B:C,2,0))</f>
        <v/>
      </c>
      <c r="E2005" s="9" t="str">
        <f>IF(ISERROR(VLOOKUP(A2005,'entry data'!B:E,4,0)),"",VLOOKUP(A2005,'entry data'!B:E,4,0))</f>
        <v/>
      </c>
      <c r="F2005" s="11" t="str">
        <f>IF(A2005="","",IF(ISERROR(VLOOKUP(A2005,'entry data'!B:F,5,0)),"",VLOOKUP(A2005,'entry data'!B:F,5,0)))</f>
        <v/>
      </c>
      <c r="G2005" s="12" t="str">
        <f>IF(A2005="","",IF(ISERROR(VLOOKUP(A2005,'entry data'!B:I,8,0)),"",VLOOKUP(A2005,'entry data'!B:I,7,0)))</f>
        <v/>
      </c>
      <c r="H2005" s="13" t="str">
        <f>IF(A2005="","",IF(B2005=1,VLOOKUP(A2005,'entry data'!B:D,3,0),I2004))</f>
        <v/>
      </c>
      <c r="I2005" s="14" t="str">
        <f>IF(A2005="","",IF(E2005="weekly",7,IF(E2005="fortnightly",14,IF(E2005="monthly",DATE(IF(MONTH(H2005)=12,YEAR(H2005)+1,YEAR(H2005)),VLOOKUP(MONTH(H2005),index!$D$2:$G$13,2,0),DAY(H2005)),
IF(E2005="quarterly",DATE(IF(MONTH(H2005)&gt;=10,YEAR(H2005)+1,YEAR(H2005)),VLOOKUP(MONTH(H2005),index!$D$2:$G$13,3,0),DAY(H2005)),
IF(E2005="halfyearly",DATE(IF(MONTH(H2005)&gt;=7,YEAR(H2005)+1,YEAR(H2005)),VLOOKUP(MONTH(H2005),index!$D$2:$G$13,4,0),DAY(H2005)),
DATE(YEAR(H2005)+1,MONTH(H2005),DAY(H2005)))))-H2005))+H2005)</f>
        <v/>
      </c>
      <c r="J2005" s="9" t="str">
        <f t="shared" si="202"/>
        <v/>
      </c>
      <c r="K2005" s="11" t="str">
        <f t="shared" si="203"/>
        <v/>
      </c>
      <c r="L2005" s="11" t="str">
        <f t="shared" si="204"/>
        <v/>
      </c>
      <c r="M2005" s="11" t="str">
        <f>IF(A2005="","",VLOOKUP(E2005,index!$A$1:$B$6,2,0)*K2005*G2005)</f>
        <v/>
      </c>
      <c r="N2005" s="11" t="str">
        <f>IF(A2005="","",-PMT(G2005*VLOOKUP(E2005,index!$A$1:$B$6,2,0),C2005,F2005,0,0))</f>
        <v/>
      </c>
      <c r="O2005" s="11" t="str">
        <f t="shared" si="205"/>
        <v/>
      </c>
      <c r="P2005" s="11" t="str">
        <f t="shared" si="206"/>
        <v/>
      </c>
    </row>
    <row r="2006" spans="1:16" x14ac:dyDescent="0.25">
      <c r="A2006" s="9" t="str">
        <f>IF(A2005="","",IF(B2005&lt;C2005,A2005,IF(A2005=MAX('entry data'!$B$8:$B$507),"",A2005+1)))</f>
        <v/>
      </c>
      <c r="B2006" s="9" t="str">
        <f t="shared" si="201"/>
        <v/>
      </c>
      <c r="C2006" s="9" t="str">
        <f>IF(ISERROR(VLOOKUP(A2006,'entry data'!B:G,6,0)),"",VLOOKUP(A2006,'entry data'!B:G,6,0))</f>
        <v/>
      </c>
      <c r="D2006" s="9" t="str">
        <f>IF(ISERROR(VLOOKUP(A2006,'entry data'!B:C,2,0)),"",VLOOKUP(A2006,'entry data'!B:C,2,0))</f>
        <v/>
      </c>
      <c r="E2006" s="9" t="str">
        <f>IF(ISERROR(VLOOKUP(A2006,'entry data'!B:E,4,0)),"",VLOOKUP(A2006,'entry data'!B:E,4,0))</f>
        <v/>
      </c>
      <c r="F2006" s="11" t="str">
        <f>IF(A2006="","",IF(ISERROR(VLOOKUP(A2006,'entry data'!B:F,5,0)),"",VLOOKUP(A2006,'entry data'!B:F,5,0)))</f>
        <v/>
      </c>
      <c r="G2006" s="12" t="str">
        <f>IF(A2006="","",IF(ISERROR(VLOOKUP(A2006,'entry data'!B:I,8,0)),"",VLOOKUP(A2006,'entry data'!B:I,7,0)))</f>
        <v/>
      </c>
      <c r="H2006" s="13" t="str">
        <f>IF(A2006="","",IF(B2006=1,VLOOKUP(A2006,'entry data'!B:D,3,0),I2005))</f>
        <v/>
      </c>
      <c r="I2006" s="14" t="str">
        <f>IF(A2006="","",IF(E2006="weekly",7,IF(E2006="fortnightly",14,IF(E2006="monthly",DATE(IF(MONTH(H2006)=12,YEAR(H2006)+1,YEAR(H2006)),VLOOKUP(MONTH(H2006),index!$D$2:$G$13,2,0),DAY(H2006)),
IF(E2006="quarterly",DATE(IF(MONTH(H2006)&gt;=10,YEAR(H2006)+1,YEAR(H2006)),VLOOKUP(MONTH(H2006),index!$D$2:$G$13,3,0),DAY(H2006)),
IF(E2006="halfyearly",DATE(IF(MONTH(H2006)&gt;=7,YEAR(H2006)+1,YEAR(H2006)),VLOOKUP(MONTH(H2006),index!$D$2:$G$13,4,0),DAY(H2006)),
DATE(YEAR(H2006)+1,MONTH(H2006),DAY(H2006)))))-H2006))+H2006)</f>
        <v/>
      </c>
      <c r="J2006" s="9" t="str">
        <f t="shared" si="202"/>
        <v/>
      </c>
      <c r="K2006" s="11" t="str">
        <f t="shared" si="203"/>
        <v/>
      </c>
      <c r="L2006" s="11" t="str">
        <f t="shared" si="204"/>
        <v/>
      </c>
      <c r="M2006" s="11" t="str">
        <f>IF(A2006="","",VLOOKUP(E2006,index!$A$1:$B$6,2,0)*K2006*G2006)</f>
        <v/>
      </c>
      <c r="N2006" s="11" t="str">
        <f>IF(A2006="","",-PMT(G2006*VLOOKUP(E2006,index!$A$1:$B$6,2,0),C2006,F2006,0,0))</f>
        <v/>
      </c>
      <c r="O2006" s="11" t="str">
        <f t="shared" si="205"/>
        <v/>
      </c>
      <c r="P2006" s="11" t="str">
        <f t="shared" si="206"/>
        <v/>
      </c>
    </row>
    <row r="2007" spans="1:16" x14ac:dyDescent="0.25">
      <c r="A2007" s="9" t="str">
        <f>IF(A2006="","",IF(B2006&lt;C2006,A2006,IF(A2006=MAX('entry data'!$B$8:$B$507),"",A2006+1)))</f>
        <v/>
      </c>
      <c r="B2007" s="9" t="str">
        <f t="shared" ref="B2007:B2070" si="207">IF(A2007="","",IF(B2006=C2006,1,B2006+1))</f>
        <v/>
      </c>
      <c r="C2007" s="9" t="str">
        <f>IF(ISERROR(VLOOKUP(A2007,'entry data'!B:G,6,0)),"",VLOOKUP(A2007,'entry data'!B:G,6,0))</f>
        <v/>
      </c>
      <c r="D2007" s="9" t="str">
        <f>IF(ISERROR(VLOOKUP(A2007,'entry data'!B:C,2,0)),"",VLOOKUP(A2007,'entry data'!B:C,2,0))</f>
        <v/>
      </c>
      <c r="E2007" s="9" t="str">
        <f>IF(ISERROR(VLOOKUP(A2007,'entry data'!B:E,4,0)),"",VLOOKUP(A2007,'entry data'!B:E,4,0))</f>
        <v/>
      </c>
      <c r="F2007" s="11" t="str">
        <f>IF(A2007="","",IF(ISERROR(VLOOKUP(A2007,'entry data'!B:F,5,0)),"",VLOOKUP(A2007,'entry data'!B:F,5,0)))</f>
        <v/>
      </c>
      <c r="G2007" s="12" t="str">
        <f>IF(A2007="","",IF(ISERROR(VLOOKUP(A2007,'entry data'!B:I,8,0)),"",VLOOKUP(A2007,'entry data'!B:I,7,0)))</f>
        <v/>
      </c>
      <c r="H2007" s="13" t="str">
        <f>IF(A2007="","",IF(B2007=1,VLOOKUP(A2007,'entry data'!B:D,3,0),I2006))</f>
        <v/>
      </c>
      <c r="I2007" s="14" t="str">
        <f>IF(A2007="","",IF(E2007="weekly",7,IF(E2007="fortnightly",14,IF(E2007="monthly",DATE(IF(MONTH(H2007)=12,YEAR(H2007)+1,YEAR(H2007)),VLOOKUP(MONTH(H2007),index!$D$2:$G$13,2,0),DAY(H2007)),
IF(E2007="quarterly",DATE(IF(MONTH(H2007)&gt;=10,YEAR(H2007)+1,YEAR(H2007)),VLOOKUP(MONTH(H2007),index!$D$2:$G$13,3,0),DAY(H2007)),
IF(E2007="halfyearly",DATE(IF(MONTH(H2007)&gt;=7,YEAR(H2007)+1,YEAR(H2007)),VLOOKUP(MONTH(H2007),index!$D$2:$G$13,4,0),DAY(H2007)),
DATE(YEAR(H2007)+1,MONTH(H2007),DAY(H2007)))))-H2007))+H2007)</f>
        <v/>
      </c>
      <c r="J2007" s="9" t="str">
        <f t="shared" ref="J2007:J2070" si="208">IF(A2007="","",IF(MONTH(I2007)&lt;10,YEAR(I2007)&amp;"-0"&amp;MONTH(I2007),YEAR(I2007)&amp;"-"&amp;MONTH(I2007)))</f>
        <v/>
      </c>
      <c r="K2007" s="11" t="str">
        <f t="shared" ref="K2007:K2070" si="209">IF(A2007="","",IF(B2007=1,F2007,O2006))</f>
        <v/>
      </c>
      <c r="L2007" s="11" t="str">
        <f t="shared" ref="L2007:L2070" si="210">IF(A2007="","",N2007-M2007)</f>
        <v/>
      </c>
      <c r="M2007" s="11" t="str">
        <f>IF(A2007="","",VLOOKUP(E2007,index!$A$1:$B$6,2,0)*K2007*G2007)</f>
        <v/>
      </c>
      <c r="N2007" s="11" t="str">
        <f>IF(A2007="","",-PMT(G2007*VLOOKUP(E2007,index!$A$1:$B$6,2,0),C2007,F2007,0,0))</f>
        <v/>
      </c>
      <c r="O2007" s="11" t="str">
        <f t="shared" ref="O2007:O2070" si="211">IF(A2007="","",K2007-L2007)</f>
        <v/>
      </c>
      <c r="P2007" s="11" t="str">
        <f t="shared" si="206"/>
        <v/>
      </c>
    </row>
    <row r="2008" spans="1:16" x14ac:dyDescent="0.25">
      <c r="A2008" s="9" t="str">
        <f>IF(A2007="","",IF(B2007&lt;C2007,A2007,IF(A2007=MAX('entry data'!$B$8:$B$507),"",A2007+1)))</f>
        <v/>
      </c>
      <c r="B2008" s="9" t="str">
        <f t="shared" si="207"/>
        <v/>
      </c>
      <c r="C2008" s="9" t="str">
        <f>IF(ISERROR(VLOOKUP(A2008,'entry data'!B:G,6,0)),"",VLOOKUP(A2008,'entry data'!B:G,6,0))</f>
        <v/>
      </c>
      <c r="D2008" s="9" t="str">
        <f>IF(ISERROR(VLOOKUP(A2008,'entry data'!B:C,2,0)),"",VLOOKUP(A2008,'entry data'!B:C,2,0))</f>
        <v/>
      </c>
      <c r="E2008" s="9" t="str">
        <f>IF(ISERROR(VLOOKUP(A2008,'entry data'!B:E,4,0)),"",VLOOKUP(A2008,'entry data'!B:E,4,0))</f>
        <v/>
      </c>
      <c r="F2008" s="11" t="str">
        <f>IF(A2008="","",IF(ISERROR(VLOOKUP(A2008,'entry data'!B:F,5,0)),"",VLOOKUP(A2008,'entry data'!B:F,5,0)))</f>
        <v/>
      </c>
      <c r="G2008" s="12" t="str">
        <f>IF(A2008="","",IF(ISERROR(VLOOKUP(A2008,'entry data'!B:I,8,0)),"",VLOOKUP(A2008,'entry data'!B:I,7,0)))</f>
        <v/>
      </c>
      <c r="H2008" s="13" t="str">
        <f>IF(A2008="","",IF(B2008=1,VLOOKUP(A2008,'entry data'!B:D,3,0),I2007))</f>
        <v/>
      </c>
      <c r="I2008" s="14" t="str">
        <f>IF(A2008="","",IF(E2008="weekly",7,IF(E2008="fortnightly",14,IF(E2008="monthly",DATE(IF(MONTH(H2008)=12,YEAR(H2008)+1,YEAR(H2008)),VLOOKUP(MONTH(H2008),index!$D$2:$G$13,2,0),DAY(H2008)),
IF(E2008="quarterly",DATE(IF(MONTH(H2008)&gt;=10,YEAR(H2008)+1,YEAR(H2008)),VLOOKUP(MONTH(H2008),index!$D$2:$G$13,3,0),DAY(H2008)),
IF(E2008="halfyearly",DATE(IF(MONTH(H2008)&gt;=7,YEAR(H2008)+1,YEAR(H2008)),VLOOKUP(MONTH(H2008),index!$D$2:$G$13,4,0),DAY(H2008)),
DATE(YEAR(H2008)+1,MONTH(H2008),DAY(H2008)))))-H2008))+H2008)</f>
        <v/>
      </c>
      <c r="J2008" s="9" t="str">
        <f t="shared" si="208"/>
        <v/>
      </c>
      <c r="K2008" s="11" t="str">
        <f t="shared" si="209"/>
        <v/>
      </c>
      <c r="L2008" s="11" t="str">
        <f t="shared" si="210"/>
        <v/>
      </c>
      <c r="M2008" s="11" t="str">
        <f>IF(A2008="","",VLOOKUP(E2008,index!$A$1:$B$6,2,0)*K2008*G2008)</f>
        <v/>
      </c>
      <c r="N2008" s="11" t="str">
        <f>IF(A2008="","",-PMT(G2008*VLOOKUP(E2008,index!$A$1:$B$6,2,0),C2008,F2008,0,0))</f>
        <v/>
      </c>
      <c r="O2008" s="11" t="str">
        <f t="shared" si="211"/>
        <v/>
      </c>
      <c r="P2008" s="11" t="str">
        <f t="shared" si="206"/>
        <v/>
      </c>
    </row>
    <row r="2009" spans="1:16" x14ac:dyDescent="0.25">
      <c r="A2009" s="9" t="str">
        <f>IF(A2008="","",IF(B2008&lt;C2008,A2008,IF(A2008=MAX('entry data'!$B$8:$B$507),"",A2008+1)))</f>
        <v/>
      </c>
      <c r="B2009" s="9" t="str">
        <f t="shared" si="207"/>
        <v/>
      </c>
      <c r="C2009" s="9" t="str">
        <f>IF(ISERROR(VLOOKUP(A2009,'entry data'!B:G,6,0)),"",VLOOKUP(A2009,'entry data'!B:G,6,0))</f>
        <v/>
      </c>
      <c r="D2009" s="9" t="str">
        <f>IF(ISERROR(VLOOKUP(A2009,'entry data'!B:C,2,0)),"",VLOOKUP(A2009,'entry data'!B:C,2,0))</f>
        <v/>
      </c>
      <c r="E2009" s="9" t="str">
        <f>IF(ISERROR(VLOOKUP(A2009,'entry data'!B:E,4,0)),"",VLOOKUP(A2009,'entry data'!B:E,4,0))</f>
        <v/>
      </c>
      <c r="F2009" s="11" t="str">
        <f>IF(A2009="","",IF(ISERROR(VLOOKUP(A2009,'entry data'!B:F,5,0)),"",VLOOKUP(A2009,'entry data'!B:F,5,0)))</f>
        <v/>
      </c>
      <c r="G2009" s="12" t="str">
        <f>IF(A2009="","",IF(ISERROR(VLOOKUP(A2009,'entry data'!B:I,8,0)),"",VLOOKUP(A2009,'entry data'!B:I,7,0)))</f>
        <v/>
      </c>
      <c r="H2009" s="13" t="str">
        <f>IF(A2009="","",IF(B2009=1,VLOOKUP(A2009,'entry data'!B:D,3,0),I2008))</f>
        <v/>
      </c>
      <c r="I2009" s="14" t="str">
        <f>IF(A2009="","",IF(E2009="weekly",7,IF(E2009="fortnightly",14,IF(E2009="monthly",DATE(IF(MONTH(H2009)=12,YEAR(H2009)+1,YEAR(H2009)),VLOOKUP(MONTH(H2009),index!$D$2:$G$13,2,0),DAY(H2009)),
IF(E2009="quarterly",DATE(IF(MONTH(H2009)&gt;=10,YEAR(H2009)+1,YEAR(H2009)),VLOOKUP(MONTH(H2009),index!$D$2:$G$13,3,0),DAY(H2009)),
IF(E2009="halfyearly",DATE(IF(MONTH(H2009)&gt;=7,YEAR(H2009)+1,YEAR(H2009)),VLOOKUP(MONTH(H2009),index!$D$2:$G$13,4,0),DAY(H2009)),
DATE(YEAR(H2009)+1,MONTH(H2009),DAY(H2009)))))-H2009))+H2009)</f>
        <v/>
      </c>
      <c r="J2009" s="9" t="str">
        <f t="shared" si="208"/>
        <v/>
      </c>
      <c r="K2009" s="11" t="str">
        <f t="shared" si="209"/>
        <v/>
      </c>
      <c r="L2009" s="11" t="str">
        <f t="shared" si="210"/>
        <v/>
      </c>
      <c r="M2009" s="11" t="str">
        <f>IF(A2009="","",VLOOKUP(E2009,index!$A$1:$B$6,2,0)*K2009*G2009)</f>
        <v/>
      </c>
      <c r="N2009" s="11" t="str">
        <f>IF(A2009="","",-PMT(G2009*VLOOKUP(E2009,index!$A$1:$B$6,2,0),C2009,F2009,0,0))</f>
        <v/>
      </c>
      <c r="O2009" s="11" t="str">
        <f t="shared" si="211"/>
        <v/>
      </c>
      <c r="P2009" s="11" t="str">
        <f t="shared" si="206"/>
        <v/>
      </c>
    </row>
    <row r="2010" spans="1:16" x14ac:dyDescent="0.25">
      <c r="A2010" s="9" t="str">
        <f>IF(A2009="","",IF(B2009&lt;C2009,A2009,IF(A2009=MAX('entry data'!$B$8:$B$507),"",A2009+1)))</f>
        <v/>
      </c>
      <c r="B2010" s="9" t="str">
        <f t="shared" si="207"/>
        <v/>
      </c>
      <c r="C2010" s="9" t="str">
        <f>IF(ISERROR(VLOOKUP(A2010,'entry data'!B:G,6,0)),"",VLOOKUP(A2010,'entry data'!B:G,6,0))</f>
        <v/>
      </c>
      <c r="D2010" s="9" t="str">
        <f>IF(ISERROR(VLOOKUP(A2010,'entry data'!B:C,2,0)),"",VLOOKUP(A2010,'entry data'!B:C,2,0))</f>
        <v/>
      </c>
      <c r="E2010" s="9" t="str">
        <f>IF(ISERROR(VLOOKUP(A2010,'entry data'!B:E,4,0)),"",VLOOKUP(A2010,'entry data'!B:E,4,0))</f>
        <v/>
      </c>
      <c r="F2010" s="11" t="str">
        <f>IF(A2010="","",IF(ISERROR(VLOOKUP(A2010,'entry data'!B:F,5,0)),"",VLOOKUP(A2010,'entry data'!B:F,5,0)))</f>
        <v/>
      </c>
      <c r="G2010" s="12" t="str">
        <f>IF(A2010="","",IF(ISERROR(VLOOKUP(A2010,'entry data'!B:I,8,0)),"",VLOOKUP(A2010,'entry data'!B:I,7,0)))</f>
        <v/>
      </c>
      <c r="H2010" s="13" t="str">
        <f>IF(A2010="","",IF(B2010=1,VLOOKUP(A2010,'entry data'!B:D,3,0),I2009))</f>
        <v/>
      </c>
      <c r="I2010" s="14" t="str">
        <f>IF(A2010="","",IF(E2010="weekly",7,IF(E2010="fortnightly",14,IF(E2010="monthly",DATE(IF(MONTH(H2010)=12,YEAR(H2010)+1,YEAR(H2010)),VLOOKUP(MONTH(H2010),index!$D$2:$G$13,2,0),DAY(H2010)),
IF(E2010="quarterly",DATE(IF(MONTH(H2010)&gt;=10,YEAR(H2010)+1,YEAR(H2010)),VLOOKUP(MONTH(H2010),index!$D$2:$G$13,3,0),DAY(H2010)),
IF(E2010="halfyearly",DATE(IF(MONTH(H2010)&gt;=7,YEAR(H2010)+1,YEAR(H2010)),VLOOKUP(MONTH(H2010),index!$D$2:$G$13,4,0),DAY(H2010)),
DATE(YEAR(H2010)+1,MONTH(H2010),DAY(H2010)))))-H2010))+H2010)</f>
        <v/>
      </c>
      <c r="J2010" s="9" t="str">
        <f t="shared" si="208"/>
        <v/>
      </c>
      <c r="K2010" s="11" t="str">
        <f t="shared" si="209"/>
        <v/>
      </c>
      <c r="L2010" s="11" t="str">
        <f t="shared" si="210"/>
        <v/>
      </c>
      <c r="M2010" s="11" t="str">
        <f>IF(A2010="","",VLOOKUP(E2010,index!$A$1:$B$6,2,0)*K2010*G2010)</f>
        <v/>
      </c>
      <c r="N2010" s="11" t="str">
        <f>IF(A2010="","",-PMT(G2010*VLOOKUP(E2010,index!$A$1:$B$6,2,0),C2010,F2010,0,0))</f>
        <v/>
      </c>
      <c r="O2010" s="11" t="str">
        <f t="shared" si="211"/>
        <v/>
      </c>
      <c r="P2010" s="11" t="str">
        <f t="shared" si="206"/>
        <v/>
      </c>
    </row>
    <row r="2011" spans="1:16" x14ac:dyDescent="0.25">
      <c r="A2011" s="9" t="str">
        <f>IF(A2010="","",IF(B2010&lt;C2010,A2010,IF(A2010=MAX('entry data'!$B$8:$B$507),"",A2010+1)))</f>
        <v/>
      </c>
      <c r="B2011" s="9" t="str">
        <f t="shared" si="207"/>
        <v/>
      </c>
      <c r="C2011" s="9" t="str">
        <f>IF(ISERROR(VLOOKUP(A2011,'entry data'!B:G,6,0)),"",VLOOKUP(A2011,'entry data'!B:G,6,0))</f>
        <v/>
      </c>
      <c r="D2011" s="9" t="str">
        <f>IF(ISERROR(VLOOKUP(A2011,'entry data'!B:C,2,0)),"",VLOOKUP(A2011,'entry data'!B:C,2,0))</f>
        <v/>
      </c>
      <c r="E2011" s="9" t="str">
        <f>IF(ISERROR(VLOOKUP(A2011,'entry data'!B:E,4,0)),"",VLOOKUP(A2011,'entry data'!B:E,4,0))</f>
        <v/>
      </c>
      <c r="F2011" s="11" t="str">
        <f>IF(A2011="","",IF(ISERROR(VLOOKUP(A2011,'entry data'!B:F,5,0)),"",VLOOKUP(A2011,'entry data'!B:F,5,0)))</f>
        <v/>
      </c>
      <c r="G2011" s="12" t="str">
        <f>IF(A2011="","",IF(ISERROR(VLOOKUP(A2011,'entry data'!B:I,8,0)),"",VLOOKUP(A2011,'entry data'!B:I,7,0)))</f>
        <v/>
      </c>
      <c r="H2011" s="13" t="str">
        <f>IF(A2011="","",IF(B2011=1,VLOOKUP(A2011,'entry data'!B:D,3,0),I2010))</f>
        <v/>
      </c>
      <c r="I2011" s="14" t="str">
        <f>IF(A2011="","",IF(E2011="weekly",7,IF(E2011="fortnightly",14,IF(E2011="monthly",DATE(IF(MONTH(H2011)=12,YEAR(H2011)+1,YEAR(H2011)),VLOOKUP(MONTH(H2011),index!$D$2:$G$13,2,0),DAY(H2011)),
IF(E2011="quarterly",DATE(IF(MONTH(H2011)&gt;=10,YEAR(H2011)+1,YEAR(H2011)),VLOOKUP(MONTH(H2011),index!$D$2:$G$13,3,0),DAY(H2011)),
IF(E2011="halfyearly",DATE(IF(MONTH(H2011)&gt;=7,YEAR(H2011)+1,YEAR(H2011)),VLOOKUP(MONTH(H2011),index!$D$2:$G$13,4,0),DAY(H2011)),
DATE(YEAR(H2011)+1,MONTH(H2011),DAY(H2011)))))-H2011))+H2011)</f>
        <v/>
      </c>
      <c r="J2011" s="9" t="str">
        <f t="shared" si="208"/>
        <v/>
      </c>
      <c r="K2011" s="11" t="str">
        <f t="shared" si="209"/>
        <v/>
      </c>
      <c r="L2011" s="11" t="str">
        <f t="shared" si="210"/>
        <v/>
      </c>
      <c r="M2011" s="11" t="str">
        <f>IF(A2011="","",VLOOKUP(E2011,index!$A$1:$B$6,2,0)*K2011*G2011)</f>
        <v/>
      </c>
      <c r="N2011" s="11" t="str">
        <f>IF(A2011="","",-PMT(G2011*VLOOKUP(E2011,index!$A$1:$B$6,2,0),C2011,F2011,0,0))</f>
        <v/>
      </c>
      <c r="O2011" s="11" t="str">
        <f t="shared" si="211"/>
        <v/>
      </c>
      <c r="P2011" s="11" t="str">
        <f t="shared" si="206"/>
        <v/>
      </c>
    </row>
    <row r="2012" spans="1:16" x14ac:dyDescent="0.25">
      <c r="A2012" s="9" t="str">
        <f>IF(A2011="","",IF(B2011&lt;C2011,A2011,IF(A2011=MAX('entry data'!$B$8:$B$507),"",A2011+1)))</f>
        <v/>
      </c>
      <c r="B2012" s="9" t="str">
        <f t="shared" si="207"/>
        <v/>
      </c>
      <c r="C2012" s="9" t="str">
        <f>IF(ISERROR(VLOOKUP(A2012,'entry data'!B:G,6,0)),"",VLOOKUP(A2012,'entry data'!B:G,6,0))</f>
        <v/>
      </c>
      <c r="D2012" s="9" t="str">
        <f>IF(ISERROR(VLOOKUP(A2012,'entry data'!B:C,2,0)),"",VLOOKUP(A2012,'entry data'!B:C,2,0))</f>
        <v/>
      </c>
      <c r="E2012" s="9" t="str">
        <f>IF(ISERROR(VLOOKUP(A2012,'entry data'!B:E,4,0)),"",VLOOKUP(A2012,'entry data'!B:E,4,0))</f>
        <v/>
      </c>
      <c r="F2012" s="11" t="str">
        <f>IF(A2012="","",IF(ISERROR(VLOOKUP(A2012,'entry data'!B:F,5,0)),"",VLOOKUP(A2012,'entry data'!B:F,5,0)))</f>
        <v/>
      </c>
      <c r="G2012" s="12" t="str">
        <f>IF(A2012="","",IF(ISERROR(VLOOKUP(A2012,'entry data'!B:I,8,0)),"",VLOOKUP(A2012,'entry data'!B:I,7,0)))</f>
        <v/>
      </c>
      <c r="H2012" s="13" t="str">
        <f>IF(A2012="","",IF(B2012=1,VLOOKUP(A2012,'entry data'!B:D,3,0),I2011))</f>
        <v/>
      </c>
      <c r="I2012" s="14" t="str">
        <f>IF(A2012="","",IF(E2012="weekly",7,IF(E2012="fortnightly",14,IF(E2012="monthly",DATE(IF(MONTH(H2012)=12,YEAR(H2012)+1,YEAR(H2012)),VLOOKUP(MONTH(H2012),index!$D$2:$G$13,2,0),DAY(H2012)),
IF(E2012="quarterly",DATE(IF(MONTH(H2012)&gt;=10,YEAR(H2012)+1,YEAR(H2012)),VLOOKUP(MONTH(H2012),index!$D$2:$G$13,3,0),DAY(H2012)),
IF(E2012="halfyearly",DATE(IF(MONTH(H2012)&gt;=7,YEAR(H2012)+1,YEAR(H2012)),VLOOKUP(MONTH(H2012),index!$D$2:$G$13,4,0),DAY(H2012)),
DATE(YEAR(H2012)+1,MONTH(H2012),DAY(H2012)))))-H2012))+H2012)</f>
        <v/>
      </c>
      <c r="J2012" s="9" t="str">
        <f t="shared" si="208"/>
        <v/>
      </c>
      <c r="K2012" s="11" t="str">
        <f t="shared" si="209"/>
        <v/>
      </c>
      <c r="L2012" s="11" t="str">
        <f t="shared" si="210"/>
        <v/>
      </c>
      <c r="M2012" s="11" t="str">
        <f>IF(A2012="","",VLOOKUP(E2012,index!$A$1:$B$6,2,0)*K2012*G2012)</f>
        <v/>
      </c>
      <c r="N2012" s="11" t="str">
        <f>IF(A2012="","",-PMT(G2012*VLOOKUP(E2012,index!$A$1:$B$6,2,0),C2012,F2012,0,0))</f>
        <v/>
      </c>
      <c r="O2012" s="11" t="str">
        <f t="shared" si="211"/>
        <v/>
      </c>
      <c r="P2012" s="11" t="str">
        <f t="shared" si="206"/>
        <v/>
      </c>
    </row>
    <row r="2013" spans="1:16" x14ac:dyDescent="0.25">
      <c r="A2013" s="9" t="str">
        <f>IF(A2012="","",IF(B2012&lt;C2012,A2012,IF(A2012=MAX('entry data'!$B$8:$B$507),"",A2012+1)))</f>
        <v/>
      </c>
      <c r="B2013" s="9" t="str">
        <f t="shared" si="207"/>
        <v/>
      </c>
      <c r="C2013" s="9" t="str">
        <f>IF(ISERROR(VLOOKUP(A2013,'entry data'!B:G,6,0)),"",VLOOKUP(A2013,'entry data'!B:G,6,0))</f>
        <v/>
      </c>
      <c r="D2013" s="9" t="str">
        <f>IF(ISERROR(VLOOKUP(A2013,'entry data'!B:C,2,0)),"",VLOOKUP(A2013,'entry data'!B:C,2,0))</f>
        <v/>
      </c>
      <c r="E2013" s="9" t="str">
        <f>IF(ISERROR(VLOOKUP(A2013,'entry data'!B:E,4,0)),"",VLOOKUP(A2013,'entry data'!B:E,4,0))</f>
        <v/>
      </c>
      <c r="F2013" s="11" t="str">
        <f>IF(A2013="","",IF(ISERROR(VLOOKUP(A2013,'entry data'!B:F,5,0)),"",VLOOKUP(A2013,'entry data'!B:F,5,0)))</f>
        <v/>
      </c>
      <c r="G2013" s="12" t="str">
        <f>IF(A2013="","",IF(ISERROR(VLOOKUP(A2013,'entry data'!B:I,8,0)),"",VLOOKUP(A2013,'entry data'!B:I,7,0)))</f>
        <v/>
      </c>
      <c r="H2013" s="13" t="str">
        <f>IF(A2013="","",IF(B2013=1,VLOOKUP(A2013,'entry data'!B:D,3,0),I2012))</f>
        <v/>
      </c>
      <c r="I2013" s="14" t="str">
        <f>IF(A2013="","",IF(E2013="weekly",7,IF(E2013="fortnightly",14,IF(E2013="monthly",DATE(IF(MONTH(H2013)=12,YEAR(H2013)+1,YEAR(H2013)),VLOOKUP(MONTH(H2013),index!$D$2:$G$13,2,0),DAY(H2013)),
IF(E2013="quarterly",DATE(IF(MONTH(H2013)&gt;=10,YEAR(H2013)+1,YEAR(H2013)),VLOOKUP(MONTH(H2013),index!$D$2:$G$13,3,0),DAY(H2013)),
IF(E2013="halfyearly",DATE(IF(MONTH(H2013)&gt;=7,YEAR(H2013)+1,YEAR(H2013)),VLOOKUP(MONTH(H2013),index!$D$2:$G$13,4,0),DAY(H2013)),
DATE(YEAR(H2013)+1,MONTH(H2013),DAY(H2013)))))-H2013))+H2013)</f>
        <v/>
      </c>
      <c r="J2013" s="9" t="str">
        <f t="shared" si="208"/>
        <v/>
      </c>
      <c r="K2013" s="11" t="str">
        <f t="shared" si="209"/>
        <v/>
      </c>
      <c r="L2013" s="11" t="str">
        <f t="shared" si="210"/>
        <v/>
      </c>
      <c r="M2013" s="11" t="str">
        <f>IF(A2013="","",VLOOKUP(E2013,index!$A$1:$B$6,2,0)*K2013*G2013)</f>
        <v/>
      </c>
      <c r="N2013" s="11" t="str">
        <f>IF(A2013="","",-PMT(G2013*VLOOKUP(E2013,index!$A$1:$B$6,2,0),C2013,F2013,0,0))</f>
        <v/>
      </c>
      <c r="O2013" s="11" t="str">
        <f t="shared" si="211"/>
        <v/>
      </c>
      <c r="P2013" s="11" t="str">
        <f t="shared" si="206"/>
        <v/>
      </c>
    </row>
    <row r="2014" spans="1:16" x14ac:dyDescent="0.25">
      <c r="A2014" s="9" t="str">
        <f>IF(A2013="","",IF(B2013&lt;C2013,A2013,IF(A2013=MAX('entry data'!$B$8:$B$507),"",A2013+1)))</f>
        <v/>
      </c>
      <c r="B2014" s="9" t="str">
        <f t="shared" si="207"/>
        <v/>
      </c>
      <c r="C2014" s="9" t="str">
        <f>IF(ISERROR(VLOOKUP(A2014,'entry data'!B:G,6,0)),"",VLOOKUP(A2014,'entry data'!B:G,6,0))</f>
        <v/>
      </c>
      <c r="D2014" s="9" t="str">
        <f>IF(ISERROR(VLOOKUP(A2014,'entry data'!B:C,2,0)),"",VLOOKUP(A2014,'entry data'!B:C,2,0))</f>
        <v/>
      </c>
      <c r="E2014" s="9" t="str">
        <f>IF(ISERROR(VLOOKUP(A2014,'entry data'!B:E,4,0)),"",VLOOKUP(A2014,'entry data'!B:E,4,0))</f>
        <v/>
      </c>
      <c r="F2014" s="11" t="str">
        <f>IF(A2014="","",IF(ISERROR(VLOOKUP(A2014,'entry data'!B:F,5,0)),"",VLOOKUP(A2014,'entry data'!B:F,5,0)))</f>
        <v/>
      </c>
      <c r="G2014" s="12" t="str">
        <f>IF(A2014="","",IF(ISERROR(VLOOKUP(A2014,'entry data'!B:I,8,0)),"",VLOOKUP(A2014,'entry data'!B:I,7,0)))</f>
        <v/>
      </c>
      <c r="H2014" s="13" t="str">
        <f>IF(A2014="","",IF(B2014=1,VLOOKUP(A2014,'entry data'!B:D,3,0),I2013))</f>
        <v/>
      </c>
      <c r="I2014" s="14" t="str">
        <f>IF(A2014="","",IF(E2014="weekly",7,IF(E2014="fortnightly",14,IF(E2014="monthly",DATE(IF(MONTH(H2014)=12,YEAR(H2014)+1,YEAR(H2014)),VLOOKUP(MONTH(H2014),index!$D$2:$G$13,2,0),DAY(H2014)),
IF(E2014="quarterly",DATE(IF(MONTH(H2014)&gt;=10,YEAR(H2014)+1,YEAR(H2014)),VLOOKUP(MONTH(H2014),index!$D$2:$G$13,3,0),DAY(H2014)),
IF(E2014="halfyearly",DATE(IF(MONTH(H2014)&gt;=7,YEAR(H2014)+1,YEAR(H2014)),VLOOKUP(MONTH(H2014),index!$D$2:$G$13,4,0),DAY(H2014)),
DATE(YEAR(H2014)+1,MONTH(H2014),DAY(H2014)))))-H2014))+H2014)</f>
        <v/>
      </c>
      <c r="J2014" s="9" t="str">
        <f t="shared" si="208"/>
        <v/>
      </c>
      <c r="K2014" s="11" t="str">
        <f t="shared" si="209"/>
        <v/>
      </c>
      <c r="L2014" s="11" t="str">
        <f t="shared" si="210"/>
        <v/>
      </c>
      <c r="M2014" s="11" t="str">
        <f>IF(A2014="","",VLOOKUP(E2014,index!$A$1:$B$6,2,0)*K2014*G2014)</f>
        <v/>
      </c>
      <c r="N2014" s="11" t="str">
        <f>IF(A2014="","",-PMT(G2014*VLOOKUP(E2014,index!$A$1:$B$6,2,0),C2014,F2014,0,0))</f>
        <v/>
      </c>
      <c r="O2014" s="11" t="str">
        <f t="shared" si="211"/>
        <v/>
      </c>
      <c r="P2014" s="11" t="str">
        <f t="shared" si="206"/>
        <v/>
      </c>
    </row>
    <row r="2015" spans="1:16" x14ac:dyDescent="0.25">
      <c r="A2015" s="9" t="str">
        <f>IF(A2014="","",IF(B2014&lt;C2014,A2014,IF(A2014=MAX('entry data'!$B$8:$B$507),"",A2014+1)))</f>
        <v/>
      </c>
      <c r="B2015" s="9" t="str">
        <f t="shared" si="207"/>
        <v/>
      </c>
      <c r="C2015" s="9" t="str">
        <f>IF(ISERROR(VLOOKUP(A2015,'entry data'!B:G,6,0)),"",VLOOKUP(A2015,'entry data'!B:G,6,0))</f>
        <v/>
      </c>
      <c r="D2015" s="9" t="str">
        <f>IF(ISERROR(VLOOKUP(A2015,'entry data'!B:C,2,0)),"",VLOOKUP(A2015,'entry data'!B:C,2,0))</f>
        <v/>
      </c>
      <c r="E2015" s="9" t="str">
        <f>IF(ISERROR(VLOOKUP(A2015,'entry data'!B:E,4,0)),"",VLOOKUP(A2015,'entry data'!B:E,4,0))</f>
        <v/>
      </c>
      <c r="F2015" s="11" t="str">
        <f>IF(A2015="","",IF(ISERROR(VLOOKUP(A2015,'entry data'!B:F,5,0)),"",VLOOKUP(A2015,'entry data'!B:F,5,0)))</f>
        <v/>
      </c>
      <c r="G2015" s="12" t="str">
        <f>IF(A2015="","",IF(ISERROR(VLOOKUP(A2015,'entry data'!B:I,8,0)),"",VLOOKUP(A2015,'entry data'!B:I,7,0)))</f>
        <v/>
      </c>
      <c r="H2015" s="13" t="str">
        <f>IF(A2015="","",IF(B2015=1,VLOOKUP(A2015,'entry data'!B:D,3,0),I2014))</f>
        <v/>
      </c>
      <c r="I2015" s="14" t="str">
        <f>IF(A2015="","",IF(E2015="weekly",7,IF(E2015="fortnightly",14,IF(E2015="monthly",DATE(IF(MONTH(H2015)=12,YEAR(H2015)+1,YEAR(H2015)),VLOOKUP(MONTH(H2015),index!$D$2:$G$13,2,0),DAY(H2015)),
IF(E2015="quarterly",DATE(IF(MONTH(H2015)&gt;=10,YEAR(H2015)+1,YEAR(H2015)),VLOOKUP(MONTH(H2015),index!$D$2:$G$13,3,0),DAY(H2015)),
IF(E2015="halfyearly",DATE(IF(MONTH(H2015)&gt;=7,YEAR(H2015)+1,YEAR(H2015)),VLOOKUP(MONTH(H2015),index!$D$2:$G$13,4,0),DAY(H2015)),
DATE(YEAR(H2015)+1,MONTH(H2015),DAY(H2015)))))-H2015))+H2015)</f>
        <v/>
      </c>
      <c r="J2015" s="9" t="str">
        <f t="shared" si="208"/>
        <v/>
      </c>
      <c r="K2015" s="11" t="str">
        <f t="shared" si="209"/>
        <v/>
      </c>
      <c r="L2015" s="11" t="str">
        <f t="shared" si="210"/>
        <v/>
      </c>
      <c r="M2015" s="11" t="str">
        <f>IF(A2015="","",VLOOKUP(E2015,index!$A$1:$B$6,2,0)*K2015*G2015)</f>
        <v/>
      </c>
      <c r="N2015" s="11" t="str">
        <f>IF(A2015="","",-PMT(G2015*VLOOKUP(E2015,index!$A$1:$B$6,2,0),C2015,F2015,0,0))</f>
        <v/>
      </c>
      <c r="O2015" s="11" t="str">
        <f t="shared" si="211"/>
        <v/>
      </c>
      <c r="P2015" s="11" t="str">
        <f t="shared" si="206"/>
        <v/>
      </c>
    </row>
    <row r="2016" spans="1:16" x14ac:dyDescent="0.25">
      <c r="A2016" s="9" t="str">
        <f>IF(A2015="","",IF(B2015&lt;C2015,A2015,IF(A2015=MAX('entry data'!$B$8:$B$507),"",A2015+1)))</f>
        <v/>
      </c>
      <c r="B2016" s="9" t="str">
        <f t="shared" si="207"/>
        <v/>
      </c>
      <c r="C2016" s="9" t="str">
        <f>IF(ISERROR(VLOOKUP(A2016,'entry data'!B:G,6,0)),"",VLOOKUP(A2016,'entry data'!B:G,6,0))</f>
        <v/>
      </c>
      <c r="D2016" s="9" t="str">
        <f>IF(ISERROR(VLOOKUP(A2016,'entry data'!B:C,2,0)),"",VLOOKUP(A2016,'entry data'!B:C,2,0))</f>
        <v/>
      </c>
      <c r="E2016" s="9" t="str">
        <f>IF(ISERROR(VLOOKUP(A2016,'entry data'!B:E,4,0)),"",VLOOKUP(A2016,'entry data'!B:E,4,0))</f>
        <v/>
      </c>
      <c r="F2016" s="11" t="str">
        <f>IF(A2016="","",IF(ISERROR(VLOOKUP(A2016,'entry data'!B:F,5,0)),"",VLOOKUP(A2016,'entry data'!B:F,5,0)))</f>
        <v/>
      </c>
      <c r="G2016" s="12" t="str">
        <f>IF(A2016="","",IF(ISERROR(VLOOKUP(A2016,'entry data'!B:I,8,0)),"",VLOOKUP(A2016,'entry data'!B:I,7,0)))</f>
        <v/>
      </c>
      <c r="H2016" s="13" t="str">
        <f>IF(A2016="","",IF(B2016=1,VLOOKUP(A2016,'entry data'!B:D,3,0),I2015))</f>
        <v/>
      </c>
      <c r="I2016" s="14" t="str">
        <f>IF(A2016="","",IF(E2016="weekly",7,IF(E2016="fortnightly",14,IF(E2016="monthly",DATE(IF(MONTH(H2016)=12,YEAR(H2016)+1,YEAR(H2016)),VLOOKUP(MONTH(H2016),index!$D$2:$G$13,2,0),DAY(H2016)),
IF(E2016="quarterly",DATE(IF(MONTH(H2016)&gt;=10,YEAR(H2016)+1,YEAR(H2016)),VLOOKUP(MONTH(H2016),index!$D$2:$G$13,3,0),DAY(H2016)),
IF(E2016="halfyearly",DATE(IF(MONTH(H2016)&gt;=7,YEAR(H2016)+1,YEAR(H2016)),VLOOKUP(MONTH(H2016),index!$D$2:$G$13,4,0),DAY(H2016)),
DATE(YEAR(H2016)+1,MONTH(H2016),DAY(H2016)))))-H2016))+H2016)</f>
        <v/>
      </c>
      <c r="J2016" s="9" t="str">
        <f t="shared" si="208"/>
        <v/>
      </c>
      <c r="K2016" s="11" t="str">
        <f t="shared" si="209"/>
        <v/>
      </c>
      <c r="L2016" s="11" t="str">
        <f t="shared" si="210"/>
        <v/>
      </c>
      <c r="M2016" s="11" t="str">
        <f>IF(A2016="","",VLOOKUP(E2016,index!$A$1:$B$6,2,0)*K2016*G2016)</f>
        <v/>
      </c>
      <c r="N2016" s="11" t="str">
        <f>IF(A2016="","",-PMT(G2016*VLOOKUP(E2016,index!$A$1:$B$6,2,0),C2016,F2016,0,0))</f>
        <v/>
      </c>
      <c r="O2016" s="11" t="str">
        <f t="shared" si="211"/>
        <v/>
      </c>
      <c r="P2016" s="11" t="str">
        <f t="shared" si="206"/>
        <v/>
      </c>
    </row>
    <row r="2017" spans="1:16" x14ac:dyDescent="0.25">
      <c r="A2017" s="9" t="str">
        <f>IF(A2016="","",IF(B2016&lt;C2016,A2016,IF(A2016=MAX('entry data'!$B$8:$B$507),"",A2016+1)))</f>
        <v/>
      </c>
      <c r="B2017" s="9" t="str">
        <f t="shared" si="207"/>
        <v/>
      </c>
      <c r="C2017" s="9" t="str">
        <f>IF(ISERROR(VLOOKUP(A2017,'entry data'!B:G,6,0)),"",VLOOKUP(A2017,'entry data'!B:G,6,0))</f>
        <v/>
      </c>
      <c r="D2017" s="9" t="str">
        <f>IF(ISERROR(VLOOKUP(A2017,'entry data'!B:C,2,0)),"",VLOOKUP(A2017,'entry data'!B:C,2,0))</f>
        <v/>
      </c>
      <c r="E2017" s="9" t="str">
        <f>IF(ISERROR(VLOOKUP(A2017,'entry data'!B:E,4,0)),"",VLOOKUP(A2017,'entry data'!B:E,4,0))</f>
        <v/>
      </c>
      <c r="F2017" s="11" t="str">
        <f>IF(A2017="","",IF(ISERROR(VLOOKUP(A2017,'entry data'!B:F,5,0)),"",VLOOKUP(A2017,'entry data'!B:F,5,0)))</f>
        <v/>
      </c>
      <c r="G2017" s="12" t="str">
        <f>IF(A2017="","",IF(ISERROR(VLOOKUP(A2017,'entry data'!B:I,8,0)),"",VLOOKUP(A2017,'entry data'!B:I,7,0)))</f>
        <v/>
      </c>
      <c r="H2017" s="13" t="str">
        <f>IF(A2017="","",IF(B2017=1,VLOOKUP(A2017,'entry data'!B:D,3,0),I2016))</f>
        <v/>
      </c>
      <c r="I2017" s="14" t="str">
        <f>IF(A2017="","",IF(E2017="weekly",7,IF(E2017="fortnightly",14,IF(E2017="monthly",DATE(IF(MONTH(H2017)=12,YEAR(H2017)+1,YEAR(H2017)),VLOOKUP(MONTH(H2017),index!$D$2:$G$13,2,0),DAY(H2017)),
IF(E2017="quarterly",DATE(IF(MONTH(H2017)&gt;=10,YEAR(H2017)+1,YEAR(H2017)),VLOOKUP(MONTH(H2017),index!$D$2:$G$13,3,0),DAY(H2017)),
IF(E2017="halfyearly",DATE(IF(MONTH(H2017)&gt;=7,YEAR(H2017)+1,YEAR(H2017)),VLOOKUP(MONTH(H2017),index!$D$2:$G$13,4,0),DAY(H2017)),
DATE(YEAR(H2017)+1,MONTH(H2017),DAY(H2017)))))-H2017))+H2017)</f>
        <v/>
      </c>
      <c r="J2017" s="9" t="str">
        <f t="shared" si="208"/>
        <v/>
      </c>
      <c r="K2017" s="11" t="str">
        <f t="shared" si="209"/>
        <v/>
      </c>
      <c r="L2017" s="11" t="str">
        <f t="shared" si="210"/>
        <v/>
      </c>
      <c r="M2017" s="11" t="str">
        <f>IF(A2017="","",VLOOKUP(E2017,index!$A$1:$B$6,2,0)*K2017*G2017)</f>
        <v/>
      </c>
      <c r="N2017" s="11" t="str">
        <f>IF(A2017="","",-PMT(G2017*VLOOKUP(E2017,index!$A$1:$B$6,2,0),C2017,F2017,0,0))</f>
        <v/>
      </c>
      <c r="O2017" s="11" t="str">
        <f t="shared" si="211"/>
        <v/>
      </c>
      <c r="P2017" s="11" t="str">
        <f t="shared" si="206"/>
        <v/>
      </c>
    </row>
    <row r="2018" spans="1:16" x14ac:dyDescent="0.25">
      <c r="A2018" s="9" t="str">
        <f>IF(A2017="","",IF(B2017&lt;C2017,A2017,IF(A2017=MAX('entry data'!$B$8:$B$507),"",A2017+1)))</f>
        <v/>
      </c>
      <c r="B2018" s="9" t="str">
        <f t="shared" si="207"/>
        <v/>
      </c>
      <c r="C2018" s="9" t="str">
        <f>IF(ISERROR(VLOOKUP(A2018,'entry data'!B:G,6,0)),"",VLOOKUP(A2018,'entry data'!B:G,6,0))</f>
        <v/>
      </c>
      <c r="D2018" s="9" t="str">
        <f>IF(ISERROR(VLOOKUP(A2018,'entry data'!B:C,2,0)),"",VLOOKUP(A2018,'entry data'!B:C,2,0))</f>
        <v/>
      </c>
      <c r="E2018" s="9" t="str">
        <f>IF(ISERROR(VLOOKUP(A2018,'entry data'!B:E,4,0)),"",VLOOKUP(A2018,'entry data'!B:E,4,0))</f>
        <v/>
      </c>
      <c r="F2018" s="11" t="str">
        <f>IF(A2018="","",IF(ISERROR(VLOOKUP(A2018,'entry data'!B:F,5,0)),"",VLOOKUP(A2018,'entry data'!B:F,5,0)))</f>
        <v/>
      </c>
      <c r="G2018" s="12" t="str">
        <f>IF(A2018="","",IF(ISERROR(VLOOKUP(A2018,'entry data'!B:I,8,0)),"",VLOOKUP(A2018,'entry data'!B:I,7,0)))</f>
        <v/>
      </c>
      <c r="H2018" s="13" t="str">
        <f>IF(A2018="","",IF(B2018=1,VLOOKUP(A2018,'entry data'!B:D,3,0),I2017))</f>
        <v/>
      </c>
      <c r="I2018" s="14" t="str">
        <f>IF(A2018="","",IF(E2018="weekly",7,IF(E2018="fortnightly",14,IF(E2018="monthly",DATE(IF(MONTH(H2018)=12,YEAR(H2018)+1,YEAR(H2018)),VLOOKUP(MONTH(H2018),index!$D$2:$G$13,2,0),DAY(H2018)),
IF(E2018="quarterly",DATE(IF(MONTH(H2018)&gt;=10,YEAR(H2018)+1,YEAR(H2018)),VLOOKUP(MONTH(H2018),index!$D$2:$G$13,3,0),DAY(H2018)),
IF(E2018="halfyearly",DATE(IF(MONTH(H2018)&gt;=7,YEAR(H2018)+1,YEAR(H2018)),VLOOKUP(MONTH(H2018),index!$D$2:$G$13,4,0),DAY(H2018)),
DATE(YEAR(H2018)+1,MONTH(H2018),DAY(H2018)))))-H2018))+H2018)</f>
        <v/>
      </c>
      <c r="J2018" s="9" t="str">
        <f t="shared" si="208"/>
        <v/>
      </c>
      <c r="K2018" s="11" t="str">
        <f t="shared" si="209"/>
        <v/>
      </c>
      <c r="L2018" s="11" t="str">
        <f t="shared" si="210"/>
        <v/>
      </c>
      <c r="M2018" s="11" t="str">
        <f>IF(A2018="","",VLOOKUP(E2018,index!$A$1:$B$6,2,0)*K2018*G2018)</f>
        <v/>
      </c>
      <c r="N2018" s="11" t="str">
        <f>IF(A2018="","",-PMT(G2018*VLOOKUP(E2018,index!$A$1:$B$6,2,0),C2018,F2018,0,0))</f>
        <v/>
      </c>
      <c r="O2018" s="11" t="str">
        <f t="shared" si="211"/>
        <v/>
      </c>
      <c r="P2018" s="11" t="str">
        <f t="shared" si="206"/>
        <v/>
      </c>
    </row>
    <row r="2019" spans="1:16" x14ac:dyDescent="0.25">
      <c r="A2019" s="9" t="str">
        <f>IF(A2018="","",IF(B2018&lt;C2018,A2018,IF(A2018=MAX('entry data'!$B$8:$B$507),"",A2018+1)))</f>
        <v/>
      </c>
      <c r="B2019" s="9" t="str">
        <f t="shared" si="207"/>
        <v/>
      </c>
      <c r="C2019" s="9" t="str">
        <f>IF(ISERROR(VLOOKUP(A2019,'entry data'!B:G,6,0)),"",VLOOKUP(A2019,'entry data'!B:G,6,0))</f>
        <v/>
      </c>
      <c r="D2019" s="9" t="str">
        <f>IF(ISERROR(VLOOKUP(A2019,'entry data'!B:C,2,0)),"",VLOOKUP(A2019,'entry data'!B:C,2,0))</f>
        <v/>
      </c>
      <c r="E2019" s="9" t="str">
        <f>IF(ISERROR(VLOOKUP(A2019,'entry data'!B:E,4,0)),"",VLOOKUP(A2019,'entry data'!B:E,4,0))</f>
        <v/>
      </c>
      <c r="F2019" s="11" t="str">
        <f>IF(A2019="","",IF(ISERROR(VLOOKUP(A2019,'entry data'!B:F,5,0)),"",VLOOKUP(A2019,'entry data'!B:F,5,0)))</f>
        <v/>
      </c>
      <c r="G2019" s="12" t="str">
        <f>IF(A2019="","",IF(ISERROR(VLOOKUP(A2019,'entry data'!B:I,8,0)),"",VLOOKUP(A2019,'entry data'!B:I,7,0)))</f>
        <v/>
      </c>
      <c r="H2019" s="13" t="str">
        <f>IF(A2019="","",IF(B2019=1,VLOOKUP(A2019,'entry data'!B:D,3,0),I2018))</f>
        <v/>
      </c>
      <c r="I2019" s="14" t="str">
        <f>IF(A2019="","",IF(E2019="weekly",7,IF(E2019="fortnightly",14,IF(E2019="monthly",DATE(IF(MONTH(H2019)=12,YEAR(H2019)+1,YEAR(H2019)),VLOOKUP(MONTH(H2019),index!$D$2:$G$13,2,0),DAY(H2019)),
IF(E2019="quarterly",DATE(IF(MONTH(H2019)&gt;=10,YEAR(H2019)+1,YEAR(H2019)),VLOOKUP(MONTH(H2019),index!$D$2:$G$13,3,0),DAY(H2019)),
IF(E2019="halfyearly",DATE(IF(MONTH(H2019)&gt;=7,YEAR(H2019)+1,YEAR(H2019)),VLOOKUP(MONTH(H2019),index!$D$2:$G$13,4,0),DAY(H2019)),
DATE(YEAR(H2019)+1,MONTH(H2019),DAY(H2019)))))-H2019))+H2019)</f>
        <v/>
      </c>
      <c r="J2019" s="9" t="str">
        <f t="shared" si="208"/>
        <v/>
      </c>
      <c r="K2019" s="11" t="str">
        <f t="shared" si="209"/>
        <v/>
      </c>
      <c r="L2019" s="11" t="str">
        <f t="shared" si="210"/>
        <v/>
      </c>
      <c r="M2019" s="11" t="str">
        <f>IF(A2019="","",VLOOKUP(E2019,index!$A$1:$B$6,2,0)*K2019*G2019)</f>
        <v/>
      </c>
      <c r="N2019" s="11" t="str">
        <f>IF(A2019="","",-PMT(G2019*VLOOKUP(E2019,index!$A$1:$B$6,2,0),C2019,F2019,0,0))</f>
        <v/>
      </c>
      <c r="O2019" s="11" t="str">
        <f t="shared" si="211"/>
        <v/>
      </c>
      <c r="P2019" s="11" t="str">
        <f t="shared" si="206"/>
        <v/>
      </c>
    </row>
    <row r="2020" spans="1:16" x14ac:dyDescent="0.25">
      <c r="A2020" s="9" t="str">
        <f>IF(A2019="","",IF(B2019&lt;C2019,A2019,IF(A2019=MAX('entry data'!$B$8:$B$507),"",A2019+1)))</f>
        <v/>
      </c>
      <c r="B2020" s="9" t="str">
        <f t="shared" si="207"/>
        <v/>
      </c>
      <c r="C2020" s="9" t="str">
        <f>IF(ISERROR(VLOOKUP(A2020,'entry data'!B:G,6,0)),"",VLOOKUP(A2020,'entry data'!B:G,6,0))</f>
        <v/>
      </c>
      <c r="D2020" s="9" t="str">
        <f>IF(ISERROR(VLOOKUP(A2020,'entry data'!B:C,2,0)),"",VLOOKUP(A2020,'entry data'!B:C,2,0))</f>
        <v/>
      </c>
      <c r="E2020" s="9" t="str">
        <f>IF(ISERROR(VLOOKUP(A2020,'entry data'!B:E,4,0)),"",VLOOKUP(A2020,'entry data'!B:E,4,0))</f>
        <v/>
      </c>
      <c r="F2020" s="11" t="str">
        <f>IF(A2020="","",IF(ISERROR(VLOOKUP(A2020,'entry data'!B:F,5,0)),"",VLOOKUP(A2020,'entry data'!B:F,5,0)))</f>
        <v/>
      </c>
      <c r="G2020" s="12" t="str">
        <f>IF(A2020="","",IF(ISERROR(VLOOKUP(A2020,'entry data'!B:I,8,0)),"",VLOOKUP(A2020,'entry data'!B:I,7,0)))</f>
        <v/>
      </c>
      <c r="H2020" s="13" t="str">
        <f>IF(A2020="","",IF(B2020=1,VLOOKUP(A2020,'entry data'!B:D,3,0),I2019))</f>
        <v/>
      </c>
      <c r="I2020" s="14" t="str">
        <f>IF(A2020="","",IF(E2020="weekly",7,IF(E2020="fortnightly",14,IF(E2020="monthly",DATE(IF(MONTH(H2020)=12,YEAR(H2020)+1,YEAR(H2020)),VLOOKUP(MONTH(H2020),index!$D$2:$G$13,2,0),DAY(H2020)),
IF(E2020="quarterly",DATE(IF(MONTH(H2020)&gt;=10,YEAR(H2020)+1,YEAR(H2020)),VLOOKUP(MONTH(H2020),index!$D$2:$G$13,3,0),DAY(H2020)),
IF(E2020="halfyearly",DATE(IF(MONTH(H2020)&gt;=7,YEAR(H2020)+1,YEAR(H2020)),VLOOKUP(MONTH(H2020),index!$D$2:$G$13,4,0),DAY(H2020)),
DATE(YEAR(H2020)+1,MONTH(H2020),DAY(H2020)))))-H2020))+H2020)</f>
        <v/>
      </c>
      <c r="J2020" s="9" t="str">
        <f t="shared" si="208"/>
        <v/>
      </c>
      <c r="K2020" s="11" t="str">
        <f t="shared" si="209"/>
        <v/>
      </c>
      <c r="L2020" s="11" t="str">
        <f t="shared" si="210"/>
        <v/>
      </c>
      <c r="M2020" s="11" t="str">
        <f>IF(A2020="","",VLOOKUP(E2020,index!$A$1:$B$6,2,0)*K2020*G2020)</f>
        <v/>
      </c>
      <c r="N2020" s="11" t="str">
        <f>IF(A2020="","",-PMT(G2020*VLOOKUP(E2020,index!$A$1:$B$6,2,0),C2020,F2020,0,0))</f>
        <v/>
      </c>
      <c r="O2020" s="11" t="str">
        <f t="shared" si="211"/>
        <v/>
      </c>
      <c r="P2020" s="11" t="str">
        <f t="shared" si="206"/>
        <v/>
      </c>
    </row>
    <row r="2021" spans="1:16" x14ac:dyDescent="0.25">
      <c r="A2021" s="9" t="str">
        <f>IF(A2020="","",IF(B2020&lt;C2020,A2020,IF(A2020=MAX('entry data'!$B$8:$B$507),"",A2020+1)))</f>
        <v/>
      </c>
      <c r="B2021" s="9" t="str">
        <f t="shared" si="207"/>
        <v/>
      </c>
      <c r="C2021" s="9" t="str">
        <f>IF(ISERROR(VLOOKUP(A2021,'entry data'!B:G,6,0)),"",VLOOKUP(A2021,'entry data'!B:G,6,0))</f>
        <v/>
      </c>
      <c r="D2021" s="9" t="str">
        <f>IF(ISERROR(VLOOKUP(A2021,'entry data'!B:C,2,0)),"",VLOOKUP(A2021,'entry data'!B:C,2,0))</f>
        <v/>
      </c>
      <c r="E2021" s="9" t="str">
        <f>IF(ISERROR(VLOOKUP(A2021,'entry data'!B:E,4,0)),"",VLOOKUP(A2021,'entry data'!B:E,4,0))</f>
        <v/>
      </c>
      <c r="F2021" s="11" t="str">
        <f>IF(A2021="","",IF(ISERROR(VLOOKUP(A2021,'entry data'!B:F,5,0)),"",VLOOKUP(A2021,'entry data'!B:F,5,0)))</f>
        <v/>
      </c>
      <c r="G2021" s="12" t="str">
        <f>IF(A2021="","",IF(ISERROR(VLOOKUP(A2021,'entry data'!B:I,8,0)),"",VLOOKUP(A2021,'entry data'!B:I,7,0)))</f>
        <v/>
      </c>
      <c r="H2021" s="13" t="str">
        <f>IF(A2021="","",IF(B2021=1,VLOOKUP(A2021,'entry data'!B:D,3,0),I2020))</f>
        <v/>
      </c>
      <c r="I2021" s="14" t="str">
        <f>IF(A2021="","",IF(E2021="weekly",7,IF(E2021="fortnightly",14,IF(E2021="monthly",DATE(IF(MONTH(H2021)=12,YEAR(H2021)+1,YEAR(H2021)),VLOOKUP(MONTH(H2021),index!$D$2:$G$13,2,0),DAY(H2021)),
IF(E2021="quarterly",DATE(IF(MONTH(H2021)&gt;=10,YEAR(H2021)+1,YEAR(H2021)),VLOOKUP(MONTH(H2021),index!$D$2:$G$13,3,0),DAY(H2021)),
IF(E2021="halfyearly",DATE(IF(MONTH(H2021)&gt;=7,YEAR(H2021)+1,YEAR(H2021)),VLOOKUP(MONTH(H2021),index!$D$2:$G$13,4,0),DAY(H2021)),
DATE(YEAR(H2021)+1,MONTH(H2021),DAY(H2021)))))-H2021))+H2021)</f>
        <v/>
      </c>
      <c r="J2021" s="9" t="str">
        <f t="shared" si="208"/>
        <v/>
      </c>
      <c r="K2021" s="11" t="str">
        <f t="shared" si="209"/>
        <v/>
      </c>
      <c r="L2021" s="11" t="str">
        <f t="shared" si="210"/>
        <v/>
      </c>
      <c r="M2021" s="11" t="str">
        <f>IF(A2021="","",VLOOKUP(E2021,index!$A$1:$B$6,2,0)*K2021*G2021)</f>
        <v/>
      </c>
      <c r="N2021" s="11" t="str">
        <f>IF(A2021="","",-PMT(G2021*VLOOKUP(E2021,index!$A$1:$B$6,2,0),C2021,F2021,0,0))</f>
        <v/>
      </c>
      <c r="O2021" s="11" t="str">
        <f t="shared" si="211"/>
        <v/>
      </c>
      <c r="P2021" s="11" t="str">
        <f t="shared" si="206"/>
        <v/>
      </c>
    </row>
    <row r="2022" spans="1:16" x14ac:dyDescent="0.25">
      <c r="A2022" s="9" t="str">
        <f>IF(A2021="","",IF(B2021&lt;C2021,A2021,IF(A2021=MAX('entry data'!$B$8:$B$507),"",A2021+1)))</f>
        <v/>
      </c>
      <c r="B2022" s="9" t="str">
        <f t="shared" si="207"/>
        <v/>
      </c>
      <c r="C2022" s="9" t="str">
        <f>IF(ISERROR(VLOOKUP(A2022,'entry data'!B:G,6,0)),"",VLOOKUP(A2022,'entry data'!B:G,6,0))</f>
        <v/>
      </c>
      <c r="D2022" s="9" t="str">
        <f>IF(ISERROR(VLOOKUP(A2022,'entry data'!B:C,2,0)),"",VLOOKUP(A2022,'entry data'!B:C,2,0))</f>
        <v/>
      </c>
      <c r="E2022" s="9" t="str">
        <f>IF(ISERROR(VLOOKUP(A2022,'entry data'!B:E,4,0)),"",VLOOKUP(A2022,'entry data'!B:E,4,0))</f>
        <v/>
      </c>
      <c r="F2022" s="11" t="str">
        <f>IF(A2022="","",IF(ISERROR(VLOOKUP(A2022,'entry data'!B:F,5,0)),"",VLOOKUP(A2022,'entry data'!B:F,5,0)))</f>
        <v/>
      </c>
      <c r="G2022" s="12" t="str">
        <f>IF(A2022="","",IF(ISERROR(VLOOKUP(A2022,'entry data'!B:I,8,0)),"",VLOOKUP(A2022,'entry data'!B:I,7,0)))</f>
        <v/>
      </c>
      <c r="H2022" s="13" t="str">
        <f>IF(A2022="","",IF(B2022=1,VLOOKUP(A2022,'entry data'!B:D,3,0),I2021))</f>
        <v/>
      </c>
      <c r="I2022" s="14" t="str">
        <f>IF(A2022="","",IF(E2022="weekly",7,IF(E2022="fortnightly",14,IF(E2022="monthly",DATE(IF(MONTH(H2022)=12,YEAR(H2022)+1,YEAR(H2022)),VLOOKUP(MONTH(H2022),index!$D$2:$G$13,2,0),DAY(H2022)),
IF(E2022="quarterly",DATE(IF(MONTH(H2022)&gt;=10,YEAR(H2022)+1,YEAR(H2022)),VLOOKUP(MONTH(H2022),index!$D$2:$G$13,3,0),DAY(H2022)),
IF(E2022="halfyearly",DATE(IF(MONTH(H2022)&gt;=7,YEAR(H2022)+1,YEAR(H2022)),VLOOKUP(MONTH(H2022),index!$D$2:$G$13,4,0),DAY(H2022)),
DATE(YEAR(H2022)+1,MONTH(H2022),DAY(H2022)))))-H2022))+H2022)</f>
        <v/>
      </c>
      <c r="J2022" s="9" t="str">
        <f t="shared" si="208"/>
        <v/>
      </c>
      <c r="K2022" s="11" t="str">
        <f t="shared" si="209"/>
        <v/>
      </c>
      <c r="L2022" s="11" t="str">
        <f t="shared" si="210"/>
        <v/>
      </c>
      <c r="M2022" s="11" t="str">
        <f>IF(A2022="","",VLOOKUP(E2022,index!$A$1:$B$6,2,0)*K2022*G2022)</f>
        <v/>
      </c>
      <c r="N2022" s="11" t="str">
        <f>IF(A2022="","",-PMT(G2022*VLOOKUP(E2022,index!$A$1:$B$6,2,0),C2022,F2022,0,0))</f>
        <v/>
      </c>
      <c r="O2022" s="11" t="str">
        <f t="shared" si="211"/>
        <v/>
      </c>
      <c r="P2022" s="11" t="str">
        <f t="shared" si="206"/>
        <v/>
      </c>
    </row>
    <row r="2023" spans="1:16" x14ac:dyDescent="0.25">
      <c r="A2023" s="9" t="str">
        <f>IF(A2022="","",IF(B2022&lt;C2022,A2022,IF(A2022=MAX('entry data'!$B$8:$B$507),"",A2022+1)))</f>
        <v/>
      </c>
      <c r="B2023" s="9" t="str">
        <f t="shared" si="207"/>
        <v/>
      </c>
      <c r="C2023" s="9" t="str">
        <f>IF(ISERROR(VLOOKUP(A2023,'entry data'!B:G,6,0)),"",VLOOKUP(A2023,'entry data'!B:G,6,0))</f>
        <v/>
      </c>
      <c r="D2023" s="9" t="str">
        <f>IF(ISERROR(VLOOKUP(A2023,'entry data'!B:C,2,0)),"",VLOOKUP(A2023,'entry data'!B:C,2,0))</f>
        <v/>
      </c>
      <c r="E2023" s="9" t="str">
        <f>IF(ISERROR(VLOOKUP(A2023,'entry data'!B:E,4,0)),"",VLOOKUP(A2023,'entry data'!B:E,4,0))</f>
        <v/>
      </c>
      <c r="F2023" s="11" t="str">
        <f>IF(A2023="","",IF(ISERROR(VLOOKUP(A2023,'entry data'!B:F,5,0)),"",VLOOKUP(A2023,'entry data'!B:F,5,0)))</f>
        <v/>
      </c>
      <c r="G2023" s="12" t="str">
        <f>IF(A2023="","",IF(ISERROR(VLOOKUP(A2023,'entry data'!B:I,8,0)),"",VLOOKUP(A2023,'entry data'!B:I,7,0)))</f>
        <v/>
      </c>
      <c r="H2023" s="13" t="str">
        <f>IF(A2023="","",IF(B2023=1,VLOOKUP(A2023,'entry data'!B:D,3,0),I2022))</f>
        <v/>
      </c>
      <c r="I2023" s="14" t="str">
        <f>IF(A2023="","",IF(E2023="weekly",7,IF(E2023="fortnightly",14,IF(E2023="monthly",DATE(IF(MONTH(H2023)=12,YEAR(H2023)+1,YEAR(H2023)),VLOOKUP(MONTH(H2023),index!$D$2:$G$13,2,0),DAY(H2023)),
IF(E2023="quarterly",DATE(IF(MONTH(H2023)&gt;=10,YEAR(H2023)+1,YEAR(H2023)),VLOOKUP(MONTH(H2023),index!$D$2:$G$13,3,0),DAY(H2023)),
IF(E2023="halfyearly",DATE(IF(MONTH(H2023)&gt;=7,YEAR(H2023)+1,YEAR(H2023)),VLOOKUP(MONTH(H2023),index!$D$2:$G$13,4,0),DAY(H2023)),
DATE(YEAR(H2023)+1,MONTH(H2023),DAY(H2023)))))-H2023))+H2023)</f>
        <v/>
      </c>
      <c r="J2023" s="9" t="str">
        <f t="shared" si="208"/>
        <v/>
      </c>
      <c r="K2023" s="11" t="str">
        <f t="shared" si="209"/>
        <v/>
      </c>
      <c r="L2023" s="11" t="str">
        <f t="shared" si="210"/>
        <v/>
      </c>
      <c r="M2023" s="11" t="str">
        <f>IF(A2023="","",VLOOKUP(E2023,index!$A$1:$B$6,2,0)*K2023*G2023)</f>
        <v/>
      </c>
      <c r="N2023" s="11" t="str">
        <f>IF(A2023="","",-PMT(G2023*VLOOKUP(E2023,index!$A$1:$B$6,2,0),C2023,F2023,0,0))</f>
        <v/>
      </c>
      <c r="O2023" s="11" t="str">
        <f t="shared" si="211"/>
        <v/>
      </c>
      <c r="P2023" s="11" t="str">
        <f t="shared" si="206"/>
        <v/>
      </c>
    </row>
    <row r="2024" spans="1:16" x14ac:dyDescent="0.25">
      <c r="A2024" s="9" t="str">
        <f>IF(A2023="","",IF(B2023&lt;C2023,A2023,IF(A2023=MAX('entry data'!$B$8:$B$507),"",A2023+1)))</f>
        <v/>
      </c>
      <c r="B2024" s="9" t="str">
        <f t="shared" si="207"/>
        <v/>
      </c>
      <c r="C2024" s="9" t="str">
        <f>IF(ISERROR(VLOOKUP(A2024,'entry data'!B:G,6,0)),"",VLOOKUP(A2024,'entry data'!B:G,6,0))</f>
        <v/>
      </c>
      <c r="D2024" s="9" t="str">
        <f>IF(ISERROR(VLOOKUP(A2024,'entry data'!B:C,2,0)),"",VLOOKUP(A2024,'entry data'!B:C,2,0))</f>
        <v/>
      </c>
      <c r="E2024" s="9" t="str">
        <f>IF(ISERROR(VLOOKUP(A2024,'entry data'!B:E,4,0)),"",VLOOKUP(A2024,'entry data'!B:E,4,0))</f>
        <v/>
      </c>
      <c r="F2024" s="11" t="str">
        <f>IF(A2024="","",IF(ISERROR(VLOOKUP(A2024,'entry data'!B:F,5,0)),"",VLOOKUP(A2024,'entry data'!B:F,5,0)))</f>
        <v/>
      </c>
      <c r="G2024" s="12" t="str">
        <f>IF(A2024="","",IF(ISERROR(VLOOKUP(A2024,'entry data'!B:I,8,0)),"",VLOOKUP(A2024,'entry data'!B:I,7,0)))</f>
        <v/>
      </c>
      <c r="H2024" s="13" t="str">
        <f>IF(A2024="","",IF(B2024=1,VLOOKUP(A2024,'entry data'!B:D,3,0),I2023))</f>
        <v/>
      </c>
      <c r="I2024" s="14" t="str">
        <f>IF(A2024="","",IF(E2024="weekly",7,IF(E2024="fortnightly",14,IF(E2024="monthly",DATE(IF(MONTH(H2024)=12,YEAR(H2024)+1,YEAR(H2024)),VLOOKUP(MONTH(H2024),index!$D$2:$G$13,2,0),DAY(H2024)),
IF(E2024="quarterly",DATE(IF(MONTH(H2024)&gt;=10,YEAR(H2024)+1,YEAR(H2024)),VLOOKUP(MONTH(H2024),index!$D$2:$G$13,3,0),DAY(H2024)),
IF(E2024="halfyearly",DATE(IF(MONTH(H2024)&gt;=7,YEAR(H2024)+1,YEAR(H2024)),VLOOKUP(MONTH(H2024),index!$D$2:$G$13,4,0),DAY(H2024)),
DATE(YEAR(H2024)+1,MONTH(H2024),DAY(H2024)))))-H2024))+H2024)</f>
        <v/>
      </c>
      <c r="J2024" s="9" t="str">
        <f t="shared" si="208"/>
        <v/>
      </c>
      <c r="K2024" s="11" t="str">
        <f t="shared" si="209"/>
        <v/>
      </c>
      <c r="L2024" s="11" t="str">
        <f t="shared" si="210"/>
        <v/>
      </c>
      <c r="M2024" s="11" t="str">
        <f>IF(A2024="","",VLOOKUP(E2024,index!$A$1:$B$6,2,0)*K2024*G2024)</f>
        <v/>
      </c>
      <c r="N2024" s="11" t="str">
        <f>IF(A2024="","",-PMT(G2024*VLOOKUP(E2024,index!$A$1:$B$6,2,0),C2024,F2024,0,0))</f>
        <v/>
      </c>
      <c r="O2024" s="11" t="str">
        <f t="shared" si="211"/>
        <v/>
      </c>
      <c r="P2024" s="11" t="str">
        <f t="shared" si="206"/>
        <v/>
      </c>
    </row>
    <row r="2025" spans="1:16" x14ac:dyDescent="0.25">
      <c r="A2025" s="9" t="str">
        <f>IF(A2024="","",IF(B2024&lt;C2024,A2024,IF(A2024=MAX('entry data'!$B$8:$B$507),"",A2024+1)))</f>
        <v/>
      </c>
      <c r="B2025" s="9" t="str">
        <f t="shared" si="207"/>
        <v/>
      </c>
      <c r="C2025" s="9" t="str">
        <f>IF(ISERROR(VLOOKUP(A2025,'entry data'!B:G,6,0)),"",VLOOKUP(A2025,'entry data'!B:G,6,0))</f>
        <v/>
      </c>
      <c r="D2025" s="9" t="str">
        <f>IF(ISERROR(VLOOKUP(A2025,'entry data'!B:C,2,0)),"",VLOOKUP(A2025,'entry data'!B:C,2,0))</f>
        <v/>
      </c>
      <c r="E2025" s="9" t="str">
        <f>IF(ISERROR(VLOOKUP(A2025,'entry data'!B:E,4,0)),"",VLOOKUP(A2025,'entry data'!B:E,4,0))</f>
        <v/>
      </c>
      <c r="F2025" s="11" t="str">
        <f>IF(A2025="","",IF(ISERROR(VLOOKUP(A2025,'entry data'!B:F,5,0)),"",VLOOKUP(A2025,'entry data'!B:F,5,0)))</f>
        <v/>
      </c>
      <c r="G2025" s="12" t="str">
        <f>IF(A2025="","",IF(ISERROR(VLOOKUP(A2025,'entry data'!B:I,8,0)),"",VLOOKUP(A2025,'entry data'!B:I,7,0)))</f>
        <v/>
      </c>
      <c r="H2025" s="13" t="str">
        <f>IF(A2025="","",IF(B2025=1,VLOOKUP(A2025,'entry data'!B:D,3,0),I2024))</f>
        <v/>
      </c>
      <c r="I2025" s="14" t="str">
        <f>IF(A2025="","",IF(E2025="weekly",7,IF(E2025="fortnightly",14,IF(E2025="monthly",DATE(IF(MONTH(H2025)=12,YEAR(H2025)+1,YEAR(H2025)),VLOOKUP(MONTH(H2025),index!$D$2:$G$13,2,0),DAY(H2025)),
IF(E2025="quarterly",DATE(IF(MONTH(H2025)&gt;=10,YEAR(H2025)+1,YEAR(H2025)),VLOOKUP(MONTH(H2025),index!$D$2:$G$13,3,0),DAY(H2025)),
IF(E2025="halfyearly",DATE(IF(MONTH(H2025)&gt;=7,YEAR(H2025)+1,YEAR(H2025)),VLOOKUP(MONTH(H2025),index!$D$2:$G$13,4,0),DAY(H2025)),
DATE(YEAR(H2025)+1,MONTH(H2025),DAY(H2025)))))-H2025))+H2025)</f>
        <v/>
      </c>
      <c r="J2025" s="9" t="str">
        <f t="shared" si="208"/>
        <v/>
      </c>
      <c r="K2025" s="11" t="str">
        <f t="shared" si="209"/>
        <v/>
      </c>
      <c r="L2025" s="11" t="str">
        <f t="shared" si="210"/>
        <v/>
      </c>
      <c r="M2025" s="11" t="str">
        <f>IF(A2025="","",VLOOKUP(E2025,index!$A$1:$B$6,2,0)*K2025*G2025)</f>
        <v/>
      </c>
      <c r="N2025" s="11" t="str">
        <f>IF(A2025="","",-PMT(G2025*VLOOKUP(E2025,index!$A$1:$B$6,2,0),C2025,F2025,0,0))</f>
        <v/>
      </c>
      <c r="O2025" s="11" t="str">
        <f t="shared" si="211"/>
        <v/>
      </c>
      <c r="P2025" s="11" t="str">
        <f t="shared" si="206"/>
        <v/>
      </c>
    </row>
    <row r="2026" spans="1:16" x14ac:dyDescent="0.25">
      <c r="A2026" s="9" t="str">
        <f>IF(A2025="","",IF(B2025&lt;C2025,A2025,IF(A2025=MAX('entry data'!$B$8:$B$507),"",A2025+1)))</f>
        <v/>
      </c>
      <c r="B2026" s="9" t="str">
        <f t="shared" si="207"/>
        <v/>
      </c>
      <c r="C2026" s="9" t="str">
        <f>IF(ISERROR(VLOOKUP(A2026,'entry data'!B:G,6,0)),"",VLOOKUP(A2026,'entry data'!B:G,6,0))</f>
        <v/>
      </c>
      <c r="D2026" s="9" t="str">
        <f>IF(ISERROR(VLOOKUP(A2026,'entry data'!B:C,2,0)),"",VLOOKUP(A2026,'entry data'!B:C,2,0))</f>
        <v/>
      </c>
      <c r="E2026" s="9" t="str">
        <f>IF(ISERROR(VLOOKUP(A2026,'entry data'!B:E,4,0)),"",VLOOKUP(A2026,'entry data'!B:E,4,0))</f>
        <v/>
      </c>
      <c r="F2026" s="11" t="str">
        <f>IF(A2026="","",IF(ISERROR(VLOOKUP(A2026,'entry data'!B:F,5,0)),"",VLOOKUP(A2026,'entry data'!B:F,5,0)))</f>
        <v/>
      </c>
      <c r="G2026" s="12" t="str">
        <f>IF(A2026="","",IF(ISERROR(VLOOKUP(A2026,'entry data'!B:I,8,0)),"",VLOOKUP(A2026,'entry data'!B:I,7,0)))</f>
        <v/>
      </c>
      <c r="H2026" s="13" t="str">
        <f>IF(A2026="","",IF(B2026=1,VLOOKUP(A2026,'entry data'!B:D,3,0),I2025))</f>
        <v/>
      </c>
      <c r="I2026" s="14" t="str">
        <f>IF(A2026="","",IF(E2026="weekly",7,IF(E2026="fortnightly",14,IF(E2026="monthly",DATE(IF(MONTH(H2026)=12,YEAR(H2026)+1,YEAR(H2026)),VLOOKUP(MONTH(H2026),index!$D$2:$G$13,2,0),DAY(H2026)),
IF(E2026="quarterly",DATE(IF(MONTH(H2026)&gt;=10,YEAR(H2026)+1,YEAR(H2026)),VLOOKUP(MONTH(H2026),index!$D$2:$G$13,3,0),DAY(H2026)),
IF(E2026="halfyearly",DATE(IF(MONTH(H2026)&gt;=7,YEAR(H2026)+1,YEAR(H2026)),VLOOKUP(MONTH(H2026),index!$D$2:$G$13,4,0),DAY(H2026)),
DATE(YEAR(H2026)+1,MONTH(H2026),DAY(H2026)))))-H2026))+H2026)</f>
        <v/>
      </c>
      <c r="J2026" s="9" t="str">
        <f t="shared" si="208"/>
        <v/>
      </c>
      <c r="K2026" s="11" t="str">
        <f t="shared" si="209"/>
        <v/>
      </c>
      <c r="L2026" s="11" t="str">
        <f t="shared" si="210"/>
        <v/>
      </c>
      <c r="M2026" s="11" t="str">
        <f>IF(A2026="","",VLOOKUP(E2026,index!$A$1:$B$6,2,0)*K2026*G2026)</f>
        <v/>
      </c>
      <c r="N2026" s="11" t="str">
        <f>IF(A2026="","",-PMT(G2026*VLOOKUP(E2026,index!$A$1:$B$6,2,0),C2026,F2026,0,0))</f>
        <v/>
      </c>
      <c r="O2026" s="11" t="str">
        <f t="shared" si="211"/>
        <v/>
      </c>
      <c r="P2026" s="11" t="str">
        <f t="shared" si="206"/>
        <v/>
      </c>
    </row>
    <row r="2027" spans="1:16" x14ac:dyDescent="0.25">
      <c r="A2027" s="9" t="str">
        <f>IF(A2026="","",IF(B2026&lt;C2026,A2026,IF(A2026=MAX('entry data'!$B$8:$B$507),"",A2026+1)))</f>
        <v/>
      </c>
      <c r="B2027" s="9" t="str">
        <f t="shared" si="207"/>
        <v/>
      </c>
      <c r="C2027" s="9" t="str">
        <f>IF(ISERROR(VLOOKUP(A2027,'entry data'!B:G,6,0)),"",VLOOKUP(A2027,'entry data'!B:G,6,0))</f>
        <v/>
      </c>
      <c r="D2027" s="9" t="str">
        <f>IF(ISERROR(VLOOKUP(A2027,'entry data'!B:C,2,0)),"",VLOOKUP(A2027,'entry data'!B:C,2,0))</f>
        <v/>
      </c>
      <c r="E2027" s="9" t="str">
        <f>IF(ISERROR(VLOOKUP(A2027,'entry data'!B:E,4,0)),"",VLOOKUP(A2027,'entry data'!B:E,4,0))</f>
        <v/>
      </c>
      <c r="F2027" s="11" t="str">
        <f>IF(A2027="","",IF(ISERROR(VLOOKUP(A2027,'entry data'!B:F,5,0)),"",VLOOKUP(A2027,'entry data'!B:F,5,0)))</f>
        <v/>
      </c>
      <c r="G2027" s="12" t="str">
        <f>IF(A2027="","",IF(ISERROR(VLOOKUP(A2027,'entry data'!B:I,8,0)),"",VLOOKUP(A2027,'entry data'!B:I,7,0)))</f>
        <v/>
      </c>
      <c r="H2027" s="13" t="str">
        <f>IF(A2027="","",IF(B2027=1,VLOOKUP(A2027,'entry data'!B:D,3,0),I2026))</f>
        <v/>
      </c>
      <c r="I2027" s="14" t="str">
        <f>IF(A2027="","",IF(E2027="weekly",7,IF(E2027="fortnightly",14,IF(E2027="monthly",DATE(IF(MONTH(H2027)=12,YEAR(H2027)+1,YEAR(H2027)),VLOOKUP(MONTH(H2027),index!$D$2:$G$13,2,0),DAY(H2027)),
IF(E2027="quarterly",DATE(IF(MONTH(H2027)&gt;=10,YEAR(H2027)+1,YEAR(H2027)),VLOOKUP(MONTH(H2027),index!$D$2:$G$13,3,0),DAY(H2027)),
IF(E2027="halfyearly",DATE(IF(MONTH(H2027)&gt;=7,YEAR(H2027)+1,YEAR(H2027)),VLOOKUP(MONTH(H2027),index!$D$2:$G$13,4,0),DAY(H2027)),
DATE(YEAR(H2027)+1,MONTH(H2027),DAY(H2027)))))-H2027))+H2027)</f>
        <v/>
      </c>
      <c r="J2027" s="9" t="str">
        <f t="shared" si="208"/>
        <v/>
      </c>
      <c r="K2027" s="11" t="str">
        <f t="shared" si="209"/>
        <v/>
      </c>
      <c r="L2027" s="11" t="str">
        <f t="shared" si="210"/>
        <v/>
      </c>
      <c r="M2027" s="11" t="str">
        <f>IF(A2027="","",VLOOKUP(E2027,index!$A$1:$B$6,2,0)*K2027*G2027)</f>
        <v/>
      </c>
      <c r="N2027" s="11" t="str">
        <f>IF(A2027="","",-PMT(G2027*VLOOKUP(E2027,index!$A$1:$B$6,2,0),C2027,F2027,0,0))</f>
        <v/>
      </c>
      <c r="O2027" s="11" t="str">
        <f t="shared" si="211"/>
        <v/>
      </c>
      <c r="P2027" s="11" t="str">
        <f t="shared" si="206"/>
        <v/>
      </c>
    </row>
    <row r="2028" spans="1:16" x14ac:dyDescent="0.25">
      <c r="A2028" s="9" t="str">
        <f>IF(A2027="","",IF(B2027&lt;C2027,A2027,IF(A2027=MAX('entry data'!$B$8:$B$507),"",A2027+1)))</f>
        <v/>
      </c>
      <c r="B2028" s="9" t="str">
        <f t="shared" si="207"/>
        <v/>
      </c>
      <c r="C2028" s="9" t="str">
        <f>IF(ISERROR(VLOOKUP(A2028,'entry data'!B:G,6,0)),"",VLOOKUP(A2028,'entry data'!B:G,6,0))</f>
        <v/>
      </c>
      <c r="D2028" s="9" t="str">
        <f>IF(ISERROR(VLOOKUP(A2028,'entry data'!B:C,2,0)),"",VLOOKUP(A2028,'entry data'!B:C,2,0))</f>
        <v/>
      </c>
      <c r="E2028" s="9" t="str">
        <f>IF(ISERROR(VLOOKUP(A2028,'entry data'!B:E,4,0)),"",VLOOKUP(A2028,'entry data'!B:E,4,0))</f>
        <v/>
      </c>
      <c r="F2028" s="11" t="str">
        <f>IF(A2028="","",IF(ISERROR(VLOOKUP(A2028,'entry data'!B:F,5,0)),"",VLOOKUP(A2028,'entry data'!B:F,5,0)))</f>
        <v/>
      </c>
      <c r="G2028" s="12" t="str">
        <f>IF(A2028="","",IF(ISERROR(VLOOKUP(A2028,'entry data'!B:I,8,0)),"",VLOOKUP(A2028,'entry data'!B:I,7,0)))</f>
        <v/>
      </c>
      <c r="H2028" s="13" t="str">
        <f>IF(A2028="","",IF(B2028=1,VLOOKUP(A2028,'entry data'!B:D,3,0),I2027))</f>
        <v/>
      </c>
      <c r="I2028" s="14" t="str">
        <f>IF(A2028="","",IF(E2028="weekly",7,IF(E2028="fortnightly",14,IF(E2028="monthly",DATE(IF(MONTH(H2028)=12,YEAR(H2028)+1,YEAR(H2028)),VLOOKUP(MONTH(H2028),index!$D$2:$G$13,2,0),DAY(H2028)),
IF(E2028="quarterly",DATE(IF(MONTH(H2028)&gt;=10,YEAR(H2028)+1,YEAR(H2028)),VLOOKUP(MONTH(H2028),index!$D$2:$G$13,3,0),DAY(H2028)),
IF(E2028="halfyearly",DATE(IF(MONTH(H2028)&gt;=7,YEAR(H2028)+1,YEAR(H2028)),VLOOKUP(MONTH(H2028),index!$D$2:$G$13,4,0),DAY(H2028)),
DATE(YEAR(H2028)+1,MONTH(H2028),DAY(H2028)))))-H2028))+H2028)</f>
        <v/>
      </c>
      <c r="J2028" s="9" t="str">
        <f t="shared" si="208"/>
        <v/>
      </c>
      <c r="K2028" s="11" t="str">
        <f t="shared" si="209"/>
        <v/>
      </c>
      <c r="L2028" s="11" t="str">
        <f t="shared" si="210"/>
        <v/>
      </c>
      <c r="M2028" s="11" t="str">
        <f>IF(A2028="","",VLOOKUP(E2028,index!$A$1:$B$6,2,0)*K2028*G2028)</f>
        <v/>
      </c>
      <c r="N2028" s="11" t="str">
        <f>IF(A2028="","",-PMT(G2028*VLOOKUP(E2028,index!$A$1:$B$6,2,0),C2028,F2028,0,0))</f>
        <v/>
      </c>
      <c r="O2028" s="11" t="str">
        <f t="shared" si="211"/>
        <v/>
      </c>
      <c r="P2028" s="11" t="str">
        <f t="shared" si="206"/>
        <v/>
      </c>
    </row>
    <row r="2029" spans="1:16" x14ac:dyDescent="0.25">
      <c r="A2029" s="9" t="str">
        <f>IF(A2028="","",IF(B2028&lt;C2028,A2028,IF(A2028=MAX('entry data'!$B$8:$B$507),"",A2028+1)))</f>
        <v/>
      </c>
      <c r="B2029" s="9" t="str">
        <f t="shared" si="207"/>
        <v/>
      </c>
      <c r="C2029" s="9" t="str">
        <f>IF(ISERROR(VLOOKUP(A2029,'entry data'!B:G,6,0)),"",VLOOKUP(A2029,'entry data'!B:G,6,0))</f>
        <v/>
      </c>
      <c r="D2029" s="9" t="str">
        <f>IF(ISERROR(VLOOKUP(A2029,'entry data'!B:C,2,0)),"",VLOOKUP(A2029,'entry data'!B:C,2,0))</f>
        <v/>
      </c>
      <c r="E2029" s="9" t="str">
        <f>IF(ISERROR(VLOOKUP(A2029,'entry data'!B:E,4,0)),"",VLOOKUP(A2029,'entry data'!B:E,4,0))</f>
        <v/>
      </c>
      <c r="F2029" s="11" t="str">
        <f>IF(A2029="","",IF(ISERROR(VLOOKUP(A2029,'entry data'!B:F,5,0)),"",VLOOKUP(A2029,'entry data'!B:F,5,0)))</f>
        <v/>
      </c>
      <c r="G2029" s="12" t="str">
        <f>IF(A2029="","",IF(ISERROR(VLOOKUP(A2029,'entry data'!B:I,8,0)),"",VLOOKUP(A2029,'entry data'!B:I,7,0)))</f>
        <v/>
      </c>
      <c r="H2029" s="13" t="str">
        <f>IF(A2029="","",IF(B2029=1,VLOOKUP(A2029,'entry data'!B:D,3,0),I2028))</f>
        <v/>
      </c>
      <c r="I2029" s="14" t="str">
        <f>IF(A2029="","",IF(E2029="weekly",7,IF(E2029="fortnightly",14,IF(E2029="monthly",DATE(IF(MONTH(H2029)=12,YEAR(H2029)+1,YEAR(H2029)),VLOOKUP(MONTH(H2029),index!$D$2:$G$13,2,0),DAY(H2029)),
IF(E2029="quarterly",DATE(IF(MONTH(H2029)&gt;=10,YEAR(H2029)+1,YEAR(H2029)),VLOOKUP(MONTH(H2029),index!$D$2:$G$13,3,0),DAY(H2029)),
IF(E2029="halfyearly",DATE(IF(MONTH(H2029)&gt;=7,YEAR(H2029)+1,YEAR(H2029)),VLOOKUP(MONTH(H2029),index!$D$2:$G$13,4,0),DAY(H2029)),
DATE(YEAR(H2029)+1,MONTH(H2029),DAY(H2029)))))-H2029))+H2029)</f>
        <v/>
      </c>
      <c r="J2029" s="9" t="str">
        <f t="shared" si="208"/>
        <v/>
      </c>
      <c r="K2029" s="11" t="str">
        <f t="shared" si="209"/>
        <v/>
      </c>
      <c r="L2029" s="11" t="str">
        <f t="shared" si="210"/>
        <v/>
      </c>
      <c r="M2029" s="11" t="str">
        <f>IF(A2029="","",VLOOKUP(E2029,index!$A$1:$B$6,2,0)*K2029*G2029)</f>
        <v/>
      </c>
      <c r="N2029" s="11" t="str">
        <f>IF(A2029="","",-PMT(G2029*VLOOKUP(E2029,index!$A$1:$B$6,2,0),C2029,F2029,0,0))</f>
        <v/>
      </c>
      <c r="O2029" s="11" t="str">
        <f t="shared" si="211"/>
        <v/>
      </c>
      <c r="P2029" s="11" t="str">
        <f t="shared" si="206"/>
        <v/>
      </c>
    </row>
    <row r="2030" spans="1:16" x14ac:dyDescent="0.25">
      <c r="A2030" s="9" t="str">
        <f>IF(A2029="","",IF(B2029&lt;C2029,A2029,IF(A2029=MAX('entry data'!$B$8:$B$507),"",A2029+1)))</f>
        <v/>
      </c>
      <c r="B2030" s="9" t="str">
        <f t="shared" si="207"/>
        <v/>
      </c>
      <c r="C2030" s="9" t="str">
        <f>IF(ISERROR(VLOOKUP(A2030,'entry data'!B:G,6,0)),"",VLOOKUP(A2030,'entry data'!B:G,6,0))</f>
        <v/>
      </c>
      <c r="D2030" s="9" t="str">
        <f>IF(ISERROR(VLOOKUP(A2030,'entry data'!B:C,2,0)),"",VLOOKUP(A2030,'entry data'!B:C,2,0))</f>
        <v/>
      </c>
      <c r="E2030" s="9" t="str">
        <f>IF(ISERROR(VLOOKUP(A2030,'entry data'!B:E,4,0)),"",VLOOKUP(A2030,'entry data'!B:E,4,0))</f>
        <v/>
      </c>
      <c r="F2030" s="11" t="str">
        <f>IF(A2030="","",IF(ISERROR(VLOOKUP(A2030,'entry data'!B:F,5,0)),"",VLOOKUP(A2030,'entry data'!B:F,5,0)))</f>
        <v/>
      </c>
      <c r="G2030" s="12" t="str">
        <f>IF(A2030="","",IF(ISERROR(VLOOKUP(A2030,'entry data'!B:I,8,0)),"",VLOOKUP(A2030,'entry data'!B:I,7,0)))</f>
        <v/>
      </c>
      <c r="H2030" s="13" t="str">
        <f>IF(A2030="","",IF(B2030=1,VLOOKUP(A2030,'entry data'!B:D,3,0),I2029))</f>
        <v/>
      </c>
      <c r="I2030" s="14" t="str">
        <f>IF(A2030="","",IF(E2030="weekly",7,IF(E2030="fortnightly",14,IF(E2030="monthly",DATE(IF(MONTH(H2030)=12,YEAR(H2030)+1,YEAR(H2030)),VLOOKUP(MONTH(H2030),index!$D$2:$G$13,2,0),DAY(H2030)),
IF(E2030="quarterly",DATE(IF(MONTH(H2030)&gt;=10,YEAR(H2030)+1,YEAR(H2030)),VLOOKUP(MONTH(H2030),index!$D$2:$G$13,3,0),DAY(H2030)),
IF(E2030="halfyearly",DATE(IF(MONTH(H2030)&gt;=7,YEAR(H2030)+1,YEAR(H2030)),VLOOKUP(MONTH(H2030),index!$D$2:$G$13,4,0),DAY(H2030)),
DATE(YEAR(H2030)+1,MONTH(H2030),DAY(H2030)))))-H2030))+H2030)</f>
        <v/>
      </c>
      <c r="J2030" s="9" t="str">
        <f t="shared" si="208"/>
        <v/>
      </c>
      <c r="K2030" s="11" t="str">
        <f t="shared" si="209"/>
        <v/>
      </c>
      <c r="L2030" s="11" t="str">
        <f t="shared" si="210"/>
        <v/>
      </c>
      <c r="M2030" s="11" t="str">
        <f>IF(A2030="","",VLOOKUP(E2030,index!$A$1:$B$6,2,0)*K2030*G2030)</f>
        <v/>
      </c>
      <c r="N2030" s="11" t="str">
        <f>IF(A2030="","",-PMT(G2030*VLOOKUP(E2030,index!$A$1:$B$6,2,0),C2030,F2030,0,0))</f>
        <v/>
      </c>
      <c r="O2030" s="11" t="str">
        <f t="shared" si="211"/>
        <v/>
      </c>
      <c r="P2030" s="11" t="str">
        <f t="shared" si="206"/>
        <v/>
      </c>
    </row>
    <row r="2031" spans="1:16" x14ac:dyDescent="0.25">
      <c r="A2031" s="9" t="str">
        <f>IF(A2030="","",IF(B2030&lt;C2030,A2030,IF(A2030=MAX('entry data'!$B$8:$B$507),"",A2030+1)))</f>
        <v/>
      </c>
      <c r="B2031" s="9" t="str">
        <f t="shared" si="207"/>
        <v/>
      </c>
      <c r="C2031" s="9" t="str">
        <f>IF(ISERROR(VLOOKUP(A2031,'entry data'!B:G,6,0)),"",VLOOKUP(A2031,'entry data'!B:G,6,0))</f>
        <v/>
      </c>
      <c r="D2031" s="9" t="str">
        <f>IF(ISERROR(VLOOKUP(A2031,'entry data'!B:C,2,0)),"",VLOOKUP(A2031,'entry data'!B:C,2,0))</f>
        <v/>
      </c>
      <c r="E2031" s="9" t="str">
        <f>IF(ISERROR(VLOOKUP(A2031,'entry data'!B:E,4,0)),"",VLOOKUP(A2031,'entry data'!B:E,4,0))</f>
        <v/>
      </c>
      <c r="F2031" s="11" t="str">
        <f>IF(A2031="","",IF(ISERROR(VLOOKUP(A2031,'entry data'!B:F,5,0)),"",VLOOKUP(A2031,'entry data'!B:F,5,0)))</f>
        <v/>
      </c>
      <c r="G2031" s="12" t="str">
        <f>IF(A2031="","",IF(ISERROR(VLOOKUP(A2031,'entry data'!B:I,8,0)),"",VLOOKUP(A2031,'entry data'!B:I,7,0)))</f>
        <v/>
      </c>
      <c r="H2031" s="13" t="str">
        <f>IF(A2031="","",IF(B2031=1,VLOOKUP(A2031,'entry data'!B:D,3,0),I2030))</f>
        <v/>
      </c>
      <c r="I2031" s="14" t="str">
        <f>IF(A2031="","",IF(E2031="weekly",7,IF(E2031="fortnightly",14,IF(E2031="monthly",DATE(IF(MONTH(H2031)=12,YEAR(H2031)+1,YEAR(H2031)),VLOOKUP(MONTH(H2031),index!$D$2:$G$13,2,0),DAY(H2031)),
IF(E2031="quarterly",DATE(IF(MONTH(H2031)&gt;=10,YEAR(H2031)+1,YEAR(H2031)),VLOOKUP(MONTH(H2031),index!$D$2:$G$13,3,0),DAY(H2031)),
IF(E2031="halfyearly",DATE(IF(MONTH(H2031)&gt;=7,YEAR(H2031)+1,YEAR(H2031)),VLOOKUP(MONTH(H2031),index!$D$2:$G$13,4,0),DAY(H2031)),
DATE(YEAR(H2031)+1,MONTH(H2031),DAY(H2031)))))-H2031))+H2031)</f>
        <v/>
      </c>
      <c r="J2031" s="9" t="str">
        <f t="shared" si="208"/>
        <v/>
      </c>
      <c r="K2031" s="11" t="str">
        <f t="shared" si="209"/>
        <v/>
      </c>
      <c r="L2031" s="11" t="str">
        <f t="shared" si="210"/>
        <v/>
      </c>
      <c r="M2031" s="11" t="str">
        <f>IF(A2031="","",VLOOKUP(E2031,index!$A$1:$B$6,2,0)*K2031*G2031)</f>
        <v/>
      </c>
      <c r="N2031" s="11" t="str">
        <f>IF(A2031="","",-PMT(G2031*VLOOKUP(E2031,index!$A$1:$B$6,2,0),C2031,F2031,0,0))</f>
        <v/>
      </c>
      <c r="O2031" s="11" t="str">
        <f t="shared" si="211"/>
        <v/>
      </c>
      <c r="P2031" s="11" t="str">
        <f t="shared" si="206"/>
        <v/>
      </c>
    </row>
    <row r="2032" spans="1:16" x14ac:dyDescent="0.25">
      <c r="A2032" s="9" t="str">
        <f>IF(A2031="","",IF(B2031&lt;C2031,A2031,IF(A2031=MAX('entry data'!$B$8:$B$507),"",A2031+1)))</f>
        <v/>
      </c>
      <c r="B2032" s="9" t="str">
        <f t="shared" si="207"/>
        <v/>
      </c>
      <c r="C2032" s="9" t="str">
        <f>IF(ISERROR(VLOOKUP(A2032,'entry data'!B:G,6,0)),"",VLOOKUP(A2032,'entry data'!B:G,6,0))</f>
        <v/>
      </c>
      <c r="D2032" s="9" t="str">
        <f>IF(ISERROR(VLOOKUP(A2032,'entry data'!B:C,2,0)),"",VLOOKUP(A2032,'entry data'!B:C,2,0))</f>
        <v/>
      </c>
      <c r="E2032" s="9" t="str">
        <f>IF(ISERROR(VLOOKUP(A2032,'entry data'!B:E,4,0)),"",VLOOKUP(A2032,'entry data'!B:E,4,0))</f>
        <v/>
      </c>
      <c r="F2032" s="11" t="str">
        <f>IF(A2032="","",IF(ISERROR(VLOOKUP(A2032,'entry data'!B:F,5,0)),"",VLOOKUP(A2032,'entry data'!B:F,5,0)))</f>
        <v/>
      </c>
      <c r="G2032" s="12" t="str">
        <f>IF(A2032="","",IF(ISERROR(VLOOKUP(A2032,'entry data'!B:I,8,0)),"",VLOOKUP(A2032,'entry data'!B:I,7,0)))</f>
        <v/>
      </c>
      <c r="H2032" s="13" t="str">
        <f>IF(A2032="","",IF(B2032=1,VLOOKUP(A2032,'entry data'!B:D,3,0),I2031))</f>
        <v/>
      </c>
      <c r="I2032" s="14" t="str">
        <f>IF(A2032="","",IF(E2032="weekly",7,IF(E2032="fortnightly",14,IF(E2032="monthly",DATE(IF(MONTH(H2032)=12,YEAR(H2032)+1,YEAR(H2032)),VLOOKUP(MONTH(H2032),index!$D$2:$G$13,2,0),DAY(H2032)),
IF(E2032="quarterly",DATE(IF(MONTH(H2032)&gt;=10,YEAR(H2032)+1,YEAR(H2032)),VLOOKUP(MONTH(H2032),index!$D$2:$G$13,3,0),DAY(H2032)),
IF(E2032="halfyearly",DATE(IF(MONTH(H2032)&gt;=7,YEAR(H2032)+1,YEAR(H2032)),VLOOKUP(MONTH(H2032),index!$D$2:$G$13,4,0),DAY(H2032)),
DATE(YEAR(H2032)+1,MONTH(H2032),DAY(H2032)))))-H2032))+H2032)</f>
        <v/>
      </c>
      <c r="J2032" s="9" t="str">
        <f t="shared" si="208"/>
        <v/>
      </c>
      <c r="K2032" s="11" t="str">
        <f t="shared" si="209"/>
        <v/>
      </c>
      <c r="L2032" s="11" t="str">
        <f t="shared" si="210"/>
        <v/>
      </c>
      <c r="M2032" s="11" t="str">
        <f>IF(A2032="","",VLOOKUP(E2032,index!$A$1:$B$6,2,0)*K2032*G2032)</f>
        <v/>
      </c>
      <c r="N2032" s="11" t="str">
        <f>IF(A2032="","",-PMT(G2032*VLOOKUP(E2032,index!$A$1:$B$6,2,0),C2032,F2032,0,0))</f>
        <v/>
      </c>
      <c r="O2032" s="11" t="str">
        <f t="shared" si="211"/>
        <v/>
      </c>
      <c r="P2032" s="11" t="str">
        <f t="shared" si="206"/>
        <v/>
      </c>
    </row>
    <row r="2033" spans="1:16" x14ac:dyDescent="0.25">
      <c r="A2033" s="9" t="str">
        <f>IF(A2032="","",IF(B2032&lt;C2032,A2032,IF(A2032=MAX('entry data'!$B$8:$B$507),"",A2032+1)))</f>
        <v/>
      </c>
      <c r="B2033" s="9" t="str">
        <f t="shared" si="207"/>
        <v/>
      </c>
      <c r="C2033" s="9" t="str">
        <f>IF(ISERROR(VLOOKUP(A2033,'entry data'!B:G,6,0)),"",VLOOKUP(A2033,'entry data'!B:G,6,0))</f>
        <v/>
      </c>
      <c r="D2033" s="9" t="str">
        <f>IF(ISERROR(VLOOKUP(A2033,'entry data'!B:C,2,0)),"",VLOOKUP(A2033,'entry data'!B:C,2,0))</f>
        <v/>
      </c>
      <c r="E2033" s="9" t="str">
        <f>IF(ISERROR(VLOOKUP(A2033,'entry data'!B:E,4,0)),"",VLOOKUP(A2033,'entry data'!B:E,4,0))</f>
        <v/>
      </c>
      <c r="F2033" s="11" t="str">
        <f>IF(A2033="","",IF(ISERROR(VLOOKUP(A2033,'entry data'!B:F,5,0)),"",VLOOKUP(A2033,'entry data'!B:F,5,0)))</f>
        <v/>
      </c>
      <c r="G2033" s="12" t="str">
        <f>IF(A2033="","",IF(ISERROR(VLOOKUP(A2033,'entry data'!B:I,8,0)),"",VLOOKUP(A2033,'entry data'!B:I,7,0)))</f>
        <v/>
      </c>
      <c r="H2033" s="13" t="str">
        <f>IF(A2033="","",IF(B2033=1,VLOOKUP(A2033,'entry data'!B:D,3,0),I2032))</f>
        <v/>
      </c>
      <c r="I2033" s="14" t="str">
        <f>IF(A2033="","",IF(E2033="weekly",7,IF(E2033="fortnightly",14,IF(E2033="monthly",DATE(IF(MONTH(H2033)=12,YEAR(H2033)+1,YEAR(H2033)),VLOOKUP(MONTH(H2033),index!$D$2:$G$13,2,0),DAY(H2033)),
IF(E2033="quarterly",DATE(IF(MONTH(H2033)&gt;=10,YEAR(H2033)+1,YEAR(H2033)),VLOOKUP(MONTH(H2033),index!$D$2:$G$13,3,0),DAY(H2033)),
IF(E2033="halfyearly",DATE(IF(MONTH(H2033)&gt;=7,YEAR(H2033)+1,YEAR(H2033)),VLOOKUP(MONTH(H2033),index!$D$2:$G$13,4,0),DAY(H2033)),
DATE(YEAR(H2033)+1,MONTH(H2033),DAY(H2033)))))-H2033))+H2033)</f>
        <v/>
      </c>
      <c r="J2033" s="9" t="str">
        <f t="shared" si="208"/>
        <v/>
      </c>
      <c r="K2033" s="11" t="str">
        <f t="shared" si="209"/>
        <v/>
      </c>
      <c r="L2033" s="11" t="str">
        <f t="shared" si="210"/>
        <v/>
      </c>
      <c r="M2033" s="11" t="str">
        <f>IF(A2033="","",VLOOKUP(E2033,index!$A$1:$B$6,2,0)*K2033*G2033)</f>
        <v/>
      </c>
      <c r="N2033" s="11" t="str">
        <f>IF(A2033="","",-PMT(G2033*VLOOKUP(E2033,index!$A$1:$B$6,2,0),C2033,F2033,0,0))</f>
        <v/>
      </c>
      <c r="O2033" s="11" t="str">
        <f t="shared" si="211"/>
        <v/>
      </c>
      <c r="P2033" s="11" t="str">
        <f t="shared" si="206"/>
        <v/>
      </c>
    </row>
    <row r="2034" spans="1:16" x14ac:dyDescent="0.25">
      <c r="A2034" s="9" t="str">
        <f>IF(A2033="","",IF(B2033&lt;C2033,A2033,IF(A2033=MAX('entry data'!$B$8:$B$507),"",A2033+1)))</f>
        <v/>
      </c>
      <c r="B2034" s="9" t="str">
        <f t="shared" si="207"/>
        <v/>
      </c>
      <c r="C2034" s="9" t="str">
        <f>IF(ISERROR(VLOOKUP(A2034,'entry data'!B:G,6,0)),"",VLOOKUP(A2034,'entry data'!B:G,6,0))</f>
        <v/>
      </c>
      <c r="D2034" s="9" t="str">
        <f>IF(ISERROR(VLOOKUP(A2034,'entry data'!B:C,2,0)),"",VLOOKUP(A2034,'entry data'!B:C,2,0))</f>
        <v/>
      </c>
      <c r="E2034" s="9" t="str">
        <f>IF(ISERROR(VLOOKUP(A2034,'entry data'!B:E,4,0)),"",VLOOKUP(A2034,'entry data'!B:E,4,0))</f>
        <v/>
      </c>
      <c r="F2034" s="11" t="str">
        <f>IF(A2034="","",IF(ISERROR(VLOOKUP(A2034,'entry data'!B:F,5,0)),"",VLOOKUP(A2034,'entry data'!B:F,5,0)))</f>
        <v/>
      </c>
      <c r="G2034" s="12" t="str">
        <f>IF(A2034="","",IF(ISERROR(VLOOKUP(A2034,'entry data'!B:I,8,0)),"",VLOOKUP(A2034,'entry data'!B:I,7,0)))</f>
        <v/>
      </c>
      <c r="H2034" s="13" t="str">
        <f>IF(A2034="","",IF(B2034=1,VLOOKUP(A2034,'entry data'!B:D,3,0),I2033))</f>
        <v/>
      </c>
      <c r="I2034" s="14" t="str">
        <f>IF(A2034="","",IF(E2034="weekly",7,IF(E2034="fortnightly",14,IF(E2034="monthly",DATE(IF(MONTH(H2034)=12,YEAR(H2034)+1,YEAR(H2034)),VLOOKUP(MONTH(H2034),index!$D$2:$G$13,2,0),DAY(H2034)),
IF(E2034="quarterly",DATE(IF(MONTH(H2034)&gt;=10,YEAR(H2034)+1,YEAR(H2034)),VLOOKUP(MONTH(H2034),index!$D$2:$G$13,3,0),DAY(H2034)),
IF(E2034="halfyearly",DATE(IF(MONTH(H2034)&gt;=7,YEAR(H2034)+1,YEAR(H2034)),VLOOKUP(MONTH(H2034),index!$D$2:$G$13,4,0),DAY(H2034)),
DATE(YEAR(H2034)+1,MONTH(H2034),DAY(H2034)))))-H2034))+H2034)</f>
        <v/>
      </c>
      <c r="J2034" s="9" t="str">
        <f t="shared" si="208"/>
        <v/>
      </c>
      <c r="K2034" s="11" t="str">
        <f t="shared" si="209"/>
        <v/>
      </c>
      <c r="L2034" s="11" t="str">
        <f t="shared" si="210"/>
        <v/>
      </c>
      <c r="M2034" s="11" t="str">
        <f>IF(A2034="","",VLOOKUP(E2034,index!$A$1:$B$6,2,0)*K2034*G2034)</f>
        <v/>
      </c>
      <c r="N2034" s="11" t="str">
        <f>IF(A2034="","",-PMT(G2034*VLOOKUP(E2034,index!$A$1:$B$6,2,0),C2034,F2034,0,0))</f>
        <v/>
      </c>
      <c r="O2034" s="11" t="str">
        <f t="shared" si="211"/>
        <v/>
      </c>
      <c r="P2034" s="11" t="str">
        <f t="shared" si="206"/>
        <v/>
      </c>
    </row>
    <row r="2035" spans="1:16" x14ac:dyDescent="0.25">
      <c r="A2035" s="9" t="str">
        <f>IF(A2034="","",IF(B2034&lt;C2034,A2034,IF(A2034=MAX('entry data'!$B$8:$B$507),"",A2034+1)))</f>
        <v/>
      </c>
      <c r="B2035" s="9" t="str">
        <f t="shared" si="207"/>
        <v/>
      </c>
      <c r="C2035" s="9" t="str">
        <f>IF(ISERROR(VLOOKUP(A2035,'entry data'!B:G,6,0)),"",VLOOKUP(A2035,'entry data'!B:G,6,0))</f>
        <v/>
      </c>
      <c r="D2035" s="9" t="str">
        <f>IF(ISERROR(VLOOKUP(A2035,'entry data'!B:C,2,0)),"",VLOOKUP(A2035,'entry data'!B:C,2,0))</f>
        <v/>
      </c>
      <c r="E2035" s="9" t="str">
        <f>IF(ISERROR(VLOOKUP(A2035,'entry data'!B:E,4,0)),"",VLOOKUP(A2035,'entry data'!B:E,4,0))</f>
        <v/>
      </c>
      <c r="F2035" s="11" t="str">
        <f>IF(A2035="","",IF(ISERROR(VLOOKUP(A2035,'entry data'!B:F,5,0)),"",VLOOKUP(A2035,'entry data'!B:F,5,0)))</f>
        <v/>
      </c>
      <c r="G2035" s="12" t="str">
        <f>IF(A2035="","",IF(ISERROR(VLOOKUP(A2035,'entry data'!B:I,8,0)),"",VLOOKUP(A2035,'entry data'!B:I,7,0)))</f>
        <v/>
      </c>
      <c r="H2035" s="13" t="str">
        <f>IF(A2035="","",IF(B2035=1,VLOOKUP(A2035,'entry data'!B:D,3,0),I2034))</f>
        <v/>
      </c>
      <c r="I2035" s="14" t="str">
        <f>IF(A2035="","",IF(E2035="weekly",7,IF(E2035="fortnightly",14,IF(E2035="monthly",DATE(IF(MONTH(H2035)=12,YEAR(H2035)+1,YEAR(H2035)),VLOOKUP(MONTH(H2035),index!$D$2:$G$13,2,0),DAY(H2035)),
IF(E2035="quarterly",DATE(IF(MONTH(H2035)&gt;=10,YEAR(H2035)+1,YEAR(H2035)),VLOOKUP(MONTH(H2035),index!$D$2:$G$13,3,0),DAY(H2035)),
IF(E2035="halfyearly",DATE(IF(MONTH(H2035)&gt;=7,YEAR(H2035)+1,YEAR(H2035)),VLOOKUP(MONTH(H2035),index!$D$2:$G$13,4,0),DAY(H2035)),
DATE(YEAR(H2035)+1,MONTH(H2035),DAY(H2035)))))-H2035))+H2035)</f>
        <v/>
      </c>
      <c r="J2035" s="9" t="str">
        <f t="shared" si="208"/>
        <v/>
      </c>
      <c r="K2035" s="11" t="str">
        <f t="shared" si="209"/>
        <v/>
      </c>
      <c r="L2035" s="11" t="str">
        <f t="shared" si="210"/>
        <v/>
      </c>
      <c r="M2035" s="11" t="str">
        <f>IF(A2035="","",VLOOKUP(E2035,index!$A$1:$B$6,2,0)*K2035*G2035)</f>
        <v/>
      </c>
      <c r="N2035" s="11" t="str">
        <f>IF(A2035="","",-PMT(G2035*VLOOKUP(E2035,index!$A$1:$B$6,2,0),C2035,F2035,0,0))</f>
        <v/>
      </c>
      <c r="O2035" s="11" t="str">
        <f t="shared" si="211"/>
        <v/>
      </c>
      <c r="P2035" s="11" t="str">
        <f t="shared" si="206"/>
        <v/>
      </c>
    </row>
    <row r="2036" spans="1:16" x14ac:dyDescent="0.25">
      <c r="A2036" s="9" t="str">
        <f>IF(A2035="","",IF(B2035&lt;C2035,A2035,IF(A2035=MAX('entry data'!$B$8:$B$507),"",A2035+1)))</f>
        <v/>
      </c>
      <c r="B2036" s="9" t="str">
        <f t="shared" si="207"/>
        <v/>
      </c>
      <c r="C2036" s="9" t="str">
        <f>IF(ISERROR(VLOOKUP(A2036,'entry data'!B:G,6,0)),"",VLOOKUP(A2036,'entry data'!B:G,6,0))</f>
        <v/>
      </c>
      <c r="D2036" s="9" t="str">
        <f>IF(ISERROR(VLOOKUP(A2036,'entry data'!B:C,2,0)),"",VLOOKUP(A2036,'entry data'!B:C,2,0))</f>
        <v/>
      </c>
      <c r="E2036" s="9" t="str">
        <f>IF(ISERROR(VLOOKUP(A2036,'entry data'!B:E,4,0)),"",VLOOKUP(A2036,'entry data'!B:E,4,0))</f>
        <v/>
      </c>
      <c r="F2036" s="11" t="str">
        <f>IF(A2036="","",IF(ISERROR(VLOOKUP(A2036,'entry data'!B:F,5,0)),"",VLOOKUP(A2036,'entry data'!B:F,5,0)))</f>
        <v/>
      </c>
      <c r="G2036" s="12" t="str">
        <f>IF(A2036="","",IF(ISERROR(VLOOKUP(A2036,'entry data'!B:I,8,0)),"",VLOOKUP(A2036,'entry data'!B:I,7,0)))</f>
        <v/>
      </c>
      <c r="H2036" s="13" t="str">
        <f>IF(A2036="","",IF(B2036=1,VLOOKUP(A2036,'entry data'!B:D,3,0),I2035))</f>
        <v/>
      </c>
      <c r="I2036" s="14" t="str">
        <f>IF(A2036="","",IF(E2036="weekly",7,IF(E2036="fortnightly",14,IF(E2036="monthly",DATE(IF(MONTH(H2036)=12,YEAR(H2036)+1,YEAR(H2036)),VLOOKUP(MONTH(H2036),index!$D$2:$G$13,2,0),DAY(H2036)),
IF(E2036="quarterly",DATE(IF(MONTH(H2036)&gt;=10,YEAR(H2036)+1,YEAR(H2036)),VLOOKUP(MONTH(H2036),index!$D$2:$G$13,3,0),DAY(H2036)),
IF(E2036="halfyearly",DATE(IF(MONTH(H2036)&gt;=7,YEAR(H2036)+1,YEAR(H2036)),VLOOKUP(MONTH(H2036),index!$D$2:$G$13,4,0),DAY(H2036)),
DATE(YEAR(H2036)+1,MONTH(H2036),DAY(H2036)))))-H2036))+H2036)</f>
        <v/>
      </c>
      <c r="J2036" s="9" t="str">
        <f t="shared" si="208"/>
        <v/>
      </c>
      <c r="K2036" s="11" t="str">
        <f t="shared" si="209"/>
        <v/>
      </c>
      <c r="L2036" s="11" t="str">
        <f t="shared" si="210"/>
        <v/>
      </c>
      <c r="M2036" s="11" t="str">
        <f>IF(A2036="","",VLOOKUP(E2036,index!$A$1:$B$6,2,0)*K2036*G2036)</f>
        <v/>
      </c>
      <c r="N2036" s="11" t="str">
        <f>IF(A2036="","",-PMT(G2036*VLOOKUP(E2036,index!$A$1:$B$6,2,0),C2036,F2036,0,0))</f>
        <v/>
      </c>
      <c r="O2036" s="11" t="str">
        <f t="shared" si="211"/>
        <v/>
      </c>
      <c r="P2036" s="11" t="str">
        <f t="shared" si="206"/>
        <v/>
      </c>
    </row>
    <row r="2037" spans="1:16" x14ac:dyDescent="0.25">
      <c r="A2037" s="9" t="str">
        <f>IF(A2036="","",IF(B2036&lt;C2036,A2036,IF(A2036=MAX('entry data'!$B$8:$B$507),"",A2036+1)))</f>
        <v/>
      </c>
      <c r="B2037" s="9" t="str">
        <f t="shared" si="207"/>
        <v/>
      </c>
      <c r="C2037" s="9" t="str">
        <f>IF(ISERROR(VLOOKUP(A2037,'entry data'!B:G,6,0)),"",VLOOKUP(A2037,'entry data'!B:G,6,0))</f>
        <v/>
      </c>
      <c r="D2037" s="9" t="str">
        <f>IF(ISERROR(VLOOKUP(A2037,'entry data'!B:C,2,0)),"",VLOOKUP(A2037,'entry data'!B:C,2,0))</f>
        <v/>
      </c>
      <c r="E2037" s="9" t="str">
        <f>IF(ISERROR(VLOOKUP(A2037,'entry data'!B:E,4,0)),"",VLOOKUP(A2037,'entry data'!B:E,4,0))</f>
        <v/>
      </c>
      <c r="F2037" s="11" t="str">
        <f>IF(A2037="","",IF(ISERROR(VLOOKUP(A2037,'entry data'!B:F,5,0)),"",VLOOKUP(A2037,'entry data'!B:F,5,0)))</f>
        <v/>
      </c>
      <c r="G2037" s="12" t="str">
        <f>IF(A2037="","",IF(ISERROR(VLOOKUP(A2037,'entry data'!B:I,8,0)),"",VLOOKUP(A2037,'entry data'!B:I,7,0)))</f>
        <v/>
      </c>
      <c r="H2037" s="13" t="str">
        <f>IF(A2037="","",IF(B2037=1,VLOOKUP(A2037,'entry data'!B:D,3,0),I2036))</f>
        <v/>
      </c>
      <c r="I2037" s="14" t="str">
        <f>IF(A2037="","",IF(E2037="weekly",7,IF(E2037="fortnightly",14,IF(E2037="monthly",DATE(IF(MONTH(H2037)=12,YEAR(H2037)+1,YEAR(H2037)),VLOOKUP(MONTH(H2037),index!$D$2:$G$13,2,0),DAY(H2037)),
IF(E2037="quarterly",DATE(IF(MONTH(H2037)&gt;=10,YEAR(H2037)+1,YEAR(H2037)),VLOOKUP(MONTH(H2037),index!$D$2:$G$13,3,0),DAY(H2037)),
IF(E2037="halfyearly",DATE(IF(MONTH(H2037)&gt;=7,YEAR(H2037)+1,YEAR(H2037)),VLOOKUP(MONTH(H2037),index!$D$2:$G$13,4,0),DAY(H2037)),
DATE(YEAR(H2037)+1,MONTH(H2037),DAY(H2037)))))-H2037))+H2037)</f>
        <v/>
      </c>
      <c r="J2037" s="9" t="str">
        <f t="shared" si="208"/>
        <v/>
      </c>
      <c r="K2037" s="11" t="str">
        <f t="shared" si="209"/>
        <v/>
      </c>
      <c r="L2037" s="11" t="str">
        <f t="shared" si="210"/>
        <v/>
      </c>
      <c r="M2037" s="11" t="str">
        <f>IF(A2037="","",VLOOKUP(E2037,index!$A$1:$B$6,2,0)*K2037*G2037)</f>
        <v/>
      </c>
      <c r="N2037" s="11" t="str">
        <f>IF(A2037="","",-PMT(G2037*VLOOKUP(E2037,index!$A$1:$B$6,2,0),C2037,F2037,0,0))</f>
        <v/>
      </c>
      <c r="O2037" s="11" t="str">
        <f t="shared" si="211"/>
        <v/>
      </c>
      <c r="P2037" s="11" t="str">
        <f t="shared" si="206"/>
        <v/>
      </c>
    </row>
    <row r="2038" spans="1:16" x14ac:dyDescent="0.25">
      <c r="A2038" s="9" t="str">
        <f>IF(A2037="","",IF(B2037&lt;C2037,A2037,IF(A2037=MAX('entry data'!$B$8:$B$507),"",A2037+1)))</f>
        <v/>
      </c>
      <c r="B2038" s="9" t="str">
        <f t="shared" si="207"/>
        <v/>
      </c>
      <c r="C2038" s="9" t="str">
        <f>IF(ISERROR(VLOOKUP(A2038,'entry data'!B:G,6,0)),"",VLOOKUP(A2038,'entry data'!B:G,6,0))</f>
        <v/>
      </c>
      <c r="D2038" s="9" t="str">
        <f>IF(ISERROR(VLOOKUP(A2038,'entry data'!B:C,2,0)),"",VLOOKUP(A2038,'entry data'!B:C,2,0))</f>
        <v/>
      </c>
      <c r="E2038" s="9" t="str">
        <f>IF(ISERROR(VLOOKUP(A2038,'entry data'!B:E,4,0)),"",VLOOKUP(A2038,'entry data'!B:E,4,0))</f>
        <v/>
      </c>
      <c r="F2038" s="11" t="str">
        <f>IF(A2038="","",IF(ISERROR(VLOOKUP(A2038,'entry data'!B:F,5,0)),"",VLOOKUP(A2038,'entry data'!B:F,5,0)))</f>
        <v/>
      </c>
      <c r="G2038" s="12" t="str">
        <f>IF(A2038="","",IF(ISERROR(VLOOKUP(A2038,'entry data'!B:I,8,0)),"",VLOOKUP(A2038,'entry data'!B:I,7,0)))</f>
        <v/>
      </c>
      <c r="H2038" s="13" t="str">
        <f>IF(A2038="","",IF(B2038=1,VLOOKUP(A2038,'entry data'!B:D,3,0),I2037))</f>
        <v/>
      </c>
      <c r="I2038" s="14" t="str">
        <f>IF(A2038="","",IF(E2038="weekly",7,IF(E2038="fortnightly",14,IF(E2038="monthly",DATE(IF(MONTH(H2038)=12,YEAR(H2038)+1,YEAR(H2038)),VLOOKUP(MONTH(H2038),index!$D$2:$G$13,2,0),DAY(H2038)),
IF(E2038="quarterly",DATE(IF(MONTH(H2038)&gt;=10,YEAR(H2038)+1,YEAR(H2038)),VLOOKUP(MONTH(H2038),index!$D$2:$G$13,3,0),DAY(H2038)),
IF(E2038="halfyearly",DATE(IF(MONTH(H2038)&gt;=7,YEAR(H2038)+1,YEAR(H2038)),VLOOKUP(MONTH(H2038),index!$D$2:$G$13,4,0),DAY(H2038)),
DATE(YEAR(H2038)+1,MONTH(H2038),DAY(H2038)))))-H2038))+H2038)</f>
        <v/>
      </c>
      <c r="J2038" s="9" t="str">
        <f t="shared" si="208"/>
        <v/>
      </c>
      <c r="K2038" s="11" t="str">
        <f t="shared" si="209"/>
        <v/>
      </c>
      <c r="L2038" s="11" t="str">
        <f t="shared" si="210"/>
        <v/>
      </c>
      <c r="M2038" s="11" t="str">
        <f>IF(A2038="","",VLOOKUP(E2038,index!$A$1:$B$6,2,0)*K2038*G2038)</f>
        <v/>
      </c>
      <c r="N2038" s="11" t="str">
        <f>IF(A2038="","",-PMT(G2038*VLOOKUP(E2038,index!$A$1:$B$6,2,0),C2038,F2038,0,0))</f>
        <v/>
      </c>
      <c r="O2038" s="11" t="str">
        <f t="shared" si="211"/>
        <v/>
      </c>
      <c r="P2038" s="11" t="str">
        <f t="shared" si="206"/>
        <v/>
      </c>
    </row>
    <row r="2039" spans="1:16" x14ac:dyDescent="0.25">
      <c r="A2039" s="9" t="str">
        <f>IF(A2038="","",IF(B2038&lt;C2038,A2038,IF(A2038=MAX('entry data'!$B$8:$B$507),"",A2038+1)))</f>
        <v/>
      </c>
      <c r="B2039" s="9" t="str">
        <f t="shared" si="207"/>
        <v/>
      </c>
      <c r="C2039" s="9" t="str">
        <f>IF(ISERROR(VLOOKUP(A2039,'entry data'!B:G,6,0)),"",VLOOKUP(A2039,'entry data'!B:G,6,0))</f>
        <v/>
      </c>
      <c r="D2039" s="9" t="str">
        <f>IF(ISERROR(VLOOKUP(A2039,'entry data'!B:C,2,0)),"",VLOOKUP(A2039,'entry data'!B:C,2,0))</f>
        <v/>
      </c>
      <c r="E2039" s="9" t="str">
        <f>IF(ISERROR(VLOOKUP(A2039,'entry data'!B:E,4,0)),"",VLOOKUP(A2039,'entry data'!B:E,4,0))</f>
        <v/>
      </c>
      <c r="F2039" s="11" t="str">
        <f>IF(A2039="","",IF(ISERROR(VLOOKUP(A2039,'entry data'!B:F,5,0)),"",VLOOKUP(A2039,'entry data'!B:F,5,0)))</f>
        <v/>
      </c>
      <c r="G2039" s="12" t="str">
        <f>IF(A2039="","",IF(ISERROR(VLOOKUP(A2039,'entry data'!B:I,8,0)),"",VLOOKUP(A2039,'entry data'!B:I,7,0)))</f>
        <v/>
      </c>
      <c r="H2039" s="13" t="str">
        <f>IF(A2039="","",IF(B2039=1,VLOOKUP(A2039,'entry data'!B:D,3,0),I2038))</f>
        <v/>
      </c>
      <c r="I2039" s="14" t="str">
        <f>IF(A2039="","",IF(E2039="weekly",7,IF(E2039="fortnightly",14,IF(E2039="monthly",DATE(IF(MONTH(H2039)=12,YEAR(H2039)+1,YEAR(H2039)),VLOOKUP(MONTH(H2039),index!$D$2:$G$13,2,0),DAY(H2039)),
IF(E2039="quarterly",DATE(IF(MONTH(H2039)&gt;=10,YEAR(H2039)+1,YEAR(H2039)),VLOOKUP(MONTH(H2039),index!$D$2:$G$13,3,0),DAY(H2039)),
IF(E2039="halfyearly",DATE(IF(MONTH(H2039)&gt;=7,YEAR(H2039)+1,YEAR(H2039)),VLOOKUP(MONTH(H2039),index!$D$2:$G$13,4,0),DAY(H2039)),
DATE(YEAR(H2039)+1,MONTH(H2039),DAY(H2039)))))-H2039))+H2039)</f>
        <v/>
      </c>
      <c r="J2039" s="9" t="str">
        <f t="shared" si="208"/>
        <v/>
      </c>
      <c r="K2039" s="11" t="str">
        <f t="shared" si="209"/>
        <v/>
      </c>
      <c r="L2039" s="11" t="str">
        <f t="shared" si="210"/>
        <v/>
      </c>
      <c r="M2039" s="11" t="str">
        <f>IF(A2039="","",VLOOKUP(E2039,index!$A$1:$B$6,2,0)*K2039*G2039)</f>
        <v/>
      </c>
      <c r="N2039" s="11" t="str">
        <f>IF(A2039="","",-PMT(G2039*VLOOKUP(E2039,index!$A$1:$B$6,2,0),C2039,F2039,0,0))</f>
        <v/>
      </c>
      <c r="O2039" s="11" t="str">
        <f t="shared" si="211"/>
        <v/>
      </c>
      <c r="P2039" s="11" t="str">
        <f t="shared" si="206"/>
        <v/>
      </c>
    </row>
    <row r="2040" spans="1:16" x14ac:dyDescent="0.25">
      <c r="A2040" s="9" t="str">
        <f>IF(A2039="","",IF(B2039&lt;C2039,A2039,IF(A2039=MAX('entry data'!$B$8:$B$507),"",A2039+1)))</f>
        <v/>
      </c>
      <c r="B2040" s="9" t="str">
        <f t="shared" si="207"/>
        <v/>
      </c>
      <c r="C2040" s="9" t="str">
        <f>IF(ISERROR(VLOOKUP(A2040,'entry data'!B:G,6,0)),"",VLOOKUP(A2040,'entry data'!B:G,6,0))</f>
        <v/>
      </c>
      <c r="D2040" s="9" t="str">
        <f>IF(ISERROR(VLOOKUP(A2040,'entry data'!B:C,2,0)),"",VLOOKUP(A2040,'entry data'!B:C,2,0))</f>
        <v/>
      </c>
      <c r="E2040" s="9" t="str">
        <f>IF(ISERROR(VLOOKUP(A2040,'entry data'!B:E,4,0)),"",VLOOKUP(A2040,'entry data'!B:E,4,0))</f>
        <v/>
      </c>
      <c r="F2040" s="11" t="str">
        <f>IF(A2040="","",IF(ISERROR(VLOOKUP(A2040,'entry data'!B:F,5,0)),"",VLOOKUP(A2040,'entry data'!B:F,5,0)))</f>
        <v/>
      </c>
      <c r="G2040" s="12" t="str">
        <f>IF(A2040="","",IF(ISERROR(VLOOKUP(A2040,'entry data'!B:I,8,0)),"",VLOOKUP(A2040,'entry data'!B:I,7,0)))</f>
        <v/>
      </c>
      <c r="H2040" s="13" t="str">
        <f>IF(A2040="","",IF(B2040=1,VLOOKUP(A2040,'entry data'!B:D,3,0),I2039))</f>
        <v/>
      </c>
      <c r="I2040" s="14" t="str">
        <f>IF(A2040="","",IF(E2040="weekly",7,IF(E2040="fortnightly",14,IF(E2040="monthly",DATE(IF(MONTH(H2040)=12,YEAR(H2040)+1,YEAR(H2040)),VLOOKUP(MONTH(H2040),index!$D$2:$G$13,2,0),DAY(H2040)),
IF(E2040="quarterly",DATE(IF(MONTH(H2040)&gt;=10,YEAR(H2040)+1,YEAR(H2040)),VLOOKUP(MONTH(H2040),index!$D$2:$G$13,3,0),DAY(H2040)),
IF(E2040="halfyearly",DATE(IF(MONTH(H2040)&gt;=7,YEAR(H2040)+1,YEAR(H2040)),VLOOKUP(MONTH(H2040),index!$D$2:$G$13,4,0),DAY(H2040)),
DATE(YEAR(H2040)+1,MONTH(H2040),DAY(H2040)))))-H2040))+H2040)</f>
        <v/>
      </c>
      <c r="J2040" s="9" t="str">
        <f t="shared" si="208"/>
        <v/>
      </c>
      <c r="K2040" s="11" t="str">
        <f t="shared" si="209"/>
        <v/>
      </c>
      <c r="L2040" s="11" t="str">
        <f t="shared" si="210"/>
        <v/>
      </c>
      <c r="M2040" s="11" t="str">
        <f>IF(A2040="","",VLOOKUP(E2040,index!$A$1:$B$6,2,0)*K2040*G2040)</f>
        <v/>
      </c>
      <c r="N2040" s="11" t="str">
        <f>IF(A2040="","",-PMT(G2040*VLOOKUP(E2040,index!$A$1:$B$6,2,0),C2040,F2040,0,0))</f>
        <v/>
      </c>
      <c r="O2040" s="11" t="str">
        <f t="shared" si="211"/>
        <v/>
      </c>
      <c r="P2040" s="11" t="str">
        <f t="shared" si="206"/>
        <v/>
      </c>
    </row>
    <row r="2041" spans="1:16" x14ac:dyDescent="0.25">
      <c r="A2041" s="9" t="str">
        <f>IF(A2040="","",IF(B2040&lt;C2040,A2040,IF(A2040=MAX('entry data'!$B$8:$B$507),"",A2040+1)))</f>
        <v/>
      </c>
      <c r="B2041" s="9" t="str">
        <f t="shared" si="207"/>
        <v/>
      </c>
      <c r="C2041" s="9" t="str">
        <f>IF(ISERROR(VLOOKUP(A2041,'entry data'!B:G,6,0)),"",VLOOKUP(A2041,'entry data'!B:G,6,0))</f>
        <v/>
      </c>
      <c r="D2041" s="9" t="str">
        <f>IF(ISERROR(VLOOKUP(A2041,'entry data'!B:C,2,0)),"",VLOOKUP(A2041,'entry data'!B:C,2,0))</f>
        <v/>
      </c>
      <c r="E2041" s="9" t="str">
        <f>IF(ISERROR(VLOOKUP(A2041,'entry data'!B:E,4,0)),"",VLOOKUP(A2041,'entry data'!B:E,4,0))</f>
        <v/>
      </c>
      <c r="F2041" s="11" t="str">
        <f>IF(A2041="","",IF(ISERROR(VLOOKUP(A2041,'entry data'!B:F,5,0)),"",VLOOKUP(A2041,'entry data'!B:F,5,0)))</f>
        <v/>
      </c>
      <c r="G2041" s="12" t="str">
        <f>IF(A2041="","",IF(ISERROR(VLOOKUP(A2041,'entry data'!B:I,8,0)),"",VLOOKUP(A2041,'entry data'!B:I,7,0)))</f>
        <v/>
      </c>
      <c r="H2041" s="13" t="str">
        <f>IF(A2041="","",IF(B2041=1,VLOOKUP(A2041,'entry data'!B:D,3,0),I2040))</f>
        <v/>
      </c>
      <c r="I2041" s="14" t="str">
        <f>IF(A2041="","",IF(E2041="weekly",7,IF(E2041="fortnightly",14,IF(E2041="monthly",DATE(IF(MONTH(H2041)=12,YEAR(H2041)+1,YEAR(H2041)),VLOOKUP(MONTH(H2041),index!$D$2:$G$13,2,0),DAY(H2041)),
IF(E2041="quarterly",DATE(IF(MONTH(H2041)&gt;=10,YEAR(H2041)+1,YEAR(H2041)),VLOOKUP(MONTH(H2041),index!$D$2:$G$13,3,0),DAY(H2041)),
IF(E2041="halfyearly",DATE(IF(MONTH(H2041)&gt;=7,YEAR(H2041)+1,YEAR(H2041)),VLOOKUP(MONTH(H2041),index!$D$2:$G$13,4,0),DAY(H2041)),
DATE(YEAR(H2041)+1,MONTH(H2041),DAY(H2041)))))-H2041))+H2041)</f>
        <v/>
      </c>
      <c r="J2041" s="9" t="str">
        <f t="shared" si="208"/>
        <v/>
      </c>
      <c r="K2041" s="11" t="str">
        <f t="shared" si="209"/>
        <v/>
      </c>
      <c r="L2041" s="11" t="str">
        <f t="shared" si="210"/>
        <v/>
      </c>
      <c r="M2041" s="11" t="str">
        <f>IF(A2041="","",VLOOKUP(E2041,index!$A$1:$B$6,2,0)*K2041*G2041)</f>
        <v/>
      </c>
      <c r="N2041" s="11" t="str">
        <f>IF(A2041="","",-PMT(G2041*VLOOKUP(E2041,index!$A$1:$B$6,2,0),C2041,F2041,0,0))</f>
        <v/>
      </c>
      <c r="O2041" s="11" t="str">
        <f t="shared" si="211"/>
        <v/>
      </c>
      <c r="P2041" s="11" t="str">
        <f t="shared" si="206"/>
        <v/>
      </c>
    </row>
    <row r="2042" spans="1:16" x14ac:dyDescent="0.25">
      <c r="A2042" s="9" t="str">
        <f>IF(A2041="","",IF(B2041&lt;C2041,A2041,IF(A2041=MAX('entry data'!$B$8:$B$507),"",A2041+1)))</f>
        <v/>
      </c>
      <c r="B2042" s="9" t="str">
        <f t="shared" si="207"/>
        <v/>
      </c>
      <c r="C2042" s="9" t="str">
        <f>IF(ISERROR(VLOOKUP(A2042,'entry data'!B:G,6,0)),"",VLOOKUP(A2042,'entry data'!B:G,6,0))</f>
        <v/>
      </c>
      <c r="D2042" s="9" t="str">
        <f>IF(ISERROR(VLOOKUP(A2042,'entry data'!B:C,2,0)),"",VLOOKUP(A2042,'entry data'!B:C,2,0))</f>
        <v/>
      </c>
      <c r="E2042" s="9" t="str">
        <f>IF(ISERROR(VLOOKUP(A2042,'entry data'!B:E,4,0)),"",VLOOKUP(A2042,'entry data'!B:E,4,0))</f>
        <v/>
      </c>
      <c r="F2042" s="11" t="str">
        <f>IF(A2042="","",IF(ISERROR(VLOOKUP(A2042,'entry data'!B:F,5,0)),"",VLOOKUP(A2042,'entry data'!B:F,5,0)))</f>
        <v/>
      </c>
      <c r="G2042" s="12" t="str">
        <f>IF(A2042="","",IF(ISERROR(VLOOKUP(A2042,'entry data'!B:I,8,0)),"",VLOOKUP(A2042,'entry data'!B:I,7,0)))</f>
        <v/>
      </c>
      <c r="H2042" s="13" t="str">
        <f>IF(A2042="","",IF(B2042=1,VLOOKUP(A2042,'entry data'!B:D,3,0),I2041))</f>
        <v/>
      </c>
      <c r="I2042" s="14" t="str">
        <f>IF(A2042="","",IF(E2042="weekly",7,IF(E2042="fortnightly",14,IF(E2042="monthly",DATE(IF(MONTH(H2042)=12,YEAR(H2042)+1,YEAR(H2042)),VLOOKUP(MONTH(H2042),index!$D$2:$G$13,2,0),DAY(H2042)),
IF(E2042="quarterly",DATE(IF(MONTH(H2042)&gt;=10,YEAR(H2042)+1,YEAR(H2042)),VLOOKUP(MONTH(H2042),index!$D$2:$G$13,3,0),DAY(H2042)),
IF(E2042="halfyearly",DATE(IF(MONTH(H2042)&gt;=7,YEAR(H2042)+1,YEAR(H2042)),VLOOKUP(MONTH(H2042),index!$D$2:$G$13,4,0),DAY(H2042)),
DATE(YEAR(H2042)+1,MONTH(H2042),DAY(H2042)))))-H2042))+H2042)</f>
        <v/>
      </c>
      <c r="J2042" s="9" t="str">
        <f t="shared" si="208"/>
        <v/>
      </c>
      <c r="K2042" s="11" t="str">
        <f t="shared" si="209"/>
        <v/>
      </c>
      <c r="L2042" s="11" t="str">
        <f t="shared" si="210"/>
        <v/>
      </c>
      <c r="M2042" s="11" t="str">
        <f>IF(A2042="","",VLOOKUP(E2042,index!$A$1:$B$6,2,0)*K2042*G2042)</f>
        <v/>
      </c>
      <c r="N2042" s="11" t="str">
        <f>IF(A2042="","",-PMT(G2042*VLOOKUP(E2042,index!$A$1:$B$6,2,0),C2042,F2042,0,0))</f>
        <v/>
      </c>
      <c r="O2042" s="11" t="str">
        <f t="shared" si="211"/>
        <v/>
      </c>
      <c r="P2042" s="11" t="str">
        <f t="shared" si="206"/>
        <v/>
      </c>
    </row>
    <row r="2043" spans="1:16" x14ac:dyDescent="0.25">
      <c r="A2043" s="9" t="str">
        <f>IF(A2042="","",IF(B2042&lt;C2042,A2042,IF(A2042=MAX('entry data'!$B$8:$B$507),"",A2042+1)))</f>
        <v/>
      </c>
      <c r="B2043" s="9" t="str">
        <f t="shared" si="207"/>
        <v/>
      </c>
      <c r="C2043" s="9" t="str">
        <f>IF(ISERROR(VLOOKUP(A2043,'entry data'!B:G,6,0)),"",VLOOKUP(A2043,'entry data'!B:G,6,0))</f>
        <v/>
      </c>
      <c r="D2043" s="9" t="str">
        <f>IF(ISERROR(VLOOKUP(A2043,'entry data'!B:C,2,0)),"",VLOOKUP(A2043,'entry data'!B:C,2,0))</f>
        <v/>
      </c>
      <c r="E2043" s="9" t="str">
        <f>IF(ISERROR(VLOOKUP(A2043,'entry data'!B:E,4,0)),"",VLOOKUP(A2043,'entry data'!B:E,4,0))</f>
        <v/>
      </c>
      <c r="F2043" s="11" t="str">
        <f>IF(A2043="","",IF(ISERROR(VLOOKUP(A2043,'entry data'!B:F,5,0)),"",VLOOKUP(A2043,'entry data'!B:F,5,0)))</f>
        <v/>
      </c>
      <c r="G2043" s="12" t="str">
        <f>IF(A2043="","",IF(ISERROR(VLOOKUP(A2043,'entry data'!B:I,8,0)),"",VLOOKUP(A2043,'entry data'!B:I,7,0)))</f>
        <v/>
      </c>
      <c r="H2043" s="13" t="str">
        <f>IF(A2043="","",IF(B2043=1,VLOOKUP(A2043,'entry data'!B:D,3,0),I2042))</f>
        <v/>
      </c>
      <c r="I2043" s="14" t="str">
        <f>IF(A2043="","",IF(E2043="weekly",7,IF(E2043="fortnightly",14,IF(E2043="monthly",DATE(IF(MONTH(H2043)=12,YEAR(H2043)+1,YEAR(H2043)),VLOOKUP(MONTH(H2043),index!$D$2:$G$13,2,0),DAY(H2043)),
IF(E2043="quarterly",DATE(IF(MONTH(H2043)&gt;=10,YEAR(H2043)+1,YEAR(H2043)),VLOOKUP(MONTH(H2043),index!$D$2:$G$13,3,0),DAY(H2043)),
IF(E2043="halfyearly",DATE(IF(MONTH(H2043)&gt;=7,YEAR(H2043)+1,YEAR(H2043)),VLOOKUP(MONTH(H2043),index!$D$2:$G$13,4,0),DAY(H2043)),
DATE(YEAR(H2043)+1,MONTH(H2043),DAY(H2043)))))-H2043))+H2043)</f>
        <v/>
      </c>
      <c r="J2043" s="9" t="str">
        <f t="shared" si="208"/>
        <v/>
      </c>
      <c r="K2043" s="11" t="str">
        <f t="shared" si="209"/>
        <v/>
      </c>
      <c r="L2043" s="11" t="str">
        <f t="shared" si="210"/>
        <v/>
      </c>
      <c r="M2043" s="11" t="str">
        <f>IF(A2043="","",VLOOKUP(E2043,index!$A$1:$B$6,2,0)*K2043*G2043)</f>
        <v/>
      </c>
      <c r="N2043" s="11" t="str">
        <f>IF(A2043="","",-PMT(G2043*VLOOKUP(E2043,index!$A$1:$B$6,2,0),C2043,F2043,0,0))</f>
        <v/>
      </c>
      <c r="O2043" s="11" t="str">
        <f t="shared" si="211"/>
        <v/>
      </c>
      <c r="P2043" s="11" t="str">
        <f t="shared" si="206"/>
        <v/>
      </c>
    </row>
    <row r="2044" spans="1:16" x14ac:dyDescent="0.25">
      <c r="A2044" s="9" t="str">
        <f>IF(A2043="","",IF(B2043&lt;C2043,A2043,IF(A2043=MAX('entry data'!$B$8:$B$507),"",A2043+1)))</f>
        <v/>
      </c>
      <c r="B2044" s="9" t="str">
        <f t="shared" si="207"/>
        <v/>
      </c>
      <c r="C2044" s="9" t="str">
        <f>IF(ISERROR(VLOOKUP(A2044,'entry data'!B:G,6,0)),"",VLOOKUP(A2044,'entry data'!B:G,6,0))</f>
        <v/>
      </c>
      <c r="D2044" s="9" t="str">
        <f>IF(ISERROR(VLOOKUP(A2044,'entry data'!B:C,2,0)),"",VLOOKUP(A2044,'entry data'!B:C,2,0))</f>
        <v/>
      </c>
      <c r="E2044" s="9" t="str">
        <f>IF(ISERROR(VLOOKUP(A2044,'entry data'!B:E,4,0)),"",VLOOKUP(A2044,'entry data'!B:E,4,0))</f>
        <v/>
      </c>
      <c r="F2044" s="11" t="str">
        <f>IF(A2044="","",IF(ISERROR(VLOOKUP(A2044,'entry data'!B:F,5,0)),"",VLOOKUP(A2044,'entry data'!B:F,5,0)))</f>
        <v/>
      </c>
      <c r="G2044" s="12" t="str">
        <f>IF(A2044="","",IF(ISERROR(VLOOKUP(A2044,'entry data'!B:I,8,0)),"",VLOOKUP(A2044,'entry data'!B:I,7,0)))</f>
        <v/>
      </c>
      <c r="H2044" s="13" t="str">
        <f>IF(A2044="","",IF(B2044=1,VLOOKUP(A2044,'entry data'!B:D,3,0),I2043))</f>
        <v/>
      </c>
      <c r="I2044" s="14" t="str">
        <f>IF(A2044="","",IF(E2044="weekly",7,IF(E2044="fortnightly",14,IF(E2044="monthly",DATE(IF(MONTH(H2044)=12,YEAR(H2044)+1,YEAR(H2044)),VLOOKUP(MONTH(H2044),index!$D$2:$G$13,2,0),DAY(H2044)),
IF(E2044="quarterly",DATE(IF(MONTH(H2044)&gt;=10,YEAR(H2044)+1,YEAR(H2044)),VLOOKUP(MONTH(H2044),index!$D$2:$G$13,3,0),DAY(H2044)),
IF(E2044="halfyearly",DATE(IF(MONTH(H2044)&gt;=7,YEAR(H2044)+1,YEAR(H2044)),VLOOKUP(MONTH(H2044),index!$D$2:$G$13,4,0),DAY(H2044)),
DATE(YEAR(H2044)+1,MONTH(H2044),DAY(H2044)))))-H2044))+H2044)</f>
        <v/>
      </c>
      <c r="J2044" s="9" t="str">
        <f t="shared" si="208"/>
        <v/>
      </c>
      <c r="K2044" s="11" t="str">
        <f t="shared" si="209"/>
        <v/>
      </c>
      <c r="L2044" s="11" t="str">
        <f t="shared" si="210"/>
        <v/>
      </c>
      <c r="M2044" s="11" t="str">
        <f>IF(A2044="","",VLOOKUP(E2044,index!$A$1:$B$6,2,0)*K2044*G2044)</f>
        <v/>
      </c>
      <c r="N2044" s="11" t="str">
        <f>IF(A2044="","",-PMT(G2044*VLOOKUP(E2044,index!$A$1:$B$6,2,0),C2044,F2044,0,0))</f>
        <v/>
      </c>
      <c r="O2044" s="11" t="str">
        <f t="shared" si="211"/>
        <v/>
      </c>
      <c r="P2044" s="11" t="str">
        <f t="shared" si="206"/>
        <v/>
      </c>
    </row>
    <row r="2045" spans="1:16" x14ac:dyDescent="0.25">
      <c r="A2045" s="9" t="str">
        <f>IF(A2044="","",IF(B2044&lt;C2044,A2044,IF(A2044=MAX('entry data'!$B$8:$B$507),"",A2044+1)))</f>
        <v/>
      </c>
      <c r="B2045" s="9" t="str">
        <f t="shared" si="207"/>
        <v/>
      </c>
      <c r="C2045" s="9" t="str">
        <f>IF(ISERROR(VLOOKUP(A2045,'entry data'!B:G,6,0)),"",VLOOKUP(A2045,'entry data'!B:G,6,0))</f>
        <v/>
      </c>
      <c r="D2045" s="9" t="str">
        <f>IF(ISERROR(VLOOKUP(A2045,'entry data'!B:C,2,0)),"",VLOOKUP(A2045,'entry data'!B:C,2,0))</f>
        <v/>
      </c>
      <c r="E2045" s="9" t="str">
        <f>IF(ISERROR(VLOOKUP(A2045,'entry data'!B:E,4,0)),"",VLOOKUP(A2045,'entry data'!B:E,4,0))</f>
        <v/>
      </c>
      <c r="F2045" s="11" t="str">
        <f>IF(A2045="","",IF(ISERROR(VLOOKUP(A2045,'entry data'!B:F,5,0)),"",VLOOKUP(A2045,'entry data'!B:F,5,0)))</f>
        <v/>
      </c>
      <c r="G2045" s="12" t="str">
        <f>IF(A2045="","",IF(ISERROR(VLOOKUP(A2045,'entry data'!B:I,8,0)),"",VLOOKUP(A2045,'entry data'!B:I,7,0)))</f>
        <v/>
      </c>
      <c r="H2045" s="13" t="str">
        <f>IF(A2045="","",IF(B2045=1,VLOOKUP(A2045,'entry data'!B:D,3,0),I2044))</f>
        <v/>
      </c>
      <c r="I2045" s="14" t="str">
        <f>IF(A2045="","",IF(E2045="weekly",7,IF(E2045="fortnightly",14,IF(E2045="monthly",DATE(IF(MONTH(H2045)=12,YEAR(H2045)+1,YEAR(H2045)),VLOOKUP(MONTH(H2045),index!$D$2:$G$13,2,0),DAY(H2045)),
IF(E2045="quarterly",DATE(IF(MONTH(H2045)&gt;=10,YEAR(H2045)+1,YEAR(H2045)),VLOOKUP(MONTH(H2045),index!$D$2:$G$13,3,0),DAY(H2045)),
IF(E2045="halfyearly",DATE(IF(MONTH(H2045)&gt;=7,YEAR(H2045)+1,YEAR(H2045)),VLOOKUP(MONTH(H2045),index!$D$2:$G$13,4,0),DAY(H2045)),
DATE(YEAR(H2045)+1,MONTH(H2045),DAY(H2045)))))-H2045))+H2045)</f>
        <v/>
      </c>
      <c r="J2045" s="9" t="str">
        <f t="shared" si="208"/>
        <v/>
      </c>
      <c r="K2045" s="11" t="str">
        <f t="shared" si="209"/>
        <v/>
      </c>
      <c r="L2045" s="11" t="str">
        <f t="shared" si="210"/>
        <v/>
      </c>
      <c r="M2045" s="11" t="str">
        <f>IF(A2045="","",VLOOKUP(E2045,index!$A$1:$B$6,2,0)*K2045*G2045)</f>
        <v/>
      </c>
      <c r="N2045" s="11" t="str">
        <f>IF(A2045="","",-PMT(G2045*VLOOKUP(E2045,index!$A$1:$B$6,2,0),C2045,F2045,0,0))</f>
        <v/>
      </c>
      <c r="O2045" s="11" t="str">
        <f t="shared" si="211"/>
        <v/>
      </c>
      <c r="P2045" s="11" t="str">
        <f t="shared" si="206"/>
        <v/>
      </c>
    </row>
    <row r="2046" spans="1:16" x14ac:dyDescent="0.25">
      <c r="A2046" s="9" t="str">
        <f>IF(A2045="","",IF(B2045&lt;C2045,A2045,IF(A2045=MAX('entry data'!$B$8:$B$507),"",A2045+1)))</f>
        <v/>
      </c>
      <c r="B2046" s="9" t="str">
        <f t="shared" si="207"/>
        <v/>
      </c>
      <c r="C2046" s="9" t="str">
        <f>IF(ISERROR(VLOOKUP(A2046,'entry data'!B:G,6,0)),"",VLOOKUP(A2046,'entry data'!B:G,6,0))</f>
        <v/>
      </c>
      <c r="D2046" s="9" t="str">
        <f>IF(ISERROR(VLOOKUP(A2046,'entry data'!B:C,2,0)),"",VLOOKUP(A2046,'entry data'!B:C,2,0))</f>
        <v/>
      </c>
      <c r="E2046" s="9" t="str">
        <f>IF(ISERROR(VLOOKUP(A2046,'entry data'!B:E,4,0)),"",VLOOKUP(A2046,'entry data'!B:E,4,0))</f>
        <v/>
      </c>
      <c r="F2046" s="11" t="str">
        <f>IF(A2046="","",IF(ISERROR(VLOOKUP(A2046,'entry data'!B:F,5,0)),"",VLOOKUP(A2046,'entry data'!B:F,5,0)))</f>
        <v/>
      </c>
      <c r="G2046" s="12" t="str">
        <f>IF(A2046="","",IF(ISERROR(VLOOKUP(A2046,'entry data'!B:I,8,0)),"",VLOOKUP(A2046,'entry data'!B:I,7,0)))</f>
        <v/>
      </c>
      <c r="H2046" s="13" t="str">
        <f>IF(A2046="","",IF(B2046=1,VLOOKUP(A2046,'entry data'!B:D,3,0),I2045))</f>
        <v/>
      </c>
      <c r="I2046" s="14" t="str">
        <f>IF(A2046="","",IF(E2046="weekly",7,IF(E2046="fortnightly",14,IF(E2046="monthly",DATE(IF(MONTH(H2046)=12,YEAR(H2046)+1,YEAR(H2046)),VLOOKUP(MONTH(H2046),index!$D$2:$G$13,2,0),DAY(H2046)),
IF(E2046="quarterly",DATE(IF(MONTH(H2046)&gt;=10,YEAR(H2046)+1,YEAR(H2046)),VLOOKUP(MONTH(H2046),index!$D$2:$G$13,3,0),DAY(H2046)),
IF(E2046="halfyearly",DATE(IF(MONTH(H2046)&gt;=7,YEAR(H2046)+1,YEAR(H2046)),VLOOKUP(MONTH(H2046),index!$D$2:$G$13,4,0),DAY(H2046)),
DATE(YEAR(H2046)+1,MONTH(H2046),DAY(H2046)))))-H2046))+H2046)</f>
        <v/>
      </c>
      <c r="J2046" s="9" t="str">
        <f t="shared" si="208"/>
        <v/>
      </c>
      <c r="K2046" s="11" t="str">
        <f t="shared" si="209"/>
        <v/>
      </c>
      <c r="L2046" s="11" t="str">
        <f t="shared" si="210"/>
        <v/>
      </c>
      <c r="M2046" s="11" t="str">
        <f>IF(A2046="","",VLOOKUP(E2046,index!$A$1:$B$6,2,0)*K2046*G2046)</f>
        <v/>
      </c>
      <c r="N2046" s="11" t="str">
        <f>IF(A2046="","",-PMT(G2046*VLOOKUP(E2046,index!$A$1:$B$6,2,0),C2046,F2046,0,0))</f>
        <v/>
      </c>
      <c r="O2046" s="11" t="str">
        <f t="shared" si="211"/>
        <v/>
      </c>
      <c r="P2046" s="11" t="str">
        <f t="shared" si="206"/>
        <v/>
      </c>
    </row>
    <row r="2047" spans="1:16" x14ac:dyDescent="0.25">
      <c r="A2047" s="9" t="str">
        <f>IF(A2046="","",IF(B2046&lt;C2046,A2046,IF(A2046=MAX('entry data'!$B$8:$B$507),"",A2046+1)))</f>
        <v/>
      </c>
      <c r="B2047" s="9" t="str">
        <f t="shared" si="207"/>
        <v/>
      </c>
      <c r="C2047" s="9" t="str">
        <f>IF(ISERROR(VLOOKUP(A2047,'entry data'!B:G,6,0)),"",VLOOKUP(A2047,'entry data'!B:G,6,0))</f>
        <v/>
      </c>
      <c r="D2047" s="9" t="str">
        <f>IF(ISERROR(VLOOKUP(A2047,'entry data'!B:C,2,0)),"",VLOOKUP(A2047,'entry data'!B:C,2,0))</f>
        <v/>
      </c>
      <c r="E2047" s="9" t="str">
        <f>IF(ISERROR(VLOOKUP(A2047,'entry data'!B:E,4,0)),"",VLOOKUP(A2047,'entry data'!B:E,4,0))</f>
        <v/>
      </c>
      <c r="F2047" s="11" t="str">
        <f>IF(A2047="","",IF(ISERROR(VLOOKUP(A2047,'entry data'!B:F,5,0)),"",VLOOKUP(A2047,'entry data'!B:F,5,0)))</f>
        <v/>
      </c>
      <c r="G2047" s="12" t="str">
        <f>IF(A2047="","",IF(ISERROR(VLOOKUP(A2047,'entry data'!B:I,8,0)),"",VLOOKUP(A2047,'entry data'!B:I,7,0)))</f>
        <v/>
      </c>
      <c r="H2047" s="13" t="str">
        <f>IF(A2047="","",IF(B2047=1,VLOOKUP(A2047,'entry data'!B:D,3,0),I2046))</f>
        <v/>
      </c>
      <c r="I2047" s="14" t="str">
        <f>IF(A2047="","",IF(E2047="weekly",7,IF(E2047="fortnightly",14,IF(E2047="monthly",DATE(IF(MONTH(H2047)=12,YEAR(H2047)+1,YEAR(H2047)),VLOOKUP(MONTH(H2047),index!$D$2:$G$13,2,0),DAY(H2047)),
IF(E2047="quarterly",DATE(IF(MONTH(H2047)&gt;=10,YEAR(H2047)+1,YEAR(H2047)),VLOOKUP(MONTH(H2047),index!$D$2:$G$13,3,0),DAY(H2047)),
IF(E2047="halfyearly",DATE(IF(MONTH(H2047)&gt;=7,YEAR(H2047)+1,YEAR(H2047)),VLOOKUP(MONTH(H2047),index!$D$2:$G$13,4,0),DAY(H2047)),
DATE(YEAR(H2047)+1,MONTH(H2047),DAY(H2047)))))-H2047))+H2047)</f>
        <v/>
      </c>
      <c r="J2047" s="9" t="str">
        <f t="shared" si="208"/>
        <v/>
      </c>
      <c r="K2047" s="11" t="str">
        <f t="shared" si="209"/>
        <v/>
      </c>
      <c r="L2047" s="11" t="str">
        <f t="shared" si="210"/>
        <v/>
      </c>
      <c r="M2047" s="11" t="str">
        <f>IF(A2047="","",VLOOKUP(E2047,index!$A$1:$B$6,2,0)*K2047*G2047)</f>
        <v/>
      </c>
      <c r="N2047" s="11" t="str">
        <f>IF(A2047="","",-PMT(G2047*VLOOKUP(E2047,index!$A$1:$B$6,2,0),C2047,F2047,0,0))</f>
        <v/>
      </c>
      <c r="O2047" s="11" t="str">
        <f t="shared" si="211"/>
        <v/>
      </c>
      <c r="P2047" s="11" t="str">
        <f t="shared" si="206"/>
        <v/>
      </c>
    </row>
    <row r="2048" spans="1:16" x14ac:dyDescent="0.25">
      <c r="A2048" s="9" t="str">
        <f>IF(A2047="","",IF(B2047&lt;C2047,A2047,IF(A2047=MAX('entry data'!$B$8:$B$507),"",A2047+1)))</f>
        <v/>
      </c>
      <c r="B2048" s="9" t="str">
        <f t="shared" si="207"/>
        <v/>
      </c>
      <c r="C2048" s="9" t="str">
        <f>IF(ISERROR(VLOOKUP(A2048,'entry data'!B:G,6,0)),"",VLOOKUP(A2048,'entry data'!B:G,6,0))</f>
        <v/>
      </c>
      <c r="D2048" s="9" t="str">
        <f>IF(ISERROR(VLOOKUP(A2048,'entry data'!B:C,2,0)),"",VLOOKUP(A2048,'entry data'!B:C,2,0))</f>
        <v/>
      </c>
      <c r="E2048" s="9" t="str">
        <f>IF(ISERROR(VLOOKUP(A2048,'entry data'!B:E,4,0)),"",VLOOKUP(A2048,'entry data'!B:E,4,0))</f>
        <v/>
      </c>
      <c r="F2048" s="11" t="str">
        <f>IF(A2048="","",IF(ISERROR(VLOOKUP(A2048,'entry data'!B:F,5,0)),"",VLOOKUP(A2048,'entry data'!B:F,5,0)))</f>
        <v/>
      </c>
      <c r="G2048" s="12" t="str">
        <f>IF(A2048="","",IF(ISERROR(VLOOKUP(A2048,'entry data'!B:I,8,0)),"",VLOOKUP(A2048,'entry data'!B:I,7,0)))</f>
        <v/>
      </c>
      <c r="H2048" s="13" t="str">
        <f>IF(A2048="","",IF(B2048=1,VLOOKUP(A2048,'entry data'!B:D,3,0),I2047))</f>
        <v/>
      </c>
      <c r="I2048" s="14" t="str">
        <f>IF(A2048="","",IF(E2048="weekly",7,IF(E2048="fortnightly",14,IF(E2048="monthly",DATE(IF(MONTH(H2048)=12,YEAR(H2048)+1,YEAR(H2048)),VLOOKUP(MONTH(H2048),index!$D$2:$G$13,2,0),DAY(H2048)),
IF(E2048="quarterly",DATE(IF(MONTH(H2048)&gt;=10,YEAR(H2048)+1,YEAR(H2048)),VLOOKUP(MONTH(H2048),index!$D$2:$G$13,3,0),DAY(H2048)),
IF(E2048="halfyearly",DATE(IF(MONTH(H2048)&gt;=7,YEAR(H2048)+1,YEAR(H2048)),VLOOKUP(MONTH(H2048),index!$D$2:$G$13,4,0),DAY(H2048)),
DATE(YEAR(H2048)+1,MONTH(H2048),DAY(H2048)))))-H2048))+H2048)</f>
        <v/>
      </c>
      <c r="J2048" s="9" t="str">
        <f t="shared" si="208"/>
        <v/>
      </c>
      <c r="K2048" s="11" t="str">
        <f t="shared" si="209"/>
        <v/>
      </c>
      <c r="L2048" s="11" t="str">
        <f t="shared" si="210"/>
        <v/>
      </c>
      <c r="M2048" s="11" t="str">
        <f>IF(A2048="","",VLOOKUP(E2048,index!$A$1:$B$6,2,0)*K2048*G2048)</f>
        <v/>
      </c>
      <c r="N2048" s="11" t="str">
        <f>IF(A2048="","",-PMT(G2048*VLOOKUP(E2048,index!$A$1:$B$6,2,0),C2048,F2048,0,0))</f>
        <v/>
      </c>
      <c r="O2048" s="11" t="str">
        <f t="shared" si="211"/>
        <v/>
      </c>
      <c r="P2048" s="11" t="str">
        <f t="shared" si="206"/>
        <v/>
      </c>
    </row>
    <row r="2049" spans="1:16" x14ac:dyDescent="0.25">
      <c r="A2049" s="9" t="str">
        <f>IF(A2048="","",IF(B2048&lt;C2048,A2048,IF(A2048=MAX('entry data'!$B$8:$B$507),"",A2048+1)))</f>
        <v/>
      </c>
      <c r="B2049" s="9" t="str">
        <f t="shared" si="207"/>
        <v/>
      </c>
      <c r="C2049" s="9" t="str">
        <f>IF(ISERROR(VLOOKUP(A2049,'entry data'!B:G,6,0)),"",VLOOKUP(A2049,'entry data'!B:G,6,0))</f>
        <v/>
      </c>
      <c r="D2049" s="9" t="str">
        <f>IF(ISERROR(VLOOKUP(A2049,'entry data'!B:C,2,0)),"",VLOOKUP(A2049,'entry data'!B:C,2,0))</f>
        <v/>
      </c>
      <c r="E2049" s="9" t="str">
        <f>IF(ISERROR(VLOOKUP(A2049,'entry data'!B:E,4,0)),"",VLOOKUP(A2049,'entry data'!B:E,4,0))</f>
        <v/>
      </c>
      <c r="F2049" s="11" t="str">
        <f>IF(A2049="","",IF(ISERROR(VLOOKUP(A2049,'entry data'!B:F,5,0)),"",VLOOKUP(A2049,'entry data'!B:F,5,0)))</f>
        <v/>
      </c>
      <c r="G2049" s="12" t="str">
        <f>IF(A2049="","",IF(ISERROR(VLOOKUP(A2049,'entry data'!B:I,8,0)),"",VLOOKUP(A2049,'entry data'!B:I,7,0)))</f>
        <v/>
      </c>
      <c r="H2049" s="13" t="str">
        <f>IF(A2049="","",IF(B2049=1,VLOOKUP(A2049,'entry data'!B:D,3,0),I2048))</f>
        <v/>
      </c>
      <c r="I2049" s="14" t="str">
        <f>IF(A2049="","",IF(E2049="weekly",7,IF(E2049="fortnightly",14,IF(E2049="monthly",DATE(IF(MONTH(H2049)=12,YEAR(H2049)+1,YEAR(H2049)),VLOOKUP(MONTH(H2049),index!$D$2:$G$13,2,0),DAY(H2049)),
IF(E2049="quarterly",DATE(IF(MONTH(H2049)&gt;=10,YEAR(H2049)+1,YEAR(H2049)),VLOOKUP(MONTH(H2049),index!$D$2:$G$13,3,0),DAY(H2049)),
IF(E2049="halfyearly",DATE(IF(MONTH(H2049)&gt;=7,YEAR(H2049)+1,YEAR(H2049)),VLOOKUP(MONTH(H2049),index!$D$2:$G$13,4,0),DAY(H2049)),
DATE(YEAR(H2049)+1,MONTH(H2049),DAY(H2049)))))-H2049))+H2049)</f>
        <v/>
      </c>
      <c r="J2049" s="9" t="str">
        <f t="shared" si="208"/>
        <v/>
      </c>
      <c r="K2049" s="11" t="str">
        <f t="shared" si="209"/>
        <v/>
      </c>
      <c r="L2049" s="11" t="str">
        <f t="shared" si="210"/>
        <v/>
      </c>
      <c r="M2049" s="11" t="str">
        <f>IF(A2049="","",VLOOKUP(E2049,index!$A$1:$B$6,2,0)*K2049*G2049)</f>
        <v/>
      </c>
      <c r="N2049" s="11" t="str">
        <f>IF(A2049="","",-PMT(G2049*VLOOKUP(E2049,index!$A$1:$B$6,2,0),C2049,F2049,0,0))</f>
        <v/>
      </c>
      <c r="O2049" s="11" t="str">
        <f t="shared" si="211"/>
        <v/>
      </c>
      <c r="P2049" s="11" t="str">
        <f t="shared" si="206"/>
        <v/>
      </c>
    </row>
    <row r="2050" spans="1:16" x14ac:dyDescent="0.25">
      <c r="A2050" s="9" t="str">
        <f>IF(A2049="","",IF(B2049&lt;C2049,A2049,IF(A2049=MAX('entry data'!$B$8:$B$507),"",A2049+1)))</f>
        <v/>
      </c>
      <c r="B2050" s="9" t="str">
        <f t="shared" si="207"/>
        <v/>
      </c>
      <c r="C2050" s="9" t="str">
        <f>IF(ISERROR(VLOOKUP(A2050,'entry data'!B:G,6,0)),"",VLOOKUP(A2050,'entry data'!B:G,6,0))</f>
        <v/>
      </c>
      <c r="D2050" s="9" t="str">
        <f>IF(ISERROR(VLOOKUP(A2050,'entry data'!B:C,2,0)),"",VLOOKUP(A2050,'entry data'!B:C,2,0))</f>
        <v/>
      </c>
      <c r="E2050" s="9" t="str">
        <f>IF(ISERROR(VLOOKUP(A2050,'entry data'!B:E,4,0)),"",VLOOKUP(A2050,'entry data'!B:E,4,0))</f>
        <v/>
      </c>
      <c r="F2050" s="11" t="str">
        <f>IF(A2050="","",IF(ISERROR(VLOOKUP(A2050,'entry data'!B:F,5,0)),"",VLOOKUP(A2050,'entry data'!B:F,5,0)))</f>
        <v/>
      </c>
      <c r="G2050" s="12" t="str">
        <f>IF(A2050="","",IF(ISERROR(VLOOKUP(A2050,'entry data'!B:I,8,0)),"",VLOOKUP(A2050,'entry data'!B:I,7,0)))</f>
        <v/>
      </c>
      <c r="H2050" s="13" t="str">
        <f>IF(A2050="","",IF(B2050=1,VLOOKUP(A2050,'entry data'!B:D,3,0),I2049))</f>
        <v/>
      </c>
      <c r="I2050" s="14" t="str">
        <f>IF(A2050="","",IF(E2050="weekly",7,IF(E2050="fortnightly",14,IF(E2050="monthly",DATE(IF(MONTH(H2050)=12,YEAR(H2050)+1,YEAR(H2050)),VLOOKUP(MONTH(H2050),index!$D$2:$G$13,2,0),DAY(H2050)),
IF(E2050="quarterly",DATE(IF(MONTH(H2050)&gt;=10,YEAR(H2050)+1,YEAR(H2050)),VLOOKUP(MONTH(H2050),index!$D$2:$G$13,3,0),DAY(H2050)),
IF(E2050="halfyearly",DATE(IF(MONTH(H2050)&gt;=7,YEAR(H2050)+1,YEAR(H2050)),VLOOKUP(MONTH(H2050),index!$D$2:$G$13,4,0),DAY(H2050)),
DATE(YEAR(H2050)+1,MONTH(H2050),DAY(H2050)))))-H2050))+H2050)</f>
        <v/>
      </c>
      <c r="J2050" s="9" t="str">
        <f t="shared" si="208"/>
        <v/>
      </c>
      <c r="K2050" s="11" t="str">
        <f t="shared" si="209"/>
        <v/>
      </c>
      <c r="L2050" s="11" t="str">
        <f t="shared" si="210"/>
        <v/>
      </c>
      <c r="M2050" s="11" t="str">
        <f>IF(A2050="","",VLOOKUP(E2050,index!$A$1:$B$6,2,0)*K2050*G2050)</f>
        <v/>
      </c>
      <c r="N2050" s="11" t="str">
        <f>IF(A2050="","",-PMT(G2050*VLOOKUP(E2050,index!$A$1:$B$6,2,0),C2050,F2050,0,0))</f>
        <v/>
      </c>
      <c r="O2050" s="11" t="str">
        <f t="shared" si="211"/>
        <v/>
      </c>
      <c r="P2050" s="11" t="str">
        <f t="shared" si="206"/>
        <v/>
      </c>
    </row>
    <row r="2051" spans="1:16" x14ac:dyDescent="0.25">
      <c r="A2051" s="9" t="str">
        <f>IF(A2050="","",IF(B2050&lt;C2050,A2050,IF(A2050=MAX('entry data'!$B$8:$B$507),"",A2050+1)))</f>
        <v/>
      </c>
      <c r="B2051" s="9" t="str">
        <f t="shared" si="207"/>
        <v/>
      </c>
      <c r="C2051" s="9" t="str">
        <f>IF(ISERROR(VLOOKUP(A2051,'entry data'!B:G,6,0)),"",VLOOKUP(A2051,'entry data'!B:G,6,0))</f>
        <v/>
      </c>
      <c r="D2051" s="9" t="str">
        <f>IF(ISERROR(VLOOKUP(A2051,'entry data'!B:C,2,0)),"",VLOOKUP(A2051,'entry data'!B:C,2,0))</f>
        <v/>
      </c>
      <c r="E2051" s="9" t="str">
        <f>IF(ISERROR(VLOOKUP(A2051,'entry data'!B:E,4,0)),"",VLOOKUP(A2051,'entry data'!B:E,4,0))</f>
        <v/>
      </c>
      <c r="F2051" s="11" t="str">
        <f>IF(A2051="","",IF(ISERROR(VLOOKUP(A2051,'entry data'!B:F,5,0)),"",VLOOKUP(A2051,'entry data'!B:F,5,0)))</f>
        <v/>
      </c>
      <c r="G2051" s="12" t="str">
        <f>IF(A2051="","",IF(ISERROR(VLOOKUP(A2051,'entry data'!B:I,8,0)),"",VLOOKUP(A2051,'entry data'!B:I,7,0)))</f>
        <v/>
      </c>
      <c r="H2051" s="13" t="str">
        <f>IF(A2051="","",IF(B2051=1,VLOOKUP(A2051,'entry data'!B:D,3,0),I2050))</f>
        <v/>
      </c>
      <c r="I2051" s="14" t="str">
        <f>IF(A2051="","",IF(E2051="weekly",7,IF(E2051="fortnightly",14,IF(E2051="monthly",DATE(IF(MONTH(H2051)=12,YEAR(H2051)+1,YEAR(H2051)),VLOOKUP(MONTH(H2051),index!$D$2:$G$13,2,0),DAY(H2051)),
IF(E2051="quarterly",DATE(IF(MONTH(H2051)&gt;=10,YEAR(H2051)+1,YEAR(H2051)),VLOOKUP(MONTH(H2051),index!$D$2:$G$13,3,0),DAY(H2051)),
IF(E2051="halfyearly",DATE(IF(MONTH(H2051)&gt;=7,YEAR(H2051)+1,YEAR(H2051)),VLOOKUP(MONTH(H2051),index!$D$2:$G$13,4,0),DAY(H2051)),
DATE(YEAR(H2051)+1,MONTH(H2051),DAY(H2051)))))-H2051))+H2051)</f>
        <v/>
      </c>
      <c r="J2051" s="9" t="str">
        <f t="shared" si="208"/>
        <v/>
      </c>
      <c r="K2051" s="11" t="str">
        <f t="shared" si="209"/>
        <v/>
      </c>
      <c r="L2051" s="11" t="str">
        <f t="shared" si="210"/>
        <v/>
      </c>
      <c r="M2051" s="11" t="str">
        <f>IF(A2051="","",VLOOKUP(E2051,index!$A$1:$B$6,2,0)*K2051*G2051)</f>
        <v/>
      </c>
      <c r="N2051" s="11" t="str">
        <f>IF(A2051="","",-PMT(G2051*VLOOKUP(E2051,index!$A$1:$B$6,2,0),C2051,F2051,0,0))</f>
        <v/>
      </c>
      <c r="O2051" s="11" t="str">
        <f t="shared" si="211"/>
        <v/>
      </c>
      <c r="P2051" s="11" t="str">
        <f t="shared" ref="P2051:P2114" si="212">IF(A2051="","",IF(J2051&lt;&gt;J2052,O2051,0))</f>
        <v/>
      </c>
    </row>
    <row r="2052" spans="1:16" x14ac:dyDescent="0.25">
      <c r="A2052" s="9" t="str">
        <f>IF(A2051="","",IF(B2051&lt;C2051,A2051,IF(A2051=MAX('entry data'!$B$8:$B$507),"",A2051+1)))</f>
        <v/>
      </c>
      <c r="B2052" s="9" t="str">
        <f t="shared" si="207"/>
        <v/>
      </c>
      <c r="C2052" s="9" t="str">
        <f>IF(ISERROR(VLOOKUP(A2052,'entry data'!B:G,6,0)),"",VLOOKUP(A2052,'entry data'!B:G,6,0))</f>
        <v/>
      </c>
      <c r="D2052" s="9" t="str">
        <f>IF(ISERROR(VLOOKUP(A2052,'entry data'!B:C,2,0)),"",VLOOKUP(A2052,'entry data'!B:C,2,0))</f>
        <v/>
      </c>
      <c r="E2052" s="9" t="str">
        <f>IF(ISERROR(VLOOKUP(A2052,'entry data'!B:E,4,0)),"",VLOOKUP(A2052,'entry data'!B:E,4,0))</f>
        <v/>
      </c>
      <c r="F2052" s="11" t="str">
        <f>IF(A2052="","",IF(ISERROR(VLOOKUP(A2052,'entry data'!B:F,5,0)),"",VLOOKUP(A2052,'entry data'!B:F,5,0)))</f>
        <v/>
      </c>
      <c r="G2052" s="12" t="str">
        <f>IF(A2052="","",IF(ISERROR(VLOOKUP(A2052,'entry data'!B:I,8,0)),"",VLOOKUP(A2052,'entry data'!B:I,7,0)))</f>
        <v/>
      </c>
      <c r="H2052" s="13" t="str">
        <f>IF(A2052="","",IF(B2052=1,VLOOKUP(A2052,'entry data'!B:D,3,0),I2051))</f>
        <v/>
      </c>
      <c r="I2052" s="14" t="str">
        <f>IF(A2052="","",IF(E2052="weekly",7,IF(E2052="fortnightly",14,IF(E2052="monthly",DATE(IF(MONTH(H2052)=12,YEAR(H2052)+1,YEAR(H2052)),VLOOKUP(MONTH(H2052),index!$D$2:$G$13,2,0),DAY(H2052)),
IF(E2052="quarterly",DATE(IF(MONTH(H2052)&gt;=10,YEAR(H2052)+1,YEAR(H2052)),VLOOKUP(MONTH(H2052),index!$D$2:$G$13,3,0),DAY(H2052)),
IF(E2052="halfyearly",DATE(IF(MONTH(H2052)&gt;=7,YEAR(H2052)+1,YEAR(H2052)),VLOOKUP(MONTH(H2052),index!$D$2:$G$13,4,0),DAY(H2052)),
DATE(YEAR(H2052)+1,MONTH(H2052),DAY(H2052)))))-H2052))+H2052)</f>
        <v/>
      </c>
      <c r="J2052" s="9" t="str">
        <f t="shared" si="208"/>
        <v/>
      </c>
      <c r="K2052" s="11" t="str">
        <f t="shared" si="209"/>
        <v/>
      </c>
      <c r="L2052" s="11" t="str">
        <f t="shared" si="210"/>
        <v/>
      </c>
      <c r="M2052" s="11" t="str">
        <f>IF(A2052="","",VLOOKUP(E2052,index!$A$1:$B$6,2,0)*K2052*G2052)</f>
        <v/>
      </c>
      <c r="N2052" s="11" t="str">
        <f>IF(A2052="","",-PMT(G2052*VLOOKUP(E2052,index!$A$1:$B$6,2,0),C2052,F2052,0,0))</f>
        <v/>
      </c>
      <c r="O2052" s="11" t="str">
        <f t="shared" si="211"/>
        <v/>
      </c>
      <c r="P2052" s="11" t="str">
        <f t="shared" si="212"/>
        <v/>
      </c>
    </row>
    <row r="2053" spans="1:16" x14ac:dyDescent="0.25">
      <c r="A2053" s="9" t="str">
        <f>IF(A2052="","",IF(B2052&lt;C2052,A2052,IF(A2052=MAX('entry data'!$B$8:$B$507),"",A2052+1)))</f>
        <v/>
      </c>
      <c r="B2053" s="9" t="str">
        <f t="shared" si="207"/>
        <v/>
      </c>
      <c r="C2053" s="9" t="str">
        <f>IF(ISERROR(VLOOKUP(A2053,'entry data'!B:G,6,0)),"",VLOOKUP(A2053,'entry data'!B:G,6,0))</f>
        <v/>
      </c>
      <c r="D2053" s="9" t="str">
        <f>IF(ISERROR(VLOOKUP(A2053,'entry data'!B:C,2,0)),"",VLOOKUP(A2053,'entry data'!B:C,2,0))</f>
        <v/>
      </c>
      <c r="E2053" s="9" t="str">
        <f>IF(ISERROR(VLOOKUP(A2053,'entry data'!B:E,4,0)),"",VLOOKUP(A2053,'entry data'!B:E,4,0))</f>
        <v/>
      </c>
      <c r="F2053" s="11" t="str">
        <f>IF(A2053="","",IF(ISERROR(VLOOKUP(A2053,'entry data'!B:F,5,0)),"",VLOOKUP(A2053,'entry data'!B:F,5,0)))</f>
        <v/>
      </c>
      <c r="G2053" s="12" t="str">
        <f>IF(A2053="","",IF(ISERROR(VLOOKUP(A2053,'entry data'!B:I,8,0)),"",VLOOKUP(A2053,'entry data'!B:I,7,0)))</f>
        <v/>
      </c>
      <c r="H2053" s="13" t="str">
        <f>IF(A2053="","",IF(B2053=1,VLOOKUP(A2053,'entry data'!B:D,3,0),I2052))</f>
        <v/>
      </c>
      <c r="I2053" s="14" t="str">
        <f>IF(A2053="","",IF(E2053="weekly",7,IF(E2053="fortnightly",14,IF(E2053="monthly",DATE(IF(MONTH(H2053)=12,YEAR(H2053)+1,YEAR(H2053)),VLOOKUP(MONTH(H2053),index!$D$2:$G$13,2,0),DAY(H2053)),
IF(E2053="quarterly",DATE(IF(MONTH(H2053)&gt;=10,YEAR(H2053)+1,YEAR(H2053)),VLOOKUP(MONTH(H2053),index!$D$2:$G$13,3,0),DAY(H2053)),
IF(E2053="halfyearly",DATE(IF(MONTH(H2053)&gt;=7,YEAR(H2053)+1,YEAR(H2053)),VLOOKUP(MONTH(H2053),index!$D$2:$G$13,4,0),DAY(H2053)),
DATE(YEAR(H2053)+1,MONTH(H2053),DAY(H2053)))))-H2053))+H2053)</f>
        <v/>
      </c>
      <c r="J2053" s="9" t="str">
        <f t="shared" si="208"/>
        <v/>
      </c>
      <c r="K2053" s="11" t="str">
        <f t="shared" si="209"/>
        <v/>
      </c>
      <c r="L2053" s="11" t="str">
        <f t="shared" si="210"/>
        <v/>
      </c>
      <c r="M2053" s="11" t="str">
        <f>IF(A2053="","",VLOOKUP(E2053,index!$A$1:$B$6,2,0)*K2053*G2053)</f>
        <v/>
      </c>
      <c r="N2053" s="11" t="str">
        <f>IF(A2053="","",-PMT(G2053*VLOOKUP(E2053,index!$A$1:$B$6,2,0),C2053,F2053,0,0))</f>
        <v/>
      </c>
      <c r="O2053" s="11" t="str">
        <f t="shared" si="211"/>
        <v/>
      </c>
      <c r="P2053" s="11" t="str">
        <f t="shared" si="212"/>
        <v/>
      </c>
    </row>
    <row r="2054" spans="1:16" x14ac:dyDescent="0.25">
      <c r="A2054" s="9" t="str">
        <f>IF(A2053="","",IF(B2053&lt;C2053,A2053,IF(A2053=MAX('entry data'!$B$8:$B$507),"",A2053+1)))</f>
        <v/>
      </c>
      <c r="B2054" s="9" t="str">
        <f t="shared" si="207"/>
        <v/>
      </c>
      <c r="C2054" s="9" t="str">
        <f>IF(ISERROR(VLOOKUP(A2054,'entry data'!B:G,6,0)),"",VLOOKUP(A2054,'entry data'!B:G,6,0))</f>
        <v/>
      </c>
      <c r="D2054" s="9" t="str">
        <f>IF(ISERROR(VLOOKUP(A2054,'entry data'!B:C,2,0)),"",VLOOKUP(A2054,'entry data'!B:C,2,0))</f>
        <v/>
      </c>
      <c r="E2054" s="9" t="str">
        <f>IF(ISERROR(VLOOKUP(A2054,'entry data'!B:E,4,0)),"",VLOOKUP(A2054,'entry data'!B:E,4,0))</f>
        <v/>
      </c>
      <c r="F2054" s="11" t="str">
        <f>IF(A2054="","",IF(ISERROR(VLOOKUP(A2054,'entry data'!B:F,5,0)),"",VLOOKUP(A2054,'entry data'!B:F,5,0)))</f>
        <v/>
      </c>
      <c r="G2054" s="12" t="str">
        <f>IF(A2054="","",IF(ISERROR(VLOOKUP(A2054,'entry data'!B:I,8,0)),"",VLOOKUP(A2054,'entry data'!B:I,7,0)))</f>
        <v/>
      </c>
      <c r="H2054" s="13" t="str">
        <f>IF(A2054="","",IF(B2054=1,VLOOKUP(A2054,'entry data'!B:D,3,0),I2053))</f>
        <v/>
      </c>
      <c r="I2054" s="14" t="str">
        <f>IF(A2054="","",IF(E2054="weekly",7,IF(E2054="fortnightly",14,IF(E2054="monthly",DATE(IF(MONTH(H2054)=12,YEAR(H2054)+1,YEAR(H2054)),VLOOKUP(MONTH(H2054),index!$D$2:$G$13,2,0),DAY(H2054)),
IF(E2054="quarterly",DATE(IF(MONTH(H2054)&gt;=10,YEAR(H2054)+1,YEAR(H2054)),VLOOKUP(MONTH(H2054),index!$D$2:$G$13,3,0),DAY(H2054)),
IF(E2054="halfyearly",DATE(IF(MONTH(H2054)&gt;=7,YEAR(H2054)+1,YEAR(H2054)),VLOOKUP(MONTH(H2054),index!$D$2:$G$13,4,0),DAY(H2054)),
DATE(YEAR(H2054)+1,MONTH(H2054),DAY(H2054)))))-H2054))+H2054)</f>
        <v/>
      </c>
      <c r="J2054" s="9" t="str">
        <f t="shared" si="208"/>
        <v/>
      </c>
      <c r="K2054" s="11" t="str">
        <f t="shared" si="209"/>
        <v/>
      </c>
      <c r="L2054" s="11" t="str">
        <f t="shared" si="210"/>
        <v/>
      </c>
      <c r="M2054" s="11" t="str">
        <f>IF(A2054="","",VLOOKUP(E2054,index!$A$1:$B$6,2,0)*K2054*G2054)</f>
        <v/>
      </c>
      <c r="N2054" s="11" t="str">
        <f>IF(A2054="","",-PMT(G2054*VLOOKUP(E2054,index!$A$1:$B$6,2,0),C2054,F2054,0,0))</f>
        <v/>
      </c>
      <c r="O2054" s="11" t="str">
        <f t="shared" si="211"/>
        <v/>
      </c>
      <c r="P2054" s="11" t="str">
        <f t="shared" si="212"/>
        <v/>
      </c>
    </row>
    <row r="2055" spans="1:16" x14ac:dyDescent="0.25">
      <c r="A2055" s="9" t="str">
        <f>IF(A2054="","",IF(B2054&lt;C2054,A2054,IF(A2054=MAX('entry data'!$B$8:$B$507),"",A2054+1)))</f>
        <v/>
      </c>
      <c r="B2055" s="9" t="str">
        <f t="shared" si="207"/>
        <v/>
      </c>
      <c r="C2055" s="9" t="str">
        <f>IF(ISERROR(VLOOKUP(A2055,'entry data'!B:G,6,0)),"",VLOOKUP(A2055,'entry data'!B:G,6,0))</f>
        <v/>
      </c>
      <c r="D2055" s="9" t="str">
        <f>IF(ISERROR(VLOOKUP(A2055,'entry data'!B:C,2,0)),"",VLOOKUP(A2055,'entry data'!B:C,2,0))</f>
        <v/>
      </c>
      <c r="E2055" s="9" t="str">
        <f>IF(ISERROR(VLOOKUP(A2055,'entry data'!B:E,4,0)),"",VLOOKUP(A2055,'entry data'!B:E,4,0))</f>
        <v/>
      </c>
      <c r="F2055" s="11" t="str">
        <f>IF(A2055="","",IF(ISERROR(VLOOKUP(A2055,'entry data'!B:F,5,0)),"",VLOOKUP(A2055,'entry data'!B:F,5,0)))</f>
        <v/>
      </c>
      <c r="G2055" s="12" t="str">
        <f>IF(A2055="","",IF(ISERROR(VLOOKUP(A2055,'entry data'!B:I,8,0)),"",VLOOKUP(A2055,'entry data'!B:I,7,0)))</f>
        <v/>
      </c>
      <c r="H2055" s="13" t="str">
        <f>IF(A2055="","",IF(B2055=1,VLOOKUP(A2055,'entry data'!B:D,3,0),I2054))</f>
        <v/>
      </c>
      <c r="I2055" s="14" t="str">
        <f>IF(A2055="","",IF(E2055="weekly",7,IF(E2055="fortnightly",14,IF(E2055="monthly",DATE(IF(MONTH(H2055)=12,YEAR(H2055)+1,YEAR(H2055)),VLOOKUP(MONTH(H2055),index!$D$2:$G$13,2,0),DAY(H2055)),
IF(E2055="quarterly",DATE(IF(MONTH(H2055)&gt;=10,YEAR(H2055)+1,YEAR(H2055)),VLOOKUP(MONTH(H2055),index!$D$2:$G$13,3,0),DAY(H2055)),
IF(E2055="halfyearly",DATE(IF(MONTH(H2055)&gt;=7,YEAR(H2055)+1,YEAR(H2055)),VLOOKUP(MONTH(H2055),index!$D$2:$G$13,4,0),DAY(H2055)),
DATE(YEAR(H2055)+1,MONTH(H2055),DAY(H2055)))))-H2055))+H2055)</f>
        <v/>
      </c>
      <c r="J2055" s="9" t="str">
        <f t="shared" si="208"/>
        <v/>
      </c>
      <c r="K2055" s="11" t="str">
        <f t="shared" si="209"/>
        <v/>
      </c>
      <c r="L2055" s="11" t="str">
        <f t="shared" si="210"/>
        <v/>
      </c>
      <c r="M2055" s="11" t="str">
        <f>IF(A2055="","",VLOOKUP(E2055,index!$A$1:$B$6,2,0)*K2055*G2055)</f>
        <v/>
      </c>
      <c r="N2055" s="11" t="str">
        <f>IF(A2055="","",-PMT(G2055*VLOOKUP(E2055,index!$A$1:$B$6,2,0),C2055,F2055,0,0))</f>
        <v/>
      </c>
      <c r="O2055" s="11" t="str">
        <f t="shared" si="211"/>
        <v/>
      </c>
      <c r="P2055" s="11" t="str">
        <f t="shared" si="212"/>
        <v/>
      </c>
    </row>
    <row r="2056" spans="1:16" x14ac:dyDescent="0.25">
      <c r="A2056" s="9" t="str">
        <f>IF(A2055="","",IF(B2055&lt;C2055,A2055,IF(A2055=MAX('entry data'!$B$8:$B$507),"",A2055+1)))</f>
        <v/>
      </c>
      <c r="B2056" s="9" t="str">
        <f t="shared" si="207"/>
        <v/>
      </c>
      <c r="C2056" s="9" t="str">
        <f>IF(ISERROR(VLOOKUP(A2056,'entry data'!B:G,6,0)),"",VLOOKUP(A2056,'entry data'!B:G,6,0))</f>
        <v/>
      </c>
      <c r="D2056" s="9" t="str">
        <f>IF(ISERROR(VLOOKUP(A2056,'entry data'!B:C,2,0)),"",VLOOKUP(A2056,'entry data'!B:C,2,0))</f>
        <v/>
      </c>
      <c r="E2056" s="9" t="str">
        <f>IF(ISERROR(VLOOKUP(A2056,'entry data'!B:E,4,0)),"",VLOOKUP(A2056,'entry data'!B:E,4,0))</f>
        <v/>
      </c>
      <c r="F2056" s="11" t="str">
        <f>IF(A2056="","",IF(ISERROR(VLOOKUP(A2056,'entry data'!B:F,5,0)),"",VLOOKUP(A2056,'entry data'!B:F,5,0)))</f>
        <v/>
      </c>
      <c r="G2056" s="12" t="str">
        <f>IF(A2056="","",IF(ISERROR(VLOOKUP(A2056,'entry data'!B:I,8,0)),"",VLOOKUP(A2056,'entry data'!B:I,7,0)))</f>
        <v/>
      </c>
      <c r="H2056" s="13" t="str">
        <f>IF(A2056="","",IF(B2056=1,VLOOKUP(A2056,'entry data'!B:D,3,0),I2055))</f>
        <v/>
      </c>
      <c r="I2056" s="14" t="str">
        <f>IF(A2056="","",IF(E2056="weekly",7,IF(E2056="fortnightly",14,IF(E2056="monthly",DATE(IF(MONTH(H2056)=12,YEAR(H2056)+1,YEAR(H2056)),VLOOKUP(MONTH(H2056),index!$D$2:$G$13,2,0),DAY(H2056)),
IF(E2056="quarterly",DATE(IF(MONTH(H2056)&gt;=10,YEAR(H2056)+1,YEAR(H2056)),VLOOKUP(MONTH(H2056),index!$D$2:$G$13,3,0),DAY(H2056)),
IF(E2056="halfyearly",DATE(IF(MONTH(H2056)&gt;=7,YEAR(H2056)+1,YEAR(H2056)),VLOOKUP(MONTH(H2056),index!$D$2:$G$13,4,0),DAY(H2056)),
DATE(YEAR(H2056)+1,MONTH(H2056),DAY(H2056)))))-H2056))+H2056)</f>
        <v/>
      </c>
      <c r="J2056" s="9" t="str">
        <f t="shared" si="208"/>
        <v/>
      </c>
      <c r="K2056" s="11" t="str">
        <f t="shared" si="209"/>
        <v/>
      </c>
      <c r="L2056" s="11" t="str">
        <f t="shared" si="210"/>
        <v/>
      </c>
      <c r="M2056" s="11" t="str">
        <f>IF(A2056="","",VLOOKUP(E2056,index!$A$1:$B$6,2,0)*K2056*G2056)</f>
        <v/>
      </c>
      <c r="N2056" s="11" t="str">
        <f>IF(A2056="","",-PMT(G2056*VLOOKUP(E2056,index!$A$1:$B$6,2,0),C2056,F2056,0,0))</f>
        <v/>
      </c>
      <c r="O2056" s="11" t="str">
        <f t="shared" si="211"/>
        <v/>
      </c>
      <c r="P2056" s="11" t="str">
        <f t="shared" si="212"/>
        <v/>
      </c>
    </row>
    <row r="2057" spans="1:16" x14ac:dyDescent="0.25">
      <c r="A2057" s="9" t="str">
        <f>IF(A2056="","",IF(B2056&lt;C2056,A2056,IF(A2056=MAX('entry data'!$B$8:$B$507),"",A2056+1)))</f>
        <v/>
      </c>
      <c r="B2057" s="9" t="str">
        <f t="shared" si="207"/>
        <v/>
      </c>
      <c r="C2057" s="9" t="str">
        <f>IF(ISERROR(VLOOKUP(A2057,'entry data'!B:G,6,0)),"",VLOOKUP(A2057,'entry data'!B:G,6,0))</f>
        <v/>
      </c>
      <c r="D2057" s="9" t="str">
        <f>IF(ISERROR(VLOOKUP(A2057,'entry data'!B:C,2,0)),"",VLOOKUP(A2057,'entry data'!B:C,2,0))</f>
        <v/>
      </c>
      <c r="E2057" s="9" t="str">
        <f>IF(ISERROR(VLOOKUP(A2057,'entry data'!B:E,4,0)),"",VLOOKUP(A2057,'entry data'!B:E,4,0))</f>
        <v/>
      </c>
      <c r="F2057" s="11" t="str">
        <f>IF(A2057="","",IF(ISERROR(VLOOKUP(A2057,'entry data'!B:F,5,0)),"",VLOOKUP(A2057,'entry data'!B:F,5,0)))</f>
        <v/>
      </c>
      <c r="G2057" s="12" t="str">
        <f>IF(A2057="","",IF(ISERROR(VLOOKUP(A2057,'entry data'!B:I,8,0)),"",VLOOKUP(A2057,'entry data'!B:I,7,0)))</f>
        <v/>
      </c>
      <c r="H2057" s="13" t="str">
        <f>IF(A2057="","",IF(B2057=1,VLOOKUP(A2057,'entry data'!B:D,3,0),I2056))</f>
        <v/>
      </c>
      <c r="I2057" s="14" t="str">
        <f>IF(A2057="","",IF(E2057="weekly",7,IF(E2057="fortnightly",14,IF(E2057="monthly",DATE(IF(MONTH(H2057)=12,YEAR(H2057)+1,YEAR(H2057)),VLOOKUP(MONTH(H2057),index!$D$2:$G$13,2,0),DAY(H2057)),
IF(E2057="quarterly",DATE(IF(MONTH(H2057)&gt;=10,YEAR(H2057)+1,YEAR(H2057)),VLOOKUP(MONTH(H2057),index!$D$2:$G$13,3,0),DAY(H2057)),
IF(E2057="halfyearly",DATE(IF(MONTH(H2057)&gt;=7,YEAR(H2057)+1,YEAR(H2057)),VLOOKUP(MONTH(H2057),index!$D$2:$G$13,4,0),DAY(H2057)),
DATE(YEAR(H2057)+1,MONTH(H2057),DAY(H2057)))))-H2057))+H2057)</f>
        <v/>
      </c>
      <c r="J2057" s="9" t="str">
        <f t="shared" si="208"/>
        <v/>
      </c>
      <c r="K2057" s="11" t="str">
        <f t="shared" si="209"/>
        <v/>
      </c>
      <c r="L2057" s="11" t="str">
        <f t="shared" si="210"/>
        <v/>
      </c>
      <c r="M2057" s="11" t="str">
        <f>IF(A2057="","",VLOOKUP(E2057,index!$A$1:$B$6,2,0)*K2057*G2057)</f>
        <v/>
      </c>
      <c r="N2057" s="11" t="str">
        <f>IF(A2057="","",-PMT(G2057*VLOOKUP(E2057,index!$A$1:$B$6,2,0),C2057,F2057,0,0))</f>
        <v/>
      </c>
      <c r="O2057" s="11" t="str">
        <f t="shared" si="211"/>
        <v/>
      </c>
      <c r="P2057" s="11" t="str">
        <f t="shared" si="212"/>
        <v/>
      </c>
    </row>
    <row r="2058" spans="1:16" x14ac:dyDescent="0.25">
      <c r="A2058" s="9" t="str">
        <f>IF(A2057="","",IF(B2057&lt;C2057,A2057,IF(A2057=MAX('entry data'!$B$8:$B$507),"",A2057+1)))</f>
        <v/>
      </c>
      <c r="B2058" s="9" t="str">
        <f t="shared" si="207"/>
        <v/>
      </c>
      <c r="C2058" s="9" t="str">
        <f>IF(ISERROR(VLOOKUP(A2058,'entry data'!B:G,6,0)),"",VLOOKUP(A2058,'entry data'!B:G,6,0))</f>
        <v/>
      </c>
      <c r="D2058" s="9" t="str">
        <f>IF(ISERROR(VLOOKUP(A2058,'entry data'!B:C,2,0)),"",VLOOKUP(A2058,'entry data'!B:C,2,0))</f>
        <v/>
      </c>
      <c r="E2058" s="9" t="str">
        <f>IF(ISERROR(VLOOKUP(A2058,'entry data'!B:E,4,0)),"",VLOOKUP(A2058,'entry data'!B:E,4,0))</f>
        <v/>
      </c>
      <c r="F2058" s="11" t="str">
        <f>IF(A2058="","",IF(ISERROR(VLOOKUP(A2058,'entry data'!B:F,5,0)),"",VLOOKUP(A2058,'entry data'!B:F,5,0)))</f>
        <v/>
      </c>
      <c r="G2058" s="12" t="str">
        <f>IF(A2058="","",IF(ISERROR(VLOOKUP(A2058,'entry data'!B:I,8,0)),"",VLOOKUP(A2058,'entry data'!B:I,7,0)))</f>
        <v/>
      </c>
      <c r="H2058" s="13" t="str">
        <f>IF(A2058="","",IF(B2058=1,VLOOKUP(A2058,'entry data'!B:D,3,0),I2057))</f>
        <v/>
      </c>
      <c r="I2058" s="14" t="str">
        <f>IF(A2058="","",IF(E2058="weekly",7,IF(E2058="fortnightly",14,IF(E2058="monthly",DATE(IF(MONTH(H2058)=12,YEAR(H2058)+1,YEAR(H2058)),VLOOKUP(MONTH(H2058),index!$D$2:$G$13,2,0),DAY(H2058)),
IF(E2058="quarterly",DATE(IF(MONTH(H2058)&gt;=10,YEAR(H2058)+1,YEAR(H2058)),VLOOKUP(MONTH(H2058),index!$D$2:$G$13,3,0),DAY(H2058)),
IF(E2058="halfyearly",DATE(IF(MONTH(H2058)&gt;=7,YEAR(H2058)+1,YEAR(H2058)),VLOOKUP(MONTH(H2058),index!$D$2:$G$13,4,0),DAY(H2058)),
DATE(YEAR(H2058)+1,MONTH(H2058),DAY(H2058)))))-H2058))+H2058)</f>
        <v/>
      </c>
      <c r="J2058" s="9" t="str">
        <f t="shared" si="208"/>
        <v/>
      </c>
      <c r="K2058" s="11" t="str">
        <f t="shared" si="209"/>
        <v/>
      </c>
      <c r="L2058" s="11" t="str">
        <f t="shared" si="210"/>
        <v/>
      </c>
      <c r="M2058" s="11" t="str">
        <f>IF(A2058="","",VLOOKUP(E2058,index!$A$1:$B$6,2,0)*K2058*G2058)</f>
        <v/>
      </c>
      <c r="N2058" s="11" t="str">
        <f>IF(A2058="","",-PMT(G2058*VLOOKUP(E2058,index!$A$1:$B$6,2,0),C2058,F2058,0,0))</f>
        <v/>
      </c>
      <c r="O2058" s="11" t="str">
        <f t="shared" si="211"/>
        <v/>
      </c>
      <c r="P2058" s="11" t="str">
        <f t="shared" si="212"/>
        <v/>
      </c>
    </row>
    <row r="2059" spans="1:16" x14ac:dyDescent="0.25">
      <c r="A2059" s="9" t="str">
        <f>IF(A2058="","",IF(B2058&lt;C2058,A2058,IF(A2058=MAX('entry data'!$B$8:$B$507),"",A2058+1)))</f>
        <v/>
      </c>
      <c r="B2059" s="9" t="str">
        <f t="shared" si="207"/>
        <v/>
      </c>
      <c r="C2059" s="9" t="str">
        <f>IF(ISERROR(VLOOKUP(A2059,'entry data'!B:G,6,0)),"",VLOOKUP(A2059,'entry data'!B:G,6,0))</f>
        <v/>
      </c>
      <c r="D2059" s="9" t="str">
        <f>IF(ISERROR(VLOOKUP(A2059,'entry data'!B:C,2,0)),"",VLOOKUP(A2059,'entry data'!B:C,2,0))</f>
        <v/>
      </c>
      <c r="E2059" s="9" t="str">
        <f>IF(ISERROR(VLOOKUP(A2059,'entry data'!B:E,4,0)),"",VLOOKUP(A2059,'entry data'!B:E,4,0))</f>
        <v/>
      </c>
      <c r="F2059" s="11" t="str">
        <f>IF(A2059="","",IF(ISERROR(VLOOKUP(A2059,'entry data'!B:F,5,0)),"",VLOOKUP(A2059,'entry data'!B:F,5,0)))</f>
        <v/>
      </c>
      <c r="G2059" s="12" t="str">
        <f>IF(A2059="","",IF(ISERROR(VLOOKUP(A2059,'entry data'!B:I,8,0)),"",VLOOKUP(A2059,'entry data'!B:I,7,0)))</f>
        <v/>
      </c>
      <c r="H2059" s="13" t="str">
        <f>IF(A2059="","",IF(B2059=1,VLOOKUP(A2059,'entry data'!B:D,3,0),I2058))</f>
        <v/>
      </c>
      <c r="I2059" s="14" t="str">
        <f>IF(A2059="","",IF(E2059="weekly",7,IF(E2059="fortnightly",14,IF(E2059="monthly",DATE(IF(MONTH(H2059)=12,YEAR(H2059)+1,YEAR(H2059)),VLOOKUP(MONTH(H2059),index!$D$2:$G$13,2,0),DAY(H2059)),
IF(E2059="quarterly",DATE(IF(MONTH(H2059)&gt;=10,YEAR(H2059)+1,YEAR(H2059)),VLOOKUP(MONTH(H2059),index!$D$2:$G$13,3,0),DAY(H2059)),
IF(E2059="halfyearly",DATE(IF(MONTH(H2059)&gt;=7,YEAR(H2059)+1,YEAR(H2059)),VLOOKUP(MONTH(H2059),index!$D$2:$G$13,4,0),DAY(H2059)),
DATE(YEAR(H2059)+1,MONTH(H2059),DAY(H2059)))))-H2059))+H2059)</f>
        <v/>
      </c>
      <c r="J2059" s="9" t="str">
        <f t="shared" si="208"/>
        <v/>
      </c>
      <c r="K2059" s="11" t="str">
        <f t="shared" si="209"/>
        <v/>
      </c>
      <c r="L2059" s="11" t="str">
        <f t="shared" si="210"/>
        <v/>
      </c>
      <c r="M2059" s="11" t="str">
        <f>IF(A2059="","",VLOOKUP(E2059,index!$A$1:$B$6,2,0)*K2059*G2059)</f>
        <v/>
      </c>
      <c r="N2059" s="11" t="str">
        <f>IF(A2059="","",-PMT(G2059*VLOOKUP(E2059,index!$A$1:$B$6,2,0),C2059,F2059,0,0))</f>
        <v/>
      </c>
      <c r="O2059" s="11" t="str">
        <f t="shared" si="211"/>
        <v/>
      </c>
      <c r="P2059" s="11" t="str">
        <f t="shared" si="212"/>
        <v/>
      </c>
    </row>
    <row r="2060" spans="1:16" x14ac:dyDescent="0.25">
      <c r="A2060" s="9" t="str">
        <f>IF(A2059="","",IF(B2059&lt;C2059,A2059,IF(A2059=MAX('entry data'!$B$8:$B$507),"",A2059+1)))</f>
        <v/>
      </c>
      <c r="B2060" s="9" t="str">
        <f t="shared" si="207"/>
        <v/>
      </c>
      <c r="C2060" s="9" t="str">
        <f>IF(ISERROR(VLOOKUP(A2060,'entry data'!B:G,6,0)),"",VLOOKUP(A2060,'entry data'!B:G,6,0))</f>
        <v/>
      </c>
      <c r="D2060" s="9" t="str">
        <f>IF(ISERROR(VLOOKUP(A2060,'entry data'!B:C,2,0)),"",VLOOKUP(A2060,'entry data'!B:C,2,0))</f>
        <v/>
      </c>
      <c r="E2060" s="9" t="str">
        <f>IF(ISERROR(VLOOKUP(A2060,'entry data'!B:E,4,0)),"",VLOOKUP(A2060,'entry data'!B:E,4,0))</f>
        <v/>
      </c>
      <c r="F2060" s="11" t="str">
        <f>IF(A2060="","",IF(ISERROR(VLOOKUP(A2060,'entry data'!B:F,5,0)),"",VLOOKUP(A2060,'entry data'!B:F,5,0)))</f>
        <v/>
      </c>
      <c r="G2060" s="12" t="str">
        <f>IF(A2060="","",IF(ISERROR(VLOOKUP(A2060,'entry data'!B:I,8,0)),"",VLOOKUP(A2060,'entry data'!B:I,7,0)))</f>
        <v/>
      </c>
      <c r="H2060" s="13" t="str">
        <f>IF(A2060="","",IF(B2060=1,VLOOKUP(A2060,'entry data'!B:D,3,0),I2059))</f>
        <v/>
      </c>
      <c r="I2060" s="14" t="str">
        <f>IF(A2060="","",IF(E2060="weekly",7,IF(E2060="fortnightly",14,IF(E2060="monthly",DATE(IF(MONTH(H2060)=12,YEAR(H2060)+1,YEAR(H2060)),VLOOKUP(MONTH(H2060),index!$D$2:$G$13,2,0),DAY(H2060)),
IF(E2060="quarterly",DATE(IF(MONTH(H2060)&gt;=10,YEAR(H2060)+1,YEAR(H2060)),VLOOKUP(MONTH(H2060),index!$D$2:$G$13,3,0),DAY(H2060)),
IF(E2060="halfyearly",DATE(IF(MONTH(H2060)&gt;=7,YEAR(H2060)+1,YEAR(H2060)),VLOOKUP(MONTH(H2060),index!$D$2:$G$13,4,0),DAY(H2060)),
DATE(YEAR(H2060)+1,MONTH(H2060),DAY(H2060)))))-H2060))+H2060)</f>
        <v/>
      </c>
      <c r="J2060" s="9" t="str">
        <f t="shared" si="208"/>
        <v/>
      </c>
      <c r="K2060" s="11" t="str">
        <f t="shared" si="209"/>
        <v/>
      </c>
      <c r="L2060" s="11" t="str">
        <f t="shared" si="210"/>
        <v/>
      </c>
      <c r="M2060" s="11" t="str">
        <f>IF(A2060="","",VLOOKUP(E2060,index!$A$1:$B$6,2,0)*K2060*G2060)</f>
        <v/>
      </c>
      <c r="N2060" s="11" t="str">
        <f>IF(A2060="","",-PMT(G2060*VLOOKUP(E2060,index!$A$1:$B$6,2,0),C2060,F2060,0,0))</f>
        <v/>
      </c>
      <c r="O2060" s="11" t="str">
        <f t="shared" si="211"/>
        <v/>
      </c>
      <c r="P2060" s="11" t="str">
        <f t="shared" si="212"/>
        <v/>
      </c>
    </row>
    <row r="2061" spans="1:16" x14ac:dyDescent="0.25">
      <c r="A2061" s="9" t="str">
        <f>IF(A2060="","",IF(B2060&lt;C2060,A2060,IF(A2060=MAX('entry data'!$B$8:$B$507),"",A2060+1)))</f>
        <v/>
      </c>
      <c r="B2061" s="9" t="str">
        <f t="shared" si="207"/>
        <v/>
      </c>
      <c r="C2061" s="9" t="str">
        <f>IF(ISERROR(VLOOKUP(A2061,'entry data'!B:G,6,0)),"",VLOOKUP(A2061,'entry data'!B:G,6,0))</f>
        <v/>
      </c>
      <c r="D2061" s="9" t="str">
        <f>IF(ISERROR(VLOOKUP(A2061,'entry data'!B:C,2,0)),"",VLOOKUP(A2061,'entry data'!B:C,2,0))</f>
        <v/>
      </c>
      <c r="E2061" s="9" t="str">
        <f>IF(ISERROR(VLOOKUP(A2061,'entry data'!B:E,4,0)),"",VLOOKUP(A2061,'entry data'!B:E,4,0))</f>
        <v/>
      </c>
      <c r="F2061" s="11" t="str">
        <f>IF(A2061="","",IF(ISERROR(VLOOKUP(A2061,'entry data'!B:F,5,0)),"",VLOOKUP(A2061,'entry data'!B:F,5,0)))</f>
        <v/>
      </c>
      <c r="G2061" s="12" t="str">
        <f>IF(A2061="","",IF(ISERROR(VLOOKUP(A2061,'entry data'!B:I,8,0)),"",VLOOKUP(A2061,'entry data'!B:I,7,0)))</f>
        <v/>
      </c>
      <c r="H2061" s="13" t="str">
        <f>IF(A2061="","",IF(B2061=1,VLOOKUP(A2061,'entry data'!B:D,3,0),I2060))</f>
        <v/>
      </c>
      <c r="I2061" s="14" t="str">
        <f>IF(A2061="","",IF(E2061="weekly",7,IF(E2061="fortnightly",14,IF(E2061="monthly",DATE(IF(MONTH(H2061)=12,YEAR(H2061)+1,YEAR(H2061)),VLOOKUP(MONTH(H2061),index!$D$2:$G$13,2,0),DAY(H2061)),
IF(E2061="quarterly",DATE(IF(MONTH(H2061)&gt;=10,YEAR(H2061)+1,YEAR(H2061)),VLOOKUP(MONTH(H2061),index!$D$2:$G$13,3,0),DAY(H2061)),
IF(E2061="halfyearly",DATE(IF(MONTH(H2061)&gt;=7,YEAR(H2061)+1,YEAR(H2061)),VLOOKUP(MONTH(H2061),index!$D$2:$G$13,4,0),DAY(H2061)),
DATE(YEAR(H2061)+1,MONTH(H2061),DAY(H2061)))))-H2061))+H2061)</f>
        <v/>
      </c>
      <c r="J2061" s="9" t="str">
        <f t="shared" si="208"/>
        <v/>
      </c>
      <c r="K2061" s="11" t="str">
        <f t="shared" si="209"/>
        <v/>
      </c>
      <c r="L2061" s="11" t="str">
        <f t="shared" si="210"/>
        <v/>
      </c>
      <c r="M2061" s="11" t="str">
        <f>IF(A2061="","",VLOOKUP(E2061,index!$A$1:$B$6,2,0)*K2061*G2061)</f>
        <v/>
      </c>
      <c r="N2061" s="11" t="str">
        <f>IF(A2061="","",-PMT(G2061*VLOOKUP(E2061,index!$A$1:$B$6,2,0),C2061,F2061,0,0))</f>
        <v/>
      </c>
      <c r="O2061" s="11" t="str">
        <f t="shared" si="211"/>
        <v/>
      </c>
      <c r="P2061" s="11" t="str">
        <f t="shared" si="212"/>
        <v/>
      </c>
    </row>
    <row r="2062" spans="1:16" x14ac:dyDescent="0.25">
      <c r="A2062" s="9" t="str">
        <f>IF(A2061="","",IF(B2061&lt;C2061,A2061,IF(A2061=MAX('entry data'!$B$8:$B$507),"",A2061+1)))</f>
        <v/>
      </c>
      <c r="B2062" s="9" t="str">
        <f t="shared" si="207"/>
        <v/>
      </c>
      <c r="C2062" s="9" t="str">
        <f>IF(ISERROR(VLOOKUP(A2062,'entry data'!B:G,6,0)),"",VLOOKUP(A2062,'entry data'!B:G,6,0))</f>
        <v/>
      </c>
      <c r="D2062" s="9" t="str">
        <f>IF(ISERROR(VLOOKUP(A2062,'entry data'!B:C,2,0)),"",VLOOKUP(A2062,'entry data'!B:C,2,0))</f>
        <v/>
      </c>
      <c r="E2062" s="9" t="str">
        <f>IF(ISERROR(VLOOKUP(A2062,'entry data'!B:E,4,0)),"",VLOOKUP(A2062,'entry data'!B:E,4,0))</f>
        <v/>
      </c>
      <c r="F2062" s="11" t="str">
        <f>IF(A2062="","",IF(ISERROR(VLOOKUP(A2062,'entry data'!B:F,5,0)),"",VLOOKUP(A2062,'entry data'!B:F,5,0)))</f>
        <v/>
      </c>
      <c r="G2062" s="12" t="str">
        <f>IF(A2062="","",IF(ISERROR(VLOOKUP(A2062,'entry data'!B:I,8,0)),"",VLOOKUP(A2062,'entry data'!B:I,7,0)))</f>
        <v/>
      </c>
      <c r="H2062" s="13" t="str">
        <f>IF(A2062="","",IF(B2062=1,VLOOKUP(A2062,'entry data'!B:D,3,0),I2061))</f>
        <v/>
      </c>
      <c r="I2062" s="14" t="str">
        <f>IF(A2062="","",IF(E2062="weekly",7,IF(E2062="fortnightly",14,IF(E2062="monthly",DATE(IF(MONTH(H2062)=12,YEAR(H2062)+1,YEAR(H2062)),VLOOKUP(MONTH(H2062),index!$D$2:$G$13,2,0),DAY(H2062)),
IF(E2062="quarterly",DATE(IF(MONTH(H2062)&gt;=10,YEAR(H2062)+1,YEAR(H2062)),VLOOKUP(MONTH(H2062),index!$D$2:$G$13,3,0),DAY(H2062)),
IF(E2062="halfyearly",DATE(IF(MONTH(H2062)&gt;=7,YEAR(H2062)+1,YEAR(H2062)),VLOOKUP(MONTH(H2062),index!$D$2:$G$13,4,0),DAY(H2062)),
DATE(YEAR(H2062)+1,MONTH(H2062),DAY(H2062)))))-H2062))+H2062)</f>
        <v/>
      </c>
      <c r="J2062" s="9" t="str">
        <f t="shared" si="208"/>
        <v/>
      </c>
      <c r="K2062" s="11" t="str">
        <f t="shared" si="209"/>
        <v/>
      </c>
      <c r="L2062" s="11" t="str">
        <f t="shared" si="210"/>
        <v/>
      </c>
      <c r="M2062" s="11" t="str">
        <f>IF(A2062="","",VLOOKUP(E2062,index!$A$1:$B$6,2,0)*K2062*G2062)</f>
        <v/>
      </c>
      <c r="N2062" s="11" t="str">
        <f>IF(A2062="","",-PMT(G2062*VLOOKUP(E2062,index!$A$1:$B$6,2,0),C2062,F2062,0,0))</f>
        <v/>
      </c>
      <c r="O2062" s="11" t="str">
        <f t="shared" si="211"/>
        <v/>
      </c>
      <c r="P2062" s="11" t="str">
        <f t="shared" si="212"/>
        <v/>
      </c>
    </row>
    <row r="2063" spans="1:16" x14ac:dyDescent="0.25">
      <c r="A2063" s="9" t="str">
        <f>IF(A2062="","",IF(B2062&lt;C2062,A2062,IF(A2062=MAX('entry data'!$B$8:$B$507),"",A2062+1)))</f>
        <v/>
      </c>
      <c r="B2063" s="9" t="str">
        <f t="shared" si="207"/>
        <v/>
      </c>
      <c r="C2063" s="9" t="str">
        <f>IF(ISERROR(VLOOKUP(A2063,'entry data'!B:G,6,0)),"",VLOOKUP(A2063,'entry data'!B:G,6,0))</f>
        <v/>
      </c>
      <c r="D2063" s="9" t="str">
        <f>IF(ISERROR(VLOOKUP(A2063,'entry data'!B:C,2,0)),"",VLOOKUP(A2063,'entry data'!B:C,2,0))</f>
        <v/>
      </c>
      <c r="E2063" s="9" t="str">
        <f>IF(ISERROR(VLOOKUP(A2063,'entry data'!B:E,4,0)),"",VLOOKUP(A2063,'entry data'!B:E,4,0))</f>
        <v/>
      </c>
      <c r="F2063" s="11" t="str">
        <f>IF(A2063="","",IF(ISERROR(VLOOKUP(A2063,'entry data'!B:F,5,0)),"",VLOOKUP(A2063,'entry data'!B:F,5,0)))</f>
        <v/>
      </c>
      <c r="G2063" s="12" t="str">
        <f>IF(A2063="","",IF(ISERROR(VLOOKUP(A2063,'entry data'!B:I,8,0)),"",VLOOKUP(A2063,'entry data'!B:I,7,0)))</f>
        <v/>
      </c>
      <c r="H2063" s="13" t="str">
        <f>IF(A2063="","",IF(B2063=1,VLOOKUP(A2063,'entry data'!B:D,3,0),I2062))</f>
        <v/>
      </c>
      <c r="I2063" s="14" t="str">
        <f>IF(A2063="","",IF(E2063="weekly",7,IF(E2063="fortnightly",14,IF(E2063="monthly",DATE(IF(MONTH(H2063)=12,YEAR(H2063)+1,YEAR(H2063)),VLOOKUP(MONTH(H2063),index!$D$2:$G$13,2,0),DAY(H2063)),
IF(E2063="quarterly",DATE(IF(MONTH(H2063)&gt;=10,YEAR(H2063)+1,YEAR(H2063)),VLOOKUP(MONTH(H2063),index!$D$2:$G$13,3,0),DAY(H2063)),
IF(E2063="halfyearly",DATE(IF(MONTH(H2063)&gt;=7,YEAR(H2063)+1,YEAR(H2063)),VLOOKUP(MONTH(H2063),index!$D$2:$G$13,4,0),DAY(H2063)),
DATE(YEAR(H2063)+1,MONTH(H2063),DAY(H2063)))))-H2063))+H2063)</f>
        <v/>
      </c>
      <c r="J2063" s="9" t="str">
        <f t="shared" si="208"/>
        <v/>
      </c>
      <c r="K2063" s="11" t="str">
        <f t="shared" si="209"/>
        <v/>
      </c>
      <c r="L2063" s="11" t="str">
        <f t="shared" si="210"/>
        <v/>
      </c>
      <c r="M2063" s="11" t="str">
        <f>IF(A2063="","",VLOOKUP(E2063,index!$A$1:$B$6,2,0)*K2063*G2063)</f>
        <v/>
      </c>
      <c r="N2063" s="11" t="str">
        <f>IF(A2063="","",-PMT(G2063*VLOOKUP(E2063,index!$A$1:$B$6,2,0),C2063,F2063,0,0))</f>
        <v/>
      </c>
      <c r="O2063" s="11" t="str">
        <f t="shared" si="211"/>
        <v/>
      </c>
      <c r="P2063" s="11" t="str">
        <f t="shared" si="212"/>
        <v/>
      </c>
    </row>
    <row r="2064" spans="1:16" x14ac:dyDescent="0.25">
      <c r="A2064" s="9" t="str">
        <f>IF(A2063="","",IF(B2063&lt;C2063,A2063,IF(A2063=MAX('entry data'!$B$8:$B$507),"",A2063+1)))</f>
        <v/>
      </c>
      <c r="B2064" s="9" t="str">
        <f t="shared" si="207"/>
        <v/>
      </c>
      <c r="C2064" s="9" t="str">
        <f>IF(ISERROR(VLOOKUP(A2064,'entry data'!B:G,6,0)),"",VLOOKUP(A2064,'entry data'!B:G,6,0))</f>
        <v/>
      </c>
      <c r="D2064" s="9" t="str">
        <f>IF(ISERROR(VLOOKUP(A2064,'entry data'!B:C,2,0)),"",VLOOKUP(A2064,'entry data'!B:C,2,0))</f>
        <v/>
      </c>
      <c r="E2064" s="9" t="str">
        <f>IF(ISERROR(VLOOKUP(A2064,'entry data'!B:E,4,0)),"",VLOOKUP(A2064,'entry data'!B:E,4,0))</f>
        <v/>
      </c>
      <c r="F2064" s="11" t="str">
        <f>IF(A2064="","",IF(ISERROR(VLOOKUP(A2064,'entry data'!B:F,5,0)),"",VLOOKUP(A2064,'entry data'!B:F,5,0)))</f>
        <v/>
      </c>
      <c r="G2064" s="12" t="str">
        <f>IF(A2064="","",IF(ISERROR(VLOOKUP(A2064,'entry data'!B:I,8,0)),"",VLOOKUP(A2064,'entry data'!B:I,7,0)))</f>
        <v/>
      </c>
      <c r="H2064" s="13" t="str">
        <f>IF(A2064="","",IF(B2064=1,VLOOKUP(A2064,'entry data'!B:D,3,0),I2063))</f>
        <v/>
      </c>
      <c r="I2064" s="14" t="str">
        <f>IF(A2064="","",IF(E2064="weekly",7,IF(E2064="fortnightly",14,IF(E2064="monthly",DATE(IF(MONTH(H2064)=12,YEAR(H2064)+1,YEAR(H2064)),VLOOKUP(MONTH(H2064),index!$D$2:$G$13,2,0),DAY(H2064)),
IF(E2064="quarterly",DATE(IF(MONTH(H2064)&gt;=10,YEAR(H2064)+1,YEAR(H2064)),VLOOKUP(MONTH(H2064),index!$D$2:$G$13,3,0),DAY(H2064)),
IF(E2064="halfyearly",DATE(IF(MONTH(H2064)&gt;=7,YEAR(H2064)+1,YEAR(H2064)),VLOOKUP(MONTH(H2064),index!$D$2:$G$13,4,0),DAY(H2064)),
DATE(YEAR(H2064)+1,MONTH(H2064),DAY(H2064)))))-H2064))+H2064)</f>
        <v/>
      </c>
      <c r="J2064" s="9" t="str">
        <f t="shared" si="208"/>
        <v/>
      </c>
      <c r="K2064" s="11" t="str">
        <f t="shared" si="209"/>
        <v/>
      </c>
      <c r="L2064" s="11" t="str">
        <f t="shared" si="210"/>
        <v/>
      </c>
      <c r="M2064" s="11" t="str">
        <f>IF(A2064="","",VLOOKUP(E2064,index!$A$1:$B$6,2,0)*K2064*G2064)</f>
        <v/>
      </c>
      <c r="N2064" s="11" t="str">
        <f>IF(A2064="","",-PMT(G2064*VLOOKUP(E2064,index!$A$1:$B$6,2,0),C2064,F2064,0,0))</f>
        <v/>
      </c>
      <c r="O2064" s="11" t="str">
        <f t="shared" si="211"/>
        <v/>
      </c>
      <c r="P2064" s="11" t="str">
        <f t="shared" si="212"/>
        <v/>
      </c>
    </row>
    <row r="2065" spans="1:16" x14ac:dyDescent="0.25">
      <c r="A2065" s="9" t="str">
        <f>IF(A2064="","",IF(B2064&lt;C2064,A2064,IF(A2064=MAX('entry data'!$B$8:$B$507),"",A2064+1)))</f>
        <v/>
      </c>
      <c r="B2065" s="9" t="str">
        <f t="shared" si="207"/>
        <v/>
      </c>
      <c r="C2065" s="9" t="str">
        <f>IF(ISERROR(VLOOKUP(A2065,'entry data'!B:G,6,0)),"",VLOOKUP(A2065,'entry data'!B:G,6,0))</f>
        <v/>
      </c>
      <c r="D2065" s="9" t="str">
        <f>IF(ISERROR(VLOOKUP(A2065,'entry data'!B:C,2,0)),"",VLOOKUP(A2065,'entry data'!B:C,2,0))</f>
        <v/>
      </c>
      <c r="E2065" s="9" t="str">
        <f>IF(ISERROR(VLOOKUP(A2065,'entry data'!B:E,4,0)),"",VLOOKUP(A2065,'entry data'!B:E,4,0))</f>
        <v/>
      </c>
      <c r="F2065" s="11" t="str">
        <f>IF(A2065="","",IF(ISERROR(VLOOKUP(A2065,'entry data'!B:F,5,0)),"",VLOOKUP(A2065,'entry data'!B:F,5,0)))</f>
        <v/>
      </c>
      <c r="G2065" s="12" t="str">
        <f>IF(A2065="","",IF(ISERROR(VLOOKUP(A2065,'entry data'!B:I,8,0)),"",VLOOKUP(A2065,'entry data'!B:I,7,0)))</f>
        <v/>
      </c>
      <c r="H2065" s="13" t="str">
        <f>IF(A2065="","",IF(B2065=1,VLOOKUP(A2065,'entry data'!B:D,3,0),I2064))</f>
        <v/>
      </c>
      <c r="I2065" s="14" t="str">
        <f>IF(A2065="","",IF(E2065="weekly",7,IF(E2065="fortnightly",14,IF(E2065="monthly",DATE(IF(MONTH(H2065)=12,YEAR(H2065)+1,YEAR(H2065)),VLOOKUP(MONTH(H2065),index!$D$2:$G$13,2,0),DAY(H2065)),
IF(E2065="quarterly",DATE(IF(MONTH(H2065)&gt;=10,YEAR(H2065)+1,YEAR(H2065)),VLOOKUP(MONTH(H2065),index!$D$2:$G$13,3,0),DAY(H2065)),
IF(E2065="halfyearly",DATE(IF(MONTH(H2065)&gt;=7,YEAR(H2065)+1,YEAR(H2065)),VLOOKUP(MONTH(H2065),index!$D$2:$G$13,4,0),DAY(H2065)),
DATE(YEAR(H2065)+1,MONTH(H2065),DAY(H2065)))))-H2065))+H2065)</f>
        <v/>
      </c>
      <c r="J2065" s="9" t="str">
        <f t="shared" si="208"/>
        <v/>
      </c>
      <c r="K2065" s="11" t="str">
        <f t="shared" si="209"/>
        <v/>
      </c>
      <c r="L2065" s="11" t="str">
        <f t="shared" si="210"/>
        <v/>
      </c>
      <c r="M2065" s="11" t="str">
        <f>IF(A2065="","",VLOOKUP(E2065,index!$A$1:$B$6,2,0)*K2065*G2065)</f>
        <v/>
      </c>
      <c r="N2065" s="11" t="str">
        <f>IF(A2065="","",-PMT(G2065*VLOOKUP(E2065,index!$A$1:$B$6,2,0),C2065,F2065,0,0))</f>
        <v/>
      </c>
      <c r="O2065" s="11" t="str">
        <f t="shared" si="211"/>
        <v/>
      </c>
      <c r="P2065" s="11" t="str">
        <f t="shared" si="212"/>
        <v/>
      </c>
    </row>
    <row r="2066" spans="1:16" x14ac:dyDescent="0.25">
      <c r="A2066" s="9" t="str">
        <f>IF(A2065="","",IF(B2065&lt;C2065,A2065,IF(A2065=MAX('entry data'!$B$8:$B$507),"",A2065+1)))</f>
        <v/>
      </c>
      <c r="B2066" s="9" t="str">
        <f t="shared" si="207"/>
        <v/>
      </c>
      <c r="C2066" s="9" t="str">
        <f>IF(ISERROR(VLOOKUP(A2066,'entry data'!B:G,6,0)),"",VLOOKUP(A2066,'entry data'!B:G,6,0))</f>
        <v/>
      </c>
      <c r="D2066" s="9" t="str">
        <f>IF(ISERROR(VLOOKUP(A2066,'entry data'!B:C,2,0)),"",VLOOKUP(A2066,'entry data'!B:C,2,0))</f>
        <v/>
      </c>
      <c r="E2066" s="9" t="str">
        <f>IF(ISERROR(VLOOKUP(A2066,'entry data'!B:E,4,0)),"",VLOOKUP(A2066,'entry data'!B:E,4,0))</f>
        <v/>
      </c>
      <c r="F2066" s="11" t="str">
        <f>IF(A2066="","",IF(ISERROR(VLOOKUP(A2066,'entry data'!B:F,5,0)),"",VLOOKUP(A2066,'entry data'!B:F,5,0)))</f>
        <v/>
      </c>
      <c r="G2066" s="12" t="str">
        <f>IF(A2066="","",IF(ISERROR(VLOOKUP(A2066,'entry data'!B:I,8,0)),"",VLOOKUP(A2066,'entry data'!B:I,7,0)))</f>
        <v/>
      </c>
      <c r="H2066" s="13" t="str">
        <f>IF(A2066="","",IF(B2066=1,VLOOKUP(A2066,'entry data'!B:D,3,0),I2065))</f>
        <v/>
      </c>
      <c r="I2066" s="14" t="str">
        <f>IF(A2066="","",IF(E2066="weekly",7,IF(E2066="fortnightly",14,IF(E2066="monthly",DATE(IF(MONTH(H2066)=12,YEAR(H2066)+1,YEAR(H2066)),VLOOKUP(MONTH(H2066),index!$D$2:$G$13,2,0),DAY(H2066)),
IF(E2066="quarterly",DATE(IF(MONTH(H2066)&gt;=10,YEAR(H2066)+1,YEAR(H2066)),VLOOKUP(MONTH(H2066),index!$D$2:$G$13,3,0),DAY(H2066)),
IF(E2066="halfyearly",DATE(IF(MONTH(H2066)&gt;=7,YEAR(H2066)+1,YEAR(H2066)),VLOOKUP(MONTH(H2066),index!$D$2:$G$13,4,0),DAY(H2066)),
DATE(YEAR(H2066)+1,MONTH(H2066),DAY(H2066)))))-H2066))+H2066)</f>
        <v/>
      </c>
      <c r="J2066" s="9" t="str">
        <f t="shared" si="208"/>
        <v/>
      </c>
      <c r="K2066" s="11" t="str">
        <f t="shared" si="209"/>
        <v/>
      </c>
      <c r="L2066" s="11" t="str">
        <f t="shared" si="210"/>
        <v/>
      </c>
      <c r="M2066" s="11" t="str">
        <f>IF(A2066="","",VLOOKUP(E2066,index!$A$1:$B$6,2,0)*K2066*G2066)</f>
        <v/>
      </c>
      <c r="N2066" s="11" t="str">
        <f>IF(A2066="","",-PMT(G2066*VLOOKUP(E2066,index!$A$1:$B$6,2,0),C2066,F2066,0,0))</f>
        <v/>
      </c>
      <c r="O2066" s="11" t="str">
        <f t="shared" si="211"/>
        <v/>
      </c>
      <c r="P2066" s="11" t="str">
        <f t="shared" si="212"/>
        <v/>
      </c>
    </row>
    <row r="2067" spans="1:16" x14ac:dyDescent="0.25">
      <c r="A2067" s="9" t="str">
        <f>IF(A2066="","",IF(B2066&lt;C2066,A2066,IF(A2066=MAX('entry data'!$B$8:$B$507),"",A2066+1)))</f>
        <v/>
      </c>
      <c r="B2067" s="9" t="str">
        <f t="shared" si="207"/>
        <v/>
      </c>
      <c r="C2067" s="9" t="str">
        <f>IF(ISERROR(VLOOKUP(A2067,'entry data'!B:G,6,0)),"",VLOOKUP(A2067,'entry data'!B:G,6,0))</f>
        <v/>
      </c>
      <c r="D2067" s="9" t="str">
        <f>IF(ISERROR(VLOOKUP(A2067,'entry data'!B:C,2,0)),"",VLOOKUP(A2067,'entry data'!B:C,2,0))</f>
        <v/>
      </c>
      <c r="E2067" s="9" t="str">
        <f>IF(ISERROR(VLOOKUP(A2067,'entry data'!B:E,4,0)),"",VLOOKUP(A2067,'entry data'!B:E,4,0))</f>
        <v/>
      </c>
      <c r="F2067" s="11" t="str">
        <f>IF(A2067="","",IF(ISERROR(VLOOKUP(A2067,'entry data'!B:F,5,0)),"",VLOOKUP(A2067,'entry data'!B:F,5,0)))</f>
        <v/>
      </c>
      <c r="G2067" s="12" t="str">
        <f>IF(A2067="","",IF(ISERROR(VLOOKUP(A2067,'entry data'!B:I,8,0)),"",VLOOKUP(A2067,'entry data'!B:I,7,0)))</f>
        <v/>
      </c>
      <c r="H2067" s="13" t="str">
        <f>IF(A2067="","",IF(B2067=1,VLOOKUP(A2067,'entry data'!B:D,3,0),I2066))</f>
        <v/>
      </c>
      <c r="I2067" s="14" t="str">
        <f>IF(A2067="","",IF(E2067="weekly",7,IF(E2067="fortnightly",14,IF(E2067="monthly",DATE(IF(MONTH(H2067)=12,YEAR(H2067)+1,YEAR(H2067)),VLOOKUP(MONTH(H2067),index!$D$2:$G$13,2,0),DAY(H2067)),
IF(E2067="quarterly",DATE(IF(MONTH(H2067)&gt;=10,YEAR(H2067)+1,YEAR(H2067)),VLOOKUP(MONTH(H2067),index!$D$2:$G$13,3,0),DAY(H2067)),
IF(E2067="halfyearly",DATE(IF(MONTH(H2067)&gt;=7,YEAR(H2067)+1,YEAR(H2067)),VLOOKUP(MONTH(H2067),index!$D$2:$G$13,4,0),DAY(H2067)),
DATE(YEAR(H2067)+1,MONTH(H2067),DAY(H2067)))))-H2067))+H2067)</f>
        <v/>
      </c>
      <c r="J2067" s="9" t="str">
        <f t="shared" si="208"/>
        <v/>
      </c>
      <c r="K2067" s="11" t="str">
        <f t="shared" si="209"/>
        <v/>
      </c>
      <c r="L2067" s="11" t="str">
        <f t="shared" si="210"/>
        <v/>
      </c>
      <c r="M2067" s="11" t="str">
        <f>IF(A2067="","",VLOOKUP(E2067,index!$A$1:$B$6,2,0)*K2067*G2067)</f>
        <v/>
      </c>
      <c r="N2067" s="11" t="str">
        <f>IF(A2067="","",-PMT(G2067*VLOOKUP(E2067,index!$A$1:$B$6,2,0),C2067,F2067,0,0))</f>
        <v/>
      </c>
      <c r="O2067" s="11" t="str">
        <f t="shared" si="211"/>
        <v/>
      </c>
      <c r="P2067" s="11" t="str">
        <f t="shared" si="212"/>
        <v/>
      </c>
    </row>
    <row r="2068" spans="1:16" x14ac:dyDescent="0.25">
      <c r="A2068" s="9" t="str">
        <f>IF(A2067="","",IF(B2067&lt;C2067,A2067,IF(A2067=MAX('entry data'!$B$8:$B$507),"",A2067+1)))</f>
        <v/>
      </c>
      <c r="B2068" s="9" t="str">
        <f t="shared" si="207"/>
        <v/>
      </c>
      <c r="C2068" s="9" t="str">
        <f>IF(ISERROR(VLOOKUP(A2068,'entry data'!B:G,6,0)),"",VLOOKUP(A2068,'entry data'!B:G,6,0))</f>
        <v/>
      </c>
      <c r="D2068" s="9" t="str">
        <f>IF(ISERROR(VLOOKUP(A2068,'entry data'!B:C,2,0)),"",VLOOKUP(A2068,'entry data'!B:C,2,0))</f>
        <v/>
      </c>
      <c r="E2068" s="9" t="str">
        <f>IF(ISERROR(VLOOKUP(A2068,'entry data'!B:E,4,0)),"",VLOOKUP(A2068,'entry data'!B:E,4,0))</f>
        <v/>
      </c>
      <c r="F2068" s="11" t="str">
        <f>IF(A2068="","",IF(ISERROR(VLOOKUP(A2068,'entry data'!B:F,5,0)),"",VLOOKUP(A2068,'entry data'!B:F,5,0)))</f>
        <v/>
      </c>
      <c r="G2068" s="12" t="str">
        <f>IF(A2068="","",IF(ISERROR(VLOOKUP(A2068,'entry data'!B:I,8,0)),"",VLOOKUP(A2068,'entry data'!B:I,7,0)))</f>
        <v/>
      </c>
      <c r="H2068" s="13" t="str">
        <f>IF(A2068="","",IF(B2068=1,VLOOKUP(A2068,'entry data'!B:D,3,0),I2067))</f>
        <v/>
      </c>
      <c r="I2068" s="14" t="str">
        <f>IF(A2068="","",IF(E2068="weekly",7,IF(E2068="fortnightly",14,IF(E2068="monthly",DATE(IF(MONTH(H2068)=12,YEAR(H2068)+1,YEAR(H2068)),VLOOKUP(MONTH(H2068),index!$D$2:$G$13,2,0),DAY(H2068)),
IF(E2068="quarterly",DATE(IF(MONTH(H2068)&gt;=10,YEAR(H2068)+1,YEAR(H2068)),VLOOKUP(MONTH(H2068),index!$D$2:$G$13,3,0),DAY(H2068)),
IF(E2068="halfyearly",DATE(IF(MONTH(H2068)&gt;=7,YEAR(H2068)+1,YEAR(H2068)),VLOOKUP(MONTH(H2068),index!$D$2:$G$13,4,0),DAY(H2068)),
DATE(YEAR(H2068)+1,MONTH(H2068),DAY(H2068)))))-H2068))+H2068)</f>
        <v/>
      </c>
      <c r="J2068" s="9" t="str">
        <f t="shared" si="208"/>
        <v/>
      </c>
      <c r="K2068" s="11" t="str">
        <f t="shared" si="209"/>
        <v/>
      </c>
      <c r="L2068" s="11" t="str">
        <f t="shared" si="210"/>
        <v/>
      </c>
      <c r="M2068" s="11" t="str">
        <f>IF(A2068="","",VLOOKUP(E2068,index!$A$1:$B$6,2,0)*K2068*G2068)</f>
        <v/>
      </c>
      <c r="N2068" s="11" t="str">
        <f>IF(A2068="","",-PMT(G2068*VLOOKUP(E2068,index!$A$1:$B$6,2,0),C2068,F2068,0,0))</f>
        <v/>
      </c>
      <c r="O2068" s="11" t="str">
        <f t="shared" si="211"/>
        <v/>
      </c>
      <c r="P2068" s="11" t="str">
        <f t="shared" si="212"/>
        <v/>
      </c>
    </row>
    <row r="2069" spans="1:16" x14ac:dyDescent="0.25">
      <c r="A2069" s="9" t="str">
        <f>IF(A2068="","",IF(B2068&lt;C2068,A2068,IF(A2068=MAX('entry data'!$B$8:$B$507),"",A2068+1)))</f>
        <v/>
      </c>
      <c r="B2069" s="9" t="str">
        <f t="shared" si="207"/>
        <v/>
      </c>
      <c r="C2069" s="9" t="str">
        <f>IF(ISERROR(VLOOKUP(A2069,'entry data'!B:G,6,0)),"",VLOOKUP(A2069,'entry data'!B:G,6,0))</f>
        <v/>
      </c>
      <c r="D2069" s="9" t="str">
        <f>IF(ISERROR(VLOOKUP(A2069,'entry data'!B:C,2,0)),"",VLOOKUP(A2069,'entry data'!B:C,2,0))</f>
        <v/>
      </c>
      <c r="E2069" s="9" t="str">
        <f>IF(ISERROR(VLOOKUP(A2069,'entry data'!B:E,4,0)),"",VLOOKUP(A2069,'entry data'!B:E,4,0))</f>
        <v/>
      </c>
      <c r="F2069" s="11" t="str">
        <f>IF(A2069="","",IF(ISERROR(VLOOKUP(A2069,'entry data'!B:F,5,0)),"",VLOOKUP(A2069,'entry data'!B:F,5,0)))</f>
        <v/>
      </c>
      <c r="G2069" s="12" t="str">
        <f>IF(A2069="","",IF(ISERROR(VLOOKUP(A2069,'entry data'!B:I,8,0)),"",VLOOKUP(A2069,'entry data'!B:I,7,0)))</f>
        <v/>
      </c>
      <c r="H2069" s="13" t="str">
        <f>IF(A2069="","",IF(B2069=1,VLOOKUP(A2069,'entry data'!B:D,3,0),I2068))</f>
        <v/>
      </c>
      <c r="I2069" s="14" t="str">
        <f>IF(A2069="","",IF(E2069="weekly",7,IF(E2069="fortnightly",14,IF(E2069="monthly",DATE(IF(MONTH(H2069)=12,YEAR(H2069)+1,YEAR(H2069)),VLOOKUP(MONTH(H2069),index!$D$2:$G$13,2,0),DAY(H2069)),
IF(E2069="quarterly",DATE(IF(MONTH(H2069)&gt;=10,YEAR(H2069)+1,YEAR(H2069)),VLOOKUP(MONTH(H2069),index!$D$2:$G$13,3,0),DAY(H2069)),
IF(E2069="halfyearly",DATE(IF(MONTH(H2069)&gt;=7,YEAR(H2069)+1,YEAR(H2069)),VLOOKUP(MONTH(H2069),index!$D$2:$G$13,4,0),DAY(H2069)),
DATE(YEAR(H2069)+1,MONTH(H2069),DAY(H2069)))))-H2069))+H2069)</f>
        <v/>
      </c>
      <c r="J2069" s="9" t="str">
        <f t="shared" si="208"/>
        <v/>
      </c>
      <c r="K2069" s="11" t="str">
        <f t="shared" si="209"/>
        <v/>
      </c>
      <c r="L2069" s="11" t="str">
        <f t="shared" si="210"/>
        <v/>
      </c>
      <c r="M2069" s="11" t="str">
        <f>IF(A2069="","",VLOOKUP(E2069,index!$A$1:$B$6,2,0)*K2069*G2069)</f>
        <v/>
      </c>
      <c r="N2069" s="11" t="str">
        <f>IF(A2069="","",-PMT(G2069*VLOOKUP(E2069,index!$A$1:$B$6,2,0),C2069,F2069,0,0))</f>
        <v/>
      </c>
      <c r="O2069" s="11" t="str">
        <f t="shared" si="211"/>
        <v/>
      </c>
      <c r="P2069" s="11" t="str">
        <f t="shared" si="212"/>
        <v/>
      </c>
    </row>
    <row r="2070" spans="1:16" x14ac:dyDescent="0.25">
      <c r="A2070" s="9" t="str">
        <f>IF(A2069="","",IF(B2069&lt;C2069,A2069,IF(A2069=MAX('entry data'!$B$8:$B$507),"",A2069+1)))</f>
        <v/>
      </c>
      <c r="B2070" s="9" t="str">
        <f t="shared" si="207"/>
        <v/>
      </c>
      <c r="C2070" s="9" t="str">
        <f>IF(ISERROR(VLOOKUP(A2070,'entry data'!B:G,6,0)),"",VLOOKUP(A2070,'entry data'!B:G,6,0))</f>
        <v/>
      </c>
      <c r="D2070" s="9" t="str">
        <f>IF(ISERROR(VLOOKUP(A2070,'entry data'!B:C,2,0)),"",VLOOKUP(A2070,'entry data'!B:C,2,0))</f>
        <v/>
      </c>
      <c r="E2070" s="9" t="str">
        <f>IF(ISERROR(VLOOKUP(A2070,'entry data'!B:E,4,0)),"",VLOOKUP(A2070,'entry data'!B:E,4,0))</f>
        <v/>
      </c>
      <c r="F2070" s="11" t="str">
        <f>IF(A2070="","",IF(ISERROR(VLOOKUP(A2070,'entry data'!B:F,5,0)),"",VLOOKUP(A2070,'entry data'!B:F,5,0)))</f>
        <v/>
      </c>
      <c r="G2070" s="12" t="str">
        <f>IF(A2070="","",IF(ISERROR(VLOOKUP(A2070,'entry data'!B:I,8,0)),"",VLOOKUP(A2070,'entry data'!B:I,7,0)))</f>
        <v/>
      </c>
      <c r="H2070" s="13" t="str">
        <f>IF(A2070="","",IF(B2070=1,VLOOKUP(A2070,'entry data'!B:D,3,0),I2069))</f>
        <v/>
      </c>
      <c r="I2070" s="14" t="str">
        <f>IF(A2070="","",IF(E2070="weekly",7,IF(E2070="fortnightly",14,IF(E2070="monthly",DATE(IF(MONTH(H2070)=12,YEAR(H2070)+1,YEAR(H2070)),VLOOKUP(MONTH(H2070),index!$D$2:$G$13,2,0),DAY(H2070)),
IF(E2070="quarterly",DATE(IF(MONTH(H2070)&gt;=10,YEAR(H2070)+1,YEAR(H2070)),VLOOKUP(MONTH(H2070),index!$D$2:$G$13,3,0),DAY(H2070)),
IF(E2070="halfyearly",DATE(IF(MONTH(H2070)&gt;=7,YEAR(H2070)+1,YEAR(H2070)),VLOOKUP(MONTH(H2070),index!$D$2:$G$13,4,0),DAY(H2070)),
DATE(YEAR(H2070)+1,MONTH(H2070),DAY(H2070)))))-H2070))+H2070)</f>
        <v/>
      </c>
      <c r="J2070" s="9" t="str">
        <f t="shared" si="208"/>
        <v/>
      </c>
      <c r="K2070" s="11" t="str">
        <f t="shared" si="209"/>
        <v/>
      </c>
      <c r="L2070" s="11" t="str">
        <f t="shared" si="210"/>
        <v/>
      </c>
      <c r="M2070" s="11" t="str">
        <f>IF(A2070="","",VLOOKUP(E2070,index!$A$1:$B$6,2,0)*K2070*G2070)</f>
        <v/>
      </c>
      <c r="N2070" s="11" t="str">
        <f>IF(A2070="","",-PMT(G2070*VLOOKUP(E2070,index!$A$1:$B$6,2,0),C2070,F2070,0,0))</f>
        <v/>
      </c>
      <c r="O2070" s="11" t="str">
        <f t="shared" si="211"/>
        <v/>
      </c>
      <c r="P2070" s="11" t="str">
        <f t="shared" si="212"/>
        <v/>
      </c>
    </row>
    <row r="2071" spans="1:16" x14ac:dyDescent="0.25">
      <c r="A2071" s="9" t="str">
        <f>IF(A2070="","",IF(B2070&lt;C2070,A2070,IF(A2070=MAX('entry data'!$B$8:$B$507),"",A2070+1)))</f>
        <v/>
      </c>
      <c r="B2071" s="9" t="str">
        <f t="shared" ref="B2071:B2134" si="213">IF(A2071="","",IF(B2070=C2070,1,B2070+1))</f>
        <v/>
      </c>
      <c r="C2071" s="9" t="str">
        <f>IF(ISERROR(VLOOKUP(A2071,'entry data'!B:G,6,0)),"",VLOOKUP(A2071,'entry data'!B:G,6,0))</f>
        <v/>
      </c>
      <c r="D2071" s="9" t="str">
        <f>IF(ISERROR(VLOOKUP(A2071,'entry data'!B:C,2,0)),"",VLOOKUP(A2071,'entry data'!B:C,2,0))</f>
        <v/>
      </c>
      <c r="E2071" s="9" t="str">
        <f>IF(ISERROR(VLOOKUP(A2071,'entry data'!B:E,4,0)),"",VLOOKUP(A2071,'entry data'!B:E,4,0))</f>
        <v/>
      </c>
      <c r="F2071" s="11" t="str">
        <f>IF(A2071="","",IF(ISERROR(VLOOKUP(A2071,'entry data'!B:F,5,0)),"",VLOOKUP(A2071,'entry data'!B:F,5,0)))</f>
        <v/>
      </c>
      <c r="G2071" s="12" t="str">
        <f>IF(A2071="","",IF(ISERROR(VLOOKUP(A2071,'entry data'!B:I,8,0)),"",VLOOKUP(A2071,'entry data'!B:I,7,0)))</f>
        <v/>
      </c>
      <c r="H2071" s="13" t="str">
        <f>IF(A2071="","",IF(B2071=1,VLOOKUP(A2071,'entry data'!B:D,3,0),I2070))</f>
        <v/>
      </c>
      <c r="I2071" s="14" t="str">
        <f>IF(A2071="","",IF(E2071="weekly",7,IF(E2071="fortnightly",14,IF(E2071="monthly",DATE(IF(MONTH(H2071)=12,YEAR(H2071)+1,YEAR(H2071)),VLOOKUP(MONTH(H2071),index!$D$2:$G$13,2,0),DAY(H2071)),
IF(E2071="quarterly",DATE(IF(MONTH(H2071)&gt;=10,YEAR(H2071)+1,YEAR(H2071)),VLOOKUP(MONTH(H2071),index!$D$2:$G$13,3,0),DAY(H2071)),
IF(E2071="halfyearly",DATE(IF(MONTH(H2071)&gt;=7,YEAR(H2071)+1,YEAR(H2071)),VLOOKUP(MONTH(H2071),index!$D$2:$G$13,4,0),DAY(H2071)),
DATE(YEAR(H2071)+1,MONTH(H2071),DAY(H2071)))))-H2071))+H2071)</f>
        <v/>
      </c>
      <c r="J2071" s="9" t="str">
        <f t="shared" ref="J2071:J2134" si="214">IF(A2071="","",IF(MONTH(I2071)&lt;10,YEAR(I2071)&amp;"-0"&amp;MONTH(I2071),YEAR(I2071)&amp;"-"&amp;MONTH(I2071)))</f>
        <v/>
      </c>
      <c r="K2071" s="11" t="str">
        <f t="shared" ref="K2071:K2134" si="215">IF(A2071="","",IF(B2071=1,F2071,O2070))</f>
        <v/>
      </c>
      <c r="L2071" s="11" t="str">
        <f t="shared" ref="L2071:L2134" si="216">IF(A2071="","",N2071-M2071)</f>
        <v/>
      </c>
      <c r="M2071" s="11" t="str">
        <f>IF(A2071="","",VLOOKUP(E2071,index!$A$1:$B$6,2,0)*K2071*G2071)</f>
        <v/>
      </c>
      <c r="N2071" s="11" t="str">
        <f>IF(A2071="","",-PMT(G2071*VLOOKUP(E2071,index!$A$1:$B$6,2,0),C2071,F2071,0,0))</f>
        <v/>
      </c>
      <c r="O2071" s="11" t="str">
        <f t="shared" ref="O2071:O2134" si="217">IF(A2071="","",K2071-L2071)</f>
        <v/>
      </c>
      <c r="P2071" s="11" t="str">
        <f t="shared" si="212"/>
        <v/>
      </c>
    </row>
    <row r="2072" spans="1:16" x14ac:dyDescent="0.25">
      <c r="A2072" s="9" t="str">
        <f>IF(A2071="","",IF(B2071&lt;C2071,A2071,IF(A2071=MAX('entry data'!$B$8:$B$507),"",A2071+1)))</f>
        <v/>
      </c>
      <c r="B2072" s="9" t="str">
        <f t="shared" si="213"/>
        <v/>
      </c>
      <c r="C2072" s="9" t="str">
        <f>IF(ISERROR(VLOOKUP(A2072,'entry data'!B:G,6,0)),"",VLOOKUP(A2072,'entry data'!B:G,6,0))</f>
        <v/>
      </c>
      <c r="D2072" s="9" t="str">
        <f>IF(ISERROR(VLOOKUP(A2072,'entry data'!B:C,2,0)),"",VLOOKUP(A2072,'entry data'!B:C,2,0))</f>
        <v/>
      </c>
      <c r="E2072" s="9" t="str">
        <f>IF(ISERROR(VLOOKUP(A2072,'entry data'!B:E,4,0)),"",VLOOKUP(A2072,'entry data'!B:E,4,0))</f>
        <v/>
      </c>
      <c r="F2072" s="11" t="str">
        <f>IF(A2072="","",IF(ISERROR(VLOOKUP(A2072,'entry data'!B:F,5,0)),"",VLOOKUP(A2072,'entry data'!B:F,5,0)))</f>
        <v/>
      </c>
      <c r="G2072" s="12" t="str">
        <f>IF(A2072="","",IF(ISERROR(VLOOKUP(A2072,'entry data'!B:I,8,0)),"",VLOOKUP(A2072,'entry data'!B:I,7,0)))</f>
        <v/>
      </c>
      <c r="H2072" s="13" t="str">
        <f>IF(A2072="","",IF(B2072=1,VLOOKUP(A2072,'entry data'!B:D,3,0),I2071))</f>
        <v/>
      </c>
      <c r="I2072" s="14" t="str">
        <f>IF(A2072="","",IF(E2072="weekly",7,IF(E2072="fortnightly",14,IF(E2072="monthly",DATE(IF(MONTH(H2072)=12,YEAR(H2072)+1,YEAR(H2072)),VLOOKUP(MONTH(H2072),index!$D$2:$G$13,2,0),DAY(H2072)),
IF(E2072="quarterly",DATE(IF(MONTH(H2072)&gt;=10,YEAR(H2072)+1,YEAR(H2072)),VLOOKUP(MONTH(H2072),index!$D$2:$G$13,3,0),DAY(H2072)),
IF(E2072="halfyearly",DATE(IF(MONTH(H2072)&gt;=7,YEAR(H2072)+1,YEAR(H2072)),VLOOKUP(MONTH(H2072),index!$D$2:$G$13,4,0),DAY(H2072)),
DATE(YEAR(H2072)+1,MONTH(H2072),DAY(H2072)))))-H2072))+H2072)</f>
        <v/>
      </c>
      <c r="J2072" s="9" t="str">
        <f t="shared" si="214"/>
        <v/>
      </c>
      <c r="K2072" s="11" t="str">
        <f t="shared" si="215"/>
        <v/>
      </c>
      <c r="L2072" s="11" t="str">
        <f t="shared" si="216"/>
        <v/>
      </c>
      <c r="M2072" s="11" t="str">
        <f>IF(A2072="","",VLOOKUP(E2072,index!$A$1:$B$6,2,0)*K2072*G2072)</f>
        <v/>
      </c>
      <c r="N2072" s="11" t="str">
        <f>IF(A2072="","",-PMT(G2072*VLOOKUP(E2072,index!$A$1:$B$6,2,0),C2072,F2072,0,0))</f>
        <v/>
      </c>
      <c r="O2072" s="11" t="str">
        <f t="shared" si="217"/>
        <v/>
      </c>
      <c r="P2072" s="11" t="str">
        <f t="shared" si="212"/>
        <v/>
      </c>
    </row>
    <row r="2073" spans="1:16" x14ac:dyDescent="0.25">
      <c r="A2073" s="9" t="str">
        <f>IF(A2072="","",IF(B2072&lt;C2072,A2072,IF(A2072=MAX('entry data'!$B$8:$B$507),"",A2072+1)))</f>
        <v/>
      </c>
      <c r="B2073" s="9" t="str">
        <f t="shared" si="213"/>
        <v/>
      </c>
      <c r="C2073" s="9" t="str">
        <f>IF(ISERROR(VLOOKUP(A2073,'entry data'!B:G,6,0)),"",VLOOKUP(A2073,'entry data'!B:G,6,0))</f>
        <v/>
      </c>
      <c r="D2073" s="9" t="str">
        <f>IF(ISERROR(VLOOKUP(A2073,'entry data'!B:C,2,0)),"",VLOOKUP(A2073,'entry data'!B:C,2,0))</f>
        <v/>
      </c>
      <c r="E2073" s="9" t="str">
        <f>IF(ISERROR(VLOOKUP(A2073,'entry data'!B:E,4,0)),"",VLOOKUP(A2073,'entry data'!B:E,4,0))</f>
        <v/>
      </c>
      <c r="F2073" s="11" t="str">
        <f>IF(A2073="","",IF(ISERROR(VLOOKUP(A2073,'entry data'!B:F,5,0)),"",VLOOKUP(A2073,'entry data'!B:F,5,0)))</f>
        <v/>
      </c>
      <c r="G2073" s="12" t="str">
        <f>IF(A2073="","",IF(ISERROR(VLOOKUP(A2073,'entry data'!B:I,8,0)),"",VLOOKUP(A2073,'entry data'!B:I,7,0)))</f>
        <v/>
      </c>
      <c r="H2073" s="13" t="str">
        <f>IF(A2073="","",IF(B2073=1,VLOOKUP(A2073,'entry data'!B:D,3,0),I2072))</f>
        <v/>
      </c>
      <c r="I2073" s="14" t="str">
        <f>IF(A2073="","",IF(E2073="weekly",7,IF(E2073="fortnightly",14,IF(E2073="monthly",DATE(IF(MONTH(H2073)=12,YEAR(H2073)+1,YEAR(H2073)),VLOOKUP(MONTH(H2073),index!$D$2:$G$13,2,0),DAY(H2073)),
IF(E2073="quarterly",DATE(IF(MONTH(H2073)&gt;=10,YEAR(H2073)+1,YEAR(H2073)),VLOOKUP(MONTH(H2073),index!$D$2:$G$13,3,0),DAY(H2073)),
IF(E2073="halfyearly",DATE(IF(MONTH(H2073)&gt;=7,YEAR(H2073)+1,YEAR(H2073)),VLOOKUP(MONTH(H2073),index!$D$2:$G$13,4,0),DAY(H2073)),
DATE(YEAR(H2073)+1,MONTH(H2073),DAY(H2073)))))-H2073))+H2073)</f>
        <v/>
      </c>
      <c r="J2073" s="9" t="str">
        <f t="shared" si="214"/>
        <v/>
      </c>
      <c r="K2073" s="11" t="str">
        <f t="shared" si="215"/>
        <v/>
      </c>
      <c r="L2073" s="11" t="str">
        <f t="shared" si="216"/>
        <v/>
      </c>
      <c r="M2073" s="11" t="str">
        <f>IF(A2073="","",VLOOKUP(E2073,index!$A$1:$B$6,2,0)*K2073*G2073)</f>
        <v/>
      </c>
      <c r="N2073" s="11" t="str">
        <f>IF(A2073="","",-PMT(G2073*VLOOKUP(E2073,index!$A$1:$B$6,2,0),C2073,F2073,0,0))</f>
        <v/>
      </c>
      <c r="O2073" s="11" t="str">
        <f t="shared" si="217"/>
        <v/>
      </c>
      <c r="P2073" s="11" t="str">
        <f t="shared" si="212"/>
        <v/>
      </c>
    </row>
    <row r="2074" spans="1:16" x14ac:dyDescent="0.25">
      <c r="A2074" s="9" t="str">
        <f>IF(A2073="","",IF(B2073&lt;C2073,A2073,IF(A2073=MAX('entry data'!$B$8:$B$507),"",A2073+1)))</f>
        <v/>
      </c>
      <c r="B2074" s="9" t="str">
        <f t="shared" si="213"/>
        <v/>
      </c>
      <c r="C2074" s="9" t="str">
        <f>IF(ISERROR(VLOOKUP(A2074,'entry data'!B:G,6,0)),"",VLOOKUP(A2074,'entry data'!B:G,6,0))</f>
        <v/>
      </c>
      <c r="D2074" s="9" t="str">
        <f>IF(ISERROR(VLOOKUP(A2074,'entry data'!B:C,2,0)),"",VLOOKUP(A2074,'entry data'!B:C,2,0))</f>
        <v/>
      </c>
      <c r="E2074" s="9" t="str">
        <f>IF(ISERROR(VLOOKUP(A2074,'entry data'!B:E,4,0)),"",VLOOKUP(A2074,'entry data'!B:E,4,0))</f>
        <v/>
      </c>
      <c r="F2074" s="11" t="str">
        <f>IF(A2074="","",IF(ISERROR(VLOOKUP(A2074,'entry data'!B:F,5,0)),"",VLOOKUP(A2074,'entry data'!B:F,5,0)))</f>
        <v/>
      </c>
      <c r="G2074" s="12" t="str">
        <f>IF(A2074="","",IF(ISERROR(VLOOKUP(A2074,'entry data'!B:I,8,0)),"",VLOOKUP(A2074,'entry data'!B:I,7,0)))</f>
        <v/>
      </c>
      <c r="H2074" s="13" t="str">
        <f>IF(A2074="","",IF(B2074=1,VLOOKUP(A2074,'entry data'!B:D,3,0),I2073))</f>
        <v/>
      </c>
      <c r="I2074" s="14" t="str">
        <f>IF(A2074="","",IF(E2074="weekly",7,IF(E2074="fortnightly",14,IF(E2074="monthly",DATE(IF(MONTH(H2074)=12,YEAR(H2074)+1,YEAR(H2074)),VLOOKUP(MONTH(H2074),index!$D$2:$G$13,2,0),DAY(H2074)),
IF(E2074="quarterly",DATE(IF(MONTH(H2074)&gt;=10,YEAR(H2074)+1,YEAR(H2074)),VLOOKUP(MONTH(H2074),index!$D$2:$G$13,3,0),DAY(H2074)),
IF(E2074="halfyearly",DATE(IF(MONTH(H2074)&gt;=7,YEAR(H2074)+1,YEAR(H2074)),VLOOKUP(MONTH(H2074),index!$D$2:$G$13,4,0),DAY(H2074)),
DATE(YEAR(H2074)+1,MONTH(H2074),DAY(H2074)))))-H2074))+H2074)</f>
        <v/>
      </c>
      <c r="J2074" s="9" t="str">
        <f t="shared" si="214"/>
        <v/>
      </c>
      <c r="K2074" s="11" t="str">
        <f t="shared" si="215"/>
        <v/>
      </c>
      <c r="L2074" s="11" t="str">
        <f t="shared" si="216"/>
        <v/>
      </c>
      <c r="M2074" s="11" t="str">
        <f>IF(A2074="","",VLOOKUP(E2074,index!$A$1:$B$6,2,0)*K2074*G2074)</f>
        <v/>
      </c>
      <c r="N2074" s="11" t="str">
        <f>IF(A2074="","",-PMT(G2074*VLOOKUP(E2074,index!$A$1:$B$6,2,0),C2074,F2074,0,0))</f>
        <v/>
      </c>
      <c r="O2074" s="11" t="str">
        <f t="shared" si="217"/>
        <v/>
      </c>
      <c r="P2074" s="11" t="str">
        <f t="shared" si="212"/>
        <v/>
      </c>
    </row>
    <row r="2075" spans="1:16" x14ac:dyDescent="0.25">
      <c r="A2075" s="9" t="str">
        <f>IF(A2074="","",IF(B2074&lt;C2074,A2074,IF(A2074=MAX('entry data'!$B$8:$B$507),"",A2074+1)))</f>
        <v/>
      </c>
      <c r="B2075" s="9" t="str">
        <f t="shared" si="213"/>
        <v/>
      </c>
      <c r="C2075" s="9" t="str">
        <f>IF(ISERROR(VLOOKUP(A2075,'entry data'!B:G,6,0)),"",VLOOKUP(A2075,'entry data'!B:G,6,0))</f>
        <v/>
      </c>
      <c r="D2075" s="9" t="str">
        <f>IF(ISERROR(VLOOKUP(A2075,'entry data'!B:C,2,0)),"",VLOOKUP(A2075,'entry data'!B:C,2,0))</f>
        <v/>
      </c>
      <c r="E2075" s="9" t="str">
        <f>IF(ISERROR(VLOOKUP(A2075,'entry data'!B:E,4,0)),"",VLOOKUP(A2075,'entry data'!B:E,4,0))</f>
        <v/>
      </c>
      <c r="F2075" s="11" t="str">
        <f>IF(A2075="","",IF(ISERROR(VLOOKUP(A2075,'entry data'!B:F,5,0)),"",VLOOKUP(A2075,'entry data'!B:F,5,0)))</f>
        <v/>
      </c>
      <c r="G2075" s="12" t="str">
        <f>IF(A2075="","",IF(ISERROR(VLOOKUP(A2075,'entry data'!B:I,8,0)),"",VLOOKUP(A2075,'entry data'!B:I,7,0)))</f>
        <v/>
      </c>
      <c r="H2075" s="13" t="str">
        <f>IF(A2075="","",IF(B2075=1,VLOOKUP(A2075,'entry data'!B:D,3,0),I2074))</f>
        <v/>
      </c>
      <c r="I2075" s="14" t="str">
        <f>IF(A2075="","",IF(E2075="weekly",7,IF(E2075="fortnightly",14,IF(E2075="monthly",DATE(IF(MONTH(H2075)=12,YEAR(H2075)+1,YEAR(H2075)),VLOOKUP(MONTH(H2075),index!$D$2:$G$13,2,0),DAY(H2075)),
IF(E2075="quarterly",DATE(IF(MONTH(H2075)&gt;=10,YEAR(H2075)+1,YEAR(H2075)),VLOOKUP(MONTH(H2075),index!$D$2:$G$13,3,0),DAY(H2075)),
IF(E2075="halfyearly",DATE(IF(MONTH(H2075)&gt;=7,YEAR(H2075)+1,YEAR(H2075)),VLOOKUP(MONTH(H2075),index!$D$2:$G$13,4,0),DAY(H2075)),
DATE(YEAR(H2075)+1,MONTH(H2075),DAY(H2075)))))-H2075))+H2075)</f>
        <v/>
      </c>
      <c r="J2075" s="9" t="str">
        <f t="shared" si="214"/>
        <v/>
      </c>
      <c r="K2075" s="11" t="str">
        <f t="shared" si="215"/>
        <v/>
      </c>
      <c r="L2075" s="11" t="str">
        <f t="shared" si="216"/>
        <v/>
      </c>
      <c r="M2075" s="11" t="str">
        <f>IF(A2075="","",VLOOKUP(E2075,index!$A$1:$B$6,2,0)*K2075*G2075)</f>
        <v/>
      </c>
      <c r="N2075" s="11" t="str">
        <f>IF(A2075="","",-PMT(G2075*VLOOKUP(E2075,index!$A$1:$B$6,2,0),C2075,F2075,0,0))</f>
        <v/>
      </c>
      <c r="O2075" s="11" t="str">
        <f t="shared" si="217"/>
        <v/>
      </c>
      <c r="P2075" s="11" t="str">
        <f t="shared" si="212"/>
        <v/>
      </c>
    </row>
    <row r="2076" spans="1:16" x14ac:dyDescent="0.25">
      <c r="A2076" s="9" t="str">
        <f>IF(A2075="","",IF(B2075&lt;C2075,A2075,IF(A2075=MAX('entry data'!$B$8:$B$507),"",A2075+1)))</f>
        <v/>
      </c>
      <c r="B2076" s="9" t="str">
        <f t="shared" si="213"/>
        <v/>
      </c>
      <c r="C2076" s="9" t="str">
        <f>IF(ISERROR(VLOOKUP(A2076,'entry data'!B:G,6,0)),"",VLOOKUP(A2076,'entry data'!B:G,6,0))</f>
        <v/>
      </c>
      <c r="D2076" s="9" t="str">
        <f>IF(ISERROR(VLOOKUP(A2076,'entry data'!B:C,2,0)),"",VLOOKUP(A2076,'entry data'!B:C,2,0))</f>
        <v/>
      </c>
      <c r="E2076" s="9" t="str">
        <f>IF(ISERROR(VLOOKUP(A2076,'entry data'!B:E,4,0)),"",VLOOKUP(A2076,'entry data'!B:E,4,0))</f>
        <v/>
      </c>
      <c r="F2076" s="11" t="str">
        <f>IF(A2076="","",IF(ISERROR(VLOOKUP(A2076,'entry data'!B:F,5,0)),"",VLOOKUP(A2076,'entry data'!B:F,5,0)))</f>
        <v/>
      </c>
      <c r="G2076" s="12" t="str">
        <f>IF(A2076="","",IF(ISERROR(VLOOKUP(A2076,'entry data'!B:I,8,0)),"",VLOOKUP(A2076,'entry data'!B:I,7,0)))</f>
        <v/>
      </c>
      <c r="H2076" s="13" t="str">
        <f>IF(A2076="","",IF(B2076=1,VLOOKUP(A2076,'entry data'!B:D,3,0),I2075))</f>
        <v/>
      </c>
      <c r="I2076" s="14" t="str">
        <f>IF(A2076="","",IF(E2076="weekly",7,IF(E2076="fortnightly",14,IF(E2076="monthly",DATE(IF(MONTH(H2076)=12,YEAR(H2076)+1,YEAR(H2076)),VLOOKUP(MONTH(H2076),index!$D$2:$G$13,2,0),DAY(H2076)),
IF(E2076="quarterly",DATE(IF(MONTH(H2076)&gt;=10,YEAR(H2076)+1,YEAR(H2076)),VLOOKUP(MONTH(H2076),index!$D$2:$G$13,3,0),DAY(H2076)),
IF(E2076="halfyearly",DATE(IF(MONTH(H2076)&gt;=7,YEAR(H2076)+1,YEAR(H2076)),VLOOKUP(MONTH(H2076),index!$D$2:$G$13,4,0),DAY(H2076)),
DATE(YEAR(H2076)+1,MONTH(H2076),DAY(H2076)))))-H2076))+H2076)</f>
        <v/>
      </c>
      <c r="J2076" s="9" t="str">
        <f t="shared" si="214"/>
        <v/>
      </c>
      <c r="K2076" s="11" t="str">
        <f t="shared" si="215"/>
        <v/>
      </c>
      <c r="L2076" s="11" t="str">
        <f t="shared" si="216"/>
        <v/>
      </c>
      <c r="M2076" s="11" t="str">
        <f>IF(A2076="","",VLOOKUP(E2076,index!$A$1:$B$6,2,0)*K2076*G2076)</f>
        <v/>
      </c>
      <c r="N2076" s="11" t="str">
        <f>IF(A2076="","",-PMT(G2076*VLOOKUP(E2076,index!$A$1:$B$6,2,0),C2076,F2076,0,0))</f>
        <v/>
      </c>
      <c r="O2076" s="11" t="str">
        <f t="shared" si="217"/>
        <v/>
      </c>
      <c r="P2076" s="11" t="str">
        <f t="shared" si="212"/>
        <v/>
      </c>
    </row>
    <row r="2077" spans="1:16" x14ac:dyDescent="0.25">
      <c r="A2077" s="9" t="str">
        <f>IF(A2076="","",IF(B2076&lt;C2076,A2076,IF(A2076=MAX('entry data'!$B$8:$B$507),"",A2076+1)))</f>
        <v/>
      </c>
      <c r="B2077" s="9" t="str">
        <f t="shared" si="213"/>
        <v/>
      </c>
      <c r="C2077" s="9" t="str">
        <f>IF(ISERROR(VLOOKUP(A2077,'entry data'!B:G,6,0)),"",VLOOKUP(A2077,'entry data'!B:G,6,0))</f>
        <v/>
      </c>
      <c r="D2077" s="9" t="str">
        <f>IF(ISERROR(VLOOKUP(A2077,'entry data'!B:C,2,0)),"",VLOOKUP(A2077,'entry data'!B:C,2,0))</f>
        <v/>
      </c>
      <c r="E2077" s="9" t="str">
        <f>IF(ISERROR(VLOOKUP(A2077,'entry data'!B:E,4,0)),"",VLOOKUP(A2077,'entry data'!B:E,4,0))</f>
        <v/>
      </c>
      <c r="F2077" s="11" t="str">
        <f>IF(A2077="","",IF(ISERROR(VLOOKUP(A2077,'entry data'!B:F,5,0)),"",VLOOKUP(A2077,'entry data'!B:F,5,0)))</f>
        <v/>
      </c>
      <c r="G2077" s="12" t="str">
        <f>IF(A2077="","",IF(ISERROR(VLOOKUP(A2077,'entry data'!B:I,8,0)),"",VLOOKUP(A2077,'entry data'!B:I,7,0)))</f>
        <v/>
      </c>
      <c r="H2077" s="13" t="str">
        <f>IF(A2077="","",IF(B2077=1,VLOOKUP(A2077,'entry data'!B:D,3,0),I2076))</f>
        <v/>
      </c>
      <c r="I2077" s="14" t="str">
        <f>IF(A2077="","",IF(E2077="weekly",7,IF(E2077="fortnightly",14,IF(E2077="monthly",DATE(IF(MONTH(H2077)=12,YEAR(H2077)+1,YEAR(H2077)),VLOOKUP(MONTH(H2077),index!$D$2:$G$13,2,0),DAY(H2077)),
IF(E2077="quarterly",DATE(IF(MONTH(H2077)&gt;=10,YEAR(H2077)+1,YEAR(H2077)),VLOOKUP(MONTH(H2077),index!$D$2:$G$13,3,0),DAY(H2077)),
IF(E2077="halfyearly",DATE(IF(MONTH(H2077)&gt;=7,YEAR(H2077)+1,YEAR(H2077)),VLOOKUP(MONTH(H2077),index!$D$2:$G$13,4,0),DAY(H2077)),
DATE(YEAR(H2077)+1,MONTH(H2077),DAY(H2077)))))-H2077))+H2077)</f>
        <v/>
      </c>
      <c r="J2077" s="9" t="str">
        <f t="shared" si="214"/>
        <v/>
      </c>
      <c r="K2077" s="11" t="str">
        <f t="shared" si="215"/>
        <v/>
      </c>
      <c r="L2077" s="11" t="str">
        <f t="shared" si="216"/>
        <v/>
      </c>
      <c r="M2077" s="11" t="str">
        <f>IF(A2077="","",VLOOKUP(E2077,index!$A$1:$B$6,2,0)*K2077*G2077)</f>
        <v/>
      </c>
      <c r="N2077" s="11" t="str">
        <f>IF(A2077="","",-PMT(G2077*VLOOKUP(E2077,index!$A$1:$B$6,2,0),C2077,F2077,0,0))</f>
        <v/>
      </c>
      <c r="O2077" s="11" t="str">
        <f t="shared" si="217"/>
        <v/>
      </c>
      <c r="P2077" s="11" t="str">
        <f t="shared" si="212"/>
        <v/>
      </c>
    </row>
    <row r="2078" spans="1:16" x14ac:dyDescent="0.25">
      <c r="A2078" s="9" t="str">
        <f>IF(A2077="","",IF(B2077&lt;C2077,A2077,IF(A2077=MAX('entry data'!$B$8:$B$507),"",A2077+1)))</f>
        <v/>
      </c>
      <c r="B2078" s="9" t="str">
        <f t="shared" si="213"/>
        <v/>
      </c>
      <c r="C2078" s="9" t="str">
        <f>IF(ISERROR(VLOOKUP(A2078,'entry data'!B:G,6,0)),"",VLOOKUP(A2078,'entry data'!B:G,6,0))</f>
        <v/>
      </c>
      <c r="D2078" s="9" t="str">
        <f>IF(ISERROR(VLOOKUP(A2078,'entry data'!B:C,2,0)),"",VLOOKUP(A2078,'entry data'!B:C,2,0))</f>
        <v/>
      </c>
      <c r="E2078" s="9" t="str">
        <f>IF(ISERROR(VLOOKUP(A2078,'entry data'!B:E,4,0)),"",VLOOKUP(A2078,'entry data'!B:E,4,0))</f>
        <v/>
      </c>
      <c r="F2078" s="11" t="str">
        <f>IF(A2078="","",IF(ISERROR(VLOOKUP(A2078,'entry data'!B:F,5,0)),"",VLOOKUP(A2078,'entry data'!B:F,5,0)))</f>
        <v/>
      </c>
      <c r="G2078" s="12" t="str">
        <f>IF(A2078="","",IF(ISERROR(VLOOKUP(A2078,'entry data'!B:I,8,0)),"",VLOOKUP(A2078,'entry data'!B:I,7,0)))</f>
        <v/>
      </c>
      <c r="H2078" s="13" t="str">
        <f>IF(A2078="","",IF(B2078=1,VLOOKUP(A2078,'entry data'!B:D,3,0),I2077))</f>
        <v/>
      </c>
      <c r="I2078" s="14" t="str">
        <f>IF(A2078="","",IF(E2078="weekly",7,IF(E2078="fortnightly",14,IF(E2078="monthly",DATE(IF(MONTH(H2078)=12,YEAR(H2078)+1,YEAR(H2078)),VLOOKUP(MONTH(H2078),index!$D$2:$G$13,2,0),DAY(H2078)),
IF(E2078="quarterly",DATE(IF(MONTH(H2078)&gt;=10,YEAR(H2078)+1,YEAR(H2078)),VLOOKUP(MONTH(H2078),index!$D$2:$G$13,3,0),DAY(H2078)),
IF(E2078="halfyearly",DATE(IF(MONTH(H2078)&gt;=7,YEAR(H2078)+1,YEAR(H2078)),VLOOKUP(MONTH(H2078),index!$D$2:$G$13,4,0),DAY(H2078)),
DATE(YEAR(H2078)+1,MONTH(H2078),DAY(H2078)))))-H2078))+H2078)</f>
        <v/>
      </c>
      <c r="J2078" s="9" t="str">
        <f t="shared" si="214"/>
        <v/>
      </c>
      <c r="K2078" s="11" t="str">
        <f t="shared" si="215"/>
        <v/>
      </c>
      <c r="L2078" s="11" t="str">
        <f t="shared" si="216"/>
        <v/>
      </c>
      <c r="M2078" s="11" t="str">
        <f>IF(A2078="","",VLOOKUP(E2078,index!$A$1:$B$6,2,0)*K2078*G2078)</f>
        <v/>
      </c>
      <c r="N2078" s="11" t="str">
        <f>IF(A2078="","",-PMT(G2078*VLOOKUP(E2078,index!$A$1:$B$6,2,0),C2078,F2078,0,0))</f>
        <v/>
      </c>
      <c r="O2078" s="11" t="str">
        <f t="shared" si="217"/>
        <v/>
      </c>
      <c r="P2078" s="11" t="str">
        <f t="shared" si="212"/>
        <v/>
      </c>
    </row>
    <row r="2079" spans="1:16" x14ac:dyDescent="0.25">
      <c r="A2079" s="9" t="str">
        <f>IF(A2078="","",IF(B2078&lt;C2078,A2078,IF(A2078=MAX('entry data'!$B$8:$B$507),"",A2078+1)))</f>
        <v/>
      </c>
      <c r="B2079" s="9" t="str">
        <f t="shared" si="213"/>
        <v/>
      </c>
      <c r="C2079" s="9" t="str">
        <f>IF(ISERROR(VLOOKUP(A2079,'entry data'!B:G,6,0)),"",VLOOKUP(A2079,'entry data'!B:G,6,0))</f>
        <v/>
      </c>
      <c r="D2079" s="9" t="str">
        <f>IF(ISERROR(VLOOKUP(A2079,'entry data'!B:C,2,0)),"",VLOOKUP(A2079,'entry data'!B:C,2,0))</f>
        <v/>
      </c>
      <c r="E2079" s="9" t="str">
        <f>IF(ISERROR(VLOOKUP(A2079,'entry data'!B:E,4,0)),"",VLOOKUP(A2079,'entry data'!B:E,4,0))</f>
        <v/>
      </c>
      <c r="F2079" s="11" t="str">
        <f>IF(A2079="","",IF(ISERROR(VLOOKUP(A2079,'entry data'!B:F,5,0)),"",VLOOKUP(A2079,'entry data'!B:F,5,0)))</f>
        <v/>
      </c>
      <c r="G2079" s="12" t="str">
        <f>IF(A2079="","",IF(ISERROR(VLOOKUP(A2079,'entry data'!B:I,8,0)),"",VLOOKUP(A2079,'entry data'!B:I,7,0)))</f>
        <v/>
      </c>
      <c r="H2079" s="13" t="str">
        <f>IF(A2079="","",IF(B2079=1,VLOOKUP(A2079,'entry data'!B:D,3,0),I2078))</f>
        <v/>
      </c>
      <c r="I2079" s="14" t="str">
        <f>IF(A2079="","",IF(E2079="weekly",7,IF(E2079="fortnightly",14,IF(E2079="monthly",DATE(IF(MONTH(H2079)=12,YEAR(H2079)+1,YEAR(H2079)),VLOOKUP(MONTH(H2079),index!$D$2:$G$13,2,0),DAY(H2079)),
IF(E2079="quarterly",DATE(IF(MONTH(H2079)&gt;=10,YEAR(H2079)+1,YEAR(H2079)),VLOOKUP(MONTH(H2079),index!$D$2:$G$13,3,0),DAY(H2079)),
IF(E2079="halfyearly",DATE(IF(MONTH(H2079)&gt;=7,YEAR(H2079)+1,YEAR(H2079)),VLOOKUP(MONTH(H2079),index!$D$2:$G$13,4,0),DAY(H2079)),
DATE(YEAR(H2079)+1,MONTH(H2079),DAY(H2079)))))-H2079))+H2079)</f>
        <v/>
      </c>
      <c r="J2079" s="9" t="str">
        <f t="shared" si="214"/>
        <v/>
      </c>
      <c r="K2079" s="11" t="str">
        <f t="shared" si="215"/>
        <v/>
      </c>
      <c r="L2079" s="11" t="str">
        <f t="shared" si="216"/>
        <v/>
      </c>
      <c r="M2079" s="11" t="str">
        <f>IF(A2079="","",VLOOKUP(E2079,index!$A$1:$B$6,2,0)*K2079*G2079)</f>
        <v/>
      </c>
      <c r="N2079" s="11" t="str">
        <f>IF(A2079="","",-PMT(G2079*VLOOKUP(E2079,index!$A$1:$B$6,2,0),C2079,F2079,0,0))</f>
        <v/>
      </c>
      <c r="O2079" s="11" t="str">
        <f t="shared" si="217"/>
        <v/>
      </c>
      <c r="P2079" s="11" t="str">
        <f t="shared" si="212"/>
        <v/>
      </c>
    </row>
    <row r="2080" spans="1:16" x14ac:dyDescent="0.25">
      <c r="A2080" s="9" t="str">
        <f>IF(A2079="","",IF(B2079&lt;C2079,A2079,IF(A2079=MAX('entry data'!$B$8:$B$507),"",A2079+1)))</f>
        <v/>
      </c>
      <c r="B2080" s="9" t="str">
        <f t="shared" si="213"/>
        <v/>
      </c>
      <c r="C2080" s="9" t="str">
        <f>IF(ISERROR(VLOOKUP(A2080,'entry data'!B:G,6,0)),"",VLOOKUP(A2080,'entry data'!B:G,6,0))</f>
        <v/>
      </c>
      <c r="D2080" s="9" t="str">
        <f>IF(ISERROR(VLOOKUP(A2080,'entry data'!B:C,2,0)),"",VLOOKUP(A2080,'entry data'!B:C,2,0))</f>
        <v/>
      </c>
      <c r="E2080" s="9" t="str">
        <f>IF(ISERROR(VLOOKUP(A2080,'entry data'!B:E,4,0)),"",VLOOKUP(A2080,'entry data'!B:E,4,0))</f>
        <v/>
      </c>
      <c r="F2080" s="11" t="str">
        <f>IF(A2080="","",IF(ISERROR(VLOOKUP(A2080,'entry data'!B:F,5,0)),"",VLOOKUP(A2080,'entry data'!B:F,5,0)))</f>
        <v/>
      </c>
      <c r="G2080" s="12" t="str">
        <f>IF(A2080="","",IF(ISERROR(VLOOKUP(A2080,'entry data'!B:I,8,0)),"",VLOOKUP(A2080,'entry data'!B:I,7,0)))</f>
        <v/>
      </c>
      <c r="H2080" s="13" t="str">
        <f>IF(A2080="","",IF(B2080=1,VLOOKUP(A2080,'entry data'!B:D,3,0),I2079))</f>
        <v/>
      </c>
      <c r="I2080" s="14" t="str">
        <f>IF(A2080="","",IF(E2080="weekly",7,IF(E2080="fortnightly",14,IF(E2080="monthly",DATE(IF(MONTH(H2080)=12,YEAR(H2080)+1,YEAR(H2080)),VLOOKUP(MONTH(H2080),index!$D$2:$G$13,2,0),DAY(H2080)),
IF(E2080="quarterly",DATE(IF(MONTH(H2080)&gt;=10,YEAR(H2080)+1,YEAR(H2080)),VLOOKUP(MONTH(H2080),index!$D$2:$G$13,3,0),DAY(H2080)),
IF(E2080="halfyearly",DATE(IF(MONTH(H2080)&gt;=7,YEAR(H2080)+1,YEAR(H2080)),VLOOKUP(MONTH(H2080),index!$D$2:$G$13,4,0),DAY(H2080)),
DATE(YEAR(H2080)+1,MONTH(H2080),DAY(H2080)))))-H2080))+H2080)</f>
        <v/>
      </c>
      <c r="J2080" s="9" t="str">
        <f t="shared" si="214"/>
        <v/>
      </c>
      <c r="K2080" s="11" t="str">
        <f t="shared" si="215"/>
        <v/>
      </c>
      <c r="L2080" s="11" t="str">
        <f t="shared" si="216"/>
        <v/>
      </c>
      <c r="M2080" s="11" t="str">
        <f>IF(A2080="","",VLOOKUP(E2080,index!$A$1:$B$6,2,0)*K2080*G2080)</f>
        <v/>
      </c>
      <c r="N2080" s="11" t="str">
        <f>IF(A2080="","",-PMT(G2080*VLOOKUP(E2080,index!$A$1:$B$6,2,0),C2080,F2080,0,0))</f>
        <v/>
      </c>
      <c r="O2080" s="11" t="str">
        <f t="shared" si="217"/>
        <v/>
      </c>
      <c r="P2080" s="11" t="str">
        <f t="shared" si="212"/>
        <v/>
      </c>
    </row>
    <row r="2081" spans="1:16" x14ac:dyDescent="0.25">
      <c r="A2081" s="9" t="str">
        <f>IF(A2080="","",IF(B2080&lt;C2080,A2080,IF(A2080=MAX('entry data'!$B$8:$B$507),"",A2080+1)))</f>
        <v/>
      </c>
      <c r="B2081" s="9" t="str">
        <f t="shared" si="213"/>
        <v/>
      </c>
      <c r="C2081" s="9" t="str">
        <f>IF(ISERROR(VLOOKUP(A2081,'entry data'!B:G,6,0)),"",VLOOKUP(A2081,'entry data'!B:G,6,0))</f>
        <v/>
      </c>
      <c r="D2081" s="9" t="str">
        <f>IF(ISERROR(VLOOKUP(A2081,'entry data'!B:C,2,0)),"",VLOOKUP(A2081,'entry data'!B:C,2,0))</f>
        <v/>
      </c>
      <c r="E2081" s="9" t="str">
        <f>IF(ISERROR(VLOOKUP(A2081,'entry data'!B:E,4,0)),"",VLOOKUP(A2081,'entry data'!B:E,4,0))</f>
        <v/>
      </c>
      <c r="F2081" s="11" t="str">
        <f>IF(A2081="","",IF(ISERROR(VLOOKUP(A2081,'entry data'!B:F,5,0)),"",VLOOKUP(A2081,'entry data'!B:F,5,0)))</f>
        <v/>
      </c>
      <c r="G2081" s="12" t="str">
        <f>IF(A2081="","",IF(ISERROR(VLOOKUP(A2081,'entry data'!B:I,8,0)),"",VLOOKUP(A2081,'entry data'!B:I,7,0)))</f>
        <v/>
      </c>
      <c r="H2081" s="13" t="str">
        <f>IF(A2081="","",IF(B2081=1,VLOOKUP(A2081,'entry data'!B:D,3,0),I2080))</f>
        <v/>
      </c>
      <c r="I2081" s="14" t="str">
        <f>IF(A2081="","",IF(E2081="weekly",7,IF(E2081="fortnightly",14,IF(E2081="monthly",DATE(IF(MONTH(H2081)=12,YEAR(H2081)+1,YEAR(H2081)),VLOOKUP(MONTH(H2081),index!$D$2:$G$13,2,0),DAY(H2081)),
IF(E2081="quarterly",DATE(IF(MONTH(H2081)&gt;=10,YEAR(H2081)+1,YEAR(H2081)),VLOOKUP(MONTH(H2081),index!$D$2:$G$13,3,0),DAY(H2081)),
IF(E2081="halfyearly",DATE(IF(MONTH(H2081)&gt;=7,YEAR(H2081)+1,YEAR(H2081)),VLOOKUP(MONTH(H2081),index!$D$2:$G$13,4,0),DAY(H2081)),
DATE(YEAR(H2081)+1,MONTH(H2081),DAY(H2081)))))-H2081))+H2081)</f>
        <v/>
      </c>
      <c r="J2081" s="9" t="str">
        <f t="shared" si="214"/>
        <v/>
      </c>
      <c r="K2081" s="11" t="str">
        <f t="shared" si="215"/>
        <v/>
      </c>
      <c r="L2081" s="11" t="str">
        <f t="shared" si="216"/>
        <v/>
      </c>
      <c r="M2081" s="11" t="str">
        <f>IF(A2081="","",VLOOKUP(E2081,index!$A$1:$B$6,2,0)*K2081*G2081)</f>
        <v/>
      </c>
      <c r="N2081" s="11" t="str">
        <f>IF(A2081="","",-PMT(G2081*VLOOKUP(E2081,index!$A$1:$B$6,2,0),C2081,F2081,0,0))</f>
        <v/>
      </c>
      <c r="O2081" s="11" t="str">
        <f t="shared" si="217"/>
        <v/>
      </c>
      <c r="P2081" s="11" t="str">
        <f t="shared" si="212"/>
        <v/>
      </c>
    </row>
    <row r="2082" spans="1:16" x14ac:dyDescent="0.25">
      <c r="A2082" s="9" t="str">
        <f>IF(A2081="","",IF(B2081&lt;C2081,A2081,IF(A2081=MAX('entry data'!$B$8:$B$507),"",A2081+1)))</f>
        <v/>
      </c>
      <c r="B2082" s="9" t="str">
        <f t="shared" si="213"/>
        <v/>
      </c>
      <c r="C2082" s="9" t="str">
        <f>IF(ISERROR(VLOOKUP(A2082,'entry data'!B:G,6,0)),"",VLOOKUP(A2082,'entry data'!B:G,6,0))</f>
        <v/>
      </c>
      <c r="D2082" s="9" t="str">
        <f>IF(ISERROR(VLOOKUP(A2082,'entry data'!B:C,2,0)),"",VLOOKUP(A2082,'entry data'!B:C,2,0))</f>
        <v/>
      </c>
      <c r="E2082" s="9" t="str">
        <f>IF(ISERROR(VLOOKUP(A2082,'entry data'!B:E,4,0)),"",VLOOKUP(A2082,'entry data'!B:E,4,0))</f>
        <v/>
      </c>
      <c r="F2082" s="11" t="str">
        <f>IF(A2082="","",IF(ISERROR(VLOOKUP(A2082,'entry data'!B:F,5,0)),"",VLOOKUP(A2082,'entry data'!B:F,5,0)))</f>
        <v/>
      </c>
      <c r="G2082" s="12" t="str">
        <f>IF(A2082="","",IF(ISERROR(VLOOKUP(A2082,'entry data'!B:I,8,0)),"",VLOOKUP(A2082,'entry data'!B:I,7,0)))</f>
        <v/>
      </c>
      <c r="H2082" s="13" t="str">
        <f>IF(A2082="","",IF(B2082=1,VLOOKUP(A2082,'entry data'!B:D,3,0),I2081))</f>
        <v/>
      </c>
      <c r="I2082" s="14" t="str">
        <f>IF(A2082="","",IF(E2082="weekly",7,IF(E2082="fortnightly",14,IF(E2082="monthly",DATE(IF(MONTH(H2082)=12,YEAR(H2082)+1,YEAR(H2082)),VLOOKUP(MONTH(H2082),index!$D$2:$G$13,2,0),DAY(H2082)),
IF(E2082="quarterly",DATE(IF(MONTH(H2082)&gt;=10,YEAR(H2082)+1,YEAR(H2082)),VLOOKUP(MONTH(H2082),index!$D$2:$G$13,3,0),DAY(H2082)),
IF(E2082="halfyearly",DATE(IF(MONTH(H2082)&gt;=7,YEAR(H2082)+1,YEAR(H2082)),VLOOKUP(MONTH(H2082),index!$D$2:$G$13,4,0),DAY(H2082)),
DATE(YEAR(H2082)+1,MONTH(H2082),DAY(H2082)))))-H2082))+H2082)</f>
        <v/>
      </c>
      <c r="J2082" s="9" t="str">
        <f t="shared" si="214"/>
        <v/>
      </c>
      <c r="K2082" s="11" t="str">
        <f t="shared" si="215"/>
        <v/>
      </c>
      <c r="L2082" s="11" t="str">
        <f t="shared" si="216"/>
        <v/>
      </c>
      <c r="M2082" s="11" t="str">
        <f>IF(A2082="","",VLOOKUP(E2082,index!$A$1:$B$6,2,0)*K2082*G2082)</f>
        <v/>
      </c>
      <c r="N2082" s="11" t="str">
        <f>IF(A2082="","",-PMT(G2082*VLOOKUP(E2082,index!$A$1:$B$6,2,0),C2082,F2082,0,0))</f>
        <v/>
      </c>
      <c r="O2082" s="11" t="str">
        <f t="shared" si="217"/>
        <v/>
      </c>
      <c r="P2082" s="11" t="str">
        <f t="shared" si="212"/>
        <v/>
      </c>
    </row>
    <row r="2083" spans="1:16" x14ac:dyDescent="0.25">
      <c r="A2083" s="9" t="str">
        <f>IF(A2082="","",IF(B2082&lt;C2082,A2082,IF(A2082=MAX('entry data'!$B$8:$B$507),"",A2082+1)))</f>
        <v/>
      </c>
      <c r="B2083" s="9" t="str">
        <f t="shared" si="213"/>
        <v/>
      </c>
      <c r="C2083" s="9" t="str">
        <f>IF(ISERROR(VLOOKUP(A2083,'entry data'!B:G,6,0)),"",VLOOKUP(A2083,'entry data'!B:G,6,0))</f>
        <v/>
      </c>
      <c r="D2083" s="9" t="str">
        <f>IF(ISERROR(VLOOKUP(A2083,'entry data'!B:C,2,0)),"",VLOOKUP(A2083,'entry data'!B:C,2,0))</f>
        <v/>
      </c>
      <c r="E2083" s="9" t="str">
        <f>IF(ISERROR(VLOOKUP(A2083,'entry data'!B:E,4,0)),"",VLOOKUP(A2083,'entry data'!B:E,4,0))</f>
        <v/>
      </c>
      <c r="F2083" s="11" t="str">
        <f>IF(A2083="","",IF(ISERROR(VLOOKUP(A2083,'entry data'!B:F,5,0)),"",VLOOKUP(A2083,'entry data'!B:F,5,0)))</f>
        <v/>
      </c>
      <c r="G2083" s="12" t="str">
        <f>IF(A2083="","",IF(ISERROR(VLOOKUP(A2083,'entry data'!B:I,8,0)),"",VLOOKUP(A2083,'entry data'!B:I,7,0)))</f>
        <v/>
      </c>
      <c r="H2083" s="13" t="str">
        <f>IF(A2083="","",IF(B2083=1,VLOOKUP(A2083,'entry data'!B:D,3,0),I2082))</f>
        <v/>
      </c>
      <c r="I2083" s="14" t="str">
        <f>IF(A2083="","",IF(E2083="weekly",7,IF(E2083="fortnightly",14,IF(E2083="monthly",DATE(IF(MONTH(H2083)=12,YEAR(H2083)+1,YEAR(H2083)),VLOOKUP(MONTH(H2083),index!$D$2:$G$13,2,0),DAY(H2083)),
IF(E2083="quarterly",DATE(IF(MONTH(H2083)&gt;=10,YEAR(H2083)+1,YEAR(H2083)),VLOOKUP(MONTH(H2083),index!$D$2:$G$13,3,0),DAY(H2083)),
IF(E2083="halfyearly",DATE(IF(MONTH(H2083)&gt;=7,YEAR(H2083)+1,YEAR(H2083)),VLOOKUP(MONTH(H2083),index!$D$2:$G$13,4,0),DAY(H2083)),
DATE(YEAR(H2083)+1,MONTH(H2083),DAY(H2083)))))-H2083))+H2083)</f>
        <v/>
      </c>
      <c r="J2083" s="9" t="str">
        <f t="shared" si="214"/>
        <v/>
      </c>
      <c r="K2083" s="11" t="str">
        <f t="shared" si="215"/>
        <v/>
      </c>
      <c r="L2083" s="11" t="str">
        <f t="shared" si="216"/>
        <v/>
      </c>
      <c r="M2083" s="11" t="str">
        <f>IF(A2083="","",VLOOKUP(E2083,index!$A$1:$B$6,2,0)*K2083*G2083)</f>
        <v/>
      </c>
      <c r="N2083" s="11" t="str">
        <f>IF(A2083="","",-PMT(G2083*VLOOKUP(E2083,index!$A$1:$B$6,2,0),C2083,F2083,0,0))</f>
        <v/>
      </c>
      <c r="O2083" s="11" t="str">
        <f t="shared" si="217"/>
        <v/>
      </c>
      <c r="P2083" s="11" t="str">
        <f t="shared" si="212"/>
        <v/>
      </c>
    </row>
    <row r="2084" spans="1:16" x14ac:dyDescent="0.25">
      <c r="A2084" s="9" t="str">
        <f>IF(A2083="","",IF(B2083&lt;C2083,A2083,IF(A2083=MAX('entry data'!$B$8:$B$507),"",A2083+1)))</f>
        <v/>
      </c>
      <c r="B2084" s="9" t="str">
        <f t="shared" si="213"/>
        <v/>
      </c>
      <c r="C2084" s="9" t="str">
        <f>IF(ISERROR(VLOOKUP(A2084,'entry data'!B:G,6,0)),"",VLOOKUP(A2084,'entry data'!B:G,6,0))</f>
        <v/>
      </c>
      <c r="D2084" s="9" t="str">
        <f>IF(ISERROR(VLOOKUP(A2084,'entry data'!B:C,2,0)),"",VLOOKUP(A2084,'entry data'!B:C,2,0))</f>
        <v/>
      </c>
      <c r="E2084" s="9" t="str">
        <f>IF(ISERROR(VLOOKUP(A2084,'entry data'!B:E,4,0)),"",VLOOKUP(A2084,'entry data'!B:E,4,0))</f>
        <v/>
      </c>
      <c r="F2084" s="11" t="str">
        <f>IF(A2084="","",IF(ISERROR(VLOOKUP(A2084,'entry data'!B:F,5,0)),"",VLOOKUP(A2084,'entry data'!B:F,5,0)))</f>
        <v/>
      </c>
      <c r="G2084" s="12" t="str">
        <f>IF(A2084="","",IF(ISERROR(VLOOKUP(A2084,'entry data'!B:I,8,0)),"",VLOOKUP(A2084,'entry data'!B:I,7,0)))</f>
        <v/>
      </c>
      <c r="H2084" s="13" t="str">
        <f>IF(A2084="","",IF(B2084=1,VLOOKUP(A2084,'entry data'!B:D,3,0),I2083))</f>
        <v/>
      </c>
      <c r="I2084" s="14" t="str">
        <f>IF(A2084="","",IF(E2084="weekly",7,IF(E2084="fortnightly",14,IF(E2084="monthly",DATE(IF(MONTH(H2084)=12,YEAR(H2084)+1,YEAR(H2084)),VLOOKUP(MONTH(H2084),index!$D$2:$G$13,2,0),DAY(H2084)),
IF(E2084="quarterly",DATE(IF(MONTH(H2084)&gt;=10,YEAR(H2084)+1,YEAR(H2084)),VLOOKUP(MONTH(H2084),index!$D$2:$G$13,3,0),DAY(H2084)),
IF(E2084="halfyearly",DATE(IF(MONTH(H2084)&gt;=7,YEAR(H2084)+1,YEAR(H2084)),VLOOKUP(MONTH(H2084),index!$D$2:$G$13,4,0),DAY(H2084)),
DATE(YEAR(H2084)+1,MONTH(H2084),DAY(H2084)))))-H2084))+H2084)</f>
        <v/>
      </c>
      <c r="J2084" s="9" t="str">
        <f t="shared" si="214"/>
        <v/>
      </c>
      <c r="K2084" s="11" t="str">
        <f t="shared" si="215"/>
        <v/>
      </c>
      <c r="L2084" s="11" t="str">
        <f t="shared" si="216"/>
        <v/>
      </c>
      <c r="M2084" s="11" t="str">
        <f>IF(A2084="","",VLOOKUP(E2084,index!$A$1:$B$6,2,0)*K2084*G2084)</f>
        <v/>
      </c>
      <c r="N2084" s="11" t="str">
        <f>IF(A2084="","",-PMT(G2084*VLOOKUP(E2084,index!$A$1:$B$6,2,0),C2084,F2084,0,0))</f>
        <v/>
      </c>
      <c r="O2084" s="11" t="str">
        <f t="shared" si="217"/>
        <v/>
      </c>
      <c r="P2084" s="11" t="str">
        <f t="shared" si="212"/>
        <v/>
      </c>
    </row>
    <row r="2085" spans="1:16" x14ac:dyDescent="0.25">
      <c r="A2085" s="9" t="str">
        <f>IF(A2084="","",IF(B2084&lt;C2084,A2084,IF(A2084=MAX('entry data'!$B$8:$B$507),"",A2084+1)))</f>
        <v/>
      </c>
      <c r="B2085" s="9" t="str">
        <f t="shared" si="213"/>
        <v/>
      </c>
      <c r="C2085" s="9" t="str">
        <f>IF(ISERROR(VLOOKUP(A2085,'entry data'!B:G,6,0)),"",VLOOKUP(A2085,'entry data'!B:G,6,0))</f>
        <v/>
      </c>
      <c r="D2085" s="9" t="str">
        <f>IF(ISERROR(VLOOKUP(A2085,'entry data'!B:C,2,0)),"",VLOOKUP(A2085,'entry data'!B:C,2,0))</f>
        <v/>
      </c>
      <c r="E2085" s="9" t="str">
        <f>IF(ISERROR(VLOOKUP(A2085,'entry data'!B:E,4,0)),"",VLOOKUP(A2085,'entry data'!B:E,4,0))</f>
        <v/>
      </c>
      <c r="F2085" s="11" t="str">
        <f>IF(A2085="","",IF(ISERROR(VLOOKUP(A2085,'entry data'!B:F,5,0)),"",VLOOKUP(A2085,'entry data'!B:F,5,0)))</f>
        <v/>
      </c>
      <c r="G2085" s="12" t="str">
        <f>IF(A2085="","",IF(ISERROR(VLOOKUP(A2085,'entry data'!B:I,8,0)),"",VLOOKUP(A2085,'entry data'!B:I,7,0)))</f>
        <v/>
      </c>
      <c r="H2085" s="13" t="str">
        <f>IF(A2085="","",IF(B2085=1,VLOOKUP(A2085,'entry data'!B:D,3,0),I2084))</f>
        <v/>
      </c>
      <c r="I2085" s="14" t="str">
        <f>IF(A2085="","",IF(E2085="weekly",7,IF(E2085="fortnightly",14,IF(E2085="monthly",DATE(IF(MONTH(H2085)=12,YEAR(H2085)+1,YEAR(H2085)),VLOOKUP(MONTH(H2085),index!$D$2:$G$13,2,0),DAY(H2085)),
IF(E2085="quarterly",DATE(IF(MONTH(H2085)&gt;=10,YEAR(H2085)+1,YEAR(H2085)),VLOOKUP(MONTH(H2085),index!$D$2:$G$13,3,0),DAY(H2085)),
IF(E2085="halfyearly",DATE(IF(MONTH(H2085)&gt;=7,YEAR(H2085)+1,YEAR(H2085)),VLOOKUP(MONTH(H2085),index!$D$2:$G$13,4,0),DAY(H2085)),
DATE(YEAR(H2085)+1,MONTH(H2085),DAY(H2085)))))-H2085))+H2085)</f>
        <v/>
      </c>
      <c r="J2085" s="9" t="str">
        <f t="shared" si="214"/>
        <v/>
      </c>
      <c r="K2085" s="11" t="str">
        <f t="shared" si="215"/>
        <v/>
      </c>
      <c r="L2085" s="11" t="str">
        <f t="shared" si="216"/>
        <v/>
      </c>
      <c r="M2085" s="11" t="str">
        <f>IF(A2085="","",VLOOKUP(E2085,index!$A$1:$B$6,2,0)*K2085*G2085)</f>
        <v/>
      </c>
      <c r="N2085" s="11" t="str">
        <f>IF(A2085="","",-PMT(G2085*VLOOKUP(E2085,index!$A$1:$B$6,2,0),C2085,F2085,0,0))</f>
        <v/>
      </c>
      <c r="O2085" s="11" t="str">
        <f t="shared" si="217"/>
        <v/>
      </c>
      <c r="P2085" s="11" t="str">
        <f t="shared" si="212"/>
        <v/>
      </c>
    </row>
    <row r="2086" spans="1:16" x14ac:dyDescent="0.25">
      <c r="A2086" s="9" t="str">
        <f>IF(A2085="","",IF(B2085&lt;C2085,A2085,IF(A2085=MAX('entry data'!$B$8:$B$507),"",A2085+1)))</f>
        <v/>
      </c>
      <c r="B2086" s="9" t="str">
        <f t="shared" si="213"/>
        <v/>
      </c>
      <c r="C2086" s="9" t="str">
        <f>IF(ISERROR(VLOOKUP(A2086,'entry data'!B:G,6,0)),"",VLOOKUP(A2086,'entry data'!B:G,6,0))</f>
        <v/>
      </c>
      <c r="D2086" s="9" t="str">
        <f>IF(ISERROR(VLOOKUP(A2086,'entry data'!B:C,2,0)),"",VLOOKUP(A2086,'entry data'!B:C,2,0))</f>
        <v/>
      </c>
      <c r="E2086" s="9" t="str">
        <f>IF(ISERROR(VLOOKUP(A2086,'entry data'!B:E,4,0)),"",VLOOKUP(A2086,'entry data'!B:E,4,0))</f>
        <v/>
      </c>
      <c r="F2086" s="11" t="str">
        <f>IF(A2086="","",IF(ISERROR(VLOOKUP(A2086,'entry data'!B:F,5,0)),"",VLOOKUP(A2086,'entry data'!B:F,5,0)))</f>
        <v/>
      </c>
      <c r="G2086" s="12" t="str">
        <f>IF(A2086="","",IF(ISERROR(VLOOKUP(A2086,'entry data'!B:I,8,0)),"",VLOOKUP(A2086,'entry data'!B:I,7,0)))</f>
        <v/>
      </c>
      <c r="H2086" s="13" t="str">
        <f>IF(A2086="","",IF(B2086=1,VLOOKUP(A2086,'entry data'!B:D,3,0),I2085))</f>
        <v/>
      </c>
      <c r="I2086" s="14" t="str">
        <f>IF(A2086="","",IF(E2086="weekly",7,IF(E2086="fortnightly",14,IF(E2086="monthly",DATE(IF(MONTH(H2086)=12,YEAR(H2086)+1,YEAR(H2086)),VLOOKUP(MONTH(H2086),index!$D$2:$G$13,2,0),DAY(H2086)),
IF(E2086="quarterly",DATE(IF(MONTH(H2086)&gt;=10,YEAR(H2086)+1,YEAR(H2086)),VLOOKUP(MONTH(H2086),index!$D$2:$G$13,3,0),DAY(H2086)),
IF(E2086="halfyearly",DATE(IF(MONTH(H2086)&gt;=7,YEAR(H2086)+1,YEAR(H2086)),VLOOKUP(MONTH(H2086),index!$D$2:$G$13,4,0),DAY(H2086)),
DATE(YEAR(H2086)+1,MONTH(H2086),DAY(H2086)))))-H2086))+H2086)</f>
        <v/>
      </c>
      <c r="J2086" s="9" t="str">
        <f t="shared" si="214"/>
        <v/>
      </c>
      <c r="K2086" s="11" t="str">
        <f t="shared" si="215"/>
        <v/>
      </c>
      <c r="L2086" s="11" t="str">
        <f t="shared" si="216"/>
        <v/>
      </c>
      <c r="M2086" s="11" t="str">
        <f>IF(A2086="","",VLOOKUP(E2086,index!$A$1:$B$6,2,0)*K2086*G2086)</f>
        <v/>
      </c>
      <c r="N2086" s="11" t="str">
        <f>IF(A2086="","",-PMT(G2086*VLOOKUP(E2086,index!$A$1:$B$6,2,0),C2086,F2086,0,0))</f>
        <v/>
      </c>
      <c r="O2086" s="11" t="str">
        <f t="shared" si="217"/>
        <v/>
      </c>
      <c r="P2086" s="11" t="str">
        <f t="shared" si="212"/>
        <v/>
      </c>
    </row>
    <row r="2087" spans="1:16" x14ac:dyDescent="0.25">
      <c r="A2087" s="9" t="str">
        <f>IF(A2086="","",IF(B2086&lt;C2086,A2086,IF(A2086=MAX('entry data'!$B$8:$B$507),"",A2086+1)))</f>
        <v/>
      </c>
      <c r="B2087" s="9" t="str">
        <f t="shared" si="213"/>
        <v/>
      </c>
      <c r="C2087" s="9" t="str">
        <f>IF(ISERROR(VLOOKUP(A2087,'entry data'!B:G,6,0)),"",VLOOKUP(A2087,'entry data'!B:G,6,0))</f>
        <v/>
      </c>
      <c r="D2087" s="9" t="str">
        <f>IF(ISERROR(VLOOKUP(A2087,'entry data'!B:C,2,0)),"",VLOOKUP(A2087,'entry data'!B:C,2,0))</f>
        <v/>
      </c>
      <c r="E2087" s="9" t="str">
        <f>IF(ISERROR(VLOOKUP(A2087,'entry data'!B:E,4,0)),"",VLOOKUP(A2087,'entry data'!B:E,4,0))</f>
        <v/>
      </c>
      <c r="F2087" s="11" t="str">
        <f>IF(A2087="","",IF(ISERROR(VLOOKUP(A2087,'entry data'!B:F,5,0)),"",VLOOKUP(A2087,'entry data'!B:F,5,0)))</f>
        <v/>
      </c>
      <c r="G2087" s="12" t="str">
        <f>IF(A2087="","",IF(ISERROR(VLOOKUP(A2087,'entry data'!B:I,8,0)),"",VLOOKUP(A2087,'entry data'!B:I,7,0)))</f>
        <v/>
      </c>
      <c r="H2087" s="13" t="str">
        <f>IF(A2087="","",IF(B2087=1,VLOOKUP(A2087,'entry data'!B:D,3,0),I2086))</f>
        <v/>
      </c>
      <c r="I2087" s="14" t="str">
        <f>IF(A2087="","",IF(E2087="weekly",7,IF(E2087="fortnightly",14,IF(E2087="monthly",DATE(IF(MONTH(H2087)=12,YEAR(H2087)+1,YEAR(H2087)),VLOOKUP(MONTH(H2087),index!$D$2:$G$13,2,0),DAY(H2087)),
IF(E2087="quarterly",DATE(IF(MONTH(H2087)&gt;=10,YEAR(H2087)+1,YEAR(H2087)),VLOOKUP(MONTH(H2087),index!$D$2:$G$13,3,0),DAY(H2087)),
IF(E2087="halfyearly",DATE(IF(MONTH(H2087)&gt;=7,YEAR(H2087)+1,YEAR(H2087)),VLOOKUP(MONTH(H2087),index!$D$2:$G$13,4,0),DAY(H2087)),
DATE(YEAR(H2087)+1,MONTH(H2087),DAY(H2087)))))-H2087))+H2087)</f>
        <v/>
      </c>
      <c r="J2087" s="9" t="str">
        <f t="shared" si="214"/>
        <v/>
      </c>
      <c r="K2087" s="11" t="str">
        <f t="shared" si="215"/>
        <v/>
      </c>
      <c r="L2087" s="11" t="str">
        <f t="shared" si="216"/>
        <v/>
      </c>
      <c r="M2087" s="11" t="str">
        <f>IF(A2087="","",VLOOKUP(E2087,index!$A$1:$B$6,2,0)*K2087*G2087)</f>
        <v/>
      </c>
      <c r="N2087" s="11" t="str">
        <f>IF(A2087="","",-PMT(G2087*VLOOKUP(E2087,index!$A$1:$B$6,2,0),C2087,F2087,0,0))</f>
        <v/>
      </c>
      <c r="O2087" s="11" t="str">
        <f t="shared" si="217"/>
        <v/>
      </c>
      <c r="P2087" s="11" t="str">
        <f t="shared" si="212"/>
        <v/>
      </c>
    </row>
    <row r="2088" spans="1:16" x14ac:dyDescent="0.25">
      <c r="A2088" s="9" t="str">
        <f>IF(A2087="","",IF(B2087&lt;C2087,A2087,IF(A2087=MAX('entry data'!$B$8:$B$507),"",A2087+1)))</f>
        <v/>
      </c>
      <c r="B2088" s="9" t="str">
        <f t="shared" si="213"/>
        <v/>
      </c>
      <c r="C2088" s="9" t="str">
        <f>IF(ISERROR(VLOOKUP(A2088,'entry data'!B:G,6,0)),"",VLOOKUP(A2088,'entry data'!B:G,6,0))</f>
        <v/>
      </c>
      <c r="D2088" s="9" t="str">
        <f>IF(ISERROR(VLOOKUP(A2088,'entry data'!B:C,2,0)),"",VLOOKUP(A2088,'entry data'!B:C,2,0))</f>
        <v/>
      </c>
      <c r="E2088" s="9" t="str">
        <f>IF(ISERROR(VLOOKUP(A2088,'entry data'!B:E,4,0)),"",VLOOKUP(A2088,'entry data'!B:E,4,0))</f>
        <v/>
      </c>
      <c r="F2088" s="11" t="str">
        <f>IF(A2088="","",IF(ISERROR(VLOOKUP(A2088,'entry data'!B:F,5,0)),"",VLOOKUP(A2088,'entry data'!B:F,5,0)))</f>
        <v/>
      </c>
      <c r="G2088" s="12" t="str">
        <f>IF(A2088="","",IF(ISERROR(VLOOKUP(A2088,'entry data'!B:I,8,0)),"",VLOOKUP(A2088,'entry data'!B:I,7,0)))</f>
        <v/>
      </c>
      <c r="H2088" s="13" t="str">
        <f>IF(A2088="","",IF(B2088=1,VLOOKUP(A2088,'entry data'!B:D,3,0),I2087))</f>
        <v/>
      </c>
      <c r="I2088" s="14" t="str">
        <f>IF(A2088="","",IF(E2088="weekly",7,IF(E2088="fortnightly",14,IF(E2088="monthly",DATE(IF(MONTH(H2088)=12,YEAR(H2088)+1,YEAR(H2088)),VLOOKUP(MONTH(H2088),index!$D$2:$G$13,2,0),DAY(H2088)),
IF(E2088="quarterly",DATE(IF(MONTH(H2088)&gt;=10,YEAR(H2088)+1,YEAR(H2088)),VLOOKUP(MONTH(H2088),index!$D$2:$G$13,3,0),DAY(H2088)),
IF(E2088="halfyearly",DATE(IF(MONTH(H2088)&gt;=7,YEAR(H2088)+1,YEAR(H2088)),VLOOKUP(MONTH(H2088),index!$D$2:$G$13,4,0),DAY(H2088)),
DATE(YEAR(H2088)+1,MONTH(H2088),DAY(H2088)))))-H2088))+H2088)</f>
        <v/>
      </c>
      <c r="J2088" s="9" t="str">
        <f t="shared" si="214"/>
        <v/>
      </c>
      <c r="K2088" s="11" t="str">
        <f t="shared" si="215"/>
        <v/>
      </c>
      <c r="L2088" s="11" t="str">
        <f t="shared" si="216"/>
        <v/>
      </c>
      <c r="M2088" s="11" t="str">
        <f>IF(A2088="","",VLOOKUP(E2088,index!$A$1:$B$6,2,0)*K2088*G2088)</f>
        <v/>
      </c>
      <c r="N2088" s="11" t="str">
        <f>IF(A2088="","",-PMT(G2088*VLOOKUP(E2088,index!$A$1:$B$6,2,0),C2088,F2088,0,0))</f>
        <v/>
      </c>
      <c r="O2088" s="11" t="str">
        <f t="shared" si="217"/>
        <v/>
      </c>
      <c r="P2088" s="11" t="str">
        <f t="shared" si="212"/>
        <v/>
      </c>
    </row>
    <row r="2089" spans="1:16" x14ac:dyDescent="0.25">
      <c r="A2089" s="9" t="str">
        <f>IF(A2088="","",IF(B2088&lt;C2088,A2088,IF(A2088=MAX('entry data'!$B$8:$B$507),"",A2088+1)))</f>
        <v/>
      </c>
      <c r="B2089" s="9" t="str">
        <f t="shared" si="213"/>
        <v/>
      </c>
      <c r="C2089" s="9" t="str">
        <f>IF(ISERROR(VLOOKUP(A2089,'entry data'!B:G,6,0)),"",VLOOKUP(A2089,'entry data'!B:G,6,0))</f>
        <v/>
      </c>
      <c r="D2089" s="9" t="str">
        <f>IF(ISERROR(VLOOKUP(A2089,'entry data'!B:C,2,0)),"",VLOOKUP(A2089,'entry data'!B:C,2,0))</f>
        <v/>
      </c>
      <c r="E2089" s="9" t="str">
        <f>IF(ISERROR(VLOOKUP(A2089,'entry data'!B:E,4,0)),"",VLOOKUP(A2089,'entry data'!B:E,4,0))</f>
        <v/>
      </c>
      <c r="F2089" s="11" t="str">
        <f>IF(A2089="","",IF(ISERROR(VLOOKUP(A2089,'entry data'!B:F,5,0)),"",VLOOKUP(A2089,'entry data'!B:F,5,0)))</f>
        <v/>
      </c>
      <c r="G2089" s="12" t="str">
        <f>IF(A2089="","",IF(ISERROR(VLOOKUP(A2089,'entry data'!B:I,8,0)),"",VLOOKUP(A2089,'entry data'!B:I,7,0)))</f>
        <v/>
      </c>
      <c r="H2089" s="13" t="str">
        <f>IF(A2089="","",IF(B2089=1,VLOOKUP(A2089,'entry data'!B:D,3,0),I2088))</f>
        <v/>
      </c>
      <c r="I2089" s="14" t="str">
        <f>IF(A2089="","",IF(E2089="weekly",7,IF(E2089="fortnightly",14,IF(E2089="monthly",DATE(IF(MONTH(H2089)=12,YEAR(H2089)+1,YEAR(H2089)),VLOOKUP(MONTH(H2089),index!$D$2:$G$13,2,0),DAY(H2089)),
IF(E2089="quarterly",DATE(IF(MONTH(H2089)&gt;=10,YEAR(H2089)+1,YEAR(H2089)),VLOOKUP(MONTH(H2089),index!$D$2:$G$13,3,0),DAY(H2089)),
IF(E2089="halfyearly",DATE(IF(MONTH(H2089)&gt;=7,YEAR(H2089)+1,YEAR(H2089)),VLOOKUP(MONTH(H2089),index!$D$2:$G$13,4,0),DAY(H2089)),
DATE(YEAR(H2089)+1,MONTH(H2089),DAY(H2089)))))-H2089))+H2089)</f>
        <v/>
      </c>
      <c r="J2089" s="9" t="str">
        <f t="shared" si="214"/>
        <v/>
      </c>
      <c r="K2089" s="11" t="str">
        <f t="shared" si="215"/>
        <v/>
      </c>
      <c r="L2089" s="11" t="str">
        <f t="shared" si="216"/>
        <v/>
      </c>
      <c r="M2089" s="11" t="str">
        <f>IF(A2089="","",VLOOKUP(E2089,index!$A$1:$B$6,2,0)*K2089*G2089)</f>
        <v/>
      </c>
      <c r="N2089" s="11" t="str">
        <f>IF(A2089="","",-PMT(G2089*VLOOKUP(E2089,index!$A$1:$B$6,2,0),C2089,F2089,0,0))</f>
        <v/>
      </c>
      <c r="O2089" s="11" t="str">
        <f t="shared" si="217"/>
        <v/>
      </c>
      <c r="P2089" s="11" t="str">
        <f t="shared" si="212"/>
        <v/>
      </c>
    </row>
    <row r="2090" spans="1:16" x14ac:dyDescent="0.25">
      <c r="A2090" s="9" t="str">
        <f>IF(A2089="","",IF(B2089&lt;C2089,A2089,IF(A2089=MAX('entry data'!$B$8:$B$507),"",A2089+1)))</f>
        <v/>
      </c>
      <c r="B2090" s="9" t="str">
        <f t="shared" si="213"/>
        <v/>
      </c>
      <c r="C2090" s="9" t="str">
        <f>IF(ISERROR(VLOOKUP(A2090,'entry data'!B:G,6,0)),"",VLOOKUP(A2090,'entry data'!B:G,6,0))</f>
        <v/>
      </c>
      <c r="D2090" s="9" t="str">
        <f>IF(ISERROR(VLOOKUP(A2090,'entry data'!B:C,2,0)),"",VLOOKUP(A2090,'entry data'!B:C,2,0))</f>
        <v/>
      </c>
      <c r="E2090" s="9" t="str">
        <f>IF(ISERROR(VLOOKUP(A2090,'entry data'!B:E,4,0)),"",VLOOKUP(A2090,'entry data'!B:E,4,0))</f>
        <v/>
      </c>
      <c r="F2090" s="11" t="str">
        <f>IF(A2090="","",IF(ISERROR(VLOOKUP(A2090,'entry data'!B:F,5,0)),"",VLOOKUP(A2090,'entry data'!B:F,5,0)))</f>
        <v/>
      </c>
      <c r="G2090" s="12" t="str">
        <f>IF(A2090="","",IF(ISERROR(VLOOKUP(A2090,'entry data'!B:I,8,0)),"",VLOOKUP(A2090,'entry data'!B:I,7,0)))</f>
        <v/>
      </c>
      <c r="H2090" s="13" t="str">
        <f>IF(A2090="","",IF(B2090=1,VLOOKUP(A2090,'entry data'!B:D,3,0),I2089))</f>
        <v/>
      </c>
      <c r="I2090" s="14" t="str">
        <f>IF(A2090="","",IF(E2090="weekly",7,IF(E2090="fortnightly",14,IF(E2090="monthly",DATE(IF(MONTH(H2090)=12,YEAR(H2090)+1,YEAR(H2090)),VLOOKUP(MONTH(H2090),index!$D$2:$G$13,2,0),DAY(H2090)),
IF(E2090="quarterly",DATE(IF(MONTH(H2090)&gt;=10,YEAR(H2090)+1,YEAR(H2090)),VLOOKUP(MONTH(H2090),index!$D$2:$G$13,3,0),DAY(H2090)),
IF(E2090="halfyearly",DATE(IF(MONTH(H2090)&gt;=7,YEAR(H2090)+1,YEAR(H2090)),VLOOKUP(MONTH(H2090),index!$D$2:$G$13,4,0),DAY(H2090)),
DATE(YEAR(H2090)+1,MONTH(H2090),DAY(H2090)))))-H2090))+H2090)</f>
        <v/>
      </c>
      <c r="J2090" s="9" t="str">
        <f t="shared" si="214"/>
        <v/>
      </c>
      <c r="K2090" s="11" t="str">
        <f t="shared" si="215"/>
        <v/>
      </c>
      <c r="L2090" s="11" t="str">
        <f t="shared" si="216"/>
        <v/>
      </c>
      <c r="M2090" s="11" t="str">
        <f>IF(A2090="","",VLOOKUP(E2090,index!$A$1:$B$6,2,0)*K2090*G2090)</f>
        <v/>
      </c>
      <c r="N2090" s="11" t="str">
        <f>IF(A2090="","",-PMT(G2090*VLOOKUP(E2090,index!$A$1:$B$6,2,0),C2090,F2090,0,0))</f>
        <v/>
      </c>
      <c r="O2090" s="11" t="str">
        <f t="shared" si="217"/>
        <v/>
      </c>
      <c r="P2090" s="11" t="str">
        <f t="shared" si="212"/>
        <v/>
      </c>
    </row>
    <row r="2091" spans="1:16" x14ac:dyDescent="0.25">
      <c r="A2091" s="9" t="str">
        <f>IF(A2090="","",IF(B2090&lt;C2090,A2090,IF(A2090=MAX('entry data'!$B$8:$B$507),"",A2090+1)))</f>
        <v/>
      </c>
      <c r="B2091" s="9" t="str">
        <f t="shared" si="213"/>
        <v/>
      </c>
      <c r="C2091" s="9" t="str">
        <f>IF(ISERROR(VLOOKUP(A2091,'entry data'!B:G,6,0)),"",VLOOKUP(A2091,'entry data'!B:G,6,0))</f>
        <v/>
      </c>
      <c r="D2091" s="9" t="str">
        <f>IF(ISERROR(VLOOKUP(A2091,'entry data'!B:C,2,0)),"",VLOOKUP(A2091,'entry data'!B:C,2,0))</f>
        <v/>
      </c>
      <c r="E2091" s="9" t="str">
        <f>IF(ISERROR(VLOOKUP(A2091,'entry data'!B:E,4,0)),"",VLOOKUP(A2091,'entry data'!B:E,4,0))</f>
        <v/>
      </c>
      <c r="F2091" s="11" t="str">
        <f>IF(A2091="","",IF(ISERROR(VLOOKUP(A2091,'entry data'!B:F,5,0)),"",VLOOKUP(A2091,'entry data'!B:F,5,0)))</f>
        <v/>
      </c>
      <c r="G2091" s="12" t="str">
        <f>IF(A2091="","",IF(ISERROR(VLOOKUP(A2091,'entry data'!B:I,8,0)),"",VLOOKUP(A2091,'entry data'!B:I,7,0)))</f>
        <v/>
      </c>
      <c r="H2091" s="13" t="str">
        <f>IF(A2091="","",IF(B2091=1,VLOOKUP(A2091,'entry data'!B:D,3,0),I2090))</f>
        <v/>
      </c>
      <c r="I2091" s="14" t="str">
        <f>IF(A2091="","",IF(E2091="weekly",7,IF(E2091="fortnightly",14,IF(E2091="monthly",DATE(IF(MONTH(H2091)=12,YEAR(H2091)+1,YEAR(H2091)),VLOOKUP(MONTH(H2091),index!$D$2:$G$13,2,0),DAY(H2091)),
IF(E2091="quarterly",DATE(IF(MONTH(H2091)&gt;=10,YEAR(H2091)+1,YEAR(H2091)),VLOOKUP(MONTH(H2091),index!$D$2:$G$13,3,0),DAY(H2091)),
IF(E2091="halfyearly",DATE(IF(MONTH(H2091)&gt;=7,YEAR(H2091)+1,YEAR(H2091)),VLOOKUP(MONTH(H2091),index!$D$2:$G$13,4,0),DAY(H2091)),
DATE(YEAR(H2091)+1,MONTH(H2091),DAY(H2091)))))-H2091))+H2091)</f>
        <v/>
      </c>
      <c r="J2091" s="9" t="str">
        <f t="shared" si="214"/>
        <v/>
      </c>
      <c r="K2091" s="11" t="str">
        <f t="shared" si="215"/>
        <v/>
      </c>
      <c r="L2091" s="11" t="str">
        <f t="shared" si="216"/>
        <v/>
      </c>
      <c r="M2091" s="11" t="str">
        <f>IF(A2091="","",VLOOKUP(E2091,index!$A$1:$B$6,2,0)*K2091*G2091)</f>
        <v/>
      </c>
      <c r="N2091" s="11" t="str">
        <f>IF(A2091="","",-PMT(G2091*VLOOKUP(E2091,index!$A$1:$B$6,2,0),C2091,F2091,0,0))</f>
        <v/>
      </c>
      <c r="O2091" s="11" t="str">
        <f t="shared" si="217"/>
        <v/>
      </c>
      <c r="P2091" s="11" t="str">
        <f t="shared" si="212"/>
        <v/>
      </c>
    </row>
    <row r="2092" spans="1:16" x14ac:dyDescent="0.25">
      <c r="A2092" s="9" t="str">
        <f>IF(A2091="","",IF(B2091&lt;C2091,A2091,IF(A2091=MAX('entry data'!$B$8:$B$507),"",A2091+1)))</f>
        <v/>
      </c>
      <c r="B2092" s="9" t="str">
        <f t="shared" si="213"/>
        <v/>
      </c>
      <c r="C2092" s="9" t="str">
        <f>IF(ISERROR(VLOOKUP(A2092,'entry data'!B:G,6,0)),"",VLOOKUP(A2092,'entry data'!B:G,6,0))</f>
        <v/>
      </c>
      <c r="D2092" s="9" t="str">
        <f>IF(ISERROR(VLOOKUP(A2092,'entry data'!B:C,2,0)),"",VLOOKUP(A2092,'entry data'!B:C,2,0))</f>
        <v/>
      </c>
      <c r="E2092" s="9" t="str">
        <f>IF(ISERROR(VLOOKUP(A2092,'entry data'!B:E,4,0)),"",VLOOKUP(A2092,'entry data'!B:E,4,0))</f>
        <v/>
      </c>
      <c r="F2092" s="11" t="str">
        <f>IF(A2092="","",IF(ISERROR(VLOOKUP(A2092,'entry data'!B:F,5,0)),"",VLOOKUP(A2092,'entry data'!B:F,5,0)))</f>
        <v/>
      </c>
      <c r="G2092" s="12" t="str">
        <f>IF(A2092="","",IF(ISERROR(VLOOKUP(A2092,'entry data'!B:I,8,0)),"",VLOOKUP(A2092,'entry data'!B:I,7,0)))</f>
        <v/>
      </c>
      <c r="H2092" s="13" t="str">
        <f>IF(A2092="","",IF(B2092=1,VLOOKUP(A2092,'entry data'!B:D,3,0),I2091))</f>
        <v/>
      </c>
      <c r="I2092" s="14" t="str">
        <f>IF(A2092="","",IF(E2092="weekly",7,IF(E2092="fortnightly",14,IF(E2092="monthly",DATE(IF(MONTH(H2092)=12,YEAR(H2092)+1,YEAR(H2092)),VLOOKUP(MONTH(H2092),index!$D$2:$G$13,2,0),DAY(H2092)),
IF(E2092="quarterly",DATE(IF(MONTH(H2092)&gt;=10,YEAR(H2092)+1,YEAR(H2092)),VLOOKUP(MONTH(H2092),index!$D$2:$G$13,3,0),DAY(H2092)),
IF(E2092="halfyearly",DATE(IF(MONTH(H2092)&gt;=7,YEAR(H2092)+1,YEAR(H2092)),VLOOKUP(MONTH(H2092),index!$D$2:$G$13,4,0),DAY(H2092)),
DATE(YEAR(H2092)+1,MONTH(H2092),DAY(H2092)))))-H2092))+H2092)</f>
        <v/>
      </c>
      <c r="J2092" s="9" t="str">
        <f t="shared" si="214"/>
        <v/>
      </c>
      <c r="K2092" s="11" t="str">
        <f t="shared" si="215"/>
        <v/>
      </c>
      <c r="L2092" s="11" t="str">
        <f t="shared" si="216"/>
        <v/>
      </c>
      <c r="M2092" s="11" t="str">
        <f>IF(A2092="","",VLOOKUP(E2092,index!$A$1:$B$6,2,0)*K2092*G2092)</f>
        <v/>
      </c>
      <c r="N2092" s="11" t="str">
        <f>IF(A2092="","",-PMT(G2092*VLOOKUP(E2092,index!$A$1:$B$6,2,0),C2092,F2092,0,0))</f>
        <v/>
      </c>
      <c r="O2092" s="11" t="str">
        <f t="shared" si="217"/>
        <v/>
      </c>
      <c r="P2092" s="11" t="str">
        <f t="shared" si="212"/>
        <v/>
      </c>
    </row>
    <row r="2093" spans="1:16" x14ac:dyDescent="0.25">
      <c r="A2093" s="9" t="str">
        <f>IF(A2092="","",IF(B2092&lt;C2092,A2092,IF(A2092=MAX('entry data'!$B$8:$B$507),"",A2092+1)))</f>
        <v/>
      </c>
      <c r="B2093" s="9" t="str">
        <f t="shared" si="213"/>
        <v/>
      </c>
      <c r="C2093" s="9" t="str">
        <f>IF(ISERROR(VLOOKUP(A2093,'entry data'!B:G,6,0)),"",VLOOKUP(A2093,'entry data'!B:G,6,0))</f>
        <v/>
      </c>
      <c r="D2093" s="9" t="str">
        <f>IF(ISERROR(VLOOKUP(A2093,'entry data'!B:C,2,0)),"",VLOOKUP(A2093,'entry data'!B:C,2,0))</f>
        <v/>
      </c>
      <c r="E2093" s="9" t="str">
        <f>IF(ISERROR(VLOOKUP(A2093,'entry data'!B:E,4,0)),"",VLOOKUP(A2093,'entry data'!B:E,4,0))</f>
        <v/>
      </c>
      <c r="F2093" s="11" t="str">
        <f>IF(A2093="","",IF(ISERROR(VLOOKUP(A2093,'entry data'!B:F,5,0)),"",VLOOKUP(A2093,'entry data'!B:F,5,0)))</f>
        <v/>
      </c>
      <c r="G2093" s="12" t="str">
        <f>IF(A2093="","",IF(ISERROR(VLOOKUP(A2093,'entry data'!B:I,8,0)),"",VLOOKUP(A2093,'entry data'!B:I,7,0)))</f>
        <v/>
      </c>
      <c r="H2093" s="13" t="str">
        <f>IF(A2093="","",IF(B2093=1,VLOOKUP(A2093,'entry data'!B:D,3,0),I2092))</f>
        <v/>
      </c>
      <c r="I2093" s="14" t="str">
        <f>IF(A2093="","",IF(E2093="weekly",7,IF(E2093="fortnightly",14,IF(E2093="monthly",DATE(IF(MONTH(H2093)=12,YEAR(H2093)+1,YEAR(H2093)),VLOOKUP(MONTH(H2093),index!$D$2:$G$13,2,0),DAY(H2093)),
IF(E2093="quarterly",DATE(IF(MONTH(H2093)&gt;=10,YEAR(H2093)+1,YEAR(H2093)),VLOOKUP(MONTH(H2093),index!$D$2:$G$13,3,0),DAY(H2093)),
IF(E2093="halfyearly",DATE(IF(MONTH(H2093)&gt;=7,YEAR(H2093)+1,YEAR(H2093)),VLOOKUP(MONTH(H2093),index!$D$2:$G$13,4,0),DAY(H2093)),
DATE(YEAR(H2093)+1,MONTH(H2093),DAY(H2093)))))-H2093))+H2093)</f>
        <v/>
      </c>
      <c r="J2093" s="9" t="str">
        <f t="shared" si="214"/>
        <v/>
      </c>
      <c r="K2093" s="11" t="str">
        <f t="shared" si="215"/>
        <v/>
      </c>
      <c r="L2093" s="11" t="str">
        <f t="shared" si="216"/>
        <v/>
      </c>
      <c r="M2093" s="11" t="str">
        <f>IF(A2093="","",VLOOKUP(E2093,index!$A$1:$B$6,2,0)*K2093*G2093)</f>
        <v/>
      </c>
      <c r="N2093" s="11" t="str">
        <f>IF(A2093="","",-PMT(G2093*VLOOKUP(E2093,index!$A$1:$B$6,2,0),C2093,F2093,0,0))</f>
        <v/>
      </c>
      <c r="O2093" s="11" t="str">
        <f t="shared" si="217"/>
        <v/>
      </c>
      <c r="P2093" s="11" t="str">
        <f t="shared" si="212"/>
        <v/>
      </c>
    </row>
    <row r="2094" spans="1:16" x14ac:dyDescent="0.25">
      <c r="A2094" s="9" t="str">
        <f>IF(A2093="","",IF(B2093&lt;C2093,A2093,IF(A2093=MAX('entry data'!$B$8:$B$507),"",A2093+1)))</f>
        <v/>
      </c>
      <c r="B2094" s="9" t="str">
        <f t="shared" si="213"/>
        <v/>
      </c>
      <c r="C2094" s="9" t="str">
        <f>IF(ISERROR(VLOOKUP(A2094,'entry data'!B:G,6,0)),"",VLOOKUP(A2094,'entry data'!B:G,6,0))</f>
        <v/>
      </c>
      <c r="D2094" s="9" t="str">
        <f>IF(ISERROR(VLOOKUP(A2094,'entry data'!B:C,2,0)),"",VLOOKUP(A2094,'entry data'!B:C,2,0))</f>
        <v/>
      </c>
      <c r="E2094" s="9" t="str">
        <f>IF(ISERROR(VLOOKUP(A2094,'entry data'!B:E,4,0)),"",VLOOKUP(A2094,'entry data'!B:E,4,0))</f>
        <v/>
      </c>
      <c r="F2094" s="11" t="str">
        <f>IF(A2094="","",IF(ISERROR(VLOOKUP(A2094,'entry data'!B:F,5,0)),"",VLOOKUP(A2094,'entry data'!B:F,5,0)))</f>
        <v/>
      </c>
      <c r="G2094" s="12" t="str">
        <f>IF(A2094="","",IF(ISERROR(VLOOKUP(A2094,'entry data'!B:I,8,0)),"",VLOOKUP(A2094,'entry data'!B:I,7,0)))</f>
        <v/>
      </c>
      <c r="H2094" s="13" t="str">
        <f>IF(A2094="","",IF(B2094=1,VLOOKUP(A2094,'entry data'!B:D,3,0),I2093))</f>
        <v/>
      </c>
      <c r="I2094" s="14" t="str">
        <f>IF(A2094="","",IF(E2094="weekly",7,IF(E2094="fortnightly",14,IF(E2094="monthly",DATE(IF(MONTH(H2094)=12,YEAR(H2094)+1,YEAR(H2094)),VLOOKUP(MONTH(H2094),index!$D$2:$G$13,2,0),DAY(H2094)),
IF(E2094="quarterly",DATE(IF(MONTH(H2094)&gt;=10,YEAR(H2094)+1,YEAR(H2094)),VLOOKUP(MONTH(H2094),index!$D$2:$G$13,3,0),DAY(H2094)),
IF(E2094="halfyearly",DATE(IF(MONTH(H2094)&gt;=7,YEAR(H2094)+1,YEAR(H2094)),VLOOKUP(MONTH(H2094),index!$D$2:$G$13,4,0),DAY(H2094)),
DATE(YEAR(H2094)+1,MONTH(H2094),DAY(H2094)))))-H2094))+H2094)</f>
        <v/>
      </c>
      <c r="J2094" s="9" t="str">
        <f t="shared" si="214"/>
        <v/>
      </c>
      <c r="K2094" s="11" t="str">
        <f t="shared" si="215"/>
        <v/>
      </c>
      <c r="L2094" s="11" t="str">
        <f t="shared" si="216"/>
        <v/>
      </c>
      <c r="M2094" s="11" t="str">
        <f>IF(A2094="","",VLOOKUP(E2094,index!$A$1:$B$6,2,0)*K2094*G2094)</f>
        <v/>
      </c>
      <c r="N2094" s="11" t="str">
        <f>IF(A2094="","",-PMT(G2094*VLOOKUP(E2094,index!$A$1:$B$6,2,0),C2094,F2094,0,0))</f>
        <v/>
      </c>
      <c r="O2094" s="11" t="str">
        <f t="shared" si="217"/>
        <v/>
      </c>
      <c r="P2094" s="11" t="str">
        <f t="shared" si="212"/>
        <v/>
      </c>
    </row>
    <row r="2095" spans="1:16" x14ac:dyDescent="0.25">
      <c r="A2095" s="9" t="str">
        <f>IF(A2094="","",IF(B2094&lt;C2094,A2094,IF(A2094=MAX('entry data'!$B$8:$B$507),"",A2094+1)))</f>
        <v/>
      </c>
      <c r="B2095" s="9" t="str">
        <f t="shared" si="213"/>
        <v/>
      </c>
      <c r="C2095" s="9" t="str">
        <f>IF(ISERROR(VLOOKUP(A2095,'entry data'!B:G,6,0)),"",VLOOKUP(A2095,'entry data'!B:G,6,0))</f>
        <v/>
      </c>
      <c r="D2095" s="9" t="str">
        <f>IF(ISERROR(VLOOKUP(A2095,'entry data'!B:C,2,0)),"",VLOOKUP(A2095,'entry data'!B:C,2,0))</f>
        <v/>
      </c>
      <c r="E2095" s="9" t="str">
        <f>IF(ISERROR(VLOOKUP(A2095,'entry data'!B:E,4,0)),"",VLOOKUP(A2095,'entry data'!B:E,4,0))</f>
        <v/>
      </c>
      <c r="F2095" s="11" t="str">
        <f>IF(A2095="","",IF(ISERROR(VLOOKUP(A2095,'entry data'!B:F,5,0)),"",VLOOKUP(A2095,'entry data'!B:F,5,0)))</f>
        <v/>
      </c>
      <c r="G2095" s="12" t="str">
        <f>IF(A2095="","",IF(ISERROR(VLOOKUP(A2095,'entry data'!B:I,8,0)),"",VLOOKUP(A2095,'entry data'!B:I,7,0)))</f>
        <v/>
      </c>
      <c r="H2095" s="13" t="str">
        <f>IF(A2095="","",IF(B2095=1,VLOOKUP(A2095,'entry data'!B:D,3,0),I2094))</f>
        <v/>
      </c>
      <c r="I2095" s="14" t="str">
        <f>IF(A2095="","",IF(E2095="weekly",7,IF(E2095="fortnightly",14,IF(E2095="monthly",DATE(IF(MONTH(H2095)=12,YEAR(H2095)+1,YEAR(H2095)),VLOOKUP(MONTH(H2095),index!$D$2:$G$13,2,0),DAY(H2095)),
IF(E2095="quarterly",DATE(IF(MONTH(H2095)&gt;=10,YEAR(H2095)+1,YEAR(H2095)),VLOOKUP(MONTH(H2095),index!$D$2:$G$13,3,0),DAY(H2095)),
IF(E2095="halfyearly",DATE(IF(MONTH(H2095)&gt;=7,YEAR(H2095)+1,YEAR(H2095)),VLOOKUP(MONTH(H2095),index!$D$2:$G$13,4,0),DAY(H2095)),
DATE(YEAR(H2095)+1,MONTH(H2095),DAY(H2095)))))-H2095))+H2095)</f>
        <v/>
      </c>
      <c r="J2095" s="9" t="str">
        <f t="shared" si="214"/>
        <v/>
      </c>
      <c r="K2095" s="11" t="str">
        <f t="shared" si="215"/>
        <v/>
      </c>
      <c r="L2095" s="11" t="str">
        <f t="shared" si="216"/>
        <v/>
      </c>
      <c r="M2095" s="11" t="str">
        <f>IF(A2095="","",VLOOKUP(E2095,index!$A$1:$B$6,2,0)*K2095*G2095)</f>
        <v/>
      </c>
      <c r="N2095" s="11" t="str">
        <f>IF(A2095="","",-PMT(G2095*VLOOKUP(E2095,index!$A$1:$B$6,2,0),C2095,F2095,0,0))</f>
        <v/>
      </c>
      <c r="O2095" s="11" t="str">
        <f t="shared" si="217"/>
        <v/>
      </c>
      <c r="P2095" s="11" t="str">
        <f t="shared" si="212"/>
        <v/>
      </c>
    </row>
    <row r="2096" spans="1:16" x14ac:dyDescent="0.25">
      <c r="A2096" s="9" t="str">
        <f>IF(A2095="","",IF(B2095&lt;C2095,A2095,IF(A2095=MAX('entry data'!$B$8:$B$507),"",A2095+1)))</f>
        <v/>
      </c>
      <c r="B2096" s="9" t="str">
        <f t="shared" si="213"/>
        <v/>
      </c>
      <c r="C2096" s="9" t="str">
        <f>IF(ISERROR(VLOOKUP(A2096,'entry data'!B:G,6,0)),"",VLOOKUP(A2096,'entry data'!B:G,6,0))</f>
        <v/>
      </c>
      <c r="D2096" s="9" t="str">
        <f>IF(ISERROR(VLOOKUP(A2096,'entry data'!B:C,2,0)),"",VLOOKUP(A2096,'entry data'!B:C,2,0))</f>
        <v/>
      </c>
      <c r="E2096" s="9" t="str">
        <f>IF(ISERROR(VLOOKUP(A2096,'entry data'!B:E,4,0)),"",VLOOKUP(A2096,'entry data'!B:E,4,0))</f>
        <v/>
      </c>
      <c r="F2096" s="11" t="str">
        <f>IF(A2096="","",IF(ISERROR(VLOOKUP(A2096,'entry data'!B:F,5,0)),"",VLOOKUP(A2096,'entry data'!B:F,5,0)))</f>
        <v/>
      </c>
      <c r="G2096" s="12" t="str">
        <f>IF(A2096="","",IF(ISERROR(VLOOKUP(A2096,'entry data'!B:I,8,0)),"",VLOOKUP(A2096,'entry data'!B:I,7,0)))</f>
        <v/>
      </c>
      <c r="H2096" s="13" t="str">
        <f>IF(A2096="","",IF(B2096=1,VLOOKUP(A2096,'entry data'!B:D,3,0),I2095))</f>
        <v/>
      </c>
      <c r="I2096" s="14" t="str">
        <f>IF(A2096="","",IF(E2096="weekly",7,IF(E2096="fortnightly",14,IF(E2096="monthly",DATE(IF(MONTH(H2096)=12,YEAR(H2096)+1,YEAR(H2096)),VLOOKUP(MONTH(H2096),index!$D$2:$G$13,2,0),DAY(H2096)),
IF(E2096="quarterly",DATE(IF(MONTH(H2096)&gt;=10,YEAR(H2096)+1,YEAR(H2096)),VLOOKUP(MONTH(H2096),index!$D$2:$G$13,3,0),DAY(H2096)),
IF(E2096="halfyearly",DATE(IF(MONTH(H2096)&gt;=7,YEAR(H2096)+1,YEAR(H2096)),VLOOKUP(MONTH(H2096),index!$D$2:$G$13,4,0),DAY(H2096)),
DATE(YEAR(H2096)+1,MONTH(H2096),DAY(H2096)))))-H2096))+H2096)</f>
        <v/>
      </c>
      <c r="J2096" s="9" t="str">
        <f t="shared" si="214"/>
        <v/>
      </c>
      <c r="K2096" s="11" t="str">
        <f t="shared" si="215"/>
        <v/>
      </c>
      <c r="L2096" s="11" t="str">
        <f t="shared" si="216"/>
        <v/>
      </c>
      <c r="M2096" s="11" t="str">
        <f>IF(A2096="","",VLOOKUP(E2096,index!$A$1:$B$6,2,0)*K2096*G2096)</f>
        <v/>
      </c>
      <c r="N2096" s="11" t="str">
        <f>IF(A2096="","",-PMT(G2096*VLOOKUP(E2096,index!$A$1:$B$6,2,0),C2096,F2096,0,0))</f>
        <v/>
      </c>
      <c r="O2096" s="11" t="str">
        <f t="shared" si="217"/>
        <v/>
      </c>
      <c r="P2096" s="11" t="str">
        <f t="shared" si="212"/>
        <v/>
      </c>
    </row>
    <row r="2097" spans="1:16" x14ac:dyDescent="0.25">
      <c r="A2097" s="9" t="str">
        <f>IF(A2096="","",IF(B2096&lt;C2096,A2096,IF(A2096=MAX('entry data'!$B$8:$B$507),"",A2096+1)))</f>
        <v/>
      </c>
      <c r="B2097" s="9" t="str">
        <f t="shared" si="213"/>
        <v/>
      </c>
      <c r="C2097" s="9" t="str">
        <f>IF(ISERROR(VLOOKUP(A2097,'entry data'!B:G,6,0)),"",VLOOKUP(A2097,'entry data'!B:G,6,0))</f>
        <v/>
      </c>
      <c r="D2097" s="9" t="str">
        <f>IF(ISERROR(VLOOKUP(A2097,'entry data'!B:C,2,0)),"",VLOOKUP(A2097,'entry data'!B:C,2,0))</f>
        <v/>
      </c>
      <c r="E2097" s="9" t="str">
        <f>IF(ISERROR(VLOOKUP(A2097,'entry data'!B:E,4,0)),"",VLOOKUP(A2097,'entry data'!B:E,4,0))</f>
        <v/>
      </c>
      <c r="F2097" s="11" t="str">
        <f>IF(A2097="","",IF(ISERROR(VLOOKUP(A2097,'entry data'!B:F,5,0)),"",VLOOKUP(A2097,'entry data'!B:F,5,0)))</f>
        <v/>
      </c>
      <c r="G2097" s="12" t="str">
        <f>IF(A2097="","",IF(ISERROR(VLOOKUP(A2097,'entry data'!B:I,8,0)),"",VLOOKUP(A2097,'entry data'!B:I,7,0)))</f>
        <v/>
      </c>
      <c r="H2097" s="13" t="str">
        <f>IF(A2097="","",IF(B2097=1,VLOOKUP(A2097,'entry data'!B:D,3,0),I2096))</f>
        <v/>
      </c>
      <c r="I2097" s="14" t="str">
        <f>IF(A2097="","",IF(E2097="weekly",7,IF(E2097="fortnightly",14,IF(E2097="monthly",DATE(IF(MONTH(H2097)=12,YEAR(H2097)+1,YEAR(H2097)),VLOOKUP(MONTH(H2097),index!$D$2:$G$13,2,0),DAY(H2097)),
IF(E2097="quarterly",DATE(IF(MONTH(H2097)&gt;=10,YEAR(H2097)+1,YEAR(H2097)),VLOOKUP(MONTH(H2097),index!$D$2:$G$13,3,0),DAY(H2097)),
IF(E2097="halfyearly",DATE(IF(MONTH(H2097)&gt;=7,YEAR(H2097)+1,YEAR(H2097)),VLOOKUP(MONTH(H2097),index!$D$2:$G$13,4,0),DAY(H2097)),
DATE(YEAR(H2097)+1,MONTH(H2097),DAY(H2097)))))-H2097))+H2097)</f>
        <v/>
      </c>
      <c r="J2097" s="9" t="str">
        <f t="shared" si="214"/>
        <v/>
      </c>
      <c r="K2097" s="11" t="str">
        <f t="shared" si="215"/>
        <v/>
      </c>
      <c r="L2097" s="11" t="str">
        <f t="shared" si="216"/>
        <v/>
      </c>
      <c r="M2097" s="11" t="str">
        <f>IF(A2097="","",VLOOKUP(E2097,index!$A$1:$B$6,2,0)*K2097*G2097)</f>
        <v/>
      </c>
      <c r="N2097" s="11" t="str">
        <f>IF(A2097="","",-PMT(G2097*VLOOKUP(E2097,index!$A$1:$B$6,2,0),C2097,F2097,0,0))</f>
        <v/>
      </c>
      <c r="O2097" s="11" t="str">
        <f t="shared" si="217"/>
        <v/>
      </c>
      <c r="P2097" s="11" t="str">
        <f t="shared" si="212"/>
        <v/>
      </c>
    </row>
    <row r="2098" spans="1:16" x14ac:dyDescent="0.25">
      <c r="A2098" s="9" t="str">
        <f>IF(A2097="","",IF(B2097&lt;C2097,A2097,IF(A2097=MAX('entry data'!$B$8:$B$507),"",A2097+1)))</f>
        <v/>
      </c>
      <c r="B2098" s="9" t="str">
        <f t="shared" si="213"/>
        <v/>
      </c>
      <c r="C2098" s="9" t="str">
        <f>IF(ISERROR(VLOOKUP(A2098,'entry data'!B:G,6,0)),"",VLOOKUP(A2098,'entry data'!B:G,6,0))</f>
        <v/>
      </c>
      <c r="D2098" s="9" t="str">
        <f>IF(ISERROR(VLOOKUP(A2098,'entry data'!B:C,2,0)),"",VLOOKUP(A2098,'entry data'!B:C,2,0))</f>
        <v/>
      </c>
      <c r="E2098" s="9" t="str">
        <f>IF(ISERROR(VLOOKUP(A2098,'entry data'!B:E,4,0)),"",VLOOKUP(A2098,'entry data'!B:E,4,0))</f>
        <v/>
      </c>
      <c r="F2098" s="11" t="str">
        <f>IF(A2098="","",IF(ISERROR(VLOOKUP(A2098,'entry data'!B:F,5,0)),"",VLOOKUP(A2098,'entry data'!B:F,5,0)))</f>
        <v/>
      </c>
      <c r="G2098" s="12" t="str">
        <f>IF(A2098="","",IF(ISERROR(VLOOKUP(A2098,'entry data'!B:I,8,0)),"",VLOOKUP(A2098,'entry data'!B:I,7,0)))</f>
        <v/>
      </c>
      <c r="H2098" s="13" t="str">
        <f>IF(A2098="","",IF(B2098=1,VLOOKUP(A2098,'entry data'!B:D,3,0),I2097))</f>
        <v/>
      </c>
      <c r="I2098" s="14" t="str">
        <f>IF(A2098="","",IF(E2098="weekly",7,IF(E2098="fortnightly",14,IF(E2098="monthly",DATE(IF(MONTH(H2098)=12,YEAR(H2098)+1,YEAR(H2098)),VLOOKUP(MONTH(H2098),index!$D$2:$G$13,2,0),DAY(H2098)),
IF(E2098="quarterly",DATE(IF(MONTH(H2098)&gt;=10,YEAR(H2098)+1,YEAR(H2098)),VLOOKUP(MONTH(H2098),index!$D$2:$G$13,3,0),DAY(H2098)),
IF(E2098="halfyearly",DATE(IF(MONTH(H2098)&gt;=7,YEAR(H2098)+1,YEAR(H2098)),VLOOKUP(MONTH(H2098),index!$D$2:$G$13,4,0),DAY(H2098)),
DATE(YEAR(H2098)+1,MONTH(H2098),DAY(H2098)))))-H2098))+H2098)</f>
        <v/>
      </c>
      <c r="J2098" s="9" t="str">
        <f t="shared" si="214"/>
        <v/>
      </c>
      <c r="K2098" s="11" t="str">
        <f t="shared" si="215"/>
        <v/>
      </c>
      <c r="L2098" s="11" t="str">
        <f t="shared" si="216"/>
        <v/>
      </c>
      <c r="M2098" s="11" t="str">
        <f>IF(A2098="","",VLOOKUP(E2098,index!$A$1:$B$6,2,0)*K2098*G2098)</f>
        <v/>
      </c>
      <c r="N2098" s="11" t="str">
        <f>IF(A2098="","",-PMT(G2098*VLOOKUP(E2098,index!$A$1:$B$6,2,0),C2098,F2098,0,0))</f>
        <v/>
      </c>
      <c r="O2098" s="11" t="str">
        <f t="shared" si="217"/>
        <v/>
      </c>
      <c r="P2098" s="11" t="str">
        <f t="shared" si="212"/>
        <v/>
      </c>
    </row>
    <row r="2099" spans="1:16" x14ac:dyDescent="0.25">
      <c r="A2099" s="9" t="str">
        <f>IF(A2098="","",IF(B2098&lt;C2098,A2098,IF(A2098=MAX('entry data'!$B$8:$B$507),"",A2098+1)))</f>
        <v/>
      </c>
      <c r="B2099" s="9" t="str">
        <f t="shared" si="213"/>
        <v/>
      </c>
      <c r="C2099" s="9" t="str">
        <f>IF(ISERROR(VLOOKUP(A2099,'entry data'!B:G,6,0)),"",VLOOKUP(A2099,'entry data'!B:G,6,0))</f>
        <v/>
      </c>
      <c r="D2099" s="9" t="str">
        <f>IF(ISERROR(VLOOKUP(A2099,'entry data'!B:C,2,0)),"",VLOOKUP(A2099,'entry data'!B:C,2,0))</f>
        <v/>
      </c>
      <c r="E2099" s="9" t="str">
        <f>IF(ISERROR(VLOOKUP(A2099,'entry data'!B:E,4,0)),"",VLOOKUP(A2099,'entry data'!B:E,4,0))</f>
        <v/>
      </c>
      <c r="F2099" s="11" t="str">
        <f>IF(A2099="","",IF(ISERROR(VLOOKUP(A2099,'entry data'!B:F,5,0)),"",VLOOKUP(A2099,'entry data'!B:F,5,0)))</f>
        <v/>
      </c>
      <c r="G2099" s="12" t="str">
        <f>IF(A2099="","",IF(ISERROR(VLOOKUP(A2099,'entry data'!B:I,8,0)),"",VLOOKUP(A2099,'entry data'!B:I,7,0)))</f>
        <v/>
      </c>
      <c r="H2099" s="13" t="str">
        <f>IF(A2099="","",IF(B2099=1,VLOOKUP(A2099,'entry data'!B:D,3,0),I2098))</f>
        <v/>
      </c>
      <c r="I2099" s="14" t="str">
        <f>IF(A2099="","",IF(E2099="weekly",7,IF(E2099="fortnightly",14,IF(E2099="monthly",DATE(IF(MONTH(H2099)=12,YEAR(H2099)+1,YEAR(H2099)),VLOOKUP(MONTH(H2099),index!$D$2:$G$13,2,0),DAY(H2099)),
IF(E2099="quarterly",DATE(IF(MONTH(H2099)&gt;=10,YEAR(H2099)+1,YEAR(H2099)),VLOOKUP(MONTH(H2099),index!$D$2:$G$13,3,0),DAY(H2099)),
IF(E2099="halfyearly",DATE(IF(MONTH(H2099)&gt;=7,YEAR(H2099)+1,YEAR(H2099)),VLOOKUP(MONTH(H2099),index!$D$2:$G$13,4,0),DAY(H2099)),
DATE(YEAR(H2099)+1,MONTH(H2099),DAY(H2099)))))-H2099))+H2099)</f>
        <v/>
      </c>
      <c r="J2099" s="9" t="str">
        <f t="shared" si="214"/>
        <v/>
      </c>
      <c r="K2099" s="11" t="str">
        <f t="shared" si="215"/>
        <v/>
      </c>
      <c r="L2099" s="11" t="str">
        <f t="shared" si="216"/>
        <v/>
      </c>
      <c r="M2099" s="11" t="str">
        <f>IF(A2099="","",VLOOKUP(E2099,index!$A$1:$B$6,2,0)*K2099*G2099)</f>
        <v/>
      </c>
      <c r="N2099" s="11" t="str">
        <f>IF(A2099="","",-PMT(G2099*VLOOKUP(E2099,index!$A$1:$B$6,2,0),C2099,F2099,0,0))</f>
        <v/>
      </c>
      <c r="O2099" s="11" t="str">
        <f t="shared" si="217"/>
        <v/>
      </c>
      <c r="P2099" s="11" t="str">
        <f t="shared" si="212"/>
        <v/>
      </c>
    </row>
    <row r="2100" spans="1:16" x14ac:dyDescent="0.25">
      <c r="A2100" s="9" t="str">
        <f>IF(A2099="","",IF(B2099&lt;C2099,A2099,IF(A2099=MAX('entry data'!$B$8:$B$507),"",A2099+1)))</f>
        <v/>
      </c>
      <c r="B2100" s="9" t="str">
        <f t="shared" si="213"/>
        <v/>
      </c>
      <c r="C2100" s="9" t="str">
        <f>IF(ISERROR(VLOOKUP(A2100,'entry data'!B:G,6,0)),"",VLOOKUP(A2100,'entry data'!B:G,6,0))</f>
        <v/>
      </c>
      <c r="D2100" s="9" t="str">
        <f>IF(ISERROR(VLOOKUP(A2100,'entry data'!B:C,2,0)),"",VLOOKUP(A2100,'entry data'!B:C,2,0))</f>
        <v/>
      </c>
      <c r="E2100" s="9" t="str">
        <f>IF(ISERROR(VLOOKUP(A2100,'entry data'!B:E,4,0)),"",VLOOKUP(A2100,'entry data'!B:E,4,0))</f>
        <v/>
      </c>
      <c r="F2100" s="11" t="str">
        <f>IF(A2100="","",IF(ISERROR(VLOOKUP(A2100,'entry data'!B:F,5,0)),"",VLOOKUP(A2100,'entry data'!B:F,5,0)))</f>
        <v/>
      </c>
      <c r="G2100" s="12" t="str">
        <f>IF(A2100="","",IF(ISERROR(VLOOKUP(A2100,'entry data'!B:I,8,0)),"",VLOOKUP(A2100,'entry data'!B:I,7,0)))</f>
        <v/>
      </c>
      <c r="H2100" s="13" t="str">
        <f>IF(A2100="","",IF(B2100=1,VLOOKUP(A2100,'entry data'!B:D,3,0),I2099))</f>
        <v/>
      </c>
      <c r="I2100" s="14" t="str">
        <f>IF(A2100="","",IF(E2100="weekly",7,IF(E2100="fortnightly",14,IF(E2100="monthly",DATE(IF(MONTH(H2100)=12,YEAR(H2100)+1,YEAR(H2100)),VLOOKUP(MONTH(H2100),index!$D$2:$G$13,2,0),DAY(H2100)),
IF(E2100="quarterly",DATE(IF(MONTH(H2100)&gt;=10,YEAR(H2100)+1,YEAR(H2100)),VLOOKUP(MONTH(H2100),index!$D$2:$G$13,3,0),DAY(H2100)),
IF(E2100="halfyearly",DATE(IF(MONTH(H2100)&gt;=7,YEAR(H2100)+1,YEAR(H2100)),VLOOKUP(MONTH(H2100),index!$D$2:$G$13,4,0),DAY(H2100)),
DATE(YEAR(H2100)+1,MONTH(H2100),DAY(H2100)))))-H2100))+H2100)</f>
        <v/>
      </c>
      <c r="J2100" s="9" t="str">
        <f t="shared" si="214"/>
        <v/>
      </c>
      <c r="K2100" s="11" t="str">
        <f t="shared" si="215"/>
        <v/>
      </c>
      <c r="L2100" s="11" t="str">
        <f t="shared" si="216"/>
        <v/>
      </c>
      <c r="M2100" s="11" t="str">
        <f>IF(A2100="","",VLOOKUP(E2100,index!$A$1:$B$6,2,0)*K2100*G2100)</f>
        <v/>
      </c>
      <c r="N2100" s="11" t="str">
        <f>IF(A2100="","",-PMT(G2100*VLOOKUP(E2100,index!$A$1:$B$6,2,0),C2100,F2100,0,0))</f>
        <v/>
      </c>
      <c r="O2100" s="11" t="str">
        <f t="shared" si="217"/>
        <v/>
      </c>
      <c r="P2100" s="11" t="str">
        <f t="shared" si="212"/>
        <v/>
      </c>
    </row>
    <row r="2101" spans="1:16" x14ac:dyDescent="0.25">
      <c r="A2101" s="9" t="str">
        <f>IF(A2100="","",IF(B2100&lt;C2100,A2100,IF(A2100=MAX('entry data'!$B$8:$B$507),"",A2100+1)))</f>
        <v/>
      </c>
      <c r="B2101" s="9" t="str">
        <f t="shared" si="213"/>
        <v/>
      </c>
      <c r="C2101" s="9" t="str">
        <f>IF(ISERROR(VLOOKUP(A2101,'entry data'!B:G,6,0)),"",VLOOKUP(A2101,'entry data'!B:G,6,0))</f>
        <v/>
      </c>
      <c r="D2101" s="9" t="str">
        <f>IF(ISERROR(VLOOKUP(A2101,'entry data'!B:C,2,0)),"",VLOOKUP(A2101,'entry data'!B:C,2,0))</f>
        <v/>
      </c>
      <c r="E2101" s="9" t="str">
        <f>IF(ISERROR(VLOOKUP(A2101,'entry data'!B:E,4,0)),"",VLOOKUP(A2101,'entry data'!B:E,4,0))</f>
        <v/>
      </c>
      <c r="F2101" s="11" t="str">
        <f>IF(A2101="","",IF(ISERROR(VLOOKUP(A2101,'entry data'!B:F,5,0)),"",VLOOKUP(A2101,'entry data'!B:F,5,0)))</f>
        <v/>
      </c>
      <c r="G2101" s="12" t="str">
        <f>IF(A2101="","",IF(ISERROR(VLOOKUP(A2101,'entry data'!B:I,8,0)),"",VLOOKUP(A2101,'entry data'!B:I,7,0)))</f>
        <v/>
      </c>
      <c r="H2101" s="13" t="str">
        <f>IF(A2101="","",IF(B2101=1,VLOOKUP(A2101,'entry data'!B:D,3,0),I2100))</f>
        <v/>
      </c>
      <c r="I2101" s="14" t="str">
        <f>IF(A2101="","",IF(E2101="weekly",7,IF(E2101="fortnightly",14,IF(E2101="monthly",DATE(IF(MONTH(H2101)=12,YEAR(H2101)+1,YEAR(H2101)),VLOOKUP(MONTH(H2101),index!$D$2:$G$13,2,0),DAY(H2101)),
IF(E2101="quarterly",DATE(IF(MONTH(H2101)&gt;=10,YEAR(H2101)+1,YEAR(H2101)),VLOOKUP(MONTH(H2101),index!$D$2:$G$13,3,0),DAY(H2101)),
IF(E2101="halfyearly",DATE(IF(MONTH(H2101)&gt;=7,YEAR(H2101)+1,YEAR(H2101)),VLOOKUP(MONTH(H2101),index!$D$2:$G$13,4,0),DAY(H2101)),
DATE(YEAR(H2101)+1,MONTH(H2101),DAY(H2101)))))-H2101))+H2101)</f>
        <v/>
      </c>
      <c r="J2101" s="9" t="str">
        <f t="shared" si="214"/>
        <v/>
      </c>
      <c r="K2101" s="11" t="str">
        <f t="shared" si="215"/>
        <v/>
      </c>
      <c r="L2101" s="11" t="str">
        <f t="shared" si="216"/>
        <v/>
      </c>
      <c r="M2101" s="11" t="str">
        <f>IF(A2101="","",VLOOKUP(E2101,index!$A$1:$B$6,2,0)*K2101*G2101)</f>
        <v/>
      </c>
      <c r="N2101" s="11" t="str">
        <f>IF(A2101="","",-PMT(G2101*VLOOKUP(E2101,index!$A$1:$B$6,2,0),C2101,F2101,0,0))</f>
        <v/>
      </c>
      <c r="O2101" s="11" t="str">
        <f t="shared" si="217"/>
        <v/>
      </c>
      <c r="P2101" s="11" t="str">
        <f t="shared" si="212"/>
        <v/>
      </c>
    </row>
    <row r="2102" spans="1:16" x14ac:dyDescent="0.25">
      <c r="A2102" s="9" t="str">
        <f>IF(A2101="","",IF(B2101&lt;C2101,A2101,IF(A2101=MAX('entry data'!$B$8:$B$507),"",A2101+1)))</f>
        <v/>
      </c>
      <c r="B2102" s="9" t="str">
        <f t="shared" si="213"/>
        <v/>
      </c>
      <c r="C2102" s="9" t="str">
        <f>IF(ISERROR(VLOOKUP(A2102,'entry data'!B:G,6,0)),"",VLOOKUP(A2102,'entry data'!B:G,6,0))</f>
        <v/>
      </c>
      <c r="D2102" s="9" t="str">
        <f>IF(ISERROR(VLOOKUP(A2102,'entry data'!B:C,2,0)),"",VLOOKUP(A2102,'entry data'!B:C,2,0))</f>
        <v/>
      </c>
      <c r="E2102" s="9" t="str">
        <f>IF(ISERROR(VLOOKUP(A2102,'entry data'!B:E,4,0)),"",VLOOKUP(A2102,'entry data'!B:E,4,0))</f>
        <v/>
      </c>
      <c r="F2102" s="11" t="str">
        <f>IF(A2102="","",IF(ISERROR(VLOOKUP(A2102,'entry data'!B:F,5,0)),"",VLOOKUP(A2102,'entry data'!B:F,5,0)))</f>
        <v/>
      </c>
      <c r="G2102" s="12" t="str">
        <f>IF(A2102="","",IF(ISERROR(VLOOKUP(A2102,'entry data'!B:I,8,0)),"",VLOOKUP(A2102,'entry data'!B:I,7,0)))</f>
        <v/>
      </c>
      <c r="H2102" s="13" t="str">
        <f>IF(A2102="","",IF(B2102=1,VLOOKUP(A2102,'entry data'!B:D,3,0),I2101))</f>
        <v/>
      </c>
      <c r="I2102" s="14" t="str">
        <f>IF(A2102="","",IF(E2102="weekly",7,IF(E2102="fortnightly",14,IF(E2102="monthly",DATE(IF(MONTH(H2102)=12,YEAR(H2102)+1,YEAR(H2102)),VLOOKUP(MONTH(H2102),index!$D$2:$G$13,2,0),DAY(H2102)),
IF(E2102="quarterly",DATE(IF(MONTH(H2102)&gt;=10,YEAR(H2102)+1,YEAR(H2102)),VLOOKUP(MONTH(H2102),index!$D$2:$G$13,3,0),DAY(H2102)),
IF(E2102="halfyearly",DATE(IF(MONTH(H2102)&gt;=7,YEAR(H2102)+1,YEAR(H2102)),VLOOKUP(MONTH(H2102),index!$D$2:$G$13,4,0),DAY(H2102)),
DATE(YEAR(H2102)+1,MONTH(H2102),DAY(H2102)))))-H2102))+H2102)</f>
        <v/>
      </c>
      <c r="J2102" s="9" t="str">
        <f t="shared" si="214"/>
        <v/>
      </c>
      <c r="K2102" s="11" t="str">
        <f t="shared" si="215"/>
        <v/>
      </c>
      <c r="L2102" s="11" t="str">
        <f t="shared" si="216"/>
        <v/>
      </c>
      <c r="M2102" s="11" t="str">
        <f>IF(A2102="","",VLOOKUP(E2102,index!$A$1:$B$6,2,0)*K2102*G2102)</f>
        <v/>
      </c>
      <c r="N2102" s="11" t="str">
        <f>IF(A2102="","",-PMT(G2102*VLOOKUP(E2102,index!$A$1:$B$6,2,0),C2102,F2102,0,0))</f>
        <v/>
      </c>
      <c r="O2102" s="11" t="str">
        <f t="shared" si="217"/>
        <v/>
      </c>
      <c r="P2102" s="11" t="str">
        <f t="shared" si="212"/>
        <v/>
      </c>
    </row>
    <row r="2103" spans="1:16" x14ac:dyDescent="0.25">
      <c r="A2103" s="9" t="str">
        <f>IF(A2102="","",IF(B2102&lt;C2102,A2102,IF(A2102=MAX('entry data'!$B$8:$B$507),"",A2102+1)))</f>
        <v/>
      </c>
      <c r="B2103" s="9" t="str">
        <f t="shared" si="213"/>
        <v/>
      </c>
      <c r="C2103" s="9" t="str">
        <f>IF(ISERROR(VLOOKUP(A2103,'entry data'!B:G,6,0)),"",VLOOKUP(A2103,'entry data'!B:G,6,0))</f>
        <v/>
      </c>
      <c r="D2103" s="9" t="str">
        <f>IF(ISERROR(VLOOKUP(A2103,'entry data'!B:C,2,0)),"",VLOOKUP(A2103,'entry data'!B:C,2,0))</f>
        <v/>
      </c>
      <c r="E2103" s="9" t="str">
        <f>IF(ISERROR(VLOOKUP(A2103,'entry data'!B:E,4,0)),"",VLOOKUP(A2103,'entry data'!B:E,4,0))</f>
        <v/>
      </c>
      <c r="F2103" s="11" t="str">
        <f>IF(A2103="","",IF(ISERROR(VLOOKUP(A2103,'entry data'!B:F,5,0)),"",VLOOKUP(A2103,'entry data'!B:F,5,0)))</f>
        <v/>
      </c>
      <c r="G2103" s="12" t="str">
        <f>IF(A2103="","",IF(ISERROR(VLOOKUP(A2103,'entry data'!B:I,8,0)),"",VLOOKUP(A2103,'entry data'!B:I,7,0)))</f>
        <v/>
      </c>
      <c r="H2103" s="13" t="str">
        <f>IF(A2103="","",IF(B2103=1,VLOOKUP(A2103,'entry data'!B:D,3,0),I2102))</f>
        <v/>
      </c>
      <c r="I2103" s="14" t="str">
        <f>IF(A2103="","",IF(E2103="weekly",7,IF(E2103="fortnightly",14,IF(E2103="monthly",DATE(IF(MONTH(H2103)=12,YEAR(H2103)+1,YEAR(H2103)),VLOOKUP(MONTH(H2103),index!$D$2:$G$13,2,0),DAY(H2103)),
IF(E2103="quarterly",DATE(IF(MONTH(H2103)&gt;=10,YEAR(H2103)+1,YEAR(H2103)),VLOOKUP(MONTH(H2103),index!$D$2:$G$13,3,0),DAY(H2103)),
IF(E2103="halfyearly",DATE(IF(MONTH(H2103)&gt;=7,YEAR(H2103)+1,YEAR(H2103)),VLOOKUP(MONTH(H2103),index!$D$2:$G$13,4,0),DAY(H2103)),
DATE(YEAR(H2103)+1,MONTH(H2103),DAY(H2103)))))-H2103))+H2103)</f>
        <v/>
      </c>
      <c r="J2103" s="9" t="str">
        <f t="shared" si="214"/>
        <v/>
      </c>
      <c r="K2103" s="11" t="str">
        <f t="shared" si="215"/>
        <v/>
      </c>
      <c r="L2103" s="11" t="str">
        <f t="shared" si="216"/>
        <v/>
      </c>
      <c r="M2103" s="11" t="str">
        <f>IF(A2103="","",VLOOKUP(E2103,index!$A$1:$B$6,2,0)*K2103*G2103)</f>
        <v/>
      </c>
      <c r="N2103" s="11" t="str">
        <f>IF(A2103="","",-PMT(G2103*VLOOKUP(E2103,index!$A$1:$B$6,2,0),C2103,F2103,0,0))</f>
        <v/>
      </c>
      <c r="O2103" s="11" t="str">
        <f t="shared" si="217"/>
        <v/>
      </c>
      <c r="P2103" s="11" t="str">
        <f t="shared" si="212"/>
        <v/>
      </c>
    </row>
    <row r="2104" spans="1:16" x14ac:dyDescent="0.25">
      <c r="A2104" s="9" t="str">
        <f>IF(A2103="","",IF(B2103&lt;C2103,A2103,IF(A2103=MAX('entry data'!$B$8:$B$507),"",A2103+1)))</f>
        <v/>
      </c>
      <c r="B2104" s="9" t="str">
        <f t="shared" si="213"/>
        <v/>
      </c>
      <c r="C2104" s="9" t="str">
        <f>IF(ISERROR(VLOOKUP(A2104,'entry data'!B:G,6,0)),"",VLOOKUP(A2104,'entry data'!B:G,6,0))</f>
        <v/>
      </c>
      <c r="D2104" s="9" t="str">
        <f>IF(ISERROR(VLOOKUP(A2104,'entry data'!B:C,2,0)),"",VLOOKUP(A2104,'entry data'!B:C,2,0))</f>
        <v/>
      </c>
      <c r="E2104" s="9" t="str">
        <f>IF(ISERROR(VLOOKUP(A2104,'entry data'!B:E,4,0)),"",VLOOKUP(A2104,'entry data'!B:E,4,0))</f>
        <v/>
      </c>
      <c r="F2104" s="11" t="str">
        <f>IF(A2104="","",IF(ISERROR(VLOOKUP(A2104,'entry data'!B:F,5,0)),"",VLOOKUP(A2104,'entry data'!B:F,5,0)))</f>
        <v/>
      </c>
      <c r="G2104" s="12" t="str">
        <f>IF(A2104="","",IF(ISERROR(VLOOKUP(A2104,'entry data'!B:I,8,0)),"",VLOOKUP(A2104,'entry data'!B:I,7,0)))</f>
        <v/>
      </c>
      <c r="H2104" s="13" t="str">
        <f>IF(A2104="","",IF(B2104=1,VLOOKUP(A2104,'entry data'!B:D,3,0),I2103))</f>
        <v/>
      </c>
      <c r="I2104" s="14" t="str">
        <f>IF(A2104="","",IF(E2104="weekly",7,IF(E2104="fortnightly",14,IF(E2104="monthly",DATE(IF(MONTH(H2104)=12,YEAR(H2104)+1,YEAR(H2104)),VLOOKUP(MONTH(H2104),index!$D$2:$G$13,2,0),DAY(H2104)),
IF(E2104="quarterly",DATE(IF(MONTH(H2104)&gt;=10,YEAR(H2104)+1,YEAR(H2104)),VLOOKUP(MONTH(H2104),index!$D$2:$G$13,3,0),DAY(H2104)),
IF(E2104="halfyearly",DATE(IF(MONTH(H2104)&gt;=7,YEAR(H2104)+1,YEAR(H2104)),VLOOKUP(MONTH(H2104),index!$D$2:$G$13,4,0),DAY(H2104)),
DATE(YEAR(H2104)+1,MONTH(H2104),DAY(H2104)))))-H2104))+H2104)</f>
        <v/>
      </c>
      <c r="J2104" s="9" t="str">
        <f t="shared" si="214"/>
        <v/>
      </c>
      <c r="K2104" s="11" t="str">
        <f t="shared" si="215"/>
        <v/>
      </c>
      <c r="L2104" s="11" t="str">
        <f t="shared" si="216"/>
        <v/>
      </c>
      <c r="M2104" s="11" t="str">
        <f>IF(A2104="","",VLOOKUP(E2104,index!$A$1:$B$6,2,0)*K2104*G2104)</f>
        <v/>
      </c>
      <c r="N2104" s="11" t="str">
        <f>IF(A2104="","",-PMT(G2104*VLOOKUP(E2104,index!$A$1:$B$6,2,0),C2104,F2104,0,0))</f>
        <v/>
      </c>
      <c r="O2104" s="11" t="str">
        <f t="shared" si="217"/>
        <v/>
      </c>
      <c r="P2104" s="11" t="str">
        <f t="shared" si="212"/>
        <v/>
      </c>
    </row>
    <row r="2105" spans="1:16" x14ac:dyDescent="0.25">
      <c r="A2105" s="9" t="str">
        <f>IF(A2104="","",IF(B2104&lt;C2104,A2104,IF(A2104=MAX('entry data'!$B$8:$B$507),"",A2104+1)))</f>
        <v/>
      </c>
      <c r="B2105" s="9" t="str">
        <f t="shared" si="213"/>
        <v/>
      </c>
      <c r="C2105" s="9" t="str">
        <f>IF(ISERROR(VLOOKUP(A2105,'entry data'!B:G,6,0)),"",VLOOKUP(A2105,'entry data'!B:G,6,0))</f>
        <v/>
      </c>
      <c r="D2105" s="9" t="str">
        <f>IF(ISERROR(VLOOKUP(A2105,'entry data'!B:C,2,0)),"",VLOOKUP(A2105,'entry data'!B:C,2,0))</f>
        <v/>
      </c>
      <c r="E2105" s="9" t="str">
        <f>IF(ISERROR(VLOOKUP(A2105,'entry data'!B:E,4,0)),"",VLOOKUP(A2105,'entry data'!B:E,4,0))</f>
        <v/>
      </c>
      <c r="F2105" s="11" t="str">
        <f>IF(A2105="","",IF(ISERROR(VLOOKUP(A2105,'entry data'!B:F,5,0)),"",VLOOKUP(A2105,'entry data'!B:F,5,0)))</f>
        <v/>
      </c>
      <c r="G2105" s="12" t="str">
        <f>IF(A2105="","",IF(ISERROR(VLOOKUP(A2105,'entry data'!B:I,8,0)),"",VLOOKUP(A2105,'entry data'!B:I,7,0)))</f>
        <v/>
      </c>
      <c r="H2105" s="13" t="str">
        <f>IF(A2105="","",IF(B2105=1,VLOOKUP(A2105,'entry data'!B:D,3,0),I2104))</f>
        <v/>
      </c>
      <c r="I2105" s="14" t="str">
        <f>IF(A2105="","",IF(E2105="weekly",7,IF(E2105="fortnightly",14,IF(E2105="monthly",DATE(IF(MONTH(H2105)=12,YEAR(H2105)+1,YEAR(H2105)),VLOOKUP(MONTH(H2105),index!$D$2:$G$13,2,0),DAY(H2105)),
IF(E2105="quarterly",DATE(IF(MONTH(H2105)&gt;=10,YEAR(H2105)+1,YEAR(H2105)),VLOOKUP(MONTH(H2105),index!$D$2:$G$13,3,0),DAY(H2105)),
IF(E2105="halfyearly",DATE(IF(MONTH(H2105)&gt;=7,YEAR(H2105)+1,YEAR(H2105)),VLOOKUP(MONTH(H2105),index!$D$2:$G$13,4,0),DAY(H2105)),
DATE(YEAR(H2105)+1,MONTH(H2105),DAY(H2105)))))-H2105))+H2105)</f>
        <v/>
      </c>
      <c r="J2105" s="9" t="str">
        <f t="shared" si="214"/>
        <v/>
      </c>
      <c r="K2105" s="11" t="str">
        <f t="shared" si="215"/>
        <v/>
      </c>
      <c r="L2105" s="11" t="str">
        <f t="shared" si="216"/>
        <v/>
      </c>
      <c r="M2105" s="11" t="str">
        <f>IF(A2105="","",VLOOKUP(E2105,index!$A$1:$B$6,2,0)*K2105*G2105)</f>
        <v/>
      </c>
      <c r="N2105" s="11" t="str">
        <f>IF(A2105="","",-PMT(G2105*VLOOKUP(E2105,index!$A$1:$B$6,2,0),C2105,F2105,0,0))</f>
        <v/>
      </c>
      <c r="O2105" s="11" t="str">
        <f t="shared" si="217"/>
        <v/>
      </c>
      <c r="P2105" s="11" t="str">
        <f t="shared" si="212"/>
        <v/>
      </c>
    </row>
    <row r="2106" spans="1:16" x14ac:dyDescent="0.25">
      <c r="A2106" s="9" t="str">
        <f>IF(A2105="","",IF(B2105&lt;C2105,A2105,IF(A2105=MAX('entry data'!$B$8:$B$507),"",A2105+1)))</f>
        <v/>
      </c>
      <c r="B2106" s="9" t="str">
        <f t="shared" si="213"/>
        <v/>
      </c>
      <c r="C2106" s="9" t="str">
        <f>IF(ISERROR(VLOOKUP(A2106,'entry data'!B:G,6,0)),"",VLOOKUP(A2106,'entry data'!B:G,6,0))</f>
        <v/>
      </c>
      <c r="D2106" s="9" t="str">
        <f>IF(ISERROR(VLOOKUP(A2106,'entry data'!B:C,2,0)),"",VLOOKUP(A2106,'entry data'!B:C,2,0))</f>
        <v/>
      </c>
      <c r="E2106" s="9" t="str">
        <f>IF(ISERROR(VLOOKUP(A2106,'entry data'!B:E,4,0)),"",VLOOKUP(A2106,'entry data'!B:E,4,0))</f>
        <v/>
      </c>
      <c r="F2106" s="11" t="str">
        <f>IF(A2106="","",IF(ISERROR(VLOOKUP(A2106,'entry data'!B:F,5,0)),"",VLOOKUP(A2106,'entry data'!B:F,5,0)))</f>
        <v/>
      </c>
      <c r="G2106" s="12" t="str">
        <f>IF(A2106="","",IF(ISERROR(VLOOKUP(A2106,'entry data'!B:I,8,0)),"",VLOOKUP(A2106,'entry data'!B:I,7,0)))</f>
        <v/>
      </c>
      <c r="H2106" s="13" t="str">
        <f>IF(A2106="","",IF(B2106=1,VLOOKUP(A2106,'entry data'!B:D,3,0),I2105))</f>
        <v/>
      </c>
      <c r="I2106" s="14" t="str">
        <f>IF(A2106="","",IF(E2106="weekly",7,IF(E2106="fortnightly",14,IF(E2106="monthly",DATE(IF(MONTH(H2106)=12,YEAR(H2106)+1,YEAR(H2106)),VLOOKUP(MONTH(H2106),index!$D$2:$G$13,2,0),DAY(H2106)),
IF(E2106="quarterly",DATE(IF(MONTH(H2106)&gt;=10,YEAR(H2106)+1,YEAR(H2106)),VLOOKUP(MONTH(H2106),index!$D$2:$G$13,3,0),DAY(H2106)),
IF(E2106="halfyearly",DATE(IF(MONTH(H2106)&gt;=7,YEAR(H2106)+1,YEAR(H2106)),VLOOKUP(MONTH(H2106),index!$D$2:$G$13,4,0),DAY(H2106)),
DATE(YEAR(H2106)+1,MONTH(H2106),DAY(H2106)))))-H2106))+H2106)</f>
        <v/>
      </c>
      <c r="J2106" s="9" t="str">
        <f t="shared" si="214"/>
        <v/>
      </c>
      <c r="K2106" s="11" t="str">
        <f t="shared" si="215"/>
        <v/>
      </c>
      <c r="L2106" s="11" t="str">
        <f t="shared" si="216"/>
        <v/>
      </c>
      <c r="M2106" s="11" t="str">
        <f>IF(A2106="","",VLOOKUP(E2106,index!$A$1:$B$6,2,0)*K2106*G2106)</f>
        <v/>
      </c>
      <c r="N2106" s="11" t="str">
        <f>IF(A2106="","",-PMT(G2106*VLOOKUP(E2106,index!$A$1:$B$6,2,0),C2106,F2106,0,0))</f>
        <v/>
      </c>
      <c r="O2106" s="11" t="str">
        <f t="shared" si="217"/>
        <v/>
      </c>
      <c r="P2106" s="11" t="str">
        <f t="shared" si="212"/>
        <v/>
      </c>
    </row>
    <row r="2107" spans="1:16" x14ac:dyDescent="0.25">
      <c r="A2107" s="9" t="str">
        <f>IF(A2106="","",IF(B2106&lt;C2106,A2106,IF(A2106=MAX('entry data'!$B$8:$B$507),"",A2106+1)))</f>
        <v/>
      </c>
      <c r="B2107" s="9" t="str">
        <f t="shared" si="213"/>
        <v/>
      </c>
      <c r="C2107" s="9" t="str">
        <f>IF(ISERROR(VLOOKUP(A2107,'entry data'!B:G,6,0)),"",VLOOKUP(A2107,'entry data'!B:G,6,0))</f>
        <v/>
      </c>
      <c r="D2107" s="9" t="str">
        <f>IF(ISERROR(VLOOKUP(A2107,'entry data'!B:C,2,0)),"",VLOOKUP(A2107,'entry data'!B:C,2,0))</f>
        <v/>
      </c>
      <c r="E2107" s="9" t="str">
        <f>IF(ISERROR(VLOOKUP(A2107,'entry data'!B:E,4,0)),"",VLOOKUP(A2107,'entry data'!B:E,4,0))</f>
        <v/>
      </c>
      <c r="F2107" s="11" t="str">
        <f>IF(A2107="","",IF(ISERROR(VLOOKUP(A2107,'entry data'!B:F,5,0)),"",VLOOKUP(A2107,'entry data'!B:F,5,0)))</f>
        <v/>
      </c>
      <c r="G2107" s="12" t="str">
        <f>IF(A2107="","",IF(ISERROR(VLOOKUP(A2107,'entry data'!B:I,8,0)),"",VLOOKUP(A2107,'entry data'!B:I,7,0)))</f>
        <v/>
      </c>
      <c r="H2107" s="13" t="str">
        <f>IF(A2107="","",IF(B2107=1,VLOOKUP(A2107,'entry data'!B:D,3,0),I2106))</f>
        <v/>
      </c>
      <c r="I2107" s="14" t="str">
        <f>IF(A2107="","",IF(E2107="weekly",7,IF(E2107="fortnightly",14,IF(E2107="monthly",DATE(IF(MONTH(H2107)=12,YEAR(H2107)+1,YEAR(H2107)),VLOOKUP(MONTH(H2107),index!$D$2:$G$13,2,0),DAY(H2107)),
IF(E2107="quarterly",DATE(IF(MONTH(H2107)&gt;=10,YEAR(H2107)+1,YEAR(H2107)),VLOOKUP(MONTH(H2107),index!$D$2:$G$13,3,0),DAY(H2107)),
IF(E2107="halfyearly",DATE(IF(MONTH(H2107)&gt;=7,YEAR(H2107)+1,YEAR(H2107)),VLOOKUP(MONTH(H2107),index!$D$2:$G$13,4,0),DAY(H2107)),
DATE(YEAR(H2107)+1,MONTH(H2107),DAY(H2107)))))-H2107))+H2107)</f>
        <v/>
      </c>
      <c r="J2107" s="9" t="str">
        <f t="shared" si="214"/>
        <v/>
      </c>
      <c r="K2107" s="11" t="str">
        <f t="shared" si="215"/>
        <v/>
      </c>
      <c r="L2107" s="11" t="str">
        <f t="shared" si="216"/>
        <v/>
      </c>
      <c r="M2107" s="11" t="str">
        <f>IF(A2107="","",VLOOKUP(E2107,index!$A$1:$B$6,2,0)*K2107*G2107)</f>
        <v/>
      </c>
      <c r="N2107" s="11" t="str">
        <f>IF(A2107="","",-PMT(G2107*VLOOKUP(E2107,index!$A$1:$B$6,2,0),C2107,F2107,0,0))</f>
        <v/>
      </c>
      <c r="O2107" s="11" t="str">
        <f t="shared" si="217"/>
        <v/>
      </c>
      <c r="P2107" s="11" t="str">
        <f t="shared" si="212"/>
        <v/>
      </c>
    </row>
    <row r="2108" spans="1:16" x14ac:dyDescent="0.25">
      <c r="A2108" s="9" t="str">
        <f>IF(A2107="","",IF(B2107&lt;C2107,A2107,IF(A2107=MAX('entry data'!$B$8:$B$507),"",A2107+1)))</f>
        <v/>
      </c>
      <c r="B2108" s="9" t="str">
        <f t="shared" si="213"/>
        <v/>
      </c>
      <c r="C2108" s="9" t="str">
        <f>IF(ISERROR(VLOOKUP(A2108,'entry data'!B:G,6,0)),"",VLOOKUP(A2108,'entry data'!B:G,6,0))</f>
        <v/>
      </c>
      <c r="D2108" s="9" t="str">
        <f>IF(ISERROR(VLOOKUP(A2108,'entry data'!B:C,2,0)),"",VLOOKUP(A2108,'entry data'!B:C,2,0))</f>
        <v/>
      </c>
      <c r="E2108" s="9" t="str">
        <f>IF(ISERROR(VLOOKUP(A2108,'entry data'!B:E,4,0)),"",VLOOKUP(A2108,'entry data'!B:E,4,0))</f>
        <v/>
      </c>
      <c r="F2108" s="11" t="str">
        <f>IF(A2108="","",IF(ISERROR(VLOOKUP(A2108,'entry data'!B:F,5,0)),"",VLOOKUP(A2108,'entry data'!B:F,5,0)))</f>
        <v/>
      </c>
      <c r="G2108" s="12" t="str">
        <f>IF(A2108="","",IF(ISERROR(VLOOKUP(A2108,'entry data'!B:I,8,0)),"",VLOOKUP(A2108,'entry data'!B:I,7,0)))</f>
        <v/>
      </c>
      <c r="H2108" s="13" t="str">
        <f>IF(A2108="","",IF(B2108=1,VLOOKUP(A2108,'entry data'!B:D,3,0),I2107))</f>
        <v/>
      </c>
      <c r="I2108" s="14" t="str">
        <f>IF(A2108="","",IF(E2108="weekly",7,IF(E2108="fortnightly",14,IF(E2108="monthly",DATE(IF(MONTH(H2108)=12,YEAR(H2108)+1,YEAR(H2108)),VLOOKUP(MONTH(H2108),index!$D$2:$G$13,2,0),DAY(H2108)),
IF(E2108="quarterly",DATE(IF(MONTH(H2108)&gt;=10,YEAR(H2108)+1,YEAR(H2108)),VLOOKUP(MONTH(H2108),index!$D$2:$G$13,3,0),DAY(H2108)),
IF(E2108="halfyearly",DATE(IF(MONTH(H2108)&gt;=7,YEAR(H2108)+1,YEAR(H2108)),VLOOKUP(MONTH(H2108),index!$D$2:$G$13,4,0),DAY(H2108)),
DATE(YEAR(H2108)+1,MONTH(H2108),DAY(H2108)))))-H2108))+H2108)</f>
        <v/>
      </c>
      <c r="J2108" s="9" t="str">
        <f t="shared" si="214"/>
        <v/>
      </c>
      <c r="K2108" s="11" t="str">
        <f t="shared" si="215"/>
        <v/>
      </c>
      <c r="L2108" s="11" t="str">
        <f t="shared" si="216"/>
        <v/>
      </c>
      <c r="M2108" s="11" t="str">
        <f>IF(A2108="","",VLOOKUP(E2108,index!$A$1:$B$6,2,0)*K2108*G2108)</f>
        <v/>
      </c>
      <c r="N2108" s="11" t="str">
        <f>IF(A2108="","",-PMT(G2108*VLOOKUP(E2108,index!$A$1:$B$6,2,0),C2108,F2108,0,0))</f>
        <v/>
      </c>
      <c r="O2108" s="11" t="str">
        <f t="shared" si="217"/>
        <v/>
      </c>
      <c r="P2108" s="11" t="str">
        <f t="shared" si="212"/>
        <v/>
      </c>
    </row>
    <row r="2109" spans="1:16" x14ac:dyDescent="0.25">
      <c r="A2109" s="9" t="str">
        <f>IF(A2108="","",IF(B2108&lt;C2108,A2108,IF(A2108=MAX('entry data'!$B$8:$B$507),"",A2108+1)))</f>
        <v/>
      </c>
      <c r="B2109" s="9" t="str">
        <f t="shared" si="213"/>
        <v/>
      </c>
      <c r="C2109" s="9" t="str">
        <f>IF(ISERROR(VLOOKUP(A2109,'entry data'!B:G,6,0)),"",VLOOKUP(A2109,'entry data'!B:G,6,0))</f>
        <v/>
      </c>
      <c r="D2109" s="9" t="str">
        <f>IF(ISERROR(VLOOKUP(A2109,'entry data'!B:C,2,0)),"",VLOOKUP(A2109,'entry data'!B:C,2,0))</f>
        <v/>
      </c>
      <c r="E2109" s="9" t="str">
        <f>IF(ISERROR(VLOOKUP(A2109,'entry data'!B:E,4,0)),"",VLOOKUP(A2109,'entry data'!B:E,4,0))</f>
        <v/>
      </c>
      <c r="F2109" s="11" t="str">
        <f>IF(A2109="","",IF(ISERROR(VLOOKUP(A2109,'entry data'!B:F,5,0)),"",VLOOKUP(A2109,'entry data'!B:F,5,0)))</f>
        <v/>
      </c>
      <c r="G2109" s="12" t="str">
        <f>IF(A2109="","",IF(ISERROR(VLOOKUP(A2109,'entry data'!B:I,8,0)),"",VLOOKUP(A2109,'entry data'!B:I,7,0)))</f>
        <v/>
      </c>
      <c r="H2109" s="13" t="str">
        <f>IF(A2109="","",IF(B2109=1,VLOOKUP(A2109,'entry data'!B:D,3,0),I2108))</f>
        <v/>
      </c>
      <c r="I2109" s="14" t="str">
        <f>IF(A2109="","",IF(E2109="weekly",7,IF(E2109="fortnightly",14,IF(E2109="monthly",DATE(IF(MONTH(H2109)=12,YEAR(H2109)+1,YEAR(H2109)),VLOOKUP(MONTH(H2109),index!$D$2:$G$13,2,0),DAY(H2109)),
IF(E2109="quarterly",DATE(IF(MONTH(H2109)&gt;=10,YEAR(H2109)+1,YEAR(H2109)),VLOOKUP(MONTH(H2109),index!$D$2:$G$13,3,0),DAY(H2109)),
IF(E2109="halfyearly",DATE(IF(MONTH(H2109)&gt;=7,YEAR(H2109)+1,YEAR(H2109)),VLOOKUP(MONTH(H2109),index!$D$2:$G$13,4,0),DAY(H2109)),
DATE(YEAR(H2109)+1,MONTH(H2109),DAY(H2109)))))-H2109))+H2109)</f>
        <v/>
      </c>
      <c r="J2109" s="9" t="str">
        <f t="shared" si="214"/>
        <v/>
      </c>
      <c r="K2109" s="11" t="str">
        <f t="shared" si="215"/>
        <v/>
      </c>
      <c r="L2109" s="11" t="str">
        <f t="shared" si="216"/>
        <v/>
      </c>
      <c r="M2109" s="11" t="str">
        <f>IF(A2109="","",VLOOKUP(E2109,index!$A$1:$B$6,2,0)*K2109*G2109)</f>
        <v/>
      </c>
      <c r="N2109" s="11" t="str">
        <f>IF(A2109="","",-PMT(G2109*VLOOKUP(E2109,index!$A$1:$B$6,2,0),C2109,F2109,0,0))</f>
        <v/>
      </c>
      <c r="O2109" s="11" t="str">
        <f t="shared" si="217"/>
        <v/>
      </c>
      <c r="P2109" s="11" t="str">
        <f t="shared" si="212"/>
        <v/>
      </c>
    </row>
    <row r="2110" spans="1:16" x14ac:dyDescent="0.25">
      <c r="A2110" s="9" t="str">
        <f>IF(A2109="","",IF(B2109&lt;C2109,A2109,IF(A2109=MAX('entry data'!$B$8:$B$507),"",A2109+1)))</f>
        <v/>
      </c>
      <c r="B2110" s="9" t="str">
        <f t="shared" si="213"/>
        <v/>
      </c>
      <c r="C2110" s="9" t="str">
        <f>IF(ISERROR(VLOOKUP(A2110,'entry data'!B:G,6,0)),"",VLOOKUP(A2110,'entry data'!B:G,6,0))</f>
        <v/>
      </c>
      <c r="D2110" s="9" t="str">
        <f>IF(ISERROR(VLOOKUP(A2110,'entry data'!B:C,2,0)),"",VLOOKUP(A2110,'entry data'!B:C,2,0))</f>
        <v/>
      </c>
      <c r="E2110" s="9" t="str">
        <f>IF(ISERROR(VLOOKUP(A2110,'entry data'!B:E,4,0)),"",VLOOKUP(A2110,'entry data'!B:E,4,0))</f>
        <v/>
      </c>
      <c r="F2110" s="11" t="str">
        <f>IF(A2110="","",IF(ISERROR(VLOOKUP(A2110,'entry data'!B:F,5,0)),"",VLOOKUP(A2110,'entry data'!B:F,5,0)))</f>
        <v/>
      </c>
      <c r="G2110" s="12" t="str">
        <f>IF(A2110="","",IF(ISERROR(VLOOKUP(A2110,'entry data'!B:I,8,0)),"",VLOOKUP(A2110,'entry data'!B:I,7,0)))</f>
        <v/>
      </c>
      <c r="H2110" s="13" t="str">
        <f>IF(A2110="","",IF(B2110=1,VLOOKUP(A2110,'entry data'!B:D,3,0),I2109))</f>
        <v/>
      </c>
      <c r="I2110" s="14" t="str">
        <f>IF(A2110="","",IF(E2110="weekly",7,IF(E2110="fortnightly",14,IF(E2110="monthly",DATE(IF(MONTH(H2110)=12,YEAR(H2110)+1,YEAR(H2110)),VLOOKUP(MONTH(H2110),index!$D$2:$G$13,2,0),DAY(H2110)),
IF(E2110="quarterly",DATE(IF(MONTH(H2110)&gt;=10,YEAR(H2110)+1,YEAR(H2110)),VLOOKUP(MONTH(H2110),index!$D$2:$G$13,3,0),DAY(H2110)),
IF(E2110="halfyearly",DATE(IF(MONTH(H2110)&gt;=7,YEAR(H2110)+1,YEAR(H2110)),VLOOKUP(MONTH(H2110),index!$D$2:$G$13,4,0),DAY(H2110)),
DATE(YEAR(H2110)+1,MONTH(H2110),DAY(H2110)))))-H2110))+H2110)</f>
        <v/>
      </c>
      <c r="J2110" s="9" t="str">
        <f t="shared" si="214"/>
        <v/>
      </c>
      <c r="K2110" s="11" t="str">
        <f t="shared" si="215"/>
        <v/>
      </c>
      <c r="L2110" s="11" t="str">
        <f t="shared" si="216"/>
        <v/>
      </c>
      <c r="M2110" s="11" t="str">
        <f>IF(A2110="","",VLOOKUP(E2110,index!$A$1:$B$6,2,0)*K2110*G2110)</f>
        <v/>
      </c>
      <c r="N2110" s="11" t="str">
        <f>IF(A2110="","",-PMT(G2110*VLOOKUP(E2110,index!$A$1:$B$6,2,0),C2110,F2110,0,0))</f>
        <v/>
      </c>
      <c r="O2110" s="11" t="str">
        <f t="shared" si="217"/>
        <v/>
      </c>
      <c r="P2110" s="11" t="str">
        <f t="shared" si="212"/>
        <v/>
      </c>
    </row>
    <row r="2111" spans="1:16" x14ac:dyDescent="0.25">
      <c r="A2111" s="9" t="str">
        <f>IF(A2110="","",IF(B2110&lt;C2110,A2110,IF(A2110=MAX('entry data'!$B$8:$B$507),"",A2110+1)))</f>
        <v/>
      </c>
      <c r="B2111" s="9" t="str">
        <f t="shared" si="213"/>
        <v/>
      </c>
      <c r="C2111" s="9" t="str">
        <f>IF(ISERROR(VLOOKUP(A2111,'entry data'!B:G,6,0)),"",VLOOKUP(A2111,'entry data'!B:G,6,0))</f>
        <v/>
      </c>
      <c r="D2111" s="9" t="str">
        <f>IF(ISERROR(VLOOKUP(A2111,'entry data'!B:C,2,0)),"",VLOOKUP(A2111,'entry data'!B:C,2,0))</f>
        <v/>
      </c>
      <c r="E2111" s="9" t="str">
        <f>IF(ISERROR(VLOOKUP(A2111,'entry data'!B:E,4,0)),"",VLOOKUP(A2111,'entry data'!B:E,4,0))</f>
        <v/>
      </c>
      <c r="F2111" s="11" t="str">
        <f>IF(A2111="","",IF(ISERROR(VLOOKUP(A2111,'entry data'!B:F,5,0)),"",VLOOKUP(A2111,'entry data'!B:F,5,0)))</f>
        <v/>
      </c>
      <c r="G2111" s="12" t="str">
        <f>IF(A2111="","",IF(ISERROR(VLOOKUP(A2111,'entry data'!B:I,8,0)),"",VLOOKUP(A2111,'entry data'!B:I,7,0)))</f>
        <v/>
      </c>
      <c r="H2111" s="13" t="str">
        <f>IF(A2111="","",IF(B2111=1,VLOOKUP(A2111,'entry data'!B:D,3,0),I2110))</f>
        <v/>
      </c>
      <c r="I2111" s="14" t="str">
        <f>IF(A2111="","",IF(E2111="weekly",7,IF(E2111="fortnightly",14,IF(E2111="monthly",DATE(IF(MONTH(H2111)=12,YEAR(H2111)+1,YEAR(H2111)),VLOOKUP(MONTH(H2111),index!$D$2:$G$13,2,0),DAY(H2111)),
IF(E2111="quarterly",DATE(IF(MONTH(H2111)&gt;=10,YEAR(H2111)+1,YEAR(H2111)),VLOOKUP(MONTH(H2111),index!$D$2:$G$13,3,0),DAY(H2111)),
IF(E2111="halfyearly",DATE(IF(MONTH(H2111)&gt;=7,YEAR(H2111)+1,YEAR(H2111)),VLOOKUP(MONTH(H2111),index!$D$2:$G$13,4,0),DAY(H2111)),
DATE(YEAR(H2111)+1,MONTH(H2111),DAY(H2111)))))-H2111))+H2111)</f>
        <v/>
      </c>
      <c r="J2111" s="9" t="str">
        <f t="shared" si="214"/>
        <v/>
      </c>
      <c r="K2111" s="11" t="str">
        <f t="shared" si="215"/>
        <v/>
      </c>
      <c r="L2111" s="11" t="str">
        <f t="shared" si="216"/>
        <v/>
      </c>
      <c r="M2111" s="11" t="str">
        <f>IF(A2111="","",VLOOKUP(E2111,index!$A$1:$B$6,2,0)*K2111*G2111)</f>
        <v/>
      </c>
      <c r="N2111" s="11" t="str">
        <f>IF(A2111="","",-PMT(G2111*VLOOKUP(E2111,index!$A$1:$B$6,2,0),C2111,F2111,0,0))</f>
        <v/>
      </c>
      <c r="O2111" s="11" t="str">
        <f t="shared" si="217"/>
        <v/>
      </c>
      <c r="P2111" s="11" t="str">
        <f t="shared" si="212"/>
        <v/>
      </c>
    </row>
    <row r="2112" spans="1:16" x14ac:dyDescent="0.25">
      <c r="A2112" s="9" t="str">
        <f>IF(A2111="","",IF(B2111&lt;C2111,A2111,IF(A2111=MAX('entry data'!$B$8:$B$507),"",A2111+1)))</f>
        <v/>
      </c>
      <c r="B2112" s="9" t="str">
        <f t="shared" si="213"/>
        <v/>
      </c>
      <c r="C2112" s="9" t="str">
        <f>IF(ISERROR(VLOOKUP(A2112,'entry data'!B:G,6,0)),"",VLOOKUP(A2112,'entry data'!B:G,6,0))</f>
        <v/>
      </c>
      <c r="D2112" s="9" t="str">
        <f>IF(ISERROR(VLOOKUP(A2112,'entry data'!B:C,2,0)),"",VLOOKUP(A2112,'entry data'!B:C,2,0))</f>
        <v/>
      </c>
      <c r="E2112" s="9" t="str">
        <f>IF(ISERROR(VLOOKUP(A2112,'entry data'!B:E,4,0)),"",VLOOKUP(A2112,'entry data'!B:E,4,0))</f>
        <v/>
      </c>
      <c r="F2112" s="11" t="str">
        <f>IF(A2112="","",IF(ISERROR(VLOOKUP(A2112,'entry data'!B:F,5,0)),"",VLOOKUP(A2112,'entry data'!B:F,5,0)))</f>
        <v/>
      </c>
      <c r="G2112" s="12" t="str">
        <f>IF(A2112="","",IF(ISERROR(VLOOKUP(A2112,'entry data'!B:I,8,0)),"",VLOOKUP(A2112,'entry data'!B:I,7,0)))</f>
        <v/>
      </c>
      <c r="H2112" s="13" t="str">
        <f>IF(A2112="","",IF(B2112=1,VLOOKUP(A2112,'entry data'!B:D,3,0),I2111))</f>
        <v/>
      </c>
      <c r="I2112" s="14" t="str">
        <f>IF(A2112="","",IF(E2112="weekly",7,IF(E2112="fortnightly",14,IF(E2112="monthly",DATE(IF(MONTH(H2112)=12,YEAR(H2112)+1,YEAR(H2112)),VLOOKUP(MONTH(H2112),index!$D$2:$G$13,2,0),DAY(H2112)),
IF(E2112="quarterly",DATE(IF(MONTH(H2112)&gt;=10,YEAR(H2112)+1,YEAR(H2112)),VLOOKUP(MONTH(H2112),index!$D$2:$G$13,3,0),DAY(H2112)),
IF(E2112="halfyearly",DATE(IF(MONTH(H2112)&gt;=7,YEAR(H2112)+1,YEAR(H2112)),VLOOKUP(MONTH(H2112),index!$D$2:$G$13,4,0),DAY(H2112)),
DATE(YEAR(H2112)+1,MONTH(H2112),DAY(H2112)))))-H2112))+H2112)</f>
        <v/>
      </c>
      <c r="J2112" s="9" t="str">
        <f t="shared" si="214"/>
        <v/>
      </c>
      <c r="K2112" s="11" t="str">
        <f t="shared" si="215"/>
        <v/>
      </c>
      <c r="L2112" s="11" t="str">
        <f t="shared" si="216"/>
        <v/>
      </c>
      <c r="M2112" s="11" t="str">
        <f>IF(A2112="","",VLOOKUP(E2112,index!$A$1:$B$6,2,0)*K2112*G2112)</f>
        <v/>
      </c>
      <c r="N2112" s="11" t="str">
        <f>IF(A2112="","",-PMT(G2112*VLOOKUP(E2112,index!$A$1:$B$6,2,0),C2112,F2112,0,0))</f>
        <v/>
      </c>
      <c r="O2112" s="11" t="str">
        <f t="shared" si="217"/>
        <v/>
      </c>
      <c r="P2112" s="11" t="str">
        <f t="shared" si="212"/>
        <v/>
      </c>
    </row>
    <row r="2113" spans="1:16" x14ac:dyDescent="0.25">
      <c r="A2113" s="9" t="str">
        <f>IF(A2112="","",IF(B2112&lt;C2112,A2112,IF(A2112=MAX('entry data'!$B$8:$B$507),"",A2112+1)))</f>
        <v/>
      </c>
      <c r="B2113" s="9" t="str">
        <f t="shared" si="213"/>
        <v/>
      </c>
      <c r="C2113" s="9" t="str">
        <f>IF(ISERROR(VLOOKUP(A2113,'entry data'!B:G,6,0)),"",VLOOKUP(A2113,'entry data'!B:G,6,0))</f>
        <v/>
      </c>
      <c r="D2113" s="9" t="str">
        <f>IF(ISERROR(VLOOKUP(A2113,'entry data'!B:C,2,0)),"",VLOOKUP(A2113,'entry data'!B:C,2,0))</f>
        <v/>
      </c>
      <c r="E2113" s="9" t="str">
        <f>IF(ISERROR(VLOOKUP(A2113,'entry data'!B:E,4,0)),"",VLOOKUP(A2113,'entry data'!B:E,4,0))</f>
        <v/>
      </c>
      <c r="F2113" s="11" t="str">
        <f>IF(A2113="","",IF(ISERROR(VLOOKUP(A2113,'entry data'!B:F,5,0)),"",VLOOKUP(A2113,'entry data'!B:F,5,0)))</f>
        <v/>
      </c>
      <c r="G2113" s="12" t="str">
        <f>IF(A2113="","",IF(ISERROR(VLOOKUP(A2113,'entry data'!B:I,8,0)),"",VLOOKUP(A2113,'entry data'!B:I,7,0)))</f>
        <v/>
      </c>
      <c r="H2113" s="13" t="str">
        <f>IF(A2113="","",IF(B2113=1,VLOOKUP(A2113,'entry data'!B:D,3,0),I2112))</f>
        <v/>
      </c>
      <c r="I2113" s="14" t="str">
        <f>IF(A2113="","",IF(E2113="weekly",7,IF(E2113="fortnightly",14,IF(E2113="monthly",DATE(IF(MONTH(H2113)=12,YEAR(H2113)+1,YEAR(H2113)),VLOOKUP(MONTH(H2113),index!$D$2:$G$13,2,0),DAY(H2113)),
IF(E2113="quarterly",DATE(IF(MONTH(H2113)&gt;=10,YEAR(H2113)+1,YEAR(H2113)),VLOOKUP(MONTH(H2113),index!$D$2:$G$13,3,0),DAY(H2113)),
IF(E2113="halfyearly",DATE(IF(MONTH(H2113)&gt;=7,YEAR(H2113)+1,YEAR(H2113)),VLOOKUP(MONTH(H2113),index!$D$2:$G$13,4,0),DAY(H2113)),
DATE(YEAR(H2113)+1,MONTH(H2113),DAY(H2113)))))-H2113))+H2113)</f>
        <v/>
      </c>
      <c r="J2113" s="9" t="str">
        <f t="shared" si="214"/>
        <v/>
      </c>
      <c r="K2113" s="11" t="str">
        <f t="shared" si="215"/>
        <v/>
      </c>
      <c r="L2113" s="11" t="str">
        <f t="shared" si="216"/>
        <v/>
      </c>
      <c r="M2113" s="11" t="str">
        <f>IF(A2113="","",VLOOKUP(E2113,index!$A$1:$B$6,2,0)*K2113*G2113)</f>
        <v/>
      </c>
      <c r="N2113" s="11" t="str">
        <f>IF(A2113="","",-PMT(G2113*VLOOKUP(E2113,index!$A$1:$B$6,2,0),C2113,F2113,0,0))</f>
        <v/>
      </c>
      <c r="O2113" s="11" t="str">
        <f t="shared" si="217"/>
        <v/>
      </c>
      <c r="P2113" s="11" t="str">
        <f t="shared" si="212"/>
        <v/>
      </c>
    </row>
    <row r="2114" spans="1:16" x14ac:dyDescent="0.25">
      <c r="A2114" s="9" t="str">
        <f>IF(A2113="","",IF(B2113&lt;C2113,A2113,IF(A2113=MAX('entry data'!$B$8:$B$507),"",A2113+1)))</f>
        <v/>
      </c>
      <c r="B2114" s="9" t="str">
        <f t="shared" si="213"/>
        <v/>
      </c>
      <c r="C2114" s="9" t="str">
        <f>IF(ISERROR(VLOOKUP(A2114,'entry data'!B:G,6,0)),"",VLOOKUP(A2114,'entry data'!B:G,6,0))</f>
        <v/>
      </c>
      <c r="D2114" s="9" t="str">
        <f>IF(ISERROR(VLOOKUP(A2114,'entry data'!B:C,2,0)),"",VLOOKUP(A2114,'entry data'!B:C,2,0))</f>
        <v/>
      </c>
      <c r="E2114" s="9" t="str">
        <f>IF(ISERROR(VLOOKUP(A2114,'entry data'!B:E,4,0)),"",VLOOKUP(A2114,'entry data'!B:E,4,0))</f>
        <v/>
      </c>
      <c r="F2114" s="11" t="str">
        <f>IF(A2114="","",IF(ISERROR(VLOOKUP(A2114,'entry data'!B:F,5,0)),"",VLOOKUP(A2114,'entry data'!B:F,5,0)))</f>
        <v/>
      </c>
      <c r="G2114" s="12" t="str">
        <f>IF(A2114="","",IF(ISERROR(VLOOKUP(A2114,'entry data'!B:I,8,0)),"",VLOOKUP(A2114,'entry data'!B:I,7,0)))</f>
        <v/>
      </c>
      <c r="H2114" s="13" t="str">
        <f>IF(A2114="","",IF(B2114=1,VLOOKUP(A2114,'entry data'!B:D,3,0),I2113))</f>
        <v/>
      </c>
      <c r="I2114" s="14" t="str">
        <f>IF(A2114="","",IF(E2114="weekly",7,IF(E2114="fortnightly",14,IF(E2114="monthly",DATE(IF(MONTH(H2114)=12,YEAR(H2114)+1,YEAR(H2114)),VLOOKUP(MONTH(H2114),index!$D$2:$G$13,2,0),DAY(H2114)),
IF(E2114="quarterly",DATE(IF(MONTH(H2114)&gt;=10,YEAR(H2114)+1,YEAR(H2114)),VLOOKUP(MONTH(H2114),index!$D$2:$G$13,3,0),DAY(H2114)),
IF(E2114="halfyearly",DATE(IF(MONTH(H2114)&gt;=7,YEAR(H2114)+1,YEAR(H2114)),VLOOKUP(MONTH(H2114),index!$D$2:$G$13,4,0),DAY(H2114)),
DATE(YEAR(H2114)+1,MONTH(H2114),DAY(H2114)))))-H2114))+H2114)</f>
        <v/>
      </c>
      <c r="J2114" s="9" t="str">
        <f t="shared" si="214"/>
        <v/>
      </c>
      <c r="K2114" s="11" t="str">
        <f t="shared" si="215"/>
        <v/>
      </c>
      <c r="L2114" s="11" t="str">
        <f t="shared" si="216"/>
        <v/>
      </c>
      <c r="M2114" s="11" t="str">
        <f>IF(A2114="","",VLOOKUP(E2114,index!$A$1:$B$6,2,0)*K2114*G2114)</f>
        <v/>
      </c>
      <c r="N2114" s="11" t="str">
        <f>IF(A2114="","",-PMT(G2114*VLOOKUP(E2114,index!$A$1:$B$6,2,0),C2114,F2114,0,0))</f>
        <v/>
      </c>
      <c r="O2114" s="11" t="str">
        <f t="shared" si="217"/>
        <v/>
      </c>
      <c r="P2114" s="11" t="str">
        <f t="shared" si="212"/>
        <v/>
      </c>
    </row>
    <row r="2115" spans="1:16" x14ac:dyDescent="0.25">
      <c r="A2115" s="9" t="str">
        <f>IF(A2114="","",IF(B2114&lt;C2114,A2114,IF(A2114=MAX('entry data'!$B$8:$B$507),"",A2114+1)))</f>
        <v/>
      </c>
      <c r="B2115" s="9" t="str">
        <f t="shared" si="213"/>
        <v/>
      </c>
      <c r="C2115" s="9" t="str">
        <f>IF(ISERROR(VLOOKUP(A2115,'entry data'!B:G,6,0)),"",VLOOKUP(A2115,'entry data'!B:G,6,0))</f>
        <v/>
      </c>
      <c r="D2115" s="9" t="str">
        <f>IF(ISERROR(VLOOKUP(A2115,'entry data'!B:C,2,0)),"",VLOOKUP(A2115,'entry data'!B:C,2,0))</f>
        <v/>
      </c>
      <c r="E2115" s="9" t="str">
        <f>IF(ISERROR(VLOOKUP(A2115,'entry data'!B:E,4,0)),"",VLOOKUP(A2115,'entry data'!B:E,4,0))</f>
        <v/>
      </c>
      <c r="F2115" s="11" t="str">
        <f>IF(A2115="","",IF(ISERROR(VLOOKUP(A2115,'entry data'!B:F,5,0)),"",VLOOKUP(A2115,'entry data'!B:F,5,0)))</f>
        <v/>
      </c>
      <c r="G2115" s="12" t="str">
        <f>IF(A2115="","",IF(ISERROR(VLOOKUP(A2115,'entry data'!B:I,8,0)),"",VLOOKUP(A2115,'entry data'!B:I,7,0)))</f>
        <v/>
      </c>
      <c r="H2115" s="13" t="str">
        <f>IF(A2115="","",IF(B2115=1,VLOOKUP(A2115,'entry data'!B:D,3,0),I2114))</f>
        <v/>
      </c>
      <c r="I2115" s="14" t="str">
        <f>IF(A2115="","",IF(E2115="weekly",7,IF(E2115="fortnightly",14,IF(E2115="monthly",DATE(IF(MONTH(H2115)=12,YEAR(H2115)+1,YEAR(H2115)),VLOOKUP(MONTH(H2115),index!$D$2:$G$13,2,0),DAY(H2115)),
IF(E2115="quarterly",DATE(IF(MONTH(H2115)&gt;=10,YEAR(H2115)+1,YEAR(H2115)),VLOOKUP(MONTH(H2115),index!$D$2:$G$13,3,0),DAY(H2115)),
IF(E2115="halfyearly",DATE(IF(MONTH(H2115)&gt;=7,YEAR(H2115)+1,YEAR(H2115)),VLOOKUP(MONTH(H2115),index!$D$2:$G$13,4,0),DAY(H2115)),
DATE(YEAR(H2115)+1,MONTH(H2115),DAY(H2115)))))-H2115))+H2115)</f>
        <v/>
      </c>
      <c r="J2115" s="9" t="str">
        <f t="shared" si="214"/>
        <v/>
      </c>
      <c r="K2115" s="11" t="str">
        <f t="shared" si="215"/>
        <v/>
      </c>
      <c r="L2115" s="11" t="str">
        <f t="shared" si="216"/>
        <v/>
      </c>
      <c r="M2115" s="11" t="str">
        <f>IF(A2115="","",VLOOKUP(E2115,index!$A$1:$B$6,2,0)*K2115*G2115)</f>
        <v/>
      </c>
      <c r="N2115" s="11" t="str">
        <f>IF(A2115="","",-PMT(G2115*VLOOKUP(E2115,index!$A$1:$B$6,2,0),C2115,F2115,0,0))</f>
        <v/>
      </c>
      <c r="O2115" s="11" t="str">
        <f t="shared" si="217"/>
        <v/>
      </c>
      <c r="P2115" s="11" t="str">
        <f t="shared" ref="P2115:P2178" si="218">IF(A2115="","",IF(J2115&lt;&gt;J2116,O2115,0))</f>
        <v/>
      </c>
    </row>
    <row r="2116" spans="1:16" x14ac:dyDescent="0.25">
      <c r="A2116" s="9" t="str">
        <f>IF(A2115="","",IF(B2115&lt;C2115,A2115,IF(A2115=MAX('entry data'!$B$8:$B$507),"",A2115+1)))</f>
        <v/>
      </c>
      <c r="B2116" s="9" t="str">
        <f t="shared" si="213"/>
        <v/>
      </c>
      <c r="C2116" s="9" t="str">
        <f>IF(ISERROR(VLOOKUP(A2116,'entry data'!B:G,6,0)),"",VLOOKUP(A2116,'entry data'!B:G,6,0))</f>
        <v/>
      </c>
      <c r="D2116" s="9" t="str">
        <f>IF(ISERROR(VLOOKUP(A2116,'entry data'!B:C,2,0)),"",VLOOKUP(A2116,'entry data'!B:C,2,0))</f>
        <v/>
      </c>
      <c r="E2116" s="9" t="str">
        <f>IF(ISERROR(VLOOKUP(A2116,'entry data'!B:E,4,0)),"",VLOOKUP(A2116,'entry data'!B:E,4,0))</f>
        <v/>
      </c>
      <c r="F2116" s="11" t="str">
        <f>IF(A2116="","",IF(ISERROR(VLOOKUP(A2116,'entry data'!B:F,5,0)),"",VLOOKUP(A2116,'entry data'!B:F,5,0)))</f>
        <v/>
      </c>
      <c r="G2116" s="12" t="str">
        <f>IF(A2116="","",IF(ISERROR(VLOOKUP(A2116,'entry data'!B:I,8,0)),"",VLOOKUP(A2116,'entry data'!B:I,7,0)))</f>
        <v/>
      </c>
      <c r="H2116" s="13" t="str">
        <f>IF(A2116="","",IF(B2116=1,VLOOKUP(A2116,'entry data'!B:D,3,0),I2115))</f>
        <v/>
      </c>
      <c r="I2116" s="14" t="str">
        <f>IF(A2116="","",IF(E2116="weekly",7,IF(E2116="fortnightly",14,IF(E2116="monthly",DATE(IF(MONTH(H2116)=12,YEAR(H2116)+1,YEAR(H2116)),VLOOKUP(MONTH(H2116),index!$D$2:$G$13,2,0),DAY(H2116)),
IF(E2116="quarterly",DATE(IF(MONTH(H2116)&gt;=10,YEAR(H2116)+1,YEAR(H2116)),VLOOKUP(MONTH(H2116),index!$D$2:$G$13,3,0),DAY(H2116)),
IF(E2116="halfyearly",DATE(IF(MONTH(H2116)&gt;=7,YEAR(H2116)+1,YEAR(H2116)),VLOOKUP(MONTH(H2116),index!$D$2:$G$13,4,0),DAY(H2116)),
DATE(YEAR(H2116)+1,MONTH(H2116),DAY(H2116)))))-H2116))+H2116)</f>
        <v/>
      </c>
      <c r="J2116" s="9" t="str">
        <f t="shared" si="214"/>
        <v/>
      </c>
      <c r="K2116" s="11" t="str">
        <f t="shared" si="215"/>
        <v/>
      </c>
      <c r="L2116" s="11" t="str">
        <f t="shared" si="216"/>
        <v/>
      </c>
      <c r="M2116" s="11" t="str">
        <f>IF(A2116="","",VLOOKUP(E2116,index!$A$1:$B$6,2,0)*K2116*G2116)</f>
        <v/>
      </c>
      <c r="N2116" s="11" t="str">
        <f>IF(A2116="","",-PMT(G2116*VLOOKUP(E2116,index!$A$1:$B$6,2,0),C2116,F2116,0,0))</f>
        <v/>
      </c>
      <c r="O2116" s="11" t="str">
        <f t="shared" si="217"/>
        <v/>
      </c>
      <c r="P2116" s="11" t="str">
        <f t="shared" si="218"/>
        <v/>
      </c>
    </row>
    <row r="2117" spans="1:16" x14ac:dyDescent="0.25">
      <c r="A2117" s="9" t="str">
        <f>IF(A2116="","",IF(B2116&lt;C2116,A2116,IF(A2116=MAX('entry data'!$B$8:$B$507),"",A2116+1)))</f>
        <v/>
      </c>
      <c r="B2117" s="9" t="str">
        <f t="shared" si="213"/>
        <v/>
      </c>
      <c r="C2117" s="9" t="str">
        <f>IF(ISERROR(VLOOKUP(A2117,'entry data'!B:G,6,0)),"",VLOOKUP(A2117,'entry data'!B:G,6,0))</f>
        <v/>
      </c>
      <c r="D2117" s="9" t="str">
        <f>IF(ISERROR(VLOOKUP(A2117,'entry data'!B:C,2,0)),"",VLOOKUP(A2117,'entry data'!B:C,2,0))</f>
        <v/>
      </c>
      <c r="E2117" s="9" t="str">
        <f>IF(ISERROR(VLOOKUP(A2117,'entry data'!B:E,4,0)),"",VLOOKUP(A2117,'entry data'!B:E,4,0))</f>
        <v/>
      </c>
      <c r="F2117" s="11" t="str">
        <f>IF(A2117="","",IF(ISERROR(VLOOKUP(A2117,'entry data'!B:F,5,0)),"",VLOOKUP(A2117,'entry data'!B:F,5,0)))</f>
        <v/>
      </c>
      <c r="G2117" s="12" t="str">
        <f>IF(A2117="","",IF(ISERROR(VLOOKUP(A2117,'entry data'!B:I,8,0)),"",VLOOKUP(A2117,'entry data'!B:I,7,0)))</f>
        <v/>
      </c>
      <c r="H2117" s="13" t="str">
        <f>IF(A2117="","",IF(B2117=1,VLOOKUP(A2117,'entry data'!B:D,3,0),I2116))</f>
        <v/>
      </c>
      <c r="I2117" s="14" t="str">
        <f>IF(A2117="","",IF(E2117="weekly",7,IF(E2117="fortnightly",14,IF(E2117="monthly",DATE(IF(MONTH(H2117)=12,YEAR(H2117)+1,YEAR(H2117)),VLOOKUP(MONTH(H2117),index!$D$2:$G$13,2,0),DAY(H2117)),
IF(E2117="quarterly",DATE(IF(MONTH(H2117)&gt;=10,YEAR(H2117)+1,YEAR(H2117)),VLOOKUP(MONTH(H2117),index!$D$2:$G$13,3,0),DAY(H2117)),
IF(E2117="halfyearly",DATE(IF(MONTH(H2117)&gt;=7,YEAR(H2117)+1,YEAR(H2117)),VLOOKUP(MONTH(H2117),index!$D$2:$G$13,4,0),DAY(H2117)),
DATE(YEAR(H2117)+1,MONTH(H2117),DAY(H2117)))))-H2117))+H2117)</f>
        <v/>
      </c>
      <c r="J2117" s="9" t="str">
        <f t="shared" si="214"/>
        <v/>
      </c>
      <c r="K2117" s="11" t="str">
        <f t="shared" si="215"/>
        <v/>
      </c>
      <c r="L2117" s="11" t="str">
        <f t="shared" si="216"/>
        <v/>
      </c>
      <c r="M2117" s="11" t="str">
        <f>IF(A2117="","",VLOOKUP(E2117,index!$A$1:$B$6,2,0)*K2117*G2117)</f>
        <v/>
      </c>
      <c r="N2117" s="11" t="str">
        <f>IF(A2117="","",-PMT(G2117*VLOOKUP(E2117,index!$A$1:$B$6,2,0),C2117,F2117,0,0))</f>
        <v/>
      </c>
      <c r="O2117" s="11" t="str">
        <f t="shared" si="217"/>
        <v/>
      </c>
      <c r="P2117" s="11" t="str">
        <f t="shared" si="218"/>
        <v/>
      </c>
    </row>
    <row r="2118" spans="1:16" x14ac:dyDescent="0.25">
      <c r="A2118" s="9" t="str">
        <f>IF(A2117="","",IF(B2117&lt;C2117,A2117,IF(A2117=MAX('entry data'!$B$8:$B$507),"",A2117+1)))</f>
        <v/>
      </c>
      <c r="B2118" s="9" t="str">
        <f t="shared" si="213"/>
        <v/>
      </c>
      <c r="C2118" s="9" t="str">
        <f>IF(ISERROR(VLOOKUP(A2118,'entry data'!B:G,6,0)),"",VLOOKUP(A2118,'entry data'!B:G,6,0))</f>
        <v/>
      </c>
      <c r="D2118" s="9" t="str">
        <f>IF(ISERROR(VLOOKUP(A2118,'entry data'!B:C,2,0)),"",VLOOKUP(A2118,'entry data'!B:C,2,0))</f>
        <v/>
      </c>
      <c r="E2118" s="9" t="str">
        <f>IF(ISERROR(VLOOKUP(A2118,'entry data'!B:E,4,0)),"",VLOOKUP(A2118,'entry data'!B:E,4,0))</f>
        <v/>
      </c>
      <c r="F2118" s="11" t="str">
        <f>IF(A2118="","",IF(ISERROR(VLOOKUP(A2118,'entry data'!B:F,5,0)),"",VLOOKUP(A2118,'entry data'!B:F,5,0)))</f>
        <v/>
      </c>
      <c r="G2118" s="12" t="str">
        <f>IF(A2118="","",IF(ISERROR(VLOOKUP(A2118,'entry data'!B:I,8,0)),"",VLOOKUP(A2118,'entry data'!B:I,7,0)))</f>
        <v/>
      </c>
      <c r="H2118" s="13" t="str">
        <f>IF(A2118="","",IF(B2118=1,VLOOKUP(A2118,'entry data'!B:D,3,0),I2117))</f>
        <v/>
      </c>
      <c r="I2118" s="14" t="str">
        <f>IF(A2118="","",IF(E2118="weekly",7,IF(E2118="fortnightly",14,IF(E2118="monthly",DATE(IF(MONTH(H2118)=12,YEAR(H2118)+1,YEAR(H2118)),VLOOKUP(MONTH(H2118),index!$D$2:$G$13,2,0),DAY(H2118)),
IF(E2118="quarterly",DATE(IF(MONTH(H2118)&gt;=10,YEAR(H2118)+1,YEAR(H2118)),VLOOKUP(MONTH(H2118),index!$D$2:$G$13,3,0),DAY(H2118)),
IF(E2118="halfyearly",DATE(IF(MONTH(H2118)&gt;=7,YEAR(H2118)+1,YEAR(H2118)),VLOOKUP(MONTH(H2118),index!$D$2:$G$13,4,0),DAY(H2118)),
DATE(YEAR(H2118)+1,MONTH(H2118),DAY(H2118)))))-H2118))+H2118)</f>
        <v/>
      </c>
      <c r="J2118" s="9" t="str">
        <f t="shared" si="214"/>
        <v/>
      </c>
      <c r="K2118" s="11" t="str">
        <f t="shared" si="215"/>
        <v/>
      </c>
      <c r="L2118" s="11" t="str">
        <f t="shared" si="216"/>
        <v/>
      </c>
      <c r="M2118" s="11" t="str">
        <f>IF(A2118="","",VLOOKUP(E2118,index!$A$1:$B$6,2,0)*K2118*G2118)</f>
        <v/>
      </c>
      <c r="N2118" s="11" t="str">
        <f>IF(A2118="","",-PMT(G2118*VLOOKUP(E2118,index!$A$1:$B$6,2,0),C2118,F2118,0,0))</f>
        <v/>
      </c>
      <c r="O2118" s="11" t="str">
        <f t="shared" si="217"/>
        <v/>
      </c>
      <c r="P2118" s="11" t="str">
        <f t="shared" si="218"/>
        <v/>
      </c>
    </row>
    <row r="2119" spans="1:16" x14ac:dyDescent="0.25">
      <c r="A2119" s="9" t="str">
        <f>IF(A2118="","",IF(B2118&lt;C2118,A2118,IF(A2118=MAX('entry data'!$B$8:$B$507),"",A2118+1)))</f>
        <v/>
      </c>
      <c r="B2119" s="9" t="str">
        <f t="shared" si="213"/>
        <v/>
      </c>
      <c r="C2119" s="9" t="str">
        <f>IF(ISERROR(VLOOKUP(A2119,'entry data'!B:G,6,0)),"",VLOOKUP(A2119,'entry data'!B:G,6,0))</f>
        <v/>
      </c>
      <c r="D2119" s="9" t="str">
        <f>IF(ISERROR(VLOOKUP(A2119,'entry data'!B:C,2,0)),"",VLOOKUP(A2119,'entry data'!B:C,2,0))</f>
        <v/>
      </c>
      <c r="E2119" s="9" t="str">
        <f>IF(ISERROR(VLOOKUP(A2119,'entry data'!B:E,4,0)),"",VLOOKUP(A2119,'entry data'!B:E,4,0))</f>
        <v/>
      </c>
      <c r="F2119" s="11" t="str">
        <f>IF(A2119="","",IF(ISERROR(VLOOKUP(A2119,'entry data'!B:F,5,0)),"",VLOOKUP(A2119,'entry data'!B:F,5,0)))</f>
        <v/>
      </c>
      <c r="G2119" s="12" t="str">
        <f>IF(A2119="","",IF(ISERROR(VLOOKUP(A2119,'entry data'!B:I,8,0)),"",VLOOKUP(A2119,'entry data'!B:I,7,0)))</f>
        <v/>
      </c>
      <c r="H2119" s="13" t="str">
        <f>IF(A2119="","",IF(B2119=1,VLOOKUP(A2119,'entry data'!B:D,3,0),I2118))</f>
        <v/>
      </c>
      <c r="I2119" s="14" t="str">
        <f>IF(A2119="","",IF(E2119="weekly",7,IF(E2119="fortnightly",14,IF(E2119="monthly",DATE(IF(MONTH(H2119)=12,YEAR(H2119)+1,YEAR(H2119)),VLOOKUP(MONTH(H2119),index!$D$2:$G$13,2,0),DAY(H2119)),
IF(E2119="quarterly",DATE(IF(MONTH(H2119)&gt;=10,YEAR(H2119)+1,YEAR(H2119)),VLOOKUP(MONTH(H2119),index!$D$2:$G$13,3,0),DAY(H2119)),
IF(E2119="halfyearly",DATE(IF(MONTH(H2119)&gt;=7,YEAR(H2119)+1,YEAR(H2119)),VLOOKUP(MONTH(H2119),index!$D$2:$G$13,4,0),DAY(H2119)),
DATE(YEAR(H2119)+1,MONTH(H2119),DAY(H2119)))))-H2119))+H2119)</f>
        <v/>
      </c>
      <c r="J2119" s="9" t="str">
        <f t="shared" si="214"/>
        <v/>
      </c>
      <c r="K2119" s="11" t="str">
        <f t="shared" si="215"/>
        <v/>
      </c>
      <c r="L2119" s="11" t="str">
        <f t="shared" si="216"/>
        <v/>
      </c>
      <c r="M2119" s="11" t="str">
        <f>IF(A2119="","",VLOOKUP(E2119,index!$A$1:$B$6,2,0)*K2119*G2119)</f>
        <v/>
      </c>
      <c r="N2119" s="11" t="str">
        <f>IF(A2119="","",-PMT(G2119*VLOOKUP(E2119,index!$A$1:$B$6,2,0),C2119,F2119,0,0))</f>
        <v/>
      </c>
      <c r="O2119" s="11" t="str">
        <f t="shared" si="217"/>
        <v/>
      </c>
      <c r="P2119" s="11" t="str">
        <f t="shared" si="218"/>
        <v/>
      </c>
    </row>
    <row r="2120" spans="1:16" x14ac:dyDescent="0.25">
      <c r="A2120" s="9" t="str">
        <f>IF(A2119="","",IF(B2119&lt;C2119,A2119,IF(A2119=MAX('entry data'!$B$8:$B$507),"",A2119+1)))</f>
        <v/>
      </c>
      <c r="B2120" s="9" t="str">
        <f t="shared" si="213"/>
        <v/>
      </c>
      <c r="C2120" s="9" t="str">
        <f>IF(ISERROR(VLOOKUP(A2120,'entry data'!B:G,6,0)),"",VLOOKUP(A2120,'entry data'!B:G,6,0))</f>
        <v/>
      </c>
      <c r="D2120" s="9" t="str">
        <f>IF(ISERROR(VLOOKUP(A2120,'entry data'!B:C,2,0)),"",VLOOKUP(A2120,'entry data'!B:C,2,0))</f>
        <v/>
      </c>
      <c r="E2120" s="9" t="str">
        <f>IF(ISERROR(VLOOKUP(A2120,'entry data'!B:E,4,0)),"",VLOOKUP(A2120,'entry data'!B:E,4,0))</f>
        <v/>
      </c>
      <c r="F2120" s="11" t="str">
        <f>IF(A2120="","",IF(ISERROR(VLOOKUP(A2120,'entry data'!B:F,5,0)),"",VLOOKUP(A2120,'entry data'!B:F,5,0)))</f>
        <v/>
      </c>
      <c r="G2120" s="12" t="str">
        <f>IF(A2120="","",IF(ISERROR(VLOOKUP(A2120,'entry data'!B:I,8,0)),"",VLOOKUP(A2120,'entry data'!B:I,7,0)))</f>
        <v/>
      </c>
      <c r="H2120" s="13" t="str">
        <f>IF(A2120="","",IF(B2120=1,VLOOKUP(A2120,'entry data'!B:D,3,0),I2119))</f>
        <v/>
      </c>
      <c r="I2120" s="14" t="str">
        <f>IF(A2120="","",IF(E2120="weekly",7,IF(E2120="fortnightly",14,IF(E2120="monthly",DATE(IF(MONTH(H2120)=12,YEAR(H2120)+1,YEAR(H2120)),VLOOKUP(MONTH(H2120),index!$D$2:$G$13,2,0),DAY(H2120)),
IF(E2120="quarterly",DATE(IF(MONTH(H2120)&gt;=10,YEAR(H2120)+1,YEAR(H2120)),VLOOKUP(MONTH(H2120),index!$D$2:$G$13,3,0),DAY(H2120)),
IF(E2120="halfyearly",DATE(IF(MONTH(H2120)&gt;=7,YEAR(H2120)+1,YEAR(H2120)),VLOOKUP(MONTH(H2120),index!$D$2:$G$13,4,0),DAY(H2120)),
DATE(YEAR(H2120)+1,MONTH(H2120),DAY(H2120)))))-H2120))+H2120)</f>
        <v/>
      </c>
      <c r="J2120" s="9" t="str">
        <f t="shared" si="214"/>
        <v/>
      </c>
      <c r="K2120" s="11" t="str">
        <f t="shared" si="215"/>
        <v/>
      </c>
      <c r="L2120" s="11" t="str">
        <f t="shared" si="216"/>
        <v/>
      </c>
      <c r="M2120" s="11" t="str">
        <f>IF(A2120="","",VLOOKUP(E2120,index!$A$1:$B$6,2,0)*K2120*G2120)</f>
        <v/>
      </c>
      <c r="N2120" s="11" t="str">
        <f>IF(A2120="","",-PMT(G2120*VLOOKUP(E2120,index!$A$1:$B$6,2,0),C2120,F2120,0,0))</f>
        <v/>
      </c>
      <c r="O2120" s="11" t="str">
        <f t="shared" si="217"/>
        <v/>
      </c>
      <c r="P2120" s="11" t="str">
        <f t="shared" si="218"/>
        <v/>
      </c>
    </row>
    <row r="2121" spans="1:16" x14ac:dyDescent="0.25">
      <c r="A2121" s="9" t="str">
        <f>IF(A2120="","",IF(B2120&lt;C2120,A2120,IF(A2120=MAX('entry data'!$B$8:$B$507),"",A2120+1)))</f>
        <v/>
      </c>
      <c r="B2121" s="9" t="str">
        <f t="shared" si="213"/>
        <v/>
      </c>
      <c r="C2121" s="9" t="str">
        <f>IF(ISERROR(VLOOKUP(A2121,'entry data'!B:G,6,0)),"",VLOOKUP(A2121,'entry data'!B:G,6,0))</f>
        <v/>
      </c>
      <c r="D2121" s="9" t="str">
        <f>IF(ISERROR(VLOOKUP(A2121,'entry data'!B:C,2,0)),"",VLOOKUP(A2121,'entry data'!B:C,2,0))</f>
        <v/>
      </c>
      <c r="E2121" s="9" t="str">
        <f>IF(ISERROR(VLOOKUP(A2121,'entry data'!B:E,4,0)),"",VLOOKUP(A2121,'entry data'!B:E,4,0))</f>
        <v/>
      </c>
      <c r="F2121" s="11" t="str">
        <f>IF(A2121="","",IF(ISERROR(VLOOKUP(A2121,'entry data'!B:F,5,0)),"",VLOOKUP(A2121,'entry data'!B:F,5,0)))</f>
        <v/>
      </c>
      <c r="G2121" s="12" t="str">
        <f>IF(A2121="","",IF(ISERROR(VLOOKUP(A2121,'entry data'!B:I,8,0)),"",VLOOKUP(A2121,'entry data'!B:I,7,0)))</f>
        <v/>
      </c>
      <c r="H2121" s="13" t="str">
        <f>IF(A2121="","",IF(B2121=1,VLOOKUP(A2121,'entry data'!B:D,3,0),I2120))</f>
        <v/>
      </c>
      <c r="I2121" s="14" t="str">
        <f>IF(A2121="","",IF(E2121="weekly",7,IF(E2121="fortnightly",14,IF(E2121="monthly",DATE(IF(MONTH(H2121)=12,YEAR(H2121)+1,YEAR(H2121)),VLOOKUP(MONTH(H2121),index!$D$2:$G$13,2,0),DAY(H2121)),
IF(E2121="quarterly",DATE(IF(MONTH(H2121)&gt;=10,YEAR(H2121)+1,YEAR(H2121)),VLOOKUP(MONTH(H2121),index!$D$2:$G$13,3,0),DAY(H2121)),
IF(E2121="halfyearly",DATE(IF(MONTH(H2121)&gt;=7,YEAR(H2121)+1,YEAR(H2121)),VLOOKUP(MONTH(H2121),index!$D$2:$G$13,4,0),DAY(H2121)),
DATE(YEAR(H2121)+1,MONTH(H2121),DAY(H2121)))))-H2121))+H2121)</f>
        <v/>
      </c>
      <c r="J2121" s="9" t="str">
        <f t="shared" si="214"/>
        <v/>
      </c>
      <c r="K2121" s="11" t="str">
        <f t="shared" si="215"/>
        <v/>
      </c>
      <c r="L2121" s="11" t="str">
        <f t="shared" si="216"/>
        <v/>
      </c>
      <c r="M2121" s="11" t="str">
        <f>IF(A2121="","",VLOOKUP(E2121,index!$A$1:$B$6,2,0)*K2121*G2121)</f>
        <v/>
      </c>
      <c r="N2121" s="11" t="str">
        <f>IF(A2121="","",-PMT(G2121*VLOOKUP(E2121,index!$A$1:$B$6,2,0),C2121,F2121,0,0))</f>
        <v/>
      </c>
      <c r="O2121" s="11" t="str">
        <f t="shared" si="217"/>
        <v/>
      </c>
      <c r="P2121" s="11" t="str">
        <f t="shared" si="218"/>
        <v/>
      </c>
    </row>
    <row r="2122" spans="1:16" x14ac:dyDescent="0.25">
      <c r="A2122" s="9" t="str">
        <f>IF(A2121="","",IF(B2121&lt;C2121,A2121,IF(A2121=MAX('entry data'!$B$8:$B$507),"",A2121+1)))</f>
        <v/>
      </c>
      <c r="B2122" s="9" t="str">
        <f t="shared" si="213"/>
        <v/>
      </c>
      <c r="C2122" s="9" t="str">
        <f>IF(ISERROR(VLOOKUP(A2122,'entry data'!B:G,6,0)),"",VLOOKUP(A2122,'entry data'!B:G,6,0))</f>
        <v/>
      </c>
      <c r="D2122" s="9" t="str">
        <f>IF(ISERROR(VLOOKUP(A2122,'entry data'!B:C,2,0)),"",VLOOKUP(A2122,'entry data'!B:C,2,0))</f>
        <v/>
      </c>
      <c r="E2122" s="9" t="str">
        <f>IF(ISERROR(VLOOKUP(A2122,'entry data'!B:E,4,0)),"",VLOOKUP(A2122,'entry data'!B:E,4,0))</f>
        <v/>
      </c>
      <c r="F2122" s="11" t="str">
        <f>IF(A2122="","",IF(ISERROR(VLOOKUP(A2122,'entry data'!B:F,5,0)),"",VLOOKUP(A2122,'entry data'!B:F,5,0)))</f>
        <v/>
      </c>
      <c r="G2122" s="12" t="str">
        <f>IF(A2122="","",IF(ISERROR(VLOOKUP(A2122,'entry data'!B:I,8,0)),"",VLOOKUP(A2122,'entry data'!B:I,7,0)))</f>
        <v/>
      </c>
      <c r="H2122" s="13" t="str">
        <f>IF(A2122="","",IF(B2122=1,VLOOKUP(A2122,'entry data'!B:D,3,0),I2121))</f>
        <v/>
      </c>
      <c r="I2122" s="14" t="str">
        <f>IF(A2122="","",IF(E2122="weekly",7,IF(E2122="fortnightly",14,IF(E2122="monthly",DATE(IF(MONTH(H2122)=12,YEAR(H2122)+1,YEAR(H2122)),VLOOKUP(MONTH(H2122),index!$D$2:$G$13,2,0),DAY(H2122)),
IF(E2122="quarterly",DATE(IF(MONTH(H2122)&gt;=10,YEAR(H2122)+1,YEAR(H2122)),VLOOKUP(MONTH(H2122),index!$D$2:$G$13,3,0),DAY(H2122)),
IF(E2122="halfyearly",DATE(IF(MONTH(H2122)&gt;=7,YEAR(H2122)+1,YEAR(H2122)),VLOOKUP(MONTH(H2122),index!$D$2:$G$13,4,0),DAY(H2122)),
DATE(YEAR(H2122)+1,MONTH(H2122),DAY(H2122)))))-H2122))+H2122)</f>
        <v/>
      </c>
      <c r="J2122" s="9" t="str">
        <f t="shared" si="214"/>
        <v/>
      </c>
      <c r="K2122" s="11" t="str">
        <f t="shared" si="215"/>
        <v/>
      </c>
      <c r="L2122" s="11" t="str">
        <f t="shared" si="216"/>
        <v/>
      </c>
      <c r="M2122" s="11" t="str">
        <f>IF(A2122="","",VLOOKUP(E2122,index!$A$1:$B$6,2,0)*K2122*G2122)</f>
        <v/>
      </c>
      <c r="N2122" s="11" t="str">
        <f>IF(A2122="","",-PMT(G2122*VLOOKUP(E2122,index!$A$1:$B$6,2,0),C2122,F2122,0,0))</f>
        <v/>
      </c>
      <c r="O2122" s="11" t="str">
        <f t="shared" si="217"/>
        <v/>
      </c>
      <c r="P2122" s="11" t="str">
        <f t="shared" si="218"/>
        <v/>
      </c>
    </row>
    <row r="2123" spans="1:16" x14ac:dyDescent="0.25">
      <c r="A2123" s="9" t="str">
        <f>IF(A2122="","",IF(B2122&lt;C2122,A2122,IF(A2122=MAX('entry data'!$B$8:$B$507),"",A2122+1)))</f>
        <v/>
      </c>
      <c r="B2123" s="9" t="str">
        <f t="shared" si="213"/>
        <v/>
      </c>
      <c r="C2123" s="9" t="str">
        <f>IF(ISERROR(VLOOKUP(A2123,'entry data'!B:G,6,0)),"",VLOOKUP(A2123,'entry data'!B:G,6,0))</f>
        <v/>
      </c>
      <c r="D2123" s="9" t="str">
        <f>IF(ISERROR(VLOOKUP(A2123,'entry data'!B:C,2,0)),"",VLOOKUP(A2123,'entry data'!B:C,2,0))</f>
        <v/>
      </c>
      <c r="E2123" s="9" t="str">
        <f>IF(ISERROR(VLOOKUP(A2123,'entry data'!B:E,4,0)),"",VLOOKUP(A2123,'entry data'!B:E,4,0))</f>
        <v/>
      </c>
      <c r="F2123" s="11" t="str">
        <f>IF(A2123="","",IF(ISERROR(VLOOKUP(A2123,'entry data'!B:F,5,0)),"",VLOOKUP(A2123,'entry data'!B:F,5,0)))</f>
        <v/>
      </c>
      <c r="G2123" s="12" t="str">
        <f>IF(A2123="","",IF(ISERROR(VLOOKUP(A2123,'entry data'!B:I,8,0)),"",VLOOKUP(A2123,'entry data'!B:I,7,0)))</f>
        <v/>
      </c>
      <c r="H2123" s="13" t="str">
        <f>IF(A2123="","",IF(B2123=1,VLOOKUP(A2123,'entry data'!B:D,3,0),I2122))</f>
        <v/>
      </c>
      <c r="I2123" s="14" t="str">
        <f>IF(A2123="","",IF(E2123="weekly",7,IF(E2123="fortnightly",14,IF(E2123="monthly",DATE(IF(MONTH(H2123)=12,YEAR(H2123)+1,YEAR(H2123)),VLOOKUP(MONTH(H2123),index!$D$2:$G$13,2,0),DAY(H2123)),
IF(E2123="quarterly",DATE(IF(MONTH(H2123)&gt;=10,YEAR(H2123)+1,YEAR(H2123)),VLOOKUP(MONTH(H2123),index!$D$2:$G$13,3,0),DAY(H2123)),
IF(E2123="halfyearly",DATE(IF(MONTH(H2123)&gt;=7,YEAR(H2123)+1,YEAR(H2123)),VLOOKUP(MONTH(H2123),index!$D$2:$G$13,4,0),DAY(H2123)),
DATE(YEAR(H2123)+1,MONTH(H2123),DAY(H2123)))))-H2123))+H2123)</f>
        <v/>
      </c>
      <c r="J2123" s="9" t="str">
        <f t="shared" si="214"/>
        <v/>
      </c>
      <c r="K2123" s="11" t="str">
        <f t="shared" si="215"/>
        <v/>
      </c>
      <c r="L2123" s="11" t="str">
        <f t="shared" si="216"/>
        <v/>
      </c>
      <c r="M2123" s="11" t="str">
        <f>IF(A2123="","",VLOOKUP(E2123,index!$A$1:$B$6,2,0)*K2123*G2123)</f>
        <v/>
      </c>
      <c r="N2123" s="11" t="str">
        <f>IF(A2123="","",-PMT(G2123*VLOOKUP(E2123,index!$A$1:$B$6,2,0),C2123,F2123,0,0))</f>
        <v/>
      </c>
      <c r="O2123" s="11" t="str">
        <f t="shared" si="217"/>
        <v/>
      </c>
      <c r="P2123" s="11" t="str">
        <f t="shared" si="218"/>
        <v/>
      </c>
    </row>
    <row r="2124" spans="1:16" x14ac:dyDescent="0.25">
      <c r="A2124" s="9" t="str">
        <f>IF(A2123="","",IF(B2123&lt;C2123,A2123,IF(A2123=MAX('entry data'!$B$8:$B$507),"",A2123+1)))</f>
        <v/>
      </c>
      <c r="B2124" s="9" t="str">
        <f t="shared" si="213"/>
        <v/>
      </c>
      <c r="C2124" s="9" t="str">
        <f>IF(ISERROR(VLOOKUP(A2124,'entry data'!B:G,6,0)),"",VLOOKUP(A2124,'entry data'!B:G,6,0))</f>
        <v/>
      </c>
      <c r="D2124" s="9" t="str">
        <f>IF(ISERROR(VLOOKUP(A2124,'entry data'!B:C,2,0)),"",VLOOKUP(A2124,'entry data'!B:C,2,0))</f>
        <v/>
      </c>
      <c r="E2124" s="9" t="str">
        <f>IF(ISERROR(VLOOKUP(A2124,'entry data'!B:E,4,0)),"",VLOOKUP(A2124,'entry data'!B:E,4,0))</f>
        <v/>
      </c>
      <c r="F2124" s="11" t="str">
        <f>IF(A2124="","",IF(ISERROR(VLOOKUP(A2124,'entry data'!B:F,5,0)),"",VLOOKUP(A2124,'entry data'!B:F,5,0)))</f>
        <v/>
      </c>
      <c r="G2124" s="12" t="str">
        <f>IF(A2124="","",IF(ISERROR(VLOOKUP(A2124,'entry data'!B:I,8,0)),"",VLOOKUP(A2124,'entry data'!B:I,7,0)))</f>
        <v/>
      </c>
      <c r="H2124" s="13" t="str">
        <f>IF(A2124="","",IF(B2124=1,VLOOKUP(A2124,'entry data'!B:D,3,0),I2123))</f>
        <v/>
      </c>
      <c r="I2124" s="14" t="str">
        <f>IF(A2124="","",IF(E2124="weekly",7,IF(E2124="fortnightly",14,IF(E2124="monthly",DATE(IF(MONTH(H2124)=12,YEAR(H2124)+1,YEAR(H2124)),VLOOKUP(MONTH(H2124),index!$D$2:$G$13,2,0),DAY(H2124)),
IF(E2124="quarterly",DATE(IF(MONTH(H2124)&gt;=10,YEAR(H2124)+1,YEAR(H2124)),VLOOKUP(MONTH(H2124),index!$D$2:$G$13,3,0),DAY(H2124)),
IF(E2124="halfyearly",DATE(IF(MONTH(H2124)&gt;=7,YEAR(H2124)+1,YEAR(H2124)),VLOOKUP(MONTH(H2124),index!$D$2:$G$13,4,0),DAY(H2124)),
DATE(YEAR(H2124)+1,MONTH(H2124),DAY(H2124)))))-H2124))+H2124)</f>
        <v/>
      </c>
      <c r="J2124" s="9" t="str">
        <f t="shared" si="214"/>
        <v/>
      </c>
      <c r="K2124" s="11" t="str">
        <f t="shared" si="215"/>
        <v/>
      </c>
      <c r="L2124" s="11" t="str">
        <f t="shared" si="216"/>
        <v/>
      </c>
      <c r="M2124" s="11" t="str">
        <f>IF(A2124="","",VLOOKUP(E2124,index!$A$1:$B$6,2,0)*K2124*G2124)</f>
        <v/>
      </c>
      <c r="N2124" s="11" t="str">
        <f>IF(A2124="","",-PMT(G2124*VLOOKUP(E2124,index!$A$1:$B$6,2,0),C2124,F2124,0,0))</f>
        <v/>
      </c>
      <c r="O2124" s="11" t="str">
        <f t="shared" si="217"/>
        <v/>
      </c>
      <c r="P2124" s="11" t="str">
        <f t="shared" si="218"/>
        <v/>
      </c>
    </row>
    <row r="2125" spans="1:16" x14ac:dyDescent="0.25">
      <c r="A2125" s="9" t="str">
        <f>IF(A2124="","",IF(B2124&lt;C2124,A2124,IF(A2124=MAX('entry data'!$B$8:$B$507),"",A2124+1)))</f>
        <v/>
      </c>
      <c r="B2125" s="9" t="str">
        <f t="shared" si="213"/>
        <v/>
      </c>
      <c r="C2125" s="9" t="str">
        <f>IF(ISERROR(VLOOKUP(A2125,'entry data'!B:G,6,0)),"",VLOOKUP(A2125,'entry data'!B:G,6,0))</f>
        <v/>
      </c>
      <c r="D2125" s="9" t="str">
        <f>IF(ISERROR(VLOOKUP(A2125,'entry data'!B:C,2,0)),"",VLOOKUP(A2125,'entry data'!B:C,2,0))</f>
        <v/>
      </c>
      <c r="E2125" s="9" t="str">
        <f>IF(ISERROR(VLOOKUP(A2125,'entry data'!B:E,4,0)),"",VLOOKUP(A2125,'entry data'!B:E,4,0))</f>
        <v/>
      </c>
      <c r="F2125" s="11" t="str">
        <f>IF(A2125="","",IF(ISERROR(VLOOKUP(A2125,'entry data'!B:F,5,0)),"",VLOOKUP(A2125,'entry data'!B:F,5,0)))</f>
        <v/>
      </c>
      <c r="G2125" s="12" t="str">
        <f>IF(A2125="","",IF(ISERROR(VLOOKUP(A2125,'entry data'!B:I,8,0)),"",VLOOKUP(A2125,'entry data'!B:I,7,0)))</f>
        <v/>
      </c>
      <c r="H2125" s="13" t="str">
        <f>IF(A2125="","",IF(B2125=1,VLOOKUP(A2125,'entry data'!B:D,3,0),I2124))</f>
        <v/>
      </c>
      <c r="I2125" s="14" t="str">
        <f>IF(A2125="","",IF(E2125="weekly",7,IF(E2125="fortnightly",14,IF(E2125="monthly",DATE(IF(MONTH(H2125)=12,YEAR(H2125)+1,YEAR(H2125)),VLOOKUP(MONTH(H2125),index!$D$2:$G$13,2,0),DAY(H2125)),
IF(E2125="quarterly",DATE(IF(MONTH(H2125)&gt;=10,YEAR(H2125)+1,YEAR(H2125)),VLOOKUP(MONTH(H2125),index!$D$2:$G$13,3,0),DAY(H2125)),
IF(E2125="halfyearly",DATE(IF(MONTH(H2125)&gt;=7,YEAR(H2125)+1,YEAR(H2125)),VLOOKUP(MONTH(H2125),index!$D$2:$G$13,4,0),DAY(H2125)),
DATE(YEAR(H2125)+1,MONTH(H2125),DAY(H2125)))))-H2125))+H2125)</f>
        <v/>
      </c>
      <c r="J2125" s="9" t="str">
        <f t="shared" si="214"/>
        <v/>
      </c>
      <c r="K2125" s="11" t="str">
        <f t="shared" si="215"/>
        <v/>
      </c>
      <c r="L2125" s="11" t="str">
        <f t="shared" si="216"/>
        <v/>
      </c>
      <c r="M2125" s="11" t="str">
        <f>IF(A2125="","",VLOOKUP(E2125,index!$A$1:$B$6,2,0)*K2125*G2125)</f>
        <v/>
      </c>
      <c r="N2125" s="11" t="str">
        <f>IF(A2125="","",-PMT(G2125*VLOOKUP(E2125,index!$A$1:$B$6,2,0),C2125,F2125,0,0))</f>
        <v/>
      </c>
      <c r="O2125" s="11" t="str">
        <f t="shared" si="217"/>
        <v/>
      </c>
      <c r="P2125" s="11" t="str">
        <f t="shared" si="218"/>
        <v/>
      </c>
    </row>
    <row r="2126" spans="1:16" x14ac:dyDescent="0.25">
      <c r="A2126" s="9" t="str">
        <f>IF(A2125="","",IF(B2125&lt;C2125,A2125,IF(A2125=MAX('entry data'!$B$8:$B$507),"",A2125+1)))</f>
        <v/>
      </c>
      <c r="B2126" s="9" t="str">
        <f t="shared" si="213"/>
        <v/>
      </c>
      <c r="C2126" s="9" t="str">
        <f>IF(ISERROR(VLOOKUP(A2126,'entry data'!B:G,6,0)),"",VLOOKUP(A2126,'entry data'!B:G,6,0))</f>
        <v/>
      </c>
      <c r="D2126" s="9" t="str">
        <f>IF(ISERROR(VLOOKUP(A2126,'entry data'!B:C,2,0)),"",VLOOKUP(A2126,'entry data'!B:C,2,0))</f>
        <v/>
      </c>
      <c r="E2126" s="9" t="str">
        <f>IF(ISERROR(VLOOKUP(A2126,'entry data'!B:E,4,0)),"",VLOOKUP(A2126,'entry data'!B:E,4,0))</f>
        <v/>
      </c>
      <c r="F2126" s="11" t="str">
        <f>IF(A2126="","",IF(ISERROR(VLOOKUP(A2126,'entry data'!B:F,5,0)),"",VLOOKUP(A2126,'entry data'!B:F,5,0)))</f>
        <v/>
      </c>
      <c r="G2126" s="12" t="str">
        <f>IF(A2126="","",IF(ISERROR(VLOOKUP(A2126,'entry data'!B:I,8,0)),"",VLOOKUP(A2126,'entry data'!B:I,7,0)))</f>
        <v/>
      </c>
      <c r="H2126" s="13" t="str">
        <f>IF(A2126="","",IF(B2126=1,VLOOKUP(A2126,'entry data'!B:D,3,0),I2125))</f>
        <v/>
      </c>
      <c r="I2126" s="14" t="str">
        <f>IF(A2126="","",IF(E2126="weekly",7,IF(E2126="fortnightly",14,IF(E2126="monthly",DATE(IF(MONTH(H2126)=12,YEAR(H2126)+1,YEAR(H2126)),VLOOKUP(MONTH(H2126),index!$D$2:$G$13,2,0),DAY(H2126)),
IF(E2126="quarterly",DATE(IF(MONTH(H2126)&gt;=10,YEAR(H2126)+1,YEAR(H2126)),VLOOKUP(MONTH(H2126),index!$D$2:$G$13,3,0),DAY(H2126)),
IF(E2126="halfyearly",DATE(IF(MONTH(H2126)&gt;=7,YEAR(H2126)+1,YEAR(H2126)),VLOOKUP(MONTH(H2126),index!$D$2:$G$13,4,0),DAY(H2126)),
DATE(YEAR(H2126)+1,MONTH(H2126),DAY(H2126)))))-H2126))+H2126)</f>
        <v/>
      </c>
      <c r="J2126" s="9" t="str">
        <f t="shared" si="214"/>
        <v/>
      </c>
      <c r="K2126" s="11" t="str">
        <f t="shared" si="215"/>
        <v/>
      </c>
      <c r="L2126" s="11" t="str">
        <f t="shared" si="216"/>
        <v/>
      </c>
      <c r="M2126" s="11" t="str">
        <f>IF(A2126="","",VLOOKUP(E2126,index!$A$1:$B$6,2,0)*K2126*G2126)</f>
        <v/>
      </c>
      <c r="N2126" s="11" t="str">
        <f>IF(A2126="","",-PMT(G2126*VLOOKUP(E2126,index!$A$1:$B$6,2,0),C2126,F2126,0,0))</f>
        <v/>
      </c>
      <c r="O2126" s="11" t="str">
        <f t="shared" si="217"/>
        <v/>
      </c>
      <c r="P2126" s="11" t="str">
        <f t="shared" si="218"/>
        <v/>
      </c>
    </row>
    <row r="2127" spans="1:16" x14ac:dyDescent="0.25">
      <c r="A2127" s="9" t="str">
        <f>IF(A2126="","",IF(B2126&lt;C2126,A2126,IF(A2126=MAX('entry data'!$B$8:$B$507),"",A2126+1)))</f>
        <v/>
      </c>
      <c r="B2127" s="9" t="str">
        <f t="shared" si="213"/>
        <v/>
      </c>
      <c r="C2127" s="9" t="str">
        <f>IF(ISERROR(VLOOKUP(A2127,'entry data'!B:G,6,0)),"",VLOOKUP(A2127,'entry data'!B:G,6,0))</f>
        <v/>
      </c>
      <c r="D2127" s="9" t="str">
        <f>IF(ISERROR(VLOOKUP(A2127,'entry data'!B:C,2,0)),"",VLOOKUP(A2127,'entry data'!B:C,2,0))</f>
        <v/>
      </c>
      <c r="E2127" s="9" t="str">
        <f>IF(ISERROR(VLOOKUP(A2127,'entry data'!B:E,4,0)),"",VLOOKUP(A2127,'entry data'!B:E,4,0))</f>
        <v/>
      </c>
      <c r="F2127" s="11" t="str">
        <f>IF(A2127="","",IF(ISERROR(VLOOKUP(A2127,'entry data'!B:F,5,0)),"",VLOOKUP(A2127,'entry data'!B:F,5,0)))</f>
        <v/>
      </c>
      <c r="G2127" s="12" t="str">
        <f>IF(A2127="","",IF(ISERROR(VLOOKUP(A2127,'entry data'!B:I,8,0)),"",VLOOKUP(A2127,'entry data'!B:I,7,0)))</f>
        <v/>
      </c>
      <c r="H2127" s="13" t="str">
        <f>IF(A2127="","",IF(B2127=1,VLOOKUP(A2127,'entry data'!B:D,3,0),I2126))</f>
        <v/>
      </c>
      <c r="I2127" s="14" t="str">
        <f>IF(A2127="","",IF(E2127="weekly",7,IF(E2127="fortnightly",14,IF(E2127="monthly",DATE(IF(MONTH(H2127)=12,YEAR(H2127)+1,YEAR(H2127)),VLOOKUP(MONTH(H2127),index!$D$2:$G$13,2,0),DAY(H2127)),
IF(E2127="quarterly",DATE(IF(MONTH(H2127)&gt;=10,YEAR(H2127)+1,YEAR(H2127)),VLOOKUP(MONTH(H2127),index!$D$2:$G$13,3,0),DAY(H2127)),
IF(E2127="halfyearly",DATE(IF(MONTH(H2127)&gt;=7,YEAR(H2127)+1,YEAR(H2127)),VLOOKUP(MONTH(H2127),index!$D$2:$G$13,4,0),DAY(H2127)),
DATE(YEAR(H2127)+1,MONTH(H2127),DAY(H2127)))))-H2127))+H2127)</f>
        <v/>
      </c>
      <c r="J2127" s="9" t="str">
        <f t="shared" si="214"/>
        <v/>
      </c>
      <c r="K2127" s="11" t="str">
        <f t="shared" si="215"/>
        <v/>
      </c>
      <c r="L2127" s="11" t="str">
        <f t="shared" si="216"/>
        <v/>
      </c>
      <c r="M2127" s="11" t="str">
        <f>IF(A2127="","",VLOOKUP(E2127,index!$A$1:$B$6,2,0)*K2127*G2127)</f>
        <v/>
      </c>
      <c r="N2127" s="11" t="str">
        <f>IF(A2127="","",-PMT(G2127*VLOOKUP(E2127,index!$A$1:$B$6,2,0),C2127,F2127,0,0))</f>
        <v/>
      </c>
      <c r="O2127" s="11" t="str">
        <f t="shared" si="217"/>
        <v/>
      </c>
      <c r="P2127" s="11" t="str">
        <f t="shared" si="218"/>
        <v/>
      </c>
    </row>
    <row r="2128" spans="1:16" x14ac:dyDescent="0.25">
      <c r="A2128" s="9" t="str">
        <f>IF(A2127="","",IF(B2127&lt;C2127,A2127,IF(A2127=MAX('entry data'!$B$8:$B$507),"",A2127+1)))</f>
        <v/>
      </c>
      <c r="B2128" s="9" t="str">
        <f t="shared" si="213"/>
        <v/>
      </c>
      <c r="C2128" s="9" t="str">
        <f>IF(ISERROR(VLOOKUP(A2128,'entry data'!B:G,6,0)),"",VLOOKUP(A2128,'entry data'!B:G,6,0))</f>
        <v/>
      </c>
      <c r="D2128" s="9" t="str">
        <f>IF(ISERROR(VLOOKUP(A2128,'entry data'!B:C,2,0)),"",VLOOKUP(A2128,'entry data'!B:C,2,0))</f>
        <v/>
      </c>
      <c r="E2128" s="9" t="str">
        <f>IF(ISERROR(VLOOKUP(A2128,'entry data'!B:E,4,0)),"",VLOOKUP(A2128,'entry data'!B:E,4,0))</f>
        <v/>
      </c>
      <c r="F2128" s="11" t="str">
        <f>IF(A2128="","",IF(ISERROR(VLOOKUP(A2128,'entry data'!B:F,5,0)),"",VLOOKUP(A2128,'entry data'!B:F,5,0)))</f>
        <v/>
      </c>
      <c r="G2128" s="12" t="str">
        <f>IF(A2128="","",IF(ISERROR(VLOOKUP(A2128,'entry data'!B:I,8,0)),"",VLOOKUP(A2128,'entry data'!B:I,7,0)))</f>
        <v/>
      </c>
      <c r="H2128" s="13" t="str">
        <f>IF(A2128="","",IF(B2128=1,VLOOKUP(A2128,'entry data'!B:D,3,0),I2127))</f>
        <v/>
      </c>
      <c r="I2128" s="14" t="str">
        <f>IF(A2128="","",IF(E2128="weekly",7,IF(E2128="fortnightly",14,IF(E2128="monthly",DATE(IF(MONTH(H2128)=12,YEAR(H2128)+1,YEAR(H2128)),VLOOKUP(MONTH(H2128),index!$D$2:$G$13,2,0),DAY(H2128)),
IF(E2128="quarterly",DATE(IF(MONTH(H2128)&gt;=10,YEAR(H2128)+1,YEAR(H2128)),VLOOKUP(MONTH(H2128),index!$D$2:$G$13,3,0),DAY(H2128)),
IF(E2128="halfyearly",DATE(IF(MONTH(H2128)&gt;=7,YEAR(H2128)+1,YEAR(H2128)),VLOOKUP(MONTH(H2128),index!$D$2:$G$13,4,0),DAY(H2128)),
DATE(YEAR(H2128)+1,MONTH(H2128),DAY(H2128)))))-H2128))+H2128)</f>
        <v/>
      </c>
      <c r="J2128" s="9" t="str">
        <f t="shared" si="214"/>
        <v/>
      </c>
      <c r="K2128" s="11" t="str">
        <f t="shared" si="215"/>
        <v/>
      </c>
      <c r="L2128" s="11" t="str">
        <f t="shared" si="216"/>
        <v/>
      </c>
      <c r="M2128" s="11" t="str">
        <f>IF(A2128="","",VLOOKUP(E2128,index!$A$1:$B$6,2,0)*K2128*G2128)</f>
        <v/>
      </c>
      <c r="N2128" s="11" t="str">
        <f>IF(A2128="","",-PMT(G2128*VLOOKUP(E2128,index!$A$1:$B$6,2,0),C2128,F2128,0,0))</f>
        <v/>
      </c>
      <c r="O2128" s="11" t="str">
        <f t="shared" si="217"/>
        <v/>
      </c>
      <c r="P2128" s="11" t="str">
        <f t="shared" si="218"/>
        <v/>
      </c>
    </row>
    <row r="2129" spans="1:16" x14ac:dyDescent="0.25">
      <c r="A2129" s="9" t="str">
        <f>IF(A2128="","",IF(B2128&lt;C2128,A2128,IF(A2128=MAX('entry data'!$B$8:$B$507),"",A2128+1)))</f>
        <v/>
      </c>
      <c r="B2129" s="9" t="str">
        <f t="shared" si="213"/>
        <v/>
      </c>
      <c r="C2129" s="9" t="str">
        <f>IF(ISERROR(VLOOKUP(A2129,'entry data'!B:G,6,0)),"",VLOOKUP(A2129,'entry data'!B:G,6,0))</f>
        <v/>
      </c>
      <c r="D2129" s="9" t="str">
        <f>IF(ISERROR(VLOOKUP(A2129,'entry data'!B:C,2,0)),"",VLOOKUP(A2129,'entry data'!B:C,2,0))</f>
        <v/>
      </c>
      <c r="E2129" s="9" t="str">
        <f>IF(ISERROR(VLOOKUP(A2129,'entry data'!B:E,4,0)),"",VLOOKUP(A2129,'entry data'!B:E,4,0))</f>
        <v/>
      </c>
      <c r="F2129" s="11" t="str">
        <f>IF(A2129="","",IF(ISERROR(VLOOKUP(A2129,'entry data'!B:F,5,0)),"",VLOOKUP(A2129,'entry data'!B:F,5,0)))</f>
        <v/>
      </c>
      <c r="G2129" s="12" t="str">
        <f>IF(A2129="","",IF(ISERROR(VLOOKUP(A2129,'entry data'!B:I,8,0)),"",VLOOKUP(A2129,'entry data'!B:I,7,0)))</f>
        <v/>
      </c>
      <c r="H2129" s="13" t="str">
        <f>IF(A2129="","",IF(B2129=1,VLOOKUP(A2129,'entry data'!B:D,3,0),I2128))</f>
        <v/>
      </c>
      <c r="I2129" s="14" t="str">
        <f>IF(A2129="","",IF(E2129="weekly",7,IF(E2129="fortnightly",14,IF(E2129="monthly",DATE(IF(MONTH(H2129)=12,YEAR(H2129)+1,YEAR(H2129)),VLOOKUP(MONTH(H2129),index!$D$2:$G$13,2,0),DAY(H2129)),
IF(E2129="quarterly",DATE(IF(MONTH(H2129)&gt;=10,YEAR(H2129)+1,YEAR(H2129)),VLOOKUP(MONTH(H2129),index!$D$2:$G$13,3,0),DAY(H2129)),
IF(E2129="halfyearly",DATE(IF(MONTH(H2129)&gt;=7,YEAR(H2129)+1,YEAR(H2129)),VLOOKUP(MONTH(H2129),index!$D$2:$G$13,4,0),DAY(H2129)),
DATE(YEAR(H2129)+1,MONTH(H2129),DAY(H2129)))))-H2129))+H2129)</f>
        <v/>
      </c>
      <c r="J2129" s="9" t="str">
        <f t="shared" si="214"/>
        <v/>
      </c>
      <c r="K2129" s="11" t="str">
        <f t="shared" si="215"/>
        <v/>
      </c>
      <c r="L2129" s="11" t="str">
        <f t="shared" si="216"/>
        <v/>
      </c>
      <c r="M2129" s="11" t="str">
        <f>IF(A2129="","",VLOOKUP(E2129,index!$A$1:$B$6,2,0)*K2129*G2129)</f>
        <v/>
      </c>
      <c r="N2129" s="11" t="str">
        <f>IF(A2129="","",-PMT(G2129*VLOOKUP(E2129,index!$A$1:$B$6,2,0),C2129,F2129,0,0))</f>
        <v/>
      </c>
      <c r="O2129" s="11" t="str">
        <f t="shared" si="217"/>
        <v/>
      </c>
      <c r="P2129" s="11" t="str">
        <f t="shared" si="218"/>
        <v/>
      </c>
    </row>
    <row r="2130" spans="1:16" x14ac:dyDescent="0.25">
      <c r="A2130" s="9" t="str">
        <f>IF(A2129="","",IF(B2129&lt;C2129,A2129,IF(A2129=MAX('entry data'!$B$8:$B$507),"",A2129+1)))</f>
        <v/>
      </c>
      <c r="B2130" s="9" t="str">
        <f t="shared" si="213"/>
        <v/>
      </c>
      <c r="C2130" s="9" t="str">
        <f>IF(ISERROR(VLOOKUP(A2130,'entry data'!B:G,6,0)),"",VLOOKUP(A2130,'entry data'!B:G,6,0))</f>
        <v/>
      </c>
      <c r="D2130" s="9" t="str">
        <f>IF(ISERROR(VLOOKUP(A2130,'entry data'!B:C,2,0)),"",VLOOKUP(A2130,'entry data'!B:C,2,0))</f>
        <v/>
      </c>
      <c r="E2130" s="9" t="str">
        <f>IF(ISERROR(VLOOKUP(A2130,'entry data'!B:E,4,0)),"",VLOOKUP(A2130,'entry data'!B:E,4,0))</f>
        <v/>
      </c>
      <c r="F2130" s="11" t="str">
        <f>IF(A2130="","",IF(ISERROR(VLOOKUP(A2130,'entry data'!B:F,5,0)),"",VLOOKUP(A2130,'entry data'!B:F,5,0)))</f>
        <v/>
      </c>
      <c r="G2130" s="12" t="str">
        <f>IF(A2130="","",IF(ISERROR(VLOOKUP(A2130,'entry data'!B:I,8,0)),"",VLOOKUP(A2130,'entry data'!B:I,7,0)))</f>
        <v/>
      </c>
      <c r="H2130" s="13" t="str">
        <f>IF(A2130="","",IF(B2130=1,VLOOKUP(A2130,'entry data'!B:D,3,0),I2129))</f>
        <v/>
      </c>
      <c r="I2130" s="14" t="str">
        <f>IF(A2130="","",IF(E2130="weekly",7,IF(E2130="fortnightly",14,IF(E2130="monthly",DATE(IF(MONTH(H2130)=12,YEAR(H2130)+1,YEAR(H2130)),VLOOKUP(MONTH(H2130),index!$D$2:$G$13,2,0),DAY(H2130)),
IF(E2130="quarterly",DATE(IF(MONTH(H2130)&gt;=10,YEAR(H2130)+1,YEAR(H2130)),VLOOKUP(MONTH(H2130),index!$D$2:$G$13,3,0),DAY(H2130)),
IF(E2130="halfyearly",DATE(IF(MONTH(H2130)&gt;=7,YEAR(H2130)+1,YEAR(H2130)),VLOOKUP(MONTH(H2130),index!$D$2:$G$13,4,0),DAY(H2130)),
DATE(YEAR(H2130)+1,MONTH(H2130),DAY(H2130)))))-H2130))+H2130)</f>
        <v/>
      </c>
      <c r="J2130" s="9" t="str">
        <f t="shared" si="214"/>
        <v/>
      </c>
      <c r="K2130" s="11" t="str">
        <f t="shared" si="215"/>
        <v/>
      </c>
      <c r="L2130" s="11" t="str">
        <f t="shared" si="216"/>
        <v/>
      </c>
      <c r="M2130" s="11" t="str">
        <f>IF(A2130="","",VLOOKUP(E2130,index!$A$1:$B$6,2,0)*K2130*G2130)</f>
        <v/>
      </c>
      <c r="N2130" s="11" t="str">
        <f>IF(A2130="","",-PMT(G2130*VLOOKUP(E2130,index!$A$1:$B$6,2,0),C2130,F2130,0,0))</f>
        <v/>
      </c>
      <c r="O2130" s="11" t="str">
        <f t="shared" si="217"/>
        <v/>
      </c>
      <c r="P2130" s="11" t="str">
        <f t="shared" si="218"/>
        <v/>
      </c>
    </row>
    <row r="2131" spans="1:16" x14ac:dyDescent="0.25">
      <c r="A2131" s="9" t="str">
        <f>IF(A2130="","",IF(B2130&lt;C2130,A2130,IF(A2130=MAX('entry data'!$B$8:$B$507),"",A2130+1)))</f>
        <v/>
      </c>
      <c r="B2131" s="9" t="str">
        <f t="shared" si="213"/>
        <v/>
      </c>
      <c r="C2131" s="9" t="str">
        <f>IF(ISERROR(VLOOKUP(A2131,'entry data'!B:G,6,0)),"",VLOOKUP(A2131,'entry data'!B:G,6,0))</f>
        <v/>
      </c>
      <c r="D2131" s="9" t="str">
        <f>IF(ISERROR(VLOOKUP(A2131,'entry data'!B:C,2,0)),"",VLOOKUP(A2131,'entry data'!B:C,2,0))</f>
        <v/>
      </c>
      <c r="E2131" s="9" t="str">
        <f>IF(ISERROR(VLOOKUP(A2131,'entry data'!B:E,4,0)),"",VLOOKUP(A2131,'entry data'!B:E,4,0))</f>
        <v/>
      </c>
      <c r="F2131" s="11" t="str">
        <f>IF(A2131="","",IF(ISERROR(VLOOKUP(A2131,'entry data'!B:F,5,0)),"",VLOOKUP(A2131,'entry data'!B:F,5,0)))</f>
        <v/>
      </c>
      <c r="G2131" s="12" t="str">
        <f>IF(A2131="","",IF(ISERROR(VLOOKUP(A2131,'entry data'!B:I,8,0)),"",VLOOKUP(A2131,'entry data'!B:I,7,0)))</f>
        <v/>
      </c>
      <c r="H2131" s="13" t="str">
        <f>IF(A2131="","",IF(B2131=1,VLOOKUP(A2131,'entry data'!B:D,3,0),I2130))</f>
        <v/>
      </c>
      <c r="I2131" s="14" t="str">
        <f>IF(A2131="","",IF(E2131="weekly",7,IF(E2131="fortnightly",14,IF(E2131="monthly",DATE(IF(MONTH(H2131)=12,YEAR(H2131)+1,YEAR(H2131)),VLOOKUP(MONTH(H2131),index!$D$2:$G$13,2,0),DAY(H2131)),
IF(E2131="quarterly",DATE(IF(MONTH(H2131)&gt;=10,YEAR(H2131)+1,YEAR(H2131)),VLOOKUP(MONTH(H2131),index!$D$2:$G$13,3,0),DAY(H2131)),
IF(E2131="halfyearly",DATE(IF(MONTH(H2131)&gt;=7,YEAR(H2131)+1,YEAR(H2131)),VLOOKUP(MONTH(H2131),index!$D$2:$G$13,4,0),DAY(H2131)),
DATE(YEAR(H2131)+1,MONTH(H2131),DAY(H2131)))))-H2131))+H2131)</f>
        <v/>
      </c>
      <c r="J2131" s="9" t="str">
        <f t="shared" si="214"/>
        <v/>
      </c>
      <c r="K2131" s="11" t="str">
        <f t="shared" si="215"/>
        <v/>
      </c>
      <c r="L2131" s="11" t="str">
        <f t="shared" si="216"/>
        <v/>
      </c>
      <c r="M2131" s="11" t="str">
        <f>IF(A2131="","",VLOOKUP(E2131,index!$A$1:$B$6,2,0)*K2131*G2131)</f>
        <v/>
      </c>
      <c r="N2131" s="11" t="str">
        <f>IF(A2131="","",-PMT(G2131*VLOOKUP(E2131,index!$A$1:$B$6,2,0),C2131,F2131,0,0))</f>
        <v/>
      </c>
      <c r="O2131" s="11" t="str">
        <f t="shared" si="217"/>
        <v/>
      </c>
      <c r="P2131" s="11" t="str">
        <f t="shared" si="218"/>
        <v/>
      </c>
    </row>
    <row r="2132" spans="1:16" x14ac:dyDescent="0.25">
      <c r="A2132" s="9" t="str">
        <f>IF(A2131="","",IF(B2131&lt;C2131,A2131,IF(A2131=MAX('entry data'!$B$8:$B$507),"",A2131+1)))</f>
        <v/>
      </c>
      <c r="B2132" s="9" t="str">
        <f t="shared" si="213"/>
        <v/>
      </c>
      <c r="C2132" s="9" t="str">
        <f>IF(ISERROR(VLOOKUP(A2132,'entry data'!B:G,6,0)),"",VLOOKUP(A2132,'entry data'!B:G,6,0))</f>
        <v/>
      </c>
      <c r="D2132" s="9" t="str">
        <f>IF(ISERROR(VLOOKUP(A2132,'entry data'!B:C,2,0)),"",VLOOKUP(A2132,'entry data'!B:C,2,0))</f>
        <v/>
      </c>
      <c r="E2132" s="9" t="str">
        <f>IF(ISERROR(VLOOKUP(A2132,'entry data'!B:E,4,0)),"",VLOOKUP(A2132,'entry data'!B:E,4,0))</f>
        <v/>
      </c>
      <c r="F2132" s="11" t="str">
        <f>IF(A2132="","",IF(ISERROR(VLOOKUP(A2132,'entry data'!B:F,5,0)),"",VLOOKUP(A2132,'entry data'!B:F,5,0)))</f>
        <v/>
      </c>
      <c r="G2132" s="12" t="str">
        <f>IF(A2132="","",IF(ISERROR(VLOOKUP(A2132,'entry data'!B:I,8,0)),"",VLOOKUP(A2132,'entry data'!B:I,7,0)))</f>
        <v/>
      </c>
      <c r="H2132" s="13" t="str">
        <f>IF(A2132="","",IF(B2132=1,VLOOKUP(A2132,'entry data'!B:D,3,0),I2131))</f>
        <v/>
      </c>
      <c r="I2132" s="14" t="str">
        <f>IF(A2132="","",IF(E2132="weekly",7,IF(E2132="fortnightly",14,IF(E2132="monthly",DATE(IF(MONTH(H2132)=12,YEAR(H2132)+1,YEAR(H2132)),VLOOKUP(MONTH(H2132),index!$D$2:$G$13,2,0),DAY(H2132)),
IF(E2132="quarterly",DATE(IF(MONTH(H2132)&gt;=10,YEAR(H2132)+1,YEAR(H2132)),VLOOKUP(MONTH(H2132),index!$D$2:$G$13,3,0),DAY(H2132)),
IF(E2132="halfyearly",DATE(IF(MONTH(H2132)&gt;=7,YEAR(H2132)+1,YEAR(H2132)),VLOOKUP(MONTH(H2132),index!$D$2:$G$13,4,0),DAY(H2132)),
DATE(YEAR(H2132)+1,MONTH(H2132),DAY(H2132)))))-H2132))+H2132)</f>
        <v/>
      </c>
      <c r="J2132" s="9" t="str">
        <f t="shared" si="214"/>
        <v/>
      </c>
      <c r="K2132" s="11" t="str">
        <f t="shared" si="215"/>
        <v/>
      </c>
      <c r="L2132" s="11" t="str">
        <f t="shared" si="216"/>
        <v/>
      </c>
      <c r="M2132" s="11" t="str">
        <f>IF(A2132="","",VLOOKUP(E2132,index!$A$1:$B$6,2,0)*K2132*G2132)</f>
        <v/>
      </c>
      <c r="N2132" s="11" t="str">
        <f>IF(A2132="","",-PMT(G2132*VLOOKUP(E2132,index!$A$1:$B$6,2,0),C2132,F2132,0,0))</f>
        <v/>
      </c>
      <c r="O2132" s="11" t="str">
        <f t="shared" si="217"/>
        <v/>
      </c>
      <c r="P2132" s="11" t="str">
        <f t="shared" si="218"/>
        <v/>
      </c>
    </row>
    <row r="2133" spans="1:16" x14ac:dyDescent="0.25">
      <c r="A2133" s="9" t="str">
        <f>IF(A2132="","",IF(B2132&lt;C2132,A2132,IF(A2132=MAX('entry data'!$B$8:$B$507),"",A2132+1)))</f>
        <v/>
      </c>
      <c r="B2133" s="9" t="str">
        <f t="shared" si="213"/>
        <v/>
      </c>
      <c r="C2133" s="9" t="str">
        <f>IF(ISERROR(VLOOKUP(A2133,'entry data'!B:G,6,0)),"",VLOOKUP(A2133,'entry data'!B:G,6,0))</f>
        <v/>
      </c>
      <c r="D2133" s="9" t="str">
        <f>IF(ISERROR(VLOOKUP(A2133,'entry data'!B:C,2,0)),"",VLOOKUP(A2133,'entry data'!B:C,2,0))</f>
        <v/>
      </c>
      <c r="E2133" s="9" t="str">
        <f>IF(ISERROR(VLOOKUP(A2133,'entry data'!B:E,4,0)),"",VLOOKUP(A2133,'entry data'!B:E,4,0))</f>
        <v/>
      </c>
      <c r="F2133" s="11" t="str">
        <f>IF(A2133="","",IF(ISERROR(VLOOKUP(A2133,'entry data'!B:F,5,0)),"",VLOOKUP(A2133,'entry data'!B:F,5,0)))</f>
        <v/>
      </c>
      <c r="G2133" s="12" t="str">
        <f>IF(A2133="","",IF(ISERROR(VLOOKUP(A2133,'entry data'!B:I,8,0)),"",VLOOKUP(A2133,'entry data'!B:I,7,0)))</f>
        <v/>
      </c>
      <c r="H2133" s="13" t="str">
        <f>IF(A2133="","",IF(B2133=1,VLOOKUP(A2133,'entry data'!B:D,3,0),I2132))</f>
        <v/>
      </c>
      <c r="I2133" s="14" t="str">
        <f>IF(A2133="","",IF(E2133="weekly",7,IF(E2133="fortnightly",14,IF(E2133="monthly",DATE(IF(MONTH(H2133)=12,YEAR(H2133)+1,YEAR(H2133)),VLOOKUP(MONTH(H2133),index!$D$2:$G$13,2,0),DAY(H2133)),
IF(E2133="quarterly",DATE(IF(MONTH(H2133)&gt;=10,YEAR(H2133)+1,YEAR(H2133)),VLOOKUP(MONTH(H2133),index!$D$2:$G$13,3,0),DAY(H2133)),
IF(E2133="halfyearly",DATE(IF(MONTH(H2133)&gt;=7,YEAR(H2133)+1,YEAR(H2133)),VLOOKUP(MONTH(H2133),index!$D$2:$G$13,4,0),DAY(H2133)),
DATE(YEAR(H2133)+1,MONTH(H2133),DAY(H2133)))))-H2133))+H2133)</f>
        <v/>
      </c>
      <c r="J2133" s="9" t="str">
        <f t="shared" si="214"/>
        <v/>
      </c>
      <c r="K2133" s="11" t="str">
        <f t="shared" si="215"/>
        <v/>
      </c>
      <c r="L2133" s="11" t="str">
        <f t="shared" si="216"/>
        <v/>
      </c>
      <c r="M2133" s="11" t="str">
        <f>IF(A2133="","",VLOOKUP(E2133,index!$A$1:$B$6,2,0)*K2133*G2133)</f>
        <v/>
      </c>
      <c r="N2133" s="11" t="str">
        <f>IF(A2133="","",-PMT(G2133*VLOOKUP(E2133,index!$A$1:$B$6,2,0),C2133,F2133,0,0))</f>
        <v/>
      </c>
      <c r="O2133" s="11" t="str">
        <f t="shared" si="217"/>
        <v/>
      </c>
      <c r="P2133" s="11" t="str">
        <f t="shared" si="218"/>
        <v/>
      </c>
    </row>
    <row r="2134" spans="1:16" x14ac:dyDescent="0.25">
      <c r="A2134" s="9" t="str">
        <f>IF(A2133="","",IF(B2133&lt;C2133,A2133,IF(A2133=MAX('entry data'!$B$8:$B$507),"",A2133+1)))</f>
        <v/>
      </c>
      <c r="B2134" s="9" t="str">
        <f t="shared" si="213"/>
        <v/>
      </c>
      <c r="C2134" s="9" t="str">
        <f>IF(ISERROR(VLOOKUP(A2134,'entry data'!B:G,6,0)),"",VLOOKUP(A2134,'entry data'!B:G,6,0))</f>
        <v/>
      </c>
      <c r="D2134" s="9" t="str">
        <f>IF(ISERROR(VLOOKUP(A2134,'entry data'!B:C,2,0)),"",VLOOKUP(A2134,'entry data'!B:C,2,0))</f>
        <v/>
      </c>
      <c r="E2134" s="9" t="str">
        <f>IF(ISERROR(VLOOKUP(A2134,'entry data'!B:E,4,0)),"",VLOOKUP(A2134,'entry data'!B:E,4,0))</f>
        <v/>
      </c>
      <c r="F2134" s="11" t="str">
        <f>IF(A2134="","",IF(ISERROR(VLOOKUP(A2134,'entry data'!B:F,5,0)),"",VLOOKUP(A2134,'entry data'!B:F,5,0)))</f>
        <v/>
      </c>
      <c r="G2134" s="12" t="str">
        <f>IF(A2134="","",IF(ISERROR(VLOOKUP(A2134,'entry data'!B:I,8,0)),"",VLOOKUP(A2134,'entry data'!B:I,7,0)))</f>
        <v/>
      </c>
      <c r="H2134" s="13" t="str">
        <f>IF(A2134="","",IF(B2134=1,VLOOKUP(A2134,'entry data'!B:D,3,0),I2133))</f>
        <v/>
      </c>
      <c r="I2134" s="14" t="str">
        <f>IF(A2134="","",IF(E2134="weekly",7,IF(E2134="fortnightly",14,IF(E2134="monthly",DATE(IF(MONTH(H2134)=12,YEAR(H2134)+1,YEAR(H2134)),VLOOKUP(MONTH(H2134),index!$D$2:$G$13,2,0),DAY(H2134)),
IF(E2134="quarterly",DATE(IF(MONTH(H2134)&gt;=10,YEAR(H2134)+1,YEAR(H2134)),VLOOKUP(MONTH(H2134),index!$D$2:$G$13,3,0),DAY(H2134)),
IF(E2134="halfyearly",DATE(IF(MONTH(H2134)&gt;=7,YEAR(H2134)+1,YEAR(H2134)),VLOOKUP(MONTH(H2134),index!$D$2:$G$13,4,0),DAY(H2134)),
DATE(YEAR(H2134)+1,MONTH(H2134),DAY(H2134)))))-H2134))+H2134)</f>
        <v/>
      </c>
      <c r="J2134" s="9" t="str">
        <f t="shared" si="214"/>
        <v/>
      </c>
      <c r="K2134" s="11" t="str">
        <f t="shared" si="215"/>
        <v/>
      </c>
      <c r="L2134" s="11" t="str">
        <f t="shared" si="216"/>
        <v/>
      </c>
      <c r="M2134" s="11" t="str">
        <f>IF(A2134="","",VLOOKUP(E2134,index!$A$1:$B$6,2,0)*K2134*G2134)</f>
        <v/>
      </c>
      <c r="N2134" s="11" t="str">
        <f>IF(A2134="","",-PMT(G2134*VLOOKUP(E2134,index!$A$1:$B$6,2,0),C2134,F2134,0,0))</f>
        <v/>
      </c>
      <c r="O2134" s="11" t="str">
        <f t="shared" si="217"/>
        <v/>
      </c>
      <c r="P2134" s="11" t="str">
        <f t="shared" si="218"/>
        <v/>
      </c>
    </row>
    <row r="2135" spans="1:16" x14ac:dyDescent="0.25">
      <c r="A2135" s="9" t="str">
        <f>IF(A2134="","",IF(B2134&lt;C2134,A2134,IF(A2134=MAX('entry data'!$B$8:$B$507),"",A2134+1)))</f>
        <v/>
      </c>
      <c r="B2135" s="9" t="str">
        <f t="shared" ref="B2135:B2198" si="219">IF(A2135="","",IF(B2134=C2134,1,B2134+1))</f>
        <v/>
      </c>
      <c r="C2135" s="9" t="str">
        <f>IF(ISERROR(VLOOKUP(A2135,'entry data'!B:G,6,0)),"",VLOOKUP(A2135,'entry data'!B:G,6,0))</f>
        <v/>
      </c>
      <c r="D2135" s="9" t="str">
        <f>IF(ISERROR(VLOOKUP(A2135,'entry data'!B:C,2,0)),"",VLOOKUP(A2135,'entry data'!B:C,2,0))</f>
        <v/>
      </c>
      <c r="E2135" s="9" t="str">
        <f>IF(ISERROR(VLOOKUP(A2135,'entry data'!B:E,4,0)),"",VLOOKUP(A2135,'entry data'!B:E,4,0))</f>
        <v/>
      </c>
      <c r="F2135" s="11" t="str">
        <f>IF(A2135="","",IF(ISERROR(VLOOKUP(A2135,'entry data'!B:F,5,0)),"",VLOOKUP(A2135,'entry data'!B:F,5,0)))</f>
        <v/>
      </c>
      <c r="G2135" s="12" t="str">
        <f>IF(A2135="","",IF(ISERROR(VLOOKUP(A2135,'entry data'!B:I,8,0)),"",VLOOKUP(A2135,'entry data'!B:I,7,0)))</f>
        <v/>
      </c>
      <c r="H2135" s="13" t="str">
        <f>IF(A2135="","",IF(B2135=1,VLOOKUP(A2135,'entry data'!B:D,3,0),I2134))</f>
        <v/>
      </c>
      <c r="I2135" s="14" t="str">
        <f>IF(A2135="","",IF(E2135="weekly",7,IF(E2135="fortnightly",14,IF(E2135="monthly",DATE(IF(MONTH(H2135)=12,YEAR(H2135)+1,YEAR(H2135)),VLOOKUP(MONTH(H2135),index!$D$2:$G$13,2,0),DAY(H2135)),
IF(E2135="quarterly",DATE(IF(MONTH(H2135)&gt;=10,YEAR(H2135)+1,YEAR(H2135)),VLOOKUP(MONTH(H2135),index!$D$2:$G$13,3,0),DAY(H2135)),
IF(E2135="halfyearly",DATE(IF(MONTH(H2135)&gt;=7,YEAR(H2135)+1,YEAR(H2135)),VLOOKUP(MONTH(H2135),index!$D$2:$G$13,4,0),DAY(H2135)),
DATE(YEAR(H2135)+1,MONTH(H2135),DAY(H2135)))))-H2135))+H2135)</f>
        <v/>
      </c>
      <c r="J2135" s="9" t="str">
        <f t="shared" ref="J2135:J2198" si="220">IF(A2135="","",IF(MONTH(I2135)&lt;10,YEAR(I2135)&amp;"-0"&amp;MONTH(I2135),YEAR(I2135)&amp;"-"&amp;MONTH(I2135)))</f>
        <v/>
      </c>
      <c r="K2135" s="11" t="str">
        <f t="shared" ref="K2135:K2198" si="221">IF(A2135="","",IF(B2135=1,F2135,O2134))</f>
        <v/>
      </c>
      <c r="L2135" s="11" t="str">
        <f t="shared" ref="L2135:L2198" si="222">IF(A2135="","",N2135-M2135)</f>
        <v/>
      </c>
      <c r="M2135" s="11" t="str">
        <f>IF(A2135="","",VLOOKUP(E2135,index!$A$1:$B$6,2,0)*K2135*G2135)</f>
        <v/>
      </c>
      <c r="N2135" s="11" t="str">
        <f>IF(A2135="","",-PMT(G2135*VLOOKUP(E2135,index!$A$1:$B$6,2,0),C2135,F2135,0,0))</f>
        <v/>
      </c>
      <c r="O2135" s="11" t="str">
        <f t="shared" ref="O2135:O2198" si="223">IF(A2135="","",K2135-L2135)</f>
        <v/>
      </c>
      <c r="P2135" s="11" t="str">
        <f t="shared" si="218"/>
        <v/>
      </c>
    </row>
    <row r="2136" spans="1:16" x14ac:dyDescent="0.25">
      <c r="A2136" s="9" t="str">
        <f>IF(A2135="","",IF(B2135&lt;C2135,A2135,IF(A2135=MAX('entry data'!$B$8:$B$507),"",A2135+1)))</f>
        <v/>
      </c>
      <c r="B2136" s="9" t="str">
        <f t="shared" si="219"/>
        <v/>
      </c>
      <c r="C2136" s="9" t="str">
        <f>IF(ISERROR(VLOOKUP(A2136,'entry data'!B:G,6,0)),"",VLOOKUP(A2136,'entry data'!B:G,6,0))</f>
        <v/>
      </c>
      <c r="D2136" s="9" t="str">
        <f>IF(ISERROR(VLOOKUP(A2136,'entry data'!B:C,2,0)),"",VLOOKUP(A2136,'entry data'!B:C,2,0))</f>
        <v/>
      </c>
      <c r="E2136" s="9" t="str">
        <f>IF(ISERROR(VLOOKUP(A2136,'entry data'!B:E,4,0)),"",VLOOKUP(A2136,'entry data'!B:E,4,0))</f>
        <v/>
      </c>
      <c r="F2136" s="11" t="str">
        <f>IF(A2136="","",IF(ISERROR(VLOOKUP(A2136,'entry data'!B:F,5,0)),"",VLOOKUP(A2136,'entry data'!B:F,5,0)))</f>
        <v/>
      </c>
      <c r="G2136" s="12" t="str">
        <f>IF(A2136="","",IF(ISERROR(VLOOKUP(A2136,'entry data'!B:I,8,0)),"",VLOOKUP(A2136,'entry data'!B:I,7,0)))</f>
        <v/>
      </c>
      <c r="H2136" s="13" t="str">
        <f>IF(A2136="","",IF(B2136=1,VLOOKUP(A2136,'entry data'!B:D,3,0),I2135))</f>
        <v/>
      </c>
      <c r="I2136" s="14" t="str">
        <f>IF(A2136="","",IF(E2136="weekly",7,IF(E2136="fortnightly",14,IF(E2136="monthly",DATE(IF(MONTH(H2136)=12,YEAR(H2136)+1,YEAR(H2136)),VLOOKUP(MONTH(H2136),index!$D$2:$G$13,2,0),DAY(H2136)),
IF(E2136="quarterly",DATE(IF(MONTH(H2136)&gt;=10,YEAR(H2136)+1,YEAR(H2136)),VLOOKUP(MONTH(H2136),index!$D$2:$G$13,3,0),DAY(H2136)),
IF(E2136="halfyearly",DATE(IF(MONTH(H2136)&gt;=7,YEAR(H2136)+1,YEAR(H2136)),VLOOKUP(MONTH(H2136),index!$D$2:$G$13,4,0),DAY(H2136)),
DATE(YEAR(H2136)+1,MONTH(H2136),DAY(H2136)))))-H2136))+H2136)</f>
        <v/>
      </c>
      <c r="J2136" s="9" t="str">
        <f t="shared" si="220"/>
        <v/>
      </c>
      <c r="K2136" s="11" t="str">
        <f t="shared" si="221"/>
        <v/>
      </c>
      <c r="L2136" s="11" t="str">
        <f t="shared" si="222"/>
        <v/>
      </c>
      <c r="M2136" s="11" t="str">
        <f>IF(A2136="","",VLOOKUP(E2136,index!$A$1:$B$6,2,0)*K2136*G2136)</f>
        <v/>
      </c>
      <c r="N2136" s="11" t="str">
        <f>IF(A2136="","",-PMT(G2136*VLOOKUP(E2136,index!$A$1:$B$6,2,0),C2136,F2136,0,0))</f>
        <v/>
      </c>
      <c r="O2136" s="11" t="str">
        <f t="shared" si="223"/>
        <v/>
      </c>
      <c r="P2136" s="11" t="str">
        <f t="shared" si="218"/>
        <v/>
      </c>
    </row>
    <row r="2137" spans="1:16" x14ac:dyDescent="0.25">
      <c r="A2137" s="9" t="str">
        <f>IF(A2136="","",IF(B2136&lt;C2136,A2136,IF(A2136=MAX('entry data'!$B$8:$B$507),"",A2136+1)))</f>
        <v/>
      </c>
      <c r="B2137" s="9" t="str">
        <f t="shared" si="219"/>
        <v/>
      </c>
      <c r="C2137" s="9" t="str">
        <f>IF(ISERROR(VLOOKUP(A2137,'entry data'!B:G,6,0)),"",VLOOKUP(A2137,'entry data'!B:G,6,0))</f>
        <v/>
      </c>
      <c r="D2137" s="9" t="str">
        <f>IF(ISERROR(VLOOKUP(A2137,'entry data'!B:C,2,0)),"",VLOOKUP(A2137,'entry data'!B:C,2,0))</f>
        <v/>
      </c>
      <c r="E2137" s="9" t="str">
        <f>IF(ISERROR(VLOOKUP(A2137,'entry data'!B:E,4,0)),"",VLOOKUP(A2137,'entry data'!B:E,4,0))</f>
        <v/>
      </c>
      <c r="F2137" s="11" t="str">
        <f>IF(A2137="","",IF(ISERROR(VLOOKUP(A2137,'entry data'!B:F,5,0)),"",VLOOKUP(A2137,'entry data'!B:F,5,0)))</f>
        <v/>
      </c>
      <c r="G2137" s="12" t="str">
        <f>IF(A2137="","",IF(ISERROR(VLOOKUP(A2137,'entry data'!B:I,8,0)),"",VLOOKUP(A2137,'entry data'!B:I,7,0)))</f>
        <v/>
      </c>
      <c r="H2137" s="13" t="str">
        <f>IF(A2137="","",IF(B2137=1,VLOOKUP(A2137,'entry data'!B:D,3,0),I2136))</f>
        <v/>
      </c>
      <c r="I2137" s="14" t="str">
        <f>IF(A2137="","",IF(E2137="weekly",7,IF(E2137="fortnightly",14,IF(E2137="monthly",DATE(IF(MONTH(H2137)=12,YEAR(H2137)+1,YEAR(H2137)),VLOOKUP(MONTH(H2137),index!$D$2:$G$13,2,0),DAY(H2137)),
IF(E2137="quarterly",DATE(IF(MONTH(H2137)&gt;=10,YEAR(H2137)+1,YEAR(H2137)),VLOOKUP(MONTH(H2137),index!$D$2:$G$13,3,0),DAY(H2137)),
IF(E2137="halfyearly",DATE(IF(MONTH(H2137)&gt;=7,YEAR(H2137)+1,YEAR(H2137)),VLOOKUP(MONTH(H2137),index!$D$2:$G$13,4,0),DAY(H2137)),
DATE(YEAR(H2137)+1,MONTH(H2137),DAY(H2137)))))-H2137))+H2137)</f>
        <v/>
      </c>
      <c r="J2137" s="9" t="str">
        <f t="shared" si="220"/>
        <v/>
      </c>
      <c r="K2137" s="11" t="str">
        <f t="shared" si="221"/>
        <v/>
      </c>
      <c r="L2137" s="11" t="str">
        <f t="shared" si="222"/>
        <v/>
      </c>
      <c r="M2137" s="11" t="str">
        <f>IF(A2137="","",VLOOKUP(E2137,index!$A$1:$B$6,2,0)*K2137*G2137)</f>
        <v/>
      </c>
      <c r="N2137" s="11" t="str">
        <f>IF(A2137="","",-PMT(G2137*VLOOKUP(E2137,index!$A$1:$B$6,2,0),C2137,F2137,0,0))</f>
        <v/>
      </c>
      <c r="O2137" s="11" t="str">
        <f t="shared" si="223"/>
        <v/>
      </c>
      <c r="P2137" s="11" t="str">
        <f t="shared" si="218"/>
        <v/>
      </c>
    </row>
    <row r="2138" spans="1:16" x14ac:dyDescent="0.25">
      <c r="A2138" s="9" t="str">
        <f>IF(A2137="","",IF(B2137&lt;C2137,A2137,IF(A2137=MAX('entry data'!$B$8:$B$507),"",A2137+1)))</f>
        <v/>
      </c>
      <c r="B2138" s="9" t="str">
        <f t="shared" si="219"/>
        <v/>
      </c>
      <c r="C2138" s="9" t="str">
        <f>IF(ISERROR(VLOOKUP(A2138,'entry data'!B:G,6,0)),"",VLOOKUP(A2138,'entry data'!B:G,6,0))</f>
        <v/>
      </c>
      <c r="D2138" s="9" t="str">
        <f>IF(ISERROR(VLOOKUP(A2138,'entry data'!B:C,2,0)),"",VLOOKUP(A2138,'entry data'!B:C,2,0))</f>
        <v/>
      </c>
      <c r="E2138" s="9" t="str">
        <f>IF(ISERROR(VLOOKUP(A2138,'entry data'!B:E,4,0)),"",VLOOKUP(A2138,'entry data'!B:E,4,0))</f>
        <v/>
      </c>
      <c r="F2138" s="11" t="str">
        <f>IF(A2138="","",IF(ISERROR(VLOOKUP(A2138,'entry data'!B:F,5,0)),"",VLOOKUP(A2138,'entry data'!B:F,5,0)))</f>
        <v/>
      </c>
      <c r="G2138" s="12" t="str">
        <f>IF(A2138="","",IF(ISERROR(VLOOKUP(A2138,'entry data'!B:I,8,0)),"",VLOOKUP(A2138,'entry data'!B:I,7,0)))</f>
        <v/>
      </c>
      <c r="H2138" s="13" t="str">
        <f>IF(A2138="","",IF(B2138=1,VLOOKUP(A2138,'entry data'!B:D,3,0),I2137))</f>
        <v/>
      </c>
      <c r="I2138" s="14" t="str">
        <f>IF(A2138="","",IF(E2138="weekly",7,IF(E2138="fortnightly",14,IF(E2138="monthly",DATE(IF(MONTH(H2138)=12,YEAR(H2138)+1,YEAR(H2138)),VLOOKUP(MONTH(H2138),index!$D$2:$G$13,2,0),DAY(H2138)),
IF(E2138="quarterly",DATE(IF(MONTH(H2138)&gt;=10,YEAR(H2138)+1,YEAR(H2138)),VLOOKUP(MONTH(H2138),index!$D$2:$G$13,3,0),DAY(H2138)),
IF(E2138="halfyearly",DATE(IF(MONTH(H2138)&gt;=7,YEAR(H2138)+1,YEAR(H2138)),VLOOKUP(MONTH(H2138),index!$D$2:$G$13,4,0),DAY(H2138)),
DATE(YEAR(H2138)+1,MONTH(H2138),DAY(H2138)))))-H2138))+H2138)</f>
        <v/>
      </c>
      <c r="J2138" s="9" t="str">
        <f t="shared" si="220"/>
        <v/>
      </c>
      <c r="K2138" s="11" t="str">
        <f t="shared" si="221"/>
        <v/>
      </c>
      <c r="L2138" s="11" t="str">
        <f t="shared" si="222"/>
        <v/>
      </c>
      <c r="M2138" s="11" t="str">
        <f>IF(A2138="","",VLOOKUP(E2138,index!$A$1:$B$6,2,0)*K2138*G2138)</f>
        <v/>
      </c>
      <c r="N2138" s="11" t="str">
        <f>IF(A2138="","",-PMT(G2138*VLOOKUP(E2138,index!$A$1:$B$6,2,0),C2138,F2138,0,0))</f>
        <v/>
      </c>
      <c r="O2138" s="11" t="str">
        <f t="shared" si="223"/>
        <v/>
      </c>
      <c r="P2138" s="11" t="str">
        <f t="shared" si="218"/>
        <v/>
      </c>
    </row>
    <row r="2139" spans="1:16" x14ac:dyDescent="0.25">
      <c r="A2139" s="9" t="str">
        <f>IF(A2138="","",IF(B2138&lt;C2138,A2138,IF(A2138=MAX('entry data'!$B$8:$B$507),"",A2138+1)))</f>
        <v/>
      </c>
      <c r="B2139" s="9" t="str">
        <f t="shared" si="219"/>
        <v/>
      </c>
      <c r="C2139" s="9" t="str">
        <f>IF(ISERROR(VLOOKUP(A2139,'entry data'!B:G,6,0)),"",VLOOKUP(A2139,'entry data'!B:G,6,0))</f>
        <v/>
      </c>
      <c r="D2139" s="9" t="str">
        <f>IF(ISERROR(VLOOKUP(A2139,'entry data'!B:C,2,0)),"",VLOOKUP(A2139,'entry data'!B:C,2,0))</f>
        <v/>
      </c>
      <c r="E2139" s="9" t="str">
        <f>IF(ISERROR(VLOOKUP(A2139,'entry data'!B:E,4,0)),"",VLOOKUP(A2139,'entry data'!B:E,4,0))</f>
        <v/>
      </c>
      <c r="F2139" s="11" t="str">
        <f>IF(A2139="","",IF(ISERROR(VLOOKUP(A2139,'entry data'!B:F,5,0)),"",VLOOKUP(A2139,'entry data'!B:F,5,0)))</f>
        <v/>
      </c>
      <c r="G2139" s="12" t="str">
        <f>IF(A2139="","",IF(ISERROR(VLOOKUP(A2139,'entry data'!B:I,8,0)),"",VLOOKUP(A2139,'entry data'!B:I,7,0)))</f>
        <v/>
      </c>
      <c r="H2139" s="13" t="str">
        <f>IF(A2139="","",IF(B2139=1,VLOOKUP(A2139,'entry data'!B:D,3,0),I2138))</f>
        <v/>
      </c>
      <c r="I2139" s="14" t="str">
        <f>IF(A2139="","",IF(E2139="weekly",7,IF(E2139="fortnightly",14,IF(E2139="monthly",DATE(IF(MONTH(H2139)=12,YEAR(H2139)+1,YEAR(H2139)),VLOOKUP(MONTH(H2139),index!$D$2:$G$13,2,0),DAY(H2139)),
IF(E2139="quarterly",DATE(IF(MONTH(H2139)&gt;=10,YEAR(H2139)+1,YEAR(H2139)),VLOOKUP(MONTH(H2139),index!$D$2:$G$13,3,0),DAY(H2139)),
IF(E2139="halfyearly",DATE(IF(MONTH(H2139)&gt;=7,YEAR(H2139)+1,YEAR(H2139)),VLOOKUP(MONTH(H2139),index!$D$2:$G$13,4,0),DAY(H2139)),
DATE(YEAR(H2139)+1,MONTH(H2139),DAY(H2139)))))-H2139))+H2139)</f>
        <v/>
      </c>
      <c r="J2139" s="9" t="str">
        <f t="shared" si="220"/>
        <v/>
      </c>
      <c r="K2139" s="11" t="str">
        <f t="shared" si="221"/>
        <v/>
      </c>
      <c r="L2139" s="11" t="str">
        <f t="shared" si="222"/>
        <v/>
      </c>
      <c r="M2139" s="11" t="str">
        <f>IF(A2139="","",VLOOKUP(E2139,index!$A$1:$B$6,2,0)*K2139*G2139)</f>
        <v/>
      </c>
      <c r="N2139" s="11" t="str">
        <f>IF(A2139="","",-PMT(G2139*VLOOKUP(E2139,index!$A$1:$B$6,2,0),C2139,F2139,0,0))</f>
        <v/>
      </c>
      <c r="O2139" s="11" t="str">
        <f t="shared" si="223"/>
        <v/>
      </c>
      <c r="P2139" s="11" t="str">
        <f t="shared" si="218"/>
        <v/>
      </c>
    </row>
    <row r="2140" spans="1:16" x14ac:dyDescent="0.25">
      <c r="A2140" s="9" t="str">
        <f>IF(A2139="","",IF(B2139&lt;C2139,A2139,IF(A2139=MAX('entry data'!$B$8:$B$507),"",A2139+1)))</f>
        <v/>
      </c>
      <c r="B2140" s="9" t="str">
        <f t="shared" si="219"/>
        <v/>
      </c>
      <c r="C2140" s="9" t="str">
        <f>IF(ISERROR(VLOOKUP(A2140,'entry data'!B:G,6,0)),"",VLOOKUP(A2140,'entry data'!B:G,6,0))</f>
        <v/>
      </c>
      <c r="D2140" s="9" t="str">
        <f>IF(ISERROR(VLOOKUP(A2140,'entry data'!B:C,2,0)),"",VLOOKUP(A2140,'entry data'!B:C,2,0))</f>
        <v/>
      </c>
      <c r="E2140" s="9" t="str">
        <f>IF(ISERROR(VLOOKUP(A2140,'entry data'!B:E,4,0)),"",VLOOKUP(A2140,'entry data'!B:E,4,0))</f>
        <v/>
      </c>
      <c r="F2140" s="11" t="str">
        <f>IF(A2140="","",IF(ISERROR(VLOOKUP(A2140,'entry data'!B:F,5,0)),"",VLOOKUP(A2140,'entry data'!B:F,5,0)))</f>
        <v/>
      </c>
      <c r="G2140" s="12" t="str">
        <f>IF(A2140="","",IF(ISERROR(VLOOKUP(A2140,'entry data'!B:I,8,0)),"",VLOOKUP(A2140,'entry data'!B:I,7,0)))</f>
        <v/>
      </c>
      <c r="H2140" s="13" t="str">
        <f>IF(A2140="","",IF(B2140=1,VLOOKUP(A2140,'entry data'!B:D,3,0),I2139))</f>
        <v/>
      </c>
      <c r="I2140" s="14" t="str">
        <f>IF(A2140="","",IF(E2140="weekly",7,IF(E2140="fortnightly",14,IF(E2140="monthly",DATE(IF(MONTH(H2140)=12,YEAR(H2140)+1,YEAR(H2140)),VLOOKUP(MONTH(H2140),index!$D$2:$G$13,2,0),DAY(H2140)),
IF(E2140="quarterly",DATE(IF(MONTH(H2140)&gt;=10,YEAR(H2140)+1,YEAR(H2140)),VLOOKUP(MONTH(H2140),index!$D$2:$G$13,3,0),DAY(H2140)),
IF(E2140="halfyearly",DATE(IF(MONTH(H2140)&gt;=7,YEAR(H2140)+1,YEAR(H2140)),VLOOKUP(MONTH(H2140),index!$D$2:$G$13,4,0),DAY(H2140)),
DATE(YEAR(H2140)+1,MONTH(H2140),DAY(H2140)))))-H2140))+H2140)</f>
        <v/>
      </c>
      <c r="J2140" s="9" t="str">
        <f t="shared" si="220"/>
        <v/>
      </c>
      <c r="K2140" s="11" t="str">
        <f t="shared" si="221"/>
        <v/>
      </c>
      <c r="L2140" s="11" t="str">
        <f t="shared" si="222"/>
        <v/>
      </c>
      <c r="M2140" s="11" t="str">
        <f>IF(A2140="","",VLOOKUP(E2140,index!$A$1:$B$6,2,0)*K2140*G2140)</f>
        <v/>
      </c>
      <c r="N2140" s="11" t="str">
        <f>IF(A2140="","",-PMT(G2140*VLOOKUP(E2140,index!$A$1:$B$6,2,0),C2140,F2140,0,0))</f>
        <v/>
      </c>
      <c r="O2140" s="11" t="str">
        <f t="shared" si="223"/>
        <v/>
      </c>
      <c r="P2140" s="11" t="str">
        <f t="shared" si="218"/>
        <v/>
      </c>
    </row>
    <row r="2141" spans="1:16" x14ac:dyDescent="0.25">
      <c r="A2141" s="9" t="str">
        <f>IF(A2140="","",IF(B2140&lt;C2140,A2140,IF(A2140=MAX('entry data'!$B$8:$B$507),"",A2140+1)))</f>
        <v/>
      </c>
      <c r="B2141" s="9" t="str">
        <f t="shared" si="219"/>
        <v/>
      </c>
      <c r="C2141" s="9" t="str">
        <f>IF(ISERROR(VLOOKUP(A2141,'entry data'!B:G,6,0)),"",VLOOKUP(A2141,'entry data'!B:G,6,0))</f>
        <v/>
      </c>
      <c r="D2141" s="9" t="str">
        <f>IF(ISERROR(VLOOKUP(A2141,'entry data'!B:C,2,0)),"",VLOOKUP(A2141,'entry data'!B:C,2,0))</f>
        <v/>
      </c>
      <c r="E2141" s="9" t="str">
        <f>IF(ISERROR(VLOOKUP(A2141,'entry data'!B:E,4,0)),"",VLOOKUP(A2141,'entry data'!B:E,4,0))</f>
        <v/>
      </c>
      <c r="F2141" s="11" t="str">
        <f>IF(A2141="","",IF(ISERROR(VLOOKUP(A2141,'entry data'!B:F,5,0)),"",VLOOKUP(A2141,'entry data'!B:F,5,0)))</f>
        <v/>
      </c>
      <c r="G2141" s="12" t="str">
        <f>IF(A2141="","",IF(ISERROR(VLOOKUP(A2141,'entry data'!B:I,8,0)),"",VLOOKUP(A2141,'entry data'!B:I,7,0)))</f>
        <v/>
      </c>
      <c r="H2141" s="13" t="str">
        <f>IF(A2141="","",IF(B2141=1,VLOOKUP(A2141,'entry data'!B:D,3,0),I2140))</f>
        <v/>
      </c>
      <c r="I2141" s="14" t="str">
        <f>IF(A2141="","",IF(E2141="weekly",7,IF(E2141="fortnightly",14,IF(E2141="monthly",DATE(IF(MONTH(H2141)=12,YEAR(H2141)+1,YEAR(H2141)),VLOOKUP(MONTH(H2141),index!$D$2:$G$13,2,0),DAY(H2141)),
IF(E2141="quarterly",DATE(IF(MONTH(H2141)&gt;=10,YEAR(H2141)+1,YEAR(H2141)),VLOOKUP(MONTH(H2141),index!$D$2:$G$13,3,0),DAY(H2141)),
IF(E2141="halfyearly",DATE(IF(MONTH(H2141)&gt;=7,YEAR(H2141)+1,YEAR(H2141)),VLOOKUP(MONTH(H2141),index!$D$2:$G$13,4,0),DAY(H2141)),
DATE(YEAR(H2141)+1,MONTH(H2141),DAY(H2141)))))-H2141))+H2141)</f>
        <v/>
      </c>
      <c r="J2141" s="9" t="str">
        <f t="shared" si="220"/>
        <v/>
      </c>
      <c r="K2141" s="11" t="str">
        <f t="shared" si="221"/>
        <v/>
      </c>
      <c r="L2141" s="11" t="str">
        <f t="shared" si="222"/>
        <v/>
      </c>
      <c r="M2141" s="11" t="str">
        <f>IF(A2141="","",VLOOKUP(E2141,index!$A$1:$B$6,2,0)*K2141*G2141)</f>
        <v/>
      </c>
      <c r="N2141" s="11" t="str">
        <f>IF(A2141="","",-PMT(G2141*VLOOKUP(E2141,index!$A$1:$B$6,2,0),C2141,F2141,0,0))</f>
        <v/>
      </c>
      <c r="O2141" s="11" t="str">
        <f t="shared" si="223"/>
        <v/>
      </c>
      <c r="P2141" s="11" t="str">
        <f t="shared" si="218"/>
        <v/>
      </c>
    </row>
    <row r="2142" spans="1:16" x14ac:dyDescent="0.25">
      <c r="A2142" s="9" t="str">
        <f>IF(A2141="","",IF(B2141&lt;C2141,A2141,IF(A2141=MAX('entry data'!$B$8:$B$507),"",A2141+1)))</f>
        <v/>
      </c>
      <c r="B2142" s="9" t="str">
        <f t="shared" si="219"/>
        <v/>
      </c>
      <c r="C2142" s="9" t="str">
        <f>IF(ISERROR(VLOOKUP(A2142,'entry data'!B:G,6,0)),"",VLOOKUP(A2142,'entry data'!B:G,6,0))</f>
        <v/>
      </c>
      <c r="D2142" s="9" t="str">
        <f>IF(ISERROR(VLOOKUP(A2142,'entry data'!B:C,2,0)),"",VLOOKUP(A2142,'entry data'!B:C,2,0))</f>
        <v/>
      </c>
      <c r="E2142" s="9" t="str">
        <f>IF(ISERROR(VLOOKUP(A2142,'entry data'!B:E,4,0)),"",VLOOKUP(A2142,'entry data'!B:E,4,0))</f>
        <v/>
      </c>
      <c r="F2142" s="11" t="str">
        <f>IF(A2142="","",IF(ISERROR(VLOOKUP(A2142,'entry data'!B:F,5,0)),"",VLOOKUP(A2142,'entry data'!B:F,5,0)))</f>
        <v/>
      </c>
      <c r="G2142" s="12" t="str">
        <f>IF(A2142="","",IF(ISERROR(VLOOKUP(A2142,'entry data'!B:I,8,0)),"",VLOOKUP(A2142,'entry data'!B:I,7,0)))</f>
        <v/>
      </c>
      <c r="H2142" s="13" t="str">
        <f>IF(A2142="","",IF(B2142=1,VLOOKUP(A2142,'entry data'!B:D,3,0),I2141))</f>
        <v/>
      </c>
      <c r="I2142" s="14" t="str">
        <f>IF(A2142="","",IF(E2142="weekly",7,IF(E2142="fortnightly",14,IF(E2142="monthly",DATE(IF(MONTH(H2142)=12,YEAR(H2142)+1,YEAR(H2142)),VLOOKUP(MONTH(H2142),index!$D$2:$G$13,2,0),DAY(H2142)),
IF(E2142="quarterly",DATE(IF(MONTH(H2142)&gt;=10,YEAR(H2142)+1,YEAR(H2142)),VLOOKUP(MONTH(H2142),index!$D$2:$G$13,3,0),DAY(H2142)),
IF(E2142="halfyearly",DATE(IF(MONTH(H2142)&gt;=7,YEAR(H2142)+1,YEAR(H2142)),VLOOKUP(MONTH(H2142),index!$D$2:$G$13,4,0),DAY(H2142)),
DATE(YEAR(H2142)+1,MONTH(H2142),DAY(H2142)))))-H2142))+H2142)</f>
        <v/>
      </c>
      <c r="J2142" s="9" t="str">
        <f t="shared" si="220"/>
        <v/>
      </c>
      <c r="K2142" s="11" t="str">
        <f t="shared" si="221"/>
        <v/>
      </c>
      <c r="L2142" s="11" t="str">
        <f t="shared" si="222"/>
        <v/>
      </c>
      <c r="M2142" s="11" t="str">
        <f>IF(A2142="","",VLOOKUP(E2142,index!$A$1:$B$6,2,0)*K2142*G2142)</f>
        <v/>
      </c>
      <c r="N2142" s="11" t="str">
        <f>IF(A2142="","",-PMT(G2142*VLOOKUP(E2142,index!$A$1:$B$6,2,0),C2142,F2142,0,0))</f>
        <v/>
      </c>
      <c r="O2142" s="11" t="str">
        <f t="shared" si="223"/>
        <v/>
      </c>
      <c r="P2142" s="11" t="str">
        <f t="shared" si="218"/>
        <v/>
      </c>
    </row>
    <row r="2143" spans="1:16" x14ac:dyDescent="0.25">
      <c r="A2143" s="9" t="str">
        <f>IF(A2142="","",IF(B2142&lt;C2142,A2142,IF(A2142=MAX('entry data'!$B$8:$B$507),"",A2142+1)))</f>
        <v/>
      </c>
      <c r="B2143" s="9" t="str">
        <f t="shared" si="219"/>
        <v/>
      </c>
      <c r="C2143" s="9" t="str">
        <f>IF(ISERROR(VLOOKUP(A2143,'entry data'!B:G,6,0)),"",VLOOKUP(A2143,'entry data'!B:G,6,0))</f>
        <v/>
      </c>
      <c r="D2143" s="9" t="str">
        <f>IF(ISERROR(VLOOKUP(A2143,'entry data'!B:C,2,0)),"",VLOOKUP(A2143,'entry data'!B:C,2,0))</f>
        <v/>
      </c>
      <c r="E2143" s="9" t="str">
        <f>IF(ISERROR(VLOOKUP(A2143,'entry data'!B:E,4,0)),"",VLOOKUP(A2143,'entry data'!B:E,4,0))</f>
        <v/>
      </c>
      <c r="F2143" s="11" t="str">
        <f>IF(A2143="","",IF(ISERROR(VLOOKUP(A2143,'entry data'!B:F,5,0)),"",VLOOKUP(A2143,'entry data'!B:F,5,0)))</f>
        <v/>
      </c>
      <c r="G2143" s="12" t="str">
        <f>IF(A2143="","",IF(ISERROR(VLOOKUP(A2143,'entry data'!B:I,8,0)),"",VLOOKUP(A2143,'entry data'!B:I,7,0)))</f>
        <v/>
      </c>
      <c r="H2143" s="13" t="str">
        <f>IF(A2143="","",IF(B2143=1,VLOOKUP(A2143,'entry data'!B:D,3,0),I2142))</f>
        <v/>
      </c>
      <c r="I2143" s="14" t="str">
        <f>IF(A2143="","",IF(E2143="weekly",7,IF(E2143="fortnightly",14,IF(E2143="monthly",DATE(IF(MONTH(H2143)=12,YEAR(H2143)+1,YEAR(H2143)),VLOOKUP(MONTH(H2143),index!$D$2:$G$13,2,0),DAY(H2143)),
IF(E2143="quarterly",DATE(IF(MONTH(H2143)&gt;=10,YEAR(H2143)+1,YEAR(H2143)),VLOOKUP(MONTH(H2143),index!$D$2:$G$13,3,0),DAY(H2143)),
IF(E2143="halfyearly",DATE(IF(MONTH(H2143)&gt;=7,YEAR(H2143)+1,YEAR(H2143)),VLOOKUP(MONTH(H2143),index!$D$2:$G$13,4,0),DAY(H2143)),
DATE(YEAR(H2143)+1,MONTH(H2143),DAY(H2143)))))-H2143))+H2143)</f>
        <v/>
      </c>
      <c r="J2143" s="9" t="str">
        <f t="shared" si="220"/>
        <v/>
      </c>
      <c r="K2143" s="11" t="str">
        <f t="shared" si="221"/>
        <v/>
      </c>
      <c r="L2143" s="11" t="str">
        <f t="shared" si="222"/>
        <v/>
      </c>
      <c r="M2143" s="11" t="str">
        <f>IF(A2143="","",VLOOKUP(E2143,index!$A$1:$B$6,2,0)*K2143*G2143)</f>
        <v/>
      </c>
      <c r="N2143" s="11" t="str">
        <f>IF(A2143="","",-PMT(G2143*VLOOKUP(E2143,index!$A$1:$B$6,2,0),C2143,F2143,0,0))</f>
        <v/>
      </c>
      <c r="O2143" s="11" t="str">
        <f t="shared" si="223"/>
        <v/>
      </c>
      <c r="P2143" s="11" t="str">
        <f t="shared" si="218"/>
        <v/>
      </c>
    </row>
    <row r="2144" spans="1:16" x14ac:dyDescent="0.25">
      <c r="A2144" s="9" t="str">
        <f>IF(A2143="","",IF(B2143&lt;C2143,A2143,IF(A2143=MAX('entry data'!$B$8:$B$507),"",A2143+1)))</f>
        <v/>
      </c>
      <c r="B2144" s="9" t="str">
        <f t="shared" si="219"/>
        <v/>
      </c>
      <c r="C2144" s="9" t="str">
        <f>IF(ISERROR(VLOOKUP(A2144,'entry data'!B:G,6,0)),"",VLOOKUP(A2144,'entry data'!B:G,6,0))</f>
        <v/>
      </c>
      <c r="D2144" s="9" t="str">
        <f>IF(ISERROR(VLOOKUP(A2144,'entry data'!B:C,2,0)),"",VLOOKUP(A2144,'entry data'!B:C,2,0))</f>
        <v/>
      </c>
      <c r="E2144" s="9" t="str">
        <f>IF(ISERROR(VLOOKUP(A2144,'entry data'!B:E,4,0)),"",VLOOKUP(A2144,'entry data'!B:E,4,0))</f>
        <v/>
      </c>
      <c r="F2144" s="11" t="str">
        <f>IF(A2144="","",IF(ISERROR(VLOOKUP(A2144,'entry data'!B:F,5,0)),"",VLOOKUP(A2144,'entry data'!B:F,5,0)))</f>
        <v/>
      </c>
      <c r="G2144" s="12" t="str">
        <f>IF(A2144="","",IF(ISERROR(VLOOKUP(A2144,'entry data'!B:I,8,0)),"",VLOOKUP(A2144,'entry data'!B:I,7,0)))</f>
        <v/>
      </c>
      <c r="H2144" s="13" t="str">
        <f>IF(A2144="","",IF(B2144=1,VLOOKUP(A2144,'entry data'!B:D,3,0),I2143))</f>
        <v/>
      </c>
      <c r="I2144" s="14" t="str">
        <f>IF(A2144="","",IF(E2144="weekly",7,IF(E2144="fortnightly",14,IF(E2144="monthly",DATE(IF(MONTH(H2144)=12,YEAR(H2144)+1,YEAR(H2144)),VLOOKUP(MONTH(H2144),index!$D$2:$G$13,2,0),DAY(H2144)),
IF(E2144="quarterly",DATE(IF(MONTH(H2144)&gt;=10,YEAR(H2144)+1,YEAR(H2144)),VLOOKUP(MONTH(H2144),index!$D$2:$G$13,3,0),DAY(H2144)),
IF(E2144="halfyearly",DATE(IF(MONTH(H2144)&gt;=7,YEAR(H2144)+1,YEAR(H2144)),VLOOKUP(MONTH(H2144),index!$D$2:$G$13,4,0),DAY(H2144)),
DATE(YEAR(H2144)+1,MONTH(H2144),DAY(H2144)))))-H2144))+H2144)</f>
        <v/>
      </c>
      <c r="J2144" s="9" t="str">
        <f t="shared" si="220"/>
        <v/>
      </c>
      <c r="K2144" s="11" t="str">
        <f t="shared" si="221"/>
        <v/>
      </c>
      <c r="L2144" s="11" t="str">
        <f t="shared" si="222"/>
        <v/>
      </c>
      <c r="M2144" s="11" t="str">
        <f>IF(A2144="","",VLOOKUP(E2144,index!$A$1:$B$6,2,0)*K2144*G2144)</f>
        <v/>
      </c>
      <c r="N2144" s="11" t="str">
        <f>IF(A2144="","",-PMT(G2144*VLOOKUP(E2144,index!$A$1:$B$6,2,0),C2144,F2144,0,0))</f>
        <v/>
      </c>
      <c r="O2144" s="11" t="str">
        <f t="shared" si="223"/>
        <v/>
      </c>
      <c r="P2144" s="11" t="str">
        <f t="shared" si="218"/>
        <v/>
      </c>
    </row>
    <row r="2145" spans="1:16" x14ac:dyDescent="0.25">
      <c r="A2145" s="9" t="str">
        <f>IF(A2144="","",IF(B2144&lt;C2144,A2144,IF(A2144=MAX('entry data'!$B$8:$B$507),"",A2144+1)))</f>
        <v/>
      </c>
      <c r="B2145" s="9" t="str">
        <f t="shared" si="219"/>
        <v/>
      </c>
      <c r="C2145" s="9" t="str">
        <f>IF(ISERROR(VLOOKUP(A2145,'entry data'!B:G,6,0)),"",VLOOKUP(A2145,'entry data'!B:G,6,0))</f>
        <v/>
      </c>
      <c r="D2145" s="9" t="str">
        <f>IF(ISERROR(VLOOKUP(A2145,'entry data'!B:C,2,0)),"",VLOOKUP(A2145,'entry data'!B:C,2,0))</f>
        <v/>
      </c>
      <c r="E2145" s="9" t="str">
        <f>IF(ISERROR(VLOOKUP(A2145,'entry data'!B:E,4,0)),"",VLOOKUP(A2145,'entry data'!B:E,4,0))</f>
        <v/>
      </c>
      <c r="F2145" s="11" t="str">
        <f>IF(A2145="","",IF(ISERROR(VLOOKUP(A2145,'entry data'!B:F,5,0)),"",VLOOKUP(A2145,'entry data'!B:F,5,0)))</f>
        <v/>
      </c>
      <c r="G2145" s="12" t="str">
        <f>IF(A2145="","",IF(ISERROR(VLOOKUP(A2145,'entry data'!B:I,8,0)),"",VLOOKUP(A2145,'entry data'!B:I,7,0)))</f>
        <v/>
      </c>
      <c r="H2145" s="13" t="str">
        <f>IF(A2145="","",IF(B2145=1,VLOOKUP(A2145,'entry data'!B:D,3,0),I2144))</f>
        <v/>
      </c>
      <c r="I2145" s="14" t="str">
        <f>IF(A2145="","",IF(E2145="weekly",7,IF(E2145="fortnightly",14,IF(E2145="monthly",DATE(IF(MONTH(H2145)=12,YEAR(H2145)+1,YEAR(H2145)),VLOOKUP(MONTH(H2145),index!$D$2:$G$13,2,0),DAY(H2145)),
IF(E2145="quarterly",DATE(IF(MONTH(H2145)&gt;=10,YEAR(H2145)+1,YEAR(H2145)),VLOOKUP(MONTH(H2145),index!$D$2:$G$13,3,0),DAY(H2145)),
IF(E2145="halfyearly",DATE(IF(MONTH(H2145)&gt;=7,YEAR(H2145)+1,YEAR(H2145)),VLOOKUP(MONTH(H2145),index!$D$2:$G$13,4,0),DAY(H2145)),
DATE(YEAR(H2145)+1,MONTH(H2145),DAY(H2145)))))-H2145))+H2145)</f>
        <v/>
      </c>
      <c r="J2145" s="9" t="str">
        <f t="shared" si="220"/>
        <v/>
      </c>
      <c r="K2145" s="11" t="str">
        <f t="shared" si="221"/>
        <v/>
      </c>
      <c r="L2145" s="11" t="str">
        <f t="shared" si="222"/>
        <v/>
      </c>
      <c r="M2145" s="11" t="str">
        <f>IF(A2145="","",VLOOKUP(E2145,index!$A$1:$B$6,2,0)*K2145*G2145)</f>
        <v/>
      </c>
      <c r="N2145" s="11" t="str">
        <f>IF(A2145="","",-PMT(G2145*VLOOKUP(E2145,index!$A$1:$B$6,2,0),C2145,F2145,0,0))</f>
        <v/>
      </c>
      <c r="O2145" s="11" t="str">
        <f t="shared" si="223"/>
        <v/>
      </c>
      <c r="P2145" s="11" t="str">
        <f t="shared" si="218"/>
        <v/>
      </c>
    </row>
    <row r="2146" spans="1:16" x14ac:dyDescent="0.25">
      <c r="A2146" s="9" t="str">
        <f>IF(A2145="","",IF(B2145&lt;C2145,A2145,IF(A2145=MAX('entry data'!$B$8:$B$507),"",A2145+1)))</f>
        <v/>
      </c>
      <c r="B2146" s="9" t="str">
        <f t="shared" si="219"/>
        <v/>
      </c>
      <c r="C2146" s="9" t="str">
        <f>IF(ISERROR(VLOOKUP(A2146,'entry data'!B:G,6,0)),"",VLOOKUP(A2146,'entry data'!B:G,6,0))</f>
        <v/>
      </c>
      <c r="D2146" s="9" t="str">
        <f>IF(ISERROR(VLOOKUP(A2146,'entry data'!B:C,2,0)),"",VLOOKUP(A2146,'entry data'!B:C,2,0))</f>
        <v/>
      </c>
      <c r="E2146" s="9" t="str">
        <f>IF(ISERROR(VLOOKUP(A2146,'entry data'!B:E,4,0)),"",VLOOKUP(A2146,'entry data'!B:E,4,0))</f>
        <v/>
      </c>
      <c r="F2146" s="11" t="str">
        <f>IF(A2146="","",IF(ISERROR(VLOOKUP(A2146,'entry data'!B:F,5,0)),"",VLOOKUP(A2146,'entry data'!B:F,5,0)))</f>
        <v/>
      </c>
      <c r="G2146" s="12" t="str">
        <f>IF(A2146="","",IF(ISERROR(VLOOKUP(A2146,'entry data'!B:I,8,0)),"",VLOOKUP(A2146,'entry data'!B:I,7,0)))</f>
        <v/>
      </c>
      <c r="H2146" s="13" t="str">
        <f>IF(A2146="","",IF(B2146=1,VLOOKUP(A2146,'entry data'!B:D,3,0),I2145))</f>
        <v/>
      </c>
      <c r="I2146" s="14" t="str">
        <f>IF(A2146="","",IF(E2146="weekly",7,IF(E2146="fortnightly",14,IF(E2146="monthly",DATE(IF(MONTH(H2146)=12,YEAR(H2146)+1,YEAR(H2146)),VLOOKUP(MONTH(H2146),index!$D$2:$G$13,2,0),DAY(H2146)),
IF(E2146="quarterly",DATE(IF(MONTH(H2146)&gt;=10,YEAR(H2146)+1,YEAR(H2146)),VLOOKUP(MONTH(H2146),index!$D$2:$G$13,3,0),DAY(H2146)),
IF(E2146="halfyearly",DATE(IF(MONTH(H2146)&gt;=7,YEAR(H2146)+1,YEAR(H2146)),VLOOKUP(MONTH(H2146),index!$D$2:$G$13,4,0),DAY(H2146)),
DATE(YEAR(H2146)+1,MONTH(H2146),DAY(H2146)))))-H2146))+H2146)</f>
        <v/>
      </c>
      <c r="J2146" s="9" t="str">
        <f t="shared" si="220"/>
        <v/>
      </c>
      <c r="K2146" s="11" t="str">
        <f t="shared" si="221"/>
        <v/>
      </c>
      <c r="L2146" s="11" t="str">
        <f t="shared" si="222"/>
        <v/>
      </c>
      <c r="M2146" s="11" t="str">
        <f>IF(A2146="","",VLOOKUP(E2146,index!$A$1:$B$6,2,0)*K2146*G2146)</f>
        <v/>
      </c>
      <c r="N2146" s="11" t="str">
        <f>IF(A2146="","",-PMT(G2146*VLOOKUP(E2146,index!$A$1:$B$6,2,0),C2146,F2146,0,0))</f>
        <v/>
      </c>
      <c r="O2146" s="11" t="str">
        <f t="shared" si="223"/>
        <v/>
      </c>
      <c r="P2146" s="11" t="str">
        <f t="shared" si="218"/>
        <v/>
      </c>
    </row>
    <row r="2147" spans="1:16" x14ac:dyDescent="0.25">
      <c r="A2147" s="9" t="str">
        <f>IF(A2146="","",IF(B2146&lt;C2146,A2146,IF(A2146=MAX('entry data'!$B$8:$B$507),"",A2146+1)))</f>
        <v/>
      </c>
      <c r="B2147" s="9" t="str">
        <f t="shared" si="219"/>
        <v/>
      </c>
      <c r="C2147" s="9" t="str">
        <f>IF(ISERROR(VLOOKUP(A2147,'entry data'!B:G,6,0)),"",VLOOKUP(A2147,'entry data'!B:G,6,0))</f>
        <v/>
      </c>
      <c r="D2147" s="9" t="str">
        <f>IF(ISERROR(VLOOKUP(A2147,'entry data'!B:C,2,0)),"",VLOOKUP(A2147,'entry data'!B:C,2,0))</f>
        <v/>
      </c>
      <c r="E2147" s="9" t="str">
        <f>IF(ISERROR(VLOOKUP(A2147,'entry data'!B:E,4,0)),"",VLOOKUP(A2147,'entry data'!B:E,4,0))</f>
        <v/>
      </c>
      <c r="F2147" s="11" t="str">
        <f>IF(A2147="","",IF(ISERROR(VLOOKUP(A2147,'entry data'!B:F,5,0)),"",VLOOKUP(A2147,'entry data'!B:F,5,0)))</f>
        <v/>
      </c>
      <c r="G2147" s="12" t="str">
        <f>IF(A2147="","",IF(ISERROR(VLOOKUP(A2147,'entry data'!B:I,8,0)),"",VLOOKUP(A2147,'entry data'!B:I,7,0)))</f>
        <v/>
      </c>
      <c r="H2147" s="13" t="str">
        <f>IF(A2147="","",IF(B2147=1,VLOOKUP(A2147,'entry data'!B:D,3,0),I2146))</f>
        <v/>
      </c>
      <c r="I2147" s="14" t="str">
        <f>IF(A2147="","",IF(E2147="weekly",7,IF(E2147="fortnightly",14,IF(E2147="monthly",DATE(IF(MONTH(H2147)=12,YEAR(H2147)+1,YEAR(H2147)),VLOOKUP(MONTH(H2147),index!$D$2:$G$13,2,0),DAY(H2147)),
IF(E2147="quarterly",DATE(IF(MONTH(H2147)&gt;=10,YEAR(H2147)+1,YEAR(H2147)),VLOOKUP(MONTH(H2147),index!$D$2:$G$13,3,0),DAY(H2147)),
IF(E2147="halfyearly",DATE(IF(MONTH(H2147)&gt;=7,YEAR(H2147)+1,YEAR(H2147)),VLOOKUP(MONTH(H2147),index!$D$2:$G$13,4,0),DAY(H2147)),
DATE(YEAR(H2147)+1,MONTH(H2147),DAY(H2147)))))-H2147))+H2147)</f>
        <v/>
      </c>
      <c r="J2147" s="9" t="str">
        <f t="shared" si="220"/>
        <v/>
      </c>
      <c r="K2147" s="11" t="str">
        <f t="shared" si="221"/>
        <v/>
      </c>
      <c r="L2147" s="11" t="str">
        <f t="shared" si="222"/>
        <v/>
      </c>
      <c r="M2147" s="11" t="str">
        <f>IF(A2147="","",VLOOKUP(E2147,index!$A$1:$B$6,2,0)*K2147*G2147)</f>
        <v/>
      </c>
      <c r="N2147" s="11" t="str">
        <f>IF(A2147="","",-PMT(G2147*VLOOKUP(E2147,index!$A$1:$B$6,2,0),C2147,F2147,0,0))</f>
        <v/>
      </c>
      <c r="O2147" s="11" t="str">
        <f t="shared" si="223"/>
        <v/>
      </c>
      <c r="P2147" s="11" t="str">
        <f t="shared" si="218"/>
        <v/>
      </c>
    </row>
    <row r="2148" spans="1:16" x14ac:dyDescent="0.25">
      <c r="A2148" s="9" t="str">
        <f>IF(A2147="","",IF(B2147&lt;C2147,A2147,IF(A2147=MAX('entry data'!$B$8:$B$507),"",A2147+1)))</f>
        <v/>
      </c>
      <c r="B2148" s="9" t="str">
        <f t="shared" si="219"/>
        <v/>
      </c>
      <c r="C2148" s="9" t="str">
        <f>IF(ISERROR(VLOOKUP(A2148,'entry data'!B:G,6,0)),"",VLOOKUP(A2148,'entry data'!B:G,6,0))</f>
        <v/>
      </c>
      <c r="D2148" s="9" t="str">
        <f>IF(ISERROR(VLOOKUP(A2148,'entry data'!B:C,2,0)),"",VLOOKUP(A2148,'entry data'!B:C,2,0))</f>
        <v/>
      </c>
      <c r="E2148" s="9" t="str">
        <f>IF(ISERROR(VLOOKUP(A2148,'entry data'!B:E,4,0)),"",VLOOKUP(A2148,'entry data'!B:E,4,0))</f>
        <v/>
      </c>
      <c r="F2148" s="11" t="str">
        <f>IF(A2148="","",IF(ISERROR(VLOOKUP(A2148,'entry data'!B:F,5,0)),"",VLOOKUP(A2148,'entry data'!B:F,5,0)))</f>
        <v/>
      </c>
      <c r="G2148" s="12" t="str">
        <f>IF(A2148="","",IF(ISERROR(VLOOKUP(A2148,'entry data'!B:I,8,0)),"",VLOOKUP(A2148,'entry data'!B:I,7,0)))</f>
        <v/>
      </c>
      <c r="H2148" s="13" t="str">
        <f>IF(A2148="","",IF(B2148=1,VLOOKUP(A2148,'entry data'!B:D,3,0),I2147))</f>
        <v/>
      </c>
      <c r="I2148" s="14" t="str">
        <f>IF(A2148="","",IF(E2148="weekly",7,IF(E2148="fortnightly",14,IF(E2148="monthly",DATE(IF(MONTH(H2148)=12,YEAR(H2148)+1,YEAR(H2148)),VLOOKUP(MONTH(H2148),index!$D$2:$G$13,2,0),DAY(H2148)),
IF(E2148="quarterly",DATE(IF(MONTH(H2148)&gt;=10,YEAR(H2148)+1,YEAR(H2148)),VLOOKUP(MONTH(H2148),index!$D$2:$G$13,3,0),DAY(H2148)),
IF(E2148="halfyearly",DATE(IF(MONTH(H2148)&gt;=7,YEAR(H2148)+1,YEAR(H2148)),VLOOKUP(MONTH(H2148),index!$D$2:$G$13,4,0),DAY(H2148)),
DATE(YEAR(H2148)+1,MONTH(H2148),DAY(H2148)))))-H2148))+H2148)</f>
        <v/>
      </c>
      <c r="J2148" s="9" t="str">
        <f t="shared" si="220"/>
        <v/>
      </c>
      <c r="K2148" s="11" t="str">
        <f t="shared" si="221"/>
        <v/>
      </c>
      <c r="L2148" s="11" t="str">
        <f t="shared" si="222"/>
        <v/>
      </c>
      <c r="M2148" s="11" t="str">
        <f>IF(A2148="","",VLOOKUP(E2148,index!$A$1:$B$6,2,0)*K2148*G2148)</f>
        <v/>
      </c>
      <c r="N2148" s="11" t="str">
        <f>IF(A2148="","",-PMT(G2148*VLOOKUP(E2148,index!$A$1:$B$6,2,0),C2148,F2148,0,0))</f>
        <v/>
      </c>
      <c r="O2148" s="11" t="str">
        <f t="shared" si="223"/>
        <v/>
      </c>
      <c r="P2148" s="11" t="str">
        <f t="shared" si="218"/>
        <v/>
      </c>
    </row>
    <row r="2149" spans="1:16" x14ac:dyDescent="0.25">
      <c r="A2149" s="9" t="str">
        <f>IF(A2148="","",IF(B2148&lt;C2148,A2148,IF(A2148=MAX('entry data'!$B$8:$B$507),"",A2148+1)))</f>
        <v/>
      </c>
      <c r="B2149" s="9" t="str">
        <f t="shared" si="219"/>
        <v/>
      </c>
      <c r="C2149" s="9" t="str">
        <f>IF(ISERROR(VLOOKUP(A2149,'entry data'!B:G,6,0)),"",VLOOKUP(A2149,'entry data'!B:G,6,0))</f>
        <v/>
      </c>
      <c r="D2149" s="9" t="str">
        <f>IF(ISERROR(VLOOKUP(A2149,'entry data'!B:C,2,0)),"",VLOOKUP(A2149,'entry data'!B:C,2,0))</f>
        <v/>
      </c>
      <c r="E2149" s="9" t="str">
        <f>IF(ISERROR(VLOOKUP(A2149,'entry data'!B:E,4,0)),"",VLOOKUP(A2149,'entry data'!B:E,4,0))</f>
        <v/>
      </c>
      <c r="F2149" s="11" t="str">
        <f>IF(A2149="","",IF(ISERROR(VLOOKUP(A2149,'entry data'!B:F,5,0)),"",VLOOKUP(A2149,'entry data'!B:F,5,0)))</f>
        <v/>
      </c>
      <c r="G2149" s="12" t="str">
        <f>IF(A2149="","",IF(ISERROR(VLOOKUP(A2149,'entry data'!B:I,8,0)),"",VLOOKUP(A2149,'entry data'!B:I,7,0)))</f>
        <v/>
      </c>
      <c r="H2149" s="13" t="str">
        <f>IF(A2149="","",IF(B2149=1,VLOOKUP(A2149,'entry data'!B:D,3,0),I2148))</f>
        <v/>
      </c>
      <c r="I2149" s="14" t="str">
        <f>IF(A2149="","",IF(E2149="weekly",7,IF(E2149="fortnightly",14,IF(E2149="monthly",DATE(IF(MONTH(H2149)=12,YEAR(H2149)+1,YEAR(H2149)),VLOOKUP(MONTH(H2149),index!$D$2:$G$13,2,0),DAY(H2149)),
IF(E2149="quarterly",DATE(IF(MONTH(H2149)&gt;=10,YEAR(H2149)+1,YEAR(H2149)),VLOOKUP(MONTH(H2149),index!$D$2:$G$13,3,0),DAY(H2149)),
IF(E2149="halfyearly",DATE(IF(MONTH(H2149)&gt;=7,YEAR(H2149)+1,YEAR(H2149)),VLOOKUP(MONTH(H2149),index!$D$2:$G$13,4,0),DAY(H2149)),
DATE(YEAR(H2149)+1,MONTH(H2149),DAY(H2149)))))-H2149))+H2149)</f>
        <v/>
      </c>
      <c r="J2149" s="9" t="str">
        <f t="shared" si="220"/>
        <v/>
      </c>
      <c r="K2149" s="11" t="str">
        <f t="shared" si="221"/>
        <v/>
      </c>
      <c r="L2149" s="11" t="str">
        <f t="shared" si="222"/>
        <v/>
      </c>
      <c r="M2149" s="11" t="str">
        <f>IF(A2149="","",VLOOKUP(E2149,index!$A$1:$B$6,2,0)*K2149*G2149)</f>
        <v/>
      </c>
      <c r="N2149" s="11" t="str">
        <f>IF(A2149="","",-PMT(G2149*VLOOKUP(E2149,index!$A$1:$B$6,2,0),C2149,F2149,0,0))</f>
        <v/>
      </c>
      <c r="O2149" s="11" t="str">
        <f t="shared" si="223"/>
        <v/>
      </c>
      <c r="P2149" s="11" t="str">
        <f t="shared" si="218"/>
        <v/>
      </c>
    </row>
    <row r="2150" spans="1:16" x14ac:dyDescent="0.25">
      <c r="A2150" s="9" t="str">
        <f>IF(A2149="","",IF(B2149&lt;C2149,A2149,IF(A2149=MAX('entry data'!$B$8:$B$507),"",A2149+1)))</f>
        <v/>
      </c>
      <c r="B2150" s="9" t="str">
        <f t="shared" si="219"/>
        <v/>
      </c>
      <c r="C2150" s="9" t="str">
        <f>IF(ISERROR(VLOOKUP(A2150,'entry data'!B:G,6,0)),"",VLOOKUP(A2150,'entry data'!B:G,6,0))</f>
        <v/>
      </c>
      <c r="D2150" s="9" t="str">
        <f>IF(ISERROR(VLOOKUP(A2150,'entry data'!B:C,2,0)),"",VLOOKUP(A2150,'entry data'!B:C,2,0))</f>
        <v/>
      </c>
      <c r="E2150" s="9" t="str">
        <f>IF(ISERROR(VLOOKUP(A2150,'entry data'!B:E,4,0)),"",VLOOKUP(A2150,'entry data'!B:E,4,0))</f>
        <v/>
      </c>
      <c r="F2150" s="11" t="str">
        <f>IF(A2150="","",IF(ISERROR(VLOOKUP(A2150,'entry data'!B:F,5,0)),"",VLOOKUP(A2150,'entry data'!B:F,5,0)))</f>
        <v/>
      </c>
      <c r="G2150" s="12" t="str">
        <f>IF(A2150="","",IF(ISERROR(VLOOKUP(A2150,'entry data'!B:I,8,0)),"",VLOOKUP(A2150,'entry data'!B:I,7,0)))</f>
        <v/>
      </c>
      <c r="H2150" s="13" t="str">
        <f>IF(A2150="","",IF(B2150=1,VLOOKUP(A2150,'entry data'!B:D,3,0),I2149))</f>
        <v/>
      </c>
      <c r="I2150" s="14" t="str">
        <f>IF(A2150="","",IF(E2150="weekly",7,IF(E2150="fortnightly",14,IF(E2150="monthly",DATE(IF(MONTH(H2150)=12,YEAR(H2150)+1,YEAR(H2150)),VLOOKUP(MONTH(H2150),index!$D$2:$G$13,2,0),DAY(H2150)),
IF(E2150="quarterly",DATE(IF(MONTH(H2150)&gt;=10,YEAR(H2150)+1,YEAR(H2150)),VLOOKUP(MONTH(H2150),index!$D$2:$G$13,3,0),DAY(H2150)),
IF(E2150="halfyearly",DATE(IF(MONTH(H2150)&gt;=7,YEAR(H2150)+1,YEAR(H2150)),VLOOKUP(MONTH(H2150),index!$D$2:$G$13,4,0),DAY(H2150)),
DATE(YEAR(H2150)+1,MONTH(H2150),DAY(H2150)))))-H2150))+H2150)</f>
        <v/>
      </c>
      <c r="J2150" s="9" t="str">
        <f t="shared" si="220"/>
        <v/>
      </c>
      <c r="K2150" s="11" t="str">
        <f t="shared" si="221"/>
        <v/>
      </c>
      <c r="L2150" s="11" t="str">
        <f t="shared" si="222"/>
        <v/>
      </c>
      <c r="M2150" s="11" t="str">
        <f>IF(A2150="","",VLOOKUP(E2150,index!$A$1:$B$6,2,0)*K2150*G2150)</f>
        <v/>
      </c>
      <c r="N2150" s="11" t="str">
        <f>IF(A2150="","",-PMT(G2150*VLOOKUP(E2150,index!$A$1:$B$6,2,0),C2150,F2150,0,0))</f>
        <v/>
      </c>
      <c r="O2150" s="11" t="str">
        <f t="shared" si="223"/>
        <v/>
      </c>
      <c r="P2150" s="11" t="str">
        <f t="shared" si="218"/>
        <v/>
      </c>
    </row>
    <row r="2151" spans="1:16" x14ac:dyDescent="0.25">
      <c r="A2151" s="9" t="str">
        <f>IF(A2150="","",IF(B2150&lt;C2150,A2150,IF(A2150=MAX('entry data'!$B$8:$B$507),"",A2150+1)))</f>
        <v/>
      </c>
      <c r="B2151" s="9" t="str">
        <f t="shared" si="219"/>
        <v/>
      </c>
      <c r="C2151" s="9" t="str">
        <f>IF(ISERROR(VLOOKUP(A2151,'entry data'!B:G,6,0)),"",VLOOKUP(A2151,'entry data'!B:G,6,0))</f>
        <v/>
      </c>
      <c r="D2151" s="9" t="str">
        <f>IF(ISERROR(VLOOKUP(A2151,'entry data'!B:C,2,0)),"",VLOOKUP(A2151,'entry data'!B:C,2,0))</f>
        <v/>
      </c>
      <c r="E2151" s="9" t="str">
        <f>IF(ISERROR(VLOOKUP(A2151,'entry data'!B:E,4,0)),"",VLOOKUP(A2151,'entry data'!B:E,4,0))</f>
        <v/>
      </c>
      <c r="F2151" s="11" t="str">
        <f>IF(A2151="","",IF(ISERROR(VLOOKUP(A2151,'entry data'!B:F,5,0)),"",VLOOKUP(A2151,'entry data'!B:F,5,0)))</f>
        <v/>
      </c>
      <c r="G2151" s="12" t="str">
        <f>IF(A2151="","",IF(ISERROR(VLOOKUP(A2151,'entry data'!B:I,8,0)),"",VLOOKUP(A2151,'entry data'!B:I,7,0)))</f>
        <v/>
      </c>
      <c r="H2151" s="13" t="str">
        <f>IF(A2151="","",IF(B2151=1,VLOOKUP(A2151,'entry data'!B:D,3,0),I2150))</f>
        <v/>
      </c>
      <c r="I2151" s="14" t="str">
        <f>IF(A2151="","",IF(E2151="weekly",7,IF(E2151="fortnightly",14,IF(E2151="monthly",DATE(IF(MONTH(H2151)=12,YEAR(H2151)+1,YEAR(H2151)),VLOOKUP(MONTH(H2151),index!$D$2:$G$13,2,0),DAY(H2151)),
IF(E2151="quarterly",DATE(IF(MONTH(H2151)&gt;=10,YEAR(H2151)+1,YEAR(H2151)),VLOOKUP(MONTH(H2151),index!$D$2:$G$13,3,0),DAY(H2151)),
IF(E2151="halfyearly",DATE(IF(MONTH(H2151)&gt;=7,YEAR(H2151)+1,YEAR(H2151)),VLOOKUP(MONTH(H2151),index!$D$2:$G$13,4,0),DAY(H2151)),
DATE(YEAR(H2151)+1,MONTH(H2151),DAY(H2151)))))-H2151))+H2151)</f>
        <v/>
      </c>
      <c r="J2151" s="9" t="str">
        <f t="shared" si="220"/>
        <v/>
      </c>
      <c r="K2151" s="11" t="str">
        <f t="shared" si="221"/>
        <v/>
      </c>
      <c r="L2151" s="11" t="str">
        <f t="shared" si="222"/>
        <v/>
      </c>
      <c r="M2151" s="11" t="str">
        <f>IF(A2151="","",VLOOKUP(E2151,index!$A$1:$B$6,2,0)*K2151*G2151)</f>
        <v/>
      </c>
      <c r="N2151" s="11" t="str">
        <f>IF(A2151="","",-PMT(G2151*VLOOKUP(E2151,index!$A$1:$B$6,2,0),C2151,F2151,0,0))</f>
        <v/>
      </c>
      <c r="O2151" s="11" t="str">
        <f t="shared" si="223"/>
        <v/>
      </c>
      <c r="P2151" s="11" t="str">
        <f t="shared" si="218"/>
        <v/>
      </c>
    </row>
    <row r="2152" spans="1:16" x14ac:dyDescent="0.25">
      <c r="A2152" s="9" t="str">
        <f>IF(A2151="","",IF(B2151&lt;C2151,A2151,IF(A2151=MAX('entry data'!$B$8:$B$507),"",A2151+1)))</f>
        <v/>
      </c>
      <c r="B2152" s="9" t="str">
        <f t="shared" si="219"/>
        <v/>
      </c>
      <c r="C2152" s="9" t="str">
        <f>IF(ISERROR(VLOOKUP(A2152,'entry data'!B:G,6,0)),"",VLOOKUP(A2152,'entry data'!B:G,6,0))</f>
        <v/>
      </c>
      <c r="D2152" s="9" t="str">
        <f>IF(ISERROR(VLOOKUP(A2152,'entry data'!B:C,2,0)),"",VLOOKUP(A2152,'entry data'!B:C,2,0))</f>
        <v/>
      </c>
      <c r="E2152" s="9" t="str">
        <f>IF(ISERROR(VLOOKUP(A2152,'entry data'!B:E,4,0)),"",VLOOKUP(A2152,'entry data'!B:E,4,0))</f>
        <v/>
      </c>
      <c r="F2152" s="11" t="str">
        <f>IF(A2152="","",IF(ISERROR(VLOOKUP(A2152,'entry data'!B:F,5,0)),"",VLOOKUP(A2152,'entry data'!B:F,5,0)))</f>
        <v/>
      </c>
      <c r="G2152" s="12" t="str">
        <f>IF(A2152="","",IF(ISERROR(VLOOKUP(A2152,'entry data'!B:I,8,0)),"",VLOOKUP(A2152,'entry data'!B:I,7,0)))</f>
        <v/>
      </c>
      <c r="H2152" s="13" t="str">
        <f>IF(A2152="","",IF(B2152=1,VLOOKUP(A2152,'entry data'!B:D,3,0),I2151))</f>
        <v/>
      </c>
      <c r="I2152" s="14" t="str">
        <f>IF(A2152="","",IF(E2152="weekly",7,IF(E2152="fortnightly",14,IF(E2152="monthly",DATE(IF(MONTH(H2152)=12,YEAR(H2152)+1,YEAR(H2152)),VLOOKUP(MONTH(H2152),index!$D$2:$G$13,2,0),DAY(H2152)),
IF(E2152="quarterly",DATE(IF(MONTH(H2152)&gt;=10,YEAR(H2152)+1,YEAR(H2152)),VLOOKUP(MONTH(H2152),index!$D$2:$G$13,3,0),DAY(H2152)),
IF(E2152="halfyearly",DATE(IF(MONTH(H2152)&gt;=7,YEAR(H2152)+1,YEAR(H2152)),VLOOKUP(MONTH(H2152),index!$D$2:$G$13,4,0),DAY(H2152)),
DATE(YEAR(H2152)+1,MONTH(H2152),DAY(H2152)))))-H2152))+H2152)</f>
        <v/>
      </c>
      <c r="J2152" s="9" t="str">
        <f t="shared" si="220"/>
        <v/>
      </c>
      <c r="K2152" s="11" t="str">
        <f t="shared" si="221"/>
        <v/>
      </c>
      <c r="L2152" s="11" t="str">
        <f t="shared" si="222"/>
        <v/>
      </c>
      <c r="M2152" s="11" t="str">
        <f>IF(A2152="","",VLOOKUP(E2152,index!$A$1:$B$6,2,0)*K2152*G2152)</f>
        <v/>
      </c>
      <c r="N2152" s="11" t="str">
        <f>IF(A2152="","",-PMT(G2152*VLOOKUP(E2152,index!$A$1:$B$6,2,0),C2152,F2152,0,0))</f>
        <v/>
      </c>
      <c r="O2152" s="11" t="str">
        <f t="shared" si="223"/>
        <v/>
      </c>
      <c r="P2152" s="11" t="str">
        <f t="shared" si="218"/>
        <v/>
      </c>
    </row>
    <row r="2153" spans="1:16" x14ac:dyDescent="0.25">
      <c r="A2153" s="9" t="str">
        <f>IF(A2152="","",IF(B2152&lt;C2152,A2152,IF(A2152=MAX('entry data'!$B$8:$B$507),"",A2152+1)))</f>
        <v/>
      </c>
      <c r="B2153" s="9" t="str">
        <f t="shared" si="219"/>
        <v/>
      </c>
      <c r="C2153" s="9" t="str">
        <f>IF(ISERROR(VLOOKUP(A2153,'entry data'!B:G,6,0)),"",VLOOKUP(A2153,'entry data'!B:G,6,0))</f>
        <v/>
      </c>
      <c r="D2153" s="9" t="str">
        <f>IF(ISERROR(VLOOKUP(A2153,'entry data'!B:C,2,0)),"",VLOOKUP(A2153,'entry data'!B:C,2,0))</f>
        <v/>
      </c>
      <c r="E2153" s="9" t="str">
        <f>IF(ISERROR(VLOOKUP(A2153,'entry data'!B:E,4,0)),"",VLOOKUP(A2153,'entry data'!B:E,4,0))</f>
        <v/>
      </c>
      <c r="F2153" s="11" t="str">
        <f>IF(A2153="","",IF(ISERROR(VLOOKUP(A2153,'entry data'!B:F,5,0)),"",VLOOKUP(A2153,'entry data'!B:F,5,0)))</f>
        <v/>
      </c>
      <c r="G2153" s="12" t="str">
        <f>IF(A2153="","",IF(ISERROR(VLOOKUP(A2153,'entry data'!B:I,8,0)),"",VLOOKUP(A2153,'entry data'!B:I,7,0)))</f>
        <v/>
      </c>
      <c r="H2153" s="13" t="str">
        <f>IF(A2153="","",IF(B2153=1,VLOOKUP(A2153,'entry data'!B:D,3,0),I2152))</f>
        <v/>
      </c>
      <c r="I2153" s="14" t="str">
        <f>IF(A2153="","",IF(E2153="weekly",7,IF(E2153="fortnightly",14,IF(E2153="monthly",DATE(IF(MONTH(H2153)=12,YEAR(H2153)+1,YEAR(H2153)),VLOOKUP(MONTH(H2153),index!$D$2:$G$13,2,0),DAY(H2153)),
IF(E2153="quarterly",DATE(IF(MONTH(H2153)&gt;=10,YEAR(H2153)+1,YEAR(H2153)),VLOOKUP(MONTH(H2153),index!$D$2:$G$13,3,0),DAY(H2153)),
IF(E2153="halfyearly",DATE(IF(MONTH(H2153)&gt;=7,YEAR(H2153)+1,YEAR(H2153)),VLOOKUP(MONTH(H2153),index!$D$2:$G$13,4,0),DAY(H2153)),
DATE(YEAR(H2153)+1,MONTH(H2153),DAY(H2153)))))-H2153))+H2153)</f>
        <v/>
      </c>
      <c r="J2153" s="9" t="str">
        <f t="shared" si="220"/>
        <v/>
      </c>
      <c r="K2153" s="11" t="str">
        <f t="shared" si="221"/>
        <v/>
      </c>
      <c r="L2153" s="11" t="str">
        <f t="shared" si="222"/>
        <v/>
      </c>
      <c r="M2153" s="11" t="str">
        <f>IF(A2153="","",VLOOKUP(E2153,index!$A$1:$B$6,2,0)*K2153*G2153)</f>
        <v/>
      </c>
      <c r="N2153" s="11" t="str">
        <f>IF(A2153="","",-PMT(G2153*VLOOKUP(E2153,index!$A$1:$B$6,2,0),C2153,F2153,0,0))</f>
        <v/>
      </c>
      <c r="O2153" s="11" t="str">
        <f t="shared" si="223"/>
        <v/>
      </c>
      <c r="P2153" s="11" t="str">
        <f t="shared" si="218"/>
        <v/>
      </c>
    </row>
    <row r="2154" spans="1:16" x14ac:dyDescent="0.25">
      <c r="A2154" s="9" t="str">
        <f>IF(A2153="","",IF(B2153&lt;C2153,A2153,IF(A2153=MAX('entry data'!$B$8:$B$507),"",A2153+1)))</f>
        <v/>
      </c>
      <c r="B2154" s="9" t="str">
        <f t="shared" si="219"/>
        <v/>
      </c>
      <c r="C2154" s="9" t="str">
        <f>IF(ISERROR(VLOOKUP(A2154,'entry data'!B:G,6,0)),"",VLOOKUP(A2154,'entry data'!B:G,6,0))</f>
        <v/>
      </c>
      <c r="D2154" s="9" t="str">
        <f>IF(ISERROR(VLOOKUP(A2154,'entry data'!B:C,2,0)),"",VLOOKUP(A2154,'entry data'!B:C,2,0))</f>
        <v/>
      </c>
      <c r="E2154" s="9" t="str">
        <f>IF(ISERROR(VLOOKUP(A2154,'entry data'!B:E,4,0)),"",VLOOKUP(A2154,'entry data'!B:E,4,0))</f>
        <v/>
      </c>
      <c r="F2154" s="11" t="str">
        <f>IF(A2154="","",IF(ISERROR(VLOOKUP(A2154,'entry data'!B:F,5,0)),"",VLOOKUP(A2154,'entry data'!B:F,5,0)))</f>
        <v/>
      </c>
      <c r="G2154" s="12" t="str">
        <f>IF(A2154="","",IF(ISERROR(VLOOKUP(A2154,'entry data'!B:I,8,0)),"",VLOOKUP(A2154,'entry data'!B:I,7,0)))</f>
        <v/>
      </c>
      <c r="H2154" s="13" t="str">
        <f>IF(A2154="","",IF(B2154=1,VLOOKUP(A2154,'entry data'!B:D,3,0),I2153))</f>
        <v/>
      </c>
      <c r="I2154" s="14" t="str">
        <f>IF(A2154="","",IF(E2154="weekly",7,IF(E2154="fortnightly",14,IF(E2154="monthly",DATE(IF(MONTH(H2154)=12,YEAR(H2154)+1,YEAR(H2154)),VLOOKUP(MONTH(H2154),index!$D$2:$G$13,2,0),DAY(H2154)),
IF(E2154="quarterly",DATE(IF(MONTH(H2154)&gt;=10,YEAR(H2154)+1,YEAR(H2154)),VLOOKUP(MONTH(H2154),index!$D$2:$G$13,3,0),DAY(H2154)),
IF(E2154="halfyearly",DATE(IF(MONTH(H2154)&gt;=7,YEAR(H2154)+1,YEAR(H2154)),VLOOKUP(MONTH(H2154),index!$D$2:$G$13,4,0),DAY(H2154)),
DATE(YEAR(H2154)+1,MONTH(H2154),DAY(H2154)))))-H2154))+H2154)</f>
        <v/>
      </c>
      <c r="J2154" s="9" t="str">
        <f t="shared" si="220"/>
        <v/>
      </c>
      <c r="K2154" s="11" t="str">
        <f t="shared" si="221"/>
        <v/>
      </c>
      <c r="L2154" s="11" t="str">
        <f t="shared" si="222"/>
        <v/>
      </c>
      <c r="M2154" s="11" t="str">
        <f>IF(A2154="","",VLOOKUP(E2154,index!$A$1:$B$6,2,0)*K2154*G2154)</f>
        <v/>
      </c>
      <c r="N2154" s="11" t="str">
        <f>IF(A2154="","",-PMT(G2154*VLOOKUP(E2154,index!$A$1:$B$6,2,0),C2154,F2154,0,0))</f>
        <v/>
      </c>
      <c r="O2154" s="11" t="str">
        <f t="shared" si="223"/>
        <v/>
      </c>
      <c r="P2154" s="11" t="str">
        <f t="shared" si="218"/>
        <v/>
      </c>
    </row>
    <row r="2155" spans="1:16" x14ac:dyDescent="0.25">
      <c r="A2155" s="9" t="str">
        <f>IF(A2154="","",IF(B2154&lt;C2154,A2154,IF(A2154=MAX('entry data'!$B$8:$B$507),"",A2154+1)))</f>
        <v/>
      </c>
      <c r="B2155" s="9" t="str">
        <f t="shared" si="219"/>
        <v/>
      </c>
      <c r="C2155" s="9" t="str">
        <f>IF(ISERROR(VLOOKUP(A2155,'entry data'!B:G,6,0)),"",VLOOKUP(A2155,'entry data'!B:G,6,0))</f>
        <v/>
      </c>
      <c r="D2155" s="9" t="str">
        <f>IF(ISERROR(VLOOKUP(A2155,'entry data'!B:C,2,0)),"",VLOOKUP(A2155,'entry data'!B:C,2,0))</f>
        <v/>
      </c>
      <c r="E2155" s="9" t="str">
        <f>IF(ISERROR(VLOOKUP(A2155,'entry data'!B:E,4,0)),"",VLOOKUP(A2155,'entry data'!B:E,4,0))</f>
        <v/>
      </c>
      <c r="F2155" s="11" t="str">
        <f>IF(A2155="","",IF(ISERROR(VLOOKUP(A2155,'entry data'!B:F,5,0)),"",VLOOKUP(A2155,'entry data'!B:F,5,0)))</f>
        <v/>
      </c>
      <c r="G2155" s="12" t="str">
        <f>IF(A2155="","",IF(ISERROR(VLOOKUP(A2155,'entry data'!B:I,8,0)),"",VLOOKUP(A2155,'entry data'!B:I,7,0)))</f>
        <v/>
      </c>
      <c r="H2155" s="13" t="str">
        <f>IF(A2155="","",IF(B2155=1,VLOOKUP(A2155,'entry data'!B:D,3,0),I2154))</f>
        <v/>
      </c>
      <c r="I2155" s="14" t="str">
        <f>IF(A2155="","",IF(E2155="weekly",7,IF(E2155="fortnightly",14,IF(E2155="monthly",DATE(IF(MONTH(H2155)=12,YEAR(H2155)+1,YEAR(H2155)),VLOOKUP(MONTH(H2155),index!$D$2:$G$13,2,0),DAY(H2155)),
IF(E2155="quarterly",DATE(IF(MONTH(H2155)&gt;=10,YEAR(H2155)+1,YEAR(H2155)),VLOOKUP(MONTH(H2155),index!$D$2:$G$13,3,0),DAY(H2155)),
IF(E2155="halfyearly",DATE(IF(MONTH(H2155)&gt;=7,YEAR(H2155)+1,YEAR(H2155)),VLOOKUP(MONTH(H2155),index!$D$2:$G$13,4,0),DAY(H2155)),
DATE(YEAR(H2155)+1,MONTH(H2155),DAY(H2155)))))-H2155))+H2155)</f>
        <v/>
      </c>
      <c r="J2155" s="9" t="str">
        <f t="shared" si="220"/>
        <v/>
      </c>
      <c r="K2155" s="11" t="str">
        <f t="shared" si="221"/>
        <v/>
      </c>
      <c r="L2155" s="11" t="str">
        <f t="shared" si="222"/>
        <v/>
      </c>
      <c r="M2155" s="11" t="str">
        <f>IF(A2155="","",VLOOKUP(E2155,index!$A$1:$B$6,2,0)*K2155*G2155)</f>
        <v/>
      </c>
      <c r="N2155" s="11" t="str">
        <f>IF(A2155="","",-PMT(G2155*VLOOKUP(E2155,index!$A$1:$B$6,2,0),C2155,F2155,0,0))</f>
        <v/>
      </c>
      <c r="O2155" s="11" t="str">
        <f t="shared" si="223"/>
        <v/>
      </c>
      <c r="P2155" s="11" t="str">
        <f t="shared" si="218"/>
        <v/>
      </c>
    </row>
    <row r="2156" spans="1:16" x14ac:dyDescent="0.25">
      <c r="A2156" s="9" t="str">
        <f>IF(A2155="","",IF(B2155&lt;C2155,A2155,IF(A2155=MAX('entry data'!$B$8:$B$507),"",A2155+1)))</f>
        <v/>
      </c>
      <c r="B2156" s="9" t="str">
        <f t="shared" si="219"/>
        <v/>
      </c>
      <c r="C2156" s="9" t="str">
        <f>IF(ISERROR(VLOOKUP(A2156,'entry data'!B:G,6,0)),"",VLOOKUP(A2156,'entry data'!B:G,6,0))</f>
        <v/>
      </c>
      <c r="D2156" s="9" t="str">
        <f>IF(ISERROR(VLOOKUP(A2156,'entry data'!B:C,2,0)),"",VLOOKUP(A2156,'entry data'!B:C,2,0))</f>
        <v/>
      </c>
      <c r="E2156" s="9" t="str">
        <f>IF(ISERROR(VLOOKUP(A2156,'entry data'!B:E,4,0)),"",VLOOKUP(A2156,'entry data'!B:E,4,0))</f>
        <v/>
      </c>
      <c r="F2156" s="11" t="str">
        <f>IF(A2156="","",IF(ISERROR(VLOOKUP(A2156,'entry data'!B:F,5,0)),"",VLOOKUP(A2156,'entry data'!B:F,5,0)))</f>
        <v/>
      </c>
      <c r="G2156" s="12" t="str">
        <f>IF(A2156="","",IF(ISERROR(VLOOKUP(A2156,'entry data'!B:I,8,0)),"",VLOOKUP(A2156,'entry data'!B:I,7,0)))</f>
        <v/>
      </c>
      <c r="H2156" s="13" t="str">
        <f>IF(A2156="","",IF(B2156=1,VLOOKUP(A2156,'entry data'!B:D,3,0),I2155))</f>
        <v/>
      </c>
      <c r="I2156" s="14" t="str">
        <f>IF(A2156="","",IF(E2156="weekly",7,IF(E2156="fortnightly",14,IF(E2156="monthly",DATE(IF(MONTH(H2156)=12,YEAR(H2156)+1,YEAR(H2156)),VLOOKUP(MONTH(H2156),index!$D$2:$G$13,2,0),DAY(H2156)),
IF(E2156="quarterly",DATE(IF(MONTH(H2156)&gt;=10,YEAR(H2156)+1,YEAR(H2156)),VLOOKUP(MONTH(H2156),index!$D$2:$G$13,3,0),DAY(H2156)),
IF(E2156="halfyearly",DATE(IF(MONTH(H2156)&gt;=7,YEAR(H2156)+1,YEAR(H2156)),VLOOKUP(MONTH(H2156),index!$D$2:$G$13,4,0),DAY(H2156)),
DATE(YEAR(H2156)+1,MONTH(H2156),DAY(H2156)))))-H2156))+H2156)</f>
        <v/>
      </c>
      <c r="J2156" s="9" t="str">
        <f t="shared" si="220"/>
        <v/>
      </c>
      <c r="K2156" s="11" t="str">
        <f t="shared" si="221"/>
        <v/>
      </c>
      <c r="L2156" s="11" t="str">
        <f t="shared" si="222"/>
        <v/>
      </c>
      <c r="M2156" s="11" t="str">
        <f>IF(A2156="","",VLOOKUP(E2156,index!$A$1:$B$6,2,0)*K2156*G2156)</f>
        <v/>
      </c>
      <c r="N2156" s="11" t="str">
        <f>IF(A2156="","",-PMT(G2156*VLOOKUP(E2156,index!$A$1:$B$6,2,0),C2156,F2156,0,0))</f>
        <v/>
      </c>
      <c r="O2156" s="11" t="str">
        <f t="shared" si="223"/>
        <v/>
      </c>
      <c r="P2156" s="11" t="str">
        <f t="shared" si="218"/>
        <v/>
      </c>
    </row>
    <row r="2157" spans="1:16" x14ac:dyDescent="0.25">
      <c r="A2157" s="9" t="str">
        <f>IF(A2156="","",IF(B2156&lt;C2156,A2156,IF(A2156=MAX('entry data'!$B$8:$B$507),"",A2156+1)))</f>
        <v/>
      </c>
      <c r="B2157" s="9" t="str">
        <f t="shared" si="219"/>
        <v/>
      </c>
      <c r="C2157" s="9" t="str">
        <f>IF(ISERROR(VLOOKUP(A2157,'entry data'!B:G,6,0)),"",VLOOKUP(A2157,'entry data'!B:G,6,0))</f>
        <v/>
      </c>
      <c r="D2157" s="9" t="str">
        <f>IF(ISERROR(VLOOKUP(A2157,'entry data'!B:C,2,0)),"",VLOOKUP(A2157,'entry data'!B:C,2,0))</f>
        <v/>
      </c>
      <c r="E2157" s="9" t="str">
        <f>IF(ISERROR(VLOOKUP(A2157,'entry data'!B:E,4,0)),"",VLOOKUP(A2157,'entry data'!B:E,4,0))</f>
        <v/>
      </c>
      <c r="F2157" s="11" t="str">
        <f>IF(A2157="","",IF(ISERROR(VLOOKUP(A2157,'entry data'!B:F,5,0)),"",VLOOKUP(A2157,'entry data'!B:F,5,0)))</f>
        <v/>
      </c>
      <c r="G2157" s="12" t="str">
        <f>IF(A2157="","",IF(ISERROR(VLOOKUP(A2157,'entry data'!B:I,8,0)),"",VLOOKUP(A2157,'entry data'!B:I,7,0)))</f>
        <v/>
      </c>
      <c r="H2157" s="13" t="str">
        <f>IF(A2157="","",IF(B2157=1,VLOOKUP(A2157,'entry data'!B:D,3,0),I2156))</f>
        <v/>
      </c>
      <c r="I2157" s="14" t="str">
        <f>IF(A2157="","",IF(E2157="weekly",7,IF(E2157="fortnightly",14,IF(E2157="monthly",DATE(IF(MONTH(H2157)=12,YEAR(H2157)+1,YEAR(H2157)),VLOOKUP(MONTH(H2157),index!$D$2:$G$13,2,0),DAY(H2157)),
IF(E2157="quarterly",DATE(IF(MONTH(H2157)&gt;=10,YEAR(H2157)+1,YEAR(H2157)),VLOOKUP(MONTH(H2157),index!$D$2:$G$13,3,0),DAY(H2157)),
IF(E2157="halfyearly",DATE(IF(MONTH(H2157)&gt;=7,YEAR(H2157)+1,YEAR(H2157)),VLOOKUP(MONTH(H2157),index!$D$2:$G$13,4,0),DAY(H2157)),
DATE(YEAR(H2157)+1,MONTH(H2157),DAY(H2157)))))-H2157))+H2157)</f>
        <v/>
      </c>
      <c r="J2157" s="9" t="str">
        <f t="shared" si="220"/>
        <v/>
      </c>
      <c r="K2157" s="11" t="str">
        <f t="shared" si="221"/>
        <v/>
      </c>
      <c r="L2157" s="11" t="str">
        <f t="shared" si="222"/>
        <v/>
      </c>
      <c r="M2157" s="11" t="str">
        <f>IF(A2157="","",VLOOKUP(E2157,index!$A$1:$B$6,2,0)*K2157*G2157)</f>
        <v/>
      </c>
      <c r="N2157" s="11" t="str">
        <f>IF(A2157="","",-PMT(G2157*VLOOKUP(E2157,index!$A$1:$B$6,2,0),C2157,F2157,0,0))</f>
        <v/>
      </c>
      <c r="O2157" s="11" t="str">
        <f t="shared" si="223"/>
        <v/>
      </c>
      <c r="P2157" s="11" t="str">
        <f t="shared" si="218"/>
        <v/>
      </c>
    </row>
    <row r="2158" spans="1:16" x14ac:dyDescent="0.25">
      <c r="A2158" s="9" t="str">
        <f>IF(A2157="","",IF(B2157&lt;C2157,A2157,IF(A2157=MAX('entry data'!$B$8:$B$507),"",A2157+1)))</f>
        <v/>
      </c>
      <c r="B2158" s="9" t="str">
        <f t="shared" si="219"/>
        <v/>
      </c>
      <c r="C2158" s="9" t="str">
        <f>IF(ISERROR(VLOOKUP(A2158,'entry data'!B:G,6,0)),"",VLOOKUP(A2158,'entry data'!B:G,6,0))</f>
        <v/>
      </c>
      <c r="D2158" s="9" t="str">
        <f>IF(ISERROR(VLOOKUP(A2158,'entry data'!B:C,2,0)),"",VLOOKUP(A2158,'entry data'!B:C,2,0))</f>
        <v/>
      </c>
      <c r="E2158" s="9" t="str">
        <f>IF(ISERROR(VLOOKUP(A2158,'entry data'!B:E,4,0)),"",VLOOKUP(A2158,'entry data'!B:E,4,0))</f>
        <v/>
      </c>
      <c r="F2158" s="11" t="str">
        <f>IF(A2158="","",IF(ISERROR(VLOOKUP(A2158,'entry data'!B:F,5,0)),"",VLOOKUP(A2158,'entry data'!B:F,5,0)))</f>
        <v/>
      </c>
      <c r="G2158" s="12" t="str">
        <f>IF(A2158="","",IF(ISERROR(VLOOKUP(A2158,'entry data'!B:I,8,0)),"",VLOOKUP(A2158,'entry data'!B:I,7,0)))</f>
        <v/>
      </c>
      <c r="H2158" s="13" t="str">
        <f>IF(A2158="","",IF(B2158=1,VLOOKUP(A2158,'entry data'!B:D,3,0),I2157))</f>
        <v/>
      </c>
      <c r="I2158" s="14" t="str">
        <f>IF(A2158="","",IF(E2158="weekly",7,IF(E2158="fortnightly",14,IF(E2158="monthly",DATE(IF(MONTH(H2158)=12,YEAR(H2158)+1,YEAR(H2158)),VLOOKUP(MONTH(H2158),index!$D$2:$G$13,2,0),DAY(H2158)),
IF(E2158="quarterly",DATE(IF(MONTH(H2158)&gt;=10,YEAR(H2158)+1,YEAR(H2158)),VLOOKUP(MONTH(H2158),index!$D$2:$G$13,3,0),DAY(H2158)),
IF(E2158="halfyearly",DATE(IF(MONTH(H2158)&gt;=7,YEAR(H2158)+1,YEAR(H2158)),VLOOKUP(MONTH(H2158),index!$D$2:$G$13,4,0),DAY(H2158)),
DATE(YEAR(H2158)+1,MONTH(H2158),DAY(H2158)))))-H2158))+H2158)</f>
        <v/>
      </c>
      <c r="J2158" s="9" t="str">
        <f t="shared" si="220"/>
        <v/>
      </c>
      <c r="K2158" s="11" t="str">
        <f t="shared" si="221"/>
        <v/>
      </c>
      <c r="L2158" s="11" t="str">
        <f t="shared" si="222"/>
        <v/>
      </c>
      <c r="M2158" s="11" t="str">
        <f>IF(A2158="","",VLOOKUP(E2158,index!$A$1:$B$6,2,0)*K2158*G2158)</f>
        <v/>
      </c>
      <c r="N2158" s="11" t="str">
        <f>IF(A2158="","",-PMT(G2158*VLOOKUP(E2158,index!$A$1:$B$6,2,0),C2158,F2158,0,0))</f>
        <v/>
      </c>
      <c r="O2158" s="11" t="str">
        <f t="shared" si="223"/>
        <v/>
      </c>
      <c r="P2158" s="11" t="str">
        <f t="shared" si="218"/>
        <v/>
      </c>
    </row>
    <row r="2159" spans="1:16" x14ac:dyDescent="0.25">
      <c r="A2159" s="9" t="str">
        <f>IF(A2158="","",IF(B2158&lt;C2158,A2158,IF(A2158=MAX('entry data'!$B$8:$B$507),"",A2158+1)))</f>
        <v/>
      </c>
      <c r="B2159" s="9" t="str">
        <f t="shared" si="219"/>
        <v/>
      </c>
      <c r="C2159" s="9" t="str">
        <f>IF(ISERROR(VLOOKUP(A2159,'entry data'!B:G,6,0)),"",VLOOKUP(A2159,'entry data'!B:G,6,0))</f>
        <v/>
      </c>
      <c r="D2159" s="9" t="str">
        <f>IF(ISERROR(VLOOKUP(A2159,'entry data'!B:C,2,0)),"",VLOOKUP(A2159,'entry data'!B:C,2,0))</f>
        <v/>
      </c>
      <c r="E2159" s="9" t="str">
        <f>IF(ISERROR(VLOOKUP(A2159,'entry data'!B:E,4,0)),"",VLOOKUP(A2159,'entry data'!B:E,4,0))</f>
        <v/>
      </c>
      <c r="F2159" s="11" t="str">
        <f>IF(A2159="","",IF(ISERROR(VLOOKUP(A2159,'entry data'!B:F,5,0)),"",VLOOKUP(A2159,'entry data'!B:F,5,0)))</f>
        <v/>
      </c>
      <c r="G2159" s="12" t="str">
        <f>IF(A2159="","",IF(ISERROR(VLOOKUP(A2159,'entry data'!B:I,8,0)),"",VLOOKUP(A2159,'entry data'!B:I,7,0)))</f>
        <v/>
      </c>
      <c r="H2159" s="13" t="str">
        <f>IF(A2159="","",IF(B2159=1,VLOOKUP(A2159,'entry data'!B:D,3,0),I2158))</f>
        <v/>
      </c>
      <c r="I2159" s="14" t="str">
        <f>IF(A2159="","",IF(E2159="weekly",7,IF(E2159="fortnightly",14,IF(E2159="monthly",DATE(IF(MONTH(H2159)=12,YEAR(H2159)+1,YEAR(H2159)),VLOOKUP(MONTH(H2159),index!$D$2:$G$13,2,0),DAY(H2159)),
IF(E2159="quarterly",DATE(IF(MONTH(H2159)&gt;=10,YEAR(H2159)+1,YEAR(H2159)),VLOOKUP(MONTH(H2159),index!$D$2:$G$13,3,0),DAY(H2159)),
IF(E2159="halfyearly",DATE(IF(MONTH(H2159)&gt;=7,YEAR(H2159)+1,YEAR(H2159)),VLOOKUP(MONTH(H2159),index!$D$2:$G$13,4,0),DAY(H2159)),
DATE(YEAR(H2159)+1,MONTH(H2159),DAY(H2159)))))-H2159))+H2159)</f>
        <v/>
      </c>
      <c r="J2159" s="9" t="str">
        <f t="shared" si="220"/>
        <v/>
      </c>
      <c r="K2159" s="11" t="str">
        <f t="shared" si="221"/>
        <v/>
      </c>
      <c r="L2159" s="11" t="str">
        <f t="shared" si="222"/>
        <v/>
      </c>
      <c r="M2159" s="11" t="str">
        <f>IF(A2159="","",VLOOKUP(E2159,index!$A$1:$B$6,2,0)*K2159*G2159)</f>
        <v/>
      </c>
      <c r="N2159" s="11" t="str">
        <f>IF(A2159="","",-PMT(G2159*VLOOKUP(E2159,index!$A$1:$B$6,2,0),C2159,F2159,0,0))</f>
        <v/>
      </c>
      <c r="O2159" s="11" t="str">
        <f t="shared" si="223"/>
        <v/>
      </c>
      <c r="P2159" s="11" t="str">
        <f t="shared" si="218"/>
        <v/>
      </c>
    </row>
    <row r="2160" spans="1:16" x14ac:dyDescent="0.25">
      <c r="A2160" s="9" t="str">
        <f>IF(A2159="","",IF(B2159&lt;C2159,A2159,IF(A2159=MAX('entry data'!$B$8:$B$507),"",A2159+1)))</f>
        <v/>
      </c>
      <c r="B2160" s="9" t="str">
        <f t="shared" si="219"/>
        <v/>
      </c>
      <c r="C2160" s="9" t="str">
        <f>IF(ISERROR(VLOOKUP(A2160,'entry data'!B:G,6,0)),"",VLOOKUP(A2160,'entry data'!B:G,6,0))</f>
        <v/>
      </c>
      <c r="D2160" s="9" t="str">
        <f>IF(ISERROR(VLOOKUP(A2160,'entry data'!B:C,2,0)),"",VLOOKUP(A2160,'entry data'!B:C,2,0))</f>
        <v/>
      </c>
      <c r="E2160" s="9" t="str">
        <f>IF(ISERROR(VLOOKUP(A2160,'entry data'!B:E,4,0)),"",VLOOKUP(A2160,'entry data'!B:E,4,0))</f>
        <v/>
      </c>
      <c r="F2160" s="11" t="str">
        <f>IF(A2160="","",IF(ISERROR(VLOOKUP(A2160,'entry data'!B:F,5,0)),"",VLOOKUP(A2160,'entry data'!B:F,5,0)))</f>
        <v/>
      </c>
      <c r="G2160" s="12" t="str">
        <f>IF(A2160="","",IF(ISERROR(VLOOKUP(A2160,'entry data'!B:I,8,0)),"",VLOOKUP(A2160,'entry data'!B:I,7,0)))</f>
        <v/>
      </c>
      <c r="H2160" s="13" t="str">
        <f>IF(A2160="","",IF(B2160=1,VLOOKUP(A2160,'entry data'!B:D,3,0),I2159))</f>
        <v/>
      </c>
      <c r="I2160" s="14" t="str">
        <f>IF(A2160="","",IF(E2160="weekly",7,IF(E2160="fortnightly",14,IF(E2160="monthly",DATE(IF(MONTH(H2160)=12,YEAR(H2160)+1,YEAR(H2160)),VLOOKUP(MONTH(H2160),index!$D$2:$G$13,2,0),DAY(H2160)),
IF(E2160="quarterly",DATE(IF(MONTH(H2160)&gt;=10,YEAR(H2160)+1,YEAR(H2160)),VLOOKUP(MONTH(H2160),index!$D$2:$G$13,3,0),DAY(H2160)),
IF(E2160="halfyearly",DATE(IF(MONTH(H2160)&gt;=7,YEAR(H2160)+1,YEAR(H2160)),VLOOKUP(MONTH(H2160),index!$D$2:$G$13,4,0),DAY(H2160)),
DATE(YEAR(H2160)+1,MONTH(H2160),DAY(H2160)))))-H2160))+H2160)</f>
        <v/>
      </c>
      <c r="J2160" s="9" t="str">
        <f t="shared" si="220"/>
        <v/>
      </c>
      <c r="K2160" s="11" t="str">
        <f t="shared" si="221"/>
        <v/>
      </c>
      <c r="L2160" s="11" t="str">
        <f t="shared" si="222"/>
        <v/>
      </c>
      <c r="M2160" s="11" t="str">
        <f>IF(A2160="","",VLOOKUP(E2160,index!$A$1:$B$6,2,0)*K2160*G2160)</f>
        <v/>
      </c>
      <c r="N2160" s="11" t="str">
        <f>IF(A2160="","",-PMT(G2160*VLOOKUP(E2160,index!$A$1:$B$6,2,0),C2160,F2160,0,0))</f>
        <v/>
      </c>
      <c r="O2160" s="11" t="str">
        <f t="shared" si="223"/>
        <v/>
      </c>
      <c r="P2160" s="11" t="str">
        <f t="shared" si="218"/>
        <v/>
      </c>
    </row>
    <row r="2161" spans="1:16" x14ac:dyDescent="0.25">
      <c r="A2161" s="9" t="str">
        <f>IF(A2160="","",IF(B2160&lt;C2160,A2160,IF(A2160=MAX('entry data'!$B$8:$B$507),"",A2160+1)))</f>
        <v/>
      </c>
      <c r="B2161" s="9" t="str">
        <f t="shared" si="219"/>
        <v/>
      </c>
      <c r="C2161" s="9" t="str">
        <f>IF(ISERROR(VLOOKUP(A2161,'entry data'!B:G,6,0)),"",VLOOKUP(A2161,'entry data'!B:G,6,0))</f>
        <v/>
      </c>
      <c r="D2161" s="9" t="str">
        <f>IF(ISERROR(VLOOKUP(A2161,'entry data'!B:C,2,0)),"",VLOOKUP(A2161,'entry data'!B:C,2,0))</f>
        <v/>
      </c>
      <c r="E2161" s="9" t="str">
        <f>IF(ISERROR(VLOOKUP(A2161,'entry data'!B:E,4,0)),"",VLOOKUP(A2161,'entry data'!B:E,4,0))</f>
        <v/>
      </c>
      <c r="F2161" s="11" t="str">
        <f>IF(A2161="","",IF(ISERROR(VLOOKUP(A2161,'entry data'!B:F,5,0)),"",VLOOKUP(A2161,'entry data'!B:F,5,0)))</f>
        <v/>
      </c>
      <c r="G2161" s="12" t="str">
        <f>IF(A2161="","",IF(ISERROR(VLOOKUP(A2161,'entry data'!B:I,8,0)),"",VLOOKUP(A2161,'entry data'!B:I,7,0)))</f>
        <v/>
      </c>
      <c r="H2161" s="13" t="str">
        <f>IF(A2161="","",IF(B2161=1,VLOOKUP(A2161,'entry data'!B:D,3,0),I2160))</f>
        <v/>
      </c>
      <c r="I2161" s="14" t="str">
        <f>IF(A2161="","",IF(E2161="weekly",7,IF(E2161="fortnightly",14,IF(E2161="monthly",DATE(IF(MONTH(H2161)=12,YEAR(H2161)+1,YEAR(H2161)),VLOOKUP(MONTH(H2161),index!$D$2:$G$13,2,0),DAY(H2161)),
IF(E2161="quarterly",DATE(IF(MONTH(H2161)&gt;=10,YEAR(H2161)+1,YEAR(H2161)),VLOOKUP(MONTH(H2161),index!$D$2:$G$13,3,0),DAY(H2161)),
IF(E2161="halfyearly",DATE(IF(MONTH(H2161)&gt;=7,YEAR(H2161)+1,YEAR(H2161)),VLOOKUP(MONTH(H2161),index!$D$2:$G$13,4,0),DAY(H2161)),
DATE(YEAR(H2161)+1,MONTH(H2161),DAY(H2161)))))-H2161))+H2161)</f>
        <v/>
      </c>
      <c r="J2161" s="9" t="str">
        <f t="shared" si="220"/>
        <v/>
      </c>
      <c r="K2161" s="11" t="str">
        <f t="shared" si="221"/>
        <v/>
      </c>
      <c r="L2161" s="11" t="str">
        <f t="shared" si="222"/>
        <v/>
      </c>
      <c r="M2161" s="11" t="str">
        <f>IF(A2161="","",VLOOKUP(E2161,index!$A$1:$B$6,2,0)*K2161*G2161)</f>
        <v/>
      </c>
      <c r="N2161" s="11" t="str">
        <f>IF(A2161="","",-PMT(G2161*VLOOKUP(E2161,index!$A$1:$B$6,2,0),C2161,F2161,0,0))</f>
        <v/>
      </c>
      <c r="O2161" s="11" t="str">
        <f t="shared" si="223"/>
        <v/>
      </c>
      <c r="P2161" s="11" t="str">
        <f t="shared" si="218"/>
        <v/>
      </c>
    </row>
    <row r="2162" spans="1:16" x14ac:dyDescent="0.25">
      <c r="A2162" s="9" t="str">
        <f>IF(A2161="","",IF(B2161&lt;C2161,A2161,IF(A2161=MAX('entry data'!$B$8:$B$507),"",A2161+1)))</f>
        <v/>
      </c>
      <c r="B2162" s="9" t="str">
        <f t="shared" si="219"/>
        <v/>
      </c>
      <c r="C2162" s="9" t="str">
        <f>IF(ISERROR(VLOOKUP(A2162,'entry data'!B:G,6,0)),"",VLOOKUP(A2162,'entry data'!B:G,6,0))</f>
        <v/>
      </c>
      <c r="D2162" s="9" t="str">
        <f>IF(ISERROR(VLOOKUP(A2162,'entry data'!B:C,2,0)),"",VLOOKUP(A2162,'entry data'!B:C,2,0))</f>
        <v/>
      </c>
      <c r="E2162" s="9" t="str">
        <f>IF(ISERROR(VLOOKUP(A2162,'entry data'!B:E,4,0)),"",VLOOKUP(A2162,'entry data'!B:E,4,0))</f>
        <v/>
      </c>
      <c r="F2162" s="11" t="str">
        <f>IF(A2162="","",IF(ISERROR(VLOOKUP(A2162,'entry data'!B:F,5,0)),"",VLOOKUP(A2162,'entry data'!B:F,5,0)))</f>
        <v/>
      </c>
      <c r="G2162" s="12" t="str">
        <f>IF(A2162="","",IF(ISERROR(VLOOKUP(A2162,'entry data'!B:I,8,0)),"",VLOOKUP(A2162,'entry data'!B:I,7,0)))</f>
        <v/>
      </c>
      <c r="H2162" s="13" t="str">
        <f>IF(A2162="","",IF(B2162=1,VLOOKUP(A2162,'entry data'!B:D,3,0),I2161))</f>
        <v/>
      </c>
      <c r="I2162" s="14" t="str">
        <f>IF(A2162="","",IF(E2162="weekly",7,IF(E2162="fortnightly",14,IF(E2162="monthly",DATE(IF(MONTH(H2162)=12,YEAR(H2162)+1,YEAR(H2162)),VLOOKUP(MONTH(H2162),index!$D$2:$G$13,2,0),DAY(H2162)),
IF(E2162="quarterly",DATE(IF(MONTH(H2162)&gt;=10,YEAR(H2162)+1,YEAR(H2162)),VLOOKUP(MONTH(H2162),index!$D$2:$G$13,3,0),DAY(H2162)),
IF(E2162="halfyearly",DATE(IF(MONTH(H2162)&gt;=7,YEAR(H2162)+1,YEAR(H2162)),VLOOKUP(MONTH(H2162),index!$D$2:$G$13,4,0),DAY(H2162)),
DATE(YEAR(H2162)+1,MONTH(H2162),DAY(H2162)))))-H2162))+H2162)</f>
        <v/>
      </c>
      <c r="J2162" s="9" t="str">
        <f t="shared" si="220"/>
        <v/>
      </c>
      <c r="K2162" s="11" t="str">
        <f t="shared" si="221"/>
        <v/>
      </c>
      <c r="L2162" s="11" t="str">
        <f t="shared" si="222"/>
        <v/>
      </c>
      <c r="M2162" s="11" t="str">
        <f>IF(A2162="","",VLOOKUP(E2162,index!$A$1:$B$6,2,0)*K2162*G2162)</f>
        <v/>
      </c>
      <c r="N2162" s="11" t="str">
        <f>IF(A2162="","",-PMT(G2162*VLOOKUP(E2162,index!$A$1:$B$6,2,0),C2162,F2162,0,0))</f>
        <v/>
      </c>
      <c r="O2162" s="11" t="str">
        <f t="shared" si="223"/>
        <v/>
      </c>
      <c r="P2162" s="11" t="str">
        <f t="shared" si="218"/>
        <v/>
      </c>
    </row>
    <row r="2163" spans="1:16" x14ac:dyDescent="0.25">
      <c r="A2163" s="9" t="str">
        <f>IF(A2162="","",IF(B2162&lt;C2162,A2162,IF(A2162=MAX('entry data'!$B$8:$B$507),"",A2162+1)))</f>
        <v/>
      </c>
      <c r="B2163" s="9" t="str">
        <f t="shared" si="219"/>
        <v/>
      </c>
      <c r="C2163" s="9" t="str">
        <f>IF(ISERROR(VLOOKUP(A2163,'entry data'!B:G,6,0)),"",VLOOKUP(A2163,'entry data'!B:G,6,0))</f>
        <v/>
      </c>
      <c r="D2163" s="9" t="str">
        <f>IF(ISERROR(VLOOKUP(A2163,'entry data'!B:C,2,0)),"",VLOOKUP(A2163,'entry data'!B:C,2,0))</f>
        <v/>
      </c>
      <c r="E2163" s="9" t="str">
        <f>IF(ISERROR(VLOOKUP(A2163,'entry data'!B:E,4,0)),"",VLOOKUP(A2163,'entry data'!B:E,4,0))</f>
        <v/>
      </c>
      <c r="F2163" s="11" t="str">
        <f>IF(A2163="","",IF(ISERROR(VLOOKUP(A2163,'entry data'!B:F,5,0)),"",VLOOKUP(A2163,'entry data'!B:F,5,0)))</f>
        <v/>
      </c>
      <c r="G2163" s="12" t="str">
        <f>IF(A2163="","",IF(ISERROR(VLOOKUP(A2163,'entry data'!B:I,8,0)),"",VLOOKUP(A2163,'entry data'!B:I,7,0)))</f>
        <v/>
      </c>
      <c r="H2163" s="13" t="str">
        <f>IF(A2163="","",IF(B2163=1,VLOOKUP(A2163,'entry data'!B:D,3,0),I2162))</f>
        <v/>
      </c>
      <c r="I2163" s="14" t="str">
        <f>IF(A2163="","",IF(E2163="weekly",7,IF(E2163="fortnightly",14,IF(E2163="monthly",DATE(IF(MONTH(H2163)=12,YEAR(H2163)+1,YEAR(H2163)),VLOOKUP(MONTH(H2163),index!$D$2:$G$13,2,0),DAY(H2163)),
IF(E2163="quarterly",DATE(IF(MONTH(H2163)&gt;=10,YEAR(H2163)+1,YEAR(H2163)),VLOOKUP(MONTH(H2163),index!$D$2:$G$13,3,0),DAY(H2163)),
IF(E2163="halfyearly",DATE(IF(MONTH(H2163)&gt;=7,YEAR(H2163)+1,YEAR(H2163)),VLOOKUP(MONTH(H2163),index!$D$2:$G$13,4,0),DAY(H2163)),
DATE(YEAR(H2163)+1,MONTH(H2163),DAY(H2163)))))-H2163))+H2163)</f>
        <v/>
      </c>
      <c r="J2163" s="9" t="str">
        <f t="shared" si="220"/>
        <v/>
      </c>
      <c r="K2163" s="11" t="str">
        <f t="shared" si="221"/>
        <v/>
      </c>
      <c r="L2163" s="11" t="str">
        <f t="shared" si="222"/>
        <v/>
      </c>
      <c r="M2163" s="11" t="str">
        <f>IF(A2163="","",VLOOKUP(E2163,index!$A$1:$B$6,2,0)*K2163*G2163)</f>
        <v/>
      </c>
      <c r="N2163" s="11" t="str">
        <f>IF(A2163="","",-PMT(G2163*VLOOKUP(E2163,index!$A$1:$B$6,2,0),C2163,F2163,0,0))</f>
        <v/>
      </c>
      <c r="O2163" s="11" t="str">
        <f t="shared" si="223"/>
        <v/>
      </c>
      <c r="P2163" s="11" t="str">
        <f t="shared" si="218"/>
        <v/>
      </c>
    </row>
    <row r="2164" spans="1:16" x14ac:dyDescent="0.25">
      <c r="A2164" s="9" t="str">
        <f>IF(A2163="","",IF(B2163&lt;C2163,A2163,IF(A2163=MAX('entry data'!$B$8:$B$507),"",A2163+1)))</f>
        <v/>
      </c>
      <c r="B2164" s="9" t="str">
        <f t="shared" si="219"/>
        <v/>
      </c>
      <c r="C2164" s="9" t="str">
        <f>IF(ISERROR(VLOOKUP(A2164,'entry data'!B:G,6,0)),"",VLOOKUP(A2164,'entry data'!B:G,6,0))</f>
        <v/>
      </c>
      <c r="D2164" s="9" t="str">
        <f>IF(ISERROR(VLOOKUP(A2164,'entry data'!B:C,2,0)),"",VLOOKUP(A2164,'entry data'!B:C,2,0))</f>
        <v/>
      </c>
      <c r="E2164" s="9" t="str">
        <f>IF(ISERROR(VLOOKUP(A2164,'entry data'!B:E,4,0)),"",VLOOKUP(A2164,'entry data'!B:E,4,0))</f>
        <v/>
      </c>
      <c r="F2164" s="11" t="str">
        <f>IF(A2164="","",IF(ISERROR(VLOOKUP(A2164,'entry data'!B:F,5,0)),"",VLOOKUP(A2164,'entry data'!B:F,5,0)))</f>
        <v/>
      </c>
      <c r="G2164" s="12" t="str">
        <f>IF(A2164="","",IF(ISERROR(VLOOKUP(A2164,'entry data'!B:I,8,0)),"",VLOOKUP(A2164,'entry data'!B:I,7,0)))</f>
        <v/>
      </c>
      <c r="H2164" s="13" t="str">
        <f>IF(A2164="","",IF(B2164=1,VLOOKUP(A2164,'entry data'!B:D,3,0),I2163))</f>
        <v/>
      </c>
      <c r="I2164" s="14" t="str">
        <f>IF(A2164="","",IF(E2164="weekly",7,IF(E2164="fortnightly",14,IF(E2164="monthly",DATE(IF(MONTH(H2164)=12,YEAR(H2164)+1,YEAR(H2164)),VLOOKUP(MONTH(H2164),index!$D$2:$G$13,2,0),DAY(H2164)),
IF(E2164="quarterly",DATE(IF(MONTH(H2164)&gt;=10,YEAR(H2164)+1,YEAR(H2164)),VLOOKUP(MONTH(H2164),index!$D$2:$G$13,3,0),DAY(H2164)),
IF(E2164="halfyearly",DATE(IF(MONTH(H2164)&gt;=7,YEAR(H2164)+1,YEAR(H2164)),VLOOKUP(MONTH(H2164),index!$D$2:$G$13,4,0),DAY(H2164)),
DATE(YEAR(H2164)+1,MONTH(H2164),DAY(H2164)))))-H2164))+H2164)</f>
        <v/>
      </c>
      <c r="J2164" s="9" t="str">
        <f t="shared" si="220"/>
        <v/>
      </c>
      <c r="K2164" s="11" t="str">
        <f t="shared" si="221"/>
        <v/>
      </c>
      <c r="L2164" s="11" t="str">
        <f t="shared" si="222"/>
        <v/>
      </c>
      <c r="M2164" s="11" t="str">
        <f>IF(A2164="","",VLOOKUP(E2164,index!$A$1:$B$6,2,0)*K2164*G2164)</f>
        <v/>
      </c>
      <c r="N2164" s="11" t="str">
        <f>IF(A2164="","",-PMT(G2164*VLOOKUP(E2164,index!$A$1:$B$6,2,0),C2164,F2164,0,0))</f>
        <v/>
      </c>
      <c r="O2164" s="11" t="str">
        <f t="shared" si="223"/>
        <v/>
      </c>
      <c r="P2164" s="11" t="str">
        <f t="shared" si="218"/>
        <v/>
      </c>
    </row>
    <row r="2165" spans="1:16" x14ac:dyDescent="0.25">
      <c r="A2165" s="9" t="str">
        <f>IF(A2164="","",IF(B2164&lt;C2164,A2164,IF(A2164=MAX('entry data'!$B$8:$B$507),"",A2164+1)))</f>
        <v/>
      </c>
      <c r="B2165" s="9" t="str">
        <f t="shared" si="219"/>
        <v/>
      </c>
      <c r="C2165" s="9" t="str">
        <f>IF(ISERROR(VLOOKUP(A2165,'entry data'!B:G,6,0)),"",VLOOKUP(A2165,'entry data'!B:G,6,0))</f>
        <v/>
      </c>
      <c r="D2165" s="9" t="str">
        <f>IF(ISERROR(VLOOKUP(A2165,'entry data'!B:C,2,0)),"",VLOOKUP(A2165,'entry data'!B:C,2,0))</f>
        <v/>
      </c>
      <c r="E2165" s="9" t="str">
        <f>IF(ISERROR(VLOOKUP(A2165,'entry data'!B:E,4,0)),"",VLOOKUP(A2165,'entry data'!B:E,4,0))</f>
        <v/>
      </c>
      <c r="F2165" s="11" t="str">
        <f>IF(A2165="","",IF(ISERROR(VLOOKUP(A2165,'entry data'!B:F,5,0)),"",VLOOKUP(A2165,'entry data'!B:F,5,0)))</f>
        <v/>
      </c>
      <c r="G2165" s="12" t="str">
        <f>IF(A2165="","",IF(ISERROR(VLOOKUP(A2165,'entry data'!B:I,8,0)),"",VLOOKUP(A2165,'entry data'!B:I,7,0)))</f>
        <v/>
      </c>
      <c r="H2165" s="13" t="str">
        <f>IF(A2165="","",IF(B2165=1,VLOOKUP(A2165,'entry data'!B:D,3,0),I2164))</f>
        <v/>
      </c>
      <c r="I2165" s="14" t="str">
        <f>IF(A2165="","",IF(E2165="weekly",7,IF(E2165="fortnightly",14,IF(E2165="monthly",DATE(IF(MONTH(H2165)=12,YEAR(H2165)+1,YEAR(H2165)),VLOOKUP(MONTH(H2165),index!$D$2:$G$13,2,0),DAY(H2165)),
IF(E2165="quarterly",DATE(IF(MONTH(H2165)&gt;=10,YEAR(H2165)+1,YEAR(H2165)),VLOOKUP(MONTH(H2165),index!$D$2:$G$13,3,0),DAY(H2165)),
IF(E2165="halfyearly",DATE(IF(MONTH(H2165)&gt;=7,YEAR(H2165)+1,YEAR(H2165)),VLOOKUP(MONTH(H2165),index!$D$2:$G$13,4,0),DAY(H2165)),
DATE(YEAR(H2165)+1,MONTH(H2165),DAY(H2165)))))-H2165))+H2165)</f>
        <v/>
      </c>
      <c r="J2165" s="9" t="str">
        <f t="shared" si="220"/>
        <v/>
      </c>
      <c r="K2165" s="11" t="str">
        <f t="shared" si="221"/>
        <v/>
      </c>
      <c r="L2165" s="11" t="str">
        <f t="shared" si="222"/>
        <v/>
      </c>
      <c r="M2165" s="11" t="str">
        <f>IF(A2165="","",VLOOKUP(E2165,index!$A$1:$B$6,2,0)*K2165*G2165)</f>
        <v/>
      </c>
      <c r="N2165" s="11" t="str">
        <f>IF(A2165="","",-PMT(G2165*VLOOKUP(E2165,index!$A$1:$B$6,2,0),C2165,F2165,0,0))</f>
        <v/>
      </c>
      <c r="O2165" s="11" t="str">
        <f t="shared" si="223"/>
        <v/>
      </c>
      <c r="P2165" s="11" t="str">
        <f t="shared" si="218"/>
        <v/>
      </c>
    </row>
    <row r="2166" spans="1:16" x14ac:dyDescent="0.25">
      <c r="A2166" s="9" t="str">
        <f>IF(A2165="","",IF(B2165&lt;C2165,A2165,IF(A2165=MAX('entry data'!$B$8:$B$507),"",A2165+1)))</f>
        <v/>
      </c>
      <c r="B2166" s="9" t="str">
        <f t="shared" si="219"/>
        <v/>
      </c>
      <c r="C2166" s="9" t="str">
        <f>IF(ISERROR(VLOOKUP(A2166,'entry data'!B:G,6,0)),"",VLOOKUP(A2166,'entry data'!B:G,6,0))</f>
        <v/>
      </c>
      <c r="D2166" s="9" t="str">
        <f>IF(ISERROR(VLOOKUP(A2166,'entry data'!B:C,2,0)),"",VLOOKUP(A2166,'entry data'!B:C,2,0))</f>
        <v/>
      </c>
      <c r="E2166" s="9" t="str">
        <f>IF(ISERROR(VLOOKUP(A2166,'entry data'!B:E,4,0)),"",VLOOKUP(A2166,'entry data'!B:E,4,0))</f>
        <v/>
      </c>
      <c r="F2166" s="11" t="str">
        <f>IF(A2166="","",IF(ISERROR(VLOOKUP(A2166,'entry data'!B:F,5,0)),"",VLOOKUP(A2166,'entry data'!B:F,5,0)))</f>
        <v/>
      </c>
      <c r="G2166" s="12" t="str">
        <f>IF(A2166="","",IF(ISERROR(VLOOKUP(A2166,'entry data'!B:I,8,0)),"",VLOOKUP(A2166,'entry data'!B:I,7,0)))</f>
        <v/>
      </c>
      <c r="H2166" s="13" t="str">
        <f>IF(A2166="","",IF(B2166=1,VLOOKUP(A2166,'entry data'!B:D,3,0),I2165))</f>
        <v/>
      </c>
      <c r="I2166" s="14" t="str">
        <f>IF(A2166="","",IF(E2166="weekly",7,IF(E2166="fortnightly",14,IF(E2166="monthly",DATE(IF(MONTH(H2166)=12,YEAR(H2166)+1,YEAR(H2166)),VLOOKUP(MONTH(H2166),index!$D$2:$G$13,2,0),DAY(H2166)),
IF(E2166="quarterly",DATE(IF(MONTH(H2166)&gt;=10,YEAR(H2166)+1,YEAR(H2166)),VLOOKUP(MONTH(H2166),index!$D$2:$G$13,3,0),DAY(H2166)),
IF(E2166="halfyearly",DATE(IF(MONTH(H2166)&gt;=7,YEAR(H2166)+1,YEAR(H2166)),VLOOKUP(MONTH(H2166),index!$D$2:$G$13,4,0),DAY(H2166)),
DATE(YEAR(H2166)+1,MONTH(H2166),DAY(H2166)))))-H2166))+H2166)</f>
        <v/>
      </c>
      <c r="J2166" s="9" t="str">
        <f t="shared" si="220"/>
        <v/>
      </c>
      <c r="K2166" s="11" t="str">
        <f t="shared" si="221"/>
        <v/>
      </c>
      <c r="L2166" s="11" t="str">
        <f t="shared" si="222"/>
        <v/>
      </c>
      <c r="M2166" s="11" t="str">
        <f>IF(A2166="","",VLOOKUP(E2166,index!$A$1:$B$6,2,0)*K2166*G2166)</f>
        <v/>
      </c>
      <c r="N2166" s="11" t="str">
        <f>IF(A2166="","",-PMT(G2166*VLOOKUP(E2166,index!$A$1:$B$6,2,0),C2166,F2166,0,0))</f>
        <v/>
      </c>
      <c r="O2166" s="11" t="str">
        <f t="shared" si="223"/>
        <v/>
      </c>
      <c r="P2166" s="11" t="str">
        <f t="shared" si="218"/>
        <v/>
      </c>
    </row>
    <row r="2167" spans="1:16" x14ac:dyDescent="0.25">
      <c r="A2167" s="9" t="str">
        <f>IF(A2166="","",IF(B2166&lt;C2166,A2166,IF(A2166=MAX('entry data'!$B$8:$B$507),"",A2166+1)))</f>
        <v/>
      </c>
      <c r="B2167" s="9" t="str">
        <f t="shared" si="219"/>
        <v/>
      </c>
      <c r="C2167" s="9" t="str">
        <f>IF(ISERROR(VLOOKUP(A2167,'entry data'!B:G,6,0)),"",VLOOKUP(A2167,'entry data'!B:G,6,0))</f>
        <v/>
      </c>
      <c r="D2167" s="9" t="str">
        <f>IF(ISERROR(VLOOKUP(A2167,'entry data'!B:C,2,0)),"",VLOOKUP(A2167,'entry data'!B:C,2,0))</f>
        <v/>
      </c>
      <c r="E2167" s="9" t="str">
        <f>IF(ISERROR(VLOOKUP(A2167,'entry data'!B:E,4,0)),"",VLOOKUP(A2167,'entry data'!B:E,4,0))</f>
        <v/>
      </c>
      <c r="F2167" s="11" t="str">
        <f>IF(A2167="","",IF(ISERROR(VLOOKUP(A2167,'entry data'!B:F,5,0)),"",VLOOKUP(A2167,'entry data'!B:F,5,0)))</f>
        <v/>
      </c>
      <c r="G2167" s="12" t="str">
        <f>IF(A2167="","",IF(ISERROR(VLOOKUP(A2167,'entry data'!B:I,8,0)),"",VLOOKUP(A2167,'entry data'!B:I,7,0)))</f>
        <v/>
      </c>
      <c r="H2167" s="13" t="str">
        <f>IF(A2167="","",IF(B2167=1,VLOOKUP(A2167,'entry data'!B:D,3,0),I2166))</f>
        <v/>
      </c>
      <c r="I2167" s="14" t="str">
        <f>IF(A2167="","",IF(E2167="weekly",7,IF(E2167="fortnightly",14,IF(E2167="monthly",DATE(IF(MONTH(H2167)=12,YEAR(H2167)+1,YEAR(H2167)),VLOOKUP(MONTH(H2167),index!$D$2:$G$13,2,0),DAY(H2167)),
IF(E2167="quarterly",DATE(IF(MONTH(H2167)&gt;=10,YEAR(H2167)+1,YEAR(H2167)),VLOOKUP(MONTH(H2167),index!$D$2:$G$13,3,0),DAY(H2167)),
IF(E2167="halfyearly",DATE(IF(MONTH(H2167)&gt;=7,YEAR(H2167)+1,YEAR(H2167)),VLOOKUP(MONTH(H2167),index!$D$2:$G$13,4,0),DAY(H2167)),
DATE(YEAR(H2167)+1,MONTH(H2167),DAY(H2167)))))-H2167))+H2167)</f>
        <v/>
      </c>
      <c r="J2167" s="9" t="str">
        <f t="shared" si="220"/>
        <v/>
      </c>
      <c r="K2167" s="11" t="str">
        <f t="shared" si="221"/>
        <v/>
      </c>
      <c r="L2167" s="11" t="str">
        <f t="shared" si="222"/>
        <v/>
      </c>
      <c r="M2167" s="11" t="str">
        <f>IF(A2167="","",VLOOKUP(E2167,index!$A$1:$B$6,2,0)*K2167*G2167)</f>
        <v/>
      </c>
      <c r="N2167" s="11" t="str">
        <f>IF(A2167="","",-PMT(G2167*VLOOKUP(E2167,index!$A$1:$B$6,2,0),C2167,F2167,0,0))</f>
        <v/>
      </c>
      <c r="O2167" s="11" t="str">
        <f t="shared" si="223"/>
        <v/>
      </c>
      <c r="P2167" s="11" t="str">
        <f t="shared" si="218"/>
        <v/>
      </c>
    </row>
    <row r="2168" spans="1:16" x14ac:dyDescent="0.25">
      <c r="A2168" s="9" t="str">
        <f>IF(A2167="","",IF(B2167&lt;C2167,A2167,IF(A2167=MAX('entry data'!$B$8:$B$507),"",A2167+1)))</f>
        <v/>
      </c>
      <c r="B2168" s="9" t="str">
        <f t="shared" si="219"/>
        <v/>
      </c>
      <c r="C2168" s="9" t="str">
        <f>IF(ISERROR(VLOOKUP(A2168,'entry data'!B:G,6,0)),"",VLOOKUP(A2168,'entry data'!B:G,6,0))</f>
        <v/>
      </c>
      <c r="D2168" s="9" t="str">
        <f>IF(ISERROR(VLOOKUP(A2168,'entry data'!B:C,2,0)),"",VLOOKUP(A2168,'entry data'!B:C,2,0))</f>
        <v/>
      </c>
      <c r="E2168" s="9" t="str">
        <f>IF(ISERROR(VLOOKUP(A2168,'entry data'!B:E,4,0)),"",VLOOKUP(A2168,'entry data'!B:E,4,0))</f>
        <v/>
      </c>
      <c r="F2168" s="11" t="str">
        <f>IF(A2168="","",IF(ISERROR(VLOOKUP(A2168,'entry data'!B:F,5,0)),"",VLOOKUP(A2168,'entry data'!B:F,5,0)))</f>
        <v/>
      </c>
      <c r="G2168" s="12" t="str">
        <f>IF(A2168="","",IF(ISERROR(VLOOKUP(A2168,'entry data'!B:I,8,0)),"",VLOOKUP(A2168,'entry data'!B:I,7,0)))</f>
        <v/>
      </c>
      <c r="H2168" s="13" t="str">
        <f>IF(A2168="","",IF(B2168=1,VLOOKUP(A2168,'entry data'!B:D,3,0),I2167))</f>
        <v/>
      </c>
      <c r="I2168" s="14" t="str">
        <f>IF(A2168="","",IF(E2168="weekly",7,IF(E2168="fortnightly",14,IF(E2168="monthly",DATE(IF(MONTH(H2168)=12,YEAR(H2168)+1,YEAR(H2168)),VLOOKUP(MONTH(H2168),index!$D$2:$G$13,2,0),DAY(H2168)),
IF(E2168="quarterly",DATE(IF(MONTH(H2168)&gt;=10,YEAR(H2168)+1,YEAR(H2168)),VLOOKUP(MONTH(H2168),index!$D$2:$G$13,3,0),DAY(H2168)),
IF(E2168="halfyearly",DATE(IF(MONTH(H2168)&gt;=7,YEAR(H2168)+1,YEAR(H2168)),VLOOKUP(MONTH(H2168),index!$D$2:$G$13,4,0),DAY(H2168)),
DATE(YEAR(H2168)+1,MONTH(H2168),DAY(H2168)))))-H2168))+H2168)</f>
        <v/>
      </c>
      <c r="J2168" s="9" t="str">
        <f t="shared" si="220"/>
        <v/>
      </c>
      <c r="K2168" s="11" t="str">
        <f t="shared" si="221"/>
        <v/>
      </c>
      <c r="L2168" s="11" t="str">
        <f t="shared" si="222"/>
        <v/>
      </c>
      <c r="M2168" s="11" t="str">
        <f>IF(A2168="","",VLOOKUP(E2168,index!$A$1:$B$6,2,0)*K2168*G2168)</f>
        <v/>
      </c>
      <c r="N2168" s="11" t="str">
        <f>IF(A2168="","",-PMT(G2168*VLOOKUP(E2168,index!$A$1:$B$6,2,0),C2168,F2168,0,0))</f>
        <v/>
      </c>
      <c r="O2168" s="11" t="str">
        <f t="shared" si="223"/>
        <v/>
      </c>
      <c r="P2168" s="11" t="str">
        <f t="shared" si="218"/>
        <v/>
      </c>
    </row>
    <row r="2169" spans="1:16" x14ac:dyDescent="0.25">
      <c r="A2169" s="9" t="str">
        <f>IF(A2168="","",IF(B2168&lt;C2168,A2168,IF(A2168=MAX('entry data'!$B$8:$B$507),"",A2168+1)))</f>
        <v/>
      </c>
      <c r="B2169" s="9" t="str">
        <f t="shared" si="219"/>
        <v/>
      </c>
      <c r="C2169" s="9" t="str">
        <f>IF(ISERROR(VLOOKUP(A2169,'entry data'!B:G,6,0)),"",VLOOKUP(A2169,'entry data'!B:G,6,0))</f>
        <v/>
      </c>
      <c r="D2169" s="9" t="str">
        <f>IF(ISERROR(VLOOKUP(A2169,'entry data'!B:C,2,0)),"",VLOOKUP(A2169,'entry data'!B:C,2,0))</f>
        <v/>
      </c>
      <c r="E2169" s="9" t="str">
        <f>IF(ISERROR(VLOOKUP(A2169,'entry data'!B:E,4,0)),"",VLOOKUP(A2169,'entry data'!B:E,4,0))</f>
        <v/>
      </c>
      <c r="F2169" s="11" t="str">
        <f>IF(A2169="","",IF(ISERROR(VLOOKUP(A2169,'entry data'!B:F,5,0)),"",VLOOKUP(A2169,'entry data'!B:F,5,0)))</f>
        <v/>
      </c>
      <c r="G2169" s="12" t="str">
        <f>IF(A2169="","",IF(ISERROR(VLOOKUP(A2169,'entry data'!B:I,8,0)),"",VLOOKUP(A2169,'entry data'!B:I,7,0)))</f>
        <v/>
      </c>
      <c r="H2169" s="13" t="str">
        <f>IF(A2169="","",IF(B2169=1,VLOOKUP(A2169,'entry data'!B:D,3,0),I2168))</f>
        <v/>
      </c>
      <c r="I2169" s="14" t="str">
        <f>IF(A2169="","",IF(E2169="weekly",7,IF(E2169="fortnightly",14,IF(E2169="monthly",DATE(IF(MONTH(H2169)=12,YEAR(H2169)+1,YEAR(H2169)),VLOOKUP(MONTH(H2169),index!$D$2:$G$13,2,0),DAY(H2169)),
IF(E2169="quarterly",DATE(IF(MONTH(H2169)&gt;=10,YEAR(H2169)+1,YEAR(H2169)),VLOOKUP(MONTH(H2169),index!$D$2:$G$13,3,0),DAY(H2169)),
IF(E2169="halfyearly",DATE(IF(MONTH(H2169)&gt;=7,YEAR(H2169)+1,YEAR(H2169)),VLOOKUP(MONTH(H2169),index!$D$2:$G$13,4,0),DAY(H2169)),
DATE(YEAR(H2169)+1,MONTH(H2169),DAY(H2169)))))-H2169))+H2169)</f>
        <v/>
      </c>
      <c r="J2169" s="9" t="str">
        <f t="shared" si="220"/>
        <v/>
      </c>
      <c r="K2169" s="11" t="str">
        <f t="shared" si="221"/>
        <v/>
      </c>
      <c r="L2169" s="11" t="str">
        <f t="shared" si="222"/>
        <v/>
      </c>
      <c r="M2169" s="11" t="str">
        <f>IF(A2169="","",VLOOKUP(E2169,index!$A$1:$B$6,2,0)*K2169*G2169)</f>
        <v/>
      </c>
      <c r="N2169" s="11" t="str">
        <f>IF(A2169="","",-PMT(G2169*VLOOKUP(E2169,index!$A$1:$B$6,2,0),C2169,F2169,0,0))</f>
        <v/>
      </c>
      <c r="O2169" s="11" t="str">
        <f t="shared" si="223"/>
        <v/>
      </c>
      <c r="P2169" s="11" t="str">
        <f t="shared" si="218"/>
        <v/>
      </c>
    </row>
    <row r="2170" spans="1:16" x14ac:dyDescent="0.25">
      <c r="A2170" s="9" t="str">
        <f>IF(A2169="","",IF(B2169&lt;C2169,A2169,IF(A2169=MAX('entry data'!$B$8:$B$507),"",A2169+1)))</f>
        <v/>
      </c>
      <c r="B2170" s="9" t="str">
        <f t="shared" si="219"/>
        <v/>
      </c>
      <c r="C2170" s="9" t="str">
        <f>IF(ISERROR(VLOOKUP(A2170,'entry data'!B:G,6,0)),"",VLOOKUP(A2170,'entry data'!B:G,6,0))</f>
        <v/>
      </c>
      <c r="D2170" s="9" t="str">
        <f>IF(ISERROR(VLOOKUP(A2170,'entry data'!B:C,2,0)),"",VLOOKUP(A2170,'entry data'!B:C,2,0))</f>
        <v/>
      </c>
      <c r="E2170" s="9" t="str">
        <f>IF(ISERROR(VLOOKUP(A2170,'entry data'!B:E,4,0)),"",VLOOKUP(A2170,'entry data'!B:E,4,0))</f>
        <v/>
      </c>
      <c r="F2170" s="11" t="str">
        <f>IF(A2170="","",IF(ISERROR(VLOOKUP(A2170,'entry data'!B:F,5,0)),"",VLOOKUP(A2170,'entry data'!B:F,5,0)))</f>
        <v/>
      </c>
      <c r="G2170" s="12" t="str">
        <f>IF(A2170="","",IF(ISERROR(VLOOKUP(A2170,'entry data'!B:I,8,0)),"",VLOOKUP(A2170,'entry data'!B:I,7,0)))</f>
        <v/>
      </c>
      <c r="H2170" s="13" t="str">
        <f>IF(A2170="","",IF(B2170=1,VLOOKUP(A2170,'entry data'!B:D,3,0),I2169))</f>
        <v/>
      </c>
      <c r="I2170" s="14" t="str">
        <f>IF(A2170="","",IF(E2170="weekly",7,IF(E2170="fortnightly",14,IF(E2170="monthly",DATE(IF(MONTH(H2170)=12,YEAR(H2170)+1,YEAR(H2170)),VLOOKUP(MONTH(H2170),index!$D$2:$G$13,2,0),DAY(H2170)),
IF(E2170="quarterly",DATE(IF(MONTH(H2170)&gt;=10,YEAR(H2170)+1,YEAR(H2170)),VLOOKUP(MONTH(H2170),index!$D$2:$G$13,3,0),DAY(H2170)),
IF(E2170="halfyearly",DATE(IF(MONTH(H2170)&gt;=7,YEAR(H2170)+1,YEAR(H2170)),VLOOKUP(MONTH(H2170),index!$D$2:$G$13,4,0),DAY(H2170)),
DATE(YEAR(H2170)+1,MONTH(H2170),DAY(H2170)))))-H2170))+H2170)</f>
        <v/>
      </c>
      <c r="J2170" s="9" t="str">
        <f t="shared" si="220"/>
        <v/>
      </c>
      <c r="K2170" s="11" t="str">
        <f t="shared" si="221"/>
        <v/>
      </c>
      <c r="L2170" s="11" t="str">
        <f t="shared" si="222"/>
        <v/>
      </c>
      <c r="M2170" s="11" t="str">
        <f>IF(A2170="","",VLOOKUP(E2170,index!$A$1:$B$6,2,0)*K2170*G2170)</f>
        <v/>
      </c>
      <c r="N2170" s="11" t="str">
        <f>IF(A2170="","",-PMT(G2170*VLOOKUP(E2170,index!$A$1:$B$6,2,0),C2170,F2170,0,0))</f>
        <v/>
      </c>
      <c r="O2170" s="11" t="str">
        <f t="shared" si="223"/>
        <v/>
      </c>
      <c r="P2170" s="11" t="str">
        <f t="shared" si="218"/>
        <v/>
      </c>
    </row>
    <row r="2171" spans="1:16" x14ac:dyDescent="0.25">
      <c r="A2171" s="9" t="str">
        <f>IF(A2170="","",IF(B2170&lt;C2170,A2170,IF(A2170=MAX('entry data'!$B$8:$B$507),"",A2170+1)))</f>
        <v/>
      </c>
      <c r="B2171" s="9" t="str">
        <f t="shared" si="219"/>
        <v/>
      </c>
      <c r="C2171" s="9" t="str">
        <f>IF(ISERROR(VLOOKUP(A2171,'entry data'!B:G,6,0)),"",VLOOKUP(A2171,'entry data'!B:G,6,0))</f>
        <v/>
      </c>
      <c r="D2171" s="9" t="str">
        <f>IF(ISERROR(VLOOKUP(A2171,'entry data'!B:C,2,0)),"",VLOOKUP(A2171,'entry data'!B:C,2,0))</f>
        <v/>
      </c>
      <c r="E2171" s="9" t="str">
        <f>IF(ISERROR(VLOOKUP(A2171,'entry data'!B:E,4,0)),"",VLOOKUP(A2171,'entry data'!B:E,4,0))</f>
        <v/>
      </c>
      <c r="F2171" s="11" t="str">
        <f>IF(A2171="","",IF(ISERROR(VLOOKUP(A2171,'entry data'!B:F,5,0)),"",VLOOKUP(A2171,'entry data'!B:F,5,0)))</f>
        <v/>
      </c>
      <c r="G2171" s="12" t="str">
        <f>IF(A2171="","",IF(ISERROR(VLOOKUP(A2171,'entry data'!B:I,8,0)),"",VLOOKUP(A2171,'entry data'!B:I,7,0)))</f>
        <v/>
      </c>
      <c r="H2171" s="13" t="str">
        <f>IF(A2171="","",IF(B2171=1,VLOOKUP(A2171,'entry data'!B:D,3,0),I2170))</f>
        <v/>
      </c>
      <c r="I2171" s="14" t="str">
        <f>IF(A2171="","",IF(E2171="weekly",7,IF(E2171="fortnightly",14,IF(E2171="monthly",DATE(IF(MONTH(H2171)=12,YEAR(H2171)+1,YEAR(H2171)),VLOOKUP(MONTH(H2171),index!$D$2:$G$13,2,0),DAY(H2171)),
IF(E2171="quarterly",DATE(IF(MONTH(H2171)&gt;=10,YEAR(H2171)+1,YEAR(H2171)),VLOOKUP(MONTH(H2171),index!$D$2:$G$13,3,0),DAY(H2171)),
IF(E2171="halfyearly",DATE(IF(MONTH(H2171)&gt;=7,YEAR(H2171)+1,YEAR(H2171)),VLOOKUP(MONTH(H2171),index!$D$2:$G$13,4,0),DAY(H2171)),
DATE(YEAR(H2171)+1,MONTH(H2171),DAY(H2171)))))-H2171))+H2171)</f>
        <v/>
      </c>
      <c r="J2171" s="9" t="str">
        <f t="shared" si="220"/>
        <v/>
      </c>
      <c r="K2171" s="11" t="str">
        <f t="shared" si="221"/>
        <v/>
      </c>
      <c r="L2171" s="11" t="str">
        <f t="shared" si="222"/>
        <v/>
      </c>
      <c r="M2171" s="11" t="str">
        <f>IF(A2171="","",VLOOKUP(E2171,index!$A$1:$B$6,2,0)*K2171*G2171)</f>
        <v/>
      </c>
      <c r="N2171" s="11" t="str">
        <f>IF(A2171="","",-PMT(G2171*VLOOKUP(E2171,index!$A$1:$B$6,2,0),C2171,F2171,0,0))</f>
        <v/>
      </c>
      <c r="O2171" s="11" t="str">
        <f t="shared" si="223"/>
        <v/>
      </c>
      <c r="P2171" s="11" t="str">
        <f t="shared" si="218"/>
        <v/>
      </c>
    </row>
    <row r="2172" spans="1:16" x14ac:dyDescent="0.25">
      <c r="A2172" s="9" t="str">
        <f>IF(A2171="","",IF(B2171&lt;C2171,A2171,IF(A2171=MAX('entry data'!$B$8:$B$507),"",A2171+1)))</f>
        <v/>
      </c>
      <c r="B2172" s="9" t="str">
        <f t="shared" si="219"/>
        <v/>
      </c>
      <c r="C2172" s="9" t="str">
        <f>IF(ISERROR(VLOOKUP(A2172,'entry data'!B:G,6,0)),"",VLOOKUP(A2172,'entry data'!B:G,6,0))</f>
        <v/>
      </c>
      <c r="D2172" s="9" t="str">
        <f>IF(ISERROR(VLOOKUP(A2172,'entry data'!B:C,2,0)),"",VLOOKUP(A2172,'entry data'!B:C,2,0))</f>
        <v/>
      </c>
      <c r="E2172" s="9" t="str">
        <f>IF(ISERROR(VLOOKUP(A2172,'entry data'!B:E,4,0)),"",VLOOKUP(A2172,'entry data'!B:E,4,0))</f>
        <v/>
      </c>
      <c r="F2172" s="11" t="str">
        <f>IF(A2172="","",IF(ISERROR(VLOOKUP(A2172,'entry data'!B:F,5,0)),"",VLOOKUP(A2172,'entry data'!B:F,5,0)))</f>
        <v/>
      </c>
      <c r="G2172" s="12" t="str">
        <f>IF(A2172="","",IF(ISERROR(VLOOKUP(A2172,'entry data'!B:I,8,0)),"",VLOOKUP(A2172,'entry data'!B:I,7,0)))</f>
        <v/>
      </c>
      <c r="H2172" s="13" t="str">
        <f>IF(A2172="","",IF(B2172=1,VLOOKUP(A2172,'entry data'!B:D,3,0),I2171))</f>
        <v/>
      </c>
      <c r="I2172" s="14" t="str">
        <f>IF(A2172="","",IF(E2172="weekly",7,IF(E2172="fortnightly",14,IF(E2172="monthly",DATE(IF(MONTH(H2172)=12,YEAR(H2172)+1,YEAR(H2172)),VLOOKUP(MONTH(H2172),index!$D$2:$G$13,2,0),DAY(H2172)),
IF(E2172="quarterly",DATE(IF(MONTH(H2172)&gt;=10,YEAR(H2172)+1,YEAR(H2172)),VLOOKUP(MONTH(H2172),index!$D$2:$G$13,3,0),DAY(H2172)),
IF(E2172="halfyearly",DATE(IF(MONTH(H2172)&gt;=7,YEAR(H2172)+1,YEAR(H2172)),VLOOKUP(MONTH(H2172),index!$D$2:$G$13,4,0),DAY(H2172)),
DATE(YEAR(H2172)+1,MONTH(H2172),DAY(H2172)))))-H2172))+H2172)</f>
        <v/>
      </c>
      <c r="J2172" s="9" t="str">
        <f t="shared" si="220"/>
        <v/>
      </c>
      <c r="K2172" s="11" t="str">
        <f t="shared" si="221"/>
        <v/>
      </c>
      <c r="L2172" s="11" t="str">
        <f t="shared" si="222"/>
        <v/>
      </c>
      <c r="M2172" s="11" t="str">
        <f>IF(A2172="","",VLOOKUP(E2172,index!$A$1:$B$6,2,0)*K2172*G2172)</f>
        <v/>
      </c>
      <c r="N2172" s="11" t="str">
        <f>IF(A2172="","",-PMT(G2172*VLOOKUP(E2172,index!$A$1:$B$6,2,0),C2172,F2172,0,0))</f>
        <v/>
      </c>
      <c r="O2172" s="11" t="str">
        <f t="shared" si="223"/>
        <v/>
      </c>
      <c r="P2172" s="11" t="str">
        <f t="shared" si="218"/>
        <v/>
      </c>
    </row>
    <row r="2173" spans="1:16" x14ac:dyDescent="0.25">
      <c r="A2173" s="9" t="str">
        <f>IF(A2172="","",IF(B2172&lt;C2172,A2172,IF(A2172=MAX('entry data'!$B$8:$B$507),"",A2172+1)))</f>
        <v/>
      </c>
      <c r="B2173" s="9" t="str">
        <f t="shared" si="219"/>
        <v/>
      </c>
      <c r="C2173" s="9" t="str">
        <f>IF(ISERROR(VLOOKUP(A2173,'entry data'!B:G,6,0)),"",VLOOKUP(A2173,'entry data'!B:G,6,0))</f>
        <v/>
      </c>
      <c r="D2173" s="9" t="str">
        <f>IF(ISERROR(VLOOKUP(A2173,'entry data'!B:C,2,0)),"",VLOOKUP(A2173,'entry data'!B:C,2,0))</f>
        <v/>
      </c>
      <c r="E2173" s="9" t="str">
        <f>IF(ISERROR(VLOOKUP(A2173,'entry data'!B:E,4,0)),"",VLOOKUP(A2173,'entry data'!B:E,4,0))</f>
        <v/>
      </c>
      <c r="F2173" s="11" t="str">
        <f>IF(A2173="","",IF(ISERROR(VLOOKUP(A2173,'entry data'!B:F,5,0)),"",VLOOKUP(A2173,'entry data'!B:F,5,0)))</f>
        <v/>
      </c>
      <c r="G2173" s="12" t="str">
        <f>IF(A2173="","",IF(ISERROR(VLOOKUP(A2173,'entry data'!B:I,8,0)),"",VLOOKUP(A2173,'entry data'!B:I,7,0)))</f>
        <v/>
      </c>
      <c r="H2173" s="13" t="str">
        <f>IF(A2173="","",IF(B2173=1,VLOOKUP(A2173,'entry data'!B:D,3,0),I2172))</f>
        <v/>
      </c>
      <c r="I2173" s="14" t="str">
        <f>IF(A2173="","",IF(E2173="weekly",7,IF(E2173="fortnightly",14,IF(E2173="monthly",DATE(IF(MONTH(H2173)=12,YEAR(H2173)+1,YEAR(H2173)),VLOOKUP(MONTH(H2173),index!$D$2:$G$13,2,0),DAY(H2173)),
IF(E2173="quarterly",DATE(IF(MONTH(H2173)&gt;=10,YEAR(H2173)+1,YEAR(H2173)),VLOOKUP(MONTH(H2173),index!$D$2:$G$13,3,0),DAY(H2173)),
IF(E2173="halfyearly",DATE(IF(MONTH(H2173)&gt;=7,YEAR(H2173)+1,YEAR(H2173)),VLOOKUP(MONTH(H2173),index!$D$2:$G$13,4,0),DAY(H2173)),
DATE(YEAR(H2173)+1,MONTH(H2173),DAY(H2173)))))-H2173))+H2173)</f>
        <v/>
      </c>
      <c r="J2173" s="9" t="str">
        <f t="shared" si="220"/>
        <v/>
      </c>
      <c r="K2173" s="11" t="str">
        <f t="shared" si="221"/>
        <v/>
      </c>
      <c r="L2173" s="11" t="str">
        <f t="shared" si="222"/>
        <v/>
      </c>
      <c r="M2173" s="11" t="str">
        <f>IF(A2173="","",VLOOKUP(E2173,index!$A$1:$B$6,2,0)*K2173*G2173)</f>
        <v/>
      </c>
      <c r="N2173" s="11" t="str">
        <f>IF(A2173="","",-PMT(G2173*VLOOKUP(E2173,index!$A$1:$B$6,2,0),C2173,F2173,0,0))</f>
        <v/>
      </c>
      <c r="O2173" s="11" t="str">
        <f t="shared" si="223"/>
        <v/>
      </c>
      <c r="P2173" s="11" t="str">
        <f t="shared" si="218"/>
        <v/>
      </c>
    </row>
    <row r="2174" spans="1:16" x14ac:dyDescent="0.25">
      <c r="A2174" s="9" t="str">
        <f>IF(A2173="","",IF(B2173&lt;C2173,A2173,IF(A2173=MAX('entry data'!$B$8:$B$507),"",A2173+1)))</f>
        <v/>
      </c>
      <c r="B2174" s="9" t="str">
        <f t="shared" si="219"/>
        <v/>
      </c>
      <c r="C2174" s="9" t="str">
        <f>IF(ISERROR(VLOOKUP(A2174,'entry data'!B:G,6,0)),"",VLOOKUP(A2174,'entry data'!B:G,6,0))</f>
        <v/>
      </c>
      <c r="D2174" s="9" t="str">
        <f>IF(ISERROR(VLOOKUP(A2174,'entry data'!B:C,2,0)),"",VLOOKUP(A2174,'entry data'!B:C,2,0))</f>
        <v/>
      </c>
      <c r="E2174" s="9" t="str">
        <f>IF(ISERROR(VLOOKUP(A2174,'entry data'!B:E,4,0)),"",VLOOKUP(A2174,'entry data'!B:E,4,0))</f>
        <v/>
      </c>
      <c r="F2174" s="11" t="str">
        <f>IF(A2174="","",IF(ISERROR(VLOOKUP(A2174,'entry data'!B:F,5,0)),"",VLOOKUP(A2174,'entry data'!B:F,5,0)))</f>
        <v/>
      </c>
      <c r="G2174" s="12" t="str">
        <f>IF(A2174="","",IF(ISERROR(VLOOKUP(A2174,'entry data'!B:I,8,0)),"",VLOOKUP(A2174,'entry data'!B:I,7,0)))</f>
        <v/>
      </c>
      <c r="H2174" s="13" t="str">
        <f>IF(A2174="","",IF(B2174=1,VLOOKUP(A2174,'entry data'!B:D,3,0),I2173))</f>
        <v/>
      </c>
      <c r="I2174" s="14" t="str">
        <f>IF(A2174="","",IF(E2174="weekly",7,IF(E2174="fortnightly",14,IF(E2174="monthly",DATE(IF(MONTH(H2174)=12,YEAR(H2174)+1,YEAR(H2174)),VLOOKUP(MONTH(H2174),index!$D$2:$G$13,2,0),DAY(H2174)),
IF(E2174="quarterly",DATE(IF(MONTH(H2174)&gt;=10,YEAR(H2174)+1,YEAR(H2174)),VLOOKUP(MONTH(H2174),index!$D$2:$G$13,3,0),DAY(H2174)),
IF(E2174="halfyearly",DATE(IF(MONTH(H2174)&gt;=7,YEAR(H2174)+1,YEAR(H2174)),VLOOKUP(MONTH(H2174),index!$D$2:$G$13,4,0),DAY(H2174)),
DATE(YEAR(H2174)+1,MONTH(H2174),DAY(H2174)))))-H2174))+H2174)</f>
        <v/>
      </c>
      <c r="J2174" s="9" t="str">
        <f t="shared" si="220"/>
        <v/>
      </c>
      <c r="K2174" s="11" t="str">
        <f t="shared" si="221"/>
        <v/>
      </c>
      <c r="L2174" s="11" t="str">
        <f t="shared" si="222"/>
        <v/>
      </c>
      <c r="M2174" s="11" t="str">
        <f>IF(A2174="","",VLOOKUP(E2174,index!$A$1:$B$6,2,0)*K2174*G2174)</f>
        <v/>
      </c>
      <c r="N2174" s="11" t="str">
        <f>IF(A2174="","",-PMT(G2174*VLOOKUP(E2174,index!$A$1:$B$6,2,0),C2174,F2174,0,0))</f>
        <v/>
      </c>
      <c r="O2174" s="11" t="str">
        <f t="shared" si="223"/>
        <v/>
      </c>
      <c r="P2174" s="11" t="str">
        <f t="shared" si="218"/>
        <v/>
      </c>
    </row>
    <row r="2175" spans="1:16" x14ac:dyDescent="0.25">
      <c r="A2175" s="9" t="str">
        <f>IF(A2174="","",IF(B2174&lt;C2174,A2174,IF(A2174=MAX('entry data'!$B$8:$B$507),"",A2174+1)))</f>
        <v/>
      </c>
      <c r="B2175" s="9" t="str">
        <f t="shared" si="219"/>
        <v/>
      </c>
      <c r="C2175" s="9" t="str">
        <f>IF(ISERROR(VLOOKUP(A2175,'entry data'!B:G,6,0)),"",VLOOKUP(A2175,'entry data'!B:G,6,0))</f>
        <v/>
      </c>
      <c r="D2175" s="9" t="str">
        <f>IF(ISERROR(VLOOKUP(A2175,'entry data'!B:C,2,0)),"",VLOOKUP(A2175,'entry data'!B:C,2,0))</f>
        <v/>
      </c>
      <c r="E2175" s="9" t="str">
        <f>IF(ISERROR(VLOOKUP(A2175,'entry data'!B:E,4,0)),"",VLOOKUP(A2175,'entry data'!B:E,4,0))</f>
        <v/>
      </c>
      <c r="F2175" s="11" t="str">
        <f>IF(A2175="","",IF(ISERROR(VLOOKUP(A2175,'entry data'!B:F,5,0)),"",VLOOKUP(A2175,'entry data'!B:F,5,0)))</f>
        <v/>
      </c>
      <c r="G2175" s="12" t="str">
        <f>IF(A2175="","",IF(ISERROR(VLOOKUP(A2175,'entry data'!B:I,8,0)),"",VLOOKUP(A2175,'entry data'!B:I,7,0)))</f>
        <v/>
      </c>
      <c r="H2175" s="13" t="str">
        <f>IF(A2175="","",IF(B2175=1,VLOOKUP(A2175,'entry data'!B:D,3,0),I2174))</f>
        <v/>
      </c>
      <c r="I2175" s="14" t="str">
        <f>IF(A2175="","",IF(E2175="weekly",7,IF(E2175="fortnightly",14,IF(E2175="monthly",DATE(IF(MONTH(H2175)=12,YEAR(H2175)+1,YEAR(H2175)),VLOOKUP(MONTH(H2175),index!$D$2:$G$13,2,0),DAY(H2175)),
IF(E2175="quarterly",DATE(IF(MONTH(H2175)&gt;=10,YEAR(H2175)+1,YEAR(H2175)),VLOOKUP(MONTH(H2175),index!$D$2:$G$13,3,0),DAY(H2175)),
IF(E2175="halfyearly",DATE(IF(MONTH(H2175)&gt;=7,YEAR(H2175)+1,YEAR(H2175)),VLOOKUP(MONTH(H2175),index!$D$2:$G$13,4,0),DAY(H2175)),
DATE(YEAR(H2175)+1,MONTH(H2175),DAY(H2175)))))-H2175))+H2175)</f>
        <v/>
      </c>
      <c r="J2175" s="9" t="str">
        <f t="shared" si="220"/>
        <v/>
      </c>
      <c r="K2175" s="11" t="str">
        <f t="shared" si="221"/>
        <v/>
      </c>
      <c r="L2175" s="11" t="str">
        <f t="shared" si="222"/>
        <v/>
      </c>
      <c r="M2175" s="11" t="str">
        <f>IF(A2175="","",VLOOKUP(E2175,index!$A$1:$B$6,2,0)*K2175*G2175)</f>
        <v/>
      </c>
      <c r="N2175" s="11" t="str">
        <f>IF(A2175="","",-PMT(G2175*VLOOKUP(E2175,index!$A$1:$B$6,2,0),C2175,F2175,0,0))</f>
        <v/>
      </c>
      <c r="O2175" s="11" t="str">
        <f t="shared" si="223"/>
        <v/>
      </c>
      <c r="P2175" s="11" t="str">
        <f t="shared" si="218"/>
        <v/>
      </c>
    </row>
    <row r="2176" spans="1:16" x14ac:dyDescent="0.25">
      <c r="A2176" s="9" t="str">
        <f>IF(A2175="","",IF(B2175&lt;C2175,A2175,IF(A2175=MAX('entry data'!$B$8:$B$507),"",A2175+1)))</f>
        <v/>
      </c>
      <c r="B2176" s="9" t="str">
        <f t="shared" si="219"/>
        <v/>
      </c>
      <c r="C2176" s="9" t="str">
        <f>IF(ISERROR(VLOOKUP(A2176,'entry data'!B:G,6,0)),"",VLOOKUP(A2176,'entry data'!B:G,6,0))</f>
        <v/>
      </c>
      <c r="D2176" s="9" t="str">
        <f>IF(ISERROR(VLOOKUP(A2176,'entry data'!B:C,2,0)),"",VLOOKUP(A2176,'entry data'!B:C,2,0))</f>
        <v/>
      </c>
      <c r="E2176" s="9" t="str">
        <f>IF(ISERROR(VLOOKUP(A2176,'entry data'!B:E,4,0)),"",VLOOKUP(A2176,'entry data'!B:E,4,0))</f>
        <v/>
      </c>
      <c r="F2176" s="11" t="str">
        <f>IF(A2176="","",IF(ISERROR(VLOOKUP(A2176,'entry data'!B:F,5,0)),"",VLOOKUP(A2176,'entry data'!B:F,5,0)))</f>
        <v/>
      </c>
      <c r="G2176" s="12" t="str">
        <f>IF(A2176="","",IF(ISERROR(VLOOKUP(A2176,'entry data'!B:I,8,0)),"",VLOOKUP(A2176,'entry data'!B:I,7,0)))</f>
        <v/>
      </c>
      <c r="H2176" s="13" t="str">
        <f>IF(A2176="","",IF(B2176=1,VLOOKUP(A2176,'entry data'!B:D,3,0),I2175))</f>
        <v/>
      </c>
      <c r="I2176" s="14" t="str">
        <f>IF(A2176="","",IF(E2176="weekly",7,IF(E2176="fortnightly",14,IF(E2176="monthly",DATE(IF(MONTH(H2176)=12,YEAR(H2176)+1,YEAR(H2176)),VLOOKUP(MONTH(H2176),index!$D$2:$G$13,2,0),DAY(H2176)),
IF(E2176="quarterly",DATE(IF(MONTH(H2176)&gt;=10,YEAR(H2176)+1,YEAR(H2176)),VLOOKUP(MONTH(H2176),index!$D$2:$G$13,3,0),DAY(H2176)),
IF(E2176="halfyearly",DATE(IF(MONTH(H2176)&gt;=7,YEAR(H2176)+1,YEAR(H2176)),VLOOKUP(MONTH(H2176),index!$D$2:$G$13,4,0),DAY(H2176)),
DATE(YEAR(H2176)+1,MONTH(H2176),DAY(H2176)))))-H2176))+H2176)</f>
        <v/>
      </c>
      <c r="J2176" s="9" t="str">
        <f t="shared" si="220"/>
        <v/>
      </c>
      <c r="K2176" s="11" t="str">
        <f t="shared" si="221"/>
        <v/>
      </c>
      <c r="L2176" s="11" t="str">
        <f t="shared" si="222"/>
        <v/>
      </c>
      <c r="M2176" s="11" t="str">
        <f>IF(A2176="","",VLOOKUP(E2176,index!$A$1:$B$6,2,0)*K2176*G2176)</f>
        <v/>
      </c>
      <c r="N2176" s="11" t="str">
        <f>IF(A2176="","",-PMT(G2176*VLOOKUP(E2176,index!$A$1:$B$6,2,0),C2176,F2176,0,0))</f>
        <v/>
      </c>
      <c r="O2176" s="11" t="str">
        <f t="shared" si="223"/>
        <v/>
      </c>
      <c r="P2176" s="11" t="str">
        <f t="shared" si="218"/>
        <v/>
      </c>
    </row>
    <row r="2177" spans="1:16" x14ac:dyDescent="0.25">
      <c r="A2177" s="9" t="str">
        <f>IF(A2176="","",IF(B2176&lt;C2176,A2176,IF(A2176=MAX('entry data'!$B$8:$B$507),"",A2176+1)))</f>
        <v/>
      </c>
      <c r="B2177" s="9" t="str">
        <f t="shared" si="219"/>
        <v/>
      </c>
      <c r="C2177" s="9" t="str">
        <f>IF(ISERROR(VLOOKUP(A2177,'entry data'!B:G,6,0)),"",VLOOKUP(A2177,'entry data'!B:G,6,0))</f>
        <v/>
      </c>
      <c r="D2177" s="9" t="str">
        <f>IF(ISERROR(VLOOKUP(A2177,'entry data'!B:C,2,0)),"",VLOOKUP(A2177,'entry data'!B:C,2,0))</f>
        <v/>
      </c>
      <c r="E2177" s="9" t="str">
        <f>IF(ISERROR(VLOOKUP(A2177,'entry data'!B:E,4,0)),"",VLOOKUP(A2177,'entry data'!B:E,4,0))</f>
        <v/>
      </c>
      <c r="F2177" s="11" t="str">
        <f>IF(A2177="","",IF(ISERROR(VLOOKUP(A2177,'entry data'!B:F,5,0)),"",VLOOKUP(A2177,'entry data'!B:F,5,0)))</f>
        <v/>
      </c>
      <c r="G2177" s="12" t="str">
        <f>IF(A2177="","",IF(ISERROR(VLOOKUP(A2177,'entry data'!B:I,8,0)),"",VLOOKUP(A2177,'entry data'!B:I,7,0)))</f>
        <v/>
      </c>
      <c r="H2177" s="13" t="str">
        <f>IF(A2177="","",IF(B2177=1,VLOOKUP(A2177,'entry data'!B:D,3,0),I2176))</f>
        <v/>
      </c>
      <c r="I2177" s="14" t="str">
        <f>IF(A2177="","",IF(E2177="weekly",7,IF(E2177="fortnightly",14,IF(E2177="monthly",DATE(IF(MONTH(H2177)=12,YEAR(H2177)+1,YEAR(H2177)),VLOOKUP(MONTH(H2177),index!$D$2:$G$13,2,0),DAY(H2177)),
IF(E2177="quarterly",DATE(IF(MONTH(H2177)&gt;=10,YEAR(H2177)+1,YEAR(H2177)),VLOOKUP(MONTH(H2177),index!$D$2:$G$13,3,0),DAY(H2177)),
IF(E2177="halfyearly",DATE(IF(MONTH(H2177)&gt;=7,YEAR(H2177)+1,YEAR(H2177)),VLOOKUP(MONTH(H2177),index!$D$2:$G$13,4,0),DAY(H2177)),
DATE(YEAR(H2177)+1,MONTH(H2177),DAY(H2177)))))-H2177))+H2177)</f>
        <v/>
      </c>
      <c r="J2177" s="9" t="str">
        <f t="shared" si="220"/>
        <v/>
      </c>
      <c r="K2177" s="11" t="str">
        <f t="shared" si="221"/>
        <v/>
      </c>
      <c r="L2177" s="11" t="str">
        <f t="shared" si="222"/>
        <v/>
      </c>
      <c r="M2177" s="11" t="str">
        <f>IF(A2177="","",VLOOKUP(E2177,index!$A$1:$B$6,2,0)*K2177*G2177)</f>
        <v/>
      </c>
      <c r="N2177" s="11" t="str">
        <f>IF(A2177="","",-PMT(G2177*VLOOKUP(E2177,index!$A$1:$B$6,2,0),C2177,F2177,0,0))</f>
        <v/>
      </c>
      <c r="O2177" s="11" t="str">
        <f t="shared" si="223"/>
        <v/>
      </c>
      <c r="P2177" s="11" t="str">
        <f t="shared" si="218"/>
        <v/>
      </c>
    </row>
    <row r="2178" spans="1:16" x14ac:dyDescent="0.25">
      <c r="A2178" s="9" t="str">
        <f>IF(A2177="","",IF(B2177&lt;C2177,A2177,IF(A2177=MAX('entry data'!$B$8:$B$507),"",A2177+1)))</f>
        <v/>
      </c>
      <c r="B2178" s="9" t="str">
        <f t="shared" si="219"/>
        <v/>
      </c>
      <c r="C2178" s="9" t="str">
        <f>IF(ISERROR(VLOOKUP(A2178,'entry data'!B:G,6,0)),"",VLOOKUP(A2178,'entry data'!B:G,6,0))</f>
        <v/>
      </c>
      <c r="D2178" s="9" t="str">
        <f>IF(ISERROR(VLOOKUP(A2178,'entry data'!B:C,2,0)),"",VLOOKUP(A2178,'entry data'!B:C,2,0))</f>
        <v/>
      </c>
      <c r="E2178" s="9" t="str">
        <f>IF(ISERROR(VLOOKUP(A2178,'entry data'!B:E,4,0)),"",VLOOKUP(A2178,'entry data'!B:E,4,0))</f>
        <v/>
      </c>
      <c r="F2178" s="11" t="str">
        <f>IF(A2178="","",IF(ISERROR(VLOOKUP(A2178,'entry data'!B:F,5,0)),"",VLOOKUP(A2178,'entry data'!B:F,5,0)))</f>
        <v/>
      </c>
      <c r="G2178" s="12" t="str">
        <f>IF(A2178="","",IF(ISERROR(VLOOKUP(A2178,'entry data'!B:I,8,0)),"",VLOOKUP(A2178,'entry data'!B:I,7,0)))</f>
        <v/>
      </c>
      <c r="H2178" s="13" t="str">
        <f>IF(A2178="","",IF(B2178=1,VLOOKUP(A2178,'entry data'!B:D,3,0),I2177))</f>
        <v/>
      </c>
      <c r="I2178" s="14" t="str">
        <f>IF(A2178="","",IF(E2178="weekly",7,IF(E2178="fortnightly",14,IF(E2178="monthly",DATE(IF(MONTH(H2178)=12,YEAR(H2178)+1,YEAR(H2178)),VLOOKUP(MONTH(H2178),index!$D$2:$G$13,2,0),DAY(H2178)),
IF(E2178="quarterly",DATE(IF(MONTH(H2178)&gt;=10,YEAR(H2178)+1,YEAR(H2178)),VLOOKUP(MONTH(H2178),index!$D$2:$G$13,3,0),DAY(H2178)),
IF(E2178="halfyearly",DATE(IF(MONTH(H2178)&gt;=7,YEAR(H2178)+1,YEAR(H2178)),VLOOKUP(MONTH(H2178),index!$D$2:$G$13,4,0),DAY(H2178)),
DATE(YEAR(H2178)+1,MONTH(H2178),DAY(H2178)))))-H2178))+H2178)</f>
        <v/>
      </c>
      <c r="J2178" s="9" t="str">
        <f t="shared" si="220"/>
        <v/>
      </c>
      <c r="K2178" s="11" t="str">
        <f t="shared" si="221"/>
        <v/>
      </c>
      <c r="L2178" s="11" t="str">
        <f t="shared" si="222"/>
        <v/>
      </c>
      <c r="M2178" s="11" t="str">
        <f>IF(A2178="","",VLOOKUP(E2178,index!$A$1:$B$6,2,0)*K2178*G2178)</f>
        <v/>
      </c>
      <c r="N2178" s="11" t="str">
        <f>IF(A2178="","",-PMT(G2178*VLOOKUP(E2178,index!$A$1:$B$6,2,0),C2178,F2178,0,0))</f>
        <v/>
      </c>
      <c r="O2178" s="11" t="str">
        <f t="shared" si="223"/>
        <v/>
      </c>
      <c r="P2178" s="11" t="str">
        <f t="shared" si="218"/>
        <v/>
      </c>
    </row>
    <row r="2179" spans="1:16" x14ac:dyDescent="0.25">
      <c r="A2179" s="9" t="str">
        <f>IF(A2178="","",IF(B2178&lt;C2178,A2178,IF(A2178=MAX('entry data'!$B$8:$B$507),"",A2178+1)))</f>
        <v/>
      </c>
      <c r="B2179" s="9" t="str">
        <f t="shared" si="219"/>
        <v/>
      </c>
      <c r="C2179" s="9" t="str">
        <f>IF(ISERROR(VLOOKUP(A2179,'entry data'!B:G,6,0)),"",VLOOKUP(A2179,'entry data'!B:G,6,0))</f>
        <v/>
      </c>
      <c r="D2179" s="9" t="str">
        <f>IF(ISERROR(VLOOKUP(A2179,'entry data'!B:C,2,0)),"",VLOOKUP(A2179,'entry data'!B:C,2,0))</f>
        <v/>
      </c>
      <c r="E2179" s="9" t="str">
        <f>IF(ISERROR(VLOOKUP(A2179,'entry data'!B:E,4,0)),"",VLOOKUP(A2179,'entry data'!B:E,4,0))</f>
        <v/>
      </c>
      <c r="F2179" s="11" t="str">
        <f>IF(A2179="","",IF(ISERROR(VLOOKUP(A2179,'entry data'!B:F,5,0)),"",VLOOKUP(A2179,'entry data'!B:F,5,0)))</f>
        <v/>
      </c>
      <c r="G2179" s="12" t="str">
        <f>IF(A2179="","",IF(ISERROR(VLOOKUP(A2179,'entry data'!B:I,8,0)),"",VLOOKUP(A2179,'entry data'!B:I,7,0)))</f>
        <v/>
      </c>
      <c r="H2179" s="13" t="str">
        <f>IF(A2179="","",IF(B2179=1,VLOOKUP(A2179,'entry data'!B:D,3,0),I2178))</f>
        <v/>
      </c>
      <c r="I2179" s="14" t="str">
        <f>IF(A2179="","",IF(E2179="weekly",7,IF(E2179="fortnightly",14,IF(E2179="monthly",DATE(IF(MONTH(H2179)=12,YEAR(H2179)+1,YEAR(H2179)),VLOOKUP(MONTH(H2179),index!$D$2:$G$13,2,0),DAY(H2179)),
IF(E2179="quarterly",DATE(IF(MONTH(H2179)&gt;=10,YEAR(H2179)+1,YEAR(H2179)),VLOOKUP(MONTH(H2179),index!$D$2:$G$13,3,0),DAY(H2179)),
IF(E2179="halfyearly",DATE(IF(MONTH(H2179)&gt;=7,YEAR(H2179)+1,YEAR(H2179)),VLOOKUP(MONTH(H2179),index!$D$2:$G$13,4,0),DAY(H2179)),
DATE(YEAR(H2179)+1,MONTH(H2179),DAY(H2179)))))-H2179))+H2179)</f>
        <v/>
      </c>
      <c r="J2179" s="9" t="str">
        <f t="shared" si="220"/>
        <v/>
      </c>
      <c r="K2179" s="11" t="str">
        <f t="shared" si="221"/>
        <v/>
      </c>
      <c r="L2179" s="11" t="str">
        <f t="shared" si="222"/>
        <v/>
      </c>
      <c r="M2179" s="11" t="str">
        <f>IF(A2179="","",VLOOKUP(E2179,index!$A$1:$B$6,2,0)*K2179*G2179)</f>
        <v/>
      </c>
      <c r="N2179" s="11" t="str">
        <f>IF(A2179="","",-PMT(G2179*VLOOKUP(E2179,index!$A$1:$B$6,2,0),C2179,F2179,0,0))</f>
        <v/>
      </c>
      <c r="O2179" s="11" t="str">
        <f t="shared" si="223"/>
        <v/>
      </c>
      <c r="P2179" s="11" t="str">
        <f t="shared" ref="P2179:P2242" si="224">IF(A2179="","",IF(J2179&lt;&gt;J2180,O2179,0))</f>
        <v/>
      </c>
    </row>
    <row r="2180" spans="1:16" x14ac:dyDescent="0.25">
      <c r="A2180" s="9" t="str">
        <f>IF(A2179="","",IF(B2179&lt;C2179,A2179,IF(A2179=MAX('entry data'!$B$8:$B$507),"",A2179+1)))</f>
        <v/>
      </c>
      <c r="B2180" s="9" t="str">
        <f t="shared" si="219"/>
        <v/>
      </c>
      <c r="C2180" s="9" t="str">
        <f>IF(ISERROR(VLOOKUP(A2180,'entry data'!B:G,6,0)),"",VLOOKUP(A2180,'entry data'!B:G,6,0))</f>
        <v/>
      </c>
      <c r="D2180" s="9" t="str">
        <f>IF(ISERROR(VLOOKUP(A2180,'entry data'!B:C,2,0)),"",VLOOKUP(A2180,'entry data'!B:C,2,0))</f>
        <v/>
      </c>
      <c r="E2180" s="9" t="str">
        <f>IF(ISERROR(VLOOKUP(A2180,'entry data'!B:E,4,0)),"",VLOOKUP(A2180,'entry data'!B:E,4,0))</f>
        <v/>
      </c>
      <c r="F2180" s="11" t="str">
        <f>IF(A2180="","",IF(ISERROR(VLOOKUP(A2180,'entry data'!B:F,5,0)),"",VLOOKUP(A2180,'entry data'!B:F,5,0)))</f>
        <v/>
      </c>
      <c r="G2180" s="12" t="str">
        <f>IF(A2180="","",IF(ISERROR(VLOOKUP(A2180,'entry data'!B:I,8,0)),"",VLOOKUP(A2180,'entry data'!B:I,7,0)))</f>
        <v/>
      </c>
      <c r="H2180" s="13" t="str">
        <f>IF(A2180="","",IF(B2180=1,VLOOKUP(A2180,'entry data'!B:D,3,0),I2179))</f>
        <v/>
      </c>
      <c r="I2180" s="14" t="str">
        <f>IF(A2180="","",IF(E2180="weekly",7,IF(E2180="fortnightly",14,IF(E2180="monthly",DATE(IF(MONTH(H2180)=12,YEAR(H2180)+1,YEAR(H2180)),VLOOKUP(MONTH(H2180),index!$D$2:$G$13,2,0),DAY(H2180)),
IF(E2180="quarterly",DATE(IF(MONTH(H2180)&gt;=10,YEAR(H2180)+1,YEAR(H2180)),VLOOKUP(MONTH(H2180),index!$D$2:$G$13,3,0),DAY(H2180)),
IF(E2180="halfyearly",DATE(IF(MONTH(H2180)&gt;=7,YEAR(H2180)+1,YEAR(H2180)),VLOOKUP(MONTH(H2180),index!$D$2:$G$13,4,0),DAY(H2180)),
DATE(YEAR(H2180)+1,MONTH(H2180),DAY(H2180)))))-H2180))+H2180)</f>
        <v/>
      </c>
      <c r="J2180" s="9" t="str">
        <f t="shared" si="220"/>
        <v/>
      </c>
      <c r="K2180" s="11" t="str">
        <f t="shared" si="221"/>
        <v/>
      </c>
      <c r="L2180" s="11" t="str">
        <f t="shared" si="222"/>
        <v/>
      </c>
      <c r="M2180" s="11" t="str">
        <f>IF(A2180="","",VLOOKUP(E2180,index!$A$1:$B$6,2,0)*K2180*G2180)</f>
        <v/>
      </c>
      <c r="N2180" s="11" t="str">
        <f>IF(A2180="","",-PMT(G2180*VLOOKUP(E2180,index!$A$1:$B$6,2,0),C2180,F2180,0,0))</f>
        <v/>
      </c>
      <c r="O2180" s="11" t="str">
        <f t="shared" si="223"/>
        <v/>
      </c>
      <c r="P2180" s="11" t="str">
        <f t="shared" si="224"/>
        <v/>
      </c>
    </row>
    <row r="2181" spans="1:16" x14ac:dyDescent="0.25">
      <c r="A2181" s="9" t="str">
        <f>IF(A2180="","",IF(B2180&lt;C2180,A2180,IF(A2180=MAX('entry data'!$B$8:$B$507),"",A2180+1)))</f>
        <v/>
      </c>
      <c r="B2181" s="9" t="str">
        <f t="shared" si="219"/>
        <v/>
      </c>
      <c r="C2181" s="9" t="str">
        <f>IF(ISERROR(VLOOKUP(A2181,'entry data'!B:G,6,0)),"",VLOOKUP(A2181,'entry data'!B:G,6,0))</f>
        <v/>
      </c>
      <c r="D2181" s="9" t="str">
        <f>IF(ISERROR(VLOOKUP(A2181,'entry data'!B:C,2,0)),"",VLOOKUP(A2181,'entry data'!B:C,2,0))</f>
        <v/>
      </c>
      <c r="E2181" s="9" t="str">
        <f>IF(ISERROR(VLOOKUP(A2181,'entry data'!B:E,4,0)),"",VLOOKUP(A2181,'entry data'!B:E,4,0))</f>
        <v/>
      </c>
      <c r="F2181" s="11" t="str">
        <f>IF(A2181="","",IF(ISERROR(VLOOKUP(A2181,'entry data'!B:F,5,0)),"",VLOOKUP(A2181,'entry data'!B:F,5,0)))</f>
        <v/>
      </c>
      <c r="G2181" s="12" t="str">
        <f>IF(A2181="","",IF(ISERROR(VLOOKUP(A2181,'entry data'!B:I,8,0)),"",VLOOKUP(A2181,'entry data'!B:I,7,0)))</f>
        <v/>
      </c>
      <c r="H2181" s="13" t="str">
        <f>IF(A2181="","",IF(B2181=1,VLOOKUP(A2181,'entry data'!B:D,3,0),I2180))</f>
        <v/>
      </c>
      <c r="I2181" s="14" t="str">
        <f>IF(A2181="","",IF(E2181="weekly",7,IF(E2181="fortnightly",14,IF(E2181="monthly",DATE(IF(MONTH(H2181)=12,YEAR(H2181)+1,YEAR(H2181)),VLOOKUP(MONTH(H2181),index!$D$2:$G$13,2,0),DAY(H2181)),
IF(E2181="quarterly",DATE(IF(MONTH(H2181)&gt;=10,YEAR(H2181)+1,YEAR(H2181)),VLOOKUP(MONTH(H2181),index!$D$2:$G$13,3,0),DAY(H2181)),
IF(E2181="halfyearly",DATE(IF(MONTH(H2181)&gt;=7,YEAR(H2181)+1,YEAR(H2181)),VLOOKUP(MONTH(H2181),index!$D$2:$G$13,4,0),DAY(H2181)),
DATE(YEAR(H2181)+1,MONTH(H2181),DAY(H2181)))))-H2181))+H2181)</f>
        <v/>
      </c>
      <c r="J2181" s="9" t="str">
        <f t="shared" si="220"/>
        <v/>
      </c>
      <c r="K2181" s="11" t="str">
        <f t="shared" si="221"/>
        <v/>
      </c>
      <c r="L2181" s="11" t="str">
        <f t="shared" si="222"/>
        <v/>
      </c>
      <c r="M2181" s="11" t="str">
        <f>IF(A2181="","",VLOOKUP(E2181,index!$A$1:$B$6,2,0)*K2181*G2181)</f>
        <v/>
      </c>
      <c r="N2181" s="11" t="str">
        <f>IF(A2181="","",-PMT(G2181*VLOOKUP(E2181,index!$A$1:$B$6,2,0),C2181,F2181,0,0))</f>
        <v/>
      </c>
      <c r="O2181" s="11" t="str">
        <f t="shared" si="223"/>
        <v/>
      </c>
      <c r="P2181" s="11" t="str">
        <f t="shared" si="224"/>
        <v/>
      </c>
    </row>
    <row r="2182" spans="1:16" x14ac:dyDescent="0.25">
      <c r="A2182" s="9" t="str">
        <f>IF(A2181="","",IF(B2181&lt;C2181,A2181,IF(A2181=MAX('entry data'!$B$8:$B$507),"",A2181+1)))</f>
        <v/>
      </c>
      <c r="B2182" s="9" t="str">
        <f t="shared" si="219"/>
        <v/>
      </c>
      <c r="C2182" s="9" t="str">
        <f>IF(ISERROR(VLOOKUP(A2182,'entry data'!B:G,6,0)),"",VLOOKUP(A2182,'entry data'!B:G,6,0))</f>
        <v/>
      </c>
      <c r="D2182" s="9" t="str">
        <f>IF(ISERROR(VLOOKUP(A2182,'entry data'!B:C,2,0)),"",VLOOKUP(A2182,'entry data'!B:C,2,0))</f>
        <v/>
      </c>
      <c r="E2182" s="9" t="str">
        <f>IF(ISERROR(VLOOKUP(A2182,'entry data'!B:E,4,0)),"",VLOOKUP(A2182,'entry data'!B:E,4,0))</f>
        <v/>
      </c>
      <c r="F2182" s="11" t="str">
        <f>IF(A2182="","",IF(ISERROR(VLOOKUP(A2182,'entry data'!B:F,5,0)),"",VLOOKUP(A2182,'entry data'!B:F,5,0)))</f>
        <v/>
      </c>
      <c r="G2182" s="12" t="str">
        <f>IF(A2182="","",IF(ISERROR(VLOOKUP(A2182,'entry data'!B:I,8,0)),"",VLOOKUP(A2182,'entry data'!B:I,7,0)))</f>
        <v/>
      </c>
      <c r="H2182" s="13" t="str">
        <f>IF(A2182="","",IF(B2182=1,VLOOKUP(A2182,'entry data'!B:D,3,0),I2181))</f>
        <v/>
      </c>
      <c r="I2182" s="14" t="str">
        <f>IF(A2182="","",IF(E2182="weekly",7,IF(E2182="fortnightly",14,IF(E2182="monthly",DATE(IF(MONTH(H2182)=12,YEAR(H2182)+1,YEAR(H2182)),VLOOKUP(MONTH(H2182),index!$D$2:$G$13,2,0),DAY(H2182)),
IF(E2182="quarterly",DATE(IF(MONTH(H2182)&gt;=10,YEAR(H2182)+1,YEAR(H2182)),VLOOKUP(MONTH(H2182),index!$D$2:$G$13,3,0),DAY(H2182)),
IF(E2182="halfyearly",DATE(IF(MONTH(H2182)&gt;=7,YEAR(H2182)+1,YEAR(H2182)),VLOOKUP(MONTH(H2182),index!$D$2:$G$13,4,0),DAY(H2182)),
DATE(YEAR(H2182)+1,MONTH(H2182),DAY(H2182)))))-H2182))+H2182)</f>
        <v/>
      </c>
      <c r="J2182" s="9" t="str">
        <f t="shared" si="220"/>
        <v/>
      </c>
      <c r="K2182" s="11" t="str">
        <f t="shared" si="221"/>
        <v/>
      </c>
      <c r="L2182" s="11" t="str">
        <f t="shared" si="222"/>
        <v/>
      </c>
      <c r="M2182" s="11" t="str">
        <f>IF(A2182="","",VLOOKUP(E2182,index!$A$1:$B$6,2,0)*K2182*G2182)</f>
        <v/>
      </c>
      <c r="N2182" s="11" t="str">
        <f>IF(A2182="","",-PMT(G2182*VLOOKUP(E2182,index!$A$1:$B$6,2,0),C2182,F2182,0,0))</f>
        <v/>
      </c>
      <c r="O2182" s="11" t="str">
        <f t="shared" si="223"/>
        <v/>
      </c>
      <c r="P2182" s="11" t="str">
        <f t="shared" si="224"/>
        <v/>
      </c>
    </row>
    <row r="2183" spans="1:16" x14ac:dyDescent="0.25">
      <c r="A2183" s="9" t="str">
        <f>IF(A2182="","",IF(B2182&lt;C2182,A2182,IF(A2182=MAX('entry data'!$B$8:$B$507),"",A2182+1)))</f>
        <v/>
      </c>
      <c r="B2183" s="9" t="str">
        <f t="shared" si="219"/>
        <v/>
      </c>
      <c r="C2183" s="9" t="str">
        <f>IF(ISERROR(VLOOKUP(A2183,'entry data'!B:G,6,0)),"",VLOOKUP(A2183,'entry data'!B:G,6,0))</f>
        <v/>
      </c>
      <c r="D2183" s="9" t="str">
        <f>IF(ISERROR(VLOOKUP(A2183,'entry data'!B:C,2,0)),"",VLOOKUP(A2183,'entry data'!B:C,2,0))</f>
        <v/>
      </c>
      <c r="E2183" s="9" t="str">
        <f>IF(ISERROR(VLOOKUP(A2183,'entry data'!B:E,4,0)),"",VLOOKUP(A2183,'entry data'!B:E,4,0))</f>
        <v/>
      </c>
      <c r="F2183" s="11" t="str">
        <f>IF(A2183="","",IF(ISERROR(VLOOKUP(A2183,'entry data'!B:F,5,0)),"",VLOOKUP(A2183,'entry data'!B:F,5,0)))</f>
        <v/>
      </c>
      <c r="G2183" s="12" t="str">
        <f>IF(A2183="","",IF(ISERROR(VLOOKUP(A2183,'entry data'!B:I,8,0)),"",VLOOKUP(A2183,'entry data'!B:I,7,0)))</f>
        <v/>
      </c>
      <c r="H2183" s="13" t="str">
        <f>IF(A2183="","",IF(B2183=1,VLOOKUP(A2183,'entry data'!B:D,3,0),I2182))</f>
        <v/>
      </c>
      <c r="I2183" s="14" t="str">
        <f>IF(A2183="","",IF(E2183="weekly",7,IF(E2183="fortnightly",14,IF(E2183="monthly",DATE(IF(MONTH(H2183)=12,YEAR(H2183)+1,YEAR(H2183)),VLOOKUP(MONTH(H2183),index!$D$2:$G$13,2,0),DAY(H2183)),
IF(E2183="quarterly",DATE(IF(MONTH(H2183)&gt;=10,YEAR(H2183)+1,YEAR(H2183)),VLOOKUP(MONTH(H2183),index!$D$2:$G$13,3,0),DAY(H2183)),
IF(E2183="halfyearly",DATE(IF(MONTH(H2183)&gt;=7,YEAR(H2183)+1,YEAR(H2183)),VLOOKUP(MONTH(H2183),index!$D$2:$G$13,4,0),DAY(H2183)),
DATE(YEAR(H2183)+1,MONTH(H2183),DAY(H2183)))))-H2183))+H2183)</f>
        <v/>
      </c>
      <c r="J2183" s="9" t="str">
        <f t="shared" si="220"/>
        <v/>
      </c>
      <c r="K2183" s="11" t="str">
        <f t="shared" si="221"/>
        <v/>
      </c>
      <c r="L2183" s="11" t="str">
        <f t="shared" si="222"/>
        <v/>
      </c>
      <c r="M2183" s="11" t="str">
        <f>IF(A2183="","",VLOOKUP(E2183,index!$A$1:$B$6,2,0)*K2183*G2183)</f>
        <v/>
      </c>
      <c r="N2183" s="11" t="str">
        <f>IF(A2183="","",-PMT(G2183*VLOOKUP(E2183,index!$A$1:$B$6,2,0),C2183,F2183,0,0))</f>
        <v/>
      </c>
      <c r="O2183" s="11" t="str">
        <f t="shared" si="223"/>
        <v/>
      </c>
      <c r="P2183" s="11" t="str">
        <f t="shared" si="224"/>
        <v/>
      </c>
    </row>
    <row r="2184" spans="1:16" x14ac:dyDescent="0.25">
      <c r="A2184" s="9" t="str">
        <f>IF(A2183="","",IF(B2183&lt;C2183,A2183,IF(A2183=MAX('entry data'!$B$8:$B$507),"",A2183+1)))</f>
        <v/>
      </c>
      <c r="B2184" s="9" t="str">
        <f t="shared" si="219"/>
        <v/>
      </c>
      <c r="C2184" s="9" t="str">
        <f>IF(ISERROR(VLOOKUP(A2184,'entry data'!B:G,6,0)),"",VLOOKUP(A2184,'entry data'!B:G,6,0))</f>
        <v/>
      </c>
      <c r="D2184" s="9" t="str">
        <f>IF(ISERROR(VLOOKUP(A2184,'entry data'!B:C,2,0)),"",VLOOKUP(A2184,'entry data'!B:C,2,0))</f>
        <v/>
      </c>
      <c r="E2184" s="9" t="str">
        <f>IF(ISERROR(VLOOKUP(A2184,'entry data'!B:E,4,0)),"",VLOOKUP(A2184,'entry data'!B:E,4,0))</f>
        <v/>
      </c>
      <c r="F2184" s="11" t="str">
        <f>IF(A2184="","",IF(ISERROR(VLOOKUP(A2184,'entry data'!B:F,5,0)),"",VLOOKUP(A2184,'entry data'!B:F,5,0)))</f>
        <v/>
      </c>
      <c r="G2184" s="12" t="str">
        <f>IF(A2184="","",IF(ISERROR(VLOOKUP(A2184,'entry data'!B:I,8,0)),"",VLOOKUP(A2184,'entry data'!B:I,7,0)))</f>
        <v/>
      </c>
      <c r="H2184" s="13" t="str">
        <f>IF(A2184="","",IF(B2184=1,VLOOKUP(A2184,'entry data'!B:D,3,0),I2183))</f>
        <v/>
      </c>
      <c r="I2184" s="14" t="str">
        <f>IF(A2184="","",IF(E2184="weekly",7,IF(E2184="fortnightly",14,IF(E2184="monthly",DATE(IF(MONTH(H2184)=12,YEAR(H2184)+1,YEAR(H2184)),VLOOKUP(MONTH(H2184),index!$D$2:$G$13,2,0),DAY(H2184)),
IF(E2184="quarterly",DATE(IF(MONTH(H2184)&gt;=10,YEAR(H2184)+1,YEAR(H2184)),VLOOKUP(MONTH(H2184),index!$D$2:$G$13,3,0),DAY(H2184)),
IF(E2184="halfyearly",DATE(IF(MONTH(H2184)&gt;=7,YEAR(H2184)+1,YEAR(H2184)),VLOOKUP(MONTH(H2184),index!$D$2:$G$13,4,0),DAY(H2184)),
DATE(YEAR(H2184)+1,MONTH(H2184),DAY(H2184)))))-H2184))+H2184)</f>
        <v/>
      </c>
      <c r="J2184" s="9" t="str">
        <f t="shared" si="220"/>
        <v/>
      </c>
      <c r="K2184" s="11" t="str">
        <f t="shared" si="221"/>
        <v/>
      </c>
      <c r="L2184" s="11" t="str">
        <f t="shared" si="222"/>
        <v/>
      </c>
      <c r="M2184" s="11" t="str">
        <f>IF(A2184="","",VLOOKUP(E2184,index!$A$1:$B$6,2,0)*K2184*G2184)</f>
        <v/>
      </c>
      <c r="N2184" s="11" t="str">
        <f>IF(A2184="","",-PMT(G2184*VLOOKUP(E2184,index!$A$1:$B$6,2,0),C2184,F2184,0,0))</f>
        <v/>
      </c>
      <c r="O2184" s="11" t="str">
        <f t="shared" si="223"/>
        <v/>
      </c>
      <c r="P2184" s="11" t="str">
        <f t="shared" si="224"/>
        <v/>
      </c>
    </row>
    <row r="2185" spans="1:16" x14ac:dyDescent="0.25">
      <c r="A2185" s="9" t="str">
        <f>IF(A2184="","",IF(B2184&lt;C2184,A2184,IF(A2184=MAX('entry data'!$B$8:$B$507),"",A2184+1)))</f>
        <v/>
      </c>
      <c r="B2185" s="9" t="str">
        <f t="shared" si="219"/>
        <v/>
      </c>
      <c r="C2185" s="9" t="str">
        <f>IF(ISERROR(VLOOKUP(A2185,'entry data'!B:G,6,0)),"",VLOOKUP(A2185,'entry data'!B:G,6,0))</f>
        <v/>
      </c>
      <c r="D2185" s="9" t="str">
        <f>IF(ISERROR(VLOOKUP(A2185,'entry data'!B:C,2,0)),"",VLOOKUP(A2185,'entry data'!B:C,2,0))</f>
        <v/>
      </c>
      <c r="E2185" s="9" t="str">
        <f>IF(ISERROR(VLOOKUP(A2185,'entry data'!B:E,4,0)),"",VLOOKUP(A2185,'entry data'!B:E,4,0))</f>
        <v/>
      </c>
      <c r="F2185" s="11" t="str">
        <f>IF(A2185="","",IF(ISERROR(VLOOKUP(A2185,'entry data'!B:F,5,0)),"",VLOOKUP(A2185,'entry data'!B:F,5,0)))</f>
        <v/>
      </c>
      <c r="G2185" s="12" t="str">
        <f>IF(A2185="","",IF(ISERROR(VLOOKUP(A2185,'entry data'!B:I,8,0)),"",VLOOKUP(A2185,'entry data'!B:I,7,0)))</f>
        <v/>
      </c>
      <c r="H2185" s="13" t="str">
        <f>IF(A2185="","",IF(B2185=1,VLOOKUP(A2185,'entry data'!B:D,3,0),I2184))</f>
        <v/>
      </c>
      <c r="I2185" s="14" t="str">
        <f>IF(A2185="","",IF(E2185="weekly",7,IF(E2185="fortnightly",14,IF(E2185="monthly",DATE(IF(MONTH(H2185)=12,YEAR(H2185)+1,YEAR(H2185)),VLOOKUP(MONTH(H2185),index!$D$2:$G$13,2,0),DAY(H2185)),
IF(E2185="quarterly",DATE(IF(MONTH(H2185)&gt;=10,YEAR(H2185)+1,YEAR(H2185)),VLOOKUP(MONTH(H2185),index!$D$2:$G$13,3,0),DAY(H2185)),
IF(E2185="halfyearly",DATE(IF(MONTH(H2185)&gt;=7,YEAR(H2185)+1,YEAR(H2185)),VLOOKUP(MONTH(H2185),index!$D$2:$G$13,4,0),DAY(H2185)),
DATE(YEAR(H2185)+1,MONTH(H2185),DAY(H2185)))))-H2185))+H2185)</f>
        <v/>
      </c>
      <c r="J2185" s="9" t="str">
        <f t="shared" si="220"/>
        <v/>
      </c>
      <c r="K2185" s="11" t="str">
        <f t="shared" si="221"/>
        <v/>
      </c>
      <c r="L2185" s="11" t="str">
        <f t="shared" si="222"/>
        <v/>
      </c>
      <c r="M2185" s="11" t="str">
        <f>IF(A2185="","",VLOOKUP(E2185,index!$A$1:$B$6,2,0)*K2185*G2185)</f>
        <v/>
      </c>
      <c r="N2185" s="11" t="str">
        <f>IF(A2185="","",-PMT(G2185*VLOOKUP(E2185,index!$A$1:$B$6,2,0),C2185,F2185,0,0))</f>
        <v/>
      </c>
      <c r="O2185" s="11" t="str">
        <f t="shared" si="223"/>
        <v/>
      </c>
      <c r="P2185" s="11" t="str">
        <f t="shared" si="224"/>
        <v/>
      </c>
    </row>
    <row r="2186" spans="1:16" x14ac:dyDescent="0.25">
      <c r="A2186" s="9" t="str">
        <f>IF(A2185="","",IF(B2185&lt;C2185,A2185,IF(A2185=MAX('entry data'!$B$8:$B$507),"",A2185+1)))</f>
        <v/>
      </c>
      <c r="B2186" s="9" t="str">
        <f t="shared" si="219"/>
        <v/>
      </c>
      <c r="C2186" s="9" t="str">
        <f>IF(ISERROR(VLOOKUP(A2186,'entry data'!B:G,6,0)),"",VLOOKUP(A2186,'entry data'!B:G,6,0))</f>
        <v/>
      </c>
      <c r="D2186" s="9" t="str">
        <f>IF(ISERROR(VLOOKUP(A2186,'entry data'!B:C,2,0)),"",VLOOKUP(A2186,'entry data'!B:C,2,0))</f>
        <v/>
      </c>
      <c r="E2186" s="9" t="str">
        <f>IF(ISERROR(VLOOKUP(A2186,'entry data'!B:E,4,0)),"",VLOOKUP(A2186,'entry data'!B:E,4,0))</f>
        <v/>
      </c>
      <c r="F2186" s="11" t="str">
        <f>IF(A2186="","",IF(ISERROR(VLOOKUP(A2186,'entry data'!B:F,5,0)),"",VLOOKUP(A2186,'entry data'!B:F,5,0)))</f>
        <v/>
      </c>
      <c r="G2186" s="12" t="str">
        <f>IF(A2186="","",IF(ISERROR(VLOOKUP(A2186,'entry data'!B:I,8,0)),"",VLOOKUP(A2186,'entry data'!B:I,7,0)))</f>
        <v/>
      </c>
      <c r="H2186" s="13" t="str">
        <f>IF(A2186="","",IF(B2186=1,VLOOKUP(A2186,'entry data'!B:D,3,0),I2185))</f>
        <v/>
      </c>
      <c r="I2186" s="14" t="str">
        <f>IF(A2186="","",IF(E2186="weekly",7,IF(E2186="fortnightly",14,IF(E2186="monthly",DATE(IF(MONTH(H2186)=12,YEAR(H2186)+1,YEAR(H2186)),VLOOKUP(MONTH(H2186),index!$D$2:$G$13,2,0),DAY(H2186)),
IF(E2186="quarterly",DATE(IF(MONTH(H2186)&gt;=10,YEAR(H2186)+1,YEAR(H2186)),VLOOKUP(MONTH(H2186),index!$D$2:$G$13,3,0),DAY(H2186)),
IF(E2186="halfyearly",DATE(IF(MONTH(H2186)&gt;=7,YEAR(H2186)+1,YEAR(H2186)),VLOOKUP(MONTH(H2186),index!$D$2:$G$13,4,0),DAY(H2186)),
DATE(YEAR(H2186)+1,MONTH(H2186),DAY(H2186)))))-H2186))+H2186)</f>
        <v/>
      </c>
      <c r="J2186" s="9" t="str">
        <f t="shared" si="220"/>
        <v/>
      </c>
      <c r="K2186" s="11" t="str">
        <f t="shared" si="221"/>
        <v/>
      </c>
      <c r="L2186" s="11" t="str">
        <f t="shared" si="222"/>
        <v/>
      </c>
      <c r="M2186" s="11" t="str">
        <f>IF(A2186="","",VLOOKUP(E2186,index!$A$1:$B$6,2,0)*K2186*G2186)</f>
        <v/>
      </c>
      <c r="N2186" s="11" t="str">
        <f>IF(A2186="","",-PMT(G2186*VLOOKUP(E2186,index!$A$1:$B$6,2,0),C2186,F2186,0,0))</f>
        <v/>
      </c>
      <c r="O2186" s="11" t="str">
        <f t="shared" si="223"/>
        <v/>
      </c>
      <c r="P2186" s="11" t="str">
        <f t="shared" si="224"/>
        <v/>
      </c>
    </row>
    <row r="2187" spans="1:16" x14ac:dyDescent="0.25">
      <c r="A2187" s="9" t="str">
        <f>IF(A2186="","",IF(B2186&lt;C2186,A2186,IF(A2186=MAX('entry data'!$B$8:$B$507),"",A2186+1)))</f>
        <v/>
      </c>
      <c r="B2187" s="9" t="str">
        <f t="shared" si="219"/>
        <v/>
      </c>
      <c r="C2187" s="9" t="str">
        <f>IF(ISERROR(VLOOKUP(A2187,'entry data'!B:G,6,0)),"",VLOOKUP(A2187,'entry data'!B:G,6,0))</f>
        <v/>
      </c>
      <c r="D2187" s="9" t="str">
        <f>IF(ISERROR(VLOOKUP(A2187,'entry data'!B:C,2,0)),"",VLOOKUP(A2187,'entry data'!B:C,2,0))</f>
        <v/>
      </c>
      <c r="E2187" s="9" t="str">
        <f>IF(ISERROR(VLOOKUP(A2187,'entry data'!B:E,4,0)),"",VLOOKUP(A2187,'entry data'!B:E,4,0))</f>
        <v/>
      </c>
      <c r="F2187" s="11" t="str">
        <f>IF(A2187="","",IF(ISERROR(VLOOKUP(A2187,'entry data'!B:F,5,0)),"",VLOOKUP(A2187,'entry data'!B:F,5,0)))</f>
        <v/>
      </c>
      <c r="G2187" s="12" t="str">
        <f>IF(A2187="","",IF(ISERROR(VLOOKUP(A2187,'entry data'!B:I,8,0)),"",VLOOKUP(A2187,'entry data'!B:I,7,0)))</f>
        <v/>
      </c>
      <c r="H2187" s="13" t="str">
        <f>IF(A2187="","",IF(B2187=1,VLOOKUP(A2187,'entry data'!B:D,3,0),I2186))</f>
        <v/>
      </c>
      <c r="I2187" s="14" t="str">
        <f>IF(A2187="","",IF(E2187="weekly",7,IF(E2187="fortnightly",14,IF(E2187="monthly",DATE(IF(MONTH(H2187)=12,YEAR(H2187)+1,YEAR(H2187)),VLOOKUP(MONTH(H2187),index!$D$2:$G$13,2,0),DAY(H2187)),
IF(E2187="quarterly",DATE(IF(MONTH(H2187)&gt;=10,YEAR(H2187)+1,YEAR(H2187)),VLOOKUP(MONTH(H2187),index!$D$2:$G$13,3,0),DAY(H2187)),
IF(E2187="halfyearly",DATE(IF(MONTH(H2187)&gt;=7,YEAR(H2187)+1,YEAR(H2187)),VLOOKUP(MONTH(H2187),index!$D$2:$G$13,4,0),DAY(H2187)),
DATE(YEAR(H2187)+1,MONTH(H2187),DAY(H2187)))))-H2187))+H2187)</f>
        <v/>
      </c>
      <c r="J2187" s="9" t="str">
        <f t="shared" si="220"/>
        <v/>
      </c>
      <c r="K2187" s="11" t="str">
        <f t="shared" si="221"/>
        <v/>
      </c>
      <c r="L2187" s="11" t="str">
        <f t="shared" si="222"/>
        <v/>
      </c>
      <c r="M2187" s="11" t="str">
        <f>IF(A2187="","",VLOOKUP(E2187,index!$A$1:$B$6,2,0)*K2187*G2187)</f>
        <v/>
      </c>
      <c r="N2187" s="11" t="str">
        <f>IF(A2187="","",-PMT(G2187*VLOOKUP(E2187,index!$A$1:$B$6,2,0),C2187,F2187,0,0))</f>
        <v/>
      </c>
      <c r="O2187" s="11" t="str">
        <f t="shared" si="223"/>
        <v/>
      </c>
      <c r="P2187" s="11" t="str">
        <f t="shared" si="224"/>
        <v/>
      </c>
    </row>
    <row r="2188" spans="1:16" x14ac:dyDescent="0.25">
      <c r="A2188" s="9" t="str">
        <f>IF(A2187="","",IF(B2187&lt;C2187,A2187,IF(A2187=MAX('entry data'!$B$8:$B$507),"",A2187+1)))</f>
        <v/>
      </c>
      <c r="B2188" s="9" t="str">
        <f t="shared" si="219"/>
        <v/>
      </c>
      <c r="C2188" s="9" t="str">
        <f>IF(ISERROR(VLOOKUP(A2188,'entry data'!B:G,6,0)),"",VLOOKUP(A2188,'entry data'!B:G,6,0))</f>
        <v/>
      </c>
      <c r="D2188" s="9" t="str">
        <f>IF(ISERROR(VLOOKUP(A2188,'entry data'!B:C,2,0)),"",VLOOKUP(A2188,'entry data'!B:C,2,0))</f>
        <v/>
      </c>
      <c r="E2188" s="9" t="str">
        <f>IF(ISERROR(VLOOKUP(A2188,'entry data'!B:E,4,0)),"",VLOOKUP(A2188,'entry data'!B:E,4,0))</f>
        <v/>
      </c>
      <c r="F2188" s="11" t="str">
        <f>IF(A2188="","",IF(ISERROR(VLOOKUP(A2188,'entry data'!B:F,5,0)),"",VLOOKUP(A2188,'entry data'!B:F,5,0)))</f>
        <v/>
      </c>
      <c r="G2188" s="12" t="str">
        <f>IF(A2188="","",IF(ISERROR(VLOOKUP(A2188,'entry data'!B:I,8,0)),"",VLOOKUP(A2188,'entry data'!B:I,7,0)))</f>
        <v/>
      </c>
      <c r="H2188" s="13" t="str">
        <f>IF(A2188="","",IF(B2188=1,VLOOKUP(A2188,'entry data'!B:D,3,0),I2187))</f>
        <v/>
      </c>
      <c r="I2188" s="14" t="str">
        <f>IF(A2188="","",IF(E2188="weekly",7,IF(E2188="fortnightly",14,IF(E2188="monthly",DATE(IF(MONTH(H2188)=12,YEAR(H2188)+1,YEAR(H2188)),VLOOKUP(MONTH(H2188),index!$D$2:$G$13,2,0),DAY(H2188)),
IF(E2188="quarterly",DATE(IF(MONTH(H2188)&gt;=10,YEAR(H2188)+1,YEAR(H2188)),VLOOKUP(MONTH(H2188),index!$D$2:$G$13,3,0),DAY(H2188)),
IF(E2188="halfyearly",DATE(IF(MONTH(H2188)&gt;=7,YEAR(H2188)+1,YEAR(H2188)),VLOOKUP(MONTH(H2188),index!$D$2:$G$13,4,0),DAY(H2188)),
DATE(YEAR(H2188)+1,MONTH(H2188),DAY(H2188)))))-H2188))+H2188)</f>
        <v/>
      </c>
      <c r="J2188" s="9" t="str">
        <f t="shared" si="220"/>
        <v/>
      </c>
      <c r="K2188" s="11" t="str">
        <f t="shared" si="221"/>
        <v/>
      </c>
      <c r="L2188" s="11" t="str">
        <f t="shared" si="222"/>
        <v/>
      </c>
      <c r="M2188" s="11" t="str">
        <f>IF(A2188="","",VLOOKUP(E2188,index!$A$1:$B$6,2,0)*K2188*G2188)</f>
        <v/>
      </c>
      <c r="N2188" s="11" t="str">
        <f>IF(A2188="","",-PMT(G2188*VLOOKUP(E2188,index!$A$1:$B$6,2,0),C2188,F2188,0,0))</f>
        <v/>
      </c>
      <c r="O2188" s="11" t="str">
        <f t="shared" si="223"/>
        <v/>
      </c>
      <c r="P2188" s="11" t="str">
        <f t="shared" si="224"/>
        <v/>
      </c>
    </row>
    <row r="2189" spans="1:16" x14ac:dyDescent="0.25">
      <c r="A2189" s="9" t="str">
        <f>IF(A2188="","",IF(B2188&lt;C2188,A2188,IF(A2188=MAX('entry data'!$B$8:$B$507),"",A2188+1)))</f>
        <v/>
      </c>
      <c r="B2189" s="9" t="str">
        <f t="shared" si="219"/>
        <v/>
      </c>
      <c r="C2189" s="9" t="str">
        <f>IF(ISERROR(VLOOKUP(A2189,'entry data'!B:G,6,0)),"",VLOOKUP(A2189,'entry data'!B:G,6,0))</f>
        <v/>
      </c>
      <c r="D2189" s="9" t="str">
        <f>IF(ISERROR(VLOOKUP(A2189,'entry data'!B:C,2,0)),"",VLOOKUP(A2189,'entry data'!B:C,2,0))</f>
        <v/>
      </c>
      <c r="E2189" s="9" t="str">
        <f>IF(ISERROR(VLOOKUP(A2189,'entry data'!B:E,4,0)),"",VLOOKUP(A2189,'entry data'!B:E,4,0))</f>
        <v/>
      </c>
      <c r="F2189" s="11" t="str">
        <f>IF(A2189="","",IF(ISERROR(VLOOKUP(A2189,'entry data'!B:F,5,0)),"",VLOOKUP(A2189,'entry data'!B:F,5,0)))</f>
        <v/>
      </c>
      <c r="G2189" s="12" t="str">
        <f>IF(A2189="","",IF(ISERROR(VLOOKUP(A2189,'entry data'!B:I,8,0)),"",VLOOKUP(A2189,'entry data'!B:I,7,0)))</f>
        <v/>
      </c>
      <c r="H2189" s="13" t="str">
        <f>IF(A2189="","",IF(B2189=1,VLOOKUP(A2189,'entry data'!B:D,3,0),I2188))</f>
        <v/>
      </c>
      <c r="I2189" s="14" t="str">
        <f>IF(A2189="","",IF(E2189="weekly",7,IF(E2189="fortnightly",14,IF(E2189="monthly",DATE(IF(MONTH(H2189)=12,YEAR(H2189)+1,YEAR(H2189)),VLOOKUP(MONTH(H2189),index!$D$2:$G$13,2,0),DAY(H2189)),
IF(E2189="quarterly",DATE(IF(MONTH(H2189)&gt;=10,YEAR(H2189)+1,YEAR(H2189)),VLOOKUP(MONTH(H2189),index!$D$2:$G$13,3,0),DAY(H2189)),
IF(E2189="halfyearly",DATE(IF(MONTH(H2189)&gt;=7,YEAR(H2189)+1,YEAR(H2189)),VLOOKUP(MONTH(H2189),index!$D$2:$G$13,4,0),DAY(H2189)),
DATE(YEAR(H2189)+1,MONTH(H2189),DAY(H2189)))))-H2189))+H2189)</f>
        <v/>
      </c>
      <c r="J2189" s="9" t="str">
        <f t="shared" si="220"/>
        <v/>
      </c>
      <c r="K2189" s="11" t="str">
        <f t="shared" si="221"/>
        <v/>
      </c>
      <c r="L2189" s="11" t="str">
        <f t="shared" si="222"/>
        <v/>
      </c>
      <c r="M2189" s="11" t="str">
        <f>IF(A2189="","",VLOOKUP(E2189,index!$A$1:$B$6,2,0)*K2189*G2189)</f>
        <v/>
      </c>
      <c r="N2189" s="11" t="str">
        <f>IF(A2189="","",-PMT(G2189*VLOOKUP(E2189,index!$A$1:$B$6,2,0),C2189,F2189,0,0))</f>
        <v/>
      </c>
      <c r="O2189" s="11" t="str">
        <f t="shared" si="223"/>
        <v/>
      </c>
      <c r="P2189" s="11" t="str">
        <f t="shared" si="224"/>
        <v/>
      </c>
    </row>
    <row r="2190" spans="1:16" x14ac:dyDescent="0.25">
      <c r="A2190" s="9" t="str">
        <f>IF(A2189="","",IF(B2189&lt;C2189,A2189,IF(A2189=MAX('entry data'!$B$8:$B$507),"",A2189+1)))</f>
        <v/>
      </c>
      <c r="B2190" s="9" t="str">
        <f t="shared" si="219"/>
        <v/>
      </c>
      <c r="C2190" s="9" t="str">
        <f>IF(ISERROR(VLOOKUP(A2190,'entry data'!B:G,6,0)),"",VLOOKUP(A2190,'entry data'!B:G,6,0))</f>
        <v/>
      </c>
      <c r="D2190" s="9" t="str">
        <f>IF(ISERROR(VLOOKUP(A2190,'entry data'!B:C,2,0)),"",VLOOKUP(A2190,'entry data'!B:C,2,0))</f>
        <v/>
      </c>
      <c r="E2190" s="9" t="str">
        <f>IF(ISERROR(VLOOKUP(A2190,'entry data'!B:E,4,0)),"",VLOOKUP(A2190,'entry data'!B:E,4,0))</f>
        <v/>
      </c>
      <c r="F2190" s="11" t="str">
        <f>IF(A2190="","",IF(ISERROR(VLOOKUP(A2190,'entry data'!B:F,5,0)),"",VLOOKUP(A2190,'entry data'!B:F,5,0)))</f>
        <v/>
      </c>
      <c r="G2190" s="12" t="str">
        <f>IF(A2190="","",IF(ISERROR(VLOOKUP(A2190,'entry data'!B:I,8,0)),"",VLOOKUP(A2190,'entry data'!B:I,7,0)))</f>
        <v/>
      </c>
      <c r="H2190" s="13" t="str">
        <f>IF(A2190="","",IF(B2190=1,VLOOKUP(A2190,'entry data'!B:D,3,0),I2189))</f>
        <v/>
      </c>
      <c r="I2190" s="14" t="str">
        <f>IF(A2190="","",IF(E2190="weekly",7,IF(E2190="fortnightly",14,IF(E2190="monthly",DATE(IF(MONTH(H2190)=12,YEAR(H2190)+1,YEAR(H2190)),VLOOKUP(MONTH(H2190),index!$D$2:$G$13,2,0),DAY(H2190)),
IF(E2190="quarterly",DATE(IF(MONTH(H2190)&gt;=10,YEAR(H2190)+1,YEAR(H2190)),VLOOKUP(MONTH(H2190),index!$D$2:$G$13,3,0),DAY(H2190)),
IF(E2190="halfyearly",DATE(IF(MONTH(H2190)&gt;=7,YEAR(H2190)+1,YEAR(H2190)),VLOOKUP(MONTH(H2190),index!$D$2:$G$13,4,0),DAY(H2190)),
DATE(YEAR(H2190)+1,MONTH(H2190),DAY(H2190)))))-H2190))+H2190)</f>
        <v/>
      </c>
      <c r="J2190" s="9" t="str">
        <f t="shared" si="220"/>
        <v/>
      </c>
      <c r="K2190" s="11" t="str">
        <f t="shared" si="221"/>
        <v/>
      </c>
      <c r="L2190" s="11" t="str">
        <f t="shared" si="222"/>
        <v/>
      </c>
      <c r="M2190" s="11" t="str">
        <f>IF(A2190="","",VLOOKUP(E2190,index!$A$1:$B$6,2,0)*K2190*G2190)</f>
        <v/>
      </c>
      <c r="N2190" s="11" t="str">
        <f>IF(A2190="","",-PMT(G2190*VLOOKUP(E2190,index!$A$1:$B$6,2,0),C2190,F2190,0,0))</f>
        <v/>
      </c>
      <c r="O2190" s="11" t="str">
        <f t="shared" si="223"/>
        <v/>
      </c>
      <c r="P2190" s="11" t="str">
        <f t="shared" si="224"/>
        <v/>
      </c>
    </row>
    <row r="2191" spans="1:16" x14ac:dyDescent="0.25">
      <c r="A2191" s="9" t="str">
        <f>IF(A2190="","",IF(B2190&lt;C2190,A2190,IF(A2190=MAX('entry data'!$B$8:$B$507),"",A2190+1)))</f>
        <v/>
      </c>
      <c r="B2191" s="9" t="str">
        <f t="shared" si="219"/>
        <v/>
      </c>
      <c r="C2191" s="9" t="str">
        <f>IF(ISERROR(VLOOKUP(A2191,'entry data'!B:G,6,0)),"",VLOOKUP(A2191,'entry data'!B:G,6,0))</f>
        <v/>
      </c>
      <c r="D2191" s="9" t="str">
        <f>IF(ISERROR(VLOOKUP(A2191,'entry data'!B:C,2,0)),"",VLOOKUP(A2191,'entry data'!B:C,2,0))</f>
        <v/>
      </c>
      <c r="E2191" s="9" t="str">
        <f>IF(ISERROR(VLOOKUP(A2191,'entry data'!B:E,4,0)),"",VLOOKUP(A2191,'entry data'!B:E,4,0))</f>
        <v/>
      </c>
      <c r="F2191" s="11" t="str">
        <f>IF(A2191="","",IF(ISERROR(VLOOKUP(A2191,'entry data'!B:F,5,0)),"",VLOOKUP(A2191,'entry data'!B:F,5,0)))</f>
        <v/>
      </c>
      <c r="G2191" s="12" t="str">
        <f>IF(A2191="","",IF(ISERROR(VLOOKUP(A2191,'entry data'!B:I,8,0)),"",VLOOKUP(A2191,'entry data'!B:I,7,0)))</f>
        <v/>
      </c>
      <c r="H2191" s="13" t="str">
        <f>IF(A2191="","",IF(B2191=1,VLOOKUP(A2191,'entry data'!B:D,3,0),I2190))</f>
        <v/>
      </c>
      <c r="I2191" s="14" t="str">
        <f>IF(A2191="","",IF(E2191="weekly",7,IF(E2191="fortnightly",14,IF(E2191="monthly",DATE(IF(MONTH(H2191)=12,YEAR(H2191)+1,YEAR(H2191)),VLOOKUP(MONTH(H2191),index!$D$2:$G$13,2,0),DAY(H2191)),
IF(E2191="quarterly",DATE(IF(MONTH(H2191)&gt;=10,YEAR(H2191)+1,YEAR(H2191)),VLOOKUP(MONTH(H2191),index!$D$2:$G$13,3,0),DAY(H2191)),
IF(E2191="halfyearly",DATE(IF(MONTH(H2191)&gt;=7,YEAR(H2191)+1,YEAR(H2191)),VLOOKUP(MONTH(H2191),index!$D$2:$G$13,4,0),DAY(H2191)),
DATE(YEAR(H2191)+1,MONTH(H2191),DAY(H2191)))))-H2191))+H2191)</f>
        <v/>
      </c>
      <c r="J2191" s="9" t="str">
        <f t="shared" si="220"/>
        <v/>
      </c>
      <c r="K2191" s="11" t="str">
        <f t="shared" si="221"/>
        <v/>
      </c>
      <c r="L2191" s="11" t="str">
        <f t="shared" si="222"/>
        <v/>
      </c>
      <c r="M2191" s="11" t="str">
        <f>IF(A2191="","",VLOOKUP(E2191,index!$A$1:$B$6,2,0)*K2191*G2191)</f>
        <v/>
      </c>
      <c r="N2191" s="11" t="str">
        <f>IF(A2191="","",-PMT(G2191*VLOOKUP(E2191,index!$A$1:$B$6,2,0),C2191,F2191,0,0))</f>
        <v/>
      </c>
      <c r="O2191" s="11" t="str">
        <f t="shared" si="223"/>
        <v/>
      </c>
      <c r="P2191" s="11" t="str">
        <f t="shared" si="224"/>
        <v/>
      </c>
    </row>
    <row r="2192" spans="1:16" x14ac:dyDescent="0.25">
      <c r="A2192" s="9" t="str">
        <f>IF(A2191="","",IF(B2191&lt;C2191,A2191,IF(A2191=MAX('entry data'!$B$8:$B$507),"",A2191+1)))</f>
        <v/>
      </c>
      <c r="B2192" s="9" t="str">
        <f t="shared" si="219"/>
        <v/>
      </c>
      <c r="C2192" s="9" t="str">
        <f>IF(ISERROR(VLOOKUP(A2192,'entry data'!B:G,6,0)),"",VLOOKUP(A2192,'entry data'!B:G,6,0))</f>
        <v/>
      </c>
      <c r="D2192" s="9" t="str">
        <f>IF(ISERROR(VLOOKUP(A2192,'entry data'!B:C,2,0)),"",VLOOKUP(A2192,'entry data'!B:C,2,0))</f>
        <v/>
      </c>
      <c r="E2192" s="9" t="str">
        <f>IF(ISERROR(VLOOKUP(A2192,'entry data'!B:E,4,0)),"",VLOOKUP(A2192,'entry data'!B:E,4,0))</f>
        <v/>
      </c>
      <c r="F2192" s="11" t="str">
        <f>IF(A2192="","",IF(ISERROR(VLOOKUP(A2192,'entry data'!B:F,5,0)),"",VLOOKUP(A2192,'entry data'!B:F,5,0)))</f>
        <v/>
      </c>
      <c r="G2192" s="12" t="str">
        <f>IF(A2192="","",IF(ISERROR(VLOOKUP(A2192,'entry data'!B:I,8,0)),"",VLOOKUP(A2192,'entry data'!B:I,7,0)))</f>
        <v/>
      </c>
      <c r="H2192" s="13" t="str">
        <f>IF(A2192="","",IF(B2192=1,VLOOKUP(A2192,'entry data'!B:D,3,0),I2191))</f>
        <v/>
      </c>
      <c r="I2192" s="14" t="str">
        <f>IF(A2192="","",IF(E2192="weekly",7,IF(E2192="fortnightly",14,IF(E2192="monthly",DATE(IF(MONTH(H2192)=12,YEAR(H2192)+1,YEAR(H2192)),VLOOKUP(MONTH(H2192),index!$D$2:$G$13,2,0),DAY(H2192)),
IF(E2192="quarterly",DATE(IF(MONTH(H2192)&gt;=10,YEAR(H2192)+1,YEAR(H2192)),VLOOKUP(MONTH(H2192),index!$D$2:$G$13,3,0),DAY(H2192)),
IF(E2192="halfyearly",DATE(IF(MONTH(H2192)&gt;=7,YEAR(H2192)+1,YEAR(H2192)),VLOOKUP(MONTH(H2192),index!$D$2:$G$13,4,0),DAY(H2192)),
DATE(YEAR(H2192)+1,MONTH(H2192),DAY(H2192)))))-H2192))+H2192)</f>
        <v/>
      </c>
      <c r="J2192" s="9" t="str">
        <f t="shared" si="220"/>
        <v/>
      </c>
      <c r="K2192" s="11" t="str">
        <f t="shared" si="221"/>
        <v/>
      </c>
      <c r="L2192" s="11" t="str">
        <f t="shared" si="222"/>
        <v/>
      </c>
      <c r="M2192" s="11" t="str">
        <f>IF(A2192="","",VLOOKUP(E2192,index!$A$1:$B$6,2,0)*K2192*G2192)</f>
        <v/>
      </c>
      <c r="N2192" s="11" t="str">
        <f>IF(A2192="","",-PMT(G2192*VLOOKUP(E2192,index!$A$1:$B$6,2,0),C2192,F2192,0,0))</f>
        <v/>
      </c>
      <c r="O2192" s="11" t="str">
        <f t="shared" si="223"/>
        <v/>
      </c>
      <c r="P2192" s="11" t="str">
        <f t="shared" si="224"/>
        <v/>
      </c>
    </row>
    <row r="2193" spans="1:16" x14ac:dyDescent="0.25">
      <c r="A2193" s="9" t="str">
        <f>IF(A2192="","",IF(B2192&lt;C2192,A2192,IF(A2192=MAX('entry data'!$B$8:$B$507),"",A2192+1)))</f>
        <v/>
      </c>
      <c r="B2193" s="9" t="str">
        <f t="shared" si="219"/>
        <v/>
      </c>
      <c r="C2193" s="9" t="str">
        <f>IF(ISERROR(VLOOKUP(A2193,'entry data'!B:G,6,0)),"",VLOOKUP(A2193,'entry data'!B:G,6,0))</f>
        <v/>
      </c>
      <c r="D2193" s="9" t="str">
        <f>IF(ISERROR(VLOOKUP(A2193,'entry data'!B:C,2,0)),"",VLOOKUP(A2193,'entry data'!B:C,2,0))</f>
        <v/>
      </c>
      <c r="E2193" s="9" t="str">
        <f>IF(ISERROR(VLOOKUP(A2193,'entry data'!B:E,4,0)),"",VLOOKUP(A2193,'entry data'!B:E,4,0))</f>
        <v/>
      </c>
      <c r="F2193" s="11" t="str">
        <f>IF(A2193="","",IF(ISERROR(VLOOKUP(A2193,'entry data'!B:F,5,0)),"",VLOOKUP(A2193,'entry data'!B:F,5,0)))</f>
        <v/>
      </c>
      <c r="G2193" s="12" t="str">
        <f>IF(A2193="","",IF(ISERROR(VLOOKUP(A2193,'entry data'!B:I,8,0)),"",VLOOKUP(A2193,'entry data'!B:I,7,0)))</f>
        <v/>
      </c>
      <c r="H2193" s="13" t="str">
        <f>IF(A2193="","",IF(B2193=1,VLOOKUP(A2193,'entry data'!B:D,3,0),I2192))</f>
        <v/>
      </c>
      <c r="I2193" s="14" t="str">
        <f>IF(A2193="","",IF(E2193="weekly",7,IF(E2193="fortnightly",14,IF(E2193="monthly",DATE(IF(MONTH(H2193)=12,YEAR(H2193)+1,YEAR(H2193)),VLOOKUP(MONTH(H2193),index!$D$2:$G$13,2,0),DAY(H2193)),
IF(E2193="quarterly",DATE(IF(MONTH(H2193)&gt;=10,YEAR(H2193)+1,YEAR(H2193)),VLOOKUP(MONTH(H2193),index!$D$2:$G$13,3,0),DAY(H2193)),
IF(E2193="halfyearly",DATE(IF(MONTH(H2193)&gt;=7,YEAR(H2193)+1,YEAR(H2193)),VLOOKUP(MONTH(H2193),index!$D$2:$G$13,4,0),DAY(H2193)),
DATE(YEAR(H2193)+1,MONTH(H2193),DAY(H2193)))))-H2193))+H2193)</f>
        <v/>
      </c>
      <c r="J2193" s="9" t="str">
        <f t="shared" si="220"/>
        <v/>
      </c>
      <c r="K2193" s="11" t="str">
        <f t="shared" si="221"/>
        <v/>
      </c>
      <c r="L2193" s="11" t="str">
        <f t="shared" si="222"/>
        <v/>
      </c>
      <c r="M2193" s="11" t="str">
        <f>IF(A2193="","",VLOOKUP(E2193,index!$A$1:$B$6,2,0)*K2193*G2193)</f>
        <v/>
      </c>
      <c r="N2193" s="11" t="str">
        <f>IF(A2193="","",-PMT(G2193*VLOOKUP(E2193,index!$A$1:$B$6,2,0),C2193,F2193,0,0))</f>
        <v/>
      </c>
      <c r="O2193" s="11" t="str">
        <f t="shared" si="223"/>
        <v/>
      </c>
      <c r="P2193" s="11" t="str">
        <f t="shared" si="224"/>
        <v/>
      </c>
    </row>
    <row r="2194" spans="1:16" x14ac:dyDescent="0.25">
      <c r="A2194" s="9" t="str">
        <f>IF(A2193="","",IF(B2193&lt;C2193,A2193,IF(A2193=MAX('entry data'!$B$8:$B$507),"",A2193+1)))</f>
        <v/>
      </c>
      <c r="B2194" s="9" t="str">
        <f t="shared" si="219"/>
        <v/>
      </c>
      <c r="C2194" s="9" t="str">
        <f>IF(ISERROR(VLOOKUP(A2194,'entry data'!B:G,6,0)),"",VLOOKUP(A2194,'entry data'!B:G,6,0))</f>
        <v/>
      </c>
      <c r="D2194" s="9" t="str">
        <f>IF(ISERROR(VLOOKUP(A2194,'entry data'!B:C,2,0)),"",VLOOKUP(A2194,'entry data'!B:C,2,0))</f>
        <v/>
      </c>
      <c r="E2194" s="9" t="str">
        <f>IF(ISERROR(VLOOKUP(A2194,'entry data'!B:E,4,0)),"",VLOOKUP(A2194,'entry data'!B:E,4,0))</f>
        <v/>
      </c>
      <c r="F2194" s="11" t="str">
        <f>IF(A2194="","",IF(ISERROR(VLOOKUP(A2194,'entry data'!B:F,5,0)),"",VLOOKUP(A2194,'entry data'!B:F,5,0)))</f>
        <v/>
      </c>
      <c r="G2194" s="12" t="str">
        <f>IF(A2194="","",IF(ISERROR(VLOOKUP(A2194,'entry data'!B:I,8,0)),"",VLOOKUP(A2194,'entry data'!B:I,7,0)))</f>
        <v/>
      </c>
      <c r="H2194" s="13" t="str">
        <f>IF(A2194="","",IF(B2194=1,VLOOKUP(A2194,'entry data'!B:D,3,0),I2193))</f>
        <v/>
      </c>
      <c r="I2194" s="14" t="str">
        <f>IF(A2194="","",IF(E2194="weekly",7,IF(E2194="fortnightly",14,IF(E2194="monthly",DATE(IF(MONTH(H2194)=12,YEAR(H2194)+1,YEAR(H2194)),VLOOKUP(MONTH(H2194),index!$D$2:$G$13,2,0),DAY(H2194)),
IF(E2194="quarterly",DATE(IF(MONTH(H2194)&gt;=10,YEAR(H2194)+1,YEAR(H2194)),VLOOKUP(MONTH(H2194),index!$D$2:$G$13,3,0),DAY(H2194)),
IF(E2194="halfyearly",DATE(IF(MONTH(H2194)&gt;=7,YEAR(H2194)+1,YEAR(H2194)),VLOOKUP(MONTH(H2194),index!$D$2:$G$13,4,0),DAY(H2194)),
DATE(YEAR(H2194)+1,MONTH(H2194),DAY(H2194)))))-H2194))+H2194)</f>
        <v/>
      </c>
      <c r="J2194" s="9" t="str">
        <f t="shared" si="220"/>
        <v/>
      </c>
      <c r="K2194" s="11" t="str">
        <f t="shared" si="221"/>
        <v/>
      </c>
      <c r="L2194" s="11" t="str">
        <f t="shared" si="222"/>
        <v/>
      </c>
      <c r="M2194" s="11" t="str">
        <f>IF(A2194="","",VLOOKUP(E2194,index!$A$1:$B$6,2,0)*K2194*G2194)</f>
        <v/>
      </c>
      <c r="N2194" s="11" t="str">
        <f>IF(A2194="","",-PMT(G2194*VLOOKUP(E2194,index!$A$1:$B$6,2,0),C2194,F2194,0,0))</f>
        <v/>
      </c>
      <c r="O2194" s="11" t="str">
        <f t="shared" si="223"/>
        <v/>
      </c>
      <c r="P2194" s="11" t="str">
        <f t="shared" si="224"/>
        <v/>
      </c>
    </row>
    <row r="2195" spans="1:16" x14ac:dyDescent="0.25">
      <c r="A2195" s="9" t="str">
        <f>IF(A2194="","",IF(B2194&lt;C2194,A2194,IF(A2194=MAX('entry data'!$B$8:$B$507),"",A2194+1)))</f>
        <v/>
      </c>
      <c r="B2195" s="9" t="str">
        <f t="shared" si="219"/>
        <v/>
      </c>
      <c r="C2195" s="9" t="str">
        <f>IF(ISERROR(VLOOKUP(A2195,'entry data'!B:G,6,0)),"",VLOOKUP(A2195,'entry data'!B:G,6,0))</f>
        <v/>
      </c>
      <c r="D2195" s="9" t="str">
        <f>IF(ISERROR(VLOOKUP(A2195,'entry data'!B:C,2,0)),"",VLOOKUP(A2195,'entry data'!B:C,2,0))</f>
        <v/>
      </c>
      <c r="E2195" s="9" t="str">
        <f>IF(ISERROR(VLOOKUP(A2195,'entry data'!B:E,4,0)),"",VLOOKUP(A2195,'entry data'!B:E,4,0))</f>
        <v/>
      </c>
      <c r="F2195" s="11" t="str">
        <f>IF(A2195="","",IF(ISERROR(VLOOKUP(A2195,'entry data'!B:F,5,0)),"",VLOOKUP(A2195,'entry data'!B:F,5,0)))</f>
        <v/>
      </c>
      <c r="G2195" s="12" t="str">
        <f>IF(A2195="","",IF(ISERROR(VLOOKUP(A2195,'entry data'!B:I,8,0)),"",VLOOKUP(A2195,'entry data'!B:I,7,0)))</f>
        <v/>
      </c>
      <c r="H2195" s="13" t="str">
        <f>IF(A2195="","",IF(B2195=1,VLOOKUP(A2195,'entry data'!B:D,3,0),I2194))</f>
        <v/>
      </c>
      <c r="I2195" s="14" t="str">
        <f>IF(A2195="","",IF(E2195="weekly",7,IF(E2195="fortnightly",14,IF(E2195="monthly",DATE(IF(MONTH(H2195)=12,YEAR(H2195)+1,YEAR(H2195)),VLOOKUP(MONTH(H2195),index!$D$2:$G$13,2,0),DAY(H2195)),
IF(E2195="quarterly",DATE(IF(MONTH(H2195)&gt;=10,YEAR(H2195)+1,YEAR(H2195)),VLOOKUP(MONTH(H2195),index!$D$2:$G$13,3,0),DAY(H2195)),
IF(E2195="halfyearly",DATE(IF(MONTH(H2195)&gt;=7,YEAR(H2195)+1,YEAR(H2195)),VLOOKUP(MONTH(H2195),index!$D$2:$G$13,4,0),DAY(H2195)),
DATE(YEAR(H2195)+1,MONTH(H2195),DAY(H2195)))))-H2195))+H2195)</f>
        <v/>
      </c>
      <c r="J2195" s="9" t="str">
        <f t="shared" si="220"/>
        <v/>
      </c>
      <c r="K2195" s="11" t="str">
        <f t="shared" si="221"/>
        <v/>
      </c>
      <c r="L2195" s="11" t="str">
        <f t="shared" si="222"/>
        <v/>
      </c>
      <c r="M2195" s="11" t="str">
        <f>IF(A2195="","",VLOOKUP(E2195,index!$A$1:$B$6,2,0)*K2195*G2195)</f>
        <v/>
      </c>
      <c r="N2195" s="11" t="str">
        <f>IF(A2195="","",-PMT(G2195*VLOOKUP(E2195,index!$A$1:$B$6,2,0),C2195,F2195,0,0))</f>
        <v/>
      </c>
      <c r="O2195" s="11" t="str">
        <f t="shared" si="223"/>
        <v/>
      </c>
      <c r="P2195" s="11" t="str">
        <f t="shared" si="224"/>
        <v/>
      </c>
    </row>
    <row r="2196" spans="1:16" x14ac:dyDescent="0.25">
      <c r="A2196" s="9" t="str">
        <f>IF(A2195="","",IF(B2195&lt;C2195,A2195,IF(A2195=MAX('entry data'!$B$8:$B$507),"",A2195+1)))</f>
        <v/>
      </c>
      <c r="B2196" s="9" t="str">
        <f t="shared" si="219"/>
        <v/>
      </c>
      <c r="C2196" s="9" t="str">
        <f>IF(ISERROR(VLOOKUP(A2196,'entry data'!B:G,6,0)),"",VLOOKUP(A2196,'entry data'!B:G,6,0))</f>
        <v/>
      </c>
      <c r="D2196" s="9" t="str">
        <f>IF(ISERROR(VLOOKUP(A2196,'entry data'!B:C,2,0)),"",VLOOKUP(A2196,'entry data'!B:C,2,0))</f>
        <v/>
      </c>
      <c r="E2196" s="9" t="str">
        <f>IF(ISERROR(VLOOKUP(A2196,'entry data'!B:E,4,0)),"",VLOOKUP(A2196,'entry data'!B:E,4,0))</f>
        <v/>
      </c>
      <c r="F2196" s="11" t="str">
        <f>IF(A2196="","",IF(ISERROR(VLOOKUP(A2196,'entry data'!B:F,5,0)),"",VLOOKUP(A2196,'entry data'!B:F,5,0)))</f>
        <v/>
      </c>
      <c r="G2196" s="12" t="str">
        <f>IF(A2196="","",IF(ISERROR(VLOOKUP(A2196,'entry data'!B:I,8,0)),"",VLOOKUP(A2196,'entry data'!B:I,7,0)))</f>
        <v/>
      </c>
      <c r="H2196" s="13" t="str">
        <f>IF(A2196="","",IF(B2196=1,VLOOKUP(A2196,'entry data'!B:D,3,0),I2195))</f>
        <v/>
      </c>
      <c r="I2196" s="14" t="str">
        <f>IF(A2196="","",IF(E2196="weekly",7,IF(E2196="fortnightly",14,IF(E2196="monthly",DATE(IF(MONTH(H2196)=12,YEAR(H2196)+1,YEAR(H2196)),VLOOKUP(MONTH(H2196),index!$D$2:$G$13,2,0),DAY(H2196)),
IF(E2196="quarterly",DATE(IF(MONTH(H2196)&gt;=10,YEAR(H2196)+1,YEAR(H2196)),VLOOKUP(MONTH(H2196),index!$D$2:$G$13,3,0),DAY(H2196)),
IF(E2196="halfyearly",DATE(IF(MONTH(H2196)&gt;=7,YEAR(H2196)+1,YEAR(H2196)),VLOOKUP(MONTH(H2196),index!$D$2:$G$13,4,0),DAY(H2196)),
DATE(YEAR(H2196)+1,MONTH(H2196),DAY(H2196)))))-H2196))+H2196)</f>
        <v/>
      </c>
      <c r="J2196" s="9" t="str">
        <f t="shared" si="220"/>
        <v/>
      </c>
      <c r="K2196" s="11" t="str">
        <f t="shared" si="221"/>
        <v/>
      </c>
      <c r="L2196" s="11" t="str">
        <f t="shared" si="222"/>
        <v/>
      </c>
      <c r="M2196" s="11" t="str">
        <f>IF(A2196="","",VLOOKUP(E2196,index!$A$1:$B$6,2,0)*K2196*G2196)</f>
        <v/>
      </c>
      <c r="N2196" s="11" t="str">
        <f>IF(A2196="","",-PMT(G2196*VLOOKUP(E2196,index!$A$1:$B$6,2,0),C2196,F2196,0,0))</f>
        <v/>
      </c>
      <c r="O2196" s="11" t="str">
        <f t="shared" si="223"/>
        <v/>
      </c>
      <c r="P2196" s="11" t="str">
        <f t="shared" si="224"/>
        <v/>
      </c>
    </row>
    <row r="2197" spans="1:16" x14ac:dyDescent="0.25">
      <c r="A2197" s="9" t="str">
        <f>IF(A2196="","",IF(B2196&lt;C2196,A2196,IF(A2196=MAX('entry data'!$B$8:$B$507),"",A2196+1)))</f>
        <v/>
      </c>
      <c r="B2197" s="9" t="str">
        <f t="shared" si="219"/>
        <v/>
      </c>
      <c r="C2197" s="9" t="str">
        <f>IF(ISERROR(VLOOKUP(A2197,'entry data'!B:G,6,0)),"",VLOOKUP(A2197,'entry data'!B:G,6,0))</f>
        <v/>
      </c>
      <c r="D2197" s="9" t="str">
        <f>IF(ISERROR(VLOOKUP(A2197,'entry data'!B:C,2,0)),"",VLOOKUP(A2197,'entry data'!B:C,2,0))</f>
        <v/>
      </c>
      <c r="E2197" s="9" t="str">
        <f>IF(ISERROR(VLOOKUP(A2197,'entry data'!B:E,4,0)),"",VLOOKUP(A2197,'entry data'!B:E,4,0))</f>
        <v/>
      </c>
      <c r="F2197" s="11" t="str">
        <f>IF(A2197="","",IF(ISERROR(VLOOKUP(A2197,'entry data'!B:F,5,0)),"",VLOOKUP(A2197,'entry data'!B:F,5,0)))</f>
        <v/>
      </c>
      <c r="G2197" s="12" t="str">
        <f>IF(A2197="","",IF(ISERROR(VLOOKUP(A2197,'entry data'!B:I,8,0)),"",VLOOKUP(A2197,'entry data'!B:I,7,0)))</f>
        <v/>
      </c>
      <c r="H2197" s="13" t="str">
        <f>IF(A2197="","",IF(B2197=1,VLOOKUP(A2197,'entry data'!B:D,3,0),I2196))</f>
        <v/>
      </c>
      <c r="I2197" s="14" t="str">
        <f>IF(A2197="","",IF(E2197="weekly",7,IF(E2197="fortnightly",14,IF(E2197="monthly",DATE(IF(MONTH(H2197)=12,YEAR(H2197)+1,YEAR(H2197)),VLOOKUP(MONTH(H2197),index!$D$2:$G$13,2,0),DAY(H2197)),
IF(E2197="quarterly",DATE(IF(MONTH(H2197)&gt;=10,YEAR(H2197)+1,YEAR(H2197)),VLOOKUP(MONTH(H2197),index!$D$2:$G$13,3,0),DAY(H2197)),
IF(E2197="halfyearly",DATE(IF(MONTH(H2197)&gt;=7,YEAR(H2197)+1,YEAR(H2197)),VLOOKUP(MONTH(H2197),index!$D$2:$G$13,4,0),DAY(H2197)),
DATE(YEAR(H2197)+1,MONTH(H2197),DAY(H2197)))))-H2197))+H2197)</f>
        <v/>
      </c>
      <c r="J2197" s="9" t="str">
        <f t="shared" si="220"/>
        <v/>
      </c>
      <c r="K2197" s="11" t="str">
        <f t="shared" si="221"/>
        <v/>
      </c>
      <c r="L2197" s="11" t="str">
        <f t="shared" si="222"/>
        <v/>
      </c>
      <c r="M2197" s="11" t="str">
        <f>IF(A2197="","",VLOOKUP(E2197,index!$A$1:$B$6,2,0)*K2197*G2197)</f>
        <v/>
      </c>
      <c r="N2197" s="11" t="str">
        <f>IF(A2197="","",-PMT(G2197*VLOOKUP(E2197,index!$A$1:$B$6,2,0),C2197,F2197,0,0))</f>
        <v/>
      </c>
      <c r="O2197" s="11" t="str">
        <f t="shared" si="223"/>
        <v/>
      </c>
      <c r="P2197" s="11" t="str">
        <f t="shared" si="224"/>
        <v/>
      </c>
    </row>
    <row r="2198" spans="1:16" x14ac:dyDescent="0.25">
      <c r="A2198" s="9" t="str">
        <f>IF(A2197="","",IF(B2197&lt;C2197,A2197,IF(A2197=MAX('entry data'!$B$8:$B$507),"",A2197+1)))</f>
        <v/>
      </c>
      <c r="B2198" s="9" t="str">
        <f t="shared" si="219"/>
        <v/>
      </c>
      <c r="C2198" s="9" t="str">
        <f>IF(ISERROR(VLOOKUP(A2198,'entry data'!B:G,6,0)),"",VLOOKUP(A2198,'entry data'!B:G,6,0))</f>
        <v/>
      </c>
      <c r="D2198" s="9" t="str">
        <f>IF(ISERROR(VLOOKUP(A2198,'entry data'!B:C,2,0)),"",VLOOKUP(A2198,'entry data'!B:C,2,0))</f>
        <v/>
      </c>
      <c r="E2198" s="9" t="str">
        <f>IF(ISERROR(VLOOKUP(A2198,'entry data'!B:E,4,0)),"",VLOOKUP(A2198,'entry data'!B:E,4,0))</f>
        <v/>
      </c>
      <c r="F2198" s="11" t="str">
        <f>IF(A2198="","",IF(ISERROR(VLOOKUP(A2198,'entry data'!B:F,5,0)),"",VLOOKUP(A2198,'entry data'!B:F,5,0)))</f>
        <v/>
      </c>
      <c r="G2198" s="12" t="str">
        <f>IF(A2198="","",IF(ISERROR(VLOOKUP(A2198,'entry data'!B:I,8,0)),"",VLOOKUP(A2198,'entry data'!B:I,7,0)))</f>
        <v/>
      </c>
      <c r="H2198" s="13" t="str">
        <f>IF(A2198="","",IF(B2198=1,VLOOKUP(A2198,'entry data'!B:D,3,0),I2197))</f>
        <v/>
      </c>
      <c r="I2198" s="14" t="str">
        <f>IF(A2198="","",IF(E2198="weekly",7,IF(E2198="fortnightly",14,IF(E2198="monthly",DATE(IF(MONTH(H2198)=12,YEAR(H2198)+1,YEAR(H2198)),VLOOKUP(MONTH(H2198),index!$D$2:$G$13,2,0),DAY(H2198)),
IF(E2198="quarterly",DATE(IF(MONTH(H2198)&gt;=10,YEAR(H2198)+1,YEAR(H2198)),VLOOKUP(MONTH(H2198),index!$D$2:$G$13,3,0),DAY(H2198)),
IF(E2198="halfyearly",DATE(IF(MONTH(H2198)&gt;=7,YEAR(H2198)+1,YEAR(H2198)),VLOOKUP(MONTH(H2198),index!$D$2:$G$13,4,0),DAY(H2198)),
DATE(YEAR(H2198)+1,MONTH(H2198),DAY(H2198)))))-H2198))+H2198)</f>
        <v/>
      </c>
      <c r="J2198" s="9" t="str">
        <f t="shared" si="220"/>
        <v/>
      </c>
      <c r="K2198" s="11" t="str">
        <f t="shared" si="221"/>
        <v/>
      </c>
      <c r="L2198" s="11" t="str">
        <f t="shared" si="222"/>
        <v/>
      </c>
      <c r="M2198" s="11" t="str">
        <f>IF(A2198="","",VLOOKUP(E2198,index!$A$1:$B$6,2,0)*K2198*G2198)</f>
        <v/>
      </c>
      <c r="N2198" s="11" t="str">
        <f>IF(A2198="","",-PMT(G2198*VLOOKUP(E2198,index!$A$1:$B$6,2,0),C2198,F2198,0,0))</f>
        <v/>
      </c>
      <c r="O2198" s="11" t="str">
        <f t="shared" si="223"/>
        <v/>
      </c>
      <c r="P2198" s="11" t="str">
        <f t="shared" si="224"/>
        <v/>
      </c>
    </row>
    <row r="2199" spans="1:16" x14ac:dyDescent="0.25">
      <c r="A2199" s="9" t="str">
        <f>IF(A2198="","",IF(B2198&lt;C2198,A2198,IF(A2198=MAX('entry data'!$B$8:$B$507),"",A2198+1)))</f>
        <v/>
      </c>
      <c r="B2199" s="9" t="str">
        <f t="shared" ref="B2199:B2262" si="225">IF(A2199="","",IF(B2198=C2198,1,B2198+1))</f>
        <v/>
      </c>
      <c r="C2199" s="9" t="str">
        <f>IF(ISERROR(VLOOKUP(A2199,'entry data'!B:G,6,0)),"",VLOOKUP(A2199,'entry data'!B:G,6,0))</f>
        <v/>
      </c>
      <c r="D2199" s="9" t="str">
        <f>IF(ISERROR(VLOOKUP(A2199,'entry data'!B:C,2,0)),"",VLOOKUP(A2199,'entry data'!B:C,2,0))</f>
        <v/>
      </c>
      <c r="E2199" s="9" t="str">
        <f>IF(ISERROR(VLOOKUP(A2199,'entry data'!B:E,4,0)),"",VLOOKUP(A2199,'entry data'!B:E,4,0))</f>
        <v/>
      </c>
      <c r="F2199" s="11" t="str">
        <f>IF(A2199="","",IF(ISERROR(VLOOKUP(A2199,'entry data'!B:F,5,0)),"",VLOOKUP(A2199,'entry data'!B:F,5,0)))</f>
        <v/>
      </c>
      <c r="G2199" s="12" t="str">
        <f>IF(A2199="","",IF(ISERROR(VLOOKUP(A2199,'entry data'!B:I,8,0)),"",VLOOKUP(A2199,'entry data'!B:I,7,0)))</f>
        <v/>
      </c>
      <c r="H2199" s="13" t="str">
        <f>IF(A2199="","",IF(B2199=1,VLOOKUP(A2199,'entry data'!B:D,3,0),I2198))</f>
        <v/>
      </c>
      <c r="I2199" s="14" t="str">
        <f>IF(A2199="","",IF(E2199="weekly",7,IF(E2199="fortnightly",14,IF(E2199="monthly",DATE(IF(MONTH(H2199)=12,YEAR(H2199)+1,YEAR(H2199)),VLOOKUP(MONTH(H2199),index!$D$2:$G$13,2,0),DAY(H2199)),
IF(E2199="quarterly",DATE(IF(MONTH(H2199)&gt;=10,YEAR(H2199)+1,YEAR(H2199)),VLOOKUP(MONTH(H2199),index!$D$2:$G$13,3,0),DAY(H2199)),
IF(E2199="halfyearly",DATE(IF(MONTH(H2199)&gt;=7,YEAR(H2199)+1,YEAR(H2199)),VLOOKUP(MONTH(H2199),index!$D$2:$G$13,4,0),DAY(H2199)),
DATE(YEAR(H2199)+1,MONTH(H2199),DAY(H2199)))))-H2199))+H2199)</f>
        <v/>
      </c>
      <c r="J2199" s="9" t="str">
        <f t="shared" ref="J2199:J2262" si="226">IF(A2199="","",IF(MONTH(I2199)&lt;10,YEAR(I2199)&amp;"-0"&amp;MONTH(I2199),YEAR(I2199)&amp;"-"&amp;MONTH(I2199)))</f>
        <v/>
      </c>
      <c r="K2199" s="11" t="str">
        <f t="shared" ref="K2199:K2262" si="227">IF(A2199="","",IF(B2199=1,F2199,O2198))</f>
        <v/>
      </c>
      <c r="L2199" s="11" t="str">
        <f t="shared" ref="L2199:L2262" si="228">IF(A2199="","",N2199-M2199)</f>
        <v/>
      </c>
      <c r="M2199" s="11" t="str">
        <f>IF(A2199="","",VLOOKUP(E2199,index!$A$1:$B$6,2,0)*K2199*G2199)</f>
        <v/>
      </c>
      <c r="N2199" s="11" t="str">
        <f>IF(A2199="","",-PMT(G2199*VLOOKUP(E2199,index!$A$1:$B$6,2,0),C2199,F2199,0,0))</f>
        <v/>
      </c>
      <c r="O2199" s="11" t="str">
        <f t="shared" ref="O2199:O2262" si="229">IF(A2199="","",K2199-L2199)</f>
        <v/>
      </c>
      <c r="P2199" s="11" t="str">
        <f t="shared" si="224"/>
        <v/>
      </c>
    </row>
    <row r="2200" spans="1:16" x14ac:dyDescent="0.25">
      <c r="A2200" s="9" t="str">
        <f>IF(A2199="","",IF(B2199&lt;C2199,A2199,IF(A2199=MAX('entry data'!$B$8:$B$507),"",A2199+1)))</f>
        <v/>
      </c>
      <c r="B2200" s="9" t="str">
        <f t="shared" si="225"/>
        <v/>
      </c>
      <c r="C2200" s="9" t="str">
        <f>IF(ISERROR(VLOOKUP(A2200,'entry data'!B:G,6,0)),"",VLOOKUP(A2200,'entry data'!B:G,6,0))</f>
        <v/>
      </c>
      <c r="D2200" s="9" t="str">
        <f>IF(ISERROR(VLOOKUP(A2200,'entry data'!B:C,2,0)),"",VLOOKUP(A2200,'entry data'!B:C,2,0))</f>
        <v/>
      </c>
      <c r="E2200" s="9" t="str">
        <f>IF(ISERROR(VLOOKUP(A2200,'entry data'!B:E,4,0)),"",VLOOKUP(A2200,'entry data'!B:E,4,0))</f>
        <v/>
      </c>
      <c r="F2200" s="11" t="str">
        <f>IF(A2200="","",IF(ISERROR(VLOOKUP(A2200,'entry data'!B:F,5,0)),"",VLOOKUP(A2200,'entry data'!B:F,5,0)))</f>
        <v/>
      </c>
      <c r="G2200" s="12" t="str">
        <f>IF(A2200="","",IF(ISERROR(VLOOKUP(A2200,'entry data'!B:I,8,0)),"",VLOOKUP(A2200,'entry data'!B:I,7,0)))</f>
        <v/>
      </c>
      <c r="H2200" s="13" t="str">
        <f>IF(A2200="","",IF(B2200=1,VLOOKUP(A2200,'entry data'!B:D,3,0),I2199))</f>
        <v/>
      </c>
      <c r="I2200" s="14" t="str">
        <f>IF(A2200="","",IF(E2200="weekly",7,IF(E2200="fortnightly",14,IF(E2200="monthly",DATE(IF(MONTH(H2200)=12,YEAR(H2200)+1,YEAR(H2200)),VLOOKUP(MONTH(H2200),index!$D$2:$G$13,2,0),DAY(H2200)),
IF(E2200="quarterly",DATE(IF(MONTH(H2200)&gt;=10,YEAR(H2200)+1,YEAR(H2200)),VLOOKUP(MONTH(H2200),index!$D$2:$G$13,3,0),DAY(H2200)),
IF(E2200="halfyearly",DATE(IF(MONTH(H2200)&gt;=7,YEAR(H2200)+1,YEAR(H2200)),VLOOKUP(MONTH(H2200),index!$D$2:$G$13,4,0),DAY(H2200)),
DATE(YEAR(H2200)+1,MONTH(H2200),DAY(H2200)))))-H2200))+H2200)</f>
        <v/>
      </c>
      <c r="J2200" s="9" t="str">
        <f t="shared" si="226"/>
        <v/>
      </c>
      <c r="K2200" s="11" t="str">
        <f t="shared" si="227"/>
        <v/>
      </c>
      <c r="L2200" s="11" t="str">
        <f t="shared" si="228"/>
        <v/>
      </c>
      <c r="M2200" s="11" t="str">
        <f>IF(A2200="","",VLOOKUP(E2200,index!$A$1:$B$6,2,0)*K2200*G2200)</f>
        <v/>
      </c>
      <c r="N2200" s="11" t="str">
        <f>IF(A2200="","",-PMT(G2200*VLOOKUP(E2200,index!$A$1:$B$6,2,0),C2200,F2200,0,0))</f>
        <v/>
      </c>
      <c r="O2200" s="11" t="str">
        <f t="shared" si="229"/>
        <v/>
      </c>
      <c r="P2200" s="11" t="str">
        <f t="shared" si="224"/>
        <v/>
      </c>
    </row>
    <row r="2201" spans="1:16" x14ac:dyDescent="0.25">
      <c r="A2201" s="9" t="str">
        <f>IF(A2200="","",IF(B2200&lt;C2200,A2200,IF(A2200=MAX('entry data'!$B$8:$B$507),"",A2200+1)))</f>
        <v/>
      </c>
      <c r="B2201" s="9" t="str">
        <f t="shared" si="225"/>
        <v/>
      </c>
      <c r="C2201" s="9" t="str">
        <f>IF(ISERROR(VLOOKUP(A2201,'entry data'!B:G,6,0)),"",VLOOKUP(A2201,'entry data'!B:G,6,0))</f>
        <v/>
      </c>
      <c r="D2201" s="9" t="str">
        <f>IF(ISERROR(VLOOKUP(A2201,'entry data'!B:C,2,0)),"",VLOOKUP(A2201,'entry data'!B:C,2,0))</f>
        <v/>
      </c>
      <c r="E2201" s="9" t="str">
        <f>IF(ISERROR(VLOOKUP(A2201,'entry data'!B:E,4,0)),"",VLOOKUP(A2201,'entry data'!B:E,4,0))</f>
        <v/>
      </c>
      <c r="F2201" s="11" t="str">
        <f>IF(A2201="","",IF(ISERROR(VLOOKUP(A2201,'entry data'!B:F,5,0)),"",VLOOKUP(A2201,'entry data'!B:F,5,0)))</f>
        <v/>
      </c>
      <c r="G2201" s="12" t="str">
        <f>IF(A2201="","",IF(ISERROR(VLOOKUP(A2201,'entry data'!B:I,8,0)),"",VLOOKUP(A2201,'entry data'!B:I,7,0)))</f>
        <v/>
      </c>
      <c r="H2201" s="13" t="str">
        <f>IF(A2201="","",IF(B2201=1,VLOOKUP(A2201,'entry data'!B:D,3,0),I2200))</f>
        <v/>
      </c>
      <c r="I2201" s="14" t="str">
        <f>IF(A2201="","",IF(E2201="weekly",7,IF(E2201="fortnightly",14,IF(E2201="monthly",DATE(IF(MONTH(H2201)=12,YEAR(H2201)+1,YEAR(H2201)),VLOOKUP(MONTH(H2201),index!$D$2:$G$13,2,0),DAY(H2201)),
IF(E2201="quarterly",DATE(IF(MONTH(H2201)&gt;=10,YEAR(H2201)+1,YEAR(H2201)),VLOOKUP(MONTH(H2201),index!$D$2:$G$13,3,0),DAY(H2201)),
IF(E2201="halfyearly",DATE(IF(MONTH(H2201)&gt;=7,YEAR(H2201)+1,YEAR(H2201)),VLOOKUP(MONTH(H2201),index!$D$2:$G$13,4,0),DAY(H2201)),
DATE(YEAR(H2201)+1,MONTH(H2201),DAY(H2201)))))-H2201))+H2201)</f>
        <v/>
      </c>
      <c r="J2201" s="9" t="str">
        <f t="shared" si="226"/>
        <v/>
      </c>
      <c r="K2201" s="11" t="str">
        <f t="shared" si="227"/>
        <v/>
      </c>
      <c r="L2201" s="11" t="str">
        <f t="shared" si="228"/>
        <v/>
      </c>
      <c r="M2201" s="11" t="str">
        <f>IF(A2201="","",VLOOKUP(E2201,index!$A$1:$B$6,2,0)*K2201*G2201)</f>
        <v/>
      </c>
      <c r="N2201" s="11" t="str">
        <f>IF(A2201="","",-PMT(G2201*VLOOKUP(E2201,index!$A$1:$B$6,2,0),C2201,F2201,0,0))</f>
        <v/>
      </c>
      <c r="O2201" s="11" t="str">
        <f t="shared" si="229"/>
        <v/>
      </c>
      <c r="P2201" s="11" t="str">
        <f t="shared" si="224"/>
        <v/>
      </c>
    </row>
    <row r="2202" spans="1:16" x14ac:dyDescent="0.25">
      <c r="A2202" s="9" t="str">
        <f>IF(A2201="","",IF(B2201&lt;C2201,A2201,IF(A2201=MAX('entry data'!$B$8:$B$507),"",A2201+1)))</f>
        <v/>
      </c>
      <c r="B2202" s="9" t="str">
        <f t="shared" si="225"/>
        <v/>
      </c>
      <c r="C2202" s="9" t="str">
        <f>IF(ISERROR(VLOOKUP(A2202,'entry data'!B:G,6,0)),"",VLOOKUP(A2202,'entry data'!B:G,6,0))</f>
        <v/>
      </c>
      <c r="D2202" s="9" t="str">
        <f>IF(ISERROR(VLOOKUP(A2202,'entry data'!B:C,2,0)),"",VLOOKUP(A2202,'entry data'!B:C,2,0))</f>
        <v/>
      </c>
      <c r="E2202" s="9" t="str">
        <f>IF(ISERROR(VLOOKUP(A2202,'entry data'!B:E,4,0)),"",VLOOKUP(A2202,'entry data'!B:E,4,0))</f>
        <v/>
      </c>
      <c r="F2202" s="11" t="str">
        <f>IF(A2202="","",IF(ISERROR(VLOOKUP(A2202,'entry data'!B:F,5,0)),"",VLOOKUP(A2202,'entry data'!B:F,5,0)))</f>
        <v/>
      </c>
      <c r="G2202" s="12" t="str">
        <f>IF(A2202="","",IF(ISERROR(VLOOKUP(A2202,'entry data'!B:I,8,0)),"",VLOOKUP(A2202,'entry data'!B:I,7,0)))</f>
        <v/>
      </c>
      <c r="H2202" s="13" t="str">
        <f>IF(A2202="","",IF(B2202=1,VLOOKUP(A2202,'entry data'!B:D,3,0),I2201))</f>
        <v/>
      </c>
      <c r="I2202" s="14" t="str">
        <f>IF(A2202="","",IF(E2202="weekly",7,IF(E2202="fortnightly",14,IF(E2202="monthly",DATE(IF(MONTH(H2202)=12,YEAR(H2202)+1,YEAR(H2202)),VLOOKUP(MONTH(H2202),index!$D$2:$G$13,2,0),DAY(H2202)),
IF(E2202="quarterly",DATE(IF(MONTH(H2202)&gt;=10,YEAR(H2202)+1,YEAR(H2202)),VLOOKUP(MONTH(H2202),index!$D$2:$G$13,3,0),DAY(H2202)),
IF(E2202="halfyearly",DATE(IF(MONTH(H2202)&gt;=7,YEAR(H2202)+1,YEAR(H2202)),VLOOKUP(MONTH(H2202),index!$D$2:$G$13,4,0),DAY(H2202)),
DATE(YEAR(H2202)+1,MONTH(H2202),DAY(H2202)))))-H2202))+H2202)</f>
        <v/>
      </c>
      <c r="J2202" s="9" t="str">
        <f t="shared" si="226"/>
        <v/>
      </c>
      <c r="K2202" s="11" t="str">
        <f t="shared" si="227"/>
        <v/>
      </c>
      <c r="L2202" s="11" t="str">
        <f t="shared" si="228"/>
        <v/>
      </c>
      <c r="M2202" s="11" t="str">
        <f>IF(A2202="","",VLOOKUP(E2202,index!$A$1:$B$6,2,0)*K2202*G2202)</f>
        <v/>
      </c>
      <c r="N2202" s="11" t="str">
        <f>IF(A2202="","",-PMT(G2202*VLOOKUP(E2202,index!$A$1:$B$6,2,0),C2202,F2202,0,0))</f>
        <v/>
      </c>
      <c r="O2202" s="11" t="str">
        <f t="shared" si="229"/>
        <v/>
      </c>
      <c r="P2202" s="11" t="str">
        <f t="shared" si="224"/>
        <v/>
      </c>
    </row>
    <row r="2203" spans="1:16" x14ac:dyDescent="0.25">
      <c r="A2203" s="9" t="str">
        <f>IF(A2202="","",IF(B2202&lt;C2202,A2202,IF(A2202=MAX('entry data'!$B$8:$B$507),"",A2202+1)))</f>
        <v/>
      </c>
      <c r="B2203" s="9" t="str">
        <f t="shared" si="225"/>
        <v/>
      </c>
      <c r="C2203" s="9" t="str">
        <f>IF(ISERROR(VLOOKUP(A2203,'entry data'!B:G,6,0)),"",VLOOKUP(A2203,'entry data'!B:G,6,0))</f>
        <v/>
      </c>
      <c r="D2203" s="9" t="str">
        <f>IF(ISERROR(VLOOKUP(A2203,'entry data'!B:C,2,0)),"",VLOOKUP(A2203,'entry data'!B:C,2,0))</f>
        <v/>
      </c>
      <c r="E2203" s="9" t="str">
        <f>IF(ISERROR(VLOOKUP(A2203,'entry data'!B:E,4,0)),"",VLOOKUP(A2203,'entry data'!B:E,4,0))</f>
        <v/>
      </c>
      <c r="F2203" s="11" t="str">
        <f>IF(A2203="","",IF(ISERROR(VLOOKUP(A2203,'entry data'!B:F,5,0)),"",VLOOKUP(A2203,'entry data'!B:F,5,0)))</f>
        <v/>
      </c>
      <c r="G2203" s="12" t="str">
        <f>IF(A2203="","",IF(ISERROR(VLOOKUP(A2203,'entry data'!B:I,8,0)),"",VLOOKUP(A2203,'entry data'!B:I,7,0)))</f>
        <v/>
      </c>
      <c r="H2203" s="13" t="str">
        <f>IF(A2203="","",IF(B2203=1,VLOOKUP(A2203,'entry data'!B:D,3,0),I2202))</f>
        <v/>
      </c>
      <c r="I2203" s="14" t="str">
        <f>IF(A2203="","",IF(E2203="weekly",7,IF(E2203="fortnightly",14,IF(E2203="monthly",DATE(IF(MONTH(H2203)=12,YEAR(H2203)+1,YEAR(H2203)),VLOOKUP(MONTH(H2203),index!$D$2:$G$13,2,0),DAY(H2203)),
IF(E2203="quarterly",DATE(IF(MONTH(H2203)&gt;=10,YEAR(H2203)+1,YEAR(H2203)),VLOOKUP(MONTH(H2203),index!$D$2:$G$13,3,0),DAY(H2203)),
IF(E2203="halfyearly",DATE(IF(MONTH(H2203)&gt;=7,YEAR(H2203)+1,YEAR(H2203)),VLOOKUP(MONTH(H2203),index!$D$2:$G$13,4,0),DAY(H2203)),
DATE(YEAR(H2203)+1,MONTH(H2203),DAY(H2203)))))-H2203))+H2203)</f>
        <v/>
      </c>
      <c r="J2203" s="9" t="str">
        <f t="shared" si="226"/>
        <v/>
      </c>
      <c r="K2203" s="11" t="str">
        <f t="shared" si="227"/>
        <v/>
      </c>
      <c r="L2203" s="11" t="str">
        <f t="shared" si="228"/>
        <v/>
      </c>
      <c r="M2203" s="11" t="str">
        <f>IF(A2203="","",VLOOKUP(E2203,index!$A$1:$B$6,2,0)*K2203*G2203)</f>
        <v/>
      </c>
      <c r="N2203" s="11" t="str">
        <f>IF(A2203="","",-PMT(G2203*VLOOKUP(E2203,index!$A$1:$B$6,2,0),C2203,F2203,0,0))</f>
        <v/>
      </c>
      <c r="O2203" s="11" t="str">
        <f t="shared" si="229"/>
        <v/>
      </c>
      <c r="P2203" s="11" t="str">
        <f t="shared" si="224"/>
        <v/>
      </c>
    </row>
    <row r="2204" spans="1:16" x14ac:dyDescent="0.25">
      <c r="A2204" s="9" t="str">
        <f>IF(A2203="","",IF(B2203&lt;C2203,A2203,IF(A2203=MAX('entry data'!$B$8:$B$507),"",A2203+1)))</f>
        <v/>
      </c>
      <c r="B2204" s="9" t="str">
        <f t="shared" si="225"/>
        <v/>
      </c>
      <c r="C2204" s="9" t="str">
        <f>IF(ISERROR(VLOOKUP(A2204,'entry data'!B:G,6,0)),"",VLOOKUP(A2204,'entry data'!B:G,6,0))</f>
        <v/>
      </c>
      <c r="D2204" s="9" t="str">
        <f>IF(ISERROR(VLOOKUP(A2204,'entry data'!B:C,2,0)),"",VLOOKUP(A2204,'entry data'!B:C,2,0))</f>
        <v/>
      </c>
      <c r="E2204" s="9" t="str">
        <f>IF(ISERROR(VLOOKUP(A2204,'entry data'!B:E,4,0)),"",VLOOKUP(A2204,'entry data'!B:E,4,0))</f>
        <v/>
      </c>
      <c r="F2204" s="11" t="str">
        <f>IF(A2204="","",IF(ISERROR(VLOOKUP(A2204,'entry data'!B:F,5,0)),"",VLOOKUP(A2204,'entry data'!B:F,5,0)))</f>
        <v/>
      </c>
      <c r="G2204" s="12" t="str">
        <f>IF(A2204="","",IF(ISERROR(VLOOKUP(A2204,'entry data'!B:I,8,0)),"",VLOOKUP(A2204,'entry data'!B:I,7,0)))</f>
        <v/>
      </c>
      <c r="H2204" s="13" t="str">
        <f>IF(A2204="","",IF(B2204=1,VLOOKUP(A2204,'entry data'!B:D,3,0),I2203))</f>
        <v/>
      </c>
      <c r="I2204" s="14" t="str">
        <f>IF(A2204="","",IF(E2204="weekly",7,IF(E2204="fortnightly",14,IF(E2204="monthly",DATE(IF(MONTH(H2204)=12,YEAR(H2204)+1,YEAR(H2204)),VLOOKUP(MONTH(H2204),index!$D$2:$G$13,2,0),DAY(H2204)),
IF(E2204="quarterly",DATE(IF(MONTH(H2204)&gt;=10,YEAR(H2204)+1,YEAR(H2204)),VLOOKUP(MONTH(H2204),index!$D$2:$G$13,3,0),DAY(H2204)),
IF(E2204="halfyearly",DATE(IF(MONTH(H2204)&gt;=7,YEAR(H2204)+1,YEAR(H2204)),VLOOKUP(MONTH(H2204),index!$D$2:$G$13,4,0),DAY(H2204)),
DATE(YEAR(H2204)+1,MONTH(H2204),DAY(H2204)))))-H2204))+H2204)</f>
        <v/>
      </c>
      <c r="J2204" s="9" t="str">
        <f t="shared" si="226"/>
        <v/>
      </c>
      <c r="K2204" s="11" t="str">
        <f t="shared" si="227"/>
        <v/>
      </c>
      <c r="L2204" s="11" t="str">
        <f t="shared" si="228"/>
        <v/>
      </c>
      <c r="M2204" s="11" t="str">
        <f>IF(A2204="","",VLOOKUP(E2204,index!$A$1:$B$6,2,0)*K2204*G2204)</f>
        <v/>
      </c>
      <c r="N2204" s="11" t="str">
        <f>IF(A2204="","",-PMT(G2204*VLOOKUP(E2204,index!$A$1:$B$6,2,0),C2204,F2204,0,0))</f>
        <v/>
      </c>
      <c r="O2204" s="11" t="str">
        <f t="shared" si="229"/>
        <v/>
      </c>
      <c r="P2204" s="11" t="str">
        <f t="shared" si="224"/>
        <v/>
      </c>
    </row>
    <row r="2205" spans="1:16" x14ac:dyDescent="0.25">
      <c r="A2205" s="9" t="str">
        <f>IF(A2204="","",IF(B2204&lt;C2204,A2204,IF(A2204=MAX('entry data'!$B$8:$B$507),"",A2204+1)))</f>
        <v/>
      </c>
      <c r="B2205" s="9" t="str">
        <f t="shared" si="225"/>
        <v/>
      </c>
      <c r="C2205" s="9" t="str">
        <f>IF(ISERROR(VLOOKUP(A2205,'entry data'!B:G,6,0)),"",VLOOKUP(A2205,'entry data'!B:G,6,0))</f>
        <v/>
      </c>
      <c r="D2205" s="9" t="str">
        <f>IF(ISERROR(VLOOKUP(A2205,'entry data'!B:C,2,0)),"",VLOOKUP(A2205,'entry data'!B:C,2,0))</f>
        <v/>
      </c>
      <c r="E2205" s="9" t="str">
        <f>IF(ISERROR(VLOOKUP(A2205,'entry data'!B:E,4,0)),"",VLOOKUP(A2205,'entry data'!B:E,4,0))</f>
        <v/>
      </c>
      <c r="F2205" s="11" t="str">
        <f>IF(A2205="","",IF(ISERROR(VLOOKUP(A2205,'entry data'!B:F,5,0)),"",VLOOKUP(A2205,'entry data'!B:F,5,0)))</f>
        <v/>
      </c>
      <c r="G2205" s="12" t="str">
        <f>IF(A2205="","",IF(ISERROR(VLOOKUP(A2205,'entry data'!B:I,8,0)),"",VLOOKUP(A2205,'entry data'!B:I,7,0)))</f>
        <v/>
      </c>
      <c r="H2205" s="13" t="str">
        <f>IF(A2205="","",IF(B2205=1,VLOOKUP(A2205,'entry data'!B:D,3,0),I2204))</f>
        <v/>
      </c>
      <c r="I2205" s="14" t="str">
        <f>IF(A2205="","",IF(E2205="weekly",7,IF(E2205="fortnightly",14,IF(E2205="monthly",DATE(IF(MONTH(H2205)=12,YEAR(H2205)+1,YEAR(H2205)),VLOOKUP(MONTH(H2205),index!$D$2:$G$13,2,0),DAY(H2205)),
IF(E2205="quarterly",DATE(IF(MONTH(H2205)&gt;=10,YEAR(H2205)+1,YEAR(H2205)),VLOOKUP(MONTH(H2205),index!$D$2:$G$13,3,0),DAY(H2205)),
IF(E2205="halfyearly",DATE(IF(MONTH(H2205)&gt;=7,YEAR(H2205)+1,YEAR(H2205)),VLOOKUP(MONTH(H2205),index!$D$2:$G$13,4,0),DAY(H2205)),
DATE(YEAR(H2205)+1,MONTH(H2205),DAY(H2205)))))-H2205))+H2205)</f>
        <v/>
      </c>
      <c r="J2205" s="9" t="str">
        <f t="shared" si="226"/>
        <v/>
      </c>
      <c r="K2205" s="11" t="str">
        <f t="shared" si="227"/>
        <v/>
      </c>
      <c r="L2205" s="11" t="str">
        <f t="shared" si="228"/>
        <v/>
      </c>
      <c r="M2205" s="11" t="str">
        <f>IF(A2205="","",VLOOKUP(E2205,index!$A$1:$B$6,2,0)*K2205*G2205)</f>
        <v/>
      </c>
      <c r="N2205" s="11" t="str">
        <f>IF(A2205="","",-PMT(G2205*VLOOKUP(E2205,index!$A$1:$B$6,2,0),C2205,F2205,0,0))</f>
        <v/>
      </c>
      <c r="O2205" s="11" t="str">
        <f t="shared" si="229"/>
        <v/>
      </c>
      <c r="P2205" s="11" t="str">
        <f t="shared" si="224"/>
        <v/>
      </c>
    </row>
    <row r="2206" spans="1:16" x14ac:dyDescent="0.25">
      <c r="A2206" s="9" t="str">
        <f>IF(A2205="","",IF(B2205&lt;C2205,A2205,IF(A2205=MAX('entry data'!$B$8:$B$507),"",A2205+1)))</f>
        <v/>
      </c>
      <c r="B2206" s="9" t="str">
        <f t="shared" si="225"/>
        <v/>
      </c>
      <c r="C2206" s="9" t="str">
        <f>IF(ISERROR(VLOOKUP(A2206,'entry data'!B:G,6,0)),"",VLOOKUP(A2206,'entry data'!B:G,6,0))</f>
        <v/>
      </c>
      <c r="D2206" s="9" t="str">
        <f>IF(ISERROR(VLOOKUP(A2206,'entry data'!B:C,2,0)),"",VLOOKUP(A2206,'entry data'!B:C,2,0))</f>
        <v/>
      </c>
      <c r="E2206" s="9" t="str">
        <f>IF(ISERROR(VLOOKUP(A2206,'entry data'!B:E,4,0)),"",VLOOKUP(A2206,'entry data'!B:E,4,0))</f>
        <v/>
      </c>
      <c r="F2206" s="11" t="str">
        <f>IF(A2206="","",IF(ISERROR(VLOOKUP(A2206,'entry data'!B:F,5,0)),"",VLOOKUP(A2206,'entry data'!B:F,5,0)))</f>
        <v/>
      </c>
      <c r="G2206" s="12" t="str">
        <f>IF(A2206="","",IF(ISERROR(VLOOKUP(A2206,'entry data'!B:I,8,0)),"",VLOOKUP(A2206,'entry data'!B:I,7,0)))</f>
        <v/>
      </c>
      <c r="H2206" s="13" t="str">
        <f>IF(A2206="","",IF(B2206=1,VLOOKUP(A2206,'entry data'!B:D,3,0),I2205))</f>
        <v/>
      </c>
      <c r="I2206" s="14" t="str">
        <f>IF(A2206="","",IF(E2206="weekly",7,IF(E2206="fortnightly",14,IF(E2206="monthly",DATE(IF(MONTH(H2206)=12,YEAR(H2206)+1,YEAR(H2206)),VLOOKUP(MONTH(H2206),index!$D$2:$G$13,2,0),DAY(H2206)),
IF(E2206="quarterly",DATE(IF(MONTH(H2206)&gt;=10,YEAR(H2206)+1,YEAR(H2206)),VLOOKUP(MONTH(H2206),index!$D$2:$G$13,3,0),DAY(H2206)),
IF(E2206="halfyearly",DATE(IF(MONTH(H2206)&gt;=7,YEAR(H2206)+1,YEAR(H2206)),VLOOKUP(MONTH(H2206),index!$D$2:$G$13,4,0),DAY(H2206)),
DATE(YEAR(H2206)+1,MONTH(H2206),DAY(H2206)))))-H2206))+H2206)</f>
        <v/>
      </c>
      <c r="J2206" s="9" t="str">
        <f t="shared" si="226"/>
        <v/>
      </c>
      <c r="K2206" s="11" t="str">
        <f t="shared" si="227"/>
        <v/>
      </c>
      <c r="L2206" s="11" t="str">
        <f t="shared" si="228"/>
        <v/>
      </c>
      <c r="M2206" s="11" t="str">
        <f>IF(A2206="","",VLOOKUP(E2206,index!$A$1:$B$6,2,0)*K2206*G2206)</f>
        <v/>
      </c>
      <c r="N2206" s="11" t="str">
        <f>IF(A2206="","",-PMT(G2206*VLOOKUP(E2206,index!$A$1:$B$6,2,0),C2206,F2206,0,0))</f>
        <v/>
      </c>
      <c r="O2206" s="11" t="str">
        <f t="shared" si="229"/>
        <v/>
      </c>
      <c r="P2206" s="11" t="str">
        <f t="shared" si="224"/>
        <v/>
      </c>
    </row>
    <row r="2207" spans="1:16" x14ac:dyDescent="0.25">
      <c r="A2207" s="9" t="str">
        <f>IF(A2206="","",IF(B2206&lt;C2206,A2206,IF(A2206=MAX('entry data'!$B$8:$B$507),"",A2206+1)))</f>
        <v/>
      </c>
      <c r="B2207" s="9" t="str">
        <f t="shared" si="225"/>
        <v/>
      </c>
      <c r="C2207" s="9" t="str">
        <f>IF(ISERROR(VLOOKUP(A2207,'entry data'!B:G,6,0)),"",VLOOKUP(A2207,'entry data'!B:G,6,0))</f>
        <v/>
      </c>
      <c r="D2207" s="9" t="str">
        <f>IF(ISERROR(VLOOKUP(A2207,'entry data'!B:C,2,0)),"",VLOOKUP(A2207,'entry data'!B:C,2,0))</f>
        <v/>
      </c>
      <c r="E2207" s="9" t="str">
        <f>IF(ISERROR(VLOOKUP(A2207,'entry data'!B:E,4,0)),"",VLOOKUP(A2207,'entry data'!B:E,4,0))</f>
        <v/>
      </c>
      <c r="F2207" s="11" t="str">
        <f>IF(A2207="","",IF(ISERROR(VLOOKUP(A2207,'entry data'!B:F,5,0)),"",VLOOKUP(A2207,'entry data'!B:F,5,0)))</f>
        <v/>
      </c>
      <c r="G2207" s="12" t="str">
        <f>IF(A2207="","",IF(ISERROR(VLOOKUP(A2207,'entry data'!B:I,8,0)),"",VLOOKUP(A2207,'entry data'!B:I,7,0)))</f>
        <v/>
      </c>
      <c r="H2207" s="13" t="str">
        <f>IF(A2207="","",IF(B2207=1,VLOOKUP(A2207,'entry data'!B:D,3,0),I2206))</f>
        <v/>
      </c>
      <c r="I2207" s="14" t="str">
        <f>IF(A2207="","",IF(E2207="weekly",7,IF(E2207="fortnightly",14,IF(E2207="monthly",DATE(IF(MONTH(H2207)=12,YEAR(H2207)+1,YEAR(H2207)),VLOOKUP(MONTH(H2207),index!$D$2:$G$13,2,0),DAY(H2207)),
IF(E2207="quarterly",DATE(IF(MONTH(H2207)&gt;=10,YEAR(H2207)+1,YEAR(H2207)),VLOOKUP(MONTH(H2207),index!$D$2:$G$13,3,0),DAY(H2207)),
IF(E2207="halfyearly",DATE(IF(MONTH(H2207)&gt;=7,YEAR(H2207)+1,YEAR(H2207)),VLOOKUP(MONTH(H2207),index!$D$2:$G$13,4,0),DAY(H2207)),
DATE(YEAR(H2207)+1,MONTH(H2207),DAY(H2207)))))-H2207))+H2207)</f>
        <v/>
      </c>
      <c r="J2207" s="9" t="str">
        <f t="shared" si="226"/>
        <v/>
      </c>
      <c r="K2207" s="11" t="str">
        <f t="shared" si="227"/>
        <v/>
      </c>
      <c r="L2207" s="11" t="str">
        <f t="shared" si="228"/>
        <v/>
      </c>
      <c r="M2207" s="11" t="str">
        <f>IF(A2207="","",VLOOKUP(E2207,index!$A$1:$B$6,2,0)*K2207*G2207)</f>
        <v/>
      </c>
      <c r="N2207" s="11" t="str">
        <f>IF(A2207="","",-PMT(G2207*VLOOKUP(E2207,index!$A$1:$B$6,2,0),C2207,F2207,0,0))</f>
        <v/>
      </c>
      <c r="O2207" s="11" t="str">
        <f t="shared" si="229"/>
        <v/>
      </c>
      <c r="P2207" s="11" t="str">
        <f t="shared" si="224"/>
        <v/>
      </c>
    </row>
    <row r="2208" spans="1:16" x14ac:dyDescent="0.25">
      <c r="A2208" s="9" t="str">
        <f>IF(A2207="","",IF(B2207&lt;C2207,A2207,IF(A2207=MAX('entry data'!$B$8:$B$507),"",A2207+1)))</f>
        <v/>
      </c>
      <c r="B2208" s="9" t="str">
        <f t="shared" si="225"/>
        <v/>
      </c>
      <c r="C2208" s="9" t="str">
        <f>IF(ISERROR(VLOOKUP(A2208,'entry data'!B:G,6,0)),"",VLOOKUP(A2208,'entry data'!B:G,6,0))</f>
        <v/>
      </c>
      <c r="D2208" s="9" t="str">
        <f>IF(ISERROR(VLOOKUP(A2208,'entry data'!B:C,2,0)),"",VLOOKUP(A2208,'entry data'!B:C,2,0))</f>
        <v/>
      </c>
      <c r="E2208" s="9" t="str">
        <f>IF(ISERROR(VLOOKUP(A2208,'entry data'!B:E,4,0)),"",VLOOKUP(A2208,'entry data'!B:E,4,0))</f>
        <v/>
      </c>
      <c r="F2208" s="11" t="str">
        <f>IF(A2208="","",IF(ISERROR(VLOOKUP(A2208,'entry data'!B:F,5,0)),"",VLOOKUP(A2208,'entry data'!B:F,5,0)))</f>
        <v/>
      </c>
      <c r="G2208" s="12" t="str">
        <f>IF(A2208="","",IF(ISERROR(VLOOKUP(A2208,'entry data'!B:I,8,0)),"",VLOOKUP(A2208,'entry data'!B:I,7,0)))</f>
        <v/>
      </c>
      <c r="H2208" s="13" t="str">
        <f>IF(A2208="","",IF(B2208=1,VLOOKUP(A2208,'entry data'!B:D,3,0),I2207))</f>
        <v/>
      </c>
      <c r="I2208" s="14" t="str">
        <f>IF(A2208="","",IF(E2208="weekly",7,IF(E2208="fortnightly",14,IF(E2208="monthly",DATE(IF(MONTH(H2208)=12,YEAR(H2208)+1,YEAR(H2208)),VLOOKUP(MONTH(H2208),index!$D$2:$G$13,2,0),DAY(H2208)),
IF(E2208="quarterly",DATE(IF(MONTH(H2208)&gt;=10,YEAR(H2208)+1,YEAR(H2208)),VLOOKUP(MONTH(H2208),index!$D$2:$G$13,3,0),DAY(H2208)),
IF(E2208="halfyearly",DATE(IF(MONTH(H2208)&gt;=7,YEAR(H2208)+1,YEAR(H2208)),VLOOKUP(MONTH(H2208),index!$D$2:$G$13,4,0),DAY(H2208)),
DATE(YEAR(H2208)+1,MONTH(H2208),DAY(H2208)))))-H2208))+H2208)</f>
        <v/>
      </c>
      <c r="J2208" s="9" t="str">
        <f t="shared" si="226"/>
        <v/>
      </c>
      <c r="K2208" s="11" t="str">
        <f t="shared" si="227"/>
        <v/>
      </c>
      <c r="L2208" s="11" t="str">
        <f t="shared" si="228"/>
        <v/>
      </c>
      <c r="M2208" s="11" t="str">
        <f>IF(A2208="","",VLOOKUP(E2208,index!$A$1:$B$6,2,0)*K2208*G2208)</f>
        <v/>
      </c>
      <c r="N2208" s="11" t="str">
        <f>IF(A2208="","",-PMT(G2208*VLOOKUP(E2208,index!$A$1:$B$6,2,0),C2208,F2208,0,0))</f>
        <v/>
      </c>
      <c r="O2208" s="11" t="str">
        <f t="shared" si="229"/>
        <v/>
      </c>
      <c r="P2208" s="11" t="str">
        <f t="shared" si="224"/>
        <v/>
      </c>
    </row>
    <row r="2209" spans="1:16" x14ac:dyDescent="0.25">
      <c r="A2209" s="9" t="str">
        <f>IF(A2208="","",IF(B2208&lt;C2208,A2208,IF(A2208=MAX('entry data'!$B$8:$B$507),"",A2208+1)))</f>
        <v/>
      </c>
      <c r="B2209" s="9" t="str">
        <f t="shared" si="225"/>
        <v/>
      </c>
      <c r="C2209" s="9" t="str">
        <f>IF(ISERROR(VLOOKUP(A2209,'entry data'!B:G,6,0)),"",VLOOKUP(A2209,'entry data'!B:G,6,0))</f>
        <v/>
      </c>
      <c r="D2209" s="9" t="str">
        <f>IF(ISERROR(VLOOKUP(A2209,'entry data'!B:C,2,0)),"",VLOOKUP(A2209,'entry data'!B:C,2,0))</f>
        <v/>
      </c>
      <c r="E2209" s="9" t="str">
        <f>IF(ISERROR(VLOOKUP(A2209,'entry data'!B:E,4,0)),"",VLOOKUP(A2209,'entry data'!B:E,4,0))</f>
        <v/>
      </c>
      <c r="F2209" s="11" t="str">
        <f>IF(A2209="","",IF(ISERROR(VLOOKUP(A2209,'entry data'!B:F,5,0)),"",VLOOKUP(A2209,'entry data'!B:F,5,0)))</f>
        <v/>
      </c>
      <c r="G2209" s="12" t="str">
        <f>IF(A2209="","",IF(ISERROR(VLOOKUP(A2209,'entry data'!B:I,8,0)),"",VLOOKUP(A2209,'entry data'!B:I,7,0)))</f>
        <v/>
      </c>
      <c r="H2209" s="13" t="str">
        <f>IF(A2209="","",IF(B2209=1,VLOOKUP(A2209,'entry data'!B:D,3,0),I2208))</f>
        <v/>
      </c>
      <c r="I2209" s="14" t="str">
        <f>IF(A2209="","",IF(E2209="weekly",7,IF(E2209="fortnightly",14,IF(E2209="monthly",DATE(IF(MONTH(H2209)=12,YEAR(H2209)+1,YEAR(H2209)),VLOOKUP(MONTH(H2209),index!$D$2:$G$13,2,0),DAY(H2209)),
IF(E2209="quarterly",DATE(IF(MONTH(H2209)&gt;=10,YEAR(H2209)+1,YEAR(H2209)),VLOOKUP(MONTH(H2209),index!$D$2:$G$13,3,0),DAY(H2209)),
IF(E2209="halfyearly",DATE(IF(MONTH(H2209)&gt;=7,YEAR(H2209)+1,YEAR(H2209)),VLOOKUP(MONTH(H2209),index!$D$2:$G$13,4,0),DAY(H2209)),
DATE(YEAR(H2209)+1,MONTH(H2209),DAY(H2209)))))-H2209))+H2209)</f>
        <v/>
      </c>
      <c r="J2209" s="9" t="str">
        <f t="shared" si="226"/>
        <v/>
      </c>
      <c r="K2209" s="11" t="str">
        <f t="shared" si="227"/>
        <v/>
      </c>
      <c r="L2209" s="11" t="str">
        <f t="shared" si="228"/>
        <v/>
      </c>
      <c r="M2209" s="11" t="str">
        <f>IF(A2209="","",VLOOKUP(E2209,index!$A$1:$B$6,2,0)*K2209*G2209)</f>
        <v/>
      </c>
      <c r="N2209" s="11" t="str">
        <f>IF(A2209="","",-PMT(G2209*VLOOKUP(E2209,index!$A$1:$B$6,2,0),C2209,F2209,0,0))</f>
        <v/>
      </c>
      <c r="O2209" s="11" t="str">
        <f t="shared" si="229"/>
        <v/>
      </c>
      <c r="P2209" s="11" t="str">
        <f t="shared" si="224"/>
        <v/>
      </c>
    </row>
    <row r="2210" spans="1:16" x14ac:dyDescent="0.25">
      <c r="A2210" s="9" t="str">
        <f>IF(A2209="","",IF(B2209&lt;C2209,A2209,IF(A2209=MAX('entry data'!$B$8:$B$507),"",A2209+1)))</f>
        <v/>
      </c>
      <c r="B2210" s="9" t="str">
        <f t="shared" si="225"/>
        <v/>
      </c>
      <c r="C2210" s="9" t="str">
        <f>IF(ISERROR(VLOOKUP(A2210,'entry data'!B:G,6,0)),"",VLOOKUP(A2210,'entry data'!B:G,6,0))</f>
        <v/>
      </c>
      <c r="D2210" s="9" t="str">
        <f>IF(ISERROR(VLOOKUP(A2210,'entry data'!B:C,2,0)),"",VLOOKUP(A2210,'entry data'!B:C,2,0))</f>
        <v/>
      </c>
      <c r="E2210" s="9" t="str">
        <f>IF(ISERROR(VLOOKUP(A2210,'entry data'!B:E,4,0)),"",VLOOKUP(A2210,'entry data'!B:E,4,0))</f>
        <v/>
      </c>
      <c r="F2210" s="11" t="str">
        <f>IF(A2210="","",IF(ISERROR(VLOOKUP(A2210,'entry data'!B:F,5,0)),"",VLOOKUP(A2210,'entry data'!B:F,5,0)))</f>
        <v/>
      </c>
      <c r="G2210" s="12" t="str">
        <f>IF(A2210="","",IF(ISERROR(VLOOKUP(A2210,'entry data'!B:I,8,0)),"",VLOOKUP(A2210,'entry data'!B:I,7,0)))</f>
        <v/>
      </c>
      <c r="H2210" s="13" t="str">
        <f>IF(A2210="","",IF(B2210=1,VLOOKUP(A2210,'entry data'!B:D,3,0),I2209))</f>
        <v/>
      </c>
      <c r="I2210" s="14" t="str">
        <f>IF(A2210="","",IF(E2210="weekly",7,IF(E2210="fortnightly",14,IF(E2210="monthly",DATE(IF(MONTH(H2210)=12,YEAR(H2210)+1,YEAR(H2210)),VLOOKUP(MONTH(H2210),index!$D$2:$G$13,2,0),DAY(H2210)),
IF(E2210="quarterly",DATE(IF(MONTH(H2210)&gt;=10,YEAR(H2210)+1,YEAR(H2210)),VLOOKUP(MONTH(H2210),index!$D$2:$G$13,3,0),DAY(H2210)),
IF(E2210="halfyearly",DATE(IF(MONTH(H2210)&gt;=7,YEAR(H2210)+1,YEAR(H2210)),VLOOKUP(MONTH(H2210),index!$D$2:$G$13,4,0),DAY(H2210)),
DATE(YEAR(H2210)+1,MONTH(H2210),DAY(H2210)))))-H2210))+H2210)</f>
        <v/>
      </c>
      <c r="J2210" s="9" t="str">
        <f t="shared" si="226"/>
        <v/>
      </c>
      <c r="K2210" s="11" t="str">
        <f t="shared" si="227"/>
        <v/>
      </c>
      <c r="L2210" s="11" t="str">
        <f t="shared" si="228"/>
        <v/>
      </c>
      <c r="M2210" s="11" t="str">
        <f>IF(A2210="","",VLOOKUP(E2210,index!$A$1:$B$6,2,0)*K2210*G2210)</f>
        <v/>
      </c>
      <c r="N2210" s="11" t="str">
        <f>IF(A2210="","",-PMT(G2210*VLOOKUP(E2210,index!$A$1:$B$6,2,0),C2210,F2210,0,0))</f>
        <v/>
      </c>
      <c r="O2210" s="11" t="str">
        <f t="shared" si="229"/>
        <v/>
      </c>
      <c r="P2210" s="11" t="str">
        <f t="shared" si="224"/>
        <v/>
      </c>
    </row>
    <row r="2211" spans="1:16" x14ac:dyDescent="0.25">
      <c r="A2211" s="9" t="str">
        <f>IF(A2210="","",IF(B2210&lt;C2210,A2210,IF(A2210=MAX('entry data'!$B$8:$B$507),"",A2210+1)))</f>
        <v/>
      </c>
      <c r="B2211" s="9" t="str">
        <f t="shared" si="225"/>
        <v/>
      </c>
      <c r="C2211" s="9" t="str">
        <f>IF(ISERROR(VLOOKUP(A2211,'entry data'!B:G,6,0)),"",VLOOKUP(A2211,'entry data'!B:G,6,0))</f>
        <v/>
      </c>
      <c r="D2211" s="9" t="str">
        <f>IF(ISERROR(VLOOKUP(A2211,'entry data'!B:C,2,0)),"",VLOOKUP(A2211,'entry data'!B:C,2,0))</f>
        <v/>
      </c>
      <c r="E2211" s="9" t="str">
        <f>IF(ISERROR(VLOOKUP(A2211,'entry data'!B:E,4,0)),"",VLOOKUP(A2211,'entry data'!B:E,4,0))</f>
        <v/>
      </c>
      <c r="F2211" s="11" t="str">
        <f>IF(A2211="","",IF(ISERROR(VLOOKUP(A2211,'entry data'!B:F,5,0)),"",VLOOKUP(A2211,'entry data'!B:F,5,0)))</f>
        <v/>
      </c>
      <c r="G2211" s="12" t="str">
        <f>IF(A2211="","",IF(ISERROR(VLOOKUP(A2211,'entry data'!B:I,8,0)),"",VLOOKUP(A2211,'entry data'!B:I,7,0)))</f>
        <v/>
      </c>
      <c r="H2211" s="13" t="str">
        <f>IF(A2211="","",IF(B2211=1,VLOOKUP(A2211,'entry data'!B:D,3,0),I2210))</f>
        <v/>
      </c>
      <c r="I2211" s="14" t="str">
        <f>IF(A2211="","",IF(E2211="weekly",7,IF(E2211="fortnightly",14,IF(E2211="monthly",DATE(IF(MONTH(H2211)=12,YEAR(H2211)+1,YEAR(H2211)),VLOOKUP(MONTH(H2211),index!$D$2:$G$13,2,0),DAY(H2211)),
IF(E2211="quarterly",DATE(IF(MONTH(H2211)&gt;=10,YEAR(H2211)+1,YEAR(H2211)),VLOOKUP(MONTH(H2211),index!$D$2:$G$13,3,0),DAY(H2211)),
IF(E2211="halfyearly",DATE(IF(MONTH(H2211)&gt;=7,YEAR(H2211)+1,YEAR(H2211)),VLOOKUP(MONTH(H2211),index!$D$2:$G$13,4,0),DAY(H2211)),
DATE(YEAR(H2211)+1,MONTH(H2211),DAY(H2211)))))-H2211))+H2211)</f>
        <v/>
      </c>
      <c r="J2211" s="9" t="str">
        <f t="shared" si="226"/>
        <v/>
      </c>
      <c r="K2211" s="11" t="str">
        <f t="shared" si="227"/>
        <v/>
      </c>
      <c r="L2211" s="11" t="str">
        <f t="shared" si="228"/>
        <v/>
      </c>
      <c r="M2211" s="11" t="str">
        <f>IF(A2211="","",VLOOKUP(E2211,index!$A$1:$B$6,2,0)*K2211*G2211)</f>
        <v/>
      </c>
      <c r="N2211" s="11" t="str">
        <f>IF(A2211="","",-PMT(G2211*VLOOKUP(E2211,index!$A$1:$B$6,2,0),C2211,F2211,0,0))</f>
        <v/>
      </c>
      <c r="O2211" s="11" t="str">
        <f t="shared" si="229"/>
        <v/>
      </c>
      <c r="P2211" s="11" t="str">
        <f t="shared" si="224"/>
        <v/>
      </c>
    </row>
    <row r="2212" spans="1:16" x14ac:dyDescent="0.25">
      <c r="A2212" s="9" t="str">
        <f>IF(A2211="","",IF(B2211&lt;C2211,A2211,IF(A2211=MAX('entry data'!$B$8:$B$507),"",A2211+1)))</f>
        <v/>
      </c>
      <c r="B2212" s="9" t="str">
        <f t="shared" si="225"/>
        <v/>
      </c>
      <c r="C2212" s="9" t="str">
        <f>IF(ISERROR(VLOOKUP(A2212,'entry data'!B:G,6,0)),"",VLOOKUP(A2212,'entry data'!B:G,6,0))</f>
        <v/>
      </c>
      <c r="D2212" s="9" t="str">
        <f>IF(ISERROR(VLOOKUP(A2212,'entry data'!B:C,2,0)),"",VLOOKUP(A2212,'entry data'!B:C,2,0))</f>
        <v/>
      </c>
      <c r="E2212" s="9" t="str">
        <f>IF(ISERROR(VLOOKUP(A2212,'entry data'!B:E,4,0)),"",VLOOKUP(A2212,'entry data'!B:E,4,0))</f>
        <v/>
      </c>
      <c r="F2212" s="11" t="str">
        <f>IF(A2212="","",IF(ISERROR(VLOOKUP(A2212,'entry data'!B:F,5,0)),"",VLOOKUP(A2212,'entry data'!B:F,5,0)))</f>
        <v/>
      </c>
      <c r="G2212" s="12" t="str">
        <f>IF(A2212="","",IF(ISERROR(VLOOKUP(A2212,'entry data'!B:I,8,0)),"",VLOOKUP(A2212,'entry data'!B:I,7,0)))</f>
        <v/>
      </c>
      <c r="H2212" s="13" t="str">
        <f>IF(A2212="","",IF(B2212=1,VLOOKUP(A2212,'entry data'!B:D,3,0),I2211))</f>
        <v/>
      </c>
      <c r="I2212" s="14" t="str">
        <f>IF(A2212="","",IF(E2212="weekly",7,IF(E2212="fortnightly",14,IF(E2212="monthly",DATE(IF(MONTH(H2212)=12,YEAR(H2212)+1,YEAR(H2212)),VLOOKUP(MONTH(H2212),index!$D$2:$G$13,2,0),DAY(H2212)),
IF(E2212="quarterly",DATE(IF(MONTH(H2212)&gt;=10,YEAR(H2212)+1,YEAR(H2212)),VLOOKUP(MONTH(H2212),index!$D$2:$G$13,3,0),DAY(H2212)),
IF(E2212="halfyearly",DATE(IF(MONTH(H2212)&gt;=7,YEAR(H2212)+1,YEAR(H2212)),VLOOKUP(MONTH(H2212),index!$D$2:$G$13,4,0),DAY(H2212)),
DATE(YEAR(H2212)+1,MONTH(H2212),DAY(H2212)))))-H2212))+H2212)</f>
        <v/>
      </c>
      <c r="J2212" s="9" t="str">
        <f t="shared" si="226"/>
        <v/>
      </c>
      <c r="K2212" s="11" t="str">
        <f t="shared" si="227"/>
        <v/>
      </c>
      <c r="L2212" s="11" t="str">
        <f t="shared" si="228"/>
        <v/>
      </c>
      <c r="M2212" s="11" t="str">
        <f>IF(A2212="","",VLOOKUP(E2212,index!$A$1:$B$6,2,0)*K2212*G2212)</f>
        <v/>
      </c>
      <c r="N2212" s="11" t="str">
        <f>IF(A2212="","",-PMT(G2212*VLOOKUP(E2212,index!$A$1:$B$6,2,0),C2212,F2212,0,0))</f>
        <v/>
      </c>
      <c r="O2212" s="11" t="str">
        <f t="shared" si="229"/>
        <v/>
      </c>
      <c r="P2212" s="11" t="str">
        <f t="shared" si="224"/>
        <v/>
      </c>
    </row>
    <row r="2213" spans="1:16" x14ac:dyDescent="0.25">
      <c r="A2213" s="9" t="str">
        <f>IF(A2212="","",IF(B2212&lt;C2212,A2212,IF(A2212=MAX('entry data'!$B$8:$B$507),"",A2212+1)))</f>
        <v/>
      </c>
      <c r="B2213" s="9" t="str">
        <f t="shared" si="225"/>
        <v/>
      </c>
      <c r="C2213" s="9" t="str">
        <f>IF(ISERROR(VLOOKUP(A2213,'entry data'!B:G,6,0)),"",VLOOKUP(A2213,'entry data'!B:G,6,0))</f>
        <v/>
      </c>
      <c r="D2213" s="9" t="str">
        <f>IF(ISERROR(VLOOKUP(A2213,'entry data'!B:C,2,0)),"",VLOOKUP(A2213,'entry data'!B:C,2,0))</f>
        <v/>
      </c>
      <c r="E2213" s="9" t="str">
        <f>IF(ISERROR(VLOOKUP(A2213,'entry data'!B:E,4,0)),"",VLOOKUP(A2213,'entry data'!B:E,4,0))</f>
        <v/>
      </c>
      <c r="F2213" s="11" t="str">
        <f>IF(A2213="","",IF(ISERROR(VLOOKUP(A2213,'entry data'!B:F,5,0)),"",VLOOKUP(A2213,'entry data'!B:F,5,0)))</f>
        <v/>
      </c>
      <c r="G2213" s="12" t="str">
        <f>IF(A2213="","",IF(ISERROR(VLOOKUP(A2213,'entry data'!B:I,8,0)),"",VLOOKUP(A2213,'entry data'!B:I,7,0)))</f>
        <v/>
      </c>
      <c r="H2213" s="13" t="str">
        <f>IF(A2213="","",IF(B2213=1,VLOOKUP(A2213,'entry data'!B:D,3,0),I2212))</f>
        <v/>
      </c>
      <c r="I2213" s="14" t="str">
        <f>IF(A2213="","",IF(E2213="weekly",7,IF(E2213="fortnightly",14,IF(E2213="monthly",DATE(IF(MONTH(H2213)=12,YEAR(H2213)+1,YEAR(H2213)),VLOOKUP(MONTH(H2213),index!$D$2:$G$13,2,0),DAY(H2213)),
IF(E2213="quarterly",DATE(IF(MONTH(H2213)&gt;=10,YEAR(H2213)+1,YEAR(H2213)),VLOOKUP(MONTH(H2213),index!$D$2:$G$13,3,0),DAY(H2213)),
IF(E2213="halfyearly",DATE(IF(MONTH(H2213)&gt;=7,YEAR(H2213)+1,YEAR(H2213)),VLOOKUP(MONTH(H2213),index!$D$2:$G$13,4,0),DAY(H2213)),
DATE(YEAR(H2213)+1,MONTH(H2213),DAY(H2213)))))-H2213))+H2213)</f>
        <v/>
      </c>
      <c r="J2213" s="9" t="str">
        <f t="shared" si="226"/>
        <v/>
      </c>
      <c r="K2213" s="11" t="str">
        <f t="shared" si="227"/>
        <v/>
      </c>
      <c r="L2213" s="11" t="str">
        <f t="shared" si="228"/>
        <v/>
      </c>
      <c r="M2213" s="11" t="str">
        <f>IF(A2213="","",VLOOKUP(E2213,index!$A$1:$B$6,2,0)*K2213*G2213)</f>
        <v/>
      </c>
      <c r="N2213" s="11" t="str">
        <f>IF(A2213="","",-PMT(G2213*VLOOKUP(E2213,index!$A$1:$B$6,2,0),C2213,F2213,0,0))</f>
        <v/>
      </c>
      <c r="O2213" s="11" t="str">
        <f t="shared" si="229"/>
        <v/>
      </c>
      <c r="P2213" s="11" t="str">
        <f t="shared" si="224"/>
        <v/>
      </c>
    </row>
    <row r="2214" spans="1:16" x14ac:dyDescent="0.25">
      <c r="A2214" s="9" t="str">
        <f>IF(A2213="","",IF(B2213&lt;C2213,A2213,IF(A2213=MAX('entry data'!$B$8:$B$507),"",A2213+1)))</f>
        <v/>
      </c>
      <c r="B2214" s="9" t="str">
        <f t="shared" si="225"/>
        <v/>
      </c>
      <c r="C2214" s="9" t="str">
        <f>IF(ISERROR(VLOOKUP(A2214,'entry data'!B:G,6,0)),"",VLOOKUP(A2214,'entry data'!B:G,6,0))</f>
        <v/>
      </c>
      <c r="D2214" s="9" t="str">
        <f>IF(ISERROR(VLOOKUP(A2214,'entry data'!B:C,2,0)),"",VLOOKUP(A2214,'entry data'!B:C,2,0))</f>
        <v/>
      </c>
      <c r="E2214" s="9" t="str">
        <f>IF(ISERROR(VLOOKUP(A2214,'entry data'!B:E,4,0)),"",VLOOKUP(A2214,'entry data'!B:E,4,0))</f>
        <v/>
      </c>
      <c r="F2214" s="11" t="str">
        <f>IF(A2214="","",IF(ISERROR(VLOOKUP(A2214,'entry data'!B:F,5,0)),"",VLOOKUP(A2214,'entry data'!B:F,5,0)))</f>
        <v/>
      </c>
      <c r="G2214" s="12" t="str">
        <f>IF(A2214="","",IF(ISERROR(VLOOKUP(A2214,'entry data'!B:I,8,0)),"",VLOOKUP(A2214,'entry data'!B:I,7,0)))</f>
        <v/>
      </c>
      <c r="H2214" s="13" t="str">
        <f>IF(A2214="","",IF(B2214=1,VLOOKUP(A2214,'entry data'!B:D,3,0),I2213))</f>
        <v/>
      </c>
      <c r="I2214" s="14" t="str">
        <f>IF(A2214="","",IF(E2214="weekly",7,IF(E2214="fortnightly",14,IF(E2214="monthly",DATE(IF(MONTH(H2214)=12,YEAR(H2214)+1,YEAR(H2214)),VLOOKUP(MONTH(H2214),index!$D$2:$G$13,2,0),DAY(H2214)),
IF(E2214="quarterly",DATE(IF(MONTH(H2214)&gt;=10,YEAR(H2214)+1,YEAR(H2214)),VLOOKUP(MONTH(H2214),index!$D$2:$G$13,3,0),DAY(H2214)),
IF(E2214="halfyearly",DATE(IF(MONTH(H2214)&gt;=7,YEAR(H2214)+1,YEAR(H2214)),VLOOKUP(MONTH(H2214),index!$D$2:$G$13,4,0),DAY(H2214)),
DATE(YEAR(H2214)+1,MONTH(H2214),DAY(H2214)))))-H2214))+H2214)</f>
        <v/>
      </c>
      <c r="J2214" s="9" t="str">
        <f t="shared" si="226"/>
        <v/>
      </c>
      <c r="K2214" s="11" t="str">
        <f t="shared" si="227"/>
        <v/>
      </c>
      <c r="L2214" s="11" t="str">
        <f t="shared" si="228"/>
        <v/>
      </c>
      <c r="M2214" s="11" t="str">
        <f>IF(A2214="","",VLOOKUP(E2214,index!$A$1:$B$6,2,0)*K2214*G2214)</f>
        <v/>
      </c>
      <c r="N2214" s="11" t="str">
        <f>IF(A2214="","",-PMT(G2214*VLOOKUP(E2214,index!$A$1:$B$6,2,0),C2214,F2214,0,0))</f>
        <v/>
      </c>
      <c r="O2214" s="11" t="str">
        <f t="shared" si="229"/>
        <v/>
      </c>
      <c r="P2214" s="11" t="str">
        <f t="shared" si="224"/>
        <v/>
      </c>
    </row>
    <row r="2215" spans="1:16" x14ac:dyDescent="0.25">
      <c r="A2215" s="9" t="str">
        <f>IF(A2214="","",IF(B2214&lt;C2214,A2214,IF(A2214=MAX('entry data'!$B$8:$B$507),"",A2214+1)))</f>
        <v/>
      </c>
      <c r="B2215" s="9" t="str">
        <f t="shared" si="225"/>
        <v/>
      </c>
      <c r="C2215" s="9" t="str">
        <f>IF(ISERROR(VLOOKUP(A2215,'entry data'!B:G,6,0)),"",VLOOKUP(A2215,'entry data'!B:G,6,0))</f>
        <v/>
      </c>
      <c r="D2215" s="9" t="str">
        <f>IF(ISERROR(VLOOKUP(A2215,'entry data'!B:C,2,0)),"",VLOOKUP(A2215,'entry data'!B:C,2,0))</f>
        <v/>
      </c>
      <c r="E2215" s="9" t="str">
        <f>IF(ISERROR(VLOOKUP(A2215,'entry data'!B:E,4,0)),"",VLOOKUP(A2215,'entry data'!B:E,4,0))</f>
        <v/>
      </c>
      <c r="F2215" s="11" t="str">
        <f>IF(A2215="","",IF(ISERROR(VLOOKUP(A2215,'entry data'!B:F,5,0)),"",VLOOKUP(A2215,'entry data'!B:F,5,0)))</f>
        <v/>
      </c>
      <c r="G2215" s="12" t="str">
        <f>IF(A2215="","",IF(ISERROR(VLOOKUP(A2215,'entry data'!B:I,8,0)),"",VLOOKUP(A2215,'entry data'!B:I,7,0)))</f>
        <v/>
      </c>
      <c r="H2215" s="13" t="str">
        <f>IF(A2215="","",IF(B2215=1,VLOOKUP(A2215,'entry data'!B:D,3,0),I2214))</f>
        <v/>
      </c>
      <c r="I2215" s="14" t="str">
        <f>IF(A2215="","",IF(E2215="weekly",7,IF(E2215="fortnightly",14,IF(E2215="monthly",DATE(IF(MONTH(H2215)=12,YEAR(H2215)+1,YEAR(H2215)),VLOOKUP(MONTH(H2215),index!$D$2:$G$13,2,0),DAY(H2215)),
IF(E2215="quarterly",DATE(IF(MONTH(H2215)&gt;=10,YEAR(H2215)+1,YEAR(H2215)),VLOOKUP(MONTH(H2215),index!$D$2:$G$13,3,0),DAY(H2215)),
IF(E2215="halfyearly",DATE(IF(MONTH(H2215)&gt;=7,YEAR(H2215)+1,YEAR(H2215)),VLOOKUP(MONTH(H2215),index!$D$2:$G$13,4,0),DAY(H2215)),
DATE(YEAR(H2215)+1,MONTH(H2215),DAY(H2215)))))-H2215))+H2215)</f>
        <v/>
      </c>
      <c r="J2215" s="9" t="str">
        <f t="shared" si="226"/>
        <v/>
      </c>
      <c r="K2215" s="11" t="str">
        <f t="shared" si="227"/>
        <v/>
      </c>
      <c r="L2215" s="11" t="str">
        <f t="shared" si="228"/>
        <v/>
      </c>
      <c r="M2215" s="11" t="str">
        <f>IF(A2215="","",VLOOKUP(E2215,index!$A$1:$B$6,2,0)*K2215*G2215)</f>
        <v/>
      </c>
      <c r="N2215" s="11" t="str">
        <f>IF(A2215="","",-PMT(G2215*VLOOKUP(E2215,index!$A$1:$B$6,2,0),C2215,F2215,0,0))</f>
        <v/>
      </c>
      <c r="O2215" s="11" t="str">
        <f t="shared" si="229"/>
        <v/>
      </c>
      <c r="P2215" s="11" t="str">
        <f t="shared" si="224"/>
        <v/>
      </c>
    </row>
    <row r="2216" spans="1:16" x14ac:dyDescent="0.25">
      <c r="A2216" s="9" t="str">
        <f>IF(A2215="","",IF(B2215&lt;C2215,A2215,IF(A2215=MAX('entry data'!$B$8:$B$507),"",A2215+1)))</f>
        <v/>
      </c>
      <c r="B2216" s="9" t="str">
        <f t="shared" si="225"/>
        <v/>
      </c>
      <c r="C2216" s="9" t="str">
        <f>IF(ISERROR(VLOOKUP(A2216,'entry data'!B:G,6,0)),"",VLOOKUP(A2216,'entry data'!B:G,6,0))</f>
        <v/>
      </c>
      <c r="D2216" s="9" t="str">
        <f>IF(ISERROR(VLOOKUP(A2216,'entry data'!B:C,2,0)),"",VLOOKUP(A2216,'entry data'!B:C,2,0))</f>
        <v/>
      </c>
      <c r="E2216" s="9" t="str">
        <f>IF(ISERROR(VLOOKUP(A2216,'entry data'!B:E,4,0)),"",VLOOKUP(A2216,'entry data'!B:E,4,0))</f>
        <v/>
      </c>
      <c r="F2216" s="11" t="str">
        <f>IF(A2216="","",IF(ISERROR(VLOOKUP(A2216,'entry data'!B:F,5,0)),"",VLOOKUP(A2216,'entry data'!B:F,5,0)))</f>
        <v/>
      </c>
      <c r="G2216" s="12" t="str">
        <f>IF(A2216="","",IF(ISERROR(VLOOKUP(A2216,'entry data'!B:I,8,0)),"",VLOOKUP(A2216,'entry data'!B:I,7,0)))</f>
        <v/>
      </c>
      <c r="H2216" s="13" t="str">
        <f>IF(A2216="","",IF(B2216=1,VLOOKUP(A2216,'entry data'!B:D,3,0),I2215))</f>
        <v/>
      </c>
      <c r="I2216" s="14" t="str">
        <f>IF(A2216="","",IF(E2216="weekly",7,IF(E2216="fortnightly",14,IF(E2216="monthly",DATE(IF(MONTH(H2216)=12,YEAR(H2216)+1,YEAR(H2216)),VLOOKUP(MONTH(H2216),index!$D$2:$G$13,2,0),DAY(H2216)),
IF(E2216="quarterly",DATE(IF(MONTH(H2216)&gt;=10,YEAR(H2216)+1,YEAR(H2216)),VLOOKUP(MONTH(H2216),index!$D$2:$G$13,3,0),DAY(H2216)),
IF(E2216="halfyearly",DATE(IF(MONTH(H2216)&gt;=7,YEAR(H2216)+1,YEAR(H2216)),VLOOKUP(MONTH(H2216),index!$D$2:$G$13,4,0),DAY(H2216)),
DATE(YEAR(H2216)+1,MONTH(H2216),DAY(H2216)))))-H2216))+H2216)</f>
        <v/>
      </c>
      <c r="J2216" s="9" t="str">
        <f t="shared" si="226"/>
        <v/>
      </c>
      <c r="K2216" s="11" t="str">
        <f t="shared" si="227"/>
        <v/>
      </c>
      <c r="L2216" s="11" t="str">
        <f t="shared" si="228"/>
        <v/>
      </c>
      <c r="M2216" s="11" t="str">
        <f>IF(A2216="","",VLOOKUP(E2216,index!$A$1:$B$6,2,0)*K2216*G2216)</f>
        <v/>
      </c>
      <c r="N2216" s="11" t="str">
        <f>IF(A2216="","",-PMT(G2216*VLOOKUP(E2216,index!$A$1:$B$6,2,0),C2216,F2216,0,0))</f>
        <v/>
      </c>
      <c r="O2216" s="11" t="str">
        <f t="shared" si="229"/>
        <v/>
      </c>
      <c r="P2216" s="11" t="str">
        <f t="shared" si="224"/>
        <v/>
      </c>
    </row>
    <row r="2217" spans="1:16" x14ac:dyDescent="0.25">
      <c r="A2217" s="9" t="str">
        <f>IF(A2216="","",IF(B2216&lt;C2216,A2216,IF(A2216=MAX('entry data'!$B$8:$B$507),"",A2216+1)))</f>
        <v/>
      </c>
      <c r="B2217" s="9" t="str">
        <f t="shared" si="225"/>
        <v/>
      </c>
      <c r="C2217" s="9" t="str">
        <f>IF(ISERROR(VLOOKUP(A2217,'entry data'!B:G,6,0)),"",VLOOKUP(A2217,'entry data'!B:G,6,0))</f>
        <v/>
      </c>
      <c r="D2217" s="9" t="str">
        <f>IF(ISERROR(VLOOKUP(A2217,'entry data'!B:C,2,0)),"",VLOOKUP(A2217,'entry data'!B:C,2,0))</f>
        <v/>
      </c>
      <c r="E2217" s="9" t="str">
        <f>IF(ISERROR(VLOOKUP(A2217,'entry data'!B:E,4,0)),"",VLOOKUP(A2217,'entry data'!B:E,4,0))</f>
        <v/>
      </c>
      <c r="F2217" s="11" t="str">
        <f>IF(A2217="","",IF(ISERROR(VLOOKUP(A2217,'entry data'!B:F,5,0)),"",VLOOKUP(A2217,'entry data'!B:F,5,0)))</f>
        <v/>
      </c>
      <c r="G2217" s="12" t="str">
        <f>IF(A2217="","",IF(ISERROR(VLOOKUP(A2217,'entry data'!B:I,8,0)),"",VLOOKUP(A2217,'entry data'!B:I,7,0)))</f>
        <v/>
      </c>
      <c r="H2217" s="13" t="str">
        <f>IF(A2217="","",IF(B2217=1,VLOOKUP(A2217,'entry data'!B:D,3,0),I2216))</f>
        <v/>
      </c>
      <c r="I2217" s="14" t="str">
        <f>IF(A2217="","",IF(E2217="weekly",7,IF(E2217="fortnightly",14,IF(E2217="monthly",DATE(IF(MONTH(H2217)=12,YEAR(H2217)+1,YEAR(H2217)),VLOOKUP(MONTH(H2217),index!$D$2:$G$13,2,0),DAY(H2217)),
IF(E2217="quarterly",DATE(IF(MONTH(H2217)&gt;=10,YEAR(H2217)+1,YEAR(H2217)),VLOOKUP(MONTH(H2217),index!$D$2:$G$13,3,0),DAY(H2217)),
IF(E2217="halfyearly",DATE(IF(MONTH(H2217)&gt;=7,YEAR(H2217)+1,YEAR(H2217)),VLOOKUP(MONTH(H2217),index!$D$2:$G$13,4,0),DAY(H2217)),
DATE(YEAR(H2217)+1,MONTH(H2217),DAY(H2217)))))-H2217))+H2217)</f>
        <v/>
      </c>
      <c r="J2217" s="9" t="str">
        <f t="shared" si="226"/>
        <v/>
      </c>
      <c r="K2217" s="11" t="str">
        <f t="shared" si="227"/>
        <v/>
      </c>
      <c r="L2217" s="11" t="str">
        <f t="shared" si="228"/>
        <v/>
      </c>
      <c r="M2217" s="11" t="str">
        <f>IF(A2217="","",VLOOKUP(E2217,index!$A$1:$B$6,2,0)*K2217*G2217)</f>
        <v/>
      </c>
      <c r="N2217" s="11" t="str">
        <f>IF(A2217="","",-PMT(G2217*VLOOKUP(E2217,index!$A$1:$B$6,2,0),C2217,F2217,0,0))</f>
        <v/>
      </c>
      <c r="O2217" s="11" t="str">
        <f t="shared" si="229"/>
        <v/>
      </c>
      <c r="P2217" s="11" t="str">
        <f t="shared" si="224"/>
        <v/>
      </c>
    </row>
    <row r="2218" spans="1:16" x14ac:dyDescent="0.25">
      <c r="A2218" s="9" t="str">
        <f>IF(A2217="","",IF(B2217&lt;C2217,A2217,IF(A2217=MAX('entry data'!$B$8:$B$507),"",A2217+1)))</f>
        <v/>
      </c>
      <c r="B2218" s="9" t="str">
        <f t="shared" si="225"/>
        <v/>
      </c>
      <c r="C2218" s="9" t="str">
        <f>IF(ISERROR(VLOOKUP(A2218,'entry data'!B:G,6,0)),"",VLOOKUP(A2218,'entry data'!B:G,6,0))</f>
        <v/>
      </c>
      <c r="D2218" s="9" t="str">
        <f>IF(ISERROR(VLOOKUP(A2218,'entry data'!B:C,2,0)),"",VLOOKUP(A2218,'entry data'!B:C,2,0))</f>
        <v/>
      </c>
      <c r="E2218" s="9" t="str">
        <f>IF(ISERROR(VLOOKUP(A2218,'entry data'!B:E,4,0)),"",VLOOKUP(A2218,'entry data'!B:E,4,0))</f>
        <v/>
      </c>
      <c r="F2218" s="11" t="str">
        <f>IF(A2218="","",IF(ISERROR(VLOOKUP(A2218,'entry data'!B:F,5,0)),"",VLOOKUP(A2218,'entry data'!B:F,5,0)))</f>
        <v/>
      </c>
      <c r="G2218" s="12" t="str">
        <f>IF(A2218="","",IF(ISERROR(VLOOKUP(A2218,'entry data'!B:I,8,0)),"",VLOOKUP(A2218,'entry data'!B:I,7,0)))</f>
        <v/>
      </c>
      <c r="H2218" s="13" t="str">
        <f>IF(A2218="","",IF(B2218=1,VLOOKUP(A2218,'entry data'!B:D,3,0),I2217))</f>
        <v/>
      </c>
      <c r="I2218" s="14" t="str">
        <f>IF(A2218="","",IF(E2218="weekly",7,IF(E2218="fortnightly",14,IF(E2218="monthly",DATE(IF(MONTH(H2218)=12,YEAR(H2218)+1,YEAR(H2218)),VLOOKUP(MONTH(H2218),index!$D$2:$G$13,2,0),DAY(H2218)),
IF(E2218="quarterly",DATE(IF(MONTH(H2218)&gt;=10,YEAR(H2218)+1,YEAR(H2218)),VLOOKUP(MONTH(H2218),index!$D$2:$G$13,3,0),DAY(H2218)),
IF(E2218="halfyearly",DATE(IF(MONTH(H2218)&gt;=7,YEAR(H2218)+1,YEAR(H2218)),VLOOKUP(MONTH(H2218),index!$D$2:$G$13,4,0),DAY(H2218)),
DATE(YEAR(H2218)+1,MONTH(H2218),DAY(H2218)))))-H2218))+H2218)</f>
        <v/>
      </c>
      <c r="J2218" s="9" t="str">
        <f t="shared" si="226"/>
        <v/>
      </c>
      <c r="K2218" s="11" t="str">
        <f t="shared" si="227"/>
        <v/>
      </c>
      <c r="L2218" s="11" t="str">
        <f t="shared" si="228"/>
        <v/>
      </c>
      <c r="M2218" s="11" t="str">
        <f>IF(A2218="","",VLOOKUP(E2218,index!$A$1:$B$6,2,0)*K2218*G2218)</f>
        <v/>
      </c>
      <c r="N2218" s="11" t="str">
        <f>IF(A2218="","",-PMT(G2218*VLOOKUP(E2218,index!$A$1:$B$6,2,0),C2218,F2218,0,0))</f>
        <v/>
      </c>
      <c r="O2218" s="11" t="str">
        <f t="shared" si="229"/>
        <v/>
      </c>
      <c r="P2218" s="11" t="str">
        <f t="shared" si="224"/>
        <v/>
      </c>
    </row>
    <row r="2219" spans="1:16" x14ac:dyDescent="0.25">
      <c r="A2219" s="9" t="str">
        <f>IF(A2218="","",IF(B2218&lt;C2218,A2218,IF(A2218=MAX('entry data'!$B$8:$B$507),"",A2218+1)))</f>
        <v/>
      </c>
      <c r="B2219" s="9" t="str">
        <f t="shared" si="225"/>
        <v/>
      </c>
      <c r="C2219" s="9" t="str">
        <f>IF(ISERROR(VLOOKUP(A2219,'entry data'!B:G,6,0)),"",VLOOKUP(A2219,'entry data'!B:G,6,0))</f>
        <v/>
      </c>
      <c r="D2219" s="9" t="str">
        <f>IF(ISERROR(VLOOKUP(A2219,'entry data'!B:C,2,0)),"",VLOOKUP(A2219,'entry data'!B:C,2,0))</f>
        <v/>
      </c>
      <c r="E2219" s="9" t="str">
        <f>IF(ISERROR(VLOOKUP(A2219,'entry data'!B:E,4,0)),"",VLOOKUP(A2219,'entry data'!B:E,4,0))</f>
        <v/>
      </c>
      <c r="F2219" s="11" t="str">
        <f>IF(A2219="","",IF(ISERROR(VLOOKUP(A2219,'entry data'!B:F,5,0)),"",VLOOKUP(A2219,'entry data'!B:F,5,0)))</f>
        <v/>
      </c>
      <c r="G2219" s="12" t="str">
        <f>IF(A2219="","",IF(ISERROR(VLOOKUP(A2219,'entry data'!B:I,8,0)),"",VLOOKUP(A2219,'entry data'!B:I,7,0)))</f>
        <v/>
      </c>
      <c r="H2219" s="13" t="str">
        <f>IF(A2219="","",IF(B2219=1,VLOOKUP(A2219,'entry data'!B:D,3,0),I2218))</f>
        <v/>
      </c>
      <c r="I2219" s="14" t="str">
        <f>IF(A2219="","",IF(E2219="weekly",7,IF(E2219="fortnightly",14,IF(E2219="monthly",DATE(IF(MONTH(H2219)=12,YEAR(H2219)+1,YEAR(H2219)),VLOOKUP(MONTH(H2219),index!$D$2:$G$13,2,0),DAY(H2219)),
IF(E2219="quarterly",DATE(IF(MONTH(H2219)&gt;=10,YEAR(H2219)+1,YEAR(H2219)),VLOOKUP(MONTH(H2219),index!$D$2:$G$13,3,0),DAY(H2219)),
IF(E2219="halfyearly",DATE(IF(MONTH(H2219)&gt;=7,YEAR(H2219)+1,YEAR(H2219)),VLOOKUP(MONTH(H2219),index!$D$2:$G$13,4,0),DAY(H2219)),
DATE(YEAR(H2219)+1,MONTH(H2219),DAY(H2219)))))-H2219))+H2219)</f>
        <v/>
      </c>
      <c r="J2219" s="9" t="str">
        <f t="shared" si="226"/>
        <v/>
      </c>
      <c r="K2219" s="11" t="str">
        <f t="shared" si="227"/>
        <v/>
      </c>
      <c r="L2219" s="11" t="str">
        <f t="shared" si="228"/>
        <v/>
      </c>
      <c r="M2219" s="11" t="str">
        <f>IF(A2219="","",VLOOKUP(E2219,index!$A$1:$B$6,2,0)*K2219*G2219)</f>
        <v/>
      </c>
      <c r="N2219" s="11" t="str">
        <f>IF(A2219="","",-PMT(G2219*VLOOKUP(E2219,index!$A$1:$B$6,2,0),C2219,F2219,0,0))</f>
        <v/>
      </c>
      <c r="O2219" s="11" t="str">
        <f t="shared" si="229"/>
        <v/>
      </c>
      <c r="P2219" s="11" t="str">
        <f t="shared" si="224"/>
        <v/>
      </c>
    </row>
    <row r="2220" spans="1:16" x14ac:dyDescent="0.25">
      <c r="A2220" s="9" t="str">
        <f>IF(A2219="","",IF(B2219&lt;C2219,A2219,IF(A2219=MAX('entry data'!$B$8:$B$507),"",A2219+1)))</f>
        <v/>
      </c>
      <c r="B2220" s="9" t="str">
        <f t="shared" si="225"/>
        <v/>
      </c>
      <c r="C2220" s="9" t="str">
        <f>IF(ISERROR(VLOOKUP(A2220,'entry data'!B:G,6,0)),"",VLOOKUP(A2220,'entry data'!B:G,6,0))</f>
        <v/>
      </c>
      <c r="D2220" s="9" t="str">
        <f>IF(ISERROR(VLOOKUP(A2220,'entry data'!B:C,2,0)),"",VLOOKUP(A2220,'entry data'!B:C,2,0))</f>
        <v/>
      </c>
      <c r="E2220" s="9" t="str">
        <f>IF(ISERROR(VLOOKUP(A2220,'entry data'!B:E,4,0)),"",VLOOKUP(A2220,'entry data'!B:E,4,0))</f>
        <v/>
      </c>
      <c r="F2220" s="11" t="str">
        <f>IF(A2220="","",IF(ISERROR(VLOOKUP(A2220,'entry data'!B:F,5,0)),"",VLOOKUP(A2220,'entry data'!B:F,5,0)))</f>
        <v/>
      </c>
      <c r="G2220" s="12" t="str">
        <f>IF(A2220="","",IF(ISERROR(VLOOKUP(A2220,'entry data'!B:I,8,0)),"",VLOOKUP(A2220,'entry data'!B:I,7,0)))</f>
        <v/>
      </c>
      <c r="H2220" s="13" t="str">
        <f>IF(A2220="","",IF(B2220=1,VLOOKUP(A2220,'entry data'!B:D,3,0),I2219))</f>
        <v/>
      </c>
      <c r="I2220" s="14" t="str">
        <f>IF(A2220="","",IF(E2220="weekly",7,IF(E2220="fortnightly",14,IF(E2220="monthly",DATE(IF(MONTH(H2220)=12,YEAR(H2220)+1,YEAR(H2220)),VLOOKUP(MONTH(H2220),index!$D$2:$G$13,2,0),DAY(H2220)),
IF(E2220="quarterly",DATE(IF(MONTH(H2220)&gt;=10,YEAR(H2220)+1,YEAR(H2220)),VLOOKUP(MONTH(H2220),index!$D$2:$G$13,3,0),DAY(H2220)),
IF(E2220="halfyearly",DATE(IF(MONTH(H2220)&gt;=7,YEAR(H2220)+1,YEAR(H2220)),VLOOKUP(MONTH(H2220),index!$D$2:$G$13,4,0),DAY(H2220)),
DATE(YEAR(H2220)+1,MONTH(H2220),DAY(H2220)))))-H2220))+H2220)</f>
        <v/>
      </c>
      <c r="J2220" s="9" t="str">
        <f t="shared" si="226"/>
        <v/>
      </c>
      <c r="K2220" s="11" t="str">
        <f t="shared" si="227"/>
        <v/>
      </c>
      <c r="L2220" s="11" t="str">
        <f t="shared" si="228"/>
        <v/>
      </c>
      <c r="M2220" s="11" t="str">
        <f>IF(A2220="","",VLOOKUP(E2220,index!$A$1:$B$6,2,0)*K2220*G2220)</f>
        <v/>
      </c>
      <c r="N2220" s="11" t="str">
        <f>IF(A2220="","",-PMT(G2220*VLOOKUP(E2220,index!$A$1:$B$6,2,0),C2220,F2220,0,0))</f>
        <v/>
      </c>
      <c r="O2220" s="11" t="str">
        <f t="shared" si="229"/>
        <v/>
      </c>
      <c r="P2220" s="11" t="str">
        <f t="shared" si="224"/>
        <v/>
      </c>
    </row>
    <row r="2221" spans="1:16" x14ac:dyDescent="0.25">
      <c r="A2221" s="9" t="str">
        <f>IF(A2220="","",IF(B2220&lt;C2220,A2220,IF(A2220=MAX('entry data'!$B$8:$B$507),"",A2220+1)))</f>
        <v/>
      </c>
      <c r="B2221" s="9" t="str">
        <f t="shared" si="225"/>
        <v/>
      </c>
      <c r="C2221" s="9" t="str">
        <f>IF(ISERROR(VLOOKUP(A2221,'entry data'!B:G,6,0)),"",VLOOKUP(A2221,'entry data'!B:G,6,0))</f>
        <v/>
      </c>
      <c r="D2221" s="9" t="str">
        <f>IF(ISERROR(VLOOKUP(A2221,'entry data'!B:C,2,0)),"",VLOOKUP(A2221,'entry data'!B:C,2,0))</f>
        <v/>
      </c>
      <c r="E2221" s="9" t="str">
        <f>IF(ISERROR(VLOOKUP(A2221,'entry data'!B:E,4,0)),"",VLOOKUP(A2221,'entry data'!B:E,4,0))</f>
        <v/>
      </c>
      <c r="F2221" s="11" t="str">
        <f>IF(A2221="","",IF(ISERROR(VLOOKUP(A2221,'entry data'!B:F,5,0)),"",VLOOKUP(A2221,'entry data'!B:F,5,0)))</f>
        <v/>
      </c>
      <c r="G2221" s="12" t="str">
        <f>IF(A2221="","",IF(ISERROR(VLOOKUP(A2221,'entry data'!B:I,8,0)),"",VLOOKUP(A2221,'entry data'!B:I,7,0)))</f>
        <v/>
      </c>
      <c r="H2221" s="13" t="str">
        <f>IF(A2221="","",IF(B2221=1,VLOOKUP(A2221,'entry data'!B:D,3,0),I2220))</f>
        <v/>
      </c>
      <c r="I2221" s="14" t="str">
        <f>IF(A2221="","",IF(E2221="weekly",7,IF(E2221="fortnightly",14,IF(E2221="monthly",DATE(IF(MONTH(H2221)=12,YEAR(H2221)+1,YEAR(H2221)),VLOOKUP(MONTH(H2221),index!$D$2:$G$13,2,0),DAY(H2221)),
IF(E2221="quarterly",DATE(IF(MONTH(H2221)&gt;=10,YEAR(H2221)+1,YEAR(H2221)),VLOOKUP(MONTH(H2221),index!$D$2:$G$13,3,0),DAY(H2221)),
IF(E2221="halfyearly",DATE(IF(MONTH(H2221)&gt;=7,YEAR(H2221)+1,YEAR(H2221)),VLOOKUP(MONTH(H2221),index!$D$2:$G$13,4,0),DAY(H2221)),
DATE(YEAR(H2221)+1,MONTH(H2221),DAY(H2221)))))-H2221))+H2221)</f>
        <v/>
      </c>
      <c r="J2221" s="9" t="str">
        <f t="shared" si="226"/>
        <v/>
      </c>
      <c r="K2221" s="11" t="str">
        <f t="shared" si="227"/>
        <v/>
      </c>
      <c r="L2221" s="11" t="str">
        <f t="shared" si="228"/>
        <v/>
      </c>
      <c r="M2221" s="11" t="str">
        <f>IF(A2221="","",VLOOKUP(E2221,index!$A$1:$B$6,2,0)*K2221*G2221)</f>
        <v/>
      </c>
      <c r="N2221" s="11" t="str">
        <f>IF(A2221="","",-PMT(G2221*VLOOKUP(E2221,index!$A$1:$B$6,2,0),C2221,F2221,0,0))</f>
        <v/>
      </c>
      <c r="O2221" s="11" t="str">
        <f t="shared" si="229"/>
        <v/>
      </c>
      <c r="P2221" s="11" t="str">
        <f t="shared" si="224"/>
        <v/>
      </c>
    </row>
    <row r="2222" spans="1:16" x14ac:dyDescent="0.25">
      <c r="A2222" s="9" t="str">
        <f>IF(A2221="","",IF(B2221&lt;C2221,A2221,IF(A2221=MAX('entry data'!$B$8:$B$507),"",A2221+1)))</f>
        <v/>
      </c>
      <c r="B2222" s="9" t="str">
        <f t="shared" si="225"/>
        <v/>
      </c>
      <c r="C2222" s="9" t="str">
        <f>IF(ISERROR(VLOOKUP(A2222,'entry data'!B:G,6,0)),"",VLOOKUP(A2222,'entry data'!B:G,6,0))</f>
        <v/>
      </c>
      <c r="D2222" s="9" t="str">
        <f>IF(ISERROR(VLOOKUP(A2222,'entry data'!B:C,2,0)),"",VLOOKUP(A2222,'entry data'!B:C,2,0))</f>
        <v/>
      </c>
      <c r="E2222" s="9" t="str">
        <f>IF(ISERROR(VLOOKUP(A2222,'entry data'!B:E,4,0)),"",VLOOKUP(A2222,'entry data'!B:E,4,0))</f>
        <v/>
      </c>
      <c r="F2222" s="11" t="str">
        <f>IF(A2222="","",IF(ISERROR(VLOOKUP(A2222,'entry data'!B:F,5,0)),"",VLOOKUP(A2222,'entry data'!B:F,5,0)))</f>
        <v/>
      </c>
      <c r="G2222" s="12" t="str">
        <f>IF(A2222="","",IF(ISERROR(VLOOKUP(A2222,'entry data'!B:I,8,0)),"",VLOOKUP(A2222,'entry data'!B:I,7,0)))</f>
        <v/>
      </c>
      <c r="H2222" s="13" t="str">
        <f>IF(A2222="","",IF(B2222=1,VLOOKUP(A2222,'entry data'!B:D,3,0),I2221))</f>
        <v/>
      </c>
      <c r="I2222" s="14" t="str">
        <f>IF(A2222="","",IF(E2222="weekly",7,IF(E2222="fortnightly",14,IF(E2222="monthly",DATE(IF(MONTH(H2222)=12,YEAR(H2222)+1,YEAR(H2222)),VLOOKUP(MONTH(H2222),index!$D$2:$G$13,2,0),DAY(H2222)),
IF(E2222="quarterly",DATE(IF(MONTH(H2222)&gt;=10,YEAR(H2222)+1,YEAR(H2222)),VLOOKUP(MONTH(H2222),index!$D$2:$G$13,3,0),DAY(H2222)),
IF(E2222="halfyearly",DATE(IF(MONTH(H2222)&gt;=7,YEAR(H2222)+1,YEAR(H2222)),VLOOKUP(MONTH(H2222),index!$D$2:$G$13,4,0),DAY(H2222)),
DATE(YEAR(H2222)+1,MONTH(H2222),DAY(H2222)))))-H2222))+H2222)</f>
        <v/>
      </c>
      <c r="J2222" s="9" t="str">
        <f t="shared" si="226"/>
        <v/>
      </c>
      <c r="K2222" s="11" t="str">
        <f t="shared" si="227"/>
        <v/>
      </c>
      <c r="L2222" s="11" t="str">
        <f t="shared" si="228"/>
        <v/>
      </c>
      <c r="M2222" s="11" t="str">
        <f>IF(A2222="","",VLOOKUP(E2222,index!$A$1:$B$6,2,0)*K2222*G2222)</f>
        <v/>
      </c>
      <c r="N2222" s="11" t="str">
        <f>IF(A2222="","",-PMT(G2222*VLOOKUP(E2222,index!$A$1:$B$6,2,0),C2222,F2222,0,0))</f>
        <v/>
      </c>
      <c r="O2222" s="11" t="str">
        <f t="shared" si="229"/>
        <v/>
      </c>
      <c r="P2222" s="11" t="str">
        <f t="shared" si="224"/>
        <v/>
      </c>
    </row>
    <row r="2223" spans="1:16" x14ac:dyDescent="0.25">
      <c r="A2223" s="9" t="str">
        <f>IF(A2222="","",IF(B2222&lt;C2222,A2222,IF(A2222=MAX('entry data'!$B$8:$B$507),"",A2222+1)))</f>
        <v/>
      </c>
      <c r="B2223" s="9" t="str">
        <f t="shared" si="225"/>
        <v/>
      </c>
      <c r="C2223" s="9" t="str">
        <f>IF(ISERROR(VLOOKUP(A2223,'entry data'!B:G,6,0)),"",VLOOKUP(A2223,'entry data'!B:G,6,0))</f>
        <v/>
      </c>
      <c r="D2223" s="9" t="str">
        <f>IF(ISERROR(VLOOKUP(A2223,'entry data'!B:C,2,0)),"",VLOOKUP(A2223,'entry data'!B:C,2,0))</f>
        <v/>
      </c>
      <c r="E2223" s="9" t="str">
        <f>IF(ISERROR(VLOOKUP(A2223,'entry data'!B:E,4,0)),"",VLOOKUP(A2223,'entry data'!B:E,4,0))</f>
        <v/>
      </c>
      <c r="F2223" s="11" t="str">
        <f>IF(A2223="","",IF(ISERROR(VLOOKUP(A2223,'entry data'!B:F,5,0)),"",VLOOKUP(A2223,'entry data'!B:F,5,0)))</f>
        <v/>
      </c>
      <c r="G2223" s="12" t="str">
        <f>IF(A2223="","",IF(ISERROR(VLOOKUP(A2223,'entry data'!B:I,8,0)),"",VLOOKUP(A2223,'entry data'!B:I,7,0)))</f>
        <v/>
      </c>
      <c r="H2223" s="13" t="str">
        <f>IF(A2223="","",IF(B2223=1,VLOOKUP(A2223,'entry data'!B:D,3,0),I2222))</f>
        <v/>
      </c>
      <c r="I2223" s="14" t="str">
        <f>IF(A2223="","",IF(E2223="weekly",7,IF(E2223="fortnightly",14,IF(E2223="monthly",DATE(IF(MONTH(H2223)=12,YEAR(H2223)+1,YEAR(H2223)),VLOOKUP(MONTH(H2223),index!$D$2:$G$13,2,0),DAY(H2223)),
IF(E2223="quarterly",DATE(IF(MONTH(H2223)&gt;=10,YEAR(H2223)+1,YEAR(H2223)),VLOOKUP(MONTH(H2223),index!$D$2:$G$13,3,0),DAY(H2223)),
IF(E2223="halfyearly",DATE(IF(MONTH(H2223)&gt;=7,YEAR(H2223)+1,YEAR(H2223)),VLOOKUP(MONTH(H2223),index!$D$2:$G$13,4,0),DAY(H2223)),
DATE(YEAR(H2223)+1,MONTH(H2223),DAY(H2223)))))-H2223))+H2223)</f>
        <v/>
      </c>
      <c r="J2223" s="9" t="str">
        <f t="shared" si="226"/>
        <v/>
      </c>
      <c r="K2223" s="11" t="str">
        <f t="shared" si="227"/>
        <v/>
      </c>
      <c r="L2223" s="11" t="str">
        <f t="shared" si="228"/>
        <v/>
      </c>
      <c r="M2223" s="11" t="str">
        <f>IF(A2223="","",VLOOKUP(E2223,index!$A$1:$B$6,2,0)*K2223*G2223)</f>
        <v/>
      </c>
      <c r="N2223" s="11" t="str">
        <f>IF(A2223="","",-PMT(G2223*VLOOKUP(E2223,index!$A$1:$B$6,2,0),C2223,F2223,0,0))</f>
        <v/>
      </c>
      <c r="O2223" s="11" t="str">
        <f t="shared" si="229"/>
        <v/>
      </c>
      <c r="P2223" s="11" t="str">
        <f t="shared" si="224"/>
        <v/>
      </c>
    </row>
    <row r="2224" spans="1:16" x14ac:dyDescent="0.25">
      <c r="A2224" s="9" t="str">
        <f>IF(A2223="","",IF(B2223&lt;C2223,A2223,IF(A2223=MAX('entry data'!$B$8:$B$507),"",A2223+1)))</f>
        <v/>
      </c>
      <c r="B2224" s="9" t="str">
        <f t="shared" si="225"/>
        <v/>
      </c>
      <c r="C2224" s="9" t="str">
        <f>IF(ISERROR(VLOOKUP(A2224,'entry data'!B:G,6,0)),"",VLOOKUP(A2224,'entry data'!B:G,6,0))</f>
        <v/>
      </c>
      <c r="D2224" s="9" t="str">
        <f>IF(ISERROR(VLOOKUP(A2224,'entry data'!B:C,2,0)),"",VLOOKUP(A2224,'entry data'!B:C,2,0))</f>
        <v/>
      </c>
      <c r="E2224" s="9" t="str">
        <f>IF(ISERROR(VLOOKUP(A2224,'entry data'!B:E,4,0)),"",VLOOKUP(A2224,'entry data'!B:E,4,0))</f>
        <v/>
      </c>
      <c r="F2224" s="11" t="str">
        <f>IF(A2224="","",IF(ISERROR(VLOOKUP(A2224,'entry data'!B:F,5,0)),"",VLOOKUP(A2224,'entry data'!B:F,5,0)))</f>
        <v/>
      </c>
      <c r="G2224" s="12" t="str">
        <f>IF(A2224="","",IF(ISERROR(VLOOKUP(A2224,'entry data'!B:I,8,0)),"",VLOOKUP(A2224,'entry data'!B:I,7,0)))</f>
        <v/>
      </c>
      <c r="H2224" s="13" t="str">
        <f>IF(A2224="","",IF(B2224=1,VLOOKUP(A2224,'entry data'!B:D,3,0),I2223))</f>
        <v/>
      </c>
      <c r="I2224" s="14" t="str">
        <f>IF(A2224="","",IF(E2224="weekly",7,IF(E2224="fortnightly",14,IF(E2224="monthly",DATE(IF(MONTH(H2224)=12,YEAR(H2224)+1,YEAR(H2224)),VLOOKUP(MONTH(H2224),index!$D$2:$G$13,2,0),DAY(H2224)),
IF(E2224="quarterly",DATE(IF(MONTH(H2224)&gt;=10,YEAR(H2224)+1,YEAR(H2224)),VLOOKUP(MONTH(H2224),index!$D$2:$G$13,3,0),DAY(H2224)),
IF(E2224="halfyearly",DATE(IF(MONTH(H2224)&gt;=7,YEAR(H2224)+1,YEAR(H2224)),VLOOKUP(MONTH(H2224),index!$D$2:$G$13,4,0),DAY(H2224)),
DATE(YEAR(H2224)+1,MONTH(H2224),DAY(H2224)))))-H2224))+H2224)</f>
        <v/>
      </c>
      <c r="J2224" s="9" t="str">
        <f t="shared" si="226"/>
        <v/>
      </c>
      <c r="K2224" s="11" t="str">
        <f t="shared" si="227"/>
        <v/>
      </c>
      <c r="L2224" s="11" t="str">
        <f t="shared" si="228"/>
        <v/>
      </c>
      <c r="M2224" s="11" t="str">
        <f>IF(A2224="","",VLOOKUP(E2224,index!$A$1:$B$6,2,0)*K2224*G2224)</f>
        <v/>
      </c>
      <c r="N2224" s="11" t="str">
        <f>IF(A2224="","",-PMT(G2224*VLOOKUP(E2224,index!$A$1:$B$6,2,0),C2224,F2224,0,0))</f>
        <v/>
      </c>
      <c r="O2224" s="11" t="str">
        <f t="shared" si="229"/>
        <v/>
      </c>
      <c r="P2224" s="11" t="str">
        <f t="shared" si="224"/>
        <v/>
      </c>
    </row>
    <row r="2225" spans="1:16" x14ac:dyDescent="0.25">
      <c r="A2225" s="9" t="str">
        <f>IF(A2224="","",IF(B2224&lt;C2224,A2224,IF(A2224=MAX('entry data'!$B$8:$B$507),"",A2224+1)))</f>
        <v/>
      </c>
      <c r="B2225" s="9" t="str">
        <f t="shared" si="225"/>
        <v/>
      </c>
      <c r="C2225" s="9" t="str">
        <f>IF(ISERROR(VLOOKUP(A2225,'entry data'!B:G,6,0)),"",VLOOKUP(A2225,'entry data'!B:G,6,0))</f>
        <v/>
      </c>
      <c r="D2225" s="9" t="str">
        <f>IF(ISERROR(VLOOKUP(A2225,'entry data'!B:C,2,0)),"",VLOOKUP(A2225,'entry data'!B:C,2,0))</f>
        <v/>
      </c>
      <c r="E2225" s="9" t="str">
        <f>IF(ISERROR(VLOOKUP(A2225,'entry data'!B:E,4,0)),"",VLOOKUP(A2225,'entry data'!B:E,4,0))</f>
        <v/>
      </c>
      <c r="F2225" s="11" t="str">
        <f>IF(A2225="","",IF(ISERROR(VLOOKUP(A2225,'entry data'!B:F,5,0)),"",VLOOKUP(A2225,'entry data'!B:F,5,0)))</f>
        <v/>
      </c>
      <c r="G2225" s="12" t="str">
        <f>IF(A2225="","",IF(ISERROR(VLOOKUP(A2225,'entry data'!B:I,8,0)),"",VLOOKUP(A2225,'entry data'!B:I,7,0)))</f>
        <v/>
      </c>
      <c r="H2225" s="13" t="str">
        <f>IF(A2225="","",IF(B2225=1,VLOOKUP(A2225,'entry data'!B:D,3,0),I2224))</f>
        <v/>
      </c>
      <c r="I2225" s="14" t="str">
        <f>IF(A2225="","",IF(E2225="weekly",7,IF(E2225="fortnightly",14,IF(E2225="monthly",DATE(IF(MONTH(H2225)=12,YEAR(H2225)+1,YEAR(H2225)),VLOOKUP(MONTH(H2225),index!$D$2:$G$13,2,0),DAY(H2225)),
IF(E2225="quarterly",DATE(IF(MONTH(H2225)&gt;=10,YEAR(H2225)+1,YEAR(H2225)),VLOOKUP(MONTH(H2225),index!$D$2:$G$13,3,0),DAY(H2225)),
IF(E2225="halfyearly",DATE(IF(MONTH(H2225)&gt;=7,YEAR(H2225)+1,YEAR(H2225)),VLOOKUP(MONTH(H2225),index!$D$2:$G$13,4,0),DAY(H2225)),
DATE(YEAR(H2225)+1,MONTH(H2225),DAY(H2225)))))-H2225))+H2225)</f>
        <v/>
      </c>
      <c r="J2225" s="9" t="str">
        <f t="shared" si="226"/>
        <v/>
      </c>
      <c r="K2225" s="11" t="str">
        <f t="shared" si="227"/>
        <v/>
      </c>
      <c r="L2225" s="11" t="str">
        <f t="shared" si="228"/>
        <v/>
      </c>
      <c r="M2225" s="11" t="str">
        <f>IF(A2225="","",VLOOKUP(E2225,index!$A$1:$B$6,2,0)*K2225*G2225)</f>
        <v/>
      </c>
      <c r="N2225" s="11" t="str">
        <f>IF(A2225="","",-PMT(G2225*VLOOKUP(E2225,index!$A$1:$B$6,2,0),C2225,F2225,0,0))</f>
        <v/>
      </c>
      <c r="O2225" s="11" t="str">
        <f t="shared" si="229"/>
        <v/>
      </c>
      <c r="P2225" s="11" t="str">
        <f t="shared" si="224"/>
        <v/>
      </c>
    </row>
    <row r="2226" spans="1:16" x14ac:dyDescent="0.25">
      <c r="A2226" s="9" t="str">
        <f>IF(A2225="","",IF(B2225&lt;C2225,A2225,IF(A2225=MAX('entry data'!$B$8:$B$507),"",A2225+1)))</f>
        <v/>
      </c>
      <c r="B2226" s="9" t="str">
        <f t="shared" si="225"/>
        <v/>
      </c>
      <c r="C2226" s="9" t="str">
        <f>IF(ISERROR(VLOOKUP(A2226,'entry data'!B:G,6,0)),"",VLOOKUP(A2226,'entry data'!B:G,6,0))</f>
        <v/>
      </c>
      <c r="D2226" s="9" t="str">
        <f>IF(ISERROR(VLOOKUP(A2226,'entry data'!B:C,2,0)),"",VLOOKUP(A2226,'entry data'!B:C,2,0))</f>
        <v/>
      </c>
      <c r="E2226" s="9" t="str">
        <f>IF(ISERROR(VLOOKUP(A2226,'entry data'!B:E,4,0)),"",VLOOKUP(A2226,'entry data'!B:E,4,0))</f>
        <v/>
      </c>
      <c r="F2226" s="11" t="str">
        <f>IF(A2226="","",IF(ISERROR(VLOOKUP(A2226,'entry data'!B:F,5,0)),"",VLOOKUP(A2226,'entry data'!B:F,5,0)))</f>
        <v/>
      </c>
      <c r="G2226" s="12" t="str">
        <f>IF(A2226="","",IF(ISERROR(VLOOKUP(A2226,'entry data'!B:I,8,0)),"",VLOOKUP(A2226,'entry data'!B:I,7,0)))</f>
        <v/>
      </c>
      <c r="H2226" s="13" t="str">
        <f>IF(A2226="","",IF(B2226=1,VLOOKUP(A2226,'entry data'!B:D,3,0),I2225))</f>
        <v/>
      </c>
      <c r="I2226" s="14" t="str">
        <f>IF(A2226="","",IF(E2226="weekly",7,IF(E2226="fortnightly",14,IF(E2226="monthly",DATE(IF(MONTH(H2226)=12,YEAR(H2226)+1,YEAR(H2226)),VLOOKUP(MONTH(H2226),index!$D$2:$G$13,2,0),DAY(H2226)),
IF(E2226="quarterly",DATE(IF(MONTH(H2226)&gt;=10,YEAR(H2226)+1,YEAR(H2226)),VLOOKUP(MONTH(H2226),index!$D$2:$G$13,3,0),DAY(H2226)),
IF(E2226="halfyearly",DATE(IF(MONTH(H2226)&gt;=7,YEAR(H2226)+1,YEAR(H2226)),VLOOKUP(MONTH(H2226),index!$D$2:$G$13,4,0),DAY(H2226)),
DATE(YEAR(H2226)+1,MONTH(H2226),DAY(H2226)))))-H2226))+H2226)</f>
        <v/>
      </c>
      <c r="J2226" s="9" t="str">
        <f t="shared" si="226"/>
        <v/>
      </c>
      <c r="K2226" s="11" t="str">
        <f t="shared" si="227"/>
        <v/>
      </c>
      <c r="L2226" s="11" t="str">
        <f t="shared" si="228"/>
        <v/>
      </c>
      <c r="M2226" s="11" t="str">
        <f>IF(A2226="","",VLOOKUP(E2226,index!$A$1:$B$6,2,0)*K2226*G2226)</f>
        <v/>
      </c>
      <c r="N2226" s="11" t="str">
        <f>IF(A2226="","",-PMT(G2226*VLOOKUP(E2226,index!$A$1:$B$6,2,0),C2226,F2226,0,0))</f>
        <v/>
      </c>
      <c r="O2226" s="11" t="str">
        <f t="shared" si="229"/>
        <v/>
      </c>
      <c r="P2226" s="11" t="str">
        <f t="shared" si="224"/>
        <v/>
      </c>
    </row>
    <row r="2227" spans="1:16" x14ac:dyDescent="0.25">
      <c r="A2227" s="9" t="str">
        <f>IF(A2226="","",IF(B2226&lt;C2226,A2226,IF(A2226=MAX('entry data'!$B$8:$B$507),"",A2226+1)))</f>
        <v/>
      </c>
      <c r="B2227" s="9" t="str">
        <f t="shared" si="225"/>
        <v/>
      </c>
      <c r="C2227" s="9" t="str">
        <f>IF(ISERROR(VLOOKUP(A2227,'entry data'!B:G,6,0)),"",VLOOKUP(A2227,'entry data'!B:G,6,0))</f>
        <v/>
      </c>
      <c r="D2227" s="9" t="str">
        <f>IF(ISERROR(VLOOKUP(A2227,'entry data'!B:C,2,0)),"",VLOOKUP(A2227,'entry data'!B:C,2,0))</f>
        <v/>
      </c>
      <c r="E2227" s="9" t="str">
        <f>IF(ISERROR(VLOOKUP(A2227,'entry data'!B:E,4,0)),"",VLOOKUP(A2227,'entry data'!B:E,4,0))</f>
        <v/>
      </c>
      <c r="F2227" s="11" t="str">
        <f>IF(A2227="","",IF(ISERROR(VLOOKUP(A2227,'entry data'!B:F,5,0)),"",VLOOKUP(A2227,'entry data'!B:F,5,0)))</f>
        <v/>
      </c>
      <c r="G2227" s="12" t="str">
        <f>IF(A2227="","",IF(ISERROR(VLOOKUP(A2227,'entry data'!B:I,8,0)),"",VLOOKUP(A2227,'entry data'!B:I,7,0)))</f>
        <v/>
      </c>
      <c r="H2227" s="13" t="str">
        <f>IF(A2227="","",IF(B2227=1,VLOOKUP(A2227,'entry data'!B:D,3,0),I2226))</f>
        <v/>
      </c>
      <c r="I2227" s="14" t="str">
        <f>IF(A2227="","",IF(E2227="weekly",7,IF(E2227="fortnightly",14,IF(E2227="monthly",DATE(IF(MONTH(H2227)=12,YEAR(H2227)+1,YEAR(H2227)),VLOOKUP(MONTH(H2227),index!$D$2:$G$13,2,0),DAY(H2227)),
IF(E2227="quarterly",DATE(IF(MONTH(H2227)&gt;=10,YEAR(H2227)+1,YEAR(H2227)),VLOOKUP(MONTH(H2227),index!$D$2:$G$13,3,0),DAY(H2227)),
IF(E2227="halfyearly",DATE(IF(MONTH(H2227)&gt;=7,YEAR(H2227)+1,YEAR(H2227)),VLOOKUP(MONTH(H2227),index!$D$2:$G$13,4,0),DAY(H2227)),
DATE(YEAR(H2227)+1,MONTH(H2227),DAY(H2227)))))-H2227))+H2227)</f>
        <v/>
      </c>
      <c r="J2227" s="9" t="str">
        <f t="shared" si="226"/>
        <v/>
      </c>
      <c r="K2227" s="11" t="str">
        <f t="shared" si="227"/>
        <v/>
      </c>
      <c r="L2227" s="11" t="str">
        <f t="shared" si="228"/>
        <v/>
      </c>
      <c r="M2227" s="11" t="str">
        <f>IF(A2227="","",VLOOKUP(E2227,index!$A$1:$B$6,2,0)*K2227*G2227)</f>
        <v/>
      </c>
      <c r="N2227" s="11" t="str">
        <f>IF(A2227="","",-PMT(G2227*VLOOKUP(E2227,index!$A$1:$B$6,2,0),C2227,F2227,0,0))</f>
        <v/>
      </c>
      <c r="O2227" s="11" t="str">
        <f t="shared" si="229"/>
        <v/>
      </c>
      <c r="P2227" s="11" t="str">
        <f t="shared" si="224"/>
        <v/>
      </c>
    </row>
    <row r="2228" spans="1:16" x14ac:dyDescent="0.25">
      <c r="A2228" s="9" t="str">
        <f>IF(A2227="","",IF(B2227&lt;C2227,A2227,IF(A2227=MAX('entry data'!$B$8:$B$507),"",A2227+1)))</f>
        <v/>
      </c>
      <c r="B2228" s="9" t="str">
        <f t="shared" si="225"/>
        <v/>
      </c>
      <c r="C2228" s="9" t="str">
        <f>IF(ISERROR(VLOOKUP(A2228,'entry data'!B:G,6,0)),"",VLOOKUP(A2228,'entry data'!B:G,6,0))</f>
        <v/>
      </c>
      <c r="D2228" s="9" t="str">
        <f>IF(ISERROR(VLOOKUP(A2228,'entry data'!B:C,2,0)),"",VLOOKUP(A2228,'entry data'!B:C,2,0))</f>
        <v/>
      </c>
      <c r="E2228" s="9" t="str">
        <f>IF(ISERROR(VLOOKUP(A2228,'entry data'!B:E,4,0)),"",VLOOKUP(A2228,'entry data'!B:E,4,0))</f>
        <v/>
      </c>
      <c r="F2228" s="11" t="str">
        <f>IF(A2228="","",IF(ISERROR(VLOOKUP(A2228,'entry data'!B:F,5,0)),"",VLOOKUP(A2228,'entry data'!B:F,5,0)))</f>
        <v/>
      </c>
      <c r="G2228" s="12" t="str">
        <f>IF(A2228="","",IF(ISERROR(VLOOKUP(A2228,'entry data'!B:I,8,0)),"",VLOOKUP(A2228,'entry data'!B:I,7,0)))</f>
        <v/>
      </c>
      <c r="H2228" s="13" t="str">
        <f>IF(A2228="","",IF(B2228=1,VLOOKUP(A2228,'entry data'!B:D,3,0),I2227))</f>
        <v/>
      </c>
      <c r="I2228" s="14" t="str">
        <f>IF(A2228="","",IF(E2228="weekly",7,IF(E2228="fortnightly",14,IF(E2228="monthly",DATE(IF(MONTH(H2228)=12,YEAR(H2228)+1,YEAR(H2228)),VLOOKUP(MONTH(H2228),index!$D$2:$G$13,2,0),DAY(H2228)),
IF(E2228="quarterly",DATE(IF(MONTH(H2228)&gt;=10,YEAR(H2228)+1,YEAR(H2228)),VLOOKUP(MONTH(H2228),index!$D$2:$G$13,3,0),DAY(H2228)),
IF(E2228="halfyearly",DATE(IF(MONTH(H2228)&gt;=7,YEAR(H2228)+1,YEAR(H2228)),VLOOKUP(MONTH(H2228),index!$D$2:$G$13,4,0),DAY(H2228)),
DATE(YEAR(H2228)+1,MONTH(H2228),DAY(H2228)))))-H2228))+H2228)</f>
        <v/>
      </c>
      <c r="J2228" s="9" t="str">
        <f t="shared" si="226"/>
        <v/>
      </c>
      <c r="K2228" s="11" t="str">
        <f t="shared" si="227"/>
        <v/>
      </c>
      <c r="L2228" s="11" t="str">
        <f t="shared" si="228"/>
        <v/>
      </c>
      <c r="M2228" s="11" t="str">
        <f>IF(A2228="","",VLOOKUP(E2228,index!$A$1:$B$6,2,0)*K2228*G2228)</f>
        <v/>
      </c>
      <c r="N2228" s="11" t="str">
        <f>IF(A2228="","",-PMT(G2228*VLOOKUP(E2228,index!$A$1:$B$6,2,0),C2228,F2228,0,0))</f>
        <v/>
      </c>
      <c r="O2228" s="11" t="str">
        <f t="shared" si="229"/>
        <v/>
      </c>
      <c r="P2228" s="11" t="str">
        <f t="shared" si="224"/>
        <v/>
      </c>
    </row>
    <row r="2229" spans="1:16" x14ac:dyDescent="0.25">
      <c r="A2229" s="9" t="str">
        <f>IF(A2228="","",IF(B2228&lt;C2228,A2228,IF(A2228=MAX('entry data'!$B$8:$B$507),"",A2228+1)))</f>
        <v/>
      </c>
      <c r="B2229" s="9" t="str">
        <f t="shared" si="225"/>
        <v/>
      </c>
      <c r="C2229" s="9" t="str">
        <f>IF(ISERROR(VLOOKUP(A2229,'entry data'!B:G,6,0)),"",VLOOKUP(A2229,'entry data'!B:G,6,0))</f>
        <v/>
      </c>
      <c r="D2229" s="9" t="str">
        <f>IF(ISERROR(VLOOKUP(A2229,'entry data'!B:C,2,0)),"",VLOOKUP(A2229,'entry data'!B:C,2,0))</f>
        <v/>
      </c>
      <c r="E2229" s="9" t="str">
        <f>IF(ISERROR(VLOOKUP(A2229,'entry data'!B:E,4,0)),"",VLOOKUP(A2229,'entry data'!B:E,4,0))</f>
        <v/>
      </c>
      <c r="F2229" s="11" t="str">
        <f>IF(A2229="","",IF(ISERROR(VLOOKUP(A2229,'entry data'!B:F,5,0)),"",VLOOKUP(A2229,'entry data'!B:F,5,0)))</f>
        <v/>
      </c>
      <c r="G2229" s="12" t="str">
        <f>IF(A2229="","",IF(ISERROR(VLOOKUP(A2229,'entry data'!B:I,8,0)),"",VLOOKUP(A2229,'entry data'!B:I,7,0)))</f>
        <v/>
      </c>
      <c r="H2229" s="13" t="str">
        <f>IF(A2229="","",IF(B2229=1,VLOOKUP(A2229,'entry data'!B:D,3,0),I2228))</f>
        <v/>
      </c>
      <c r="I2229" s="14" t="str">
        <f>IF(A2229="","",IF(E2229="weekly",7,IF(E2229="fortnightly",14,IF(E2229="monthly",DATE(IF(MONTH(H2229)=12,YEAR(H2229)+1,YEAR(H2229)),VLOOKUP(MONTH(H2229),index!$D$2:$G$13,2,0),DAY(H2229)),
IF(E2229="quarterly",DATE(IF(MONTH(H2229)&gt;=10,YEAR(H2229)+1,YEAR(H2229)),VLOOKUP(MONTH(H2229),index!$D$2:$G$13,3,0),DAY(H2229)),
IF(E2229="halfyearly",DATE(IF(MONTH(H2229)&gt;=7,YEAR(H2229)+1,YEAR(H2229)),VLOOKUP(MONTH(H2229),index!$D$2:$G$13,4,0),DAY(H2229)),
DATE(YEAR(H2229)+1,MONTH(H2229),DAY(H2229)))))-H2229))+H2229)</f>
        <v/>
      </c>
      <c r="J2229" s="9" t="str">
        <f t="shared" si="226"/>
        <v/>
      </c>
      <c r="K2229" s="11" t="str">
        <f t="shared" si="227"/>
        <v/>
      </c>
      <c r="L2229" s="11" t="str">
        <f t="shared" si="228"/>
        <v/>
      </c>
      <c r="M2229" s="11" t="str">
        <f>IF(A2229="","",VLOOKUP(E2229,index!$A$1:$B$6,2,0)*K2229*G2229)</f>
        <v/>
      </c>
      <c r="N2229" s="11" t="str">
        <f>IF(A2229="","",-PMT(G2229*VLOOKUP(E2229,index!$A$1:$B$6,2,0),C2229,F2229,0,0))</f>
        <v/>
      </c>
      <c r="O2229" s="11" t="str">
        <f t="shared" si="229"/>
        <v/>
      </c>
      <c r="P2229" s="11" t="str">
        <f t="shared" si="224"/>
        <v/>
      </c>
    </row>
    <row r="2230" spans="1:16" x14ac:dyDescent="0.25">
      <c r="A2230" s="9" t="str">
        <f>IF(A2229="","",IF(B2229&lt;C2229,A2229,IF(A2229=MAX('entry data'!$B$8:$B$507),"",A2229+1)))</f>
        <v/>
      </c>
      <c r="B2230" s="9" t="str">
        <f t="shared" si="225"/>
        <v/>
      </c>
      <c r="C2230" s="9" t="str">
        <f>IF(ISERROR(VLOOKUP(A2230,'entry data'!B:G,6,0)),"",VLOOKUP(A2230,'entry data'!B:G,6,0))</f>
        <v/>
      </c>
      <c r="D2230" s="9" t="str">
        <f>IF(ISERROR(VLOOKUP(A2230,'entry data'!B:C,2,0)),"",VLOOKUP(A2230,'entry data'!B:C,2,0))</f>
        <v/>
      </c>
      <c r="E2230" s="9" t="str">
        <f>IF(ISERROR(VLOOKUP(A2230,'entry data'!B:E,4,0)),"",VLOOKUP(A2230,'entry data'!B:E,4,0))</f>
        <v/>
      </c>
      <c r="F2230" s="11" t="str">
        <f>IF(A2230="","",IF(ISERROR(VLOOKUP(A2230,'entry data'!B:F,5,0)),"",VLOOKUP(A2230,'entry data'!B:F,5,0)))</f>
        <v/>
      </c>
      <c r="G2230" s="12" t="str">
        <f>IF(A2230="","",IF(ISERROR(VLOOKUP(A2230,'entry data'!B:I,8,0)),"",VLOOKUP(A2230,'entry data'!B:I,7,0)))</f>
        <v/>
      </c>
      <c r="H2230" s="13" t="str">
        <f>IF(A2230="","",IF(B2230=1,VLOOKUP(A2230,'entry data'!B:D,3,0),I2229))</f>
        <v/>
      </c>
      <c r="I2230" s="14" t="str">
        <f>IF(A2230="","",IF(E2230="weekly",7,IF(E2230="fortnightly",14,IF(E2230="monthly",DATE(IF(MONTH(H2230)=12,YEAR(H2230)+1,YEAR(H2230)),VLOOKUP(MONTH(H2230),index!$D$2:$G$13,2,0),DAY(H2230)),
IF(E2230="quarterly",DATE(IF(MONTH(H2230)&gt;=10,YEAR(H2230)+1,YEAR(H2230)),VLOOKUP(MONTH(H2230),index!$D$2:$G$13,3,0),DAY(H2230)),
IF(E2230="halfyearly",DATE(IF(MONTH(H2230)&gt;=7,YEAR(H2230)+1,YEAR(H2230)),VLOOKUP(MONTH(H2230),index!$D$2:$G$13,4,0),DAY(H2230)),
DATE(YEAR(H2230)+1,MONTH(H2230),DAY(H2230)))))-H2230))+H2230)</f>
        <v/>
      </c>
      <c r="J2230" s="9" t="str">
        <f t="shared" si="226"/>
        <v/>
      </c>
      <c r="K2230" s="11" t="str">
        <f t="shared" si="227"/>
        <v/>
      </c>
      <c r="L2230" s="11" t="str">
        <f t="shared" si="228"/>
        <v/>
      </c>
      <c r="M2230" s="11" t="str">
        <f>IF(A2230="","",VLOOKUP(E2230,index!$A$1:$B$6,2,0)*K2230*G2230)</f>
        <v/>
      </c>
      <c r="N2230" s="11" t="str">
        <f>IF(A2230="","",-PMT(G2230*VLOOKUP(E2230,index!$A$1:$B$6,2,0),C2230,F2230,0,0))</f>
        <v/>
      </c>
      <c r="O2230" s="11" t="str">
        <f t="shared" si="229"/>
        <v/>
      </c>
      <c r="P2230" s="11" t="str">
        <f t="shared" si="224"/>
        <v/>
      </c>
    </row>
    <row r="2231" spans="1:16" x14ac:dyDescent="0.25">
      <c r="A2231" s="9" t="str">
        <f>IF(A2230="","",IF(B2230&lt;C2230,A2230,IF(A2230=MAX('entry data'!$B$8:$B$507),"",A2230+1)))</f>
        <v/>
      </c>
      <c r="B2231" s="9" t="str">
        <f t="shared" si="225"/>
        <v/>
      </c>
      <c r="C2231" s="9" t="str">
        <f>IF(ISERROR(VLOOKUP(A2231,'entry data'!B:G,6,0)),"",VLOOKUP(A2231,'entry data'!B:G,6,0))</f>
        <v/>
      </c>
      <c r="D2231" s="9" t="str">
        <f>IF(ISERROR(VLOOKUP(A2231,'entry data'!B:C,2,0)),"",VLOOKUP(A2231,'entry data'!B:C,2,0))</f>
        <v/>
      </c>
      <c r="E2231" s="9" t="str">
        <f>IF(ISERROR(VLOOKUP(A2231,'entry data'!B:E,4,0)),"",VLOOKUP(A2231,'entry data'!B:E,4,0))</f>
        <v/>
      </c>
      <c r="F2231" s="11" t="str">
        <f>IF(A2231="","",IF(ISERROR(VLOOKUP(A2231,'entry data'!B:F,5,0)),"",VLOOKUP(A2231,'entry data'!B:F,5,0)))</f>
        <v/>
      </c>
      <c r="G2231" s="12" t="str">
        <f>IF(A2231="","",IF(ISERROR(VLOOKUP(A2231,'entry data'!B:I,8,0)),"",VLOOKUP(A2231,'entry data'!B:I,7,0)))</f>
        <v/>
      </c>
      <c r="H2231" s="13" t="str">
        <f>IF(A2231="","",IF(B2231=1,VLOOKUP(A2231,'entry data'!B:D,3,0),I2230))</f>
        <v/>
      </c>
      <c r="I2231" s="14" t="str">
        <f>IF(A2231="","",IF(E2231="weekly",7,IF(E2231="fortnightly",14,IF(E2231="monthly",DATE(IF(MONTH(H2231)=12,YEAR(H2231)+1,YEAR(H2231)),VLOOKUP(MONTH(H2231),index!$D$2:$G$13,2,0),DAY(H2231)),
IF(E2231="quarterly",DATE(IF(MONTH(H2231)&gt;=10,YEAR(H2231)+1,YEAR(H2231)),VLOOKUP(MONTH(H2231),index!$D$2:$G$13,3,0),DAY(H2231)),
IF(E2231="halfyearly",DATE(IF(MONTH(H2231)&gt;=7,YEAR(H2231)+1,YEAR(H2231)),VLOOKUP(MONTH(H2231),index!$D$2:$G$13,4,0),DAY(H2231)),
DATE(YEAR(H2231)+1,MONTH(H2231),DAY(H2231)))))-H2231))+H2231)</f>
        <v/>
      </c>
      <c r="J2231" s="9" t="str">
        <f t="shared" si="226"/>
        <v/>
      </c>
      <c r="K2231" s="11" t="str">
        <f t="shared" si="227"/>
        <v/>
      </c>
      <c r="L2231" s="11" t="str">
        <f t="shared" si="228"/>
        <v/>
      </c>
      <c r="M2231" s="11" t="str">
        <f>IF(A2231="","",VLOOKUP(E2231,index!$A$1:$B$6,2,0)*K2231*G2231)</f>
        <v/>
      </c>
      <c r="N2231" s="11" t="str">
        <f>IF(A2231="","",-PMT(G2231*VLOOKUP(E2231,index!$A$1:$B$6,2,0),C2231,F2231,0,0))</f>
        <v/>
      </c>
      <c r="O2231" s="11" t="str">
        <f t="shared" si="229"/>
        <v/>
      </c>
      <c r="P2231" s="11" t="str">
        <f t="shared" si="224"/>
        <v/>
      </c>
    </row>
    <row r="2232" spans="1:16" x14ac:dyDescent="0.25">
      <c r="A2232" s="9" t="str">
        <f>IF(A2231="","",IF(B2231&lt;C2231,A2231,IF(A2231=MAX('entry data'!$B$8:$B$507),"",A2231+1)))</f>
        <v/>
      </c>
      <c r="B2232" s="9" t="str">
        <f t="shared" si="225"/>
        <v/>
      </c>
      <c r="C2232" s="9" t="str">
        <f>IF(ISERROR(VLOOKUP(A2232,'entry data'!B:G,6,0)),"",VLOOKUP(A2232,'entry data'!B:G,6,0))</f>
        <v/>
      </c>
      <c r="D2232" s="9" t="str">
        <f>IF(ISERROR(VLOOKUP(A2232,'entry data'!B:C,2,0)),"",VLOOKUP(A2232,'entry data'!B:C,2,0))</f>
        <v/>
      </c>
      <c r="E2232" s="9" t="str">
        <f>IF(ISERROR(VLOOKUP(A2232,'entry data'!B:E,4,0)),"",VLOOKUP(A2232,'entry data'!B:E,4,0))</f>
        <v/>
      </c>
      <c r="F2232" s="11" t="str">
        <f>IF(A2232="","",IF(ISERROR(VLOOKUP(A2232,'entry data'!B:F,5,0)),"",VLOOKUP(A2232,'entry data'!B:F,5,0)))</f>
        <v/>
      </c>
      <c r="G2232" s="12" t="str">
        <f>IF(A2232="","",IF(ISERROR(VLOOKUP(A2232,'entry data'!B:I,8,0)),"",VLOOKUP(A2232,'entry data'!B:I,7,0)))</f>
        <v/>
      </c>
      <c r="H2232" s="13" t="str">
        <f>IF(A2232="","",IF(B2232=1,VLOOKUP(A2232,'entry data'!B:D,3,0),I2231))</f>
        <v/>
      </c>
      <c r="I2232" s="14" t="str">
        <f>IF(A2232="","",IF(E2232="weekly",7,IF(E2232="fortnightly",14,IF(E2232="monthly",DATE(IF(MONTH(H2232)=12,YEAR(H2232)+1,YEAR(H2232)),VLOOKUP(MONTH(H2232),index!$D$2:$G$13,2,0),DAY(H2232)),
IF(E2232="quarterly",DATE(IF(MONTH(H2232)&gt;=10,YEAR(H2232)+1,YEAR(H2232)),VLOOKUP(MONTH(H2232),index!$D$2:$G$13,3,0),DAY(H2232)),
IF(E2232="halfyearly",DATE(IF(MONTH(H2232)&gt;=7,YEAR(H2232)+1,YEAR(H2232)),VLOOKUP(MONTH(H2232),index!$D$2:$G$13,4,0),DAY(H2232)),
DATE(YEAR(H2232)+1,MONTH(H2232),DAY(H2232)))))-H2232))+H2232)</f>
        <v/>
      </c>
      <c r="J2232" s="9" t="str">
        <f t="shared" si="226"/>
        <v/>
      </c>
      <c r="K2232" s="11" t="str">
        <f t="shared" si="227"/>
        <v/>
      </c>
      <c r="L2232" s="11" t="str">
        <f t="shared" si="228"/>
        <v/>
      </c>
      <c r="M2232" s="11" t="str">
        <f>IF(A2232="","",VLOOKUP(E2232,index!$A$1:$B$6,2,0)*K2232*G2232)</f>
        <v/>
      </c>
      <c r="N2232" s="11" t="str">
        <f>IF(A2232="","",-PMT(G2232*VLOOKUP(E2232,index!$A$1:$B$6,2,0),C2232,F2232,0,0))</f>
        <v/>
      </c>
      <c r="O2232" s="11" t="str">
        <f t="shared" si="229"/>
        <v/>
      </c>
      <c r="P2232" s="11" t="str">
        <f t="shared" si="224"/>
        <v/>
      </c>
    </row>
    <row r="2233" spans="1:16" x14ac:dyDescent="0.25">
      <c r="A2233" s="9" t="str">
        <f>IF(A2232="","",IF(B2232&lt;C2232,A2232,IF(A2232=MAX('entry data'!$B$8:$B$507),"",A2232+1)))</f>
        <v/>
      </c>
      <c r="B2233" s="9" t="str">
        <f t="shared" si="225"/>
        <v/>
      </c>
      <c r="C2233" s="9" t="str">
        <f>IF(ISERROR(VLOOKUP(A2233,'entry data'!B:G,6,0)),"",VLOOKUP(A2233,'entry data'!B:G,6,0))</f>
        <v/>
      </c>
      <c r="D2233" s="9" t="str">
        <f>IF(ISERROR(VLOOKUP(A2233,'entry data'!B:C,2,0)),"",VLOOKUP(A2233,'entry data'!B:C,2,0))</f>
        <v/>
      </c>
      <c r="E2233" s="9" t="str">
        <f>IF(ISERROR(VLOOKUP(A2233,'entry data'!B:E,4,0)),"",VLOOKUP(A2233,'entry data'!B:E,4,0))</f>
        <v/>
      </c>
      <c r="F2233" s="11" t="str">
        <f>IF(A2233="","",IF(ISERROR(VLOOKUP(A2233,'entry data'!B:F,5,0)),"",VLOOKUP(A2233,'entry data'!B:F,5,0)))</f>
        <v/>
      </c>
      <c r="G2233" s="12" t="str">
        <f>IF(A2233="","",IF(ISERROR(VLOOKUP(A2233,'entry data'!B:I,8,0)),"",VLOOKUP(A2233,'entry data'!B:I,7,0)))</f>
        <v/>
      </c>
      <c r="H2233" s="13" t="str">
        <f>IF(A2233="","",IF(B2233=1,VLOOKUP(A2233,'entry data'!B:D,3,0),I2232))</f>
        <v/>
      </c>
      <c r="I2233" s="14" t="str">
        <f>IF(A2233="","",IF(E2233="weekly",7,IF(E2233="fortnightly",14,IF(E2233="monthly",DATE(IF(MONTH(H2233)=12,YEAR(H2233)+1,YEAR(H2233)),VLOOKUP(MONTH(H2233),index!$D$2:$G$13,2,0),DAY(H2233)),
IF(E2233="quarterly",DATE(IF(MONTH(H2233)&gt;=10,YEAR(H2233)+1,YEAR(H2233)),VLOOKUP(MONTH(H2233),index!$D$2:$G$13,3,0),DAY(H2233)),
IF(E2233="halfyearly",DATE(IF(MONTH(H2233)&gt;=7,YEAR(H2233)+1,YEAR(H2233)),VLOOKUP(MONTH(H2233),index!$D$2:$G$13,4,0),DAY(H2233)),
DATE(YEAR(H2233)+1,MONTH(H2233),DAY(H2233)))))-H2233))+H2233)</f>
        <v/>
      </c>
      <c r="J2233" s="9" t="str">
        <f t="shared" si="226"/>
        <v/>
      </c>
      <c r="K2233" s="11" t="str">
        <f t="shared" si="227"/>
        <v/>
      </c>
      <c r="L2233" s="11" t="str">
        <f t="shared" si="228"/>
        <v/>
      </c>
      <c r="M2233" s="11" t="str">
        <f>IF(A2233="","",VLOOKUP(E2233,index!$A$1:$B$6,2,0)*K2233*G2233)</f>
        <v/>
      </c>
      <c r="N2233" s="11" t="str">
        <f>IF(A2233="","",-PMT(G2233*VLOOKUP(E2233,index!$A$1:$B$6,2,0),C2233,F2233,0,0))</f>
        <v/>
      </c>
      <c r="O2233" s="11" t="str">
        <f t="shared" si="229"/>
        <v/>
      </c>
      <c r="P2233" s="11" t="str">
        <f t="shared" si="224"/>
        <v/>
      </c>
    </row>
    <row r="2234" spans="1:16" x14ac:dyDescent="0.25">
      <c r="A2234" s="9" t="str">
        <f>IF(A2233="","",IF(B2233&lt;C2233,A2233,IF(A2233=MAX('entry data'!$B$8:$B$507),"",A2233+1)))</f>
        <v/>
      </c>
      <c r="B2234" s="9" t="str">
        <f t="shared" si="225"/>
        <v/>
      </c>
      <c r="C2234" s="9" t="str">
        <f>IF(ISERROR(VLOOKUP(A2234,'entry data'!B:G,6,0)),"",VLOOKUP(A2234,'entry data'!B:G,6,0))</f>
        <v/>
      </c>
      <c r="D2234" s="9" t="str">
        <f>IF(ISERROR(VLOOKUP(A2234,'entry data'!B:C,2,0)),"",VLOOKUP(A2234,'entry data'!B:C,2,0))</f>
        <v/>
      </c>
      <c r="E2234" s="9" t="str">
        <f>IF(ISERROR(VLOOKUP(A2234,'entry data'!B:E,4,0)),"",VLOOKUP(A2234,'entry data'!B:E,4,0))</f>
        <v/>
      </c>
      <c r="F2234" s="11" t="str">
        <f>IF(A2234="","",IF(ISERROR(VLOOKUP(A2234,'entry data'!B:F,5,0)),"",VLOOKUP(A2234,'entry data'!B:F,5,0)))</f>
        <v/>
      </c>
      <c r="G2234" s="12" t="str">
        <f>IF(A2234="","",IF(ISERROR(VLOOKUP(A2234,'entry data'!B:I,8,0)),"",VLOOKUP(A2234,'entry data'!B:I,7,0)))</f>
        <v/>
      </c>
      <c r="H2234" s="13" t="str">
        <f>IF(A2234="","",IF(B2234=1,VLOOKUP(A2234,'entry data'!B:D,3,0),I2233))</f>
        <v/>
      </c>
      <c r="I2234" s="14" t="str">
        <f>IF(A2234="","",IF(E2234="weekly",7,IF(E2234="fortnightly",14,IF(E2234="monthly",DATE(IF(MONTH(H2234)=12,YEAR(H2234)+1,YEAR(H2234)),VLOOKUP(MONTH(H2234),index!$D$2:$G$13,2,0),DAY(H2234)),
IF(E2234="quarterly",DATE(IF(MONTH(H2234)&gt;=10,YEAR(H2234)+1,YEAR(H2234)),VLOOKUP(MONTH(H2234),index!$D$2:$G$13,3,0),DAY(H2234)),
IF(E2234="halfyearly",DATE(IF(MONTH(H2234)&gt;=7,YEAR(H2234)+1,YEAR(H2234)),VLOOKUP(MONTH(H2234),index!$D$2:$G$13,4,0),DAY(H2234)),
DATE(YEAR(H2234)+1,MONTH(H2234),DAY(H2234)))))-H2234))+H2234)</f>
        <v/>
      </c>
      <c r="J2234" s="9" t="str">
        <f t="shared" si="226"/>
        <v/>
      </c>
      <c r="K2234" s="11" t="str">
        <f t="shared" si="227"/>
        <v/>
      </c>
      <c r="L2234" s="11" t="str">
        <f t="shared" si="228"/>
        <v/>
      </c>
      <c r="M2234" s="11" t="str">
        <f>IF(A2234="","",VLOOKUP(E2234,index!$A$1:$B$6,2,0)*K2234*G2234)</f>
        <v/>
      </c>
      <c r="N2234" s="11" t="str">
        <f>IF(A2234="","",-PMT(G2234*VLOOKUP(E2234,index!$A$1:$B$6,2,0),C2234,F2234,0,0))</f>
        <v/>
      </c>
      <c r="O2234" s="11" t="str">
        <f t="shared" si="229"/>
        <v/>
      </c>
      <c r="P2234" s="11" t="str">
        <f t="shared" si="224"/>
        <v/>
      </c>
    </row>
    <row r="2235" spans="1:16" x14ac:dyDescent="0.25">
      <c r="A2235" s="9" t="str">
        <f>IF(A2234="","",IF(B2234&lt;C2234,A2234,IF(A2234=MAX('entry data'!$B$8:$B$507),"",A2234+1)))</f>
        <v/>
      </c>
      <c r="B2235" s="9" t="str">
        <f t="shared" si="225"/>
        <v/>
      </c>
      <c r="C2235" s="9" t="str">
        <f>IF(ISERROR(VLOOKUP(A2235,'entry data'!B:G,6,0)),"",VLOOKUP(A2235,'entry data'!B:G,6,0))</f>
        <v/>
      </c>
      <c r="D2235" s="9" t="str">
        <f>IF(ISERROR(VLOOKUP(A2235,'entry data'!B:C,2,0)),"",VLOOKUP(A2235,'entry data'!B:C,2,0))</f>
        <v/>
      </c>
      <c r="E2235" s="9" t="str">
        <f>IF(ISERROR(VLOOKUP(A2235,'entry data'!B:E,4,0)),"",VLOOKUP(A2235,'entry data'!B:E,4,0))</f>
        <v/>
      </c>
      <c r="F2235" s="11" t="str">
        <f>IF(A2235="","",IF(ISERROR(VLOOKUP(A2235,'entry data'!B:F,5,0)),"",VLOOKUP(A2235,'entry data'!B:F,5,0)))</f>
        <v/>
      </c>
      <c r="G2235" s="12" t="str">
        <f>IF(A2235="","",IF(ISERROR(VLOOKUP(A2235,'entry data'!B:I,8,0)),"",VLOOKUP(A2235,'entry data'!B:I,7,0)))</f>
        <v/>
      </c>
      <c r="H2235" s="13" t="str">
        <f>IF(A2235="","",IF(B2235=1,VLOOKUP(A2235,'entry data'!B:D,3,0),I2234))</f>
        <v/>
      </c>
      <c r="I2235" s="14" t="str">
        <f>IF(A2235="","",IF(E2235="weekly",7,IF(E2235="fortnightly",14,IF(E2235="monthly",DATE(IF(MONTH(H2235)=12,YEAR(H2235)+1,YEAR(H2235)),VLOOKUP(MONTH(H2235),index!$D$2:$G$13,2,0),DAY(H2235)),
IF(E2235="quarterly",DATE(IF(MONTH(H2235)&gt;=10,YEAR(H2235)+1,YEAR(H2235)),VLOOKUP(MONTH(H2235),index!$D$2:$G$13,3,0),DAY(H2235)),
IF(E2235="halfyearly",DATE(IF(MONTH(H2235)&gt;=7,YEAR(H2235)+1,YEAR(H2235)),VLOOKUP(MONTH(H2235),index!$D$2:$G$13,4,0),DAY(H2235)),
DATE(YEAR(H2235)+1,MONTH(H2235),DAY(H2235)))))-H2235))+H2235)</f>
        <v/>
      </c>
      <c r="J2235" s="9" t="str">
        <f t="shared" si="226"/>
        <v/>
      </c>
      <c r="K2235" s="11" t="str">
        <f t="shared" si="227"/>
        <v/>
      </c>
      <c r="L2235" s="11" t="str">
        <f t="shared" si="228"/>
        <v/>
      </c>
      <c r="M2235" s="11" t="str">
        <f>IF(A2235="","",VLOOKUP(E2235,index!$A$1:$B$6,2,0)*K2235*G2235)</f>
        <v/>
      </c>
      <c r="N2235" s="11" t="str">
        <f>IF(A2235="","",-PMT(G2235*VLOOKUP(E2235,index!$A$1:$B$6,2,0),C2235,F2235,0,0))</f>
        <v/>
      </c>
      <c r="O2235" s="11" t="str">
        <f t="shared" si="229"/>
        <v/>
      </c>
      <c r="P2235" s="11" t="str">
        <f t="shared" si="224"/>
        <v/>
      </c>
    </row>
    <row r="2236" spans="1:16" x14ac:dyDescent="0.25">
      <c r="A2236" s="9" t="str">
        <f>IF(A2235="","",IF(B2235&lt;C2235,A2235,IF(A2235=MAX('entry data'!$B$8:$B$507),"",A2235+1)))</f>
        <v/>
      </c>
      <c r="B2236" s="9" t="str">
        <f t="shared" si="225"/>
        <v/>
      </c>
      <c r="C2236" s="9" t="str">
        <f>IF(ISERROR(VLOOKUP(A2236,'entry data'!B:G,6,0)),"",VLOOKUP(A2236,'entry data'!B:G,6,0))</f>
        <v/>
      </c>
      <c r="D2236" s="9" t="str">
        <f>IF(ISERROR(VLOOKUP(A2236,'entry data'!B:C,2,0)),"",VLOOKUP(A2236,'entry data'!B:C,2,0))</f>
        <v/>
      </c>
      <c r="E2236" s="9" t="str">
        <f>IF(ISERROR(VLOOKUP(A2236,'entry data'!B:E,4,0)),"",VLOOKUP(A2236,'entry data'!B:E,4,0))</f>
        <v/>
      </c>
      <c r="F2236" s="11" t="str">
        <f>IF(A2236="","",IF(ISERROR(VLOOKUP(A2236,'entry data'!B:F,5,0)),"",VLOOKUP(A2236,'entry data'!B:F,5,0)))</f>
        <v/>
      </c>
      <c r="G2236" s="12" t="str">
        <f>IF(A2236="","",IF(ISERROR(VLOOKUP(A2236,'entry data'!B:I,8,0)),"",VLOOKUP(A2236,'entry data'!B:I,7,0)))</f>
        <v/>
      </c>
      <c r="H2236" s="13" t="str">
        <f>IF(A2236="","",IF(B2236=1,VLOOKUP(A2236,'entry data'!B:D,3,0),I2235))</f>
        <v/>
      </c>
      <c r="I2236" s="14" t="str">
        <f>IF(A2236="","",IF(E2236="weekly",7,IF(E2236="fortnightly",14,IF(E2236="monthly",DATE(IF(MONTH(H2236)=12,YEAR(H2236)+1,YEAR(H2236)),VLOOKUP(MONTH(H2236),index!$D$2:$G$13,2,0),DAY(H2236)),
IF(E2236="quarterly",DATE(IF(MONTH(H2236)&gt;=10,YEAR(H2236)+1,YEAR(H2236)),VLOOKUP(MONTH(H2236),index!$D$2:$G$13,3,0),DAY(H2236)),
IF(E2236="halfyearly",DATE(IF(MONTH(H2236)&gt;=7,YEAR(H2236)+1,YEAR(H2236)),VLOOKUP(MONTH(H2236),index!$D$2:$G$13,4,0),DAY(H2236)),
DATE(YEAR(H2236)+1,MONTH(H2236),DAY(H2236)))))-H2236))+H2236)</f>
        <v/>
      </c>
      <c r="J2236" s="9" t="str">
        <f t="shared" si="226"/>
        <v/>
      </c>
      <c r="K2236" s="11" t="str">
        <f t="shared" si="227"/>
        <v/>
      </c>
      <c r="L2236" s="11" t="str">
        <f t="shared" si="228"/>
        <v/>
      </c>
      <c r="M2236" s="11" t="str">
        <f>IF(A2236="","",VLOOKUP(E2236,index!$A$1:$B$6,2,0)*K2236*G2236)</f>
        <v/>
      </c>
      <c r="N2236" s="11" t="str">
        <f>IF(A2236="","",-PMT(G2236*VLOOKUP(E2236,index!$A$1:$B$6,2,0),C2236,F2236,0,0))</f>
        <v/>
      </c>
      <c r="O2236" s="11" t="str">
        <f t="shared" si="229"/>
        <v/>
      </c>
      <c r="P2236" s="11" t="str">
        <f t="shared" si="224"/>
        <v/>
      </c>
    </row>
    <row r="2237" spans="1:16" x14ac:dyDescent="0.25">
      <c r="A2237" s="9" t="str">
        <f>IF(A2236="","",IF(B2236&lt;C2236,A2236,IF(A2236=MAX('entry data'!$B$8:$B$507),"",A2236+1)))</f>
        <v/>
      </c>
      <c r="B2237" s="9" t="str">
        <f t="shared" si="225"/>
        <v/>
      </c>
      <c r="C2237" s="9" t="str">
        <f>IF(ISERROR(VLOOKUP(A2237,'entry data'!B:G,6,0)),"",VLOOKUP(A2237,'entry data'!B:G,6,0))</f>
        <v/>
      </c>
      <c r="D2237" s="9" t="str">
        <f>IF(ISERROR(VLOOKUP(A2237,'entry data'!B:C,2,0)),"",VLOOKUP(A2237,'entry data'!B:C,2,0))</f>
        <v/>
      </c>
      <c r="E2237" s="9" t="str">
        <f>IF(ISERROR(VLOOKUP(A2237,'entry data'!B:E,4,0)),"",VLOOKUP(A2237,'entry data'!B:E,4,0))</f>
        <v/>
      </c>
      <c r="F2237" s="11" t="str">
        <f>IF(A2237="","",IF(ISERROR(VLOOKUP(A2237,'entry data'!B:F,5,0)),"",VLOOKUP(A2237,'entry data'!B:F,5,0)))</f>
        <v/>
      </c>
      <c r="G2237" s="12" t="str">
        <f>IF(A2237="","",IF(ISERROR(VLOOKUP(A2237,'entry data'!B:I,8,0)),"",VLOOKUP(A2237,'entry data'!B:I,7,0)))</f>
        <v/>
      </c>
      <c r="H2237" s="13" t="str">
        <f>IF(A2237="","",IF(B2237=1,VLOOKUP(A2237,'entry data'!B:D,3,0),I2236))</f>
        <v/>
      </c>
      <c r="I2237" s="14" t="str">
        <f>IF(A2237="","",IF(E2237="weekly",7,IF(E2237="fortnightly",14,IF(E2237="monthly",DATE(IF(MONTH(H2237)=12,YEAR(H2237)+1,YEAR(H2237)),VLOOKUP(MONTH(H2237),index!$D$2:$G$13,2,0),DAY(H2237)),
IF(E2237="quarterly",DATE(IF(MONTH(H2237)&gt;=10,YEAR(H2237)+1,YEAR(H2237)),VLOOKUP(MONTH(H2237),index!$D$2:$G$13,3,0),DAY(H2237)),
IF(E2237="halfyearly",DATE(IF(MONTH(H2237)&gt;=7,YEAR(H2237)+1,YEAR(H2237)),VLOOKUP(MONTH(H2237),index!$D$2:$G$13,4,0),DAY(H2237)),
DATE(YEAR(H2237)+1,MONTH(H2237),DAY(H2237)))))-H2237))+H2237)</f>
        <v/>
      </c>
      <c r="J2237" s="9" t="str">
        <f t="shared" si="226"/>
        <v/>
      </c>
      <c r="K2237" s="11" t="str">
        <f t="shared" si="227"/>
        <v/>
      </c>
      <c r="L2237" s="11" t="str">
        <f t="shared" si="228"/>
        <v/>
      </c>
      <c r="M2237" s="11" t="str">
        <f>IF(A2237="","",VLOOKUP(E2237,index!$A$1:$B$6,2,0)*K2237*G2237)</f>
        <v/>
      </c>
      <c r="N2237" s="11" t="str">
        <f>IF(A2237="","",-PMT(G2237*VLOOKUP(E2237,index!$A$1:$B$6,2,0),C2237,F2237,0,0))</f>
        <v/>
      </c>
      <c r="O2237" s="11" t="str">
        <f t="shared" si="229"/>
        <v/>
      </c>
      <c r="P2237" s="11" t="str">
        <f t="shared" si="224"/>
        <v/>
      </c>
    </row>
    <row r="2238" spans="1:16" x14ac:dyDescent="0.25">
      <c r="A2238" s="9" t="str">
        <f>IF(A2237="","",IF(B2237&lt;C2237,A2237,IF(A2237=MAX('entry data'!$B$8:$B$507),"",A2237+1)))</f>
        <v/>
      </c>
      <c r="B2238" s="9" t="str">
        <f t="shared" si="225"/>
        <v/>
      </c>
      <c r="C2238" s="9" t="str">
        <f>IF(ISERROR(VLOOKUP(A2238,'entry data'!B:G,6,0)),"",VLOOKUP(A2238,'entry data'!B:G,6,0))</f>
        <v/>
      </c>
      <c r="D2238" s="9" t="str">
        <f>IF(ISERROR(VLOOKUP(A2238,'entry data'!B:C,2,0)),"",VLOOKUP(A2238,'entry data'!B:C,2,0))</f>
        <v/>
      </c>
      <c r="E2238" s="9" t="str">
        <f>IF(ISERROR(VLOOKUP(A2238,'entry data'!B:E,4,0)),"",VLOOKUP(A2238,'entry data'!B:E,4,0))</f>
        <v/>
      </c>
      <c r="F2238" s="11" t="str">
        <f>IF(A2238="","",IF(ISERROR(VLOOKUP(A2238,'entry data'!B:F,5,0)),"",VLOOKUP(A2238,'entry data'!B:F,5,0)))</f>
        <v/>
      </c>
      <c r="G2238" s="12" t="str">
        <f>IF(A2238="","",IF(ISERROR(VLOOKUP(A2238,'entry data'!B:I,8,0)),"",VLOOKUP(A2238,'entry data'!B:I,7,0)))</f>
        <v/>
      </c>
      <c r="H2238" s="13" t="str">
        <f>IF(A2238="","",IF(B2238=1,VLOOKUP(A2238,'entry data'!B:D,3,0),I2237))</f>
        <v/>
      </c>
      <c r="I2238" s="14" t="str">
        <f>IF(A2238="","",IF(E2238="weekly",7,IF(E2238="fortnightly",14,IF(E2238="monthly",DATE(IF(MONTH(H2238)=12,YEAR(H2238)+1,YEAR(H2238)),VLOOKUP(MONTH(H2238),index!$D$2:$G$13,2,0),DAY(H2238)),
IF(E2238="quarterly",DATE(IF(MONTH(H2238)&gt;=10,YEAR(H2238)+1,YEAR(H2238)),VLOOKUP(MONTH(H2238),index!$D$2:$G$13,3,0),DAY(H2238)),
IF(E2238="halfyearly",DATE(IF(MONTH(H2238)&gt;=7,YEAR(H2238)+1,YEAR(H2238)),VLOOKUP(MONTH(H2238),index!$D$2:$G$13,4,0),DAY(H2238)),
DATE(YEAR(H2238)+1,MONTH(H2238),DAY(H2238)))))-H2238))+H2238)</f>
        <v/>
      </c>
      <c r="J2238" s="9" t="str">
        <f t="shared" si="226"/>
        <v/>
      </c>
      <c r="K2238" s="11" t="str">
        <f t="shared" si="227"/>
        <v/>
      </c>
      <c r="L2238" s="11" t="str">
        <f t="shared" si="228"/>
        <v/>
      </c>
      <c r="M2238" s="11" t="str">
        <f>IF(A2238="","",VLOOKUP(E2238,index!$A$1:$B$6,2,0)*K2238*G2238)</f>
        <v/>
      </c>
      <c r="N2238" s="11" t="str">
        <f>IF(A2238="","",-PMT(G2238*VLOOKUP(E2238,index!$A$1:$B$6,2,0),C2238,F2238,0,0))</f>
        <v/>
      </c>
      <c r="O2238" s="11" t="str">
        <f t="shared" si="229"/>
        <v/>
      </c>
      <c r="P2238" s="11" t="str">
        <f t="shared" si="224"/>
        <v/>
      </c>
    </row>
    <row r="2239" spans="1:16" x14ac:dyDescent="0.25">
      <c r="A2239" s="9" t="str">
        <f>IF(A2238="","",IF(B2238&lt;C2238,A2238,IF(A2238=MAX('entry data'!$B$8:$B$507),"",A2238+1)))</f>
        <v/>
      </c>
      <c r="B2239" s="9" t="str">
        <f t="shared" si="225"/>
        <v/>
      </c>
      <c r="C2239" s="9" t="str">
        <f>IF(ISERROR(VLOOKUP(A2239,'entry data'!B:G,6,0)),"",VLOOKUP(A2239,'entry data'!B:G,6,0))</f>
        <v/>
      </c>
      <c r="D2239" s="9" t="str">
        <f>IF(ISERROR(VLOOKUP(A2239,'entry data'!B:C,2,0)),"",VLOOKUP(A2239,'entry data'!B:C,2,0))</f>
        <v/>
      </c>
      <c r="E2239" s="9" t="str">
        <f>IF(ISERROR(VLOOKUP(A2239,'entry data'!B:E,4,0)),"",VLOOKUP(A2239,'entry data'!B:E,4,0))</f>
        <v/>
      </c>
      <c r="F2239" s="11" t="str">
        <f>IF(A2239="","",IF(ISERROR(VLOOKUP(A2239,'entry data'!B:F,5,0)),"",VLOOKUP(A2239,'entry data'!B:F,5,0)))</f>
        <v/>
      </c>
      <c r="G2239" s="12" t="str">
        <f>IF(A2239="","",IF(ISERROR(VLOOKUP(A2239,'entry data'!B:I,8,0)),"",VLOOKUP(A2239,'entry data'!B:I,7,0)))</f>
        <v/>
      </c>
      <c r="H2239" s="13" t="str">
        <f>IF(A2239="","",IF(B2239=1,VLOOKUP(A2239,'entry data'!B:D,3,0),I2238))</f>
        <v/>
      </c>
      <c r="I2239" s="14" t="str">
        <f>IF(A2239="","",IF(E2239="weekly",7,IF(E2239="fortnightly",14,IF(E2239="monthly",DATE(IF(MONTH(H2239)=12,YEAR(H2239)+1,YEAR(H2239)),VLOOKUP(MONTH(H2239),index!$D$2:$G$13,2,0),DAY(H2239)),
IF(E2239="quarterly",DATE(IF(MONTH(H2239)&gt;=10,YEAR(H2239)+1,YEAR(H2239)),VLOOKUP(MONTH(H2239),index!$D$2:$G$13,3,0),DAY(H2239)),
IF(E2239="halfyearly",DATE(IF(MONTH(H2239)&gt;=7,YEAR(H2239)+1,YEAR(H2239)),VLOOKUP(MONTH(H2239),index!$D$2:$G$13,4,0),DAY(H2239)),
DATE(YEAR(H2239)+1,MONTH(H2239),DAY(H2239)))))-H2239))+H2239)</f>
        <v/>
      </c>
      <c r="J2239" s="9" t="str">
        <f t="shared" si="226"/>
        <v/>
      </c>
      <c r="K2239" s="11" t="str">
        <f t="shared" si="227"/>
        <v/>
      </c>
      <c r="L2239" s="11" t="str">
        <f t="shared" si="228"/>
        <v/>
      </c>
      <c r="M2239" s="11" t="str">
        <f>IF(A2239="","",VLOOKUP(E2239,index!$A$1:$B$6,2,0)*K2239*G2239)</f>
        <v/>
      </c>
      <c r="N2239" s="11" t="str">
        <f>IF(A2239="","",-PMT(G2239*VLOOKUP(E2239,index!$A$1:$B$6,2,0),C2239,F2239,0,0))</f>
        <v/>
      </c>
      <c r="O2239" s="11" t="str">
        <f t="shared" si="229"/>
        <v/>
      </c>
      <c r="P2239" s="11" t="str">
        <f t="shared" si="224"/>
        <v/>
      </c>
    </row>
    <row r="2240" spans="1:16" x14ac:dyDescent="0.25">
      <c r="A2240" s="9" t="str">
        <f>IF(A2239="","",IF(B2239&lt;C2239,A2239,IF(A2239=MAX('entry data'!$B$8:$B$507),"",A2239+1)))</f>
        <v/>
      </c>
      <c r="B2240" s="9" t="str">
        <f t="shared" si="225"/>
        <v/>
      </c>
      <c r="C2240" s="9" t="str">
        <f>IF(ISERROR(VLOOKUP(A2240,'entry data'!B:G,6,0)),"",VLOOKUP(A2240,'entry data'!B:G,6,0))</f>
        <v/>
      </c>
      <c r="D2240" s="9" t="str">
        <f>IF(ISERROR(VLOOKUP(A2240,'entry data'!B:C,2,0)),"",VLOOKUP(A2240,'entry data'!B:C,2,0))</f>
        <v/>
      </c>
      <c r="E2240" s="9" t="str">
        <f>IF(ISERROR(VLOOKUP(A2240,'entry data'!B:E,4,0)),"",VLOOKUP(A2240,'entry data'!B:E,4,0))</f>
        <v/>
      </c>
      <c r="F2240" s="11" t="str">
        <f>IF(A2240="","",IF(ISERROR(VLOOKUP(A2240,'entry data'!B:F,5,0)),"",VLOOKUP(A2240,'entry data'!B:F,5,0)))</f>
        <v/>
      </c>
      <c r="G2240" s="12" t="str">
        <f>IF(A2240="","",IF(ISERROR(VLOOKUP(A2240,'entry data'!B:I,8,0)),"",VLOOKUP(A2240,'entry data'!B:I,7,0)))</f>
        <v/>
      </c>
      <c r="H2240" s="13" t="str">
        <f>IF(A2240="","",IF(B2240=1,VLOOKUP(A2240,'entry data'!B:D,3,0),I2239))</f>
        <v/>
      </c>
      <c r="I2240" s="14" t="str">
        <f>IF(A2240="","",IF(E2240="weekly",7,IF(E2240="fortnightly",14,IF(E2240="monthly",DATE(IF(MONTH(H2240)=12,YEAR(H2240)+1,YEAR(H2240)),VLOOKUP(MONTH(H2240),index!$D$2:$G$13,2,0),DAY(H2240)),
IF(E2240="quarterly",DATE(IF(MONTH(H2240)&gt;=10,YEAR(H2240)+1,YEAR(H2240)),VLOOKUP(MONTH(H2240),index!$D$2:$G$13,3,0),DAY(H2240)),
IF(E2240="halfyearly",DATE(IF(MONTH(H2240)&gt;=7,YEAR(H2240)+1,YEAR(H2240)),VLOOKUP(MONTH(H2240),index!$D$2:$G$13,4,0),DAY(H2240)),
DATE(YEAR(H2240)+1,MONTH(H2240),DAY(H2240)))))-H2240))+H2240)</f>
        <v/>
      </c>
      <c r="J2240" s="9" t="str">
        <f t="shared" si="226"/>
        <v/>
      </c>
      <c r="K2240" s="11" t="str">
        <f t="shared" si="227"/>
        <v/>
      </c>
      <c r="L2240" s="11" t="str">
        <f t="shared" si="228"/>
        <v/>
      </c>
      <c r="M2240" s="11" t="str">
        <f>IF(A2240="","",VLOOKUP(E2240,index!$A$1:$B$6,2,0)*K2240*G2240)</f>
        <v/>
      </c>
      <c r="N2240" s="11" t="str">
        <f>IF(A2240="","",-PMT(G2240*VLOOKUP(E2240,index!$A$1:$B$6,2,0),C2240,F2240,0,0))</f>
        <v/>
      </c>
      <c r="O2240" s="11" t="str">
        <f t="shared" si="229"/>
        <v/>
      </c>
      <c r="P2240" s="11" t="str">
        <f t="shared" si="224"/>
        <v/>
      </c>
    </row>
    <row r="2241" spans="1:16" x14ac:dyDescent="0.25">
      <c r="A2241" s="9" t="str">
        <f>IF(A2240="","",IF(B2240&lt;C2240,A2240,IF(A2240=MAX('entry data'!$B$8:$B$507),"",A2240+1)))</f>
        <v/>
      </c>
      <c r="B2241" s="9" t="str">
        <f t="shared" si="225"/>
        <v/>
      </c>
      <c r="C2241" s="9" t="str">
        <f>IF(ISERROR(VLOOKUP(A2241,'entry data'!B:G,6,0)),"",VLOOKUP(A2241,'entry data'!B:G,6,0))</f>
        <v/>
      </c>
      <c r="D2241" s="9" t="str">
        <f>IF(ISERROR(VLOOKUP(A2241,'entry data'!B:C,2,0)),"",VLOOKUP(A2241,'entry data'!B:C,2,0))</f>
        <v/>
      </c>
      <c r="E2241" s="9" t="str">
        <f>IF(ISERROR(VLOOKUP(A2241,'entry data'!B:E,4,0)),"",VLOOKUP(A2241,'entry data'!B:E,4,0))</f>
        <v/>
      </c>
      <c r="F2241" s="11" t="str">
        <f>IF(A2241="","",IF(ISERROR(VLOOKUP(A2241,'entry data'!B:F,5,0)),"",VLOOKUP(A2241,'entry data'!B:F,5,0)))</f>
        <v/>
      </c>
      <c r="G2241" s="12" t="str">
        <f>IF(A2241="","",IF(ISERROR(VLOOKUP(A2241,'entry data'!B:I,8,0)),"",VLOOKUP(A2241,'entry data'!B:I,7,0)))</f>
        <v/>
      </c>
      <c r="H2241" s="13" t="str">
        <f>IF(A2241="","",IF(B2241=1,VLOOKUP(A2241,'entry data'!B:D,3,0),I2240))</f>
        <v/>
      </c>
      <c r="I2241" s="14" t="str">
        <f>IF(A2241="","",IF(E2241="weekly",7,IF(E2241="fortnightly",14,IF(E2241="monthly",DATE(IF(MONTH(H2241)=12,YEAR(H2241)+1,YEAR(H2241)),VLOOKUP(MONTH(H2241),index!$D$2:$G$13,2,0),DAY(H2241)),
IF(E2241="quarterly",DATE(IF(MONTH(H2241)&gt;=10,YEAR(H2241)+1,YEAR(H2241)),VLOOKUP(MONTH(H2241),index!$D$2:$G$13,3,0),DAY(H2241)),
IF(E2241="halfyearly",DATE(IF(MONTH(H2241)&gt;=7,YEAR(H2241)+1,YEAR(H2241)),VLOOKUP(MONTH(H2241),index!$D$2:$G$13,4,0),DAY(H2241)),
DATE(YEAR(H2241)+1,MONTH(H2241),DAY(H2241)))))-H2241))+H2241)</f>
        <v/>
      </c>
      <c r="J2241" s="9" t="str">
        <f t="shared" si="226"/>
        <v/>
      </c>
      <c r="K2241" s="11" t="str">
        <f t="shared" si="227"/>
        <v/>
      </c>
      <c r="L2241" s="11" t="str">
        <f t="shared" si="228"/>
        <v/>
      </c>
      <c r="M2241" s="11" t="str">
        <f>IF(A2241="","",VLOOKUP(E2241,index!$A$1:$B$6,2,0)*K2241*G2241)</f>
        <v/>
      </c>
      <c r="N2241" s="11" t="str">
        <f>IF(A2241="","",-PMT(G2241*VLOOKUP(E2241,index!$A$1:$B$6,2,0),C2241,F2241,0,0))</f>
        <v/>
      </c>
      <c r="O2241" s="11" t="str">
        <f t="shared" si="229"/>
        <v/>
      </c>
      <c r="P2241" s="11" t="str">
        <f t="shared" si="224"/>
        <v/>
      </c>
    </row>
    <row r="2242" spans="1:16" x14ac:dyDescent="0.25">
      <c r="A2242" s="9" t="str">
        <f>IF(A2241="","",IF(B2241&lt;C2241,A2241,IF(A2241=MAX('entry data'!$B$8:$B$507),"",A2241+1)))</f>
        <v/>
      </c>
      <c r="B2242" s="9" t="str">
        <f t="shared" si="225"/>
        <v/>
      </c>
      <c r="C2242" s="9" t="str">
        <f>IF(ISERROR(VLOOKUP(A2242,'entry data'!B:G,6,0)),"",VLOOKUP(A2242,'entry data'!B:G,6,0))</f>
        <v/>
      </c>
      <c r="D2242" s="9" t="str">
        <f>IF(ISERROR(VLOOKUP(A2242,'entry data'!B:C,2,0)),"",VLOOKUP(A2242,'entry data'!B:C,2,0))</f>
        <v/>
      </c>
      <c r="E2242" s="9" t="str">
        <f>IF(ISERROR(VLOOKUP(A2242,'entry data'!B:E,4,0)),"",VLOOKUP(A2242,'entry data'!B:E,4,0))</f>
        <v/>
      </c>
      <c r="F2242" s="11" t="str">
        <f>IF(A2242="","",IF(ISERROR(VLOOKUP(A2242,'entry data'!B:F,5,0)),"",VLOOKUP(A2242,'entry data'!B:F,5,0)))</f>
        <v/>
      </c>
      <c r="G2242" s="12" t="str">
        <f>IF(A2242="","",IF(ISERROR(VLOOKUP(A2242,'entry data'!B:I,8,0)),"",VLOOKUP(A2242,'entry data'!B:I,7,0)))</f>
        <v/>
      </c>
      <c r="H2242" s="13" t="str">
        <f>IF(A2242="","",IF(B2242=1,VLOOKUP(A2242,'entry data'!B:D,3,0),I2241))</f>
        <v/>
      </c>
      <c r="I2242" s="14" t="str">
        <f>IF(A2242="","",IF(E2242="weekly",7,IF(E2242="fortnightly",14,IF(E2242="monthly",DATE(IF(MONTH(H2242)=12,YEAR(H2242)+1,YEAR(H2242)),VLOOKUP(MONTH(H2242),index!$D$2:$G$13,2,0),DAY(H2242)),
IF(E2242="quarterly",DATE(IF(MONTH(H2242)&gt;=10,YEAR(H2242)+1,YEAR(H2242)),VLOOKUP(MONTH(H2242),index!$D$2:$G$13,3,0),DAY(H2242)),
IF(E2242="halfyearly",DATE(IF(MONTH(H2242)&gt;=7,YEAR(H2242)+1,YEAR(H2242)),VLOOKUP(MONTH(H2242),index!$D$2:$G$13,4,0),DAY(H2242)),
DATE(YEAR(H2242)+1,MONTH(H2242),DAY(H2242)))))-H2242))+H2242)</f>
        <v/>
      </c>
      <c r="J2242" s="9" t="str">
        <f t="shared" si="226"/>
        <v/>
      </c>
      <c r="K2242" s="11" t="str">
        <f t="shared" si="227"/>
        <v/>
      </c>
      <c r="L2242" s="11" t="str">
        <f t="shared" si="228"/>
        <v/>
      </c>
      <c r="M2242" s="11" t="str">
        <f>IF(A2242="","",VLOOKUP(E2242,index!$A$1:$B$6,2,0)*K2242*G2242)</f>
        <v/>
      </c>
      <c r="N2242" s="11" t="str">
        <f>IF(A2242="","",-PMT(G2242*VLOOKUP(E2242,index!$A$1:$B$6,2,0),C2242,F2242,0,0))</f>
        <v/>
      </c>
      <c r="O2242" s="11" t="str">
        <f t="shared" si="229"/>
        <v/>
      </c>
      <c r="P2242" s="11" t="str">
        <f t="shared" si="224"/>
        <v/>
      </c>
    </row>
    <row r="2243" spans="1:16" x14ac:dyDescent="0.25">
      <c r="A2243" s="9" t="str">
        <f>IF(A2242="","",IF(B2242&lt;C2242,A2242,IF(A2242=MAX('entry data'!$B$8:$B$507),"",A2242+1)))</f>
        <v/>
      </c>
      <c r="B2243" s="9" t="str">
        <f t="shared" si="225"/>
        <v/>
      </c>
      <c r="C2243" s="9" t="str">
        <f>IF(ISERROR(VLOOKUP(A2243,'entry data'!B:G,6,0)),"",VLOOKUP(A2243,'entry data'!B:G,6,0))</f>
        <v/>
      </c>
      <c r="D2243" s="9" t="str">
        <f>IF(ISERROR(VLOOKUP(A2243,'entry data'!B:C,2,0)),"",VLOOKUP(A2243,'entry data'!B:C,2,0))</f>
        <v/>
      </c>
      <c r="E2243" s="9" t="str">
        <f>IF(ISERROR(VLOOKUP(A2243,'entry data'!B:E,4,0)),"",VLOOKUP(A2243,'entry data'!B:E,4,0))</f>
        <v/>
      </c>
      <c r="F2243" s="11" t="str">
        <f>IF(A2243="","",IF(ISERROR(VLOOKUP(A2243,'entry data'!B:F,5,0)),"",VLOOKUP(A2243,'entry data'!B:F,5,0)))</f>
        <v/>
      </c>
      <c r="G2243" s="12" t="str">
        <f>IF(A2243="","",IF(ISERROR(VLOOKUP(A2243,'entry data'!B:I,8,0)),"",VLOOKUP(A2243,'entry data'!B:I,7,0)))</f>
        <v/>
      </c>
      <c r="H2243" s="13" t="str">
        <f>IF(A2243="","",IF(B2243=1,VLOOKUP(A2243,'entry data'!B:D,3,0),I2242))</f>
        <v/>
      </c>
      <c r="I2243" s="14" t="str">
        <f>IF(A2243="","",IF(E2243="weekly",7,IF(E2243="fortnightly",14,IF(E2243="monthly",DATE(IF(MONTH(H2243)=12,YEAR(H2243)+1,YEAR(H2243)),VLOOKUP(MONTH(H2243),index!$D$2:$G$13,2,0),DAY(H2243)),
IF(E2243="quarterly",DATE(IF(MONTH(H2243)&gt;=10,YEAR(H2243)+1,YEAR(H2243)),VLOOKUP(MONTH(H2243),index!$D$2:$G$13,3,0),DAY(H2243)),
IF(E2243="halfyearly",DATE(IF(MONTH(H2243)&gt;=7,YEAR(H2243)+1,YEAR(H2243)),VLOOKUP(MONTH(H2243),index!$D$2:$G$13,4,0),DAY(H2243)),
DATE(YEAR(H2243)+1,MONTH(H2243),DAY(H2243)))))-H2243))+H2243)</f>
        <v/>
      </c>
      <c r="J2243" s="9" t="str">
        <f t="shared" si="226"/>
        <v/>
      </c>
      <c r="K2243" s="11" t="str">
        <f t="shared" si="227"/>
        <v/>
      </c>
      <c r="L2243" s="11" t="str">
        <f t="shared" si="228"/>
        <v/>
      </c>
      <c r="M2243" s="11" t="str">
        <f>IF(A2243="","",VLOOKUP(E2243,index!$A$1:$B$6,2,0)*K2243*G2243)</f>
        <v/>
      </c>
      <c r="N2243" s="11" t="str">
        <f>IF(A2243="","",-PMT(G2243*VLOOKUP(E2243,index!$A$1:$B$6,2,0),C2243,F2243,0,0))</f>
        <v/>
      </c>
      <c r="O2243" s="11" t="str">
        <f t="shared" si="229"/>
        <v/>
      </c>
      <c r="P2243" s="11" t="str">
        <f t="shared" ref="P2243:P2306" si="230">IF(A2243="","",IF(J2243&lt;&gt;J2244,O2243,0))</f>
        <v/>
      </c>
    </row>
    <row r="2244" spans="1:16" x14ac:dyDescent="0.25">
      <c r="A2244" s="9" t="str">
        <f>IF(A2243="","",IF(B2243&lt;C2243,A2243,IF(A2243=MAX('entry data'!$B$8:$B$507),"",A2243+1)))</f>
        <v/>
      </c>
      <c r="B2244" s="9" t="str">
        <f t="shared" si="225"/>
        <v/>
      </c>
      <c r="C2244" s="9" t="str">
        <f>IF(ISERROR(VLOOKUP(A2244,'entry data'!B:G,6,0)),"",VLOOKUP(A2244,'entry data'!B:G,6,0))</f>
        <v/>
      </c>
      <c r="D2244" s="9" t="str">
        <f>IF(ISERROR(VLOOKUP(A2244,'entry data'!B:C,2,0)),"",VLOOKUP(A2244,'entry data'!B:C,2,0))</f>
        <v/>
      </c>
      <c r="E2244" s="9" t="str">
        <f>IF(ISERROR(VLOOKUP(A2244,'entry data'!B:E,4,0)),"",VLOOKUP(A2244,'entry data'!B:E,4,0))</f>
        <v/>
      </c>
      <c r="F2244" s="11" t="str">
        <f>IF(A2244="","",IF(ISERROR(VLOOKUP(A2244,'entry data'!B:F,5,0)),"",VLOOKUP(A2244,'entry data'!B:F,5,0)))</f>
        <v/>
      </c>
      <c r="G2244" s="12" t="str">
        <f>IF(A2244="","",IF(ISERROR(VLOOKUP(A2244,'entry data'!B:I,8,0)),"",VLOOKUP(A2244,'entry data'!B:I,7,0)))</f>
        <v/>
      </c>
      <c r="H2244" s="13" t="str">
        <f>IF(A2244="","",IF(B2244=1,VLOOKUP(A2244,'entry data'!B:D,3,0),I2243))</f>
        <v/>
      </c>
      <c r="I2244" s="14" t="str">
        <f>IF(A2244="","",IF(E2244="weekly",7,IF(E2244="fortnightly",14,IF(E2244="monthly",DATE(IF(MONTH(H2244)=12,YEAR(H2244)+1,YEAR(H2244)),VLOOKUP(MONTH(H2244),index!$D$2:$G$13,2,0),DAY(H2244)),
IF(E2244="quarterly",DATE(IF(MONTH(H2244)&gt;=10,YEAR(H2244)+1,YEAR(H2244)),VLOOKUP(MONTH(H2244),index!$D$2:$G$13,3,0),DAY(H2244)),
IF(E2244="halfyearly",DATE(IF(MONTH(H2244)&gt;=7,YEAR(H2244)+1,YEAR(H2244)),VLOOKUP(MONTH(H2244),index!$D$2:$G$13,4,0),DAY(H2244)),
DATE(YEAR(H2244)+1,MONTH(H2244),DAY(H2244)))))-H2244))+H2244)</f>
        <v/>
      </c>
      <c r="J2244" s="9" t="str">
        <f t="shared" si="226"/>
        <v/>
      </c>
      <c r="K2244" s="11" t="str">
        <f t="shared" si="227"/>
        <v/>
      </c>
      <c r="L2244" s="11" t="str">
        <f t="shared" si="228"/>
        <v/>
      </c>
      <c r="M2244" s="11" t="str">
        <f>IF(A2244="","",VLOOKUP(E2244,index!$A$1:$B$6,2,0)*K2244*G2244)</f>
        <v/>
      </c>
      <c r="N2244" s="11" t="str">
        <f>IF(A2244="","",-PMT(G2244*VLOOKUP(E2244,index!$A$1:$B$6,2,0),C2244,F2244,0,0))</f>
        <v/>
      </c>
      <c r="O2244" s="11" t="str">
        <f t="shared" si="229"/>
        <v/>
      </c>
      <c r="P2244" s="11" t="str">
        <f t="shared" si="230"/>
        <v/>
      </c>
    </row>
    <row r="2245" spans="1:16" x14ac:dyDescent="0.25">
      <c r="A2245" s="9" t="str">
        <f>IF(A2244="","",IF(B2244&lt;C2244,A2244,IF(A2244=MAX('entry data'!$B$8:$B$507),"",A2244+1)))</f>
        <v/>
      </c>
      <c r="B2245" s="9" t="str">
        <f t="shared" si="225"/>
        <v/>
      </c>
      <c r="C2245" s="9" t="str">
        <f>IF(ISERROR(VLOOKUP(A2245,'entry data'!B:G,6,0)),"",VLOOKUP(A2245,'entry data'!B:G,6,0))</f>
        <v/>
      </c>
      <c r="D2245" s="9" t="str">
        <f>IF(ISERROR(VLOOKUP(A2245,'entry data'!B:C,2,0)),"",VLOOKUP(A2245,'entry data'!B:C,2,0))</f>
        <v/>
      </c>
      <c r="E2245" s="9" t="str">
        <f>IF(ISERROR(VLOOKUP(A2245,'entry data'!B:E,4,0)),"",VLOOKUP(A2245,'entry data'!B:E,4,0))</f>
        <v/>
      </c>
      <c r="F2245" s="11" t="str">
        <f>IF(A2245="","",IF(ISERROR(VLOOKUP(A2245,'entry data'!B:F,5,0)),"",VLOOKUP(A2245,'entry data'!B:F,5,0)))</f>
        <v/>
      </c>
      <c r="G2245" s="12" t="str">
        <f>IF(A2245="","",IF(ISERROR(VLOOKUP(A2245,'entry data'!B:I,8,0)),"",VLOOKUP(A2245,'entry data'!B:I,7,0)))</f>
        <v/>
      </c>
      <c r="H2245" s="13" t="str">
        <f>IF(A2245="","",IF(B2245=1,VLOOKUP(A2245,'entry data'!B:D,3,0),I2244))</f>
        <v/>
      </c>
      <c r="I2245" s="14" t="str">
        <f>IF(A2245="","",IF(E2245="weekly",7,IF(E2245="fortnightly",14,IF(E2245="monthly",DATE(IF(MONTH(H2245)=12,YEAR(H2245)+1,YEAR(H2245)),VLOOKUP(MONTH(H2245),index!$D$2:$G$13,2,0),DAY(H2245)),
IF(E2245="quarterly",DATE(IF(MONTH(H2245)&gt;=10,YEAR(H2245)+1,YEAR(H2245)),VLOOKUP(MONTH(H2245),index!$D$2:$G$13,3,0),DAY(H2245)),
IF(E2245="halfyearly",DATE(IF(MONTH(H2245)&gt;=7,YEAR(H2245)+1,YEAR(H2245)),VLOOKUP(MONTH(H2245),index!$D$2:$G$13,4,0),DAY(H2245)),
DATE(YEAR(H2245)+1,MONTH(H2245),DAY(H2245)))))-H2245))+H2245)</f>
        <v/>
      </c>
      <c r="J2245" s="9" t="str">
        <f t="shared" si="226"/>
        <v/>
      </c>
      <c r="K2245" s="11" t="str">
        <f t="shared" si="227"/>
        <v/>
      </c>
      <c r="L2245" s="11" t="str">
        <f t="shared" si="228"/>
        <v/>
      </c>
      <c r="M2245" s="11" t="str">
        <f>IF(A2245="","",VLOOKUP(E2245,index!$A$1:$B$6,2,0)*K2245*G2245)</f>
        <v/>
      </c>
      <c r="N2245" s="11" t="str">
        <f>IF(A2245="","",-PMT(G2245*VLOOKUP(E2245,index!$A$1:$B$6,2,0),C2245,F2245,0,0))</f>
        <v/>
      </c>
      <c r="O2245" s="11" t="str">
        <f t="shared" si="229"/>
        <v/>
      </c>
      <c r="P2245" s="11" t="str">
        <f t="shared" si="230"/>
        <v/>
      </c>
    </row>
    <row r="2246" spans="1:16" x14ac:dyDescent="0.25">
      <c r="A2246" s="9" t="str">
        <f>IF(A2245="","",IF(B2245&lt;C2245,A2245,IF(A2245=MAX('entry data'!$B$8:$B$507),"",A2245+1)))</f>
        <v/>
      </c>
      <c r="B2246" s="9" t="str">
        <f t="shared" si="225"/>
        <v/>
      </c>
      <c r="C2246" s="9" t="str">
        <f>IF(ISERROR(VLOOKUP(A2246,'entry data'!B:G,6,0)),"",VLOOKUP(A2246,'entry data'!B:G,6,0))</f>
        <v/>
      </c>
      <c r="D2246" s="9" t="str">
        <f>IF(ISERROR(VLOOKUP(A2246,'entry data'!B:C,2,0)),"",VLOOKUP(A2246,'entry data'!B:C,2,0))</f>
        <v/>
      </c>
      <c r="E2246" s="9" t="str">
        <f>IF(ISERROR(VLOOKUP(A2246,'entry data'!B:E,4,0)),"",VLOOKUP(A2246,'entry data'!B:E,4,0))</f>
        <v/>
      </c>
      <c r="F2246" s="11" t="str">
        <f>IF(A2246="","",IF(ISERROR(VLOOKUP(A2246,'entry data'!B:F,5,0)),"",VLOOKUP(A2246,'entry data'!B:F,5,0)))</f>
        <v/>
      </c>
      <c r="G2246" s="12" t="str">
        <f>IF(A2246="","",IF(ISERROR(VLOOKUP(A2246,'entry data'!B:I,8,0)),"",VLOOKUP(A2246,'entry data'!B:I,7,0)))</f>
        <v/>
      </c>
      <c r="H2246" s="13" t="str">
        <f>IF(A2246="","",IF(B2246=1,VLOOKUP(A2246,'entry data'!B:D,3,0),I2245))</f>
        <v/>
      </c>
      <c r="I2246" s="14" t="str">
        <f>IF(A2246="","",IF(E2246="weekly",7,IF(E2246="fortnightly",14,IF(E2246="monthly",DATE(IF(MONTH(H2246)=12,YEAR(H2246)+1,YEAR(H2246)),VLOOKUP(MONTH(H2246),index!$D$2:$G$13,2,0),DAY(H2246)),
IF(E2246="quarterly",DATE(IF(MONTH(H2246)&gt;=10,YEAR(H2246)+1,YEAR(H2246)),VLOOKUP(MONTH(H2246),index!$D$2:$G$13,3,0),DAY(H2246)),
IF(E2246="halfyearly",DATE(IF(MONTH(H2246)&gt;=7,YEAR(H2246)+1,YEAR(H2246)),VLOOKUP(MONTH(H2246),index!$D$2:$G$13,4,0),DAY(H2246)),
DATE(YEAR(H2246)+1,MONTH(H2246),DAY(H2246)))))-H2246))+H2246)</f>
        <v/>
      </c>
      <c r="J2246" s="9" t="str">
        <f t="shared" si="226"/>
        <v/>
      </c>
      <c r="K2246" s="11" t="str">
        <f t="shared" si="227"/>
        <v/>
      </c>
      <c r="L2246" s="11" t="str">
        <f t="shared" si="228"/>
        <v/>
      </c>
      <c r="M2246" s="11" t="str">
        <f>IF(A2246="","",VLOOKUP(E2246,index!$A$1:$B$6,2,0)*K2246*G2246)</f>
        <v/>
      </c>
      <c r="N2246" s="11" t="str">
        <f>IF(A2246="","",-PMT(G2246*VLOOKUP(E2246,index!$A$1:$B$6,2,0),C2246,F2246,0,0))</f>
        <v/>
      </c>
      <c r="O2246" s="11" t="str">
        <f t="shared" si="229"/>
        <v/>
      </c>
      <c r="P2246" s="11" t="str">
        <f t="shared" si="230"/>
        <v/>
      </c>
    </row>
    <row r="2247" spans="1:16" x14ac:dyDescent="0.25">
      <c r="A2247" s="9" t="str">
        <f>IF(A2246="","",IF(B2246&lt;C2246,A2246,IF(A2246=MAX('entry data'!$B$8:$B$507),"",A2246+1)))</f>
        <v/>
      </c>
      <c r="B2247" s="9" t="str">
        <f t="shared" si="225"/>
        <v/>
      </c>
      <c r="C2247" s="9" t="str">
        <f>IF(ISERROR(VLOOKUP(A2247,'entry data'!B:G,6,0)),"",VLOOKUP(A2247,'entry data'!B:G,6,0))</f>
        <v/>
      </c>
      <c r="D2247" s="9" t="str">
        <f>IF(ISERROR(VLOOKUP(A2247,'entry data'!B:C,2,0)),"",VLOOKUP(A2247,'entry data'!B:C,2,0))</f>
        <v/>
      </c>
      <c r="E2247" s="9" t="str">
        <f>IF(ISERROR(VLOOKUP(A2247,'entry data'!B:E,4,0)),"",VLOOKUP(A2247,'entry data'!B:E,4,0))</f>
        <v/>
      </c>
      <c r="F2247" s="11" t="str">
        <f>IF(A2247="","",IF(ISERROR(VLOOKUP(A2247,'entry data'!B:F,5,0)),"",VLOOKUP(A2247,'entry data'!B:F,5,0)))</f>
        <v/>
      </c>
      <c r="G2247" s="12" t="str">
        <f>IF(A2247="","",IF(ISERROR(VLOOKUP(A2247,'entry data'!B:I,8,0)),"",VLOOKUP(A2247,'entry data'!B:I,7,0)))</f>
        <v/>
      </c>
      <c r="H2247" s="13" t="str">
        <f>IF(A2247="","",IF(B2247=1,VLOOKUP(A2247,'entry data'!B:D,3,0),I2246))</f>
        <v/>
      </c>
      <c r="I2247" s="14" t="str">
        <f>IF(A2247="","",IF(E2247="weekly",7,IF(E2247="fortnightly",14,IF(E2247="monthly",DATE(IF(MONTH(H2247)=12,YEAR(H2247)+1,YEAR(H2247)),VLOOKUP(MONTH(H2247),index!$D$2:$G$13,2,0),DAY(H2247)),
IF(E2247="quarterly",DATE(IF(MONTH(H2247)&gt;=10,YEAR(H2247)+1,YEAR(H2247)),VLOOKUP(MONTH(H2247),index!$D$2:$G$13,3,0),DAY(H2247)),
IF(E2247="halfyearly",DATE(IF(MONTH(H2247)&gt;=7,YEAR(H2247)+1,YEAR(H2247)),VLOOKUP(MONTH(H2247),index!$D$2:$G$13,4,0),DAY(H2247)),
DATE(YEAR(H2247)+1,MONTH(H2247),DAY(H2247)))))-H2247))+H2247)</f>
        <v/>
      </c>
      <c r="J2247" s="9" t="str">
        <f t="shared" si="226"/>
        <v/>
      </c>
      <c r="K2247" s="11" t="str">
        <f t="shared" si="227"/>
        <v/>
      </c>
      <c r="L2247" s="11" t="str">
        <f t="shared" si="228"/>
        <v/>
      </c>
      <c r="M2247" s="11" t="str">
        <f>IF(A2247="","",VLOOKUP(E2247,index!$A$1:$B$6,2,0)*K2247*G2247)</f>
        <v/>
      </c>
      <c r="N2247" s="11" t="str">
        <f>IF(A2247="","",-PMT(G2247*VLOOKUP(E2247,index!$A$1:$B$6,2,0),C2247,F2247,0,0))</f>
        <v/>
      </c>
      <c r="O2247" s="11" t="str">
        <f t="shared" si="229"/>
        <v/>
      </c>
      <c r="P2247" s="11" t="str">
        <f t="shared" si="230"/>
        <v/>
      </c>
    </row>
    <row r="2248" spans="1:16" x14ac:dyDescent="0.25">
      <c r="A2248" s="9" t="str">
        <f>IF(A2247="","",IF(B2247&lt;C2247,A2247,IF(A2247=MAX('entry data'!$B$8:$B$507),"",A2247+1)))</f>
        <v/>
      </c>
      <c r="B2248" s="9" t="str">
        <f t="shared" si="225"/>
        <v/>
      </c>
      <c r="C2248" s="9" t="str">
        <f>IF(ISERROR(VLOOKUP(A2248,'entry data'!B:G,6,0)),"",VLOOKUP(A2248,'entry data'!B:G,6,0))</f>
        <v/>
      </c>
      <c r="D2248" s="9" t="str">
        <f>IF(ISERROR(VLOOKUP(A2248,'entry data'!B:C,2,0)),"",VLOOKUP(A2248,'entry data'!B:C,2,0))</f>
        <v/>
      </c>
      <c r="E2248" s="9" t="str">
        <f>IF(ISERROR(VLOOKUP(A2248,'entry data'!B:E,4,0)),"",VLOOKUP(A2248,'entry data'!B:E,4,0))</f>
        <v/>
      </c>
      <c r="F2248" s="11" t="str">
        <f>IF(A2248="","",IF(ISERROR(VLOOKUP(A2248,'entry data'!B:F,5,0)),"",VLOOKUP(A2248,'entry data'!B:F,5,0)))</f>
        <v/>
      </c>
      <c r="G2248" s="12" t="str">
        <f>IF(A2248="","",IF(ISERROR(VLOOKUP(A2248,'entry data'!B:I,8,0)),"",VLOOKUP(A2248,'entry data'!B:I,7,0)))</f>
        <v/>
      </c>
      <c r="H2248" s="13" t="str">
        <f>IF(A2248="","",IF(B2248=1,VLOOKUP(A2248,'entry data'!B:D,3,0),I2247))</f>
        <v/>
      </c>
      <c r="I2248" s="14" t="str">
        <f>IF(A2248="","",IF(E2248="weekly",7,IF(E2248="fortnightly",14,IF(E2248="monthly",DATE(IF(MONTH(H2248)=12,YEAR(H2248)+1,YEAR(H2248)),VLOOKUP(MONTH(H2248),index!$D$2:$G$13,2,0),DAY(H2248)),
IF(E2248="quarterly",DATE(IF(MONTH(H2248)&gt;=10,YEAR(H2248)+1,YEAR(H2248)),VLOOKUP(MONTH(H2248),index!$D$2:$G$13,3,0),DAY(H2248)),
IF(E2248="halfyearly",DATE(IF(MONTH(H2248)&gt;=7,YEAR(H2248)+1,YEAR(H2248)),VLOOKUP(MONTH(H2248),index!$D$2:$G$13,4,0),DAY(H2248)),
DATE(YEAR(H2248)+1,MONTH(H2248),DAY(H2248)))))-H2248))+H2248)</f>
        <v/>
      </c>
      <c r="J2248" s="9" t="str">
        <f t="shared" si="226"/>
        <v/>
      </c>
      <c r="K2248" s="11" t="str">
        <f t="shared" si="227"/>
        <v/>
      </c>
      <c r="L2248" s="11" t="str">
        <f t="shared" si="228"/>
        <v/>
      </c>
      <c r="M2248" s="11" t="str">
        <f>IF(A2248="","",VLOOKUP(E2248,index!$A$1:$B$6,2,0)*K2248*G2248)</f>
        <v/>
      </c>
      <c r="N2248" s="11" t="str">
        <f>IF(A2248="","",-PMT(G2248*VLOOKUP(E2248,index!$A$1:$B$6,2,0),C2248,F2248,0,0))</f>
        <v/>
      </c>
      <c r="O2248" s="11" t="str">
        <f t="shared" si="229"/>
        <v/>
      </c>
      <c r="P2248" s="11" t="str">
        <f t="shared" si="230"/>
        <v/>
      </c>
    </row>
    <row r="2249" spans="1:16" x14ac:dyDescent="0.25">
      <c r="A2249" s="9" t="str">
        <f>IF(A2248="","",IF(B2248&lt;C2248,A2248,IF(A2248=MAX('entry data'!$B$8:$B$507),"",A2248+1)))</f>
        <v/>
      </c>
      <c r="B2249" s="9" t="str">
        <f t="shared" si="225"/>
        <v/>
      </c>
      <c r="C2249" s="9" t="str">
        <f>IF(ISERROR(VLOOKUP(A2249,'entry data'!B:G,6,0)),"",VLOOKUP(A2249,'entry data'!B:G,6,0))</f>
        <v/>
      </c>
      <c r="D2249" s="9" t="str">
        <f>IF(ISERROR(VLOOKUP(A2249,'entry data'!B:C,2,0)),"",VLOOKUP(A2249,'entry data'!B:C,2,0))</f>
        <v/>
      </c>
      <c r="E2249" s="9" t="str">
        <f>IF(ISERROR(VLOOKUP(A2249,'entry data'!B:E,4,0)),"",VLOOKUP(A2249,'entry data'!B:E,4,0))</f>
        <v/>
      </c>
      <c r="F2249" s="11" t="str">
        <f>IF(A2249="","",IF(ISERROR(VLOOKUP(A2249,'entry data'!B:F,5,0)),"",VLOOKUP(A2249,'entry data'!B:F,5,0)))</f>
        <v/>
      </c>
      <c r="G2249" s="12" t="str">
        <f>IF(A2249="","",IF(ISERROR(VLOOKUP(A2249,'entry data'!B:I,8,0)),"",VLOOKUP(A2249,'entry data'!B:I,7,0)))</f>
        <v/>
      </c>
      <c r="H2249" s="13" t="str">
        <f>IF(A2249="","",IF(B2249=1,VLOOKUP(A2249,'entry data'!B:D,3,0),I2248))</f>
        <v/>
      </c>
      <c r="I2249" s="14" t="str">
        <f>IF(A2249="","",IF(E2249="weekly",7,IF(E2249="fortnightly",14,IF(E2249="monthly",DATE(IF(MONTH(H2249)=12,YEAR(H2249)+1,YEAR(H2249)),VLOOKUP(MONTH(H2249),index!$D$2:$G$13,2,0),DAY(H2249)),
IF(E2249="quarterly",DATE(IF(MONTH(H2249)&gt;=10,YEAR(H2249)+1,YEAR(H2249)),VLOOKUP(MONTH(H2249),index!$D$2:$G$13,3,0),DAY(H2249)),
IF(E2249="halfyearly",DATE(IF(MONTH(H2249)&gt;=7,YEAR(H2249)+1,YEAR(H2249)),VLOOKUP(MONTH(H2249),index!$D$2:$G$13,4,0),DAY(H2249)),
DATE(YEAR(H2249)+1,MONTH(H2249),DAY(H2249)))))-H2249))+H2249)</f>
        <v/>
      </c>
      <c r="J2249" s="9" t="str">
        <f t="shared" si="226"/>
        <v/>
      </c>
      <c r="K2249" s="11" t="str">
        <f t="shared" si="227"/>
        <v/>
      </c>
      <c r="L2249" s="11" t="str">
        <f t="shared" si="228"/>
        <v/>
      </c>
      <c r="M2249" s="11" t="str">
        <f>IF(A2249="","",VLOOKUP(E2249,index!$A$1:$B$6,2,0)*K2249*G2249)</f>
        <v/>
      </c>
      <c r="N2249" s="11" t="str">
        <f>IF(A2249="","",-PMT(G2249*VLOOKUP(E2249,index!$A$1:$B$6,2,0),C2249,F2249,0,0))</f>
        <v/>
      </c>
      <c r="O2249" s="11" t="str">
        <f t="shared" si="229"/>
        <v/>
      </c>
      <c r="P2249" s="11" t="str">
        <f t="shared" si="230"/>
        <v/>
      </c>
    </row>
    <row r="2250" spans="1:16" x14ac:dyDescent="0.25">
      <c r="A2250" s="9" t="str">
        <f>IF(A2249="","",IF(B2249&lt;C2249,A2249,IF(A2249=MAX('entry data'!$B$8:$B$507),"",A2249+1)))</f>
        <v/>
      </c>
      <c r="B2250" s="9" t="str">
        <f t="shared" si="225"/>
        <v/>
      </c>
      <c r="C2250" s="9" t="str">
        <f>IF(ISERROR(VLOOKUP(A2250,'entry data'!B:G,6,0)),"",VLOOKUP(A2250,'entry data'!B:G,6,0))</f>
        <v/>
      </c>
      <c r="D2250" s="9" t="str">
        <f>IF(ISERROR(VLOOKUP(A2250,'entry data'!B:C,2,0)),"",VLOOKUP(A2250,'entry data'!B:C,2,0))</f>
        <v/>
      </c>
      <c r="E2250" s="9" t="str">
        <f>IF(ISERROR(VLOOKUP(A2250,'entry data'!B:E,4,0)),"",VLOOKUP(A2250,'entry data'!B:E,4,0))</f>
        <v/>
      </c>
      <c r="F2250" s="11" t="str">
        <f>IF(A2250="","",IF(ISERROR(VLOOKUP(A2250,'entry data'!B:F,5,0)),"",VLOOKUP(A2250,'entry data'!B:F,5,0)))</f>
        <v/>
      </c>
      <c r="G2250" s="12" t="str">
        <f>IF(A2250="","",IF(ISERROR(VLOOKUP(A2250,'entry data'!B:I,8,0)),"",VLOOKUP(A2250,'entry data'!B:I,7,0)))</f>
        <v/>
      </c>
      <c r="H2250" s="13" t="str">
        <f>IF(A2250="","",IF(B2250=1,VLOOKUP(A2250,'entry data'!B:D,3,0),I2249))</f>
        <v/>
      </c>
      <c r="I2250" s="14" t="str">
        <f>IF(A2250="","",IF(E2250="weekly",7,IF(E2250="fortnightly",14,IF(E2250="monthly",DATE(IF(MONTH(H2250)=12,YEAR(H2250)+1,YEAR(H2250)),VLOOKUP(MONTH(H2250),index!$D$2:$G$13,2,0),DAY(H2250)),
IF(E2250="quarterly",DATE(IF(MONTH(H2250)&gt;=10,YEAR(H2250)+1,YEAR(H2250)),VLOOKUP(MONTH(H2250),index!$D$2:$G$13,3,0),DAY(H2250)),
IF(E2250="halfyearly",DATE(IF(MONTH(H2250)&gt;=7,YEAR(H2250)+1,YEAR(H2250)),VLOOKUP(MONTH(H2250),index!$D$2:$G$13,4,0),DAY(H2250)),
DATE(YEAR(H2250)+1,MONTH(H2250),DAY(H2250)))))-H2250))+H2250)</f>
        <v/>
      </c>
      <c r="J2250" s="9" t="str">
        <f t="shared" si="226"/>
        <v/>
      </c>
      <c r="K2250" s="11" t="str">
        <f t="shared" si="227"/>
        <v/>
      </c>
      <c r="L2250" s="11" t="str">
        <f t="shared" si="228"/>
        <v/>
      </c>
      <c r="M2250" s="11" t="str">
        <f>IF(A2250="","",VLOOKUP(E2250,index!$A$1:$B$6,2,0)*K2250*G2250)</f>
        <v/>
      </c>
      <c r="N2250" s="11" t="str">
        <f>IF(A2250="","",-PMT(G2250*VLOOKUP(E2250,index!$A$1:$B$6,2,0),C2250,F2250,0,0))</f>
        <v/>
      </c>
      <c r="O2250" s="11" t="str">
        <f t="shared" si="229"/>
        <v/>
      </c>
      <c r="P2250" s="11" t="str">
        <f t="shared" si="230"/>
        <v/>
      </c>
    </row>
    <row r="2251" spans="1:16" x14ac:dyDescent="0.25">
      <c r="A2251" s="9" t="str">
        <f>IF(A2250="","",IF(B2250&lt;C2250,A2250,IF(A2250=MAX('entry data'!$B$8:$B$507),"",A2250+1)))</f>
        <v/>
      </c>
      <c r="B2251" s="9" t="str">
        <f t="shared" si="225"/>
        <v/>
      </c>
      <c r="C2251" s="9" t="str">
        <f>IF(ISERROR(VLOOKUP(A2251,'entry data'!B:G,6,0)),"",VLOOKUP(A2251,'entry data'!B:G,6,0))</f>
        <v/>
      </c>
      <c r="D2251" s="9" t="str">
        <f>IF(ISERROR(VLOOKUP(A2251,'entry data'!B:C,2,0)),"",VLOOKUP(A2251,'entry data'!B:C,2,0))</f>
        <v/>
      </c>
      <c r="E2251" s="9" t="str">
        <f>IF(ISERROR(VLOOKUP(A2251,'entry data'!B:E,4,0)),"",VLOOKUP(A2251,'entry data'!B:E,4,0))</f>
        <v/>
      </c>
      <c r="F2251" s="11" t="str">
        <f>IF(A2251="","",IF(ISERROR(VLOOKUP(A2251,'entry data'!B:F,5,0)),"",VLOOKUP(A2251,'entry data'!B:F,5,0)))</f>
        <v/>
      </c>
      <c r="G2251" s="12" t="str">
        <f>IF(A2251="","",IF(ISERROR(VLOOKUP(A2251,'entry data'!B:I,8,0)),"",VLOOKUP(A2251,'entry data'!B:I,7,0)))</f>
        <v/>
      </c>
      <c r="H2251" s="13" t="str">
        <f>IF(A2251="","",IF(B2251=1,VLOOKUP(A2251,'entry data'!B:D,3,0),I2250))</f>
        <v/>
      </c>
      <c r="I2251" s="14" t="str">
        <f>IF(A2251="","",IF(E2251="weekly",7,IF(E2251="fortnightly",14,IF(E2251="monthly",DATE(IF(MONTH(H2251)=12,YEAR(H2251)+1,YEAR(H2251)),VLOOKUP(MONTH(H2251),index!$D$2:$G$13,2,0),DAY(H2251)),
IF(E2251="quarterly",DATE(IF(MONTH(H2251)&gt;=10,YEAR(H2251)+1,YEAR(H2251)),VLOOKUP(MONTH(H2251),index!$D$2:$G$13,3,0),DAY(H2251)),
IF(E2251="halfyearly",DATE(IF(MONTH(H2251)&gt;=7,YEAR(H2251)+1,YEAR(H2251)),VLOOKUP(MONTH(H2251),index!$D$2:$G$13,4,0),DAY(H2251)),
DATE(YEAR(H2251)+1,MONTH(H2251),DAY(H2251)))))-H2251))+H2251)</f>
        <v/>
      </c>
      <c r="J2251" s="9" t="str">
        <f t="shared" si="226"/>
        <v/>
      </c>
      <c r="K2251" s="11" t="str">
        <f t="shared" si="227"/>
        <v/>
      </c>
      <c r="L2251" s="11" t="str">
        <f t="shared" si="228"/>
        <v/>
      </c>
      <c r="M2251" s="11" t="str">
        <f>IF(A2251="","",VLOOKUP(E2251,index!$A$1:$B$6,2,0)*K2251*G2251)</f>
        <v/>
      </c>
      <c r="N2251" s="11" t="str">
        <f>IF(A2251="","",-PMT(G2251*VLOOKUP(E2251,index!$A$1:$B$6,2,0),C2251,F2251,0,0))</f>
        <v/>
      </c>
      <c r="O2251" s="11" t="str">
        <f t="shared" si="229"/>
        <v/>
      </c>
      <c r="P2251" s="11" t="str">
        <f t="shared" si="230"/>
        <v/>
      </c>
    </row>
    <row r="2252" spans="1:16" x14ac:dyDescent="0.25">
      <c r="A2252" s="9" t="str">
        <f>IF(A2251="","",IF(B2251&lt;C2251,A2251,IF(A2251=MAX('entry data'!$B$8:$B$507),"",A2251+1)))</f>
        <v/>
      </c>
      <c r="B2252" s="9" t="str">
        <f t="shared" si="225"/>
        <v/>
      </c>
      <c r="C2252" s="9" t="str">
        <f>IF(ISERROR(VLOOKUP(A2252,'entry data'!B:G,6,0)),"",VLOOKUP(A2252,'entry data'!B:G,6,0))</f>
        <v/>
      </c>
      <c r="D2252" s="9" t="str">
        <f>IF(ISERROR(VLOOKUP(A2252,'entry data'!B:C,2,0)),"",VLOOKUP(A2252,'entry data'!B:C,2,0))</f>
        <v/>
      </c>
      <c r="E2252" s="9" t="str">
        <f>IF(ISERROR(VLOOKUP(A2252,'entry data'!B:E,4,0)),"",VLOOKUP(A2252,'entry data'!B:E,4,0))</f>
        <v/>
      </c>
      <c r="F2252" s="11" t="str">
        <f>IF(A2252="","",IF(ISERROR(VLOOKUP(A2252,'entry data'!B:F,5,0)),"",VLOOKUP(A2252,'entry data'!B:F,5,0)))</f>
        <v/>
      </c>
      <c r="G2252" s="12" t="str">
        <f>IF(A2252="","",IF(ISERROR(VLOOKUP(A2252,'entry data'!B:I,8,0)),"",VLOOKUP(A2252,'entry data'!B:I,7,0)))</f>
        <v/>
      </c>
      <c r="H2252" s="13" t="str">
        <f>IF(A2252="","",IF(B2252=1,VLOOKUP(A2252,'entry data'!B:D,3,0),I2251))</f>
        <v/>
      </c>
      <c r="I2252" s="14" t="str">
        <f>IF(A2252="","",IF(E2252="weekly",7,IF(E2252="fortnightly",14,IF(E2252="monthly",DATE(IF(MONTH(H2252)=12,YEAR(H2252)+1,YEAR(H2252)),VLOOKUP(MONTH(H2252),index!$D$2:$G$13,2,0),DAY(H2252)),
IF(E2252="quarterly",DATE(IF(MONTH(H2252)&gt;=10,YEAR(H2252)+1,YEAR(H2252)),VLOOKUP(MONTH(H2252),index!$D$2:$G$13,3,0),DAY(H2252)),
IF(E2252="halfyearly",DATE(IF(MONTH(H2252)&gt;=7,YEAR(H2252)+1,YEAR(H2252)),VLOOKUP(MONTH(H2252),index!$D$2:$G$13,4,0),DAY(H2252)),
DATE(YEAR(H2252)+1,MONTH(H2252),DAY(H2252)))))-H2252))+H2252)</f>
        <v/>
      </c>
      <c r="J2252" s="9" t="str">
        <f t="shared" si="226"/>
        <v/>
      </c>
      <c r="K2252" s="11" t="str">
        <f t="shared" si="227"/>
        <v/>
      </c>
      <c r="L2252" s="11" t="str">
        <f t="shared" si="228"/>
        <v/>
      </c>
      <c r="M2252" s="11" t="str">
        <f>IF(A2252="","",VLOOKUP(E2252,index!$A$1:$B$6,2,0)*K2252*G2252)</f>
        <v/>
      </c>
      <c r="N2252" s="11" t="str">
        <f>IF(A2252="","",-PMT(G2252*VLOOKUP(E2252,index!$A$1:$B$6,2,0),C2252,F2252,0,0))</f>
        <v/>
      </c>
      <c r="O2252" s="11" t="str">
        <f t="shared" si="229"/>
        <v/>
      </c>
      <c r="P2252" s="11" t="str">
        <f t="shared" si="230"/>
        <v/>
      </c>
    </row>
    <row r="2253" spans="1:16" x14ac:dyDescent="0.25">
      <c r="A2253" s="9" t="str">
        <f>IF(A2252="","",IF(B2252&lt;C2252,A2252,IF(A2252=MAX('entry data'!$B$8:$B$507),"",A2252+1)))</f>
        <v/>
      </c>
      <c r="B2253" s="9" t="str">
        <f t="shared" si="225"/>
        <v/>
      </c>
      <c r="C2253" s="9" t="str">
        <f>IF(ISERROR(VLOOKUP(A2253,'entry data'!B:G,6,0)),"",VLOOKUP(A2253,'entry data'!B:G,6,0))</f>
        <v/>
      </c>
      <c r="D2253" s="9" t="str">
        <f>IF(ISERROR(VLOOKUP(A2253,'entry data'!B:C,2,0)),"",VLOOKUP(A2253,'entry data'!B:C,2,0))</f>
        <v/>
      </c>
      <c r="E2253" s="9" t="str">
        <f>IF(ISERROR(VLOOKUP(A2253,'entry data'!B:E,4,0)),"",VLOOKUP(A2253,'entry data'!B:E,4,0))</f>
        <v/>
      </c>
      <c r="F2253" s="11" t="str">
        <f>IF(A2253="","",IF(ISERROR(VLOOKUP(A2253,'entry data'!B:F,5,0)),"",VLOOKUP(A2253,'entry data'!B:F,5,0)))</f>
        <v/>
      </c>
      <c r="G2253" s="12" t="str">
        <f>IF(A2253="","",IF(ISERROR(VLOOKUP(A2253,'entry data'!B:I,8,0)),"",VLOOKUP(A2253,'entry data'!B:I,7,0)))</f>
        <v/>
      </c>
      <c r="H2253" s="13" t="str">
        <f>IF(A2253="","",IF(B2253=1,VLOOKUP(A2253,'entry data'!B:D,3,0),I2252))</f>
        <v/>
      </c>
      <c r="I2253" s="14" t="str">
        <f>IF(A2253="","",IF(E2253="weekly",7,IF(E2253="fortnightly",14,IF(E2253="monthly",DATE(IF(MONTH(H2253)=12,YEAR(H2253)+1,YEAR(H2253)),VLOOKUP(MONTH(H2253),index!$D$2:$G$13,2,0),DAY(H2253)),
IF(E2253="quarterly",DATE(IF(MONTH(H2253)&gt;=10,YEAR(H2253)+1,YEAR(H2253)),VLOOKUP(MONTH(H2253),index!$D$2:$G$13,3,0),DAY(H2253)),
IF(E2253="halfyearly",DATE(IF(MONTH(H2253)&gt;=7,YEAR(H2253)+1,YEAR(H2253)),VLOOKUP(MONTH(H2253),index!$D$2:$G$13,4,0),DAY(H2253)),
DATE(YEAR(H2253)+1,MONTH(H2253),DAY(H2253)))))-H2253))+H2253)</f>
        <v/>
      </c>
      <c r="J2253" s="9" t="str">
        <f t="shared" si="226"/>
        <v/>
      </c>
      <c r="K2253" s="11" t="str">
        <f t="shared" si="227"/>
        <v/>
      </c>
      <c r="L2253" s="11" t="str">
        <f t="shared" si="228"/>
        <v/>
      </c>
      <c r="M2253" s="11" t="str">
        <f>IF(A2253="","",VLOOKUP(E2253,index!$A$1:$B$6,2,0)*K2253*G2253)</f>
        <v/>
      </c>
      <c r="N2253" s="11" t="str">
        <f>IF(A2253="","",-PMT(G2253*VLOOKUP(E2253,index!$A$1:$B$6,2,0),C2253,F2253,0,0))</f>
        <v/>
      </c>
      <c r="O2253" s="11" t="str">
        <f t="shared" si="229"/>
        <v/>
      </c>
      <c r="P2253" s="11" t="str">
        <f t="shared" si="230"/>
        <v/>
      </c>
    </row>
    <row r="2254" spans="1:16" x14ac:dyDescent="0.25">
      <c r="A2254" s="9" t="str">
        <f>IF(A2253="","",IF(B2253&lt;C2253,A2253,IF(A2253=MAX('entry data'!$B$8:$B$507),"",A2253+1)))</f>
        <v/>
      </c>
      <c r="B2254" s="9" t="str">
        <f t="shared" si="225"/>
        <v/>
      </c>
      <c r="C2254" s="9" t="str">
        <f>IF(ISERROR(VLOOKUP(A2254,'entry data'!B:G,6,0)),"",VLOOKUP(A2254,'entry data'!B:G,6,0))</f>
        <v/>
      </c>
      <c r="D2254" s="9" t="str">
        <f>IF(ISERROR(VLOOKUP(A2254,'entry data'!B:C,2,0)),"",VLOOKUP(A2254,'entry data'!B:C,2,0))</f>
        <v/>
      </c>
      <c r="E2254" s="9" t="str">
        <f>IF(ISERROR(VLOOKUP(A2254,'entry data'!B:E,4,0)),"",VLOOKUP(A2254,'entry data'!B:E,4,0))</f>
        <v/>
      </c>
      <c r="F2254" s="11" t="str">
        <f>IF(A2254="","",IF(ISERROR(VLOOKUP(A2254,'entry data'!B:F,5,0)),"",VLOOKUP(A2254,'entry data'!B:F,5,0)))</f>
        <v/>
      </c>
      <c r="G2254" s="12" t="str">
        <f>IF(A2254="","",IF(ISERROR(VLOOKUP(A2254,'entry data'!B:I,8,0)),"",VLOOKUP(A2254,'entry data'!B:I,7,0)))</f>
        <v/>
      </c>
      <c r="H2254" s="13" t="str">
        <f>IF(A2254="","",IF(B2254=1,VLOOKUP(A2254,'entry data'!B:D,3,0),I2253))</f>
        <v/>
      </c>
      <c r="I2254" s="14" t="str">
        <f>IF(A2254="","",IF(E2254="weekly",7,IF(E2254="fortnightly",14,IF(E2254="monthly",DATE(IF(MONTH(H2254)=12,YEAR(H2254)+1,YEAR(H2254)),VLOOKUP(MONTH(H2254),index!$D$2:$G$13,2,0),DAY(H2254)),
IF(E2254="quarterly",DATE(IF(MONTH(H2254)&gt;=10,YEAR(H2254)+1,YEAR(H2254)),VLOOKUP(MONTH(H2254),index!$D$2:$G$13,3,0),DAY(H2254)),
IF(E2254="halfyearly",DATE(IF(MONTH(H2254)&gt;=7,YEAR(H2254)+1,YEAR(H2254)),VLOOKUP(MONTH(H2254),index!$D$2:$G$13,4,0),DAY(H2254)),
DATE(YEAR(H2254)+1,MONTH(H2254),DAY(H2254)))))-H2254))+H2254)</f>
        <v/>
      </c>
      <c r="J2254" s="9" t="str">
        <f t="shared" si="226"/>
        <v/>
      </c>
      <c r="K2254" s="11" t="str">
        <f t="shared" si="227"/>
        <v/>
      </c>
      <c r="L2254" s="11" t="str">
        <f t="shared" si="228"/>
        <v/>
      </c>
      <c r="M2254" s="11" t="str">
        <f>IF(A2254="","",VLOOKUP(E2254,index!$A$1:$B$6,2,0)*K2254*G2254)</f>
        <v/>
      </c>
      <c r="N2254" s="11" t="str">
        <f>IF(A2254="","",-PMT(G2254*VLOOKUP(E2254,index!$A$1:$B$6,2,0),C2254,F2254,0,0))</f>
        <v/>
      </c>
      <c r="O2254" s="11" t="str">
        <f t="shared" si="229"/>
        <v/>
      </c>
      <c r="P2254" s="11" t="str">
        <f t="shared" si="230"/>
        <v/>
      </c>
    </row>
    <row r="2255" spans="1:16" x14ac:dyDescent="0.25">
      <c r="A2255" s="9" t="str">
        <f>IF(A2254="","",IF(B2254&lt;C2254,A2254,IF(A2254=MAX('entry data'!$B$8:$B$507),"",A2254+1)))</f>
        <v/>
      </c>
      <c r="B2255" s="9" t="str">
        <f t="shared" si="225"/>
        <v/>
      </c>
      <c r="C2255" s="9" t="str">
        <f>IF(ISERROR(VLOOKUP(A2255,'entry data'!B:G,6,0)),"",VLOOKUP(A2255,'entry data'!B:G,6,0))</f>
        <v/>
      </c>
      <c r="D2255" s="9" t="str">
        <f>IF(ISERROR(VLOOKUP(A2255,'entry data'!B:C,2,0)),"",VLOOKUP(A2255,'entry data'!B:C,2,0))</f>
        <v/>
      </c>
      <c r="E2255" s="9" t="str">
        <f>IF(ISERROR(VLOOKUP(A2255,'entry data'!B:E,4,0)),"",VLOOKUP(A2255,'entry data'!B:E,4,0))</f>
        <v/>
      </c>
      <c r="F2255" s="11" t="str">
        <f>IF(A2255="","",IF(ISERROR(VLOOKUP(A2255,'entry data'!B:F,5,0)),"",VLOOKUP(A2255,'entry data'!B:F,5,0)))</f>
        <v/>
      </c>
      <c r="G2255" s="12" t="str">
        <f>IF(A2255="","",IF(ISERROR(VLOOKUP(A2255,'entry data'!B:I,8,0)),"",VLOOKUP(A2255,'entry data'!B:I,7,0)))</f>
        <v/>
      </c>
      <c r="H2255" s="13" t="str">
        <f>IF(A2255="","",IF(B2255=1,VLOOKUP(A2255,'entry data'!B:D,3,0),I2254))</f>
        <v/>
      </c>
      <c r="I2255" s="14" t="str">
        <f>IF(A2255="","",IF(E2255="weekly",7,IF(E2255="fortnightly",14,IF(E2255="monthly",DATE(IF(MONTH(H2255)=12,YEAR(H2255)+1,YEAR(H2255)),VLOOKUP(MONTH(H2255),index!$D$2:$G$13,2,0),DAY(H2255)),
IF(E2255="quarterly",DATE(IF(MONTH(H2255)&gt;=10,YEAR(H2255)+1,YEAR(H2255)),VLOOKUP(MONTH(H2255),index!$D$2:$G$13,3,0),DAY(H2255)),
IF(E2255="halfyearly",DATE(IF(MONTH(H2255)&gt;=7,YEAR(H2255)+1,YEAR(H2255)),VLOOKUP(MONTH(H2255),index!$D$2:$G$13,4,0),DAY(H2255)),
DATE(YEAR(H2255)+1,MONTH(H2255),DAY(H2255)))))-H2255))+H2255)</f>
        <v/>
      </c>
      <c r="J2255" s="9" t="str">
        <f t="shared" si="226"/>
        <v/>
      </c>
      <c r="K2255" s="11" t="str">
        <f t="shared" si="227"/>
        <v/>
      </c>
      <c r="L2255" s="11" t="str">
        <f t="shared" si="228"/>
        <v/>
      </c>
      <c r="M2255" s="11" t="str">
        <f>IF(A2255="","",VLOOKUP(E2255,index!$A$1:$B$6,2,0)*K2255*G2255)</f>
        <v/>
      </c>
      <c r="N2255" s="11" t="str">
        <f>IF(A2255="","",-PMT(G2255*VLOOKUP(E2255,index!$A$1:$B$6,2,0),C2255,F2255,0,0))</f>
        <v/>
      </c>
      <c r="O2255" s="11" t="str">
        <f t="shared" si="229"/>
        <v/>
      </c>
      <c r="P2255" s="11" t="str">
        <f t="shared" si="230"/>
        <v/>
      </c>
    </row>
    <row r="2256" spans="1:16" x14ac:dyDescent="0.25">
      <c r="A2256" s="9" t="str">
        <f>IF(A2255="","",IF(B2255&lt;C2255,A2255,IF(A2255=MAX('entry data'!$B$8:$B$507),"",A2255+1)))</f>
        <v/>
      </c>
      <c r="B2256" s="9" t="str">
        <f t="shared" si="225"/>
        <v/>
      </c>
      <c r="C2256" s="9" t="str">
        <f>IF(ISERROR(VLOOKUP(A2256,'entry data'!B:G,6,0)),"",VLOOKUP(A2256,'entry data'!B:G,6,0))</f>
        <v/>
      </c>
      <c r="D2256" s="9" t="str">
        <f>IF(ISERROR(VLOOKUP(A2256,'entry data'!B:C,2,0)),"",VLOOKUP(A2256,'entry data'!B:C,2,0))</f>
        <v/>
      </c>
      <c r="E2256" s="9" t="str">
        <f>IF(ISERROR(VLOOKUP(A2256,'entry data'!B:E,4,0)),"",VLOOKUP(A2256,'entry data'!B:E,4,0))</f>
        <v/>
      </c>
      <c r="F2256" s="11" t="str">
        <f>IF(A2256="","",IF(ISERROR(VLOOKUP(A2256,'entry data'!B:F,5,0)),"",VLOOKUP(A2256,'entry data'!B:F,5,0)))</f>
        <v/>
      </c>
      <c r="G2256" s="12" t="str">
        <f>IF(A2256="","",IF(ISERROR(VLOOKUP(A2256,'entry data'!B:I,8,0)),"",VLOOKUP(A2256,'entry data'!B:I,7,0)))</f>
        <v/>
      </c>
      <c r="H2256" s="13" t="str">
        <f>IF(A2256="","",IF(B2256=1,VLOOKUP(A2256,'entry data'!B:D,3,0),I2255))</f>
        <v/>
      </c>
      <c r="I2256" s="14" t="str">
        <f>IF(A2256="","",IF(E2256="weekly",7,IF(E2256="fortnightly",14,IF(E2256="monthly",DATE(IF(MONTH(H2256)=12,YEAR(H2256)+1,YEAR(H2256)),VLOOKUP(MONTH(H2256),index!$D$2:$G$13,2,0),DAY(H2256)),
IF(E2256="quarterly",DATE(IF(MONTH(H2256)&gt;=10,YEAR(H2256)+1,YEAR(H2256)),VLOOKUP(MONTH(H2256),index!$D$2:$G$13,3,0),DAY(H2256)),
IF(E2256="halfyearly",DATE(IF(MONTH(H2256)&gt;=7,YEAR(H2256)+1,YEAR(H2256)),VLOOKUP(MONTH(H2256),index!$D$2:$G$13,4,0),DAY(H2256)),
DATE(YEAR(H2256)+1,MONTH(H2256),DAY(H2256)))))-H2256))+H2256)</f>
        <v/>
      </c>
      <c r="J2256" s="9" t="str">
        <f t="shared" si="226"/>
        <v/>
      </c>
      <c r="K2256" s="11" t="str">
        <f t="shared" si="227"/>
        <v/>
      </c>
      <c r="L2256" s="11" t="str">
        <f t="shared" si="228"/>
        <v/>
      </c>
      <c r="M2256" s="11" t="str">
        <f>IF(A2256="","",VLOOKUP(E2256,index!$A$1:$B$6,2,0)*K2256*G2256)</f>
        <v/>
      </c>
      <c r="N2256" s="11" t="str">
        <f>IF(A2256="","",-PMT(G2256*VLOOKUP(E2256,index!$A$1:$B$6,2,0),C2256,F2256,0,0))</f>
        <v/>
      </c>
      <c r="O2256" s="11" t="str">
        <f t="shared" si="229"/>
        <v/>
      </c>
      <c r="P2256" s="11" t="str">
        <f t="shared" si="230"/>
        <v/>
      </c>
    </row>
    <row r="2257" spans="1:16" x14ac:dyDescent="0.25">
      <c r="A2257" s="9" t="str">
        <f>IF(A2256="","",IF(B2256&lt;C2256,A2256,IF(A2256=MAX('entry data'!$B$8:$B$507),"",A2256+1)))</f>
        <v/>
      </c>
      <c r="B2257" s="9" t="str">
        <f t="shared" si="225"/>
        <v/>
      </c>
      <c r="C2257" s="9" t="str">
        <f>IF(ISERROR(VLOOKUP(A2257,'entry data'!B:G,6,0)),"",VLOOKUP(A2257,'entry data'!B:G,6,0))</f>
        <v/>
      </c>
      <c r="D2257" s="9" t="str">
        <f>IF(ISERROR(VLOOKUP(A2257,'entry data'!B:C,2,0)),"",VLOOKUP(A2257,'entry data'!B:C,2,0))</f>
        <v/>
      </c>
      <c r="E2257" s="9" t="str">
        <f>IF(ISERROR(VLOOKUP(A2257,'entry data'!B:E,4,0)),"",VLOOKUP(A2257,'entry data'!B:E,4,0))</f>
        <v/>
      </c>
      <c r="F2257" s="11" t="str">
        <f>IF(A2257="","",IF(ISERROR(VLOOKUP(A2257,'entry data'!B:F,5,0)),"",VLOOKUP(A2257,'entry data'!B:F,5,0)))</f>
        <v/>
      </c>
      <c r="G2257" s="12" t="str">
        <f>IF(A2257="","",IF(ISERROR(VLOOKUP(A2257,'entry data'!B:I,8,0)),"",VLOOKUP(A2257,'entry data'!B:I,7,0)))</f>
        <v/>
      </c>
      <c r="H2257" s="13" t="str">
        <f>IF(A2257="","",IF(B2257=1,VLOOKUP(A2257,'entry data'!B:D,3,0),I2256))</f>
        <v/>
      </c>
      <c r="I2257" s="14" t="str">
        <f>IF(A2257="","",IF(E2257="weekly",7,IF(E2257="fortnightly",14,IF(E2257="monthly",DATE(IF(MONTH(H2257)=12,YEAR(H2257)+1,YEAR(H2257)),VLOOKUP(MONTH(H2257),index!$D$2:$G$13,2,0),DAY(H2257)),
IF(E2257="quarterly",DATE(IF(MONTH(H2257)&gt;=10,YEAR(H2257)+1,YEAR(H2257)),VLOOKUP(MONTH(H2257),index!$D$2:$G$13,3,0),DAY(H2257)),
IF(E2257="halfyearly",DATE(IF(MONTH(H2257)&gt;=7,YEAR(H2257)+1,YEAR(H2257)),VLOOKUP(MONTH(H2257),index!$D$2:$G$13,4,0),DAY(H2257)),
DATE(YEAR(H2257)+1,MONTH(H2257),DAY(H2257)))))-H2257))+H2257)</f>
        <v/>
      </c>
      <c r="J2257" s="9" t="str">
        <f t="shared" si="226"/>
        <v/>
      </c>
      <c r="K2257" s="11" t="str">
        <f t="shared" si="227"/>
        <v/>
      </c>
      <c r="L2257" s="11" t="str">
        <f t="shared" si="228"/>
        <v/>
      </c>
      <c r="M2257" s="11" t="str">
        <f>IF(A2257="","",VLOOKUP(E2257,index!$A$1:$B$6,2,0)*K2257*G2257)</f>
        <v/>
      </c>
      <c r="N2257" s="11" t="str">
        <f>IF(A2257="","",-PMT(G2257*VLOOKUP(E2257,index!$A$1:$B$6,2,0),C2257,F2257,0,0))</f>
        <v/>
      </c>
      <c r="O2257" s="11" t="str">
        <f t="shared" si="229"/>
        <v/>
      </c>
      <c r="P2257" s="11" t="str">
        <f t="shared" si="230"/>
        <v/>
      </c>
    </row>
    <row r="2258" spans="1:16" x14ac:dyDescent="0.25">
      <c r="A2258" s="9" t="str">
        <f>IF(A2257="","",IF(B2257&lt;C2257,A2257,IF(A2257=MAX('entry data'!$B$8:$B$507),"",A2257+1)))</f>
        <v/>
      </c>
      <c r="B2258" s="9" t="str">
        <f t="shared" si="225"/>
        <v/>
      </c>
      <c r="C2258" s="9" t="str">
        <f>IF(ISERROR(VLOOKUP(A2258,'entry data'!B:G,6,0)),"",VLOOKUP(A2258,'entry data'!B:G,6,0))</f>
        <v/>
      </c>
      <c r="D2258" s="9" t="str">
        <f>IF(ISERROR(VLOOKUP(A2258,'entry data'!B:C,2,0)),"",VLOOKUP(A2258,'entry data'!B:C,2,0))</f>
        <v/>
      </c>
      <c r="E2258" s="9" t="str">
        <f>IF(ISERROR(VLOOKUP(A2258,'entry data'!B:E,4,0)),"",VLOOKUP(A2258,'entry data'!B:E,4,0))</f>
        <v/>
      </c>
      <c r="F2258" s="11" t="str">
        <f>IF(A2258="","",IF(ISERROR(VLOOKUP(A2258,'entry data'!B:F,5,0)),"",VLOOKUP(A2258,'entry data'!B:F,5,0)))</f>
        <v/>
      </c>
      <c r="G2258" s="12" t="str">
        <f>IF(A2258="","",IF(ISERROR(VLOOKUP(A2258,'entry data'!B:I,8,0)),"",VLOOKUP(A2258,'entry data'!B:I,7,0)))</f>
        <v/>
      </c>
      <c r="H2258" s="13" t="str">
        <f>IF(A2258="","",IF(B2258=1,VLOOKUP(A2258,'entry data'!B:D,3,0),I2257))</f>
        <v/>
      </c>
      <c r="I2258" s="14" t="str">
        <f>IF(A2258="","",IF(E2258="weekly",7,IF(E2258="fortnightly",14,IF(E2258="monthly",DATE(IF(MONTH(H2258)=12,YEAR(H2258)+1,YEAR(H2258)),VLOOKUP(MONTH(H2258),index!$D$2:$G$13,2,0),DAY(H2258)),
IF(E2258="quarterly",DATE(IF(MONTH(H2258)&gt;=10,YEAR(H2258)+1,YEAR(H2258)),VLOOKUP(MONTH(H2258),index!$D$2:$G$13,3,0),DAY(H2258)),
IF(E2258="halfyearly",DATE(IF(MONTH(H2258)&gt;=7,YEAR(H2258)+1,YEAR(H2258)),VLOOKUP(MONTH(H2258),index!$D$2:$G$13,4,0),DAY(H2258)),
DATE(YEAR(H2258)+1,MONTH(H2258),DAY(H2258)))))-H2258))+H2258)</f>
        <v/>
      </c>
      <c r="J2258" s="9" t="str">
        <f t="shared" si="226"/>
        <v/>
      </c>
      <c r="K2258" s="11" t="str">
        <f t="shared" si="227"/>
        <v/>
      </c>
      <c r="L2258" s="11" t="str">
        <f t="shared" si="228"/>
        <v/>
      </c>
      <c r="M2258" s="11" t="str">
        <f>IF(A2258="","",VLOOKUP(E2258,index!$A$1:$B$6,2,0)*K2258*G2258)</f>
        <v/>
      </c>
      <c r="N2258" s="11" t="str">
        <f>IF(A2258="","",-PMT(G2258*VLOOKUP(E2258,index!$A$1:$B$6,2,0),C2258,F2258,0,0))</f>
        <v/>
      </c>
      <c r="O2258" s="11" t="str">
        <f t="shared" si="229"/>
        <v/>
      </c>
      <c r="P2258" s="11" t="str">
        <f t="shared" si="230"/>
        <v/>
      </c>
    </row>
    <row r="2259" spans="1:16" x14ac:dyDescent="0.25">
      <c r="A2259" s="9" t="str">
        <f>IF(A2258="","",IF(B2258&lt;C2258,A2258,IF(A2258=MAX('entry data'!$B$8:$B$507),"",A2258+1)))</f>
        <v/>
      </c>
      <c r="B2259" s="9" t="str">
        <f t="shared" si="225"/>
        <v/>
      </c>
      <c r="C2259" s="9" t="str">
        <f>IF(ISERROR(VLOOKUP(A2259,'entry data'!B:G,6,0)),"",VLOOKUP(A2259,'entry data'!B:G,6,0))</f>
        <v/>
      </c>
      <c r="D2259" s="9" t="str">
        <f>IF(ISERROR(VLOOKUP(A2259,'entry data'!B:C,2,0)),"",VLOOKUP(A2259,'entry data'!B:C,2,0))</f>
        <v/>
      </c>
      <c r="E2259" s="9" t="str">
        <f>IF(ISERROR(VLOOKUP(A2259,'entry data'!B:E,4,0)),"",VLOOKUP(A2259,'entry data'!B:E,4,0))</f>
        <v/>
      </c>
      <c r="F2259" s="11" t="str">
        <f>IF(A2259="","",IF(ISERROR(VLOOKUP(A2259,'entry data'!B:F,5,0)),"",VLOOKUP(A2259,'entry data'!B:F,5,0)))</f>
        <v/>
      </c>
      <c r="G2259" s="12" t="str">
        <f>IF(A2259="","",IF(ISERROR(VLOOKUP(A2259,'entry data'!B:I,8,0)),"",VLOOKUP(A2259,'entry data'!B:I,7,0)))</f>
        <v/>
      </c>
      <c r="H2259" s="13" t="str">
        <f>IF(A2259="","",IF(B2259=1,VLOOKUP(A2259,'entry data'!B:D,3,0),I2258))</f>
        <v/>
      </c>
      <c r="I2259" s="14" t="str">
        <f>IF(A2259="","",IF(E2259="weekly",7,IF(E2259="fortnightly",14,IF(E2259="monthly",DATE(IF(MONTH(H2259)=12,YEAR(H2259)+1,YEAR(H2259)),VLOOKUP(MONTH(H2259),index!$D$2:$G$13,2,0),DAY(H2259)),
IF(E2259="quarterly",DATE(IF(MONTH(H2259)&gt;=10,YEAR(H2259)+1,YEAR(H2259)),VLOOKUP(MONTH(H2259),index!$D$2:$G$13,3,0),DAY(H2259)),
IF(E2259="halfyearly",DATE(IF(MONTH(H2259)&gt;=7,YEAR(H2259)+1,YEAR(H2259)),VLOOKUP(MONTH(H2259),index!$D$2:$G$13,4,0),DAY(H2259)),
DATE(YEAR(H2259)+1,MONTH(H2259),DAY(H2259)))))-H2259))+H2259)</f>
        <v/>
      </c>
      <c r="J2259" s="9" t="str">
        <f t="shared" si="226"/>
        <v/>
      </c>
      <c r="K2259" s="11" t="str">
        <f t="shared" si="227"/>
        <v/>
      </c>
      <c r="L2259" s="11" t="str">
        <f t="shared" si="228"/>
        <v/>
      </c>
      <c r="M2259" s="11" t="str">
        <f>IF(A2259="","",VLOOKUP(E2259,index!$A$1:$B$6,2,0)*K2259*G2259)</f>
        <v/>
      </c>
      <c r="N2259" s="11" t="str">
        <f>IF(A2259="","",-PMT(G2259*VLOOKUP(E2259,index!$A$1:$B$6,2,0),C2259,F2259,0,0))</f>
        <v/>
      </c>
      <c r="O2259" s="11" t="str">
        <f t="shared" si="229"/>
        <v/>
      </c>
      <c r="P2259" s="11" t="str">
        <f t="shared" si="230"/>
        <v/>
      </c>
    </row>
    <row r="2260" spans="1:16" x14ac:dyDescent="0.25">
      <c r="A2260" s="9" t="str">
        <f>IF(A2259="","",IF(B2259&lt;C2259,A2259,IF(A2259=MAX('entry data'!$B$8:$B$507),"",A2259+1)))</f>
        <v/>
      </c>
      <c r="B2260" s="9" t="str">
        <f t="shared" si="225"/>
        <v/>
      </c>
      <c r="C2260" s="9" t="str">
        <f>IF(ISERROR(VLOOKUP(A2260,'entry data'!B:G,6,0)),"",VLOOKUP(A2260,'entry data'!B:G,6,0))</f>
        <v/>
      </c>
      <c r="D2260" s="9" t="str">
        <f>IF(ISERROR(VLOOKUP(A2260,'entry data'!B:C,2,0)),"",VLOOKUP(A2260,'entry data'!B:C,2,0))</f>
        <v/>
      </c>
      <c r="E2260" s="9" t="str">
        <f>IF(ISERROR(VLOOKUP(A2260,'entry data'!B:E,4,0)),"",VLOOKUP(A2260,'entry data'!B:E,4,0))</f>
        <v/>
      </c>
      <c r="F2260" s="11" t="str">
        <f>IF(A2260="","",IF(ISERROR(VLOOKUP(A2260,'entry data'!B:F,5,0)),"",VLOOKUP(A2260,'entry data'!B:F,5,0)))</f>
        <v/>
      </c>
      <c r="G2260" s="12" t="str">
        <f>IF(A2260="","",IF(ISERROR(VLOOKUP(A2260,'entry data'!B:I,8,0)),"",VLOOKUP(A2260,'entry data'!B:I,7,0)))</f>
        <v/>
      </c>
      <c r="H2260" s="13" t="str">
        <f>IF(A2260="","",IF(B2260=1,VLOOKUP(A2260,'entry data'!B:D,3,0),I2259))</f>
        <v/>
      </c>
      <c r="I2260" s="14" t="str">
        <f>IF(A2260="","",IF(E2260="weekly",7,IF(E2260="fortnightly",14,IF(E2260="monthly",DATE(IF(MONTH(H2260)=12,YEAR(H2260)+1,YEAR(H2260)),VLOOKUP(MONTH(H2260),index!$D$2:$G$13,2,0),DAY(H2260)),
IF(E2260="quarterly",DATE(IF(MONTH(H2260)&gt;=10,YEAR(H2260)+1,YEAR(H2260)),VLOOKUP(MONTH(H2260),index!$D$2:$G$13,3,0),DAY(H2260)),
IF(E2260="halfyearly",DATE(IF(MONTH(H2260)&gt;=7,YEAR(H2260)+1,YEAR(H2260)),VLOOKUP(MONTH(H2260),index!$D$2:$G$13,4,0),DAY(H2260)),
DATE(YEAR(H2260)+1,MONTH(H2260),DAY(H2260)))))-H2260))+H2260)</f>
        <v/>
      </c>
      <c r="J2260" s="9" t="str">
        <f t="shared" si="226"/>
        <v/>
      </c>
      <c r="K2260" s="11" t="str">
        <f t="shared" si="227"/>
        <v/>
      </c>
      <c r="L2260" s="11" t="str">
        <f t="shared" si="228"/>
        <v/>
      </c>
      <c r="M2260" s="11" t="str">
        <f>IF(A2260="","",VLOOKUP(E2260,index!$A$1:$B$6,2,0)*K2260*G2260)</f>
        <v/>
      </c>
      <c r="N2260" s="11" t="str">
        <f>IF(A2260="","",-PMT(G2260*VLOOKUP(E2260,index!$A$1:$B$6,2,0),C2260,F2260,0,0))</f>
        <v/>
      </c>
      <c r="O2260" s="11" t="str">
        <f t="shared" si="229"/>
        <v/>
      </c>
      <c r="P2260" s="11" t="str">
        <f t="shared" si="230"/>
        <v/>
      </c>
    </row>
    <row r="2261" spans="1:16" x14ac:dyDescent="0.25">
      <c r="A2261" s="9" t="str">
        <f>IF(A2260="","",IF(B2260&lt;C2260,A2260,IF(A2260=MAX('entry data'!$B$8:$B$507),"",A2260+1)))</f>
        <v/>
      </c>
      <c r="B2261" s="9" t="str">
        <f t="shared" si="225"/>
        <v/>
      </c>
      <c r="C2261" s="9" t="str">
        <f>IF(ISERROR(VLOOKUP(A2261,'entry data'!B:G,6,0)),"",VLOOKUP(A2261,'entry data'!B:G,6,0))</f>
        <v/>
      </c>
      <c r="D2261" s="9" t="str">
        <f>IF(ISERROR(VLOOKUP(A2261,'entry data'!B:C,2,0)),"",VLOOKUP(A2261,'entry data'!B:C,2,0))</f>
        <v/>
      </c>
      <c r="E2261" s="9" t="str">
        <f>IF(ISERROR(VLOOKUP(A2261,'entry data'!B:E,4,0)),"",VLOOKUP(A2261,'entry data'!B:E,4,0))</f>
        <v/>
      </c>
      <c r="F2261" s="11" t="str">
        <f>IF(A2261="","",IF(ISERROR(VLOOKUP(A2261,'entry data'!B:F,5,0)),"",VLOOKUP(A2261,'entry data'!B:F,5,0)))</f>
        <v/>
      </c>
      <c r="G2261" s="12" t="str">
        <f>IF(A2261="","",IF(ISERROR(VLOOKUP(A2261,'entry data'!B:I,8,0)),"",VLOOKUP(A2261,'entry data'!B:I,7,0)))</f>
        <v/>
      </c>
      <c r="H2261" s="13" t="str">
        <f>IF(A2261="","",IF(B2261=1,VLOOKUP(A2261,'entry data'!B:D,3,0),I2260))</f>
        <v/>
      </c>
      <c r="I2261" s="14" t="str">
        <f>IF(A2261="","",IF(E2261="weekly",7,IF(E2261="fortnightly",14,IF(E2261="monthly",DATE(IF(MONTH(H2261)=12,YEAR(H2261)+1,YEAR(H2261)),VLOOKUP(MONTH(H2261),index!$D$2:$G$13,2,0),DAY(H2261)),
IF(E2261="quarterly",DATE(IF(MONTH(H2261)&gt;=10,YEAR(H2261)+1,YEAR(H2261)),VLOOKUP(MONTH(H2261),index!$D$2:$G$13,3,0),DAY(H2261)),
IF(E2261="halfyearly",DATE(IF(MONTH(H2261)&gt;=7,YEAR(H2261)+1,YEAR(H2261)),VLOOKUP(MONTH(H2261),index!$D$2:$G$13,4,0),DAY(H2261)),
DATE(YEAR(H2261)+1,MONTH(H2261),DAY(H2261)))))-H2261))+H2261)</f>
        <v/>
      </c>
      <c r="J2261" s="9" t="str">
        <f t="shared" si="226"/>
        <v/>
      </c>
      <c r="K2261" s="11" t="str">
        <f t="shared" si="227"/>
        <v/>
      </c>
      <c r="L2261" s="11" t="str">
        <f t="shared" si="228"/>
        <v/>
      </c>
      <c r="M2261" s="11" t="str">
        <f>IF(A2261="","",VLOOKUP(E2261,index!$A$1:$B$6,2,0)*K2261*G2261)</f>
        <v/>
      </c>
      <c r="N2261" s="11" t="str">
        <f>IF(A2261="","",-PMT(G2261*VLOOKUP(E2261,index!$A$1:$B$6,2,0),C2261,F2261,0,0))</f>
        <v/>
      </c>
      <c r="O2261" s="11" t="str">
        <f t="shared" si="229"/>
        <v/>
      </c>
      <c r="P2261" s="11" t="str">
        <f t="shared" si="230"/>
        <v/>
      </c>
    </row>
    <row r="2262" spans="1:16" x14ac:dyDescent="0.25">
      <c r="A2262" s="9" t="str">
        <f>IF(A2261="","",IF(B2261&lt;C2261,A2261,IF(A2261=MAX('entry data'!$B$8:$B$507),"",A2261+1)))</f>
        <v/>
      </c>
      <c r="B2262" s="9" t="str">
        <f t="shared" si="225"/>
        <v/>
      </c>
      <c r="C2262" s="9" t="str">
        <f>IF(ISERROR(VLOOKUP(A2262,'entry data'!B:G,6,0)),"",VLOOKUP(A2262,'entry data'!B:G,6,0))</f>
        <v/>
      </c>
      <c r="D2262" s="9" t="str">
        <f>IF(ISERROR(VLOOKUP(A2262,'entry data'!B:C,2,0)),"",VLOOKUP(A2262,'entry data'!B:C,2,0))</f>
        <v/>
      </c>
      <c r="E2262" s="9" t="str">
        <f>IF(ISERROR(VLOOKUP(A2262,'entry data'!B:E,4,0)),"",VLOOKUP(A2262,'entry data'!B:E,4,0))</f>
        <v/>
      </c>
      <c r="F2262" s="11" t="str">
        <f>IF(A2262="","",IF(ISERROR(VLOOKUP(A2262,'entry data'!B:F,5,0)),"",VLOOKUP(A2262,'entry data'!B:F,5,0)))</f>
        <v/>
      </c>
      <c r="G2262" s="12" t="str">
        <f>IF(A2262="","",IF(ISERROR(VLOOKUP(A2262,'entry data'!B:I,8,0)),"",VLOOKUP(A2262,'entry data'!B:I,7,0)))</f>
        <v/>
      </c>
      <c r="H2262" s="13" t="str">
        <f>IF(A2262="","",IF(B2262=1,VLOOKUP(A2262,'entry data'!B:D,3,0),I2261))</f>
        <v/>
      </c>
      <c r="I2262" s="14" t="str">
        <f>IF(A2262="","",IF(E2262="weekly",7,IF(E2262="fortnightly",14,IF(E2262="monthly",DATE(IF(MONTH(H2262)=12,YEAR(H2262)+1,YEAR(H2262)),VLOOKUP(MONTH(H2262),index!$D$2:$G$13,2,0),DAY(H2262)),
IF(E2262="quarterly",DATE(IF(MONTH(H2262)&gt;=10,YEAR(H2262)+1,YEAR(H2262)),VLOOKUP(MONTH(H2262),index!$D$2:$G$13,3,0),DAY(H2262)),
IF(E2262="halfyearly",DATE(IF(MONTH(H2262)&gt;=7,YEAR(H2262)+1,YEAR(H2262)),VLOOKUP(MONTH(H2262),index!$D$2:$G$13,4,0),DAY(H2262)),
DATE(YEAR(H2262)+1,MONTH(H2262),DAY(H2262)))))-H2262))+H2262)</f>
        <v/>
      </c>
      <c r="J2262" s="9" t="str">
        <f t="shared" si="226"/>
        <v/>
      </c>
      <c r="K2262" s="11" t="str">
        <f t="shared" si="227"/>
        <v/>
      </c>
      <c r="L2262" s="11" t="str">
        <f t="shared" si="228"/>
        <v/>
      </c>
      <c r="M2262" s="11" t="str">
        <f>IF(A2262="","",VLOOKUP(E2262,index!$A$1:$B$6,2,0)*K2262*G2262)</f>
        <v/>
      </c>
      <c r="N2262" s="11" t="str">
        <f>IF(A2262="","",-PMT(G2262*VLOOKUP(E2262,index!$A$1:$B$6,2,0),C2262,F2262,0,0))</f>
        <v/>
      </c>
      <c r="O2262" s="11" t="str">
        <f t="shared" si="229"/>
        <v/>
      </c>
      <c r="P2262" s="11" t="str">
        <f t="shared" si="230"/>
        <v/>
      </c>
    </row>
    <row r="2263" spans="1:16" x14ac:dyDescent="0.25">
      <c r="A2263" s="9" t="str">
        <f>IF(A2262="","",IF(B2262&lt;C2262,A2262,IF(A2262=MAX('entry data'!$B$8:$B$507),"",A2262+1)))</f>
        <v/>
      </c>
      <c r="B2263" s="9" t="str">
        <f t="shared" ref="B2263:B2326" si="231">IF(A2263="","",IF(B2262=C2262,1,B2262+1))</f>
        <v/>
      </c>
      <c r="C2263" s="9" t="str">
        <f>IF(ISERROR(VLOOKUP(A2263,'entry data'!B:G,6,0)),"",VLOOKUP(A2263,'entry data'!B:G,6,0))</f>
        <v/>
      </c>
      <c r="D2263" s="9" t="str">
        <f>IF(ISERROR(VLOOKUP(A2263,'entry data'!B:C,2,0)),"",VLOOKUP(A2263,'entry data'!B:C,2,0))</f>
        <v/>
      </c>
      <c r="E2263" s="9" t="str">
        <f>IF(ISERROR(VLOOKUP(A2263,'entry data'!B:E,4,0)),"",VLOOKUP(A2263,'entry data'!B:E,4,0))</f>
        <v/>
      </c>
      <c r="F2263" s="11" t="str">
        <f>IF(A2263="","",IF(ISERROR(VLOOKUP(A2263,'entry data'!B:F,5,0)),"",VLOOKUP(A2263,'entry data'!B:F,5,0)))</f>
        <v/>
      </c>
      <c r="G2263" s="12" t="str">
        <f>IF(A2263="","",IF(ISERROR(VLOOKUP(A2263,'entry data'!B:I,8,0)),"",VLOOKUP(A2263,'entry data'!B:I,7,0)))</f>
        <v/>
      </c>
      <c r="H2263" s="13" t="str">
        <f>IF(A2263="","",IF(B2263=1,VLOOKUP(A2263,'entry data'!B:D,3,0),I2262))</f>
        <v/>
      </c>
      <c r="I2263" s="14" t="str">
        <f>IF(A2263="","",IF(E2263="weekly",7,IF(E2263="fortnightly",14,IF(E2263="monthly",DATE(IF(MONTH(H2263)=12,YEAR(H2263)+1,YEAR(H2263)),VLOOKUP(MONTH(H2263),index!$D$2:$G$13,2,0),DAY(H2263)),
IF(E2263="quarterly",DATE(IF(MONTH(H2263)&gt;=10,YEAR(H2263)+1,YEAR(H2263)),VLOOKUP(MONTH(H2263),index!$D$2:$G$13,3,0),DAY(H2263)),
IF(E2263="halfyearly",DATE(IF(MONTH(H2263)&gt;=7,YEAR(H2263)+1,YEAR(H2263)),VLOOKUP(MONTH(H2263),index!$D$2:$G$13,4,0),DAY(H2263)),
DATE(YEAR(H2263)+1,MONTH(H2263),DAY(H2263)))))-H2263))+H2263)</f>
        <v/>
      </c>
      <c r="J2263" s="9" t="str">
        <f t="shared" ref="J2263:J2326" si="232">IF(A2263="","",IF(MONTH(I2263)&lt;10,YEAR(I2263)&amp;"-0"&amp;MONTH(I2263),YEAR(I2263)&amp;"-"&amp;MONTH(I2263)))</f>
        <v/>
      </c>
      <c r="K2263" s="11" t="str">
        <f t="shared" ref="K2263:K2326" si="233">IF(A2263="","",IF(B2263=1,F2263,O2262))</f>
        <v/>
      </c>
      <c r="L2263" s="11" t="str">
        <f t="shared" ref="L2263:L2326" si="234">IF(A2263="","",N2263-M2263)</f>
        <v/>
      </c>
      <c r="M2263" s="11" t="str">
        <f>IF(A2263="","",VLOOKUP(E2263,index!$A$1:$B$6,2,0)*K2263*G2263)</f>
        <v/>
      </c>
      <c r="N2263" s="11" t="str">
        <f>IF(A2263="","",-PMT(G2263*VLOOKUP(E2263,index!$A$1:$B$6,2,0),C2263,F2263,0,0))</f>
        <v/>
      </c>
      <c r="O2263" s="11" t="str">
        <f t="shared" ref="O2263:O2326" si="235">IF(A2263="","",K2263-L2263)</f>
        <v/>
      </c>
      <c r="P2263" s="11" t="str">
        <f t="shared" si="230"/>
        <v/>
      </c>
    </row>
    <row r="2264" spans="1:16" x14ac:dyDescent="0.25">
      <c r="A2264" s="9" t="str">
        <f>IF(A2263="","",IF(B2263&lt;C2263,A2263,IF(A2263=MAX('entry data'!$B$8:$B$507),"",A2263+1)))</f>
        <v/>
      </c>
      <c r="B2264" s="9" t="str">
        <f t="shared" si="231"/>
        <v/>
      </c>
      <c r="C2264" s="9" t="str">
        <f>IF(ISERROR(VLOOKUP(A2264,'entry data'!B:G,6,0)),"",VLOOKUP(A2264,'entry data'!B:G,6,0))</f>
        <v/>
      </c>
      <c r="D2264" s="9" t="str">
        <f>IF(ISERROR(VLOOKUP(A2264,'entry data'!B:C,2,0)),"",VLOOKUP(A2264,'entry data'!B:C,2,0))</f>
        <v/>
      </c>
      <c r="E2264" s="9" t="str">
        <f>IF(ISERROR(VLOOKUP(A2264,'entry data'!B:E,4,0)),"",VLOOKUP(A2264,'entry data'!B:E,4,0))</f>
        <v/>
      </c>
      <c r="F2264" s="11" t="str">
        <f>IF(A2264="","",IF(ISERROR(VLOOKUP(A2264,'entry data'!B:F,5,0)),"",VLOOKUP(A2264,'entry data'!B:F,5,0)))</f>
        <v/>
      </c>
      <c r="G2264" s="12" t="str">
        <f>IF(A2264="","",IF(ISERROR(VLOOKUP(A2264,'entry data'!B:I,8,0)),"",VLOOKUP(A2264,'entry data'!B:I,7,0)))</f>
        <v/>
      </c>
      <c r="H2264" s="13" t="str">
        <f>IF(A2264="","",IF(B2264=1,VLOOKUP(A2264,'entry data'!B:D,3,0),I2263))</f>
        <v/>
      </c>
      <c r="I2264" s="14" t="str">
        <f>IF(A2264="","",IF(E2264="weekly",7,IF(E2264="fortnightly",14,IF(E2264="monthly",DATE(IF(MONTH(H2264)=12,YEAR(H2264)+1,YEAR(H2264)),VLOOKUP(MONTH(H2264),index!$D$2:$G$13,2,0),DAY(H2264)),
IF(E2264="quarterly",DATE(IF(MONTH(H2264)&gt;=10,YEAR(H2264)+1,YEAR(H2264)),VLOOKUP(MONTH(H2264),index!$D$2:$G$13,3,0),DAY(H2264)),
IF(E2264="halfyearly",DATE(IF(MONTH(H2264)&gt;=7,YEAR(H2264)+1,YEAR(H2264)),VLOOKUP(MONTH(H2264),index!$D$2:$G$13,4,0),DAY(H2264)),
DATE(YEAR(H2264)+1,MONTH(H2264),DAY(H2264)))))-H2264))+H2264)</f>
        <v/>
      </c>
      <c r="J2264" s="9" t="str">
        <f t="shared" si="232"/>
        <v/>
      </c>
      <c r="K2264" s="11" t="str">
        <f t="shared" si="233"/>
        <v/>
      </c>
      <c r="L2264" s="11" t="str">
        <f t="shared" si="234"/>
        <v/>
      </c>
      <c r="M2264" s="11" t="str">
        <f>IF(A2264="","",VLOOKUP(E2264,index!$A$1:$B$6,2,0)*K2264*G2264)</f>
        <v/>
      </c>
      <c r="N2264" s="11" t="str">
        <f>IF(A2264="","",-PMT(G2264*VLOOKUP(E2264,index!$A$1:$B$6,2,0),C2264,F2264,0,0))</f>
        <v/>
      </c>
      <c r="O2264" s="11" t="str">
        <f t="shared" si="235"/>
        <v/>
      </c>
      <c r="P2264" s="11" t="str">
        <f t="shared" si="230"/>
        <v/>
      </c>
    </row>
    <row r="2265" spans="1:16" x14ac:dyDescent="0.25">
      <c r="A2265" s="9" t="str">
        <f>IF(A2264="","",IF(B2264&lt;C2264,A2264,IF(A2264=MAX('entry data'!$B$8:$B$507),"",A2264+1)))</f>
        <v/>
      </c>
      <c r="B2265" s="9" t="str">
        <f t="shared" si="231"/>
        <v/>
      </c>
      <c r="C2265" s="9" t="str">
        <f>IF(ISERROR(VLOOKUP(A2265,'entry data'!B:G,6,0)),"",VLOOKUP(A2265,'entry data'!B:G,6,0))</f>
        <v/>
      </c>
      <c r="D2265" s="9" t="str">
        <f>IF(ISERROR(VLOOKUP(A2265,'entry data'!B:C,2,0)),"",VLOOKUP(A2265,'entry data'!B:C,2,0))</f>
        <v/>
      </c>
      <c r="E2265" s="9" t="str">
        <f>IF(ISERROR(VLOOKUP(A2265,'entry data'!B:E,4,0)),"",VLOOKUP(A2265,'entry data'!B:E,4,0))</f>
        <v/>
      </c>
      <c r="F2265" s="11" t="str">
        <f>IF(A2265="","",IF(ISERROR(VLOOKUP(A2265,'entry data'!B:F,5,0)),"",VLOOKUP(A2265,'entry data'!B:F,5,0)))</f>
        <v/>
      </c>
      <c r="G2265" s="12" t="str">
        <f>IF(A2265="","",IF(ISERROR(VLOOKUP(A2265,'entry data'!B:I,8,0)),"",VLOOKUP(A2265,'entry data'!B:I,7,0)))</f>
        <v/>
      </c>
      <c r="H2265" s="13" t="str">
        <f>IF(A2265="","",IF(B2265=1,VLOOKUP(A2265,'entry data'!B:D,3,0),I2264))</f>
        <v/>
      </c>
      <c r="I2265" s="14" t="str">
        <f>IF(A2265="","",IF(E2265="weekly",7,IF(E2265="fortnightly",14,IF(E2265="monthly",DATE(IF(MONTH(H2265)=12,YEAR(H2265)+1,YEAR(H2265)),VLOOKUP(MONTH(H2265),index!$D$2:$G$13,2,0),DAY(H2265)),
IF(E2265="quarterly",DATE(IF(MONTH(H2265)&gt;=10,YEAR(H2265)+1,YEAR(H2265)),VLOOKUP(MONTH(H2265),index!$D$2:$G$13,3,0),DAY(H2265)),
IF(E2265="halfyearly",DATE(IF(MONTH(H2265)&gt;=7,YEAR(H2265)+1,YEAR(H2265)),VLOOKUP(MONTH(H2265),index!$D$2:$G$13,4,0),DAY(H2265)),
DATE(YEAR(H2265)+1,MONTH(H2265),DAY(H2265)))))-H2265))+H2265)</f>
        <v/>
      </c>
      <c r="J2265" s="9" t="str">
        <f t="shared" si="232"/>
        <v/>
      </c>
      <c r="K2265" s="11" t="str">
        <f t="shared" si="233"/>
        <v/>
      </c>
      <c r="L2265" s="11" t="str">
        <f t="shared" si="234"/>
        <v/>
      </c>
      <c r="M2265" s="11" t="str">
        <f>IF(A2265="","",VLOOKUP(E2265,index!$A$1:$B$6,2,0)*K2265*G2265)</f>
        <v/>
      </c>
      <c r="N2265" s="11" t="str">
        <f>IF(A2265="","",-PMT(G2265*VLOOKUP(E2265,index!$A$1:$B$6,2,0),C2265,F2265,0,0))</f>
        <v/>
      </c>
      <c r="O2265" s="11" t="str">
        <f t="shared" si="235"/>
        <v/>
      </c>
      <c r="P2265" s="11" t="str">
        <f t="shared" si="230"/>
        <v/>
      </c>
    </row>
    <row r="2266" spans="1:16" x14ac:dyDescent="0.25">
      <c r="A2266" s="9" t="str">
        <f>IF(A2265="","",IF(B2265&lt;C2265,A2265,IF(A2265=MAX('entry data'!$B$8:$B$507),"",A2265+1)))</f>
        <v/>
      </c>
      <c r="B2266" s="9" t="str">
        <f t="shared" si="231"/>
        <v/>
      </c>
      <c r="C2266" s="9" t="str">
        <f>IF(ISERROR(VLOOKUP(A2266,'entry data'!B:G,6,0)),"",VLOOKUP(A2266,'entry data'!B:G,6,0))</f>
        <v/>
      </c>
      <c r="D2266" s="9" t="str">
        <f>IF(ISERROR(VLOOKUP(A2266,'entry data'!B:C,2,0)),"",VLOOKUP(A2266,'entry data'!B:C,2,0))</f>
        <v/>
      </c>
      <c r="E2266" s="9" t="str">
        <f>IF(ISERROR(VLOOKUP(A2266,'entry data'!B:E,4,0)),"",VLOOKUP(A2266,'entry data'!B:E,4,0))</f>
        <v/>
      </c>
      <c r="F2266" s="11" t="str">
        <f>IF(A2266="","",IF(ISERROR(VLOOKUP(A2266,'entry data'!B:F,5,0)),"",VLOOKUP(A2266,'entry data'!B:F,5,0)))</f>
        <v/>
      </c>
      <c r="G2266" s="12" t="str">
        <f>IF(A2266="","",IF(ISERROR(VLOOKUP(A2266,'entry data'!B:I,8,0)),"",VLOOKUP(A2266,'entry data'!B:I,7,0)))</f>
        <v/>
      </c>
      <c r="H2266" s="13" t="str">
        <f>IF(A2266="","",IF(B2266=1,VLOOKUP(A2266,'entry data'!B:D,3,0),I2265))</f>
        <v/>
      </c>
      <c r="I2266" s="14" t="str">
        <f>IF(A2266="","",IF(E2266="weekly",7,IF(E2266="fortnightly",14,IF(E2266="monthly",DATE(IF(MONTH(H2266)=12,YEAR(H2266)+1,YEAR(H2266)),VLOOKUP(MONTH(H2266),index!$D$2:$G$13,2,0),DAY(H2266)),
IF(E2266="quarterly",DATE(IF(MONTH(H2266)&gt;=10,YEAR(H2266)+1,YEAR(H2266)),VLOOKUP(MONTH(H2266),index!$D$2:$G$13,3,0),DAY(H2266)),
IF(E2266="halfyearly",DATE(IF(MONTH(H2266)&gt;=7,YEAR(H2266)+1,YEAR(H2266)),VLOOKUP(MONTH(H2266),index!$D$2:$G$13,4,0),DAY(H2266)),
DATE(YEAR(H2266)+1,MONTH(H2266),DAY(H2266)))))-H2266))+H2266)</f>
        <v/>
      </c>
      <c r="J2266" s="9" t="str">
        <f t="shared" si="232"/>
        <v/>
      </c>
      <c r="K2266" s="11" t="str">
        <f t="shared" si="233"/>
        <v/>
      </c>
      <c r="L2266" s="11" t="str">
        <f t="shared" si="234"/>
        <v/>
      </c>
      <c r="M2266" s="11" t="str">
        <f>IF(A2266="","",VLOOKUP(E2266,index!$A$1:$B$6,2,0)*K2266*G2266)</f>
        <v/>
      </c>
      <c r="N2266" s="11" t="str">
        <f>IF(A2266="","",-PMT(G2266*VLOOKUP(E2266,index!$A$1:$B$6,2,0),C2266,F2266,0,0))</f>
        <v/>
      </c>
      <c r="O2266" s="11" t="str">
        <f t="shared" si="235"/>
        <v/>
      </c>
      <c r="P2266" s="11" t="str">
        <f t="shared" si="230"/>
        <v/>
      </c>
    </row>
    <row r="2267" spans="1:16" x14ac:dyDescent="0.25">
      <c r="A2267" s="9" t="str">
        <f>IF(A2266="","",IF(B2266&lt;C2266,A2266,IF(A2266=MAX('entry data'!$B$8:$B$507),"",A2266+1)))</f>
        <v/>
      </c>
      <c r="B2267" s="9" t="str">
        <f t="shared" si="231"/>
        <v/>
      </c>
      <c r="C2267" s="9" t="str">
        <f>IF(ISERROR(VLOOKUP(A2267,'entry data'!B:G,6,0)),"",VLOOKUP(A2267,'entry data'!B:G,6,0))</f>
        <v/>
      </c>
      <c r="D2267" s="9" t="str">
        <f>IF(ISERROR(VLOOKUP(A2267,'entry data'!B:C,2,0)),"",VLOOKUP(A2267,'entry data'!B:C,2,0))</f>
        <v/>
      </c>
      <c r="E2267" s="9" t="str">
        <f>IF(ISERROR(VLOOKUP(A2267,'entry data'!B:E,4,0)),"",VLOOKUP(A2267,'entry data'!B:E,4,0))</f>
        <v/>
      </c>
      <c r="F2267" s="11" t="str">
        <f>IF(A2267="","",IF(ISERROR(VLOOKUP(A2267,'entry data'!B:F,5,0)),"",VLOOKUP(A2267,'entry data'!B:F,5,0)))</f>
        <v/>
      </c>
      <c r="G2267" s="12" t="str">
        <f>IF(A2267="","",IF(ISERROR(VLOOKUP(A2267,'entry data'!B:I,8,0)),"",VLOOKUP(A2267,'entry data'!B:I,7,0)))</f>
        <v/>
      </c>
      <c r="H2267" s="13" t="str">
        <f>IF(A2267="","",IF(B2267=1,VLOOKUP(A2267,'entry data'!B:D,3,0),I2266))</f>
        <v/>
      </c>
      <c r="I2267" s="14" t="str">
        <f>IF(A2267="","",IF(E2267="weekly",7,IF(E2267="fortnightly",14,IF(E2267="monthly",DATE(IF(MONTH(H2267)=12,YEAR(H2267)+1,YEAR(H2267)),VLOOKUP(MONTH(H2267),index!$D$2:$G$13,2,0),DAY(H2267)),
IF(E2267="quarterly",DATE(IF(MONTH(H2267)&gt;=10,YEAR(H2267)+1,YEAR(H2267)),VLOOKUP(MONTH(H2267),index!$D$2:$G$13,3,0),DAY(H2267)),
IF(E2267="halfyearly",DATE(IF(MONTH(H2267)&gt;=7,YEAR(H2267)+1,YEAR(H2267)),VLOOKUP(MONTH(H2267),index!$D$2:$G$13,4,0),DAY(H2267)),
DATE(YEAR(H2267)+1,MONTH(H2267),DAY(H2267)))))-H2267))+H2267)</f>
        <v/>
      </c>
      <c r="J2267" s="9" t="str">
        <f t="shared" si="232"/>
        <v/>
      </c>
      <c r="K2267" s="11" t="str">
        <f t="shared" si="233"/>
        <v/>
      </c>
      <c r="L2267" s="11" t="str">
        <f t="shared" si="234"/>
        <v/>
      </c>
      <c r="M2267" s="11" t="str">
        <f>IF(A2267="","",VLOOKUP(E2267,index!$A$1:$B$6,2,0)*K2267*G2267)</f>
        <v/>
      </c>
      <c r="N2267" s="11" t="str">
        <f>IF(A2267="","",-PMT(G2267*VLOOKUP(E2267,index!$A$1:$B$6,2,0),C2267,F2267,0,0))</f>
        <v/>
      </c>
      <c r="O2267" s="11" t="str">
        <f t="shared" si="235"/>
        <v/>
      </c>
      <c r="P2267" s="11" t="str">
        <f t="shared" si="230"/>
        <v/>
      </c>
    </row>
    <row r="2268" spans="1:16" x14ac:dyDescent="0.25">
      <c r="A2268" s="9" t="str">
        <f>IF(A2267="","",IF(B2267&lt;C2267,A2267,IF(A2267=MAX('entry data'!$B$8:$B$507),"",A2267+1)))</f>
        <v/>
      </c>
      <c r="B2268" s="9" t="str">
        <f t="shared" si="231"/>
        <v/>
      </c>
      <c r="C2268" s="9" t="str">
        <f>IF(ISERROR(VLOOKUP(A2268,'entry data'!B:G,6,0)),"",VLOOKUP(A2268,'entry data'!B:G,6,0))</f>
        <v/>
      </c>
      <c r="D2268" s="9" t="str">
        <f>IF(ISERROR(VLOOKUP(A2268,'entry data'!B:C,2,0)),"",VLOOKUP(A2268,'entry data'!B:C,2,0))</f>
        <v/>
      </c>
      <c r="E2268" s="9" t="str">
        <f>IF(ISERROR(VLOOKUP(A2268,'entry data'!B:E,4,0)),"",VLOOKUP(A2268,'entry data'!B:E,4,0))</f>
        <v/>
      </c>
      <c r="F2268" s="11" t="str">
        <f>IF(A2268="","",IF(ISERROR(VLOOKUP(A2268,'entry data'!B:F,5,0)),"",VLOOKUP(A2268,'entry data'!B:F,5,0)))</f>
        <v/>
      </c>
      <c r="G2268" s="12" t="str">
        <f>IF(A2268="","",IF(ISERROR(VLOOKUP(A2268,'entry data'!B:I,8,0)),"",VLOOKUP(A2268,'entry data'!B:I,7,0)))</f>
        <v/>
      </c>
      <c r="H2268" s="13" t="str">
        <f>IF(A2268="","",IF(B2268=1,VLOOKUP(A2268,'entry data'!B:D,3,0),I2267))</f>
        <v/>
      </c>
      <c r="I2268" s="14" t="str">
        <f>IF(A2268="","",IF(E2268="weekly",7,IF(E2268="fortnightly",14,IF(E2268="monthly",DATE(IF(MONTH(H2268)=12,YEAR(H2268)+1,YEAR(H2268)),VLOOKUP(MONTH(H2268),index!$D$2:$G$13,2,0),DAY(H2268)),
IF(E2268="quarterly",DATE(IF(MONTH(H2268)&gt;=10,YEAR(H2268)+1,YEAR(H2268)),VLOOKUP(MONTH(H2268),index!$D$2:$G$13,3,0),DAY(H2268)),
IF(E2268="halfyearly",DATE(IF(MONTH(H2268)&gt;=7,YEAR(H2268)+1,YEAR(H2268)),VLOOKUP(MONTH(H2268),index!$D$2:$G$13,4,0),DAY(H2268)),
DATE(YEAR(H2268)+1,MONTH(H2268),DAY(H2268)))))-H2268))+H2268)</f>
        <v/>
      </c>
      <c r="J2268" s="9" t="str">
        <f t="shared" si="232"/>
        <v/>
      </c>
      <c r="K2268" s="11" t="str">
        <f t="shared" si="233"/>
        <v/>
      </c>
      <c r="L2268" s="11" t="str">
        <f t="shared" si="234"/>
        <v/>
      </c>
      <c r="M2268" s="11" t="str">
        <f>IF(A2268="","",VLOOKUP(E2268,index!$A$1:$B$6,2,0)*K2268*G2268)</f>
        <v/>
      </c>
      <c r="N2268" s="11" t="str">
        <f>IF(A2268="","",-PMT(G2268*VLOOKUP(E2268,index!$A$1:$B$6,2,0),C2268,F2268,0,0))</f>
        <v/>
      </c>
      <c r="O2268" s="11" t="str">
        <f t="shared" si="235"/>
        <v/>
      </c>
      <c r="P2268" s="11" t="str">
        <f t="shared" si="230"/>
        <v/>
      </c>
    </row>
    <row r="2269" spans="1:16" x14ac:dyDescent="0.25">
      <c r="A2269" s="9" t="str">
        <f>IF(A2268="","",IF(B2268&lt;C2268,A2268,IF(A2268=MAX('entry data'!$B$8:$B$507),"",A2268+1)))</f>
        <v/>
      </c>
      <c r="B2269" s="9" t="str">
        <f t="shared" si="231"/>
        <v/>
      </c>
      <c r="C2269" s="9" t="str">
        <f>IF(ISERROR(VLOOKUP(A2269,'entry data'!B:G,6,0)),"",VLOOKUP(A2269,'entry data'!B:G,6,0))</f>
        <v/>
      </c>
      <c r="D2269" s="9" t="str">
        <f>IF(ISERROR(VLOOKUP(A2269,'entry data'!B:C,2,0)),"",VLOOKUP(A2269,'entry data'!B:C,2,0))</f>
        <v/>
      </c>
      <c r="E2269" s="9" t="str">
        <f>IF(ISERROR(VLOOKUP(A2269,'entry data'!B:E,4,0)),"",VLOOKUP(A2269,'entry data'!B:E,4,0))</f>
        <v/>
      </c>
      <c r="F2269" s="11" t="str">
        <f>IF(A2269="","",IF(ISERROR(VLOOKUP(A2269,'entry data'!B:F,5,0)),"",VLOOKUP(A2269,'entry data'!B:F,5,0)))</f>
        <v/>
      </c>
      <c r="G2269" s="12" t="str">
        <f>IF(A2269="","",IF(ISERROR(VLOOKUP(A2269,'entry data'!B:I,8,0)),"",VLOOKUP(A2269,'entry data'!B:I,7,0)))</f>
        <v/>
      </c>
      <c r="H2269" s="13" t="str">
        <f>IF(A2269="","",IF(B2269=1,VLOOKUP(A2269,'entry data'!B:D,3,0),I2268))</f>
        <v/>
      </c>
      <c r="I2269" s="14" t="str">
        <f>IF(A2269="","",IF(E2269="weekly",7,IF(E2269="fortnightly",14,IF(E2269="monthly",DATE(IF(MONTH(H2269)=12,YEAR(H2269)+1,YEAR(H2269)),VLOOKUP(MONTH(H2269),index!$D$2:$G$13,2,0),DAY(H2269)),
IF(E2269="quarterly",DATE(IF(MONTH(H2269)&gt;=10,YEAR(H2269)+1,YEAR(H2269)),VLOOKUP(MONTH(H2269),index!$D$2:$G$13,3,0),DAY(H2269)),
IF(E2269="halfyearly",DATE(IF(MONTH(H2269)&gt;=7,YEAR(H2269)+1,YEAR(H2269)),VLOOKUP(MONTH(H2269),index!$D$2:$G$13,4,0),DAY(H2269)),
DATE(YEAR(H2269)+1,MONTH(H2269),DAY(H2269)))))-H2269))+H2269)</f>
        <v/>
      </c>
      <c r="J2269" s="9" t="str">
        <f t="shared" si="232"/>
        <v/>
      </c>
      <c r="K2269" s="11" t="str">
        <f t="shared" si="233"/>
        <v/>
      </c>
      <c r="L2269" s="11" t="str">
        <f t="shared" si="234"/>
        <v/>
      </c>
      <c r="M2269" s="11" t="str">
        <f>IF(A2269="","",VLOOKUP(E2269,index!$A$1:$B$6,2,0)*K2269*G2269)</f>
        <v/>
      </c>
      <c r="N2269" s="11" t="str">
        <f>IF(A2269="","",-PMT(G2269*VLOOKUP(E2269,index!$A$1:$B$6,2,0),C2269,F2269,0,0))</f>
        <v/>
      </c>
      <c r="O2269" s="11" t="str">
        <f t="shared" si="235"/>
        <v/>
      </c>
      <c r="P2269" s="11" t="str">
        <f t="shared" si="230"/>
        <v/>
      </c>
    </row>
    <row r="2270" spans="1:16" x14ac:dyDescent="0.25">
      <c r="A2270" s="9" t="str">
        <f>IF(A2269="","",IF(B2269&lt;C2269,A2269,IF(A2269=MAX('entry data'!$B$8:$B$507),"",A2269+1)))</f>
        <v/>
      </c>
      <c r="B2270" s="9" t="str">
        <f t="shared" si="231"/>
        <v/>
      </c>
      <c r="C2270" s="9" t="str">
        <f>IF(ISERROR(VLOOKUP(A2270,'entry data'!B:G,6,0)),"",VLOOKUP(A2270,'entry data'!B:G,6,0))</f>
        <v/>
      </c>
      <c r="D2270" s="9" t="str">
        <f>IF(ISERROR(VLOOKUP(A2270,'entry data'!B:C,2,0)),"",VLOOKUP(A2270,'entry data'!B:C,2,0))</f>
        <v/>
      </c>
      <c r="E2270" s="9" t="str">
        <f>IF(ISERROR(VLOOKUP(A2270,'entry data'!B:E,4,0)),"",VLOOKUP(A2270,'entry data'!B:E,4,0))</f>
        <v/>
      </c>
      <c r="F2270" s="11" t="str">
        <f>IF(A2270="","",IF(ISERROR(VLOOKUP(A2270,'entry data'!B:F,5,0)),"",VLOOKUP(A2270,'entry data'!B:F,5,0)))</f>
        <v/>
      </c>
      <c r="G2270" s="12" t="str">
        <f>IF(A2270="","",IF(ISERROR(VLOOKUP(A2270,'entry data'!B:I,8,0)),"",VLOOKUP(A2270,'entry data'!B:I,7,0)))</f>
        <v/>
      </c>
      <c r="H2270" s="13" t="str">
        <f>IF(A2270="","",IF(B2270=1,VLOOKUP(A2270,'entry data'!B:D,3,0),I2269))</f>
        <v/>
      </c>
      <c r="I2270" s="14" t="str">
        <f>IF(A2270="","",IF(E2270="weekly",7,IF(E2270="fortnightly",14,IF(E2270="monthly",DATE(IF(MONTH(H2270)=12,YEAR(H2270)+1,YEAR(H2270)),VLOOKUP(MONTH(H2270),index!$D$2:$G$13,2,0),DAY(H2270)),
IF(E2270="quarterly",DATE(IF(MONTH(H2270)&gt;=10,YEAR(H2270)+1,YEAR(H2270)),VLOOKUP(MONTH(H2270),index!$D$2:$G$13,3,0),DAY(H2270)),
IF(E2270="halfyearly",DATE(IF(MONTH(H2270)&gt;=7,YEAR(H2270)+1,YEAR(H2270)),VLOOKUP(MONTH(H2270),index!$D$2:$G$13,4,0),DAY(H2270)),
DATE(YEAR(H2270)+1,MONTH(H2270),DAY(H2270)))))-H2270))+H2270)</f>
        <v/>
      </c>
      <c r="J2270" s="9" t="str">
        <f t="shared" si="232"/>
        <v/>
      </c>
      <c r="K2270" s="11" t="str">
        <f t="shared" si="233"/>
        <v/>
      </c>
      <c r="L2270" s="11" t="str">
        <f t="shared" si="234"/>
        <v/>
      </c>
      <c r="M2270" s="11" t="str">
        <f>IF(A2270="","",VLOOKUP(E2270,index!$A$1:$B$6,2,0)*K2270*G2270)</f>
        <v/>
      </c>
      <c r="N2270" s="11" t="str">
        <f>IF(A2270="","",-PMT(G2270*VLOOKUP(E2270,index!$A$1:$B$6,2,0),C2270,F2270,0,0))</f>
        <v/>
      </c>
      <c r="O2270" s="11" t="str">
        <f t="shared" si="235"/>
        <v/>
      </c>
      <c r="P2270" s="11" t="str">
        <f t="shared" si="230"/>
        <v/>
      </c>
    </row>
    <row r="2271" spans="1:16" x14ac:dyDescent="0.25">
      <c r="A2271" s="9" t="str">
        <f>IF(A2270="","",IF(B2270&lt;C2270,A2270,IF(A2270=MAX('entry data'!$B$8:$B$507),"",A2270+1)))</f>
        <v/>
      </c>
      <c r="B2271" s="9" t="str">
        <f t="shared" si="231"/>
        <v/>
      </c>
      <c r="C2271" s="9" t="str">
        <f>IF(ISERROR(VLOOKUP(A2271,'entry data'!B:G,6,0)),"",VLOOKUP(A2271,'entry data'!B:G,6,0))</f>
        <v/>
      </c>
      <c r="D2271" s="9" t="str">
        <f>IF(ISERROR(VLOOKUP(A2271,'entry data'!B:C,2,0)),"",VLOOKUP(A2271,'entry data'!B:C,2,0))</f>
        <v/>
      </c>
      <c r="E2271" s="9" t="str">
        <f>IF(ISERROR(VLOOKUP(A2271,'entry data'!B:E,4,0)),"",VLOOKUP(A2271,'entry data'!B:E,4,0))</f>
        <v/>
      </c>
      <c r="F2271" s="11" t="str">
        <f>IF(A2271="","",IF(ISERROR(VLOOKUP(A2271,'entry data'!B:F,5,0)),"",VLOOKUP(A2271,'entry data'!B:F,5,0)))</f>
        <v/>
      </c>
      <c r="G2271" s="12" t="str">
        <f>IF(A2271="","",IF(ISERROR(VLOOKUP(A2271,'entry data'!B:I,8,0)),"",VLOOKUP(A2271,'entry data'!B:I,7,0)))</f>
        <v/>
      </c>
      <c r="H2271" s="13" t="str">
        <f>IF(A2271="","",IF(B2271=1,VLOOKUP(A2271,'entry data'!B:D,3,0),I2270))</f>
        <v/>
      </c>
      <c r="I2271" s="14" t="str">
        <f>IF(A2271="","",IF(E2271="weekly",7,IF(E2271="fortnightly",14,IF(E2271="monthly",DATE(IF(MONTH(H2271)=12,YEAR(H2271)+1,YEAR(H2271)),VLOOKUP(MONTH(H2271),index!$D$2:$G$13,2,0),DAY(H2271)),
IF(E2271="quarterly",DATE(IF(MONTH(H2271)&gt;=10,YEAR(H2271)+1,YEAR(H2271)),VLOOKUP(MONTH(H2271),index!$D$2:$G$13,3,0),DAY(H2271)),
IF(E2271="halfyearly",DATE(IF(MONTH(H2271)&gt;=7,YEAR(H2271)+1,YEAR(H2271)),VLOOKUP(MONTH(H2271),index!$D$2:$G$13,4,0),DAY(H2271)),
DATE(YEAR(H2271)+1,MONTH(H2271),DAY(H2271)))))-H2271))+H2271)</f>
        <v/>
      </c>
      <c r="J2271" s="9" t="str">
        <f t="shared" si="232"/>
        <v/>
      </c>
      <c r="K2271" s="11" t="str">
        <f t="shared" si="233"/>
        <v/>
      </c>
      <c r="L2271" s="11" t="str">
        <f t="shared" si="234"/>
        <v/>
      </c>
      <c r="M2271" s="11" t="str">
        <f>IF(A2271="","",VLOOKUP(E2271,index!$A$1:$B$6,2,0)*K2271*G2271)</f>
        <v/>
      </c>
      <c r="N2271" s="11" t="str">
        <f>IF(A2271="","",-PMT(G2271*VLOOKUP(E2271,index!$A$1:$B$6,2,0),C2271,F2271,0,0))</f>
        <v/>
      </c>
      <c r="O2271" s="11" t="str">
        <f t="shared" si="235"/>
        <v/>
      </c>
      <c r="P2271" s="11" t="str">
        <f t="shared" si="230"/>
        <v/>
      </c>
    </row>
    <row r="2272" spans="1:16" x14ac:dyDescent="0.25">
      <c r="A2272" s="9" t="str">
        <f>IF(A2271="","",IF(B2271&lt;C2271,A2271,IF(A2271=MAX('entry data'!$B$8:$B$507),"",A2271+1)))</f>
        <v/>
      </c>
      <c r="B2272" s="9" t="str">
        <f t="shared" si="231"/>
        <v/>
      </c>
      <c r="C2272" s="9" t="str">
        <f>IF(ISERROR(VLOOKUP(A2272,'entry data'!B:G,6,0)),"",VLOOKUP(A2272,'entry data'!B:G,6,0))</f>
        <v/>
      </c>
      <c r="D2272" s="9" t="str">
        <f>IF(ISERROR(VLOOKUP(A2272,'entry data'!B:C,2,0)),"",VLOOKUP(A2272,'entry data'!B:C,2,0))</f>
        <v/>
      </c>
      <c r="E2272" s="9" t="str">
        <f>IF(ISERROR(VLOOKUP(A2272,'entry data'!B:E,4,0)),"",VLOOKUP(A2272,'entry data'!B:E,4,0))</f>
        <v/>
      </c>
      <c r="F2272" s="11" t="str">
        <f>IF(A2272="","",IF(ISERROR(VLOOKUP(A2272,'entry data'!B:F,5,0)),"",VLOOKUP(A2272,'entry data'!B:F,5,0)))</f>
        <v/>
      </c>
      <c r="G2272" s="12" t="str">
        <f>IF(A2272="","",IF(ISERROR(VLOOKUP(A2272,'entry data'!B:I,8,0)),"",VLOOKUP(A2272,'entry data'!B:I,7,0)))</f>
        <v/>
      </c>
      <c r="H2272" s="13" t="str">
        <f>IF(A2272="","",IF(B2272=1,VLOOKUP(A2272,'entry data'!B:D,3,0),I2271))</f>
        <v/>
      </c>
      <c r="I2272" s="14" t="str">
        <f>IF(A2272="","",IF(E2272="weekly",7,IF(E2272="fortnightly",14,IF(E2272="monthly",DATE(IF(MONTH(H2272)=12,YEAR(H2272)+1,YEAR(H2272)),VLOOKUP(MONTH(H2272),index!$D$2:$G$13,2,0),DAY(H2272)),
IF(E2272="quarterly",DATE(IF(MONTH(H2272)&gt;=10,YEAR(H2272)+1,YEAR(H2272)),VLOOKUP(MONTH(H2272),index!$D$2:$G$13,3,0),DAY(H2272)),
IF(E2272="halfyearly",DATE(IF(MONTH(H2272)&gt;=7,YEAR(H2272)+1,YEAR(H2272)),VLOOKUP(MONTH(H2272),index!$D$2:$G$13,4,0),DAY(H2272)),
DATE(YEAR(H2272)+1,MONTH(H2272),DAY(H2272)))))-H2272))+H2272)</f>
        <v/>
      </c>
      <c r="J2272" s="9" t="str">
        <f t="shared" si="232"/>
        <v/>
      </c>
      <c r="K2272" s="11" t="str">
        <f t="shared" si="233"/>
        <v/>
      </c>
      <c r="L2272" s="11" t="str">
        <f t="shared" si="234"/>
        <v/>
      </c>
      <c r="M2272" s="11" t="str">
        <f>IF(A2272="","",VLOOKUP(E2272,index!$A$1:$B$6,2,0)*K2272*G2272)</f>
        <v/>
      </c>
      <c r="N2272" s="11" t="str">
        <f>IF(A2272="","",-PMT(G2272*VLOOKUP(E2272,index!$A$1:$B$6,2,0),C2272,F2272,0,0))</f>
        <v/>
      </c>
      <c r="O2272" s="11" t="str">
        <f t="shared" si="235"/>
        <v/>
      </c>
      <c r="P2272" s="11" t="str">
        <f t="shared" si="230"/>
        <v/>
      </c>
    </row>
    <row r="2273" spans="1:16" x14ac:dyDescent="0.25">
      <c r="A2273" s="9" t="str">
        <f>IF(A2272="","",IF(B2272&lt;C2272,A2272,IF(A2272=MAX('entry data'!$B$8:$B$507),"",A2272+1)))</f>
        <v/>
      </c>
      <c r="B2273" s="9" t="str">
        <f t="shared" si="231"/>
        <v/>
      </c>
      <c r="C2273" s="9" t="str">
        <f>IF(ISERROR(VLOOKUP(A2273,'entry data'!B:G,6,0)),"",VLOOKUP(A2273,'entry data'!B:G,6,0))</f>
        <v/>
      </c>
      <c r="D2273" s="9" t="str">
        <f>IF(ISERROR(VLOOKUP(A2273,'entry data'!B:C,2,0)),"",VLOOKUP(A2273,'entry data'!B:C,2,0))</f>
        <v/>
      </c>
      <c r="E2273" s="9" t="str">
        <f>IF(ISERROR(VLOOKUP(A2273,'entry data'!B:E,4,0)),"",VLOOKUP(A2273,'entry data'!B:E,4,0))</f>
        <v/>
      </c>
      <c r="F2273" s="11" t="str">
        <f>IF(A2273="","",IF(ISERROR(VLOOKUP(A2273,'entry data'!B:F,5,0)),"",VLOOKUP(A2273,'entry data'!B:F,5,0)))</f>
        <v/>
      </c>
      <c r="G2273" s="12" t="str">
        <f>IF(A2273="","",IF(ISERROR(VLOOKUP(A2273,'entry data'!B:I,8,0)),"",VLOOKUP(A2273,'entry data'!B:I,7,0)))</f>
        <v/>
      </c>
      <c r="H2273" s="13" t="str">
        <f>IF(A2273="","",IF(B2273=1,VLOOKUP(A2273,'entry data'!B:D,3,0),I2272))</f>
        <v/>
      </c>
      <c r="I2273" s="14" t="str">
        <f>IF(A2273="","",IF(E2273="weekly",7,IF(E2273="fortnightly",14,IF(E2273="monthly",DATE(IF(MONTH(H2273)=12,YEAR(H2273)+1,YEAR(H2273)),VLOOKUP(MONTH(H2273),index!$D$2:$G$13,2,0),DAY(H2273)),
IF(E2273="quarterly",DATE(IF(MONTH(H2273)&gt;=10,YEAR(H2273)+1,YEAR(H2273)),VLOOKUP(MONTH(H2273),index!$D$2:$G$13,3,0),DAY(H2273)),
IF(E2273="halfyearly",DATE(IF(MONTH(H2273)&gt;=7,YEAR(H2273)+1,YEAR(H2273)),VLOOKUP(MONTH(H2273),index!$D$2:$G$13,4,0),DAY(H2273)),
DATE(YEAR(H2273)+1,MONTH(H2273),DAY(H2273)))))-H2273))+H2273)</f>
        <v/>
      </c>
      <c r="J2273" s="9" t="str">
        <f t="shared" si="232"/>
        <v/>
      </c>
      <c r="K2273" s="11" t="str">
        <f t="shared" si="233"/>
        <v/>
      </c>
      <c r="L2273" s="11" t="str">
        <f t="shared" si="234"/>
        <v/>
      </c>
      <c r="M2273" s="11" t="str">
        <f>IF(A2273="","",VLOOKUP(E2273,index!$A$1:$B$6,2,0)*K2273*G2273)</f>
        <v/>
      </c>
      <c r="N2273" s="11" t="str">
        <f>IF(A2273="","",-PMT(G2273*VLOOKUP(E2273,index!$A$1:$B$6,2,0),C2273,F2273,0,0))</f>
        <v/>
      </c>
      <c r="O2273" s="11" t="str">
        <f t="shared" si="235"/>
        <v/>
      </c>
      <c r="P2273" s="11" t="str">
        <f t="shared" si="230"/>
        <v/>
      </c>
    </row>
    <row r="2274" spans="1:16" x14ac:dyDescent="0.25">
      <c r="A2274" s="9" t="str">
        <f>IF(A2273="","",IF(B2273&lt;C2273,A2273,IF(A2273=MAX('entry data'!$B$8:$B$507),"",A2273+1)))</f>
        <v/>
      </c>
      <c r="B2274" s="9" t="str">
        <f t="shared" si="231"/>
        <v/>
      </c>
      <c r="C2274" s="9" t="str">
        <f>IF(ISERROR(VLOOKUP(A2274,'entry data'!B:G,6,0)),"",VLOOKUP(A2274,'entry data'!B:G,6,0))</f>
        <v/>
      </c>
      <c r="D2274" s="9" t="str">
        <f>IF(ISERROR(VLOOKUP(A2274,'entry data'!B:C,2,0)),"",VLOOKUP(A2274,'entry data'!B:C,2,0))</f>
        <v/>
      </c>
      <c r="E2274" s="9" t="str">
        <f>IF(ISERROR(VLOOKUP(A2274,'entry data'!B:E,4,0)),"",VLOOKUP(A2274,'entry data'!B:E,4,0))</f>
        <v/>
      </c>
      <c r="F2274" s="11" t="str">
        <f>IF(A2274="","",IF(ISERROR(VLOOKUP(A2274,'entry data'!B:F,5,0)),"",VLOOKUP(A2274,'entry data'!B:F,5,0)))</f>
        <v/>
      </c>
      <c r="G2274" s="12" t="str">
        <f>IF(A2274="","",IF(ISERROR(VLOOKUP(A2274,'entry data'!B:I,8,0)),"",VLOOKUP(A2274,'entry data'!B:I,7,0)))</f>
        <v/>
      </c>
      <c r="H2274" s="13" t="str">
        <f>IF(A2274="","",IF(B2274=1,VLOOKUP(A2274,'entry data'!B:D,3,0),I2273))</f>
        <v/>
      </c>
      <c r="I2274" s="14" t="str">
        <f>IF(A2274="","",IF(E2274="weekly",7,IF(E2274="fortnightly",14,IF(E2274="monthly",DATE(IF(MONTH(H2274)=12,YEAR(H2274)+1,YEAR(H2274)),VLOOKUP(MONTH(H2274),index!$D$2:$G$13,2,0),DAY(H2274)),
IF(E2274="quarterly",DATE(IF(MONTH(H2274)&gt;=10,YEAR(H2274)+1,YEAR(H2274)),VLOOKUP(MONTH(H2274),index!$D$2:$G$13,3,0),DAY(H2274)),
IF(E2274="halfyearly",DATE(IF(MONTH(H2274)&gt;=7,YEAR(H2274)+1,YEAR(H2274)),VLOOKUP(MONTH(H2274),index!$D$2:$G$13,4,0),DAY(H2274)),
DATE(YEAR(H2274)+1,MONTH(H2274),DAY(H2274)))))-H2274))+H2274)</f>
        <v/>
      </c>
      <c r="J2274" s="9" t="str">
        <f t="shared" si="232"/>
        <v/>
      </c>
      <c r="K2274" s="11" t="str">
        <f t="shared" si="233"/>
        <v/>
      </c>
      <c r="L2274" s="11" t="str">
        <f t="shared" si="234"/>
        <v/>
      </c>
      <c r="M2274" s="11" t="str">
        <f>IF(A2274="","",VLOOKUP(E2274,index!$A$1:$B$6,2,0)*K2274*G2274)</f>
        <v/>
      </c>
      <c r="N2274" s="11" t="str">
        <f>IF(A2274="","",-PMT(G2274*VLOOKUP(E2274,index!$A$1:$B$6,2,0),C2274,F2274,0,0))</f>
        <v/>
      </c>
      <c r="O2274" s="11" t="str">
        <f t="shared" si="235"/>
        <v/>
      </c>
      <c r="P2274" s="11" t="str">
        <f t="shared" si="230"/>
        <v/>
      </c>
    </row>
    <row r="2275" spans="1:16" x14ac:dyDescent="0.25">
      <c r="A2275" s="9" t="str">
        <f>IF(A2274="","",IF(B2274&lt;C2274,A2274,IF(A2274=MAX('entry data'!$B$8:$B$507),"",A2274+1)))</f>
        <v/>
      </c>
      <c r="B2275" s="9" t="str">
        <f t="shared" si="231"/>
        <v/>
      </c>
      <c r="C2275" s="9" t="str">
        <f>IF(ISERROR(VLOOKUP(A2275,'entry data'!B:G,6,0)),"",VLOOKUP(A2275,'entry data'!B:G,6,0))</f>
        <v/>
      </c>
      <c r="D2275" s="9" t="str">
        <f>IF(ISERROR(VLOOKUP(A2275,'entry data'!B:C,2,0)),"",VLOOKUP(A2275,'entry data'!B:C,2,0))</f>
        <v/>
      </c>
      <c r="E2275" s="9" t="str">
        <f>IF(ISERROR(VLOOKUP(A2275,'entry data'!B:E,4,0)),"",VLOOKUP(A2275,'entry data'!B:E,4,0))</f>
        <v/>
      </c>
      <c r="F2275" s="11" t="str">
        <f>IF(A2275="","",IF(ISERROR(VLOOKUP(A2275,'entry data'!B:F,5,0)),"",VLOOKUP(A2275,'entry data'!B:F,5,0)))</f>
        <v/>
      </c>
      <c r="G2275" s="12" t="str">
        <f>IF(A2275="","",IF(ISERROR(VLOOKUP(A2275,'entry data'!B:I,8,0)),"",VLOOKUP(A2275,'entry data'!B:I,7,0)))</f>
        <v/>
      </c>
      <c r="H2275" s="13" t="str">
        <f>IF(A2275="","",IF(B2275=1,VLOOKUP(A2275,'entry data'!B:D,3,0),I2274))</f>
        <v/>
      </c>
      <c r="I2275" s="14" t="str">
        <f>IF(A2275="","",IF(E2275="weekly",7,IF(E2275="fortnightly",14,IF(E2275="monthly",DATE(IF(MONTH(H2275)=12,YEAR(H2275)+1,YEAR(H2275)),VLOOKUP(MONTH(H2275),index!$D$2:$G$13,2,0),DAY(H2275)),
IF(E2275="quarterly",DATE(IF(MONTH(H2275)&gt;=10,YEAR(H2275)+1,YEAR(H2275)),VLOOKUP(MONTH(H2275),index!$D$2:$G$13,3,0),DAY(H2275)),
IF(E2275="halfyearly",DATE(IF(MONTH(H2275)&gt;=7,YEAR(H2275)+1,YEAR(H2275)),VLOOKUP(MONTH(H2275),index!$D$2:$G$13,4,0),DAY(H2275)),
DATE(YEAR(H2275)+1,MONTH(H2275),DAY(H2275)))))-H2275))+H2275)</f>
        <v/>
      </c>
      <c r="J2275" s="9" t="str">
        <f t="shared" si="232"/>
        <v/>
      </c>
      <c r="K2275" s="11" t="str">
        <f t="shared" si="233"/>
        <v/>
      </c>
      <c r="L2275" s="11" t="str">
        <f t="shared" si="234"/>
        <v/>
      </c>
      <c r="M2275" s="11" t="str">
        <f>IF(A2275="","",VLOOKUP(E2275,index!$A$1:$B$6,2,0)*K2275*G2275)</f>
        <v/>
      </c>
      <c r="N2275" s="11" t="str">
        <f>IF(A2275="","",-PMT(G2275*VLOOKUP(E2275,index!$A$1:$B$6,2,0),C2275,F2275,0,0))</f>
        <v/>
      </c>
      <c r="O2275" s="11" t="str">
        <f t="shared" si="235"/>
        <v/>
      </c>
      <c r="P2275" s="11" t="str">
        <f t="shared" si="230"/>
        <v/>
      </c>
    </row>
    <row r="2276" spans="1:16" x14ac:dyDescent="0.25">
      <c r="A2276" s="9" t="str">
        <f>IF(A2275="","",IF(B2275&lt;C2275,A2275,IF(A2275=MAX('entry data'!$B$8:$B$507),"",A2275+1)))</f>
        <v/>
      </c>
      <c r="B2276" s="9" t="str">
        <f t="shared" si="231"/>
        <v/>
      </c>
      <c r="C2276" s="9" t="str">
        <f>IF(ISERROR(VLOOKUP(A2276,'entry data'!B:G,6,0)),"",VLOOKUP(A2276,'entry data'!B:G,6,0))</f>
        <v/>
      </c>
      <c r="D2276" s="9" t="str">
        <f>IF(ISERROR(VLOOKUP(A2276,'entry data'!B:C,2,0)),"",VLOOKUP(A2276,'entry data'!B:C,2,0))</f>
        <v/>
      </c>
      <c r="E2276" s="9" t="str">
        <f>IF(ISERROR(VLOOKUP(A2276,'entry data'!B:E,4,0)),"",VLOOKUP(A2276,'entry data'!B:E,4,0))</f>
        <v/>
      </c>
      <c r="F2276" s="11" t="str">
        <f>IF(A2276="","",IF(ISERROR(VLOOKUP(A2276,'entry data'!B:F,5,0)),"",VLOOKUP(A2276,'entry data'!B:F,5,0)))</f>
        <v/>
      </c>
      <c r="G2276" s="12" t="str">
        <f>IF(A2276="","",IF(ISERROR(VLOOKUP(A2276,'entry data'!B:I,8,0)),"",VLOOKUP(A2276,'entry data'!B:I,7,0)))</f>
        <v/>
      </c>
      <c r="H2276" s="13" t="str">
        <f>IF(A2276="","",IF(B2276=1,VLOOKUP(A2276,'entry data'!B:D,3,0),I2275))</f>
        <v/>
      </c>
      <c r="I2276" s="14" t="str">
        <f>IF(A2276="","",IF(E2276="weekly",7,IF(E2276="fortnightly",14,IF(E2276="monthly",DATE(IF(MONTH(H2276)=12,YEAR(H2276)+1,YEAR(H2276)),VLOOKUP(MONTH(H2276),index!$D$2:$G$13,2,0),DAY(H2276)),
IF(E2276="quarterly",DATE(IF(MONTH(H2276)&gt;=10,YEAR(H2276)+1,YEAR(H2276)),VLOOKUP(MONTH(H2276),index!$D$2:$G$13,3,0),DAY(H2276)),
IF(E2276="halfyearly",DATE(IF(MONTH(H2276)&gt;=7,YEAR(H2276)+1,YEAR(H2276)),VLOOKUP(MONTH(H2276),index!$D$2:$G$13,4,0),DAY(H2276)),
DATE(YEAR(H2276)+1,MONTH(H2276),DAY(H2276)))))-H2276))+H2276)</f>
        <v/>
      </c>
      <c r="J2276" s="9" t="str">
        <f t="shared" si="232"/>
        <v/>
      </c>
      <c r="K2276" s="11" t="str">
        <f t="shared" si="233"/>
        <v/>
      </c>
      <c r="L2276" s="11" t="str">
        <f t="shared" si="234"/>
        <v/>
      </c>
      <c r="M2276" s="11" t="str">
        <f>IF(A2276="","",VLOOKUP(E2276,index!$A$1:$B$6,2,0)*K2276*G2276)</f>
        <v/>
      </c>
      <c r="N2276" s="11" t="str">
        <f>IF(A2276="","",-PMT(G2276*VLOOKUP(E2276,index!$A$1:$B$6,2,0),C2276,F2276,0,0))</f>
        <v/>
      </c>
      <c r="O2276" s="11" t="str">
        <f t="shared" si="235"/>
        <v/>
      </c>
      <c r="P2276" s="11" t="str">
        <f t="shared" si="230"/>
        <v/>
      </c>
    </row>
    <row r="2277" spans="1:16" x14ac:dyDescent="0.25">
      <c r="A2277" s="9" t="str">
        <f>IF(A2276="","",IF(B2276&lt;C2276,A2276,IF(A2276=MAX('entry data'!$B$8:$B$507),"",A2276+1)))</f>
        <v/>
      </c>
      <c r="B2277" s="9" t="str">
        <f t="shared" si="231"/>
        <v/>
      </c>
      <c r="C2277" s="9" t="str">
        <f>IF(ISERROR(VLOOKUP(A2277,'entry data'!B:G,6,0)),"",VLOOKUP(A2277,'entry data'!B:G,6,0))</f>
        <v/>
      </c>
      <c r="D2277" s="9" t="str">
        <f>IF(ISERROR(VLOOKUP(A2277,'entry data'!B:C,2,0)),"",VLOOKUP(A2277,'entry data'!B:C,2,0))</f>
        <v/>
      </c>
      <c r="E2277" s="9" t="str">
        <f>IF(ISERROR(VLOOKUP(A2277,'entry data'!B:E,4,0)),"",VLOOKUP(A2277,'entry data'!B:E,4,0))</f>
        <v/>
      </c>
      <c r="F2277" s="11" t="str">
        <f>IF(A2277="","",IF(ISERROR(VLOOKUP(A2277,'entry data'!B:F,5,0)),"",VLOOKUP(A2277,'entry data'!B:F,5,0)))</f>
        <v/>
      </c>
      <c r="G2277" s="12" t="str">
        <f>IF(A2277="","",IF(ISERROR(VLOOKUP(A2277,'entry data'!B:I,8,0)),"",VLOOKUP(A2277,'entry data'!B:I,7,0)))</f>
        <v/>
      </c>
      <c r="H2277" s="13" t="str">
        <f>IF(A2277="","",IF(B2277=1,VLOOKUP(A2277,'entry data'!B:D,3,0),I2276))</f>
        <v/>
      </c>
      <c r="I2277" s="14" t="str">
        <f>IF(A2277="","",IF(E2277="weekly",7,IF(E2277="fortnightly",14,IF(E2277="monthly",DATE(IF(MONTH(H2277)=12,YEAR(H2277)+1,YEAR(H2277)),VLOOKUP(MONTH(H2277),index!$D$2:$G$13,2,0),DAY(H2277)),
IF(E2277="quarterly",DATE(IF(MONTH(H2277)&gt;=10,YEAR(H2277)+1,YEAR(H2277)),VLOOKUP(MONTH(H2277),index!$D$2:$G$13,3,0),DAY(H2277)),
IF(E2277="halfyearly",DATE(IF(MONTH(H2277)&gt;=7,YEAR(H2277)+1,YEAR(H2277)),VLOOKUP(MONTH(H2277),index!$D$2:$G$13,4,0),DAY(H2277)),
DATE(YEAR(H2277)+1,MONTH(H2277),DAY(H2277)))))-H2277))+H2277)</f>
        <v/>
      </c>
      <c r="J2277" s="9" t="str">
        <f t="shared" si="232"/>
        <v/>
      </c>
      <c r="K2277" s="11" t="str">
        <f t="shared" si="233"/>
        <v/>
      </c>
      <c r="L2277" s="11" t="str">
        <f t="shared" si="234"/>
        <v/>
      </c>
      <c r="M2277" s="11" t="str">
        <f>IF(A2277="","",VLOOKUP(E2277,index!$A$1:$B$6,2,0)*K2277*G2277)</f>
        <v/>
      </c>
      <c r="N2277" s="11" t="str">
        <f>IF(A2277="","",-PMT(G2277*VLOOKUP(E2277,index!$A$1:$B$6,2,0),C2277,F2277,0,0))</f>
        <v/>
      </c>
      <c r="O2277" s="11" t="str">
        <f t="shared" si="235"/>
        <v/>
      </c>
      <c r="P2277" s="11" t="str">
        <f t="shared" si="230"/>
        <v/>
      </c>
    </row>
    <row r="2278" spans="1:16" x14ac:dyDescent="0.25">
      <c r="A2278" s="9" t="str">
        <f>IF(A2277="","",IF(B2277&lt;C2277,A2277,IF(A2277=MAX('entry data'!$B$8:$B$507),"",A2277+1)))</f>
        <v/>
      </c>
      <c r="B2278" s="9" t="str">
        <f t="shared" si="231"/>
        <v/>
      </c>
      <c r="C2278" s="9" t="str">
        <f>IF(ISERROR(VLOOKUP(A2278,'entry data'!B:G,6,0)),"",VLOOKUP(A2278,'entry data'!B:G,6,0))</f>
        <v/>
      </c>
      <c r="D2278" s="9" t="str">
        <f>IF(ISERROR(VLOOKUP(A2278,'entry data'!B:C,2,0)),"",VLOOKUP(A2278,'entry data'!B:C,2,0))</f>
        <v/>
      </c>
      <c r="E2278" s="9" t="str">
        <f>IF(ISERROR(VLOOKUP(A2278,'entry data'!B:E,4,0)),"",VLOOKUP(A2278,'entry data'!B:E,4,0))</f>
        <v/>
      </c>
      <c r="F2278" s="11" t="str">
        <f>IF(A2278="","",IF(ISERROR(VLOOKUP(A2278,'entry data'!B:F,5,0)),"",VLOOKUP(A2278,'entry data'!B:F,5,0)))</f>
        <v/>
      </c>
      <c r="G2278" s="12" t="str">
        <f>IF(A2278="","",IF(ISERROR(VLOOKUP(A2278,'entry data'!B:I,8,0)),"",VLOOKUP(A2278,'entry data'!B:I,7,0)))</f>
        <v/>
      </c>
      <c r="H2278" s="13" t="str">
        <f>IF(A2278="","",IF(B2278=1,VLOOKUP(A2278,'entry data'!B:D,3,0),I2277))</f>
        <v/>
      </c>
      <c r="I2278" s="14" t="str">
        <f>IF(A2278="","",IF(E2278="weekly",7,IF(E2278="fortnightly",14,IF(E2278="monthly",DATE(IF(MONTH(H2278)=12,YEAR(H2278)+1,YEAR(H2278)),VLOOKUP(MONTH(H2278),index!$D$2:$G$13,2,0),DAY(H2278)),
IF(E2278="quarterly",DATE(IF(MONTH(H2278)&gt;=10,YEAR(H2278)+1,YEAR(H2278)),VLOOKUP(MONTH(H2278),index!$D$2:$G$13,3,0),DAY(H2278)),
IF(E2278="halfyearly",DATE(IF(MONTH(H2278)&gt;=7,YEAR(H2278)+1,YEAR(H2278)),VLOOKUP(MONTH(H2278),index!$D$2:$G$13,4,0),DAY(H2278)),
DATE(YEAR(H2278)+1,MONTH(H2278),DAY(H2278)))))-H2278))+H2278)</f>
        <v/>
      </c>
      <c r="J2278" s="9" t="str">
        <f t="shared" si="232"/>
        <v/>
      </c>
      <c r="K2278" s="11" t="str">
        <f t="shared" si="233"/>
        <v/>
      </c>
      <c r="L2278" s="11" t="str">
        <f t="shared" si="234"/>
        <v/>
      </c>
      <c r="M2278" s="11" t="str">
        <f>IF(A2278="","",VLOOKUP(E2278,index!$A$1:$B$6,2,0)*K2278*G2278)</f>
        <v/>
      </c>
      <c r="N2278" s="11" t="str">
        <f>IF(A2278="","",-PMT(G2278*VLOOKUP(E2278,index!$A$1:$B$6,2,0),C2278,F2278,0,0))</f>
        <v/>
      </c>
      <c r="O2278" s="11" t="str">
        <f t="shared" si="235"/>
        <v/>
      </c>
      <c r="P2278" s="11" t="str">
        <f t="shared" si="230"/>
        <v/>
      </c>
    </row>
    <row r="2279" spans="1:16" x14ac:dyDescent="0.25">
      <c r="A2279" s="9" t="str">
        <f>IF(A2278="","",IF(B2278&lt;C2278,A2278,IF(A2278=MAX('entry data'!$B$8:$B$507),"",A2278+1)))</f>
        <v/>
      </c>
      <c r="B2279" s="9" t="str">
        <f t="shared" si="231"/>
        <v/>
      </c>
      <c r="C2279" s="9" t="str">
        <f>IF(ISERROR(VLOOKUP(A2279,'entry data'!B:G,6,0)),"",VLOOKUP(A2279,'entry data'!B:G,6,0))</f>
        <v/>
      </c>
      <c r="D2279" s="9" t="str">
        <f>IF(ISERROR(VLOOKUP(A2279,'entry data'!B:C,2,0)),"",VLOOKUP(A2279,'entry data'!B:C,2,0))</f>
        <v/>
      </c>
      <c r="E2279" s="9" t="str">
        <f>IF(ISERROR(VLOOKUP(A2279,'entry data'!B:E,4,0)),"",VLOOKUP(A2279,'entry data'!B:E,4,0))</f>
        <v/>
      </c>
      <c r="F2279" s="11" t="str">
        <f>IF(A2279="","",IF(ISERROR(VLOOKUP(A2279,'entry data'!B:F,5,0)),"",VLOOKUP(A2279,'entry data'!B:F,5,0)))</f>
        <v/>
      </c>
      <c r="G2279" s="12" t="str">
        <f>IF(A2279="","",IF(ISERROR(VLOOKUP(A2279,'entry data'!B:I,8,0)),"",VLOOKUP(A2279,'entry data'!B:I,7,0)))</f>
        <v/>
      </c>
      <c r="H2279" s="13" t="str">
        <f>IF(A2279="","",IF(B2279=1,VLOOKUP(A2279,'entry data'!B:D,3,0),I2278))</f>
        <v/>
      </c>
      <c r="I2279" s="14" t="str">
        <f>IF(A2279="","",IF(E2279="weekly",7,IF(E2279="fortnightly",14,IF(E2279="monthly",DATE(IF(MONTH(H2279)=12,YEAR(H2279)+1,YEAR(H2279)),VLOOKUP(MONTH(H2279),index!$D$2:$G$13,2,0),DAY(H2279)),
IF(E2279="quarterly",DATE(IF(MONTH(H2279)&gt;=10,YEAR(H2279)+1,YEAR(H2279)),VLOOKUP(MONTH(H2279),index!$D$2:$G$13,3,0),DAY(H2279)),
IF(E2279="halfyearly",DATE(IF(MONTH(H2279)&gt;=7,YEAR(H2279)+1,YEAR(H2279)),VLOOKUP(MONTH(H2279),index!$D$2:$G$13,4,0),DAY(H2279)),
DATE(YEAR(H2279)+1,MONTH(H2279),DAY(H2279)))))-H2279))+H2279)</f>
        <v/>
      </c>
      <c r="J2279" s="9" t="str">
        <f t="shared" si="232"/>
        <v/>
      </c>
      <c r="K2279" s="11" t="str">
        <f t="shared" si="233"/>
        <v/>
      </c>
      <c r="L2279" s="11" t="str">
        <f t="shared" si="234"/>
        <v/>
      </c>
      <c r="M2279" s="11" t="str">
        <f>IF(A2279="","",VLOOKUP(E2279,index!$A$1:$B$6,2,0)*K2279*G2279)</f>
        <v/>
      </c>
      <c r="N2279" s="11" t="str">
        <f>IF(A2279="","",-PMT(G2279*VLOOKUP(E2279,index!$A$1:$B$6,2,0),C2279,F2279,0,0))</f>
        <v/>
      </c>
      <c r="O2279" s="11" t="str">
        <f t="shared" si="235"/>
        <v/>
      </c>
      <c r="P2279" s="11" t="str">
        <f t="shared" si="230"/>
        <v/>
      </c>
    </row>
    <row r="2280" spans="1:16" x14ac:dyDescent="0.25">
      <c r="A2280" s="9" t="str">
        <f>IF(A2279="","",IF(B2279&lt;C2279,A2279,IF(A2279=MAX('entry data'!$B$8:$B$507),"",A2279+1)))</f>
        <v/>
      </c>
      <c r="B2280" s="9" t="str">
        <f t="shared" si="231"/>
        <v/>
      </c>
      <c r="C2280" s="9" t="str">
        <f>IF(ISERROR(VLOOKUP(A2280,'entry data'!B:G,6,0)),"",VLOOKUP(A2280,'entry data'!B:G,6,0))</f>
        <v/>
      </c>
      <c r="D2280" s="9" t="str">
        <f>IF(ISERROR(VLOOKUP(A2280,'entry data'!B:C,2,0)),"",VLOOKUP(A2280,'entry data'!B:C,2,0))</f>
        <v/>
      </c>
      <c r="E2280" s="9" t="str">
        <f>IF(ISERROR(VLOOKUP(A2280,'entry data'!B:E,4,0)),"",VLOOKUP(A2280,'entry data'!B:E,4,0))</f>
        <v/>
      </c>
      <c r="F2280" s="11" t="str">
        <f>IF(A2280="","",IF(ISERROR(VLOOKUP(A2280,'entry data'!B:F,5,0)),"",VLOOKUP(A2280,'entry data'!B:F,5,0)))</f>
        <v/>
      </c>
      <c r="G2280" s="12" t="str">
        <f>IF(A2280="","",IF(ISERROR(VLOOKUP(A2280,'entry data'!B:I,8,0)),"",VLOOKUP(A2280,'entry data'!B:I,7,0)))</f>
        <v/>
      </c>
      <c r="H2280" s="13" t="str">
        <f>IF(A2280="","",IF(B2280=1,VLOOKUP(A2280,'entry data'!B:D,3,0),I2279))</f>
        <v/>
      </c>
      <c r="I2280" s="14" t="str">
        <f>IF(A2280="","",IF(E2280="weekly",7,IF(E2280="fortnightly",14,IF(E2280="monthly",DATE(IF(MONTH(H2280)=12,YEAR(H2280)+1,YEAR(H2280)),VLOOKUP(MONTH(H2280),index!$D$2:$G$13,2,0),DAY(H2280)),
IF(E2280="quarterly",DATE(IF(MONTH(H2280)&gt;=10,YEAR(H2280)+1,YEAR(H2280)),VLOOKUP(MONTH(H2280),index!$D$2:$G$13,3,0),DAY(H2280)),
IF(E2280="halfyearly",DATE(IF(MONTH(H2280)&gt;=7,YEAR(H2280)+1,YEAR(H2280)),VLOOKUP(MONTH(H2280),index!$D$2:$G$13,4,0),DAY(H2280)),
DATE(YEAR(H2280)+1,MONTH(H2280),DAY(H2280)))))-H2280))+H2280)</f>
        <v/>
      </c>
      <c r="J2280" s="9" t="str">
        <f t="shared" si="232"/>
        <v/>
      </c>
      <c r="K2280" s="11" t="str">
        <f t="shared" si="233"/>
        <v/>
      </c>
      <c r="L2280" s="11" t="str">
        <f t="shared" si="234"/>
        <v/>
      </c>
      <c r="M2280" s="11" t="str">
        <f>IF(A2280="","",VLOOKUP(E2280,index!$A$1:$B$6,2,0)*K2280*G2280)</f>
        <v/>
      </c>
      <c r="N2280" s="11" t="str">
        <f>IF(A2280="","",-PMT(G2280*VLOOKUP(E2280,index!$A$1:$B$6,2,0),C2280,F2280,0,0))</f>
        <v/>
      </c>
      <c r="O2280" s="11" t="str">
        <f t="shared" si="235"/>
        <v/>
      </c>
      <c r="P2280" s="11" t="str">
        <f t="shared" si="230"/>
        <v/>
      </c>
    </row>
    <row r="2281" spans="1:16" x14ac:dyDescent="0.25">
      <c r="A2281" s="9" t="str">
        <f>IF(A2280="","",IF(B2280&lt;C2280,A2280,IF(A2280=MAX('entry data'!$B$8:$B$507),"",A2280+1)))</f>
        <v/>
      </c>
      <c r="B2281" s="9" t="str">
        <f t="shared" si="231"/>
        <v/>
      </c>
      <c r="C2281" s="9" t="str">
        <f>IF(ISERROR(VLOOKUP(A2281,'entry data'!B:G,6,0)),"",VLOOKUP(A2281,'entry data'!B:G,6,0))</f>
        <v/>
      </c>
      <c r="D2281" s="9" t="str">
        <f>IF(ISERROR(VLOOKUP(A2281,'entry data'!B:C,2,0)),"",VLOOKUP(A2281,'entry data'!B:C,2,0))</f>
        <v/>
      </c>
      <c r="E2281" s="9" t="str">
        <f>IF(ISERROR(VLOOKUP(A2281,'entry data'!B:E,4,0)),"",VLOOKUP(A2281,'entry data'!B:E,4,0))</f>
        <v/>
      </c>
      <c r="F2281" s="11" t="str">
        <f>IF(A2281="","",IF(ISERROR(VLOOKUP(A2281,'entry data'!B:F,5,0)),"",VLOOKUP(A2281,'entry data'!B:F,5,0)))</f>
        <v/>
      </c>
      <c r="G2281" s="12" t="str">
        <f>IF(A2281="","",IF(ISERROR(VLOOKUP(A2281,'entry data'!B:I,8,0)),"",VLOOKUP(A2281,'entry data'!B:I,7,0)))</f>
        <v/>
      </c>
      <c r="H2281" s="13" t="str">
        <f>IF(A2281="","",IF(B2281=1,VLOOKUP(A2281,'entry data'!B:D,3,0),I2280))</f>
        <v/>
      </c>
      <c r="I2281" s="14" t="str">
        <f>IF(A2281="","",IF(E2281="weekly",7,IF(E2281="fortnightly",14,IF(E2281="monthly",DATE(IF(MONTH(H2281)=12,YEAR(H2281)+1,YEAR(H2281)),VLOOKUP(MONTH(H2281),index!$D$2:$G$13,2,0),DAY(H2281)),
IF(E2281="quarterly",DATE(IF(MONTH(H2281)&gt;=10,YEAR(H2281)+1,YEAR(H2281)),VLOOKUP(MONTH(H2281),index!$D$2:$G$13,3,0),DAY(H2281)),
IF(E2281="halfyearly",DATE(IF(MONTH(H2281)&gt;=7,YEAR(H2281)+1,YEAR(H2281)),VLOOKUP(MONTH(H2281),index!$D$2:$G$13,4,0),DAY(H2281)),
DATE(YEAR(H2281)+1,MONTH(H2281),DAY(H2281)))))-H2281))+H2281)</f>
        <v/>
      </c>
      <c r="J2281" s="9" t="str">
        <f t="shared" si="232"/>
        <v/>
      </c>
      <c r="K2281" s="11" t="str">
        <f t="shared" si="233"/>
        <v/>
      </c>
      <c r="L2281" s="11" t="str">
        <f t="shared" si="234"/>
        <v/>
      </c>
      <c r="M2281" s="11" t="str">
        <f>IF(A2281="","",VLOOKUP(E2281,index!$A$1:$B$6,2,0)*K2281*G2281)</f>
        <v/>
      </c>
      <c r="N2281" s="11" t="str">
        <f>IF(A2281="","",-PMT(G2281*VLOOKUP(E2281,index!$A$1:$B$6,2,0),C2281,F2281,0,0))</f>
        <v/>
      </c>
      <c r="O2281" s="11" t="str">
        <f t="shared" si="235"/>
        <v/>
      </c>
      <c r="P2281" s="11" t="str">
        <f t="shared" si="230"/>
        <v/>
      </c>
    </row>
    <row r="2282" spans="1:16" x14ac:dyDescent="0.25">
      <c r="A2282" s="9" t="str">
        <f>IF(A2281="","",IF(B2281&lt;C2281,A2281,IF(A2281=MAX('entry data'!$B$8:$B$507),"",A2281+1)))</f>
        <v/>
      </c>
      <c r="B2282" s="9" t="str">
        <f t="shared" si="231"/>
        <v/>
      </c>
      <c r="C2282" s="9" t="str">
        <f>IF(ISERROR(VLOOKUP(A2282,'entry data'!B:G,6,0)),"",VLOOKUP(A2282,'entry data'!B:G,6,0))</f>
        <v/>
      </c>
      <c r="D2282" s="9" t="str">
        <f>IF(ISERROR(VLOOKUP(A2282,'entry data'!B:C,2,0)),"",VLOOKUP(A2282,'entry data'!B:C,2,0))</f>
        <v/>
      </c>
      <c r="E2282" s="9" t="str">
        <f>IF(ISERROR(VLOOKUP(A2282,'entry data'!B:E,4,0)),"",VLOOKUP(A2282,'entry data'!B:E,4,0))</f>
        <v/>
      </c>
      <c r="F2282" s="11" t="str">
        <f>IF(A2282="","",IF(ISERROR(VLOOKUP(A2282,'entry data'!B:F,5,0)),"",VLOOKUP(A2282,'entry data'!B:F,5,0)))</f>
        <v/>
      </c>
      <c r="G2282" s="12" t="str">
        <f>IF(A2282="","",IF(ISERROR(VLOOKUP(A2282,'entry data'!B:I,8,0)),"",VLOOKUP(A2282,'entry data'!B:I,7,0)))</f>
        <v/>
      </c>
      <c r="H2282" s="13" t="str">
        <f>IF(A2282="","",IF(B2282=1,VLOOKUP(A2282,'entry data'!B:D,3,0),I2281))</f>
        <v/>
      </c>
      <c r="I2282" s="14" t="str">
        <f>IF(A2282="","",IF(E2282="weekly",7,IF(E2282="fortnightly",14,IF(E2282="monthly",DATE(IF(MONTH(H2282)=12,YEAR(H2282)+1,YEAR(H2282)),VLOOKUP(MONTH(H2282),index!$D$2:$G$13,2,0),DAY(H2282)),
IF(E2282="quarterly",DATE(IF(MONTH(H2282)&gt;=10,YEAR(H2282)+1,YEAR(H2282)),VLOOKUP(MONTH(H2282),index!$D$2:$G$13,3,0),DAY(H2282)),
IF(E2282="halfyearly",DATE(IF(MONTH(H2282)&gt;=7,YEAR(H2282)+1,YEAR(H2282)),VLOOKUP(MONTH(H2282),index!$D$2:$G$13,4,0),DAY(H2282)),
DATE(YEAR(H2282)+1,MONTH(H2282),DAY(H2282)))))-H2282))+H2282)</f>
        <v/>
      </c>
      <c r="J2282" s="9" t="str">
        <f t="shared" si="232"/>
        <v/>
      </c>
      <c r="K2282" s="11" t="str">
        <f t="shared" si="233"/>
        <v/>
      </c>
      <c r="L2282" s="11" t="str">
        <f t="shared" si="234"/>
        <v/>
      </c>
      <c r="M2282" s="11" t="str">
        <f>IF(A2282="","",VLOOKUP(E2282,index!$A$1:$B$6,2,0)*K2282*G2282)</f>
        <v/>
      </c>
      <c r="N2282" s="11" t="str">
        <f>IF(A2282="","",-PMT(G2282*VLOOKUP(E2282,index!$A$1:$B$6,2,0),C2282,F2282,0,0))</f>
        <v/>
      </c>
      <c r="O2282" s="11" t="str">
        <f t="shared" si="235"/>
        <v/>
      </c>
      <c r="P2282" s="11" t="str">
        <f t="shared" si="230"/>
        <v/>
      </c>
    </row>
    <row r="2283" spans="1:16" x14ac:dyDescent="0.25">
      <c r="A2283" s="9" t="str">
        <f>IF(A2282="","",IF(B2282&lt;C2282,A2282,IF(A2282=MAX('entry data'!$B$8:$B$507),"",A2282+1)))</f>
        <v/>
      </c>
      <c r="B2283" s="9" t="str">
        <f t="shared" si="231"/>
        <v/>
      </c>
      <c r="C2283" s="9" t="str">
        <f>IF(ISERROR(VLOOKUP(A2283,'entry data'!B:G,6,0)),"",VLOOKUP(A2283,'entry data'!B:G,6,0))</f>
        <v/>
      </c>
      <c r="D2283" s="9" t="str">
        <f>IF(ISERROR(VLOOKUP(A2283,'entry data'!B:C,2,0)),"",VLOOKUP(A2283,'entry data'!B:C,2,0))</f>
        <v/>
      </c>
      <c r="E2283" s="9" t="str">
        <f>IF(ISERROR(VLOOKUP(A2283,'entry data'!B:E,4,0)),"",VLOOKUP(A2283,'entry data'!B:E,4,0))</f>
        <v/>
      </c>
      <c r="F2283" s="11" t="str">
        <f>IF(A2283="","",IF(ISERROR(VLOOKUP(A2283,'entry data'!B:F,5,0)),"",VLOOKUP(A2283,'entry data'!B:F,5,0)))</f>
        <v/>
      </c>
      <c r="G2283" s="12" t="str">
        <f>IF(A2283="","",IF(ISERROR(VLOOKUP(A2283,'entry data'!B:I,8,0)),"",VLOOKUP(A2283,'entry data'!B:I,7,0)))</f>
        <v/>
      </c>
      <c r="H2283" s="13" t="str">
        <f>IF(A2283="","",IF(B2283=1,VLOOKUP(A2283,'entry data'!B:D,3,0),I2282))</f>
        <v/>
      </c>
      <c r="I2283" s="14" t="str">
        <f>IF(A2283="","",IF(E2283="weekly",7,IF(E2283="fortnightly",14,IF(E2283="monthly",DATE(IF(MONTH(H2283)=12,YEAR(H2283)+1,YEAR(H2283)),VLOOKUP(MONTH(H2283),index!$D$2:$G$13,2,0),DAY(H2283)),
IF(E2283="quarterly",DATE(IF(MONTH(H2283)&gt;=10,YEAR(H2283)+1,YEAR(H2283)),VLOOKUP(MONTH(H2283),index!$D$2:$G$13,3,0),DAY(H2283)),
IF(E2283="halfyearly",DATE(IF(MONTH(H2283)&gt;=7,YEAR(H2283)+1,YEAR(H2283)),VLOOKUP(MONTH(H2283),index!$D$2:$G$13,4,0),DAY(H2283)),
DATE(YEAR(H2283)+1,MONTH(H2283),DAY(H2283)))))-H2283))+H2283)</f>
        <v/>
      </c>
      <c r="J2283" s="9" t="str">
        <f t="shared" si="232"/>
        <v/>
      </c>
      <c r="K2283" s="11" t="str">
        <f t="shared" si="233"/>
        <v/>
      </c>
      <c r="L2283" s="11" t="str">
        <f t="shared" si="234"/>
        <v/>
      </c>
      <c r="M2283" s="11" t="str">
        <f>IF(A2283="","",VLOOKUP(E2283,index!$A$1:$B$6,2,0)*K2283*G2283)</f>
        <v/>
      </c>
      <c r="N2283" s="11" t="str">
        <f>IF(A2283="","",-PMT(G2283*VLOOKUP(E2283,index!$A$1:$B$6,2,0),C2283,F2283,0,0))</f>
        <v/>
      </c>
      <c r="O2283" s="11" t="str">
        <f t="shared" si="235"/>
        <v/>
      </c>
      <c r="P2283" s="11" t="str">
        <f t="shared" si="230"/>
        <v/>
      </c>
    </row>
    <row r="2284" spans="1:16" x14ac:dyDescent="0.25">
      <c r="A2284" s="9" t="str">
        <f>IF(A2283="","",IF(B2283&lt;C2283,A2283,IF(A2283=MAX('entry data'!$B$8:$B$507),"",A2283+1)))</f>
        <v/>
      </c>
      <c r="B2284" s="9" t="str">
        <f t="shared" si="231"/>
        <v/>
      </c>
      <c r="C2284" s="9" t="str">
        <f>IF(ISERROR(VLOOKUP(A2284,'entry data'!B:G,6,0)),"",VLOOKUP(A2284,'entry data'!B:G,6,0))</f>
        <v/>
      </c>
      <c r="D2284" s="9" t="str">
        <f>IF(ISERROR(VLOOKUP(A2284,'entry data'!B:C,2,0)),"",VLOOKUP(A2284,'entry data'!B:C,2,0))</f>
        <v/>
      </c>
      <c r="E2284" s="9" t="str">
        <f>IF(ISERROR(VLOOKUP(A2284,'entry data'!B:E,4,0)),"",VLOOKUP(A2284,'entry data'!B:E,4,0))</f>
        <v/>
      </c>
      <c r="F2284" s="11" t="str">
        <f>IF(A2284="","",IF(ISERROR(VLOOKUP(A2284,'entry data'!B:F,5,0)),"",VLOOKUP(A2284,'entry data'!B:F,5,0)))</f>
        <v/>
      </c>
      <c r="G2284" s="12" t="str">
        <f>IF(A2284="","",IF(ISERROR(VLOOKUP(A2284,'entry data'!B:I,8,0)),"",VLOOKUP(A2284,'entry data'!B:I,7,0)))</f>
        <v/>
      </c>
      <c r="H2284" s="13" t="str">
        <f>IF(A2284="","",IF(B2284=1,VLOOKUP(A2284,'entry data'!B:D,3,0),I2283))</f>
        <v/>
      </c>
      <c r="I2284" s="14" t="str">
        <f>IF(A2284="","",IF(E2284="weekly",7,IF(E2284="fortnightly",14,IF(E2284="monthly",DATE(IF(MONTH(H2284)=12,YEAR(H2284)+1,YEAR(H2284)),VLOOKUP(MONTH(H2284),index!$D$2:$G$13,2,0),DAY(H2284)),
IF(E2284="quarterly",DATE(IF(MONTH(H2284)&gt;=10,YEAR(H2284)+1,YEAR(H2284)),VLOOKUP(MONTH(H2284),index!$D$2:$G$13,3,0),DAY(H2284)),
IF(E2284="halfyearly",DATE(IF(MONTH(H2284)&gt;=7,YEAR(H2284)+1,YEAR(H2284)),VLOOKUP(MONTH(H2284),index!$D$2:$G$13,4,0),DAY(H2284)),
DATE(YEAR(H2284)+1,MONTH(H2284),DAY(H2284)))))-H2284))+H2284)</f>
        <v/>
      </c>
      <c r="J2284" s="9" t="str">
        <f t="shared" si="232"/>
        <v/>
      </c>
      <c r="K2284" s="11" t="str">
        <f t="shared" si="233"/>
        <v/>
      </c>
      <c r="L2284" s="11" t="str">
        <f t="shared" si="234"/>
        <v/>
      </c>
      <c r="M2284" s="11" t="str">
        <f>IF(A2284="","",VLOOKUP(E2284,index!$A$1:$B$6,2,0)*K2284*G2284)</f>
        <v/>
      </c>
      <c r="N2284" s="11" t="str">
        <f>IF(A2284="","",-PMT(G2284*VLOOKUP(E2284,index!$A$1:$B$6,2,0),C2284,F2284,0,0))</f>
        <v/>
      </c>
      <c r="O2284" s="11" t="str">
        <f t="shared" si="235"/>
        <v/>
      </c>
      <c r="P2284" s="11" t="str">
        <f t="shared" si="230"/>
        <v/>
      </c>
    </row>
    <row r="2285" spans="1:16" x14ac:dyDescent="0.25">
      <c r="A2285" s="9" t="str">
        <f>IF(A2284="","",IF(B2284&lt;C2284,A2284,IF(A2284=MAX('entry data'!$B$8:$B$507),"",A2284+1)))</f>
        <v/>
      </c>
      <c r="B2285" s="9" t="str">
        <f t="shared" si="231"/>
        <v/>
      </c>
      <c r="C2285" s="9" t="str">
        <f>IF(ISERROR(VLOOKUP(A2285,'entry data'!B:G,6,0)),"",VLOOKUP(A2285,'entry data'!B:G,6,0))</f>
        <v/>
      </c>
      <c r="D2285" s="9" t="str">
        <f>IF(ISERROR(VLOOKUP(A2285,'entry data'!B:C,2,0)),"",VLOOKUP(A2285,'entry data'!B:C,2,0))</f>
        <v/>
      </c>
      <c r="E2285" s="9" t="str">
        <f>IF(ISERROR(VLOOKUP(A2285,'entry data'!B:E,4,0)),"",VLOOKUP(A2285,'entry data'!B:E,4,0))</f>
        <v/>
      </c>
      <c r="F2285" s="11" t="str">
        <f>IF(A2285="","",IF(ISERROR(VLOOKUP(A2285,'entry data'!B:F,5,0)),"",VLOOKUP(A2285,'entry data'!B:F,5,0)))</f>
        <v/>
      </c>
      <c r="G2285" s="12" t="str">
        <f>IF(A2285="","",IF(ISERROR(VLOOKUP(A2285,'entry data'!B:I,8,0)),"",VLOOKUP(A2285,'entry data'!B:I,7,0)))</f>
        <v/>
      </c>
      <c r="H2285" s="13" t="str">
        <f>IF(A2285="","",IF(B2285=1,VLOOKUP(A2285,'entry data'!B:D,3,0),I2284))</f>
        <v/>
      </c>
      <c r="I2285" s="14" t="str">
        <f>IF(A2285="","",IF(E2285="weekly",7,IF(E2285="fortnightly",14,IF(E2285="monthly",DATE(IF(MONTH(H2285)=12,YEAR(H2285)+1,YEAR(H2285)),VLOOKUP(MONTH(H2285),index!$D$2:$G$13,2,0),DAY(H2285)),
IF(E2285="quarterly",DATE(IF(MONTH(H2285)&gt;=10,YEAR(H2285)+1,YEAR(H2285)),VLOOKUP(MONTH(H2285),index!$D$2:$G$13,3,0),DAY(H2285)),
IF(E2285="halfyearly",DATE(IF(MONTH(H2285)&gt;=7,YEAR(H2285)+1,YEAR(H2285)),VLOOKUP(MONTH(H2285),index!$D$2:$G$13,4,0),DAY(H2285)),
DATE(YEAR(H2285)+1,MONTH(H2285),DAY(H2285)))))-H2285))+H2285)</f>
        <v/>
      </c>
      <c r="J2285" s="9" t="str">
        <f t="shared" si="232"/>
        <v/>
      </c>
      <c r="K2285" s="11" t="str">
        <f t="shared" si="233"/>
        <v/>
      </c>
      <c r="L2285" s="11" t="str">
        <f t="shared" si="234"/>
        <v/>
      </c>
      <c r="M2285" s="11" t="str">
        <f>IF(A2285="","",VLOOKUP(E2285,index!$A$1:$B$6,2,0)*K2285*G2285)</f>
        <v/>
      </c>
      <c r="N2285" s="11" t="str">
        <f>IF(A2285="","",-PMT(G2285*VLOOKUP(E2285,index!$A$1:$B$6,2,0),C2285,F2285,0,0))</f>
        <v/>
      </c>
      <c r="O2285" s="11" t="str">
        <f t="shared" si="235"/>
        <v/>
      </c>
      <c r="P2285" s="11" t="str">
        <f t="shared" si="230"/>
        <v/>
      </c>
    </row>
    <row r="2286" spans="1:16" x14ac:dyDescent="0.25">
      <c r="A2286" s="9" t="str">
        <f>IF(A2285="","",IF(B2285&lt;C2285,A2285,IF(A2285=MAX('entry data'!$B$8:$B$507),"",A2285+1)))</f>
        <v/>
      </c>
      <c r="B2286" s="9" t="str">
        <f t="shared" si="231"/>
        <v/>
      </c>
      <c r="C2286" s="9" t="str">
        <f>IF(ISERROR(VLOOKUP(A2286,'entry data'!B:G,6,0)),"",VLOOKUP(A2286,'entry data'!B:G,6,0))</f>
        <v/>
      </c>
      <c r="D2286" s="9" t="str">
        <f>IF(ISERROR(VLOOKUP(A2286,'entry data'!B:C,2,0)),"",VLOOKUP(A2286,'entry data'!B:C,2,0))</f>
        <v/>
      </c>
      <c r="E2286" s="9" t="str">
        <f>IF(ISERROR(VLOOKUP(A2286,'entry data'!B:E,4,0)),"",VLOOKUP(A2286,'entry data'!B:E,4,0))</f>
        <v/>
      </c>
      <c r="F2286" s="11" t="str">
        <f>IF(A2286="","",IF(ISERROR(VLOOKUP(A2286,'entry data'!B:F,5,0)),"",VLOOKUP(A2286,'entry data'!B:F,5,0)))</f>
        <v/>
      </c>
      <c r="G2286" s="12" t="str">
        <f>IF(A2286="","",IF(ISERROR(VLOOKUP(A2286,'entry data'!B:I,8,0)),"",VLOOKUP(A2286,'entry data'!B:I,7,0)))</f>
        <v/>
      </c>
      <c r="H2286" s="13" t="str">
        <f>IF(A2286="","",IF(B2286=1,VLOOKUP(A2286,'entry data'!B:D,3,0),I2285))</f>
        <v/>
      </c>
      <c r="I2286" s="14" t="str">
        <f>IF(A2286="","",IF(E2286="weekly",7,IF(E2286="fortnightly",14,IF(E2286="monthly",DATE(IF(MONTH(H2286)=12,YEAR(H2286)+1,YEAR(H2286)),VLOOKUP(MONTH(H2286),index!$D$2:$G$13,2,0),DAY(H2286)),
IF(E2286="quarterly",DATE(IF(MONTH(H2286)&gt;=10,YEAR(H2286)+1,YEAR(H2286)),VLOOKUP(MONTH(H2286),index!$D$2:$G$13,3,0),DAY(H2286)),
IF(E2286="halfyearly",DATE(IF(MONTH(H2286)&gt;=7,YEAR(H2286)+1,YEAR(H2286)),VLOOKUP(MONTH(H2286),index!$D$2:$G$13,4,0),DAY(H2286)),
DATE(YEAR(H2286)+1,MONTH(H2286),DAY(H2286)))))-H2286))+H2286)</f>
        <v/>
      </c>
      <c r="J2286" s="9" t="str">
        <f t="shared" si="232"/>
        <v/>
      </c>
      <c r="K2286" s="11" t="str">
        <f t="shared" si="233"/>
        <v/>
      </c>
      <c r="L2286" s="11" t="str">
        <f t="shared" si="234"/>
        <v/>
      </c>
      <c r="M2286" s="11" t="str">
        <f>IF(A2286="","",VLOOKUP(E2286,index!$A$1:$B$6,2,0)*K2286*G2286)</f>
        <v/>
      </c>
      <c r="N2286" s="11" t="str">
        <f>IF(A2286="","",-PMT(G2286*VLOOKUP(E2286,index!$A$1:$B$6,2,0),C2286,F2286,0,0))</f>
        <v/>
      </c>
      <c r="O2286" s="11" t="str">
        <f t="shared" si="235"/>
        <v/>
      </c>
      <c r="P2286" s="11" t="str">
        <f t="shared" si="230"/>
        <v/>
      </c>
    </row>
    <row r="2287" spans="1:16" x14ac:dyDescent="0.25">
      <c r="A2287" s="9" t="str">
        <f>IF(A2286="","",IF(B2286&lt;C2286,A2286,IF(A2286=MAX('entry data'!$B$8:$B$507),"",A2286+1)))</f>
        <v/>
      </c>
      <c r="B2287" s="9" t="str">
        <f t="shared" si="231"/>
        <v/>
      </c>
      <c r="C2287" s="9" t="str">
        <f>IF(ISERROR(VLOOKUP(A2287,'entry data'!B:G,6,0)),"",VLOOKUP(A2287,'entry data'!B:G,6,0))</f>
        <v/>
      </c>
      <c r="D2287" s="9" t="str">
        <f>IF(ISERROR(VLOOKUP(A2287,'entry data'!B:C,2,0)),"",VLOOKUP(A2287,'entry data'!B:C,2,0))</f>
        <v/>
      </c>
      <c r="E2287" s="9" t="str">
        <f>IF(ISERROR(VLOOKUP(A2287,'entry data'!B:E,4,0)),"",VLOOKUP(A2287,'entry data'!B:E,4,0))</f>
        <v/>
      </c>
      <c r="F2287" s="11" t="str">
        <f>IF(A2287="","",IF(ISERROR(VLOOKUP(A2287,'entry data'!B:F,5,0)),"",VLOOKUP(A2287,'entry data'!B:F,5,0)))</f>
        <v/>
      </c>
      <c r="G2287" s="12" t="str">
        <f>IF(A2287="","",IF(ISERROR(VLOOKUP(A2287,'entry data'!B:I,8,0)),"",VLOOKUP(A2287,'entry data'!B:I,7,0)))</f>
        <v/>
      </c>
      <c r="H2287" s="13" t="str">
        <f>IF(A2287="","",IF(B2287=1,VLOOKUP(A2287,'entry data'!B:D,3,0),I2286))</f>
        <v/>
      </c>
      <c r="I2287" s="14" t="str">
        <f>IF(A2287="","",IF(E2287="weekly",7,IF(E2287="fortnightly",14,IF(E2287="monthly",DATE(IF(MONTH(H2287)=12,YEAR(H2287)+1,YEAR(H2287)),VLOOKUP(MONTH(H2287),index!$D$2:$G$13,2,0),DAY(H2287)),
IF(E2287="quarterly",DATE(IF(MONTH(H2287)&gt;=10,YEAR(H2287)+1,YEAR(H2287)),VLOOKUP(MONTH(H2287),index!$D$2:$G$13,3,0),DAY(H2287)),
IF(E2287="halfyearly",DATE(IF(MONTH(H2287)&gt;=7,YEAR(H2287)+1,YEAR(H2287)),VLOOKUP(MONTH(H2287),index!$D$2:$G$13,4,0),DAY(H2287)),
DATE(YEAR(H2287)+1,MONTH(H2287),DAY(H2287)))))-H2287))+H2287)</f>
        <v/>
      </c>
      <c r="J2287" s="9" t="str">
        <f t="shared" si="232"/>
        <v/>
      </c>
      <c r="K2287" s="11" t="str">
        <f t="shared" si="233"/>
        <v/>
      </c>
      <c r="L2287" s="11" t="str">
        <f t="shared" si="234"/>
        <v/>
      </c>
      <c r="M2287" s="11" t="str">
        <f>IF(A2287="","",VLOOKUP(E2287,index!$A$1:$B$6,2,0)*K2287*G2287)</f>
        <v/>
      </c>
      <c r="N2287" s="11" t="str">
        <f>IF(A2287="","",-PMT(G2287*VLOOKUP(E2287,index!$A$1:$B$6,2,0),C2287,F2287,0,0))</f>
        <v/>
      </c>
      <c r="O2287" s="11" t="str">
        <f t="shared" si="235"/>
        <v/>
      </c>
      <c r="P2287" s="11" t="str">
        <f t="shared" si="230"/>
        <v/>
      </c>
    </row>
    <row r="2288" spans="1:16" x14ac:dyDescent="0.25">
      <c r="A2288" s="9" t="str">
        <f>IF(A2287="","",IF(B2287&lt;C2287,A2287,IF(A2287=MAX('entry data'!$B$8:$B$507),"",A2287+1)))</f>
        <v/>
      </c>
      <c r="B2288" s="9" t="str">
        <f t="shared" si="231"/>
        <v/>
      </c>
      <c r="C2288" s="9" t="str">
        <f>IF(ISERROR(VLOOKUP(A2288,'entry data'!B:G,6,0)),"",VLOOKUP(A2288,'entry data'!B:G,6,0))</f>
        <v/>
      </c>
      <c r="D2288" s="9" t="str">
        <f>IF(ISERROR(VLOOKUP(A2288,'entry data'!B:C,2,0)),"",VLOOKUP(A2288,'entry data'!B:C,2,0))</f>
        <v/>
      </c>
      <c r="E2288" s="9" t="str">
        <f>IF(ISERROR(VLOOKUP(A2288,'entry data'!B:E,4,0)),"",VLOOKUP(A2288,'entry data'!B:E,4,0))</f>
        <v/>
      </c>
      <c r="F2288" s="11" t="str">
        <f>IF(A2288="","",IF(ISERROR(VLOOKUP(A2288,'entry data'!B:F,5,0)),"",VLOOKUP(A2288,'entry data'!B:F,5,0)))</f>
        <v/>
      </c>
      <c r="G2288" s="12" t="str">
        <f>IF(A2288="","",IF(ISERROR(VLOOKUP(A2288,'entry data'!B:I,8,0)),"",VLOOKUP(A2288,'entry data'!B:I,7,0)))</f>
        <v/>
      </c>
      <c r="H2288" s="13" t="str">
        <f>IF(A2288="","",IF(B2288=1,VLOOKUP(A2288,'entry data'!B:D,3,0),I2287))</f>
        <v/>
      </c>
      <c r="I2288" s="14" t="str">
        <f>IF(A2288="","",IF(E2288="weekly",7,IF(E2288="fortnightly",14,IF(E2288="monthly",DATE(IF(MONTH(H2288)=12,YEAR(H2288)+1,YEAR(H2288)),VLOOKUP(MONTH(H2288),index!$D$2:$G$13,2,0),DAY(H2288)),
IF(E2288="quarterly",DATE(IF(MONTH(H2288)&gt;=10,YEAR(H2288)+1,YEAR(H2288)),VLOOKUP(MONTH(H2288),index!$D$2:$G$13,3,0),DAY(H2288)),
IF(E2288="halfyearly",DATE(IF(MONTH(H2288)&gt;=7,YEAR(H2288)+1,YEAR(H2288)),VLOOKUP(MONTH(H2288),index!$D$2:$G$13,4,0),DAY(H2288)),
DATE(YEAR(H2288)+1,MONTH(H2288),DAY(H2288)))))-H2288))+H2288)</f>
        <v/>
      </c>
      <c r="J2288" s="9" t="str">
        <f t="shared" si="232"/>
        <v/>
      </c>
      <c r="K2288" s="11" t="str">
        <f t="shared" si="233"/>
        <v/>
      </c>
      <c r="L2288" s="11" t="str">
        <f t="shared" si="234"/>
        <v/>
      </c>
      <c r="M2288" s="11" t="str">
        <f>IF(A2288="","",VLOOKUP(E2288,index!$A$1:$B$6,2,0)*K2288*G2288)</f>
        <v/>
      </c>
      <c r="N2288" s="11" t="str">
        <f>IF(A2288="","",-PMT(G2288*VLOOKUP(E2288,index!$A$1:$B$6,2,0),C2288,F2288,0,0))</f>
        <v/>
      </c>
      <c r="O2288" s="11" t="str">
        <f t="shared" si="235"/>
        <v/>
      </c>
      <c r="P2288" s="11" t="str">
        <f t="shared" si="230"/>
        <v/>
      </c>
    </row>
    <row r="2289" spans="1:16" x14ac:dyDescent="0.25">
      <c r="A2289" s="9" t="str">
        <f>IF(A2288="","",IF(B2288&lt;C2288,A2288,IF(A2288=MAX('entry data'!$B$8:$B$507),"",A2288+1)))</f>
        <v/>
      </c>
      <c r="B2289" s="9" t="str">
        <f t="shared" si="231"/>
        <v/>
      </c>
      <c r="C2289" s="9" t="str">
        <f>IF(ISERROR(VLOOKUP(A2289,'entry data'!B:G,6,0)),"",VLOOKUP(A2289,'entry data'!B:G,6,0))</f>
        <v/>
      </c>
      <c r="D2289" s="9" t="str">
        <f>IF(ISERROR(VLOOKUP(A2289,'entry data'!B:C,2,0)),"",VLOOKUP(A2289,'entry data'!B:C,2,0))</f>
        <v/>
      </c>
      <c r="E2289" s="9" t="str">
        <f>IF(ISERROR(VLOOKUP(A2289,'entry data'!B:E,4,0)),"",VLOOKUP(A2289,'entry data'!B:E,4,0))</f>
        <v/>
      </c>
      <c r="F2289" s="11" t="str">
        <f>IF(A2289="","",IF(ISERROR(VLOOKUP(A2289,'entry data'!B:F,5,0)),"",VLOOKUP(A2289,'entry data'!B:F,5,0)))</f>
        <v/>
      </c>
      <c r="G2289" s="12" t="str">
        <f>IF(A2289="","",IF(ISERROR(VLOOKUP(A2289,'entry data'!B:I,8,0)),"",VLOOKUP(A2289,'entry data'!B:I,7,0)))</f>
        <v/>
      </c>
      <c r="H2289" s="13" t="str">
        <f>IF(A2289="","",IF(B2289=1,VLOOKUP(A2289,'entry data'!B:D,3,0),I2288))</f>
        <v/>
      </c>
      <c r="I2289" s="14" t="str">
        <f>IF(A2289="","",IF(E2289="weekly",7,IF(E2289="fortnightly",14,IF(E2289="monthly",DATE(IF(MONTH(H2289)=12,YEAR(H2289)+1,YEAR(H2289)),VLOOKUP(MONTH(H2289),index!$D$2:$G$13,2,0),DAY(H2289)),
IF(E2289="quarterly",DATE(IF(MONTH(H2289)&gt;=10,YEAR(H2289)+1,YEAR(H2289)),VLOOKUP(MONTH(H2289),index!$D$2:$G$13,3,0),DAY(H2289)),
IF(E2289="halfyearly",DATE(IF(MONTH(H2289)&gt;=7,YEAR(H2289)+1,YEAR(H2289)),VLOOKUP(MONTH(H2289),index!$D$2:$G$13,4,0),DAY(H2289)),
DATE(YEAR(H2289)+1,MONTH(H2289),DAY(H2289)))))-H2289))+H2289)</f>
        <v/>
      </c>
      <c r="J2289" s="9" t="str">
        <f t="shared" si="232"/>
        <v/>
      </c>
      <c r="K2289" s="11" t="str">
        <f t="shared" si="233"/>
        <v/>
      </c>
      <c r="L2289" s="11" t="str">
        <f t="shared" si="234"/>
        <v/>
      </c>
      <c r="M2289" s="11" t="str">
        <f>IF(A2289="","",VLOOKUP(E2289,index!$A$1:$B$6,2,0)*K2289*G2289)</f>
        <v/>
      </c>
      <c r="N2289" s="11" t="str">
        <f>IF(A2289="","",-PMT(G2289*VLOOKUP(E2289,index!$A$1:$B$6,2,0),C2289,F2289,0,0))</f>
        <v/>
      </c>
      <c r="O2289" s="11" t="str">
        <f t="shared" si="235"/>
        <v/>
      </c>
      <c r="P2289" s="11" t="str">
        <f t="shared" si="230"/>
        <v/>
      </c>
    </row>
    <row r="2290" spans="1:16" x14ac:dyDescent="0.25">
      <c r="A2290" s="9" t="str">
        <f>IF(A2289="","",IF(B2289&lt;C2289,A2289,IF(A2289=MAX('entry data'!$B$8:$B$507),"",A2289+1)))</f>
        <v/>
      </c>
      <c r="B2290" s="9" t="str">
        <f t="shared" si="231"/>
        <v/>
      </c>
      <c r="C2290" s="9" t="str">
        <f>IF(ISERROR(VLOOKUP(A2290,'entry data'!B:G,6,0)),"",VLOOKUP(A2290,'entry data'!B:G,6,0))</f>
        <v/>
      </c>
      <c r="D2290" s="9" t="str">
        <f>IF(ISERROR(VLOOKUP(A2290,'entry data'!B:C,2,0)),"",VLOOKUP(A2290,'entry data'!B:C,2,0))</f>
        <v/>
      </c>
      <c r="E2290" s="9" t="str">
        <f>IF(ISERROR(VLOOKUP(A2290,'entry data'!B:E,4,0)),"",VLOOKUP(A2290,'entry data'!B:E,4,0))</f>
        <v/>
      </c>
      <c r="F2290" s="11" t="str">
        <f>IF(A2290="","",IF(ISERROR(VLOOKUP(A2290,'entry data'!B:F,5,0)),"",VLOOKUP(A2290,'entry data'!B:F,5,0)))</f>
        <v/>
      </c>
      <c r="G2290" s="12" t="str">
        <f>IF(A2290="","",IF(ISERROR(VLOOKUP(A2290,'entry data'!B:I,8,0)),"",VLOOKUP(A2290,'entry data'!B:I,7,0)))</f>
        <v/>
      </c>
      <c r="H2290" s="13" t="str">
        <f>IF(A2290="","",IF(B2290=1,VLOOKUP(A2290,'entry data'!B:D,3,0),I2289))</f>
        <v/>
      </c>
      <c r="I2290" s="14" t="str">
        <f>IF(A2290="","",IF(E2290="weekly",7,IF(E2290="fortnightly",14,IF(E2290="monthly",DATE(IF(MONTH(H2290)=12,YEAR(H2290)+1,YEAR(H2290)),VLOOKUP(MONTH(H2290),index!$D$2:$G$13,2,0),DAY(H2290)),
IF(E2290="quarterly",DATE(IF(MONTH(H2290)&gt;=10,YEAR(H2290)+1,YEAR(H2290)),VLOOKUP(MONTH(H2290),index!$D$2:$G$13,3,0),DAY(H2290)),
IF(E2290="halfyearly",DATE(IF(MONTH(H2290)&gt;=7,YEAR(H2290)+1,YEAR(H2290)),VLOOKUP(MONTH(H2290),index!$D$2:$G$13,4,0),DAY(H2290)),
DATE(YEAR(H2290)+1,MONTH(H2290),DAY(H2290)))))-H2290))+H2290)</f>
        <v/>
      </c>
      <c r="J2290" s="9" t="str">
        <f t="shared" si="232"/>
        <v/>
      </c>
      <c r="K2290" s="11" t="str">
        <f t="shared" si="233"/>
        <v/>
      </c>
      <c r="L2290" s="11" t="str">
        <f t="shared" si="234"/>
        <v/>
      </c>
      <c r="M2290" s="11" t="str">
        <f>IF(A2290="","",VLOOKUP(E2290,index!$A$1:$B$6,2,0)*K2290*G2290)</f>
        <v/>
      </c>
      <c r="N2290" s="11" t="str">
        <f>IF(A2290="","",-PMT(G2290*VLOOKUP(E2290,index!$A$1:$B$6,2,0),C2290,F2290,0,0))</f>
        <v/>
      </c>
      <c r="O2290" s="11" t="str">
        <f t="shared" si="235"/>
        <v/>
      </c>
      <c r="P2290" s="11" t="str">
        <f t="shared" si="230"/>
        <v/>
      </c>
    </row>
    <row r="2291" spans="1:16" x14ac:dyDescent="0.25">
      <c r="A2291" s="9" t="str">
        <f>IF(A2290="","",IF(B2290&lt;C2290,A2290,IF(A2290=MAX('entry data'!$B$8:$B$507),"",A2290+1)))</f>
        <v/>
      </c>
      <c r="B2291" s="9" t="str">
        <f t="shared" si="231"/>
        <v/>
      </c>
      <c r="C2291" s="9" t="str">
        <f>IF(ISERROR(VLOOKUP(A2291,'entry data'!B:G,6,0)),"",VLOOKUP(A2291,'entry data'!B:G,6,0))</f>
        <v/>
      </c>
      <c r="D2291" s="9" t="str">
        <f>IF(ISERROR(VLOOKUP(A2291,'entry data'!B:C,2,0)),"",VLOOKUP(A2291,'entry data'!B:C,2,0))</f>
        <v/>
      </c>
      <c r="E2291" s="9" t="str">
        <f>IF(ISERROR(VLOOKUP(A2291,'entry data'!B:E,4,0)),"",VLOOKUP(A2291,'entry data'!B:E,4,0))</f>
        <v/>
      </c>
      <c r="F2291" s="11" t="str">
        <f>IF(A2291="","",IF(ISERROR(VLOOKUP(A2291,'entry data'!B:F,5,0)),"",VLOOKUP(A2291,'entry data'!B:F,5,0)))</f>
        <v/>
      </c>
      <c r="G2291" s="12" t="str">
        <f>IF(A2291="","",IF(ISERROR(VLOOKUP(A2291,'entry data'!B:I,8,0)),"",VLOOKUP(A2291,'entry data'!B:I,7,0)))</f>
        <v/>
      </c>
      <c r="H2291" s="13" t="str">
        <f>IF(A2291="","",IF(B2291=1,VLOOKUP(A2291,'entry data'!B:D,3,0),I2290))</f>
        <v/>
      </c>
      <c r="I2291" s="14" t="str">
        <f>IF(A2291="","",IF(E2291="weekly",7,IF(E2291="fortnightly",14,IF(E2291="monthly",DATE(IF(MONTH(H2291)=12,YEAR(H2291)+1,YEAR(H2291)),VLOOKUP(MONTH(H2291),index!$D$2:$G$13,2,0),DAY(H2291)),
IF(E2291="quarterly",DATE(IF(MONTH(H2291)&gt;=10,YEAR(H2291)+1,YEAR(H2291)),VLOOKUP(MONTH(H2291),index!$D$2:$G$13,3,0),DAY(H2291)),
IF(E2291="halfyearly",DATE(IF(MONTH(H2291)&gt;=7,YEAR(H2291)+1,YEAR(H2291)),VLOOKUP(MONTH(H2291),index!$D$2:$G$13,4,0),DAY(H2291)),
DATE(YEAR(H2291)+1,MONTH(H2291),DAY(H2291)))))-H2291))+H2291)</f>
        <v/>
      </c>
      <c r="J2291" s="9" t="str">
        <f t="shared" si="232"/>
        <v/>
      </c>
      <c r="K2291" s="11" t="str">
        <f t="shared" si="233"/>
        <v/>
      </c>
      <c r="L2291" s="11" t="str">
        <f t="shared" si="234"/>
        <v/>
      </c>
      <c r="M2291" s="11" t="str">
        <f>IF(A2291="","",VLOOKUP(E2291,index!$A$1:$B$6,2,0)*K2291*G2291)</f>
        <v/>
      </c>
      <c r="N2291" s="11" t="str">
        <f>IF(A2291="","",-PMT(G2291*VLOOKUP(E2291,index!$A$1:$B$6,2,0),C2291,F2291,0,0))</f>
        <v/>
      </c>
      <c r="O2291" s="11" t="str">
        <f t="shared" si="235"/>
        <v/>
      </c>
      <c r="P2291" s="11" t="str">
        <f t="shared" si="230"/>
        <v/>
      </c>
    </row>
    <row r="2292" spans="1:16" x14ac:dyDescent="0.25">
      <c r="A2292" s="9" t="str">
        <f>IF(A2291="","",IF(B2291&lt;C2291,A2291,IF(A2291=MAX('entry data'!$B$8:$B$507),"",A2291+1)))</f>
        <v/>
      </c>
      <c r="B2292" s="9" t="str">
        <f t="shared" si="231"/>
        <v/>
      </c>
      <c r="C2292" s="9" t="str">
        <f>IF(ISERROR(VLOOKUP(A2292,'entry data'!B:G,6,0)),"",VLOOKUP(A2292,'entry data'!B:G,6,0))</f>
        <v/>
      </c>
      <c r="D2292" s="9" t="str">
        <f>IF(ISERROR(VLOOKUP(A2292,'entry data'!B:C,2,0)),"",VLOOKUP(A2292,'entry data'!B:C,2,0))</f>
        <v/>
      </c>
      <c r="E2292" s="9" t="str">
        <f>IF(ISERROR(VLOOKUP(A2292,'entry data'!B:E,4,0)),"",VLOOKUP(A2292,'entry data'!B:E,4,0))</f>
        <v/>
      </c>
      <c r="F2292" s="11" t="str">
        <f>IF(A2292="","",IF(ISERROR(VLOOKUP(A2292,'entry data'!B:F,5,0)),"",VLOOKUP(A2292,'entry data'!B:F,5,0)))</f>
        <v/>
      </c>
      <c r="G2292" s="12" t="str">
        <f>IF(A2292="","",IF(ISERROR(VLOOKUP(A2292,'entry data'!B:I,8,0)),"",VLOOKUP(A2292,'entry data'!B:I,7,0)))</f>
        <v/>
      </c>
      <c r="H2292" s="13" t="str">
        <f>IF(A2292="","",IF(B2292=1,VLOOKUP(A2292,'entry data'!B:D,3,0),I2291))</f>
        <v/>
      </c>
      <c r="I2292" s="14" t="str">
        <f>IF(A2292="","",IF(E2292="weekly",7,IF(E2292="fortnightly",14,IF(E2292="monthly",DATE(IF(MONTH(H2292)=12,YEAR(H2292)+1,YEAR(H2292)),VLOOKUP(MONTH(H2292),index!$D$2:$G$13,2,0),DAY(H2292)),
IF(E2292="quarterly",DATE(IF(MONTH(H2292)&gt;=10,YEAR(H2292)+1,YEAR(H2292)),VLOOKUP(MONTH(H2292),index!$D$2:$G$13,3,0),DAY(H2292)),
IF(E2292="halfyearly",DATE(IF(MONTH(H2292)&gt;=7,YEAR(H2292)+1,YEAR(H2292)),VLOOKUP(MONTH(H2292),index!$D$2:$G$13,4,0),DAY(H2292)),
DATE(YEAR(H2292)+1,MONTH(H2292),DAY(H2292)))))-H2292))+H2292)</f>
        <v/>
      </c>
      <c r="J2292" s="9" t="str">
        <f t="shared" si="232"/>
        <v/>
      </c>
      <c r="K2292" s="11" t="str">
        <f t="shared" si="233"/>
        <v/>
      </c>
      <c r="L2292" s="11" t="str">
        <f t="shared" si="234"/>
        <v/>
      </c>
      <c r="M2292" s="11" t="str">
        <f>IF(A2292="","",VLOOKUP(E2292,index!$A$1:$B$6,2,0)*K2292*G2292)</f>
        <v/>
      </c>
      <c r="N2292" s="11" t="str">
        <f>IF(A2292="","",-PMT(G2292*VLOOKUP(E2292,index!$A$1:$B$6,2,0),C2292,F2292,0,0))</f>
        <v/>
      </c>
      <c r="O2292" s="11" t="str">
        <f t="shared" si="235"/>
        <v/>
      </c>
      <c r="P2292" s="11" t="str">
        <f t="shared" si="230"/>
        <v/>
      </c>
    </row>
    <row r="2293" spans="1:16" x14ac:dyDescent="0.25">
      <c r="A2293" s="9" t="str">
        <f>IF(A2292="","",IF(B2292&lt;C2292,A2292,IF(A2292=MAX('entry data'!$B$8:$B$507),"",A2292+1)))</f>
        <v/>
      </c>
      <c r="B2293" s="9" t="str">
        <f t="shared" si="231"/>
        <v/>
      </c>
      <c r="C2293" s="9" t="str">
        <f>IF(ISERROR(VLOOKUP(A2293,'entry data'!B:G,6,0)),"",VLOOKUP(A2293,'entry data'!B:G,6,0))</f>
        <v/>
      </c>
      <c r="D2293" s="9" t="str">
        <f>IF(ISERROR(VLOOKUP(A2293,'entry data'!B:C,2,0)),"",VLOOKUP(A2293,'entry data'!B:C,2,0))</f>
        <v/>
      </c>
      <c r="E2293" s="9" t="str">
        <f>IF(ISERROR(VLOOKUP(A2293,'entry data'!B:E,4,0)),"",VLOOKUP(A2293,'entry data'!B:E,4,0))</f>
        <v/>
      </c>
      <c r="F2293" s="11" t="str">
        <f>IF(A2293="","",IF(ISERROR(VLOOKUP(A2293,'entry data'!B:F,5,0)),"",VLOOKUP(A2293,'entry data'!B:F,5,0)))</f>
        <v/>
      </c>
      <c r="G2293" s="12" t="str">
        <f>IF(A2293="","",IF(ISERROR(VLOOKUP(A2293,'entry data'!B:I,8,0)),"",VLOOKUP(A2293,'entry data'!B:I,7,0)))</f>
        <v/>
      </c>
      <c r="H2293" s="13" t="str">
        <f>IF(A2293="","",IF(B2293=1,VLOOKUP(A2293,'entry data'!B:D,3,0),I2292))</f>
        <v/>
      </c>
      <c r="I2293" s="14" t="str">
        <f>IF(A2293="","",IF(E2293="weekly",7,IF(E2293="fortnightly",14,IF(E2293="monthly",DATE(IF(MONTH(H2293)=12,YEAR(H2293)+1,YEAR(H2293)),VLOOKUP(MONTH(H2293),index!$D$2:$G$13,2,0),DAY(H2293)),
IF(E2293="quarterly",DATE(IF(MONTH(H2293)&gt;=10,YEAR(H2293)+1,YEAR(H2293)),VLOOKUP(MONTH(H2293),index!$D$2:$G$13,3,0),DAY(H2293)),
IF(E2293="halfyearly",DATE(IF(MONTH(H2293)&gt;=7,YEAR(H2293)+1,YEAR(H2293)),VLOOKUP(MONTH(H2293),index!$D$2:$G$13,4,0),DAY(H2293)),
DATE(YEAR(H2293)+1,MONTH(H2293),DAY(H2293)))))-H2293))+H2293)</f>
        <v/>
      </c>
      <c r="J2293" s="9" t="str">
        <f t="shared" si="232"/>
        <v/>
      </c>
      <c r="K2293" s="11" t="str">
        <f t="shared" si="233"/>
        <v/>
      </c>
      <c r="L2293" s="11" t="str">
        <f t="shared" si="234"/>
        <v/>
      </c>
      <c r="M2293" s="11" t="str">
        <f>IF(A2293="","",VLOOKUP(E2293,index!$A$1:$B$6,2,0)*K2293*G2293)</f>
        <v/>
      </c>
      <c r="N2293" s="11" t="str">
        <f>IF(A2293="","",-PMT(G2293*VLOOKUP(E2293,index!$A$1:$B$6,2,0),C2293,F2293,0,0))</f>
        <v/>
      </c>
      <c r="O2293" s="11" t="str">
        <f t="shared" si="235"/>
        <v/>
      </c>
      <c r="P2293" s="11" t="str">
        <f t="shared" si="230"/>
        <v/>
      </c>
    </row>
    <row r="2294" spans="1:16" x14ac:dyDescent="0.25">
      <c r="A2294" s="9" t="str">
        <f>IF(A2293="","",IF(B2293&lt;C2293,A2293,IF(A2293=MAX('entry data'!$B$8:$B$507),"",A2293+1)))</f>
        <v/>
      </c>
      <c r="B2294" s="9" t="str">
        <f t="shared" si="231"/>
        <v/>
      </c>
      <c r="C2294" s="9" t="str">
        <f>IF(ISERROR(VLOOKUP(A2294,'entry data'!B:G,6,0)),"",VLOOKUP(A2294,'entry data'!B:G,6,0))</f>
        <v/>
      </c>
      <c r="D2294" s="9" t="str">
        <f>IF(ISERROR(VLOOKUP(A2294,'entry data'!B:C,2,0)),"",VLOOKUP(A2294,'entry data'!B:C,2,0))</f>
        <v/>
      </c>
      <c r="E2294" s="9" t="str">
        <f>IF(ISERROR(VLOOKUP(A2294,'entry data'!B:E,4,0)),"",VLOOKUP(A2294,'entry data'!B:E,4,0))</f>
        <v/>
      </c>
      <c r="F2294" s="11" t="str">
        <f>IF(A2294="","",IF(ISERROR(VLOOKUP(A2294,'entry data'!B:F,5,0)),"",VLOOKUP(A2294,'entry data'!B:F,5,0)))</f>
        <v/>
      </c>
      <c r="G2294" s="12" t="str">
        <f>IF(A2294="","",IF(ISERROR(VLOOKUP(A2294,'entry data'!B:I,8,0)),"",VLOOKUP(A2294,'entry data'!B:I,7,0)))</f>
        <v/>
      </c>
      <c r="H2294" s="13" t="str">
        <f>IF(A2294="","",IF(B2294=1,VLOOKUP(A2294,'entry data'!B:D,3,0),I2293))</f>
        <v/>
      </c>
      <c r="I2294" s="14" t="str">
        <f>IF(A2294="","",IF(E2294="weekly",7,IF(E2294="fortnightly",14,IF(E2294="monthly",DATE(IF(MONTH(H2294)=12,YEAR(H2294)+1,YEAR(H2294)),VLOOKUP(MONTH(H2294),index!$D$2:$G$13,2,0),DAY(H2294)),
IF(E2294="quarterly",DATE(IF(MONTH(H2294)&gt;=10,YEAR(H2294)+1,YEAR(H2294)),VLOOKUP(MONTH(H2294),index!$D$2:$G$13,3,0),DAY(H2294)),
IF(E2294="halfyearly",DATE(IF(MONTH(H2294)&gt;=7,YEAR(H2294)+1,YEAR(H2294)),VLOOKUP(MONTH(H2294),index!$D$2:$G$13,4,0),DAY(H2294)),
DATE(YEAR(H2294)+1,MONTH(H2294),DAY(H2294)))))-H2294))+H2294)</f>
        <v/>
      </c>
      <c r="J2294" s="9" t="str">
        <f t="shared" si="232"/>
        <v/>
      </c>
      <c r="K2294" s="11" t="str">
        <f t="shared" si="233"/>
        <v/>
      </c>
      <c r="L2294" s="11" t="str">
        <f t="shared" si="234"/>
        <v/>
      </c>
      <c r="M2294" s="11" t="str">
        <f>IF(A2294="","",VLOOKUP(E2294,index!$A$1:$B$6,2,0)*K2294*G2294)</f>
        <v/>
      </c>
      <c r="N2294" s="11" t="str">
        <f>IF(A2294="","",-PMT(G2294*VLOOKUP(E2294,index!$A$1:$B$6,2,0),C2294,F2294,0,0))</f>
        <v/>
      </c>
      <c r="O2294" s="11" t="str">
        <f t="shared" si="235"/>
        <v/>
      </c>
      <c r="P2294" s="11" t="str">
        <f t="shared" si="230"/>
        <v/>
      </c>
    </row>
    <row r="2295" spans="1:16" x14ac:dyDescent="0.25">
      <c r="A2295" s="9" t="str">
        <f>IF(A2294="","",IF(B2294&lt;C2294,A2294,IF(A2294=MAX('entry data'!$B$8:$B$507),"",A2294+1)))</f>
        <v/>
      </c>
      <c r="B2295" s="9" t="str">
        <f t="shared" si="231"/>
        <v/>
      </c>
      <c r="C2295" s="9" t="str">
        <f>IF(ISERROR(VLOOKUP(A2295,'entry data'!B:G,6,0)),"",VLOOKUP(A2295,'entry data'!B:G,6,0))</f>
        <v/>
      </c>
      <c r="D2295" s="9" t="str">
        <f>IF(ISERROR(VLOOKUP(A2295,'entry data'!B:C,2,0)),"",VLOOKUP(A2295,'entry data'!B:C,2,0))</f>
        <v/>
      </c>
      <c r="E2295" s="9" t="str">
        <f>IF(ISERROR(VLOOKUP(A2295,'entry data'!B:E,4,0)),"",VLOOKUP(A2295,'entry data'!B:E,4,0))</f>
        <v/>
      </c>
      <c r="F2295" s="11" t="str">
        <f>IF(A2295="","",IF(ISERROR(VLOOKUP(A2295,'entry data'!B:F,5,0)),"",VLOOKUP(A2295,'entry data'!B:F,5,0)))</f>
        <v/>
      </c>
      <c r="G2295" s="12" t="str">
        <f>IF(A2295="","",IF(ISERROR(VLOOKUP(A2295,'entry data'!B:I,8,0)),"",VLOOKUP(A2295,'entry data'!B:I,7,0)))</f>
        <v/>
      </c>
      <c r="H2295" s="13" t="str">
        <f>IF(A2295="","",IF(B2295=1,VLOOKUP(A2295,'entry data'!B:D,3,0),I2294))</f>
        <v/>
      </c>
      <c r="I2295" s="14" t="str">
        <f>IF(A2295="","",IF(E2295="weekly",7,IF(E2295="fortnightly",14,IF(E2295="monthly",DATE(IF(MONTH(H2295)=12,YEAR(H2295)+1,YEAR(H2295)),VLOOKUP(MONTH(H2295),index!$D$2:$G$13,2,0),DAY(H2295)),
IF(E2295="quarterly",DATE(IF(MONTH(H2295)&gt;=10,YEAR(H2295)+1,YEAR(H2295)),VLOOKUP(MONTH(H2295),index!$D$2:$G$13,3,0),DAY(H2295)),
IF(E2295="halfyearly",DATE(IF(MONTH(H2295)&gt;=7,YEAR(H2295)+1,YEAR(H2295)),VLOOKUP(MONTH(H2295),index!$D$2:$G$13,4,0),DAY(H2295)),
DATE(YEAR(H2295)+1,MONTH(H2295),DAY(H2295)))))-H2295))+H2295)</f>
        <v/>
      </c>
      <c r="J2295" s="9" t="str">
        <f t="shared" si="232"/>
        <v/>
      </c>
      <c r="K2295" s="11" t="str">
        <f t="shared" si="233"/>
        <v/>
      </c>
      <c r="L2295" s="11" t="str">
        <f t="shared" si="234"/>
        <v/>
      </c>
      <c r="M2295" s="11" t="str">
        <f>IF(A2295="","",VLOOKUP(E2295,index!$A$1:$B$6,2,0)*K2295*G2295)</f>
        <v/>
      </c>
      <c r="N2295" s="11" t="str">
        <f>IF(A2295="","",-PMT(G2295*VLOOKUP(E2295,index!$A$1:$B$6,2,0),C2295,F2295,0,0))</f>
        <v/>
      </c>
      <c r="O2295" s="11" t="str">
        <f t="shared" si="235"/>
        <v/>
      </c>
      <c r="P2295" s="11" t="str">
        <f t="shared" si="230"/>
        <v/>
      </c>
    </row>
    <row r="2296" spans="1:16" x14ac:dyDescent="0.25">
      <c r="A2296" s="9" t="str">
        <f>IF(A2295="","",IF(B2295&lt;C2295,A2295,IF(A2295=MAX('entry data'!$B$8:$B$507),"",A2295+1)))</f>
        <v/>
      </c>
      <c r="B2296" s="9" t="str">
        <f t="shared" si="231"/>
        <v/>
      </c>
      <c r="C2296" s="9" t="str">
        <f>IF(ISERROR(VLOOKUP(A2296,'entry data'!B:G,6,0)),"",VLOOKUP(A2296,'entry data'!B:G,6,0))</f>
        <v/>
      </c>
      <c r="D2296" s="9" t="str">
        <f>IF(ISERROR(VLOOKUP(A2296,'entry data'!B:C,2,0)),"",VLOOKUP(A2296,'entry data'!B:C,2,0))</f>
        <v/>
      </c>
      <c r="E2296" s="9" t="str">
        <f>IF(ISERROR(VLOOKUP(A2296,'entry data'!B:E,4,0)),"",VLOOKUP(A2296,'entry data'!B:E,4,0))</f>
        <v/>
      </c>
      <c r="F2296" s="11" t="str">
        <f>IF(A2296="","",IF(ISERROR(VLOOKUP(A2296,'entry data'!B:F,5,0)),"",VLOOKUP(A2296,'entry data'!B:F,5,0)))</f>
        <v/>
      </c>
      <c r="G2296" s="12" t="str">
        <f>IF(A2296="","",IF(ISERROR(VLOOKUP(A2296,'entry data'!B:I,8,0)),"",VLOOKUP(A2296,'entry data'!B:I,7,0)))</f>
        <v/>
      </c>
      <c r="H2296" s="13" t="str">
        <f>IF(A2296="","",IF(B2296=1,VLOOKUP(A2296,'entry data'!B:D,3,0),I2295))</f>
        <v/>
      </c>
      <c r="I2296" s="14" t="str">
        <f>IF(A2296="","",IF(E2296="weekly",7,IF(E2296="fortnightly",14,IF(E2296="monthly",DATE(IF(MONTH(H2296)=12,YEAR(H2296)+1,YEAR(H2296)),VLOOKUP(MONTH(H2296),index!$D$2:$G$13,2,0),DAY(H2296)),
IF(E2296="quarterly",DATE(IF(MONTH(H2296)&gt;=10,YEAR(H2296)+1,YEAR(H2296)),VLOOKUP(MONTH(H2296),index!$D$2:$G$13,3,0),DAY(H2296)),
IF(E2296="halfyearly",DATE(IF(MONTH(H2296)&gt;=7,YEAR(H2296)+1,YEAR(H2296)),VLOOKUP(MONTH(H2296),index!$D$2:$G$13,4,0),DAY(H2296)),
DATE(YEAR(H2296)+1,MONTH(H2296),DAY(H2296)))))-H2296))+H2296)</f>
        <v/>
      </c>
      <c r="J2296" s="9" t="str">
        <f t="shared" si="232"/>
        <v/>
      </c>
      <c r="K2296" s="11" t="str">
        <f t="shared" si="233"/>
        <v/>
      </c>
      <c r="L2296" s="11" t="str">
        <f t="shared" si="234"/>
        <v/>
      </c>
      <c r="M2296" s="11" t="str">
        <f>IF(A2296="","",VLOOKUP(E2296,index!$A$1:$B$6,2,0)*K2296*G2296)</f>
        <v/>
      </c>
      <c r="N2296" s="11" t="str">
        <f>IF(A2296="","",-PMT(G2296*VLOOKUP(E2296,index!$A$1:$B$6,2,0),C2296,F2296,0,0))</f>
        <v/>
      </c>
      <c r="O2296" s="11" t="str">
        <f t="shared" si="235"/>
        <v/>
      </c>
      <c r="P2296" s="11" t="str">
        <f t="shared" si="230"/>
        <v/>
      </c>
    </row>
    <row r="2297" spans="1:16" x14ac:dyDescent="0.25">
      <c r="A2297" s="9" t="str">
        <f>IF(A2296="","",IF(B2296&lt;C2296,A2296,IF(A2296=MAX('entry data'!$B$8:$B$507),"",A2296+1)))</f>
        <v/>
      </c>
      <c r="B2297" s="9" t="str">
        <f t="shared" si="231"/>
        <v/>
      </c>
      <c r="C2297" s="9" t="str">
        <f>IF(ISERROR(VLOOKUP(A2297,'entry data'!B:G,6,0)),"",VLOOKUP(A2297,'entry data'!B:G,6,0))</f>
        <v/>
      </c>
      <c r="D2297" s="9" t="str">
        <f>IF(ISERROR(VLOOKUP(A2297,'entry data'!B:C,2,0)),"",VLOOKUP(A2297,'entry data'!B:C,2,0))</f>
        <v/>
      </c>
      <c r="E2297" s="9" t="str">
        <f>IF(ISERROR(VLOOKUP(A2297,'entry data'!B:E,4,0)),"",VLOOKUP(A2297,'entry data'!B:E,4,0))</f>
        <v/>
      </c>
      <c r="F2297" s="11" t="str">
        <f>IF(A2297="","",IF(ISERROR(VLOOKUP(A2297,'entry data'!B:F,5,0)),"",VLOOKUP(A2297,'entry data'!B:F,5,0)))</f>
        <v/>
      </c>
      <c r="G2297" s="12" t="str">
        <f>IF(A2297="","",IF(ISERROR(VLOOKUP(A2297,'entry data'!B:I,8,0)),"",VLOOKUP(A2297,'entry data'!B:I,7,0)))</f>
        <v/>
      </c>
      <c r="H2297" s="13" t="str">
        <f>IF(A2297="","",IF(B2297=1,VLOOKUP(A2297,'entry data'!B:D,3,0),I2296))</f>
        <v/>
      </c>
      <c r="I2297" s="14" t="str">
        <f>IF(A2297="","",IF(E2297="weekly",7,IF(E2297="fortnightly",14,IF(E2297="monthly",DATE(IF(MONTH(H2297)=12,YEAR(H2297)+1,YEAR(H2297)),VLOOKUP(MONTH(H2297),index!$D$2:$G$13,2,0),DAY(H2297)),
IF(E2297="quarterly",DATE(IF(MONTH(H2297)&gt;=10,YEAR(H2297)+1,YEAR(H2297)),VLOOKUP(MONTH(H2297),index!$D$2:$G$13,3,0),DAY(H2297)),
IF(E2297="halfyearly",DATE(IF(MONTH(H2297)&gt;=7,YEAR(H2297)+1,YEAR(H2297)),VLOOKUP(MONTH(H2297),index!$D$2:$G$13,4,0),DAY(H2297)),
DATE(YEAR(H2297)+1,MONTH(H2297),DAY(H2297)))))-H2297))+H2297)</f>
        <v/>
      </c>
      <c r="J2297" s="9" t="str">
        <f t="shared" si="232"/>
        <v/>
      </c>
      <c r="K2297" s="11" t="str">
        <f t="shared" si="233"/>
        <v/>
      </c>
      <c r="L2297" s="11" t="str">
        <f t="shared" si="234"/>
        <v/>
      </c>
      <c r="M2297" s="11" t="str">
        <f>IF(A2297="","",VLOOKUP(E2297,index!$A$1:$B$6,2,0)*K2297*G2297)</f>
        <v/>
      </c>
      <c r="N2297" s="11" t="str">
        <f>IF(A2297="","",-PMT(G2297*VLOOKUP(E2297,index!$A$1:$B$6,2,0),C2297,F2297,0,0))</f>
        <v/>
      </c>
      <c r="O2297" s="11" t="str">
        <f t="shared" si="235"/>
        <v/>
      </c>
      <c r="P2297" s="11" t="str">
        <f t="shared" si="230"/>
        <v/>
      </c>
    </row>
    <row r="2298" spans="1:16" x14ac:dyDescent="0.25">
      <c r="A2298" s="9" t="str">
        <f>IF(A2297="","",IF(B2297&lt;C2297,A2297,IF(A2297=MAX('entry data'!$B$8:$B$507),"",A2297+1)))</f>
        <v/>
      </c>
      <c r="B2298" s="9" t="str">
        <f t="shared" si="231"/>
        <v/>
      </c>
      <c r="C2298" s="9" t="str">
        <f>IF(ISERROR(VLOOKUP(A2298,'entry data'!B:G,6,0)),"",VLOOKUP(A2298,'entry data'!B:G,6,0))</f>
        <v/>
      </c>
      <c r="D2298" s="9" t="str">
        <f>IF(ISERROR(VLOOKUP(A2298,'entry data'!B:C,2,0)),"",VLOOKUP(A2298,'entry data'!B:C,2,0))</f>
        <v/>
      </c>
      <c r="E2298" s="9" t="str">
        <f>IF(ISERROR(VLOOKUP(A2298,'entry data'!B:E,4,0)),"",VLOOKUP(A2298,'entry data'!B:E,4,0))</f>
        <v/>
      </c>
      <c r="F2298" s="11" t="str">
        <f>IF(A2298="","",IF(ISERROR(VLOOKUP(A2298,'entry data'!B:F,5,0)),"",VLOOKUP(A2298,'entry data'!B:F,5,0)))</f>
        <v/>
      </c>
      <c r="G2298" s="12" t="str">
        <f>IF(A2298="","",IF(ISERROR(VLOOKUP(A2298,'entry data'!B:I,8,0)),"",VLOOKUP(A2298,'entry data'!B:I,7,0)))</f>
        <v/>
      </c>
      <c r="H2298" s="13" t="str">
        <f>IF(A2298="","",IF(B2298=1,VLOOKUP(A2298,'entry data'!B:D,3,0),I2297))</f>
        <v/>
      </c>
      <c r="I2298" s="14" t="str">
        <f>IF(A2298="","",IF(E2298="weekly",7,IF(E2298="fortnightly",14,IF(E2298="monthly",DATE(IF(MONTH(H2298)=12,YEAR(H2298)+1,YEAR(H2298)),VLOOKUP(MONTH(H2298),index!$D$2:$G$13,2,0),DAY(H2298)),
IF(E2298="quarterly",DATE(IF(MONTH(H2298)&gt;=10,YEAR(H2298)+1,YEAR(H2298)),VLOOKUP(MONTH(H2298),index!$D$2:$G$13,3,0),DAY(H2298)),
IF(E2298="halfyearly",DATE(IF(MONTH(H2298)&gt;=7,YEAR(H2298)+1,YEAR(H2298)),VLOOKUP(MONTH(H2298),index!$D$2:$G$13,4,0),DAY(H2298)),
DATE(YEAR(H2298)+1,MONTH(H2298),DAY(H2298)))))-H2298))+H2298)</f>
        <v/>
      </c>
      <c r="J2298" s="9" t="str">
        <f t="shared" si="232"/>
        <v/>
      </c>
      <c r="K2298" s="11" t="str">
        <f t="shared" si="233"/>
        <v/>
      </c>
      <c r="L2298" s="11" t="str">
        <f t="shared" si="234"/>
        <v/>
      </c>
      <c r="M2298" s="11" t="str">
        <f>IF(A2298="","",VLOOKUP(E2298,index!$A$1:$B$6,2,0)*K2298*G2298)</f>
        <v/>
      </c>
      <c r="N2298" s="11" t="str">
        <f>IF(A2298="","",-PMT(G2298*VLOOKUP(E2298,index!$A$1:$B$6,2,0),C2298,F2298,0,0))</f>
        <v/>
      </c>
      <c r="O2298" s="11" t="str">
        <f t="shared" si="235"/>
        <v/>
      </c>
      <c r="P2298" s="11" t="str">
        <f t="shared" si="230"/>
        <v/>
      </c>
    </row>
    <row r="2299" spans="1:16" x14ac:dyDescent="0.25">
      <c r="A2299" s="9" t="str">
        <f>IF(A2298="","",IF(B2298&lt;C2298,A2298,IF(A2298=MAX('entry data'!$B$8:$B$507),"",A2298+1)))</f>
        <v/>
      </c>
      <c r="B2299" s="9" t="str">
        <f t="shared" si="231"/>
        <v/>
      </c>
      <c r="C2299" s="9" t="str">
        <f>IF(ISERROR(VLOOKUP(A2299,'entry data'!B:G,6,0)),"",VLOOKUP(A2299,'entry data'!B:G,6,0))</f>
        <v/>
      </c>
      <c r="D2299" s="9" t="str">
        <f>IF(ISERROR(VLOOKUP(A2299,'entry data'!B:C,2,0)),"",VLOOKUP(A2299,'entry data'!B:C,2,0))</f>
        <v/>
      </c>
      <c r="E2299" s="9" t="str">
        <f>IF(ISERROR(VLOOKUP(A2299,'entry data'!B:E,4,0)),"",VLOOKUP(A2299,'entry data'!B:E,4,0))</f>
        <v/>
      </c>
      <c r="F2299" s="11" t="str">
        <f>IF(A2299="","",IF(ISERROR(VLOOKUP(A2299,'entry data'!B:F,5,0)),"",VLOOKUP(A2299,'entry data'!B:F,5,0)))</f>
        <v/>
      </c>
      <c r="G2299" s="12" t="str">
        <f>IF(A2299="","",IF(ISERROR(VLOOKUP(A2299,'entry data'!B:I,8,0)),"",VLOOKUP(A2299,'entry data'!B:I,7,0)))</f>
        <v/>
      </c>
      <c r="H2299" s="13" t="str">
        <f>IF(A2299="","",IF(B2299=1,VLOOKUP(A2299,'entry data'!B:D,3,0),I2298))</f>
        <v/>
      </c>
      <c r="I2299" s="14" t="str">
        <f>IF(A2299="","",IF(E2299="weekly",7,IF(E2299="fortnightly",14,IF(E2299="monthly",DATE(IF(MONTH(H2299)=12,YEAR(H2299)+1,YEAR(H2299)),VLOOKUP(MONTH(H2299),index!$D$2:$G$13,2,0),DAY(H2299)),
IF(E2299="quarterly",DATE(IF(MONTH(H2299)&gt;=10,YEAR(H2299)+1,YEAR(H2299)),VLOOKUP(MONTH(H2299),index!$D$2:$G$13,3,0),DAY(H2299)),
IF(E2299="halfyearly",DATE(IF(MONTH(H2299)&gt;=7,YEAR(H2299)+1,YEAR(H2299)),VLOOKUP(MONTH(H2299),index!$D$2:$G$13,4,0),DAY(H2299)),
DATE(YEAR(H2299)+1,MONTH(H2299),DAY(H2299)))))-H2299))+H2299)</f>
        <v/>
      </c>
      <c r="J2299" s="9" t="str">
        <f t="shared" si="232"/>
        <v/>
      </c>
      <c r="K2299" s="11" t="str">
        <f t="shared" si="233"/>
        <v/>
      </c>
      <c r="L2299" s="11" t="str">
        <f t="shared" si="234"/>
        <v/>
      </c>
      <c r="M2299" s="11" t="str">
        <f>IF(A2299="","",VLOOKUP(E2299,index!$A$1:$B$6,2,0)*K2299*G2299)</f>
        <v/>
      </c>
      <c r="N2299" s="11" t="str">
        <f>IF(A2299="","",-PMT(G2299*VLOOKUP(E2299,index!$A$1:$B$6,2,0),C2299,F2299,0,0))</f>
        <v/>
      </c>
      <c r="O2299" s="11" t="str">
        <f t="shared" si="235"/>
        <v/>
      </c>
      <c r="P2299" s="11" t="str">
        <f t="shared" si="230"/>
        <v/>
      </c>
    </row>
    <row r="2300" spans="1:16" x14ac:dyDescent="0.25">
      <c r="A2300" s="9" t="str">
        <f>IF(A2299="","",IF(B2299&lt;C2299,A2299,IF(A2299=MAX('entry data'!$B$8:$B$507),"",A2299+1)))</f>
        <v/>
      </c>
      <c r="B2300" s="9" t="str">
        <f t="shared" si="231"/>
        <v/>
      </c>
      <c r="C2300" s="9" t="str">
        <f>IF(ISERROR(VLOOKUP(A2300,'entry data'!B:G,6,0)),"",VLOOKUP(A2300,'entry data'!B:G,6,0))</f>
        <v/>
      </c>
      <c r="D2300" s="9" t="str">
        <f>IF(ISERROR(VLOOKUP(A2300,'entry data'!B:C,2,0)),"",VLOOKUP(A2300,'entry data'!B:C,2,0))</f>
        <v/>
      </c>
      <c r="E2300" s="9" t="str">
        <f>IF(ISERROR(VLOOKUP(A2300,'entry data'!B:E,4,0)),"",VLOOKUP(A2300,'entry data'!B:E,4,0))</f>
        <v/>
      </c>
      <c r="F2300" s="11" t="str">
        <f>IF(A2300="","",IF(ISERROR(VLOOKUP(A2300,'entry data'!B:F,5,0)),"",VLOOKUP(A2300,'entry data'!B:F,5,0)))</f>
        <v/>
      </c>
      <c r="G2300" s="12" t="str">
        <f>IF(A2300="","",IF(ISERROR(VLOOKUP(A2300,'entry data'!B:I,8,0)),"",VLOOKUP(A2300,'entry data'!B:I,7,0)))</f>
        <v/>
      </c>
      <c r="H2300" s="13" t="str">
        <f>IF(A2300="","",IF(B2300=1,VLOOKUP(A2300,'entry data'!B:D,3,0),I2299))</f>
        <v/>
      </c>
      <c r="I2300" s="14" t="str">
        <f>IF(A2300="","",IF(E2300="weekly",7,IF(E2300="fortnightly",14,IF(E2300="monthly",DATE(IF(MONTH(H2300)=12,YEAR(H2300)+1,YEAR(H2300)),VLOOKUP(MONTH(H2300),index!$D$2:$G$13,2,0),DAY(H2300)),
IF(E2300="quarterly",DATE(IF(MONTH(H2300)&gt;=10,YEAR(H2300)+1,YEAR(H2300)),VLOOKUP(MONTH(H2300),index!$D$2:$G$13,3,0),DAY(H2300)),
IF(E2300="halfyearly",DATE(IF(MONTH(H2300)&gt;=7,YEAR(H2300)+1,YEAR(H2300)),VLOOKUP(MONTH(H2300),index!$D$2:$G$13,4,0),DAY(H2300)),
DATE(YEAR(H2300)+1,MONTH(H2300),DAY(H2300)))))-H2300))+H2300)</f>
        <v/>
      </c>
      <c r="J2300" s="9" t="str">
        <f t="shared" si="232"/>
        <v/>
      </c>
      <c r="K2300" s="11" t="str">
        <f t="shared" si="233"/>
        <v/>
      </c>
      <c r="L2300" s="11" t="str">
        <f t="shared" si="234"/>
        <v/>
      </c>
      <c r="M2300" s="11" t="str">
        <f>IF(A2300="","",VLOOKUP(E2300,index!$A$1:$B$6,2,0)*K2300*G2300)</f>
        <v/>
      </c>
      <c r="N2300" s="11" t="str">
        <f>IF(A2300="","",-PMT(G2300*VLOOKUP(E2300,index!$A$1:$B$6,2,0),C2300,F2300,0,0))</f>
        <v/>
      </c>
      <c r="O2300" s="11" t="str">
        <f t="shared" si="235"/>
        <v/>
      </c>
      <c r="P2300" s="11" t="str">
        <f t="shared" si="230"/>
        <v/>
      </c>
    </row>
    <row r="2301" spans="1:16" x14ac:dyDescent="0.25">
      <c r="A2301" s="9" t="str">
        <f>IF(A2300="","",IF(B2300&lt;C2300,A2300,IF(A2300=MAX('entry data'!$B$8:$B$507),"",A2300+1)))</f>
        <v/>
      </c>
      <c r="B2301" s="9" t="str">
        <f t="shared" si="231"/>
        <v/>
      </c>
      <c r="C2301" s="9" t="str">
        <f>IF(ISERROR(VLOOKUP(A2301,'entry data'!B:G,6,0)),"",VLOOKUP(A2301,'entry data'!B:G,6,0))</f>
        <v/>
      </c>
      <c r="D2301" s="9" t="str">
        <f>IF(ISERROR(VLOOKUP(A2301,'entry data'!B:C,2,0)),"",VLOOKUP(A2301,'entry data'!B:C,2,0))</f>
        <v/>
      </c>
      <c r="E2301" s="9" t="str">
        <f>IF(ISERROR(VLOOKUP(A2301,'entry data'!B:E,4,0)),"",VLOOKUP(A2301,'entry data'!B:E,4,0))</f>
        <v/>
      </c>
      <c r="F2301" s="11" t="str">
        <f>IF(A2301="","",IF(ISERROR(VLOOKUP(A2301,'entry data'!B:F,5,0)),"",VLOOKUP(A2301,'entry data'!B:F,5,0)))</f>
        <v/>
      </c>
      <c r="G2301" s="12" t="str">
        <f>IF(A2301="","",IF(ISERROR(VLOOKUP(A2301,'entry data'!B:I,8,0)),"",VLOOKUP(A2301,'entry data'!B:I,7,0)))</f>
        <v/>
      </c>
      <c r="H2301" s="13" t="str">
        <f>IF(A2301="","",IF(B2301=1,VLOOKUP(A2301,'entry data'!B:D,3,0),I2300))</f>
        <v/>
      </c>
      <c r="I2301" s="14" t="str">
        <f>IF(A2301="","",IF(E2301="weekly",7,IF(E2301="fortnightly",14,IF(E2301="monthly",DATE(IF(MONTH(H2301)=12,YEAR(H2301)+1,YEAR(H2301)),VLOOKUP(MONTH(H2301),index!$D$2:$G$13,2,0),DAY(H2301)),
IF(E2301="quarterly",DATE(IF(MONTH(H2301)&gt;=10,YEAR(H2301)+1,YEAR(H2301)),VLOOKUP(MONTH(H2301),index!$D$2:$G$13,3,0),DAY(H2301)),
IF(E2301="halfyearly",DATE(IF(MONTH(H2301)&gt;=7,YEAR(H2301)+1,YEAR(H2301)),VLOOKUP(MONTH(H2301),index!$D$2:$G$13,4,0),DAY(H2301)),
DATE(YEAR(H2301)+1,MONTH(H2301),DAY(H2301)))))-H2301))+H2301)</f>
        <v/>
      </c>
      <c r="J2301" s="9" t="str">
        <f t="shared" si="232"/>
        <v/>
      </c>
      <c r="K2301" s="11" t="str">
        <f t="shared" si="233"/>
        <v/>
      </c>
      <c r="L2301" s="11" t="str">
        <f t="shared" si="234"/>
        <v/>
      </c>
      <c r="M2301" s="11" t="str">
        <f>IF(A2301="","",VLOOKUP(E2301,index!$A$1:$B$6,2,0)*K2301*G2301)</f>
        <v/>
      </c>
      <c r="N2301" s="11" t="str">
        <f>IF(A2301="","",-PMT(G2301*VLOOKUP(E2301,index!$A$1:$B$6,2,0),C2301,F2301,0,0))</f>
        <v/>
      </c>
      <c r="O2301" s="11" t="str">
        <f t="shared" si="235"/>
        <v/>
      </c>
      <c r="P2301" s="11" t="str">
        <f t="shared" si="230"/>
        <v/>
      </c>
    </row>
    <row r="2302" spans="1:16" x14ac:dyDescent="0.25">
      <c r="A2302" s="9" t="str">
        <f>IF(A2301="","",IF(B2301&lt;C2301,A2301,IF(A2301=MAX('entry data'!$B$8:$B$507),"",A2301+1)))</f>
        <v/>
      </c>
      <c r="B2302" s="9" t="str">
        <f t="shared" si="231"/>
        <v/>
      </c>
      <c r="C2302" s="9" t="str">
        <f>IF(ISERROR(VLOOKUP(A2302,'entry data'!B:G,6,0)),"",VLOOKUP(A2302,'entry data'!B:G,6,0))</f>
        <v/>
      </c>
      <c r="D2302" s="9" t="str">
        <f>IF(ISERROR(VLOOKUP(A2302,'entry data'!B:C,2,0)),"",VLOOKUP(A2302,'entry data'!B:C,2,0))</f>
        <v/>
      </c>
      <c r="E2302" s="9" t="str">
        <f>IF(ISERROR(VLOOKUP(A2302,'entry data'!B:E,4,0)),"",VLOOKUP(A2302,'entry data'!B:E,4,0))</f>
        <v/>
      </c>
      <c r="F2302" s="11" t="str">
        <f>IF(A2302="","",IF(ISERROR(VLOOKUP(A2302,'entry data'!B:F,5,0)),"",VLOOKUP(A2302,'entry data'!B:F,5,0)))</f>
        <v/>
      </c>
      <c r="G2302" s="12" t="str">
        <f>IF(A2302="","",IF(ISERROR(VLOOKUP(A2302,'entry data'!B:I,8,0)),"",VLOOKUP(A2302,'entry data'!B:I,7,0)))</f>
        <v/>
      </c>
      <c r="H2302" s="13" t="str">
        <f>IF(A2302="","",IF(B2302=1,VLOOKUP(A2302,'entry data'!B:D,3,0),I2301))</f>
        <v/>
      </c>
      <c r="I2302" s="14" t="str">
        <f>IF(A2302="","",IF(E2302="weekly",7,IF(E2302="fortnightly",14,IF(E2302="monthly",DATE(IF(MONTH(H2302)=12,YEAR(H2302)+1,YEAR(H2302)),VLOOKUP(MONTH(H2302),index!$D$2:$G$13,2,0),DAY(H2302)),
IF(E2302="quarterly",DATE(IF(MONTH(H2302)&gt;=10,YEAR(H2302)+1,YEAR(H2302)),VLOOKUP(MONTH(H2302),index!$D$2:$G$13,3,0),DAY(H2302)),
IF(E2302="halfyearly",DATE(IF(MONTH(H2302)&gt;=7,YEAR(H2302)+1,YEAR(H2302)),VLOOKUP(MONTH(H2302),index!$D$2:$G$13,4,0),DAY(H2302)),
DATE(YEAR(H2302)+1,MONTH(H2302),DAY(H2302)))))-H2302))+H2302)</f>
        <v/>
      </c>
      <c r="J2302" s="9" t="str">
        <f t="shared" si="232"/>
        <v/>
      </c>
      <c r="K2302" s="11" t="str">
        <f t="shared" si="233"/>
        <v/>
      </c>
      <c r="L2302" s="11" t="str">
        <f t="shared" si="234"/>
        <v/>
      </c>
      <c r="M2302" s="11" t="str">
        <f>IF(A2302="","",VLOOKUP(E2302,index!$A$1:$B$6,2,0)*K2302*G2302)</f>
        <v/>
      </c>
      <c r="N2302" s="11" t="str">
        <f>IF(A2302="","",-PMT(G2302*VLOOKUP(E2302,index!$A$1:$B$6,2,0),C2302,F2302,0,0))</f>
        <v/>
      </c>
      <c r="O2302" s="11" t="str">
        <f t="shared" si="235"/>
        <v/>
      </c>
      <c r="P2302" s="11" t="str">
        <f t="shared" si="230"/>
        <v/>
      </c>
    </row>
    <row r="2303" spans="1:16" x14ac:dyDescent="0.25">
      <c r="A2303" s="9" t="str">
        <f>IF(A2302="","",IF(B2302&lt;C2302,A2302,IF(A2302=MAX('entry data'!$B$8:$B$507),"",A2302+1)))</f>
        <v/>
      </c>
      <c r="B2303" s="9" t="str">
        <f t="shared" si="231"/>
        <v/>
      </c>
      <c r="C2303" s="9" t="str">
        <f>IF(ISERROR(VLOOKUP(A2303,'entry data'!B:G,6,0)),"",VLOOKUP(A2303,'entry data'!B:G,6,0))</f>
        <v/>
      </c>
      <c r="D2303" s="9" t="str">
        <f>IF(ISERROR(VLOOKUP(A2303,'entry data'!B:C,2,0)),"",VLOOKUP(A2303,'entry data'!B:C,2,0))</f>
        <v/>
      </c>
      <c r="E2303" s="9" t="str">
        <f>IF(ISERROR(VLOOKUP(A2303,'entry data'!B:E,4,0)),"",VLOOKUP(A2303,'entry data'!B:E,4,0))</f>
        <v/>
      </c>
      <c r="F2303" s="11" t="str">
        <f>IF(A2303="","",IF(ISERROR(VLOOKUP(A2303,'entry data'!B:F,5,0)),"",VLOOKUP(A2303,'entry data'!B:F,5,0)))</f>
        <v/>
      </c>
      <c r="G2303" s="12" t="str">
        <f>IF(A2303="","",IF(ISERROR(VLOOKUP(A2303,'entry data'!B:I,8,0)),"",VLOOKUP(A2303,'entry data'!B:I,7,0)))</f>
        <v/>
      </c>
      <c r="H2303" s="13" t="str">
        <f>IF(A2303="","",IF(B2303=1,VLOOKUP(A2303,'entry data'!B:D,3,0),I2302))</f>
        <v/>
      </c>
      <c r="I2303" s="14" t="str">
        <f>IF(A2303="","",IF(E2303="weekly",7,IF(E2303="fortnightly",14,IF(E2303="monthly",DATE(IF(MONTH(H2303)=12,YEAR(H2303)+1,YEAR(H2303)),VLOOKUP(MONTH(H2303),index!$D$2:$G$13,2,0),DAY(H2303)),
IF(E2303="quarterly",DATE(IF(MONTH(H2303)&gt;=10,YEAR(H2303)+1,YEAR(H2303)),VLOOKUP(MONTH(H2303),index!$D$2:$G$13,3,0),DAY(H2303)),
IF(E2303="halfyearly",DATE(IF(MONTH(H2303)&gt;=7,YEAR(H2303)+1,YEAR(H2303)),VLOOKUP(MONTH(H2303),index!$D$2:$G$13,4,0),DAY(H2303)),
DATE(YEAR(H2303)+1,MONTH(H2303),DAY(H2303)))))-H2303))+H2303)</f>
        <v/>
      </c>
      <c r="J2303" s="9" t="str">
        <f t="shared" si="232"/>
        <v/>
      </c>
      <c r="K2303" s="11" t="str">
        <f t="shared" si="233"/>
        <v/>
      </c>
      <c r="L2303" s="11" t="str">
        <f t="shared" si="234"/>
        <v/>
      </c>
      <c r="M2303" s="11" t="str">
        <f>IF(A2303="","",VLOOKUP(E2303,index!$A$1:$B$6,2,0)*K2303*G2303)</f>
        <v/>
      </c>
      <c r="N2303" s="11" t="str">
        <f>IF(A2303="","",-PMT(G2303*VLOOKUP(E2303,index!$A$1:$B$6,2,0),C2303,F2303,0,0))</f>
        <v/>
      </c>
      <c r="O2303" s="11" t="str">
        <f t="shared" si="235"/>
        <v/>
      </c>
      <c r="P2303" s="11" t="str">
        <f t="shared" si="230"/>
        <v/>
      </c>
    </row>
    <row r="2304" spans="1:16" x14ac:dyDescent="0.25">
      <c r="A2304" s="9" t="str">
        <f>IF(A2303="","",IF(B2303&lt;C2303,A2303,IF(A2303=MAX('entry data'!$B$8:$B$507),"",A2303+1)))</f>
        <v/>
      </c>
      <c r="B2304" s="9" t="str">
        <f t="shared" si="231"/>
        <v/>
      </c>
      <c r="C2304" s="9" t="str">
        <f>IF(ISERROR(VLOOKUP(A2304,'entry data'!B:G,6,0)),"",VLOOKUP(A2304,'entry data'!B:G,6,0))</f>
        <v/>
      </c>
      <c r="D2304" s="9" t="str">
        <f>IF(ISERROR(VLOOKUP(A2304,'entry data'!B:C,2,0)),"",VLOOKUP(A2304,'entry data'!B:C,2,0))</f>
        <v/>
      </c>
      <c r="E2304" s="9" t="str">
        <f>IF(ISERROR(VLOOKUP(A2304,'entry data'!B:E,4,0)),"",VLOOKUP(A2304,'entry data'!B:E,4,0))</f>
        <v/>
      </c>
      <c r="F2304" s="11" t="str">
        <f>IF(A2304="","",IF(ISERROR(VLOOKUP(A2304,'entry data'!B:F,5,0)),"",VLOOKUP(A2304,'entry data'!B:F,5,0)))</f>
        <v/>
      </c>
      <c r="G2304" s="12" t="str">
        <f>IF(A2304="","",IF(ISERROR(VLOOKUP(A2304,'entry data'!B:I,8,0)),"",VLOOKUP(A2304,'entry data'!B:I,7,0)))</f>
        <v/>
      </c>
      <c r="H2304" s="13" t="str">
        <f>IF(A2304="","",IF(B2304=1,VLOOKUP(A2304,'entry data'!B:D,3,0),I2303))</f>
        <v/>
      </c>
      <c r="I2304" s="14" t="str">
        <f>IF(A2304="","",IF(E2304="weekly",7,IF(E2304="fortnightly",14,IF(E2304="monthly",DATE(IF(MONTH(H2304)=12,YEAR(H2304)+1,YEAR(H2304)),VLOOKUP(MONTH(H2304),index!$D$2:$G$13,2,0),DAY(H2304)),
IF(E2304="quarterly",DATE(IF(MONTH(H2304)&gt;=10,YEAR(H2304)+1,YEAR(H2304)),VLOOKUP(MONTH(H2304),index!$D$2:$G$13,3,0),DAY(H2304)),
IF(E2304="halfyearly",DATE(IF(MONTH(H2304)&gt;=7,YEAR(H2304)+1,YEAR(H2304)),VLOOKUP(MONTH(H2304),index!$D$2:$G$13,4,0),DAY(H2304)),
DATE(YEAR(H2304)+1,MONTH(H2304),DAY(H2304)))))-H2304))+H2304)</f>
        <v/>
      </c>
      <c r="J2304" s="9" t="str">
        <f t="shared" si="232"/>
        <v/>
      </c>
      <c r="K2304" s="11" t="str">
        <f t="shared" si="233"/>
        <v/>
      </c>
      <c r="L2304" s="11" t="str">
        <f t="shared" si="234"/>
        <v/>
      </c>
      <c r="M2304" s="11" t="str">
        <f>IF(A2304="","",VLOOKUP(E2304,index!$A$1:$B$6,2,0)*K2304*G2304)</f>
        <v/>
      </c>
      <c r="N2304" s="11" t="str">
        <f>IF(A2304="","",-PMT(G2304*VLOOKUP(E2304,index!$A$1:$B$6,2,0),C2304,F2304,0,0))</f>
        <v/>
      </c>
      <c r="O2304" s="11" t="str">
        <f t="shared" si="235"/>
        <v/>
      </c>
      <c r="P2304" s="11" t="str">
        <f t="shared" si="230"/>
        <v/>
      </c>
    </row>
    <row r="2305" spans="1:16" x14ac:dyDescent="0.25">
      <c r="A2305" s="9" t="str">
        <f>IF(A2304="","",IF(B2304&lt;C2304,A2304,IF(A2304=MAX('entry data'!$B$8:$B$507),"",A2304+1)))</f>
        <v/>
      </c>
      <c r="B2305" s="9" t="str">
        <f t="shared" si="231"/>
        <v/>
      </c>
      <c r="C2305" s="9" t="str">
        <f>IF(ISERROR(VLOOKUP(A2305,'entry data'!B:G,6,0)),"",VLOOKUP(A2305,'entry data'!B:G,6,0))</f>
        <v/>
      </c>
      <c r="D2305" s="9" t="str">
        <f>IF(ISERROR(VLOOKUP(A2305,'entry data'!B:C,2,0)),"",VLOOKUP(A2305,'entry data'!B:C,2,0))</f>
        <v/>
      </c>
      <c r="E2305" s="9" t="str">
        <f>IF(ISERROR(VLOOKUP(A2305,'entry data'!B:E,4,0)),"",VLOOKUP(A2305,'entry data'!B:E,4,0))</f>
        <v/>
      </c>
      <c r="F2305" s="11" t="str">
        <f>IF(A2305="","",IF(ISERROR(VLOOKUP(A2305,'entry data'!B:F,5,0)),"",VLOOKUP(A2305,'entry data'!B:F,5,0)))</f>
        <v/>
      </c>
      <c r="G2305" s="12" t="str">
        <f>IF(A2305="","",IF(ISERROR(VLOOKUP(A2305,'entry data'!B:I,8,0)),"",VLOOKUP(A2305,'entry data'!B:I,7,0)))</f>
        <v/>
      </c>
      <c r="H2305" s="13" t="str">
        <f>IF(A2305="","",IF(B2305=1,VLOOKUP(A2305,'entry data'!B:D,3,0),I2304))</f>
        <v/>
      </c>
      <c r="I2305" s="14" t="str">
        <f>IF(A2305="","",IF(E2305="weekly",7,IF(E2305="fortnightly",14,IF(E2305="monthly",DATE(IF(MONTH(H2305)=12,YEAR(H2305)+1,YEAR(H2305)),VLOOKUP(MONTH(H2305),index!$D$2:$G$13,2,0),DAY(H2305)),
IF(E2305="quarterly",DATE(IF(MONTH(H2305)&gt;=10,YEAR(H2305)+1,YEAR(H2305)),VLOOKUP(MONTH(H2305),index!$D$2:$G$13,3,0),DAY(H2305)),
IF(E2305="halfyearly",DATE(IF(MONTH(H2305)&gt;=7,YEAR(H2305)+1,YEAR(H2305)),VLOOKUP(MONTH(H2305),index!$D$2:$G$13,4,0),DAY(H2305)),
DATE(YEAR(H2305)+1,MONTH(H2305),DAY(H2305)))))-H2305))+H2305)</f>
        <v/>
      </c>
      <c r="J2305" s="9" t="str">
        <f t="shared" si="232"/>
        <v/>
      </c>
      <c r="K2305" s="11" t="str">
        <f t="shared" si="233"/>
        <v/>
      </c>
      <c r="L2305" s="11" t="str">
        <f t="shared" si="234"/>
        <v/>
      </c>
      <c r="M2305" s="11" t="str">
        <f>IF(A2305="","",VLOOKUP(E2305,index!$A$1:$B$6,2,0)*K2305*G2305)</f>
        <v/>
      </c>
      <c r="N2305" s="11" t="str">
        <f>IF(A2305="","",-PMT(G2305*VLOOKUP(E2305,index!$A$1:$B$6,2,0),C2305,F2305,0,0))</f>
        <v/>
      </c>
      <c r="O2305" s="11" t="str">
        <f t="shared" si="235"/>
        <v/>
      </c>
      <c r="P2305" s="11" t="str">
        <f t="shared" si="230"/>
        <v/>
      </c>
    </row>
    <row r="2306" spans="1:16" x14ac:dyDescent="0.25">
      <c r="A2306" s="9" t="str">
        <f>IF(A2305="","",IF(B2305&lt;C2305,A2305,IF(A2305=MAX('entry data'!$B$8:$B$507),"",A2305+1)))</f>
        <v/>
      </c>
      <c r="B2306" s="9" t="str">
        <f t="shared" si="231"/>
        <v/>
      </c>
      <c r="C2306" s="9" t="str">
        <f>IF(ISERROR(VLOOKUP(A2306,'entry data'!B:G,6,0)),"",VLOOKUP(A2306,'entry data'!B:G,6,0))</f>
        <v/>
      </c>
      <c r="D2306" s="9" t="str">
        <f>IF(ISERROR(VLOOKUP(A2306,'entry data'!B:C,2,0)),"",VLOOKUP(A2306,'entry data'!B:C,2,0))</f>
        <v/>
      </c>
      <c r="E2306" s="9" t="str">
        <f>IF(ISERROR(VLOOKUP(A2306,'entry data'!B:E,4,0)),"",VLOOKUP(A2306,'entry data'!B:E,4,0))</f>
        <v/>
      </c>
      <c r="F2306" s="11" t="str">
        <f>IF(A2306="","",IF(ISERROR(VLOOKUP(A2306,'entry data'!B:F,5,0)),"",VLOOKUP(A2306,'entry data'!B:F,5,0)))</f>
        <v/>
      </c>
      <c r="G2306" s="12" t="str">
        <f>IF(A2306="","",IF(ISERROR(VLOOKUP(A2306,'entry data'!B:I,8,0)),"",VLOOKUP(A2306,'entry data'!B:I,7,0)))</f>
        <v/>
      </c>
      <c r="H2306" s="13" t="str">
        <f>IF(A2306="","",IF(B2306=1,VLOOKUP(A2306,'entry data'!B:D,3,0),I2305))</f>
        <v/>
      </c>
      <c r="I2306" s="14" t="str">
        <f>IF(A2306="","",IF(E2306="weekly",7,IF(E2306="fortnightly",14,IF(E2306="monthly",DATE(IF(MONTH(H2306)=12,YEAR(H2306)+1,YEAR(H2306)),VLOOKUP(MONTH(H2306),index!$D$2:$G$13,2,0),DAY(H2306)),
IF(E2306="quarterly",DATE(IF(MONTH(H2306)&gt;=10,YEAR(H2306)+1,YEAR(H2306)),VLOOKUP(MONTH(H2306),index!$D$2:$G$13,3,0),DAY(H2306)),
IF(E2306="halfyearly",DATE(IF(MONTH(H2306)&gt;=7,YEAR(H2306)+1,YEAR(H2306)),VLOOKUP(MONTH(H2306),index!$D$2:$G$13,4,0),DAY(H2306)),
DATE(YEAR(H2306)+1,MONTH(H2306),DAY(H2306)))))-H2306))+H2306)</f>
        <v/>
      </c>
      <c r="J2306" s="9" t="str">
        <f t="shared" si="232"/>
        <v/>
      </c>
      <c r="K2306" s="11" t="str">
        <f t="shared" si="233"/>
        <v/>
      </c>
      <c r="L2306" s="11" t="str">
        <f t="shared" si="234"/>
        <v/>
      </c>
      <c r="M2306" s="11" t="str">
        <f>IF(A2306="","",VLOOKUP(E2306,index!$A$1:$B$6,2,0)*K2306*G2306)</f>
        <v/>
      </c>
      <c r="N2306" s="11" t="str">
        <f>IF(A2306="","",-PMT(G2306*VLOOKUP(E2306,index!$A$1:$B$6,2,0),C2306,F2306,0,0))</f>
        <v/>
      </c>
      <c r="O2306" s="11" t="str">
        <f t="shared" si="235"/>
        <v/>
      </c>
      <c r="P2306" s="11" t="str">
        <f t="shared" si="230"/>
        <v/>
      </c>
    </row>
    <row r="2307" spans="1:16" x14ac:dyDescent="0.25">
      <c r="A2307" s="9" t="str">
        <f>IF(A2306="","",IF(B2306&lt;C2306,A2306,IF(A2306=MAX('entry data'!$B$8:$B$507),"",A2306+1)))</f>
        <v/>
      </c>
      <c r="B2307" s="9" t="str">
        <f t="shared" si="231"/>
        <v/>
      </c>
      <c r="C2307" s="9" t="str">
        <f>IF(ISERROR(VLOOKUP(A2307,'entry data'!B:G,6,0)),"",VLOOKUP(A2307,'entry data'!B:G,6,0))</f>
        <v/>
      </c>
      <c r="D2307" s="9" t="str">
        <f>IF(ISERROR(VLOOKUP(A2307,'entry data'!B:C,2,0)),"",VLOOKUP(A2307,'entry data'!B:C,2,0))</f>
        <v/>
      </c>
      <c r="E2307" s="9" t="str">
        <f>IF(ISERROR(VLOOKUP(A2307,'entry data'!B:E,4,0)),"",VLOOKUP(A2307,'entry data'!B:E,4,0))</f>
        <v/>
      </c>
      <c r="F2307" s="11" t="str">
        <f>IF(A2307="","",IF(ISERROR(VLOOKUP(A2307,'entry data'!B:F,5,0)),"",VLOOKUP(A2307,'entry data'!B:F,5,0)))</f>
        <v/>
      </c>
      <c r="G2307" s="12" t="str">
        <f>IF(A2307="","",IF(ISERROR(VLOOKUP(A2307,'entry data'!B:I,8,0)),"",VLOOKUP(A2307,'entry data'!B:I,7,0)))</f>
        <v/>
      </c>
      <c r="H2307" s="13" t="str">
        <f>IF(A2307="","",IF(B2307=1,VLOOKUP(A2307,'entry data'!B:D,3,0),I2306))</f>
        <v/>
      </c>
      <c r="I2307" s="14" t="str">
        <f>IF(A2307="","",IF(E2307="weekly",7,IF(E2307="fortnightly",14,IF(E2307="monthly",DATE(IF(MONTH(H2307)=12,YEAR(H2307)+1,YEAR(H2307)),VLOOKUP(MONTH(H2307),index!$D$2:$G$13,2,0),DAY(H2307)),
IF(E2307="quarterly",DATE(IF(MONTH(H2307)&gt;=10,YEAR(H2307)+1,YEAR(H2307)),VLOOKUP(MONTH(H2307),index!$D$2:$G$13,3,0),DAY(H2307)),
IF(E2307="halfyearly",DATE(IF(MONTH(H2307)&gt;=7,YEAR(H2307)+1,YEAR(H2307)),VLOOKUP(MONTH(H2307),index!$D$2:$G$13,4,0),DAY(H2307)),
DATE(YEAR(H2307)+1,MONTH(H2307),DAY(H2307)))))-H2307))+H2307)</f>
        <v/>
      </c>
      <c r="J2307" s="9" t="str">
        <f t="shared" si="232"/>
        <v/>
      </c>
      <c r="K2307" s="11" t="str">
        <f t="shared" si="233"/>
        <v/>
      </c>
      <c r="L2307" s="11" t="str">
        <f t="shared" si="234"/>
        <v/>
      </c>
      <c r="M2307" s="11" t="str">
        <f>IF(A2307="","",VLOOKUP(E2307,index!$A$1:$B$6,2,0)*K2307*G2307)</f>
        <v/>
      </c>
      <c r="N2307" s="11" t="str">
        <f>IF(A2307="","",-PMT(G2307*VLOOKUP(E2307,index!$A$1:$B$6,2,0),C2307,F2307,0,0))</f>
        <v/>
      </c>
      <c r="O2307" s="11" t="str">
        <f t="shared" si="235"/>
        <v/>
      </c>
      <c r="P2307" s="11" t="str">
        <f t="shared" ref="P2307:P2370" si="236">IF(A2307="","",IF(J2307&lt;&gt;J2308,O2307,0))</f>
        <v/>
      </c>
    </row>
    <row r="2308" spans="1:16" x14ac:dyDescent="0.25">
      <c r="A2308" s="9" t="str">
        <f>IF(A2307="","",IF(B2307&lt;C2307,A2307,IF(A2307=MAX('entry data'!$B$8:$B$507),"",A2307+1)))</f>
        <v/>
      </c>
      <c r="B2308" s="9" t="str">
        <f t="shared" si="231"/>
        <v/>
      </c>
      <c r="C2308" s="9" t="str">
        <f>IF(ISERROR(VLOOKUP(A2308,'entry data'!B:G,6,0)),"",VLOOKUP(A2308,'entry data'!B:G,6,0))</f>
        <v/>
      </c>
      <c r="D2308" s="9" t="str">
        <f>IF(ISERROR(VLOOKUP(A2308,'entry data'!B:C,2,0)),"",VLOOKUP(A2308,'entry data'!B:C,2,0))</f>
        <v/>
      </c>
      <c r="E2308" s="9" t="str">
        <f>IF(ISERROR(VLOOKUP(A2308,'entry data'!B:E,4,0)),"",VLOOKUP(A2308,'entry data'!B:E,4,0))</f>
        <v/>
      </c>
      <c r="F2308" s="11" t="str">
        <f>IF(A2308="","",IF(ISERROR(VLOOKUP(A2308,'entry data'!B:F,5,0)),"",VLOOKUP(A2308,'entry data'!B:F,5,0)))</f>
        <v/>
      </c>
      <c r="G2308" s="12" t="str">
        <f>IF(A2308="","",IF(ISERROR(VLOOKUP(A2308,'entry data'!B:I,8,0)),"",VLOOKUP(A2308,'entry data'!B:I,7,0)))</f>
        <v/>
      </c>
      <c r="H2308" s="13" t="str">
        <f>IF(A2308="","",IF(B2308=1,VLOOKUP(A2308,'entry data'!B:D,3,0),I2307))</f>
        <v/>
      </c>
      <c r="I2308" s="14" t="str">
        <f>IF(A2308="","",IF(E2308="weekly",7,IF(E2308="fortnightly",14,IF(E2308="monthly",DATE(IF(MONTH(H2308)=12,YEAR(H2308)+1,YEAR(H2308)),VLOOKUP(MONTH(H2308),index!$D$2:$G$13,2,0),DAY(H2308)),
IF(E2308="quarterly",DATE(IF(MONTH(H2308)&gt;=10,YEAR(H2308)+1,YEAR(H2308)),VLOOKUP(MONTH(H2308),index!$D$2:$G$13,3,0),DAY(H2308)),
IF(E2308="halfyearly",DATE(IF(MONTH(H2308)&gt;=7,YEAR(H2308)+1,YEAR(H2308)),VLOOKUP(MONTH(H2308),index!$D$2:$G$13,4,0),DAY(H2308)),
DATE(YEAR(H2308)+1,MONTH(H2308),DAY(H2308)))))-H2308))+H2308)</f>
        <v/>
      </c>
      <c r="J2308" s="9" t="str">
        <f t="shared" si="232"/>
        <v/>
      </c>
      <c r="K2308" s="11" t="str">
        <f t="shared" si="233"/>
        <v/>
      </c>
      <c r="L2308" s="11" t="str">
        <f t="shared" si="234"/>
        <v/>
      </c>
      <c r="M2308" s="11" t="str">
        <f>IF(A2308="","",VLOOKUP(E2308,index!$A$1:$B$6,2,0)*K2308*G2308)</f>
        <v/>
      </c>
      <c r="N2308" s="11" t="str">
        <f>IF(A2308="","",-PMT(G2308*VLOOKUP(E2308,index!$A$1:$B$6,2,0),C2308,F2308,0,0))</f>
        <v/>
      </c>
      <c r="O2308" s="11" t="str">
        <f t="shared" si="235"/>
        <v/>
      </c>
      <c r="P2308" s="11" t="str">
        <f t="shared" si="236"/>
        <v/>
      </c>
    </row>
    <row r="2309" spans="1:16" x14ac:dyDescent="0.25">
      <c r="A2309" s="9" t="str">
        <f>IF(A2308="","",IF(B2308&lt;C2308,A2308,IF(A2308=MAX('entry data'!$B$8:$B$507),"",A2308+1)))</f>
        <v/>
      </c>
      <c r="B2309" s="9" t="str">
        <f t="shared" si="231"/>
        <v/>
      </c>
      <c r="C2309" s="9" t="str">
        <f>IF(ISERROR(VLOOKUP(A2309,'entry data'!B:G,6,0)),"",VLOOKUP(A2309,'entry data'!B:G,6,0))</f>
        <v/>
      </c>
      <c r="D2309" s="9" t="str">
        <f>IF(ISERROR(VLOOKUP(A2309,'entry data'!B:C,2,0)),"",VLOOKUP(A2309,'entry data'!B:C,2,0))</f>
        <v/>
      </c>
      <c r="E2309" s="9" t="str">
        <f>IF(ISERROR(VLOOKUP(A2309,'entry data'!B:E,4,0)),"",VLOOKUP(A2309,'entry data'!B:E,4,0))</f>
        <v/>
      </c>
      <c r="F2309" s="11" t="str">
        <f>IF(A2309="","",IF(ISERROR(VLOOKUP(A2309,'entry data'!B:F,5,0)),"",VLOOKUP(A2309,'entry data'!B:F,5,0)))</f>
        <v/>
      </c>
      <c r="G2309" s="12" t="str">
        <f>IF(A2309="","",IF(ISERROR(VLOOKUP(A2309,'entry data'!B:I,8,0)),"",VLOOKUP(A2309,'entry data'!B:I,7,0)))</f>
        <v/>
      </c>
      <c r="H2309" s="13" t="str">
        <f>IF(A2309="","",IF(B2309=1,VLOOKUP(A2309,'entry data'!B:D,3,0),I2308))</f>
        <v/>
      </c>
      <c r="I2309" s="14" t="str">
        <f>IF(A2309="","",IF(E2309="weekly",7,IF(E2309="fortnightly",14,IF(E2309="monthly",DATE(IF(MONTH(H2309)=12,YEAR(H2309)+1,YEAR(H2309)),VLOOKUP(MONTH(H2309),index!$D$2:$G$13,2,0),DAY(H2309)),
IF(E2309="quarterly",DATE(IF(MONTH(H2309)&gt;=10,YEAR(H2309)+1,YEAR(H2309)),VLOOKUP(MONTH(H2309),index!$D$2:$G$13,3,0),DAY(H2309)),
IF(E2309="halfyearly",DATE(IF(MONTH(H2309)&gt;=7,YEAR(H2309)+1,YEAR(H2309)),VLOOKUP(MONTH(H2309),index!$D$2:$G$13,4,0),DAY(H2309)),
DATE(YEAR(H2309)+1,MONTH(H2309),DAY(H2309)))))-H2309))+H2309)</f>
        <v/>
      </c>
      <c r="J2309" s="9" t="str">
        <f t="shared" si="232"/>
        <v/>
      </c>
      <c r="K2309" s="11" t="str">
        <f t="shared" si="233"/>
        <v/>
      </c>
      <c r="L2309" s="11" t="str">
        <f t="shared" si="234"/>
        <v/>
      </c>
      <c r="M2309" s="11" t="str">
        <f>IF(A2309="","",VLOOKUP(E2309,index!$A$1:$B$6,2,0)*K2309*G2309)</f>
        <v/>
      </c>
      <c r="N2309" s="11" t="str">
        <f>IF(A2309="","",-PMT(G2309*VLOOKUP(E2309,index!$A$1:$B$6,2,0),C2309,F2309,0,0))</f>
        <v/>
      </c>
      <c r="O2309" s="11" t="str">
        <f t="shared" si="235"/>
        <v/>
      </c>
      <c r="P2309" s="11" t="str">
        <f t="shared" si="236"/>
        <v/>
      </c>
    </row>
    <row r="2310" spans="1:16" x14ac:dyDescent="0.25">
      <c r="A2310" s="9" t="str">
        <f>IF(A2309="","",IF(B2309&lt;C2309,A2309,IF(A2309=MAX('entry data'!$B$8:$B$507),"",A2309+1)))</f>
        <v/>
      </c>
      <c r="B2310" s="9" t="str">
        <f t="shared" si="231"/>
        <v/>
      </c>
      <c r="C2310" s="9" t="str">
        <f>IF(ISERROR(VLOOKUP(A2310,'entry data'!B:G,6,0)),"",VLOOKUP(A2310,'entry data'!B:G,6,0))</f>
        <v/>
      </c>
      <c r="D2310" s="9" t="str">
        <f>IF(ISERROR(VLOOKUP(A2310,'entry data'!B:C,2,0)),"",VLOOKUP(A2310,'entry data'!B:C,2,0))</f>
        <v/>
      </c>
      <c r="E2310" s="9" t="str">
        <f>IF(ISERROR(VLOOKUP(A2310,'entry data'!B:E,4,0)),"",VLOOKUP(A2310,'entry data'!B:E,4,0))</f>
        <v/>
      </c>
      <c r="F2310" s="11" t="str">
        <f>IF(A2310="","",IF(ISERROR(VLOOKUP(A2310,'entry data'!B:F,5,0)),"",VLOOKUP(A2310,'entry data'!B:F,5,0)))</f>
        <v/>
      </c>
      <c r="G2310" s="12" t="str">
        <f>IF(A2310="","",IF(ISERROR(VLOOKUP(A2310,'entry data'!B:I,8,0)),"",VLOOKUP(A2310,'entry data'!B:I,7,0)))</f>
        <v/>
      </c>
      <c r="H2310" s="13" t="str">
        <f>IF(A2310="","",IF(B2310=1,VLOOKUP(A2310,'entry data'!B:D,3,0),I2309))</f>
        <v/>
      </c>
      <c r="I2310" s="14" t="str">
        <f>IF(A2310="","",IF(E2310="weekly",7,IF(E2310="fortnightly",14,IF(E2310="monthly",DATE(IF(MONTH(H2310)=12,YEAR(H2310)+1,YEAR(H2310)),VLOOKUP(MONTH(H2310),index!$D$2:$G$13,2,0),DAY(H2310)),
IF(E2310="quarterly",DATE(IF(MONTH(H2310)&gt;=10,YEAR(H2310)+1,YEAR(H2310)),VLOOKUP(MONTH(H2310),index!$D$2:$G$13,3,0),DAY(H2310)),
IF(E2310="halfyearly",DATE(IF(MONTH(H2310)&gt;=7,YEAR(H2310)+1,YEAR(H2310)),VLOOKUP(MONTH(H2310),index!$D$2:$G$13,4,0),DAY(H2310)),
DATE(YEAR(H2310)+1,MONTH(H2310),DAY(H2310)))))-H2310))+H2310)</f>
        <v/>
      </c>
      <c r="J2310" s="9" t="str">
        <f t="shared" si="232"/>
        <v/>
      </c>
      <c r="K2310" s="11" t="str">
        <f t="shared" si="233"/>
        <v/>
      </c>
      <c r="L2310" s="11" t="str">
        <f t="shared" si="234"/>
        <v/>
      </c>
      <c r="M2310" s="11" t="str">
        <f>IF(A2310="","",VLOOKUP(E2310,index!$A$1:$B$6,2,0)*K2310*G2310)</f>
        <v/>
      </c>
      <c r="N2310" s="11" t="str">
        <f>IF(A2310="","",-PMT(G2310*VLOOKUP(E2310,index!$A$1:$B$6,2,0),C2310,F2310,0,0))</f>
        <v/>
      </c>
      <c r="O2310" s="11" t="str">
        <f t="shared" si="235"/>
        <v/>
      </c>
      <c r="P2310" s="11" t="str">
        <f t="shared" si="236"/>
        <v/>
      </c>
    </row>
    <row r="2311" spans="1:16" x14ac:dyDescent="0.25">
      <c r="A2311" s="9" t="str">
        <f>IF(A2310="","",IF(B2310&lt;C2310,A2310,IF(A2310=MAX('entry data'!$B$8:$B$507),"",A2310+1)))</f>
        <v/>
      </c>
      <c r="B2311" s="9" t="str">
        <f t="shared" si="231"/>
        <v/>
      </c>
      <c r="C2311" s="9" t="str">
        <f>IF(ISERROR(VLOOKUP(A2311,'entry data'!B:G,6,0)),"",VLOOKUP(A2311,'entry data'!B:G,6,0))</f>
        <v/>
      </c>
      <c r="D2311" s="9" t="str">
        <f>IF(ISERROR(VLOOKUP(A2311,'entry data'!B:C,2,0)),"",VLOOKUP(A2311,'entry data'!B:C,2,0))</f>
        <v/>
      </c>
      <c r="E2311" s="9" t="str">
        <f>IF(ISERROR(VLOOKUP(A2311,'entry data'!B:E,4,0)),"",VLOOKUP(A2311,'entry data'!B:E,4,0))</f>
        <v/>
      </c>
      <c r="F2311" s="11" t="str">
        <f>IF(A2311="","",IF(ISERROR(VLOOKUP(A2311,'entry data'!B:F,5,0)),"",VLOOKUP(A2311,'entry data'!B:F,5,0)))</f>
        <v/>
      </c>
      <c r="G2311" s="12" t="str">
        <f>IF(A2311="","",IF(ISERROR(VLOOKUP(A2311,'entry data'!B:I,8,0)),"",VLOOKUP(A2311,'entry data'!B:I,7,0)))</f>
        <v/>
      </c>
      <c r="H2311" s="13" t="str">
        <f>IF(A2311="","",IF(B2311=1,VLOOKUP(A2311,'entry data'!B:D,3,0),I2310))</f>
        <v/>
      </c>
      <c r="I2311" s="14" t="str">
        <f>IF(A2311="","",IF(E2311="weekly",7,IF(E2311="fortnightly",14,IF(E2311="monthly",DATE(IF(MONTH(H2311)=12,YEAR(H2311)+1,YEAR(H2311)),VLOOKUP(MONTH(H2311),index!$D$2:$G$13,2,0),DAY(H2311)),
IF(E2311="quarterly",DATE(IF(MONTH(H2311)&gt;=10,YEAR(H2311)+1,YEAR(H2311)),VLOOKUP(MONTH(H2311),index!$D$2:$G$13,3,0),DAY(H2311)),
IF(E2311="halfyearly",DATE(IF(MONTH(H2311)&gt;=7,YEAR(H2311)+1,YEAR(H2311)),VLOOKUP(MONTH(H2311),index!$D$2:$G$13,4,0),DAY(H2311)),
DATE(YEAR(H2311)+1,MONTH(H2311),DAY(H2311)))))-H2311))+H2311)</f>
        <v/>
      </c>
      <c r="J2311" s="9" t="str">
        <f t="shared" si="232"/>
        <v/>
      </c>
      <c r="K2311" s="11" t="str">
        <f t="shared" si="233"/>
        <v/>
      </c>
      <c r="L2311" s="11" t="str">
        <f t="shared" si="234"/>
        <v/>
      </c>
      <c r="M2311" s="11" t="str">
        <f>IF(A2311="","",VLOOKUP(E2311,index!$A$1:$B$6,2,0)*K2311*G2311)</f>
        <v/>
      </c>
      <c r="N2311" s="11" t="str">
        <f>IF(A2311="","",-PMT(G2311*VLOOKUP(E2311,index!$A$1:$B$6,2,0),C2311,F2311,0,0))</f>
        <v/>
      </c>
      <c r="O2311" s="11" t="str">
        <f t="shared" si="235"/>
        <v/>
      </c>
      <c r="P2311" s="11" t="str">
        <f t="shared" si="236"/>
        <v/>
      </c>
    </row>
    <row r="2312" spans="1:16" x14ac:dyDescent="0.25">
      <c r="A2312" s="9" t="str">
        <f>IF(A2311="","",IF(B2311&lt;C2311,A2311,IF(A2311=MAX('entry data'!$B$8:$B$507),"",A2311+1)))</f>
        <v/>
      </c>
      <c r="B2312" s="9" t="str">
        <f t="shared" si="231"/>
        <v/>
      </c>
      <c r="C2312" s="9" t="str">
        <f>IF(ISERROR(VLOOKUP(A2312,'entry data'!B:G,6,0)),"",VLOOKUP(A2312,'entry data'!B:G,6,0))</f>
        <v/>
      </c>
      <c r="D2312" s="9" t="str">
        <f>IF(ISERROR(VLOOKUP(A2312,'entry data'!B:C,2,0)),"",VLOOKUP(A2312,'entry data'!B:C,2,0))</f>
        <v/>
      </c>
      <c r="E2312" s="9" t="str">
        <f>IF(ISERROR(VLOOKUP(A2312,'entry data'!B:E,4,0)),"",VLOOKUP(A2312,'entry data'!B:E,4,0))</f>
        <v/>
      </c>
      <c r="F2312" s="11" t="str">
        <f>IF(A2312="","",IF(ISERROR(VLOOKUP(A2312,'entry data'!B:F,5,0)),"",VLOOKUP(A2312,'entry data'!B:F,5,0)))</f>
        <v/>
      </c>
      <c r="G2312" s="12" t="str">
        <f>IF(A2312="","",IF(ISERROR(VLOOKUP(A2312,'entry data'!B:I,8,0)),"",VLOOKUP(A2312,'entry data'!B:I,7,0)))</f>
        <v/>
      </c>
      <c r="H2312" s="13" t="str">
        <f>IF(A2312="","",IF(B2312=1,VLOOKUP(A2312,'entry data'!B:D,3,0),I2311))</f>
        <v/>
      </c>
      <c r="I2312" s="14" t="str">
        <f>IF(A2312="","",IF(E2312="weekly",7,IF(E2312="fortnightly",14,IF(E2312="monthly",DATE(IF(MONTH(H2312)=12,YEAR(H2312)+1,YEAR(H2312)),VLOOKUP(MONTH(H2312),index!$D$2:$G$13,2,0),DAY(H2312)),
IF(E2312="quarterly",DATE(IF(MONTH(H2312)&gt;=10,YEAR(H2312)+1,YEAR(H2312)),VLOOKUP(MONTH(H2312),index!$D$2:$G$13,3,0),DAY(H2312)),
IF(E2312="halfyearly",DATE(IF(MONTH(H2312)&gt;=7,YEAR(H2312)+1,YEAR(H2312)),VLOOKUP(MONTH(H2312),index!$D$2:$G$13,4,0),DAY(H2312)),
DATE(YEAR(H2312)+1,MONTH(H2312),DAY(H2312)))))-H2312))+H2312)</f>
        <v/>
      </c>
      <c r="J2312" s="9" t="str">
        <f t="shared" si="232"/>
        <v/>
      </c>
      <c r="K2312" s="11" t="str">
        <f t="shared" si="233"/>
        <v/>
      </c>
      <c r="L2312" s="11" t="str">
        <f t="shared" si="234"/>
        <v/>
      </c>
      <c r="M2312" s="11" t="str">
        <f>IF(A2312="","",VLOOKUP(E2312,index!$A$1:$B$6,2,0)*K2312*G2312)</f>
        <v/>
      </c>
      <c r="N2312" s="11" t="str">
        <f>IF(A2312="","",-PMT(G2312*VLOOKUP(E2312,index!$A$1:$B$6,2,0),C2312,F2312,0,0))</f>
        <v/>
      </c>
      <c r="O2312" s="11" t="str">
        <f t="shared" si="235"/>
        <v/>
      </c>
      <c r="P2312" s="11" t="str">
        <f t="shared" si="236"/>
        <v/>
      </c>
    </row>
    <row r="2313" spans="1:16" x14ac:dyDescent="0.25">
      <c r="A2313" s="9" t="str">
        <f>IF(A2312="","",IF(B2312&lt;C2312,A2312,IF(A2312=MAX('entry data'!$B$8:$B$507),"",A2312+1)))</f>
        <v/>
      </c>
      <c r="B2313" s="9" t="str">
        <f t="shared" si="231"/>
        <v/>
      </c>
      <c r="C2313" s="9" t="str">
        <f>IF(ISERROR(VLOOKUP(A2313,'entry data'!B:G,6,0)),"",VLOOKUP(A2313,'entry data'!B:G,6,0))</f>
        <v/>
      </c>
      <c r="D2313" s="9" t="str">
        <f>IF(ISERROR(VLOOKUP(A2313,'entry data'!B:C,2,0)),"",VLOOKUP(A2313,'entry data'!B:C,2,0))</f>
        <v/>
      </c>
      <c r="E2313" s="9" t="str">
        <f>IF(ISERROR(VLOOKUP(A2313,'entry data'!B:E,4,0)),"",VLOOKUP(A2313,'entry data'!B:E,4,0))</f>
        <v/>
      </c>
      <c r="F2313" s="11" t="str">
        <f>IF(A2313="","",IF(ISERROR(VLOOKUP(A2313,'entry data'!B:F,5,0)),"",VLOOKUP(A2313,'entry data'!B:F,5,0)))</f>
        <v/>
      </c>
      <c r="G2313" s="12" t="str">
        <f>IF(A2313="","",IF(ISERROR(VLOOKUP(A2313,'entry data'!B:I,8,0)),"",VLOOKUP(A2313,'entry data'!B:I,7,0)))</f>
        <v/>
      </c>
      <c r="H2313" s="13" t="str">
        <f>IF(A2313="","",IF(B2313=1,VLOOKUP(A2313,'entry data'!B:D,3,0),I2312))</f>
        <v/>
      </c>
      <c r="I2313" s="14" t="str">
        <f>IF(A2313="","",IF(E2313="weekly",7,IF(E2313="fortnightly",14,IF(E2313="monthly",DATE(IF(MONTH(H2313)=12,YEAR(H2313)+1,YEAR(H2313)),VLOOKUP(MONTH(H2313),index!$D$2:$G$13,2,0),DAY(H2313)),
IF(E2313="quarterly",DATE(IF(MONTH(H2313)&gt;=10,YEAR(H2313)+1,YEAR(H2313)),VLOOKUP(MONTH(H2313),index!$D$2:$G$13,3,0),DAY(H2313)),
IF(E2313="halfyearly",DATE(IF(MONTH(H2313)&gt;=7,YEAR(H2313)+1,YEAR(H2313)),VLOOKUP(MONTH(H2313),index!$D$2:$G$13,4,0),DAY(H2313)),
DATE(YEAR(H2313)+1,MONTH(H2313),DAY(H2313)))))-H2313))+H2313)</f>
        <v/>
      </c>
      <c r="J2313" s="9" t="str">
        <f t="shared" si="232"/>
        <v/>
      </c>
      <c r="K2313" s="11" t="str">
        <f t="shared" si="233"/>
        <v/>
      </c>
      <c r="L2313" s="11" t="str">
        <f t="shared" si="234"/>
        <v/>
      </c>
      <c r="M2313" s="11" t="str">
        <f>IF(A2313="","",VLOOKUP(E2313,index!$A$1:$B$6,2,0)*K2313*G2313)</f>
        <v/>
      </c>
      <c r="N2313" s="11" t="str">
        <f>IF(A2313="","",-PMT(G2313*VLOOKUP(E2313,index!$A$1:$B$6,2,0),C2313,F2313,0,0))</f>
        <v/>
      </c>
      <c r="O2313" s="11" t="str">
        <f t="shared" si="235"/>
        <v/>
      </c>
      <c r="P2313" s="11" t="str">
        <f t="shared" si="236"/>
        <v/>
      </c>
    </row>
    <row r="2314" spans="1:16" x14ac:dyDescent="0.25">
      <c r="A2314" s="9" t="str">
        <f>IF(A2313="","",IF(B2313&lt;C2313,A2313,IF(A2313=MAX('entry data'!$B$8:$B$507),"",A2313+1)))</f>
        <v/>
      </c>
      <c r="B2314" s="9" t="str">
        <f t="shared" si="231"/>
        <v/>
      </c>
      <c r="C2314" s="9" t="str">
        <f>IF(ISERROR(VLOOKUP(A2314,'entry data'!B:G,6,0)),"",VLOOKUP(A2314,'entry data'!B:G,6,0))</f>
        <v/>
      </c>
      <c r="D2314" s="9" t="str">
        <f>IF(ISERROR(VLOOKUP(A2314,'entry data'!B:C,2,0)),"",VLOOKUP(A2314,'entry data'!B:C,2,0))</f>
        <v/>
      </c>
      <c r="E2314" s="9" t="str">
        <f>IF(ISERROR(VLOOKUP(A2314,'entry data'!B:E,4,0)),"",VLOOKUP(A2314,'entry data'!B:E,4,0))</f>
        <v/>
      </c>
      <c r="F2314" s="11" t="str">
        <f>IF(A2314="","",IF(ISERROR(VLOOKUP(A2314,'entry data'!B:F,5,0)),"",VLOOKUP(A2314,'entry data'!B:F,5,0)))</f>
        <v/>
      </c>
      <c r="G2314" s="12" t="str">
        <f>IF(A2314="","",IF(ISERROR(VLOOKUP(A2314,'entry data'!B:I,8,0)),"",VLOOKUP(A2314,'entry data'!B:I,7,0)))</f>
        <v/>
      </c>
      <c r="H2314" s="13" t="str">
        <f>IF(A2314="","",IF(B2314=1,VLOOKUP(A2314,'entry data'!B:D,3,0),I2313))</f>
        <v/>
      </c>
      <c r="I2314" s="14" t="str">
        <f>IF(A2314="","",IF(E2314="weekly",7,IF(E2314="fortnightly",14,IF(E2314="monthly",DATE(IF(MONTH(H2314)=12,YEAR(H2314)+1,YEAR(H2314)),VLOOKUP(MONTH(H2314),index!$D$2:$G$13,2,0),DAY(H2314)),
IF(E2314="quarterly",DATE(IF(MONTH(H2314)&gt;=10,YEAR(H2314)+1,YEAR(H2314)),VLOOKUP(MONTH(H2314),index!$D$2:$G$13,3,0),DAY(H2314)),
IF(E2314="halfyearly",DATE(IF(MONTH(H2314)&gt;=7,YEAR(H2314)+1,YEAR(H2314)),VLOOKUP(MONTH(H2314),index!$D$2:$G$13,4,0),DAY(H2314)),
DATE(YEAR(H2314)+1,MONTH(H2314),DAY(H2314)))))-H2314))+H2314)</f>
        <v/>
      </c>
      <c r="J2314" s="9" t="str">
        <f t="shared" si="232"/>
        <v/>
      </c>
      <c r="K2314" s="11" t="str">
        <f t="shared" si="233"/>
        <v/>
      </c>
      <c r="L2314" s="11" t="str">
        <f t="shared" si="234"/>
        <v/>
      </c>
      <c r="M2314" s="11" t="str">
        <f>IF(A2314="","",VLOOKUP(E2314,index!$A$1:$B$6,2,0)*K2314*G2314)</f>
        <v/>
      </c>
      <c r="N2314" s="11" t="str">
        <f>IF(A2314="","",-PMT(G2314*VLOOKUP(E2314,index!$A$1:$B$6,2,0),C2314,F2314,0,0))</f>
        <v/>
      </c>
      <c r="O2314" s="11" t="str">
        <f t="shared" si="235"/>
        <v/>
      </c>
      <c r="P2314" s="11" t="str">
        <f t="shared" si="236"/>
        <v/>
      </c>
    </row>
    <row r="2315" spans="1:16" x14ac:dyDescent="0.25">
      <c r="A2315" s="9" t="str">
        <f>IF(A2314="","",IF(B2314&lt;C2314,A2314,IF(A2314=MAX('entry data'!$B$8:$B$507),"",A2314+1)))</f>
        <v/>
      </c>
      <c r="B2315" s="9" t="str">
        <f t="shared" si="231"/>
        <v/>
      </c>
      <c r="C2315" s="9" t="str">
        <f>IF(ISERROR(VLOOKUP(A2315,'entry data'!B:G,6,0)),"",VLOOKUP(A2315,'entry data'!B:G,6,0))</f>
        <v/>
      </c>
      <c r="D2315" s="9" t="str">
        <f>IF(ISERROR(VLOOKUP(A2315,'entry data'!B:C,2,0)),"",VLOOKUP(A2315,'entry data'!B:C,2,0))</f>
        <v/>
      </c>
      <c r="E2315" s="9" t="str">
        <f>IF(ISERROR(VLOOKUP(A2315,'entry data'!B:E,4,0)),"",VLOOKUP(A2315,'entry data'!B:E,4,0))</f>
        <v/>
      </c>
      <c r="F2315" s="11" t="str">
        <f>IF(A2315="","",IF(ISERROR(VLOOKUP(A2315,'entry data'!B:F,5,0)),"",VLOOKUP(A2315,'entry data'!B:F,5,0)))</f>
        <v/>
      </c>
      <c r="G2315" s="12" t="str">
        <f>IF(A2315="","",IF(ISERROR(VLOOKUP(A2315,'entry data'!B:I,8,0)),"",VLOOKUP(A2315,'entry data'!B:I,7,0)))</f>
        <v/>
      </c>
      <c r="H2315" s="13" t="str">
        <f>IF(A2315="","",IF(B2315=1,VLOOKUP(A2315,'entry data'!B:D,3,0),I2314))</f>
        <v/>
      </c>
      <c r="I2315" s="14" t="str">
        <f>IF(A2315="","",IF(E2315="weekly",7,IF(E2315="fortnightly",14,IF(E2315="monthly",DATE(IF(MONTH(H2315)=12,YEAR(H2315)+1,YEAR(H2315)),VLOOKUP(MONTH(H2315),index!$D$2:$G$13,2,0),DAY(H2315)),
IF(E2315="quarterly",DATE(IF(MONTH(H2315)&gt;=10,YEAR(H2315)+1,YEAR(H2315)),VLOOKUP(MONTH(H2315),index!$D$2:$G$13,3,0),DAY(H2315)),
IF(E2315="halfyearly",DATE(IF(MONTH(H2315)&gt;=7,YEAR(H2315)+1,YEAR(H2315)),VLOOKUP(MONTH(H2315),index!$D$2:$G$13,4,0),DAY(H2315)),
DATE(YEAR(H2315)+1,MONTH(H2315),DAY(H2315)))))-H2315))+H2315)</f>
        <v/>
      </c>
      <c r="J2315" s="9" t="str">
        <f t="shared" si="232"/>
        <v/>
      </c>
      <c r="K2315" s="11" t="str">
        <f t="shared" si="233"/>
        <v/>
      </c>
      <c r="L2315" s="11" t="str">
        <f t="shared" si="234"/>
        <v/>
      </c>
      <c r="M2315" s="11" t="str">
        <f>IF(A2315="","",VLOOKUP(E2315,index!$A$1:$B$6,2,0)*K2315*G2315)</f>
        <v/>
      </c>
      <c r="N2315" s="11" t="str">
        <f>IF(A2315="","",-PMT(G2315*VLOOKUP(E2315,index!$A$1:$B$6,2,0),C2315,F2315,0,0))</f>
        <v/>
      </c>
      <c r="O2315" s="11" t="str">
        <f t="shared" si="235"/>
        <v/>
      </c>
      <c r="P2315" s="11" t="str">
        <f t="shared" si="236"/>
        <v/>
      </c>
    </row>
    <row r="2316" spans="1:16" x14ac:dyDescent="0.25">
      <c r="A2316" s="9" t="str">
        <f>IF(A2315="","",IF(B2315&lt;C2315,A2315,IF(A2315=MAX('entry data'!$B$8:$B$507),"",A2315+1)))</f>
        <v/>
      </c>
      <c r="B2316" s="9" t="str">
        <f t="shared" si="231"/>
        <v/>
      </c>
      <c r="C2316" s="9" t="str">
        <f>IF(ISERROR(VLOOKUP(A2316,'entry data'!B:G,6,0)),"",VLOOKUP(A2316,'entry data'!B:G,6,0))</f>
        <v/>
      </c>
      <c r="D2316" s="9" t="str">
        <f>IF(ISERROR(VLOOKUP(A2316,'entry data'!B:C,2,0)),"",VLOOKUP(A2316,'entry data'!B:C,2,0))</f>
        <v/>
      </c>
      <c r="E2316" s="9" t="str">
        <f>IF(ISERROR(VLOOKUP(A2316,'entry data'!B:E,4,0)),"",VLOOKUP(A2316,'entry data'!B:E,4,0))</f>
        <v/>
      </c>
      <c r="F2316" s="11" t="str">
        <f>IF(A2316="","",IF(ISERROR(VLOOKUP(A2316,'entry data'!B:F,5,0)),"",VLOOKUP(A2316,'entry data'!B:F,5,0)))</f>
        <v/>
      </c>
      <c r="G2316" s="12" t="str">
        <f>IF(A2316="","",IF(ISERROR(VLOOKUP(A2316,'entry data'!B:I,8,0)),"",VLOOKUP(A2316,'entry data'!B:I,7,0)))</f>
        <v/>
      </c>
      <c r="H2316" s="13" t="str">
        <f>IF(A2316="","",IF(B2316=1,VLOOKUP(A2316,'entry data'!B:D,3,0),I2315))</f>
        <v/>
      </c>
      <c r="I2316" s="14" t="str">
        <f>IF(A2316="","",IF(E2316="weekly",7,IF(E2316="fortnightly",14,IF(E2316="monthly",DATE(IF(MONTH(H2316)=12,YEAR(H2316)+1,YEAR(H2316)),VLOOKUP(MONTH(H2316),index!$D$2:$G$13,2,0),DAY(H2316)),
IF(E2316="quarterly",DATE(IF(MONTH(H2316)&gt;=10,YEAR(H2316)+1,YEAR(H2316)),VLOOKUP(MONTH(H2316),index!$D$2:$G$13,3,0),DAY(H2316)),
IF(E2316="halfyearly",DATE(IF(MONTH(H2316)&gt;=7,YEAR(H2316)+1,YEAR(H2316)),VLOOKUP(MONTH(H2316),index!$D$2:$G$13,4,0),DAY(H2316)),
DATE(YEAR(H2316)+1,MONTH(H2316),DAY(H2316)))))-H2316))+H2316)</f>
        <v/>
      </c>
      <c r="J2316" s="9" t="str">
        <f t="shared" si="232"/>
        <v/>
      </c>
      <c r="K2316" s="11" t="str">
        <f t="shared" si="233"/>
        <v/>
      </c>
      <c r="L2316" s="11" t="str">
        <f t="shared" si="234"/>
        <v/>
      </c>
      <c r="M2316" s="11" t="str">
        <f>IF(A2316="","",VLOOKUP(E2316,index!$A$1:$B$6,2,0)*K2316*G2316)</f>
        <v/>
      </c>
      <c r="N2316" s="11" t="str">
        <f>IF(A2316="","",-PMT(G2316*VLOOKUP(E2316,index!$A$1:$B$6,2,0),C2316,F2316,0,0))</f>
        <v/>
      </c>
      <c r="O2316" s="11" t="str">
        <f t="shared" si="235"/>
        <v/>
      </c>
      <c r="P2316" s="11" t="str">
        <f t="shared" si="236"/>
        <v/>
      </c>
    </row>
    <row r="2317" spans="1:16" x14ac:dyDescent="0.25">
      <c r="A2317" s="9" t="str">
        <f>IF(A2316="","",IF(B2316&lt;C2316,A2316,IF(A2316=MAX('entry data'!$B$8:$B$507),"",A2316+1)))</f>
        <v/>
      </c>
      <c r="B2317" s="9" t="str">
        <f t="shared" si="231"/>
        <v/>
      </c>
      <c r="C2317" s="9" t="str">
        <f>IF(ISERROR(VLOOKUP(A2317,'entry data'!B:G,6,0)),"",VLOOKUP(A2317,'entry data'!B:G,6,0))</f>
        <v/>
      </c>
      <c r="D2317" s="9" t="str">
        <f>IF(ISERROR(VLOOKUP(A2317,'entry data'!B:C,2,0)),"",VLOOKUP(A2317,'entry data'!B:C,2,0))</f>
        <v/>
      </c>
      <c r="E2317" s="9" t="str">
        <f>IF(ISERROR(VLOOKUP(A2317,'entry data'!B:E,4,0)),"",VLOOKUP(A2317,'entry data'!B:E,4,0))</f>
        <v/>
      </c>
      <c r="F2317" s="11" t="str">
        <f>IF(A2317="","",IF(ISERROR(VLOOKUP(A2317,'entry data'!B:F,5,0)),"",VLOOKUP(A2317,'entry data'!B:F,5,0)))</f>
        <v/>
      </c>
      <c r="G2317" s="12" t="str">
        <f>IF(A2317="","",IF(ISERROR(VLOOKUP(A2317,'entry data'!B:I,8,0)),"",VLOOKUP(A2317,'entry data'!B:I,7,0)))</f>
        <v/>
      </c>
      <c r="H2317" s="13" t="str">
        <f>IF(A2317="","",IF(B2317=1,VLOOKUP(A2317,'entry data'!B:D,3,0),I2316))</f>
        <v/>
      </c>
      <c r="I2317" s="14" t="str">
        <f>IF(A2317="","",IF(E2317="weekly",7,IF(E2317="fortnightly",14,IF(E2317="monthly",DATE(IF(MONTH(H2317)=12,YEAR(H2317)+1,YEAR(H2317)),VLOOKUP(MONTH(H2317),index!$D$2:$G$13,2,0),DAY(H2317)),
IF(E2317="quarterly",DATE(IF(MONTH(H2317)&gt;=10,YEAR(H2317)+1,YEAR(H2317)),VLOOKUP(MONTH(H2317),index!$D$2:$G$13,3,0),DAY(H2317)),
IF(E2317="halfyearly",DATE(IF(MONTH(H2317)&gt;=7,YEAR(H2317)+1,YEAR(H2317)),VLOOKUP(MONTH(H2317),index!$D$2:$G$13,4,0),DAY(H2317)),
DATE(YEAR(H2317)+1,MONTH(H2317),DAY(H2317)))))-H2317))+H2317)</f>
        <v/>
      </c>
      <c r="J2317" s="9" t="str">
        <f t="shared" si="232"/>
        <v/>
      </c>
      <c r="K2317" s="11" t="str">
        <f t="shared" si="233"/>
        <v/>
      </c>
      <c r="L2317" s="11" t="str">
        <f t="shared" si="234"/>
        <v/>
      </c>
      <c r="M2317" s="11" t="str">
        <f>IF(A2317="","",VLOOKUP(E2317,index!$A$1:$B$6,2,0)*K2317*G2317)</f>
        <v/>
      </c>
      <c r="N2317" s="11" t="str">
        <f>IF(A2317="","",-PMT(G2317*VLOOKUP(E2317,index!$A$1:$B$6,2,0),C2317,F2317,0,0))</f>
        <v/>
      </c>
      <c r="O2317" s="11" t="str">
        <f t="shared" si="235"/>
        <v/>
      </c>
      <c r="P2317" s="11" t="str">
        <f t="shared" si="236"/>
        <v/>
      </c>
    </row>
    <row r="2318" spans="1:16" x14ac:dyDescent="0.25">
      <c r="A2318" s="9" t="str">
        <f>IF(A2317="","",IF(B2317&lt;C2317,A2317,IF(A2317=MAX('entry data'!$B$8:$B$507),"",A2317+1)))</f>
        <v/>
      </c>
      <c r="B2318" s="9" t="str">
        <f t="shared" si="231"/>
        <v/>
      </c>
      <c r="C2318" s="9" t="str">
        <f>IF(ISERROR(VLOOKUP(A2318,'entry data'!B:G,6,0)),"",VLOOKUP(A2318,'entry data'!B:G,6,0))</f>
        <v/>
      </c>
      <c r="D2318" s="9" t="str">
        <f>IF(ISERROR(VLOOKUP(A2318,'entry data'!B:C,2,0)),"",VLOOKUP(A2318,'entry data'!B:C,2,0))</f>
        <v/>
      </c>
      <c r="E2318" s="9" t="str">
        <f>IF(ISERROR(VLOOKUP(A2318,'entry data'!B:E,4,0)),"",VLOOKUP(A2318,'entry data'!B:E,4,0))</f>
        <v/>
      </c>
      <c r="F2318" s="11" t="str">
        <f>IF(A2318="","",IF(ISERROR(VLOOKUP(A2318,'entry data'!B:F,5,0)),"",VLOOKUP(A2318,'entry data'!B:F,5,0)))</f>
        <v/>
      </c>
      <c r="G2318" s="12" t="str">
        <f>IF(A2318="","",IF(ISERROR(VLOOKUP(A2318,'entry data'!B:I,8,0)),"",VLOOKUP(A2318,'entry data'!B:I,7,0)))</f>
        <v/>
      </c>
      <c r="H2318" s="13" t="str">
        <f>IF(A2318="","",IF(B2318=1,VLOOKUP(A2318,'entry data'!B:D,3,0),I2317))</f>
        <v/>
      </c>
      <c r="I2318" s="14" t="str">
        <f>IF(A2318="","",IF(E2318="weekly",7,IF(E2318="fortnightly",14,IF(E2318="monthly",DATE(IF(MONTH(H2318)=12,YEAR(H2318)+1,YEAR(H2318)),VLOOKUP(MONTH(H2318),index!$D$2:$G$13,2,0),DAY(H2318)),
IF(E2318="quarterly",DATE(IF(MONTH(H2318)&gt;=10,YEAR(H2318)+1,YEAR(H2318)),VLOOKUP(MONTH(H2318),index!$D$2:$G$13,3,0),DAY(H2318)),
IF(E2318="halfyearly",DATE(IF(MONTH(H2318)&gt;=7,YEAR(H2318)+1,YEAR(H2318)),VLOOKUP(MONTH(H2318),index!$D$2:$G$13,4,0),DAY(H2318)),
DATE(YEAR(H2318)+1,MONTH(H2318),DAY(H2318)))))-H2318))+H2318)</f>
        <v/>
      </c>
      <c r="J2318" s="9" t="str">
        <f t="shared" si="232"/>
        <v/>
      </c>
      <c r="K2318" s="11" t="str">
        <f t="shared" si="233"/>
        <v/>
      </c>
      <c r="L2318" s="11" t="str">
        <f t="shared" si="234"/>
        <v/>
      </c>
      <c r="M2318" s="11" t="str">
        <f>IF(A2318="","",VLOOKUP(E2318,index!$A$1:$B$6,2,0)*K2318*G2318)</f>
        <v/>
      </c>
      <c r="N2318" s="11" t="str">
        <f>IF(A2318="","",-PMT(G2318*VLOOKUP(E2318,index!$A$1:$B$6,2,0),C2318,F2318,0,0))</f>
        <v/>
      </c>
      <c r="O2318" s="11" t="str">
        <f t="shared" si="235"/>
        <v/>
      </c>
      <c r="P2318" s="11" t="str">
        <f t="shared" si="236"/>
        <v/>
      </c>
    </row>
    <row r="2319" spans="1:16" x14ac:dyDescent="0.25">
      <c r="A2319" s="9" t="str">
        <f>IF(A2318="","",IF(B2318&lt;C2318,A2318,IF(A2318=MAX('entry data'!$B$8:$B$507),"",A2318+1)))</f>
        <v/>
      </c>
      <c r="B2319" s="9" t="str">
        <f t="shared" si="231"/>
        <v/>
      </c>
      <c r="C2319" s="9" t="str">
        <f>IF(ISERROR(VLOOKUP(A2319,'entry data'!B:G,6,0)),"",VLOOKUP(A2319,'entry data'!B:G,6,0))</f>
        <v/>
      </c>
      <c r="D2319" s="9" t="str">
        <f>IF(ISERROR(VLOOKUP(A2319,'entry data'!B:C,2,0)),"",VLOOKUP(A2319,'entry data'!B:C,2,0))</f>
        <v/>
      </c>
      <c r="E2319" s="9" t="str">
        <f>IF(ISERROR(VLOOKUP(A2319,'entry data'!B:E,4,0)),"",VLOOKUP(A2319,'entry data'!B:E,4,0))</f>
        <v/>
      </c>
      <c r="F2319" s="11" t="str">
        <f>IF(A2319="","",IF(ISERROR(VLOOKUP(A2319,'entry data'!B:F,5,0)),"",VLOOKUP(A2319,'entry data'!B:F,5,0)))</f>
        <v/>
      </c>
      <c r="G2319" s="12" t="str">
        <f>IF(A2319="","",IF(ISERROR(VLOOKUP(A2319,'entry data'!B:I,8,0)),"",VLOOKUP(A2319,'entry data'!B:I,7,0)))</f>
        <v/>
      </c>
      <c r="H2319" s="13" t="str">
        <f>IF(A2319="","",IF(B2319=1,VLOOKUP(A2319,'entry data'!B:D,3,0),I2318))</f>
        <v/>
      </c>
      <c r="I2319" s="14" t="str">
        <f>IF(A2319="","",IF(E2319="weekly",7,IF(E2319="fortnightly",14,IF(E2319="monthly",DATE(IF(MONTH(H2319)=12,YEAR(H2319)+1,YEAR(H2319)),VLOOKUP(MONTH(H2319),index!$D$2:$G$13,2,0),DAY(H2319)),
IF(E2319="quarterly",DATE(IF(MONTH(H2319)&gt;=10,YEAR(H2319)+1,YEAR(H2319)),VLOOKUP(MONTH(H2319),index!$D$2:$G$13,3,0),DAY(H2319)),
IF(E2319="halfyearly",DATE(IF(MONTH(H2319)&gt;=7,YEAR(H2319)+1,YEAR(H2319)),VLOOKUP(MONTH(H2319),index!$D$2:$G$13,4,0),DAY(H2319)),
DATE(YEAR(H2319)+1,MONTH(H2319),DAY(H2319)))))-H2319))+H2319)</f>
        <v/>
      </c>
      <c r="J2319" s="9" t="str">
        <f t="shared" si="232"/>
        <v/>
      </c>
      <c r="K2319" s="11" t="str">
        <f t="shared" si="233"/>
        <v/>
      </c>
      <c r="L2319" s="11" t="str">
        <f t="shared" si="234"/>
        <v/>
      </c>
      <c r="M2319" s="11" t="str">
        <f>IF(A2319="","",VLOOKUP(E2319,index!$A$1:$B$6,2,0)*K2319*G2319)</f>
        <v/>
      </c>
      <c r="N2319" s="11" t="str">
        <f>IF(A2319="","",-PMT(G2319*VLOOKUP(E2319,index!$A$1:$B$6,2,0),C2319,F2319,0,0))</f>
        <v/>
      </c>
      <c r="O2319" s="11" t="str">
        <f t="shared" si="235"/>
        <v/>
      </c>
      <c r="P2319" s="11" t="str">
        <f t="shared" si="236"/>
        <v/>
      </c>
    </row>
    <row r="2320" spans="1:16" x14ac:dyDescent="0.25">
      <c r="A2320" s="9" t="str">
        <f>IF(A2319="","",IF(B2319&lt;C2319,A2319,IF(A2319=MAX('entry data'!$B$8:$B$507),"",A2319+1)))</f>
        <v/>
      </c>
      <c r="B2320" s="9" t="str">
        <f t="shared" si="231"/>
        <v/>
      </c>
      <c r="C2320" s="9" t="str">
        <f>IF(ISERROR(VLOOKUP(A2320,'entry data'!B:G,6,0)),"",VLOOKUP(A2320,'entry data'!B:G,6,0))</f>
        <v/>
      </c>
      <c r="D2320" s="9" t="str">
        <f>IF(ISERROR(VLOOKUP(A2320,'entry data'!B:C,2,0)),"",VLOOKUP(A2320,'entry data'!B:C,2,0))</f>
        <v/>
      </c>
      <c r="E2320" s="9" t="str">
        <f>IF(ISERROR(VLOOKUP(A2320,'entry data'!B:E,4,0)),"",VLOOKUP(A2320,'entry data'!B:E,4,0))</f>
        <v/>
      </c>
      <c r="F2320" s="11" t="str">
        <f>IF(A2320="","",IF(ISERROR(VLOOKUP(A2320,'entry data'!B:F,5,0)),"",VLOOKUP(A2320,'entry data'!B:F,5,0)))</f>
        <v/>
      </c>
      <c r="G2320" s="12" t="str">
        <f>IF(A2320="","",IF(ISERROR(VLOOKUP(A2320,'entry data'!B:I,8,0)),"",VLOOKUP(A2320,'entry data'!B:I,7,0)))</f>
        <v/>
      </c>
      <c r="H2320" s="13" t="str">
        <f>IF(A2320="","",IF(B2320=1,VLOOKUP(A2320,'entry data'!B:D,3,0),I2319))</f>
        <v/>
      </c>
      <c r="I2320" s="14" t="str">
        <f>IF(A2320="","",IF(E2320="weekly",7,IF(E2320="fortnightly",14,IF(E2320="monthly",DATE(IF(MONTH(H2320)=12,YEAR(H2320)+1,YEAR(H2320)),VLOOKUP(MONTH(H2320),index!$D$2:$G$13,2,0),DAY(H2320)),
IF(E2320="quarterly",DATE(IF(MONTH(H2320)&gt;=10,YEAR(H2320)+1,YEAR(H2320)),VLOOKUP(MONTH(H2320),index!$D$2:$G$13,3,0),DAY(H2320)),
IF(E2320="halfyearly",DATE(IF(MONTH(H2320)&gt;=7,YEAR(H2320)+1,YEAR(H2320)),VLOOKUP(MONTH(H2320),index!$D$2:$G$13,4,0),DAY(H2320)),
DATE(YEAR(H2320)+1,MONTH(H2320),DAY(H2320)))))-H2320))+H2320)</f>
        <v/>
      </c>
      <c r="J2320" s="9" t="str">
        <f t="shared" si="232"/>
        <v/>
      </c>
      <c r="K2320" s="11" t="str">
        <f t="shared" si="233"/>
        <v/>
      </c>
      <c r="L2320" s="11" t="str">
        <f t="shared" si="234"/>
        <v/>
      </c>
      <c r="M2320" s="11" t="str">
        <f>IF(A2320="","",VLOOKUP(E2320,index!$A$1:$B$6,2,0)*K2320*G2320)</f>
        <v/>
      </c>
      <c r="N2320" s="11" t="str">
        <f>IF(A2320="","",-PMT(G2320*VLOOKUP(E2320,index!$A$1:$B$6,2,0),C2320,F2320,0,0))</f>
        <v/>
      </c>
      <c r="O2320" s="11" t="str">
        <f t="shared" si="235"/>
        <v/>
      </c>
      <c r="P2320" s="11" t="str">
        <f t="shared" si="236"/>
        <v/>
      </c>
    </row>
    <row r="2321" spans="1:16" x14ac:dyDescent="0.25">
      <c r="A2321" s="9" t="str">
        <f>IF(A2320="","",IF(B2320&lt;C2320,A2320,IF(A2320=MAX('entry data'!$B$8:$B$507),"",A2320+1)))</f>
        <v/>
      </c>
      <c r="B2321" s="9" t="str">
        <f t="shared" si="231"/>
        <v/>
      </c>
      <c r="C2321" s="9" t="str">
        <f>IF(ISERROR(VLOOKUP(A2321,'entry data'!B:G,6,0)),"",VLOOKUP(A2321,'entry data'!B:G,6,0))</f>
        <v/>
      </c>
      <c r="D2321" s="9" t="str">
        <f>IF(ISERROR(VLOOKUP(A2321,'entry data'!B:C,2,0)),"",VLOOKUP(A2321,'entry data'!B:C,2,0))</f>
        <v/>
      </c>
      <c r="E2321" s="9" t="str">
        <f>IF(ISERROR(VLOOKUP(A2321,'entry data'!B:E,4,0)),"",VLOOKUP(A2321,'entry data'!B:E,4,0))</f>
        <v/>
      </c>
      <c r="F2321" s="11" t="str">
        <f>IF(A2321="","",IF(ISERROR(VLOOKUP(A2321,'entry data'!B:F,5,0)),"",VLOOKUP(A2321,'entry data'!B:F,5,0)))</f>
        <v/>
      </c>
      <c r="G2321" s="12" t="str">
        <f>IF(A2321="","",IF(ISERROR(VLOOKUP(A2321,'entry data'!B:I,8,0)),"",VLOOKUP(A2321,'entry data'!B:I,7,0)))</f>
        <v/>
      </c>
      <c r="H2321" s="13" t="str">
        <f>IF(A2321="","",IF(B2321=1,VLOOKUP(A2321,'entry data'!B:D,3,0),I2320))</f>
        <v/>
      </c>
      <c r="I2321" s="14" t="str">
        <f>IF(A2321="","",IF(E2321="weekly",7,IF(E2321="fortnightly",14,IF(E2321="monthly",DATE(IF(MONTH(H2321)=12,YEAR(H2321)+1,YEAR(H2321)),VLOOKUP(MONTH(H2321),index!$D$2:$G$13,2,0),DAY(H2321)),
IF(E2321="quarterly",DATE(IF(MONTH(H2321)&gt;=10,YEAR(H2321)+1,YEAR(H2321)),VLOOKUP(MONTH(H2321),index!$D$2:$G$13,3,0),DAY(H2321)),
IF(E2321="halfyearly",DATE(IF(MONTH(H2321)&gt;=7,YEAR(H2321)+1,YEAR(H2321)),VLOOKUP(MONTH(H2321),index!$D$2:$G$13,4,0),DAY(H2321)),
DATE(YEAR(H2321)+1,MONTH(H2321),DAY(H2321)))))-H2321))+H2321)</f>
        <v/>
      </c>
      <c r="J2321" s="9" t="str">
        <f t="shared" si="232"/>
        <v/>
      </c>
      <c r="K2321" s="11" t="str">
        <f t="shared" si="233"/>
        <v/>
      </c>
      <c r="L2321" s="11" t="str">
        <f t="shared" si="234"/>
        <v/>
      </c>
      <c r="M2321" s="11" t="str">
        <f>IF(A2321="","",VLOOKUP(E2321,index!$A$1:$B$6,2,0)*K2321*G2321)</f>
        <v/>
      </c>
      <c r="N2321" s="11" t="str">
        <f>IF(A2321="","",-PMT(G2321*VLOOKUP(E2321,index!$A$1:$B$6,2,0),C2321,F2321,0,0))</f>
        <v/>
      </c>
      <c r="O2321" s="11" t="str">
        <f t="shared" si="235"/>
        <v/>
      </c>
      <c r="P2321" s="11" t="str">
        <f t="shared" si="236"/>
        <v/>
      </c>
    </row>
    <row r="2322" spans="1:16" x14ac:dyDescent="0.25">
      <c r="A2322" s="9" t="str">
        <f>IF(A2321="","",IF(B2321&lt;C2321,A2321,IF(A2321=MAX('entry data'!$B$8:$B$507),"",A2321+1)))</f>
        <v/>
      </c>
      <c r="B2322" s="9" t="str">
        <f t="shared" si="231"/>
        <v/>
      </c>
      <c r="C2322" s="9" t="str">
        <f>IF(ISERROR(VLOOKUP(A2322,'entry data'!B:G,6,0)),"",VLOOKUP(A2322,'entry data'!B:G,6,0))</f>
        <v/>
      </c>
      <c r="D2322" s="9" t="str">
        <f>IF(ISERROR(VLOOKUP(A2322,'entry data'!B:C,2,0)),"",VLOOKUP(A2322,'entry data'!B:C,2,0))</f>
        <v/>
      </c>
      <c r="E2322" s="9" t="str">
        <f>IF(ISERROR(VLOOKUP(A2322,'entry data'!B:E,4,0)),"",VLOOKUP(A2322,'entry data'!B:E,4,0))</f>
        <v/>
      </c>
      <c r="F2322" s="11" t="str">
        <f>IF(A2322="","",IF(ISERROR(VLOOKUP(A2322,'entry data'!B:F,5,0)),"",VLOOKUP(A2322,'entry data'!B:F,5,0)))</f>
        <v/>
      </c>
      <c r="G2322" s="12" t="str">
        <f>IF(A2322="","",IF(ISERROR(VLOOKUP(A2322,'entry data'!B:I,8,0)),"",VLOOKUP(A2322,'entry data'!B:I,7,0)))</f>
        <v/>
      </c>
      <c r="H2322" s="13" t="str">
        <f>IF(A2322="","",IF(B2322=1,VLOOKUP(A2322,'entry data'!B:D,3,0),I2321))</f>
        <v/>
      </c>
      <c r="I2322" s="14" t="str">
        <f>IF(A2322="","",IF(E2322="weekly",7,IF(E2322="fortnightly",14,IF(E2322="monthly",DATE(IF(MONTH(H2322)=12,YEAR(H2322)+1,YEAR(H2322)),VLOOKUP(MONTH(H2322),index!$D$2:$G$13,2,0),DAY(H2322)),
IF(E2322="quarterly",DATE(IF(MONTH(H2322)&gt;=10,YEAR(H2322)+1,YEAR(H2322)),VLOOKUP(MONTH(H2322),index!$D$2:$G$13,3,0),DAY(H2322)),
IF(E2322="halfyearly",DATE(IF(MONTH(H2322)&gt;=7,YEAR(H2322)+1,YEAR(H2322)),VLOOKUP(MONTH(H2322),index!$D$2:$G$13,4,0),DAY(H2322)),
DATE(YEAR(H2322)+1,MONTH(H2322),DAY(H2322)))))-H2322))+H2322)</f>
        <v/>
      </c>
      <c r="J2322" s="9" t="str">
        <f t="shared" si="232"/>
        <v/>
      </c>
      <c r="K2322" s="11" t="str">
        <f t="shared" si="233"/>
        <v/>
      </c>
      <c r="L2322" s="11" t="str">
        <f t="shared" si="234"/>
        <v/>
      </c>
      <c r="M2322" s="11" t="str">
        <f>IF(A2322="","",VLOOKUP(E2322,index!$A$1:$B$6,2,0)*K2322*G2322)</f>
        <v/>
      </c>
      <c r="N2322" s="11" t="str">
        <f>IF(A2322="","",-PMT(G2322*VLOOKUP(E2322,index!$A$1:$B$6,2,0),C2322,F2322,0,0))</f>
        <v/>
      </c>
      <c r="O2322" s="11" t="str">
        <f t="shared" si="235"/>
        <v/>
      </c>
      <c r="P2322" s="11" t="str">
        <f t="shared" si="236"/>
        <v/>
      </c>
    </row>
    <row r="2323" spans="1:16" x14ac:dyDescent="0.25">
      <c r="A2323" s="9" t="str">
        <f>IF(A2322="","",IF(B2322&lt;C2322,A2322,IF(A2322=MAX('entry data'!$B$8:$B$507),"",A2322+1)))</f>
        <v/>
      </c>
      <c r="B2323" s="9" t="str">
        <f t="shared" si="231"/>
        <v/>
      </c>
      <c r="C2323" s="9" t="str">
        <f>IF(ISERROR(VLOOKUP(A2323,'entry data'!B:G,6,0)),"",VLOOKUP(A2323,'entry data'!B:G,6,0))</f>
        <v/>
      </c>
      <c r="D2323" s="9" t="str">
        <f>IF(ISERROR(VLOOKUP(A2323,'entry data'!B:C,2,0)),"",VLOOKUP(A2323,'entry data'!B:C,2,0))</f>
        <v/>
      </c>
      <c r="E2323" s="9" t="str">
        <f>IF(ISERROR(VLOOKUP(A2323,'entry data'!B:E,4,0)),"",VLOOKUP(A2323,'entry data'!B:E,4,0))</f>
        <v/>
      </c>
      <c r="F2323" s="11" t="str">
        <f>IF(A2323="","",IF(ISERROR(VLOOKUP(A2323,'entry data'!B:F,5,0)),"",VLOOKUP(A2323,'entry data'!B:F,5,0)))</f>
        <v/>
      </c>
      <c r="G2323" s="12" t="str">
        <f>IF(A2323="","",IF(ISERROR(VLOOKUP(A2323,'entry data'!B:I,8,0)),"",VLOOKUP(A2323,'entry data'!B:I,7,0)))</f>
        <v/>
      </c>
      <c r="H2323" s="13" t="str">
        <f>IF(A2323="","",IF(B2323=1,VLOOKUP(A2323,'entry data'!B:D,3,0),I2322))</f>
        <v/>
      </c>
      <c r="I2323" s="14" t="str">
        <f>IF(A2323="","",IF(E2323="weekly",7,IF(E2323="fortnightly",14,IF(E2323="monthly",DATE(IF(MONTH(H2323)=12,YEAR(H2323)+1,YEAR(H2323)),VLOOKUP(MONTH(H2323),index!$D$2:$G$13,2,0),DAY(H2323)),
IF(E2323="quarterly",DATE(IF(MONTH(H2323)&gt;=10,YEAR(H2323)+1,YEAR(H2323)),VLOOKUP(MONTH(H2323),index!$D$2:$G$13,3,0),DAY(H2323)),
IF(E2323="halfyearly",DATE(IF(MONTH(H2323)&gt;=7,YEAR(H2323)+1,YEAR(H2323)),VLOOKUP(MONTH(H2323),index!$D$2:$G$13,4,0),DAY(H2323)),
DATE(YEAR(H2323)+1,MONTH(H2323),DAY(H2323)))))-H2323))+H2323)</f>
        <v/>
      </c>
      <c r="J2323" s="9" t="str">
        <f t="shared" si="232"/>
        <v/>
      </c>
      <c r="K2323" s="11" t="str">
        <f t="shared" si="233"/>
        <v/>
      </c>
      <c r="L2323" s="11" t="str">
        <f t="shared" si="234"/>
        <v/>
      </c>
      <c r="M2323" s="11" t="str">
        <f>IF(A2323="","",VLOOKUP(E2323,index!$A$1:$B$6,2,0)*K2323*G2323)</f>
        <v/>
      </c>
      <c r="N2323" s="11" t="str">
        <f>IF(A2323="","",-PMT(G2323*VLOOKUP(E2323,index!$A$1:$B$6,2,0),C2323,F2323,0,0))</f>
        <v/>
      </c>
      <c r="O2323" s="11" t="str">
        <f t="shared" si="235"/>
        <v/>
      </c>
      <c r="P2323" s="11" t="str">
        <f t="shared" si="236"/>
        <v/>
      </c>
    </row>
    <row r="2324" spans="1:16" x14ac:dyDescent="0.25">
      <c r="A2324" s="9" t="str">
        <f>IF(A2323="","",IF(B2323&lt;C2323,A2323,IF(A2323=MAX('entry data'!$B$8:$B$507),"",A2323+1)))</f>
        <v/>
      </c>
      <c r="B2324" s="9" t="str">
        <f t="shared" si="231"/>
        <v/>
      </c>
      <c r="C2324" s="9" t="str">
        <f>IF(ISERROR(VLOOKUP(A2324,'entry data'!B:G,6,0)),"",VLOOKUP(A2324,'entry data'!B:G,6,0))</f>
        <v/>
      </c>
      <c r="D2324" s="9" t="str">
        <f>IF(ISERROR(VLOOKUP(A2324,'entry data'!B:C,2,0)),"",VLOOKUP(A2324,'entry data'!B:C,2,0))</f>
        <v/>
      </c>
      <c r="E2324" s="9" t="str">
        <f>IF(ISERROR(VLOOKUP(A2324,'entry data'!B:E,4,0)),"",VLOOKUP(A2324,'entry data'!B:E,4,0))</f>
        <v/>
      </c>
      <c r="F2324" s="11" t="str">
        <f>IF(A2324="","",IF(ISERROR(VLOOKUP(A2324,'entry data'!B:F,5,0)),"",VLOOKUP(A2324,'entry data'!B:F,5,0)))</f>
        <v/>
      </c>
      <c r="G2324" s="12" t="str">
        <f>IF(A2324="","",IF(ISERROR(VLOOKUP(A2324,'entry data'!B:I,8,0)),"",VLOOKUP(A2324,'entry data'!B:I,7,0)))</f>
        <v/>
      </c>
      <c r="H2324" s="13" t="str">
        <f>IF(A2324="","",IF(B2324=1,VLOOKUP(A2324,'entry data'!B:D,3,0),I2323))</f>
        <v/>
      </c>
      <c r="I2324" s="14" t="str">
        <f>IF(A2324="","",IF(E2324="weekly",7,IF(E2324="fortnightly",14,IF(E2324="monthly",DATE(IF(MONTH(H2324)=12,YEAR(H2324)+1,YEAR(H2324)),VLOOKUP(MONTH(H2324),index!$D$2:$G$13,2,0),DAY(H2324)),
IF(E2324="quarterly",DATE(IF(MONTH(H2324)&gt;=10,YEAR(H2324)+1,YEAR(H2324)),VLOOKUP(MONTH(H2324),index!$D$2:$G$13,3,0),DAY(H2324)),
IF(E2324="halfyearly",DATE(IF(MONTH(H2324)&gt;=7,YEAR(H2324)+1,YEAR(H2324)),VLOOKUP(MONTH(H2324),index!$D$2:$G$13,4,0),DAY(H2324)),
DATE(YEAR(H2324)+1,MONTH(H2324),DAY(H2324)))))-H2324))+H2324)</f>
        <v/>
      </c>
      <c r="J2324" s="9" t="str">
        <f t="shared" si="232"/>
        <v/>
      </c>
      <c r="K2324" s="11" t="str">
        <f t="shared" si="233"/>
        <v/>
      </c>
      <c r="L2324" s="11" t="str">
        <f t="shared" si="234"/>
        <v/>
      </c>
      <c r="M2324" s="11" t="str">
        <f>IF(A2324="","",VLOOKUP(E2324,index!$A$1:$B$6,2,0)*K2324*G2324)</f>
        <v/>
      </c>
      <c r="N2324" s="11" t="str">
        <f>IF(A2324="","",-PMT(G2324*VLOOKUP(E2324,index!$A$1:$B$6,2,0),C2324,F2324,0,0))</f>
        <v/>
      </c>
      <c r="O2324" s="11" t="str">
        <f t="shared" si="235"/>
        <v/>
      </c>
      <c r="P2324" s="11" t="str">
        <f t="shared" si="236"/>
        <v/>
      </c>
    </row>
    <row r="2325" spans="1:16" x14ac:dyDescent="0.25">
      <c r="A2325" s="9" t="str">
        <f>IF(A2324="","",IF(B2324&lt;C2324,A2324,IF(A2324=MAX('entry data'!$B$8:$B$507),"",A2324+1)))</f>
        <v/>
      </c>
      <c r="B2325" s="9" t="str">
        <f t="shared" si="231"/>
        <v/>
      </c>
      <c r="C2325" s="9" t="str">
        <f>IF(ISERROR(VLOOKUP(A2325,'entry data'!B:G,6,0)),"",VLOOKUP(A2325,'entry data'!B:G,6,0))</f>
        <v/>
      </c>
      <c r="D2325" s="9" t="str">
        <f>IF(ISERROR(VLOOKUP(A2325,'entry data'!B:C,2,0)),"",VLOOKUP(A2325,'entry data'!B:C,2,0))</f>
        <v/>
      </c>
      <c r="E2325" s="9" t="str">
        <f>IF(ISERROR(VLOOKUP(A2325,'entry data'!B:E,4,0)),"",VLOOKUP(A2325,'entry data'!B:E,4,0))</f>
        <v/>
      </c>
      <c r="F2325" s="11" t="str">
        <f>IF(A2325="","",IF(ISERROR(VLOOKUP(A2325,'entry data'!B:F,5,0)),"",VLOOKUP(A2325,'entry data'!B:F,5,0)))</f>
        <v/>
      </c>
      <c r="G2325" s="12" t="str">
        <f>IF(A2325="","",IF(ISERROR(VLOOKUP(A2325,'entry data'!B:I,8,0)),"",VLOOKUP(A2325,'entry data'!B:I,7,0)))</f>
        <v/>
      </c>
      <c r="H2325" s="13" t="str">
        <f>IF(A2325="","",IF(B2325=1,VLOOKUP(A2325,'entry data'!B:D,3,0),I2324))</f>
        <v/>
      </c>
      <c r="I2325" s="14" t="str">
        <f>IF(A2325="","",IF(E2325="weekly",7,IF(E2325="fortnightly",14,IF(E2325="monthly",DATE(IF(MONTH(H2325)=12,YEAR(H2325)+1,YEAR(H2325)),VLOOKUP(MONTH(H2325),index!$D$2:$G$13,2,0),DAY(H2325)),
IF(E2325="quarterly",DATE(IF(MONTH(H2325)&gt;=10,YEAR(H2325)+1,YEAR(H2325)),VLOOKUP(MONTH(H2325),index!$D$2:$G$13,3,0),DAY(H2325)),
IF(E2325="halfyearly",DATE(IF(MONTH(H2325)&gt;=7,YEAR(H2325)+1,YEAR(H2325)),VLOOKUP(MONTH(H2325),index!$D$2:$G$13,4,0),DAY(H2325)),
DATE(YEAR(H2325)+1,MONTH(H2325),DAY(H2325)))))-H2325))+H2325)</f>
        <v/>
      </c>
      <c r="J2325" s="9" t="str">
        <f t="shared" si="232"/>
        <v/>
      </c>
      <c r="K2325" s="11" t="str">
        <f t="shared" si="233"/>
        <v/>
      </c>
      <c r="L2325" s="11" t="str">
        <f t="shared" si="234"/>
        <v/>
      </c>
      <c r="M2325" s="11" t="str">
        <f>IF(A2325="","",VLOOKUP(E2325,index!$A$1:$B$6,2,0)*K2325*G2325)</f>
        <v/>
      </c>
      <c r="N2325" s="11" t="str">
        <f>IF(A2325="","",-PMT(G2325*VLOOKUP(E2325,index!$A$1:$B$6,2,0),C2325,F2325,0,0))</f>
        <v/>
      </c>
      <c r="O2325" s="11" t="str">
        <f t="shared" si="235"/>
        <v/>
      </c>
      <c r="P2325" s="11" t="str">
        <f t="shared" si="236"/>
        <v/>
      </c>
    </row>
    <row r="2326" spans="1:16" x14ac:dyDescent="0.25">
      <c r="A2326" s="9" t="str">
        <f>IF(A2325="","",IF(B2325&lt;C2325,A2325,IF(A2325=MAX('entry data'!$B$8:$B$507),"",A2325+1)))</f>
        <v/>
      </c>
      <c r="B2326" s="9" t="str">
        <f t="shared" si="231"/>
        <v/>
      </c>
      <c r="C2326" s="9" t="str">
        <f>IF(ISERROR(VLOOKUP(A2326,'entry data'!B:G,6,0)),"",VLOOKUP(A2326,'entry data'!B:G,6,0))</f>
        <v/>
      </c>
      <c r="D2326" s="9" t="str">
        <f>IF(ISERROR(VLOOKUP(A2326,'entry data'!B:C,2,0)),"",VLOOKUP(A2326,'entry data'!B:C,2,0))</f>
        <v/>
      </c>
      <c r="E2326" s="9" t="str">
        <f>IF(ISERROR(VLOOKUP(A2326,'entry data'!B:E,4,0)),"",VLOOKUP(A2326,'entry data'!B:E,4,0))</f>
        <v/>
      </c>
      <c r="F2326" s="11" t="str">
        <f>IF(A2326="","",IF(ISERROR(VLOOKUP(A2326,'entry data'!B:F,5,0)),"",VLOOKUP(A2326,'entry data'!B:F,5,0)))</f>
        <v/>
      </c>
      <c r="G2326" s="12" t="str">
        <f>IF(A2326="","",IF(ISERROR(VLOOKUP(A2326,'entry data'!B:I,8,0)),"",VLOOKUP(A2326,'entry data'!B:I,7,0)))</f>
        <v/>
      </c>
      <c r="H2326" s="13" t="str">
        <f>IF(A2326="","",IF(B2326=1,VLOOKUP(A2326,'entry data'!B:D,3,0),I2325))</f>
        <v/>
      </c>
      <c r="I2326" s="14" t="str">
        <f>IF(A2326="","",IF(E2326="weekly",7,IF(E2326="fortnightly",14,IF(E2326="monthly",DATE(IF(MONTH(H2326)=12,YEAR(H2326)+1,YEAR(H2326)),VLOOKUP(MONTH(H2326),index!$D$2:$G$13,2,0),DAY(H2326)),
IF(E2326="quarterly",DATE(IF(MONTH(H2326)&gt;=10,YEAR(H2326)+1,YEAR(H2326)),VLOOKUP(MONTH(H2326),index!$D$2:$G$13,3,0),DAY(H2326)),
IF(E2326="halfyearly",DATE(IF(MONTH(H2326)&gt;=7,YEAR(H2326)+1,YEAR(H2326)),VLOOKUP(MONTH(H2326),index!$D$2:$G$13,4,0),DAY(H2326)),
DATE(YEAR(H2326)+1,MONTH(H2326),DAY(H2326)))))-H2326))+H2326)</f>
        <v/>
      </c>
      <c r="J2326" s="9" t="str">
        <f t="shared" si="232"/>
        <v/>
      </c>
      <c r="K2326" s="11" t="str">
        <f t="shared" si="233"/>
        <v/>
      </c>
      <c r="L2326" s="11" t="str">
        <f t="shared" si="234"/>
        <v/>
      </c>
      <c r="M2326" s="11" t="str">
        <f>IF(A2326="","",VLOOKUP(E2326,index!$A$1:$B$6,2,0)*K2326*G2326)</f>
        <v/>
      </c>
      <c r="N2326" s="11" t="str">
        <f>IF(A2326="","",-PMT(G2326*VLOOKUP(E2326,index!$A$1:$B$6,2,0),C2326,F2326,0,0))</f>
        <v/>
      </c>
      <c r="O2326" s="11" t="str">
        <f t="shared" si="235"/>
        <v/>
      </c>
      <c r="P2326" s="11" t="str">
        <f t="shared" si="236"/>
        <v/>
      </c>
    </row>
    <row r="2327" spans="1:16" x14ac:dyDescent="0.25">
      <c r="A2327" s="9" t="str">
        <f>IF(A2326="","",IF(B2326&lt;C2326,A2326,IF(A2326=MAX('entry data'!$B$8:$B$507),"",A2326+1)))</f>
        <v/>
      </c>
      <c r="B2327" s="9" t="str">
        <f t="shared" ref="B2327:B2390" si="237">IF(A2327="","",IF(B2326=C2326,1,B2326+1))</f>
        <v/>
      </c>
      <c r="C2327" s="9" t="str">
        <f>IF(ISERROR(VLOOKUP(A2327,'entry data'!B:G,6,0)),"",VLOOKUP(A2327,'entry data'!B:G,6,0))</f>
        <v/>
      </c>
      <c r="D2327" s="9" t="str">
        <f>IF(ISERROR(VLOOKUP(A2327,'entry data'!B:C,2,0)),"",VLOOKUP(A2327,'entry data'!B:C,2,0))</f>
        <v/>
      </c>
      <c r="E2327" s="9" t="str">
        <f>IF(ISERROR(VLOOKUP(A2327,'entry data'!B:E,4,0)),"",VLOOKUP(A2327,'entry data'!B:E,4,0))</f>
        <v/>
      </c>
      <c r="F2327" s="11" t="str">
        <f>IF(A2327="","",IF(ISERROR(VLOOKUP(A2327,'entry data'!B:F,5,0)),"",VLOOKUP(A2327,'entry data'!B:F,5,0)))</f>
        <v/>
      </c>
      <c r="G2327" s="12" t="str">
        <f>IF(A2327="","",IF(ISERROR(VLOOKUP(A2327,'entry data'!B:I,8,0)),"",VLOOKUP(A2327,'entry data'!B:I,7,0)))</f>
        <v/>
      </c>
      <c r="H2327" s="13" t="str">
        <f>IF(A2327="","",IF(B2327=1,VLOOKUP(A2327,'entry data'!B:D,3,0),I2326))</f>
        <v/>
      </c>
      <c r="I2327" s="14" t="str">
        <f>IF(A2327="","",IF(E2327="weekly",7,IF(E2327="fortnightly",14,IF(E2327="monthly",DATE(IF(MONTH(H2327)=12,YEAR(H2327)+1,YEAR(H2327)),VLOOKUP(MONTH(H2327),index!$D$2:$G$13,2,0),DAY(H2327)),
IF(E2327="quarterly",DATE(IF(MONTH(H2327)&gt;=10,YEAR(H2327)+1,YEAR(H2327)),VLOOKUP(MONTH(H2327),index!$D$2:$G$13,3,0),DAY(H2327)),
IF(E2327="halfyearly",DATE(IF(MONTH(H2327)&gt;=7,YEAR(H2327)+1,YEAR(H2327)),VLOOKUP(MONTH(H2327),index!$D$2:$G$13,4,0),DAY(H2327)),
DATE(YEAR(H2327)+1,MONTH(H2327),DAY(H2327)))))-H2327))+H2327)</f>
        <v/>
      </c>
      <c r="J2327" s="9" t="str">
        <f t="shared" ref="J2327:J2390" si="238">IF(A2327="","",IF(MONTH(I2327)&lt;10,YEAR(I2327)&amp;"-0"&amp;MONTH(I2327),YEAR(I2327)&amp;"-"&amp;MONTH(I2327)))</f>
        <v/>
      </c>
      <c r="K2327" s="11" t="str">
        <f t="shared" ref="K2327:K2390" si="239">IF(A2327="","",IF(B2327=1,F2327,O2326))</f>
        <v/>
      </c>
      <c r="L2327" s="11" t="str">
        <f t="shared" ref="L2327:L2390" si="240">IF(A2327="","",N2327-M2327)</f>
        <v/>
      </c>
      <c r="M2327" s="11" t="str">
        <f>IF(A2327="","",VLOOKUP(E2327,index!$A$1:$B$6,2,0)*K2327*G2327)</f>
        <v/>
      </c>
      <c r="N2327" s="11" t="str">
        <f>IF(A2327="","",-PMT(G2327*VLOOKUP(E2327,index!$A$1:$B$6,2,0),C2327,F2327,0,0))</f>
        <v/>
      </c>
      <c r="O2327" s="11" t="str">
        <f t="shared" ref="O2327:O2390" si="241">IF(A2327="","",K2327-L2327)</f>
        <v/>
      </c>
      <c r="P2327" s="11" t="str">
        <f t="shared" si="236"/>
        <v/>
      </c>
    </row>
    <row r="2328" spans="1:16" x14ac:dyDescent="0.25">
      <c r="A2328" s="9" t="str">
        <f>IF(A2327="","",IF(B2327&lt;C2327,A2327,IF(A2327=MAX('entry data'!$B$8:$B$507),"",A2327+1)))</f>
        <v/>
      </c>
      <c r="B2328" s="9" t="str">
        <f t="shared" si="237"/>
        <v/>
      </c>
      <c r="C2328" s="9" t="str">
        <f>IF(ISERROR(VLOOKUP(A2328,'entry data'!B:G,6,0)),"",VLOOKUP(A2328,'entry data'!B:G,6,0))</f>
        <v/>
      </c>
      <c r="D2328" s="9" t="str">
        <f>IF(ISERROR(VLOOKUP(A2328,'entry data'!B:C,2,0)),"",VLOOKUP(A2328,'entry data'!B:C,2,0))</f>
        <v/>
      </c>
      <c r="E2328" s="9" t="str">
        <f>IF(ISERROR(VLOOKUP(A2328,'entry data'!B:E,4,0)),"",VLOOKUP(A2328,'entry data'!B:E,4,0))</f>
        <v/>
      </c>
      <c r="F2328" s="11" t="str">
        <f>IF(A2328="","",IF(ISERROR(VLOOKUP(A2328,'entry data'!B:F,5,0)),"",VLOOKUP(A2328,'entry data'!B:F,5,0)))</f>
        <v/>
      </c>
      <c r="G2328" s="12" t="str">
        <f>IF(A2328="","",IF(ISERROR(VLOOKUP(A2328,'entry data'!B:I,8,0)),"",VLOOKUP(A2328,'entry data'!B:I,7,0)))</f>
        <v/>
      </c>
      <c r="H2328" s="13" t="str">
        <f>IF(A2328="","",IF(B2328=1,VLOOKUP(A2328,'entry data'!B:D,3,0),I2327))</f>
        <v/>
      </c>
      <c r="I2328" s="14" t="str">
        <f>IF(A2328="","",IF(E2328="weekly",7,IF(E2328="fortnightly",14,IF(E2328="monthly",DATE(IF(MONTH(H2328)=12,YEAR(H2328)+1,YEAR(H2328)),VLOOKUP(MONTH(H2328),index!$D$2:$G$13,2,0),DAY(H2328)),
IF(E2328="quarterly",DATE(IF(MONTH(H2328)&gt;=10,YEAR(H2328)+1,YEAR(H2328)),VLOOKUP(MONTH(H2328),index!$D$2:$G$13,3,0),DAY(H2328)),
IF(E2328="halfyearly",DATE(IF(MONTH(H2328)&gt;=7,YEAR(H2328)+1,YEAR(H2328)),VLOOKUP(MONTH(H2328),index!$D$2:$G$13,4,0),DAY(H2328)),
DATE(YEAR(H2328)+1,MONTH(H2328),DAY(H2328)))))-H2328))+H2328)</f>
        <v/>
      </c>
      <c r="J2328" s="9" t="str">
        <f t="shared" si="238"/>
        <v/>
      </c>
      <c r="K2328" s="11" t="str">
        <f t="shared" si="239"/>
        <v/>
      </c>
      <c r="L2328" s="11" t="str">
        <f t="shared" si="240"/>
        <v/>
      </c>
      <c r="M2328" s="11" t="str">
        <f>IF(A2328="","",VLOOKUP(E2328,index!$A$1:$B$6,2,0)*K2328*G2328)</f>
        <v/>
      </c>
      <c r="N2328" s="11" t="str">
        <f>IF(A2328="","",-PMT(G2328*VLOOKUP(E2328,index!$A$1:$B$6,2,0),C2328,F2328,0,0))</f>
        <v/>
      </c>
      <c r="O2328" s="11" t="str">
        <f t="shared" si="241"/>
        <v/>
      </c>
      <c r="P2328" s="11" t="str">
        <f t="shared" si="236"/>
        <v/>
      </c>
    </row>
    <row r="2329" spans="1:16" x14ac:dyDescent="0.25">
      <c r="A2329" s="9" t="str">
        <f>IF(A2328="","",IF(B2328&lt;C2328,A2328,IF(A2328=MAX('entry data'!$B$8:$B$507),"",A2328+1)))</f>
        <v/>
      </c>
      <c r="B2329" s="9" t="str">
        <f t="shared" si="237"/>
        <v/>
      </c>
      <c r="C2329" s="9" t="str">
        <f>IF(ISERROR(VLOOKUP(A2329,'entry data'!B:G,6,0)),"",VLOOKUP(A2329,'entry data'!B:G,6,0))</f>
        <v/>
      </c>
      <c r="D2329" s="9" t="str">
        <f>IF(ISERROR(VLOOKUP(A2329,'entry data'!B:C,2,0)),"",VLOOKUP(A2329,'entry data'!B:C,2,0))</f>
        <v/>
      </c>
      <c r="E2329" s="9" t="str">
        <f>IF(ISERROR(VLOOKUP(A2329,'entry data'!B:E,4,0)),"",VLOOKUP(A2329,'entry data'!B:E,4,0))</f>
        <v/>
      </c>
      <c r="F2329" s="11" t="str">
        <f>IF(A2329="","",IF(ISERROR(VLOOKUP(A2329,'entry data'!B:F,5,0)),"",VLOOKUP(A2329,'entry data'!B:F,5,0)))</f>
        <v/>
      </c>
      <c r="G2329" s="12" t="str">
        <f>IF(A2329="","",IF(ISERROR(VLOOKUP(A2329,'entry data'!B:I,8,0)),"",VLOOKUP(A2329,'entry data'!B:I,7,0)))</f>
        <v/>
      </c>
      <c r="H2329" s="13" t="str">
        <f>IF(A2329="","",IF(B2329=1,VLOOKUP(A2329,'entry data'!B:D,3,0),I2328))</f>
        <v/>
      </c>
      <c r="I2329" s="14" t="str">
        <f>IF(A2329="","",IF(E2329="weekly",7,IF(E2329="fortnightly",14,IF(E2329="monthly",DATE(IF(MONTH(H2329)=12,YEAR(H2329)+1,YEAR(H2329)),VLOOKUP(MONTH(H2329),index!$D$2:$G$13,2,0),DAY(H2329)),
IF(E2329="quarterly",DATE(IF(MONTH(H2329)&gt;=10,YEAR(H2329)+1,YEAR(H2329)),VLOOKUP(MONTH(H2329),index!$D$2:$G$13,3,0),DAY(H2329)),
IF(E2329="halfyearly",DATE(IF(MONTH(H2329)&gt;=7,YEAR(H2329)+1,YEAR(H2329)),VLOOKUP(MONTH(H2329),index!$D$2:$G$13,4,0),DAY(H2329)),
DATE(YEAR(H2329)+1,MONTH(H2329),DAY(H2329)))))-H2329))+H2329)</f>
        <v/>
      </c>
      <c r="J2329" s="9" t="str">
        <f t="shared" si="238"/>
        <v/>
      </c>
      <c r="K2329" s="11" t="str">
        <f t="shared" si="239"/>
        <v/>
      </c>
      <c r="L2329" s="11" t="str">
        <f t="shared" si="240"/>
        <v/>
      </c>
      <c r="M2329" s="11" t="str">
        <f>IF(A2329="","",VLOOKUP(E2329,index!$A$1:$B$6,2,0)*K2329*G2329)</f>
        <v/>
      </c>
      <c r="N2329" s="11" t="str">
        <f>IF(A2329="","",-PMT(G2329*VLOOKUP(E2329,index!$A$1:$B$6,2,0),C2329,F2329,0,0))</f>
        <v/>
      </c>
      <c r="O2329" s="11" t="str">
        <f t="shared" si="241"/>
        <v/>
      </c>
      <c r="P2329" s="11" t="str">
        <f t="shared" si="236"/>
        <v/>
      </c>
    </row>
    <row r="2330" spans="1:16" x14ac:dyDescent="0.25">
      <c r="A2330" s="9" t="str">
        <f>IF(A2329="","",IF(B2329&lt;C2329,A2329,IF(A2329=MAX('entry data'!$B$8:$B$507),"",A2329+1)))</f>
        <v/>
      </c>
      <c r="B2330" s="9" t="str">
        <f t="shared" si="237"/>
        <v/>
      </c>
      <c r="C2330" s="9" t="str">
        <f>IF(ISERROR(VLOOKUP(A2330,'entry data'!B:G,6,0)),"",VLOOKUP(A2330,'entry data'!B:G,6,0))</f>
        <v/>
      </c>
      <c r="D2330" s="9" t="str">
        <f>IF(ISERROR(VLOOKUP(A2330,'entry data'!B:C,2,0)),"",VLOOKUP(A2330,'entry data'!B:C,2,0))</f>
        <v/>
      </c>
      <c r="E2330" s="9" t="str">
        <f>IF(ISERROR(VLOOKUP(A2330,'entry data'!B:E,4,0)),"",VLOOKUP(A2330,'entry data'!B:E,4,0))</f>
        <v/>
      </c>
      <c r="F2330" s="11" t="str">
        <f>IF(A2330="","",IF(ISERROR(VLOOKUP(A2330,'entry data'!B:F,5,0)),"",VLOOKUP(A2330,'entry data'!B:F,5,0)))</f>
        <v/>
      </c>
      <c r="G2330" s="12" t="str">
        <f>IF(A2330="","",IF(ISERROR(VLOOKUP(A2330,'entry data'!B:I,8,0)),"",VLOOKUP(A2330,'entry data'!B:I,7,0)))</f>
        <v/>
      </c>
      <c r="H2330" s="13" t="str">
        <f>IF(A2330="","",IF(B2330=1,VLOOKUP(A2330,'entry data'!B:D,3,0),I2329))</f>
        <v/>
      </c>
      <c r="I2330" s="14" t="str">
        <f>IF(A2330="","",IF(E2330="weekly",7,IF(E2330="fortnightly",14,IF(E2330="monthly",DATE(IF(MONTH(H2330)=12,YEAR(H2330)+1,YEAR(H2330)),VLOOKUP(MONTH(H2330),index!$D$2:$G$13,2,0),DAY(H2330)),
IF(E2330="quarterly",DATE(IF(MONTH(H2330)&gt;=10,YEAR(H2330)+1,YEAR(H2330)),VLOOKUP(MONTH(H2330),index!$D$2:$G$13,3,0),DAY(H2330)),
IF(E2330="halfyearly",DATE(IF(MONTH(H2330)&gt;=7,YEAR(H2330)+1,YEAR(H2330)),VLOOKUP(MONTH(H2330),index!$D$2:$G$13,4,0),DAY(H2330)),
DATE(YEAR(H2330)+1,MONTH(H2330),DAY(H2330)))))-H2330))+H2330)</f>
        <v/>
      </c>
      <c r="J2330" s="9" t="str">
        <f t="shared" si="238"/>
        <v/>
      </c>
      <c r="K2330" s="11" t="str">
        <f t="shared" si="239"/>
        <v/>
      </c>
      <c r="L2330" s="11" t="str">
        <f t="shared" si="240"/>
        <v/>
      </c>
      <c r="M2330" s="11" t="str">
        <f>IF(A2330="","",VLOOKUP(E2330,index!$A$1:$B$6,2,0)*K2330*G2330)</f>
        <v/>
      </c>
      <c r="N2330" s="11" t="str">
        <f>IF(A2330="","",-PMT(G2330*VLOOKUP(E2330,index!$A$1:$B$6,2,0),C2330,F2330,0,0))</f>
        <v/>
      </c>
      <c r="O2330" s="11" t="str">
        <f t="shared" si="241"/>
        <v/>
      </c>
      <c r="P2330" s="11" t="str">
        <f t="shared" si="236"/>
        <v/>
      </c>
    </row>
    <row r="2331" spans="1:16" x14ac:dyDescent="0.25">
      <c r="A2331" s="9" t="str">
        <f>IF(A2330="","",IF(B2330&lt;C2330,A2330,IF(A2330=MAX('entry data'!$B$8:$B$507),"",A2330+1)))</f>
        <v/>
      </c>
      <c r="B2331" s="9" t="str">
        <f t="shared" si="237"/>
        <v/>
      </c>
      <c r="C2331" s="9" t="str">
        <f>IF(ISERROR(VLOOKUP(A2331,'entry data'!B:G,6,0)),"",VLOOKUP(A2331,'entry data'!B:G,6,0))</f>
        <v/>
      </c>
      <c r="D2331" s="9" t="str">
        <f>IF(ISERROR(VLOOKUP(A2331,'entry data'!B:C,2,0)),"",VLOOKUP(A2331,'entry data'!B:C,2,0))</f>
        <v/>
      </c>
      <c r="E2331" s="9" t="str">
        <f>IF(ISERROR(VLOOKUP(A2331,'entry data'!B:E,4,0)),"",VLOOKUP(A2331,'entry data'!B:E,4,0))</f>
        <v/>
      </c>
      <c r="F2331" s="11" t="str">
        <f>IF(A2331="","",IF(ISERROR(VLOOKUP(A2331,'entry data'!B:F,5,0)),"",VLOOKUP(A2331,'entry data'!B:F,5,0)))</f>
        <v/>
      </c>
      <c r="G2331" s="12" t="str">
        <f>IF(A2331="","",IF(ISERROR(VLOOKUP(A2331,'entry data'!B:I,8,0)),"",VLOOKUP(A2331,'entry data'!B:I,7,0)))</f>
        <v/>
      </c>
      <c r="H2331" s="13" t="str">
        <f>IF(A2331="","",IF(B2331=1,VLOOKUP(A2331,'entry data'!B:D,3,0),I2330))</f>
        <v/>
      </c>
      <c r="I2331" s="14" t="str">
        <f>IF(A2331="","",IF(E2331="weekly",7,IF(E2331="fortnightly",14,IF(E2331="monthly",DATE(IF(MONTH(H2331)=12,YEAR(H2331)+1,YEAR(H2331)),VLOOKUP(MONTH(H2331),index!$D$2:$G$13,2,0),DAY(H2331)),
IF(E2331="quarterly",DATE(IF(MONTH(H2331)&gt;=10,YEAR(H2331)+1,YEAR(H2331)),VLOOKUP(MONTH(H2331),index!$D$2:$G$13,3,0),DAY(H2331)),
IF(E2331="halfyearly",DATE(IF(MONTH(H2331)&gt;=7,YEAR(H2331)+1,YEAR(H2331)),VLOOKUP(MONTH(H2331),index!$D$2:$G$13,4,0),DAY(H2331)),
DATE(YEAR(H2331)+1,MONTH(H2331),DAY(H2331)))))-H2331))+H2331)</f>
        <v/>
      </c>
      <c r="J2331" s="9" t="str">
        <f t="shared" si="238"/>
        <v/>
      </c>
      <c r="K2331" s="11" t="str">
        <f t="shared" si="239"/>
        <v/>
      </c>
      <c r="L2331" s="11" t="str">
        <f t="shared" si="240"/>
        <v/>
      </c>
      <c r="M2331" s="11" t="str">
        <f>IF(A2331="","",VLOOKUP(E2331,index!$A$1:$B$6,2,0)*K2331*G2331)</f>
        <v/>
      </c>
      <c r="N2331" s="11" t="str">
        <f>IF(A2331="","",-PMT(G2331*VLOOKUP(E2331,index!$A$1:$B$6,2,0),C2331,F2331,0,0))</f>
        <v/>
      </c>
      <c r="O2331" s="11" t="str">
        <f t="shared" si="241"/>
        <v/>
      </c>
      <c r="P2331" s="11" t="str">
        <f t="shared" si="236"/>
        <v/>
      </c>
    </row>
    <row r="2332" spans="1:16" x14ac:dyDescent="0.25">
      <c r="A2332" s="9" t="str">
        <f>IF(A2331="","",IF(B2331&lt;C2331,A2331,IF(A2331=MAX('entry data'!$B$8:$B$507),"",A2331+1)))</f>
        <v/>
      </c>
      <c r="B2332" s="9" t="str">
        <f t="shared" si="237"/>
        <v/>
      </c>
      <c r="C2332" s="9" t="str">
        <f>IF(ISERROR(VLOOKUP(A2332,'entry data'!B:G,6,0)),"",VLOOKUP(A2332,'entry data'!B:G,6,0))</f>
        <v/>
      </c>
      <c r="D2332" s="9" t="str">
        <f>IF(ISERROR(VLOOKUP(A2332,'entry data'!B:C,2,0)),"",VLOOKUP(A2332,'entry data'!B:C,2,0))</f>
        <v/>
      </c>
      <c r="E2332" s="9" t="str">
        <f>IF(ISERROR(VLOOKUP(A2332,'entry data'!B:E,4,0)),"",VLOOKUP(A2332,'entry data'!B:E,4,0))</f>
        <v/>
      </c>
      <c r="F2332" s="11" t="str">
        <f>IF(A2332="","",IF(ISERROR(VLOOKUP(A2332,'entry data'!B:F,5,0)),"",VLOOKUP(A2332,'entry data'!B:F,5,0)))</f>
        <v/>
      </c>
      <c r="G2332" s="12" t="str">
        <f>IF(A2332="","",IF(ISERROR(VLOOKUP(A2332,'entry data'!B:I,8,0)),"",VLOOKUP(A2332,'entry data'!B:I,7,0)))</f>
        <v/>
      </c>
      <c r="H2332" s="13" t="str">
        <f>IF(A2332="","",IF(B2332=1,VLOOKUP(A2332,'entry data'!B:D,3,0),I2331))</f>
        <v/>
      </c>
      <c r="I2332" s="14" t="str">
        <f>IF(A2332="","",IF(E2332="weekly",7,IF(E2332="fortnightly",14,IF(E2332="monthly",DATE(IF(MONTH(H2332)=12,YEAR(H2332)+1,YEAR(H2332)),VLOOKUP(MONTH(H2332),index!$D$2:$G$13,2,0),DAY(H2332)),
IF(E2332="quarterly",DATE(IF(MONTH(H2332)&gt;=10,YEAR(H2332)+1,YEAR(H2332)),VLOOKUP(MONTH(H2332),index!$D$2:$G$13,3,0),DAY(H2332)),
IF(E2332="halfyearly",DATE(IF(MONTH(H2332)&gt;=7,YEAR(H2332)+1,YEAR(H2332)),VLOOKUP(MONTH(H2332),index!$D$2:$G$13,4,0),DAY(H2332)),
DATE(YEAR(H2332)+1,MONTH(H2332),DAY(H2332)))))-H2332))+H2332)</f>
        <v/>
      </c>
      <c r="J2332" s="9" t="str">
        <f t="shared" si="238"/>
        <v/>
      </c>
      <c r="K2332" s="11" t="str">
        <f t="shared" si="239"/>
        <v/>
      </c>
      <c r="L2332" s="11" t="str">
        <f t="shared" si="240"/>
        <v/>
      </c>
      <c r="M2332" s="11" t="str">
        <f>IF(A2332="","",VLOOKUP(E2332,index!$A$1:$B$6,2,0)*K2332*G2332)</f>
        <v/>
      </c>
      <c r="N2332" s="11" t="str">
        <f>IF(A2332="","",-PMT(G2332*VLOOKUP(E2332,index!$A$1:$B$6,2,0),C2332,F2332,0,0))</f>
        <v/>
      </c>
      <c r="O2332" s="11" t="str">
        <f t="shared" si="241"/>
        <v/>
      </c>
      <c r="P2332" s="11" t="str">
        <f t="shared" si="236"/>
        <v/>
      </c>
    </row>
    <row r="2333" spans="1:16" x14ac:dyDescent="0.25">
      <c r="A2333" s="9" t="str">
        <f>IF(A2332="","",IF(B2332&lt;C2332,A2332,IF(A2332=MAX('entry data'!$B$8:$B$507),"",A2332+1)))</f>
        <v/>
      </c>
      <c r="B2333" s="9" t="str">
        <f t="shared" si="237"/>
        <v/>
      </c>
      <c r="C2333" s="9" t="str">
        <f>IF(ISERROR(VLOOKUP(A2333,'entry data'!B:G,6,0)),"",VLOOKUP(A2333,'entry data'!B:G,6,0))</f>
        <v/>
      </c>
      <c r="D2333" s="9" t="str">
        <f>IF(ISERROR(VLOOKUP(A2333,'entry data'!B:C,2,0)),"",VLOOKUP(A2333,'entry data'!B:C,2,0))</f>
        <v/>
      </c>
      <c r="E2333" s="9" t="str">
        <f>IF(ISERROR(VLOOKUP(A2333,'entry data'!B:E,4,0)),"",VLOOKUP(A2333,'entry data'!B:E,4,0))</f>
        <v/>
      </c>
      <c r="F2333" s="11" t="str">
        <f>IF(A2333="","",IF(ISERROR(VLOOKUP(A2333,'entry data'!B:F,5,0)),"",VLOOKUP(A2333,'entry data'!B:F,5,0)))</f>
        <v/>
      </c>
      <c r="G2333" s="12" t="str">
        <f>IF(A2333="","",IF(ISERROR(VLOOKUP(A2333,'entry data'!B:I,8,0)),"",VLOOKUP(A2333,'entry data'!B:I,7,0)))</f>
        <v/>
      </c>
      <c r="H2333" s="13" t="str">
        <f>IF(A2333="","",IF(B2333=1,VLOOKUP(A2333,'entry data'!B:D,3,0),I2332))</f>
        <v/>
      </c>
      <c r="I2333" s="14" t="str">
        <f>IF(A2333="","",IF(E2333="weekly",7,IF(E2333="fortnightly",14,IF(E2333="monthly",DATE(IF(MONTH(H2333)=12,YEAR(H2333)+1,YEAR(H2333)),VLOOKUP(MONTH(H2333),index!$D$2:$G$13,2,0),DAY(H2333)),
IF(E2333="quarterly",DATE(IF(MONTH(H2333)&gt;=10,YEAR(H2333)+1,YEAR(H2333)),VLOOKUP(MONTH(H2333),index!$D$2:$G$13,3,0),DAY(H2333)),
IF(E2333="halfyearly",DATE(IF(MONTH(H2333)&gt;=7,YEAR(H2333)+1,YEAR(H2333)),VLOOKUP(MONTH(H2333),index!$D$2:$G$13,4,0),DAY(H2333)),
DATE(YEAR(H2333)+1,MONTH(H2333),DAY(H2333)))))-H2333))+H2333)</f>
        <v/>
      </c>
      <c r="J2333" s="9" t="str">
        <f t="shared" si="238"/>
        <v/>
      </c>
      <c r="K2333" s="11" t="str">
        <f t="shared" si="239"/>
        <v/>
      </c>
      <c r="L2333" s="11" t="str">
        <f t="shared" si="240"/>
        <v/>
      </c>
      <c r="M2333" s="11" t="str">
        <f>IF(A2333="","",VLOOKUP(E2333,index!$A$1:$B$6,2,0)*K2333*G2333)</f>
        <v/>
      </c>
      <c r="N2333" s="11" t="str">
        <f>IF(A2333="","",-PMT(G2333*VLOOKUP(E2333,index!$A$1:$B$6,2,0),C2333,F2333,0,0))</f>
        <v/>
      </c>
      <c r="O2333" s="11" t="str">
        <f t="shared" si="241"/>
        <v/>
      </c>
      <c r="P2333" s="11" t="str">
        <f t="shared" si="236"/>
        <v/>
      </c>
    </row>
    <row r="2334" spans="1:16" x14ac:dyDescent="0.25">
      <c r="A2334" s="9" t="str">
        <f>IF(A2333="","",IF(B2333&lt;C2333,A2333,IF(A2333=MAX('entry data'!$B$8:$B$507),"",A2333+1)))</f>
        <v/>
      </c>
      <c r="B2334" s="9" t="str">
        <f t="shared" si="237"/>
        <v/>
      </c>
      <c r="C2334" s="9" t="str">
        <f>IF(ISERROR(VLOOKUP(A2334,'entry data'!B:G,6,0)),"",VLOOKUP(A2334,'entry data'!B:G,6,0))</f>
        <v/>
      </c>
      <c r="D2334" s="9" t="str">
        <f>IF(ISERROR(VLOOKUP(A2334,'entry data'!B:C,2,0)),"",VLOOKUP(A2334,'entry data'!B:C,2,0))</f>
        <v/>
      </c>
      <c r="E2334" s="9" t="str">
        <f>IF(ISERROR(VLOOKUP(A2334,'entry data'!B:E,4,0)),"",VLOOKUP(A2334,'entry data'!B:E,4,0))</f>
        <v/>
      </c>
      <c r="F2334" s="11" t="str">
        <f>IF(A2334="","",IF(ISERROR(VLOOKUP(A2334,'entry data'!B:F,5,0)),"",VLOOKUP(A2334,'entry data'!B:F,5,0)))</f>
        <v/>
      </c>
      <c r="G2334" s="12" t="str">
        <f>IF(A2334="","",IF(ISERROR(VLOOKUP(A2334,'entry data'!B:I,8,0)),"",VLOOKUP(A2334,'entry data'!B:I,7,0)))</f>
        <v/>
      </c>
      <c r="H2334" s="13" t="str">
        <f>IF(A2334="","",IF(B2334=1,VLOOKUP(A2334,'entry data'!B:D,3,0),I2333))</f>
        <v/>
      </c>
      <c r="I2334" s="14" t="str">
        <f>IF(A2334="","",IF(E2334="weekly",7,IF(E2334="fortnightly",14,IF(E2334="monthly",DATE(IF(MONTH(H2334)=12,YEAR(H2334)+1,YEAR(H2334)),VLOOKUP(MONTH(H2334),index!$D$2:$G$13,2,0),DAY(H2334)),
IF(E2334="quarterly",DATE(IF(MONTH(H2334)&gt;=10,YEAR(H2334)+1,YEAR(H2334)),VLOOKUP(MONTH(H2334),index!$D$2:$G$13,3,0),DAY(H2334)),
IF(E2334="halfyearly",DATE(IF(MONTH(H2334)&gt;=7,YEAR(H2334)+1,YEAR(H2334)),VLOOKUP(MONTH(H2334),index!$D$2:$G$13,4,0),DAY(H2334)),
DATE(YEAR(H2334)+1,MONTH(H2334),DAY(H2334)))))-H2334))+H2334)</f>
        <v/>
      </c>
      <c r="J2334" s="9" t="str">
        <f t="shared" si="238"/>
        <v/>
      </c>
      <c r="K2334" s="11" t="str">
        <f t="shared" si="239"/>
        <v/>
      </c>
      <c r="L2334" s="11" t="str">
        <f t="shared" si="240"/>
        <v/>
      </c>
      <c r="M2334" s="11" t="str">
        <f>IF(A2334="","",VLOOKUP(E2334,index!$A$1:$B$6,2,0)*K2334*G2334)</f>
        <v/>
      </c>
      <c r="N2334" s="11" t="str">
        <f>IF(A2334="","",-PMT(G2334*VLOOKUP(E2334,index!$A$1:$B$6,2,0),C2334,F2334,0,0))</f>
        <v/>
      </c>
      <c r="O2334" s="11" t="str">
        <f t="shared" si="241"/>
        <v/>
      </c>
      <c r="P2334" s="11" t="str">
        <f t="shared" si="236"/>
        <v/>
      </c>
    </row>
    <row r="2335" spans="1:16" x14ac:dyDescent="0.25">
      <c r="A2335" s="9" t="str">
        <f>IF(A2334="","",IF(B2334&lt;C2334,A2334,IF(A2334=MAX('entry data'!$B$8:$B$507),"",A2334+1)))</f>
        <v/>
      </c>
      <c r="B2335" s="9" t="str">
        <f t="shared" si="237"/>
        <v/>
      </c>
      <c r="C2335" s="9" t="str">
        <f>IF(ISERROR(VLOOKUP(A2335,'entry data'!B:G,6,0)),"",VLOOKUP(A2335,'entry data'!B:G,6,0))</f>
        <v/>
      </c>
      <c r="D2335" s="9" t="str">
        <f>IF(ISERROR(VLOOKUP(A2335,'entry data'!B:C,2,0)),"",VLOOKUP(A2335,'entry data'!B:C,2,0))</f>
        <v/>
      </c>
      <c r="E2335" s="9" t="str">
        <f>IF(ISERROR(VLOOKUP(A2335,'entry data'!B:E,4,0)),"",VLOOKUP(A2335,'entry data'!B:E,4,0))</f>
        <v/>
      </c>
      <c r="F2335" s="11" t="str">
        <f>IF(A2335="","",IF(ISERROR(VLOOKUP(A2335,'entry data'!B:F,5,0)),"",VLOOKUP(A2335,'entry data'!B:F,5,0)))</f>
        <v/>
      </c>
      <c r="G2335" s="12" t="str">
        <f>IF(A2335="","",IF(ISERROR(VLOOKUP(A2335,'entry data'!B:I,8,0)),"",VLOOKUP(A2335,'entry data'!B:I,7,0)))</f>
        <v/>
      </c>
      <c r="H2335" s="13" t="str">
        <f>IF(A2335="","",IF(B2335=1,VLOOKUP(A2335,'entry data'!B:D,3,0),I2334))</f>
        <v/>
      </c>
      <c r="I2335" s="14" t="str">
        <f>IF(A2335="","",IF(E2335="weekly",7,IF(E2335="fortnightly",14,IF(E2335="monthly",DATE(IF(MONTH(H2335)=12,YEAR(H2335)+1,YEAR(H2335)),VLOOKUP(MONTH(H2335),index!$D$2:$G$13,2,0),DAY(H2335)),
IF(E2335="quarterly",DATE(IF(MONTH(H2335)&gt;=10,YEAR(H2335)+1,YEAR(H2335)),VLOOKUP(MONTH(H2335),index!$D$2:$G$13,3,0),DAY(H2335)),
IF(E2335="halfyearly",DATE(IF(MONTH(H2335)&gt;=7,YEAR(H2335)+1,YEAR(H2335)),VLOOKUP(MONTH(H2335),index!$D$2:$G$13,4,0),DAY(H2335)),
DATE(YEAR(H2335)+1,MONTH(H2335),DAY(H2335)))))-H2335))+H2335)</f>
        <v/>
      </c>
      <c r="J2335" s="9" t="str">
        <f t="shared" si="238"/>
        <v/>
      </c>
      <c r="K2335" s="11" t="str">
        <f t="shared" si="239"/>
        <v/>
      </c>
      <c r="L2335" s="11" t="str">
        <f t="shared" si="240"/>
        <v/>
      </c>
      <c r="M2335" s="11" t="str">
        <f>IF(A2335="","",VLOOKUP(E2335,index!$A$1:$B$6,2,0)*K2335*G2335)</f>
        <v/>
      </c>
      <c r="N2335" s="11" t="str">
        <f>IF(A2335="","",-PMT(G2335*VLOOKUP(E2335,index!$A$1:$B$6,2,0),C2335,F2335,0,0))</f>
        <v/>
      </c>
      <c r="O2335" s="11" t="str">
        <f t="shared" si="241"/>
        <v/>
      </c>
      <c r="P2335" s="11" t="str">
        <f t="shared" si="236"/>
        <v/>
      </c>
    </row>
    <row r="2336" spans="1:16" x14ac:dyDescent="0.25">
      <c r="A2336" s="9" t="str">
        <f>IF(A2335="","",IF(B2335&lt;C2335,A2335,IF(A2335=MAX('entry data'!$B$8:$B$507),"",A2335+1)))</f>
        <v/>
      </c>
      <c r="B2336" s="9" t="str">
        <f t="shared" si="237"/>
        <v/>
      </c>
      <c r="C2336" s="9" t="str">
        <f>IF(ISERROR(VLOOKUP(A2336,'entry data'!B:G,6,0)),"",VLOOKUP(A2336,'entry data'!B:G,6,0))</f>
        <v/>
      </c>
      <c r="D2336" s="9" t="str">
        <f>IF(ISERROR(VLOOKUP(A2336,'entry data'!B:C,2,0)),"",VLOOKUP(A2336,'entry data'!B:C,2,0))</f>
        <v/>
      </c>
      <c r="E2336" s="9" t="str">
        <f>IF(ISERROR(VLOOKUP(A2336,'entry data'!B:E,4,0)),"",VLOOKUP(A2336,'entry data'!B:E,4,0))</f>
        <v/>
      </c>
      <c r="F2336" s="11" t="str">
        <f>IF(A2336="","",IF(ISERROR(VLOOKUP(A2336,'entry data'!B:F,5,0)),"",VLOOKUP(A2336,'entry data'!B:F,5,0)))</f>
        <v/>
      </c>
      <c r="G2336" s="12" t="str">
        <f>IF(A2336="","",IF(ISERROR(VLOOKUP(A2336,'entry data'!B:I,8,0)),"",VLOOKUP(A2336,'entry data'!B:I,7,0)))</f>
        <v/>
      </c>
      <c r="H2336" s="13" t="str">
        <f>IF(A2336="","",IF(B2336=1,VLOOKUP(A2336,'entry data'!B:D,3,0),I2335))</f>
        <v/>
      </c>
      <c r="I2336" s="14" t="str">
        <f>IF(A2336="","",IF(E2336="weekly",7,IF(E2336="fortnightly",14,IF(E2336="monthly",DATE(IF(MONTH(H2336)=12,YEAR(H2336)+1,YEAR(H2336)),VLOOKUP(MONTH(H2336),index!$D$2:$G$13,2,0),DAY(H2336)),
IF(E2336="quarterly",DATE(IF(MONTH(H2336)&gt;=10,YEAR(H2336)+1,YEAR(H2336)),VLOOKUP(MONTH(H2336),index!$D$2:$G$13,3,0),DAY(H2336)),
IF(E2336="halfyearly",DATE(IF(MONTH(H2336)&gt;=7,YEAR(H2336)+1,YEAR(H2336)),VLOOKUP(MONTH(H2336),index!$D$2:$G$13,4,0),DAY(H2336)),
DATE(YEAR(H2336)+1,MONTH(H2336),DAY(H2336)))))-H2336))+H2336)</f>
        <v/>
      </c>
      <c r="J2336" s="9" t="str">
        <f t="shared" si="238"/>
        <v/>
      </c>
      <c r="K2336" s="11" t="str">
        <f t="shared" si="239"/>
        <v/>
      </c>
      <c r="L2336" s="11" t="str">
        <f t="shared" si="240"/>
        <v/>
      </c>
      <c r="M2336" s="11" t="str">
        <f>IF(A2336="","",VLOOKUP(E2336,index!$A$1:$B$6,2,0)*K2336*G2336)</f>
        <v/>
      </c>
      <c r="N2336" s="11" t="str">
        <f>IF(A2336="","",-PMT(G2336*VLOOKUP(E2336,index!$A$1:$B$6,2,0),C2336,F2336,0,0))</f>
        <v/>
      </c>
      <c r="O2336" s="11" t="str">
        <f t="shared" si="241"/>
        <v/>
      </c>
      <c r="P2336" s="11" t="str">
        <f t="shared" si="236"/>
        <v/>
      </c>
    </row>
    <row r="2337" spans="1:16" x14ac:dyDescent="0.25">
      <c r="A2337" s="9" t="str">
        <f>IF(A2336="","",IF(B2336&lt;C2336,A2336,IF(A2336=MAX('entry data'!$B$8:$B$507),"",A2336+1)))</f>
        <v/>
      </c>
      <c r="B2337" s="9" t="str">
        <f t="shared" si="237"/>
        <v/>
      </c>
      <c r="C2337" s="9" t="str">
        <f>IF(ISERROR(VLOOKUP(A2337,'entry data'!B:G,6,0)),"",VLOOKUP(A2337,'entry data'!B:G,6,0))</f>
        <v/>
      </c>
      <c r="D2337" s="9" t="str">
        <f>IF(ISERROR(VLOOKUP(A2337,'entry data'!B:C,2,0)),"",VLOOKUP(A2337,'entry data'!B:C,2,0))</f>
        <v/>
      </c>
      <c r="E2337" s="9" t="str">
        <f>IF(ISERROR(VLOOKUP(A2337,'entry data'!B:E,4,0)),"",VLOOKUP(A2337,'entry data'!B:E,4,0))</f>
        <v/>
      </c>
      <c r="F2337" s="11" t="str">
        <f>IF(A2337="","",IF(ISERROR(VLOOKUP(A2337,'entry data'!B:F,5,0)),"",VLOOKUP(A2337,'entry data'!B:F,5,0)))</f>
        <v/>
      </c>
      <c r="G2337" s="12" t="str">
        <f>IF(A2337="","",IF(ISERROR(VLOOKUP(A2337,'entry data'!B:I,8,0)),"",VLOOKUP(A2337,'entry data'!B:I,7,0)))</f>
        <v/>
      </c>
      <c r="H2337" s="13" t="str">
        <f>IF(A2337="","",IF(B2337=1,VLOOKUP(A2337,'entry data'!B:D,3,0),I2336))</f>
        <v/>
      </c>
      <c r="I2337" s="14" t="str">
        <f>IF(A2337="","",IF(E2337="weekly",7,IF(E2337="fortnightly",14,IF(E2337="monthly",DATE(IF(MONTH(H2337)=12,YEAR(H2337)+1,YEAR(H2337)),VLOOKUP(MONTH(H2337),index!$D$2:$G$13,2,0),DAY(H2337)),
IF(E2337="quarterly",DATE(IF(MONTH(H2337)&gt;=10,YEAR(H2337)+1,YEAR(H2337)),VLOOKUP(MONTH(H2337),index!$D$2:$G$13,3,0),DAY(H2337)),
IF(E2337="halfyearly",DATE(IF(MONTH(H2337)&gt;=7,YEAR(H2337)+1,YEAR(H2337)),VLOOKUP(MONTH(H2337),index!$D$2:$G$13,4,0),DAY(H2337)),
DATE(YEAR(H2337)+1,MONTH(H2337),DAY(H2337)))))-H2337))+H2337)</f>
        <v/>
      </c>
      <c r="J2337" s="9" t="str">
        <f t="shared" si="238"/>
        <v/>
      </c>
      <c r="K2337" s="11" t="str">
        <f t="shared" si="239"/>
        <v/>
      </c>
      <c r="L2337" s="11" t="str">
        <f t="shared" si="240"/>
        <v/>
      </c>
      <c r="M2337" s="11" t="str">
        <f>IF(A2337="","",VLOOKUP(E2337,index!$A$1:$B$6,2,0)*K2337*G2337)</f>
        <v/>
      </c>
      <c r="N2337" s="11" t="str">
        <f>IF(A2337="","",-PMT(G2337*VLOOKUP(E2337,index!$A$1:$B$6,2,0),C2337,F2337,0,0))</f>
        <v/>
      </c>
      <c r="O2337" s="11" t="str">
        <f t="shared" si="241"/>
        <v/>
      </c>
      <c r="P2337" s="11" t="str">
        <f t="shared" si="236"/>
        <v/>
      </c>
    </row>
    <row r="2338" spans="1:16" x14ac:dyDescent="0.25">
      <c r="A2338" s="9" t="str">
        <f>IF(A2337="","",IF(B2337&lt;C2337,A2337,IF(A2337=MAX('entry data'!$B$8:$B$507),"",A2337+1)))</f>
        <v/>
      </c>
      <c r="B2338" s="9" t="str">
        <f t="shared" si="237"/>
        <v/>
      </c>
      <c r="C2338" s="9" t="str">
        <f>IF(ISERROR(VLOOKUP(A2338,'entry data'!B:G,6,0)),"",VLOOKUP(A2338,'entry data'!B:G,6,0))</f>
        <v/>
      </c>
      <c r="D2338" s="9" t="str">
        <f>IF(ISERROR(VLOOKUP(A2338,'entry data'!B:C,2,0)),"",VLOOKUP(A2338,'entry data'!B:C,2,0))</f>
        <v/>
      </c>
      <c r="E2338" s="9" t="str">
        <f>IF(ISERROR(VLOOKUP(A2338,'entry data'!B:E,4,0)),"",VLOOKUP(A2338,'entry data'!B:E,4,0))</f>
        <v/>
      </c>
      <c r="F2338" s="11" t="str">
        <f>IF(A2338="","",IF(ISERROR(VLOOKUP(A2338,'entry data'!B:F,5,0)),"",VLOOKUP(A2338,'entry data'!B:F,5,0)))</f>
        <v/>
      </c>
      <c r="G2338" s="12" t="str">
        <f>IF(A2338="","",IF(ISERROR(VLOOKUP(A2338,'entry data'!B:I,8,0)),"",VLOOKUP(A2338,'entry data'!B:I,7,0)))</f>
        <v/>
      </c>
      <c r="H2338" s="13" t="str">
        <f>IF(A2338="","",IF(B2338=1,VLOOKUP(A2338,'entry data'!B:D,3,0),I2337))</f>
        <v/>
      </c>
      <c r="I2338" s="14" t="str">
        <f>IF(A2338="","",IF(E2338="weekly",7,IF(E2338="fortnightly",14,IF(E2338="monthly",DATE(IF(MONTH(H2338)=12,YEAR(H2338)+1,YEAR(H2338)),VLOOKUP(MONTH(H2338),index!$D$2:$G$13,2,0),DAY(H2338)),
IF(E2338="quarterly",DATE(IF(MONTH(H2338)&gt;=10,YEAR(H2338)+1,YEAR(H2338)),VLOOKUP(MONTH(H2338),index!$D$2:$G$13,3,0),DAY(H2338)),
IF(E2338="halfyearly",DATE(IF(MONTH(H2338)&gt;=7,YEAR(H2338)+1,YEAR(H2338)),VLOOKUP(MONTH(H2338),index!$D$2:$G$13,4,0),DAY(H2338)),
DATE(YEAR(H2338)+1,MONTH(H2338),DAY(H2338)))))-H2338))+H2338)</f>
        <v/>
      </c>
      <c r="J2338" s="9" t="str">
        <f t="shared" si="238"/>
        <v/>
      </c>
      <c r="K2338" s="11" t="str">
        <f t="shared" si="239"/>
        <v/>
      </c>
      <c r="L2338" s="11" t="str">
        <f t="shared" si="240"/>
        <v/>
      </c>
      <c r="M2338" s="11" t="str">
        <f>IF(A2338="","",VLOOKUP(E2338,index!$A$1:$B$6,2,0)*K2338*G2338)</f>
        <v/>
      </c>
      <c r="N2338" s="11" t="str">
        <f>IF(A2338="","",-PMT(G2338*VLOOKUP(E2338,index!$A$1:$B$6,2,0),C2338,F2338,0,0))</f>
        <v/>
      </c>
      <c r="O2338" s="11" t="str">
        <f t="shared" si="241"/>
        <v/>
      </c>
      <c r="P2338" s="11" t="str">
        <f t="shared" si="236"/>
        <v/>
      </c>
    </row>
    <row r="2339" spans="1:16" x14ac:dyDescent="0.25">
      <c r="A2339" s="9" t="str">
        <f>IF(A2338="","",IF(B2338&lt;C2338,A2338,IF(A2338=MAX('entry data'!$B$8:$B$507),"",A2338+1)))</f>
        <v/>
      </c>
      <c r="B2339" s="9" t="str">
        <f t="shared" si="237"/>
        <v/>
      </c>
      <c r="C2339" s="9" t="str">
        <f>IF(ISERROR(VLOOKUP(A2339,'entry data'!B:G,6,0)),"",VLOOKUP(A2339,'entry data'!B:G,6,0))</f>
        <v/>
      </c>
      <c r="D2339" s="9" t="str">
        <f>IF(ISERROR(VLOOKUP(A2339,'entry data'!B:C,2,0)),"",VLOOKUP(A2339,'entry data'!B:C,2,0))</f>
        <v/>
      </c>
      <c r="E2339" s="9" t="str">
        <f>IF(ISERROR(VLOOKUP(A2339,'entry data'!B:E,4,0)),"",VLOOKUP(A2339,'entry data'!B:E,4,0))</f>
        <v/>
      </c>
      <c r="F2339" s="11" t="str">
        <f>IF(A2339="","",IF(ISERROR(VLOOKUP(A2339,'entry data'!B:F,5,0)),"",VLOOKUP(A2339,'entry data'!B:F,5,0)))</f>
        <v/>
      </c>
      <c r="G2339" s="12" t="str">
        <f>IF(A2339="","",IF(ISERROR(VLOOKUP(A2339,'entry data'!B:I,8,0)),"",VLOOKUP(A2339,'entry data'!B:I,7,0)))</f>
        <v/>
      </c>
      <c r="H2339" s="13" t="str">
        <f>IF(A2339="","",IF(B2339=1,VLOOKUP(A2339,'entry data'!B:D,3,0),I2338))</f>
        <v/>
      </c>
      <c r="I2339" s="14" t="str">
        <f>IF(A2339="","",IF(E2339="weekly",7,IF(E2339="fortnightly",14,IF(E2339="monthly",DATE(IF(MONTH(H2339)=12,YEAR(H2339)+1,YEAR(H2339)),VLOOKUP(MONTH(H2339),index!$D$2:$G$13,2,0),DAY(H2339)),
IF(E2339="quarterly",DATE(IF(MONTH(H2339)&gt;=10,YEAR(H2339)+1,YEAR(H2339)),VLOOKUP(MONTH(H2339),index!$D$2:$G$13,3,0),DAY(H2339)),
IF(E2339="halfyearly",DATE(IF(MONTH(H2339)&gt;=7,YEAR(H2339)+1,YEAR(H2339)),VLOOKUP(MONTH(H2339),index!$D$2:$G$13,4,0),DAY(H2339)),
DATE(YEAR(H2339)+1,MONTH(H2339),DAY(H2339)))))-H2339))+H2339)</f>
        <v/>
      </c>
      <c r="J2339" s="9" t="str">
        <f t="shared" si="238"/>
        <v/>
      </c>
      <c r="K2339" s="11" t="str">
        <f t="shared" si="239"/>
        <v/>
      </c>
      <c r="L2339" s="11" t="str">
        <f t="shared" si="240"/>
        <v/>
      </c>
      <c r="M2339" s="11" t="str">
        <f>IF(A2339="","",VLOOKUP(E2339,index!$A$1:$B$6,2,0)*K2339*G2339)</f>
        <v/>
      </c>
      <c r="N2339" s="11" t="str">
        <f>IF(A2339="","",-PMT(G2339*VLOOKUP(E2339,index!$A$1:$B$6,2,0),C2339,F2339,0,0))</f>
        <v/>
      </c>
      <c r="O2339" s="11" t="str">
        <f t="shared" si="241"/>
        <v/>
      </c>
      <c r="P2339" s="11" t="str">
        <f t="shared" si="236"/>
        <v/>
      </c>
    </row>
    <row r="2340" spans="1:16" x14ac:dyDescent="0.25">
      <c r="A2340" s="9" t="str">
        <f>IF(A2339="","",IF(B2339&lt;C2339,A2339,IF(A2339=MAX('entry data'!$B$8:$B$507),"",A2339+1)))</f>
        <v/>
      </c>
      <c r="B2340" s="9" t="str">
        <f t="shared" si="237"/>
        <v/>
      </c>
      <c r="C2340" s="9" t="str">
        <f>IF(ISERROR(VLOOKUP(A2340,'entry data'!B:G,6,0)),"",VLOOKUP(A2340,'entry data'!B:G,6,0))</f>
        <v/>
      </c>
      <c r="D2340" s="9" t="str">
        <f>IF(ISERROR(VLOOKUP(A2340,'entry data'!B:C,2,0)),"",VLOOKUP(A2340,'entry data'!B:C,2,0))</f>
        <v/>
      </c>
      <c r="E2340" s="9" t="str">
        <f>IF(ISERROR(VLOOKUP(A2340,'entry data'!B:E,4,0)),"",VLOOKUP(A2340,'entry data'!B:E,4,0))</f>
        <v/>
      </c>
      <c r="F2340" s="11" t="str">
        <f>IF(A2340="","",IF(ISERROR(VLOOKUP(A2340,'entry data'!B:F,5,0)),"",VLOOKUP(A2340,'entry data'!B:F,5,0)))</f>
        <v/>
      </c>
      <c r="G2340" s="12" t="str">
        <f>IF(A2340="","",IF(ISERROR(VLOOKUP(A2340,'entry data'!B:I,8,0)),"",VLOOKUP(A2340,'entry data'!B:I,7,0)))</f>
        <v/>
      </c>
      <c r="H2340" s="13" t="str">
        <f>IF(A2340="","",IF(B2340=1,VLOOKUP(A2340,'entry data'!B:D,3,0),I2339))</f>
        <v/>
      </c>
      <c r="I2340" s="14" t="str">
        <f>IF(A2340="","",IF(E2340="weekly",7,IF(E2340="fortnightly",14,IF(E2340="monthly",DATE(IF(MONTH(H2340)=12,YEAR(H2340)+1,YEAR(H2340)),VLOOKUP(MONTH(H2340),index!$D$2:$G$13,2,0),DAY(H2340)),
IF(E2340="quarterly",DATE(IF(MONTH(H2340)&gt;=10,YEAR(H2340)+1,YEAR(H2340)),VLOOKUP(MONTH(H2340),index!$D$2:$G$13,3,0),DAY(H2340)),
IF(E2340="halfyearly",DATE(IF(MONTH(H2340)&gt;=7,YEAR(H2340)+1,YEAR(H2340)),VLOOKUP(MONTH(H2340),index!$D$2:$G$13,4,0),DAY(H2340)),
DATE(YEAR(H2340)+1,MONTH(H2340),DAY(H2340)))))-H2340))+H2340)</f>
        <v/>
      </c>
      <c r="J2340" s="9" t="str">
        <f t="shared" si="238"/>
        <v/>
      </c>
      <c r="K2340" s="11" t="str">
        <f t="shared" si="239"/>
        <v/>
      </c>
      <c r="L2340" s="11" t="str">
        <f t="shared" si="240"/>
        <v/>
      </c>
      <c r="M2340" s="11" t="str">
        <f>IF(A2340="","",VLOOKUP(E2340,index!$A$1:$B$6,2,0)*K2340*G2340)</f>
        <v/>
      </c>
      <c r="N2340" s="11" t="str">
        <f>IF(A2340="","",-PMT(G2340*VLOOKUP(E2340,index!$A$1:$B$6,2,0),C2340,F2340,0,0))</f>
        <v/>
      </c>
      <c r="O2340" s="11" t="str">
        <f t="shared" si="241"/>
        <v/>
      </c>
      <c r="P2340" s="11" t="str">
        <f t="shared" si="236"/>
        <v/>
      </c>
    </row>
    <row r="2341" spans="1:16" x14ac:dyDescent="0.25">
      <c r="A2341" s="9" t="str">
        <f>IF(A2340="","",IF(B2340&lt;C2340,A2340,IF(A2340=MAX('entry data'!$B$8:$B$507),"",A2340+1)))</f>
        <v/>
      </c>
      <c r="B2341" s="9" t="str">
        <f t="shared" si="237"/>
        <v/>
      </c>
      <c r="C2341" s="9" t="str">
        <f>IF(ISERROR(VLOOKUP(A2341,'entry data'!B:G,6,0)),"",VLOOKUP(A2341,'entry data'!B:G,6,0))</f>
        <v/>
      </c>
      <c r="D2341" s="9" t="str">
        <f>IF(ISERROR(VLOOKUP(A2341,'entry data'!B:C,2,0)),"",VLOOKUP(A2341,'entry data'!B:C,2,0))</f>
        <v/>
      </c>
      <c r="E2341" s="9" t="str">
        <f>IF(ISERROR(VLOOKUP(A2341,'entry data'!B:E,4,0)),"",VLOOKUP(A2341,'entry data'!B:E,4,0))</f>
        <v/>
      </c>
      <c r="F2341" s="11" t="str">
        <f>IF(A2341="","",IF(ISERROR(VLOOKUP(A2341,'entry data'!B:F,5,0)),"",VLOOKUP(A2341,'entry data'!B:F,5,0)))</f>
        <v/>
      </c>
      <c r="G2341" s="12" t="str">
        <f>IF(A2341="","",IF(ISERROR(VLOOKUP(A2341,'entry data'!B:I,8,0)),"",VLOOKUP(A2341,'entry data'!B:I,7,0)))</f>
        <v/>
      </c>
      <c r="H2341" s="13" t="str">
        <f>IF(A2341="","",IF(B2341=1,VLOOKUP(A2341,'entry data'!B:D,3,0),I2340))</f>
        <v/>
      </c>
      <c r="I2341" s="14" t="str">
        <f>IF(A2341="","",IF(E2341="weekly",7,IF(E2341="fortnightly",14,IF(E2341="monthly",DATE(IF(MONTH(H2341)=12,YEAR(H2341)+1,YEAR(H2341)),VLOOKUP(MONTH(H2341),index!$D$2:$G$13,2,0),DAY(H2341)),
IF(E2341="quarterly",DATE(IF(MONTH(H2341)&gt;=10,YEAR(H2341)+1,YEAR(H2341)),VLOOKUP(MONTH(H2341),index!$D$2:$G$13,3,0),DAY(H2341)),
IF(E2341="halfyearly",DATE(IF(MONTH(H2341)&gt;=7,YEAR(H2341)+1,YEAR(H2341)),VLOOKUP(MONTH(H2341),index!$D$2:$G$13,4,0),DAY(H2341)),
DATE(YEAR(H2341)+1,MONTH(H2341),DAY(H2341)))))-H2341))+H2341)</f>
        <v/>
      </c>
      <c r="J2341" s="9" t="str">
        <f t="shared" si="238"/>
        <v/>
      </c>
      <c r="K2341" s="11" t="str">
        <f t="shared" si="239"/>
        <v/>
      </c>
      <c r="L2341" s="11" t="str">
        <f t="shared" si="240"/>
        <v/>
      </c>
      <c r="M2341" s="11" t="str">
        <f>IF(A2341="","",VLOOKUP(E2341,index!$A$1:$B$6,2,0)*K2341*G2341)</f>
        <v/>
      </c>
      <c r="N2341" s="11" t="str">
        <f>IF(A2341="","",-PMT(G2341*VLOOKUP(E2341,index!$A$1:$B$6,2,0),C2341,F2341,0,0))</f>
        <v/>
      </c>
      <c r="O2341" s="11" t="str">
        <f t="shared" si="241"/>
        <v/>
      </c>
      <c r="P2341" s="11" t="str">
        <f t="shared" si="236"/>
        <v/>
      </c>
    </row>
    <row r="2342" spans="1:16" x14ac:dyDescent="0.25">
      <c r="A2342" s="9" t="str">
        <f>IF(A2341="","",IF(B2341&lt;C2341,A2341,IF(A2341=MAX('entry data'!$B$8:$B$507),"",A2341+1)))</f>
        <v/>
      </c>
      <c r="B2342" s="9" t="str">
        <f t="shared" si="237"/>
        <v/>
      </c>
      <c r="C2342" s="9" t="str">
        <f>IF(ISERROR(VLOOKUP(A2342,'entry data'!B:G,6,0)),"",VLOOKUP(A2342,'entry data'!B:G,6,0))</f>
        <v/>
      </c>
      <c r="D2342" s="9" t="str">
        <f>IF(ISERROR(VLOOKUP(A2342,'entry data'!B:C,2,0)),"",VLOOKUP(A2342,'entry data'!B:C,2,0))</f>
        <v/>
      </c>
      <c r="E2342" s="9" t="str">
        <f>IF(ISERROR(VLOOKUP(A2342,'entry data'!B:E,4,0)),"",VLOOKUP(A2342,'entry data'!B:E,4,0))</f>
        <v/>
      </c>
      <c r="F2342" s="11" t="str">
        <f>IF(A2342="","",IF(ISERROR(VLOOKUP(A2342,'entry data'!B:F,5,0)),"",VLOOKUP(A2342,'entry data'!B:F,5,0)))</f>
        <v/>
      </c>
      <c r="G2342" s="12" t="str">
        <f>IF(A2342="","",IF(ISERROR(VLOOKUP(A2342,'entry data'!B:I,8,0)),"",VLOOKUP(A2342,'entry data'!B:I,7,0)))</f>
        <v/>
      </c>
      <c r="H2342" s="13" t="str">
        <f>IF(A2342="","",IF(B2342=1,VLOOKUP(A2342,'entry data'!B:D,3,0),I2341))</f>
        <v/>
      </c>
      <c r="I2342" s="14" t="str">
        <f>IF(A2342="","",IF(E2342="weekly",7,IF(E2342="fortnightly",14,IF(E2342="monthly",DATE(IF(MONTH(H2342)=12,YEAR(H2342)+1,YEAR(H2342)),VLOOKUP(MONTH(H2342),index!$D$2:$G$13,2,0),DAY(H2342)),
IF(E2342="quarterly",DATE(IF(MONTH(H2342)&gt;=10,YEAR(H2342)+1,YEAR(H2342)),VLOOKUP(MONTH(H2342),index!$D$2:$G$13,3,0),DAY(H2342)),
IF(E2342="halfyearly",DATE(IF(MONTH(H2342)&gt;=7,YEAR(H2342)+1,YEAR(H2342)),VLOOKUP(MONTH(H2342),index!$D$2:$G$13,4,0),DAY(H2342)),
DATE(YEAR(H2342)+1,MONTH(H2342),DAY(H2342)))))-H2342))+H2342)</f>
        <v/>
      </c>
      <c r="J2342" s="9" t="str">
        <f t="shared" si="238"/>
        <v/>
      </c>
      <c r="K2342" s="11" t="str">
        <f t="shared" si="239"/>
        <v/>
      </c>
      <c r="L2342" s="11" t="str">
        <f t="shared" si="240"/>
        <v/>
      </c>
      <c r="M2342" s="11" t="str">
        <f>IF(A2342="","",VLOOKUP(E2342,index!$A$1:$B$6,2,0)*K2342*G2342)</f>
        <v/>
      </c>
      <c r="N2342" s="11" t="str">
        <f>IF(A2342="","",-PMT(G2342*VLOOKUP(E2342,index!$A$1:$B$6,2,0),C2342,F2342,0,0))</f>
        <v/>
      </c>
      <c r="O2342" s="11" t="str">
        <f t="shared" si="241"/>
        <v/>
      </c>
      <c r="P2342" s="11" t="str">
        <f t="shared" si="236"/>
        <v/>
      </c>
    </row>
    <row r="2343" spans="1:16" x14ac:dyDescent="0.25">
      <c r="A2343" s="9" t="str">
        <f>IF(A2342="","",IF(B2342&lt;C2342,A2342,IF(A2342=MAX('entry data'!$B$8:$B$507),"",A2342+1)))</f>
        <v/>
      </c>
      <c r="B2343" s="9" t="str">
        <f t="shared" si="237"/>
        <v/>
      </c>
      <c r="C2343" s="9" t="str">
        <f>IF(ISERROR(VLOOKUP(A2343,'entry data'!B:G,6,0)),"",VLOOKUP(A2343,'entry data'!B:G,6,0))</f>
        <v/>
      </c>
      <c r="D2343" s="9" t="str">
        <f>IF(ISERROR(VLOOKUP(A2343,'entry data'!B:C,2,0)),"",VLOOKUP(A2343,'entry data'!B:C,2,0))</f>
        <v/>
      </c>
      <c r="E2343" s="9" t="str">
        <f>IF(ISERROR(VLOOKUP(A2343,'entry data'!B:E,4,0)),"",VLOOKUP(A2343,'entry data'!B:E,4,0))</f>
        <v/>
      </c>
      <c r="F2343" s="11" t="str">
        <f>IF(A2343="","",IF(ISERROR(VLOOKUP(A2343,'entry data'!B:F,5,0)),"",VLOOKUP(A2343,'entry data'!B:F,5,0)))</f>
        <v/>
      </c>
      <c r="G2343" s="12" t="str">
        <f>IF(A2343="","",IF(ISERROR(VLOOKUP(A2343,'entry data'!B:I,8,0)),"",VLOOKUP(A2343,'entry data'!B:I,7,0)))</f>
        <v/>
      </c>
      <c r="H2343" s="13" t="str">
        <f>IF(A2343="","",IF(B2343=1,VLOOKUP(A2343,'entry data'!B:D,3,0),I2342))</f>
        <v/>
      </c>
      <c r="I2343" s="14" t="str">
        <f>IF(A2343="","",IF(E2343="weekly",7,IF(E2343="fortnightly",14,IF(E2343="monthly",DATE(IF(MONTH(H2343)=12,YEAR(H2343)+1,YEAR(H2343)),VLOOKUP(MONTH(H2343),index!$D$2:$G$13,2,0),DAY(H2343)),
IF(E2343="quarterly",DATE(IF(MONTH(H2343)&gt;=10,YEAR(H2343)+1,YEAR(H2343)),VLOOKUP(MONTH(H2343),index!$D$2:$G$13,3,0),DAY(H2343)),
IF(E2343="halfyearly",DATE(IF(MONTH(H2343)&gt;=7,YEAR(H2343)+1,YEAR(H2343)),VLOOKUP(MONTH(H2343),index!$D$2:$G$13,4,0),DAY(H2343)),
DATE(YEAR(H2343)+1,MONTH(H2343),DAY(H2343)))))-H2343))+H2343)</f>
        <v/>
      </c>
      <c r="J2343" s="9" t="str">
        <f t="shared" si="238"/>
        <v/>
      </c>
      <c r="K2343" s="11" t="str">
        <f t="shared" si="239"/>
        <v/>
      </c>
      <c r="L2343" s="11" t="str">
        <f t="shared" si="240"/>
        <v/>
      </c>
      <c r="M2343" s="11" t="str">
        <f>IF(A2343="","",VLOOKUP(E2343,index!$A$1:$B$6,2,0)*K2343*G2343)</f>
        <v/>
      </c>
      <c r="N2343" s="11" t="str">
        <f>IF(A2343="","",-PMT(G2343*VLOOKUP(E2343,index!$A$1:$B$6,2,0),C2343,F2343,0,0))</f>
        <v/>
      </c>
      <c r="O2343" s="11" t="str">
        <f t="shared" si="241"/>
        <v/>
      </c>
      <c r="P2343" s="11" t="str">
        <f t="shared" si="236"/>
        <v/>
      </c>
    </row>
    <row r="2344" spans="1:16" x14ac:dyDescent="0.25">
      <c r="A2344" s="9" t="str">
        <f>IF(A2343="","",IF(B2343&lt;C2343,A2343,IF(A2343=MAX('entry data'!$B$8:$B$507),"",A2343+1)))</f>
        <v/>
      </c>
      <c r="B2344" s="9" t="str">
        <f t="shared" si="237"/>
        <v/>
      </c>
      <c r="C2344" s="9" t="str">
        <f>IF(ISERROR(VLOOKUP(A2344,'entry data'!B:G,6,0)),"",VLOOKUP(A2344,'entry data'!B:G,6,0))</f>
        <v/>
      </c>
      <c r="D2344" s="9" t="str">
        <f>IF(ISERROR(VLOOKUP(A2344,'entry data'!B:C,2,0)),"",VLOOKUP(A2344,'entry data'!B:C,2,0))</f>
        <v/>
      </c>
      <c r="E2344" s="9" t="str">
        <f>IF(ISERROR(VLOOKUP(A2344,'entry data'!B:E,4,0)),"",VLOOKUP(A2344,'entry data'!B:E,4,0))</f>
        <v/>
      </c>
      <c r="F2344" s="11" t="str">
        <f>IF(A2344="","",IF(ISERROR(VLOOKUP(A2344,'entry data'!B:F,5,0)),"",VLOOKUP(A2344,'entry data'!B:F,5,0)))</f>
        <v/>
      </c>
      <c r="G2344" s="12" t="str">
        <f>IF(A2344="","",IF(ISERROR(VLOOKUP(A2344,'entry data'!B:I,8,0)),"",VLOOKUP(A2344,'entry data'!B:I,7,0)))</f>
        <v/>
      </c>
      <c r="H2344" s="13" t="str">
        <f>IF(A2344="","",IF(B2344=1,VLOOKUP(A2344,'entry data'!B:D,3,0),I2343))</f>
        <v/>
      </c>
      <c r="I2344" s="14" t="str">
        <f>IF(A2344="","",IF(E2344="weekly",7,IF(E2344="fortnightly",14,IF(E2344="monthly",DATE(IF(MONTH(H2344)=12,YEAR(H2344)+1,YEAR(H2344)),VLOOKUP(MONTH(H2344),index!$D$2:$G$13,2,0),DAY(H2344)),
IF(E2344="quarterly",DATE(IF(MONTH(H2344)&gt;=10,YEAR(H2344)+1,YEAR(H2344)),VLOOKUP(MONTH(H2344),index!$D$2:$G$13,3,0),DAY(H2344)),
IF(E2344="halfyearly",DATE(IF(MONTH(H2344)&gt;=7,YEAR(H2344)+1,YEAR(H2344)),VLOOKUP(MONTH(H2344),index!$D$2:$G$13,4,0),DAY(H2344)),
DATE(YEAR(H2344)+1,MONTH(H2344),DAY(H2344)))))-H2344))+H2344)</f>
        <v/>
      </c>
      <c r="J2344" s="9" t="str">
        <f t="shared" si="238"/>
        <v/>
      </c>
      <c r="K2344" s="11" t="str">
        <f t="shared" si="239"/>
        <v/>
      </c>
      <c r="L2344" s="11" t="str">
        <f t="shared" si="240"/>
        <v/>
      </c>
      <c r="M2344" s="11" t="str">
        <f>IF(A2344="","",VLOOKUP(E2344,index!$A$1:$B$6,2,0)*K2344*G2344)</f>
        <v/>
      </c>
      <c r="N2344" s="11" t="str">
        <f>IF(A2344="","",-PMT(G2344*VLOOKUP(E2344,index!$A$1:$B$6,2,0),C2344,F2344,0,0))</f>
        <v/>
      </c>
      <c r="O2344" s="11" t="str">
        <f t="shared" si="241"/>
        <v/>
      </c>
      <c r="P2344" s="11" t="str">
        <f t="shared" si="236"/>
        <v/>
      </c>
    </row>
    <row r="2345" spans="1:16" x14ac:dyDescent="0.25">
      <c r="A2345" s="9" t="str">
        <f>IF(A2344="","",IF(B2344&lt;C2344,A2344,IF(A2344=MAX('entry data'!$B$8:$B$507),"",A2344+1)))</f>
        <v/>
      </c>
      <c r="B2345" s="9" t="str">
        <f t="shared" si="237"/>
        <v/>
      </c>
      <c r="C2345" s="9" t="str">
        <f>IF(ISERROR(VLOOKUP(A2345,'entry data'!B:G,6,0)),"",VLOOKUP(A2345,'entry data'!B:G,6,0))</f>
        <v/>
      </c>
      <c r="D2345" s="9" t="str">
        <f>IF(ISERROR(VLOOKUP(A2345,'entry data'!B:C,2,0)),"",VLOOKUP(A2345,'entry data'!B:C,2,0))</f>
        <v/>
      </c>
      <c r="E2345" s="9" t="str">
        <f>IF(ISERROR(VLOOKUP(A2345,'entry data'!B:E,4,0)),"",VLOOKUP(A2345,'entry data'!B:E,4,0))</f>
        <v/>
      </c>
      <c r="F2345" s="11" t="str">
        <f>IF(A2345="","",IF(ISERROR(VLOOKUP(A2345,'entry data'!B:F,5,0)),"",VLOOKUP(A2345,'entry data'!B:F,5,0)))</f>
        <v/>
      </c>
      <c r="G2345" s="12" t="str">
        <f>IF(A2345="","",IF(ISERROR(VLOOKUP(A2345,'entry data'!B:I,8,0)),"",VLOOKUP(A2345,'entry data'!B:I,7,0)))</f>
        <v/>
      </c>
      <c r="H2345" s="13" t="str">
        <f>IF(A2345="","",IF(B2345=1,VLOOKUP(A2345,'entry data'!B:D,3,0),I2344))</f>
        <v/>
      </c>
      <c r="I2345" s="14" t="str">
        <f>IF(A2345="","",IF(E2345="weekly",7,IF(E2345="fortnightly",14,IF(E2345="monthly",DATE(IF(MONTH(H2345)=12,YEAR(H2345)+1,YEAR(H2345)),VLOOKUP(MONTH(H2345),index!$D$2:$G$13,2,0),DAY(H2345)),
IF(E2345="quarterly",DATE(IF(MONTH(H2345)&gt;=10,YEAR(H2345)+1,YEAR(H2345)),VLOOKUP(MONTH(H2345),index!$D$2:$G$13,3,0),DAY(H2345)),
IF(E2345="halfyearly",DATE(IF(MONTH(H2345)&gt;=7,YEAR(H2345)+1,YEAR(H2345)),VLOOKUP(MONTH(H2345),index!$D$2:$G$13,4,0),DAY(H2345)),
DATE(YEAR(H2345)+1,MONTH(H2345),DAY(H2345)))))-H2345))+H2345)</f>
        <v/>
      </c>
      <c r="J2345" s="9" t="str">
        <f t="shared" si="238"/>
        <v/>
      </c>
      <c r="K2345" s="11" t="str">
        <f t="shared" si="239"/>
        <v/>
      </c>
      <c r="L2345" s="11" t="str">
        <f t="shared" si="240"/>
        <v/>
      </c>
      <c r="M2345" s="11" t="str">
        <f>IF(A2345="","",VLOOKUP(E2345,index!$A$1:$B$6,2,0)*K2345*G2345)</f>
        <v/>
      </c>
      <c r="N2345" s="11" t="str">
        <f>IF(A2345="","",-PMT(G2345*VLOOKUP(E2345,index!$A$1:$B$6,2,0),C2345,F2345,0,0))</f>
        <v/>
      </c>
      <c r="O2345" s="11" t="str">
        <f t="shared" si="241"/>
        <v/>
      </c>
      <c r="P2345" s="11" t="str">
        <f t="shared" si="236"/>
        <v/>
      </c>
    </row>
    <row r="2346" spans="1:16" x14ac:dyDescent="0.25">
      <c r="A2346" s="9" t="str">
        <f>IF(A2345="","",IF(B2345&lt;C2345,A2345,IF(A2345=MAX('entry data'!$B$8:$B$507),"",A2345+1)))</f>
        <v/>
      </c>
      <c r="B2346" s="9" t="str">
        <f t="shared" si="237"/>
        <v/>
      </c>
      <c r="C2346" s="9" t="str">
        <f>IF(ISERROR(VLOOKUP(A2346,'entry data'!B:G,6,0)),"",VLOOKUP(A2346,'entry data'!B:G,6,0))</f>
        <v/>
      </c>
      <c r="D2346" s="9" t="str">
        <f>IF(ISERROR(VLOOKUP(A2346,'entry data'!B:C,2,0)),"",VLOOKUP(A2346,'entry data'!B:C,2,0))</f>
        <v/>
      </c>
      <c r="E2346" s="9" t="str">
        <f>IF(ISERROR(VLOOKUP(A2346,'entry data'!B:E,4,0)),"",VLOOKUP(A2346,'entry data'!B:E,4,0))</f>
        <v/>
      </c>
      <c r="F2346" s="11" t="str">
        <f>IF(A2346="","",IF(ISERROR(VLOOKUP(A2346,'entry data'!B:F,5,0)),"",VLOOKUP(A2346,'entry data'!B:F,5,0)))</f>
        <v/>
      </c>
      <c r="G2346" s="12" t="str">
        <f>IF(A2346="","",IF(ISERROR(VLOOKUP(A2346,'entry data'!B:I,8,0)),"",VLOOKUP(A2346,'entry data'!B:I,7,0)))</f>
        <v/>
      </c>
      <c r="H2346" s="13" t="str">
        <f>IF(A2346="","",IF(B2346=1,VLOOKUP(A2346,'entry data'!B:D,3,0),I2345))</f>
        <v/>
      </c>
      <c r="I2346" s="14" t="str">
        <f>IF(A2346="","",IF(E2346="weekly",7,IF(E2346="fortnightly",14,IF(E2346="monthly",DATE(IF(MONTH(H2346)=12,YEAR(H2346)+1,YEAR(H2346)),VLOOKUP(MONTH(H2346),index!$D$2:$G$13,2,0),DAY(H2346)),
IF(E2346="quarterly",DATE(IF(MONTH(H2346)&gt;=10,YEAR(H2346)+1,YEAR(H2346)),VLOOKUP(MONTH(H2346),index!$D$2:$G$13,3,0),DAY(H2346)),
IF(E2346="halfyearly",DATE(IF(MONTH(H2346)&gt;=7,YEAR(H2346)+1,YEAR(H2346)),VLOOKUP(MONTH(H2346),index!$D$2:$G$13,4,0),DAY(H2346)),
DATE(YEAR(H2346)+1,MONTH(H2346),DAY(H2346)))))-H2346))+H2346)</f>
        <v/>
      </c>
      <c r="J2346" s="9" t="str">
        <f t="shared" si="238"/>
        <v/>
      </c>
      <c r="K2346" s="11" t="str">
        <f t="shared" si="239"/>
        <v/>
      </c>
      <c r="L2346" s="11" t="str">
        <f t="shared" si="240"/>
        <v/>
      </c>
      <c r="M2346" s="11" t="str">
        <f>IF(A2346="","",VLOOKUP(E2346,index!$A$1:$B$6,2,0)*K2346*G2346)</f>
        <v/>
      </c>
      <c r="N2346" s="11" t="str">
        <f>IF(A2346="","",-PMT(G2346*VLOOKUP(E2346,index!$A$1:$B$6,2,0),C2346,F2346,0,0))</f>
        <v/>
      </c>
      <c r="O2346" s="11" t="str">
        <f t="shared" si="241"/>
        <v/>
      </c>
      <c r="P2346" s="11" t="str">
        <f t="shared" si="236"/>
        <v/>
      </c>
    </row>
    <row r="2347" spans="1:16" x14ac:dyDescent="0.25">
      <c r="A2347" s="9" t="str">
        <f>IF(A2346="","",IF(B2346&lt;C2346,A2346,IF(A2346=MAX('entry data'!$B$8:$B$507),"",A2346+1)))</f>
        <v/>
      </c>
      <c r="B2347" s="9" t="str">
        <f t="shared" si="237"/>
        <v/>
      </c>
      <c r="C2347" s="9" t="str">
        <f>IF(ISERROR(VLOOKUP(A2347,'entry data'!B:G,6,0)),"",VLOOKUP(A2347,'entry data'!B:G,6,0))</f>
        <v/>
      </c>
      <c r="D2347" s="9" t="str">
        <f>IF(ISERROR(VLOOKUP(A2347,'entry data'!B:C,2,0)),"",VLOOKUP(A2347,'entry data'!B:C,2,0))</f>
        <v/>
      </c>
      <c r="E2347" s="9" t="str">
        <f>IF(ISERROR(VLOOKUP(A2347,'entry data'!B:E,4,0)),"",VLOOKUP(A2347,'entry data'!B:E,4,0))</f>
        <v/>
      </c>
      <c r="F2347" s="11" t="str">
        <f>IF(A2347="","",IF(ISERROR(VLOOKUP(A2347,'entry data'!B:F,5,0)),"",VLOOKUP(A2347,'entry data'!B:F,5,0)))</f>
        <v/>
      </c>
      <c r="G2347" s="12" t="str">
        <f>IF(A2347="","",IF(ISERROR(VLOOKUP(A2347,'entry data'!B:I,8,0)),"",VLOOKUP(A2347,'entry data'!B:I,7,0)))</f>
        <v/>
      </c>
      <c r="H2347" s="13" t="str">
        <f>IF(A2347="","",IF(B2347=1,VLOOKUP(A2347,'entry data'!B:D,3,0),I2346))</f>
        <v/>
      </c>
      <c r="I2347" s="14" t="str">
        <f>IF(A2347="","",IF(E2347="weekly",7,IF(E2347="fortnightly",14,IF(E2347="monthly",DATE(IF(MONTH(H2347)=12,YEAR(H2347)+1,YEAR(H2347)),VLOOKUP(MONTH(H2347),index!$D$2:$G$13,2,0),DAY(H2347)),
IF(E2347="quarterly",DATE(IF(MONTH(H2347)&gt;=10,YEAR(H2347)+1,YEAR(H2347)),VLOOKUP(MONTH(H2347),index!$D$2:$G$13,3,0),DAY(H2347)),
IF(E2347="halfyearly",DATE(IF(MONTH(H2347)&gt;=7,YEAR(H2347)+1,YEAR(H2347)),VLOOKUP(MONTH(H2347),index!$D$2:$G$13,4,0),DAY(H2347)),
DATE(YEAR(H2347)+1,MONTH(H2347),DAY(H2347)))))-H2347))+H2347)</f>
        <v/>
      </c>
      <c r="J2347" s="9" t="str">
        <f t="shared" si="238"/>
        <v/>
      </c>
      <c r="K2347" s="11" t="str">
        <f t="shared" si="239"/>
        <v/>
      </c>
      <c r="L2347" s="11" t="str">
        <f t="shared" si="240"/>
        <v/>
      </c>
      <c r="M2347" s="11" t="str">
        <f>IF(A2347="","",VLOOKUP(E2347,index!$A$1:$B$6,2,0)*K2347*G2347)</f>
        <v/>
      </c>
      <c r="N2347" s="11" t="str">
        <f>IF(A2347="","",-PMT(G2347*VLOOKUP(E2347,index!$A$1:$B$6,2,0),C2347,F2347,0,0))</f>
        <v/>
      </c>
      <c r="O2347" s="11" t="str">
        <f t="shared" si="241"/>
        <v/>
      </c>
      <c r="P2347" s="11" t="str">
        <f t="shared" si="236"/>
        <v/>
      </c>
    </row>
    <row r="2348" spans="1:16" x14ac:dyDescent="0.25">
      <c r="A2348" s="9" t="str">
        <f>IF(A2347="","",IF(B2347&lt;C2347,A2347,IF(A2347=MAX('entry data'!$B$8:$B$507),"",A2347+1)))</f>
        <v/>
      </c>
      <c r="B2348" s="9" t="str">
        <f t="shared" si="237"/>
        <v/>
      </c>
      <c r="C2348" s="9" t="str">
        <f>IF(ISERROR(VLOOKUP(A2348,'entry data'!B:G,6,0)),"",VLOOKUP(A2348,'entry data'!B:G,6,0))</f>
        <v/>
      </c>
      <c r="D2348" s="9" t="str">
        <f>IF(ISERROR(VLOOKUP(A2348,'entry data'!B:C,2,0)),"",VLOOKUP(A2348,'entry data'!B:C,2,0))</f>
        <v/>
      </c>
      <c r="E2348" s="9" t="str">
        <f>IF(ISERROR(VLOOKUP(A2348,'entry data'!B:E,4,0)),"",VLOOKUP(A2348,'entry data'!B:E,4,0))</f>
        <v/>
      </c>
      <c r="F2348" s="11" t="str">
        <f>IF(A2348="","",IF(ISERROR(VLOOKUP(A2348,'entry data'!B:F,5,0)),"",VLOOKUP(A2348,'entry data'!B:F,5,0)))</f>
        <v/>
      </c>
      <c r="G2348" s="12" t="str">
        <f>IF(A2348="","",IF(ISERROR(VLOOKUP(A2348,'entry data'!B:I,8,0)),"",VLOOKUP(A2348,'entry data'!B:I,7,0)))</f>
        <v/>
      </c>
      <c r="H2348" s="13" t="str">
        <f>IF(A2348="","",IF(B2348=1,VLOOKUP(A2348,'entry data'!B:D,3,0),I2347))</f>
        <v/>
      </c>
      <c r="I2348" s="14" t="str">
        <f>IF(A2348="","",IF(E2348="weekly",7,IF(E2348="fortnightly",14,IF(E2348="monthly",DATE(IF(MONTH(H2348)=12,YEAR(H2348)+1,YEAR(H2348)),VLOOKUP(MONTH(H2348),index!$D$2:$G$13,2,0),DAY(H2348)),
IF(E2348="quarterly",DATE(IF(MONTH(H2348)&gt;=10,YEAR(H2348)+1,YEAR(H2348)),VLOOKUP(MONTH(H2348),index!$D$2:$G$13,3,0),DAY(H2348)),
IF(E2348="halfyearly",DATE(IF(MONTH(H2348)&gt;=7,YEAR(H2348)+1,YEAR(H2348)),VLOOKUP(MONTH(H2348),index!$D$2:$G$13,4,0),DAY(H2348)),
DATE(YEAR(H2348)+1,MONTH(H2348),DAY(H2348)))))-H2348))+H2348)</f>
        <v/>
      </c>
      <c r="J2348" s="9" t="str">
        <f t="shared" si="238"/>
        <v/>
      </c>
      <c r="K2348" s="11" t="str">
        <f t="shared" si="239"/>
        <v/>
      </c>
      <c r="L2348" s="11" t="str">
        <f t="shared" si="240"/>
        <v/>
      </c>
      <c r="M2348" s="11" t="str">
        <f>IF(A2348="","",VLOOKUP(E2348,index!$A$1:$B$6,2,0)*K2348*G2348)</f>
        <v/>
      </c>
      <c r="N2348" s="11" t="str">
        <f>IF(A2348="","",-PMT(G2348*VLOOKUP(E2348,index!$A$1:$B$6,2,0),C2348,F2348,0,0))</f>
        <v/>
      </c>
      <c r="O2348" s="11" t="str">
        <f t="shared" si="241"/>
        <v/>
      </c>
      <c r="P2348" s="11" t="str">
        <f t="shared" si="236"/>
        <v/>
      </c>
    </row>
    <row r="2349" spans="1:16" x14ac:dyDescent="0.25">
      <c r="A2349" s="9" t="str">
        <f>IF(A2348="","",IF(B2348&lt;C2348,A2348,IF(A2348=MAX('entry data'!$B$8:$B$507),"",A2348+1)))</f>
        <v/>
      </c>
      <c r="B2349" s="9" t="str">
        <f t="shared" si="237"/>
        <v/>
      </c>
      <c r="C2349" s="9" t="str">
        <f>IF(ISERROR(VLOOKUP(A2349,'entry data'!B:G,6,0)),"",VLOOKUP(A2349,'entry data'!B:G,6,0))</f>
        <v/>
      </c>
      <c r="D2349" s="9" t="str">
        <f>IF(ISERROR(VLOOKUP(A2349,'entry data'!B:C,2,0)),"",VLOOKUP(A2349,'entry data'!B:C,2,0))</f>
        <v/>
      </c>
      <c r="E2349" s="9" t="str">
        <f>IF(ISERROR(VLOOKUP(A2349,'entry data'!B:E,4,0)),"",VLOOKUP(A2349,'entry data'!B:E,4,0))</f>
        <v/>
      </c>
      <c r="F2349" s="11" t="str">
        <f>IF(A2349="","",IF(ISERROR(VLOOKUP(A2349,'entry data'!B:F,5,0)),"",VLOOKUP(A2349,'entry data'!B:F,5,0)))</f>
        <v/>
      </c>
      <c r="G2349" s="12" t="str">
        <f>IF(A2349="","",IF(ISERROR(VLOOKUP(A2349,'entry data'!B:I,8,0)),"",VLOOKUP(A2349,'entry data'!B:I,7,0)))</f>
        <v/>
      </c>
      <c r="H2349" s="13" t="str">
        <f>IF(A2349="","",IF(B2349=1,VLOOKUP(A2349,'entry data'!B:D,3,0),I2348))</f>
        <v/>
      </c>
      <c r="I2349" s="14" t="str">
        <f>IF(A2349="","",IF(E2349="weekly",7,IF(E2349="fortnightly",14,IF(E2349="monthly",DATE(IF(MONTH(H2349)=12,YEAR(H2349)+1,YEAR(H2349)),VLOOKUP(MONTH(H2349),index!$D$2:$G$13,2,0),DAY(H2349)),
IF(E2349="quarterly",DATE(IF(MONTH(H2349)&gt;=10,YEAR(H2349)+1,YEAR(H2349)),VLOOKUP(MONTH(H2349),index!$D$2:$G$13,3,0),DAY(H2349)),
IF(E2349="halfyearly",DATE(IF(MONTH(H2349)&gt;=7,YEAR(H2349)+1,YEAR(H2349)),VLOOKUP(MONTH(H2349),index!$D$2:$G$13,4,0),DAY(H2349)),
DATE(YEAR(H2349)+1,MONTH(H2349),DAY(H2349)))))-H2349))+H2349)</f>
        <v/>
      </c>
      <c r="J2349" s="9" t="str">
        <f t="shared" si="238"/>
        <v/>
      </c>
      <c r="K2349" s="11" t="str">
        <f t="shared" si="239"/>
        <v/>
      </c>
      <c r="L2349" s="11" t="str">
        <f t="shared" si="240"/>
        <v/>
      </c>
      <c r="M2349" s="11" t="str">
        <f>IF(A2349="","",VLOOKUP(E2349,index!$A$1:$B$6,2,0)*K2349*G2349)</f>
        <v/>
      </c>
      <c r="N2349" s="11" t="str">
        <f>IF(A2349="","",-PMT(G2349*VLOOKUP(E2349,index!$A$1:$B$6,2,0),C2349,F2349,0,0))</f>
        <v/>
      </c>
      <c r="O2349" s="11" t="str">
        <f t="shared" si="241"/>
        <v/>
      </c>
      <c r="P2349" s="11" t="str">
        <f t="shared" si="236"/>
        <v/>
      </c>
    </row>
    <row r="2350" spans="1:16" x14ac:dyDescent="0.25">
      <c r="A2350" s="9" t="str">
        <f>IF(A2349="","",IF(B2349&lt;C2349,A2349,IF(A2349=MAX('entry data'!$B$8:$B$507),"",A2349+1)))</f>
        <v/>
      </c>
      <c r="B2350" s="9" t="str">
        <f t="shared" si="237"/>
        <v/>
      </c>
      <c r="C2350" s="9" t="str">
        <f>IF(ISERROR(VLOOKUP(A2350,'entry data'!B:G,6,0)),"",VLOOKUP(A2350,'entry data'!B:G,6,0))</f>
        <v/>
      </c>
      <c r="D2350" s="9" t="str">
        <f>IF(ISERROR(VLOOKUP(A2350,'entry data'!B:C,2,0)),"",VLOOKUP(A2350,'entry data'!B:C,2,0))</f>
        <v/>
      </c>
      <c r="E2350" s="9" t="str">
        <f>IF(ISERROR(VLOOKUP(A2350,'entry data'!B:E,4,0)),"",VLOOKUP(A2350,'entry data'!B:E,4,0))</f>
        <v/>
      </c>
      <c r="F2350" s="11" t="str">
        <f>IF(A2350="","",IF(ISERROR(VLOOKUP(A2350,'entry data'!B:F,5,0)),"",VLOOKUP(A2350,'entry data'!B:F,5,0)))</f>
        <v/>
      </c>
      <c r="G2350" s="12" t="str">
        <f>IF(A2350="","",IF(ISERROR(VLOOKUP(A2350,'entry data'!B:I,8,0)),"",VLOOKUP(A2350,'entry data'!B:I,7,0)))</f>
        <v/>
      </c>
      <c r="H2350" s="13" t="str">
        <f>IF(A2350="","",IF(B2350=1,VLOOKUP(A2350,'entry data'!B:D,3,0),I2349))</f>
        <v/>
      </c>
      <c r="I2350" s="14" t="str">
        <f>IF(A2350="","",IF(E2350="weekly",7,IF(E2350="fortnightly",14,IF(E2350="monthly",DATE(IF(MONTH(H2350)=12,YEAR(H2350)+1,YEAR(H2350)),VLOOKUP(MONTH(H2350),index!$D$2:$G$13,2,0),DAY(H2350)),
IF(E2350="quarterly",DATE(IF(MONTH(H2350)&gt;=10,YEAR(H2350)+1,YEAR(H2350)),VLOOKUP(MONTH(H2350),index!$D$2:$G$13,3,0),DAY(H2350)),
IF(E2350="halfyearly",DATE(IF(MONTH(H2350)&gt;=7,YEAR(H2350)+1,YEAR(H2350)),VLOOKUP(MONTH(H2350),index!$D$2:$G$13,4,0),DAY(H2350)),
DATE(YEAR(H2350)+1,MONTH(H2350),DAY(H2350)))))-H2350))+H2350)</f>
        <v/>
      </c>
      <c r="J2350" s="9" t="str">
        <f t="shared" si="238"/>
        <v/>
      </c>
      <c r="K2350" s="11" t="str">
        <f t="shared" si="239"/>
        <v/>
      </c>
      <c r="L2350" s="11" t="str">
        <f t="shared" si="240"/>
        <v/>
      </c>
      <c r="M2350" s="11" t="str">
        <f>IF(A2350="","",VLOOKUP(E2350,index!$A$1:$B$6,2,0)*K2350*G2350)</f>
        <v/>
      </c>
      <c r="N2350" s="11" t="str">
        <f>IF(A2350="","",-PMT(G2350*VLOOKUP(E2350,index!$A$1:$B$6,2,0),C2350,F2350,0,0))</f>
        <v/>
      </c>
      <c r="O2350" s="11" t="str">
        <f t="shared" si="241"/>
        <v/>
      </c>
      <c r="P2350" s="11" t="str">
        <f t="shared" si="236"/>
        <v/>
      </c>
    </row>
    <row r="2351" spans="1:16" x14ac:dyDescent="0.25">
      <c r="A2351" s="9" t="str">
        <f>IF(A2350="","",IF(B2350&lt;C2350,A2350,IF(A2350=MAX('entry data'!$B$8:$B$507),"",A2350+1)))</f>
        <v/>
      </c>
      <c r="B2351" s="9" t="str">
        <f t="shared" si="237"/>
        <v/>
      </c>
      <c r="C2351" s="9" t="str">
        <f>IF(ISERROR(VLOOKUP(A2351,'entry data'!B:G,6,0)),"",VLOOKUP(A2351,'entry data'!B:G,6,0))</f>
        <v/>
      </c>
      <c r="D2351" s="9" t="str">
        <f>IF(ISERROR(VLOOKUP(A2351,'entry data'!B:C,2,0)),"",VLOOKUP(A2351,'entry data'!B:C,2,0))</f>
        <v/>
      </c>
      <c r="E2351" s="9" t="str">
        <f>IF(ISERROR(VLOOKUP(A2351,'entry data'!B:E,4,0)),"",VLOOKUP(A2351,'entry data'!B:E,4,0))</f>
        <v/>
      </c>
      <c r="F2351" s="11" t="str">
        <f>IF(A2351="","",IF(ISERROR(VLOOKUP(A2351,'entry data'!B:F,5,0)),"",VLOOKUP(A2351,'entry data'!B:F,5,0)))</f>
        <v/>
      </c>
      <c r="G2351" s="12" t="str">
        <f>IF(A2351="","",IF(ISERROR(VLOOKUP(A2351,'entry data'!B:I,8,0)),"",VLOOKUP(A2351,'entry data'!B:I,7,0)))</f>
        <v/>
      </c>
      <c r="H2351" s="13" t="str">
        <f>IF(A2351="","",IF(B2351=1,VLOOKUP(A2351,'entry data'!B:D,3,0),I2350))</f>
        <v/>
      </c>
      <c r="I2351" s="14" t="str">
        <f>IF(A2351="","",IF(E2351="weekly",7,IF(E2351="fortnightly",14,IF(E2351="monthly",DATE(IF(MONTH(H2351)=12,YEAR(H2351)+1,YEAR(H2351)),VLOOKUP(MONTH(H2351),index!$D$2:$G$13,2,0),DAY(H2351)),
IF(E2351="quarterly",DATE(IF(MONTH(H2351)&gt;=10,YEAR(H2351)+1,YEAR(H2351)),VLOOKUP(MONTH(H2351),index!$D$2:$G$13,3,0),DAY(H2351)),
IF(E2351="halfyearly",DATE(IF(MONTH(H2351)&gt;=7,YEAR(H2351)+1,YEAR(H2351)),VLOOKUP(MONTH(H2351),index!$D$2:$G$13,4,0),DAY(H2351)),
DATE(YEAR(H2351)+1,MONTH(H2351),DAY(H2351)))))-H2351))+H2351)</f>
        <v/>
      </c>
      <c r="J2351" s="9" t="str">
        <f t="shared" si="238"/>
        <v/>
      </c>
      <c r="K2351" s="11" t="str">
        <f t="shared" si="239"/>
        <v/>
      </c>
      <c r="L2351" s="11" t="str">
        <f t="shared" si="240"/>
        <v/>
      </c>
      <c r="M2351" s="11" t="str">
        <f>IF(A2351="","",VLOOKUP(E2351,index!$A$1:$B$6,2,0)*K2351*G2351)</f>
        <v/>
      </c>
      <c r="N2351" s="11" t="str">
        <f>IF(A2351="","",-PMT(G2351*VLOOKUP(E2351,index!$A$1:$B$6,2,0),C2351,F2351,0,0))</f>
        <v/>
      </c>
      <c r="O2351" s="11" t="str">
        <f t="shared" si="241"/>
        <v/>
      </c>
      <c r="P2351" s="11" t="str">
        <f t="shared" si="236"/>
        <v/>
      </c>
    </row>
    <row r="2352" spans="1:16" x14ac:dyDescent="0.25">
      <c r="A2352" s="9" t="str">
        <f>IF(A2351="","",IF(B2351&lt;C2351,A2351,IF(A2351=MAX('entry data'!$B$8:$B$507),"",A2351+1)))</f>
        <v/>
      </c>
      <c r="B2352" s="9" t="str">
        <f t="shared" si="237"/>
        <v/>
      </c>
      <c r="C2352" s="9" t="str">
        <f>IF(ISERROR(VLOOKUP(A2352,'entry data'!B:G,6,0)),"",VLOOKUP(A2352,'entry data'!B:G,6,0))</f>
        <v/>
      </c>
      <c r="D2352" s="9" t="str">
        <f>IF(ISERROR(VLOOKUP(A2352,'entry data'!B:C,2,0)),"",VLOOKUP(A2352,'entry data'!B:C,2,0))</f>
        <v/>
      </c>
      <c r="E2352" s="9" t="str">
        <f>IF(ISERROR(VLOOKUP(A2352,'entry data'!B:E,4,0)),"",VLOOKUP(A2352,'entry data'!B:E,4,0))</f>
        <v/>
      </c>
      <c r="F2352" s="11" t="str">
        <f>IF(A2352="","",IF(ISERROR(VLOOKUP(A2352,'entry data'!B:F,5,0)),"",VLOOKUP(A2352,'entry data'!B:F,5,0)))</f>
        <v/>
      </c>
      <c r="G2352" s="12" t="str">
        <f>IF(A2352="","",IF(ISERROR(VLOOKUP(A2352,'entry data'!B:I,8,0)),"",VLOOKUP(A2352,'entry data'!B:I,7,0)))</f>
        <v/>
      </c>
      <c r="H2352" s="13" t="str">
        <f>IF(A2352="","",IF(B2352=1,VLOOKUP(A2352,'entry data'!B:D,3,0),I2351))</f>
        <v/>
      </c>
      <c r="I2352" s="14" t="str">
        <f>IF(A2352="","",IF(E2352="weekly",7,IF(E2352="fortnightly",14,IF(E2352="monthly",DATE(IF(MONTH(H2352)=12,YEAR(H2352)+1,YEAR(H2352)),VLOOKUP(MONTH(H2352),index!$D$2:$G$13,2,0),DAY(H2352)),
IF(E2352="quarterly",DATE(IF(MONTH(H2352)&gt;=10,YEAR(H2352)+1,YEAR(H2352)),VLOOKUP(MONTH(H2352),index!$D$2:$G$13,3,0),DAY(H2352)),
IF(E2352="halfyearly",DATE(IF(MONTH(H2352)&gt;=7,YEAR(H2352)+1,YEAR(H2352)),VLOOKUP(MONTH(H2352),index!$D$2:$G$13,4,0),DAY(H2352)),
DATE(YEAR(H2352)+1,MONTH(H2352),DAY(H2352)))))-H2352))+H2352)</f>
        <v/>
      </c>
      <c r="J2352" s="9" t="str">
        <f t="shared" si="238"/>
        <v/>
      </c>
      <c r="K2352" s="11" t="str">
        <f t="shared" si="239"/>
        <v/>
      </c>
      <c r="L2352" s="11" t="str">
        <f t="shared" si="240"/>
        <v/>
      </c>
      <c r="M2352" s="11" t="str">
        <f>IF(A2352="","",VLOOKUP(E2352,index!$A$1:$B$6,2,0)*K2352*G2352)</f>
        <v/>
      </c>
      <c r="N2352" s="11" t="str">
        <f>IF(A2352="","",-PMT(G2352*VLOOKUP(E2352,index!$A$1:$B$6,2,0),C2352,F2352,0,0))</f>
        <v/>
      </c>
      <c r="O2352" s="11" t="str">
        <f t="shared" si="241"/>
        <v/>
      </c>
      <c r="P2352" s="11" t="str">
        <f t="shared" si="236"/>
        <v/>
      </c>
    </row>
    <row r="2353" spans="1:16" x14ac:dyDescent="0.25">
      <c r="A2353" s="9" t="str">
        <f>IF(A2352="","",IF(B2352&lt;C2352,A2352,IF(A2352=MAX('entry data'!$B$8:$B$507),"",A2352+1)))</f>
        <v/>
      </c>
      <c r="B2353" s="9" t="str">
        <f t="shared" si="237"/>
        <v/>
      </c>
      <c r="C2353" s="9" t="str">
        <f>IF(ISERROR(VLOOKUP(A2353,'entry data'!B:G,6,0)),"",VLOOKUP(A2353,'entry data'!B:G,6,0))</f>
        <v/>
      </c>
      <c r="D2353" s="9" t="str">
        <f>IF(ISERROR(VLOOKUP(A2353,'entry data'!B:C,2,0)),"",VLOOKUP(A2353,'entry data'!B:C,2,0))</f>
        <v/>
      </c>
      <c r="E2353" s="9" t="str">
        <f>IF(ISERROR(VLOOKUP(A2353,'entry data'!B:E,4,0)),"",VLOOKUP(A2353,'entry data'!B:E,4,0))</f>
        <v/>
      </c>
      <c r="F2353" s="11" t="str">
        <f>IF(A2353="","",IF(ISERROR(VLOOKUP(A2353,'entry data'!B:F,5,0)),"",VLOOKUP(A2353,'entry data'!B:F,5,0)))</f>
        <v/>
      </c>
      <c r="G2353" s="12" t="str">
        <f>IF(A2353="","",IF(ISERROR(VLOOKUP(A2353,'entry data'!B:I,8,0)),"",VLOOKUP(A2353,'entry data'!B:I,7,0)))</f>
        <v/>
      </c>
      <c r="H2353" s="13" t="str">
        <f>IF(A2353="","",IF(B2353=1,VLOOKUP(A2353,'entry data'!B:D,3,0),I2352))</f>
        <v/>
      </c>
      <c r="I2353" s="14" t="str">
        <f>IF(A2353="","",IF(E2353="weekly",7,IF(E2353="fortnightly",14,IF(E2353="monthly",DATE(IF(MONTH(H2353)=12,YEAR(H2353)+1,YEAR(H2353)),VLOOKUP(MONTH(H2353),index!$D$2:$G$13,2,0),DAY(H2353)),
IF(E2353="quarterly",DATE(IF(MONTH(H2353)&gt;=10,YEAR(H2353)+1,YEAR(H2353)),VLOOKUP(MONTH(H2353),index!$D$2:$G$13,3,0),DAY(H2353)),
IF(E2353="halfyearly",DATE(IF(MONTH(H2353)&gt;=7,YEAR(H2353)+1,YEAR(H2353)),VLOOKUP(MONTH(H2353),index!$D$2:$G$13,4,0),DAY(H2353)),
DATE(YEAR(H2353)+1,MONTH(H2353),DAY(H2353)))))-H2353))+H2353)</f>
        <v/>
      </c>
      <c r="J2353" s="9" t="str">
        <f t="shared" si="238"/>
        <v/>
      </c>
      <c r="K2353" s="11" t="str">
        <f t="shared" si="239"/>
        <v/>
      </c>
      <c r="L2353" s="11" t="str">
        <f t="shared" si="240"/>
        <v/>
      </c>
      <c r="M2353" s="11" t="str">
        <f>IF(A2353="","",VLOOKUP(E2353,index!$A$1:$B$6,2,0)*K2353*G2353)</f>
        <v/>
      </c>
      <c r="N2353" s="11" t="str">
        <f>IF(A2353="","",-PMT(G2353*VLOOKUP(E2353,index!$A$1:$B$6,2,0),C2353,F2353,0,0))</f>
        <v/>
      </c>
      <c r="O2353" s="11" t="str">
        <f t="shared" si="241"/>
        <v/>
      </c>
      <c r="P2353" s="11" t="str">
        <f t="shared" si="236"/>
        <v/>
      </c>
    </row>
    <row r="2354" spans="1:16" x14ac:dyDescent="0.25">
      <c r="A2354" s="9" t="str">
        <f>IF(A2353="","",IF(B2353&lt;C2353,A2353,IF(A2353=MAX('entry data'!$B$8:$B$507),"",A2353+1)))</f>
        <v/>
      </c>
      <c r="B2354" s="9" t="str">
        <f t="shared" si="237"/>
        <v/>
      </c>
      <c r="C2354" s="9" t="str">
        <f>IF(ISERROR(VLOOKUP(A2354,'entry data'!B:G,6,0)),"",VLOOKUP(A2354,'entry data'!B:G,6,0))</f>
        <v/>
      </c>
      <c r="D2354" s="9" t="str">
        <f>IF(ISERROR(VLOOKUP(A2354,'entry data'!B:C,2,0)),"",VLOOKUP(A2354,'entry data'!B:C,2,0))</f>
        <v/>
      </c>
      <c r="E2354" s="9" t="str">
        <f>IF(ISERROR(VLOOKUP(A2354,'entry data'!B:E,4,0)),"",VLOOKUP(A2354,'entry data'!B:E,4,0))</f>
        <v/>
      </c>
      <c r="F2354" s="11" t="str">
        <f>IF(A2354="","",IF(ISERROR(VLOOKUP(A2354,'entry data'!B:F,5,0)),"",VLOOKUP(A2354,'entry data'!B:F,5,0)))</f>
        <v/>
      </c>
      <c r="G2354" s="12" t="str">
        <f>IF(A2354="","",IF(ISERROR(VLOOKUP(A2354,'entry data'!B:I,8,0)),"",VLOOKUP(A2354,'entry data'!B:I,7,0)))</f>
        <v/>
      </c>
      <c r="H2354" s="13" t="str">
        <f>IF(A2354="","",IF(B2354=1,VLOOKUP(A2354,'entry data'!B:D,3,0),I2353))</f>
        <v/>
      </c>
      <c r="I2354" s="14" t="str">
        <f>IF(A2354="","",IF(E2354="weekly",7,IF(E2354="fortnightly",14,IF(E2354="monthly",DATE(IF(MONTH(H2354)=12,YEAR(H2354)+1,YEAR(H2354)),VLOOKUP(MONTH(H2354),index!$D$2:$G$13,2,0),DAY(H2354)),
IF(E2354="quarterly",DATE(IF(MONTH(H2354)&gt;=10,YEAR(H2354)+1,YEAR(H2354)),VLOOKUP(MONTH(H2354),index!$D$2:$G$13,3,0),DAY(H2354)),
IF(E2354="halfyearly",DATE(IF(MONTH(H2354)&gt;=7,YEAR(H2354)+1,YEAR(H2354)),VLOOKUP(MONTH(H2354),index!$D$2:$G$13,4,0),DAY(H2354)),
DATE(YEAR(H2354)+1,MONTH(H2354),DAY(H2354)))))-H2354))+H2354)</f>
        <v/>
      </c>
      <c r="J2354" s="9" t="str">
        <f t="shared" si="238"/>
        <v/>
      </c>
      <c r="K2354" s="11" t="str">
        <f t="shared" si="239"/>
        <v/>
      </c>
      <c r="L2354" s="11" t="str">
        <f t="shared" si="240"/>
        <v/>
      </c>
      <c r="M2354" s="11" t="str">
        <f>IF(A2354="","",VLOOKUP(E2354,index!$A$1:$B$6,2,0)*K2354*G2354)</f>
        <v/>
      </c>
      <c r="N2354" s="11" t="str">
        <f>IF(A2354="","",-PMT(G2354*VLOOKUP(E2354,index!$A$1:$B$6,2,0),C2354,F2354,0,0))</f>
        <v/>
      </c>
      <c r="O2354" s="11" t="str">
        <f t="shared" si="241"/>
        <v/>
      </c>
      <c r="P2354" s="11" t="str">
        <f t="shared" si="236"/>
        <v/>
      </c>
    </row>
    <row r="2355" spans="1:16" x14ac:dyDescent="0.25">
      <c r="A2355" s="9" t="str">
        <f>IF(A2354="","",IF(B2354&lt;C2354,A2354,IF(A2354=MAX('entry data'!$B$8:$B$507),"",A2354+1)))</f>
        <v/>
      </c>
      <c r="B2355" s="9" t="str">
        <f t="shared" si="237"/>
        <v/>
      </c>
      <c r="C2355" s="9" t="str">
        <f>IF(ISERROR(VLOOKUP(A2355,'entry data'!B:G,6,0)),"",VLOOKUP(A2355,'entry data'!B:G,6,0))</f>
        <v/>
      </c>
      <c r="D2355" s="9" t="str">
        <f>IF(ISERROR(VLOOKUP(A2355,'entry data'!B:C,2,0)),"",VLOOKUP(A2355,'entry data'!B:C,2,0))</f>
        <v/>
      </c>
      <c r="E2355" s="9" t="str">
        <f>IF(ISERROR(VLOOKUP(A2355,'entry data'!B:E,4,0)),"",VLOOKUP(A2355,'entry data'!B:E,4,0))</f>
        <v/>
      </c>
      <c r="F2355" s="11" t="str">
        <f>IF(A2355="","",IF(ISERROR(VLOOKUP(A2355,'entry data'!B:F,5,0)),"",VLOOKUP(A2355,'entry data'!B:F,5,0)))</f>
        <v/>
      </c>
      <c r="G2355" s="12" t="str">
        <f>IF(A2355="","",IF(ISERROR(VLOOKUP(A2355,'entry data'!B:I,8,0)),"",VLOOKUP(A2355,'entry data'!B:I,7,0)))</f>
        <v/>
      </c>
      <c r="H2355" s="13" t="str">
        <f>IF(A2355="","",IF(B2355=1,VLOOKUP(A2355,'entry data'!B:D,3,0),I2354))</f>
        <v/>
      </c>
      <c r="I2355" s="14" t="str">
        <f>IF(A2355="","",IF(E2355="weekly",7,IF(E2355="fortnightly",14,IF(E2355="monthly",DATE(IF(MONTH(H2355)=12,YEAR(H2355)+1,YEAR(H2355)),VLOOKUP(MONTH(H2355),index!$D$2:$G$13,2,0),DAY(H2355)),
IF(E2355="quarterly",DATE(IF(MONTH(H2355)&gt;=10,YEAR(H2355)+1,YEAR(H2355)),VLOOKUP(MONTH(H2355),index!$D$2:$G$13,3,0),DAY(H2355)),
IF(E2355="halfyearly",DATE(IF(MONTH(H2355)&gt;=7,YEAR(H2355)+1,YEAR(H2355)),VLOOKUP(MONTH(H2355),index!$D$2:$G$13,4,0),DAY(H2355)),
DATE(YEAR(H2355)+1,MONTH(H2355),DAY(H2355)))))-H2355))+H2355)</f>
        <v/>
      </c>
      <c r="J2355" s="9" t="str">
        <f t="shared" si="238"/>
        <v/>
      </c>
      <c r="K2355" s="11" t="str">
        <f t="shared" si="239"/>
        <v/>
      </c>
      <c r="L2355" s="11" t="str">
        <f t="shared" si="240"/>
        <v/>
      </c>
      <c r="M2355" s="11" t="str">
        <f>IF(A2355="","",VLOOKUP(E2355,index!$A$1:$B$6,2,0)*K2355*G2355)</f>
        <v/>
      </c>
      <c r="N2355" s="11" t="str">
        <f>IF(A2355="","",-PMT(G2355*VLOOKUP(E2355,index!$A$1:$B$6,2,0),C2355,F2355,0,0))</f>
        <v/>
      </c>
      <c r="O2355" s="11" t="str">
        <f t="shared" si="241"/>
        <v/>
      </c>
      <c r="P2355" s="11" t="str">
        <f t="shared" si="236"/>
        <v/>
      </c>
    </row>
    <row r="2356" spans="1:16" x14ac:dyDescent="0.25">
      <c r="A2356" s="9" t="str">
        <f>IF(A2355="","",IF(B2355&lt;C2355,A2355,IF(A2355=MAX('entry data'!$B$8:$B$507),"",A2355+1)))</f>
        <v/>
      </c>
      <c r="B2356" s="9" t="str">
        <f t="shared" si="237"/>
        <v/>
      </c>
      <c r="C2356" s="9" t="str">
        <f>IF(ISERROR(VLOOKUP(A2356,'entry data'!B:G,6,0)),"",VLOOKUP(A2356,'entry data'!B:G,6,0))</f>
        <v/>
      </c>
      <c r="D2356" s="9" t="str">
        <f>IF(ISERROR(VLOOKUP(A2356,'entry data'!B:C,2,0)),"",VLOOKUP(A2356,'entry data'!B:C,2,0))</f>
        <v/>
      </c>
      <c r="E2356" s="9" t="str">
        <f>IF(ISERROR(VLOOKUP(A2356,'entry data'!B:E,4,0)),"",VLOOKUP(A2356,'entry data'!B:E,4,0))</f>
        <v/>
      </c>
      <c r="F2356" s="11" t="str">
        <f>IF(A2356="","",IF(ISERROR(VLOOKUP(A2356,'entry data'!B:F,5,0)),"",VLOOKUP(A2356,'entry data'!B:F,5,0)))</f>
        <v/>
      </c>
      <c r="G2356" s="12" t="str">
        <f>IF(A2356="","",IF(ISERROR(VLOOKUP(A2356,'entry data'!B:I,8,0)),"",VLOOKUP(A2356,'entry data'!B:I,7,0)))</f>
        <v/>
      </c>
      <c r="H2356" s="13" t="str">
        <f>IF(A2356="","",IF(B2356=1,VLOOKUP(A2356,'entry data'!B:D,3,0),I2355))</f>
        <v/>
      </c>
      <c r="I2356" s="14" t="str">
        <f>IF(A2356="","",IF(E2356="weekly",7,IF(E2356="fortnightly",14,IF(E2356="monthly",DATE(IF(MONTH(H2356)=12,YEAR(H2356)+1,YEAR(H2356)),VLOOKUP(MONTH(H2356),index!$D$2:$G$13,2,0),DAY(H2356)),
IF(E2356="quarterly",DATE(IF(MONTH(H2356)&gt;=10,YEAR(H2356)+1,YEAR(H2356)),VLOOKUP(MONTH(H2356),index!$D$2:$G$13,3,0),DAY(H2356)),
IF(E2356="halfyearly",DATE(IF(MONTH(H2356)&gt;=7,YEAR(H2356)+1,YEAR(H2356)),VLOOKUP(MONTH(H2356),index!$D$2:$G$13,4,0),DAY(H2356)),
DATE(YEAR(H2356)+1,MONTH(H2356),DAY(H2356)))))-H2356))+H2356)</f>
        <v/>
      </c>
      <c r="J2356" s="9" t="str">
        <f t="shared" si="238"/>
        <v/>
      </c>
      <c r="K2356" s="11" t="str">
        <f t="shared" si="239"/>
        <v/>
      </c>
      <c r="L2356" s="11" t="str">
        <f t="shared" si="240"/>
        <v/>
      </c>
      <c r="M2356" s="11" t="str">
        <f>IF(A2356="","",VLOOKUP(E2356,index!$A$1:$B$6,2,0)*K2356*G2356)</f>
        <v/>
      </c>
      <c r="N2356" s="11" t="str">
        <f>IF(A2356="","",-PMT(G2356*VLOOKUP(E2356,index!$A$1:$B$6,2,0),C2356,F2356,0,0))</f>
        <v/>
      </c>
      <c r="O2356" s="11" t="str">
        <f t="shared" si="241"/>
        <v/>
      </c>
      <c r="P2356" s="11" t="str">
        <f t="shared" si="236"/>
        <v/>
      </c>
    </row>
    <row r="2357" spans="1:16" x14ac:dyDescent="0.25">
      <c r="A2357" s="9" t="str">
        <f>IF(A2356="","",IF(B2356&lt;C2356,A2356,IF(A2356=MAX('entry data'!$B$8:$B$507),"",A2356+1)))</f>
        <v/>
      </c>
      <c r="B2357" s="9" t="str">
        <f t="shared" si="237"/>
        <v/>
      </c>
      <c r="C2357" s="9" t="str">
        <f>IF(ISERROR(VLOOKUP(A2357,'entry data'!B:G,6,0)),"",VLOOKUP(A2357,'entry data'!B:G,6,0))</f>
        <v/>
      </c>
      <c r="D2357" s="9" t="str">
        <f>IF(ISERROR(VLOOKUP(A2357,'entry data'!B:C,2,0)),"",VLOOKUP(A2357,'entry data'!B:C,2,0))</f>
        <v/>
      </c>
      <c r="E2357" s="9" t="str">
        <f>IF(ISERROR(VLOOKUP(A2357,'entry data'!B:E,4,0)),"",VLOOKUP(A2357,'entry data'!B:E,4,0))</f>
        <v/>
      </c>
      <c r="F2357" s="11" t="str">
        <f>IF(A2357="","",IF(ISERROR(VLOOKUP(A2357,'entry data'!B:F,5,0)),"",VLOOKUP(A2357,'entry data'!B:F,5,0)))</f>
        <v/>
      </c>
      <c r="G2357" s="12" t="str">
        <f>IF(A2357="","",IF(ISERROR(VLOOKUP(A2357,'entry data'!B:I,8,0)),"",VLOOKUP(A2357,'entry data'!B:I,7,0)))</f>
        <v/>
      </c>
      <c r="H2357" s="13" t="str">
        <f>IF(A2357="","",IF(B2357=1,VLOOKUP(A2357,'entry data'!B:D,3,0),I2356))</f>
        <v/>
      </c>
      <c r="I2357" s="14" t="str">
        <f>IF(A2357="","",IF(E2357="weekly",7,IF(E2357="fortnightly",14,IF(E2357="monthly",DATE(IF(MONTH(H2357)=12,YEAR(H2357)+1,YEAR(H2357)),VLOOKUP(MONTH(H2357),index!$D$2:$G$13,2,0),DAY(H2357)),
IF(E2357="quarterly",DATE(IF(MONTH(H2357)&gt;=10,YEAR(H2357)+1,YEAR(H2357)),VLOOKUP(MONTH(H2357),index!$D$2:$G$13,3,0),DAY(H2357)),
IF(E2357="halfyearly",DATE(IF(MONTH(H2357)&gt;=7,YEAR(H2357)+1,YEAR(H2357)),VLOOKUP(MONTH(H2357),index!$D$2:$G$13,4,0),DAY(H2357)),
DATE(YEAR(H2357)+1,MONTH(H2357),DAY(H2357)))))-H2357))+H2357)</f>
        <v/>
      </c>
      <c r="J2357" s="9" t="str">
        <f t="shared" si="238"/>
        <v/>
      </c>
      <c r="K2357" s="11" t="str">
        <f t="shared" si="239"/>
        <v/>
      </c>
      <c r="L2357" s="11" t="str">
        <f t="shared" si="240"/>
        <v/>
      </c>
      <c r="M2357" s="11" t="str">
        <f>IF(A2357="","",VLOOKUP(E2357,index!$A$1:$B$6,2,0)*K2357*G2357)</f>
        <v/>
      </c>
      <c r="N2357" s="11" t="str">
        <f>IF(A2357="","",-PMT(G2357*VLOOKUP(E2357,index!$A$1:$B$6,2,0),C2357,F2357,0,0))</f>
        <v/>
      </c>
      <c r="O2357" s="11" t="str">
        <f t="shared" si="241"/>
        <v/>
      </c>
      <c r="P2357" s="11" t="str">
        <f t="shared" si="236"/>
        <v/>
      </c>
    </row>
    <row r="2358" spans="1:16" x14ac:dyDescent="0.25">
      <c r="A2358" s="9" t="str">
        <f>IF(A2357="","",IF(B2357&lt;C2357,A2357,IF(A2357=MAX('entry data'!$B$8:$B$507),"",A2357+1)))</f>
        <v/>
      </c>
      <c r="B2358" s="9" t="str">
        <f t="shared" si="237"/>
        <v/>
      </c>
      <c r="C2358" s="9" t="str">
        <f>IF(ISERROR(VLOOKUP(A2358,'entry data'!B:G,6,0)),"",VLOOKUP(A2358,'entry data'!B:G,6,0))</f>
        <v/>
      </c>
      <c r="D2358" s="9" t="str">
        <f>IF(ISERROR(VLOOKUP(A2358,'entry data'!B:C,2,0)),"",VLOOKUP(A2358,'entry data'!B:C,2,0))</f>
        <v/>
      </c>
      <c r="E2358" s="9" t="str">
        <f>IF(ISERROR(VLOOKUP(A2358,'entry data'!B:E,4,0)),"",VLOOKUP(A2358,'entry data'!B:E,4,0))</f>
        <v/>
      </c>
      <c r="F2358" s="11" t="str">
        <f>IF(A2358="","",IF(ISERROR(VLOOKUP(A2358,'entry data'!B:F,5,0)),"",VLOOKUP(A2358,'entry data'!B:F,5,0)))</f>
        <v/>
      </c>
      <c r="G2358" s="12" t="str">
        <f>IF(A2358="","",IF(ISERROR(VLOOKUP(A2358,'entry data'!B:I,8,0)),"",VLOOKUP(A2358,'entry data'!B:I,7,0)))</f>
        <v/>
      </c>
      <c r="H2358" s="13" t="str">
        <f>IF(A2358="","",IF(B2358=1,VLOOKUP(A2358,'entry data'!B:D,3,0),I2357))</f>
        <v/>
      </c>
      <c r="I2358" s="14" t="str">
        <f>IF(A2358="","",IF(E2358="weekly",7,IF(E2358="fortnightly",14,IF(E2358="monthly",DATE(IF(MONTH(H2358)=12,YEAR(H2358)+1,YEAR(H2358)),VLOOKUP(MONTH(H2358),index!$D$2:$G$13,2,0),DAY(H2358)),
IF(E2358="quarterly",DATE(IF(MONTH(H2358)&gt;=10,YEAR(H2358)+1,YEAR(H2358)),VLOOKUP(MONTH(H2358),index!$D$2:$G$13,3,0),DAY(H2358)),
IF(E2358="halfyearly",DATE(IF(MONTH(H2358)&gt;=7,YEAR(H2358)+1,YEAR(H2358)),VLOOKUP(MONTH(H2358),index!$D$2:$G$13,4,0),DAY(H2358)),
DATE(YEAR(H2358)+1,MONTH(H2358),DAY(H2358)))))-H2358))+H2358)</f>
        <v/>
      </c>
      <c r="J2358" s="9" t="str">
        <f t="shared" si="238"/>
        <v/>
      </c>
      <c r="K2358" s="11" t="str">
        <f t="shared" si="239"/>
        <v/>
      </c>
      <c r="L2358" s="11" t="str">
        <f t="shared" si="240"/>
        <v/>
      </c>
      <c r="M2358" s="11" t="str">
        <f>IF(A2358="","",VLOOKUP(E2358,index!$A$1:$B$6,2,0)*K2358*G2358)</f>
        <v/>
      </c>
      <c r="N2358" s="11" t="str">
        <f>IF(A2358="","",-PMT(G2358*VLOOKUP(E2358,index!$A$1:$B$6,2,0),C2358,F2358,0,0))</f>
        <v/>
      </c>
      <c r="O2358" s="11" t="str">
        <f t="shared" si="241"/>
        <v/>
      </c>
      <c r="P2358" s="11" t="str">
        <f t="shared" si="236"/>
        <v/>
      </c>
    </row>
    <row r="2359" spans="1:16" x14ac:dyDescent="0.25">
      <c r="A2359" s="9" t="str">
        <f>IF(A2358="","",IF(B2358&lt;C2358,A2358,IF(A2358=MAX('entry data'!$B$8:$B$507),"",A2358+1)))</f>
        <v/>
      </c>
      <c r="B2359" s="9" t="str">
        <f t="shared" si="237"/>
        <v/>
      </c>
      <c r="C2359" s="9" t="str">
        <f>IF(ISERROR(VLOOKUP(A2359,'entry data'!B:G,6,0)),"",VLOOKUP(A2359,'entry data'!B:G,6,0))</f>
        <v/>
      </c>
      <c r="D2359" s="9" t="str">
        <f>IF(ISERROR(VLOOKUP(A2359,'entry data'!B:C,2,0)),"",VLOOKUP(A2359,'entry data'!B:C,2,0))</f>
        <v/>
      </c>
      <c r="E2359" s="9" t="str">
        <f>IF(ISERROR(VLOOKUP(A2359,'entry data'!B:E,4,0)),"",VLOOKUP(A2359,'entry data'!B:E,4,0))</f>
        <v/>
      </c>
      <c r="F2359" s="11" t="str">
        <f>IF(A2359="","",IF(ISERROR(VLOOKUP(A2359,'entry data'!B:F,5,0)),"",VLOOKUP(A2359,'entry data'!B:F,5,0)))</f>
        <v/>
      </c>
      <c r="G2359" s="12" t="str">
        <f>IF(A2359="","",IF(ISERROR(VLOOKUP(A2359,'entry data'!B:I,8,0)),"",VLOOKUP(A2359,'entry data'!B:I,7,0)))</f>
        <v/>
      </c>
      <c r="H2359" s="13" t="str">
        <f>IF(A2359="","",IF(B2359=1,VLOOKUP(A2359,'entry data'!B:D,3,0),I2358))</f>
        <v/>
      </c>
      <c r="I2359" s="14" t="str">
        <f>IF(A2359="","",IF(E2359="weekly",7,IF(E2359="fortnightly",14,IF(E2359="monthly",DATE(IF(MONTH(H2359)=12,YEAR(H2359)+1,YEAR(H2359)),VLOOKUP(MONTH(H2359),index!$D$2:$G$13,2,0),DAY(H2359)),
IF(E2359="quarterly",DATE(IF(MONTH(H2359)&gt;=10,YEAR(H2359)+1,YEAR(H2359)),VLOOKUP(MONTH(H2359),index!$D$2:$G$13,3,0),DAY(H2359)),
IF(E2359="halfyearly",DATE(IF(MONTH(H2359)&gt;=7,YEAR(H2359)+1,YEAR(H2359)),VLOOKUP(MONTH(H2359),index!$D$2:$G$13,4,0),DAY(H2359)),
DATE(YEAR(H2359)+1,MONTH(H2359),DAY(H2359)))))-H2359))+H2359)</f>
        <v/>
      </c>
      <c r="J2359" s="9" t="str">
        <f t="shared" si="238"/>
        <v/>
      </c>
      <c r="K2359" s="11" t="str">
        <f t="shared" si="239"/>
        <v/>
      </c>
      <c r="L2359" s="11" t="str">
        <f t="shared" si="240"/>
        <v/>
      </c>
      <c r="M2359" s="11" t="str">
        <f>IF(A2359="","",VLOOKUP(E2359,index!$A$1:$B$6,2,0)*K2359*G2359)</f>
        <v/>
      </c>
      <c r="N2359" s="11" t="str">
        <f>IF(A2359="","",-PMT(G2359*VLOOKUP(E2359,index!$A$1:$B$6,2,0),C2359,F2359,0,0))</f>
        <v/>
      </c>
      <c r="O2359" s="11" t="str">
        <f t="shared" si="241"/>
        <v/>
      </c>
      <c r="P2359" s="11" t="str">
        <f t="shared" si="236"/>
        <v/>
      </c>
    </row>
    <row r="2360" spans="1:16" x14ac:dyDescent="0.25">
      <c r="A2360" s="9" t="str">
        <f>IF(A2359="","",IF(B2359&lt;C2359,A2359,IF(A2359=MAX('entry data'!$B$8:$B$507),"",A2359+1)))</f>
        <v/>
      </c>
      <c r="B2360" s="9" t="str">
        <f t="shared" si="237"/>
        <v/>
      </c>
      <c r="C2360" s="9" t="str">
        <f>IF(ISERROR(VLOOKUP(A2360,'entry data'!B:G,6,0)),"",VLOOKUP(A2360,'entry data'!B:G,6,0))</f>
        <v/>
      </c>
      <c r="D2360" s="9" t="str">
        <f>IF(ISERROR(VLOOKUP(A2360,'entry data'!B:C,2,0)),"",VLOOKUP(A2360,'entry data'!B:C,2,0))</f>
        <v/>
      </c>
      <c r="E2360" s="9" t="str">
        <f>IF(ISERROR(VLOOKUP(A2360,'entry data'!B:E,4,0)),"",VLOOKUP(A2360,'entry data'!B:E,4,0))</f>
        <v/>
      </c>
      <c r="F2360" s="11" t="str">
        <f>IF(A2360="","",IF(ISERROR(VLOOKUP(A2360,'entry data'!B:F,5,0)),"",VLOOKUP(A2360,'entry data'!B:F,5,0)))</f>
        <v/>
      </c>
      <c r="G2360" s="12" t="str">
        <f>IF(A2360="","",IF(ISERROR(VLOOKUP(A2360,'entry data'!B:I,8,0)),"",VLOOKUP(A2360,'entry data'!B:I,7,0)))</f>
        <v/>
      </c>
      <c r="H2360" s="13" t="str">
        <f>IF(A2360="","",IF(B2360=1,VLOOKUP(A2360,'entry data'!B:D,3,0),I2359))</f>
        <v/>
      </c>
      <c r="I2360" s="14" t="str">
        <f>IF(A2360="","",IF(E2360="weekly",7,IF(E2360="fortnightly",14,IF(E2360="monthly",DATE(IF(MONTH(H2360)=12,YEAR(H2360)+1,YEAR(H2360)),VLOOKUP(MONTH(H2360),index!$D$2:$G$13,2,0),DAY(H2360)),
IF(E2360="quarterly",DATE(IF(MONTH(H2360)&gt;=10,YEAR(H2360)+1,YEAR(H2360)),VLOOKUP(MONTH(H2360),index!$D$2:$G$13,3,0),DAY(H2360)),
IF(E2360="halfyearly",DATE(IF(MONTH(H2360)&gt;=7,YEAR(H2360)+1,YEAR(H2360)),VLOOKUP(MONTH(H2360),index!$D$2:$G$13,4,0),DAY(H2360)),
DATE(YEAR(H2360)+1,MONTH(H2360),DAY(H2360)))))-H2360))+H2360)</f>
        <v/>
      </c>
      <c r="J2360" s="9" t="str">
        <f t="shared" si="238"/>
        <v/>
      </c>
      <c r="K2360" s="11" t="str">
        <f t="shared" si="239"/>
        <v/>
      </c>
      <c r="L2360" s="11" t="str">
        <f t="shared" si="240"/>
        <v/>
      </c>
      <c r="M2360" s="11" t="str">
        <f>IF(A2360="","",VLOOKUP(E2360,index!$A$1:$B$6,2,0)*K2360*G2360)</f>
        <v/>
      </c>
      <c r="N2360" s="11" t="str">
        <f>IF(A2360="","",-PMT(G2360*VLOOKUP(E2360,index!$A$1:$B$6,2,0),C2360,F2360,0,0))</f>
        <v/>
      </c>
      <c r="O2360" s="11" t="str">
        <f t="shared" si="241"/>
        <v/>
      </c>
      <c r="P2360" s="11" t="str">
        <f t="shared" si="236"/>
        <v/>
      </c>
    </row>
    <row r="2361" spans="1:16" x14ac:dyDescent="0.25">
      <c r="A2361" s="9" t="str">
        <f>IF(A2360="","",IF(B2360&lt;C2360,A2360,IF(A2360=MAX('entry data'!$B$8:$B$507),"",A2360+1)))</f>
        <v/>
      </c>
      <c r="B2361" s="9" t="str">
        <f t="shared" si="237"/>
        <v/>
      </c>
      <c r="C2361" s="9" t="str">
        <f>IF(ISERROR(VLOOKUP(A2361,'entry data'!B:G,6,0)),"",VLOOKUP(A2361,'entry data'!B:G,6,0))</f>
        <v/>
      </c>
      <c r="D2361" s="9" t="str">
        <f>IF(ISERROR(VLOOKUP(A2361,'entry data'!B:C,2,0)),"",VLOOKUP(A2361,'entry data'!B:C,2,0))</f>
        <v/>
      </c>
      <c r="E2361" s="9" t="str">
        <f>IF(ISERROR(VLOOKUP(A2361,'entry data'!B:E,4,0)),"",VLOOKUP(A2361,'entry data'!B:E,4,0))</f>
        <v/>
      </c>
      <c r="F2361" s="11" t="str">
        <f>IF(A2361="","",IF(ISERROR(VLOOKUP(A2361,'entry data'!B:F,5,0)),"",VLOOKUP(A2361,'entry data'!B:F,5,0)))</f>
        <v/>
      </c>
      <c r="G2361" s="12" t="str">
        <f>IF(A2361="","",IF(ISERROR(VLOOKUP(A2361,'entry data'!B:I,8,0)),"",VLOOKUP(A2361,'entry data'!B:I,7,0)))</f>
        <v/>
      </c>
      <c r="H2361" s="13" t="str">
        <f>IF(A2361="","",IF(B2361=1,VLOOKUP(A2361,'entry data'!B:D,3,0),I2360))</f>
        <v/>
      </c>
      <c r="I2361" s="14" t="str">
        <f>IF(A2361="","",IF(E2361="weekly",7,IF(E2361="fortnightly",14,IF(E2361="monthly",DATE(IF(MONTH(H2361)=12,YEAR(H2361)+1,YEAR(H2361)),VLOOKUP(MONTH(H2361),index!$D$2:$G$13,2,0),DAY(H2361)),
IF(E2361="quarterly",DATE(IF(MONTH(H2361)&gt;=10,YEAR(H2361)+1,YEAR(H2361)),VLOOKUP(MONTH(H2361),index!$D$2:$G$13,3,0),DAY(H2361)),
IF(E2361="halfyearly",DATE(IF(MONTH(H2361)&gt;=7,YEAR(H2361)+1,YEAR(H2361)),VLOOKUP(MONTH(H2361),index!$D$2:$G$13,4,0),DAY(H2361)),
DATE(YEAR(H2361)+1,MONTH(H2361),DAY(H2361)))))-H2361))+H2361)</f>
        <v/>
      </c>
      <c r="J2361" s="9" t="str">
        <f t="shared" si="238"/>
        <v/>
      </c>
      <c r="K2361" s="11" t="str">
        <f t="shared" si="239"/>
        <v/>
      </c>
      <c r="L2361" s="11" t="str">
        <f t="shared" si="240"/>
        <v/>
      </c>
      <c r="M2361" s="11" t="str">
        <f>IF(A2361="","",VLOOKUP(E2361,index!$A$1:$B$6,2,0)*K2361*G2361)</f>
        <v/>
      </c>
      <c r="N2361" s="11" t="str">
        <f>IF(A2361="","",-PMT(G2361*VLOOKUP(E2361,index!$A$1:$B$6,2,0),C2361,F2361,0,0))</f>
        <v/>
      </c>
      <c r="O2361" s="11" t="str">
        <f t="shared" si="241"/>
        <v/>
      </c>
      <c r="P2361" s="11" t="str">
        <f t="shared" si="236"/>
        <v/>
      </c>
    </row>
    <row r="2362" spans="1:16" x14ac:dyDescent="0.25">
      <c r="A2362" s="9" t="str">
        <f>IF(A2361="","",IF(B2361&lt;C2361,A2361,IF(A2361=MAX('entry data'!$B$8:$B$507),"",A2361+1)))</f>
        <v/>
      </c>
      <c r="B2362" s="9" t="str">
        <f t="shared" si="237"/>
        <v/>
      </c>
      <c r="C2362" s="9" t="str">
        <f>IF(ISERROR(VLOOKUP(A2362,'entry data'!B:G,6,0)),"",VLOOKUP(A2362,'entry data'!B:G,6,0))</f>
        <v/>
      </c>
      <c r="D2362" s="9" t="str">
        <f>IF(ISERROR(VLOOKUP(A2362,'entry data'!B:C,2,0)),"",VLOOKUP(A2362,'entry data'!B:C,2,0))</f>
        <v/>
      </c>
      <c r="E2362" s="9" t="str">
        <f>IF(ISERROR(VLOOKUP(A2362,'entry data'!B:E,4,0)),"",VLOOKUP(A2362,'entry data'!B:E,4,0))</f>
        <v/>
      </c>
      <c r="F2362" s="11" t="str">
        <f>IF(A2362="","",IF(ISERROR(VLOOKUP(A2362,'entry data'!B:F,5,0)),"",VLOOKUP(A2362,'entry data'!B:F,5,0)))</f>
        <v/>
      </c>
      <c r="G2362" s="12" t="str">
        <f>IF(A2362="","",IF(ISERROR(VLOOKUP(A2362,'entry data'!B:I,8,0)),"",VLOOKUP(A2362,'entry data'!B:I,7,0)))</f>
        <v/>
      </c>
      <c r="H2362" s="13" t="str">
        <f>IF(A2362="","",IF(B2362=1,VLOOKUP(A2362,'entry data'!B:D,3,0),I2361))</f>
        <v/>
      </c>
      <c r="I2362" s="14" t="str">
        <f>IF(A2362="","",IF(E2362="weekly",7,IF(E2362="fortnightly",14,IF(E2362="monthly",DATE(IF(MONTH(H2362)=12,YEAR(H2362)+1,YEAR(H2362)),VLOOKUP(MONTH(H2362),index!$D$2:$G$13,2,0),DAY(H2362)),
IF(E2362="quarterly",DATE(IF(MONTH(H2362)&gt;=10,YEAR(H2362)+1,YEAR(H2362)),VLOOKUP(MONTH(H2362),index!$D$2:$G$13,3,0),DAY(H2362)),
IF(E2362="halfyearly",DATE(IF(MONTH(H2362)&gt;=7,YEAR(H2362)+1,YEAR(H2362)),VLOOKUP(MONTH(H2362),index!$D$2:$G$13,4,0),DAY(H2362)),
DATE(YEAR(H2362)+1,MONTH(H2362),DAY(H2362)))))-H2362))+H2362)</f>
        <v/>
      </c>
      <c r="J2362" s="9" t="str">
        <f t="shared" si="238"/>
        <v/>
      </c>
      <c r="K2362" s="11" t="str">
        <f t="shared" si="239"/>
        <v/>
      </c>
      <c r="L2362" s="11" t="str">
        <f t="shared" si="240"/>
        <v/>
      </c>
      <c r="M2362" s="11" t="str">
        <f>IF(A2362="","",VLOOKUP(E2362,index!$A$1:$B$6,2,0)*K2362*G2362)</f>
        <v/>
      </c>
      <c r="N2362" s="11" t="str">
        <f>IF(A2362="","",-PMT(G2362*VLOOKUP(E2362,index!$A$1:$B$6,2,0),C2362,F2362,0,0))</f>
        <v/>
      </c>
      <c r="O2362" s="11" t="str">
        <f t="shared" si="241"/>
        <v/>
      </c>
      <c r="P2362" s="11" t="str">
        <f t="shared" si="236"/>
        <v/>
      </c>
    </row>
    <row r="2363" spans="1:16" x14ac:dyDescent="0.25">
      <c r="A2363" s="9" t="str">
        <f>IF(A2362="","",IF(B2362&lt;C2362,A2362,IF(A2362=MAX('entry data'!$B$8:$B$507),"",A2362+1)))</f>
        <v/>
      </c>
      <c r="B2363" s="9" t="str">
        <f t="shared" si="237"/>
        <v/>
      </c>
      <c r="C2363" s="9" t="str">
        <f>IF(ISERROR(VLOOKUP(A2363,'entry data'!B:G,6,0)),"",VLOOKUP(A2363,'entry data'!B:G,6,0))</f>
        <v/>
      </c>
      <c r="D2363" s="9" t="str">
        <f>IF(ISERROR(VLOOKUP(A2363,'entry data'!B:C,2,0)),"",VLOOKUP(A2363,'entry data'!B:C,2,0))</f>
        <v/>
      </c>
      <c r="E2363" s="9" t="str">
        <f>IF(ISERROR(VLOOKUP(A2363,'entry data'!B:E,4,0)),"",VLOOKUP(A2363,'entry data'!B:E,4,0))</f>
        <v/>
      </c>
      <c r="F2363" s="11" t="str">
        <f>IF(A2363="","",IF(ISERROR(VLOOKUP(A2363,'entry data'!B:F,5,0)),"",VLOOKUP(A2363,'entry data'!B:F,5,0)))</f>
        <v/>
      </c>
      <c r="G2363" s="12" t="str">
        <f>IF(A2363="","",IF(ISERROR(VLOOKUP(A2363,'entry data'!B:I,8,0)),"",VLOOKUP(A2363,'entry data'!B:I,7,0)))</f>
        <v/>
      </c>
      <c r="H2363" s="13" t="str">
        <f>IF(A2363="","",IF(B2363=1,VLOOKUP(A2363,'entry data'!B:D,3,0),I2362))</f>
        <v/>
      </c>
      <c r="I2363" s="14" t="str">
        <f>IF(A2363="","",IF(E2363="weekly",7,IF(E2363="fortnightly",14,IF(E2363="monthly",DATE(IF(MONTH(H2363)=12,YEAR(H2363)+1,YEAR(H2363)),VLOOKUP(MONTH(H2363),index!$D$2:$G$13,2,0),DAY(H2363)),
IF(E2363="quarterly",DATE(IF(MONTH(H2363)&gt;=10,YEAR(H2363)+1,YEAR(H2363)),VLOOKUP(MONTH(H2363),index!$D$2:$G$13,3,0),DAY(H2363)),
IF(E2363="halfyearly",DATE(IF(MONTH(H2363)&gt;=7,YEAR(H2363)+1,YEAR(H2363)),VLOOKUP(MONTH(H2363),index!$D$2:$G$13,4,0),DAY(H2363)),
DATE(YEAR(H2363)+1,MONTH(H2363),DAY(H2363)))))-H2363))+H2363)</f>
        <v/>
      </c>
      <c r="J2363" s="9" t="str">
        <f t="shared" si="238"/>
        <v/>
      </c>
      <c r="K2363" s="11" t="str">
        <f t="shared" si="239"/>
        <v/>
      </c>
      <c r="L2363" s="11" t="str">
        <f t="shared" si="240"/>
        <v/>
      </c>
      <c r="M2363" s="11" t="str">
        <f>IF(A2363="","",VLOOKUP(E2363,index!$A$1:$B$6,2,0)*K2363*G2363)</f>
        <v/>
      </c>
      <c r="N2363" s="11" t="str">
        <f>IF(A2363="","",-PMT(G2363*VLOOKUP(E2363,index!$A$1:$B$6,2,0),C2363,F2363,0,0))</f>
        <v/>
      </c>
      <c r="O2363" s="11" t="str">
        <f t="shared" si="241"/>
        <v/>
      </c>
      <c r="P2363" s="11" t="str">
        <f t="shared" si="236"/>
        <v/>
      </c>
    </row>
    <row r="2364" spans="1:16" x14ac:dyDescent="0.25">
      <c r="A2364" s="9" t="str">
        <f>IF(A2363="","",IF(B2363&lt;C2363,A2363,IF(A2363=MAX('entry data'!$B$8:$B$507),"",A2363+1)))</f>
        <v/>
      </c>
      <c r="B2364" s="9" t="str">
        <f t="shared" si="237"/>
        <v/>
      </c>
      <c r="C2364" s="9" t="str">
        <f>IF(ISERROR(VLOOKUP(A2364,'entry data'!B:G,6,0)),"",VLOOKUP(A2364,'entry data'!B:G,6,0))</f>
        <v/>
      </c>
      <c r="D2364" s="9" t="str">
        <f>IF(ISERROR(VLOOKUP(A2364,'entry data'!B:C,2,0)),"",VLOOKUP(A2364,'entry data'!B:C,2,0))</f>
        <v/>
      </c>
      <c r="E2364" s="9" t="str">
        <f>IF(ISERROR(VLOOKUP(A2364,'entry data'!B:E,4,0)),"",VLOOKUP(A2364,'entry data'!B:E,4,0))</f>
        <v/>
      </c>
      <c r="F2364" s="11" t="str">
        <f>IF(A2364="","",IF(ISERROR(VLOOKUP(A2364,'entry data'!B:F,5,0)),"",VLOOKUP(A2364,'entry data'!B:F,5,0)))</f>
        <v/>
      </c>
      <c r="G2364" s="12" t="str">
        <f>IF(A2364="","",IF(ISERROR(VLOOKUP(A2364,'entry data'!B:I,8,0)),"",VLOOKUP(A2364,'entry data'!B:I,7,0)))</f>
        <v/>
      </c>
      <c r="H2364" s="13" t="str">
        <f>IF(A2364="","",IF(B2364=1,VLOOKUP(A2364,'entry data'!B:D,3,0),I2363))</f>
        <v/>
      </c>
      <c r="I2364" s="14" t="str">
        <f>IF(A2364="","",IF(E2364="weekly",7,IF(E2364="fortnightly",14,IF(E2364="monthly",DATE(IF(MONTH(H2364)=12,YEAR(H2364)+1,YEAR(H2364)),VLOOKUP(MONTH(H2364),index!$D$2:$G$13,2,0),DAY(H2364)),
IF(E2364="quarterly",DATE(IF(MONTH(H2364)&gt;=10,YEAR(H2364)+1,YEAR(H2364)),VLOOKUP(MONTH(H2364),index!$D$2:$G$13,3,0),DAY(H2364)),
IF(E2364="halfyearly",DATE(IF(MONTH(H2364)&gt;=7,YEAR(H2364)+1,YEAR(H2364)),VLOOKUP(MONTH(H2364),index!$D$2:$G$13,4,0),DAY(H2364)),
DATE(YEAR(H2364)+1,MONTH(H2364),DAY(H2364)))))-H2364))+H2364)</f>
        <v/>
      </c>
      <c r="J2364" s="9" t="str">
        <f t="shared" si="238"/>
        <v/>
      </c>
      <c r="K2364" s="11" t="str">
        <f t="shared" si="239"/>
        <v/>
      </c>
      <c r="L2364" s="11" t="str">
        <f t="shared" si="240"/>
        <v/>
      </c>
      <c r="M2364" s="11" t="str">
        <f>IF(A2364="","",VLOOKUP(E2364,index!$A$1:$B$6,2,0)*K2364*G2364)</f>
        <v/>
      </c>
      <c r="N2364" s="11" t="str">
        <f>IF(A2364="","",-PMT(G2364*VLOOKUP(E2364,index!$A$1:$B$6,2,0),C2364,F2364,0,0))</f>
        <v/>
      </c>
      <c r="O2364" s="11" t="str">
        <f t="shared" si="241"/>
        <v/>
      </c>
      <c r="P2364" s="11" t="str">
        <f t="shared" si="236"/>
        <v/>
      </c>
    </row>
    <row r="2365" spans="1:16" x14ac:dyDescent="0.25">
      <c r="A2365" s="9" t="str">
        <f>IF(A2364="","",IF(B2364&lt;C2364,A2364,IF(A2364=MAX('entry data'!$B$8:$B$507),"",A2364+1)))</f>
        <v/>
      </c>
      <c r="B2365" s="9" t="str">
        <f t="shared" si="237"/>
        <v/>
      </c>
      <c r="C2365" s="9" t="str">
        <f>IF(ISERROR(VLOOKUP(A2365,'entry data'!B:G,6,0)),"",VLOOKUP(A2365,'entry data'!B:G,6,0))</f>
        <v/>
      </c>
      <c r="D2365" s="9" t="str">
        <f>IF(ISERROR(VLOOKUP(A2365,'entry data'!B:C,2,0)),"",VLOOKUP(A2365,'entry data'!B:C,2,0))</f>
        <v/>
      </c>
      <c r="E2365" s="9" t="str">
        <f>IF(ISERROR(VLOOKUP(A2365,'entry data'!B:E,4,0)),"",VLOOKUP(A2365,'entry data'!B:E,4,0))</f>
        <v/>
      </c>
      <c r="F2365" s="11" t="str">
        <f>IF(A2365="","",IF(ISERROR(VLOOKUP(A2365,'entry data'!B:F,5,0)),"",VLOOKUP(A2365,'entry data'!B:F,5,0)))</f>
        <v/>
      </c>
      <c r="G2365" s="12" t="str">
        <f>IF(A2365="","",IF(ISERROR(VLOOKUP(A2365,'entry data'!B:I,8,0)),"",VLOOKUP(A2365,'entry data'!B:I,7,0)))</f>
        <v/>
      </c>
      <c r="H2365" s="13" t="str">
        <f>IF(A2365="","",IF(B2365=1,VLOOKUP(A2365,'entry data'!B:D,3,0),I2364))</f>
        <v/>
      </c>
      <c r="I2365" s="14" t="str">
        <f>IF(A2365="","",IF(E2365="weekly",7,IF(E2365="fortnightly",14,IF(E2365="monthly",DATE(IF(MONTH(H2365)=12,YEAR(H2365)+1,YEAR(H2365)),VLOOKUP(MONTH(H2365),index!$D$2:$G$13,2,0),DAY(H2365)),
IF(E2365="quarterly",DATE(IF(MONTH(H2365)&gt;=10,YEAR(H2365)+1,YEAR(H2365)),VLOOKUP(MONTH(H2365),index!$D$2:$G$13,3,0),DAY(H2365)),
IF(E2365="halfyearly",DATE(IF(MONTH(H2365)&gt;=7,YEAR(H2365)+1,YEAR(H2365)),VLOOKUP(MONTH(H2365),index!$D$2:$G$13,4,0),DAY(H2365)),
DATE(YEAR(H2365)+1,MONTH(H2365),DAY(H2365)))))-H2365))+H2365)</f>
        <v/>
      </c>
      <c r="J2365" s="9" t="str">
        <f t="shared" si="238"/>
        <v/>
      </c>
      <c r="K2365" s="11" t="str">
        <f t="shared" si="239"/>
        <v/>
      </c>
      <c r="L2365" s="11" t="str">
        <f t="shared" si="240"/>
        <v/>
      </c>
      <c r="M2365" s="11" t="str">
        <f>IF(A2365="","",VLOOKUP(E2365,index!$A$1:$B$6,2,0)*K2365*G2365)</f>
        <v/>
      </c>
      <c r="N2365" s="11" t="str">
        <f>IF(A2365="","",-PMT(G2365*VLOOKUP(E2365,index!$A$1:$B$6,2,0),C2365,F2365,0,0))</f>
        <v/>
      </c>
      <c r="O2365" s="11" t="str">
        <f t="shared" si="241"/>
        <v/>
      </c>
      <c r="P2365" s="11" t="str">
        <f t="shared" si="236"/>
        <v/>
      </c>
    </row>
    <row r="2366" spans="1:16" x14ac:dyDescent="0.25">
      <c r="A2366" s="9" t="str">
        <f>IF(A2365="","",IF(B2365&lt;C2365,A2365,IF(A2365=MAX('entry data'!$B$8:$B$507),"",A2365+1)))</f>
        <v/>
      </c>
      <c r="B2366" s="9" t="str">
        <f t="shared" si="237"/>
        <v/>
      </c>
      <c r="C2366" s="9" t="str">
        <f>IF(ISERROR(VLOOKUP(A2366,'entry data'!B:G,6,0)),"",VLOOKUP(A2366,'entry data'!B:G,6,0))</f>
        <v/>
      </c>
      <c r="D2366" s="9" t="str">
        <f>IF(ISERROR(VLOOKUP(A2366,'entry data'!B:C,2,0)),"",VLOOKUP(A2366,'entry data'!B:C,2,0))</f>
        <v/>
      </c>
      <c r="E2366" s="9" t="str">
        <f>IF(ISERROR(VLOOKUP(A2366,'entry data'!B:E,4,0)),"",VLOOKUP(A2366,'entry data'!B:E,4,0))</f>
        <v/>
      </c>
      <c r="F2366" s="11" t="str">
        <f>IF(A2366="","",IF(ISERROR(VLOOKUP(A2366,'entry data'!B:F,5,0)),"",VLOOKUP(A2366,'entry data'!B:F,5,0)))</f>
        <v/>
      </c>
      <c r="G2366" s="12" t="str">
        <f>IF(A2366="","",IF(ISERROR(VLOOKUP(A2366,'entry data'!B:I,8,0)),"",VLOOKUP(A2366,'entry data'!B:I,7,0)))</f>
        <v/>
      </c>
      <c r="H2366" s="13" t="str">
        <f>IF(A2366="","",IF(B2366=1,VLOOKUP(A2366,'entry data'!B:D,3,0),I2365))</f>
        <v/>
      </c>
      <c r="I2366" s="14" t="str">
        <f>IF(A2366="","",IF(E2366="weekly",7,IF(E2366="fortnightly",14,IF(E2366="monthly",DATE(IF(MONTH(H2366)=12,YEAR(H2366)+1,YEAR(H2366)),VLOOKUP(MONTH(H2366),index!$D$2:$G$13,2,0),DAY(H2366)),
IF(E2366="quarterly",DATE(IF(MONTH(H2366)&gt;=10,YEAR(H2366)+1,YEAR(H2366)),VLOOKUP(MONTH(H2366),index!$D$2:$G$13,3,0),DAY(H2366)),
IF(E2366="halfyearly",DATE(IF(MONTH(H2366)&gt;=7,YEAR(H2366)+1,YEAR(H2366)),VLOOKUP(MONTH(H2366),index!$D$2:$G$13,4,0),DAY(H2366)),
DATE(YEAR(H2366)+1,MONTH(H2366),DAY(H2366)))))-H2366))+H2366)</f>
        <v/>
      </c>
      <c r="J2366" s="9" t="str">
        <f t="shared" si="238"/>
        <v/>
      </c>
      <c r="K2366" s="11" t="str">
        <f t="shared" si="239"/>
        <v/>
      </c>
      <c r="L2366" s="11" t="str">
        <f t="shared" si="240"/>
        <v/>
      </c>
      <c r="M2366" s="11" t="str">
        <f>IF(A2366="","",VLOOKUP(E2366,index!$A$1:$B$6,2,0)*K2366*G2366)</f>
        <v/>
      </c>
      <c r="N2366" s="11" t="str">
        <f>IF(A2366="","",-PMT(G2366*VLOOKUP(E2366,index!$A$1:$B$6,2,0),C2366,F2366,0,0))</f>
        <v/>
      </c>
      <c r="O2366" s="11" t="str">
        <f t="shared" si="241"/>
        <v/>
      </c>
      <c r="P2366" s="11" t="str">
        <f t="shared" si="236"/>
        <v/>
      </c>
    </row>
    <row r="2367" spans="1:16" x14ac:dyDescent="0.25">
      <c r="A2367" s="9" t="str">
        <f>IF(A2366="","",IF(B2366&lt;C2366,A2366,IF(A2366=MAX('entry data'!$B$8:$B$507),"",A2366+1)))</f>
        <v/>
      </c>
      <c r="B2367" s="9" t="str">
        <f t="shared" si="237"/>
        <v/>
      </c>
      <c r="C2367" s="9" t="str">
        <f>IF(ISERROR(VLOOKUP(A2367,'entry data'!B:G,6,0)),"",VLOOKUP(A2367,'entry data'!B:G,6,0))</f>
        <v/>
      </c>
      <c r="D2367" s="9" t="str">
        <f>IF(ISERROR(VLOOKUP(A2367,'entry data'!B:C,2,0)),"",VLOOKUP(A2367,'entry data'!B:C,2,0))</f>
        <v/>
      </c>
      <c r="E2367" s="9" t="str">
        <f>IF(ISERROR(VLOOKUP(A2367,'entry data'!B:E,4,0)),"",VLOOKUP(A2367,'entry data'!B:E,4,0))</f>
        <v/>
      </c>
      <c r="F2367" s="11" t="str">
        <f>IF(A2367="","",IF(ISERROR(VLOOKUP(A2367,'entry data'!B:F,5,0)),"",VLOOKUP(A2367,'entry data'!B:F,5,0)))</f>
        <v/>
      </c>
      <c r="G2367" s="12" t="str">
        <f>IF(A2367="","",IF(ISERROR(VLOOKUP(A2367,'entry data'!B:I,8,0)),"",VLOOKUP(A2367,'entry data'!B:I,7,0)))</f>
        <v/>
      </c>
      <c r="H2367" s="13" t="str">
        <f>IF(A2367="","",IF(B2367=1,VLOOKUP(A2367,'entry data'!B:D,3,0),I2366))</f>
        <v/>
      </c>
      <c r="I2367" s="14" t="str">
        <f>IF(A2367="","",IF(E2367="weekly",7,IF(E2367="fortnightly",14,IF(E2367="monthly",DATE(IF(MONTH(H2367)=12,YEAR(H2367)+1,YEAR(H2367)),VLOOKUP(MONTH(H2367),index!$D$2:$G$13,2,0),DAY(H2367)),
IF(E2367="quarterly",DATE(IF(MONTH(H2367)&gt;=10,YEAR(H2367)+1,YEAR(H2367)),VLOOKUP(MONTH(H2367),index!$D$2:$G$13,3,0),DAY(H2367)),
IF(E2367="halfyearly",DATE(IF(MONTH(H2367)&gt;=7,YEAR(H2367)+1,YEAR(H2367)),VLOOKUP(MONTH(H2367),index!$D$2:$G$13,4,0),DAY(H2367)),
DATE(YEAR(H2367)+1,MONTH(H2367),DAY(H2367)))))-H2367))+H2367)</f>
        <v/>
      </c>
      <c r="J2367" s="9" t="str">
        <f t="shared" si="238"/>
        <v/>
      </c>
      <c r="K2367" s="11" t="str">
        <f t="shared" si="239"/>
        <v/>
      </c>
      <c r="L2367" s="11" t="str">
        <f t="shared" si="240"/>
        <v/>
      </c>
      <c r="M2367" s="11" t="str">
        <f>IF(A2367="","",VLOOKUP(E2367,index!$A$1:$B$6,2,0)*K2367*G2367)</f>
        <v/>
      </c>
      <c r="N2367" s="11" t="str">
        <f>IF(A2367="","",-PMT(G2367*VLOOKUP(E2367,index!$A$1:$B$6,2,0),C2367,F2367,0,0))</f>
        <v/>
      </c>
      <c r="O2367" s="11" t="str">
        <f t="shared" si="241"/>
        <v/>
      </c>
      <c r="P2367" s="11" t="str">
        <f t="shared" si="236"/>
        <v/>
      </c>
    </row>
    <row r="2368" spans="1:16" x14ac:dyDescent="0.25">
      <c r="A2368" s="9" t="str">
        <f>IF(A2367="","",IF(B2367&lt;C2367,A2367,IF(A2367=MAX('entry data'!$B$8:$B$507),"",A2367+1)))</f>
        <v/>
      </c>
      <c r="B2368" s="9" t="str">
        <f t="shared" si="237"/>
        <v/>
      </c>
      <c r="C2368" s="9" t="str">
        <f>IF(ISERROR(VLOOKUP(A2368,'entry data'!B:G,6,0)),"",VLOOKUP(A2368,'entry data'!B:G,6,0))</f>
        <v/>
      </c>
      <c r="D2368" s="9" t="str">
        <f>IF(ISERROR(VLOOKUP(A2368,'entry data'!B:C,2,0)),"",VLOOKUP(A2368,'entry data'!B:C,2,0))</f>
        <v/>
      </c>
      <c r="E2368" s="9" t="str">
        <f>IF(ISERROR(VLOOKUP(A2368,'entry data'!B:E,4,0)),"",VLOOKUP(A2368,'entry data'!B:E,4,0))</f>
        <v/>
      </c>
      <c r="F2368" s="11" t="str">
        <f>IF(A2368="","",IF(ISERROR(VLOOKUP(A2368,'entry data'!B:F,5,0)),"",VLOOKUP(A2368,'entry data'!B:F,5,0)))</f>
        <v/>
      </c>
      <c r="G2368" s="12" t="str">
        <f>IF(A2368="","",IF(ISERROR(VLOOKUP(A2368,'entry data'!B:I,8,0)),"",VLOOKUP(A2368,'entry data'!B:I,7,0)))</f>
        <v/>
      </c>
      <c r="H2368" s="13" t="str">
        <f>IF(A2368="","",IF(B2368=1,VLOOKUP(A2368,'entry data'!B:D,3,0),I2367))</f>
        <v/>
      </c>
      <c r="I2368" s="14" t="str">
        <f>IF(A2368="","",IF(E2368="weekly",7,IF(E2368="fortnightly",14,IF(E2368="monthly",DATE(IF(MONTH(H2368)=12,YEAR(H2368)+1,YEAR(H2368)),VLOOKUP(MONTH(H2368),index!$D$2:$G$13,2,0),DAY(H2368)),
IF(E2368="quarterly",DATE(IF(MONTH(H2368)&gt;=10,YEAR(H2368)+1,YEAR(H2368)),VLOOKUP(MONTH(H2368),index!$D$2:$G$13,3,0),DAY(H2368)),
IF(E2368="halfyearly",DATE(IF(MONTH(H2368)&gt;=7,YEAR(H2368)+1,YEAR(H2368)),VLOOKUP(MONTH(H2368),index!$D$2:$G$13,4,0),DAY(H2368)),
DATE(YEAR(H2368)+1,MONTH(H2368),DAY(H2368)))))-H2368))+H2368)</f>
        <v/>
      </c>
      <c r="J2368" s="9" t="str">
        <f t="shared" si="238"/>
        <v/>
      </c>
      <c r="K2368" s="11" t="str">
        <f t="shared" si="239"/>
        <v/>
      </c>
      <c r="L2368" s="11" t="str">
        <f t="shared" si="240"/>
        <v/>
      </c>
      <c r="M2368" s="11" t="str">
        <f>IF(A2368="","",VLOOKUP(E2368,index!$A$1:$B$6,2,0)*K2368*G2368)</f>
        <v/>
      </c>
      <c r="N2368" s="11" t="str">
        <f>IF(A2368="","",-PMT(G2368*VLOOKUP(E2368,index!$A$1:$B$6,2,0),C2368,F2368,0,0))</f>
        <v/>
      </c>
      <c r="O2368" s="11" t="str">
        <f t="shared" si="241"/>
        <v/>
      </c>
      <c r="P2368" s="11" t="str">
        <f t="shared" si="236"/>
        <v/>
      </c>
    </row>
    <row r="2369" spans="1:16" x14ac:dyDescent="0.25">
      <c r="A2369" s="9" t="str">
        <f>IF(A2368="","",IF(B2368&lt;C2368,A2368,IF(A2368=MAX('entry data'!$B$8:$B$507),"",A2368+1)))</f>
        <v/>
      </c>
      <c r="B2369" s="9" t="str">
        <f t="shared" si="237"/>
        <v/>
      </c>
      <c r="C2369" s="9" t="str">
        <f>IF(ISERROR(VLOOKUP(A2369,'entry data'!B:G,6,0)),"",VLOOKUP(A2369,'entry data'!B:G,6,0))</f>
        <v/>
      </c>
      <c r="D2369" s="9" t="str">
        <f>IF(ISERROR(VLOOKUP(A2369,'entry data'!B:C,2,0)),"",VLOOKUP(A2369,'entry data'!B:C,2,0))</f>
        <v/>
      </c>
      <c r="E2369" s="9" t="str">
        <f>IF(ISERROR(VLOOKUP(A2369,'entry data'!B:E,4,0)),"",VLOOKUP(A2369,'entry data'!B:E,4,0))</f>
        <v/>
      </c>
      <c r="F2369" s="11" t="str">
        <f>IF(A2369="","",IF(ISERROR(VLOOKUP(A2369,'entry data'!B:F,5,0)),"",VLOOKUP(A2369,'entry data'!B:F,5,0)))</f>
        <v/>
      </c>
      <c r="G2369" s="12" t="str">
        <f>IF(A2369="","",IF(ISERROR(VLOOKUP(A2369,'entry data'!B:I,8,0)),"",VLOOKUP(A2369,'entry data'!B:I,7,0)))</f>
        <v/>
      </c>
      <c r="H2369" s="13" t="str">
        <f>IF(A2369="","",IF(B2369=1,VLOOKUP(A2369,'entry data'!B:D,3,0),I2368))</f>
        <v/>
      </c>
      <c r="I2369" s="14" t="str">
        <f>IF(A2369="","",IF(E2369="weekly",7,IF(E2369="fortnightly",14,IF(E2369="monthly",DATE(IF(MONTH(H2369)=12,YEAR(H2369)+1,YEAR(H2369)),VLOOKUP(MONTH(H2369),index!$D$2:$G$13,2,0),DAY(H2369)),
IF(E2369="quarterly",DATE(IF(MONTH(H2369)&gt;=10,YEAR(H2369)+1,YEAR(H2369)),VLOOKUP(MONTH(H2369),index!$D$2:$G$13,3,0),DAY(H2369)),
IF(E2369="halfyearly",DATE(IF(MONTH(H2369)&gt;=7,YEAR(H2369)+1,YEAR(H2369)),VLOOKUP(MONTH(H2369),index!$D$2:$G$13,4,0),DAY(H2369)),
DATE(YEAR(H2369)+1,MONTH(H2369),DAY(H2369)))))-H2369))+H2369)</f>
        <v/>
      </c>
      <c r="J2369" s="9" t="str">
        <f t="shared" si="238"/>
        <v/>
      </c>
      <c r="K2369" s="11" t="str">
        <f t="shared" si="239"/>
        <v/>
      </c>
      <c r="L2369" s="11" t="str">
        <f t="shared" si="240"/>
        <v/>
      </c>
      <c r="M2369" s="11" t="str">
        <f>IF(A2369="","",VLOOKUP(E2369,index!$A$1:$B$6,2,0)*K2369*G2369)</f>
        <v/>
      </c>
      <c r="N2369" s="11" t="str">
        <f>IF(A2369="","",-PMT(G2369*VLOOKUP(E2369,index!$A$1:$B$6,2,0),C2369,F2369,0,0))</f>
        <v/>
      </c>
      <c r="O2369" s="11" t="str">
        <f t="shared" si="241"/>
        <v/>
      </c>
      <c r="P2369" s="11" t="str">
        <f t="shared" si="236"/>
        <v/>
      </c>
    </row>
    <row r="2370" spans="1:16" x14ac:dyDescent="0.25">
      <c r="A2370" s="9" t="str">
        <f>IF(A2369="","",IF(B2369&lt;C2369,A2369,IF(A2369=MAX('entry data'!$B$8:$B$507),"",A2369+1)))</f>
        <v/>
      </c>
      <c r="B2370" s="9" t="str">
        <f t="shared" si="237"/>
        <v/>
      </c>
      <c r="C2370" s="9" t="str">
        <f>IF(ISERROR(VLOOKUP(A2370,'entry data'!B:G,6,0)),"",VLOOKUP(A2370,'entry data'!B:G,6,0))</f>
        <v/>
      </c>
      <c r="D2370" s="9" t="str">
        <f>IF(ISERROR(VLOOKUP(A2370,'entry data'!B:C,2,0)),"",VLOOKUP(A2370,'entry data'!B:C,2,0))</f>
        <v/>
      </c>
      <c r="E2370" s="9" t="str">
        <f>IF(ISERROR(VLOOKUP(A2370,'entry data'!B:E,4,0)),"",VLOOKUP(A2370,'entry data'!B:E,4,0))</f>
        <v/>
      </c>
      <c r="F2370" s="11" t="str">
        <f>IF(A2370="","",IF(ISERROR(VLOOKUP(A2370,'entry data'!B:F,5,0)),"",VLOOKUP(A2370,'entry data'!B:F,5,0)))</f>
        <v/>
      </c>
      <c r="G2370" s="12" t="str">
        <f>IF(A2370="","",IF(ISERROR(VLOOKUP(A2370,'entry data'!B:I,8,0)),"",VLOOKUP(A2370,'entry data'!B:I,7,0)))</f>
        <v/>
      </c>
      <c r="H2370" s="13" t="str">
        <f>IF(A2370="","",IF(B2370=1,VLOOKUP(A2370,'entry data'!B:D,3,0),I2369))</f>
        <v/>
      </c>
      <c r="I2370" s="14" t="str">
        <f>IF(A2370="","",IF(E2370="weekly",7,IF(E2370="fortnightly",14,IF(E2370="monthly",DATE(IF(MONTH(H2370)=12,YEAR(H2370)+1,YEAR(H2370)),VLOOKUP(MONTH(H2370),index!$D$2:$G$13,2,0),DAY(H2370)),
IF(E2370="quarterly",DATE(IF(MONTH(H2370)&gt;=10,YEAR(H2370)+1,YEAR(H2370)),VLOOKUP(MONTH(H2370),index!$D$2:$G$13,3,0),DAY(H2370)),
IF(E2370="halfyearly",DATE(IF(MONTH(H2370)&gt;=7,YEAR(H2370)+1,YEAR(H2370)),VLOOKUP(MONTH(H2370),index!$D$2:$G$13,4,0),DAY(H2370)),
DATE(YEAR(H2370)+1,MONTH(H2370),DAY(H2370)))))-H2370))+H2370)</f>
        <v/>
      </c>
      <c r="J2370" s="9" t="str">
        <f t="shared" si="238"/>
        <v/>
      </c>
      <c r="K2370" s="11" t="str">
        <f t="shared" si="239"/>
        <v/>
      </c>
      <c r="L2370" s="11" t="str">
        <f t="shared" si="240"/>
        <v/>
      </c>
      <c r="M2370" s="11" t="str">
        <f>IF(A2370="","",VLOOKUP(E2370,index!$A$1:$B$6,2,0)*K2370*G2370)</f>
        <v/>
      </c>
      <c r="N2370" s="11" t="str">
        <f>IF(A2370="","",-PMT(G2370*VLOOKUP(E2370,index!$A$1:$B$6,2,0),C2370,F2370,0,0))</f>
        <v/>
      </c>
      <c r="O2370" s="11" t="str">
        <f t="shared" si="241"/>
        <v/>
      </c>
      <c r="P2370" s="11" t="str">
        <f t="shared" si="236"/>
        <v/>
      </c>
    </row>
    <row r="2371" spans="1:16" x14ac:dyDescent="0.25">
      <c r="A2371" s="9" t="str">
        <f>IF(A2370="","",IF(B2370&lt;C2370,A2370,IF(A2370=MAX('entry data'!$B$8:$B$507),"",A2370+1)))</f>
        <v/>
      </c>
      <c r="B2371" s="9" t="str">
        <f t="shared" si="237"/>
        <v/>
      </c>
      <c r="C2371" s="9" t="str">
        <f>IF(ISERROR(VLOOKUP(A2371,'entry data'!B:G,6,0)),"",VLOOKUP(A2371,'entry data'!B:G,6,0))</f>
        <v/>
      </c>
      <c r="D2371" s="9" t="str">
        <f>IF(ISERROR(VLOOKUP(A2371,'entry data'!B:C,2,0)),"",VLOOKUP(A2371,'entry data'!B:C,2,0))</f>
        <v/>
      </c>
      <c r="E2371" s="9" t="str">
        <f>IF(ISERROR(VLOOKUP(A2371,'entry data'!B:E,4,0)),"",VLOOKUP(A2371,'entry data'!B:E,4,0))</f>
        <v/>
      </c>
      <c r="F2371" s="11" t="str">
        <f>IF(A2371="","",IF(ISERROR(VLOOKUP(A2371,'entry data'!B:F,5,0)),"",VLOOKUP(A2371,'entry data'!B:F,5,0)))</f>
        <v/>
      </c>
      <c r="G2371" s="12" t="str">
        <f>IF(A2371="","",IF(ISERROR(VLOOKUP(A2371,'entry data'!B:I,8,0)),"",VLOOKUP(A2371,'entry data'!B:I,7,0)))</f>
        <v/>
      </c>
      <c r="H2371" s="13" t="str">
        <f>IF(A2371="","",IF(B2371=1,VLOOKUP(A2371,'entry data'!B:D,3,0),I2370))</f>
        <v/>
      </c>
      <c r="I2371" s="14" t="str">
        <f>IF(A2371="","",IF(E2371="weekly",7,IF(E2371="fortnightly",14,IF(E2371="monthly",DATE(IF(MONTH(H2371)=12,YEAR(H2371)+1,YEAR(H2371)),VLOOKUP(MONTH(H2371),index!$D$2:$G$13,2,0),DAY(H2371)),
IF(E2371="quarterly",DATE(IF(MONTH(H2371)&gt;=10,YEAR(H2371)+1,YEAR(H2371)),VLOOKUP(MONTH(H2371),index!$D$2:$G$13,3,0),DAY(H2371)),
IF(E2371="halfyearly",DATE(IF(MONTH(H2371)&gt;=7,YEAR(H2371)+1,YEAR(H2371)),VLOOKUP(MONTH(H2371),index!$D$2:$G$13,4,0),DAY(H2371)),
DATE(YEAR(H2371)+1,MONTH(H2371),DAY(H2371)))))-H2371))+H2371)</f>
        <v/>
      </c>
      <c r="J2371" s="9" t="str">
        <f t="shared" si="238"/>
        <v/>
      </c>
      <c r="K2371" s="11" t="str">
        <f t="shared" si="239"/>
        <v/>
      </c>
      <c r="L2371" s="11" t="str">
        <f t="shared" si="240"/>
        <v/>
      </c>
      <c r="M2371" s="11" t="str">
        <f>IF(A2371="","",VLOOKUP(E2371,index!$A$1:$B$6,2,0)*K2371*G2371)</f>
        <v/>
      </c>
      <c r="N2371" s="11" t="str">
        <f>IF(A2371="","",-PMT(G2371*VLOOKUP(E2371,index!$A$1:$B$6,2,0),C2371,F2371,0,0))</f>
        <v/>
      </c>
      <c r="O2371" s="11" t="str">
        <f t="shared" si="241"/>
        <v/>
      </c>
      <c r="P2371" s="11" t="str">
        <f t="shared" ref="P2371:P2434" si="242">IF(A2371="","",IF(J2371&lt;&gt;J2372,O2371,0))</f>
        <v/>
      </c>
    </row>
    <row r="2372" spans="1:16" x14ac:dyDescent="0.25">
      <c r="A2372" s="9" t="str">
        <f>IF(A2371="","",IF(B2371&lt;C2371,A2371,IF(A2371=MAX('entry data'!$B$8:$B$507),"",A2371+1)))</f>
        <v/>
      </c>
      <c r="B2372" s="9" t="str">
        <f t="shared" si="237"/>
        <v/>
      </c>
      <c r="C2372" s="9" t="str">
        <f>IF(ISERROR(VLOOKUP(A2372,'entry data'!B:G,6,0)),"",VLOOKUP(A2372,'entry data'!B:G,6,0))</f>
        <v/>
      </c>
      <c r="D2372" s="9" t="str">
        <f>IF(ISERROR(VLOOKUP(A2372,'entry data'!B:C,2,0)),"",VLOOKUP(A2372,'entry data'!B:C,2,0))</f>
        <v/>
      </c>
      <c r="E2372" s="9" t="str">
        <f>IF(ISERROR(VLOOKUP(A2372,'entry data'!B:E,4,0)),"",VLOOKUP(A2372,'entry data'!B:E,4,0))</f>
        <v/>
      </c>
      <c r="F2372" s="11" t="str">
        <f>IF(A2372="","",IF(ISERROR(VLOOKUP(A2372,'entry data'!B:F,5,0)),"",VLOOKUP(A2372,'entry data'!B:F,5,0)))</f>
        <v/>
      </c>
      <c r="G2372" s="12" t="str">
        <f>IF(A2372="","",IF(ISERROR(VLOOKUP(A2372,'entry data'!B:I,8,0)),"",VLOOKUP(A2372,'entry data'!B:I,7,0)))</f>
        <v/>
      </c>
      <c r="H2372" s="13" t="str">
        <f>IF(A2372="","",IF(B2372=1,VLOOKUP(A2372,'entry data'!B:D,3,0),I2371))</f>
        <v/>
      </c>
      <c r="I2372" s="14" t="str">
        <f>IF(A2372="","",IF(E2372="weekly",7,IF(E2372="fortnightly",14,IF(E2372="monthly",DATE(IF(MONTH(H2372)=12,YEAR(H2372)+1,YEAR(H2372)),VLOOKUP(MONTH(H2372),index!$D$2:$G$13,2,0),DAY(H2372)),
IF(E2372="quarterly",DATE(IF(MONTH(H2372)&gt;=10,YEAR(H2372)+1,YEAR(H2372)),VLOOKUP(MONTH(H2372),index!$D$2:$G$13,3,0),DAY(H2372)),
IF(E2372="halfyearly",DATE(IF(MONTH(H2372)&gt;=7,YEAR(H2372)+1,YEAR(H2372)),VLOOKUP(MONTH(H2372),index!$D$2:$G$13,4,0),DAY(H2372)),
DATE(YEAR(H2372)+1,MONTH(H2372),DAY(H2372)))))-H2372))+H2372)</f>
        <v/>
      </c>
      <c r="J2372" s="9" t="str">
        <f t="shared" si="238"/>
        <v/>
      </c>
      <c r="K2372" s="11" t="str">
        <f t="shared" si="239"/>
        <v/>
      </c>
      <c r="L2372" s="11" t="str">
        <f t="shared" si="240"/>
        <v/>
      </c>
      <c r="M2372" s="11" t="str">
        <f>IF(A2372="","",VLOOKUP(E2372,index!$A$1:$B$6,2,0)*K2372*G2372)</f>
        <v/>
      </c>
      <c r="N2372" s="11" t="str">
        <f>IF(A2372="","",-PMT(G2372*VLOOKUP(E2372,index!$A$1:$B$6,2,0),C2372,F2372,0,0))</f>
        <v/>
      </c>
      <c r="O2372" s="11" t="str">
        <f t="shared" si="241"/>
        <v/>
      </c>
      <c r="P2372" s="11" t="str">
        <f t="shared" si="242"/>
        <v/>
      </c>
    </row>
    <row r="2373" spans="1:16" x14ac:dyDescent="0.25">
      <c r="A2373" s="9" t="str">
        <f>IF(A2372="","",IF(B2372&lt;C2372,A2372,IF(A2372=MAX('entry data'!$B$8:$B$507),"",A2372+1)))</f>
        <v/>
      </c>
      <c r="B2373" s="9" t="str">
        <f t="shared" si="237"/>
        <v/>
      </c>
      <c r="C2373" s="9" t="str">
        <f>IF(ISERROR(VLOOKUP(A2373,'entry data'!B:G,6,0)),"",VLOOKUP(A2373,'entry data'!B:G,6,0))</f>
        <v/>
      </c>
      <c r="D2373" s="9" t="str">
        <f>IF(ISERROR(VLOOKUP(A2373,'entry data'!B:C,2,0)),"",VLOOKUP(A2373,'entry data'!B:C,2,0))</f>
        <v/>
      </c>
      <c r="E2373" s="9" t="str">
        <f>IF(ISERROR(VLOOKUP(A2373,'entry data'!B:E,4,0)),"",VLOOKUP(A2373,'entry data'!B:E,4,0))</f>
        <v/>
      </c>
      <c r="F2373" s="11" t="str">
        <f>IF(A2373="","",IF(ISERROR(VLOOKUP(A2373,'entry data'!B:F,5,0)),"",VLOOKUP(A2373,'entry data'!B:F,5,0)))</f>
        <v/>
      </c>
      <c r="G2373" s="12" t="str">
        <f>IF(A2373="","",IF(ISERROR(VLOOKUP(A2373,'entry data'!B:I,8,0)),"",VLOOKUP(A2373,'entry data'!B:I,7,0)))</f>
        <v/>
      </c>
      <c r="H2373" s="13" t="str">
        <f>IF(A2373="","",IF(B2373=1,VLOOKUP(A2373,'entry data'!B:D,3,0),I2372))</f>
        <v/>
      </c>
      <c r="I2373" s="14" t="str">
        <f>IF(A2373="","",IF(E2373="weekly",7,IF(E2373="fortnightly",14,IF(E2373="monthly",DATE(IF(MONTH(H2373)=12,YEAR(H2373)+1,YEAR(H2373)),VLOOKUP(MONTH(H2373),index!$D$2:$G$13,2,0),DAY(H2373)),
IF(E2373="quarterly",DATE(IF(MONTH(H2373)&gt;=10,YEAR(H2373)+1,YEAR(H2373)),VLOOKUP(MONTH(H2373),index!$D$2:$G$13,3,0),DAY(H2373)),
IF(E2373="halfyearly",DATE(IF(MONTH(H2373)&gt;=7,YEAR(H2373)+1,YEAR(H2373)),VLOOKUP(MONTH(H2373),index!$D$2:$G$13,4,0),DAY(H2373)),
DATE(YEAR(H2373)+1,MONTH(H2373),DAY(H2373)))))-H2373))+H2373)</f>
        <v/>
      </c>
      <c r="J2373" s="9" t="str">
        <f t="shared" si="238"/>
        <v/>
      </c>
      <c r="K2373" s="11" t="str">
        <f t="shared" si="239"/>
        <v/>
      </c>
      <c r="L2373" s="11" t="str">
        <f t="shared" si="240"/>
        <v/>
      </c>
      <c r="M2373" s="11" t="str">
        <f>IF(A2373="","",VLOOKUP(E2373,index!$A$1:$B$6,2,0)*K2373*G2373)</f>
        <v/>
      </c>
      <c r="N2373" s="11" t="str">
        <f>IF(A2373="","",-PMT(G2373*VLOOKUP(E2373,index!$A$1:$B$6,2,0),C2373,F2373,0,0))</f>
        <v/>
      </c>
      <c r="O2373" s="11" t="str">
        <f t="shared" si="241"/>
        <v/>
      </c>
      <c r="P2373" s="11" t="str">
        <f t="shared" si="242"/>
        <v/>
      </c>
    </row>
    <row r="2374" spans="1:16" x14ac:dyDescent="0.25">
      <c r="A2374" s="9" t="str">
        <f>IF(A2373="","",IF(B2373&lt;C2373,A2373,IF(A2373=MAX('entry data'!$B$8:$B$507),"",A2373+1)))</f>
        <v/>
      </c>
      <c r="B2374" s="9" t="str">
        <f t="shared" si="237"/>
        <v/>
      </c>
      <c r="C2374" s="9" t="str">
        <f>IF(ISERROR(VLOOKUP(A2374,'entry data'!B:G,6,0)),"",VLOOKUP(A2374,'entry data'!B:G,6,0))</f>
        <v/>
      </c>
      <c r="D2374" s="9" t="str">
        <f>IF(ISERROR(VLOOKUP(A2374,'entry data'!B:C,2,0)),"",VLOOKUP(A2374,'entry data'!B:C,2,0))</f>
        <v/>
      </c>
      <c r="E2374" s="9" t="str">
        <f>IF(ISERROR(VLOOKUP(A2374,'entry data'!B:E,4,0)),"",VLOOKUP(A2374,'entry data'!B:E,4,0))</f>
        <v/>
      </c>
      <c r="F2374" s="11" t="str">
        <f>IF(A2374="","",IF(ISERROR(VLOOKUP(A2374,'entry data'!B:F,5,0)),"",VLOOKUP(A2374,'entry data'!B:F,5,0)))</f>
        <v/>
      </c>
      <c r="G2374" s="12" t="str">
        <f>IF(A2374="","",IF(ISERROR(VLOOKUP(A2374,'entry data'!B:I,8,0)),"",VLOOKUP(A2374,'entry data'!B:I,7,0)))</f>
        <v/>
      </c>
      <c r="H2374" s="13" t="str">
        <f>IF(A2374="","",IF(B2374=1,VLOOKUP(A2374,'entry data'!B:D,3,0),I2373))</f>
        <v/>
      </c>
      <c r="I2374" s="14" t="str">
        <f>IF(A2374="","",IF(E2374="weekly",7,IF(E2374="fortnightly",14,IF(E2374="monthly",DATE(IF(MONTH(H2374)=12,YEAR(H2374)+1,YEAR(H2374)),VLOOKUP(MONTH(H2374),index!$D$2:$G$13,2,0),DAY(H2374)),
IF(E2374="quarterly",DATE(IF(MONTH(H2374)&gt;=10,YEAR(H2374)+1,YEAR(H2374)),VLOOKUP(MONTH(H2374),index!$D$2:$G$13,3,0),DAY(H2374)),
IF(E2374="halfyearly",DATE(IF(MONTH(H2374)&gt;=7,YEAR(H2374)+1,YEAR(H2374)),VLOOKUP(MONTH(H2374),index!$D$2:$G$13,4,0),DAY(H2374)),
DATE(YEAR(H2374)+1,MONTH(H2374),DAY(H2374)))))-H2374))+H2374)</f>
        <v/>
      </c>
      <c r="J2374" s="9" t="str">
        <f t="shared" si="238"/>
        <v/>
      </c>
      <c r="K2374" s="11" t="str">
        <f t="shared" si="239"/>
        <v/>
      </c>
      <c r="L2374" s="11" t="str">
        <f t="shared" si="240"/>
        <v/>
      </c>
      <c r="M2374" s="11" t="str">
        <f>IF(A2374="","",VLOOKUP(E2374,index!$A$1:$B$6,2,0)*K2374*G2374)</f>
        <v/>
      </c>
      <c r="N2374" s="11" t="str">
        <f>IF(A2374="","",-PMT(G2374*VLOOKUP(E2374,index!$A$1:$B$6,2,0),C2374,F2374,0,0))</f>
        <v/>
      </c>
      <c r="O2374" s="11" t="str">
        <f t="shared" si="241"/>
        <v/>
      </c>
      <c r="P2374" s="11" t="str">
        <f t="shared" si="242"/>
        <v/>
      </c>
    </row>
    <row r="2375" spans="1:16" x14ac:dyDescent="0.25">
      <c r="A2375" s="9" t="str">
        <f>IF(A2374="","",IF(B2374&lt;C2374,A2374,IF(A2374=MAX('entry data'!$B$8:$B$507),"",A2374+1)))</f>
        <v/>
      </c>
      <c r="B2375" s="9" t="str">
        <f t="shared" si="237"/>
        <v/>
      </c>
      <c r="C2375" s="9" t="str">
        <f>IF(ISERROR(VLOOKUP(A2375,'entry data'!B:G,6,0)),"",VLOOKUP(A2375,'entry data'!B:G,6,0))</f>
        <v/>
      </c>
      <c r="D2375" s="9" t="str">
        <f>IF(ISERROR(VLOOKUP(A2375,'entry data'!B:C,2,0)),"",VLOOKUP(A2375,'entry data'!B:C,2,0))</f>
        <v/>
      </c>
      <c r="E2375" s="9" t="str">
        <f>IF(ISERROR(VLOOKUP(A2375,'entry data'!B:E,4,0)),"",VLOOKUP(A2375,'entry data'!B:E,4,0))</f>
        <v/>
      </c>
      <c r="F2375" s="11" t="str">
        <f>IF(A2375="","",IF(ISERROR(VLOOKUP(A2375,'entry data'!B:F,5,0)),"",VLOOKUP(A2375,'entry data'!B:F,5,0)))</f>
        <v/>
      </c>
      <c r="G2375" s="12" t="str">
        <f>IF(A2375="","",IF(ISERROR(VLOOKUP(A2375,'entry data'!B:I,8,0)),"",VLOOKUP(A2375,'entry data'!B:I,7,0)))</f>
        <v/>
      </c>
      <c r="H2375" s="13" t="str">
        <f>IF(A2375="","",IF(B2375=1,VLOOKUP(A2375,'entry data'!B:D,3,0),I2374))</f>
        <v/>
      </c>
      <c r="I2375" s="14" t="str">
        <f>IF(A2375="","",IF(E2375="weekly",7,IF(E2375="fortnightly",14,IF(E2375="monthly",DATE(IF(MONTH(H2375)=12,YEAR(H2375)+1,YEAR(H2375)),VLOOKUP(MONTH(H2375),index!$D$2:$G$13,2,0),DAY(H2375)),
IF(E2375="quarterly",DATE(IF(MONTH(H2375)&gt;=10,YEAR(H2375)+1,YEAR(H2375)),VLOOKUP(MONTH(H2375),index!$D$2:$G$13,3,0),DAY(H2375)),
IF(E2375="halfyearly",DATE(IF(MONTH(H2375)&gt;=7,YEAR(H2375)+1,YEAR(H2375)),VLOOKUP(MONTH(H2375),index!$D$2:$G$13,4,0),DAY(H2375)),
DATE(YEAR(H2375)+1,MONTH(H2375),DAY(H2375)))))-H2375))+H2375)</f>
        <v/>
      </c>
      <c r="J2375" s="9" t="str">
        <f t="shared" si="238"/>
        <v/>
      </c>
      <c r="K2375" s="11" t="str">
        <f t="shared" si="239"/>
        <v/>
      </c>
      <c r="L2375" s="11" t="str">
        <f t="shared" si="240"/>
        <v/>
      </c>
      <c r="M2375" s="11" t="str">
        <f>IF(A2375="","",VLOOKUP(E2375,index!$A$1:$B$6,2,0)*K2375*G2375)</f>
        <v/>
      </c>
      <c r="N2375" s="11" t="str">
        <f>IF(A2375="","",-PMT(G2375*VLOOKUP(E2375,index!$A$1:$B$6,2,0),C2375,F2375,0,0))</f>
        <v/>
      </c>
      <c r="O2375" s="11" t="str">
        <f t="shared" si="241"/>
        <v/>
      </c>
      <c r="P2375" s="11" t="str">
        <f t="shared" si="242"/>
        <v/>
      </c>
    </row>
    <row r="2376" spans="1:16" x14ac:dyDescent="0.25">
      <c r="A2376" s="9" t="str">
        <f>IF(A2375="","",IF(B2375&lt;C2375,A2375,IF(A2375=MAX('entry data'!$B$8:$B$507),"",A2375+1)))</f>
        <v/>
      </c>
      <c r="B2376" s="9" t="str">
        <f t="shared" si="237"/>
        <v/>
      </c>
      <c r="C2376" s="9" t="str">
        <f>IF(ISERROR(VLOOKUP(A2376,'entry data'!B:G,6,0)),"",VLOOKUP(A2376,'entry data'!B:G,6,0))</f>
        <v/>
      </c>
      <c r="D2376" s="9" t="str">
        <f>IF(ISERROR(VLOOKUP(A2376,'entry data'!B:C,2,0)),"",VLOOKUP(A2376,'entry data'!B:C,2,0))</f>
        <v/>
      </c>
      <c r="E2376" s="9" t="str">
        <f>IF(ISERROR(VLOOKUP(A2376,'entry data'!B:E,4,0)),"",VLOOKUP(A2376,'entry data'!B:E,4,0))</f>
        <v/>
      </c>
      <c r="F2376" s="11" t="str">
        <f>IF(A2376="","",IF(ISERROR(VLOOKUP(A2376,'entry data'!B:F,5,0)),"",VLOOKUP(A2376,'entry data'!B:F,5,0)))</f>
        <v/>
      </c>
      <c r="G2376" s="12" t="str">
        <f>IF(A2376="","",IF(ISERROR(VLOOKUP(A2376,'entry data'!B:I,8,0)),"",VLOOKUP(A2376,'entry data'!B:I,7,0)))</f>
        <v/>
      </c>
      <c r="H2376" s="13" t="str">
        <f>IF(A2376="","",IF(B2376=1,VLOOKUP(A2376,'entry data'!B:D,3,0),I2375))</f>
        <v/>
      </c>
      <c r="I2376" s="14" t="str">
        <f>IF(A2376="","",IF(E2376="weekly",7,IF(E2376="fortnightly",14,IF(E2376="monthly",DATE(IF(MONTH(H2376)=12,YEAR(H2376)+1,YEAR(H2376)),VLOOKUP(MONTH(H2376),index!$D$2:$G$13,2,0),DAY(H2376)),
IF(E2376="quarterly",DATE(IF(MONTH(H2376)&gt;=10,YEAR(H2376)+1,YEAR(H2376)),VLOOKUP(MONTH(H2376),index!$D$2:$G$13,3,0),DAY(H2376)),
IF(E2376="halfyearly",DATE(IF(MONTH(H2376)&gt;=7,YEAR(H2376)+1,YEAR(H2376)),VLOOKUP(MONTH(H2376),index!$D$2:$G$13,4,0),DAY(H2376)),
DATE(YEAR(H2376)+1,MONTH(H2376),DAY(H2376)))))-H2376))+H2376)</f>
        <v/>
      </c>
      <c r="J2376" s="9" t="str">
        <f t="shared" si="238"/>
        <v/>
      </c>
      <c r="K2376" s="11" t="str">
        <f t="shared" si="239"/>
        <v/>
      </c>
      <c r="L2376" s="11" t="str">
        <f t="shared" si="240"/>
        <v/>
      </c>
      <c r="M2376" s="11" t="str">
        <f>IF(A2376="","",VLOOKUP(E2376,index!$A$1:$B$6,2,0)*K2376*G2376)</f>
        <v/>
      </c>
      <c r="N2376" s="11" t="str">
        <f>IF(A2376="","",-PMT(G2376*VLOOKUP(E2376,index!$A$1:$B$6,2,0),C2376,F2376,0,0))</f>
        <v/>
      </c>
      <c r="O2376" s="11" t="str">
        <f t="shared" si="241"/>
        <v/>
      </c>
      <c r="P2376" s="11" t="str">
        <f t="shared" si="242"/>
        <v/>
      </c>
    </row>
    <row r="2377" spans="1:16" x14ac:dyDescent="0.25">
      <c r="A2377" s="9" t="str">
        <f>IF(A2376="","",IF(B2376&lt;C2376,A2376,IF(A2376=MAX('entry data'!$B$8:$B$507),"",A2376+1)))</f>
        <v/>
      </c>
      <c r="B2377" s="9" t="str">
        <f t="shared" si="237"/>
        <v/>
      </c>
      <c r="C2377" s="9" t="str">
        <f>IF(ISERROR(VLOOKUP(A2377,'entry data'!B:G,6,0)),"",VLOOKUP(A2377,'entry data'!B:G,6,0))</f>
        <v/>
      </c>
      <c r="D2377" s="9" t="str">
        <f>IF(ISERROR(VLOOKUP(A2377,'entry data'!B:C,2,0)),"",VLOOKUP(A2377,'entry data'!B:C,2,0))</f>
        <v/>
      </c>
      <c r="E2377" s="9" t="str">
        <f>IF(ISERROR(VLOOKUP(A2377,'entry data'!B:E,4,0)),"",VLOOKUP(A2377,'entry data'!B:E,4,0))</f>
        <v/>
      </c>
      <c r="F2377" s="11" t="str">
        <f>IF(A2377="","",IF(ISERROR(VLOOKUP(A2377,'entry data'!B:F,5,0)),"",VLOOKUP(A2377,'entry data'!B:F,5,0)))</f>
        <v/>
      </c>
      <c r="G2377" s="12" t="str">
        <f>IF(A2377="","",IF(ISERROR(VLOOKUP(A2377,'entry data'!B:I,8,0)),"",VLOOKUP(A2377,'entry data'!B:I,7,0)))</f>
        <v/>
      </c>
      <c r="H2377" s="13" t="str">
        <f>IF(A2377="","",IF(B2377=1,VLOOKUP(A2377,'entry data'!B:D,3,0),I2376))</f>
        <v/>
      </c>
      <c r="I2377" s="14" t="str">
        <f>IF(A2377="","",IF(E2377="weekly",7,IF(E2377="fortnightly",14,IF(E2377="monthly",DATE(IF(MONTH(H2377)=12,YEAR(H2377)+1,YEAR(H2377)),VLOOKUP(MONTH(H2377),index!$D$2:$G$13,2,0),DAY(H2377)),
IF(E2377="quarterly",DATE(IF(MONTH(H2377)&gt;=10,YEAR(H2377)+1,YEAR(H2377)),VLOOKUP(MONTH(H2377),index!$D$2:$G$13,3,0),DAY(H2377)),
IF(E2377="halfyearly",DATE(IF(MONTH(H2377)&gt;=7,YEAR(H2377)+1,YEAR(H2377)),VLOOKUP(MONTH(H2377),index!$D$2:$G$13,4,0),DAY(H2377)),
DATE(YEAR(H2377)+1,MONTH(H2377),DAY(H2377)))))-H2377))+H2377)</f>
        <v/>
      </c>
      <c r="J2377" s="9" t="str">
        <f t="shared" si="238"/>
        <v/>
      </c>
      <c r="K2377" s="11" t="str">
        <f t="shared" si="239"/>
        <v/>
      </c>
      <c r="L2377" s="11" t="str">
        <f t="shared" si="240"/>
        <v/>
      </c>
      <c r="M2377" s="11" t="str">
        <f>IF(A2377="","",VLOOKUP(E2377,index!$A$1:$B$6,2,0)*K2377*G2377)</f>
        <v/>
      </c>
      <c r="N2377" s="11" t="str">
        <f>IF(A2377="","",-PMT(G2377*VLOOKUP(E2377,index!$A$1:$B$6,2,0),C2377,F2377,0,0))</f>
        <v/>
      </c>
      <c r="O2377" s="11" t="str">
        <f t="shared" si="241"/>
        <v/>
      </c>
      <c r="P2377" s="11" t="str">
        <f t="shared" si="242"/>
        <v/>
      </c>
    </row>
    <row r="2378" spans="1:16" x14ac:dyDescent="0.25">
      <c r="A2378" s="9" t="str">
        <f>IF(A2377="","",IF(B2377&lt;C2377,A2377,IF(A2377=MAX('entry data'!$B$8:$B$507),"",A2377+1)))</f>
        <v/>
      </c>
      <c r="B2378" s="9" t="str">
        <f t="shared" si="237"/>
        <v/>
      </c>
      <c r="C2378" s="9" t="str">
        <f>IF(ISERROR(VLOOKUP(A2378,'entry data'!B:G,6,0)),"",VLOOKUP(A2378,'entry data'!B:G,6,0))</f>
        <v/>
      </c>
      <c r="D2378" s="9" t="str">
        <f>IF(ISERROR(VLOOKUP(A2378,'entry data'!B:C,2,0)),"",VLOOKUP(A2378,'entry data'!B:C,2,0))</f>
        <v/>
      </c>
      <c r="E2378" s="9" t="str">
        <f>IF(ISERROR(VLOOKUP(A2378,'entry data'!B:E,4,0)),"",VLOOKUP(A2378,'entry data'!B:E,4,0))</f>
        <v/>
      </c>
      <c r="F2378" s="11" t="str">
        <f>IF(A2378="","",IF(ISERROR(VLOOKUP(A2378,'entry data'!B:F,5,0)),"",VLOOKUP(A2378,'entry data'!B:F,5,0)))</f>
        <v/>
      </c>
      <c r="G2378" s="12" t="str">
        <f>IF(A2378="","",IF(ISERROR(VLOOKUP(A2378,'entry data'!B:I,8,0)),"",VLOOKUP(A2378,'entry data'!B:I,7,0)))</f>
        <v/>
      </c>
      <c r="H2378" s="13" t="str">
        <f>IF(A2378="","",IF(B2378=1,VLOOKUP(A2378,'entry data'!B:D,3,0),I2377))</f>
        <v/>
      </c>
      <c r="I2378" s="14" t="str">
        <f>IF(A2378="","",IF(E2378="weekly",7,IF(E2378="fortnightly",14,IF(E2378="monthly",DATE(IF(MONTH(H2378)=12,YEAR(H2378)+1,YEAR(H2378)),VLOOKUP(MONTH(H2378),index!$D$2:$G$13,2,0),DAY(H2378)),
IF(E2378="quarterly",DATE(IF(MONTH(H2378)&gt;=10,YEAR(H2378)+1,YEAR(H2378)),VLOOKUP(MONTH(H2378),index!$D$2:$G$13,3,0),DAY(H2378)),
IF(E2378="halfyearly",DATE(IF(MONTH(H2378)&gt;=7,YEAR(H2378)+1,YEAR(H2378)),VLOOKUP(MONTH(H2378),index!$D$2:$G$13,4,0),DAY(H2378)),
DATE(YEAR(H2378)+1,MONTH(H2378),DAY(H2378)))))-H2378))+H2378)</f>
        <v/>
      </c>
      <c r="J2378" s="9" t="str">
        <f t="shared" si="238"/>
        <v/>
      </c>
      <c r="K2378" s="11" t="str">
        <f t="shared" si="239"/>
        <v/>
      </c>
      <c r="L2378" s="11" t="str">
        <f t="shared" si="240"/>
        <v/>
      </c>
      <c r="M2378" s="11" t="str">
        <f>IF(A2378="","",VLOOKUP(E2378,index!$A$1:$B$6,2,0)*K2378*G2378)</f>
        <v/>
      </c>
      <c r="N2378" s="11" t="str">
        <f>IF(A2378="","",-PMT(G2378*VLOOKUP(E2378,index!$A$1:$B$6,2,0),C2378,F2378,0,0))</f>
        <v/>
      </c>
      <c r="O2378" s="11" t="str">
        <f t="shared" si="241"/>
        <v/>
      </c>
      <c r="P2378" s="11" t="str">
        <f t="shared" si="242"/>
        <v/>
      </c>
    </row>
    <row r="2379" spans="1:16" x14ac:dyDescent="0.25">
      <c r="A2379" s="9" t="str">
        <f>IF(A2378="","",IF(B2378&lt;C2378,A2378,IF(A2378=MAX('entry data'!$B$8:$B$507),"",A2378+1)))</f>
        <v/>
      </c>
      <c r="B2379" s="9" t="str">
        <f t="shared" si="237"/>
        <v/>
      </c>
      <c r="C2379" s="9" t="str">
        <f>IF(ISERROR(VLOOKUP(A2379,'entry data'!B:G,6,0)),"",VLOOKUP(A2379,'entry data'!B:G,6,0))</f>
        <v/>
      </c>
      <c r="D2379" s="9" t="str">
        <f>IF(ISERROR(VLOOKUP(A2379,'entry data'!B:C,2,0)),"",VLOOKUP(A2379,'entry data'!B:C,2,0))</f>
        <v/>
      </c>
      <c r="E2379" s="9" t="str">
        <f>IF(ISERROR(VLOOKUP(A2379,'entry data'!B:E,4,0)),"",VLOOKUP(A2379,'entry data'!B:E,4,0))</f>
        <v/>
      </c>
      <c r="F2379" s="11" t="str">
        <f>IF(A2379="","",IF(ISERROR(VLOOKUP(A2379,'entry data'!B:F,5,0)),"",VLOOKUP(A2379,'entry data'!B:F,5,0)))</f>
        <v/>
      </c>
      <c r="G2379" s="12" t="str">
        <f>IF(A2379="","",IF(ISERROR(VLOOKUP(A2379,'entry data'!B:I,8,0)),"",VLOOKUP(A2379,'entry data'!B:I,7,0)))</f>
        <v/>
      </c>
      <c r="H2379" s="13" t="str">
        <f>IF(A2379="","",IF(B2379=1,VLOOKUP(A2379,'entry data'!B:D,3,0),I2378))</f>
        <v/>
      </c>
      <c r="I2379" s="14" t="str">
        <f>IF(A2379="","",IF(E2379="weekly",7,IF(E2379="fortnightly",14,IF(E2379="monthly",DATE(IF(MONTH(H2379)=12,YEAR(H2379)+1,YEAR(H2379)),VLOOKUP(MONTH(H2379),index!$D$2:$G$13,2,0),DAY(H2379)),
IF(E2379="quarterly",DATE(IF(MONTH(H2379)&gt;=10,YEAR(H2379)+1,YEAR(H2379)),VLOOKUP(MONTH(H2379),index!$D$2:$G$13,3,0),DAY(H2379)),
IF(E2379="halfyearly",DATE(IF(MONTH(H2379)&gt;=7,YEAR(H2379)+1,YEAR(H2379)),VLOOKUP(MONTH(H2379),index!$D$2:$G$13,4,0),DAY(H2379)),
DATE(YEAR(H2379)+1,MONTH(H2379),DAY(H2379)))))-H2379))+H2379)</f>
        <v/>
      </c>
      <c r="J2379" s="9" t="str">
        <f t="shared" si="238"/>
        <v/>
      </c>
      <c r="K2379" s="11" t="str">
        <f t="shared" si="239"/>
        <v/>
      </c>
      <c r="L2379" s="11" t="str">
        <f t="shared" si="240"/>
        <v/>
      </c>
      <c r="M2379" s="11" t="str">
        <f>IF(A2379="","",VLOOKUP(E2379,index!$A$1:$B$6,2,0)*K2379*G2379)</f>
        <v/>
      </c>
      <c r="N2379" s="11" t="str">
        <f>IF(A2379="","",-PMT(G2379*VLOOKUP(E2379,index!$A$1:$B$6,2,0),C2379,F2379,0,0))</f>
        <v/>
      </c>
      <c r="O2379" s="11" t="str">
        <f t="shared" si="241"/>
        <v/>
      </c>
      <c r="P2379" s="11" t="str">
        <f t="shared" si="242"/>
        <v/>
      </c>
    </row>
    <row r="2380" spans="1:16" x14ac:dyDescent="0.25">
      <c r="A2380" s="9" t="str">
        <f>IF(A2379="","",IF(B2379&lt;C2379,A2379,IF(A2379=MAX('entry data'!$B$8:$B$507),"",A2379+1)))</f>
        <v/>
      </c>
      <c r="B2380" s="9" t="str">
        <f t="shared" si="237"/>
        <v/>
      </c>
      <c r="C2380" s="9" t="str">
        <f>IF(ISERROR(VLOOKUP(A2380,'entry data'!B:G,6,0)),"",VLOOKUP(A2380,'entry data'!B:G,6,0))</f>
        <v/>
      </c>
      <c r="D2380" s="9" t="str">
        <f>IF(ISERROR(VLOOKUP(A2380,'entry data'!B:C,2,0)),"",VLOOKUP(A2380,'entry data'!B:C,2,0))</f>
        <v/>
      </c>
      <c r="E2380" s="9" t="str">
        <f>IF(ISERROR(VLOOKUP(A2380,'entry data'!B:E,4,0)),"",VLOOKUP(A2380,'entry data'!B:E,4,0))</f>
        <v/>
      </c>
      <c r="F2380" s="11" t="str">
        <f>IF(A2380="","",IF(ISERROR(VLOOKUP(A2380,'entry data'!B:F,5,0)),"",VLOOKUP(A2380,'entry data'!B:F,5,0)))</f>
        <v/>
      </c>
      <c r="G2380" s="12" t="str">
        <f>IF(A2380="","",IF(ISERROR(VLOOKUP(A2380,'entry data'!B:I,8,0)),"",VLOOKUP(A2380,'entry data'!B:I,7,0)))</f>
        <v/>
      </c>
      <c r="H2380" s="13" t="str">
        <f>IF(A2380="","",IF(B2380=1,VLOOKUP(A2380,'entry data'!B:D,3,0),I2379))</f>
        <v/>
      </c>
      <c r="I2380" s="14" t="str">
        <f>IF(A2380="","",IF(E2380="weekly",7,IF(E2380="fortnightly",14,IF(E2380="monthly",DATE(IF(MONTH(H2380)=12,YEAR(H2380)+1,YEAR(H2380)),VLOOKUP(MONTH(H2380),index!$D$2:$G$13,2,0),DAY(H2380)),
IF(E2380="quarterly",DATE(IF(MONTH(H2380)&gt;=10,YEAR(H2380)+1,YEAR(H2380)),VLOOKUP(MONTH(H2380),index!$D$2:$G$13,3,0),DAY(H2380)),
IF(E2380="halfyearly",DATE(IF(MONTH(H2380)&gt;=7,YEAR(H2380)+1,YEAR(H2380)),VLOOKUP(MONTH(H2380),index!$D$2:$G$13,4,0),DAY(H2380)),
DATE(YEAR(H2380)+1,MONTH(H2380),DAY(H2380)))))-H2380))+H2380)</f>
        <v/>
      </c>
      <c r="J2380" s="9" t="str">
        <f t="shared" si="238"/>
        <v/>
      </c>
      <c r="K2380" s="11" t="str">
        <f t="shared" si="239"/>
        <v/>
      </c>
      <c r="L2380" s="11" t="str">
        <f t="shared" si="240"/>
        <v/>
      </c>
      <c r="M2380" s="11" t="str">
        <f>IF(A2380="","",VLOOKUP(E2380,index!$A$1:$B$6,2,0)*K2380*G2380)</f>
        <v/>
      </c>
      <c r="N2380" s="11" t="str">
        <f>IF(A2380="","",-PMT(G2380*VLOOKUP(E2380,index!$A$1:$B$6,2,0),C2380,F2380,0,0))</f>
        <v/>
      </c>
      <c r="O2380" s="11" t="str">
        <f t="shared" si="241"/>
        <v/>
      </c>
      <c r="P2380" s="11" t="str">
        <f t="shared" si="242"/>
        <v/>
      </c>
    </row>
    <row r="2381" spans="1:16" x14ac:dyDescent="0.25">
      <c r="A2381" s="9" t="str">
        <f>IF(A2380="","",IF(B2380&lt;C2380,A2380,IF(A2380=MAX('entry data'!$B$8:$B$507),"",A2380+1)))</f>
        <v/>
      </c>
      <c r="B2381" s="9" t="str">
        <f t="shared" si="237"/>
        <v/>
      </c>
      <c r="C2381" s="9" t="str">
        <f>IF(ISERROR(VLOOKUP(A2381,'entry data'!B:G,6,0)),"",VLOOKUP(A2381,'entry data'!B:G,6,0))</f>
        <v/>
      </c>
      <c r="D2381" s="9" t="str">
        <f>IF(ISERROR(VLOOKUP(A2381,'entry data'!B:C,2,0)),"",VLOOKUP(A2381,'entry data'!B:C,2,0))</f>
        <v/>
      </c>
      <c r="E2381" s="9" t="str">
        <f>IF(ISERROR(VLOOKUP(A2381,'entry data'!B:E,4,0)),"",VLOOKUP(A2381,'entry data'!B:E,4,0))</f>
        <v/>
      </c>
      <c r="F2381" s="11" t="str">
        <f>IF(A2381="","",IF(ISERROR(VLOOKUP(A2381,'entry data'!B:F,5,0)),"",VLOOKUP(A2381,'entry data'!B:F,5,0)))</f>
        <v/>
      </c>
      <c r="G2381" s="12" t="str">
        <f>IF(A2381="","",IF(ISERROR(VLOOKUP(A2381,'entry data'!B:I,8,0)),"",VLOOKUP(A2381,'entry data'!B:I,7,0)))</f>
        <v/>
      </c>
      <c r="H2381" s="13" t="str">
        <f>IF(A2381="","",IF(B2381=1,VLOOKUP(A2381,'entry data'!B:D,3,0),I2380))</f>
        <v/>
      </c>
      <c r="I2381" s="14" t="str">
        <f>IF(A2381="","",IF(E2381="weekly",7,IF(E2381="fortnightly",14,IF(E2381="monthly",DATE(IF(MONTH(H2381)=12,YEAR(H2381)+1,YEAR(H2381)),VLOOKUP(MONTH(H2381),index!$D$2:$G$13,2,0),DAY(H2381)),
IF(E2381="quarterly",DATE(IF(MONTH(H2381)&gt;=10,YEAR(H2381)+1,YEAR(H2381)),VLOOKUP(MONTH(H2381),index!$D$2:$G$13,3,0),DAY(H2381)),
IF(E2381="halfyearly",DATE(IF(MONTH(H2381)&gt;=7,YEAR(H2381)+1,YEAR(H2381)),VLOOKUP(MONTH(H2381),index!$D$2:$G$13,4,0),DAY(H2381)),
DATE(YEAR(H2381)+1,MONTH(H2381),DAY(H2381)))))-H2381))+H2381)</f>
        <v/>
      </c>
      <c r="J2381" s="9" t="str">
        <f t="shared" si="238"/>
        <v/>
      </c>
      <c r="K2381" s="11" t="str">
        <f t="shared" si="239"/>
        <v/>
      </c>
      <c r="L2381" s="11" t="str">
        <f t="shared" si="240"/>
        <v/>
      </c>
      <c r="M2381" s="11" t="str">
        <f>IF(A2381="","",VLOOKUP(E2381,index!$A$1:$B$6,2,0)*K2381*G2381)</f>
        <v/>
      </c>
      <c r="N2381" s="11" t="str">
        <f>IF(A2381="","",-PMT(G2381*VLOOKUP(E2381,index!$A$1:$B$6,2,0),C2381,F2381,0,0))</f>
        <v/>
      </c>
      <c r="O2381" s="11" t="str">
        <f t="shared" si="241"/>
        <v/>
      </c>
      <c r="P2381" s="11" t="str">
        <f t="shared" si="242"/>
        <v/>
      </c>
    </row>
    <row r="2382" spans="1:16" x14ac:dyDescent="0.25">
      <c r="A2382" s="9" t="str">
        <f>IF(A2381="","",IF(B2381&lt;C2381,A2381,IF(A2381=MAX('entry data'!$B$8:$B$507),"",A2381+1)))</f>
        <v/>
      </c>
      <c r="B2382" s="9" t="str">
        <f t="shared" si="237"/>
        <v/>
      </c>
      <c r="C2382" s="9" t="str">
        <f>IF(ISERROR(VLOOKUP(A2382,'entry data'!B:G,6,0)),"",VLOOKUP(A2382,'entry data'!B:G,6,0))</f>
        <v/>
      </c>
      <c r="D2382" s="9" t="str">
        <f>IF(ISERROR(VLOOKUP(A2382,'entry data'!B:C,2,0)),"",VLOOKUP(A2382,'entry data'!B:C,2,0))</f>
        <v/>
      </c>
      <c r="E2382" s="9" t="str">
        <f>IF(ISERROR(VLOOKUP(A2382,'entry data'!B:E,4,0)),"",VLOOKUP(A2382,'entry data'!B:E,4,0))</f>
        <v/>
      </c>
      <c r="F2382" s="11" t="str">
        <f>IF(A2382="","",IF(ISERROR(VLOOKUP(A2382,'entry data'!B:F,5,0)),"",VLOOKUP(A2382,'entry data'!B:F,5,0)))</f>
        <v/>
      </c>
      <c r="G2382" s="12" t="str">
        <f>IF(A2382="","",IF(ISERROR(VLOOKUP(A2382,'entry data'!B:I,8,0)),"",VLOOKUP(A2382,'entry data'!B:I,7,0)))</f>
        <v/>
      </c>
      <c r="H2382" s="13" t="str">
        <f>IF(A2382="","",IF(B2382=1,VLOOKUP(A2382,'entry data'!B:D,3,0),I2381))</f>
        <v/>
      </c>
      <c r="I2382" s="14" t="str">
        <f>IF(A2382="","",IF(E2382="weekly",7,IF(E2382="fortnightly",14,IF(E2382="monthly",DATE(IF(MONTH(H2382)=12,YEAR(H2382)+1,YEAR(H2382)),VLOOKUP(MONTH(H2382),index!$D$2:$G$13,2,0),DAY(H2382)),
IF(E2382="quarterly",DATE(IF(MONTH(H2382)&gt;=10,YEAR(H2382)+1,YEAR(H2382)),VLOOKUP(MONTH(H2382),index!$D$2:$G$13,3,0),DAY(H2382)),
IF(E2382="halfyearly",DATE(IF(MONTH(H2382)&gt;=7,YEAR(H2382)+1,YEAR(H2382)),VLOOKUP(MONTH(H2382),index!$D$2:$G$13,4,0),DAY(H2382)),
DATE(YEAR(H2382)+1,MONTH(H2382),DAY(H2382)))))-H2382))+H2382)</f>
        <v/>
      </c>
      <c r="J2382" s="9" t="str">
        <f t="shared" si="238"/>
        <v/>
      </c>
      <c r="K2382" s="11" t="str">
        <f t="shared" si="239"/>
        <v/>
      </c>
      <c r="L2382" s="11" t="str">
        <f t="shared" si="240"/>
        <v/>
      </c>
      <c r="M2382" s="11" t="str">
        <f>IF(A2382="","",VLOOKUP(E2382,index!$A$1:$B$6,2,0)*K2382*G2382)</f>
        <v/>
      </c>
      <c r="N2382" s="11" t="str">
        <f>IF(A2382="","",-PMT(G2382*VLOOKUP(E2382,index!$A$1:$B$6,2,0),C2382,F2382,0,0))</f>
        <v/>
      </c>
      <c r="O2382" s="11" t="str">
        <f t="shared" si="241"/>
        <v/>
      </c>
      <c r="P2382" s="11" t="str">
        <f t="shared" si="242"/>
        <v/>
      </c>
    </row>
    <row r="2383" spans="1:16" x14ac:dyDescent="0.25">
      <c r="A2383" s="9" t="str">
        <f>IF(A2382="","",IF(B2382&lt;C2382,A2382,IF(A2382=MAX('entry data'!$B$8:$B$507),"",A2382+1)))</f>
        <v/>
      </c>
      <c r="B2383" s="9" t="str">
        <f t="shared" si="237"/>
        <v/>
      </c>
      <c r="C2383" s="9" t="str">
        <f>IF(ISERROR(VLOOKUP(A2383,'entry data'!B:G,6,0)),"",VLOOKUP(A2383,'entry data'!B:G,6,0))</f>
        <v/>
      </c>
      <c r="D2383" s="9" t="str">
        <f>IF(ISERROR(VLOOKUP(A2383,'entry data'!B:C,2,0)),"",VLOOKUP(A2383,'entry data'!B:C,2,0))</f>
        <v/>
      </c>
      <c r="E2383" s="9" t="str">
        <f>IF(ISERROR(VLOOKUP(A2383,'entry data'!B:E,4,0)),"",VLOOKUP(A2383,'entry data'!B:E,4,0))</f>
        <v/>
      </c>
      <c r="F2383" s="11" t="str">
        <f>IF(A2383="","",IF(ISERROR(VLOOKUP(A2383,'entry data'!B:F,5,0)),"",VLOOKUP(A2383,'entry data'!B:F,5,0)))</f>
        <v/>
      </c>
      <c r="G2383" s="12" t="str">
        <f>IF(A2383="","",IF(ISERROR(VLOOKUP(A2383,'entry data'!B:I,8,0)),"",VLOOKUP(A2383,'entry data'!B:I,7,0)))</f>
        <v/>
      </c>
      <c r="H2383" s="13" t="str">
        <f>IF(A2383="","",IF(B2383=1,VLOOKUP(A2383,'entry data'!B:D,3,0),I2382))</f>
        <v/>
      </c>
      <c r="I2383" s="14" t="str">
        <f>IF(A2383="","",IF(E2383="weekly",7,IF(E2383="fortnightly",14,IF(E2383="monthly",DATE(IF(MONTH(H2383)=12,YEAR(H2383)+1,YEAR(H2383)),VLOOKUP(MONTH(H2383),index!$D$2:$G$13,2,0),DAY(H2383)),
IF(E2383="quarterly",DATE(IF(MONTH(H2383)&gt;=10,YEAR(H2383)+1,YEAR(H2383)),VLOOKUP(MONTH(H2383),index!$D$2:$G$13,3,0),DAY(H2383)),
IF(E2383="halfyearly",DATE(IF(MONTH(H2383)&gt;=7,YEAR(H2383)+1,YEAR(H2383)),VLOOKUP(MONTH(H2383),index!$D$2:$G$13,4,0),DAY(H2383)),
DATE(YEAR(H2383)+1,MONTH(H2383),DAY(H2383)))))-H2383))+H2383)</f>
        <v/>
      </c>
      <c r="J2383" s="9" t="str">
        <f t="shared" si="238"/>
        <v/>
      </c>
      <c r="K2383" s="11" t="str">
        <f t="shared" si="239"/>
        <v/>
      </c>
      <c r="L2383" s="11" t="str">
        <f t="shared" si="240"/>
        <v/>
      </c>
      <c r="M2383" s="11" t="str">
        <f>IF(A2383="","",VLOOKUP(E2383,index!$A$1:$B$6,2,0)*K2383*G2383)</f>
        <v/>
      </c>
      <c r="N2383" s="11" t="str">
        <f>IF(A2383="","",-PMT(G2383*VLOOKUP(E2383,index!$A$1:$B$6,2,0),C2383,F2383,0,0))</f>
        <v/>
      </c>
      <c r="O2383" s="11" t="str">
        <f t="shared" si="241"/>
        <v/>
      </c>
      <c r="P2383" s="11" t="str">
        <f t="shared" si="242"/>
        <v/>
      </c>
    </row>
    <row r="2384" spans="1:16" x14ac:dyDescent="0.25">
      <c r="A2384" s="9" t="str">
        <f>IF(A2383="","",IF(B2383&lt;C2383,A2383,IF(A2383=MAX('entry data'!$B$8:$B$507),"",A2383+1)))</f>
        <v/>
      </c>
      <c r="B2384" s="9" t="str">
        <f t="shared" si="237"/>
        <v/>
      </c>
      <c r="C2384" s="9" t="str">
        <f>IF(ISERROR(VLOOKUP(A2384,'entry data'!B:G,6,0)),"",VLOOKUP(A2384,'entry data'!B:G,6,0))</f>
        <v/>
      </c>
      <c r="D2384" s="9" t="str">
        <f>IF(ISERROR(VLOOKUP(A2384,'entry data'!B:C,2,0)),"",VLOOKUP(A2384,'entry data'!B:C,2,0))</f>
        <v/>
      </c>
      <c r="E2384" s="9" t="str">
        <f>IF(ISERROR(VLOOKUP(A2384,'entry data'!B:E,4,0)),"",VLOOKUP(A2384,'entry data'!B:E,4,0))</f>
        <v/>
      </c>
      <c r="F2384" s="11" t="str">
        <f>IF(A2384="","",IF(ISERROR(VLOOKUP(A2384,'entry data'!B:F,5,0)),"",VLOOKUP(A2384,'entry data'!B:F,5,0)))</f>
        <v/>
      </c>
      <c r="G2384" s="12" t="str">
        <f>IF(A2384="","",IF(ISERROR(VLOOKUP(A2384,'entry data'!B:I,8,0)),"",VLOOKUP(A2384,'entry data'!B:I,7,0)))</f>
        <v/>
      </c>
      <c r="H2384" s="13" t="str">
        <f>IF(A2384="","",IF(B2384=1,VLOOKUP(A2384,'entry data'!B:D,3,0),I2383))</f>
        <v/>
      </c>
      <c r="I2384" s="14" t="str">
        <f>IF(A2384="","",IF(E2384="weekly",7,IF(E2384="fortnightly",14,IF(E2384="monthly",DATE(IF(MONTH(H2384)=12,YEAR(H2384)+1,YEAR(H2384)),VLOOKUP(MONTH(H2384),index!$D$2:$G$13,2,0),DAY(H2384)),
IF(E2384="quarterly",DATE(IF(MONTH(H2384)&gt;=10,YEAR(H2384)+1,YEAR(H2384)),VLOOKUP(MONTH(H2384),index!$D$2:$G$13,3,0),DAY(H2384)),
IF(E2384="halfyearly",DATE(IF(MONTH(H2384)&gt;=7,YEAR(H2384)+1,YEAR(H2384)),VLOOKUP(MONTH(H2384),index!$D$2:$G$13,4,0),DAY(H2384)),
DATE(YEAR(H2384)+1,MONTH(H2384),DAY(H2384)))))-H2384))+H2384)</f>
        <v/>
      </c>
      <c r="J2384" s="9" t="str">
        <f t="shared" si="238"/>
        <v/>
      </c>
      <c r="K2384" s="11" t="str">
        <f t="shared" si="239"/>
        <v/>
      </c>
      <c r="L2384" s="11" t="str">
        <f t="shared" si="240"/>
        <v/>
      </c>
      <c r="M2384" s="11" t="str">
        <f>IF(A2384="","",VLOOKUP(E2384,index!$A$1:$B$6,2,0)*K2384*G2384)</f>
        <v/>
      </c>
      <c r="N2384" s="11" t="str">
        <f>IF(A2384="","",-PMT(G2384*VLOOKUP(E2384,index!$A$1:$B$6,2,0),C2384,F2384,0,0))</f>
        <v/>
      </c>
      <c r="O2384" s="11" t="str">
        <f t="shared" si="241"/>
        <v/>
      </c>
      <c r="P2384" s="11" t="str">
        <f t="shared" si="242"/>
        <v/>
      </c>
    </row>
    <row r="2385" spans="1:16" x14ac:dyDescent="0.25">
      <c r="A2385" s="9" t="str">
        <f>IF(A2384="","",IF(B2384&lt;C2384,A2384,IF(A2384=MAX('entry data'!$B$8:$B$507),"",A2384+1)))</f>
        <v/>
      </c>
      <c r="B2385" s="9" t="str">
        <f t="shared" si="237"/>
        <v/>
      </c>
      <c r="C2385" s="9" t="str">
        <f>IF(ISERROR(VLOOKUP(A2385,'entry data'!B:G,6,0)),"",VLOOKUP(A2385,'entry data'!B:G,6,0))</f>
        <v/>
      </c>
      <c r="D2385" s="9" t="str">
        <f>IF(ISERROR(VLOOKUP(A2385,'entry data'!B:C,2,0)),"",VLOOKUP(A2385,'entry data'!B:C,2,0))</f>
        <v/>
      </c>
      <c r="E2385" s="9" t="str">
        <f>IF(ISERROR(VLOOKUP(A2385,'entry data'!B:E,4,0)),"",VLOOKUP(A2385,'entry data'!B:E,4,0))</f>
        <v/>
      </c>
      <c r="F2385" s="11" t="str">
        <f>IF(A2385="","",IF(ISERROR(VLOOKUP(A2385,'entry data'!B:F,5,0)),"",VLOOKUP(A2385,'entry data'!B:F,5,0)))</f>
        <v/>
      </c>
      <c r="G2385" s="12" t="str">
        <f>IF(A2385="","",IF(ISERROR(VLOOKUP(A2385,'entry data'!B:I,8,0)),"",VLOOKUP(A2385,'entry data'!B:I,7,0)))</f>
        <v/>
      </c>
      <c r="H2385" s="13" t="str">
        <f>IF(A2385="","",IF(B2385=1,VLOOKUP(A2385,'entry data'!B:D,3,0),I2384))</f>
        <v/>
      </c>
      <c r="I2385" s="14" t="str">
        <f>IF(A2385="","",IF(E2385="weekly",7,IF(E2385="fortnightly",14,IF(E2385="monthly",DATE(IF(MONTH(H2385)=12,YEAR(H2385)+1,YEAR(H2385)),VLOOKUP(MONTH(H2385),index!$D$2:$G$13,2,0),DAY(H2385)),
IF(E2385="quarterly",DATE(IF(MONTH(H2385)&gt;=10,YEAR(H2385)+1,YEAR(H2385)),VLOOKUP(MONTH(H2385),index!$D$2:$G$13,3,0),DAY(H2385)),
IF(E2385="halfyearly",DATE(IF(MONTH(H2385)&gt;=7,YEAR(H2385)+1,YEAR(H2385)),VLOOKUP(MONTH(H2385),index!$D$2:$G$13,4,0),DAY(H2385)),
DATE(YEAR(H2385)+1,MONTH(H2385),DAY(H2385)))))-H2385))+H2385)</f>
        <v/>
      </c>
      <c r="J2385" s="9" t="str">
        <f t="shared" si="238"/>
        <v/>
      </c>
      <c r="K2385" s="11" t="str">
        <f t="shared" si="239"/>
        <v/>
      </c>
      <c r="L2385" s="11" t="str">
        <f t="shared" si="240"/>
        <v/>
      </c>
      <c r="M2385" s="11" t="str">
        <f>IF(A2385="","",VLOOKUP(E2385,index!$A$1:$B$6,2,0)*K2385*G2385)</f>
        <v/>
      </c>
      <c r="N2385" s="11" t="str">
        <f>IF(A2385="","",-PMT(G2385*VLOOKUP(E2385,index!$A$1:$B$6,2,0),C2385,F2385,0,0))</f>
        <v/>
      </c>
      <c r="O2385" s="11" t="str">
        <f t="shared" si="241"/>
        <v/>
      </c>
      <c r="P2385" s="11" t="str">
        <f t="shared" si="242"/>
        <v/>
      </c>
    </row>
    <row r="2386" spans="1:16" x14ac:dyDescent="0.25">
      <c r="A2386" s="9" t="str">
        <f>IF(A2385="","",IF(B2385&lt;C2385,A2385,IF(A2385=MAX('entry data'!$B$8:$B$507),"",A2385+1)))</f>
        <v/>
      </c>
      <c r="B2386" s="9" t="str">
        <f t="shared" si="237"/>
        <v/>
      </c>
      <c r="C2386" s="9" t="str">
        <f>IF(ISERROR(VLOOKUP(A2386,'entry data'!B:G,6,0)),"",VLOOKUP(A2386,'entry data'!B:G,6,0))</f>
        <v/>
      </c>
      <c r="D2386" s="9" t="str">
        <f>IF(ISERROR(VLOOKUP(A2386,'entry data'!B:C,2,0)),"",VLOOKUP(A2386,'entry data'!B:C,2,0))</f>
        <v/>
      </c>
      <c r="E2386" s="9" t="str">
        <f>IF(ISERROR(VLOOKUP(A2386,'entry data'!B:E,4,0)),"",VLOOKUP(A2386,'entry data'!B:E,4,0))</f>
        <v/>
      </c>
      <c r="F2386" s="11" t="str">
        <f>IF(A2386="","",IF(ISERROR(VLOOKUP(A2386,'entry data'!B:F,5,0)),"",VLOOKUP(A2386,'entry data'!B:F,5,0)))</f>
        <v/>
      </c>
      <c r="G2386" s="12" t="str">
        <f>IF(A2386="","",IF(ISERROR(VLOOKUP(A2386,'entry data'!B:I,8,0)),"",VLOOKUP(A2386,'entry data'!B:I,7,0)))</f>
        <v/>
      </c>
      <c r="H2386" s="13" t="str">
        <f>IF(A2386="","",IF(B2386=1,VLOOKUP(A2386,'entry data'!B:D,3,0),I2385))</f>
        <v/>
      </c>
      <c r="I2386" s="14" t="str">
        <f>IF(A2386="","",IF(E2386="weekly",7,IF(E2386="fortnightly",14,IF(E2386="monthly",DATE(IF(MONTH(H2386)=12,YEAR(H2386)+1,YEAR(H2386)),VLOOKUP(MONTH(H2386),index!$D$2:$G$13,2,0),DAY(H2386)),
IF(E2386="quarterly",DATE(IF(MONTH(H2386)&gt;=10,YEAR(H2386)+1,YEAR(H2386)),VLOOKUP(MONTH(H2386),index!$D$2:$G$13,3,0),DAY(H2386)),
IF(E2386="halfyearly",DATE(IF(MONTH(H2386)&gt;=7,YEAR(H2386)+1,YEAR(H2386)),VLOOKUP(MONTH(H2386),index!$D$2:$G$13,4,0),DAY(H2386)),
DATE(YEAR(H2386)+1,MONTH(H2386),DAY(H2386)))))-H2386))+H2386)</f>
        <v/>
      </c>
      <c r="J2386" s="9" t="str">
        <f t="shared" si="238"/>
        <v/>
      </c>
      <c r="K2386" s="11" t="str">
        <f t="shared" si="239"/>
        <v/>
      </c>
      <c r="L2386" s="11" t="str">
        <f t="shared" si="240"/>
        <v/>
      </c>
      <c r="M2386" s="11" t="str">
        <f>IF(A2386="","",VLOOKUP(E2386,index!$A$1:$B$6,2,0)*K2386*G2386)</f>
        <v/>
      </c>
      <c r="N2386" s="11" t="str">
        <f>IF(A2386="","",-PMT(G2386*VLOOKUP(E2386,index!$A$1:$B$6,2,0),C2386,F2386,0,0))</f>
        <v/>
      </c>
      <c r="O2386" s="11" t="str">
        <f t="shared" si="241"/>
        <v/>
      </c>
      <c r="P2386" s="11" t="str">
        <f t="shared" si="242"/>
        <v/>
      </c>
    </row>
    <row r="2387" spans="1:16" x14ac:dyDescent="0.25">
      <c r="A2387" s="9" t="str">
        <f>IF(A2386="","",IF(B2386&lt;C2386,A2386,IF(A2386=MAX('entry data'!$B$8:$B$507),"",A2386+1)))</f>
        <v/>
      </c>
      <c r="B2387" s="9" t="str">
        <f t="shared" si="237"/>
        <v/>
      </c>
      <c r="C2387" s="9" t="str">
        <f>IF(ISERROR(VLOOKUP(A2387,'entry data'!B:G,6,0)),"",VLOOKUP(A2387,'entry data'!B:G,6,0))</f>
        <v/>
      </c>
      <c r="D2387" s="9" t="str">
        <f>IF(ISERROR(VLOOKUP(A2387,'entry data'!B:C,2,0)),"",VLOOKUP(A2387,'entry data'!B:C,2,0))</f>
        <v/>
      </c>
      <c r="E2387" s="9" t="str">
        <f>IF(ISERROR(VLOOKUP(A2387,'entry data'!B:E,4,0)),"",VLOOKUP(A2387,'entry data'!B:E,4,0))</f>
        <v/>
      </c>
      <c r="F2387" s="11" t="str">
        <f>IF(A2387="","",IF(ISERROR(VLOOKUP(A2387,'entry data'!B:F,5,0)),"",VLOOKUP(A2387,'entry data'!B:F,5,0)))</f>
        <v/>
      </c>
      <c r="G2387" s="12" t="str">
        <f>IF(A2387="","",IF(ISERROR(VLOOKUP(A2387,'entry data'!B:I,8,0)),"",VLOOKUP(A2387,'entry data'!B:I,7,0)))</f>
        <v/>
      </c>
      <c r="H2387" s="13" t="str">
        <f>IF(A2387="","",IF(B2387=1,VLOOKUP(A2387,'entry data'!B:D,3,0),I2386))</f>
        <v/>
      </c>
      <c r="I2387" s="14" t="str">
        <f>IF(A2387="","",IF(E2387="weekly",7,IF(E2387="fortnightly",14,IF(E2387="monthly",DATE(IF(MONTH(H2387)=12,YEAR(H2387)+1,YEAR(H2387)),VLOOKUP(MONTH(H2387),index!$D$2:$G$13,2,0),DAY(H2387)),
IF(E2387="quarterly",DATE(IF(MONTH(H2387)&gt;=10,YEAR(H2387)+1,YEAR(H2387)),VLOOKUP(MONTH(H2387),index!$D$2:$G$13,3,0),DAY(H2387)),
IF(E2387="halfyearly",DATE(IF(MONTH(H2387)&gt;=7,YEAR(H2387)+1,YEAR(H2387)),VLOOKUP(MONTH(H2387),index!$D$2:$G$13,4,0),DAY(H2387)),
DATE(YEAR(H2387)+1,MONTH(H2387),DAY(H2387)))))-H2387))+H2387)</f>
        <v/>
      </c>
      <c r="J2387" s="9" t="str">
        <f t="shared" si="238"/>
        <v/>
      </c>
      <c r="K2387" s="11" t="str">
        <f t="shared" si="239"/>
        <v/>
      </c>
      <c r="L2387" s="11" t="str">
        <f t="shared" si="240"/>
        <v/>
      </c>
      <c r="M2387" s="11" t="str">
        <f>IF(A2387="","",VLOOKUP(E2387,index!$A$1:$B$6,2,0)*K2387*G2387)</f>
        <v/>
      </c>
      <c r="N2387" s="11" t="str">
        <f>IF(A2387="","",-PMT(G2387*VLOOKUP(E2387,index!$A$1:$B$6,2,0),C2387,F2387,0,0))</f>
        <v/>
      </c>
      <c r="O2387" s="11" t="str">
        <f t="shared" si="241"/>
        <v/>
      </c>
      <c r="P2387" s="11" t="str">
        <f t="shared" si="242"/>
        <v/>
      </c>
    </row>
    <row r="2388" spans="1:16" x14ac:dyDescent="0.25">
      <c r="A2388" s="9" t="str">
        <f>IF(A2387="","",IF(B2387&lt;C2387,A2387,IF(A2387=MAX('entry data'!$B$8:$B$507),"",A2387+1)))</f>
        <v/>
      </c>
      <c r="B2388" s="9" t="str">
        <f t="shared" si="237"/>
        <v/>
      </c>
      <c r="C2388" s="9" t="str">
        <f>IF(ISERROR(VLOOKUP(A2388,'entry data'!B:G,6,0)),"",VLOOKUP(A2388,'entry data'!B:G,6,0))</f>
        <v/>
      </c>
      <c r="D2388" s="9" t="str">
        <f>IF(ISERROR(VLOOKUP(A2388,'entry data'!B:C,2,0)),"",VLOOKUP(A2388,'entry data'!B:C,2,0))</f>
        <v/>
      </c>
      <c r="E2388" s="9" t="str">
        <f>IF(ISERROR(VLOOKUP(A2388,'entry data'!B:E,4,0)),"",VLOOKUP(A2388,'entry data'!B:E,4,0))</f>
        <v/>
      </c>
      <c r="F2388" s="11" t="str">
        <f>IF(A2388="","",IF(ISERROR(VLOOKUP(A2388,'entry data'!B:F,5,0)),"",VLOOKUP(A2388,'entry data'!B:F,5,0)))</f>
        <v/>
      </c>
      <c r="G2388" s="12" t="str">
        <f>IF(A2388="","",IF(ISERROR(VLOOKUP(A2388,'entry data'!B:I,8,0)),"",VLOOKUP(A2388,'entry data'!B:I,7,0)))</f>
        <v/>
      </c>
      <c r="H2388" s="13" t="str">
        <f>IF(A2388="","",IF(B2388=1,VLOOKUP(A2388,'entry data'!B:D,3,0),I2387))</f>
        <v/>
      </c>
      <c r="I2388" s="14" t="str">
        <f>IF(A2388="","",IF(E2388="weekly",7,IF(E2388="fortnightly",14,IF(E2388="monthly",DATE(IF(MONTH(H2388)=12,YEAR(H2388)+1,YEAR(H2388)),VLOOKUP(MONTH(H2388),index!$D$2:$G$13,2,0),DAY(H2388)),
IF(E2388="quarterly",DATE(IF(MONTH(H2388)&gt;=10,YEAR(H2388)+1,YEAR(H2388)),VLOOKUP(MONTH(H2388),index!$D$2:$G$13,3,0),DAY(H2388)),
IF(E2388="halfyearly",DATE(IF(MONTH(H2388)&gt;=7,YEAR(H2388)+1,YEAR(H2388)),VLOOKUP(MONTH(H2388),index!$D$2:$G$13,4,0),DAY(H2388)),
DATE(YEAR(H2388)+1,MONTH(H2388),DAY(H2388)))))-H2388))+H2388)</f>
        <v/>
      </c>
      <c r="J2388" s="9" t="str">
        <f t="shared" si="238"/>
        <v/>
      </c>
      <c r="K2388" s="11" t="str">
        <f t="shared" si="239"/>
        <v/>
      </c>
      <c r="L2388" s="11" t="str">
        <f t="shared" si="240"/>
        <v/>
      </c>
      <c r="M2388" s="11" t="str">
        <f>IF(A2388="","",VLOOKUP(E2388,index!$A$1:$B$6,2,0)*K2388*G2388)</f>
        <v/>
      </c>
      <c r="N2388" s="11" t="str">
        <f>IF(A2388="","",-PMT(G2388*VLOOKUP(E2388,index!$A$1:$B$6,2,0),C2388,F2388,0,0))</f>
        <v/>
      </c>
      <c r="O2388" s="11" t="str">
        <f t="shared" si="241"/>
        <v/>
      </c>
      <c r="P2388" s="11" t="str">
        <f t="shared" si="242"/>
        <v/>
      </c>
    </row>
    <row r="2389" spans="1:16" x14ac:dyDescent="0.25">
      <c r="A2389" s="9" t="str">
        <f>IF(A2388="","",IF(B2388&lt;C2388,A2388,IF(A2388=MAX('entry data'!$B$8:$B$507),"",A2388+1)))</f>
        <v/>
      </c>
      <c r="B2389" s="9" t="str">
        <f t="shared" si="237"/>
        <v/>
      </c>
      <c r="C2389" s="9" t="str">
        <f>IF(ISERROR(VLOOKUP(A2389,'entry data'!B:G,6,0)),"",VLOOKUP(A2389,'entry data'!B:G,6,0))</f>
        <v/>
      </c>
      <c r="D2389" s="9" t="str">
        <f>IF(ISERROR(VLOOKUP(A2389,'entry data'!B:C,2,0)),"",VLOOKUP(A2389,'entry data'!B:C,2,0))</f>
        <v/>
      </c>
      <c r="E2389" s="9" t="str">
        <f>IF(ISERROR(VLOOKUP(A2389,'entry data'!B:E,4,0)),"",VLOOKUP(A2389,'entry data'!B:E,4,0))</f>
        <v/>
      </c>
      <c r="F2389" s="11" t="str">
        <f>IF(A2389="","",IF(ISERROR(VLOOKUP(A2389,'entry data'!B:F,5,0)),"",VLOOKUP(A2389,'entry data'!B:F,5,0)))</f>
        <v/>
      </c>
      <c r="G2389" s="12" t="str">
        <f>IF(A2389="","",IF(ISERROR(VLOOKUP(A2389,'entry data'!B:I,8,0)),"",VLOOKUP(A2389,'entry data'!B:I,7,0)))</f>
        <v/>
      </c>
      <c r="H2389" s="13" t="str">
        <f>IF(A2389="","",IF(B2389=1,VLOOKUP(A2389,'entry data'!B:D,3,0),I2388))</f>
        <v/>
      </c>
      <c r="I2389" s="14" t="str">
        <f>IF(A2389="","",IF(E2389="weekly",7,IF(E2389="fortnightly",14,IF(E2389="monthly",DATE(IF(MONTH(H2389)=12,YEAR(H2389)+1,YEAR(H2389)),VLOOKUP(MONTH(H2389),index!$D$2:$G$13,2,0),DAY(H2389)),
IF(E2389="quarterly",DATE(IF(MONTH(H2389)&gt;=10,YEAR(H2389)+1,YEAR(H2389)),VLOOKUP(MONTH(H2389),index!$D$2:$G$13,3,0),DAY(H2389)),
IF(E2389="halfyearly",DATE(IF(MONTH(H2389)&gt;=7,YEAR(H2389)+1,YEAR(H2389)),VLOOKUP(MONTH(H2389),index!$D$2:$G$13,4,0),DAY(H2389)),
DATE(YEAR(H2389)+1,MONTH(H2389),DAY(H2389)))))-H2389))+H2389)</f>
        <v/>
      </c>
      <c r="J2389" s="9" t="str">
        <f t="shared" si="238"/>
        <v/>
      </c>
      <c r="K2389" s="11" t="str">
        <f t="shared" si="239"/>
        <v/>
      </c>
      <c r="L2389" s="11" t="str">
        <f t="shared" si="240"/>
        <v/>
      </c>
      <c r="M2389" s="11" t="str">
        <f>IF(A2389="","",VLOOKUP(E2389,index!$A$1:$B$6,2,0)*K2389*G2389)</f>
        <v/>
      </c>
      <c r="N2389" s="11" t="str">
        <f>IF(A2389="","",-PMT(G2389*VLOOKUP(E2389,index!$A$1:$B$6,2,0),C2389,F2389,0,0))</f>
        <v/>
      </c>
      <c r="O2389" s="11" t="str">
        <f t="shared" si="241"/>
        <v/>
      </c>
      <c r="P2389" s="11" t="str">
        <f t="shared" si="242"/>
        <v/>
      </c>
    </row>
    <row r="2390" spans="1:16" x14ac:dyDescent="0.25">
      <c r="A2390" s="9" t="str">
        <f>IF(A2389="","",IF(B2389&lt;C2389,A2389,IF(A2389=MAX('entry data'!$B$8:$B$507),"",A2389+1)))</f>
        <v/>
      </c>
      <c r="B2390" s="9" t="str">
        <f t="shared" si="237"/>
        <v/>
      </c>
      <c r="C2390" s="9" t="str">
        <f>IF(ISERROR(VLOOKUP(A2390,'entry data'!B:G,6,0)),"",VLOOKUP(A2390,'entry data'!B:G,6,0))</f>
        <v/>
      </c>
      <c r="D2390" s="9" t="str">
        <f>IF(ISERROR(VLOOKUP(A2390,'entry data'!B:C,2,0)),"",VLOOKUP(A2390,'entry data'!B:C,2,0))</f>
        <v/>
      </c>
      <c r="E2390" s="9" t="str">
        <f>IF(ISERROR(VLOOKUP(A2390,'entry data'!B:E,4,0)),"",VLOOKUP(A2390,'entry data'!B:E,4,0))</f>
        <v/>
      </c>
      <c r="F2390" s="11" t="str">
        <f>IF(A2390="","",IF(ISERROR(VLOOKUP(A2390,'entry data'!B:F,5,0)),"",VLOOKUP(A2390,'entry data'!B:F,5,0)))</f>
        <v/>
      </c>
      <c r="G2390" s="12" t="str">
        <f>IF(A2390="","",IF(ISERROR(VLOOKUP(A2390,'entry data'!B:I,8,0)),"",VLOOKUP(A2390,'entry data'!B:I,7,0)))</f>
        <v/>
      </c>
      <c r="H2390" s="13" t="str">
        <f>IF(A2390="","",IF(B2390=1,VLOOKUP(A2390,'entry data'!B:D,3,0),I2389))</f>
        <v/>
      </c>
      <c r="I2390" s="14" t="str">
        <f>IF(A2390="","",IF(E2390="weekly",7,IF(E2390="fortnightly",14,IF(E2390="monthly",DATE(IF(MONTH(H2390)=12,YEAR(H2390)+1,YEAR(H2390)),VLOOKUP(MONTH(H2390),index!$D$2:$G$13,2,0),DAY(H2390)),
IF(E2390="quarterly",DATE(IF(MONTH(H2390)&gt;=10,YEAR(H2390)+1,YEAR(H2390)),VLOOKUP(MONTH(H2390),index!$D$2:$G$13,3,0),DAY(H2390)),
IF(E2390="halfyearly",DATE(IF(MONTH(H2390)&gt;=7,YEAR(H2390)+1,YEAR(H2390)),VLOOKUP(MONTH(H2390),index!$D$2:$G$13,4,0),DAY(H2390)),
DATE(YEAR(H2390)+1,MONTH(H2390),DAY(H2390)))))-H2390))+H2390)</f>
        <v/>
      </c>
      <c r="J2390" s="9" t="str">
        <f t="shared" si="238"/>
        <v/>
      </c>
      <c r="K2390" s="11" t="str">
        <f t="shared" si="239"/>
        <v/>
      </c>
      <c r="L2390" s="11" t="str">
        <f t="shared" si="240"/>
        <v/>
      </c>
      <c r="M2390" s="11" t="str">
        <f>IF(A2390="","",VLOOKUP(E2390,index!$A$1:$B$6,2,0)*K2390*G2390)</f>
        <v/>
      </c>
      <c r="N2390" s="11" t="str">
        <f>IF(A2390="","",-PMT(G2390*VLOOKUP(E2390,index!$A$1:$B$6,2,0),C2390,F2390,0,0))</f>
        <v/>
      </c>
      <c r="O2390" s="11" t="str">
        <f t="shared" si="241"/>
        <v/>
      </c>
      <c r="P2390" s="11" t="str">
        <f t="shared" si="242"/>
        <v/>
      </c>
    </row>
    <row r="2391" spans="1:16" x14ac:dyDescent="0.25">
      <c r="A2391" s="9" t="str">
        <f>IF(A2390="","",IF(B2390&lt;C2390,A2390,IF(A2390=MAX('entry data'!$B$8:$B$507),"",A2390+1)))</f>
        <v/>
      </c>
      <c r="B2391" s="9" t="str">
        <f t="shared" ref="B2391:B2454" si="243">IF(A2391="","",IF(B2390=C2390,1,B2390+1))</f>
        <v/>
      </c>
      <c r="C2391" s="9" t="str">
        <f>IF(ISERROR(VLOOKUP(A2391,'entry data'!B:G,6,0)),"",VLOOKUP(A2391,'entry data'!B:G,6,0))</f>
        <v/>
      </c>
      <c r="D2391" s="9" t="str">
        <f>IF(ISERROR(VLOOKUP(A2391,'entry data'!B:C,2,0)),"",VLOOKUP(A2391,'entry data'!B:C,2,0))</f>
        <v/>
      </c>
      <c r="E2391" s="9" t="str">
        <f>IF(ISERROR(VLOOKUP(A2391,'entry data'!B:E,4,0)),"",VLOOKUP(A2391,'entry data'!B:E,4,0))</f>
        <v/>
      </c>
      <c r="F2391" s="11" t="str">
        <f>IF(A2391="","",IF(ISERROR(VLOOKUP(A2391,'entry data'!B:F,5,0)),"",VLOOKUP(A2391,'entry data'!B:F,5,0)))</f>
        <v/>
      </c>
      <c r="G2391" s="12" t="str">
        <f>IF(A2391="","",IF(ISERROR(VLOOKUP(A2391,'entry data'!B:I,8,0)),"",VLOOKUP(A2391,'entry data'!B:I,7,0)))</f>
        <v/>
      </c>
      <c r="H2391" s="13" t="str">
        <f>IF(A2391="","",IF(B2391=1,VLOOKUP(A2391,'entry data'!B:D,3,0),I2390))</f>
        <v/>
      </c>
      <c r="I2391" s="14" t="str">
        <f>IF(A2391="","",IF(E2391="weekly",7,IF(E2391="fortnightly",14,IF(E2391="monthly",DATE(IF(MONTH(H2391)=12,YEAR(H2391)+1,YEAR(H2391)),VLOOKUP(MONTH(H2391),index!$D$2:$G$13,2,0),DAY(H2391)),
IF(E2391="quarterly",DATE(IF(MONTH(H2391)&gt;=10,YEAR(H2391)+1,YEAR(H2391)),VLOOKUP(MONTH(H2391),index!$D$2:$G$13,3,0),DAY(H2391)),
IF(E2391="halfyearly",DATE(IF(MONTH(H2391)&gt;=7,YEAR(H2391)+1,YEAR(H2391)),VLOOKUP(MONTH(H2391),index!$D$2:$G$13,4,0),DAY(H2391)),
DATE(YEAR(H2391)+1,MONTH(H2391),DAY(H2391)))))-H2391))+H2391)</f>
        <v/>
      </c>
      <c r="J2391" s="9" t="str">
        <f t="shared" ref="J2391:J2454" si="244">IF(A2391="","",IF(MONTH(I2391)&lt;10,YEAR(I2391)&amp;"-0"&amp;MONTH(I2391),YEAR(I2391)&amp;"-"&amp;MONTH(I2391)))</f>
        <v/>
      </c>
      <c r="K2391" s="11" t="str">
        <f t="shared" ref="K2391:K2454" si="245">IF(A2391="","",IF(B2391=1,F2391,O2390))</f>
        <v/>
      </c>
      <c r="L2391" s="11" t="str">
        <f t="shared" ref="L2391:L2454" si="246">IF(A2391="","",N2391-M2391)</f>
        <v/>
      </c>
      <c r="M2391" s="11" t="str">
        <f>IF(A2391="","",VLOOKUP(E2391,index!$A$1:$B$6,2,0)*K2391*G2391)</f>
        <v/>
      </c>
      <c r="N2391" s="11" t="str">
        <f>IF(A2391="","",-PMT(G2391*VLOOKUP(E2391,index!$A$1:$B$6,2,0),C2391,F2391,0,0))</f>
        <v/>
      </c>
      <c r="O2391" s="11" t="str">
        <f t="shared" ref="O2391:O2454" si="247">IF(A2391="","",K2391-L2391)</f>
        <v/>
      </c>
      <c r="P2391" s="11" t="str">
        <f t="shared" si="242"/>
        <v/>
      </c>
    </row>
    <row r="2392" spans="1:16" x14ac:dyDescent="0.25">
      <c r="A2392" s="9" t="str">
        <f>IF(A2391="","",IF(B2391&lt;C2391,A2391,IF(A2391=MAX('entry data'!$B$8:$B$507),"",A2391+1)))</f>
        <v/>
      </c>
      <c r="B2392" s="9" t="str">
        <f t="shared" si="243"/>
        <v/>
      </c>
      <c r="C2392" s="9" t="str">
        <f>IF(ISERROR(VLOOKUP(A2392,'entry data'!B:G,6,0)),"",VLOOKUP(A2392,'entry data'!B:G,6,0))</f>
        <v/>
      </c>
      <c r="D2392" s="9" t="str">
        <f>IF(ISERROR(VLOOKUP(A2392,'entry data'!B:C,2,0)),"",VLOOKUP(A2392,'entry data'!B:C,2,0))</f>
        <v/>
      </c>
      <c r="E2392" s="9" t="str">
        <f>IF(ISERROR(VLOOKUP(A2392,'entry data'!B:E,4,0)),"",VLOOKUP(A2392,'entry data'!B:E,4,0))</f>
        <v/>
      </c>
      <c r="F2392" s="11" t="str">
        <f>IF(A2392="","",IF(ISERROR(VLOOKUP(A2392,'entry data'!B:F,5,0)),"",VLOOKUP(A2392,'entry data'!B:F,5,0)))</f>
        <v/>
      </c>
      <c r="G2392" s="12" t="str">
        <f>IF(A2392="","",IF(ISERROR(VLOOKUP(A2392,'entry data'!B:I,8,0)),"",VLOOKUP(A2392,'entry data'!B:I,7,0)))</f>
        <v/>
      </c>
      <c r="H2392" s="13" t="str">
        <f>IF(A2392="","",IF(B2392=1,VLOOKUP(A2392,'entry data'!B:D,3,0),I2391))</f>
        <v/>
      </c>
      <c r="I2392" s="14" t="str">
        <f>IF(A2392="","",IF(E2392="weekly",7,IF(E2392="fortnightly",14,IF(E2392="monthly",DATE(IF(MONTH(H2392)=12,YEAR(H2392)+1,YEAR(H2392)),VLOOKUP(MONTH(H2392),index!$D$2:$G$13,2,0),DAY(H2392)),
IF(E2392="quarterly",DATE(IF(MONTH(H2392)&gt;=10,YEAR(H2392)+1,YEAR(H2392)),VLOOKUP(MONTH(H2392),index!$D$2:$G$13,3,0),DAY(H2392)),
IF(E2392="halfyearly",DATE(IF(MONTH(H2392)&gt;=7,YEAR(H2392)+1,YEAR(H2392)),VLOOKUP(MONTH(H2392),index!$D$2:$G$13,4,0),DAY(H2392)),
DATE(YEAR(H2392)+1,MONTH(H2392),DAY(H2392)))))-H2392))+H2392)</f>
        <v/>
      </c>
      <c r="J2392" s="9" t="str">
        <f t="shared" si="244"/>
        <v/>
      </c>
      <c r="K2392" s="11" t="str">
        <f t="shared" si="245"/>
        <v/>
      </c>
      <c r="L2392" s="11" t="str">
        <f t="shared" si="246"/>
        <v/>
      </c>
      <c r="M2392" s="11" t="str">
        <f>IF(A2392="","",VLOOKUP(E2392,index!$A$1:$B$6,2,0)*K2392*G2392)</f>
        <v/>
      </c>
      <c r="N2392" s="11" t="str">
        <f>IF(A2392="","",-PMT(G2392*VLOOKUP(E2392,index!$A$1:$B$6,2,0),C2392,F2392,0,0))</f>
        <v/>
      </c>
      <c r="O2392" s="11" t="str">
        <f t="shared" si="247"/>
        <v/>
      </c>
      <c r="P2392" s="11" t="str">
        <f t="shared" si="242"/>
        <v/>
      </c>
    </row>
    <row r="2393" spans="1:16" x14ac:dyDescent="0.25">
      <c r="A2393" s="9" t="str">
        <f>IF(A2392="","",IF(B2392&lt;C2392,A2392,IF(A2392=MAX('entry data'!$B$8:$B$507),"",A2392+1)))</f>
        <v/>
      </c>
      <c r="B2393" s="9" t="str">
        <f t="shared" si="243"/>
        <v/>
      </c>
      <c r="C2393" s="9" t="str">
        <f>IF(ISERROR(VLOOKUP(A2393,'entry data'!B:G,6,0)),"",VLOOKUP(A2393,'entry data'!B:G,6,0))</f>
        <v/>
      </c>
      <c r="D2393" s="9" t="str">
        <f>IF(ISERROR(VLOOKUP(A2393,'entry data'!B:C,2,0)),"",VLOOKUP(A2393,'entry data'!B:C,2,0))</f>
        <v/>
      </c>
      <c r="E2393" s="9" t="str">
        <f>IF(ISERROR(VLOOKUP(A2393,'entry data'!B:E,4,0)),"",VLOOKUP(A2393,'entry data'!B:E,4,0))</f>
        <v/>
      </c>
      <c r="F2393" s="11" t="str">
        <f>IF(A2393="","",IF(ISERROR(VLOOKUP(A2393,'entry data'!B:F,5,0)),"",VLOOKUP(A2393,'entry data'!B:F,5,0)))</f>
        <v/>
      </c>
      <c r="G2393" s="12" t="str">
        <f>IF(A2393="","",IF(ISERROR(VLOOKUP(A2393,'entry data'!B:I,8,0)),"",VLOOKUP(A2393,'entry data'!B:I,7,0)))</f>
        <v/>
      </c>
      <c r="H2393" s="13" t="str">
        <f>IF(A2393="","",IF(B2393=1,VLOOKUP(A2393,'entry data'!B:D,3,0),I2392))</f>
        <v/>
      </c>
      <c r="I2393" s="14" t="str">
        <f>IF(A2393="","",IF(E2393="weekly",7,IF(E2393="fortnightly",14,IF(E2393="monthly",DATE(IF(MONTH(H2393)=12,YEAR(H2393)+1,YEAR(H2393)),VLOOKUP(MONTH(H2393),index!$D$2:$G$13,2,0),DAY(H2393)),
IF(E2393="quarterly",DATE(IF(MONTH(H2393)&gt;=10,YEAR(H2393)+1,YEAR(H2393)),VLOOKUP(MONTH(H2393),index!$D$2:$G$13,3,0),DAY(H2393)),
IF(E2393="halfyearly",DATE(IF(MONTH(H2393)&gt;=7,YEAR(H2393)+1,YEAR(H2393)),VLOOKUP(MONTH(H2393),index!$D$2:$G$13,4,0),DAY(H2393)),
DATE(YEAR(H2393)+1,MONTH(H2393),DAY(H2393)))))-H2393))+H2393)</f>
        <v/>
      </c>
      <c r="J2393" s="9" t="str">
        <f t="shared" si="244"/>
        <v/>
      </c>
      <c r="K2393" s="11" t="str">
        <f t="shared" si="245"/>
        <v/>
      </c>
      <c r="L2393" s="11" t="str">
        <f t="shared" si="246"/>
        <v/>
      </c>
      <c r="M2393" s="11" t="str">
        <f>IF(A2393="","",VLOOKUP(E2393,index!$A$1:$B$6,2,0)*K2393*G2393)</f>
        <v/>
      </c>
      <c r="N2393" s="11" t="str">
        <f>IF(A2393="","",-PMT(G2393*VLOOKUP(E2393,index!$A$1:$B$6,2,0),C2393,F2393,0,0))</f>
        <v/>
      </c>
      <c r="O2393" s="11" t="str">
        <f t="shared" si="247"/>
        <v/>
      </c>
      <c r="P2393" s="11" t="str">
        <f t="shared" si="242"/>
        <v/>
      </c>
    </row>
    <row r="2394" spans="1:16" x14ac:dyDescent="0.25">
      <c r="A2394" s="9" t="str">
        <f>IF(A2393="","",IF(B2393&lt;C2393,A2393,IF(A2393=MAX('entry data'!$B$8:$B$507),"",A2393+1)))</f>
        <v/>
      </c>
      <c r="B2394" s="9" t="str">
        <f t="shared" si="243"/>
        <v/>
      </c>
      <c r="C2394" s="9" t="str">
        <f>IF(ISERROR(VLOOKUP(A2394,'entry data'!B:G,6,0)),"",VLOOKUP(A2394,'entry data'!B:G,6,0))</f>
        <v/>
      </c>
      <c r="D2394" s="9" t="str">
        <f>IF(ISERROR(VLOOKUP(A2394,'entry data'!B:C,2,0)),"",VLOOKUP(A2394,'entry data'!B:C,2,0))</f>
        <v/>
      </c>
      <c r="E2394" s="9" t="str">
        <f>IF(ISERROR(VLOOKUP(A2394,'entry data'!B:E,4,0)),"",VLOOKUP(A2394,'entry data'!B:E,4,0))</f>
        <v/>
      </c>
      <c r="F2394" s="11" t="str">
        <f>IF(A2394="","",IF(ISERROR(VLOOKUP(A2394,'entry data'!B:F,5,0)),"",VLOOKUP(A2394,'entry data'!B:F,5,0)))</f>
        <v/>
      </c>
      <c r="G2394" s="12" t="str">
        <f>IF(A2394="","",IF(ISERROR(VLOOKUP(A2394,'entry data'!B:I,8,0)),"",VLOOKUP(A2394,'entry data'!B:I,7,0)))</f>
        <v/>
      </c>
      <c r="H2394" s="13" t="str">
        <f>IF(A2394="","",IF(B2394=1,VLOOKUP(A2394,'entry data'!B:D,3,0),I2393))</f>
        <v/>
      </c>
      <c r="I2394" s="14" t="str">
        <f>IF(A2394="","",IF(E2394="weekly",7,IF(E2394="fortnightly",14,IF(E2394="monthly",DATE(IF(MONTH(H2394)=12,YEAR(H2394)+1,YEAR(H2394)),VLOOKUP(MONTH(H2394),index!$D$2:$G$13,2,0),DAY(H2394)),
IF(E2394="quarterly",DATE(IF(MONTH(H2394)&gt;=10,YEAR(H2394)+1,YEAR(H2394)),VLOOKUP(MONTH(H2394),index!$D$2:$G$13,3,0),DAY(H2394)),
IF(E2394="halfyearly",DATE(IF(MONTH(H2394)&gt;=7,YEAR(H2394)+1,YEAR(H2394)),VLOOKUP(MONTH(H2394),index!$D$2:$G$13,4,0),DAY(H2394)),
DATE(YEAR(H2394)+1,MONTH(H2394),DAY(H2394)))))-H2394))+H2394)</f>
        <v/>
      </c>
      <c r="J2394" s="9" t="str">
        <f t="shared" si="244"/>
        <v/>
      </c>
      <c r="K2394" s="11" t="str">
        <f t="shared" si="245"/>
        <v/>
      </c>
      <c r="L2394" s="11" t="str">
        <f t="shared" si="246"/>
        <v/>
      </c>
      <c r="M2394" s="11" t="str">
        <f>IF(A2394="","",VLOOKUP(E2394,index!$A$1:$B$6,2,0)*K2394*G2394)</f>
        <v/>
      </c>
      <c r="N2394" s="11" t="str">
        <f>IF(A2394="","",-PMT(G2394*VLOOKUP(E2394,index!$A$1:$B$6,2,0),C2394,F2394,0,0))</f>
        <v/>
      </c>
      <c r="O2394" s="11" t="str">
        <f t="shared" si="247"/>
        <v/>
      </c>
      <c r="P2394" s="11" t="str">
        <f t="shared" si="242"/>
        <v/>
      </c>
    </row>
    <row r="2395" spans="1:16" x14ac:dyDescent="0.25">
      <c r="A2395" s="9" t="str">
        <f>IF(A2394="","",IF(B2394&lt;C2394,A2394,IF(A2394=MAX('entry data'!$B$8:$B$507),"",A2394+1)))</f>
        <v/>
      </c>
      <c r="B2395" s="9" t="str">
        <f t="shared" si="243"/>
        <v/>
      </c>
      <c r="C2395" s="9" t="str">
        <f>IF(ISERROR(VLOOKUP(A2395,'entry data'!B:G,6,0)),"",VLOOKUP(A2395,'entry data'!B:G,6,0))</f>
        <v/>
      </c>
      <c r="D2395" s="9" t="str">
        <f>IF(ISERROR(VLOOKUP(A2395,'entry data'!B:C,2,0)),"",VLOOKUP(A2395,'entry data'!B:C,2,0))</f>
        <v/>
      </c>
      <c r="E2395" s="9" t="str">
        <f>IF(ISERROR(VLOOKUP(A2395,'entry data'!B:E,4,0)),"",VLOOKUP(A2395,'entry data'!B:E,4,0))</f>
        <v/>
      </c>
      <c r="F2395" s="11" t="str">
        <f>IF(A2395="","",IF(ISERROR(VLOOKUP(A2395,'entry data'!B:F,5,0)),"",VLOOKUP(A2395,'entry data'!B:F,5,0)))</f>
        <v/>
      </c>
      <c r="G2395" s="12" t="str">
        <f>IF(A2395="","",IF(ISERROR(VLOOKUP(A2395,'entry data'!B:I,8,0)),"",VLOOKUP(A2395,'entry data'!B:I,7,0)))</f>
        <v/>
      </c>
      <c r="H2395" s="13" t="str">
        <f>IF(A2395="","",IF(B2395=1,VLOOKUP(A2395,'entry data'!B:D,3,0),I2394))</f>
        <v/>
      </c>
      <c r="I2395" s="14" t="str">
        <f>IF(A2395="","",IF(E2395="weekly",7,IF(E2395="fortnightly",14,IF(E2395="monthly",DATE(IF(MONTH(H2395)=12,YEAR(H2395)+1,YEAR(H2395)),VLOOKUP(MONTH(H2395),index!$D$2:$G$13,2,0),DAY(H2395)),
IF(E2395="quarterly",DATE(IF(MONTH(H2395)&gt;=10,YEAR(H2395)+1,YEAR(H2395)),VLOOKUP(MONTH(H2395),index!$D$2:$G$13,3,0),DAY(H2395)),
IF(E2395="halfyearly",DATE(IF(MONTH(H2395)&gt;=7,YEAR(H2395)+1,YEAR(H2395)),VLOOKUP(MONTH(H2395),index!$D$2:$G$13,4,0),DAY(H2395)),
DATE(YEAR(H2395)+1,MONTH(H2395),DAY(H2395)))))-H2395))+H2395)</f>
        <v/>
      </c>
      <c r="J2395" s="9" t="str">
        <f t="shared" si="244"/>
        <v/>
      </c>
      <c r="K2395" s="11" t="str">
        <f t="shared" si="245"/>
        <v/>
      </c>
      <c r="L2395" s="11" t="str">
        <f t="shared" si="246"/>
        <v/>
      </c>
      <c r="M2395" s="11" t="str">
        <f>IF(A2395="","",VLOOKUP(E2395,index!$A$1:$B$6,2,0)*K2395*G2395)</f>
        <v/>
      </c>
      <c r="N2395" s="11" t="str">
        <f>IF(A2395="","",-PMT(G2395*VLOOKUP(E2395,index!$A$1:$B$6,2,0),C2395,F2395,0,0))</f>
        <v/>
      </c>
      <c r="O2395" s="11" t="str">
        <f t="shared" si="247"/>
        <v/>
      </c>
      <c r="P2395" s="11" t="str">
        <f t="shared" si="242"/>
        <v/>
      </c>
    </row>
    <row r="2396" spans="1:16" x14ac:dyDescent="0.25">
      <c r="A2396" s="9" t="str">
        <f>IF(A2395="","",IF(B2395&lt;C2395,A2395,IF(A2395=MAX('entry data'!$B$8:$B$507),"",A2395+1)))</f>
        <v/>
      </c>
      <c r="B2396" s="9" t="str">
        <f t="shared" si="243"/>
        <v/>
      </c>
      <c r="C2396" s="9" t="str">
        <f>IF(ISERROR(VLOOKUP(A2396,'entry data'!B:G,6,0)),"",VLOOKUP(A2396,'entry data'!B:G,6,0))</f>
        <v/>
      </c>
      <c r="D2396" s="9" t="str">
        <f>IF(ISERROR(VLOOKUP(A2396,'entry data'!B:C,2,0)),"",VLOOKUP(A2396,'entry data'!B:C,2,0))</f>
        <v/>
      </c>
      <c r="E2396" s="9" t="str">
        <f>IF(ISERROR(VLOOKUP(A2396,'entry data'!B:E,4,0)),"",VLOOKUP(A2396,'entry data'!B:E,4,0))</f>
        <v/>
      </c>
      <c r="F2396" s="11" t="str">
        <f>IF(A2396="","",IF(ISERROR(VLOOKUP(A2396,'entry data'!B:F,5,0)),"",VLOOKUP(A2396,'entry data'!B:F,5,0)))</f>
        <v/>
      </c>
      <c r="G2396" s="12" t="str">
        <f>IF(A2396="","",IF(ISERROR(VLOOKUP(A2396,'entry data'!B:I,8,0)),"",VLOOKUP(A2396,'entry data'!B:I,7,0)))</f>
        <v/>
      </c>
      <c r="H2396" s="13" t="str">
        <f>IF(A2396="","",IF(B2396=1,VLOOKUP(A2396,'entry data'!B:D,3,0),I2395))</f>
        <v/>
      </c>
      <c r="I2396" s="14" t="str">
        <f>IF(A2396="","",IF(E2396="weekly",7,IF(E2396="fortnightly",14,IF(E2396="monthly",DATE(IF(MONTH(H2396)=12,YEAR(H2396)+1,YEAR(H2396)),VLOOKUP(MONTH(H2396),index!$D$2:$G$13,2,0),DAY(H2396)),
IF(E2396="quarterly",DATE(IF(MONTH(H2396)&gt;=10,YEAR(H2396)+1,YEAR(H2396)),VLOOKUP(MONTH(H2396),index!$D$2:$G$13,3,0),DAY(H2396)),
IF(E2396="halfyearly",DATE(IF(MONTH(H2396)&gt;=7,YEAR(H2396)+1,YEAR(H2396)),VLOOKUP(MONTH(H2396),index!$D$2:$G$13,4,0),DAY(H2396)),
DATE(YEAR(H2396)+1,MONTH(H2396),DAY(H2396)))))-H2396))+H2396)</f>
        <v/>
      </c>
      <c r="J2396" s="9" t="str">
        <f t="shared" si="244"/>
        <v/>
      </c>
      <c r="K2396" s="11" t="str">
        <f t="shared" si="245"/>
        <v/>
      </c>
      <c r="L2396" s="11" t="str">
        <f t="shared" si="246"/>
        <v/>
      </c>
      <c r="M2396" s="11" t="str">
        <f>IF(A2396="","",VLOOKUP(E2396,index!$A$1:$B$6,2,0)*K2396*G2396)</f>
        <v/>
      </c>
      <c r="N2396" s="11" t="str">
        <f>IF(A2396="","",-PMT(G2396*VLOOKUP(E2396,index!$A$1:$B$6,2,0),C2396,F2396,0,0))</f>
        <v/>
      </c>
      <c r="O2396" s="11" t="str">
        <f t="shared" si="247"/>
        <v/>
      </c>
      <c r="P2396" s="11" t="str">
        <f t="shared" si="242"/>
        <v/>
      </c>
    </row>
    <row r="2397" spans="1:16" x14ac:dyDescent="0.25">
      <c r="A2397" s="9" t="str">
        <f>IF(A2396="","",IF(B2396&lt;C2396,A2396,IF(A2396=MAX('entry data'!$B$8:$B$507),"",A2396+1)))</f>
        <v/>
      </c>
      <c r="B2397" s="9" t="str">
        <f t="shared" si="243"/>
        <v/>
      </c>
      <c r="C2397" s="9" t="str">
        <f>IF(ISERROR(VLOOKUP(A2397,'entry data'!B:G,6,0)),"",VLOOKUP(A2397,'entry data'!B:G,6,0))</f>
        <v/>
      </c>
      <c r="D2397" s="9" t="str">
        <f>IF(ISERROR(VLOOKUP(A2397,'entry data'!B:C,2,0)),"",VLOOKUP(A2397,'entry data'!B:C,2,0))</f>
        <v/>
      </c>
      <c r="E2397" s="9" t="str">
        <f>IF(ISERROR(VLOOKUP(A2397,'entry data'!B:E,4,0)),"",VLOOKUP(A2397,'entry data'!B:E,4,0))</f>
        <v/>
      </c>
      <c r="F2397" s="11" t="str">
        <f>IF(A2397="","",IF(ISERROR(VLOOKUP(A2397,'entry data'!B:F,5,0)),"",VLOOKUP(A2397,'entry data'!B:F,5,0)))</f>
        <v/>
      </c>
      <c r="G2397" s="12" t="str">
        <f>IF(A2397="","",IF(ISERROR(VLOOKUP(A2397,'entry data'!B:I,8,0)),"",VLOOKUP(A2397,'entry data'!B:I,7,0)))</f>
        <v/>
      </c>
      <c r="H2397" s="13" t="str">
        <f>IF(A2397="","",IF(B2397=1,VLOOKUP(A2397,'entry data'!B:D,3,0),I2396))</f>
        <v/>
      </c>
      <c r="I2397" s="14" t="str">
        <f>IF(A2397="","",IF(E2397="weekly",7,IF(E2397="fortnightly",14,IF(E2397="monthly",DATE(IF(MONTH(H2397)=12,YEAR(H2397)+1,YEAR(H2397)),VLOOKUP(MONTH(H2397),index!$D$2:$G$13,2,0),DAY(H2397)),
IF(E2397="quarterly",DATE(IF(MONTH(H2397)&gt;=10,YEAR(H2397)+1,YEAR(H2397)),VLOOKUP(MONTH(H2397),index!$D$2:$G$13,3,0),DAY(H2397)),
IF(E2397="halfyearly",DATE(IF(MONTH(H2397)&gt;=7,YEAR(H2397)+1,YEAR(H2397)),VLOOKUP(MONTH(H2397),index!$D$2:$G$13,4,0),DAY(H2397)),
DATE(YEAR(H2397)+1,MONTH(H2397),DAY(H2397)))))-H2397))+H2397)</f>
        <v/>
      </c>
      <c r="J2397" s="9" t="str">
        <f t="shared" si="244"/>
        <v/>
      </c>
      <c r="K2397" s="11" t="str">
        <f t="shared" si="245"/>
        <v/>
      </c>
      <c r="L2397" s="11" t="str">
        <f t="shared" si="246"/>
        <v/>
      </c>
      <c r="M2397" s="11" t="str">
        <f>IF(A2397="","",VLOOKUP(E2397,index!$A$1:$B$6,2,0)*K2397*G2397)</f>
        <v/>
      </c>
      <c r="N2397" s="11" t="str">
        <f>IF(A2397="","",-PMT(G2397*VLOOKUP(E2397,index!$A$1:$B$6,2,0),C2397,F2397,0,0))</f>
        <v/>
      </c>
      <c r="O2397" s="11" t="str">
        <f t="shared" si="247"/>
        <v/>
      </c>
      <c r="P2397" s="11" t="str">
        <f t="shared" si="242"/>
        <v/>
      </c>
    </row>
    <row r="2398" spans="1:16" x14ac:dyDescent="0.25">
      <c r="A2398" s="9" t="str">
        <f>IF(A2397="","",IF(B2397&lt;C2397,A2397,IF(A2397=MAX('entry data'!$B$8:$B$507),"",A2397+1)))</f>
        <v/>
      </c>
      <c r="B2398" s="9" t="str">
        <f t="shared" si="243"/>
        <v/>
      </c>
      <c r="C2398" s="9" t="str">
        <f>IF(ISERROR(VLOOKUP(A2398,'entry data'!B:G,6,0)),"",VLOOKUP(A2398,'entry data'!B:G,6,0))</f>
        <v/>
      </c>
      <c r="D2398" s="9" t="str">
        <f>IF(ISERROR(VLOOKUP(A2398,'entry data'!B:C,2,0)),"",VLOOKUP(A2398,'entry data'!B:C,2,0))</f>
        <v/>
      </c>
      <c r="E2398" s="9" t="str">
        <f>IF(ISERROR(VLOOKUP(A2398,'entry data'!B:E,4,0)),"",VLOOKUP(A2398,'entry data'!B:E,4,0))</f>
        <v/>
      </c>
      <c r="F2398" s="11" t="str">
        <f>IF(A2398="","",IF(ISERROR(VLOOKUP(A2398,'entry data'!B:F,5,0)),"",VLOOKUP(A2398,'entry data'!B:F,5,0)))</f>
        <v/>
      </c>
      <c r="G2398" s="12" t="str">
        <f>IF(A2398="","",IF(ISERROR(VLOOKUP(A2398,'entry data'!B:I,8,0)),"",VLOOKUP(A2398,'entry data'!B:I,7,0)))</f>
        <v/>
      </c>
      <c r="H2398" s="13" t="str">
        <f>IF(A2398="","",IF(B2398=1,VLOOKUP(A2398,'entry data'!B:D,3,0),I2397))</f>
        <v/>
      </c>
      <c r="I2398" s="14" t="str">
        <f>IF(A2398="","",IF(E2398="weekly",7,IF(E2398="fortnightly",14,IF(E2398="monthly",DATE(IF(MONTH(H2398)=12,YEAR(H2398)+1,YEAR(H2398)),VLOOKUP(MONTH(H2398),index!$D$2:$G$13,2,0),DAY(H2398)),
IF(E2398="quarterly",DATE(IF(MONTH(H2398)&gt;=10,YEAR(H2398)+1,YEAR(H2398)),VLOOKUP(MONTH(H2398),index!$D$2:$G$13,3,0),DAY(H2398)),
IF(E2398="halfyearly",DATE(IF(MONTH(H2398)&gt;=7,YEAR(H2398)+1,YEAR(H2398)),VLOOKUP(MONTH(H2398),index!$D$2:$G$13,4,0),DAY(H2398)),
DATE(YEAR(H2398)+1,MONTH(H2398),DAY(H2398)))))-H2398))+H2398)</f>
        <v/>
      </c>
      <c r="J2398" s="9" t="str">
        <f t="shared" si="244"/>
        <v/>
      </c>
      <c r="K2398" s="11" t="str">
        <f t="shared" si="245"/>
        <v/>
      </c>
      <c r="L2398" s="11" t="str">
        <f t="shared" si="246"/>
        <v/>
      </c>
      <c r="M2398" s="11" t="str">
        <f>IF(A2398="","",VLOOKUP(E2398,index!$A$1:$B$6,2,0)*K2398*G2398)</f>
        <v/>
      </c>
      <c r="N2398" s="11" t="str">
        <f>IF(A2398="","",-PMT(G2398*VLOOKUP(E2398,index!$A$1:$B$6,2,0),C2398,F2398,0,0))</f>
        <v/>
      </c>
      <c r="O2398" s="11" t="str">
        <f t="shared" si="247"/>
        <v/>
      </c>
      <c r="P2398" s="11" t="str">
        <f t="shared" si="242"/>
        <v/>
      </c>
    </row>
    <row r="2399" spans="1:16" x14ac:dyDescent="0.25">
      <c r="A2399" s="9" t="str">
        <f>IF(A2398="","",IF(B2398&lt;C2398,A2398,IF(A2398=MAX('entry data'!$B$8:$B$507),"",A2398+1)))</f>
        <v/>
      </c>
      <c r="B2399" s="9" t="str">
        <f t="shared" si="243"/>
        <v/>
      </c>
      <c r="C2399" s="9" t="str">
        <f>IF(ISERROR(VLOOKUP(A2399,'entry data'!B:G,6,0)),"",VLOOKUP(A2399,'entry data'!B:G,6,0))</f>
        <v/>
      </c>
      <c r="D2399" s="9" t="str">
        <f>IF(ISERROR(VLOOKUP(A2399,'entry data'!B:C,2,0)),"",VLOOKUP(A2399,'entry data'!B:C,2,0))</f>
        <v/>
      </c>
      <c r="E2399" s="9" t="str">
        <f>IF(ISERROR(VLOOKUP(A2399,'entry data'!B:E,4,0)),"",VLOOKUP(A2399,'entry data'!B:E,4,0))</f>
        <v/>
      </c>
      <c r="F2399" s="11" t="str">
        <f>IF(A2399="","",IF(ISERROR(VLOOKUP(A2399,'entry data'!B:F,5,0)),"",VLOOKUP(A2399,'entry data'!B:F,5,0)))</f>
        <v/>
      </c>
      <c r="G2399" s="12" t="str">
        <f>IF(A2399="","",IF(ISERROR(VLOOKUP(A2399,'entry data'!B:I,8,0)),"",VLOOKUP(A2399,'entry data'!B:I,7,0)))</f>
        <v/>
      </c>
      <c r="H2399" s="13" t="str">
        <f>IF(A2399="","",IF(B2399=1,VLOOKUP(A2399,'entry data'!B:D,3,0),I2398))</f>
        <v/>
      </c>
      <c r="I2399" s="14" t="str">
        <f>IF(A2399="","",IF(E2399="weekly",7,IF(E2399="fortnightly",14,IF(E2399="monthly",DATE(IF(MONTH(H2399)=12,YEAR(H2399)+1,YEAR(H2399)),VLOOKUP(MONTH(H2399),index!$D$2:$G$13,2,0),DAY(H2399)),
IF(E2399="quarterly",DATE(IF(MONTH(H2399)&gt;=10,YEAR(H2399)+1,YEAR(H2399)),VLOOKUP(MONTH(H2399),index!$D$2:$G$13,3,0),DAY(H2399)),
IF(E2399="halfyearly",DATE(IF(MONTH(H2399)&gt;=7,YEAR(H2399)+1,YEAR(H2399)),VLOOKUP(MONTH(H2399),index!$D$2:$G$13,4,0),DAY(H2399)),
DATE(YEAR(H2399)+1,MONTH(H2399),DAY(H2399)))))-H2399))+H2399)</f>
        <v/>
      </c>
      <c r="J2399" s="9" t="str">
        <f t="shared" si="244"/>
        <v/>
      </c>
      <c r="K2399" s="11" t="str">
        <f t="shared" si="245"/>
        <v/>
      </c>
      <c r="L2399" s="11" t="str">
        <f t="shared" si="246"/>
        <v/>
      </c>
      <c r="M2399" s="11" t="str">
        <f>IF(A2399="","",VLOOKUP(E2399,index!$A$1:$B$6,2,0)*K2399*G2399)</f>
        <v/>
      </c>
      <c r="N2399" s="11" t="str">
        <f>IF(A2399="","",-PMT(G2399*VLOOKUP(E2399,index!$A$1:$B$6,2,0),C2399,F2399,0,0))</f>
        <v/>
      </c>
      <c r="O2399" s="11" t="str">
        <f t="shared" si="247"/>
        <v/>
      </c>
      <c r="P2399" s="11" t="str">
        <f t="shared" si="242"/>
        <v/>
      </c>
    </row>
    <row r="2400" spans="1:16" x14ac:dyDescent="0.25">
      <c r="A2400" s="9" t="str">
        <f>IF(A2399="","",IF(B2399&lt;C2399,A2399,IF(A2399=MAX('entry data'!$B$8:$B$507),"",A2399+1)))</f>
        <v/>
      </c>
      <c r="B2400" s="9" t="str">
        <f t="shared" si="243"/>
        <v/>
      </c>
      <c r="C2400" s="9" t="str">
        <f>IF(ISERROR(VLOOKUP(A2400,'entry data'!B:G,6,0)),"",VLOOKUP(A2400,'entry data'!B:G,6,0))</f>
        <v/>
      </c>
      <c r="D2400" s="9" t="str">
        <f>IF(ISERROR(VLOOKUP(A2400,'entry data'!B:C,2,0)),"",VLOOKUP(A2400,'entry data'!B:C,2,0))</f>
        <v/>
      </c>
      <c r="E2400" s="9" t="str">
        <f>IF(ISERROR(VLOOKUP(A2400,'entry data'!B:E,4,0)),"",VLOOKUP(A2400,'entry data'!B:E,4,0))</f>
        <v/>
      </c>
      <c r="F2400" s="11" t="str">
        <f>IF(A2400="","",IF(ISERROR(VLOOKUP(A2400,'entry data'!B:F,5,0)),"",VLOOKUP(A2400,'entry data'!B:F,5,0)))</f>
        <v/>
      </c>
      <c r="G2400" s="12" t="str">
        <f>IF(A2400="","",IF(ISERROR(VLOOKUP(A2400,'entry data'!B:I,8,0)),"",VLOOKUP(A2400,'entry data'!B:I,7,0)))</f>
        <v/>
      </c>
      <c r="H2400" s="13" t="str">
        <f>IF(A2400="","",IF(B2400=1,VLOOKUP(A2400,'entry data'!B:D,3,0),I2399))</f>
        <v/>
      </c>
      <c r="I2400" s="14" t="str">
        <f>IF(A2400="","",IF(E2400="weekly",7,IF(E2400="fortnightly",14,IF(E2400="monthly",DATE(IF(MONTH(H2400)=12,YEAR(H2400)+1,YEAR(H2400)),VLOOKUP(MONTH(H2400),index!$D$2:$G$13,2,0),DAY(H2400)),
IF(E2400="quarterly",DATE(IF(MONTH(H2400)&gt;=10,YEAR(H2400)+1,YEAR(H2400)),VLOOKUP(MONTH(H2400),index!$D$2:$G$13,3,0),DAY(H2400)),
IF(E2400="halfyearly",DATE(IF(MONTH(H2400)&gt;=7,YEAR(H2400)+1,YEAR(H2400)),VLOOKUP(MONTH(H2400),index!$D$2:$G$13,4,0),DAY(H2400)),
DATE(YEAR(H2400)+1,MONTH(H2400),DAY(H2400)))))-H2400))+H2400)</f>
        <v/>
      </c>
      <c r="J2400" s="9" t="str">
        <f t="shared" si="244"/>
        <v/>
      </c>
      <c r="K2400" s="11" t="str">
        <f t="shared" si="245"/>
        <v/>
      </c>
      <c r="L2400" s="11" t="str">
        <f t="shared" si="246"/>
        <v/>
      </c>
      <c r="M2400" s="11" t="str">
        <f>IF(A2400="","",VLOOKUP(E2400,index!$A$1:$B$6,2,0)*K2400*G2400)</f>
        <v/>
      </c>
      <c r="N2400" s="11" t="str">
        <f>IF(A2400="","",-PMT(G2400*VLOOKUP(E2400,index!$A$1:$B$6,2,0),C2400,F2400,0,0))</f>
        <v/>
      </c>
      <c r="O2400" s="11" t="str">
        <f t="shared" si="247"/>
        <v/>
      </c>
      <c r="P2400" s="11" t="str">
        <f t="shared" si="242"/>
        <v/>
      </c>
    </row>
    <row r="2401" spans="1:16" x14ac:dyDescent="0.25">
      <c r="A2401" s="9" t="str">
        <f>IF(A2400="","",IF(B2400&lt;C2400,A2400,IF(A2400=MAX('entry data'!$B$8:$B$507),"",A2400+1)))</f>
        <v/>
      </c>
      <c r="B2401" s="9" t="str">
        <f t="shared" si="243"/>
        <v/>
      </c>
      <c r="C2401" s="9" t="str">
        <f>IF(ISERROR(VLOOKUP(A2401,'entry data'!B:G,6,0)),"",VLOOKUP(A2401,'entry data'!B:G,6,0))</f>
        <v/>
      </c>
      <c r="D2401" s="9" t="str">
        <f>IF(ISERROR(VLOOKUP(A2401,'entry data'!B:C,2,0)),"",VLOOKUP(A2401,'entry data'!B:C,2,0))</f>
        <v/>
      </c>
      <c r="E2401" s="9" t="str">
        <f>IF(ISERROR(VLOOKUP(A2401,'entry data'!B:E,4,0)),"",VLOOKUP(A2401,'entry data'!B:E,4,0))</f>
        <v/>
      </c>
      <c r="F2401" s="11" t="str">
        <f>IF(A2401="","",IF(ISERROR(VLOOKUP(A2401,'entry data'!B:F,5,0)),"",VLOOKUP(A2401,'entry data'!B:F,5,0)))</f>
        <v/>
      </c>
      <c r="G2401" s="12" t="str">
        <f>IF(A2401="","",IF(ISERROR(VLOOKUP(A2401,'entry data'!B:I,8,0)),"",VLOOKUP(A2401,'entry data'!B:I,7,0)))</f>
        <v/>
      </c>
      <c r="H2401" s="13" t="str">
        <f>IF(A2401="","",IF(B2401=1,VLOOKUP(A2401,'entry data'!B:D,3,0),I2400))</f>
        <v/>
      </c>
      <c r="I2401" s="14" t="str">
        <f>IF(A2401="","",IF(E2401="weekly",7,IF(E2401="fortnightly",14,IF(E2401="monthly",DATE(IF(MONTH(H2401)=12,YEAR(H2401)+1,YEAR(H2401)),VLOOKUP(MONTH(H2401),index!$D$2:$G$13,2,0),DAY(H2401)),
IF(E2401="quarterly",DATE(IF(MONTH(H2401)&gt;=10,YEAR(H2401)+1,YEAR(H2401)),VLOOKUP(MONTH(H2401),index!$D$2:$G$13,3,0),DAY(H2401)),
IF(E2401="halfyearly",DATE(IF(MONTH(H2401)&gt;=7,YEAR(H2401)+1,YEAR(H2401)),VLOOKUP(MONTH(H2401),index!$D$2:$G$13,4,0),DAY(H2401)),
DATE(YEAR(H2401)+1,MONTH(H2401),DAY(H2401)))))-H2401))+H2401)</f>
        <v/>
      </c>
      <c r="J2401" s="9" t="str">
        <f t="shared" si="244"/>
        <v/>
      </c>
      <c r="K2401" s="11" t="str">
        <f t="shared" si="245"/>
        <v/>
      </c>
      <c r="L2401" s="11" t="str">
        <f t="shared" si="246"/>
        <v/>
      </c>
      <c r="M2401" s="11" t="str">
        <f>IF(A2401="","",VLOOKUP(E2401,index!$A$1:$B$6,2,0)*K2401*G2401)</f>
        <v/>
      </c>
      <c r="N2401" s="11" t="str">
        <f>IF(A2401="","",-PMT(G2401*VLOOKUP(E2401,index!$A$1:$B$6,2,0),C2401,F2401,0,0))</f>
        <v/>
      </c>
      <c r="O2401" s="11" t="str">
        <f t="shared" si="247"/>
        <v/>
      </c>
      <c r="P2401" s="11" t="str">
        <f t="shared" si="242"/>
        <v/>
      </c>
    </row>
    <row r="2402" spans="1:16" x14ac:dyDescent="0.25">
      <c r="A2402" s="9" t="str">
        <f>IF(A2401="","",IF(B2401&lt;C2401,A2401,IF(A2401=MAX('entry data'!$B$8:$B$507),"",A2401+1)))</f>
        <v/>
      </c>
      <c r="B2402" s="9" t="str">
        <f t="shared" si="243"/>
        <v/>
      </c>
      <c r="C2402" s="9" t="str">
        <f>IF(ISERROR(VLOOKUP(A2402,'entry data'!B:G,6,0)),"",VLOOKUP(A2402,'entry data'!B:G,6,0))</f>
        <v/>
      </c>
      <c r="D2402" s="9" t="str">
        <f>IF(ISERROR(VLOOKUP(A2402,'entry data'!B:C,2,0)),"",VLOOKUP(A2402,'entry data'!B:C,2,0))</f>
        <v/>
      </c>
      <c r="E2402" s="9" t="str">
        <f>IF(ISERROR(VLOOKUP(A2402,'entry data'!B:E,4,0)),"",VLOOKUP(A2402,'entry data'!B:E,4,0))</f>
        <v/>
      </c>
      <c r="F2402" s="11" t="str">
        <f>IF(A2402="","",IF(ISERROR(VLOOKUP(A2402,'entry data'!B:F,5,0)),"",VLOOKUP(A2402,'entry data'!B:F,5,0)))</f>
        <v/>
      </c>
      <c r="G2402" s="12" t="str">
        <f>IF(A2402="","",IF(ISERROR(VLOOKUP(A2402,'entry data'!B:I,8,0)),"",VLOOKUP(A2402,'entry data'!B:I,7,0)))</f>
        <v/>
      </c>
      <c r="H2402" s="13" t="str">
        <f>IF(A2402="","",IF(B2402=1,VLOOKUP(A2402,'entry data'!B:D,3,0),I2401))</f>
        <v/>
      </c>
      <c r="I2402" s="14" t="str">
        <f>IF(A2402="","",IF(E2402="weekly",7,IF(E2402="fortnightly",14,IF(E2402="monthly",DATE(IF(MONTH(H2402)=12,YEAR(H2402)+1,YEAR(H2402)),VLOOKUP(MONTH(H2402),index!$D$2:$G$13,2,0),DAY(H2402)),
IF(E2402="quarterly",DATE(IF(MONTH(H2402)&gt;=10,YEAR(H2402)+1,YEAR(H2402)),VLOOKUP(MONTH(H2402),index!$D$2:$G$13,3,0),DAY(H2402)),
IF(E2402="halfyearly",DATE(IF(MONTH(H2402)&gt;=7,YEAR(H2402)+1,YEAR(H2402)),VLOOKUP(MONTH(H2402),index!$D$2:$G$13,4,0),DAY(H2402)),
DATE(YEAR(H2402)+1,MONTH(H2402),DAY(H2402)))))-H2402))+H2402)</f>
        <v/>
      </c>
      <c r="J2402" s="9" t="str">
        <f t="shared" si="244"/>
        <v/>
      </c>
      <c r="K2402" s="11" t="str">
        <f t="shared" si="245"/>
        <v/>
      </c>
      <c r="L2402" s="11" t="str">
        <f t="shared" si="246"/>
        <v/>
      </c>
      <c r="M2402" s="11" t="str">
        <f>IF(A2402="","",VLOOKUP(E2402,index!$A$1:$B$6,2,0)*K2402*G2402)</f>
        <v/>
      </c>
      <c r="N2402" s="11" t="str">
        <f>IF(A2402="","",-PMT(G2402*VLOOKUP(E2402,index!$A$1:$B$6,2,0),C2402,F2402,0,0))</f>
        <v/>
      </c>
      <c r="O2402" s="11" t="str">
        <f t="shared" si="247"/>
        <v/>
      </c>
      <c r="P2402" s="11" t="str">
        <f t="shared" si="242"/>
        <v/>
      </c>
    </row>
    <row r="2403" spans="1:16" x14ac:dyDescent="0.25">
      <c r="A2403" s="9" t="str">
        <f>IF(A2402="","",IF(B2402&lt;C2402,A2402,IF(A2402=MAX('entry data'!$B$8:$B$507),"",A2402+1)))</f>
        <v/>
      </c>
      <c r="B2403" s="9" t="str">
        <f t="shared" si="243"/>
        <v/>
      </c>
      <c r="C2403" s="9" t="str">
        <f>IF(ISERROR(VLOOKUP(A2403,'entry data'!B:G,6,0)),"",VLOOKUP(A2403,'entry data'!B:G,6,0))</f>
        <v/>
      </c>
      <c r="D2403" s="9" t="str">
        <f>IF(ISERROR(VLOOKUP(A2403,'entry data'!B:C,2,0)),"",VLOOKUP(A2403,'entry data'!B:C,2,0))</f>
        <v/>
      </c>
      <c r="E2403" s="9" t="str">
        <f>IF(ISERROR(VLOOKUP(A2403,'entry data'!B:E,4,0)),"",VLOOKUP(A2403,'entry data'!B:E,4,0))</f>
        <v/>
      </c>
      <c r="F2403" s="11" t="str">
        <f>IF(A2403="","",IF(ISERROR(VLOOKUP(A2403,'entry data'!B:F,5,0)),"",VLOOKUP(A2403,'entry data'!B:F,5,0)))</f>
        <v/>
      </c>
      <c r="G2403" s="12" t="str">
        <f>IF(A2403="","",IF(ISERROR(VLOOKUP(A2403,'entry data'!B:I,8,0)),"",VLOOKUP(A2403,'entry data'!B:I,7,0)))</f>
        <v/>
      </c>
      <c r="H2403" s="13" t="str">
        <f>IF(A2403="","",IF(B2403=1,VLOOKUP(A2403,'entry data'!B:D,3,0),I2402))</f>
        <v/>
      </c>
      <c r="I2403" s="14" t="str">
        <f>IF(A2403="","",IF(E2403="weekly",7,IF(E2403="fortnightly",14,IF(E2403="monthly",DATE(IF(MONTH(H2403)=12,YEAR(H2403)+1,YEAR(H2403)),VLOOKUP(MONTH(H2403),index!$D$2:$G$13,2,0),DAY(H2403)),
IF(E2403="quarterly",DATE(IF(MONTH(H2403)&gt;=10,YEAR(H2403)+1,YEAR(H2403)),VLOOKUP(MONTH(H2403),index!$D$2:$G$13,3,0),DAY(H2403)),
IF(E2403="halfyearly",DATE(IF(MONTH(H2403)&gt;=7,YEAR(H2403)+1,YEAR(H2403)),VLOOKUP(MONTH(H2403),index!$D$2:$G$13,4,0),DAY(H2403)),
DATE(YEAR(H2403)+1,MONTH(H2403),DAY(H2403)))))-H2403))+H2403)</f>
        <v/>
      </c>
      <c r="J2403" s="9" t="str">
        <f t="shared" si="244"/>
        <v/>
      </c>
      <c r="K2403" s="11" t="str">
        <f t="shared" si="245"/>
        <v/>
      </c>
      <c r="L2403" s="11" t="str">
        <f t="shared" si="246"/>
        <v/>
      </c>
      <c r="M2403" s="11" t="str">
        <f>IF(A2403="","",VLOOKUP(E2403,index!$A$1:$B$6,2,0)*K2403*G2403)</f>
        <v/>
      </c>
      <c r="N2403" s="11" t="str">
        <f>IF(A2403="","",-PMT(G2403*VLOOKUP(E2403,index!$A$1:$B$6,2,0),C2403,F2403,0,0))</f>
        <v/>
      </c>
      <c r="O2403" s="11" t="str">
        <f t="shared" si="247"/>
        <v/>
      </c>
      <c r="P2403" s="11" t="str">
        <f t="shared" si="242"/>
        <v/>
      </c>
    </row>
    <row r="2404" spans="1:16" x14ac:dyDescent="0.25">
      <c r="A2404" s="9" t="str">
        <f>IF(A2403="","",IF(B2403&lt;C2403,A2403,IF(A2403=MAX('entry data'!$B$8:$B$507),"",A2403+1)))</f>
        <v/>
      </c>
      <c r="B2404" s="9" t="str">
        <f t="shared" si="243"/>
        <v/>
      </c>
      <c r="C2404" s="9" t="str">
        <f>IF(ISERROR(VLOOKUP(A2404,'entry data'!B:G,6,0)),"",VLOOKUP(A2404,'entry data'!B:G,6,0))</f>
        <v/>
      </c>
      <c r="D2404" s="9" t="str">
        <f>IF(ISERROR(VLOOKUP(A2404,'entry data'!B:C,2,0)),"",VLOOKUP(A2404,'entry data'!B:C,2,0))</f>
        <v/>
      </c>
      <c r="E2404" s="9" t="str">
        <f>IF(ISERROR(VLOOKUP(A2404,'entry data'!B:E,4,0)),"",VLOOKUP(A2404,'entry data'!B:E,4,0))</f>
        <v/>
      </c>
      <c r="F2404" s="11" t="str">
        <f>IF(A2404="","",IF(ISERROR(VLOOKUP(A2404,'entry data'!B:F,5,0)),"",VLOOKUP(A2404,'entry data'!B:F,5,0)))</f>
        <v/>
      </c>
      <c r="G2404" s="12" t="str">
        <f>IF(A2404="","",IF(ISERROR(VLOOKUP(A2404,'entry data'!B:I,8,0)),"",VLOOKUP(A2404,'entry data'!B:I,7,0)))</f>
        <v/>
      </c>
      <c r="H2404" s="13" t="str">
        <f>IF(A2404="","",IF(B2404=1,VLOOKUP(A2404,'entry data'!B:D,3,0),I2403))</f>
        <v/>
      </c>
      <c r="I2404" s="14" t="str">
        <f>IF(A2404="","",IF(E2404="weekly",7,IF(E2404="fortnightly",14,IF(E2404="monthly",DATE(IF(MONTH(H2404)=12,YEAR(H2404)+1,YEAR(H2404)),VLOOKUP(MONTH(H2404),index!$D$2:$G$13,2,0),DAY(H2404)),
IF(E2404="quarterly",DATE(IF(MONTH(H2404)&gt;=10,YEAR(H2404)+1,YEAR(H2404)),VLOOKUP(MONTH(H2404),index!$D$2:$G$13,3,0),DAY(H2404)),
IF(E2404="halfyearly",DATE(IF(MONTH(H2404)&gt;=7,YEAR(H2404)+1,YEAR(H2404)),VLOOKUP(MONTH(H2404),index!$D$2:$G$13,4,0),DAY(H2404)),
DATE(YEAR(H2404)+1,MONTH(H2404),DAY(H2404)))))-H2404))+H2404)</f>
        <v/>
      </c>
      <c r="J2404" s="9" t="str">
        <f t="shared" si="244"/>
        <v/>
      </c>
      <c r="K2404" s="11" t="str">
        <f t="shared" si="245"/>
        <v/>
      </c>
      <c r="L2404" s="11" t="str">
        <f t="shared" si="246"/>
        <v/>
      </c>
      <c r="M2404" s="11" t="str">
        <f>IF(A2404="","",VLOOKUP(E2404,index!$A$1:$B$6,2,0)*K2404*G2404)</f>
        <v/>
      </c>
      <c r="N2404" s="11" t="str">
        <f>IF(A2404="","",-PMT(G2404*VLOOKUP(E2404,index!$A$1:$B$6,2,0),C2404,F2404,0,0))</f>
        <v/>
      </c>
      <c r="O2404" s="11" t="str">
        <f t="shared" si="247"/>
        <v/>
      </c>
      <c r="P2404" s="11" t="str">
        <f t="shared" si="242"/>
        <v/>
      </c>
    </row>
    <row r="2405" spans="1:16" x14ac:dyDescent="0.25">
      <c r="A2405" s="9" t="str">
        <f>IF(A2404="","",IF(B2404&lt;C2404,A2404,IF(A2404=MAX('entry data'!$B$8:$B$507),"",A2404+1)))</f>
        <v/>
      </c>
      <c r="B2405" s="9" t="str">
        <f t="shared" si="243"/>
        <v/>
      </c>
      <c r="C2405" s="9" t="str">
        <f>IF(ISERROR(VLOOKUP(A2405,'entry data'!B:G,6,0)),"",VLOOKUP(A2405,'entry data'!B:G,6,0))</f>
        <v/>
      </c>
      <c r="D2405" s="9" t="str">
        <f>IF(ISERROR(VLOOKUP(A2405,'entry data'!B:C,2,0)),"",VLOOKUP(A2405,'entry data'!B:C,2,0))</f>
        <v/>
      </c>
      <c r="E2405" s="9" t="str">
        <f>IF(ISERROR(VLOOKUP(A2405,'entry data'!B:E,4,0)),"",VLOOKUP(A2405,'entry data'!B:E,4,0))</f>
        <v/>
      </c>
      <c r="F2405" s="11" t="str">
        <f>IF(A2405="","",IF(ISERROR(VLOOKUP(A2405,'entry data'!B:F,5,0)),"",VLOOKUP(A2405,'entry data'!B:F,5,0)))</f>
        <v/>
      </c>
      <c r="G2405" s="12" t="str">
        <f>IF(A2405="","",IF(ISERROR(VLOOKUP(A2405,'entry data'!B:I,8,0)),"",VLOOKUP(A2405,'entry data'!B:I,7,0)))</f>
        <v/>
      </c>
      <c r="H2405" s="13" t="str">
        <f>IF(A2405="","",IF(B2405=1,VLOOKUP(A2405,'entry data'!B:D,3,0),I2404))</f>
        <v/>
      </c>
      <c r="I2405" s="14" t="str">
        <f>IF(A2405="","",IF(E2405="weekly",7,IF(E2405="fortnightly",14,IF(E2405="monthly",DATE(IF(MONTH(H2405)=12,YEAR(H2405)+1,YEAR(H2405)),VLOOKUP(MONTH(H2405),index!$D$2:$G$13,2,0),DAY(H2405)),
IF(E2405="quarterly",DATE(IF(MONTH(H2405)&gt;=10,YEAR(H2405)+1,YEAR(H2405)),VLOOKUP(MONTH(H2405),index!$D$2:$G$13,3,0),DAY(H2405)),
IF(E2405="halfyearly",DATE(IF(MONTH(H2405)&gt;=7,YEAR(H2405)+1,YEAR(H2405)),VLOOKUP(MONTH(H2405),index!$D$2:$G$13,4,0),DAY(H2405)),
DATE(YEAR(H2405)+1,MONTH(H2405),DAY(H2405)))))-H2405))+H2405)</f>
        <v/>
      </c>
      <c r="J2405" s="9" t="str">
        <f t="shared" si="244"/>
        <v/>
      </c>
      <c r="K2405" s="11" t="str">
        <f t="shared" si="245"/>
        <v/>
      </c>
      <c r="L2405" s="11" t="str">
        <f t="shared" si="246"/>
        <v/>
      </c>
      <c r="M2405" s="11" t="str">
        <f>IF(A2405="","",VLOOKUP(E2405,index!$A$1:$B$6,2,0)*K2405*G2405)</f>
        <v/>
      </c>
      <c r="N2405" s="11" t="str">
        <f>IF(A2405="","",-PMT(G2405*VLOOKUP(E2405,index!$A$1:$B$6,2,0),C2405,F2405,0,0))</f>
        <v/>
      </c>
      <c r="O2405" s="11" t="str">
        <f t="shared" si="247"/>
        <v/>
      </c>
      <c r="P2405" s="11" t="str">
        <f t="shared" si="242"/>
        <v/>
      </c>
    </row>
    <row r="2406" spans="1:16" x14ac:dyDescent="0.25">
      <c r="A2406" s="9" t="str">
        <f>IF(A2405="","",IF(B2405&lt;C2405,A2405,IF(A2405=MAX('entry data'!$B$8:$B$507),"",A2405+1)))</f>
        <v/>
      </c>
      <c r="B2406" s="9" t="str">
        <f t="shared" si="243"/>
        <v/>
      </c>
      <c r="C2406" s="9" t="str">
        <f>IF(ISERROR(VLOOKUP(A2406,'entry data'!B:G,6,0)),"",VLOOKUP(A2406,'entry data'!B:G,6,0))</f>
        <v/>
      </c>
      <c r="D2406" s="9" t="str">
        <f>IF(ISERROR(VLOOKUP(A2406,'entry data'!B:C,2,0)),"",VLOOKUP(A2406,'entry data'!B:C,2,0))</f>
        <v/>
      </c>
      <c r="E2406" s="9" t="str">
        <f>IF(ISERROR(VLOOKUP(A2406,'entry data'!B:E,4,0)),"",VLOOKUP(A2406,'entry data'!B:E,4,0))</f>
        <v/>
      </c>
      <c r="F2406" s="11" t="str">
        <f>IF(A2406="","",IF(ISERROR(VLOOKUP(A2406,'entry data'!B:F,5,0)),"",VLOOKUP(A2406,'entry data'!B:F,5,0)))</f>
        <v/>
      </c>
      <c r="G2406" s="12" t="str">
        <f>IF(A2406="","",IF(ISERROR(VLOOKUP(A2406,'entry data'!B:I,8,0)),"",VLOOKUP(A2406,'entry data'!B:I,7,0)))</f>
        <v/>
      </c>
      <c r="H2406" s="13" t="str">
        <f>IF(A2406="","",IF(B2406=1,VLOOKUP(A2406,'entry data'!B:D,3,0),I2405))</f>
        <v/>
      </c>
      <c r="I2406" s="14" t="str">
        <f>IF(A2406="","",IF(E2406="weekly",7,IF(E2406="fortnightly",14,IF(E2406="monthly",DATE(IF(MONTH(H2406)=12,YEAR(H2406)+1,YEAR(H2406)),VLOOKUP(MONTH(H2406),index!$D$2:$G$13,2,0),DAY(H2406)),
IF(E2406="quarterly",DATE(IF(MONTH(H2406)&gt;=10,YEAR(H2406)+1,YEAR(H2406)),VLOOKUP(MONTH(H2406),index!$D$2:$G$13,3,0),DAY(H2406)),
IF(E2406="halfyearly",DATE(IF(MONTH(H2406)&gt;=7,YEAR(H2406)+1,YEAR(H2406)),VLOOKUP(MONTH(H2406),index!$D$2:$G$13,4,0),DAY(H2406)),
DATE(YEAR(H2406)+1,MONTH(H2406),DAY(H2406)))))-H2406))+H2406)</f>
        <v/>
      </c>
      <c r="J2406" s="9" t="str">
        <f t="shared" si="244"/>
        <v/>
      </c>
      <c r="K2406" s="11" t="str">
        <f t="shared" si="245"/>
        <v/>
      </c>
      <c r="L2406" s="11" t="str">
        <f t="shared" si="246"/>
        <v/>
      </c>
      <c r="M2406" s="11" t="str">
        <f>IF(A2406="","",VLOOKUP(E2406,index!$A$1:$B$6,2,0)*K2406*G2406)</f>
        <v/>
      </c>
      <c r="N2406" s="11" t="str">
        <f>IF(A2406="","",-PMT(G2406*VLOOKUP(E2406,index!$A$1:$B$6,2,0),C2406,F2406,0,0))</f>
        <v/>
      </c>
      <c r="O2406" s="11" t="str">
        <f t="shared" si="247"/>
        <v/>
      </c>
      <c r="P2406" s="11" t="str">
        <f t="shared" si="242"/>
        <v/>
      </c>
    </row>
    <row r="2407" spans="1:16" x14ac:dyDescent="0.25">
      <c r="A2407" s="9" t="str">
        <f>IF(A2406="","",IF(B2406&lt;C2406,A2406,IF(A2406=MAX('entry data'!$B$8:$B$507),"",A2406+1)))</f>
        <v/>
      </c>
      <c r="B2407" s="9" t="str">
        <f t="shared" si="243"/>
        <v/>
      </c>
      <c r="C2407" s="9" t="str">
        <f>IF(ISERROR(VLOOKUP(A2407,'entry data'!B:G,6,0)),"",VLOOKUP(A2407,'entry data'!B:G,6,0))</f>
        <v/>
      </c>
      <c r="D2407" s="9" t="str">
        <f>IF(ISERROR(VLOOKUP(A2407,'entry data'!B:C,2,0)),"",VLOOKUP(A2407,'entry data'!B:C,2,0))</f>
        <v/>
      </c>
      <c r="E2407" s="9" t="str">
        <f>IF(ISERROR(VLOOKUP(A2407,'entry data'!B:E,4,0)),"",VLOOKUP(A2407,'entry data'!B:E,4,0))</f>
        <v/>
      </c>
      <c r="F2407" s="11" t="str">
        <f>IF(A2407="","",IF(ISERROR(VLOOKUP(A2407,'entry data'!B:F,5,0)),"",VLOOKUP(A2407,'entry data'!B:F,5,0)))</f>
        <v/>
      </c>
      <c r="G2407" s="12" t="str">
        <f>IF(A2407="","",IF(ISERROR(VLOOKUP(A2407,'entry data'!B:I,8,0)),"",VLOOKUP(A2407,'entry data'!B:I,7,0)))</f>
        <v/>
      </c>
      <c r="H2407" s="13" t="str">
        <f>IF(A2407="","",IF(B2407=1,VLOOKUP(A2407,'entry data'!B:D,3,0),I2406))</f>
        <v/>
      </c>
      <c r="I2407" s="14" t="str">
        <f>IF(A2407="","",IF(E2407="weekly",7,IF(E2407="fortnightly",14,IF(E2407="monthly",DATE(IF(MONTH(H2407)=12,YEAR(H2407)+1,YEAR(H2407)),VLOOKUP(MONTH(H2407),index!$D$2:$G$13,2,0),DAY(H2407)),
IF(E2407="quarterly",DATE(IF(MONTH(H2407)&gt;=10,YEAR(H2407)+1,YEAR(H2407)),VLOOKUP(MONTH(H2407),index!$D$2:$G$13,3,0),DAY(H2407)),
IF(E2407="halfyearly",DATE(IF(MONTH(H2407)&gt;=7,YEAR(H2407)+1,YEAR(H2407)),VLOOKUP(MONTH(H2407),index!$D$2:$G$13,4,0),DAY(H2407)),
DATE(YEAR(H2407)+1,MONTH(H2407),DAY(H2407)))))-H2407))+H2407)</f>
        <v/>
      </c>
      <c r="J2407" s="9" t="str">
        <f t="shared" si="244"/>
        <v/>
      </c>
      <c r="K2407" s="11" t="str">
        <f t="shared" si="245"/>
        <v/>
      </c>
      <c r="L2407" s="11" t="str">
        <f t="shared" si="246"/>
        <v/>
      </c>
      <c r="M2407" s="11" t="str">
        <f>IF(A2407="","",VLOOKUP(E2407,index!$A$1:$B$6,2,0)*K2407*G2407)</f>
        <v/>
      </c>
      <c r="N2407" s="11" t="str">
        <f>IF(A2407="","",-PMT(G2407*VLOOKUP(E2407,index!$A$1:$B$6,2,0),C2407,F2407,0,0))</f>
        <v/>
      </c>
      <c r="O2407" s="11" t="str">
        <f t="shared" si="247"/>
        <v/>
      </c>
      <c r="P2407" s="11" t="str">
        <f t="shared" si="242"/>
        <v/>
      </c>
    </row>
    <row r="2408" spans="1:16" x14ac:dyDescent="0.25">
      <c r="A2408" s="9" t="str">
        <f>IF(A2407="","",IF(B2407&lt;C2407,A2407,IF(A2407=MAX('entry data'!$B$8:$B$507),"",A2407+1)))</f>
        <v/>
      </c>
      <c r="B2408" s="9" t="str">
        <f t="shared" si="243"/>
        <v/>
      </c>
      <c r="C2408" s="9" t="str">
        <f>IF(ISERROR(VLOOKUP(A2408,'entry data'!B:G,6,0)),"",VLOOKUP(A2408,'entry data'!B:G,6,0))</f>
        <v/>
      </c>
      <c r="D2408" s="9" t="str">
        <f>IF(ISERROR(VLOOKUP(A2408,'entry data'!B:C,2,0)),"",VLOOKUP(A2408,'entry data'!B:C,2,0))</f>
        <v/>
      </c>
      <c r="E2408" s="9" t="str">
        <f>IF(ISERROR(VLOOKUP(A2408,'entry data'!B:E,4,0)),"",VLOOKUP(A2408,'entry data'!B:E,4,0))</f>
        <v/>
      </c>
      <c r="F2408" s="11" t="str">
        <f>IF(A2408="","",IF(ISERROR(VLOOKUP(A2408,'entry data'!B:F,5,0)),"",VLOOKUP(A2408,'entry data'!B:F,5,0)))</f>
        <v/>
      </c>
      <c r="G2408" s="12" t="str">
        <f>IF(A2408="","",IF(ISERROR(VLOOKUP(A2408,'entry data'!B:I,8,0)),"",VLOOKUP(A2408,'entry data'!B:I,7,0)))</f>
        <v/>
      </c>
      <c r="H2408" s="13" t="str">
        <f>IF(A2408="","",IF(B2408=1,VLOOKUP(A2408,'entry data'!B:D,3,0),I2407))</f>
        <v/>
      </c>
      <c r="I2408" s="14" t="str">
        <f>IF(A2408="","",IF(E2408="weekly",7,IF(E2408="fortnightly",14,IF(E2408="monthly",DATE(IF(MONTH(H2408)=12,YEAR(H2408)+1,YEAR(H2408)),VLOOKUP(MONTH(H2408),index!$D$2:$G$13,2,0),DAY(H2408)),
IF(E2408="quarterly",DATE(IF(MONTH(H2408)&gt;=10,YEAR(H2408)+1,YEAR(H2408)),VLOOKUP(MONTH(H2408),index!$D$2:$G$13,3,0),DAY(H2408)),
IF(E2408="halfyearly",DATE(IF(MONTH(H2408)&gt;=7,YEAR(H2408)+1,YEAR(H2408)),VLOOKUP(MONTH(H2408),index!$D$2:$G$13,4,0),DAY(H2408)),
DATE(YEAR(H2408)+1,MONTH(H2408),DAY(H2408)))))-H2408))+H2408)</f>
        <v/>
      </c>
      <c r="J2408" s="9" t="str">
        <f t="shared" si="244"/>
        <v/>
      </c>
      <c r="K2408" s="11" t="str">
        <f t="shared" si="245"/>
        <v/>
      </c>
      <c r="L2408" s="11" t="str">
        <f t="shared" si="246"/>
        <v/>
      </c>
      <c r="M2408" s="11" t="str">
        <f>IF(A2408="","",VLOOKUP(E2408,index!$A$1:$B$6,2,0)*K2408*G2408)</f>
        <v/>
      </c>
      <c r="N2408" s="11" t="str">
        <f>IF(A2408="","",-PMT(G2408*VLOOKUP(E2408,index!$A$1:$B$6,2,0),C2408,F2408,0,0))</f>
        <v/>
      </c>
      <c r="O2408" s="11" t="str">
        <f t="shared" si="247"/>
        <v/>
      </c>
      <c r="P2408" s="11" t="str">
        <f t="shared" si="242"/>
        <v/>
      </c>
    </row>
    <row r="2409" spans="1:16" x14ac:dyDescent="0.25">
      <c r="A2409" s="9" t="str">
        <f>IF(A2408="","",IF(B2408&lt;C2408,A2408,IF(A2408=MAX('entry data'!$B$8:$B$507),"",A2408+1)))</f>
        <v/>
      </c>
      <c r="B2409" s="9" t="str">
        <f t="shared" si="243"/>
        <v/>
      </c>
      <c r="C2409" s="9" t="str">
        <f>IF(ISERROR(VLOOKUP(A2409,'entry data'!B:G,6,0)),"",VLOOKUP(A2409,'entry data'!B:G,6,0))</f>
        <v/>
      </c>
      <c r="D2409" s="9" t="str">
        <f>IF(ISERROR(VLOOKUP(A2409,'entry data'!B:C,2,0)),"",VLOOKUP(A2409,'entry data'!B:C,2,0))</f>
        <v/>
      </c>
      <c r="E2409" s="9" t="str">
        <f>IF(ISERROR(VLOOKUP(A2409,'entry data'!B:E,4,0)),"",VLOOKUP(A2409,'entry data'!B:E,4,0))</f>
        <v/>
      </c>
      <c r="F2409" s="11" t="str">
        <f>IF(A2409="","",IF(ISERROR(VLOOKUP(A2409,'entry data'!B:F,5,0)),"",VLOOKUP(A2409,'entry data'!B:F,5,0)))</f>
        <v/>
      </c>
      <c r="G2409" s="12" t="str">
        <f>IF(A2409="","",IF(ISERROR(VLOOKUP(A2409,'entry data'!B:I,8,0)),"",VLOOKUP(A2409,'entry data'!B:I,7,0)))</f>
        <v/>
      </c>
      <c r="H2409" s="13" t="str">
        <f>IF(A2409="","",IF(B2409=1,VLOOKUP(A2409,'entry data'!B:D,3,0),I2408))</f>
        <v/>
      </c>
      <c r="I2409" s="14" t="str">
        <f>IF(A2409="","",IF(E2409="weekly",7,IF(E2409="fortnightly",14,IF(E2409="monthly",DATE(IF(MONTH(H2409)=12,YEAR(H2409)+1,YEAR(H2409)),VLOOKUP(MONTH(H2409),index!$D$2:$G$13,2,0),DAY(H2409)),
IF(E2409="quarterly",DATE(IF(MONTH(H2409)&gt;=10,YEAR(H2409)+1,YEAR(H2409)),VLOOKUP(MONTH(H2409),index!$D$2:$G$13,3,0),DAY(H2409)),
IF(E2409="halfyearly",DATE(IF(MONTH(H2409)&gt;=7,YEAR(H2409)+1,YEAR(H2409)),VLOOKUP(MONTH(H2409),index!$D$2:$G$13,4,0),DAY(H2409)),
DATE(YEAR(H2409)+1,MONTH(H2409),DAY(H2409)))))-H2409))+H2409)</f>
        <v/>
      </c>
      <c r="J2409" s="9" t="str">
        <f t="shared" si="244"/>
        <v/>
      </c>
      <c r="K2409" s="11" t="str">
        <f t="shared" si="245"/>
        <v/>
      </c>
      <c r="L2409" s="11" t="str">
        <f t="shared" si="246"/>
        <v/>
      </c>
      <c r="M2409" s="11" t="str">
        <f>IF(A2409="","",VLOOKUP(E2409,index!$A$1:$B$6,2,0)*K2409*G2409)</f>
        <v/>
      </c>
      <c r="N2409" s="11" t="str">
        <f>IF(A2409="","",-PMT(G2409*VLOOKUP(E2409,index!$A$1:$B$6,2,0),C2409,F2409,0,0))</f>
        <v/>
      </c>
      <c r="O2409" s="11" t="str">
        <f t="shared" si="247"/>
        <v/>
      </c>
      <c r="P2409" s="11" t="str">
        <f t="shared" si="242"/>
        <v/>
      </c>
    </row>
    <row r="2410" spans="1:16" x14ac:dyDescent="0.25">
      <c r="A2410" s="9" t="str">
        <f>IF(A2409="","",IF(B2409&lt;C2409,A2409,IF(A2409=MAX('entry data'!$B$8:$B$507),"",A2409+1)))</f>
        <v/>
      </c>
      <c r="B2410" s="9" t="str">
        <f t="shared" si="243"/>
        <v/>
      </c>
      <c r="C2410" s="9" t="str">
        <f>IF(ISERROR(VLOOKUP(A2410,'entry data'!B:G,6,0)),"",VLOOKUP(A2410,'entry data'!B:G,6,0))</f>
        <v/>
      </c>
      <c r="D2410" s="9" t="str">
        <f>IF(ISERROR(VLOOKUP(A2410,'entry data'!B:C,2,0)),"",VLOOKUP(A2410,'entry data'!B:C,2,0))</f>
        <v/>
      </c>
      <c r="E2410" s="9" t="str">
        <f>IF(ISERROR(VLOOKUP(A2410,'entry data'!B:E,4,0)),"",VLOOKUP(A2410,'entry data'!B:E,4,0))</f>
        <v/>
      </c>
      <c r="F2410" s="11" t="str">
        <f>IF(A2410="","",IF(ISERROR(VLOOKUP(A2410,'entry data'!B:F,5,0)),"",VLOOKUP(A2410,'entry data'!B:F,5,0)))</f>
        <v/>
      </c>
      <c r="G2410" s="12" t="str">
        <f>IF(A2410="","",IF(ISERROR(VLOOKUP(A2410,'entry data'!B:I,8,0)),"",VLOOKUP(A2410,'entry data'!B:I,7,0)))</f>
        <v/>
      </c>
      <c r="H2410" s="13" t="str">
        <f>IF(A2410="","",IF(B2410=1,VLOOKUP(A2410,'entry data'!B:D,3,0),I2409))</f>
        <v/>
      </c>
      <c r="I2410" s="14" t="str">
        <f>IF(A2410="","",IF(E2410="weekly",7,IF(E2410="fortnightly",14,IF(E2410="monthly",DATE(IF(MONTH(H2410)=12,YEAR(H2410)+1,YEAR(H2410)),VLOOKUP(MONTH(H2410),index!$D$2:$G$13,2,0),DAY(H2410)),
IF(E2410="quarterly",DATE(IF(MONTH(H2410)&gt;=10,YEAR(H2410)+1,YEAR(H2410)),VLOOKUP(MONTH(H2410),index!$D$2:$G$13,3,0),DAY(H2410)),
IF(E2410="halfyearly",DATE(IF(MONTH(H2410)&gt;=7,YEAR(H2410)+1,YEAR(H2410)),VLOOKUP(MONTH(H2410),index!$D$2:$G$13,4,0),DAY(H2410)),
DATE(YEAR(H2410)+1,MONTH(H2410),DAY(H2410)))))-H2410))+H2410)</f>
        <v/>
      </c>
      <c r="J2410" s="9" t="str">
        <f t="shared" si="244"/>
        <v/>
      </c>
      <c r="K2410" s="11" t="str">
        <f t="shared" si="245"/>
        <v/>
      </c>
      <c r="L2410" s="11" t="str">
        <f t="shared" si="246"/>
        <v/>
      </c>
      <c r="M2410" s="11" t="str">
        <f>IF(A2410="","",VLOOKUP(E2410,index!$A$1:$B$6,2,0)*K2410*G2410)</f>
        <v/>
      </c>
      <c r="N2410" s="11" t="str">
        <f>IF(A2410="","",-PMT(G2410*VLOOKUP(E2410,index!$A$1:$B$6,2,0),C2410,F2410,0,0))</f>
        <v/>
      </c>
      <c r="O2410" s="11" t="str">
        <f t="shared" si="247"/>
        <v/>
      </c>
      <c r="P2410" s="11" t="str">
        <f t="shared" si="242"/>
        <v/>
      </c>
    </row>
    <row r="2411" spans="1:16" x14ac:dyDescent="0.25">
      <c r="A2411" s="9" t="str">
        <f>IF(A2410="","",IF(B2410&lt;C2410,A2410,IF(A2410=MAX('entry data'!$B$8:$B$507),"",A2410+1)))</f>
        <v/>
      </c>
      <c r="B2411" s="9" t="str">
        <f t="shared" si="243"/>
        <v/>
      </c>
      <c r="C2411" s="9" t="str">
        <f>IF(ISERROR(VLOOKUP(A2411,'entry data'!B:G,6,0)),"",VLOOKUP(A2411,'entry data'!B:G,6,0))</f>
        <v/>
      </c>
      <c r="D2411" s="9" t="str">
        <f>IF(ISERROR(VLOOKUP(A2411,'entry data'!B:C,2,0)),"",VLOOKUP(A2411,'entry data'!B:C,2,0))</f>
        <v/>
      </c>
      <c r="E2411" s="9" t="str">
        <f>IF(ISERROR(VLOOKUP(A2411,'entry data'!B:E,4,0)),"",VLOOKUP(A2411,'entry data'!B:E,4,0))</f>
        <v/>
      </c>
      <c r="F2411" s="11" t="str">
        <f>IF(A2411="","",IF(ISERROR(VLOOKUP(A2411,'entry data'!B:F,5,0)),"",VLOOKUP(A2411,'entry data'!B:F,5,0)))</f>
        <v/>
      </c>
      <c r="G2411" s="12" t="str">
        <f>IF(A2411="","",IF(ISERROR(VLOOKUP(A2411,'entry data'!B:I,8,0)),"",VLOOKUP(A2411,'entry data'!B:I,7,0)))</f>
        <v/>
      </c>
      <c r="H2411" s="13" t="str">
        <f>IF(A2411="","",IF(B2411=1,VLOOKUP(A2411,'entry data'!B:D,3,0),I2410))</f>
        <v/>
      </c>
      <c r="I2411" s="14" t="str">
        <f>IF(A2411="","",IF(E2411="weekly",7,IF(E2411="fortnightly",14,IF(E2411="monthly",DATE(IF(MONTH(H2411)=12,YEAR(H2411)+1,YEAR(H2411)),VLOOKUP(MONTH(H2411),index!$D$2:$G$13,2,0),DAY(H2411)),
IF(E2411="quarterly",DATE(IF(MONTH(H2411)&gt;=10,YEAR(H2411)+1,YEAR(H2411)),VLOOKUP(MONTH(H2411),index!$D$2:$G$13,3,0),DAY(H2411)),
IF(E2411="halfyearly",DATE(IF(MONTH(H2411)&gt;=7,YEAR(H2411)+1,YEAR(H2411)),VLOOKUP(MONTH(H2411),index!$D$2:$G$13,4,0),DAY(H2411)),
DATE(YEAR(H2411)+1,MONTH(H2411),DAY(H2411)))))-H2411))+H2411)</f>
        <v/>
      </c>
      <c r="J2411" s="9" t="str">
        <f t="shared" si="244"/>
        <v/>
      </c>
      <c r="K2411" s="11" t="str">
        <f t="shared" si="245"/>
        <v/>
      </c>
      <c r="L2411" s="11" t="str">
        <f t="shared" si="246"/>
        <v/>
      </c>
      <c r="M2411" s="11" t="str">
        <f>IF(A2411="","",VLOOKUP(E2411,index!$A$1:$B$6,2,0)*K2411*G2411)</f>
        <v/>
      </c>
      <c r="N2411" s="11" t="str">
        <f>IF(A2411="","",-PMT(G2411*VLOOKUP(E2411,index!$A$1:$B$6,2,0),C2411,F2411,0,0))</f>
        <v/>
      </c>
      <c r="O2411" s="11" t="str">
        <f t="shared" si="247"/>
        <v/>
      </c>
      <c r="P2411" s="11" t="str">
        <f t="shared" si="242"/>
        <v/>
      </c>
    </row>
    <row r="2412" spans="1:16" x14ac:dyDescent="0.25">
      <c r="A2412" s="9" t="str">
        <f>IF(A2411="","",IF(B2411&lt;C2411,A2411,IF(A2411=MAX('entry data'!$B$8:$B$507),"",A2411+1)))</f>
        <v/>
      </c>
      <c r="B2412" s="9" t="str">
        <f t="shared" si="243"/>
        <v/>
      </c>
      <c r="C2412" s="9" t="str">
        <f>IF(ISERROR(VLOOKUP(A2412,'entry data'!B:G,6,0)),"",VLOOKUP(A2412,'entry data'!B:G,6,0))</f>
        <v/>
      </c>
      <c r="D2412" s="9" t="str">
        <f>IF(ISERROR(VLOOKUP(A2412,'entry data'!B:C,2,0)),"",VLOOKUP(A2412,'entry data'!B:C,2,0))</f>
        <v/>
      </c>
      <c r="E2412" s="9" t="str">
        <f>IF(ISERROR(VLOOKUP(A2412,'entry data'!B:E,4,0)),"",VLOOKUP(A2412,'entry data'!B:E,4,0))</f>
        <v/>
      </c>
      <c r="F2412" s="11" t="str">
        <f>IF(A2412="","",IF(ISERROR(VLOOKUP(A2412,'entry data'!B:F,5,0)),"",VLOOKUP(A2412,'entry data'!B:F,5,0)))</f>
        <v/>
      </c>
      <c r="G2412" s="12" t="str">
        <f>IF(A2412="","",IF(ISERROR(VLOOKUP(A2412,'entry data'!B:I,8,0)),"",VLOOKUP(A2412,'entry data'!B:I,7,0)))</f>
        <v/>
      </c>
      <c r="H2412" s="13" t="str">
        <f>IF(A2412="","",IF(B2412=1,VLOOKUP(A2412,'entry data'!B:D,3,0),I2411))</f>
        <v/>
      </c>
      <c r="I2412" s="14" t="str">
        <f>IF(A2412="","",IF(E2412="weekly",7,IF(E2412="fortnightly",14,IF(E2412="monthly",DATE(IF(MONTH(H2412)=12,YEAR(H2412)+1,YEAR(H2412)),VLOOKUP(MONTH(H2412),index!$D$2:$G$13,2,0),DAY(H2412)),
IF(E2412="quarterly",DATE(IF(MONTH(H2412)&gt;=10,YEAR(H2412)+1,YEAR(H2412)),VLOOKUP(MONTH(H2412),index!$D$2:$G$13,3,0),DAY(H2412)),
IF(E2412="halfyearly",DATE(IF(MONTH(H2412)&gt;=7,YEAR(H2412)+1,YEAR(H2412)),VLOOKUP(MONTH(H2412),index!$D$2:$G$13,4,0),DAY(H2412)),
DATE(YEAR(H2412)+1,MONTH(H2412),DAY(H2412)))))-H2412))+H2412)</f>
        <v/>
      </c>
      <c r="J2412" s="9" t="str">
        <f t="shared" si="244"/>
        <v/>
      </c>
      <c r="K2412" s="11" t="str">
        <f t="shared" si="245"/>
        <v/>
      </c>
      <c r="L2412" s="11" t="str">
        <f t="shared" si="246"/>
        <v/>
      </c>
      <c r="M2412" s="11" t="str">
        <f>IF(A2412="","",VLOOKUP(E2412,index!$A$1:$B$6,2,0)*K2412*G2412)</f>
        <v/>
      </c>
      <c r="N2412" s="11" t="str">
        <f>IF(A2412="","",-PMT(G2412*VLOOKUP(E2412,index!$A$1:$B$6,2,0),C2412,F2412,0,0))</f>
        <v/>
      </c>
      <c r="O2412" s="11" t="str">
        <f t="shared" si="247"/>
        <v/>
      </c>
      <c r="P2412" s="11" t="str">
        <f t="shared" si="242"/>
        <v/>
      </c>
    </row>
    <row r="2413" spans="1:16" x14ac:dyDescent="0.25">
      <c r="A2413" s="9" t="str">
        <f>IF(A2412="","",IF(B2412&lt;C2412,A2412,IF(A2412=MAX('entry data'!$B$8:$B$507),"",A2412+1)))</f>
        <v/>
      </c>
      <c r="B2413" s="9" t="str">
        <f t="shared" si="243"/>
        <v/>
      </c>
      <c r="C2413" s="9" t="str">
        <f>IF(ISERROR(VLOOKUP(A2413,'entry data'!B:G,6,0)),"",VLOOKUP(A2413,'entry data'!B:G,6,0))</f>
        <v/>
      </c>
      <c r="D2413" s="9" t="str">
        <f>IF(ISERROR(VLOOKUP(A2413,'entry data'!B:C,2,0)),"",VLOOKUP(A2413,'entry data'!B:C,2,0))</f>
        <v/>
      </c>
      <c r="E2413" s="9" t="str">
        <f>IF(ISERROR(VLOOKUP(A2413,'entry data'!B:E,4,0)),"",VLOOKUP(A2413,'entry data'!B:E,4,0))</f>
        <v/>
      </c>
      <c r="F2413" s="11" t="str">
        <f>IF(A2413="","",IF(ISERROR(VLOOKUP(A2413,'entry data'!B:F,5,0)),"",VLOOKUP(A2413,'entry data'!B:F,5,0)))</f>
        <v/>
      </c>
      <c r="G2413" s="12" t="str">
        <f>IF(A2413="","",IF(ISERROR(VLOOKUP(A2413,'entry data'!B:I,8,0)),"",VLOOKUP(A2413,'entry data'!B:I,7,0)))</f>
        <v/>
      </c>
      <c r="H2413" s="13" t="str">
        <f>IF(A2413="","",IF(B2413=1,VLOOKUP(A2413,'entry data'!B:D,3,0),I2412))</f>
        <v/>
      </c>
      <c r="I2413" s="14" t="str">
        <f>IF(A2413="","",IF(E2413="weekly",7,IF(E2413="fortnightly",14,IF(E2413="monthly",DATE(IF(MONTH(H2413)=12,YEAR(H2413)+1,YEAR(H2413)),VLOOKUP(MONTH(H2413),index!$D$2:$G$13,2,0),DAY(H2413)),
IF(E2413="quarterly",DATE(IF(MONTH(H2413)&gt;=10,YEAR(H2413)+1,YEAR(H2413)),VLOOKUP(MONTH(H2413),index!$D$2:$G$13,3,0),DAY(H2413)),
IF(E2413="halfyearly",DATE(IF(MONTH(H2413)&gt;=7,YEAR(H2413)+1,YEAR(H2413)),VLOOKUP(MONTH(H2413),index!$D$2:$G$13,4,0),DAY(H2413)),
DATE(YEAR(H2413)+1,MONTH(H2413),DAY(H2413)))))-H2413))+H2413)</f>
        <v/>
      </c>
      <c r="J2413" s="9" t="str">
        <f t="shared" si="244"/>
        <v/>
      </c>
      <c r="K2413" s="11" t="str">
        <f t="shared" si="245"/>
        <v/>
      </c>
      <c r="L2413" s="11" t="str">
        <f t="shared" si="246"/>
        <v/>
      </c>
      <c r="M2413" s="11" t="str">
        <f>IF(A2413="","",VLOOKUP(E2413,index!$A$1:$B$6,2,0)*K2413*G2413)</f>
        <v/>
      </c>
      <c r="N2413" s="11" t="str">
        <f>IF(A2413="","",-PMT(G2413*VLOOKUP(E2413,index!$A$1:$B$6,2,0),C2413,F2413,0,0))</f>
        <v/>
      </c>
      <c r="O2413" s="11" t="str">
        <f t="shared" si="247"/>
        <v/>
      </c>
      <c r="P2413" s="11" t="str">
        <f t="shared" si="242"/>
        <v/>
      </c>
    </row>
    <row r="2414" spans="1:16" x14ac:dyDescent="0.25">
      <c r="A2414" s="9" t="str">
        <f>IF(A2413="","",IF(B2413&lt;C2413,A2413,IF(A2413=MAX('entry data'!$B$8:$B$507),"",A2413+1)))</f>
        <v/>
      </c>
      <c r="B2414" s="9" t="str">
        <f t="shared" si="243"/>
        <v/>
      </c>
      <c r="C2414" s="9" t="str">
        <f>IF(ISERROR(VLOOKUP(A2414,'entry data'!B:G,6,0)),"",VLOOKUP(A2414,'entry data'!B:G,6,0))</f>
        <v/>
      </c>
      <c r="D2414" s="9" t="str">
        <f>IF(ISERROR(VLOOKUP(A2414,'entry data'!B:C,2,0)),"",VLOOKUP(A2414,'entry data'!B:C,2,0))</f>
        <v/>
      </c>
      <c r="E2414" s="9" t="str">
        <f>IF(ISERROR(VLOOKUP(A2414,'entry data'!B:E,4,0)),"",VLOOKUP(A2414,'entry data'!B:E,4,0))</f>
        <v/>
      </c>
      <c r="F2414" s="11" t="str">
        <f>IF(A2414="","",IF(ISERROR(VLOOKUP(A2414,'entry data'!B:F,5,0)),"",VLOOKUP(A2414,'entry data'!B:F,5,0)))</f>
        <v/>
      </c>
      <c r="G2414" s="12" t="str">
        <f>IF(A2414="","",IF(ISERROR(VLOOKUP(A2414,'entry data'!B:I,8,0)),"",VLOOKUP(A2414,'entry data'!B:I,7,0)))</f>
        <v/>
      </c>
      <c r="H2414" s="13" t="str">
        <f>IF(A2414="","",IF(B2414=1,VLOOKUP(A2414,'entry data'!B:D,3,0),I2413))</f>
        <v/>
      </c>
      <c r="I2414" s="14" t="str">
        <f>IF(A2414="","",IF(E2414="weekly",7,IF(E2414="fortnightly",14,IF(E2414="monthly",DATE(IF(MONTH(H2414)=12,YEAR(H2414)+1,YEAR(H2414)),VLOOKUP(MONTH(H2414),index!$D$2:$G$13,2,0),DAY(H2414)),
IF(E2414="quarterly",DATE(IF(MONTH(H2414)&gt;=10,YEAR(H2414)+1,YEAR(H2414)),VLOOKUP(MONTH(H2414),index!$D$2:$G$13,3,0),DAY(H2414)),
IF(E2414="halfyearly",DATE(IF(MONTH(H2414)&gt;=7,YEAR(H2414)+1,YEAR(H2414)),VLOOKUP(MONTH(H2414),index!$D$2:$G$13,4,0),DAY(H2414)),
DATE(YEAR(H2414)+1,MONTH(H2414),DAY(H2414)))))-H2414))+H2414)</f>
        <v/>
      </c>
      <c r="J2414" s="9" t="str">
        <f t="shared" si="244"/>
        <v/>
      </c>
      <c r="K2414" s="11" t="str">
        <f t="shared" si="245"/>
        <v/>
      </c>
      <c r="L2414" s="11" t="str">
        <f t="shared" si="246"/>
        <v/>
      </c>
      <c r="M2414" s="11" t="str">
        <f>IF(A2414="","",VLOOKUP(E2414,index!$A$1:$B$6,2,0)*K2414*G2414)</f>
        <v/>
      </c>
      <c r="N2414" s="11" t="str">
        <f>IF(A2414="","",-PMT(G2414*VLOOKUP(E2414,index!$A$1:$B$6,2,0),C2414,F2414,0,0))</f>
        <v/>
      </c>
      <c r="O2414" s="11" t="str">
        <f t="shared" si="247"/>
        <v/>
      </c>
      <c r="P2414" s="11" t="str">
        <f t="shared" si="242"/>
        <v/>
      </c>
    </row>
    <row r="2415" spans="1:16" x14ac:dyDescent="0.25">
      <c r="A2415" s="9" t="str">
        <f>IF(A2414="","",IF(B2414&lt;C2414,A2414,IF(A2414=MAX('entry data'!$B$8:$B$507),"",A2414+1)))</f>
        <v/>
      </c>
      <c r="B2415" s="9" t="str">
        <f t="shared" si="243"/>
        <v/>
      </c>
      <c r="C2415" s="9" t="str">
        <f>IF(ISERROR(VLOOKUP(A2415,'entry data'!B:G,6,0)),"",VLOOKUP(A2415,'entry data'!B:G,6,0))</f>
        <v/>
      </c>
      <c r="D2415" s="9" t="str">
        <f>IF(ISERROR(VLOOKUP(A2415,'entry data'!B:C,2,0)),"",VLOOKUP(A2415,'entry data'!B:C,2,0))</f>
        <v/>
      </c>
      <c r="E2415" s="9" t="str">
        <f>IF(ISERROR(VLOOKUP(A2415,'entry data'!B:E,4,0)),"",VLOOKUP(A2415,'entry data'!B:E,4,0))</f>
        <v/>
      </c>
      <c r="F2415" s="11" t="str">
        <f>IF(A2415="","",IF(ISERROR(VLOOKUP(A2415,'entry data'!B:F,5,0)),"",VLOOKUP(A2415,'entry data'!B:F,5,0)))</f>
        <v/>
      </c>
      <c r="G2415" s="12" t="str">
        <f>IF(A2415="","",IF(ISERROR(VLOOKUP(A2415,'entry data'!B:I,8,0)),"",VLOOKUP(A2415,'entry data'!B:I,7,0)))</f>
        <v/>
      </c>
      <c r="H2415" s="13" t="str">
        <f>IF(A2415="","",IF(B2415=1,VLOOKUP(A2415,'entry data'!B:D,3,0),I2414))</f>
        <v/>
      </c>
      <c r="I2415" s="14" t="str">
        <f>IF(A2415="","",IF(E2415="weekly",7,IF(E2415="fortnightly",14,IF(E2415="monthly",DATE(IF(MONTH(H2415)=12,YEAR(H2415)+1,YEAR(H2415)),VLOOKUP(MONTH(H2415),index!$D$2:$G$13,2,0),DAY(H2415)),
IF(E2415="quarterly",DATE(IF(MONTH(H2415)&gt;=10,YEAR(H2415)+1,YEAR(H2415)),VLOOKUP(MONTH(H2415),index!$D$2:$G$13,3,0),DAY(H2415)),
IF(E2415="halfyearly",DATE(IF(MONTH(H2415)&gt;=7,YEAR(H2415)+1,YEAR(H2415)),VLOOKUP(MONTH(H2415),index!$D$2:$G$13,4,0),DAY(H2415)),
DATE(YEAR(H2415)+1,MONTH(H2415),DAY(H2415)))))-H2415))+H2415)</f>
        <v/>
      </c>
      <c r="J2415" s="9" t="str">
        <f t="shared" si="244"/>
        <v/>
      </c>
      <c r="K2415" s="11" t="str">
        <f t="shared" si="245"/>
        <v/>
      </c>
      <c r="L2415" s="11" t="str">
        <f t="shared" si="246"/>
        <v/>
      </c>
      <c r="M2415" s="11" t="str">
        <f>IF(A2415="","",VLOOKUP(E2415,index!$A$1:$B$6,2,0)*K2415*G2415)</f>
        <v/>
      </c>
      <c r="N2415" s="11" t="str">
        <f>IF(A2415="","",-PMT(G2415*VLOOKUP(E2415,index!$A$1:$B$6,2,0),C2415,F2415,0,0))</f>
        <v/>
      </c>
      <c r="O2415" s="11" t="str">
        <f t="shared" si="247"/>
        <v/>
      </c>
      <c r="P2415" s="11" t="str">
        <f t="shared" si="242"/>
        <v/>
      </c>
    </row>
    <row r="2416" spans="1:16" x14ac:dyDescent="0.25">
      <c r="A2416" s="9" t="str">
        <f>IF(A2415="","",IF(B2415&lt;C2415,A2415,IF(A2415=MAX('entry data'!$B$8:$B$507),"",A2415+1)))</f>
        <v/>
      </c>
      <c r="B2416" s="9" t="str">
        <f t="shared" si="243"/>
        <v/>
      </c>
      <c r="C2416" s="9" t="str">
        <f>IF(ISERROR(VLOOKUP(A2416,'entry data'!B:G,6,0)),"",VLOOKUP(A2416,'entry data'!B:G,6,0))</f>
        <v/>
      </c>
      <c r="D2416" s="9" t="str">
        <f>IF(ISERROR(VLOOKUP(A2416,'entry data'!B:C,2,0)),"",VLOOKUP(A2416,'entry data'!B:C,2,0))</f>
        <v/>
      </c>
      <c r="E2416" s="9" t="str">
        <f>IF(ISERROR(VLOOKUP(A2416,'entry data'!B:E,4,0)),"",VLOOKUP(A2416,'entry data'!B:E,4,0))</f>
        <v/>
      </c>
      <c r="F2416" s="11" t="str">
        <f>IF(A2416="","",IF(ISERROR(VLOOKUP(A2416,'entry data'!B:F,5,0)),"",VLOOKUP(A2416,'entry data'!B:F,5,0)))</f>
        <v/>
      </c>
      <c r="G2416" s="12" t="str">
        <f>IF(A2416="","",IF(ISERROR(VLOOKUP(A2416,'entry data'!B:I,8,0)),"",VLOOKUP(A2416,'entry data'!B:I,7,0)))</f>
        <v/>
      </c>
      <c r="H2416" s="13" t="str">
        <f>IF(A2416="","",IF(B2416=1,VLOOKUP(A2416,'entry data'!B:D,3,0),I2415))</f>
        <v/>
      </c>
      <c r="I2416" s="14" t="str">
        <f>IF(A2416="","",IF(E2416="weekly",7,IF(E2416="fortnightly",14,IF(E2416="monthly",DATE(IF(MONTH(H2416)=12,YEAR(H2416)+1,YEAR(H2416)),VLOOKUP(MONTH(H2416),index!$D$2:$G$13,2,0),DAY(H2416)),
IF(E2416="quarterly",DATE(IF(MONTH(H2416)&gt;=10,YEAR(H2416)+1,YEAR(H2416)),VLOOKUP(MONTH(H2416),index!$D$2:$G$13,3,0),DAY(H2416)),
IF(E2416="halfyearly",DATE(IF(MONTH(H2416)&gt;=7,YEAR(H2416)+1,YEAR(H2416)),VLOOKUP(MONTH(H2416),index!$D$2:$G$13,4,0),DAY(H2416)),
DATE(YEAR(H2416)+1,MONTH(H2416),DAY(H2416)))))-H2416))+H2416)</f>
        <v/>
      </c>
      <c r="J2416" s="9" t="str">
        <f t="shared" si="244"/>
        <v/>
      </c>
      <c r="K2416" s="11" t="str">
        <f t="shared" si="245"/>
        <v/>
      </c>
      <c r="L2416" s="11" t="str">
        <f t="shared" si="246"/>
        <v/>
      </c>
      <c r="M2416" s="11" t="str">
        <f>IF(A2416="","",VLOOKUP(E2416,index!$A$1:$B$6,2,0)*K2416*G2416)</f>
        <v/>
      </c>
      <c r="N2416" s="11" t="str">
        <f>IF(A2416="","",-PMT(G2416*VLOOKUP(E2416,index!$A$1:$B$6,2,0),C2416,F2416,0,0))</f>
        <v/>
      </c>
      <c r="O2416" s="11" t="str">
        <f t="shared" si="247"/>
        <v/>
      </c>
      <c r="P2416" s="11" t="str">
        <f t="shared" si="242"/>
        <v/>
      </c>
    </row>
    <row r="2417" spans="1:16" x14ac:dyDescent="0.25">
      <c r="A2417" s="9" t="str">
        <f>IF(A2416="","",IF(B2416&lt;C2416,A2416,IF(A2416=MAX('entry data'!$B$8:$B$507),"",A2416+1)))</f>
        <v/>
      </c>
      <c r="B2417" s="9" t="str">
        <f t="shared" si="243"/>
        <v/>
      </c>
      <c r="C2417" s="9" t="str">
        <f>IF(ISERROR(VLOOKUP(A2417,'entry data'!B:G,6,0)),"",VLOOKUP(A2417,'entry data'!B:G,6,0))</f>
        <v/>
      </c>
      <c r="D2417" s="9" t="str">
        <f>IF(ISERROR(VLOOKUP(A2417,'entry data'!B:C,2,0)),"",VLOOKUP(A2417,'entry data'!B:C,2,0))</f>
        <v/>
      </c>
      <c r="E2417" s="9" t="str">
        <f>IF(ISERROR(VLOOKUP(A2417,'entry data'!B:E,4,0)),"",VLOOKUP(A2417,'entry data'!B:E,4,0))</f>
        <v/>
      </c>
      <c r="F2417" s="11" t="str">
        <f>IF(A2417="","",IF(ISERROR(VLOOKUP(A2417,'entry data'!B:F,5,0)),"",VLOOKUP(A2417,'entry data'!B:F,5,0)))</f>
        <v/>
      </c>
      <c r="G2417" s="12" t="str">
        <f>IF(A2417="","",IF(ISERROR(VLOOKUP(A2417,'entry data'!B:I,8,0)),"",VLOOKUP(A2417,'entry data'!B:I,7,0)))</f>
        <v/>
      </c>
      <c r="H2417" s="13" t="str">
        <f>IF(A2417="","",IF(B2417=1,VLOOKUP(A2417,'entry data'!B:D,3,0),I2416))</f>
        <v/>
      </c>
      <c r="I2417" s="14" t="str">
        <f>IF(A2417="","",IF(E2417="weekly",7,IF(E2417="fortnightly",14,IF(E2417="monthly",DATE(IF(MONTH(H2417)=12,YEAR(H2417)+1,YEAR(H2417)),VLOOKUP(MONTH(H2417),index!$D$2:$G$13,2,0),DAY(H2417)),
IF(E2417="quarterly",DATE(IF(MONTH(H2417)&gt;=10,YEAR(H2417)+1,YEAR(H2417)),VLOOKUP(MONTH(H2417),index!$D$2:$G$13,3,0),DAY(H2417)),
IF(E2417="halfyearly",DATE(IF(MONTH(H2417)&gt;=7,YEAR(H2417)+1,YEAR(H2417)),VLOOKUP(MONTH(H2417),index!$D$2:$G$13,4,0),DAY(H2417)),
DATE(YEAR(H2417)+1,MONTH(H2417),DAY(H2417)))))-H2417))+H2417)</f>
        <v/>
      </c>
      <c r="J2417" s="9" t="str">
        <f t="shared" si="244"/>
        <v/>
      </c>
      <c r="K2417" s="11" t="str">
        <f t="shared" si="245"/>
        <v/>
      </c>
      <c r="L2417" s="11" t="str">
        <f t="shared" si="246"/>
        <v/>
      </c>
      <c r="M2417" s="11" t="str">
        <f>IF(A2417="","",VLOOKUP(E2417,index!$A$1:$B$6,2,0)*K2417*G2417)</f>
        <v/>
      </c>
      <c r="N2417" s="11" t="str">
        <f>IF(A2417="","",-PMT(G2417*VLOOKUP(E2417,index!$A$1:$B$6,2,0),C2417,F2417,0,0))</f>
        <v/>
      </c>
      <c r="O2417" s="11" t="str">
        <f t="shared" si="247"/>
        <v/>
      </c>
      <c r="P2417" s="11" t="str">
        <f t="shared" si="242"/>
        <v/>
      </c>
    </row>
    <row r="2418" spans="1:16" x14ac:dyDescent="0.25">
      <c r="A2418" s="9" t="str">
        <f>IF(A2417="","",IF(B2417&lt;C2417,A2417,IF(A2417=MAX('entry data'!$B$8:$B$507),"",A2417+1)))</f>
        <v/>
      </c>
      <c r="B2418" s="9" t="str">
        <f t="shared" si="243"/>
        <v/>
      </c>
      <c r="C2418" s="9" t="str">
        <f>IF(ISERROR(VLOOKUP(A2418,'entry data'!B:G,6,0)),"",VLOOKUP(A2418,'entry data'!B:G,6,0))</f>
        <v/>
      </c>
      <c r="D2418" s="9" t="str">
        <f>IF(ISERROR(VLOOKUP(A2418,'entry data'!B:C,2,0)),"",VLOOKUP(A2418,'entry data'!B:C,2,0))</f>
        <v/>
      </c>
      <c r="E2418" s="9" t="str">
        <f>IF(ISERROR(VLOOKUP(A2418,'entry data'!B:E,4,0)),"",VLOOKUP(A2418,'entry data'!B:E,4,0))</f>
        <v/>
      </c>
      <c r="F2418" s="11" t="str">
        <f>IF(A2418="","",IF(ISERROR(VLOOKUP(A2418,'entry data'!B:F,5,0)),"",VLOOKUP(A2418,'entry data'!B:F,5,0)))</f>
        <v/>
      </c>
      <c r="G2418" s="12" t="str">
        <f>IF(A2418="","",IF(ISERROR(VLOOKUP(A2418,'entry data'!B:I,8,0)),"",VLOOKUP(A2418,'entry data'!B:I,7,0)))</f>
        <v/>
      </c>
      <c r="H2418" s="13" t="str">
        <f>IF(A2418="","",IF(B2418=1,VLOOKUP(A2418,'entry data'!B:D,3,0),I2417))</f>
        <v/>
      </c>
      <c r="I2418" s="14" t="str">
        <f>IF(A2418="","",IF(E2418="weekly",7,IF(E2418="fortnightly",14,IF(E2418="monthly",DATE(IF(MONTH(H2418)=12,YEAR(H2418)+1,YEAR(H2418)),VLOOKUP(MONTH(H2418),index!$D$2:$G$13,2,0),DAY(H2418)),
IF(E2418="quarterly",DATE(IF(MONTH(H2418)&gt;=10,YEAR(H2418)+1,YEAR(H2418)),VLOOKUP(MONTH(H2418),index!$D$2:$G$13,3,0),DAY(H2418)),
IF(E2418="halfyearly",DATE(IF(MONTH(H2418)&gt;=7,YEAR(H2418)+1,YEAR(H2418)),VLOOKUP(MONTH(H2418),index!$D$2:$G$13,4,0),DAY(H2418)),
DATE(YEAR(H2418)+1,MONTH(H2418),DAY(H2418)))))-H2418))+H2418)</f>
        <v/>
      </c>
      <c r="J2418" s="9" t="str">
        <f t="shared" si="244"/>
        <v/>
      </c>
      <c r="K2418" s="11" t="str">
        <f t="shared" si="245"/>
        <v/>
      </c>
      <c r="L2418" s="11" t="str">
        <f t="shared" si="246"/>
        <v/>
      </c>
      <c r="M2418" s="11" t="str">
        <f>IF(A2418="","",VLOOKUP(E2418,index!$A$1:$B$6,2,0)*K2418*G2418)</f>
        <v/>
      </c>
      <c r="N2418" s="11" t="str">
        <f>IF(A2418="","",-PMT(G2418*VLOOKUP(E2418,index!$A$1:$B$6,2,0),C2418,F2418,0,0))</f>
        <v/>
      </c>
      <c r="O2418" s="11" t="str">
        <f t="shared" si="247"/>
        <v/>
      </c>
      <c r="P2418" s="11" t="str">
        <f t="shared" si="242"/>
        <v/>
      </c>
    </row>
    <row r="2419" spans="1:16" x14ac:dyDescent="0.25">
      <c r="A2419" s="9" t="str">
        <f>IF(A2418="","",IF(B2418&lt;C2418,A2418,IF(A2418=MAX('entry data'!$B$8:$B$507),"",A2418+1)))</f>
        <v/>
      </c>
      <c r="B2419" s="9" t="str">
        <f t="shared" si="243"/>
        <v/>
      </c>
      <c r="C2419" s="9" t="str">
        <f>IF(ISERROR(VLOOKUP(A2419,'entry data'!B:G,6,0)),"",VLOOKUP(A2419,'entry data'!B:G,6,0))</f>
        <v/>
      </c>
      <c r="D2419" s="9" t="str">
        <f>IF(ISERROR(VLOOKUP(A2419,'entry data'!B:C,2,0)),"",VLOOKUP(A2419,'entry data'!B:C,2,0))</f>
        <v/>
      </c>
      <c r="E2419" s="9" t="str">
        <f>IF(ISERROR(VLOOKUP(A2419,'entry data'!B:E,4,0)),"",VLOOKUP(A2419,'entry data'!B:E,4,0))</f>
        <v/>
      </c>
      <c r="F2419" s="11" t="str">
        <f>IF(A2419="","",IF(ISERROR(VLOOKUP(A2419,'entry data'!B:F,5,0)),"",VLOOKUP(A2419,'entry data'!B:F,5,0)))</f>
        <v/>
      </c>
      <c r="G2419" s="12" t="str">
        <f>IF(A2419="","",IF(ISERROR(VLOOKUP(A2419,'entry data'!B:I,8,0)),"",VLOOKUP(A2419,'entry data'!B:I,7,0)))</f>
        <v/>
      </c>
      <c r="H2419" s="13" t="str">
        <f>IF(A2419="","",IF(B2419=1,VLOOKUP(A2419,'entry data'!B:D,3,0),I2418))</f>
        <v/>
      </c>
      <c r="I2419" s="14" t="str">
        <f>IF(A2419="","",IF(E2419="weekly",7,IF(E2419="fortnightly",14,IF(E2419="monthly",DATE(IF(MONTH(H2419)=12,YEAR(H2419)+1,YEAR(H2419)),VLOOKUP(MONTH(H2419),index!$D$2:$G$13,2,0),DAY(H2419)),
IF(E2419="quarterly",DATE(IF(MONTH(H2419)&gt;=10,YEAR(H2419)+1,YEAR(H2419)),VLOOKUP(MONTH(H2419),index!$D$2:$G$13,3,0),DAY(H2419)),
IF(E2419="halfyearly",DATE(IF(MONTH(H2419)&gt;=7,YEAR(H2419)+1,YEAR(H2419)),VLOOKUP(MONTH(H2419),index!$D$2:$G$13,4,0),DAY(H2419)),
DATE(YEAR(H2419)+1,MONTH(H2419),DAY(H2419)))))-H2419))+H2419)</f>
        <v/>
      </c>
      <c r="J2419" s="9" t="str">
        <f t="shared" si="244"/>
        <v/>
      </c>
      <c r="K2419" s="11" t="str">
        <f t="shared" si="245"/>
        <v/>
      </c>
      <c r="L2419" s="11" t="str">
        <f t="shared" si="246"/>
        <v/>
      </c>
      <c r="M2419" s="11" t="str">
        <f>IF(A2419="","",VLOOKUP(E2419,index!$A$1:$B$6,2,0)*K2419*G2419)</f>
        <v/>
      </c>
      <c r="N2419" s="11" t="str">
        <f>IF(A2419="","",-PMT(G2419*VLOOKUP(E2419,index!$A$1:$B$6,2,0),C2419,F2419,0,0))</f>
        <v/>
      </c>
      <c r="O2419" s="11" t="str">
        <f t="shared" si="247"/>
        <v/>
      </c>
      <c r="P2419" s="11" t="str">
        <f t="shared" si="242"/>
        <v/>
      </c>
    </row>
    <row r="2420" spans="1:16" x14ac:dyDescent="0.25">
      <c r="A2420" s="9" t="str">
        <f>IF(A2419="","",IF(B2419&lt;C2419,A2419,IF(A2419=MAX('entry data'!$B$8:$B$507),"",A2419+1)))</f>
        <v/>
      </c>
      <c r="B2420" s="9" t="str">
        <f t="shared" si="243"/>
        <v/>
      </c>
      <c r="C2420" s="9" t="str">
        <f>IF(ISERROR(VLOOKUP(A2420,'entry data'!B:G,6,0)),"",VLOOKUP(A2420,'entry data'!B:G,6,0))</f>
        <v/>
      </c>
      <c r="D2420" s="9" t="str">
        <f>IF(ISERROR(VLOOKUP(A2420,'entry data'!B:C,2,0)),"",VLOOKUP(A2420,'entry data'!B:C,2,0))</f>
        <v/>
      </c>
      <c r="E2420" s="9" t="str">
        <f>IF(ISERROR(VLOOKUP(A2420,'entry data'!B:E,4,0)),"",VLOOKUP(A2420,'entry data'!B:E,4,0))</f>
        <v/>
      </c>
      <c r="F2420" s="11" t="str">
        <f>IF(A2420="","",IF(ISERROR(VLOOKUP(A2420,'entry data'!B:F,5,0)),"",VLOOKUP(A2420,'entry data'!B:F,5,0)))</f>
        <v/>
      </c>
      <c r="G2420" s="12" t="str">
        <f>IF(A2420="","",IF(ISERROR(VLOOKUP(A2420,'entry data'!B:I,8,0)),"",VLOOKUP(A2420,'entry data'!B:I,7,0)))</f>
        <v/>
      </c>
      <c r="H2420" s="13" t="str">
        <f>IF(A2420="","",IF(B2420=1,VLOOKUP(A2420,'entry data'!B:D,3,0),I2419))</f>
        <v/>
      </c>
      <c r="I2420" s="14" t="str">
        <f>IF(A2420="","",IF(E2420="weekly",7,IF(E2420="fortnightly",14,IF(E2420="monthly",DATE(IF(MONTH(H2420)=12,YEAR(H2420)+1,YEAR(H2420)),VLOOKUP(MONTH(H2420),index!$D$2:$G$13,2,0),DAY(H2420)),
IF(E2420="quarterly",DATE(IF(MONTH(H2420)&gt;=10,YEAR(H2420)+1,YEAR(H2420)),VLOOKUP(MONTH(H2420),index!$D$2:$G$13,3,0),DAY(H2420)),
IF(E2420="halfyearly",DATE(IF(MONTH(H2420)&gt;=7,YEAR(H2420)+1,YEAR(H2420)),VLOOKUP(MONTH(H2420),index!$D$2:$G$13,4,0),DAY(H2420)),
DATE(YEAR(H2420)+1,MONTH(H2420),DAY(H2420)))))-H2420))+H2420)</f>
        <v/>
      </c>
      <c r="J2420" s="9" t="str">
        <f t="shared" si="244"/>
        <v/>
      </c>
      <c r="K2420" s="11" t="str">
        <f t="shared" si="245"/>
        <v/>
      </c>
      <c r="L2420" s="11" t="str">
        <f t="shared" si="246"/>
        <v/>
      </c>
      <c r="M2420" s="11" t="str">
        <f>IF(A2420="","",VLOOKUP(E2420,index!$A$1:$B$6,2,0)*K2420*G2420)</f>
        <v/>
      </c>
      <c r="N2420" s="11" t="str">
        <f>IF(A2420="","",-PMT(G2420*VLOOKUP(E2420,index!$A$1:$B$6,2,0),C2420,F2420,0,0))</f>
        <v/>
      </c>
      <c r="O2420" s="11" t="str">
        <f t="shared" si="247"/>
        <v/>
      </c>
      <c r="P2420" s="11" t="str">
        <f t="shared" si="242"/>
        <v/>
      </c>
    </row>
    <row r="2421" spans="1:16" x14ac:dyDescent="0.25">
      <c r="A2421" s="9" t="str">
        <f>IF(A2420="","",IF(B2420&lt;C2420,A2420,IF(A2420=MAX('entry data'!$B$8:$B$507),"",A2420+1)))</f>
        <v/>
      </c>
      <c r="B2421" s="9" t="str">
        <f t="shared" si="243"/>
        <v/>
      </c>
      <c r="C2421" s="9" t="str">
        <f>IF(ISERROR(VLOOKUP(A2421,'entry data'!B:G,6,0)),"",VLOOKUP(A2421,'entry data'!B:G,6,0))</f>
        <v/>
      </c>
      <c r="D2421" s="9" t="str">
        <f>IF(ISERROR(VLOOKUP(A2421,'entry data'!B:C,2,0)),"",VLOOKUP(A2421,'entry data'!B:C,2,0))</f>
        <v/>
      </c>
      <c r="E2421" s="9" t="str">
        <f>IF(ISERROR(VLOOKUP(A2421,'entry data'!B:E,4,0)),"",VLOOKUP(A2421,'entry data'!B:E,4,0))</f>
        <v/>
      </c>
      <c r="F2421" s="11" t="str">
        <f>IF(A2421="","",IF(ISERROR(VLOOKUP(A2421,'entry data'!B:F,5,0)),"",VLOOKUP(A2421,'entry data'!B:F,5,0)))</f>
        <v/>
      </c>
      <c r="G2421" s="12" t="str">
        <f>IF(A2421="","",IF(ISERROR(VLOOKUP(A2421,'entry data'!B:I,8,0)),"",VLOOKUP(A2421,'entry data'!B:I,7,0)))</f>
        <v/>
      </c>
      <c r="H2421" s="13" t="str">
        <f>IF(A2421="","",IF(B2421=1,VLOOKUP(A2421,'entry data'!B:D,3,0),I2420))</f>
        <v/>
      </c>
      <c r="I2421" s="14" t="str">
        <f>IF(A2421="","",IF(E2421="weekly",7,IF(E2421="fortnightly",14,IF(E2421="monthly",DATE(IF(MONTH(H2421)=12,YEAR(H2421)+1,YEAR(H2421)),VLOOKUP(MONTH(H2421),index!$D$2:$G$13,2,0),DAY(H2421)),
IF(E2421="quarterly",DATE(IF(MONTH(H2421)&gt;=10,YEAR(H2421)+1,YEAR(H2421)),VLOOKUP(MONTH(H2421),index!$D$2:$G$13,3,0),DAY(H2421)),
IF(E2421="halfyearly",DATE(IF(MONTH(H2421)&gt;=7,YEAR(H2421)+1,YEAR(H2421)),VLOOKUP(MONTH(H2421),index!$D$2:$G$13,4,0),DAY(H2421)),
DATE(YEAR(H2421)+1,MONTH(H2421),DAY(H2421)))))-H2421))+H2421)</f>
        <v/>
      </c>
      <c r="J2421" s="9" t="str">
        <f t="shared" si="244"/>
        <v/>
      </c>
      <c r="K2421" s="11" t="str">
        <f t="shared" si="245"/>
        <v/>
      </c>
      <c r="L2421" s="11" t="str">
        <f t="shared" si="246"/>
        <v/>
      </c>
      <c r="M2421" s="11" t="str">
        <f>IF(A2421="","",VLOOKUP(E2421,index!$A$1:$B$6,2,0)*K2421*G2421)</f>
        <v/>
      </c>
      <c r="N2421" s="11" t="str">
        <f>IF(A2421="","",-PMT(G2421*VLOOKUP(E2421,index!$A$1:$B$6,2,0),C2421,F2421,0,0))</f>
        <v/>
      </c>
      <c r="O2421" s="11" t="str">
        <f t="shared" si="247"/>
        <v/>
      </c>
      <c r="P2421" s="11" t="str">
        <f t="shared" si="242"/>
        <v/>
      </c>
    </row>
    <row r="2422" spans="1:16" x14ac:dyDescent="0.25">
      <c r="A2422" s="9" t="str">
        <f>IF(A2421="","",IF(B2421&lt;C2421,A2421,IF(A2421=MAX('entry data'!$B$8:$B$507),"",A2421+1)))</f>
        <v/>
      </c>
      <c r="B2422" s="9" t="str">
        <f t="shared" si="243"/>
        <v/>
      </c>
      <c r="C2422" s="9" t="str">
        <f>IF(ISERROR(VLOOKUP(A2422,'entry data'!B:G,6,0)),"",VLOOKUP(A2422,'entry data'!B:G,6,0))</f>
        <v/>
      </c>
      <c r="D2422" s="9" t="str">
        <f>IF(ISERROR(VLOOKUP(A2422,'entry data'!B:C,2,0)),"",VLOOKUP(A2422,'entry data'!B:C,2,0))</f>
        <v/>
      </c>
      <c r="E2422" s="9" t="str">
        <f>IF(ISERROR(VLOOKUP(A2422,'entry data'!B:E,4,0)),"",VLOOKUP(A2422,'entry data'!B:E,4,0))</f>
        <v/>
      </c>
      <c r="F2422" s="11" t="str">
        <f>IF(A2422="","",IF(ISERROR(VLOOKUP(A2422,'entry data'!B:F,5,0)),"",VLOOKUP(A2422,'entry data'!B:F,5,0)))</f>
        <v/>
      </c>
      <c r="G2422" s="12" t="str">
        <f>IF(A2422="","",IF(ISERROR(VLOOKUP(A2422,'entry data'!B:I,8,0)),"",VLOOKUP(A2422,'entry data'!B:I,7,0)))</f>
        <v/>
      </c>
      <c r="H2422" s="13" t="str">
        <f>IF(A2422="","",IF(B2422=1,VLOOKUP(A2422,'entry data'!B:D,3,0),I2421))</f>
        <v/>
      </c>
      <c r="I2422" s="14" t="str">
        <f>IF(A2422="","",IF(E2422="weekly",7,IF(E2422="fortnightly",14,IF(E2422="monthly",DATE(IF(MONTH(H2422)=12,YEAR(H2422)+1,YEAR(H2422)),VLOOKUP(MONTH(H2422),index!$D$2:$G$13,2,0),DAY(H2422)),
IF(E2422="quarterly",DATE(IF(MONTH(H2422)&gt;=10,YEAR(H2422)+1,YEAR(H2422)),VLOOKUP(MONTH(H2422),index!$D$2:$G$13,3,0),DAY(H2422)),
IF(E2422="halfyearly",DATE(IF(MONTH(H2422)&gt;=7,YEAR(H2422)+1,YEAR(H2422)),VLOOKUP(MONTH(H2422),index!$D$2:$G$13,4,0),DAY(H2422)),
DATE(YEAR(H2422)+1,MONTH(H2422),DAY(H2422)))))-H2422))+H2422)</f>
        <v/>
      </c>
      <c r="J2422" s="9" t="str">
        <f t="shared" si="244"/>
        <v/>
      </c>
      <c r="K2422" s="11" t="str">
        <f t="shared" si="245"/>
        <v/>
      </c>
      <c r="L2422" s="11" t="str">
        <f t="shared" si="246"/>
        <v/>
      </c>
      <c r="M2422" s="11" t="str">
        <f>IF(A2422="","",VLOOKUP(E2422,index!$A$1:$B$6,2,0)*K2422*G2422)</f>
        <v/>
      </c>
      <c r="N2422" s="11" t="str">
        <f>IF(A2422="","",-PMT(G2422*VLOOKUP(E2422,index!$A$1:$B$6,2,0),C2422,F2422,0,0))</f>
        <v/>
      </c>
      <c r="O2422" s="11" t="str">
        <f t="shared" si="247"/>
        <v/>
      </c>
      <c r="P2422" s="11" t="str">
        <f t="shared" si="242"/>
        <v/>
      </c>
    </row>
    <row r="2423" spans="1:16" x14ac:dyDescent="0.25">
      <c r="A2423" s="9" t="str">
        <f>IF(A2422="","",IF(B2422&lt;C2422,A2422,IF(A2422=MAX('entry data'!$B$8:$B$507),"",A2422+1)))</f>
        <v/>
      </c>
      <c r="B2423" s="9" t="str">
        <f t="shared" si="243"/>
        <v/>
      </c>
      <c r="C2423" s="9" t="str">
        <f>IF(ISERROR(VLOOKUP(A2423,'entry data'!B:G,6,0)),"",VLOOKUP(A2423,'entry data'!B:G,6,0))</f>
        <v/>
      </c>
      <c r="D2423" s="9" t="str">
        <f>IF(ISERROR(VLOOKUP(A2423,'entry data'!B:C,2,0)),"",VLOOKUP(A2423,'entry data'!B:C,2,0))</f>
        <v/>
      </c>
      <c r="E2423" s="9" t="str">
        <f>IF(ISERROR(VLOOKUP(A2423,'entry data'!B:E,4,0)),"",VLOOKUP(A2423,'entry data'!B:E,4,0))</f>
        <v/>
      </c>
      <c r="F2423" s="11" t="str">
        <f>IF(A2423="","",IF(ISERROR(VLOOKUP(A2423,'entry data'!B:F,5,0)),"",VLOOKUP(A2423,'entry data'!B:F,5,0)))</f>
        <v/>
      </c>
      <c r="G2423" s="12" t="str">
        <f>IF(A2423="","",IF(ISERROR(VLOOKUP(A2423,'entry data'!B:I,8,0)),"",VLOOKUP(A2423,'entry data'!B:I,7,0)))</f>
        <v/>
      </c>
      <c r="H2423" s="13" t="str">
        <f>IF(A2423="","",IF(B2423=1,VLOOKUP(A2423,'entry data'!B:D,3,0),I2422))</f>
        <v/>
      </c>
      <c r="I2423" s="14" t="str">
        <f>IF(A2423="","",IF(E2423="weekly",7,IF(E2423="fortnightly",14,IF(E2423="monthly",DATE(IF(MONTH(H2423)=12,YEAR(H2423)+1,YEAR(H2423)),VLOOKUP(MONTH(H2423),index!$D$2:$G$13,2,0),DAY(H2423)),
IF(E2423="quarterly",DATE(IF(MONTH(H2423)&gt;=10,YEAR(H2423)+1,YEAR(H2423)),VLOOKUP(MONTH(H2423),index!$D$2:$G$13,3,0),DAY(H2423)),
IF(E2423="halfyearly",DATE(IF(MONTH(H2423)&gt;=7,YEAR(H2423)+1,YEAR(H2423)),VLOOKUP(MONTH(H2423),index!$D$2:$G$13,4,0),DAY(H2423)),
DATE(YEAR(H2423)+1,MONTH(H2423),DAY(H2423)))))-H2423))+H2423)</f>
        <v/>
      </c>
      <c r="J2423" s="9" t="str">
        <f t="shared" si="244"/>
        <v/>
      </c>
      <c r="K2423" s="11" t="str">
        <f t="shared" si="245"/>
        <v/>
      </c>
      <c r="L2423" s="11" t="str">
        <f t="shared" si="246"/>
        <v/>
      </c>
      <c r="M2423" s="11" t="str">
        <f>IF(A2423="","",VLOOKUP(E2423,index!$A$1:$B$6,2,0)*K2423*G2423)</f>
        <v/>
      </c>
      <c r="N2423" s="11" t="str">
        <f>IF(A2423="","",-PMT(G2423*VLOOKUP(E2423,index!$A$1:$B$6,2,0),C2423,F2423,0,0))</f>
        <v/>
      </c>
      <c r="O2423" s="11" t="str">
        <f t="shared" si="247"/>
        <v/>
      </c>
      <c r="P2423" s="11" t="str">
        <f t="shared" si="242"/>
        <v/>
      </c>
    </row>
    <row r="2424" spans="1:16" x14ac:dyDescent="0.25">
      <c r="A2424" s="9" t="str">
        <f>IF(A2423="","",IF(B2423&lt;C2423,A2423,IF(A2423=MAX('entry data'!$B$8:$B$507),"",A2423+1)))</f>
        <v/>
      </c>
      <c r="B2424" s="9" t="str">
        <f t="shared" si="243"/>
        <v/>
      </c>
      <c r="C2424" s="9" t="str">
        <f>IF(ISERROR(VLOOKUP(A2424,'entry data'!B:G,6,0)),"",VLOOKUP(A2424,'entry data'!B:G,6,0))</f>
        <v/>
      </c>
      <c r="D2424" s="9" t="str">
        <f>IF(ISERROR(VLOOKUP(A2424,'entry data'!B:C,2,0)),"",VLOOKUP(A2424,'entry data'!B:C,2,0))</f>
        <v/>
      </c>
      <c r="E2424" s="9" t="str">
        <f>IF(ISERROR(VLOOKUP(A2424,'entry data'!B:E,4,0)),"",VLOOKUP(A2424,'entry data'!B:E,4,0))</f>
        <v/>
      </c>
      <c r="F2424" s="11" t="str">
        <f>IF(A2424="","",IF(ISERROR(VLOOKUP(A2424,'entry data'!B:F,5,0)),"",VLOOKUP(A2424,'entry data'!B:F,5,0)))</f>
        <v/>
      </c>
      <c r="G2424" s="12" t="str">
        <f>IF(A2424="","",IF(ISERROR(VLOOKUP(A2424,'entry data'!B:I,8,0)),"",VLOOKUP(A2424,'entry data'!B:I,7,0)))</f>
        <v/>
      </c>
      <c r="H2424" s="13" t="str">
        <f>IF(A2424="","",IF(B2424=1,VLOOKUP(A2424,'entry data'!B:D,3,0),I2423))</f>
        <v/>
      </c>
      <c r="I2424" s="14" t="str">
        <f>IF(A2424="","",IF(E2424="weekly",7,IF(E2424="fortnightly",14,IF(E2424="monthly",DATE(IF(MONTH(H2424)=12,YEAR(H2424)+1,YEAR(H2424)),VLOOKUP(MONTH(H2424),index!$D$2:$G$13,2,0),DAY(H2424)),
IF(E2424="quarterly",DATE(IF(MONTH(H2424)&gt;=10,YEAR(H2424)+1,YEAR(H2424)),VLOOKUP(MONTH(H2424),index!$D$2:$G$13,3,0),DAY(H2424)),
IF(E2424="halfyearly",DATE(IF(MONTH(H2424)&gt;=7,YEAR(H2424)+1,YEAR(H2424)),VLOOKUP(MONTH(H2424),index!$D$2:$G$13,4,0),DAY(H2424)),
DATE(YEAR(H2424)+1,MONTH(H2424),DAY(H2424)))))-H2424))+H2424)</f>
        <v/>
      </c>
      <c r="J2424" s="9" t="str">
        <f t="shared" si="244"/>
        <v/>
      </c>
      <c r="K2424" s="11" t="str">
        <f t="shared" si="245"/>
        <v/>
      </c>
      <c r="L2424" s="11" t="str">
        <f t="shared" si="246"/>
        <v/>
      </c>
      <c r="M2424" s="11" t="str">
        <f>IF(A2424="","",VLOOKUP(E2424,index!$A$1:$B$6,2,0)*K2424*G2424)</f>
        <v/>
      </c>
      <c r="N2424" s="11" t="str">
        <f>IF(A2424="","",-PMT(G2424*VLOOKUP(E2424,index!$A$1:$B$6,2,0),C2424,F2424,0,0))</f>
        <v/>
      </c>
      <c r="O2424" s="11" t="str">
        <f t="shared" si="247"/>
        <v/>
      </c>
      <c r="P2424" s="11" t="str">
        <f t="shared" si="242"/>
        <v/>
      </c>
    </row>
    <row r="2425" spans="1:16" x14ac:dyDescent="0.25">
      <c r="A2425" s="9" t="str">
        <f>IF(A2424="","",IF(B2424&lt;C2424,A2424,IF(A2424=MAX('entry data'!$B$8:$B$507),"",A2424+1)))</f>
        <v/>
      </c>
      <c r="B2425" s="9" t="str">
        <f t="shared" si="243"/>
        <v/>
      </c>
      <c r="C2425" s="9" t="str">
        <f>IF(ISERROR(VLOOKUP(A2425,'entry data'!B:G,6,0)),"",VLOOKUP(A2425,'entry data'!B:G,6,0))</f>
        <v/>
      </c>
      <c r="D2425" s="9" t="str">
        <f>IF(ISERROR(VLOOKUP(A2425,'entry data'!B:C,2,0)),"",VLOOKUP(A2425,'entry data'!B:C,2,0))</f>
        <v/>
      </c>
      <c r="E2425" s="9" t="str">
        <f>IF(ISERROR(VLOOKUP(A2425,'entry data'!B:E,4,0)),"",VLOOKUP(A2425,'entry data'!B:E,4,0))</f>
        <v/>
      </c>
      <c r="F2425" s="11" t="str">
        <f>IF(A2425="","",IF(ISERROR(VLOOKUP(A2425,'entry data'!B:F,5,0)),"",VLOOKUP(A2425,'entry data'!B:F,5,0)))</f>
        <v/>
      </c>
      <c r="G2425" s="12" t="str">
        <f>IF(A2425="","",IF(ISERROR(VLOOKUP(A2425,'entry data'!B:I,8,0)),"",VLOOKUP(A2425,'entry data'!B:I,7,0)))</f>
        <v/>
      </c>
      <c r="H2425" s="13" t="str">
        <f>IF(A2425="","",IF(B2425=1,VLOOKUP(A2425,'entry data'!B:D,3,0),I2424))</f>
        <v/>
      </c>
      <c r="I2425" s="14" t="str">
        <f>IF(A2425="","",IF(E2425="weekly",7,IF(E2425="fortnightly",14,IF(E2425="monthly",DATE(IF(MONTH(H2425)=12,YEAR(H2425)+1,YEAR(H2425)),VLOOKUP(MONTH(H2425),index!$D$2:$G$13,2,0),DAY(H2425)),
IF(E2425="quarterly",DATE(IF(MONTH(H2425)&gt;=10,YEAR(H2425)+1,YEAR(H2425)),VLOOKUP(MONTH(H2425),index!$D$2:$G$13,3,0),DAY(H2425)),
IF(E2425="halfyearly",DATE(IF(MONTH(H2425)&gt;=7,YEAR(H2425)+1,YEAR(H2425)),VLOOKUP(MONTH(H2425),index!$D$2:$G$13,4,0),DAY(H2425)),
DATE(YEAR(H2425)+1,MONTH(H2425),DAY(H2425)))))-H2425))+H2425)</f>
        <v/>
      </c>
      <c r="J2425" s="9" t="str">
        <f t="shared" si="244"/>
        <v/>
      </c>
      <c r="K2425" s="11" t="str">
        <f t="shared" si="245"/>
        <v/>
      </c>
      <c r="L2425" s="11" t="str">
        <f t="shared" si="246"/>
        <v/>
      </c>
      <c r="M2425" s="11" t="str">
        <f>IF(A2425="","",VLOOKUP(E2425,index!$A$1:$B$6,2,0)*K2425*G2425)</f>
        <v/>
      </c>
      <c r="N2425" s="11" t="str">
        <f>IF(A2425="","",-PMT(G2425*VLOOKUP(E2425,index!$A$1:$B$6,2,0),C2425,F2425,0,0))</f>
        <v/>
      </c>
      <c r="O2425" s="11" t="str">
        <f t="shared" si="247"/>
        <v/>
      </c>
      <c r="P2425" s="11" t="str">
        <f t="shared" si="242"/>
        <v/>
      </c>
    </row>
    <row r="2426" spans="1:16" x14ac:dyDescent="0.25">
      <c r="A2426" s="9" t="str">
        <f>IF(A2425="","",IF(B2425&lt;C2425,A2425,IF(A2425=MAX('entry data'!$B$8:$B$507),"",A2425+1)))</f>
        <v/>
      </c>
      <c r="B2426" s="9" t="str">
        <f t="shared" si="243"/>
        <v/>
      </c>
      <c r="C2426" s="9" t="str">
        <f>IF(ISERROR(VLOOKUP(A2426,'entry data'!B:G,6,0)),"",VLOOKUP(A2426,'entry data'!B:G,6,0))</f>
        <v/>
      </c>
      <c r="D2426" s="9" t="str">
        <f>IF(ISERROR(VLOOKUP(A2426,'entry data'!B:C,2,0)),"",VLOOKUP(A2426,'entry data'!B:C,2,0))</f>
        <v/>
      </c>
      <c r="E2426" s="9" t="str">
        <f>IF(ISERROR(VLOOKUP(A2426,'entry data'!B:E,4,0)),"",VLOOKUP(A2426,'entry data'!B:E,4,0))</f>
        <v/>
      </c>
      <c r="F2426" s="11" t="str">
        <f>IF(A2426="","",IF(ISERROR(VLOOKUP(A2426,'entry data'!B:F,5,0)),"",VLOOKUP(A2426,'entry data'!B:F,5,0)))</f>
        <v/>
      </c>
      <c r="G2426" s="12" t="str">
        <f>IF(A2426="","",IF(ISERROR(VLOOKUP(A2426,'entry data'!B:I,8,0)),"",VLOOKUP(A2426,'entry data'!B:I,7,0)))</f>
        <v/>
      </c>
      <c r="H2426" s="13" t="str">
        <f>IF(A2426="","",IF(B2426=1,VLOOKUP(A2426,'entry data'!B:D,3,0),I2425))</f>
        <v/>
      </c>
      <c r="I2426" s="14" t="str">
        <f>IF(A2426="","",IF(E2426="weekly",7,IF(E2426="fortnightly",14,IF(E2426="monthly",DATE(IF(MONTH(H2426)=12,YEAR(H2426)+1,YEAR(H2426)),VLOOKUP(MONTH(H2426),index!$D$2:$G$13,2,0),DAY(H2426)),
IF(E2426="quarterly",DATE(IF(MONTH(H2426)&gt;=10,YEAR(H2426)+1,YEAR(H2426)),VLOOKUP(MONTH(H2426),index!$D$2:$G$13,3,0),DAY(H2426)),
IF(E2426="halfyearly",DATE(IF(MONTH(H2426)&gt;=7,YEAR(H2426)+1,YEAR(H2426)),VLOOKUP(MONTH(H2426),index!$D$2:$G$13,4,0),DAY(H2426)),
DATE(YEAR(H2426)+1,MONTH(H2426),DAY(H2426)))))-H2426))+H2426)</f>
        <v/>
      </c>
      <c r="J2426" s="9" t="str">
        <f t="shared" si="244"/>
        <v/>
      </c>
      <c r="K2426" s="11" t="str">
        <f t="shared" si="245"/>
        <v/>
      </c>
      <c r="L2426" s="11" t="str">
        <f t="shared" si="246"/>
        <v/>
      </c>
      <c r="M2426" s="11" t="str">
        <f>IF(A2426="","",VLOOKUP(E2426,index!$A$1:$B$6,2,0)*K2426*G2426)</f>
        <v/>
      </c>
      <c r="N2426" s="11" t="str">
        <f>IF(A2426="","",-PMT(G2426*VLOOKUP(E2426,index!$A$1:$B$6,2,0),C2426,F2426,0,0))</f>
        <v/>
      </c>
      <c r="O2426" s="11" t="str">
        <f t="shared" si="247"/>
        <v/>
      </c>
      <c r="P2426" s="11" t="str">
        <f t="shared" si="242"/>
        <v/>
      </c>
    </row>
    <row r="2427" spans="1:16" x14ac:dyDescent="0.25">
      <c r="A2427" s="9" t="str">
        <f>IF(A2426="","",IF(B2426&lt;C2426,A2426,IF(A2426=MAX('entry data'!$B$8:$B$507),"",A2426+1)))</f>
        <v/>
      </c>
      <c r="B2427" s="9" t="str">
        <f t="shared" si="243"/>
        <v/>
      </c>
      <c r="C2427" s="9" t="str">
        <f>IF(ISERROR(VLOOKUP(A2427,'entry data'!B:G,6,0)),"",VLOOKUP(A2427,'entry data'!B:G,6,0))</f>
        <v/>
      </c>
      <c r="D2427" s="9" t="str">
        <f>IF(ISERROR(VLOOKUP(A2427,'entry data'!B:C,2,0)),"",VLOOKUP(A2427,'entry data'!B:C,2,0))</f>
        <v/>
      </c>
      <c r="E2427" s="9" t="str">
        <f>IF(ISERROR(VLOOKUP(A2427,'entry data'!B:E,4,0)),"",VLOOKUP(A2427,'entry data'!B:E,4,0))</f>
        <v/>
      </c>
      <c r="F2427" s="11" t="str">
        <f>IF(A2427="","",IF(ISERROR(VLOOKUP(A2427,'entry data'!B:F,5,0)),"",VLOOKUP(A2427,'entry data'!B:F,5,0)))</f>
        <v/>
      </c>
      <c r="G2427" s="12" t="str">
        <f>IF(A2427="","",IF(ISERROR(VLOOKUP(A2427,'entry data'!B:I,8,0)),"",VLOOKUP(A2427,'entry data'!B:I,7,0)))</f>
        <v/>
      </c>
      <c r="H2427" s="13" t="str">
        <f>IF(A2427="","",IF(B2427=1,VLOOKUP(A2427,'entry data'!B:D,3,0),I2426))</f>
        <v/>
      </c>
      <c r="I2427" s="14" t="str">
        <f>IF(A2427="","",IF(E2427="weekly",7,IF(E2427="fortnightly",14,IF(E2427="monthly",DATE(IF(MONTH(H2427)=12,YEAR(H2427)+1,YEAR(H2427)),VLOOKUP(MONTH(H2427),index!$D$2:$G$13,2,0),DAY(H2427)),
IF(E2427="quarterly",DATE(IF(MONTH(H2427)&gt;=10,YEAR(H2427)+1,YEAR(H2427)),VLOOKUP(MONTH(H2427),index!$D$2:$G$13,3,0),DAY(H2427)),
IF(E2427="halfyearly",DATE(IF(MONTH(H2427)&gt;=7,YEAR(H2427)+1,YEAR(H2427)),VLOOKUP(MONTH(H2427),index!$D$2:$G$13,4,0),DAY(H2427)),
DATE(YEAR(H2427)+1,MONTH(H2427),DAY(H2427)))))-H2427))+H2427)</f>
        <v/>
      </c>
      <c r="J2427" s="9" t="str">
        <f t="shared" si="244"/>
        <v/>
      </c>
      <c r="K2427" s="11" t="str">
        <f t="shared" si="245"/>
        <v/>
      </c>
      <c r="L2427" s="11" t="str">
        <f t="shared" si="246"/>
        <v/>
      </c>
      <c r="M2427" s="11" t="str">
        <f>IF(A2427="","",VLOOKUP(E2427,index!$A$1:$B$6,2,0)*K2427*G2427)</f>
        <v/>
      </c>
      <c r="N2427" s="11" t="str">
        <f>IF(A2427="","",-PMT(G2427*VLOOKUP(E2427,index!$A$1:$B$6,2,0),C2427,F2427,0,0))</f>
        <v/>
      </c>
      <c r="O2427" s="11" t="str">
        <f t="shared" si="247"/>
        <v/>
      </c>
      <c r="P2427" s="11" t="str">
        <f t="shared" si="242"/>
        <v/>
      </c>
    </row>
    <row r="2428" spans="1:16" x14ac:dyDescent="0.25">
      <c r="A2428" s="9" t="str">
        <f>IF(A2427="","",IF(B2427&lt;C2427,A2427,IF(A2427=MAX('entry data'!$B$8:$B$507),"",A2427+1)))</f>
        <v/>
      </c>
      <c r="B2428" s="9" t="str">
        <f t="shared" si="243"/>
        <v/>
      </c>
      <c r="C2428" s="9" t="str">
        <f>IF(ISERROR(VLOOKUP(A2428,'entry data'!B:G,6,0)),"",VLOOKUP(A2428,'entry data'!B:G,6,0))</f>
        <v/>
      </c>
      <c r="D2428" s="9" t="str">
        <f>IF(ISERROR(VLOOKUP(A2428,'entry data'!B:C,2,0)),"",VLOOKUP(A2428,'entry data'!B:C,2,0))</f>
        <v/>
      </c>
      <c r="E2428" s="9" t="str">
        <f>IF(ISERROR(VLOOKUP(A2428,'entry data'!B:E,4,0)),"",VLOOKUP(A2428,'entry data'!B:E,4,0))</f>
        <v/>
      </c>
      <c r="F2428" s="11" t="str">
        <f>IF(A2428="","",IF(ISERROR(VLOOKUP(A2428,'entry data'!B:F,5,0)),"",VLOOKUP(A2428,'entry data'!B:F,5,0)))</f>
        <v/>
      </c>
      <c r="G2428" s="12" t="str">
        <f>IF(A2428="","",IF(ISERROR(VLOOKUP(A2428,'entry data'!B:I,8,0)),"",VLOOKUP(A2428,'entry data'!B:I,7,0)))</f>
        <v/>
      </c>
      <c r="H2428" s="13" t="str">
        <f>IF(A2428="","",IF(B2428=1,VLOOKUP(A2428,'entry data'!B:D,3,0),I2427))</f>
        <v/>
      </c>
      <c r="I2428" s="14" t="str">
        <f>IF(A2428="","",IF(E2428="weekly",7,IF(E2428="fortnightly",14,IF(E2428="monthly",DATE(IF(MONTH(H2428)=12,YEAR(H2428)+1,YEAR(H2428)),VLOOKUP(MONTH(H2428),index!$D$2:$G$13,2,0),DAY(H2428)),
IF(E2428="quarterly",DATE(IF(MONTH(H2428)&gt;=10,YEAR(H2428)+1,YEAR(H2428)),VLOOKUP(MONTH(H2428),index!$D$2:$G$13,3,0),DAY(H2428)),
IF(E2428="halfyearly",DATE(IF(MONTH(H2428)&gt;=7,YEAR(H2428)+1,YEAR(H2428)),VLOOKUP(MONTH(H2428),index!$D$2:$G$13,4,0),DAY(H2428)),
DATE(YEAR(H2428)+1,MONTH(H2428),DAY(H2428)))))-H2428))+H2428)</f>
        <v/>
      </c>
      <c r="J2428" s="9" t="str">
        <f t="shared" si="244"/>
        <v/>
      </c>
      <c r="K2428" s="11" t="str">
        <f t="shared" si="245"/>
        <v/>
      </c>
      <c r="L2428" s="11" t="str">
        <f t="shared" si="246"/>
        <v/>
      </c>
      <c r="M2428" s="11" t="str">
        <f>IF(A2428="","",VLOOKUP(E2428,index!$A$1:$B$6,2,0)*K2428*G2428)</f>
        <v/>
      </c>
      <c r="N2428" s="11" t="str">
        <f>IF(A2428="","",-PMT(G2428*VLOOKUP(E2428,index!$A$1:$B$6,2,0),C2428,F2428,0,0))</f>
        <v/>
      </c>
      <c r="O2428" s="11" t="str">
        <f t="shared" si="247"/>
        <v/>
      </c>
      <c r="P2428" s="11" t="str">
        <f t="shared" si="242"/>
        <v/>
      </c>
    </row>
    <row r="2429" spans="1:16" x14ac:dyDescent="0.25">
      <c r="A2429" s="9" t="str">
        <f>IF(A2428="","",IF(B2428&lt;C2428,A2428,IF(A2428=MAX('entry data'!$B$8:$B$507),"",A2428+1)))</f>
        <v/>
      </c>
      <c r="B2429" s="9" t="str">
        <f t="shared" si="243"/>
        <v/>
      </c>
      <c r="C2429" s="9" t="str">
        <f>IF(ISERROR(VLOOKUP(A2429,'entry data'!B:G,6,0)),"",VLOOKUP(A2429,'entry data'!B:G,6,0))</f>
        <v/>
      </c>
      <c r="D2429" s="9" t="str">
        <f>IF(ISERROR(VLOOKUP(A2429,'entry data'!B:C,2,0)),"",VLOOKUP(A2429,'entry data'!B:C,2,0))</f>
        <v/>
      </c>
      <c r="E2429" s="9" t="str">
        <f>IF(ISERROR(VLOOKUP(A2429,'entry data'!B:E,4,0)),"",VLOOKUP(A2429,'entry data'!B:E,4,0))</f>
        <v/>
      </c>
      <c r="F2429" s="11" t="str">
        <f>IF(A2429="","",IF(ISERROR(VLOOKUP(A2429,'entry data'!B:F,5,0)),"",VLOOKUP(A2429,'entry data'!B:F,5,0)))</f>
        <v/>
      </c>
      <c r="G2429" s="12" t="str">
        <f>IF(A2429="","",IF(ISERROR(VLOOKUP(A2429,'entry data'!B:I,8,0)),"",VLOOKUP(A2429,'entry data'!B:I,7,0)))</f>
        <v/>
      </c>
      <c r="H2429" s="13" t="str">
        <f>IF(A2429="","",IF(B2429=1,VLOOKUP(A2429,'entry data'!B:D,3,0),I2428))</f>
        <v/>
      </c>
      <c r="I2429" s="14" t="str">
        <f>IF(A2429="","",IF(E2429="weekly",7,IF(E2429="fortnightly",14,IF(E2429="monthly",DATE(IF(MONTH(H2429)=12,YEAR(H2429)+1,YEAR(H2429)),VLOOKUP(MONTH(H2429),index!$D$2:$G$13,2,0),DAY(H2429)),
IF(E2429="quarterly",DATE(IF(MONTH(H2429)&gt;=10,YEAR(H2429)+1,YEAR(H2429)),VLOOKUP(MONTH(H2429),index!$D$2:$G$13,3,0),DAY(H2429)),
IF(E2429="halfyearly",DATE(IF(MONTH(H2429)&gt;=7,YEAR(H2429)+1,YEAR(H2429)),VLOOKUP(MONTH(H2429),index!$D$2:$G$13,4,0),DAY(H2429)),
DATE(YEAR(H2429)+1,MONTH(H2429),DAY(H2429)))))-H2429))+H2429)</f>
        <v/>
      </c>
      <c r="J2429" s="9" t="str">
        <f t="shared" si="244"/>
        <v/>
      </c>
      <c r="K2429" s="11" t="str">
        <f t="shared" si="245"/>
        <v/>
      </c>
      <c r="L2429" s="11" t="str">
        <f t="shared" si="246"/>
        <v/>
      </c>
      <c r="M2429" s="11" t="str">
        <f>IF(A2429="","",VLOOKUP(E2429,index!$A$1:$B$6,2,0)*K2429*G2429)</f>
        <v/>
      </c>
      <c r="N2429" s="11" t="str">
        <f>IF(A2429="","",-PMT(G2429*VLOOKUP(E2429,index!$A$1:$B$6,2,0),C2429,F2429,0,0))</f>
        <v/>
      </c>
      <c r="O2429" s="11" t="str">
        <f t="shared" si="247"/>
        <v/>
      </c>
      <c r="P2429" s="11" t="str">
        <f t="shared" si="242"/>
        <v/>
      </c>
    </row>
    <row r="2430" spans="1:16" x14ac:dyDescent="0.25">
      <c r="A2430" s="9" t="str">
        <f>IF(A2429="","",IF(B2429&lt;C2429,A2429,IF(A2429=MAX('entry data'!$B$8:$B$507),"",A2429+1)))</f>
        <v/>
      </c>
      <c r="B2430" s="9" t="str">
        <f t="shared" si="243"/>
        <v/>
      </c>
      <c r="C2430" s="9" t="str">
        <f>IF(ISERROR(VLOOKUP(A2430,'entry data'!B:G,6,0)),"",VLOOKUP(A2430,'entry data'!B:G,6,0))</f>
        <v/>
      </c>
      <c r="D2430" s="9" t="str">
        <f>IF(ISERROR(VLOOKUP(A2430,'entry data'!B:C,2,0)),"",VLOOKUP(A2430,'entry data'!B:C,2,0))</f>
        <v/>
      </c>
      <c r="E2430" s="9" t="str">
        <f>IF(ISERROR(VLOOKUP(A2430,'entry data'!B:E,4,0)),"",VLOOKUP(A2430,'entry data'!B:E,4,0))</f>
        <v/>
      </c>
      <c r="F2430" s="11" t="str">
        <f>IF(A2430="","",IF(ISERROR(VLOOKUP(A2430,'entry data'!B:F,5,0)),"",VLOOKUP(A2430,'entry data'!B:F,5,0)))</f>
        <v/>
      </c>
      <c r="G2430" s="12" t="str">
        <f>IF(A2430="","",IF(ISERROR(VLOOKUP(A2430,'entry data'!B:I,8,0)),"",VLOOKUP(A2430,'entry data'!B:I,7,0)))</f>
        <v/>
      </c>
      <c r="H2430" s="13" t="str">
        <f>IF(A2430="","",IF(B2430=1,VLOOKUP(A2430,'entry data'!B:D,3,0),I2429))</f>
        <v/>
      </c>
      <c r="I2430" s="14" t="str">
        <f>IF(A2430="","",IF(E2430="weekly",7,IF(E2430="fortnightly",14,IF(E2430="monthly",DATE(IF(MONTH(H2430)=12,YEAR(H2430)+1,YEAR(H2430)),VLOOKUP(MONTH(H2430),index!$D$2:$G$13,2,0),DAY(H2430)),
IF(E2430="quarterly",DATE(IF(MONTH(H2430)&gt;=10,YEAR(H2430)+1,YEAR(H2430)),VLOOKUP(MONTH(H2430),index!$D$2:$G$13,3,0),DAY(H2430)),
IF(E2430="halfyearly",DATE(IF(MONTH(H2430)&gt;=7,YEAR(H2430)+1,YEAR(H2430)),VLOOKUP(MONTH(H2430),index!$D$2:$G$13,4,0),DAY(H2430)),
DATE(YEAR(H2430)+1,MONTH(H2430),DAY(H2430)))))-H2430))+H2430)</f>
        <v/>
      </c>
      <c r="J2430" s="9" t="str">
        <f t="shared" si="244"/>
        <v/>
      </c>
      <c r="K2430" s="11" t="str">
        <f t="shared" si="245"/>
        <v/>
      </c>
      <c r="L2430" s="11" t="str">
        <f t="shared" si="246"/>
        <v/>
      </c>
      <c r="M2430" s="11" t="str">
        <f>IF(A2430="","",VLOOKUP(E2430,index!$A$1:$B$6,2,0)*K2430*G2430)</f>
        <v/>
      </c>
      <c r="N2430" s="11" t="str">
        <f>IF(A2430="","",-PMT(G2430*VLOOKUP(E2430,index!$A$1:$B$6,2,0),C2430,F2430,0,0))</f>
        <v/>
      </c>
      <c r="O2430" s="11" t="str">
        <f t="shared" si="247"/>
        <v/>
      </c>
      <c r="P2430" s="11" t="str">
        <f t="shared" si="242"/>
        <v/>
      </c>
    </row>
    <row r="2431" spans="1:16" x14ac:dyDescent="0.25">
      <c r="A2431" s="9" t="str">
        <f>IF(A2430="","",IF(B2430&lt;C2430,A2430,IF(A2430=MAX('entry data'!$B$8:$B$507),"",A2430+1)))</f>
        <v/>
      </c>
      <c r="B2431" s="9" t="str">
        <f t="shared" si="243"/>
        <v/>
      </c>
      <c r="C2431" s="9" t="str">
        <f>IF(ISERROR(VLOOKUP(A2431,'entry data'!B:G,6,0)),"",VLOOKUP(A2431,'entry data'!B:G,6,0))</f>
        <v/>
      </c>
      <c r="D2431" s="9" t="str">
        <f>IF(ISERROR(VLOOKUP(A2431,'entry data'!B:C,2,0)),"",VLOOKUP(A2431,'entry data'!B:C,2,0))</f>
        <v/>
      </c>
      <c r="E2431" s="9" t="str">
        <f>IF(ISERROR(VLOOKUP(A2431,'entry data'!B:E,4,0)),"",VLOOKUP(A2431,'entry data'!B:E,4,0))</f>
        <v/>
      </c>
      <c r="F2431" s="11" t="str">
        <f>IF(A2431="","",IF(ISERROR(VLOOKUP(A2431,'entry data'!B:F,5,0)),"",VLOOKUP(A2431,'entry data'!B:F,5,0)))</f>
        <v/>
      </c>
      <c r="G2431" s="12" t="str">
        <f>IF(A2431="","",IF(ISERROR(VLOOKUP(A2431,'entry data'!B:I,8,0)),"",VLOOKUP(A2431,'entry data'!B:I,7,0)))</f>
        <v/>
      </c>
      <c r="H2431" s="13" t="str">
        <f>IF(A2431="","",IF(B2431=1,VLOOKUP(A2431,'entry data'!B:D,3,0),I2430))</f>
        <v/>
      </c>
      <c r="I2431" s="14" t="str">
        <f>IF(A2431="","",IF(E2431="weekly",7,IF(E2431="fortnightly",14,IF(E2431="monthly",DATE(IF(MONTH(H2431)=12,YEAR(H2431)+1,YEAR(H2431)),VLOOKUP(MONTH(H2431),index!$D$2:$G$13,2,0),DAY(H2431)),
IF(E2431="quarterly",DATE(IF(MONTH(H2431)&gt;=10,YEAR(H2431)+1,YEAR(H2431)),VLOOKUP(MONTH(H2431),index!$D$2:$G$13,3,0),DAY(H2431)),
IF(E2431="halfyearly",DATE(IF(MONTH(H2431)&gt;=7,YEAR(H2431)+1,YEAR(H2431)),VLOOKUP(MONTH(H2431),index!$D$2:$G$13,4,0),DAY(H2431)),
DATE(YEAR(H2431)+1,MONTH(H2431),DAY(H2431)))))-H2431))+H2431)</f>
        <v/>
      </c>
      <c r="J2431" s="9" t="str">
        <f t="shared" si="244"/>
        <v/>
      </c>
      <c r="K2431" s="11" t="str">
        <f t="shared" si="245"/>
        <v/>
      </c>
      <c r="L2431" s="11" t="str">
        <f t="shared" si="246"/>
        <v/>
      </c>
      <c r="M2431" s="11" t="str">
        <f>IF(A2431="","",VLOOKUP(E2431,index!$A$1:$B$6,2,0)*K2431*G2431)</f>
        <v/>
      </c>
      <c r="N2431" s="11" t="str">
        <f>IF(A2431="","",-PMT(G2431*VLOOKUP(E2431,index!$A$1:$B$6,2,0),C2431,F2431,0,0))</f>
        <v/>
      </c>
      <c r="O2431" s="11" t="str">
        <f t="shared" si="247"/>
        <v/>
      </c>
      <c r="P2431" s="11" t="str">
        <f t="shared" si="242"/>
        <v/>
      </c>
    </row>
    <row r="2432" spans="1:16" x14ac:dyDescent="0.25">
      <c r="A2432" s="9" t="str">
        <f>IF(A2431="","",IF(B2431&lt;C2431,A2431,IF(A2431=MAX('entry data'!$B$8:$B$507),"",A2431+1)))</f>
        <v/>
      </c>
      <c r="B2432" s="9" t="str">
        <f t="shared" si="243"/>
        <v/>
      </c>
      <c r="C2432" s="9" t="str">
        <f>IF(ISERROR(VLOOKUP(A2432,'entry data'!B:G,6,0)),"",VLOOKUP(A2432,'entry data'!B:G,6,0))</f>
        <v/>
      </c>
      <c r="D2432" s="9" t="str">
        <f>IF(ISERROR(VLOOKUP(A2432,'entry data'!B:C,2,0)),"",VLOOKUP(A2432,'entry data'!B:C,2,0))</f>
        <v/>
      </c>
      <c r="E2432" s="9" t="str">
        <f>IF(ISERROR(VLOOKUP(A2432,'entry data'!B:E,4,0)),"",VLOOKUP(A2432,'entry data'!B:E,4,0))</f>
        <v/>
      </c>
      <c r="F2432" s="11" t="str">
        <f>IF(A2432="","",IF(ISERROR(VLOOKUP(A2432,'entry data'!B:F,5,0)),"",VLOOKUP(A2432,'entry data'!B:F,5,0)))</f>
        <v/>
      </c>
      <c r="G2432" s="12" t="str">
        <f>IF(A2432="","",IF(ISERROR(VLOOKUP(A2432,'entry data'!B:I,8,0)),"",VLOOKUP(A2432,'entry data'!B:I,7,0)))</f>
        <v/>
      </c>
      <c r="H2432" s="13" t="str">
        <f>IF(A2432="","",IF(B2432=1,VLOOKUP(A2432,'entry data'!B:D,3,0),I2431))</f>
        <v/>
      </c>
      <c r="I2432" s="14" t="str">
        <f>IF(A2432="","",IF(E2432="weekly",7,IF(E2432="fortnightly",14,IF(E2432="monthly",DATE(IF(MONTH(H2432)=12,YEAR(H2432)+1,YEAR(H2432)),VLOOKUP(MONTH(H2432),index!$D$2:$G$13,2,0),DAY(H2432)),
IF(E2432="quarterly",DATE(IF(MONTH(H2432)&gt;=10,YEAR(H2432)+1,YEAR(H2432)),VLOOKUP(MONTH(H2432),index!$D$2:$G$13,3,0),DAY(H2432)),
IF(E2432="halfyearly",DATE(IF(MONTH(H2432)&gt;=7,YEAR(H2432)+1,YEAR(H2432)),VLOOKUP(MONTH(H2432),index!$D$2:$G$13,4,0),DAY(H2432)),
DATE(YEAR(H2432)+1,MONTH(H2432),DAY(H2432)))))-H2432))+H2432)</f>
        <v/>
      </c>
      <c r="J2432" s="9" t="str">
        <f t="shared" si="244"/>
        <v/>
      </c>
      <c r="K2432" s="11" t="str">
        <f t="shared" si="245"/>
        <v/>
      </c>
      <c r="L2432" s="11" t="str">
        <f t="shared" si="246"/>
        <v/>
      </c>
      <c r="M2432" s="11" t="str">
        <f>IF(A2432="","",VLOOKUP(E2432,index!$A$1:$B$6,2,0)*K2432*G2432)</f>
        <v/>
      </c>
      <c r="N2432" s="11" t="str">
        <f>IF(A2432="","",-PMT(G2432*VLOOKUP(E2432,index!$A$1:$B$6,2,0),C2432,F2432,0,0))</f>
        <v/>
      </c>
      <c r="O2432" s="11" t="str">
        <f t="shared" si="247"/>
        <v/>
      </c>
      <c r="P2432" s="11" t="str">
        <f t="shared" si="242"/>
        <v/>
      </c>
    </row>
    <row r="2433" spans="1:16" x14ac:dyDescent="0.25">
      <c r="A2433" s="9" t="str">
        <f>IF(A2432="","",IF(B2432&lt;C2432,A2432,IF(A2432=MAX('entry data'!$B$8:$B$507),"",A2432+1)))</f>
        <v/>
      </c>
      <c r="B2433" s="9" t="str">
        <f t="shared" si="243"/>
        <v/>
      </c>
      <c r="C2433" s="9" t="str">
        <f>IF(ISERROR(VLOOKUP(A2433,'entry data'!B:G,6,0)),"",VLOOKUP(A2433,'entry data'!B:G,6,0))</f>
        <v/>
      </c>
      <c r="D2433" s="9" t="str">
        <f>IF(ISERROR(VLOOKUP(A2433,'entry data'!B:C,2,0)),"",VLOOKUP(A2433,'entry data'!B:C,2,0))</f>
        <v/>
      </c>
      <c r="E2433" s="9" t="str">
        <f>IF(ISERROR(VLOOKUP(A2433,'entry data'!B:E,4,0)),"",VLOOKUP(A2433,'entry data'!B:E,4,0))</f>
        <v/>
      </c>
      <c r="F2433" s="11" t="str">
        <f>IF(A2433="","",IF(ISERROR(VLOOKUP(A2433,'entry data'!B:F,5,0)),"",VLOOKUP(A2433,'entry data'!B:F,5,0)))</f>
        <v/>
      </c>
      <c r="G2433" s="12" t="str">
        <f>IF(A2433="","",IF(ISERROR(VLOOKUP(A2433,'entry data'!B:I,8,0)),"",VLOOKUP(A2433,'entry data'!B:I,7,0)))</f>
        <v/>
      </c>
      <c r="H2433" s="13" t="str">
        <f>IF(A2433="","",IF(B2433=1,VLOOKUP(A2433,'entry data'!B:D,3,0),I2432))</f>
        <v/>
      </c>
      <c r="I2433" s="14" t="str">
        <f>IF(A2433="","",IF(E2433="weekly",7,IF(E2433="fortnightly",14,IF(E2433="monthly",DATE(IF(MONTH(H2433)=12,YEAR(H2433)+1,YEAR(H2433)),VLOOKUP(MONTH(H2433),index!$D$2:$G$13,2,0),DAY(H2433)),
IF(E2433="quarterly",DATE(IF(MONTH(H2433)&gt;=10,YEAR(H2433)+1,YEAR(H2433)),VLOOKUP(MONTH(H2433),index!$D$2:$G$13,3,0),DAY(H2433)),
IF(E2433="halfyearly",DATE(IF(MONTH(H2433)&gt;=7,YEAR(H2433)+1,YEAR(H2433)),VLOOKUP(MONTH(H2433),index!$D$2:$G$13,4,0),DAY(H2433)),
DATE(YEAR(H2433)+1,MONTH(H2433),DAY(H2433)))))-H2433))+H2433)</f>
        <v/>
      </c>
      <c r="J2433" s="9" t="str">
        <f t="shared" si="244"/>
        <v/>
      </c>
      <c r="K2433" s="11" t="str">
        <f t="shared" si="245"/>
        <v/>
      </c>
      <c r="L2433" s="11" t="str">
        <f t="shared" si="246"/>
        <v/>
      </c>
      <c r="M2433" s="11" t="str">
        <f>IF(A2433="","",VLOOKUP(E2433,index!$A$1:$B$6,2,0)*K2433*G2433)</f>
        <v/>
      </c>
      <c r="N2433" s="11" t="str">
        <f>IF(A2433="","",-PMT(G2433*VLOOKUP(E2433,index!$A$1:$B$6,2,0),C2433,F2433,0,0))</f>
        <v/>
      </c>
      <c r="O2433" s="11" t="str">
        <f t="shared" si="247"/>
        <v/>
      </c>
      <c r="P2433" s="11" t="str">
        <f t="shared" si="242"/>
        <v/>
      </c>
    </row>
    <row r="2434" spans="1:16" x14ac:dyDescent="0.25">
      <c r="A2434" s="9" t="str">
        <f>IF(A2433="","",IF(B2433&lt;C2433,A2433,IF(A2433=MAX('entry data'!$B$8:$B$507),"",A2433+1)))</f>
        <v/>
      </c>
      <c r="B2434" s="9" t="str">
        <f t="shared" si="243"/>
        <v/>
      </c>
      <c r="C2434" s="9" t="str">
        <f>IF(ISERROR(VLOOKUP(A2434,'entry data'!B:G,6,0)),"",VLOOKUP(A2434,'entry data'!B:G,6,0))</f>
        <v/>
      </c>
      <c r="D2434" s="9" t="str">
        <f>IF(ISERROR(VLOOKUP(A2434,'entry data'!B:C,2,0)),"",VLOOKUP(A2434,'entry data'!B:C,2,0))</f>
        <v/>
      </c>
      <c r="E2434" s="9" t="str">
        <f>IF(ISERROR(VLOOKUP(A2434,'entry data'!B:E,4,0)),"",VLOOKUP(A2434,'entry data'!B:E,4,0))</f>
        <v/>
      </c>
      <c r="F2434" s="11" t="str">
        <f>IF(A2434="","",IF(ISERROR(VLOOKUP(A2434,'entry data'!B:F,5,0)),"",VLOOKUP(A2434,'entry data'!B:F,5,0)))</f>
        <v/>
      </c>
      <c r="G2434" s="12" t="str">
        <f>IF(A2434="","",IF(ISERROR(VLOOKUP(A2434,'entry data'!B:I,8,0)),"",VLOOKUP(A2434,'entry data'!B:I,7,0)))</f>
        <v/>
      </c>
      <c r="H2434" s="13" t="str">
        <f>IF(A2434="","",IF(B2434=1,VLOOKUP(A2434,'entry data'!B:D,3,0),I2433))</f>
        <v/>
      </c>
      <c r="I2434" s="14" t="str">
        <f>IF(A2434="","",IF(E2434="weekly",7,IF(E2434="fortnightly",14,IF(E2434="monthly",DATE(IF(MONTH(H2434)=12,YEAR(H2434)+1,YEAR(H2434)),VLOOKUP(MONTH(H2434),index!$D$2:$G$13,2,0),DAY(H2434)),
IF(E2434="quarterly",DATE(IF(MONTH(H2434)&gt;=10,YEAR(H2434)+1,YEAR(H2434)),VLOOKUP(MONTH(H2434),index!$D$2:$G$13,3,0),DAY(H2434)),
IF(E2434="halfyearly",DATE(IF(MONTH(H2434)&gt;=7,YEAR(H2434)+1,YEAR(H2434)),VLOOKUP(MONTH(H2434),index!$D$2:$G$13,4,0),DAY(H2434)),
DATE(YEAR(H2434)+1,MONTH(H2434),DAY(H2434)))))-H2434))+H2434)</f>
        <v/>
      </c>
      <c r="J2434" s="9" t="str">
        <f t="shared" si="244"/>
        <v/>
      </c>
      <c r="K2434" s="11" t="str">
        <f t="shared" si="245"/>
        <v/>
      </c>
      <c r="L2434" s="11" t="str">
        <f t="shared" si="246"/>
        <v/>
      </c>
      <c r="M2434" s="11" t="str">
        <f>IF(A2434="","",VLOOKUP(E2434,index!$A$1:$B$6,2,0)*K2434*G2434)</f>
        <v/>
      </c>
      <c r="N2434" s="11" t="str">
        <f>IF(A2434="","",-PMT(G2434*VLOOKUP(E2434,index!$A$1:$B$6,2,0),C2434,F2434,0,0))</f>
        <v/>
      </c>
      <c r="O2434" s="11" t="str">
        <f t="shared" si="247"/>
        <v/>
      </c>
      <c r="P2434" s="11" t="str">
        <f t="shared" si="242"/>
        <v/>
      </c>
    </row>
    <row r="2435" spans="1:16" x14ac:dyDescent="0.25">
      <c r="A2435" s="9" t="str">
        <f>IF(A2434="","",IF(B2434&lt;C2434,A2434,IF(A2434=MAX('entry data'!$B$8:$B$507),"",A2434+1)))</f>
        <v/>
      </c>
      <c r="B2435" s="9" t="str">
        <f t="shared" si="243"/>
        <v/>
      </c>
      <c r="C2435" s="9" t="str">
        <f>IF(ISERROR(VLOOKUP(A2435,'entry data'!B:G,6,0)),"",VLOOKUP(A2435,'entry data'!B:G,6,0))</f>
        <v/>
      </c>
      <c r="D2435" s="9" t="str">
        <f>IF(ISERROR(VLOOKUP(A2435,'entry data'!B:C,2,0)),"",VLOOKUP(A2435,'entry data'!B:C,2,0))</f>
        <v/>
      </c>
      <c r="E2435" s="9" t="str">
        <f>IF(ISERROR(VLOOKUP(A2435,'entry data'!B:E,4,0)),"",VLOOKUP(A2435,'entry data'!B:E,4,0))</f>
        <v/>
      </c>
      <c r="F2435" s="11" t="str">
        <f>IF(A2435="","",IF(ISERROR(VLOOKUP(A2435,'entry data'!B:F,5,0)),"",VLOOKUP(A2435,'entry data'!B:F,5,0)))</f>
        <v/>
      </c>
      <c r="G2435" s="12" t="str">
        <f>IF(A2435="","",IF(ISERROR(VLOOKUP(A2435,'entry data'!B:I,8,0)),"",VLOOKUP(A2435,'entry data'!B:I,7,0)))</f>
        <v/>
      </c>
      <c r="H2435" s="13" t="str">
        <f>IF(A2435="","",IF(B2435=1,VLOOKUP(A2435,'entry data'!B:D,3,0),I2434))</f>
        <v/>
      </c>
      <c r="I2435" s="14" t="str">
        <f>IF(A2435="","",IF(E2435="weekly",7,IF(E2435="fortnightly",14,IF(E2435="monthly",DATE(IF(MONTH(H2435)=12,YEAR(H2435)+1,YEAR(H2435)),VLOOKUP(MONTH(H2435),index!$D$2:$G$13,2,0),DAY(H2435)),
IF(E2435="quarterly",DATE(IF(MONTH(H2435)&gt;=10,YEAR(H2435)+1,YEAR(H2435)),VLOOKUP(MONTH(H2435),index!$D$2:$G$13,3,0),DAY(H2435)),
IF(E2435="halfyearly",DATE(IF(MONTH(H2435)&gt;=7,YEAR(H2435)+1,YEAR(H2435)),VLOOKUP(MONTH(H2435),index!$D$2:$G$13,4,0),DAY(H2435)),
DATE(YEAR(H2435)+1,MONTH(H2435),DAY(H2435)))))-H2435))+H2435)</f>
        <v/>
      </c>
      <c r="J2435" s="9" t="str">
        <f t="shared" si="244"/>
        <v/>
      </c>
      <c r="K2435" s="11" t="str">
        <f t="shared" si="245"/>
        <v/>
      </c>
      <c r="L2435" s="11" t="str">
        <f t="shared" si="246"/>
        <v/>
      </c>
      <c r="M2435" s="11" t="str">
        <f>IF(A2435="","",VLOOKUP(E2435,index!$A$1:$B$6,2,0)*K2435*G2435)</f>
        <v/>
      </c>
      <c r="N2435" s="11" t="str">
        <f>IF(A2435="","",-PMT(G2435*VLOOKUP(E2435,index!$A$1:$B$6,2,0),C2435,F2435,0,0))</f>
        <v/>
      </c>
      <c r="O2435" s="11" t="str">
        <f t="shared" si="247"/>
        <v/>
      </c>
      <c r="P2435" s="11" t="str">
        <f t="shared" ref="P2435:P2498" si="248">IF(A2435="","",IF(J2435&lt;&gt;J2436,O2435,0))</f>
        <v/>
      </c>
    </row>
    <row r="2436" spans="1:16" x14ac:dyDescent="0.25">
      <c r="A2436" s="9" t="str">
        <f>IF(A2435="","",IF(B2435&lt;C2435,A2435,IF(A2435=MAX('entry data'!$B$8:$B$507),"",A2435+1)))</f>
        <v/>
      </c>
      <c r="B2436" s="9" t="str">
        <f t="shared" si="243"/>
        <v/>
      </c>
      <c r="C2436" s="9" t="str">
        <f>IF(ISERROR(VLOOKUP(A2436,'entry data'!B:G,6,0)),"",VLOOKUP(A2436,'entry data'!B:G,6,0))</f>
        <v/>
      </c>
      <c r="D2436" s="9" t="str">
        <f>IF(ISERROR(VLOOKUP(A2436,'entry data'!B:C,2,0)),"",VLOOKUP(A2436,'entry data'!B:C,2,0))</f>
        <v/>
      </c>
      <c r="E2436" s="9" t="str">
        <f>IF(ISERROR(VLOOKUP(A2436,'entry data'!B:E,4,0)),"",VLOOKUP(A2436,'entry data'!B:E,4,0))</f>
        <v/>
      </c>
      <c r="F2436" s="11" t="str">
        <f>IF(A2436="","",IF(ISERROR(VLOOKUP(A2436,'entry data'!B:F,5,0)),"",VLOOKUP(A2436,'entry data'!B:F,5,0)))</f>
        <v/>
      </c>
      <c r="G2436" s="12" t="str">
        <f>IF(A2436="","",IF(ISERROR(VLOOKUP(A2436,'entry data'!B:I,8,0)),"",VLOOKUP(A2436,'entry data'!B:I,7,0)))</f>
        <v/>
      </c>
      <c r="H2436" s="13" t="str">
        <f>IF(A2436="","",IF(B2436=1,VLOOKUP(A2436,'entry data'!B:D,3,0),I2435))</f>
        <v/>
      </c>
      <c r="I2436" s="14" t="str">
        <f>IF(A2436="","",IF(E2436="weekly",7,IF(E2436="fortnightly",14,IF(E2436="monthly",DATE(IF(MONTH(H2436)=12,YEAR(H2436)+1,YEAR(H2436)),VLOOKUP(MONTH(H2436),index!$D$2:$G$13,2,0),DAY(H2436)),
IF(E2436="quarterly",DATE(IF(MONTH(H2436)&gt;=10,YEAR(H2436)+1,YEAR(H2436)),VLOOKUP(MONTH(H2436),index!$D$2:$G$13,3,0),DAY(H2436)),
IF(E2436="halfyearly",DATE(IF(MONTH(H2436)&gt;=7,YEAR(H2436)+1,YEAR(H2436)),VLOOKUP(MONTH(H2436),index!$D$2:$G$13,4,0),DAY(H2436)),
DATE(YEAR(H2436)+1,MONTH(H2436),DAY(H2436)))))-H2436))+H2436)</f>
        <v/>
      </c>
      <c r="J2436" s="9" t="str">
        <f t="shared" si="244"/>
        <v/>
      </c>
      <c r="K2436" s="11" t="str">
        <f t="shared" si="245"/>
        <v/>
      </c>
      <c r="L2436" s="11" t="str">
        <f t="shared" si="246"/>
        <v/>
      </c>
      <c r="M2436" s="11" t="str">
        <f>IF(A2436="","",VLOOKUP(E2436,index!$A$1:$B$6,2,0)*K2436*G2436)</f>
        <v/>
      </c>
      <c r="N2436" s="11" t="str">
        <f>IF(A2436="","",-PMT(G2436*VLOOKUP(E2436,index!$A$1:$B$6,2,0),C2436,F2436,0,0))</f>
        <v/>
      </c>
      <c r="O2436" s="11" t="str">
        <f t="shared" si="247"/>
        <v/>
      </c>
      <c r="P2436" s="11" t="str">
        <f t="shared" si="248"/>
        <v/>
      </c>
    </row>
    <row r="2437" spans="1:16" x14ac:dyDescent="0.25">
      <c r="A2437" s="9" t="str">
        <f>IF(A2436="","",IF(B2436&lt;C2436,A2436,IF(A2436=MAX('entry data'!$B$8:$B$507),"",A2436+1)))</f>
        <v/>
      </c>
      <c r="B2437" s="9" t="str">
        <f t="shared" si="243"/>
        <v/>
      </c>
      <c r="C2437" s="9" t="str">
        <f>IF(ISERROR(VLOOKUP(A2437,'entry data'!B:G,6,0)),"",VLOOKUP(A2437,'entry data'!B:G,6,0))</f>
        <v/>
      </c>
      <c r="D2437" s="9" t="str">
        <f>IF(ISERROR(VLOOKUP(A2437,'entry data'!B:C,2,0)),"",VLOOKUP(A2437,'entry data'!B:C,2,0))</f>
        <v/>
      </c>
      <c r="E2437" s="9" t="str">
        <f>IF(ISERROR(VLOOKUP(A2437,'entry data'!B:E,4,0)),"",VLOOKUP(A2437,'entry data'!B:E,4,0))</f>
        <v/>
      </c>
      <c r="F2437" s="11" t="str">
        <f>IF(A2437="","",IF(ISERROR(VLOOKUP(A2437,'entry data'!B:F,5,0)),"",VLOOKUP(A2437,'entry data'!B:F,5,0)))</f>
        <v/>
      </c>
      <c r="G2437" s="12" t="str">
        <f>IF(A2437="","",IF(ISERROR(VLOOKUP(A2437,'entry data'!B:I,8,0)),"",VLOOKUP(A2437,'entry data'!B:I,7,0)))</f>
        <v/>
      </c>
      <c r="H2437" s="13" t="str">
        <f>IF(A2437="","",IF(B2437=1,VLOOKUP(A2437,'entry data'!B:D,3,0),I2436))</f>
        <v/>
      </c>
      <c r="I2437" s="14" t="str">
        <f>IF(A2437="","",IF(E2437="weekly",7,IF(E2437="fortnightly",14,IF(E2437="monthly",DATE(IF(MONTH(H2437)=12,YEAR(H2437)+1,YEAR(H2437)),VLOOKUP(MONTH(H2437),index!$D$2:$G$13,2,0),DAY(H2437)),
IF(E2437="quarterly",DATE(IF(MONTH(H2437)&gt;=10,YEAR(H2437)+1,YEAR(H2437)),VLOOKUP(MONTH(H2437),index!$D$2:$G$13,3,0),DAY(H2437)),
IF(E2437="halfyearly",DATE(IF(MONTH(H2437)&gt;=7,YEAR(H2437)+1,YEAR(H2437)),VLOOKUP(MONTH(H2437),index!$D$2:$G$13,4,0),DAY(H2437)),
DATE(YEAR(H2437)+1,MONTH(H2437),DAY(H2437)))))-H2437))+H2437)</f>
        <v/>
      </c>
      <c r="J2437" s="9" t="str">
        <f t="shared" si="244"/>
        <v/>
      </c>
      <c r="K2437" s="11" t="str">
        <f t="shared" si="245"/>
        <v/>
      </c>
      <c r="L2437" s="11" t="str">
        <f t="shared" si="246"/>
        <v/>
      </c>
      <c r="M2437" s="11" t="str">
        <f>IF(A2437="","",VLOOKUP(E2437,index!$A$1:$B$6,2,0)*K2437*G2437)</f>
        <v/>
      </c>
      <c r="N2437" s="11" t="str">
        <f>IF(A2437="","",-PMT(G2437*VLOOKUP(E2437,index!$A$1:$B$6,2,0),C2437,F2437,0,0))</f>
        <v/>
      </c>
      <c r="O2437" s="11" t="str">
        <f t="shared" si="247"/>
        <v/>
      </c>
      <c r="P2437" s="11" t="str">
        <f t="shared" si="248"/>
        <v/>
      </c>
    </row>
    <row r="2438" spans="1:16" x14ac:dyDescent="0.25">
      <c r="A2438" s="9" t="str">
        <f>IF(A2437="","",IF(B2437&lt;C2437,A2437,IF(A2437=MAX('entry data'!$B$8:$B$507),"",A2437+1)))</f>
        <v/>
      </c>
      <c r="B2438" s="9" t="str">
        <f t="shared" si="243"/>
        <v/>
      </c>
      <c r="C2438" s="9" t="str">
        <f>IF(ISERROR(VLOOKUP(A2438,'entry data'!B:G,6,0)),"",VLOOKUP(A2438,'entry data'!B:G,6,0))</f>
        <v/>
      </c>
      <c r="D2438" s="9" t="str">
        <f>IF(ISERROR(VLOOKUP(A2438,'entry data'!B:C,2,0)),"",VLOOKUP(A2438,'entry data'!B:C,2,0))</f>
        <v/>
      </c>
      <c r="E2438" s="9" t="str">
        <f>IF(ISERROR(VLOOKUP(A2438,'entry data'!B:E,4,0)),"",VLOOKUP(A2438,'entry data'!B:E,4,0))</f>
        <v/>
      </c>
      <c r="F2438" s="11" t="str">
        <f>IF(A2438="","",IF(ISERROR(VLOOKUP(A2438,'entry data'!B:F,5,0)),"",VLOOKUP(A2438,'entry data'!B:F,5,0)))</f>
        <v/>
      </c>
      <c r="G2438" s="12" t="str">
        <f>IF(A2438="","",IF(ISERROR(VLOOKUP(A2438,'entry data'!B:I,8,0)),"",VLOOKUP(A2438,'entry data'!B:I,7,0)))</f>
        <v/>
      </c>
      <c r="H2438" s="13" t="str">
        <f>IF(A2438="","",IF(B2438=1,VLOOKUP(A2438,'entry data'!B:D,3,0),I2437))</f>
        <v/>
      </c>
      <c r="I2438" s="14" t="str">
        <f>IF(A2438="","",IF(E2438="weekly",7,IF(E2438="fortnightly",14,IF(E2438="monthly",DATE(IF(MONTH(H2438)=12,YEAR(H2438)+1,YEAR(H2438)),VLOOKUP(MONTH(H2438),index!$D$2:$G$13,2,0),DAY(H2438)),
IF(E2438="quarterly",DATE(IF(MONTH(H2438)&gt;=10,YEAR(H2438)+1,YEAR(H2438)),VLOOKUP(MONTH(H2438),index!$D$2:$G$13,3,0),DAY(H2438)),
IF(E2438="halfyearly",DATE(IF(MONTH(H2438)&gt;=7,YEAR(H2438)+1,YEAR(H2438)),VLOOKUP(MONTH(H2438),index!$D$2:$G$13,4,0),DAY(H2438)),
DATE(YEAR(H2438)+1,MONTH(H2438),DAY(H2438)))))-H2438))+H2438)</f>
        <v/>
      </c>
      <c r="J2438" s="9" t="str">
        <f t="shared" si="244"/>
        <v/>
      </c>
      <c r="K2438" s="11" t="str">
        <f t="shared" si="245"/>
        <v/>
      </c>
      <c r="L2438" s="11" t="str">
        <f t="shared" si="246"/>
        <v/>
      </c>
      <c r="M2438" s="11" t="str">
        <f>IF(A2438="","",VLOOKUP(E2438,index!$A$1:$B$6,2,0)*K2438*G2438)</f>
        <v/>
      </c>
      <c r="N2438" s="11" t="str">
        <f>IF(A2438="","",-PMT(G2438*VLOOKUP(E2438,index!$A$1:$B$6,2,0),C2438,F2438,0,0))</f>
        <v/>
      </c>
      <c r="O2438" s="11" t="str">
        <f t="shared" si="247"/>
        <v/>
      </c>
      <c r="P2438" s="11" t="str">
        <f t="shared" si="248"/>
        <v/>
      </c>
    </row>
    <row r="2439" spans="1:16" x14ac:dyDescent="0.25">
      <c r="A2439" s="9" t="str">
        <f>IF(A2438="","",IF(B2438&lt;C2438,A2438,IF(A2438=MAX('entry data'!$B$8:$B$507),"",A2438+1)))</f>
        <v/>
      </c>
      <c r="B2439" s="9" t="str">
        <f t="shared" si="243"/>
        <v/>
      </c>
      <c r="C2439" s="9" t="str">
        <f>IF(ISERROR(VLOOKUP(A2439,'entry data'!B:G,6,0)),"",VLOOKUP(A2439,'entry data'!B:G,6,0))</f>
        <v/>
      </c>
      <c r="D2439" s="9" t="str">
        <f>IF(ISERROR(VLOOKUP(A2439,'entry data'!B:C,2,0)),"",VLOOKUP(A2439,'entry data'!B:C,2,0))</f>
        <v/>
      </c>
      <c r="E2439" s="9" t="str">
        <f>IF(ISERROR(VLOOKUP(A2439,'entry data'!B:E,4,0)),"",VLOOKUP(A2439,'entry data'!B:E,4,0))</f>
        <v/>
      </c>
      <c r="F2439" s="11" t="str">
        <f>IF(A2439="","",IF(ISERROR(VLOOKUP(A2439,'entry data'!B:F,5,0)),"",VLOOKUP(A2439,'entry data'!B:F,5,0)))</f>
        <v/>
      </c>
      <c r="G2439" s="12" t="str">
        <f>IF(A2439="","",IF(ISERROR(VLOOKUP(A2439,'entry data'!B:I,8,0)),"",VLOOKUP(A2439,'entry data'!B:I,7,0)))</f>
        <v/>
      </c>
      <c r="H2439" s="13" t="str">
        <f>IF(A2439="","",IF(B2439=1,VLOOKUP(A2439,'entry data'!B:D,3,0),I2438))</f>
        <v/>
      </c>
      <c r="I2439" s="14" t="str">
        <f>IF(A2439="","",IF(E2439="weekly",7,IF(E2439="fortnightly",14,IF(E2439="monthly",DATE(IF(MONTH(H2439)=12,YEAR(H2439)+1,YEAR(H2439)),VLOOKUP(MONTH(H2439),index!$D$2:$G$13,2,0),DAY(H2439)),
IF(E2439="quarterly",DATE(IF(MONTH(H2439)&gt;=10,YEAR(H2439)+1,YEAR(H2439)),VLOOKUP(MONTH(H2439),index!$D$2:$G$13,3,0),DAY(H2439)),
IF(E2439="halfyearly",DATE(IF(MONTH(H2439)&gt;=7,YEAR(H2439)+1,YEAR(H2439)),VLOOKUP(MONTH(H2439),index!$D$2:$G$13,4,0),DAY(H2439)),
DATE(YEAR(H2439)+1,MONTH(H2439),DAY(H2439)))))-H2439))+H2439)</f>
        <v/>
      </c>
      <c r="J2439" s="9" t="str">
        <f t="shared" si="244"/>
        <v/>
      </c>
      <c r="K2439" s="11" t="str">
        <f t="shared" si="245"/>
        <v/>
      </c>
      <c r="L2439" s="11" t="str">
        <f t="shared" si="246"/>
        <v/>
      </c>
      <c r="M2439" s="11" t="str">
        <f>IF(A2439="","",VLOOKUP(E2439,index!$A$1:$B$6,2,0)*K2439*G2439)</f>
        <v/>
      </c>
      <c r="N2439" s="11" t="str">
        <f>IF(A2439="","",-PMT(G2439*VLOOKUP(E2439,index!$A$1:$B$6,2,0),C2439,F2439,0,0))</f>
        <v/>
      </c>
      <c r="O2439" s="11" t="str">
        <f t="shared" si="247"/>
        <v/>
      </c>
      <c r="P2439" s="11" t="str">
        <f t="shared" si="248"/>
        <v/>
      </c>
    </row>
    <row r="2440" spans="1:16" x14ac:dyDescent="0.25">
      <c r="A2440" s="9" t="str">
        <f>IF(A2439="","",IF(B2439&lt;C2439,A2439,IF(A2439=MAX('entry data'!$B$8:$B$507),"",A2439+1)))</f>
        <v/>
      </c>
      <c r="B2440" s="9" t="str">
        <f t="shared" si="243"/>
        <v/>
      </c>
      <c r="C2440" s="9" t="str">
        <f>IF(ISERROR(VLOOKUP(A2440,'entry data'!B:G,6,0)),"",VLOOKUP(A2440,'entry data'!B:G,6,0))</f>
        <v/>
      </c>
      <c r="D2440" s="9" t="str">
        <f>IF(ISERROR(VLOOKUP(A2440,'entry data'!B:C,2,0)),"",VLOOKUP(A2440,'entry data'!B:C,2,0))</f>
        <v/>
      </c>
      <c r="E2440" s="9" t="str">
        <f>IF(ISERROR(VLOOKUP(A2440,'entry data'!B:E,4,0)),"",VLOOKUP(A2440,'entry data'!B:E,4,0))</f>
        <v/>
      </c>
      <c r="F2440" s="11" t="str">
        <f>IF(A2440="","",IF(ISERROR(VLOOKUP(A2440,'entry data'!B:F,5,0)),"",VLOOKUP(A2440,'entry data'!B:F,5,0)))</f>
        <v/>
      </c>
      <c r="G2440" s="12" t="str">
        <f>IF(A2440="","",IF(ISERROR(VLOOKUP(A2440,'entry data'!B:I,8,0)),"",VLOOKUP(A2440,'entry data'!B:I,7,0)))</f>
        <v/>
      </c>
      <c r="H2440" s="13" t="str">
        <f>IF(A2440="","",IF(B2440=1,VLOOKUP(A2440,'entry data'!B:D,3,0),I2439))</f>
        <v/>
      </c>
      <c r="I2440" s="14" t="str">
        <f>IF(A2440="","",IF(E2440="weekly",7,IF(E2440="fortnightly",14,IF(E2440="monthly",DATE(IF(MONTH(H2440)=12,YEAR(H2440)+1,YEAR(H2440)),VLOOKUP(MONTH(H2440),index!$D$2:$G$13,2,0),DAY(H2440)),
IF(E2440="quarterly",DATE(IF(MONTH(H2440)&gt;=10,YEAR(H2440)+1,YEAR(H2440)),VLOOKUP(MONTH(H2440),index!$D$2:$G$13,3,0),DAY(H2440)),
IF(E2440="halfyearly",DATE(IF(MONTH(H2440)&gt;=7,YEAR(H2440)+1,YEAR(H2440)),VLOOKUP(MONTH(H2440),index!$D$2:$G$13,4,0),DAY(H2440)),
DATE(YEAR(H2440)+1,MONTH(H2440),DAY(H2440)))))-H2440))+H2440)</f>
        <v/>
      </c>
      <c r="J2440" s="9" t="str">
        <f t="shared" si="244"/>
        <v/>
      </c>
      <c r="K2440" s="11" t="str">
        <f t="shared" si="245"/>
        <v/>
      </c>
      <c r="L2440" s="11" t="str">
        <f t="shared" si="246"/>
        <v/>
      </c>
      <c r="M2440" s="11" t="str">
        <f>IF(A2440="","",VLOOKUP(E2440,index!$A$1:$B$6,2,0)*K2440*G2440)</f>
        <v/>
      </c>
      <c r="N2440" s="11" t="str">
        <f>IF(A2440="","",-PMT(G2440*VLOOKUP(E2440,index!$A$1:$B$6,2,0),C2440,F2440,0,0))</f>
        <v/>
      </c>
      <c r="O2440" s="11" t="str">
        <f t="shared" si="247"/>
        <v/>
      </c>
      <c r="P2440" s="11" t="str">
        <f t="shared" si="248"/>
        <v/>
      </c>
    </row>
    <row r="2441" spans="1:16" x14ac:dyDescent="0.25">
      <c r="A2441" s="9" t="str">
        <f>IF(A2440="","",IF(B2440&lt;C2440,A2440,IF(A2440=MAX('entry data'!$B$8:$B$507),"",A2440+1)))</f>
        <v/>
      </c>
      <c r="B2441" s="9" t="str">
        <f t="shared" si="243"/>
        <v/>
      </c>
      <c r="C2441" s="9" t="str">
        <f>IF(ISERROR(VLOOKUP(A2441,'entry data'!B:G,6,0)),"",VLOOKUP(A2441,'entry data'!B:G,6,0))</f>
        <v/>
      </c>
      <c r="D2441" s="9" t="str">
        <f>IF(ISERROR(VLOOKUP(A2441,'entry data'!B:C,2,0)),"",VLOOKUP(A2441,'entry data'!B:C,2,0))</f>
        <v/>
      </c>
      <c r="E2441" s="9" t="str">
        <f>IF(ISERROR(VLOOKUP(A2441,'entry data'!B:E,4,0)),"",VLOOKUP(A2441,'entry data'!B:E,4,0))</f>
        <v/>
      </c>
      <c r="F2441" s="11" t="str">
        <f>IF(A2441="","",IF(ISERROR(VLOOKUP(A2441,'entry data'!B:F,5,0)),"",VLOOKUP(A2441,'entry data'!B:F,5,0)))</f>
        <v/>
      </c>
      <c r="G2441" s="12" t="str">
        <f>IF(A2441="","",IF(ISERROR(VLOOKUP(A2441,'entry data'!B:I,8,0)),"",VLOOKUP(A2441,'entry data'!B:I,7,0)))</f>
        <v/>
      </c>
      <c r="H2441" s="13" t="str">
        <f>IF(A2441="","",IF(B2441=1,VLOOKUP(A2441,'entry data'!B:D,3,0),I2440))</f>
        <v/>
      </c>
      <c r="I2441" s="14" t="str">
        <f>IF(A2441="","",IF(E2441="weekly",7,IF(E2441="fortnightly",14,IF(E2441="monthly",DATE(IF(MONTH(H2441)=12,YEAR(H2441)+1,YEAR(H2441)),VLOOKUP(MONTH(H2441),index!$D$2:$G$13,2,0),DAY(H2441)),
IF(E2441="quarterly",DATE(IF(MONTH(H2441)&gt;=10,YEAR(H2441)+1,YEAR(H2441)),VLOOKUP(MONTH(H2441),index!$D$2:$G$13,3,0),DAY(H2441)),
IF(E2441="halfyearly",DATE(IF(MONTH(H2441)&gt;=7,YEAR(H2441)+1,YEAR(H2441)),VLOOKUP(MONTH(H2441),index!$D$2:$G$13,4,0),DAY(H2441)),
DATE(YEAR(H2441)+1,MONTH(H2441),DAY(H2441)))))-H2441))+H2441)</f>
        <v/>
      </c>
      <c r="J2441" s="9" t="str">
        <f t="shared" si="244"/>
        <v/>
      </c>
      <c r="K2441" s="11" t="str">
        <f t="shared" si="245"/>
        <v/>
      </c>
      <c r="L2441" s="11" t="str">
        <f t="shared" si="246"/>
        <v/>
      </c>
      <c r="M2441" s="11" t="str">
        <f>IF(A2441="","",VLOOKUP(E2441,index!$A$1:$B$6,2,0)*K2441*G2441)</f>
        <v/>
      </c>
      <c r="N2441" s="11" t="str">
        <f>IF(A2441="","",-PMT(G2441*VLOOKUP(E2441,index!$A$1:$B$6,2,0),C2441,F2441,0,0))</f>
        <v/>
      </c>
      <c r="O2441" s="11" t="str">
        <f t="shared" si="247"/>
        <v/>
      </c>
      <c r="P2441" s="11" t="str">
        <f t="shared" si="248"/>
        <v/>
      </c>
    </row>
    <row r="2442" spans="1:16" x14ac:dyDescent="0.25">
      <c r="A2442" s="9" t="str">
        <f>IF(A2441="","",IF(B2441&lt;C2441,A2441,IF(A2441=MAX('entry data'!$B$8:$B$507),"",A2441+1)))</f>
        <v/>
      </c>
      <c r="B2442" s="9" t="str">
        <f t="shared" si="243"/>
        <v/>
      </c>
      <c r="C2442" s="9" t="str">
        <f>IF(ISERROR(VLOOKUP(A2442,'entry data'!B:G,6,0)),"",VLOOKUP(A2442,'entry data'!B:G,6,0))</f>
        <v/>
      </c>
      <c r="D2442" s="9" t="str">
        <f>IF(ISERROR(VLOOKUP(A2442,'entry data'!B:C,2,0)),"",VLOOKUP(A2442,'entry data'!B:C,2,0))</f>
        <v/>
      </c>
      <c r="E2442" s="9" t="str">
        <f>IF(ISERROR(VLOOKUP(A2442,'entry data'!B:E,4,0)),"",VLOOKUP(A2442,'entry data'!B:E,4,0))</f>
        <v/>
      </c>
      <c r="F2442" s="11" t="str">
        <f>IF(A2442="","",IF(ISERROR(VLOOKUP(A2442,'entry data'!B:F,5,0)),"",VLOOKUP(A2442,'entry data'!B:F,5,0)))</f>
        <v/>
      </c>
      <c r="G2442" s="12" t="str">
        <f>IF(A2442="","",IF(ISERROR(VLOOKUP(A2442,'entry data'!B:I,8,0)),"",VLOOKUP(A2442,'entry data'!B:I,7,0)))</f>
        <v/>
      </c>
      <c r="H2442" s="13" t="str">
        <f>IF(A2442="","",IF(B2442=1,VLOOKUP(A2442,'entry data'!B:D,3,0),I2441))</f>
        <v/>
      </c>
      <c r="I2442" s="14" t="str">
        <f>IF(A2442="","",IF(E2442="weekly",7,IF(E2442="fortnightly",14,IF(E2442="monthly",DATE(IF(MONTH(H2442)=12,YEAR(H2442)+1,YEAR(H2442)),VLOOKUP(MONTH(H2442),index!$D$2:$G$13,2,0),DAY(H2442)),
IF(E2442="quarterly",DATE(IF(MONTH(H2442)&gt;=10,YEAR(H2442)+1,YEAR(H2442)),VLOOKUP(MONTH(H2442),index!$D$2:$G$13,3,0),DAY(H2442)),
IF(E2442="halfyearly",DATE(IF(MONTH(H2442)&gt;=7,YEAR(H2442)+1,YEAR(H2442)),VLOOKUP(MONTH(H2442),index!$D$2:$G$13,4,0),DAY(H2442)),
DATE(YEAR(H2442)+1,MONTH(H2442),DAY(H2442)))))-H2442))+H2442)</f>
        <v/>
      </c>
      <c r="J2442" s="9" t="str">
        <f t="shared" si="244"/>
        <v/>
      </c>
      <c r="K2442" s="11" t="str">
        <f t="shared" si="245"/>
        <v/>
      </c>
      <c r="L2442" s="11" t="str">
        <f t="shared" si="246"/>
        <v/>
      </c>
      <c r="M2442" s="11" t="str">
        <f>IF(A2442="","",VLOOKUP(E2442,index!$A$1:$B$6,2,0)*K2442*G2442)</f>
        <v/>
      </c>
      <c r="N2442" s="11" t="str">
        <f>IF(A2442="","",-PMT(G2442*VLOOKUP(E2442,index!$A$1:$B$6,2,0),C2442,F2442,0,0))</f>
        <v/>
      </c>
      <c r="O2442" s="11" t="str">
        <f t="shared" si="247"/>
        <v/>
      </c>
      <c r="P2442" s="11" t="str">
        <f t="shared" si="248"/>
        <v/>
      </c>
    </row>
    <row r="2443" spans="1:16" x14ac:dyDescent="0.25">
      <c r="A2443" s="9" t="str">
        <f>IF(A2442="","",IF(B2442&lt;C2442,A2442,IF(A2442=MAX('entry data'!$B$8:$B$507),"",A2442+1)))</f>
        <v/>
      </c>
      <c r="B2443" s="9" t="str">
        <f t="shared" si="243"/>
        <v/>
      </c>
      <c r="C2443" s="9" t="str">
        <f>IF(ISERROR(VLOOKUP(A2443,'entry data'!B:G,6,0)),"",VLOOKUP(A2443,'entry data'!B:G,6,0))</f>
        <v/>
      </c>
      <c r="D2443" s="9" t="str">
        <f>IF(ISERROR(VLOOKUP(A2443,'entry data'!B:C,2,0)),"",VLOOKUP(A2443,'entry data'!B:C,2,0))</f>
        <v/>
      </c>
      <c r="E2443" s="9" t="str">
        <f>IF(ISERROR(VLOOKUP(A2443,'entry data'!B:E,4,0)),"",VLOOKUP(A2443,'entry data'!B:E,4,0))</f>
        <v/>
      </c>
      <c r="F2443" s="11" t="str">
        <f>IF(A2443="","",IF(ISERROR(VLOOKUP(A2443,'entry data'!B:F,5,0)),"",VLOOKUP(A2443,'entry data'!B:F,5,0)))</f>
        <v/>
      </c>
      <c r="G2443" s="12" t="str">
        <f>IF(A2443="","",IF(ISERROR(VLOOKUP(A2443,'entry data'!B:I,8,0)),"",VLOOKUP(A2443,'entry data'!B:I,7,0)))</f>
        <v/>
      </c>
      <c r="H2443" s="13" t="str">
        <f>IF(A2443="","",IF(B2443=1,VLOOKUP(A2443,'entry data'!B:D,3,0),I2442))</f>
        <v/>
      </c>
      <c r="I2443" s="14" t="str">
        <f>IF(A2443="","",IF(E2443="weekly",7,IF(E2443="fortnightly",14,IF(E2443="monthly",DATE(IF(MONTH(H2443)=12,YEAR(H2443)+1,YEAR(H2443)),VLOOKUP(MONTH(H2443),index!$D$2:$G$13,2,0),DAY(H2443)),
IF(E2443="quarterly",DATE(IF(MONTH(H2443)&gt;=10,YEAR(H2443)+1,YEAR(H2443)),VLOOKUP(MONTH(H2443),index!$D$2:$G$13,3,0),DAY(H2443)),
IF(E2443="halfyearly",DATE(IF(MONTH(H2443)&gt;=7,YEAR(H2443)+1,YEAR(H2443)),VLOOKUP(MONTH(H2443),index!$D$2:$G$13,4,0),DAY(H2443)),
DATE(YEAR(H2443)+1,MONTH(H2443),DAY(H2443)))))-H2443))+H2443)</f>
        <v/>
      </c>
      <c r="J2443" s="9" t="str">
        <f t="shared" si="244"/>
        <v/>
      </c>
      <c r="K2443" s="11" t="str">
        <f t="shared" si="245"/>
        <v/>
      </c>
      <c r="L2443" s="11" t="str">
        <f t="shared" si="246"/>
        <v/>
      </c>
      <c r="M2443" s="11" t="str">
        <f>IF(A2443="","",VLOOKUP(E2443,index!$A$1:$B$6,2,0)*K2443*G2443)</f>
        <v/>
      </c>
      <c r="N2443" s="11" t="str">
        <f>IF(A2443="","",-PMT(G2443*VLOOKUP(E2443,index!$A$1:$B$6,2,0),C2443,F2443,0,0))</f>
        <v/>
      </c>
      <c r="O2443" s="11" t="str">
        <f t="shared" si="247"/>
        <v/>
      </c>
      <c r="P2443" s="11" t="str">
        <f t="shared" si="248"/>
        <v/>
      </c>
    </row>
    <row r="2444" spans="1:16" x14ac:dyDescent="0.25">
      <c r="A2444" s="9" t="str">
        <f>IF(A2443="","",IF(B2443&lt;C2443,A2443,IF(A2443=MAX('entry data'!$B$8:$B$507),"",A2443+1)))</f>
        <v/>
      </c>
      <c r="B2444" s="9" t="str">
        <f t="shared" si="243"/>
        <v/>
      </c>
      <c r="C2444" s="9" t="str">
        <f>IF(ISERROR(VLOOKUP(A2444,'entry data'!B:G,6,0)),"",VLOOKUP(A2444,'entry data'!B:G,6,0))</f>
        <v/>
      </c>
      <c r="D2444" s="9" t="str">
        <f>IF(ISERROR(VLOOKUP(A2444,'entry data'!B:C,2,0)),"",VLOOKUP(A2444,'entry data'!B:C,2,0))</f>
        <v/>
      </c>
      <c r="E2444" s="9" t="str">
        <f>IF(ISERROR(VLOOKUP(A2444,'entry data'!B:E,4,0)),"",VLOOKUP(A2444,'entry data'!B:E,4,0))</f>
        <v/>
      </c>
      <c r="F2444" s="11" t="str">
        <f>IF(A2444="","",IF(ISERROR(VLOOKUP(A2444,'entry data'!B:F,5,0)),"",VLOOKUP(A2444,'entry data'!B:F,5,0)))</f>
        <v/>
      </c>
      <c r="G2444" s="12" t="str">
        <f>IF(A2444="","",IF(ISERROR(VLOOKUP(A2444,'entry data'!B:I,8,0)),"",VLOOKUP(A2444,'entry data'!B:I,7,0)))</f>
        <v/>
      </c>
      <c r="H2444" s="13" t="str">
        <f>IF(A2444="","",IF(B2444=1,VLOOKUP(A2444,'entry data'!B:D,3,0),I2443))</f>
        <v/>
      </c>
      <c r="I2444" s="14" t="str">
        <f>IF(A2444="","",IF(E2444="weekly",7,IF(E2444="fortnightly",14,IF(E2444="monthly",DATE(IF(MONTH(H2444)=12,YEAR(H2444)+1,YEAR(H2444)),VLOOKUP(MONTH(H2444),index!$D$2:$G$13,2,0),DAY(H2444)),
IF(E2444="quarterly",DATE(IF(MONTH(H2444)&gt;=10,YEAR(H2444)+1,YEAR(H2444)),VLOOKUP(MONTH(H2444),index!$D$2:$G$13,3,0),DAY(H2444)),
IF(E2444="halfyearly",DATE(IF(MONTH(H2444)&gt;=7,YEAR(H2444)+1,YEAR(H2444)),VLOOKUP(MONTH(H2444),index!$D$2:$G$13,4,0),DAY(H2444)),
DATE(YEAR(H2444)+1,MONTH(H2444),DAY(H2444)))))-H2444))+H2444)</f>
        <v/>
      </c>
      <c r="J2444" s="9" t="str">
        <f t="shared" si="244"/>
        <v/>
      </c>
      <c r="K2444" s="11" t="str">
        <f t="shared" si="245"/>
        <v/>
      </c>
      <c r="L2444" s="11" t="str">
        <f t="shared" si="246"/>
        <v/>
      </c>
      <c r="M2444" s="11" t="str">
        <f>IF(A2444="","",VLOOKUP(E2444,index!$A$1:$B$6,2,0)*K2444*G2444)</f>
        <v/>
      </c>
      <c r="N2444" s="11" t="str">
        <f>IF(A2444="","",-PMT(G2444*VLOOKUP(E2444,index!$A$1:$B$6,2,0),C2444,F2444,0,0))</f>
        <v/>
      </c>
      <c r="O2444" s="11" t="str">
        <f t="shared" si="247"/>
        <v/>
      </c>
      <c r="P2444" s="11" t="str">
        <f t="shared" si="248"/>
        <v/>
      </c>
    </row>
    <row r="2445" spans="1:16" x14ac:dyDescent="0.25">
      <c r="A2445" s="9" t="str">
        <f>IF(A2444="","",IF(B2444&lt;C2444,A2444,IF(A2444=MAX('entry data'!$B$8:$B$507),"",A2444+1)))</f>
        <v/>
      </c>
      <c r="B2445" s="9" t="str">
        <f t="shared" si="243"/>
        <v/>
      </c>
      <c r="C2445" s="9" t="str">
        <f>IF(ISERROR(VLOOKUP(A2445,'entry data'!B:G,6,0)),"",VLOOKUP(A2445,'entry data'!B:G,6,0))</f>
        <v/>
      </c>
      <c r="D2445" s="9" t="str">
        <f>IF(ISERROR(VLOOKUP(A2445,'entry data'!B:C,2,0)),"",VLOOKUP(A2445,'entry data'!B:C,2,0))</f>
        <v/>
      </c>
      <c r="E2445" s="9" t="str">
        <f>IF(ISERROR(VLOOKUP(A2445,'entry data'!B:E,4,0)),"",VLOOKUP(A2445,'entry data'!B:E,4,0))</f>
        <v/>
      </c>
      <c r="F2445" s="11" t="str">
        <f>IF(A2445="","",IF(ISERROR(VLOOKUP(A2445,'entry data'!B:F,5,0)),"",VLOOKUP(A2445,'entry data'!B:F,5,0)))</f>
        <v/>
      </c>
      <c r="G2445" s="12" t="str">
        <f>IF(A2445="","",IF(ISERROR(VLOOKUP(A2445,'entry data'!B:I,8,0)),"",VLOOKUP(A2445,'entry data'!B:I,7,0)))</f>
        <v/>
      </c>
      <c r="H2445" s="13" t="str">
        <f>IF(A2445="","",IF(B2445=1,VLOOKUP(A2445,'entry data'!B:D,3,0),I2444))</f>
        <v/>
      </c>
      <c r="I2445" s="14" t="str">
        <f>IF(A2445="","",IF(E2445="weekly",7,IF(E2445="fortnightly",14,IF(E2445="monthly",DATE(IF(MONTH(H2445)=12,YEAR(H2445)+1,YEAR(H2445)),VLOOKUP(MONTH(H2445),index!$D$2:$G$13,2,0),DAY(H2445)),
IF(E2445="quarterly",DATE(IF(MONTH(H2445)&gt;=10,YEAR(H2445)+1,YEAR(H2445)),VLOOKUP(MONTH(H2445),index!$D$2:$G$13,3,0),DAY(H2445)),
IF(E2445="halfyearly",DATE(IF(MONTH(H2445)&gt;=7,YEAR(H2445)+1,YEAR(H2445)),VLOOKUP(MONTH(H2445),index!$D$2:$G$13,4,0),DAY(H2445)),
DATE(YEAR(H2445)+1,MONTH(H2445),DAY(H2445)))))-H2445))+H2445)</f>
        <v/>
      </c>
      <c r="J2445" s="9" t="str">
        <f t="shared" si="244"/>
        <v/>
      </c>
      <c r="K2445" s="11" t="str">
        <f t="shared" si="245"/>
        <v/>
      </c>
      <c r="L2445" s="11" t="str">
        <f t="shared" si="246"/>
        <v/>
      </c>
      <c r="M2445" s="11" t="str">
        <f>IF(A2445="","",VLOOKUP(E2445,index!$A$1:$B$6,2,0)*K2445*G2445)</f>
        <v/>
      </c>
      <c r="N2445" s="11" t="str">
        <f>IF(A2445="","",-PMT(G2445*VLOOKUP(E2445,index!$A$1:$B$6,2,0),C2445,F2445,0,0))</f>
        <v/>
      </c>
      <c r="O2445" s="11" t="str">
        <f t="shared" si="247"/>
        <v/>
      </c>
      <c r="P2445" s="11" t="str">
        <f t="shared" si="248"/>
        <v/>
      </c>
    </row>
    <row r="2446" spans="1:16" x14ac:dyDescent="0.25">
      <c r="A2446" s="9" t="str">
        <f>IF(A2445="","",IF(B2445&lt;C2445,A2445,IF(A2445=MAX('entry data'!$B$8:$B$507),"",A2445+1)))</f>
        <v/>
      </c>
      <c r="B2446" s="9" t="str">
        <f t="shared" si="243"/>
        <v/>
      </c>
      <c r="C2446" s="9" t="str">
        <f>IF(ISERROR(VLOOKUP(A2446,'entry data'!B:G,6,0)),"",VLOOKUP(A2446,'entry data'!B:G,6,0))</f>
        <v/>
      </c>
      <c r="D2446" s="9" t="str">
        <f>IF(ISERROR(VLOOKUP(A2446,'entry data'!B:C,2,0)),"",VLOOKUP(A2446,'entry data'!B:C,2,0))</f>
        <v/>
      </c>
      <c r="E2446" s="9" t="str">
        <f>IF(ISERROR(VLOOKUP(A2446,'entry data'!B:E,4,0)),"",VLOOKUP(A2446,'entry data'!B:E,4,0))</f>
        <v/>
      </c>
      <c r="F2446" s="11" t="str">
        <f>IF(A2446="","",IF(ISERROR(VLOOKUP(A2446,'entry data'!B:F,5,0)),"",VLOOKUP(A2446,'entry data'!B:F,5,0)))</f>
        <v/>
      </c>
      <c r="G2446" s="12" t="str">
        <f>IF(A2446="","",IF(ISERROR(VLOOKUP(A2446,'entry data'!B:I,8,0)),"",VLOOKUP(A2446,'entry data'!B:I,7,0)))</f>
        <v/>
      </c>
      <c r="H2446" s="13" t="str">
        <f>IF(A2446="","",IF(B2446=1,VLOOKUP(A2446,'entry data'!B:D,3,0),I2445))</f>
        <v/>
      </c>
      <c r="I2446" s="14" t="str">
        <f>IF(A2446="","",IF(E2446="weekly",7,IF(E2446="fortnightly",14,IF(E2446="monthly",DATE(IF(MONTH(H2446)=12,YEAR(H2446)+1,YEAR(H2446)),VLOOKUP(MONTH(H2446),index!$D$2:$G$13,2,0),DAY(H2446)),
IF(E2446="quarterly",DATE(IF(MONTH(H2446)&gt;=10,YEAR(H2446)+1,YEAR(H2446)),VLOOKUP(MONTH(H2446),index!$D$2:$G$13,3,0),DAY(H2446)),
IF(E2446="halfyearly",DATE(IF(MONTH(H2446)&gt;=7,YEAR(H2446)+1,YEAR(H2446)),VLOOKUP(MONTH(H2446),index!$D$2:$G$13,4,0),DAY(H2446)),
DATE(YEAR(H2446)+1,MONTH(H2446),DAY(H2446)))))-H2446))+H2446)</f>
        <v/>
      </c>
      <c r="J2446" s="9" t="str">
        <f t="shared" si="244"/>
        <v/>
      </c>
      <c r="K2446" s="11" t="str">
        <f t="shared" si="245"/>
        <v/>
      </c>
      <c r="L2446" s="11" t="str">
        <f t="shared" si="246"/>
        <v/>
      </c>
      <c r="M2446" s="11" t="str">
        <f>IF(A2446="","",VLOOKUP(E2446,index!$A$1:$B$6,2,0)*K2446*G2446)</f>
        <v/>
      </c>
      <c r="N2446" s="11" t="str">
        <f>IF(A2446="","",-PMT(G2446*VLOOKUP(E2446,index!$A$1:$B$6,2,0),C2446,F2446,0,0))</f>
        <v/>
      </c>
      <c r="O2446" s="11" t="str">
        <f t="shared" si="247"/>
        <v/>
      </c>
      <c r="P2446" s="11" t="str">
        <f t="shared" si="248"/>
        <v/>
      </c>
    </row>
    <row r="2447" spans="1:16" x14ac:dyDescent="0.25">
      <c r="A2447" s="9" t="str">
        <f>IF(A2446="","",IF(B2446&lt;C2446,A2446,IF(A2446=MAX('entry data'!$B$8:$B$507),"",A2446+1)))</f>
        <v/>
      </c>
      <c r="B2447" s="9" t="str">
        <f t="shared" si="243"/>
        <v/>
      </c>
      <c r="C2447" s="9" t="str">
        <f>IF(ISERROR(VLOOKUP(A2447,'entry data'!B:G,6,0)),"",VLOOKUP(A2447,'entry data'!B:G,6,0))</f>
        <v/>
      </c>
      <c r="D2447" s="9" t="str">
        <f>IF(ISERROR(VLOOKUP(A2447,'entry data'!B:C,2,0)),"",VLOOKUP(A2447,'entry data'!B:C,2,0))</f>
        <v/>
      </c>
      <c r="E2447" s="9" t="str">
        <f>IF(ISERROR(VLOOKUP(A2447,'entry data'!B:E,4,0)),"",VLOOKUP(A2447,'entry data'!B:E,4,0))</f>
        <v/>
      </c>
      <c r="F2447" s="11" t="str">
        <f>IF(A2447="","",IF(ISERROR(VLOOKUP(A2447,'entry data'!B:F,5,0)),"",VLOOKUP(A2447,'entry data'!B:F,5,0)))</f>
        <v/>
      </c>
      <c r="G2447" s="12" t="str">
        <f>IF(A2447="","",IF(ISERROR(VLOOKUP(A2447,'entry data'!B:I,8,0)),"",VLOOKUP(A2447,'entry data'!B:I,7,0)))</f>
        <v/>
      </c>
      <c r="H2447" s="13" t="str">
        <f>IF(A2447="","",IF(B2447=1,VLOOKUP(A2447,'entry data'!B:D,3,0),I2446))</f>
        <v/>
      </c>
      <c r="I2447" s="14" t="str">
        <f>IF(A2447="","",IF(E2447="weekly",7,IF(E2447="fortnightly",14,IF(E2447="monthly",DATE(IF(MONTH(H2447)=12,YEAR(H2447)+1,YEAR(H2447)),VLOOKUP(MONTH(H2447),index!$D$2:$G$13,2,0),DAY(H2447)),
IF(E2447="quarterly",DATE(IF(MONTH(H2447)&gt;=10,YEAR(H2447)+1,YEAR(H2447)),VLOOKUP(MONTH(H2447),index!$D$2:$G$13,3,0),DAY(H2447)),
IF(E2447="halfyearly",DATE(IF(MONTH(H2447)&gt;=7,YEAR(H2447)+1,YEAR(H2447)),VLOOKUP(MONTH(H2447),index!$D$2:$G$13,4,0),DAY(H2447)),
DATE(YEAR(H2447)+1,MONTH(H2447),DAY(H2447)))))-H2447))+H2447)</f>
        <v/>
      </c>
      <c r="J2447" s="9" t="str">
        <f t="shared" si="244"/>
        <v/>
      </c>
      <c r="K2447" s="11" t="str">
        <f t="shared" si="245"/>
        <v/>
      </c>
      <c r="L2447" s="11" t="str">
        <f t="shared" si="246"/>
        <v/>
      </c>
      <c r="M2447" s="11" t="str">
        <f>IF(A2447="","",VLOOKUP(E2447,index!$A$1:$B$6,2,0)*K2447*G2447)</f>
        <v/>
      </c>
      <c r="N2447" s="11" t="str">
        <f>IF(A2447="","",-PMT(G2447*VLOOKUP(E2447,index!$A$1:$B$6,2,0),C2447,F2447,0,0))</f>
        <v/>
      </c>
      <c r="O2447" s="11" t="str">
        <f t="shared" si="247"/>
        <v/>
      </c>
      <c r="P2447" s="11" t="str">
        <f t="shared" si="248"/>
        <v/>
      </c>
    </row>
    <row r="2448" spans="1:16" x14ac:dyDescent="0.25">
      <c r="A2448" s="9" t="str">
        <f>IF(A2447="","",IF(B2447&lt;C2447,A2447,IF(A2447=MAX('entry data'!$B$8:$B$507),"",A2447+1)))</f>
        <v/>
      </c>
      <c r="B2448" s="9" t="str">
        <f t="shared" si="243"/>
        <v/>
      </c>
      <c r="C2448" s="9" t="str">
        <f>IF(ISERROR(VLOOKUP(A2448,'entry data'!B:G,6,0)),"",VLOOKUP(A2448,'entry data'!B:G,6,0))</f>
        <v/>
      </c>
      <c r="D2448" s="9" t="str">
        <f>IF(ISERROR(VLOOKUP(A2448,'entry data'!B:C,2,0)),"",VLOOKUP(A2448,'entry data'!B:C,2,0))</f>
        <v/>
      </c>
      <c r="E2448" s="9" t="str">
        <f>IF(ISERROR(VLOOKUP(A2448,'entry data'!B:E,4,0)),"",VLOOKUP(A2448,'entry data'!B:E,4,0))</f>
        <v/>
      </c>
      <c r="F2448" s="11" t="str">
        <f>IF(A2448="","",IF(ISERROR(VLOOKUP(A2448,'entry data'!B:F,5,0)),"",VLOOKUP(A2448,'entry data'!B:F,5,0)))</f>
        <v/>
      </c>
      <c r="G2448" s="12" t="str">
        <f>IF(A2448="","",IF(ISERROR(VLOOKUP(A2448,'entry data'!B:I,8,0)),"",VLOOKUP(A2448,'entry data'!B:I,7,0)))</f>
        <v/>
      </c>
      <c r="H2448" s="13" t="str">
        <f>IF(A2448="","",IF(B2448=1,VLOOKUP(A2448,'entry data'!B:D,3,0),I2447))</f>
        <v/>
      </c>
      <c r="I2448" s="14" t="str">
        <f>IF(A2448="","",IF(E2448="weekly",7,IF(E2448="fortnightly",14,IF(E2448="monthly",DATE(IF(MONTH(H2448)=12,YEAR(H2448)+1,YEAR(H2448)),VLOOKUP(MONTH(H2448),index!$D$2:$G$13,2,0),DAY(H2448)),
IF(E2448="quarterly",DATE(IF(MONTH(H2448)&gt;=10,YEAR(H2448)+1,YEAR(H2448)),VLOOKUP(MONTH(H2448),index!$D$2:$G$13,3,0),DAY(H2448)),
IF(E2448="halfyearly",DATE(IF(MONTH(H2448)&gt;=7,YEAR(H2448)+1,YEAR(H2448)),VLOOKUP(MONTH(H2448),index!$D$2:$G$13,4,0),DAY(H2448)),
DATE(YEAR(H2448)+1,MONTH(H2448),DAY(H2448)))))-H2448))+H2448)</f>
        <v/>
      </c>
      <c r="J2448" s="9" t="str">
        <f t="shared" si="244"/>
        <v/>
      </c>
      <c r="K2448" s="11" t="str">
        <f t="shared" si="245"/>
        <v/>
      </c>
      <c r="L2448" s="11" t="str">
        <f t="shared" si="246"/>
        <v/>
      </c>
      <c r="M2448" s="11" t="str">
        <f>IF(A2448="","",VLOOKUP(E2448,index!$A$1:$B$6,2,0)*K2448*G2448)</f>
        <v/>
      </c>
      <c r="N2448" s="11" t="str">
        <f>IF(A2448="","",-PMT(G2448*VLOOKUP(E2448,index!$A$1:$B$6,2,0),C2448,F2448,0,0))</f>
        <v/>
      </c>
      <c r="O2448" s="11" t="str">
        <f t="shared" si="247"/>
        <v/>
      </c>
      <c r="P2448" s="11" t="str">
        <f t="shared" si="248"/>
        <v/>
      </c>
    </row>
    <row r="2449" spans="1:16" x14ac:dyDescent="0.25">
      <c r="A2449" s="9" t="str">
        <f>IF(A2448="","",IF(B2448&lt;C2448,A2448,IF(A2448=MAX('entry data'!$B$8:$B$507),"",A2448+1)))</f>
        <v/>
      </c>
      <c r="B2449" s="9" t="str">
        <f t="shared" si="243"/>
        <v/>
      </c>
      <c r="C2449" s="9" t="str">
        <f>IF(ISERROR(VLOOKUP(A2449,'entry data'!B:G,6,0)),"",VLOOKUP(A2449,'entry data'!B:G,6,0))</f>
        <v/>
      </c>
      <c r="D2449" s="9" t="str">
        <f>IF(ISERROR(VLOOKUP(A2449,'entry data'!B:C,2,0)),"",VLOOKUP(A2449,'entry data'!B:C,2,0))</f>
        <v/>
      </c>
      <c r="E2449" s="9" t="str">
        <f>IF(ISERROR(VLOOKUP(A2449,'entry data'!B:E,4,0)),"",VLOOKUP(A2449,'entry data'!B:E,4,0))</f>
        <v/>
      </c>
      <c r="F2449" s="11" t="str">
        <f>IF(A2449="","",IF(ISERROR(VLOOKUP(A2449,'entry data'!B:F,5,0)),"",VLOOKUP(A2449,'entry data'!B:F,5,0)))</f>
        <v/>
      </c>
      <c r="G2449" s="12" t="str">
        <f>IF(A2449="","",IF(ISERROR(VLOOKUP(A2449,'entry data'!B:I,8,0)),"",VLOOKUP(A2449,'entry data'!B:I,7,0)))</f>
        <v/>
      </c>
      <c r="H2449" s="13" t="str">
        <f>IF(A2449="","",IF(B2449=1,VLOOKUP(A2449,'entry data'!B:D,3,0),I2448))</f>
        <v/>
      </c>
      <c r="I2449" s="14" t="str">
        <f>IF(A2449="","",IF(E2449="weekly",7,IF(E2449="fortnightly",14,IF(E2449="monthly",DATE(IF(MONTH(H2449)=12,YEAR(H2449)+1,YEAR(H2449)),VLOOKUP(MONTH(H2449),index!$D$2:$G$13,2,0),DAY(H2449)),
IF(E2449="quarterly",DATE(IF(MONTH(H2449)&gt;=10,YEAR(H2449)+1,YEAR(H2449)),VLOOKUP(MONTH(H2449),index!$D$2:$G$13,3,0),DAY(H2449)),
IF(E2449="halfyearly",DATE(IF(MONTH(H2449)&gt;=7,YEAR(H2449)+1,YEAR(H2449)),VLOOKUP(MONTH(H2449),index!$D$2:$G$13,4,0),DAY(H2449)),
DATE(YEAR(H2449)+1,MONTH(H2449),DAY(H2449)))))-H2449))+H2449)</f>
        <v/>
      </c>
      <c r="J2449" s="9" t="str">
        <f t="shared" si="244"/>
        <v/>
      </c>
      <c r="K2449" s="11" t="str">
        <f t="shared" si="245"/>
        <v/>
      </c>
      <c r="L2449" s="11" t="str">
        <f t="shared" si="246"/>
        <v/>
      </c>
      <c r="M2449" s="11" t="str">
        <f>IF(A2449="","",VLOOKUP(E2449,index!$A$1:$B$6,2,0)*K2449*G2449)</f>
        <v/>
      </c>
      <c r="N2449" s="11" t="str">
        <f>IF(A2449="","",-PMT(G2449*VLOOKUP(E2449,index!$A$1:$B$6,2,0),C2449,F2449,0,0))</f>
        <v/>
      </c>
      <c r="O2449" s="11" t="str">
        <f t="shared" si="247"/>
        <v/>
      </c>
      <c r="P2449" s="11" t="str">
        <f t="shared" si="248"/>
        <v/>
      </c>
    </row>
    <row r="2450" spans="1:16" x14ac:dyDescent="0.25">
      <c r="A2450" s="9" t="str">
        <f>IF(A2449="","",IF(B2449&lt;C2449,A2449,IF(A2449=MAX('entry data'!$B$8:$B$507),"",A2449+1)))</f>
        <v/>
      </c>
      <c r="B2450" s="9" t="str">
        <f t="shared" si="243"/>
        <v/>
      </c>
      <c r="C2450" s="9" t="str">
        <f>IF(ISERROR(VLOOKUP(A2450,'entry data'!B:G,6,0)),"",VLOOKUP(A2450,'entry data'!B:G,6,0))</f>
        <v/>
      </c>
      <c r="D2450" s="9" t="str">
        <f>IF(ISERROR(VLOOKUP(A2450,'entry data'!B:C,2,0)),"",VLOOKUP(A2450,'entry data'!B:C,2,0))</f>
        <v/>
      </c>
      <c r="E2450" s="9" t="str">
        <f>IF(ISERROR(VLOOKUP(A2450,'entry data'!B:E,4,0)),"",VLOOKUP(A2450,'entry data'!B:E,4,0))</f>
        <v/>
      </c>
      <c r="F2450" s="11" t="str">
        <f>IF(A2450="","",IF(ISERROR(VLOOKUP(A2450,'entry data'!B:F,5,0)),"",VLOOKUP(A2450,'entry data'!B:F,5,0)))</f>
        <v/>
      </c>
      <c r="G2450" s="12" t="str">
        <f>IF(A2450="","",IF(ISERROR(VLOOKUP(A2450,'entry data'!B:I,8,0)),"",VLOOKUP(A2450,'entry data'!B:I,7,0)))</f>
        <v/>
      </c>
      <c r="H2450" s="13" t="str">
        <f>IF(A2450="","",IF(B2450=1,VLOOKUP(A2450,'entry data'!B:D,3,0),I2449))</f>
        <v/>
      </c>
      <c r="I2450" s="14" t="str">
        <f>IF(A2450="","",IF(E2450="weekly",7,IF(E2450="fortnightly",14,IF(E2450="monthly",DATE(IF(MONTH(H2450)=12,YEAR(H2450)+1,YEAR(H2450)),VLOOKUP(MONTH(H2450),index!$D$2:$G$13,2,0),DAY(H2450)),
IF(E2450="quarterly",DATE(IF(MONTH(H2450)&gt;=10,YEAR(H2450)+1,YEAR(H2450)),VLOOKUP(MONTH(H2450),index!$D$2:$G$13,3,0),DAY(H2450)),
IF(E2450="halfyearly",DATE(IF(MONTH(H2450)&gt;=7,YEAR(H2450)+1,YEAR(H2450)),VLOOKUP(MONTH(H2450),index!$D$2:$G$13,4,0),DAY(H2450)),
DATE(YEAR(H2450)+1,MONTH(H2450),DAY(H2450)))))-H2450))+H2450)</f>
        <v/>
      </c>
      <c r="J2450" s="9" t="str">
        <f t="shared" si="244"/>
        <v/>
      </c>
      <c r="K2450" s="11" t="str">
        <f t="shared" si="245"/>
        <v/>
      </c>
      <c r="L2450" s="11" t="str">
        <f t="shared" si="246"/>
        <v/>
      </c>
      <c r="M2450" s="11" t="str">
        <f>IF(A2450="","",VLOOKUP(E2450,index!$A$1:$B$6,2,0)*K2450*G2450)</f>
        <v/>
      </c>
      <c r="N2450" s="11" t="str">
        <f>IF(A2450="","",-PMT(G2450*VLOOKUP(E2450,index!$A$1:$B$6,2,0),C2450,F2450,0,0))</f>
        <v/>
      </c>
      <c r="O2450" s="11" t="str">
        <f t="shared" si="247"/>
        <v/>
      </c>
      <c r="P2450" s="11" t="str">
        <f t="shared" si="248"/>
        <v/>
      </c>
    </row>
    <row r="2451" spans="1:16" x14ac:dyDescent="0.25">
      <c r="A2451" s="9" t="str">
        <f>IF(A2450="","",IF(B2450&lt;C2450,A2450,IF(A2450=MAX('entry data'!$B$8:$B$507),"",A2450+1)))</f>
        <v/>
      </c>
      <c r="B2451" s="9" t="str">
        <f t="shared" si="243"/>
        <v/>
      </c>
      <c r="C2451" s="9" t="str">
        <f>IF(ISERROR(VLOOKUP(A2451,'entry data'!B:G,6,0)),"",VLOOKUP(A2451,'entry data'!B:G,6,0))</f>
        <v/>
      </c>
      <c r="D2451" s="9" t="str">
        <f>IF(ISERROR(VLOOKUP(A2451,'entry data'!B:C,2,0)),"",VLOOKUP(A2451,'entry data'!B:C,2,0))</f>
        <v/>
      </c>
      <c r="E2451" s="9" t="str">
        <f>IF(ISERROR(VLOOKUP(A2451,'entry data'!B:E,4,0)),"",VLOOKUP(A2451,'entry data'!B:E,4,0))</f>
        <v/>
      </c>
      <c r="F2451" s="11" t="str">
        <f>IF(A2451="","",IF(ISERROR(VLOOKUP(A2451,'entry data'!B:F,5,0)),"",VLOOKUP(A2451,'entry data'!B:F,5,0)))</f>
        <v/>
      </c>
      <c r="G2451" s="12" t="str">
        <f>IF(A2451="","",IF(ISERROR(VLOOKUP(A2451,'entry data'!B:I,8,0)),"",VLOOKUP(A2451,'entry data'!B:I,7,0)))</f>
        <v/>
      </c>
      <c r="H2451" s="13" t="str">
        <f>IF(A2451="","",IF(B2451=1,VLOOKUP(A2451,'entry data'!B:D,3,0),I2450))</f>
        <v/>
      </c>
      <c r="I2451" s="14" t="str">
        <f>IF(A2451="","",IF(E2451="weekly",7,IF(E2451="fortnightly",14,IF(E2451="monthly",DATE(IF(MONTH(H2451)=12,YEAR(H2451)+1,YEAR(H2451)),VLOOKUP(MONTH(H2451),index!$D$2:$G$13,2,0),DAY(H2451)),
IF(E2451="quarterly",DATE(IF(MONTH(H2451)&gt;=10,YEAR(H2451)+1,YEAR(H2451)),VLOOKUP(MONTH(H2451),index!$D$2:$G$13,3,0),DAY(H2451)),
IF(E2451="halfyearly",DATE(IF(MONTH(H2451)&gt;=7,YEAR(H2451)+1,YEAR(H2451)),VLOOKUP(MONTH(H2451),index!$D$2:$G$13,4,0),DAY(H2451)),
DATE(YEAR(H2451)+1,MONTH(H2451),DAY(H2451)))))-H2451))+H2451)</f>
        <v/>
      </c>
      <c r="J2451" s="9" t="str">
        <f t="shared" si="244"/>
        <v/>
      </c>
      <c r="K2451" s="11" t="str">
        <f t="shared" si="245"/>
        <v/>
      </c>
      <c r="L2451" s="11" t="str">
        <f t="shared" si="246"/>
        <v/>
      </c>
      <c r="M2451" s="11" t="str">
        <f>IF(A2451="","",VLOOKUP(E2451,index!$A$1:$B$6,2,0)*K2451*G2451)</f>
        <v/>
      </c>
      <c r="N2451" s="11" t="str">
        <f>IF(A2451="","",-PMT(G2451*VLOOKUP(E2451,index!$A$1:$B$6,2,0),C2451,F2451,0,0))</f>
        <v/>
      </c>
      <c r="O2451" s="11" t="str">
        <f t="shared" si="247"/>
        <v/>
      </c>
      <c r="P2451" s="11" t="str">
        <f t="shared" si="248"/>
        <v/>
      </c>
    </row>
    <row r="2452" spans="1:16" x14ac:dyDescent="0.25">
      <c r="A2452" s="9" t="str">
        <f>IF(A2451="","",IF(B2451&lt;C2451,A2451,IF(A2451=MAX('entry data'!$B$8:$B$507),"",A2451+1)))</f>
        <v/>
      </c>
      <c r="B2452" s="9" t="str">
        <f t="shared" si="243"/>
        <v/>
      </c>
      <c r="C2452" s="9" t="str">
        <f>IF(ISERROR(VLOOKUP(A2452,'entry data'!B:G,6,0)),"",VLOOKUP(A2452,'entry data'!B:G,6,0))</f>
        <v/>
      </c>
      <c r="D2452" s="9" t="str">
        <f>IF(ISERROR(VLOOKUP(A2452,'entry data'!B:C,2,0)),"",VLOOKUP(A2452,'entry data'!B:C,2,0))</f>
        <v/>
      </c>
      <c r="E2452" s="9" t="str">
        <f>IF(ISERROR(VLOOKUP(A2452,'entry data'!B:E,4,0)),"",VLOOKUP(A2452,'entry data'!B:E,4,0))</f>
        <v/>
      </c>
      <c r="F2452" s="11" t="str">
        <f>IF(A2452="","",IF(ISERROR(VLOOKUP(A2452,'entry data'!B:F,5,0)),"",VLOOKUP(A2452,'entry data'!B:F,5,0)))</f>
        <v/>
      </c>
      <c r="G2452" s="12" t="str">
        <f>IF(A2452="","",IF(ISERROR(VLOOKUP(A2452,'entry data'!B:I,8,0)),"",VLOOKUP(A2452,'entry data'!B:I,7,0)))</f>
        <v/>
      </c>
      <c r="H2452" s="13" t="str">
        <f>IF(A2452="","",IF(B2452=1,VLOOKUP(A2452,'entry data'!B:D,3,0),I2451))</f>
        <v/>
      </c>
      <c r="I2452" s="14" t="str">
        <f>IF(A2452="","",IF(E2452="weekly",7,IF(E2452="fortnightly",14,IF(E2452="monthly",DATE(IF(MONTH(H2452)=12,YEAR(H2452)+1,YEAR(H2452)),VLOOKUP(MONTH(H2452),index!$D$2:$G$13,2,0),DAY(H2452)),
IF(E2452="quarterly",DATE(IF(MONTH(H2452)&gt;=10,YEAR(H2452)+1,YEAR(H2452)),VLOOKUP(MONTH(H2452),index!$D$2:$G$13,3,0),DAY(H2452)),
IF(E2452="halfyearly",DATE(IF(MONTH(H2452)&gt;=7,YEAR(H2452)+1,YEAR(H2452)),VLOOKUP(MONTH(H2452),index!$D$2:$G$13,4,0),DAY(H2452)),
DATE(YEAR(H2452)+1,MONTH(H2452),DAY(H2452)))))-H2452))+H2452)</f>
        <v/>
      </c>
      <c r="J2452" s="9" t="str">
        <f t="shared" si="244"/>
        <v/>
      </c>
      <c r="K2452" s="11" t="str">
        <f t="shared" si="245"/>
        <v/>
      </c>
      <c r="L2452" s="11" t="str">
        <f t="shared" si="246"/>
        <v/>
      </c>
      <c r="M2452" s="11" t="str">
        <f>IF(A2452="","",VLOOKUP(E2452,index!$A$1:$B$6,2,0)*K2452*G2452)</f>
        <v/>
      </c>
      <c r="N2452" s="11" t="str">
        <f>IF(A2452="","",-PMT(G2452*VLOOKUP(E2452,index!$A$1:$B$6,2,0),C2452,F2452,0,0))</f>
        <v/>
      </c>
      <c r="O2452" s="11" t="str">
        <f t="shared" si="247"/>
        <v/>
      </c>
      <c r="P2452" s="11" t="str">
        <f t="shared" si="248"/>
        <v/>
      </c>
    </row>
    <row r="2453" spans="1:16" x14ac:dyDescent="0.25">
      <c r="A2453" s="9" t="str">
        <f>IF(A2452="","",IF(B2452&lt;C2452,A2452,IF(A2452=MAX('entry data'!$B$8:$B$507),"",A2452+1)))</f>
        <v/>
      </c>
      <c r="B2453" s="9" t="str">
        <f t="shared" si="243"/>
        <v/>
      </c>
      <c r="C2453" s="9" t="str">
        <f>IF(ISERROR(VLOOKUP(A2453,'entry data'!B:G,6,0)),"",VLOOKUP(A2453,'entry data'!B:G,6,0))</f>
        <v/>
      </c>
      <c r="D2453" s="9" t="str">
        <f>IF(ISERROR(VLOOKUP(A2453,'entry data'!B:C,2,0)),"",VLOOKUP(A2453,'entry data'!B:C,2,0))</f>
        <v/>
      </c>
      <c r="E2453" s="9" t="str">
        <f>IF(ISERROR(VLOOKUP(A2453,'entry data'!B:E,4,0)),"",VLOOKUP(A2453,'entry data'!B:E,4,0))</f>
        <v/>
      </c>
      <c r="F2453" s="11" t="str">
        <f>IF(A2453="","",IF(ISERROR(VLOOKUP(A2453,'entry data'!B:F,5,0)),"",VLOOKUP(A2453,'entry data'!B:F,5,0)))</f>
        <v/>
      </c>
      <c r="G2453" s="12" t="str">
        <f>IF(A2453="","",IF(ISERROR(VLOOKUP(A2453,'entry data'!B:I,8,0)),"",VLOOKUP(A2453,'entry data'!B:I,7,0)))</f>
        <v/>
      </c>
      <c r="H2453" s="13" t="str">
        <f>IF(A2453="","",IF(B2453=1,VLOOKUP(A2453,'entry data'!B:D,3,0),I2452))</f>
        <v/>
      </c>
      <c r="I2453" s="14" t="str">
        <f>IF(A2453="","",IF(E2453="weekly",7,IF(E2453="fortnightly",14,IF(E2453="monthly",DATE(IF(MONTH(H2453)=12,YEAR(H2453)+1,YEAR(H2453)),VLOOKUP(MONTH(H2453),index!$D$2:$G$13,2,0),DAY(H2453)),
IF(E2453="quarterly",DATE(IF(MONTH(H2453)&gt;=10,YEAR(H2453)+1,YEAR(H2453)),VLOOKUP(MONTH(H2453),index!$D$2:$G$13,3,0),DAY(H2453)),
IF(E2453="halfyearly",DATE(IF(MONTH(H2453)&gt;=7,YEAR(H2453)+1,YEAR(H2453)),VLOOKUP(MONTH(H2453),index!$D$2:$G$13,4,0),DAY(H2453)),
DATE(YEAR(H2453)+1,MONTH(H2453),DAY(H2453)))))-H2453))+H2453)</f>
        <v/>
      </c>
      <c r="J2453" s="9" t="str">
        <f t="shared" si="244"/>
        <v/>
      </c>
      <c r="K2453" s="11" t="str">
        <f t="shared" si="245"/>
        <v/>
      </c>
      <c r="L2453" s="11" t="str">
        <f t="shared" si="246"/>
        <v/>
      </c>
      <c r="M2453" s="11" t="str">
        <f>IF(A2453="","",VLOOKUP(E2453,index!$A$1:$B$6,2,0)*K2453*G2453)</f>
        <v/>
      </c>
      <c r="N2453" s="11" t="str">
        <f>IF(A2453="","",-PMT(G2453*VLOOKUP(E2453,index!$A$1:$B$6,2,0),C2453,F2453,0,0))</f>
        <v/>
      </c>
      <c r="O2453" s="11" t="str">
        <f t="shared" si="247"/>
        <v/>
      </c>
      <c r="P2453" s="11" t="str">
        <f t="shared" si="248"/>
        <v/>
      </c>
    </row>
    <row r="2454" spans="1:16" x14ac:dyDescent="0.25">
      <c r="A2454" s="9" t="str">
        <f>IF(A2453="","",IF(B2453&lt;C2453,A2453,IF(A2453=MAX('entry data'!$B$8:$B$507),"",A2453+1)))</f>
        <v/>
      </c>
      <c r="B2454" s="9" t="str">
        <f t="shared" si="243"/>
        <v/>
      </c>
      <c r="C2454" s="9" t="str">
        <f>IF(ISERROR(VLOOKUP(A2454,'entry data'!B:G,6,0)),"",VLOOKUP(A2454,'entry data'!B:G,6,0))</f>
        <v/>
      </c>
      <c r="D2454" s="9" t="str">
        <f>IF(ISERROR(VLOOKUP(A2454,'entry data'!B:C,2,0)),"",VLOOKUP(A2454,'entry data'!B:C,2,0))</f>
        <v/>
      </c>
      <c r="E2454" s="9" t="str">
        <f>IF(ISERROR(VLOOKUP(A2454,'entry data'!B:E,4,0)),"",VLOOKUP(A2454,'entry data'!B:E,4,0))</f>
        <v/>
      </c>
      <c r="F2454" s="11" t="str">
        <f>IF(A2454="","",IF(ISERROR(VLOOKUP(A2454,'entry data'!B:F,5,0)),"",VLOOKUP(A2454,'entry data'!B:F,5,0)))</f>
        <v/>
      </c>
      <c r="G2454" s="12" t="str">
        <f>IF(A2454="","",IF(ISERROR(VLOOKUP(A2454,'entry data'!B:I,8,0)),"",VLOOKUP(A2454,'entry data'!B:I,7,0)))</f>
        <v/>
      </c>
      <c r="H2454" s="13" t="str">
        <f>IF(A2454="","",IF(B2454=1,VLOOKUP(A2454,'entry data'!B:D,3,0),I2453))</f>
        <v/>
      </c>
      <c r="I2454" s="14" t="str">
        <f>IF(A2454="","",IF(E2454="weekly",7,IF(E2454="fortnightly",14,IF(E2454="monthly",DATE(IF(MONTH(H2454)=12,YEAR(H2454)+1,YEAR(H2454)),VLOOKUP(MONTH(H2454),index!$D$2:$G$13,2,0),DAY(H2454)),
IF(E2454="quarterly",DATE(IF(MONTH(H2454)&gt;=10,YEAR(H2454)+1,YEAR(H2454)),VLOOKUP(MONTH(H2454),index!$D$2:$G$13,3,0),DAY(H2454)),
IF(E2454="halfyearly",DATE(IF(MONTH(H2454)&gt;=7,YEAR(H2454)+1,YEAR(H2454)),VLOOKUP(MONTH(H2454),index!$D$2:$G$13,4,0),DAY(H2454)),
DATE(YEAR(H2454)+1,MONTH(H2454),DAY(H2454)))))-H2454))+H2454)</f>
        <v/>
      </c>
      <c r="J2454" s="9" t="str">
        <f t="shared" si="244"/>
        <v/>
      </c>
      <c r="K2454" s="11" t="str">
        <f t="shared" si="245"/>
        <v/>
      </c>
      <c r="L2454" s="11" t="str">
        <f t="shared" si="246"/>
        <v/>
      </c>
      <c r="M2454" s="11" t="str">
        <f>IF(A2454="","",VLOOKUP(E2454,index!$A$1:$B$6,2,0)*K2454*G2454)</f>
        <v/>
      </c>
      <c r="N2454" s="11" t="str">
        <f>IF(A2454="","",-PMT(G2454*VLOOKUP(E2454,index!$A$1:$B$6,2,0),C2454,F2454,0,0))</f>
        <v/>
      </c>
      <c r="O2454" s="11" t="str">
        <f t="shared" si="247"/>
        <v/>
      </c>
      <c r="P2454" s="11" t="str">
        <f t="shared" si="248"/>
        <v/>
      </c>
    </row>
    <row r="2455" spans="1:16" x14ac:dyDescent="0.25">
      <c r="A2455" s="9" t="str">
        <f>IF(A2454="","",IF(B2454&lt;C2454,A2454,IF(A2454=MAX('entry data'!$B$8:$B$507),"",A2454+1)))</f>
        <v/>
      </c>
      <c r="B2455" s="9" t="str">
        <f t="shared" ref="B2455:B2518" si="249">IF(A2455="","",IF(B2454=C2454,1,B2454+1))</f>
        <v/>
      </c>
      <c r="C2455" s="9" t="str">
        <f>IF(ISERROR(VLOOKUP(A2455,'entry data'!B:G,6,0)),"",VLOOKUP(A2455,'entry data'!B:G,6,0))</f>
        <v/>
      </c>
      <c r="D2455" s="9" t="str">
        <f>IF(ISERROR(VLOOKUP(A2455,'entry data'!B:C,2,0)),"",VLOOKUP(A2455,'entry data'!B:C,2,0))</f>
        <v/>
      </c>
      <c r="E2455" s="9" t="str">
        <f>IF(ISERROR(VLOOKUP(A2455,'entry data'!B:E,4,0)),"",VLOOKUP(A2455,'entry data'!B:E,4,0))</f>
        <v/>
      </c>
      <c r="F2455" s="11" t="str">
        <f>IF(A2455="","",IF(ISERROR(VLOOKUP(A2455,'entry data'!B:F,5,0)),"",VLOOKUP(A2455,'entry data'!B:F,5,0)))</f>
        <v/>
      </c>
      <c r="G2455" s="12" t="str">
        <f>IF(A2455="","",IF(ISERROR(VLOOKUP(A2455,'entry data'!B:I,8,0)),"",VLOOKUP(A2455,'entry data'!B:I,7,0)))</f>
        <v/>
      </c>
      <c r="H2455" s="13" t="str">
        <f>IF(A2455="","",IF(B2455=1,VLOOKUP(A2455,'entry data'!B:D,3,0),I2454))</f>
        <v/>
      </c>
      <c r="I2455" s="14" t="str">
        <f>IF(A2455="","",IF(E2455="weekly",7,IF(E2455="fortnightly",14,IF(E2455="monthly",DATE(IF(MONTH(H2455)=12,YEAR(H2455)+1,YEAR(H2455)),VLOOKUP(MONTH(H2455),index!$D$2:$G$13,2,0),DAY(H2455)),
IF(E2455="quarterly",DATE(IF(MONTH(H2455)&gt;=10,YEAR(H2455)+1,YEAR(H2455)),VLOOKUP(MONTH(H2455),index!$D$2:$G$13,3,0),DAY(H2455)),
IF(E2455="halfyearly",DATE(IF(MONTH(H2455)&gt;=7,YEAR(H2455)+1,YEAR(H2455)),VLOOKUP(MONTH(H2455),index!$D$2:$G$13,4,0),DAY(H2455)),
DATE(YEAR(H2455)+1,MONTH(H2455),DAY(H2455)))))-H2455))+H2455)</f>
        <v/>
      </c>
      <c r="J2455" s="9" t="str">
        <f t="shared" ref="J2455:J2518" si="250">IF(A2455="","",IF(MONTH(I2455)&lt;10,YEAR(I2455)&amp;"-0"&amp;MONTH(I2455),YEAR(I2455)&amp;"-"&amp;MONTH(I2455)))</f>
        <v/>
      </c>
      <c r="K2455" s="11" t="str">
        <f t="shared" ref="K2455:K2518" si="251">IF(A2455="","",IF(B2455=1,F2455,O2454))</f>
        <v/>
      </c>
      <c r="L2455" s="11" t="str">
        <f t="shared" ref="L2455:L2518" si="252">IF(A2455="","",N2455-M2455)</f>
        <v/>
      </c>
      <c r="M2455" s="11" t="str">
        <f>IF(A2455="","",VLOOKUP(E2455,index!$A$1:$B$6,2,0)*K2455*G2455)</f>
        <v/>
      </c>
      <c r="N2455" s="11" t="str">
        <f>IF(A2455="","",-PMT(G2455*VLOOKUP(E2455,index!$A$1:$B$6,2,0),C2455,F2455,0,0))</f>
        <v/>
      </c>
      <c r="O2455" s="11" t="str">
        <f t="shared" ref="O2455:O2518" si="253">IF(A2455="","",K2455-L2455)</f>
        <v/>
      </c>
      <c r="P2455" s="11" t="str">
        <f t="shared" si="248"/>
        <v/>
      </c>
    </row>
    <row r="2456" spans="1:16" x14ac:dyDescent="0.25">
      <c r="A2456" s="9" t="str">
        <f>IF(A2455="","",IF(B2455&lt;C2455,A2455,IF(A2455=MAX('entry data'!$B$8:$B$507),"",A2455+1)))</f>
        <v/>
      </c>
      <c r="B2456" s="9" t="str">
        <f t="shared" si="249"/>
        <v/>
      </c>
      <c r="C2456" s="9" t="str">
        <f>IF(ISERROR(VLOOKUP(A2456,'entry data'!B:G,6,0)),"",VLOOKUP(A2456,'entry data'!B:G,6,0))</f>
        <v/>
      </c>
      <c r="D2456" s="9" t="str">
        <f>IF(ISERROR(VLOOKUP(A2456,'entry data'!B:C,2,0)),"",VLOOKUP(A2456,'entry data'!B:C,2,0))</f>
        <v/>
      </c>
      <c r="E2456" s="9" t="str">
        <f>IF(ISERROR(VLOOKUP(A2456,'entry data'!B:E,4,0)),"",VLOOKUP(A2456,'entry data'!B:E,4,0))</f>
        <v/>
      </c>
      <c r="F2456" s="11" t="str">
        <f>IF(A2456="","",IF(ISERROR(VLOOKUP(A2456,'entry data'!B:F,5,0)),"",VLOOKUP(A2456,'entry data'!B:F,5,0)))</f>
        <v/>
      </c>
      <c r="G2456" s="12" t="str">
        <f>IF(A2456="","",IF(ISERROR(VLOOKUP(A2456,'entry data'!B:I,8,0)),"",VLOOKUP(A2456,'entry data'!B:I,7,0)))</f>
        <v/>
      </c>
      <c r="H2456" s="13" t="str">
        <f>IF(A2456="","",IF(B2456=1,VLOOKUP(A2456,'entry data'!B:D,3,0),I2455))</f>
        <v/>
      </c>
      <c r="I2456" s="14" t="str">
        <f>IF(A2456="","",IF(E2456="weekly",7,IF(E2456="fortnightly",14,IF(E2456="monthly",DATE(IF(MONTH(H2456)=12,YEAR(H2456)+1,YEAR(H2456)),VLOOKUP(MONTH(H2456),index!$D$2:$G$13,2,0),DAY(H2456)),
IF(E2456="quarterly",DATE(IF(MONTH(H2456)&gt;=10,YEAR(H2456)+1,YEAR(H2456)),VLOOKUP(MONTH(H2456),index!$D$2:$G$13,3,0),DAY(H2456)),
IF(E2456="halfyearly",DATE(IF(MONTH(H2456)&gt;=7,YEAR(H2456)+1,YEAR(H2456)),VLOOKUP(MONTH(H2456),index!$D$2:$G$13,4,0),DAY(H2456)),
DATE(YEAR(H2456)+1,MONTH(H2456),DAY(H2456)))))-H2456))+H2456)</f>
        <v/>
      </c>
      <c r="J2456" s="9" t="str">
        <f t="shared" si="250"/>
        <v/>
      </c>
      <c r="K2456" s="11" t="str">
        <f t="shared" si="251"/>
        <v/>
      </c>
      <c r="L2456" s="11" t="str">
        <f t="shared" si="252"/>
        <v/>
      </c>
      <c r="M2456" s="11" t="str">
        <f>IF(A2456="","",VLOOKUP(E2456,index!$A$1:$B$6,2,0)*K2456*G2456)</f>
        <v/>
      </c>
      <c r="N2456" s="11" t="str">
        <f>IF(A2456="","",-PMT(G2456*VLOOKUP(E2456,index!$A$1:$B$6,2,0),C2456,F2456,0,0))</f>
        <v/>
      </c>
      <c r="O2456" s="11" t="str">
        <f t="shared" si="253"/>
        <v/>
      </c>
      <c r="P2456" s="11" t="str">
        <f t="shared" si="248"/>
        <v/>
      </c>
    </row>
    <row r="2457" spans="1:16" x14ac:dyDescent="0.25">
      <c r="A2457" s="9" t="str">
        <f>IF(A2456="","",IF(B2456&lt;C2456,A2456,IF(A2456=MAX('entry data'!$B$8:$B$507),"",A2456+1)))</f>
        <v/>
      </c>
      <c r="B2457" s="9" t="str">
        <f t="shared" si="249"/>
        <v/>
      </c>
      <c r="C2457" s="9" t="str">
        <f>IF(ISERROR(VLOOKUP(A2457,'entry data'!B:G,6,0)),"",VLOOKUP(A2457,'entry data'!B:G,6,0))</f>
        <v/>
      </c>
      <c r="D2457" s="9" t="str">
        <f>IF(ISERROR(VLOOKUP(A2457,'entry data'!B:C,2,0)),"",VLOOKUP(A2457,'entry data'!B:C,2,0))</f>
        <v/>
      </c>
      <c r="E2457" s="9" t="str">
        <f>IF(ISERROR(VLOOKUP(A2457,'entry data'!B:E,4,0)),"",VLOOKUP(A2457,'entry data'!B:E,4,0))</f>
        <v/>
      </c>
      <c r="F2457" s="11" t="str">
        <f>IF(A2457="","",IF(ISERROR(VLOOKUP(A2457,'entry data'!B:F,5,0)),"",VLOOKUP(A2457,'entry data'!B:F,5,0)))</f>
        <v/>
      </c>
      <c r="G2457" s="12" t="str">
        <f>IF(A2457="","",IF(ISERROR(VLOOKUP(A2457,'entry data'!B:I,8,0)),"",VLOOKUP(A2457,'entry data'!B:I,7,0)))</f>
        <v/>
      </c>
      <c r="H2457" s="13" t="str">
        <f>IF(A2457="","",IF(B2457=1,VLOOKUP(A2457,'entry data'!B:D,3,0),I2456))</f>
        <v/>
      </c>
      <c r="I2457" s="14" t="str">
        <f>IF(A2457="","",IF(E2457="weekly",7,IF(E2457="fortnightly",14,IF(E2457="monthly",DATE(IF(MONTH(H2457)=12,YEAR(H2457)+1,YEAR(H2457)),VLOOKUP(MONTH(H2457),index!$D$2:$G$13,2,0),DAY(H2457)),
IF(E2457="quarterly",DATE(IF(MONTH(H2457)&gt;=10,YEAR(H2457)+1,YEAR(H2457)),VLOOKUP(MONTH(H2457),index!$D$2:$G$13,3,0),DAY(H2457)),
IF(E2457="halfyearly",DATE(IF(MONTH(H2457)&gt;=7,YEAR(H2457)+1,YEAR(H2457)),VLOOKUP(MONTH(H2457),index!$D$2:$G$13,4,0),DAY(H2457)),
DATE(YEAR(H2457)+1,MONTH(H2457),DAY(H2457)))))-H2457))+H2457)</f>
        <v/>
      </c>
      <c r="J2457" s="9" t="str">
        <f t="shared" si="250"/>
        <v/>
      </c>
      <c r="K2457" s="11" t="str">
        <f t="shared" si="251"/>
        <v/>
      </c>
      <c r="L2457" s="11" t="str">
        <f t="shared" si="252"/>
        <v/>
      </c>
      <c r="M2457" s="11" t="str">
        <f>IF(A2457="","",VLOOKUP(E2457,index!$A$1:$B$6,2,0)*K2457*G2457)</f>
        <v/>
      </c>
      <c r="N2457" s="11" t="str">
        <f>IF(A2457="","",-PMT(G2457*VLOOKUP(E2457,index!$A$1:$B$6,2,0),C2457,F2457,0,0))</f>
        <v/>
      </c>
      <c r="O2457" s="11" t="str">
        <f t="shared" si="253"/>
        <v/>
      </c>
      <c r="P2457" s="11" t="str">
        <f t="shared" si="248"/>
        <v/>
      </c>
    </row>
    <row r="2458" spans="1:16" x14ac:dyDescent="0.25">
      <c r="A2458" s="9" t="str">
        <f>IF(A2457="","",IF(B2457&lt;C2457,A2457,IF(A2457=MAX('entry data'!$B$8:$B$507),"",A2457+1)))</f>
        <v/>
      </c>
      <c r="B2458" s="9" t="str">
        <f t="shared" si="249"/>
        <v/>
      </c>
      <c r="C2458" s="9" t="str">
        <f>IF(ISERROR(VLOOKUP(A2458,'entry data'!B:G,6,0)),"",VLOOKUP(A2458,'entry data'!B:G,6,0))</f>
        <v/>
      </c>
      <c r="D2458" s="9" t="str">
        <f>IF(ISERROR(VLOOKUP(A2458,'entry data'!B:C,2,0)),"",VLOOKUP(A2458,'entry data'!B:C,2,0))</f>
        <v/>
      </c>
      <c r="E2458" s="9" t="str">
        <f>IF(ISERROR(VLOOKUP(A2458,'entry data'!B:E,4,0)),"",VLOOKUP(A2458,'entry data'!B:E,4,0))</f>
        <v/>
      </c>
      <c r="F2458" s="11" t="str">
        <f>IF(A2458="","",IF(ISERROR(VLOOKUP(A2458,'entry data'!B:F,5,0)),"",VLOOKUP(A2458,'entry data'!B:F,5,0)))</f>
        <v/>
      </c>
      <c r="G2458" s="12" t="str">
        <f>IF(A2458="","",IF(ISERROR(VLOOKUP(A2458,'entry data'!B:I,8,0)),"",VLOOKUP(A2458,'entry data'!B:I,7,0)))</f>
        <v/>
      </c>
      <c r="H2458" s="13" t="str">
        <f>IF(A2458="","",IF(B2458=1,VLOOKUP(A2458,'entry data'!B:D,3,0),I2457))</f>
        <v/>
      </c>
      <c r="I2458" s="14" t="str">
        <f>IF(A2458="","",IF(E2458="weekly",7,IF(E2458="fortnightly",14,IF(E2458="monthly",DATE(IF(MONTH(H2458)=12,YEAR(H2458)+1,YEAR(H2458)),VLOOKUP(MONTH(H2458),index!$D$2:$G$13,2,0),DAY(H2458)),
IF(E2458="quarterly",DATE(IF(MONTH(H2458)&gt;=10,YEAR(H2458)+1,YEAR(H2458)),VLOOKUP(MONTH(H2458),index!$D$2:$G$13,3,0),DAY(H2458)),
IF(E2458="halfyearly",DATE(IF(MONTH(H2458)&gt;=7,YEAR(H2458)+1,YEAR(H2458)),VLOOKUP(MONTH(H2458),index!$D$2:$G$13,4,0),DAY(H2458)),
DATE(YEAR(H2458)+1,MONTH(H2458),DAY(H2458)))))-H2458))+H2458)</f>
        <v/>
      </c>
      <c r="J2458" s="9" t="str">
        <f t="shared" si="250"/>
        <v/>
      </c>
      <c r="K2458" s="11" t="str">
        <f t="shared" si="251"/>
        <v/>
      </c>
      <c r="L2458" s="11" t="str">
        <f t="shared" si="252"/>
        <v/>
      </c>
      <c r="M2458" s="11" t="str">
        <f>IF(A2458="","",VLOOKUP(E2458,index!$A$1:$B$6,2,0)*K2458*G2458)</f>
        <v/>
      </c>
      <c r="N2458" s="11" t="str">
        <f>IF(A2458="","",-PMT(G2458*VLOOKUP(E2458,index!$A$1:$B$6,2,0),C2458,F2458,0,0))</f>
        <v/>
      </c>
      <c r="O2458" s="11" t="str">
        <f t="shared" si="253"/>
        <v/>
      </c>
      <c r="P2458" s="11" t="str">
        <f t="shared" si="248"/>
        <v/>
      </c>
    </row>
    <row r="2459" spans="1:16" x14ac:dyDescent="0.25">
      <c r="A2459" s="9" t="str">
        <f>IF(A2458="","",IF(B2458&lt;C2458,A2458,IF(A2458=MAX('entry data'!$B$8:$B$507),"",A2458+1)))</f>
        <v/>
      </c>
      <c r="B2459" s="9" t="str">
        <f t="shared" si="249"/>
        <v/>
      </c>
      <c r="C2459" s="9" t="str">
        <f>IF(ISERROR(VLOOKUP(A2459,'entry data'!B:G,6,0)),"",VLOOKUP(A2459,'entry data'!B:G,6,0))</f>
        <v/>
      </c>
      <c r="D2459" s="9" t="str">
        <f>IF(ISERROR(VLOOKUP(A2459,'entry data'!B:C,2,0)),"",VLOOKUP(A2459,'entry data'!B:C,2,0))</f>
        <v/>
      </c>
      <c r="E2459" s="9" t="str">
        <f>IF(ISERROR(VLOOKUP(A2459,'entry data'!B:E,4,0)),"",VLOOKUP(A2459,'entry data'!B:E,4,0))</f>
        <v/>
      </c>
      <c r="F2459" s="11" t="str">
        <f>IF(A2459="","",IF(ISERROR(VLOOKUP(A2459,'entry data'!B:F,5,0)),"",VLOOKUP(A2459,'entry data'!B:F,5,0)))</f>
        <v/>
      </c>
      <c r="G2459" s="12" t="str">
        <f>IF(A2459="","",IF(ISERROR(VLOOKUP(A2459,'entry data'!B:I,8,0)),"",VLOOKUP(A2459,'entry data'!B:I,7,0)))</f>
        <v/>
      </c>
      <c r="H2459" s="13" t="str">
        <f>IF(A2459="","",IF(B2459=1,VLOOKUP(A2459,'entry data'!B:D,3,0),I2458))</f>
        <v/>
      </c>
      <c r="I2459" s="14" t="str">
        <f>IF(A2459="","",IF(E2459="weekly",7,IF(E2459="fortnightly",14,IF(E2459="monthly",DATE(IF(MONTH(H2459)=12,YEAR(H2459)+1,YEAR(H2459)),VLOOKUP(MONTH(H2459),index!$D$2:$G$13,2,0),DAY(H2459)),
IF(E2459="quarterly",DATE(IF(MONTH(H2459)&gt;=10,YEAR(H2459)+1,YEAR(H2459)),VLOOKUP(MONTH(H2459),index!$D$2:$G$13,3,0),DAY(H2459)),
IF(E2459="halfyearly",DATE(IF(MONTH(H2459)&gt;=7,YEAR(H2459)+1,YEAR(H2459)),VLOOKUP(MONTH(H2459),index!$D$2:$G$13,4,0),DAY(H2459)),
DATE(YEAR(H2459)+1,MONTH(H2459),DAY(H2459)))))-H2459))+H2459)</f>
        <v/>
      </c>
      <c r="J2459" s="9" t="str">
        <f t="shared" si="250"/>
        <v/>
      </c>
      <c r="K2459" s="11" t="str">
        <f t="shared" si="251"/>
        <v/>
      </c>
      <c r="L2459" s="11" t="str">
        <f t="shared" si="252"/>
        <v/>
      </c>
      <c r="M2459" s="11" t="str">
        <f>IF(A2459="","",VLOOKUP(E2459,index!$A$1:$B$6,2,0)*K2459*G2459)</f>
        <v/>
      </c>
      <c r="N2459" s="11" t="str">
        <f>IF(A2459="","",-PMT(G2459*VLOOKUP(E2459,index!$A$1:$B$6,2,0),C2459,F2459,0,0))</f>
        <v/>
      </c>
      <c r="O2459" s="11" t="str">
        <f t="shared" si="253"/>
        <v/>
      </c>
      <c r="P2459" s="11" t="str">
        <f t="shared" si="248"/>
        <v/>
      </c>
    </row>
    <row r="2460" spans="1:16" x14ac:dyDescent="0.25">
      <c r="A2460" s="9" t="str">
        <f>IF(A2459="","",IF(B2459&lt;C2459,A2459,IF(A2459=MAX('entry data'!$B$8:$B$507),"",A2459+1)))</f>
        <v/>
      </c>
      <c r="B2460" s="9" t="str">
        <f t="shared" si="249"/>
        <v/>
      </c>
      <c r="C2460" s="9" t="str">
        <f>IF(ISERROR(VLOOKUP(A2460,'entry data'!B:G,6,0)),"",VLOOKUP(A2460,'entry data'!B:G,6,0))</f>
        <v/>
      </c>
      <c r="D2460" s="9" t="str">
        <f>IF(ISERROR(VLOOKUP(A2460,'entry data'!B:C,2,0)),"",VLOOKUP(A2460,'entry data'!B:C,2,0))</f>
        <v/>
      </c>
      <c r="E2460" s="9" t="str">
        <f>IF(ISERROR(VLOOKUP(A2460,'entry data'!B:E,4,0)),"",VLOOKUP(A2460,'entry data'!B:E,4,0))</f>
        <v/>
      </c>
      <c r="F2460" s="11" t="str">
        <f>IF(A2460="","",IF(ISERROR(VLOOKUP(A2460,'entry data'!B:F,5,0)),"",VLOOKUP(A2460,'entry data'!B:F,5,0)))</f>
        <v/>
      </c>
      <c r="G2460" s="12" t="str">
        <f>IF(A2460="","",IF(ISERROR(VLOOKUP(A2460,'entry data'!B:I,8,0)),"",VLOOKUP(A2460,'entry data'!B:I,7,0)))</f>
        <v/>
      </c>
      <c r="H2460" s="13" t="str">
        <f>IF(A2460="","",IF(B2460=1,VLOOKUP(A2460,'entry data'!B:D,3,0),I2459))</f>
        <v/>
      </c>
      <c r="I2460" s="14" t="str">
        <f>IF(A2460="","",IF(E2460="weekly",7,IF(E2460="fortnightly",14,IF(E2460="monthly",DATE(IF(MONTH(H2460)=12,YEAR(H2460)+1,YEAR(H2460)),VLOOKUP(MONTH(H2460),index!$D$2:$G$13,2,0),DAY(H2460)),
IF(E2460="quarterly",DATE(IF(MONTH(H2460)&gt;=10,YEAR(H2460)+1,YEAR(H2460)),VLOOKUP(MONTH(H2460),index!$D$2:$G$13,3,0),DAY(H2460)),
IF(E2460="halfyearly",DATE(IF(MONTH(H2460)&gt;=7,YEAR(H2460)+1,YEAR(H2460)),VLOOKUP(MONTH(H2460),index!$D$2:$G$13,4,0),DAY(H2460)),
DATE(YEAR(H2460)+1,MONTH(H2460),DAY(H2460)))))-H2460))+H2460)</f>
        <v/>
      </c>
      <c r="J2460" s="9" t="str">
        <f t="shared" si="250"/>
        <v/>
      </c>
      <c r="K2460" s="11" t="str">
        <f t="shared" si="251"/>
        <v/>
      </c>
      <c r="L2460" s="11" t="str">
        <f t="shared" si="252"/>
        <v/>
      </c>
      <c r="M2460" s="11" t="str">
        <f>IF(A2460="","",VLOOKUP(E2460,index!$A$1:$B$6,2,0)*K2460*G2460)</f>
        <v/>
      </c>
      <c r="N2460" s="11" t="str">
        <f>IF(A2460="","",-PMT(G2460*VLOOKUP(E2460,index!$A$1:$B$6,2,0),C2460,F2460,0,0))</f>
        <v/>
      </c>
      <c r="O2460" s="11" t="str">
        <f t="shared" si="253"/>
        <v/>
      </c>
      <c r="P2460" s="11" t="str">
        <f t="shared" si="248"/>
        <v/>
      </c>
    </row>
    <row r="2461" spans="1:16" x14ac:dyDescent="0.25">
      <c r="A2461" s="9" t="str">
        <f>IF(A2460="","",IF(B2460&lt;C2460,A2460,IF(A2460=MAX('entry data'!$B$8:$B$507),"",A2460+1)))</f>
        <v/>
      </c>
      <c r="B2461" s="9" t="str">
        <f t="shared" si="249"/>
        <v/>
      </c>
      <c r="C2461" s="9" t="str">
        <f>IF(ISERROR(VLOOKUP(A2461,'entry data'!B:G,6,0)),"",VLOOKUP(A2461,'entry data'!B:G,6,0))</f>
        <v/>
      </c>
      <c r="D2461" s="9" t="str">
        <f>IF(ISERROR(VLOOKUP(A2461,'entry data'!B:C,2,0)),"",VLOOKUP(A2461,'entry data'!B:C,2,0))</f>
        <v/>
      </c>
      <c r="E2461" s="9" t="str">
        <f>IF(ISERROR(VLOOKUP(A2461,'entry data'!B:E,4,0)),"",VLOOKUP(A2461,'entry data'!B:E,4,0))</f>
        <v/>
      </c>
      <c r="F2461" s="11" t="str">
        <f>IF(A2461="","",IF(ISERROR(VLOOKUP(A2461,'entry data'!B:F,5,0)),"",VLOOKUP(A2461,'entry data'!B:F,5,0)))</f>
        <v/>
      </c>
      <c r="G2461" s="12" t="str">
        <f>IF(A2461="","",IF(ISERROR(VLOOKUP(A2461,'entry data'!B:I,8,0)),"",VLOOKUP(A2461,'entry data'!B:I,7,0)))</f>
        <v/>
      </c>
      <c r="H2461" s="13" t="str">
        <f>IF(A2461="","",IF(B2461=1,VLOOKUP(A2461,'entry data'!B:D,3,0),I2460))</f>
        <v/>
      </c>
      <c r="I2461" s="14" t="str">
        <f>IF(A2461="","",IF(E2461="weekly",7,IF(E2461="fortnightly",14,IF(E2461="monthly",DATE(IF(MONTH(H2461)=12,YEAR(H2461)+1,YEAR(H2461)),VLOOKUP(MONTH(H2461),index!$D$2:$G$13,2,0),DAY(H2461)),
IF(E2461="quarterly",DATE(IF(MONTH(H2461)&gt;=10,YEAR(H2461)+1,YEAR(H2461)),VLOOKUP(MONTH(H2461),index!$D$2:$G$13,3,0),DAY(H2461)),
IF(E2461="halfyearly",DATE(IF(MONTH(H2461)&gt;=7,YEAR(H2461)+1,YEAR(H2461)),VLOOKUP(MONTH(H2461),index!$D$2:$G$13,4,0),DAY(H2461)),
DATE(YEAR(H2461)+1,MONTH(H2461),DAY(H2461)))))-H2461))+H2461)</f>
        <v/>
      </c>
      <c r="J2461" s="9" t="str">
        <f t="shared" si="250"/>
        <v/>
      </c>
      <c r="K2461" s="11" t="str">
        <f t="shared" si="251"/>
        <v/>
      </c>
      <c r="L2461" s="11" t="str">
        <f t="shared" si="252"/>
        <v/>
      </c>
      <c r="M2461" s="11" t="str">
        <f>IF(A2461="","",VLOOKUP(E2461,index!$A$1:$B$6,2,0)*K2461*G2461)</f>
        <v/>
      </c>
      <c r="N2461" s="11" t="str">
        <f>IF(A2461="","",-PMT(G2461*VLOOKUP(E2461,index!$A$1:$B$6,2,0),C2461,F2461,0,0))</f>
        <v/>
      </c>
      <c r="O2461" s="11" t="str">
        <f t="shared" si="253"/>
        <v/>
      </c>
      <c r="P2461" s="11" t="str">
        <f t="shared" si="248"/>
        <v/>
      </c>
    </row>
    <row r="2462" spans="1:16" x14ac:dyDescent="0.25">
      <c r="A2462" s="9" t="str">
        <f>IF(A2461="","",IF(B2461&lt;C2461,A2461,IF(A2461=MAX('entry data'!$B$8:$B$507),"",A2461+1)))</f>
        <v/>
      </c>
      <c r="B2462" s="9" t="str">
        <f t="shared" si="249"/>
        <v/>
      </c>
      <c r="C2462" s="9" t="str">
        <f>IF(ISERROR(VLOOKUP(A2462,'entry data'!B:G,6,0)),"",VLOOKUP(A2462,'entry data'!B:G,6,0))</f>
        <v/>
      </c>
      <c r="D2462" s="9" t="str">
        <f>IF(ISERROR(VLOOKUP(A2462,'entry data'!B:C,2,0)),"",VLOOKUP(A2462,'entry data'!B:C,2,0))</f>
        <v/>
      </c>
      <c r="E2462" s="9" t="str">
        <f>IF(ISERROR(VLOOKUP(A2462,'entry data'!B:E,4,0)),"",VLOOKUP(A2462,'entry data'!B:E,4,0))</f>
        <v/>
      </c>
      <c r="F2462" s="11" t="str">
        <f>IF(A2462="","",IF(ISERROR(VLOOKUP(A2462,'entry data'!B:F,5,0)),"",VLOOKUP(A2462,'entry data'!B:F,5,0)))</f>
        <v/>
      </c>
      <c r="G2462" s="12" t="str">
        <f>IF(A2462="","",IF(ISERROR(VLOOKUP(A2462,'entry data'!B:I,8,0)),"",VLOOKUP(A2462,'entry data'!B:I,7,0)))</f>
        <v/>
      </c>
      <c r="H2462" s="13" t="str">
        <f>IF(A2462="","",IF(B2462=1,VLOOKUP(A2462,'entry data'!B:D,3,0),I2461))</f>
        <v/>
      </c>
      <c r="I2462" s="14" t="str">
        <f>IF(A2462="","",IF(E2462="weekly",7,IF(E2462="fortnightly",14,IF(E2462="monthly",DATE(IF(MONTH(H2462)=12,YEAR(H2462)+1,YEAR(H2462)),VLOOKUP(MONTH(H2462),index!$D$2:$G$13,2,0),DAY(H2462)),
IF(E2462="quarterly",DATE(IF(MONTH(H2462)&gt;=10,YEAR(H2462)+1,YEAR(H2462)),VLOOKUP(MONTH(H2462),index!$D$2:$G$13,3,0),DAY(H2462)),
IF(E2462="halfyearly",DATE(IF(MONTH(H2462)&gt;=7,YEAR(H2462)+1,YEAR(H2462)),VLOOKUP(MONTH(H2462),index!$D$2:$G$13,4,0),DAY(H2462)),
DATE(YEAR(H2462)+1,MONTH(H2462),DAY(H2462)))))-H2462))+H2462)</f>
        <v/>
      </c>
      <c r="J2462" s="9" t="str">
        <f t="shared" si="250"/>
        <v/>
      </c>
      <c r="K2462" s="11" t="str">
        <f t="shared" si="251"/>
        <v/>
      </c>
      <c r="L2462" s="11" t="str">
        <f t="shared" si="252"/>
        <v/>
      </c>
      <c r="M2462" s="11" t="str">
        <f>IF(A2462="","",VLOOKUP(E2462,index!$A$1:$B$6,2,0)*K2462*G2462)</f>
        <v/>
      </c>
      <c r="N2462" s="11" t="str">
        <f>IF(A2462="","",-PMT(G2462*VLOOKUP(E2462,index!$A$1:$B$6,2,0),C2462,F2462,0,0))</f>
        <v/>
      </c>
      <c r="O2462" s="11" t="str">
        <f t="shared" si="253"/>
        <v/>
      </c>
      <c r="P2462" s="11" t="str">
        <f t="shared" si="248"/>
        <v/>
      </c>
    </row>
    <row r="2463" spans="1:16" x14ac:dyDescent="0.25">
      <c r="A2463" s="9" t="str">
        <f>IF(A2462="","",IF(B2462&lt;C2462,A2462,IF(A2462=MAX('entry data'!$B$8:$B$507),"",A2462+1)))</f>
        <v/>
      </c>
      <c r="B2463" s="9" t="str">
        <f t="shared" si="249"/>
        <v/>
      </c>
      <c r="C2463" s="9" t="str">
        <f>IF(ISERROR(VLOOKUP(A2463,'entry data'!B:G,6,0)),"",VLOOKUP(A2463,'entry data'!B:G,6,0))</f>
        <v/>
      </c>
      <c r="D2463" s="9" t="str">
        <f>IF(ISERROR(VLOOKUP(A2463,'entry data'!B:C,2,0)),"",VLOOKUP(A2463,'entry data'!B:C,2,0))</f>
        <v/>
      </c>
      <c r="E2463" s="9" t="str">
        <f>IF(ISERROR(VLOOKUP(A2463,'entry data'!B:E,4,0)),"",VLOOKUP(A2463,'entry data'!B:E,4,0))</f>
        <v/>
      </c>
      <c r="F2463" s="11" t="str">
        <f>IF(A2463="","",IF(ISERROR(VLOOKUP(A2463,'entry data'!B:F,5,0)),"",VLOOKUP(A2463,'entry data'!B:F,5,0)))</f>
        <v/>
      </c>
      <c r="G2463" s="12" t="str">
        <f>IF(A2463="","",IF(ISERROR(VLOOKUP(A2463,'entry data'!B:I,8,0)),"",VLOOKUP(A2463,'entry data'!B:I,7,0)))</f>
        <v/>
      </c>
      <c r="H2463" s="13" t="str">
        <f>IF(A2463="","",IF(B2463=1,VLOOKUP(A2463,'entry data'!B:D,3,0),I2462))</f>
        <v/>
      </c>
      <c r="I2463" s="14" t="str">
        <f>IF(A2463="","",IF(E2463="weekly",7,IF(E2463="fortnightly",14,IF(E2463="monthly",DATE(IF(MONTH(H2463)=12,YEAR(H2463)+1,YEAR(H2463)),VLOOKUP(MONTH(H2463),index!$D$2:$G$13,2,0),DAY(H2463)),
IF(E2463="quarterly",DATE(IF(MONTH(H2463)&gt;=10,YEAR(H2463)+1,YEAR(H2463)),VLOOKUP(MONTH(H2463),index!$D$2:$G$13,3,0),DAY(H2463)),
IF(E2463="halfyearly",DATE(IF(MONTH(H2463)&gt;=7,YEAR(H2463)+1,YEAR(H2463)),VLOOKUP(MONTH(H2463),index!$D$2:$G$13,4,0),DAY(H2463)),
DATE(YEAR(H2463)+1,MONTH(H2463),DAY(H2463)))))-H2463))+H2463)</f>
        <v/>
      </c>
      <c r="J2463" s="9" t="str">
        <f t="shared" si="250"/>
        <v/>
      </c>
      <c r="K2463" s="11" t="str">
        <f t="shared" si="251"/>
        <v/>
      </c>
      <c r="L2463" s="11" t="str">
        <f t="shared" si="252"/>
        <v/>
      </c>
      <c r="M2463" s="11" t="str">
        <f>IF(A2463="","",VLOOKUP(E2463,index!$A$1:$B$6,2,0)*K2463*G2463)</f>
        <v/>
      </c>
      <c r="N2463" s="11" t="str">
        <f>IF(A2463="","",-PMT(G2463*VLOOKUP(E2463,index!$A$1:$B$6,2,0),C2463,F2463,0,0))</f>
        <v/>
      </c>
      <c r="O2463" s="11" t="str">
        <f t="shared" si="253"/>
        <v/>
      </c>
      <c r="P2463" s="11" t="str">
        <f t="shared" si="248"/>
        <v/>
      </c>
    </row>
    <row r="2464" spans="1:16" x14ac:dyDescent="0.25">
      <c r="A2464" s="9" t="str">
        <f>IF(A2463="","",IF(B2463&lt;C2463,A2463,IF(A2463=MAX('entry data'!$B$8:$B$507),"",A2463+1)))</f>
        <v/>
      </c>
      <c r="B2464" s="9" t="str">
        <f t="shared" si="249"/>
        <v/>
      </c>
      <c r="C2464" s="9" t="str">
        <f>IF(ISERROR(VLOOKUP(A2464,'entry data'!B:G,6,0)),"",VLOOKUP(A2464,'entry data'!B:G,6,0))</f>
        <v/>
      </c>
      <c r="D2464" s="9" t="str">
        <f>IF(ISERROR(VLOOKUP(A2464,'entry data'!B:C,2,0)),"",VLOOKUP(A2464,'entry data'!B:C,2,0))</f>
        <v/>
      </c>
      <c r="E2464" s="9" t="str">
        <f>IF(ISERROR(VLOOKUP(A2464,'entry data'!B:E,4,0)),"",VLOOKUP(A2464,'entry data'!B:E,4,0))</f>
        <v/>
      </c>
      <c r="F2464" s="11" t="str">
        <f>IF(A2464="","",IF(ISERROR(VLOOKUP(A2464,'entry data'!B:F,5,0)),"",VLOOKUP(A2464,'entry data'!B:F,5,0)))</f>
        <v/>
      </c>
      <c r="G2464" s="12" t="str">
        <f>IF(A2464="","",IF(ISERROR(VLOOKUP(A2464,'entry data'!B:I,8,0)),"",VLOOKUP(A2464,'entry data'!B:I,7,0)))</f>
        <v/>
      </c>
      <c r="H2464" s="13" t="str">
        <f>IF(A2464="","",IF(B2464=1,VLOOKUP(A2464,'entry data'!B:D,3,0),I2463))</f>
        <v/>
      </c>
      <c r="I2464" s="14" t="str">
        <f>IF(A2464="","",IF(E2464="weekly",7,IF(E2464="fortnightly",14,IF(E2464="monthly",DATE(IF(MONTH(H2464)=12,YEAR(H2464)+1,YEAR(H2464)),VLOOKUP(MONTH(H2464),index!$D$2:$G$13,2,0),DAY(H2464)),
IF(E2464="quarterly",DATE(IF(MONTH(H2464)&gt;=10,YEAR(H2464)+1,YEAR(H2464)),VLOOKUP(MONTH(H2464),index!$D$2:$G$13,3,0),DAY(H2464)),
IF(E2464="halfyearly",DATE(IF(MONTH(H2464)&gt;=7,YEAR(H2464)+1,YEAR(H2464)),VLOOKUP(MONTH(H2464),index!$D$2:$G$13,4,0),DAY(H2464)),
DATE(YEAR(H2464)+1,MONTH(H2464),DAY(H2464)))))-H2464))+H2464)</f>
        <v/>
      </c>
      <c r="J2464" s="9" t="str">
        <f t="shared" si="250"/>
        <v/>
      </c>
      <c r="K2464" s="11" t="str">
        <f t="shared" si="251"/>
        <v/>
      </c>
      <c r="L2464" s="11" t="str">
        <f t="shared" si="252"/>
        <v/>
      </c>
      <c r="M2464" s="11" t="str">
        <f>IF(A2464="","",VLOOKUP(E2464,index!$A$1:$B$6,2,0)*K2464*G2464)</f>
        <v/>
      </c>
      <c r="N2464" s="11" t="str">
        <f>IF(A2464="","",-PMT(G2464*VLOOKUP(E2464,index!$A$1:$B$6,2,0),C2464,F2464,0,0))</f>
        <v/>
      </c>
      <c r="O2464" s="11" t="str">
        <f t="shared" si="253"/>
        <v/>
      </c>
      <c r="P2464" s="11" t="str">
        <f t="shared" si="248"/>
        <v/>
      </c>
    </row>
    <row r="2465" spans="1:16" x14ac:dyDescent="0.25">
      <c r="A2465" s="9" t="str">
        <f>IF(A2464="","",IF(B2464&lt;C2464,A2464,IF(A2464=MAX('entry data'!$B$8:$B$507),"",A2464+1)))</f>
        <v/>
      </c>
      <c r="B2465" s="9" t="str">
        <f t="shared" si="249"/>
        <v/>
      </c>
      <c r="C2465" s="9" t="str">
        <f>IF(ISERROR(VLOOKUP(A2465,'entry data'!B:G,6,0)),"",VLOOKUP(A2465,'entry data'!B:G,6,0))</f>
        <v/>
      </c>
      <c r="D2465" s="9" t="str">
        <f>IF(ISERROR(VLOOKUP(A2465,'entry data'!B:C,2,0)),"",VLOOKUP(A2465,'entry data'!B:C,2,0))</f>
        <v/>
      </c>
      <c r="E2465" s="9" t="str">
        <f>IF(ISERROR(VLOOKUP(A2465,'entry data'!B:E,4,0)),"",VLOOKUP(A2465,'entry data'!B:E,4,0))</f>
        <v/>
      </c>
      <c r="F2465" s="11" t="str">
        <f>IF(A2465="","",IF(ISERROR(VLOOKUP(A2465,'entry data'!B:F,5,0)),"",VLOOKUP(A2465,'entry data'!B:F,5,0)))</f>
        <v/>
      </c>
      <c r="G2465" s="12" t="str">
        <f>IF(A2465="","",IF(ISERROR(VLOOKUP(A2465,'entry data'!B:I,8,0)),"",VLOOKUP(A2465,'entry data'!B:I,7,0)))</f>
        <v/>
      </c>
      <c r="H2465" s="13" t="str">
        <f>IF(A2465="","",IF(B2465=1,VLOOKUP(A2465,'entry data'!B:D,3,0),I2464))</f>
        <v/>
      </c>
      <c r="I2465" s="14" t="str">
        <f>IF(A2465="","",IF(E2465="weekly",7,IF(E2465="fortnightly",14,IF(E2465="monthly",DATE(IF(MONTH(H2465)=12,YEAR(H2465)+1,YEAR(H2465)),VLOOKUP(MONTH(H2465),index!$D$2:$G$13,2,0),DAY(H2465)),
IF(E2465="quarterly",DATE(IF(MONTH(H2465)&gt;=10,YEAR(H2465)+1,YEAR(H2465)),VLOOKUP(MONTH(H2465),index!$D$2:$G$13,3,0),DAY(H2465)),
IF(E2465="halfyearly",DATE(IF(MONTH(H2465)&gt;=7,YEAR(H2465)+1,YEAR(H2465)),VLOOKUP(MONTH(H2465),index!$D$2:$G$13,4,0),DAY(H2465)),
DATE(YEAR(H2465)+1,MONTH(H2465),DAY(H2465)))))-H2465))+H2465)</f>
        <v/>
      </c>
      <c r="J2465" s="9" t="str">
        <f t="shared" si="250"/>
        <v/>
      </c>
      <c r="K2465" s="11" t="str">
        <f t="shared" si="251"/>
        <v/>
      </c>
      <c r="L2465" s="11" t="str">
        <f t="shared" si="252"/>
        <v/>
      </c>
      <c r="M2465" s="11" t="str">
        <f>IF(A2465="","",VLOOKUP(E2465,index!$A$1:$B$6,2,0)*K2465*G2465)</f>
        <v/>
      </c>
      <c r="N2465" s="11" t="str">
        <f>IF(A2465="","",-PMT(G2465*VLOOKUP(E2465,index!$A$1:$B$6,2,0),C2465,F2465,0,0))</f>
        <v/>
      </c>
      <c r="O2465" s="11" t="str">
        <f t="shared" si="253"/>
        <v/>
      </c>
      <c r="P2465" s="11" t="str">
        <f t="shared" si="248"/>
        <v/>
      </c>
    </row>
    <row r="2466" spans="1:16" x14ac:dyDescent="0.25">
      <c r="A2466" s="9" t="str">
        <f>IF(A2465="","",IF(B2465&lt;C2465,A2465,IF(A2465=MAX('entry data'!$B$8:$B$507),"",A2465+1)))</f>
        <v/>
      </c>
      <c r="B2466" s="9" t="str">
        <f t="shared" si="249"/>
        <v/>
      </c>
      <c r="C2466" s="9" t="str">
        <f>IF(ISERROR(VLOOKUP(A2466,'entry data'!B:G,6,0)),"",VLOOKUP(A2466,'entry data'!B:G,6,0))</f>
        <v/>
      </c>
      <c r="D2466" s="9" t="str">
        <f>IF(ISERROR(VLOOKUP(A2466,'entry data'!B:C,2,0)),"",VLOOKUP(A2466,'entry data'!B:C,2,0))</f>
        <v/>
      </c>
      <c r="E2466" s="9" t="str">
        <f>IF(ISERROR(VLOOKUP(A2466,'entry data'!B:E,4,0)),"",VLOOKUP(A2466,'entry data'!B:E,4,0))</f>
        <v/>
      </c>
      <c r="F2466" s="11" t="str">
        <f>IF(A2466="","",IF(ISERROR(VLOOKUP(A2466,'entry data'!B:F,5,0)),"",VLOOKUP(A2466,'entry data'!B:F,5,0)))</f>
        <v/>
      </c>
      <c r="G2466" s="12" t="str">
        <f>IF(A2466="","",IF(ISERROR(VLOOKUP(A2466,'entry data'!B:I,8,0)),"",VLOOKUP(A2466,'entry data'!B:I,7,0)))</f>
        <v/>
      </c>
      <c r="H2466" s="13" t="str">
        <f>IF(A2466="","",IF(B2466=1,VLOOKUP(A2466,'entry data'!B:D,3,0),I2465))</f>
        <v/>
      </c>
      <c r="I2466" s="14" t="str">
        <f>IF(A2466="","",IF(E2466="weekly",7,IF(E2466="fortnightly",14,IF(E2466="monthly",DATE(IF(MONTH(H2466)=12,YEAR(H2466)+1,YEAR(H2466)),VLOOKUP(MONTH(H2466),index!$D$2:$G$13,2,0),DAY(H2466)),
IF(E2466="quarterly",DATE(IF(MONTH(H2466)&gt;=10,YEAR(H2466)+1,YEAR(H2466)),VLOOKUP(MONTH(H2466),index!$D$2:$G$13,3,0),DAY(H2466)),
IF(E2466="halfyearly",DATE(IF(MONTH(H2466)&gt;=7,YEAR(H2466)+1,YEAR(H2466)),VLOOKUP(MONTH(H2466),index!$D$2:$G$13,4,0),DAY(H2466)),
DATE(YEAR(H2466)+1,MONTH(H2466),DAY(H2466)))))-H2466))+H2466)</f>
        <v/>
      </c>
      <c r="J2466" s="9" t="str">
        <f t="shared" si="250"/>
        <v/>
      </c>
      <c r="K2466" s="11" t="str">
        <f t="shared" si="251"/>
        <v/>
      </c>
      <c r="L2466" s="11" t="str">
        <f t="shared" si="252"/>
        <v/>
      </c>
      <c r="M2466" s="11" t="str">
        <f>IF(A2466="","",VLOOKUP(E2466,index!$A$1:$B$6,2,0)*K2466*G2466)</f>
        <v/>
      </c>
      <c r="N2466" s="11" t="str">
        <f>IF(A2466="","",-PMT(G2466*VLOOKUP(E2466,index!$A$1:$B$6,2,0),C2466,F2466,0,0))</f>
        <v/>
      </c>
      <c r="O2466" s="11" t="str">
        <f t="shared" si="253"/>
        <v/>
      </c>
      <c r="P2466" s="11" t="str">
        <f t="shared" si="248"/>
        <v/>
      </c>
    </row>
    <row r="2467" spans="1:16" x14ac:dyDescent="0.25">
      <c r="A2467" s="9" t="str">
        <f>IF(A2466="","",IF(B2466&lt;C2466,A2466,IF(A2466=MAX('entry data'!$B$8:$B$507),"",A2466+1)))</f>
        <v/>
      </c>
      <c r="B2467" s="9" t="str">
        <f t="shared" si="249"/>
        <v/>
      </c>
      <c r="C2467" s="9" t="str">
        <f>IF(ISERROR(VLOOKUP(A2467,'entry data'!B:G,6,0)),"",VLOOKUP(A2467,'entry data'!B:G,6,0))</f>
        <v/>
      </c>
      <c r="D2467" s="9" t="str">
        <f>IF(ISERROR(VLOOKUP(A2467,'entry data'!B:C,2,0)),"",VLOOKUP(A2467,'entry data'!B:C,2,0))</f>
        <v/>
      </c>
      <c r="E2467" s="9" t="str">
        <f>IF(ISERROR(VLOOKUP(A2467,'entry data'!B:E,4,0)),"",VLOOKUP(A2467,'entry data'!B:E,4,0))</f>
        <v/>
      </c>
      <c r="F2467" s="11" t="str">
        <f>IF(A2467="","",IF(ISERROR(VLOOKUP(A2467,'entry data'!B:F,5,0)),"",VLOOKUP(A2467,'entry data'!B:F,5,0)))</f>
        <v/>
      </c>
      <c r="G2467" s="12" t="str">
        <f>IF(A2467="","",IF(ISERROR(VLOOKUP(A2467,'entry data'!B:I,8,0)),"",VLOOKUP(A2467,'entry data'!B:I,7,0)))</f>
        <v/>
      </c>
      <c r="H2467" s="13" t="str">
        <f>IF(A2467="","",IF(B2467=1,VLOOKUP(A2467,'entry data'!B:D,3,0),I2466))</f>
        <v/>
      </c>
      <c r="I2467" s="14" t="str">
        <f>IF(A2467="","",IF(E2467="weekly",7,IF(E2467="fortnightly",14,IF(E2467="monthly",DATE(IF(MONTH(H2467)=12,YEAR(H2467)+1,YEAR(H2467)),VLOOKUP(MONTH(H2467),index!$D$2:$G$13,2,0),DAY(H2467)),
IF(E2467="quarterly",DATE(IF(MONTH(H2467)&gt;=10,YEAR(H2467)+1,YEAR(H2467)),VLOOKUP(MONTH(H2467),index!$D$2:$G$13,3,0),DAY(H2467)),
IF(E2467="halfyearly",DATE(IF(MONTH(H2467)&gt;=7,YEAR(H2467)+1,YEAR(H2467)),VLOOKUP(MONTH(H2467),index!$D$2:$G$13,4,0),DAY(H2467)),
DATE(YEAR(H2467)+1,MONTH(H2467),DAY(H2467)))))-H2467))+H2467)</f>
        <v/>
      </c>
      <c r="J2467" s="9" t="str">
        <f t="shared" si="250"/>
        <v/>
      </c>
      <c r="K2467" s="11" t="str">
        <f t="shared" si="251"/>
        <v/>
      </c>
      <c r="L2467" s="11" t="str">
        <f t="shared" si="252"/>
        <v/>
      </c>
      <c r="M2467" s="11" t="str">
        <f>IF(A2467="","",VLOOKUP(E2467,index!$A$1:$B$6,2,0)*K2467*G2467)</f>
        <v/>
      </c>
      <c r="N2467" s="11" t="str">
        <f>IF(A2467="","",-PMT(G2467*VLOOKUP(E2467,index!$A$1:$B$6,2,0),C2467,F2467,0,0))</f>
        <v/>
      </c>
      <c r="O2467" s="11" t="str">
        <f t="shared" si="253"/>
        <v/>
      </c>
      <c r="P2467" s="11" t="str">
        <f t="shared" si="248"/>
        <v/>
      </c>
    </row>
    <row r="2468" spans="1:16" x14ac:dyDescent="0.25">
      <c r="A2468" s="9" t="str">
        <f>IF(A2467="","",IF(B2467&lt;C2467,A2467,IF(A2467=MAX('entry data'!$B$8:$B$507),"",A2467+1)))</f>
        <v/>
      </c>
      <c r="B2468" s="9" t="str">
        <f t="shared" si="249"/>
        <v/>
      </c>
      <c r="C2468" s="9" t="str">
        <f>IF(ISERROR(VLOOKUP(A2468,'entry data'!B:G,6,0)),"",VLOOKUP(A2468,'entry data'!B:G,6,0))</f>
        <v/>
      </c>
      <c r="D2468" s="9" t="str">
        <f>IF(ISERROR(VLOOKUP(A2468,'entry data'!B:C,2,0)),"",VLOOKUP(A2468,'entry data'!B:C,2,0))</f>
        <v/>
      </c>
      <c r="E2468" s="9" t="str">
        <f>IF(ISERROR(VLOOKUP(A2468,'entry data'!B:E,4,0)),"",VLOOKUP(A2468,'entry data'!B:E,4,0))</f>
        <v/>
      </c>
      <c r="F2468" s="11" t="str">
        <f>IF(A2468="","",IF(ISERROR(VLOOKUP(A2468,'entry data'!B:F,5,0)),"",VLOOKUP(A2468,'entry data'!B:F,5,0)))</f>
        <v/>
      </c>
      <c r="G2468" s="12" t="str">
        <f>IF(A2468="","",IF(ISERROR(VLOOKUP(A2468,'entry data'!B:I,8,0)),"",VLOOKUP(A2468,'entry data'!B:I,7,0)))</f>
        <v/>
      </c>
      <c r="H2468" s="13" t="str">
        <f>IF(A2468="","",IF(B2468=1,VLOOKUP(A2468,'entry data'!B:D,3,0),I2467))</f>
        <v/>
      </c>
      <c r="I2468" s="14" t="str">
        <f>IF(A2468="","",IF(E2468="weekly",7,IF(E2468="fortnightly",14,IF(E2468="monthly",DATE(IF(MONTH(H2468)=12,YEAR(H2468)+1,YEAR(H2468)),VLOOKUP(MONTH(H2468),index!$D$2:$G$13,2,0),DAY(H2468)),
IF(E2468="quarterly",DATE(IF(MONTH(H2468)&gt;=10,YEAR(H2468)+1,YEAR(H2468)),VLOOKUP(MONTH(H2468),index!$D$2:$G$13,3,0),DAY(H2468)),
IF(E2468="halfyearly",DATE(IF(MONTH(H2468)&gt;=7,YEAR(H2468)+1,YEAR(H2468)),VLOOKUP(MONTH(H2468),index!$D$2:$G$13,4,0),DAY(H2468)),
DATE(YEAR(H2468)+1,MONTH(H2468),DAY(H2468)))))-H2468))+H2468)</f>
        <v/>
      </c>
      <c r="J2468" s="9" t="str">
        <f t="shared" si="250"/>
        <v/>
      </c>
      <c r="K2468" s="11" t="str">
        <f t="shared" si="251"/>
        <v/>
      </c>
      <c r="L2468" s="11" t="str">
        <f t="shared" si="252"/>
        <v/>
      </c>
      <c r="M2468" s="11" t="str">
        <f>IF(A2468="","",VLOOKUP(E2468,index!$A$1:$B$6,2,0)*K2468*G2468)</f>
        <v/>
      </c>
      <c r="N2468" s="11" t="str">
        <f>IF(A2468="","",-PMT(G2468*VLOOKUP(E2468,index!$A$1:$B$6,2,0),C2468,F2468,0,0))</f>
        <v/>
      </c>
      <c r="O2468" s="11" t="str">
        <f t="shared" si="253"/>
        <v/>
      </c>
      <c r="P2468" s="11" t="str">
        <f t="shared" si="248"/>
        <v/>
      </c>
    </row>
    <row r="2469" spans="1:16" x14ac:dyDescent="0.25">
      <c r="A2469" s="9" t="str">
        <f>IF(A2468="","",IF(B2468&lt;C2468,A2468,IF(A2468=MAX('entry data'!$B$8:$B$507),"",A2468+1)))</f>
        <v/>
      </c>
      <c r="B2469" s="9" t="str">
        <f t="shared" si="249"/>
        <v/>
      </c>
      <c r="C2469" s="9" t="str">
        <f>IF(ISERROR(VLOOKUP(A2469,'entry data'!B:G,6,0)),"",VLOOKUP(A2469,'entry data'!B:G,6,0))</f>
        <v/>
      </c>
      <c r="D2469" s="9" t="str">
        <f>IF(ISERROR(VLOOKUP(A2469,'entry data'!B:C,2,0)),"",VLOOKUP(A2469,'entry data'!B:C,2,0))</f>
        <v/>
      </c>
      <c r="E2469" s="9" t="str">
        <f>IF(ISERROR(VLOOKUP(A2469,'entry data'!B:E,4,0)),"",VLOOKUP(A2469,'entry data'!B:E,4,0))</f>
        <v/>
      </c>
      <c r="F2469" s="11" t="str">
        <f>IF(A2469="","",IF(ISERROR(VLOOKUP(A2469,'entry data'!B:F,5,0)),"",VLOOKUP(A2469,'entry data'!B:F,5,0)))</f>
        <v/>
      </c>
      <c r="G2469" s="12" t="str">
        <f>IF(A2469="","",IF(ISERROR(VLOOKUP(A2469,'entry data'!B:I,8,0)),"",VLOOKUP(A2469,'entry data'!B:I,7,0)))</f>
        <v/>
      </c>
      <c r="H2469" s="13" t="str">
        <f>IF(A2469="","",IF(B2469=1,VLOOKUP(A2469,'entry data'!B:D,3,0),I2468))</f>
        <v/>
      </c>
      <c r="I2469" s="14" t="str">
        <f>IF(A2469="","",IF(E2469="weekly",7,IF(E2469="fortnightly",14,IF(E2469="monthly",DATE(IF(MONTH(H2469)=12,YEAR(H2469)+1,YEAR(H2469)),VLOOKUP(MONTH(H2469),index!$D$2:$G$13,2,0),DAY(H2469)),
IF(E2469="quarterly",DATE(IF(MONTH(H2469)&gt;=10,YEAR(H2469)+1,YEAR(H2469)),VLOOKUP(MONTH(H2469),index!$D$2:$G$13,3,0),DAY(H2469)),
IF(E2469="halfyearly",DATE(IF(MONTH(H2469)&gt;=7,YEAR(H2469)+1,YEAR(H2469)),VLOOKUP(MONTH(H2469),index!$D$2:$G$13,4,0),DAY(H2469)),
DATE(YEAR(H2469)+1,MONTH(H2469),DAY(H2469)))))-H2469))+H2469)</f>
        <v/>
      </c>
      <c r="J2469" s="9" t="str">
        <f t="shared" si="250"/>
        <v/>
      </c>
      <c r="K2469" s="11" t="str">
        <f t="shared" si="251"/>
        <v/>
      </c>
      <c r="L2469" s="11" t="str">
        <f t="shared" si="252"/>
        <v/>
      </c>
      <c r="M2469" s="11" t="str">
        <f>IF(A2469="","",VLOOKUP(E2469,index!$A$1:$B$6,2,0)*K2469*G2469)</f>
        <v/>
      </c>
      <c r="N2469" s="11" t="str">
        <f>IF(A2469="","",-PMT(G2469*VLOOKUP(E2469,index!$A$1:$B$6,2,0),C2469,F2469,0,0))</f>
        <v/>
      </c>
      <c r="O2469" s="11" t="str">
        <f t="shared" si="253"/>
        <v/>
      </c>
      <c r="P2469" s="11" t="str">
        <f t="shared" si="248"/>
        <v/>
      </c>
    </row>
    <row r="2470" spans="1:16" x14ac:dyDescent="0.25">
      <c r="A2470" s="9" t="str">
        <f>IF(A2469="","",IF(B2469&lt;C2469,A2469,IF(A2469=MAX('entry data'!$B$8:$B$507),"",A2469+1)))</f>
        <v/>
      </c>
      <c r="B2470" s="9" t="str">
        <f t="shared" si="249"/>
        <v/>
      </c>
      <c r="C2470" s="9" t="str">
        <f>IF(ISERROR(VLOOKUP(A2470,'entry data'!B:G,6,0)),"",VLOOKUP(A2470,'entry data'!B:G,6,0))</f>
        <v/>
      </c>
      <c r="D2470" s="9" t="str">
        <f>IF(ISERROR(VLOOKUP(A2470,'entry data'!B:C,2,0)),"",VLOOKUP(A2470,'entry data'!B:C,2,0))</f>
        <v/>
      </c>
      <c r="E2470" s="9" t="str">
        <f>IF(ISERROR(VLOOKUP(A2470,'entry data'!B:E,4,0)),"",VLOOKUP(A2470,'entry data'!B:E,4,0))</f>
        <v/>
      </c>
      <c r="F2470" s="11" t="str">
        <f>IF(A2470="","",IF(ISERROR(VLOOKUP(A2470,'entry data'!B:F,5,0)),"",VLOOKUP(A2470,'entry data'!B:F,5,0)))</f>
        <v/>
      </c>
      <c r="G2470" s="12" t="str">
        <f>IF(A2470="","",IF(ISERROR(VLOOKUP(A2470,'entry data'!B:I,8,0)),"",VLOOKUP(A2470,'entry data'!B:I,7,0)))</f>
        <v/>
      </c>
      <c r="H2470" s="13" t="str">
        <f>IF(A2470="","",IF(B2470=1,VLOOKUP(A2470,'entry data'!B:D,3,0),I2469))</f>
        <v/>
      </c>
      <c r="I2470" s="14" t="str">
        <f>IF(A2470="","",IF(E2470="weekly",7,IF(E2470="fortnightly",14,IF(E2470="monthly",DATE(IF(MONTH(H2470)=12,YEAR(H2470)+1,YEAR(H2470)),VLOOKUP(MONTH(H2470),index!$D$2:$G$13,2,0),DAY(H2470)),
IF(E2470="quarterly",DATE(IF(MONTH(H2470)&gt;=10,YEAR(H2470)+1,YEAR(H2470)),VLOOKUP(MONTH(H2470),index!$D$2:$G$13,3,0),DAY(H2470)),
IF(E2470="halfyearly",DATE(IF(MONTH(H2470)&gt;=7,YEAR(H2470)+1,YEAR(H2470)),VLOOKUP(MONTH(H2470),index!$D$2:$G$13,4,0),DAY(H2470)),
DATE(YEAR(H2470)+1,MONTH(H2470),DAY(H2470)))))-H2470))+H2470)</f>
        <v/>
      </c>
      <c r="J2470" s="9" t="str">
        <f t="shared" si="250"/>
        <v/>
      </c>
      <c r="K2470" s="11" t="str">
        <f t="shared" si="251"/>
        <v/>
      </c>
      <c r="L2470" s="11" t="str">
        <f t="shared" si="252"/>
        <v/>
      </c>
      <c r="M2470" s="11" t="str">
        <f>IF(A2470="","",VLOOKUP(E2470,index!$A$1:$B$6,2,0)*K2470*G2470)</f>
        <v/>
      </c>
      <c r="N2470" s="11" t="str">
        <f>IF(A2470="","",-PMT(G2470*VLOOKUP(E2470,index!$A$1:$B$6,2,0),C2470,F2470,0,0))</f>
        <v/>
      </c>
      <c r="O2470" s="11" t="str">
        <f t="shared" si="253"/>
        <v/>
      </c>
      <c r="P2470" s="11" t="str">
        <f t="shared" si="248"/>
        <v/>
      </c>
    </row>
    <row r="2471" spans="1:16" x14ac:dyDescent="0.25">
      <c r="A2471" s="9" t="str">
        <f>IF(A2470="","",IF(B2470&lt;C2470,A2470,IF(A2470=MAX('entry data'!$B$8:$B$507),"",A2470+1)))</f>
        <v/>
      </c>
      <c r="B2471" s="9" t="str">
        <f t="shared" si="249"/>
        <v/>
      </c>
      <c r="C2471" s="9" t="str">
        <f>IF(ISERROR(VLOOKUP(A2471,'entry data'!B:G,6,0)),"",VLOOKUP(A2471,'entry data'!B:G,6,0))</f>
        <v/>
      </c>
      <c r="D2471" s="9" t="str">
        <f>IF(ISERROR(VLOOKUP(A2471,'entry data'!B:C,2,0)),"",VLOOKUP(A2471,'entry data'!B:C,2,0))</f>
        <v/>
      </c>
      <c r="E2471" s="9" t="str">
        <f>IF(ISERROR(VLOOKUP(A2471,'entry data'!B:E,4,0)),"",VLOOKUP(A2471,'entry data'!B:E,4,0))</f>
        <v/>
      </c>
      <c r="F2471" s="11" t="str">
        <f>IF(A2471="","",IF(ISERROR(VLOOKUP(A2471,'entry data'!B:F,5,0)),"",VLOOKUP(A2471,'entry data'!B:F,5,0)))</f>
        <v/>
      </c>
      <c r="G2471" s="12" t="str">
        <f>IF(A2471="","",IF(ISERROR(VLOOKUP(A2471,'entry data'!B:I,8,0)),"",VLOOKUP(A2471,'entry data'!B:I,7,0)))</f>
        <v/>
      </c>
      <c r="H2471" s="13" t="str">
        <f>IF(A2471="","",IF(B2471=1,VLOOKUP(A2471,'entry data'!B:D,3,0),I2470))</f>
        <v/>
      </c>
      <c r="I2471" s="14" t="str">
        <f>IF(A2471="","",IF(E2471="weekly",7,IF(E2471="fortnightly",14,IF(E2471="monthly",DATE(IF(MONTH(H2471)=12,YEAR(H2471)+1,YEAR(H2471)),VLOOKUP(MONTH(H2471),index!$D$2:$G$13,2,0),DAY(H2471)),
IF(E2471="quarterly",DATE(IF(MONTH(H2471)&gt;=10,YEAR(H2471)+1,YEAR(H2471)),VLOOKUP(MONTH(H2471),index!$D$2:$G$13,3,0),DAY(H2471)),
IF(E2471="halfyearly",DATE(IF(MONTH(H2471)&gt;=7,YEAR(H2471)+1,YEAR(H2471)),VLOOKUP(MONTH(H2471),index!$D$2:$G$13,4,0),DAY(H2471)),
DATE(YEAR(H2471)+1,MONTH(H2471),DAY(H2471)))))-H2471))+H2471)</f>
        <v/>
      </c>
      <c r="J2471" s="9" t="str">
        <f t="shared" si="250"/>
        <v/>
      </c>
      <c r="K2471" s="11" t="str">
        <f t="shared" si="251"/>
        <v/>
      </c>
      <c r="L2471" s="11" t="str">
        <f t="shared" si="252"/>
        <v/>
      </c>
      <c r="M2471" s="11" t="str">
        <f>IF(A2471="","",VLOOKUP(E2471,index!$A$1:$B$6,2,0)*K2471*G2471)</f>
        <v/>
      </c>
      <c r="N2471" s="11" t="str">
        <f>IF(A2471="","",-PMT(G2471*VLOOKUP(E2471,index!$A$1:$B$6,2,0),C2471,F2471,0,0))</f>
        <v/>
      </c>
      <c r="O2471" s="11" t="str">
        <f t="shared" si="253"/>
        <v/>
      </c>
      <c r="P2471" s="11" t="str">
        <f t="shared" si="248"/>
        <v/>
      </c>
    </row>
    <row r="2472" spans="1:16" x14ac:dyDescent="0.25">
      <c r="A2472" s="9" t="str">
        <f>IF(A2471="","",IF(B2471&lt;C2471,A2471,IF(A2471=MAX('entry data'!$B$8:$B$507),"",A2471+1)))</f>
        <v/>
      </c>
      <c r="B2472" s="9" t="str">
        <f t="shared" si="249"/>
        <v/>
      </c>
      <c r="C2472" s="9" t="str">
        <f>IF(ISERROR(VLOOKUP(A2472,'entry data'!B:G,6,0)),"",VLOOKUP(A2472,'entry data'!B:G,6,0))</f>
        <v/>
      </c>
      <c r="D2472" s="9" t="str">
        <f>IF(ISERROR(VLOOKUP(A2472,'entry data'!B:C,2,0)),"",VLOOKUP(A2472,'entry data'!B:C,2,0))</f>
        <v/>
      </c>
      <c r="E2472" s="9" t="str">
        <f>IF(ISERROR(VLOOKUP(A2472,'entry data'!B:E,4,0)),"",VLOOKUP(A2472,'entry data'!B:E,4,0))</f>
        <v/>
      </c>
      <c r="F2472" s="11" t="str">
        <f>IF(A2472="","",IF(ISERROR(VLOOKUP(A2472,'entry data'!B:F,5,0)),"",VLOOKUP(A2472,'entry data'!B:F,5,0)))</f>
        <v/>
      </c>
      <c r="G2472" s="12" t="str">
        <f>IF(A2472="","",IF(ISERROR(VLOOKUP(A2472,'entry data'!B:I,8,0)),"",VLOOKUP(A2472,'entry data'!B:I,7,0)))</f>
        <v/>
      </c>
      <c r="H2472" s="13" t="str">
        <f>IF(A2472="","",IF(B2472=1,VLOOKUP(A2472,'entry data'!B:D,3,0),I2471))</f>
        <v/>
      </c>
      <c r="I2472" s="14" t="str">
        <f>IF(A2472="","",IF(E2472="weekly",7,IF(E2472="fortnightly",14,IF(E2472="monthly",DATE(IF(MONTH(H2472)=12,YEAR(H2472)+1,YEAR(H2472)),VLOOKUP(MONTH(H2472),index!$D$2:$G$13,2,0),DAY(H2472)),
IF(E2472="quarterly",DATE(IF(MONTH(H2472)&gt;=10,YEAR(H2472)+1,YEAR(H2472)),VLOOKUP(MONTH(H2472),index!$D$2:$G$13,3,0),DAY(H2472)),
IF(E2472="halfyearly",DATE(IF(MONTH(H2472)&gt;=7,YEAR(H2472)+1,YEAR(H2472)),VLOOKUP(MONTH(H2472),index!$D$2:$G$13,4,0),DAY(H2472)),
DATE(YEAR(H2472)+1,MONTH(H2472),DAY(H2472)))))-H2472))+H2472)</f>
        <v/>
      </c>
      <c r="J2472" s="9" t="str">
        <f t="shared" si="250"/>
        <v/>
      </c>
      <c r="K2472" s="11" t="str">
        <f t="shared" si="251"/>
        <v/>
      </c>
      <c r="L2472" s="11" t="str">
        <f t="shared" si="252"/>
        <v/>
      </c>
      <c r="M2472" s="11" t="str">
        <f>IF(A2472="","",VLOOKUP(E2472,index!$A$1:$B$6,2,0)*K2472*G2472)</f>
        <v/>
      </c>
      <c r="N2472" s="11" t="str">
        <f>IF(A2472="","",-PMT(G2472*VLOOKUP(E2472,index!$A$1:$B$6,2,0),C2472,F2472,0,0))</f>
        <v/>
      </c>
      <c r="O2472" s="11" t="str">
        <f t="shared" si="253"/>
        <v/>
      </c>
      <c r="P2472" s="11" t="str">
        <f t="shared" si="248"/>
        <v/>
      </c>
    </row>
    <row r="2473" spans="1:16" x14ac:dyDescent="0.25">
      <c r="A2473" s="9" t="str">
        <f>IF(A2472="","",IF(B2472&lt;C2472,A2472,IF(A2472=MAX('entry data'!$B$8:$B$507),"",A2472+1)))</f>
        <v/>
      </c>
      <c r="B2473" s="9" t="str">
        <f t="shared" si="249"/>
        <v/>
      </c>
      <c r="C2473" s="9" t="str">
        <f>IF(ISERROR(VLOOKUP(A2473,'entry data'!B:G,6,0)),"",VLOOKUP(A2473,'entry data'!B:G,6,0))</f>
        <v/>
      </c>
      <c r="D2473" s="9" t="str">
        <f>IF(ISERROR(VLOOKUP(A2473,'entry data'!B:C,2,0)),"",VLOOKUP(A2473,'entry data'!B:C,2,0))</f>
        <v/>
      </c>
      <c r="E2473" s="9" t="str">
        <f>IF(ISERROR(VLOOKUP(A2473,'entry data'!B:E,4,0)),"",VLOOKUP(A2473,'entry data'!B:E,4,0))</f>
        <v/>
      </c>
      <c r="F2473" s="11" t="str">
        <f>IF(A2473="","",IF(ISERROR(VLOOKUP(A2473,'entry data'!B:F,5,0)),"",VLOOKUP(A2473,'entry data'!B:F,5,0)))</f>
        <v/>
      </c>
      <c r="G2473" s="12" t="str">
        <f>IF(A2473="","",IF(ISERROR(VLOOKUP(A2473,'entry data'!B:I,8,0)),"",VLOOKUP(A2473,'entry data'!B:I,7,0)))</f>
        <v/>
      </c>
      <c r="H2473" s="13" t="str">
        <f>IF(A2473="","",IF(B2473=1,VLOOKUP(A2473,'entry data'!B:D,3,0),I2472))</f>
        <v/>
      </c>
      <c r="I2473" s="14" t="str">
        <f>IF(A2473="","",IF(E2473="weekly",7,IF(E2473="fortnightly",14,IF(E2473="monthly",DATE(IF(MONTH(H2473)=12,YEAR(H2473)+1,YEAR(H2473)),VLOOKUP(MONTH(H2473),index!$D$2:$G$13,2,0),DAY(H2473)),
IF(E2473="quarterly",DATE(IF(MONTH(H2473)&gt;=10,YEAR(H2473)+1,YEAR(H2473)),VLOOKUP(MONTH(H2473),index!$D$2:$G$13,3,0),DAY(H2473)),
IF(E2473="halfyearly",DATE(IF(MONTH(H2473)&gt;=7,YEAR(H2473)+1,YEAR(H2473)),VLOOKUP(MONTH(H2473),index!$D$2:$G$13,4,0),DAY(H2473)),
DATE(YEAR(H2473)+1,MONTH(H2473),DAY(H2473)))))-H2473))+H2473)</f>
        <v/>
      </c>
      <c r="J2473" s="9" t="str">
        <f t="shared" si="250"/>
        <v/>
      </c>
      <c r="K2473" s="11" t="str">
        <f t="shared" si="251"/>
        <v/>
      </c>
      <c r="L2473" s="11" t="str">
        <f t="shared" si="252"/>
        <v/>
      </c>
      <c r="M2473" s="11" t="str">
        <f>IF(A2473="","",VLOOKUP(E2473,index!$A$1:$B$6,2,0)*K2473*G2473)</f>
        <v/>
      </c>
      <c r="N2473" s="11" t="str">
        <f>IF(A2473="","",-PMT(G2473*VLOOKUP(E2473,index!$A$1:$B$6,2,0),C2473,F2473,0,0))</f>
        <v/>
      </c>
      <c r="O2473" s="11" t="str">
        <f t="shared" si="253"/>
        <v/>
      </c>
      <c r="P2473" s="11" t="str">
        <f t="shared" si="248"/>
        <v/>
      </c>
    </row>
    <row r="2474" spans="1:16" x14ac:dyDescent="0.25">
      <c r="A2474" s="9" t="str">
        <f>IF(A2473="","",IF(B2473&lt;C2473,A2473,IF(A2473=MAX('entry data'!$B$8:$B$507),"",A2473+1)))</f>
        <v/>
      </c>
      <c r="B2474" s="9" t="str">
        <f t="shared" si="249"/>
        <v/>
      </c>
      <c r="C2474" s="9" t="str">
        <f>IF(ISERROR(VLOOKUP(A2474,'entry data'!B:G,6,0)),"",VLOOKUP(A2474,'entry data'!B:G,6,0))</f>
        <v/>
      </c>
      <c r="D2474" s="9" t="str">
        <f>IF(ISERROR(VLOOKUP(A2474,'entry data'!B:C,2,0)),"",VLOOKUP(A2474,'entry data'!B:C,2,0))</f>
        <v/>
      </c>
      <c r="E2474" s="9" t="str">
        <f>IF(ISERROR(VLOOKUP(A2474,'entry data'!B:E,4,0)),"",VLOOKUP(A2474,'entry data'!B:E,4,0))</f>
        <v/>
      </c>
      <c r="F2474" s="11" t="str">
        <f>IF(A2474="","",IF(ISERROR(VLOOKUP(A2474,'entry data'!B:F,5,0)),"",VLOOKUP(A2474,'entry data'!B:F,5,0)))</f>
        <v/>
      </c>
      <c r="G2474" s="12" t="str">
        <f>IF(A2474="","",IF(ISERROR(VLOOKUP(A2474,'entry data'!B:I,8,0)),"",VLOOKUP(A2474,'entry data'!B:I,7,0)))</f>
        <v/>
      </c>
      <c r="H2474" s="13" t="str">
        <f>IF(A2474="","",IF(B2474=1,VLOOKUP(A2474,'entry data'!B:D,3,0),I2473))</f>
        <v/>
      </c>
      <c r="I2474" s="14" t="str">
        <f>IF(A2474="","",IF(E2474="weekly",7,IF(E2474="fortnightly",14,IF(E2474="monthly",DATE(IF(MONTH(H2474)=12,YEAR(H2474)+1,YEAR(H2474)),VLOOKUP(MONTH(H2474),index!$D$2:$G$13,2,0),DAY(H2474)),
IF(E2474="quarterly",DATE(IF(MONTH(H2474)&gt;=10,YEAR(H2474)+1,YEAR(H2474)),VLOOKUP(MONTH(H2474),index!$D$2:$G$13,3,0),DAY(H2474)),
IF(E2474="halfyearly",DATE(IF(MONTH(H2474)&gt;=7,YEAR(H2474)+1,YEAR(H2474)),VLOOKUP(MONTH(H2474),index!$D$2:$G$13,4,0),DAY(H2474)),
DATE(YEAR(H2474)+1,MONTH(H2474),DAY(H2474)))))-H2474))+H2474)</f>
        <v/>
      </c>
      <c r="J2474" s="9" t="str">
        <f t="shared" si="250"/>
        <v/>
      </c>
      <c r="K2474" s="11" t="str">
        <f t="shared" si="251"/>
        <v/>
      </c>
      <c r="L2474" s="11" t="str">
        <f t="shared" si="252"/>
        <v/>
      </c>
      <c r="M2474" s="11" t="str">
        <f>IF(A2474="","",VLOOKUP(E2474,index!$A$1:$B$6,2,0)*K2474*G2474)</f>
        <v/>
      </c>
      <c r="N2474" s="11" t="str">
        <f>IF(A2474="","",-PMT(G2474*VLOOKUP(E2474,index!$A$1:$B$6,2,0),C2474,F2474,0,0))</f>
        <v/>
      </c>
      <c r="O2474" s="11" t="str">
        <f t="shared" si="253"/>
        <v/>
      </c>
      <c r="P2474" s="11" t="str">
        <f t="shared" si="248"/>
        <v/>
      </c>
    </row>
    <row r="2475" spans="1:16" x14ac:dyDescent="0.25">
      <c r="A2475" s="9" t="str">
        <f>IF(A2474="","",IF(B2474&lt;C2474,A2474,IF(A2474=MAX('entry data'!$B$8:$B$507),"",A2474+1)))</f>
        <v/>
      </c>
      <c r="B2475" s="9" t="str">
        <f t="shared" si="249"/>
        <v/>
      </c>
      <c r="C2475" s="9" t="str">
        <f>IF(ISERROR(VLOOKUP(A2475,'entry data'!B:G,6,0)),"",VLOOKUP(A2475,'entry data'!B:G,6,0))</f>
        <v/>
      </c>
      <c r="D2475" s="9" t="str">
        <f>IF(ISERROR(VLOOKUP(A2475,'entry data'!B:C,2,0)),"",VLOOKUP(A2475,'entry data'!B:C,2,0))</f>
        <v/>
      </c>
      <c r="E2475" s="9" t="str">
        <f>IF(ISERROR(VLOOKUP(A2475,'entry data'!B:E,4,0)),"",VLOOKUP(A2475,'entry data'!B:E,4,0))</f>
        <v/>
      </c>
      <c r="F2475" s="11" t="str">
        <f>IF(A2475="","",IF(ISERROR(VLOOKUP(A2475,'entry data'!B:F,5,0)),"",VLOOKUP(A2475,'entry data'!B:F,5,0)))</f>
        <v/>
      </c>
      <c r="G2475" s="12" t="str">
        <f>IF(A2475="","",IF(ISERROR(VLOOKUP(A2475,'entry data'!B:I,8,0)),"",VLOOKUP(A2475,'entry data'!B:I,7,0)))</f>
        <v/>
      </c>
      <c r="H2475" s="13" t="str">
        <f>IF(A2475="","",IF(B2475=1,VLOOKUP(A2475,'entry data'!B:D,3,0),I2474))</f>
        <v/>
      </c>
      <c r="I2475" s="14" t="str">
        <f>IF(A2475="","",IF(E2475="weekly",7,IF(E2475="fortnightly",14,IF(E2475="monthly",DATE(IF(MONTH(H2475)=12,YEAR(H2475)+1,YEAR(H2475)),VLOOKUP(MONTH(H2475),index!$D$2:$G$13,2,0),DAY(H2475)),
IF(E2475="quarterly",DATE(IF(MONTH(H2475)&gt;=10,YEAR(H2475)+1,YEAR(H2475)),VLOOKUP(MONTH(H2475),index!$D$2:$G$13,3,0),DAY(H2475)),
IF(E2475="halfyearly",DATE(IF(MONTH(H2475)&gt;=7,YEAR(H2475)+1,YEAR(H2475)),VLOOKUP(MONTH(H2475),index!$D$2:$G$13,4,0),DAY(H2475)),
DATE(YEAR(H2475)+1,MONTH(H2475),DAY(H2475)))))-H2475))+H2475)</f>
        <v/>
      </c>
      <c r="J2475" s="9" t="str">
        <f t="shared" si="250"/>
        <v/>
      </c>
      <c r="K2475" s="11" t="str">
        <f t="shared" si="251"/>
        <v/>
      </c>
      <c r="L2475" s="11" t="str">
        <f t="shared" si="252"/>
        <v/>
      </c>
      <c r="M2475" s="11" t="str">
        <f>IF(A2475="","",VLOOKUP(E2475,index!$A$1:$B$6,2,0)*K2475*G2475)</f>
        <v/>
      </c>
      <c r="N2475" s="11" t="str">
        <f>IF(A2475="","",-PMT(G2475*VLOOKUP(E2475,index!$A$1:$B$6,2,0),C2475,F2475,0,0))</f>
        <v/>
      </c>
      <c r="O2475" s="11" t="str">
        <f t="shared" si="253"/>
        <v/>
      </c>
      <c r="P2475" s="11" t="str">
        <f t="shared" si="248"/>
        <v/>
      </c>
    </row>
    <row r="2476" spans="1:16" x14ac:dyDescent="0.25">
      <c r="A2476" s="9" t="str">
        <f>IF(A2475="","",IF(B2475&lt;C2475,A2475,IF(A2475=MAX('entry data'!$B$8:$B$507),"",A2475+1)))</f>
        <v/>
      </c>
      <c r="B2476" s="9" t="str">
        <f t="shared" si="249"/>
        <v/>
      </c>
      <c r="C2476" s="9" t="str">
        <f>IF(ISERROR(VLOOKUP(A2476,'entry data'!B:G,6,0)),"",VLOOKUP(A2476,'entry data'!B:G,6,0))</f>
        <v/>
      </c>
      <c r="D2476" s="9" t="str">
        <f>IF(ISERROR(VLOOKUP(A2476,'entry data'!B:C,2,0)),"",VLOOKUP(A2476,'entry data'!B:C,2,0))</f>
        <v/>
      </c>
      <c r="E2476" s="9" t="str">
        <f>IF(ISERROR(VLOOKUP(A2476,'entry data'!B:E,4,0)),"",VLOOKUP(A2476,'entry data'!B:E,4,0))</f>
        <v/>
      </c>
      <c r="F2476" s="11" t="str">
        <f>IF(A2476="","",IF(ISERROR(VLOOKUP(A2476,'entry data'!B:F,5,0)),"",VLOOKUP(A2476,'entry data'!B:F,5,0)))</f>
        <v/>
      </c>
      <c r="G2476" s="12" t="str">
        <f>IF(A2476="","",IF(ISERROR(VLOOKUP(A2476,'entry data'!B:I,8,0)),"",VLOOKUP(A2476,'entry data'!B:I,7,0)))</f>
        <v/>
      </c>
      <c r="H2476" s="13" t="str">
        <f>IF(A2476="","",IF(B2476=1,VLOOKUP(A2476,'entry data'!B:D,3,0),I2475))</f>
        <v/>
      </c>
      <c r="I2476" s="14" t="str">
        <f>IF(A2476="","",IF(E2476="weekly",7,IF(E2476="fortnightly",14,IF(E2476="monthly",DATE(IF(MONTH(H2476)=12,YEAR(H2476)+1,YEAR(H2476)),VLOOKUP(MONTH(H2476),index!$D$2:$G$13,2,0),DAY(H2476)),
IF(E2476="quarterly",DATE(IF(MONTH(H2476)&gt;=10,YEAR(H2476)+1,YEAR(H2476)),VLOOKUP(MONTH(H2476),index!$D$2:$G$13,3,0),DAY(H2476)),
IF(E2476="halfyearly",DATE(IF(MONTH(H2476)&gt;=7,YEAR(H2476)+1,YEAR(H2476)),VLOOKUP(MONTH(H2476),index!$D$2:$G$13,4,0),DAY(H2476)),
DATE(YEAR(H2476)+1,MONTH(H2476),DAY(H2476)))))-H2476))+H2476)</f>
        <v/>
      </c>
      <c r="J2476" s="9" t="str">
        <f t="shared" si="250"/>
        <v/>
      </c>
      <c r="K2476" s="11" t="str">
        <f t="shared" si="251"/>
        <v/>
      </c>
      <c r="L2476" s="11" t="str">
        <f t="shared" si="252"/>
        <v/>
      </c>
      <c r="M2476" s="11" t="str">
        <f>IF(A2476="","",VLOOKUP(E2476,index!$A$1:$B$6,2,0)*K2476*G2476)</f>
        <v/>
      </c>
      <c r="N2476" s="11" t="str">
        <f>IF(A2476="","",-PMT(G2476*VLOOKUP(E2476,index!$A$1:$B$6,2,0),C2476,F2476,0,0))</f>
        <v/>
      </c>
      <c r="O2476" s="11" t="str">
        <f t="shared" si="253"/>
        <v/>
      </c>
      <c r="P2476" s="11" t="str">
        <f t="shared" si="248"/>
        <v/>
      </c>
    </row>
    <row r="2477" spans="1:16" x14ac:dyDescent="0.25">
      <c r="A2477" s="9" t="str">
        <f>IF(A2476="","",IF(B2476&lt;C2476,A2476,IF(A2476=MAX('entry data'!$B$8:$B$507),"",A2476+1)))</f>
        <v/>
      </c>
      <c r="B2477" s="9" t="str">
        <f t="shared" si="249"/>
        <v/>
      </c>
      <c r="C2477" s="9" t="str">
        <f>IF(ISERROR(VLOOKUP(A2477,'entry data'!B:G,6,0)),"",VLOOKUP(A2477,'entry data'!B:G,6,0))</f>
        <v/>
      </c>
      <c r="D2477" s="9" t="str">
        <f>IF(ISERROR(VLOOKUP(A2477,'entry data'!B:C,2,0)),"",VLOOKUP(A2477,'entry data'!B:C,2,0))</f>
        <v/>
      </c>
      <c r="E2477" s="9" t="str">
        <f>IF(ISERROR(VLOOKUP(A2477,'entry data'!B:E,4,0)),"",VLOOKUP(A2477,'entry data'!B:E,4,0))</f>
        <v/>
      </c>
      <c r="F2477" s="11" t="str">
        <f>IF(A2477="","",IF(ISERROR(VLOOKUP(A2477,'entry data'!B:F,5,0)),"",VLOOKUP(A2477,'entry data'!B:F,5,0)))</f>
        <v/>
      </c>
      <c r="G2477" s="12" t="str">
        <f>IF(A2477="","",IF(ISERROR(VLOOKUP(A2477,'entry data'!B:I,8,0)),"",VLOOKUP(A2477,'entry data'!B:I,7,0)))</f>
        <v/>
      </c>
      <c r="H2477" s="13" t="str">
        <f>IF(A2477="","",IF(B2477=1,VLOOKUP(A2477,'entry data'!B:D,3,0),I2476))</f>
        <v/>
      </c>
      <c r="I2477" s="14" t="str">
        <f>IF(A2477="","",IF(E2477="weekly",7,IF(E2477="fortnightly",14,IF(E2477="monthly",DATE(IF(MONTH(H2477)=12,YEAR(H2477)+1,YEAR(H2477)),VLOOKUP(MONTH(H2477),index!$D$2:$G$13,2,0),DAY(H2477)),
IF(E2477="quarterly",DATE(IF(MONTH(H2477)&gt;=10,YEAR(H2477)+1,YEAR(H2477)),VLOOKUP(MONTH(H2477),index!$D$2:$G$13,3,0),DAY(H2477)),
IF(E2477="halfyearly",DATE(IF(MONTH(H2477)&gt;=7,YEAR(H2477)+1,YEAR(H2477)),VLOOKUP(MONTH(H2477),index!$D$2:$G$13,4,0),DAY(H2477)),
DATE(YEAR(H2477)+1,MONTH(H2477),DAY(H2477)))))-H2477))+H2477)</f>
        <v/>
      </c>
      <c r="J2477" s="9" t="str">
        <f t="shared" si="250"/>
        <v/>
      </c>
      <c r="K2477" s="11" t="str">
        <f t="shared" si="251"/>
        <v/>
      </c>
      <c r="L2477" s="11" t="str">
        <f t="shared" si="252"/>
        <v/>
      </c>
      <c r="M2477" s="11" t="str">
        <f>IF(A2477="","",VLOOKUP(E2477,index!$A$1:$B$6,2,0)*K2477*G2477)</f>
        <v/>
      </c>
      <c r="N2477" s="11" t="str">
        <f>IF(A2477="","",-PMT(G2477*VLOOKUP(E2477,index!$A$1:$B$6,2,0),C2477,F2477,0,0))</f>
        <v/>
      </c>
      <c r="O2477" s="11" t="str">
        <f t="shared" si="253"/>
        <v/>
      </c>
      <c r="P2477" s="11" t="str">
        <f t="shared" si="248"/>
        <v/>
      </c>
    </row>
    <row r="2478" spans="1:16" x14ac:dyDescent="0.25">
      <c r="A2478" s="9" t="str">
        <f>IF(A2477="","",IF(B2477&lt;C2477,A2477,IF(A2477=MAX('entry data'!$B$8:$B$507),"",A2477+1)))</f>
        <v/>
      </c>
      <c r="B2478" s="9" t="str">
        <f t="shared" si="249"/>
        <v/>
      </c>
      <c r="C2478" s="9" t="str">
        <f>IF(ISERROR(VLOOKUP(A2478,'entry data'!B:G,6,0)),"",VLOOKUP(A2478,'entry data'!B:G,6,0))</f>
        <v/>
      </c>
      <c r="D2478" s="9" t="str">
        <f>IF(ISERROR(VLOOKUP(A2478,'entry data'!B:C,2,0)),"",VLOOKUP(A2478,'entry data'!B:C,2,0))</f>
        <v/>
      </c>
      <c r="E2478" s="9" t="str">
        <f>IF(ISERROR(VLOOKUP(A2478,'entry data'!B:E,4,0)),"",VLOOKUP(A2478,'entry data'!B:E,4,0))</f>
        <v/>
      </c>
      <c r="F2478" s="11" t="str">
        <f>IF(A2478="","",IF(ISERROR(VLOOKUP(A2478,'entry data'!B:F,5,0)),"",VLOOKUP(A2478,'entry data'!B:F,5,0)))</f>
        <v/>
      </c>
      <c r="G2478" s="12" t="str">
        <f>IF(A2478="","",IF(ISERROR(VLOOKUP(A2478,'entry data'!B:I,8,0)),"",VLOOKUP(A2478,'entry data'!B:I,7,0)))</f>
        <v/>
      </c>
      <c r="H2478" s="13" t="str">
        <f>IF(A2478="","",IF(B2478=1,VLOOKUP(A2478,'entry data'!B:D,3,0),I2477))</f>
        <v/>
      </c>
      <c r="I2478" s="14" t="str">
        <f>IF(A2478="","",IF(E2478="weekly",7,IF(E2478="fortnightly",14,IF(E2478="monthly",DATE(IF(MONTH(H2478)=12,YEAR(H2478)+1,YEAR(H2478)),VLOOKUP(MONTH(H2478),index!$D$2:$G$13,2,0),DAY(H2478)),
IF(E2478="quarterly",DATE(IF(MONTH(H2478)&gt;=10,YEAR(H2478)+1,YEAR(H2478)),VLOOKUP(MONTH(H2478),index!$D$2:$G$13,3,0),DAY(H2478)),
IF(E2478="halfyearly",DATE(IF(MONTH(H2478)&gt;=7,YEAR(H2478)+1,YEAR(H2478)),VLOOKUP(MONTH(H2478),index!$D$2:$G$13,4,0),DAY(H2478)),
DATE(YEAR(H2478)+1,MONTH(H2478),DAY(H2478)))))-H2478))+H2478)</f>
        <v/>
      </c>
      <c r="J2478" s="9" t="str">
        <f t="shared" si="250"/>
        <v/>
      </c>
      <c r="K2478" s="11" t="str">
        <f t="shared" si="251"/>
        <v/>
      </c>
      <c r="L2478" s="11" t="str">
        <f t="shared" si="252"/>
        <v/>
      </c>
      <c r="M2478" s="11" t="str">
        <f>IF(A2478="","",VLOOKUP(E2478,index!$A$1:$B$6,2,0)*K2478*G2478)</f>
        <v/>
      </c>
      <c r="N2478" s="11" t="str">
        <f>IF(A2478="","",-PMT(G2478*VLOOKUP(E2478,index!$A$1:$B$6,2,0),C2478,F2478,0,0))</f>
        <v/>
      </c>
      <c r="O2478" s="11" t="str">
        <f t="shared" si="253"/>
        <v/>
      </c>
      <c r="P2478" s="11" t="str">
        <f t="shared" si="248"/>
        <v/>
      </c>
    </row>
    <row r="2479" spans="1:16" x14ac:dyDescent="0.25">
      <c r="A2479" s="9" t="str">
        <f>IF(A2478="","",IF(B2478&lt;C2478,A2478,IF(A2478=MAX('entry data'!$B$8:$B$507),"",A2478+1)))</f>
        <v/>
      </c>
      <c r="B2479" s="9" t="str">
        <f t="shared" si="249"/>
        <v/>
      </c>
      <c r="C2479" s="9" t="str">
        <f>IF(ISERROR(VLOOKUP(A2479,'entry data'!B:G,6,0)),"",VLOOKUP(A2479,'entry data'!B:G,6,0))</f>
        <v/>
      </c>
      <c r="D2479" s="9" t="str">
        <f>IF(ISERROR(VLOOKUP(A2479,'entry data'!B:C,2,0)),"",VLOOKUP(A2479,'entry data'!B:C,2,0))</f>
        <v/>
      </c>
      <c r="E2479" s="9" t="str">
        <f>IF(ISERROR(VLOOKUP(A2479,'entry data'!B:E,4,0)),"",VLOOKUP(A2479,'entry data'!B:E,4,0))</f>
        <v/>
      </c>
      <c r="F2479" s="11" t="str">
        <f>IF(A2479="","",IF(ISERROR(VLOOKUP(A2479,'entry data'!B:F,5,0)),"",VLOOKUP(A2479,'entry data'!B:F,5,0)))</f>
        <v/>
      </c>
      <c r="G2479" s="12" t="str">
        <f>IF(A2479="","",IF(ISERROR(VLOOKUP(A2479,'entry data'!B:I,8,0)),"",VLOOKUP(A2479,'entry data'!B:I,7,0)))</f>
        <v/>
      </c>
      <c r="H2479" s="13" t="str">
        <f>IF(A2479="","",IF(B2479=1,VLOOKUP(A2479,'entry data'!B:D,3,0),I2478))</f>
        <v/>
      </c>
      <c r="I2479" s="14" t="str">
        <f>IF(A2479="","",IF(E2479="weekly",7,IF(E2479="fortnightly",14,IF(E2479="monthly",DATE(IF(MONTH(H2479)=12,YEAR(H2479)+1,YEAR(H2479)),VLOOKUP(MONTH(H2479),index!$D$2:$G$13,2,0),DAY(H2479)),
IF(E2479="quarterly",DATE(IF(MONTH(H2479)&gt;=10,YEAR(H2479)+1,YEAR(H2479)),VLOOKUP(MONTH(H2479),index!$D$2:$G$13,3,0),DAY(H2479)),
IF(E2479="halfyearly",DATE(IF(MONTH(H2479)&gt;=7,YEAR(H2479)+1,YEAR(H2479)),VLOOKUP(MONTH(H2479),index!$D$2:$G$13,4,0),DAY(H2479)),
DATE(YEAR(H2479)+1,MONTH(H2479),DAY(H2479)))))-H2479))+H2479)</f>
        <v/>
      </c>
      <c r="J2479" s="9" t="str">
        <f t="shared" si="250"/>
        <v/>
      </c>
      <c r="K2479" s="11" t="str">
        <f t="shared" si="251"/>
        <v/>
      </c>
      <c r="L2479" s="11" t="str">
        <f t="shared" si="252"/>
        <v/>
      </c>
      <c r="M2479" s="11" t="str">
        <f>IF(A2479="","",VLOOKUP(E2479,index!$A$1:$B$6,2,0)*K2479*G2479)</f>
        <v/>
      </c>
      <c r="N2479" s="11" t="str">
        <f>IF(A2479="","",-PMT(G2479*VLOOKUP(E2479,index!$A$1:$B$6,2,0),C2479,F2479,0,0))</f>
        <v/>
      </c>
      <c r="O2479" s="11" t="str">
        <f t="shared" si="253"/>
        <v/>
      </c>
      <c r="P2479" s="11" t="str">
        <f t="shared" si="248"/>
        <v/>
      </c>
    </row>
    <row r="2480" spans="1:16" x14ac:dyDescent="0.25">
      <c r="A2480" s="9" t="str">
        <f>IF(A2479="","",IF(B2479&lt;C2479,A2479,IF(A2479=MAX('entry data'!$B$8:$B$507),"",A2479+1)))</f>
        <v/>
      </c>
      <c r="B2480" s="9" t="str">
        <f t="shared" si="249"/>
        <v/>
      </c>
      <c r="C2480" s="9" t="str">
        <f>IF(ISERROR(VLOOKUP(A2480,'entry data'!B:G,6,0)),"",VLOOKUP(A2480,'entry data'!B:G,6,0))</f>
        <v/>
      </c>
      <c r="D2480" s="9" t="str">
        <f>IF(ISERROR(VLOOKUP(A2480,'entry data'!B:C,2,0)),"",VLOOKUP(A2480,'entry data'!B:C,2,0))</f>
        <v/>
      </c>
      <c r="E2480" s="9" t="str">
        <f>IF(ISERROR(VLOOKUP(A2480,'entry data'!B:E,4,0)),"",VLOOKUP(A2480,'entry data'!B:E,4,0))</f>
        <v/>
      </c>
      <c r="F2480" s="11" t="str">
        <f>IF(A2480="","",IF(ISERROR(VLOOKUP(A2480,'entry data'!B:F,5,0)),"",VLOOKUP(A2480,'entry data'!B:F,5,0)))</f>
        <v/>
      </c>
      <c r="G2480" s="12" t="str">
        <f>IF(A2480="","",IF(ISERROR(VLOOKUP(A2480,'entry data'!B:I,8,0)),"",VLOOKUP(A2480,'entry data'!B:I,7,0)))</f>
        <v/>
      </c>
      <c r="H2480" s="13" t="str">
        <f>IF(A2480="","",IF(B2480=1,VLOOKUP(A2480,'entry data'!B:D,3,0),I2479))</f>
        <v/>
      </c>
      <c r="I2480" s="14" t="str">
        <f>IF(A2480="","",IF(E2480="weekly",7,IF(E2480="fortnightly",14,IF(E2480="monthly",DATE(IF(MONTH(H2480)=12,YEAR(H2480)+1,YEAR(H2480)),VLOOKUP(MONTH(H2480),index!$D$2:$G$13,2,0),DAY(H2480)),
IF(E2480="quarterly",DATE(IF(MONTH(H2480)&gt;=10,YEAR(H2480)+1,YEAR(H2480)),VLOOKUP(MONTH(H2480),index!$D$2:$G$13,3,0),DAY(H2480)),
IF(E2480="halfyearly",DATE(IF(MONTH(H2480)&gt;=7,YEAR(H2480)+1,YEAR(H2480)),VLOOKUP(MONTH(H2480),index!$D$2:$G$13,4,0),DAY(H2480)),
DATE(YEAR(H2480)+1,MONTH(H2480),DAY(H2480)))))-H2480))+H2480)</f>
        <v/>
      </c>
      <c r="J2480" s="9" t="str">
        <f t="shared" si="250"/>
        <v/>
      </c>
      <c r="K2480" s="11" t="str">
        <f t="shared" si="251"/>
        <v/>
      </c>
      <c r="L2480" s="11" t="str">
        <f t="shared" si="252"/>
        <v/>
      </c>
      <c r="M2480" s="11" t="str">
        <f>IF(A2480="","",VLOOKUP(E2480,index!$A$1:$B$6,2,0)*K2480*G2480)</f>
        <v/>
      </c>
      <c r="N2480" s="11" t="str">
        <f>IF(A2480="","",-PMT(G2480*VLOOKUP(E2480,index!$A$1:$B$6,2,0),C2480,F2480,0,0))</f>
        <v/>
      </c>
      <c r="O2480" s="11" t="str">
        <f t="shared" si="253"/>
        <v/>
      </c>
      <c r="P2480" s="11" t="str">
        <f t="shared" si="248"/>
        <v/>
      </c>
    </row>
    <row r="2481" spans="1:16" x14ac:dyDescent="0.25">
      <c r="A2481" s="9" t="str">
        <f>IF(A2480="","",IF(B2480&lt;C2480,A2480,IF(A2480=MAX('entry data'!$B$8:$B$507),"",A2480+1)))</f>
        <v/>
      </c>
      <c r="B2481" s="9" t="str">
        <f t="shared" si="249"/>
        <v/>
      </c>
      <c r="C2481" s="9" t="str">
        <f>IF(ISERROR(VLOOKUP(A2481,'entry data'!B:G,6,0)),"",VLOOKUP(A2481,'entry data'!B:G,6,0))</f>
        <v/>
      </c>
      <c r="D2481" s="9" t="str">
        <f>IF(ISERROR(VLOOKUP(A2481,'entry data'!B:C,2,0)),"",VLOOKUP(A2481,'entry data'!B:C,2,0))</f>
        <v/>
      </c>
      <c r="E2481" s="9" t="str">
        <f>IF(ISERROR(VLOOKUP(A2481,'entry data'!B:E,4,0)),"",VLOOKUP(A2481,'entry data'!B:E,4,0))</f>
        <v/>
      </c>
      <c r="F2481" s="11" t="str">
        <f>IF(A2481="","",IF(ISERROR(VLOOKUP(A2481,'entry data'!B:F,5,0)),"",VLOOKUP(A2481,'entry data'!B:F,5,0)))</f>
        <v/>
      </c>
      <c r="G2481" s="12" t="str">
        <f>IF(A2481="","",IF(ISERROR(VLOOKUP(A2481,'entry data'!B:I,8,0)),"",VLOOKUP(A2481,'entry data'!B:I,7,0)))</f>
        <v/>
      </c>
      <c r="H2481" s="13" t="str">
        <f>IF(A2481="","",IF(B2481=1,VLOOKUP(A2481,'entry data'!B:D,3,0),I2480))</f>
        <v/>
      </c>
      <c r="I2481" s="14" t="str">
        <f>IF(A2481="","",IF(E2481="weekly",7,IF(E2481="fortnightly",14,IF(E2481="monthly",DATE(IF(MONTH(H2481)=12,YEAR(H2481)+1,YEAR(H2481)),VLOOKUP(MONTH(H2481),index!$D$2:$G$13,2,0),DAY(H2481)),
IF(E2481="quarterly",DATE(IF(MONTH(H2481)&gt;=10,YEAR(H2481)+1,YEAR(H2481)),VLOOKUP(MONTH(H2481),index!$D$2:$G$13,3,0),DAY(H2481)),
IF(E2481="halfyearly",DATE(IF(MONTH(H2481)&gt;=7,YEAR(H2481)+1,YEAR(H2481)),VLOOKUP(MONTH(H2481),index!$D$2:$G$13,4,0),DAY(H2481)),
DATE(YEAR(H2481)+1,MONTH(H2481),DAY(H2481)))))-H2481))+H2481)</f>
        <v/>
      </c>
      <c r="J2481" s="9" t="str">
        <f t="shared" si="250"/>
        <v/>
      </c>
      <c r="K2481" s="11" t="str">
        <f t="shared" si="251"/>
        <v/>
      </c>
      <c r="L2481" s="11" t="str">
        <f t="shared" si="252"/>
        <v/>
      </c>
      <c r="M2481" s="11" t="str">
        <f>IF(A2481="","",VLOOKUP(E2481,index!$A$1:$B$6,2,0)*K2481*G2481)</f>
        <v/>
      </c>
      <c r="N2481" s="11" t="str">
        <f>IF(A2481="","",-PMT(G2481*VLOOKUP(E2481,index!$A$1:$B$6,2,0),C2481,F2481,0,0))</f>
        <v/>
      </c>
      <c r="O2481" s="11" t="str">
        <f t="shared" si="253"/>
        <v/>
      </c>
      <c r="P2481" s="11" t="str">
        <f t="shared" si="248"/>
        <v/>
      </c>
    </row>
    <row r="2482" spans="1:16" x14ac:dyDescent="0.25">
      <c r="A2482" s="9" t="str">
        <f>IF(A2481="","",IF(B2481&lt;C2481,A2481,IF(A2481=MAX('entry data'!$B$8:$B$507),"",A2481+1)))</f>
        <v/>
      </c>
      <c r="B2482" s="9" t="str">
        <f t="shared" si="249"/>
        <v/>
      </c>
      <c r="C2482" s="9" t="str">
        <f>IF(ISERROR(VLOOKUP(A2482,'entry data'!B:G,6,0)),"",VLOOKUP(A2482,'entry data'!B:G,6,0))</f>
        <v/>
      </c>
      <c r="D2482" s="9" t="str">
        <f>IF(ISERROR(VLOOKUP(A2482,'entry data'!B:C,2,0)),"",VLOOKUP(A2482,'entry data'!B:C,2,0))</f>
        <v/>
      </c>
      <c r="E2482" s="9" t="str">
        <f>IF(ISERROR(VLOOKUP(A2482,'entry data'!B:E,4,0)),"",VLOOKUP(A2482,'entry data'!B:E,4,0))</f>
        <v/>
      </c>
      <c r="F2482" s="11" t="str">
        <f>IF(A2482="","",IF(ISERROR(VLOOKUP(A2482,'entry data'!B:F,5,0)),"",VLOOKUP(A2482,'entry data'!B:F,5,0)))</f>
        <v/>
      </c>
      <c r="G2482" s="12" t="str">
        <f>IF(A2482="","",IF(ISERROR(VLOOKUP(A2482,'entry data'!B:I,8,0)),"",VLOOKUP(A2482,'entry data'!B:I,7,0)))</f>
        <v/>
      </c>
      <c r="H2482" s="13" t="str">
        <f>IF(A2482="","",IF(B2482=1,VLOOKUP(A2482,'entry data'!B:D,3,0),I2481))</f>
        <v/>
      </c>
      <c r="I2482" s="14" t="str">
        <f>IF(A2482="","",IF(E2482="weekly",7,IF(E2482="fortnightly",14,IF(E2482="monthly",DATE(IF(MONTH(H2482)=12,YEAR(H2482)+1,YEAR(H2482)),VLOOKUP(MONTH(H2482),index!$D$2:$G$13,2,0),DAY(H2482)),
IF(E2482="quarterly",DATE(IF(MONTH(H2482)&gt;=10,YEAR(H2482)+1,YEAR(H2482)),VLOOKUP(MONTH(H2482),index!$D$2:$G$13,3,0),DAY(H2482)),
IF(E2482="halfyearly",DATE(IF(MONTH(H2482)&gt;=7,YEAR(H2482)+1,YEAR(H2482)),VLOOKUP(MONTH(H2482),index!$D$2:$G$13,4,0),DAY(H2482)),
DATE(YEAR(H2482)+1,MONTH(H2482),DAY(H2482)))))-H2482))+H2482)</f>
        <v/>
      </c>
      <c r="J2482" s="9" t="str">
        <f t="shared" si="250"/>
        <v/>
      </c>
      <c r="K2482" s="11" t="str">
        <f t="shared" si="251"/>
        <v/>
      </c>
      <c r="L2482" s="11" t="str">
        <f t="shared" si="252"/>
        <v/>
      </c>
      <c r="M2482" s="11" t="str">
        <f>IF(A2482="","",VLOOKUP(E2482,index!$A$1:$B$6,2,0)*K2482*G2482)</f>
        <v/>
      </c>
      <c r="N2482" s="11" t="str">
        <f>IF(A2482="","",-PMT(G2482*VLOOKUP(E2482,index!$A$1:$B$6,2,0),C2482,F2482,0,0))</f>
        <v/>
      </c>
      <c r="O2482" s="11" t="str">
        <f t="shared" si="253"/>
        <v/>
      </c>
      <c r="P2482" s="11" t="str">
        <f t="shared" si="248"/>
        <v/>
      </c>
    </row>
    <row r="2483" spans="1:16" x14ac:dyDescent="0.25">
      <c r="A2483" s="9" t="str">
        <f>IF(A2482="","",IF(B2482&lt;C2482,A2482,IF(A2482=MAX('entry data'!$B$8:$B$507),"",A2482+1)))</f>
        <v/>
      </c>
      <c r="B2483" s="9" t="str">
        <f t="shared" si="249"/>
        <v/>
      </c>
      <c r="C2483" s="9" t="str">
        <f>IF(ISERROR(VLOOKUP(A2483,'entry data'!B:G,6,0)),"",VLOOKUP(A2483,'entry data'!B:G,6,0))</f>
        <v/>
      </c>
      <c r="D2483" s="9" t="str">
        <f>IF(ISERROR(VLOOKUP(A2483,'entry data'!B:C,2,0)),"",VLOOKUP(A2483,'entry data'!B:C,2,0))</f>
        <v/>
      </c>
      <c r="E2483" s="9" t="str">
        <f>IF(ISERROR(VLOOKUP(A2483,'entry data'!B:E,4,0)),"",VLOOKUP(A2483,'entry data'!B:E,4,0))</f>
        <v/>
      </c>
      <c r="F2483" s="11" t="str">
        <f>IF(A2483="","",IF(ISERROR(VLOOKUP(A2483,'entry data'!B:F,5,0)),"",VLOOKUP(A2483,'entry data'!B:F,5,0)))</f>
        <v/>
      </c>
      <c r="G2483" s="12" t="str">
        <f>IF(A2483="","",IF(ISERROR(VLOOKUP(A2483,'entry data'!B:I,8,0)),"",VLOOKUP(A2483,'entry data'!B:I,7,0)))</f>
        <v/>
      </c>
      <c r="H2483" s="13" t="str">
        <f>IF(A2483="","",IF(B2483=1,VLOOKUP(A2483,'entry data'!B:D,3,0),I2482))</f>
        <v/>
      </c>
      <c r="I2483" s="14" t="str">
        <f>IF(A2483="","",IF(E2483="weekly",7,IF(E2483="fortnightly",14,IF(E2483="monthly",DATE(IF(MONTH(H2483)=12,YEAR(H2483)+1,YEAR(H2483)),VLOOKUP(MONTH(H2483),index!$D$2:$G$13,2,0),DAY(H2483)),
IF(E2483="quarterly",DATE(IF(MONTH(H2483)&gt;=10,YEAR(H2483)+1,YEAR(H2483)),VLOOKUP(MONTH(H2483),index!$D$2:$G$13,3,0),DAY(H2483)),
IF(E2483="halfyearly",DATE(IF(MONTH(H2483)&gt;=7,YEAR(H2483)+1,YEAR(H2483)),VLOOKUP(MONTH(H2483),index!$D$2:$G$13,4,0),DAY(H2483)),
DATE(YEAR(H2483)+1,MONTH(H2483),DAY(H2483)))))-H2483))+H2483)</f>
        <v/>
      </c>
      <c r="J2483" s="9" t="str">
        <f t="shared" si="250"/>
        <v/>
      </c>
      <c r="K2483" s="11" t="str">
        <f t="shared" si="251"/>
        <v/>
      </c>
      <c r="L2483" s="11" t="str">
        <f t="shared" si="252"/>
        <v/>
      </c>
      <c r="M2483" s="11" t="str">
        <f>IF(A2483="","",VLOOKUP(E2483,index!$A$1:$B$6,2,0)*K2483*G2483)</f>
        <v/>
      </c>
      <c r="N2483" s="11" t="str">
        <f>IF(A2483="","",-PMT(G2483*VLOOKUP(E2483,index!$A$1:$B$6,2,0),C2483,F2483,0,0))</f>
        <v/>
      </c>
      <c r="O2483" s="11" t="str">
        <f t="shared" si="253"/>
        <v/>
      </c>
      <c r="P2483" s="11" t="str">
        <f t="shared" si="248"/>
        <v/>
      </c>
    </row>
    <row r="2484" spans="1:16" x14ac:dyDescent="0.25">
      <c r="A2484" s="9" t="str">
        <f>IF(A2483="","",IF(B2483&lt;C2483,A2483,IF(A2483=MAX('entry data'!$B$8:$B$507),"",A2483+1)))</f>
        <v/>
      </c>
      <c r="B2484" s="9" t="str">
        <f t="shared" si="249"/>
        <v/>
      </c>
      <c r="C2484" s="9" t="str">
        <f>IF(ISERROR(VLOOKUP(A2484,'entry data'!B:G,6,0)),"",VLOOKUP(A2484,'entry data'!B:G,6,0))</f>
        <v/>
      </c>
      <c r="D2484" s="9" t="str">
        <f>IF(ISERROR(VLOOKUP(A2484,'entry data'!B:C,2,0)),"",VLOOKUP(A2484,'entry data'!B:C,2,0))</f>
        <v/>
      </c>
      <c r="E2484" s="9" t="str">
        <f>IF(ISERROR(VLOOKUP(A2484,'entry data'!B:E,4,0)),"",VLOOKUP(A2484,'entry data'!B:E,4,0))</f>
        <v/>
      </c>
      <c r="F2484" s="11" t="str">
        <f>IF(A2484="","",IF(ISERROR(VLOOKUP(A2484,'entry data'!B:F,5,0)),"",VLOOKUP(A2484,'entry data'!B:F,5,0)))</f>
        <v/>
      </c>
      <c r="G2484" s="12" t="str">
        <f>IF(A2484="","",IF(ISERROR(VLOOKUP(A2484,'entry data'!B:I,8,0)),"",VLOOKUP(A2484,'entry data'!B:I,7,0)))</f>
        <v/>
      </c>
      <c r="H2484" s="13" t="str">
        <f>IF(A2484="","",IF(B2484=1,VLOOKUP(A2484,'entry data'!B:D,3,0),I2483))</f>
        <v/>
      </c>
      <c r="I2484" s="14" t="str">
        <f>IF(A2484="","",IF(E2484="weekly",7,IF(E2484="fortnightly",14,IF(E2484="monthly",DATE(IF(MONTH(H2484)=12,YEAR(H2484)+1,YEAR(H2484)),VLOOKUP(MONTH(H2484),index!$D$2:$G$13,2,0),DAY(H2484)),
IF(E2484="quarterly",DATE(IF(MONTH(H2484)&gt;=10,YEAR(H2484)+1,YEAR(H2484)),VLOOKUP(MONTH(H2484),index!$D$2:$G$13,3,0),DAY(H2484)),
IF(E2484="halfyearly",DATE(IF(MONTH(H2484)&gt;=7,YEAR(H2484)+1,YEAR(H2484)),VLOOKUP(MONTH(H2484),index!$D$2:$G$13,4,0),DAY(H2484)),
DATE(YEAR(H2484)+1,MONTH(H2484),DAY(H2484)))))-H2484))+H2484)</f>
        <v/>
      </c>
      <c r="J2484" s="9" t="str">
        <f t="shared" si="250"/>
        <v/>
      </c>
      <c r="K2484" s="11" t="str">
        <f t="shared" si="251"/>
        <v/>
      </c>
      <c r="L2484" s="11" t="str">
        <f t="shared" si="252"/>
        <v/>
      </c>
      <c r="M2484" s="11" t="str">
        <f>IF(A2484="","",VLOOKUP(E2484,index!$A$1:$B$6,2,0)*K2484*G2484)</f>
        <v/>
      </c>
      <c r="N2484" s="11" t="str">
        <f>IF(A2484="","",-PMT(G2484*VLOOKUP(E2484,index!$A$1:$B$6,2,0),C2484,F2484,0,0))</f>
        <v/>
      </c>
      <c r="O2484" s="11" t="str">
        <f t="shared" si="253"/>
        <v/>
      </c>
      <c r="P2484" s="11" t="str">
        <f t="shared" si="248"/>
        <v/>
      </c>
    </row>
    <row r="2485" spans="1:16" x14ac:dyDescent="0.25">
      <c r="A2485" s="9" t="str">
        <f>IF(A2484="","",IF(B2484&lt;C2484,A2484,IF(A2484=MAX('entry data'!$B$8:$B$507),"",A2484+1)))</f>
        <v/>
      </c>
      <c r="B2485" s="9" t="str">
        <f t="shared" si="249"/>
        <v/>
      </c>
      <c r="C2485" s="9" t="str">
        <f>IF(ISERROR(VLOOKUP(A2485,'entry data'!B:G,6,0)),"",VLOOKUP(A2485,'entry data'!B:G,6,0))</f>
        <v/>
      </c>
      <c r="D2485" s="9" t="str">
        <f>IF(ISERROR(VLOOKUP(A2485,'entry data'!B:C,2,0)),"",VLOOKUP(A2485,'entry data'!B:C,2,0))</f>
        <v/>
      </c>
      <c r="E2485" s="9" t="str">
        <f>IF(ISERROR(VLOOKUP(A2485,'entry data'!B:E,4,0)),"",VLOOKUP(A2485,'entry data'!B:E,4,0))</f>
        <v/>
      </c>
      <c r="F2485" s="11" t="str">
        <f>IF(A2485="","",IF(ISERROR(VLOOKUP(A2485,'entry data'!B:F,5,0)),"",VLOOKUP(A2485,'entry data'!B:F,5,0)))</f>
        <v/>
      </c>
      <c r="G2485" s="12" t="str">
        <f>IF(A2485="","",IF(ISERROR(VLOOKUP(A2485,'entry data'!B:I,8,0)),"",VLOOKUP(A2485,'entry data'!B:I,7,0)))</f>
        <v/>
      </c>
      <c r="H2485" s="13" t="str">
        <f>IF(A2485="","",IF(B2485=1,VLOOKUP(A2485,'entry data'!B:D,3,0),I2484))</f>
        <v/>
      </c>
      <c r="I2485" s="14" t="str">
        <f>IF(A2485="","",IF(E2485="weekly",7,IF(E2485="fortnightly",14,IF(E2485="monthly",DATE(IF(MONTH(H2485)=12,YEAR(H2485)+1,YEAR(H2485)),VLOOKUP(MONTH(H2485),index!$D$2:$G$13,2,0),DAY(H2485)),
IF(E2485="quarterly",DATE(IF(MONTH(H2485)&gt;=10,YEAR(H2485)+1,YEAR(H2485)),VLOOKUP(MONTH(H2485),index!$D$2:$G$13,3,0),DAY(H2485)),
IF(E2485="halfyearly",DATE(IF(MONTH(H2485)&gt;=7,YEAR(H2485)+1,YEAR(H2485)),VLOOKUP(MONTH(H2485),index!$D$2:$G$13,4,0),DAY(H2485)),
DATE(YEAR(H2485)+1,MONTH(H2485),DAY(H2485)))))-H2485))+H2485)</f>
        <v/>
      </c>
      <c r="J2485" s="9" t="str">
        <f t="shared" si="250"/>
        <v/>
      </c>
      <c r="K2485" s="11" t="str">
        <f t="shared" si="251"/>
        <v/>
      </c>
      <c r="L2485" s="11" t="str">
        <f t="shared" si="252"/>
        <v/>
      </c>
      <c r="M2485" s="11" t="str">
        <f>IF(A2485="","",VLOOKUP(E2485,index!$A$1:$B$6,2,0)*K2485*G2485)</f>
        <v/>
      </c>
      <c r="N2485" s="11" t="str">
        <f>IF(A2485="","",-PMT(G2485*VLOOKUP(E2485,index!$A$1:$B$6,2,0),C2485,F2485,0,0))</f>
        <v/>
      </c>
      <c r="O2485" s="11" t="str">
        <f t="shared" si="253"/>
        <v/>
      </c>
      <c r="P2485" s="11" t="str">
        <f t="shared" si="248"/>
        <v/>
      </c>
    </row>
    <row r="2486" spans="1:16" x14ac:dyDescent="0.25">
      <c r="A2486" s="9" t="str">
        <f>IF(A2485="","",IF(B2485&lt;C2485,A2485,IF(A2485=MAX('entry data'!$B$8:$B$507),"",A2485+1)))</f>
        <v/>
      </c>
      <c r="B2486" s="9" t="str">
        <f t="shared" si="249"/>
        <v/>
      </c>
      <c r="C2486" s="9" t="str">
        <f>IF(ISERROR(VLOOKUP(A2486,'entry data'!B:G,6,0)),"",VLOOKUP(A2486,'entry data'!B:G,6,0))</f>
        <v/>
      </c>
      <c r="D2486" s="9" t="str">
        <f>IF(ISERROR(VLOOKUP(A2486,'entry data'!B:C,2,0)),"",VLOOKUP(A2486,'entry data'!B:C,2,0))</f>
        <v/>
      </c>
      <c r="E2486" s="9" t="str">
        <f>IF(ISERROR(VLOOKUP(A2486,'entry data'!B:E,4,0)),"",VLOOKUP(A2486,'entry data'!B:E,4,0))</f>
        <v/>
      </c>
      <c r="F2486" s="11" t="str">
        <f>IF(A2486="","",IF(ISERROR(VLOOKUP(A2486,'entry data'!B:F,5,0)),"",VLOOKUP(A2486,'entry data'!B:F,5,0)))</f>
        <v/>
      </c>
      <c r="G2486" s="12" t="str">
        <f>IF(A2486="","",IF(ISERROR(VLOOKUP(A2486,'entry data'!B:I,8,0)),"",VLOOKUP(A2486,'entry data'!B:I,7,0)))</f>
        <v/>
      </c>
      <c r="H2486" s="13" t="str">
        <f>IF(A2486="","",IF(B2486=1,VLOOKUP(A2486,'entry data'!B:D,3,0),I2485))</f>
        <v/>
      </c>
      <c r="I2486" s="14" t="str">
        <f>IF(A2486="","",IF(E2486="weekly",7,IF(E2486="fortnightly",14,IF(E2486="monthly",DATE(IF(MONTH(H2486)=12,YEAR(H2486)+1,YEAR(H2486)),VLOOKUP(MONTH(H2486),index!$D$2:$G$13,2,0),DAY(H2486)),
IF(E2486="quarterly",DATE(IF(MONTH(H2486)&gt;=10,YEAR(H2486)+1,YEAR(H2486)),VLOOKUP(MONTH(H2486),index!$D$2:$G$13,3,0),DAY(H2486)),
IF(E2486="halfyearly",DATE(IF(MONTH(H2486)&gt;=7,YEAR(H2486)+1,YEAR(H2486)),VLOOKUP(MONTH(H2486),index!$D$2:$G$13,4,0),DAY(H2486)),
DATE(YEAR(H2486)+1,MONTH(H2486),DAY(H2486)))))-H2486))+H2486)</f>
        <v/>
      </c>
      <c r="J2486" s="9" t="str">
        <f t="shared" si="250"/>
        <v/>
      </c>
      <c r="K2486" s="11" t="str">
        <f t="shared" si="251"/>
        <v/>
      </c>
      <c r="L2486" s="11" t="str">
        <f t="shared" si="252"/>
        <v/>
      </c>
      <c r="M2486" s="11" t="str">
        <f>IF(A2486="","",VLOOKUP(E2486,index!$A$1:$B$6,2,0)*K2486*G2486)</f>
        <v/>
      </c>
      <c r="N2486" s="11" t="str">
        <f>IF(A2486="","",-PMT(G2486*VLOOKUP(E2486,index!$A$1:$B$6,2,0),C2486,F2486,0,0))</f>
        <v/>
      </c>
      <c r="O2486" s="11" t="str">
        <f t="shared" si="253"/>
        <v/>
      </c>
      <c r="P2486" s="11" t="str">
        <f t="shared" si="248"/>
        <v/>
      </c>
    </row>
    <row r="2487" spans="1:16" x14ac:dyDescent="0.25">
      <c r="A2487" s="9" t="str">
        <f>IF(A2486="","",IF(B2486&lt;C2486,A2486,IF(A2486=MAX('entry data'!$B$8:$B$507),"",A2486+1)))</f>
        <v/>
      </c>
      <c r="B2487" s="9" t="str">
        <f t="shared" si="249"/>
        <v/>
      </c>
      <c r="C2487" s="9" t="str">
        <f>IF(ISERROR(VLOOKUP(A2487,'entry data'!B:G,6,0)),"",VLOOKUP(A2487,'entry data'!B:G,6,0))</f>
        <v/>
      </c>
      <c r="D2487" s="9" t="str">
        <f>IF(ISERROR(VLOOKUP(A2487,'entry data'!B:C,2,0)),"",VLOOKUP(A2487,'entry data'!B:C,2,0))</f>
        <v/>
      </c>
      <c r="E2487" s="9" t="str">
        <f>IF(ISERROR(VLOOKUP(A2487,'entry data'!B:E,4,0)),"",VLOOKUP(A2487,'entry data'!B:E,4,0))</f>
        <v/>
      </c>
      <c r="F2487" s="11" t="str">
        <f>IF(A2487="","",IF(ISERROR(VLOOKUP(A2487,'entry data'!B:F,5,0)),"",VLOOKUP(A2487,'entry data'!B:F,5,0)))</f>
        <v/>
      </c>
      <c r="G2487" s="12" t="str">
        <f>IF(A2487="","",IF(ISERROR(VLOOKUP(A2487,'entry data'!B:I,8,0)),"",VLOOKUP(A2487,'entry data'!B:I,7,0)))</f>
        <v/>
      </c>
      <c r="H2487" s="13" t="str">
        <f>IF(A2487="","",IF(B2487=1,VLOOKUP(A2487,'entry data'!B:D,3,0),I2486))</f>
        <v/>
      </c>
      <c r="I2487" s="14" t="str">
        <f>IF(A2487="","",IF(E2487="weekly",7,IF(E2487="fortnightly",14,IF(E2487="monthly",DATE(IF(MONTH(H2487)=12,YEAR(H2487)+1,YEAR(H2487)),VLOOKUP(MONTH(H2487),index!$D$2:$G$13,2,0),DAY(H2487)),
IF(E2487="quarterly",DATE(IF(MONTH(H2487)&gt;=10,YEAR(H2487)+1,YEAR(H2487)),VLOOKUP(MONTH(H2487),index!$D$2:$G$13,3,0),DAY(H2487)),
IF(E2487="halfyearly",DATE(IF(MONTH(H2487)&gt;=7,YEAR(H2487)+1,YEAR(H2487)),VLOOKUP(MONTH(H2487),index!$D$2:$G$13,4,0),DAY(H2487)),
DATE(YEAR(H2487)+1,MONTH(H2487),DAY(H2487)))))-H2487))+H2487)</f>
        <v/>
      </c>
      <c r="J2487" s="9" t="str">
        <f t="shared" si="250"/>
        <v/>
      </c>
      <c r="K2487" s="11" t="str">
        <f t="shared" si="251"/>
        <v/>
      </c>
      <c r="L2487" s="11" t="str">
        <f t="shared" si="252"/>
        <v/>
      </c>
      <c r="M2487" s="11" t="str">
        <f>IF(A2487="","",VLOOKUP(E2487,index!$A$1:$B$6,2,0)*K2487*G2487)</f>
        <v/>
      </c>
      <c r="N2487" s="11" t="str">
        <f>IF(A2487="","",-PMT(G2487*VLOOKUP(E2487,index!$A$1:$B$6,2,0),C2487,F2487,0,0))</f>
        <v/>
      </c>
      <c r="O2487" s="11" t="str">
        <f t="shared" si="253"/>
        <v/>
      </c>
      <c r="P2487" s="11" t="str">
        <f t="shared" si="248"/>
        <v/>
      </c>
    </row>
    <row r="2488" spans="1:16" x14ac:dyDescent="0.25">
      <c r="A2488" s="9" t="str">
        <f>IF(A2487="","",IF(B2487&lt;C2487,A2487,IF(A2487=MAX('entry data'!$B$8:$B$507),"",A2487+1)))</f>
        <v/>
      </c>
      <c r="B2488" s="9" t="str">
        <f t="shared" si="249"/>
        <v/>
      </c>
      <c r="C2488" s="9" t="str">
        <f>IF(ISERROR(VLOOKUP(A2488,'entry data'!B:G,6,0)),"",VLOOKUP(A2488,'entry data'!B:G,6,0))</f>
        <v/>
      </c>
      <c r="D2488" s="9" t="str">
        <f>IF(ISERROR(VLOOKUP(A2488,'entry data'!B:C,2,0)),"",VLOOKUP(A2488,'entry data'!B:C,2,0))</f>
        <v/>
      </c>
      <c r="E2488" s="9" t="str">
        <f>IF(ISERROR(VLOOKUP(A2488,'entry data'!B:E,4,0)),"",VLOOKUP(A2488,'entry data'!B:E,4,0))</f>
        <v/>
      </c>
      <c r="F2488" s="11" t="str">
        <f>IF(A2488="","",IF(ISERROR(VLOOKUP(A2488,'entry data'!B:F,5,0)),"",VLOOKUP(A2488,'entry data'!B:F,5,0)))</f>
        <v/>
      </c>
      <c r="G2488" s="12" t="str">
        <f>IF(A2488="","",IF(ISERROR(VLOOKUP(A2488,'entry data'!B:I,8,0)),"",VLOOKUP(A2488,'entry data'!B:I,7,0)))</f>
        <v/>
      </c>
      <c r="H2488" s="13" t="str">
        <f>IF(A2488="","",IF(B2488=1,VLOOKUP(A2488,'entry data'!B:D,3,0),I2487))</f>
        <v/>
      </c>
      <c r="I2488" s="14" t="str">
        <f>IF(A2488="","",IF(E2488="weekly",7,IF(E2488="fortnightly",14,IF(E2488="monthly",DATE(IF(MONTH(H2488)=12,YEAR(H2488)+1,YEAR(H2488)),VLOOKUP(MONTH(H2488),index!$D$2:$G$13,2,0),DAY(H2488)),
IF(E2488="quarterly",DATE(IF(MONTH(H2488)&gt;=10,YEAR(H2488)+1,YEAR(H2488)),VLOOKUP(MONTH(H2488),index!$D$2:$G$13,3,0),DAY(H2488)),
IF(E2488="halfyearly",DATE(IF(MONTH(H2488)&gt;=7,YEAR(H2488)+1,YEAR(H2488)),VLOOKUP(MONTH(H2488),index!$D$2:$G$13,4,0),DAY(H2488)),
DATE(YEAR(H2488)+1,MONTH(H2488),DAY(H2488)))))-H2488))+H2488)</f>
        <v/>
      </c>
      <c r="J2488" s="9" t="str">
        <f t="shared" si="250"/>
        <v/>
      </c>
      <c r="K2488" s="11" t="str">
        <f t="shared" si="251"/>
        <v/>
      </c>
      <c r="L2488" s="11" t="str">
        <f t="shared" si="252"/>
        <v/>
      </c>
      <c r="M2488" s="11" t="str">
        <f>IF(A2488="","",VLOOKUP(E2488,index!$A$1:$B$6,2,0)*K2488*G2488)</f>
        <v/>
      </c>
      <c r="N2488" s="11" t="str">
        <f>IF(A2488="","",-PMT(G2488*VLOOKUP(E2488,index!$A$1:$B$6,2,0),C2488,F2488,0,0))</f>
        <v/>
      </c>
      <c r="O2488" s="11" t="str">
        <f t="shared" si="253"/>
        <v/>
      </c>
      <c r="P2488" s="11" t="str">
        <f t="shared" si="248"/>
        <v/>
      </c>
    </row>
    <row r="2489" spans="1:16" x14ac:dyDescent="0.25">
      <c r="A2489" s="9" t="str">
        <f>IF(A2488="","",IF(B2488&lt;C2488,A2488,IF(A2488=MAX('entry data'!$B$8:$B$507),"",A2488+1)))</f>
        <v/>
      </c>
      <c r="B2489" s="9" t="str">
        <f t="shared" si="249"/>
        <v/>
      </c>
      <c r="C2489" s="9" t="str">
        <f>IF(ISERROR(VLOOKUP(A2489,'entry data'!B:G,6,0)),"",VLOOKUP(A2489,'entry data'!B:G,6,0))</f>
        <v/>
      </c>
      <c r="D2489" s="9" t="str">
        <f>IF(ISERROR(VLOOKUP(A2489,'entry data'!B:C,2,0)),"",VLOOKUP(A2489,'entry data'!B:C,2,0))</f>
        <v/>
      </c>
      <c r="E2489" s="9" t="str">
        <f>IF(ISERROR(VLOOKUP(A2489,'entry data'!B:E,4,0)),"",VLOOKUP(A2489,'entry data'!B:E,4,0))</f>
        <v/>
      </c>
      <c r="F2489" s="11" t="str">
        <f>IF(A2489="","",IF(ISERROR(VLOOKUP(A2489,'entry data'!B:F,5,0)),"",VLOOKUP(A2489,'entry data'!B:F,5,0)))</f>
        <v/>
      </c>
      <c r="G2489" s="12" t="str">
        <f>IF(A2489="","",IF(ISERROR(VLOOKUP(A2489,'entry data'!B:I,8,0)),"",VLOOKUP(A2489,'entry data'!B:I,7,0)))</f>
        <v/>
      </c>
      <c r="H2489" s="13" t="str">
        <f>IF(A2489="","",IF(B2489=1,VLOOKUP(A2489,'entry data'!B:D,3,0),I2488))</f>
        <v/>
      </c>
      <c r="I2489" s="14" t="str">
        <f>IF(A2489="","",IF(E2489="weekly",7,IF(E2489="fortnightly",14,IF(E2489="monthly",DATE(IF(MONTH(H2489)=12,YEAR(H2489)+1,YEAR(H2489)),VLOOKUP(MONTH(H2489),index!$D$2:$G$13,2,0),DAY(H2489)),
IF(E2489="quarterly",DATE(IF(MONTH(H2489)&gt;=10,YEAR(H2489)+1,YEAR(H2489)),VLOOKUP(MONTH(H2489),index!$D$2:$G$13,3,0),DAY(H2489)),
IF(E2489="halfyearly",DATE(IF(MONTH(H2489)&gt;=7,YEAR(H2489)+1,YEAR(H2489)),VLOOKUP(MONTH(H2489),index!$D$2:$G$13,4,0),DAY(H2489)),
DATE(YEAR(H2489)+1,MONTH(H2489),DAY(H2489)))))-H2489))+H2489)</f>
        <v/>
      </c>
      <c r="J2489" s="9" t="str">
        <f t="shared" si="250"/>
        <v/>
      </c>
      <c r="K2489" s="11" t="str">
        <f t="shared" si="251"/>
        <v/>
      </c>
      <c r="L2489" s="11" t="str">
        <f t="shared" si="252"/>
        <v/>
      </c>
      <c r="M2489" s="11" t="str">
        <f>IF(A2489="","",VLOOKUP(E2489,index!$A$1:$B$6,2,0)*K2489*G2489)</f>
        <v/>
      </c>
      <c r="N2489" s="11" t="str">
        <f>IF(A2489="","",-PMT(G2489*VLOOKUP(E2489,index!$A$1:$B$6,2,0),C2489,F2489,0,0))</f>
        <v/>
      </c>
      <c r="O2489" s="11" t="str">
        <f t="shared" si="253"/>
        <v/>
      </c>
      <c r="P2489" s="11" t="str">
        <f t="shared" si="248"/>
        <v/>
      </c>
    </row>
    <row r="2490" spans="1:16" x14ac:dyDescent="0.25">
      <c r="A2490" s="9" t="str">
        <f>IF(A2489="","",IF(B2489&lt;C2489,A2489,IF(A2489=MAX('entry data'!$B$8:$B$507),"",A2489+1)))</f>
        <v/>
      </c>
      <c r="B2490" s="9" t="str">
        <f t="shared" si="249"/>
        <v/>
      </c>
      <c r="C2490" s="9" t="str">
        <f>IF(ISERROR(VLOOKUP(A2490,'entry data'!B:G,6,0)),"",VLOOKUP(A2490,'entry data'!B:G,6,0))</f>
        <v/>
      </c>
      <c r="D2490" s="9" t="str">
        <f>IF(ISERROR(VLOOKUP(A2490,'entry data'!B:C,2,0)),"",VLOOKUP(A2490,'entry data'!B:C,2,0))</f>
        <v/>
      </c>
      <c r="E2490" s="9" t="str">
        <f>IF(ISERROR(VLOOKUP(A2490,'entry data'!B:E,4,0)),"",VLOOKUP(A2490,'entry data'!B:E,4,0))</f>
        <v/>
      </c>
      <c r="F2490" s="11" t="str">
        <f>IF(A2490="","",IF(ISERROR(VLOOKUP(A2490,'entry data'!B:F,5,0)),"",VLOOKUP(A2490,'entry data'!B:F,5,0)))</f>
        <v/>
      </c>
      <c r="G2490" s="12" t="str">
        <f>IF(A2490="","",IF(ISERROR(VLOOKUP(A2490,'entry data'!B:I,8,0)),"",VLOOKUP(A2490,'entry data'!B:I,7,0)))</f>
        <v/>
      </c>
      <c r="H2490" s="13" t="str">
        <f>IF(A2490="","",IF(B2490=1,VLOOKUP(A2490,'entry data'!B:D,3,0),I2489))</f>
        <v/>
      </c>
      <c r="I2490" s="14" t="str">
        <f>IF(A2490="","",IF(E2490="weekly",7,IF(E2490="fortnightly",14,IF(E2490="monthly",DATE(IF(MONTH(H2490)=12,YEAR(H2490)+1,YEAR(H2490)),VLOOKUP(MONTH(H2490),index!$D$2:$G$13,2,0),DAY(H2490)),
IF(E2490="quarterly",DATE(IF(MONTH(H2490)&gt;=10,YEAR(H2490)+1,YEAR(H2490)),VLOOKUP(MONTH(H2490),index!$D$2:$G$13,3,0),DAY(H2490)),
IF(E2490="halfyearly",DATE(IF(MONTH(H2490)&gt;=7,YEAR(H2490)+1,YEAR(H2490)),VLOOKUP(MONTH(H2490),index!$D$2:$G$13,4,0),DAY(H2490)),
DATE(YEAR(H2490)+1,MONTH(H2490),DAY(H2490)))))-H2490))+H2490)</f>
        <v/>
      </c>
      <c r="J2490" s="9" t="str">
        <f t="shared" si="250"/>
        <v/>
      </c>
      <c r="K2490" s="11" t="str">
        <f t="shared" si="251"/>
        <v/>
      </c>
      <c r="L2490" s="11" t="str">
        <f t="shared" si="252"/>
        <v/>
      </c>
      <c r="M2490" s="11" t="str">
        <f>IF(A2490="","",VLOOKUP(E2490,index!$A$1:$B$6,2,0)*K2490*G2490)</f>
        <v/>
      </c>
      <c r="N2490" s="11" t="str">
        <f>IF(A2490="","",-PMT(G2490*VLOOKUP(E2490,index!$A$1:$B$6,2,0),C2490,F2490,0,0))</f>
        <v/>
      </c>
      <c r="O2490" s="11" t="str">
        <f t="shared" si="253"/>
        <v/>
      </c>
      <c r="P2490" s="11" t="str">
        <f t="shared" si="248"/>
        <v/>
      </c>
    </row>
    <row r="2491" spans="1:16" x14ac:dyDescent="0.25">
      <c r="A2491" s="9" t="str">
        <f>IF(A2490="","",IF(B2490&lt;C2490,A2490,IF(A2490=MAX('entry data'!$B$8:$B$507),"",A2490+1)))</f>
        <v/>
      </c>
      <c r="B2491" s="9" t="str">
        <f t="shared" si="249"/>
        <v/>
      </c>
      <c r="C2491" s="9" t="str">
        <f>IF(ISERROR(VLOOKUP(A2491,'entry data'!B:G,6,0)),"",VLOOKUP(A2491,'entry data'!B:G,6,0))</f>
        <v/>
      </c>
      <c r="D2491" s="9" t="str">
        <f>IF(ISERROR(VLOOKUP(A2491,'entry data'!B:C,2,0)),"",VLOOKUP(A2491,'entry data'!B:C,2,0))</f>
        <v/>
      </c>
      <c r="E2491" s="9" t="str">
        <f>IF(ISERROR(VLOOKUP(A2491,'entry data'!B:E,4,0)),"",VLOOKUP(A2491,'entry data'!B:E,4,0))</f>
        <v/>
      </c>
      <c r="F2491" s="11" t="str">
        <f>IF(A2491="","",IF(ISERROR(VLOOKUP(A2491,'entry data'!B:F,5,0)),"",VLOOKUP(A2491,'entry data'!B:F,5,0)))</f>
        <v/>
      </c>
      <c r="G2491" s="12" t="str">
        <f>IF(A2491="","",IF(ISERROR(VLOOKUP(A2491,'entry data'!B:I,8,0)),"",VLOOKUP(A2491,'entry data'!B:I,7,0)))</f>
        <v/>
      </c>
      <c r="H2491" s="13" t="str">
        <f>IF(A2491="","",IF(B2491=1,VLOOKUP(A2491,'entry data'!B:D,3,0),I2490))</f>
        <v/>
      </c>
      <c r="I2491" s="14" t="str">
        <f>IF(A2491="","",IF(E2491="weekly",7,IF(E2491="fortnightly",14,IF(E2491="monthly",DATE(IF(MONTH(H2491)=12,YEAR(H2491)+1,YEAR(H2491)),VLOOKUP(MONTH(H2491),index!$D$2:$G$13,2,0),DAY(H2491)),
IF(E2491="quarterly",DATE(IF(MONTH(H2491)&gt;=10,YEAR(H2491)+1,YEAR(H2491)),VLOOKUP(MONTH(H2491),index!$D$2:$G$13,3,0),DAY(H2491)),
IF(E2491="halfyearly",DATE(IF(MONTH(H2491)&gt;=7,YEAR(H2491)+1,YEAR(H2491)),VLOOKUP(MONTH(H2491),index!$D$2:$G$13,4,0),DAY(H2491)),
DATE(YEAR(H2491)+1,MONTH(H2491),DAY(H2491)))))-H2491))+H2491)</f>
        <v/>
      </c>
      <c r="J2491" s="9" t="str">
        <f t="shared" si="250"/>
        <v/>
      </c>
      <c r="K2491" s="11" t="str">
        <f t="shared" si="251"/>
        <v/>
      </c>
      <c r="L2491" s="11" t="str">
        <f t="shared" si="252"/>
        <v/>
      </c>
      <c r="M2491" s="11" t="str">
        <f>IF(A2491="","",VLOOKUP(E2491,index!$A$1:$B$6,2,0)*K2491*G2491)</f>
        <v/>
      </c>
      <c r="N2491" s="11" t="str">
        <f>IF(A2491="","",-PMT(G2491*VLOOKUP(E2491,index!$A$1:$B$6,2,0),C2491,F2491,0,0))</f>
        <v/>
      </c>
      <c r="O2491" s="11" t="str">
        <f t="shared" si="253"/>
        <v/>
      </c>
      <c r="P2491" s="11" t="str">
        <f t="shared" si="248"/>
        <v/>
      </c>
    </row>
    <row r="2492" spans="1:16" x14ac:dyDescent="0.25">
      <c r="A2492" s="9" t="str">
        <f>IF(A2491="","",IF(B2491&lt;C2491,A2491,IF(A2491=MAX('entry data'!$B$8:$B$507),"",A2491+1)))</f>
        <v/>
      </c>
      <c r="B2492" s="9" t="str">
        <f t="shared" si="249"/>
        <v/>
      </c>
      <c r="C2492" s="9" t="str">
        <f>IF(ISERROR(VLOOKUP(A2492,'entry data'!B:G,6,0)),"",VLOOKUP(A2492,'entry data'!B:G,6,0))</f>
        <v/>
      </c>
      <c r="D2492" s="9" t="str">
        <f>IF(ISERROR(VLOOKUP(A2492,'entry data'!B:C,2,0)),"",VLOOKUP(A2492,'entry data'!B:C,2,0))</f>
        <v/>
      </c>
      <c r="E2492" s="9" t="str">
        <f>IF(ISERROR(VLOOKUP(A2492,'entry data'!B:E,4,0)),"",VLOOKUP(A2492,'entry data'!B:E,4,0))</f>
        <v/>
      </c>
      <c r="F2492" s="11" t="str">
        <f>IF(A2492="","",IF(ISERROR(VLOOKUP(A2492,'entry data'!B:F,5,0)),"",VLOOKUP(A2492,'entry data'!B:F,5,0)))</f>
        <v/>
      </c>
      <c r="G2492" s="12" t="str">
        <f>IF(A2492="","",IF(ISERROR(VLOOKUP(A2492,'entry data'!B:I,8,0)),"",VLOOKUP(A2492,'entry data'!B:I,7,0)))</f>
        <v/>
      </c>
      <c r="H2492" s="13" t="str">
        <f>IF(A2492="","",IF(B2492=1,VLOOKUP(A2492,'entry data'!B:D,3,0),I2491))</f>
        <v/>
      </c>
      <c r="I2492" s="14" t="str">
        <f>IF(A2492="","",IF(E2492="weekly",7,IF(E2492="fortnightly",14,IF(E2492="monthly",DATE(IF(MONTH(H2492)=12,YEAR(H2492)+1,YEAR(H2492)),VLOOKUP(MONTH(H2492),index!$D$2:$G$13,2,0),DAY(H2492)),
IF(E2492="quarterly",DATE(IF(MONTH(H2492)&gt;=10,YEAR(H2492)+1,YEAR(H2492)),VLOOKUP(MONTH(H2492),index!$D$2:$G$13,3,0),DAY(H2492)),
IF(E2492="halfyearly",DATE(IF(MONTH(H2492)&gt;=7,YEAR(H2492)+1,YEAR(H2492)),VLOOKUP(MONTH(H2492),index!$D$2:$G$13,4,0),DAY(H2492)),
DATE(YEAR(H2492)+1,MONTH(H2492),DAY(H2492)))))-H2492))+H2492)</f>
        <v/>
      </c>
      <c r="J2492" s="9" t="str">
        <f t="shared" si="250"/>
        <v/>
      </c>
      <c r="K2492" s="11" t="str">
        <f t="shared" si="251"/>
        <v/>
      </c>
      <c r="L2492" s="11" t="str">
        <f t="shared" si="252"/>
        <v/>
      </c>
      <c r="M2492" s="11" t="str">
        <f>IF(A2492="","",VLOOKUP(E2492,index!$A$1:$B$6,2,0)*K2492*G2492)</f>
        <v/>
      </c>
      <c r="N2492" s="11" t="str">
        <f>IF(A2492="","",-PMT(G2492*VLOOKUP(E2492,index!$A$1:$B$6,2,0),C2492,F2492,0,0))</f>
        <v/>
      </c>
      <c r="O2492" s="11" t="str">
        <f t="shared" si="253"/>
        <v/>
      </c>
      <c r="P2492" s="11" t="str">
        <f t="shared" si="248"/>
        <v/>
      </c>
    </row>
    <row r="2493" spans="1:16" x14ac:dyDescent="0.25">
      <c r="A2493" s="9" t="str">
        <f>IF(A2492="","",IF(B2492&lt;C2492,A2492,IF(A2492=MAX('entry data'!$B$8:$B$507),"",A2492+1)))</f>
        <v/>
      </c>
      <c r="B2493" s="9" t="str">
        <f t="shared" si="249"/>
        <v/>
      </c>
      <c r="C2493" s="9" t="str">
        <f>IF(ISERROR(VLOOKUP(A2493,'entry data'!B:G,6,0)),"",VLOOKUP(A2493,'entry data'!B:G,6,0))</f>
        <v/>
      </c>
      <c r="D2493" s="9" t="str">
        <f>IF(ISERROR(VLOOKUP(A2493,'entry data'!B:C,2,0)),"",VLOOKUP(A2493,'entry data'!B:C,2,0))</f>
        <v/>
      </c>
      <c r="E2493" s="9" t="str">
        <f>IF(ISERROR(VLOOKUP(A2493,'entry data'!B:E,4,0)),"",VLOOKUP(A2493,'entry data'!B:E,4,0))</f>
        <v/>
      </c>
      <c r="F2493" s="11" t="str">
        <f>IF(A2493="","",IF(ISERROR(VLOOKUP(A2493,'entry data'!B:F,5,0)),"",VLOOKUP(A2493,'entry data'!B:F,5,0)))</f>
        <v/>
      </c>
      <c r="G2493" s="12" t="str">
        <f>IF(A2493="","",IF(ISERROR(VLOOKUP(A2493,'entry data'!B:I,8,0)),"",VLOOKUP(A2493,'entry data'!B:I,7,0)))</f>
        <v/>
      </c>
      <c r="H2493" s="13" t="str">
        <f>IF(A2493="","",IF(B2493=1,VLOOKUP(A2493,'entry data'!B:D,3,0),I2492))</f>
        <v/>
      </c>
      <c r="I2493" s="14" t="str">
        <f>IF(A2493="","",IF(E2493="weekly",7,IF(E2493="fortnightly",14,IF(E2493="monthly",DATE(IF(MONTH(H2493)=12,YEAR(H2493)+1,YEAR(H2493)),VLOOKUP(MONTH(H2493),index!$D$2:$G$13,2,0),DAY(H2493)),
IF(E2493="quarterly",DATE(IF(MONTH(H2493)&gt;=10,YEAR(H2493)+1,YEAR(H2493)),VLOOKUP(MONTH(H2493),index!$D$2:$G$13,3,0),DAY(H2493)),
IF(E2493="halfyearly",DATE(IF(MONTH(H2493)&gt;=7,YEAR(H2493)+1,YEAR(H2493)),VLOOKUP(MONTH(H2493),index!$D$2:$G$13,4,0),DAY(H2493)),
DATE(YEAR(H2493)+1,MONTH(H2493),DAY(H2493)))))-H2493))+H2493)</f>
        <v/>
      </c>
      <c r="J2493" s="9" t="str">
        <f t="shared" si="250"/>
        <v/>
      </c>
      <c r="K2493" s="11" t="str">
        <f t="shared" si="251"/>
        <v/>
      </c>
      <c r="L2493" s="11" t="str">
        <f t="shared" si="252"/>
        <v/>
      </c>
      <c r="M2493" s="11" t="str">
        <f>IF(A2493="","",VLOOKUP(E2493,index!$A$1:$B$6,2,0)*K2493*G2493)</f>
        <v/>
      </c>
      <c r="N2493" s="11" t="str">
        <f>IF(A2493="","",-PMT(G2493*VLOOKUP(E2493,index!$A$1:$B$6,2,0),C2493,F2493,0,0))</f>
        <v/>
      </c>
      <c r="O2493" s="11" t="str">
        <f t="shared" si="253"/>
        <v/>
      </c>
      <c r="P2493" s="11" t="str">
        <f t="shared" si="248"/>
        <v/>
      </c>
    </row>
    <row r="2494" spans="1:16" x14ac:dyDescent="0.25">
      <c r="A2494" s="9" t="str">
        <f>IF(A2493="","",IF(B2493&lt;C2493,A2493,IF(A2493=MAX('entry data'!$B$8:$B$507),"",A2493+1)))</f>
        <v/>
      </c>
      <c r="B2494" s="9" t="str">
        <f t="shared" si="249"/>
        <v/>
      </c>
      <c r="C2494" s="9" t="str">
        <f>IF(ISERROR(VLOOKUP(A2494,'entry data'!B:G,6,0)),"",VLOOKUP(A2494,'entry data'!B:G,6,0))</f>
        <v/>
      </c>
      <c r="D2494" s="9" t="str">
        <f>IF(ISERROR(VLOOKUP(A2494,'entry data'!B:C,2,0)),"",VLOOKUP(A2494,'entry data'!B:C,2,0))</f>
        <v/>
      </c>
      <c r="E2494" s="9" t="str">
        <f>IF(ISERROR(VLOOKUP(A2494,'entry data'!B:E,4,0)),"",VLOOKUP(A2494,'entry data'!B:E,4,0))</f>
        <v/>
      </c>
      <c r="F2494" s="11" t="str">
        <f>IF(A2494="","",IF(ISERROR(VLOOKUP(A2494,'entry data'!B:F,5,0)),"",VLOOKUP(A2494,'entry data'!B:F,5,0)))</f>
        <v/>
      </c>
      <c r="G2494" s="12" t="str">
        <f>IF(A2494="","",IF(ISERROR(VLOOKUP(A2494,'entry data'!B:I,8,0)),"",VLOOKUP(A2494,'entry data'!B:I,7,0)))</f>
        <v/>
      </c>
      <c r="H2494" s="13" t="str">
        <f>IF(A2494="","",IF(B2494=1,VLOOKUP(A2494,'entry data'!B:D,3,0),I2493))</f>
        <v/>
      </c>
      <c r="I2494" s="14" t="str">
        <f>IF(A2494="","",IF(E2494="weekly",7,IF(E2494="fortnightly",14,IF(E2494="monthly",DATE(IF(MONTH(H2494)=12,YEAR(H2494)+1,YEAR(H2494)),VLOOKUP(MONTH(H2494),index!$D$2:$G$13,2,0),DAY(H2494)),
IF(E2494="quarterly",DATE(IF(MONTH(H2494)&gt;=10,YEAR(H2494)+1,YEAR(H2494)),VLOOKUP(MONTH(H2494),index!$D$2:$G$13,3,0),DAY(H2494)),
IF(E2494="halfyearly",DATE(IF(MONTH(H2494)&gt;=7,YEAR(H2494)+1,YEAR(H2494)),VLOOKUP(MONTH(H2494),index!$D$2:$G$13,4,0),DAY(H2494)),
DATE(YEAR(H2494)+1,MONTH(H2494),DAY(H2494)))))-H2494))+H2494)</f>
        <v/>
      </c>
      <c r="J2494" s="9" t="str">
        <f t="shared" si="250"/>
        <v/>
      </c>
      <c r="K2494" s="11" t="str">
        <f t="shared" si="251"/>
        <v/>
      </c>
      <c r="L2494" s="11" t="str">
        <f t="shared" si="252"/>
        <v/>
      </c>
      <c r="M2494" s="11" t="str">
        <f>IF(A2494="","",VLOOKUP(E2494,index!$A$1:$B$6,2,0)*K2494*G2494)</f>
        <v/>
      </c>
      <c r="N2494" s="11" t="str">
        <f>IF(A2494="","",-PMT(G2494*VLOOKUP(E2494,index!$A$1:$B$6,2,0),C2494,F2494,0,0))</f>
        <v/>
      </c>
      <c r="O2494" s="11" t="str">
        <f t="shared" si="253"/>
        <v/>
      </c>
      <c r="P2494" s="11" t="str">
        <f t="shared" si="248"/>
        <v/>
      </c>
    </row>
    <row r="2495" spans="1:16" x14ac:dyDescent="0.25">
      <c r="A2495" s="9" t="str">
        <f>IF(A2494="","",IF(B2494&lt;C2494,A2494,IF(A2494=MAX('entry data'!$B$8:$B$507),"",A2494+1)))</f>
        <v/>
      </c>
      <c r="B2495" s="9" t="str">
        <f t="shared" si="249"/>
        <v/>
      </c>
      <c r="C2495" s="9" t="str">
        <f>IF(ISERROR(VLOOKUP(A2495,'entry data'!B:G,6,0)),"",VLOOKUP(A2495,'entry data'!B:G,6,0))</f>
        <v/>
      </c>
      <c r="D2495" s="9" t="str">
        <f>IF(ISERROR(VLOOKUP(A2495,'entry data'!B:C,2,0)),"",VLOOKUP(A2495,'entry data'!B:C,2,0))</f>
        <v/>
      </c>
      <c r="E2495" s="9" t="str">
        <f>IF(ISERROR(VLOOKUP(A2495,'entry data'!B:E,4,0)),"",VLOOKUP(A2495,'entry data'!B:E,4,0))</f>
        <v/>
      </c>
      <c r="F2495" s="11" t="str">
        <f>IF(A2495="","",IF(ISERROR(VLOOKUP(A2495,'entry data'!B:F,5,0)),"",VLOOKUP(A2495,'entry data'!B:F,5,0)))</f>
        <v/>
      </c>
      <c r="G2495" s="12" t="str">
        <f>IF(A2495="","",IF(ISERROR(VLOOKUP(A2495,'entry data'!B:I,8,0)),"",VLOOKUP(A2495,'entry data'!B:I,7,0)))</f>
        <v/>
      </c>
      <c r="H2495" s="13" t="str">
        <f>IF(A2495="","",IF(B2495=1,VLOOKUP(A2495,'entry data'!B:D,3,0),I2494))</f>
        <v/>
      </c>
      <c r="I2495" s="14" t="str">
        <f>IF(A2495="","",IF(E2495="weekly",7,IF(E2495="fortnightly",14,IF(E2495="monthly",DATE(IF(MONTH(H2495)=12,YEAR(H2495)+1,YEAR(H2495)),VLOOKUP(MONTH(H2495),index!$D$2:$G$13,2,0),DAY(H2495)),
IF(E2495="quarterly",DATE(IF(MONTH(H2495)&gt;=10,YEAR(H2495)+1,YEAR(H2495)),VLOOKUP(MONTH(H2495),index!$D$2:$G$13,3,0),DAY(H2495)),
IF(E2495="halfyearly",DATE(IF(MONTH(H2495)&gt;=7,YEAR(H2495)+1,YEAR(H2495)),VLOOKUP(MONTH(H2495),index!$D$2:$G$13,4,0),DAY(H2495)),
DATE(YEAR(H2495)+1,MONTH(H2495),DAY(H2495)))))-H2495))+H2495)</f>
        <v/>
      </c>
      <c r="J2495" s="9" t="str">
        <f t="shared" si="250"/>
        <v/>
      </c>
      <c r="K2495" s="11" t="str">
        <f t="shared" si="251"/>
        <v/>
      </c>
      <c r="L2495" s="11" t="str">
        <f t="shared" si="252"/>
        <v/>
      </c>
      <c r="M2495" s="11" t="str">
        <f>IF(A2495="","",VLOOKUP(E2495,index!$A$1:$B$6,2,0)*K2495*G2495)</f>
        <v/>
      </c>
      <c r="N2495" s="11" t="str">
        <f>IF(A2495="","",-PMT(G2495*VLOOKUP(E2495,index!$A$1:$B$6,2,0),C2495,F2495,0,0))</f>
        <v/>
      </c>
      <c r="O2495" s="11" t="str">
        <f t="shared" si="253"/>
        <v/>
      </c>
      <c r="P2495" s="11" t="str">
        <f t="shared" si="248"/>
        <v/>
      </c>
    </row>
    <row r="2496" spans="1:16" x14ac:dyDescent="0.25">
      <c r="A2496" s="9" t="str">
        <f>IF(A2495="","",IF(B2495&lt;C2495,A2495,IF(A2495=MAX('entry data'!$B$8:$B$507),"",A2495+1)))</f>
        <v/>
      </c>
      <c r="B2496" s="9" t="str">
        <f t="shared" si="249"/>
        <v/>
      </c>
      <c r="C2496" s="9" t="str">
        <f>IF(ISERROR(VLOOKUP(A2496,'entry data'!B:G,6,0)),"",VLOOKUP(A2496,'entry data'!B:G,6,0))</f>
        <v/>
      </c>
      <c r="D2496" s="9" t="str">
        <f>IF(ISERROR(VLOOKUP(A2496,'entry data'!B:C,2,0)),"",VLOOKUP(A2496,'entry data'!B:C,2,0))</f>
        <v/>
      </c>
      <c r="E2496" s="9" t="str">
        <f>IF(ISERROR(VLOOKUP(A2496,'entry data'!B:E,4,0)),"",VLOOKUP(A2496,'entry data'!B:E,4,0))</f>
        <v/>
      </c>
      <c r="F2496" s="11" t="str">
        <f>IF(A2496="","",IF(ISERROR(VLOOKUP(A2496,'entry data'!B:F,5,0)),"",VLOOKUP(A2496,'entry data'!B:F,5,0)))</f>
        <v/>
      </c>
      <c r="G2496" s="12" t="str">
        <f>IF(A2496="","",IF(ISERROR(VLOOKUP(A2496,'entry data'!B:I,8,0)),"",VLOOKUP(A2496,'entry data'!B:I,7,0)))</f>
        <v/>
      </c>
      <c r="H2496" s="13" t="str">
        <f>IF(A2496="","",IF(B2496=1,VLOOKUP(A2496,'entry data'!B:D,3,0),I2495))</f>
        <v/>
      </c>
      <c r="I2496" s="14" t="str">
        <f>IF(A2496="","",IF(E2496="weekly",7,IF(E2496="fortnightly",14,IF(E2496="monthly",DATE(IF(MONTH(H2496)=12,YEAR(H2496)+1,YEAR(H2496)),VLOOKUP(MONTH(H2496),index!$D$2:$G$13,2,0),DAY(H2496)),
IF(E2496="quarterly",DATE(IF(MONTH(H2496)&gt;=10,YEAR(H2496)+1,YEAR(H2496)),VLOOKUP(MONTH(H2496),index!$D$2:$G$13,3,0),DAY(H2496)),
IF(E2496="halfyearly",DATE(IF(MONTH(H2496)&gt;=7,YEAR(H2496)+1,YEAR(H2496)),VLOOKUP(MONTH(H2496),index!$D$2:$G$13,4,0),DAY(H2496)),
DATE(YEAR(H2496)+1,MONTH(H2496),DAY(H2496)))))-H2496))+H2496)</f>
        <v/>
      </c>
      <c r="J2496" s="9" t="str">
        <f t="shared" si="250"/>
        <v/>
      </c>
      <c r="K2496" s="11" t="str">
        <f t="shared" si="251"/>
        <v/>
      </c>
      <c r="L2496" s="11" t="str">
        <f t="shared" si="252"/>
        <v/>
      </c>
      <c r="M2496" s="11" t="str">
        <f>IF(A2496="","",VLOOKUP(E2496,index!$A$1:$B$6,2,0)*K2496*G2496)</f>
        <v/>
      </c>
      <c r="N2496" s="11" t="str">
        <f>IF(A2496="","",-PMT(G2496*VLOOKUP(E2496,index!$A$1:$B$6,2,0),C2496,F2496,0,0))</f>
        <v/>
      </c>
      <c r="O2496" s="11" t="str">
        <f t="shared" si="253"/>
        <v/>
      </c>
      <c r="P2496" s="11" t="str">
        <f t="shared" si="248"/>
        <v/>
      </c>
    </row>
    <row r="2497" spans="1:16" x14ac:dyDescent="0.25">
      <c r="A2497" s="9" t="str">
        <f>IF(A2496="","",IF(B2496&lt;C2496,A2496,IF(A2496=MAX('entry data'!$B$8:$B$507),"",A2496+1)))</f>
        <v/>
      </c>
      <c r="B2497" s="9" t="str">
        <f t="shared" si="249"/>
        <v/>
      </c>
      <c r="C2497" s="9" t="str">
        <f>IF(ISERROR(VLOOKUP(A2497,'entry data'!B:G,6,0)),"",VLOOKUP(A2497,'entry data'!B:G,6,0))</f>
        <v/>
      </c>
      <c r="D2497" s="9" t="str">
        <f>IF(ISERROR(VLOOKUP(A2497,'entry data'!B:C,2,0)),"",VLOOKUP(A2497,'entry data'!B:C,2,0))</f>
        <v/>
      </c>
      <c r="E2497" s="9" t="str">
        <f>IF(ISERROR(VLOOKUP(A2497,'entry data'!B:E,4,0)),"",VLOOKUP(A2497,'entry data'!B:E,4,0))</f>
        <v/>
      </c>
      <c r="F2497" s="11" t="str">
        <f>IF(A2497="","",IF(ISERROR(VLOOKUP(A2497,'entry data'!B:F,5,0)),"",VLOOKUP(A2497,'entry data'!B:F,5,0)))</f>
        <v/>
      </c>
      <c r="G2497" s="12" t="str">
        <f>IF(A2497="","",IF(ISERROR(VLOOKUP(A2497,'entry data'!B:I,8,0)),"",VLOOKUP(A2497,'entry data'!B:I,7,0)))</f>
        <v/>
      </c>
      <c r="H2497" s="13" t="str">
        <f>IF(A2497="","",IF(B2497=1,VLOOKUP(A2497,'entry data'!B:D,3,0),I2496))</f>
        <v/>
      </c>
      <c r="I2497" s="14" t="str">
        <f>IF(A2497="","",IF(E2497="weekly",7,IF(E2497="fortnightly",14,IF(E2497="monthly",DATE(IF(MONTH(H2497)=12,YEAR(H2497)+1,YEAR(H2497)),VLOOKUP(MONTH(H2497),index!$D$2:$G$13,2,0),DAY(H2497)),
IF(E2497="quarterly",DATE(IF(MONTH(H2497)&gt;=10,YEAR(H2497)+1,YEAR(H2497)),VLOOKUP(MONTH(H2497),index!$D$2:$G$13,3,0),DAY(H2497)),
IF(E2497="halfyearly",DATE(IF(MONTH(H2497)&gt;=7,YEAR(H2497)+1,YEAR(H2497)),VLOOKUP(MONTH(H2497),index!$D$2:$G$13,4,0),DAY(H2497)),
DATE(YEAR(H2497)+1,MONTH(H2497),DAY(H2497)))))-H2497))+H2497)</f>
        <v/>
      </c>
      <c r="J2497" s="9" t="str">
        <f t="shared" si="250"/>
        <v/>
      </c>
      <c r="K2497" s="11" t="str">
        <f t="shared" si="251"/>
        <v/>
      </c>
      <c r="L2497" s="11" t="str">
        <f t="shared" si="252"/>
        <v/>
      </c>
      <c r="M2497" s="11" t="str">
        <f>IF(A2497="","",VLOOKUP(E2497,index!$A$1:$B$6,2,0)*K2497*G2497)</f>
        <v/>
      </c>
      <c r="N2497" s="11" t="str">
        <f>IF(A2497="","",-PMT(G2497*VLOOKUP(E2497,index!$A$1:$B$6,2,0),C2497,F2497,0,0))</f>
        <v/>
      </c>
      <c r="O2497" s="11" t="str">
        <f t="shared" si="253"/>
        <v/>
      </c>
      <c r="P2497" s="11" t="str">
        <f t="shared" si="248"/>
        <v/>
      </c>
    </row>
    <row r="2498" spans="1:16" x14ac:dyDescent="0.25">
      <c r="A2498" s="9" t="str">
        <f>IF(A2497="","",IF(B2497&lt;C2497,A2497,IF(A2497=MAX('entry data'!$B$8:$B$507),"",A2497+1)))</f>
        <v/>
      </c>
      <c r="B2498" s="9" t="str">
        <f t="shared" si="249"/>
        <v/>
      </c>
      <c r="C2498" s="9" t="str">
        <f>IF(ISERROR(VLOOKUP(A2498,'entry data'!B:G,6,0)),"",VLOOKUP(A2498,'entry data'!B:G,6,0))</f>
        <v/>
      </c>
      <c r="D2498" s="9" t="str">
        <f>IF(ISERROR(VLOOKUP(A2498,'entry data'!B:C,2,0)),"",VLOOKUP(A2498,'entry data'!B:C,2,0))</f>
        <v/>
      </c>
      <c r="E2498" s="9" t="str">
        <f>IF(ISERROR(VLOOKUP(A2498,'entry data'!B:E,4,0)),"",VLOOKUP(A2498,'entry data'!B:E,4,0))</f>
        <v/>
      </c>
      <c r="F2498" s="11" t="str">
        <f>IF(A2498="","",IF(ISERROR(VLOOKUP(A2498,'entry data'!B:F,5,0)),"",VLOOKUP(A2498,'entry data'!B:F,5,0)))</f>
        <v/>
      </c>
      <c r="G2498" s="12" t="str">
        <f>IF(A2498="","",IF(ISERROR(VLOOKUP(A2498,'entry data'!B:I,8,0)),"",VLOOKUP(A2498,'entry data'!B:I,7,0)))</f>
        <v/>
      </c>
      <c r="H2498" s="13" t="str">
        <f>IF(A2498="","",IF(B2498=1,VLOOKUP(A2498,'entry data'!B:D,3,0),I2497))</f>
        <v/>
      </c>
      <c r="I2498" s="14" t="str">
        <f>IF(A2498="","",IF(E2498="weekly",7,IF(E2498="fortnightly",14,IF(E2498="monthly",DATE(IF(MONTH(H2498)=12,YEAR(H2498)+1,YEAR(H2498)),VLOOKUP(MONTH(H2498),index!$D$2:$G$13,2,0),DAY(H2498)),
IF(E2498="quarterly",DATE(IF(MONTH(H2498)&gt;=10,YEAR(H2498)+1,YEAR(H2498)),VLOOKUP(MONTH(H2498),index!$D$2:$G$13,3,0),DAY(H2498)),
IF(E2498="halfyearly",DATE(IF(MONTH(H2498)&gt;=7,YEAR(H2498)+1,YEAR(H2498)),VLOOKUP(MONTH(H2498),index!$D$2:$G$13,4,0),DAY(H2498)),
DATE(YEAR(H2498)+1,MONTH(H2498),DAY(H2498)))))-H2498))+H2498)</f>
        <v/>
      </c>
      <c r="J2498" s="9" t="str">
        <f t="shared" si="250"/>
        <v/>
      </c>
      <c r="K2498" s="11" t="str">
        <f t="shared" si="251"/>
        <v/>
      </c>
      <c r="L2498" s="11" t="str">
        <f t="shared" si="252"/>
        <v/>
      </c>
      <c r="M2498" s="11" t="str">
        <f>IF(A2498="","",VLOOKUP(E2498,index!$A$1:$B$6,2,0)*K2498*G2498)</f>
        <v/>
      </c>
      <c r="N2498" s="11" t="str">
        <f>IF(A2498="","",-PMT(G2498*VLOOKUP(E2498,index!$A$1:$B$6,2,0),C2498,F2498,0,0))</f>
        <v/>
      </c>
      <c r="O2498" s="11" t="str">
        <f t="shared" si="253"/>
        <v/>
      </c>
      <c r="P2498" s="11" t="str">
        <f t="shared" si="248"/>
        <v/>
      </c>
    </row>
    <row r="2499" spans="1:16" x14ac:dyDescent="0.25">
      <c r="A2499" s="9" t="str">
        <f>IF(A2498="","",IF(B2498&lt;C2498,A2498,IF(A2498=MAX('entry data'!$B$8:$B$507),"",A2498+1)))</f>
        <v/>
      </c>
      <c r="B2499" s="9" t="str">
        <f t="shared" si="249"/>
        <v/>
      </c>
      <c r="C2499" s="9" t="str">
        <f>IF(ISERROR(VLOOKUP(A2499,'entry data'!B:G,6,0)),"",VLOOKUP(A2499,'entry data'!B:G,6,0))</f>
        <v/>
      </c>
      <c r="D2499" s="9" t="str">
        <f>IF(ISERROR(VLOOKUP(A2499,'entry data'!B:C,2,0)),"",VLOOKUP(A2499,'entry data'!B:C,2,0))</f>
        <v/>
      </c>
      <c r="E2499" s="9" t="str">
        <f>IF(ISERROR(VLOOKUP(A2499,'entry data'!B:E,4,0)),"",VLOOKUP(A2499,'entry data'!B:E,4,0))</f>
        <v/>
      </c>
      <c r="F2499" s="11" t="str">
        <f>IF(A2499="","",IF(ISERROR(VLOOKUP(A2499,'entry data'!B:F,5,0)),"",VLOOKUP(A2499,'entry data'!B:F,5,0)))</f>
        <v/>
      </c>
      <c r="G2499" s="12" t="str">
        <f>IF(A2499="","",IF(ISERROR(VLOOKUP(A2499,'entry data'!B:I,8,0)),"",VLOOKUP(A2499,'entry data'!B:I,7,0)))</f>
        <v/>
      </c>
      <c r="H2499" s="13" t="str">
        <f>IF(A2499="","",IF(B2499=1,VLOOKUP(A2499,'entry data'!B:D,3,0),I2498))</f>
        <v/>
      </c>
      <c r="I2499" s="14" t="str">
        <f>IF(A2499="","",IF(E2499="weekly",7,IF(E2499="fortnightly",14,IF(E2499="monthly",DATE(IF(MONTH(H2499)=12,YEAR(H2499)+1,YEAR(H2499)),VLOOKUP(MONTH(H2499),index!$D$2:$G$13,2,0),DAY(H2499)),
IF(E2499="quarterly",DATE(IF(MONTH(H2499)&gt;=10,YEAR(H2499)+1,YEAR(H2499)),VLOOKUP(MONTH(H2499),index!$D$2:$G$13,3,0),DAY(H2499)),
IF(E2499="halfyearly",DATE(IF(MONTH(H2499)&gt;=7,YEAR(H2499)+1,YEAR(H2499)),VLOOKUP(MONTH(H2499),index!$D$2:$G$13,4,0),DAY(H2499)),
DATE(YEAR(H2499)+1,MONTH(H2499),DAY(H2499)))))-H2499))+H2499)</f>
        <v/>
      </c>
      <c r="J2499" s="9" t="str">
        <f t="shared" si="250"/>
        <v/>
      </c>
      <c r="K2499" s="11" t="str">
        <f t="shared" si="251"/>
        <v/>
      </c>
      <c r="L2499" s="11" t="str">
        <f t="shared" si="252"/>
        <v/>
      </c>
      <c r="M2499" s="11" t="str">
        <f>IF(A2499="","",VLOOKUP(E2499,index!$A$1:$B$6,2,0)*K2499*G2499)</f>
        <v/>
      </c>
      <c r="N2499" s="11" t="str">
        <f>IF(A2499="","",-PMT(G2499*VLOOKUP(E2499,index!$A$1:$B$6,2,0),C2499,F2499,0,0))</f>
        <v/>
      </c>
      <c r="O2499" s="11" t="str">
        <f t="shared" si="253"/>
        <v/>
      </c>
      <c r="P2499" s="11" t="str">
        <f t="shared" ref="P2499:P2562" si="254">IF(A2499="","",IF(J2499&lt;&gt;J2500,O2499,0))</f>
        <v/>
      </c>
    </row>
    <row r="2500" spans="1:16" x14ac:dyDescent="0.25">
      <c r="A2500" s="9" t="str">
        <f>IF(A2499="","",IF(B2499&lt;C2499,A2499,IF(A2499=MAX('entry data'!$B$8:$B$507),"",A2499+1)))</f>
        <v/>
      </c>
      <c r="B2500" s="9" t="str">
        <f t="shared" si="249"/>
        <v/>
      </c>
      <c r="C2500" s="9" t="str">
        <f>IF(ISERROR(VLOOKUP(A2500,'entry data'!B:G,6,0)),"",VLOOKUP(A2500,'entry data'!B:G,6,0))</f>
        <v/>
      </c>
      <c r="D2500" s="9" t="str">
        <f>IF(ISERROR(VLOOKUP(A2500,'entry data'!B:C,2,0)),"",VLOOKUP(A2500,'entry data'!B:C,2,0))</f>
        <v/>
      </c>
      <c r="E2500" s="9" t="str">
        <f>IF(ISERROR(VLOOKUP(A2500,'entry data'!B:E,4,0)),"",VLOOKUP(A2500,'entry data'!B:E,4,0))</f>
        <v/>
      </c>
      <c r="F2500" s="11" t="str">
        <f>IF(A2500="","",IF(ISERROR(VLOOKUP(A2500,'entry data'!B:F,5,0)),"",VLOOKUP(A2500,'entry data'!B:F,5,0)))</f>
        <v/>
      </c>
      <c r="G2500" s="12" t="str">
        <f>IF(A2500="","",IF(ISERROR(VLOOKUP(A2500,'entry data'!B:I,8,0)),"",VLOOKUP(A2500,'entry data'!B:I,7,0)))</f>
        <v/>
      </c>
      <c r="H2500" s="13" t="str">
        <f>IF(A2500="","",IF(B2500=1,VLOOKUP(A2500,'entry data'!B:D,3,0),I2499))</f>
        <v/>
      </c>
      <c r="I2500" s="14" t="str">
        <f>IF(A2500="","",IF(E2500="weekly",7,IF(E2500="fortnightly",14,IF(E2500="monthly",DATE(IF(MONTH(H2500)=12,YEAR(H2500)+1,YEAR(H2500)),VLOOKUP(MONTH(H2500),index!$D$2:$G$13,2,0),DAY(H2500)),
IF(E2500="quarterly",DATE(IF(MONTH(H2500)&gt;=10,YEAR(H2500)+1,YEAR(H2500)),VLOOKUP(MONTH(H2500),index!$D$2:$G$13,3,0),DAY(H2500)),
IF(E2500="halfyearly",DATE(IF(MONTH(H2500)&gt;=7,YEAR(H2500)+1,YEAR(H2500)),VLOOKUP(MONTH(H2500),index!$D$2:$G$13,4,0),DAY(H2500)),
DATE(YEAR(H2500)+1,MONTH(H2500),DAY(H2500)))))-H2500))+H2500)</f>
        <v/>
      </c>
      <c r="J2500" s="9" t="str">
        <f t="shared" si="250"/>
        <v/>
      </c>
      <c r="K2500" s="11" t="str">
        <f t="shared" si="251"/>
        <v/>
      </c>
      <c r="L2500" s="11" t="str">
        <f t="shared" si="252"/>
        <v/>
      </c>
      <c r="M2500" s="11" t="str">
        <f>IF(A2500="","",VLOOKUP(E2500,index!$A$1:$B$6,2,0)*K2500*G2500)</f>
        <v/>
      </c>
      <c r="N2500" s="11" t="str">
        <f>IF(A2500="","",-PMT(G2500*VLOOKUP(E2500,index!$A$1:$B$6,2,0),C2500,F2500,0,0))</f>
        <v/>
      </c>
      <c r="O2500" s="11" t="str">
        <f t="shared" si="253"/>
        <v/>
      </c>
      <c r="P2500" s="11" t="str">
        <f t="shared" si="254"/>
        <v/>
      </c>
    </row>
    <row r="2501" spans="1:16" x14ac:dyDescent="0.25">
      <c r="A2501" s="9" t="str">
        <f>IF(A2500="","",IF(B2500&lt;C2500,A2500,IF(A2500=MAX('entry data'!$B$8:$B$507),"",A2500+1)))</f>
        <v/>
      </c>
      <c r="B2501" s="9" t="str">
        <f t="shared" si="249"/>
        <v/>
      </c>
      <c r="C2501" s="9" t="str">
        <f>IF(ISERROR(VLOOKUP(A2501,'entry data'!B:G,6,0)),"",VLOOKUP(A2501,'entry data'!B:G,6,0))</f>
        <v/>
      </c>
      <c r="D2501" s="9" t="str">
        <f>IF(ISERROR(VLOOKUP(A2501,'entry data'!B:C,2,0)),"",VLOOKUP(A2501,'entry data'!B:C,2,0))</f>
        <v/>
      </c>
      <c r="E2501" s="9" t="str">
        <f>IF(ISERROR(VLOOKUP(A2501,'entry data'!B:E,4,0)),"",VLOOKUP(A2501,'entry data'!B:E,4,0))</f>
        <v/>
      </c>
      <c r="F2501" s="11" t="str">
        <f>IF(A2501="","",IF(ISERROR(VLOOKUP(A2501,'entry data'!B:F,5,0)),"",VLOOKUP(A2501,'entry data'!B:F,5,0)))</f>
        <v/>
      </c>
      <c r="G2501" s="12" t="str">
        <f>IF(A2501="","",IF(ISERROR(VLOOKUP(A2501,'entry data'!B:I,8,0)),"",VLOOKUP(A2501,'entry data'!B:I,7,0)))</f>
        <v/>
      </c>
      <c r="H2501" s="13" t="str">
        <f>IF(A2501="","",IF(B2501=1,VLOOKUP(A2501,'entry data'!B:D,3,0),I2500))</f>
        <v/>
      </c>
      <c r="I2501" s="14" t="str">
        <f>IF(A2501="","",IF(E2501="weekly",7,IF(E2501="fortnightly",14,IF(E2501="monthly",DATE(IF(MONTH(H2501)=12,YEAR(H2501)+1,YEAR(H2501)),VLOOKUP(MONTH(H2501),index!$D$2:$G$13,2,0),DAY(H2501)),
IF(E2501="quarterly",DATE(IF(MONTH(H2501)&gt;=10,YEAR(H2501)+1,YEAR(H2501)),VLOOKUP(MONTH(H2501),index!$D$2:$G$13,3,0),DAY(H2501)),
IF(E2501="halfyearly",DATE(IF(MONTH(H2501)&gt;=7,YEAR(H2501)+1,YEAR(H2501)),VLOOKUP(MONTH(H2501),index!$D$2:$G$13,4,0),DAY(H2501)),
DATE(YEAR(H2501)+1,MONTH(H2501),DAY(H2501)))))-H2501))+H2501)</f>
        <v/>
      </c>
      <c r="J2501" s="9" t="str">
        <f t="shared" si="250"/>
        <v/>
      </c>
      <c r="K2501" s="11" t="str">
        <f t="shared" si="251"/>
        <v/>
      </c>
      <c r="L2501" s="11" t="str">
        <f t="shared" si="252"/>
        <v/>
      </c>
      <c r="M2501" s="11" t="str">
        <f>IF(A2501="","",VLOOKUP(E2501,index!$A$1:$B$6,2,0)*K2501*G2501)</f>
        <v/>
      </c>
      <c r="N2501" s="11" t="str">
        <f>IF(A2501="","",-PMT(G2501*VLOOKUP(E2501,index!$A$1:$B$6,2,0),C2501,F2501,0,0))</f>
        <v/>
      </c>
      <c r="O2501" s="11" t="str">
        <f t="shared" si="253"/>
        <v/>
      </c>
      <c r="P2501" s="11" t="str">
        <f t="shared" si="254"/>
        <v/>
      </c>
    </row>
    <row r="2502" spans="1:16" x14ac:dyDescent="0.25">
      <c r="A2502" s="9" t="str">
        <f>IF(A2501="","",IF(B2501&lt;C2501,A2501,IF(A2501=MAX('entry data'!$B$8:$B$507),"",A2501+1)))</f>
        <v/>
      </c>
      <c r="B2502" s="9" t="str">
        <f t="shared" si="249"/>
        <v/>
      </c>
      <c r="C2502" s="9" t="str">
        <f>IF(ISERROR(VLOOKUP(A2502,'entry data'!B:G,6,0)),"",VLOOKUP(A2502,'entry data'!B:G,6,0))</f>
        <v/>
      </c>
      <c r="D2502" s="9" t="str">
        <f>IF(ISERROR(VLOOKUP(A2502,'entry data'!B:C,2,0)),"",VLOOKUP(A2502,'entry data'!B:C,2,0))</f>
        <v/>
      </c>
      <c r="E2502" s="9" t="str">
        <f>IF(ISERROR(VLOOKUP(A2502,'entry data'!B:E,4,0)),"",VLOOKUP(A2502,'entry data'!B:E,4,0))</f>
        <v/>
      </c>
      <c r="F2502" s="11" t="str">
        <f>IF(A2502="","",IF(ISERROR(VLOOKUP(A2502,'entry data'!B:F,5,0)),"",VLOOKUP(A2502,'entry data'!B:F,5,0)))</f>
        <v/>
      </c>
      <c r="G2502" s="12" t="str">
        <f>IF(A2502="","",IF(ISERROR(VLOOKUP(A2502,'entry data'!B:I,8,0)),"",VLOOKUP(A2502,'entry data'!B:I,7,0)))</f>
        <v/>
      </c>
      <c r="H2502" s="13" t="str">
        <f>IF(A2502="","",IF(B2502=1,VLOOKUP(A2502,'entry data'!B:D,3,0),I2501))</f>
        <v/>
      </c>
      <c r="I2502" s="14" t="str">
        <f>IF(A2502="","",IF(E2502="weekly",7,IF(E2502="fortnightly",14,IF(E2502="monthly",DATE(IF(MONTH(H2502)=12,YEAR(H2502)+1,YEAR(H2502)),VLOOKUP(MONTH(H2502),index!$D$2:$G$13,2,0),DAY(H2502)),
IF(E2502="quarterly",DATE(IF(MONTH(H2502)&gt;=10,YEAR(H2502)+1,YEAR(H2502)),VLOOKUP(MONTH(H2502),index!$D$2:$G$13,3,0),DAY(H2502)),
IF(E2502="halfyearly",DATE(IF(MONTH(H2502)&gt;=7,YEAR(H2502)+1,YEAR(H2502)),VLOOKUP(MONTH(H2502),index!$D$2:$G$13,4,0),DAY(H2502)),
DATE(YEAR(H2502)+1,MONTH(H2502),DAY(H2502)))))-H2502))+H2502)</f>
        <v/>
      </c>
      <c r="J2502" s="9" t="str">
        <f t="shared" si="250"/>
        <v/>
      </c>
      <c r="K2502" s="11" t="str">
        <f t="shared" si="251"/>
        <v/>
      </c>
      <c r="L2502" s="11" t="str">
        <f t="shared" si="252"/>
        <v/>
      </c>
      <c r="M2502" s="11" t="str">
        <f>IF(A2502="","",VLOOKUP(E2502,index!$A$1:$B$6,2,0)*K2502*G2502)</f>
        <v/>
      </c>
      <c r="N2502" s="11" t="str">
        <f>IF(A2502="","",-PMT(G2502*VLOOKUP(E2502,index!$A$1:$B$6,2,0),C2502,F2502,0,0))</f>
        <v/>
      </c>
      <c r="O2502" s="11" t="str">
        <f t="shared" si="253"/>
        <v/>
      </c>
      <c r="P2502" s="11" t="str">
        <f t="shared" si="254"/>
        <v/>
      </c>
    </row>
    <row r="2503" spans="1:16" x14ac:dyDescent="0.25">
      <c r="A2503" s="9" t="str">
        <f>IF(A2502="","",IF(B2502&lt;C2502,A2502,IF(A2502=MAX('entry data'!$B$8:$B$507),"",A2502+1)))</f>
        <v/>
      </c>
      <c r="B2503" s="9" t="str">
        <f t="shared" si="249"/>
        <v/>
      </c>
      <c r="C2503" s="9" t="str">
        <f>IF(ISERROR(VLOOKUP(A2503,'entry data'!B:G,6,0)),"",VLOOKUP(A2503,'entry data'!B:G,6,0))</f>
        <v/>
      </c>
      <c r="D2503" s="9" t="str">
        <f>IF(ISERROR(VLOOKUP(A2503,'entry data'!B:C,2,0)),"",VLOOKUP(A2503,'entry data'!B:C,2,0))</f>
        <v/>
      </c>
      <c r="E2503" s="9" t="str">
        <f>IF(ISERROR(VLOOKUP(A2503,'entry data'!B:E,4,0)),"",VLOOKUP(A2503,'entry data'!B:E,4,0))</f>
        <v/>
      </c>
      <c r="F2503" s="11" t="str">
        <f>IF(A2503="","",IF(ISERROR(VLOOKUP(A2503,'entry data'!B:F,5,0)),"",VLOOKUP(A2503,'entry data'!B:F,5,0)))</f>
        <v/>
      </c>
      <c r="G2503" s="12" t="str">
        <f>IF(A2503="","",IF(ISERROR(VLOOKUP(A2503,'entry data'!B:I,8,0)),"",VLOOKUP(A2503,'entry data'!B:I,7,0)))</f>
        <v/>
      </c>
      <c r="H2503" s="13" t="str">
        <f>IF(A2503="","",IF(B2503=1,VLOOKUP(A2503,'entry data'!B:D,3,0),I2502))</f>
        <v/>
      </c>
      <c r="I2503" s="14" t="str">
        <f>IF(A2503="","",IF(E2503="weekly",7,IF(E2503="fortnightly",14,IF(E2503="monthly",DATE(IF(MONTH(H2503)=12,YEAR(H2503)+1,YEAR(H2503)),VLOOKUP(MONTH(H2503),index!$D$2:$G$13,2,0),DAY(H2503)),
IF(E2503="quarterly",DATE(IF(MONTH(H2503)&gt;=10,YEAR(H2503)+1,YEAR(H2503)),VLOOKUP(MONTH(H2503),index!$D$2:$G$13,3,0),DAY(H2503)),
IF(E2503="halfyearly",DATE(IF(MONTH(H2503)&gt;=7,YEAR(H2503)+1,YEAR(H2503)),VLOOKUP(MONTH(H2503),index!$D$2:$G$13,4,0),DAY(H2503)),
DATE(YEAR(H2503)+1,MONTH(H2503),DAY(H2503)))))-H2503))+H2503)</f>
        <v/>
      </c>
      <c r="J2503" s="9" t="str">
        <f t="shared" si="250"/>
        <v/>
      </c>
      <c r="K2503" s="11" t="str">
        <f t="shared" si="251"/>
        <v/>
      </c>
      <c r="L2503" s="11" t="str">
        <f t="shared" si="252"/>
        <v/>
      </c>
      <c r="M2503" s="11" t="str">
        <f>IF(A2503="","",VLOOKUP(E2503,index!$A$1:$B$6,2,0)*K2503*G2503)</f>
        <v/>
      </c>
      <c r="N2503" s="11" t="str">
        <f>IF(A2503="","",-PMT(G2503*VLOOKUP(E2503,index!$A$1:$B$6,2,0),C2503,F2503,0,0))</f>
        <v/>
      </c>
      <c r="O2503" s="11" t="str">
        <f t="shared" si="253"/>
        <v/>
      </c>
      <c r="P2503" s="11" t="str">
        <f t="shared" si="254"/>
        <v/>
      </c>
    </row>
    <row r="2504" spans="1:16" x14ac:dyDescent="0.25">
      <c r="A2504" s="9" t="str">
        <f>IF(A2503="","",IF(B2503&lt;C2503,A2503,IF(A2503=MAX('entry data'!$B$8:$B$507),"",A2503+1)))</f>
        <v/>
      </c>
      <c r="B2504" s="9" t="str">
        <f t="shared" si="249"/>
        <v/>
      </c>
      <c r="C2504" s="9" t="str">
        <f>IF(ISERROR(VLOOKUP(A2504,'entry data'!B:G,6,0)),"",VLOOKUP(A2504,'entry data'!B:G,6,0))</f>
        <v/>
      </c>
      <c r="D2504" s="9" t="str">
        <f>IF(ISERROR(VLOOKUP(A2504,'entry data'!B:C,2,0)),"",VLOOKUP(A2504,'entry data'!B:C,2,0))</f>
        <v/>
      </c>
      <c r="E2504" s="9" t="str">
        <f>IF(ISERROR(VLOOKUP(A2504,'entry data'!B:E,4,0)),"",VLOOKUP(A2504,'entry data'!B:E,4,0))</f>
        <v/>
      </c>
      <c r="F2504" s="11" t="str">
        <f>IF(A2504="","",IF(ISERROR(VLOOKUP(A2504,'entry data'!B:F,5,0)),"",VLOOKUP(A2504,'entry data'!B:F,5,0)))</f>
        <v/>
      </c>
      <c r="G2504" s="12" t="str">
        <f>IF(A2504="","",IF(ISERROR(VLOOKUP(A2504,'entry data'!B:I,8,0)),"",VLOOKUP(A2504,'entry data'!B:I,7,0)))</f>
        <v/>
      </c>
      <c r="H2504" s="13" t="str">
        <f>IF(A2504="","",IF(B2504=1,VLOOKUP(A2504,'entry data'!B:D,3,0),I2503))</f>
        <v/>
      </c>
      <c r="I2504" s="14" t="str">
        <f>IF(A2504="","",IF(E2504="weekly",7,IF(E2504="fortnightly",14,IF(E2504="monthly",DATE(IF(MONTH(H2504)=12,YEAR(H2504)+1,YEAR(H2504)),VLOOKUP(MONTH(H2504),index!$D$2:$G$13,2,0),DAY(H2504)),
IF(E2504="quarterly",DATE(IF(MONTH(H2504)&gt;=10,YEAR(H2504)+1,YEAR(H2504)),VLOOKUP(MONTH(H2504),index!$D$2:$G$13,3,0),DAY(H2504)),
IF(E2504="halfyearly",DATE(IF(MONTH(H2504)&gt;=7,YEAR(H2504)+1,YEAR(H2504)),VLOOKUP(MONTH(H2504),index!$D$2:$G$13,4,0),DAY(H2504)),
DATE(YEAR(H2504)+1,MONTH(H2504),DAY(H2504)))))-H2504))+H2504)</f>
        <v/>
      </c>
      <c r="J2504" s="9" t="str">
        <f t="shared" si="250"/>
        <v/>
      </c>
      <c r="K2504" s="11" t="str">
        <f t="shared" si="251"/>
        <v/>
      </c>
      <c r="L2504" s="11" t="str">
        <f t="shared" si="252"/>
        <v/>
      </c>
      <c r="M2504" s="11" t="str">
        <f>IF(A2504="","",VLOOKUP(E2504,index!$A$1:$B$6,2,0)*K2504*G2504)</f>
        <v/>
      </c>
      <c r="N2504" s="11" t="str">
        <f>IF(A2504="","",-PMT(G2504*VLOOKUP(E2504,index!$A$1:$B$6,2,0),C2504,F2504,0,0))</f>
        <v/>
      </c>
      <c r="O2504" s="11" t="str">
        <f t="shared" si="253"/>
        <v/>
      </c>
      <c r="P2504" s="11" t="str">
        <f t="shared" si="254"/>
        <v/>
      </c>
    </row>
    <row r="2505" spans="1:16" x14ac:dyDescent="0.25">
      <c r="A2505" s="9" t="str">
        <f>IF(A2504="","",IF(B2504&lt;C2504,A2504,IF(A2504=MAX('entry data'!$B$8:$B$507),"",A2504+1)))</f>
        <v/>
      </c>
      <c r="B2505" s="9" t="str">
        <f t="shared" si="249"/>
        <v/>
      </c>
      <c r="C2505" s="9" t="str">
        <f>IF(ISERROR(VLOOKUP(A2505,'entry data'!B:G,6,0)),"",VLOOKUP(A2505,'entry data'!B:G,6,0))</f>
        <v/>
      </c>
      <c r="D2505" s="9" t="str">
        <f>IF(ISERROR(VLOOKUP(A2505,'entry data'!B:C,2,0)),"",VLOOKUP(A2505,'entry data'!B:C,2,0))</f>
        <v/>
      </c>
      <c r="E2505" s="9" t="str">
        <f>IF(ISERROR(VLOOKUP(A2505,'entry data'!B:E,4,0)),"",VLOOKUP(A2505,'entry data'!B:E,4,0))</f>
        <v/>
      </c>
      <c r="F2505" s="11" t="str">
        <f>IF(A2505="","",IF(ISERROR(VLOOKUP(A2505,'entry data'!B:F,5,0)),"",VLOOKUP(A2505,'entry data'!B:F,5,0)))</f>
        <v/>
      </c>
      <c r="G2505" s="12" t="str">
        <f>IF(A2505="","",IF(ISERROR(VLOOKUP(A2505,'entry data'!B:I,8,0)),"",VLOOKUP(A2505,'entry data'!B:I,7,0)))</f>
        <v/>
      </c>
      <c r="H2505" s="13" t="str">
        <f>IF(A2505="","",IF(B2505=1,VLOOKUP(A2505,'entry data'!B:D,3,0),I2504))</f>
        <v/>
      </c>
      <c r="I2505" s="14" t="str">
        <f>IF(A2505="","",IF(E2505="weekly",7,IF(E2505="fortnightly",14,IF(E2505="monthly",DATE(IF(MONTH(H2505)=12,YEAR(H2505)+1,YEAR(H2505)),VLOOKUP(MONTH(H2505),index!$D$2:$G$13,2,0),DAY(H2505)),
IF(E2505="quarterly",DATE(IF(MONTH(H2505)&gt;=10,YEAR(H2505)+1,YEAR(H2505)),VLOOKUP(MONTH(H2505),index!$D$2:$G$13,3,0),DAY(H2505)),
IF(E2505="halfyearly",DATE(IF(MONTH(H2505)&gt;=7,YEAR(H2505)+1,YEAR(H2505)),VLOOKUP(MONTH(H2505),index!$D$2:$G$13,4,0),DAY(H2505)),
DATE(YEAR(H2505)+1,MONTH(H2505),DAY(H2505)))))-H2505))+H2505)</f>
        <v/>
      </c>
      <c r="J2505" s="9" t="str">
        <f t="shared" si="250"/>
        <v/>
      </c>
      <c r="K2505" s="11" t="str">
        <f t="shared" si="251"/>
        <v/>
      </c>
      <c r="L2505" s="11" t="str">
        <f t="shared" si="252"/>
        <v/>
      </c>
      <c r="M2505" s="11" t="str">
        <f>IF(A2505="","",VLOOKUP(E2505,index!$A$1:$B$6,2,0)*K2505*G2505)</f>
        <v/>
      </c>
      <c r="N2505" s="11" t="str">
        <f>IF(A2505="","",-PMT(G2505*VLOOKUP(E2505,index!$A$1:$B$6,2,0),C2505,F2505,0,0))</f>
        <v/>
      </c>
      <c r="O2505" s="11" t="str">
        <f t="shared" si="253"/>
        <v/>
      </c>
      <c r="P2505" s="11" t="str">
        <f t="shared" si="254"/>
        <v/>
      </c>
    </row>
    <row r="2506" spans="1:16" x14ac:dyDescent="0.25">
      <c r="A2506" s="9" t="str">
        <f>IF(A2505="","",IF(B2505&lt;C2505,A2505,IF(A2505=MAX('entry data'!$B$8:$B$507),"",A2505+1)))</f>
        <v/>
      </c>
      <c r="B2506" s="9" t="str">
        <f t="shared" si="249"/>
        <v/>
      </c>
      <c r="C2506" s="9" t="str">
        <f>IF(ISERROR(VLOOKUP(A2506,'entry data'!B:G,6,0)),"",VLOOKUP(A2506,'entry data'!B:G,6,0))</f>
        <v/>
      </c>
      <c r="D2506" s="9" t="str">
        <f>IF(ISERROR(VLOOKUP(A2506,'entry data'!B:C,2,0)),"",VLOOKUP(A2506,'entry data'!B:C,2,0))</f>
        <v/>
      </c>
      <c r="E2506" s="9" t="str">
        <f>IF(ISERROR(VLOOKUP(A2506,'entry data'!B:E,4,0)),"",VLOOKUP(A2506,'entry data'!B:E,4,0))</f>
        <v/>
      </c>
      <c r="F2506" s="11" t="str">
        <f>IF(A2506="","",IF(ISERROR(VLOOKUP(A2506,'entry data'!B:F,5,0)),"",VLOOKUP(A2506,'entry data'!B:F,5,0)))</f>
        <v/>
      </c>
      <c r="G2506" s="12" t="str">
        <f>IF(A2506="","",IF(ISERROR(VLOOKUP(A2506,'entry data'!B:I,8,0)),"",VLOOKUP(A2506,'entry data'!B:I,7,0)))</f>
        <v/>
      </c>
      <c r="H2506" s="13" t="str">
        <f>IF(A2506="","",IF(B2506=1,VLOOKUP(A2506,'entry data'!B:D,3,0),I2505))</f>
        <v/>
      </c>
      <c r="I2506" s="14" t="str">
        <f>IF(A2506="","",IF(E2506="weekly",7,IF(E2506="fortnightly",14,IF(E2506="monthly",DATE(IF(MONTH(H2506)=12,YEAR(H2506)+1,YEAR(H2506)),VLOOKUP(MONTH(H2506),index!$D$2:$G$13,2,0),DAY(H2506)),
IF(E2506="quarterly",DATE(IF(MONTH(H2506)&gt;=10,YEAR(H2506)+1,YEAR(H2506)),VLOOKUP(MONTH(H2506),index!$D$2:$G$13,3,0),DAY(H2506)),
IF(E2506="halfyearly",DATE(IF(MONTH(H2506)&gt;=7,YEAR(H2506)+1,YEAR(H2506)),VLOOKUP(MONTH(H2506),index!$D$2:$G$13,4,0),DAY(H2506)),
DATE(YEAR(H2506)+1,MONTH(H2506),DAY(H2506)))))-H2506))+H2506)</f>
        <v/>
      </c>
      <c r="J2506" s="9" t="str">
        <f t="shared" si="250"/>
        <v/>
      </c>
      <c r="K2506" s="11" t="str">
        <f t="shared" si="251"/>
        <v/>
      </c>
      <c r="L2506" s="11" t="str">
        <f t="shared" si="252"/>
        <v/>
      </c>
      <c r="M2506" s="11" t="str">
        <f>IF(A2506="","",VLOOKUP(E2506,index!$A$1:$B$6,2,0)*K2506*G2506)</f>
        <v/>
      </c>
      <c r="N2506" s="11" t="str">
        <f>IF(A2506="","",-PMT(G2506*VLOOKUP(E2506,index!$A$1:$B$6,2,0),C2506,F2506,0,0))</f>
        <v/>
      </c>
      <c r="O2506" s="11" t="str">
        <f t="shared" si="253"/>
        <v/>
      </c>
      <c r="P2506" s="11" t="str">
        <f t="shared" si="254"/>
        <v/>
      </c>
    </row>
    <row r="2507" spans="1:16" x14ac:dyDescent="0.25">
      <c r="A2507" s="9" t="str">
        <f>IF(A2506="","",IF(B2506&lt;C2506,A2506,IF(A2506=MAX('entry data'!$B$8:$B$507),"",A2506+1)))</f>
        <v/>
      </c>
      <c r="B2507" s="9" t="str">
        <f t="shared" si="249"/>
        <v/>
      </c>
      <c r="C2507" s="9" t="str">
        <f>IF(ISERROR(VLOOKUP(A2507,'entry data'!B:G,6,0)),"",VLOOKUP(A2507,'entry data'!B:G,6,0))</f>
        <v/>
      </c>
      <c r="D2507" s="9" t="str">
        <f>IF(ISERROR(VLOOKUP(A2507,'entry data'!B:C,2,0)),"",VLOOKUP(A2507,'entry data'!B:C,2,0))</f>
        <v/>
      </c>
      <c r="E2507" s="9" t="str">
        <f>IF(ISERROR(VLOOKUP(A2507,'entry data'!B:E,4,0)),"",VLOOKUP(A2507,'entry data'!B:E,4,0))</f>
        <v/>
      </c>
      <c r="F2507" s="11" t="str">
        <f>IF(A2507="","",IF(ISERROR(VLOOKUP(A2507,'entry data'!B:F,5,0)),"",VLOOKUP(A2507,'entry data'!B:F,5,0)))</f>
        <v/>
      </c>
      <c r="G2507" s="12" t="str">
        <f>IF(A2507="","",IF(ISERROR(VLOOKUP(A2507,'entry data'!B:I,8,0)),"",VLOOKUP(A2507,'entry data'!B:I,7,0)))</f>
        <v/>
      </c>
      <c r="H2507" s="13" t="str">
        <f>IF(A2507="","",IF(B2507=1,VLOOKUP(A2507,'entry data'!B:D,3,0),I2506))</f>
        <v/>
      </c>
      <c r="I2507" s="14" t="str">
        <f>IF(A2507="","",IF(E2507="weekly",7,IF(E2507="fortnightly",14,IF(E2507="monthly",DATE(IF(MONTH(H2507)=12,YEAR(H2507)+1,YEAR(H2507)),VLOOKUP(MONTH(H2507),index!$D$2:$G$13,2,0),DAY(H2507)),
IF(E2507="quarterly",DATE(IF(MONTH(H2507)&gt;=10,YEAR(H2507)+1,YEAR(H2507)),VLOOKUP(MONTH(H2507),index!$D$2:$G$13,3,0),DAY(H2507)),
IF(E2507="halfyearly",DATE(IF(MONTH(H2507)&gt;=7,YEAR(H2507)+1,YEAR(H2507)),VLOOKUP(MONTH(H2507),index!$D$2:$G$13,4,0),DAY(H2507)),
DATE(YEAR(H2507)+1,MONTH(H2507),DAY(H2507)))))-H2507))+H2507)</f>
        <v/>
      </c>
      <c r="J2507" s="9" t="str">
        <f t="shared" si="250"/>
        <v/>
      </c>
      <c r="K2507" s="11" t="str">
        <f t="shared" si="251"/>
        <v/>
      </c>
      <c r="L2507" s="11" t="str">
        <f t="shared" si="252"/>
        <v/>
      </c>
      <c r="M2507" s="11" t="str">
        <f>IF(A2507="","",VLOOKUP(E2507,index!$A$1:$B$6,2,0)*K2507*G2507)</f>
        <v/>
      </c>
      <c r="N2507" s="11" t="str">
        <f>IF(A2507="","",-PMT(G2507*VLOOKUP(E2507,index!$A$1:$B$6,2,0),C2507,F2507,0,0))</f>
        <v/>
      </c>
      <c r="O2507" s="11" t="str">
        <f t="shared" si="253"/>
        <v/>
      </c>
      <c r="P2507" s="11" t="str">
        <f t="shared" si="254"/>
        <v/>
      </c>
    </row>
    <row r="2508" spans="1:16" x14ac:dyDescent="0.25">
      <c r="A2508" s="9" t="str">
        <f>IF(A2507="","",IF(B2507&lt;C2507,A2507,IF(A2507=MAX('entry data'!$B$8:$B$507),"",A2507+1)))</f>
        <v/>
      </c>
      <c r="B2508" s="9" t="str">
        <f t="shared" si="249"/>
        <v/>
      </c>
      <c r="C2508" s="9" t="str">
        <f>IF(ISERROR(VLOOKUP(A2508,'entry data'!B:G,6,0)),"",VLOOKUP(A2508,'entry data'!B:G,6,0))</f>
        <v/>
      </c>
      <c r="D2508" s="9" t="str">
        <f>IF(ISERROR(VLOOKUP(A2508,'entry data'!B:C,2,0)),"",VLOOKUP(A2508,'entry data'!B:C,2,0))</f>
        <v/>
      </c>
      <c r="E2508" s="9" t="str">
        <f>IF(ISERROR(VLOOKUP(A2508,'entry data'!B:E,4,0)),"",VLOOKUP(A2508,'entry data'!B:E,4,0))</f>
        <v/>
      </c>
      <c r="F2508" s="11" t="str">
        <f>IF(A2508="","",IF(ISERROR(VLOOKUP(A2508,'entry data'!B:F,5,0)),"",VLOOKUP(A2508,'entry data'!B:F,5,0)))</f>
        <v/>
      </c>
      <c r="G2508" s="12" t="str">
        <f>IF(A2508="","",IF(ISERROR(VLOOKUP(A2508,'entry data'!B:I,8,0)),"",VLOOKUP(A2508,'entry data'!B:I,7,0)))</f>
        <v/>
      </c>
      <c r="H2508" s="13" t="str">
        <f>IF(A2508="","",IF(B2508=1,VLOOKUP(A2508,'entry data'!B:D,3,0),I2507))</f>
        <v/>
      </c>
      <c r="I2508" s="14" t="str">
        <f>IF(A2508="","",IF(E2508="weekly",7,IF(E2508="fortnightly",14,IF(E2508="monthly",DATE(IF(MONTH(H2508)=12,YEAR(H2508)+1,YEAR(H2508)),VLOOKUP(MONTH(H2508),index!$D$2:$G$13,2,0),DAY(H2508)),
IF(E2508="quarterly",DATE(IF(MONTH(H2508)&gt;=10,YEAR(H2508)+1,YEAR(H2508)),VLOOKUP(MONTH(H2508),index!$D$2:$G$13,3,0),DAY(H2508)),
IF(E2508="halfyearly",DATE(IF(MONTH(H2508)&gt;=7,YEAR(H2508)+1,YEAR(H2508)),VLOOKUP(MONTH(H2508),index!$D$2:$G$13,4,0),DAY(H2508)),
DATE(YEAR(H2508)+1,MONTH(H2508),DAY(H2508)))))-H2508))+H2508)</f>
        <v/>
      </c>
      <c r="J2508" s="9" t="str">
        <f t="shared" si="250"/>
        <v/>
      </c>
      <c r="K2508" s="11" t="str">
        <f t="shared" si="251"/>
        <v/>
      </c>
      <c r="L2508" s="11" t="str">
        <f t="shared" si="252"/>
        <v/>
      </c>
      <c r="M2508" s="11" t="str">
        <f>IF(A2508="","",VLOOKUP(E2508,index!$A$1:$B$6,2,0)*K2508*G2508)</f>
        <v/>
      </c>
      <c r="N2508" s="11" t="str">
        <f>IF(A2508="","",-PMT(G2508*VLOOKUP(E2508,index!$A$1:$B$6,2,0),C2508,F2508,0,0))</f>
        <v/>
      </c>
      <c r="O2508" s="11" t="str">
        <f t="shared" si="253"/>
        <v/>
      </c>
      <c r="P2508" s="11" t="str">
        <f t="shared" si="254"/>
        <v/>
      </c>
    </row>
    <row r="2509" spans="1:16" x14ac:dyDescent="0.25">
      <c r="A2509" s="9" t="str">
        <f>IF(A2508="","",IF(B2508&lt;C2508,A2508,IF(A2508=MAX('entry data'!$B$8:$B$507),"",A2508+1)))</f>
        <v/>
      </c>
      <c r="B2509" s="9" t="str">
        <f t="shared" si="249"/>
        <v/>
      </c>
      <c r="C2509" s="9" t="str">
        <f>IF(ISERROR(VLOOKUP(A2509,'entry data'!B:G,6,0)),"",VLOOKUP(A2509,'entry data'!B:G,6,0))</f>
        <v/>
      </c>
      <c r="D2509" s="9" t="str">
        <f>IF(ISERROR(VLOOKUP(A2509,'entry data'!B:C,2,0)),"",VLOOKUP(A2509,'entry data'!B:C,2,0))</f>
        <v/>
      </c>
      <c r="E2509" s="9" t="str">
        <f>IF(ISERROR(VLOOKUP(A2509,'entry data'!B:E,4,0)),"",VLOOKUP(A2509,'entry data'!B:E,4,0))</f>
        <v/>
      </c>
      <c r="F2509" s="11" t="str">
        <f>IF(A2509="","",IF(ISERROR(VLOOKUP(A2509,'entry data'!B:F,5,0)),"",VLOOKUP(A2509,'entry data'!B:F,5,0)))</f>
        <v/>
      </c>
      <c r="G2509" s="12" t="str">
        <f>IF(A2509="","",IF(ISERROR(VLOOKUP(A2509,'entry data'!B:I,8,0)),"",VLOOKUP(A2509,'entry data'!B:I,7,0)))</f>
        <v/>
      </c>
      <c r="H2509" s="13" t="str">
        <f>IF(A2509="","",IF(B2509=1,VLOOKUP(A2509,'entry data'!B:D,3,0),I2508))</f>
        <v/>
      </c>
      <c r="I2509" s="14" t="str">
        <f>IF(A2509="","",IF(E2509="weekly",7,IF(E2509="fortnightly",14,IF(E2509="monthly",DATE(IF(MONTH(H2509)=12,YEAR(H2509)+1,YEAR(H2509)),VLOOKUP(MONTH(H2509),index!$D$2:$G$13,2,0),DAY(H2509)),
IF(E2509="quarterly",DATE(IF(MONTH(H2509)&gt;=10,YEAR(H2509)+1,YEAR(H2509)),VLOOKUP(MONTH(H2509),index!$D$2:$G$13,3,0),DAY(H2509)),
IF(E2509="halfyearly",DATE(IF(MONTH(H2509)&gt;=7,YEAR(H2509)+1,YEAR(H2509)),VLOOKUP(MONTH(H2509),index!$D$2:$G$13,4,0),DAY(H2509)),
DATE(YEAR(H2509)+1,MONTH(H2509),DAY(H2509)))))-H2509))+H2509)</f>
        <v/>
      </c>
      <c r="J2509" s="9" t="str">
        <f t="shared" si="250"/>
        <v/>
      </c>
      <c r="K2509" s="11" t="str">
        <f t="shared" si="251"/>
        <v/>
      </c>
      <c r="L2509" s="11" t="str">
        <f t="shared" si="252"/>
        <v/>
      </c>
      <c r="M2509" s="11" t="str">
        <f>IF(A2509="","",VLOOKUP(E2509,index!$A$1:$B$6,2,0)*K2509*G2509)</f>
        <v/>
      </c>
      <c r="N2509" s="11" t="str">
        <f>IF(A2509="","",-PMT(G2509*VLOOKUP(E2509,index!$A$1:$B$6,2,0),C2509,F2509,0,0))</f>
        <v/>
      </c>
      <c r="O2509" s="11" t="str">
        <f t="shared" si="253"/>
        <v/>
      </c>
      <c r="P2509" s="11" t="str">
        <f t="shared" si="254"/>
        <v/>
      </c>
    </row>
    <row r="2510" spans="1:16" x14ac:dyDescent="0.25">
      <c r="A2510" s="9" t="str">
        <f>IF(A2509="","",IF(B2509&lt;C2509,A2509,IF(A2509=MAX('entry data'!$B$8:$B$507),"",A2509+1)))</f>
        <v/>
      </c>
      <c r="B2510" s="9" t="str">
        <f t="shared" si="249"/>
        <v/>
      </c>
      <c r="C2510" s="9" t="str">
        <f>IF(ISERROR(VLOOKUP(A2510,'entry data'!B:G,6,0)),"",VLOOKUP(A2510,'entry data'!B:G,6,0))</f>
        <v/>
      </c>
      <c r="D2510" s="9" t="str">
        <f>IF(ISERROR(VLOOKUP(A2510,'entry data'!B:C,2,0)),"",VLOOKUP(A2510,'entry data'!B:C,2,0))</f>
        <v/>
      </c>
      <c r="E2510" s="9" t="str">
        <f>IF(ISERROR(VLOOKUP(A2510,'entry data'!B:E,4,0)),"",VLOOKUP(A2510,'entry data'!B:E,4,0))</f>
        <v/>
      </c>
      <c r="F2510" s="11" t="str">
        <f>IF(A2510="","",IF(ISERROR(VLOOKUP(A2510,'entry data'!B:F,5,0)),"",VLOOKUP(A2510,'entry data'!B:F,5,0)))</f>
        <v/>
      </c>
      <c r="G2510" s="12" t="str">
        <f>IF(A2510="","",IF(ISERROR(VLOOKUP(A2510,'entry data'!B:I,8,0)),"",VLOOKUP(A2510,'entry data'!B:I,7,0)))</f>
        <v/>
      </c>
      <c r="H2510" s="13" t="str">
        <f>IF(A2510="","",IF(B2510=1,VLOOKUP(A2510,'entry data'!B:D,3,0),I2509))</f>
        <v/>
      </c>
      <c r="I2510" s="14" t="str">
        <f>IF(A2510="","",IF(E2510="weekly",7,IF(E2510="fortnightly",14,IF(E2510="monthly",DATE(IF(MONTH(H2510)=12,YEAR(H2510)+1,YEAR(H2510)),VLOOKUP(MONTH(H2510),index!$D$2:$G$13,2,0),DAY(H2510)),
IF(E2510="quarterly",DATE(IF(MONTH(H2510)&gt;=10,YEAR(H2510)+1,YEAR(H2510)),VLOOKUP(MONTH(H2510),index!$D$2:$G$13,3,0),DAY(H2510)),
IF(E2510="halfyearly",DATE(IF(MONTH(H2510)&gt;=7,YEAR(H2510)+1,YEAR(H2510)),VLOOKUP(MONTH(H2510),index!$D$2:$G$13,4,0),DAY(H2510)),
DATE(YEAR(H2510)+1,MONTH(H2510),DAY(H2510)))))-H2510))+H2510)</f>
        <v/>
      </c>
      <c r="J2510" s="9" t="str">
        <f t="shared" si="250"/>
        <v/>
      </c>
      <c r="K2510" s="11" t="str">
        <f t="shared" si="251"/>
        <v/>
      </c>
      <c r="L2510" s="11" t="str">
        <f t="shared" si="252"/>
        <v/>
      </c>
      <c r="M2510" s="11" t="str">
        <f>IF(A2510="","",VLOOKUP(E2510,index!$A$1:$B$6,2,0)*K2510*G2510)</f>
        <v/>
      </c>
      <c r="N2510" s="11" t="str">
        <f>IF(A2510="","",-PMT(G2510*VLOOKUP(E2510,index!$A$1:$B$6,2,0),C2510,F2510,0,0))</f>
        <v/>
      </c>
      <c r="O2510" s="11" t="str">
        <f t="shared" si="253"/>
        <v/>
      </c>
      <c r="P2510" s="11" t="str">
        <f t="shared" si="254"/>
        <v/>
      </c>
    </row>
    <row r="2511" spans="1:16" x14ac:dyDescent="0.25">
      <c r="A2511" s="9" t="str">
        <f>IF(A2510="","",IF(B2510&lt;C2510,A2510,IF(A2510=MAX('entry data'!$B$8:$B$507),"",A2510+1)))</f>
        <v/>
      </c>
      <c r="B2511" s="9" t="str">
        <f t="shared" si="249"/>
        <v/>
      </c>
      <c r="C2511" s="9" t="str">
        <f>IF(ISERROR(VLOOKUP(A2511,'entry data'!B:G,6,0)),"",VLOOKUP(A2511,'entry data'!B:G,6,0))</f>
        <v/>
      </c>
      <c r="D2511" s="9" t="str">
        <f>IF(ISERROR(VLOOKUP(A2511,'entry data'!B:C,2,0)),"",VLOOKUP(A2511,'entry data'!B:C,2,0))</f>
        <v/>
      </c>
      <c r="E2511" s="9" t="str">
        <f>IF(ISERROR(VLOOKUP(A2511,'entry data'!B:E,4,0)),"",VLOOKUP(A2511,'entry data'!B:E,4,0))</f>
        <v/>
      </c>
      <c r="F2511" s="11" t="str">
        <f>IF(A2511="","",IF(ISERROR(VLOOKUP(A2511,'entry data'!B:F,5,0)),"",VLOOKUP(A2511,'entry data'!B:F,5,0)))</f>
        <v/>
      </c>
      <c r="G2511" s="12" t="str">
        <f>IF(A2511="","",IF(ISERROR(VLOOKUP(A2511,'entry data'!B:I,8,0)),"",VLOOKUP(A2511,'entry data'!B:I,7,0)))</f>
        <v/>
      </c>
      <c r="H2511" s="13" t="str">
        <f>IF(A2511="","",IF(B2511=1,VLOOKUP(A2511,'entry data'!B:D,3,0),I2510))</f>
        <v/>
      </c>
      <c r="I2511" s="14" t="str">
        <f>IF(A2511="","",IF(E2511="weekly",7,IF(E2511="fortnightly",14,IF(E2511="monthly",DATE(IF(MONTH(H2511)=12,YEAR(H2511)+1,YEAR(H2511)),VLOOKUP(MONTH(H2511),index!$D$2:$G$13,2,0),DAY(H2511)),
IF(E2511="quarterly",DATE(IF(MONTH(H2511)&gt;=10,YEAR(H2511)+1,YEAR(H2511)),VLOOKUP(MONTH(H2511),index!$D$2:$G$13,3,0),DAY(H2511)),
IF(E2511="halfyearly",DATE(IF(MONTH(H2511)&gt;=7,YEAR(H2511)+1,YEAR(H2511)),VLOOKUP(MONTH(H2511),index!$D$2:$G$13,4,0),DAY(H2511)),
DATE(YEAR(H2511)+1,MONTH(H2511),DAY(H2511)))))-H2511))+H2511)</f>
        <v/>
      </c>
      <c r="J2511" s="9" t="str">
        <f t="shared" si="250"/>
        <v/>
      </c>
      <c r="K2511" s="11" t="str">
        <f t="shared" si="251"/>
        <v/>
      </c>
      <c r="L2511" s="11" t="str">
        <f t="shared" si="252"/>
        <v/>
      </c>
      <c r="M2511" s="11" t="str">
        <f>IF(A2511="","",VLOOKUP(E2511,index!$A$1:$B$6,2,0)*K2511*G2511)</f>
        <v/>
      </c>
      <c r="N2511" s="11" t="str">
        <f>IF(A2511="","",-PMT(G2511*VLOOKUP(E2511,index!$A$1:$B$6,2,0),C2511,F2511,0,0))</f>
        <v/>
      </c>
      <c r="O2511" s="11" t="str">
        <f t="shared" si="253"/>
        <v/>
      </c>
      <c r="P2511" s="11" t="str">
        <f t="shared" si="254"/>
        <v/>
      </c>
    </row>
    <row r="2512" spans="1:16" x14ac:dyDescent="0.25">
      <c r="A2512" s="9" t="str">
        <f>IF(A2511="","",IF(B2511&lt;C2511,A2511,IF(A2511=MAX('entry data'!$B$8:$B$507),"",A2511+1)))</f>
        <v/>
      </c>
      <c r="B2512" s="9" t="str">
        <f t="shared" si="249"/>
        <v/>
      </c>
      <c r="C2512" s="9" t="str">
        <f>IF(ISERROR(VLOOKUP(A2512,'entry data'!B:G,6,0)),"",VLOOKUP(A2512,'entry data'!B:G,6,0))</f>
        <v/>
      </c>
      <c r="D2512" s="9" t="str">
        <f>IF(ISERROR(VLOOKUP(A2512,'entry data'!B:C,2,0)),"",VLOOKUP(A2512,'entry data'!B:C,2,0))</f>
        <v/>
      </c>
      <c r="E2512" s="9" t="str">
        <f>IF(ISERROR(VLOOKUP(A2512,'entry data'!B:E,4,0)),"",VLOOKUP(A2512,'entry data'!B:E,4,0))</f>
        <v/>
      </c>
      <c r="F2512" s="11" t="str">
        <f>IF(A2512="","",IF(ISERROR(VLOOKUP(A2512,'entry data'!B:F,5,0)),"",VLOOKUP(A2512,'entry data'!B:F,5,0)))</f>
        <v/>
      </c>
      <c r="G2512" s="12" t="str">
        <f>IF(A2512="","",IF(ISERROR(VLOOKUP(A2512,'entry data'!B:I,8,0)),"",VLOOKUP(A2512,'entry data'!B:I,7,0)))</f>
        <v/>
      </c>
      <c r="H2512" s="13" t="str">
        <f>IF(A2512="","",IF(B2512=1,VLOOKUP(A2512,'entry data'!B:D,3,0),I2511))</f>
        <v/>
      </c>
      <c r="I2512" s="14" t="str">
        <f>IF(A2512="","",IF(E2512="weekly",7,IF(E2512="fortnightly",14,IF(E2512="monthly",DATE(IF(MONTH(H2512)=12,YEAR(H2512)+1,YEAR(H2512)),VLOOKUP(MONTH(H2512),index!$D$2:$G$13,2,0),DAY(H2512)),
IF(E2512="quarterly",DATE(IF(MONTH(H2512)&gt;=10,YEAR(H2512)+1,YEAR(H2512)),VLOOKUP(MONTH(H2512),index!$D$2:$G$13,3,0),DAY(H2512)),
IF(E2512="halfyearly",DATE(IF(MONTH(H2512)&gt;=7,YEAR(H2512)+1,YEAR(H2512)),VLOOKUP(MONTH(H2512),index!$D$2:$G$13,4,0),DAY(H2512)),
DATE(YEAR(H2512)+1,MONTH(H2512),DAY(H2512)))))-H2512))+H2512)</f>
        <v/>
      </c>
      <c r="J2512" s="9" t="str">
        <f t="shared" si="250"/>
        <v/>
      </c>
      <c r="K2512" s="11" t="str">
        <f t="shared" si="251"/>
        <v/>
      </c>
      <c r="L2512" s="11" t="str">
        <f t="shared" si="252"/>
        <v/>
      </c>
      <c r="M2512" s="11" t="str">
        <f>IF(A2512="","",VLOOKUP(E2512,index!$A$1:$B$6,2,0)*K2512*G2512)</f>
        <v/>
      </c>
      <c r="N2512" s="11" t="str">
        <f>IF(A2512="","",-PMT(G2512*VLOOKUP(E2512,index!$A$1:$B$6,2,0),C2512,F2512,0,0))</f>
        <v/>
      </c>
      <c r="O2512" s="11" t="str">
        <f t="shared" si="253"/>
        <v/>
      </c>
      <c r="P2512" s="11" t="str">
        <f t="shared" si="254"/>
        <v/>
      </c>
    </row>
    <row r="2513" spans="1:16" x14ac:dyDescent="0.25">
      <c r="A2513" s="9" t="str">
        <f>IF(A2512="","",IF(B2512&lt;C2512,A2512,IF(A2512=MAX('entry data'!$B$8:$B$507),"",A2512+1)))</f>
        <v/>
      </c>
      <c r="B2513" s="9" t="str">
        <f t="shared" si="249"/>
        <v/>
      </c>
      <c r="C2513" s="9" t="str">
        <f>IF(ISERROR(VLOOKUP(A2513,'entry data'!B:G,6,0)),"",VLOOKUP(A2513,'entry data'!B:G,6,0))</f>
        <v/>
      </c>
      <c r="D2513" s="9" t="str">
        <f>IF(ISERROR(VLOOKUP(A2513,'entry data'!B:C,2,0)),"",VLOOKUP(A2513,'entry data'!B:C,2,0))</f>
        <v/>
      </c>
      <c r="E2513" s="9" t="str">
        <f>IF(ISERROR(VLOOKUP(A2513,'entry data'!B:E,4,0)),"",VLOOKUP(A2513,'entry data'!B:E,4,0))</f>
        <v/>
      </c>
      <c r="F2513" s="11" t="str">
        <f>IF(A2513="","",IF(ISERROR(VLOOKUP(A2513,'entry data'!B:F,5,0)),"",VLOOKUP(A2513,'entry data'!B:F,5,0)))</f>
        <v/>
      </c>
      <c r="G2513" s="12" t="str">
        <f>IF(A2513="","",IF(ISERROR(VLOOKUP(A2513,'entry data'!B:I,8,0)),"",VLOOKUP(A2513,'entry data'!B:I,7,0)))</f>
        <v/>
      </c>
      <c r="H2513" s="13" t="str">
        <f>IF(A2513="","",IF(B2513=1,VLOOKUP(A2513,'entry data'!B:D,3,0),I2512))</f>
        <v/>
      </c>
      <c r="I2513" s="14" t="str">
        <f>IF(A2513="","",IF(E2513="weekly",7,IF(E2513="fortnightly",14,IF(E2513="monthly",DATE(IF(MONTH(H2513)=12,YEAR(H2513)+1,YEAR(H2513)),VLOOKUP(MONTH(H2513),index!$D$2:$G$13,2,0),DAY(H2513)),
IF(E2513="quarterly",DATE(IF(MONTH(H2513)&gt;=10,YEAR(H2513)+1,YEAR(H2513)),VLOOKUP(MONTH(H2513),index!$D$2:$G$13,3,0),DAY(H2513)),
IF(E2513="halfyearly",DATE(IF(MONTH(H2513)&gt;=7,YEAR(H2513)+1,YEAR(H2513)),VLOOKUP(MONTH(H2513),index!$D$2:$G$13,4,0),DAY(H2513)),
DATE(YEAR(H2513)+1,MONTH(H2513),DAY(H2513)))))-H2513))+H2513)</f>
        <v/>
      </c>
      <c r="J2513" s="9" t="str">
        <f t="shared" si="250"/>
        <v/>
      </c>
      <c r="K2513" s="11" t="str">
        <f t="shared" si="251"/>
        <v/>
      </c>
      <c r="L2513" s="11" t="str">
        <f t="shared" si="252"/>
        <v/>
      </c>
      <c r="M2513" s="11" t="str">
        <f>IF(A2513="","",VLOOKUP(E2513,index!$A$1:$B$6,2,0)*K2513*G2513)</f>
        <v/>
      </c>
      <c r="N2513" s="11" t="str">
        <f>IF(A2513="","",-PMT(G2513*VLOOKUP(E2513,index!$A$1:$B$6,2,0),C2513,F2513,0,0))</f>
        <v/>
      </c>
      <c r="O2513" s="11" t="str">
        <f t="shared" si="253"/>
        <v/>
      </c>
      <c r="P2513" s="11" t="str">
        <f t="shared" si="254"/>
        <v/>
      </c>
    </row>
    <row r="2514" spans="1:16" x14ac:dyDescent="0.25">
      <c r="A2514" s="9" t="str">
        <f>IF(A2513="","",IF(B2513&lt;C2513,A2513,IF(A2513=MAX('entry data'!$B$8:$B$507),"",A2513+1)))</f>
        <v/>
      </c>
      <c r="B2514" s="9" t="str">
        <f t="shared" si="249"/>
        <v/>
      </c>
      <c r="C2514" s="9" t="str">
        <f>IF(ISERROR(VLOOKUP(A2514,'entry data'!B:G,6,0)),"",VLOOKUP(A2514,'entry data'!B:G,6,0))</f>
        <v/>
      </c>
      <c r="D2514" s="9" t="str">
        <f>IF(ISERROR(VLOOKUP(A2514,'entry data'!B:C,2,0)),"",VLOOKUP(A2514,'entry data'!B:C,2,0))</f>
        <v/>
      </c>
      <c r="E2514" s="9" t="str">
        <f>IF(ISERROR(VLOOKUP(A2514,'entry data'!B:E,4,0)),"",VLOOKUP(A2514,'entry data'!B:E,4,0))</f>
        <v/>
      </c>
      <c r="F2514" s="11" t="str">
        <f>IF(A2514="","",IF(ISERROR(VLOOKUP(A2514,'entry data'!B:F,5,0)),"",VLOOKUP(A2514,'entry data'!B:F,5,0)))</f>
        <v/>
      </c>
      <c r="G2514" s="12" t="str">
        <f>IF(A2514="","",IF(ISERROR(VLOOKUP(A2514,'entry data'!B:I,8,0)),"",VLOOKUP(A2514,'entry data'!B:I,7,0)))</f>
        <v/>
      </c>
      <c r="H2514" s="13" t="str">
        <f>IF(A2514="","",IF(B2514=1,VLOOKUP(A2514,'entry data'!B:D,3,0),I2513))</f>
        <v/>
      </c>
      <c r="I2514" s="14" t="str">
        <f>IF(A2514="","",IF(E2514="weekly",7,IF(E2514="fortnightly",14,IF(E2514="monthly",DATE(IF(MONTH(H2514)=12,YEAR(H2514)+1,YEAR(H2514)),VLOOKUP(MONTH(H2514),index!$D$2:$G$13,2,0),DAY(H2514)),
IF(E2514="quarterly",DATE(IF(MONTH(H2514)&gt;=10,YEAR(H2514)+1,YEAR(H2514)),VLOOKUP(MONTH(H2514),index!$D$2:$G$13,3,0),DAY(H2514)),
IF(E2514="halfyearly",DATE(IF(MONTH(H2514)&gt;=7,YEAR(H2514)+1,YEAR(H2514)),VLOOKUP(MONTH(H2514),index!$D$2:$G$13,4,0),DAY(H2514)),
DATE(YEAR(H2514)+1,MONTH(H2514),DAY(H2514)))))-H2514))+H2514)</f>
        <v/>
      </c>
      <c r="J2514" s="9" t="str">
        <f t="shared" si="250"/>
        <v/>
      </c>
      <c r="K2514" s="11" t="str">
        <f t="shared" si="251"/>
        <v/>
      </c>
      <c r="L2514" s="11" t="str">
        <f t="shared" si="252"/>
        <v/>
      </c>
      <c r="M2514" s="11" t="str">
        <f>IF(A2514="","",VLOOKUP(E2514,index!$A$1:$B$6,2,0)*K2514*G2514)</f>
        <v/>
      </c>
      <c r="N2514" s="11" t="str">
        <f>IF(A2514="","",-PMT(G2514*VLOOKUP(E2514,index!$A$1:$B$6,2,0),C2514,F2514,0,0))</f>
        <v/>
      </c>
      <c r="O2514" s="11" t="str">
        <f t="shared" si="253"/>
        <v/>
      </c>
      <c r="P2514" s="11" t="str">
        <f t="shared" si="254"/>
        <v/>
      </c>
    </row>
    <row r="2515" spans="1:16" x14ac:dyDescent="0.25">
      <c r="A2515" s="9" t="str">
        <f>IF(A2514="","",IF(B2514&lt;C2514,A2514,IF(A2514=MAX('entry data'!$B$8:$B$507),"",A2514+1)))</f>
        <v/>
      </c>
      <c r="B2515" s="9" t="str">
        <f t="shared" si="249"/>
        <v/>
      </c>
      <c r="C2515" s="9" t="str">
        <f>IF(ISERROR(VLOOKUP(A2515,'entry data'!B:G,6,0)),"",VLOOKUP(A2515,'entry data'!B:G,6,0))</f>
        <v/>
      </c>
      <c r="D2515" s="9" t="str">
        <f>IF(ISERROR(VLOOKUP(A2515,'entry data'!B:C,2,0)),"",VLOOKUP(A2515,'entry data'!B:C,2,0))</f>
        <v/>
      </c>
      <c r="E2515" s="9" t="str">
        <f>IF(ISERROR(VLOOKUP(A2515,'entry data'!B:E,4,0)),"",VLOOKUP(A2515,'entry data'!B:E,4,0))</f>
        <v/>
      </c>
      <c r="F2515" s="11" t="str">
        <f>IF(A2515="","",IF(ISERROR(VLOOKUP(A2515,'entry data'!B:F,5,0)),"",VLOOKUP(A2515,'entry data'!B:F,5,0)))</f>
        <v/>
      </c>
      <c r="G2515" s="12" t="str">
        <f>IF(A2515="","",IF(ISERROR(VLOOKUP(A2515,'entry data'!B:I,8,0)),"",VLOOKUP(A2515,'entry data'!B:I,7,0)))</f>
        <v/>
      </c>
      <c r="H2515" s="13" t="str">
        <f>IF(A2515="","",IF(B2515=1,VLOOKUP(A2515,'entry data'!B:D,3,0),I2514))</f>
        <v/>
      </c>
      <c r="I2515" s="14" t="str">
        <f>IF(A2515="","",IF(E2515="weekly",7,IF(E2515="fortnightly",14,IF(E2515="monthly",DATE(IF(MONTH(H2515)=12,YEAR(H2515)+1,YEAR(H2515)),VLOOKUP(MONTH(H2515),index!$D$2:$G$13,2,0),DAY(H2515)),
IF(E2515="quarterly",DATE(IF(MONTH(H2515)&gt;=10,YEAR(H2515)+1,YEAR(H2515)),VLOOKUP(MONTH(H2515),index!$D$2:$G$13,3,0),DAY(H2515)),
IF(E2515="halfyearly",DATE(IF(MONTH(H2515)&gt;=7,YEAR(H2515)+1,YEAR(H2515)),VLOOKUP(MONTH(H2515),index!$D$2:$G$13,4,0),DAY(H2515)),
DATE(YEAR(H2515)+1,MONTH(H2515),DAY(H2515)))))-H2515))+H2515)</f>
        <v/>
      </c>
      <c r="J2515" s="9" t="str">
        <f t="shared" si="250"/>
        <v/>
      </c>
      <c r="K2515" s="11" t="str">
        <f t="shared" si="251"/>
        <v/>
      </c>
      <c r="L2515" s="11" t="str">
        <f t="shared" si="252"/>
        <v/>
      </c>
      <c r="M2515" s="11" t="str">
        <f>IF(A2515="","",VLOOKUP(E2515,index!$A$1:$B$6,2,0)*K2515*G2515)</f>
        <v/>
      </c>
      <c r="N2515" s="11" t="str">
        <f>IF(A2515="","",-PMT(G2515*VLOOKUP(E2515,index!$A$1:$B$6,2,0),C2515,F2515,0,0))</f>
        <v/>
      </c>
      <c r="O2515" s="11" t="str">
        <f t="shared" si="253"/>
        <v/>
      </c>
      <c r="P2515" s="11" t="str">
        <f t="shared" si="254"/>
        <v/>
      </c>
    </row>
    <row r="2516" spans="1:16" x14ac:dyDescent="0.25">
      <c r="A2516" s="9" t="str">
        <f>IF(A2515="","",IF(B2515&lt;C2515,A2515,IF(A2515=MAX('entry data'!$B$8:$B$507),"",A2515+1)))</f>
        <v/>
      </c>
      <c r="B2516" s="9" t="str">
        <f t="shared" si="249"/>
        <v/>
      </c>
      <c r="C2516" s="9" t="str">
        <f>IF(ISERROR(VLOOKUP(A2516,'entry data'!B:G,6,0)),"",VLOOKUP(A2516,'entry data'!B:G,6,0))</f>
        <v/>
      </c>
      <c r="D2516" s="9" t="str">
        <f>IF(ISERROR(VLOOKUP(A2516,'entry data'!B:C,2,0)),"",VLOOKUP(A2516,'entry data'!B:C,2,0))</f>
        <v/>
      </c>
      <c r="E2516" s="9" t="str">
        <f>IF(ISERROR(VLOOKUP(A2516,'entry data'!B:E,4,0)),"",VLOOKUP(A2516,'entry data'!B:E,4,0))</f>
        <v/>
      </c>
      <c r="F2516" s="11" t="str">
        <f>IF(A2516="","",IF(ISERROR(VLOOKUP(A2516,'entry data'!B:F,5,0)),"",VLOOKUP(A2516,'entry data'!B:F,5,0)))</f>
        <v/>
      </c>
      <c r="G2516" s="12" t="str">
        <f>IF(A2516="","",IF(ISERROR(VLOOKUP(A2516,'entry data'!B:I,8,0)),"",VLOOKUP(A2516,'entry data'!B:I,7,0)))</f>
        <v/>
      </c>
      <c r="H2516" s="13" t="str">
        <f>IF(A2516="","",IF(B2516=1,VLOOKUP(A2516,'entry data'!B:D,3,0),I2515))</f>
        <v/>
      </c>
      <c r="I2516" s="14" t="str">
        <f>IF(A2516="","",IF(E2516="weekly",7,IF(E2516="fortnightly",14,IF(E2516="monthly",DATE(IF(MONTH(H2516)=12,YEAR(H2516)+1,YEAR(H2516)),VLOOKUP(MONTH(H2516),index!$D$2:$G$13,2,0),DAY(H2516)),
IF(E2516="quarterly",DATE(IF(MONTH(H2516)&gt;=10,YEAR(H2516)+1,YEAR(H2516)),VLOOKUP(MONTH(H2516),index!$D$2:$G$13,3,0),DAY(H2516)),
IF(E2516="halfyearly",DATE(IF(MONTH(H2516)&gt;=7,YEAR(H2516)+1,YEAR(H2516)),VLOOKUP(MONTH(H2516),index!$D$2:$G$13,4,0),DAY(H2516)),
DATE(YEAR(H2516)+1,MONTH(H2516),DAY(H2516)))))-H2516))+H2516)</f>
        <v/>
      </c>
      <c r="J2516" s="9" t="str">
        <f t="shared" si="250"/>
        <v/>
      </c>
      <c r="K2516" s="11" t="str">
        <f t="shared" si="251"/>
        <v/>
      </c>
      <c r="L2516" s="11" t="str">
        <f t="shared" si="252"/>
        <v/>
      </c>
      <c r="M2516" s="11" t="str">
        <f>IF(A2516="","",VLOOKUP(E2516,index!$A$1:$B$6,2,0)*K2516*G2516)</f>
        <v/>
      </c>
      <c r="N2516" s="11" t="str">
        <f>IF(A2516="","",-PMT(G2516*VLOOKUP(E2516,index!$A$1:$B$6,2,0),C2516,F2516,0,0))</f>
        <v/>
      </c>
      <c r="O2516" s="11" t="str">
        <f t="shared" si="253"/>
        <v/>
      </c>
      <c r="P2516" s="11" t="str">
        <f t="shared" si="254"/>
        <v/>
      </c>
    </row>
    <row r="2517" spans="1:16" x14ac:dyDescent="0.25">
      <c r="A2517" s="9" t="str">
        <f>IF(A2516="","",IF(B2516&lt;C2516,A2516,IF(A2516=MAX('entry data'!$B$8:$B$507),"",A2516+1)))</f>
        <v/>
      </c>
      <c r="B2517" s="9" t="str">
        <f t="shared" si="249"/>
        <v/>
      </c>
      <c r="C2517" s="9" t="str">
        <f>IF(ISERROR(VLOOKUP(A2517,'entry data'!B:G,6,0)),"",VLOOKUP(A2517,'entry data'!B:G,6,0))</f>
        <v/>
      </c>
      <c r="D2517" s="9" t="str">
        <f>IF(ISERROR(VLOOKUP(A2517,'entry data'!B:C,2,0)),"",VLOOKUP(A2517,'entry data'!B:C,2,0))</f>
        <v/>
      </c>
      <c r="E2517" s="9" t="str">
        <f>IF(ISERROR(VLOOKUP(A2517,'entry data'!B:E,4,0)),"",VLOOKUP(A2517,'entry data'!B:E,4,0))</f>
        <v/>
      </c>
      <c r="F2517" s="11" t="str">
        <f>IF(A2517="","",IF(ISERROR(VLOOKUP(A2517,'entry data'!B:F,5,0)),"",VLOOKUP(A2517,'entry data'!B:F,5,0)))</f>
        <v/>
      </c>
      <c r="G2517" s="12" t="str">
        <f>IF(A2517="","",IF(ISERROR(VLOOKUP(A2517,'entry data'!B:I,8,0)),"",VLOOKUP(A2517,'entry data'!B:I,7,0)))</f>
        <v/>
      </c>
      <c r="H2517" s="13" t="str">
        <f>IF(A2517="","",IF(B2517=1,VLOOKUP(A2517,'entry data'!B:D,3,0),I2516))</f>
        <v/>
      </c>
      <c r="I2517" s="14" t="str">
        <f>IF(A2517="","",IF(E2517="weekly",7,IF(E2517="fortnightly",14,IF(E2517="monthly",DATE(IF(MONTH(H2517)=12,YEAR(H2517)+1,YEAR(H2517)),VLOOKUP(MONTH(H2517),index!$D$2:$G$13,2,0),DAY(H2517)),
IF(E2517="quarterly",DATE(IF(MONTH(H2517)&gt;=10,YEAR(H2517)+1,YEAR(H2517)),VLOOKUP(MONTH(H2517),index!$D$2:$G$13,3,0),DAY(H2517)),
IF(E2517="halfyearly",DATE(IF(MONTH(H2517)&gt;=7,YEAR(H2517)+1,YEAR(H2517)),VLOOKUP(MONTH(H2517),index!$D$2:$G$13,4,0),DAY(H2517)),
DATE(YEAR(H2517)+1,MONTH(H2517),DAY(H2517)))))-H2517))+H2517)</f>
        <v/>
      </c>
      <c r="J2517" s="9" t="str">
        <f t="shared" si="250"/>
        <v/>
      </c>
      <c r="K2517" s="11" t="str">
        <f t="shared" si="251"/>
        <v/>
      </c>
      <c r="L2517" s="11" t="str">
        <f t="shared" si="252"/>
        <v/>
      </c>
      <c r="M2517" s="11" t="str">
        <f>IF(A2517="","",VLOOKUP(E2517,index!$A$1:$B$6,2,0)*K2517*G2517)</f>
        <v/>
      </c>
      <c r="N2517" s="11" t="str">
        <f>IF(A2517="","",-PMT(G2517*VLOOKUP(E2517,index!$A$1:$B$6,2,0),C2517,F2517,0,0))</f>
        <v/>
      </c>
      <c r="O2517" s="11" t="str">
        <f t="shared" si="253"/>
        <v/>
      </c>
      <c r="P2517" s="11" t="str">
        <f t="shared" si="254"/>
        <v/>
      </c>
    </row>
    <row r="2518" spans="1:16" x14ac:dyDescent="0.25">
      <c r="A2518" s="9" t="str">
        <f>IF(A2517="","",IF(B2517&lt;C2517,A2517,IF(A2517=MAX('entry data'!$B$8:$B$507),"",A2517+1)))</f>
        <v/>
      </c>
      <c r="B2518" s="9" t="str">
        <f t="shared" si="249"/>
        <v/>
      </c>
      <c r="C2518" s="9" t="str">
        <f>IF(ISERROR(VLOOKUP(A2518,'entry data'!B:G,6,0)),"",VLOOKUP(A2518,'entry data'!B:G,6,0))</f>
        <v/>
      </c>
      <c r="D2518" s="9" t="str">
        <f>IF(ISERROR(VLOOKUP(A2518,'entry data'!B:C,2,0)),"",VLOOKUP(A2518,'entry data'!B:C,2,0))</f>
        <v/>
      </c>
      <c r="E2518" s="9" t="str">
        <f>IF(ISERROR(VLOOKUP(A2518,'entry data'!B:E,4,0)),"",VLOOKUP(A2518,'entry data'!B:E,4,0))</f>
        <v/>
      </c>
      <c r="F2518" s="11" t="str">
        <f>IF(A2518="","",IF(ISERROR(VLOOKUP(A2518,'entry data'!B:F,5,0)),"",VLOOKUP(A2518,'entry data'!B:F,5,0)))</f>
        <v/>
      </c>
      <c r="G2518" s="12" t="str">
        <f>IF(A2518="","",IF(ISERROR(VLOOKUP(A2518,'entry data'!B:I,8,0)),"",VLOOKUP(A2518,'entry data'!B:I,7,0)))</f>
        <v/>
      </c>
      <c r="H2518" s="13" t="str">
        <f>IF(A2518="","",IF(B2518=1,VLOOKUP(A2518,'entry data'!B:D,3,0),I2517))</f>
        <v/>
      </c>
      <c r="I2518" s="14" t="str">
        <f>IF(A2518="","",IF(E2518="weekly",7,IF(E2518="fortnightly",14,IF(E2518="monthly",DATE(IF(MONTH(H2518)=12,YEAR(H2518)+1,YEAR(H2518)),VLOOKUP(MONTH(H2518),index!$D$2:$G$13,2,0),DAY(H2518)),
IF(E2518="quarterly",DATE(IF(MONTH(H2518)&gt;=10,YEAR(H2518)+1,YEAR(H2518)),VLOOKUP(MONTH(H2518),index!$D$2:$G$13,3,0),DAY(H2518)),
IF(E2518="halfyearly",DATE(IF(MONTH(H2518)&gt;=7,YEAR(H2518)+1,YEAR(H2518)),VLOOKUP(MONTH(H2518),index!$D$2:$G$13,4,0),DAY(H2518)),
DATE(YEAR(H2518)+1,MONTH(H2518),DAY(H2518)))))-H2518))+H2518)</f>
        <v/>
      </c>
      <c r="J2518" s="9" t="str">
        <f t="shared" si="250"/>
        <v/>
      </c>
      <c r="K2518" s="11" t="str">
        <f t="shared" si="251"/>
        <v/>
      </c>
      <c r="L2518" s="11" t="str">
        <f t="shared" si="252"/>
        <v/>
      </c>
      <c r="M2518" s="11" t="str">
        <f>IF(A2518="","",VLOOKUP(E2518,index!$A$1:$B$6,2,0)*K2518*G2518)</f>
        <v/>
      </c>
      <c r="N2518" s="11" t="str">
        <f>IF(A2518="","",-PMT(G2518*VLOOKUP(E2518,index!$A$1:$B$6,2,0),C2518,F2518,0,0))</f>
        <v/>
      </c>
      <c r="O2518" s="11" t="str">
        <f t="shared" si="253"/>
        <v/>
      </c>
      <c r="P2518" s="11" t="str">
        <f t="shared" si="254"/>
        <v/>
      </c>
    </row>
    <row r="2519" spans="1:16" x14ac:dyDescent="0.25">
      <c r="A2519" s="9" t="str">
        <f>IF(A2518="","",IF(B2518&lt;C2518,A2518,IF(A2518=MAX('entry data'!$B$8:$B$507),"",A2518+1)))</f>
        <v/>
      </c>
      <c r="B2519" s="9" t="str">
        <f t="shared" ref="B2519:B2582" si="255">IF(A2519="","",IF(B2518=C2518,1,B2518+1))</f>
        <v/>
      </c>
      <c r="C2519" s="9" t="str">
        <f>IF(ISERROR(VLOOKUP(A2519,'entry data'!B:G,6,0)),"",VLOOKUP(A2519,'entry data'!B:G,6,0))</f>
        <v/>
      </c>
      <c r="D2519" s="9" t="str">
        <f>IF(ISERROR(VLOOKUP(A2519,'entry data'!B:C,2,0)),"",VLOOKUP(A2519,'entry data'!B:C,2,0))</f>
        <v/>
      </c>
      <c r="E2519" s="9" t="str">
        <f>IF(ISERROR(VLOOKUP(A2519,'entry data'!B:E,4,0)),"",VLOOKUP(A2519,'entry data'!B:E,4,0))</f>
        <v/>
      </c>
      <c r="F2519" s="11" t="str">
        <f>IF(A2519="","",IF(ISERROR(VLOOKUP(A2519,'entry data'!B:F,5,0)),"",VLOOKUP(A2519,'entry data'!B:F,5,0)))</f>
        <v/>
      </c>
      <c r="G2519" s="12" t="str">
        <f>IF(A2519="","",IF(ISERROR(VLOOKUP(A2519,'entry data'!B:I,8,0)),"",VLOOKUP(A2519,'entry data'!B:I,7,0)))</f>
        <v/>
      </c>
      <c r="H2519" s="13" t="str">
        <f>IF(A2519="","",IF(B2519=1,VLOOKUP(A2519,'entry data'!B:D,3,0),I2518))</f>
        <v/>
      </c>
      <c r="I2519" s="14" t="str">
        <f>IF(A2519="","",IF(E2519="weekly",7,IF(E2519="fortnightly",14,IF(E2519="monthly",DATE(IF(MONTH(H2519)=12,YEAR(H2519)+1,YEAR(H2519)),VLOOKUP(MONTH(H2519),index!$D$2:$G$13,2,0),DAY(H2519)),
IF(E2519="quarterly",DATE(IF(MONTH(H2519)&gt;=10,YEAR(H2519)+1,YEAR(H2519)),VLOOKUP(MONTH(H2519),index!$D$2:$G$13,3,0),DAY(H2519)),
IF(E2519="halfyearly",DATE(IF(MONTH(H2519)&gt;=7,YEAR(H2519)+1,YEAR(H2519)),VLOOKUP(MONTH(H2519),index!$D$2:$G$13,4,0),DAY(H2519)),
DATE(YEAR(H2519)+1,MONTH(H2519),DAY(H2519)))))-H2519))+H2519)</f>
        <v/>
      </c>
      <c r="J2519" s="9" t="str">
        <f t="shared" ref="J2519:J2582" si="256">IF(A2519="","",IF(MONTH(I2519)&lt;10,YEAR(I2519)&amp;"-0"&amp;MONTH(I2519),YEAR(I2519)&amp;"-"&amp;MONTH(I2519)))</f>
        <v/>
      </c>
      <c r="K2519" s="11" t="str">
        <f t="shared" ref="K2519:K2582" si="257">IF(A2519="","",IF(B2519=1,F2519,O2518))</f>
        <v/>
      </c>
      <c r="L2519" s="11" t="str">
        <f t="shared" ref="L2519:L2582" si="258">IF(A2519="","",N2519-M2519)</f>
        <v/>
      </c>
      <c r="M2519" s="11" t="str">
        <f>IF(A2519="","",VLOOKUP(E2519,index!$A$1:$B$6,2,0)*K2519*G2519)</f>
        <v/>
      </c>
      <c r="N2519" s="11" t="str">
        <f>IF(A2519="","",-PMT(G2519*VLOOKUP(E2519,index!$A$1:$B$6,2,0),C2519,F2519,0,0))</f>
        <v/>
      </c>
      <c r="O2519" s="11" t="str">
        <f t="shared" ref="O2519:O2582" si="259">IF(A2519="","",K2519-L2519)</f>
        <v/>
      </c>
      <c r="P2519" s="11" t="str">
        <f t="shared" si="254"/>
        <v/>
      </c>
    </row>
    <row r="2520" spans="1:16" x14ac:dyDescent="0.25">
      <c r="A2520" s="9" t="str">
        <f>IF(A2519="","",IF(B2519&lt;C2519,A2519,IF(A2519=MAX('entry data'!$B$8:$B$507),"",A2519+1)))</f>
        <v/>
      </c>
      <c r="B2520" s="9" t="str">
        <f t="shared" si="255"/>
        <v/>
      </c>
      <c r="C2520" s="9" t="str">
        <f>IF(ISERROR(VLOOKUP(A2520,'entry data'!B:G,6,0)),"",VLOOKUP(A2520,'entry data'!B:G,6,0))</f>
        <v/>
      </c>
      <c r="D2520" s="9" t="str">
        <f>IF(ISERROR(VLOOKUP(A2520,'entry data'!B:C,2,0)),"",VLOOKUP(A2520,'entry data'!B:C,2,0))</f>
        <v/>
      </c>
      <c r="E2520" s="9" t="str">
        <f>IF(ISERROR(VLOOKUP(A2520,'entry data'!B:E,4,0)),"",VLOOKUP(A2520,'entry data'!B:E,4,0))</f>
        <v/>
      </c>
      <c r="F2520" s="11" t="str">
        <f>IF(A2520="","",IF(ISERROR(VLOOKUP(A2520,'entry data'!B:F,5,0)),"",VLOOKUP(A2520,'entry data'!B:F,5,0)))</f>
        <v/>
      </c>
      <c r="G2520" s="12" t="str">
        <f>IF(A2520="","",IF(ISERROR(VLOOKUP(A2520,'entry data'!B:I,8,0)),"",VLOOKUP(A2520,'entry data'!B:I,7,0)))</f>
        <v/>
      </c>
      <c r="H2520" s="13" t="str">
        <f>IF(A2520="","",IF(B2520=1,VLOOKUP(A2520,'entry data'!B:D,3,0),I2519))</f>
        <v/>
      </c>
      <c r="I2520" s="14" t="str">
        <f>IF(A2520="","",IF(E2520="weekly",7,IF(E2520="fortnightly",14,IF(E2520="monthly",DATE(IF(MONTH(H2520)=12,YEAR(H2520)+1,YEAR(H2520)),VLOOKUP(MONTH(H2520),index!$D$2:$G$13,2,0),DAY(H2520)),
IF(E2520="quarterly",DATE(IF(MONTH(H2520)&gt;=10,YEAR(H2520)+1,YEAR(H2520)),VLOOKUP(MONTH(H2520),index!$D$2:$G$13,3,0),DAY(H2520)),
IF(E2520="halfyearly",DATE(IF(MONTH(H2520)&gt;=7,YEAR(H2520)+1,YEAR(H2520)),VLOOKUP(MONTH(H2520),index!$D$2:$G$13,4,0),DAY(H2520)),
DATE(YEAR(H2520)+1,MONTH(H2520),DAY(H2520)))))-H2520))+H2520)</f>
        <v/>
      </c>
      <c r="J2520" s="9" t="str">
        <f t="shared" si="256"/>
        <v/>
      </c>
      <c r="K2520" s="11" t="str">
        <f t="shared" si="257"/>
        <v/>
      </c>
      <c r="L2520" s="11" t="str">
        <f t="shared" si="258"/>
        <v/>
      </c>
      <c r="M2520" s="11" t="str">
        <f>IF(A2520="","",VLOOKUP(E2520,index!$A$1:$B$6,2,0)*K2520*G2520)</f>
        <v/>
      </c>
      <c r="N2520" s="11" t="str">
        <f>IF(A2520="","",-PMT(G2520*VLOOKUP(E2520,index!$A$1:$B$6,2,0),C2520,F2520,0,0))</f>
        <v/>
      </c>
      <c r="O2520" s="11" t="str">
        <f t="shared" si="259"/>
        <v/>
      </c>
      <c r="P2520" s="11" t="str">
        <f t="shared" si="254"/>
        <v/>
      </c>
    </row>
    <row r="2521" spans="1:16" x14ac:dyDescent="0.25">
      <c r="A2521" s="9" t="str">
        <f>IF(A2520="","",IF(B2520&lt;C2520,A2520,IF(A2520=MAX('entry data'!$B$8:$B$507),"",A2520+1)))</f>
        <v/>
      </c>
      <c r="B2521" s="9" t="str">
        <f t="shared" si="255"/>
        <v/>
      </c>
      <c r="C2521" s="9" t="str">
        <f>IF(ISERROR(VLOOKUP(A2521,'entry data'!B:G,6,0)),"",VLOOKUP(A2521,'entry data'!B:G,6,0))</f>
        <v/>
      </c>
      <c r="D2521" s="9" t="str">
        <f>IF(ISERROR(VLOOKUP(A2521,'entry data'!B:C,2,0)),"",VLOOKUP(A2521,'entry data'!B:C,2,0))</f>
        <v/>
      </c>
      <c r="E2521" s="9" t="str">
        <f>IF(ISERROR(VLOOKUP(A2521,'entry data'!B:E,4,0)),"",VLOOKUP(A2521,'entry data'!B:E,4,0))</f>
        <v/>
      </c>
      <c r="F2521" s="11" t="str">
        <f>IF(A2521="","",IF(ISERROR(VLOOKUP(A2521,'entry data'!B:F,5,0)),"",VLOOKUP(A2521,'entry data'!B:F,5,0)))</f>
        <v/>
      </c>
      <c r="G2521" s="12" t="str">
        <f>IF(A2521="","",IF(ISERROR(VLOOKUP(A2521,'entry data'!B:I,8,0)),"",VLOOKUP(A2521,'entry data'!B:I,7,0)))</f>
        <v/>
      </c>
      <c r="H2521" s="13" t="str">
        <f>IF(A2521="","",IF(B2521=1,VLOOKUP(A2521,'entry data'!B:D,3,0),I2520))</f>
        <v/>
      </c>
      <c r="I2521" s="14" t="str">
        <f>IF(A2521="","",IF(E2521="weekly",7,IF(E2521="fortnightly",14,IF(E2521="monthly",DATE(IF(MONTH(H2521)=12,YEAR(H2521)+1,YEAR(H2521)),VLOOKUP(MONTH(H2521),index!$D$2:$G$13,2,0),DAY(H2521)),
IF(E2521="quarterly",DATE(IF(MONTH(H2521)&gt;=10,YEAR(H2521)+1,YEAR(H2521)),VLOOKUP(MONTH(H2521),index!$D$2:$G$13,3,0),DAY(H2521)),
IF(E2521="halfyearly",DATE(IF(MONTH(H2521)&gt;=7,YEAR(H2521)+1,YEAR(H2521)),VLOOKUP(MONTH(H2521),index!$D$2:$G$13,4,0),DAY(H2521)),
DATE(YEAR(H2521)+1,MONTH(H2521),DAY(H2521)))))-H2521))+H2521)</f>
        <v/>
      </c>
      <c r="J2521" s="9" t="str">
        <f t="shared" si="256"/>
        <v/>
      </c>
      <c r="K2521" s="11" t="str">
        <f t="shared" si="257"/>
        <v/>
      </c>
      <c r="L2521" s="11" t="str">
        <f t="shared" si="258"/>
        <v/>
      </c>
      <c r="M2521" s="11" t="str">
        <f>IF(A2521="","",VLOOKUP(E2521,index!$A$1:$B$6,2,0)*K2521*G2521)</f>
        <v/>
      </c>
      <c r="N2521" s="11" t="str">
        <f>IF(A2521="","",-PMT(G2521*VLOOKUP(E2521,index!$A$1:$B$6,2,0),C2521,F2521,0,0))</f>
        <v/>
      </c>
      <c r="O2521" s="11" t="str">
        <f t="shared" si="259"/>
        <v/>
      </c>
      <c r="P2521" s="11" t="str">
        <f t="shared" si="254"/>
        <v/>
      </c>
    </row>
    <row r="2522" spans="1:16" x14ac:dyDescent="0.25">
      <c r="A2522" s="9" t="str">
        <f>IF(A2521="","",IF(B2521&lt;C2521,A2521,IF(A2521=MAX('entry data'!$B$8:$B$507),"",A2521+1)))</f>
        <v/>
      </c>
      <c r="B2522" s="9" t="str">
        <f t="shared" si="255"/>
        <v/>
      </c>
      <c r="C2522" s="9" t="str">
        <f>IF(ISERROR(VLOOKUP(A2522,'entry data'!B:G,6,0)),"",VLOOKUP(A2522,'entry data'!B:G,6,0))</f>
        <v/>
      </c>
      <c r="D2522" s="9" t="str">
        <f>IF(ISERROR(VLOOKUP(A2522,'entry data'!B:C,2,0)),"",VLOOKUP(A2522,'entry data'!B:C,2,0))</f>
        <v/>
      </c>
      <c r="E2522" s="9" t="str">
        <f>IF(ISERROR(VLOOKUP(A2522,'entry data'!B:E,4,0)),"",VLOOKUP(A2522,'entry data'!B:E,4,0))</f>
        <v/>
      </c>
      <c r="F2522" s="11" t="str">
        <f>IF(A2522="","",IF(ISERROR(VLOOKUP(A2522,'entry data'!B:F,5,0)),"",VLOOKUP(A2522,'entry data'!B:F,5,0)))</f>
        <v/>
      </c>
      <c r="G2522" s="12" t="str">
        <f>IF(A2522="","",IF(ISERROR(VLOOKUP(A2522,'entry data'!B:I,8,0)),"",VLOOKUP(A2522,'entry data'!B:I,7,0)))</f>
        <v/>
      </c>
      <c r="H2522" s="13" t="str">
        <f>IF(A2522="","",IF(B2522=1,VLOOKUP(A2522,'entry data'!B:D,3,0),I2521))</f>
        <v/>
      </c>
      <c r="I2522" s="14" t="str">
        <f>IF(A2522="","",IF(E2522="weekly",7,IF(E2522="fortnightly",14,IF(E2522="monthly",DATE(IF(MONTH(H2522)=12,YEAR(H2522)+1,YEAR(H2522)),VLOOKUP(MONTH(H2522),index!$D$2:$G$13,2,0),DAY(H2522)),
IF(E2522="quarterly",DATE(IF(MONTH(H2522)&gt;=10,YEAR(H2522)+1,YEAR(H2522)),VLOOKUP(MONTH(H2522),index!$D$2:$G$13,3,0),DAY(H2522)),
IF(E2522="halfyearly",DATE(IF(MONTH(H2522)&gt;=7,YEAR(H2522)+1,YEAR(H2522)),VLOOKUP(MONTH(H2522),index!$D$2:$G$13,4,0),DAY(H2522)),
DATE(YEAR(H2522)+1,MONTH(H2522),DAY(H2522)))))-H2522))+H2522)</f>
        <v/>
      </c>
      <c r="J2522" s="9" t="str">
        <f t="shared" si="256"/>
        <v/>
      </c>
      <c r="K2522" s="11" t="str">
        <f t="shared" si="257"/>
        <v/>
      </c>
      <c r="L2522" s="11" t="str">
        <f t="shared" si="258"/>
        <v/>
      </c>
      <c r="M2522" s="11" t="str">
        <f>IF(A2522="","",VLOOKUP(E2522,index!$A$1:$B$6,2,0)*K2522*G2522)</f>
        <v/>
      </c>
      <c r="N2522" s="11" t="str">
        <f>IF(A2522="","",-PMT(G2522*VLOOKUP(E2522,index!$A$1:$B$6,2,0),C2522,F2522,0,0))</f>
        <v/>
      </c>
      <c r="O2522" s="11" t="str">
        <f t="shared" si="259"/>
        <v/>
      </c>
      <c r="P2522" s="11" t="str">
        <f t="shared" si="254"/>
        <v/>
      </c>
    </row>
    <row r="2523" spans="1:16" x14ac:dyDescent="0.25">
      <c r="A2523" s="9" t="str">
        <f>IF(A2522="","",IF(B2522&lt;C2522,A2522,IF(A2522=MAX('entry data'!$B$8:$B$507),"",A2522+1)))</f>
        <v/>
      </c>
      <c r="B2523" s="9" t="str">
        <f t="shared" si="255"/>
        <v/>
      </c>
      <c r="C2523" s="9" t="str">
        <f>IF(ISERROR(VLOOKUP(A2523,'entry data'!B:G,6,0)),"",VLOOKUP(A2523,'entry data'!B:G,6,0))</f>
        <v/>
      </c>
      <c r="D2523" s="9" t="str">
        <f>IF(ISERROR(VLOOKUP(A2523,'entry data'!B:C,2,0)),"",VLOOKUP(A2523,'entry data'!B:C,2,0))</f>
        <v/>
      </c>
      <c r="E2523" s="9" t="str">
        <f>IF(ISERROR(VLOOKUP(A2523,'entry data'!B:E,4,0)),"",VLOOKUP(A2523,'entry data'!B:E,4,0))</f>
        <v/>
      </c>
      <c r="F2523" s="11" t="str">
        <f>IF(A2523="","",IF(ISERROR(VLOOKUP(A2523,'entry data'!B:F,5,0)),"",VLOOKUP(A2523,'entry data'!B:F,5,0)))</f>
        <v/>
      </c>
      <c r="G2523" s="12" t="str">
        <f>IF(A2523="","",IF(ISERROR(VLOOKUP(A2523,'entry data'!B:I,8,0)),"",VLOOKUP(A2523,'entry data'!B:I,7,0)))</f>
        <v/>
      </c>
      <c r="H2523" s="13" t="str">
        <f>IF(A2523="","",IF(B2523=1,VLOOKUP(A2523,'entry data'!B:D,3,0),I2522))</f>
        <v/>
      </c>
      <c r="I2523" s="14" t="str">
        <f>IF(A2523="","",IF(E2523="weekly",7,IF(E2523="fortnightly",14,IF(E2523="monthly",DATE(IF(MONTH(H2523)=12,YEAR(H2523)+1,YEAR(H2523)),VLOOKUP(MONTH(H2523),index!$D$2:$G$13,2,0),DAY(H2523)),
IF(E2523="quarterly",DATE(IF(MONTH(H2523)&gt;=10,YEAR(H2523)+1,YEAR(H2523)),VLOOKUP(MONTH(H2523),index!$D$2:$G$13,3,0),DAY(H2523)),
IF(E2523="halfyearly",DATE(IF(MONTH(H2523)&gt;=7,YEAR(H2523)+1,YEAR(H2523)),VLOOKUP(MONTH(H2523),index!$D$2:$G$13,4,0),DAY(H2523)),
DATE(YEAR(H2523)+1,MONTH(H2523),DAY(H2523)))))-H2523))+H2523)</f>
        <v/>
      </c>
      <c r="J2523" s="9" t="str">
        <f t="shared" si="256"/>
        <v/>
      </c>
      <c r="K2523" s="11" t="str">
        <f t="shared" si="257"/>
        <v/>
      </c>
      <c r="L2523" s="11" t="str">
        <f t="shared" si="258"/>
        <v/>
      </c>
      <c r="M2523" s="11" t="str">
        <f>IF(A2523="","",VLOOKUP(E2523,index!$A$1:$B$6,2,0)*K2523*G2523)</f>
        <v/>
      </c>
      <c r="N2523" s="11" t="str">
        <f>IF(A2523="","",-PMT(G2523*VLOOKUP(E2523,index!$A$1:$B$6,2,0),C2523,F2523,0,0))</f>
        <v/>
      </c>
      <c r="O2523" s="11" t="str">
        <f t="shared" si="259"/>
        <v/>
      </c>
      <c r="P2523" s="11" t="str">
        <f t="shared" si="254"/>
        <v/>
      </c>
    </row>
    <row r="2524" spans="1:16" x14ac:dyDescent="0.25">
      <c r="A2524" s="9" t="str">
        <f>IF(A2523="","",IF(B2523&lt;C2523,A2523,IF(A2523=MAX('entry data'!$B$8:$B$507),"",A2523+1)))</f>
        <v/>
      </c>
      <c r="B2524" s="9" t="str">
        <f t="shared" si="255"/>
        <v/>
      </c>
      <c r="C2524" s="9" t="str">
        <f>IF(ISERROR(VLOOKUP(A2524,'entry data'!B:G,6,0)),"",VLOOKUP(A2524,'entry data'!B:G,6,0))</f>
        <v/>
      </c>
      <c r="D2524" s="9" t="str">
        <f>IF(ISERROR(VLOOKUP(A2524,'entry data'!B:C,2,0)),"",VLOOKUP(A2524,'entry data'!B:C,2,0))</f>
        <v/>
      </c>
      <c r="E2524" s="9" t="str">
        <f>IF(ISERROR(VLOOKUP(A2524,'entry data'!B:E,4,0)),"",VLOOKUP(A2524,'entry data'!B:E,4,0))</f>
        <v/>
      </c>
      <c r="F2524" s="11" t="str">
        <f>IF(A2524="","",IF(ISERROR(VLOOKUP(A2524,'entry data'!B:F,5,0)),"",VLOOKUP(A2524,'entry data'!B:F,5,0)))</f>
        <v/>
      </c>
      <c r="G2524" s="12" t="str">
        <f>IF(A2524="","",IF(ISERROR(VLOOKUP(A2524,'entry data'!B:I,8,0)),"",VLOOKUP(A2524,'entry data'!B:I,7,0)))</f>
        <v/>
      </c>
      <c r="H2524" s="13" t="str">
        <f>IF(A2524="","",IF(B2524=1,VLOOKUP(A2524,'entry data'!B:D,3,0),I2523))</f>
        <v/>
      </c>
      <c r="I2524" s="14" t="str">
        <f>IF(A2524="","",IF(E2524="weekly",7,IF(E2524="fortnightly",14,IF(E2524="monthly",DATE(IF(MONTH(H2524)=12,YEAR(H2524)+1,YEAR(H2524)),VLOOKUP(MONTH(H2524),index!$D$2:$G$13,2,0),DAY(H2524)),
IF(E2524="quarterly",DATE(IF(MONTH(H2524)&gt;=10,YEAR(H2524)+1,YEAR(H2524)),VLOOKUP(MONTH(H2524),index!$D$2:$G$13,3,0),DAY(H2524)),
IF(E2524="halfyearly",DATE(IF(MONTH(H2524)&gt;=7,YEAR(H2524)+1,YEAR(H2524)),VLOOKUP(MONTH(H2524),index!$D$2:$G$13,4,0),DAY(H2524)),
DATE(YEAR(H2524)+1,MONTH(H2524),DAY(H2524)))))-H2524))+H2524)</f>
        <v/>
      </c>
      <c r="J2524" s="9" t="str">
        <f t="shared" si="256"/>
        <v/>
      </c>
      <c r="K2524" s="11" t="str">
        <f t="shared" si="257"/>
        <v/>
      </c>
      <c r="L2524" s="11" t="str">
        <f t="shared" si="258"/>
        <v/>
      </c>
      <c r="M2524" s="11" t="str">
        <f>IF(A2524="","",VLOOKUP(E2524,index!$A$1:$B$6,2,0)*K2524*G2524)</f>
        <v/>
      </c>
      <c r="N2524" s="11" t="str">
        <f>IF(A2524="","",-PMT(G2524*VLOOKUP(E2524,index!$A$1:$B$6,2,0),C2524,F2524,0,0))</f>
        <v/>
      </c>
      <c r="O2524" s="11" t="str">
        <f t="shared" si="259"/>
        <v/>
      </c>
      <c r="P2524" s="11" t="str">
        <f t="shared" si="254"/>
        <v/>
      </c>
    </row>
    <row r="2525" spans="1:16" x14ac:dyDescent="0.25">
      <c r="A2525" s="9" t="str">
        <f>IF(A2524="","",IF(B2524&lt;C2524,A2524,IF(A2524=MAX('entry data'!$B$8:$B$507),"",A2524+1)))</f>
        <v/>
      </c>
      <c r="B2525" s="9" t="str">
        <f t="shared" si="255"/>
        <v/>
      </c>
      <c r="C2525" s="9" t="str">
        <f>IF(ISERROR(VLOOKUP(A2525,'entry data'!B:G,6,0)),"",VLOOKUP(A2525,'entry data'!B:G,6,0))</f>
        <v/>
      </c>
      <c r="D2525" s="9" t="str">
        <f>IF(ISERROR(VLOOKUP(A2525,'entry data'!B:C,2,0)),"",VLOOKUP(A2525,'entry data'!B:C,2,0))</f>
        <v/>
      </c>
      <c r="E2525" s="9" t="str">
        <f>IF(ISERROR(VLOOKUP(A2525,'entry data'!B:E,4,0)),"",VLOOKUP(A2525,'entry data'!B:E,4,0))</f>
        <v/>
      </c>
      <c r="F2525" s="11" t="str">
        <f>IF(A2525="","",IF(ISERROR(VLOOKUP(A2525,'entry data'!B:F,5,0)),"",VLOOKUP(A2525,'entry data'!B:F,5,0)))</f>
        <v/>
      </c>
      <c r="G2525" s="12" t="str">
        <f>IF(A2525="","",IF(ISERROR(VLOOKUP(A2525,'entry data'!B:I,8,0)),"",VLOOKUP(A2525,'entry data'!B:I,7,0)))</f>
        <v/>
      </c>
      <c r="H2525" s="13" t="str">
        <f>IF(A2525="","",IF(B2525=1,VLOOKUP(A2525,'entry data'!B:D,3,0),I2524))</f>
        <v/>
      </c>
      <c r="I2525" s="14" t="str">
        <f>IF(A2525="","",IF(E2525="weekly",7,IF(E2525="fortnightly",14,IF(E2525="monthly",DATE(IF(MONTH(H2525)=12,YEAR(H2525)+1,YEAR(H2525)),VLOOKUP(MONTH(H2525),index!$D$2:$G$13,2,0),DAY(H2525)),
IF(E2525="quarterly",DATE(IF(MONTH(H2525)&gt;=10,YEAR(H2525)+1,YEAR(H2525)),VLOOKUP(MONTH(H2525),index!$D$2:$G$13,3,0),DAY(H2525)),
IF(E2525="halfyearly",DATE(IF(MONTH(H2525)&gt;=7,YEAR(H2525)+1,YEAR(H2525)),VLOOKUP(MONTH(H2525),index!$D$2:$G$13,4,0),DAY(H2525)),
DATE(YEAR(H2525)+1,MONTH(H2525),DAY(H2525)))))-H2525))+H2525)</f>
        <v/>
      </c>
      <c r="J2525" s="9" t="str">
        <f t="shared" si="256"/>
        <v/>
      </c>
      <c r="K2525" s="11" t="str">
        <f t="shared" si="257"/>
        <v/>
      </c>
      <c r="L2525" s="11" t="str">
        <f t="shared" si="258"/>
        <v/>
      </c>
      <c r="M2525" s="11" t="str">
        <f>IF(A2525="","",VLOOKUP(E2525,index!$A$1:$B$6,2,0)*K2525*G2525)</f>
        <v/>
      </c>
      <c r="N2525" s="11" t="str">
        <f>IF(A2525="","",-PMT(G2525*VLOOKUP(E2525,index!$A$1:$B$6,2,0),C2525,F2525,0,0))</f>
        <v/>
      </c>
      <c r="O2525" s="11" t="str">
        <f t="shared" si="259"/>
        <v/>
      </c>
      <c r="P2525" s="11" t="str">
        <f t="shared" si="254"/>
        <v/>
      </c>
    </row>
    <row r="2526" spans="1:16" x14ac:dyDescent="0.25">
      <c r="A2526" s="9" t="str">
        <f>IF(A2525="","",IF(B2525&lt;C2525,A2525,IF(A2525=MAX('entry data'!$B$8:$B$507),"",A2525+1)))</f>
        <v/>
      </c>
      <c r="B2526" s="9" t="str">
        <f t="shared" si="255"/>
        <v/>
      </c>
      <c r="C2526" s="9" t="str">
        <f>IF(ISERROR(VLOOKUP(A2526,'entry data'!B:G,6,0)),"",VLOOKUP(A2526,'entry data'!B:G,6,0))</f>
        <v/>
      </c>
      <c r="D2526" s="9" t="str">
        <f>IF(ISERROR(VLOOKUP(A2526,'entry data'!B:C,2,0)),"",VLOOKUP(A2526,'entry data'!B:C,2,0))</f>
        <v/>
      </c>
      <c r="E2526" s="9" t="str">
        <f>IF(ISERROR(VLOOKUP(A2526,'entry data'!B:E,4,0)),"",VLOOKUP(A2526,'entry data'!B:E,4,0))</f>
        <v/>
      </c>
      <c r="F2526" s="11" t="str">
        <f>IF(A2526="","",IF(ISERROR(VLOOKUP(A2526,'entry data'!B:F,5,0)),"",VLOOKUP(A2526,'entry data'!B:F,5,0)))</f>
        <v/>
      </c>
      <c r="G2526" s="12" t="str">
        <f>IF(A2526="","",IF(ISERROR(VLOOKUP(A2526,'entry data'!B:I,8,0)),"",VLOOKUP(A2526,'entry data'!B:I,7,0)))</f>
        <v/>
      </c>
      <c r="H2526" s="13" t="str">
        <f>IF(A2526="","",IF(B2526=1,VLOOKUP(A2526,'entry data'!B:D,3,0),I2525))</f>
        <v/>
      </c>
      <c r="I2526" s="14" t="str">
        <f>IF(A2526="","",IF(E2526="weekly",7,IF(E2526="fortnightly",14,IF(E2526="monthly",DATE(IF(MONTH(H2526)=12,YEAR(H2526)+1,YEAR(H2526)),VLOOKUP(MONTH(H2526),index!$D$2:$G$13,2,0),DAY(H2526)),
IF(E2526="quarterly",DATE(IF(MONTH(H2526)&gt;=10,YEAR(H2526)+1,YEAR(H2526)),VLOOKUP(MONTH(H2526),index!$D$2:$G$13,3,0),DAY(H2526)),
IF(E2526="halfyearly",DATE(IF(MONTH(H2526)&gt;=7,YEAR(H2526)+1,YEAR(H2526)),VLOOKUP(MONTH(H2526),index!$D$2:$G$13,4,0),DAY(H2526)),
DATE(YEAR(H2526)+1,MONTH(H2526),DAY(H2526)))))-H2526))+H2526)</f>
        <v/>
      </c>
      <c r="J2526" s="9" t="str">
        <f t="shared" si="256"/>
        <v/>
      </c>
      <c r="K2526" s="11" t="str">
        <f t="shared" si="257"/>
        <v/>
      </c>
      <c r="L2526" s="11" t="str">
        <f t="shared" si="258"/>
        <v/>
      </c>
      <c r="M2526" s="11" t="str">
        <f>IF(A2526="","",VLOOKUP(E2526,index!$A$1:$B$6,2,0)*K2526*G2526)</f>
        <v/>
      </c>
      <c r="N2526" s="11" t="str">
        <f>IF(A2526="","",-PMT(G2526*VLOOKUP(E2526,index!$A$1:$B$6,2,0),C2526,F2526,0,0))</f>
        <v/>
      </c>
      <c r="O2526" s="11" t="str">
        <f t="shared" si="259"/>
        <v/>
      </c>
      <c r="P2526" s="11" t="str">
        <f t="shared" si="254"/>
        <v/>
      </c>
    </row>
    <row r="2527" spans="1:16" x14ac:dyDescent="0.25">
      <c r="A2527" s="9" t="str">
        <f>IF(A2526="","",IF(B2526&lt;C2526,A2526,IF(A2526=MAX('entry data'!$B$8:$B$507),"",A2526+1)))</f>
        <v/>
      </c>
      <c r="B2527" s="9" t="str">
        <f t="shared" si="255"/>
        <v/>
      </c>
      <c r="C2527" s="9" t="str">
        <f>IF(ISERROR(VLOOKUP(A2527,'entry data'!B:G,6,0)),"",VLOOKUP(A2527,'entry data'!B:G,6,0))</f>
        <v/>
      </c>
      <c r="D2527" s="9" t="str">
        <f>IF(ISERROR(VLOOKUP(A2527,'entry data'!B:C,2,0)),"",VLOOKUP(A2527,'entry data'!B:C,2,0))</f>
        <v/>
      </c>
      <c r="E2527" s="9" t="str">
        <f>IF(ISERROR(VLOOKUP(A2527,'entry data'!B:E,4,0)),"",VLOOKUP(A2527,'entry data'!B:E,4,0))</f>
        <v/>
      </c>
      <c r="F2527" s="11" t="str">
        <f>IF(A2527="","",IF(ISERROR(VLOOKUP(A2527,'entry data'!B:F,5,0)),"",VLOOKUP(A2527,'entry data'!B:F,5,0)))</f>
        <v/>
      </c>
      <c r="G2527" s="12" t="str">
        <f>IF(A2527="","",IF(ISERROR(VLOOKUP(A2527,'entry data'!B:I,8,0)),"",VLOOKUP(A2527,'entry data'!B:I,7,0)))</f>
        <v/>
      </c>
      <c r="H2527" s="13" t="str">
        <f>IF(A2527="","",IF(B2527=1,VLOOKUP(A2527,'entry data'!B:D,3,0),I2526))</f>
        <v/>
      </c>
      <c r="I2527" s="14" t="str">
        <f>IF(A2527="","",IF(E2527="weekly",7,IF(E2527="fortnightly",14,IF(E2527="monthly",DATE(IF(MONTH(H2527)=12,YEAR(H2527)+1,YEAR(H2527)),VLOOKUP(MONTH(H2527),index!$D$2:$G$13,2,0),DAY(H2527)),
IF(E2527="quarterly",DATE(IF(MONTH(H2527)&gt;=10,YEAR(H2527)+1,YEAR(H2527)),VLOOKUP(MONTH(H2527),index!$D$2:$G$13,3,0),DAY(H2527)),
IF(E2527="halfyearly",DATE(IF(MONTH(H2527)&gt;=7,YEAR(H2527)+1,YEAR(H2527)),VLOOKUP(MONTH(H2527),index!$D$2:$G$13,4,0),DAY(H2527)),
DATE(YEAR(H2527)+1,MONTH(H2527),DAY(H2527)))))-H2527))+H2527)</f>
        <v/>
      </c>
      <c r="J2527" s="9" t="str">
        <f t="shared" si="256"/>
        <v/>
      </c>
      <c r="K2527" s="11" t="str">
        <f t="shared" si="257"/>
        <v/>
      </c>
      <c r="L2527" s="11" t="str">
        <f t="shared" si="258"/>
        <v/>
      </c>
      <c r="M2527" s="11" t="str">
        <f>IF(A2527="","",VLOOKUP(E2527,index!$A$1:$B$6,2,0)*K2527*G2527)</f>
        <v/>
      </c>
      <c r="N2527" s="11" t="str">
        <f>IF(A2527="","",-PMT(G2527*VLOOKUP(E2527,index!$A$1:$B$6,2,0),C2527,F2527,0,0))</f>
        <v/>
      </c>
      <c r="O2527" s="11" t="str">
        <f t="shared" si="259"/>
        <v/>
      </c>
      <c r="P2527" s="11" t="str">
        <f t="shared" si="254"/>
        <v/>
      </c>
    </row>
    <row r="2528" spans="1:16" x14ac:dyDescent="0.25">
      <c r="A2528" s="9" t="str">
        <f>IF(A2527="","",IF(B2527&lt;C2527,A2527,IF(A2527=MAX('entry data'!$B$8:$B$507),"",A2527+1)))</f>
        <v/>
      </c>
      <c r="B2528" s="9" t="str">
        <f t="shared" si="255"/>
        <v/>
      </c>
      <c r="C2528" s="9" t="str">
        <f>IF(ISERROR(VLOOKUP(A2528,'entry data'!B:G,6,0)),"",VLOOKUP(A2528,'entry data'!B:G,6,0))</f>
        <v/>
      </c>
      <c r="D2528" s="9" t="str">
        <f>IF(ISERROR(VLOOKUP(A2528,'entry data'!B:C,2,0)),"",VLOOKUP(A2528,'entry data'!B:C,2,0))</f>
        <v/>
      </c>
      <c r="E2528" s="9" t="str">
        <f>IF(ISERROR(VLOOKUP(A2528,'entry data'!B:E,4,0)),"",VLOOKUP(A2528,'entry data'!B:E,4,0))</f>
        <v/>
      </c>
      <c r="F2528" s="11" t="str">
        <f>IF(A2528="","",IF(ISERROR(VLOOKUP(A2528,'entry data'!B:F,5,0)),"",VLOOKUP(A2528,'entry data'!B:F,5,0)))</f>
        <v/>
      </c>
      <c r="G2528" s="12" t="str">
        <f>IF(A2528="","",IF(ISERROR(VLOOKUP(A2528,'entry data'!B:I,8,0)),"",VLOOKUP(A2528,'entry data'!B:I,7,0)))</f>
        <v/>
      </c>
      <c r="H2528" s="13" t="str">
        <f>IF(A2528="","",IF(B2528=1,VLOOKUP(A2528,'entry data'!B:D,3,0),I2527))</f>
        <v/>
      </c>
      <c r="I2528" s="14" t="str">
        <f>IF(A2528="","",IF(E2528="weekly",7,IF(E2528="fortnightly",14,IF(E2528="monthly",DATE(IF(MONTH(H2528)=12,YEAR(H2528)+1,YEAR(H2528)),VLOOKUP(MONTH(H2528),index!$D$2:$G$13,2,0),DAY(H2528)),
IF(E2528="quarterly",DATE(IF(MONTH(H2528)&gt;=10,YEAR(H2528)+1,YEAR(H2528)),VLOOKUP(MONTH(H2528),index!$D$2:$G$13,3,0),DAY(H2528)),
IF(E2528="halfyearly",DATE(IF(MONTH(H2528)&gt;=7,YEAR(H2528)+1,YEAR(H2528)),VLOOKUP(MONTH(H2528),index!$D$2:$G$13,4,0),DAY(H2528)),
DATE(YEAR(H2528)+1,MONTH(H2528),DAY(H2528)))))-H2528))+H2528)</f>
        <v/>
      </c>
      <c r="J2528" s="9" t="str">
        <f t="shared" si="256"/>
        <v/>
      </c>
      <c r="K2528" s="11" t="str">
        <f t="shared" si="257"/>
        <v/>
      </c>
      <c r="L2528" s="11" t="str">
        <f t="shared" si="258"/>
        <v/>
      </c>
      <c r="M2528" s="11" t="str">
        <f>IF(A2528="","",VLOOKUP(E2528,index!$A$1:$B$6,2,0)*K2528*G2528)</f>
        <v/>
      </c>
      <c r="N2528" s="11" t="str">
        <f>IF(A2528="","",-PMT(G2528*VLOOKUP(E2528,index!$A$1:$B$6,2,0),C2528,F2528,0,0))</f>
        <v/>
      </c>
      <c r="O2528" s="11" t="str">
        <f t="shared" si="259"/>
        <v/>
      </c>
      <c r="P2528" s="11" t="str">
        <f t="shared" si="254"/>
        <v/>
      </c>
    </row>
    <row r="2529" spans="1:16" x14ac:dyDescent="0.25">
      <c r="A2529" s="9" t="str">
        <f>IF(A2528="","",IF(B2528&lt;C2528,A2528,IF(A2528=MAX('entry data'!$B$8:$B$507),"",A2528+1)))</f>
        <v/>
      </c>
      <c r="B2529" s="9" t="str">
        <f t="shared" si="255"/>
        <v/>
      </c>
      <c r="C2529" s="9" t="str">
        <f>IF(ISERROR(VLOOKUP(A2529,'entry data'!B:G,6,0)),"",VLOOKUP(A2529,'entry data'!B:G,6,0))</f>
        <v/>
      </c>
      <c r="D2529" s="9" t="str">
        <f>IF(ISERROR(VLOOKUP(A2529,'entry data'!B:C,2,0)),"",VLOOKUP(A2529,'entry data'!B:C,2,0))</f>
        <v/>
      </c>
      <c r="E2529" s="9" t="str">
        <f>IF(ISERROR(VLOOKUP(A2529,'entry data'!B:E,4,0)),"",VLOOKUP(A2529,'entry data'!B:E,4,0))</f>
        <v/>
      </c>
      <c r="F2529" s="11" t="str">
        <f>IF(A2529="","",IF(ISERROR(VLOOKUP(A2529,'entry data'!B:F,5,0)),"",VLOOKUP(A2529,'entry data'!B:F,5,0)))</f>
        <v/>
      </c>
      <c r="G2529" s="12" t="str">
        <f>IF(A2529="","",IF(ISERROR(VLOOKUP(A2529,'entry data'!B:I,8,0)),"",VLOOKUP(A2529,'entry data'!B:I,7,0)))</f>
        <v/>
      </c>
      <c r="H2529" s="13" t="str">
        <f>IF(A2529="","",IF(B2529=1,VLOOKUP(A2529,'entry data'!B:D,3,0),I2528))</f>
        <v/>
      </c>
      <c r="I2529" s="14" t="str">
        <f>IF(A2529="","",IF(E2529="weekly",7,IF(E2529="fortnightly",14,IF(E2529="monthly",DATE(IF(MONTH(H2529)=12,YEAR(H2529)+1,YEAR(H2529)),VLOOKUP(MONTH(H2529),index!$D$2:$G$13,2,0),DAY(H2529)),
IF(E2529="quarterly",DATE(IF(MONTH(H2529)&gt;=10,YEAR(H2529)+1,YEAR(H2529)),VLOOKUP(MONTH(H2529),index!$D$2:$G$13,3,0),DAY(H2529)),
IF(E2529="halfyearly",DATE(IF(MONTH(H2529)&gt;=7,YEAR(H2529)+1,YEAR(H2529)),VLOOKUP(MONTH(H2529),index!$D$2:$G$13,4,0),DAY(H2529)),
DATE(YEAR(H2529)+1,MONTH(H2529),DAY(H2529)))))-H2529))+H2529)</f>
        <v/>
      </c>
      <c r="J2529" s="9" t="str">
        <f t="shared" si="256"/>
        <v/>
      </c>
      <c r="K2529" s="11" t="str">
        <f t="shared" si="257"/>
        <v/>
      </c>
      <c r="L2529" s="11" t="str">
        <f t="shared" si="258"/>
        <v/>
      </c>
      <c r="M2529" s="11" t="str">
        <f>IF(A2529="","",VLOOKUP(E2529,index!$A$1:$B$6,2,0)*K2529*G2529)</f>
        <v/>
      </c>
      <c r="N2529" s="11" t="str">
        <f>IF(A2529="","",-PMT(G2529*VLOOKUP(E2529,index!$A$1:$B$6,2,0),C2529,F2529,0,0))</f>
        <v/>
      </c>
      <c r="O2529" s="11" t="str">
        <f t="shared" si="259"/>
        <v/>
      </c>
      <c r="P2529" s="11" t="str">
        <f t="shared" si="254"/>
        <v/>
      </c>
    </row>
    <row r="2530" spans="1:16" x14ac:dyDescent="0.25">
      <c r="A2530" s="9" t="str">
        <f>IF(A2529="","",IF(B2529&lt;C2529,A2529,IF(A2529=MAX('entry data'!$B$8:$B$507),"",A2529+1)))</f>
        <v/>
      </c>
      <c r="B2530" s="9" t="str">
        <f t="shared" si="255"/>
        <v/>
      </c>
      <c r="C2530" s="9" t="str">
        <f>IF(ISERROR(VLOOKUP(A2530,'entry data'!B:G,6,0)),"",VLOOKUP(A2530,'entry data'!B:G,6,0))</f>
        <v/>
      </c>
      <c r="D2530" s="9" t="str">
        <f>IF(ISERROR(VLOOKUP(A2530,'entry data'!B:C,2,0)),"",VLOOKUP(A2530,'entry data'!B:C,2,0))</f>
        <v/>
      </c>
      <c r="E2530" s="9" t="str">
        <f>IF(ISERROR(VLOOKUP(A2530,'entry data'!B:E,4,0)),"",VLOOKUP(A2530,'entry data'!B:E,4,0))</f>
        <v/>
      </c>
      <c r="F2530" s="11" t="str">
        <f>IF(A2530="","",IF(ISERROR(VLOOKUP(A2530,'entry data'!B:F,5,0)),"",VLOOKUP(A2530,'entry data'!B:F,5,0)))</f>
        <v/>
      </c>
      <c r="G2530" s="12" t="str">
        <f>IF(A2530="","",IF(ISERROR(VLOOKUP(A2530,'entry data'!B:I,8,0)),"",VLOOKUP(A2530,'entry data'!B:I,7,0)))</f>
        <v/>
      </c>
      <c r="H2530" s="13" t="str">
        <f>IF(A2530="","",IF(B2530=1,VLOOKUP(A2530,'entry data'!B:D,3,0),I2529))</f>
        <v/>
      </c>
      <c r="I2530" s="14" t="str">
        <f>IF(A2530="","",IF(E2530="weekly",7,IF(E2530="fortnightly",14,IF(E2530="monthly",DATE(IF(MONTH(H2530)=12,YEAR(H2530)+1,YEAR(H2530)),VLOOKUP(MONTH(H2530),index!$D$2:$G$13,2,0),DAY(H2530)),
IF(E2530="quarterly",DATE(IF(MONTH(H2530)&gt;=10,YEAR(H2530)+1,YEAR(H2530)),VLOOKUP(MONTH(H2530),index!$D$2:$G$13,3,0),DAY(H2530)),
IF(E2530="halfyearly",DATE(IF(MONTH(H2530)&gt;=7,YEAR(H2530)+1,YEAR(H2530)),VLOOKUP(MONTH(H2530),index!$D$2:$G$13,4,0),DAY(H2530)),
DATE(YEAR(H2530)+1,MONTH(H2530),DAY(H2530)))))-H2530))+H2530)</f>
        <v/>
      </c>
      <c r="J2530" s="9" t="str">
        <f t="shared" si="256"/>
        <v/>
      </c>
      <c r="K2530" s="11" t="str">
        <f t="shared" si="257"/>
        <v/>
      </c>
      <c r="L2530" s="11" t="str">
        <f t="shared" si="258"/>
        <v/>
      </c>
      <c r="M2530" s="11" t="str">
        <f>IF(A2530="","",VLOOKUP(E2530,index!$A$1:$B$6,2,0)*K2530*G2530)</f>
        <v/>
      </c>
      <c r="N2530" s="11" t="str">
        <f>IF(A2530="","",-PMT(G2530*VLOOKUP(E2530,index!$A$1:$B$6,2,0),C2530,F2530,0,0))</f>
        <v/>
      </c>
      <c r="O2530" s="11" t="str">
        <f t="shared" si="259"/>
        <v/>
      </c>
      <c r="P2530" s="11" t="str">
        <f t="shared" si="254"/>
        <v/>
      </c>
    </row>
    <row r="2531" spans="1:16" x14ac:dyDescent="0.25">
      <c r="A2531" s="9" t="str">
        <f>IF(A2530="","",IF(B2530&lt;C2530,A2530,IF(A2530=MAX('entry data'!$B$8:$B$507),"",A2530+1)))</f>
        <v/>
      </c>
      <c r="B2531" s="9" t="str">
        <f t="shared" si="255"/>
        <v/>
      </c>
      <c r="C2531" s="9" t="str">
        <f>IF(ISERROR(VLOOKUP(A2531,'entry data'!B:G,6,0)),"",VLOOKUP(A2531,'entry data'!B:G,6,0))</f>
        <v/>
      </c>
      <c r="D2531" s="9" t="str">
        <f>IF(ISERROR(VLOOKUP(A2531,'entry data'!B:C,2,0)),"",VLOOKUP(A2531,'entry data'!B:C,2,0))</f>
        <v/>
      </c>
      <c r="E2531" s="9" t="str">
        <f>IF(ISERROR(VLOOKUP(A2531,'entry data'!B:E,4,0)),"",VLOOKUP(A2531,'entry data'!B:E,4,0))</f>
        <v/>
      </c>
      <c r="F2531" s="11" t="str">
        <f>IF(A2531="","",IF(ISERROR(VLOOKUP(A2531,'entry data'!B:F,5,0)),"",VLOOKUP(A2531,'entry data'!B:F,5,0)))</f>
        <v/>
      </c>
      <c r="G2531" s="12" t="str">
        <f>IF(A2531="","",IF(ISERROR(VLOOKUP(A2531,'entry data'!B:I,8,0)),"",VLOOKUP(A2531,'entry data'!B:I,7,0)))</f>
        <v/>
      </c>
      <c r="H2531" s="13" t="str">
        <f>IF(A2531="","",IF(B2531=1,VLOOKUP(A2531,'entry data'!B:D,3,0),I2530))</f>
        <v/>
      </c>
      <c r="I2531" s="14" t="str">
        <f>IF(A2531="","",IF(E2531="weekly",7,IF(E2531="fortnightly",14,IF(E2531="monthly",DATE(IF(MONTH(H2531)=12,YEAR(H2531)+1,YEAR(H2531)),VLOOKUP(MONTH(H2531),index!$D$2:$G$13,2,0),DAY(H2531)),
IF(E2531="quarterly",DATE(IF(MONTH(H2531)&gt;=10,YEAR(H2531)+1,YEAR(H2531)),VLOOKUP(MONTH(H2531),index!$D$2:$G$13,3,0),DAY(H2531)),
IF(E2531="halfyearly",DATE(IF(MONTH(H2531)&gt;=7,YEAR(H2531)+1,YEAR(H2531)),VLOOKUP(MONTH(H2531),index!$D$2:$G$13,4,0),DAY(H2531)),
DATE(YEAR(H2531)+1,MONTH(H2531),DAY(H2531)))))-H2531))+H2531)</f>
        <v/>
      </c>
      <c r="J2531" s="9" t="str">
        <f t="shared" si="256"/>
        <v/>
      </c>
      <c r="K2531" s="11" t="str">
        <f t="shared" si="257"/>
        <v/>
      </c>
      <c r="L2531" s="11" t="str">
        <f t="shared" si="258"/>
        <v/>
      </c>
      <c r="M2531" s="11" t="str">
        <f>IF(A2531="","",VLOOKUP(E2531,index!$A$1:$B$6,2,0)*K2531*G2531)</f>
        <v/>
      </c>
      <c r="N2531" s="11" t="str">
        <f>IF(A2531="","",-PMT(G2531*VLOOKUP(E2531,index!$A$1:$B$6,2,0),C2531,F2531,0,0))</f>
        <v/>
      </c>
      <c r="O2531" s="11" t="str">
        <f t="shared" si="259"/>
        <v/>
      </c>
      <c r="P2531" s="11" t="str">
        <f t="shared" si="254"/>
        <v/>
      </c>
    </row>
    <row r="2532" spans="1:16" x14ac:dyDescent="0.25">
      <c r="A2532" s="9" t="str">
        <f>IF(A2531="","",IF(B2531&lt;C2531,A2531,IF(A2531=MAX('entry data'!$B$8:$B$507),"",A2531+1)))</f>
        <v/>
      </c>
      <c r="B2532" s="9" t="str">
        <f t="shared" si="255"/>
        <v/>
      </c>
      <c r="C2532" s="9" t="str">
        <f>IF(ISERROR(VLOOKUP(A2532,'entry data'!B:G,6,0)),"",VLOOKUP(A2532,'entry data'!B:G,6,0))</f>
        <v/>
      </c>
      <c r="D2532" s="9" t="str">
        <f>IF(ISERROR(VLOOKUP(A2532,'entry data'!B:C,2,0)),"",VLOOKUP(A2532,'entry data'!B:C,2,0))</f>
        <v/>
      </c>
      <c r="E2532" s="9" t="str">
        <f>IF(ISERROR(VLOOKUP(A2532,'entry data'!B:E,4,0)),"",VLOOKUP(A2532,'entry data'!B:E,4,0))</f>
        <v/>
      </c>
      <c r="F2532" s="11" t="str">
        <f>IF(A2532="","",IF(ISERROR(VLOOKUP(A2532,'entry data'!B:F,5,0)),"",VLOOKUP(A2532,'entry data'!B:F,5,0)))</f>
        <v/>
      </c>
      <c r="G2532" s="12" t="str">
        <f>IF(A2532="","",IF(ISERROR(VLOOKUP(A2532,'entry data'!B:I,8,0)),"",VLOOKUP(A2532,'entry data'!B:I,7,0)))</f>
        <v/>
      </c>
      <c r="H2532" s="13" t="str">
        <f>IF(A2532="","",IF(B2532=1,VLOOKUP(A2532,'entry data'!B:D,3,0),I2531))</f>
        <v/>
      </c>
      <c r="I2532" s="14" t="str">
        <f>IF(A2532="","",IF(E2532="weekly",7,IF(E2532="fortnightly",14,IF(E2532="monthly",DATE(IF(MONTH(H2532)=12,YEAR(H2532)+1,YEAR(H2532)),VLOOKUP(MONTH(H2532),index!$D$2:$G$13,2,0),DAY(H2532)),
IF(E2532="quarterly",DATE(IF(MONTH(H2532)&gt;=10,YEAR(H2532)+1,YEAR(H2532)),VLOOKUP(MONTH(H2532),index!$D$2:$G$13,3,0),DAY(H2532)),
IF(E2532="halfyearly",DATE(IF(MONTH(H2532)&gt;=7,YEAR(H2532)+1,YEAR(H2532)),VLOOKUP(MONTH(H2532),index!$D$2:$G$13,4,0),DAY(H2532)),
DATE(YEAR(H2532)+1,MONTH(H2532),DAY(H2532)))))-H2532))+H2532)</f>
        <v/>
      </c>
      <c r="J2532" s="9" t="str">
        <f t="shared" si="256"/>
        <v/>
      </c>
      <c r="K2532" s="11" t="str">
        <f t="shared" si="257"/>
        <v/>
      </c>
      <c r="L2532" s="11" t="str">
        <f t="shared" si="258"/>
        <v/>
      </c>
      <c r="M2532" s="11" t="str">
        <f>IF(A2532="","",VLOOKUP(E2532,index!$A$1:$B$6,2,0)*K2532*G2532)</f>
        <v/>
      </c>
      <c r="N2532" s="11" t="str">
        <f>IF(A2532="","",-PMT(G2532*VLOOKUP(E2532,index!$A$1:$B$6,2,0),C2532,F2532,0,0))</f>
        <v/>
      </c>
      <c r="O2532" s="11" t="str">
        <f t="shared" si="259"/>
        <v/>
      </c>
      <c r="P2532" s="11" t="str">
        <f t="shared" si="254"/>
        <v/>
      </c>
    </row>
    <row r="2533" spans="1:16" x14ac:dyDescent="0.25">
      <c r="A2533" s="9" t="str">
        <f>IF(A2532="","",IF(B2532&lt;C2532,A2532,IF(A2532=MAX('entry data'!$B$8:$B$507),"",A2532+1)))</f>
        <v/>
      </c>
      <c r="B2533" s="9" t="str">
        <f t="shared" si="255"/>
        <v/>
      </c>
      <c r="C2533" s="9" t="str">
        <f>IF(ISERROR(VLOOKUP(A2533,'entry data'!B:G,6,0)),"",VLOOKUP(A2533,'entry data'!B:G,6,0))</f>
        <v/>
      </c>
      <c r="D2533" s="9" t="str">
        <f>IF(ISERROR(VLOOKUP(A2533,'entry data'!B:C,2,0)),"",VLOOKUP(A2533,'entry data'!B:C,2,0))</f>
        <v/>
      </c>
      <c r="E2533" s="9" t="str">
        <f>IF(ISERROR(VLOOKUP(A2533,'entry data'!B:E,4,0)),"",VLOOKUP(A2533,'entry data'!B:E,4,0))</f>
        <v/>
      </c>
      <c r="F2533" s="11" t="str">
        <f>IF(A2533="","",IF(ISERROR(VLOOKUP(A2533,'entry data'!B:F,5,0)),"",VLOOKUP(A2533,'entry data'!B:F,5,0)))</f>
        <v/>
      </c>
      <c r="G2533" s="12" t="str">
        <f>IF(A2533="","",IF(ISERROR(VLOOKUP(A2533,'entry data'!B:I,8,0)),"",VLOOKUP(A2533,'entry data'!B:I,7,0)))</f>
        <v/>
      </c>
      <c r="H2533" s="13" t="str">
        <f>IF(A2533="","",IF(B2533=1,VLOOKUP(A2533,'entry data'!B:D,3,0),I2532))</f>
        <v/>
      </c>
      <c r="I2533" s="14" t="str">
        <f>IF(A2533="","",IF(E2533="weekly",7,IF(E2533="fortnightly",14,IF(E2533="monthly",DATE(IF(MONTH(H2533)=12,YEAR(H2533)+1,YEAR(H2533)),VLOOKUP(MONTH(H2533),index!$D$2:$G$13,2,0),DAY(H2533)),
IF(E2533="quarterly",DATE(IF(MONTH(H2533)&gt;=10,YEAR(H2533)+1,YEAR(H2533)),VLOOKUP(MONTH(H2533),index!$D$2:$G$13,3,0),DAY(H2533)),
IF(E2533="halfyearly",DATE(IF(MONTH(H2533)&gt;=7,YEAR(H2533)+1,YEAR(H2533)),VLOOKUP(MONTH(H2533),index!$D$2:$G$13,4,0),DAY(H2533)),
DATE(YEAR(H2533)+1,MONTH(H2533),DAY(H2533)))))-H2533))+H2533)</f>
        <v/>
      </c>
      <c r="J2533" s="9" t="str">
        <f t="shared" si="256"/>
        <v/>
      </c>
      <c r="K2533" s="11" t="str">
        <f t="shared" si="257"/>
        <v/>
      </c>
      <c r="L2533" s="11" t="str">
        <f t="shared" si="258"/>
        <v/>
      </c>
      <c r="M2533" s="11" t="str">
        <f>IF(A2533="","",VLOOKUP(E2533,index!$A$1:$B$6,2,0)*K2533*G2533)</f>
        <v/>
      </c>
      <c r="N2533" s="11" t="str">
        <f>IF(A2533="","",-PMT(G2533*VLOOKUP(E2533,index!$A$1:$B$6,2,0),C2533,F2533,0,0))</f>
        <v/>
      </c>
      <c r="O2533" s="11" t="str">
        <f t="shared" si="259"/>
        <v/>
      </c>
      <c r="P2533" s="11" t="str">
        <f t="shared" si="254"/>
        <v/>
      </c>
    </row>
    <row r="2534" spans="1:16" x14ac:dyDescent="0.25">
      <c r="A2534" s="9" t="str">
        <f>IF(A2533="","",IF(B2533&lt;C2533,A2533,IF(A2533=MAX('entry data'!$B$8:$B$507),"",A2533+1)))</f>
        <v/>
      </c>
      <c r="B2534" s="9" t="str">
        <f t="shared" si="255"/>
        <v/>
      </c>
      <c r="C2534" s="9" t="str">
        <f>IF(ISERROR(VLOOKUP(A2534,'entry data'!B:G,6,0)),"",VLOOKUP(A2534,'entry data'!B:G,6,0))</f>
        <v/>
      </c>
      <c r="D2534" s="9" t="str">
        <f>IF(ISERROR(VLOOKUP(A2534,'entry data'!B:C,2,0)),"",VLOOKUP(A2534,'entry data'!B:C,2,0))</f>
        <v/>
      </c>
      <c r="E2534" s="9" t="str">
        <f>IF(ISERROR(VLOOKUP(A2534,'entry data'!B:E,4,0)),"",VLOOKUP(A2534,'entry data'!B:E,4,0))</f>
        <v/>
      </c>
      <c r="F2534" s="11" t="str">
        <f>IF(A2534="","",IF(ISERROR(VLOOKUP(A2534,'entry data'!B:F,5,0)),"",VLOOKUP(A2534,'entry data'!B:F,5,0)))</f>
        <v/>
      </c>
      <c r="G2534" s="12" t="str">
        <f>IF(A2534="","",IF(ISERROR(VLOOKUP(A2534,'entry data'!B:I,8,0)),"",VLOOKUP(A2534,'entry data'!B:I,7,0)))</f>
        <v/>
      </c>
      <c r="H2534" s="13" t="str">
        <f>IF(A2534="","",IF(B2534=1,VLOOKUP(A2534,'entry data'!B:D,3,0),I2533))</f>
        <v/>
      </c>
      <c r="I2534" s="14" t="str">
        <f>IF(A2534="","",IF(E2534="weekly",7,IF(E2534="fortnightly",14,IF(E2534="monthly",DATE(IF(MONTH(H2534)=12,YEAR(H2534)+1,YEAR(H2534)),VLOOKUP(MONTH(H2534),index!$D$2:$G$13,2,0),DAY(H2534)),
IF(E2534="quarterly",DATE(IF(MONTH(H2534)&gt;=10,YEAR(H2534)+1,YEAR(H2534)),VLOOKUP(MONTH(H2534),index!$D$2:$G$13,3,0),DAY(H2534)),
IF(E2534="halfyearly",DATE(IF(MONTH(H2534)&gt;=7,YEAR(H2534)+1,YEAR(H2534)),VLOOKUP(MONTH(H2534),index!$D$2:$G$13,4,0),DAY(H2534)),
DATE(YEAR(H2534)+1,MONTH(H2534),DAY(H2534)))))-H2534))+H2534)</f>
        <v/>
      </c>
      <c r="J2534" s="9" t="str">
        <f t="shared" si="256"/>
        <v/>
      </c>
      <c r="K2534" s="11" t="str">
        <f t="shared" si="257"/>
        <v/>
      </c>
      <c r="L2534" s="11" t="str">
        <f t="shared" si="258"/>
        <v/>
      </c>
      <c r="M2534" s="11" t="str">
        <f>IF(A2534="","",VLOOKUP(E2534,index!$A$1:$B$6,2,0)*K2534*G2534)</f>
        <v/>
      </c>
      <c r="N2534" s="11" t="str">
        <f>IF(A2534="","",-PMT(G2534*VLOOKUP(E2534,index!$A$1:$B$6,2,0),C2534,F2534,0,0))</f>
        <v/>
      </c>
      <c r="O2534" s="11" t="str">
        <f t="shared" si="259"/>
        <v/>
      </c>
      <c r="P2534" s="11" t="str">
        <f t="shared" si="254"/>
        <v/>
      </c>
    </row>
    <row r="2535" spans="1:16" x14ac:dyDescent="0.25">
      <c r="A2535" s="9" t="str">
        <f>IF(A2534="","",IF(B2534&lt;C2534,A2534,IF(A2534=MAX('entry data'!$B$8:$B$507),"",A2534+1)))</f>
        <v/>
      </c>
      <c r="B2535" s="9" t="str">
        <f t="shared" si="255"/>
        <v/>
      </c>
      <c r="C2535" s="9" t="str">
        <f>IF(ISERROR(VLOOKUP(A2535,'entry data'!B:G,6,0)),"",VLOOKUP(A2535,'entry data'!B:G,6,0))</f>
        <v/>
      </c>
      <c r="D2535" s="9" t="str">
        <f>IF(ISERROR(VLOOKUP(A2535,'entry data'!B:C,2,0)),"",VLOOKUP(A2535,'entry data'!B:C,2,0))</f>
        <v/>
      </c>
      <c r="E2535" s="9" t="str">
        <f>IF(ISERROR(VLOOKUP(A2535,'entry data'!B:E,4,0)),"",VLOOKUP(A2535,'entry data'!B:E,4,0))</f>
        <v/>
      </c>
      <c r="F2535" s="11" t="str">
        <f>IF(A2535="","",IF(ISERROR(VLOOKUP(A2535,'entry data'!B:F,5,0)),"",VLOOKUP(A2535,'entry data'!B:F,5,0)))</f>
        <v/>
      </c>
      <c r="G2535" s="12" t="str">
        <f>IF(A2535="","",IF(ISERROR(VLOOKUP(A2535,'entry data'!B:I,8,0)),"",VLOOKUP(A2535,'entry data'!B:I,7,0)))</f>
        <v/>
      </c>
      <c r="H2535" s="13" t="str">
        <f>IF(A2535="","",IF(B2535=1,VLOOKUP(A2535,'entry data'!B:D,3,0),I2534))</f>
        <v/>
      </c>
      <c r="I2535" s="14" t="str">
        <f>IF(A2535="","",IF(E2535="weekly",7,IF(E2535="fortnightly",14,IF(E2535="monthly",DATE(IF(MONTH(H2535)=12,YEAR(H2535)+1,YEAR(H2535)),VLOOKUP(MONTH(H2535),index!$D$2:$G$13,2,0),DAY(H2535)),
IF(E2535="quarterly",DATE(IF(MONTH(H2535)&gt;=10,YEAR(H2535)+1,YEAR(H2535)),VLOOKUP(MONTH(H2535),index!$D$2:$G$13,3,0),DAY(H2535)),
IF(E2535="halfyearly",DATE(IF(MONTH(H2535)&gt;=7,YEAR(H2535)+1,YEAR(H2535)),VLOOKUP(MONTH(H2535),index!$D$2:$G$13,4,0),DAY(H2535)),
DATE(YEAR(H2535)+1,MONTH(H2535),DAY(H2535)))))-H2535))+H2535)</f>
        <v/>
      </c>
      <c r="J2535" s="9" t="str">
        <f t="shared" si="256"/>
        <v/>
      </c>
      <c r="K2535" s="11" t="str">
        <f t="shared" si="257"/>
        <v/>
      </c>
      <c r="L2535" s="11" t="str">
        <f t="shared" si="258"/>
        <v/>
      </c>
      <c r="M2535" s="11" t="str">
        <f>IF(A2535="","",VLOOKUP(E2535,index!$A$1:$B$6,2,0)*K2535*G2535)</f>
        <v/>
      </c>
      <c r="N2535" s="11" t="str">
        <f>IF(A2535="","",-PMT(G2535*VLOOKUP(E2535,index!$A$1:$B$6,2,0),C2535,F2535,0,0))</f>
        <v/>
      </c>
      <c r="O2535" s="11" t="str">
        <f t="shared" si="259"/>
        <v/>
      </c>
      <c r="P2535" s="11" t="str">
        <f t="shared" si="254"/>
        <v/>
      </c>
    </row>
    <row r="2536" spans="1:16" x14ac:dyDescent="0.25">
      <c r="A2536" s="9" t="str">
        <f>IF(A2535="","",IF(B2535&lt;C2535,A2535,IF(A2535=MAX('entry data'!$B$8:$B$507),"",A2535+1)))</f>
        <v/>
      </c>
      <c r="B2536" s="9" t="str">
        <f t="shared" si="255"/>
        <v/>
      </c>
      <c r="C2536" s="9" t="str">
        <f>IF(ISERROR(VLOOKUP(A2536,'entry data'!B:G,6,0)),"",VLOOKUP(A2536,'entry data'!B:G,6,0))</f>
        <v/>
      </c>
      <c r="D2536" s="9" t="str">
        <f>IF(ISERROR(VLOOKUP(A2536,'entry data'!B:C,2,0)),"",VLOOKUP(A2536,'entry data'!B:C,2,0))</f>
        <v/>
      </c>
      <c r="E2536" s="9" t="str">
        <f>IF(ISERROR(VLOOKUP(A2536,'entry data'!B:E,4,0)),"",VLOOKUP(A2536,'entry data'!B:E,4,0))</f>
        <v/>
      </c>
      <c r="F2536" s="11" t="str">
        <f>IF(A2536="","",IF(ISERROR(VLOOKUP(A2536,'entry data'!B:F,5,0)),"",VLOOKUP(A2536,'entry data'!B:F,5,0)))</f>
        <v/>
      </c>
      <c r="G2536" s="12" t="str">
        <f>IF(A2536="","",IF(ISERROR(VLOOKUP(A2536,'entry data'!B:I,8,0)),"",VLOOKUP(A2536,'entry data'!B:I,7,0)))</f>
        <v/>
      </c>
      <c r="H2536" s="13" t="str">
        <f>IF(A2536="","",IF(B2536=1,VLOOKUP(A2536,'entry data'!B:D,3,0),I2535))</f>
        <v/>
      </c>
      <c r="I2536" s="14" t="str">
        <f>IF(A2536="","",IF(E2536="weekly",7,IF(E2536="fortnightly",14,IF(E2536="monthly",DATE(IF(MONTH(H2536)=12,YEAR(H2536)+1,YEAR(H2536)),VLOOKUP(MONTH(H2536),index!$D$2:$G$13,2,0),DAY(H2536)),
IF(E2536="quarterly",DATE(IF(MONTH(H2536)&gt;=10,YEAR(H2536)+1,YEAR(H2536)),VLOOKUP(MONTH(H2536),index!$D$2:$G$13,3,0),DAY(H2536)),
IF(E2536="halfyearly",DATE(IF(MONTH(H2536)&gt;=7,YEAR(H2536)+1,YEAR(H2536)),VLOOKUP(MONTH(H2536),index!$D$2:$G$13,4,0),DAY(H2536)),
DATE(YEAR(H2536)+1,MONTH(H2536),DAY(H2536)))))-H2536))+H2536)</f>
        <v/>
      </c>
      <c r="J2536" s="9" t="str">
        <f t="shared" si="256"/>
        <v/>
      </c>
      <c r="K2536" s="11" t="str">
        <f t="shared" si="257"/>
        <v/>
      </c>
      <c r="L2536" s="11" t="str">
        <f t="shared" si="258"/>
        <v/>
      </c>
      <c r="M2536" s="11" t="str">
        <f>IF(A2536="","",VLOOKUP(E2536,index!$A$1:$B$6,2,0)*K2536*G2536)</f>
        <v/>
      </c>
      <c r="N2536" s="11" t="str">
        <f>IF(A2536="","",-PMT(G2536*VLOOKUP(E2536,index!$A$1:$B$6,2,0),C2536,F2536,0,0))</f>
        <v/>
      </c>
      <c r="O2536" s="11" t="str">
        <f t="shared" si="259"/>
        <v/>
      </c>
      <c r="P2536" s="11" t="str">
        <f t="shared" si="254"/>
        <v/>
      </c>
    </row>
    <row r="2537" spans="1:16" x14ac:dyDescent="0.25">
      <c r="A2537" s="9" t="str">
        <f>IF(A2536="","",IF(B2536&lt;C2536,A2536,IF(A2536=MAX('entry data'!$B$8:$B$507),"",A2536+1)))</f>
        <v/>
      </c>
      <c r="B2537" s="9" t="str">
        <f t="shared" si="255"/>
        <v/>
      </c>
      <c r="C2537" s="9" t="str">
        <f>IF(ISERROR(VLOOKUP(A2537,'entry data'!B:G,6,0)),"",VLOOKUP(A2537,'entry data'!B:G,6,0))</f>
        <v/>
      </c>
      <c r="D2537" s="9" t="str">
        <f>IF(ISERROR(VLOOKUP(A2537,'entry data'!B:C,2,0)),"",VLOOKUP(A2537,'entry data'!B:C,2,0))</f>
        <v/>
      </c>
      <c r="E2537" s="9" t="str">
        <f>IF(ISERROR(VLOOKUP(A2537,'entry data'!B:E,4,0)),"",VLOOKUP(A2537,'entry data'!B:E,4,0))</f>
        <v/>
      </c>
      <c r="F2537" s="11" t="str">
        <f>IF(A2537="","",IF(ISERROR(VLOOKUP(A2537,'entry data'!B:F,5,0)),"",VLOOKUP(A2537,'entry data'!B:F,5,0)))</f>
        <v/>
      </c>
      <c r="G2537" s="12" t="str">
        <f>IF(A2537="","",IF(ISERROR(VLOOKUP(A2537,'entry data'!B:I,8,0)),"",VLOOKUP(A2537,'entry data'!B:I,7,0)))</f>
        <v/>
      </c>
      <c r="H2537" s="13" t="str">
        <f>IF(A2537="","",IF(B2537=1,VLOOKUP(A2537,'entry data'!B:D,3,0),I2536))</f>
        <v/>
      </c>
      <c r="I2537" s="14" t="str">
        <f>IF(A2537="","",IF(E2537="weekly",7,IF(E2537="fortnightly",14,IF(E2537="monthly",DATE(IF(MONTH(H2537)=12,YEAR(H2537)+1,YEAR(H2537)),VLOOKUP(MONTH(H2537),index!$D$2:$G$13,2,0),DAY(H2537)),
IF(E2537="quarterly",DATE(IF(MONTH(H2537)&gt;=10,YEAR(H2537)+1,YEAR(H2537)),VLOOKUP(MONTH(H2537),index!$D$2:$G$13,3,0),DAY(H2537)),
IF(E2537="halfyearly",DATE(IF(MONTH(H2537)&gt;=7,YEAR(H2537)+1,YEAR(H2537)),VLOOKUP(MONTH(H2537),index!$D$2:$G$13,4,0),DAY(H2537)),
DATE(YEAR(H2537)+1,MONTH(H2537),DAY(H2537)))))-H2537))+H2537)</f>
        <v/>
      </c>
      <c r="J2537" s="9" t="str">
        <f t="shared" si="256"/>
        <v/>
      </c>
      <c r="K2537" s="11" t="str">
        <f t="shared" si="257"/>
        <v/>
      </c>
      <c r="L2537" s="11" t="str">
        <f t="shared" si="258"/>
        <v/>
      </c>
      <c r="M2537" s="11" t="str">
        <f>IF(A2537="","",VLOOKUP(E2537,index!$A$1:$B$6,2,0)*K2537*G2537)</f>
        <v/>
      </c>
      <c r="N2537" s="11" t="str">
        <f>IF(A2537="","",-PMT(G2537*VLOOKUP(E2537,index!$A$1:$B$6,2,0),C2537,F2537,0,0))</f>
        <v/>
      </c>
      <c r="O2537" s="11" t="str">
        <f t="shared" si="259"/>
        <v/>
      </c>
      <c r="P2537" s="11" t="str">
        <f t="shared" si="254"/>
        <v/>
      </c>
    </row>
    <row r="2538" spans="1:16" x14ac:dyDescent="0.25">
      <c r="A2538" s="9" t="str">
        <f>IF(A2537="","",IF(B2537&lt;C2537,A2537,IF(A2537=MAX('entry data'!$B$8:$B$507),"",A2537+1)))</f>
        <v/>
      </c>
      <c r="B2538" s="9" t="str">
        <f t="shared" si="255"/>
        <v/>
      </c>
      <c r="C2538" s="9" t="str">
        <f>IF(ISERROR(VLOOKUP(A2538,'entry data'!B:G,6,0)),"",VLOOKUP(A2538,'entry data'!B:G,6,0))</f>
        <v/>
      </c>
      <c r="D2538" s="9" t="str">
        <f>IF(ISERROR(VLOOKUP(A2538,'entry data'!B:C,2,0)),"",VLOOKUP(A2538,'entry data'!B:C,2,0))</f>
        <v/>
      </c>
      <c r="E2538" s="9" t="str">
        <f>IF(ISERROR(VLOOKUP(A2538,'entry data'!B:E,4,0)),"",VLOOKUP(A2538,'entry data'!B:E,4,0))</f>
        <v/>
      </c>
      <c r="F2538" s="11" t="str">
        <f>IF(A2538="","",IF(ISERROR(VLOOKUP(A2538,'entry data'!B:F,5,0)),"",VLOOKUP(A2538,'entry data'!B:F,5,0)))</f>
        <v/>
      </c>
      <c r="G2538" s="12" t="str">
        <f>IF(A2538="","",IF(ISERROR(VLOOKUP(A2538,'entry data'!B:I,8,0)),"",VLOOKUP(A2538,'entry data'!B:I,7,0)))</f>
        <v/>
      </c>
      <c r="H2538" s="13" t="str">
        <f>IF(A2538="","",IF(B2538=1,VLOOKUP(A2538,'entry data'!B:D,3,0),I2537))</f>
        <v/>
      </c>
      <c r="I2538" s="14" t="str">
        <f>IF(A2538="","",IF(E2538="weekly",7,IF(E2538="fortnightly",14,IF(E2538="monthly",DATE(IF(MONTH(H2538)=12,YEAR(H2538)+1,YEAR(H2538)),VLOOKUP(MONTH(H2538),index!$D$2:$G$13,2,0),DAY(H2538)),
IF(E2538="quarterly",DATE(IF(MONTH(H2538)&gt;=10,YEAR(H2538)+1,YEAR(H2538)),VLOOKUP(MONTH(H2538),index!$D$2:$G$13,3,0),DAY(H2538)),
IF(E2538="halfyearly",DATE(IF(MONTH(H2538)&gt;=7,YEAR(H2538)+1,YEAR(H2538)),VLOOKUP(MONTH(H2538),index!$D$2:$G$13,4,0),DAY(H2538)),
DATE(YEAR(H2538)+1,MONTH(H2538),DAY(H2538)))))-H2538))+H2538)</f>
        <v/>
      </c>
      <c r="J2538" s="9" t="str">
        <f t="shared" si="256"/>
        <v/>
      </c>
      <c r="K2538" s="11" t="str">
        <f t="shared" si="257"/>
        <v/>
      </c>
      <c r="L2538" s="11" t="str">
        <f t="shared" si="258"/>
        <v/>
      </c>
      <c r="M2538" s="11" t="str">
        <f>IF(A2538="","",VLOOKUP(E2538,index!$A$1:$B$6,2,0)*K2538*G2538)</f>
        <v/>
      </c>
      <c r="N2538" s="11" t="str">
        <f>IF(A2538="","",-PMT(G2538*VLOOKUP(E2538,index!$A$1:$B$6,2,0),C2538,F2538,0,0))</f>
        <v/>
      </c>
      <c r="O2538" s="11" t="str">
        <f t="shared" si="259"/>
        <v/>
      </c>
      <c r="P2538" s="11" t="str">
        <f t="shared" si="254"/>
        <v/>
      </c>
    </row>
    <row r="2539" spans="1:16" x14ac:dyDescent="0.25">
      <c r="A2539" s="9" t="str">
        <f>IF(A2538="","",IF(B2538&lt;C2538,A2538,IF(A2538=MAX('entry data'!$B$8:$B$507),"",A2538+1)))</f>
        <v/>
      </c>
      <c r="B2539" s="9" t="str">
        <f t="shared" si="255"/>
        <v/>
      </c>
      <c r="C2539" s="9" t="str">
        <f>IF(ISERROR(VLOOKUP(A2539,'entry data'!B:G,6,0)),"",VLOOKUP(A2539,'entry data'!B:G,6,0))</f>
        <v/>
      </c>
      <c r="D2539" s="9" t="str">
        <f>IF(ISERROR(VLOOKUP(A2539,'entry data'!B:C,2,0)),"",VLOOKUP(A2539,'entry data'!B:C,2,0))</f>
        <v/>
      </c>
      <c r="E2539" s="9" t="str">
        <f>IF(ISERROR(VLOOKUP(A2539,'entry data'!B:E,4,0)),"",VLOOKUP(A2539,'entry data'!B:E,4,0))</f>
        <v/>
      </c>
      <c r="F2539" s="11" t="str">
        <f>IF(A2539="","",IF(ISERROR(VLOOKUP(A2539,'entry data'!B:F,5,0)),"",VLOOKUP(A2539,'entry data'!B:F,5,0)))</f>
        <v/>
      </c>
      <c r="G2539" s="12" t="str">
        <f>IF(A2539="","",IF(ISERROR(VLOOKUP(A2539,'entry data'!B:I,8,0)),"",VLOOKUP(A2539,'entry data'!B:I,7,0)))</f>
        <v/>
      </c>
      <c r="H2539" s="13" t="str">
        <f>IF(A2539="","",IF(B2539=1,VLOOKUP(A2539,'entry data'!B:D,3,0),I2538))</f>
        <v/>
      </c>
      <c r="I2539" s="14" t="str">
        <f>IF(A2539="","",IF(E2539="weekly",7,IF(E2539="fortnightly",14,IF(E2539="monthly",DATE(IF(MONTH(H2539)=12,YEAR(H2539)+1,YEAR(H2539)),VLOOKUP(MONTH(H2539),index!$D$2:$G$13,2,0),DAY(H2539)),
IF(E2539="quarterly",DATE(IF(MONTH(H2539)&gt;=10,YEAR(H2539)+1,YEAR(H2539)),VLOOKUP(MONTH(H2539),index!$D$2:$G$13,3,0),DAY(H2539)),
IF(E2539="halfyearly",DATE(IF(MONTH(H2539)&gt;=7,YEAR(H2539)+1,YEAR(H2539)),VLOOKUP(MONTH(H2539),index!$D$2:$G$13,4,0),DAY(H2539)),
DATE(YEAR(H2539)+1,MONTH(H2539),DAY(H2539)))))-H2539))+H2539)</f>
        <v/>
      </c>
      <c r="J2539" s="9" t="str">
        <f t="shared" si="256"/>
        <v/>
      </c>
      <c r="K2539" s="11" t="str">
        <f t="shared" si="257"/>
        <v/>
      </c>
      <c r="L2539" s="11" t="str">
        <f t="shared" si="258"/>
        <v/>
      </c>
      <c r="M2539" s="11" t="str">
        <f>IF(A2539="","",VLOOKUP(E2539,index!$A$1:$B$6,2,0)*K2539*G2539)</f>
        <v/>
      </c>
      <c r="N2539" s="11" t="str">
        <f>IF(A2539="","",-PMT(G2539*VLOOKUP(E2539,index!$A$1:$B$6,2,0),C2539,F2539,0,0))</f>
        <v/>
      </c>
      <c r="O2539" s="11" t="str">
        <f t="shared" si="259"/>
        <v/>
      </c>
      <c r="P2539" s="11" t="str">
        <f t="shared" si="254"/>
        <v/>
      </c>
    </row>
    <row r="2540" spans="1:16" x14ac:dyDescent="0.25">
      <c r="A2540" s="9" t="str">
        <f>IF(A2539="","",IF(B2539&lt;C2539,A2539,IF(A2539=MAX('entry data'!$B$8:$B$507),"",A2539+1)))</f>
        <v/>
      </c>
      <c r="B2540" s="9" t="str">
        <f t="shared" si="255"/>
        <v/>
      </c>
      <c r="C2540" s="9" t="str">
        <f>IF(ISERROR(VLOOKUP(A2540,'entry data'!B:G,6,0)),"",VLOOKUP(A2540,'entry data'!B:G,6,0))</f>
        <v/>
      </c>
      <c r="D2540" s="9" t="str">
        <f>IF(ISERROR(VLOOKUP(A2540,'entry data'!B:C,2,0)),"",VLOOKUP(A2540,'entry data'!B:C,2,0))</f>
        <v/>
      </c>
      <c r="E2540" s="9" t="str">
        <f>IF(ISERROR(VLOOKUP(A2540,'entry data'!B:E,4,0)),"",VLOOKUP(A2540,'entry data'!B:E,4,0))</f>
        <v/>
      </c>
      <c r="F2540" s="11" t="str">
        <f>IF(A2540="","",IF(ISERROR(VLOOKUP(A2540,'entry data'!B:F,5,0)),"",VLOOKUP(A2540,'entry data'!B:F,5,0)))</f>
        <v/>
      </c>
      <c r="G2540" s="12" t="str">
        <f>IF(A2540="","",IF(ISERROR(VLOOKUP(A2540,'entry data'!B:I,8,0)),"",VLOOKUP(A2540,'entry data'!B:I,7,0)))</f>
        <v/>
      </c>
      <c r="H2540" s="13" t="str">
        <f>IF(A2540="","",IF(B2540=1,VLOOKUP(A2540,'entry data'!B:D,3,0),I2539))</f>
        <v/>
      </c>
      <c r="I2540" s="14" t="str">
        <f>IF(A2540="","",IF(E2540="weekly",7,IF(E2540="fortnightly",14,IF(E2540="monthly",DATE(IF(MONTH(H2540)=12,YEAR(H2540)+1,YEAR(H2540)),VLOOKUP(MONTH(H2540),index!$D$2:$G$13,2,0),DAY(H2540)),
IF(E2540="quarterly",DATE(IF(MONTH(H2540)&gt;=10,YEAR(H2540)+1,YEAR(H2540)),VLOOKUP(MONTH(H2540),index!$D$2:$G$13,3,0),DAY(H2540)),
IF(E2540="halfyearly",DATE(IF(MONTH(H2540)&gt;=7,YEAR(H2540)+1,YEAR(H2540)),VLOOKUP(MONTH(H2540),index!$D$2:$G$13,4,0),DAY(H2540)),
DATE(YEAR(H2540)+1,MONTH(H2540),DAY(H2540)))))-H2540))+H2540)</f>
        <v/>
      </c>
      <c r="J2540" s="9" t="str">
        <f t="shared" si="256"/>
        <v/>
      </c>
      <c r="K2540" s="11" t="str">
        <f t="shared" si="257"/>
        <v/>
      </c>
      <c r="L2540" s="11" t="str">
        <f t="shared" si="258"/>
        <v/>
      </c>
      <c r="M2540" s="11" t="str">
        <f>IF(A2540="","",VLOOKUP(E2540,index!$A$1:$B$6,2,0)*K2540*G2540)</f>
        <v/>
      </c>
      <c r="N2540" s="11" t="str">
        <f>IF(A2540="","",-PMT(G2540*VLOOKUP(E2540,index!$A$1:$B$6,2,0),C2540,F2540,0,0))</f>
        <v/>
      </c>
      <c r="O2540" s="11" t="str">
        <f t="shared" si="259"/>
        <v/>
      </c>
      <c r="P2540" s="11" t="str">
        <f t="shared" si="254"/>
        <v/>
      </c>
    </row>
    <row r="2541" spans="1:16" x14ac:dyDescent="0.25">
      <c r="A2541" s="9" t="str">
        <f>IF(A2540="","",IF(B2540&lt;C2540,A2540,IF(A2540=MAX('entry data'!$B$8:$B$507),"",A2540+1)))</f>
        <v/>
      </c>
      <c r="B2541" s="9" t="str">
        <f t="shared" si="255"/>
        <v/>
      </c>
      <c r="C2541" s="9" t="str">
        <f>IF(ISERROR(VLOOKUP(A2541,'entry data'!B:G,6,0)),"",VLOOKUP(A2541,'entry data'!B:G,6,0))</f>
        <v/>
      </c>
      <c r="D2541" s="9" t="str">
        <f>IF(ISERROR(VLOOKUP(A2541,'entry data'!B:C,2,0)),"",VLOOKUP(A2541,'entry data'!B:C,2,0))</f>
        <v/>
      </c>
      <c r="E2541" s="9" t="str">
        <f>IF(ISERROR(VLOOKUP(A2541,'entry data'!B:E,4,0)),"",VLOOKUP(A2541,'entry data'!B:E,4,0))</f>
        <v/>
      </c>
      <c r="F2541" s="11" t="str">
        <f>IF(A2541="","",IF(ISERROR(VLOOKUP(A2541,'entry data'!B:F,5,0)),"",VLOOKUP(A2541,'entry data'!B:F,5,0)))</f>
        <v/>
      </c>
      <c r="G2541" s="12" t="str">
        <f>IF(A2541="","",IF(ISERROR(VLOOKUP(A2541,'entry data'!B:I,8,0)),"",VLOOKUP(A2541,'entry data'!B:I,7,0)))</f>
        <v/>
      </c>
      <c r="H2541" s="13" t="str">
        <f>IF(A2541="","",IF(B2541=1,VLOOKUP(A2541,'entry data'!B:D,3,0),I2540))</f>
        <v/>
      </c>
      <c r="I2541" s="14" t="str">
        <f>IF(A2541="","",IF(E2541="weekly",7,IF(E2541="fortnightly",14,IF(E2541="monthly",DATE(IF(MONTH(H2541)=12,YEAR(H2541)+1,YEAR(H2541)),VLOOKUP(MONTH(H2541),index!$D$2:$G$13,2,0),DAY(H2541)),
IF(E2541="quarterly",DATE(IF(MONTH(H2541)&gt;=10,YEAR(H2541)+1,YEAR(H2541)),VLOOKUP(MONTH(H2541),index!$D$2:$G$13,3,0),DAY(H2541)),
IF(E2541="halfyearly",DATE(IF(MONTH(H2541)&gt;=7,YEAR(H2541)+1,YEAR(H2541)),VLOOKUP(MONTH(H2541),index!$D$2:$G$13,4,0),DAY(H2541)),
DATE(YEAR(H2541)+1,MONTH(H2541),DAY(H2541)))))-H2541))+H2541)</f>
        <v/>
      </c>
      <c r="J2541" s="9" t="str">
        <f t="shared" si="256"/>
        <v/>
      </c>
      <c r="K2541" s="11" t="str">
        <f t="shared" si="257"/>
        <v/>
      </c>
      <c r="L2541" s="11" t="str">
        <f t="shared" si="258"/>
        <v/>
      </c>
      <c r="M2541" s="11" t="str">
        <f>IF(A2541="","",VLOOKUP(E2541,index!$A$1:$B$6,2,0)*K2541*G2541)</f>
        <v/>
      </c>
      <c r="N2541" s="11" t="str">
        <f>IF(A2541="","",-PMT(G2541*VLOOKUP(E2541,index!$A$1:$B$6,2,0),C2541,F2541,0,0))</f>
        <v/>
      </c>
      <c r="O2541" s="11" t="str">
        <f t="shared" si="259"/>
        <v/>
      </c>
      <c r="P2541" s="11" t="str">
        <f t="shared" si="254"/>
        <v/>
      </c>
    </row>
    <row r="2542" spans="1:16" x14ac:dyDescent="0.25">
      <c r="A2542" s="9" t="str">
        <f>IF(A2541="","",IF(B2541&lt;C2541,A2541,IF(A2541=MAX('entry data'!$B$8:$B$507),"",A2541+1)))</f>
        <v/>
      </c>
      <c r="B2542" s="9" t="str">
        <f t="shared" si="255"/>
        <v/>
      </c>
      <c r="C2542" s="9" t="str">
        <f>IF(ISERROR(VLOOKUP(A2542,'entry data'!B:G,6,0)),"",VLOOKUP(A2542,'entry data'!B:G,6,0))</f>
        <v/>
      </c>
      <c r="D2542" s="9" t="str">
        <f>IF(ISERROR(VLOOKUP(A2542,'entry data'!B:C,2,0)),"",VLOOKUP(A2542,'entry data'!B:C,2,0))</f>
        <v/>
      </c>
      <c r="E2542" s="9" t="str">
        <f>IF(ISERROR(VLOOKUP(A2542,'entry data'!B:E,4,0)),"",VLOOKUP(A2542,'entry data'!B:E,4,0))</f>
        <v/>
      </c>
      <c r="F2542" s="11" t="str">
        <f>IF(A2542="","",IF(ISERROR(VLOOKUP(A2542,'entry data'!B:F,5,0)),"",VLOOKUP(A2542,'entry data'!B:F,5,0)))</f>
        <v/>
      </c>
      <c r="G2542" s="12" t="str">
        <f>IF(A2542="","",IF(ISERROR(VLOOKUP(A2542,'entry data'!B:I,8,0)),"",VLOOKUP(A2542,'entry data'!B:I,7,0)))</f>
        <v/>
      </c>
      <c r="H2542" s="13" t="str">
        <f>IF(A2542="","",IF(B2542=1,VLOOKUP(A2542,'entry data'!B:D,3,0),I2541))</f>
        <v/>
      </c>
      <c r="I2542" s="14" t="str">
        <f>IF(A2542="","",IF(E2542="weekly",7,IF(E2542="fortnightly",14,IF(E2542="monthly",DATE(IF(MONTH(H2542)=12,YEAR(H2542)+1,YEAR(H2542)),VLOOKUP(MONTH(H2542),index!$D$2:$G$13,2,0),DAY(H2542)),
IF(E2542="quarterly",DATE(IF(MONTH(H2542)&gt;=10,YEAR(H2542)+1,YEAR(H2542)),VLOOKUP(MONTH(H2542),index!$D$2:$G$13,3,0),DAY(H2542)),
IF(E2542="halfyearly",DATE(IF(MONTH(H2542)&gt;=7,YEAR(H2542)+1,YEAR(H2542)),VLOOKUP(MONTH(H2542),index!$D$2:$G$13,4,0),DAY(H2542)),
DATE(YEAR(H2542)+1,MONTH(H2542),DAY(H2542)))))-H2542))+H2542)</f>
        <v/>
      </c>
      <c r="J2542" s="9" t="str">
        <f t="shared" si="256"/>
        <v/>
      </c>
      <c r="K2542" s="11" t="str">
        <f t="shared" si="257"/>
        <v/>
      </c>
      <c r="L2542" s="11" t="str">
        <f t="shared" si="258"/>
        <v/>
      </c>
      <c r="M2542" s="11" t="str">
        <f>IF(A2542="","",VLOOKUP(E2542,index!$A$1:$B$6,2,0)*K2542*G2542)</f>
        <v/>
      </c>
      <c r="N2542" s="11" t="str">
        <f>IF(A2542="","",-PMT(G2542*VLOOKUP(E2542,index!$A$1:$B$6,2,0),C2542,F2542,0,0))</f>
        <v/>
      </c>
      <c r="O2542" s="11" t="str">
        <f t="shared" si="259"/>
        <v/>
      </c>
      <c r="P2542" s="11" t="str">
        <f t="shared" si="254"/>
        <v/>
      </c>
    </row>
    <row r="2543" spans="1:16" x14ac:dyDescent="0.25">
      <c r="A2543" s="9" t="str">
        <f>IF(A2542="","",IF(B2542&lt;C2542,A2542,IF(A2542=MAX('entry data'!$B$8:$B$507),"",A2542+1)))</f>
        <v/>
      </c>
      <c r="B2543" s="9" t="str">
        <f t="shared" si="255"/>
        <v/>
      </c>
      <c r="C2543" s="9" t="str">
        <f>IF(ISERROR(VLOOKUP(A2543,'entry data'!B:G,6,0)),"",VLOOKUP(A2543,'entry data'!B:G,6,0))</f>
        <v/>
      </c>
      <c r="D2543" s="9" t="str">
        <f>IF(ISERROR(VLOOKUP(A2543,'entry data'!B:C,2,0)),"",VLOOKUP(A2543,'entry data'!B:C,2,0))</f>
        <v/>
      </c>
      <c r="E2543" s="9" t="str">
        <f>IF(ISERROR(VLOOKUP(A2543,'entry data'!B:E,4,0)),"",VLOOKUP(A2543,'entry data'!B:E,4,0))</f>
        <v/>
      </c>
      <c r="F2543" s="11" t="str">
        <f>IF(A2543="","",IF(ISERROR(VLOOKUP(A2543,'entry data'!B:F,5,0)),"",VLOOKUP(A2543,'entry data'!B:F,5,0)))</f>
        <v/>
      </c>
      <c r="G2543" s="12" t="str">
        <f>IF(A2543="","",IF(ISERROR(VLOOKUP(A2543,'entry data'!B:I,8,0)),"",VLOOKUP(A2543,'entry data'!B:I,7,0)))</f>
        <v/>
      </c>
      <c r="H2543" s="13" t="str">
        <f>IF(A2543="","",IF(B2543=1,VLOOKUP(A2543,'entry data'!B:D,3,0),I2542))</f>
        <v/>
      </c>
      <c r="I2543" s="14" t="str">
        <f>IF(A2543="","",IF(E2543="weekly",7,IF(E2543="fortnightly",14,IF(E2543="monthly",DATE(IF(MONTH(H2543)=12,YEAR(H2543)+1,YEAR(H2543)),VLOOKUP(MONTH(H2543),index!$D$2:$G$13,2,0),DAY(H2543)),
IF(E2543="quarterly",DATE(IF(MONTH(H2543)&gt;=10,YEAR(H2543)+1,YEAR(H2543)),VLOOKUP(MONTH(H2543),index!$D$2:$G$13,3,0),DAY(H2543)),
IF(E2543="halfyearly",DATE(IF(MONTH(H2543)&gt;=7,YEAR(H2543)+1,YEAR(H2543)),VLOOKUP(MONTH(H2543),index!$D$2:$G$13,4,0),DAY(H2543)),
DATE(YEAR(H2543)+1,MONTH(H2543),DAY(H2543)))))-H2543))+H2543)</f>
        <v/>
      </c>
      <c r="J2543" s="9" t="str">
        <f t="shared" si="256"/>
        <v/>
      </c>
      <c r="K2543" s="11" t="str">
        <f t="shared" si="257"/>
        <v/>
      </c>
      <c r="L2543" s="11" t="str">
        <f t="shared" si="258"/>
        <v/>
      </c>
      <c r="M2543" s="11" t="str">
        <f>IF(A2543="","",VLOOKUP(E2543,index!$A$1:$B$6,2,0)*K2543*G2543)</f>
        <v/>
      </c>
      <c r="N2543" s="11" t="str">
        <f>IF(A2543="","",-PMT(G2543*VLOOKUP(E2543,index!$A$1:$B$6,2,0),C2543,F2543,0,0))</f>
        <v/>
      </c>
      <c r="O2543" s="11" t="str">
        <f t="shared" si="259"/>
        <v/>
      </c>
      <c r="P2543" s="11" t="str">
        <f t="shared" si="254"/>
        <v/>
      </c>
    </row>
    <row r="2544" spans="1:16" x14ac:dyDescent="0.25">
      <c r="A2544" s="9" t="str">
        <f>IF(A2543="","",IF(B2543&lt;C2543,A2543,IF(A2543=MAX('entry data'!$B$8:$B$507),"",A2543+1)))</f>
        <v/>
      </c>
      <c r="B2544" s="9" t="str">
        <f t="shared" si="255"/>
        <v/>
      </c>
      <c r="C2544" s="9" t="str">
        <f>IF(ISERROR(VLOOKUP(A2544,'entry data'!B:G,6,0)),"",VLOOKUP(A2544,'entry data'!B:G,6,0))</f>
        <v/>
      </c>
      <c r="D2544" s="9" t="str">
        <f>IF(ISERROR(VLOOKUP(A2544,'entry data'!B:C,2,0)),"",VLOOKUP(A2544,'entry data'!B:C,2,0))</f>
        <v/>
      </c>
      <c r="E2544" s="9" t="str">
        <f>IF(ISERROR(VLOOKUP(A2544,'entry data'!B:E,4,0)),"",VLOOKUP(A2544,'entry data'!B:E,4,0))</f>
        <v/>
      </c>
      <c r="F2544" s="11" t="str">
        <f>IF(A2544="","",IF(ISERROR(VLOOKUP(A2544,'entry data'!B:F,5,0)),"",VLOOKUP(A2544,'entry data'!B:F,5,0)))</f>
        <v/>
      </c>
      <c r="G2544" s="12" t="str">
        <f>IF(A2544="","",IF(ISERROR(VLOOKUP(A2544,'entry data'!B:I,8,0)),"",VLOOKUP(A2544,'entry data'!B:I,7,0)))</f>
        <v/>
      </c>
      <c r="H2544" s="13" t="str">
        <f>IF(A2544="","",IF(B2544=1,VLOOKUP(A2544,'entry data'!B:D,3,0),I2543))</f>
        <v/>
      </c>
      <c r="I2544" s="14" t="str">
        <f>IF(A2544="","",IF(E2544="weekly",7,IF(E2544="fortnightly",14,IF(E2544="monthly",DATE(IF(MONTH(H2544)=12,YEAR(H2544)+1,YEAR(H2544)),VLOOKUP(MONTH(H2544),index!$D$2:$G$13,2,0),DAY(H2544)),
IF(E2544="quarterly",DATE(IF(MONTH(H2544)&gt;=10,YEAR(H2544)+1,YEAR(H2544)),VLOOKUP(MONTH(H2544),index!$D$2:$G$13,3,0),DAY(H2544)),
IF(E2544="halfyearly",DATE(IF(MONTH(H2544)&gt;=7,YEAR(H2544)+1,YEAR(H2544)),VLOOKUP(MONTH(H2544),index!$D$2:$G$13,4,0),DAY(H2544)),
DATE(YEAR(H2544)+1,MONTH(H2544),DAY(H2544)))))-H2544))+H2544)</f>
        <v/>
      </c>
      <c r="J2544" s="9" t="str">
        <f t="shared" si="256"/>
        <v/>
      </c>
      <c r="K2544" s="11" t="str">
        <f t="shared" si="257"/>
        <v/>
      </c>
      <c r="L2544" s="11" t="str">
        <f t="shared" si="258"/>
        <v/>
      </c>
      <c r="M2544" s="11" t="str">
        <f>IF(A2544="","",VLOOKUP(E2544,index!$A$1:$B$6,2,0)*K2544*G2544)</f>
        <v/>
      </c>
      <c r="N2544" s="11" t="str">
        <f>IF(A2544="","",-PMT(G2544*VLOOKUP(E2544,index!$A$1:$B$6,2,0),C2544,F2544,0,0))</f>
        <v/>
      </c>
      <c r="O2544" s="11" t="str">
        <f t="shared" si="259"/>
        <v/>
      </c>
      <c r="P2544" s="11" t="str">
        <f t="shared" si="254"/>
        <v/>
      </c>
    </row>
    <row r="2545" spans="1:16" x14ac:dyDescent="0.25">
      <c r="A2545" s="9" t="str">
        <f>IF(A2544="","",IF(B2544&lt;C2544,A2544,IF(A2544=MAX('entry data'!$B$8:$B$507),"",A2544+1)))</f>
        <v/>
      </c>
      <c r="B2545" s="9" t="str">
        <f t="shared" si="255"/>
        <v/>
      </c>
      <c r="C2545" s="9" t="str">
        <f>IF(ISERROR(VLOOKUP(A2545,'entry data'!B:G,6,0)),"",VLOOKUP(A2545,'entry data'!B:G,6,0))</f>
        <v/>
      </c>
      <c r="D2545" s="9" t="str">
        <f>IF(ISERROR(VLOOKUP(A2545,'entry data'!B:C,2,0)),"",VLOOKUP(A2545,'entry data'!B:C,2,0))</f>
        <v/>
      </c>
      <c r="E2545" s="9" t="str">
        <f>IF(ISERROR(VLOOKUP(A2545,'entry data'!B:E,4,0)),"",VLOOKUP(A2545,'entry data'!B:E,4,0))</f>
        <v/>
      </c>
      <c r="F2545" s="11" t="str">
        <f>IF(A2545="","",IF(ISERROR(VLOOKUP(A2545,'entry data'!B:F,5,0)),"",VLOOKUP(A2545,'entry data'!B:F,5,0)))</f>
        <v/>
      </c>
      <c r="G2545" s="12" t="str">
        <f>IF(A2545="","",IF(ISERROR(VLOOKUP(A2545,'entry data'!B:I,8,0)),"",VLOOKUP(A2545,'entry data'!B:I,7,0)))</f>
        <v/>
      </c>
      <c r="H2545" s="13" t="str">
        <f>IF(A2545="","",IF(B2545=1,VLOOKUP(A2545,'entry data'!B:D,3,0),I2544))</f>
        <v/>
      </c>
      <c r="I2545" s="14" t="str">
        <f>IF(A2545="","",IF(E2545="weekly",7,IF(E2545="fortnightly",14,IF(E2545="monthly",DATE(IF(MONTH(H2545)=12,YEAR(H2545)+1,YEAR(H2545)),VLOOKUP(MONTH(H2545),index!$D$2:$G$13,2,0),DAY(H2545)),
IF(E2545="quarterly",DATE(IF(MONTH(H2545)&gt;=10,YEAR(H2545)+1,YEAR(H2545)),VLOOKUP(MONTH(H2545),index!$D$2:$G$13,3,0),DAY(H2545)),
IF(E2545="halfyearly",DATE(IF(MONTH(H2545)&gt;=7,YEAR(H2545)+1,YEAR(H2545)),VLOOKUP(MONTH(H2545),index!$D$2:$G$13,4,0),DAY(H2545)),
DATE(YEAR(H2545)+1,MONTH(H2545),DAY(H2545)))))-H2545))+H2545)</f>
        <v/>
      </c>
      <c r="J2545" s="9" t="str">
        <f t="shared" si="256"/>
        <v/>
      </c>
      <c r="K2545" s="11" t="str">
        <f t="shared" si="257"/>
        <v/>
      </c>
      <c r="L2545" s="11" t="str">
        <f t="shared" si="258"/>
        <v/>
      </c>
      <c r="M2545" s="11" t="str">
        <f>IF(A2545="","",VLOOKUP(E2545,index!$A$1:$B$6,2,0)*K2545*G2545)</f>
        <v/>
      </c>
      <c r="N2545" s="11" t="str">
        <f>IF(A2545="","",-PMT(G2545*VLOOKUP(E2545,index!$A$1:$B$6,2,0),C2545,F2545,0,0))</f>
        <v/>
      </c>
      <c r="O2545" s="11" t="str">
        <f t="shared" si="259"/>
        <v/>
      </c>
      <c r="P2545" s="11" t="str">
        <f t="shared" si="254"/>
        <v/>
      </c>
    </row>
    <row r="2546" spans="1:16" x14ac:dyDescent="0.25">
      <c r="A2546" s="9" t="str">
        <f>IF(A2545="","",IF(B2545&lt;C2545,A2545,IF(A2545=MAX('entry data'!$B$8:$B$507),"",A2545+1)))</f>
        <v/>
      </c>
      <c r="B2546" s="9" t="str">
        <f t="shared" si="255"/>
        <v/>
      </c>
      <c r="C2546" s="9" t="str">
        <f>IF(ISERROR(VLOOKUP(A2546,'entry data'!B:G,6,0)),"",VLOOKUP(A2546,'entry data'!B:G,6,0))</f>
        <v/>
      </c>
      <c r="D2546" s="9" t="str">
        <f>IF(ISERROR(VLOOKUP(A2546,'entry data'!B:C,2,0)),"",VLOOKUP(A2546,'entry data'!B:C,2,0))</f>
        <v/>
      </c>
      <c r="E2546" s="9" t="str">
        <f>IF(ISERROR(VLOOKUP(A2546,'entry data'!B:E,4,0)),"",VLOOKUP(A2546,'entry data'!B:E,4,0))</f>
        <v/>
      </c>
      <c r="F2546" s="11" t="str">
        <f>IF(A2546="","",IF(ISERROR(VLOOKUP(A2546,'entry data'!B:F,5,0)),"",VLOOKUP(A2546,'entry data'!B:F,5,0)))</f>
        <v/>
      </c>
      <c r="G2546" s="12" t="str">
        <f>IF(A2546="","",IF(ISERROR(VLOOKUP(A2546,'entry data'!B:I,8,0)),"",VLOOKUP(A2546,'entry data'!B:I,7,0)))</f>
        <v/>
      </c>
      <c r="H2546" s="13" t="str">
        <f>IF(A2546="","",IF(B2546=1,VLOOKUP(A2546,'entry data'!B:D,3,0),I2545))</f>
        <v/>
      </c>
      <c r="I2546" s="14" t="str">
        <f>IF(A2546="","",IF(E2546="weekly",7,IF(E2546="fortnightly",14,IF(E2546="monthly",DATE(IF(MONTH(H2546)=12,YEAR(H2546)+1,YEAR(H2546)),VLOOKUP(MONTH(H2546),index!$D$2:$G$13,2,0),DAY(H2546)),
IF(E2546="quarterly",DATE(IF(MONTH(H2546)&gt;=10,YEAR(H2546)+1,YEAR(H2546)),VLOOKUP(MONTH(H2546),index!$D$2:$G$13,3,0),DAY(H2546)),
IF(E2546="halfyearly",DATE(IF(MONTH(H2546)&gt;=7,YEAR(H2546)+1,YEAR(H2546)),VLOOKUP(MONTH(H2546),index!$D$2:$G$13,4,0),DAY(H2546)),
DATE(YEAR(H2546)+1,MONTH(H2546),DAY(H2546)))))-H2546))+H2546)</f>
        <v/>
      </c>
      <c r="J2546" s="9" t="str">
        <f t="shared" si="256"/>
        <v/>
      </c>
      <c r="K2546" s="11" t="str">
        <f t="shared" si="257"/>
        <v/>
      </c>
      <c r="L2546" s="11" t="str">
        <f t="shared" si="258"/>
        <v/>
      </c>
      <c r="M2546" s="11" t="str">
        <f>IF(A2546="","",VLOOKUP(E2546,index!$A$1:$B$6,2,0)*K2546*G2546)</f>
        <v/>
      </c>
      <c r="N2546" s="11" t="str">
        <f>IF(A2546="","",-PMT(G2546*VLOOKUP(E2546,index!$A$1:$B$6,2,0),C2546,F2546,0,0))</f>
        <v/>
      </c>
      <c r="O2546" s="11" t="str">
        <f t="shared" si="259"/>
        <v/>
      </c>
      <c r="P2546" s="11" t="str">
        <f t="shared" si="254"/>
        <v/>
      </c>
    </row>
    <row r="2547" spans="1:16" x14ac:dyDescent="0.25">
      <c r="A2547" s="9" t="str">
        <f>IF(A2546="","",IF(B2546&lt;C2546,A2546,IF(A2546=MAX('entry data'!$B$8:$B$507),"",A2546+1)))</f>
        <v/>
      </c>
      <c r="B2547" s="9" t="str">
        <f t="shared" si="255"/>
        <v/>
      </c>
      <c r="C2547" s="9" t="str">
        <f>IF(ISERROR(VLOOKUP(A2547,'entry data'!B:G,6,0)),"",VLOOKUP(A2547,'entry data'!B:G,6,0))</f>
        <v/>
      </c>
      <c r="D2547" s="9" t="str">
        <f>IF(ISERROR(VLOOKUP(A2547,'entry data'!B:C,2,0)),"",VLOOKUP(A2547,'entry data'!B:C,2,0))</f>
        <v/>
      </c>
      <c r="E2547" s="9" t="str">
        <f>IF(ISERROR(VLOOKUP(A2547,'entry data'!B:E,4,0)),"",VLOOKUP(A2547,'entry data'!B:E,4,0))</f>
        <v/>
      </c>
      <c r="F2547" s="11" t="str">
        <f>IF(A2547="","",IF(ISERROR(VLOOKUP(A2547,'entry data'!B:F,5,0)),"",VLOOKUP(A2547,'entry data'!B:F,5,0)))</f>
        <v/>
      </c>
      <c r="G2547" s="12" t="str">
        <f>IF(A2547="","",IF(ISERROR(VLOOKUP(A2547,'entry data'!B:I,8,0)),"",VLOOKUP(A2547,'entry data'!B:I,7,0)))</f>
        <v/>
      </c>
      <c r="H2547" s="13" t="str">
        <f>IF(A2547="","",IF(B2547=1,VLOOKUP(A2547,'entry data'!B:D,3,0),I2546))</f>
        <v/>
      </c>
      <c r="I2547" s="14" t="str">
        <f>IF(A2547="","",IF(E2547="weekly",7,IF(E2547="fortnightly",14,IF(E2547="monthly",DATE(IF(MONTH(H2547)=12,YEAR(H2547)+1,YEAR(H2547)),VLOOKUP(MONTH(H2547),index!$D$2:$G$13,2,0),DAY(H2547)),
IF(E2547="quarterly",DATE(IF(MONTH(H2547)&gt;=10,YEAR(H2547)+1,YEAR(H2547)),VLOOKUP(MONTH(H2547),index!$D$2:$G$13,3,0),DAY(H2547)),
IF(E2547="halfyearly",DATE(IF(MONTH(H2547)&gt;=7,YEAR(H2547)+1,YEAR(H2547)),VLOOKUP(MONTH(H2547),index!$D$2:$G$13,4,0),DAY(H2547)),
DATE(YEAR(H2547)+1,MONTH(H2547),DAY(H2547)))))-H2547))+H2547)</f>
        <v/>
      </c>
      <c r="J2547" s="9" t="str">
        <f t="shared" si="256"/>
        <v/>
      </c>
      <c r="K2547" s="11" t="str">
        <f t="shared" si="257"/>
        <v/>
      </c>
      <c r="L2547" s="11" t="str">
        <f t="shared" si="258"/>
        <v/>
      </c>
      <c r="M2547" s="11" t="str">
        <f>IF(A2547="","",VLOOKUP(E2547,index!$A$1:$B$6,2,0)*K2547*G2547)</f>
        <v/>
      </c>
      <c r="N2547" s="11" t="str">
        <f>IF(A2547="","",-PMT(G2547*VLOOKUP(E2547,index!$A$1:$B$6,2,0),C2547,F2547,0,0))</f>
        <v/>
      </c>
      <c r="O2547" s="11" t="str">
        <f t="shared" si="259"/>
        <v/>
      </c>
      <c r="P2547" s="11" t="str">
        <f t="shared" si="254"/>
        <v/>
      </c>
    </row>
    <row r="2548" spans="1:16" x14ac:dyDescent="0.25">
      <c r="A2548" s="9" t="str">
        <f>IF(A2547="","",IF(B2547&lt;C2547,A2547,IF(A2547=MAX('entry data'!$B$8:$B$507),"",A2547+1)))</f>
        <v/>
      </c>
      <c r="B2548" s="9" t="str">
        <f t="shared" si="255"/>
        <v/>
      </c>
      <c r="C2548" s="9" t="str">
        <f>IF(ISERROR(VLOOKUP(A2548,'entry data'!B:G,6,0)),"",VLOOKUP(A2548,'entry data'!B:G,6,0))</f>
        <v/>
      </c>
      <c r="D2548" s="9" t="str">
        <f>IF(ISERROR(VLOOKUP(A2548,'entry data'!B:C,2,0)),"",VLOOKUP(A2548,'entry data'!B:C,2,0))</f>
        <v/>
      </c>
      <c r="E2548" s="9" t="str">
        <f>IF(ISERROR(VLOOKUP(A2548,'entry data'!B:E,4,0)),"",VLOOKUP(A2548,'entry data'!B:E,4,0))</f>
        <v/>
      </c>
      <c r="F2548" s="11" t="str">
        <f>IF(A2548="","",IF(ISERROR(VLOOKUP(A2548,'entry data'!B:F,5,0)),"",VLOOKUP(A2548,'entry data'!B:F,5,0)))</f>
        <v/>
      </c>
      <c r="G2548" s="12" t="str">
        <f>IF(A2548="","",IF(ISERROR(VLOOKUP(A2548,'entry data'!B:I,8,0)),"",VLOOKUP(A2548,'entry data'!B:I,7,0)))</f>
        <v/>
      </c>
      <c r="H2548" s="13" t="str">
        <f>IF(A2548="","",IF(B2548=1,VLOOKUP(A2548,'entry data'!B:D,3,0),I2547))</f>
        <v/>
      </c>
      <c r="I2548" s="14" t="str">
        <f>IF(A2548="","",IF(E2548="weekly",7,IF(E2548="fortnightly",14,IF(E2548="monthly",DATE(IF(MONTH(H2548)=12,YEAR(H2548)+1,YEAR(H2548)),VLOOKUP(MONTH(H2548),index!$D$2:$G$13,2,0),DAY(H2548)),
IF(E2548="quarterly",DATE(IF(MONTH(H2548)&gt;=10,YEAR(H2548)+1,YEAR(H2548)),VLOOKUP(MONTH(H2548),index!$D$2:$G$13,3,0),DAY(H2548)),
IF(E2548="halfyearly",DATE(IF(MONTH(H2548)&gt;=7,YEAR(H2548)+1,YEAR(H2548)),VLOOKUP(MONTH(H2548),index!$D$2:$G$13,4,0),DAY(H2548)),
DATE(YEAR(H2548)+1,MONTH(H2548),DAY(H2548)))))-H2548))+H2548)</f>
        <v/>
      </c>
      <c r="J2548" s="9" t="str">
        <f t="shared" si="256"/>
        <v/>
      </c>
      <c r="K2548" s="11" t="str">
        <f t="shared" si="257"/>
        <v/>
      </c>
      <c r="L2548" s="11" t="str">
        <f t="shared" si="258"/>
        <v/>
      </c>
      <c r="M2548" s="11" t="str">
        <f>IF(A2548="","",VLOOKUP(E2548,index!$A$1:$B$6,2,0)*K2548*G2548)</f>
        <v/>
      </c>
      <c r="N2548" s="11" t="str">
        <f>IF(A2548="","",-PMT(G2548*VLOOKUP(E2548,index!$A$1:$B$6,2,0),C2548,F2548,0,0))</f>
        <v/>
      </c>
      <c r="O2548" s="11" t="str">
        <f t="shared" si="259"/>
        <v/>
      </c>
      <c r="P2548" s="11" t="str">
        <f t="shared" si="254"/>
        <v/>
      </c>
    </row>
    <row r="2549" spans="1:16" x14ac:dyDescent="0.25">
      <c r="A2549" s="9" t="str">
        <f>IF(A2548="","",IF(B2548&lt;C2548,A2548,IF(A2548=MAX('entry data'!$B$8:$B$507),"",A2548+1)))</f>
        <v/>
      </c>
      <c r="B2549" s="9" t="str">
        <f t="shared" si="255"/>
        <v/>
      </c>
      <c r="C2549" s="9" t="str">
        <f>IF(ISERROR(VLOOKUP(A2549,'entry data'!B:G,6,0)),"",VLOOKUP(A2549,'entry data'!B:G,6,0))</f>
        <v/>
      </c>
      <c r="D2549" s="9" t="str">
        <f>IF(ISERROR(VLOOKUP(A2549,'entry data'!B:C,2,0)),"",VLOOKUP(A2549,'entry data'!B:C,2,0))</f>
        <v/>
      </c>
      <c r="E2549" s="9" t="str">
        <f>IF(ISERROR(VLOOKUP(A2549,'entry data'!B:E,4,0)),"",VLOOKUP(A2549,'entry data'!B:E,4,0))</f>
        <v/>
      </c>
      <c r="F2549" s="11" t="str">
        <f>IF(A2549="","",IF(ISERROR(VLOOKUP(A2549,'entry data'!B:F,5,0)),"",VLOOKUP(A2549,'entry data'!B:F,5,0)))</f>
        <v/>
      </c>
      <c r="G2549" s="12" t="str">
        <f>IF(A2549="","",IF(ISERROR(VLOOKUP(A2549,'entry data'!B:I,8,0)),"",VLOOKUP(A2549,'entry data'!B:I,7,0)))</f>
        <v/>
      </c>
      <c r="H2549" s="13" t="str">
        <f>IF(A2549="","",IF(B2549=1,VLOOKUP(A2549,'entry data'!B:D,3,0),I2548))</f>
        <v/>
      </c>
      <c r="I2549" s="14" t="str">
        <f>IF(A2549="","",IF(E2549="weekly",7,IF(E2549="fortnightly",14,IF(E2549="monthly",DATE(IF(MONTH(H2549)=12,YEAR(H2549)+1,YEAR(H2549)),VLOOKUP(MONTH(H2549),index!$D$2:$G$13,2,0),DAY(H2549)),
IF(E2549="quarterly",DATE(IF(MONTH(H2549)&gt;=10,YEAR(H2549)+1,YEAR(H2549)),VLOOKUP(MONTH(H2549),index!$D$2:$G$13,3,0),DAY(H2549)),
IF(E2549="halfyearly",DATE(IF(MONTH(H2549)&gt;=7,YEAR(H2549)+1,YEAR(H2549)),VLOOKUP(MONTH(H2549),index!$D$2:$G$13,4,0),DAY(H2549)),
DATE(YEAR(H2549)+1,MONTH(H2549),DAY(H2549)))))-H2549))+H2549)</f>
        <v/>
      </c>
      <c r="J2549" s="9" t="str">
        <f t="shared" si="256"/>
        <v/>
      </c>
      <c r="K2549" s="11" t="str">
        <f t="shared" si="257"/>
        <v/>
      </c>
      <c r="L2549" s="11" t="str">
        <f t="shared" si="258"/>
        <v/>
      </c>
      <c r="M2549" s="11" t="str">
        <f>IF(A2549="","",VLOOKUP(E2549,index!$A$1:$B$6,2,0)*K2549*G2549)</f>
        <v/>
      </c>
      <c r="N2549" s="11" t="str">
        <f>IF(A2549="","",-PMT(G2549*VLOOKUP(E2549,index!$A$1:$B$6,2,0),C2549,F2549,0,0))</f>
        <v/>
      </c>
      <c r="O2549" s="11" t="str">
        <f t="shared" si="259"/>
        <v/>
      </c>
      <c r="P2549" s="11" t="str">
        <f t="shared" si="254"/>
        <v/>
      </c>
    </row>
    <row r="2550" spans="1:16" x14ac:dyDescent="0.25">
      <c r="A2550" s="9" t="str">
        <f>IF(A2549="","",IF(B2549&lt;C2549,A2549,IF(A2549=MAX('entry data'!$B$8:$B$507),"",A2549+1)))</f>
        <v/>
      </c>
      <c r="B2550" s="9" t="str">
        <f t="shared" si="255"/>
        <v/>
      </c>
      <c r="C2550" s="9" t="str">
        <f>IF(ISERROR(VLOOKUP(A2550,'entry data'!B:G,6,0)),"",VLOOKUP(A2550,'entry data'!B:G,6,0))</f>
        <v/>
      </c>
      <c r="D2550" s="9" t="str">
        <f>IF(ISERROR(VLOOKUP(A2550,'entry data'!B:C,2,0)),"",VLOOKUP(A2550,'entry data'!B:C,2,0))</f>
        <v/>
      </c>
      <c r="E2550" s="9" t="str">
        <f>IF(ISERROR(VLOOKUP(A2550,'entry data'!B:E,4,0)),"",VLOOKUP(A2550,'entry data'!B:E,4,0))</f>
        <v/>
      </c>
      <c r="F2550" s="11" t="str">
        <f>IF(A2550="","",IF(ISERROR(VLOOKUP(A2550,'entry data'!B:F,5,0)),"",VLOOKUP(A2550,'entry data'!B:F,5,0)))</f>
        <v/>
      </c>
      <c r="G2550" s="12" t="str">
        <f>IF(A2550="","",IF(ISERROR(VLOOKUP(A2550,'entry data'!B:I,8,0)),"",VLOOKUP(A2550,'entry data'!B:I,7,0)))</f>
        <v/>
      </c>
      <c r="H2550" s="13" t="str">
        <f>IF(A2550="","",IF(B2550=1,VLOOKUP(A2550,'entry data'!B:D,3,0),I2549))</f>
        <v/>
      </c>
      <c r="I2550" s="14" t="str">
        <f>IF(A2550="","",IF(E2550="weekly",7,IF(E2550="fortnightly",14,IF(E2550="monthly",DATE(IF(MONTH(H2550)=12,YEAR(H2550)+1,YEAR(H2550)),VLOOKUP(MONTH(H2550),index!$D$2:$G$13,2,0),DAY(H2550)),
IF(E2550="quarterly",DATE(IF(MONTH(H2550)&gt;=10,YEAR(H2550)+1,YEAR(H2550)),VLOOKUP(MONTH(H2550),index!$D$2:$G$13,3,0),DAY(H2550)),
IF(E2550="halfyearly",DATE(IF(MONTH(H2550)&gt;=7,YEAR(H2550)+1,YEAR(H2550)),VLOOKUP(MONTH(H2550),index!$D$2:$G$13,4,0),DAY(H2550)),
DATE(YEAR(H2550)+1,MONTH(H2550),DAY(H2550)))))-H2550))+H2550)</f>
        <v/>
      </c>
      <c r="J2550" s="9" t="str">
        <f t="shared" si="256"/>
        <v/>
      </c>
      <c r="K2550" s="11" t="str">
        <f t="shared" si="257"/>
        <v/>
      </c>
      <c r="L2550" s="11" t="str">
        <f t="shared" si="258"/>
        <v/>
      </c>
      <c r="M2550" s="11" t="str">
        <f>IF(A2550="","",VLOOKUP(E2550,index!$A$1:$B$6,2,0)*K2550*G2550)</f>
        <v/>
      </c>
      <c r="N2550" s="11" t="str">
        <f>IF(A2550="","",-PMT(G2550*VLOOKUP(E2550,index!$A$1:$B$6,2,0),C2550,F2550,0,0))</f>
        <v/>
      </c>
      <c r="O2550" s="11" t="str">
        <f t="shared" si="259"/>
        <v/>
      </c>
      <c r="P2550" s="11" t="str">
        <f t="shared" si="254"/>
        <v/>
      </c>
    </row>
    <row r="2551" spans="1:16" x14ac:dyDescent="0.25">
      <c r="A2551" s="9" t="str">
        <f>IF(A2550="","",IF(B2550&lt;C2550,A2550,IF(A2550=MAX('entry data'!$B$8:$B$507),"",A2550+1)))</f>
        <v/>
      </c>
      <c r="B2551" s="9" t="str">
        <f t="shared" si="255"/>
        <v/>
      </c>
      <c r="C2551" s="9" t="str">
        <f>IF(ISERROR(VLOOKUP(A2551,'entry data'!B:G,6,0)),"",VLOOKUP(A2551,'entry data'!B:G,6,0))</f>
        <v/>
      </c>
      <c r="D2551" s="9" t="str">
        <f>IF(ISERROR(VLOOKUP(A2551,'entry data'!B:C,2,0)),"",VLOOKUP(A2551,'entry data'!B:C,2,0))</f>
        <v/>
      </c>
      <c r="E2551" s="9" t="str">
        <f>IF(ISERROR(VLOOKUP(A2551,'entry data'!B:E,4,0)),"",VLOOKUP(A2551,'entry data'!B:E,4,0))</f>
        <v/>
      </c>
      <c r="F2551" s="11" t="str">
        <f>IF(A2551="","",IF(ISERROR(VLOOKUP(A2551,'entry data'!B:F,5,0)),"",VLOOKUP(A2551,'entry data'!B:F,5,0)))</f>
        <v/>
      </c>
      <c r="G2551" s="12" t="str">
        <f>IF(A2551="","",IF(ISERROR(VLOOKUP(A2551,'entry data'!B:I,8,0)),"",VLOOKUP(A2551,'entry data'!B:I,7,0)))</f>
        <v/>
      </c>
      <c r="H2551" s="13" t="str">
        <f>IF(A2551="","",IF(B2551=1,VLOOKUP(A2551,'entry data'!B:D,3,0),I2550))</f>
        <v/>
      </c>
      <c r="I2551" s="14" t="str">
        <f>IF(A2551="","",IF(E2551="weekly",7,IF(E2551="fortnightly",14,IF(E2551="monthly",DATE(IF(MONTH(H2551)=12,YEAR(H2551)+1,YEAR(H2551)),VLOOKUP(MONTH(H2551),index!$D$2:$G$13,2,0),DAY(H2551)),
IF(E2551="quarterly",DATE(IF(MONTH(H2551)&gt;=10,YEAR(H2551)+1,YEAR(H2551)),VLOOKUP(MONTH(H2551),index!$D$2:$G$13,3,0),DAY(H2551)),
IF(E2551="halfyearly",DATE(IF(MONTH(H2551)&gt;=7,YEAR(H2551)+1,YEAR(H2551)),VLOOKUP(MONTH(H2551),index!$D$2:$G$13,4,0),DAY(H2551)),
DATE(YEAR(H2551)+1,MONTH(H2551),DAY(H2551)))))-H2551))+H2551)</f>
        <v/>
      </c>
      <c r="J2551" s="9" t="str">
        <f t="shared" si="256"/>
        <v/>
      </c>
      <c r="K2551" s="11" t="str">
        <f t="shared" si="257"/>
        <v/>
      </c>
      <c r="L2551" s="11" t="str">
        <f t="shared" si="258"/>
        <v/>
      </c>
      <c r="M2551" s="11" t="str">
        <f>IF(A2551="","",VLOOKUP(E2551,index!$A$1:$B$6,2,0)*K2551*G2551)</f>
        <v/>
      </c>
      <c r="N2551" s="11" t="str">
        <f>IF(A2551="","",-PMT(G2551*VLOOKUP(E2551,index!$A$1:$B$6,2,0),C2551,F2551,0,0))</f>
        <v/>
      </c>
      <c r="O2551" s="11" t="str">
        <f t="shared" si="259"/>
        <v/>
      </c>
      <c r="P2551" s="11" t="str">
        <f t="shared" si="254"/>
        <v/>
      </c>
    </row>
    <row r="2552" spans="1:16" x14ac:dyDescent="0.25">
      <c r="A2552" s="9" t="str">
        <f>IF(A2551="","",IF(B2551&lt;C2551,A2551,IF(A2551=MAX('entry data'!$B$8:$B$507),"",A2551+1)))</f>
        <v/>
      </c>
      <c r="B2552" s="9" t="str">
        <f t="shared" si="255"/>
        <v/>
      </c>
      <c r="C2552" s="9" t="str">
        <f>IF(ISERROR(VLOOKUP(A2552,'entry data'!B:G,6,0)),"",VLOOKUP(A2552,'entry data'!B:G,6,0))</f>
        <v/>
      </c>
      <c r="D2552" s="9" t="str">
        <f>IF(ISERROR(VLOOKUP(A2552,'entry data'!B:C,2,0)),"",VLOOKUP(A2552,'entry data'!B:C,2,0))</f>
        <v/>
      </c>
      <c r="E2552" s="9" t="str">
        <f>IF(ISERROR(VLOOKUP(A2552,'entry data'!B:E,4,0)),"",VLOOKUP(A2552,'entry data'!B:E,4,0))</f>
        <v/>
      </c>
      <c r="F2552" s="11" t="str">
        <f>IF(A2552="","",IF(ISERROR(VLOOKUP(A2552,'entry data'!B:F,5,0)),"",VLOOKUP(A2552,'entry data'!B:F,5,0)))</f>
        <v/>
      </c>
      <c r="G2552" s="12" t="str">
        <f>IF(A2552="","",IF(ISERROR(VLOOKUP(A2552,'entry data'!B:I,8,0)),"",VLOOKUP(A2552,'entry data'!B:I,7,0)))</f>
        <v/>
      </c>
      <c r="H2552" s="13" t="str">
        <f>IF(A2552="","",IF(B2552=1,VLOOKUP(A2552,'entry data'!B:D,3,0),I2551))</f>
        <v/>
      </c>
      <c r="I2552" s="14" t="str">
        <f>IF(A2552="","",IF(E2552="weekly",7,IF(E2552="fortnightly",14,IF(E2552="monthly",DATE(IF(MONTH(H2552)=12,YEAR(H2552)+1,YEAR(H2552)),VLOOKUP(MONTH(H2552),index!$D$2:$G$13,2,0),DAY(H2552)),
IF(E2552="quarterly",DATE(IF(MONTH(H2552)&gt;=10,YEAR(H2552)+1,YEAR(H2552)),VLOOKUP(MONTH(H2552),index!$D$2:$G$13,3,0),DAY(H2552)),
IF(E2552="halfyearly",DATE(IF(MONTH(H2552)&gt;=7,YEAR(H2552)+1,YEAR(H2552)),VLOOKUP(MONTH(H2552),index!$D$2:$G$13,4,0),DAY(H2552)),
DATE(YEAR(H2552)+1,MONTH(H2552),DAY(H2552)))))-H2552))+H2552)</f>
        <v/>
      </c>
      <c r="J2552" s="9" t="str">
        <f t="shared" si="256"/>
        <v/>
      </c>
      <c r="K2552" s="11" t="str">
        <f t="shared" si="257"/>
        <v/>
      </c>
      <c r="L2552" s="11" t="str">
        <f t="shared" si="258"/>
        <v/>
      </c>
      <c r="M2552" s="11" t="str">
        <f>IF(A2552="","",VLOOKUP(E2552,index!$A$1:$B$6,2,0)*K2552*G2552)</f>
        <v/>
      </c>
      <c r="N2552" s="11" t="str">
        <f>IF(A2552="","",-PMT(G2552*VLOOKUP(E2552,index!$A$1:$B$6,2,0),C2552,F2552,0,0))</f>
        <v/>
      </c>
      <c r="O2552" s="11" t="str">
        <f t="shared" si="259"/>
        <v/>
      </c>
      <c r="P2552" s="11" t="str">
        <f t="shared" si="254"/>
        <v/>
      </c>
    </row>
    <row r="2553" spans="1:16" x14ac:dyDescent="0.25">
      <c r="A2553" s="9" t="str">
        <f>IF(A2552="","",IF(B2552&lt;C2552,A2552,IF(A2552=MAX('entry data'!$B$8:$B$507),"",A2552+1)))</f>
        <v/>
      </c>
      <c r="B2553" s="9" t="str">
        <f t="shared" si="255"/>
        <v/>
      </c>
      <c r="C2553" s="9" t="str">
        <f>IF(ISERROR(VLOOKUP(A2553,'entry data'!B:G,6,0)),"",VLOOKUP(A2553,'entry data'!B:G,6,0))</f>
        <v/>
      </c>
      <c r="D2553" s="9" t="str">
        <f>IF(ISERROR(VLOOKUP(A2553,'entry data'!B:C,2,0)),"",VLOOKUP(A2553,'entry data'!B:C,2,0))</f>
        <v/>
      </c>
      <c r="E2553" s="9" t="str">
        <f>IF(ISERROR(VLOOKUP(A2553,'entry data'!B:E,4,0)),"",VLOOKUP(A2553,'entry data'!B:E,4,0))</f>
        <v/>
      </c>
      <c r="F2553" s="11" t="str">
        <f>IF(A2553="","",IF(ISERROR(VLOOKUP(A2553,'entry data'!B:F,5,0)),"",VLOOKUP(A2553,'entry data'!B:F,5,0)))</f>
        <v/>
      </c>
      <c r="G2553" s="12" t="str">
        <f>IF(A2553="","",IF(ISERROR(VLOOKUP(A2553,'entry data'!B:I,8,0)),"",VLOOKUP(A2553,'entry data'!B:I,7,0)))</f>
        <v/>
      </c>
      <c r="H2553" s="13" t="str">
        <f>IF(A2553="","",IF(B2553=1,VLOOKUP(A2553,'entry data'!B:D,3,0),I2552))</f>
        <v/>
      </c>
      <c r="I2553" s="14" t="str">
        <f>IF(A2553="","",IF(E2553="weekly",7,IF(E2553="fortnightly",14,IF(E2553="monthly",DATE(IF(MONTH(H2553)=12,YEAR(H2553)+1,YEAR(H2553)),VLOOKUP(MONTH(H2553),index!$D$2:$G$13,2,0),DAY(H2553)),
IF(E2553="quarterly",DATE(IF(MONTH(H2553)&gt;=10,YEAR(H2553)+1,YEAR(H2553)),VLOOKUP(MONTH(H2553),index!$D$2:$G$13,3,0),DAY(H2553)),
IF(E2553="halfyearly",DATE(IF(MONTH(H2553)&gt;=7,YEAR(H2553)+1,YEAR(H2553)),VLOOKUP(MONTH(H2553),index!$D$2:$G$13,4,0),DAY(H2553)),
DATE(YEAR(H2553)+1,MONTH(H2553),DAY(H2553)))))-H2553))+H2553)</f>
        <v/>
      </c>
      <c r="J2553" s="9" t="str">
        <f t="shared" si="256"/>
        <v/>
      </c>
      <c r="K2553" s="11" t="str">
        <f t="shared" si="257"/>
        <v/>
      </c>
      <c r="L2553" s="11" t="str">
        <f t="shared" si="258"/>
        <v/>
      </c>
      <c r="M2553" s="11" t="str">
        <f>IF(A2553="","",VLOOKUP(E2553,index!$A$1:$B$6,2,0)*K2553*G2553)</f>
        <v/>
      </c>
      <c r="N2553" s="11" t="str">
        <f>IF(A2553="","",-PMT(G2553*VLOOKUP(E2553,index!$A$1:$B$6,2,0),C2553,F2553,0,0))</f>
        <v/>
      </c>
      <c r="O2553" s="11" t="str">
        <f t="shared" si="259"/>
        <v/>
      </c>
      <c r="P2553" s="11" t="str">
        <f t="shared" si="254"/>
        <v/>
      </c>
    </row>
    <row r="2554" spans="1:16" x14ac:dyDescent="0.25">
      <c r="A2554" s="9" t="str">
        <f>IF(A2553="","",IF(B2553&lt;C2553,A2553,IF(A2553=MAX('entry data'!$B$8:$B$507),"",A2553+1)))</f>
        <v/>
      </c>
      <c r="B2554" s="9" t="str">
        <f t="shared" si="255"/>
        <v/>
      </c>
      <c r="C2554" s="9" t="str">
        <f>IF(ISERROR(VLOOKUP(A2554,'entry data'!B:G,6,0)),"",VLOOKUP(A2554,'entry data'!B:G,6,0))</f>
        <v/>
      </c>
      <c r="D2554" s="9" t="str">
        <f>IF(ISERROR(VLOOKUP(A2554,'entry data'!B:C,2,0)),"",VLOOKUP(A2554,'entry data'!B:C,2,0))</f>
        <v/>
      </c>
      <c r="E2554" s="9" t="str">
        <f>IF(ISERROR(VLOOKUP(A2554,'entry data'!B:E,4,0)),"",VLOOKUP(A2554,'entry data'!B:E,4,0))</f>
        <v/>
      </c>
      <c r="F2554" s="11" t="str">
        <f>IF(A2554="","",IF(ISERROR(VLOOKUP(A2554,'entry data'!B:F,5,0)),"",VLOOKUP(A2554,'entry data'!B:F,5,0)))</f>
        <v/>
      </c>
      <c r="G2554" s="12" t="str">
        <f>IF(A2554="","",IF(ISERROR(VLOOKUP(A2554,'entry data'!B:I,8,0)),"",VLOOKUP(A2554,'entry data'!B:I,7,0)))</f>
        <v/>
      </c>
      <c r="H2554" s="13" t="str">
        <f>IF(A2554="","",IF(B2554=1,VLOOKUP(A2554,'entry data'!B:D,3,0),I2553))</f>
        <v/>
      </c>
      <c r="I2554" s="14" t="str">
        <f>IF(A2554="","",IF(E2554="weekly",7,IF(E2554="fortnightly",14,IF(E2554="monthly",DATE(IF(MONTH(H2554)=12,YEAR(H2554)+1,YEAR(H2554)),VLOOKUP(MONTH(H2554),index!$D$2:$G$13,2,0),DAY(H2554)),
IF(E2554="quarterly",DATE(IF(MONTH(H2554)&gt;=10,YEAR(H2554)+1,YEAR(H2554)),VLOOKUP(MONTH(H2554),index!$D$2:$G$13,3,0),DAY(H2554)),
IF(E2554="halfyearly",DATE(IF(MONTH(H2554)&gt;=7,YEAR(H2554)+1,YEAR(H2554)),VLOOKUP(MONTH(H2554),index!$D$2:$G$13,4,0),DAY(H2554)),
DATE(YEAR(H2554)+1,MONTH(H2554),DAY(H2554)))))-H2554))+H2554)</f>
        <v/>
      </c>
      <c r="J2554" s="9" t="str">
        <f t="shared" si="256"/>
        <v/>
      </c>
      <c r="K2554" s="11" t="str">
        <f t="shared" si="257"/>
        <v/>
      </c>
      <c r="L2554" s="11" t="str">
        <f t="shared" si="258"/>
        <v/>
      </c>
      <c r="M2554" s="11" t="str">
        <f>IF(A2554="","",VLOOKUP(E2554,index!$A$1:$B$6,2,0)*K2554*G2554)</f>
        <v/>
      </c>
      <c r="N2554" s="11" t="str">
        <f>IF(A2554="","",-PMT(G2554*VLOOKUP(E2554,index!$A$1:$B$6,2,0),C2554,F2554,0,0))</f>
        <v/>
      </c>
      <c r="O2554" s="11" t="str">
        <f t="shared" si="259"/>
        <v/>
      </c>
      <c r="P2554" s="11" t="str">
        <f t="shared" si="254"/>
        <v/>
      </c>
    </row>
    <row r="2555" spans="1:16" x14ac:dyDescent="0.25">
      <c r="A2555" s="9" t="str">
        <f>IF(A2554="","",IF(B2554&lt;C2554,A2554,IF(A2554=MAX('entry data'!$B$8:$B$507),"",A2554+1)))</f>
        <v/>
      </c>
      <c r="B2555" s="9" t="str">
        <f t="shared" si="255"/>
        <v/>
      </c>
      <c r="C2555" s="9" t="str">
        <f>IF(ISERROR(VLOOKUP(A2555,'entry data'!B:G,6,0)),"",VLOOKUP(A2555,'entry data'!B:G,6,0))</f>
        <v/>
      </c>
      <c r="D2555" s="9" t="str">
        <f>IF(ISERROR(VLOOKUP(A2555,'entry data'!B:C,2,0)),"",VLOOKUP(A2555,'entry data'!B:C,2,0))</f>
        <v/>
      </c>
      <c r="E2555" s="9" t="str">
        <f>IF(ISERROR(VLOOKUP(A2555,'entry data'!B:E,4,0)),"",VLOOKUP(A2555,'entry data'!B:E,4,0))</f>
        <v/>
      </c>
      <c r="F2555" s="11" t="str">
        <f>IF(A2555="","",IF(ISERROR(VLOOKUP(A2555,'entry data'!B:F,5,0)),"",VLOOKUP(A2555,'entry data'!B:F,5,0)))</f>
        <v/>
      </c>
      <c r="G2555" s="12" t="str">
        <f>IF(A2555="","",IF(ISERROR(VLOOKUP(A2555,'entry data'!B:I,8,0)),"",VLOOKUP(A2555,'entry data'!B:I,7,0)))</f>
        <v/>
      </c>
      <c r="H2555" s="13" t="str">
        <f>IF(A2555="","",IF(B2555=1,VLOOKUP(A2555,'entry data'!B:D,3,0),I2554))</f>
        <v/>
      </c>
      <c r="I2555" s="14" t="str">
        <f>IF(A2555="","",IF(E2555="weekly",7,IF(E2555="fortnightly",14,IF(E2555="monthly",DATE(IF(MONTH(H2555)=12,YEAR(H2555)+1,YEAR(H2555)),VLOOKUP(MONTH(H2555),index!$D$2:$G$13,2,0),DAY(H2555)),
IF(E2555="quarterly",DATE(IF(MONTH(H2555)&gt;=10,YEAR(H2555)+1,YEAR(H2555)),VLOOKUP(MONTH(H2555),index!$D$2:$G$13,3,0),DAY(H2555)),
IF(E2555="halfyearly",DATE(IF(MONTH(H2555)&gt;=7,YEAR(H2555)+1,YEAR(H2555)),VLOOKUP(MONTH(H2555),index!$D$2:$G$13,4,0),DAY(H2555)),
DATE(YEAR(H2555)+1,MONTH(H2555),DAY(H2555)))))-H2555))+H2555)</f>
        <v/>
      </c>
      <c r="J2555" s="9" t="str">
        <f t="shared" si="256"/>
        <v/>
      </c>
      <c r="K2555" s="11" t="str">
        <f t="shared" si="257"/>
        <v/>
      </c>
      <c r="L2555" s="11" t="str">
        <f t="shared" si="258"/>
        <v/>
      </c>
      <c r="M2555" s="11" t="str">
        <f>IF(A2555="","",VLOOKUP(E2555,index!$A$1:$B$6,2,0)*K2555*G2555)</f>
        <v/>
      </c>
      <c r="N2555" s="11" t="str">
        <f>IF(A2555="","",-PMT(G2555*VLOOKUP(E2555,index!$A$1:$B$6,2,0),C2555,F2555,0,0))</f>
        <v/>
      </c>
      <c r="O2555" s="11" t="str">
        <f t="shared" si="259"/>
        <v/>
      </c>
      <c r="P2555" s="11" t="str">
        <f t="shared" si="254"/>
        <v/>
      </c>
    </row>
    <row r="2556" spans="1:16" x14ac:dyDescent="0.25">
      <c r="A2556" s="9" t="str">
        <f>IF(A2555="","",IF(B2555&lt;C2555,A2555,IF(A2555=MAX('entry data'!$B$8:$B$507),"",A2555+1)))</f>
        <v/>
      </c>
      <c r="B2556" s="9" t="str">
        <f t="shared" si="255"/>
        <v/>
      </c>
      <c r="C2556" s="9" t="str">
        <f>IF(ISERROR(VLOOKUP(A2556,'entry data'!B:G,6,0)),"",VLOOKUP(A2556,'entry data'!B:G,6,0))</f>
        <v/>
      </c>
      <c r="D2556" s="9" t="str">
        <f>IF(ISERROR(VLOOKUP(A2556,'entry data'!B:C,2,0)),"",VLOOKUP(A2556,'entry data'!B:C,2,0))</f>
        <v/>
      </c>
      <c r="E2556" s="9" t="str">
        <f>IF(ISERROR(VLOOKUP(A2556,'entry data'!B:E,4,0)),"",VLOOKUP(A2556,'entry data'!B:E,4,0))</f>
        <v/>
      </c>
      <c r="F2556" s="11" t="str">
        <f>IF(A2556="","",IF(ISERROR(VLOOKUP(A2556,'entry data'!B:F,5,0)),"",VLOOKUP(A2556,'entry data'!B:F,5,0)))</f>
        <v/>
      </c>
      <c r="G2556" s="12" t="str">
        <f>IF(A2556="","",IF(ISERROR(VLOOKUP(A2556,'entry data'!B:I,8,0)),"",VLOOKUP(A2556,'entry data'!B:I,7,0)))</f>
        <v/>
      </c>
      <c r="H2556" s="13" t="str">
        <f>IF(A2556="","",IF(B2556=1,VLOOKUP(A2556,'entry data'!B:D,3,0),I2555))</f>
        <v/>
      </c>
      <c r="I2556" s="14" t="str">
        <f>IF(A2556="","",IF(E2556="weekly",7,IF(E2556="fortnightly",14,IF(E2556="monthly",DATE(IF(MONTH(H2556)=12,YEAR(H2556)+1,YEAR(H2556)),VLOOKUP(MONTH(H2556),index!$D$2:$G$13,2,0),DAY(H2556)),
IF(E2556="quarterly",DATE(IF(MONTH(H2556)&gt;=10,YEAR(H2556)+1,YEAR(H2556)),VLOOKUP(MONTH(H2556),index!$D$2:$G$13,3,0),DAY(H2556)),
IF(E2556="halfyearly",DATE(IF(MONTH(H2556)&gt;=7,YEAR(H2556)+1,YEAR(H2556)),VLOOKUP(MONTH(H2556),index!$D$2:$G$13,4,0),DAY(H2556)),
DATE(YEAR(H2556)+1,MONTH(H2556),DAY(H2556)))))-H2556))+H2556)</f>
        <v/>
      </c>
      <c r="J2556" s="9" t="str">
        <f t="shared" si="256"/>
        <v/>
      </c>
      <c r="K2556" s="11" t="str">
        <f t="shared" si="257"/>
        <v/>
      </c>
      <c r="L2556" s="11" t="str">
        <f t="shared" si="258"/>
        <v/>
      </c>
      <c r="M2556" s="11" t="str">
        <f>IF(A2556="","",VLOOKUP(E2556,index!$A$1:$B$6,2,0)*K2556*G2556)</f>
        <v/>
      </c>
      <c r="N2556" s="11" t="str">
        <f>IF(A2556="","",-PMT(G2556*VLOOKUP(E2556,index!$A$1:$B$6,2,0),C2556,F2556,0,0))</f>
        <v/>
      </c>
      <c r="O2556" s="11" t="str">
        <f t="shared" si="259"/>
        <v/>
      </c>
      <c r="P2556" s="11" t="str">
        <f t="shared" si="254"/>
        <v/>
      </c>
    </row>
    <row r="2557" spans="1:16" x14ac:dyDescent="0.25">
      <c r="A2557" s="9" t="str">
        <f>IF(A2556="","",IF(B2556&lt;C2556,A2556,IF(A2556=MAX('entry data'!$B$8:$B$507),"",A2556+1)))</f>
        <v/>
      </c>
      <c r="B2557" s="9" t="str">
        <f t="shared" si="255"/>
        <v/>
      </c>
      <c r="C2557" s="9" t="str">
        <f>IF(ISERROR(VLOOKUP(A2557,'entry data'!B:G,6,0)),"",VLOOKUP(A2557,'entry data'!B:G,6,0))</f>
        <v/>
      </c>
      <c r="D2557" s="9" t="str">
        <f>IF(ISERROR(VLOOKUP(A2557,'entry data'!B:C,2,0)),"",VLOOKUP(A2557,'entry data'!B:C,2,0))</f>
        <v/>
      </c>
      <c r="E2557" s="9" t="str">
        <f>IF(ISERROR(VLOOKUP(A2557,'entry data'!B:E,4,0)),"",VLOOKUP(A2557,'entry data'!B:E,4,0))</f>
        <v/>
      </c>
      <c r="F2557" s="11" t="str">
        <f>IF(A2557="","",IF(ISERROR(VLOOKUP(A2557,'entry data'!B:F,5,0)),"",VLOOKUP(A2557,'entry data'!B:F,5,0)))</f>
        <v/>
      </c>
      <c r="G2557" s="12" t="str">
        <f>IF(A2557="","",IF(ISERROR(VLOOKUP(A2557,'entry data'!B:I,8,0)),"",VLOOKUP(A2557,'entry data'!B:I,7,0)))</f>
        <v/>
      </c>
      <c r="H2557" s="13" t="str">
        <f>IF(A2557="","",IF(B2557=1,VLOOKUP(A2557,'entry data'!B:D,3,0),I2556))</f>
        <v/>
      </c>
      <c r="I2557" s="14" t="str">
        <f>IF(A2557="","",IF(E2557="weekly",7,IF(E2557="fortnightly",14,IF(E2557="monthly",DATE(IF(MONTH(H2557)=12,YEAR(H2557)+1,YEAR(H2557)),VLOOKUP(MONTH(H2557),index!$D$2:$G$13,2,0),DAY(H2557)),
IF(E2557="quarterly",DATE(IF(MONTH(H2557)&gt;=10,YEAR(H2557)+1,YEAR(H2557)),VLOOKUP(MONTH(H2557),index!$D$2:$G$13,3,0),DAY(H2557)),
IF(E2557="halfyearly",DATE(IF(MONTH(H2557)&gt;=7,YEAR(H2557)+1,YEAR(H2557)),VLOOKUP(MONTH(H2557),index!$D$2:$G$13,4,0),DAY(H2557)),
DATE(YEAR(H2557)+1,MONTH(H2557),DAY(H2557)))))-H2557))+H2557)</f>
        <v/>
      </c>
      <c r="J2557" s="9" t="str">
        <f t="shared" si="256"/>
        <v/>
      </c>
      <c r="K2557" s="11" t="str">
        <f t="shared" si="257"/>
        <v/>
      </c>
      <c r="L2557" s="11" t="str">
        <f t="shared" si="258"/>
        <v/>
      </c>
      <c r="M2557" s="11" t="str">
        <f>IF(A2557="","",VLOOKUP(E2557,index!$A$1:$B$6,2,0)*K2557*G2557)</f>
        <v/>
      </c>
      <c r="N2557" s="11" t="str">
        <f>IF(A2557="","",-PMT(G2557*VLOOKUP(E2557,index!$A$1:$B$6,2,0),C2557,F2557,0,0))</f>
        <v/>
      </c>
      <c r="O2557" s="11" t="str">
        <f t="shared" si="259"/>
        <v/>
      </c>
      <c r="P2557" s="11" t="str">
        <f t="shared" si="254"/>
        <v/>
      </c>
    </row>
    <row r="2558" spans="1:16" x14ac:dyDescent="0.25">
      <c r="A2558" s="9" t="str">
        <f>IF(A2557="","",IF(B2557&lt;C2557,A2557,IF(A2557=MAX('entry data'!$B$8:$B$507),"",A2557+1)))</f>
        <v/>
      </c>
      <c r="B2558" s="9" t="str">
        <f t="shared" si="255"/>
        <v/>
      </c>
      <c r="C2558" s="9" t="str">
        <f>IF(ISERROR(VLOOKUP(A2558,'entry data'!B:G,6,0)),"",VLOOKUP(A2558,'entry data'!B:G,6,0))</f>
        <v/>
      </c>
      <c r="D2558" s="9" t="str">
        <f>IF(ISERROR(VLOOKUP(A2558,'entry data'!B:C,2,0)),"",VLOOKUP(A2558,'entry data'!B:C,2,0))</f>
        <v/>
      </c>
      <c r="E2558" s="9" t="str">
        <f>IF(ISERROR(VLOOKUP(A2558,'entry data'!B:E,4,0)),"",VLOOKUP(A2558,'entry data'!B:E,4,0))</f>
        <v/>
      </c>
      <c r="F2558" s="11" t="str">
        <f>IF(A2558="","",IF(ISERROR(VLOOKUP(A2558,'entry data'!B:F,5,0)),"",VLOOKUP(A2558,'entry data'!B:F,5,0)))</f>
        <v/>
      </c>
      <c r="G2558" s="12" t="str">
        <f>IF(A2558="","",IF(ISERROR(VLOOKUP(A2558,'entry data'!B:I,8,0)),"",VLOOKUP(A2558,'entry data'!B:I,7,0)))</f>
        <v/>
      </c>
      <c r="H2558" s="13" t="str">
        <f>IF(A2558="","",IF(B2558=1,VLOOKUP(A2558,'entry data'!B:D,3,0),I2557))</f>
        <v/>
      </c>
      <c r="I2558" s="14" t="str">
        <f>IF(A2558="","",IF(E2558="weekly",7,IF(E2558="fortnightly",14,IF(E2558="monthly",DATE(IF(MONTH(H2558)=12,YEAR(H2558)+1,YEAR(H2558)),VLOOKUP(MONTH(H2558),index!$D$2:$G$13,2,0),DAY(H2558)),
IF(E2558="quarterly",DATE(IF(MONTH(H2558)&gt;=10,YEAR(H2558)+1,YEAR(H2558)),VLOOKUP(MONTH(H2558),index!$D$2:$G$13,3,0),DAY(H2558)),
IF(E2558="halfyearly",DATE(IF(MONTH(H2558)&gt;=7,YEAR(H2558)+1,YEAR(H2558)),VLOOKUP(MONTH(H2558),index!$D$2:$G$13,4,0),DAY(H2558)),
DATE(YEAR(H2558)+1,MONTH(H2558),DAY(H2558)))))-H2558))+H2558)</f>
        <v/>
      </c>
      <c r="J2558" s="9" t="str">
        <f t="shared" si="256"/>
        <v/>
      </c>
      <c r="K2558" s="11" t="str">
        <f t="shared" si="257"/>
        <v/>
      </c>
      <c r="L2558" s="11" t="str">
        <f t="shared" si="258"/>
        <v/>
      </c>
      <c r="M2558" s="11" t="str">
        <f>IF(A2558="","",VLOOKUP(E2558,index!$A$1:$B$6,2,0)*K2558*G2558)</f>
        <v/>
      </c>
      <c r="N2558" s="11" t="str">
        <f>IF(A2558="","",-PMT(G2558*VLOOKUP(E2558,index!$A$1:$B$6,2,0),C2558,F2558,0,0))</f>
        <v/>
      </c>
      <c r="O2558" s="11" t="str">
        <f t="shared" si="259"/>
        <v/>
      </c>
      <c r="P2558" s="11" t="str">
        <f t="shared" si="254"/>
        <v/>
      </c>
    </row>
    <row r="2559" spans="1:16" x14ac:dyDescent="0.25">
      <c r="A2559" s="9" t="str">
        <f>IF(A2558="","",IF(B2558&lt;C2558,A2558,IF(A2558=MAX('entry data'!$B$8:$B$507),"",A2558+1)))</f>
        <v/>
      </c>
      <c r="B2559" s="9" t="str">
        <f t="shared" si="255"/>
        <v/>
      </c>
      <c r="C2559" s="9" t="str">
        <f>IF(ISERROR(VLOOKUP(A2559,'entry data'!B:G,6,0)),"",VLOOKUP(A2559,'entry data'!B:G,6,0))</f>
        <v/>
      </c>
      <c r="D2559" s="9" t="str">
        <f>IF(ISERROR(VLOOKUP(A2559,'entry data'!B:C,2,0)),"",VLOOKUP(A2559,'entry data'!B:C,2,0))</f>
        <v/>
      </c>
      <c r="E2559" s="9" t="str">
        <f>IF(ISERROR(VLOOKUP(A2559,'entry data'!B:E,4,0)),"",VLOOKUP(A2559,'entry data'!B:E,4,0))</f>
        <v/>
      </c>
      <c r="F2559" s="11" t="str">
        <f>IF(A2559="","",IF(ISERROR(VLOOKUP(A2559,'entry data'!B:F,5,0)),"",VLOOKUP(A2559,'entry data'!B:F,5,0)))</f>
        <v/>
      </c>
      <c r="G2559" s="12" t="str">
        <f>IF(A2559="","",IF(ISERROR(VLOOKUP(A2559,'entry data'!B:I,8,0)),"",VLOOKUP(A2559,'entry data'!B:I,7,0)))</f>
        <v/>
      </c>
      <c r="H2559" s="13" t="str">
        <f>IF(A2559="","",IF(B2559=1,VLOOKUP(A2559,'entry data'!B:D,3,0),I2558))</f>
        <v/>
      </c>
      <c r="I2559" s="14" t="str">
        <f>IF(A2559="","",IF(E2559="weekly",7,IF(E2559="fortnightly",14,IF(E2559="monthly",DATE(IF(MONTH(H2559)=12,YEAR(H2559)+1,YEAR(H2559)),VLOOKUP(MONTH(H2559),index!$D$2:$G$13,2,0),DAY(H2559)),
IF(E2559="quarterly",DATE(IF(MONTH(H2559)&gt;=10,YEAR(H2559)+1,YEAR(H2559)),VLOOKUP(MONTH(H2559),index!$D$2:$G$13,3,0),DAY(H2559)),
IF(E2559="halfyearly",DATE(IF(MONTH(H2559)&gt;=7,YEAR(H2559)+1,YEAR(H2559)),VLOOKUP(MONTH(H2559),index!$D$2:$G$13,4,0),DAY(H2559)),
DATE(YEAR(H2559)+1,MONTH(H2559),DAY(H2559)))))-H2559))+H2559)</f>
        <v/>
      </c>
      <c r="J2559" s="9" t="str">
        <f t="shared" si="256"/>
        <v/>
      </c>
      <c r="K2559" s="11" t="str">
        <f t="shared" si="257"/>
        <v/>
      </c>
      <c r="L2559" s="11" t="str">
        <f t="shared" si="258"/>
        <v/>
      </c>
      <c r="M2559" s="11" t="str">
        <f>IF(A2559="","",VLOOKUP(E2559,index!$A$1:$B$6,2,0)*K2559*G2559)</f>
        <v/>
      </c>
      <c r="N2559" s="11" t="str">
        <f>IF(A2559="","",-PMT(G2559*VLOOKUP(E2559,index!$A$1:$B$6,2,0),C2559,F2559,0,0))</f>
        <v/>
      </c>
      <c r="O2559" s="11" t="str">
        <f t="shared" si="259"/>
        <v/>
      </c>
      <c r="P2559" s="11" t="str">
        <f t="shared" si="254"/>
        <v/>
      </c>
    </row>
    <row r="2560" spans="1:16" x14ac:dyDescent="0.25">
      <c r="A2560" s="9" t="str">
        <f>IF(A2559="","",IF(B2559&lt;C2559,A2559,IF(A2559=MAX('entry data'!$B$8:$B$507),"",A2559+1)))</f>
        <v/>
      </c>
      <c r="B2560" s="9" t="str">
        <f t="shared" si="255"/>
        <v/>
      </c>
      <c r="C2560" s="9" t="str">
        <f>IF(ISERROR(VLOOKUP(A2560,'entry data'!B:G,6,0)),"",VLOOKUP(A2560,'entry data'!B:G,6,0))</f>
        <v/>
      </c>
      <c r="D2560" s="9" t="str">
        <f>IF(ISERROR(VLOOKUP(A2560,'entry data'!B:C,2,0)),"",VLOOKUP(A2560,'entry data'!B:C,2,0))</f>
        <v/>
      </c>
      <c r="E2560" s="9" t="str">
        <f>IF(ISERROR(VLOOKUP(A2560,'entry data'!B:E,4,0)),"",VLOOKUP(A2560,'entry data'!B:E,4,0))</f>
        <v/>
      </c>
      <c r="F2560" s="11" t="str">
        <f>IF(A2560="","",IF(ISERROR(VLOOKUP(A2560,'entry data'!B:F,5,0)),"",VLOOKUP(A2560,'entry data'!B:F,5,0)))</f>
        <v/>
      </c>
      <c r="G2560" s="12" t="str">
        <f>IF(A2560="","",IF(ISERROR(VLOOKUP(A2560,'entry data'!B:I,8,0)),"",VLOOKUP(A2560,'entry data'!B:I,7,0)))</f>
        <v/>
      </c>
      <c r="H2560" s="13" t="str">
        <f>IF(A2560="","",IF(B2560=1,VLOOKUP(A2560,'entry data'!B:D,3,0),I2559))</f>
        <v/>
      </c>
      <c r="I2560" s="14" t="str">
        <f>IF(A2560="","",IF(E2560="weekly",7,IF(E2560="fortnightly",14,IF(E2560="monthly",DATE(IF(MONTH(H2560)=12,YEAR(H2560)+1,YEAR(H2560)),VLOOKUP(MONTH(H2560),index!$D$2:$G$13,2,0),DAY(H2560)),
IF(E2560="quarterly",DATE(IF(MONTH(H2560)&gt;=10,YEAR(H2560)+1,YEAR(H2560)),VLOOKUP(MONTH(H2560),index!$D$2:$G$13,3,0),DAY(H2560)),
IF(E2560="halfyearly",DATE(IF(MONTH(H2560)&gt;=7,YEAR(H2560)+1,YEAR(H2560)),VLOOKUP(MONTH(H2560),index!$D$2:$G$13,4,0),DAY(H2560)),
DATE(YEAR(H2560)+1,MONTH(H2560),DAY(H2560)))))-H2560))+H2560)</f>
        <v/>
      </c>
      <c r="J2560" s="9" t="str">
        <f t="shared" si="256"/>
        <v/>
      </c>
      <c r="K2560" s="11" t="str">
        <f t="shared" si="257"/>
        <v/>
      </c>
      <c r="L2560" s="11" t="str">
        <f t="shared" si="258"/>
        <v/>
      </c>
      <c r="M2560" s="11" t="str">
        <f>IF(A2560="","",VLOOKUP(E2560,index!$A$1:$B$6,2,0)*K2560*G2560)</f>
        <v/>
      </c>
      <c r="N2560" s="11" t="str">
        <f>IF(A2560="","",-PMT(G2560*VLOOKUP(E2560,index!$A$1:$B$6,2,0),C2560,F2560,0,0))</f>
        <v/>
      </c>
      <c r="O2560" s="11" t="str">
        <f t="shared" si="259"/>
        <v/>
      </c>
      <c r="P2560" s="11" t="str">
        <f t="shared" si="254"/>
        <v/>
      </c>
    </row>
    <row r="2561" spans="1:16" x14ac:dyDescent="0.25">
      <c r="A2561" s="9" t="str">
        <f>IF(A2560="","",IF(B2560&lt;C2560,A2560,IF(A2560=MAX('entry data'!$B$8:$B$507),"",A2560+1)))</f>
        <v/>
      </c>
      <c r="B2561" s="9" t="str">
        <f t="shared" si="255"/>
        <v/>
      </c>
      <c r="C2561" s="9" t="str">
        <f>IF(ISERROR(VLOOKUP(A2561,'entry data'!B:G,6,0)),"",VLOOKUP(A2561,'entry data'!B:G,6,0))</f>
        <v/>
      </c>
      <c r="D2561" s="9" t="str">
        <f>IF(ISERROR(VLOOKUP(A2561,'entry data'!B:C,2,0)),"",VLOOKUP(A2561,'entry data'!B:C,2,0))</f>
        <v/>
      </c>
      <c r="E2561" s="9" t="str">
        <f>IF(ISERROR(VLOOKUP(A2561,'entry data'!B:E,4,0)),"",VLOOKUP(A2561,'entry data'!B:E,4,0))</f>
        <v/>
      </c>
      <c r="F2561" s="11" t="str">
        <f>IF(A2561="","",IF(ISERROR(VLOOKUP(A2561,'entry data'!B:F,5,0)),"",VLOOKUP(A2561,'entry data'!B:F,5,0)))</f>
        <v/>
      </c>
      <c r="G2561" s="12" t="str">
        <f>IF(A2561="","",IF(ISERROR(VLOOKUP(A2561,'entry data'!B:I,8,0)),"",VLOOKUP(A2561,'entry data'!B:I,7,0)))</f>
        <v/>
      </c>
      <c r="H2561" s="13" t="str">
        <f>IF(A2561="","",IF(B2561=1,VLOOKUP(A2561,'entry data'!B:D,3,0),I2560))</f>
        <v/>
      </c>
      <c r="I2561" s="14" t="str">
        <f>IF(A2561="","",IF(E2561="weekly",7,IF(E2561="fortnightly",14,IF(E2561="monthly",DATE(IF(MONTH(H2561)=12,YEAR(H2561)+1,YEAR(H2561)),VLOOKUP(MONTH(H2561),index!$D$2:$G$13,2,0),DAY(H2561)),
IF(E2561="quarterly",DATE(IF(MONTH(H2561)&gt;=10,YEAR(H2561)+1,YEAR(H2561)),VLOOKUP(MONTH(H2561),index!$D$2:$G$13,3,0),DAY(H2561)),
IF(E2561="halfyearly",DATE(IF(MONTH(H2561)&gt;=7,YEAR(H2561)+1,YEAR(H2561)),VLOOKUP(MONTH(H2561),index!$D$2:$G$13,4,0),DAY(H2561)),
DATE(YEAR(H2561)+1,MONTH(H2561),DAY(H2561)))))-H2561))+H2561)</f>
        <v/>
      </c>
      <c r="J2561" s="9" t="str">
        <f t="shared" si="256"/>
        <v/>
      </c>
      <c r="K2561" s="11" t="str">
        <f t="shared" si="257"/>
        <v/>
      </c>
      <c r="L2561" s="11" t="str">
        <f t="shared" si="258"/>
        <v/>
      </c>
      <c r="M2561" s="11" t="str">
        <f>IF(A2561="","",VLOOKUP(E2561,index!$A$1:$B$6,2,0)*K2561*G2561)</f>
        <v/>
      </c>
      <c r="N2561" s="11" t="str">
        <f>IF(A2561="","",-PMT(G2561*VLOOKUP(E2561,index!$A$1:$B$6,2,0),C2561,F2561,0,0))</f>
        <v/>
      </c>
      <c r="O2561" s="11" t="str">
        <f t="shared" si="259"/>
        <v/>
      </c>
      <c r="P2561" s="11" t="str">
        <f t="shared" si="254"/>
        <v/>
      </c>
    </row>
    <row r="2562" spans="1:16" x14ac:dyDescent="0.25">
      <c r="A2562" s="9" t="str">
        <f>IF(A2561="","",IF(B2561&lt;C2561,A2561,IF(A2561=MAX('entry data'!$B$8:$B$507),"",A2561+1)))</f>
        <v/>
      </c>
      <c r="B2562" s="9" t="str">
        <f t="shared" si="255"/>
        <v/>
      </c>
      <c r="C2562" s="9" t="str">
        <f>IF(ISERROR(VLOOKUP(A2562,'entry data'!B:G,6,0)),"",VLOOKUP(A2562,'entry data'!B:G,6,0))</f>
        <v/>
      </c>
      <c r="D2562" s="9" t="str">
        <f>IF(ISERROR(VLOOKUP(A2562,'entry data'!B:C,2,0)),"",VLOOKUP(A2562,'entry data'!B:C,2,0))</f>
        <v/>
      </c>
      <c r="E2562" s="9" t="str">
        <f>IF(ISERROR(VLOOKUP(A2562,'entry data'!B:E,4,0)),"",VLOOKUP(A2562,'entry data'!B:E,4,0))</f>
        <v/>
      </c>
      <c r="F2562" s="11" t="str">
        <f>IF(A2562="","",IF(ISERROR(VLOOKUP(A2562,'entry data'!B:F,5,0)),"",VLOOKUP(A2562,'entry data'!B:F,5,0)))</f>
        <v/>
      </c>
      <c r="G2562" s="12" t="str">
        <f>IF(A2562="","",IF(ISERROR(VLOOKUP(A2562,'entry data'!B:I,8,0)),"",VLOOKUP(A2562,'entry data'!B:I,7,0)))</f>
        <v/>
      </c>
      <c r="H2562" s="13" t="str">
        <f>IF(A2562="","",IF(B2562=1,VLOOKUP(A2562,'entry data'!B:D,3,0),I2561))</f>
        <v/>
      </c>
      <c r="I2562" s="14" t="str">
        <f>IF(A2562="","",IF(E2562="weekly",7,IF(E2562="fortnightly",14,IF(E2562="monthly",DATE(IF(MONTH(H2562)=12,YEAR(H2562)+1,YEAR(H2562)),VLOOKUP(MONTH(H2562),index!$D$2:$G$13,2,0),DAY(H2562)),
IF(E2562="quarterly",DATE(IF(MONTH(H2562)&gt;=10,YEAR(H2562)+1,YEAR(H2562)),VLOOKUP(MONTH(H2562),index!$D$2:$G$13,3,0),DAY(H2562)),
IF(E2562="halfyearly",DATE(IF(MONTH(H2562)&gt;=7,YEAR(H2562)+1,YEAR(H2562)),VLOOKUP(MONTH(H2562),index!$D$2:$G$13,4,0),DAY(H2562)),
DATE(YEAR(H2562)+1,MONTH(H2562),DAY(H2562)))))-H2562))+H2562)</f>
        <v/>
      </c>
      <c r="J2562" s="9" t="str">
        <f t="shared" si="256"/>
        <v/>
      </c>
      <c r="K2562" s="11" t="str">
        <f t="shared" si="257"/>
        <v/>
      </c>
      <c r="L2562" s="11" t="str">
        <f t="shared" si="258"/>
        <v/>
      </c>
      <c r="M2562" s="11" t="str">
        <f>IF(A2562="","",VLOOKUP(E2562,index!$A$1:$B$6,2,0)*K2562*G2562)</f>
        <v/>
      </c>
      <c r="N2562" s="11" t="str">
        <f>IF(A2562="","",-PMT(G2562*VLOOKUP(E2562,index!$A$1:$B$6,2,0),C2562,F2562,0,0))</f>
        <v/>
      </c>
      <c r="O2562" s="11" t="str">
        <f t="shared" si="259"/>
        <v/>
      </c>
      <c r="P2562" s="11" t="str">
        <f t="shared" si="254"/>
        <v/>
      </c>
    </row>
    <row r="2563" spans="1:16" x14ac:dyDescent="0.25">
      <c r="A2563" s="9" t="str">
        <f>IF(A2562="","",IF(B2562&lt;C2562,A2562,IF(A2562=MAX('entry data'!$B$8:$B$507),"",A2562+1)))</f>
        <v/>
      </c>
      <c r="B2563" s="9" t="str">
        <f t="shared" si="255"/>
        <v/>
      </c>
      <c r="C2563" s="9" t="str">
        <f>IF(ISERROR(VLOOKUP(A2563,'entry data'!B:G,6,0)),"",VLOOKUP(A2563,'entry data'!B:G,6,0))</f>
        <v/>
      </c>
      <c r="D2563" s="9" t="str">
        <f>IF(ISERROR(VLOOKUP(A2563,'entry data'!B:C,2,0)),"",VLOOKUP(A2563,'entry data'!B:C,2,0))</f>
        <v/>
      </c>
      <c r="E2563" s="9" t="str">
        <f>IF(ISERROR(VLOOKUP(A2563,'entry data'!B:E,4,0)),"",VLOOKUP(A2563,'entry data'!B:E,4,0))</f>
        <v/>
      </c>
      <c r="F2563" s="11" t="str">
        <f>IF(A2563="","",IF(ISERROR(VLOOKUP(A2563,'entry data'!B:F,5,0)),"",VLOOKUP(A2563,'entry data'!B:F,5,0)))</f>
        <v/>
      </c>
      <c r="G2563" s="12" t="str">
        <f>IF(A2563="","",IF(ISERROR(VLOOKUP(A2563,'entry data'!B:I,8,0)),"",VLOOKUP(A2563,'entry data'!B:I,7,0)))</f>
        <v/>
      </c>
      <c r="H2563" s="13" t="str">
        <f>IF(A2563="","",IF(B2563=1,VLOOKUP(A2563,'entry data'!B:D,3,0),I2562))</f>
        <v/>
      </c>
      <c r="I2563" s="14" t="str">
        <f>IF(A2563="","",IF(E2563="weekly",7,IF(E2563="fortnightly",14,IF(E2563="monthly",DATE(IF(MONTH(H2563)=12,YEAR(H2563)+1,YEAR(H2563)),VLOOKUP(MONTH(H2563),index!$D$2:$G$13,2,0),DAY(H2563)),
IF(E2563="quarterly",DATE(IF(MONTH(H2563)&gt;=10,YEAR(H2563)+1,YEAR(H2563)),VLOOKUP(MONTH(H2563),index!$D$2:$G$13,3,0),DAY(H2563)),
IF(E2563="halfyearly",DATE(IF(MONTH(H2563)&gt;=7,YEAR(H2563)+1,YEAR(H2563)),VLOOKUP(MONTH(H2563),index!$D$2:$G$13,4,0),DAY(H2563)),
DATE(YEAR(H2563)+1,MONTH(H2563),DAY(H2563)))))-H2563))+H2563)</f>
        <v/>
      </c>
      <c r="J2563" s="9" t="str">
        <f t="shared" si="256"/>
        <v/>
      </c>
      <c r="K2563" s="11" t="str">
        <f t="shared" si="257"/>
        <v/>
      </c>
      <c r="L2563" s="11" t="str">
        <f t="shared" si="258"/>
        <v/>
      </c>
      <c r="M2563" s="11" t="str">
        <f>IF(A2563="","",VLOOKUP(E2563,index!$A$1:$B$6,2,0)*K2563*G2563)</f>
        <v/>
      </c>
      <c r="N2563" s="11" t="str">
        <f>IF(A2563="","",-PMT(G2563*VLOOKUP(E2563,index!$A$1:$B$6,2,0),C2563,F2563,0,0))</f>
        <v/>
      </c>
      <c r="O2563" s="11" t="str">
        <f t="shared" si="259"/>
        <v/>
      </c>
      <c r="P2563" s="11" t="str">
        <f t="shared" ref="P2563:P2626" si="260">IF(A2563="","",IF(J2563&lt;&gt;J2564,O2563,0))</f>
        <v/>
      </c>
    </row>
    <row r="2564" spans="1:16" x14ac:dyDescent="0.25">
      <c r="A2564" s="9" t="str">
        <f>IF(A2563="","",IF(B2563&lt;C2563,A2563,IF(A2563=MAX('entry data'!$B$8:$B$507),"",A2563+1)))</f>
        <v/>
      </c>
      <c r="B2564" s="9" t="str">
        <f t="shared" si="255"/>
        <v/>
      </c>
      <c r="C2564" s="9" t="str">
        <f>IF(ISERROR(VLOOKUP(A2564,'entry data'!B:G,6,0)),"",VLOOKUP(A2564,'entry data'!B:G,6,0))</f>
        <v/>
      </c>
      <c r="D2564" s="9" t="str">
        <f>IF(ISERROR(VLOOKUP(A2564,'entry data'!B:C,2,0)),"",VLOOKUP(A2564,'entry data'!B:C,2,0))</f>
        <v/>
      </c>
      <c r="E2564" s="9" t="str">
        <f>IF(ISERROR(VLOOKUP(A2564,'entry data'!B:E,4,0)),"",VLOOKUP(A2564,'entry data'!B:E,4,0))</f>
        <v/>
      </c>
      <c r="F2564" s="11" t="str">
        <f>IF(A2564="","",IF(ISERROR(VLOOKUP(A2564,'entry data'!B:F,5,0)),"",VLOOKUP(A2564,'entry data'!B:F,5,0)))</f>
        <v/>
      </c>
      <c r="G2564" s="12" t="str">
        <f>IF(A2564="","",IF(ISERROR(VLOOKUP(A2564,'entry data'!B:I,8,0)),"",VLOOKUP(A2564,'entry data'!B:I,7,0)))</f>
        <v/>
      </c>
      <c r="H2564" s="13" t="str">
        <f>IF(A2564="","",IF(B2564=1,VLOOKUP(A2564,'entry data'!B:D,3,0),I2563))</f>
        <v/>
      </c>
      <c r="I2564" s="14" t="str">
        <f>IF(A2564="","",IF(E2564="weekly",7,IF(E2564="fortnightly",14,IF(E2564="monthly",DATE(IF(MONTH(H2564)=12,YEAR(H2564)+1,YEAR(H2564)),VLOOKUP(MONTH(H2564),index!$D$2:$G$13,2,0),DAY(H2564)),
IF(E2564="quarterly",DATE(IF(MONTH(H2564)&gt;=10,YEAR(H2564)+1,YEAR(H2564)),VLOOKUP(MONTH(H2564),index!$D$2:$G$13,3,0),DAY(H2564)),
IF(E2564="halfyearly",DATE(IF(MONTH(H2564)&gt;=7,YEAR(H2564)+1,YEAR(H2564)),VLOOKUP(MONTH(H2564),index!$D$2:$G$13,4,0),DAY(H2564)),
DATE(YEAR(H2564)+1,MONTH(H2564),DAY(H2564)))))-H2564))+H2564)</f>
        <v/>
      </c>
      <c r="J2564" s="9" t="str">
        <f t="shared" si="256"/>
        <v/>
      </c>
      <c r="K2564" s="11" t="str">
        <f t="shared" si="257"/>
        <v/>
      </c>
      <c r="L2564" s="11" t="str">
        <f t="shared" si="258"/>
        <v/>
      </c>
      <c r="M2564" s="11" t="str">
        <f>IF(A2564="","",VLOOKUP(E2564,index!$A$1:$B$6,2,0)*K2564*G2564)</f>
        <v/>
      </c>
      <c r="N2564" s="11" t="str">
        <f>IF(A2564="","",-PMT(G2564*VLOOKUP(E2564,index!$A$1:$B$6,2,0),C2564,F2564,0,0))</f>
        <v/>
      </c>
      <c r="O2564" s="11" t="str">
        <f t="shared" si="259"/>
        <v/>
      </c>
      <c r="P2564" s="11" t="str">
        <f t="shared" si="260"/>
        <v/>
      </c>
    </row>
    <row r="2565" spans="1:16" x14ac:dyDescent="0.25">
      <c r="A2565" s="9" t="str">
        <f>IF(A2564="","",IF(B2564&lt;C2564,A2564,IF(A2564=MAX('entry data'!$B$8:$B$507),"",A2564+1)))</f>
        <v/>
      </c>
      <c r="B2565" s="9" t="str">
        <f t="shared" si="255"/>
        <v/>
      </c>
      <c r="C2565" s="9" t="str">
        <f>IF(ISERROR(VLOOKUP(A2565,'entry data'!B:G,6,0)),"",VLOOKUP(A2565,'entry data'!B:G,6,0))</f>
        <v/>
      </c>
      <c r="D2565" s="9" t="str">
        <f>IF(ISERROR(VLOOKUP(A2565,'entry data'!B:C,2,0)),"",VLOOKUP(A2565,'entry data'!B:C,2,0))</f>
        <v/>
      </c>
      <c r="E2565" s="9" t="str">
        <f>IF(ISERROR(VLOOKUP(A2565,'entry data'!B:E,4,0)),"",VLOOKUP(A2565,'entry data'!B:E,4,0))</f>
        <v/>
      </c>
      <c r="F2565" s="11" t="str">
        <f>IF(A2565="","",IF(ISERROR(VLOOKUP(A2565,'entry data'!B:F,5,0)),"",VLOOKUP(A2565,'entry data'!B:F,5,0)))</f>
        <v/>
      </c>
      <c r="G2565" s="12" t="str">
        <f>IF(A2565="","",IF(ISERROR(VLOOKUP(A2565,'entry data'!B:I,8,0)),"",VLOOKUP(A2565,'entry data'!B:I,7,0)))</f>
        <v/>
      </c>
      <c r="H2565" s="13" t="str">
        <f>IF(A2565="","",IF(B2565=1,VLOOKUP(A2565,'entry data'!B:D,3,0),I2564))</f>
        <v/>
      </c>
      <c r="I2565" s="14" t="str">
        <f>IF(A2565="","",IF(E2565="weekly",7,IF(E2565="fortnightly",14,IF(E2565="monthly",DATE(IF(MONTH(H2565)=12,YEAR(H2565)+1,YEAR(H2565)),VLOOKUP(MONTH(H2565),index!$D$2:$G$13,2,0),DAY(H2565)),
IF(E2565="quarterly",DATE(IF(MONTH(H2565)&gt;=10,YEAR(H2565)+1,YEAR(H2565)),VLOOKUP(MONTH(H2565),index!$D$2:$G$13,3,0),DAY(H2565)),
IF(E2565="halfyearly",DATE(IF(MONTH(H2565)&gt;=7,YEAR(H2565)+1,YEAR(H2565)),VLOOKUP(MONTH(H2565),index!$D$2:$G$13,4,0),DAY(H2565)),
DATE(YEAR(H2565)+1,MONTH(H2565),DAY(H2565)))))-H2565))+H2565)</f>
        <v/>
      </c>
      <c r="J2565" s="9" t="str">
        <f t="shared" si="256"/>
        <v/>
      </c>
      <c r="K2565" s="11" t="str">
        <f t="shared" si="257"/>
        <v/>
      </c>
      <c r="L2565" s="11" t="str">
        <f t="shared" si="258"/>
        <v/>
      </c>
      <c r="M2565" s="11" t="str">
        <f>IF(A2565="","",VLOOKUP(E2565,index!$A$1:$B$6,2,0)*K2565*G2565)</f>
        <v/>
      </c>
      <c r="N2565" s="11" t="str">
        <f>IF(A2565="","",-PMT(G2565*VLOOKUP(E2565,index!$A$1:$B$6,2,0),C2565,F2565,0,0))</f>
        <v/>
      </c>
      <c r="O2565" s="11" t="str">
        <f t="shared" si="259"/>
        <v/>
      </c>
      <c r="P2565" s="11" t="str">
        <f t="shared" si="260"/>
        <v/>
      </c>
    </row>
    <row r="2566" spans="1:16" x14ac:dyDescent="0.25">
      <c r="A2566" s="9" t="str">
        <f>IF(A2565="","",IF(B2565&lt;C2565,A2565,IF(A2565=MAX('entry data'!$B$8:$B$507),"",A2565+1)))</f>
        <v/>
      </c>
      <c r="B2566" s="9" t="str">
        <f t="shared" si="255"/>
        <v/>
      </c>
      <c r="C2566" s="9" t="str">
        <f>IF(ISERROR(VLOOKUP(A2566,'entry data'!B:G,6,0)),"",VLOOKUP(A2566,'entry data'!B:G,6,0))</f>
        <v/>
      </c>
      <c r="D2566" s="9" t="str">
        <f>IF(ISERROR(VLOOKUP(A2566,'entry data'!B:C,2,0)),"",VLOOKUP(A2566,'entry data'!B:C,2,0))</f>
        <v/>
      </c>
      <c r="E2566" s="9" t="str">
        <f>IF(ISERROR(VLOOKUP(A2566,'entry data'!B:E,4,0)),"",VLOOKUP(A2566,'entry data'!B:E,4,0))</f>
        <v/>
      </c>
      <c r="F2566" s="11" t="str">
        <f>IF(A2566="","",IF(ISERROR(VLOOKUP(A2566,'entry data'!B:F,5,0)),"",VLOOKUP(A2566,'entry data'!B:F,5,0)))</f>
        <v/>
      </c>
      <c r="G2566" s="12" t="str">
        <f>IF(A2566="","",IF(ISERROR(VLOOKUP(A2566,'entry data'!B:I,8,0)),"",VLOOKUP(A2566,'entry data'!B:I,7,0)))</f>
        <v/>
      </c>
      <c r="H2566" s="13" t="str">
        <f>IF(A2566="","",IF(B2566=1,VLOOKUP(A2566,'entry data'!B:D,3,0),I2565))</f>
        <v/>
      </c>
      <c r="I2566" s="14" t="str">
        <f>IF(A2566="","",IF(E2566="weekly",7,IF(E2566="fortnightly",14,IF(E2566="monthly",DATE(IF(MONTH(H2566)=12,YEAR(H2566)+1,YEAR(H2566)),VLOOKUP(MONTH(H2566),index!$D$2:$G$13,2,0),DAY(H2566)),
IF(E2566="quarterly",DATE(IF(MONTH(H2566)&gt;=10,YEAR(H2566)+1,YEAR(H2566)),VLOOKUP(MONTH(H2566),index!$D$2:$G$13,3,0),DAY(H2566)),
IF(E2566="halfyearly",DATE(IF(MONTH(H2566)&gt;=7,YEAR(H2566)+1,YEAR(H2566)),VLOOKUP(MONTH(H2566),index!$D$2:$G$13,4,0),DAY(H2566)),
DATE(YEAR(H2566)+1,MONTH(H2566),DAY(H2566)))))-H2566))+H2566)</f>
        <v/>
      </c>
      <c r="J2566" s="9" t="str">
        <f t="shared" si="256"/>
        <v/>
      </c>
      <c r="K2566" s="11" t="str">
        <f t="shared" si="257"/>
        <v/>
      </c>
      <c r="L2566" s="11" t="str">
        <f t="shared" si="258"/>
        <v/>
      </c>
      <c r="M2566" s="11" t="str">
        <f>IF(A2566="","",VLOOKUP(E2566,index!$A$1:$B$6,2,0)*K2566*G2566)</f>
        <v/>
      </c>
      <c r="N2566" s="11" t="str">
        <f>IF(A2566="","",-PMT(G2566*VLOOKUP(E2566,index!$A$1:$B$6,2,0),C2566,F2566,0,0))</f>
        <v/>
      </c>
      <c r="O2566" s="11" t="str">
        <f t="shared" si="259"/>
        <v/>
      </c>
      <c r="P2566" s="11" t="str">
        <f t="shared" si="260"/>
        <v/>
      </c>
    </row>
    <row r="2567" spans="1:16" x14ac:dyDescent="0.25">
      <c r="A2567" s="9" t="str">
        <f>IF(A2566="","",IF(B2566&lt;C2566,A2566,IF(A2566=MAX('entry data'!$B$8:$B$507),"",A2566+1)))</f>
        <v/>
      </c>
      <c r="B2567" s="9" t="str">
        <f t="shared" si="255"/>
        <v/>
      </c>
      <c r="C2567" s="9" t="str">
        <f>IF(ISERROR(VLOOKUP(A2567,'entry data'!B:G,6,0)),"",VLOOKUP(A2567,'entry data'!B:G,6,0))</f>
        <v/>
      </c>
      <c r="D2567" s="9" t="str">
        <f>IF(ISERROR(VLOOKUP(A2567,'entry data'!B:C,2,0)),"",VLOOKUP(A2567,'entry data'!B:C,2,0))</f>
        <v/>
      </c>
      <c r="E2567" s="9" t="str">
        <f>IF(ISERROR(VLOOKUP(A2567,'entry data'!B:E,4,0)),"",VLOOKUP(A2567,'entry data'!B:E,4,0))</f>
        <v/>
      </c>
      <c r="F2567" s="11" t="str">
        <f>IF(A2567="","",IF(ISERROR(VLOOKUP(A2567,'entry data'!B:F,5,0)),"",VLOOKUP(A2567,'entry data'!B:F,5,0)))</f>
        <v/>
      </c>
      <c r="G2567" s="12" t="str">
        <f>IF(A2567="","",IF(ISERROR(VLOOKUP(A2567,'entry data'!B:I,8,0)),"",VLOOKUP(A2567,'entry data'!B:I,7,0)))</f>
        <v/>
      </c>
      <c r="H2567" s="13" t="str">
        <f>IF(A2567="","",IF(B2567=1,VLOOKUP(A2567,'entry data'!B:D,3,0),I2566))</f>
        <v/>
      </c>
      <c r="I2567" s="14" t="str">
        <f>IF(A2567="","",IF(E2567="weekly",7,IF(E2567="fortnightly",14,IF(E2567="monthly",DATE(IF(MONTH(H2567)=12,YEAR(H2567)+1,YEAR(H2567)),VLOOKUP(MONTH(H2567),index!$D$2:$G$13,2,0),DAY(H2567)),
IF(E2567="quarterly",DATE(IF(MONTH(H2567)&gt;=10,YEAR(H2567)+1,YEAR(H2567)),VLOOKUP(MONTH(H2567),index!$D$2:$G$13,3,0),DAY(H2567)),
IF(E2567="halfyearly",DATE(IF(MONTH(H2567)&gt;=7,YEAR(H2567)+1,YEAR(H2567)),VLOOKUP(MONTH(H2567),index!$D$2:$G$13,4,0),DAY(H2567)),
DATE(YEAR(H2567)+1,MONTH(H2567),DAY(H2567)))))-H2567))+H2567)</f>
        <v/>
      </c>
      <c r="J2567" s="9" t="str">
        <f t="shared" si="256"/>
        <v/>
      </c>
      <c r="K2567" s="11" t="str">
        <f t="shared" si="257"/>
        <v/>
      </c>
      <c r="L2567" s="11" t="str">
        <f t="shared" si="258"/>
        <v/>
      </c>
      <c r="M2567" s="11" t="str">
        <f>IF(A2567="","",VLOOKUP(E2567,index!$A$1:$B$6,2,0)*K2567*G2567)</f>
        <v/>
      </c>
      <c r="N2567" s="11" t="str">
        <f>IF(A2567="","",-PMT(G2567*VLOOKUP(E2567,index!$A$1:$B$6,2,0),C2567,F2567,0,0))</f>
        <v/>
      </c>
      <c r="O2567" s="11" t="str">
        <f t="shared" si="259"/>
        <v/>
      </c>
      <c r="P2567" s="11" t="str">
        <f t="shared" si="260"/>
        <v/>
      </c>
    </row>
    <row r="2568" spans="1:16" x14ac:dyDescent="0.25">
      <c r="A2568" s="9" t="str">
        <f>IF(A2567="","",IF(B2567&lt;C2567,A2567,IF(A2567=MAX('entry data'!$B$8:$B$507),"",A2567+1)))</f>
        <v/>
      </c>
      <c r="B2568" s="9" t="str">
        <f t="shared" si="255"/>
        <v/>
      </c>
      <c r="C2568" s="9" t="str">
        <f>IF(ISERROR(VLOOKUP(A2568,'entry data'!B:G,6,0)),"",VLOOKUP(A2568,'entry data'!B:G,6,0))</f>
        <v/>
      </c>
      <c r="D2568" s="9" t="str">
        <f>IF(ISERROR(VLOOKUP(A2568,'entry data'!B:C,2,0)),"",VLOOKUP(A2568,'entry data'!B:C,2,0))</f>
        <v/>
      </c>
      <c r="E2568" s="9" t="str">
        <f>IF(ISERROR(VLOOKUP(A2568,'entry data'!B:E,4,0)),"",VLOOKUP(A2568,'entry data'!B:E,4,0))</f>
        <v/>
      </c>
      <c r="F2568" s="11" t="str">
        <f>IF(A2568="","",IF(ISERROR(VLOOKUP(A2568,'entry data'!B:F,5,0)),"",VLOOKUP(A2568,'entry data'!B:F,5,0)))</f>
        <v/>
      </c>
      <c r="G2568" s="12" t="str">
        <f>IF(A2568="","",IF(ISERROR(VLOOKUP(A2568,'entry data'!B:I,8,0)),"",VLOOKUP(A2568,'entry data'!B:I,7,0)))</f>
        <v/>
      </c>
      <c r="H2568" s="13" t="str">
        <f>IF(A2568="","",IF(B2568=1,VLOOKUP(A2568,'entry data'!B:D,3,0),I2567))</f>
        <v/>
      </c>
      <c r="I2568" s="14" t="str">
        <f>IF(A2568="","",IF(E2568="weekly",7,IF(E2568="fortnightly",14,IF(E2568="monthly",DATE(IF(MONTH(H2568)=12,YEAR(H2568)+1,YEAR(H2568)),VLOOKUP(MONTH(H2568),index!$D$2:$G$13,2,0),DAY(H2568)),
IF(E2568="quarterly",DATE(IF(MONTH(H2568)&gt;=10,YEAR(H2568)+1,YEAR(H2568)),VLOOKUP(MONTH(H2568),index!$D$2:$G$13,3,0),DAY(H2568)),
IF(E2568="halfyearly",DATE(IF(MONTH(H2568)&gt;=7,YEAR(H2568)+1,YEAR(H2568)),VLOOKUP(MONTH(H2568),index!$D$2:$G$13,4,0),DAY(H2568)),
DATE(YEAR(H2568)+1,MONTH(H2568),DAY(H2568)))))-H2568))+H2568)</f>
        <v/>
      </c>
      <c r="J2568" s="9" t="str">
        <f t="shared" si="256"/>
        <v/>
      </c>
      <c r="K2568" s="11" t="str">
        <f t="shared" si="257"/>
        <v/>
      </c>
      <c r="L2568" s="11" t="str">
        <f t="shared" si="258"/>
        <v/>
      </c>
      <c r="M2568" s="11" t="str">
        <f>IF(A2568="","",VLOOKUP(E2568,index!$A$1:$B$6,2,0)*K2568*G2568)</f>
        <v/>
      </c>
      <c r="N2568" s="11" t="str">
        <f>IF(A2568="","",-PMT(G2568*VLOOKUP(E2568,index!$A$1:$B$6,2,0),C2568,F2568,0,0))</f>
        <v/>
      </c>
      <c r="O2568" s="11" t="str">
        <f t="shared" si="259"/>
        <v/>
      </c>
      <c r="P2568" s="11" t="str">
        <f t="shared" si="260"/>
        <v/>
      </c>
    </row>
    <row r="2569" spans="1:16" x14ac:dyDescent="0.25">
      <c r="A2569" s="9" t="str">
        <f>IF(A2568="","",IF(B2568&lt;C2568,A2568,IF(A2568=MAX('entry data'!$B$8:$B$507),"",A2568+1)))</f>
        <v/>
      </c>
      <c r="B2569" s="9" t="str">
        <f t="shared" si="255"/>
        <v/>
      </c>
      <c r="C2569" s="9" t="str">
        <f>IF(ISERROR(VLOOKUP(A2569,'entry data'!B:G,6,0)),"",VLOOKUP(A2569,'entry data'!B:G,6,0))</f>
        <v/>
      </c>
      <c r="D2569" s="9" t="str">
        <f>IF(ISERROR(VLOOKUP(A2569,'entry data'!B:C,2,0)),"",VLOOKUP(A2569,'entry data'!B:C,2,0))</f>
        <v/>
      </c>
      <c r="E2569" s="9" t="str">
        <f>IF(ISERROR(VLOOKUP(A2569,'entry data'!B:E,4,0)),"",VLOOKUP(A2569,'entry data'!B:E,4,0))</f>
        <v/>
      </c>
      <c r="F2569" s="11" t="str">
        <f>IF(A2569="","",IF(ISERROR(VLOOKUP(A2569,'entry data'!B:F,5,0)),"",VLOOKUP(A2569,'entry data'!B:F,5,0)))</f>
        <v/>
      </c>
      <c r="G2569" s="12" t="str">
        <f>IF(A2569="","",IF(ISERROR(VLOOKUP(A2569,'entry data'!B:I,8,0)),"",VLOOKUP(A2569,'entry data'!B:I,7,0)))</f>
        <v/>
      </c>
      <c r="H2569" s="13" t="str">
        <f>IF(A2569="","",IF(B2569=1,VLOOKUP(A2569,'entry data'!B:D,3,0),I2568))</f>
        <v/>
      </c>
      <c r="I2569" s="14" t="str">
        <f>IF(A2569="","",IF(E2569="weekly",7,IF(E2569="fortnightly",14,IF(E2569="monthly",DATE(IF(MONTH(H2569)=12,YEAR(H2569)+1,YEAR(H2569)),VLOOKUP(MONTH(H2569),index!$D$2:$G$13,2,0),DAY(H2569)),
IF(E2569="quarterly",DATE(IF(MONTH(H2569)&gt;=10,YEAR(H2569)+1,YEAR(H2569)),VLOOKUP(MONTH(H2569),index!$D$2:$G$13,3,0),DAY(H2569)),
IF(E2569="halfyearly",DATE(IF(MONTH(H2569)&gt;=7,YEAR(H2569)+1,YEAR(H2569)),VLOOKUP(MONTH(H2569),index!$D$2:$G$13,4,0),DAY(H2569)),
DATE(YEAR(H2569)+1,MONTH(H2569),DAY(H2569)))))-H2569))+H2569)</f>
        <v/>
      </c>
      <c r="J2569" s="9" t="str">
        <f t="shared" si="256"/>
        <v/>
      </c>
      <c r="K2569" s="11" t="str">
        <f t="shared" si="257"/>
        <v/>
      </c>
      <c r="L2569" s="11" t="str">
        <f t="shared" si="258"/>
        <v/>
      </c>
      <c r="M2569" s="11" t="str">
        <f>IF(A2569="","",VLOOKUP(E2569,index!$A$1:$B$6,2,0)*K2569*G2569)</f>
        <v/>
      </c>
      <c r="N2569" s="11" t="str">
        <f>IF(A2569="","",-PMT(G2569*VLOOKUP(E2569,index!$A$1:$B$6,2,0),C2569,F2569,0,0))</f>
        <v/>
      </c>
      <c r="O2569" s="11" t="str">
        <f t="shared" si="259"/>
        <v/>
      </c>
      <c r="P2569" s="11" t="str">
        <f t="shared" si="260"/>
        <v/>
      </c>
    </row>
    <row r="2570" spans="1:16" x14ac:dyDescent="0.25">
      <c r="A2570" s="9" t="str">
        <f>IF(A2569="","",IF(B2569&lt;C2569,A2569,IF(A2569=MAX('entry data'!$B$8:$B$507),"",A2569+1)))</f>
        <v/>
      </c>
      <c r="B2570" s="9" t="str">
        <f t="shared" si="255"/>
        <v/>
      </c>
      <c r="C2570" s="9" t="str">
        <f>IF(ISERROR(VLOOKUP(A2570,'entry data'!B:G,6,0)),"",VLOOKUP(A2570,'entry data'!B:G,6,0))</f>
        <v/>
      </c>
      <c r="D2570" s="9" t="str">
        <f>IF(ISERROR(VLOOKUP(A2570,'entry data'!B:C,2,0)),"",VLOOKUP(A2570,'entry data'!B:C,2,0))</f>
        <v/>
      </c>
      <c r="E2570" s="9" t="str">
        <f>IF(ISERROR(VLOOKUP(A2570,'entry data'!B:E,4,0)),"",VLOOKUP(A2570,'entry data'!B:E,4,0))</f>
        <v/>
      </c>
      <c r="F2570" s="11" t="str">
        <f>IF(A2570="","",IF(ISERROR(VLOOKUP(A2570,'entry data'!B:F,5,0)),"",VLOOKUP(A2570,'entry data'!B:F,5,0)))</f>
        <v/>
      </c>
      <c r="G2570" s="12" t="str">
        <f>IF(A2570="","",IF(ISERROR(VLOOKUP(A2570,'entry data'!B:I,8,0)),"",VLOOKUP(A2570,'entry data'!B:I,7,0)))</f>
        <v/>
      </c>
      <c r="H2570" s="13" t="str">
        <f>IF(A2570="","",IF(B2570=1,VLOOKUP(A2570,'entry data'!B:D,3,0),I2569))</f>
        <v/>
      </c>
      <c r="I2570" s="14" t="str">
        <f>IF(A2570="","",IF(E2570="weekly",7,IF(E2570="fortnightly",14,IF(E2570="monthly",DATE(IF(MONTH(H2570)=12,YEAR(H2570)+1,YEAR(H2570)),VLOOKUP(MONTH(H2570),index!$D$2:$G$13,2,0),DAY(H2570)),
IF(E2570="quarterly",DATE(IF(MONTH(H2570)&gt;=10,YEAR(H2570)+1,YEAR(H2570)),VLOOKUP(MONTH(H2570),index!$D$2:$G$13,3,0),DAY(H2570)),
IF(E2570="halfyearly",DATE(IF(MONTH(H2570)&gt;=7,YEAR(H2570)+1,YEAR(H2570)),VLOOKUP(MONTH(H2570),index!$D$2:$G$13,4,0),DAY(H2570)),
DATE(YEAR(H2570)+1,MONTH(H2570),DAY(H2570)))))-H2570))+H2570)</f>
        <v/>
      </c>
      <c r="J2570" s="9" t="str">
        <f t="shared" si="256"/>
        <v/>
      </c>
      <c r="K2570" s="11" t="str">
        <f t="shared" si="257"/>
        <v/>
      </c>
      <c r="L2570" s="11" t="str">
        <f t="shared" si="258"/>
        <v/>
      </c>
      <c r="M2570" s="11" t="str">
        <f>IF(A2570="","",VLOOKUP(E2570,index!$A$1:$B$6,2,0)*K2570*G2570)</f>
        <v/>
      </c>
      <c r="N2570" s="11" t="str">
        <f>IF(A2570="","",-PMT(G2570*VLOOKUP(E2570,index!$A$1:$B$6,2,0),C2570,F2570,0,0))</f>
        <v/>
      </c>
      <c r="O2570" s="11" t="str">
        <f t="shared" si="259"/>
        <v/>
      </c>
      <c r="P2570" s="11" t="str">
        <f t="shared" si="260"/>
        <v/>
      </c>
    </row>
    <row r="2571" spans="1:16" x14ac:dyDescent="0.25">
      <c r="A2571" s="9" t="str">
        <f>IF(A2570="","",IF(B2570&lt;C2570,A2570,IF(A2570=MAX('entry data'!$B$8:$B$507),"",A2570+1)))</f>
        <v/>
      </c>
      <c r="B2571" s="9" t="str">
        <f t="shared" si="255"/>
        <v/>
      </c>
      <c r="C2571" s="9" t="str">
        <f>IF(ISERROR(VLOOKUP(A2571,'entry data'!B:G,6,0)),"",VLOOKUP(A2571,'entry data'!B:G,6,0))</f>
        <v/>
      </c>
      <c r="D2571" s="9" t="str">
        <f>IF(ISERROR(VLOOKUP(A2571,'entry data'!B:C,2,0)),"",VLOOKUP(A2571,'entry data'!B:C,2,0))</f>
        <v/>
      </c>
      <c r="E2571" s="9" t="str">
        <f>IF(ISERROR(VLOOKUP(A2571,'entry data'!B:E,4,0)),"",VLOOKUP(A2571,'entry data'!B:E,4,0))</f>
        <v/>
      </c>
      <c r="F2571" s="11" t="str">
        <f>IF(A2571="","",IF(ISERROR(VLOOKUP(A2571,'entry data'!B:F,5,0)),"",VLOOKUP(A2571,'entry data'!B:F,5,0)))</f>
        <v/>
      </c>
      <c r="G2571" s="12" t="str">
        <f>IF(A2571="","",IF(ISERROR(VLOOKUP(A2571,'entry data'!B:I,8,0)),"",VLOOKUP(A2571,'entry data'!B:I,7,0)))</f>
        <v/>
      </c>
      <c r="H2571" s="13" t="str">
        <f>IF(A2571="","",IF(B2571=1,VLOOKUP(A2571,'entry data'!B:D,3,0),I2570))</f>
        <v/>
      </c>
      <c r="I2571" s="14" t="str">
        <f>IF(A2571="","",IF(E2571="weekly",7,IF(E2571="fortnightly",14,IF(E2571="monthly",DATE(IF(MONTH(H2571)=12,YEAR(H2571)+1,YEAR(H2571)),VLOOKUP(MONTH(H2571),index!$D$2:$G$13,2,0),DAY(H2571)),
IF(E2571="quarterly",DATE(IF(MONTH(H2571)&gt;=10,YEAR(H2571)+1,YEAR(H2571)),VLOOKUP(MONTH(H2571),index!$D$2:$G$13,3,0),DAY(H2571)),
IF(E2571="halfyearly",DATE(IF(MONTH(H2571)&gt;=7,YEAR(H2571)+1,YEAR(H2571)),VLOOKUP(MONTH(H2571),index!$D$2:$G$13,4,0),DAY(H2571)),
DATE(YEAR(H2571)+1,MONTH(H2571),DAY(H2571)))))-H2571))+H2571)</f>
        <v/>
      </c>
      <c r="J2571" s="9" t="str">
        <f t="shared" si="256"/>
        <v/>
      </c>
      <c r="K2571" s="11" t="str">
        <f t="shared" si="257"/>
        <v/>
      </c>
      <c r="L2571" s="11" t="str">
        <f t="shared" si="258"/>
        <v/>
      </c>
      <c r="M2571" s="11" t="str">
        <f>IF(A2571="","",VLOOKUP(E2571,index!$A$1:$B$6,2,0)*K2571*G2571)</f>
        <v/>
      </c>
      <c r="N2571" s="11" t="str">
        <f>IF(A2571="","",-PMT(G2571*VLOOKUP(E2571,index!$A$1:$B$6,2,0),C2571,F2571,0,0))</f>
        <v/>
      </c>
      <c r="O2571" s="11" t="str">
        <f t="shared" si="259"/>
        <v/>
      </c>
      <c r="P2571" s="11" t="str">
        <f t="shared" si="260"/>
        <v/>
      </c>
    </row>
    <row r="2572" spans="1:16" x14ac:dyDescent="0.25">
      <c r="A2572" s="9" t="str">
        <f>IF(A2571="","",IF(B2571&lt;C2571,A2571,IF(A2571=MAX('entry data'!$B$8:$B$507),"",A2571+1)))</f>
        <v/>
      </c>
      <c r="B2572" s="9" t="str">
        <f t="shared" si="255"/>
        <v/>
      </c>
      <c r="C2572" s="9" t="str">
        <f>IF(ISERROR(VLOOKUP(A2572,'entry data'!B:G,6,0)),"",VLOOKUP(A2572,'entry data'!B:G,6,0))</f>
        <v/>
      </c>
      <c r="D2572" s="9" t="str">
        <f>IF(ISERROR(VLOOKUP(A2572,'entry data'!B:C,2,0)),"",VLOOKUP(A2572,'entry data'!B:C,2,0))</f>
        <v/>
      </c>
      <c r="E2572" s="9" t="str">
        <f>IF(ISERROR(VLOOKUP(A2572,'entry data'!B:E,4,0)),"",VLOOKUP(A2572,'entry data'!B:E,4,0))</f>
        <v/>
      </c>
      <c r="F2572" s="11" t="str">
        <f>IF(A2572="","",IF(ISERROR(VLOOKUP(A2572,'entry data'!B:F,5,0)),"",VLOOKUP(A2572,'entry data'!B:F,5,0)))</f>
        <v/>
      </c>
      <c r="G2572" s="12" t="str">
        <f>IF(A2572="","",IF(ISERROR(VLOOKUP(A2572,'entry data'!B:I,8,0)),"",VLOOKUP(A2572,'entry data'!B:I,7,0)))</f>
        <v/>
      </c>
      <c r="H2572" s="13" t="str">
        <f>IF(A2572="","",IF(B2572=1,VLOOKUP(A2572,'entry data'!B:D,3,0),I2571))</f>
        <v/>
      </c>
      <c r="I2572" s="14" t="str">
        <f>IF(A2572="","",IF(E2572="weekly",7,IF(E2572="fortnightly",14,IF(E2572="monthly",DATE(IF(MONTH(H2572)=12,YEAR(H2572)+1,YEAR(H2572)),VLOOKUP(MONTH(H2572),index!$D$2:$G$13,2,0),DAY(H2572)),
IF(E2572="quarterly",DATE(IF(MONTH(H2572)&gt;=10,YEAR(H2572)+1,YEAR(H2572)),VLOOKUP(MONTH(H2572),index!$D$2:$G$13,3,0),DAY(H2572)),
IF(E2572="halfyearly",DATE(IF(MONTH(H2572)&gt;=7,YEAR(H2572)+1,YEAR(H2572)),VLOOKUP(MONTH(H2572),index!$D$2:$G$13,4,0),DAY(H2572)),
DATE(YEAR(H2572)+1,MONTH(H2572),DAY(H2572)))))-H2572))+H2572)</f>
        <v/>
      </c>
      <c r="J2572" s="9" t="str">
        <f t="shared" si="256"/>
        <v/>
      </c>
      <c r="K2572" s="11" t="str">
        <f t="shared" si="257"/>
        <v/>
      </c>
      <c r="L2572" s="11" t="str">
        <f t="shared" si="258"/>
        <v/>
      </c>
      <c r="M2572" s="11" t="str">
        <f>IF(A2572="","",VLOOKUP(E2572,index!$A$1:$B$6,2,0)*K2572*G2572)</f>
        <v/>
      </c>
      <c r="N2572" s="11" t="str">
        <f>IF(A2572="","",-PMT(G2572*VLOOKUP(E2572,index!$A$1:$B$6,2,0),C2572,F2572,0,0))</f>
        <v/>
      </c>
      <c r="O2572" s="11" t="str">
        <f t="shared" si="259"/>
        <v/>
      </c>
      <c r="P2572" s="11" t="str">
        <f t="shared" si="260"/>
        <v/>
      </c>
    </row>
    <row r="2573" spans="1:16" x14ac:dyDescent="0.25">
      <c r="A2573" s="9" t="str">
        <f>IF(A2572="","",IF(B2572&lt;C2572,A2572,IF(A2572=MAX('entry data'!$B$8:$B$507),"",A2572+1)))</f>
        <v/>
      </c>
      <c r="B2573" s="9" t="str">
        <f t="shared" si="255"/>
        <v/>
      </c>
      <c r="C2573" s="9" t="str">
        <f>IF(ISERROR(VLOOKUP(A2573,'entry data'!B:G,6,0)),"",VLOOKUP(A2573,'entry data'!B:G,6,0))</f>
        <v/>
      </c>
      <c r="D2573" s="9" t="str">
        <f>IF(ISERROR(VLOOKUP(A2573,'entry data'!B:C,2,0)),"",VLOOKUP(A2573,'entry data'!B:C,2,0))</f>
        <v/>
      </c>
      <c r="E2573" s="9" t="str">
        <f>IF(ISERROR(VLOOKUP(A2573,'entry data'!B:E,4,0)),"",VLOOKUP(A2573,'entry data'!B:E,4,0))</f>
        <v/>
      </c>
      <c r="F2573" s="11" t="str">
        <f>IF(A2573="","",IF(ISERROR(VLOOKUP(A2573,'entry data'!B:F,5,0)),"",VLOOKUP(A2573,'entry data'!B:F,5,0)))</f>
        <v/>
      </c>
      <c r="G2573" s="12" t="str">
        <f>IF(A2573="","",IF(ISERROR(VLOOKUP(A2573,'entry data'!B:I,8,0)),"",VLOOKUP(A2573,'entry data'!B:I,7,0)))</f>
        <v/>
      </c>
      <c r="H2573" s="13" t="str">
        <f>IF(A2573="","",IF(B2573=1,VLOOKUP(A2573,'entry data'!B:D,3,0),I2572))</f>
        <v/>
      </c>
      <c r="I2573" s="14" t="str">
        <f>IF(A2573="","",IF(E2573="weekly",7,IF(E2573="fortnightly",14,IF(E2573="monthly",DATE(IF(MONTH(H2573)=12,YEAR(H2573)+1,YEAR(H2573)),VLOOKUP(MONTH(H2573),index!$D$2:$G$13,2,0),DAY(H2573)),
IF(E2573="quarterly",DATE(IF(MONTH(H2573)&gt;=10,YEAR(H2573)+1,YEAR(H2573)),VLOOKUP(MONTH(H2573),index!$D$2:$G$13,3,0),DAY(H2573)),
IF(E2573="halfyearly",DATE(IF(MONTH(H2573)&gt;=7,YEAR(H2573)+1,YEAR(H2573)),VLOOKUP(MONTH(H2573),index!$D$2:$G$13,4,0),DAY(H2573)),
DATE(YEAR(H2573)+1,MONTH(H2573),DAY(H2573)))))-H2573))+H2573)</f>
        <v/>
      </c>
      <c r="J2573" s="9" t="str">
        <f t="shared" si="256"/>
        <v/>
      </c>
      <c r="K2573" s="11" t="str">
        <f t="shared" si="257"/>
        <v/>
      </c>
      <c r="L2573" s="11" t="str">
        <f t="shared" si="258"/>
        <v/>
      </c>
      <c r="M2573" s="11" t="str">
        <f>IF(A2573="","",VLOOKUP(E2573,index!$A$1:$B$6,2,0)*K2573*G2573)</f>
        <v/>
      </c>
      <c r="N2573" s="11" t="str">
        <f>IF(A2573="","",-PMT(G2573*VLOOKUP(E2573,index!$A$1:$B$6,2,0),C2573,F2573,0,0))</f>
        <v/>
      </c>
      <c r="O2573" s="11" t="str">
        <f t="shared" si="259"/>
        <v/>
      </c>
      <c r="P2573" s="11" t="str">
        <f t="shared" si="260"/>
        <v/>
      </c>
    </row>
    <row r="2574" spans="1:16" x14ac:dyDescent="0.25">
      <c r="A2574" s="9" t="str">
        <f>IF(A2573="","",IF(B2573&lt;C2573,A2573,IF(A2573=MAX('entry data'!$B$8:$B$507),"",A2573+1)))</f>
        <v/>
      </c>
      <c r="B2574" s="9" t="str">
        <f t="shared" si="255"/>
        <v/>
      </c>
      <c r="C2574" s="9" t="str">
        <f>IF(ISERROR(VLOOKUP(A2574,'entry data'!B:G,6,0)),"",VLOOKUP(A2574,'entry data'!B:G,6,0))</f>
        <v/>
      </c>
      <c r="D2574" s="9" t="str">
        <f>IF(ISERROR(VLOOKUP(A2574,'entry data'!B:C,2,0)),"",VLOOKUP(A2574,'entry data'!B:C,2,0))</f>
        <v/>
      </c>
      <c r="E2574" s="9" t="str">
        <f>IF(ISERROR(VLOOKUP(A2574,'entry data'!B:E,4,0)),"",VLOOKUP(A2574,'entry data'!B:E,4,0))</f>
        <v/>
      </c>
      <c r="F2574" s="11" t="str">
        <f>IF(A2574="","",IF(ISERROR(VLOOKUP(A2574,'entry data'!B:F,5,0)),"",VLOOKUP(A2574,'entry data'!B:F,5,0)))</f>
        <v/>
      </c>
      <c r="G2574" s="12" t="str">
        <f>IF(A2574="","",IF(ISERROR(VLOOKUP(A2574,'entry data'!B:I,8,0)),"",VLOOKUP(A2574,'entry data'!B:I,7,0)))</f>
        <v/>
      </c>
      <c r="H2574" s="13" t="str">
        <f>IF(A2574="","",IF(B2574=1,VLOOKUP(A2574,'entry data'!B:D,3,0),I2573))</f>
        <v/>
      </c>
      <c r="I2574" s="14" t="str">
        <f>IF(A2574="","",IF(E2574="weekly",7,IF(E2574="fortnightly",14,IF(E2574="monthly",DATE(IF(MONTH(H2574)=12,YEAR(H2574)+1,YEAR(H2574)),VLOOKUP(MONTH(H2574),index!$D$2:$G$13,2,0),DAY(H2574)),
IF(E2574="quarterly",DATE(IF(MONTH(H2574)&gt;=10,YEAR(H2574)+1,YEAR(H2574)),VLOOKUP(MONTH(H2574),index!$D$2:$G$13,3,0),DAY(H2574)),
IF(E2574="halfyearly",DATE(IF(MONTH(H2574)&gt;=7,YEAR(H2574)+1,YEAR(H2574)),VLOOKUP(MONTH(H2574),index!$D$2:$G$13,4,0),DAY(H2574)),
DATE(YEAR(H2574)+1,MONTH(H2574),DAY(H2574)))))-H2574))+H2574)</f>
        <v/>
      </c>
      <c r="J2574" s="9" t="str">
        <f t="shared" si="256"/>
        <v/>
      </c>
      <c r="K2574" s="11" t="str">
        <f t="shared" si="257"/>
        <v/>
      </c>
      <c r="L2574" s="11" t="str">
        <f t="shared" si="258"/>
        <v/>
      </c>
      <c r="M2574" s="11" t="str">
        <f>IF(A2574="","",VLOOKUP(E2574,index!$A$1:$B$6,2,0)*K2574*G2574)</f>
        <v/>
      </c>
      <c r="N2574" s="11" t="str">
        <f>IF(A2574="","",-PMT(G2574*VLOOKUP(E2574,index!$A$1:$B$6,2,0),C2574,F2574,0,0))</f>
        <v/>
      </c>
      <c r="O2574" s="11" t="str">
        <f t="shared" si="259"/>
        <v/>
      </c>
      <c r="P2574" s="11" t="str">
        <f t="shared" si="260"/>
        <v/>
      </c>
    </row>
    <row r="2575" spans="1:16" x14ac:dyDescent="0.25">
      <c r="A2575" s="9" t="str">
        <f>IF(A2574="","",IF(B2574&lt;C2574,A2574,IF(A2574=MAX('entry data'!$B$8:$B$507),"",A2574+1)))</f>
        <v/>
      </c>
      <c r="B2575" s="9" t="str">
        <f t="shared" si="255"/>
        <v/>
      </c>
      <c r="C2575" s="9" t="str">
        <f>IF(ISERROR(VLOOKUP(A2575,'entry data'!B:G,6,0)),"",VLOOKUP(A2575,'entry data'!B:G,6,0))</f>
        <v/>
      </c>
      <c r="D2575" s="9" t="str">
        <f>IF(ISERROR(VLOOKUP(A2575,'entry data'!B:C,2,0)),"",VLOOKUP(A2575,'entry data'!B:C,2,0))</f>
        <v/>
      </c>
      <c r="E2575" s="9" t="str">
        <f>IF(ISERROR(VLOOKUP(A2575,'entry data'!B:E,4,0)),"",VLOOKUP(A2575,'entry data'!B:E,4,0))</f>
        <v/>
      </c>
      <c r="F2575" s="11" t="str">
        <f>IF(A2575="","",IF(ISERROR(VLOOKUP(A2575,'entry data'!B:F,5,0)),"",VLOOKUP(A2575,'entry data'!B:F,5,0)))</f>
        <v/>
      </c>
      <c r="G2575" s="12" t="str">
        <f>IF(A2575="","",IF(ISERROR(VLOOKUP(A2575,'entry data'!B:I,8,0)),"",VLOOKUP(A2575,'entry data'!B:I,7,0)))</f>
        <v/>
      </c>
      <c r="H2575" s="13" t="str">
        <f>IF(A2575="","",IF(B2575=1,VLOOKUP(A2575,'entry data'!B:D,3,0),I2574))</f>
        <v/>
      </c>
      <c r="I2575" s="14" t="str">
        <f>IF(A2575="","",IF(E2575="weekly",7,IF(E2575="fortnightly",14,IF(E2575="monthly",DATE(IF(MONTH(H2575)=12,YEAR(H2575)+1,YEAR(H2575)),VLOOKUP(MONTH(H2575),index!$D$2:$G$13,2,0),DAY(H2575)),
IF(E2575="quarterly",DATE(IF(MONTH(H2575)&gt;=10,YEAR(H2575)+1,YEAR(H2575)),VLOOKUP(MONTH(H2575),index!$D$2:$G$13,3,0),DAY(H2575)),
IF(E2575="halfyearly",DATE(IF(MONTH(H2575)&gt;=7,YEAR(H2575)+1,YEAR(H2575)),VLOOKUP(MONTH(H2575),index!$D$2:$G$13,4,0),DAY(H2575)),
DATE(YEAR(H2575)+1,MONTH(H2575),DAY(H2575)))))-H2575))+H2575)</f>
        <v/>
      </c>
      <c r="J2575" s="9" t="str">
        <f t="shared" si="256"/>
        <v/>
      </c>
      <c r="K2575" s="11" t="str">
        <f t="shared" si="257"/>
        <v/>
      </c>
      <c r="L2575" s="11" t="str">
        <f t="shared" si="258"/>
        <v/>
      </c>
      <c r="M2575" s="11" t="str">
        <f>IF(A2575="","",VLOOKUP(E2575,index!$A$1:$B$6,2,0)*K2575*G2575)</f>
        <v/>
      </c>
      <c r="N2575" s="11" t="str">
        <f>IF(A2575="","",-PMT(G2575*VLOOKUP(E2575,index!$A$1:$B$6,2,0),C2575,F2575,0,0))</f>
        <v/>
      </c>
      <c r="O2575" s="11" t="str">
        <f t="shared" si="259"/>
        <v/>
      </c>
      <c r="P2575" s="11" t="str">
        <f t="shared" si="260"/>
        <v/>
      </c>
    </row>
    <row r="2576" spans="1:16" x14ac:dyDescent="0.25">
      <c r="A2576" s="9" t="str">
        <f>IF(A2575="","",IF(B2575&lt;C2575,A2575,IF(A2575=MAX('entry data'!$B$8:$B$507),"",A2575+1)))</f>
        <v/>
      </c>
      <c r="B2576" s="9" t="str">
        <f t="shared" si="255"/>
        <v/>
      </c>
      <c r="C2576" s="9" t="str">
        <f>IF(ISERROR(VLOOKUP(A2576,'entry data'!B:G,6,0)),"",VLOOKUP(A2576,'entry data'!B:G,6,0))</f>
        <v/>
      </c>
      <c r="D2576" s="9" t="str">
        <f>IF(ISERROR(VLOOKUP(A2576,'entry data'!B:C,2,0)),"",VLOOKUP(A2576,'entry data'!B:C,2,0))</f>
        <v/>
      </c>
      <c r="E2576" s="9" t="str">
        <f>IF(ISERROR(VLOOKUP(A2576,'entry data'!B:E,4,0)),"",VLOOKUP(A2576,'entry data'!B:E,4,0))</f>
        <v/>
      </c>
      <c r="F2576" s="11" t="str">
        <f>IF(A2576="","",IF(ISERROR(VLOOKUP(A2576,'entry data'!B:F,5,0)),"",VLOOKUP(A2576,'entry data'!B:F,5,0)))</f>
        <v/>
      </c>
      <c r="G2576" s="12" t="str">
        <f>IF(A2576="","",IF(ISERROR(VLOOKUP(A2576,'entry data'!B:I,8,0)),"",VLOOKUP(A2576,'entry data'!B:I,7,0)))</f>
        <v/>
      </c>
      <c r="H2576" s="13" t="str">
        <f>IF(A2576="","",IF(B2576=1,VLOOKUP(A2576,'entry data'!B:D,3,0),I2575))</f>
        <v/>
      </c>
      <c r="I2576" s="14" t="str">
        <f>IF(A2576="","",IF(E2576="weekly",7,IF(E2576="fortnightly",14,IF(E2576="monthly",DATE(IF(MONTH(H2576)=12,YEAR(H2576)+1,YEAR(H2576)),VLOOKUP(MONTH(H2576),index!$D$2:$G$13,2,0),DAY(H2576)),
IF(E2576="quarterly",DATE(IF(MONTH(H2576)&gt;=10,YEAR(H2576)+1,YEAR(H2576)),VLOOKUP(MONTH(H2576),index!$D$2:$G$13,3,0),DAY(H2576)),
IF(E2576="halfyearly",DATE(IF(MONTH(H2576)&gt;=7,YEAR(H2576)+1,YEAR(H2576)),VLOOKUP(MONTH(H2576),index!$D$2:$G$13,4,0),DAY(H2576)),
DATE(YEAR(H2576)+1,MONTH(H2576),DAY(H2576)))))-H2576))+H2576)</f>
        <v/>
      </c>
      <c r="J2576" s="9" t="str">
        <f t="shared" si="256"/>
        <v/>
      </c>
      <c r="K2576" s="11" t="str">
        <f t="shared" si="257"/>
        <v/>
      </c>
      <c r="L2576" s="11" t="str">
        <f t="shared" si="258"/>
        <v/>
      </c>
      <c r="M2576" s="11" t="str">
        <f>IF(A2576="","",VLOOKUP(E2576,index!$A$1:$B$6,2,0)*K2576*G2576)</f>
        <v/>
      </c>
      <c r="N2576" s="11" t="str">
        <f>IF(A2576="","",-PMT(G2576*VLOOKUP(E2576,index!$A$1:$B$6,2,0),C2576,F2576,0,0))</f>
        <v/>
      </c>
      <c r="O2576" s="11" t="str">
        <f t="shared" si="259"/>
        <v/>
      </c>
      <c r="P2576" s="11" t="str">
        <f t="shared" si="260"/>
        <v/>
      </c>
    </row>
    <row r="2577" spans="1:16" x14ac:dyDescent="0.25">
      <c r="A2577" s="9" t="str">
        <f>IF(A2576="","",IF(B2576&lt;C2576,A2576,IF(A2576=MAX('entry data'!$B$8:$B$507),"",A2576+1)))</f>
        <v/>
      </c>
      <c r="B2577" s="9" t="str">
        <f t="shared" si="255"/>
        <v/>
      </c>
      <c r="C2577" s="9" t="str">
        <f>IF(ISERROR(VLOOKUP(A2577,'entry data'!B:G,6,0)),"",VLOOKUP(A2577,'entry data'!B:G,6,0))</f>
        <v/>
      </c>
      <c r="D2577" s="9" t="str">
        <f>IF(ISERROR(VLOOKUP(A2577,'entry data'!B:C,2,0)),"",VLOOKUP(A2577,'entry data'!B:C,2,0))</f>
        <v/>
      </c>
      <c r="E2577" s="9" t="str">
        <f>IF(ISERROR(VLOOKUP(A2577,'entry data'!B:E,4,0)),"",VLOOKUP(A2577,'entry data'!B:E,4,0))</f>
        <v/>
      </c>
      <c r="F2577" s="11" t="str">
        <f>IF(A2577="","",IF(ISERROR(VLOOKUP(A2577,'entry data'!B:F,5,0)),"",VLOOKUP(A2577,'entry data'!B:F,5,0)))</f>
        <v/>
      </c>
      <c r="G2577" s="12" t="str">
        <f>IF(A2577="","",IF(ISERROR(VLOOKUP(A2577,'entry data'!B:I,8,0)),"",VLOOKUP(A2577,'entry data'!B:I,7,0)))</f>
        <v/>
      </c>
      <c r="H2577" s="13" t="str">
        <f>IF(A2577="","",IF(B2577=1,VLOOKUP(A2577,'entry data'!B:D,3,0),I2576))</f>
        <v/>
      </c>
      <c r="I2577" s="14" t="str">
        <f>IF(A2577="","",IF(E2577="weekly",7,IF(E2577="fortnightly",14,IF(E2577="monthly",DATE(IF(MONTH(H2577)=12,YEAR(H2577)+1,YEAR(H2577)),VLOOKUP(MONTH(H2577),index!$D$2:$G$13,2,0),DAY(H2577)),
IF(E2577="quarterly",DATE(IF(MONTH(H2577)&gt;=10,YEAR(H2577)+1,YEAR(H2577)),VLOOKUP(MONTH(H2577),index!$D$2:$G$13,3,0),DAY(H2577)),
IF(E2577="halfyearly",DATE(IF(MONTH(H2577)&gt;=7,YEAR(H2577)+1,YEAR(H2577)),VLOOKUP(MONTH(H2577),index!$D$2:$G$13,4,0),DAY(H2577)),
DATE(YEAR(H2577)+1,MONTH(H2577),DAY(H2577)))))-H2577))+H2577)</f>
        <v/>
      </c>
      <c r="J2577" s="9" t="str">
        <f t="shared" si="256"/>
        <v/>
      </c>
      <c r="K2577" s="11" t="str">
        <f t="shared" si="257"/>
        <v/>
      </c>
      <c r="L2577" s="11" t="str">
        <f t="shared" si="258"/>
        <v/>
      </c>
      <c r="M2577" s="11" t="str">
        <f>IF(A2577="","",VLOOKUP(E2577,index!$A$1:$B$6,2,0)*K2577*G2577)</f>
        <v/>
      </c>
      <c r="N2577" s="11" t="str">
        <f>IF(A2577="","",-PMT(G2577*VLOOKUP(E2577,index!$A$1:$B$6,2,0),C2577,F2577,0,0))</f>
        <v/>
      </c>
      <c r="O2577" s="11" t="str">
        <f t="shared" si="259"/>
        <v/>
      </c>
      <c r="P2577" s="11" t="str">
        <f t="shared" si="260"/>
        <v/>
      </c>
    </row>
    <row r="2578" spans="1:16" x14ac:dyDescent="0.25">
      <c r="A2578" s="9" t="str">
        <f>IF(A2577="","",IF(B2577&lt;C2577,A2577,IF(A2577=MAX('entry data'!$B$8:$B$507),"",A2577+1)))</f>
        <v/>
      </c>
      <c r="B2578" s="9" t="str">
        <f t="shared" si="255"/>
        <v/>
      </c>
      <c r="C2578" s="9" t="str">
        <f>IF(ISERROR(VLOOKUP(A2578,'entry data'!B:G,6,0)),"",VLOOKUP(A2578,'entry data'!B:G,6,0))</f>
        <v/>
      </c>
      <c r="D2578" s="9" t="str">
        <f>IF(ISERROR(VLOOKUP(A2578,'entry data'!B:C,2,0)),"",VLOOKUP(A2578,'entry data'!B:C,2,0))</f>
        <v/>
      </c>
      <c r="E2578" s="9" t="str">
        <f>IF(ISERROR(VLOOKUP(A2578,'entry data'!B:E,4,0)),"",VLOOKUP(A2578,'entry data'!B:E,4,0))</f>
        <v/>
      </c>
      <c r="F2578" s="11" t="str">
        <f>IF(A2578="","",IF(ISERROR(VLOOKUP(A2578,'entry data'!B:F,5,0)),"",VLOOKUP(A2578,'entry data'!B:F,5,0)))</f>
        <v/>
      </c>
      <c r="G2578" s="12" t="str">
        <f>IF(A2578="","",IF(ISERROR(VLOOKUP(A2578,'entry data'!B:I,8,0)),"",VLOOKUP(A2578,'entry data'!B:I,7,0)))</f>
        <v/>
      </c>
      <c r="H2578" s="13" t="str">
        <f>IF(A2578="","",IF(B2578=1,VLOOKUP(A2578,'entry data'!B:D,3,0),I2577))</f>
        <v/>
      </c>
      <c r="I2578" s="14" t="str">
        <f>IF(A2578="","",IF(E2578="weekly",7,IF(E2578="fortnightly",14,IF(E2578="monthly",DATE(IF(MONTH(H2578)=12,YEAR(H2578)+1,YEAR(H2578)),VLOOKUP(MONTH(H2578),index!$D$2:$G$13,2,0),DAY(H2578)),
IF(E2578="quarterly",DATE(IF(MONTH(H2578)&gt;=10,YEAR(H2578)+1,YEAR(H2578)),VLOOKUP(MONTH(H2578),index!$D$2:$G$13,3,0),DAY(H2578)),
IF(E2578="halfyearly",DATE(IF(MONTH(H2578)&gt;=7,YEAR(H2578)+1,YEAR(H2578)),VLOOKUP(MONTH(H2578),index!$D$2:$G$13,4,0),DAY(H2578)),
DATE(YEAR(H2578)+1,MONTH(H2578),DAY(H2578)))))-H2578))+H2578)</f>
        <v/>
      </c>
      <c r="J2578" s="9" t="str">
        <f t="shared" si="256"/>
        <v/>
      </c>
      <c r="K2578" s="11" t="str">
        <f t="shared" si="257"/>
        <v/>
      </c>
      <c r="L2578" s="11" t="str">
        <f t="shared" si="258"/>
        <v/>
      </c>
      <c r="M2578" s="11" t="str">
        <f>IF(A2578="","",VLOOKUP(E2578,index!$A$1:$B$6,2,0)*K2578*G2578)</f>
        <v/>
      </c>
      <c r="N2578" s="11" t="str">
        <f>IF(A2578="","",-PMT(G2578*VLOOKUP(E2578,index!$A$1:$B$6,2,0),C2578,F2578,0,0))</f>
        <v/>
      </c>
      <c r="O2578" s="11" t="str">
        <f t="shared" si="259"/>
        <v/>
      </c>
      <c r="P2578" s="11" t="str">
        <f t="shared" si="260"/>
        <v/>
      </c>
    </row>
    <row r="2579" spans="1:16" x14ac:dyDescent="0.25">
      <c r="A2579" s="9" t="str">
        <f>IF(A2578="","",IF(B2578&lt;C2578,A2578,IF(A2578=MAX('entry data'!$B$8:$B$507),"",A2578+1)))</f>
        <v/>
      </c>
      <c r="B2579" s="9" t="str">
        <f t="shared" si="255"/>
        <v/>
      </c>
      <c r="C2579" s="9" t="str">
        <f>IF(ISERROR(VLOOKUP(A2579,'entry data'!B:G,6,0)),"",VLOOKUP(A2579,'entry data'!B:G,6,0))</f>
        <v/>
      </c>
      <c r="D2579" s="9" t="str">
        <f>IF(ISERROR(VLOOKUP(A2579,'entry data'!B:C,2,0)),"",VLOOKUP(A2579,'entry data'!B:C,2,0))</f>
        <v/>
      </c>
      <c r="E2579" s="9" t="str">
        <f>IF(ISERROR(VLOOKUP(A2579,'entry data'!B:E,4,0)),"",VLOOKUP(A2579,'entry data'!B:E,4,0))</f>
        <v/>
      </c>
      <c r="F2579" s="11" t="str">
        <f>IF(A2579="","",IF(ISERROR(VLOOKUP(A2579,'entry data'!B:F,5,0)),"",VLOOKUP(A2579,'entry data'!B:F,5,0)))</f>
        <v/>
      </c>
      <c r="G2579" s="12" t="str">
        <f>IF(A2579="","",IF(ISERROR(VLOOKUP(A2579,'entry data'!B:I,8,0)),"",VLOOKUP(A2579,'entry data'!B:I,7,0)))</f>
        <v/>
      </c>
      <c r="H2579" s="13" t="str">
        <f>IF(A2579="","",IF(B2579=1,VLOOKUP(A2579,'entry data'!B:D,3,0),I2578))</f>
        <v/>
      </c>
      <c r="I2579" s="14" t="str">
        <f>IF(A2579="","",IF(E2579="weekly",7,IF(E2579="fortnightly",14,IF(E2579="monthly",DATE(IF(MONTH(H2579)=12,YEAR(H2579)+1,YEAR(H2579)),VLOOKUP(MONTH(H2579),index!$D$2:$G$13,2,0),DAY(H2579)),
IF(E2579="quarterly",DATE(IF(MONTH(H2579)&gt;=10,YEAR(H2579)+1,YEAR(H2579)),VLOOKUP(MONTH(H2579),index!$D$2:$G$13,3,0),DAY(H2579)),
IF(E2579="halfyearly",DATE(IF(MONTH(H2579)&gt;=7,YEAR(H2579)+1,YEAR(H2579)),VLOOKUP(MONTH(H2579),index!$D$2:$G$13,4,0),DAY(H2579)),
DATE(YEAR(H2579)+1,MONTH(H2579),DAY(H2579)))))-H2579))+H2579)</f>
        <v/>
      </c>
      <c r="J2579" s="9" t="str">
        <f t="shared" si="256"/>
        <v/>
      </c>
      <c r="K2579" s="11" t="str">
        <f t="shared" si="257"/>
        <v/>
      </c>
      <c r="L2579" s="11" t="str">
        <f t="shared" si="258"/>
        <v/>
      </c>
      <c r="M2579" s="11" t="str">
        <f>IF(A2579="","",VLOOKUP(E2579,index!$A$1:$B$6,2,0)*K2579*G2579)</f>
        <v/>
      </c>
      <c r="N2579" s="11" t="str">
        <f>IF(A2579="","",-PMT(G2579*VLOOKUP(E2579,index!$A$1:$B$6,2,0),C2579,F2579,0,0))</f>
        <v/>
      </c>
      <c r="O2579" s="11" t="str">
        <f t="shared" si="259"/>
        <v/>
      </c>
      <c r="P2579" s="11" t="str">
        <f t="shared" si="260"/>
        <v/>
      </c>
    </row>
    <row r="2580" spans="1:16" x14ac:dyDescent="0.25">
      <c r="A2580" s="9" t="str">
        <f>IF(A2579="","",IF(B2579&lt;C2579,A2579,IF(A2579=MAX('entry data'!$B$8:$B$507),"",A2579+1)))</f>
        <v/>
      </c>
      <c r="B2580" s="9" t="str">
        <f t="shared" si="255"/>
        <v/>
      </c>
      <c r="C2580" s="9" t="str">
        <f>IF(ISERROR(VLOOKUP(A2580,'entry data'!B:G,6,0)),"",VLOOKUP(A2580,'entry data'!B:G,6,0))</f>
        <v/>
      </c>
      <c r="D2580" s="9" t="str">
        <f>IF(ISERROR(VLOOKUP(A2580,'entry data'!B:C,2,0)),"",VLOOKUP(A2580,'entry data'!B:C,2,0))</f>
        <v/>
      </c>
      <c r="E2580" s="9" t="str">
        <f>IF(ISERROR(VLOOKUP(A2580,'entry data'!B:E,4,0)),"",VLOOKUP(A2580,'entry data'!B:E,4,0))</f>
        <v/>
      </c>
      <c r="F2580" s="11" t="str">
        <f>IF(A2580="","",IF(ISERROR(VLOOKUP(A2580,'entry data'!B:F,5,0)),"",VLOOKUP(A2580,'entry data'!B:F,5,0)))</f>
        <v/>
      </c>
      <c r="G2580" s="12" t="str">
        <f>IF(A2580="","",IF(ISERROR(VLOOKUP(A2580,'entry data'!B:I,8,0)),"",VLOOKUP(A2580,'entry data'!B:I,7,0)))</f>
        <v/>
      </c>
      <c r="H2580" s="13" t="str">
        <f>IF(A2580="","",IF(B2580=1,VLOOKUP(A2580,'entry data'!B:D,3,0),I2579))</f>
        <v/>
      </c>
      <c r="I2580" s="14" t="str">
        <f>IF(A2580="","",IF(E2580="weekly",7,IF(E2580="fortnightly",14,IF(E2580="monthly",DATE(IF(MONTH(H2580)=12,YEAR(H2580)+1,YEAR(H2580)),VLOOKUP(MONTH(H2580),index!$D$2:$G$13,2,0),DAY(H2580)),
IF(E2580="quarterly",DATE(IF(MONTH(H2580)&gt;=10,YEAR(H2580)+1,YEAR(H2580)),VLOOKUP(MONTH(H2580),index!$D$2:$G$13,3,0),DAY(H2580)),
IF(E2580="halfyearly",DATE(IF(MONTH(H2580)&gt;=7,YEAR(H2580)+1,YEAR(H2580)),VLOOKUP(MONTH(H2580),index!$D$2:$G$13,4,0),DAY(H2580)),
DATE(YEAR(H2580)+1,MONTH(H2580),DAY(H2580)))))-H2580))+H2580)</f>
        <v/>
      </c>
      <c r="J2580" s="9" t="str">
        <f t="shared" si="256"/>
        <v/>
      </c>
      <c r="K2580" s="11" t="str">
        <f t="shared" si="257"/>
        <v/>
      </c>
      <c r="L2580" s="11" t="str">
        <f t="shared" si="258"/>
        <v/>
      </c>
      <c r="M2580" s="11" t="str">
        <f>IF(A2580="","",VLOOKUP(E2580,index!$A$1:$B$6,2,0)*K2580*G2580)</f>
        <v/>
      </c>
      <c r="N2580" s="11" t="str">
        <f>IF(A2580="","",-PMT(G2580*VLOOKUP(E2580,index!$A$1:$B$6,2,0),C2580,F2580,0,0))</f>
        <v/>
      </c>
      <c r="O2580" s="11" t="str">
        <f t="shared" si="259"/>
        <v/>
      </c>
      <c r="P2580" s="11" t="str">
        <f t="shared" si="260"/>
        <v/>
      </c>
    </row>
    <row r="2581" spans="1:16" x14ac:dyDescent="0.25">
      <c r="A2581" s="9" t="str">
        <f>IF(A2580="","",IF(B2580&lt;C2580,A2580,IF(A2580=MAX('entry data'!$B$8:$B$507),"",A2580+1)))</f>
        <v/>
      </c>
      <c r="B2581" s="9" t="str">
        <f t="shared" si="255"/>
        <v/>
      </c>
      <c r="C2581" s="9" t="str">
        <f>IF(ISERROR(VLOOKUP(A2581,'entry data'!B:G,6,0)),"",VLOOKUP(A2581,'entry data'!B:G,6,0))</f>
        <v/>
      </c>
      <c r="D2581" s="9" t="str">
        <f>IF(ISERROR(VLOOKUP(A2581,'entry data'!B:C,2,0)),"",VLOOKUP(A2581,'entry data'!B:C,2,0))</f>
        <v/>
      </c>
      <c r="E2581" s="9" t="str">
        <f>IF(ISERROR(VLOOKUP(A2581,'entry data'!B:E,4,0)),"",VLOOKUP(A2581,'entry data'!B:E,4,0))</f>
        <v/>
      </c>
      <c r="F2581" s="11" t="str">
        <f>IF(A2581="","",IF(ISERROR(VLOOKUP(A2581,'entry data'!B:F,5,0)),"",VLOOKUP(A2581,'entry data'!B:F,5,0)))</f>
        <v/>
      </c>
      <c r="G2581" s="12" t="str">
        <f>IF(A2581="","",IF(ISERROR(VLOOKUP(A2581,'entry data'!B:I,8,0)),"",VLOOKUP(A2581,'entry data'!B:I,7,0)))</f>
        <v/>
      </c>
      <c r="H2581" s="13" t="str">
        <f>IF(A2581="","",IF(B2581=1,VLOOKUP(A2581,'entry data'!B:D,3,0),I2580))</f>
        <v/>
      </c>
      <c r="I2581" s="14" t="str">
        <f>IF(A2581="","",IF(E2581="weekly",7,IF(E2581="fortnightly",14,IF(E2581="monthly",DATE(IF(MONTH(H2581)=12,YEAR(H2581)+1,YEAR(H2581)),VLOOKUP(MONTH(H2581),index!$D$2:$G$13,2,0),DAY(H2581)),
IF(E2581="quarterly",DATE(IF(MONTH(H2581)&gt;=10,YEAR(H2581)+1,YEAR(H2581)),VLOOKUP(MONTH(H2581),index!$D$2:$G$13,3,0),DAY(H2581)),
IF(E2581="halfyearly",DATE(IF(MONTH(H2581)&gt;=7,YEAR(H2581)+1,YEAR(H2581)),VLOOKUP(MONTH(H2581),index!$D$2:$G$13,4,0),DAY(H2581)),
DATE(YEAR(H2581)+1,MONTH(H2581),DAY(H2581)))))-H2581))+H2581)</f>
        <v/>
      </c>
      <c r="J2581" s="9" t="str">
        <f t="shared" si="256"/>
        <v/>
      </c>
      <c r="K2581" s="11" t="str">
        <f t="shared" si="257"/>
        <v/>
      </c>
      <c r="L2581" s="11" t="str">
        <f t="shared" si="258"/>
        <v/>
      </c>
      <c r="M2581" s="11" t="str">
        <f>IF(A2581="","",VLOOKUP(E2581,index!$A$1:$B$6,2,0)*K2581*G2581)</f>
        <v/>
      </c>
      <c r="N2581" s="11" t="str">
        <f>IF(A2581="","",-PMT(G2581*VLOOKUP(E2581,index!$A$1:$B$6,2,0),C2581,F2581,0,0))</f>
        <v/>
      </c>
      <c r="O2581" s="11" t="str">
        <f t="shared" si="259"/>
        <v/>
      </c>
      <c r="P2581" s="11" t="str">
        <f t="shared" si="260"/>
        <v/>
      </c>
    </row>
    <row r="2582" spans="1:16" x14ac:dyDescent="0.25">
      <c r="A2582" s="9" t="str">
        <f>IF(A2581="","",IF(B2581&lt;C2581,A2581,IF(A2581=MAX('entry data'!$B$8:$B$507),"",A2581+1)))</f>
        <v/>
      </c>
      <c r="B2582" s="9" t="str">
        <f t="shared" si="255"/>
        <v/>
      </c>
      <c r="C2582" s="9" t="str">
        <f>IF(ISERROR(VLOOKUP(A2582,'entry data'!B:G,6,0)),"",VLOOKUP(A2582,'entry data'!B:G,6,0))</f>
        <v/>
      </c>
      <c r="D2582" s="9" t="str">
        <f>IF(ISERROR(VLOOKUP(A2582,'entry data'!B:C,2,0)),"",VLOOKUP(A2582,'entry data'!B:C,2,0))</f>
        <v/>
      </c>
      <c r="E2582" s="9" t="str">
        <f>IF(ISERROR(VLOOKUP(A2582,'entry data'!B:E,4,0)),"",VLOOKUP(A2582,'entry data'!B:E,4,0))</f>
        <v/>
      </c>
      <c r="F2582" s="11" t="str">
        <f>IF(A2582="","",IF(ISERROR(VLOOKUP(A2582,'entry data'!B:F,5,0)),"",VLOOKUP(A2582,'entry data'!B:F,5,0)))</f>
        <v/>
      </c>
      <c r="G2582" s="12" t="str">
        <f>IF(A2582="","",IF(ISERROR(VLOOKUP(A2582,'entry data'!B:I,8,0)),"",VLOOKUP(A2582,'entry data'!B:I,7,0)))</f>
        <v/>
      </c>
      <c r="H2582" s="13" t="str">
        <f>IF(A2582="","",IF(B2582=1,VLOOKUP(A2582,'entry data'!B:D,3,0),I2581))</f>
        <v/>
      </c>
      <c r="I2582" s="14" t="str">
        <f>IF(A2582="","",IF(E2582="weekly",7,IF(E2582="fortnightly",14,IF(E2582="monthly",DATE(IF(MONTH(H2582)=12,YEAR(H2582)+1,YEAR(H2582)),VLOOKUP(MONTH(H2582),index!$D$2:$G$13,2,0),DAY(H2582)),
IF(E2582="quarterly",DATE(IF(MONTH(H2582)&gt;=10,YEAR(H2582)+1,YEAR(H2582)),VLOOKUP(MONTH(H2582),index!$D$2:$G$13,3,0),DAY(H2582)),
IF(E2582="halfyearly",DATE(IF(MONTH(H2582)&gt;=7,YEAR(H2582)+1,YEAR(H2582)),VLOOKUP(MONTH(H2582),index!$D$2:$G$13,4,0),DAY(H2582)),
DATE(YEAR(H2582)+1,MONTH(H2582),DAY(H2582)))))-H2582))+H2582)</f>
        <v/>
      </c>
      <c r="J2582" s="9" t="str">
        <f t="shared" si="256"/>
        <v/>
      </c>
      <c r="K2582" s="11" t="str">
        <f t="shared" si="257"/>
        <v/>
      </c>
      <c r="L2582" s="11" t="str">
        <f t="shared" si="258"/>
        <v/>
      </c>
      <c r="M2582" s="11" t="str">
        <f>IF(A2582="","",VLOOKUP(E2582,index!$A$1:$B$6,2,0)*K2582*G2582)</f>
        <v/>
      </c>
      <c r="N2582" s="11" t="str">
        <f>IF(A2582="","",-PMT(G2582*VLOOKUP(E2582,index!$A$1:$B$6,2,0),C2582,F2582,0,0))</f>
        <v/>
      </c>
      <c r="O2582" s="11" t="str">
        <f t="shared" si="259"/>
        <v/>
      </c>
      <c r="P2582" s="11" t="str">
        <f t="shared" si="260"/>
        <v/>
      </c>
    </row>
    <row r="2583" spans="1:16" x14ac:dyDescent="0.25">
      <c r="A2583" s="9" t="str">
        <f>IF(A2582="","",IF(B2582&lt;C2582,A2582,IF(A2582=MAX('entry data'!$B$8:$B$507),"",A2582+1)))</f>
        <v/>
      </c>
      <c r="B2583" s="9" t="str">
        <f t="shared" ref="B2583:B2646" si="261">IF(A2583="","",IF(B2582=C2582,1,B2582+1))</f>
        <v/>
      </c>
      <c r="C2583" s="9" t="str">
        <f>IF(ISERROR(VLOOKUP(A2583,'entry data'!B:G,6,0)),"",VLOOKUP(A2583,'entry data'!B:G,6,0))</f>
        <v/>
      </c>
      <c r="D2583" s="9" t="str">
        <f>IF(ISERROR(VLOOKUP(A2583,'entry data'!B:C,2,0)),"",VLOOKUP(A2583,'entry data'!B:C,2,0))</f>
        <v/>
      </c>
      <c r="E2583" s="9" t="str">
        <f>IF(ISERROR(VLOOKUP(A2583,'entry data'!B:E,4,0)),"",VLOOKUP(A2583,'entry data'!B:E,4,0))</f>
        <v/>
      </c>
      <c r="F2583" s="11" t="str">
        <f>IF(A2583="","",IF(ISERROR(VLOOKUP(A2583,'entry data'!B:F,5,0)),"",VLOOKUP(A2583,'entry data'!B:F,5,0)))</f>
        <v/>
      </c>
      <c r="G2583" s="12" t="str">
        <f>IF(A2583="","",IF(ISERROR(VLOOKUP(A2583,'entry data'!B:I,8,0)),"",VLOOKUP(A2583,'entry data'!B:I,7,0)))</f>
        <v/>
      </c>
      <c r="H2583" s="13" t="str">
        <f>IF(A2583="","",IF(B2583=1,VLOOKUP(A2583,'entry data'!B:D,3,0),I2582))</f>
        <v/>
      </c>
      <c r="I2583" s="14" t="str">
        <f>IF(A2583="","",IF(E2583="weekly",7,IF(E2583="fortnightly",14,IF(E2583="monthly",DATE(IF(MONTH(H2583)=12,YEAR(H2583)+1,YEAR(H2583)),VLOOKUP(MONTH(H2583),index!$D$2:$G$13,2,0),DAY(H2583)),
IF(E2583="quarterly",DATE(IF(MONTH(H2583)&gt;=10,YEAR(H2583)+1,YEAR(H2583)),VLOOKUP(MONTH(H2583),index!$D$2:$G$13,3,0),DAY(H2583)),
IF(E2583="halfyearly",DATE(IF(MONTH(H2583)&gt;=7,YEAR(H2583)+1,YEAR(H2583)),VLOOKUP(MONTH(H2583),index!$D$2:$G$13,4,0),DAY(H2583)),
DATE(YEAR(H2583)+1,MONTH(H2583),DAY(H2583)))))-H2583))+H2583)</f>
        <v/>
      </c>
      <c r="J2583" s="9" t="str">
        <f t="shared" ref="J2583:J2646" si="262">IF(A2583="","",IF(MONTH(I2583)&lt;10,YEAR(I2583)&amp;"-0"&amp;MONTH(I2583),YEAR(I2583)&amp;"-"&amp;MONTH(I2583)))</f>
        <v/>
      </c>
      <c r="K2583" s="11" t="str">
        <f t="shared" ref="K2583:K2646" si="263">IF(A2583="","",IF(B2583=1,F2583,O2582))</f>
        <v/>
      </c>
      <c r="L2583" s="11" t="str">
        <f t="shared" ref="L2583:L2646" si="264">IF(A2583="","",N2583-M2583)</f>
        <v/>
      </c>
      <c r="M2583" s="11" t="str">
        <f>IF(A2583="","",VLOOKUP(E2583,index!$A$1:$B$6,2,0)*K2583*G2583)</f>
        <v/>
      </c>
      <c r="N2583" s="11" t="str">
        <f>IF(A2583="","",-PMT(G2583*VLOOKUP(E2583,index!$A$1:$B$6,2,0),C2583,F2583,0,0))</f>
        <v/>
      </c>
      <c r="O2583" s="11" t="str">
        <f t="shared" ref="O2583:O2646" si="265">IF(A2583="","",K2583-L2583)</f>
        <v/>
      </c>
      <c r="P2583" s="11" t="str">
        <f t="shared" si="260"/>
        <v/>
      </c>
    </row>
    <row r="2584" spans="1:16" x14ac:dyDescent="0.25">
      <c r="A2584" s="9" t="str">
        <f>IF(A2583="","",IF(B2583&lt;C2583,A2583,IF(A2583=MAX('entry data'!$B$8:$B$507),"",A2583+1)))</f>
        <v/>
      </c>
      <c r="B2584" s="9" t="str">
        <f t="shared" si="261"/>
        <v/>
      </c>
      <c r="C2584" s="9" t="str">
        <f>IF(ISERROR(VLOOKUP(A2584,'entry data'!B:G,6,0)),"",VLOOKUP(A2584,'entry data'!B:G,6,0))</f>
        <v/>
      </c>
      <c r="D2584" s="9" t="str">
        <f>IF(ISERROR(VLOOKUP(A2584,'entry data'!B:C,2,0)),"",VLOOKUP(A2584,'entry data'!B:C,2,0))</f>
        <v/>
      </c>
      <c r="E2584" s="9" t="str">
        <f>IF(ISERROR(VLOOKUP(A2584,'entry data'!B:E,4,0)),"",VLOOKUP(A2584,'entry data'!B:E,4,0))</f>
        <v/>
      </c>
      <c r="F2584" s="11" t="str">
        <f>IF(A2584="","",IF(ISERROR(VLOOKUP(A2584,'entry data'!B:F,5,0)),"",VLOOKUP(A2584,'entry data'!B:F,5,0)))</f>
        <v/>
      </c>
      <c r="G2584" s="12" t="str">
        <f>IF(A2584="","",IF(ISERROR(VLOOKUP(A2584,'entry data'!B:I,8,0)),"",VLOOKUP(A2584,'entry data'!B:I,7,0)))</f>
        <v/>
      </c>
      <c r="H2584" s="13" t="str">
        <f>IF(A2584="","",IF(B2584=1,VLOOKUP(A2584,'entry data'!B:D,3,0),I2583))</f>
        <v/>
      </c>
      <c r="I2584" s="14" t="str">
        <f>IF(A2584="","",IF(E2584="weekly",7,IF(E2584="fortnightly",14,IF(E2584="monthly",DATE(IF(MONTH(H2584)=12,YEAR(H2584)+1,YEAR(H2584)),VLOOKUP(MONTH(H2584),index!$D$2:$G$13,2,0),DAY(H2584)),
IF(E2584="quarterly",DATE(IF(MONTH(H2584)&gt;=10,YEAR(H2584)+1,YEAR(H2584)),VLOOKUP(MONTH(H2584),index!$D$2:$G$13,3,0),DAY(H2584)),
IF(E2584="halfyearly",DATE(IF(MONTH(H2584)&gt;=7,YEAR(H2584)+1,YEAR(H2584)),VLOOKUP(MONTH(H2584),index!$D$2:$G$13,4,0),DAY(H2584)),
DATE(YEAR(H2584)+1,MONTH(H2584),DAY(H2584)))))-H2584))+H2584)</f>
        <v/>
      </c>
      <c r="J2584" s="9" t="str">
        <f t="shared" si="262"/>
        <v/>
      </c>
      <c r="K2584" s="11" t="str">
        <f t="shared" si="263"/>
        <v/>
      </c>
      <c r="L2584" s="11" t="str">
        <f t="shared" si="264"/>
        <v/>
      </c>
      <c r="M2584" s="11" t="str">
        <f>IF(A2584="","",VLOOKUP(E2584,index!$A$1:$B$6,2,0)*K2584*G2584)</f>
        <v/>
      </c>
      <c r="N2584" s="11" t="str">
        <f>IF(A2584="","",-PMT(G2584*VLOOKUP(E2584,index!$A$1:$B$6,2,0),C2584,F2584,0,0))</f>
        <v/>
      </c>
      <c r="O2584" s="11" t="str">
        <f t="shared" si="265"/>
        <v/>
      </c>
      <c r="P2584" s="11" t="str">
        <f t="shared" si="260"/>
        <v/>
      </c>
    </row>
    <row r="2585" spans="1:16" x14ac:dyDescent="0.25">
      <c r="A2585" s="9" t="str">
        <f>IF(A2584="","",IF(B2584&lt;C2584,A2584,IF(A2584=MAX('entry data'!$B$8:$B$507),"",A2584+1)))</f>
        <v/>
      </c>
      <c r="B2585" s="9" t="str">
        <f t="shared" si="261"/>
        <v/>
      </c>
      <c r="C2585" s="9" t="str">
        <f>IF(ISERROR(VLOOKUP(A2585,'entry data'!B:G,6,0)),"",VLOOKUP(A2585,'entry data'!B:G,6,0))</f>
        <v/>
      </c>
      <c r="D2585" s="9" t="str">
        <f>IF(ISERROR(VLOOKUP(A2585,'entry data'!B:C,2,0)),"",VLOOKUP(A2585,'entry data'!B:C,2,0))</f>
        <v/>
      </c>
      <c r="E2585" s="9" t="str">
        <f>IF(ISERROR(VLOOKUP(A2585,'entry data'!B:E,4,0)),"",VLOOKUP(A2585,'entry data'!B:E,4,0))</f>
        <v/>
      </c>
      <c r="F2585" s="11" t="str">
        <f>IF(A2585="","",IF(ISERROR(VLOOKUP(A2585,'entry data'!B:F,5,0)),"",VLOOKUP(A2585,'entry data'!B:F,5,0)))</f>
        <v/>
      </c>
      <c r="G2585" s="12" t="str">
        <f>IF(A2585="","",IF(ISERROR(VLOOKUP(A2585,'entry data'!B:I,8,0)),"",VLOOKUP(A2585,'entry data'!B:I,7,0)))</f>
        <v/>
      </c>
      <c r="H2585" s="13" t="str">
        <f>IF(A2585="","",IF(B2585=1,VLOOKUP(A2585,'entry data'!B:D,3,0),I2584))</f>
        <v/>
      </c>
      <c r="I2585" s="14" t="str">
        <f>IF(A2585="","",IF(E2585="weekly",7,IF(E2585="fortnightly",14,IF(E2585="monthly",DATE(IF(MONTH(H2585)=12,YEAR(H2585)+1,YEAR(H2585)),VLOOKUP(MONTH(H2585),index!$D$2:$G$13,2,0),DAY(H2585)),
IF(E2585="quarterly",DATE(IF(MONTH(H2585)&gt;=10,YEAR(H2585)+1,YEAR(H2585)),VLOOKUP(MONTH(H2585),index!$D$2:$G$13,3,0),DAY(H2585)),
IF(E2585="halfyearly",DATE(IF(MONTH(H2585)&gt;=7,YEAR(H2585)+1,YEAR(H2585)),VLOOKUP(MONTH(H2585),index!$D$2:$G$13,4,0),DAY(H2585)),
DATE(YEAR(H2585)+1,MONTH(H2585),DAY(H2585)))))-H2585))+H2585)</f>
        <v/>
      </c>
      <c r="J2585" s="9" t="str">
        <f t="shared" si="262"/>
        <v/>
      </c>
      <c r="K2585" s="11" t="str">
        <f t="shared" si="263"/>
        <v/>
      </c>
      <c r="L2585" s="11" t="str">
        <f t="shared" si="264"/>
        <v/>
      </c>
      <c r="M2585" s="11" t="str">
        <f>IF(A2585="","",VLOOKUP(E2585,index!$A$1:$B$6,2,0)*K2585*G2585)</f>
        <v/>
      </c>
      <c r="N2585" s="11" t="str">
        <f>IF(A2585="","",-PMT(G2585*VLOOKUP(E2585,index!$A$1:$B$6,2,0),C2585,F2585,0,0))</f>
        <v/>
      </c>
      <c r="O2585" s="11" t="str">
        <f t="shared" si="265"/>
        <v/>
      </c>
      <c r="P2585" s="11" t="str">
        <f t="shared" si="260"/>
        <v/>
      </c>
    </row>
    <row r="2586" spans="1:16" x14ac:dyDescent="0.25">
      <c r="A2586" s="9" t="str">
        <f>IF(A2585="","",IF(B2585&lt;C2585,A2585,IF(A2585=MAX('entry data'!$B$8:$B$507),"",A2585+1)))</f>
        <v/>
      </c>
      <c r="B2586" s="9" t="str">
        <f t="shared" si="261"/>
        <v/>
      </c>
      <c r="C2586" s="9" t="str">
        <f>IF(ISERROR(VLOOKUP(A2586,'entry data'!B:G,6,0)),"",VLOOKUP(A2586,'entry data'!B:G,6,0))</f>
        <v/>
      </c>
      <c r="D2586" s="9" t="str">
        <f>IF(ISERROR(VLOOKUP(A2586,'entry data'!B:C,2,0)),"",VLOOKUP(A2586,'entry data'!B:C,2,0))</f>
        <v/>
      </c>
      <c r="E2586" s="9" t="str">
        <f>IF(ISERROR(VLOOKUP(A2586,'entry data'!B:E,4,0)),"",VLOOKUP(A2586,'entry data'!B:E,4,0))</f>
        <v/>
      </c>
      <c r="F2586" s="11" t="str">
        <f>IF(A2586="","",IF(ISERROR(VLOOKUP(A2586,'entry data'!B:F,5,0)),"",VLOOKUP(A2586,'entry data'!B:F,5,0)))</f>
        <v/>
      </c>
      <c r="G2586" s="12" t="str">
        <f>IF(A2586="","",IF(ISERROR(VLOOKUP(A2586,'entry data'!B:I,8,0)),"",VLOOKUP(A2586,'entry data'!B:I,7,0)))</f>
        <v/>
      </c>
      <c r="H2586" s="13" t="str">
        <f>IF(A2586="","",IF(B2586=1,VLOOKUP(A2586,'entry data'!B:D,3,0),I2585))</f>
        <v/>
      </c>
      <c r="I2586" s="14" t="str">
        <f>IF(A2586="","",IF(E2586="weekly",7,IF(E2586="fortnightly",14,IF(E2586="monthly",DATE(IF(MONTH(H2586)=12,YEAR(H2586)+1,YEAR(H2586)),VLOOKUP(MONTH(H2586),index!$D$2:$G$13,2,0),DAY(H2586)),
IF(E2586="quarterly",DATE(IF(MONTH(H2586)&gt;=10,YEAR(H2586)+1,YEAR(H2586)),VLOOKUP(MONTH(H2586),index!$D$2:$G$13,3,0),DAY(H2586)),
IF(E2586="halfyearly",DATE(IF(MONTH(H2586)&gt;=7,YEAR(H2586)+1,YEAR(H2586)),VLOOKUP(MONTH(H2586),index!$D$2:$G$13,4,0),DAY(H2586)),
DATE(YEAR(H2586)+1,MONTH(H2586),DAY(H2586)))))-H2586))+H2586)</f>
        <v/>
      </c>
      <c r="J2586" s="9" t="str">
        <f t="shared" si="262"/>
        <v/>
      </c>
      <c r="K2586" s="11" t="str">
        <f t="shared" si="263"/>
        <v/>
      </c>
      <c r="L2586" s="11" t="str">
        <f t="shared" si="264"/>
        <v/>
      </c>
      <c r="M2586" s="11" t="str">
        <f>IF(A2586="","",VLOOKUP(E2586,index!$A$1:$B$6,2,0)*K2586*G2586)</f>
        <v/>
      </c>
      <c r="N2586" s="11" t="str">
        <f>IF(A2586="","",-PMT(G2586*VLOOKUP(E2586,index!$A$1:$B$6,2,0),C2586,F2586,0,0))</f>
        <v/>
      </c>
      <c r="O2586" s="11" t="str">
        <f t="shared" si="265"/>
        <v/>
      </c>
      <c r="P2586" s="11" t="str">
        <f t="shared" si="260"/>
        <v/>
      </c>
    </row>
    <row r="2587" spans="1:16" x14ac:dyDescent="0.25">
      <c r="A2587" s="9" t="str">
        <f>IF(A2586="","",IF(B2586&lt;C2586,A2586,IF(A2586=MAX('entry data'!$B$8:$B$507),"",A2586+1)))</f>
        <v/>
      </c>
      <c r="B2587" s="9" t="str">
        <f t="shared" si="261"/>
        <v/>
      </c>
      <c r="C2587" s="9" t="str">
        <f>IF(ISERROR(VLOOKUP(A2587,'entry data'!B:G,6,0)),"",VLOOKUP(A2587,'entry data'!B:G,6,0))</f>
        <v/>
      </c>
      <c r="D2587" s="9" t="str">
        <f>IF(ISERROR(VLOOKUP(A2587,'entry data'!B:C,2,0)),"",VLOOKUP(A2587,'entry data'!B:C,2,0))</f>
        <v/>
      </c>
      <c r="E2587" s="9" t="str">
        <f>IF(ISERROR(VLOOKUP(A2587,'entry data'!B:E,4,0)),"",VLOOKUP(A2587,'entry data'!B:E,4,0))</f>
        <v/>
      </c>
      <c r="F2587" s="11" t="str">
        <f>IF(A2587="","",IF(ISERROR(VLOOKUP(A2587,'entry data'!B:F,5,0)),"",VLOOKUP(A2587,'entry data'!B:F,5,0)))</f>
        <v/>
      </c>
      <c r="G2587" s="12" t="str">
        <f>IF(A2587="","",IF(ISERROR(VLOOKUP(A2587,'entry data'!B:I,8,0)),"",VLOOKUP(A2587,'entry data'!B:I,7,0)))</f>
        <v/>
      </c>
      <c r="H2587" s="13" t="str">
        <f>IF(A2587="","",IF(B2587=1,VLOOKUP(A2587,'entry data'!B:D,3,0),I2586))</f>
        <v/>
      </c>
      <c r="I2587" s="14" t="str">
        <f>IF(A2587="","",IF(E2587="weekly",7,IF(E2587="fortnightly",14,IF(E2587="monthly",DATE(IF(MONTH(H2587)=12,YEAR(H2587)+1,YEAR(H2587)),VLOOKUP(MONTH(H2587),index!$D$2:$G$13,2,0),DAY(H2587)),
IF(E2587="quarterly",DATE(IF(MONTH(H2587)&gt;=10,YEAR(H2587)+1,YEAR(H2587)),VLOOKUP(MONTH(H2587),index!$D$2:$G$13,3,0),DAY(H2587)),
IF(E2587="halfyearly",DATE(IF(MONTH(H2587)&gt;=7,YEAR(H2587)+1,YEAR(H2587)),VLOOKUP(MONTH(H2587),index!$D$2:$G$13,4,0),DAY(H2587)),
DATE(YEAR(H2587)+1,MONTH(H2587),DAY(H2587)))))-H2587))+H2587)</f>
        <v/>
      </c>
      <c r="J2587" s="9" t="str">
        <f t="shared" si="262"/>
        <v/>
      </c>
      <c r="K2587" s="11" t="str">
        <f t="shared" si="263"/>
        <v/>
      </c>
      <c r="L2587" s="11" t="str">
        <f t="shared" si="264"/>
        <v/>
      </c>
      <c r="M2587" s="11" t="str">
        <f>IF(A2587="","",VLOOKUP(E2587,index!$A$1:$B$6,2,0)*K2587*G2587)</f>
        <v/>
      </c>
      <c r="N2587" s="11" t="str">
        <f>IF(A2587="","",-PMT(G2587*VLOOKUP(E2587,index!$A$1:$B$6,2,0),C2587,F2587,0,0))</f>
        <v/>
      </c>
      <c r="O2587" s="11" t="str">
        <f t="shared" si="265"/>
        <v/>
      </c>
      <c r="P2587" s="11" t="str">
        <f t="shared" si="260"/>
        <v/>
      </c>
    </row>
    <row r="2588" spans="1:16" x14ac:dyDescent="0.25">
      <c r="A2588" s="9" t="str">
        <f>IF(A2587="","",IF(B2587&lt;C2587,A2587,IF(A2587=MAX('entry data'!$B$8:$B$507),"",A2587+1)))</f>
        <v/>
      </c>
      <c r="B2588" s="9" t="str">
        <f t="shared" si="261"/>
        <v/>
      </c>
      <c r="C2588" s="9" t="str">
        <f>IF(ISERROR(VLOOKUP(A2588,'entry data'!B:G,6,0)),"",VLOOKUP(A2588,'entry data'!B:G,6,0))</f>
        <v/>
      </c>
      <c r="D2588" s="9" t="str">
        <f>IF(ISERROR(VLOOKUP(A2588,'entry data'!B:C,2,0)),"",VLOOKUP(A2588,'entry data'!B:C,2,0))</f>
        <v/>
      </c>
      <c r="E2588" s="9" t="str">
        <f>IF(ISERROR(VLOOKUP(A2588,'entry data'!B:E,4,0)),"",VLOOKUP(A2588,'entry data'!B:E,4,0))</f>
        <v/>
      </c>
      <c r="F2588" s="11" t="str">
        <f>IF(A2588="","",IF(ISERROR(VLOOKUP(A2588,'entry data'!B:F,5,0)),"",VLOOKUP(A2588,'entry data'!B:F,5,0)))</f>
        <v/>
      </c>
      <c r="G2588" s="12" t="str">
        <f>IF(A2588="","",IF(ISERROR(VLOOKUP(A2588,'entry data'!B:I,8,0)),"",VLOOKUP(A2588,'entry data'!B:I,7,0)))</f>
        <v/>
      </c>
      <c r="H2588" s="13" t="str">
        <f>IF(A2588="","",IF(B2588=1,VLOOKUP(A2588,'entry data'!B:D,3,0),I2587))</f>
        <v/>
      </c>
      <c r="I2588" s="14" t="str">
        <f>IF(A2588="","",IF(E2588="weekly",7,IF(E2588="fortnightly",14,IF(E2588="monthly",DATE(IF(MONTH(H2588)=12,YEAR(H2588)+1,YEAR(H2588)),VLOOKUP(MONTH(H2588),index!$D$2:$G$13,2,0),DAY(H2588)),
IF(E2588="quarterly",DATE(IF(MONTH(H2588)&gt;=10,YEAR(H2588)+1,YEAR(H2588)),VLOOKUP(MONTH(H2588),index!$D$2:$G$13,3,0),DAY(H2588)),
IF(E2588="halfyearly",DATE(IF(MONTH(H2588)&gt;=7,YEAR(H2588)+1,YEAR(H2588)),VLOOKUP(MONTH(H2588),index!$D$2:$G$13,4,0),DAY(H2588)),
DATE(YEAR(H2588)+1,MONTH(H2588),DAY(H2588)))))-H2588))+H2588)</f>
        <v/>
      </c>
      <c r="J2588" s="9" t="str">
        <f t="shared" si="262"/>
        <v/>
      </c>
      <c r="K2588" s="11" t="str">
        <f t="shared" si="263"/>
        <v/>
      </c>
      <c r="L2588" s="11" t="str">
        <f t="shared" si="264"/>
        <v/>
      </c>
      <c r="M2588" s="11" t="str">
        <f>IF(A2588="","",VLOOKUP(E2588,index!$A$1:$B$6,2,0)*K2588*G2588)</f>
        <v/>
      </c>
      <c r="N2588" s="11" t="str">
        <f>IF(A2588="","",-PMT(G2588*VLOOKUP(E2588,index!$A$1:$B$6,2,0),C2588,F2588,0,0))</f>
        <v/>
      </c>
      <c r="O2588" s="11" t="str">
        <f t="shared" si="265"/>
        <v/>
      </c>
      <c r="P2588" s="11" t="str">
        <f t="shared" si="260"/>
        <v/>
      </c>
    </row>
    <row r="2589" spans="1:16" x14ac:dyDescent="0.25">
      <c r="A2589" s="9" t="str">
        <f>IF(A2588="","",IF(B2588&lt;C2588,A2588,IF(A2588=MAX('entry data'!$B$8:$B$507),"",A2588+1)))</f>
        <v/>
      </c>
      <c r="B2589" s="9" t="str">
        <f t="shared" si="261"/>
        <v/>
      </c>
      <c r="C2589" s="9" t="str">
        <f>IF(ISERROR(VLOOKUP(A2589,'entry data'!B:G,6,0)),"",VLOOKUP(A2589,'entry data'!B:G,6,0))</f>
        <v/>
      </c>
      <c r="D2589" s="9" t="str">
        <f>IF(ISERROR(VLOOKUP(A2589,'entry data'!B:C,2,0)),"",VLOOKUP(A2589,'entry data'!B:C,2,0))</f>
        <v/>
      </c>
      <c r="E2589" s="9" t="str">
        <f>IF(ISERROR(VLOOKUP(A2589,'entry data'!B:E,4,0)),"",VLOOKUP(A2589,'entry data'!B:E,4,0))</f>
        <v/>
      </c>
      <c r="F2589" s="11" t="str">
        <f>IF(A2589="","",IF(ISERROR(VLOOKUP(A2589,'entry data'!B:F,5,0)),"",VLOOKUP(A2589,'entry data'!B:F,5,0)))</f>
        <v/>
      </c>
      <c r="G2589" s="12" t="str">
        <f>IF(A2589="","",IF(ISERROR(VLOOKUP(A2589,'entry data'!B:I,8,0)),"",VLOOKUP(A2589,'entry data'!B:I,7,0)))</f>
        <v/>
      </c>
      <c r="H2589" s="13" t="str">
        <f>IF(A2589="","",IF(B2589=1,VLOOKUP(A2589,'entry data'!B:D,3,0),I2588))</f>
        <v/>
      </c>
      <c r="I2589" s="14" t="str">
        <f>IF(A2589="","",IF(E2589="weekly",7,IF(E2589="fortnightly",14,IF(E2589="monthly",DATE(IF(MONTH(H2589)=12,YEAR(H2589)+1,YEAR(H2589)),VLOOKUP(MONTH(H2589),index!$D$2:$G$13,2,0),DAY(H2589)),
IF(E2589="quarterly",DATE(IF(MONTH(H2589)&gt;=10,YEAR(H2589)+1,YEAR(H2589)),VLOOKUP(MONTH(H2589),index!$D$2:$G$13,3,0),DAY(H2589)),
IF(E2589="halfyearly",DATE(IF(MONTH(H2589)&gt;=7,YEAR(H2589)+1,YEAR(H2589)),VLOOKUP(MONTH(H2589),index!$D$2:$G$13,4,0),DAY(H2589)),
DATE(YEAR(H2589)+1,MONTH(H2589),DAY(H2589)))))-H2589))+H2589)</f>
        <v/>
      </c>
      <c r="J2589" s="9" t="str">
        <f t="shared" si="262"/>
        <v/>
      </c>
      <c r="K2589" s="11" t="str">
        <f t="shared" si="263"/>
        <v/>
      </c>
      <c r="L2589" s="11" t="str">
        <f t="shared" si="264"/>
        <v/>
      </c>
      <c r="M2589" s="11" t="str">
        <f>IF(A2589="","",VLOOKUP(E2589,index!$A$1:$B$6,2,0)*K2589*G2589)</f>
        <v/>
      </c>
      <c r="N2589" s="11" t="str">
        <f>IF(A2589="","",-PMT(G2589*VLOOKUP(E2589,index!$A$1:$B$6,2,0),C2589,F2589,0,0))</f>
        <v/>
      </c>
      <c r="O2589" s="11" t="str">
        <f t="shared" si="265"/>
        <v/>
      </c>
      <c r="P2589" s="11" t="str">
        <f t="shared" si="260"/>
        <v/>
      </c>
    </row>
    <row r="2590" spans="1:16" x14ac:dyDescent="0.25">
      <c r="A2590" s="9" t="str">
        <f>IF(A2589="","",IF(B2589&lt;C2589,A2589,IF(A2589=MAX('entry data'!$B$8:$B$507),"",A2589+1)))</f>
        <v/>
      </c>
      <c r="B2590" s="9" t="str">
        <f t="shared" si="261"/>
        <v/>
      </c>
      <c r="C2590" s="9" t="str">
        <f>IF(ISERROR(VLOOKUP(A2590,'entry data'!B:G,6,0)),"",VLOOKUP(A2590,'entry data'!B:G,6,0))</f>
        <v/>
      </c>
      <c r="D2590" s="9" t="str">
        <f>IF(ISERROR(VLOOKUP(A2590,'entry data'!B:C,2,0)),"",VLOOKUP(A2590,'entry data'!B:C,2,0))</f>
        <v/>
      </c>
      <c r="E2590" s="9" t="str">
        <f>IF(ISERROR(VLOOKUP(A2590,'entry data'!B:E,4,0)),"",VLOOKUP(A2590,'entry data'!B:E,4,0))</f>
        <v/>
      </c>
      <c r="F2590" s="11" t="str">
        <f>IF(A2590="","",IF(ISERROR(VLOOKUP(A2590,'entry data'!B:F,5,0)),"",VLOOKUP(A2590,'entry data'!B:F,5,0)))</f>
        <v/>
      </c>
      <c r="G2590" s="12" t="str">
        <f>IF(A2590="","",IF(ISERROR(VLOOKUP(A2590,'entry data'!B:I,8,0)),"",VLOOKUP(A2590,'entry data'!B:I,7,0)))</f>
        <v/>
      </c>
      <c r="H2590" s="13" t="str">
        <f>IF(A2590="","",IF(B2590=1,VLOOKUP(A2590,'entry data'!B:D,3,0),I2589))</f>
        <v/>
      </c>
      <c r="I2590" s="14" t="str">
        <f>IF(A2590="","",IF(E2590="weekly",7,IF(E2590="fortnightly",14,IF(E2590="monthly",DATE(IF(MONTH(H2590)=12,YEAR(H2590)+1,YEAR(H2590)),VLOOKUP(MONTH(H2590),index!$D$2:$G$13,2,0),DAY(H2590)),
IF(E2590="quarterly",DATE(IF(MONTH(H2590)&gt;=10,YEAR(H2590)+1,YEAR(H2590)),VLOOKUP(MONTH(H2590),index!$D$2:$G$13,3,0),DAY(H2590)),
IF(E2590="halfyearly",DATE(IF(MONTH(H2590)&gt;=7,YEAR(H2590)+1,YEAR(H2590)),VLOOKUP(MONTH(H2590),index!$D$2:$G$13,4,0),DAY(H2590)),
DATE(YEAR(H2590)+1,MONTH(H2590),DAY(H2590)))))-H2590))+H2590)</f>
        <v/>
      </c>
      <c r="J2590" s="9" t="str">
        <f t="shared" si="262"/>
        <v/>
      </c>
      <c r="K2590" s="11" t="str">
        <f t="shared" si="263"/>
        <v/>
      </c>
      <c r="L2590" s="11" t="str">
        <f t="shared" si="264"/>
        <v/>
      </c>
      <c r="M2590" s="11" t="str">
        <f>IF(A2590="","",VLOOKUP(E2590,index!$A$1:$B$6,2,0)*K2590*G2590)</f>
        <v/>
      </c>
      <c r="N2590" s="11" t="str">
        <f>IF(A2590="","",-PMT(G2590*VLOOKUP(E2590,index!$A$1:$B$6,2,0),C2590,F2590,0,0))</f>
        <v/>
      </c>
      <c r="O2590" s="11" t="str">
        <f t="shared" si="265"/>
        <v/>
      </c>
      <c r="P2590" s="11" t="str">
        <f t="shared" si="260"/>
        <v/>
      </c>
    </row>
    <row r="2591" spans="1:16" x14ac:dyDescent="0.25">
      <c r="A2591" s="9" t="str">
        <f>IF(A2590="","",IF(B2590&lt;C2590,A2590,IF(A2590=MAX('entry data'!$B$8:$B$507),"",A2590+1)))</f>
        <v/>
      </c>
      <c r="B2591" s="9" t="str">
        <f t="shared" si="261"/>
        <v/>
      </c>
      <c r="C2591" s="9" t="str">
        <f>IF(ISERROR(VLOOKUP(A2591,'entry data'!B:G,6,0)),"",VLOOKUP(A2591,'entry data'!B:G,6,0))</f>
        <v/>
      </c>
      <c r="D2591" s="9" t="str">
        <f>IF(ISERROR(VLOOKUP(A2591,'entry data'!B:C,2,0)),"",VLOOKUP(A2591,'entry data'!B:C,2,0))</f>
        <v/>
      </c>
      <c r="E2591" s="9" t="str">
        <f>IF(ISERROR(VLOOKUP(A2591,'entry data'!B:E,4,0)),"",VLOOKUP(A2591,'entry data'!B:E,4,0))</f>
        <v/>
      </c>
      <c r="F2591" s="11" t="str">
        <f>IF(A2591="","",IF(ISERROR(VLOOKUP(A2591,'entry data'!B:F,5,0)),"",VLOOKUP(A2591,'entry data'!B:F,5,0)))</f>
        <v/>
      </c>
      <c r="G2591" s="12" t="str">
        <f>IF(A2591="","",IF(ISERROR(VLOOKUP(A2591,'entry data'!B:I,8,0)),"",VLOOKUP(A2591,'entry data'!B:I,7,0)))</f>
        <v/>
      </c>
      <c r="H2591" s="13" t="str">
        <f>IF(A2591="","",IF(B2591=1,VLOOKUP(A2591,'entry data'!B:D,3,0),I2590))</f>
        <v/>
      </c>
      <c r="I2591" s="14" t="str">
        <f>IF(A2591="","",IF(E2591="weekly",7,IF(E2591="fortnightly",14,IF(E2591="monthly",DATE(IF(MONTH(H2591)=12,YEAR(H2591)+1,YEAR(H2591)),VLOOKUP(MONTH(H2591),index!$D$2:$G$13,2,0),DAY(H2591)),
IF(E2591="quarterly",DATE(IF(MONTH(H2591)&gt;=10,YEAR(H2591)+1,YEAR(H2591)),VLOOKUP(MONTH(H2591),index!$D$2:$G$13,3,0),DAY(H2591)),
IF(E2591="halfyearly",DATE(IF(MONTH(H2591)&gt;=7,YEAR(H2591)+1,YEAR(H2591)),VLOOKUP(MONTH(H2591),index!$D$2:$G$13,4,0),DAY(H2591)),
DATE(YEAR(H2591)+1,MONTH(H2591),DAY(H2591)))))-H2591))+H2591)</f>
        <v/>
      </c>
      <c r="J2591" s="9" t="str">
        <f t="shared" si="262"/>
        <v/>
      </c>
      <c r="K2591" s="11" t="str">
        <f t="shared" si="263"/>
        <v/>
      </c>
      <c r="L2591" s="11" t="str">
        <f t="shared" si="264"/>
        <v/>
      </c>
      <c r="M2591" s="11" t="str">
        <f>IF(A2591="","",VLOOKUP(E2591,index!$A$1:$B$6,2,0)*K2591*G2591)</f>
        <v/>
      </c>
      <c r="N2591" s="11" t="str">
        <f>IF(A2591="","",-PMT(G2591*VLOOKUP(E2591,index!$A$1:$B$6,2,0),C2591,F2591,0,0))</f>
        <v/>
      </c>
      <c r="O2591" s="11" t="str">
        <f t="shared" si="265"/>
        <v/>
      </c>
      <c r="P2591" s="11" t="str">
        <f t="shared" si="260"/>
        <v/>
      </c>
    </row>
    <row r="2592" spans="1:16" x14ac:dyDescent="0.25">
      <c r="A2592" s="9" t="str">
        <f>IF(A2591="","",IF(B2591&lt;C2591,A2591,IF(A2591=MAX('entry data'!$B$8:$B$507),"",A2591+1)))</f>
        <v/>
      </c>
      <c r="B2592" s="9" t="str">
        <f t="shared" si="261"/>
        <v/>
      </c>
      <c r="C2592" s="9" t="str">
        <f>IF(ISERROR(VLOOKUP(A2592,'entry data'!B:G,6,0)),"",VLOOKUP(A2592,'entry data'!B:G,6,0))</f>
        <v/>
      </c>
      <c r="D2592" s="9" t="str">
        <f>IF(ISERROR(VLOOKUP(A2592,'entry data'!B:C,2,0)),"",VLOOKUP(A2592,'entry data'!B:C,2,0))</f>
        <v/>
      </c>
      <c r="E2592" s="9" t="str">
        <f>IF(ISERROR(VLOOKUP(A2592,'entry data'!B:E,4,0)),"",VLOOKUP(A2592,'entry data'!B:E,4,0))</f>
        <v/>
      </c>
      <c r="F2592" s="11" t="str">
        <f>IF(A2592="","",IF(ISERROR(VLOOKUP(A2592,'entry data'!B:F,5,0)),"",VLOOKUP(A2592,'entry data'!B:F,5,0)))</f>
        <v/>
      </c>
      <c r="G2592" s="12" t="str">
        <f>IF(A2592="","",IF(ISERROR(VLOOKUP(A2592,'entry data'!B:I,8,0)),"",VLOOKUP(A2592,'entry data'!B:I,7,0)))</f>
        <v/>
      </c>
      <c r="H2592" s="13" t="str">
        <f>IF(A2592="","",IF(B2592=1,VLOOKUP(A2592,'entry data'!B:D,3,0),I2591))</f>
        <v/>
      </c>
      <c r="I2592" s="14" t="str">
        <f>IF(A2592="","",IF(E2592="weekly",7,IF(E2592="fortnightly",14,IF(E2592="monthly",DATE(IF(MONTH(H2592)=12,YEAR(H2592)+1,YEAR(H2592)),VLOOKUP(MONTH(H2592),index!$D$2:$G$13,2,0),DAY(H2592)),
IF(E2592="quarterly",DATE(IF(MONTH(H2592)&gt;=10,YEAR(H2592)+1,YEAR(H2592)),VLOOKUP(MONTH(H2592),index!$D$2:$G$13,3,0),DAY(H2592)),
IF(E2592="halfyearly",DATE(IF(MONTH(H2592)&gt;=7,YEAR(H2592)+1,YEAR(H2592)),VLOOKUP(MONTH(H2592),index!$D$2:$G$13,4,0),DAY(H2592)),
DATE(YEAR(H2592)+1,MONTH(H2592),DAY(H2592)))))-H2592))+H2592)</f>
        <v/>
      </c>
      <c r="J2592" s="9" t="str">
        <f t="shared" si="262"/>
        <v/>
      </c>
      <c r="K2592" s="11" t="str">
        <f t="shared" si="263"/>
        <v/>
      </c>
      <c r="L2592" s="11" t="str">
        <f t="shared" si="264"/>
        <v/>
      </c>
      <c r="M2592" s="11" t="str">
        <f>IF(A2592="","",VLOOKUP(E2592,index!$A$1:$B$6,2,0)*K2592*G2592)</f>
        <v/>
      </c>
      <c r="N2592" s="11" t="str">
        <f>IF(A2592="","",-PMT(G2592*VLOOKUP(E2592,index!$A$1:$B$6,2,0),C2592,F2592,0,0))</f>
        <v/>
      </c>
      <c r="O2592" s="11" t="str">
        <f t="shared" si="265"/>
        <v/>
      </c>
      <c r="P2592" s="11" t="str">
        <f t="shared" si="260"/>
        <v/>
      </c>
    </row>
    <row r="2593" spans="1:16" x14ac:dyDescent="0.25">
      <c r="A2593" s="9" t="str">
        <f>IF(A2592="","",IF(B2592&lt;C2592,A2592,IF(A2592=MAX('entry data'!$B$8:$B$507),"",A2592+1)))</f>
        <v/>
      </c>
      <c r="B2593" s="9" t="str">
        <f t="shared" si="261"/>
        <v/>
      </c>
      <c r="C2593" s="9" t="str">
        <f>IF(ISERROR(VLOOKUP(A2593,'entry data'!B:G,6,0)),"",VLOOKUP(A2593,'entry data'!B:G,6,0))</f>
        <v/>
      </c>
      <c r="D2593" s="9" t="str">
        <f>IF(ISERROR(VLOOKUP(A2593,'entry data'!B:C,2,0)),"",VLOOKUP(A2593,'entry data'!B:C,2,0))</f>
        <v/>
      </c>
      <c r="E2593" s="9" t="str">
        <f>IF(ISERROR(VLOOKUP(A2593,'entry data'!B:E,4,0)),"",VLOOKUP(A2593,'entry data'!B:E,4,0))</f>
        <v/>
      </c>
      <c r="F2593" s="11" t="str">
        <f>IF(A2593="","",IF(ISERROR(VLOOKUP(A2593,'entry data'!B:F,5,0)),"",VLOOKUP(A2593,'entry data'!B:F,5,0)))</f>
        <v/>
      </c>
      <c r="G2593" s="12" t="str">
        <f>IF(A2593="","",IF(ISERROR(VLOOKUP(A2593,'entry data'!B:I,8,0)),"",VLOOKUP(A2593,'entry data'!B:I,7,0)))</f>
        <v/>
      </c>
      <c r="H2593" s="13" t="str">
        <f>IF(A2593="","",IF(B2593=1,VLOOKUP(A2593,'entry data'!B:D,3,0),I2592))</f>
        <v/>
      </c>
      <c r="I2593" s="14" t="str">
        <f>IF(A2593="","",IF(E2593="weekly",7,IF(E2593="fortnightly",14,IF(E2593="monthly",DATE(IF(MONTH(H2593)=12,YEAR(H2593)+1,YEAR(H2593)),VLOOKUP(MONTH(H2593),index!$D$2:$G$13,2,0),DAY(H2593)),
IF(E2593="quarterly",DATE(IF(MONTH(H2593)&gt;=10,YEAR(H2593)+1,YEAR(H2593)),VLOOKUP(MONTH(H2593),index!$D$2:$G$13,3,0),DAY(H2593)),
IF(E2593="halfyearly",DATE(IF(MONTH(H2593)&gt;=7,YEAR(H2593)+1,YEAR(H2593)),VLOOKUP(MONTH(H2593),index!$D$2:$G$13,4,0),DAY(H2593)),
DATE(YEAR(H2593)+1,MONTH(H2593),DAY(H2593)))))-H2593))+H2593)</f>
        <v/>
      </c>
      <c r="J2593" s="9" t="str">
        <f t="shared" si="262"/>
        <v/>
      </c>
      <c r="K2593" s="11" t="str">
        <f t="shared" si="263"/>
        <v/>
      </c>
      <c r="L2593" s="11" t="str">
        <f t="shared" si="264"/>
        <v/>
      </c>
      <c r="M2593" s="11" t="str">
        <f>IF(A2593="","",VLOOKUP(E2593,index!$A$1:$B$6,2,0)*K2593*G2593)</f>
        <v/>
      </c>
      <c r="N2593" s="11" t="str">
        <f>IF(A2593="","",-PMT(G2593*VLOOKUP(E2593,index!$A$1:$B$6,2,0),C2593,F2593,0,0))</f>
        <v/>
      </c>
      <c r="O2593" s="11" t="str">
        <f t="shared" si="265"/>
        <v/>
      </c>
      <c r="P2593" s="11" t="str">
        <f t="shared" si="260"/>
        <v/>
      </c>
    </row>
    <row r="2594" spans="1:16" x14ac:dyDescent="0.25">
      <c r="A2594" s="9" t="str">
        <f>IF(A2593="","",IF(B2593&lt;C2593,A2593,IF(A2593=MAX('entry data'!$B$8:$B$507),"",A2593+1)))</f>
        <v/>
      </c>
      <c r="B2594" s="9" t="str">
        <f t="shared" si="261"/>
        <v/>
      </c>
      <c r="C2594" s="9" t="str">
        <f>IF(ISERROR(VLOOKUP(A2594,'entry data'!B:G,6,0)),"",VLOOKUP(A2594,'entry data'!B:G,6,0))</f>
        <v/>
      </c>
      <c r="D2594" s="9" t="str">
        <f>IF(ISERROR(VLOOKUP(A2594,'entry data'!B:C,2,0)),"",VLOOKUP(A2594,'entry data'!B:C,2,0))</f>
        <v/>
      </c>
      <c r="E2594" s="9" t="str">
        <f>IF(ISERROR(VLOOKUP(A2594,'entry data'!B:E,4,0)),"",VLOOKUP(A2594,'entry data'!B:E,4,0))</f>
        <v/>
      </c>
      <c r="F2594" s="11" t="str">
        <f>IF(A2594="","",IF(ISERROR(VLOOKUP(A2594,'entry data'!B:F,5,0)),"",VLOOKUP(A2594,'entry data'!B:F,5,0)))</f>
        <v/>
      </c>
      <c r="G2594" s="12" t="str">
        <f>IF(A2594="","",IF(ISERROR(VLOOKUP(A2594,'entry data'!B:I,8,0)),"",VLOOKUP(A2594,'entry data'!B:I,7,0)))</f>
        <v/>
      </c>
      <c r="H2594" s="13" t="str">
        <f>IF(A2594="","",IF(B2594=1,VLOOKUP(A2594,'entry data'!B:D,3,0),I2593))</f>
        <v/>
      </c>
      <c r="I2594" s="14" t="str">
        <f>IF(A2594="","",IF(E2594="weekly",7,IF(E2594="fortnightly",14,IF(E2594="monthly",DATE(IF(MONTH(H2594)=12,YEAR(H2594)+1,YEAR(H2594)),VLOOKUP(MONTH(H2594),index!$D$2:$G$13,2,0),DAY(H2594)),
IF(E2594="quarterly",DATE(IF(MONTH(H2594)&gt;=10,YEAR(H2594)+1,YEAR(H2594)),VLOOKUP(MONTH(H2594),index!$D$2:$G$13,3,0),DAY(H2594)),
IF(E2594="halfyearly",DATE(IF(MONTH(H2594)&gt;=7,YEAR(H2594)+1,YEAR(H2594)),VLOOKUP(MONTH(H2594),index!$D$2:$G$13,4,0),DAY(H2594)),
DATE(YEAR(H2594)+1,MONTH(H2594),DAY(H2594)))))-H2594))+H2594)</f>
        <v/>
      </c>
      <c r="J2594" s="9" t="str">
        <f t="shared" si="262"/>
        <v/>
      </c>
      <c r="K2594" s="11" t="str">
        <f t="shared" si="263"/>
        <v/>
      </c>
      <c r="L2594" s="11" t="str">
        <f t="shared" si="264"/>
        <v/>
      </c>
      <c r="M2594" s="11" t="str">
        <f>IF(A2594="","",VLOOKUP(E2594,index!$A$1:$B$6,2,0)*K2594*G2594)</f>
        <v/>
      </c>
      <c r="N2594" s="11" t="str">
        <f>IF(A2594="","",-PMT(G2594*VLOOKUP(E2594,index!$A$1:$B$6,2,0),C2594,F2594,0,0))</f>
        <v/>
      </c>
      <c r="O2594" s="11" t="str">
        <f t="shared" si="265"/>
        <v/>
      </c>
      <c r="P2594" s="11" t="str">
        <f t="shared" si="260"/>
        <v/>
      </c>
    </row>
    <row r="2595" spans="1:16" x14ac:dyDescent="0.25">
      <c r="A2595" s="9" t="str">
        <f>IF(A2594="","",IF(B2594&lt;C2594,A2594,IF(A2594=MAX('entry data'!$B$8:$B$507),"",A2594+1)))</f>
        <v/>
      </c>
      <c r="B2595" s="9" t="str">
        <f t="shared" si="261"/>
        <v/>
      </c>
      <c r="C2595" s="9" t="str">
        <f>IF(ISERROR(VLOOKUP(A2595,'entry data'!B:G,6,0)),"",VLOOKUP(A2595,'entry data'!B:G,6,0))</f>
        <v/>
      </c>
      <c r="D2595" s="9" t="str">
        <f>IF(ISERROR(VLOOKUP(A2595,'entry data'!B:C,2,0)),"",VLOOKUP(A2595,'entry data'!B:C,2,0))</f>
        <v/>
      </c>
      <c r="E2595" s="9" t="str">
        <f>IF(ISERROR(VLOOKUP(A2595,'entry data'!B:E,4,0)),"",VLOOKUP(A2595,'entry data'!B:E,4,0))</f>
        <v/>
      </c>
      <c r="F2595" s="11" t="str">
        <f>IF(A2595="","",IF(ISERROR(VLOOKUP(A2595,'entry data'!B:F,5,0)),"",VLOOKUP(A2595,'entry data'!B:F,5,0)))</f>
        <v/>
      </c>
      <c r="G2595" s="12" t="str">
        <f>IF(A2595="","",IF(ISERROR(VLOOKUP(A2595,'entry data'!B:I,8,0)),"",VLOOKUP(A2595,'entry data'!B:I,7,0)))</f>
        <v/>
      </c>
      <c r="H2595" s="13" t="str">
        <f>IF(A2595="","",IF(B2595=1,VLOOKUP(A2595,'entry data'!B:D,3,0),I2594))</f>
        <v/>
      </c>
      <c r="I2595" s="14" t="str">
        <f>IF(A2595="","",IF(E2595="weekly",7,IF(E2595="fortnightly",14,IF(E2595="monthly",DATE(IF(MONTH(H2595)=12,YEAR(H2595)+1,YEAR(H2595)),VLOOKUP(MONTH(H2595),index!$D$2:$G$13,2,0),DAY(H2595)),
IF(E2595="quarterly",DATE(IF(MONTH(H2595)&gt;=10,YEAR(H2595)+1,YEAR(H2595)),VLOOKUP(MONTH(H2595),index!$D$2:$G$13,3,0),DAY(H2595)),
IF(E2595="halfyearly",DATE(IF(MONTH(H2595)&gt;=7,YEAR(H2595)+1,YEAR(H2595)),VLOOKUP(MONTH(H2595),index!$D$2:$G$13,4,0),DAY(H2595)),
DATE(YEAR(H2595)+1,MONTH(H2595),DAY(H2595)))))-H2595))+H2595)</f>
        <v/>
      </c>
      <c r="J2595" s="9" t="str">
        <f t="shared" si="262"/>
        <v/>
      </c>
      <c r="K2595" s="11" t="str">
        <f t="shared" si="263"/>
        <v/>
      </c>
      <c r="L2595" s="11" t="str">
        <f t="shared" si="264"/>
        <v/>
      </c>
      <c r="M2595" s="11" t="str">
        <f>IF(A2595="","",VLOOKUP(E2595,index!$A$1:$B$6,2,0)*K2595*G2595)</f>
        <v/>
      </c>
      <c r="N2595" s="11" t="str">
        <f>IF(A2595="","",-PMT(G2595*VLOOKUP(E2595,index!$A$1:$B$6,2,0),C2595,F2595,0,0))</f>
        <v/>
      </c>
      <c r="O2595" s="11" t="str">
        <f t="shared" si="265"/>
        <v/>
      </c>
      <c r="P2595" s="11" t="str">
        <f t="shared" si="260"/>
        <v/>
      </c>
    </row>
    <row r="2596" spans="1:16" x14ac:dyDescent="0.25">
      <c r="A2596" s="9" t="str">
        <f>IF(A2595="","",IF(B2595&lt;C2595,A2595,IF(A2595=MAX('entry data'!$B$8:$B$507),"",A2595+1)))</f>
        <v/>
      </c>
      <c r="B2596" s="9" t="str">
        <f t="shared" si="261"/>
        <v/>
      </c>
      <c r="C2596" s="9" t="str">
        <f>IF(ISERROR(VLOOKUP(A2596,'entry data'!B:G,6,0)),"",VLOOKUP(A2596,'entry data'!B:G,6,0))</f>
        <v/>
      </c>
      <c r="D2596" s="9" t="str">
        <f>IF(ISERROR(VLOOKUP(A2596,'entry data'!B:C,2,0)),"",VLOOKUP(A2596,'entry data'!B:C,2,0))</f>
        <v/>
      </c>
      <c r="E2596" s="9" t="str">
        <f>IF(ISERROR(VLOOKUP(A2596,'entry data'!B:E,4,0)),"",VLOOKUP(A2596,'entry data'!B:E,4,0))</f>
        <v/>
      </c>
      <c r="F2596" s="11" t="str">
        <f>IF(A2596="","",IF(ISERROR(VLOOKUP(A2596,'entry data'!B:F,5,0)),"",VLOOKUP(A2596,'entry data'!B:F,5,0)))</f>
        <v/>
      </c>
      <c r="G2596" s="12" t="str">
        <f>IF(A2596="","",IF(ISERROR(VLOOKUP(A2596,'entry data'!B:I,8,0)),"",VLOOKUP(A2596,'entry data'!B:I,7,0)))</f>
        <v/>
      </c>
      <c r="H2596" s="13" t="str">
        <f>IF(A2596="","",IF(B2596=1,VLOOKUP(A2596,'entry data'!B:D,3,0),I2595))</f>
        <v/>
      </c>
      <c r="I2596" s="14" t="str">
        <f>IF(A2596="","",IF(E2596="weekly",7,IF(E2596="fortnightly",14,IF(E2596="monthly",DATE(IF(MONTH(H2596)=12,YEAR(H2596)+1,YEAR(H2596)),VLOOKUP(MONTH(H2596),index!$D$2:$G$13,2,0),DAY(H2596)),
IF(E2596="quarterly",DATE(IF(MONTH(H2596)&gt;=10,YEAR(H2596)+1,YEAR(H2596)),VLOOKUP(MONTH(H2596),index!$D$2:$G$13,3,0),DAY(H2596)),
IF(E2596="halfyearly",DATE(IF(MONTH(H2596)&gt;=7,YEAR(H2596)+1,YEAR(H2596)),VLOOKUP(MONTH(H2596),index!$D$2:$G$13,4,0),DAY(H2596)),
DATE(YEAR(H2596)+1,MONTH(H2596),DAY(H2596)))))-H2596))+H2596)</f>
        <v/>
      </c>
      <c r="J2596" s="9" t="str">
        <f t="shared" si="262"/>
        <v/>
      </c>
      <c r="K2596" s="11" t="str">
        <f t="shared" si="263"/>
        <v/>
      </c>
      <c r="L2596" s="11" t="str">
        <f t="shared" si="264"/>
        <v/>
      </c>
      <c r="M2596" s="11" t="str">
        <f>IF(A2596="","",VLOOKUP(E2596,index!$A$1:$B$6,2,0)*K2596*G2596)</f>
        <v/>
      </c>
      <c r="N2596" s="11" t="str">
        <f>IF(A2596="","",-PMT(G2596*VLOOKUP(E2596,index!$A$1:$B$6,2,0),C2596,F2596,0,0))</f>
        <v/>
      </c>
      <c r="O2596" s="11" t="str">
        <f t="shared" si="265"/>
        <v/>
      </c>
      <c r="P2596" s="11" t="str">
        <f t="shared" si="260"/>
        <v/>
      </c>
    </row>
    <row r="2597" spans="1:16" x14ac:dyDescent="0.25">
      <c r="A2597" s="9" t="str">
        <f>IF(A2596="","",IF(B2596&lt;C2596,A2596,IF(A2596=MAX('entry data'!$B$8:$B$507),"",A2596+1)))</f>
        <v/>
      </c>
      <c r="B2597" s="9" t="str">
        <f t="shared" si="261"/>
        <v/>
      </c>
      <c r="C2597" s="9" t="str">
        <f>IF(ISERROR(VLOOKUP(A2597,'entry data'!B:G,6,0)),"",VLOOKUP(A2597,'entry data'!B:G,6,0))</f>
        <v/>
      </c>
      <c r="D2597" s="9" t="str">
        <f>IF(ISERROR(VLOOKUP(A2597,'entry data'!B:C,2,0)),"",VLOOKUP(A2597,'entry data'!B:C,2,0))</f>
        <v/>
      </c>
      <c r="E2597" s="9" t="str">
        <f>IF(ISERROR(VLOOKUP(A2597,'entry data'!B:E,4,0)),"",VLOOKUP(A2597,'entry data'!B:E,4,0))</f>
        <v/>
      </c>
      <c r="F2597" s="11" t="str">
        <f>IF(A2597="","",IF(ISERROR(VLOOKUP(A2597,'entry data'!B:F,5,0)),"",VLOOKUP(A2597,'entry data'!B:F,5,0)))</f>
        <v/>
      </c>
      <c r="G2597" s="12" t="str">
        <f>IF(A2597="","",IF(ISERROR(VLOOKUP(A2597,'entry data'!B:I,8,0)),"",VLOOKUP(A2597,'entry data'!B:I,7,0)))</f>
        <v/>
      </c>
      <c r="H2597" s="13" t="str">
        <f>IF(A2597="","",IF(B2597=1,VLOOKUP(A2597,'entry data'!B:D,3,0),I2596))</f>
        <v/>
      </c>
      <c r="I2597" s="14" t="str">
        <f>IF(A2597="","",IF(E2597="weekly",7,IF(E2597="fortnightly",14,IF(E2597="monthly",DATE(IF(MONTH(H2597)=12,YEAR(H2597)+1,YEAR(H2597)),VLOOKUP(MONTH(H2597),index!$D$2:$G$13,2,0),DAY(H2597)),
IF(E2597="quarterly",DATE(IF(MONTH(H2597)&gt;=10,YEAR(H2597)+1,YEAR(H2597)),VLOOKUP(MONTH(H2597),index!$D$2:$G$13,3,0),DAY(H2597)),
IF(E2597="halfyearly",DATE(IF(MONTH(H2597)&gt;=7,YEAR(H2597)+1,YEAR(H2597)),VLOOKUP(MONTH(H2597),index!$D$2:$G$13,4,0),DAY(H2597)),
DATE(YEAR(H2597)+1,MONTH(H2597),DAY(H2597)))))-H2597))+H2597)</f>
        <v/>
      </c>
      <c r="J2597" s="9" t="str">
        <f t="shared" si="262"/>
        <v/>
      </c>
      <c r="K2597" s="11" t="str">
        <f t="shared" si="263"/>
        <v/>
      </c>
      <c r="L2597" s="11" t="str">
        <f t="shared" si="264"/>
        <v/>
      </c>
      <c r="M2597" s="11" t="str">
        <f>IF(A2597="","",VLOOKUP(E2597,index!$A$1:$B$6,2,0)*K2597*G2597)</f>
        <v/>
      </c>
      <c r="N2597" s="11" t="str">
        <f>IF(A2597="","",-PMT(G2597*VLOOKUP(E2597,index!$A$1:$B$6,2,0),C2597,F2597,0,0))</f>
        <v/>
      </c>
      <c r="O2597" s="11" t="str">
        <f t="shared" si="265"/>
        <v/>
      </c>
      <c r="P2597" s="11" t="str">
        <f t="shared" si="260"/>
        <v/>
      </c>
    </row>
    <row r="2598" spans="1:16" x14ac:dyDescent="0.25">
      <c r="A2598" s="9" t="str">
        <f>IF(A2597="","",IF(B2597&lt;C2597,A2597,IF(A2597=MAX('entry data'!$B$8:$B$507),"",A2597+1)))</f>
        <v/>
      </c>
      <c r="B2598" s="9" t="str">
        <f t="shared" si="261"/>
        <v/>
      </c>
      <c r="C2598" s="9" t="str">
        <f>IF(ISERROR(VLOOKUP(A2598,'entry data'!B:G,6,0)),"",VLOOKUP(A2598,'entry data'!B:G,6,0))</f>
        <v/>
      </c>
      <c r="D2598" s="9" t="str">
        <f>IF(ISERROR(VLOOKUP(A2598,'entry data'!B:C,2,0)),"",VLOOKUP(A2598,'entry data'!B:C,2,0))</f>
        <v/>
      </c>
      <c r="E2598" s="9" t="str">
        <f>IF(ISERROR(VLOOKUP(A2598,'entry data'!B:E,4,0)),"",VLOOKUP(A2598,'entry data'!B:E,4,0))</f>
        <v/>
      </c>
      <c r="F2598" s="11" t="str">
        <f>IF(A2598="","",IF(ISERROR(VLOOKUP(A2598,'entry data'!B:F,5,0)),"",VLOOKUP(A2598,'entry data'!B:F,5,0)))</f>
        <v/>
      </c>
      <c r="G2598" s="12" t="str">
        <f>IF(A2598="","",IF(ISERROR(VLOOKUP(A2598,'entry data'!B:I,8,0)),"",VLOOKUP(A2598,'entry data'!B:I,7,0)))</f>
        <v/>
      </c>
      <c r="H2598" s="13" t="str">
        <f>IF(A2598="","",IF(B2598=1,VLOOKUP(A2598,'entry data'!B:D,3,0),I2597))</f>
        <v/>
      </c>
      <c r="I2598" s="14" t="str">
        <f>IF(A2598="","",IF(E2598="weekly",7,IF(E2598="fortnightly",14,IF(E2598="monthly",DATE(IF(MONTH(H2598)=12,YEAR(H2598)+1,YEAR(H2598)),VLOOKUP(MONTH(H2598),index!$D$2:$G$13,2,0),DAY(H2598)),
IF(E2598="quarterly",DATE(IF(MONTH(H2598)&gt;=10,YEAR(H2598)+1,YEAR(H2598)),VLOOKUP(MONTH(H2598),index!$D$2:$G$13,3,0),DAY(H2598)),
IF(E2598="halfyearly",DATE(IF(MONTH(H2598)&gt;=7,YEAR(H2598)+1,YEAR(H2598)),VLOOKUP(MONTH(H2598),index!$D$2:$G$13,4,0),DAY(H2598)),
DATE(YEAR(H2598)+1,MONTH(H2598),DAY(H2598)))))-H2598))+H2598)</f>
        <v/>
      </c>
      <c r="J2598" s="9" t="str">
        <f t="shared" si="262"/>
        <v/>
      </c>
      <c r="K2598" s="11" t="str">
        <f t="shared" si="263"/>
        <v/>
      </c>
      <c r="L2598" s="11" t="str">
        <f t="shared" si="264"/>
        <v/>
      </c>
      <c r="M2598" s="11" t="str">
        <f>IF(A2598="","",VLOOKUP(E2598,index!$A$1:$B$6,2,0)*K2598*G2598)</f>
        <v/>
      </c>
      <c r="N2598" s="11" t="str">
        <f>IF(A2598="","",-PMT(G2598*VLOOKUP(E2598,index!$A$1:$B$6,2,0),C2598,F2598,0,0))</f>
        <v/>
      </c>
      <c r="O2598" s="11" t="str">
        <f t="shared" si="265"/>
        <v/>
      </c>
      <c r="P2598" s="11" t="str">
        <f t="shared" si="260"/>
        <v/>
      </c>
    </row>
    <row r="2599" spans="1:16" x14ac:dyDescent="0.25">
      <c r="A2599" s="9" t="str">
        <f>IF(A2598="","",IF(B2598&lt;C2598,A2598,IF(A2598=MAX('entry data'!$B$8:$B$507),"",A2598+1)))</f>
        <v/>
      </c>
      <c r="B2599" s="9" t="str">
        <f t="shared" si="261"/>
        <v/>
      </c>
      <c r="C2599" s="9" t="str">
        <f>IF(ISERROR(VLOOKUP(A2599,'entry data'!B:G,6,0)),"",VLOOKUP(A2599,'entry data'!B:G,6,0))</f>
        <v/>
      </c>
      <c r="D2599" s="9" t="str">
        <f>IF(ISERROR(VLOOKUP(A2599,'entry data'!B:C,2,0)),"",VLOOKUP(A2599,'entry data'!B:C,2,0))</f>
        <v/>
      </c>
      <c r="E2599" s="9" t="str">
        <f>IF(ISERROR(VLOOKUP(A2599,'entry data'!B:E,4,0)),"",VLOOKUP(A2599,'entry data'!B:E,4,0))</f>
        <v/>
      </c>
      <c r="F2599" s="11" t="str">
        <f>IF(A2599="","",IF(ISERROR(VLOOKUP(A2599,'entry data'!B:F,5,0)),"",VLOOKUP(A2599,'entry data'!B:F,5,0)))</f>
        <v/>
      </c>
      <c r="G2599" s="12" t="str">
        <f>IF(A2599="","",IF(ISERROR(VLOOKUP(A2599,'entry data'!B:I,8,0)),"",VLOOKUP(A2599,'entry data'!B:I,7,0)))</f>
        <v/>
      </c>
      <c r="H2599" s="13" t="str">
        <f>IF(A2599="","",IF(B2599=1,VLOOKUP(A2599,'entry data'!B:D,3,0),I2598))</f>
        <v/>
      </c>
      <c r="I2599" s="14" t="str">
        <f>IF(A2599="","",IF(E2599="weekly",7,IF(E2599="fortnightly",14,IF(E2599="monthly",DATE(IF(MONTH(H2599)=12,YEAR(H2599)+1,YEAR(H2599)),VLOOKUP(MONTH(H2599),index!$D$2:$G$13,2,0),DAY(H2599)),
IF(E2599="quarterly",DATE(IF(MONTH(H2599)&gt;=10,YEAR(H2599)+1,YEAR(H2599)),VLOOKUP(MONTH(H2599),index!$D$2:$G$13,3,0),DAY(H2599)),
IF(E2599="halfyearly",DATE(IF(MONTH(H2599)&gt;=7,YEAR(H2599)+1,YEAR(H2599)),VLOOKUP(MONTH(H2599),index!$D$2:$G$13,4,0),DAY(H2599)),
DATE(YEAR(H2599)+1,MONTH(H2599),DAY(H2599)))))-H2599))+H2599)</f>
        <v/>
      </c>
      <c r="J2599" s="9" t="str">
        <f t="shared" si="262"/>
        <v/>
      </c>
      <c r="K2599" s="11" t="str">
        <f t="shared" si="263"/>
        <v/>
      </c>
      <c r="L2599" s="11" t="str">
        <f t="shared" si="264"/>
        <v/>
      </c>
      <c r="M2599" s="11" t="str">
        <f>IF(A2599="","",VLOOKUP(E2599,index!$A$1:$B$6,2,0)*K2599*G2599)</f>
        <v/>
      </c>
      <c r="N2599" s="11" t="str">
        <f>IF(A2599="","",-PMT(G2599*VLOOKUP(E2599,index!$A$1:$B$6,2,0),C2599,F2599,0,0))</f>
        <v/>
      </c>
      <c r="O2599" s="11" t="str">
        <f t="shared" si="265"/>
        <v/>
      </c>
      <c r="P2599" s="11" t="str">
        <f t="shared" si="260"/>
        <v/>
      </c>
    </row>
    <row r="2600" spans="1:16" x14ac:dyDescent="0.25">
      <c r="A2600" s="9" t="str">
        <f>IF(A2599="","",IF(B2599&lt;C2599,A2599,IF(A2599=MAX('entry data'!$B$8:$B$507),"",A2599+1)))</f>
        <v/>
      </c>
      <c r="B2600" s="9" t="str">
        <f t="shared" si="261"/>
        <v/>
      </c>
      <c r="C2600" s="9" t="str">
        <f>IF(ISERROR(VLOOKUP(A2600,'entry data'!B:G,6,0)),"",VLOOKUP(A2600,'entry data'!B:G,6,0))</f>
        <v/>
      </c>
      <c r="D2600" s="9" t="str">
        <f>IF(ISERROR(VLOOKUP(A2600,'entry data'!B:C,2,0)),"",VLOOKUP(A2600,'entry data'!B:C,2,0))</f>
        <v/>
      </c>
      <c r="E2600" s="9" t="str">
        <f>IF(ISERROR(VLOOKUP(A2600,'entry data'!B:E,4,0)),"",VLOOKUP(A2600,'entry data'!B:E,4,0))</f>
        <v/>
      </c>
      <c r="F2600" s="11" t="str">
        <f>IF(A2600="","",IF(ISERROR(VLOOKUP(A2600,'entry data'!B:F,5,0)),"",VLOOKUP(A2600,'entry data'!B:F,5,0)))</f>
        <v/>
      </c>
      <c r="G2600" s="12" t="str">
        <f>IF(A2600="","",IF(ISERROR(VLOOKUP(A2600,'entry data'!B:I,8,0)),"",VLOOKUP(A2600,'entry data'!B:I,7,0)))</f>
        <v/>
      </c>
      <c r="H2600" s="13" t="str">
        <f>IF(A2600="","",IF(B2600=1,VLOOKUP(A2600,'entry data'!B:D,3,0),I2599))</f>
        <v/>
      </c>
      <c r="I2600" s="14" t="str">
        <f>IF(A2600="","",IF(E2600="weekly",7,IF(E2600="fortnightly",14,IF(E2600="monthly",DATE(IF(MONTH(H2600)=12,YEAR(H2600)+1,YEAR(H2600)),VLOOKUP(MONTH(H2600),index!$D$2:$G$13,2,0),DAY(H2600)),
IF(E2600="quarterly",DATE(IF(MONTH(H2600)&gt;=10,YEAR(H2600)+1,YEAR(H2600)),VLOOKUP(MONTH(H2600),index!$D$2:$G$13,3,0),DAY(H2600)),
IF(E2600="halfyearly",DATE(IF(MONTH(H2600)&gt;=7,YEAR(H2600)+1,YEAR(H2600)),VLOOKUP(MONTH(H2600),index!$D$2:$G$13,4,0),DAY(H2600)),
DATE(YEAR(H2600)+1,MONTH(H2600),DAY(H2600)))))-H2600))+H2600)</f>
        <v/>
      </c>
      <c r="J2600" s="9" t="str">
        <f t="shared" si="262"/>
        <v/>
      </c>
      <c r="K2600" s="11" t="str">
        <f t="shared" si="263"/>
        <v/>
      </c>
      <c r="L2600" s="11" t="str">
        <f t="shared" si="264"/>
        <v/>
      </c>
      <c r="M2600" s="11" t="str">
        <f>IF(A2600="","",VLOOKUP(E2600,index!$A$1:$B$6,2,0)*K2600*G2600)</f>
        <v/>
      </c>
      <c r="N2600" s="11" t="str">
        <f>IF(A2600="","",-PMT(G2600*VLOOKUP(E2600,index!$A$1:$B$6,2,0),C2600,F2600,0,0))</f>
        <v/>
      </c>
      <c r="O2600" s="11" t="str">
        <f t="shared" si="265"/>
        <v/>
      </c>
      <c r="P2600" s="11" t="str">
        <f t="shared" si="260"/>
        <v/>
      </c>
    </row>
    <row r="2601" spans="1:16" x14ac:dyDescent="0.25">
      <c r="A2601" s="9" t="str">
        <f>IF(A2600="","",IF(B2600&lt;C2600,A2600,IF(A2600=MAX('entry data'!$B$8:$B$507),"",A2600+1)))</f>
        <v/>
      </c>
      <c r="B2601" s="9" t="str">
        <f t="shared" si="261"/>
        <v/>
      </c>
      <c r="C2601" s="9" t="str">
        <f>IF(ISERROR(VLOOKUP(A2601,'entry data'!B:G,6,0)),"",VLOOKUP(A2601,'entry data'!B:G,6,0))</f>
        <v/>
      </c>
      <c r="D2601" s="9" t="str">
        <f>IF(ISERROR(VLOOKUP(A2601,'entry data'!B:C,2,0)),"",VLOOKUP(A2601,'entry data'!B:C,2,0))</f>
        <v/>
      </c>
      <c r="E2601" s="9" t="str">
        <f>IF(ISERROR(VLOOKUP(A2601,'entry data'!B:E,4,0)),"",VLOOKUP(A2601,'entry data'!B:E,4,0))</f>
        <v/>
      </c>
      <c r="F2601" s="11" t="str">
        <f>IF(A2601="","",IF(ISERROR(VLOOKUP(A2601,'entry data'!B:F,5,0)),"",VLOOKUP(A2601,'entry data'!B:F,5,0)))</f>
        <v/>
      </c>
      <c r="G2601" s="12" t="str">
        <f>IF(A2601="","",IF(ISERROR(VLOOKUP(A2601,'entry data'!B:I,8,0)),"",VLOOKUP(A2601,'entry data'!B:I,7,0)))</f>
        <v/>
      </c>
      <c r="H2601" s="13" t="str">
        <f>IF(A2601="","",IF(B2601=1,VLOOKUP(A2601,'entry data'!B:D,3,0),I2600))</f>
        <v/>
      </c>
      <c r="I2601" s="14" t="str">
        <f>IF(A2601="","",IF(E2601="weekly",7,IF(E2601="fortnightly",14,IF(E2601="monthly",DATE(IF(MONTH(H2601)=12,YEAR(H2601)+1,YEAR(H2601)),VLOOKUP(MONTH(H2601),index!$D$2:$G$13,2,0),DAY(H2601)),
IF(E2601="quarterly",DATE(IF(MONTH(H2601)&gt;=10,YEAR(H2601)+1,YEAR(H2601)),VLOOKUP(MONTH(H2601),index!$D$2:$G$13,3,0),DAY(H2601)),
IF(E2601="halfyearly",DATE(IF(MONTH(H2601)&gt;=7,YEAR(H2601)+1,YEAR(H2601)),VLOOKUP(MONTH(H2601),index!$D$2:$G$13,4,0),DAY(H2601)),
DATE(YEAR(H2601)+1,MONTH(H2601),DAY(H2601)))))-H2601))+H2601)</f>
        <v/>
      </c>
      <c r="J2601" s="9" t="str">
        <f t="shared" si="262"/>
        <v/>
      </c>
      <c r="K2601" s="11" t="str">
        <f t="shared" si="263"/>
        <v/>
      </c>
      <c r="L2601" s="11" t="str">
        <f t="shared" si="264"/>
        <v/>
      </c>
      <c r="M2601" s="11" t="str">
        <f>IF(A2601="","",VLOOKUP(E2601,index!$A$1:$B$6,2,0)*K2601*G2601)</f>
        <v/>
      </c>
      <c r="N2601" s="11" t="str">
        <f>IF(A2601="","",-PMT(G2601*VLOOKUP(E2601,index!$A$1:$B$6,2,0),C2601,F2601,0,0))</f>
        <v/>
      </c>
      <c r="O2601" s="11" t="str">
        <f t="shared" si="265"/>
        <v/>
      </c>
      <c r="P2601" s="11" t="str">
        <f t="shared" si="260"/>
        <v/>
      </c>
    </row>
    <row r="2602" spans="1:16" x14ac:dyDescent="0.25">
      <c r="A2602" s="9" t="str">
        <f>IF(A2601="","",IF(B2601&lt;C2601,A2601,IF(A2601=MAX('entry data'!$B$8:$B$507),"",A2601+1)))</f>
        <v/>
      </c>
      <c r="B2602" s="9" t="str">
        <f t="shared" si="261"/>
        <v/>
      </c>
      <c r="C2602" s="9" t="str">
        <f>IF(ISERROR(VLOOKUP(A2602,'entry data'!B:G,6,0)),"",VLOOKUP(A2602,'entry data'!B:G,6,0))</f>
        <v/>
      </c>
      <c r="D2602" s="9" t="str">
        <f>IF(ISERROR(VLOOKUP(A2602,'entry data'!B:C,2,0)),"",VLOOKUP(A2602,'entry data'!B:C,2,0))</f>
        <v/>
      </c>
      <c r="E2602" s="9" t="str">
        <f>IF(ISERROR(VLOOKUP(A2602,'entry data'!B:E,4,0)),"",VLOOKUP(A2602,'entry data'!B:E,4,0))</f>
        <v/>
      </c>
      <c r="F2602" s="11" t="str">
        <f>IF(A2602="","",IF(ISERROR(VLOOKUP(A2602,'entry data'!B:F,5,0)),"",VLOOKUP(A2602,'entry data'!B:F,5,0)))</f>
        <v/>
      </c>
      <c r="G2602" s="12" t="str">
        <f>IF(A2602="","",IF(ISERROR(VLOOKUP(A2602,'entry data'!B:I,8,0)),"",VLOOKUP(A2602,'entry data'!B:I,7,0)))</f>
        <v/>
      </c>
      <c r="H2602" s="13" t="str">
        <f>IF(A2602="","",IF(B2602=1,VLOOKUP(A2602,'entry data'!B:D,3,0),I2601))</f>
        <v/>
      </c>
      <c r="I2602" s="14" t="str">
        <f>IF(A2602="","",IF(E2602="weekly",7,IF(E2602="fortnightly",14,IF(E2602="monthly",DATE(IF(MONTH(H2602)=12,YEAR(H2602)+1,YEAR(H2602)),VLOOKUP(MONTH(H2602),index!$D$2:$G$13,2,0),DAY(H2602)),
IF(E2602="quarterly",DATE(IF(MONTH(H2602)&gt;=10,YEAR(H2602)+1,YEAR(H2602)),VLOOKUP(MONTH(H2602),index!$D$2:$G$13,3,0),DAY(H2602)),
IF(E2602="halfyearly",DATE(IF(MONTH(H2602)&gt;=7,YEAR(H2602)+1,YEAR(H2602)),VLOOKUP(MONTH(H2602),index!$D$2:$G$13,4,0),DAY(H2602)),
DATE(YEAR(H2602)+1,MONTH(H2602),DAY(H2602)))))-H2602))+H2602)</f>
        <v/>
      </c>
      <c r="J2602" s="9" t="str">
        <f t="shared" si="262"/>
        <v/>
      </c>
      <c r="K2602" s="11" t="str">
        <f t="shared" si="263"/>
        <v/>
      </c>
      <c r="L2602" s="11" t="str">
        <f t="shared" si="264"/>
        <v/>
      </c>
      <c r="M2602" s="11" t="str">
        <f>IF(A2602="","",VLOOKUP(E2602,index!$A$1:$B$6,2,0)*K2602*G2602)</f>
        <v/>
      </c>
      <c r="N2602" s="11" t="str">
        <f>IF(A2602="","",-PMT(G2602*VLOOKUP(E2602,index!$A$1:$B$6,2,0),C2602,F2602,0,0))</f>
        <v/>
      </c>
      <c r="O2602" s="11" t="str">
        <f t="shared" si="265"/>
        <v/>
      </c>
      <c r="P2602" s="11" t="str">
        <f t="shared" si="260"/>
        <v/>
      </c>
    </row>
    <row r="2603" spans="1:16" x14ac:dyDescent="0.25">
      <c r="A2603" s="9" t="str">
        <f>IF(A2602="","",IF(B2602&lt;C2602,A2602,IF(A2602=MAX('entry data'!$B$8:$B$507),"",A2602+1)))</f>
        <v/>
      </c>
      <c r="B2603" s="9" t="str">
        <f t="shared" si="261"/>
        <v/>
      </c>
      <c r="C2603" s="9" t="str">
        <f>IF(ISERROR(VLOOKUP(A2603,'entry data'!B:G,6,0)),"",VLOOKUP(A2603,'entry data'!B:G,6,0))</f>
        <v/>
      </c>
      <c r="D2603" s="9" t="str">
        <f>IF(ISERROR(VLOOKUP(A2603,'entry data'!B:C,2,0)),"",VLOOKUP(A2603,'entry data'!B:C,2,0))</f>
        <v/>
      </c>
      <c r="E2603" s="9" t="str">
        <f>IF(ISERROR(VLOOKUP(A2603,'entry data'!B:E,4,0)),"",VLOOKUP(A2603,'entry data'!B:E,4,0))</f>
        <v/>
      </c>
      <c r="F2603" s="11" t="str">
        <f>IF(A2603="","",IF(ISERROR(VLOOKUP(A2603,'entry data'!B:F,5,0)),"",VLOOKUP(A2603,'entry data'!B:F,5,0)))</f>
        <v/>
      </c>
      <c r="G2603" s="12" t="str">
        <f>IF(A2603="","",IF(ISERROR(VLOOKUP(A2603,'entry data'!B:I,8,0)),"",VLOOKUP(A2603,'entry data'!B:I,7,0)))</f>
        <v/>
      </c>
      <c r="H2603" s="13" t="str">
        <f>IF(A2603="","",IF(B2603=1,VLOOKUP(A2603,'entry data'!B:D,3,0),I2602))</f>
        <v/>
      </c>
      <c r="I2603" s="14" t="str">
        <f>IF(A2603="","",IF(E2603="weekly",7,IF(E2603="fortnightly",14,IF(E2603="monthly",DATE(IF(MONTH(H2603)=12,YEAR(H2603)+1,YEAR(H2603)),VLOOKUP(MONTH(H2603),index!$D$2:$G$13,2,0),DAY(H2603)),
IF(E2603="quarterly",DATE(IF(MONTH(H2603)&gt;=10,YEAR(H2603)+1,YEAR(H2603)),VLOOKUP(MONTH(H2603),index!$D$2:$G$13,3,0),DAY(H2603)),
IF(E2603="halfyearly",DATE(IF(MONTH(H2603)&gt;=7,YEAR(H2603)+1,YEAR(H2603)),VLOOKUP(MONTH(H2603),index!$D$2:$G$13,4,0),DAY(H2603)),
DATE(YEAR(H2603)+1,MONTH(H2603),DAY(H2603)))))-H2603))+H2603)</f>
        <v/>
      </c>
      <c r="J2603" s="9" t="str">
        <f t="shared" si="262"/>
        <v/>
      </c>
      <c r="K2603" s="11" t="str">
        <f t="shared" si="263"/>
        <v/>
      </c>
      <c r="L2603" s="11" t="str">
        <f t="shared" si="264"/>
        <v/>
      </c>
      <c r="M2603" s="11" t="str">
        <f>IF(A2603="","",VLOOKUP(E2603,index!$A$1:$B$6,2,0)*K2603*G2603)</f>
        <v/>
      </c>
      <c r="N2603" s="11" t="str">
        <f>IF(A2603="","",-PMT(G2603*VLOOKUP(E2603,index!$A$1:$B$6,2,0),C2603,F2603,0,0))</f>
        <v/>
      </c>
      <c r="O2603" s="11" t="str">
        <f t="shared" si="265"/>
        <v/>
      </c>
      <c r="P2603" s="11" t="str">
        <f t="shared" si="260"/>
        <v/>
      </c>
    </row>
    <row r="2604" spans="1:16" x14ac:dyDescent="0.25">
      <c r="A2604" s="9" t="str">
        <f>IF(A2603="","",IF(B2603&lt;C2603,A2603,IF(A2603=MAX('entry data'!$B$8:$B$507),"",A2603+1)))</f>
        <v/>
      </c>
      <c r="B2604" s="9" t="str">
        <f t="shared" si="261"/>
        <v/>
      </c>
      <c r="C2604" s="9" t="str">
        <f>IF(ISERROR(VLOOKUP(A2604,'entry data'!B:G,6,0)),"",VLOOKUP(A2604,'entry data'!B:G,6,0))</f>
        <v/>
      </c>
      <c r="D2604" s="9" t="str">
        <f>IF(ISERROR(VLOOKUP(A2604,'entry data'!B:C,2,0)),"",VLOOKUP(A2604,'entry data'!B:C,2,0))</f>
        <v/>
      </c>
      <c r="E2604" s="9" t="str">
        <f>IF(ISERROR(VLOOKUP(A2604,'entry data'!B:E,4,0)),"",VLOOKUP(A2604,'entry data'!B:E,4,0))</f>
        <v/>
      </c>
      <c r="F2604" s="11" t="str">
        <f>IF(A2604="","",IF(ISERROR(VLOOKUP(A2604,'entry data'!B:F,5,0)),"",VLOOKUP(A2604,'entry data'!B:F,5,0)))</f>
        <v/>
      </c>
      <c r="G2604" s="12" t="str">
        <f>IF(A2604="","",IF(ISERROR(VLOOKUP(A2604,'entry data'!B:I,8,0)),"",VLOOKUP(A2604,'entry data'!B:I,7,0)))</f>
        <v/>
      </c>
      <c r="H2604" s="13" t="str">
        <f>IF(A2604="","",IF(B2604=1,VLOOKUP(A2604,'entry data'!B:D,3,0),I2603))</f>
        <v/>
      </c>
      <c r="I2604" s="14" t="str">
        <f>IF(A2604="","",IF(E2604="weekly",7,IF(E2604="fortnightly",14,IF(E2604="monthly",DATE(IF(MONTH(H2604)=12,YEAR(H2604)+1,YEAR(H2604)),VLOOKUP(MONTH(H2604),index!$D$2:$G$13,2,0),DAY(H2604)),
IF(E2604="quarterly",DATE(IF(MONTH(H2604)&gt;=10,YEAR(H2604)+1,YEAR(H2604)),VLOOKUP(MONTH(H2604),index!$D$2:$G$13,3,0),DAY(H2604)),
IF(E2604="halfyearly",DATE(IF(MONTH(H2604)&gt;=7,YEAR(H2604)+1,YEAR(H2604)),VLOOKUP(MONTH(H2604),index!$D$2:$G$13,4,0),DAY(H2604)),
DATE(YEAR(H2604)+1,MONTH(H2604),DAY(H2604)))))-H2604))+H2604)</f>
        <v/>
      </c>
      <c r="J2604" s="9" t="str">
        <f t="shared" si="262"/>
        <v/>
      </c>
      <c r="K2604" s="11" t="str">
        <f t="shared" si="263"/>
        <v/>
      </c>
      <c r="L2604" s="11" t="str">
        <f t="shared" si="264"/>
        <v/>
      </c>
      <c r="M2604" s="11" t="str">
        <f>IF(A2604="","",VLOOKUP(E2604,index!$A$1:$B$6,2,0)*K2604*G2604)</f>
        <v/>
      </c>
      <c r="N2604" s="11" t="str">
        <f>IF(A2604="","",-PMT(G2604*VLOOKUP(E2604,index!$A$1:$B$6,2,0),C2604,F2604,0,0))</f>
        <v/>
      </c>
      <c r="O2604" s="11" t="str">
        <f t="shared" si="265"/>
        <v/>
      </c>
      <c r="P2604" s="11" t="str">
        <f t="shared" si="260"/>
        <v/>
      </c>
    </row>
    <row r="2605" spans="1:16" x14ac:dyDescent="0.25">
      <c r="A2605" s="9" t="str">
        <f>IF(A2604="","",IF(B2604&lt;C2604,A2604,IF(A2604=MAX('entry data'!$B$8:$B$507),"",A2604+1)))</f>
        <v/>
      </c>
      <c r="B2605" s="9" t="str">
        <f t="shared" si="261"/>
        <v/>
      </c>
      <c r="C2605" s="9" t="str">
        <f>IF(ISERROR(VLOOKUP(A2605,'entry data'!B:G,6,0)),"",VLOOKUP(A2605,'entry data'!B:G,6,0))</f>
        <v/>
      </c>
      <c r="D2605" s="9" t="str">
        <f>IF(ISERROR(VLOOKUP(A2605,'entry data'!B:C,2,0)),"",VLOOKUP(A2605,'entry data'!B:C,2,0))</f>
        <v/>
      </c>
      <c r="E2605" s="9" t="str">
        <f>IF(ISERROR(VLOOKUP(A2605,'entry data'!B:E,4,0)),"",VLOOKUP(A2605,'entry data'!B:E,4,0))</f>
        <v/>
      </c>
      <c r="F2605" s="11" t="str">
        <f>IF(A2605="","",IF(ISERROR(VLOOKUP(A2605,'entry data'!B:F,5,0)),"",VLOOKUP(A2605,'entry data'!B:F,5,0)))</f>
        <v/>
      </c>
      <c r="G2605" s="12" t="str">
        <f>IF(A2605="","",IF(ISERROR(VLOOKUP(A2605,'entry data'!B:I,8,0)),"",VLOOKUP(A2605,'entry data'!B:I,7,0)))</f>
        <v/>
      </c>
      <c r="H2605" s="13" t="str">
        <f>IF(A2605="","",IF(B2605=1,VLOOKUP(A2605,'entry data'!B:D,3,0),I2604))</f>
        <v/>
      </c>
      <c r="I2605" s="14" t="str">
        <f>IF(A2605="","",IF(E2605="weekly",7,IF(E2605="fortnightly",14,IF(E2605="monthly",DATE(IF(MONTH(H2605)=12,YEAR(H2605)+1,YEAR(H2605)),VLOOKUP(MONTH(H2605),index!$D$2:$G$13,2,0),DAY(H2605)),
IF(E2605="quarterly",DATE(IF(MONTH(H2605)&gt;=10,YEAR(H2605)+1,YEAR(H2605)),VLOOKUP(MONTH(H2605),index!$D$2:$G$13,3,0),DAY(H2605)),
IF(E2605="halfyearly",DATE(IF(MONTH(H2605)&gt;=7,YEAR(H2605)+1,YEAR(H2605)),VLOOKUP(MONTH(H2605),index!$D$2:$G$13,4,0),DAY(H2605)),
DATE(YEAR(H2605)+1,MONTH(H2605),DAY(H2605)))))-H2605))+H2605)</f>
        <v/>
      </c>
      <c r="J2605" s="9" t="str">
        <f t="shared" si="262"/>
        <v/>
      </c>
      <c r="K2605" s="11" t="str">
        <f t="shared" si="263"/>
        <v/>
      </c>
      <c r="L2605" s="11" t="str">
        <f t="shared" si="264"/>
        <v/>
      </c>
      <c r="M2605" s="11" t="str">
        <f>IF(A2605="","",VLOOKUP(E2605,index!$A$1:$B$6,2,0)*K2605*G2605)</f>
        <v/>
      </c>
      <c r="N2605" s="11" t="str">
        <f>IF(A2605="","",-PMT(G2605*VLOOKUP(E2605,index!$A$1:$B$6,2,0),C2605,F2605,0,0))</f>
        <v/>
      </c>
      <c r="O2605" s="11" t="str">
        <f t="shared" si="265"/>
        <v/>
      </c>
      <c r="P2605" s="11" t="str">
        <f t="shared" si="260"/>
        <v/>
      </c>
    </row>
    <row r="2606" spans="1:16" x14ac:dyDescent="0.25">
      <c r="A2606" s="9" t="str">
        <f>IF(A2605="","",IF(B2605&lt;C2605,A2605,IF(A2605=MAX('entry data'!$B$8:$B$507),"",A2605+1)))</f>
        <v/>
      </c>
      <c r="B2606" s="9" t="str">
        <f t="shared" si="261"/>
        <v/>
      </c>
      <c r="C2606" s="9" t="str">
        <f>IF(ISERROR(VLOOKUP(A2606,'entry data'!B:G,6,0)),"",VLOOKUP(A2606,'entry data'!B:G,6,0))</f>
        <v/>
      </c>
      <c r="D2606" s="9" t="str">
        <f>IF(ISERROR(VLOOKUP(A2606,'entry data'!B:C,2,0)),"",VLOOKUP(A2606,'entry data'!B:C,2,0))</f>
        <v/>
      </c>
      <c r="E2606" s="9" t="str">
        <f>IF(ISERROR(VLOOKUP(A2606,'entry data'!B:E,4,0)),"",VLOOKUP(A2606,'entry data'!B:E,4,0))</f>
        <v/>
      </c>
      <c r="F2606" s="11" t="str">
        <f>IF(A2606="","",IF(ISERROR(VLOOKUP(A2606,'entry data'!B:F,5,0)),"",VLOOKUP(A2606,'entry data'!B:F,5,0)))</f>
        <v/>
      </c>
      <c r="G2606" s="12" t="str">
        <f>IF(A2606="","",IF(ISERROR(VLOOKUP(A2606,'entry data'!B:I,8,0)),"",VLOOKUP(A2606,'entry data'!B:I,7,0)))</f>
        <v/>
      </c>
      <c r="H2606" s="13" t="str">
        <f>IF(A2606="","",IF(B2606=1,VLOOKUP(A2606,'entry data'!B:D,3,0),I2605))</f>
        <v/>
      </c>
      <c r="I2606" s="14" t="str">
        <f>IF(A2606="","",IF(E2606="weekly",7,IF(E2606="fortnightly",14,IF(E2606="monthly",DATE(IF(MONTH(H2606)=12,YEAR(H2606)+1,YEAR(H2606)),VLOOKUP(MONTH(H2606),index!$D$2:$G$13,2,0),DAY(H2606)),
IF(E2606="quarterly",DATE(IF(MONTH(H2606)&gt;=10,YEAR(H2606)+1,YEAR(H2606)),VLOOKUP(MONTH(H2606),index!$D$2:$G$13,3,0),DAY(H2606)),
IF(E2606="halfyearly",DATE(IF(MONTH(H2606)&gt;=7,YEAR(H2606)+1,YEAR(H2606)),VLOOKUP(MONTH(H2606),index!$D$2:$G$13,4,0),DAY(H2606)),
DATE(YEAR(H2606)+1,MONTH(H2606),DAY(H2606)))))-H2606))+H2606)</f>
        <v/>
      </c>
      <c r="J2606" s="9" t="str">
        <f t="shared" si="262"/>
        <v/>
      </c>
      <c r="K2606" s="11" t="str">
        <f t="shared" si="263"/>
        <v/>
      </c>
      <c r="L2606" s="11" t="str">
        <f t="shared" si="264"/>
        <v/>
      </c>
      <c r="M2606" s="11" t="str">
        <f>IF(A2606="","",VLOOKUP(E2606,index!$A$1:$B$6,2,0)*K2606*G2606)</f>
        <v/>
      </c>
      <c r="N2606" s="11" t="str">
        <f>IF(A2606="","",-PMT(G2606*VLOOKUP(E2606,index!$A$1:$B$6,2,0),C2606,F2606,0,0))</f>
        <v/>
      </c>
      <c r="O2606" s="11" t="str">
        <f t="shared" si="265"/>
        <v/>
      </c>
      <c r="P2606" s="11" t="str">
        <f t="shared" si="260"/>
        <v/>
      </c>
    </row>
    <row r="2607" spans="1:16" x14ac:dyDescent="0.25">
      <c r="A2607" s="9" t="str">
        <f>IF(A2606="","",IF(B2606&lt;C2606,A2606,IF(A2606=MAX('entry data'!$B$8:$B$507),"",A2606+1)))</f>
        <v/>
      </c>
      <c r="B2607" s="9" t="str">
        <f t="shared" si="261"/>
        <v/>
      </c>
      <c r="C2607" s="9" t="str">
        <f>IF(ISERROR(VLOOKUP(A2607,'entry data'!B:G,6,0)),"",VLOOKUP(A2607,'entry data'!B:G,6,0))</f>
        <v/>
      </c>
      <c r="D2607" s="9" t="str">
        <f>IF(ISERROR(VLOOKUP(A2607,'entry data'!B:C,2,0)),"",VLOOKUP(A2607,'entry data'!B:C,2,0))</f>
        <v/>
      </c>
      <c r="E2607" s="9" t="str">
        <f>IF(ISERROR(VLOOKUP(A2607,'entry data'!B:E,4,0)),"",VLOOKUP(A2607,'entry data'!B:E,4,0))</f>
        <v/>
      </c>
      <c r="F2607" s="11" t="str">
        <f>IF(A2607="","",IF(ISERROR(VLOOKUP(A2607,'entry data'!B:F,5,0)),"",VLOOKUP(A2607,'entry data'!B:F,5,0)))</f>
        <v/>
      </c>
      <c r="G2607" s="12" t="str">
        <f>IF(A2607="","",IF(ISERROR(VLOOKUP(A2607,'entry data'!B:I,8,0)),"",VLOOKUP(A2607,'entry data'!B:I,7,0)))</f>
        <v/>
      </c>
      <c r="H2607" s="13" t="str">
        <f>IF(A2607="","",IF(B2607=1,VLOOKUP(A2607,'entry data'!B:D,3,0),I2606))</f>
        <v/>
      </c>
      <c r="I2607" s="14" t="str">
        <f>IF(A2607="","",IF(E2607="weekly",7,IF(E2607="fortnightly",14,IF(E2607="monthly",DATE(IF(MONTH(H2607)=12,YEAR(H2607)+1,YEAR(H2607)),VLOOKUP(MONTH(H2607),index!$D$2:$G$13,2,0),DAY(H2607)),
IF(E2607="quarterly",DATE(IF(MONTH(H2607)&gt;=10,YEAR(H2607)+1,YEAR(H2607)),VLOOKUP(MONTH(H2607),index!$D$2:$G$13,3,0),DAY(H2607)),
IF(E2607="halfyearly",DATE(IF(MONTH(H2607)&gt;=7,YEAR(H2607)+1,YEAR(H2607)),VLOOKUP(MONTH(H2607),index!$D$2:$G$13,4,0),DAY(H2607)),
DATE(YEAR(H2607)+1,MONTH(H2607),DAY(H2607)))))-H2607))+H2607)</f>
        <v/>
      </c>
      <c r="J2607" s="9" t="str">
        <f t="shared" si="262"/>
        <v/>
      </c>
      <c r="K2607" s="11" t="str">
        <f t="shared" si="263"/>
        <v/>
      </c>
      <c r="L2607" s="11" t="str">
        <f t="shared" si="264"/>
        <v/>
      </c>
      <c r="M2607" s="11" t="str">
        <f>IF(A2607="","",VLOOKUP(E2607,index!$A$1:$B$6,2,0)*K2607*G2607)</f>
        <v/>
      </c>
      <c r="N2607" s="11" t="str">
        <f>IF(A2607="","",-PMT(G2607*VLOOKUP(E2607,index!$A$1:$B$6,2,0),C2607,F2607,0,0))</f>
        <v/>
      </c>
      <c r="O2607" s="11" t="str">
        <f t="shared" si="265"/>
        <v/>
      </c>
      <c r="P2607" s="11" t="str">
        <f t="shared" si="260"/>
        <v/>
      </c>
    </row>
    <row r="2608" spans="1:16" x14ac:dyDescent="0.25">
      <c r="A2608" s="9" t="str">
        <f>IF(A2607="","",IF(B2607&lt;C2607,A2607,IF(A2607=MAX('entry data'!$B$8:$B$507),"",A2607+1)))</f>
        <v/>
      </c>
      <c r="B2608" s="9" t="str">
        <f t="shared" si="261"/>
        <v/>
      </c>
      <c r="C2608" s="9" t="str">
        <f>IF(ISERROR(VLOOKUP(A2608,'entry data'!B:G,6,0)),"",VLOOKUP(A2608,'entry data'!B:G,6,0))</f>
        <v/>
      </c>
      <c r="D2608" s="9" t="str">
        <f>IF(ISERROR(VLOOKUP(A2608,'entry data'!B:C,2,0)),"",VLOOKUP(A2608,'entry data'!B:C,2,0))</f>
        <v/>
      </c>
      <c r="E2608" s="9" t="str">
        <f>IF(ISERROR(VLOOKUP(A2608,'entry data'!B:E,4,0)),"",VLOOKUP(A2608,'entry data'!B:E,4,0))</f>
        <v/>
      </c>
      <c r="F2608" s="11" t="str">
        <f>IF(A2608="","",IF(ISERROR(VLOOKUP(A2608,'entry data'!B:F,5,0)),"",VLOOKUP(A2608,'entry data'!B:F,5,0)))</f>
        <v/>
      </c>
      <c r="G2608" s="12" t="str">
        <f>IF(A2608="","",IF(ISERROR(VLOOKUP(A2608,'entry data'!B:I,8,0)),"",VLOOKUP(A2608,'entry data'!B:I,7,0)))</f>
        <v/>
      </c>
      <c r="H2608" s="13" t="str">
        <f>IF(A2608="","",IF(B2608=1,VLOOKUP(A2608,'entry data'!B:D,3,0),I2607))</f>
        <v/>
      </c>
      <c r="I2608" s="14" t="str">
        <f>IF(A2608="","",IF(E2608="weekly",7,IF(E2608="fortnightly",14,IF(E2608="monthly",DATE(IF(MONTH(H2608)=12,YEAR(H2608)+1,YEAR(H2608)),VLOOKUP(MONTH(H2608),index!$D$2:$G$13,2,0),DAY(H2608)),
IF(E2608="quarterly",DATE(IF(MONTH(H2608)&gt;=10,YEAR(H2608)+1,YEAR(H2608)),VLOOKUP(MONTH(H2608),index!$D$2:$G$13,3,0),DAY(H2608)),
IF(E2608="halfyearly",DATE(IF(MONTH(H2608)&gt;=7,YEAR(H2608)+1,YEAR(H2608)),VLOOKUP(MONTH(H2608),index!$D$2:$G$13,4,0),DAY(H2608)),
DATE(YEAR(H2608)+1,MONTH(H2608),DAY(H2608)))))-H2608))+H2608)</f>
        <v/>
      </c>
      <c r="J2608" s="9" t="str">
        <f t="shared" si="262"/>
        <v/>
      </c>
      <c r="K2608" s="11" t="str">
        <f t="shared" si="263"/>
        <v/>
      </c>
      <c r="L2608" s="11" t="str">
        <f t="shared" si="264"/>
        <v/>
      </c>
      <c r="M2608" s="11" t="str">
        <f>IF(A2608="","",VLOOKUP(E2608,index!$A$1:$B$6,2,0)*K2608*G2608)</f>
        <v/>
      </c>
      <c r="N2608" s="11" t="str">
        <f>IF(A2608="","",-PMT(G2608*VLOOKUP(E2608,index!$A$1:$B$6,2,0),C2608,F2608,0,0))</f>
        <v/>
      </c>
      <c r="O2608" s="11" t="str">
        <f t="shared" si="265"/>
        <v/>
      </c>
      <c r="P2608" s="11" t="str">
        <f t="shared" si="260"/>
        <v/>
      </c>
    </row>
    <row r="2609" spans="1:16" x14ac:dyDescent="0.25">
      <c r="A2609" s="9" t="str">
        <f>IF(A2608="","",IF(B2608&lt;C2608,A2608,IF(A2608=MAX('entry data'!$B$8:$B$507),"",A2608+1)))</f>
        <v/>
      </c>
      <c r="B2609" s="9" t="str">
        <f t="shared" si="261"/>
        <v/>
      </c>
      <c r="C2609" s="9" t="str">
        <f>IF(ISERROR(VLOOKUP(A2609,'entry data'!B:G,6,0)),"",VLOOKUP(A2609,'entry data'!B:G,6,0))</f>
        <v/>
      </c>
      <c r="D2609" s="9" t="str">
        <f>IF(ISERROR(VLOOKUP(A2609,'entry data'!B:C,2,0)),"",VLOOKUP(A2609,'entry data'!B:C,2,0))</f>
        <v/>
      </c>
      <c r="E2609" s="9" t="str">
        <f>IF(ISERROR(VLOOKUP(A2609,'entry data'!B:E,4,0)),"",VLOOKUP(A2609,'entry data'!B:E,4,0))</f>
        <v/>
      </c>
      <c r="F2609" s="11" t="str">
        <f>IF(A2609="","",IF(ISERROR(VLOOKUP(A2609,'entry data'!B:F,5,0)),"",VLOOKUP(A2609,'entry data'!B:F,5,0)))</f>
        <v/>
      </c>
      <c r="G2609" s="12" t="str">
        <f>IF(A2609="","",IF(ISERROR(VLOOKUP(A2609,'entry data'!B:I,8,0)),"",VLOOKUP(A2609,'entry data'!B:I,7,0)))</f>
        <v/>
      </c>
      <c r="H2609" s="13" t="str">
        <f>IF(A2609="","",IF(B2609=1,VLOOKUP(A2609,'entry data'!B:D,3,0),I2608))</f>
        <v/>
      </c>
      <c r="I2609" s="14" t="str">
        <f>IF(A2609="","",IF(E2609="weekly",7,IF(E2609="fortnightly",14,IF(E2609="monthly",DATE(IF(MONTH(H2609)=12,YEAR(H2609)+1,YEAR(H2609)),VLOOKUP(MONTH(H2609),index!$D$2:$G$13,2,0),DAY(H2609)),
IF(E2609="quarterly",DATE(IF(MONTH(H2609)&gt;=10,YEAR(H2609)+1,YEAR(H2609)),VLOOKUP(MONTH(H2609),index!$D$2:$G$13,3,0),DAY(H2609)),
IF(E2609="halfyearly",DATE(IF(MONTH(H2609)&gt;=7,YEAR(H2609)+1,YEAR(H2609)),VLOOKUP(MONTH(H2609),index!$D$2:$G$13,4,0),DAY(H2609)),
DATE(YEAR(H2609)+1,MONTH(H2609),DAY(H2609)))))-H2609))+H2609)</f>
        <v/>
      </c>
      <c r="J2609" s="9" t="str">
        <f t="shared" si="262"/>
        <v/>
      </c>
      <c r="K2609" s="11" t="str">
        <f t="shared" si="263"/>
        <v/>
      </c>
      <c r="L2609" s="11" t="str">
        <f t="shared" si="264"/>
        <v/>
      </c>
      <c r="M2609" s="11" t="str">
        <f>IF(A2609="","",VLOOKUP(E2609,index!$A$1:$B$6,2,0)*K2609*G2609)</f>
        <v/>
      </c>
      <c r="N2609" s="11" t="str">
        <f>IF(A2609="","",-PMT(G2609*VLOOKUP(E2609,index!$A$1:$B$6,2,0),C2609,F2609,0,0))</f>
        <v/>
      </c>
      <c r="O2609" s="11" t="str">
        <f t="shared" si="265"/>
        <v/>
      </c>
      <c r="P2609" s="11" t="str">
        <f t="shared" si="260"/>
        <v/>
      </c>
    </row>
    <row r="2610" spans="1:16" x14ac:dyDescent="0.25">
      <c r="A2610" s="9" t="str">
        <f>IF(A2609="","",IF(B2609&lt;C2609,A2609,IF(A2609=MAX('entry data'!$B$8:$B$507),"",A2609+1)))</f>
        <v/>
      </c>
      <c r="B2610" s="9" t="str">
        <f t="shared" si="261"/>
        <v/>
      </c>
      <c r="C2610" s="9" t="str">
        <f>IF(ISERROR(VLOOKUP(A2610,'entry data'!B:G,6,0)),"",VLOOKUP(A2610,'entry data'!B:G,6,0))</f>
        <v/>
      </c>
      <c r="D2610" s="9" t="str">
        <f>IF(ISERROR(VLOOKUP(A2610,'entry data'!B:C,2,0)),"",VLOOKUP(A2610,'entry data'!B:C,2,0))</f>
        <v/>
      </c>
      <c r="E2610" s="9" t="str">
        <f>IF(ISERROR(VLOOKUP(A2610,'entry data'!B:E,4,0)),"",VLOOKUP(A2610,'entry data'!B:E,4,0))</f>
        <v/>
      </c>
      <c r="F2610" s="11" t="str">
        <f>IF(A2610="","",IF(ISERROR(VLOOKUP(A2610,'entry data'!B:F,5,0)),"",VLOOKUP(A2610,'entry data'!B:F,5,0)))</f>
        <v/>
      </c>
      <c r="G2610" s="12" t="str">
        <f>IF(A2610="","",IF(ISERROR(VLOOKUP(A2610,'entry data'!B:I,8,0)),"",VLOOKUP(A2610,'entry data'!B:I,7,0)))</f>
        <v/>
      </c>
      <c r="H2610" s="13" t="str">
        <f>IF(A2610="","",IF(B2610=1,VLOOKUP(A2610,'entry data'!B:D,3,0),I2609))</f>
        <v/>
      </c>
      <c r="I2610" s="14" t="str">
        <f>IF(A2610="","",IF(E2610="weekly",7,IF(E2610="fortnightly",14,IF(E2610="monthly",DATE(IF(MONTH(H2610)=12,YEAR(H2610)+1,YEAR(H2610)),VLOOKUP(MONTH(H2610),index!$D$2:$G$13,2,0),DAY(H2610)),
IF(E2610="quarterly",DATE(IF(MONTH(H2610)&gt;=10,YEAR(H2610)+1,YEAR(H2610)),VLOOKUP(MONTH(H2610),index!$D$2:$G$13,3,0),DAY(H2610)),
IF(E2610="halfyearly",DATE(IF(MONTH(H2610)&gt;=7,YEAR(H2610)+1,YEAR(H2610)),VLOOKUP(MONTH(H2610),index!$D$2:$G$13,4,0),DAY(H2610)),
DATE(YEAR(H2610)+1,MONTH(H2610),DAY(H2610)))))-H2610))+H2610)</f>
        <v/>
      </c>
      <c r="J2610" s="9" t="str">
        <f t="shared" si="262"/>
        <v/>
      </c>
      <c r="K2610" s="11" t="str">
        <f t="shared" si="263"/>
        <v/>
      </c>
      <c r="L2610" s="11" t="str">
        <f t="shared" si="264"/>
        <v/>
      </c>
      <c r="M2610" s="11" t="str">
        <f>IF(A2610="","",VLOOKUP(E2610,index!$A$1:$B$6,2,0)*K2610*G2610)</f>
        <v/>
      </c>
      <c r="N2610" s="11" t="str">
        <f>IF(A2610="","",-PMT(G2610*VLOOKUP(E2610,index!$A$1:$B$6,2,0),C2610,F2610,0,0))</f>
        <v/>
      </c>
      <c r="O2610" s="11" t="str">
        <f t="shared" si="265"/>
        <v/>
      </c>
      <c r="P2610" s="11" t="str">
        <f t="shared" si="260"/>
        <v/>
      </c>
    </row>
    <row r="2611" spans="1:16" x14ac:dyDescent="0.25">
      <c r="A2611" s="9" t="str">
        <f>IF(A2610="","",IF(B2610&lt;C2610,A2610,IF(A2610=MAX('entry data'!$B$8:$B$507),"",A2610+1)))</f>
        <v/>
      </c>
      <c r="B2611" s="9" t="str">
        <f t="shared" si="261"/>
        <v/>
      </c>
      <c r="C2611" s="9" t="str">
        <f>IF(ISERROR(VLOOKUP(A2611,'entry data'!B:G,6,0)),"",VLOOKUP(A2611,'entry data'!B:G,6,0))</f>
        <v/>
      </c>
      <c r="D2611" s="9" t="str">
        <f>IF(ISERROR(VLOOKUP(A2611,'entry data'!B:C,2,0)),"",VLOOKUP(A2611,'entry data'!B:C,2,0))</f>
        <v/>
      </c>
      <c r="E2611" s="9" t="str">
        <f>IF(ISERROR(VLOOKUP(A2611,'entry data'!B:E,4,0)),"",VLOOKUP(A2611,'entry data'!B:E,4,0))</f>
        <v/>
      </c>
      <c r="F2611" s="11" t="str">
        <f>IF(A2611="","",IF(ISERROR(VLOOKUP(A2611,'entry data'!B:F,5,0)),"",VLOOKUP(A2611,'entry data'!B:F,5,0)))</f>
        <v/>
      </c>
      <c r="G2611" s="12" t="str">
        <f>IF(A2611="","",IF(ISERROR(VLOOKUP(A2611,'entry data'!B:I,8,0)),"",VLOOKUP(A2611,'entry data'!B:I,7,0)))</f>
        <v/>
      </c>
      <c r="H2611" s="13" t="str">
        <f>IF(A2611="","",IF(B2611=1,VLOOKUP(A2611,'entry data'!B:D,3,0),I2610))</f>
        <v/>
      </c>
      <c r="I2611" s="14" t="str">
        <f>IF(A2611="","",IF(E2611="weekly",7,IF(E2611="fortnightly",14,IF(E2611="monthly",DATE(IF(MONTH(H2611)=12,YEAR(H2611)+1,YEAR(H2611)),VLOOKUP(MONTH(H2611),index!$D$2:$G$13,2,0),DAY(H2611)),
IF(E2611="quarterly",DATE(IF(MONTH(H2611)&gt;=10,YEAR(H2611)+1,YEAR(H2611)),VLOOKUP(MONTH(H2611),index!$D$2:$G$13,3,0),DAY(H2611)),
IF(E2611="halfyearly",DATE(IF(MONTH(H2611)&gt;=7,YEAR(H2611)+1,YEAR(H2611)),VLOOKUP(MONTH(H2611),index!$D$2:$G$13,4,0),DAY(H2611)),
DATE(YEAR(H2611)+1,MONTH(H2611),DAY(H2611)))))-H2611))+H2611)</f>
        <v/>
      </c>
      <c r="J2611" s="9" t="str">
        <f t="shared" si="262"/>
        <v/>
      </c>
      <c r="K2611" s="11" t="str">
        <f t="shared" si="263"/>
        <v/>
      </c>
      <c r="L2611" s="11" t="str">
        <f t="shared" si="264"/>
        <v/>
      </c>
      <c r="M2611" s="11" t="str">
        <f>IF(A2611="","",VLOOKUP(E2611,index!$A$1:$B$6,2,0)*K2611*G2611)</f>
        <v/>
      </c>
      <c r="N2611" s="11" t="str">
        <f>IF(A2611="","",-PMT(G2611*VLOOKUP(E2611,index!$A$1:$B$6,2,0),C2611,F2611,0,0))</f>
        <v/>
      </c>
      <c r="O2611" s="11" t="str">
        <f t="shared" si="265"/>
        <v/>
      </c>
      <c r="P2611" s="11" t="str">
        <f t="shared" si="260"/>
        <v/>
      </c>
    </row>
    <row r="2612" spans="1:16" x14ac:dyDescent="0.25">
      <c r="A2612" s="9" t="str">
        <f>IF(A2611="","",IF(B2611&lt;C2611,A2611,IF(A2611=MAX('entry data'!$B$8:$B$507),"",A2611+1)))</f>
        <v/>
      </c>
      <c r="B2612" s="9" t="str">
        <f t="shared" si="261"/>
        <v/>
      </c>
      <c r="C2612" s="9" t="str">
        <f>IF(ISERROR(VLOOKUP(A2612,'entry data'!B:G,6,0)),"",VLOOKUP(A2612,'entry data'!B:G,6,0))</f>
        <v/>
      </c>
      <c r="D2612" s="9" t="str">
        <f>IF(ISERROR(VLOOKUP(A2612,'entry data'!B:C,2,0)),"",VLOOKUP(A2612,'entry data'!B:C,2,0))</f>
        <v/>
      </c>
      <c r="E2612" s="9" t="str">
        <f>IF(ISERROR(VLOOKUP(A2612,'entry data'!B:E,4,0)),"",VLOOKUP(A2612,'entry data'!B:E,4,0))</f>
        <v/>
      </c>
      <c r="F2612" s="11" t="str">
        <f>IF(A2612="","",IF(ISERROR(VLOOKUP(A2612,'entry data'!B:F,5,0)),"",VLOOKUP(A2612,'entry data'!B:F,5,0)))</f>
        <v/>
      </c>
      <c r="G2612" s="12" t="str">
        <f>IF(A2612="","",IF(ISERROR(VLOOKUP(A2612,'entry data'!B:I,8,0)),"",VLOOKUP(A2612,'entry data'!B:I,7,0)))</f>
        <v/>
      </c>
      <c r="H2612" s="13" t="str">
        <f>IF(A2612="","",IF(B2612=1,VLOOKUP(A2612,'entry data'!B:D,3,0),I2611))</f>
        <v/>
      </c>
      <c r="I2612" s="14" t="str">
        <f>IF(A2612="","",IF(E2612="weekly",7,IF(E2612="fortnightly",14,IF(E2612="monthly",DATE(IF(MONTH(H2612)=12,YEAR(H2612)+1,YEAR(H2612)),VLOOKUP(MONTH(H2612),index!$D$2:$G$13,2,0),DAY(H2612)),
IF(E2612="quarterly",DATE(IF(MONTH(H2612)&gt;=10,YEAR(H2612)+1,YEAR(H2612)),VLOOKUP(MONTH(H2612),index!$D$2:$G$13,3,0),DAY(H2612)),
IF(E2612="halfyearly",DATE(IF(MONTH(H2612)&gt;=7,YEAR(H2612)+1,YEAR(H2612)),VLOOKUP(MONTH(H2612),index!$D$2:$G$13,4,0),DAY(H2612)),
DATE(YEAR(H2612)+1,MONTH(H2612),DAY(H2612)))))-H2612))+H2612)</f>
        <v/>
      </c>
      <c r="J2612" s="9" t="str">
        <f t="shared" si="262"/>
        <v/>
      </c>
      <c r="K2612" s="11" t="str">
        <f t="shared" si="263"/>
        <v/>
      </c>
      <c r="L2612" s="11" t="str">
        <f t="shared" si="264"/>
        <v/>
      </c>
      <c r="M2612" s="11" t="str">
        <f>IF(A2612="","",VLOOKUP(E2612,index!$A$1:$B$6,2,0)*K2612*G2612)</f>
        <v/>
      </c>
      <c r="N2612" s="11" t="str">
        <f>IF(A2612="","",-PMT(G2612*VLOOKUP(E2612,index!$A$1:$B$6,2,0),C2612,F2612,0,0))</f>
        <v/>
      </c>
      <c r="O2612" s="11" t="str">
        <f t="shared" si="265"/>
        <v/>
      </c>
      <c r="P2612" s="11" t="str">
        <f t="shared" si="260"/>
        <v/>
      </c>
    </row>
    <row r="2613" spans="1:16" x14ac:dyDescent="0.25">
      <c r="A2613" s="9" t="str">
        <f>IF(A2612="","",IF(B2612&lt;C2612,A2612,IF(A2612=MAX('entry data'!$B$8:$B$507),"",A2612+1)))</f>
        <v/>
      </c>
      <c r="B2613" s="9" t="str">
        <f t="shared" si="261"/>
        <v/>
      </c>
      <c r="C2613" s="9" t="str">
        <f>IF(ISERROR(VLOOKUP(A2613,'entry data'!B:G,6,0)),"",VLOOKUP(A2613,'entry data'!B:G,6,0))</f>
        <v/>
      </c>
      <c r="D2613" s="9" t="str">
        <f>IF(ISERROR(VLOOKUP(A2613,'entry data'!B:C,2,0)),"",VLOOKUP(A2613,'entry data'!B:C,2,0))</f>
        <v/>
      </c>
      <c r="E2613" s="9" t="str">
        <f>IF(ISERROR(VLOOKUP(A2613,'entry data'!B:E,4,0)),"",VLOOKUP(A2613,'entry data'!B:E,4,0))</f>
        <v/>
      </c>
      <c r="F2613" s="11" t="str">
        <f>IF(A2613="","",IF(ISERROR(VLOOKUP(A2613,'entry data'!B:F,5,0)),"",VLOOKUP(A2613,'entry data'!B:F,5,0)))</f>
        <v/>
      </c>
      <c r="G2613" s="12" t="str">
        <f>IF(A2613="","",IF(ISERROR(VLOOKUP(A2613,'entry data'!B:I,8,0)),"",VLOOKUP(A2613,'entry data'!B:I,7,0)))</f>
        <v/>
      </c>
      <c r="H2613" s="13" t="str">
        <f>IF(A2613="","",IF(B2613=1,VLOOKUP(A2613,'entry data'!B:D,3,0),I2612))</f>
        <v/>
      </c>
      <c r="I2613" s="14" t="str">
        <f>IF(A2613="","",IF(E2613="weekly",7,IF(E2613="fortnightly",14,IF(E2613="monthly",DATE(IF(MONTH(H2613)=12,YEAR(H2613)+1,YEAR(H2613)),VLOOKUP(MONTH(H2613),index!$D$2:$G$13,2,0),DAY(H2613)),
IF(E2613="quarterly",DATE(IF(MONTH(H2613)&gt;=10,YEAR(H2613)+1,YEAR(H2613)),VLOOKUP(MONTH(H2613),index!$D$2:$G$13,3,0),DAY(H2613)),
IF(E2613="halfyearly",DATE(IF(MONTH(H2613)&gt;=7,YEAR(H2613)+1,YEAR(H2613)),VLOOKUP(MONTH(H2613),index!$D$2:$G$13,4,0),DAY(H2613)),
DATE(YEAR(H2613)+1,MONTH(H2613),DAY(H2613)))))-H2613))+H2613)</f>
        <v/>
      </c>
      <c r="J2613" s="9" t="str">
        <f t="shared" si="262"/>
        <v/>
      </c>
      <c r="K2613" s="11" t="str">
        <f t="shared" si="263"/>
        <v/>
      </c>
      <c r="L2613" s="11" t="str">
        <f t="shared" si="264"/>
        <v/>
      </c>
      <c r="M2613" s="11" t="str">
        <f>IF(A2613="","",VLOOKUP(E2613,index!$A$1:$B$6,2,0)*K2613*G2613)</f>
        <v/>
      </c>
      <c r="N2613" s="11" t="str">
        <f>IF(A2613="","",-PMT(G2613*VLOOKUP(E2613,index!$A$1:$B$6,2,0),C2613,F2613,0,0))</f>
        <v/>
      </c>
      <c r="O2613" s="11" t="str">
        <f t="shared" si="265"/>
        <v/>
      </c>
      <c r="P2613" s="11" t="str">
        <f t="shared" si="260"/>
        <v/>
      </c>
    </row>
    <row r="2614" spans="1:16" x14ac:dyDescent="0.25">
      <c r="A2614" s="9" t="str">
        <f>IF(A2613="","",IF(B2613&lt;C2613,A2613,IF(A2613=MAX('entry data'!$B$8:$B$507),"",A2613+1)))</f>
        <v/>
      </c>
      <c r="B2614" s="9" t="str">
        <f t="shared" si="261"/>
        <v/>
      </c>
      <c r="C2614" s="9" t="str">
        <f>IF(ISERROR(VLOOKUP(A2614,'entry data'!B:G,6,0)),"",VLOOKUP(A2614,'entry data'!B:G,6,0))</f>
        <v/>
      </c>
      <c r="D2614" s="9" t="str">
        <f>IF(ISERROR(VLOOKUP(A2614,'entry data'!B:C,2,0)),"",VLOOKUP(A2614,'entry data'!B:C,2,0))</f>
        <v/>
      </c>
      <c r="E2614" s="9" t="str">
        <f>IF(ISERROR(VLOOKUP(A2614,'entry data'!B:E,4,0)),"",VLOOKUP(A2614,'entry data'!B:E,4,0))</f>
        <v/>
      </c>
      <c r="F2614" s="11" t="str">
        <f>IF(A2614="","",IF(ISERROR(VLOOKUP(A2614,'entry data'!B:F,5,0)),"",VLOOKUP(A2614,'entry data'!B:F,5,0)))</f>
        <v/>
      </c>
      <c r="G2614" s="12" t="str">
        <f>IF(A2614="","",IF(ISERROR(VLOOKUP(A2614,'entry data'!B:I,8,0)),"",VLOOKUP(A2614,'entry data'!B:I,7,0)))</f>
        <v/>
      </c>
      <c r="H2614" s="13" t="str">
        <f>IF(A2614="","",IF(B2614=1,VLOOKUP(A2614,'entry data'!B:D,3,0),I2613))</f>
        <v/>
      </c>
      <c r="I2614" s="14" t="str">
        <f>IF(A2614="","",IF(E2614="weekly",7,IF(E2614="fortnightly",14,IF(E2614="monthly",DATE(IF(MONTH(H2614)=12,YEAR(H2614)+1,YEAR(H2614)),VLOOKUP(MONTH(H2614),index!$D$2:$G$13,2,0),DAY(H2614)),
IF(E2614="quarterly",DATE(IF(MONTH(H2614)&gt;=10,YEAR(H2614)+1,YEAR(H2614)),VLOOKUP(MONTH(H2614),index!$D$2:$G$13,3,0),DAY(H2614)),
IF(E2614="halfyearly",DATE(IF(MONTH(H2614)&gt;=7,YEAR(H2614)+1,YEAR(H2614)),VLOOKUP(MONTH(H2614),index!$D$2:$G$13,4,0),DAY(H2614)),
DATE(YEAR(H2614)+1,MONTH(H2614),DAY(H2614)))))-H2614))+H2614)</f>
        <v/>
      </c>
      <c r="J2614" s="9" t="str">
        <f t="shared" si="262"/>
        <v/>
      </c>
      <c r="K2614" s="11" t="str">
        <f t="shared" si="263"/>
        <v/>
      </c>
      <c r="L2614" s="11" t="str">
        <f t="shared" si="264"/>
        <v/>
      </c>
      <c r="M2614" s="11" t="str">
        <f>IF(A2614="","",VLOOKUP(E2614,index!$A$1:$B$6,2,0)*K2614*G2614)</f>
        <v/>
      </c>
      <c r="N2614" s="11" t="str">
        <f>IF(A2614="","",-PMT(G2614*VLOOKUP(E2614,index!$A$1:$B$6,2,0),C2614,F2614,0,0))</f>
        <v/>
      </c>
      <c r="O2614" s="11" t="str">
        <f t="shared" si="265"/>
        <v/>
      </c>
      <c r="P2614" s="11" t="str">
        <f t="shared" si="260"/>
        <v/>
      </c>
    </row>
    <row r="2615" spans="1:16" x14ac:dyDescent="0.25">
      <c r="A2615" s="9" t="str">
        <f>IF(A2614="","",IF(B2614&lt;C2614,A2614,IF(A2614=MAX('entry data'!$B$8:$B$507),"",A2614+1)))</f>
        <v/>
      </c>
      <c r="B2615" s="9" t="str">
        <f t="shared" si="261"/>
        <v/>
      </c>
      <c r="C2615" s="9" t="str">
        <f>IF(ISERROR(VLOOKUP(A2615,'entry data'!B:G,6,0)),"",VLOOKUP(A2615,'entry data'!B:G,6,0))</f>
        <v/>
      </c>
      <c r="D2615" s="9" t="str">
        <f>IF(ISERROR(VLOOKUP(A2615,'entry data'!B:C,2,0)),"",VLOOKUP(A2615,'entry data'!B:C,2,0))</f>
        <v/>
      </c>
      <c r="E2615" s="9" t="str">
        <f>IF(ISERROR(VLOOKUP(A2615,'entry data'!B:E,4,0)),"",VLOOKUP(A2615,'entry data'!B:E,4,0))</f>
        <v/>
      </c>
      <c r="F2615" s="11" t="str">
        <f>IF(A2615="","",IF(ISERROR(VLOOKUP(A2615,'entry data'!B:F,5,0)),"",VLOOKUP(A2615,'entry data'!B:F,5,0)))</f>
        <v/>
      </c>
      <c r="G2615" s="12" t="str">
        <f>IF(A2615="","",IF(ISERROR(VLOOKUP(A2615,'entry data'!B:I,8,0)),"",VLOOKUP(A2615,'entry data'!B:I,7,0)))</f>
        <v/>
      </c>
      <c r="H2615" s="13" t="str">
        <f>IF(A2615="","",IF(B2615=1,VLOOKUP(A2615,'entry data'!B:D,3,0),I2614))</f>
        <v/>
      </c>
      <c r="I2615" s="14" t="str">
        <f>IF(A2615="","",IF(E2615="weekly",7,IF(E2615="fortnightly",14,IF(E2615="monthly",DATE(IF(MONTH(H2615)=12,YEAR(H2615)+1,YEAR(H2615)),VLOOKUP(MONTH(H2615),index!$D$2:$G$13,2,0),DAY(H2615)),
IF(E2615="quarterly",DATE(IF(MONTH(H2615)&gt;=10,YEAR(H2615)+1,YEAR(H2615)),VLOOKUP(MONTH(H2615),index!$D$2:$G$13,3,0),DAY(H2615)),
IF(E2615="halfyearly",DATE(IF(MONTH(H2615)&gt;=7,YEAR(H2615)+1,YEAR(H2615)),VLOOKUP(MONTH(H2615),index!$D$2:$G$13,4,0),DAY(H2615)),
DATE(YEAR(H2615)+1,MONTH(H2615),DAY(H2615)))))-H2615))+H2615)</f>
        <v/>
      </c>
      <c r="J2615" s="9" t="str">
        <f t="shared" si="262"/>
        <v/>
      </c>
      <c r="K2615" s="11" t="str">
        <f t="shared" si="263"/>
        <v/>
      </c>
      <c r="L2615" s="11" t="str">
        <f t="shared" si="264"/>
        <v/>
      </c>
      <c r="M2615" s="11" t="str">
        <f>IF(A2615="","",VLOOKUP(E2615,index!$A$1:$B$6,2,0)*K2615*G2615)</f>
        <v/>
      </c>
      <c r="N2615" s="11" t="str">
        <f>IF(A2615="","",-PMT(G2615*VLOOKUP(E2615,index!$A$1:$B$6,2,0),C2615,F2615,0,0))</f>
        <v/>
      </c>
      <c r="O2615" s="11" t="str">
        <f t="shared" si="265"/>
        <v/>
      </c>
      <c r="P2615" s="11" t="str">
        <f t="shared" si="260"/>
        <v/>
      </c>
    </row>
    <row r="2616" spans="1:16" x14ac:dyDescent="0.25">
      <c r="A2616" s="9" t="str">
        <f>IF(A2615="","",IF(B2615&lt;C2615,A2615,IF(A2615=MAX('entry data'!$B$8:$B$507),"",A2615+1)))</f>
        <v/>
      </c>
      <c r="B2616" s="9" t="str">
        <f t="shared" si="261"/>
        <v/>
      </c>
      <c r="C2616" s="9" t="str">
        <f>IF(ISERROR(VLOOKUP(A2616,'entry data'!B:G,6,0)),"",VLOOKUP(A2616,'entry data'!B:G,6,0))</f>
        <v/>
      </c>
      <c r="D2616" s="9" t="str">
        <f>IF(ISERROR(VLOOKUP(A2616,'entry data'!B:C,2,0)),"",VLOOKUP(A2616,'entry data'!B:C,2,0))</f>
        <v/>
      </c>
      <c r="E2616" s="9" t="str">
        <f>IF(ISERROR(VLOOKUP(A2616,'entry data'!B:E,4,0)),"",VLOOKUP(A2616,'entry data'!B:E,4,0))</f>
        <v/>
      </c>
      <c r="F2616" s="11" t="str">
        <f>IF(A2616="","",IF(ISERROR(VLOOKUP(A2616,'entry data'!B:F,5,0)),"",VLOOKUP(A2616,'entry data'!B:F,5,0)))</f>
        <v/>
      </c>
      <c r="G2616" s="12" t="str">
        <f>IF(A2616="","",IF(ISERROR(VLOOKUP(A2616,'entry data'!B:I,8,0)),"",VLOOKUP(A2616,'entry data'!B:I,7,0)))</f>
        <v/>
      </c>
      <c r="H2616" s="13" t="str">
        <f>IF(A2616="","",IF(B2616=1,VLOOKUP(A2616,'entry data'!B:D,3,0),I2615))</f>
        <v/>
      </c>
      <c r="I2616" s="14" t="str">
        <f>IF(A2616="","",IF(E2616="weekly",7,IF(E2616="fortnightly",14,IF(E2616="monthly",DATE(IF(MONTH(H2616)=12,YEAR(H2616)+1,YEAR(H2616)),VLOOKUP(MONTH(H2616),index!$D$2:$G$13,2,0),DAY(H2616)),
IF(E2616="quarterly",DATE(IF(MONTH(H2616)&gt;=10,YEAR(H2616)+1,YEAR(H2616)),VLOOKUP(MONTH(H2616),index!$D$2:$G$13,3,0),DAY(H2616)),
IF(E2616="halfyearly",DATE(IF(MONTH(H2616)&gt;=7,YEAR(H2616)+1,YEAR(H2616)),VLOOKUP(MONTH(H2616),index!$D$2:$G$13,4,0),DAY(H2616)),
DATE(YEAR(H2616)+1,MONTH(H2616),DAY(H2616)))))-H2616))+H2616)</f>
        <v/>
      </c>
      <c r="J2616" s="9" t="str">
        <f t="shared" si="262"/>
        <v/>
      </c>
      <c r="K2616" s="11" t="str">
        <f t="shared" si="263"/>
        <v/>
      </c>
      <c r="L2616" s="11" t="str">
        <f t="shared" si="264"/>
        <v/>
      </c>
      <c r="M2616" s="11" t="str">
        <f>IF(A2616="","",VLOOKUP(E2616,index!$A$1:$B$6,2,0)*K2616*G2616)</f>
        <v/>
      </c>
      <c r="N2616" s="11" t="str">
        <f>IF(A2616="","",-PMT(G2616*VLOOKUP(E2616,index!$A$1:$B$6,2,0),C2616,F2616,0,0))</f>
        <v/>
      </c>
      <c r="O2616" s="11" t="str">
        <f t="shared" si="265"/>
        <v/>
      </c>
      <c r="P2616" s="11" t="str">
        <f t="shared" si="260"/>
        <v/>
      </c>
    </row>
    <row r="2617" spans="1:16" x14ac:dyDescent="0.25">
      <c r="A2617" s="9" t="str">
        <f>IF(A2616="","",IF(B2616&lt;C2616,A2616,IF(A2616=MAX('entry data'!$B$8:$B$507),"",A2616+1)))</f>
        <v/>
      </c>
      <c r="B2617" s="9" t="str">
        <f t="shared" si="261"/>
        <v/>
      </c>
      <c r="C2617" s="9" t="str">
        <f>IF(ISERROR(VLOOKUP(A2617,'entry data'!B:G,6,0)),"",VLOOKUP(A2617,'entry data'!B:G,6,0))</f>
        <v/>
      </c>
      <c r="D2617" s="9" t="str">
        <f>IF(ISERROR(VLOOKUP(A2617,'entry data'!B:C,2,0)),"",VLOOKUP(A2617,'entry data'!B:C,2,0))</f>
        <v/>
      </c>
      <c r="E2617" s="9" t="str">
        <f>IF(ISERROR(VLOOKUP(A2617,'entry data'!B:E,4,0)),"",VLOOKUP(A2617,'entry data'!B:E,4,0))</f>
        <v/>
      </c>
      <c r="F2617" s="11" t="str">
        <f>IF(A2617="","",IF(ISERROR(VLOOKUP(A2617,'entry data'!B:F,5,0)),"",VLOOKUP(A2617,'entry data'!B:F,5,0)))</f>
        <v/>
      </c>
      <c r="G2617" s="12" t="str">
        <f>IF(A2617="","",IF(ISERROR(VLOOKUP(A2617,'entry data'!B:I,8,0)),"",VLOOKUP(A2617,'entry data'!B:I,7,0)))</f>
        <v/>
      </c>
      <c r="H2617" s="13" t="str">
        <f>IF(A2617="","",IF(B2617=1,VLOOKUP(A2617,'entry data'!B:D,3,0),I2616))</f>
        <v/>
      </c>
      <c r="I2617" s="14" t="str">
        <f>IF(A2617="","",IF(E2617="weekly",7,IF(E2617="fortnightly",14,IF(E2617="monthly",DATE(IF(MONTH(H2617)=12,YEAR(H2617)+1,YEAR(H2617)),VLOOKUP(MONTH(H2617),index!$D$2:$G$13,2,0),DAY(H2617)),
IF(E2617="quarterly",DATE(IF(MONTH(H2617)&gt;=10,YEAR(H2617)+1,YEAR(H2617)),VLOOKUP(MONTH(H2617),index!$D$2:$G$13,3,0),DAY(H2617)),
IF(E2617="halfyearly",DATE(IF(MONTH(H2617)&gt;=7,YEAR(H2617)+1,YEAR(H2617)),VLOOKUP(MONTH(H2617),index!$D$2:$G$13,4,0),DAY(H2617)),
DATE(YEAR(H2617)+1,MONTH(H2617),DAY(H2617)))))-H2617))+H2617)</f>
        <v/>
      </c>
      <c r="J2617" s="9" t="str">
        <f t="shared" si="262"/>
        <v/>
      </c>
      <c r="K2617" s="11" t="str">
        <f t="shared" si="263"/>
        <v/>
      </c>
      <c r="L2617" s="11" t="str">
        <f t="shared" si="264"/>
        <v/>
      </c>
      <c r="M2617" s="11" t="str">
        <f>IF(A2617="","",VLOOKUP(E2617,index!$A$1:$B$6,2,0)*K2617*G2617)</f>
        <v/>
      </c>
      <c r="N2617" s="11" t="str">
        <f>IF(A2617="","",-PMT(G2617*VLOOKUP(E2617,index!$A$1:$B$6,2,0),C2617,F2617,0,0))</f>
        <v/>
      </c>
      <c r="O2617" s="11" t="str">
        <f t="shared" si="265"/>
        <v/>
      </c>
      <c r="P2617" s="11" t="str">
        <f t="shared" si="260"/>
        <v/>
      </c>
    </row>
    <row r="2618" spans="1:16" x14ac:dyDescent="0.25">
      <c r="A2618" s="9" t="str">
        <f>IF(A2617="","",IF(B2617&lt;C2617,A2617,IF(A2617=MAX('entry data'!$B$8:$B$507),"",A2617+1)))</f>
        <v/>
      </c>
      <c r="B2618" s="9" t="str">
        <f t="shared" si="261"/>
        <v/>
      </c>
      <c r="C2618" s="9" t="str">
        <f>IF(ISERROR(VLOOKUP(A2618,'entry data'!B:G,6,0)),"",VLOOKUP(A2618,'entry data'!B:G,6,0))</f>
        <v/>
      </c>
      <c r="D2618" s="9" t="str">
        <f>IF(ISERROR(VLOOKUP(A2618,'entry data'!B:C,2,0)),"",VLOOKUP(A2618,'entry data'!B:C,2,0))</f>
        <v/>
      </c>
      <c r="E2618" s="9" t="str">
        <f>IF(ISERROR(VLOOKUP(A2618,'entry data'!B:E,4,0)),"",VLOOKUP(A2618,'entry data'!B:E,4,0))</f>
        <v/>
      </c>
      <c r="F2618" s="11" t="str">
        <f>IF(A2618="","",IF(ISERROR(VLOOKUP(A2618,'entry data'!B:F,5,0)),"",VLOOKUP(A2618,'entry data'!B:F,5,0)))</f>
        <v/>
      </c>
      <c r="G2618" s="12" t="str">
        <f>IF(A2618="","",IF(ISERROR(VLOOKUP(A2618,'entry data'!B:I,8,0)),"",VLOOKUP(A2618,'entry data'!B:I,7,0)))</f>
        <v/>
      </c>
      <c r="H2618" s="13" t="str">
        <f>IF(A2618="","",IF(B2618=1,VLOOKUP(A2618,'entry data'!B:D,3,0),I2617))</f>
        <v/>
      </c>
      <c r="I2618" s="14" t="str">
        <f>IF(A2618="","",IF(E2618="weekly",7,IF(E2618="fortnightly",14,IF(E2618="monthly",DATE(IF(MONTH(H2618)=12,YEAR(H2618)+1,YEAR(H2618)),VLOOKUP(MONTH(H2618),index!$D$2:$G$13,2,0),DAY(H2618)),
IF(E2618="quarterly",DATE(IF(MONTH(H2618)&gt;=10,YEAR(H2618)+1,YEAR(H2618)),VLOOKUP(MONTH(H2618),index!$D$2:$G$13,3,0),DAY(H2618)),
IF(E2618="halfyearly",DATE(IF(MONTH(H2618)&gt;=7,YEAR(H2618)+1,YEAR(H2618)),VLOOKUP(MONTH(H2618),index!$D$2:$G$13,4,0),DAY(H2618)),
DATE(YEAR(H2618)+1,MONTH(H2618),DAY(H2618)))))-H2618))+H2618)</f>
        <v/>
      </c>
      <c r="J2618" s="9" t="str">
        <f t="shared" si="262"/>
        <v/>
      </c>
      <c r="K2618" s="11" t="str">
        <f t="shared" si="263"/>
        <v/>
      </c>
      <c r="L2618" s="11" t="str">
        <f t="shared" si="264"/>
        <v/>
      </c>
      <c r="M2618" s="11" t="str">
        <f>IF(A2618="","",VLOOKUP(E2618,index!$A$1:$B$6,2,0)*K2618*G2618)</f>
        <v/>
      </c>
      <c r="N2618" s="11" t="str">
        <f>IF(A2618="","",-PMT(G2618*VLOOKUP(E2618,index!$A$1:$B$6,2,0),C2618,F2618,0,0))</f>
        <v/>
      </c>
      <c r="O2618" s="11" t="str">
        <f t="shared" si="265"/>
        <v/>
      </c>
      <c r="P2618" s="11" t="str">
        <f t="shared" si="260"/>
        <v/>
      </c>
    </row>
    <row r="2619" spans="1:16" x14ac:dyDescent="0.25">
      <c r="A2619" s="9" t="str">
        <f>IF(A2618="","",IF(B2618&lt;C2618,A2618,IF(A2618=MAX('entry data'!$B$8:$B$507),"",A2618+1)))</f>
        <v/>
      </c>
      <c r="B2619" s="9" t="str">
        <f t="shared" si="261"/>
        <v/>
      </c>
      <c r="C2619" s="9" t="str">
        <f>IF(ISERROR(VLOOKUP(A2619,'entry data'!B:G,6,0)),"",VLOOKUP(A2619,'entry data'!B:G,6,0))</f>
        <v/>
      </c>
      <c r="D2619" s="9" t="str">
        <f>IF(ISERROR(VLOOKUP(A2619,'entry data'!B:C,2,0)),"",VLOOKUP(A2619,'entry data'!B:C,2,0))</f>
        <v/>
      </c>
      <c r="E2619" s="9" t="str">
        <f>IF(ISERROR(VLOOKUP(A2619,'entry data'!B:E,4,0)),"",VLOOKUP(A2619,'entry data'!B:E,4,0))</f>
        <v/>
      </c>
      <c r="F2619" s="11" t="str">
        <f>IF(A2619="","",IF(ISERROR(VLOOKUP(A2619,'entry data'!B:F,5,0)),"",VLOOKUP(A2619,'entry data'!B:F,5,0)))</f>
        <v/>
      </c>
      <c r="G2619" s="12" t="str">
        <f>IF(A2619="","",IF(ISERROR(VLOOKUP(A2619,'entry data'!B:I,8,0)),"",VLOOKUP(A2619,'entry data'!B:I,7,0)))</f>
        <v/>
      </c>
      <c r="H2619" s="13" t="str">
        <f>IF(A2619="","",IF(B2619=1,VLOOKUP(A2619,'entry data'!B:D,3,0),I2618))</f>
        <v/>
      </c>
      <c r="I2619" s="14" t="str">
        <f>IF(A2619="","",IF(E2619="weekly",7,IF(E2619="fortnightly",14,IF(E2619="monthly",DATE(IF(MONTH(H2619)=12,YEAR(H2619)+1,YEAR(H2619)),VLOOKUP(MONTH(H2619),index!$D$2:$G$13,2,0),DAY(H2619)),
IF(E2619="quarterly",DATE(IF(MONTH(H2619)&gt;=10,YEAR(H2619)+1,YEAR(H2619)),VLOOKUP(MONTH(H2619),index!$D$2:$G$13,3,0),DAY(H2619)),
IF(E2619="halfyearly",DATE(IF(MONTH(H2619)&gt;=7,YEAR(H2619)+1,YEAR(H2619)),VLOOKUP(MONTH(H2619),index!$D$2:$G$13,4,0),DAY(H2619)),
DATE(YEAR(H2619)+1,MONTH(H2619),DAY(H2619)))))-H2619))+H2619)</f>
        <v/>
      </c>
      <c r="J2619" s="9" t="str">
        <f t="shared" si="262"/>
        <v/>
      </c>
      <c r="K2619" s="11" t="str">
        <f t="shared" si="263"/>
        <v/>
      </c>
      <c r="L2619" s="11" t="str">
        <f t="shared" si="264"/>
        <v/>
      </c>
      <c r="M2619" s="11" t="str">
        <f>IF(A2619="","",VLOOKUP(E2619,index!$A$1:$B$6,2,0)*K2619*G2619)</f>
        <v/>
      </c>
      <c r="N2619" s="11" t="str">
        <f>IF(A2619="","",-PMT(G2619*VLOOKUP(E2619,index!$A$1:$B$6,2,0),C2619,F2619,0,0))</f>
        <v/>
      </c>
      <c r="O2619" s="11" t="str">
        <f t="shared" si="265"/>
        <v/>
      </c>
      <c r="P2619" s="11" t="str">
        <f t="shared" si="260"/>
        <v/>
      </c>
    </row>
    <row r="2620" spans="1:16" x14ac:dyDescent="0.25">
      <c r="A2620" s="9" t="str">
        <f>IF(A2619="","",IF(B2619&lt;C2619,A2619,IF(A2619=MAX('entry data'!$B$8:$B$507),"",A2619+1)))</f>
        <v/>
      </c>
      <c r="B2620" s="9" t="str">
        <f t="shared" si="261"/>
        <v/>
      </c>
      <c r="C2620" s="9" t="str">
        <f>IF(ISERROR(VLOOKUP(A2620,'entry data'!B:G,6,0)),"",VLOOKUP(A2620,'entry data'!B:G,6,0))</f>
        <v/>
      </c>
      <c r="D2620" s="9" t="str">
        <f>IF(ISERROR(VLOOKUP(A2620,'entry data'!B:C,2,0)),"",VLOOKUP(A2620,'entry data'!B:C,2,0))</f>
        <v/>
      </c>
      <c r="E2620" s="9" t="str">
        <f>IF(ISERROR(VLOOKUP(A2620,'entry data'!B:E,4,0)),"",VLOOKUP(A2620,'entry data'!B:E,4,0))</f>
        <v/>
      </c>
      <c r="F2620" s="11" t="str">
        <f>IF(A2620="","",IF(ISERROR(VLOOKUP(A2620,'entry data'!B:F,5,0)),"",VLOOKUP(A2620,'entry data'!B:F,5,0)))</f>
        <v/>
      </c>
      <c r="G2620" s="12" t="str">
        <f>IF(A2620="","",IF(ISERROR(VLOOKUP(A2620,'entry data'!B:I,8,0)),"",VLOOKUP(A2620,'entry data'!B:I,7,0)))</f>
        <v/>
      </c>
      <c r="H2620" s="13" t="str">
        <f>IF(A2620="","",IF(B2620=1,VLOOKUP(A2620,'entry data'!B:D,3,0),I2619))</f>
        <v/>
      </c>
      <c r="I2620" s="14" t="str">
        <f>IF(A2620="","",IF(E2620="weekly",7,IF(E2620="fortnightly",14,IF(E2620="monthly",DATE(IF(MONTH(H2620)=12,YEAR(H2620)+1,YEAR(H2620)),VLOOKUP(MONTH(H2620),index!$D$2:$G$13,2,0),DAY(H2620)),
IF(E2620="quarterly",DATE(IF(MONTH(H2620)&gt;=10,YEAR(H2620)+1,YEAR(H2620)),VLOOKUP(MONTH(H2620),index!$D$2:$G$13,3,0),DAY(H2620)),
IF(E2620="halfyearly",DATE(IF(MONTH(H2620)&gt;=7,YEAR(H2620)+1,YEAR(H2620)),VLOOKUP(MONTH(H2620),index!$D$2:$G$13,4,0),DAY(H2620)),
DATE(YEAR(H2620)+1,MONTH(H2620),DAY(H2620)))))-H2620))+H2620)</f>
        <v/>
      </c>
      <c r="J2620" s="9" t="str">
        <f t="shared" si="262"/>
        <v/>
      </c>
      <c r="K2620" s="11" t="str">
        <f t="shared" si="263"/>
        <v/>
      </c>
      <c r="L2620" s="11" t="str">
        <f t="shared" si="264"/>
        <v/>
      </c>
      <c r="M2620" s="11" t="str">
        <f>IF(A2620="","",VLOOKUP(E2620,index!$A$1:$B$6,2,0)*K2620*G2620)</f>
        <v/>
      </c>
      <c r="N2620" s="11" t="str">
        <f>IF(A2620="","",-PMT(G2620*VLOOKUP(E2620,index!$A$1:$B$6,2,0),C2620,F2620,0,0))</f>
        <v/>
      </c>
      <c r="O2620" s="11" t="str">
        <f t="shared" si="265"/>
        <v/>
      </c>
      <c r="P2620" s="11" t="str">
        <f t="shared" si="260"/>
        <v/>
      </c>
    </row>
    <row r="2621" spans="1:16" x14ac:dyDescent="0.25">
      <c r="A2621" s="9" t="str">
        <f>IF(A2620="","",IF(B2620&lt;C2620,A2620,IF(A2620=MAX('entry data'!$B$8:$B$507),"",A2620+1)))</f>
        <v/>
      </c>
      <c r="B2621" s="9" t="str">
        <f t="shared" si="261"/>
        <v/>
      </c>
      <c r="C2621" s="9" t="str">
        <f>IF(ISERROR(VLOOKUP(A2621,'entry data'!B:G,6,0)),"",VLOOKUP(A2621,'entry data'!B:G,6,0))</f>
        <v/>
      </c>
      <c r="D2621" s="9" t="str">
        <f>IF(ISERROR(VLOOKUP(A2621,'entry data'!B:C,2,0)),"",VLOOKUP(A2621,'entry data'!B:C,2,0))</f>
        <v/>
      </c>
      <c r="E2621" s="9" t="str">
        <f>IF(ISERROR(VLOOKUP(A2621,'entry data'!B:E,4,0)),"",VLOOKUP(A2621,'entry data'!B:E,4,0))</f>
        <v/>
      </c>
      <c r="F2621" s="11" t="str">
        <f>IF(A2621="","",IF(ISERROR(VLOOKUP(A2621,'entry data'!B:F,5,0)),"",VLOOKUP(A2621,'entry data'!B:F,5,0)))</f>
        <v/>
      </c>
      <c r="G2621" s="12" t="str">
        <f>IF(A2621="","",IF(ISERROR(VLOOKUP(A2621,'entry data'!B:I,8,0)),"",VLOOKUP(A2621,'entry data'!B:I,7,0)))</f>
        <v/>
      </c>
      <c r="H2621" s="13" t="str">
        <f>IF(A2621="","",IF(B2621=1,VLOOKUP(A2621,'entry data'!B:D,3,0),I2620))</f>
        <v/>
      </c>
      <c r="I2621" s="14" t="str">
        <f>IF(A2621="","",IF(E2621="weekly",7,IF(E2621="fortnightly",14,IF(E2621="monthly",DATE(IF(MONTH(H2621)=12,YEAR(H2621)+1,YEAR(H2621)),VLOOKUP(MONTH(H2621),index!$D$2:$G$13,2,0),DAY(H2621)),
IF(E2621="quarterly",DATE(IF(MONTH(H2621)&gt;=10,YEAR(H2621)+1,YEAR(H2621)),VLOOKUP(MONTH(H2621),index!$D$2:$G$13,3,0),DAY(H2621)),
IF(E2621="halfyearly",DATE(IF(MONTH(H2621)&gt;=7,YEAR(H2621)+1,YEAR(H2621)),VLOOKUP(MONTH(H2621),index!$D$2:$G$13,4,0),DAY(H2621)),
DATE(YEAR(H2621)+1,MONTH(H2621),DAY(H2621)))))-H2621))+H2621)</f>
        <v/>
      </c>
      <c r="J2621" s="9" t="str">
        <f t="shared" si="262"/>
        <v/>
      </c>
      <c r="K2621" s="11" t="str">
        <f t="shared" si="263"/>
        <v/>
      </c>
      <c r="L2621" s="11" t="str">
        <f t="shared" si="264"/>
        <v/>
      </c>
      <c r="M2621" s="11" t="str">
        <f>IF(A2621="","",VLOOKUP(E2621,index!$A$1:$B$6,2,0)*K2621*G2621)</f>
        <v/>
      </c>
      <c r="N2621" s="11" t="str">
        <f>IF(A2621="","",-PMT(G2621*VLOOKUP(E2621,index!$A$1:$B$6,2,0),C2621,F2621,0,0))</f>
        <v/>
      </c>
      <c r="O2621" s="11" t="str">
        <f t="shared" si="265"/>
        <v/>
      </c>
      <c r="P2621" s="11" t="str">
        <f t="shared" si="260"/>
        <v/>
      </c>
    </row>
    <row r="2622" spans="1:16" x14ac:dyDescent="0.25">
      <c r="A2622" s="9" t="str">
        <f>IF(A2621="","",IF(B2621&lt;C2621,A2621,IF(A2621=MAX('entry data'!$B$8:$B$507),"",A2621+1)))</f>
        <v/>
      </c>
      <c r="B2622" s="9" t="str">
        <f t="shared" si="261"/>
        <v/>
      </c>
      <c r="C2622" s="9" t="str">
        <f>IF(ISERROR(VLOOKUP(A2622,'entry data'!B:G,6,0)),"",VLOOKUP(A2622,'entry data'!B:G,6,0))</f>
        <v/>
      </c>
      <c r="D2622" s="9" t="str">
        <f>IF(ISERROR(VLOOKUP(A2622,'entry data'!B:C,2,0)),"",VLOOKUP(A2622,'entry data'!B:C,2,0))</f>
        <v/>
      </c>
      <c r="E2622" s="9" t="str">
        <f>IF(ISERROR(VLOOKUP(A2622,'entry data'!B:E,4,0)),"",VLOOKUP(A2622,'entry data'!B:E,4,0))</f>
        <v/>
      </c>
      <c r="F2622" s="11" t="str">
        <f>IF(A2622="","",IF(ISERROR(VLOOKUP(A2622,'entry data'!B:F,5,0)),"",VLOOKUP(A2622,'entry data'!B:F,5,0)))</f>
        <v/>
      </c>
      <c r="G2622" s="12" t="str">
        <f>IF(A2622="","",IF(ISERROR(VLOOKUP(A2622,'entry data'!B:I,8,0)),"",VLOOKUP(A2622,'entry data'!B:I,7,0)))</f>
        <v/>
      </c>
      <c r="H2622" s="13" t="str">
        <f>IF(A2622="","",IF(B2622=1,VLOOKUP(A2622,'entry data'!B:D,3,0),I2621))</f>
        <v/>
      </c>
      <c r="I2622" s="14" t="str">
        <f>IF(A2622="","",IF(E2622="weekly",7,IF(E2622="fortnightly",14,IF(E2622="monthly",DATE(IF(MONTH(H2622)=12,YEAR(H2622)+1,YEAR(H2622)),VLOOKUP(MONTH(H2622),index!$D$2:$G$13,2,0),DAY(H2622)),
IF(E2622="quarterly",DATE(IF(MONTH(H2622)&gt;=10,YEAR(H2622)+1,YEAR(H2622)),VLOOKUP(MONTH(H2622),index!$D$2:$G$13,3,0),DAY(H2622)),
IF(E2622="halfyearly",DATE(IF(MONTH(H2622)&gt;=7,YEAR(H2622)+1,YEAR(H2622)),VLOOKUP(MONTH(H2622),index!$D$2:$G$13,4,0),DAY(H2622)),
DATE(YEAR(H2622)+1,MONTH(H2622),DAY(H2622)))))-H2622))+H2622)</f>
        <v/>
      </c>
      <c r="J2622" s="9" t="str">
        <f t="shared" si="262"/>
        <v/>
      </c>
      <c r="K2622" s="11" t="str">
        <f t="shared" si="263"/>
        <v/>
      </c>
      <c r="L2622" s="11" t="str">
        <f t="shared" si="264"/>
        <v/>
      </c>
      <c r="M2622" s="11" t="str">
        <f>IF(A2622="","",VLOOKUP(E2622,index!$A$1:$B$6,2,0)*K2622*G2622)</f>
        <v/>
      </c>
      <c r="N2622" s="11" t="str">
        <f>IF(A2622="","",-PMT(G2622*VLOOKUP(E2622,index!$A$1:$B$6,2,0),C2622,F2622,0,0))</f>
        <v/>
      </c>
      <c r="O2622" s="11" t="str">
        <f t="shared" si="265"/>
        <v/>
      </c>
      <c r="P2622" s="11" t="str">
        <f t="shared" si="260"/>
        <v/>
      </c>
    </row>
    <row r="2623" spans="1:16" x14ac:dyDescent="0.25">
      <c r="A2623" s="9" t="str">
        <f>IF(A2622="","",IF(B2622&lt;C2622,A2622,IF(A2622=MAX('entry data'!$B$8:$B$507),"",A2622+1)))</f>
        <v/>
      </c>
      <c r="B2623" s="9" t="str">
        <f t="shared" si="261"/>
        <v/>
      </c>
      <c r="C2623" s="9" t="str">
        <f>IF(ISERROR(VLOOKUP(A2623,'entry data'!B:G,6,0)),"",VLOOKUP(A2623,'entry data'!B:G,6,0))</f>
        <v/>
      </c>
      <c r="D2623" s="9" t="str">
        <f>IF(ISERROR(VLOOKUP(A2623,'entry data'!B:C,2,0)),"",VLOOKUP(A2623,'entry data'!B:C,2,0))</f>
        <v/>
      </c>
      <c r="E2623" s="9" t="str">
        <f>IF(ISERROR(VLOOKUP(A2623,'entry data'!B:E,4,0)),"",VLOOKUP(A2623,'entry data'!B:E,4,0))</f>
        <v/>
      </c>
      <c r="F2623" s="11" t="str">
        <f>IF(A2623="","",IF(ISERROR(VLOOKUP(A2623,'entry data'!B:F,5,0)),"",VLOOKUP(A2623,'entry data'!B:F,5,0)))</f>
        <v/>
      </c>
      <c r="G2623" s="12" t="str">
        <f>IF(A2623="","",IF(ISERROR(VLOOKUP(A2623,'entry data'!B:I,8,0)),"",VLOOKUP(A2623,'entry data'!B:I,7,0)))</f>
        <v/>
      </c>
      <c r="H2623" s="13" t="str">
        <f>IF(A2623="","",IF(B2623=1,VLOOKUP(A2623,'entry data'!B:D,3,0),I2622))</f>
        <v/>
      </c>
      <c r="I2623" s="14" t="str">
        <f>IF(A2623="","",IF(E2623="weekly",7,IF(E2623="fortnightly",14,IF(E2623="monthly",DATE(IF(MONTH(H2623)=12,YEAR(H2623)+1,YEAR(H2623)),VLOOKUP(MONTH(H2623),index!$D$2:$G$13,2,0),DAY(H2623)),
IF(E2623="quarterly",DATE(IF(MONTH(H2623)&gt;=10,YEAR(H2623)+1,YEAR(H2623)),VLOOKUP(MONTH(H2623),index!$D$2:$G$13,3,0),DAY(H2623)),
IF(E2623="halfyearly",DATE(IF(MONTH(H2623)&gt;=7,YEAR(H2623)+1,YEAR(H2623)),VLOOKUP(MONTH(H2623),index!$D$2:$G$13,4,0),DAY(H2623)),
DATE(YEAR(H2623)+1,MONTH(H2623),DAY(H2623)))))-H2623))+H2623)</f>
        <v/>
      </c>
      <c r="J2623" s="9" t="str">
        <f t="shared" si="262"/>
        <v/>
      </c>
      <c r="K2623" s="11" t="str">
        <f t="shared" si="263"/>
        <v/>
      </c>
      <c r="L2623" s="11" t="str">
        <f t="shared" si="264"/>
        <v/>
      </c>
      <c r="M2623" s="11" t="str">
        <f>IF(A2623="","",VLOOKUP(E2623,index!$A$1:$B$6,2,0)*K2623*G2623)</f>
        <v/>
      </c>
      <c r="N2623" s="11" t="str">
        <f>IF(A2623="","",-PMT(G2623*VLOOKUP(E2623,index!$A$1:$B$6,2,0),C2623,F2623,0,0))</f>
        <v/>
      </c>
      <c r="O2623" s="11" t="str">
        <f t="shared" si="265"/>
        <v/>
      </c>
      <c r="P2623" s="11" t="str">
        <f t="shared" si="260"/>
        <v/>
      </c>
    </row>
    <row r="2624" spans="1:16" x14ac:dyDescent="0.25">
      <c r="A2624" s="9" t="str">
        <f>IF(A2623="","",IF(B2623&lt;C2623,A2623,IF(A2623=MAX('entry data'!$B$8:$B$507),"",A2623+1)))</f>
        <v/>
      </c>
      <c r="B2624" s="9" t="str">
        <f t="shared" si="261"/>
        <v/>
      </c>
      <c r="C2624" s="9" t="str">
        <f>IF(ISERROR(VLOOKUP(A2624,'entry data'!B:G,6,0)),"",VLOOKUP(A2624,'entry data'!B:G,6,0))</f>
        <v/>
      </c>
      <c r="D2624" s="9" t="str">
        <f>IF(ISERROR(VLOOKUP(A2624,'entry data'!B:C,2,0)),"",VLOOKUP(A2624,'entry data'!B:C,2,0))</f>
        <v/>
      </c>
      <c r="E2624" s="9" t="str">
        <f>IF(ISERROR(VLOOKUP(A2624,'entry data'!B:E,4,0)),"",VLOOKUP(A2624,'entry data'!B:E,4,0))</f>
        <v/>
      </c>
      <c r="F2624" s="11" t="str">
        <f>IF(A2624="","",IF(ISERROR(VLOOKUP(A2624,'entry data'!B:F,5,0)),"",VLOOKUP(A2624,'entry data'!B:F,5,0)))</f>
        <v/>
      </c>
      <c r="G2624" s="12" t="str">
        <f>IF(A2624="","",IF(ISERROR(VLOOKUP(A2624,'entry data'!B:I,8,0)),"",VLOOKUP(A2624,'entry data'!B:I,7,0)))</f>
        <v/>
      </c>
      <c r="H2624" s="13" t="str">
        <f>IF(A2624="","",IF(B2624=1,VLOOKUP(A2624,'entry data'!B:D,3,0),I2623))</f>
        <v/>
      </c>
      <c r="I2624" s="14" t="str">
        <f>IF(A2624="","",IF(E2624="weekly",7,IF(E2624="fortnightly",14,IF(E2624="monthly",DATE(IF(MONTH(H2624)=12,YEAR(H2624)+1,YEAR(H2624)),VLOOKUP(MONTH(H2624),index!$D$2:$G$13,2,0),DAY(H2624)),
IF(E2624="quarterly",DATE(IF(MONTH(H2624)&gt;=10,YEAR(H2624)+1,YEAR(H2624)),VLOOKUP(MONTH(H2624),index!$D$2:$G$13,3,0),DAY(H2624)),
IF(E2624="halfyearly",DATE(IF(MONTH(H2624)&gt;=7,YEAR(H2624)+1,YEAR(H2624)),VLOOKUP(MONTH(H2624),index!$D$2:$G$13,4,0),DAY(H2624)),
DATE(YEAR(H2624)+1,MONTH(H2624),DAY(H2624)))))-H2624))+H2624)</f>
        <v/>
      </c>
      <c r="J2624" s="9" t="str">
        <f t="shared" si="262"/>
        <v/>
      </c>
      <c r="K2624" s="11" t="str">
        <f t="shared" si="263"/>
        <v/>
      </c>
      <c r="L2624" s="11" t="str">
        <f t="shared" si="264"/>
        <v/>
      </c>
      <c r="M2624" s="11" t="str">
        <f>IF(A2624="","",VLOOKUP(E2624,index!$A$1:$B$6,2,0)*K2624*G2624)</f>
        <v/>
      </c>
      <c r="N2624" s="11" t="str">
        <f>IF(A2624="","",-PMT(G2624*VLOOKUP(E2624,index!$A$1:$B$6,2,0),C2624,F2624,0,0))</f>
        <v/>
      </c>
      <c r="O2624" s="11" t="str">
        <f t="shared" si="265"/>
        <v/>
      </c>
      <c r="P2624" s="11" t="str">
        <f t="shared" si="260"/>
        <v/>
      </c>
    </row>
    <row r="2625" spans="1:16" x14ac:dyDescent="0.25">
      <c r="A2625" s="9" t="str">
        <f>IF(A2624="","",IF(B2624&lt;C2624,A2624,IF(A2624=MAX('entry data'!$B$8:$B$507),"",A2624+1)))</f>
        <v/>
      </c>
      <c r="B2625" s="9" t="str">
        <f t="shared" si="261"/>
        <v/>
      </c>
      <c r="C2625" s="9" t="str">
        <f>IF(ISERROR(VLOOKUP(A2625,'entry data'!B:G,6,0)),"",VLOOKUP(A2625,'entry data'!B:G,6,0))</f>
        <v/>
      </c>
      <c r="D2625" s="9" t="str">
        <f>IF(ISERROR(VLOOKUP(A2625,'entry data'!B:C,2,0)),"",VLOOKUP(A2625,'entry data'!B:C,2,0))</f>
        <v/>
      </c>
      <c r="E2625" s="9" t="str">
        <f>IF(ISERROR(VLOOKUP(A2625,'entry data'!B:E,4,0)),"",VLOOKUP(A2625,'entry data'!B:E,4,0))</f>
        <v/>
      </c>
      <c r="F2625" s="11" t="str">
        <f>IF(A2625="","",IF(ISERROR(VLOOKUP(A2625,'entry data'!B:F,5,0)),"",VLOOKUP(A2625,'entry data'!B:F,5,0)))</f>
        <v/>
      </c>
      <c r="G2625" s="12" t="str">
        <f>IF(A2625="","",IF(ISERROR(VLOOKUP(A2625,'entry data'!B:I,8,0)),"",VLOOKUP(A2625,'entry data'!B:I,7,0)))</f>
        <v/>
      </c>
      <c r="H2625" s="13" t="str">
        <f>IF(A2625="","",IF(B2625=1,VLOOKUP(A2625,'entry data'!B:D,3,0),I2624))</f>
        <v/>
      </c>
      <c r="I2625" s="14" t="str">
        <f>IF(A2625="","",IF(E2625="weekly",7,IF(E2625="fortnightly",14,IF(E2625="monthly",DATE(IF(MONTH(H2625)=12,YEAR(H2625)+1,YEAR(H2625)),VLOOKUP(MONTH(H2625),index!$D$2:$G$13,2,0),DAY(H2625)),
IF(E2625="quarterly",DATE(IF(MONTH(H2625)&gt;=10,YEAR(H2625)+1,YEAR(H2625)),VLOOKUP(MONTH(H2625),index!$D$2:$G$13,3,0),DAY(H2625)),
IF(E2625="halfyearly",DATE(IF(MONTH(H2625)&gt;=7,YEAR(H2625)+1,YEAR(H2625)),VLOOKUP(MONTH(H2625),index!$D$2:$G$13,4,0),DAY(H2625)),
DATE(YEAR(H2625)+1,MONTH(H2625),DAY(H2625)))))-H2625))+H2625)</f>
        <v/>
      </c>
      <c r="J2625" s="9" t="str">
        <f t="shared" si="262"/>
        <v/>
      </c>
      <c r="K2625" s="11" t="str">
        <f t="shared" si="263"/>
        <v/>
      </c>
      <c r="L2625" s="11" t="str">
        <f t="shared" si="264"/>
        <v/>
      </c>
      <c r="M2625" s="11" t="str">
        <f>IF(A2625="","",VLOOKUP(E2625,index!$A$1:$B$6,2,0)*K2625*G2625)</f>
        <v/>
      </c>
      <c r="N2625" s="11" t="str">
        <f>IF(A2625="","",-PMT(G2625*VLOOKUP(E2625,index!$A$1:$B$6,2,0),C2625,F2625,0,0))</f>
        <v/>
      </c>
      <c r="O2625" s="11" t="str">
        <f t="shared" si="265"/>
        <v/>
      </c>
      <c r="P2625" s="11" t="str">
        <f t="shared" si="260"/>
        <v/>
      </c>
    </row>
    <row r="2626" spans="1:16" x14ac:dyDescent="0.25">
      <c r="A2626" s="9" t="str">
        <f>IF(A2625="","",IF(B2625&lt;C2625,A2625,IF(A2625=MAX('entry data'!$B$8:$B$507),"",A2625+1)))</f>
        <v/>
      </c>
      <c r="B2626" s="9" t="str">
        <f t="shared" si="261"/>
        <v/>
      </c>
      <c r="C2626" s="9" t="str">
        <f>IF(ISERROR(VLOOKUP(A2626,'entry data'!B:G,6,0)),"",VLOOKUP(A2626,'entry data'!B:G,6,0))</f>
        <v/>
      </c>
      <c r="D2626" s="9" t="str">
        <f>IF(ISERROR(VLOOKUP(A2626,'entry data'!B:C,2,0)),"",VLOOKUP(A2626,'entry data'!B:C,2,0))</f>
        <v/>
      </c>
      <c r="E2626" s="9" t="str">
        <f>IF(ISERROR(VLOOKUP(A2626,'entry data'!B:E,4,0)),"",VLOOKUP(A2626,'entry data'!B:E,4,0))</f>
        <v/>
      </c>
      <c r="F2626" s="11" t="str">
        <f>IF(A2626="","",IF(ISERROR(VLOOKUP(A2626,'entry data'!B:F,5,0)),"",VLOOKUP(A2626,'entry data'!B:F,5,0)))</f>
        <v/>
      </c>
      <c r="G2626" s="12" t="str">
        <f>IF(A2626="","",IF(ISERROR(VLOOKUP(A2626,'entry data'!B:I,8,0)),"",VLOOKUP(A2626,'entry data'!B:I,7,0)))</f>
        <v/>
      </c>
      <c r="H2626" s="13" t="str">
        <f>IF(A2626="","",IF(B2626=1,VLOOKUP(A2626,'entry data'!B:D,3,0),I2625))</f>
        <v/>
      </c>
      <c r="I2626" s="14" t="str">
        <f>IF(A2626="","",IF(E2626="weekly",7,IF(E2626="fortnightly",14,IF(E2626="monthly",DATE(IF(MONTH(H2626)=12,YEAR(H2626)+1,YEAR(H2626)),VLOOKUP(MONTH(H2626),index!$D$2:$G$13,2,0),DAY(H2626)),
IF(E2626="quarterly",DATE(IF(MONTH(H2626)&gt;=10,YEAR(H2626)+1,YEAR(H2626)),VLOOKUP(MONTH(H2626),index!$D$2:$G$13,3,0),DAY(H2626)),
IF(E2626="halfyearly",DATE(IF(MONTH(H2626)&gt;=7,YEAR(H2626)+1,YEAR(H2626)),VLOOKUP(MONTH(H2626),index!$D$2:$G$13,4,0),DAY(H2626)),
DATE(YEAR(H2626)+1,MONTH(H2626),DAY(H2626)))))-H2626))+H2626)</f>
        <v/>
      </c>
      <c r="J2626" s="9" t="str">
        <f t="shared" si="262"/>
        <v/>
      </c>
      <c r="K2626" s="11" t="str">
        <f t="shared" si="263"/>
        <v/>
      </c>
      <c r="L2626" s="11" t="str">
        <f t="shared" si="264"/>
        <v/>
      </c>
      <c r="M2626" s="11" t="str">
        <f>IF(A2626="","",VLOOKUP(E2626,index!$A$1:$B$6,2,0)*K2626*G2626)</f>
        <v/>
      </c>
      <c r="N2626" s="11" t="str">
        <f>IF(A2626="","",-PMT(G2626*VLOOKUP(E2626,index!$A$1:$B$6,2,0),C2626,F2626,0,0))</f>
        <v/>
      </c>
      <c r="O2626" s="11" t="str">
        <f t="shared" si="265"/>
        <v/>
      </c>
      <c r="P2626" s="11" t="str">
        <f t="shared" si="260"/>
        <v/>
      </c>
    </row>
    <row r="2627" spans="1:16" x14ac:dyDescent="0.25">
      <c r="A2627" s="9" t="str">
        <f>IF(A2626="","",IF(B2626&lt;C2626,A2626,IF(A2626=MAX('entry data'!$B$8:$B$507),"",A2626+1)))</f>
        <v/>
      </c>
      <c r="B2627" s="9" t="str">
        <f t="shared" si="261"/>
        <v/>
      </c>
      <c r="C2627" s="9" t="str">
        <f>IF(ISERROR(VLOOKUP(A2627,'entry data'!B:G,6,0)),"",VLOOKUP(A2627,'entry data'!B:G,6,0))</f>
        <v/>
      </c>
      <c r="D2627" s="9" t="str">
        <f>IF(ISERROR(VLOOKUP(A2627,'entry data'!B:C,2,0)),"",VLOOKUP(A2627,'entry data'!B:C,2,0))</f>
        <v/>
      </c>
      <c r="E2627" s="9" t="str">
        <f>IF(ISERROR(VLOOKUP(A2627,'entry data'!B:E,4,0)),"",VLOOKUP(A2627,'entry data'!B:E,4,0))</f>
        <v/>
      </c>
      <c r="F2627" s="11" t="str">
        <f>IF(A2627="","",IF(ISERROR(VLOOKUP(A2627,'entry data'!B:F,5,0)),"",VLOOKUP(A2627,'entry data'!B:F,5,0)))</f>
        <v/>
      </c>
      <c r="G2627" s="12" t="str">
        <f>IF(A2627="","",IF(ISERROR(VLOOKUP(A2627,'entry data'!B:I,8,0)),"",VLOOKUP(A2627,'entry data'!B:I,7,0)))</f>
        <v/>
      </c>
      <c r="H2627" s="13" t="str">
        <f>IF(A2627="","",IF(B2627=1,VLOOKUP(A2627,'entry data'!B:D,3,0),I2626))</f>
        <v/>
      </c>
      <c r="I2627" s="14" t="str">
        <f>IF(A2627="","",IF(E2627="weekly",7,IF(E2627="fortnightly",14,IF(E2627="monthly",DATE(IF(MONTH(H2627)=12,YEAR(H2627)+1,YEAR(H2627)),VLOOKUP(MONTH(H2627),index!$D$2:$G$13,2,0),DAY(H2627)),
IF(E2627="quarterly",DATE(IF(MONTH(H2627)&gt;=10,YEAR(H2627)+1,YEAR(H2627)),VLOOKUP(MONTH(H2627),index!$D$2:$G$13,3,0),DAY(H2627)),
IF(E2627="halfyearly",DATE(IF(MONTH(H2627)&gt;=7,YEAR(H2627)+1,YEAR(H2627)),VLOOKUP(MONTH(H2627),index!$D$2:$G$13,4,0),DAY(H2627)),
DATE(YEAR(H2627)+1,MONTH(H2627),DAY(H2627)))))-H2627))+H2627)</f>
        <v/>
      </c>
      <c r="J2627" s="9" t="str">
        <f t="shared" si="262"/>
        <v/>
      </c>
      <c r="K2627" s="11" t="str">
        <f t="shared" si="263"/>
        <v/>
      </c>
      <c r="L2627" s="11" t="str">
        <f t="shared" si="264"/>
        <v/>
      </c>
      <c r="M2627" s="11" t="str">
        <f>IF(A2627="","",VLOOKUP(E2627,index!$A$1:$B$6,2,0)*K2627*G2627)</f>
        <v/>
      </c>
      <c r="N2627" s="11" t="str">
        <f>IF(A2627="","",-PMT(G2627*VLOOKUP(E2627,index!$A$1:$B$6,2,0),C2627,F2627,0,0))</f>
        <v/>
      </c>
      <c r="O2627" s="11" t="str">
        <f t="shared" si="265"/>
        <v/>
      </c>
      <c r="P2627" s="11" t="str">
        <f t="shared" ref="P2627:P2690" si="266">IF(A2627="","",IF(J2627&lt;&gt;J2628,O2627,0))</f>
        <v/>
      </c>
    </row>
    <row r="2628" spans="1:16" x14ac:dyDescent="0.25">
      <c r="A2628" s="9" t="str">
        <f>IF(A2627="","",IF(B2627&lt;C2627,A2627,IF(A2627=MAX('entry data'!$B$8:$B$507),"",A2627+1)))</f>
        <v/>
      </c>
      <c r="B2628" s="9" t="str">
        <f t="shared" si="261"/>
        <v/>
      </c>
      <c r="C2628" s="9" t="str">
        <f>IF(ISERROR(VLOOKUP(A2628,'entry data'!B:G,6,0)),"",VLOOKUP(A2628,'entry data'!B:G,6,0))</f>
        <v/>
      </c>
      <c r="D2628" s="9" t="str">
        <f>IF(ISERROR(VLOOKUP(A2628,'entry data'!B:C,2,0)),"",VLOOKUP(A2628,'entry data'!B:C,2,0))</f>
        <v/>
      </c>
      <c r="E2628" s="9" t="str">
        <f>IF(ISERROR(VLOOKUP(A2628,'entry data'!B:E,4,0)),"",VLOOKUP(A2628,'entry data'!B:E,4,0))</f>
        <v/>
      </c>
      <c r="F2628" s="11" t="str">
        <f>IF(A2628="","",IF(ISERROR(VLOOKUP(A2628,'entry data'!B:F,5,0)),"",VLOOKUP(A2628,'entry data'!B:F,5,0)))</f>
        <v/>
      </c>
      <c r="G2628" s="12" t="str">
        <f>IF(A2628="","",IF(ISERROR(VLOOKUP(A2628,'entry data'!B:I,8,0)),"",VLOOKUP(A2628,'entry data'!B:I,7,0)))</f>
        <v/>
      </c>
      <c r="H2628" s="13" t="str">
        <f>IF(A2628="","",IF(B2628=1,VLOOKUP(A2628,'entry data'!B:D,3,0),I2627))</f>
        <v/>
      </c>
      <c r="I2628" s="14" t="str">
        <f>IF(A2628="","",IF(E2628="weekly",7,IF(E2628="fortnightly",14,IF(E2628="monthly",DATE(IF(MONTH(H2628)=12,YEAR(H2628)+1,YEAR(H2628)),VLOOKUP(MONTH(H2628),index!$D$2:$G$13,2,0),DAY(H2628)),
IF(E2628="quarterly",DATE(IF(MONTH(H2628)&gt;=10,YEAR(H2628)+1,YEAR(H2628)),VLOOKUP(MONTH(H2628),index!$D$2:$G$13,3,0),DAY(H2628)),
IF(E2628="halfyearly",DATE(IF(MONTH(H2628)&gt;=7,YEAR(H2628)+1,YEAR(H2628)),VLOOKUP(MONTH(H2628),index!$D$2:$G$13,4,0),DAY(H2628)),
DATE(YEAR(H2628)+1,MONTH(H2628),DAY(H2628)))))-H2628))+H2628)</f>
        <v/>
      </c>
      <c r="J2628" s="9" t="str">
        <f t="shared" si="262"/>
        <v/>
      </c>
      <c r="K2628" s="11" t="str">
        <f t="shared" si="263"/>
        <v/>
      </c>
      <c r="L2628" s="11" t="str">
        <f t="shared" si="264"/>
        <v/>
      </c>
      <c r="M2628" s="11" t="str">
        <f>IF(A2628="","",VLOOKUP(E2628,index!$A$1:$B$6,2,0)*K2628*G2628)</f>
        <v/>
      </c>
      <c r="N2628" s="11" t="str">
        <f>IF(A2628="","",-PMT(G2628*VLOOKUP(E2628,index!$A$1:$B$6,2,0),C2628,F2628,0,0))</f>
        <v/>
      </c>
      <c r="O2628" s="11" t="str">
        <f t="shared" si="265"/>
        <v/>
      </c>
      <c r="P2628" s="11" t="str">
        <f t="shared" si="266"/>
        <v/>
      </c>
    </row>
    <row r="2629" spans="1:16" x14ac:dyDescent="0.25">
      <c r="A2629" s="9" t="str">
        <f>IF(A2628="","",IF(B2628&lt;C2628,A2628,IF(A2628=MAX('entry data'!$B$8:$B$507),"",A2628+1)))</f>
        <v/>
      </c>
      <c r="B2629" s="9" t="str">
        <f t="shared" si="261"/>
        <v/>
      </c>
      <c r="C2629" s="9" t="str">
        <f>IF(ISERROR(VLOOKUP(A2629,'entry data'!B:G,6,0)),"",VLOOKUP(A2629,'entry data'!B:G,6,0))</f>
        <v/>
      </c>
      <c r="D2629" s="9" t="str">
        <f>IF(ISERROR(VLOOKUP(A2629,'entry data'!B:C,2,0)),"",VLOOKUP(A2629,'entry data'!B:C,2,0))</f>
        <v/>
      </c>
      <c r="E2629" s="9" t="str">
        <f>IF(ISERROR(VLOOKUP(A2629,'entry data'!B:E,4,0)),"",VLOOKUP(A2629,'entry data'!B:E,4,0))</f>
        <v/>
      </c>
      <c r="F2629" s="11" t="str">
        <f>IF(A2629="","",IF(ISERROR(VLOOKUP(A2629,'entry data'!B:F,5,0)),"",VLOOKUP(A2629,'entry data'!B:F,5,0)))</f>
        <v/>
      </c>
      <c r="G2629" s="12" t="str">
        <f>IF(A2629="","",IF(ISERROR(VLOOKUP(A2629,'entry data'!B:I,8,0)),"",VLOOKUP(A2629,'entry data'!B:I,7,0)))</f>
        <v/>
      </c>
      <c r="H2629" s="13" t="str">
        <f>IF(A2629="","",IF(B2629=1,VLOOKUP(A2629,'entry data'!B:D,3,0),I2628))</f>
        <v/>
      </c>
      <c r="I2629" s="14" t="str">
        <f>IF(A2629="","",IF(E2629="weekly",7,IF(E2629="fortnightly",14,IF(E2629="monthly",DATE(IF(MONTH(H2629)=12,YEAR(H2629)+1,YEAR(H2629)),VLOOKUP(MONTH(H2629),index!$D$2:$G$13,2,0),DAY(H2629)),
IF(E2629="quarterly",DATE(IF(MONTH(H2629)&gt;=10,YEAR(H2629)+1,YEAR(H2629)),VLOOKUP(MONTH(H2629),index!$D$2:$G$13,3,0),DAY(H2629)),
IF(E2629="halfyearly",DATE(IF(MONTH(H2629)&gt;=7,YEAR(H2629)+1,YEAR(H2629)),VLOOKUP(MONTH(H2629),index!$D$2:$G$13,4,0),DAY(H2629)),
DATE(YEAR(H2629)+1,MONTH(H2629),DAY(H2629)))))-H2629))+H2629)</f>
        <v/>
      </c>
      <c r="J2629" s="9" t="str">
        <f t="shared" si="262"/>
        <v/>
      </c>
      <c r="K2629" s="11" t="str">
        <f t="shared" si="263"/>
        <v/>
      </c>
      <c r="L2629" s="11" t="str">
        <f t="shared" si="264"/>
        <v/>
      </c>
      <c r="M2629" s="11" t="str">
        <f>IF(A2629="","",VLOOKUP(E2629,index!$A$1:$B$6,2,0)*K2629*G2629)</f>
        <v/>
      </c>
      <c r="N2629" s="11" t="str">
        <f>IF(A2629="","",-PMT(G2629*VLOOKUP(E2629,index!$A$1:$B$6,2,0),C2629,F2629,0,0))</f>
        <v/>
      </c>
      <c r="O2629" s="11" t="str">
        <f t="shared" si="265"/>
        <v/>
      </c>
      <c r="P2629" s="11" t="str">
        <f t="shared" si="266"/>
        <v/>
      </c>
    </row>
    <row r="2630" spans="1:16" x14ac:dyDescent="0.25">
      <c r="A2630" s="9" t="str">
        <f>IF(A2629="","",IF(B2629&lt;C2629,A2629,IF(A2629=MAX('entry data'!$B$8:$B$507),"",A2629+1)))</f>
        <v/>
      </c>
      <c r="B2630" s="9" t="str">
        <f t="shared" si="261"/>
        <v/>
      </c>
      <c r="C2630" s="9" t="str">
        <f>IF(ISERROR(VLOOKUP(A2630,'entry data'!B:G,6,0)),"",VLOOKUP(A2630,'entry data'!B:G,6,0))</f>
        <v/>
      </c>
      <c r="D2630" s="9" t="str">
        <f>IF(ISERROR(VLOOKUP(A2630,'entry data'!B:C,2,0)),"",VLOOKUP(A2630,'entry data'!B:C,2,0))</f>
        <v/>
      </c>
      <c r="E2630" s="9" t="str">
        <f>IF(ISERROR(VLOOKUP(A2630,'entry data'!B:E,4,0)),"",VLOOKUP(A2630,'entry data'!B:E,4,0))</f>
        <v/>
      </c>
      <c r="F2630" s="11" t="str">
        <f>IF(A2630="","",IF(ISERROR(VLOOKUP(A2630,'entry data'!B:F,5,0)),"",VLOOKUP(A2630,'entry data'!B:F,5,0)))</f>
        <v/>
      </c>
      <c r="G2630" s="12" t="str">
        <f>IF(A2630="","",IF(ISERROR(VLOOKUP(A2630,'entry data'!B:I,8,0)),"",VLOOKUP(A2630,'entry data'!B:I,7,0)))</f>
        <v/>
      </c>
      <c r="H2630" s="13" t="str">
        <f>IF(A2630="","",IF(B2630=1,VLOOKUP(A2630,'entry data'!B:D,3,0),I2629))</f>
        <v/>
      </c>
      <c r="I2630" s="14" t="str">
        <f>IF(A2630="","",IF(E2630="weekly",7,IF(E2630="fortnightly",14,IF(E2630="monthly",DATE(IF(MONTH(H2630)=12,YEAR(H2630)+1,YEAR(H2630)),VLOOKUP(MONTH(H2630),index!$D$2:$G$13,2,0),DAY(H2630)),
IF(E2630="quarterly",DATE(IF(MONTH(H2630)&gt;=10,YEAR(H2630)+1,YEAR(H2630)),VLOOKUP(MONTH(H2630),index!$D$2:$G$13,3,0),DAY(H2630)),
IF(E2630="halfyearly",DATE(IF(MONTH(H2630)&gt;=7,YEAR(H2630)+1,YEAR(H2630)),VLOOKUP(MONTH(H2630),index!$D$2:$G$13,4,0),DAY(H2630)),
DATE(YEAR(H2630)+1,MONTH(H2630),DAY(H2630)))))-H2630))+H2630)</f>
        <v/>
      </c>
      <c r="J2630" s="9" t="str">
        <f t="shared" si="262"/>
        <v/>
      </c>
      <c r="K2630" s="11" t="str">
        <f t="shared" si="263"/>
        <v/>
      </c>
      <c r="L2630" s="11" t="str">
        <f t="shared" si="264"/>
        <v/>
      </c>
      <c r="M2630" s="11" t="str">
        <f>IF(A2630="","",VLOOKUP(E2630,index!$A$1:$B$6,2,0)*K2630*G2630)</f>
        <v/>
      </c>
      <c r="N2630" s="11" t="str">
        <f>IF(A2630="","",-PMT(G2630*VLOOKUP(E2630,index!$A$1:$B$6,2,0),C2630,F2630,0,0))</f>
        <v/>
      </c>
      <c r="O2630" s="11" t="str">
        <f t="shared" si="265"/>
        <v/>
      </c>
      <c r="P2630" s="11" t="str">
        <f t="shared" si="266"/>
        <v/>
      </c>
    </row>
    <row r="2631" spans="1:16" x14ac:dyDescent="0.25">
      <c r="A2631" s="9" t="str">
        <f>IF(A2630="","",IF(B2630&lt;C2630,A2630,IF(A2630=MAX('entry data'!$B$8:$B$507),"",A2630+1)))</f>
        <v/>
      </c>
      <c r="B2631" s="9" t="str">
        <f t="shared" si="261"/>
        <v/>
      </c>
      <c r="C2631" s="9" t="str">
        <f>IF(ISERROR(VLOOKUP(A2631,'entry data'!B:G,6,0)),"",VLOOKUP(A2631,'entry data'!B:G,6,0))</f>
        <v/>
      </c>
      <c r="D2631" s="9" t="str">
        <f>IF(ISERROR(VLOOKUP(A2631,'entry data'!B:C,2,0)),"",VLOOKUP(A2631,'entry data'!B:C,2,0))</f>
        <v/>
      </c>
      <c r="E2631" s="9" t="str">
        <f>IF(ISERROR(VLOOKUP(A2631,'entry data'!B:E,4,0)),"",VLOOKUP(A2631,'entry data'!B:E,4,0))</f>
        <v/>
      </c>
      <c r="F2631" s="11" t="str">
        <f>IF(A2631="","",IF(ISERROR(VLOOKUP(A2631,'entry data'!B:F,5,0)),"",VLOOKUP(A2631,'entry data'!B:F,5,0)))</f>
        <v/>
      </c>
      <c r="G2631" s="12" t="str">
        <f>IF(A2631="","",IF(ISERROR(VLOOKUP(A2631,'entry data'!B:I,8,0)),"",VLOOKUP(A2631,'entry data'!B:I,7,0)))</f>
        <v/>
      </c>
      <c r="H2631" s="13" t="str">
        <f>IF(A2631="","",IF(B2631=1,VLOOKUP(A2631,'entry data'!B:D,3,0),I2630))</f>
        <v/>
      </c>
      <c r="I2631" s="14" t="str">
        <f>IF(A2631="","",IF(E2631="weekly",7,IF(E2631="fortnightly",14,IF(E2631="monthly",DATE(IF(MONTH(H2631)=12,YEAR(H2631)+1,YEAR(H2631)),VLOOKUP(MONTH(H2631),index!$D$2:$G$13,2,0),DAY(H2631)),
IF(E2631="quarterly",DATE(IF(MONTH(H2631)&gt;=10,YEAR(H2631)+1,YEAR(H2631)),VLOOKUP(MONTH(H2631),index!$D$2:$G$13,3,0),DAY(H2631)),
IF(E2631="halfyearly",DATE(IF(MONTH(H2631)&gt;=7,YEAR(H2631)+1,YEAR(H2631)),VLOOKUP(MONTH(H2631),index!$D$2:$G$13,4,0),DAY(H2631)),
DATE(YEAR(H2631)+1,MONTH(H2631),DAY(H2631)))))-H2631))+H2631)</f>
        <v/>
      </c>
      <c r="J2631" s="9" t="str">
        <f t="shared" si="262"/>
        <v/>
      </c>
      <c r="K2631" s="11" t="str">
        <f t="shared" si="263"/>
        <v/>
      </c>
      <c r="L2631" s="11" t="str">
        <f t="shared" si="264"/>
        <v/>
      </c>
      <c r="M2631" s="11" t="str">
        <f>IF(A2631="","",VLOOKUP(E2631,index!$A$1:$B$6,2,0)*K2631*G2631)</f>
        <v/>
      </c>
      <c r="N2631" s="11" t="str">
        <f>IF(A2631="","",-PMT(G2631*VLOOKUP(E2631,index!$A$1:$B$6,2,0),C2631,F2631,0,0))</f>
        <v/>
      </c>
      <c r="O2631" s="11" t="str">
        <f t="shared" si="265"/>
        <v/>
      </c>
      <c r="P2631" s="11" t="str">
        <f t="shared" si="266"/>
        <v/>
      </c>
    </row>
    <row r="2632" spans="1:16" x14ac:dyDescent="0.25">
      <c r="A2632" s="9" t="str">
        <f>IF(A2631="","",IF(B2631&lt;C2631,A2631,IF(A2631=MAX('entry data'!$B$8:$B$507),"",A2631+1)))</f>
        <v/>
      </c>
      <c r="B2632" s="9" t="str">
        <f t="shared" si="261"/>
        <v/>
      </c>
      <c r="C2632" s="9" t="str">
        <f>IF(ISERROR(VLOOKUP(A2632,'entry data'!B:G,6,0)),"",VLOOKUP(A2632,'entry data'!B:G,6,0))</f>
        <v/>
      </c>
      <c r="D2632" s="9" t="str">
        <f>IF(ISERROR(VLOOKUP(A2632,'entry data'!B:C,2,0)),"",VLOOKUP(A2632,'entry data'!B:C,2,0))</f>
        <v/>
      </c>
      <c r="E2632" s="9" t="str">
        <f>IF(ISERROR(VLOOKUP(A2632,'entry data'!B:E,4,0)),"",VLOOKUP(A2632,'entry data'!B:E,4,0))</f>
        <v/>
      </c>
      <c r="F2632" s="11" t="str">
        <f>IF(A2632="","",IF(ISERROR(VLOOKUP(A2632,'entry data'!B:F,5,0)),"",VLOOKUP(A2632,'entry data'!B:F,5,0)))</f>
        <v/>
      </c>
      <c r="G2632" s="12" t="str">
        <f>IF(A2632="","",IF(ISERROR(VLOOKUP(A2632,'entry data'!B:I,8,0)),"",VLOOKUP(A2632,'entry data'!B:I,7,0)))</f>
        <v/>
      </c>
      <c r="H2632" s="13" t="str">
        <f>IF(A2632="","",IF(B2632=1,VLOOKUP(A2632,'entry data'!B:D,3,0),I2631))</f>
        <v/>
      </c>
      <c r="I2632" s="14" t="str">
        <f>IF(A2632="","",IF(E2632="weekly",7,IF(E2632="fortnightly",14,IF(E2632="monthly",DATE(IF(MONTH(H2632)=12,YEAR(H2632)+1,YEAR(H2632)),VLOOKUP(MONTH(H2632),index!$D$2:$G$13,2,0),DAY(H2632)),
IF(E2632="quarterly",DATE(IF(MONTH(H2632)&gt;=10,YEAR(H2632)+1,YEAR(H2632)),VLOOKUP(MONTH(H2632),index!$D$2:$G$13,3,0),DAY(H2632)),
IF(E2632="halfyearly",DATE(IF(MONTH(H2632)&gt;=7,YEAR(H2632)+1,YEAR(H2632)),VLOOKUP(MONTH(H2632),index!$D$2:$G$13,4,0),DAY(H2632)),
DATE(YEAR(H2632)+1,MONTH(H2632),DAY(H2632)))))-H2632))+H2632)</f>
        <v/>
      </c>
      <c r="J2632" s="9" t="str">
        <f t="shared" si="262"/>
        <v/>
      </c>
      <c r="K2632" s="11" t="str">
        <f t="shared" si="263"/>
        <v/>
      </c>
      <c r="L2632" s="11" t="str">
        <f t="shared" si="264"/>
        <v/>
      </c>
      <c r="M2632" s="11" t="str">
        <f>IF(A2632="","",VLOOKUP(E2632,index!$A$1:$B$6,2,0)*K2632*G2632)</f>
        <v/>
      </c>
      <c r="N2632" s="11" t="str">
        <f>IF(A2632="","",-PMT(G2632*VLOOKUP(E2632,index!$A$1:$B$6,2,0),C2632,F2632,0,0))</f>
        <v/>
      </c>
      <c r="O2632" s="11" t="str">
        <f t="shared" si="265"/>
        <v/>
      </c>
      <c r="P2632" s="11" t="str">
        <f t="shared" si="266"/>
        <v/>
      </c>
    </row>
    <row r="2633" spans="1:16" x14ac:dyDescent="0.25">
      <c r="A2633" s="9" t="str">
        <f>IF(A2632="","",IF(B2632&lt;C2632,A2632,IF(A2632=MAX('entry data'!$B$8:$B$507),"",A2632+1)))</f>
        <v/>
      </c>
      <c r="B2633" s="9" t="str">
        <f t="shared" si="261"/>
        <v/>
      </c>
      <c r="C2633" s="9" t="str">
        <f>IF(ISERROR(VLOOKUP(A2633,'entry data'!B:G,6,0)),"",VLOOKUP(A2633,'entry data'!B:G,6,0))</f>
        <v/>
      </c>
      <c r="D2633" s="9" t="str">
        <f>IF(ISERROR(VLOOKUP(A2633,'entry data'!B:C,2,0)),"",VLOOKUP(A2633,'entry data'!B:C,2,0))</f>
        <v/>
      </c>
      <c r="E2633" s="9" t="str">
        <f>IF(ISERROR(VLOOKUP(A2633,'entry data'!B:E,4,0)),"",VLOOKUP(A2633,'entry data'!B:E,4,0))</f>
        <v/>
      </c>
      <c r="F2633" s="11" t="str">
        <f>IF(A2633="","",IF(ISERROR(VLOOKUP(A2633,'entry data'!B:F,5,0)),"",VLOOKUP(A2633,'entry data'!B:F,5,0)))</f>
        <v/>
      </c>
      <c r="G2633" s="12" t="str">
        <f>IF(A2633="","",IF(ISERROR(VLOOKUP(A2633,'entry data'!B:I,8,0)),"",VLOOKUP(A2633,'entry data'!B:I,7,0)))</f>
        <v/>
      </c>
      <c r="H2633" s="13" t="str">
        <f>IF(A2633="","",IF(B2633=1,VLOOKUP(A2633,'entry data'!B:D,3,0),I2632))</f>
        <v/>
      </c>
      <c r="I2633" s="14" t="str">
        <f>IF(A2633="","",IF(E2633="weekly",7,IF(E2633="fortnightly",14,IF(E2633="monthly",DATE(IF(MONTH(H2633)=12,YEAR(H2633)+1,YEAR(H2633)),VLOOKUP(MONTH(H2633),index!$D$2:$G$13,2,0),DAY(H2633)),
IF(E2633="quarterly",DATE(IF(MONTH(H2633)&gt;=10,YEAR(H2633)+1,YEAR(H2633)),VLOOKUP(MONTH(H2633),index!$D$2:$G$13,3,0),DAY(H2633)),
IF(E2633="halfyearly",DATE(IF(MONTH(H2633)&gt;=7,YEAR(H2633)+1,YEAR(H2633)),VLOOKUP(MONTH(H2633),index!$D$2:$G$13,4,0),DAY(H2633)),
DATE(YEAR(H2633)+1,MONTH(H2633),DAY(H2633)))))-H2633))+H2633)</f>
        <v/>
      </c>
      <c r="J2633" s="9" t="str">
        <f t="shared" si="262"/>
        <v/>
      </c>
      <c r="K2633" s="11" t="str">
        <f t="shared" si="263"/>
        <v/>
      </c>
      <c r="L2633" s="11" t="str">
        <f t="shared" si="264"/>
        <v/>
      </c>
      <c r="M2633" s="11" t="str">
        <f>IF(A2633="","",VLOOKUP(E2633,index!$A$1:$B$6,2,0)*K2633*G2633)</f>
        <v/>
      </c>
      <c r="N2633" s="11" t="str">
        <f>IF(A2633="","",-PMT(G2633*VLOOKUP(E2633,index!$A$1:$B$6,2,0),C2633,F2633,0,0))</f>
        <v/>
      </c>
      <c r="O2633" s="11" t="str">
        <f t="shared" si="265"/>
        <v/>
      </c>
      <c r="P2633" s="11" t="str">
        <f t="shared" si="266"/>
        <v/>
      </c>
    </row>
    <row r="2634" spans="1:16" x14ac:dyDescent="0.25">
      <c r="A2634" s="9" t="str">
        <f>IF(A2633="","",IF(B2633&lt;C2633,A2633,IF(A2633=MAX('entry data'!$B$8:$B$507),"",A2633+1)))</f>
        <v/>
      </c>
      <c r="B2634" s="9" t="str">
        <f t="shared" si="261"/>
        <v/>
      </c>
      <c r="C2634" s="9" t="str">
        <f>IF(ISERROR(VLOOKUP(A2634,'entry data'!B:G,6,0)),"",VLOOKUP(A2634,'entry data'!B:G,6,0))</f>
        <v/>
      </c>
      <c r="D2634" s="9" t="str">
        <f>IF(ISERROR(VLOOKUP(A2634,'entry data'!B:C,2,0)),"",VLOOKUP(A2634,'entry data'!B:C,2,0))</f>
        <v/>
      </c>
      <c r="E2634" s="9" t="str">
        <f>IF(ISERROR(VLOOKUP(A2634,'entry data'!B:E,4,0)),"",VLOOKUP(A2634,'entry data'!B:E,4,0))</f>
        <v/>
      </c>
      <c r="F2634" s="11" t="str">
        <f>IF(A2634="","",IF(ISERROR(VLOOKUP(A2634,'entry data'!B:F,5,0)),"",VLOOKUP(A2634,'entry data'!B:F,5,0)))</f>
        <v/>
      </c>
      <c r="G2634" s="12" t="str">
        <f>IF(A2634="","",IF(ISERROR(VLOOKUP(A2634,'entry data'!B:I,8,0)),"",VLOOKUP(A2634,'entry data'!B:I,7,0)))</f>
        <v/>
      </c>
      <c r="H2634" s="13" t="str">
        <f>IF(A2634="","",IF(B2634=1,VLOOKUP(A2634,'entry data'!B:D,3,0),I2633))</f>
        <v/>
      </c>
      <c r="I2634" s="14" t="str">
        <f>IF(A2634="","",IF(E2634="weekly",7,IF(E2634="fortnightly",14,IF(E2634="monthly",DATE(IF(MONTH(H2634)=12,YEAR(H2634)+1,YEAR(H2634)),VLOOKUP(MONTH(H2634),index!$D$2:$G$13,2,0),DAY(H2634)),
IF(E2634="quarterly",DATE(IF(MONTH(H2634)&gt;=10,YEAR(H2634)+1,YEAR(H2634)),VLOOKUP(MONTH(H2634),index!$D$2:$G$13,3,0),DAY(H2634)),
IF(E2634="halfyearly",DATE(IF(MONTH(H2634)&gt;=7,YEAR(H2634)+1,YEAR(H2634)),VLOOKUP(MONTH(H2634),index!$D$2:$G$13,4,0),DAY(H2634)),
DATE(YEAR(H2634)+1,MONTH(H2634),DAY(H2634)))))-H2634))+H2634)</f>
        <v/>
      </c>
      <c r="J2634" s="9" t="str">
        <f t="shared" si="262"/>
        <v/>
      </c>
      <c r="K2634" s="11" t="str">
        <f t="shared" si="263"/>
        <v/>
      </c>
      <c r="L2634" s="11" t="str">
        <f t="shared" si="264"/>
        <v/>
      </c>
      <c r="M2634" s="11" t="str">
        <f>IF(A2634="","",VLOOKUP(E2634,index!$A$1:$B$6,2,0)*K2634*G2634)</f>
        <v/>
      </c>
      <c r="N2634" s="11" t="str">
        <f>IF(A2634="","",-PMT(G2634*VLOOKUP(E2634,index!$A$1:$B$6,2,0),C2634,F2634,0,0))</f>
        <v/>
      </c>
      <c r="O2634" s="11" t="str">
        <f t="shared" si="265"/>
        <v/>
      </c>
      <c r="P2634" s="11" t="str">
        <f t="shared" si="266"/>
        <v/>
      </c>
    </row>
    <row r="2635" spans="1:16" x14ac:dyDescent="0.25">
      <c r="A2635" s="9" t="str">
        <f>IF(A2634="","",IF(B2634&lt;C2634,A2634,IF(A2634=MAX('entry data'!$B$8:$B$507),"",A2634+1)))</f>
        <v/>
      </c>
      <c r="B2635" s="9" t="str">
        <f t="shared" si="261"/>
        <v/>
      </c>
      <c r="C2635" s="9" t="str">
        <f>IF(ISERROR(VLOOKUP(A2635,'entry data'!B:G,6,0)),"",VLOOKUP(A2635,'entry data'!B:G,6,0))</f>
        <v/>
      </c>
      <c r="D2635" s="9" t="str">
        <f>IF(ISERROR(VLOOKUP(A2635,'entry data'!B:C,2,0)),"",VLOOKUP(A2635,'entry data'!B:C,2,0))</f>
        <v/>
      </c>
      <c r="E2635" s="9" t="str">
        <f>IF(ISERROR(VLOOKUP(A2635,'entry data'!B:E,4,0)),"",VLOOKUP(A2635,'entry data'!B:E,4,0))</f>
        <v/>
      </c>
      <c r="F2635" s="11" t="str">
        <f>IF(A2635="","",IF(ISERROR(VLOOKUP(A2635,'entry data'!B:F,5,0)),"",VLOOKUP(A2635,'entry data'!B:F,5,0)))</f>
        <v/>
      </c>
      <c r="G2635" s="12" t="str">
        <f>IF(A2635="","",IF(ISERROR(VLOOKUP(A2635,'entry data'!B:I,8,0)),"",VLOOKUP(A2635,'entry data'!B:I,7,0)))</f>
        <v/>
      </c>
      <c r="H2635" s="13" t="str">
        <f>IF(A2635="","",IF(B2635=1,VLOOKUP(A2635,'entry data'!B:D,3,0),I2634))</f>
        <v/>
      </c>
      <c r="I2635" s="14" t="str">
        <f>IF(A2635="","",IF(E2635="weekly",7,IF(E2635="fortnightly",14,IF(E2635="monthly",DATE(IF(MONTH(H2635)=12,YEAR(H2635)+1,YEAR(H2635)),VLOOKUP(MONTH(H2635),index!$D$2:$G$13,2,0),DAY(H2635)),
IF(E2635="quarterly",DATE(IF(MONTH(H2635)&gt;=10,YEAR(H2635)+1,YEAR(H2635)),VLOOKUP(MONTH(H2635),index!$D$2:$G$13,3,0),DAY(H2635)),
IF(E2635="halfyearly",DATE(IF(MONTH(H2635)&gt;=7,YEAR(H2635)+1,YEAR(H2635)),VLOOKUP(MONTH(H2635),index!$D$2:$G$13,4,0),DAY(H2635)),
DATE(YEAR(H2635)+1,MONTH(H2635),DAY(H2635)))))-H2635))+H2635)</f>
        <v/>
      </c>
      <c r="J2635" s="9" t="str">
        <f t="shared" si="262"/>
        <v/>
      </c>
      <c r="K2635" s="11" t="str">
        <f t="shared" si="263"/>
        <v/>
      </c>
      <c r="L2635" s="11" t="str">
        <f t="shared" si="264"/>
        <v/>
      </c>
      <c r="M2635" s="11" t="str">
        <f>IF(A2635="","",VLOOKUP(E2635,index!$A$1:$B$6,2,0)*K2635*G2635)</f>
        <v/>
      </c>
      <c r="N2635" s="11" t="str">
        <f>IF(A2635="","",-PMT(G2635*VLOOKUP(E2635,index!$A$1:$B$6,2,0),C2635,F2635,0,0))</f>
        <v/>
      </c>
      <c r="O2635" s="11" t="str">
        <f t="shared" si="265"/>
        <v/>
      </c>
      <c r="P2635" s="11" t="str">
        <f t="shared" si="266"/>
        <v/>
      </c>
    </row>
    <row r="2636" spans="1:16" x14ac:dyDescent="0.25">
      <c r="A2636" s="9" t="str">
        <f>IF(A2635="","",IF(B2635&lt;C2635,A2635,IF(A2635=MAX('entry data'!$B$8:$B$507),"",A2635+1)))</f>
        <v/>
      </c>
      <c r="B2636" s="9" t="str">
        <f t="shared" si="261"/>
        <v/>
      </c>
      <c r="C2636" s="9" t="str">
        <f>IF(ISERROR(VLOOKUP(A2636,'entry data'!B:G,6,0)),"",VLOOKUP(A2636,'entry data'!B:G,6,0))</f>
        <v/>
      </c>
      <c r="D2636" s="9" t="str">
        <f>IF(ISERROR(VLOOKUP(A2636,'entry data'!B:C,2,0)),"",VLOOKUP(A2636,'entry data'!B:C,2,0))</f>
        <v/>
      </c>
      <c r="E2636" s="9" t="str">
        <f>IF(ISERROR(VLOOKUP(A2636,'entry data'!B:E,4,0)),"",VLOOKUP(A2636,'entry data'!B:E,4,0))</f>
        <v/>
      </c>
      <c r="F2636" s="11" t="str">
        <f>IF(A2636="","",IF(ISERROR(VLOOKUP(A2636,'entry data'!B:F,5,0)),"",VLOOKUP(A2636,'entry data'!B:F,5,0)))</f>
        <v/>
      </c>
      <c r="G2636" s="12" t="str">
        <f>IF(A2636="","",IF(ISERROR(VLOOKUP(A2636,'entry data'!B:I,8,0)),"",VLOOKUP(A2636,'entry data'!B:I,7,0)))</f>
        <v/>
      </c>
      <c r="H2636" s="13" t="str">
        <f>IF(A2636="","",IF(B2636=1,VLOOKUP(A2636,'entry data'!B:D,3,0),I2635))</f>
        <v/>
      </c>
      <c r="I2636" s="14" t="str">
        <f>IF(A2636="","",IF(E2636="weekly",7,IF(E2636="fortnightly",14,IF(E2636="monthly",DATE(IF(MONTH(H2636)=12,YEAR(H2636)+1,YEAR(H2636)),VLOOKUP(MONTH(H2636),index!$D$2:$G$13,2,0),DAY(H2636)),
IF(E2636="quarterly",DATE(IF(MONTH(H2636)&gt;=10,YEAR(H2636)+1,YEAR(H2636)),VLOOKUP(MONTH(H2636),index!$D$2:$G$13,3,0),DAY(H2636)),
IF(E2636="halfyearly",DATE(IF(MONTH(H2636)&gt;=7,YEAR(H2636)+1,YEAR(H2636)),VLOOKUP(MONTH(H2636),index!$D$2:$G$13,4,0),DAY(H2636)),
DATE(YEAR(H2636)+1,MONTH(H2636),DAY(H2636)))))-H2636))+H2636)</f>
        <v/>
      </c>
      <c r="J2636" s="9" t="str">
        <f t="shared" si="262"/>
        <v/>
      </c>
      <c r="K2636" s="11" t="str">
        <f t="shared" si="263"/>
        <v/>
      </c>
      <c r="L2636" s="11" t="str">
        <f t="shared" si="264"/>
        <v/>
      </c>
      <c r="M2636" s="11" t="str">
        <f>IF(A2636="","",VLOOKUP(E2636,index!$A$1:$B$6,2,0)*K2636*G2636)</f>
        <v/>
      </c>
      <c r="N2636" s="11" t="str">
        <f>IF(A2636="","",-PMT(G2636*VLOOKUP(E2636,index!$A$1:$B$6,2,0),C2636,F2636,0,0))</f>
        <v/>
      </c>
      <c r="O2636" s="11" t="str">
        <f t="shared" si="265"/>
        <v/>
      </c>
      <c r="P2636" s="11" t="str">
        <f t="shared" si="266"/>
        <v/>
      </c>
    </row>
    <row r="2637" spans="1:16" x14ac:dyDescent="0.25">
      <c r="A2637" s="9" t="str">
        <f>IF(A2636="","",IF(B2636&lt;C2636,A2636,IF(A2636=MAX('entry data'!$B$8:$B$507),"",A2636+1)))</f>
        <v/>
      </c>
      <c r="B2637" s="9" t="str">
        <f t="shared" si="261"/>
        <v/>
      </c>
      <c r="C2637" s="9" t="str">
        <f>IF(ISERROR(VLOOKUP(A2637,'entry data'!B:G,6,0)),"",VLOOKUP(A2637,'entry data'!B:G,6,0))</f>
        <v/>
      </c>
      <c r="D2637" s="9" t="str">
        <f>IF(ISERROR(VLOOKUP(A2637,'entry data'!B:C,2,0)),"",VLOOKUP(A2637,'entry data'!B:C,2,0))</f>
        <v/>
      </c>
      <c r="E2637" s="9" t="str">
        <f>IF(ISERROR(VLOOKUP(A2637,'entry data'!B:E,4,0)),"",VLOOKUP(A2637,'entry data'!B:E,4,0))</f>
        <v/>
      </c>
      <c r="F2637" s="11" t="str">
        <f>IF(A2637="","",IF(ISERROR(VLOOKUP(A2637,'entry data'!B:F,5,0)),"",VLOOKUP(A2637,'entry data'!B:F,5,0)))</f>
        <v/>
      </c>
      <c r="G2637" s="12" t="str">
        <f>IF(A2637="","",IF(ISERROR(VLOOKUP(A2637,'entry data'!B:I,8,0)),"",VLOOKUP(A2637,'entry data'!B:I,7,0)))</f>
        <v/>
      </c>
      <c r="H2637" s="13" t="str">
        <f>IF(A2637="","",IF(B2637=1,VLOOKUP(A2637,'entry data'!B:D,3,0),I2636))</f>
        <v/>
      </c>
      <c r="I2637" s="14" t="str">
        <f>IF(A2637="","",IF(E2637="weekly",7,IF(E2637="fortnightly",14,IF(E2637="monthly",DATE(IF(MONTH(H2637)=12,YEAR(H2637)+1,YEAR(H2637)),VLOOKUP(MONTH(H2637),index!$D$2:$G$13,2,0),DAY(H2637)),
IF(E2637="quarterly",DATE(IF(MONTH(H2637)&gt;=10,YEAR(H2637)+1,YEAR(H2637)),VLOOKUP(MONTH(H2637),index!$D$2:$G$13,3,0),DAY(H2637)),
IF(E2637="halfyearly",DATE(IF(MONTH(H2637)&gt;=7,YEAR(H2637)+1,YEAR(H2637)),VLOOKUP(MONTH(H2637),index!$D$2:$G$13,4,0),DAY(H2637)),
DATE(YEAR(H2637)+1,MONTH(H2637),DAY(H2637)))))-H2637))+H2637)</f>
        <v/>
      </c>
      <c r="J2637" s="9" t="str">
        <f t="shared" si="262"/>
        <v/>
      </c>
      <c r="K2637" s="11" t="str">
        <f t="shared" si="263"/>
        <v/>
      </c>
      <c r="L2637" s="11" t="str">
        <f t="shared" si="264"/>
        <v/>
      </c>
      <c r="M2637" s="11" t="str">
        <f>IF(A2637="","",VLOOKUP(E2637,index!$A$1:$B$6,2,0)*K2637*G2637)</f>
        <v/>
      </c>
      <c r="N2637" s="11" t="str">
        <f>IF(A2637="","",-PMT(G2637*VLOOKUP(E2637,index!$A$1:$B$6,2,0),C2637,F2637,0,0))</f>
        <v/>
      </c>
      <c r="O2637" s="11" t="str">
        <f t="shared" si="265"/>
        <v/>
      </c>
      <c r="P2637" s="11" t="str">
        <f t="shared" si="266"/>
        <v/>
      </c>
    </row>
    <row r="2638" spans="1:16" x14ac:dyDescent="0.25">
      <c r="A2638" s="9" t="str">
        <f>IF(A2637="","",IF(B2637&lt;C2637,A2637,IF(A2637=MAX('entry data'!$B$8:$B$507),"",A2637+1)))</f>
        <v/>
      </c>
      <c r="B2638" s="9" t="str">
        <f t="shared" si="261"/>
        <v/>
      </c>
      <c r="C2638" s="9" t="str">
        <f>IF(ISERROR(VLOOKUP(A2638,'entry data'!B:G,6,0)),"",VLOOKUP(A2638,'entry data'!B:G,6,0))</f>
        <v/>
      </c>
      <c r="D2638" s="9" t="str">
        <f>IF(ISERROR(VLOOKUP(A2638,'entry data'!B:C,2,0)),"",VLOOKUP(A2638,'entry data'!B:C,2,0))</f>
        <v/>
      </c>
      <c r="E2638" s="9" t="str">
        <f>IF(ISERROR(VLOOKUP(A2638,'entry data'!B:E,4,0)),"",VLOOKUP(A2638,'entry data'!B:E,4,0))</f>
        <v/>
      </c>
      <c r="F2638" s="11" t="str">
        <f>IF(A2638="","",IF(ISERROR(VLOOKUP(A2638,'entry data'!B:F,5,0)),"",VLOOKUP(A2638,'entry data'!B:F,5,0)))</f>
        <v/>
      </c>
      <c r="G2638" s="12" t="str">
        <f>IF(A2638="","",IF(ISERROR(VLOOKUP(A2638,'entry data'!B:I,8,0)),"",VLOOKUP(A2638,'entry data'!B:I,7,0)))</f>
        <v/>
      </c>
      <c r="H2638" s="13" t="str">
        <f>IF(A2638="","",IF(B2638=1,VLOOKUP(A2638,'entry data'!B:D,3,0),I2637))</f>
        <v/>
      </c>
      <c r="I2638" s="14" t="str">
        <f>IF(A2638="","",IF(E2638="weekly",7,IF(E2638="fortnightly",14,IF(E2638="monthly",DATE(IF(MONTH(H2638)=12,YEAR(H2638)+1,YEAR(H2638)),VLOOKUP(MONTH(H2638),index!$D$2:$G$13,2,0),DAY(H2638)),
IF(E2638="quarterly",DATE(IF(MONTH(H2638)&gt;=10,YEAR(H2638)+1,YEAR(H2638)),VLOOKUP(MONTH(H2638),index!$D$2:$G$13,3,0),DAY(H2638)),
IF(E2638="halfyearly",DATE(IF(MONTH(H2638)&gt;=7,YEAR(H2638)+1,YEAR(H2638)),VLOOKUP(MONTH(H2638),index!$D$2:$G$13,4,0),DAY(H2638)),
DATE(YEAR(H2638)+1,MONTH(H2638),DAY(H2638)))))-H2638))+H2638)</f>
        <v/>
      </c>
      <c r="J2638" s="9" t="str">
        <f t="shared" si="262"/>
        <v/>
      </c>
      <c r="K2638" s="11" t="str">
        <f t="shared" si="263"/>
        <v/>
      </c>
      <c r="L2638" s="11" t="str">
        <f t="shared" si="264"/>
        <v/>
      </c>
      <c r="M2638" s="11" t="str">
        <f>IF(A2638="","",VLOOKUP(E2638,index!$A$1:$B$6,2,0)*K2638*G2638)</f>
        <v/>
      </c>
      <c r="N2638" s="11" t="str">
        <f>IF(A2638="","",-PMT(G2638*VLOOKUP(E2638,index!$A$1:$B$6,2,0),C2638,F2638,0,0))</f>
        <v/>
      </c>
      <c r="O2638" s="11" t="str">
        <f t="shared" si="265"/>
        <v/>
      </c>
      <c r="P2638" s="11" t="str">
        <f t="shared" si="266"/>
        <v/>
      </c>
    </row>
    <row r="2639" spans="1:16" x14ac:dyDescent="0.25">
      <c r="A2639" s="9" t="str">
        <f>IF(A2638="","",IF(B2638&lt;C2638,A2638,IF(A2638=MAX('entry data'!$B$8:$B$507),"",A2638+1)))</f>
        <v/>
      </c>
      <c r="B2639" s="9" t="str">
        <f t="shared" si="261"/>
        <v/>
      </c>
      <c r="C2639" s="9" t="str">
        <f>IF(ISERROR(VLOOKUP(A2639,'entry data'!B:G,6,0)),"",VLOOKUP(A2639,'entry data'!B:G,6,0))</f>
        <v/>
      </c>
      <c r="D2639" s="9" t="str">
        <f>IF(ISERROR(VLOOKUP(A2639,'entry data'!B:C,2,0)),"",VLOOKUP(A2639,'entry data'!B:C,2,0))</f>
        <v/>
      </c>
      <c r="E2639" s="9" t="str">
        <f>IF(ISERROR(VLOOKUP(A2639,'entry data'!B:E,4,0)),"",VLOOKUP(A2639,'entry data'!B:E,4,0))</f>
        <v/>
      </c>
      <c r="F2639" s="11" t="str">
        <f>IF(A2639="","",IF(ISERROR(VLOOKUP(A2639,'entry data'!B:F,5,0)),"",VLOOKUP(A2639,'entry data'!B:F,5,0)))</f>
        <v/>
      </c>
      <c r="G2639" s="12" t="str">
        <f>IF(A2639="","",IF(ISERROR(VLOOKUP(A2639,'entry data'!B:I,8,0)),"",VLOOKUP(A2639,'entry data'!B:I,7,0)))</f>
        <v/>
      </c>
      <c r="H2639" s="13" t="str">
        <f>IF(A2639="","",IF(B2639=1,VLOOKUP(A2639,'entry data'!B:D,3,0),I2638))</f>
        <v/>
      </c>
      <c r="I2639" s="14" t="str">
        <f>IF(A2639="","",IF(E2639="weekly",7,IF(E2639="fortnightly",14,IF(E2639="monthly",DATE(IF(MONTH(H2639)=12,YEAR(H2639)+1,YEAR(H2639)),VLOOKUP(MONTH(H2639),index!$D$2:$G$13,2,0),DAY(H2639)),
IF(E2639="quarterly",DATE(IF(MONTH(H2639)&gt;=10,YEAR(H2639)+1,YEAR(H2639)),VLOOKUP(MONTH(H2639),index!$D$2:$G$13,3,0),DAY(H2639)),
IF(E2639="halfyearly",DATE(IF(MONTH(H2639)&gt;=7,YEAR(H2639)+1,YEAR(H2639)),VLOOKUP(MONTH(H2639),index!$D$2:$G$13,4,0),DAY(H2639)),
DATE(YEAR(H2639)+1,MONTH(H2639),DAY(H2639)))))-H2639))+H2639)</f>
        <v/>
      </c>
      <c r="J2639" s="9" t="str">
        <f t="shared" si="262"/>
        <v/>
      </c>
      <c r="K2639" s="11" t="str">
        <f t="shared" si="263"/>
        <v/>
      </c>
      <c r="L2639" s="11" t="str">
        <f t="shared" si="264"/>
        <v/>
      </c>
      <c r="M2639" s="11" t="str">
        <f>IF(A2639="","",VLOOKUP(E2639,index!$A$1:$B$6,2,0)*K2639*G2639)</f>
        <v/>
      </c>
      <c r="N2639" s="11" t="str">
        <f>IF(A2639="","",-PMT(G2639*VLOOKUP(E2639,index!$A$1:$B$6,2,0),C2639,F2639,0,0))</f>
        <v/>
      </c>
      <c r="O2639" s="11" t="str">
        <f t="shared" si="265"/>
        <v/>
      </c>
      <c r="P2639" s="11" t="str">
        <f t="shared" si="266"/>
        <v/>
      </c>
    </row>
    <row r="2640" spans="1:16" x14ac:dyDescent="0.25">
      <c r="A2640" s="9" t="str">
        <f>IF(A2639="","",IF(B2639&lt;C2639,A2639,IF(A2639=MAX('entry data'!$B$8:$B$507),"",A2639+1)))</f>
        <v/>
      </c>
      <c r="B2640" s="9" t="str">
        <f t="shared" si="261"/>
        <v/>
      </c>
      <c r="C2640" s="9" t="str">
        <f>IF(ISERROR(VLOOKUP(A2640,'entry data'!B:G,6,0)),"",VLOOKUP(A2640,'entry data'!B:G,6,0))</f>
        <v/>
      </c>
      <c r="D2640" s="9" t="str">
        <f>IF(ISERROR(VLOOKUP(A2640,'entry data'!B:C,2,0)),"",VLOOKUP(A2640,'entry data'!B:C,2,0))</f>
        <v/>
      </c>
      <c r="E2640" s="9" t="str">
        <f>IF(ISERROR(VLOOKUP(A2640,'entry data'!B:E,4,0)),"",VLOOKUP(A2640,'entry data'!B:E,4,0))</f>
        <v/>
      </c>
      <c r="F2640" s="11" t="str">
        <f>IF(A2640="","",IF(ISERROR(VLOOKUP(A2640,'entry data'!B:F,5,0)),"",VLOOKUP(A2640,'entry data'!B:F,5,0)))</f>
        <v/>
      </c>
      <c r="G2640" s="12" t="str">
        <f>IF(A2640="","",IF(ISERROR(VLOOKUP(A2640,'entry data'!B:I,8,0)),"",VLOOKUP(A2640,'entry data'!B:I,7,0)))</f>
        <v/>
      </c>
      <c r="H2640" s="13" t="str">
        <f>IF(A2640="","",IF(B2640=1,VLOOKUP(A2640,'entry data'!B:D,3,0),I2639))</f>
        <v/>
      </c>
      <c r="I2640" s="14" t="str">
        <f>IF(A2640="","",IF(E2640="weekly",7,IF(E2640="fortnightly",14,IF(E2640="monthly",DATE(IF(MONTH(H2640)=12,YEAR(H2640)+1,YEAR(H2640)),VLOOKUP(MONTH(H2640),index!$D$2:$G$13,2,0),DAY(H2640)),
IF(E2640="quarterly",DATE(IF(MONTH(H2640)&gt;=10,YEAR(H2640)+1,YEAR(H2640)),VLOOKUP(MONTH(H2640),index!$D$2:$G$13,3,0),DAY(H2640)),
IF(E2640="halfyearly",DATE(IF(MONTH(H2640)&gt;=7,YEAR(H2640)+1,YEAR(H2640)),VLOOKUP(MONTH(H2640),index!$D$2:$G$13,4,0),DAY(H2640)),
DATE(YEAR(H2640)+1,MONTH(H2640),DAY(H2640)))))-H2640))+H2640)</f>
        <v/>
      </c>
      <c r="J2640" s="9" t="str">
        <f t="shared" si="262"/>
        <v/>
      </c>
      <c r="K2640" s="11" t="str">
        <f t="shared" si="263"/>
        <v/>
      </c>
      <c r="L2640" s="11" t="str">
        <f t="shared" si="264"/>
        <v/>
      </c>
      <c r="M2640" s="11" t="str">
        <f>IF(A2640="","",VLOOKUP(E2640,index!$A$1:$B$6,2,0)*K2640*G2640)</f>
        <v/>
      </c>
      <c r="N2640" s="11" t="str">
        <f>IF(A2640="","",-PMT(G2640*VLOOKUP(E2640,index!$A$1:$B$6,2,0),C2640,F2640,0,0))</f>
        <v/>
      </c>
      <c r="O2640" s="11" t="str">
        <f t="shared" si="265"/>
        <v/>
      </c>
      <c r="P2640" s="11" t="str">
        <f t="shared" si="266"/>
        <v/>
      </c>
    </row>
    <row r="2641" spans="1:16" x14ac:dyDescent="0.25">
      <c r="A2641" s="9" t="str">
        <f>IF(A2640="","",IF(B2640&lt;C2640,A2640,IF(A2640=MAX('entry data'!$B$8:$B$507),"",A2640+1)))</f>
        <v/>
      </c>
      <c r="B2641" s="9" t="str">
        <f t="shared" si="261"/>
        <v/>
      </c>
      <c r="C2641" s="9" t="str">
        <f>IF(ISERROR(VLOOKUP(A2641,'entry data'!B:G,6,0)),"",VLOOKUP(A2641,'entry data'!B:G,6,0))</f>
        <v/>
      </c>
      <c r="D2641" s="9" t="str">
        <f>IF(ISERROR(VLOOKUP(A2641,'entry data'!B:C,2,0)),"",VLOOKUP(A2641,'entry data'!B:C,2,0))</f>
        <v/>
      </c>
      <c r="E2641" s="9" t="str">
        <f>IF(ISERROR(VLOOKUP(A2641,'entry data'!B:E,4,0)),"",VLOOKUP(A2641,'entry data'!B:E,4,0))</f>
        <v/>
      </c>
      <c r="F2641" s="11" t="str">
        <f>IF(A2641="","",IF(ISERROR(VLOOKUP(A2641,'entry data'!B:F,5,0)),"",VLOOKUP(A2641,'entry data'!B:F,5,0)))</f>
        <v/>
      </c>
      <c r="G2641" s="12" t="str">
        <f>IF(A2641="","",IF(ISERROR(VLOOKUP(A2641,'entry data'!B:I,8,0)),"",VLOOKUP(A2641,'entry data'!B:I,7,0)))</f>
        <v/>
      </c>
      <c r="H2641" s="13" t="str">
        <f>IF(A2641="","",IF(B2641=1,VLOOKUP(A2641,'entry data'!B:D,3,0),I2640))</f>
        <v/>
      </c>
      <c r="I2641" s="14" t="str">
        <f>IF(A2641="","",IF(E2641="weekly",7,IF(E2641="fortnightly",14,IF(E2641="monthly",DATE(IF(MONTH(H2641)=12,YEAR(H2641)+1,YEAR(H2641)),VLOOKUP(MONTH(H2641),index!$D$2:$G$13,2,0),DAY(H2641)),
IF(E2641="quarterly",DATE(IF(MONTH(H2641)&gt;=10,YEAR(H2641)+1,YEAR(H2641)),VLOOKUP(MONTH(H2641),index!$D$2:$G$13,3,0),DAY(H2641)),
IF(E2641="halfyearly",DATE(IF(MONTH(H2641)&gt;=7,YEAR(H2641)+1,YEAR(H2641)),VLOOKUP(MONTH(H2641),index!$D$2:$G$13,4,0),DAY(H2641)),
DATE(YEAR(H2641)+1,MONTH(H2641),DAY(H2641)))))-H2641))+H2641)</f>
        <v/>
      </c>
      <c r="J2641" s="9" t="str">
        <f t="shared" si="262"/>
        <v/>
      </c>
      <c r="K2641" s="11" t="str">
        <f t="shared" si="263"/>
        <v/>
      </c>
      <c r="L2641" s="11" t="str">
        <f t="shared" si="264"/>
        <v/>
      </c>
      <c r="M2641" s="11" t="str">
        <f>IF(A2641="","",VLOOKUP(E2641,index!$A$1:$B$6,2,0)*K2641*G2641)</f>
        <v/>
      </c>
      <c r="N2641" s="11" t="str">
        <f>IF(A2641="","",-PMT(G2641*VLOOKUP(E2641,index!$A$1:$B$6,2,0),C2641,F2641,0,0))</f>
        <v/>
      </c>
      <c r="O2641" s="11" t="str">
        <f t="shared" si="265"/>
        <v/>
      </c>
      <c r="P2641" s="11" t="str">
        <f t="shared" si="266"/>
        <v/>
      </c>
    </row>
    <row r="2642" spans="1:16" x14ac:dyDescent="0.25">
      <c r="A2642" s="9" t="str">
        <f>IF(A2641="","",IF(B2641&lt;C2641,A2641,IF(A2641=MAX('entry data'!$B$8:$B$507),"",A2641+1)))</f>
        <v/>
      </c>
      <c r="B2642" s="9" t="str">
        <f t="shared" si="261"/>
        <v/>
      </c>
      <c r="C2642" s="9" t="str">
        <f>IF(ISERROR(VLOOKUP(A2642,'entry data'!B:G,6,0)),"",VLOOKUP(A2642,'entry data'!B:G,6,0))</f>
        <v/>
      </c>
      <c r="D2642" s="9" t="str">
        <f>IF(ISERROR(VLOOKUP(A2642,'entry data'!B:C,2,0)),"",VLOOKUP(A2642,'entry data'!B:C,2,0))</f>
        <v/>
      </c>
      <c r="E2642" s="9" t="str">
        <f>IF(ISERROR(VLOOKUP(A2642,'entry data'!B:E,4,0)),"",VLOOKUP(A2642,'entry data'!B:E,4,0))</f>
        <v/>
      </c>
      <c r="F2642" s="11" t="str">
        <f>IF(A2642="","",IF(ISERROR(VLOOKUP(A2642,'entry data'!B:F,5,0)),"",VLOOKUP(A2642,'entry data'!B:F,5,0)))</f>
        <v/>
      </c>
      <c r="G2642" s="12" t="str">
        <f>IF(A2642="","",IF(ISERROR(VLOOKUP(A2642,'entry data'!B:I,8,0)),"",VLOOKUP(A2642,'entry data'!B:I,7,0)))</f>
        <v/>
      </c>
      <c r="H2642" s="13" t="str">
        <f>IF(A2642="","",IF(B2642=1,VLOOKUP(A2642,'entry data'!B:D,3,0),I2641))</f>
        <v/>
      </c>
      <c r="I2642" s="14" t="str">
        <f>IF(A2642="","",IF(E2642="weekly",7,IF(E2642="fortnightly",14,IF(E2642="monthly",DATE(IF(MONTH(H2642)=12,YEAR(H2642)+1,YEAR(H2642)),VLOOKUP(MONTH(H2642),index!$D$2:$G$13,2,0),DAY(H2642)),
IF(E2642="quarterly",DATE(IF(MONTH(H2642)&gt;=10,YEAR(H2642)+1,YEAR(H2642)),VLOOKUP(MONTH(H2642),index!$D$2:$G$13,3,0),DAY(H2642)),
IF(E2642="halfyearly",DATE(IF(MONTH(H2642)&gt;=7,YEAR(H2642)+1,YEAR(H2642)),VLOOKUP(MONTH(H2642),index!$D$2:$G$13,4,0),DAY(H2642)),
DATE(YEAR(H2642)+1,MONTH(H2642),DAY(H2642)))))-H2642))+H2642)</f>
        <v/>
      </c>
      <c r="J2642" s="9" t="str">
        <f t="shared" si="262"/>
        <v/>
      </c>
      <c r="K2642" s="11" t="str">
        <f t="shared" si="263"/>
        <v/>
      </c>
      <c r="L2642" s="11" t="str">
        <f t="shared" si="264"/>
        <v/>
      </c>
      <c r="M2642" s="11" t="str">
        <f>IF(A2642="","",VLOOKUP(E2642,index!$A$1:$B$6,2,0)*K2642*G2642)</f>
        <v/>
      </c>
      <c r="N2642" s="11" t="str">
        <f>IF(A2642="","",-PMT(G2642*VLOOKUP(E2642,index!$A$1:$B$6,2,0),C2642,F2642,0,0))</f>
        <v/>
      </c>
      <c r="O2642" s="11" t="str">
        <f t="shared" si="265"/>
        <v/>
      </c>
      <c r="P2642" s="11" t="str">
        <f t="shared" si="266"/>
        <v/>
      </c>
    </row>
    <row r="2643" spans="1:16" x14ac:dyDescent="0.25">
      <c r="A2643" s="9" t="str">
        <f>IF(A2642="","",IF(B2642&lt;C2642,A2642,IF(A2642=MAX('entry data'!$B$8:$B$507),"",A2642+1)))</f>
        <v/>
      </c>
      <c r="B2643" s="9" t="str">
        <f t="shared" si="261"/>
        <v/>
      </c>
      <c r="C2643" s="9" t="str">
        <f>IF(ISERROR(VLOOKUP(A2643,'entry data'!B:G,6,0)),"",VLOOKUP(A2643,'entry data'!B:G,6,0))</f>
        <v/>
      </c>
      <c r="D2643" s="9" t="str">
        <f>IF(ISERROR(VLOOKUP(A2643,'entry data'!B:C,2,0)),"",VLOOKUP(A2643,'entry data'!B:C,2,0))</f>
        <v/>
      </c>
      <c r="E2643" s="9" t="str">
        <f>IF(ISERROR(VLOOKUP(A2643,'entry data'!B:E,4,0)),"",VLOOKUP(A2643,'entry data'!B:E,4,0))</f>
        <v/>
      </c>
      <c r="F2643" s="11" t="str">
        <f>IF(A2643="","",IF(ISERROR(VLOOKUP(A2643,'entry data'!B:F,5,0)),"",VLOOKUP(A2643,'entry data'!B:F,5,0)))</f>
        <v/>
      </c>
      <c r="G2643" s="12" t="str">
        <f>IF(A2643="","",IF(ISERROR(VLOOKUP(A2643,'entry data'!B:I,8,0)),"",VLOOKUP(A2643,'entry data'!B:I,7,0)))</f>
        <v/>
      </c>
      <c r="H2643" s="13" t="str">
        <f>IF(A2643="","",IF(B2643=1,VLOOKUP(A2643,'entry data'!B:D,3,0),I2642))</f>
        <v/>
      </c>
      <c r="I2643" s="14" t="str">
        <f>IF(A2643="","",IF(E2643="weekly",7,IF(E2643="fortnightly",14,IF(E2643="monthly",DATE(IF(MONTH(H2643)=12,YEAR(H2643)+1,YEAR(H2643)),VLOOKUP(MONTH(H2643),index!$D$2:$G$13,2,0),DAY(H2643)),
IF(E2643="quarterly",DATE(IF(MONTH(H2643)&gt;=10,YEAR(H2643)+1,YEAR(H2643)),VLOOKUP(MONTH(H2643),index!$D$2:$G$13,3,0),DAY(H2643)),
IF(E2643="halfyearly",DATE(IF(MONTH(H2643)&gt;=7,YEAR(H2643)+1,YEAR(H2643)),VLOOKUP(MONTH(H2643),index!$D$2:$G$13,4,0),DAY(H2643)),
DATE(YEAR(H2643)+1,MONTH(H2643),DAY(H2643)))))-H2643))+H2643)</f>
        <v/>
      </c>
      <c r="J2643" s="9" t="str">
        <f t="shared" si="262"/>
        <v/>
      </c>
      <c r="K2643" s="11" t="str">
        <f t="shared" si="263"/>
        <v/>
      </c>
      <c r="L2643" s="11" t="str">
        <f t="shared" si="264"/>
        <v/>
      </c>
      <c r="M2643" s="11" t="str">
        <f>IF(A2643="","",VLOOKUP(E2643,index!$A$1:$B$6,2,0)*K2643*G2643)</f>
        <v/>
      </c>
      <c r="N2643" s="11" t="str">
        <f>IF(A2643="","",-PMT(G2643*VLOOKUP(E2643,index!$A$1:$B$6,2,0),C2643,F2643,0,0))</f>
        <v/>
      </c>
      <c r="O2643" s="11" t="str">
        <f t="shared" si="265"/>
        <v/>
      </c>
      <c r="P2643" s="11" t="str">
        <f t="shared" si="266"/>
        <v/>
      </c>
    </row>
    <row r="2644" spans="1:16" x14ac:dyDescent="0.25">
      <c r="A2644" s="9" t="str">
        <f>IF(A2643="","",IF(B2643&lt;C2643,A2643,IF(A2643=MAX('entry data'!$B$8:$B$507),"",A2643+1)))</f>
        <v/>
      </c>
      <c r="B2644" s="9" t="str">
        <f t="shared" si="261"/>
        <v/>
      </c>
      <c r="C2644" s="9" t="str">
        <f>IF(ISERROR(VLOOKUP(A2644,'entry data'!B:G,6,0)),"",VLOOKUP(A2644,'entry data'!B:G,6,0))</f>
        <v/>
      </c>
      <c r="D2644" s="9" t="str">
        <f>IF(ISERROR(VLOOKUP(A2644,'entry data'!B:C,2,0)),"",VLOOKUP(A2644,'entry data'!B:C,2,0))</f>
        <v/>
      </c>
      <c r="E2644" s="9" t="str">
        <f>IF(ISERROR(VLOOKUP(A2644,'entry data'!B:E,4,0)),"",VLOOKUP(A2644,'entry data'!B:E,4,0))</f>
        <v/>
      </c>
      <c r="F2644" s="11" t="str">
        <f>IF(A2644="","",IF(ISERROR(VLOOKUP(A2644,'entry data'!B:F,5,0)),"",VLOOKUP(A2644,'entry data'!B:F,5,0)))</f>
        <v/>
      </c>
      <c r="G2644" s="12" t="str">
        <f>IF(A2644="","",IF(ISERROR(VLOOKUP(A2644,'entry data'!B:I,8,0)),"",VLOOKUP(A2644,'entry data'!B:I,7,0)))</f>
        <v/>
      </c>
      <c r="H2644" s="13" t="str">
        <f>IF(A2644="","",IF(B2644=1,VLOOKUP(A2644,'entry data'!B:D,3,0),I2643))</f>
        <v/>
      </c>
      <c r="I2644" s="14" t="str">
        <f>IF(A2644="","",IF(E2644="weekly",7,IF(E2644="fortnightly",14,IF(E2644="monthly",DATE(IF(MONTH(H2644)=12,YEAR(H2644)+1,YEAR(H2644)),VLOOKUP(MONTH(H2644),index!$D$2:$G$13,2,0),DAY(H2644)),
IF(E2644="quarterly",DATE(IF(MONTH(H2644)&gt;=10,YEAR(H2644)+1,YEAR(H2644)),VLOOKUP(MONTH(H2644),index!$D$2:$G$13,3,0),DAY(H2644)),
IF(E2644="halfyearly",DATE(IF(MONTH(H2644)&gt;=7,YEAR(H2644)+1,YEAR(H2644)),VLOOKUP(MONTH(H2644),index!$D$2:$G$13,4,0),DAY(H2644)),
DATE(YEAR(H2644)+1,MONTH(H2644),DAY(H2644)))))-H2644))+H2644)</f>
        <v/>
      </c>
      <c r="J2644" s="9" t="str">
        <f t="shared" si="262"/>
        <v/>
      </c>
      <c r="K2644" s="11" t="str">
        <f t="shared" si="263"/>
        <v/>
      </c>
      <c r="L2644" s="11" t="str">
        <f t="shared" si="264"/>
        <v/>
      </c>
      <c r="M2644" s="11" t="str">
        <f>IF(A2644="","",VLOOKUP(E2644,index!$A$1:$B$6,2,0)*K2644*G2644)</f>
        <v/>
      </c>
      <c r="N2644" s="11" t="str">
        <f>IF(A2644="","",-PMT(G2644*VLOOKUP(E2644,index!$A$1:$B$6,2,0),C2644,F2644,0,0))</f>
        <v/>
      </c>
      <c r="O2644" s="11" t="str">
        <f t="shared" si="265"/>
        <v/>
      </c>
      <c r="P2644" s="11" t="str">
        <f t="shared" si="266"/>
        <v/>
      </c>
    </row>
    <row r="2645" spans="1:16" x14ac:dyDescent="0.25">
      <c r="A2645" s="9" t="str">
        <f>IF(A2644="","",IF(B2644&lt;C2644,A2644,IF(A2644=MAX('entry data'!$B$8:$B$507),"",A2644+1)))</f>
        <v/>
      </c>
      <c r="B2645" s="9" t="str">
        <f t="shared" si="261"/>
        <v/>
      </c>
      <c r="C2645" s="9" t="str">
        <f>IF(ISERROR(VLOOKUP(A2645,'entry data'!B:G,6,0)),"",VLOOKUP(A2645,'entry data'!B:G,6,0))</f>
        <v/>
      </c>
      <c r="D2645" s="9" t="str">
        <f>IF(ISERROR(VLOOKUP(A2645,'entry data'!B:C,2,0)),"",VLOOKUP(A2645,'entry data'!B:C,2,0))</f>
        <v/>
      </c>
      <c r="E2645" s="9" t="str">
        <f>IF(ISERROR(VLOOKUP(A2645,'entry data'!B:E,4,0)),"",VLOOKUP(A2645,'entry data'!B:E,4,0))</f>
        <v/>
      </c>
      <c r="F2645" s="11" t="str">
        <f>IF(A2645="","",IF(ISERROR(VLOOKUP(A2645,'entry data'!B:F,5,0)),"",VLOOKUP(A2645,'entry data'!B:F,5,0)))</f>
        <v/>
      </c>
      <c r="G2645" s="12" t="str">
        <f>IF(A2645="","",IF(ISERROR(VLOOKUP(A2645,'entry data'!B:I,8,0)),"",VLOOKUP(A2645,'entry data'!B:I,7,0)))</f>
        <v/>
      </c>
      <c r="H2645" s="13" t="str">
        <f>IF(A2645="","",IF(B2645=1,VLOOKUP(A2645,'entry data'!B:D,3,0),I2644))</f>
        <v/>
      </c>
      <c r="I2645" s="14" t="str">
        <f>IF(A2645="","",IF(E2645="weekly",7,IF(E2645="fortnightly",14,IF(E2645="monthly",DATE(IF(MONTH(H2645)=12,YEAR(H2645)+1,YEAR(H2645)),VLOOKUP(MONTH(H2645),index!$D$2:$G$13,2,0),DAY(H2645)),
IF(E2645="quarterly",DATE(IF(MONTH(H2645)&gt;=10,YEAR(H2645)+1,YEAR(H2645)),VLOOKUP(MONTH(H2645),index!$D$2:$G$13,3,0),DAY(H2645)),
IF(E2645="halfyearly",DATE(IF(MONTH(H2645)&gt;=7,YEAR(H2645)+1,YEAR(H2645)),VLOOKUP(MONTH(H2645),index!$D$2:$G$13,4,0),DAY(H2645)),
DATE(YEAR(H2645)+1,MONTH(H2645),DAY(H2645)))))-H2645))+H2645)</f>
        <v/>
      </c>
      <c r="J2645" s="9" t="str">
        <f t="shared" si="262"/>
        <v/>
      </c>
      <c r="K2645" s="11" t="str">
        <f t="shared" si="263"/>
        <v/>
      </c>
      <c r="L2645" s="11" t="str">
        <f t="shared" si="264"/>
        <v/>
      </c>
      <c r="M2645" s="11" t="str">
        <f>IF(A2645="","",VLOOKUP(E2645,index!$A$1:$B$6,2,0)*K2645*G2645)</f>
        <v/>
      </c>
      <c r="N2645" s="11" t="str">
        <f>IF(A2645="","",-PMT(G2645*VLOOKUP(E2645,index!$A$1:$B$6,2,0),C2645,F2645,0,0))</f>
        <v/>
      </c>
      <c r="O2645" s="11" t="str">
        <f t="shared" si="265"/>
        <v/>
      </c>
      <c r="P2645" s="11" t="str">
        <f t="shared" si="266"/>
        <v/>
      </c>
    </row>
    <row r="2646" spans="1:16" x14ac:dyDescent="0.25">
      <c r="A2646" s="9" t="str">
        <f>IF(A2645="","",IF(B2645&lt;C2645,A2645,IF(A2645=MAX('entry data'!$B$8:$B$507),"",A2645+1)))</f>
        <v/>
      </c>
      <c r="B2646" s="9" t="str">
        <f t="shared" si="261"/>
        <v/>
      </c>
      <c r="C2646" s="9" t="str">
        <f>IF(ISERROR(VLOOKUP(A2646,'entry data'!B:G,6,0)),"",VLOOKUP(A2646,'entry data'!B:G,6,0))</f>
        <v/>
      </c>
      <c r="D2646" s="9" t="str">
        <f>IF(ISERROR(VLOOKUP(A2646,'entry data'!B:C,2,0)),"",VLOOKUP(A2646,'entry data'!B:C,2,0))</f>
        <v/>
      </c>
      <c r="E2646" s="9" t="str">
        <f>IF(ISERROR(VLOOKUP(A2646,'entry data'!B:E,4,0)),"",VLOOKUP(A2646,'entry data'!B:E,4,0))</f>
        <v/>
      </c>
      <c r="F2646" s="11" t="str">
        <f>IF(A2646="","",IF(ISERROR(VLOOKUP(A2646,'entry data'!B:F,5,0)),"",VLOOKUP(A2646,'entry data'!B:F,5,0)))</f>
        <v/>
      </c>
      <c r="G2646" s="12" t="str">
        <f>IF(A2646="","",IF(ISERROR(VLOOKUP(A2646,'entry data'!B:I,8,0)),"",VLOOKUP(A2646,'entry data'!B:I,7,0)))</f>
        <v/>
      </c>
      <c r="H2646" s="13" t="str">
        <f>IF(A2646="","",IF(B2646=1,VLOOKUP(A2646,'entry data'!B:D,3,0),I2645))</f>
        <v/>
      </c>
      <c r="I2646" s="14" t="str">
        <f>IF(A2646="","",IF(E2646="weekly",7,IF(E2646="fortnightly",14,IF(E2646="monthly",DATE(IF(MONTH(H2646)=12,YEAR(H2646)+1,YEAR(H2646)),VLOOKUP(MONTH(H2646),index!$D$2:$G$13,2,0),DAY(H2646)),
IF(E2646="quarterly",DATE(IF(MONTH(H2646)&gt;=10,YEAR(H2646)+1,YEAR(H2646)),VLOOKUP(MONTH(H2646),index!$D$2:$G$13,3,0),DAY(H2646)),
IF(E2646="halfyearly",DATE(IF(MONTH(H2646)&gt;=7,YEAR(H2646)+1,YEAR(H2646)),VLOOKUP(MONTH(H2646),index!$D$2:$G$13,4,0),DAY(H2646)),
DATE(YEAR(H2646)+1,MONTH(H2646),DAY(H2646)))))-H2646))+H2646)</f>
        <v/>
      </c>
      <c r="J2646" s="9" t="str">
        <f t="shared" si="262"/>
        <v/>
      </c>
      <c r="K2646" s="11" t="str">
        <f t="shared" si="263"/>
        <v/>
      </c>
      <c r="L2646" s="11" t="str">
        <f t="shared" si="264"/>
        <v/>
      </c>
      <c r="M2646" s="11" t="str">
        <f>IF(A2646="","",VLOOKUP(E2646,index!$A$1:$B$6,2,0)*K2646*G2646)</f>
        <v/>
      </c>
      <c r="N2646" s="11" t="str">
        <f>IF(A2646="","",-PMT(G2646*VLOOKUP(E2646,index!$A$1:$B$6,2,0),C2646,F2646,0,0))</f>
        <v/>
      </c>
      <c r="O2646" s="11" t="str">
        <f t="shared" si="265"/>
        <v/>
      </c>
      <c r="P2646" s="11" t="str">
        <f t="shared" si="266"/>
        <v/>
      </c>
    </row>
    <row r="2647" spans="1:16" x14ac:dyDescent="0.25">
      <c r="A2647" s="9" t="str">
        <f>IF(A2646="","",IF(B2646&lt;C2646,A2646,IF(A2646=MAX('entry data'!$B$8:$B$507),"",A2646+1)))</f>
        <v/>
      </c>
      <c r="B2647" s="9" t="str">
        <f t="shared" ref="B2647:B2710" si="267">IF(A2647="","",IF(B2646=C2646,1,B2646+1))</f>
        <v/>
      </c>
      <c r="C2647" s="9" t="str">
        <f>IF(ISERROR(VLOOKUP(A2647,'entry data'!B:G,6,0)),"",VLOOKUP(A2647,'entry data'!B:G,6,0))</f>
        <v/>
      </c>
      <c r="D2647" s="9" t="str">
        <f>IF(ISERROR(VLOOKUP(A2647,'entry data'!B:C,2,0)),"",VLOOKUP(A2647,'entry data'!B:C,2,0))</f>
        <v/>
      </c>
      <c r="E2647" s="9" t="str">
        <f>IF(ISERROR(VLOOKUP(A2647,'entry data'!B:E,4,0)),"",VLOOKUP(A2647,'entry data'!B:E,4,0))</f>
        <v/>
      </c>
      <c r="F2647" s="11" t="str">
        <f>IF(A2647="","",IF(ISERROR(VLOOKUP(A2647,'entry data'!B:F,5,0)),"",VLOOKUP(A2647,'entry data'!B:F,5,0)))</f>
        <v/>
      </c>
      <c r="G2647" s="12" t="str">
        <f>IF(A2647="","",IF(ISERROR(VLOOKUP(A2647,'entry data'!B:I,8,0)),"",VLOOKUP(A2647,'entry data'!B:I,7,0)))</f>
        <v/>
      </c>
      <c r="H2647" s="13" t="str">
        <f>IF(A2647="","",IF(B2647=1,VLOOKUP(A2647,'entry data'!B:D,3,0),I2646))</f>
        <v/>
      </c>
      <c r="I2647" s="14" t="str">
        <f>IF(A2647="","",IF(E2647="weekly",7,IF(E2647="fortnightly",14,IF(E2647="monthly",DATE(IF(MONTH(H2647)=12,YEAR(H2647)+1,YEAR(H2647)),VLOOKUP(MONTH(H2647),index!$D$2:$G$13,2,0),DAY(H2647)),
IF(E2647="quarterly",DATE(IF(MONTH(H2647)&gt;=10,YEAR(H2647)+1,YEAR(H2647)),VLOOKUP(MONTH(H2647),index!$D$2:$G$13,3,0),DAY(H2647)),
IF(E2647="halfyearly",DATE(IF(MONTH(H2647)&gt;=7,YEAR(H2647)+1,YEAR(H2647)),VLOOKUP(MONTH(H2647),index!$D$2:$G$13,4,0),DAY(H2647)),
DATE(YEAR(H2647)+1,MONTH(H2647),DAY(H2647)))))-H2647))+H2647)</f>
        <v/>
      </c>
      <c r="J2647" s="9" t="str">
        <f t="shared" ref="J2647:J2710" si="268">IF(A2647="","",IF(MONTH(I2647)&lt;10,YEAR(I2647)&amp;"-0"&amp;MONTH(I2647),YEAR(I2647)&amp;"-"&amp;MONTH(I2647)))</f>
        <v/>
      </c>
      <c r="K2647" s="11" t="str">
        <f t="shared" ref="K2647:K2710" si="269">IF(A2647="","",IF(B2647=1,F2647,O2646))</f>
        <v/>
      </c>
      <c r="L2647" s="11" t="str">
        <f t="shared" ref="L2647:L2710" si="270">IF(A2647="","",N2647-M2647)</f>
        <v/>
      </c>
      <c r="M2647" s="11" t="str">
        <f>IF(A2647="","",VLOOKUP(E2647,index!$A$1:$B$6,2,0)*K2647*G2647)</f>
        <v/>
      </c>
      <c r="N2647" s="11" t="str">
        <f>IF(A2647="","",-PMT(G2647*VLOOKUP(E2647,index!$A$1:$B$6,2,0),C2647,F2647,0,0))</f>
        <v/>
      </c>
      <c r="O2647" s="11" t="str">
        <f t="shared" ref="O2647:O2710" si="271">IF(A2647="","",K2647-L2647)</f>
        <v/>
      </c>
      <c r="P2647" s="11" t="str">
        <f t="shared" si="266"/>
        <v/>
      </c>
    </row>
    <row r="2648" spans="1:16" x14ac:dyDescent="0.25">
      <c r="A2648" s="9" t="str">
        <f>IF(A2647="","",IF(B2647&lt;C2647,A2647,IF(A2647=MAX('entry data'!$B$8:$B$507),"",A2647+1)))</f>
        <v/>
      </c>
      <c r="B2648" s="9" t="str">
        <f t="shared" si="267"/>
        <v/>
      </c>
      <c r="C2648" s="9" t="str">
        <f>IF(ISERROR(VLOOKUP(A2648,'entry data'!B:G,6,0)),"",VLOOKUP(A2648,'entry data'!B:G,6,0))</f>
        <v/>
      </c>
      <c r="D2648" s="9" t="str">
        <f>IF(ISERROR(VLOOKUP(A2648,'entry data'!B:C,2,0)),"",VLOOKUP(A2648,'entry data'!B:C,2,0))</f>
        <v/>
      </c>
      <c r="E2648" s="9" t="str">
        <f>IF(ISERROR(VLOOKUP(A2648,'entry data'!B:E,4,0)),"",VLOOKUP(A2648,'entry data'!B:E,4,0))</f>
        <v/>
      </c>
      <c r="F2648" s="11" t="str">
        <f>IF(A2648="","",IF(ISERROR(VLOOKUP(A2648,'entry data'!B:F,5,0)),"",VLOOKUP(A2648,'entry data'!B:F,5,0)))</f>
        <v/>
      </c>
      <c r="G2648" s="12" t="str">
        <f>IF(A2648="","",IF(ISERROR(VLOOKUP(A2648,'entry data'!B:I,8,0)),"",VLOOKUP(A2648,'entry data'!B:I,7,0)))</f>
        <v/>
      </c>
      <c r="H2648" s="13" t="str">
        <f>IF(A2648="","",IF(B2648=1,VLOOKUP(A2648,'entry data'!B:D,3,0),I2647))</f>
        <v/>
      </c>
      <c r="I2648" s="14" t="str">
        <f>IF(A2648="","",IF(E2648="weekly",7,IF(E2648="fortnightly",14,IF(E2648="monthly",DATE(IF(MONTH(H2648)=12,YEAR(H2648)+1,YEAR(H2648)),VLOOKUP(MONTH(H2648),index!$D$2:$G$13,2,0),DAY(H2648)),
IF(E2648="quarterly",DATE(IF(MONTH(H2648)&gt;=10,YEAR(H2648)+1,YEAR(H2648)),VLOOKUP(MONTH(H2648),index!$D$2:$G$13,3,0),DAY(H2648)),
IF(E2648="halfyearly",DATE(IF(MONTH(H2648)&gt;=7,YEAR(H2648)+1,YEAR(H2648)),VLOOKUP(MONTH(H2648),index!$D$2:$G$13,4,0),DAY(H2648)),
DATE(YEAR(H2648)+1,MONTH(H2648),DAY(H2648)))))-H2648))+H2648)</f>
        <v/>
      </c>
      <c r="J2648" s="9" t="str">
        <f t="shared" si="268"/>
        <v/>
      </c>
      <c r="K2648" s="11" t="str">
        <f t="shared" si="269"/>
        <v/>
      </c>
      <c r="L2648" s="11" t="str">
        <f t="shared" si="270"/>
        <v/>
      </c>
      <c r="M2648" s="11" t="str">
        <f>IF(A2648="","",VLOOKUP(E2648,index!$A$1:$B$6,2,0)*K2648*G2648)</f>
        <v/>
      </c>
      <c r="N2648" s="11" t="str">
        <f>IF(A2648="","",-PMT(G2648*VLOOKUP(E2648,index!$A$1:$B$6,2,0),C2648,F2648,0,0))</f>
        <v/>
      </c>
      <c r="O2648" s="11" t="str">
        <f t="shared" si="271"/>
        <v/>
      </c>
      <c r="P2648" s="11" t="str">
        <f t="shared" si="266"/>
        <v/>
      </c>
    </row>
    <row r="2649" spans="1:16" x14ac:dyDescent="0.25">
      <c r="A2649" s="9" t="str">
        <f>IF(A2648="","",IF(B2648&lt;C2648,A2648,IF(A2648=MAX('entry data'!$B$8:$B$507),"",A2648+1)))</f>
        <v/>
      </c>
      <c r="B2649" s="9" t="str">
        <f t="shared" si="267"/>
        <v/>
      </c>
      <c r="C2649" s="9" t="str">
        <f>IF(ISERROR(VLOOKUP(A2649,'entry data'!B:G,6,0)),"",VLOOKUP(A2649,'entry data'!B:G,6,0))</f>
        <v/>
      </c>
      <c r="D2649" s="9" t="str">
        <f>IF(ISERROR(VLOOKUP(A2649,'entry data'!B:C,2,0)),"",VLOOKUP(A2649,'entry data'!B:C,2,0))</f>
        <v/>
      </c>
      <c r="E2649" s="9" t="str">
        <f>IF(ISERROR(VLOOKUP(A2649,'entry data'!B:E,4,0)),"",VLOOKUP(A2649,'entry data'!B:E,4,0))</f>
        <v/>
      </c>
      <c r="F2649" s="11" t="str">
        <f>IF(A2649="","",IF(ISERROR(VLOOKUP(A2649,'entry data'!B:F,5,0)),"",VLOOKUP(A2649,'entry data'!B:F,5,0)))</f>
        <v/>
      </c>
      <c r="G2649" s="12" t="str">
        <f>IF(A2649="","",IF(ISERROR(VLOOKUP(A2649,'entry data'!B:I,8,0)),"",VLOOKUP(A2649,'entry data'!B:I,7,0)))</f>
        <v/>
      </c>
      <c r="H2649" s="13" t="str">
        <f>IF(A2649="","",IF(B2649=1,VLOOKUP(A2649,'entry data'!B:D,3,0),I2648))</f>
        <v/>
      </c>
      <c r="I2649" s="14" t="str">
        <f>IF(A2649="","",IF(E2649="weekly",7,IF(E2649="fortnightly",14,IF(E2649="monthly",DATE(IF(MONTH(H2649)=12,YEAR(H2649)+1,YEAR(H2649)),VLOOKUP(MONTH(H2649),index!$D$2:$G$13,2,0),DAY(H2649)),
IF(E2649="quarterly",DATE(IF(MONTH(H2649)&gt;=10,YEAR(H2649)+1,YEAR(H2649)),VLOOKUP(MONTH(H2649),index!$D$2:$G$13,3,0),DAY(H2649)),
IF(E2649="halfyearly",DATE(IF(MONTH(H2649)&gt;=7,YEAR(H2649)+1,YEAR(H2649)),VLOOKUP(MONTH(H2649),index!$D$2:$G$13,4,0),DAY(H2649)),
DATE(YEAR(H2649)+1,MONTH(H2649),DAY(H2649)))))-H2649))+H2649)</f>
        <v/>
      </c>
      <c r="J2649" s="9" t="str">
        <f t="shared" si="268"/>
        <v/>
      </c>
      <c r="K2649" s="11" t="str">
        <f t="shared" si="269"/>
        <v/>
      </c>
      <c r="L2649" s="11" t="str">
        <f t="shared" si="270"/>
        <v/>
      </c>
      <c r="M2649" s="11" t="str">
        <f>IF(A2649="","",VLOOKUP(E2649,index!$A$1:$B$6,2,0)*K2649*G2649)</f>
        <v/>
      </c>
      <c r="N2649" s="11" t="str">
        <f>IF(A2649="","",-PMT(G2649*VLOOKUP(E2649,index!$A$1:$B$6,2,0),C2649,F2649,0,0))</f>
        <v/>
      </c>
      <c r="O2649" s="11" t="str">
        <f t="shared" si="271"/>
        <v/>
      </c>
      <c r="P2649" s="11" t="str">
        <f t="shared" si="266"/>
        <v/>
      </c>
    </row>
    <row r="2650" spans="1:16" x14ac:dyDescent="0.25">
      <c r="A2650" s="9" t="str">
        <f>IF(A2649="","",IF(B2649&lt;C2649,A2649,IF(A2649=MAX('entry data'!$B$8:$B$507),"",A2649+1)))</f>
        <v/>
      </c>
      <c r="B2650" s="9" t="str">
        <f t="shared" si="267"/>
        <v/>
      </c>
      <c r="C2650" s="9" t="str">
        <f>IF(ISERROR(VLOOKUP(A2650,'entry data'!B:G,6,0)),"",VLOOKUP(A2650,'entry data'!B:G,6,0))</f>
        <v/>
      </c>
      <c r="D2650" s="9" t="str">
        <f>IF(ISERROR(VLOOKUP(A2650,'entry data'!B:C,2,0)),"",VLOOKUP(A2650,'entry data'!B:C,2,0))</f>
        <v/>
      </c>
      <c r="E2650" s="9" t="str">
        <f>IF(ISERROR(VLOOKUP(A2650,'entry data'!B:E,4,0)),"",VLOOKUP(A2650,'entry data'!B:E,4,0))</f>
        <v/>
      </c>
      <c r="F2650" s="11" t="str">
        <f>IF(A2650="","",IF(ISERROR(VLOOKUP(A2650,'entry data'!B:F,5,0)),"",VLOOKUP(A2650,'entry data'!B:F,5,0)))</f>
        <v/>
      </c>
      <c r="G2650" s="12" t="str">
        <f>IF(A2650="","",IF(ISERROR(VLOOKUP(A2650,'entry data'!B:I,8,0)),"",VLOOKUP(A2650,'entry data'!B:I,7,0)))</f>
        <v/>
      </c>
      <c r="H2650" s="13" t="str">
        <f>IF(A2650="","",IF(B2650=1,VLOOKUP(A2650,'entry data'!B:D,3,0),I2649))</f>
        <v/>
      </c>
      <c r="I2650" s="14" t="str">
        <f>IF(A2650="","",IF(E2650="weekly",7,IF(E2650="fortnightly",14,IF(E2650="monthly",DATE(IF(MONTH(H2650)=12,YEAR(H2650)+1,YEAR(H2650)),VLOOKUP(MONTH(H2650),index!$D$2:$G$13,2,0),DAY(H2650)),
IF(E2650="quarterly",DATE(IF(MONTH(H2650)&gt;=10,YEAR(H2650)+1,YEAR(H2650)),VLOOKUP(MONTH(H2650),index!$D$2:$G$13,3,0),DAY(H2650)),
IF(E2650="halfyearly",DATE(IF(MONTH(H2650)&gt;=7,YEAR(H2650)+1,YEAR(H2650)),VLOOKUP(MONTH(H2650),index!$D$2:$G$13,4,0),DAY(H2650)),
DATE(YEAR(H2650)+1,MONTH(H2650),DAY(H2650)))))-H2650))+H2650)</f>
        <v/>
      </c>
      <c r="J2650" s="9" t="str">
        <f t="shared" si="268"/>
        <v/>
      </c>
      <c r="K2650" s="11" t="str">
        <f t="shared" si="269"/>
        <v/>
      </c>
      <c r="L2650" s="11" t="str">
        <f t="shared" si="270"/>
        <v/>
      </c>
      <c r="M2650" s="11" t="str">
        <f>IF(A2650="","",VLOOKUP(E2650,index!$A$1:$B$6,2,0)*K2650*G2650)</f>
        <v/>
      </c>
      <c r="N2650" s="11" t="str">
        <f>IF(A2650="","",-PMT(G2650*VLOOKUP(E2650,index!$A$1:$B$6,2,0),C2650,F2650,0,0))</f>
        <v/>
      </c>
      <c r="O2650" s="11" t="str">
        <f t="shared" si="271"/>
        <v/>
      </c>
      <c r="P2650" s="11" t="str">
        <f t="shared" si="266"/>
        <v/>
      </c>
    </row>
    <row r="2651" spans="1:16" x14ac:dyDescent="0.25">
      <c r="A2651" s="9" t="str">
        <f>IF(A2650="","",IF(B2650&lt;C2650,A2650,IF(A2650=MAX('entry data'!$B$8:$B$507),"",A2650+1)))</f>
        <v/>
      </c>
      <c r="B2651" s="9" t="str">
        <f t="shared" si="267"/>
        <v/>
      </c>
      <c r="C2651" s="9" t="str">
        <f>IF(ISERROR(VLOOKUP(A2651,'entry data'!B:G,6,0)),"",VLOOKUP(A2651,'entry data'!B:G,6,0))</f>
        <v/>
      </c>
      <c r="D2651" s="9" t="str">
        <f>IF(ISERROR(VLOOKUP(A2651,'entry data'!B:C,2,0)),"",VLOOKUP(A2651,'entry data'!B:C,2,0))</f>
        <v/>
      </c>
      <c r="E2651" s="9" t="str">
        <f>IF(ISERROR(VLOOKUP(A2651,'entry data'!B:E,4,0)),"",VLOOKUP(A2651,'entry data'!B:E,4,0))</f>
        <v/>
      </c>
      <c r="F2651" s="11" t="str">
        <f>IF(A2651="","",IF(ISERROR(VLOOKUP(A2651,'entry data'!B:F,5,0)),"",VLOOKUP(A2651,'entry data'!B:F,5,0)))</f>
        <v/>
      </c>
      <c r="G2651" s="12" t="str">
        <f>IF(A2651="","",IF(ISERROR(VLOOKUP(A2651,'entry data'!B:I,8,0)),"",VLOOKUP(A2651,'entry data'!B:I,7,0)))</f>
        <v/>
      </c>
      <c r="H2651" s="13" t="str">
        <f>IF(A2651="","",IF(B2651=1,VLOOKUP(A2651,'entry data'!B:D,3,0),I2650))</f>
        <v/>
      </c>
      <c r="I2651" s="14" t="str">
        <f>IF(A2651="","",IF(E2651="weekly",7,IF(E2651="fortnightly",14,IF(E2651="monthly",DATE(IF(MONTH(H2651)=12,YEAR(H2651)+1,YEAR(H2651)),VLOOKUP(MONTH(H2651),index!$D$2:$G$13,2,0),DAY(H2651)),
IF(E2651="quarterly",DATE(IF(MONTH(H2651)&gt;=10,YEAR(H2651)+1,YEAR(H2651)),VLOOKUP(MONTH(H2651),index!$D$2:$G$13,3,0),DAY(H2651)),
IF(E2651="halfyearly",DATE(IF(MONTH(H2651)&gt;=7,YEAR(H2651)+1,YEAR(H2651)),VLOOKUP(MONTH(H2651),index!$D$2:$G$13,4,0),DAY(H2651)),
DATE(YEAR(H2651)+1,MONTH(H2651),DAY(H2651)))))-H2651))+H2651)</f>
        <v/>
      </c>
      <c r="J2651" s="9" t="str">
        <f t="shared" si="268"/>
        <v/>
      </c>
      <c r="K2651" s="11" t="str">
        <f t="shared" si="269"/>
        <v/>
      </c>
      <c r="L2651" s="11" t="str">
        <f t="shared" si="270"/>
        <v/>
      </c>
      <c r="M2651" s="11" t="str">
        <f>IF(A2651="","",VLOOKUP(E2651,index!$A$1:$B$6,2,0)*K2651*G2651)</f>
        <v/>
      </c>
      <c r="N2651" s="11" t="str">
        <f>IF(A2651="","",-PMT(G2651*VLOOKUP(E2651,index!$A$1:$B$6,2,0),C2651,F2651,0,0))</f>
        <v/>
      </c>
      <c r="O2651" s="11" t="str">
        <f t="shared" si="271"/>
        <v/>
      </c>
      <c r="P2651" s="11" t="str">
        <f t="shared" si="266"/>
        <v/>
      </c>
    </row>
    <row r="2652" spans="1:16" x14ac:dyDescent="0.25">
      <c r="A2652" s="9" t="str">
        <f>IF(A2651="","",IF(B2651&lt;C2651,A2651,IF(A2651=MAX('entry data'!$B$8:$B$507),"",A2651+1)))</f>
        <v/>
      </c>
      <c r="B2652" s="9" t="str">
        <f t="shared" si="267"/>
        <v/>
      </c>
      <c r="C2652" s="9" t="str">
        <f>IF(ISERROR(VLOOKUP(A2652,'entry data'!B:G,6,0)),"",VLOOKUP(A2652,'entry data'!B:G,6,0))</f>
        <v/>
      </c>
      <c r="D2652" s="9" t="str">
        <f>IF(ISERROR(VLOOKUP(A2652,'entry data'!B:C,2,0)),"",VLOOKUP(A2652,'entry data'!B:C,2,0))</f>
        <v/>
      </c>
      <c r="E2652" s="9" t="str">
        <f>IF(ISERROR(VLOOKUP(A2652,'entry data'!B:E,4,0)),"",VLOOKUP(A2652,'entry data'!B:E,4,0))</f>
        <v/>
      </c>
      <c r="F2652" s="11" t="str">
        <f>IF(A2652="","",IF(ISERROR(VLOOKUP(A2652,'entry data'!B:F,5,0)),"",VLOOKUP(A2652,'entry data'!B:F,5,0)))</f>
        <v/>
      </c>
      <c r="G2652" s="12" t="str">
        <f>IF(A2652="","",IF(ISERROR(VLOOKUP(A2652,'entry data'!B:I,8,0)),"",VLOOKUP(A2652,'entry data'!B:I,7,0)))</f>
        <v/>
      </c>
      <c r="H2652" s="13" t="str">
        <f>IF(A2652="","",IF(B2652=1,VLOOKUP(A2652,'entry data'!B:D,3,0),I2651))</f>
        <v/>
      </c>
      <c r="I2652" s="14" t="str">
        <f>IF(A2652="","",IF(E2652="weekly",7,IF(E2652="fortnightly",14,IF(E2652="monthly",DATE(IF(MONTH(H2652)=12,YEAR(H2652)+1,YEAR(H2652)),VLOOKUP(MONTH(H2652),index!$D$2:$G$13,2,0),DAY(H2652)),
IF(E2652="quarterly",DATE(IF(MONTH(H2652)&gt;=10,YEAR(H2652)+1,YEAR(H2652)),VLOOKUP(MONTH(H2652),index!$D$2:$G$13,3,0),DAY(H2652)),
IF(E2652="halfyearly",DATE(IF(MONTH(H2652)&gt;=7,YEAR(H2652)+1,YEAR(H2652)),VLOOKUP(MONTH(H2652),index!$D$2:$G$13,4,0),DAY(H2652)),
DATE(YEAR(H2652)+1,MONTH(H2652),DAY(H2652)))))-H2652))+H2652)</f>
        <v/>
      </c>
      <c r="J2652" s="9" t="str">
        <f t="shared" si="268"/>
        <v/>
      </c>
      <c r="K2652" s="11" t="str">
        <f t="shared" si="269"/>
        <v/>
      </c>
      <c r="L2652" s="11" t="str">
        <f t="shared" si="270"/>
        <v/>
      </c>
      <c r="M2652" s="11" t="str">
        <f>IF(A2652="","",VLOOKUP(E2652,index!$A$1:$B$6,2,0)*K2652*G2652)</f>
        <v/>
      </c>
      <c r="N2652" s="11" t="str">
        <f>IF(A2652="","",-PMT(G2652*VLOOKUP(E2652,index!$A$1:$B$6,2,0),C2652,F2652,0,0))</f>
        <v/>
      </c>
      <c r="O2652" s="11" t="str">
        <f t="shared" si="271"/>
        <v/>
      </c>
      <c r="P2652" s="11" t="str">
        <f t="shared" si="266"/>
        <v/>
      </c>
    </row>
    <row r="2653" spans="1:16" x14ac:dyDescent="0.25">
      <c r="A2653" s="9" t="str">
        <f>IF(A2652="","",IF(B2652&lt;C2652,A2652,IF(A2652=MAX('entry data'!$B$8:$B$507),"",A2652+1)))</f>
        <v/>
      </c>
      <c r="B2653" s="9" t="str">
        <f t="shared" si="267"/>
        <v/>
      </c>
      <c r="C2653" s="9" t="str">
        <f>IF(ISERROR(VLOOKUP(A2653,'entry data'!B:G,6,0)),"",VLOOKUP(A2653,'entry data'!B:G,6,0))</f>
        <v/>
      </c>
      <c r="D2653" s="9" t="str">
        <f>IF(ISERROR(VLOOKUP(A2653,'entry data'!B:C,2,0)),"",VLOOKUP(A2653,'entry data'!B:C,2,0))</f>
        <v/>
      </c>
      <c r="E2653" s="9" t="str">
        <f>IF(ISERROR(VLOOKUP(A2653,'entry data'!B:E,4,0)),"",VLOOKUP(A2653,'entry data'!B:E,4,0))</f>
        <v/>
      </c>
      <c r="F2653" s="11" t="str">
        <f>IF(A2653="","",IF(ISERROR(VLOOKUP(A2653,'entry data'!B:F,5,0)),"",VLOOKUP(A2653,'entry data'!B:F,5,0)))</f>
        <v/>
      </c>
      <c r="G2653" s="12" t="str">
        <f>IF(A2653="","",IF(ISERROR(VLOOKUP(A2653,'entry data'!B:I,8,0)),"",VLOOKUP(A2653,'entry data'!B:I,7,0)))</f>
        <v/>
      </c>
      <c r="H2653" s="13" t="str">
        <f>IF(A2653="","",IF(B2653=1,VLOOKUP(A2653,'entry data'!B:D,3,0),I2652))</f>
        <v/>
      </c>
      <c r="I2653" s="14" t="str">
        <f>IF(A2653="","",IF(E2653="weekly",7,IF(E2653="fortnightly",14,IF(E2653="monthly",DATE(IF(MONTH(H2653)=12,YEAR(H2653)+1,YEAR(H2653)),VLOOKUP(MONTH(H2653),index!$D$2:$G$13,2,0),DAY(H2653)),
IF(E2653="quarterly",DATE(IF(MONTH(H2653)&gt;=10,YEAR(H2653)+1,YEAR(H2653)),VLOOKUP(MONTH(H2653),index!$D$2:$G$13,3,0),DAY(H2653)),
IF(E2653="halfyearly",DATE(IF(MONTH(H2653)&gt;=7,YEAR(H2653)+1,YEAR(H2653)),VLOOKUP(MONTH(H2653),index!$D$2:$G$13,4,0),DAY(H2653)),
DATE(YEAR(H2653)+1,MONTH(H2653),DAY(H2653)))))-H2653))+H2653)</f>
        <v/>
      </c>
      <c r="J2653" s="9" t="str">
        <f t="shared" si="268"/>
        <v/>
      </c>
      <c r="K2653" s="11" t="str">
        <f t="shared" si="269"/>
        <v/>
      </c>
      <c r="L2653" s="11" t="str">
        <f t="shared" si="270"/>
        <v/>
      </c>
      <c r="M2653" s="11" t="str">
        <f>IF(A2653="","",VLOOKUP(E2653,index!$A$1:$B$6,2,0)*K2653*G2653)</f>
        <v/>
      </c>
      <c r="N2653" s="11" t="str">
        <f>IF(A2653="","",-PMT(G2653*VLOOKUP(E2653,index!$A$1:$B$6,2,0),C2653,F2653,0,0))</f>
        <v/>
      </c>
      <c r="O2653" s="11" t="str">
        <f t="shared" si="271"/>
        <v/>
      </c>
      <c r="P2653" s="11" t="str">
        <f t="shared" si="266"/>
        <v/>
      </c>
    </row>
    <row r="2654" spans="1:16" x14ac:dyDescent="0.25">
      <c r="A2654" s="9" t="str">
        <f>IF(A2653="","",IF(B2653&lt;C2653,A2653,IF(A2653=MAX('entry data'!$B$8:$B$507),"",A2653+1)))</f>
        <v/>
      </c>
      <c r="B2654" s="9" t="str">
        <f t="shared" si="267"/>
        <v/>
      </c>
      <c r="C2654" s="9" t="str">
        <f>IF(ISERROR(VLOOKUP(A2654,'entry data'!B:G,6,0)),"",VLOOKUP(A2654,'entry data'!B:G,6,0))</f>
        <v/>
      </c>
      <c r="D2654" s="9" t="str">
        <f>IF(ISERROR(VLOOKUP(A2654,'entry data'!B:C,2,0)),"",VLOOKUP(A2654,'entry data'!B:C,2,0))</f>
        <v/>
      </c>
      <c r="E2654" s="9" t="str">
        <f>IF(ISERROR(VLOOKUP(A2654,'entry data'!B:E,4,0)),"",VLOOKUP(A2654,'entry data'!B:E,4,0))</f>
        <v/>
      </c>
      <c r="F2654" s="11" t="str">
        <f>IF(A2654="","",IF(ISERROR(VLOOKUP(A2654,'entry data'!B:F,5,0)),"",VLOOKUP(A2654,'entry data'!B:F,5,0)))</f>
        <v/>
      </c>
      <c r="G2654" s="12" t="str">
        <f>IF(A2654="","",IF(ISERROR(VLOOKUP(A2654,'entry data'!B:I,8,0)),"",VLOOKUP(A2654,'entry data'!B:I,7,0)))</f>
        <v/>
      </c>
      <c r="H2654" s="13" t="str">
        <f>IF(A2654="","",IF(B2654=1,VLOOKUP(A2654,'entry data'!B:D,3,0),I2653))</f>
        <v/>
      </c>
      <c r="I2654" s="14" t="str">
        <f>IF(A2654="","",IF(E2654="weekly",7,IF(E2654="fortnightly",14,IF(E2654="monthly",DATE(IF(MONTH(H2654)=12,YEAR(H2654)+1,YEAR(H2654)),VLOOKUP(MONTH(H2654),index!$D$2:$G$13,2,0),DAY(H2654)),
IF(E2654="quarterly",DATE(IF(MONTH(H2654)&gt;=10,YEAR(H2654)+1,YEAR(H2654)),VLOOKUP(MONTH(H2654),index!$D$2:$G$13,3,0),DAY(H2654)),
IF(E2654="halfyearly",DATE(IF(MONTH(H2654)&gt;=7,YEAR(H2654)+1,YEAR(H2654)),VLOOKUP(MONTH(H2654),index!$D$2:$G$13,4,0),DAY(H2654)),
DATE(YEAR(H2654)+1,MONTH(H2654),DAY(H2654)))))-H2654))+H2654)</f>
        <v/>
      </c>
      <c r="J2654" s="9" t="str">
        <f t="shared" si="268"/>
        <v/>
      </c>
      <c r="K2654" s="11" t="str">
        <f t="shared" si="269"/>
        <v/>
      </c>
      <c r="L2654" s="11" t="str">
        <f t="shared" si="270"/>
        <v/>
      </c>
      <c r="M2654" s="11" t="str">
        <f>IF(A2654="","",VLOOKUP(E2654,index!$A$1:$B$6,2,0)*K2654*G2654)</f>
        <v/>
      </c>
      <c r="N2654" s="11" t="str">
        <f>IF(A2654="","",-PMT(G2654*VLOOKUP(E2654,index!$A$1:$B$6,2,0),C2654,F2654,0,0))</f>
        <v/>
      </c>
      <c r="O2654" s="11" t="str">
        <f t="shared" si="271"/>
        <v/>
      </c>
      <c r="P2654" s="11" t="str">
        <f t="shared" si="266"/>
        <v/>
      </c>
    </row>
    <row r="2655" spans="1:16" x14ac:dyDescent="0.25">
      <c r="A2655" s="9" t="str">
        <f>IF(A2654="","",IF(B2654&lt;C2654,A2654,IF(A2654=MAX('entry data'!$B$8:$B$507),"",A2654+1)))</f>
        <v/>
      </c>
      <c r="B2655" s="9" t="str">
        <f t="shared" si="267"/>
        <v/>
      </c>
      <c r="C2655" s="9" t="str">
        <f>IF(ISERROR(VLOOKUP(A2655,'entry data'!B:G,6,0)),"",VLOOKUP(A2655,'entry data'!B:G,6,0))</f>
        <v/>
      </c>
      <c r="D2655" s="9" t="str">
        <f>IF(ISERROR(VLOOKUP(A2655,'entry data'!B:C,2,0)),"",VLOOKUP(A2655,'entry data'!B:C,2,0))</f>
        <v/>
      </c>
      <c r="E2655" s="9" t="str">
        <f>IF(ISERROR(VLOOKUP(A2655,'entry data'!B:E,4,0)),"",VLOOKUP(A2655,'entry data'!B:E,4,0))</f>
        <v/>
      </c>
      <c r="F2655" s="11" t="str">
        <f>IF(A2655="","",IF(ISERROR(VLOOKUP(A2655,'entry data'!B:F,5,0)),"",VLOOKUP(A2655,'entry data'!B:F,5,0)))</f>
        <v/>
      </c>
      <c r="G2655" s="12" t="str">
        <f>IF(A2655="","",IF(ISERROR(VLOOKUP(A2655,'entry data'!B:I,8,0)),"",VLOOKUP(A2655,'entry data'!B:I,7,0)))</f>
        <v/>
      </c>
      <c r="H2655" s="13" t="str">
        <f>IF(A2655="","",IF(B2655=1,VLOOKUP(A2655,'entry data'!B:D,3,0),I2654))</f>
        <v/>
      </c>
      <c r="I2655" s="14" t="str">
        <f>IF(A2655="","",IF(E2655="weekly",7,IF(E2655="fortnightly",14,IF(E2655="monthly",DATE(IF(MONTH(H2655)=12,YEAR(H2655)+1,YEAR(H2655)),VLOOKUP(MONTH(H2655),index!$D$2:$G$13,2,0),DAY(H2655)),
IF(E2655="quarterly",DATE(IF(MONTH(H2655)&gt;=10,YEAR(H2655)+1,YEAR(H2655)),VLOOKUP(MONTH(H2655),index!$D$2:$G$13,3,0),DAY(H2655)),
IF(E2655="halfyearly",DATE(IF(MONTH(H2655)&gt;=7,YEAR(H2655)+1,YEAR(H2655)),VLOOKUP(MONTH(H2655),index!$D$2:$G$13,4,0),DAY(H2655)),
DATE(YEAR(H2655)+1,MONTH(H2655),DAY(H2655)))))-H2655))+H2655)</f>
        <v/>
      </c>
      <c r="J2655" s="9" t="str">
        <f t="shared" si="268"/>
        <v/>
      </c>
      <c r="K2655" s="11" t="str">
        <f t="shared" si="269"/>
        <v/>
      </c>
      <c r="L2655" s="11" t="str">
        <f t="shared" si="270"/>
        <v/>
      </c>
      <c r="M2655" s="11" t="str">
        <f>IF(A2655="","",VLOOKUP(E2655,index!$A$1:$B$6,2,0)*K2655*G2655)</f>
        <v/>
      </c>
      <c r="N2655" s="11" t="str">
        <f>IF(A2655="","",-PMT(G2655*VLOOKUP(E2655,index!$A$1:$B$6,2,0),C2655,F2655,0,0))</f>
        <v/>
      </c>
      <c r="O2655" s="11" t="str">
        <f t="shared" si="271"/>
        <v/>
      </c>
      <c r="P2655" s="11" t="str">
        <f t="shared" si="266"/>
        <v/>
      </c>
    </row>
    <row r="2656" spans="1:16" x14ac:dyDescent="0.25">
      <c r="A2656" s="9" t="str">
        <f>IF(A2655="","",IF(B2655&lt;C2655,A2655,IF(A2655=MAX('entry data'!$B$8:$B$507),"",A2655+1)))</f>
        <v/>
      </c>
      <c r="B2656" s="9" t="str">
        <f t="shared" si="267"/>
        <v/>
      </c>
      <c r="C2656" s="9" t="str">
        <f>IF(ISERROR(VLOOKUP(A2656,'entry data'!B:G,6,0)),"",VLOOKUP(A2656,'entry data'!B:G,6,0))</f>
        <v/>
      </c>
      <c r="D2656" s="9" t="str">
        <f>IF(ISERROR(VLOOKUP(A2656,'entry data'!B:C,2,0)),"",VLOOKUP(A2656,'entry data'!B:C,2,0))</f>
        <v/>
      </c>
      <c r="E2656" s="9" t="str">
        <f>IF(ISERROR(VLOOKUP(A2656,'entry data'!B:E,4,0)),"",VLOOKUP(A2656,'entry data'!B:E,4,0))</f>
        <v/>
      </c>
      <c r="F2656" s="11" t="str">
        <f>IF(A2656="","",IF(ISERROR(VLOOKUP(A2656,'entry data'!B:F,5,0)),"",VLOOKUP(A2656,'entry data'!B:F,5,0)))</f>
        <v/>
      </c>
      <c r="G2656" s="12" t="str">
        <f>IF(A2656="","",IF(ISERROR(VLOOKUP(A2656,'entry data'!B:I,8,0)),"",VLOOKUP(A2656,'entry data'!B:I,7,0)))</f>
        <v/>
      </c>
      <c r="H2656" s="13" t="str">
        <f>IF(A2656="","",IF(B2656=1,VLOOKUP(A2656,'entry data'!B:D,3,0),I2655))</f>
        <v/>
      </c>
      <c r="I2656" s="14" t="str">
        <f>IF(A2656="","",IF(E2656="weekly",7,IF(E2656="fortnightly",14,IF(E2656="monthly",DATE(IF(MONTH(H2656)=12,YEAR(H2656)+1,YEAR(H2656)),VLOOKUP(MONTH(H2656),index!$D$2:$G$13,2,0),DAY(H2656)),
IF(E2656="quarterly",DATE(IF(MONTH(H2656)&gt;=10,YEAR(H2656)+1,YEAR(H2656)),VLOOKUP(MONTH(H2656),index!$D$2:$G$13,3,0),DAY(H2656)),
IF(E2656="halfyearly",DATE(IF(MONTH(H2656)&gt;=7,YEAR(H2656)+1,YEAR(H2656)),VLOOKUP(MONTH(H2656),index!$D$2:$G$13,4,0),DAY(H2656)),
DATE(YEAR(H2656)+1,MONTH(H2656),DAY(H2656)))))-H2656))+H2656)</f>
        <v/>
      </c>
      <c r="J2656" s="9" t="str">
        <f t="shared" si="268"/>
        <v/>
      </c>
      <c r="K2656" s="11" t="str">
        <f t="shared" si="269"/>
        <v/>
      </c>
      <c r="L2656" s="11" t="str">
        <f t="shared" si="270"/>
        <v/>
      </c>
      <c r="M2656" s="11" t="str">
        <f>IF(A2656="","",VLOOKUP(E2656,index!$A$1:$B$6,2,0)*K2656*G2656)</f>
        <v/>
      </c>
      <c r="N2656" s="11" t="str">
        <f>IF(A2656="","",-PMT(G2656*VLOOKUP(E2656,index!$A$1:$B$6,2,0),C2656,F2656,0,0))</f>
        <v/>
      </c>
      <c r="O2656" s="11" t="str">
        <f t="shared" si="271"/>
        <v/>
      </c>
      <c r="P2656" s="11" t="str">
        <f t="shared" si="266"/>
        <v/>
      </c>
    </row>
    <row r="2657" spans="1:16" x14ac:dyDescent="0.25">
      <c r="A2657" s="9" t="str">
        <f>IF(A2656="","",IF(B2656&lt;C2656,A2656,IF(A2656=MAX('entry data'!$B$8:$B$507),"",A2656+1)))</f>
        <v/>
      </c>
      <c r="B2657" s="9" t="str">
        <f t="shared" si="267"/>
        <v/>
      </c>
      <c r="C2657" s="9" t="str">
        <f>IF(ISERROR(VLOOKUP(A2657,'entry data'!B:G,6,0)),"",VLOOKUP(A2657,'entry data'!B:G,6,0))</f>
        <v/>
      </c>
      <c r="D2657" s="9" t="str">
        <f>IF(ISERROR(VLOOKUP(A2657,'entry data'!B:C,2,0)),"",VLOOKUP(A2657,'entry data'!B:C,2,0))</f>
        <v/>
      </c>
      <c r="E2657" s="9" t="str">
        <f>IF(ISERROR(VLOOKUP(A2657,'entry data'!B:E,4,0)),"",VLOOKUP(A2657,'entry data'!B:E,4,0))</f>
        <v/>
      </c>
      <c r="F2657" s="11" t="str">
        <f>IF(A2657="","",IF(ISERROR(VLOOKUP(A2657,'entry data'!B:F,5,0)),"",VLOOKUP(A2657,'entry data'!B:F,5,0)))</f>
        <v/>
      </c>
      <c r="G2657" s="12" t="str">
        <f>IF(A2657="","",IF(ISERROR(VLOOKUP(A2657,'entry data'!B:I,8,0)),"",VLOOKUP(A2657,'entry data'!B:I,7,0)))</f>
        <v/>
      </c>
      <c r="H2657" s="13" t="str">
        <f>IF(A2657="","",IF(B2657=1,VLOOKUP(A2657,'entry data'!B:D,3,0),I2656))</f>
        <v/>
      </c>
      <c r="I2657" s="14" t="str">
        <f>IF(A2657="","",IF(E2657="weekly",7,IF(E2657="fortnightly",14,IF(E2657="monthly",DATE(IF(MONTH(H2657)=12,YEAR(H2657)+1,YEAR(H2657)),VLOOKUP(MONTH(H2657),index!$D$2:$G$13,2,0),DAY(H2657)),
IF(E2657="quarterly",DATE(IF(MONTH(H2657)&gt;=10,YEAR(H2657)+1,YEAR(H2657)),VLOOKUP(MONTH(H2657),index!$D$2:$G$13,3,0),DAY(H2657)),
IF(E2657="halfyearly",DATE(IF(MONTH(H2657)&gt;=7,YEAR(H2657)+1,YEAR(H2657)),VLOOKUP(MONTH(H2657),index!$D$2:$G$13,4,0),DAY(H2657)),
DATE(YEAR(H2657)+1,MONTH(H2657),DAY(H2657)))))-H2657))+H2657)</f>
        <v/>
      </c>
      <c r="J2657" s="9" t="str">
        <f t="shared" si="268"/>
        <v/>
      </c>
      <c r="K2657" s="11" t="str">
        <f t="shared" si="269"/>
        <v/>
      </c>
      <c r="L2657" s="11" t="str">
        <f t="shared" si="270"/>
        <v/>
      </c>
      <c r="M2657" s="11" t="str">
        <f>IF(A2657="","",VLOOKUP(E2657,index!$A$1:$B$6,2,0)*K2657*G2657)</f>
        <v/>
      </c>
      <c r="N2657" s="11" t="str">
        <f>IF(A2657="","",-PMT(G2657*VLOOKUP(E2657,index!$A$1:$B$6,2,0),C2657,F2657,0,0))</f>
        <v/>
      </c>
      <c r="O2657" s="11" t="str">
        <f t="shared" si="271"/>
        <v/>
      </c>
      <c r="P2657" s="11" t="str">
        <f t="shared" si="266"/>
        <v/>
      </c>
    </row>
    <row r="2658" spans="1:16" x14ac:dyDescent="0.25">
      <c r="A2658" s="9" t="str">
        <f>IF(A2657="","",IF(B2657&lt;C2657,A2657,IF(A2657=MAX('entry data'!$B$8:$B$507),"",A2657+1)))</f>
        <v/>
      </c>
      <c r="B2658" s="9" t="str">
        <f t="shared" si="267"/>
        <v/>
      </c>
      <c r="C2658" s="9" t="str">
        <f>IF(ISERROR(VLOOKUP(A2658,'entry data'!B:G,6,0)),"",VLOOKUP(A2658,'entry data'!B:G,6,0))</f>
        <v/>
      </c>
      <c r="D2658" s="9" t="str">
        <f>IF(ISERROR(VLOOKUP(A2658,'entry data'!B:C,2,0)),"",VLOOKUP(A2658,'entry data'!B:C,2,0))</f>
        <v/>
      </c>
      <c r="E2658" s="9" t="str">
        <f>IF(ISERROR(VLOOKUP(A2658,'entry data'!B:E,4,0)),"",VLOOKUP(A2658,'entry data'!B:E,4,0))</f>
        <v/>
      </c>
      <c r="F2658" s="11" t="str">
        <f>IF(A2658="","",IF(ISERROR(VLOOKUP(A2658,'entry data'!B:F,5,0)),"",VLOOKUP(A2658,'entry data'!B:F,5,0)))</f>
        <v/>
      </c>
      <c r="G2658" s="12" t="str">
        <f>IF(A2658="","",IF(ISERROR(VLOOKUP(A2658,'entry data'!B:I,8,0)),"",VLOOKUP(A2658,'entry data'!B:I,7,0)))</f>
        <v/>
      </c>
      <c r="H2658" s="13" t="str">
        <f>IF(A2658="","",IF(B2658=1,VLOOKUP(A2658,'entry data'!B:D,3,0),I2657))</f>
        <v/>
      </c>
      <c r="I2658" s="14" t="str">
        <f>IF(A2658="","",IF(E2658="weekly",7,IF(E2658="fortnightly",14,IF(E2658="monthly",DATE(IF(MONTH(H2658)=12,YEAR(H2658)+1,YEAR(H2658)),VLOOKUP(MONTH(H2658),index!$D$2:$G$13,2,0),DAY(H2658)),
IF(E2658="quarterly",DATE(IF(MONTH(H2658)&gt;=10,YEAR(H2658)+1,YEAR(H2658)),VLOOKUP(MONTH(H2658),index!$D$2:$G$13,3,0),DAY(H2658)),
IF(E2658="halfyearly",DATE(IF(MONTH(H2658)&gt;=7,YEAR(H2658)+1,YEAR(H2658)),VLOOKUP(MONTH(H2658),index!$D$2:$G$13,4,0),DAY(H2658)),
DATE(YEAR(H2658)+1,MONTH(H2658),DAY(H2658)))))-H2658))+H2658)</f>
        <v/>
      </c>
      <c r="J2658" s="9" t="str">
        <f t="shared" si="268"/>
        <v/>
      </c>
      <c r="K2658" s="11" t="str">
        <f t="shared" si="269"/>
        <v/>
      </c>
      <c r="L2658" s="11" t="str">
        <f t="shared" si="270"/>
        <v/>
      </c>
      <c r="M2658" s="11" t="str">
        <f>IF(A2658="","",VLOOKUP(E2658,index!$A$1:$B$6,2,0)*K2658*G2658)</f>
        <v/>
      </c>
      <c r="N2658" s="11" t="str">
        <f>IF(A2658="","",-PMT(G2658*VLOOKUP(E2658,index!$A$1:$B$6,2,0),C2658,F2658,0,0))</f>
        <v/>
      </c>
      <c r="O2658" s="11" t="str">
        <f t="shared" si="271"/>
        <v/>
      </c>
      <c r="P2658" s="11" t="str">
        <f t="shared" si="266"/>
        <v/>
      </c>
    </row>
    <row r="2659" spans="1:16" x14ac:dyDescent="0.25">
      <c r="A2659" s="9" t="str">
        <f>IF(A2658="","",IF(B2658&lt;C2658,A2658,IF(A2658=MAX('entry data'!$B$8:$B$507),"",A2658+1)))</f>
        <v/>
      </c>
      <c r="B2659" s="9" t="str">
        <f t="shared" si="267"/>
        <v/>
      </c>
      <c r="C2659" s="9" t="str">
        <f>IF(ISERROR(VLOOKUP(A2659,'entry data'!B:G,6,0)),"",VLOOKUP(A2659,'entry data'!B:G,6,0))</f>
        <v/>
      </c>
      <c r="D2659" s="9" t="str">
        <f>IF(ISERROR(VLOOKUP(A2659,'entry data'!B:C,2,0)),"",VLOOKUP(A2659,'entry data'!B:C,2,0))</f>
        <v/>
      </c>
      <c r="E2659" s="9" t="str">
        <f>IF(ISERROR(VLOOKUP(A2659,'entry data'!B:E,4,0)),"",VLOOKUP(A2659,'entry data'!B:E,4,0))</f>
        <v/>
      </c>
      <c r="F2659" s="11" t="str">
        <f>IF(A2659="","",IF(ISERROR(VLOOKUP(A2659,'entry data'!B:F,5,0)),"",VLOOKUP(A2659,'entry data'!B:F,5,0)))</f>
        <v/>
      </c>
      <c r="G2659" s="12" t="str">
        <f>IF(A2659="","",IF(ISERROR(VLOOKUP(A2659,'entry data'!B:I,8,0)),"",VLOOKUP(A2659,'entry data'!B:I,7,0)))</f>
        <v/>
      </c>
      <c r="H2659" s="13" t="str">
        <f>IF(A2659="","",IF(B2659=1,VLOOKUP(A2659,'entry data'!B:D,3,0),I2658))</f>
        <v/>
      </c>
      <c r="I2659" s="14" t="str">
        <f>IF(A2659="","",IF(E2659="weekly",7,IF(E2659="fortnightly",14,IF(E2659="monthly",DATE(IF(MONTH(H2659)=12,YEAR(H2659)+1,YEAR(H2659)),VLOOKUP(MONTH(H2659),index!$D$2:$G$13,2,0),DAY(H2659)),
IF(E2659="quarterly",DATE(IF(MONTH(H2659)&gt;=10,YEAR(H2659)+1,YEAR(H2659)),VLOOKUP(MONTH(H2659),index!$D$2:$G$13,3,0),DAY(H2659)),
IF(E2659="halfyearly",DATE(IF(MONTH(H2659)&gt;=7,YEAR(H2659)+1,YEAR(H2659)),VLOOKUP(MONTH(H2659),index!$D$2:$G$13,4,0),DAY(H2659)),
DATE(YEAR(H2659)+1,MONTH(H2659),DAY(H2659)))))-H2659))+H2659)</f>
        <v/>
      </c>
      <c r="J2659" s="9" t="str">
        <f t="shared" si="268"/>
        <v/>
      </c>
      <c r="K2659" s="11" t="str">
        <f t="shared" si="269"/>
        <v/>
      </c>
      <c r="L2659" s="11" t="str">
        <f t="shared" si="270"/>
        <v/>
      </c>
      <c r="M2659" s="11" t="str">
        <f>IF(A2659="","",VLOOKUP(E2659,index!$A$1:$B$6,2,0)*K2659*G2659)</f>
        <v/>
      </c>
      <c r="N2659" s="11" t="str">
        <f>IF(A2659="","",-PMT(G2659*VLOOKUP(E2659,index!$A$1:$B$6,2,0),C2659,F2659,0,0))</f>
        <v/>
      </c>
      <c r="O2659" s="11" t="str">
        <f t="shared" si="271"/>
        <v/>
      </c>
      <c r="P2659" s="11" t="str">
        <f t="shared" si="266"/>
        <v/>
      </c>
    </row>
    <row r="2660" spans="1:16" x14ac:dyDescent="0.25">
      <c r="A2660" s="9" t="str">
        <f>IF(A2659="","",IF(B2659&lt;C2659,A2659,IF(A2659=MAX('entry data'!$B$8:$B$507),"",A2659+1)))</f>
        <v/>
      </c>
      <c r="B2660" s="9" t="str">
        <f t="shared" si="267"/>
        <v/>
      </c>
      <c r="C2660" s="9" t="str">
        <f>IF(ISERROR(VLOOKUP(A2660,'entry data'!B:G,6,0)),"",VLOOKUP(A2660,'entry data'!B:G,6,0))</f>
        <v/>
      </c>
      <c r="D2660" s="9" t="str">
        <f>IF(ISERROR(VLOOKUP(A2660,'entry data'!B:C,2,0)),"",VLOOKUP(A2660,'entry data'!B:C,2,0))</f>
        <v/>
      </c>
      <c r="E2660" s="9" t="str">
        <f>IF(ISERROR(VLOOKUP(A2660,'entry data'!B:E,4,0)),"",VLOOKUP(A2660,'entry data'!B:E,4,0))</f>
        <v/>
      </c>
      <c r="F2660" s="11" t="str">
        <f>IF(A2660="","",IF(ISERROR(VLOOKUP(A2660,'entry data'!B:F,5,0)),"",VLOOKUP(A2660,'entry data'!B:F,5,0)))</f>
        <v/>
      </c>
      <c r="G2660" s="12" t="str">
        <f>IF(A2660="","",IF(ISERROR(VLOOKUP(A2660,'entry data'!B:I,8,0)),"",VLOOKUP(A2660,'entry data'!B:I,7,0)))</f>
        <v/>
      </c>
      <c r="H2660" s="13" t="str">
        <f>IF(A2660="","",IF(B2660=1,VLOOKUP(A2660,'entry data'!B:D,3,0),I2659))</f>
        <v/>
      </c>
      <c r="I2660" s="14" t="str">
        <f>IF(A2660="","",IF(E2660="weekly",7,IF(E2660="fortnightly",14,IF(E2660="monthly",DATE(IF(MONTH(H2660)=12,YEAR(H2660)+1,YEAR(H2660)),VLOOKUP(MONTH(H2660),index!$D$2:$G$13,2,0),DAY(H2660)),
IF(E2660="quarterly",DATE(IF(MONTH(H2660)&gt;=10,YEAR(H2660)+1,YEAR(H2660)),VLOOKUP(MONTH(H2660),index!$D$2:$G$13,3,0),DAY(H2660)),
IF(E2660="halfyearly",DATE(IF(MONTH(H2660)&gt;=7,YEAR(H2660)+1,YEAR(H2660)),VLOOKUP(MONTH(H2660),index!$D$2:$G$13,4,0),DAY(H2660)),
DATE(YEAR(H2660)+1,MONTH(H2660),DAY(H2660)))))-H2660))+H2660)</f>
        <v/>
      </c>
      <c r="J2660" s="9" t="str">
        <f t="shared" si="268"/>
        <v/>
      </c>
      <c r="K2660" s="11" t="str">
        <f t="shared" si="269"/>
        <v/>
      </c>
      <c r="L2660" s="11" t="str">
        <f t="shared" si="270"/>
        <v/>
      </c>
      <c r="M2660" s="11" t="str">
        <f>IF(A2660="","",VLOOKUP(E2660,index!$A$1:$B$6,2,0)*K2660*G2660)</f>
        <v/>
      </c>
      <c r="N2660" s="11" t="str">
        <f>IF(A2660="","",-PMT(G2660*VLOOKUP(E2660,index!$A$1:$B$6,2,0),C2660,F2660,0,0))</f>
        <v/>
      </c>
      <c r="O2660" s="11" t="str">
        <f t="shared" si="271"/>
        <v/>
      </c>
      <c r="P2660" s="11" t="str">
        <f t="shared" si="266"/>
        <v/>
      </c>
    </row>
    <row r="2661" spans="1:16" x14ac:dyDescent="0.25">
      <c r="A2661" s="9" t="str">
        <f>IF(A2660="","",IF(B2660&lt;C2660,A2660,IF(A2660=MAX('entry data'!$B$8:$B$507),"",A2660+1)))</f>
        <v/>
      </c>
      <c r="B2661" s="9" t="str">
        <f t="shared" si="267"/>
        <v/>
      </c>
      <c r="C2661" s="9" t="str">
        <f>IF(ISERROR(VLOOKUP(A2661,'entry data'!B:G,6,0)),"",VLOOKUP(A2661,'entry data'!B:G,6,0))</f>
        <v/>
      </c>
      <c r="D2661" s="9" t="str">
        <f>IF(ISERROR(VLOOKUP(A2661,'entry data'!B:C,2,0)),"",VLOOKUP(A2661,'entry data'!B:C,2,0))</f>
        <v/>
      </c>
      <c r="E2661" s="9" t="str">
        <f>IF(ISERROR(VLOOKUP(A2661,'entry data'!B:E,4,0)),"",VLOOKUP(A2661,'entry data'!B:E,4,0))</f>
        <v/>
      </c>
      <c r="F2661" s="11" t="str">
        <f>IF(A2661="","",IF(ISERROR(VLOOKUP(A2661,'entry data'!B:F,5,0)),"",VLOOKUP(A2661,'entry data'!B:F,5,0)))</f>
        <v/>
      </c>
      <c r="G2661" s="12" t="str">
        <f>IF(A2661="","",IF(ISERROR(VLOOKUP(A2661,'entry data'!B:I,8,0)),"",VLOOKUP(A2661,'entry data'!B:I,7,0)))</f>
        <v/>
      </c>
      <c r="H2661" s="13" t="str">
        <f>IF(A2661="","",IF(B2661=1,VLOOKUP(A2661,'entry data'!B:D,3,0),I2660))</f>
        <v/>
      </c>
      <c r="I2661" s="14" t="str">
        <f>IF(A2661="","",IF(E2661="weekly",7,IF(E2661="fortnightly",14,IF(E2661="monthly",DATE(IF(MONTH(H2661)=12,YEAR(H2661)+1,YEAR(H2661)),VLOOKUP(MONTH(H2661),index!$D$2:$G$13,2,0),DAY(H2661)),
IF(E2661="quarterly",DATE(IF(MONTH(H2661)&gt;=10,YEAR(H2661)+1,YEAR(H2661)),VLOOKUP(MONTH(H2661),index!$D$2:$G$13,3,0),DAY(H2661)),
IF(E2661="halfyearly",DATE(IF(MONTH(H2661)&gt;=7,YEAR(H2661)+1,YEAR(H2661)),VLOOKUP(MONTH(H2661),index!$D$2:$G$13,4,0),DAY(H2661)),
DATE(YEAR(H2661)+1,MONTH(H2661),DAY(H2661)))))-H2661))+H2661)</f>
        <v/>
      </c>
      <c r="J2661" s="9" t="str">
        <f t="shared" si="268"/>
        <v/>
      </c>
      <c r="K2661" s="11" t="str">
        <f t="shared" si="269"/>
        <v/>
      </c>
      <c r="L2661" s="11" t="str">
        <f t="shared" si="270"/>
        <v/>
      </c>
      <c r="M2661" s="11" t="str">
        <f>IF(A2661="","",VLOOKUP(E2661,index!$A$1:$B$6,2,0)*K2661*G2661)</f>
        <v/>
      </c>
      <c r="N2661" s="11" t="str">
        <f>IF(A2661="","",-PMT(G2661*VLOOKUP(E2661,index!$A$1:$B$6,2,0),C2661,F2661,0,0))</f>
        <v/>
      </c>
      <c r="O2661" s="11" t="str">
        <f t="shared" si="271"/>
        <v/>
      </c>
      <c r="P2661" s="11" t="str">
        <f t="shared" si="266"/>
        <v/>
      </c>
    </row>
    <row r="2662" spans="1:16" x14ac:dyDescent="0.25">
      <c r="A2662" s="9" t="str">
        <f>IF(A2661="","",IF(B2661&lt;C2661,A2661,IF(A2661=MAX('entry data'!$B$8:$B$507),"",A2661+1)))</f>
        <v/>
      </c>
      <c r="B2662" s="9" t="str">
        <f t="shared" si="267"/>
        <v/>
      </c>
      <c r="C2662" s="9" t="str">
        <f>IF(ISERROR(VLOOKUP(A2662,'entry data'!B:G,6,0)),"",VLOOKUP(A2662,'entry data'!B:G,6,0))</f>
        <v/>
      </c>
      <c r="D2662" s="9" t="str">
        <f>IF(ISERROR(VLOOKUP(A2662,'entry data'!B:C,2,0)),"",VLOOKUP(A2662,'entry data'!B:C,2,0))</f>
        <v/>
      </c>
      <c r="E2662" s="9" t="str">
        <f>IF(ISERROR(VLOOKUP(A2662,'entry data'!B:E,4,0)),"",VLOOKUP(A2662,'entry data'!B:E,4,0))</f>
        <v/>
      </c>
      <c r="F2662" s="11" t="str">
        <f>IF(A2662="","",IF(ISERROR(VLOOKUP(A2662,'entry data'!B:F,5,0)),"",VLOOKUP(A2662,'entry data'!B:F,5,0)))</f>
        <v/>
      </c>
      <c r="G2662" s="12" t="str">
        <f>IF(A2662="","",IF(ISERROR(VLOOKUP(A2662,'entry data'!B:I,8,0)),"",VLOOKUP(A2662,'entry data'!B:I,7,0)))</f>
        <v/>
      </c>
      <c r="H2662" s="13" t="str">
        <f>IF(A2662="","",IF(B2662=1,VLOOKUP(A2662,'entry data'!B:D,3,0),I2661))</f>
        <v/>
      </c>
      <c r="I2662" s="14" t="str">
        <f>IF(A2662="","",IF(E2662="weekly",7,IF(E2662="fortnightly",14,IF(E2662="monthly",DATE(IF(MONTH(H2662)=12,YEAR(H2662)+1,YEAR(H2662)),VLOOKUP(MONTH(H2662),index!$D$2:$G$13,2,0),DAY(H2662)),
IF(E2662="quarterly",DATE(IF(MONTH(H2662)&gt;=10,YEAR(H2662)+1,YEAR(H2662)),VLOOKUP(MONTH(H2662),index!$D$2:$G$13,3,0),DAY(H2662)),
IF(E2662="halfyearly",DATE(IF(MONTH(H2662)&gt;=7,YEAR(H2662)+1,YEAR(H2662)),VLOOKUP(MONTH(H2662),index!$D$2:$G$13,4,0),DAY(H2662)),
DATE(YEAR(H2662)+1,MONTH(H2662),DAY(H2662)))))-H2662))+H2662)</f>
        <v/>
      </c>
      <c r="J2662" s="9" t="str">
        <f t="shared" si="268"/>
        <v/>
      </c>
      <c r="K2662" s="11" t="str">
        <f t="shared" si="269"/>
        <v/>
      </c>
      <c r="L2662" s="11" t="str">
        <f t="shared" si="270"/>
        <v/>
      </c>
      <c r="M2662" s="11" t="str">
        <f>IF(A2662="","",VLOOKUP(E2662,index!$A$1:$B$6,2,0)*K2662*G2662)</f>
        <v/>
      </c>
      <c r="N2662" s="11" t="str">
        <f>IF(A2662="","",-PMT(G2662*VLOOKUP(E2662,index!$A$1:$B$6,2,0),C2662,F2662,0,0))</f>
        <v/>
      </c>
      <c r="O2662" s="11" t="str">
        <f t="shared" si="271"/>
        <v/>
      </c>
      <c r="P2662" s="11" t="str">
        <f t="shared" si="266"/>
        <v/>
      </c>
    </row>
    <row r="2663" spans="1:16" x14ac:dyDescent="0.25">
      <c r="A2663" s="9" t="str">
        <f>IF(A2662="","",IF(B2662&lt;C2662,A2662,IF(A2662=MAX('entry data'!$B$8:$B$507),"",A2662+1)))</f>
        <v/>
      </c>
      <c r="B2663" s="9" t="str">
        <f t="shared" si="267"/>
        <v/>
      </c>
      <c r="C2663" s="9" t="str">
        <f>IF(ISERROR(VLOOKUP(A2663,'entry data'!B:G,6,0)),"",VLOOKUP(A2663,'entry data'!B:G,6,0))</f>
        <v/>
      </c>
      <c r="D2663" s="9" t="str">
        <f>IF(ISERROR(VLOOKUP(A2663,'entry data'!B:C,2,0)),"",VLOOKUP(A2663,'entry data'!B:C,2,0))</f>
        <v/>
      </c>
      <c r="E2663" s="9" t="str">
        <f>IF(ISERROR(VLOOKUP(A2663,'entry data'!B:E,4,0)),"",VLOOKUP(A2663,'entry data'!B:E,4,0))</f>
        <v/>
      </c>
      <c r="F2663" s="11" t="str">
        <f>IF(A2663="","",IF(ISERROR(VLOOKUP(A2663,'entry data'!B:F,5,0)),"",VLOOKUP(A2663,'entry data'!B:F,5,0)))</f>
        <v/>
      </c>
      <c r="G2663" s="12" t="str">
        <f>IF(A2663="","",IF(ISERROR(VLOOKUP(A2663,'entry data'!B:I,8,0)),"",VLOOKUP(A2663,'entry data'!B:I,7,0)))</f>
        <v/>
      </c>
      <c r="H2663" s="13" t="str">
        <f>IF(A2663="","",IF(B2663=1,VLOOKUP(A2663,'entry data'!B:D,3,0),I2662))</f>
        <v/>
      </c>
      <c r="I2663" s="14" t="str">
        <f>IF(A2663="","",IF(E2663="weekly",7,IF(E2663="fortnightly",14,IF(E2663="monthly",DATE(IF(MONTH(H2663)=12,YEAR(H2663)+1,YEAR(H2663)),VLOOKUP(MONTH(H2663),index!$D$2:$G$13,2,0),DAY(H2663)),
IF(E2663="quarterly",DATE(IF(MONTH(H2663)&gt;=10,YEAR(H2663)+1,YEAR(H2663)),VLOOKUP(MONTH(H2663),index!$D$2:$G$13,3,0),DAY(H2663)),
IF(E2663="halfyearly",DATE(IF(MONTH(H2663)&gt;=7,YEAR(H2663)+1,YEAR(H2663)),VLOOKUP(MONTH(H2663),index!$D$2:$G$13,4,0),DAY(H2663)),
DATE(YEAR(H2663)+1,MONTH(H2663),DAY(H2663)))))-H2663))+H2663)</f>
        <v/>
      </c>
      <c r="J2663" s="9" t="str">
        <f t="shared" si="268"/>
        <v/>
      </c>
      <c r="K2663" s="11" t="str">
        <f t="shared" si="269"/>
        <v/>
      </c>
      <c r="L2663" s="11" t="str">
        <f t="shared" si="270"/>
        <v/>
      </c>
      <c r="M2663" s="11" t="str">
        <f>IF(A2663="","",VLOOKUP(E2663,index!$A$1:$B$6,2,0)*K2663*G2663)</f>
        <v/>
      </c>
      <c r="N2663" s="11" t="str">
        <f>IF(A2663="","",-PMT(G2663*VLOOKUP(E2663,index!$A$1:$B$6,2,0),C2663,F2663,0,0))</f>
        <v/>
      </c>
      <c r="O2663" s="11" t="str">
        <f t="shared" si="271"/>
        <v/>
      </c>
      <c r="P2663" s="11" t="str">
        <f t="shared" si="266"/>
        <v/>
      </c>
    </row>
    <row r="2664" spans="1:16" x14ac:dyDescent="0.25">
      <c r="A2664" s="9" t="str">
        <f>IF(A2663="","",IF(B2663&lt;C2663,A2663,IF(A2663=MAX('entry data'!$B$8:$B$507),"",A2663+1)))</f>
        <v/>
      </c>
      <c r="B2664" s="9" t="str">
        <f t="shared" si="267"/>
        <v/>
      </c>
      <c r="C2664" s="9" t="str">
        <f>IF(ISERROR(VLOOKUP(A2664,'entry data'!B:G,6,0)),"",VLOOKUP(A2664,'entry data'!B:G,6,0))</f>
        <v/>
      </c>
      <c r="D2664" s="9" t="str">
        <f>IF(ISERROR(VLOOKUP(A2664,'entry data'!B:C,2,0)),"",VLOOKUP(A2664,'entry data'!B:C,2,0))</f>
        <v/>
      </c>
      <c r="E2664" s="9" t="str">
        <f>IF(ISERROR(VLOOKUP(A2664,'entry data'!B:E,4,0)),"",VLOOKUP(A2664,'entry data'!B:E,4,0))</f>
        <v/>
      </c>
      <c r="F2664" s="11" t="str">
        <f>IF(A2664="","",IF(ISERROR(VLOOKUP(A2664,'entry data'!B:F,5,0)),"",VLOOKUP(A2664,'entry data'!B:F,5,0)))</f>
        <v/>
      </c>
      <c r="G2664" s="12" t="str">
        <f>IF(A2664="","",IF(ISERROR(VLOOKUP(A2664,'entry data'!B:I,8,0)),"",VLOOKUP(A2664,'entry data'!B:I,7,0)))</f>
        <v/>
      </c>
      <c r="H2664" s="13" t="str">
        <f>IF(A2664="","",IF(B2664=1,VLOOKUP(A2664,'entry data'!B:D,3,0),I2663))</f>
        <v/>
      </c>
      <c r="I2664" s="14" t="str">
        <f>IF(A2664="","",IF(E2664="weekly",7,IF(E2664="fortnightly",14,IF(E2664="monthly",DATE(IF(MONTH(H2664)=12,YEAR(H2664)+1,YEAR(H2664)),VLOOKUP(MONTH(H2664),index!$D$2:$G$13,2,0),DAY(H2664)),
IF(E2664="quarterly",DATE(IF(MONTH(H2664)&gt;=10,YEAR(H2664)+1,YEAR(H2664)),VLOOKUP(MONTH(H2664),index!$D$2:$G$13,3,0),DAY(H2664)),
IF(E2664="halfyearly",DATE(IF(MONTH(H2664)&gt;=7,YEAR(H2664)+1,YEAR(H2664)),VLOOKUP(MONTH(H2664),index!$D$2:$G$13,4,0),DAY(H2664)),
DATE(YEAR(H2664)+1,MONTH(H2664),DAY(H2664)))))-H2664))+H2664)</f>
        <v/>
      </c>
      <c r="J2664" s="9" t="str">
        <f t="shared" si="268"/>
        <v/>
      </c>
      <c r="K2664" s="11" t="str">
        <f t="shared" si="269"/>
        <v/>
      </c>
      <c r="L2664" s="11" t="str">
        <f t="shared" si="270"/>
        <v/>
      </c>
      <c r="M2664" s="11" t="str">
        <f>IF(A2664="","",VLOOKUP(E2664,index!$A$1:$B$6,2,0)*K2664*G2664)</f>
        <v/>
      </c>
      <c r="N2664" s="11" t="str">
        <f>IF(A2664="","",-PMT(G2664*VLOOKUP(E2664,index!$A$1:$B$6,2,0),C2664,F2664,0,0))</f>
        <v/>
      </c>
      <c r="O2664" s="11" t="str">
        <f t="shared" si="271"/>
        <v/>
      </c>
      <c r="P2664" s="11" t="str">
        <f t="shared" si="266"/>
        <v/>
      </c>
    </row>
    <row r="2665" spans="1:16" x14ac:dyDescent="0.25">
      <c r="A2665" s="9" t="str">
        <f>IF(A2664="","",IF(B2664&lt;C2664,A2664,IF(A2664=MAX('entry data'!$B$8:$B$507),"",A2664+1)))</f>
        <v/>
      </c>
      <c r="B2665" s="9" t="str">
        <f t="shared" si="267"/>
        <v/>
      </c>
      <c r="C2665" s="9" t="str">
        <f>IF(ISERROR(VLOOKUP(A2665,'entry data'!B:G,6,0)),"",VLOOKUP(A2665,'entry data'!B:G,6,0))</f>
        <v/>
      </c>
      <c r="D2665" s="9" t="str">
        <f>IF(ISERROR(VLOOKUP(A2665,'entry data'!B:C,2,0)),"",VLOOKUP(A2665,'entry data'!B:C,2,0))</f>
        <v/>
      </c>
      <c r="E2665" s="9" t="str">
        <f>IF(ISERROR(VLOOKUP(A2665,'entry data'!B:E,4,0)),"",VLOOKUP(A2665,'entry data'!B:E,4,0))</f>
        <v/>
      </c>
      <c r="F2665" s="11" t="str">
        <f>IF(A2665="","",IF(ISERROR(VLOOKUP(A2665,'entry data'!B:F,5,0)),"",VLOOKUP(A2665,'entry data'!B:F,5,0)))</f>
        <v/>
      </c>
      <c r="G2665" s="12" t="str">
        <f>IF(A2665="","",IF(ISERROR(VLOOKUP(A2665,'entry data'!B:I,8,0)),"",VLOOKUP(A2665,'entry data'!B:I,7,0)))</f>
        <v/>
      </c>
      <c r="H2665" s="13" t="str">
        <f>IF(A2665="","",IF(B2665=1,VLOOKUP(A2665,'entry data'!B:D,3,0),I2664))</f>
        <v/>
      </c>
      <c r="I2665" s="14" t="str">
        <f>IF(A2665="","",IF(E2665="weekly",7,IF(E2665="fortnightly",14,IF(E2665="monthly",DATE(IF(MONTH(H2665)=12,YEAR(H2665)+1,YEAR(H2665)),VLOOKUP(MONTH(H2665),index!$D$2:$G$13,2,0),DAY(H2665)),
IF(E2665="quarterly",DATE(IF(MONTH(H2665)&gt;=10,YEAR(H2665)+1,YEAR(H2665)),VLOOKUP(MONTH(H2665),index!$D$2:$G$13,3,0),DAY(H2665)),
IF(E2665="halfyearly",DATE(IF(MONTH(H2665)&gt;=7,YEAR(H2665)+1,YEAR(H2665)),VLOOKUP(MONTH(H2665),index!$D$2:$G$13,4,0),DAY(H2665)),
DATE(YEAR(H2665)+1,MONTH(H2665),DAY(H2665)))))-H2665))+H2665)</f>
        <v/>
      </c>
      <c r="J2665" s="9" t="str">
        <f t="shared" si="268"/>
        <v/>
      </c>
      <c r="K2665" s="11" t="str">
        <f t="shared" si="269"/>
        <v/>
      </c>
      <c r="L2665" s="11" t="str">
        <f t="shared" si="270"/>
        <v/>
      </c>
      <c r="M2665" s="11" t="str">
        <f>IF(A2665="","",VLOOKUP(E2665,index!$A$1:$B$6,2,0)*K2665*G2665)</f>
        <v/>
      </c>
      <c r="N2665" s="11" t="str">
        <f>IF(A2665="","",-PMT(G2665*VLOOKUP(E2665,index!$A$1:$B$6,2,0),C2665,F2665,0,0))</f>
        <v/>
      </c>
      <c r="O2665" s="11" t="str">
        <f t="shared" si="271"/>
        <v/>
      </c>
      <c r="P2665" s="11" t="str">
        <f t="shared" si="266"/>
        <v/>
      </c>
    </row>
    <row r="2666" spans="1:16" x14ac:dyDescent="0.25">
      <c r="A2666" s="9" t="str">
        <f>IF(A2665="","",IF(B2665&lt;C2665,A2665,IF(A2665=MAX('entry data'!$B$8:$B$507),"",A2665+1)))</f>
        <v/>
      </c>
      <c r="B2666" s="9" t="str">
        <f t="shared" si="267"/>
        <v/>
      </c>
      <c r="C2666" s="9" t="str">
        <f>IF(ISERROR(VLOOKUP(A2666,'entry data'!B:G,6,0)),"",VLOOKUP(A2666,'entry data'!B:G,6,0))</f>
        <v/>
      </c>
      <c r="D2666" s="9" t="str">
        <f>IF(ISERROR(VLOOKUP(A2666,'entry data'!B:C,2,0)),"",VLOOKUP(A2666,'entry data'!B:C,2,0))</f>
        <v/>
      </c>
      <c r="E2666" s="9" t="str">
        <f>IF(ISERROR(VLOOKUP(A2666,'entry data'!B:E,4,0)),"",VLOOKUP(A2666,'entry data'!B:E,4,0))</f>
        <v/>
      </c>
      <c r="F2666" s="11" t="str">
        <f>IF(A2666="","",IF(ISERROR(VLOOKUP(A2666,'entry data'!B:F,5,0)),"",VLOOKUP(A2666,'entry data'!B:F,5,0)))</f>
        <v/>
      </c>
      <c r="G2666" s="12" t="str">
        <f>IF(A2666="","",IF(ISERROR(VLOOKUP(A2666,'entry data'!B:I,8,0)),"",VLOOKUP(A2666,'entry data'!B:I,7,0)))</f>
        <v/>
      </c>
      <c r="H2666" s="13" t="str">
        <f>IF(A2666="","",IF(B2666=1,VLOOKUP(A2666,'entry data'!B:D,3,0),I2665))</f>
        <v/>
      </c>
      <c r="I2666" s="14" t="str">
        <f>IF(A2666="","",IF(E2666="weekly",7,IF(E2666="fortnightly",14,IF(E2666="monthly",DATE(IF(MONTH(H2666)=12,YEAR(H2666)+1,YEAR(H2666)),VLOOKUP(MONTH(H2666),index!$D$2:$G$13,2,0),DAY(H2666)),
IF(E2666="quarterly",DATE(IF(MONTH(H2666)&gt;=10,YEAR(H2666)+1,YEAR(H2666)),VLOOKUP(MONTH(H2666),index!$D$2:$G$13,3,0),DAY(H2666)),
IF(E2666="halfyearly",DATE(IF(MONTH(H2666)&gt;=7,YEAR(H2666)+1,YEAR(H2666)),VLOOKUP(MONTH(H2666),index!$D$2:$G$13,4,0),DAY(H2666)),
DATE(YEAR(H2666)+1,MONTH(H2666),DAY(H2666)))))-H2666))+H2666)</f>
        <v/>
      </c>
      <c r="J2666" s="9" t="str">
        <f t="shared" si="268"/>
        <v/>
      </c>
      <c r="K2666" s="11" t="str">
        <f t="shared" si="269"/>
        <v/>
      </c>
      <c r="L2666" s="11" t="str">
        <f t="shared" si="270"/>
        <v/>
      </c>
      <c r="M2666" s="11" t="str">
        <f>IF(A2666="","",VLOOKUP(E2666,index!$A$1:$B$6,2,0)*K2666*G2666)</f>
        <v/>
      </c>
      <c r="N2666" s="11" t="str">
        <f>IF(A2666="","",-PMT(G2666*VLOOKUP(E2666,index!$A$1:$B$6,2,0),C2666,F2666,0,0))</f>
        <v/>
      </c>
      <c r="O2666" s="11" t="str">
        <f t="shared" si="271"/>
        <v/>
      </c>
      <c r="P2666" s="11" t="str">
        <f t="shared" si="266"/>
        <v/>
      </c>
    </row>
    <row r="2667" spans="1:16" x14ac:dyDescent="0.25">
      <c r="A2667" s="9" t="str">
        <f>IF(A2666="","",IF(B2666&lt;C2666,A2666,IF(A2666=MAX('entry data'!$B$8:$B$507),"",A2666+1)))</f>
        <v/>
      </c>
      <c r="B2667" s="9" t="str">
        <f t="shared" si="267"/>
        <v/>
      </c>
      <c r="C2667" s="9" t="str">
        <f>IF(ISERROR(VLOOKUP(A2667,'entry data'!B:G,6,0)),"",VLOOKUP(A2667,'entry data'!B:G,6,0))</f>
        <v/>
      </c>
      <c r="D2667" s="9" t="str">
        <f>IF(ISERROR(VLOOKUP(A2667,'entry data'!B:C,2,0)),"",VLOOKUP(A2667,'entry data'!B:C,2,0))</f>
        <v/>
      </c>
      <c r="E2667" s="9" t="str">
        <f>IF(ISERROR(VLOOKUP(A2667,'entry data'!B:E,4,0)),"",VLOOKUP(A2667,'entry data'!B:E,4,0))</f>
        <v/>
      </c>
      <c r="F2667" s="11" t="str">
        <f>IF(A2667="","",IF(ISERROR(VLOOKUP(A2667,'entry data'!B:F,5,0)),"",VLOOKUP(A2667,'entry data'!B:F,5,0)))</f>
        <v/>
      </c>
      <c r="G2667" s="12" t="str">
        <f>IF(A2667="","",IF(ISERROR(VLOOKUP(A2667,'entry data'!B:I,8,0)),"",VLOOKUP(A2667,'entry data'!B:I,7,0)))</f>
        <v/>
      </c>
      <c r="H2667" s="13" t="str">
        <f>IF(A2667="","",IF(B2667=1,VLOOKUP(A2667,'entry data'!B:D,3,0),I2666))</f>
        <v/>
      </c>
      <c r="I2667" s="14" t="str">
        <f>IF(A2667="","",IF(E2667="weekly",7,IF(E2667="fortnightly",14,IF(E2667="monthly",DATE(IF(MONTH(H2667)=12,YEAR(H2667)+1,YEAR(H2667)),VLOOKUP(MONTH(H2667),index!$D$2:$G$13,2,0),DAY(H2667)),
IF(E2667="quarterly",DATE(IF(MONTH(H2667)&gt;=10,YEAR(H2667)+1,YEAR(H2667)),VLOOKUP(MONTH(H2667),index!$D$2:$G$13,3,0),DAY(H2667)),
IF(E2667="halfyearly",DATE(IF(MONTH(H2667)&gt;=7,YEAR(H2667)+1,YEAR(H2667)),VLOOKUP(MONTH(H2667),index!$D$2:$G$13,4,0),DAY(H2667)),
DATE(YEAR(H2667)+1,MONTH(H2667),DAY(H2667)))))-H2667))+H2667)</f>
        <v/>
      </c>
      <c r="J2667" s="9" t="str">
        <f t="shared" si="268"/>
        <v/>
      </c>
      <c r="K2667" s="11" t="str">
        <f t="shared" si="269"/>
        <v/>
      </c>
      <c r="L2667" s="11" t="str">
        <f t="shared" si="270"/>
        <v/>
      </c>
      <c r="M2667" s="11" t="str">
        <f>IF(A2667="","",VLOOKUP(E2667,index!$A$1:$B$6,2,0)*K2667*G2667)</f>
        <v/>
      </c>
      <c r="N2667" s="11" t="str">
        <f>IF(A2667="","",-PMT(G2667*VLOOKUP(E2667,index!$A$1:$B$6,2,0),C2667,F2667,0,0))</f>
        <v/>
      </c>
      <c r="O2667" s="11" t="str">
        <f t="shared" si="271"/>
        <v/>
      </c>
      <c r="P2667" s="11" t="str">
        <f t="shared" si="266"/>
        <v/>
      </c>
    </row>
    <row r="2668" spans="1:16" x14ac:dyDescent="0.25">
      <c r="A2668" s="9" t="str">
        <f>IF(A2667="","",IF(B2667&lt;C2667,A2667,IF(A2667=MAX('entry data'!$B$8:$B$507),"",A2667+1)))</f>
        <v/>
      </c>
      <c r="B2668" s="9" t="str">
        <f t="shared" si="267"/>
        <v/>
      </c>
      <c r="C2668" s="9" t="str">
        <f>IF(ISERROR(VLOOKUP(A2668,'entry data'!B:G,6,0)),"",VLOOKUP(A2668,'entry data'!B:G,6,0))</f>
        <v/>
      </c>
      <c r="D2668" s="9" t="str">
        <f>IF(ISERROR(VLOOKUP(A2668,'entry data'!B:C,2,0)),"",VLOOKUP(A2668,'entry data'!B:C,2,0))</f>
        <v/>
      </c>
      <c r="E2668" s="9" t="str">
        <f>IF(ISERROR(VLOOKUP(A2668,'entry data'!B:E,4,0)),"",VLOOKUP(A2668,'entry data'!B:E,4,0))</f>
        <v/>
      </c>
      <c r="F2668" s="11" t="str">
        <f>IF(A2668="","",IF(ISERROR(VLOOKUP(A2668,'entry data'!B:F,5,0)),"",VLOOKUP(A2668,'entry data'!B:F,5,0)))</f>
        <v/>
      </c>
      <c r="G2668" s="12" t="str">
        <f>IF(A2668="","",IF(ISERROR(VLOOKUP(A2668,'entry data'!B:I,8,0)),"",VLOOKUP(A2668,'entry data'!B:I,7,0)))</f>
        <v/>
      </c>
      <c r="H2668" s="13" t="str">
        <f>IF(A2668="","",IF(B2668=1,VLOOKUP(A2668,'entry data'!B:D,3,0),I2667))</f>
        <v/>
      </c>
      <c r="I2668" s="14" t="str">
        <f>IF(A2668="","",IF(E2668="weekly",7,IF(E2668="fortnightly",14,IF(E2668="monthly",DATE(IF(MONTH(H2668)=12,YEAR(H2668)+1,YEAR(H2668)),VLOOKUP(MONTH(H2668),index!$D$2:$G$13,2,0),DAY(H2668)),
IF(E2668="quarterly",DATE(IF(MONTH(H2668)&gt;=10,YEAR(H2668)+1,YEAR(H2668)),VLOOKUP(MONTH(H2668),index!$D$2:$G$13,3,0),DAY(H2668)),
IF(E2668="halfyearly",DATE(IF(MONTH(H2668)&gt;=7,YEAR(H2668)+1,YEAR(H2668)),VLOOKUP(MONTH(H2668),index!$D$2:$G$13,4,0),DAY(H2668)),
DATE(YEAR(H2668)+1,MONTH(H2668),DAY(H2668)))))-H2668))+H2668)</f>
        <v/>
      </c>
      <c r="J2668" s="9" t="str">
        <f t="shared" si="268"/>
        <v/>
      </c>
      <c r="K2668" s="11" t="str">
        <f t="shared" si="269"/>
        <v/>
      </c>
      <c r="L2668" s="11" t="str">
        <f t="shared" si="270"/>
        <v/>
      </c>
      <c r="M2668" s="11" t="str">
        <f>IF(A2668="","",VLOOKUP(E2668,index!$A$1:$B$6,2,0)*K2668*G2668)</f>
        <v/>
      </c>
      <c r="N2668" s="11" t="str">
        <f>IF(A2668="","",-PMT(G2668*VLOOKUP(E2668,index!$A$1:$B$6,2,0),C2668,F2668,0,0))</f>
        <v/>
      </c>
      <c r="O2668" s="11" t="str">
        <f t="shared" si="271"/>
        <v/>
      </c>
      <c r="P2668" s="11" t="str">
        <f t="shared" si="266"/>
        <v/>
      </c>
    </row>
    <row r="2669" spans="1:16" x14ac:dyDescent="0.25">
      <c r="A2669" s="9" t="str">
        <f>IF(A2668="","",IF(B2668&lt;C2668,A2668,IF(A2668=MAX('entry data'!$B$8:$B$507),"",A2668+1)))</f>
        <v/>
      </c>
      <c r="B2669" s="9" t="str">
        <f t="shared" si="267"/>
        <v/>
      </c>
      <c r="C2669" s="9" t="str">
        <f>IF(ISERROR(VLOOKUP(A2669,'entry data'!B:G,6,0)),"",VLOOKUP(A2669,'entry data'!B:G,6,0))</f>
        <v/>
      </c>
      <c r="D2669" s="9" t="str">
        <f>IF(ISERROR(VLOOKUP(A2669,'entry data'!B:C,2,0)),"",VLOOKUP(A2669,'entry data'!B:C,2,0))</f>
        <v/>
      </c>
      <c r="E2669" s="9" t="str">
        <f>IF(ISERROR(VLOOKUP(A2669,'entry data'!B:E,4,0)),"",VLOOKUP(A2669,'entry data'!B:E,4,0))</f>
        <v/>
      </c>
      <c r="F2669" s="11" t="str">
        <f>IF(A2669="","",IF(ISERROR(VLOOKUP(A2669,'entry data'!B:F,5,0)),"",VLOOKUP(A2669,'entry data'!B:F,5,0)))</f>
        <v/>
      </c>
      <c r="G2669" s="12" t="str">
        <f>IF(A2669="","",IF(ISERROR(VLOOKUP(A2669,'entry data'!B:I,8,0)),"",VLOOKUP(A2669,'entry data'!B:I,7,0)))</f>
        <v/>
      </c>
      <c r="H2669" s="13" t="str">
        <f>IF(A2669="","",IF(B2669=1,VLOOKUP(A2669,'entry data'!B:D,3,0),I2668))</f>
        <v/>
      </c>
      <c r="I2669" s="14" t="str">
        <f>IF(A2669="","",IF(E2669="weekly",7,IF(E2669="fortnightly",14,IF(E2669="monthly",DATE(IF(MONTH(H2669)=12,YEAR(H2669)+1,YEAR(H2669)),VLOOKUP(MONTH(H2669),index!$D$2:$G$13,2,0),DAY(H2669)),
IF(E2669="quarterly",DATE(IF(MONTH(H2669)&gt;=10,YEAR(H2669)+1,YEAR(H2669)),VLOOKUP(MONTH(H2669),index!$D$2:$G$13,3,0),DAY(H2669)),
IF(E2669="halfyearly",DATE(IF(MONTH(H2669)&gt;=7,YEAR(H2669)+1,YEAR(H2669)),VLOOKUP(MONTH(H2669),index!$D$2:$G$13,4,0),DAY(H2669)),
DATE(YEAR(H2669)+1,MONTH(H2669),DAY(H2669)))))-H2669))+H2669)</f>
        <v/>
      </c>
      <c r="J2669" s="9" t="str">
        <f t="shared" si="268"/>
        <v/>
      </c>
      <c r="K2669" s="11" t="str">
        <f t="shared" si="269"/>
        <v/>
      </c>
      <c r="L2669" s="11" t="str">
        <f t="shared" si="270"/>
        <v/>
      </c>
      <c r="M2669" s="11" t="str">
        <f>IF(A2669="","",VLOOKUP(E2669,index!$A$1:$B$6,2,0)*K2669*G2669)</f>
        <v/>
      </c>
      <c r="N2669" s="11" t="str">
        <f>IF(A2669="","",-PMT(G2669*VLOOKUP(E2669,index!$A$1:$B$6,2,0),C2669,F2669,0,0))</f>
        <v/>
      </c>
      <c r="O2669" s="11" t="str">
        <f t="shared" si="271"/>
        <v/>
      </c>
      <c r="P2669" s="11" t="str">
        <f t="shared" si="266"/>
        <v/>
      </c>
    </row>
    <row r="2670" spans="1:16" x14ac:dyDescent="0.25">
      <c r="A2670" s="9" t="str">
        <f>IF(A2669="","",IF(B2669&lt;C2669,A2669,IF(A2669=MAX('entry data'!$B$8:$B$507),"",A2669+1)))</f>
        <v/>
      </c>
      <c r="B2670" s="9" t="str">
        <f t="shared" si="267"/>
        <v/>
      </c>
      <c r="C2670" s="9" t="str">
        <f>IF(ISERROR(VLOOKUP(A2670,'entry data'!B:G,6,0)),"",VLOOKUP(A2670,'entry data'!B:G,6,0))</f>
        <v/>
      </c>
      <c r="D2670" s="9" t="str">
        <f>IF(ISERROR(VLOOKUP(A2670,'entry data'!B:C,2,0)),"",VLOOKUP(A2670,'entry data'!B:C,2,0))</f>
        <v/>
      </c>
      <c r="E2670" s="9" t="str">
        <f>IF(ISERROR(VLOOKUP(A2670,'entry data'!B:E,4,0)),"",VLOOKUP(A2670,'entry data'!B:E,4,0))</f>
        <v/>
      </c>
      <c r="F2670" s="11" t="str">
        <f>IF(A2670="","",IF(ISERROR(VLOOKUP(A2670,'entry data'!B:F,5,0)),"",VLOOKUP(A2670,'entry data'!B:F,5,0)))</f>
        <v/>
      </c>
      <c r="G2670" s="12" t="str">
        <f>IF(A2670="","",IF(ISERROR(VLOOKUP(A2670,'entry data'!B:I,8,0)),"",VLOOKUP(A2670,'entry data'!B:I,7,0)))</f>
        <v/>
      </c>
      <c r="H2670" s="13" t="str">
        <f>IF(A2670="","",IF(B2670=1,VLOOKUP(A2670,'entry data'!B:D,3,0),I2669))</f>
        <v/>
      </c>
      <c r="I2670" s="14" t="str">
        <f>IF(A2670="","",IF(E2670="weekly",7,IF(E2670="fortnightly",14,IF(E2670="monthly",DATE(IF(MONTH(H2670)=12,YEAR(H2670)+1,YEAR(H2670)),VLOOKUP(MONTH(H2670),index!$D$2:$G$13,2,0),DAY(H2670)),
IF(E2670="quarterly",DATE(IF(MONTH(H2670)&gt;=10,YEAR(H2670)+1,YEAR(H2670)),VLOOKUP(MONTH(H2670),index!$D$2:$G$13,3,0),DAY(H2670)),
IF(E2670="halfyearly",DATE(IF(MONTH(H2670)&gt;=7,YEAR(H2670)+1,YEAR(H2670)),VLOOKUP(MONTH(H2670),index!$D$2:$G$13,4,0),DAY(H2670)),
DATE(YEAR(H2670)+1,MONTH(H2670),DAY(H2670)))))-H2670))+H2670)</f>
        <v/>
      </c>
      <c r="J2670" s="9" t="str">
        <f t="shared" si="268"/>
        <v/>
      </c>
      <c r="K2670" s="11" t="str">
        <f t="shared" si="269"/>
        <v/>
      </c>
      <c r="L2670" s="11" t="str">
        <f t="shared" si="270"/>
        <v/>
      </c>
      <c r="M2670" s="11" t="str">
        <f>IF(A2670="","",VLOOKUP(E2670,index!$A$1:$B$6,2,0)*K2670*G2670)</f>
        <v/>
      </c>
      <c r="N2670" s="11" t="str">
        <f>IF(A2670="","",-PMT(G2670*VLOOKUP(E2670,index!$A$1:$B$6,2,0),C2670,F2670,0,0))</f>
        <v/>
      </c>
      <c r="O2670" s="11" t="str">
        <f t="shared" si="271"/>
        <v/>
      </c>
      <c r="P2670" s="11" t="str">
        <f t="shared" si="266"/>
        <v/>
      </c>
    </row>
    <row r="2671" spans="1:16" x14ac:dyDescent="0.25">
      <c r="A2671" s="9" t="str">
        <f>IF(A2670="","",IF(B2670&lt;C2670,A2670,IF(A2670=MAX('entry data'!$B$8:$B$507),"",A2670+1)))</f>
        <v/>
      </c>
      <c r="B2671" s="9" t="str">
        <f t="shared" si="267"/>
        <v/>
      </c>
      <c r="C2671" s="9" t="str">
        <f>IF(ISERROR(VLOOKUP(A2671,'entry data'!B:G,6,0)),"",VLOOKUP(A2671,'entry data'!B:G,6,0))</f>
        <v/>
      </c>
      <c r="D2671" s="9" t="str">
        <f>IF(ISERROR(VLOOKUP(A2671,'entry data'!B:C,2,0)),"",VLOOKUP(A2671,'entry data'!B:C,2,0))</f>
        <v/>
      </c>
      <c r="E2671" s="9" t="str">
        <f>IF(ISERROR(VLOOKUP(A2671,'entry data'!B:E,4,0)),"",VLOOKUP(A2671,'entry data'!B:E,4,0))</f>
        <v/>
      </c>
      <c r="F2671" s="11" t="str">
        <f>IF(A2671="","",IF(ISERROR(VLOOKUP(A2671,'entry data'!B:F,5,0)),"",VLOOKUP(A2671,'entry data'!B:F,5,0)))</f>
        <v/>
      </c>
      <c r="G2671" s="12" t="str">
        <f>IF(A2671="","",IF(ISERROR(VLOOKUP(A2671,'entry data'!B:I,8,0)),"",VLOOKUP(A2671,'entry data'!B:I,7,0)))</f>
        <v/>
      </c>
      <c r="H2671" s="13" t="str">
        <f>IF(A2671="","",IF(B2671=1,VLOOKUP(A2671,'entry data'!B:D,3,0),I2670))</f>
        <v/>
      </c>
      <c r="I2671" s="14" t="str">
        <f>IF(A2671="","",IF(E2671="weekly",7,IF(E2671="fortnightly",14,IF(E2671="monthly",DATE(IF(MONTH(H2671)=12,YEAR(H2671)+1,YEAR(H2671)),VLOOKUP(MONTH(H2671),index!$D$2:$G$13,2,0),DAY(H2671)),
IF(E2671="quarterly",DATE(IF(MONTH(H2671)&gt;=10,YEAR(H2671)+1,YEAR(H2671)),VLOOKUP(MONTH(H2671),index!$D$2:$G$13,3,0),DAY(H2671)),
IF(E2671="halfyearly",DATE(IF(MONTH(H2671)&gt;=7,YEAR(H2671)+1,YEAR(H2671)),VLOOKUP(MONTH(H2671),index!$D$2:$G$13,4,0),DAY(H2671)),
DATE(YEAR(H2671)+1,MONTH(H2671),DAY(H2671)))))-H2671))+H2671)</f>
        <v/>
      </c>
      <c r="J2671" s="9" t="str">
        <f t="shared" si="268"/>
        <v/>
      </c>
      <c r="K2671" s="11" t="str">
        <f t="shared" si="269"/>
        <v/>
      </c>
      <c r="L2671" s="11" t="str">
        <f t="shared" si="270"/>
        <v/>
      </c>
      <c r="M2671" s="11" t="str">
        <f>IF(A2671="","",VLOOKUP(E2671,index!$A$1:$B$6,2,0)*K2671*G2671)</f>
        <v/>
      </c>
      <c r="N2671" s="11" t="str">
        <f>IF(A2671="","",-PMT(G2671*VLOOKUP(E2671,index!$A$1:$B$6,2,0),C2671,F2671,0,0))</f>
        <v/>
      </c>
      <c r="O2671" s="11" t="str">
        <f t="shared" si="271"/>
        <v/>
      </c>
      <c r="P2671" s="11" t="str">
        <f t="shared" si="266"/>
        <v/>
      </c>
    </row>
    <row r="2672" spans="1:16" x14ac:dyDescent="0.25">
      <c r="A2672" s="9" t="str">
        <f>IF(A2671="","",IF(B2671&lt;C2671,A2671,IF(A2671=MAX('entry data'!$B$8:$B$507),"",A2671+1)))</f>
        <v/>
      </c>
      <c r="B2672" s="9" t="str">
        <f t="shared" si="267"/>
        <v/>
      </c>
      <c r="C2672" s="9" t="str">
        <f>IF(ISERROR(VLOOKUP(A2672,'entry data'!B:G,6,0)),"",VLOOKUP(A2672,'entry data'!B:G,6,0))</f>
        <v/>
      </c>
      <c r="D2672" s="9" t="str">
        <f>IF(ISERROR(VLOOKUP(A2672,'entry data'!B:C,2,0)),"",VLOOKUP(A2672,'entry data'!B:C,2,0))</f>
        <v/>
      </c>
      <c r="E2672" s="9" t="str">
        <f>IF(ISERROR(VLOOKUP(A2672,'entry data'!B:E,4,0)),"",VLOOKUP(A2672,'entry data'!B:E,4,0))</f>
        <v/>
      </c>
      <c r="F2672" s="11" t="str">
        <f>IF(A2672="","",IF(ISERROR(VLOOKUP(A2672,'entry data'!B:F,5,0)),"",VLOOKUP(A2672,'entry data'!B:F,5,0)))</f>
        <v/>
      </c>
      <c r="G2672" s="12" t="str">
        <f>IF(A2672="","",IF(ISERROR(VLOOKUP(A2672,'entry data'!B:I,8,0)),"",VLOOKUP(A2672,'entry data'!B:I,7,0)))</f>
        <v/>
      </c>
      <c r="H2672" s="13" t="str">
        <f>IF(A2672="","",IF(B2672=1,VLOOKUP(A2672,'entry data'!B:D,3,0),I2671))</f>
        <v/>
      </c>
      <c r="I2672" s="14" t="str">
        <f>IF(A2672="","",IF(E2672="weekly",7,IF(E2672="fortnightly",14,IF(E2672="monthly",DATE(IF(MONTH(H2672)=12,YEAR(H2672)+1,YEAR(H2672)),VLOOKUP(MONTH(H2672),index!$D$2:$G$13,2,0),DAY(H2672)),
IF(E2672="quarterly",DATE(IF(MONTH(H2672)&gt;=10,YEAR(H2672)+1,YEAR(H2672)),VLOOKUP(MONTH(H2672),index!$D$2:$G$13,3,0),DAY(H2672)),
IF(E2672="halfyearly",DATE(IF(MONTH(H2672)&gt;=7,YEAR(H2672)+1,YEAR(H2672)),VLOOKUP(MONTH(H2672),index!$D$2:$G$13,4,0),DAY(H2672)),
DATE(YEAR(H2672)+1,MONTH(H2672),DAY(H2672)))))-H2672))+H2672)</f>
        <v/>
      </c>
      <c r="J2672" s="9" t="str">
        <f t="shared" si="268"/>
        <v/>
      </c>
      <c r="K2672" s="11" t="str">
        <f t="shared" si="269"/>
        <v/>
      </c>
      <c r="L2672" s="11" t="str">
        <f t="shared" si="270"/>
        <v/>
      </c>
      <c r="M2672" s="11" t="str">
        <f>IF(A2672="","",VLOOKUP(E2672,index!$A$1:$B$6,2,0)*K2672*G2672)</f>
        <v/>
      </c>
      <c r="N2672" s="11" t="str">
        <f>IF(A2672="","",-PMT(G2672*VLOOKUP(E2672,index!$A$1:$B$6,2,0),C2672,F2672,0,0))</f>
        <v/>
      </c>
      <c r="O2672" s="11" t="str">
        <f t="shared" si="271"/>
        <v/>
      </c>
      <c r="P2672" s="11" t="str">
        <f t="shared" si="266"/>
        <v/>
      </c>
    </row>
    <row r="2673" spans="1:16" x14ac:dyDescent="0.25">
      <c r="A2673" s="9" t="str">
        <f>IF(A2672="","",IF(B2672&lt;C2672,A2672,IF(A2672=MAX('entry data'!$B$8:$B$507),"",A2672+1)))</f>
        <v/>
      </c>
      <c r="B2673" s="9" t="str">
        <f t="shared" si="267"/>
        <v/>
      </c>
      <c r="C2673" s="9" t="str">
        <f>IF(ISERROR(VLOOKUP(A2673,'entry data'!B:G,6,0)),"",VLOOKUP(A2673,'entry data'!B:G,6,0))</f>
        <v/>
      </c>
      <c r="D2673" s="9" t="str">
        <f>IF(ISERROR(VLOOKUP(A2673,'entry data'!B:C,2,0)),"",VLOOKUP(A2673,'entry data'!B:C,2,0))</f>
        <v/>
      </c>
      <c r="E2673" s="9" t="str">
        <f>IF(ISERROR(VLOOKUP(A2673,'entry data'!B:E,4,0)),"",VLOOKUP(A2673,'entry data'!B:E,4,0))</f>
        <v/>
      </c>
      <c r="F2673" s="11" t="str">
        <f>IF(A2673="","",IF(ISERROR(VLOOKUP(A2673,'entry data'!B:F,5,0)),"",VLOOKUP(A2673,'entry data'!B:F,5,0)))</f>
        <v/>
      </c>
      <c r="G2673" s="12" t="str">
        <f>IF(A2673="","",IF(ISERROR(VLOOKUP(A2673,'entry data'!B:I,8,0)),"",VLOOKUP(A2673,'entry data'!B:I,7,0)))</f>
        <v/>
      </c>
      <c r="H2673" s="13" t="str">
        <f>IF(A2673="","",IF(B2673=1,VLOOKUP(A2673,'entry data'!B:D,3,0),I2672))</f>
        <v/>
      </c>
      <c r="I2673" s="14" t="str">
        <f>IF(A2673="","",IF(E2673="weekly",7,IF(E2673="fortnightly",14,IF(E2673="monthly",DATE(IF(MONTH(H2673)=12,YEAR(H2673)+1,YEAR(H2673)),VLOOKUP(MONTH(H2673),index!$D$2:$G$13,2,0),DAY(H2673)),
IF(E2673="quarterly",DATE(IF(MONTH(H2673)&gt;=10,YEAR(H2673)+1,YEAR(H2673)),VLOOKUP(MONTH(H2673),index!$D$2:$G$13,3,0),DAY(H2673)),
IF(E2673="halfyearly",DATE(IF(MONTH(H2673)&gt;=7,YEAR(H2673)+1,YEAR(H2673)),VLOOKUP(MONTH(H2673),index!$D$2:$G$13,4,0),DAY(H2673)),
DATE(YEAR(H2673)+1,MONTH(H2673),DAY(H2673)))))-H2673))+H2673)</f>
        <v/>
      </c>
      <c r="J2673" s="9" t="str">
        <f t="shared" si="268"/>
        <v/>
      </c>
      <c r="K2673" s="11" t="str">
        <f t="shared" si="269"/>
        <v/>
      </c>
      <c r="L2673" s="11" t="str">
        <f t="shared" si="270"/>
        <v/>
      </c>
      <c r="M2673" s="11" t="str">
        <f>IF(A2673="","",VLOOKUP(E2673,index!$A$1:$B$6,2,0)*K2673*G2673)</f>
        <v/>
      </c>
      <c r="N2673" s="11" t="str">
        <f>IF(A2673="","",-PMT(G2673*VLOOKUP(E2673,index!$A$1:$B$6,2,0),C2673,F2673,0,0))</f>
        <v/>
      </c>
      <c r="O2673" s="11" t="str">
        <f t="shared" si="271"/>
        <v/>
      </c>
      <c r="P2673" s="11" t="str">
        <f t="shared" si="266"/>
        <v/>
      </c>
    </row>
    <row r="2674" spans="1:16" x14ac:dyDescent="0.25">
      <c r="A2674" s="9" t="str">
        <f>IF(A2673="","",IF(B2673&lt;C2673,A2673,IF(A2673=MAX('entry data'!$B$8:$B$507),"",A2673+1)))</f>
        <v/>
      </c>
      <c r="B2674" s="9" t="str">
        <f t="shared" si="267"/>
        <v/>
      </c>
      <c r="C2674" s="9" t="str">
        <f>IF(ISERROR(VLOOKUP(A2674,'entry data'!B:G,6,0)),"",VLOOKUP(A2674,'entry data'!B:G,6,0))</f>
        <v/>
      </c>
      <c r="D2674" s="9" t="str">
        <f>IF(ISERROR(VLOOKUP(A2674,'entry data'!B:C,2,0)),"",VLOOKUP(A2674,'entry data'!B:C,2,0))</f>
        <v/>
      </c>
      <c r="E2674" s="9" t="str">
        <f>IF(ISERROR(VLOOKUP(A2674,'entry data'!B:E,4,0)),"",VLOOKUP(A2674,'entry data'!B:E,4,0))</f>
        <v/>
      </c>
      <c r="F2674" s="11" t="str">
        <f>IF(A2674="","",IF(ISERROR(VLOOKUP(A2674,'entry data'!B:F,5,0)),"",VLOOKUP(A2674,'entry data'!B:F,5,0)))</f>
        <v/>
      </c>
      <c r="G2674" s="12" t="str">
        <f>IF(A2674="","",IF(ISERROR(VLOOKUP(A2674,'entry data'!B:I,8,0)),"",VLOOKUP(A2674,'entry data'!B:I,7,0)))</f>
        <v/>
      </c>
      <c r="H2674" s="13" t="str">
        <f>IF(A2674="","",IF(B2674=1,VLOOKUP(A2674,'entry data'!B:D,3,0),I2673))</f>
        <v/>
      </c>
      <c r="I2674" s="14" t="str">
        <f>IF(A2674="","",IF(E2674="weekly",7,IF(E2674="fortnightly",14,IF(E2674="monthly",DATE(IF(MONTH(H2674)=12,YEAR(H2674)+1,YEAR(H2674)),VLOOKUP(MONTH(H2674),index!$D$2:$G$13,2,0),DAY(H2674)),
IF(E2674="quarterly",DATE(IF(MONTH(H2674)&gt;=10,YEAR(H2674)+1,YEAR(H2674)),VLOOKUP(MONTH(H2674),index!$D$2:$G$13,3,0),DAY(H2674)),
IF(E2674="halfyearly",DATE(IF(MONTH(H2674)&gt;=7,YEAR(H2674)+1,YEAR(H2674)),VLOOKUP(MONTH(H2674),index!$D$2:$G$13,4,0),DAY(H2674)),
DATE(YEAR(H2674)+1,MONTH(H2674),DAY(H2674)))))-H2674))+H2674)</f>
        <v/>
      </c>
      <c r="J2674" s="9" t="str">
        <f t="shared" si="268"/>
        <v/>
      </c>
      <c r="K2674" s="11" t="str">
        <f t="shared" si="269"/>
        <v/>
      </c>
      <c r="L2674" s="11" t="str">
        <f t="shared" si="270"/>
        <v/>
      </c>
      <c r="M2674" s="11" t="str">
        <f>IF(A2674="","",VLOOKUP(E2674,index!$A$1:$B$6,2,0)*K2674*G2674)</f>
        <v/>
      </c>
      <c r="N2674" s="11" t="str">
        <f>IF(A2674="","",-PMT(G2674*VLOOKUP(E2674,index!$A$1:$B$6,2,0),C2674,F2674,0,0))</f>
        <v/>
      </c>
      <c r="O2674" s="11" t="str">
        <f t="shared" si="271"/>
        <v/>
      </c>
      <c r="P2674" s="11" t="str">
        <f t="shared" si="266"/>
        <v/>
      </c>
    </row>
    <row r="2675" spans="1:16" x14ac:dyDescent="0.25">
      <c r="A2675" s="9" t="str">
        <f>IF(A2674="","",IF(B2674&lt;C2674,A2674,IF(A2674=MAX('entry data'!$B$8:$B$507),"",A2674+1)))</f>
        <v/>
      </c>
      <c r="B2675" s="9" t="str">
        <f t="shared" si="267"/>
        <v/>
      </c>
      <c r="C2675" s="9" t="str">
        <f>IF(ISERROR(VLOOKUP(A2675,'entry data'!B:G,6,0)),"",VLOOKUP(A2675,'entry data'!B:G,6,0))</f>
        <v/>
      </c>
      <c r="D2675" s="9" t="str">
        <f>IF(ISERROR(VLOOKUP(A2675,'entry data'!B:C,2,0)),"",VLOOKUP(A2675,'entry data'!B:C,2,0))</f>
        <v/>
      </c>
      <c r="E2675" s="9" t="str">
        <f>IF(ISERROR(VLOOKUP(A2675,'entry data'!B:E,4,0)),"",VLOOKUP(A2675,'entry data'!B:E,4,0))</f>
        <v/>
      </c>
      <c r="F2675" s="11" t="str">
        <f>IF(A2675="","",IF(ISERROR(VLOOKUP(A2675,'entry data'!B:F,5,0)),"",VLOOKUP(A2675,'entry data'!B:F,5,0)))</f>
        <v/>
      </c>
      <c r="G2675" s="12" t="str">
        <f>IF(A2675="","",IF(ISERROR(VLOOKUP(A2675,'entry data'!B:I,8,0)),"",VLOOKUP(A2675,'entry data'!B:I,7,0)))</f>
        <v/>
      </c>
      <c r="H2675" s="13" t="str">
        <f>IF(A2675="","",IF(B2675=1,VLOOKUP(A2675,'entry data'!B:D,3,0),I2674))</f>
        <v/>
      </c>
      <c r="I2675" s="14" t="str">
        <f>IF(A2675="","",IF(E2675="weekly",7,IF(E2675="fortnightly",14,IF(E2675="monthly",DATE(IF(MONTH(H2675)=12,YEAR(H2675)+1,YEAR(H2675)),VLOOKUP(MONTH(H2675),index!$D$2:$G$13,2,0),DAY(H2675)),
IF(E2675="quarterly",DATE(IF(MONTH(H2675)&gt;=10,YEAR(H2675)+1,YEAR(H2675)),VLOOKUP(MONTH(H2675),index!$D$2:$G$13,3,0),DAY(H2675)),
IF(E2675="halfyearly",DATE(IF(MONTH(H2675)&gt;=7,YEAR(H2675)+1,YEAR(H2675)),VLOOKUP(MONTH(H2675),index!$D$2:$G$13,4,0),DAY(H2675)),
DATE(YEAR(H2675)+1,MONTH(H2675),DAY(H2675)))))-H2675))+H2675)</f>
        <v/>
      </c>
      <c r="J2675" s="9" t="str">
        <f t="shared" si="268"/>
        <v/>
      </c>
      <c r="K2675" s="11" t="str">
        <f t="shared" si="269"/>
        <v/>
      </c>
      <c r="L2675" s="11" t="str">
        <f t="shared" si="270"/>
        <v/>
      </c>
      <c r="M2675" s="11" t="str">
        <f>IF(A2675="","",VLOOKUP(E2675,index!$A$1:$B$6,2,0)*K2675*G2675)</f>
        <v/>
      </c>
      <c r="N2675" s="11" t="str">
        <f>IF(A2675="","",-PMT(G2675*VLOOKUP(E2675,index!$A$1:$B$6,2,0),C2675,F2675,0,0))</f>
        <v/>
      </c>
      <c r="O2675" s="11" t="str">
        <f t="shared" si="271"/>
        <v/>
      </c>
      <c r="P2675" s="11" t="str">
        <f t="shared" si="266"/>
        <v/>
      </c>
    </row>
    <row r="2676" spans="1:16" x14ac:dyDescent="0.25">
      <c r="A2676" s="9" t="str">
        <f>IF(A2675="","",IF(B2675&lt;C2675,A2675,IF(A2675=MAX('entry data'!$B$8:$B$507),"",A2675+1)))</f>
        <v/>
      </c>
      <c r="B2676" s="9" t="str">
        <f t="shared" si="267"/>
        <v/>
      </c>
      <c r="C2676" s="9" t="str">
        <f>IF(ISERROR(VLOOKUP(A2676,'entry data'!B:G,6,0)),"",VLOOKUP(A2676,'entry data'!B:G,6,0))</f>
        <v/>
      </c>
      <c r="D2676" s="9" t="str">
        <f>IF(ISERROR(VLOOKUP(A2676,'entry data'!B:C,2,0)),"",VLOOKUP(A2676,'entry data'!B:C,2,0))</f>
        <v/>
      </c>
      <c r="E2676" s="9" t="str">
        <f>IF(ISERROR(VLOOKUP(A2676,'entry data'!B:E,4,0)),"",VLOOKUP(A2676,'entry data'!B:E,4,0))</f>
        <v/>
      </c>
      <c r="F2676" s="11" t="str">
        <f>IF(A2676="","",IF(ISERROR(VLOOKUP(A2676,'entry data'!B:F,5,0)),"",VLOOKUP(A2676,'entry data'!B:F,5,0)))</f>
        <v/>
      </c>
      <c r="G2676" s="12" t="str">
        <f>IF(A2676="","",IF(ISERROR(VLOOKUP(A2676,'entry data'!B:I,8,0)),"",VLOOKUP(A2676,'entry data'!B:I,7,0)))</f>
        <v/>
      </c>
      <c r="H2676" s="13" t="str">
        <f>IF(A2676="","",IF(B2676=1,VLOOKUP(A2676,'entry data'!B:D,3,0),I2675))</f>
        <v/>
      </c>
      <c r="I2676" s="14" t="str">
        <f>IF(A2676="","",IF(E2676="weekly",7,IF(E2676="fortnightly",14,IF(E2676="monthly",DATE(IF(MONTH(H2676)=12,YEAR(H2676)+1,YEAR(H2676)),VLOOKUP(MONTH(H2676),index!$D$2:$G$13,2,0),DAY(H2676)),
IF(E2676="quarterly",DATE(IF(MONTH(H2676)&gt;=10,YEAR(H2676)+1,YEAR(H2676)),VLOOKUP(MONTH(H2676),index!$D$2:$G$13,3,0),DAY(H2676)),
IF(E2676="halfyearly",DATE(IF(MONTH(H2676)&gt;=7,YEAR(H2676)+1,YEAR(H2676)),VLOOKUP(MONTH(H2676),index!$D$2:$G$13,4,0),DAY(H2676)),
DATE(YEAR(H2676)+1,MONTH(H2676),DAY(H2676)))))-H2676))+H2676)</f>
        <v/>
      </c>
      <c r="J2676" s="9" t="str">
        <f t="shared" si="268"/>
        <v/>
      </c>
      <c r="K2676" s="11" t="str">
        <f t="shared" si="269"/>
        <v/>
      </c>
      <c r="L2676" s="11" t="str">
        <f t="shared" si="270"/>
        <v/>
      </c>
      <c r="M2676" s="11" t="str">
        <f>IF(A2676="","",VLOOKUP(E2676,index!$A$1:$B$6,2,0)*K2676*G2676)</f>
        <v/>
      </c>
      <c r="N2676" s="11" t="str">
        <f>IF(A2676="","",-PMT(G2676*VLOOKUP(E2676,index!$A$1:$B$6,2,0),C2676,F2676,0,0))</f>
        <v/>
      </c>
      <c r="O2676" s="11" t="str">
        <f t="shared" si="271"/>
        <v/>
      </c>
      <c r="P2676" s="11" t="str">
        <f t="shared" si="266"/>
        <v/>
      </c>
    </row>
    <row r="2677" spans="1:16" x14ac:dyDescent="0.25">
      <c r="A2677" s="9" t="str">
        <f>IF(A2676="","",IF(B2676&lt;C2676,A2676,IF(A2676=MAX('entry data'!$B$8:$B$507),"",A2676+1)))</f>
        <v/>
      </c>
      <c r="B2677" s="9" t="str">
        <f t="shared" si="267"/>
        <v/>
      </c>
      <c r="C2677" s="9" t="str">
        <f>IF(ISERROR(VLOOKUP(A2677,'entry data'!B:G,6,0)),"",VLOOKUP(A2677,'entry data'!B:G,6,0))</f>
        <v/>
      </c>
      <c r="D2677" s="9" t="str">
        <f>IF(ISERROR(VLOOKUP(A2677,'entry data'!B:C,2,0)),"",VLOOKUP(A2677,'entry data'!B:C,2,0))</f>
        <v/>
      </c>
      <c r="E2677" s="9" t="str">
        <f>IF(ISERROR(VLOOKUP(A2677,'entry data'!B:E,4,0)),"",VLOOKUP(A2677,'entry data'!B:E,4,0))</f>
        <v/>
      </c>
      <c r="F2677" s="11" t="str">
        <f>IF(A2677="","",IF(ISERROR(VLOOKUP(A2677,'entry data'!B:F,5,0)),"",VLOOKUP(A2677,'entry data'!B:F,5,0)))</f>
        <v/>
      </c>
      <c r="G2677" s="12" t="str">
        <f>IF(A2677="","",IF(ISERROR(VLOOKUP(A2677,'entry data'!B:I,8,0)),"",VLOOKUP(A2677,'entry data'!B:I,7,0)))</f>
        <v/>
      </c>
      <c r="H2677" s="13" t="str">
        <f>IF(A2677="","",IF(B2677=1,VLOOKUP(A2677,'entry data'!B:D,3,0),I2676))</f>
        <v/>
      </c>
      <c r="I2677" s="14" t="str">
        <f>IF(A2677="","",IF(E2677="weekly",7,IF(E2677="fortnightly",14,IF(E2677="monthly",DATE(IF(MONTH(H2677)=12,YEAR(H2677)+1,YEAR(H2677)),VLOOKUP(MONTH(H2677),index!$D$2:$G$13,2,0),DAY(H2677)),
IF(E2677="quarterly",DATE(IF(MONTH(H2677)&gt;=10,YEAR(H2677)+1,YEAR(H2677)),VLOOKUP(MONTH(H2677),index!$D$2:$G$13,3,0),DAY(H2677)),
IF(E2677="halfyearly",DATE(IF(MONTH(H2677)&gt;=7,YEAR(H2677)+1,YEAR(H2677)),VLOOKUP(MONTH(H2677),index!$D$2:$G$13,4,0),DAY(H2677)),
DATE(YEAR(H2677)+1,MONTH(H2677),DAY(H2677)))))-H2677))+H2677)</f>
        <v/>
      </c>
      <c r="J2677" s="9" t="str">
        <f t="shared" si="268"/>
        <v/>
      </c>
      <c r="K2677" s="11" t="str">
        <f t="shared" si="269"/>
        <v/>
      </c>
      <c r="L2677" s="11" t="str">
        <f t="shared" si="270"/>
        <v/>
      </c>
      <c r="M2677" s="11" t="str">
        <f>IF(A2677="","",VLOOKUP(E2677,index!$A$1:$B$6,2,0)*K2677*G2677)</f>
        <v/>
      </c>
      <c r="N2677" s="11" t="str">
        <f>IF(A2677="","",-PMT(G2677*VLOOKUP(E2677,index!$A$1:$B$6,2,0),C2677,F2677,0,0))</f>
        <v/>
      </c>
      <c r="O2677" s="11" t="str">
        <f t="shared" si="271"/>
        <v/>
      </c>
      <c r="P2677" s="11" t="str">
        <f t="shared" si="266"/>
        <v/>
      </c>
    </row>
    <row r="2678" spans="1:16" x14ac:dyDescent="0.25">
      <c r="A2678" s="9" t="str">
        <f>IF(A2677="","",IF(B2677&lt;C2677,A2677,IF(A2677=MAX('entry data'!$B$8:$B$507),"",A2677+1)))</f>
        <v/>
      </c>
      <c r="B2678" s="9" t="str">
        <f t="shared" si="267"/>
        <v/>
      </c>
      <c r="C2678" s="9" t="str">
        <f>IF(ISERROR(VLOOKUP(A2678,'entry data'!B:G,6,0)),"",VLOOKUP(A2678,'entry data'!B:G,6,0))</f>
        <v/>
      </c>
      <c r="D2678" s="9" t="str">
        <f>IF(ISERROR(VLOOKUP(A2678,'entry data'!B:C,2,0)),"",VLOOKUP(A2678,'entry data'!B:C,2,0))</f>
        <v/>
      </c>
      <c r="E2678" s="9" t="str">
        <f>IF(ISERROR(VLOOKUP(A2678,'entry data'!B:E,4,0)),"",VLOOKUP(A2678,'entry data'!B:E,4,0))</f>
        <v/>
      </c>
      <c r="F2678" s="11" t="str">
        <f>IF(A2678="","",IF(ISERROR(VLOOKUP(A2678,'entry data'!B:F,5,0)),"",VLOOKUP(A2678,'entry data'!B:F,5,0)))</f>
        <v/>
      </c>
      <c r="G2678" s="12" t="str">
        <f>IF(A2678="","",IF(ISERROR(VLOOKUP(A2678,'entry data'!B:I,8,0)),"",VLOOKUP(A2678,'entry data'!B:I,7,0)))</f>
        <v/>
      </c>
      <c r="H2678" s="13" t="str">
        <f>IF(A2678="","",IF(B2678=1,VLOOKUP(A2678,'entry data'!B:D,3,0),I2677))</f>
        <v/>
      </c>
      <c r="I2678" s="14" t="str">
        <f>IF(A2678="","",IF(E2678="weekly",7,IF(E2678="fortnightly",14,IF(E2678="monthly",DATE(IF(MONTH(H2678)=12,YEAR(H2678)+1,YEAR(H2678)),VLOOKUP(MONTH(H2678),index!$D$2:$G$13,2,0),DAY(H2678)),
IF(E2678="quarterly",DATE(IF(MONTH(H2678)&gt;=10,YEAR(H2678)+1,YEAR(H2678)),VLOOKUP(MONTH(H2678),index!$D$2:$G$13,3,0),DAY(H2678)),
IF(E2678="halfyearly",DATE(IF(MONTH(H2678)&gt;=7,YEAR(H2678)+1,YEAR(H2678)),VLOOKUP(MONTH(H2678),index!$D$2:$G$13,4,0),DAY(H2678)),
DATE(YEAR(H2678)+1,MONTH(H2678),DAY(H2678)))))-H2678))+H2678)</f>
        <v/>
      </c>
      <c r="J2678" s="9" t="str">
        <f t="shared" si="268"/>
        <v/>
      </c>
      <c r="K2678" s="11" t="str">
        <f t="shared" si="269"/>
        <v/>
      </c>
      <c r="L2678" s="11" t="str">
        <f t="shared" si="270"/>
        <v/>
      </c>
      <c r="M2678" s="11" t="str">
        <f>IF(A2678="","",VLOOKUP(E2678,index!$A$1:$B$6,2,0)*K2678*G2678)</f>
        <v/>
      </c>
      <c r="N2678" s="11" t="str">
        <f>IF(A2678="","",-PMT(G2678*VLOOKUP(E2678,index!$A$1:$B$6,2,0),C2678,F2678,0,0))</f>
        <v/>
      </c>
      <c r="O2678" s="11" t="str">
        <f t="shared" si="271"/>
        <v/>
      </c>
      <c r="P2678" s="11" t="str">
        <f t="shared" si="266"/>
        <v/>
      </c>
    </row>
    <row r="2679" spans="1:16" x14ac:dyDescent="0.25">
      <c r="A2679" s="9" t="str">
        <f>IF(A2678="","",IF(B2678&lt;C2678,A2678,IF(A2678=MAX('entry data'!$B$8:$B$507),"",A2678+1)))</f>
        <v/>
      </c>
      <c r="B2679" s="9" t="str">
        <f t="shared" si="267"/>
        <v/>
      </c>
      <c r="C2679" s="9" t="str">
        <f>IF(ISERROR(VLOOKUP(A2679,'entry data'!B:G,6,0)),"",VLOOKUP(A2679,'entry data'!B:G,6,0))</f>
        <v/>
      </c>
      <c r="D2679" s="9" t="str">
        <f>IF(ISERROR(VLOOKUP(A2679,'entry data'!B:C,2,0)),"",VLOOKUP(A2679,'entry data'!B:C,2,0))</f>
        <v/>
      </c>
      <c r="E2679" s="9" t="str">
        <f>IF(ISERROR(VLOOKUP(A2679,'entry data'!B:E,4,0)),"",VLOOKUP(A2679,'entry data'!B:E,4,0))</f>
        <v/>
      </c>
      <c r="F2679" s="11" t="str">
        <f>IF(A2679="","",IF(ISERROR(VLOOKUP(A2679,'entry data'!B:F,5,0)),"",VLOOKUP(A2679,'entry data'!B:F,5,0)))</f>
        <v/>
      </c>
      <c r="G2679" s="12" t="str">
        <f>IF(A2679="","",IF(ISERROR(VLOOKUP(A2679,'entry data'!B:I,8,0)),"",VLOOKUP(A2679,'entry data'!B:I,7,0)))</f>
        <v/>
      </c>
      <c r="H2679" s="13" t="str">
        <f>IF(A2679="","",IF(B2679=1,VLOOKUP(A2679,'entry data'!B:D,3,0),I2678))</f>
        <v/>
      </c>
      <c r="I2679" s="14" t="str">
        <f>IF(A2679="","",IF(E2679="weekly",7,IF(E2679="fortnightly",14,IF(E2679="monthly",DATE(IF(MONTH(H2679)=12,YEAR(H2679)+1,YEAR(H2679)),VLOOKUP(MONTH(H2679),index!$D$2:$G$13,2,0),DAY(H2679)),
IF(E2679="quarterly",DATE(IF(MONTH(H2679)&gt;=10,YEAR(H2679)+1,YEAR(H2679)),VLOOKUP(MONTH(H2679),index!$D$2:$G$13,3,0),DAY(H2679)),
IF(E2679="halfyearly",DATE(IF(MONTH(H2679)&gt;=7,YEAR(H2679)+1,YEAR(H2679)),VLOOKUP(MONTH(H2679),index!$D$2:$G$13,4,0),DAY(H2679)),
DATE(YEAR(H2679)+1,MONTH(H2679),DAY(H2679)))))-H2679))+H2679)</f>
        <v/>
      </c>
      <c r="J2679" s="9" t="str">
        <f t="shared" si="268"/>
        <v/>
      </c>
      <c r="K2679" s="11" t="str">
        <f t="shared" si="269"/>
        <v/>
      </c>
      <c r="L2679" s="11" t="str">
        <f t="shared" si="270"/>
        <v/>
      </c>
      <c r="M2679" s="11" t="str">
        <f>IF(A2679="","",VLOOKUP(E2679,index!$A$1:$B$6,2,0)*K2679*G2679)</f>
        <v/>
      </c>
      <c r="N2679" s="11" t="str">
        <f>IF(A2679="","",-PMT(G2679*VLOOKUP(E2679,index!$A$1:$B$6,2,0),C2679,F2679,0,0))</f>
        <v/>
      </c>
      <c r="O2679" s="11" t="str">
        <f t="shared" si="271"/>
        <v/>
      </c>
      <c r="P2679" s="11" t="str">
        <f t="shared" si="266"/>
        <v/>
      </c>
    </row>
    <row r="2680" spans="1:16" x14ac:dyDescent="0.25">
      <c r="A2680" s="9" t="str">
        <f>IF(A2679="","",IF(B2679&lt;C2679,A2679,IF(A2679=MAX('entry data'!$B$8:$B$507),"",A2679+1)))</f>
        <v/>
      </c>
      <c r="B2680" s="9" t="str">
        <f t="shared" si="267"/>
        <v/>
      </c>
      <c r="C2680" s="9" t="str">
        <f>IF(ISERROR(VLOOKUP(A2680,'entry data'!B:G,6,0)),"",VLOOKUP(A2680,'entry data'!B:G,6,0))</f>
        <v/>
      </c>
      <c r="D2680" s="9" t="str">
        <f>IF(ISERROR(VLOOKUP(A2680,'entry data'!B:C,2,0)),"",VLOOKUP(A2680,'entry data'!B:C,2,0))</f>
        <v/>
      </c>
      <c r="E2680" s="9" t="str">
        <f>IF(ISERROR(VLOOKUP(A2680,'entry data'!B:E,4,0)),"",VLOOKUP(A2680,'entry data'!B:E,4,0))</f>
        <v/>
      </c>
      <c r="F2680" s="11" t="str">
        <f>IF(A2680="","",IF(ISERROR(VLOOKUP(A2680,'entry data'!B:F,5,0)),"",VLOOKUP(A2680,'entry data'!B:F,5,0)))</f>
        <v/>
      </c>
      <c r="G2680" s="12" t="str">
        <f>IF(A2680="","",IF(ISERROR(VLOOKUP(A2680,'entry data'!B:I,8,0)),"",VLOOKUP(A2680,'entry data'!B:I,7,0)))</f>
        <v/>
      </c>
      <c r="H2680" s="13" t="str">
        <f>IF(A2680="","",IF(B2680=1,VLOOKUP(A2680,'entry data'!B:D,3,0),I2679))</f>
        <v/>
      </c>
      <c r="I2680" s="14" t="str">
        <f>IF(A2680="","",IF(E2680="weekly",7,IF(E2680="fortnightly",14,IF(E2680="monthly",DATE(IF(MONTH(H2680)=12,YEAR(H2680)+1,YEAR(H2680)),VLOOKUP(MONTH(H2680),index!$D$2:$G$13,2,0),DAY(H2680)),
IF(E2680="quarterly",DATE(IF(MONTH(H2680)&gt;=10,YEAR(H2680)+1,YEAR(H2680)),VLOOKUP(MONTH(H2680),index!$D$2:$G$13,3,0),DAY(H2680)),
IF(E2680="halfyearly",DATE(IF(MONTH(H2680)&gt;=7,YEAR(H2680)+1,YEAR(H2680)),VLOOKUP(MONTH(H2680),index!$D$2:$G$13,4,0),DAY(H2680)),
DATE(YEAR(H2680)+1,MONTH(H2680),DAY(H2680)))))-H2680))+H2680)</f>
        <v/>
      </c>
      <c r="J2680" s="9" t="str">
        <f t="shared" si="268"/>
        <v/>
      </c>
      <c r="K2680" s="11" t="str">
        <f t="shared" si="269"/>
        <v/>
      </c>
      <c r="L2680" s="11" t="str">
        <f t="shared" si="270"/>
        <v/>
      </c>
      <c r="M2680" s="11" t="str">
        <f>IF(A2680="","",VLOOKUP(E2680,index!$A$1:$B$6,2,0)*K2680*G2680)</f>
        <v/>
      </c>
      <c r="N2680" s="11" t="str">
        <f>IF(A2680="","",-PMT(G2680*VLOOKUP(E2680,index!$A$1:$B$6,2,0),C2680,F2680,0,0))</f>
        <v/>
      </c>
      <c r="O2680" s="11" t="str">
        <f t="shared" si="271"/>
        <v/>
      </c>
      <c r="P2680" s="11" t="str">
        <f t="shared" si="266"/>
        <v/>
      </c>
    </row>
    <row r="2681" spans="1:16" x14ac:dyDescent="0.25">
      <c r="A2681" s="9" t="str">
        <f>IF(A2680="","",IF(B2680&lt;C2680,A2680,IF(A2680=MAX('entry data'!$B$8:$B$507),"",A2680+1)))</f>
        <v/>
      </c>
      <c r="B2681" s="9" t="str">
        <f t="shared" si="267"/>
        <v/>
      </c>
      <c r="C2681" s="9" t="str">
        <f>IF(ISERROR(VLOOKUP(A2681,'entry data'!B:G,6,0)),"",VLOOKUP(A2681,'entry data'!B:G,6,0))</f>
        <v/>
      </c>
      <c r="D2681" s="9" t="str">
        <f>IF(ISERROR(VLOOKUP(A2681,'entry data'!B:C,2,0)),"",VLOOKUP(A2681,'entry data'!B:C,2,0))</f>
        <v/>
      </c>
      <c r="E2681" s="9" t="str">
        <f>IF(ISERROR(VLOOKUP(A2681,'entry data'!B:E,4,0)),"",VLOOKUP(A2681,'entry data'!B:E,4,0))</f>
        <v/>
      </c>
      <c r="F2681" s="11" t="str">
        <f>IF(A2681="","",IF(ISERROR(VLOOKUP(A2681,'entry data'!B:F,5,0)),"",VLOOKUP(A2681,'entry data'!B:F,5,0)))</f>
        <v/>
      </c>
      <c r="G2681" s="12" t="str">
        <f>IF(A2681="","",IF(ISERROR(VLOOKUP(A2681,'entry data'!B:I,8,0)),"",VLOOKUP(A2681,'entry data'!B:I,7,0)))</f>
        <v/>
      </c>
      <c r="H2681" s="13" t="str">
        <f>IF(A2681="","",IF(B2681=1,VLOOKUP(A2681,'entry data'!B:D,3,0),I2680))</f>
        <v/>
      </c>
      <c r="I2681" s="14" t="str">
        <f>IF(A2681="","",IF(E2681="weekly",7,IF(E2681="fortnightly",14,IF(E2681="monthly",DATE(IF(MONTH(H2681)=12,YEAR(H2681)+1,YEAR(H2681)),VLOOKUP(MONTH(H2681),index!$D$2:$G$13,2,0),DAY(H2681)),
IF(E2681="quarterly",DATE(IF(MONTH(H2681)&gt;=10,YEAR(H2681)+1,YEAR(H2681)),VLOOKUP(MONTH(H2681),index!$D$2:$G$13,3,0),DAY(H2681)),
IF(E2681="halfyearly",DATE(IF(MONTH(H2681)&gt;=7,YEAR(H2681)+1,YEAR(H2681)),VLOOKUP(MONTH(H2681),index!$D$2:$G$13,4,0),DAY(H2681)),
DATE(YEAR(H2681)+1,MONTH(H2681),DAY(H2681)))))-H2681))+H2681)</f>
        <v/>
      </c>
      <c r="J2681" s="9" t="str">
        <f t="shared" si="268"/>
        <v/>
      </c>
      <c r="K2681" s="11" t="str">
        <f t="shared" si="269"/>
        <v/>
      </c>
      <c r="L2681" s="11" t="str">
        <f t="shared" si="270"/>
        <v/>
      </c>
      <c r="M2681" s="11" t="str">
        <f>IF(A2681="","",VLOOKUP(E2681,index!$A$1:$B$6,2,0)*K2681*G2681)</f>
        <v/>
      </c>
      <c r="N2681" s="11" t="str">
        <f>IF(A2681="","",-PMT(G2681*VLOOKUP(E2681,index!$A$1:$B$6,2,0),C2681,F2681,0,0))</f>
        <v/>
      </c>
      <c r="O2681" s="11" t="str">
        <f t="shared" si="271"/>
        <v/>
      </c>
      <c r="P2681" s="11" t="str">
        <f t="shared" si="266"/>
        <v/>
      </c>
    </row>
    <row r="2682" spans="1:16" x14ac:dyDescent="0.25">
      <c r="A2682" s="9" t="str">
        <f>IF(A2681="","",IF(B2681&lt;C2681,A2681,IF(A2681=MAX('entry data'!$B$8:$B$507),"",A2681+1)))</f>
        <v/>
      </c>
      <c r="B2682" s="9" t="str">
        <f t="shared" si="267"/>
        <v/>
      </c>
      <c r="C2682" s="9" t="str">
        <f>IF(ISERROR(VLOOKUP(A2682,'entry data'!B:G,6,0)),"",VLOOKUP(A2682,'entry data'!B:G,6,0))</f>
        <v/>
      </c>
      <c r="D2682" s="9" t="str">
        <f>IF(ISERROR(VLOOKUP(A2682,'entry data'!B:C,2,0)),"",VLOOKUP(A2682,'entry data'!B:C,2,0))</f>
        <v/>
      </c>
      <c r="E2682" s="9" t="str">
        <f>IF(ISERROR(VLOOKUP(A2682,'entry data'!B:E,4,0)),"",VLOOKUP(A2682,'entry data'!B:E,4,0))</f>
        <v/>
      </c>
      <c r="F2682" s="11" t="str">
        <f>IF(A2682="","",IF(ISERROR(VLOOKUP(A2682,'entry data'!B:F,5,0)),"",VLOOKUP(A2682,'entry data'!B:F,5,0)))</f>
        <v/>
      </c>
      <c r="G2682" s="12" t="str">
        <f>IF(A2682="","",IF(ISERROR(VLOOKUP(A2682,'entry data'!B:I,8,0)),"",VLOOKUP(A2682,'entry data'!B:I,7,0)))</f>
        <v/>
      </c>
      <c r="H2682" s="13" t="str">
        <f>IF(A2682="","",IF(B2682=1,VLOOKUP(A2682,'entry data'!B:D,3,0),I2681))</f>
        <v/>
      </c>
      <c r="I2682" s="14" t="str">
        <f>IF(A2682="","",IF(E2682="weekly",7,IF(E2682="fortnightly",14,IF(E2682="monthly",DATE(IF(MONTH(H2682)=12,YEAR(H2682)+1,YEAR(H2682)),VLOOKUP(MONTH(H2682),index!$D$2:$G$13,2,0),DAY(H2682)),
IF(E2682="quarterly",DATE(IF(MONTH(H2682)&gt;=10,YEAR(H2682)+1,YEAR(H2682)),VLOOKUP(MONTH(H2682),index!$D$2:$G$13,3,0),DAY(H2682)),
IF(E2682="halfyearly",DATE(IF(MONTH(H2682)&gt;=7,YEAR(H2682)+1,YEAR(H2682)),VLOOKUP(MONTH(H2682),index!$D$2:$G$13,4,0),DAY(H2682)),
DATE(YEAR(H2682)+1,MONTH(H2682),DAY(H2682)))))-H2682))+H2682)</f>
        <v/>
      </c>
      <c r="J2682" s="9" t="str">
        <f t="shared" si="268"/>
        <v/>
      </c>
      <c r="K2682" s="11" t="str">
        <f t="shared" si="269"/>
        <v/>
      </c>
      <c r="L2682" s="11" t="str">
        <f t="shared" si="270"/>
        <v/>
      </c>
      <c r="M2682" s="11" t="str">
        <f>IF(A2682="","",VLOOKUP(E2682,index!$A$1:$B$6,2,0)*K2682*G2682)</f>
        <v/>
      </c>
      <c r="N2682" s="11" t="str">
        <f>IF(A2682="","",-PMT(G2682*VLOOKUP(E2682,index!$A$1:$B$6,2,0),C2682,F2682,0,0))</f>
        <v/>
      </c>
      <c r="O2682" s="11" t="str">
        <f t="shared" si="271"/>
        <v/>
      </c>
      <c r="P2682" s="11" t="str">
        <f t="shared" si="266"/>
        <v/>
      </c>
    </row>
    <row r="2683" spans="1:16" x14ac:dyDescent="0.25">
      <c r="A2683" s="9" t="str">
        <f>IF(A2682="","",IF(B2682&lt;C2682,A2682,IF(A2682=MAX('entry data'!$B$8:$B$507),"",A2682+1)))</f>
        <v/>
      </c>
      <c r="B2683" s="9" t="str">
        <f t="shared" si="267"/>
        <v/>
      </c>
      <c r="C2683" s="9" t="str">
        <f>IF(ISERROR(VLOOKUP(A2683,'entry data'!B:G,6,0)),"",VLOOKUP(A2683,'entry data'!B:G,6,0))</f>
        <v/>
      </c>
      <c r="D2683" s="9" t="str">
        <f>IF(ISERROR(VLOOKUP(A2683,'entry data'!B:C,2,0)),"",VLOOKUP(A2683,'entry data'!B:C,2,0))</f>
        <v/>
      </c>
      <c r="E2683" s="9" t="str">
        <f>IF(ISERROR(VLOOKUP(A2683,'entry data'!B:E,4,0)),"",VLOOKUP(A2683,'entry data'!B:E,4,0))</f>
        <v/>
      </c>
      <c r="F2683" s="11" t="str">
        <f>IF(A2683="","",IF(ISERROR(VLOOKUP(A2683,'entry data'!B:F,5,0)),"",VLOOKUP(A2683,'entry data'!B:F,5,0)))</f>
        <v/>
      </c>
      <c r="G2683" s="12" t="str">
        <f>IF(A2683="","",IF(ISERROR(VLOOKUP(A2683,'entry data'!B:I,8,0)),"",VLOOKUP(A2683,'entry data'!B:I,7,0)))</f>
        <v/>
      </c>
      <c r="H2683" s="13" t="str">
        <f>IF(A2683="","",IF(B2683=1,VLOOKUP(A2683,'entry data'!B:D,3,0),I2682))</f>
        <v/>
      </c>
      <c r="I2683" s="14" t="str">
        <f>IF(A2683="","",IF(E2683="weekly",7,IF(E2683="fortnightly",14,IF(E2683="monthly",DATE(IF(MONTH(H2683)=12,YEAR(H2683)+1,YEAR(H2683)),VLOOKUP(MONTH(H2683),index!$D$2:$G$13,2,0),DAY(H2683)),
IF(E2683="quarterly",DATE(IF(MONTH(H2683)&gt;=10,YEAR(H2683)+1,YEAR(H2683)),VLOOKUP(MONTH(H2683),index!$D$2:$G$13,3,0),DAY(H2683)),
IF(E2683="halfyearly",DATE(IF(MONTH(H2683)&gt;=7,YEAR(H2683)+1,YEAR(H2683)),VLOOKUP(MONTH(H2683),index!$D$2:$G$13,4,0),DAY(H2683)),
DATE(YEAR(H2683)+1,MONTH(H2683),DAY(H2683)))))-H2683))+H2683)</f>
        <v/>
      </c>
      <c r="J2683" s="9" t="str">
        <f t="shared" si="268"/>
        <v/>
      </c>
      <c r="K2683" s="11" t="str">
        <f t="shared" si="269"/>
        <v/>
      </c>
      <c r="L2683" s="11" t="str">
        <f t="shared" si="270"/>
        <v/>
      </c>
      <c r="M2683" s="11" t="str">
        <f>IF(A2683="","",VLOOKUP(E2683,index!$A$1:$B$6,2,0)*K2683*G2683)</f>
        <v/>
      </c>
      <c r="N2683" s="11" t="str">
        <f>IF(A2683="","",-PMT(G2683*VLOOKUP(E2683,index!$A$1:$B$6,2,0),C2683,F2683,0,0))</f>
        <v/>
      </c>
      <c r="O2683" s="11" t="str">
        <f t="shared" si="271"/>
        <v/>
      </c>
      <c r="P2683" s="11" t="str">
        <f t="shared" si="266"/>
        <v/>
      </c>
    </row>
    <row r="2684" spans="1:16" x14ac:dyDescent="0.25">
      <c r="A2684" s="9" t="str">
        <f>IF(A2683="","",IF(B2683&lt;C2683,A2683,IF(A2683=MAX('entry data'!$B$8:$B$507),"",A2683+1)))</f>
        <v/>
      </c>
      <c r="B2684" s="9" t="str">
        <f t="shared" si="267"/>
        <v/>
      </c>
      <c r="C2684" s="9" t="str">
        <f>IF(ISERROR(VLOOKUP(A2684,'entry data'!B:G,6,0)),"",VLOOKUP(A2684,'entry data'!B:G,6,0))</f>
        <v/>
      </c>
      <c r="D2684" s="9" t="str">
        <f>IF(ISERROR(VLOOKUP(A2684,'entry data'!B:C,2,0)),"",VLOOKUP(A2684,'entry data'!B:C,2,0))</f>
        <v/>
      </c>
      <c r="E2684" s="9" t="str">
        <f>IF(ISERROR(VLOOKUP(A2684,'entry data'!B:E,4,0)),"",VLOOKUP(A2684,'entry data'!B:E,4,0))</f>
        <v/>
      </c>
      <c r="F2684" s="11" t="str">
        <f>IF(A2684="","",IF(ISERROR(VLOOKUP(A2684,'entry data'!B:F,5,0)),"",VLOOKUP(A2684,'entry data'!B:F,5,0)))</f>
        <v/>
      </c>
      <c r="G2684" s="12" t="str">
        <f>IF(A2684="","",IF(ISERROR(VLOOKUP(A2684,'entry data'!B:I,8,0)),"",VLOOKUP(A2684,'entry data'!B:I,7,0)))</f>
        <v/>
      </c>
      <c r="H2684" s="13" t="str">
        <f>IF(A2684="","",IF(B2684=1,VLOOKUP(A2684,'entry data'!B:D,3,0),I2683))</f>
        <v/>
      </c>
      <c r="I2684" s="14" t="str">
        <f>IF(A2684="","",IF(E2684="weekly",7,IF(E2684="fortnightly",14,IF(E2684="monthly",DATE(IF(MONTH(H2684)=12,YEAR(H2684)+1,YEAR(H2684)),VLOOKUP(MONTH(H2684),index!$D$2:$G$13,2,0),DAY(H2684)),
IF(E2684="quarterly",DATE(IF(MONTH(H2684)&gt;=10,YEAR(H2684)+1,YEAR(H2684)),VLOOKUP(MONTH(H2684),index!$D$2:$G$13,3,0),DAY(H2684)),
IF(E2684="halfyearly",DATE(IF(MONTH(H2684)&gt;=7,YEAR(H2684)+1,YEAR(H2684)),VLOOKUP(MONTH(H2684),index!$D$2:$G$13,4,0),DAY(H2684)),
DATE(YEAR(H2684)+1,MONTH(H2684),DAY(H2684)))))-H2684))+H2684)</f>
        <v/>
      </c>
      <c r="J2684" s="9" t="str">
        <f t="shared" si="268"/>
        <v/>
      </c>
      <c r="K2684" s="11" t="str">
        <f t="shared" si="269"/>
        <v/>
      </c>
      <c r="L2684" s="11" t="str">
        <f t="shared" si="270"/>
        <v/>
      </c>
      <c r="M2684" s="11" t="str">
        <f>IF(A2684="","",VLOOKUP(E2684,index!$A$1:$B$6,2,0)*K2684*G2684)</f>
        <v/>
      </c>
      <c r="N2684" s="11" t="str">
        <f>IF(A2684="","",-PMT(G2684*VLOOKUP(E2684,index!$A$1:$B$6,2,0),C2684,F2684,0,0))</f>
        <v/>
      </c>
      <c r="O2684" s="11" t="str">
        <f t="shared" si="271"/>
        <v/>
      </c>
      <c r="P2684" s="11" t="str">
        <f t="shared" si="266"/>
        <v/>
      </c>
    </row>
    <row r="2685" spans="1:16" x14ac:dyDescent="0.25">
      <c r="A2685" s="9" t="str">
        <f>IF(A2684="","",IF(B2684&lt;C2684,A2684,IF(A2684=MAX('entry data'!$B$8:$B$507),"",A2684+1)))</f>
        <v/>
      </c>
      <c r="B2685" s="9" t="str">
        <f t="shared" si="267"/>
        <v/>
      </c>
      <c r="C2685" s="9" t="str">
        <f>IF(ISERROR(VLOOKUP(A2685,'entry data'!B:G,6,0)),"",VLOOKUP(A2685,'entry data'!B:G,6,0))</f>
        <v/>
      </c>
      <c r="D2685" s="9" t="str">
        <f>IF(ISERROR(VLOOKUP(A2685,'entry data'!B:C,2,0)),"",VLOOKUP(A2685,'entry data'!B:C,2,0))</f>
        <v/>
      </c>
      <c r="E2685" s="9" t="str">
        <f>IF(ISERROR(VLOOKUP(A2685,'entry data'!B:E,4,0)),"",VLOOKUP(A2685,'entry data'!B:E,4,0))</f>
        <v/>
      </c>
      <c r="F2685" s="11" t="str">
        <f>IF(A2685="","",IF(ISERROR(VLOOKUP(A2685,'entry data'!B:F,5,0)),"",VLOOKUP(A2685,'entry data'!B:F,5,0)))</f>
        <v/>
      </c>
      <c r="G2685" s="12" t="str">
        <f>IF(A2685="","",IF(ISERROR(VLOOKUP(A2685,'entry data'!B:I,8,0)),"",VLOOKUP(A2685,'entry data'!B:I,7,0)))</f>
        <v/>
      </c>
      <c r="H2685" s="13" t="str">
        <f>IF(A2685="","",IF(B2685=1,VLOOKUP(A2685,'entry data'!B:D,3,0),I2684))</f>
        <v/>
      </c>
      <c r="I2685" s="14" t="str">
        <f>IF(A2685="","",IF(E2685="weekly",7,IF(E2685="fortnightly",14,IF(E2685="monthly",DATE(IF(MONTH(H2685)=12,YEAR(H2685)+1,YEAR(H2685)),VLOOKUP(MONTH(H2685),index!$D$2:$G$13,2,0),DAY(H2685)),
IF(E2685="quarterly",DATE(IF(MONTH(H2685)&gt;=10,YEAR(H2685)+1,YEAR(H2685)),VLOOKUP(MONTH(H2685),index!$D$2:$G$13,3,0),DAY(H2685)),
IF(E2685="halfyearly",DATE(IF(MONTH(H2685)&gt;=7,YEAR(H2685)+1,YEAR(H2685)),VLOOKUP(MONTH(H2685),index!$D$2:$G$13,4,0),DAY(H2685)),
DATE(YEAR(H2685)+1,MONTH(H2685),DAY(H2685)))))-H2685))+H2685)</f>
        <v/>
      </c>
      <c r="J2685" s="9" t="str">
        <f t="shared" si="268"/>
        <v/>
      </c>
      <c r="K2685" s="11" t="str">
        <f t="shared" si="269"/>
        <v/>
      </c>
      <c r="L2685" s="11" t="str">
        <f t="shared" si="270"/>
        <v/>
      </c>
      <c r="M2685" s="11" t="str">
        <f>IF(A2685="","",VLOOKUP(E2685,index!$A$1:$B$6,2,0)*K2685*G2685)</f>
        <v/>
      </c>
      <c r="N2685" s="11" t="str">
        <f>IF(A2685="","",-PMT(G2685*VLOOKUP(E2685,index!$A$1:$B$6,2,0),C2685,F2685,0,0))</f>
        <v/>
      </c>
      <c r="O2685" s="11" t="str">
        <f t="shared" si="271"/>
        <v/>
      </c>
      <c r="P2685" s="11" t="str">
        <f t="shared" si="266"/>
        <v/>
      </c>
    </row>
    <row r="2686" spans="1:16" x14ac:dyDescent="0.25">
      <c r="A2686" s="9" t="str">
        <f>IF(A2685="","",IF(B2685&lt;C2685,A2685,IF(A2685=MAX('entry data'!$B$8:$B$507),"",A2685+1)))</f>
        <v/>
      </c>
      <c r="B2686" s="9" t="str">
        <f t="shared" si="267"/>
        <v/>
      </c>
      <c r="C2686" s="9" t="str">
        <f>IF(ISERROR(VLOOKUP(A2686,'entry data'!B:G,6,0)),"",VLOOKUP(A2686,'entry data'!B:G,6,0))</f>
        <v/>
      </c>
      <c r="D2686" s="9" t="str">
        <f>IF(ISERROR(VLOOKUP(A2686,'entry data'!B:C,2,0)),"",VLOOKUP(A2686,'entry data'!B:C,2,0))</f>
        <v/>
      </c>
      <c r="E2686" s="9" t="str">
        <f>IF(ISERROR(VLOOKUP(A2686,'entry data'!B:E,4,0)),"",VLOOKUP(A2686,'entry data'!B:E,4,0))</f>
        <v/>
      </c>
      <c r="F2686" s="11" t="str">
        <f>IF(A2686="","",IF(ISERROR(VLOOKUP(A2686,'entry data'!B:F,5,0)),"",VLOOKUP(A2686,'entry data'!B:F,5,0)))</f>
        <v/>
      </c>
      <c r="G2686" s="12" t="str">
        <f>IF(A2686="","",IF(ISERROR(VLOOKUP(A2686,'entry data'!B:I,8,0)),"",VLOOKUP(A2686,'entry data'!B:I,7,0)))</f>
        <v/>
      </c>
      <c r="H2686" s="13" t="str">
        <f>IF(A2686="","",IF(B2686=1,VLOOKUP(A2686,'entry data'!B:D,3,0),I2685))</f>
        <v/>
      </c>
      <c r="I2686" s="14" t="str">
        <f>IF(A2686="","",IF(E2686="weekly",7,IF(E2686="fortnightly",14,IF(E2686="monthly",DATE(IF(MONTH(H2686)=12,YEAR(H2686)+1,YEAR(H2686)),VLOOKUP(MONTH(H2686),index!$D$2:$G$13,2,0),DAY(H2686)),
IF(E2686="quarterly",DATE(IF(MONTH(H2686)&gt;=10,YEAR(H2686)+1,YEAR(H2686)),VLOOKUP(MONTH(H2686),index!$D$2:$G$13,3,0),DAY(H2686)),
IF(E2686="halfyearly",DATE(IF(MONTH(H2686)&gt;=7,YEAR(H2686)+1,YEAR(H2686)),VLOOKUP(MONTH(H2686),index!$D$2:$G$13,4,0),DAY(H2686)),
DATE(YEAR(H2686)+1,MONTH(H2686),DAY(H2686)))))-H2686))+H2686)</f>
        <v/>
      </c>
      <c r="J2686" s="9" t="str">
        <f t="shared" si="268"/>
        <v/>
      </c>
      <c r="K2686" s="11" t="str">
        <f t="shared" si="269"/>
        <v/>
      </c>
      <c r="L2686" s="11" t="str">
        <f t="shared" si="270"/>
        <v/>
      </c>
      <c r="M2686" s="11" t="str">
        <f>IF(A2686="","",VLOOKUP(E2686,index!$A$1:$B$6,2,0)*K2686*G2686)</f>
        <v/>
      </c>
      <c r="N2686" s="11" t="str">
        <f>IF(A2686="","",-PMT(G2686*VLOOKUP(E2686,index!$A$1:$B$6,2,0),C2686,F2686,0,0))</f>
        <v/>
      </c>
      <c r="O2686" s="11" t="str">
        <f t="shared" si="271"/>
        <v/>
      </c>
      <c r="P2686" s="11" t="str">
        <f t="shared" si="266"/>
        <v/>
      </c>
    </row>
    <row r="2687" spans="1:16" x14ac:dyDescent="0.25">
      <c r="A2687" s="9" t="str">
        <f>IF(A2686="","",IF(B2686&lt;C2686,A2686,IF(A2686=MAX('entry data'!$B$8:$B$507),"",A2686+1)))</f>
        <v/>
      </c>
      <c r="B2687" s="9" t="str">
        <f t="shared" si="267"/>
        <v/>
      </c>
      <c r="C2687" s="9" t="str">
        <f>IF(ISERROR(VLOOKUP(A2687,'entry data'!B:G,6,0)),"",VLOOKUP(A2687,'entry data'!B:G,6,0))</f>
        <v/>
      </c>
      <c r="D2687" s="9" t="str">
        <f>IF(ISERROR(VLOOKUP(A2687,'entry data'!B:C,2,0)),"",VLOOKUP(A2687,'entry data'!B:C,2,0))</f>
        <v/>
      </c>
      <c r="E2687" s="9" t="str">
        <f>IF(ISERROR(VLOOKUP(A2687,'entry data'!B:E,4,0)),"",VLOOKUP(A2687,'entry data'!B:E,4,0))</f>
        <v/>
      </c>
      <c r="F2687" s="11" t="str">
        <f>IF(A2687="","",IF(ISERROR(VLOOKUP(A2687,'entry data'!B:F,5,0)),"",VLOOKUP(A2687,'entry data'!B:F,5,0)))</f>
        <v/>
      </c>
      <c r="G2687" s="12" t="str">
        <f>IF(A2687="","",IF(ISERROR(VLOOKUP(A2687,'entry data'!B:I,8,0)),"",VLOOKUP(A2687,'entry data'!B:I,7,0)))</f>
        <v/>
      </c>
      <c r="H2687" s="13" t="str">
        <f>IF(A2687="","",IF(B2687=1,VLOOKUP(A2687,'entry data'!B:D,3,0),I2686))</f>
        <v/>
      </c>
      <c r="I2687" s="14" t="str">
        <f>IF(A2687="","",IF(E2687="weekly",7,IF(E2687="fortnightly",14,IF(E2687="monthly",DATE(IF(MONTH(H2687)=12,YEAR(H2687)+1,YEAR(H2687)),VLOOKUP(MONTH(H2687),index!$D$2:$G$13,2,0),DAY(H2687)),
IF(E2687="quarterly",DATE(IF(MONTH(H2687)&gt;=10,YEAR(H2687)+1,YEAR(H2687)),VLOOKUP(MONTH(H2687),index!$D$2:$G$13,3,0),DAY(H2687)),
IF(E2687="halfyearly",DATE(IF(MONTH(H2687)&gt;=7,YEAR(H2687)+1,YEAR(H2687)),VLOOKUP(MONTH(H2687),index!$D$2:$G$13,4,0),DAY(H2687)),
DATE(YEAR(H2687)+1,MONTH(H2687),DAY(H2687)))))-H2687))+H2687)</f>
        <v/>
      </c>
      <c r="J2687" s="9" t="str">
        <f t="shared" si="268"/>
        <v/>
      </c>
      <c r="K2687" s="11" t="str">
        <f t="shared" si="269"/>
        <v/>
      </c>
      <c r="L2687" s="11" t="str">
        <f t="shared" si="270"/>
        <v/>
      </c>
      <c r="M2687" s="11" t="str">
        <f>IF(A2687="","",VLOOKUP(E2687,index!$A$1:$B$6,2,0)*K2687*G2687)</f>
        <v/>
      </c>
      <c r="N2687" s="11" t="str">
        <f>IF(A2687="","",-PMT(G2687*VLOOKUP(E2687,index!$A$1:$B$6,2,0),C2687,F2687,0,0))</f>
        <v/>
      </c>
      <c r="O2687" s="11" t="str">
        <f t="shared" si="271"/>
        <v/>
      </c>
      <c r="P2687" s="11" t="str">
        <f t="shared" si="266"/>
        <v/>
      </c>
    </row>
    <row r="2688" spans="1:16" x14ac:dyDescent="0.25">
      <c r="A2688" s="9" t="str">
        <f>IF(A2687="","",IF(B2687&lt;C2687,A2687,IF(A2687=MAX('entry data'!$B$8:$B$507),"",A2687+1)))</f>
        <v/>
      </c>
      <c r="B2688" s="9" t="str">
        <f t="shared" si="267"/>
        <v/>
      </c>
      <c r="C2688" s="9" t="str">
        <f>IF(ISERROR(VLOOKUP(A2688,'entry data'!B:G,6,0)),"",VLOOKUP(A2688,'entry data'!B:G,6,0))</f>
        <v/>
      </c>
      <c r="D2688" s="9" t="str">
        <f>IF(ISERROR(VLOOKUP(A2688,'entry data'!B:C,2,0)),"",VLOOKUP(A2688,'entry data'!B:C,2,0))</f>
        <v/>
      </c>
      <c r="E2688" s="9" t="str">
        <f>IF(ISERROR(VLOOKUP(A2688,'entry data'!B:E,4,0)),"",VLOOKUP(A2688,'entry data'!B:E,4,0))</f>
        <v/>
      </c>
      <c r="F2688" s="11" t="str">
        <f>IF(A2688="","",IF(ISERROR(VLOOKUP(A2688,'entry data'!B:F,5,0)),"",VLOOKUP(A2688,'entry data'!B:F,5,0)))</f>
        <v/>
      </c>
      <c r="G2688" s="12" t="str">
        <f>IF(A2688="","",IF(ISERROR(VLOOKUP(A2688,'entry data'!B:I,8,0)),"",VLOOKUP(A2688,'entry data'!B:I,7,0)))</f>
        <v/>
      </c>
      <c r="H2688" s="13" t="str">
        <f>IF(A2688="","",IF(B2688=1,VLOOKUP(A2688,'entry data'!B:D,3,0),I2687))</f>
        <v/>
      </c>
      <c r="I2688" s="14" t="str">
        <f>IF(A2688="","",IF(E2688="weekly",7,IF(E2688="fortnightly",14,IF(E2688="monthly",DATE(IF(MONTH(H2688)=12,YEAR(H2688)+1,YEAR(H2688)),VLOOKUP(MONTH(H2688),index!$D$2:$G$13,2,0),DAY(H2688)),
IF(E2688="quarterly",DATE(IF(MONTH(H2688)&gt;=10,YEAR(H2688)+1,YEAR(H2688)),VLOOKUP(MONTH(H2688),index!$D$2:$G$13,3,0),DAY(H2688)),
IF(E2688="halfyearly",DATE(IF(MONTH(H2688)&gt;=7,YEAR(H2688)+1,YEAR(H2688)),VLOOKUP(MONTH(H2688),index!$D$2:$G$13,4,0),DAY(H2688)),
DATE(YEAR(H2688)+1,MONTH(H2688),DAY(H2688)))))-H2688))+H2688)</f>
        <v/>
      </c>
      <c r="J2688" s="9" t="str">
        <f t="shared" si="268"/>
        <v/>
      </c>
      <c r="K2688" s="11" t="str">
        <f t="shared" si="269"/>
        <v/>
      </c>
      <c r="L2688" s="11" t="str">
        <f t="shared" si="270"/>
        <v/>
      </c>
      <c r="M2688" s="11" t="str">
        <f>IF(A2688="","",VLOOKUP(E2688,index!$A$1:$B$6,2,0)*K2688*G2688)</f>
        <v/>
      </c>
      <c r="N2688" s="11" t="str">
        <f>IF(A2688="","",-PMT(G2688*VLOOKUP(E2688,index!$A$1:$B$6,2,0),C2688,F2688,0,0))</f>
        <v/>
      </c>
      <c r="O2688" s="11" t="str">
        <f t="shared" si="271"/>
        <v/>
      </c>
      <c r="P2688" s="11" t="str">
        <f t="shared" si="266"/>
        <v/>
      </c>
    </row>
    <row r="2689" spans="1:16" x14ac:dyDescent="0.25">
      <c r="A2689" s="9" t="str">
        <f>IF(A2688="","",IF(B2688&lt;C2688,A2688,IF(A2688=MAX('entry data'!$B$8:$B$507),"",A2688+1)))</f>
        <v/>
      </c>
      <c r="B2689" s="9" t="str">
        <f t="shared" si="267"/>
        <v/>
      </c>
      <c r="C2689" s="9" t="str">
        <f>IF(ISERROR(VLOOKUP(A2689,'entry data'!B:G,6,0)),"",VLOOKUP(A2689,'entry data'!B:G,6,0))</f>
        <v/>
      </c>
      <c r="D2689" s="9" t="str">
        <f>IF(ISERROR(VLOOKUP(A2689,'entry data'!B:C,2,0)),"",VLOOKUP(A2689,'entry data'!B:C,2,0))</f>
        <v/>
      </c>
      <c r="E2689" s="9" t="str">
        <f>IF(ISERROR(VLOOKUP(A2689,'entry data'!B:E,4,0)),"",VLOOKUP(A2689,'entry data'!B:E,4,0))</f>
        <v/>
      </c>
      <c r="F2689" s="11" t="str">
        <f>IF(A2689="","",IF(ISERROR(VLOOKUP(A2689,'entry data'!B:F,5,0)),"",VLOOKUP(A2689,'entry data'!B:F,5,0)))</f>
        <v/>
      </c>
      <c r="G2689" s="12" t="str">
        <f>IF(A2689="","",IF(ISERROR(VLOOKUP(A2689,'entry data'!B:I,8,0)),"",VLOOKUP(A2689,'entry data'!B:I,7,0)))</f>
        <v/>
      </c>
      <c r="H2689" s="13" t="str">
        <f>IF(A2689="","",IF(B2689=1,VLOOKUP(A2689,'entry data'!B:D,3,0),I2688))</f>
        <v/>
      </c>
      <c r="I2689" s="14" t="str">
        <f>IF(A2689="","",IF(E2689="weekly",7,IF(E2689="fortnightly",14,IF(E2689="monthly",DATE(IF(MONTH(H2689)=12,YEAR(H2689)+1,YEAR(H2689)),VLOOKUP(MONTH(H2689),index!$D$2:$G$13,2,0),DAY(H2689)),
IF(E2689="quarterly",DATE(IF(MONTH(H2689)&gt;=10,YEAR(H2689)+1,YEAR(H2689)),VLOOKUP(MONTH(H2689),index!$D$2:$G$13,3,0),DAY(H2689)),
IF(E2689="halfyearly",DATE(IF(MONTH(H2689)&gt;=7,YEAR(H2689)+1,YEAR(H2689)),VLOOKUP(MONTH(H2689),index!$D$2:$G$13,4,0),DAY(H2689)),
DATE(YEAR(H2689)+1,MONTH(H2689),DAY(H2689)))))-H2689))+H2689)</f>
        <v/>
      </c>
      <c r="J2689" s="9" t="str">
        <f t="shared" si="268"/>
        <v/>
      </c>
      <c r="K2689" s="11" t="str">
        <f t="shared" si="269"/>
        <v/>
      </c>
      <c r="L2689" s="11" t="str">
        <f t="shared" si="270"/>
        <v/>
      </c>
      <c r="M2689" s="11" t="str">
        <f>IF(A2689="","",VLOOKUP(E2689,index!$A$1:$B$6,2,0)*K2689*G2689)</f>
        <v/>
      </c>
      <c r="N2689" s="11" t="str">
        <f>IF(A2689="","",-PMT(G2689*VLOOKUP(E2689,index!$A$1:$B$6,2,0),C2689,F2689,0,0))</f>
        <v/>
      </c>
      <c r="O2689" s="11" t="str">
        <f t="shared" si="271"/>
        <v/>
      </c>
      <c r="P2689" s="11" t="str">
        <f t="shared" si="266"/>
        <v/>
      </c>
    </row>
    <row r="2690" spans="1:16" x14ac:dyDescent="0.25">
      <c r="A2690" s="9" t="str">
        <f>IF(A2689="","",IF(B2689&lt;C2689,A2689,IF(A2689=MAX('entry data'!$B$8:$B$507),"",A2689+1)))</f>
        <v/>
      </c>
      <c r="B2690" s="9" t="str">
        <f t="shared" si="267"/>
        <v/>
      </c>
      <c r="C2690" s="9" t="str">
        <f>IF(ISERROR(VLOOKUP(A2690,'entry data'!B:G,6,0)),"",VLOOKUP(A2690,'entry data'!B:G,6,0))</f>
        <v/>
      </c>
      <c r="D2690" s="9" t="str">
        <f>IF(ISERROR(VLOOKUP(A2690,'entry data'!B:C,2,0)),"",VLOOKUP(A2690,'entry data'!B:C,2,0))</f>
        <v/>
      </c>
      <c r="E2690" s="9" t="str">
        <f>IF(ISERROR(VLOOKUP(A2690,'entry data'!B:E,4,0)),"",VLOOKUP(A2690,'entry data'!B:E,4,0))</f>
        <v/>
      </c>
      <c r="F2690" s="11" t="str">
        <f>IF(A2690="","",IF(ISERROR(VLOOKUP(A2690,'entry data'!B:F,5,0)),"",VLOOKUP(A2690,'entry data'!B:F,5,0)))</f>
        <v/>
      </c>
      <c r="G2690" s="12" t="str">
        <f>IF(A2690="","",IF(ISERROR(VLOOKUP(A2690,'entry data'!B:I,8,0)),"",VLOOKUP(A2690,'entry data'!B:I,7,0)))</f>
        <v/>
      </c>
      <c r="H2690" s="13" t="str">
        <f>IF(A2690="","",IF(B2690=1,VLOOKUP(A2690,'entry data'!B:D,3,0),I2689))</f>
        <v/>
      </c>
      <c r="I2690" s="14" t="str">
        <f>IF(A2690="","",IF(E2690="weekly",7,IF(E2690="fortnightly",14,IF(E2690="monthly",DATE(IF(MONTH(H2690)=12,YEAR(H2690)+1,YEAR(H2690)),VLOOKUP(MONTH(H2690),index!$D$2:$G$13,2,0),DAY(H2690)),
IF(E2690="quarterly",DATE(IF(MONTH(H2690)&gt;=10,YEAR(H2690)+1,YEAR(H2690)),VLOOKUP(MONTH(H2690),index!$D$2:$G$13,3,0),DAY(H2690)),
IF(E2690="halfyearly",DATE(IF(MONTH(H2690)&gt;=7,YEAR(H2690)+1,YEAR(H2690)),VLOOKUP(MONTH(H2690),index!$D$2:$G$13,4,0),DAY(H2690)),
DATE(YEAR(H2690)+1,MONTH(H2690),DAY(H2690)))))-H2690))+H2690)</f>
        <v/>
      </c>
      <c r="J2690" s="9" t="str">
        <f t="shared" si="268"/>
        <v/>
      </c>
      <c r="K2690" s="11" t="str">
        <f t="shared" si="269"/>
        <v/>
      </c>
      <c r="L2690" s="11" t="str">
        <f t="shared" si="270"/>
        <v/>
      </c>
      <c r="M2690" s="11" t="str">
        <f>IF(A2690="","",VLOOKUP(E2690,index!$A$1:$B$6,2,0)*K2690*G2690)</f>
        <v/>
      </c>
      <c r="N2690" s="11" t="str">
        <f>IF(A2690="","",-PMT(G2690*VLOOKUP(E2690,index!$A$1:$B$6,2,0),C2690,F2690,0,0))</f>
        <v/>
      </c>
      <c r="O2690" s="11" t="str">
        <f t="shared" si="271"/>
        <v/>
      </c>
      <c r="P2690" s="11" t="str">
        <f t="shared" si="266"/>
        <v/>
      </c>
    </row>
    <row r="2691" spans="1:16" x14ac:dyDescent="0.25">
      <c r="A2691" s="9" t="str">
        <f>IF(A2690="","",IF(B2690&lt;C2690,A2690,IF(A2690=MAX('entry data'!$B$8:$B$507),"",A2690+1)))</f>
        <v/>
      </c>
      <c r="B2691" s="9" t="str">
        <f t="shared" si="267"/>
        <v/>
      </c>
      <c r="C2691" s="9" t="str">
        <f>IF(ISERROR(VLOOKUP(A2691,'entry data'!B:G,6,0)),"",VLOOKUP(A2691,'entry data'!B:G,6,0))</f>
        <v/>
      </c>
      <c r="D2691" s="9" t="str">
        <f>IF(ISERROR(VLOOKUP(A2691,'entry data'!B:C,2,0)),"",VLOOKUP(A2691,'entry data'!B:C,2,0))</f>
        <v/>
      </c>
      <c r="E2691" s="9" t="str">
        <f>IF(ISERROR(VLOOKUP(A2691,'entry data'!B:E,4,0)),"",VLOOKUP(A2691,'entry data'!B:E,4,0))</f>
        <v/>
      </c>
      <c r="F2691" s="11" t="str">
        <f>IF(A2691="","",IF(ISERROR(VLOOKUP(A2691,'entry data'!B:F,5,0)),"",VLOOKUP(A2691,'entry data'!B:F,5,0)))</f>
        <v/>
      </c>
      <c r="G2691" s="12" t="str">
        <f>IF(A2691="","",IF(ISERROR(VLOOKUP(A2691,'entry data'!B:I,8,0)),"",VLOOKUP(A2691,'entry data'!B:I,7,0)))</f>
        <v/>
      </c>
      <c r="H2691" s="13" t="str">
        <f>IF(A2691="","",IF(B2691=1,VLOOKUP(A2691,'entry data'!B:D,3,0),I2690))</f>
        <v/>
      </c>
      <c r="I2691" s="14" t="str">
        <f>IF(A2691="","",IF(E2691="weekly",7,IF(E2691="fortnightly",14,IF(E2691="monthly",DATE(IF(MONTH(H2691)=12,YEAR(H2691)+1,YEAR(H2691)),VLOOKUP(MONTH(H2691),index!$D$2:$G$13,2,0),DAY(H2691)),
IF(E2691="quarterly",DATE(IF(MONTH(H2691)&gt;=10,YEAR(H2691)+1,YEAR(H2691)),VLOOKUP(MONTH(H2691),index!$D$2:$G$13,3,0),DAY(H2691)),
IF(E2691="halfyearly",DATE(IF(MONTH(H2691)&gt;=7,YEAR(H2691)+1,YEAR(H2691)),VLOOKUP(MONTH(H2691),index!$D$2:$G$13,4,0),DAY(H2691)),
DATE(YEAR(H2691)+1,MONTH(H2691),DAY(H2691)))))-H2691))+H2691)</f>
        <v/>
      </c>
      <c r="J2691" s="9" t="str">
        <f t="shared" si="268"/>
        <v/>
      </c>
      <c r="K2691" s="11" t="str">
        <f t="shared" si="269"/>
        <v/>
      </c>
      <c r="L2691" s="11" t="str">
        <f t="shared" si="270"/>
        <v/>
      </c>
      <c r="M2691" s="11" t="str">
        <f>IF(A2691="","",VLOOKUP(E2691,index!$A$1:$B$6,2,0)*K2691*G2691)</f>
        <v/>
      </c>
      <c r="N2691" s="11" t="str">
        <f>IF(A2691="","",-PMT(G2691*VLOOKUP(E2691,index!$A$1:$B$6,2,0),C2691,F2691,0,0))</f>
        <v/>
      </c>
      <c r="O2691" s="11" t="str">
        <f t="shared" si="271"/>
        <v/>
      </c>
      <c r="P2691" s="11" t="str">
        <f t="shared" ref="P2691:P2754" si="272">IF(A2691="","",IF(J2691&lt;&gt;J2692,O2691,0))</f>
        <v/>
      </c>
    </row>
    <row r="2692" spans="1:16" x14ac:dyDescent="0.25">
      <c r="A2692" s="9" t="str">
        <f>IF(A2691="","",IF(B2691&lt;C2691,A2691,IF(A2691=MAX('entry data'!$B$8:$B$507),"",A2691+1)))</f>
        <v/>
      </c>
      <c r="B2692" s="9" t="str">
        <f t="shared" si="267"/>
        <v/>
      </c>
      <c r="C2692" s="9" t="str">
        <f>IF(ISERROR(VLOOKUP(A2692,'entry data'!B:G,6,0)),"",VLOOKUP(A2692,'entry data'!B:G,6,0))</f>
        <v/>
      </c>
      <c r="D2692" s="9" t="str">
        <f>IF(ISERROR(VLOOKUP(A2692,'entry data'!B:C,2,0)),"",VLOOKUP(A2692,'entry data'!B:C,2,0))</f>
        <v/>
      </c>
      <c r="E2692" s="9" t="str">
        <f>IF(ISERROR(VLOOKUP(A2692,'entry data'!B:E,4,0)),"",VLOOKUP(A2692,'entry data'!B:E,4,0))</f>
        <v/>
      </c>
      <c r="F2692" s="11" t="str">
        <f>IF(A2692="","",IF(ISERROR(VLOOKUP(A2692,'entry data'!B:F,5,0)),"",VLOOKUP(A2692,'entry data'!B:F,5,0)))</f>
        <v/>
      </c>
      <c r="G2692" s="12" t="str">
        <f>IF(A2692="","",IF(ISERROR(VLOOKUP(A2692,'entry data'!B:I,8,0)),"",VLOOKUP(A2692,'entry data'!B:I,7,0)))</f>
        <v/>
      </c>
      <c r="H2692" s="13" t="str">
        <f>IF(A2692="","",IF(B2692=1,VLOOKUP(A2692,'entry data'!B:D,3,0),I2691))</f>
        <v/>
      </c>
      <c r="I2692" s="14" t="str">
        <f>IF(A2692="","",IF(E2692="weekly",7,IF(E2692="fortnightly",14,IF(E2692="monthly",DATE(IF(MONTH(H2692)=12,YEAR(H2692)+1,YEAR(H2692)),VLOOKUP(MONTH(H2692),index!$D$2:$G$13,2,0),DAY(H2692)),
IF(E2692="quarterly",DATE(IF(MONTH(H2692)&gt;=10,YEAR(H2692)+1,YEAR(H2692)),VLOOKUP(MONTH(H2692),index!$D$2:$G$13,3,0),DAY(H2692)),
IF(E2692="halfyearly",DATE(IF(MONTH(H2692)&gt;=7,YEAR(H2692)+1,YEAR(H2692)),VLOOKUP(MONTH(H2692),index!$D$2:$G$13,4,0),DAY(H2692)),
DATE(YEAR(H2692)+1,MONTH(H2692),DAY(H2692)))))-H2692))+H2692)</f>
        <v/>
      </c>
      <c r="J2692" s="9" t="str">
        <f t="shared" si="268"/>
        <v/>
      </c>
      <c r="K2692" s="11" t="str">
        <f t="shared" si="269"/>
        <v/>
      </c>
      <c r="L2692" s="11" t="str">
        <f t="shared" si="270"/>
        <v/>
      </c>
      <c r="M2692" s="11" t="str">
        <f>IF(A2692="","",VLOOKUP(E2692,index!$A$1:$B$6,2,0)*K2692*G2692)</f>
        <v/>
      </c>
      <c r="N2692" s="11" t="str">
        <f>IF(A2692="","",-PMT(G2692*VLOOKUP(E2692,index!$A$1:$B$6,2,0),C2692,F2692,0,0))</f>
        <v/>
      </c>
      <c r="O2692" s="11" t="str">
        <f t="shared" si="271"/>
        <v/>
      </c>
      <c r="P2692" s="11" t="str">
        <f t="shared" si="272"/>
        <v/>
      </c>
    </row>
    <row r="2693" spans="1:16" x14ac:dyDescent="0.25">
      <c r="A2693" s="9" t="str">
        <f>IF(A2692="","",IF(B2692&lt;C2692,A2692,IF(A2692=MAX('entry data'!$B$8:$B$507),"",A2692+1)))</f>
        <v/>
      </c>
      <c r="B2693" s="9" t="str">
        <f t="shared" si="267"/>
        <v/>
      </c>
      <c r="C2693" s="9" t="str">
        <f>IF(ISERROR(VLOOKUP(A2693,'entry data'!B:G,6,0)),"",VLOOKUP(A2693,'entry data'!B:G,6,0))</f>
        <v/>
      </c>
      <c r="D2693" s="9" t="str">
        <f>IF(ISERROR(VLOOKUP(A2693,'entry data'!B:C,2,0)),"",VLOOKUP(A2693,'entry data'!B:C,2,0))</f>
        <v/>
      </c>
      <c r="E2693" s="9" t="str">
        <f>IF(ISERROR(VLOOKUP(A2693,'entry data'!B:E,4,0)),"",VLOOKUP(A2693,'entry data'!B:E,4,0))</f>
        <v/>
      </c>
      <c r="F2693" s="11" t="str">
        <f>IF(A2693="","",IF(ISERROR(VLOOKUP(A2693,'entry data'!B:F,5,0)),"",VLOOKUP(A2693,'entry data'!B:F,5,0)))</f>
        <v/>
      </c>
      <c r="G2693" s="12" t="str">
        <f>IF(A2693="","",IF(ISERROR(VLOOKUP(A2693,'entry data'!B:I,8,0)),"",VLOOKUP(A2693,'entry data'!B:I,7,0)))</f>
        <v/>
      </c>
      <c r="H2693" s="13" t="str">
        <f>IF(A2693="","",IF(B2693=1,VLOOKUP(A2693,'entry data'!B:D,3,0),I2692))</f>
        <v/>
      </c>
      <c r="I2693" s="14" t="str">
        <f>IF(A2693="","",IF(E2693="weekly",7,IF(E2693="fortnightly",14,IF(E2693="monthly",DATE(IF(MONTH(H2693)=12,YEAR(H2693)+1,YEAR(H2693)),VLOOKUP(MONTH(H2693),index!$D$2:$G$13,2,0),DAY(H2693)),
IF(E2693="quarterly",DATE(IF(MONTH(H2693)&gt;=10,YEAR(H2693)+1,YEAR(H2693)),VLOOKUP(MONTH(H2693),index!$D$2:$G$13,3,0),DAY(H2693)),
IF(E2693="halfyearly",DATE(IF(MONTH(H2693)&gt;=7,YEAR(H2693)+1,YEAR(H2693)),VLOOKUP(MONTH(H2693),index!$D$2:$G$13,4,0),DAY(H2693)),
DATE(YEAR(H2693)+1,MONTH(H2693),DAY(H2693)))))-H2693))+H2693)</f>
        <v/>
      </c>
      <c r="J2693" s="9" t="str">
        <f t="shared" si="268"/>
        <v/>
      </c>
      <c r="K2693" s="11" t="str">
        <f t="shared" si="269"/>
        <v/>
      </c>
      <c r="L2693" s="11" t="str">
        <f t="shared" si="270"/>
        <v/>
      </c>
      <c r="M2693" s="11" t="str">
        <f>IF(A2693="","",VLOOKUP(E2693,index!$A$1:$B$6,2,0)*K2693*G2693)</f>
        <v/>
      </c>
      <c r="N2693" s="11" t="str">
        <f>IF(A2693="","",-PMT(G2693*VLOOKUP(E2693,index!$A$1:$B$6,2,0),C2693,F2693,0,0))</f>
        <v/>
      </c>
      <c r="O2693" s="11" t="str">
        <f t="shared" si="271"/>
        <v/>
      </c>
      <c r="P2693" s="11" t="str">
        <f t="shared" si="272"/>
        <v/>
      </c>
    </row>
    <row r="2694" spans="1:16" x14ac:dyDescent="0.25">
      <c r="A2694" s="9" t="str">
        <f>IF(A2693="","",IF(B2693&lt;C2693,A2693,IF(A2693=MAX('entry data'!$B$8:$B$507),"",A2693+1)))</f>
        <v/>
      </c>
      <c r="B2694" s="9" t="str">
        <f t="shared" si="267"/>
        <v/>
      </c>
      <c r="C2694" s="9" t="str">
        <f>IF(ISERROR(VLOOKUP(A2694,'entry data'!B:G,6,0)),"",VLOOKUP(A2694,'entry data'!B:G,6,0))</f>
        <v/>
      </c>
      <c r="D2694" s="9" t="str">
        <f>IF(ISERROR(VLOOKUP(A2694,'entry data'!B:C,2,0)),"",VLOOKUP(A2694,'entry data'!B:C,2,0))</f>
        <v/>
      </c>
      <c r="E2694" s="9" t="str">
        <f>IF(ISERROR(VLOOKUP(A2694,'entry data'!B:E,4,0)),"",VLOOKUP(A2694,'entry data'!B:E,4,0))</f>
        <v/>
      </c>
      <c r="F2694" s="11" t="str">
        <f>IF(A2694="","",IF(ISERROR(VLOOKUP(A2694,'entry data'!B:F,5,0)),"",VLOOKUP(A2694,'entry data'!B:F,5,0)))</f>
        <v/>
      </c>
      <c r="G2694" s="12" t="str">
        <f>IF(A2694="","",IF(ISERROR(VLOOKUP(A2694,'entry data'!B:I,8,0)),"",VLOOKUP(A2694,'entry data'!B:I,7,0)))</f>
        <v/>
      </c>
      <c r="H2694" s="13" t="str">
        <f>IF(A2694="","",IF(B2694=1,VLOOKUP(A2694,'entry data'!B:D,3,0),I2693))</f>
        <v/>
      </c>
      <c r="I2694" s="14" t="str">
        <f>IF(A2694="","",IF(E2694="weekly",7,IF(E2694="fortnightly",14,IF(E2694="monthly",DATE(IF(MONTH(H2694)=12,YEAR(H2694)+1,YEAR(H2694)),VLOOKUP(MONTH(H2694),index!$D$2:$G$13,2,0),DAY(H2694)),
IF(E2694="quarterly",DATE(IF(MONTH(H2694)&gt;=10,YEAR(H2694)+1,YEAR(H2694)),VLOOKUP(MONTH(H2694),index!$D$2:$G$13,3,0),DAY(H2694)),
IF(E2694="halfyearly",DATE(IF(MONTH(H2694)&gt;=7,YEAR(H2694)+1,YEAR(H2694)),VLOOKUP(MONTH(H2694),index!$D$2:$G$13,4,0),DAY(H2694)),
DATE(YEAR(H2694)+1,MONTH(H2694),DAY(H2694)))))-H2694))+H2694)</f>
        <v/>
      </c>
      <c r="J2694" s="9" t="str">
        <f t="shared" si="268"/>
        <v/>
      </c>
      <c r="K2694" s="11" t="str">
        <f t="shared" si="269"/>
        <v/>
      </c>
      <c r="L2694" s="11" t="str">
        <f t="shared" si="270"/>
        <v/>
      </c>
      <c r="M2694" s="11" t="str">
        <f>IF(A2694="","",VLOOKUP(E2694,index!$A$1:$B$6,2,0)*K2694*G2694)</f>
        <v/>
      </c>
      <c r="N2694" s="11" t="str">
        <f>IF(A2694="","",-PMT(G2694*VLOOKUP(E2694,index!$A$1:$B$6,2,0),C2694,F2694,0,0))</f>
        <v/>
      </c>
      <c r="O2694" s="11" t="str">
        <f t="shared" si="271"/>
        <v/>
      </c>
      <c r="P2694" s="11" t="str">
        <f t="shared" si="272"/>
        <v/>
      </c>
    </row>
    <row r="2695" spans="1:16" x14ac:dyDescent="0.25">
      <c r="A2695" s="9" t="str">
        <f>IF(A2694="","",IF(B2694&lt;C2694,A2694,IF(A2694=MAX('entry data'!$B$8:$B$507),"",A2694+1)))</f>
        <v/>
      </c>
      <c r="B2695" s="9" t="str">
        <f t="shared" si="267"/>
        <v/>
      </c>
      <c r="C2695" s="9" t="str">
        <f>IF(ISERROR(VLOOKUP(A2695,'entry data'!B:G,6,0)),"",VLOOKUP(A2695,'entry data'!B:G,6,0))</f>
        <v/>
      </c>
      <c r="D2695" s="9" t="str">
        <f>IF(ISERROR(VLOOKUP(A2695,'entry data'!B:C,2,0)),"",VLOOKUP(A2695,'entry data'!B:C,2,0))</f>
        <v/>
      </c>
      <c r="E2695" s="9" t="str">
        <f>IF(ISERROR(VLOOKUP(A2695,'entry data'!B:E,4,0)),"",VLOOKUP(A2695,'entry data'!B:E,4,0))</f>
        <v/>
      </c>
      <c r="F2695" s="11" t="str">
        <f>IF(A2695="","",IF(ISERROR(VLOOKUP(A2695,'entry data'!B:F,5,0)),"",VLOOKUP(A2695,'entry data'!B:F,5,0)))</f>
        <v/>
      </c>
      <c r="G2695" s="12" t="str">
        <f>IF(A2695="","",IF(ISERROR(VLOOKUP(A2695,'entry data'!B:I,8,0)),"",VLOOKUP(A2695,'entry data'!B:I,7,0)))</f>
        <v/>
      </c>
      <c r="H2695" s="13" t="str">
        <f>IF(A2695="","",IF(B2695=1,VLOOKUP(A2695,'entry data'!B:D,3,0),I2694))</f>
        <v/>
      </c>
      <c r="I2695" s="14" t="str">
        <f>IF(A2695="","",IF(E2695="weekly",7,IF(E2695="fortnightly",14,IF(E2695="monthly",DATE(IF(MONTH(H2695)=12,YEAR(H2695)+1,YEAR(H2695)),VLOOKUP(MONTH(H2695),index!$D$2:$G$13,2,0),DAY(H2695)),
IF(E2695="quarterly",DATE(IF(MONTH(H2695)&gt;=10,YEAR(H2695)+1,YEAR(H2695)),VLOOKUP(MONTH(H2695),index!$D$2:$G$13,3,0),DAY(H2695)),
IF(E2695="halfyearly",DATE(IF(MONTH(H2695)&gt;=7,YEAR(H2695)+1,YEAR(H2695)),VLOOKUP(MONTH(H2695),index!$D$2:$G$13,4,0),DAY(H2695)),
DATE(YEAR(H2695)+1,MONTH(H2695),DAY(H2695)))))-H2695))+H2695)</f>
        <v/>
      </c>
      <c r="J2695" s="9" t="str">
        <f t="shared" si="268"/>
        <v/>
      </c>
      <c r="K2695" s="11" t="str">
        <f t="shared" si="269"/>
        <v/>
      </c>
      <c r="L2695" s="11" t="str">
        <f t="shared" si="270"/>
        <v/>
      </c>
      <c r="M2695" s="11" t="str">
        <f>IF(A2695="","",VLOOKUP(E2695,index!$A$1:$B$6,2,0)*K2695*G2695)</f>
        <v/>
      </c>
      <c r="N2695" s="11" t="str">
        <f>IF(A2695="","",-PMT(G2695*VLOOKUP(E2695,index!$A$1:$B$6,2,0),C2695,F2695,0,0))</f>
        <v/>
      </c>
      <c r="O2695" s="11" t="str">
        <f t="shared" si="271"/>
        <v/>
      </c>
      <c r="P2695" s="11" t="str">
        <f t="shared" si="272"/>
        <v/>
      </c>
    </row>
    <row r="2696" spans="1:16" x14ac:dyDescent="0.25">
      <c r="A2696" s="9" t="str">
        <f>IF(A2695="","",IF(B2695&lt;C2695,A2695,IF(A2695=MAX('entry data'!$B$8:$B$507),"",A2695+1)))</f>
        <v/>
      </c>
      <c r="B2696" s="9" t="str">
        <f t="shared" si="267"/>
        <v/>
      </c>
      <c r="C2696" s="9" t="str">
        <f>IF(ISERROR(VLOOKUP(A2696,'entry data'!B:G,6,0)),"",VLOOKUP(A2696,'entry data'!B:G,6,0))</f>
        <v/>
      </c>
      <c r="D2696" s="9" t="str">
        <f>IF(ISERROR(VLOOKUP(A2696,'entry data'!B:C,2,0)),"",VLOOKUP(A2696,'entry data'!B:C,2,0))</f>
        <v/>
      </c>
      <c r="E2696" s="9" t="str">
        <f>IF(ISERROR(VLOOKUP(A2696,'entry data'!B:E,4,0)),"",VLOOKUP(A2696,'entry data'!B:E,4,0))</f>
        <v/>
      </c>
      <c r="F2696" s="11" t="str">
        <f>IF(A2696="","",IF(ISERROR(VLOOKUP(A2696,'entry data'!B:F,5,0)),"",VLOOKUP(A2696,'entry data'!B:F,5,0)))</f>
        <v/>
      </c>
      <c r="G2696" s="12" t="str">
        <f>IF(A2696="","",IF(ISERROR(VLOOKUP(A2696,'entry data'!B:I,8,0)),"",VLOOKUP(A2696,'entry data'!B:I,7,0)))</f>
        <v/>
      </c>
      <c r="H2696" s="13" t="str">
        <f>IF(A2696="","",IF(B2696=1,VLOOKUP(A2696,'entry data'!B:D,3,0),I2695))</f>
        <v/>
      </c>
      <c r="I2696" s="14" t="str">
        <f>IF(A2696="","",IF(E2696="weekly",7,IF(E2696="fortnightly",14,IF(E2696="monthly",DATE(IF(MONTH(H2696)=12,YEAR(H2696)+1,YEAR(H2696)),VLOOKUP(MONTH(H2696),index!$D$2:$G$13,2,0),DAY(H2696)),
IF(E2696="quarterly",DATE(IF(MONTH(H2696)&gt;=10,YEAR(H2696)+1,YEAR(H2696)),VLOOKUP(MONTH(H2696),index!$D$2:$G$13,3,0),DAY(H2696)),
IF(E2696="halfyearly",DATE(IF(MONTH(H2696)&gt;=7,YEAR(H2696)+1,YEAR(H2696)),VLOOKUP(MONTH(H2696),index!$D$2:$G$13,4,0),DAY(H2696)),
DATE(YEAR(H2696)+1,MONTH(H2696),DAY(H2696)))))-H2696))+H2696)</f>
        <v/>
      </c>
      <c r="J2696" s="9" t="str">
        <f t="shared" si="268"/>
        <v/>
      </c>
      <c r="K2696" s="11" t="str">
        <f t="shared" si="269"/>
        <v/>
      </c>
      <c r="L2696" s="11" t="str">
        <f t="shared" si="270"/>
        <v/>
      </c>
      <c r="M2696" s="11" t="str">
        <f>IF(A2696="","",VLOOKUP(E2696,index!$A$1:$B$6,2,0)*K2696*G2696)</f>
        <v/>
      </c>
      <c r="N2696" s="11" t="str">
        <f>IF(A2696="","",-PMT(G2696*VLOOKUP(E2696,index!$A$1:$B$6,2,0),C2696,F2696,0,0))</f>
        <v/>
      </c>
      <c r="O2696" s="11" t="str">
        <f t="shared" si="271"/>
        <v/>
      </c>
      <c r="P2696" s="11" t="str">
        <f t="shared" si="272"/>
        <v/>
      </c>
    </row>
    <row r="2697" spans="1:16" x14ac:dyDescent="0.25">
      <c r="A2697" s="9" t="str">
        <f>IF(A2696="","",IF(B2696&lt;C2696,A2696,IF(A2696=MAX('entry data'!$B$8:$B$507),"",A2696+1)))</f>
        <v/>
      </c>
      <c r="B2697" s="9" t="str">
        <f t="shared" si="267"/>
        <v/>
      </c>
      <c r="C2697" s="9" t="str">
        <f>IF(ISERROR(VLOOKUP(A2697,'entry data'!B:G,6,0)),"",VLOOKUP(A2697,'entry data'!B:G,6,0))</f>
        <v/>
      </c>
      <c r="D2697" s="9" t="str">
        <f>IF(ISERROR(VLOOKUP(A2697,'entry data'!B:C,2,0)),"",VLOOKUP(A2697,'entry data'!B:C,2,0))</f>
        <v/>
      </c>
      <c r="E2697" s="9" t="str">
        <f>IF(ISERROR(VLOOKUP(A2697,'entry data'!B:E,4,0)),"",VLOOKUP(A2697,'entry data'!B:E,4,0))</f>
        <v/>
      </c>
      <c r="F2697" s="11" t="str">
        <f>IF(A2697="","",IF(ISERROR(VLOOKUP(A2697,'entry data'!B:F,5,0)),"",VLOOKUP(A2697,'entry data'!B:F,5,0)))</f>
        <v/>
      </c>
      <c r="G2697" s="12" t="str">
        <f>IF(A2697="","",IF(ISERROR(VLOOKUP(A2697,'entry data'!B:I,8,0)),"",VLOOKUP(A2697,'entry data'!B:I,7,0)))</f>
        <v/>
      </c>
      <c r="H2697" s="13" t="str">
        <f>IF(A2697="","",IF(B2697=1,VLOOKUP(A2697,'entry data'!B:D,3,0),I2696))</f>
        <v/>
      </c>
      <c r="I2697" s="14" t="str">
        <f>IF(A2697="","",IF(E2697="weekly",7,IF(E2697="fortnightly",14,IF(E2697="monthly",DATE(IF(MONTH(H2697)=12,YEAR(H2697)+1,YEAR(H2697)),VLOOKUP(MONTH(H2697),index!$D$2:$G$13,2,0),DAY(H2697)),
IF(E2697="quarterly",DATE(IF(MONTH(H2697)&gt;=10,YEAR(H2697)+1,YEAR(H2697)),VLOOKUP(MONTH(H2697),index!$D$2:$G$13,3,0),DAY(H2697)),
IF(E2697="halfyearly",DATE(IF(MONTH(H2697)&gt;=7,YEAR(H2697)+1,YEAR(H2697)),VLOOKUP(MONTH(H2697),index!$D$2:$G$13,4,0),DAY(H2697)),
DATE(YEAR(H2697)+1,MONTH(H2697),DAY(H2697)))))-H2697))+H2697)</f>
        <v/>
      </c>
      <c r="J2697" s="9" t="str">
        <f t="shared" si="268"/>
        <v/>
      </c>
      <c r="K2697" s="11" t="str">
        <f t="shared" si="269"/>
        <v/>
      </c>
      <c r="L2697" s="11" t="str">
        <f t="shared" si="270"/>
        <v/>
      </c>
      <c r="M2697" s="11" t="str">
        <f>IF(A2697="","",VLOOKUP(E2697,index!$A$1:$B$6,2,0)*K2697*G2697)</f>
        <v/>
      </c>
      <c r="N2697" s="11" t="str">
        <f>IF(A2697="","",-PMT(G2697*VLOOKUP(E2697,index!$A$1:$B$6,2,0),C2697,F2697,0,0))</f>
        <v/>
      </c>
      <c r="O2697" s="11" t="str">
        <f t="shared" si="271"/>
        <v/>
      </c>
      <c r="P2697" s="11" t="str">
        <f t="shared" si="272"/>
        <v/>
      </c>
    </row>
    <row r="2698" spans="1:16" x14ac:dyDescent="0.25">
      <c r="A2698" s="9" t="str">
        <f>IF(A2697="","",IF(B2697&lt;C2697,A2697,IF(A2697=MAX('entry data'!$B$8:$B$507),"",A2697+1)))</f>
        <v/>
      </c>
      <c r="B2698" s="9" t="str">
        <f t="shared" si="267"/>
        <v/>
      </c>
      <c r="C2698" s="9" t="str">
        <f>IF(ISERROR(VLOOKUP(A2698,'entry data'!B:G,6,0)),"",VLOOKUP(A2698,'entry data'!B:G,6,0))</f>
        <v/>
      </c>
      <c r="D2698" s="9" t="str">
        <f>IF(ISERROR(VLOOKUP(A2698,'entry data'!B:C,2,0)),"",VLOOKUP(A2698,'entry data'!B:C,2,0))</f>
        <v/>
      </c>
      <c r="E2698" s="9" t="str">
        <f>IF(ISERROR(VLOOKUP(A2698,'entry data'!B:E,4,0)),"",VLOOKUP(A2698,'entry data'!B:E,4,0))</f>
        <v/>
      </c>
      <c r="F2698" s="11" t="str">
        <f>IF(A2698="","",IF(ISERROR(VLOOKUP(A2698,'entry data'!B:F,5,0)),"",VLOOKUP(A2698,'entry data'!B:F,5,0)))</f>
        <v/>
      </c>
      <c r="G2698" s="12" t="str">
        <f>IF(A2698="","",IF(ISERROR(VLOOKUP(A2698,'entry data'!B:I,8,0)),"",VLOOKUP(A2698,'entry data'!B:I,7,0)))</f>
        <v/>
      </c>
      <c r="H2698" s="13" t="str">
        <f>IF(A2698="","",IF(B2698=1,VLOOKUP(A2698,'entry data'!B:D,3,0),I2697))</f>
        <v/>
      </c>
      <c r="I2698" s="14" t="str">
        <f>IF(A2698="","",IF(E2698="weekly",7,IF(E2698="fortnightly",14,IF(E2698="monthly",DATE(IF(MONTH(H2698)=12,YEAR(H2698)+1,YEAR(H2698)),VLOOKUP(MONTH(H2698),index!$D$2:$G$13,2,0),DAY(H2698)),
IF(E2698="quarterly",DATE(IF(MONTH(H2698)&gt;=10,YEAR(H2698)+1,YEAR(H2698)),VLOOKUP(MONTH(H2698),index!$D$2:$G$13,3,0),DAY(H2698)),
IF(E2698="halfyearly",DATE(IF(MONTH(H2698)&gt;=7,YEAR(H2698)+1,YEAR(H2698)),VLOOKUP(MONTH(H2698),index!$D$2:$G$13,4,0),DAY(H2698)),
DATE(YEAR(H2698)+1,MONTH(H2698),DAY(H2698)))))-H2698))+H2698)</f>
        <v/>
      </c>
      <c r="J2698" s="9" t="str">
        <f t="shared" si="268"/>
        <v/>
      </c>
      <c r="K2698" s="11" t="str">
        <f t="shared" si="269"/>
        <v/>
      </c>
      <c r="L2698" s="11" t="str">
        <f t="shared" si="270"/>
        <v/>
      </c>
      <c r="M2698" s="11" t="str">
        <f>IF(A2698="","",VLOOKUP(E2698,index!$A$1:$B$6,2,0)*K2698*G2698)</f>
        <v/>
      </c>
      <c r="N2698" s="11" t="str">
        <f>IF(A2698="","",-PMT(G2698*VLOOKUP(E2698,index!$A$1:$B$6,2,0),C2698,F2698,0,0))</f>
        <v/>
      </c>
      <c r="O2698" s="11" t="str">
        <f t="shared" si="271"/>
        <v/>
      </c>
      <c r="P2698" s="11" t="str">
        <f t="shared" si="272"/>
        <v/>
      </c>
    </row>
    <row r="2699" spans="1:16" x14ac:dyDescent="0.25">
      <c r="A2699" s="9" t="str">
        <f>IF(A2698="","",IF(B2698&lt;C2698,A2698,IF(A2698=MAX('entry data'!$B$8:$B$507),"",A2698+1)))</f>
        <v/>
      </c>
      <c r="B2699" s="9" t="str">
        <f t="shared" si="267"/>
        <v/>
      </c>
      <c r="C2699" s="9" t="str">
        <f>IF(ISERROR(VLOOKUP(A2699,'entry data'!B:G,6,0)),"",VLOOKUP(A2699,'entry data'!B:G,6,0))</f>
        <v/>
      </c>
      <c r="D2699" s="9" t="str">
        <f>IF(ISERROR(VLOOKUP(A2699,'entry data'!B:C,2,0)),"",VLOOKUP(A2699,'entry data'!B:C,2,0))</f>
        <v/>
      </c>
      <c r="E2699" s="9" t="str">
        <f>IF(ISERROR(VLOOKUP(A2699,'entry data'!B:E,4,0)),"",VLOOKUP(A2699,'entry data'!B:E,4,0))</f>
        <v/>
      </c>
      <c r="F2699" s="11" t="str">
        <f>IF(A2699="","",IF(ISERROR(VLOOKUP(A2699,'entry data'!B:F,5,0)),"",VLOOKUP(A2699,'entry data'!B:F,5,0)))</f>
        <v/>
      </c>
      <c r="G2699" s="12" t="str">
        <f>IF(A2699="","",IF(ISERROR(VLOOKUP(A2699,'entry data'!B:I,8,0)),"",VLOOKUP(A2699,'entry data'!B:I,7,0)))</f>
        <v/>
      </c>
      <c r="H2699" s="13" t="str">
        <f>IF(A2699="","",IF(B2699=1,VLOOKUP(A2699,'entry data'!B:D,3,0),I2698))</f>
        <v/>
      </c>
      <c r="I2699" s="14" t="str">
        <f>IF(A2699="","",IF(E2699="weekly",7,IF(E2699="fortnightly",14,IF(E2699="monthly",DATE(IF(MONTH(H2699)=12,YEAR(H2699)+1,YEAR(H2699)),VLOOKUP(MONTH(H2699),index!$D$2:$G$13,2,0),DAY(H2699)),
IF(E2699="quarterly",DATE(IF(MONTH(H2699)&gt;=10,YEAR(H2699)+1,YEAR(H2699)),VLOOKUP(MONTH(H2699),index!$D$2:$G$13,3,0),DAY(H2699)),
IF(E2699="halfyearly",DATE(IF(MONTH(H2699)&gt;=7,YEAR(H2699)+1,YEAR(H2699)),VLOOKUP(MONTH(H2699),index!$D$2:$G$13,4,0),DAY(H2699)),
DATE(YEAR(H2699)+1,MONTH(H2699),DAY(H2699)))))-H2699))+H2699)</f>
        <v/>
      </c>
      <c r="J2699" s="9" t="str">
        <f t="shared" si="268"/>
        <v/>
      </c>
      <c r="K2699" s="11" t="str">
        <f t="shared" si="269"/>
        <v/>
      </c>
      <c r="L2699" s="11" t="str">
        <f t="shared" si="270"/>
        <v/>
      </c>
      <c r="M2699" s="11" t="str">
        <f>IF(A2699="","",VLOOKUP(E2699,index!$A$1:$B$6,2,0)*K2699*G2699)</f>
        <v/>
      </c>
      <c r="N2699" s="11" t="str">
        <f>IF(A2699="","",-PMT(G2699*VLOOKUP(E2699,index!$A$1:$B$6,2,0),C2699,F2699,0,0))</f>
        <v/>
      </c>
      <c r="O2699" s="11" t="str">
        <f t="shared" si="271"/>
        <v/>
      </c>
      <c r="P2699" s="11" t="str">
        <f t="shared" si="272"/>
        <v/>
      </c>
    </row>
    <row r="2700" spans="1:16" x14ac:dyDescent="0.25">
      <c r="A2700" s="9" t="str">
        <f>IF(A2699="","",IF(B2699&lt;C2699,A2699,IF(A2699=MAX('entry data'!$B$8:$B$507),"",A2699+1)))</f>
        <v/>
      </c>
      <c r="B2700" s="9" t="str">
        <f t="shared" si="267"/>
        <v/>
      </c>
      <c r="C2700" s="9" t="str">
        <f>IF(ISERROR(VLOOKUP(A2700,'entry data'!B:G,6,0)),"",VLOOKUP(A2700,'entry data'!B:G,6,0))</f>
        <v/>
      </c>
      <c r="D2700" s="9" t="str">
        <f>IF(ISERROR(VLOOKUP(A2700,'entry data'!B:C,2,0)),"",VLOOKUP(A2700,'entry data'!B:C,2,0))</f>
        <v/>
      </c>
      <c r="E2700" s="9" t="str">
        <f>IF(ISERROR(VLOOKUP(A2700,'entry data'!B:E,4,0)),"",VLOOKUP(A2700,'entry data'!B:E,4,0))</f>
        <v/>
      </c>
      <c r="F2700" s="11" t="str">
        <f>IF(A2700="","",IF(ISERROR(VLOOKUP(A2700,'entry data'!B:F,5,0)),"",VLOOKUP(A2700,'entry data'!B:F,5,0)))</f>
        <v/>
      </c>
      <c r="G2700" s="12" t="str">
        <f>IF(A2700="","",IF(ISERROR(VLOOKUP(A2700,'entry data'!B:I,8,0)),"",VLOOKUP(A2700,'entry data'!B:I,7,0)))</f>
        <v/>
      </c>
      <c r="H2700" s="13" t="str">
        <f>IF(A2700="","",IF(B2700=1,VLOOKUP(A2700,'entry data'!B:D,3,0),I2699))</f>
        <v/>
      </c>
      <c r="I2700" s="14" t="str">
        <f>IF(A2700="","",IF(E2700="weekly",7,IF(E2700="fortnightly",14,IF(E2700="monthly",DATE(IF(MONTH(H2700)=12,YEAR(H2700)+1,YEAR(H2700)),VLOOKUP(MONTH(H2700),index!$D$2:$G$13,2,0),DAY(H2700)),
IF(E2700="quarterly",DATE(IF(MONTH(H2700)&gt;=10,YEAR(H2700)+1,YEAR(H2700)),VLOOKUP(MONTH(H2700),index!$D$2:$G$13,3,0),DAY(H2700)),
IF(E2700="halfyearly",DATE(IF(MONTH(H2700)&gt;=7,YEAR(H2700)+1,YEAR(H2700)),VLOOKUP(MONTH(H2700),index!$D$2:$G$13,4,0),DAY(H2700)),
DATE(YEAR(H2700)+1,MONTH(H2700),DAY(H2700)))))-H2700))+H2700)</f>
        <v/>
      </c>
      <c r="J2700" s="9" t="str">
        <f t="shared" si="268"/>
        <v/>
      </c>
      <c r="K2700" s="11" t="str">
        <f t="shared" si="269"/>
        <v/>
      </c>
      <c r="L2700" s="11" t="str">
        <f t="shared" si="270"/>
        <v/>
      </c>
      <c r="M2700" s="11" t="str">
        <f>IF(A2700="","",VLOOKUP(E2700,index!$A$1:$B$6,2,0)*K2700*G2700)</f>
        <v/>
      </c>
      <c r="N2700" s="11" t="str">
        <f>IF(A2700="","",-PMT(G2700*VLOOKUP(E2700,index!$A$1:$B$6,2,0),C2700,F2700,0,0))</f>
        <v/>
      </c>
      <c r="O2700" s="11" t="str">
        <f t="shared" si="271"/>
        <v/>
      </c>
      <c r="P2700" s="11" t="str">
        <f t="shared" si="272"/>
        <v/>
      </c>
    </row>
    <row r="2701" spans="1:16" x14ac:dyDescent="0.25">
      <c r="A2701" s="9" t="str">
        <f>IF(A2700="","",IF(B2700&lt;C2700,A2700,IF(A2700=MAX('entry data'!$B$8:$B$507),"",A2700+1)))</f>
        <v/>
      </c>
      <c r="B2701" s="9" t="str">
        <f t="shared" si="267"/>
        <v/>
      </c>
      <c r="C2701" s="9" t="str">
        <f>IF(ISERROR(VLOOKUP(A2701,'entry data'!B:G,6,0)),"",VLOOKUP(A2701,'entry data'!B:G,6,0))</f>
        <v/>
      </c>
      <c r="D2701" s="9" t="str">
        <f>IF(ISERROR(VLOOKUP(A2701,'entry data'!B:C,2,0)),"",VLOOKUP(A2701,'entry data'!B:C,2,0))</f>
        <v/>
      </c>
      <c r="E2701" s="9" t="str">
        <f>IF(ISERROR(VLOOKUP(A2701,'entry data'!B:E,4,0)),"",VLOOKUP(A2701,'entry data'!B:E,4,0))</f>
        <v/>
      </c>
      <c r="F2701" s="11" t="str">
        <f>IF(A2701="","",IF(ISERROR(VLOOKUP(A2701,'entry data'!B:F,5,0)),"",VLOOKUP(A2701,'entry data'!B:F,5,0)))</f>
        <v/>
      </c>
      <c r="G2701" s="12" t="str">
        <f>IF(A2701="","",IF(ISERROR(VLOOKUP(A2701,'entry data'!B:I,8,0)),"",VLOOKUP(A2701,'entry data'!B:I,7,0)))</f>
        <v/>
      </c>
      <c r="H2701" s="13" t="str">
        <f>IF(A2701="","",IF(B2701=1,VLOOKUP(A2701,'entry data'!B:D,3,0),I2700))</f>
        <v/>
      </c>
      <c r="I2701" s="14" t="str">
        <f>IF(A2701="","",IF(E2701="weekly",7,IF(E2701="fortnightly",14,IF(E2701="monthly",DATE(IF(MONTH(H2701)=12,YEAR(H2701)+1,YEAR(H2701)),VLOOKUP(MONTH(H2701),index!$D$2:$G$13,2,0),DAY(H2701)),
IF(E2701="quarterly",DATE(IF(MONTH(H2701)&gt;=10,YEAR(H2701)+1,YEAR(H2701)),VLOOKUP(MONTH(H2701),index!$D$2:$G$13,3,0),DAY(H2701)),
IF(E2701="halfyearly",DATE(IF(MONTH(H2701)&gt;=7,YEAR(H2701)+1,YEAR(H2701)),VLOOKUP(MONTH(H2701),index!$D$2:$G$13,4,0),DAY(H2701)),
DATE(YEAR(H2701)+1,MONTH(H2701),DAY(H2701)))))-H2701))+H2701)</f>
        <v/>
      </c>
      <c r="J2701" s="9" t="str">
        <f t="shared" si="268"/>
        <v/>
      </c>
      <c r="K2701" s="11" t="str">
        <f t="shared" si="269"/>
        <v/>
      </c>
      <c r="L2701" s="11" t="str">
        <f t="shared" si="270"/>
        <v/>
      </c>
      <c r="M2701" s="11" t="str">
        <f>IF(A2701="","",VLOOKUP(E2701,index!$A$1:$B$6,2,0)*K2701*G2701)</f>
        <v/>
      </c>
      <c r="N2701" s="11" t="str">
        <f>IF(A2701="","",-PMT(G2701*VLOOKUP(E2701,index!$A$1:$B$6,2,0),C2701,F2701,0,0))</f>
        <v/>
      </c>
      <c r="O2701" s="11" t="str">
        <f t="shared" si="271"/>
        <v/>
      </c>
      <c r="P2701" s="11" t="str">
        <f t="shared" si="272"/>
        <v/>
      </c>
    </row>
    <row r="2702" spans="1:16" x14ac:dyDescent="0.25">
      <c r="A2702" s="9" t="str">
        <f>IF(A2701="","",IF(B2701&lt;C2701,A2701,IF(A2701=MAX('entry data'!$B$8:$B$507),"",A2701+1)))</f>
        <v/>
      </c>
      <c r="B2702" s="9" t="str">
        <f t="shared" si="267"/>
        <v/>
      </c>
      <c r="C2702" s="9" t="str">
        <f>IF(ISERROR(VLOOKUP(A2702,'entry data'!B:G,6,0)),"",VLOOKUP(A2702,'entry data'!B:G,6,0))</f>
        <v/>
      </c>
      <c r="D2702" s="9" t="str">
        <f>IF(ISERROR(VLOOKUP(A2702,'entry data'!B:C,2,0)),"",VLOOKUP(A2702,'entry data'!B:C,2,0))</f>
        <v/>
      </c>
      <c r="E2702" s="9" t="str">
        <f>IF(ISERROR(VLOOKUP(A2702,'entry data'!B:E,4,0)),"",VLOOKUP(A2702,'entry data'!B:E,4,0))</f>
        <v/>
      </c>
      <c r="F2702" s="11" t="str">
        <f>IF(A2702="","",IF(ISERROR(VLOOKUP(A2702,'entry data'!B:F,5,0)),"",VLOOKUP(A2702,'entry data'!B:F,5,0)))</f>
        <v/>
      </c>
      <c r="G2702" s="12" t="str">
        <f>IF(A2702="","",IF(ISERROR(VLOOKUP(A2702,'entry data'!B:I,8,0)),"",VLOOKUP(A2702,'entry data'!B:I,7,0)))</f>
        <v/>
      </c>
      <c r="H2702" s="13" t="str">
        <f>IF(A2702="","",IF(B2702=1,VLOOKUP(A2702,'entry data'!B:D,3,0),I2701))</f>
        <v/>
      </c>
      <c r="I2702" s="14" t="str">
        <f>IF(A2702="","",IF(E2702="weekly",7,IF(E2702="fortnightly",14,IF(E2702="monthly",DATE(IF(MONTH(H2702)=12,YEAR(H2702)+1,YEAR(H2702)),VLOOKUP(MONTH(H2702),index!$D$2:$G$13,2,0),DAY(H2702)),
IF(E2702="quarterly",DATE(IF(MONTH(H2702)&gt;=10,YEAR(H2702)+1,YEAR(H2702)),VLOOKUP(MONTH(H2702),index!$D$2:$G$13,3,0),DAY(H2702)),
IF(E2702="halfyearly",DATE(IF(MONTH(H2702)&gt;=7,YEAR(H2702)+1,YEAR(H2702)),VLOOKUP(MONTH(H2702),index!$D$2:$G$13,4,0),DAY(H2702)),
DATE(YEAR(H2702)+1,MONTH(H2702),DAY(H2702)))))-H2702))+H2702)</f>
        <v/>
      </c>
      <c r="J2702" s="9" t="str">
        <f t="shared" si="268"/>
        <v/>
      </c>
      <c r="K2702" s="11" t="str">
        <f t="shared" si="269"/>
        <v/>
      </c>
      <c r="L2702" s="11" t="str">
        <f t="shared" si="270"/>
        <v/>
      </c>
      <c r="M2702" s="11" t="str">
        <f>IF(A2702="","",VLOOKUP(E2702,index!$A$1:$B$6,2,0)*K2702*G2702)</f>
        <v/>
      </c>
      <c r="N2702" s="11" t="str">
        <f>IF(A2702="","",-PMT(G2702*VLOOKUP(E2702,index!$A$1:$B$6,2,0),C2702,F2702,0,0))</f>
        <v/>
      </c>
      <c r="O2702" s="11" t="str">
        <f t="shared" si="271"/>
        <v/>
      </c>
      <c r="P2702" s="11" t="str">
        <f t="shared" si="272"/>
        <v/>
      </c>
    </row>
    <row r="2703" spans="1:16" x14ac:dyDescent="0.25">
      <c r="A2703" s="9" t="str">
        <f>IF(A2702="","",IF(B2702&lt;C2702,A2702,IF(A2702=MAX('entry data'!$B$8:$B$507),"",A2702+1)))</f>
        <v/>
      </c>
      <c r="B2703" s="9" t="str">
        <f t="shared" si="267"/>
        <v/>
      </c>
      <c r="C2703" s="9" t="str">
        <f>IF(ISERROR(VLOOKUP(A2703,'entry data'!B:G,6,0)),"",VLOOKUP(A2703,'entry data'!B:G,6,0))</f>
        <v/>
      </c>
      <c r="D2703" s="9" t="str">
        <f>IF(ISERROR(VLOOKUP(A2703,'entry data'!B:C,2,0)),"",VLOOKUP(A2703,'entry data'!B:C,2,0))</f>
        <v/>
      </c>
      <c r="E2703" s="9" t="str">
        <f>IF(ISERROR(VLOOKUP(A2703,'entry data'!B:E,4,0)),"",VLOOKUP(A2703,'entry data'!B:E,4,0))</f>
        <v/>
      </c>
      <c r="F2703" s="11" t="str">
        <f>IF(A2703="","",IF(ISERROR(VLOOKUP(A2703,'entry data'!B:F,5,0)),"",VLOOKUP(A2703,'entry data'!B:F,5,0)))</f>
        <v/>
      </c>
      <c r="G2703" s="12" t="str">
        <f>IF(A2703="","",IF(ISERROR(VLOOKUP(A2703,'entry data'!B:I,8,0)),"",VLOOKUP(A2703,'entry data'!B:I,7,0)))</f>
        <v/>
      </c>
      <c r="H2703" s="13" t="str">
        <f>IF(A2703="","",IF(B2703=1,VLOOKUP(A2703,'entry data'!B:D,3,0),I2702))</f>
        <v/>
      </c>
      <c r="I2703" s="14" t="str">
        <f>IF(A2703="","",IF(E2703="weekly",7,IF(E2703="fortnightly",14,IF(E2703="monthly",DATE(IF(MONTH(H2703)=12,YEAR(H2703)+1,YEAR(H2703)),VLOOKUP(MONTH(H2703),index!$D$2:$G$13,2,0),DAY(H2703)),
IF(E2703="quarterly",DATE(IF(MONTH(H2703)&gt;=10,YEAR(H2703)+1,YEAR(H2703)),VLOOKUP(MONTH(H2703),index!$D$2:$G$13,3,0),DAY(H2703)),
IF(E2703="halfyearly",DATE(IF(MONTH(H2703)&gt;=7,YEAR(H2703)+1,YEAR(H2703)),VLOOKUP(MONTH(H2703),index!$D$2:$G$13,4,0),DAY(H2703)),
DATE(YEAR(H2703)+1,MONTH(H2703),DAY(H2703)))))-H2703))+H2703)</f>
        <v/>
      </c>
      <c r="J2703" s="9" t="str">
        <f t="shared" si="268"/>
        <v/>
      </c>
      <c r="K2703" s="11" t="str">
        <f t="shared" si="269"/>
        <v/>
      </c>
      <c r="L2703" s="11" t="str">
        <f t="shared" si="270"/>
        <v/>
      </c>
      <c r="M2703" s="11" t="str">
        <f>IF(A2703="","",VLOOKUP(E2703,index!$A$1:$B$6,2,0)*K2703*G2703)</f>
        <v/>
      </c>
      <c r="N2703" s="11" t="str">
        <f>IF(A2703="","",-PMT(G2703*VLOOKUP(E2703,index!$A$1:$B$6,2,0),C2703,F2703,0,0))</f>
        <v/>
      </c>
      <c r="O2703" s="11" t="str">
        <f t="shared" si="271"/>
        <v/>
      </c>
      <c r="P2703" s="11" t="str">
        <f t="shared" si="272"/>
        <v/>
      </c>
    </row>
    <row r="2704" spans="1:16" x14ac:dyDescent="0.25">
      <c r="A2704" s="9" t="str">
        <f>IF(A2703="","",IF(B2703&lt;C2703,A2703,IF(A2703=MAX('entry data'!$B$8:$B$507),"",A2703+1)))</f>
        <v/>
      </c>
      <c r="B2704" s="9" t="str">
        <f t="shared" si="267"/>
        <v/>
      </c>
      <c r="C2704" s="9" t="str">
        <f>IF(ISERROR(VLOOKUP(A2704,'entry data'!B:G,6,0)),"",VLOOKUP(A2704,'entry data'!B:G,6,0))</f>
        <v/>
      </c>
      <c r="D2704" s="9" t="str">
        <f>IF(ISERROR(VLOOKUP(A2704,'entry data'!B:C,2,0)),"",VLOOKUP(A2704,'entry data'!B:C,2,0))</f>
        <v/>
      </c>
      <c r="E2704" s="9" t="str">
        <f>IF(ISERROR(VLOOKUP(A2704,'entry data'!B:E,4,0)),"",VLOOKUP(A2704,'entry data'!B:E,4,0))</f>
        <v/>
      </c>
      <c r="F2704" s="11" t="str">
        <f>IF(A2704="","",IF(ISERROR(VLOOKUP(A2704,'entry data'!B:F,5,0)),"",VLOOKUP(A2704,'entry data'!B:F,5,0)))</f>
        <v/>
      </c>
      <c r="G2704" s="12" t="str">
        <f>IF(A2704="","",IF(ISERROR(VLOOKUP(A2704,'entry data'!B:I,8,0)),"",VLOOKUP(A2704,'entry data'!B:I,7,0)))</f>
        <v/>
      </c>
      <c r="H2704" s="13" t="str">
        <f>IF(A2704="","",IF(B2704=1,VLOOKUP(A2704,'entry data'!B:D,3,0),I2703))</f>
        <v/>
      </c>
      <c r="I2704" s="14" t="str">
        <f>IF(A2704="","",IF(E2704="weekly",7,IF(E2704="fortnightly",14,IF(E2704="monthly",DATE(IF(MONTH(H2704)=12,YEAR(H2704)+1,YEAR(H2704)),VLOOKUP(MONTH(H2704),index!$D$2:$G$13,2,0),DAY(H2704)),
IF(E2704="quarterly",DATE(IF(MONTH(H2704)&gt;=10,YEAR(H2704)+1,YEAR(H2704)),VLOOKUP(MONTH(H2704),index!$D$2:$G$13,3,0),DAY(H2704)),
IF(E2704="halfyearly",DATE(IF(MONTH(H2704)&gt;=7,YEAR(H2704)+1,YEAR(H2704)),VLOOKUP(MONTH(H2704),index!$D$2:$G$13,4,0),DAY(H2704)),
DATE(YEAR(H2704)+1,MONTH(H2704),DAY(H2704)))))-H2704))+H2704)</f>
        <v/>
      </c>
      <c r="J2704" s="9" t="str">
        <f t="shared" si="268"/>
        <v/>
      </c>
      <c r="K2704" s="11" t="str">
        <f t="shared" si="269"/>
        <v/>
      </c>
      <c r="L2704" s="11" t="str">
        <f t="shared" si="270"/>
        <v/>
      </c>
      <c r="M2704" s="11" t="str">
        <f>IF(A2704="","",VLOOKUP(E2704,index!$A$1:$B$6,2,0)*K2704*G2704)</f>
        <v/>
      </c>
      <c r="N2704" s="11" t="str">
        <f>IF(A2704="","",-PMT(G2704*VLOOKUP(E2704,index!$A$1:$B$6,2,0),C2704,F2704,0,0))</f>
        <v/>
      </c>
      <c r="O2704" s="11" t="str">
        <f t="shared" si="271"/>
        <v/>
      </c>
      <c r="P2704" s="11" t="str">
        <f t="shared" si="272"/>
        <v/>
      </c>
    </row>
    <row r="2705" spans="1:16" x14ac:dyDescent="0.25">
      <c r="A2705" s="9" t="str">
        <f>IF(A2704="","",IF(B2704&lt;C2704,A2704,IF(A2704=MAX('entry data'!$B$8:$B$507),"",A2704+1)))</f>
        <v/>
      </c>
      <c r="B2705" s="9" t="str">
        <f t="shared" si="267"/>
        <v/>
      </c>
      <c r="C2705" s="9" t="str">
        <f>IF(ISERROR(VLOOKUP(A2705,'entry data'!B:G,6,0)),"",VLOOKUP(A2705,'entry data'!B:G,6,0))</f>
        <v/>
      </c>
      <c r="D2705" s="9" t="str">
        <f>IF(ISERROR(VLOOKUP(A2705,'entry data'!B:C,2,0)),"",VLOOKUP(A2705,'entry data'!B:C,2,0))</f>
        <v/>
      </c>
      <c r="E2705" s="9" t="str">
        <f>IF(ISERROR(VLOOKUP(A2705,'entry data'!B:E,4,0)),"",VLOOKUP(A2705,'entry data'!B:E,4,0))</f>
        <v/>
      </c>
      <c r="F2705" s="11" t="str">
        <f>IF(A2705="","",IF(ISERROR(VLOOKUP(A2705,'entry data'!B:F,5,0)),"",VLOOKUP(A2705,'entry data'!B:F,5,0)))</f>
        <v/>
      </c>
      <c r="G2705" s="12" t="str">
        <f>IF(A2705="","",IF(ISERROR(VLOOKUP(A2705,'entry data'!B:I,8,0)),"",VLOOKUP(A2705,'entry data'!B:I,7,0)))</f>
        <v/>
      </c>
      <c r="H2705" s="13" t="str">
        <f>IF(A2705="","",IF(B2705=1,VLOOKUP(A2705,'entry data'!B:D,3,0),I2704))</f>
        <v/>
      </c>
      <c r="I2705" s="14" t="str">
        <f>IF(A2705="","",IF(E2705="weekly",7,IF(E2705="fortnightly",14,IF(E2705="monthly",DATE(IF(MONTH(H2705)=12,YEAR(H2705)+1,YEAR(H2705)),VLOOKUP(MONTH(H2705),index!$D$2:$G$13,2,0),DAY(H2705)),
IF(E2705="quarterly",DATE(IF(MONTH(H2705)&gt;=10,YEAR(H2705)+1,YEAR(H2705)),VLOOKUP(MONTH(H2705),index!$D$2:$G$13,3,0),DAY(H2705)),
IF(E2705="halfyearly",DATE(IF(MONTH(H2705)&gt;=7,YEAR(H2705)+1,YEAR(H2705)),VLOOKUP(MONTH(H2705),index!$D$2:$G$13,4,0),DAY(H2705)),
DATE(YEAR(H2705)+1,MONTH(H2705),DAY(H2705)))))-H2705))+H2705)</f>
        <v/>
      </c>
      <c r="J2705" s="9" t="str">
        <f t="shared" si="268"/>
        <v/>
      </c>
      <c r="K2705" s="11" t="str">
        <f t="shared" si="269"/>
        <v/>
      </c>
      <c r="L2705" s="11" t="str">
        <f t="shared" si="270"/>
        <v/>
      </c>
      <c r="M2705" s="11" t="str">
        <f>IF(A2705="","",VLOOKUP(E2705,index!$A$1:$B$6,2,0)*K2705*G2705)</f>
        <v/>
      </c>
      <c r="N2705" s="11" t="str">
        <f>IF(A2705="","",-PMT(G2705*VLOOKUP(E2705,index!$A$1:$B$6,2,0),C2705,F2705,0,0))</f>
        <v/>
      </c>
      <c r="O2705" s="11" t="str">
        <f t="shared" si="271"/>
        <v/>
      </c>
      <c r="P2705" s="11" t="str">
        <f t="shared" si="272"/>
        <v/>
      </c>
    </row>
    <row r="2706" spans="1:16" x14ac:dyDescent="0.25">
      <c r="A2706" s="9" t="str">
        <f>IF(A2705="","",IF(B2705&lt;C2705,A2705,IF(A2705=MAX('entry data'!$B$8:$B$507),"",A2705+1)))</f>
        <v/>
      </c>
      <c r="B2706" s="9" t="str">
        <f t="shared" si="267"/>
        <v/>
      </c>
      <c r="C2706" s="9" t="str">
        <f>IF(ISERROR(VLOOKUP(A2706,'entry data'!B:G,6,0)),"",VLOOKUP(A2706,'entry data'!B:G,6,0))</f>
        <v/>
      </c>
      <c r="D2706" s="9" t="str">
        <f>IF(ISERROR(VLOOKUP(A2706,'entry data'!B:C,2,0)),"",VLOOKUP(A2706,'entry data'!B:C,2,0))</f>
        <v/>
      </c>
      <c r="E2706" s="9" t="str">
        <f>IF(ISERROR(VLOOKUP(A2706,'entry data'!B:E,4,0)),"",VLOOKUP(A2706,'entry data'!B:E,4,0))</f>
        <v/>
      </c>
      <c r="F2706" s="11" t="str">
        <f>IF(A2706="","",IF(ISERROR(VLOOKUP(A2706,'entry data'!B:F,5,0)),"",VLOOKUP(A2706,'entry data'!B:F,5,0)))</f>
        <v/>
      </c>
      <c r="G2706" s="12" t="str">
        <f>IF(A2706="","",IF(ISERROR(VLOOKUP(A2706,'entry data'!B:I,8,0)),"",VLOOKUP(A2706,'entry data'!B:I,7,0)))</f>
        <v/>
      </c>
      <c r="H2706" s="13" t="str">
        <f>IF(A2706="","",IF(B2706=1,VLOOKUP(A2706,'entry data'!B:D,3,0),I2705))</f>
        <v/>
      </c>
      <c r="I2706" s="14" t="str">
        <f>IF(A2706="","",IF(E2706="weekly",7,IF(E2706="fortnightly",14,IF(E2706="monthly",DATE(IF(MONTH(H2706)=12,YEAR(H2706)+1,YEAR(H2706)),VLOOKUP(MONTH(H2706),index!$D$2:$G$13,2,0),DAY(H2706)),
IF(E2706="quarterly",DATE(IF(MONTH(H2706)&gt;=10,YEAR(H2706)+1,YEAR(H2706)),VLOOKUP(MONTH(H2706),index!$D$2:$G$13,3,0),DAY(H2706)),
IF(E2706="halfyearly",DATE(IF(MONTH(H2706)&gt;=7,YEAR(H2706)+1,YEAR(H2706)),VLOOKUP(MONTH(H2706),index!$D$2:$G$13,4,0),DAY(H2706)),
DATE(YEAR(H2706)+1,MONTH(H2706),DAY(H2706)))))-H2706))+H2706)</f>
        <v/>
      </c>
      <c r="J2706" s="9" t="str">
        <f t="shared" si="268"/>
        <v/>
      </c>
      <c r="K2706" s="11" t="str">
        <f t="shared" si="269"/>
        <v/>
      </c>
      <c r="L2706" s="11" t="str">
        <f t="shared" si="270"/>
        <v/>
      </c>
      <c r="M2706" s="11" t="str">
        <f>IF(A2706="","",VLOOKUP(E2706,index!$A$1:$B$6,2,0)*K2706*G2706)</f>
        <v/>
      </c>
      <c r="N2706" s="11" t="str">
        <f>IF(A2706="","",-PMT(G2706*VLOOKUP(E2706,index!$A$1:$B$6,2,0),C2706,F2706,0,0))</f>
        <v/>
      </c>
      <c r="O2706" s="11" t="str">
        <f t="shared" si="271"/>
        <v/>
      </c>
      <c r="P2706" s="11" t="str">
        <f t="shared" si="272"/>
        <v/>
      </c>
    </row>
    <row r="2707" spans="1:16" x14ac:dyDescent="0.25">
      <c r="A2707" s="9" t="str">
        <f>IF(A2706="","",IF(B2706&lt;C2706,A2706,IF(A2706=MAX('entry data'!$B$8:$B$507),"",A2706+1)))</f>
        <v/>
      </c>
      <c r="B2707" s="9" t="str">
        <f t="shared" si="267"/>
        <v/>
      </c>
      <c r="C2707" s="9" t="str">
        <f>IF(ISERROR(VLOOKUP(A2707,'entry data'!B:G,6,0)),"",VLOOKUP(A2707,'entry data'!B:G,6,0))</f>
        <v/>
      </c>
      <c r="D2707" s="9" t="str">
        <f>IF(ISERROR(VLOOKUP(A2707,'entry data'!B:C,2,0)),"",VLOOKUP(A2707,'entry data'!B:C,2,0))</f>
        <v/>
      </c>
      <c r="E2707" s="9" t="str">
        <f>IF(ISERROR(VLOOKUP(A2707,'entry data'!B:E,4,0)),"",VLOOKUP(A2707,'entry data'!B:E,4,0))</f>
        <v/>
      </c>
      <c r="F2707" s="11" t="str">
        <f>IF(A2707="","",IF(ISERROR(VLOOKUP(A2707,'entry data'!B:F,5,0)),"",VLOOKUP(A2707,'entry data'!B:F,5,0)))</f>
        <v/>
      </c>
      <c r="G2707" s="12" t="str">
        <f>IF(A2707="","",IF(ISERROR(VLOOKUP(A2707,'entry data'!B:I,8,0)),"",VLOOKUP(A2707,'entry data'!B:I,7,0)))</f>
        <v/>
      </c>
      <c r="H2707" s="13" t="str">
        <f>IF(A2707="","",IF(B2707=1,VLOOKUP(A2707,'entry data'!B:D,3,0),I2706))</f>
        <v/>
      </c>
      <c r="I2707" s="14" t="str">
        <f>IF(A2707="","",IF(E2707="weekly",7,IF(E2707="fortnightly",14,IF(E2707="monthly",DATE(IF(MONTH(H2707)=12,YEAR(H2707)+1,YEAR(H2707)),VLOOKUP(MONTH(H2707),index!$D$2:$G$13,2,0),DAY(H2707)),
IF(E2707="quarterly",DATE(IF(MONTH(H2707)&gt;=10,YEAR(H2707)+1,YEAR(H2707)),VLOOKUP(MONTH(H2707),index!$D$2:$G$13,3,0),DAY(H2707)),
IF(E2707="halfyearly",DATE(IF(MONTH(H2707)&gt;=7,YEAR(H2707)+1,YEAR(H2707)),VLOOKUP(MONTH(H2707),index!$D$2:$G$13,4,0),DAY(H2707)),
DATE(YEAR(H2707)+1,MONTH(H2707),DAY(H2707)))))-H2707))+H2707)</f>
        <v/>
      </c>
      <c r="J2707" s="9" t="str">
        <f t="shared" si="268"/>
        <v/>
      </c>
      <c r="K2707" s="11" t="str">
        <f t="shared" si="269"/>
        <v/>
      </c>
      <c r="L2707" s="11" t="str">
        <f t="shared" si="270"/>
        <v/>
      </c>
      <c r="M2707" s="11" t="str">
        <f>IF(A2707="","",VLOOKUP(E2707,index!$A$1:$B$6,2,0)*K2707*G2707)</f>
        <v/>
      </c>
      <c r="N2707" s="11" t="str">
        <f>IF(A2707="","",-PMT(G2707*VLOOKUP(E2707,index!$A$1:$B$6,2,0),C2707,F2707,0,0))</f>
        <v/>
      </c>
      <c r="O2707" s="11" t="str">
        <f t="shared" si="271"/>
        <v/>
      </c>
      <c r="P2707" s="11" t="str">
        <f t="shared" si="272"/>
        <v/>
      </c>
    </row>
    <row r="2708" spans="1:16" x14ac:dyDescent="0.25">
      <c r="A2708" s="9" t="str">
        <f>IF(A2707="","",IF(B2707&lt;C2707,A2707,IF(A2707=MAX('entry data'!$B$8:$B$507),"",A2707+1)))</f>
        <v/>
      </c>
      <c r="B2708" s="9" t="str">
        <f t="shared" si="267"/>
        <v/>
      </c>
      <c r="C2708" s="9" t="str">
        <f>IF(ISERROR(VLOOKUP(A2708,'entry data'!B:G,6,0)),"",VLOOKUP(A2708,'entry data'!B:G,6,0))</f>
        <v/>
      </c>
      <c r="D2708" s="9" t="str">
        <f>IF(ISERROR(VLOOKUP(A2708,'entry data'!B:C,2,0)),"",VLOOKUP(A2708,'entry data'!B:C,2,0))</f>
        <v/>
      </c>
      <c r="E2708" s="9" t="str">
        <f>IF(ISERROR(VLOOKUP(A2708,'entry data'!B:E,4,0)),"",VLOOKUP(A2708,'entry data'!B:E,4,0))</f>
        <v/>
      </c>
      <c r="F2708" s="11" t="str">
        <f>IF(A2708="","",IF(ISERROR(VLOOKUP(A2708,'entry data'!B:F,5,0)),"",VLOOKUP(A2708,'entry data'!B:F,5,0)))</f>
        <v/>
      </c>
      <c r="G2708" s="12" t="str">
        <f>IF(A2708="","",IF(ISERROR(VLOOKUP(A2708,'entry data'!B:I,8,0)),"",VLOOKUP(A2708,'entry data'!B:I,7,0)))</f>
        <v/>
      </c>
      <c r="H2708" s="13" t="str">
        <f>IF(A2708="","",IF(B2708=1,VLOOKUP(A2708,'entry data'!B:D,3,0),I2707))</f>
        <v/>
      </c>
      <c r="I2708" s="14" t="str">
        <f>IF(A2708="","",IF(E2708="weekly",7,IF(E2708="fortnightly",14,IF(E2708="monthly",DATE(IF(MONTH(H2708)=12,YEAR(H2708)+1,YEAR(H2708)),VLOOKUP(MONTH(H2708),index!$D$2:$G$13,2,0),DAY(H2708)),
IF(E2708="quarterly",DATE(IF(MONTH(H2708)&gt;=10,YEAR(H2708)+1,YEAR(H2708)),VLOOKUP(MONTH(H2708),index!$D$2:$G$13,3,0),DAY(H2708)),
IF(E2708="halfyearly",DATE(IF(MONTH(H2708)&gt;=7,YEAR(H2708)+1,YEAR(H2708)),VLOOKUP(MONTH(H2708),index!$D$2:$G$13,4,0),DAY(H2708)),
DATE(YEAR(H2708)+1,MONTH(H2708),DAY(H2708)))))-H2708))+H2708)</f>
        <v/>
      </c>
      <c r="J2708" s="9" t="str">
        <f t="shared" si="268"/>
        <v/>
      </c>
      <c r="K2708" s="11" t="str">
        <f t="shared" si="269"/>
        <v/>
      </c>
      <c r="L2708" s="11" t="str">
        <f t="shared" si="270"/>
        <v/>
      </c>
      <c r="M2708" s="11" t="str">
        <f>IF(A2708="","",VLOOKUP(E2708,index!$A$1:$B$6,2,0)*K2708*G2708)</f>
        <v/>
      </c>
      <c r="N2708" s="11" t="str">
        <f>IF(A2708="","",-PMT(G2708*VLOOKUP(E2708,index!$A$1:$B$6,2,0),C2708,F2708,0,0))</f>
        <v/>
      </c>
      <c r="O2708" s="11" t="str">
        <f t="shared" si="271"/>
        <v/>
      </c>
      <c r="P2708" s="11" t="str">
        <f t="shared" si="272"/>
        <v/>
      </c>
    </row>
    <row r="2709" spans="1:16" x14ac:dyDescent="0.25">
      <c r="A2709" s="9" t="str">
        <f>IF(A2708="","",IF(B2708&lt;C2708,A2708,IF(A2708=MAX('entry data'!$B$8:$B$507),"",A2708+1)))</f>
        <v/>
      </c>
      <c r="B2709" s="9" t="str">
        <f t="shared" si="267"/>
        <v/>
      </c>
      <c r="C2709" s="9" t="str">
        <f>IF(ISERROR(VLOOKUP(A2709,'entry data'!B:G,6,0)),"",VLOOKUP(A2709,'entry data'!B:G,6,0))</f>
        <v/>
      </c>
      <c r="D2709" s="9" t="str">
        <f>IF(ISERROR(VLOOKUP(A2709,'entry data'!B:C,2,0)),"",VLOOKUP(A2709,'entry data'!B:C,2,0))</f>
        <v/>
      </c>
      <c r="E2709" s="9" t="str">
        <f>IF(ISERROR(VLOOKUP(A2709,'entry data'!B:E,4,0)),"",VLOOKUP(A2709,'entry data'!B:E,4,0))</f>
        <v/>
      </c>
      <c r="F2709" s="11" t="str">
        <f>IF(A2709="","",IF(ISERROR(VLOOKUP(A2709,'entry data'!B:F,5,0)),"",VLOOKUP(A2709,'entry data'!B:F,5,0)))</f>
        <v/>
      </c>
      <c r="G2709" s="12" t="str">
        <f>IF(A2709="","",IF(ISERROR(VLOOKUP(A2709,'entry data'!B:I,8,0)),"",VLOOKUP(A2709,'entry data'!B:I,7,0)))</f>
        <v/>
      </c>
      <c r="H2709" s="13" t="str">
        <f>IF(A2709="","",IF(B2709=1,VLOOKUP(A2709,'entry data'!B:D,3,0),I2708))</f>
        <v/>
      </c>
      <c r="I2709" s="14" t="str">
        <f>IF(A2709="","",IF(E2709="weekly",7,IF(E2709="fortnightly",14,IF(E2709="monthly",DATE(IF(MONTH(H2709)=12,YEAR(H2709)+1,YEAR(H2709)),VLOOKUP(MONTH(H2709),index!$D$2:$G$13,2,0),DAY(H2709)),
IF(E2709="quarterly",DATE(IF(MONTH(H2709)&gt;=10,YEAR(H2709)+1,YEAR(H2709)),VLOOKUP(MONTH(H2709),index!$D$2:$G$13,3,0),DAY(H2709)),
IF(E2709="halfyearly",DATE(IF(MONTH(H2709)&gt;=7,YEAR(H2709)+1,YEAR(H2709)),VLOOKUP(MONTH(H2709),index!$D$2:$G$13,4,0),DAY(H2709)),
DATE(YEAR(H2709)+1,MONTH(H2709),DAY(H2709)))))-H2709))+H2709)</f>
        <v/>
      </c>
      <c r="J2709" s="9" t="str">
        <f t="shared" si="268"/>
        <v/>
      </c>
      <c r="K2709" s="11" t="str">
        <f t="shared" si="269"/>
        <v/>
      </c>
      <c r="L2709" s="11" t="str">
        <f t="shared" si="270"/>
        <v/>
      </c>
      <c r="M2709" s="11" t="str">
        <f>IF(A2709="","",VLOOKUP(E2709,index!$A$1:$B$6,2,0)*K2709*G2709)</f>
        <v/>
      </c>
      <c r="N2709" s="11" t="str">
        <f>IF(A2709="","",-PMT(G2709*VLOOKUP(E2709,index!$A$1:$B$6,2,0),C2709,F2709,0,0))</f>
        <v/>
      </c>
      <c r="O2709" s="11" t="str">
        <f t="shared" si="271"/>
        <v/>
      </c>
      <c r="P2709" s="11" t="str">
        <f t="shared" si="272"/>
        <v/>
      </c>
    </row>
    <row r="2710" spans="1:16" x14ac:dyDescent="0.25">
      <c r="A2710" s="9" t="str">
        <f>IF(A2709="","",IF(B2709&lt;C2709,A2709,IF(A2709=MAX('entry data'!$B$8:$B$507),"",A2709+1)))</f>
        <v/>
      </c>
      <c r="B2710" s="9" t="str">
        <f t="shared" si="267"/>
        <v/>
      </c>
      <c r="C2710" s="9" t="str">
        <f>IF(ISERROR(VLOOKUP(A2710,'entry data'!B:G,6,0)),"",VLOOKUP(A2710,'entry data'!B:G,6,0))</f>
        <v/>
      </c>
      <c r="D2710" s="9" t="str">
        <f>IF(ISERROR(VLOOKUP(A2710,'entry data'!B:C,2,0)),"",VLOOKUP(A2710,'entry data'!B:C,2,0))</f>
        <v/>
      </c>
      <c r="E2710" s="9" t="str">
        <f>IF(ISERROR(VLOOKUP(A2710,'entry data'!B:E,4,0)),"",VLOOKUP(A2710,'entry data'!B:E,4,0))</f>
        <v/>
      </c>
      <c r="F2710" s="11" t="str">
        <f>IF(A2710="","",IF(ISERROR(VLOOKUP(A2710,'entry data'!B:F,5,0)),"",VLOOKUP(A2710,'entry data'!B:F,5,0)))</f>
        <v/>
      </c>
      <c r="G2710" s="12" t="str">
        <f>IF(A2710="","",IF(ISERROR(VLOOKUP(A2710,'entry data'!B:I,8,0)),"",VLOOKUP(A2710,'entry data'!B:I,7,0)))</f>
        <v/>
      </c>
      <c r="H2710" s="13" t="str">
        <f>IF(A2710="","",IF(B2710=1,VLOOKUP(A2710,'entry data'!B:D,3,0),I2709))</f>
        <v/>
      </c>
      <c r="I2710" s="14" t="str">
        <f>IF(A2710="","",IF(E2710="weekly",7,IF(E2710="fortnightly",14,IF(E2710="monthly",DATE(IF(MONTH(H2710)=12,YEAR(H2710)+1,YEAR(H2710)),VLOOKUP(MONTH(H2710),index!$D$2:$G$13,2,0),DAY(H2710)),
IF(E2710="quarterly",DATE(IF(MONTH(H2710)&gt;=10,YEAR(H2710)+1,YEAR(H2710)),VLOOKUP(MONTH(H2710),index!$D$2:$G$13,3,0),DAY(H2710)),
IF(E2710="halfyearly",DATE(IF(MONTH(H2710)&gt;=7,YEAR(H2710)+1,YEAR(H2710)),VLOOKUP(MONTH(H2710),index!$D$2:$G$13,4,0),DAY(H2710)),
DATE(YEAR(H2710)+1,MONTH(H2710),DAY(H2710)))))-H2710))+H2710)</f>
        <v/>
      </c>
      <c r="J2710" s="9" t="str">
        <f t="shared" si="268"/>
        <v/>
      </c>
      <c r="K2710" s="11" t="str">
        <f t="shared" si="269"/>
        <v/>
      </c>
      <c r="L2710" s="11" t="str">
        <f t="shared" si="270"/>
        <v/>
      </c>
      <c r="M2710" s="11" t="str">
        <f>IF(A2710="","",VLOOKUP(E2710,index!$A$1:$B$6,2,0)*K2710*G2710)</f>
        <v/>
      </c>
      <c r="N2710" s="11" t="str">
        <f>IF(A2710="","",-PMT(G2710*VLOOKUP(E2710,index!$A$1:$B$6,2,0),C2710,F2710,0,0))</f>
        <v/>
      </c>
      <c r="O2710" s="11" t="str">
        <f t="shared" si="271"/>
        <v/>
      </c>
      <c r="P2710" s="11" t="str">
        <f t="shared" si="272"/>
        <v/>
      </c>
    </row>
    <row r="2711" spans="1:16" x14ac:dyDescent="0.25">
      <c r="A2711" s="9" t="str">
        <f>IF(A2710="","",IF(B2710&lt;C2710,A2710,IF(A2710=MAX('entry data'!$B$8:$B$507),"",A2710+1)))</f>
        <v/>
      </c>
      <c r="B2711" s="9" t="str">
        <f t="shared" ref="B2711:B2774" si="273">IF(A2711="","",IF(B2710=C2710,1,B2710+1))</f>
        <v/>
      </c>
      <c r="C2711" s="9" t="str">
        <f>IF(ISERROR(VLOOKUP(A2711,'entry data'!B:G,6,0)),"",VLOOKUP(A2711,'entry data'!B:G,6,0))</f>
        <v/>
      </c>
      <c r="D2711" s="9" t="str">
        <f>IF(ISERROR(VLOOKUP(A2711,'entry data'!B:C,2,0)),"",VLOOKUP(A2711,'entry data'!B:C,2,0))</f>
        <v/>
      </c>
      <c r="E2711" s="9" t="str">
        <f>IF(ISERROR(VLOOKUP(A2711,'entry data'!B:E,4,0)),"",VLOOKUP(A2711,'entry data'!B:E,4,0))</f>
        <v/>
      </c>
      <c r="F2711" s="11" t="str">
        <f>IF(A2711="","",IF(ISERROR(VLOOKUP(A2711,'entry data'!B:F,5,0)),"",VLOOKUP(A2711,'entry data'!B:F,5,0)))</f>
        <v/>
      </c>
      <c r="G2711" s="12" t="str">
        <f>IF(A2711="","",IF(ISERROR(VLOOKUP(A2711,'entry data'!B:I,8,0)),"",VLOOKUP(A2711,'entry data'!B:I,7,0)))</f>
        <v/>
      </c>
      <c r="H2711" s="13" t="str">
        <f>IF(A2711="","",IF(B2711=1,VLOOKUP(A2711,'entry data'!B:D,3,0),I2710))</f>
        <v/>
      </c>
      <c r="I2711" s="14" t="str">
        <f>IF(A2711="","",IF(E2711="weekly",7,IF(E2711="fortnightly",14,IF(E2711="monthly",DATE(IF(MONTH(H2711)=12,YEAR(H2711)+1,YEAR(H2711)),VLOOKUP(MONTH(H2711),index!$D$2:$G$13,2,0),DAY(H2711)),
IF(E2711="quarterly",DATE(IF(MONTH(H2711)&gt;=10,YEAR(H2711)+1,YEAR(H2711)),VLOOKUP(MONTH(H2711),index!$D$2:$G$13,3,0),DAY(H2711)),
IF(E2711="halfyearly",DATE(IF(MONTH(H2711)&gt;=7,YEAR(H2711)+1,YEAR(H2711)),VLOOKUP(MONTH(H2711),index!$D$2:$G$13,4,0),DAY(H2711)),
DATE(YEAR(H2711)+1,MONTH(H2711),DAY(H2711)))))-H2711))+H2711)</f>
        <v/>
      </c>
      <c r="J2711" s="9" t="str">
        <f t="shared" ref="J2711:J2774" si="274">IF(A2711="","",IF(MONTH(I2711)&lt;10,YEAR(I2711)&amp;"-0"&amp;MONTH(I2711),YEAR(I2711)&amp;"-"&amp;MONTH(I2711)))</f>
        <v/>
      </c>
      <c r="K2711" s="11" t="str">
        <f t="shared" ref="K2711:K2774" si="275">IF(A2711="","",IF(B2711=1,F2711,O2710))</f>
        <v/>
      </c>
      <c r="L2711" s="11" t="str">
        <f t="shared" ref="L2711:L2774" si="276">IF(A2711="","",N2711-M2711)</f>
        <v/>
      </c>
      <c r="M2711" s="11" t="str">
        <f>IF(A2711="","",VLOOKUP(E2711,index!$A$1:$B$6,2,0)*K2711*G2711)</f>
        <v/>
      </c>
      <c r="N2711" s="11" t="str">
        <f>IF(A2711="","",-PMT(G2711*VLOOKUP(E2711,index!$A$1:$B$6,2,0),C2711,F2711,0,0))</f>
        <v/>
      </c>
      <c r="O2711" s="11" t="str">
        <f t="shared" ref="O2711:O2774" si="277">IF(A2711="","",K2711-L2711)</f>
        <v/>
      </c>
      <c r="P2711" s="11" t="str">
        <f t="shared" si="272"/>
        <v/>
      </c>
    </row>
    <row r="2712" spans="1:16" x14ac:dyDescent="0.25">
      <c r="A2712" s="9" t="str">
        <f>IF(A2711="","",IF(B2711&lt;C2711,A2711,IF(A2711=MAX('entry data'!$B$8:$B$507),"",A2711+1)))</f>
        <v/>
      </c>
      <c r="B2712" s="9" t="str">
        <f t="shared" si="273"/>
        <v/>
      </c>
      <c r="C2712" s="9" t="str">
        <f>IF(ISERROR(VLOOKUP(A2712,'entry data'!B:G,6,0)),"",VLOOKUP(A2712,'entry data'!B:G,6,0))</f>
        <v/>
      </c>
      <c r="D2712" s="9" t="str">
        <f>IF(ISERROR(VLOOKUP(A2712,'entry data'!B:C,2,0)),"",VLOOKUP(A2712,'entry data'!B:C,2,0))</f>
        <v/>
      </c>
      <c r="E2712" s="9" t="str">
        <f>IF(ISERROR(VLOOKUP(A2712,'entry data'!B:E,4,0)),"",VLOOKUP(A2712,'entry data'!B:E,4,0))</f>
        <v/>
      </c>
      <c r="F2712" s="11" t="str">
        <f>IF(A2712="","",IF(ISERROR(VLOOKUP(A2712,'entry data'!B:F,5,0)),"",VLOOKUP(A2712,'entry data'!B:F,5,0)))</f>
        <v/>
      </c>
      <c r="G2712" s="12" t="str">
        <f>IF(A2712="","",IF(ISERROR(VLOOKUP(A2712,'entry data'!B:I,8,0)),"",VLOOKUP(A2712,'entry data'!B:I,7,0)))</f>
        <v/>
      </c>
      <c r="H2712" s="13" t="str">
        <f>IF(A2712="","",IF(B2712=1,VLOOKUP(A2712,'entry data'!B:D,3,0),I2711))</f>
        <v/>
      </c>
      <c r="I2712" s="14" t="str">
        <f>IF(A2712="","",IF(E2712="weekly",7,IF(E2712="fortnightly",14,IF(E2712="monthly",DATE(IF(MONTH(H2712)=12,YEAR(H2712)+1,YEAR(H2712)),VLOOKUP(MONTH(H2712),index!$D$2:$G$13,2,0),DAY(H2712)),
IF(E2712="quarterly",DATE(IF(MONTH(H2712)&gt;=10,YEAR(H2712)+1,YEAR(H2712)),VLOOKUP(MONTH(H2712),index!$D$2:$G$13,3,0),DAY(H2712)),
IF(E2712="halfyearly",DATE(IF(MONTH(H2712)&gt;=7,YEAR(H2712)+1,YEAR(H2712)),VLOOKUP(MONTH(H2712),index!$D$2:$G$13,4,0),DAY(H2712)),
DATE(YEAR(H2712)+1,MONTH(H2712),DAY(H2712)))))-H2712))+H2712)</f>
        <v/>
      </c>
      <c r="J2712" s="9" t="str">
        <f t="shared" si="274"/>
        <v/>
      </c>
      <c r="K2712" s="11" t="str">
        <f t="shared" si="275"/>
        <v/>
      </c>
      <c r="L2712" s="11" t="str">
        <f t="shared" si="276"/>
        <v/>
      </c>
      <c r="M2712" s="11" t="str">
        <f>IF(A2712="","",VLOOKUP(E2712,index!$A$1:$B$6,2,0)*K2712*G2712)</f>
        <v/>
      </c>
      <c r="N2712" s="11" t="str">
        <f>IF(A2712="","",-PMT(G2712*VLOOKUP(E2712,index!$A$1:$B$6,2,0),C2712,F2712,0,0))</f>
        <v/>
      </c>
      <c r="O2712" s="11" t="str">
        <f t="shared" si="277"/>
        <v/>
      </c>
      <c r="P2712" s="11" t="str">
        <f t="shared" si="272"/>
        <v/>
      </c>
    </row>
    <row r="2713" spans="1:16" x14ac:dyDescent="0.25">
      <c r="A2713" s="9" t="str">
        <f>IF(A2712="","",IF(B2712&lt;C2712,A2712,IF(A2712=MAX('entry data'!$B$8:$B$507),"",A2712+1)))</f>
        <v/>
      </c>
      <c r="B2713" s="9" t="str">
        <f t="shared" si="273"/>
        <v/>
      </c>
      <c r="C2713" s="9" t="str">
        <f>IF(ISERROR(VLOOKUP(A2713,'entry data'!B:G,6,0)),"",VLOOKUP(A2713,'entry data'!B:G,6,0))</f>
        <v/>
      </c>
      <c r="D2713" s="9" t="str">
        <f>IF(ISERROR(VLOOKUP(A2713,'entry data'!B:C,2,0)),"",VLOOKUP(A2713,'entry data'!B:C,2,0))</f>
        <v/>
      </c>
      <c r="E2713" s="9" t="str">
        <f>IF(ISERROR(VLOOKUP(A2713,'entry data'!B:E,4,0)),"",VLOOKUP(A2713,'entry data'!B:E,4,0))</f>
        <v/>
      </c>
      <c r="F2713" s="11" t="str">
        <f>IF(A2713="","",IF(ISERROR(VLOOKUP(A2713,'entry data'!B:F,5,0)),"",VLOOKUP(A2713,'entry data'!B:F,5,0)))</f>
        <v/>
      </c>
      <c r="G2713" s="12" t="str">
        <f>IF(A2713="","",IF(ISERROR(VLOOKUP(A2713,'entry data'!B:I,8,0)),"",VLOOKUP(A2713,'entry data'!B:I,7,0)))</f>
        <v/>
      </c>
      <c r="H2713" s="13" t="str">
        <f>IF(A2713="","",IF(B2713=1,VLOOKUP(A2713,'entry data'!B:D,3,0),I2712))</f>
        <v/>
      </c>
      <c r="I2713" s="14" t="str">
        <f>IF(A2713="","",IF(E2713="weekly",7,IF(E2713="fortnightly",14,IF(E2713="monthly",DATE(IF(MONTH(H2713)=12,YEAR(H2713)+1,YEAR(H2713)),VLOOKUP(MONTH(H2713),index!$D$2:$G$13,2,0),DAY(H2713)),
IF(E2713="quarterly",DATE(IF(MONTH(H2713)&gt;=10,YEAR(H2713)+1,YEAR(H2713)),VLOOKUP(MONTH(H2713),index!$D$2:$G$13,3,0),DAY(H2713)),
IF(E2713="halfyearly",DATE(IF(MONTH(H2713)&gt;=7,YEAR(H2713)+1,YEAR(H2713)),VLOOKUP(MONTH(H2713),index!$D$2:$G$13,4,0),DAY(H2713)),
DATE(YEAR(H2713)+1,MONTH(H2713),DAY(H2713)))))-H2713))+H2713)</f>
        <v/>
      </c>
      <c r="J2713" s="9" t="str">
        <f t="shared" si="274"/>
        <v/>
      </c>
      <c r="K2713" s="11" t="str">
        <f t="shared" si="275"/>
        <v/>
      </c>
      <c r="L2713" s="11" t="str">
        <f t="shared" si="276"/>
        <v/>
      </c>
      <c r="M2713" s="11" t="str">
        <f>IF(A2713="","",VLOOKUP(E2713,index!$A$1:$B$6,2,0)*K2713*G2713)</f>
        <v/>
      </c>
      <c r="N2713" s="11" t="str">
        <f>IF(A2713="","",-PMT(G2713*VLOOKUP(E2713,index!$A$1:$B$6,2,0),C2713,F2713,0,0))</f>
        <v/>
      </c>
      <c r="O2713" s="11" t="str">
        <f t="shared" si="277"/>
        <v/>
      </c>
      <c r="P2713" s="11" t="str">
        <f t="shared" si="272"/>
        <v/>
      </c>
    </row>
    <row r="2714" spans="1:16" x14ac:dyDescent="0.25">
      <c r="A2714" s="9" t="str">
        <f>IF(A2713="","",IF(B2713&lt;C2713,A2713,IF(A2713=MAX('entry data'!$B$8:$B$507),"",A2713+1)))</f>
        <v/>
      </c>
      <c r="B2714" s="9" t="str">
        <f t="shared" si="273"/>
        <v/>
      </c>
      <c r="C2714" s="9" t="str">
        <f>IF(ISERROR(VLOOKUP(A2714,'entry data'!B:G,6,0)),"",VLOOKUP(A2714,'entry data'!B:G,6,0))</f>
        <v/>
      </c>
      <c r="D2714" s="9" t="str">
        <f>IF(ISERROR(VLOOKUP(A2714,'entry data'!B:C,2,0)),"",VLOOKUP(A2714,'entry data'!B:C,2,0))</f>
        <v/>
      </c>
      <c r="E2714" s="9" t="str">
        <f>IF(ISERROR(VLOOKUP(A2714,'entry data'!B:E,4,0)),"",VLOOKUP(A2714,'entry data'!B:E,4,0))</f>
        <v/>
      </c>
      <c r="F2714" s="11" t="str">
        <f>IF(A2714="","",IF(ISERROR(VLOOKUP(A2714,'entry data'!B:F,5,0)),"",VLOOKUP(A2714,'entry data'!B:F,5,0)))</f>
        <v/>
      </c>
      <c r="G2714" s="12" t="str">
        <f>IF(A2714="","",IF(ISERROR(VLOOKUP(A2714,'entry data'!B:I,8,0)),"",VLOOKUP(A2714,'entry data'!B:I,7,0)))</f>
        <v/>
      </c>
      <c r="H2714" s="13" t="str">
        <f>IF(A2714="","",IF(B2714=1,VLOOKUP(A2714,'entry data'!B:D,3,0),I2713))</f>
        <v/>
      </c>
      <c r="I2714" s="14" t="str">
        <f>IF(A2714="","",IF(E2714="weekly",7,IF(E2714="fortnightly",14,IF(E2714="monthly",DATE(IF(MONTH(H2714)=12,YEAR(H2714)+1,YEAR(H2714)),VLOOKUP(MONTH(H2714),index!$D$2:$G$13,2,0),DAY(H2714)),
IF(E2714="quarterly",DATE(IF(MONTH(H2714)&gt;=10,YEAR(H2714)+1,YEAR(H2714)),VLOOKUP(MONTH(H2714),index!$D$2:$G$13,3,0),DAY(H2714)),
IF(E2714="halfyearly",DATE(IF(MONTH(H2714)&gt;=7,YEAR(H2714)+1,YEAR(H2714)),VLOOKUP(MONTH(H2714),index!$D$2:$G$13,4,0),DAY(H2714)),
DATE(YEAR(H2714)+1,MONTH(H2714),DAY(H2714)))))-H2714))+H2714)</f>
        <v/>
      </c>
      <c r="J2714" s="9" t="str">
        <f t="shared" si="274"/>
        <v/>
      </c>
      <c r="K2714" s="11" t="str">
        <f t="shared" si="275"/>
        <v/>
      </c>
      <c r="L2714" s="11" t="str">
        <f t="shared" si="276"/>
        <v/>
      </c>
      <c r="M2714" s="11" t="str">
        <f>IF(A2714="","",VLOOKUP(E2714,index!$A$1:$B$6,2,0)*K2714*G2714)</f>
        <v/>
      </c>
      <c r="N2714" s="11" t="str">
        <f>IF(A2714="","",-PMT(G2714*VLOOKUP(E2714,index!$A$1:$B$6,2,0),C2714,F2714,0,0))</f>
        <v/>
      </c>
      <c r="O2714" s="11" t="str">
        <f t="shared" si="277"/>
        <v/>
      </c>
      <c r="P2714" s="11" t="str">
        <f t="shared" si="272"/>
        <v/>
      </c>
    </row>
    <row r="2715" spans="1:16" x14ac:dyDescent="0.25">
      <c r="A2715" s="9" t="str">
        <f>IF(A2714="","",IF(B2714&lt;C2714,A2714,IF(A2714=MAX('entry data'!$B$8:$B$507),"",A2714+1)))</f>
        <v/>
      </c>
      <c r="B2715" s="9" t="str">
        <f t="shared" si="273"/>
        <v/>
      </c>
      <c r="C2715" s="9" t="str">
        <f>IF(ISERROR(VLOOKUP(A2715,'entry data'!B:G,6,0)),"",VLOOKUP(A2715,'entry data'!B:G,6,0))</f>
        <v/>
      </c>
      <c r="D2715" s="9" t="str">
        <f>IF(ISERROR(VLOOKUP(A2715,'entry data'!B:C,2,0)),"",VLOOKUP(A2715,'entry data'!B:C,2,0))</f>
        <v/>
      </c>
      <c r="E2715" s="9" t="str">
        <f>IF(ISERROR(VLOOKUP(A2715,'entry data'!B:E,4,0)),"",VLOOKUP(A2715,'entry data'!B:E,4,0))</f>
        <v/>
      </c>
      <c r="F2715" s="11" t="str">
        <f>IF(A2715="","",IF(ISERROR(VLOOKUP(A2715,'entry data'!B:F,5,0)),"",VLOOKUP(A2715,'entry data'!B:F,5,0)))</f>
        <v/>
      </c>
      <c r="G2715" s="12" t="str">
        <f>IF(A2715="","",IF(ISERROR(VLOOKUP(A2715,'entry data'!B:I,8,0)),"",VLOOKUP(A2715,'entry data'!B:I,7,0)))</f>
        <v/>
      </c>
      <c r="H2715" s="13" t="str">
        <f>IF(A2715="","",IF(B2715=1,VLOOKUP(A2715,'entry data'!B:D,3,0),I2714))</f>
        <v/>
      </c>
      <c r="I2715" s="14" t="str">
        <f>IF(A2715="","",IF(E2715="weekly",7,IF(E2715="fortnightly",14,IF(E2715="monthly",DATE(IF(MONTH(H2715)=12,YEAR(H2715)+1,YEAR(H2715)),VLOOKUP(MONTH(H2715),index!$D$2:$G$13,2,0),DAY(H2715)),
IF(E2715="quarterly",DATE(IF(MONTH(H2715)&gt;=10,YEAR(H2715)+1,YEAR(H2715)),VLOOKUP(MONTH(H2715),index!$D$2:$G$13,3,0),DAY(H2715)),
IF(E2715="halfyearly",DATE(IF(MONTH(H2715)&gt;=7,YEAR(H2715)+1,YEAR(H2715)),VLOOKUP(MONTH(H2715),index!$D$2:$G$13,4,0),DAY(H2715)),
DATE(YEAR(H2715)+1,MONTH(H2715),DAY(H2715)))))-H2715))+H2715)</f>
        <v/>
      </c>
      <c r="J2715" s="9" t="str">
        <f t="shared" si="274"/>
        <v/>
      </c>
      <c r="K2715" s="11" t="str">
        <f t="shared" si="275"/>
        <v/>
      </c>
      <c r="L2715" s="11" t="str">
        <f t="shared" si="276"/>
        <v/>
      </c>
      <c r="M2715" s="11" t="str">
        <f>IF(A2715="","",VLOOKUP(E2715,index!$A$1:$B$6,2,0)*K2715*G2715)</f>
        <v/>
      </c>
      <c r="N2715" s="11" t="str">
        <f>IF(A2715="","",-PMT(G2715*VLOOKUP(E2715,index!$A$1:$B$6,2,0),C2715,F2715,0,0))</f>
        <v/>
      </c>
      <c r="O2715" s="11" t="str">
        <f t="shared" si="277"/>
        <v/>
      </c>
      <c r="P2715" s="11" t="str">
        <f t="shared" si="272"/>
        <v/>
      </c>
    </row>
    <row r="2716" spans="1:16" x14ac:dyDescent="0.25">
      <c r="A2716" s="9" t="str">
        <f>IF(A2715="","",IF(B2715&lt;C2715,A2715,IF(A2715=MAX('entry data'!$B$8:$B$507),"",A2715+1)))</f>
        <v/>
      </c>
      <c r="B2716" s="9" t="str">
        <f t="shared" si="273"/>
        <v/>
      </c>
      <c r="C2716" s="9" t="str">
        <f>IF(ISERROR(VLOOKUP(A2716,'entry data'!B:G,6,0)),"",VLOOKUP(A2716,'entry data'!B:G,6,0))</f>
        <v/>
      </c>
      <c r="D2716" s="9" t="str">
        <f>IF(ISERROR(VLOOKUP(A2716,'entry data'!B:C,2,0)),"",VLOOKUP(A2716,'entry data'!B:C,2,0))</f>
        <v/>
      </c>
      <c r="E2716" s="9" t="str">
        <f>IF(ISERROR(VLOOKUP(A2716,'entry data'!B:E,4,0)),"",VLOOKUP(A2716,'entry data'!B:E,4,0))</f>
        <v/>
      </c>
      <c r="F2716" s="11" t="str">
        <f>IF(A2716="","",IF(ISERROR(VLOOKUP(A2716,'entry data'!B:F,5,0)),"",VLOOKUP(A2716,'entry data'!B:F,5,0)))</f>
        <v/>
      </c>
      <c r="G2716" s="12" t="str">
        <f>IF(A2716="","",IF(ISERROR(VLOOKUP(A2716,'entry data'!B:I,8,0)),"",VLOOKUP(A2716,'entry data'!B:I,7,0)))</f>
        <v/>
      </c>
      <c r="H2716" s="13" t="str">
        <f>IF(A2716="","",IF(B2716=1,VLOOKUP(A2716,'entry data'!B:D,3,0),I2715))</f>
        <v/>
      </c>
      <c r="I2716" s="14" t="str">
        <f>IF(A2716="","",IF(E2716="weekly",7,IF(E2716="fortnightly",14,IF(E2716="monthly",DATE(IF(MONTH(H2716)=12,YEAR(H2716)+1,YEAR(H2716)),VLOOKUP(MONTH(H2716),index!$D$2:$G$13,2,0),DAY(H2716)),
IF(E2716="quarterly",DATE(IF(MONTH(H2716)&gt;=10,YEAR(H2716)+1,YEAR(H2716)),VLOOKUP(MONTH(H2716),index!$D$2:$G$13,3,0),DAY(H2716)),
IF(E2716="halfyearly",DATE(IF(MONTH(H2716)&gt;=7,YEAR(H2716)+1,YEAR(H2716)),VLOOKUP(MONTH(H2716),index!$D$2:$G$13,4,0),DAY(H2716)),
DATE(YEAR(H2716)+1,MONTH(H2716),DAY(H2716)))))-H2716))+H2716)</f>
        <v/>
      </c>
      <c r="J2716" s="9" t="str">
        <f t="shared" si="274"/>
        <v/>
      </c>
      <c r="K2716" s="11" t="str">
        <f t="shared" si="275"/>
        <v/>
      </c>
      <c r="L2716" s="11" t="str">
        <f t="shared" si="276"/>
        <v/>
      </c>
      <c r="M2716" s="11" t="str">
        <f>IF(A2716="","",VLOOKUP(E2716,index!$A$1:$B$6,2,0)*K2716*G2716)</f>
        <v/>
      </c>
      <c r="N2716" s="11" t="str">
        <f>IF(A2716="","",-PMT(G2716*VLOOKUP(E2716,index!$A$1:$B$6,2,0),C2716,F2716,0,0))</f>
        <v/>
      </c>
      <c r="O2716" s="11" t="str">
        <f t="shared" si="277"/>
        <v/>
      </c>
      <c r="P2716" s="11" t="str">
        <f t="shared" si="272"/>
        <v/>
      </c>
    </row>
    <row r="2717" spans="1:16" x14ac:dyDescent="0.25">
      <c r="A2717" s="9" t="str">
        <f>IF(A2716="","",IF(B2716&lt;C2716,A2716,IF(A2716=MAX('entry data'!$B$8:$B$507),"",A2716+1)))</f>
        <v/>
      </c>
      <c r="B2717" s="9" t="str">
        <f t="shared" si="273"/>
        <v/>
      </c>
      <c r="C2717" s="9" t="str">
        <f>IF(ISERROR(VLOOKUP(A2717,'entry data'!B:G,6,0)),"",VLOOKUP(A2717,'entry data'!B:G,6,0))</f>
        <v/>
      </c>
      <c r="D2717" s="9" t="str">
        <f>IF(ISERROR(VLOOKUP(A2717,'entry data'!B:C,2,0)),"",VLOOKUP(A2717,'entry data'!B:C,2,0))</f>
        <v/>
      </c>
      <c r="E2717" s="9" t="str">
        <f>IF(ISERROR(VLOOKUP(A2717,'entry data'!B:E,4,0)),"",VLOOKUP(A2717,'entry data'!B:E,4,0))</f>
        <v/>
      </c>
      <c r="F2717" s="11" t="str">
        <f>IF(A2717="","",IF(ISERROR(VLOOKUP(A2717,'entry data'!B:F,5,0)),"",VLOOKUP(A2717,'entry data'!B:F,5,0)))</f>
        <v/>
      </c>
      <c r="G2717" s="12" t="str">
        <f>IF(A2717="","",IF(ISERROR(VLOOKUP(A2717,'entry data'!B:I,8,0)),"",VLOOKUP(A2717,'entry data'!B:I,7,0)))</f>
        <v/>
      </c>
      <c r="H2717" s="13" t="str">
        <f>IF(A2717="","",IF(B2717=1,VLOOKUP(A2717,'entry data'!B:D,3,0),I2716))</f>
        <v/>
      </c>
      <c r="I2717" s="14" t="str">
        <f>IF(A2717="","",IF(E2717="weekly",7,IF(E2717="fortnightly",14,IF(E2717="monthly",DATE(IF(MONTH(H2717)=12,YEAR(H2717)+1,YEAR(H2717)),VLOOKUP(MONTH(H2717),index!$D$2:$G$13,2,0),DAY(H2717)),
IF(E2717="quarterly",DATE(IF(MONTH(H2717)&gt;=10,YEAR(H2717)+1,YEAR(H2717)),VLOOKUP(MONTH(H2717),index!$D$2:$G$13,3,0),DAY(H2717)),
IF(E2717="halfyearly",DATE(IF(MONTH(H2717)&gt;=7,YEAR(H2717)+1,YEAR(H2717)),VLOOKUP(MONTH(H2717),index!$D$2:$G$13,4,0),DAY(H2717)),
DATE(YEAR(H2717)+1,MONTH(H2717),DAY(H2717)))))-H2717))+H2717)</f>
        <v/>
      </c>
      <c r="J2717" s="9" t="str">
        <f t="shared" si="274"/>
        <v/>
      </c>
      <c r="K2717" s="11" t="str">
        <f t="shared" si="275"/>
        <v/>
      </c>
      <c r="L2717" s="11" t="str">
        <f t="shared" si="276"/>
        <v/>
      </c>
      <c r="M2717" s="11" t="str">
        <f>IF(A2717="","",VLOOKUP(E2717,index!$A$1:$B$6,2,0)*K2717*G2717)</f>
        <v/>
      </c>
      <c r="N2717" s="11" t="str">
        <f>IF(A2717="","",-PMT(G2717*VLOOKUP(E2717,index!$A$1:$B$6,2,0),C2717,F2717,0,0))</f>
        <v/>
      </c>
      <c r="O2717" s="11" t="str">
        <f t="shared" si="277"/>
        <v/>
      </c>
      <c r="P2717" s="11" t="str">
        <f t="shared" si="272"/>
        <v/>
      </c>
    </row>
    <row r="2718" spans="1:16" x14ac:dyDescent="0.25">
      <c r="A2718" s="9" t="str">
        <f>IF(A2717="","",IF(B2717&lt;C2717,A2717,IF(A2717=MAX('entry data'!$B$8:$B$507),"",A2717+1)))</f>
        <v/>
      </c>
      <c r="B2718" s="9" t="str">
        <f t="shared" si="273"/>
        <v/>
      </c>
      <c r="C2718" s="9" t="str">
        <f>IF(ISERROR(VLOOKUP(A2718,'entry data'!B:G,6,0)),"",VLOOKUP(A2718,'entry data'!B:G,6,0))</f>
        <v/>
      </c>
      <c r="D2718" s="9" t="str">
        <f>IF(ISERROR(VLOOKUP(A2718,'entry data'!B:C,2,0)),"",VLOOKUP(A2718,'entry data'!B:C,2,0))</f>
        <v/>
      </c>
      <c r="E2718" s="9" t="str">
        <f>IF(ISERROR(VLOOKUP(A2718,'entry data'!B:E,4,0)),"",VLOOKUP(A2718,'entry data'!B:E,4,0))</f>
        <v/>
      </c>
      <c r="F2718" s="11" t="str">
        <f>IF(A2718="","",IF(ISERROR(VLOOKUP(A2718,'entry data'!B:F,5,0)),"",VLOOKUP(A2718,'entry data'!B:F,5,0)))</f>
        <v/>
      </c>
      <c r="G2718" s="12" t="str">
        <f>IF(A2718="","",IF(ISERROR(VLOOKUP(A2718,'entry data'!B:I,8,0)),"",VLOOKUP(A2718,'entry data'!B:I,7,0)))</f>
        <v/>
      </c>
      <c r="H2718" s="13" t="str">
        <f>IF(A2718="","",IF(B2718=1,VLOOKUP(A2718,'entry data'!B:D,3,0),I2717))</f>
        <v/>
      </c>
      <c r="I2718" s="14" t="str">
        <f>IF(A2718="","",IF(E2718="weekly",7,IF(E2718="fortnightly",14,IF(E2718="monthly",DATE(IF(MONTH(H2718)=12,YEAR(H2718)+1,YEAR(H2718)),VLOOKUP(MONTH(H2718),index!$D$2:$G$13,2,0),DAY(H2718)),
IF(E2718="quarterly",DATE(IF(MONTH(H2718)&gt;=10,YEAR(H2718)+1,YEAR(H2718)),VLOOKUP(MONTH(H2718),index!$D$2:$G$13,3,0),DAY(H2718)),
IF(E2718="halfyearly",DATE(IF(MONTH(H2718)&gt;=7,YEAR(H2718)+1,YEAR(H2718)),VLOOKUP(MONTH(H2718),index!$D$2:$G$13,4,0),DAY(H2718)),
DATE(YEAR(H2718)+1,MONTH(H2718),DAY(H2718)))))-H2718))+H2718)</f>
        <v/>
      </c>
      <c r="J2718" s="9" t="str">
        <f t="shared" si="274"/>
        <v/>
      </c>
      <c r="K2718" s="11" t="str">
        <f t="shared" si="275"/>
        <v/>
      </c>
      <c r="L2718" s="11" t="str">
        <f t="shared" si="276"/>
        <v/>
      </c>
      <c r="M2718" s="11" t="str">
        <f>IF(A2718="","",VLOOKUP(E2718,index!$A$1:$B$6,2,0)*K2718*G2718)</f>
        <v/>
      </c>
      <c r="N2718" s="11" t="str">
        <f>IF(A2718="","",-PMT(G2718*VLOOKUP(E2718,index!$A$1:$B$6,2,0),C2718,F2718,0,0))</f>
        <v/>
      </c>
      <c r="O2718" s="11" t="str">
        <f t="shared" si="277"/>
        <v/>
      </c>
      <c r="P2718" s="11" t="str">
        <f t="shared" si="272"/>
        <v/>
      </c>
    </row>
    <row r="2719" spans="1:16" x14ac:dyDescent="0.25">
      <c r="A2719" s="9" t="str">
        <f>IF(A2718="","",IF(B2718&lt;C2718,A2718,IF(A2718=MAX('entry data'!$B$8:$B$507),"",A2718+1)))</f>
        <v/>
      </c>
      <c r="B2719" s="9" t="str">
        <f t="shared" si="273"/>
        <v/>
      </c>
      <c r="C2719" s="9" t="str">
        <f>IF(ISERROR(VLOOKUP(A2719,'entry data'!B:G,6,0)),"",VLOOKUP(A2719,'entry data'!B:G,6,0))</f>
        <v/>
      </c>
      <c r="D2719" s="9" t="str">
        <f>IF(ISERROR(VLOOKUP(A2719,'entry data'!B:C,2,0)),"",VLOOKUP(A2719,'entry data'!B:C,2,0))</f>
        <v/>
      </c>
      <c r="E2719" s="9" t="str">
        <f>IF(ISERROR(VLOOKUP(A2719,'entry data'!B:E,4,0)),"",VLOOKUP(A2719,'entry data'!B:E,4,0))</f>
        <v/>
      </c>
      <c r="F2719" s="11" t="str">
        <f>IF(A2719="","",IF(ISERROR(VLOOKUP(A2719,'entry data'!B:F,5,0)),"",VLOOKUP(A2719,'entry data'!B:F,5,0)))</f>
        <v/>
      </c>
      <c r="G2719" s="12" t="str">
        <f>IF(A2719="","",IF(ISERROR(VLOOKUP(A2719,'entry data'!B:I,8,0)),"",VLOOKUP(A2719,'entry data'!B:I,7,0)))</f>
        <v/>
      </c>
      <c r="H2719" s="13" t="str">
        <f>IF(A2719="","",IF(B2719=1,VLOOKUP(A2719,'entry data'!B:D,3,0),I2718))</f>
        <v/>
      </c>
      <c r="I2719" s="14" t="str">
        <f>IF(A2719="","",IF(E2719="weekly",7,IF(E2719="fortnightly",14,IF(E2719="monthly",DATE(IF(MONTH(H2719)=12,YEAR(H2719)+1,YEAR(H2719)),VLOOKUP(MONTH(H2719),index!$D$2:$G$13,2,0),DAY(H2719)),
IF(E2719="quarterly",DATE(IF(MONTH(H2719)&gt;=10,YEAR(H2719)+1,YEAR(H2719)),VLOOKUP(MONTH(H2719),index!$D$2:$G$13,3,0),DAY(H2719)),
IF(E2719="halfyearly",DATE(IF(MONTH(H2719)&gt;=7,YEAR(H2719)+1,YEAR(H2719)),VLOOKUP(MONTH(H2719),index!$D$2:$G$13,4,0),DAY(H2719)),
DATE(YEAR(H2719)+1,MONTH(H2719),DAY(H2719)))))-H2719))+H2719)</f>
        <v/>
      </c>
      <c r="J2719" s="9" t="str">
        <f t="shared" si="274"/>
        <v/>
      </c>
      <c r="K2719" s="11" t="str">
        <f t="shared" si="275"/>
        <v/>
      </c>
      <c r="L2719" s="11" t="str">
        <f t="shared" si="276"/>
        <v/>
      </c>
      <c r="M2719" s="11" t="str">
        <f>IF(A2719="","",VLOOKUP(E2719,index!$A$1:$B$6,2,0)*K2719*G2719)</f>
        <v/>
      </c>
      <c r="N2719" s="11" t="str">
        <f>IF(A2719="","",-PMT(G2719*VLOOKUP(E2719,index!$A$1:$B$6,2,0),C2719,F2719,0,0))</f>
        <v/>
      </c>
      <c r="O2719" s="11" t="str">
        <f t="shared" si="277"/>
        <v/>
      </c>
      <c r="P2719" s="11" t="str">
        <f t="shared" si="272"/>
        <v/>
      </c>
    </row>
    <row r="2720" spans="1:16" x14ac:dyDescent="0.25">
      <c r="A2720" s="9" t="str">
        <f>IF(A2719="","",IF(B2719&lt;C2719,A2719,IF(A2719=MAX('entry data'!$B$8:$B$507),"",A2719+1)))</f>
        <v/>
      </c>
      <c r="B2720" s="9" t="str">
        <f t="shared" si="273"/>
        <v/>
      </c>
      <c r="C2720" s="9" t="str">
        <f>IF(ISERROR(VLOOKUP(A2720,'entry data'!B:G,6,0)),"",VLOOKUP(A2720,'entry data'!B:G,6,0))</f>
        <v/>
      </c>
      <c r="D2720" s="9" t="str">
        <f>IF(ISERROR(VLOOKUP(A2720,'entry data'!B:C,2,0)),"",VLOOKUP(A2720,'entry data'!B:C,2,0))</f>
        <v/>
      </c>
      <c r="E2720" s="9" t="str">
        <f>IF(ISERROR(VLOOKUP(A2720,'entry data'!B:E,4,0)),"",VLOOKUP(A2720,'entry data'!B:E,4,0))</f>
        <v/>
      </c>
      <c r="F2720" s="11" t="str">
        <f>IF(A2720="","",IF(ISERROR(VLOOKUP(A2720,'entry data'!B:F,5,0)),"",VLOOKUP(A2720,'entry data'!B:F,5,0)))</f>
        <v/>
      </c>
      <c r="G2720" s="12" t="str">
        <f>IF(A2720="","",IF(ISERROR(VLOOKUP(A2720,'entry data'!B:I,8,0)),"",VLOOKUP(A2720,'entry data'!B:I,7,0)))</f>
        <v/>
      </c>
      <c r="H2720" s="13" t="str">
        <f>IF(A2720="","",IF(B2720=1,VLOOKUP(A2720,'entry data'!B:D,3,0),I2719))</f>
        <v/>
      </c>
      <c r="I2720" s="14" t="str">
        <f>IF(A2720="","",IF(E2720="weekly",7,IF(E2720="fortnightly",14,IF(E2720="monthly",DATE(IF(MONTH(H2720)=12,YEAR(H2720)+1,YEAR(H2720)),VLOOKUP(MONTH(H2720),index!$D$2:$G$13,2,0),DAY(H2720)),
IF(E2720="quarterly",DATE(IF(MONTH(H2720)&gt;=10,YEAR(H2720)+1,YEAR(H2720)),VLOOKUP(MONTH(H2720),index!$D$2:$G$13,3,0),DAY(H2720)),
IF(E2720="halfyearly",DATE(IF(MONTH(H2720)&gt;=7,YEAR(H2720)+1,YEAR(H2720)),VLOOKUP(MONTH(H2720),index!$D$2:$G$13,4,0),DAY(H2720)),
DATE(YEAR(H2720)+1,MONTH(H2720),DAY(H2720)))))-H2720))+H2720)</f>
        <v/>
      </c>
      <c r="J2720" s="9" t="str">
        <f t="shared" si="274"/>
        <v/>
      </c>
      <c r="K2720" s="11" t="str">
        <f t="shared" si="275"/>
        <v/>
      </c>
      <c r="L2720" s="11" t="str">
        <f t="shared" si="276"/>
        <v/>
      </c>
      <c r="M2720" s="11" t="str">
        <f>IF(A2720="","",VLOOKUP(E2720,index!$A$1:$B$6,2,0)*K2720*G2720)</f>
        <v/>
      </c>
      <c r="N2720" s="11" t="str">
        <f>IF(A2720="","",-PMT(G2720*VLOOKUP(E2720,index!$A$1:$B$6,2,0),C2720,F2720,0,0))</f>
        <v/>
      </c>
      <c r="O2720" s="11" t="str">
        <f t="shared" si="277"/>
        <v/>
      </c>
      <c r="P2720" s="11" t="str">
        <f t="shared" si="272"/>
        <v/>
      </c>
    </row>
    <row r="2721" spans="1:16" x14ac:dyDescent="0.25">
      <c r="A2721" s="9" t="str">
        <f>IF(A2720="","",IF(B2720&lt;C2720,A2720,IF(A2720=MAX('entry data'!$B$8:$B$507),"",A2720+1)))</f>
        <v/>
      </c>
      <c r="B2721" s="9" t="str">
        <f t="shared" si="273"/>
        <v/>
      </c>
      <c r="C2721" s="9" t="str">
        <f>IF(ISERROR(VLOOKUP(A2721,'entry data'!B:G,6,0)),"",VLOOKUP(A2721,'entry data'!B:G,6,0))</f>
        <v/>
      </c>
      <c r="D2721" s="9" t="str">
        <f>IF(ISERROR(VLOOKUP(A2721,'entry data'!B:C,2,0)),"",VLOOKUP(A2721,'entry data'!B:C,2,0))</f>
        <v/>
      </c>
      <c r="E2721" s="9" t="str">
        <f>IF(ISERROR(VLOOKUP(A2721,'entry data'!B:E,4,0)),"",VLOOKUP(A2721,'entry data'!B:E,4,0))</f>
        <v/>
      </c>
      <c r="F2721" s="11" t="str">
        <f>IF(A2721="","",IF(ISERROR(VLOOKUP(A2721,'entry data'!B:F,5,0)),"",VLOOKUP(A2721,'entry data'!B:F,5,0)))</f>
        <v/>
      </c>
      <c r="G2721" s="12" t="str">
        <f>IF(A2721="","",IF(ISERROR(VLOOKUP(A2721,'entry data'!B:I,8,0)),"",VLOOKUP(A2721,'entry data'!B:I,7,0)))</f>
        <v/>
      </c>
      <c r="H2721" s="13" t="str">
        <f>IF(A2721="","",IF(B2721=1,VLOOKUP(A2721,'entry data'!B:D,3,0),I2720))</f>
        <v/>
      </c>
      <c r="I2721" s="14" t="str">
        <f>IF(A2721="","",IF(E2721="weekly",7,IF(E2721="fortnightly",14,IF(E2721="monthly",DATE(IF(MONTH(H2721)=12,YEAR(H2721)+1,YEAR(H2721)),VLOOKUP(MONTH(H2721),index!$D$2:$G$13,2,0),DAY(H2721)),
IF(E2721="quarterly",DATE(IF(MONTH(H2721)&gt;=10,YEAR(H2721)+1,YEAR(H2721)),VLOOKUP(MONTH(H2721),index!$D$2:$G$13,3,0),DAY(H2721)),
IF(E2721="halfyearly",DATE(IF(MONTH(H2721)&gt;=7,YEAR(H2721)+1,YEAR(H2721)),VLOOKUP(MONTH(H2721),index!$D$2:$G$13,4,0),DAY(H2721)),
DATE(YEAR(H2721)+1,MONTH(H2721),DAY(H2721)))))-H2721))+H2721)</f>
        <v/>
      </c>
      <c r="J2721" s="9" t="str">
        <f t="shared" si="274"/>
        <v/>
      </c>
      <c r="K2721" s="11" t="str">
        <f t="shared" si="275"/>
        <v/>
      </c>
      <c r="L2721" s="11" t="str">
        <f t="shared" si="276"/>
        <v/>
      </c>
      <c r="M2721" s="11" t="str">
        <f>IF(A2721="","",VLOOKUP(E2721,index!$A$1:$B$6,2,0)*K2721*G2721)</f>
        <v/>
      </c>
      <c r="N2721" s="11" t="str">
        <f>IF(A2721="","",-PMT(G2721*VLOOKUP(E2721,index!$A$1:$B$6,2,0),C2721,F2721,0,0))</f>
        <v/>
      </c>
      <c r="O2721" s="11" t="str">
        <f t="shared" si="277"/>
        <v/>
      </c>
      <c r="P2721" s="11" t="str">
        <f t="shared" si="272"/>
        <v/>
      </c>
    </row>
    <row r="2722" spans="1:16" x14ac:dyDescent="0.25">
      <c r="A2722" s="9" t="str">
        <f>IF(A2721="","",IF(B2721&lt;C2721,A2721,IF(A2721=MAX('entry data'!$B$8:$B$507),"",A2721+1)))</f>
        <v/>
      </c>
      <c r="B2722" s="9" t="str">
        <f t="shared" si="273"/>
        <v/>
      </c>
      <c r="C2722" s="9" t="str">
        <f>IF(ISERROR(VLOOKUP(A2722,'entry data'!B:G,6,0)),"",VLOOKUP(A2722,'entry data'!B:G,6,0))</f>
        <v/>
      </c>
      <c r="D2722" s="9" t="str">
        <f>IF(ISERROR(VLOOKUP(A2722,'entry data'!B:C,2,0)),"",VLOOKUP(A2722,'entry data'!B:C,2,0))</f>
        <v/>
      </c>
      <c r="E2722" s="9" t="str">
        <f>IF(ISERROR(VLOOKUP(A2722,'entry data'!B:E,4,0)),"",VLOOKUP(A2722,'entry data'!B:E,4,0))</f>
        <v/>
      </c>
      <c r="F2722" s="11" t="str">
        <f>IF(A2722="","",IF(ISERROR(VLOOKUP(A2722,'entry data'!B:F,5,0)),"",VLOOKUP(A2722,'entry data'!B:F,5,0)))</f>
        <v/>
      </c>
      <c r="G2722" s="12" t="str">
        <f>IF(A2722="","",IF(ISERROR(VLOOKUP(A2722,'entry data'!B:I,8,0)),"",VLOOKUP(A2722,'entry data'!B:I,7,0)))</f>
        <v/>
      </c>
      <c r="H2722" s="13" t="str">
        <f>IF(A2722="","",IF(B2722=1,VLOOKUP(A2722,'entry data'!B:D,3,0),I2721))</f>
        <v/>
      </c>
      <c r="I2722" s="14" t="str">
        <f>IF(A2722="","",IF(E2722="weekly",7,IF(E2722="fortnightly",14,IF(E2722="monthly",DATE(IF(MONTH(H2722)=12,YEAR(H2722)+1,YEAR(H2722)),VLOOKUP(MONTH(H2722),index!$D$2:$G$13,2,0),DAY(H2722)),
IF(E2722="quarterly",DATE(IF(MONTH(H2722)&gt;=10,YEAR(H2722)+1,YEAR(H2722)),VLOOKUP(MONTH(H2722),index!$D$2:$G$13,3,0),DAY(H2722)),
IF(E2722="halfyearly",DATE(IF(MONTH(H2722)&gt;=7,YEAR(H2722)+1,YEAR(H2722)),VLOOKUP(MONTH(H2722),index!$D$2:$G$13,4,0),DAY(H2722)),
DATE(YEAR(H2722)+1,MONTH(H2722),DAY(H2722)))))-H2722))+H2722)</f>
        <v/>
      </c>
      <c r="J2722" s="9" t="str">
        <f t="shared" si="274"/>
        <v/>
      </c>
      <c r="K2722" s="11" t="str">
        <f t="shared" si="275"/>
        <v/>
      </c>
      <c r="L2722" s="11" t="str">
        <f t="shared" si="276"/>
        <v/>
      </c>
      <c r="M2722" s="11" t="str">
        <f>IF(A2722="","",VLOOKUP(E2722,index!$A$1:$B$6,2,0)*K2722*G2722)</f>
        <v/>
      </c>
      <c r="N2722" s="11" t="str">
        <f>IF(A2722="","",-PMT(G2722*VLOOKUP(E2722,index!$A$1:$B$6,2,0),C2722,F2722,0,0))</f>
        <v/>
      </c>
      <c r="O2722" s="11" t="str">
        <f t="shared" si="277"/>
        <v/>
      </c>
      <c r="P2722" s="11" t="str">
        <f t="shared" si="272"/>
        <v/>
      </c>
    </row>
    <row r="2723" spans="1:16" x14ac:dyDescent="0.25">
      <c r="A2723" s="9" t="str">
        <f>IF(A2722="","",IF(B2722&lt;C2722,A2722,IF(A2722=MAX('entry data'!$B$8:$B$507),"",A2722+1)))</f>
        <v/>
      </c>
      <c r="B2723" s="9" t="str">
        <f t="shared" si="273"/>
        <v/>
      </c>
      <c r="C2723" s="9" t="str">
        <f>IF(ISERROR(VLOOKUP(A2723,'entry data'!B:G,6,0)),"",VLOOKUP(A2723,'entry data'!B:G,6,0))</f>
        <v/>
      </c>
      <c r="D2723" s="9" t="str">
        <f>IF(ISERROR(VLOOKUP(A2723,'entry data'!B:C,2,0)),"",VLOOKUP(A2723,'entry data'!B:C,2,0))</f>
        <v/>
      </c>
      <c r="E2723" s="9" t="str">
        <f>IF(ISERROR(VLOOKUP(A2723,'entry data'!B:E,4,0)),"",VLOOKUP(A2723,'entry data'!B:E,4,0))</f>
        <v/>
      </c>
      <c r="F2723" s="11" t="str">
        <f>IF(A2723="","",IF(ISERROR(VLOOKUP(A2723,'entry data'!B:F,5,0)),"",VLOOKUP(A2723,'entry data'!B:F,5,0)))</f>
        <v/>
      </c>
      <c r="G2723" s="12" t="str">
        <f>IF(A2723="","",IF(ISERROR(VLOOKUP(A2723,'entry data'!B:I,8,0)),"",VLOOKUP(A2723,'entry data'!B:I,7,0)))</f>
        <v/>
      </c>
      <c r="H2723" s="13" t="str">
        <f>IF(A2723="","",IF(B2723=1,VLOOKUP(A2723,'entry data'!B:D,3,0),I2722))</f>
        <v/>
      </c>
      <c r="I2723" s="14" t="str">
        <f>IF(A2723="","",IF(E2723="weekly",7,IF(E2723="fortnightly",14,IF(E2723="monthly",DATE(IF(MONTH(H2723)=12,YEAR(H2723)+1,YEAR(H2723)),VLOOKUP(MONTH(H2723),index!$D$2:$G$13,2,0),DAY(H2723)),
IF(E2723="quarterly",DATE(IF(MONTH(H2723)&gt;=10,YEAR(H2723)+1,YEAR(H2723)),VLOOKUP(MONTH(H2723),index!$D$2:$G$13,3,0),DAY(H2723)),
IF(E2723="halfyearly",DATE(IF(MONTH(H2723)&gt;=7,YEAR(H2723)+1,YEAR(H2723)),VLOOKUP(MONTH(H2723),index!$D$2:$G$13,4,0),DAY(H2723)),
DATE(YEAR(H2723)+1,MONTH(H2723),DAY(H2723)))))-H2723))+H2723)</f>
        <v/>
      </c>
      <c r="J2723" s="9" t="str">
        <f t="shared" si="274"/>
        <v/>
      </c>
      <c r="K2723" s="11" t="str">
        <f t="shared" si="275"/>
        <v/>
      </c>
      <c r="L2723" s="11" t="str">
        <f t="shared" si="276"/>
        <v/>
      </c>
      <c r="M2723" s="11" t="str">
        <f>IF(A2723="","",VLOOKUP(E2723,index!$A$1:$B$6,2,0)*K2723*G2723)</f>
        <v/>
      </c>
      <c r="N2723" s="11" t="str">
        <f>IF(A2723="","",-PMT(G2723*VLOOKUP(E2723,index!$A$1:$B$6,2,0),C2723,F2723,0,0))</f>
        <v/>
      </c>
      <c r="O2723" s="11" t="str">
        <f t="shared" si="277"/>
        <v/>
      </c>
      <c r="P2723" s="11" t="str">
        <f t="shared" si="272"/>
        <v/>
      </c>
    </row>
    <row r="2724" spans="1:16" x14ac:dyDescent="0.25">
      <c r="A2724" s="9" t="str">
        <f>IF(A2723="","",IF(B2723&lt;C2723,A2723,IF(A2723=MAX('entry data'!$B$8:$B$507),"",A2723+1)))</f>
        <v/>
      </c>
      <c r="B2724" s="9" t="str">
        <f t="shared" si="273"/>
        <v/>
      </c>
      <c r="C2724" s="9" t="str">
        <f>IF(ISERROR(VLOOKUP(A2724,'entry data'!B:G,6,0)),"",VLOOKUP(A2724,'entry data'!B:G,6,0))</f>
        <v/>
      </c>
      <c r="D2724" s="9" t="str">
        <f>IF(ISERROR(VLOOKUP(A2724,'entry data'!B:C,2,0)),"",VLOOKUP(A2724,'entry data'!B:C,2,0))</f>
        <v/>
      </c>
      <c r="E2724" s="9" t="str">
        <f>IF(ISERROR(VLOOKUP(A2724,'entry data'!B:E,4,0)),"",VLOOKUP(A2724,'entry data'!B:E,4,0))</f>
        <v/>
      </c>
      <c r="F2724" s="11" t="str">
        <f>IF(A2724="","",IF(ISERROR(VLOOKUP(A2724,'entry data'!B:F,5,0)),"",VLOOKUP(A2724,'entry data'!B:F,5,0)))</f>
        <v/>
      </c>
      <c r="G2724" s="12" t="str">
        <f>IF(A2724="","",IF(ISERROR(VLOOKUP(A2724,'entry data'!B:I,8,0)),"",VLOOKUP(A2724,'entry data'!B:I,7,0)))</f>
        <v/>
      </c>
      <c r="H2724" s="13" t="str">
        <f>IF(A2724="","",IF(B2724=1,VLOOKUP(A2724,'entry data'!B:D,3,0),I2723))</f>
        <v/>
      </c>
      <c r="I2724" s="14" t="str">
        <f>IF(A2724="","",IF(E2724="weekly",7,IF(E2724="fortnightly",14,IF(E2724="monthly",DATE(IF(MONTH(H2724)=12,YEAR(H2724)+1,YEAR(H2724)),VLOOKUP(MONTH(H2724),index!$D$2:$G$13,2,0),DAY(H2724)),
IF(E2724="quarterly",DATE(IF(MONTH(H2724)&gt;=10,YEAR(H2724)+1,YEAR(H2724)),VLOOKUP(MONTH(H2724),index!$D$2:$G$13,3,0),DAY(H2724)),
IF(E2724="halfyearly",DATE(IF(MONTH(H2724)&gt;=7,YEAR(H2724)+1,YEAR(H2724)),VLOOKUP(MONTH(H2724),index!$D$2:$G$13,4,0),DAY(H2724)),
DATE(YEAR(H2724)+1,MONTH(H2724),DAY(H2724)))))-H2724))+H2724)</f>
        <v/>
      </c>
      <c r="J2724" s="9" t="str">
        <f t="shared" si="274"/>
        <v/>
      </c>
      <c r="K2724" s="11" t="str">
        <f t="shared" si="275"/>
        <v/>
      </c>
      <c r="L2724" s="11" t="str">
        <f t="shared" si="276"/>
        <v/>
      </c>
      <c r="M2724" s="11" t="str">
        <f>IF(A2724="","",VLOOKUP(E2724,index!$A$1:$B$6,2,0)*K2724*G2724)</f>
        <v/>
      </c>
      <c r="N2724" s="11" t="str">
        <f>IF(A2724="","",-PMT(G2724*VLOOKUP(E2724,index!$A$1:$B$6,2,0),C2724,F2724,0,0))</f>
        <v/>
      </c>
      <c r="O2724" s="11" t="str">
        <f t="shared" si="277"/>
        <v/>
      </c>
      <c r="P2724" s="11" t="str">
        <f t="shared" si="272"/>
        <v/>
      </c>
    </row>
    <row r="2725" spans="1:16" x14ac:dyDescent="0.25">
      <c r="A2725" s="9" t="str">
        <f>IF(A2724="","",IF(B2724&lt;C2724,A2724,IF(A2724=MAX('entry data'!$B$8:$B$507),"",A2724+1)))</f>
        <v/>
      </c>
      <c r="B2725" s="9" t="str">
        <f t="shared" si="273"/>
        <v/>
      </c>
      <c r="C2725" s="9" t="str">
        <f>IF(ISERROR(VLOOKUP(A2725,'entry data'!B:G,6,0)),"",VLOOKUP(A2725,'entry data'!B:G,6,0))</f>
        <v/>
      </c>
      <c r="D2725" s="9" t="str">
        <f>IF(ISERROR(VLOOKUP(A2725,'entry data'!B:C,2,0)),"",VLOOKUP(A2725,'entry data'!B:C,2,0))</f>
        <v/>
      </c>
      <c r="E2725" s="9" t="str">
        <f>IF(ISERROR(VLOOKUP(A2725,'entry data'!B:E,4,0)),"",VLOOKUP(A2725,'entry data'!B:E,4,0))</f>
        <v/>
      </c>
      <c r="F2725" s="11" t="str">
        <f>IF(A2725="","",IF(ISERROR(VLOOKUP(A2725,'entry data'!B:F,5,0)),"",VLOOKUP(A2725,'entry data'!B:F,5,0)))</f>
        <v/>
      </c>
      <c r="G2725" s="12" t="str">
        <f>IF(A2725="","",IF(ISERROR(VLOOKUP(A2725,'entry data'!B:I,8,0)),"",VLOOKUP(A2725,'entry data'!B:I,7,0)))</f>
        <v/>
      </c>
      <c r="H2725" s="13" t="str">
        <f>IF(A2725="","",IF(B2725=1,VLOOKUP(A2725,'entry data'!B:D,3,0),I2724))</f>
        <v/>
      </c>
      <c r="I2725" s="14" t="str">
        <f>IF(A2725="","",IF(E2725="weekly",7,IF(E2725="fortnightly",14,IF(E2725="monthly",DATE(IF(MONTH(H2725)=12,YEAR(H2725)+1,YEAR(H2725)),VLOOKUP(MONTH(H2725),index!$D$2:$G$13,2,0),DAY(H2725)),
IF(E2725="quarterly",DATE(IF(MONTH(H2725)&gt;=10,YEAR(H2725)+1,YEAR(H2725)),VLOOKUP(MONTH(H2725),index!$D$2:$G$13,3,0),DAY(H2725)),
IF(E2725="halfyearly",DATE(IF(MONTH(H2725)&gt;=7,YEAR(H2725)+1,YEAR(H2725)),VLOOKUP(MONTH(H2725),index!$D$2:$G$13,4,0),DAY(H2725)),
DATE(YEAR(H2725)+1,MONTH(H2725),DAY(H2725)))))-H2725))+H2725)</f>
        <v/>
      </c>
      <c r="J2725" s="9" t="str">
        <f t="shared" si="274"/>
        <v/>
      </c>
      <c r="K2725" s="11" t="str">
        <f t="shared" si="275"/>
        <v/>
      </c>
      <c r="L2725" s="11" t="str">
        <f t="shared" si="276"/>
        <v/>
      </c>
      <c r="M2725" s="11" t="str">
        <f>IF(A2725="","",VLOOKUP(E2725,index!$A$1:$B$6,2,0)*K2725*G2725)</f>
        <v/>
      </c>
      <c r="N2725" s="11" t="str">
        <f>IF(A2725="","",-PMT(G2725*VLOOKUP(E2725,index!$A$1:$B$6,2,0),C2725,F2725,0,0))</f>
        <v/>
      </c>
      <c r="O2725" s="11" t="str">
        <f t="shared" si="277"/>
        <v/>
      </c>
      <c r="P2725" s="11" t="str">
        <f t="shared" si="272"/>
        <v/>
      </c>
    </row>
    <row r="2726" spans="1:16" x14ac:dyDescent="0.25">
      <c r="A2726" s="9" t="str">
        <f>IF(A2725="","",IF(B2725&lt;C2725,A2725,IF(A2725=MAX('entry data'!$B$8:$B$507),"",A2725+1)))</f>
        <v/>
      </c>
      <c r="B2726" s="9" t="str">
        <f t="shared" si="273"/>
        <v/>
      </c>
      <c r="C2726" s="9" t="str">
        <f>IF(ISERROR(VLOOKUP(A2726,'entry data'!B:G,6,0)),"",VLOOKUP(A2726,'entry data'!B:G,6,0))</f>
        <v/>
      </c>
      <c r="D2726" s="9" t="str">
        <f>IF(ISERROR(VLOOKUP(A2726,'entry data'!B:C,2,0)),"",VLOOKUP(A2726,'entry data'!B:C,2,0))</f>
        <v/>
      </c>
      <c r="E2726" s="9" t="str">
        <f>IF(ISERROR(VLOOKUP(A2726,'entry data'!B:E,4,0)),"",VLOOKUP(A2726,'entry data'!B:E,4,0))</f>
        <v/>
      </c>
      <c r="F2726" s="11" t="str">
        <f>IF(A2726="","",IF(ISERROR(VLOOKUP(A2726,'entry data'!B:F,5,0)),"",VLOOKUP(A2726,'entry data'!B:F,5,0)))</f>
        <v/>
      </c>
      <c r="G2726" s="12" t="str">
        <f>IF(A2726="","",IF(ISERROR(VLOOKUP(A2726,'entry data'!B:I,8,0)),"",VLOOKUP(A2726,'entry data'!B:I,7,0)))</f>
        <v/>
      </c>
      <c r="H2726" s="13" t="str">
        <f>IF(A2726="","",IF(B2726=1,VLOOKUP(A2726,'entry data'!B:D,3,0),I2725))</f>
        <v/>
      </c>
      <c r="I2726" s="14" t="str">
        <f>IF(A2726="","",IF(E2726="weekly",7,IF(E2726="fortnightly",14,IF(E2726="monthly",DATE(IF(MONTH(H2726)=12,YEAR(H2726)+1,YEAR(H2726)),VLOOKUP(MONTH(H2726),index!$D$2:$G$13,2,0),DAY(H2726)),
IF(E2726="quarterly",DATE(IF(MONTH(H2726)&gt;=10,YEAR(H2726)+1,YEAR(H2726)),VLOOKUP(MONTH(H2726),index!$D$2:$G$13,3,0),DAY(H2726)),
IF(E2726="halfyearly",DATE(IF(MONTH(H2726)&gt;=7,YEAR(H2726)+1,YEAR(H2726)),VLOOKUP(MONTH(H2726),index!$D$2:$G$13,4,0),DAY(H2726)),
DATE(YEAR(H2726)+1,MONTH(H2726),DAY(H2726)))))-H2726))+H2726)</f>
        <v/>
      </c>
      <c r="J2726" s="9" t="str">
        <f t="shared" si="274"/>
        <v/>
      </c>
      <c r="K2726" s="11" t="str">
        <f t="shared" si="275"/>
        <v/>
      </c>
      <c r="L2726" s="11" t="str">
        <f t="shared" si="276"/>
        <v/>
      </c>
      <c r="M2726" s="11" t="str">
        <f>IF(A2726="","",VLOOKUP(E2726,index!$A$1:$B$6,2,0)*K2726*G2726)</f>
        <v/>
      </c>
      <c r="N2726" s="11" t="str">
        <f>IF(A2726="","",-PMT(G2726*VLOOKUP(E2726,index!$A$1:$B$6,2,0),C2726,F2726,0,0))</f>
        <v/>
      </c>
      <c r="O2726" s="11" t="str">
        <f t="shared" si="277"/>
        <v/>
      </c>
      <c r="P2726" s="11" t="str">
        <f t="shared" si="272"/>
        <v/>
      </c>
    </row>
    <row r="2727" spans="1:16" x14ac:dyDescent="0.25">
      <c r="A2727" s="9" t="str">
        <f>IF(A2726="","",IF(B2726&lt;C2726,A2726,IF(A2726=MAX('entry data'!$B$8:$B$507),"",A2726+1)))</f>
        <v/>
      </c>
      <c r="B2727" s="9" t="str">
        <f t="shared" si="273"/>
        <v/>
      </c>
      <c r="C2727" s="9" t="str">
        <f>IF(ISERROR(VLOOKUP(A2727,'entry data'!B:G,6,0)),"",VLOOKUP(A2727,'entry data'!B:G,6,0))</f>
        <v/>
      </c>
      <c r="D2727" s="9" t="str">
        <f>IF(ISERROR(VLOOKUP(A2727,'entry data'!B:C,2,0)),"",VLOOKUP(A2727,'entry data'!B:C,2,0))</f>
        <v/>
      </c>
      <c r="E2727" s="9" t="str">
        <f>IF(ISERROR(VLOOKUP(A2727,'entry data'!B:E,4,0)),"",VLOOKUP(A2727,'entry data'!B:E,4,0))</f>
        <v/>
      </c>
      <c r="F2727" s="11" t="str">
        <f>IF(A2727="","",IF(ISERROR(VLOOKUP(A2727,'entry data'!B:F,5,0)),"",VLOOKUP(A2727,'entry data'!B:F,5,0)))</f>
        <v/>
      </c>
      <c r="G2727" s="12" t="str">
        <f>IF(A2727="","",IF(ISERROR(VLOOKUP(A2727,'entry data'!B:I,8,0)),"",VLOOKUP(A2727,'entry data'!B:I,7,0)))</f>
        <v/>
      </c>
      <c r="H2727" s="13" t="str">
        <f>IF(A2727="","",IF(B2727=1,VLOOKUP(A2727,'entry data'!B:D,3,0),I2726))</f>
        <v/>
      </c>
      <c r="I2727" s="14" t="str">
        <f>IF(A2727="","",IF(E2727="weekly",7,IF(E2727="fortnightly",14,IF(E2727="monthly",DATE(IF(MONTH(H2727)=12,YEAR(H2727)+1,YEAR(H2727)),VLOOKUP(MONTH(H2727),index!$D$2:$G$13,2,0),DAY(H2727)),
IF(E2727="quarterly",DATE(IF(MONTH(H2727)&gt;=10,YEAR(H2727)+1,YEAR(H2727)),VLOOKUP(MONTH(H2727),index!$D$2:$G$13,3,0),DAY(H2727)),
IF(E2727="halfyearly",DATE(IF(MONTH(H2727)&gt;=7,YEAR(H2727)+1,YEAR(H2727)),VLOOKUP(MONTH(H2727),index!$D$2:$G$13,4,0),DAY(H2727)),
DATE(YEAR(H2727)+1,MONTH(H2727),DAY(H2727)))))-H2727))+H2727)</f>
        <v/>
      </c>
      <c r="J2727" s="9" t="str">
        <f t="shared" si="274"/>
        <v/>
      </c>
      <c r="K2727" s="11" t="str">
        <f t="shared" si="275"/>
        <v/>
      </c>
      <c r="L2727" s="11" t="str">
        <f t="shared" si="276"/>
        <v/>
      </c>
      <c r="M2727" s="11" t="str">
        <f>IF(A2727="","",VLOOKUP(E2727,index!$A$1:$B$6,2,0)*K2727*G2727)</f>
        <v/>
      </c>
      <c r="N2727" s="11" t="str">
        <f>IF(A2727="","",-PMT(G2727*VLOOKUP(E2727,index!$A$1:$B$6,2,0),C2727,F2727,0,0))</f>
        <v/>
      </c>
      <c r="O2727" s="11" t="str">
        <f t="shared" si="277"/>
        <v/>
      </c>
      <c r="P2727" s="11" t="str">
        <f t="shared" si="272"/>
        <v/>
      </c>
    </row>
    <row r="2728" spans="1:16" x14ac:dyDescent="0.25">
      <c r="A2728" s="9" t="str">
        <f>IF(A2727="","",IF(B2727&lt;C2727,A2727,IF(A2727=MAX('entry data'!$B$8:$B$507),"",A2727+1)))</f>
        <v/>
      </c>
      <c r="B2728" s="9" t="str">
        <f t="shared" si="273"/>
        <v/>
      </c>
      <c r="C2728" s="9" t="str">
        <f>IF(ISERROR(VLOOKUP(A2728,'entry data'!B:G,6,0)),"",VLOOKUP(A2728,'entry data'!B:G,6,0))</f>
        <v/>
      </c>
      <c r="D2728" s="9" t="str">
        <f>IF(ISERROR(VLOOKUP(A2728,'entry data'!B:C,2,0)),"",VLOOKUP(A2728,'entry data'!B:C,2,0))</f>
        <v/>
      </c>
      <c r="E2728" s="9" t="str">
        <f>IF(ISERROR(VLOOKUP(A2728,'entry data'!B:E,4,0)),"",VLOOKUP(A2728,'entry data'!B:E,4,0))</f>
        <v/>
      </c>
      <c r="F2728" s="11" t="str">
        <f>IF(A2728="","",IF(ISERROR(VLOOKUP(A2728,'entry data'!B:F,5,0)),"",VLOOKUP(A2728,'entry data'!B:F,5,0)))</f>
        <v/>
      </c>
      <c r="G2728" s="12" t="str">
        <f>IF(A2728="","",IF(ISERROR(VLOOKUP(A2728,'entry data'!B:I,8,0)),"",VLOOKUP(A2728,'entry data'!B:I,7,0)))</f>
        <v/>
      </c>
      <c r="H2728" s="13" t="str">
        <f>IF(A2728="","",IF(B2728=1,VLOOKUP(A2728,'entry data'!B:D,3,0),I2727))</f>
        <v/>
      </c>
      <c r="I2728" s="14" t="str">
        <f>IF(A2728="","",IF(E2728="weekly",7,IF(E2728="fortnightly",14,IF(E2728="monthly",DATE(IF(MONTH(H2728)=12,YEAR(H2728)+1,YEAR(H2728)),VLOOKUP(MONTH(H2728),index!$D$2:$G$13,2,0),DAY(H2728)),
IF(E2728="quarterly",DATE(IF(MONTH(H2728)&gt;=10,YEAR(H2728)+1,YEAR(H2728)),VLOOKUP(MONTH(H2728),index!$D$2:$G$13,3,0),DAY(H2728)),
IF(E2728="halfyearly",DATE(IF(MONTH(H2728)&gt;=7,YEAR(H2728)+1,YEAR(H2728)),VLOOKUP(MONTH(H2728),index!$D$2:$G$13,4,0),DAY(H2728)),
DATE(YEAR(H2728)+1,MONTH(H2728),DAY(H2728)))))-H2728))+H2728)</f>
        <v/>
      </c>
      <c r="J2728" s="9" t="str">
        <f t="shared" si="274"/>
        <v/>
      </c>
      <c r="K2728" s="11" t="str">
        <f t="shared" si="275"/>
        <v/>
      </c>
      <c r="L2728" s="11" t="str">
        <f t="shared" si="276"/>
        <v/>
      </c>
      <c r="M2728" s="11" t="str">
        <f>IF(A2728="","",VLOOKUP(E2728,index!$A$1:$B$6,2,0)*K2728*G2728)</f>
        <v/>
      </c>
      <c r="N2728" s="11" t="str">
        <f>IF(A2728="","",-PMT(G2728*VLOOKUP(E2728,index!$A$1:$B$6,2,0),C2728,F2728,0,0))</f>
        <v/>
      </c>
      <c r="O2728" s="11" t="str">
        <f t="shared" si="277"/>
        <v/>
      </c>
      <c r="P2728" s="11" t="str">
        <f t="shared" si="272"/>
        <v/>
      </c>
    </row>
    <row r="2729" spans="1:16" x14ac:dyDescent="0.25">
      <c r="A2729" s="9" t="str">
        <f>IF(A2728="","",IF(B2728&lt;C2728,A2728,IF(A2728=MAX('entry data'!$B$8:$B$507),"",A2728+1)))</f>
        <v/>
      </c>
      <c r="B2729" s="9" t="str">
        <f t="shared" si="273"/>
        <v/>
      </c>
      <c r="C2729" s="9" t="str">
        <f>IF(ISERROR(VLOOKUP(A2729,'entry data'!B:G,6,0)),"",VLOOKUP(A2729,'entry data'!B:G,6,0))</f>
        <v/>
      </c>
      <c r="D2729" s="9" t="str">
        <f>IF(ISERROR(VLOOKUP(A2729,'entry data'!B:C,2,0)),"",VLOOKUP(A2729,'entry data'!B:C,2,0))</f>
        <v/>
      </c>
      <c r="E2729" s="9" t="str">
        <f>IF(ISERROR(VLOOKUP(A2729,'entry data'!B:E,4,0)),"",VLOOKUP(A2729,'entry data'!B:E,4,0))</f>
        <v/>
      </c>
      <c r="F2729" s="11" t="str">
        <f>IF(A2729="","",IF(ISERROR(VLOOKUP(A2729,'entry data'!B:F,5,0)),"",VLOOKUP(A2729,'entry data'!B:F,5,0)))</f>
        <v/>
      </c>
      <c r="G2729" s="12" t="str">
        <f>IF(A2729="","",IF(ISERROR(VLOOKUP(A2729,'entry data'!B:I,8,0)),"",VLOOKUP(A2729,'entry data'!B:I,7,0)))</f>
        <v/>
      </c>
      <c r="H2729" s="13" t="str">
        <f>IF(A2729="","",IF(B2729=1,VLOOKUP(A2729,'entry data'!B:D,3,0),I2728))</f>
        <v/>
      </c>
      <c r="I2729" s="14" t="str">
        <f>IF(A2729="","",IF(E2729="weekly",7,IF(E2729="fortnightly",14,IF(E2729="monthly",DATE(IF(MONTH(H2729)=12,YEAR(H2729)+1,YEAR(H2729)),VLOOKUP(MONTH(H2729),index!$D$2:$G$13,2,0),DAY(H2729)),
IF(E2729="quarterly",DATE(IF(MONTH(H2729)&gt;=10,YEAR(H2729)+1,YEAR(H2729)),VLOOKUP(MONTH(H2729),index!$D$2:$G$13,3,0),DAY(H2729)),
IF(E2729="halfyearly",DATE(IF(MONTH(H2729)&gt;=7,YEAR(H2729)+1,YEAR(H2729)),VLOOKUP(MONTH(H2729),index!$D$2:$G$13,4,0),DAY(H2729)),
DATE(YEAR(H2729)+1,MONTH(H2729),DAY(H2729)))))-H2729))+H2729)</f>
        <v/>
      </c>
      <c r="J2729" s="9" t="str">
        <f t="shared" si="274"/>
        <v/>
      </c>
      <c r="K2729" s="11" t="str">
        <f t="shared" si="275"/>
        <v/>
      </c>
      <c r="L2729" s="11" t="str">
        <f t="shared" si="276"/>
        <v/>
      </c>
      <c r="M2729" s="11" t="str">
        <f>IF(A2729="","",VLOOKUP(E2729,index!$A$1:$B$6,2,0)*K2729*G2729)</f>
        <v/>
      </c>
      <c r="N2729" s="11" t="str">
        <f>IF(A2729="","",-PMT(G2729*VLOOKUP(E2729,index!$A$1:$B$6,2,0),C2729,F2729,0,0))</f>
        <v/>
      </c>
      <c r="O2729" s="11" t="str">
        <f t="shared" si="277"/>
        <v/>
      </c>
      <c r="P2729" s="11" t="str">
        <f t="shared" si="272"/>
        <v/>
      </c>
    </row>
    <row r="2730" spans="1:16" x14ac:dyDescent="0.25">
      <c r="A2730" s="9" t="str">
        <f>IF(A2729="","",IF(B2729&lt;C2729,A2729,IF(A2729=MAX('entry data'!$B$8:$B$507),"",A2729+1)))</f>
        <v/>
      </c>
      <c r="B2730" s="9" t="str">
        <f t="shared" si="273"/>
        <v/>
      </c>
      <c r="C2730" s="9" t="str">
        <f>IF(ISERROR(VLOOKUP(A2730,'entry data'!B:G,6,0)),"",VLOOKUP(A2730,'entry data'!B:G,6,0))</f>
        <v/>
      </c>
      <c r="D2730" s="9" t="str">
        <f>IF(ISERROR(VLOOKUP(A2730,'entry data'!B:C,2,0)),"",VLOOKUP(A2730,'entry data'!B:C,2,0))</f>
        <v/>
      </c>
      <c r="E2730" s="9" t="str">
        <f>IF(ISERROR(VLOOKUP(A2730,'entry data'!B:E,4,0)),"",VLOOKUP(A2730,'entry data'!B:E,4,0))</f>
        <v/>
      </c>
      <c r="F2730" s="11" t="str">
        <f>IF(A2730="","",IF(ISERROR(VLOOKUP(A2730,'entry data'!B:F,5,0)),"",VLOOKUP(A2730,'entry data'!B:F,5,0)))</f>
        <v/>
      </c>
      <c r="G2730" s="12" t="str">
        <f>IF(A2730="","",IF(ISERROR(VLOOKUP(A2730,'entry data'!B:I,8,0)),"",VLOOKUP(A2730,'entry data'!B:I,7,0)))</f>
        <v/>
      </c>
      <c r="H2730" s="13" t="str">
        <f>IF(A2730="","",IF(B2730=1,VLOOKUP(A2730,'entry data'!B:D,3,0),I2729))</f>
        <v/>
      </c>
      <c r="I2730" s="14" t="str">
        <f>IF(A2730="","",IF(E2730="weekly",7,IF(E2730="fortnightly",14,IF(E2730="monthly",DATE(IF(MONTH(H2730)=12,YEAR(H2730)+1,YEAR(H2730)),VLOOKUP(MONTH(H2730),index!$D$2:$G$13,2,0),DAY(H2730)),
IF(E2730="quarterly",DATE(IF(MONTH(H2730)&gt;=10,YEAR(H2730)+1,YEAR(H2730)),VLOOKUP(MONTH(H2730),index!$D$2:$G$13,3,0),DAY(H2730)),
IF(E2730="halfyearly",DATE(IF(MONTH(H2730)&gt;=7,YEAR(H2730)+1,YEAR(H2730)),VLOOKUP(MONTH(H2730),index!$D$2:$G$13,4,0),DAY(H2730)),
DATE(YEAR(H2730)+1,MONTH(H2730),DAY(H2730)))))-H2730))+H2730)</f>
        <v/>
      </c>
      <c r="J2730" s="9" t="str">
        <f t="shared" si="274"/>
        <v/>
      </c>
      <c r="K2730" s="11" t="str">
        <f t="shared" si="275"/>
        <v/>
      </c>
      <c r="L2730" s="11" t="str">
        <f t="shared" si="276"/>
        <v/>
      </c>
      <c r="M2730" s="11" t="str">
        <f>IF(A2730="","",VLOOKUP(E2730,index!$A$1:$B$6,2,0)*K2730*G2730)</f>
        <v/>
      </c>
      <c r="N2730" s="11" t="str">
        <f>IF(A2730="","",-PMT(G2730*VLOOKUP(E2730,index!$A$1:$B$6,2,0),C2730,F2730,0,0))</f>
        <v/>
      </c>
      <c r="O2730" s="11" t="str">
        <f t="shared" si="277"/>
        <v/>
      </c>
      <c r="P2730" s="11" t="str">
        <f t="shared" si="272"/>
        <v/>
      </c>
    </row>
    <row r="2731" spans="1:16" x14ac:dyDescent="0.25">
      <c r="A2731" s="9" t="str">
        <f>IF(A2730="","",IF(B2730&lt;C2730,A2730,IF(A2730=MAX('entry data'!$B$8:$B$507),"",A2730+1)))</f>
        <v/>
      </c>
      <c r="B2731" s="9" t="str">
        <f t="shared" si="273"/>
        <v/>
      </c>
      <c r="C2731" s="9" t="str">
        <f>IF(ISERROR(VLOOKUP(A2731,'entry data'!B:G,6,0)),"",VLOOKUP(A2731,'entry data'!B:G,6,0))</f>
        <v/>
      </c>
      <c r="D2731" s="9" t="str">
        <f>IF(ISERROR(VLOOKUP(A2731,'entry data'!B:C,2,0)),"",VLOOKUP(A2731,'entry data'!B:C,2,0))</f>
        <v/>
      </c>
      <c r="E2731" s="9" t="str">
        <f>IF(ISERROR(VLOOKUP(A2731,'entry data'!B:E,4,0)),"",VLOOKUP(A2731,'entry data'!B:E,4,0))</f>
        <v/>
      </c>
      <c r="F2731" s="11" t="str">
        <f>IF(A2731="","",IF(ISERROR(VLOOKUP(A2731,'entry data'!B:F,5,0)),"",VLOOKUP(A2731,'entry data'!B:F,5,0)))</f>
        <v/>
      </c>
      <c r="G2731" s="12" t="str">
        <f>IF(A2731="","",IF(ISERROR(VLOOKUP(A2731,'entry data'!B:I,8,0)),"",VLOOKUP(A2731,'entry data'!B:I,7,0)))</f>
        <v/>
      </c>
      <c r="H2731" s="13" t="str">
        <f>IF(A2731="","",IF(B2731=1,VLOOKUP(A2731,'entry data'!B:D,3,0),I2730))</f>
        <v/>
      </c>
      <c r="I2731" s="14" t="str">
        <f>IF(A2731="","",IF(E2731="weekly",7,IF(E2731="fortnightly",14,IF(E2731="monthly",DATE(IF(MONTH(H2731)=12,YEAR(H2731)+1,YEAR(H2731)),VLOOKUP(MONTH(H2731),index!$D$2:$G$13,2,0),DAY(H2731)),
IF(E2731="quarterly",DATE(IF(MONTH(H2731)&gt;=10,YEAR(H2731)+1,YEAR(H2731)),VLOOKUP(MONTH(H2731),index!$D$2:$G$13,3,0),DAY(H2731)),
IF(E2731="halfyearly",DATE(IF(MONTH(H2731)&gt;=7,YEAR(H2731)+1,YEAR(H2731)),VLOOKUP(MONTH(H2731),index!$D$2:$G$13,4,0),DAY(H2731)),
DATE(YEAR(H2731)+1,MONTH(H2731),DAY(H2731)))))-H2731))+H2731)</f>
        <v/>
      </c>
      <c r="J2731" s="9" t="str">
        <f t="shared" si="274"/>
        <v/>
      </c>
      <c r="K2731" s="11" t="str">
        <f t="shared" si="275"/>
        <v/>
      </c>
      <c r="L2731" s="11" t="str">
        <f t="shared" si="276"/>
        <v/>
      </c>
      <c r="M2731" s="11" t="str">
        <f>IF(A2731="","",VLOOKUP(E2731,index!$A$1:$B$6,2,0)*K2731*G2731)</f>
        <v/>
      </c>
      <c r="N2731" s="11" t="str">
        <f>IF(A2731="","",-PMT(G2731*VLOOKUP(E2731,index!$A$1:$B$6,2,0),C2731,F2731,0,0))</f>
        <v/>
      </c>
      <c r="O2731" s="11" t="str">
        <f t="shared" si="277"/>
        <v/>
      </c>
      <c r="P2731" s="11" t="str">
        <f t="shared" si="272"/>
        <v/>
      </c>
    </row>
    <row r="2732" spans="1:16" x14ac:dyDescent="0.25">
      <c r="A2732" s="9" t="str">
        <f>IF(A2731="","",IF(B2731&lt;C2731,A2731,IF(A2731=MAX('entry data'!$B$8:$B$507),"",A2731+1)))</f>
        <v/>
      </c>
      <c r="B2732" s="9" t="str">
        <f t="shared" si="273"/>
        <v/>
      </c>
      <c r="C2732" s="9" t="str">
        <f>IF(ISERROR(VLOOKUP(A2732,'entry data'!B:G,6,0)),"",VLOOKUP(A2732,'entry data'!B:G,6,0))</f>
        <v/>
      </c>
      <c r="D2732" s="9" t="str">
        <f>IF(ISERROR(VLOOKUP(A2732,'entry data'!B:C,2,0)),"",VLOOKUP(A2732,'entry data'!B:C,2,0))</f>
        <v/>
      </c>
      <c r="E2732" s="9" t="str">
        <f>IF(ISERROR(VLOOKUP(A2732,'entry data'!B:E,4,0)),"",VLOOKUP(A2732,'entry data'!B:E,4,0))</f>
        <v/>
      </c>
      <c r="F2732" s="11" t="str">
        <f>IF(A2732="","",IF(ISERROR(VLOOKUP(A2732,'entry data'!B:F,5,0)),"",VLOOKUP(A2732,'entry data'!B:F,5,0)))</f>
        <v/>
      </c>
      <c r="G2732" s="12" t="str">
        <f>IF(A2732="","",IF(ISERROR(VLOOKUP(A2732,'entry data'!B:I,8,0)),"",VLOOKUP(A2732,'entry data'!B:I,7,0)))</f>
        <v/>
      </c>
      <c r="H2732" s="13" t="str">
        <f>IF(A2732="","",IF(B2732=1,VLOOKUP(A2732,'entry data'!B:D,3,0),I2731))</f>
        <v/>
      </c>
      <c r="I2732" s="14" t="str">
        <f>IF(A2732="","",IF(E2732="weekly",7,IF(E2732="fortnightly",14,IF(E2732="monthly",DATE(IF(MONTH(H2732)=12,YEAR(H2732)+1,YEAR(H2732)),VLOOKUP(MONTH(H2732),index!$D$2:$G$13,2,0),DAY(H2732)),
IF(E2732="quarterly",DATE(IF(MONTH(H2732)&gt;=10,YEAR(H2732)+1,YEAR(H2732)),VLOOKUP(MONTH(H2732),index!$D$2:$G$13,3,0),DAY(H2732)),
IF(E2732="halfyearly",DATE(IF(MONTH(H2732)&gt;=7,YEAR(H2732)+1,YEAR(H2732)),VLOOKUP(MONTH(H2732),index!$D$2:$G$13,4,0),DAY(H2732)),
DATE(YEAR(H2732)+1,MONTH(H2732),DAY(H2732)))))-H2732))+H2732)</f>
        <v/>
      </c>
      <c r="J2732" s="9" t="str">
        <f t="shared" si="274"/>
        <v/>
      </c>
      <c r="K2732" s="11" t="str">
        <f t="shared" si="275"/>
        <v/>
      </c>
      <c r="L2732" s="11" t="str">
        <f t="shared" si="276"/>
        <v/>
      </c>
      <c r="M2732" s="11" t="str">
        <f>IF(A2732="","",VLOOKUP(E2732,index!$A$1:$B$6,2,0)*K2732*G2732)</f>
        <v/>
      </c>
      <c r="N2732" s="11" t="str">
        <f>IF(A2732="","",-PMT(G2732*VLOOKUP(E2732,index!$A$1:$B$6,2,0),C2732,F2732,0,0))</f>
        <v/>
      </c>
      <c r="O2732" s="11" t="str">
        <f t="shared" si="277"/>
        <v/>
      </c>
      <c r="P2732" s="11" t="str">
        <f t="shared" si="272"/>
        <v/>
      </c>
    </row>
    <row r="2733" spans="1:16" x14ac:dyDescent="0.25">
      <c r="A2733" s="9" t="str">
        <f>IF(A2732="","",IF(B2732&lt;C2732,A2732,IF(A2732=MAX('entry data'!$B$8:$B$507),"",A2732+1)))</f>
        <v/>
      </c>
      <c r="B2733" s="9" t="str">
        <f t="shared" si="273"/>
        <v/>
      </c>
      <c r="C2733" s="9" t="str">
        <f>IF(ISERROR(VLOOKUP(A2733,'entry data'!B:G,6,0)),"",VLOOKUP(A2733,'entry data'!B:G,6,0))</f>
        <v/>
      </c>
      <c r="D2733" s="9" t="str">
        <f>IF(ISERROR(VLOOKUP(A2733,'entry data'!B:C,2,0)),"",VLOOKUP(A2733,'entry data'!B:C,2,0))</f>
        <v/>
      </c>
      <c r="E2733" s="9" t="str">
        <f>IF(ISERROR(VLOOKUP(A2733,'entry data'!B:E,4,0)),"",VLOOKUP(A2733,'entry data'!B:E,4,0))</f>
        <v/>
      </c>
      <c r="F2733" s="11" t="str">
        <f>IF(A2733="","",IF(ISERROR(VLOOKUP(A2733,'entry data'!B:F,5,0)),"",VLOOKUP(A2733,'entry data'!B:F,5,0)))</f>
        <v/>
      </c>
      <c r="G2733" s="12" t="str">
        <f>IF(A2733="","",IF(ISERROR(VLOOKUP(A2733,'entry data'!B:I,8,0)),"",VLOOKUP(A2733,'entry data'!B:I,7,0)))</f>
        <v/>
      </c>
      <c r="H2733" s="13" t="str">
        <f>IF(A2733="","",IF(B2733=1,VLOOKUP(A2733,'entry data'!B:D,3,0),I2732))</f>
        <v/>
      </c>
      <c r="I2733" s="14" t="str">
        <f>IF(A2733="","",IF(E2733="weekly",7,IF(E2733="fortnightly",14,IF(E2733="monthly",DATE(IF(MONTH(H2733)=12,YEAR(H2733)+1,YEAR(H2733)),VLOOKUP(MONTH(H2733),index!$D$2:$G$13,2,0),DAY(H2733)),
IF(E2733="quarterly",DATE(IF(MONTH(H2733)&gt;=10,YEAR(H2733)+1,YEAR(H2733)),VLOOKUP(MONTH(H2733),index!$D$2:$G$13,3,0),DAY(H2733)),
IF(E2733="halfyearly",DATE(IF(MONTH(H2733)&gt;=7,YEAR(H2733)+1,YEAR(H2733)),VLOOKUP(MONTH(H2733),index!$D$2:$G$13,4,0),DAY(H2733)),
DATE(YEAR(H2733)+1,MONTH(H2733),DAY(H2733)))))-H2733))+H2733)</f>
        <v/>
      </c>
      <c r="J2733" s="9" t="str">
        <f t="shared" si="274"/>
        <v/>
      </c>
      <c r="K2733" s="11" t="str">
        <f t="shared" si="275"/>
        <v/>
      </c>
      <c r="L2733" s="11" t="str">
        <f t="shared" si="276"/>
        <v/>
      </c>
      <c r="M2733" s="11" t="str">
        <f>IF(A2733="","",VLOOKUP(E2733,index!$A$1:$B$6,2,0)*K2733*G2733)</f>
        <v/>
      </c>
      <c r="N2733" s="11" t="str">
        <f>IF(A2733="","",-PMT(G2733*VLOOKUP(E2733,index!$A$1:$B$6,2,0),C2733,F2733,0,0))</f>
        <v/>
      </c>
      <c r="O2733" s="11" t="str">
        <f t="shared" si="277"/>
        <v/>
      </c>
      <c r="P2733" s="11" t="str">
        <f t="shared" si="272"/>
        <v/>
      </c>
    </row>
    <row r="2734" spans="1:16" x14ac:dyDescent="0.25">
      <c r="A2734" s="9" t="str">
        <f>IF(A2733="","",IF(B2733&lt;C2733,A2733,IF(A2733=MAX('entry data'!$B$8:$B$507),"",A2733+1)))</f>
        <v/>
      </c>
      <c r="B2734" s="9" t="str">
        <f t="shared" si="273"/>
        <v/>
      </c>
      <c r="C2734" s="9" t="str">
        <f>IF(ISERROR(VLOOKUP(A2734,'entry data'!B:G,6,0)),"",VLOOKUP(A2734,'entry data'!B:G,6,0))</f>
        <v/>
      </c>
      <c r="D2734" s="9" t="str">
        <f>IF(ISERROR(VLOOKUP(A2734,'entry data'!B:C,2,0)),"",VLOOKUP(A2734,'entry data'!B:C,2,0))</f>
        <v/>
      </c>
      <c r="E2734" s="9" t="str">
        <f>IF(ISERROR(VLOOKUP(A2734,'entry data'!B:E,4,0)),"",VLOOKUP(A2734,'entry data'!B:E,4,0))</f>
        <v/>
      </c>
      <c r="F2734" s="11" t="str">
        <f>IF(A2734="","",IF(ISERROR(VLOOKUP(A2734,'entry data'!B:F,5,0)),"",VLOOKUP(A2734,'entry data'!B:F,5,0)))</f>
        <v/>
      </c>
      <c r="G2734" s="12" t="str">
        <f>IF(A2734="","",IF(ISERROR(VLOOKUP(A2734,'entry data'!B:I,8,0)),"",VLOOKUP(A2734,'entry data'!B:I,7,0)))</f>
        <v/>
      </c>
      <c r="H2734" s="13" t="str">
        <f>IF(A2734="","",IF(B2734=1,VLOOKUP(A2734,'entry data'!B:D,3,0),I2733))</f>
        <v/>
      </c>
      <c r="I2734" s="14" t="str">
        <f>IF(A2734="","",IF(E2734="weekly",7,IF(E2734="fortnightly",14,IF(E2734="monthly",DATE(IF(MONTH(H2734)=12,YEAR(H2734)+1,YEAR(H2734)),VLOOKUP(MONTH(H2734),index!$D$2:$G$13,2,0),DAY(H2734)),
IF(E2734="quarterly",DATE(IF(MONTH(H2734)&gt;=10,YEAR(H2734)+1,YEAR(H2734)),VLOOKUP(MONTH(H2734),index!$D$2:$G$13,3,0),DAY(H2734)),
IF(E2734="halfyearly",DATE(IF(MONTH(H2734)&gt;=7,YEAR(H2734)+1,YEAR(H2734)),VLOOKUP(MONTH(H2734),index!$D$2:$G$13,4,0),DAY(H2734)),
DATE(YEAR(H2734)+1,MONTH(H2734),DAY(H2734)))))-H2734))+H2734)</f>
        <v/>
      </c>
      <c r="J2734" s="9" t="str">
        <f t="shared" si="274"/>
        <v/>
      </c>
      <c r="K2734" s="11" t="str">
        <f t="shared" si="275"/>
        <v/>
      </c>
      <c r="L2734" s="11" t="str">
        <f t="shared" si="276"/>
        <v/>
      </c>
      <c r="M2734" s="11" t="str">
        <f>IF(A2734="","",VLOOKUP(E2734,index!$A$1:$B$6,2,0)*K2734*G2734)</f>
        <v/>
      </c>
      <c r="N2734" s="11" t="str">
        <f>IF(A2734="","",-PMT(G2734*VLOOKUP(E2734,index!$A$1:$B$6,2,0),C2734,F2734,0,0))</f>
        <v/>
      </c>
      <c r="O2734" s="11" t="str">
        <f t="shared" si="277"/>
        <v/>
      </c>
      <c r="P2734" s="11" t="str">
        <f t="shared" si="272"/>
        <v/>
      </c>
    </row>
    <row r="2735" spans="1:16" x14ac:dyDescent="0.25">
      <c r="A2735" s="9" t="str">
        <f>IF(A2734="","",IF(B2734&lt;C2734,A2734,IF(A2734=MAX('entry data'!$B$8:$B$507),"",A2734+1)))</f>
        <v/>
      </c>
      <c r="B2735" s="9" t="str">
        <f t="shared" si="273"/>
        <v/>
      </c>
      <c r="C2735" s="9" t="str">
        <f>IF(ISERROR(VLOOKUP(A2735,'entry data'!B:G,6,0)),"",VLOOKUP(A2735,'entry data'!B:G,6,0))</f>
        <v/>
      </c>
      <c r="D2735" s="9" t="str">
        <f>IF(ISERROR(VLOOKUP(A2735,'entry data'!B:C,2,0)),"",VLOOKUP(A2735,'entry data'!B:C,2,0))</f>
        <v/>
      </c>
      <c r="E2735" s="9" t="str">
        <f>IF(ISERROR(VLOOKUP(A2735,'entry data'!B:E,4,0)),"",VLOOKUP(A2735,'entry data'!B:E,4,0))</f>
        <v/>
      </c>
      <c r="F2735" s="11" t="str">
        <f>IF(A2735="","",IF(ISERROR(VLOOKUP(A2735,'entry data'!B:F,5,0)),"",VLOOKUP(A2735,'entry data'!B:F,5,0)))</f>
        <v/>
      </c>
      <c r="G2735" s="12" t="str">
        <f>IF(A2735="","",IF(ISERROR(VLOOKUP(A2735,'entry data'!B:I,8,0)),"",VLOOKUP(A2735,'entry data'!B:I,7,0)))</f>
        <v/>
      </c>
      <c r="H2735" s="13" t="str">
        <f>IF(A2735="","",IF(B2735=1,VLOOKUP(A2735,'entry data'!B:D,3,0),I2734))</f>
        <v/>
      </c>
      <c r="I2735" s="14" t="str">
        <f>IF(A2735="","",IF(E2735="weekly",7,IF(E2735="fortnightly",14,IF(E2735="monthly",DATE(IF(MONTH(H2735)=12,YEAR(H2735)+1,YEAR(H2735)),VLOOKUP(MONTH(H2735),index!$D$2:$G$13,2,0),DAY(H2735)),
IF(E2735="quarterly",DATE(IF(MONTH(H2735)&gt;=10,YEAR(H2735)+1,YEAR(H2735)),VLOOKUP(MONTH(H2735),index!$D$2:$G$13,3,0),DAY(H2735)),
IF(E2735="halfyearly",DATE(IF(MONTH(H2735)&gt;=7,YEAR(H2735)+1,YEAR(H2735)),VLOOKUP(MONTH(H2735),index!$D$2:$G$13,4,0),DAY(H2735)),
DATE(YEAR(H2735)+1,MONTH(H2735),DAY(H2735)))))-H2735))+H2735)</f>
        <v/>
      </c>
      <c r="J2735" s="9" t="str">
        <f t="shared" si="274"/>
        <v/>
      </c>
      <c r="K2735" s="11" t="str">
        <f t="shared" si="275"/>
        <v/>
      </c>
      <c r="L2735" s="11" t="str">
        <f t="shared" si="276"/>
        <v/>
      </c>
      <c r="M2735" s="11" t="str">
        <f>IF(A2735="","",VLOOKUP(E2735,index!$A$1:$B$6,2,0)*K2735*G2735)</f>
        <v/>
      </c>
      <c r="N2735" s="11" t="str">
        <f>IF(A2735="","",-PMT(G2735*VLOOKUP(E2735,index!$A$1:$B$6,2,0),C2735,F2735,0,0))</f>
        <v/>
      </c>
      <c r="O2735" s="11" t="str">
        <f t="shared" si="277"/>
        <v/>
      </c>
      <c r="P2735" s="11" t="str">
        <f t="shared" si="272"/>
        <v/>
      </c>
    </row>
    <row r="2736" spans="1:16" x14ac:dyDescent="0.25">
      <c r="A2736" s="9" t="str">
        <f>IF(A2735="","",IF(B2735&lt;C2735,A2735,IF(A2735=MAX('entry data'!$B$8:$B$507),"",A2735+1)))</f>
        <v/>
      </c>
      <c r="B2736" s="9" t="str">
        <f t="shared" si="273"/>
        <v/>
      </c>
      <c r="C2736" s="9" t="str">
        <f>IF(ISERROR(VLOOKUP(A2736,'entry data'!B:G,6,0)),"",VLOOKUP(A2736,'entry data'!B:G,6,0))</f>
        <v/>
      </c>
      <c r="D2736" s="9" t="str">
        <f>IF(ISERROR(VLOOKUP(A2736,'entry data'!B:C,2,0)),"",VLOOKUP(A2736,'entry data'!B:C,2,0))</f>
        <v/>
      </c>
      <c r="E2736" s="9" t="str">
        <f>IF(ISERROR(VLOOKUP(A2736,'entry data'!B:E,4,0)),"",VLOOKUP(A2736,'entry data'!B:E,4,0))</f>
        <v/>
      </c>
      <c r="F2736" s="11" t="str">
        <f>IF(A2736="","",IF(ISERROR(VLOOKUP(A2736,'entry data'!B:F,5,0)),"",VLOOKUP(A2736,'entry data'!B:F,5,0)))</f>
        <v/>
      </c>
      <c r="G2736" s="12" t="str">
        <f>IF(A2736="","",IF(ISERROR(VLOOKUP(A2736,'entry data'!B:I,8,0)),"",VLOOKUP(A2736,'entry data'!B:I,7,0)))</f>
        <v/>
      </c>
      <c r="H2736" s="13" t="str">
        <f>IF(A2736="","",IF(B2736=1,VLOOKUP(A2736,'entry data'!B:D,3,0),I2735))</f>
        <v/>
      </c>
      <c r="I2736" s="14" t="str">
        <f>IF(A2736="","",IF(E2736="weekly",7,IF(E2736="fortnightly",14,IF(E2736="monthly",DATE(IF(MONTH(H2736)=12,YEAR(H2736)+1,YEAR(H2736)),VLOOKUP(MONTH(H2736),index!$D$2:$G$13,2,0),DAY(H2736)),
IF(E2736="quarterly",DATE(IF(MONTH(H2736)&gt;=10,YEAR(H2736)+1,YEAR(H2736)),VLOOKUP(MONTH(H2736),index!$D$2:$G$13,3,0),DAY(H2736)),
IF(E2736="halfyearly",DATE(IF(MONTH(H2736)&gt;=7,YEAR(H2736)+1,YEAR(H2736)),VLOOKUP(MONTH(H2736),index!$D$2:$G$13,4,0),DAY(H2736)),
DATE(YEAR(H2736)+1,MONTH(H2736),DAY(H2736)))))-H2736))+H2736)</f>
        <v/>
      </c>
      <c r="J2736" s="9" t="str">
        <f t="shared" si="274"/>
        <v/>
      </c>
      <c r="K2736" s="11" t="str">
        <f t="shared" si="275"/>
        <v/>
      </c>
      <c r="L2736" s="11" t="str">
        <f t="shared" si="276"/>
        <v/>
      </c>
      <c r="M2736" s="11" t="str">
        <f>IF(A2736="","",VLOOKUP(E2736,index!$A$1:$B$6,2,0)*K2736*G2736)</f>
        <v/>
      </c>
      <c r="N2736" s="11" t="str">
        <f>IF(A2736="","",-PMT(G2736*VLOOKUP(E2736,index!$A$1:$B$6,2,0),C2736,F2736,0,0))</f>
        <v/>
      </c>
      <c r="O2736" s="11" t="str">
        <f t="shared" si="277"/>
        <v/>
      </c>
      <c r="P2736" s="11" t="str">
        <f t="shared" si="272"/>
        <v/>
      </c>
    </row>
    <row r="2737" spans="1:16" x14ac:dyDescent="0.25">
      <c r="A2737" s="9" t="str">
        <f>IF(A2736="","",IF(B2736&lt;C2736,A2736,IF(A2736=MAX('entry data'!$B$8:$B$507),"",A2736+1)))</f>
        <v/>
      </c>
      <c r="B2737" s="9" t="str">
        <f t="shared" si="273"/>
        <v/>
      </c>
      <c r="C2737" s="9" t="str">
        <f>IF(ISERROR(VLOOKUP(A2737,'entry data'!B:G,6,0)),"",VLOOKUP(A2737,'entry data'!B:G,6,0))</f>
        <v/>
      </c>
      <c r="D2737" s="9" t="str">
        <f>IF(ISERROR(VLOOKUP(A2737,'entry data'!B:C,2,0)),"",VLOOKUP(A2737,'entry data'!B:C,2,0))</f>
        <v/>
      </c>
      <c r="E2737" s="9" t="str">
        <f>IF(ISERROR(VLOOKUP(A2737,'entry data'!B:E,4,0)),"",VLOOKUP(A2737,'entry data'!B:E,4,0))</f>
        <v/>
      </c>
      <c r="F2737" s="11" t="str">
        <f>IF(A2737="","",IF(ISERROR(VLOOKUP(A2737,'entry data'!B:F,5,0)),"",VLOOKUP(A2737,'entry data'!B:F,5,0)))</f>
        <v/>
      </c>
      <c r="G2737" s="12" t="str">
        <f>IF(A2737="","",IF(ISERROR(VLOOKUP(A2737,'entry data'!B:I,8,0)),"",VLOOKUP(A2737,'entry data'!B:I,7,0)))</f>
        <v/>
      </c>
      <c r="H2737" s="13" t="str">
        <f>IF(A2737="","",IF(B2737=1,VLOOKUP(A2737,'entry data'!B:D,3,0),I2736))</f>
        <v/>
      </c>
      <c r="I2737" s="14" t="str">
        <f>IF(A2737="","",IF(E2737="weekly",7,IF(E2737="fortnightly",14,IF(E2737="monthly",DATE(IF(MONTH(H2737)=12,YEAR(H2737)+1,YEAR(H2737)),VLOOKUP(MONTH(H2737),index!$D$2:$G$13,2,0),DAY(H2737)),
IF(E2737="quarterly",DATE(IF(MONTH(H2737)&gt;=10,YEAR(H2737)+1,YEAR(H2737)),VLOOKUP(MONTH(H2737),index!$D$2:$G$13,3,0),DAY(H2737)),
IF(E2737="halfyearly",DATE(IF(MONTH(H2737)&gt;=7,YEAR(H2737)+1,YEAR(H2737)),VLOOKUP(MONTH(H2737),index!$D$2:$G$13,4,0),DAY(H2737)),
DATE(YEAR(H2737)+1,MONTH(H2737),DAY(H2737)))))-H2737))+H2737)</f>
        <v/>
      </c>
      <c r="J2737" s="9" t="str">
        <f t="shared" si="274"/>
        <v/>
      </c>
      <c r="K2737" s="11" t="str">
        <f t="shared" si="275"/>
        <v/>
      </c>
      <c r="L2737" s="11" t="str">
        <f t="shared" si="276"/>
        <v/>
      </c>
      <c r="M2737" s="11" t="str">
        <f>IF(A2737="","",VLOOKUP(E2737,index!$A$1:$B$6,2,0)*K2737*G2737)</f>
        <v/>
      </c>
      <c r="N2737" s="11" t="str">
        <f>IF(A2737="","",-PMT(G2737*VLOOKUP(E2737,index!$A$1:$B$6,2,0),C2737,F2737,0,0))</f>
        <v/>
      </c>
      <c r="O2737" s="11" t="str">
        <f t="shared" si="277"/>
        <v/>
      </c>
      <c r="P2737" s="11" t="str">
        <f t="shared" si="272"/>
        <v/>
      </c>
    </row>
    <row r="2738" spans="1:16" x14ac:dyDescent="0.25">
      <c r="A2738" s="9" t="str">
        <f>IF(A2737="","",IF(B2737&lt;C2737,A2737,IF(A2737=MAX('entry data'!$B$8:$B$507),"",A2737+1)))</f>
        <v/>
      </c>
      <c r="B2738" s="9" t="str">
        <f t="shared" si="273"/>
        <v/>
      </c>
      <c r="C2738" s="9" t="str">
        <f>IF(ISERROR(VLOOKUP(A2738,'entry data'!B:G,6,0)),"",VLOOKUP(A2738,'entry data'!B:G,6,0))</f>
        <v/>
      </c>
      <c r="D2738" s="9" t="str">
        <f>IF(ISERROR(VLOOKUP(A2738,'entry data'!B:C,2,0)),"",VLOOKUP(A2738,'entry data'!B:C,2,0))</f>
        <v/>
      </c>
      <c r="E2738" s="9" t="str">
        <f>IF(ISERROR(VLOOKUP(A2738,'entry data'!B:E,4,0)),"",VLOOKUP(A2738,'entry data'!B:E,4,0))</f>
        <v/>
      </c>
      <c r="F2738" s="11" t="str">
        <f>IF(A2738="","",IF(ISERROR(VLOOKUP(A2738,'entry data'!B:F,5,0)),"",VLOOKUP(A2738,'entry data'!B:F,5,0)))</f>
        <v/>
      </c>
      <c r="G2738" s="12" t="str">
        <f>IF(A2738="","",IF(ISERROR(VLOOKUP(A2738,'entry data'!B:I,8,0)),"",VLOOKUP(A2738,'entry data'!B:I,7,0)))</f>
        <v/>
      </c>
      <c r="H2738" s="13" t="str">
        <f>IF(A2738="","",IF(B2738=1,VLOOKUP(A2738,'entry data'!B:D,3,0),I2737))</f>
        <v/>
      </c>
      <c r="I2738" s="14" t="str">
        <f>IF(A2738="","",IF(E2738="weekly",7,IF(E2738="fortnightly",14,IF(E2738="monthly",DATE(IF(MONTH(H2738)=12,YEAR(H2738)+1,YEAR(H2738)),VLOOKUP(MONTH(H2738),index!$D$2:$G$13,2,0),DAY(H2738)),
IF(E2738="quarterly",DATE(IF(MONTH(H2738)&gt;=10,YEAR(H2738)+1,YEAR(H2738)),VLOOKUP(MONTH(H2738),index!$D$2:$G$13,3,0),DAY(H2738)),
IF(E2738="halfyearly",DATE(IF(MONTH(H2738)&gt;=7,YEAR(H2738)+1,YEAR(H2738)),VLOOKUP(MONTH(H2738),index!$D$2:$G$13,4,0),DAY(H2738)),
DATE(YEAR(H2738)+1,MONTH(H2738),DAY(H2738)))))-H2738))+H2738)</f>
        <v/>
      </c>
      <c r="J2738" s="9" t="str">
        <f t="shared" si="274"/>
        <v/>
      </c>
      <c r="K2738" s="11" t="str">
        <f t="shared" si="275"/>
        <v/>
      </c>
      <c r="L2738" s="11" t="str">
        <f t="shared" si="276"/>
        <v/>
      </c>
      <c r="M2738" s="11" t="str">
        <f>IF(A2738="","",VLOOKUP(E2738,index!$A$1:$B$6,2,0)*K2738*G2738)</f>
        <v/>
      </c>
      <c r="N2738" s="11" t="str">
        <f>IF(A2738="","",-PMT(G2738*VLOOKUP(E2738,index!$A$1:$B$6,2,0),C2738,F2738,0,0))</f>
        <v/>
      </c>
      <c r="O2738" s="11" t="str">
        <f t="shared" si="277"/>
        <v/>
      </c>
      <c r="P2738" s="11" t="str">
        <f t="shared" si="272"/>
        <v/>
      </c>
    </row>
    <row r="2739" spans="1:16" x14ac:dyDescent="0.25">
      <c r="A2739" s="9" t="str">
        <f>IF(A2738="","",IF(B2738&lt;C2738,A2738,IF(A2738=MAX('entry data'!$B$8:$B$507),"",A2738+1)))</f>
        <v/>
      </c>
      <c r="B2739" s="9" t="str">
        <f t="shared" si="273"/>
        <v/>
      </c>
      <c r="C2739" s="9" t="str">
        <f>IF(ISERROR(VLOOKUP(A2739,'entry data'!B:G,6,0)),"",VLOOKUP(A2739,'entry data'!B:G,6,0))</f>
        <v/>
      </c>
      <c r="D2739" s="9" t="str">
        <f>IF(ISERROR(VLOOKUP(A2739,'entry data'!B:C,2,0)),"",VLOOKUP(A2739,'entry data'!B:C,2,0))</f>
        <v/>
      </c>
      <c r="E2739" s="9" t="str">
        <f>IF(ISERROR(VLOOKUP(A2739,'entry data'!B:E,4,0)),"",VLOOKUP(A2739,'entry data'!B:E,4,0))</f>
        <v/>
      </c>
      <c r="F2739" s="11" t="str">
        <f>IF(A2739="","",IF(ISERROR(VLOOKUP(A2739,'entry data'!B:F,5,0)),"",VLOOKUP(A2739,'entry data'!B:F,5,0)))</f>
        <v/>
      </c>
      <c r="G2739" s="12" t="str">
        <f>IF(A2739="","",IF(ISERROR(VLOOKUP(A2739,'entry data'!B:I,8,0)),"",VLOOKUP(A2739,'entry data'!B:I,7,0)))</f>
        <v/>
      </c>
      <c r="H2739" s="13" t="str">
        <f>IF(A2739="","",IF(B2739=1,VLOOKUP(A2739,'entry data'!B:D,3,0),I2738))</f>
        <v/>
      </c>
      <c r="I2739" s="14" t="str">
        <f>IF(A2739="","",IF(E2739="weekly",7,IF(E2739="fortnightly",14,IF(E2739="monthly",DATE(IF(MONTH(H2739)=12,YEAR(H2739)+1,YEAR(H2739)),VLOOKUP(MONTH(H2739),index!$D$2:$G$13,2,0),DAY(H2739)),
IF(E2739="quarterly",DATE(IF(MONTH(H2739)&gt;=10,YEAR(H2739)+1,YEAR(H2739)),VLOOKUP(MONTH(H2739),index!$D$2:$G$13,3,0),DAY(H2739)),
IF(E2739="halfyearly",DATE(IF(MONTH(H2739)&gt;=7,YEAR(H2739)+1,YEAR(H2739)),VLOOKUP(MONTH(H2739),index!$D$2:$G$13,4,0),DAY(H2739)),
DATE(YEAR(H2739)+1,MONTH(H2739),DAY(H2739)))))-H2739))+H2739)</f>
        <v/>
      </c>
      <c r="J2739" s="9" t="str">
        <f t="shared" si="274"/>
        <v/>
      </c>
      <c r="K2739" s="11" t="str">
        <f t="shared" si="275"/>
        <v/>
      </c>
      <c r="L2739" s="11" t="str">
        <f t="shared" si="276"/>
        <v/>
      </c>
      <c r="M2739" s="11" t="str">
        <f>IF(A2739="","",VLOOKUP(E2739,index!$A$1:$B$6,2,0)*K2739*G2739)</f>
        <v/>
      </c>
      <c r="N2739" s="11" t="str">
        <f>IF(A2739="","",-PMT(G2739*VLOOKUP(E2739,index!$A$1:$B$6,2,0),C2739,F2739,0,0))</f>
        <v/>
      </c>
      <c r="O2739" s="11" t="str">
        <f t="shared" si="277"/>
        <v/>
      </c>
      <c r="P2739" s="11" t="str">
        <f t="shared" si="272"/>
        <v/>
      </c>
    </row>
    <row r="2740" spans="1:16" x14ac:dyDescent="0.25">
      <c r="A2740" s="9" t="str">
        <f>IF(A2739="","",IF(B2739&lt;C2739,A2739,IF(A2739=MAX('entry data'!$B$8:$B$507),"",A2739+1)))</f>
        <v/>
      </c>
      <c r="B2740" s="9" t="str">
        <f t="shared" si="273"/>
        <v/>
      </c>
      <c r="C2740" s="9" t="str">
        <f>IF(ISERROR(VLOOKUP(A2740,'entry data'!B:G,6,0)),"",VLOOKUP(A2740,'entry data'!B:G,6,0))</f>
        <v/>
      </c>
      <c r="D2740" s="9" t="str">
        <f>IF(ISERROR(VLOOKUP(A2740,'entry data'!B:C,2,0)),"",VLOOKUP(A2740,'entry data'!B:C,2,0))</f>
        <v/>
      </c>
      <c r="E2740" s="9" t="str">
        <f>IF(ISERROR(VLOOKUP(A2740,'entry data'!B:E,4,0)),"",VLOOKUP(A2740,'entry data'!B:E,4,0))</f>
        <v/>
      </c>
      <c r="F2740" s="11" t="str">
        <f>IF(A2740="","",IF(ISERROR(VLOOKUP(A2740,'entry data'!B:F,5,0)),"",VLOOKUP(A2740,'entry data'!B:F,5,0)))</f>
        <v/>
      </c>
      <c r="G2740" s="12" t="str">
        <f>IF(A2740="","",IF(ISERROR(VLOOKUP(A2740,'entry data'!B:I,8,0)),"",VLOOKUP(A2740,'entry data'!B:I,7,0)))</f>
        <v/>
      </c>
      <c r="H2740" s="13" t="str">
        <f>IF(A2740="","",IF(B2740=1,VLOOKUP(A2740,'entry data'!B:D,3,0),I2739))</f>
        <v/>
      </c>
      <c r="I2740" s="14" t="str">
        <f>IF(A2740="","",IF(E2740="weekly",7,IF(E2740="fortnightly",14,IF(E2740="monthly",DATE(IF(MONTH(H2740)=12,YEAR(H2740)+1,YEAR(H2740)),VLOOKUP(MONTH(H2740),index!$D$2:$G$13,2,0),DAY(H2740)),
IF(E2740="quarterly",DATE(IF(MONTH(H2740)&gt;=10,YEAR(H2740)+1,YEAR(H2740)),VLOOKUP(MONTH(H2740),index!$D$2:$G$13,3,0),DAY(H2740)),
IF(E2740="halfyearly",DATE(IF(MONTH(H2740)&gt;=7,YEAR(H2740)+1,YEAR(H2740)),VLOOKUP(MONTH(H2740),index!$D$2:$G$13,4,0),DAY(H2740)),
DATE(YEAR(H2740)+1,MONTH(H2740),DAY(H2740)))))-H2740))+H2740)</f>
        <v/>
      </c>
      <c r="J2740" s="9" t="str">
        <f t="shared" si="274"/>
        <v/>
      </c>
      <c r="K2740" s="11" t="str">
        <f t="shared" si="275"/>
        <v/>
      </c>
      <c r="L2740" s="11" t="str">
        <f t="shared" si="276"/>
        <v/>
      </c>
      <c r="M2740" s="11" t="str">
        <f>IF(A2740="","",VLOOKUP(E2740,index!$A$1:$B$6,2,0)*K2740*G2740)</f>
        <v/>
      </c>
      <c r="N2740" s="11" t="str">
        <f>IF(A2740="","",-PMT(G2740*VLOOKUP(E2740,index!$A$1:$B$6,2,0),C2740,F2740,0,0))</f>
        <v/>
      </c>
      <c r="O2740" s="11" t="str">
        <f t="shared" si="277"/>
        <v/>
      </c>
      <c r="P2740" s="11" t="str">
        <f t="shared" si="272"/>
        <v/>
      </c>
    </row>
    <row r="2741" spans="1:16" x14ac:dyDescent="0.25">
      <c r="A2741" s="9" t="str">
        <f>IF(A2740="","",IF(B2740&lt;C2740,A2740,IF(A2740=MAX('entry data'!$B$8:$B$507),"",A2740+1)))</f>
        <v/>
      </c>
      <c r="B2741" s="9" t="str">
        <f t="shared" si="273"/>
        <v/>
      </c>
      <c r="C2741" s="9" t="str">
        <f>IF(ISERROR(VLOOKUP(A2741,'entry data'!B:G,6,0)),"",VLOOKUP(A2741,'entry data'!B:G,6,0))</f>
        <v/>
      </c>
      <c r="D2741" s="9" t="str">
        <f>IF(ISERROR(VLOOKUP(A2741,'entry data'!B:C,2,0)),"",VLOOKUP(A2741,'entry data'!B:C,2,0))</f>
        <v/>
      </c>
      <c r="E2741" s="9" t="str">
        <f>IF(ISERROR(VLOOKUP(A2741,'entry data'!B:E,4,0)),"",VLOOKUP(A2741,'entry data'!B:E,4,0))</f>
        <v/>
      </c>
      <c r="F2741" s="11" t="str">
        <f>IF(A2741="","",IF(ISERROR(VLOOKUP(A2741,'entry data'!B:F,5,0)),"",VLOOKUP(A2741,'entry data'!B:F,5,0)))</f>
        <v/>
      </c>
      <c r="G2741" s="12" t="str">
        <f>IF(A2741="","",IF(ISERROR(VLOOKUP(A2741,'entry data'!B:I,8,0)),"",VLOOKUP(A2741,'entry data'!B:I,7,0)))</f>
        <v/>
      </c>
      <c r="H2741" s="13" t="str">
        <f>IF(A2741="","",IF(B2741=1,VLOOKUP(A2741,'entry data'!B:D,3,0),I2740))</f>
        <v/>
      </c>
      <c r="I2741" s="14" t="str">
        <f>IF(A2741="","",IF(E2741="weekly",7,IF(E2741="fortnightly",14,IF(E2741="monthly",DATE(IF(MONTH(H2741)=12,YEAR(H2741)+1,YEAR(H2741)),VLOOKUP(MONTH(H2741),index!$D$2:$G$13,2,0),DAY(H2741)),
IF(E2741="quarterly",DATE(IF(MONTH(H2741)&gt;=10,YEAR(H2741)+1,YEAR(H2741)),VLOOKUP(MONTH(H2741),index!$D$2:$G$13,3,0),DAY(H2741)),
IF(E2741="halfyearly",DATE(IF(MONTH(H2741)&gt;=7,YEAR(H2741)+1,YEAR(H2741)),VLOOKUP(MONTH(H2741),index!$D$2:$G$13,4,0),DAY(H2741)),
DATE(YEAR(H2741)+1,MONTH(H2741),DAY(H2741)))))-H2741))+H2741)</f>
        <v/>
      </c>
      <c r="J2741" s="9" t="str">
        <f t="shared" si="274"/>
        <v/>
      </c>
      <c r="K2741" s="11" t="str">
        <f t="shared" si="275"/>
        <v/>
      </c>
      <c r="L2741" s="11" t="str">
        <f t="shared" si="276"/>
        <v/>
      </c>
      <c r="M2741" s="11" t="str">
        <f>IF(A2741="","",VLOOKUP(E2741,index!$A$1:$B$6,2,0)*K2741*G2741)</f>
        <v/>
      </c>
      <c r="N2741" s="11" t="str">
        <f>IF(A2741="","",-PMT(G2741*VLOOKUP(E2741,index!$A$1:$B$6,2,0),C2741,F2741,0,0))</f>
        <v/>
      </c>
      <c r="O2741" s="11" t="str">
        <f t="shared" si="277"/>
        <v/>
      </c>
      <c r="P2741" s="11" t="str">
        <f t="shared" si="272"/>
        <v/>
      </c>
    </row>
    <row r="2742" spans="1:16" x14ac:dyDescent="0.25">
      <c r="A2742" s="9" t="str">
        <f>IF(A2741="","",IF(B2741&lt;C2741,A2741,IF(A2741=MAX('entry data'!$B$8:$B$507),"",A2741+1)))</f>
        <v/>
      </c>
      <c r="B2742" s="9" t="str">
        <f t="shared" si="273"/>
        <v/>
      </c>
      <c r="C2742" s="9" t="str">
        <f>IF(ISERROR(VLOOKUP(A2742,'entry data'!B:G,6,0)),"",VLOOKUP(A2742,'entry data'!B:G,6,0))</f>
        <v/>
      </c>
      <c r="D2742" s="9" t="str">
        <f>IF(ISERROR(VLOOKUP(A2742,'entry data'!B:C,2,0)),"",VLOOKUP(A2742,'entry data'!B:C,2,0))</f>
        <v/>
      </c>
      <c r="E2742" s="9" t="str">
        <f>IF(ISERROR(VLOOKUP(A2742,'entry data'!B:E,4,0)),"",VLOOKUP(A2742,'entry data'!B:E,4,0))</f>
        <v/>
      </c>
      <c r="F2742" s="11" t="str">
        <f>IF(A2742="","",IF(ISERROR(VLOOKUP(A2742,'entry data'!B:F,5,0)),"",VLOOKUP(A2742,'entry data'!B:F,5,0)))</f>
        <v/>
      </c>
      <c r="G2742" s="12" t="str">
        <f>IF(A2742="","",IF(ISERROR(VLOOKUP(A2742,'entry data'!B:I,8,0)),"",VLOOKUP(A2742,'entry data'!B:I,7,0)))</f>
        <v/>
      </c>
      <c r="H2742" s="13" t="str">
        <f>IF(A2742="","",IF(B2742=1,VLOOKUP(A2742,'entry data'!B:D,3,0),I2741))</f>
        <v/>
      </c>
      <c r="I2742" s="14" t="str">
        <f>IF(A2742="","",IF(E2742="weekly",7,IF(E2742="fortnightly",14,IF(E2742="monthly",DATE(IF(MONTH(H2742)=12,YEAR(H2742)+1,YEAR(H2742)),VLOOKUP(MONTH(H2742),index!$D$2:$G$13,2,0),DAY(H2742)),
IF(E2742="quarterly",DATE(IF(MONTH(H2742)&gt;=10,YEAR(H2742)+1,YEAR(H2742)),VLOOKUP(MONTH(H2742),index!$D$2:$G$13,3,0),DAY(H2742)),
IF(E2742="halfyearly",DATE(IF(MONTH(H2742)&gt;=7,YEAR(H2742)+1,YEAR(H2742)),VLOOKUP(MONTH(H2742),index!$D$2:$G$13,4,0),DAY(H2742)),
DATE(YEAR(H2742)+1,MONTH(H2742),DAY(H2742)))))-H2742))+H2742)</f>
        <v/>
      </c>
      <c r="J2742" s="9" t="str">
        <f t="shared" si="274"/>
        <v/>
      </c>
      <c r="K2742" s="11" t="str">
        <f t="shared" si="275"/>
        <v/>
      </c>
      <c r="L2742" s="11" t="str">
        <f t="shared" si="276"/>
        <v/>
      </c>
      <c r="M2742" s="11" t="str">
        <f>IF(A2742="","",VLOOKUP(E2742,index!$A$1:$B$6,2,0)*K2742*G2742)</f>
        <v/>
      </c>
      <c r="N2742" s="11" t="str">
        <f>IF(A2742="","",-PMT(G2742*VLOOKUP(E2742,index!$A$1:$B$6,2,0),C2742,F2742,0,0))</f>
        <v/>
      </c>
      <c r="O2742" s="11" t="str">
        <f t="shared" si="277"/>
        <v/>
      </c>
      <c r="P2742" s="11" t="str">
        <f t="shared" si="272"/>
        <v/>
      </c>
    </row>
    <row r="2743" spans="1:16" x14ac:dyDescent="0.25">
      <c r="A2743" s="9" t="str">
        <f>IF(A2742="","",IF(B2742&lt;C2742,A2742,IF(A2742=MAX('entry data'!$B$8:$B$507),"",A2742+1)))</f>
        <v/>
      </c>
      <c r="B2743" s="9" t="str">
        <f t="shared" si="273"/>
        <v/>
      </c>
      <c r="C2743" s="9" t="str">
        <f>IF(ISERROR(VLOOKUP(A2743,'entry data'!B:G,6,0)),"",VLOOKUP(A2743,'entry data'!B:G,6,0))</f>
        <v/>
      </c>
      <c r="D2743" s="9" t="str">
        <f>IF(ISERROR(VLOOKUP(A2743,'entry data'!B:C,2,0)),"",VLOOKUP(A2743,'entry data'!B:C,2,0))</f>
        <v/>
      </c>
      <c r="E2743" s="9" t="str">
        <f>IF(ISERROR(VLOOKUP(A2743,'entry data'!B:E,4,0)),"",VLOOKUP(A2743,'entry data'!B:E,4,0))</f>
        <v/>
      </c>
      <c r="F2743" s="11" t="str">
        <f>IF(A2743="","",IF(ISERROR(VLOOKUP(A2743,'entry data'!B:F,5,0)),"",VLOOKUP(A2743,'entry data'!B:F,5,0)))</f>
        <v/>
      </c>
      <c r="G2743" s="12" t="str">
        <f>IF(A2743="","",IF(ISERROR(VLOOKUP(A2743,'entry data'!B:I,8,0)),"",VLOOKUP(A2743,'entry data'!B:I,7,0)))</f>
        <v/>
      </c>
      <c r="H2743" s="13" t="str">
        <f>IF(A2743="","",IF(B2743=1,VLOOKUP(A2743,'entry data'!B:D,3,0),I2742))</f>
        <v/>
      </c>
      <c r="I2743" s="14" t="str">
        <f>IF(A2743="","",IF(E2743="weekly",7,IF(E2743="fortnightly",14,IF(E2743="monthly",DATE(IF(MONTH(H2743)=12,YEAR(H2743)+1,YEAR(H2743)),VLOOKUP(MONTH(H2743),index!$D$2:$G$13,2,0),DAY(H2743)),
IF(E2743="quarterly",DATE(IF(MONTH(H2743)&gt;=10,YEAR(H2743)+1,YEAR(H2743)),VLOOKUP(MONTH(H2743),index!$D$2:$G$13,3,0),DAY(H2743)),
IF(E2743="halfyearly",DATE(IF(MONTH(H2743)&gt;=7,YEAR(H2743)+1,YEAR(H2743)),VLOOKUP(MONTH(H2743),index!$D$2:$G$13,4,0),DAY(H2743)),
DATE(YEAR(H2743)+1,MONTH(H2743),DAY(H2743)))))-H2743))+H2743)</f>
        <v/>
      </c>
      <c r="J2743" s="9" t="str">
        <f t="shared" si="274"/>
        <v/>
      </c>
      <c r="K2743" s="11" t="str">
        <f t="shared" si="275"/>
        <v/>
      </c>
      <c r="L2743" s="11" t="str">
        <f t="shared" si="276"/>
        <v/>
      </c>
      <c r="M2743" s="11" t="str">
        <f>IF(A2743="","",VLOOKUP(E2743,index!$A$1:$B$6,2,0)*K2743*G2743)</f>
        <v/>
      </c>
      <c r="N2743" s="11" t="str">
        <f>IF(A2743="","",-PMT(G2743*VLOOKUP(E2743,index!$A$1:$B$6,2,0),C2743,F2743,0,0))</f>
        <v/>
      </c>
      <c r="O2743" s="11" t="str">
        <f t="shared" si="277"/>
        <v/>
      </c>
      <c r="P2743" s="11" t="str">
        <f t="shared" si="272"/>
        <v/>
      </c>
    </row>
    <row r="2744" spans="1:16" x14ac:dyDescent="0.25">
      <c r="A2744" s="9" t="str">
        <f>IF(A2743="","",IF(B2743&lt;C2743,A2743,IF(A2743=MAX('entry data'!$B$8:$B$507),"",A2743+1)))</f>
        <v/>
      </c>
      <c r="B2744" s="9" t="str">
        <f t="shared" si="273"/>
        <v/>
      </c>
      <c r="C2744" s="9" t="str">
        <f>IF(ISERROR(VLOOKUP(A2744,'entry data'!B:G,6,0)),"",VLOOKUP(A2744,'entry data'!B:G,6,0))</f>
        <v/>
      </c>
      <c r="D2744" s="9" t="str">
        <f>IF(ISERROR(VLOOKUP(A2744,'entry data'!B:C,2,0)),"",VLOOKUP(A2744,'entry data'!B:C,2,0))</f>
        <v/>
      </c>
      <c r="E2744" s="9" t="str">
        <f>IF(ISERROR(VLOOKUP(A2744,'entry data'!B:E,4,0)),"",VLOOKUP(A2744,'entry data'!B:E,4,0))</f>
        <v/>
      </c>
      <c r="F2744" s="11" t="str">
        <f>IF(A2744="","",IF(ISERROR(VLOOKUP(A2744,'entry data'!B:F,5,0)),"",VLOOKUP(A2744,'entry data'!B:F,5,0)))</f>
        <v/>
      </c>
      <c r="G2744" s="12" t="str">
        <f>IF(A2744="","",IF(ISERROR(VLOOKUP(A2744,'entry data'!B:I,8,0)),"",VLOOKUP(A2744,'entry data'!B:I,7,0)))</f>
        <v/>
      </c>
      <c r="H2744" s="13" t="str">
        <f>IF(A2744="","",IF(B2744=1,VLOOKUP(A2744,'entry data'!B:D,3,0),I2743))</f>
        <v/>
      </c>
      <c r="I2744" s="14" t="str">
        <f>IF(A2744="","",IF(E2744="weekly",7,IF(E2744="fortnightly",14,IF(E2744="monthly",DATE(IF(MONTH(H2744)=12,YEAR(H2744)+1,YEAR(H2744)),VLOOKUP(MONTH(H2744),index!$D$2:$G$13,2,0),DAY(H2744)),
IF(E2744="quarterly",DATE(IF(MONTH(H2744)&gt;=10,YEAR(H2744)+1,YEAR(H2744)),VLOOKUP(MONTH(H2744),index!$D$2:$G$13,3,0),DAY(H2744)),
IF(E2744="halfyearly",DATE(IF(MONTH(H2744)&gt;=7,YEAR(H2744)+1,YEAR(H2744)),VLOOKUP(MONTH(H2744),index!$D$2:$G$13,4,0),DAY(H2744)),
DATE(YEAR(H2744)+1,MONTH(H2744),DAY(H2744)))))-H2744))+H2744)</f>
        <v/>
      </c>
      <c r="J2744" s="9" t="str">
        <f t="shared" si="274"/>
        <v/>
      </c>
      <c r="K2744" s="11" t="str">
        <f t="shared" si="275"/>
        <v/>
      </c>
      <c r="L2744" s="11" t="str">
        <f t="shared" si="276"/>
        <v/>
      </c>
      <c r="M2744" s="11" t="str">
        <f>IF(A2744="","",VLOOKUP(E2744,index!$A$1:$B$6,2,0)*K2744*G2744)</f>
        <v/>
      </c>
      <c r="N2744" s="11" t="str">
        <f>IF(A2744="","",-PMT(G2744*VLOOKUP(E2744,index!$A$1:$B$6,2,0),C2744,F2744,0,0))</f>
        <v/>
      </c>
      <c r="O2744" s="11" t="str">
        <f t="shared" si="277"/>
        <v/>
      </c>
      <c r="P2744" s="11" t="str">
        <f t="shared" si="272"/>
        <v/>
      </c>
    </row>
    <row r="2745" spans="1:16" x14ac:dyDescent="0.25">
      <c r="A2745" s="9" t="str">
        <f>IF(A2744="","",IF(B2744&lt;C2744,A2744,IF(A2744=MAX('entry data'!$B$8:$B$507),"",A2744+1)))</f>
        <v/>
      </c>
      <c r="B2745" s="9" t="str">
        <f t="shared" si="273"/>
        <v/>
      </c>
      <c r="C2745" s="9" t="str">
        <f>IF(ISERROR(VLOOKUP(A2745,'entry data'!B:G,6,0)),"",VLOOKUP(A2745,'entry data'!B:G,6,0))</f>
        <v/>
      </c>
      <c r="D2745" s="9" t="str">
        <f>IF(ISERROR(VLOOKUP(A2745,'entry data'!B:C,2,0)),"",VLOOKUP(A2745,'entry data'!B:C,2,0))</f>
        <v/>
      </c>
      <c r="E2745" s="9" t="str">
        <f>IF(ISERROR(VLOOKUP(A2745,'entry data'!B:E,4,0)),"",VLOOKUP(A2745,'entry data'!B:E,4,0))</f>
        <v/>
      </c>
      <c r="F2745" s="11" t="str">
        <f>IF(A2745="","",IF(ISERROR(VLOOKUP(A2745,'entry data'!B:F,5,0)),"",VLOOKUP(A2745,'entry data'!B:F,5,0)))</f>
        <v/>
      </c>
      <c r="G2745" s="12" t="str">
        <f>IF(A2745="","",IF(ISERROR(VLOOKUP(A2745,'entry data'!B:I,8,0)),"",VLOOKUP(A2745,'entry data'!B:I,7,0)))</f>
        <v/>
      </c>
      <c r="H2745" s="13" t="str">
        <f>IF(A2745="","",IF(B2745=1,VLOOKUP(A2745,'entry data'!B:D,3,0),I2744))</f>
        <v/>
      </c>
      <c r="I2745" s="14" t="str">
        <f>IF(A2745="","",IF(E2745="weekly",7,IF(E2745="fortnightly",14,IF(E2745="monthly",DATE(IF(MONTH(H2745)=12,YEAR(H2745)+1,YEAR(H2745)),VLOOKUP(MONTH(H2745),index!$D$2:$G$13,2,0),DAY(H2745)),
IF(E2745="quarterly",DATE(IF(MONTH(H2745)&gt;=10,YEAR(H2745)+1,YEAR(H2745)),VLOOKUP(MONTH(H2745),index!$D$2:$G$13,3,0),DAY(H2745)),
IF(E2745="halfyearly",DATE(IF(MONTH(H2745)&gt;=7,YEAR(H2745)+1,YEAR(H2745)),VLOOKUP(MONTH(H2745),index!$D$2:$G$13,4,0),DAY(H2745)),
DATE(YEAR(H2745)+1,MONTH(H2745),DAY(H2745)))))-H2745))+H2745)</f>
        <v/>
      </c>
      <c r="J2745" s="9" t="str">
        <f t="shared" si="274"/>
        <v/>
      </c>
      <c r="K2745" s="11" t="str">
        <f t="shared" si="275"/>
        <v/>
      </c>
      <c r="L2745" s="11" t="str">
        <f t="shared" si="276"/>
        <v/>
      </c>
      <c r="M2745" s="11" t="str">
        <f>IF(A2745="","",VLOOKUP(E2745,index!$A$1:$B$6,2,0)*K2745*G2745)</f>
        <v/>
      </c>
      <c r="N2745" s="11" t="str">
        <f>IF(A2745="","",-PMT(G2745*VLOOKUP(E2745,index!$A$1:$B$6,2,0),C2745,F2745,0,0))</f>
        <v/>
      </c>
      <c r="O2745" s="11" t="str">
        <f t="shared" si="277"/>
        <v/>
      </c>
      <c r="P2745" s="11" t="str">
        <f t="shared" si="272"/>
        <v/>
      </c>
    </row>
    <row r="2746" spans="1:16" x14ac:dyDescent="0.25">
      <c r="A2746" s="9" t="str">
        <f>IF(A2745="","",IF(B2745&lt;C2745,A2745,IF(A2745=MAX('entry data'!$B$8:$B$507),"",A2745+1)))</f>
        <v/>
      </c>
      <c r="B2746" s="9" t="str">
        <f t="shared" si="273"/>
        <v/>
      </c>
      <c r="C2746" s="9" t="str">
        <f>IF(ISERROR(VLOOKUP(A2746,'entry data'!B:G,6,0)),"",VLOOKUP(A2746,'entry data'!B:G,6,0))</f>
        <v/>
      </c>
      <c r="D2746" s="9" t="str">
        <f>IF(ISERROR(VLOOKUP(A2746,'entry data'!B:C,2,0)),"",VLOOKUP(A2746,'entry data'!B:C,2,0))</f>
        <v/>
      </c>
      <c r="E2746" s="9" t="str">
        <f>IF(ISERROR(VLOOKUP(A2746,'entry data'!B:E,4,0)),"",VLOOKUP(A2746,'entry data'!B:E,4,0))</f>
        <v/>
      </c>
      <c r="F2746" s="11" t="str">
        <f>IF(A2746="","",IF(ISERROR(VLOOKUP(A2746,'entry data'!B:F,5,0)),"",VLOOKUP(A2746,'entry data'!B:F,5,0)))</f>
        <v/>
      </c>
      <c r="G2746" s="12" t="str">
        <f>IF(A2746="","",IF(ISERROR(VLOOKUP(A2746,'entry data'!B:I,8,0)),"",VLOOKUP(A2746,'entry data'!B:I,7,0)))</f>
        <v/>
      </c>
      <c r="H2746" s="13" t="str">
        <f>IF(A2746="","",IF(B2746=1,VLOOKUP(A2746,'entry data'!B:D,3,0),I2745))</f>
        <v/>
      </c>
      <c r="I2746" s="14" t="str">
        <f>IF(A2746="","",IF(E2746="weekly",7,IF(E2746="fortnightly",14,IF(E2746="monthly",DATE(IF(MONTH(H2746)=12,YEAR(H2746)+1,YEAR(H2746)),VLOOKUP(MONTH(H2746),index!$D$2:$G$13,2,0),DAY(H2746)),
IF(E2746="quarterly",DATE(IF(MONTH(H2746)&gt;=10,YEAR(H2746)+1,YEAR(H2746)),VLOOKUP(MONTH(H2746),index!$D$2:$G$13,3,0),DAY(H2746)),
IF(E2746="halfyearly",DATE(IF(MONTH(H2746)&gt;=7,YEAR(H2746)+1,YEAR(H2746)),VLOOKUP(MONTH(H2746),index!$D$2:$G$13,4,0),DAY(H2746)),
DATE(YEAR(H2746)+1,MONTH(H2746),DAY(H2746)))))-H2746))+H2746)</f>
        <v/>
      </c>
      <c r="J2746" s="9" t="str">
        <f t="shared" si="274"/>
        <v/>
      </c>
      <c r="K2746" s="11" t="str">
        <f t="shared" si="275"/>
        <v/>
      </c>
      <c r="L2746" s="11" t="str">
        <f t="shared" si="276"/>
        <v/>
      </c>
      <c r="M2746" s="11" t="str">
        <f>IF(A2746="","",VLOOKUP(E2746,index!$A$1:$B$6,2,0)*K2746*G2746)</f>
        <v/>
      </c>
      <c r="N2746" s="11" t="str">
        <f>IF(A2746="","",-PMT(G2746*VLOOKUP(E2746,index!$A$1:$B$6,2,0),C2746,F2746,0,0))</f>
        <v/>
      </c>
      <c r="O2746" s="11" t="str">
        <f t="shared" si="277"/>
        <v/>
      </c>
      <c r="P2746" s="11" t="str">
        <f t="shared" si="272"/>
        <v/>
      </c>
    </row>
    <row r="2747" spans="1:16" x14ac:dyDescent="0.25">
      <c r="A2747" s="9" t="str">
        <f>IF(A2746="","",IF(B2746&lt;C2746,A2746,IF(A2746=MAX('entry data'!$B$8:$B$507),"",A2746+1)))</f>
        <v/>
      </c>
      <c r="B2747" s="9" t="str">
        <f t="shared" si="273"/>
        <v/>
      </c>
      <c r="C2747" s="9" t="str">
        <f>IF(ISERROR(VLOOKUP(A2747,'entry data'!B:G,6,0)),"",VLOOKUP(A2747,'entry data'!B:G,6,0))</f>
        <v/>
      </c>
      <c r="D2747" s="9" t="str">
        <f>IF(ISERROR(VLOOKUP(A2747,'entry data'!B:C,2,0)),"",VLOOKUP(A2747,'entry data'!B:C,2,0))</f>
        <v/>
      </c>
      <c r="E2747" s="9" t="str">
        <f>IF(ISERROR(VLOOKUP(A2747,'entry data'!B:E,4,0)),"",VLOOKUP(A2747,'entry data'!B:E,4,0))</f>
        <v/>
      </c>
      <c r="F2747" s="11" t="str">
        <f>IF(A2747="","",IF(ISERROR(VLOOKUP(A2747,'entry data'!B:F,5,0)),"",VLOOKUP(A2747,'entry data'!B:F,5,0)))</f>
        <v/>
      </c>
      <c r="G2747" s="12" t="str">
        <f>IF(A2747="","",IF(ISERROR(VLOOKUP(A2747,'entry data'!B:I,8,0)),"",VLOOKUP(A2747,'entry data'!B:I,7,0)))</f>
        <v/>
      </c>
      <c r="H2747" s="13" t="str">
        <f>IF(A2747="","",IF(B2747=1,VLOOKUP(A2747,'entry data'!B:D,3,0),I2746))</f>
        <v/>
      </c>
      <c r="I2747" s="14" t="str">
        <f>IF(A2747="","",IF(E2747="weekly",7,IF(E2747="fortnightly",14,IF(E2747="monthly",DATE(IF(MONTH(H2747)=12,YEAR(H2747)+1,YEAR(H2747)),VLOOKUP(MONTH(H2747),index!$D$2:$G$13,2,0),DAY(H2747)),
IF(E2747="quarterly",DATE(IF(MONTH(H2747)&gt;=10,YEAR(H2747)+1,YEAR(H2747)),VLOOKUP(MONTH(H2747),index!$D$2:$G$13,3,0),DAY(H2747)),
IF(E2747="halfyearly",DATE(IF(MONTH(H2747)&gt;=7,YEAR(H2747)+1,YEAR(H2747)),VLOOKUP(MONTH(H2747),index!$D$2:$G$13,4,0),DAY(H2747)),
DATE(YEAR(H2747)+1,MONTH(H2747),DAY(H2747)))))-H2747))+H2747)</f>
        <v/>
      </c>
      <c r="J2747" s="9" t="str">
        <f t="shared" si="274"/>
        <v/>
      </c>
      <c r="K2747" s="11" t="str">
        <f t="shared" si="275"/>
        <v/>
      </c>
      <c r="L2747" s="11" t="str">
        <f t="shared" si="276"/>
        <v/>
      </c>
      <c r="M2747" s="11" t="str">
        <f>IF(A2747="","",VLOOKUP(E2747,index!$A$1:$B$6,2,0)*K2747*G2747)</f>
        <v/>
      </c>
      <c r="N2747" s="11" t="str">
        <f>IF(A2747="","",-PMT(G2747*VLOOKUP(E2747,index!$A$1:$B$6,2,0),C2747,F2747,0,0))</f>
        <v/>
      </c>
      <c r="O2747" s="11" t="str">
        <f t="shared" si="277"/>
        <v/>
      </c>
      <c r="P2747" s="11" t="str">
        <f t="shared" si="272"/>
        <v/>
      </c>
    </row>
    <row r="2748" spans="1:16" x14ac:dyDescent="0.25">
      <c r="A2748" s="9" t="str">
        <f>IF(A2747="","",IF(B2747&lt;C2747,A2747,IF(A2747=MAX('entry data'!$B$8:$B$507),"",A2747+1)))</f>
        <v/>
      </c>
      <c r="B2748" s="9" t="str">
        <f t="shared" si="273"/>
        <v/>
      </c>
      <c r="C2748" s="9" t="str">
        <f>IF(ISERROR(VLOOKUP(A2748,'entry data'!B:G,6,0)),"",VLOOKUP(A2748,'entry data'!B:G,6,0))</f>
        <v/>
      </c>
      <c r="D2748" s="9" t="str">
        <f>IF(ISERROR(VLOOKUP(A2748,'entry data'!B:C,2,0)),"",VLOOKUP(A2748,'entry data'!B:C,2,0))</f>
        <v/>
      </c>
      <c r="E2748" s="9" t="str">
        <f>IF(ISERROR(VLOOKUP(A2748,'entry data'!B:E,4,0)),"",VLOOKUP(A2748,'entry data'!B:E,4,0))</f>
        <v/>
      </c>
      <c r="F2748" s="11" t="str">
        <f>IF(A2748="","",IF(ISERROR(VLOOKUP(A2748,'entry data'!B:F,5,0)),"",VLOOKUP(A2748,'entry data'!B:F,5,0)))</f>
        <v/>
      </c>
      <c r="G2748" s="12" t="str">
        <f>IF(A2748="","",IF(ISERROR(VLOOKUP(A2748,'entry data'!B:I,8,0)),"",VLOOKUP(A2748,'entry data'!B:I,7,0)))</f>
        <v/>
      </c>
      <c r="H2748" s="13" t="str">
        <f>IF(A2748="","",IF(B2748=1,VLOOKUP(A2748,'entry data'!B:D,3,0),I2747))</f>
        <v/>
      </c>
      <c r="I2748" s="14" t="str">
        <f>IF(A2748="","",IF(E2748="weekly",7,IF(E2748="fortnightly",14,IF(E2748="monthly",DATE(IF(MONTH(H2748)=12,YEAR(H2748)+1,YEAR(H2748)),VLOOKUP(MONTH(H2748),index!$D$2:$G$13,2,0),DAY(H2748)),
IF(E2748="quarterly",DATE(IF(MONTH(H2748)&gt;=10,YEAR(H2748)+1,YEAR(H2748)),VLOOKUP(MONTH(H2748),index!$D$2:$G$13,3,0),DAY(H2748)),
IF(E2748="halfyearly",DATE(IF(MONTH(H2748)&gt;=7,YEAR(H2748)+1,YEAR(H2748)),VLOOKUP(MONTH(H2748),index!$D$2:$G$13,4,0),DAY(H2748)),
DATE(YEAR(H2748)+1,MONTH(H2748),DAY(H2748)))))-H2748))+H2748)</f>
        <v/>
      </c>
      <c r="J2748" s="9" t="str">
        <f t="shared" si="274"/>
        <v/>
      </c>
      <c r="K2748" s="11" t="str">
        <f t="shared" si="275"/>
        <v/>
      </c>
      <c r="L2748" s="11" t="str">
        <f t="shared" si="276"/>
        <v/>
      </c>
      <c r="M2748" s="11" t="str">
        <f>IF(A2748="","",VLOOKUP(E2748,index!$A$1:$B$6,2,0)*K2748*G2748)</f>
        <v/>
      </c>
      <c r="N2748" s="11" t="str">
        <f>IF(A2748="","",-PMT(G2748*VLOOKUP(E2748,index!$A$1:$B$6,2,0),C2748,F2748,0,0))</f>
        <v/>
      </c>
      <c r="O2748" s="11" t="str">
        <f t="shared" si="277"/>
        <v/>
      </c>
      <c r="P2748" s="11" t="str">
        <f t="shared" si="272"/>
        <v/>
      </c>
    </row>
    <row r="2749" spans="1:16" x14ac:dyDescent="0.25">
      <c r="A2749" s="9" t="str">
        <f>IF(A2748="","",IF(B2748&lt;C2748,A2748,IF(A2748=MAX('entry data'!$B$8:$B$507),"",A2748+1)))</f>
        <v/>
      </c>
      <c r="B2749" s="9" t="str">
        <f t="shared" si="273"/>
        <v/>
      </c>
      <c r="C2749" s="9" t="str">
        <f>IF(ISERROR(VLOOKUP(A2749,'entry data'!B:G,6,0)),"",VLOOKUP(A2749,'entry data'!B:G,6,0))</f>
        <v/>
      </c>
      <c r="D2749" s="9" t="str">
        <f>IF(ISERROR(VLOOKUP(A2749,'entry data'!B:C,2,0)),"",VLOOKUP(A2749,'entry data'!B:C,2,0))</f>
        <v/>
      </c>
      <c r="E2749" s="9" t="str">
        <f>IF(ISERROR(VLOOKUP(A2749,'entry data'!B:E,4,0)),"",VLOOKUP(A2749,'entry data'!B:E,4,0))</f>
        <v/>
      </c>
      <c r="F2749" s="11" t="str">
        <f>IF(A2749="","",IF(ISERROR(VLOOKUP(A2749,'entry data'!B:F,5,0)),"",VLOOKUP(A2749,'entry data'!B:F,5,0)))</f>
        <v/>
      </c>
      <c r="G2749" s="12" t="str">
        <f>IF(A2749="","",IF(ISERROR(VLOOKUP(A2749,'entry data'!B:I,8,0)),"",VLOOKUP(A2749,'entry data'!B:I,7,0)))</f>
        <v/>
      </c>
      <c r="H2749" s="13" t="str">
        <f>IF(A2749="","",IF(B2749=1,VLOOKUP(A2749,'entry data'!B:D,3,0),I2748))</f>
        <v/>
      </c>
      <c r="I2749" s="14" t="str">
        <f>IF(A2749="","",IF(E2749="weekly",7,IF(E2749="fortnightly",14,IF(E2749="monthly",DATE(IF(MONTH(H2749)=12,YEAR(H2749)+1,YEAR(H2749)),VLOOKUP(MONTH(H2749),index!$D$2:$G$13,2,0),DAY(H2749)),
IF(E2749="quarterly",DATE(IF(MONTH(H2749)&gt;=10,YEAR(H2749)+1,YEAR(H2749)),VLOOKUP(MONTH(H2749),index!$D$2:$G$13,3,0),DAY(H2749)),
IF(E2749="halfyearly",DATE(IF(MONTH(H2749)&gt;=7,YEAR(H2749)+1,YEAR(H2749)),VLOOKUP(MONTH(H2749),index!$D$2:$G$13,4,0),DAY(H2749)),
DATE(YEAR(H2749)+1,MONTH(H2749),DAY(H2749)))))-H2749))+H2749)</f>
        <v/>
      </c>
      <c r="J2749" s="9" t="str">
        <f t="shared" si="274"/>
        <v/>
      </c>
      <c r="K2749" s="11" t="str">
        <f t="shared" si="275"/>
        <v/>
      </c>
      <c r="L2749" s="11" t="str">
        <f t="shared" si="276"/>
        <v/>
      </c>
      <c r="M2749" s="11" t="str">
        <f>IF(A2749="","",VLOOKUP(E2749,index!$A$1:$B$6,2,0)*K2749*G2749)</f>
        <v/>
      </c>
      <c r="N2749" s="11" t="str">
        <f>IF(A2749="","",-PMT(G2749*VLOOKUP(E2749,index!$A$1:$B$6,2,0),C2749,F2749,0,0))</f>
        <v/>
      </c>
      <c r="O2749" s="11" t="str">
        <f t="shared" si="277"/>
        <v/>
      </c>
      <c r="P2749" s="11" t="str">
        <f t="shared" si="272"/>
        <v/>
      </c>
    </row>
    <row r="2750" spans="1:16" x14ac:dyDescent="0.25">
      <c r="A2750" s="9" t="str">
        <f>IF(A2749="","",IF(B2749&lt;C2749,A2749,IF(A2749=MAX('entry data'!$B$8:$B$507),"",A2749+1)))</f>
        <v/>
      </c>
      <c r="B2750" s="9" t="str">
        <f t="shared" si="273"/>
        <v/>
      </c>
      <c r="C2750" s="9" t="str">
        <f>IF(ISERROR(VLOOKUP(A2750,'entry data'!B:G,6,0)),"",VLOOKUP(A2750,'entry data'!B:G,6,0))</f>
        <v/>
      </c>
      <c r="D2750" s="9" t="str">
        <f>IF(ISERROR(VLOOKUP(A2750,'entry data'!B:C,2,0)),"",VLOOKUP(A2750,'entry data'!B:C,2,0))</f>
        <v/>
      </c>
      <c r="E2750" s="9" t="str">
        <f>IF(ISERROR(VLOOKUP(A2750,'entry data'!B:E,4,0)),"",VLOOKUP(A2750,'entry data'!B:E,4,0))</f>
        <v/>
      </c>
      <c r="F2750" s="11" t="str">
        <f>IF(A2750="","",IF(ISERROR(VLOOKUP(A2750,'entry data'!B:F,5,0)),"",VLOOKUP(A2750,'entry data'!B:F,5,0)))</f>
        <v/>
      </c>
      <c r="G2750" s="12" t="str">
        <f>IF(A2750="","",IF(ISERROR(VLOOKUP(A2750,'entry data'!B:I,8,0)),"",VLOOKUP(A2750,'entry data'!B:I,7,0)))</f>
        <v/>
      </c>
      <c r="H2750" s="13" t="str">
        <f>IF(A2750="","",IF(B2750=1,VLOOKUP(A2750,'entry data'!B:D,3,0),I2749))</f>
        <v/>
      </c>
      <c r="I2750" s="14" t="str">
        <f>IF(A2750="","",IF(E2750="weekly",7,IF(E2750="fortnightly",14,IF(E2750="monthly",DATE(IF(MONTH(H2750)=12,YEAR(H2750)+1,YEAR(H2750)),VLOOKUP(MONTH(H2750),index!$D$2:$G$13,2,0),DAY(H2750)),
IF(E2750="quarterly",DATE(IF(MONTH(H2750)&gt;=10,YEAR(H2750)+1,YEAR(H2750)),VLOOKUP(MONTH(H2750),index!$D$2:$G$13,3,0),DAY(H2750)),
IF(E2750="halfyearly",DATE(IF(MONTH(H2750)&gt;=7,YEAR(H2750)+1,YEAR(H2750)),VLOOKUP(MONTH(H2750),index!$D$2:$G$13,4,0),DAY(H2750)),
DATE(YEAR(H2750)+1,MONTH(H2750),DAY(H2750)))))-H2750))+H2750)</f>
        <v/>
      </c>
      <c r="J2750" s="9" t="str">
        <f t="shared" si="274"/>
        <v/>
      </c>
      <c r="K2750" s="11" t="str">
        <f t="shared" si="275"/>
        <v/>
      </c>
      <c r="L2750" s="11" t="str">
        <f t="shared" si="276"/>
        <v/>
      </c>
      <c r="M2750" s="11" t="str">
        <f>IF(A2750="","",VLOOKUP(E2750,index!$A$1:$B$6,2,0)*K2750*G2750)</f>
        <v/>
      </c>
      <c r="N2750" s="11" t="str">
        <f>IF(A2750="","",-PMT(G2750*VLOOKUP(E2750,index!$A$1:$B$6,2,0),C2750,F2750,0,0))</f>
        <v/>
      </c>
      <c r="O2750" s="11" t="str">
        <f t="shared" si="277"/>
        <v/>
      </c>
      <c r="P2750" s="11" t="str">
        <f t="shared" si="272"/>
        <v/>
      </c>
    </row>
    <row r="2751" spans="1:16" x14ac:dyDescent="0.25">
      <c r="A2751" s="9" t="str">
        <f>IF(A2750="","",IF(B2750&lt;C2750,A2750,IF(A2750=MAX('entry data'!$B$8:$B$507),"",A2750+1)))</f>
        <v/>
      </c>
      <c r="B2751" s="9" t="str">
        <f t="shared" si="273"/>
        <v/>
      </c>
      <c r="C2751" s="9" t="str">
        <f>IF(ISERROR(VLOOKUP(A2751,'entry data'!B:G,6,0)),"",VLOOKUP(A2751,'entry data'!B:G,6,0))</f>
        <v/>
      </c>
      <c r="D2751" s="9" t="str">
        <f>IF(ISERROR(VLOOKUP(A2751,'entry data'!B:C,2,0)),"",VLOOKUP(A2751,'entry data'!B:C,2,0))</f>
        <v/>
      </c>
      <c r="E2751" s="9" t="str">
        <f>IF(ISERROR(VLOOKUP(A2751,'entry data'!B:E,4,0)),"",VLOOKUP(A2751,'entry data'!B:E,4,0))</f>
        <v/>
      </c>
      <c r="F2751" s="11" t="str">
        <f>IF(A2751="","",IF(ISERROR(VLOOKUP(A2751,'entry data'!B:F,5,0)),"",VLOOKUP(A2751,'entry data'!B:F,5,0)))</f>
        <v/>
      </c>
      <c r="G2751" s="12" t="str">
        <f>IF(A2751="","",IF(ISERROR(VLOOKUP(A2751,'entry data'!B:I,8,0)),"",VLOOKUP(A2751,'entry data'!B:I,7,0)))</f>
        <v/>
      </c>
      <c r="H2751" s="13" t="str">
        <f>IF(A2751="","",IF(B2751=1,VLOOKUP(A2751,'entry data'!B:D,3,0),I2750))</f>
        <v/>
      </c>
      <c r="I2751" s="14" t="str">
        <f>IF(A2751="","",IF(E2751="weekly",7,IF(E2751="fortnightly",14,IF(E2751="monthly",DATE(IF(MONTH(H2751)=12,YEAR(H2751)+1,YEAR(H2751)),VLOOKUP(MONTH(H2751),index!$D$2:$G$13,2,0),DAY(H2751)),
IF(E2751="quarterly",DATE(IF(MONTH(H2751)&gt;=10,YEAR(H2751)+1,YEAR(H2751)),VLOOKUP(MONTH(H2751),index!$D$2:$G$13,3,0),DAY(H2751)),
IF(E2751="halfyearly",DATE(IF(MONTH(H2751)&gt;=7,YEAR(H2751)+1,YEAR(H2751)),VLOOKUP(MONTH(H2751),index!$D$2:$G$13,4,0),DAY(H2751)),
DATE(YEAR(H2751)+1,MONTH(H2751),DAY(H2751)))))-H2751))+H2751)</f>
        <v/>
      </c>
      <c r="J2751" s="9" t="str">
        <f t="shared" si="274"/>
        <v/>
      </c>
      <c r="K2751" s="11" t="str">
        <f t="shared" si="275"/>
        <v/>
      </c>
      <c r="L2751" s="11" t="str">
        <f t="shared" si="276"/>
        <v/>
      </c>
      <c r="M2751" s="11" t="str">
        <f>IF(A2751="","",VLOOKUP(E2751,index!$A$1:$B$6,2,0)*K2751*G2751)</f>
        <v/>
      </c>
      <c r="N2751" s="11" t="str">
        <f>IF(A2751="","",-PMT(G2751*VLOOKUP(E2751,index!$A$1:$B$6,2,0),C2751,F2751,0,0))</f>
        <v/>
      </c>
      <c r="O2751" s="11" t="str">
        <f t="shared" si="277"/>
        <v/>
      </c>
      <c r="P2751" s="11" t="str">
        <f t="shared" si="272"/>
        <v/>
      </c>
    </row>
    <row r="2752" spans="1:16" x14ac:dyDescent="0.25">
      <c r="A2752" s="9" t="str">
        <f>IF(A2751="","",IF(B2751&lt;C2751,A2751,IF(A2751=MAX('entry data'!$B$8:$B$507),"",A2751+1)))</f>
        <v/>
      </c>
      <c r="B2752" s="9" t="str">
        <f t="shared" si="273"/>
        <v/>
      </c>
      <c r="C2752" s="9" t="str">
        <f>IF(ISERROR(VLOOKUP(A2752,'entry data'!B:G,6,0)),"",VLOOKUP(A2752,'entry data'!B:G,6,0))</f>
        <v/>
      </c>
      <c r="D2752" s="9" t="str">
        <f>IF(ISERROR(VLOOKUP(A2752,'entry data'!B:C,2,0)),"",VLOOKUP(A2752,'entry data'!B:C,2,0))</f>
        <v/>
      </c>
      <c r="E2752" s="9" t="str">
        <f>IF(ISERROR(VLOOKUP(A2752,'entry data'!B:E,4,0)),"",VLOOKUP(A2752,'entry data'!B:E,4,0))</f>
        <v/>
      </c>
      <c r="F2752" s="11" t="str">
        <f>IF(A2752="","",IF(ISERROR(VLOOKUP(A2752,'entry data'!B:F,5,0)),"",VLOOKUP(A2752,'entry data'!B:F,5,0)))</f>
        <v/>
      </c>
      <c r="G2752" s="12" t="str">
        <f>IF(A2752="","",IF(ISERROR(VLOOKUP(A2752,'entry data'!B:I,8,0)),"",VLOOKUP(A2752,'entry data'!B:I,7,0)))</f>
        <v/>
      </c>
      <c r="H2752" s="13" t="str">
        <f>IF(A2752="","",IF(B2752=1,VLOOKUP(A2752,'entry data'!B:D,3,0),I2751))</f>
        <v/>
      </c>
      <c r="I2752" s="14" t="str">
        <f>IF(A2752="","",IF(E2752="weekly",7,IF(E2752="fortnightly",14,IF(E2752="monthly",DATE(IF(MONTH(H2752)=12,YEAR(H2752)+1,YEAR(H2752)),VLOOKUP(MONTH(H2752),index!$D$2:$G$13,2,0),DAY(H2752)),
IF(E2752="quarterly",DATE(IF(MONTH(H2752)&gt;=10,YEAR(H2752)+1,YEAR(H2752)),VLOOKUP(MONTH(H2752),index!$D$2:$G$13,3,0),DAY(H2752)),
IF(E2752="halfyearly",DATE(IF(MONTH(H2752)&gt;=7,YEAR(H2752)+1,YEAR(H2752)),VLOOKUP(MONTH(H2752),index!$D$2:$G$13,4,0),DAY(H2752)),
DATE(YEAR(H2752)+1,MONTH(H2752),DAY(H2752)))))-H2752))+H2752)</f>
        <v/>
      </c>
      <c r="J2752" s="9" t="str">
        <f t="shared" si="274"/>
        <v/>
      </c>
      <c r="K2752" s="11" t="str">
        <f t="shared" si="275"/>
        <v/>
      </c>
      <c r="L2752" s="11" t="str">
        <f t="shared" si="276"/>
        <v/>
      </c>
      <c r="M2752" s="11" t="str">
        <f>IF(A2752="","",VLOOKUP(E2752,index!$A$1:$B$6,2,0)*K2752*G2752)</f>
        <v/>
      </c>
      <c r="N2752" s="11" t="str">
        <f>IF(A2752="","",-PMT(G2752*VLOOKUP(E2752,index!$A$1:$B$6,2,0),C2752,F2752,0,0))</f>
        <v/>
      </c>
      <c r="O2752" s="11" t="str">
        <f t="shared" si="277"/>
        <v/>
      </c>
      <c r="P2752" s="11" t="str">
        <f t="shared" si="272"/>
        <v/>
      </c>
    </row>
    <row r="2753" spans="1:16" x14ac:dyDescent="0.25">
      <c r="A2753" s="9" t="str">
        <f>IF(A2752="","",IF(B2752&lt;C2752,A2752,IF(A2752=MAX('entry data'!$B$8:$B$507),"",A2752+1)))</f>
        <v/>
      </c>
      <c r="B2753" s="9" t="str">
        <f t="shared" si="273"/>
        <v/>
      </c>
      <c r="C2753" s="9" t="str">
        <f>IF(ISERROR(VLOOKUP(A2753,'entry data'!B:G,6,0)),"",VLOOKUP(A2753,'entry data'!B:G,6,0))</f>
        <v/>
      </c>
      <c r="D2753" s="9" t="str">
        <f>IF(ISERROR(VLOOKUP(A2753,'entry data'!B:C,2,0)),"",VLOOKUP(A2753,'entry data'!B:C,2,0))</f>
        <v/>
      </c>
      <c r="E2753" s="9" t="str">
        <f>IF(ISERROR(VLOOKUP(A2753,'entry data'!B:E,4,0)),"",VLOOKUP(A2753,'entry data'!B:E,4,0))</f>
        <v/>
      </c>
      <c r="F2753" s="11" t="str">
        <f>IF(A2753="","",IF(ISERROR(VLOOKUP(A2753,'entry data'!B:F,5,0)),"",VLOOKUP(A2753,'entry data'!B:F,5,0)))</f>
        <v/>
      </c>
      <c r="G2753" s="12" t="str">
        <f>IF(A2753="","",IF(ISERROR(VLOOKUP(A2753,'entry data'!B:I,8,0)),"",VLOOKUP(A2753,'entry data'!B:I,7,0)))</f>
        <v/>
      </c>
      <c r="H2753" s="13" t="str">
        <f>IF(A2753="","",IF(B2753=1,VLOOKUP(A2753,'entry data'!B:D,3,0),I2752))</f>
        <v/>
      </c>
      <c r="I2753" s="14" t="str">
        <f>IF(A2753="","",IF(E2753="weekly",7,IF(E2753="fortnightly",14,IF(E2753="monthly",DATE(IF(MONTH(H2753)=12,YEAR(H2753)+1,YEAR(H2753)),VLOOKUP(MONTH(H2753),index!$D$2:$G$13,2,0),DAY(H2753)),
IF(E2753="quarterly",DATE(IF(MONTH(H2753)&gt;=10,YEAR(H2753)+1,YEAR(H2753)),VLOOKUP(MONTH(H2753),index!$D$2:$G$13,3,0),DAY(H2753)),
IF(E2753="halfyearly",DATE(IF(MONTH(H2753)&gt;=7,YEAR(H2753)+1,YEAR(H2753)),VLOOKUP(MONTH(H2753),index!$D$2:$G$13,4,0),DAY(H2753)),
DATE(YEAR(H2753)+1,MONTH(H2753),DAY(H2753)))))-H2753))+H2753)</f>
        <v/>
      </c>
      <c r="J2753" s="9" t="str">
        <f t="shared" si="274"/>
        <v/>
      </c>
      <c r="K2753" s="11" t="str">
        <f t="shared" si="275"/>
        <v/>
      </c>
      <c r="L2753" s="11" t="str">
        <f t="shared" si="276"/>
        <v/>
      </c>
      <c r="M2753" s="11" t="str">
        <f>IF(A2753="","",VLOOKUP(E2753,index!$A$1:$B$6,2,0)*K2753*G2753)</f>
        <v/>
      </c>
      <c r="N2753" s="11" t="str">
        <f>IF(A2753="","",-PMT(G2753*VLOOKUP(E2753,index!$A$1:$B$6,2,0),C2753,F2753,0,0))</f>
        <v/>
      </c>
      <c r="O2753" s="11" t="str">
        <f t="shared" si="277"/>
        <v/>
      </c>
      <c r="P2753" s="11" t="str">
        <f t="shared" si="272"/>
        <v/>
      </c>
    </row>
    <row r="2754" spans="1:16" x14ac:dyDescent="0.25">
      <c r="A2754" s="9" t="str">
        <f>IF(A2753="","",IF(B2753&lt;C2753,A2753,IF(A2753=MAX('entry data'!$B$8:$B$507),"",A2753+1)))</f>
        <v/>
      </c>
      <c r="B2754" s="9" t="str">
        <f t="shared" si="273"/>
        <v/>
      </c>
      <c r="C2754" s="9" t="str">
        <f>IF(ISERROR(VLOOKUP(A2754,'entry data'!B:G,6,0)),"",VLOOKUP(A2754,'entry data'!B:G,6,0))</f>
        <v/>
      </c>
      <c r="D2754" s="9" t="str">
        <f>IF(ISERROR(VLOOKUP(A2754,'entry data'!B:C,2,0)),"",VLOOKUP(A2754,'entry data'!B:C,2,0))</f>
        <v/>
      </c>
      <c r="E2754" s="9" t="str">
        <f>IF(ISERROR(VLOOKUP(A2754,'entry data'!B:E,4,0)),"",VLOOKUP(A2754,'entry data'!B:E,4,0))</f>
        <v/>
      </c>
      <c r="F2754" s="11" t="str">
        <f>IF(A2754="","",IF(ISERROR(VLOOKUP(A2754,'entry data'!B:F,5,0)),"",VLOOKUP(A2754,'entry data'!B:F,5,0)))</f>
        <v/>
      </c>
      <c r="G2754" s="12" t="str">
        <f>IF(A2754="","",IF(ISERROR(VLOOKUP(A2754,'entry data'!B:I,8,0)),"",VLOOKUP(A2754,'entry data'!B:I,7,0)))</f>
        <v/>
      </c>
      <c r="H2754" s="13" t="str">
        <f>IF(A2754="","",IF(B2754=1,VLOOKUP(A2754,'entry data'!B:D,3,0),I2753))</f>
        <v/>
      </c>
      <c r="I2754" s="14" t="str">
        <f>IF(A2754="","",IF(E2754="weekly",7,IF(E2754="fortnightly",14,IF(E2754="monthly",DATE(IF(MONTH(H2754)=12,YEAR(H2754)+1,YEAR(H2754)),VLOOKUP(MONTH(H2754),index!$D$2:$G$13,2,0),DAY(H2754)),
IF(E2754="quarterly",DATE(IF(MONTH(H2754)&gt;=10,YEAR(H2754)+1,YEAR(H2754)),VLOOKUP(MONTH(H2754),index!$D$2:$G$13,3,0),DAY(H2754)),
IF(E2754="halfyearly",DATE(IF(MONTH(H2754)&gt;=7,YEAR(H2754)+1,YEAR(H2754)),VLOOKUP(MONTH(H2754),index!$D$2:$G$13,4,0),DAY(H2754)),
DATE(YEAR(H2754)+1,MONTH(H2754),DAY(H2754)))))-H2754))+H2754)</f>
        <v/>
      </c>
      <c r="J2754" s="9" t="str">
        <f t="shared" si="274"/>
        <v/>
      </c>
      <c r="K2754" s="11" t="str">
        <f t="shared" si="275"/>
        <v/>
      </c>
      <c r="L2754" s="11" t="str">
        <f t="shared" si="276"/>
        <v/>
      </c>
      <c r="M2754" s="11" t="str">
        <f>IF(A2754="","",VLOOKUP(E2754,index!$A$1:$B$6,2,0)*K2754*G2754)</f>
        <v/>
      </c>
      <c r="N2754" s="11" t="str">
        <f>IF(A2754="","",-PMT(G2754*VLOOKUP(E2754,index!$A$1:$B$6,2,0),C2754,F2754,0,0))</f>
        <v/>
      </c>
      <c r="O2754" s="11" t="str">
        <f t="shared" si="277"/>
        <v/>
      </c>
      <c r="P2754" s="11" t="str">
        <f t="shared" si="272"/>
        <v/>
      </c>
    </row>
    <row r="2755" spans="1:16" x14ac:dyDescent="0.25">
      <c r="A2755" s="9" t="str">
        <f>IF(A2754="","",IF(B2754&lt;C2754,A2754,IF(A2754=MAX('entry data'!$B$8:$B$507),"",A2754+1)))</f>
        <v/>
      </c>
      <c r="B2755" s="9" t="str">
        <f t="shared" si="273"/>
        <v/>
      </c>
      <c r="C2755" s="9" t="str">
        <f>IF(ISERROR(VLOOKUP(A2755,'entry data'!B:G,6,0)),"",VLOOKUP(A2755,'entry data'!B:G,6,0))</f>
        <v/>
      </c>
      <c r="D2755" s="9" t="str">
        <f>IF(ISERROR(VLOOKUP(A2755,'entry data'!B:C,2,0)),"",VLOOKUP(A2755,'entry data'!B:C,2,0))</f>
        <v/>
      </c>
      <c r="E2755" s="9" t="str">
        <f>IF(ISERROR(VLOOKUP(A2755,'entry data'!B:E,4,0)),"",VLOOKUP(A2755,'entry data'!B:E,4,0))</f>
        <v/>
      </c>
      <c r="F2755" s="11" t="str">
        <f>IF(A2755="","",IF(ISERROR(VLOOKUP(A2755,'entry data'!B:F,5,0)),"",VLOOKUP(A2755,'entry data'!B:F,5,0)))</f>
        <v/>
      </c>
      <c r="G2755" s="12" t="str">
        <f>IF(A2755="","",IF(ISERROR(VLOOKUP(A2755,'entry data'!B:I,8,0)),"",VLOOKUP(A2755,'entry data'!B:I,7,0)))</f>
        <v/>
      </c>
      <c r="H2755" s="13" t="str">
        <f>IF(A2755="","",IF(B2755=1,VLOOKUP(A2755,'entry data'!B:D,3,0),I2754))</f>
        <v/>
      </c>
      <c r="I2755" s="14" t="str">
        <f>IF(A2755="","",IF(E2755="weekly",7,IF(E2755="fortnightly",14,IF(E2755="monthly",DATE(IF(MONTH(H2755)=12,YEAR(H2755)+1,YEAR(H2755)),VLOOKUP(MONTH(H2755),index!$D$2:$G$13,2,0),DAY(H2755)),
IF(E2755="quarterly",DATE(IF(MONTH(H2755)&gt;=10,YEAR(H2755)+1,YEAR(H2755)),VLOOKUP(MONTH(H2755),index!$D$2:$G$13,3,0),DAY(H2755)),
IF(E2755="halfyearly",DATE(IF(MONTH(H2755)&gt;=7,YEAR(H2755)+1,YEAR(H2755)),VLOOKUP(MONTH(H2755),index!$D$2:$G$13,4,0),DAY(H2755)),
DATE(YEAR(H2755)+1,MONTH(H2755),DAY(H2755)))))-H2755))+H2755)</f>
        <v/>
      </c>
      <c r="J2755" s="9" t="str">
        <f t="shared" si="274"/>
        <v/>
      </c>
      <c r="K2755" s="11" t="str">
        <f t="shared" si="275"/>
        <v/>
      </c>
      <c r="L2755" s="11" t="str">
        <f t="shared" si="276"/>
        <v/>
      </c>
      <c r="M2755" s="11" t="str">
        <f>IF(A2755="","",VLOOKUP(E2755,index!$A$1:$B$6,2,0)*K2755*G2755)</f>
        <v/>
      </c>
      <c r="N2755" s="11" t="str">
        <f>IF(A2755="","",-PMT(G2755*VLOOKUP(E2755,index!$A$1:$B$6,2,0),C2755,F2755,0,0))</f>
        <v/>
      </c>
      <c r="O2755" s="11" t="str">
        <f t="shared" si="277"/>
        <v/>
      </c>
      <c r="P2755" s="11" t="str">
        <f t="shared" ref="P2755:P2818" si="278">IF(A2755="","",IF(J2755&lt;&gt;J2756,O2755,0))</f>
        <v/>
      </c>
    </row>
    <row r="2756" spans="1:16" x14ac:dyDescent="0.25">
      <c r="A2756" s="9" t="str">
        <f>IF(A2755="","",IF(B2755&lt;C2755,A2755,IF(A2755=MAX('entry data'!$B$8:$B$507),"",A2755+1)))</f>
        <v/>
      </c>
      <c r="B2756" s="9" t="str">
        <f t="shared" si="273"/>
        <v/>
      </c>
      <c r="C2756" s="9" t="str">
        <f>IF(ISERROR(VLOOKUP(A2756,'entry data'!B:G,6,0)),"",VLOOKUP(A2756,'entry data'!B:G,6,0))</f>
        <v/>
      </c>
      <c r="D2756" s="9" t="str">
        <f>IF(ISERROR(VLOOKUP(A2756,'entry data'!B:C,2,0)),"",VLOOKUP(A2756,'entry data'!B:C,2,0))</f>
        <v/>
      </c>
      <c r="E2756" s="9" t="str">
        <f>IF(ISERROR(VLOOKUP(A2756,'entry data'!B:E,4,0)),"",VLOOKUP(A2756,'entry data'!B:E,4,0))</f>
        <v/>
      </c>
      <c r="F2756" s="11" t="str">
        <f>IF(A2756="","",IF(ISERROR(VLOOKUP(A2756,'entry data'!B:F,5,0)),"",VLOOKUP(A2756,'entry data'!B:F,5,0)))</f>
        <v/>
      </c>
      <c r="G2756" s="12" t="str">
        <f>IF(A2756="","",IF(ISERROR(VLOOKUP(A2756,'entry data'!B:I,8,0)),"",VLOOKUP(A2756,'entry data'!B:I,7,0)))</f>
        <v/>
      </c>
      <c r="H2756" s="13" t="str">
        <f>IF(A2756="","",IF(B2756=1,VLOOKUP(A2756,'entry data'!B:D,3,0),I2755))</f>
        <v/>
      </c>
      <c r="I2756" s="14" t="str">
        <f>IF(A2756="","",IF(E2756="weekly",7,IF(E2756="fortnightly",14,IF(E2756="monthly",DATE(IF(MONTH(H2756)=12,YEAR(H2756)+1,YEAR(H2756)),VLOOKUP(MONTH(H2756),index!$D$2:$G$13,2,0),DAY(H2756)),
IF(E2756="quarterly",DATE(IF(MONTH(H2756)&gt;=10,YEAR(H2756)+1,YEAR(H2756)),VLOOKUP(MONTH(H2756),index!$D$2:$G$13,3,0),DAY(H2756)),
IF(E2756="halfyearly",DATE(IF(MONTH(H2756)&gt;=7,YEAR(H2756)+1,YEAR(H2756)),VLOOKUP(MONTH(H2756),index!$D$2:$G$13,4,0),DAY(H2756)),
DATE(YEAR(H2756)+1,MONTH(H2756),DAY(H2756)))))-H2756))+H2756)</f>
        <v/>
      </c>
      <c r="J2756" s="9" t="str">
        <f t="shared" si="274"/>
        <v/>
      </c>
      <c r="K2756" s="11" t="str">
        <f t="shared" si="275"/>
        <v/>
      </c>
      <c r="L2756" s="11" t="str">
        <f t="shared" si="276"/>
        <v/>
      </c>
      <c r="M2756" s="11" t="str">
        <f>IF(A2756="","",VLOOKUP(E2756,index!$A$1:$B$6,2,0)*K2756*G2756)</f>
        <v/>
      </c>
      <c r="N2756" s="11" t="str">
        <f>IF(A2756="","",-PMT(G2756*VLOOKUP(E2756,index!$A$1:$B$6,2,0),C2756,F2756,0,0))</f>
        <v/>
      </c>
      <c r="O2756" s="11" t="str">
        <f t="shared" si="277"/>
        <v/>
      </c>
      <c r="P2756" s="11" t="str">
        <f t="shared" si="278"/>
        <v/>
      </c>
    </row>
    <row r="2757" spans="1:16" x14ac:dyDescent="0.25">
      <c r="A2757" s="9" t="str">
        <f>IF(A2756="","",IF(B2756&lt;C2756,A2756,IF(A2756=MAX('entry data'!$B$8:$B$507),"",A2756+1)))</f>
        <v/>
      </c>
      <c r="B2757" s="9" t="str">
        <f t="shared" si="273"/>
        <v/>
      </c>
      <c r="C2757" s="9" t="str">
        <f>IF(ISERROR(VLOOKUP(A2757,'entry data'!B:G,6,0)),"",VLOOKUP(A2757,'entry data'!B:G,6,0))</f>
        <v/>
      </c>
      <c r="D2757" s="9" t="str">
        <f>IF(ISERROR(VLOOKUP(A2757,'entry data'!B:C,2,0)),"",VLOOKUP(A2757,'entry data'!B:C,2,0))</f>
        <v/>
      </c>
      <c r="E2757" s="9" t="str">
        <f>IF(ISERROR(VLOOKUP(A2757,'entry data'!B:E,4,0)),"",VLOOKUP(A2757,'entry data'!B:E,4,0))</f>
        <v/>
      </c>
      <c r="F2757" s="11" t="str">
        <f>IF(A2757="","",IF(ISERROR(VLOOKUP(A2757,'entry data'!B:F,5,0)),"",VLOOKUP(A2757,'entry data'!B:F,5,0)))</f>
        <v/>
      </c>
      <c r="G2757" s="12" t="str">
        <f>IF(A2757="","",IF(ISERROR(VLOOKUP(A2757,'entry data'!B:I,8,0)),"",VLOOKUP(A2757,'entry data'!B:I,7,0)))</f>
        <v/>
      </c>
      <c r="H2757" s="13" t="str">
        <f>IF(A2757="","",IF(B2757=1,VLOOKUP(A2757,'entry data'!B:D,3,0),I2756))</f>
        <v/>
      </c>
      <c r="I2757" s="14" t="str">
        <f>IF(A2757="","",IF(E2757="weekly",7,IF(E2757="fortnightly",14,IF(E2757="monthly",DATE(IF(MONTH(H2757)=12,YEAR(H2757)+1,YEAR(H2757)),VLOOKUP(MONTH(H2757),index!$D$2:$G$13,2,0),DAY(H2757)),
IF(E2757="quarterly",DATE(IF(MONTH(H2757)&gt;=10,YEAR(H2757)+1,YEAR(H2757)),VLOOKUP(MONTH(H2757),index!$D$2:$G$13,3,0),DAY(H2757)),
IF(E2757="halfyearly",DATE(IF(MONTH(H2757)&gt;=7,YEAR(H2757)+1,YEAR(H2757)),VLOOKUP(MONTH(H2757),index!$D$2:$G$13,4,0),DAY(H2757)),
DATE(YEAR(H2757)+1,MONTH(H2757),DAY(H2757)))))-H2757))+H2757)</f>
        <v/>
      </c>
      <c r="J2757" s="9" t="str">
        <f t="shared" si="274"/>
        <v/>
      </c>
      <c r="K2757" s="11" t="str">
        <f t="shared" si="275"/>
        <v/>
      </c>
      <c r="L2757" s="11" t="str">
        <f t="shared" si="276"/>
        <v/>
      </c>
      <c r="M2757" s="11" t="str">
        <f>IF(A2757="","",VLOOKUP(E2757,index!$A$1:$B$6,2,0)*K2757*G2757)</f>
        <v/>
      </c>
      <c r="N2757" s="11" t="str">
        <f>IF(A2757="","",-PMT(G2757*VLOOKUP(E2757,index!$A$1:$B$6,2,0),C2757,F2757,0,0))</f>
        <v/>
      </c>
      <c r="O2757" s="11" t="str">
        <f t="shared" si="277"/>
        <v/>
      </c>
      <c r="P2757" s="11" t="str">
        <f t="shared" si="278"/>
        <v/>
      </c>
    </row>
    <row r="2758" spans="1:16" x14ac:dyDescent="0.25">
      <c r="A2758" s="9" t="str">
        <f>IF(A2757="","",IF(B2757&lt;C2757,A2757,IF(A2757=MAX('entry data'!$B$8:$B$507),"",A2757+1)))</f>
        <v/>
      </c>
      <c r="B2758" s="9" t="str">
        <f t="shared" si="273"/>
        <v/>
      </c>
      <c r="C2758" s="9" t="str">
        <f>IF(ISERROR(VLOOKUP(A2758,'entry data'!B:G,6,0)),"",VLOOKUP(A2758,'entry data'!B:G,6,0))</f>
        <v/>
      </c>
      <c r="D2758" s="9" t="str">
        <f>IF(ISERROR(VLOOKUP(A2758,'entry data'!B:C,2,0)),"",VLOOKUP(A2758,'entry data'!B:C,2,0))</f>
        <v/>
      </c>
      <c r="E2758" s="9" t="str">
        <f>IF(ISERROR(VLOOKUP(A2758,'entry data'!B:E,4,0)),"",VLOOKUP(A2758,'entry data'!B:E,4,0))</f>
        <v/>
      </c>
      <c r="F2758" s="11" t="str">
        <f>IF(A2758="","",IF(ISERROR(VLOOKUP(A2758,'entry data'!B:F,5,0)),"",VLOOKUP(A2758,'entry data'!B:F,5,0)))</f>
        <v/>
      </c>
      <c r="G2758" s="12" t="str">
        <f>IF(A2758="","",IF(ISERROR(VLOOKUP(A2758,'entry data'!B:I,8,0)),"",VLOOKUP(A2758,'entry data'!B:I,7,0)))</f>
        <v/>
      </c>
      <c r="H2758" s="13" t="str">
        <f>IF(A2758="","",IF(B2758=1,VLOOKUP(A2758,'entry data'!B:D,3,0),I2757))</f>
        <v/>
      </c>
      <c r="I2758" s="14" t="str">
        <f>IF(A2758="","",IF(E2758="weekly",7,IF(E2758="fortnightly",14,IF(E2758="monthly",DATE(IF(MONTH(H2758)=12,YEAR(H2758)+1,YEAR(H2758)),VLOOKUP(MONTH(H2758),index!$D$2:$G$13,2,0),DAY(H2758)),
IF(E2758="quarterly",DATE(IF(MONTH(H2758)&gt;=10,YEAR(H2758)+1,YEAR(H2758)),VLOOKUP(MONTH(H2758),index!$D$2:$G$13,3,0),DAY(H2758)),
IF(E2758="halfyearly",DATE(IF(MONTH(H2758)&gt;=7,YEAR(H2758)+1,YEAR(H2758)),VLOOKUP(MONTH(H2758),index!$D$2:$G$13,4,0),DAY(H2758)),
DATE(YEAR(H2758)+1,MONTH(H2758),DAY(H2758)))))-H2758))+H2758)</f>
        <v/>
      </c>
      <c r="J2758" s="9" t="str">
        <f t="shared" si="274"/>
        <v/>
      </c>
      <c r="K2758" s="11" t="str">
        <f t="shared" si="275"/>
        <v/>
      </c>
      <c r="L2758" s="11" t="str">
        <f t="shared" si="276"/>
        <v/>
      </c>
      <c r="M2758" s="11" t="str">
        <f>IF(A2758="","",VLOOKUP(E2758,index!$A$1:$B$6,2,0)*K2758*G2758)</f>
        <v/>
      </c>
      <c r="N2758" s="11" t="str">
        <f>IF(A2758="","",-PMT(G2758*VLOOKUP(E2758,index!$A$1:$B$6,2,0),C2758,F2758,0,0))</f>
        <v/>
      </c>
      <c r="O2758" s="11" t="str">
        <f t="shared" si="277"/>
        <v/>
      </c>
      <c r="P2758" s="11" t="str">
        <f t="shared" si="278"/>
        <v/>
      </c>
    </row>
    <row r="2759" spans="1:16" x14ac:dyDescent="0.25">
      <c r="A2759" s="9" t="str">
        <f>IF(A2758="","",IF(B2758&lt;C2758,A2758,IF(A2758=MAX('entry data'!$B$8:$B$507),"",A2758+1)))</f>
        <v/>
      </c>
      <c r="B2759" s="9" t="str">
        <f t="shared" si="273"/>
        <v/>
      </c>
      <c r="C2759" s="9" t="str">
        <f>IF(ISERROR(VLOOKUP(A2759,'entry data'!B:G,6,0)),"",VLOOKUP(A2759,'entry data'!B:G,6,0))</f>
        <v/>
      </c>
      <c r="D2759" s="9" t="str">
        <f>IF(ISERROR(VLOOKUP(A2759,'entry data'!B:C,2,0)),"",VLOOKUP(A2759,'entry data'!B:C,2,0))</f>
        <v/>
      </c>
      <c r="E2759" s="9" t="str">
        <f>IF(ISERROR(VLOOKUP(A2759,'entry data'!B:E,4,0)),"",VLOOKUP(A2759,'entry data'!B:E,4,0))</f>
        <v/>
      </c>
      <c r="F2759" s="11" t="str">
        <f>IF(A2759="","",IF(ISERROR(VLOOKUP(A2759,'entry data'!B:F,5,0)),"",VLOOKUP(A2759,'entry data'!B:F,5,0)))</f>
        <v/>
      </c>
      <c r="G2759" s="12" t="str">
        <f>IF(A2759="","",IF(ISERROR(VLOOKUP(A2759,'entry data'!B:I,8,0)),"",VLOOKUP(A2759,'entry data'!B:I,7,0)))</f>
        <v/>
      </c>
      <c r="H2759" s="13" t="str">
        <f>IF(A2759="","",IF(B2759=1,VLOOKUP(A2759,'entry data'!B:D,3,0),I2758))</f>
        <v/>
      </c>
      <c r="I2759" s="14" t="str">
        <f>IF(A2759="","",IF(E2759="weekly",7,IF(E2759="fortnightly",14,IF(E2759="monthly",DATE(IF(MONTH(H2759)=12,YEAR(H2759)+1,YEAR(H2759)),VLOOKUP(MONTH(H2759),index!$D$2:$G$13,2,0),DAY(H2759)),
IF(E2759="quarterly",DATE(IF(MONTH(H2759)&gt;=10,YEAR(H2759)+1,YEAR(H2759)),VLOOKUP(MONTH(H2759),index!$D$2:$G$13,3,0),DAY(H2759)),
IF(E2759="halfyearly",DATE(IF(MONTH(H2759)&gt;=7,YEAR(H2759)+1,YEAR(H2759)),VLOOKUP(MONTH(H2759),index!$D$2:$G$13,4,0),DAY(H2759)),
DATE(YEAR(H2759)+1,MONTH(H2759),DAY(H2759)))))-H2759))+H2759)</f>
        <v/>
      </c>
      <c r="J2759" s="9" t="str">
        <f t="shared" si="274"/>
        <v/>
      </c>
      <c r="K2759" s="11" t="str">
        <f t="shared" si="275"/>
        <v/>
      </c>
      <c r="L2759" s="11" t="str">
        <f t="shared" si="276"/>
        <v/>
      </c>
      <c r="M2759" s="11" t="str">
        <f>IF(A2759="","",VLOOKUP(E2759,index!$A$1:$B$6,2,0)*K2759*G2759)</f>
        <v/>
      </c>
      <c r="N2759" s="11" t="str">
        <f>IF(A2759="","",-PMT(G2759*VLOOKUP(E2759,index!$A$1:$B$6,2,0),C2759,F2759,0,0))</f>
        <v/>
      </c>
      <c r="O2759" s="11" t="str">
        <f t="shared" si="277"/>
        <v/>
      </c>
      <c r="P2759" s="11" t="str">
        <f t="shared" si="278"/>
        <v/>
      </c>
    </row>
    <row r="2760" spans="1:16" x14ac:dyDescent="0.25">
      <c r="A2760" s="9" t="str">
        <f>IF(A2759="","",IF(B2759&lt;C2759,A2759,IF(A2759=MAX('entry data'!$B$8:$B$507),"",A2759+1)))</f>
        <v/>
      </c>
      <c r="B2760" s="9" t="str">
        <f t="shared" si="273"/>
        <v/>
      </c>
      <c r="C2760" s="9" t="str">
        <f>IF(ISERROR(VLOOKUP(A2760,'entry data'!B:G,6,0)),"",VLOOKUP(A2760,'entry data'!B:G,6,0))</f>
        <v/>
      </c>
      <c r="D2760" s="9" t="str">
        <f>IF(ISERROR(VLOOKUP(A2760,'entry data'!B:C,2,0)),"",VLOOKUP(A2760,'entry data'!B:C,2,0))</f>
        <v/>
      </c>
      <c r="E2760" s="9" t="str">
        <f>IF(ISERROR(VLOOKUP(A2760,'entry data'!B:E,4,0)),"",VLOOKUP(A2760,'entry data'!B:E,4,0))</f>
        <v/>
      </c>
      <c r="F2760" s="11" t="str">
        <f>IF(A2760="","",IF(ISERROR(VLOOKUP(A2760,'entry data'!B:F,5,0)),"",VLOOKUP(A2760,'entry data'!B:F,5,0)))</f>
        <v/>
      </c>
      <c r="G2760" s="12" t="str">
        <f>IF(A2760="","",IF(ISERROR(VLOOKUP(A2760,'entry data'!B:I,8,0)),"",VLOOKUP(A2760,'entry data'!B:I,7,0)))</f>
        <v/>
      </c>
      <c r="H2760" s="13" t="str">
        <f>IF(A2760="","",IF(B2760=1,VLOOKUP(A2760,'entry data'!B:D,3,0),I2759))</f>
        <v/>
      </c>
      <c r="I2760" s="14" t="str">
        <f>IF(A2760="","",IF(E2760="weekly",7,IF(E2760="fortnightly",14,IF(E2760="monthly",DATE(IF(MONTH(H2760)=12,YEAR(H2760)+1,YEAR(H2760)),VLOOKUP(MONTH(H2760),index!$D$2:$G$13,2,0),DAY(H2760)),
IF(E2760="quarterly",DATE(IF(MONTH(H2760)&gt;=10,YEAR(H2760)+1,YEAR(H2760)),VLOOKUP(MONTH(H2760),index!$D$2:$G$13,3,0),DAY(H2760)),
IF(E2760="halfyearly",DATE(IF(MONTH(H2760)&gt;=7,YEAR(H2760)+1,YEAR(H2760)),VLOOKUP(MONTH(H2760),index!$D$2:$G$13,4,0),DAY(H2760)),
DATE(YEAR(H2760)+1,MONTH(H2760),DAY(H2760)))))-H2760))+H2760)</f>
        <v/>
      </c>
      <c r="J2760" s="9" t="str">
        <f t="shared" si="274"/>
        <v/>
      </c>
      <c r="K2760" s="11" t="str">
        <f t="shared" si="275"/>
        <v/>
      </c>
      <c r="L2760" s="11" t="str">
        <f t="shared" si="276"/>
        <v/>
      </c>
      <c r="M2760" s="11" t="str">
        <f>IF(A2760="","",VLOOKUP(E2760,index!$A$1:$B$6,2,0)*K2760*G2760)</f>
        <v/>
      </c>
      <c r="N2760" s="11" t="str">
        <f>IF(A2760="","",-PMT(G2760*VLOOKUP(E2760,index!$A$1:$B$6,2,0),C2760,F2760,0,0))</f>
        <v/>
      </c>
      <c r="O2760" s="11" t="str">
        <f t="shared" si="277"/>
        <v/>
      </c>
      <c r="P2760" s="11" t="str">
        <f t="shared" si="278"/>
        <v/>
      </c>
    </row>
    <row r="2761" spans="1:16" x14ac:dyDescent="0.25">
      <c r="A2761" s="9" t="str">
        <f>IF(A2760="","",IF(B2760&lt;C2760,A2760,IF(A2760=MAX('entry data'!$B$8:$B$507),"",A2760+1)))</f>
        <v/>
      </c>
      <c r="B2761" s="9" t="str">
        <f t="shared" si="273"/>
        <v/>
      </c>
      <c r="C2761" s="9" t="str">
        <f>IF(ISERROR(VLOOKUP(A2761,'entry data'!B:G,6,0)),"",VLOOKUP(A2761,'entry data'!B:G,6,0))</f>
        <v/>
      </c>
      <c r="D2761" s="9" t="str">
        <f>IF(ISERROR(VLOOKUP(A2761,'entry data'!B:C,2,0)),"",VLOOKUP(A2761,'entry data'!B:C,2,0))</f>
        <v/>
      </c>
      <c r="E2761" s="9" t="str">
        <f>IF(ISERROR(VLOOKUP(A2761,'entry data'!B:E,4,0)),"",VLOOKUP(A2761,'entry data'!B:E,4,0))</f>
        <v/>
      </c>
      <c r="F2761" s="11" t="str">
        <f>IF(A2761="","",IF(ISERROR(VLOOKUP(A2761,'entry data'!B:F,5,0)),"",VLOOKUP(A2761,'entry data'!B:F,5,0)))</f>
        <v/>
      </c>
      <c r="G2761" s="12" t="str">
        <f>IF(A2761="","",IF(ISERROR(VLOOKUP(A2761,'entry data'!B:I,8,0)),"",VLOOKUP(A2761,'entry data'!B:I,7,0)))</f>
        <v/>
      </c>
      <c r="H2761" s="13" t="str">
        <f>IF(A2761="","",IF(B2761=1,VLOOKUP(A2761,'entry data'!B:D,3,0),I2760))</f>
        <v/>
      </c>
      <c r="I2761" s="14" t="str">
        <f>IF(A2761="","",IF(E2761="weekly",7,IF(E2761="fortnightly",14,IF(E2761="monthly",DATE(IF(MONTH(H2761)=12,YEAR(H2761)+1,YEAR(H2761)),VLOOKUP(MONTH(H2761),index!$D$2:$G$13,2,0),DAY(H2761)),
IF(E2761="quarterly",DATE(IF(MONTH(H2761)&gt;=10,YEAR(H2761)+1,YEAR(H2761)),VLOOKUP(MONTH(H2761),index!$D$2:$G$13,3,0),DAY(H2761)),
IF(E2761="halfyearly",DATE(IF(MONTH(H2761)&gt;=7,YEAR(H2761)+1,YEAR(H2761)),VLOOKUP(MONTH(H2761),index!$D$2:$G$13,4,0),DAY(H2761)),
DATE(YEAR(H2761)+1,MONTH(H2761),DAY(H2761)))))-H2761))+H2761)</f>
        <v/>
      </c>
      <c r="J2761" s="9" t="str">
        <f t="shared" si="274"/>
        <v/>
      </c>
      <c r="K2761" s="11" t="str">
        <f t="shared" si="275"/>
        <v/>
      </c>
      <c r="L2761" s="11" t="str">
        <f t="shared" si="276"/>
        <v/>
      </c>
      <c r="M2761" s="11" t="str">
        <f>IF(A2761="","",VLOOKUP(E2761,index!$A$1:$B$6,2,0)*K2761*G2761)</f>
        <v/>
      </c>
      <c r="N2761" s="11" t="str">
        <f>IF(A2761="","",-PMT(G2761*VLOOKUP(E2761,index!$A$1:$B$6,2,0),C2761,F2761,0,0))</f>
        <v/>
      </c>
      <c r="O2761" s="11" t="str">
        <f t="shared" si="277"/>
        <v/>
      </c>
      <c r="P2761" s="11" t="str">
        <f t="shared" si="278"/>
        <v/>
      </c>
    </row>
    <row r="2762" spans="1:16" x14ac:dyDescent="0.25">
      <c r="A2762" s="9" t="str">
        <f>IF(A2761="","",IF(B2761&lt;C2761,A2761,IF(A2761=MAX('entry data'!$B$8:$B$507),"",A2761+1)))</f>
        <v/>
      </c>
      <c r="B2762" s="9" t="str">
        <f t="shared" si="273"/>
        <v/>
      </c>
      <c r="C2762" s="9" t="str">
        <f>IF(ISERROR(VLOOKUP(A2762,'entry data'!B:G,6,0)),"",VLOOKUP(A2762,'entry data'!B:G,6,0))</f>
        <v/>
      </c>
      <c r="D2762" s="9" t="str">
        <f>IF(ISERROR(VLOOKUP(A2762,'entry data'!B:C,2,0)),"",VLOOKUP(A2762,'entry data'!B:C,2,0))</f>
        <v/>
      </c>
      <c r="E2762" s="9" t="str">
        <f>IF(ISERROR(VLOOKUP(A2762,'entry data'!B:E,4,0)),"",VLOOKUP(A2762,'entry data'!B:E,4,0))</f>
        <v/>
      </c>
      <c r="F2762" s="11" t="str">
        <f>IF(A2762="","",IF(ISERROR(VLOOKUP(A2762,'entry data'!B:F,5,0)),"",VLOOKUP(A2762,'entry data'!B:F,5,0)))</f>
        <v/>
      </c>
      <c r="G2762" s="12" t="str">
        <f>IF(A2762="","",IF(ISERROR(VLOOKUP(A2762,'entry data'!B:I,8,0)),"",VLOOKUP(A2762,'entry data'!B:I,7,0)))</f>
        <v/>
      </c>
      <c r="H2762" s="13" t="str">
        <f>IF(A2762="","",IF(B2762=1,VLOOKUP(A2762,'entry data'!B:D,3,0),I2761))</f>
        <v/>
      </c>
      <c r="I2762" s="14" t="str">
        <f>IF(A2762="","",IF(E2762="weekly",7,IF(E2762="fortnightly",14,IF(E2762="monthly",DATE(IF(MONTH(H2762)=12,YEAR(H2762)+1,YEAR(H2762)),VLOOKUP(MONTH(H2762),index!$D$2:$G$13,2,0),DAY(H2762)),
IF(E2762="quarterly",DATE(IF(MONTH(H2762)&gt;=10,YEAR(H2762)+1,YEAR(H2762)),VLOOKUP(MONTH(H2762),index!$D$2:$G$13,3,0),DAY(H2762)),
IF(E2762="halfyearly",DATE(IF(MONTH(H2762)&gt;=7,YEAR(H2762)+1,YEAR(H2762)),VLOOKUP(MONTH(H2762),index!$D$2:$G$13,4,0),DAY(H2762)),
DATE(YEAR(H2762)+1,MONTH(H2762),DAY(H2762)))))-H2762))+H2762)</f>
        <v/>
      </c>
      <c r="J2762" s="9" t="str">
        <f t="shared" si="274"/>
        <v/>
      </c>
      <c r="K2762" s="11" t="str">
        <f t="shared" si="275"/>
        <v/>
      </c>
      <c r="L2762" s="11" t="str">
        <f t="shared" si="276"/>
        <v/>
      </c>
      <c r="M2762" s="11" t="str">
        <f>IF(A2762="","",VLOOKUP(E2762,index!$A$1:$B$6,2,0)*K2762*G2762)</f>
        <v/>
      </c>
      <c r="N2762" s="11" t="str">
        <f>IF(A2762="","",-PMT(G2762*VLOOKUP(E2762,index!$A$1:$B$6,2,0),C2762,F2762,0,0))</f>
        <v/>
      </c>
      <c r="O2762" s="11" t="str">
        <f t="shared" si="277"/>
        <v/>
      </c>
      <c r="P2762" s="11" t="str">
        <f t="shared" si="278"/>
        <v/>
      </c>
    </row>
    <row r="2763" spans="1:16" x14ac:dyDescent="0.25">
      <c r="A2763" s="9" t="str">
        <f>IF(A2762="","",IF(B2762&lt;C2762,A2762,IF(A2762=MAX('entry data'!$B$8:$B$507),"",A2762+1)))</f>
        <v/>
      </c>
      <c r="B2763" s="9" t="str">
        <f t="shared" si="273"/>
        <v/>
      </c>
      <c r="C2763" s="9" t="str">
        <f>IF(ISERROR(VLOOKUP(A2763,'entry data'!B:G,6,0)),"",VLOOKUP(A2763,'entry data'!B:G,6,0))</f>
        <v/>
      </c>
      <c r="D2763" s="9" t="str">
        <f>IF(ISERROR(VLOOKUP(A2763,'entry data'!B:C,2,0)),"",VLOOKUP(A2763,'entry data'!B:C,2,0))</f>
        <v/>
      </c>
      <c r="E2763" s="9" t="str">
        <f>IF(ISERROR(VLOOKUP(A2763,'entry data'!B:E,4,0)),"",VLOOKUP(A2763,'entry data'!B:E,4,0))</f>
        <v/>
      </c>
      <c r="F2763" s="11" t="str">
        <f>IF(A2763="","",IF(ISERROR(VLOOKUP(A2763,'entry data'!B:F,5,0)),"",VLOOKUP(A2763,'entry data'!B:F,5,0)))</f>
        <v/>
      </c>
      <c r="G2763" s="12" t="str">
        <f>IF(A2763="","",IF(ISERROR(VLOOKUP(A2763,'entry data'!B:I,8,0)),"",VLOOKUP(A2763,'entry data'!B:I,7,0)))</f>
        <v/>
      </c>
      <c r="H2763" s="13" t="str">
        <f>IF(A2763="","",IF(B2763=1,VLOOKUP(A2763,'entry data'!B:D,3,0),I2762))</f>
        <v/>
      </c>
      <c r="I2763" s="14" t="str">
        <f>IF(A2763="","",IF(E2763="weekly",7,IF(E2763="fortnightly",14,IF(E2763="monthly",DATE(IF(MONTH(H2763)=12,YEAR(H2763)+1,YEAR(H2763)),VLOOKUP(MONTH(H2763),index!$D$2:$G$13,2,0),DAY(H2763)),
IF(E2763="quarterly",DATE(IF(MONTH(H2763)&gt;=10,YEAR(H2763)+1,YEAR(H2763)),VLOOKUP(MONTH(H2763),index!$D$2:$G$13,3,0),DAY(H2763)),
IF(E2763="halfyearly",DATE(IF(MONTH(H2763)&gt;=7,YEAR(H2763)+1,YEAR(H2763)),VLOOKUP(MONTH(H2763),index!$D$2:$G$13,4,0),DAY(H2763)),
DATE(YEAR(H2763)+1,MONTH(H2763),DAY(H2763)))))-H2763))+H2763)</f>
        <v/>
      </c>
      <c r="J2763" s="9" t="str">
        <f t="shared" si="274"/>
        <v/>
      </c>
      <c r="K2763" s="11" t="str">
        <f t="shared" si="275"/>
        <v/>
      </c>
      <c r="L2763" s="11" t="str">
        <f t="shared" si="276"/>
        <v/>
      </c>
      <c r="M2763" s="11" t="str">
        <f>IF(A2763="","",VLOOKUP(E2763,index!$A$1:$B$6,2,0)*K2763*G2763)</f>
        <v/>
      </c>
      <c r="N2763" s="11" t="str">
        <f>IF(A2763="","",-PMT(G2763*VLOOKUP(E2763,index!$A$1:$B$6,2,0),C2763,F2763,0,0))</f>
        <v/>
      </c>
      <c r="O2763" s="11" t="str">
        <f t="shared" si="277"/>
        <v/>
      </c>
      <c r="P2763" s="11" t="str">
        <f t="shared" si="278"/>
        <v/>
      </c>
    </row>
    <row r="2764" spans="1:16" x14ac:dyDescent="0.25">
      <c r="A2764" s="9" t="str">
        <f>IF(A2763="","",IF(B2763&lt;C2763,A2763,IF(A2763=MAX('entry data'!$B$8:$B$507),"",A2763+1)))</f>
        <v/>
      </c>
      <c r="B2764" s="9" t="str">
        <f t="shared" si="273"/>
        <v/>
      </c>
      <c r="C2764" s="9" t="str">
        <f>IF(ISERROR(VLOOKUP(A2764,'entry data'!B:G,6,0)),"",VLOOKUP(A2764,'entry data'!B:G,6,0))</f>
        <v/>
      </c>
      <c r="D2764" s="9" t="str">
        <f>IF(ISERROR(VLOOKUP(A2764,'entry data'!B:C,2,0)),"",VLOOKUP(A2764,'entry data'!B:C,2,0))</f>
        <v/>
      </c>
      <c r="E2764" s="9" t="str">
        <f>IF(ISERROR(VLOOKUP(A2764,'entry data'!B:E,4,0)),"",VLOOKUP(A2764,'entry data'!B:E,4,0))</f>
        <v/>
      </c>
      <c r="F2764" s="11" t="str">
        <f>IF(A2764="","",IF(ISERROR(VLOOKUP(A2764,'entry data'!B:F,5,0)),"",VLOOKUP(A2764,'entry data'!B:F,5,0)))</f>
        <v/>
      </c>
      <c r="G2764" s="12" t="str">
        <f>IF(A2764="","",IF(ISERROR(VLOOKUP(A2764,'entry data'!B:I,8,0)),"",VLOOKUP(A2764,'entry data'!B:I,7,0)))</f>
        <v/>
      </c>
      <c r="H2764" s="13" t="str">
        <f>IF(A2764="","",IF(B2764=1,VLOOKUP(A2764,'entry data'!B:D,3,0),I2763))</f>
        <v/>
      </c>
      <c r="I2764" s="14" t="str">
        <f>IF(A2764="","",IF(E2764="weekly",7,IF(E2764="fortnightly",14,IF(E2764="monthly",DATE(IF(MONTH(H2764)=12,YEAR(H2764)+1,YEAR(H2764)),VLOOKUP(MONTH(H2764),index!$D$2:$G$13,2,0),DAY(H2764)),
IF(E2764="quarterly",DATE(IF(MONTH(H2764)&gt;=10,YEAR(H2764)+1,YEAR(H2764)),VLOOKUP(MONTH(H2764),index!$D$2:$G$13,3,0),DAY(H2764)),
IF(E2764="halfyearly",DATE(IF(MONTH(H2764)&gt;=7,YEAR(H2764)+1,YEAR(H2764)),VLOOKUP(MONTH(H2764),index!$D$2:$G$13,4,0),DAY(H2764)),
DATE(YEAR(H2764)+1,MONTH(H2764),DAY(H2764)))))-H2764))+H2764)</f>
        <v/>
      </c>
      <c r="J2764" s="9" t="str">
        <f t="shared" si="274"/>
        <v/>
      </c>
      <c r="K2764" s="11" t="str">
        <f t="shared" si="275"/>
        <v/>
      </c>
      <c r="L2764" s="11" t="str">
        <f t="shared" si="276"/>
        <v/>
      </c>
      <c r="M2764" s="11" t="str">
        <f>IF(A2764="","",VLOOKUP(E2764,index!$A$1:$B$6,2,0)*K2764*G2764)</f>
        <v/>
      </c>
      <c r="N2764" s="11" t="str">
        <f>IF(A2764="","",-PMT(G2764*VLOOKUP(E2764,index!$A$1:$B$6,2,0),C2764,F2764,0,0))</f>
        <v/>
      </c>
      <c r="O2764" s="11" t="str">
        <f t="shared" si="277"/>
        <v/>
      </c>
      <c r="P2764" s="11" t="str">
        <f t="shared" si="278"/>
        <v/>
      </c>
    </row>
    <row r="2765" spans="1:16" x14ac:dyDescent="0.25">
      <c r="A2765" s="9" t="str">
        <f>IF(A2764="","",IF(B2764&lt;C2764,A2764,IF(A2764=MAX('entry data'!$B$8:$B$507),"",A2764+1)))</f>
        <v/>
      </c>
      <c r="B2765" s="9" t="str">
        <f t="shared" si="273"/>
        <v/>
      </c>
      <c r="C2765" s="9" t="str">
        <f>IF(ISERROR(VLOOKUP(A2765,'entry data'!B:G,6,0)),"",VLOOKUP(A2765,'entry data'!B:G,6,0))</f>
        <v/>
      </c>
      <c r="D2765" s="9" t="str">
        <f>IF(ISERROR(VLOOKUP(A2765,'entry data'!B:C,2,0)),"",VLOOKUP(A2765,'entry data'!B:C,2,0))</f>
        <v/>
      </c>
      <c r="E2765" s="9" t="str">
        <f>IF(ISERROR(VLOOKUP(A2765,'entry data'!B:E,4,0)),"",VLOOKUP(A2765,'entry data'!B:E,4,0))</f>
        <v/>
      </c>
      <c r="F2765" s="11" t="str">
        <f>IF(A2765="","",IF(ISERROR(VLOOKUP(A2765,'entry data'!B:F,5,0)),"",VLOOKUP(A2765,'entry data'!B:F,5,0)))</f>
        <v/>
      </c>
      <c r="G2765" s="12" t="str">
        <f>IF(A2765="","",IF(ISERROR(VLOOKUP(A2765,'entry data'!B:I,8,0)),"",VLOOKUP(A2765,'entry data'!B:I,7,0)))</f>
        <v/>
      </c>
      <c r="H2765" s="13" t="str">
        <f>IF(A2765="","",IF(B2765=1,VLOOKUP(A2765,'entry data'!B:D,3,0),I2764))</f>
        <v/>
      </c>
      <c r="I2765" s="14" t="str">
        <f>IF(A2765="","",IF(E2765="weekly",7,IF(E2765="fortnightly",14,IF(E2765="monthly",DATE(IF(MONTH(H2765)=12,YEAR(H2765)+1,YEAR(H2765)),VLOOKUP(MONTH(H2765),index!$D$2:$G$13,2,0),DAY(H2765)),
IF(E2765="quarterly",DATE(IF(MONTH(H2765)&gt;=10,YEAR(H2765)+1,YEAR(H2765)),VLOOKUP(MONTH(H2765),index!$D$2:$G$13,3,0),DAY(H2765)),
IF(E2765="halfyearly",DATE(IF(MONTH(H2765)&gt;=7,YEAR(H2765)+1,YEAR(H2765)),VLOOKUP(MONTH(H2765),index!$D$2:$G$13,4,0),DAY(H2765)),
DATE(YEAR(H2765)+1,MONTH(H2765),DAY(H2765)))))-H2765))+H2765)</f>
        <v/>
      </c>
      <c r="J2765" s="9" t="str">
        <f t="shared" si="274"/>
        <v/>
      </c>
      <c r="K2765" s="11" t="str">
        <f t="shared" si="275"/>
        <v/>
      </c>
      <c r="L2765" s="11" t="str">
        <f t="shared" si="276"/>
        <v/>
      </c>
      <c r="M2765" s="11" t="str">
        <f>IF(A2765="","",VLOOKUP(E2765,index!$A$1:$B$6,2,0)*K2765*G2765)</f>
        <v/>
      </c>
      <c r="N2765" s="11" t="str">
        <f>IF(A2765="","",-PMT(G2765*VLOOKUP(E2765,index!$A$1:$B$6,2,0),C2765,F2765,0,0))</f>
        <v/>
      </c>
      <c r="O2765" s="11" t="str">
        <f t="shared" si="277"/>
        <v/>
      </c>
      <c r="P2765" s="11" t="str">
        <f t="shared" si="278"/>
        <v/>
      </c>
    </row>
    <row r="2766" spans="1:16" x14ac:dyDescent="0.25">
      <c r="A2766" s="9" t="str">
        <f>IF(A2765="","",IF(B2765&lt;C2765,A2765,IF(A2765=MAX('entry data'!$B$8:$B$507),"",A2765+1)))</f>
        <v/>
      </c>
      <c r="B2766" s="9" t="str">
        <f t="shared" si="273"/>
        <v/>
      </c>
      <c r="C2766" s="9" t="str">
        <f>IF(ISERROR(VLOOKUP(A2766,'entry data'!B:G,6,0)),"",VLOOKUP(A2766,'entry data'!B:G,6,0))</f>
        <v/>
      </c>
      <c r="D2766" s="9" t="str">
        <f>IF(ISERROR(VLOOKUP(A2766,'entry data'!B:C,2,0)),"",VLOOKUP(A2766,'entry data'!B:C,2,0))</f>
        <v/>
      </c>
      <c r="E2766" s="9" t="str">
        <f>IF(ISERROR(VLOOKUP(A2766,'entry data'!B:E,4,0)),"",VLOOKUP(A2766,'entry data'!B:E,4,0))</f>
        <v/>
      </c>
      <c r="F2766" s="11" t="str">
        <f>IF(A2766="","",IF(ISERROR(VLOOKUP(A2766,'entry data'!B:F,5,0)),"",VLOOKUP(A2766,'entry data'!B:F,5,0)))</f>
        <v/>
      </c>
      <c r="G2766" s="12" t="str">
        <f>IF(A2766="","",IF(ISERROR(VLOOKUP(A2766,'entry data'!B:I,8,0)),"",VLOOKUP(A2766,'entry data'!B:I,7,0)))</f>
        <v/>
      </c>
      <c r="H2766" s="13" t="str">
        <f>IF(A2766="","",IF(B2766=1,VLOOKUP(A2766,'entry data'!B:D,3,0),I2765))</f>
        <v/>
      </c>
      <c r="I2766" s="14" t="str">
        <f>IF(A2766="","",IF(E2766="weekly",7,IF(E2766="fortnightly",14,IF(E2766="monthly",DATE(IF(MONTH(H2766)=12,YEAR(H2766)+1,YEAR(H2766)),VLOOKUP(MONTH(H2766),index!$D$2:$G$13,2,0),DAY(H2766)),
IF(E2766="quarterly",DATE(IF(MONTH(H2766)&gt;=10,YEAR(H2766)+1,YEAR(H2766)),VLOOKUP(MONTH(H2766),index!$D$2:$G$13,3,0),DAY(H2766)),
IF(E2766="halfyearly",DATE(IF(MONTH(H2766)&gt;=7,YEAR(H2766)+1,YEAR(H2766)),VLOOKUP(MONTH(H2766),index!$D$2:$G$13,4,0),DAY(H2766)),
DATE(YEAR(H2766)+1,MONTH(H2766),DAY(H2766)))))-H2766))+H2766)</f>
        <v/>
      </c>
      <c r="J2766" s="9" t="str">
        <f t="shared" si="274"/>
        <v/>
      </c>
      <c r="K2766" s="11" t="str">
        <f t="shared" si="275"/>
        <v/>
      </c>
      <c r="L2766" s="11" t="str">
        <f t="shared" si="276"/>
        <v/>
      </c>
      <c r="M2766" s="11" t="str">
        <f>IF(A2766="","",VLOOKUP(E2766,index!$A$1:$B$6,2,0)*K2766*G2766)</f>
        <v/>
      </c>
      <c r="N2766" s="11" t="str">
        <f>IF(A2766="","",-PMT(G2766*VLOOKUP(E2766,index!$A$1:$B$6,2,0),C2766,F2766,0,0))</f>
        <v/>
      </c>
      <c r="O2766" s="11" t="str">
        <f t="shared" si="277"/>
        <v/>
      </c>
      <c r="P2766" s="11" t="str">
        <f t="shared" si="278"/>
        <v/>
      </c>
    </row>
    <row r="2767" spans="1:16" x14ac:dyDescent="0.25">
      <c r="A2767" s="9" t="str">
        <f>IF(A2766="","",IF(B2766&lt;C2766,A2766,IF(A2766=MAX('entry data'!$B$8:$B$507),"",A2766+1)))</f>
        <v/>
      </c>
      <c r="B2767" s="9" t="str">
        <f t="shared" si="273"/>
        <v/>
      </c>
      <c r="C2767" s="9" t="str">
        <f>IF(ISERROR(VLOOKUP(A2767,'entry data'!B:G,6,0)),"",VLOOKUP(A2767,'entry data'!B:G,6,0))</f>
        <v/>
      </c>
      <c r="D2767" s="9" t="str">
        <f>IF(ISERROR(VLOOKUP(A2767,'entry data'!B:C,2,0)),"",VLOOKUP(A2767,'entry data'!B:C,2,0))</f>
        <v/>
      </c>
      <c r="E2767" s="9" t="str">
        <f>IF(ISERROR(VLOOKUP(A2767,'entry data'!B:E,4,0)),"",VLOOKUP(A2767,'entry data'!B:E,4,0))</f>
        <v/>
      </c>
      <c r="F2767" s="11" t="str">
        <f>IF(A2767="","",IF(ISERROR(VLOOKUP(A2767,'entry data'!B:F,5,0)),"",VLOOKUP(A2767,'entry data'!B:F,5,0)))</f>
        <v/>
      </c>
      <c r="G2767" s="12" t="str">
        <f>IF(A2767="","",IF(ISERROR(VLOOKUP(A2767,'entry data'!B:I,8,0)),"",VLOOKUP(A2767,'entry data'!B:I,7,0)))</f>
        <v/>
      </c>
      <c r="H2767" s="13" t="str">
        <f>IF(A2767="","",IF(B2767=1,VLOOKUP(A2767,'entry data'!B:D,3,0),I2766))</f>
        <v/>
      </c>
      <c r="I2767" s="14" t="str">
        <f>IF(A2767="","",IF(E2767="weekly",7,IF(E2767="fortnightly",14,IF(E2767="monthly",DATE(IF(MONTH(H2767)=12,YEAR(H2767)+1,YEAR(H2767)),VLOOKUP(MONTH(H2767),index!$D$2:$G$13,2,0),DAY(H2767)),
IF(E2767="quarterly",DATE(IF(MONTH(H2767)&gt;=10,YEAR(H2767)+1,YEAR(H2767)),VLOOKUP(MONTH(H2767),index!$D$2:$G$13,3,0),DAY(H2767)),
IF(E2767="halfyearly",DATE(IF(MONTH(H2767)&gt;=7,YEAR(H2767)+1,YEAR(H2767)),VLOOKUP(MONTH(H2767),index!$D$2:$G$13,4,0),DAY(H2767)),
DATE(YEAR(H2767)+1,MONTH(H2767),DAY(H2767)))))-H2767))+H2767)</f>
        <v/>
      </c>
      <c r="J2767" s="9" t="str">
        <f t="shared" si="274"/>
        <v/>
      </c>
      <c r="K2767" s="11" t="str">
        <f t="shared" si="275"/>
        <v/>
      </c>
      <c r="L2767" s="11" t="str">
        <f t="shared" si="276"/>
        <v/>
      </c>
      <c r="M2767" s="11" t="str">
        <f>IF(A2767="","",VLOOKUP(E2767,index!$A$1:$B$6,2,0)*K2767*G2767)</f>
        <v/>
      </c>
      <c r="N2767" s="11" t="str">
        <f>IF(A2767="","",-PMT(G2767*VLOOKUP(E2767,index!$A$1:$B$6,2,0),C2767,F2767,0,0))</f>
        <v/>
      </c>
      <c r="O2767" s="11" t="str">
        <f t="shared" si="277"/>
        <v/>
      </c>
      <c r="P2767" s="11" t="str">
        <f t="shared" si="278"/>
        <v/>
      </c>
    </row>
    <row r="2768" spans="1:16" x14ac:dyDescent="0.25">
      <c r="A2768" s="9" t="str">
        <f>IF(A2767="","",IF(B2767&lt;C2767,A2767,IF(A2767=MAX('entry data'!$B$8:$B$507),"",A2767+1)))</f>
        <v/>
      </c>
      <c r="B2768" s="9" t="str">
        <f t="shared" si="273"/>
        <v/>
      </c>
      <c r="C2768" s="9" t="str">
        <f>IF(ISERROR(VLOOKUP(A2768,'entry data'!B:G,6,0)),"",VLOOKUP(A2768,'entry data'!B:G,6,0))</f>
        <v/>
      </c>
      <c r="D2768" s="9" t="str">
        <f>IF(ISERROR(VLOOKUP(A2768,'entry data'!B:C,2,0)),"",VLOOKUP(A2768,'entry data'!B:C,2,0))</f>
        <v/>
      </c>
      <c r="E2768" s="9" t="str">
        <f>IF(ISERROR(VLOOKUP(A2768,'entry data'!B:E,4,0)),"",VLOOKUP(A2768,'entry data'!B:E,4,0))</f>
        <v/>
      </c>
      <c r="F2768" s="11" t="str">
        <f>IF(A2768="","",IF(ISERROR(VLOOKUP(A2768,'entry data'!B:F,5,0)),"",VLOOKUP(A2768,'entry data'!B:F,5,0)))</f>
        <v/>
      </c>
      <c r="G2768" s="12" t="str">
        <f>IF(A2768="","",IF(ISERROR(VLOOKUP(A2768,'entry data'!B:I,8,0)),"",VLOOKUP(A2768,'entry data'!B:I,7,0)))</f>
        <v/>
      </c>
      <c r="H2768" s="13" t="str">
        <f>IF(A2768="","",IF(B2768=1,VLOOKUP(A2768,'entry data'!B:D,3,0),I2767))</f>
        <v/>
      </c>
      <c r="I2768" s="14" t="str">
        <f>IF(A2768="","",IF(E2768="weekly",7,IF(E2768="fortnightly",14,IF(E2768="monthly",DATE(IF(MONTH(H2768)=12,YEAR(H2768)+1,YEAR(H2768)),VLOOKUP(MONTH(H2768),index!$D$2:$G$13,2,0),DAY(H2768)),
IF(E2768="quarterly",DATE(IF(MONTH(H2768)&gt;=10,YEAR(H2768)+1,YEAR(H2768)),VLOOKUP(MONTH(H2768),index!$D$2:$G$13,3,0),DAY(H2768)),
IF(E2768="halfyearly",DATE(IF(MONTH(H2768)&gt;=7,YEAR(H2768)+1,YEAR(H2768)),VLOOKUP(MONTH(H2768),index!$D$2:$G$13,4,0),DAY(H2768)),
DATE(YEAR(H2768)+1,MONTH(H2768),DAY(H2768)))))-H2768))+H2768)</f>
        <v/>
      </c>
      <c r="J2768" s="9" t="str">
        <f t="shared" si="274"/>
        <v/>
      </c>
      <c r="K2768" s="11" t="str">
        <f t="shared" si="275"/>
        <v/>
      </c>
      <c r="L2768" s="11" t="str">
        <f t="shared" si="276"/>
        <v/>
      </c>
      <c r="M2768" s="11" t="str">
        <f>IF(A2768="","",VLOOKUP(E2768,index!$A$1:$B$6,2,0)*K2768*G2768)</f>
        <v/>
      </c>
      <c r="N2768" s="11" t="str">
        <f>IF(A2768="","",-PMT(G2768*VLOOKUP(E2768,index!$A$1:$B$6,2,0),C2768,F2768,0,0))</f>
        <v/>
      </c>
      <c r="O2768" s="11" t="str">
        <f t="shared" si="277"/>
        <v/>
      </c>
      <c r="P2768" s="11" t="str">
        <f t="shared" si="278"/>
        <v/>
      </c>
    </row>
    <row r="2769" spans="1:16" x14ac:dyDescent="0.25">
      <c r="A2769" s="9" t="str">
        <f>IF(A2768="","",IF(B2768&lt;C2768,A2768,IF(A2768=MAX('entry data'!$B$8:$B$507),"",A2768+1)))</f>
        <v/>
      </c>
      <c r="B2769" s="9" t="str">
        <f t="shared" si="273"/>
        <v/>
      </c>
      <c r="C2769" s="9" t="str">
        <f>IF(ISERROR(VLOOKUP(A2769,'entry data'!B:G,6,0)),"",VLOOKUP(A2769,'entry data'!B:G,6,0))</f>
        <v/>
      </c>
      <c r="D2769" s="9" t="str">
        <f>IF(ISERROR(VLOOKUP(A2769,'entry data'!B:C,2,0)),"",VLOOKUP(A2769,'entry data'!B:C,2,0))</f>
        <v/>
      </c>
      <c r="E2769" s="9" t="str">
        <f>IF(ISERROR(VLOOKUP(A2769,'entry data'!B:E,4,0)),"",VLOOKUP(A2769,'entry data'!B:E,4,0))</f>
        <v/>
      </c>
      <c r="F2769" s="11" t="str">
        <f>IF(A2769="","",IF(ISERROR(VLOOKUP(A2769,'entry data'!B:F,5,0)),"",VLOOKUP(A2769,'entry data'!B:F,5,0)))</f>
        <v/>
      </c>
      <c r="G2769" s="12" t="str">
        <f>IF(A2769="","",IF(ISERROR(VLOOKUP(A2769,'entry data'!B:I,8,0)),"",VLOOKUP(A2769,'entry data'!B:I,7,0)))</f>
        <v/>
      </c>
      <c r="H2769" s="13" t="str">
        <f>IF(A2769="","",IF(B2769=1,VLOOKUP(A2769,'entry data'!B:D,3,0),I2768))</f>
        <v/>
      </c>
      <c r="I2769" s="14" t="str">
        <f>IF(A2769="","",IF(E2769="weekly",7,IF(E2769="fortnightly",14,IF(E2769="monthly",DATE(IF(MONTH(H2769)=12,YEAR(H2769)+1,YEAR(H2769)),VLOOKUP(MONTH(H2769),index!$D$2:$G$13,2,0),DAY(H2769)),
IF(E2769="quarterly",DATE(IF(MONTH(H2769)&gt;=10,YEAR(H2769)+1,YEAR(H2769)),VLOOKUP(MONTH(H2769),index!$D$2:$G$13,3,0),DAY(H2769)),
IF(E2769="halfyearly",DATE(IF(MONTH(H2769)&gt;=7,YEAR(H2769)+1,YEAR(H2769)),VLOOKUP(MONTH(H2769),index!$D$2:$G$13,4,0),DAY(H2769)),
DATE(YEAR(H2769)+1,MONTH(H2769),DAY(H2769)))))-H2769))+H2769)</f>
        <v/>
      </c>
      <c r="J2769" s="9" t="str">
        <f t="shared" si="274"/>
        <v/>
      </c>
      <c r="K2769" s="11" t="str">
        <f t="shared" si="275"/>
        <v/>
      </c>
      <c r="L2769" s="11" t="str">
        <f t="shared" si="276"/>
        <v/>
      </c>
      <c r="M2769" s="11" t="str">
        <f>IF(A2769="","",VLOOKUP(E2769,index!$A$1:$B$6,2,0)*K2769*G2769)</f>
        <v/>
      </c>
      <c r="N2769" s="11" t="str">
        <f>IF(A2769="","",-PMT(G2769*VLOOKUP(E2769,index!$A$1:$B$6,2,0),C2769,F2769,0,0))</f>
        <v/>
      </c>
      <c r="O2769" s="11" t="str">
        <f t="shared" si="277"/>
        <v/>
      </c>
      <c r="P2769" s="11" t="str">
        <f t="shared" si="278"/>
        <v/>
      </c>
    </row>
    <row r="2770" spans="1:16" x14ac:dyDescent="0.25">
      <c r="A2770" s="9" t="str">
        <f>IF(A2769="","",IF(B2769&lt;C2769,A2769,IF(A2769=MAX('entry data'!$B$8:$B$507),"",A2769+1)))</f>
        <v/>
      </c>
      <c r="B2770" s="9" t="str">
        <f t="shared" si="273"/>
        <v/>
      </c>
      <c r="C2770" s="9" t="str">
        <f>IF(ISERROR(VLOOKUP(A2770,'entry data'!B:G,6,0)),"",VLOOKUP(A2770,'entry data'!B:G,6,0))</f>
        <v/>
      </c>
      <c r="D2770" s="9" t="str">
        <f>IF(ISERROR(VLOOKUP(A2770,'entry data'!B:C,2,0)),"",VLOOKUP(A2770,'entry data'!B:C,2,0))</f>
        <v/>
      </c>
      <c r="E2770" s="9" t="str">
        <f>IF(ISERROR(VLOOKUP(A2770,'entry data'!B:E,4,0)),"",VLOOKUP(A2770,'entry data'!B:E,4,0))</f>
        <v/>
      </c>
      <c r="F2770" s="11" t="str">
        <f>IF(A2770="","",IF(ISERROR(VLOOKUP(A2770,'entry data'!B:F,5,0)),"",VLOOKUP(A2770,'entry data'!B:F,5,0)))</f>
        <v/>
      </c>
      <c r="G2770" s="12" t="str">
        <f>IF(A2770="","",IF(ISERROR(VLOOKUP(A2770,'entry data'!B:I,8,0)),"",VLOOKUP(A2770,'entry data'!B:I,7,0)))</f>
        <v/>
      </c>
      <c r="H2770" s="13" t="str">
        <f>IF(A2770="","",IF(B2770=1,VLOOKUP(A2770,'entry data'!B:D,3,0),I2769))</f>
        <v/>
      </c>
      <c r="I2770" s="14" t="str">
        <f>IF(A2770="","",IF(E2770="weekly",7,IF(E2770="fortnightly",14,IF(E2770="monthly",DATE(IF(MONTH(H2770)=12,YEAR(H2770)+1,YEAR(H2770)),VLOOKUP(MONTH(H2770),index!$D$2:$G$13,2,0),DAY(H2770)),
IF(E2770="quarterly",DATE(IF(MONTH(H2770)&gt;=10,YEAR(H2770)+1,YEAR(H2770)),VLOOKUP(MONTH(H2770),index!$D$2:$G$13,3,0),DAY(H2770)),
IF(E2770="halfyearly",DATE(IF(MONTH(H2770)&gt;=7,YEAR(H2770)+1,YEAR(H2770)),VLOOKUP(MONTH(H2770),index!$D$2:$G$13,4,0),DAY(H2770)),
DATE(YEAR(H2770)+1,MONTH(H2770),DAY(H2770)))))-H2770))+H2770)</f>
        <v/>
      </c>
      <c r="J2770" s="9" t="str">
        <f t="shared" si="274"/>
        <v/>
      </c>
      <c r="K2770" s="11" t="str">
        <f t="shared" si="275"/>
        <v/>
      </c>
      <c r="L2770" s="11" t="str">
        <f t="shared" si="276"/>
        <v/>
      </c>
      <c r="M2770" s="11" t="str">
        <f>IF(A2770="","",VLOOKUP(E2770,index!$A$1:$B$6,2,0)*K2770*G2770)</f>
        <v/>
      </c>
      <c r="N2770" s="11" t="str">
        <f>IF(A2770="","",-PMT(G2770*VLOOKUP(E2770,index!$A$1:$B$6,2,0),C2770,F2770,0,0))</f>
        <v/>
      </c>
      <c r="O2770" s="11" t="str">
        <f t="shared" si="277"/>
        <v/>
      </c>
      <c r="P2770" s="11" t="str">
        <f t="shared" si="278"/>
        <v/>
      </c>
    </row>
    <row r="2771" spans="1:16" x14ac:dyDescent="0.25">
      <c r="A2771" s="9" t="str">
        <f>IF(A2770="","",IF(B2770&lt;C2770,A2770,IF(A2770=MAX('entry data'!$B$8:$B$507),"",A2770+1)))</f>
        <v/>
      </c>
      <c r="B2771" s="9" t="str">
        <f t="shared" si="273"/>
        <v/>
      </c>
      <c r="C2771" s="9" t="str">
        <f>IF(ISERROR(VLOOKUP(A2771,'entry data'!B:G,6,0)),"",VLOOKUP(A2771,'entry data'!B:G,6,0))</f>
        <v/>
      </c>
      <c r="D2771" s="9" t="str">
        <f>IF(ISERROR(VLOOKUP(A2771,'entry data'!B:C,2,0)),"",VLOOKUP(A2771,'entry data'!B:C,2,0))</f>
        <v/>
      </c>
      <c r="E2771" s="9" t="str">
        <f>IF(ISERROR(VLOOKUP(A2771,'entry data'!B:E,4,0)),"",VLOOKUP(A2771,'entry data'!B:E,4,0))</f>
        <v/>
      </c>
      <c r="F2771" s="11" t="str">
        <f>IF(A2771="","",IF(ISERROR(VLOOKUP(A2771,'entry data'!B:F,5,0)),"",VLOOKUP(A2771,'entry data'!B:F,5,0)))</f>
        <v/>
      </c>
      <c r="G2771" s="12" t="str">
        <f>IF(A2771="","",IF(ISERROR(VLOOKUP(A2771,'entry data'!B:I,8,0)),"",VLOOKUP(A2771,'entry data'!B:I,7,0)))</f>
        <v/>
      </c>
      <c r="H2771" s="13" t="str">
        <f>IF(A2771="","",IF(B2771=1,VLOOKUP(A2771,'entry data'!B:D,3,0),I2770))</f>
        <v/>
      </c>
      <c r="I2771" s="14" t="str">
        <f>IF(A2771="","",IF(E2771="weekly",7,IF(E2771="fortnightly",14,IF(E2771="monthly",DATE(IF(MONTH(H2771)=12,YEAR(H2771)+1,YEAR(H2771)),VLOOKUP(MONTH(H2771),index!$D$2:$G$13,2,0),DAY(H2771)),
IF(E2771="quarterly",DATE(IF(MONTH(H2771)&gt;=10,YEAR(H2771)+1,YEAR(H2771)),VLOOKUP(MONTH(H2771),index!$D$2:$G$13,3,0),DAY(H2771)),
IF(E2771="halfyearly",DATE(IF(MONTH(H2771)&gt;=7,YEAR(H2771)+1,YEAR(H2771)),VLOOKUP(MONTH(H2771),index!$D$2:$G$13,4,0),DAY(H2771)),
DATE(YEAR(H2771)+1,MONTH(H2771),DAY(H2771)))))-H2771))+H2771)</f>
        <v/>
      </c>
      <c r="J2771" s="9" t="str">
        <f t="shared" si="274"/>
        <v/>
      </c>
      <c r="K2771" s="11" t="str">
        <f t="shared" si="275"/>
        <v/>
      </c>
      <c r="L2771" s="11" t="str">
        <f t="shared" si="276"/>
        <v/>
      </c>
      <c r="M2771" s="11" t="str">
        <f>IF(A2771="","",VLOOKUP(E2771,index!$A$1:$B$6,2,0)*K2771*G2771)</f>
        <v/>
      </c>
      <c r="N2771" s="11" t="str">
        <f>IF(A2771="","",-PMT(G2771*VLOOKUP(E2771,index!$A$1:$B$6,2,0),C2771,F2771,0,0))</f>
        <v/>
      </c>
      <c r="O2771" s="11" t="str">
        <f t="shared" si="277"/>
        <v/>
      </c>
      <c r="P2771" s="11" t="str">
        <f t="shared" si="278"/>
        <v/>
      </c>
    </row>
    <row r="2772" spans="1:16" x14ac:dyDescent="0.25">
      <c r="A2772" s="9" t="str">
        <f>IF(A2771="","",IF(B2771&lt;C2771,A2771,IF(A2771=MAX('entry data'!$B$8:$B$507),"",A2771+1)))</f>
        <v/>
      </c>
      <c r="B2772" s="9" t="str">
        <f t="shared" si="273"/>
        <v/>
      </c>
      <c r="C2772" s="9" t="str">
        <f>IF(ISERROR(VLOOKUP(A2772,'entry data'!B:G,6,0)),"",VLOOKUP(A2772,'entry data'!B:G,6,0))</f>
        <v/>
      </c>
      <c r="D2772" s="9" t="str">
        <f>IF(ISERROR(VLOOKUP(A2772,'entry data'!B:C,2,0)),"",VLOOKUP(A2772,'entry data'!B:C,2,0))</f>
        <v/>
      </c>
      <c r="E2772" s="9" t="str">
        <f>IF(ISERROR(VLOOKUP(A2772,'entry data'!B:E,4,0)),"",VLOOKUP(A2772,'entry data'!B:E,4,0))</f>
        <v/>
      </c>
      <c r="F2772" s="11" t="str">
        <f>IF(A2772="","",IF(ISERROR(VLOOKUP(A2772,'entry data'!B:F,5,0)),"",VLOOKUP(A2772,'entry data'!B:F,5,0)))</f>
        <v/>
      </c>
      <c r="G2772" s="12" t="str">
        <f>IF(A2772="","",IF(ISERROR(VLOOKUP(A2772,'entry data'!B:I,8,0)),"",VLOOKUP(A2772,'entry data'!B:I,7,0)))</f>
        <v/>
      </c>
      <c r="H2772" s="13" t="str">
        <f>IF(A2772="","",IF(B2772=1,VLOOKUP(A2772,'entry data'!B:D,3,0),I2771))</f>
        <v/>
      </c>
      <c r="I2772" s="14" t="str">
        <f>IF(A2772="","",IF(E2772="weekly",7,IF(E2772="fortnightly",14,IF(E2772="monthly",DATE(IF(MONTH(H2772)=12,YEAR(H2772)+1,YEAR(H2772)),VLOOKUP(MONTH(H2772),index!$D$2:$G$13,2,0),DAY(H2772)),
IF(E2772="quarterly",DATE(IF(MONTH(H2772)&gt;=10,YEAR(H2772)+1,YEAR(H2772)),VLOOKUP(MONTH(H2772),index!$D$2:$G$13,3,0),DAY(H2772)),
IF(E2772="halfyearly",DATE(IF(MONTH(H2772)&gt;=7,YEAR(H2772)+1,YEAR(H2772)),VLOOKUP(MONTH(H2772),index!$D$2:$G$13,4,0),DAY(H2772)),
DATE(YEAR(H2772)+1,MONTH(H2772),DAY(H2772)))))-H2772))+H2772)</f>
        <v/>
      </c>
      <c r="J2772" s="9" t="str">
        <f t="shared" si="274"/>
        <v/>
      </c>
      <c r="K2772" s="11" t="str">
        <f t="shared" si="275"/>
        <v/>
      </c>
      <c r="L2772" s="11" t="str">
        <f t="shared" si="276"/>
        <v/>
      </c>
      <c r="M2772" s="11" t="str">
        <f>IF(A2772="","",VLOOKUP(E2772,index!$A$1:$B$6,2,0)*K2772*G2772)</f>
        <v/>
      </c>
      <c r="N2772" s="11" t="str">
        <f>IF(A2772="","",-PMT(G2772*VLOOKUP(E2772,index!$A$1:$B$6,2,0),C2772,F2772,0,0))</f>
        <v/>
      </c>
      <c r="O2772" s="11" t="str">
        <f t="shared" si="277"/>
        <v/>
      </c>
      <c r="P2772" s="11" t="str">
        <f t="shared" si="278"/>
        <v/>
      </c>
    </row>
    <row r="2773" spans="1:16" x14ac:dyDescent="0.25">
      <c r="A2773" s="9" t="str">
        <f>IF(A2772="","",IF(B2772&lt;C2772,A2772,IF(A2772=MAX('entry data'!$B$8:$B$507),"",A2772+1)))</f>
        <v/>
      </c>
      <c r="B2773" s="9" t="str">
        <f t="shared" si="273"/>
        <v/>
      </c>
      <c r="C2773" s="9" t="str">
        <f>IF(ISERROR(VLOOKUP(A2773,'entry data'!B:G,6,0)),"",VLOOKUP(A2773,'entry data'!B:G,6,0))</f>
        <v/>
      </c>
      <c r="D2773" s="9" t="str">
        <f>IF(ISERROR(VLOOKUP(A2773,'entry data'!B:C,2,0)),"",VLOOKUP(A2773,'entry data'!B:C,2,0))</f>
        <v/>
      </c>
      <c r="E2773" s="9" t="str">
        <f>IF(ISERROR(VLOOKUP(A2773,'entry data'!B:E,4,0)),"",VLOOKUP(A2773,'entry data'!B:E,4,0))</f>
        <v/>
      </c>
      <c r="F2773" s="11" t="str">
        <f>IF(A2773="","",IF(ISERROR(VLOOKUP(A2773,'entry data'!B:F,5,0)),"",VLOOKUP(A2773,'entry data'!B:F,5,0)))</f>
        <v/>
      </c>
      <c r="G2773" s="12" t="str">
        <f>IF(A2773="","",IF(ISERROR(VLOOKUP(A2773,'entry data'!B:I,8,0)),"",VLOOKUP(A2773,'entry data'!B:I,7,0)))</f>
        <v/>
      </c>
      <c r="H2773" s="13" t="str">
        <f>IF(A2773="","",IF(B2773=1,VLOOKUP(A2773,'entry data'!B:D,3,0),I2772))</f>
        <v/>
      </c>
      <c r="I2773" s="14" t="str">
        <f>IF(A2773="","",IF(E2773="weekly",7,IF(E2773="fortnightly",14,IF(E2773="monthly",DATE(IF(MONTH(H2773)=12,YEAR(H2773)+1,YEAR(H2773)),VLOOKUP(MONTH(H2773),index!$D$2:$G$13,2,0),DAY(H2773)),
IF(E2773="quarterly",DATE(IF(MONTH(H2773)&gt;=10,YEAR(H2773)+1,YEAR(H2773)),VLOOKUP(MONTH(H2773),index!$D$2:$G$13,3,0),DAY(H2773)),
IF(E2773="halfyearly",DATE(IF(MONTH(H2773)&gt;=7,YEAR(H2773)+1,YEAR(H2773)),VLOOKUP(MONTH(H2773),index!$D$2:$G$13,4,0),DAY(H2773)),
DATE(YEAR(H2773)+1,MONTH(H2773),DAY(H2773)))))-H2773))+H2773)</f>
        <v/>
      </c>
      <c r="J2773" s="9" t="str">
        <f t="shared" si="274"/>
        <v/>
      </c>
      <c r="K2773" s="11" t="str">
        <f t="shared" si="275"/>
        <v/>
      </c>
      <c r="L2773" s="11" t="str">
        <f t="shared" si="276"/>
        <v/>
      </c>
      <c r="M2773" s="11" t="str">
        <f>IF(A2773="","",VLOOKUP(E2773,index!$A$1:$B$6,2,0)*K2773*G2773)</f>
        <v/>
      </c>
      <c r="N2773" s="11" t="str">
        <f>IF(A2773="","",-PMT(G2773*VLOOKUP(E2773,index!$A$1:$B$6,2,0),C2773,F2773,0,0))</f>
        <v/>
      </c>
      <c r="O2773" s="11" t="str">
        <f t="shared" si="277"/>
        <v/>
      </c>
      <c r="P2773" s="11" t="str">
        <f t="shared" si="278"/>
        <v/>
      </c>
    </row>
    <row r="2774" spans="1:16" x14ac:dyDescent="0.25">
      <c r="A2774" s="9" t="str">
        <f>IF(A2773="","",IF(B2773&lt;C2773,A2773,IF(A2773=MAX('entry data'!$B$8:$B$507),"",A2773+1)))</f>
        <v/>
      </c>
      <c r="B2774" s="9" t="str">
        <f t="shared" si="273"/>
        <v/>
      </c>
      <c r="C2774" s="9" t="str">
        <f>IF(ISERROR(VLOOKUP(A2774,'entry data'!B:G,6,0)),"",VLOOKUP(A2774,'entry data'!B:G,6,0))</f>
        <v/>
      </c>
      <c r="D2774" s="9" t="str">
        <f>IF(ISERROR(VLOOKUP(A2774,'entry data'!B:C,2,0)),"",VLOOKUP(A2774,'entry data'!B:C,2,0))</f>
        <v/>
      </c>
      <c r="E2774" s="9" t="str">
        <f>IF(ISERROR(VLOOKUP(A2774,'entry data'!B:E,4,0)),"",VLOOKUP(A2774,'entry data'!B:E,4,0))</f>
        <v/>
      </c>
      <c r="F2774" s="11" t="str">
        <f>IF(A2774="","",IF(ISERROR(VLOOKUP(A2774,'entry data'!B:F,5,0)),"",VLOOKUP(A2774,'entry data'!B:F,5,0)))</f>
        <v/>
      </c>
      <c r="G2774" s="12" t="str">
        <f>IF(A2774="","",IF(ISERROR(VLOOKUP(A2774,'entry data'!B:I,8,0)),"",VLOOKUP(A2774,'entry data'!B:I,7,0)))</f>
        <v/>
      </c>
      <c r="H2774" s="13" t="str">
        <f>IF(A2774="","",IF(B2774=1,VLOOKUP(A2774,'entry data'!B:D,3,0),I2773))</f>
        <v/>
      </c>
      <c r="I2774" s="14" t="str">
        <f>IF(A2774="","",IF(E2774="weekly",7,IF(E2774="fortnightly",14,IF(E2774="monthly",DATE(IF(MONTH(H2774)=12,YEAR(H2774)+1,YEAR(H2774)),VLOOKUP(MONTH(H2774),index!$D$2:$G$13,2,0),DAY(H2774)),
IF(E2774="quarterly",DATE(IF(MONTH(H2774)&gt;=10,YEAR(H2774)+1,YEAR(H2774)),VLOOKUP(MONTH(H2774),index!$D$2:$G$13,3,0),DAY(H2774)),
IF(E2774="halfyearly",DATE(IF(MONTH(H2774)&gt;=7,YEAR(H2774)+1,YEAR(H2774)),VLOOKUP(MONTH(H2774),index!$D$2:$G$13,4,0),DAY(H2774)),
DATE(YEAR(H2774)+1,MONTH(H2774),DAY(H2774)))))-H2774))+H2774)</f>
        <v/>
      </c>
      <c r="J2774" s="9" t="str">
        <f t="shared" si="274"/>
        <v/>
      </c>
      <c r="K2774" s="11" t="str">
        <f t="shared" si="275"/>
        <v/>
      </c>
      <c r="L2774" s="11" t="str">
        <f t="shared" si="276"/>
        <v/>
      </c>
      <c r="M2774" s="11" t="str">
        <f>IF(A2774="","",VLOOKUP(E2774,index!$A$1:$B$6,2,0)*K2774*G2774)</f>
        <v/>
      </c>
      <c r="N2774" s="11" t="str">
        <f>IF(A2774="","",-PMT(G2774*VLOOKUP(E2774,index!$A$1:$B$6,2,0),C2774,F2774,0,0))</f>
        <v/>
      </c>
      <c r="O2774" s="11" t="str">
        <f t="shared" si="277"/>
        <v/>
      </c>
      <c r="P2774" s="11" t="str">
        <f t="shared" si="278"/>
        <v/>
      </c>
    </row>
    <row r="2775" spans="1:16" x14ac:dyDescent="0.25">
      <c r="A2775" s="9" t="str">
        <f>IF(A2774="","",IF(B2774&lt;C2774,A2774,IF(A2774=MAX('entry data'!$B$8:$B$507),"",A2774+1)))</f>
        <v/>
      </c>
      <c r="B2775" s="9" t="str">
        <f t="shared" ref="B2775:B2838" si="279">IF(A2775="","",IF(B2774=C2774,1,B2774+1))</f>
        <v/>
      </c>
      <c r="C2775" s="9" t="str">
        <f>IF(ISERROR(VLOOKUP(A2775,'entry data'!B:G,6,0)),"",VLOOKUP(A2775,'entry data'!B:G,6,0))</f>
        <v/>
      </c>
      <c r="D2775" s="9" t="str">
        <f>IF(ISERROR(VLOOKUP(A2775,'entry data'!B:C,2,0)),"",VLOOKUP(A2775,'entry data'!B:C,2,0))</f>
        <v/>
      </c>
      <c r="E2775" s="9" t="str">
        <f>IF(ISERROR(VLOOKUP(A2775,'entry data'!B:E,4,0)),"",VLOOKUP(A2775,'entry data'!B:E,4,0))</f>
        <v/>
      </c>
      <c r="F2775" s="11" t="str">
        <f>IF(A2775="","",IF(ISERROR(VLOOKUP(A2775,'entry data'!B:F,5,0)),"",VLOOKUP(A2775,'entry data'!B:F,5,0)))</f>
        <v/>
      </c>
      <c r="G2775" s="12" t="str">
        <f>IF(A2775="","",IF(ISERROR(VLOOKUP(A2775,'entry data'!B:I,8,0)),"",VLOOKUP(A2775,'entry data'!B:I,7,0)))</f>
        <v/>
      </c>
      <c r="H2775" s="13" t="str">
        <f>IF(A2775="","",IF(B2775=1,VLOOKUP(A2775,'entry data'!B:D,3,0),I2774))</f>
        <v/>
      </c>
      <c r="I2775" s="14" t="str">
        <f>IF(A2775="","",IF(E2775="weekly",7,IF(E2775="fortnightly",14,IF(E2775="monthly",DATE(IF(MONTH(H2775)=12,YEAR(H2775)+1,YEAR(H2775)),VLOOKUP(MONTH(H2775),index!$D$2:$G$13,2,0),DAY(H2775)),
IF(E2775="quarterly",DATE(IF(MONTH(H2775)&gt;=10,YEAR(H2775)+1,YEAR(H2775)),VLOOKUP(MONTH(H2775),index!$D$2:$G$13,3,0),DAY(H2775)),
IF(E2775="halfyearly",DATE(IF(MONTH(H2775)&gt;=7,YEAR(H2775)+1,YEAR(H2775)),VLOOKUP(MONTH(H2775),index!$D$2:$G$13,4,0),DAY(H2775)),
DATE(YEAR(H2775)+1,MONTH(H2775),DAY(H2775)))))-H2775))+H2775)</f>
        <v/>
      </c>
      <c r="J2775" s="9" t="str">
        <f t="shared" ref="J2775:J2838" si="280">IF(A2775="","",IF(MONTH(I2775)&lt;10,YEAR(I2775)&amp;"-0"&amp;MONTH(I2775),YEAR(I2775)&amp;"-"&amp;MONTH(I2775)))</f>
        <v/>
      </c>
      <c r="K2775" s="11" t="str">
        <f t="shared" ref="K2775:K2838" si="281">IF(A2775="","",IF(B2775=1,F2775,O2774))</f>
        <v/>
      </c>
      <c r="L2775" s="11" t="str">
        <f t="shared" ref="L2775:L2838" si="282">IF(A2775="","",N2775-M2775)</f>
        <v/>
      </c>
      <c r="M2775" s="11" t="str">
        <f>IF(A2775="","",VLOOKUP(E2775,index!$A$1:$B$6,2,0)*K2775*G2775)</f>
        <v/>
      </c>
      <c r="N2775" s="11" t="str">
        <f>IF(A2775="","",-PMT(G2775*VLOOKUP(E2775,index!$A$1:$B$6,2,0),C2775,F2775,0,0))</f>
        <v/>
      </c>
      <c r="O2775" s="11" t="str">
        <f t="shared" ref="O2775:O2838" si="283">IF(A2775="","",K2775-L2775)</f>
        <v/>
      </c>
      <c r="P2775" s="11" t="str">
        <f t="shared" si="278"/>
        <v/>
      </c>
    </row>
    <row r="2776" spans="1:16" x14ac:dyDescent="0.25">
      <c r="A2776" s="9" t="str">
        <f>IF(A2775="","",IF(B2775&lt;C2775,A2775,IF(A2775=MAX('entry data'!$B$8:$B$507),"",A2775+1)))</f>
        <v/>
      </c>
      <c r="B2776" s="9" t="str">
        <f t="shared" si="279"/>
        <v/>
      </c>
      <c r="C2776" s="9" t="str">
        <f>IF(ISERROR(VLOOKUP(A2776,'entry data'!B:G,6,0)),"",VLOOKUP(A2776,'entry data'!B:G,6,0))</f>
        <v/>
      </c>
      <c r="D2776" s="9" t="str">
        <f>IF(ISERROR(VLOOKUP(A2776,'entry data'!B:C,2,0)),"",VLOOKUP(A2776,'entry data'!B:C,2,0))</f>
        <v/>
      </c>
      <c r="E2776" s="9" t="str">
        <f>IF(ISERROR(VLOOKUP(A2776,'entry data'!B:E,4,0)),"",VLOOKUP(A2776,'entry data'!B:E,4,0))</f>
        <v/>
      </c>
      <c r="F2776" s="11" t="str">
        <f>IF(A2776="","",IF(ISERROR(VLOOKUP(A2776,'entry data'!B:F,5,0)),"",VLOOKUP(A2776,'entry data'!B:F,5,0)))</f>
        <v/>
      </c>
      <c r="G2776" s="12" t="str">
        <f>IF(A2776="","",IF(ISERROR(VLOOKUP(A2776,'entry data'!B:I,8,0)),"",VLOOKUP(A2776,'entry data'!B:I,7,0)))</f>
        <v/>
      </c>
      <c r="H2776" s="13" t="str">
        <f>IF(A2776="","",IF(B2776=1,VLOOKUP(A2776,'entry data'!B:D,3,0),I2775))</f>
        <v/>
      </c>
      <c r="I2776" s="14" t="str">
        <f>IF(A2776="","",IF(E2776="weekly",7,IF(E2776="fortnightly",14,IF(E2776="monthly",DATE(IF(MONTH(H2776)=12,YEAR(H2776)+1,YEAR(H2776)),VLOOKUP(MONTH(H2776),index!$D$2:$G$13,2,0),DAY(H2776)),
IF(E2776="quarterly",DATE(IF(MONTH(H2776)&gt;=10,YEAR(H2776)+1,YEAR(H2776)),VLOOKUP(MONTH(H2776),index!$D$2:$G$13,3,0),DAY(H2776)),
IF(E2776="halfyearly",DATE(IF(MONTH(H2776)&gt;=7,YEAR(H2776)+1,YEAR(H2776)),VLOOKUP(MONTH(H2776),index!$D$2:$G$13,4,0),DAY(H2776)),
DATE(YEAR(H2776)+1,MONTH(H2776),DAY(H2776)))))-H2776))+H2776)</f>
        <v/>
      </c>
      <c r="J2776" s="9" t="str">
        <f t="shared" si="280"/>
        <v/>
      </c>
      <c r="K2776" s="11" t="str">
        <f t="shared" si="281"/>
        <v/>
      </c>
      <c r="L2776" s="11" t="str">
        <f t="shared" si="282"/>
        <v/>
      </c>
      <c r="M2776" s="11" t="str">
        <f>IF(A2776="","",VLOOKUP(E2776,index!$A$1:$B$6,2,0)*K2776*G2776)</f>
        <v/>
      </c>
      <c r="N2776" s="11" t="str">
        <f>IF(A2776="","",-PMT(G2776*VLOOKUP(E2776,index!$A$1:$B$6,2,0),C2776,F2776,0,0))</f>
        <v/>
      </c>
      <c r="O2776" s="11" t="str">
        <f t="shared" si="283"/>
        <v/>
      </c>
      <c r="P2776" s="11" t="str">
        <f t="shared" si="278"/>
        <v/>
      </c>
    </row>
    <row r="2777" spans="1:16" x14ac:dyDescent="0.25">
      <c r="A2777" s="9" t="str">
        <f>IF(A2776="","",IF(B2776&lt;C2776,A2776,IF(A2776=MAX('entry data'!$B$8:$B$507),"",A2776+1)))</f>
        <v/>
      </c>
      <c r="B2777" s="9" t="str">
        <f t="shared" si="279"/>
        <v/>
      </c>
      <c r="C2777" s="9" t="str">
        <f>IF(ISERROR(VLOOKUP(A2777,'entry data'!B:G,6,0)),"",VLOOKUP(A2777,'entry data'!B:G,6,0))</f>
        <v/>
      </c>
      <c r="D2777" s="9" t="str">
        <f>IF(ISERROR(VLOOKUP(A2777,'entry data'!B:C,2,0)),"",VLOOKUP(A2777,'entry data'!B:C,2,0))</f>
        <v/>
      </c>
      <c r="E2777" s="9" t="str">
        <f>IF(ISERROR(VLOOKUP(A2777,'entry data'!B:E,4,0)),"",VLOOKUP(A2777,'entry data'!B:E,4,0))</f>
        <v/>
      </c>
      <c r="F2777" s="11" t="str">
        <f>IF(A2777="","",IF(ISERROR(VLOOKUP(A2777,'entry data'!B:F,5,0)),"",VLOOKUP(A2777,'entry data'!B:F,5,0)))</f>
        <v/>
      </c>
      <c r="G2777" s="12" t="str">
        <f>IF(A2777="","",IF(ISERROR(VLOOKUP(A2777,'entry data'!B:I,8,0)),"",VLOOKUP(A2777,'entry data'!B:I,7,0)))</f>
        <v/>
      </c>
      <c r="H2777" s="13" t="str">
        <f>IF(A2777="","",IF(B2777=1,VLOOKUP(A2777,'entry data'!B:D,3,0),I2776))</f>
        <v/>
      </c>
      <c r="I2777" s="14" t="str">
        <f>IF(A2777="","",IF(E2777="weekly",7,IF(E2777="fortnightly",14,IF(E2777="monthly",DATE(IF(MONTH(H2777)=12,YEAR(H2777)+1,YEAR(H2777)),VLOOKUP(MONTH(H2777),index!$D$2:$G$13,2,0),DAY(H2777)),
IF(E2777="quarterly",DATE(IF(MONTH(H2777)&gt;=10,YEAR(H2777)+1,YEAR(H2777)),VLOOKUP(MONTH(H2777),index!$D$2:$G$13,3,0),DAY(H2777)),
IF(E2777="halfyearly",DATE(IF(MONTH(H2777)&gt;=7,YEAR(H2777)+1,YEAR(H2777)),VLOOKUP(MONTH(H2777),index!$D$2:$G$13,4,0),DAY(H2777)),
DATE(YEAR(H2777)+1,MONTH(H2777),DAY(H2777)))))-H2777))+H2777)</f>
        <v/>
      </c>
      <c r="J2777" s="9" t="str">
        <f t="shared" si="280"/>
        <v/>
      </c>
      <c r="K2777" s="11" t="str">
        <f t="shared" si="281"/>
        <v/>
      </c>
      <c r="L2777" s="11" t="str">
        <f t="shared" si="282"/>
        <v/>
      </c>
      <c r="M2777" s="11" t="str">
        <f>IF(A2777="","",VLOOKUP(E2777,index!$A$1:$B$6,2,0)*K2777*G2777)</f>
        <v/>
      </c>
      <c r="N2777" s="11" t="str">
        <f>IF(A2777="","",-PMT(G2777*VLOOKUP(E2777,index!$A$1:$B$6,2,0),C2777,F2777,0,0))</f>
        <v/>
      </c>
      <c r="O2777" s="11" t="str">
        <f t="shared" si="283"/>
        <v/>
      </c>
      <c r="P2777" s="11" t="str">
        <f t="shared" si="278"/>
        <v/>
      </c>
    </row>
    <row r="2778" spans="1:16" x14ac:dyDescent="0.25">
      <c r="A2778" s="9" t="str">
        <f>IF(A2777="","",IF(B2777&lt;C2777,A2777,IF(A2777=MAX('entry data'!$B$8:$B$507),"",A2777+1)))</f>
        <v/>
      </c>
      <c r="B2778" s="9" t="str">
        <f t="shared" si="279"/>
        <v/>
      </c>
      <c r="C2778" s="9" t="str">
        <f>IF(ISERROR(VLOOKUP(A2778,'entry data'!B:G,6,0)),"",VLOOKUP(A2778,'entry data'!B:G,6,0))</f>
        <v/>
      </c>
      <c r="D2778" s="9" t="str">
        <f>IF(ISERROR(VLOOKUP(A2778,'entry data'!B:C,2,0)),"",VLOOKUP(A2778,'entry data'!B:C,2,0))</f>
        <v/>
      </c>
      <c r="E2778" s="9" t="str">
        <f>IF(ISERROR(VLOOKUP(A2778,'entry data'!B:E,4,0)),"",VLOOKUP(A2778,'entry data'!B:E,4,0))</f>
        <v/>
      </c>
      <c r="F2778" s="11" t="str">
        <f>IF(A2778="","",IF(ISERROR(VLOOKUP(A2778,'entry data'!B:F,5,0)),"",VLOOKUP(A2778,'entry data'!B:F,5,0)))</f>
        <v/>
      </c>
      <c r="G2778" s="12" t="str">
        <f>IF(A2778="","",IF(ISERROR(VLOOKUP(A2778,'entry data'!B:I,8,0)),"",VLOOKUP(A2778,'entry data'!B:I,7,0)))</f>
        <v/>
      </c>
      <c r="H2778" s="13" t="str">
        <f>IF(A2778="","",IF(B2778=1,VLOOKUP(A2778,'entry data'!B:D,3,0),I2777))</f>
        <v/>
      </c>
      <c r="I2778" s="14" t="str">
        <f>IF(A2778="","",IF(E2778="weekly",7,IF(E2778="fortnightly",14,IF(E2778="monthly",DATE(IF(MONTH(H2778)=12,YEAR(H2778)+1,YEAR(H2778)),VLOOKUP(MONTH(H2778),index!$D$2:$G$13,2,0),DAY(H2778)),
IF(E2778="quarterly",DATE(IF(MONTH(H2778)&gt;=10,YEAR(H2778)+1,YEAR(H2778)),VLOOKUP(MONTH(H2778),index!$D$2:$G$13,3,0),DAY(H2778)),
IF(E2778="halfyearly",DATE(IF(MONTH(H2778)&gt;=7,YEAR(H2778)+1,YEAR(H2778)),VLOOKUP(MONTH(H2778),index!$D$2:$G$13,4,0),DAY(H2778)),
DATE(YEAR(H2778)+1,MONTH(H2778),DAY(H2778)))))-H2778))+H2778)</f>
        <v/>
      </c>
      <c r="J2778" s="9" t="str">
        <f t="shared" si="280"/>
        <v/>
      </c>
      <c r="K2778" s="11" t="str">
        <f t="shared" si="281"/>
        <v/>
      </c>
      <c r="L2778" s="11" t="str">
        <f t="shared" si="282"/>
        <v/>
      </c>
      <c r="M2778" s="11" t="str">
        <f>IF(A2778="","",VLOOKUP(E2778,index!$A$1:$B$6,2,0)*K2778*G2778)</f>
        <v/>
      </c>
      <c r="N2778" s="11" t="str">
        <f>IF(A2778="","",-PMT(G2778*VLOOKUP(E2778,index!$A$1:$B$6,2,0),C2778,F2778,0,0))</f>
        <v/>
      </c>
      <c r="O2778" s="11" t="str">
        <f t="shared" si="283"/>
        <v/>
      </c>
      <c r="P2778" s="11" t="str">
        <f t="shared" si="278"/>
        <v/>
      </c>
    </row>
    <row r="2779" spans="1:16" x14ac:dyDescent="0.25">
      <c r="A2779" s="9" t="str">
        <f>IF(A2778="","",IF(B2778&lt;C2778,A2778,IF(A2778=MAX('entry data'!$B$8:$B$507),"",A2778+1)))</f>
        <v/>
      </c>
      <c r="B2779" s="9" t="str">
        <f t="shared" si="279"/>
        <v/>
      </c>
      <c r="C2779" s="9" t="str">
        <f>IF(ISERROR(VLOOKUP(A2779,'entry data'!B:G,6,0)),"",VLOOKUP(A2779,'entry data'!B:G,6,0))</f>
        <v/>
      </c>
      <c r="D2779" s="9" t="str">
        <f>IF(ISERROR(VLOOKUP(A2779,'entry data'!B:C,2,0)),"",VLOOKUP(A2779,'entry data'!B:C,2,0))</f>
        <v/>
      </c>
      <c r="E2779" s="9" t="str">
        <f>IF(ISERROR(VLOOKUP(A2779,'entry data'!B:E,4,0)),"",VLOOKUP(A2779,'entry data'!B:E,4,0))</f>
        <v/>
      </c>
      <c r="F2779" s="11" t="str">
        <f>IF(A2779="","",IF(ISERROR(VLOOKUP(A2779,'entry data'!B:F,5,0)),"",VLOOKUP(A2779,'entry data'!B:F,5,0)))</f>
        <v/>
      </c>
      <c r="G2779" s="12" t="str">
        <f>IF(A2779="","",IF(ISERROR(VLOOKUP(A2779,'entry data'!B:I,8,0)),"",VLOOKUP(A2779,'entry data'!B:I,7,0)))</f>
        <v/>
      </c>
      <c r="H2779" s="13" t="str">
        <f>IF(A2779="","",IF(B2779=1,VLOOKUP(A2779,'entry data'!B:D,3,0),I2778))</f>
        <v/>
      </c>
      <c r="I2779" s="14" t="str">
        <f>IF(A2779="","",IF(E2779="weekly",7,IF(E2779="fortnightly",14,IF(E2779="monthly",DATE(IF(MONTH(H2779)=12,YEAR(H2779)+1,YEAR(H2779)),VLOOKUP(MONTH(H2779),index!$D$2:$G$13,2,0),DAY(H2779)),
IF(E2779="quarterly",DATE(IF(MONTH(H2779)&gt;=10,YEAR(H2779)+1,YEAR(H2779)),VLOOKUP(MONTH(H2779),index!$D$2:$G$13,3,0),DAY(H2779)),
IF(E2779="halfyearly",DATE(IF(MONTH(H2779)&gt;=7,YEAR(H2779)+1,YEAR(H2779)),VLOOKUP(MONTH(H2779),index!$D$2:$G$13,4,0),DAY(H2779)),
DATE(YEAR(H2779)+1,MONTH(H2779),DAY(H2779)))))-H2779))+H2779)</f>
        <v/>
      </c>
      <c r="J2779" s="9" t="str">
        <f t="shared" si="280"/>
        <v/>
      </c>
      <c r="K2779" s="11" t="str">
        <f t="shared" si="281"/>
        <v/>
      </c>
      <c r="L2779" s="11" t="str">
        <f t="shared" si="282"/>
        <v/>
      </c>
      <c r="M2779" s="11" t="str">
        <f>IF(A2779="","",VLOOKUP(E2779,index!$A$1:$B$6,2,0)*K2779*G2779)</f>
        <v/>
      </c>
      <c r="N2779" s="11" t="str">
        <f>IF(A2779="","",-PMT(G2779*VLOOKUP(E2779,index!$A$1:$B$6,2,0),C2779,F2779,0,0))</f>
        <v/>
      </c>
      <c r="O2779" s="11" t="str">
        <f t="shared" si="283"/>
        <v/>
      </c>
      <c r="P2779" s="11" t="str">
        <f t="shared" si="278"/>
        <v/>
      </c>
    </row>
    <row r="2780" spans="1:16" x14ac:dyDescent="0.25">
      <c r="A2780" s="9" t="str">
        <f>IF(A2779="","",IF(B2779&lt;C2779,A2779,IF(A2779=MAX('entry data'!$B$8:$B$507),"",A2779+1)))</f>
        <v/>
      </c>
      <c r="B2780" s="9" t="str">
        <f t="shared" si="279"/>
        <v/>
      </c>
      <c r="C2780" s="9" t="str">
        <f>IF(ISERROR(VLOOKUP(A2780,'entry data'!B:G,6,0)),"",VLOOKUP(A2780,'entry data'!B:G,6,0))</f>
        <v/>
      </c>
      <c r="D2780" s="9" t="str">
        <f>IF(ISERROR(VLOOKUP(A2780,'entry data'!B:C,2,0)),"",VLOOKUP(A2780,'entry data'!B:C,2,0))</f>
        <v/>
      </c>
      <c r="E2780" s="9" t="str">
        <f>IF(ISERROR(VLOOKUP(A2780,'entry data'!B:E,4,0)),"",VLOOKUP(A2780,'entry data'!B:E,4,0))</f>
        <v/>
      </c>
      <c r="F2780" s="11" t="str">
        <f>IF(A2780="","",IF(ISERROR(VLOOKUP(A2780,'entry data'!B:F,5,0)),"",VLOOKUP(A2780,'entry data'!B:F,5,0)))</f>
        <v/>
      </c>
      <c r="G2780" s="12" t="str">
        <f>IF(A2780="","",IF(ISERROR(VLOOKUP(A2780,'entry data'!B:I,8,0)),"",VLOOKUP(A2780,'entry data'!B:I,7,0)))</f>
        <v/>
      </c>
      <c r="H2780" s="13" t="str">
        <f>IF(A2780="","",IF(B2780=1,VLOOKUP(A2780,'entry data'!B:D,3,0),I2779))</f>
        <v/>
      </c>
      <c r="I2780" s="14" t="str">
        <f>IF(A2780="","",IF(E2780="weekly",7,IF(E2780="fortnightly",14,IF(E2780="monthly",DATE(IF(MONTH(H2780)=12,YEAR(H2780)+1,YEAR(H2780)),VLOOKUP(MONTH(H2780),index!$D$2:$G$13,2,0),DAY(H2780)),
IF(E2780="quarterly",DATE(IF(MONTH(H2780)&gt;=10,YEAR(H2780)+1,YEAR(H2780)),VLOOKUP(MONTH(H2780),index!$D$2:$G$13,3,0),DAY(H2780)),
IF(E2780="halfyearly",DATE(IF(MONTH(H2780)&gt;=7,YEAR(H2780)+1,YEAR(H2780)),VLOOKUP(MONTH(H2780),index!$D$2:$G$13,4,0),DAY(H2780)),
DATE(YEAR(H2780)+1,MONTH(H2780),DAY(H2780)))))-H2780))+H2780)</f>
        <v/>
      </c>
      <c r="J2780" s="9" t="str">
        <f t="shared" si="280"/>
        <v/>
      </c>
      <c r="K2780" s="11" t="str">
        <f t="shared" si="281"/>
        <v/>
      </c>
      <c r="L2780" s="11" t="str">
        <f t="shared" si="282"/>
        <v/>
      </c>
      <c r="M2780" s="11" t="str">
        <f>IF(A2780="","",VLOOKUP(E2780,index!$A$1:$B$6,2,0)*K2780*G2780)</f>
        <v/>
      </c>
      <c r="N2780" s="11" t="str">
        <f>IF(A2780="","",-PMT(G2780*VLOOKUP(E2780,index!$A$1:$B$6,2,0),C2780,F2780,0,0))</f>
        <v/>
      </c>
      <c r="O2780" s="11" t="str">
        <f t="shared" si="283"/>
        <v/>
      </c>
      <c r="P2780" s="11" t="str">
        <f t="shared" si="278"/>
        <v/>
      </c>
    </row>
    <row r="2781" spans="1:16" x14ac:dyDescent="0.25">
      <c r="A2781" s="9" t="str">
        <f>IF(A2780="","",IF(B2780&lt;C2780,A2780,IF(A2780=MAX('entry data'!$B$8:$B$507),"",A2780+1)))</f>
        <v/>
      </c>
      <c r="B2781" s="9" t="str">
        <f t="shared" si="279"/>
        <v/>
      </c>
      <c r="C2781" s="9" t="str">
        <f>IF(ISERROR(VLOOKUP(A2781,'entry data'!B:G,6,0)),"",VLOOKUP(A2781,'entry data'!B:G,6,0))</f>
        <v/>
      </c>
      <c r="D2781" s="9" t="str">
        <f>IF(ISERROR(VLOOKUP(A2781,'entry data'!B:C,2,0)),"",VLOOKUP(A2781,'entry data'!B:C,2,0))</f>
        <v/>
      </c>
      <c r="E2781" s="9" t="str">
        <f>IF(ISERROR(VLOOKUP(A2781,'entry data'!B:E,4,0)),"",VLOOKUP(A2781,'entry data'!B:E,4,0))</f>
        <v/>
      </c>
      <c r="F2781" s="11" t="str">
        <f>IF(A2781="","",IF(ISERROR(VLOOKUP(A2781,'entry data'!B:F,5,0)),"",VLOOKUP(A2781,'entry data'!B:F,5,0)))</f>
        <v/>
      </c>
      <c r="G2781" s="12" t="str">
        <f>IF(A2781="","",IF(ISERROR(VLOOKUP(A2781,'entry data'!B:I,8,0)),"",VLOOKUP(A2781,'entry data'!B:I,7,0)))</f>
        <v/>
      </c>
      <c r="H2781" s="13" t="str">
        <f>IF(A2781="","",IF(B2781=1,VLOOKUP(A2781,'entry data'!B:D,3,0),I2780))</f>
        <v/>
      </c>
      <c r="I2781" s="14" t="str">
        <f>IF(A2781="","",IF(E2781="weekly",7,IF(E2781="fortnightly",14,IF(E2781="monthly",DATE(IF(MONTH(H2781)=12,YEAR(H2781)+1,YEAR(H2781)),VLOOKUP(MONTH(H2781),index!$D$2:$G$13,2,0),DAY(H2781)),
IF(E2781="quarterly",DATE(IF(MONTH(H2781)&gt;=10,YEAR(H2781)+1,YEAR(H2781)),VLOOKUP(MONTH(H2781),index!$D$2:$G$13,3,0),DAY(H2781)),
IF(E2781="halfyearly",DATE(IF(MONTH(H2781)&gt;=7,YEAR(H2781)+1,YEAR(H2781)),VLOOKUP(MONTH(H2781),index!$D$2:$G$13,4,0),DAY(H2781)),
DATE(YEAR(H2781)+1,MONTH(H2781),DAY(H2781)))))-H2781))+H2781)</f>
        <v/>
      </c>
      <c r="J2781" s="9" t="str">
        <f t="shared" si="280"/>
        <v/>
      </c>
      <c r="K2781" s="11" t="str">
        <f t="shared" si="281"/>
        <v/>
      </c>
      <c r="L2781" s="11" t="str">
        <f t="shared" si="282"/>
        <v/>
      </c>
      <c r="M2781" s="11" t="str">
        <f>IF(A2781="","",VLOOKUP(E2781,index!$A$1:$B$6,2,0)*K2781*G2781)</f>
        <v/>
      </c>
      <c r="N2781" s="11" t="str">
        <f>IF(A2781="","",-PMT(G2781*VLOOKUP(E2781,index!$A$1:$B$6,2,0),C2781,F2781,0,0))</f>
        <v/>
      </c>
      <c r="O2781" s="11" t="str">
        <f t="shared" si="283"/>
        <v/>
      </c>
      <c r="P2781" s="11" t="str">
        <f t="shared" si="278"/>
        <v/>
      </c>
    </row>
    <row r="2782" spans="1:16" x14ac:dyDescent="0.25">
      <c r="A2782" s="9" t="str">
        <f>IF(A2781="","",IF(B2781&lt;C2781,A2781,IF(A2781=MAX('entry data'!$B$8:$B$507),"",A2781+1)))</f>
        <v/>
      </c>
      <c r="B2782" s="9" t="str">
        <f t="shared" si="279"/>
        <v/>
      </c>
      <c r="C2782" s="9" t="str">
        <f>IF(ISERROR(VLOOKUP(A2782,'entry data'!B:G,6,0)),"",VLOOKUP(A2782,'entry data'!B:G,6,0))</f>
        <v/>
      </c>
      <c r="D2782" s="9" t="str">
        <f>IF(ISERROR(VLOOKUP(A2782,'entry data'!B:C,2,0)),"",VLOOKUP(A2782,'entry data'!B:C,2,0))</f>
        <v/>
      </c>
      <c r="E2782" s="9" t="str">
        <f>IF(ISERROR(VLOOKUP(A2782,'entry data'!B:E,4,0)),"",VLOOKUP(A2782,'entry data'!B:E,4,0))</f>
        <v/>
      </c>
      <c r="F2782" s="11" t="str">
        <f>IF(A2782="","",IF(ISERROR(VLOOKUP(A2782,'entry data'!B:F,5,0)),"",VLOOKUP(A2782,'entry data'!B:F,5,0)))</f>
        <v/>
      </c>
      <c r="G2782" s="12" t="str">
        <f>IF(A2782="","",IF(ISERROR(VLOOKUP(A2782,'entry data'!B:I,8,0)),"",VLOOKUP(A2782,'entry data'!B:I,7,0)))</f>
        <v/>
      </c>
      <c r="H2782" s="13" t="str">
        <f>IF(A2782="","",IF(B2782=1,VLOOKUP(A2782,'entry data'!B:D,3,0),I2781))</f>
        <v/>
      </c>
      <c r="I2782" s="14" t="str">
        <f>IF(A2782="","",IF(E2782="weekly",7,IF(E2782="fortnightly",14,IF(E2782="monthly",DATE(IF(MONTH(H2782)=12,YEAR(H2782)+1,YEAR(H2782)),VLOOKUP(MONTH(H2782),index!$D$2:$G$13,2,0),DAY(H2782)),
IF(E2782="quarterly",DATE(IF(MONTH(H2782)&gt;=10,YEAR(H2782)+1,YEAR(H2782)),VLOOKUP(MONTH(H2782),index!$D$2:$G$13,3,0),DAY(H2782)),
IF(E2782="halfyearly",DATE(IF(MONTH(H2782)&gt;=7,YEAR(H2782)+1,YEAR(H2782)),VLOOKUP(MONTH(H2782),index!$D$2:$G$13,4,0),DAY(H2782)),
DATE(YEAR(H2782)+1,MONTH(H2782),DAY(H2782)))))-H2782))+H2782)</f>
        <v/>
      </c>
      <c r="J2782" s="9" t="str">
        <f t="shared" si="280"/>
        <v/>
      </c>
      <c r="K2782" s="11" t="str">
        <f t="shared" si="281"/>
        <v/>
      </c>
      <c r="L2782" s="11" t="str">
        <f t="shared" si="282"/>
        <v/>
      </c>
      <c r="M2782" s="11" t="str">
        <f>IF(A2782="","",VLOOKUP(E2782,index!$A$1:$B$6,2,0)*K2782*G2782)</f>
        <v/>
      </c>
      <c r="N2782" s="11" t="str">
        <f>IF(A2782="","",-PMT(G2782*VLOOKUP(E2782,index!$A$1:$B$6,2,0),C2782,F2782,0,0))</f>
        <v/>
      </c>
      <c r="O2782" s="11" t="str">
        <f t="shared" si="283"/>
        <v/>
      </c>
      <c r="P2782" s="11" t="str">
        <f t="shared" si="278"/>
        <v/>
      </c>
    </row>
    <row r="2783" spans="1:16" x14ac:dyDescent="0.25">
      <c r="A2783" s="9" t="str">
        <f>IF(A2782="","",IF(B2782&lt;C2782,A2782,IF(A2782=MAX('entry data'!$B$8:$B$507),"",A2782+1)))</f>
        <v/>
      </c>
      <c r="B2783" s="9" t="str">
        <f t="shared" si="279"/>
        <v/>
      </c>
      <c r="C2783" s="9" t="str">
        <f>IF(ISERROR(VLOOKUP(A2783,'entry data'!B:G,6,0)),"",VLOOKUP(A2783,'entry data'!B:G,6,0))</f>
        <v/>
      </c>
      <c r="D2783" s="9" t="str">
        <f>IF(ISERROR(VLOOKUP(A2783,'entry data'!B:C,2,0)),"",VLOOKUP(A2783,'entry data'!B:C,2,0))</f>
        <v/>
      </c>
      <c r="E2783" s="9" t="str">
        <f>IF(ISERROR(VLOOKUP(A2783,'entry data'!B:E,4,0)),"",VLOOKUP(A2783,'entry data'!B:E,4,0))</f>
        <v/>
      </c>
      <c r="F2783" s="11" t="str">
        <f>IF(A2783="","",IF(ISERROR(VLOOKUP(A2783,'entry data'!B:F,5,0)),"",VLOOKUP(A2783,'entry data'!B:F,5,0)))</f>
        <v/>
      </c>
      <c r="G2783" s="12" t="str">
        <f>IF(A2783="","",IF(ISERROR(VLOOKUP(A2783,'entry data'!B:I,8,0)),"",VLOOKUP(A2783,'entry data'!B:I,7,0)))</f>
        <v/>
      </c>
      <c r="H2783" s="13" t="str">
        <f>IF(A2783="","",IF(B2783=1,VLOOKUP(A2783,'entry data'!B:D,3,0),I2782))</f>
        <v/>
      </c>
      <c r="I2783" s="14" t="str">
        <f>IF(A2783="","",IF(E2783="weekly",7,IF(E2783="fortnightly",14,IF(E2783="monthly",DATE(IF(MONTH(H2783)=12,YEAR(H2783)+1,YEAR(H2783)),VLOOKUP(MONTH(H2783),index!$D$2:$G$13,2,0),DAY(H2783)),
IF(E2783="quarterly",DATE(IF(MONTH(H2783)&gt;=10,YEAR(H2783)+1,YEAR(H2783)),VLOOKUP(MONTH(H2783),index!$D$2:$G$13,3,0),DAY(H2783)),
IF(E2783="halfyearly",DATE(IF(MONTH(H2783)&gt;=7,YEAR(H2783)+1,YEAR(H2783)),VLOOKUP(MONTH(H2783),index!$D$2:$G$13,4,0),DAY(H2783)),
DATE(YEAR(H2783)+1,MONTH(H2783),DAY(H2783)))))-H2783))+H2783)</f>
        <v/>
      </c>
      <c r="J2783" s="9" t="str">
        <f t="shared" si="280"/>
        <v/>
      </c>
      <c r="K2783" s="11" t="str">
        <f t="shared" si="281"/>
        <v/>
      </c>
      <c r="L2783" s="11" t="str">
        <f t="shared" si="282"/>
        <v/>
      </c>
      <c r="M2783" s="11" t="str">
        <f>IF(A2783="","",VLOOKUP(E2783,index!$A$1:$B$6,2,0)*K2783*G2783)</f>
        <v/>
      </c>
      <c r="N2783" s="11" t="str">
        <f>IF(A2783="","",-PMT(G2783*VLOOKUP(E2783,index!$A$1:$B$6,2,0),C2783,F2783,0,0))</f>
        <v/>
      </c>
      <c r="O2783" s="11" t="str">
        <f t="shared" si="283"/>
        <v/>
      </c>
      <c r="P2783" s="11" t="str">
        <f t="shared" si="278"/>
        <v/>
      </c>
    </row>
    <row r="2784" spans="1:16" x14ac:dyDescent="0.25">
      <c r="A2784" s="9" t="str">
        <f>IF(A2783="","",IF(B2783&lt;C2783,A2783,IF(A2783=MAX('entry data'!$B$8:$B$507),"",A2783+1)))</f>
        <v/>
      </c>
      <c r="B2784" s="9" t="str">
        <f t="shared" si="279"/>
        <v/>
      </c>
      <c r="C2784" s="9" t="str">
        <f>IF(ISERROR(VLOOKUP(A2784,'entry data'!B:G,6,0)),"",VLOOKUP(A2784,'entry data'!B:G,6,0))</f>
        <v/>
      </c>
      <c r="D2784" s="9" t="str">
        <f>IF(ISERROR(VLOOKUP(A2784,'entry data'!B:C,2,0)),"",VLOOKUP(A2784,'entry data'!B:C,2,0))</f>
        <v/>
      </c>
      <c r="E2784" s="9" t="str">
        <f>IF(ISERROR(VLOOKUP(A2784,'entry data'!B:E,4,0)),"",VLOOKUP(A2784,'entry data'!B:E,4,0))</f>
        <v/>
      </c>
      <c r="F2784" s="11" t="str">
        <f>IF(A2784="","",IF(ISERROR(VLOOKUP(A2784,'entry data'!B:F,5,0)),"",VLOOKUP(A2784,'entry data'!B:F,5,0)))</f>
        <v/>
      </c>
      <c r="G2784" s="12" t="str">
        <f>IF(A2784="","",IF(ISERROR(VLOOKUP(A2784,'entry data'!B:I,8,0)),"",VLOOKUP(A2784,'entry data'!B:I,7,0)))</f>
        <v/>
      </c>
      <c r="H2784" s="13" t="str">
        <f>IF(A2784="","",IF(B2784=1,VLOOKUP(A2784,'entry data'!B:D,3,0),I2783))</f>
        <v/>
      </c>
      <c r="I2784" s="14" t="str">
        <f>IF(A2784="","",IF(E2784="weekly",7,IF(E2784="fortnightly",14,IF(E2784="monthly",DATE(IF(MONTH(H2784)=12,YEAR(H2784)+1,YEAR(H2784)),VLOOKUP(MONTH(H2784),index!$D$2:$G$13,2,0),DAY(H2784)),
IF(E2784="quarterly",DATE(IF(MONTH(H2784)&gt;=10,YEAR(H2784)+1,YEAR(H2784)),VLOOKUP(MONTH(H2784),index!$D$2:$G$13,3,0),DAY(H2784)),
IF(E2784="halfyearly",DATE(IF(MONTH(H2784)&gt;=7,YEAR(H2784)+1,YEAR(H2784)),VLOOKUP(MONTH(H2784),index!$D$2:$G$13,4,0),DAY(H2784)),
DATE(YEAR(H2784)+1,MONTH(H2784),DAY(H2784)))))-H2784))+H2784)</f>
        <v/>
      </c>
      <c r="J2784" s="9" t="str">
        <f t="shared" si="280"/>
        <v/>
      </c>
      <c r="K2784" s="11" t="str">
        <f t="shared" si="281"/>
        <v/>
      </c>
      <c r="L2784" s="11" t="str">
        <f t="shared" si="282"/>
        <v/>
      </c>
      <c r="M2784" s="11" t="str">
        <f>IF(A2784="","",VLOOKUP(E2784,index!$A$1:$B$6,2,0)*K2784*G2784)</f>
        <v/>
      </c>
      <c r="N2784" s="11" t="str">
        <f>IF(A2784="","",-PMT(G2784*VLOOKUP(E2784,index!$A$1:$B$6,2,0),C2784,F2784,0,0))</f>
        <v/>
      </c>
      <c r="O2784" s="11" t="str">
        <f t="shared" si="283"/>
        <v/>
      </c>
      <c r="P2784" s="11" t="str">
        <f t="shared" si="278"/>
        <v/>
      </c>
    </row>
    <row r="2785" spans="1:16" x14ac:dyDescent="0.25">
      <c r="A2785" s="9" t="str">
        <f>IF(A2784="","",IF(B2784&lt;C2784,A2784,IF(A2784=MAX('entry data'!$B$8:$B$507),"",A2784+1)))</f>
        <v/>
      </c>
      <c r="B2785" s="9" t="str">
        <f t="shared" si="279"/>
        <v/>
      </c>
      <c r="C2785" s="9" t="str">
        <f>IF(ISERROR(VLOOKUP(A2785,'entry data'!B:G,6,0)),"",VLOOKUP(A2785,'entry data'!B:G,6,0))</f>
        <v/>
      </c>
      <c r="D2785" s="9" t="str">
        <f>IF(ISERROR(VLOOKUP(A2785,'entry data'!B:C,2,0)),"",VLOOKUP(A2785,'entry data'!B:C,2,0))</f>
        <v/>
      </c>
      <c r="E2785" s="9" t="str">
        <f>IF(ISERROR(VLOOKUP(A2785,'entry data'!B:E,4,0)),"",VLOOKUP(A2785,'entry data'!B:E,4,0))</f>
        <v/>
      </c>
      <c r="F2785" s="11" t="str">
        <f>IF(A2785="","",IF(ISERROR(VLOOKUP(A2785,'entry data'!B:F,5,0)),"",VLOOKUP(A2785,'entry data'!B:F,5,0)))</f>
        <v/>
      </c>
      <c r="G2785" s="12" t="str">
        <f>IF(A2785="","",IF(ISERROR(VLOOKUP(A2785,'entry data'!B:I,8,0)),"",VLOOKUP(A2785,'entry data'!B:I,7,0)))</f>
        <v/>
      </c>
      <c r="H2785" s="13" t="str">
        <f>IF(A2785="","",IF(B2785=1,VLOOKUP(A2785,'entry data'!B:D,3,0),I2784))</f>
        <v/>
      </c>
      <c r="I2785" s="14" t="str">
        <f>IF(A2785="","",IF(E2785="weekly",7,IF(E2785="fortnightly",14,IF(E2785="monthly",DATE(IF(MONTH(H2785)=12,YEAR(H2785)+1,YEAR(H2785)),VLOOKUP(MONTH(H2785),index!$D$2:$G$13,2,0),DAY(H2785)),
IF(E2785="quarterly",DATE(IF(MONTH(H2785)&gt;=10,YEAR(H2785)+1,YEAR(H2785)),VLOOKUP(MONTH(H2785),index!$D$2:$G$13,3,0),DAY(H2785)),
IF(E2785="halfyearly",DATE(IF(MONTH(H2785)&gt;=7,YEAR(H2785)+1,YEAR(H2785)),VLOOKUP(MONTH(H2785),index!$D$2:$G$13,4,0),DAY(H2785)),
DATE(YEAR(H2785)+1,MONTH(H2785),DAY(H2785)))))-H2785))+H2785)</f>
        <v/>
      </c>
      <c r="J2785" s="9" t="str">
        <f t="shared" si="280"/>
        <v/>
      </c>
      <c r="K2785" s="11" t="str">
        <f t="shared" si="281"/>
        <v/>
      </c>
      <c r="L2785" s="11" t="str">
        <f t="shared" si="282"/>
        <v/>
      </c>
      <c r="M2785" s="11" t="str">
        <f>IF(A2785="","",VLOOKUP(E2785,index!$A$1:$B$6,2,0)*K2785*G2785)</f>
        <v/>
      </c>
      <c r="N2785" s="11" t="str">
        <f>IF(A2785="","",-PMT(G2785*VLOOKUP(E2785,index!$A$1:$B$6,2,0),C2785,F2785,0,0))</f>
        <v/>
      </c>
      <c r="O2785" s="11" t="str">
        <f t="shared" si="283"/>
        <v/>
      </c>
      <c r="P2785" s="11" t="str">
        <f t="shared" si="278"/>
        <v/>
      </c>
    </row>
    <row r="2786" spans="1:16" x14ac:dyDescent="0.25">
      <c r="A2786" s="9" t="str">
        <f>IF(A2785="","",IF(B2785&lt;C2785,A2785,IF(A2785=MAX('entry data'!$B$8:$B$507),"",A2785+1)))</f>
        <v/>
      </c>
      <c r="B2786" s="9" t="str">
        <f t="shared" si="279"/>
        <v/>
      </c>
      <c r="C2786" s="9" t="str">
        <f>IF(ISERROR(VLOOKUP(A2786,'entry data'!B:G,6,0)),"",VLOOKUP(A2786,'entry data'!B:G,6,0))</f>
        <v/>
      </c>
      <c r="D2786" s="9" t="str">
        <f>IF(ISERROR(VLOOKUP(A2786,'entry data'!B:C,2,0)),"",VLOOKUP(A2786,'entry data'!B:C,2,0))</f>
        <v/>
      </c>
      <c r="E2786" s="9" t="str">
        <f>IF(ISERROR(VLOOKUP(A2786,'entry data'!B:E,4,0)),"",VLOOKUP(A2786,'entry data'!B:E,4,0))</f>
        <v/>
      </c>
      <c r="F2786" s="11" t="str">
        <f>IF(A2786="","",IF(ISERROR(VLOOKUP(A2786,'entry data'!B:F,5,0)),"",VLOOKUP(A2786,'entry data'!B:F,5,0)))</f>
        <v/>
      </c>
      <c r="G2786" s="12" t="str">
        <f>IF(A2786="","",IF(ISERROR(VLOOKUP(A2786,'entry data'!B:I,8,0)),"",VLOOKUP(A2786,'entry data'!B:I,7,0)))</f>
        <v/>
      </c>
      <c r="H2786" s="13" t="str">
        <f>IF(A2786="","",IF(B2786=1,VLOOKUP(A2786,'entry data'!B:D,3,0),I2785))</f>
        <v/>
      </c>
      <c r="I2786" s="14" t="str">
        <f>IF(A2786="","",IF(E2786="weekly",7,IF(E2786="fortnightly",14,IF(E2786="monthly",DATE(IF(MONTH(H2786)=12,YEAR(H2786)+1,YEAR(H2786)),VLOOKUP(MONTH(H2786),index!$D$2:$G$13,2,0),DAY(H2786)),
IF(E2786="quarterly",DATE(IF(MONTH(H2786)&gt;=10,YEAR(H2786)+1,YEAR(H2786)),VLOOKUP(MONTH(H2786),index!$D$2:$G$13,3,0),DAY(H2786)),
IF(E2786="halfyearly",DATE(IF(MONTH(H2786)&gt;=7,YEAR(H2786)+1,YEAR(H2786)),VLOOKUP(MONTH(H2786),index!$D$2:$G$13,4,0),DAY(H2786)),
DATE(YEAR(H2786)+1,MONTH(H2786),DAY(H2786)))))-H2786))+H2786)</f>
        <v/>
      </c>
      <c r="J2786" s="9" t="str">
        <f t="shared" si="280"/>
        <v/>
      </c>
      <c r="K2786" s="11" t="str">
        <f t="shared" si="281"/>
        <v/>
      </c>
      <c r="L2786" s="11" t="str">
        <f t="shared" si="282"/>
        <v/>
      </c>
      <c r="M2786" s="11" t="str">
        <f>IF(A2786="","",VLOOKUP(E2786,index!$A$1:$B$6,2,0)*K2786*G2786)</f>
        <v/>
      </c>
      <c r="N2786" s="11" t="str">
        <f>IF(A2786="","",-PMT(G2786*VLOOKUP(E2786,index!$A$1:$B$6,2,0),C2786,F2786,0,0))</f>
        <v/>
      </c>
      <c r="O2786" s="11" t="str">
        <f t="shared" si="283"/>
        <v/>
      </c>
      <c r="P2786" s="11" t="str">
        <f t="shared" si="278"/>
        <v/>
      </c>
    </row>
    <row r="2787" spans="1:16" x14ac:dyDescent="0.25">
      <c r="A2787" s="9" t="str">
        <f>IF(A2786="","",IF(B2786&lt;C2786,A2786,IF(A2786=MAX('entry data'!$B$8:$B$507),"",A2786+1)))</f>
        <v/>
      </c>
      <c r="B2787" s="9" t="str">
        <f t="shared" si="279"/>
        <v/>
      </c>
      <c r="C2787" s="9" t="str">
        <f>IF(ISERROR(VLOOKUP(A2787,'entry data'!B:G,6,0)),"",VLOOKUP(A2787,'entry data'!B:G,6,0))</f>
        <v/>
      </c>
      <c r="D2787" s="9" t="str">
        <f>IF(ISERROR(VLOOKUP(A2787,'entry data'!B:C,2,0)),"",VLOOKUP(A2787,'entry data'!B:C,2,0))</f>
        <v/>
      </c>
      <c r="E2787" s="9" t="str">
        <f>IF(ISERROR(VLOOKUP(A2787,'entry data'!B:E,4,0)),"",VLOOKUP(A2787,'entry data'!B:E,4,0))</f>
        <v/>
      </c>
      <c r="F2787" s="11" t="str">
        <f>IF(A2787="","",IF(ISERROR(VLOOKUP(A2787,'entry data'!B:F,5,0)),"",VLOOKUP(A2787,'entry data'!B:F,5,0)))</f>
        <v/>
      </c>
      <c r="G2787" s="12" t="str">
        <f>IF(A2787="","",IF(ISERROR(VLOOKUP(A2787,'entry data'!B:I,8,0)),"",VLOOKUP(A2787,'entry data'!B:I,7,0)))</f>
        <v/>
      </c>
      <c r="H2787" s="13" t="str">
        <f>IF(A2787="","",IF(B2787=1,VLOOKUP(A2787,'entry data'!B:D,3,0),I2786))</f>
        <v/>
      </c>
      <c r="I2787" s="14" t="str">
        <f>IF(A2787="","",IF(E2787="weekly",7,IF(E2787="fortnightly",14,IF(E2787="monthly",DATE(IF(MONTH(H2787)=12,YEAR(H2787)+1,YEAR(H2787)),VLOOKUP(MONTH(H2787),index!$D$2:$G$13,2,0),DAY(H2787)),
IF(E2787="quarterly",DATE(IF(MONTH(H2787)&gt;=10,YEAR(H2787)+1,YEAR(H2787)),VLOOKUP(MONTH(H2787),index!$D$2:$G$13,3,0),DAY(H2787)),
IF(E2787="halfyearly",DATE(IF(MONTH(H2787)&gt;=7,YEAR(H2787)+1,YEAR(H2787)),VLOOKUP(MONTH(H2787),index!$D$2:$G$13,4,0),DAY(H2787)),
DATE(YEAR(H2787)+1,MONTH(H2787),DAY(H2787)))))-H2787))+H2787)</f>
        <v/>
      </c>
      <c r="J2787" s="9" t="str">
        <f t="shared" si="280"/>
        <v/>
      </c>
      <c r="K2787" s="11" t="str">
        <f t="shared" si="281"/>
        <v/>
      </c>
      <c r="L2787" s="11" t="str">
        <f t="shared" si="282"/>
        <v/>
      </c>
      <c r="M2787" s="11" t="str">
        <f>IF(A2787="","",VLOOKUP(E2787,index!$A$1:$B$6,2,0)*K2787*G2787)</f>
        <v/>
      </c>
      <c r="N2787" s="11" t="str">
        <f>IF(A2787="","",-PMT(G2787*VLOOKUP(E2787,index!$A$1:$B$6,2,0),C2787,F2787,0,0))</f>
        <v/>
      </c>
      <c r="O2787" s="11" t="str">
        <f t="shared" si="283"/>
        <v/>
      </c>
      <c r="P2787" s="11" t="str">
        <f t="shared" si="278"/>
        <v/>
      </c>
    </row>
    <row r="2788" spans="1:16" x14ac:dyDescent="0.25">
      <c r="A2788" s="9" t="str">
        <f>IF(A2787="","",IF(B2787&lt;C2787,A2787,IF(A2787=MAX('entry data'!$B$8:$B$507),"",A2787+1)))</f>
        <v/>
      </c>
      <c r="B2788" s="9" t="str">
        <f t="shared" si="279"/>
        <v/>
      </c>
      <c r="C2788" s="9" t="str">
        <f>IF(ISERROR(VLOOKUP(A2788,'entry data'!B:G,6,0)),"",VLOOKUP(A2788,'entry data'!B:G,6,0))</f>
        <v/>
      </c>
      <c r="D2788" s="9" t="str">
        <f>IF(ISERROR(VLOOKUP(A2788,'entry data'!B:C,2,0)),"",VLOOKUP(A2788,'entry data'!B:C,2,0))</f>
        <v/>
      </c>
      <c r="E2788" s="9" t="str">
        <f>IF(ISERROR(VLOOKUP(A2788,'entry data'!B:E,4,0)),"",VLOOKUP(A2788,'entry data'!B:E,4,0))</f>
        <v/>
      </c>
      <c r="F2788" s="11" t="str">
        <f>IF(A2788="","",IF(ISERROR(VLOOKUP(A2788,'entry data'!B:F,5,0)),"",VLOOKUP(A2788,'entry data'!B:F,5,0)))</f>
        <v/>
      </c>
      <c r="G2788" s="12" t="str">
        <f>IF(A2788="","",IF(ISERROR(VLOOKUP(A2788,'entry data'!B:I,8,0)),"",VLOOKUP(A2788,'entry data'!B:I,7,0)))</f>
        <v/>
      </c>
      <c r="H2788" s="13" t="str">
        <f>IF(A2788="","",IF(B2788=1,VLOOKUP(A2788,'entry data'!B:D,3,0),I2787))</f>
        <v/>
      </c>
      <c r="I2788" s="14" t="str">
        <f>IF(A2788="","",IF(E2788="weekly",7,IF(E2788="fortnightly",14,IF(E2788="monthly",DATE(IF(MONTH(H2788)=12,YEAR(H2788)+1,YEAR(H2788)),VLOOKUP(MONTH(H2788),index!$D$2:$G$13,2,0),DAY(H2788)),
IF(E2788="quarterly",DATE(IF(MONTH(H2788)&gt;=10,YEAR(H2788)+1,YEAR(H2788)),VLOOKUP(MONTH(H2788),index!$D$2:$G$13,3,0),DAY(H2788)),
IF(E2788="halfyearly",DATE(IF(MONTH(H2788)&gt;=7,YEAR(H2788)+1,YEAR(H2788)),VLOOKUP(MONTH(H2788),index!$D$2:$G$13,4,0),DAY(H2788)),
DATE(YEAR(H2788)+1,MONTH(H2788),DAY(H2788)))))-H2788))+H2788)</f>
        <v/>
      </c>
      <c r="J2788" s="9" t="str">
        <f t="shared" si="280"/>
        <v/>
      </c>
      <c r="K2788" s="11" t="str">
        <f t="shared" si="281"/>
        <v/>
      </c>
      <c r="L2788" s="11" t="str">
        <f t="shared" si="282"/>
        <v/>
      </c>
      <c r="M2788" s="11" t="str">
        <f>IF(A2788="","",VLOOKUP(E2788,index!$A$1:$B$6,2,0)*K2788*G2788)</f>
        <v/>
      </c>
      <c r="N2788" s="11" t="str">
        <f>IF(A2788="","",-PMT(G2788*VLOOKUP(E2788,index!$A$1:$B$6,2,0),C2788,F2788,0,0))</f>
        <v/>
      </c>
      <c r="O2788" s="11" t="str">
        <f t="shared" si="283"/>
        <v/>
      </c>
      <c r="P2788" s="11" t="str">
        <f t="shared" si="278"/>
        <v/>
      </c>
    </row>
    <row r="2789" spans="1:16" x14ac:dyDescent="0.25">
      <c r="A2789" s="9" t="str">
        <f>IF(A2788="","",IF(B2788&lt;C2788,A2788,IF(A2788=MAX('entry data'!$B$8:$B$507),"",A2788+1)))</f>
        <v/>
      </c>
      <c r="B2789" s="9" t="str">
        <f t="shared" si="279"/>
        <v/>
      </c>
      <c r="C2789" s="9" t="str">
        <f>IF(ISERROR(VLOOKUP(A2789,'entry data'!B:G,6,0)),"",VLOOKUP(A2789,'entry data'!B:G,6,0))</f>
        <v/>
      </c>
      <c r="D2789" s="9" t="str">
        <f>IF(ISERROR(VLOOKUP(A2789,'entry data'!B:C,2,0)),"",VLOOKUP(A2789,'entry data'!B:C,2,0))</f>
        <v/>
      </c>
      <c r="E2789" s="9" t="str">
        <f>IF(ISERROR(VLOOKUP(A2789,'entry data'!B:E,4,0)),"",VLOOKUP(A2789,'entry data'!B:E,4,0))</f>
        <v/>
      </c>
      <c r="F2789" s="11" t="str">
        <f>IF(A2789="","",IF(ISERROR(VLOOKUP(A2789,'entry data'!B:F,5,0)),"",VLOOKUP(A2789,'entry data'!B:F,5,0)))</f>
        <v/>
      </c>
      <c r="G2789" s="12" t="str">
        <f>IF(A2789="","",IF(ISERROR(VLOOKUP(A2789,'entry data'!B:I,8,0)),"",VLOOKUP(A2789,'entry data'!B:I,7,0)))</f>
        <v/>
      </c>
      <c r="H2789" s="13" t="str">
        <f>IF(A2789="","",IF(B2789=1,VLOOKUP(A2789,'entry data'!B:D,3,0),I2788))</f>
        <v/>
      </c>
      <c r="I2789" s="14" t="str">
        <f>IF(A2789="","",IF(E2789="weekly",7,IF(E2789="fortnightly",14,IF(E2789="monthly",DATE(IF(MONTH(H2789)=12,YEAR(H2789)+1,YEAR(H2789)),VLOOKUP(MONTH(H2789),index!$D$2:$G$13,2,0),DAY(H2789)),
IF(E2789="quarterly",DATE(IF(MONTH(H2789)&gt;=10,YEAR(H2789)+1,YEAR(H2789)),VLOOKUP(MONTH(H2789),index!$D$2:$G$13,3,0),DAY(H2789)),
IF(E2789="halfyearly",DATE(IF(MONTH(H2789)&gt;=7,YEAR(H2789)+1,YEAR(H2789)),VLOOKUP(MONTH(H2789),index!$D$2:$G$13,4,0),DAY(H2789)),
DATE(YEAR(H2789)+1,MONTH(H2789),DAY(H2789)))))-H2789))+H2789)</f>
        <v/>
      </c>
      <c r="J2789" s="9" t="str">
        <f t="shared" si="280"/>
        <v/>
      </c>
      <c r="K2789" s="11" t="str">
        <f t="shared" si="281"/>
        <v/>
      </c>
      <c r="L2789" s="11" t="str">
        <f t="shared" si="282"/>
        <v/>
      </c>
      <c r="M2789" s="11" t="str">
        <f>IF(A2789="","",VLOOKUP(E2789,index!$A$1:$B$6,2,0)*K2789*G2789)</f>
        <v/>
      </c>
      <c r="N2789" s="11" t="str">
        <f>IF(A2789="","",-PMT(G2789*VLOOKUP(E2789,index!$A$1:$B$6,2,0),C2789,F2789,0,0))</f>
        <v/>
      </c>
      <c r="O2789" s="11" t="str">
        <f t="shared" si="283"/>
        <v/>
      </c>
      <c r="P2789" s="11" t="str">
        <f t="shared" si="278"/>
        <v/>
      </c>
    </row>
    <row r="2790" spans="1:16" x14ac:dyDescent="0.25">
      <c r="A2790" s="9" t="str">
        <f>IF(A2789="","",IF(B2789&lt;C2789,A2789,IF(A2789=MAX('entry data'!$B$8:$B$507),"",A2789+1)))</f>
        <v/>
      </c>
      <c r="B2790" s="9" t="str">
        <f t="shared" si="279"/>
        <v/>
      </c>
      <c r="C2790" s="9" t="str">
        <f>IF(ISERROR(VLOOKUP(A2790,'entry data'!B:G,6,0)),"",VLOOKUP(A2790,'entry data'!B:G,6,0))</f>
        <v/>
      </c>
      <c r="D2790" s="9" t="str">
        <f>IF(ISERROR(VLOOKUP(A2790,'entry data'!B:C,2,0)),"",VLOOKUP(A2790,'entry data'!B:C,2,0))</f>
        <v/>
      </c>
      <c r="E2790" s="9" t="str">
        <f>IF(ISERROR(VLOOKUP(A2790,'entry data'!B:E,4,0)),"",VLOOKUP(A2790,'entry data'!B:E,4,0))</f>
        <v/>
      </c>
      <c r="F2790" s="11" t="str">
        <f>IF(A2790="","",IF(ISERROR(VLOOKUP(A2790,'entry data'!B:F,5,0)),"",VLOOKUP(A2790,'entry data'!B:F,5,0)))</f>
        <v/>
      </c>
      <c r="G2790" s="12" t="str">
        <f>IF(A2790="","",IF(ISERROR(VLOOKUP(A2790,'entry data'!B:I,8,0)),"",VLOOKUP(A2790,'entry data'!B:I,7,0)))</f>
        <v/>
      </c>
      <c r="H2790" s="13" t="str">
        <f>IF(A2790="","",IF(B2790=1,VLOOKUP(A2790,'entry data'!B:D,3,0),I2789))</f>
        <v/>
      </c>
      <c r="I2790" s="14" t="str">
        <f>IF(A2790="","",IF(E2790="weekly",7,IF(E2790="fortnightly",14,IF(E2790="monthly",DATE(IF(MONTH(H2790)=12,YEAR(H2790)+1,YEAR(H2790)),VLOOKUP(MONTH(H2790),index!$D$2:$G$13,2,0),DAY(H2790)),
IF(E2790="quarterly",DATE(IF(MONTH(H2790)&gt;=10,YEAR(H2790)+1,YEAR(H2790)),VLOOKUP(MONTH(H2790),index!$D$2:$G$13,3,0),DAY(H2790)),
IF(E2790="halfyearly",DATE(IF(MONTH(H2790)&gt;=7,YEAR(H2790)+1,YEAR(H2790)),VLOOKUP(MONTH(H2790),index!$D$2:$G$13,4,0),DAY(H2790)),
DATE(YEAR(H2790)+1,MONTH(H2790),DAY(H2790)))))-H2790))+H2790)</f>
        <v/>
      </c>
      <c r="J2790" s="9" t="str">
        <f t="shared" si="280"/>
        <v/>
      </c>
      <c r="K2790" s="11" t="str">
        <f t="shared" si="281"/>
        <v/>
      </c>
      <c r="L2790" s="11" t="str">
        <f t="shared" si="282"/>
        <v/>
      </c>
      <c r="M2790" s="11" t="str">
        <f>IF(A2790="","",VLOOKUP(E2790,index!$A$1:$B$6,2,0)*K2790*G2790)</f>
        <v/>
      </c>
      <c r="N2790" s="11" t="str">
        <f>IF(A2790="","",-PMT(G2790*VLOOKUP(E2790,index!$A$1:$B$6,2,0),C2790,F2790,0,0))</f>
        <v/>
      </c>
      <c r="O2790" s="11" t="str">
        <f t="shared" si="283"/>
        <v/>
      </c>
      <c r="P2790" s="11" t="str">
        <f t="shared" si="278"/>
        <v/>
      </c>
    </row>
    <row r="2791" spans="1:16" x14ac:dyDescent="0.25">
      <c r="A2791" s="9" t="str">
        <f>IF(A2790="","",IF(B2790&lt;C2790,A2790,IF(A2790=MAX('entry data'!$B$8:$B$507),"",A2790+1)))</f>
        <v/>
      </c>
      <c r="B2791" s="9" t="str">
        <f t="shared" si="279"/>
        <v/>
      </c>
      <c r="C2791" s="9" t="str">
        <f>IF(ISERROR(VLOOKUP(A2791,'entry data'!B:G,6,0)),"",VLOOKUP(A2791,'entry data'!B:G,6,0))</f>
        <v/>
      </c>
      <c r="D2791" s="9" t="str">
        <f>IF(ISERROR(VLOOKUP(A2791,'entry data'!B:C,2,0)),"",VLOOKUP(A2791,'entry data'!B:C,2,0))</f>
        <v/>
      </c>
      <c r="E2791" s="9" t="str">
        <f>IF(ISERROR(VLOOKUP(A2791,'entry data'!B:E,4,0)),"",VLOOKUP(A2791,'entry data'!B:E,4,0))</f>
        <v/>
      </c>
      <c r="F2791" s="11" t="str">
        <f>IF(A2791="","",IF(ISERROR(VLOOKUP(A2791,'entry data'!B:F,5,0)),"",VLOOKUP(A2791,'entry data'!B:F,5,0)))</f>
        <v/>
      </c>
      <c r="G2791" s="12" t="str">
        <f>IF(A2791="","",IF(ISERROR(VLOOKUP(A2791,'entry data'!B:I,8,0)),"",VLOOKUP(A2791,'entry data'!B:I,7,0)))</f>
        <v/>
      </c>
      <c r="H2791" s="13" t="str">
        <f>IF(A2791="","",IF(B2791=1,VLOOKUP(A2791,'entry data'!B:D,3,0),I2790))</f>
        <v/>
      </c>
      <c r="I2791" s="14" t="str">
        <f>IF(A2791="","",IF(E2791="weekly",7,IF(E2791="fortnightly",14,IF(E2791="monthly",DATE(IF(MONTH(H2791)=12,YEAR(H2791)+1,YEAR(H2791)),VLOOKUP(MONTH(H2791),index!$D$2:$G$13,2,0),DAY(H2791)),
IF(E2791="quarterly",DATE(IF(MONTH(H2791)&gt;=10,YEAR(H2791)+1,YEAR(H2791)),VLOOKUP(MONTH(H2791),index!$D$2:$G$13,3,0),DAY(H2791)),
IF(E2791="halfyearly",DATE(IF(MONTH(H2791)&gt;=7,YEAR(H2791)+1,YEAR(H2791)),VLOOKUP(MONTH(H2791),index!$D$2:$G$13,4,0),DAY(H2791)),
DATE(YEAR(H2791)+1,MONTH(H2791),DAY(H2791)))))-H2791))+H2791)</f>
        <v/>
      </c>
      <c r="J2791" s="9" t="str">
        <f t="shared" si="280"/>
        <v/>
      </c>
      <c r="K2791" s="11" t="str">
        <f t="shared" si="281"/>
        <v/>
      </c>
      <c r="L2791" s="11" t="str">
        <f t="shared" si="282"/>
        <v/>
      </c>
      <c r="M2791" s="11" t="str">
        <f>IF(A2791="","",VLOOKUP(E2791,index!$A$1:$B$6,2,0)*K2791*G2791)</f>
        <v/>
      </c>
      <c r="N2791" s="11" t="str">
        <f>IF(A2791="","",-PMT(G2791*VLOOKUP(E2791,index!$A$1:$B$6,2,0),C2791,F2791,0,0))</f>
        <v/>
      </c>
      <c r="O2791" s="11" t="str">
        <f t="shared" si="283"/>
        <v/>
      </c>
      <c r="P2791" s="11" t="str">
        <f t="shared" si="278"/>
        <v/>
      </c>
    </row>
    <row r="2792" spans="1:16" x14ac:dyDescent="0.25">
      <c r="A2792" s="9" t="str">
        <f>IF(A2791="","",IF(B2791&lt;C2791,A2791,IF(A2791=MAX('entry data'!$B$8:$B$507),"",A2791+1)))</f>
        <v/>
      </c>
      <c r="B2792" s="9" t="str">
        <f t="shared" si="279"/>
        <v/>
      </c>
      <c r="C2792" s="9" t="str">
        <f>IF(ISERROR(VLOOKUP(A2792,'entry data'!B:G,6,0)),"",VLOOKUP(A2792,'entry data'!B:G,6,0))</f>
        <v/>
      </c>
      <c r="D2792" s="9" t="str">
        <f>IF(ISERROR(VLOOKUP(A2792,'entry data'!B:C,2,0)),"",VLOOKUP(A2792,'entry data'!B:C,2,0))</f>
        <v/>
      </c>
      <c r="E2792" s="9" t="str">
        <f>IF(ISERROR(VLOOKUP(A2792,'entry data'!B:E,4,0)),"",VLOOKUP(A2792,'entry data'!B:E,4,0))</f>
        <v/>
      </c>
      <c r="F2792" s="11" t="str">
        <f>IF(A2792="","",IF(ISERROR(VLOOKUP(A2792,'entry data'!B:F,5,0)),"",VLOOKUP(A2792,'entry data'!B:F,5,0)))</f>
        <v/>
      </c>
      <c r="G2792" s="12" t="str">
        <f>IF(A2792="","",IF(ISERROR(VLOOKUP(A2792,'entry data'!B:I,8,0)),"",VLOOKUP(A2792,'entry data'!B:I,7,0)))</f>
        <v/>
      </c>
      <c r="H2792" s="13" t="str">
        <f>IF(A2792="","",IF(B2792=1,VLOOKUP(A2792,'entry data'!B:D,3,0),I2791))</f>
        <v/>
      </c>
      <c r="I2792" s="14" t="str">
        <f>IF(A2792="","",IF(E2792="weekly",7,IF(E2792="fortnightly",14,IF(E2792="monthly",DATE(IF(MONTH(H2792)=12,YEAR(H2792)+1,YEAR(H2792)),VLOOKUP(MONTH(H2792),index!$D$2:$G$13,2,0),DAY(H2792)),
IF(E2792="quarterly",DATE(IF(MONTH(H2792)&gt;=10,YEAR(H2792)+1,YEAR(H2792)),VLOOKUP(MONTH(H2792),index!$D$2:$G$13,3,0),DAY(H2792)),
IF(E2792="halfyearly",DATE(IF(MONTH(H2792)&gt;=7,YEAR(H2792)+1,YEAR(H2792)),VLOOKUP(MONTH(H2792),index!$D$2:$G$13,4,0),DAY(H2792)),
DATE(YEAR(H2792)+1,MONTH(H2792),DAY(H2792)))))-H2792))+H2792)</f>
        <v/>
      </c>
      <c r="J2792" s="9" t="str">
        <f t="shared" si="280"/>
        <v/>
      </c>
      <c r="K2792" s="11" t="str">
        <f t="shared" si="281"/>
        <v/>
      </c>
      <c r="L2792" s="11" t="str">
        <f t="shared" si="282"/>
        <v/>
      </c>
      <c r="M2792" s="11" t="str">
        <f>IF(A2792="","",VLOOKUP(E2792,index!$A$1:$B$6,2,0)*K2792*G2792)</f>
        <v/>
      </c>
      <c r="N2792" s="11" t="str">
        <f>IF(A2792="","",-PMT(G2792*VLOOKUP(E2792,index!$A$1:$B$6,2,0),C2792,F2792,0,0))</f>
        <v/>
      </c>
      <c r="O2792" s="11" t="str">
        <f t="shared" si="283"/>
        <v/>
      </c>
      <c r="P2792" s="11" t="str">
        <f t="shared" si="278"/>
        <v/>
      </c>
    </row>
    <row r="2793" spans="1:16" x14ac:dyDescent="0.25">
      <c r="A2793" s="9" t="str">
        <f>IF(A2792="","",IF(B2792&lt;C2792,A2792,IF(A2792=MAX('entry data'!$B$8:$B$507),"",A2792+1)))</f>
        <v/>
      </c>
      <c r="B2793" s="9" t="str">
        <f t="shared" si="279"/>
        <v/>
      </c>
      <c r="C2793" s="9" t="str">
        <f>IF(ISERROR(VLOOKUP(A2793,'entry data'!B:G,6,0)),"",VLOOKUP(A2793,'entry data'!B:G,6,0))</f>
        <v/>
      </c>
      <c r="D2793" s="9" t="str">
        <f>IF(ISERROR(VLOOKUP(A2793,'entry data'!B:C,2,0)),"",VLOOKUP(A2793,'entry data'!B:C,2,0))</f>
        <v/>
      </c>
      <c r="E2793" s="9" t="str">
        <f>IF(ISERROR(VLOOKUP(A2793,'entry data'!B:E,4,0)),"",VLOOKUP(A2793,'entry data'!B:E,4,0))</f>
        <v/>
      </c>
      <c r="F2793" s="11" t="str">
        <f>IF(A2793="","",IF(ISERROR(VLOOKUP(A2793,'entry data'!B:F,5,0)),"",VLOOKUP(A2793,'entry data'!B:F,5,0)))</f>
        <v/>
      </c>
      <c r="G2793" s="12" t="str">
        <f>IF(A2793="","",IF(ISERROR(VLOOKUP(A2793,'entry data'!B:I,8,0)),"",VLOOKUP(A2793,'entry data'!B:I,7,0)))</f>
        <v/>
      </c>
      <c r="H2793" s="13" t="str">
        <f>IF(A2793="","",IF(B2793=1,VLOOKUP(A2793,'entry data'!B:D,3,0),I2792))</f>
        <v/>
      </c>
      <c r="I2793" s="14" t="str">
        <f>IF(A2793="","",IF(E2793="weekly",7,IF(E2793="fortnightly",14,IF(E2793="monthly",DATE(IF(MONTH(H2793)=12,YEAR(H2793)+1,YEAR(H2793)),VLOOKUP(MONTH(H2793),index!$D$2:$G$13,2,0),DAY(H2793)),
IF(E2793="quarterly",DATE(IF(MONTH(H2793)&gt;=10,YEAR(H2793)+1,YEAR(H2793)),VLOOKUP(MONTH(H2793),index!$D$2:$G$13,3,0),DAY(H2793)),
IF(E2793="halfyearly",DATE(IF(MONTH(H2793)&gt;=7,YEAR(H2793)+1,YEAR(H2793)),VLOOKUP(MONTH(H2793),index!$D$2:$G$13,4,0),DAY(H2793)),
DATE(YEAR(H2793)+1,MONTH(H2793),DAY(H2793)))))-H2793))+H2793)</f>
        <v/>
      </c>
      <c r="J2793" s="9" t="str">
        <f t="shared" si="280"/>
        <v/>
      </c>
      <c r="K2793" s="11" t="str">
        <f t="shared" si="281"/>
        <v/>
      </c>
      <c r="L2793" s="11" t="str">
        <f t="shared" si="282"/>
        <v/>
      </c>
      <c r="M2793" s="11" t="str">
        <f>IF(A2793="","",VLOOKUP(E2793,index!$A$1:$B$6,2,0)*K2793*G2793)</f>
        <v/>
      </c>
      <c r="N2793" s="11" t="str">
        <f>IF(A2793="","",-PMT(G2793*VLOOKUP(E2793,index!$A$1:$B$6,2,0),C2793,F2793,0,0))</f>
        <v/>
      </c>
      <c r="O2793" s="11" t="str">
        <f t="shared" si="283"/>
        <v/>
      </c>
      <c r="P2793" s="11" t="str">
        <f t="shared" si="278"/>
        <v/>
      </c>
    </row>
    <row r="2794" spans="1:16" x14ac:dyDescent="0.25">
      <c r="A2794" s="9" t="str">
        <f>IF(A2793="","",IF(B2793&lt;C2793,A2793,IF(A2793=MAX('entry data'!$B$8:$B$507),"",A2793+1)))</f>
        <v/>
      </c>
      <c r="B2794" s="9" t="str">
        <f t="shared" si="279"/>
        <v/>
      </c>
      <c r="C2794" s="9" t="str">
        <f>IF(ISERROR(VLOOKUP(A2794,'entry data'!B:G,6,0)),"",VLOOKUP(A2794,'entry data'!B:G,6,0))</f>
        <v/>
      </c>
      <c r="D2794" s="9" t="str">
        <f>IF(ISERROR(VLOOKUP(A2794,'entry data'!B:C,2,0)),"",VLOOKUP(A2794,'entry data'!B:C,2,0))</f>
        <v/>
      </c>
      <c r="E2794" s="9" t="str">
        <f>IF(ISERROR(VLOOKUP(A2794,'entry data'!B:E,4,0)),"",VLOOKUP(A2794,'entry data'!B:E,4,0))</f>
        <v/>
      </c>
      <c r="F2794" s="11" t="str">
        <f>IF(A2794="","",IF(ISERROR(VLOOKUP(A2794,'entry data'!B:F,5,0)),"",VLOOKUP(A2794,'entry data'!B:F,5,0)))</f>
        <v/>
      </c>
      <c r="G2794" s="12" t="str">
        <f>IF(A2794="","",IF(ISERROR(VLOOKUP(A2794,'entry data'!B:I,8,0)),"",VLOOKUP(A2794,'entry data'!B:I,7,0)))</f>
        <v/>
      </c>
      <c r="H2794" s="13" t="str">
        <f>IF(A2794="","",IF(B2794=1,VLOOKUP(A2794,'entry data'!B:D,3,0),I2793))</f>
        <v/>
      </c>
      <c r="I2794" s="14" t="str">
        <f>IF(A2794="","",IF(E2794="weekly",7,IF(E2794="fortnightly",14,IF(E2794="monthly",DATE(IF(MONTH(H2794)=12,YEAR(H2794)+1,YEAR(H2794)),VLOOKUP(MONTH(H2794),index!$D$2:$G$13,2,0),DAY(H2794)),
IF(E2794="quarterly",DATE(IF(MONTH(H2794)&gt;=10,YEAR(H2794)+1,YEAR(H2794)),VLOOKUP(MONTH(H2794),index!$D$2:$G$13,3,0),DAY(H2794)),
IF(E2794="halfyearly",DATE(IF(MONTH(H2794)&gt;=7,YEAR(H2794)+1,YEAR(H2794)),VLOOKUP(MONTH(H2794),index!$D$2:$G$13,4,0),DAY(H2794)),
DATE(YEAR(H2794)+1,MONTH(H2794),DAY(H2794)))))-H2794))+H2794)</f>
        <v/>
      </c>
      <c r="J2794" s="9" t="str">
        <f t="shared" si="280"/>
        <v/>
      </c>
      <c r="K2794" s="11" t="str">
        <f t="shared" si="281"/>
        <v/>
      </c>
      <c r="L2794" s="11" t="str">
        <f t="shared" si="282"/>
        <v/>
      </c>
      <c r="M2794" s="11" t="str">
        <f>IF(A2794="","",VLOOKUP(E2794,index!$A$1:$B$6,2,0)*K2794*G2794)</f>
        <v/>
      </c>
      <c r="N2794" s="11" t="str">
        <f>IF(A2794="","",-PMT(G2794*VLOOKUP(E2794,index!$A$1:$B$6,2,0),C2794,F2794,0,0))</f>
        <v/>
      </c>
      <c r="O2794" s="11" t="str">
        <f t="shared" si="283"/>
        <v/>
      </c>
      <c r="P2794" s="11" t="str">
        <f t="shared" si="278"/>
        <v/>
      </c>
    </row>
    <row r="2795" spans="1:16" x14ac:dyDescent="0.25">
      <c r="A2795" s="9" t="str">
        <f>IF(A2794="","",IF(B2794&lt;C2794,A2794,IF(A2794=MAX('entry data'!$B$8:$B$507),"",A2794+1)))</f>
        <v/>
      </c>
      <c r="B2795" s="9" t="str">
        <f t="shared" si="279"/>
        <v/>
      </c>
      <c r="C2795" s="9" t="str">
        <f>IF(ISERROR(VLOOKUP(A2795,'entry data'!B:G,6,0)),"",VLOOKUP(A2795,'entry data'!B:G,6,0))</f>
        <v/>
      </c>
      <c r="D2795" s="9" t="str">
        <f>IF(ISERROR(VLOOKUP(A2795,'entry data'!B:C,2,0)),"",VLOOKUP(A2795,'entry data'!B:C,2,0))</f>
        <v/>
      </c>
      <c r="E2795" s="9" t="str">
        <f>IF(ISERROR(VLOOKUP(A2795,'entry data'!B:E,4,0)),"",VLOOKUP(A2795,'entry data'!B:E,4,0))</f>
        <v/>
      </c>
      <c r="F2795" s="11" t="str">
        <f>IF(A2795="","",IF(ISERROR(VLOOKUP(A2795,'entry data'!B:F,5,0)),"",VLOOKUP(A2795,'entry data'!B:F,5,0)))</f>
        <v/>
      </c>
      <c r="G2795" s="12" t="str">
        <f>IF(A2795="","",IF(ISERROR(VLOOKUP(A2795,'entry data'!B:I,8,0)),"",VLOOKUP(A2795,'entry data'!B:I,7,0)))</f>
        <v/>
      </c>
      <c r="H2795" s="13" t="str">
        <f>IF(A2795="","",IF(B2795=1,VLOOKUP(A2795,'entry data'!B:D,3,0),I2794))</f>
        <v/>
      </c>
      <c r="I2795" s="14" t="str">
        <f>IF(A2795="","",IF(E2795="weekly",7,IF(E2795="fortnightly",14,IF(E2795="monthly",DATE(IF(MONTH(H2795)=12,YEAR(H2795)+1,YEAR(H2795)),VLOOKUP(MONTH(H2795),index!$D$2:$G$13,2,0),DAY(H2795)),
IF(E2795="quarterly",DATE(IF(MONTH(H2795)&gt;=10,YEAR(H2795)+1,YEAR(H2795)),VLOOKUP(MONTH(H2795),index!$D$2:$G$13,3,0),DAY(H2795)),
IF(E2795="halfyearly",DATE(IF(MONTH(H2795)&gt;=7,YEAR(H2795)+1,YEAR(H2795)),VLOOKUP(MONTH(H2795),index!$D$2:$G$13,4,0),DAY(H2795)),
DATE(YEAR(H2795)+1,MONTH(H2795),DAY(H2795)))))-H2795))+H2795)</f>
        <v/>
      </c>
      <c r="J2795" s="9" t="str">
        <f t="shared" si="280"/>
        <v/>
      </c>
      <c r="K2795" s="11" t="str">
        <f t="shared" si="281"/>
        <v/>
      </c>
      <c r="L2795" s="11" t="str">
        <f t="shared" si="282"/>
        <v/>
      </c>
      <c r="M2795" s="11" t="str">
        <f>IF(A2795="","",VLOOKUP(E2795,index!$A$1:$B$6,2,0)*K2795*G2795)</f>
        <v/>
      </c>
      <c r="N2795" s="11" t="str">
        <f>IF(A2795="","",-PMT(G2795*VLOOKUP(E2795,index!$A$1:$B$6,2,0),C2795,F2795,0,0))</f>
        <v/>
      </c>
      <c r="O2795" s="11" t="str">
        <f t="shared" si="283"/>
        <v/>
      </c>
      <c r="P2795" s="11" t="str">
        <f t="shared" si="278"/>
        <v/>
      </c>
    </row>
    <row r="2796" spans="1:16" x14ac:dyDescent="0.25">
      <c r="A2796" s="9" t="str">
        <f>IF(A2795="","",IF(B2795&lt;C2795,A2795,IF(A2795=MAX('entry data'!$B$8:$B$507),"",A2795+1)))</f>
        <v/>
      </c>
      <c r="B2796" s="9" t="str">
        <f t="shared" si="279"/>
        <v/>
      </c>
      <c r="C2796" s="9" t="str">
        <f>IF(ISERROR(VLOOKUP(A2796,'entry data'!B:G,6,0)),"",VLOOKUP(A2796,'entry data'!B:G,6,0))</f>
        <v/>
      </c>
      <c r="D2796" s="9" t="str">
        <f>IF(ISERROR(VLOOKUP(A2796,'entry data'!B:C,2,0)),"",VLOOKUP(A2796,'entry data'!B:C,2,0))</f>
        <v/>
      </c>
      <c r="E2796" s="9" t="str">
        <f>IF(ISERROR(VLOOKUP(A2796,'entry data'!B:E,4,0)),"",VLOOKUP(A2796,'entry data'!B:E,4,0))</f>
        <v/>
      </c>
      <c r="F2796" s="11" t="str">
        <f>IF(A2796="","",IF(ISERROR(VLOOKUP(A2796,'entry data'!B:F,5,0)),"",VLOOKUP(A2796,'entry data'!B:F,5,0)))</f>
        <v/>
      </c>
      <c r="G2796" s="12" t="str">
        <f>IF(A2796="","",IF(ISERROR(VLOOKUP(A2796,'entry data'!B:I,8,0)),"",VLOOKUP(A2796,'entry data'!B:I,7,0)))</f>
        <v/>
      </c>
      <c r="H2796" s="13" t="str">
        <f>IF(A2796="","",IF(B2796=1,VLOOKUP(A2796,'entry data'!B:D,3,0),I2795))</f>
        <v/>
      </c>
      <c r="I2796" s="14" t="str">
        <f>IF(A2796="","",IF(E2796="weekly",7,IF(E2796="fortnightly",14,IF(E2796="monthly",DATE(IF(MONTH(H2796)=12,YEAR(H2796)+1,YEAR(H2796)),VLOOKUP(MONTH(H2796),index!$D$2:$G$13,2,0),DAY(H2796)),
IF(E2796="quarterly",DATE(IF(MONTH(H2796)&gt;=10,YEAR(H2796)+1,YEAR(H2796)),VLOOKUP(MONTH(H2796),index!$D$2:$G$13,3,0),DAY(H2796)),
IF(E2796="halfyearly",DATE(IF(MONTH(H2796)&gt;=7,YEAR(H2796)+1,YEAR(H2796)),VLOOKUP(MONTH(H2796),index!$D$2:$G$13,4,0),DAY(H2796)),
DATE(YEAR(H2796)+1,MONTH(H2796),DAY(H2796)))))-H2796))+H2796)</f>
        <v/>
      </c>
      <c r="J2796" s="9" t="str">
        <f t="shared" si="280"/>
        <v/>
      </c>
      <c r="K2796" s="11" t="str">
        <f t="shared" si="281"/>
        <v/>
      </c>
      <c r="L2796" s="11" t="str">
        <f t="shared" si="282"/>
        <v/>
      </c>
      <c r="M2796" s="11" t="str">
        <f>IF(A2796="","",VLOOKUP(E2796,index!$A$1:$B$6,2,0)*K2796*G2796)</f>
        <v/>
      </c>
      <c r="N2796" s="11" t="str">
        <f>IF(A2796="","",-PMT(G2796*VLOOKUP(E2796,index!$A$1:$B$6,2,0),C2796,F2796,0,0))</f>
        <v/>
      </c>
      <c r="O2796" s="11" t="str">
        <f t="shared" si="283"/>
        <v/>
      </c>
      <c r="P2796" s="11" t="str">
        <f t="shared" si="278"/>
        <v/>
      </c>
    </row>
    <row r="2797" spans="1:16" x14ac:dyDescent="0.25">
      <c r="A2797" s="9" t="str">
        <f>IF(A2796="","",IF(B2796&lt;C2796,A2796,IF(A2796=MAX('entry data'!$B$8:$B$507),"",A2796+1)))</f>
        <v/>
      </c>
      <c r="B2797" s="9" t="str">
        <f t="shared" si="279"/>
        <v/>
      </c>
      <c r="C2797" s="9" t="str">
        <f>IF(ISERROR(VLOOKUP(A2797,'entry data'!B:G,6,0)),"",VLOOKUP(A2797,'entry data'!B:G,6,0))</f>
        <v/>
      </c>
      <c r="D2797" s="9" t="str">
        <f>IF(ISERROR(VLOOKUP(A2797,'entry data'!B:C,2,0)),"",VLOOKUP(A2797,'entry data'!B:C,2,0))</f>
        <v/>
      </c>
      <c r="E2797" s="9" t="str">
        <f>IF(ISERROR(VLOOKUP(A2797,'entry data'!B:E,4,0)),"",VLOOKUP(A2797,'entry data'!B:E,4,0))</f>
        <v/>
      </c>
      <c r="F2797" s="11" t="str">
        <f>IF(A2797="","",IF(ISERROR(VLOOKUP(A2797,'entry data'!B:F,5,0)),"",VLOOKUP(A2797,'entry data'!B:F,5,0)))</f>
        <v/>
      </c>
      <c r="G2797" s="12" t="str">
        <f>IF(A2797="","",IF(ISERROR(VLOOKUP(A2797,'entry data'!B:I,8,0)),"",VLOOKUP(A2797,'entry data'!B:I,7,0)))</f>
        <v/>
      </c>
      <c r="H2797" s="13" t="str">
        <f>IF(A2797="","",IF(B2797=1,VLOOKUP(A2797,'entry data'!B:D,3,0),I2796))</f>
        <v/>
      </c>
      <c r="I2797" s="14" t="str">
        <f>IF(A2797="","",IF(E2797="weekly",7,IF(E2797="fortnightly",14,IF(E2797="monthly",DATE(IF(MONTH(H2797)=12,YEAR(H2797)+1,YEAR(H2797)),VLOOKUP(MONTH(H2797),index!$D$2:$G$13,2,0),DAY(H2797)),
IF(E2797="quarterly",DATE(IF(MONTH(H2797)&gt;=10,YEAR(H2797)+1,YEAR(H2797)),VLOOKUP(MONTH(H2797),index!$D$2:$G$13,3,0),DAY(H2797)),
IF(E2797="halfyearly",DATE(IF(MONTH(H2797)&gt;=7,YEAR(H2797)+1,YEAR(H2797)),VLOOKUP(MONTH(H2797),index!$D$2:$G$13,4,0),DAY(H2797)),
DATE(YEAR(H2797)+1,MONTH(H2797),DAY(H2797)))))-H2797))+H2797)</f>
        <v/>
      </c>
      <c r="J2797" s="9" t="str">
        <f t="shared" si="280"/>
        <v/>
      </c>
      <c r="K2797" s="11" t="str">
        <f t="shared" si="281"/>
        <v/>
      </c>
      <c r="L2797" s="11" t="str">
        <f t="shared" si="282"/>
        <v/>
      </c>
      <c r="M2797" s="11" t="str">
        <f>IF(A2797="","",VLOOKUP(E2797,index!$A$1:$B$6,2,0)*K2797*G2797)</f>
        <v/>
      </c>
      <c r="N2797" s="11" t="str">
        <f>IF(A2797="","",-PMT(G2797*VLOOKUP(E2797,index!$A$1:$B$6,2,0),C2797,F2797,0,0))</f>
        <v/>
      </c>
      <c r="O2797" s="11" t="str">
        <f t="shared" si="283"/>
        <v/>
      </c>
      <c r="P2797" s="11" t="str">
        <f t="shared" si="278"/>
        <v/>
      </c>
    </row>
    <row r="2798" spans="1:16" x14ac:dyDescent="0.25">
      <c r="A2798" s="9" t="str">
        <f>IF(A2797="","",IF(B2797&lt;C2797,A2797,IF(A2797=MAX('entry data'!$B$8:$B$507),"",A2797+1)))</f>
        <v/>
      </c>
      <c r="B2798" s="9" t="str">
        <f t="shared" si="279"/>
        <v/>
      </c>
      <c r="C2798" s="9" t="str">
        <f>IF(ISERROR(VLOOKUP(A2798,'entry data'!B:G,6,0)),"",VLOOKUP(A2798,'entry data'!B:G,6,0))</f>
        <v/>
      </c>
      <c r="D2798" s="9" t="str">
        <f>IF(ISERROR(VLOOKUP(A2798,'entry data'!B:C,2,0)),"",VLOOKUP(A2798,'entry data'!B:C,2,0))</f>
        <v/>
      </c>
      <c r="E2798" s="9" t="str">
        <f>IF(ISERROR(VLOOKUP(A2798,'entry data'!B:E,4,0)),"",VLOOKUP(A2798,'entry data'!B:E,4,0))</f>
        <v/>
      </c>
      <c r="F2798" s="11" t="str">
        <f>IF(A2798="","",IF(ISERROR(VLOOKUP(A2798,'entry data'!B:F,5,0)),"",VLOOKUP(A2798,'entry data'!B:F,5,0)))</f>
        <v/>
      </c>
      <c r="G2798" s="12" t="str">
        <f>IF(A2798="","",IF(ISERROR(VLOOKUP(A2798,'entry data'!B:I,8,0)),"",VLOOKUP(A2798,'entry data'!B:I,7,0)))</f>
        <v/>
      </c>
      <c r="H2798" s="13" t="str">
        <f>IF(A2798="","",IF(B2798=1,VLOOKUP(A2798,'entry data'!B:D,3,0),I2797))</f>
        <v/>
      </c>
      <c r="I2798" s="14" t="str">
        <f>IF(A2798="","",IF(E2798="weekly",7,IF(E2798="fortnightly",14,IF(E2798="monthly",DATE(IF(MONTH(H2798)=12,YEAR(H2798)+1,YEAR(H2798)),VLOOKUP(MONTH(H2798),index!$D$2:$G$13,2,0),DAY(H2798)),
IF(E2798="quarterly",DATE(IF(MONTH(H2798)&gt;=10,YEAR(H2798)+1,YEAR(H2798)),VLOOKUP(MONTH(H2798),index!$D$2:$G$13,3,0),DAY(H2798)),
IF(E2798="halfyearly",DATE(IF(MONTH(H2798)&gt;=7,YEAR(H2798)+1,YEAR(H2798)),VLOOKUP(MONTH(H2798),index!$D$2:$G$13,4,0),DAY(H2798)),
DATE(YEAR(H2798)+1,MONTH(H2798),DAY(H2798)))))-H2798))+H2798)</f>
        <v/>
      </c>
      <c r="J2798" s="9" t="str">
        <f t="shared" si="280"/>
        <v/>
      </c>
      <c r="K2798" s="11" t="str">
        <f t="shared" si="281"/>
        <v/>
      </c>
      <c r="L2798" s="11" t="str">
        <f t="shared" si="282"/>
        <v/>
      </c>
      <c r="M2798" s="11" t="str">
        <f>IF(A2798="","",VLOOKUP(E2798,index!$A$1:$B$6,2,0)*K2798*G2798)</f>
        <v/>
      </c>
      <c r="N2798" s="11" t="str">
        <f>IF(A2798="","",-PMT(G2798*VLOOKUP(E2798,index!$A$1:$B$6,2,0),C2798,F2798,0,0))</f>
        <v/>
      </c>
      <c r="O2798" s="11" t="str">
        <f t="shared" si="283"/>
        <v/>
      </c>
      <c r="P2798" s="11" t="str">
        <f t="shared" si="278"/>
        <v/>
      </c>
    </row>
    <row r="2799" spans="1:16" x14ac:dyDescent="0.25">
      <c r="A2799" s="9" t="str">
        <f>IF(A2798="","",IF(B2798&lt;C2798,A2798,IF(A2798=MAX('entry data'!$B$8:$B$507),"",A2798+1)))</f>
        <v/>
      </c>
      <c r="B2799" s="9" t="str">
        <f t="shared" si="279"/>
        <v/>
      </c>
      <c r="C2799" s="9" t="str">
        <f>IF(ISERROR(VLOOKUP(A2799,'entry data'!B:G,6,0)),"",VLOOKUP(A2799,'entry data'!B:G,6,0))</f>
        <v/>
      </c>
      <c r="D2799" s="9" t="str">
        <f>IF(ISERROR(VLOOKUP(A2799,'entry data'!B:C,2,0)),"",VLOOKUP(A2799,'entry data'!B:C,2,0))</f>
        <v/>
      </c>
      <c r="E2799" s="9" t="str">
        <f>IF(ISERROR(VLOOKUP(A2799,'entry data'!B:E,4,0)),"",VLOOKUP(A2799,'entry data'!B:E,4,0))</f>
        <v/>
      </c>
      <c r="F2799" s="11" t="str">
        <f>IF(A2799="","",IF(ISERROR(VLOOKUP(A2799,'entry data'!B:F,5,0)),"",VLOOKUP(A2799,'entry data'!B:F,5,0)))</f>
        <v/>
      </c>
      <c r="G2799" s="12" t="str">
        <f>IF(A2799="","",IF(ISERROR(VLOOKUP(A2799,'entry data'!B:I,8,0)),"",VLOOKUP(A2799,'entry data'!B:I,7,0)))</f>
        <v/>
      </c>
      <c r="H2799" s="13" t="str">
        <f>IF(A2799="","",IF(B2799=1,VLOOKUP(A2799,'entry data'!B:D,3,0),I2798))</f>
        <v/>
      </c>
      <c r="I2799" s="14" t="str">
        <f>IF(A2799="","",IF(E2799="weekly",7,IF(E2799="fortnightly",14,IF(E2799="monthly",DATE(IF(MONTH(H2799)=12,YEAR(H2799)+1,YEAR(H2799)),VLOOKUP(MONTH(H2799),index!$D$2:$G$13,2,0),DAY(H2799)),
IF(E2799="quarterly",DATE(IF(MONTH(H2799)&gt;=10,YEAR(H2799)+1,YEAR(H2799)),VLOOKUP(MONTH(H2799),index!$D$2:$G$13,3,0),DAY(H2799)),
IF(E2799="halfyearly",DATE(IF(MONTH(H2799)&gt;=7,YEAR(H2799)+1,YEAR(H2799)),VLOOKUP(MONTH(H2799),index!$D$2:$G$13,4,0),DAY(H2799)),
DATE(YEAR(H2799)+1,MONTH(H2799),DAY(H2799)))))-H2799))+H2799)</f>
        <v/>
      </c>
      <c r="J2799" s="9" t="str">
        <f t="shared" si="280"/>
        <v/>
      </c>
      <c r="K2799" s="11" t="str">
        <f t="shared" si="281"/>
        <v/>
      </c>
      <c r="L2799" s="11" t="str">
        <f t="shared" si="282"/>
        <v/>
      </c>
      <c r="M2799" s="11" t="str">
        <f>IF(A2799="","",VLOOKUP(E2799,index!$A$1:$B$6,2,0)*K2799*G2799)</f>
        <v/>
      </c>
      <c r="N2799" s="11" t="str">
        <f>IF(A2799="","",-PMT(G2799*VLOOKUP(E2799,index!$A$1:$B$6,2,0),C2799,F2799,0,0))</f>
        <v/>
      </c>
      <c r="O2799" s="11" t="str">
        <f t="shared" si="283"/>
        <v/>
      </c>
      <c r="P2799" s="11" t="str">
        <f t="shared" si="278"/>
        <v/>
      </c>
    </row>
    <row r="2800" spans="1:16" x14ac:dyDescent="0.25">
      <c r="A2800" s="9" t="str">
        <f>IF(A2799="","",IF(B2799&lt;C2799,A2799,IF(A2799=MAX('entry data'!$B$8:$B$507),"",A2799+1)))</f>
        <v/>
      </c>
      <c r="B2800" s="9" t="str">
        <f t="shared" si="279"/>
        <v/>
      </c>
      <c r="C2800" s="9" t="str">
        <f>IF(ISERROR(VLOOKUP(A2800,'entry data'!B:G,6,0)),"",VLOOKUP(A2800,'entry data'!B:G,6,0))</f>
        <v/>
      </c>
      <c r="D2800" s="9" t="str">
        <f>IF(ISERROR(VLOOKUP(A2800,'entry data'!B:C,2,0)),"",VLOOKUP(A2800,'entry data'!B:C,2,0))</f>
        <v/>
      </c>
      <c r="E2800" s="9" t="str">
        <f>IF(ISERROR(VLOOKUP(A2800,'entry data'!B:E,4,0)),"",VLOOKUP(A2800,'entry data'!B:E,4,0))</f>
        <v/>
      </c>
      <c r="F2800" s="11" t="str">
        <f>IF(A2800="","",IF(ISERROR(VLOOKUP(A2800,'entry data'!B:F,5,0)),"",VLOOKUP(A2800,'entry data'!B:F,5,0)))</f>
        <v/>
      </c>
      <c r="G2800" s="12" t="str">
        <f>IF(A2800="","",IF(ISERROR(VLOOKUP(A2800,'entry data'!B:I,8,0)),"",VLOOKUP(A2800,'entry data'!B:I,7,0)))</f>
        <v/>
      </c>
      <c r="H2800" s="13" t="str">
        <f>IF(A2800="","",IF(B2800=1,VLOOKUP(A2800,'entry data'!B:D,3,0),I2799))</f>
        <v/>
      </c>
      <c r="I2800" s="14" t="str">
        <f>IF(A2800="","",IF(E2800="weekly",7,IF(E2800="fortnightly",14,IF(E2800="monthly",DATE(IF(MONTH(H2800)=12,YEAR(H2800)+1,YEAR(H2800)),VLOOKUP(MONTH(H2800),index!$D$2:$G$13,2,0),DAY(H2800)),
IF(E2800="quarterly",DATE(IF(MONTH(H2800)&gt;=10,YEAR(H2800)+1,YEAR(H2800)),VLOOKUP(MONTH(H2800),index!$D$2:$G$13,3,0),DAY(H2800)),
IF(E2800="halfyearly",DATE(IF(MONTH(H2800)&gt;=7,YEAR(H2800)+1,YEAR(H2800)),VLOOKUP(MONTH(H2800),index!$D$2:$G$13,4,0),DAY(H2800)),
DATE(YEAR(H2800)+1,MONTH(H2800),DAY(H2800)))))-H2800))+H2800)</f>
        <v/>
      </c>
      <c r="J2800" s="9" t="str">
        <f t="shared" si="280"/>
        <v/>
      </c>
      <c r="K2800" s="11" t="str">
        <f t="shared" si="281"/>
        <v/>
      </c>
      <c r="L2800" s="11" t="str">
        <f t="shared" si="282"/>
        <v/>
      </c>
      <c r="M2800" s="11" t="str">
        <f>IF(A2800="","",VLOOKUP(E2800,index!$A$1:$B$6,2,0)*K2800*G2800)</f>
        <v/>
      </c>
      <c r="N2800" s="11" t="str">
        <f>IF(A2800="","",-PMT(G2800*VLOOKUP(E2800,index!$A$1:$B$6,2,0),C2800,F2800,0,0))</f>
        <v/>
      </c>
      <c r="O2800" s="11" t="str">
        <f t="shared" si="283"/>
        <v/>
      </c>
      <c r="P2800" s="11" t="str">
        <f t="shared" si="278"/>
        <v/>
      </c>
    </row>
    <row r="2801" spans="1:16" x14ac:dyDescent="0.25">
      <c r="A2801" s="9" t="str">
        <f>IF(A2800="","",IF(B2800&lt;C2800,A2800,IF(A2800=MAX('entry data'!$B$8:$B$507),"",A2800+1)))</f>
        <v/>
      </c>
      <c r="B2801" s="9" t="str">
        <f t="shared" si="279"/>
        <v/>
      </c>
      <c r="C2801" s="9" t="str">
        <f>IF(ISERROR(VLOOKUP(A2801,'entry data'!B:G,6,0)),"",VLOOKUP(A2801,'entry data'!B:G,6,0))</f>
        <v/>
      </c>
      <c r="D2801" s="9" t="str">
        <f>IF(ISERROR(VLOOKUP(A2801,'entry data'!B:C,2,0)),"",VLOOKUP(A2801,'entry data'!B:C,2,0))</f>
        <v/>
      </c>
      <c r="E2801" s="9" t="str">
        <f>IF(ISERROR(VLOOKUP(A2801,'entry data'!B:E,4,0)),"",VLOOKUP(A2801,'entry data'!B:E,4,0))</f>
        <v/>
      </c>
      <c r="F2801" s="11" t="str">
        <f>IF(A2801="","",IF(ISERROR(VLOOKUP(A2801,'entry data'!B:F,5,0)),"",VLOOKUP(A2801,'entry data'!B:F,5,0)))</f>
        <v/>
      </c>
      <c r="G2801" s="12" t="str">
        <f>IF(A2801="","",IF(ISERROR(VLOOKUP(A2801,'entry data'!B:I,8,0)),"",VLOOKUP(A2801,'entry data'!B:I,7,0)))</f>
        <v/>
      </c>
      <c r="H2801" s="13" t="str">
        <f>IF(A2801="","",IF(B2801=1,VLOOKUP(A2801,'entry data'!B:D,3,0),I2800))</f>
        <v/>
      </c>
      <c r="I2801" s="14" t="str">
        <f>IF(A2801="","",IF(E2801="weekly",7,IF(E2801="fortnightly",14,IF(E2801="monthly",DATE(IF(MONTH(H2801)=12,YEAR(H2801)+1,YEAR(H2801)),VLOOKUP(MONTH(H2801),index!$D$2:$G$13,2,0),DAY(H2801)),
IF(E2801="quarterly",DATE(IF(MONTH(H2801)&gt;=10,YEAR(H2801)+1,YEAR(H2801)),VLOOKUP(MONTH(H2801),index!$D$2:$G$13,3,0),DAY(H2801)),
IF(E2801="halfyearly",DATE(IF(MONTH(H2801)&gt;=7,YEAR(H2801)+1,YEAR(H2801)),VLOOKUP(MONTH(H2801),index!$D$2:$G$13,4,0),DAY(H2801)),
DATE(YEAR(H2801)+1,MONTH(H2801),DAY(H2801)))))-H2801))+H2801)</f>
        <v/>
      </c>
      <c r="J2801" s="9" t="str">
        <f t="shared" si="280"/>
        <v/>
      </c>
      <c r="K2801" s="11" t="str">
        <f t="shared" si="281"/>
        <v/>
      </c>
      <c r="L2801" s="11" t="str">
        <f t="shared" si="282"/>
        <v/>
      </c>
      <c r="M2801" s="11" t="str">
        <f>IF(A2801="","",VLOOKUP(E2801,index!$A$1:$B$6,2,0)*K2801*G2801)</f>
        <v/>
      </c>
      <c r="N2801" s="11" t="str">
        <f>IF(A2801="","",-PMT(G2801*VLOOKUP(E2801,index!$A$1:$B$6,2,0),C2801,F2801,0,0))</f>
        <v/>
      </c>
      <c r="O2801" s="11" t="str">
        <f t="shared" si="283"/>
        <v/>
      </c>
      <c r="P2801" s="11" t="str">
        <f t="shared" si="278"/>
        <v/>
      </c>
    </row>
    <row r="2802" spans="1:16" x14ac:dyDescent="0.25">
      <c r="A2802" s="9" t="str">
        <f>IF(A2801="","",IF(B2801&lt;C2801,A2801,IF(A2801=MAX('entry data'!$B$8:$B$507),"",A2801+1)))</f>
        <v/>
      </c>
      <c r="B2802" s="9" t="str">
        <f t="shared" si="279"/>
        <v/>
      </c>
      <c r="C2802" s="9" t="str">
        <f>IF(ISERROR(VLOOKUP(A2802,'entry data'!B:G,6,0)),"",VLOOKUP(A2802,'entry data'!B:G,6,0))</f>
        <v/>
      </c>
      <c r="D2802" s="9" t="str">
        <f>IF(ISERROR(VLOOKUP(A2802,'entry data'!B:C,2,0)),"",VLOOKUP(A2802,'entry data'!B:C,2,0))</f>
        <v/>
      </c>
      <c r="E2802" s="9" t="str">
        <f>IF(ISERROR(VLOOKUP(A2802,'entry data'!B:E,4,0)),"",VLOOKUP(A2802,'entry data'!B:E,4,0))</f>
        <v/>
      </c>
      <c r="F2802" s="11" t="str">
        <f>IF(A2802="","",IF(ISERROR(VLOOKUP(A2802,'entry data'!B:F,5,0)),"",VLOOKUP(A2802,'entry data'!B:F,5,0)))</f>
        <v/>
      </c>
      <c r="G2802" s="12" t="str">
        <f>IF(A2802="","",IF(ISERROR(VLOOKUP(A2802,'entry data'!B:I,8,0)),"",VLOOKUP(A2802,'entry data'!B:I,7,0)))</f>
        <v/>
      </c>
      <c r="H2802" s="13" t="str">
        <f>IF(A2802="","",IF(B2802=1,VLOOKUP(A2802,'entry data'!B:D,3,0),I2801))</f>
        <v/>
      </c>
      <c r="I2802" s="14" t="str">
        <f>IF(A2802="","",IF(E2802="weekly",7,IF(E2802="fortnightly",14,IF(E2802="monthly",DATE(IF(MONTH(H2802)=12,YEAR(H2802)+1,YEAR(H2802)),VLOOKUP(MONTH(H2802),index!$D$2:$G$13,2,0),DAY(H2802)),
IF(E2802="quarterly",DATE(IF(MONTH(H2802)&gt;=10,YEAR(H2802)+1,YEAR(H2802)),VLOOKUP(MONTH(H2802),index!$D$2:$G$13,3,0),DAY(H2802)),
IF(E2802="halfyearly",DATE(IF(MONTH(H2802)&gt;=7,YEAR(H2802)+1,YEAR(H2802)),VLOOKUP(MONTH(H2802),index!$D$2:$G$13,4,0),DAY(H2802)),
DATE(YEAR(H2802)+1,MONTH(H2802),DAY(H2802)))))-H2802))+H2802)</f>
        <v/>
      </c>
      <c r="J2802" s="9" t="str">
        <f t="shared" si="280"/>
        <v/>
      </c>
      <c r="K2802" s="11" t="str">
        <f t="shared" si="281"/>
        <v/>
      </c>
      <c r="L2802" s="11" t="str">
        <f t="shared" si="282"/>
        <v/>
      </c>
      <c r="M2802" s="11" t="str">
        <f>IF(A2802="","",VLOOKUP(E2802,index!$A$1:$B$6,2,0)*K2802*G2802)</f>
        <v/>
      </c>
      <c r="N2802" s="11" t="str">
        <f>IF(A2802="","",-PMT(G2802*VLOOKUP(E2802,index!$A$1:$B$6,2,0),C2802,F2802,0,0))</f>
        <v/>
      </c>
      <c r="O2802" s="11" t="str">
        <f t="shared" si="283"/>
        <v/>
      </c>
      <c r="P2802" s="11" t="str">
        <f t="shared" si="278"/>
        <v/>
      </c>
    </row>
    <row r="2803" spans="1:16" x14ac:dyDescent="0.25">
      <c r="A2803" s="9" t="str">
        <f>IF(A2802="","",IF(B2802&lt;C2802,A2802,IF(A2802=MAX('entry data'!$B$8:$B$507),"",A2802+1)))</f>
        <v/>
      </c>
      <c r="B2803" s="9" t="str">
        <f t="shared" si="279"/>
        <v/>
      </c>
      <c r="C2803" s="9" t="str">
        <f>IF(ISERROR(VLOOKUP(A2803,'entry data'!B:G,6,0)),"",VLOOKUP(A2803,'entry data'!B:G,6,0))</f>
        <v/>
      </c>
      <c r="D2803" s="9" t="str">
        <f>IF(ISERROR(VLOOKUP(A2803,'entry data'!B:C,2,0)),"",VLOOKUP(A2803,'entry data'!B:C,2,0))</f>
        <v/>
      </c>
      <c r="E2803" s="9" t="str">
        <f>IF(ISERROR(VLOOKUP(A2803,'entry data'!B:E,4,0)),"",VLOOKUP(A2803,'entry data'!B:E,4,0))</f>
        <v/>
      </c>
      <c r="F2803" s="11" t="str">
        <f>IF(A2803="","",IF(ISERROR(VLOOKUP(A2803,'entry data'!B:F,5,0)),"",VLOOKUP(A2803,'entry data'!B:F,5,0)))</f>
        <v/>
      </c>
      <c r="G2803" s="12" t="str">
        <f>IF(A2803="","",IF(ISERROR(VLOOKUP(A2803,'entry data'!B:I,8,0)),"",VLOOKUP(A2803,'entry data'!B:I,7,0)))</f>
        <v/>
      </c>
      <c r="H2803" s="13" t="str">
        <f>IF(A2803="","",IF(B2803=1,VLOOKUP(A2803,'entry data'!B:D,3,0),I2802))</f>
        <v/>
      </c>
      <c r="I2803" s="14" t="str">
        <f>IF(A2803="","",IF(E2803="weekly",7,IF(E2803="fortnightly",14,IF(E2803="monthly",DATE(IF(MONTH(H2803)=12,YEAR(H2803)+1,YEAR(H2803)),VLOOKUP(MONTH(H2803),index!$D$2:$G$13,2,0),DAY(H2803)),
IF(E2803="quarterly",DATE(IF(MONTH(H2803)&gt;=10,YEAR(H2803)+1,YEAR(H2803)),VLOOKUP(MONTH(H2803),index!$D$2:$G$13,3,0),DAY(H2803)),
IF(E2803="halfyearly",DATE(IF(MONTH(H2803)&gt;=7,YEAR(H2803)+1,YEAR(H2803)),VLOOKUP(MONTH(H2803),index!$D$2:$G$13,4,0),DAY(H2803)),
DATE(YEAR(H2803)+1,MONTH(H2803),DAY(H2803)))))-H2803))+H2803)</f>
        <v/>
      </c>
      <c r="J2803" s="9" t="str">
        <f t="shared" si="280"/>
        <v/>
      </c>
      <c r="K2803" s="11" t="str">
        <f t="shared" si="281"/>
        <v/>
      </c>
      <c r="L2803" s="11" t="str">
        <f t="shared" si="282"/>
        <v/>
      </c>
      <c r="M2803" s="11" t="str">
        <f>IF(A2803="","",VLOOKUP(E2803,index!$A$1:$B$6,2,0)*K2803*G2803)</f>
        <v/>
      </c>
      <c r="N2803" s="11" t="str">
        <f>IF(A2803="","",-PMT(G2803*VLOOKUP(E2803,index!$A$1:$B$6,2,0),C2803,F2803,0,0))</f>
        <v/>
      </c>
      <c r="O2803" s="11" t="str">
        <f t="shared" si="283"/>
        <v/>
      </c>
      <c r="P2803" s="11" t="str">
        <f t="shared" si="278"/>
        <v/>
      </c>
    </row>
    <row r="2804" spans="1:16" x14ac:dyDescent="0.25">
      <c r="A2804" s="9" t="str">
        <f>IF(A2803="","",IF(B2803&lt;C2803,A2803,IF(A2803=MAX('entry data'!$B$8:$B$507),"",A2803+1)))</f>
        <v/>
      </c>
      <c r="B2804" s="9" t="str">
        <f t="shared" si="279"/>
        <v/>
      </c>
      <c r="C2804" s="9" t="str">
        <f>IF(ISERROR(VLOOKUP(A2804,'entry data'!B:G,6,0)),"",VLOOKUP(A2804,'entry data'!B:G,6,0))</f>
        <v/>
      </c>
      <c r="D2804" s="9" t="str">
        <f>IF(ISERROR(VLOOKUP(A2804,'entry data'!B:C,2,0)),"",VLOOKUP(A2804,'entry data'!B:C,2,0))</f>
        <v/>
      </c>
      <c r="E2804" s="9" t="str">
        <f>IF(ISERROR(VLOOKUP(A2804,'entry data'!B:E,4,0)),"",VLOOKUP(A2804,'entry data'!B:E,4,0))</f>
        <v/>
      </c>
      <c r="F2804" s="11" t="str">
        <f>IF(A2804="","",IF(ISERROR(VLOOKUP(A2804,'entry data'!B:F,5,0)),"",VLOOKUP(A2804,'entry data'!B:F,5,0)))</f>
        <v/>
      </c>
      <c r="G2804" s="12" t="str">
        <f>IF(A2804="","",IF(ISERROR(VLOOKUP(A2804,'entry data'!B:I,8,0)),"",VLOOKUP(A2804,'entry data'!B:I,7,0)))</f>
        <v/>
      </c>
      <c r="H2804" s="13" t="str">
        <f>IF(A2804="","",IF(B2804=1,VLOOKUP(A2804,'entry data'!B:D,3,0),I2803))</f>
        <v/>
      </c>
      <c r="I2804" s="14" t="str">
        <f>IF(A2804="","",IF(E2804="weekly",7,IF(E2804="fortnightly",14,IF(E2804="monthly",DATE(IF(MONTH(H2804)=12,YEAR(H2804)+1,YEAR(H2804)),VLOOKUP(MONTH(H2804),index!$D$2:$G$13,2,0),DAY(H2804)),
IF(E2804="quarterly",DATE(IF(MONTH(H2804)&gt;=10,YEAR(H2804)+1,YEAR(H2804)),VLOOKUP(MONTH(H2804),index!$D$2:$G$13,3,0),DAY(H2804)),
IF(E2804="halfyearly",DATE(IF(MONTH(H2804)&gt;=7,YEAR(H2804)+1,YEAR(H2804)),VLOOKUP(MONTH(H2804),index!$D$2:$G$13,4,0),DAY(H2804)),
DATE(YEAR(H2804)+1,MONTH(H2804),DAY(H2804)))))-H2804))+H2804)</f>
        <v/>
      </c>
      <c r="J2804" s="9" t="str">
        <f t="shared" si="280"/>
        <v/>
      </c>
      <c r="K2804" s="11" t="str">
        <f t="shared" si="281"/>
        <v/>
      </c>
      <c r="L2804" s="11" t="str">
        <f t="shared" si="282"/>
        <v/>
      </c>
      <c r="M2804" s="11" t="str">
        <f>IF(A2804="","",VLOOKUP(E2804,index!$A$1:$B$6,2,0)*K2804*G2804)</f>
        <v/>
      </c>
      <c r="N2804" s="11" t="str">
        <f>IF(A2804="","",-PMT(G2804*VLOOKUP(E2804,index!$A$1:$B$6,2,0),C2804,F2804,0,0))</f>
        <v/>
      </c>
      <c r="O2804" s="11" t="str">
        <f t="shared" si="283"/>
        <v/>
      </c>
      <c r="P2804" s="11" t="str">
        <f t="shared" si="278"/>
        <v/>
      </c>
    </row>
    <row r="2805" spans="1:16" x14ac:dyDescent="0.25">
      <c r="A2805" s="9" t="str">
        <f>IF(A2804="","",IF(B2804&lt;C2804,A2804,IF(A2804=MAX('entry data'!$B$8:$B$507),"",A2804+1)))</f>
        <v/>
      </c>
      <c r="B2805" s="9" t="str">
        <f t="shared" si="279"/>
        <v/>
      </c>
      <c r="C2805" s="9" t="str">
        <f>IF(ISERROR(VLOOKUP(A2805,'entry data'!B:G,6,0)),"",VLOOKUP(A2805,'entry data'!B:G,6,0))</f>
        <v/>
      </c>
      <c r="D2805" s="9" t="str">
        <f>IF(ISERROR(VLOOKUP(A2805,'entry data'!B:C,2,0)),"",VLOOKUP(A2805,'entry data'!B:C,2,0))</f>
        <v/>
      </c>
      <c r="E2805" s="9" t="str">
        <f>IF(ISERROR(VLOOKUP(A2805,'entry data'!B:E,4,0)),"",VLOOKUP(A2805,'entry data'!B:E,4,0))</f>
        <v/>
      </c>
      <c r="F2805" s="11" t="str">
        <f>IF(A2805="","",IF(ISERROR(VLOOKUP(A2805,'entry data'!B:F,5,0)),"",VLOOKUP(A2805,'entry data'!B:F,5,0)))</f>
        <v/>
      </c>
      <c r="G2805" s="12" t="str">
        <f>IF(A2805="","",IF(ISERROR(VLOOKUP(A2805,'entry data'!B:I,8,0)),"",VLOOKUP(A2805,'entry data'!B:I,7,0)))</f>
        <v/>
      </c>
      <c r="H2805" s="13" t="str">
        <f>IF(A2805="","",IF(B2805=1,VLOOKUP(A2805,'entry data'!B:D,3,0),I2804))</f>
        <v/>
      </c>
      <c r="I2805" s="14" t="str">
        <f>IF(A2805="","",IF(E2805="weekly",7,IF(E2805="fortnightly",14,IF(E2805="monthly",DATE(IF(MONTH(H2805)=12,YEAR(H2805)+1,YEAR(H2805)),VLOOKUP(MONTH(H2805),index!$D$2:$G$13,2,0),DAY(H2805)),
IF(E2805="quarterly",DATE(IF(MONTH(H2805)&gt;=10,YEAR(H2805)+1,YEAR(H2805)),VLOOKUP(MONTH(H2805),index!$D$2:$G$13,3,0),DAY(H2805)),
IF(E2805="halfyearly",DATE(IF(MONTH(H2805)&gt;=7,YEAR(H2805)+1,YEAR(H2805)),VLOOKUP(MONTH(H2805),index!$D$2:$G$13,4,0),DAY(H2805)),
DATE(YEAR(H2805)+1,MONTH(H2805),DAY(H2805)))))-H2805))+H2805)</f>
        <v/>
      </c>
      <c r="J2805" s="9" t="str">
        <f t="shared" si="280"/>
        <v/>
      </c>
      <c r="K2805" s="11" t="str">
        <f t="shared" si="281"/>
        <v/>
      </c>
      <c r="L2805" s="11" t="str">
        <f t="shared" si="282"/>
        <v/>
      </c>
      <c r="M2805" s="11" t="str">
        <f>IF(A2805="","",VLOOKUP(E2805,index!$A$1:$B$6,2,0)*K2805*G2805)</f>
        <v/>
      </c>
      <c r="N2805" s="11" t="str">
        <f>IF(A2805="","",-PMT(G2805*VLOOKUP(E2805,index!$A$1:$B$6,2,0),C2805,F2805,0,0))</f>
        <v/>
      </c>
      <c r="O2805" s="11" t="str">
        <f t="shared" si="283"/>
        <v/>
      </c>
      <c r="P2805" s="11" t="str">
        <f t="shared" si="278"/>
        <v/>
      </c>
    </row>
    <row r="2806" spans="1:16" x14ac:dyDescent="0.25">
      <c r="A2806" s="9" t="str">
        <f>IF(A2805="","",IF(B2805&lt;C2805,A2805,IF(A2805=MAX('entry data'!$B$8:$B$507),"",A2805+1)))</f>
        <v/>
      </c>
      <c r="B2806" s="9" t="str">
        <f t="shared" si="279"/>
        <v/>
      </c>
      <c r="C2806" s="9" t="str">
        <f>IF(ISERROR(VLOOKUP(A2806,'entry data'!B:G,6,0)),"",VLOOKUP(A2806,'entry data'!B:G,6,0))</f>
        <v/>
      </c>
      <c r="D2806" s="9" t="str">
        <f>IF(ISERROR(VLOOKUP(A2806,'entry data'!B:C,2,0)),"",VLOOKUP(A2806,'entry data'!B:C,2,0))</f>
        <v/>
      </c>
      <c r="E2806" s="9" t="str">
        <f>IF(ISERROR(VLOOKUP(A2806,'entry data'!B:E,4,0)),"",VLOOKUP(A2806,'entry data'!B:E,4,0))</f>
        <v/>
      </c>
      <c r="F2806" s="11" t="str">
        <f>IF(A2806="","",IF(ISERROR(VLOOKUP(A2806,'entry data'!B:F,5,0)),"",VLOOKUP(A2806,'entry data'!B:F,5,0)))</f>
        <v/>
      </c>
      <c r="G2806" s="12" t="str">
        <f>IF(A2806="","",IF(ISERROR(VLOOKUP(A2806,'entry data'!B:I,8,0)),"",VLOOKUP(A2806,'entry data'!B:I,7,0)))</f>
        <v/>
      </c>
      <c r="H2806" s="13" t="str">
        <f>IF(A2806="","",IF(B2806=1,VLOOKUP(A2806,'entry data'!B:D,3,0),I2805))</f>
        <v/>
      </c>
      <c r="I2806" s="14" t="str">
        <f>IF(A2806="","",IF(E2806="weekly",7,IF(E2806="fortnightly",14,IF(E2806="monthly",DATE(IF(MONTH(H2806)=12,YEAR(H2806)+1,YEAR(H2806)),VLOOKUP(MONTH(H2806),index!$D$2:$G$13,2,0),DAY(H2806)),
IF(E2806="quarterly",DATE(IF(MONTH(H2806)&gt;=10,YEAR(H2806)+1,YEAR(H2806)),VLOOKUP(MONTH(H2806),index!$D$2:$G$13,3,0),DAY(H2806)),
IF(E2806="halfyearly",DATE(IF(MONTH(H2806)&gt;=7,YEAR(H2806)+1,YEAR(H2806)),VLOOKUP(MONTH(H2806),index!$D$2:$G$13,4,0),DAY(H2806)),
DATE(YEAR(H2806)+1,MONTH(H2806),DAY(H2806)))))-H2806))+H2806)</f>
        <v/>
      </c>
      <c r="J2806" s="9" t="str">
        <f t="shared" si="280"/>
        <v/>
      </c>
      <c r="K2806" s="11" t="str">
        <f t="shared" si="281"/>
        <v/>
      </c>
      <c r="L2806" s="11" t="str">
        <f t="shared" si="282"/>
        <v/>
      </c>
      <c r="M2806" s="11" t="str">
        <f>IF(A2806="","",VLOOKUP(E2806,index!$A$1:$B$6,2,0)*K2806*G2806)</f>
        <v/>
      </c>
      <c r="N2806" s="11" t="str">
        <f>IF(A2806="","",-PMT(G2806*VLOOKUP(E2806,index!$A$1:$B$6,2,0),C2806,F2806,0,0))</f>
        <v/>
      </c>
      <c r="O2806" s="11" t="str">
        <f t="shared" si="283"/>
        <v/>
      </c>
      <c r="P2806" s="11" t="str">
        <f t="shared" si="278"/>
        <v/>
      </c>
    </row>
    <row r="2807" spans="1:16" x14ac:dyDescent="0.25">
      <c r="A2807" s="9" t="str">
        <f>IF(A2806="","",IF(B2806&lt;C2806,A2806,IF(A2806=MAX('entry data'!$B$8:$B$507),"",A2806+1)))</f>
        <v/>
      </c>
      <c r="B2807" s="9" t="str">
        <f t="shared" si="279"/>
        <v/>
      </c>
      <c r="C2807" s="9" t="str">
        <f>IF(ISERROR(VLOOKUP(A2807,'entry data'!B:G,6,0)),"",VLOOKUP(A2807,'entry data'!B:G,6,0))</f>
        <v/>
      </c>
      <c r="D2807" s="9" t="str">
        <f>IF(ISERROR(VLOOKUP(A2807,'entry data'!B:C,2,0)),"",VLOOKUP(A2807,'entry data'!B:C,2,0))</f>
        <v/>
      </c>
      <c r="E2807" s="9" t="str">
        <f>IF(ISERROR(VLOOKUP(A2807,'entry data'!B:E,4,0)),"",VLOOKUP(A2807,'entry data'!B:E,4,0))</f>
        <v/>
      </c>
      <c r="F2807" s="11" t="str">
        <f>IF(A2807="","",IF(ISERROR(VLOOKUP(A2807,'entry data'!B:F,5,0)),"",VLOOKUP(A2807,'entry data'!B:F,5,0)))</f>
        <v/>
      </c>
      <c r="G2807" s="12" t="str">
        <f>IF(A2807="","",IF(ISERROR(VLOOKUP(A2807,'entry data'!B:I,8,0)),"",VLOOKUP(A2807,'entry data'!B:I,7,0)))</f>
        <v/>
      </c>
      <c r="H2807" s="13" t="str">
        <f>IF(A2807="","",IF(B2807=1,VLOOKUP(A2807,'entry data'!B:D,3,0),I2806))</f>
        <v/>
      </c>
      <c r="I2807" s="14" t="str">
        <f>IF(A2807="","",IF(E2807="weekly",7,IF(E2807="fortnightly",14,IF(E2807="monthly",DATE(IF(MONTH(H2807)=12,YEAR(H2807)+1,YEAR(H2807)),VLOOKUP(MONTH(H2807),index!$D$2:$G$13,2,0),DAY(H2807)),
IF(E2807="quarterly",DATE(IF(MONTH(H2807)&gt;=10,YEAR(H2807)+1,YEAR(H2807)),VLOOKUP(MONTH(H2807),index!$D$2:$G$13,3,0),DAY(H2807)),
IF(E2807="halfyearly",DATE(IF(MONTH(H2807)&gt;=7,YEAR(H2807)+1,YEAR(H2807)),VLOOKUP(MONTH(H2807),index!$D$2:$G$13,4,0),DAY(H2807)),
DATE(YEAR(H2807)+1,MONTH(H2807),DAY(H2807)))))-H2807))+H2807)</f>
        <v/>
      </c>
      <c r="J2807" s="9" t="str">
        <f t="shared" si="280"/>
        <v/>
      </c>
      <c r="K2807" s="11" t="str">
        <f t="shared" si="281"/>
        <v/>
      </c>
      <c r="L2807" s="11" t="str">
        <f t="shared" si="282"/>
        <v/>
      </c>
      <c r="M2807" s="11" t="str">
        <f>IF(A2807="","",VLOOKUP(E2807,index!$A$1:$B$6,2,0)*K2807*G2807)</f>
        <v/>
      </c>
      <c r="N2807" s="11" t="str">
        <f>IF(A2807="","",-PMT(G2807*VLOOKUP(E2807,index!$A$1:$B$6,2,0),C2807,F2807,0,0))</f>
        <v/>
      </c>
      <c r="O2807" s="11" t="str">
        <f t="shared" si="283"/>
        <v/>
      </c>
      <c r="P2807" s="11" t="str">
        <f t="shared" si="278"/>
        <v/>
      </c>
    </row>
    <row r="2808" spans="1:16" x14ac:dyDescent="0.25">
      <c r="A2808" s="9" t="str">
        <f>IF(A2807="","",IF(B2807&lt;C2807,A2807,IF(A2807=MAX('entry data'!$B$8:$B$507),"",A2807+1)))</f>
        <v/>
      </c>
      <c r="B2808" s="9" t="str">
        <f t="shared" si="279"/>
        <v/>
      </c>
      <c r="C2808" s="9" t="str">
        <f>IF(ISERROR(VLOOKUP(A2808,'entry data'!B:G,6,0)),"",VLOOKUP(A2808,'entry data'!B:G,6,0))</f>
        <v/>
      </c>
      <c r="D2808" s="9" t="str">
        <f>IF(ISERROR(VLOOKUP(A2808,'entry data'!B:C,2,0)),"",VLOOKUP(A2808,'entry data'!B:C,2,0))</f>
        <v/>
      </c>
      <c r="E2808" s="9" t="str">
        <f>IF(ISERROR(VLOOKUP(A2808,'entry data'!B:E,4,0)),"",VLOOKUP(A2808,'entry data'!B:E,4,0))</f>
        <v/>
      </c>
      <c r="F2808" s="11" t="str">
        <f>IF(A2808="","",IF(ISERROR(VLOOKUP(A2808,'entry data'!B:F,5,0)),"",VLOOKUP(A2808,'entry data'!B:F,5,0)))</f>
        <v/>
      </c>
      <c r="G2808" s="12" t="str">
        <f>IF(A2808="","",IF(ISERROR(VLOOKUP(A2808,'entry data'!B:I,8,0)),"",VLOOKUP(A2808,'entry data'!B:I,7,0)))</f>
        <v/>
      </c>
      <c r="H2808" s="13" t="str">
        <f>IF(A2808="","",IF(B2808=1,VLOOKUP(A2808,'entry data'!B:D,3,0),I2807))</f>
        <v/>
      </c>
      <c r="I2808" s="14" t="str">
        <f>IF(A2808="","",IF(E2808="weekly",7,IF(E2808="fortnightly",14,IF(E2808="monthly",DATE(IF(MONTH(H2808)=12,YEAR(H2808)+1,YEAR(H2808)),VLOOKUP(MONTH(H2808),index!$D$2:$G$13,2,0),DAY(H2808)),
IF(E2808="quarterly",DATE(IF(MONTH(H2808)&gt;=10,YEAR(H2808)+1,YEAR(H2808)),VLOOKUP(MONTH(H2808),index!$D$2:$G$13,3,0),DAY(H2808)),
IF(E2808="halfyearly",DATE(IF(MONTH(H2808)&gt;=7,YEAR(H2808)+1,YEAR(H2808)),VLOOKUP(MONTH(H2808),index!$D$2:$G$13,4,0),DAY(H2808)),
DATE(YEAR(H2808)+1,MONTH(H2808),DAY(H2808)))))-H2808))+H2808)</f>
        <v/>
      </c>
      <c r="J2808" s="9" t="str">
        <f t="shared" si="280"/>
        <v/>
      </c>
      <c r="K2808" s="11" t="str">
        <f t="shared" si="281"/>
        <v/>
      </c>
      <c r="L2808" s="11" t="str">
        <f t="shared" si="282"/>
        <v/>
      </c>
      <c r="M2808" s="11" t="str">
        <f>IF(A2808="","",VLOOKUP(E2808,index!$A$1:$B$6,2,0)*K2808*G2808)</f>
        <v/>
      </c>
      <c r="N2808" s="11" t="str">
        <f>IF(A2808="","",-PMT(G2808*VLOOKUP(E2808,index!$A$1:$B$6,2,0),C2808,F2808,0,0))</f>
        <v/>
      </c>
      <c r="O2808" s="11" t="str">
        <f t="shared" si="283"/>
        <v/>
      </c>
      <c r="P2808" s="11" t="str">
        <f t="shared" si="278"/>
        <v/>
      </c>
    </row>
    <row r="2809" spans="1:16" x14ac:dyDescent="0.25">
      <c r="A2809" s="9" t="str">
        <f>IF(A2808="","",IF(B2808&lt;C2808,A2808,IF(A2808=MAX('entry data'!$B$8:$B$507),"",A2808+1)))</f>
        <v/>
      </c>
      <c r="B2809" s="9" t="str">
        <f t="shared" si="279"/>
        <v/>
      </c>
      <c r="C2809" s="9" t="str">
        <f>IF(ISERROR(VLOOKUP(A2809,'entry data'!B:G,6,0)),"",VLOOKUP(A2809,'entry data'!B:G,6,0))</f>
        <v/>
      </c>
      <c r="D2809" s="9" t="str">
        <f>IF(ISERROR(VLOOKUP(A2809,'entry data'!B:C,2,0)),"",VLOOKUP(A2809,'entry data'!B:C,2,0))</f>
        <v/>
      </c>
      <c r="E2809" s="9" t="str">
        <f>IF(ISERROR(VLOOKUP(A2809,'entry data'!B:E,4,0)),"",VLOOKUP(A2809,'entry data'!B:E,4,0))</f>
        <v/>
      </c>
      <c r="F2809" s="11" t="str">
        <f>IF(A2809="","",IF(ISERROR(VLOOKUP(A2809,'entry data'!B:F,5,0)),"",VLOOKUP(A2809,'entry data'!B:F,5,0)))</f>
        <v/>
      </c>
      <c r="G2809" s="12" t="str">
        <f>IF(A2809="","",IF(ISERROR(VLOOKUP(A2809,'entry data'!B:I,8,0)),"",VLOOKUP(A2809,'entry data'!B:I,7,0)))</f>
        <v/>
      </c>
      <c r="H2809" s="13" t="str">
        <f>IF(A2809="","",IF(B2809=1,VLOOKUP(A2809,'entry data'!B:D,3,0),I2808))</f>
        <v/>
      </c>
      <c r="I2809" s="14" t="str">
        <f>IF(A2809="","",IF(E2809="weekly",7,IF(E2809="fortnightly",14,IF(E2809="monthly",DATE(IF(MONTH(H2809)=12,YEAR(H2809)+1,YEAR(H2809)),VLOOKUP(MONTH(H2809),index!$D$2:$G$13,2,0),DAY(H2809)),
IF(E2809="quarterly",DATE(IF(MONTH(H2809)&gt;=10,YEAR(H2809)+1,YEAR(H2809)),VLOOKUP(MONTH(H2809),index!$D$2:$G$13,3,0),DAY(H2809)),
IF(E2809="halfyearly",DATE(IF(MONTH(H2809)&gt;=7,YEAR(H2809)+1,YEAR(H2809)),VLOOKUP(MONTH(H2809),index!$D$2:$G$13,4,0),DAY(H2809)),
DATE(YEAR(H2809)+1,MONTH(H2809),DAY(H2809)))))-H2809))+H2809)</f>
        <v/>
      </c>
      <c r="J2809" s="9" t="str">
        <f t="shared" si="280"/>
        <v/>
      </c>
      <c r="K2809" s="11" t="str">
        <f t="shared" si="281"/>
        <v/>
      </c>
      <c r="L2809" s="11" t="str">
        <f t="shared" si="282"/>
        <v/>
      </c>
      <c r="M2809" s="11" t="str">
        <f>IF(A2809="","",VLOOKUP(E2809,index!$A$1:$B$6,2,0)*K2809*G2809)</f>
        <v/>
      </c>
      <c r="N2809" s="11" t="str">
        <f>IF(A2809="","",-PMT(G2809*VLOOKUP(E2809,index!$A$1:$B$6,2,0),C2809,F2809,0,0))</f>
        <v/>
      </c>
      <c r="O2809" s="11" t="str">
        <f t="shared" si="283"/>
        <v/>
      </c>
      <c r="P2809" s="11" t="str">
        <f t="shared" si="278"/>
        <v/>
      </c>
    </row>
    <row r="2810" spans="1:16" x14ac:dyDescent="0.25">
      <c r="A2810" s="9" t="str">
        <f>IF(A2809="","",IF(B2809&lt;C2809,A2809,IF(A2809=MAX('entry data'!$B$8:$B$507),"",A2809+1)))</f>
        <v/>
      </c>
      <c r="B2810" s="9" t="str">
        <f t="shared" si="279"/>
        <v/>
      </c>
      <c r="C2810" s="9" t="str">
        <f>IF(ISERROR(VLOOKUP(A2810,'entry data'!B:G,6,0)),"",VLOOKUP(A2810,'entry data'!B:G,6,0))</f>
        <v/>
      </c>
      <c r="D2810" s="9" t="str">
        <f>IF(ISERROR(VLOOKUP(A2810,'entry data'!B:C,2,0)),"",VLOOKUP(A2810,'entry data'!B:C,2,0))</f>
        <v/>
      </c>
      <c r="E2810" s="9" t="str">
        <f>IF(ISERROR(VLOOKUP(A2810,'entry data'!B:E,4,0)),"",VLOOKUP(A2810,'entry data'!B:E,4,0))</f>
        <v/>
      </c>
      <c r="F2810" s="11" t="str">
        <f>IF(A2810="","",IF(ISERROR(VLOOKUP(A2810,'entry data'!B:F,5,0)),"",VLOOKUP(A2810,'entry data'!B:F,5,0)))</f>
        <v/>
      </c>
      <c r="G2810" s="12" t="str">
        <f>IF(A2810="","",IF(ISERROR(VLOOKUP(A2810,'entry data'!B:I,8,0)),"",VLOOKUP(A2810,'entry data'!B:I,7,0)))</f>
        <v/>
      </c>
      <c r="H2810" s="13" t="str">
        <f>IF(A2810="","",IF(B2810=1,VLOOKUP(A2810,'entry data'!B:D,3,0),I2809))</f>
        <v/>
      </c>
      <c r="I2810" s="14" t="str">
        <f>IF(A2810="","",IF(E2810="weekly",7,IF(E2810="fortnightly",14,IF(E2810="monthly",DATE(IF(MONTH(H2810)=12,YEAR(H2810)+1,YEAR(H2810)),VLOOKUP(MONTH(H2810),index!$D$2:$G$13,2,0),DAY(H2810)),
IF(E2810="quarterly",DATE(IF(MONTH(H2810)&gt;=10,YEAR(H2810)+1,YEAR(H2810)),VLOOKUP(MONTH(H2810),index!$D$2:$G$13,3,0),DAY(H2810)),
IF(E2810="halfyearly",DATE(IF(MONTH(H2810)&gt;=7,YEAR(H2810)+1,YEAR(H2810)),VLOOKUP(MONTH(H2810),index!$D$2:$G$13,4,0),DAY(H2810)),
DATE(YEAR(H2810)+1,MONTH(H2810),DAY(H2810)))))-H2810))+H2810)</f>
        <v/>
      </c>
      <c r="J2810" s="9" t="str">
        <f t="shared" si="280"/>
        <v/>
      </c>
      <c r="K2810" s="11" t="str">
        <f t="shared" si="281"/>
        <v/>
      </c>
      <c r="L2810" s="11" t="str">
        <f t="shared" si="282"/>
        <v/>
      </c>
      <c r="M2810" s="11" t="str">
        <f>IF(A2810="","",VLOOKUP(E2810,index!$A$1:$B$6,2,0)*K2810*G2810)</f>
        <v/>
      </c>
      <c r="N2810" s="11" t="str">
        <f>IF(A2810="","",-PMT(G2810*VLOOKUP(E2810,index!$A$1:$B$6,2,0),C2810,F2810,0,0))</f>
        <v/>
      </c>
      <c r="O2810" s="11" t="str">
        <f t="shared" si="283"/>
        <v/>
      </c>
      <c r="P2810" s="11" t="str">
        <f t="shared" si="278"/>
        <v/>
      </c>
    </row>
    <row r="2811" spans="1:16" x14ac:dyDescent="0.25">
      <c r="A2811" s="9" t="str">
        <f>IF(A2810="","",IF(B2810&lt;C2810,A2810,IF(A2810=MAX('entry data'!$B$8:$B$507),"",A2810+1)))</f>
        <v/>
      </c>
      <c r="B2811" s="9" t="str">
        <f t="shared" si="279"/>
        <v/>
      </c>
      <c r="C2811" s="9" t="str">
        <f>IF(ISERROR(VLOOKUP(A2811,'entry data'!B:G,6,0)),"",VLOOKUP(A2811,'entry data'!B:G,6,0))</f>
        <v/>
      </c>
      <c r="D2811" s="9" t="str">
        <f>IF(ISERROR(VLOOKUP(A2811,'entry data'!B:C,2,0)),"",VLOOKUP(A2811,'entry data'!B:C,2,0))</f>
        <v/>
      </c>
      <c r="E2811" s="9" t="str">
        <f>IF(ISERROR(VLOOKUP(A2811,'entry data'!B:E,4,0)),"",VLOOKUP(A2811,'entry data'!B:E,4,0))</f>
        <v/>
      </c>
      <c r="F2811" s="11" t="str">
        <f>IF(A2811="","",IF(ISERROR(VLOOKUP(A2811,'entry data'!B:F,5,0)),"",VLOOKUP(A2811,'entry data'!B:F,5,0)))</f>
        <v/>
      </c>
      <c r="G2811" s="12" t="str">
        <f>IF(A2811="","",IF(ISERROR(VLOOKUP(A2811,'entry data'!B:I,8,0)),"",VLOOKUP(A2811,'entry data'!B:I,7,0)))</f>
        <v/>
      </c>
      <c r="H2811" s="13" t="str">
        <f>IF(A2811="","",IF(B2811=1,VLOOKUP(A2811,'entry data'!B:D,3,0),I2810))</f>
        <v/>
      </c>
      <c r="I2811" s="14" t="str">
        <f>IF(A2811="","",IF(E2811="weekly",7,IF(E2811="fortnightly",14,IF(E2811="monthly",DATE(IF(MONTH(H2811)=12,YEAR(H2811)+1,YEAR(H2811)),VLOOKUP(MONTH(H2811),index!$D$2:$G$13,2,0),DAY(H2811)),
IF(E2811="quarterly",DATE(IF(MONTH(H2811)&gt;=10,YEAR(H2811)+1,YEAR(H2811)),VLOOKUP(MONTH(H2811),index!$D$2:$G$13,3,0),DAY(H2811)),
IF(E2811="halfyearly",DATE(IF(MONTH(H2811)&gt;=7,YEAR(H2811)+1,YEAR(H2811)),VLOOKUP(MONTH(H2811),index!$D$2:$G$13,4,0),DAY(H2811)),
DATE(YEAR(H2811)+1,MONTH(H2811),DAY(H2811)))))-H2811))+H2811)</f>
        <v/>
      </c>
      <c r="J2811" s="9" t="str">
        <f t="shared" si="280"/>
        <v/>
      </c>
      <c r="K2811" s="11" t="str">
        <f t="shared" si="281"/>
        <v/>
      </c>
      <c r="L2811" s="11" t="str">
        <f t="shared" si="282"/>
        <v/>
      </c>
      <c r="M2811" s="11" t="str">
        <f>IF(A2811="","",VLOOKUP(E2811,index!$A$1:$B$6,2,0)*K2811*G2811)</f>
        <v/>
      </c>
      <c r="N2811" s="11" t="str">
        <f>IF(A2811="","",-PMT(G2811*VLOOKUP(E2811,index!$A$1:$B$6,2,0),C2811,F2811,0,0))</f>
        <v/>
      </c>
      <c r="O2811" s="11" t="str">
        <f t="shared" si="283"/>
        <v/>
      </c>
      <c r="P2811" s="11" t="str">
        <f t="shared" si="278"/>
        <v/>
      </c>
    </row>
    <row r="2812" spans="1:16" x14ac:dyDescent="0.25">
      <c r="A2812" s="9" t="str">
        <f>IF(A2811="","",IF(B2811&lt;C2811,A2811,IF(A2811=MAX('entry data'!$B$8:$B$507),"",A2811+1)))</f>
        <v/>
      </c>
      <c r="B2812" s="9" t="str">
        <f t="shared" si="279"/>
        <v/>
      </c>
      <c r="C2812" s="9" t="str">
        <f>IF(ISERROR(VLOOKUP(A2812,'entry data'!B:G,6,0)),"",VLOOKUP(A2812,'entry data'!B:G,6,0))</f>
        <v/>
      </c>
      <c r="D2812" s="9" t="str">
        <f>IF(ISERROR(VLOOKUP(A2812,'entry data'!B:C,2,0)),"",VLOOKUP(A2812,'entry data'!B:C,2,0))</f>
        <v/>
      </c>
      <c r="E2812" s="9" t="str">
        <f>IF(ISERROR(VLOOKUP(A2812,'entry data'!B:E,4,0)),"",VLOOKUP(A2812,'entry data'!B:E,4,0))</f>
        <v/>
      </c>
      <c r="F2812" s="11" t="str">
        <f>IF(A2812="","",IF(ISERROR(VLOOKUP(A2812,'entry data'!B:F,5,0)),"",VLOOKUP(A2812,'entry data'!B:F,5,0)))</f>
        <v/>
      </c>
      <c r="G2812" s="12" t="str">
        <f>IF(A2812="","",IF(ISERROR(VLOOKUP(A2812,'entry data'!B:I,8,0)),"",VLOOKUP(A2812,'entry data'!B:I,7,0)))</f>
        <v/>
      </c>
      <c r="H2812" s="13" t="str">
        <f>IF(A2812="","",IF(B2812=1,VLOOKUP(A2812,'entry data'!B:D,3,0),I2811))</f>
        <v/>
      </c>
      <c r="I2812" s="14" t="str">
        <f>IF(A2812="","",IF(E2812="weekly",7,IF(E2812="fortnightly",14,IF(E2812="monthly",DATE(IF(MONTH(H2812)=12,YEAR(H2812)+1,YEAR(H2812)),VLOOKUP(MONTH(H2812),index!$D$2:$G$13,2,0),DAY(H2812)),
IF(E2812="quarterly",DATE(IF(MONTH(H2812)&gt;=10,YEAR(H2812)+1,YEAR(H2812)),VLOOKUP(MONTH(H2812),index!$D$2:$G$13,3,0),DAY(H2812)),
IF(E2812="halfyearly",DATE(IF(MONTH(H2812)&gt;=7,YEAR(H2812)+1,YEAR(H2812)),VLOOKUP(MONTH(H2812),index!$D$2:$G$13,4,0),DAY(H2812)),
DATE(YEAR(H2812)+1,MONTH(H2812),DAY(H2812)))))-H2812))+H2812)</f>
        <v/>
      </c>
      <c r="J2812" s="9" t="str">
        <f t="shared" si="280"/>
        <v/>
      </c>
      <c r="K2812" s="11" t="str">
        <f t="shared" si="281"/>
        <v/>
      </c>
      <c r="L2812" s="11" t="str">
        <f t="shared" si="282"/>
        <v/>
      </c>
      <c r="M2812" s="11" t="str">
        <f>IF(A2812="","",VLOOKUP(E2812,index!$A$1:$B$6,2,0)*K2812*G2812)</f>
        <v/>
      </c>
      <c r="N2812" s="11" t="str">
        <f>IF(A2812="","",-PMT(G2812*VLOOKUP(E2812,index!$A$1:$B$6,2,0),C2812,F2812,0,0))</f>
        <v/>
      </c>
      <c r="O2812" s="11" t="str">
        <f t="shared" si="283"/>
        <v/>
      </c>
      <c r="P2812" s="11" t="str">
        <f t="shared" si="278"/>
        <v/>
      </c>
    </row>
    <row r="2813" spans="1:16" x14ac:dyDescent="0.25">
      <c r="A2813" s="9" t="str">
        <f>IF(A2812="","",IF(B2812&lt;C2812,A2812,IF(A2812=MAX('entry data'!$B$8:$B$507),"",A2812+1)))</f>
        <v/>
      </c>
      <c r="B2813" s="9" t="str">
        <f t="shared" si="279"/>
        <v/>
      </c>
      <c r="C2813" s="9" t="str">
        <f>IF(ISERROR(VLOOKUP(A2813,'entry data'!B:G,6,0)),"",VLOOKUP(A2813,'entry data'!B:G,6,0))</f>
        <v/>
      </c>
      <c r="D2813" s="9" t="str">
        <f>IF(ISERROR(VLOOKUP(A2813,'entry data'!B:C,2,0)),"",VLOOKUP(A2813,'entry data'!B:C,2,0))</f>
        <v/>
      </c>
      <c r="E2813" s="9" t="str">
        <f>IF(ISERROR(VLOOKUP(A2813,'entry data'!B:E,4,0)),"",VLOOKUP(A2813,'entry data'!B:E,4,0))</f>
        <v/>
      </c>
      <c r="F2813" s="11" t="str">
        <f>IF(A2813="","",IF(ISERROR(VLOOKUP(A2813,'entry data'!B:F,5,0)),"",VLOOKUP(A2813,'entry data'!B:F,5,0)))</f>
        <v/>
      </c>
      <c r="G2813" s="12" t="str">
        <f>IF(A2813="","",IF(ISERROR(VLOOKUP(A2813,'entry data'!B:I,8,0)),"",VLOOKUP(A2813,'entry data'!B:I,7,0)))</f>
        <v/>
      </c>
      <c r="H2813" s="13" t="str">
        <f>IF(A2813="","",IF(B2813=1,VLOOKUP(A2813,'entry data'!B:D,3,0),I2812))</f>
        <v/>
      </c>
      <c r="I2813" s="14" t="str">
        <f>IF(A2813="","",IF(E2813="weekly",7,IF(E2813="fortnightly",14,IF(E2813="monthly",DATE(IF(MONTH(H2813)=12,YEAR(H2813)+1,YEAR(H2813)),VLOOKUP(MONTH(H2813),index!$D$2:$G$13,2,0),DAY(H2813)),
IF(E2813="quarterly",DATE(IF(MONTH(H2813)&gt;=10,YEAR(H2813)+1,YEAR(H2813)),VLOOKUP(MONTH(H2813),index!$D$2:$G$13,3,0),DAY(H2813)),
IF(E2813="halfyearly",DATE(IF(MONTH(H2813)&gt;=7,YEAR(H2813)+1,YEAR(H2813)),VLOOKUP(MONTH(H2813),index!$D$2:$G$13,4,0),DAY(H2813)),
DATE(YEAR(H2813)+1,MONTH(H2813),DAY(H2813)))))-H2813))+H2813)</f>
        <v/>
      </c>
      <c r="J2813" s="9" t="str">
        <f t="shared" si="280"/>
        <v/>
      </c>
      <c r="K2813" s="11" t="str">
        <f t="shared" si="281"/>
        <v/>
      </c>
      <c r="L2813" s="11" t="str">
        <f t="shared" si="282"/>
        <v/>
      </c>
      <c r="M2813" s="11" t="str">
        <f>IF(A2813="","",VLOOKUP(E2813,index!$A$1:$B$6,2,0)*K2813*G2813)</f>
        <v/>
      </c>
      <c r="N2813" s="11" t="str">
        <f>IF(A2813="","",-PMT(G2813*VLOOKUP(E2813,index!$A$1:$B$6,2,0),C2813,F2813,0,0))</f>
        <v/>
      </c>
      <c r="O2813" s="11" t="str">
        <f t="shared" si="283"/>
        <v/>
      </c>
      <c r="P2813" s="11" t="str">
        <f t="shared" si="278"/>
        <v/>
      </c>
    </row>
    <row r="2814" spans="1:16" x14ac:dyDescent="0.25">
      <c r="A2814" s="9" t="str">
        <f>IF(A2813="","",IF(B2813&lt;C2813,A2813,IF(A2813=MAX('entry data'!$B$8:$B$507),"",A2813+1)))</f>
        <v/>
      </c>
      <c r="B2814" s="9" t="str">
        <f t="shared" si="279"/>
        <v/>
      </c>
      <c r="C2814" s="9" t="str">
        <f>IF(ISERROR(VLOOKUP(A2814,'entry data'!B:G,6,0)),"",VLOOKUP(A2814,'entry data'!B:G,6,0))</f>
        <v/>
      </c>
      <c r="D2814" s="9" t="str">
        <f>IF(ISERROR(VLOOKUP(A2814,'entry data'!B:C,2,0)),"",VLOOKUP(A2814,'entry data'!B:C,2,0))</f>
        <v/>
      </c>
      <c r="E2814" s="9" t="str">
        <f>IF(ISERROR(VLOOKUP(A2814,'entry data'!B:E,4,0)),"",VLOOKUP(A2814,'entry data'!B:E,4,0))</f>
        <v/>
      </c>
      <c r="F2814" s="11" t="str">
        <f>IF(A2814="","",IF(ISERROR(VLOOKUP(A2814,'entry data'!B:F,5,0)),"",VLOOKUP(A2814,'entry data'!B:F,5,0)))</f>
        <v/>
      </c>
      <c r="G2814" s="12" t="str">
        <f>IF(A2814="","",IF(ISERROR(VLOOKUP(A2814,'entry data'!B:I,8,0)),"",VLOOKUP(A2814,'entry data'!B:I,7,0)))</f>
        <v/>
      </c>
      <c r="H2814" s="13" t="str">
        <f>IF(A2814="","",IF(B2814=1,VLOOKUP(A2814,'entry data'!B:D,3,0),I2813))</f>
        <v/>
      </c>
      <c r="I2814" s="14" t="str">
        <f>IF(A2814="","",IF(E2814="weekly",7,IF(E2814="fortnightly",14,IF(E2814="monthly",DATE(IF(MONTH(H2814)=12,YEAR(H2814)+1,YEAR(H2814)),VLOOKUP(MONTH(H2814),index!$D$2:$G$13,2,0),DAY(H2814)),
IF(E2814="quarterly",DATE(IF(MONTH(H2814)&gt;=10,YEAR(H2814)+1,YEAR(H2814)),VLOOKUP(MONTH(H2814),index!$D$2:$G$13,3,0),DAY(H2814)),
IF(E2814="halfyearly",DATE(IF(MONTH(H2814)&gt;=7,YEAR(H2814)+1,YEAR(H2814)),VLOOKUP(MONTH(H2814),index!$D$2:$G$13,4,0),DAY(H2814)),
DATE(YEAR(H2814)+1,MONTH(H2814),DAY(H2814)))))-H2814))+H2814)</f>
        <v/>
      </c>
      <c r="J2814" s="9" t="str">
        <f t="shared" si="280"/>
        <v/>
      </c>
      <c r="K2814" s="11" t="str">
        <f t="shared" si="281"/>
        <v/>
      </c>
      <c r="L2814" s="11" t="str">
        <f t="shared" si="282"/>
        <v/>
      </c>
      <c r="M2814" s="11" t="str">
        <f>IF(A2814="","",VLOOKUP(E2814,index!$A$1:$B$6,2,0)*K2814*G2814)</f>
        <v/>
      </c>
      <c r="N2814" s="11" t="str">
        <f>IF(A2814="","",-PMT(G2814*VLOOKUP(E2814,index!$A$1:$B$6,2,0),C2814,F2814,0,0))</f>
        <v/>
      </c>
      <c r="O2814" s="11" t="str">
        <f t="shared" si="283"/>
        <v/>
      </c>
      <c r="P2814" s="11" t="str">
        <f t="shared" si="278"/>
        <v/>
      </c>
    </row>
    <row r="2815" spans="1:16" x14ac:dyDescent="0.25">
      <c r="A2815" s="9" t="str">
        <f>IF(A2814="","",IF(B2814&lt;C2814,A2814,IF(A2814=MAX('entry data'!$B$8:$B$507),"",A2814+1)))</f>
        <v/>
      </c>
      <c r="B2815" s="9" t="str">
        <f t="shared" si="279"/>
        <v/>
      </c>
      <c r="C2815" s="9" t="str">
        <f>IF(ISERROR(VLOOKUP(A2815,'entry data'!B:G,6,0)),"",VLOOKUP(A2815,'entry data'!B:G,6,0))</f>
        <v/>
      </c>
      <c r="D2815" s="9" t="str">
        <f>IF(ISERROR(VLOOKUP(A2815,'entry data'!B:C,2,0)),"",VLOOKUP(A2815,'entry data'!B:C,2,0))</f>
        <v/>
      </c>
      <c r="E2815" s="9" t="str">
        <f>IF(ISERROR(VLOOKUP(A2815,'entry data'!B:E,4,0)),"",VLOOKUP(A2815,'entry data'!B:E,4,0))</f>
        <v/>
      </c>
      <c r="F2815" s="11" t="str">
        <f>IF(A2815="","",IF(ISERROR(VLOOKUP(A2815,'entry data'!B:F,5,0)),"",VLOOKUP(A2815,'entry data'!B:F,5,0)))</f>
        <v/>
      </c>
      <c r="G2815" s="12" t="str">
        <f>IF(A2815="","",IF(ISERROR(VLOOKUP(A2815,'entry data'!B:I,8,0)),"",VLOOKUP(A2815,'entry data'!B:I,7,0)))</f>
        <v/>
      </c>
      <c r="H2815" s="13" t="str">
        <f>IF(A2815="","",IF(B2815=1,VLOOKUP(A2815,'entry data'!B:D,3,0),I2814))</f>
        <v/>
      </c>
      <c r="I2815" s="14" t="str">
        <f>IF(A2815="","",IF(E2815="weekly",7,IF(E2815="fortnightly",14,IF(E2815="monthly",DATE(IF(MONTH(H2815)=12,YEAR(H2815)+1,YEAR(H2815)),VLOOKUP(MONTH(H2815),index!$D$2:$G$13,2,0),DAY(H2815)),
IF(E2815="quarterly",DATE(IF(MONTH(H2815)&gt;=10,YEAR(H2815)+1,YEAR(H2815)),VLOOKUP(MONTH(H2815),index!$D$2:$G$13,3,0),DAY(H2815)),
IF(E2815="halfyearly",DATE(IF(MONTH(H2815)&gt;=7,YEAR(H2815)+1,YEAR(H2815)),VLOOKUP(MONTH(H2815),index!$D$2:$G$13,4,0),DAY(H2815)),
DATE(YEAR(H2815)+1,MONTH(H2815),DAY(H2815)))))-H2815))+H2815)</f>
        <v/>
      </c>
      <c r="J2815" s="9" t="str">
        <f t="shared" si="280"/>
        <v/>
      </c>
      <c r="K2815" s="11" t="str">
        <f t="shared" si="281"/>
        <v/>
      </c>
      <c r="L2815" s="11" t="str">
        <f t="shared" si="282"/>
        <v/>
      </c>
      <c r="M2815" s="11" t="str">
        <f>IF(A2815="","",VLOOKUP(E2815,index!$A$1:$B$6,2,0)*K2815*G2815)</f>
        <v/>
      </c>
      <c r="N2815" s="11" t="str">
        <f>IF(A2815="","",-PMT(G2815*VLOOKUP(E2815,index!$A$1:$B$6,2,0),C2815,F2815,0,0))</f>
        <v/>
      </c>
      <c r="O2815" s="11" t="str">
        <f t="shared" si="283"/>
        <v/>
      </c>
      <c r="P2815" s="11" t="str">
        <f t="shared" si="278"/>
        <v/>
      </c>
    </row>
    <row r="2816" spans="1:16" x14ac:dyDescent="0.25">
      <c r="A2816" s="9" t="str">
        <f>IF(A2815="","",IF(B2815&lt;C2815,A2815,IF(A2815=MAX('entry data'!$B$8:$B$507),"",A2815+1)))</f>
        <v/>
      </c>
      <c r="B2816" s="9" t="str">
        <f t="shared" si="279"/>
        <v/>
      </c>
      <c r="C2816" s="9" t="str">
        <f>IF(ISERROR(VLOOKUP(A2816,'entry data'!B:G,6,0)),"",VLOOKUP(A2816,'entry data'!B:G,6,0))</f>
        <v/>
      </c>
      <c r="D2816" s="9" t="str">
        <f>IF(ISERROR(VLOOKUP(A2816,'entry data'!B:C,2,0)),"",VLOOKUP(A2816,'entry data'!B:C,2,0))</f>
        <v/>
      </c>
      <c r="E2816" s="9" t="str">
        <f>IF(ISERROR(VLOOKUP(A2816,'entry data'!B:E,4,0)),"",VLOOKUP(A2816,'entry data'!B:E,4,0))</f>
        <v/>
      </c>
      <c r="F2816" s="11" t="str">
        <f>IF(A2816="","",IF(ISERROR(VLOOKUP(A2816,'entry data'!B:F,5,0)),"",VLOOKUP(A2816,'entry data'!B:F,5,0)))</f>
        <v/>
      </c>
      <c r="G2816" s="12" t="str">
        <f>IF(A2816="","",IF(ISERROR(VLOOKUP(A2816,'entry data'!B:I,8,0)),"",VLOOKUP(A2816,'entry data'!B:I,7,0)))</f>
        <v/>
      </c>
      <c r="H2816" s="13" t="str">
        <f>IF(A2816="","",IF(B2816=1,VLOOKUP(A2816,'entry data'!B:D,3,0),I2815))</f>
        <v/>
      </c>
      <c r="I2816" s="14" t="str">
        <f>IF(A2816="","",IF(E2816="weekly",7,IF(E2816="fortnightly",14,IF(E2816="monthly",DATE(IF(MONTH(H2816)=12,YEAR(H2816)+1,YEAR(H2816)),VLOOKUP(MONTH(H2816),index!$D$2:$G$13,2,0),DAY(H2816)),
IF(E2816="quarterly",DATE(IF(MONTH(H2816)&gt;=10,YEAR(H2816)+1,YEAR(H2816)),VLOOKUP(MONTH(H2816),index!$D$2:$G$13,3,0),DAY(H2816)),
IF(E2816="halfyearly",DATE(IF(MONTH(H2816)&gt;=7,YEAR(H2816)+1,YEAR(H2816)),VLOOKUP(MONTH(H2816),index!$D$2:$G$13,4,0),DAY(H2816)),
DATE(YEAR(H2816)+1,MONTH(H2816),DAY(H2816)))))-H2816))+H2816)</f>
        <v/>
      </c>
      <c r="J2816" s="9" t="str">
        <f t="shared" si="280"/>
        <v/>
      </c>
      <c r="K2816" s="11" t="str">
        <f t="shared" si="281"/>
        <v/>
      </c>
      <c r="L2816" s="11" t="str">
        <f t="shared" si="282"/>
        <v/>
      </c>
      <c r="M2816" s="11" t="str">
        <f>IF(A2816="","",VLOOKUP(E2816,index!$A$1:$B$6,2,0)*K2816*G2816)</f>
        <v/>
      </c>
      <c r="N2816" s="11" t="str">
        <f>IF(A2816="","",-PMT(G2816*VLOOKUP(E2816,index!$A$1:$B$6,2,0),C2816,F2816,0,0))</f>
        <v/>
      </c>
      <c r="O2816" s="11" t="str">
        <f t="shared" si="283"/>
        <v/>
      </c>
      <c r="P2816" s="11" t="str">
        <f t="shared" si="278"/>
        <v/>
      </c>
    </row>
    <row r="2817" spans="1:16" x14ac:dyDescent="0.25">
      <c r="A2817" s="9" t="str">
        <f>IF(A2816="","",IF(B2816&lt;C2816,A2816,IF(A2816=MAX('entry data'!$B$8:$B$507),"",A2816+1)))</f>
        <v/>
      </c>
      <c r="B2817" s="9" t="str">
        <f t="shared" si="279"/>
        <v/>
      </c>
      <c r="C2817" s="9" t="str">
        <f>IF(ISERROR(VLOOKUP(A2817,'entry data'!B:G,6,0)),"",VLOOKUP(A2817,'entry data'!B:G,6,0))</f>
        <v/>
      </c>
      <c r="D2817" s="9" t="str">
        <f>IF(ISERROR(VLOOKUP(A2817,'entry data'!B:C,2,0)),"",VLOOKUP(A2817,'entry data'!B:C,2,0))</f>
        <v/>
      </c>
      <c r="E2817" s="9" t="str">
        <f>IF(ISERROR(VLOOKUP(A2817,'entry data'!B:E,4,0)),"",VLOOKUP(A2817,'entry data'!B:E,4,0))</f>
        <v/>
      </c>
      <c r="F2817" s="11" t="str">
        <f>IF(A2817="","",IF(ISERROR(VLOOKUP(A2817,'entry data'!B:F,5,0)),"",VLOOKUP(A2817,'entry data'!B:F,5,0)))</f>
        <v/>
      </c>
      <c r="G2817" s="12" t="str">
        <f>IF(A2817="","",IF(ISERROR(VLOOKUP(A2817,'entry data'!B:I,8,0)),"",VLOOKUP(A2817,'entry data'!B:I,7,0)))</f>
        <v/>
      </c>
      <c r="H2817" s="13" t="str">
        <f>IF(A2817="","",IF(B2817=1,VLOOKUP(A2817,'entry data'!B:D,3,0),I2816))</f>
        <v/>
      </c>
      <c r="I2817" s="14" t="str">
        <f>IF(A2817="","",IF(E2817="weekly",7,IF(E2817="fortnightly",14,IF(E2817="monthly",DATE(IF(MONTH(H2817)=12,YEAR(H2817)+1,YEAR(H2817)),VLOOKUP(MONTH(H2817),index!$D$2:$G$13,2,0),DAY(H2817)),
IF(E2817="quarterly",DATE(IF(MONTH(H2817)&gt;=10,YEAR(H2817)+1,YEAR(H2817)),VLOOKUP(MONTH(H2817),index!$D$2:$G$13,3,0),DAY(H2817)),
IF(E2817="halfyearly",DATE(IF(MONTH(H2817)&gt;=7,YEAR(H2817)+1,YEAR(H2817)),VLOOKUP(MONTH(H2817),index!$D$2:$G$13,4,0),DAY(H2817)),
DATE(YEAR(H2817)+1,MONTH(H2817),DAY(H2817)))))-H2817))+H2817)</f>
        <v/>
      </c>
      <c r="J2817" s="9" t="str">
        <f t="shared" si="280"/>
        <v/>
      </c>
      <c r="K2817" s="11" t="str">
        <f t="shared" si="281"/>
        <v/>
      </c>
      <c r="L2817" s="11" t="str">
        <f t="shared" si="282"/>
        <v/>
      </c>
      <c r="M2817" s="11" t="str">
        <f>IF(A2817="","",VLOOKUP(E2817,index!$A$1:$B$6,2,0)*K2817*G2817)</f>
        <v/>
      </c>
      <c r="N2817" s="11" t="str">
        <f>IF(A2817="","",-PMT(G2817*VLOOKUP(E2817,index!$A$1:$B$6,2,0),C2817,F2817,0,0))</f>
        <v/>
      </c>
      <c r="O2817" s="11" t="str">
        <f t="shared" si="283"/>
        <v/>
      </c>
      <c r="P2817" s="11" t="str">
        <f t="shared" si="278"/>
        <v/>
      </c>
    </row>
    <row r="2818" spans="1:16" x14ac:dyDescent="0.25">
      <c r="A2818" s="9" t="str">
        <f>IF(A2817="","",IF(B2817&lt;C2817,A2817,IF(A2817=MAX('entry data'!$B$8:$B$507),"",A2817+1)))</f>
        <v/>
      </c>
      <c r="B2818" s="9" t="str">
        <f t="shared" si="279"/>
        <v/>
      </c>
      <c r="C2818" s="9" t="str">
        <f>IF(ISERROR(VLOOKUP(A2818,'entry data'!B:G,6,0)),"",VLOOKUP(A2818,'entry data'!B:G,6,0))</f>
        <v/>
      </c>
      <c r="D2818" s="9" t="str">
        <f>IF(ISERROR(VLOOKUP(A2818,'entry data'!B:C,2,0)),"",VLOOKUP(A2818,'entry data'!B:C,2,0))</f>
        <v/>
      </c>
      <c r="E2818" s="9" t="str">
        <f>IF(ISERROR(VLOOKUP(A2818,'entry data'!B:E,4,0)),"",VLOOKUP(A2818,'entry data'!B:E,4,0))</f>
        <v/>
      </c>
      <c r="F2818" s="11" t="str">
        <f>IF(A2818="","",IF(ISERROR(VLOOKUP(A2818,'entry data'!B:F,5,0)),"",VLOOKUP(A2818,'entry data'!B:F,5,0)))</f>
        <v/>
      </c>
      <c r="G2818" s="12" t="str">
        <f>IF(A2818="","",IF(ISERROR(VLOOKUP(A2818,'entry data'!B:I,8,0)),"",VLOOKUP(A2818,'entry data'!B:I,7,0)))</f>
        <v/>
      </c>
      <c r="H2818" s="13" t="str">
        <f>IF(A2818="","",IF(B2818=1,VLOOKUP(A2818,'entry data'!B:D,3,0),I2817))</f>
        <v/>
      </c>
      <c r="I2818" s="14" t="str">
        <f>IF(A2818="","",IF(E2818="weekly",7,IF(E2818="fortnightly",14,IF(E2818="monthly",DATE(IF(MONTH(H2818)=12,YEAR(H2818)+1,YEAR(H2818)),VLOOKUP(MONTH(H2818),index!$D$2:$G$13,2,0),DAY(H2818)),
IF(E2818="quarterly",DATE(IF(MONTH(H2818)&gt;=10,YEAR(H2818)+1,YEAR(H2818)),VLOOKUP(MONTH(H2818),index!$D$2:$G$13,3,0),DAY(H2818)),
IF(E2818="halfyearly",DATE(IF(MONTH(H2818)&gt;=7,YEAR(H2818)+1,YEAR(H2818)),VLOOKUP(MONTH(H2818),index!$D$2:$G$13,4,0),DAY(H2818)),
DATE(YEAR(H2818)+1,MONTH(H2818),DAY(H2818)))))-H2818))+H2818)</f>
        <v/>
      </c>
      <c r="J2818" s="9" t="str">
        <f t="shared" si="280"/>
        <v/>
      </c>
      <c r="K2818" s="11" t="str">
        <f t="shared" si="281"/>
        <v/>
      </c>
      <c r="L2818" s="11" t="str">
        <f t="shared" si="282"/>
        <v/>
      </c>
      <c r="M2818" s="11" t="str">
        <f>IF(A2818="","",VLOOKUP(E2818,index!$A$1:$B$6,2,0)*K2818*G2818)</f>
        <v/>
      </c>
      <c r="N2818" s="11" t="str">
        <f>IF(A2818="","",-PMT(G2818*VLOOKUP(E2818,index!$A$1:$B$6,2,0),C2818,F2818,0,0))</f>
        <v/>
      </c>
      <c r="O2818" s="11" t="str">
        <f t="shared" si="283"/>
        <v/>
      </c>
      <c r="P2818" s="11" t="str">
        <f t="shared" si="278"/>
        <v/>
      </c>
    </row>
    <row r="2819" spans="1:16" x14ac:dyDescent="0.25">
      <c r="A2819" s="9" t="str">
        <f>IF(A2818="","",IF(B2818&lt;C2818,A2818,IF(A2818=MAX('entry data'!$B$8:$B$507),"",A2818+1)))</f>
        <v/>
      </c>
      <c r="B2819" s="9" t="str">
        <f t="shared" si="279"/>
        <v/>
      </c>
      <c r="C2819" s="9" t="str">
        <f>IF(ISERROR(VLOOKUP(A2819,'entry data'!B:G,6,0)),"",VLOOKUP(A2819,'entry data'!B:G,6,0))</f>
        <v/>
      </c>
      <c r="D2819" s="9" t="str">
        <f>IF(ISERROR(VLOOKUP(A2819,'entry data'!B:C,2,0)),"",VLOOKUP(A2819,'entry data'!B:C,2,0))</f>
        <v/>
      </c>
      <c r="E2819" s="9" t="str">
        <f>IF(ISERROR(VLOOKUP(A2819,'entry data'!B:E,4,0)),"",VLOOKUP(A2819,'entry data'!B:E,4,0))</f>
        <v/>
      </c>
      <c r="F2819" s="11" t="str">
        <f>IF(A2819="","",IF(ISERROR(VLOOKUP(A2819,'entry data'!B:F,5,0)),"",VLOOKUP(A2819,'entry data'!B:F,5,0)))</f>
        <v/>
      </c>
      <c r="G2819" s="12" t="str">
        <f>IF(A2819="","",IF(ISERROR(VLOOKUP(A2819,'entry data'!B:I,8,0)),"",VLOOKUP(A2819,'entry data'!B:I,7,0)))</f>
        <v/>
      </c>
      <c r="H2819" s="13" t="str">
        <f>IF(A2819="","",IF(B2819=1,VLOOKUP(A2819,'entry data'!B:D,3,0),I2818))</f>
        <v/>
      </c>
      <c r="I2819" s="14" t="str">
        <f>IF(A2819="","",IF(E2819="weekly",7,IF(E2819="fortnightly",14,IF(E2819="monthly",DATE(IF(MONTH(H2819)=12,YEAR(H2819)+1,YEAR(H2819)),VLOOKUP(MONTH(H2819),index!$D$2:$G$13,2,0),DAY(H2819)),
IF(E2819="quarterly",DATE(IF(MONTH(H2819)&gt;=10,YEAR(H2819)+1,YEAR(H2819)),VLOOKUP(MONTH(H2819),index!$D$2:$G$13,3,0),DAY(H2819)),
IF(E2819="halfyearly",DATE(IF(MONTH(H2819)&gt;=7,YEAR(H2819)+1,YEAR(H2819)),VLOOKUP(MONTH(H2819),index!$D$2:$G$13,4,0),DAY(H2819)),
DATE(YEAR(H2819)+1,MONTH(H2819),DAY(H2819)))))-H2819))+H2819)</f>
        <v/>
      </c>
      <c r="J2819" s="9" t="str">
        <f t="shared" si="280"/>
        <v/>
      </c>
      <c r="K2819" s="11" t="str">
        <f t="shared" si="281"/>
        <v/>
      </c>
      <c r="L2819" s="11" t="str">
        <f t="shared" si="282"/>
        <v/>
      </c>
      <c r="M2819" s="11" t="str">
        <f>IF(A2819="","",VLOOKUP(E2819,index!$A$1:$B$6,2,0)*K2819*G2819)</f>
        <v/>
      </c>
      <c r="N2819" s="11" t="str">
        <f>IF(A2819="","",-PMT(G2819*VLOOKUP(E2819,index!$A$1:$B$6,2,0),C2819,F2819,0,0))</f>
        <v/>
      </c>
      <c r="O2819" s="11" t="str">
        <f t="shared" si="283"/>
        <v/>
      </c>
      <c r="P2819" s="11" t="str">
        <f t="shared" ref="P2819:P2882" si="284">IF(A2819="","",IF(J2819&lt;&gt;J2820,O2819,0))</f>
        <v/>
      </c>
    </row>
    <row r="2820" spans="1:16" x14ac:dyDescent="0.25">
      <c r="A2820" s="9" t="str">
        <f>IF(A2819="","",IF(B2819&lt;C2819,A2819,IF(A2819=MAX('entry data'!$B$8:$B$507),"",A2819+1)))</f>
        <v/>
      </c>
      <c r="B2820" s="9" t="str">
        <f t="shared" si="279"/>
        <v/>
      </c>
      <c r="C2820" s="9" t="str">
        <f>IF(ISERROR(VLOOKUP(A2820,'entry data'!B:G,6,0)),"",VLOOKUP(A2820,'entry data'!B:G,6,0))</f>
        <v/>
      </c>
      <c r="D2820" s="9" t="str">
        <f>IF(ISERROR(VLOOKUP(A2820,'entry data'!B:C,2,0)),"",VLOOKUP(A2820,'entry data'!B:C,2,0))</f>
        <v/>
      </c>
      <c r="E2820" s="9" t="str">
        <f>IF(ISERROR(VLOOKUP(A2820,'entry data'!B:E,4,0)),"",VLOOKUP(A2820,'entry data'!B:E,4,0))</f>
        <v/>
      </c>
      <c r="F2820" s="11" t="str">
        <f>IF(A2820="","",IF(ISERROR(VLOOKUP(A2820,'entry data'!B:F,5,0)),"",VLOOKUP(A2820,'entry data'!B:F,5,0)))</f>
        <v/>
      </c>
      <c r="G2820" s="12" t="str">
        <f>IF(A2820="","",IF(ISERROR(VLOOKUP(A2820,'entry data'!B:I,8,0)),"",VLOOKUP(A2820,'entry data'!B:I,7,0)))</f>
        <v/>
      </c>
      <c r="H2820" s="13" t="str">
        <f>IF(A2820="","",IF(B2820=1,VLOOKUP(A2820,'entry data'!B:D,3,0),I2819))</f>
        <v/>
      </c>
      <c r="I2820" s="14" t="str">
        <f>IF(A2820="","",IF(E2820="weekly",7,IF(E2820="fortnightly",14,IF(E2820="monthly",DATE(IF(MONTH(H2820)=12,YEAR(H2820)+1,YEAR(H2820)),VLOOKUP(MONTH(H2820),index!$D$2:$G$13,2,0),DAY(H2820)),
IF(E2820="quarterly",DATE(IF(MONTH(H2820)&gt;=10,YEAR(H2820)+1,YEAR(H2820)),VLOOKUP(MONTH(H2820),index!$D$2:$G$13,3,0),DAY(H2820)),
IF(E2820="halfyearly",DATE(IF(MONTH(H2820)&gt;=7,YEAR(H2820)+1,YEAR(H2820)),VLOOKUP(MONTH(H2820),index!$D$2:$G$13,4,0),DAY(H2820)),
DATE(YEAR(H2820)+1,MONTH(H2820),DAY(H2820)))))-H2820))+H2820)</f>
        <v/>
      </c>
      <c r="J2820" s="9" t="str">
        <f t="shared" si="280"/>
        <v/>
      </c>
      <c r="K2820" s="11" t="str">
        <f t="shared" si="281"/>
        <v/>
      </c>
      <c r="L2820" s="11" t="str">
        <f t="shared" si="282"/>
        <v/>
      </c>
      <c r="M2820" s="11" t="str">
        <f>IF(A2820="","",VLOOKUP(E2820,index!$A$1:$B$6,2,0)*K2820*G2820)</f>
        <v/>
      </c>
      <c r="N2820" s="11" t="str">
        <f>IF(A2820="","",-PMT(G2820*VLOOKUP(E2820,index!$A$1:$B$6,2,0),C2820,F2820,0,0))</f>
        <v/>
      </c>
      <c r="O2820" s="11" t="str">
        <f t="shared" si="283"/>
        <v/>
      </c>
      <c r="P2820" s="11" t="str">
        <f t="shared" si="284"/>
        <v/>
      </c>
    </row>
    <row r="2821" spans="1:16" x14ac:dyDescent="0.25">
      <c r="A2821" s="9" t="str">
        <f>IF(A2820="","",IF(B2820&lt;C2820,A2820,IF(A2820=MAX('entry data'!$B$8:$B$507),"",A2820+1)))</f>
        <v/>
      </c>
      <c r="B2821" s="9" t="str">
        <f t="shared" si="279"/>
        <v/>
      </c>
      <c r="C2821" s="9" t="str">
        <f>IF(ISERROR(VLOOKUP(A2821,'entry data'!B:G,6,0)),"",VLOOKUP(A2821,'entry data'!B:G,6,0))</f>
        <v/>
      </c>
      <c r="D2821" s="9" t="str">
        <f>IF(ISERROR(VLOOKUP(A2821,'entry data'!B:C,2,0)),"",VLOOKUP(A2821,'entry data'!B:C,2,0))</f>
        <v/>
      </c>
      <c r="E2821" s="9" t="str">
        <f>IF(ISERROR(VLOOKUP(A2821,'entry data'!B:E,4,0)),"",VLOOKUP(A2821,'entry data'!B:E,4,0))</f>
        <v/>
      </c>
      <c r="F2821" s="11" t="str">
        <f>IF(A2821="","",IF(ISERROR(VLOOKUP(A2821,'entry data'!B:F,5,0)),"",VLOOKUP(A2821,'entry data'!B:F,5,0)))</f>
        <v/>
      </c>
      <c r="G2821" s="12" t="str">
        <f>IF(A2821="","",IF(ISERROR(VLOOKUP(A2821,'entry data'!B:I,8,0)),"",VLOOKUP(A2821,'entry data'!B:I,7,0)))</f>
        <v/>
      </c>
      <c r="H2821" s="13" t="str">
        <f>IF(A2821="","",IF(B2821=1,VLOOKUP(A2821,'entry data'!B:D,3,0),I2820))</f>
        <v/>
      </c>
      <c r="I2821" s="14" t="str">
        <f>IF(A2821="","",IF(E2821="weekly",7,IF(E2821="fortnightly",14,IF(E2821="monthly",DATE(IF(MONTH(H2821)=12,YEAR(H2821)+1,YEAR(H2821)),VLOOKUP(MONTH(H2821),index!$D$2:$G$13,2,0),DAY(H2821)),
IF(E2821="quarterly",DATE(IF(MONTH(H2821)&gt;=10,YEAR(H2821)+1,YEAR(H2821)),VLOOKUP(MONTH(H2821),index!$D$2:$G$13,3,0),DAY(H2821)),
IF(E2821="halfyearly",DATE(IF(MONTH(H2821)&gt;=7,YEAR(H2821)+1,YEAR(H2821)),VLOOKUP(MONTH(H2821),index!$D$2:$G$13,4,0),DAY(H2821)),
DATE(YEAR(H2821)+1,MONTH(H2821),DAY(H2821)))))-H2821))+H2821)</f>
        <v/>
      </c>
      <c r="J2821" s="9" t="str">
        <f t="shared" si="280"/>
        <v/>
      </c>
      <c r="K2821" s="11" t="str">
        <f t="shared" si="281"/>
        <v/>
      </c>
      <c r="L2821" s="11" t="str">
        <f t="shared" si="282"/>
        <v/>
      </c>
      <c r="M2821" s="11" t="str">
        <f>IF(A2821="","",VLOOKUP(E2821,index!$A$1:$B$6,2,0)*K2821*G2821)</f>
        <v/>
      </c>
      <c r="N2821" s="11" t="str">
        <f>IF(A2821="","",-PMT(G2821*VLOOKUP(E2821,index!$A$1:$B$6,2,0),C2821,F2821,0,0))</f>
        <v/>
      </c>
      <c r="O2821" s="11" t="str">
        <f t="shared" si="283"/>
        <v/>
      </c>
      <c r="P2821" s="11" t="str">
        <f t="shared" si="284"/>
        <v/>
      </c>
    </row>
    <row r="2822" spans="1:16" x14ac:dyDescent="0.25">
      <c r="A2822" s="9" t="str">
        <f>IF(A2821="","",IF(B2821&lt;C2821,A2821,IF(A2821=MAX('entry data'!$B$8:$B$507),"",A2821+1)))</f>
        <v/>
      </c>
      <c r="B2822" s="9" t="str">
        <f t="shared" si="279"/>
        <v/>
      </c>
      <c r="C2822" s="9" t="str">
        <f>IF(ISERROR(VLOOKUP(A2822,'entry data'!B:G,6,0)),"",VLOOKUP(A2822,'entry data'!B:G,6,0))</f>
        <v/>
      </c>
      <c r="D2822" s="9" t="str">
        <f>IF(ISERROR(VLOOKUP(A2822,'entry data'!B:C,2,0)),"",VLOOKUP(A2822,'entry data'!B:C,2,0))</f>
        <v/>
      </c>
      <c r="E2822" s="9" t="str">
        <f>IF(ISERROR(VLOOKUP(A2822,'entry data'!B:E,4,0)),"",VLOOKUP(A2822,'entry data'!B:E,4,0))</f>
        <v/>
      </c>
      <c r="F2822" s="11" t="str">
        <f>IF(A2822="","",IF(ISERROR(VLOOKUP(A2822,'entry data'!B:F,5,0)),"",VLOOKUP(A2822,'entry data'!B:F,5,0)))</f>
        <v/>
      </c>
      <c r="G2822" s="12" t="str">
        <f>IF(A2822="","",IF(ISERROR(VLOOKUP(A2822,'entry data'!B:I,8,0)),"",VLOOKUP(A2822,'entry data'!B:I,7,0)))</f>
        <v/>
      </c>
      <c r="H2822" s="13" t="str">
        <f>IF(A2822="","",IF(B2822=1,VLOOKUP(A2822,'entry data'!B:D,3,0),I2821))</f>
        <v/>
      </c>
      <c r="I2822" s="14" t="str">
        <f>IF(A2822="","",IF(E2822="weekly",7,IF(E2822="fortnightly",14,IF(E2822="monthly",DATE(IF(MONTH(H2822)=12,YEAR(H2822)+1,YEAR(H2822)),VLOOKUP(MONTH(H2822),index!$D$2:$G$13,2,0),DAY(H2822)),
IF(E2822="quarterly",DATE(IF(MONTH(H2822)&gt;=10,YEAR(H2822)+1,YEAR(H2822)),VLOOKUP(MONTH(H2822),index!$D$2:$G$13,3,0),DAY(H2822)),
IF(E2822="halfyearly",DATE(IF(MONTH(H2822)&gt;=7,YEAR(H2822)+1,YEAR(H2822)),VLOOKUP(MONTH(H2822),index!$D$2:$G$13,4,0),DAY(H2822)),
DATE(YEAR(H2822)+1,MONTH(H2822),DAY(H2822)))))-H2822))+H2822)</f>
        <v/>
      </c>
      <c r="J2822" s="9" t="str">
        <f t="shared" si="280"/>
        <v/>
      </c>
      <c r="K2822" s="11" t="str">
        <f t="shared" si="281"/>
        <v/>
      </c>
      <c r="L2822" s="11" t="str">
        <f t="shared" si="282"/>
        <v/>
      </c>
      <c r="M2822" s="11" t="str">
        <f>IF(A2822="","",VLOOKUP(E2822,index!$A$1:$B$6,2,0)*K2822*G2822)</f>
        <v/>
      </c>
      <c r="N2822" s="11" t="str">
        <f>IF(A2822="","",-PMT(G2822*VLOOKUP(E2822,index!$A$1:$B$6,2,0),C2822,F2822,0,0))</f>
        <v/>
      </c>
      <c r="O2822" s="11" t="str">
        <f t="shared" si="283"/>
        <v/>
      </c>
      <c r="P2822" s="11" t="str">
        <f t="shared" si="284"/>
        <v/>
      </c>
    </row>
    <row r="2823" spans="1:16" x14ac:dyDescent="0.25">
      <c r="A2823" s="9" t="str">
        <f>IF(A2822="","",IF(B2822&lt;C2822,A2822,IF(A2822=MAX('entry data'!$B$8:$B$507),"",A2822+1)))</f>
        <v/>
      </c>
      <c r="B2823" s="9" t="str">
        <f t="shared" si="279"/>
        <v/>
      </c>
      <c r="C2823" s="9" t="str">
        <f>IF(ISERROR(VLOOKUP(A2823,'entry data'!B:G,6,0)),"",VLOOKUP(A2823,'entry data'!B:G,6,0))</f>
        <v/>
      </c>
      <c r="D2823" s="9" t="str">
        <f>IF(ISERROR(VLOOKUP(A2823,'entry data'!B:C,2,0)),"",VLOOKUP(A2823,'entry data'!B:C,2,0))</f>
        <v/>
      </c>
      <c r="E2823" s="9" t="str">
        <f>IF(ISERROR(VLOOKUP(A2823,'entry data'!B:E,4,0)),"",VLOOKUP(A2823,'entry data'!B:E,4,0))</f>
        <v/>
      </c>
      <c r="F2823" s="11" t="str">
        <f>IF(A2823="","",IF(ISERROR(VLOOKUP(A2823,'entry data'!B:F,5,0)),"",VLOOKUP(A2823,'entry data'!B:F,5,0)))</f>
        <v/>
      </c>
      <c r="G2823" s="12" t="str">
        <f>IF(A2823="","",IF(ISERROR(VLOOKUP(A2823,'entry data'!B:I,8,0)),"",VLOOKUP(A2823,'entry data'!B:I,7,0)))</f>
        <v/>
      </c>
      <c r="H2823" s="13" t="str">
        <f>IF(A2823="","",IF(B2823=1,VLOOKUP(A2823,'entry data'!B:D,3,0),I2822))</f>
        <v/>
      </c>
      <c r="I2823" s="14" t="str">
        <f>IF(A2823="","",IF(E2823="weekly",7,IF(E2823="fortnightly",14,IF(E2823="monthly",DATE(IF(MONTH(H2823)=12,YEAR(H2823)+1,YEAR(H2823)),VLOOKUP(MONTH(H2823),index!$D$2:$G$13,2,0),DAY(H2823)),
IF(E2823="quarterly",DATE(IF(MONTH(H2823)&gt;=10,YEAR(H2823)+1,YEAR(H2823)),VLOOKUP(MONTH(H2823),index!$D$2:$G$13,3,0),DAY(H2823)),
IF(E2823="halfyearly",DATE(IF(MONTH(H2823)&gt;=7,YEAR(H2823)+1,YEAR(H2823)),VLOOKUP(MONTH(H2823),index!$D$2:$G$13,4,0),DAY(H2823)),
DATE(YEAR(H2823)+1,MONTH(H2823),DAY(H2823)))))-H2823))+H2823)</f>
        <v/>
      </c>
      <c r="J2823" s="9" t="str">
        <f t="shared" si="280"/>
        <v/>
      </c>
      <c r="K2823" s="11" t="str">
        <f t="shared" si="281"/>
        <v/>
      </c>
      <c r="L2823" s="11" t="str">
        <f t="shared" si="282"/>
        <v/>
      </c>
      <c r="M2823" s="11" t="str">
        <f>IF(A2823="","",VLOOKUP(E2823,index!$A$1:$B$6,2,0)*K2823*G2823)</f>
        <v/>
      </c>
      <c r="N2823" s="11" t="str">
        <f>IF(A2823="","",-PMT(G2823*VLOOKUP(E2823,index!$A$1:$B$6,2,0),C2823,F2823,0,0))</f>
        <v/>
      </c>
      <c r="O2823" s="11" t="str">
        <f t="shared" si="283"/>
        <v/>
      </c>
      <c r="P2823" s="11" t="str">
        <f t="shared" si="284"/>
        <v/>
      </c>
    </row>
    <row r="2824" spans="1:16" x14ac:dyDescent="0.25">
      <c r="A2824" s="9" t="str">
        <f>IF(A2823="","",IF(B2823&lt;C2823,A2823,IF(A2823=MAX('entry data'!$B$8:$B$507),"",A2823+1)))</f>
        <v/>
      </c>
      <c r="B2824" s="9" t="str">
        <f t="shared" si="279"/>
        <v/>
      </c>
      <c r="C2824" s="9" t="str">
        <f>IF(ISERROR(VLOOKUP(A2824,'entry data'!B:G,6,0)),"",VLOOKUP(A2824,'entry data'!B:G,6,0))</f>
        <v/>
      </c>
      <c r="D2824" s="9" t="str">
        <f>IF(ISERROR(VLOOKUP(A2824,'entry data'!B:C,2,0)),"",VLOOKUP(A2824,'entry data'!B:C,2,0))</f>
        <v/>
      </c>
      <c r="E2824" s="9" t="str">
        <f>IF(ISERROR(VLOOKUP(A2824,'entry data'!B:E,4,0)),"",VLOOKUP(A2824,'entry data'!B:E,4,0))</f>
        <v/>
      </c>
      <c r="F2824" s="11" t="str">
        <f>IF(A2824="","",IF(ISERROR(VLOOKUP(A2824,'entry data'!B:F,5,0)),"",VLOOKUP(A2824,'entry data'!B:F,5,0)))</f>
        <v/>
      </c>
      <c r="G2824" s="12" t="str">
        <f>IF(A2824="","",IF(ISERROR(VLOOKUP(A2824,'entry data'!B:I,8,0)),"",VLOOKUP(A2824,'entry data'!B:I,7,0)))</f>
        <v/>
      </c>
      <c r="H2824" s="13" t="str">
        <f>IF(A2824="","",IF(B2824=1,VLOOKUP(A2824,'entry data'!B:D,3,0),I2823))</f>
        <v/>
      </c>
      <c r="I2824" s="14" t="str">
        <f>IF(A2824="","",IF(E2824="weekly",7,IF(E2824="fortnightly",14,IF(E2824="monthly",DATE(IF(MONTH(H2824)=12,YEAR(H2824)+1,YEAR(H2824)),VLOOKUP(MONTH(H2824),index!$D$2:$G$13,2,0),DAY(H2824)),
IF(E2824="quarterly",DATE(IF(MONTH(H2824)&gt;=10,YEAR(H2824)+1,YEAR(H2824)),VLOOKUP(MONTH(H2824),index!$D$2:$G$13,3,0),DAY(H2824)),
IF(E2824="halfyearly",DATE(IF(MONTH(H2824)&gt;=7,YEAR(H2824)+1,YEAR(H2824)),VLOOKUP(MONTH(H2824),index!$D$2:$G$13,4,0),DAY(H2824)),
DATE(YEAR(H2824)+1,MONTH(H2824),DAY(H2824)))))-H2824))+H2824)</f>
        <v/>
      </c>
      <c r="J2824" s="9" t="str">
        <f t="shared" si="280"/>
        <v/>
      </c>
      <c r="K2824" s="11" t="str">
        <f t="shared" si="281"/>
        <v/>
      </c>
      <c r="L2824" s="11" t="str">
        <f t="shared" si="282"/>
        <v/>
      </c>
      <c r="M2824" s="11" t="str">
        <f>IF(A2824="","",VLOOKUP(E2824,index!$A$1:$B$6,2,0)*K2824*G2824)</f>
        <v/>
      </c>
      <c r="N2824" s="11" t="str">
        <f>IF(A2824="","",-PMT(G2824*VLOOKUP(E2824,index!$A$1:$B$6,2,0),C2824,F2824,0,0))</f>
        <v/>
      </c>
      <c r="O2824" s="11" t="str">
        <f t="shared" si="283"/>
        <v/>
      </c>
      <c r="P2824" s="11" t="str">
        <f t="shared" si="284"/>
        <v/>
      </c>
    </row>
    <row r="2825" spans="1:16" x14ac:dyDescent="0.25">
      <c r="A2825" s="9" t="str">
        <f>IF(A2824="","",IF(B2824&lt;C2824,A2824,IF(A2824=MAX('entry data'!$B$8:$B$507),"",A2824+1)))</f>
        <v/>
      </c>
      <c r="B2825" s="9" t="str">
        <f t="shared" si="279"/>
        <v/>
      </c>
      <c r="C2825" s="9" t="str">
        <f>IF(ISERROR(VLOOKUP(A2825,'entry data'!B:G,6,0)),"",VLOOKUP(A2825,'entry data'!B:G,6,0))</f>
        <v/>
      </c>
      <c r="D2825" s="9" t="str">
        <f>IF(ISERROR(VLOOKUP(A2825,'entry data'!B:C,2,0)),"",VLOOKUP(A2825,'entry data'!B:C,2,0))</f>
        <v/>
      </c>
      <c r="E2825" s="9" t="str">
        <f>IF(ISERROR(VLOOKUP(A2825,'entry data'!B:E,4,0)),"",VLOOKUP(A2825,'entry data'!B:E,4,0))</f>
        <v/>
      </c>
      <c r="F2825" s="11" t="str">
        <f>IF(A2825="","",IF(ISERROR(VLOOKUP(A2825,'entry data'!B:F,5,0)),"",VLOOKUP(A2825,'entry data'!B:F,5,0)))</f>
        <v/>
      </c>
      <c r="G2825" s="12" t="str">
        <f>IF(A2825="","",IF(ISERROR(VLOOKUP(A2825,'entry data'!B:I,8,0)),"",VLOOKUP(A2825,'entry data'!B:I,7,0)))</f>
        <v/>
      </c>
      <c r="H2825" s="13" t="str">
        <f>IF(A2825="","",IF(B2825=1,VLOOKUP(A2825,'entry data'!B:D,3,0),I2824))</f>
        <v/>
      </c>
      <c r="I2825" s="14" t="str">
        <f>IF(A2825="","",IF(E2825="weekly",7,IF(E2825="fortnightly",14,IF(E2825="monthly",DATE(IF(MONTH(H2825)=12,YEAR(H2825)+1,YEAR(H2825)),VLOOKUP(MONTH(H2825),index!$D$2:$G$13,2,0),DAY(H2825)),
IF(E2825="quarterly",DATE(IF(MONTH(H2825)&gt;=10,YEAR(H2825)+1,YEAR(H2825)),VLOOKUP(MONTH(H2825),index!$D$2:$G$13,3,0),DAY(H2825)),
IF(E2825="halfyearly",DATE(IF(MONTH(H2825)&gt;=7,YEAR(H2825)+1,YEAR(H2825)),VLOOKUP(MONTH(H2825),index!$D$2:$G$13,4,0),DAY(H2825)),
DATE(YEAR(H2825)+1,MONTH(H2825),DAY(H2825)))))-H2825))+H2825)</f>
        <v/>
      </c>
      <c r="J2825" s="9" t="str">
        <f t="shared" si="280"/>
        <v/>
      </c>
      <c r="K2825" s="11" t="str">
        <f t="shared" si="281"/>
        <v/>
      </c>
      <c r="L2825" s="11" t="str">
        <f t="shared" si="282"/>
        <v/>
      </c>
      <c r="M2825" s="11" t="str">
        <f>IF(A2825="","",VLOOKUP(E2825,index!$A$1:$B$6,2,0)*K2825*G2825)</f>
        <v/>
      </c>
      <c r="N2825" s="11" t="str">
        <f>IF(A2825="","",-PMT(G2825*VLOOKUP(E2825,index!$A$1:$B$6,2,0),C2825,F2825,0,0))</f>
        <v/>
      </c>
      <c r="O2825" s="11" t="str">
        <f t="shared" si="283"/>
        <v/>
      </c>
      <c r="P2825" s="11" t="str">
        <f t="shared" si="284"/>
        <v/>
      </c>
    </row>
    <row r="2826" spans="1:16" x14ac:dyDescent="0.25">
      <c r="A2826" s="9" t="str">
        <f>IF(A2825="","",IF(B2825&lt;C2825,A2825,IF(A2825=MAX('entry data'!$B$8:$B$507),"",A2825+1)))</f>
        <v/>
      </c>
      <c r="B2826" s="9" t="str">
        <f t="shared" si="279"/>
        <v/>
      </c>
      <c r="C2826" s="9" t="str">
        <f>IF(ISERROR(VLOOKUP(A2826,'entry data'!B:G,6,0)),"",VLOOKUP(A2826,'entry data'!B:G,6,0))</f>
        <v/>
      </c>
      <c r="D2826" s="9" t="str">
        <f>IF(ISERROR(VLOOKUP(A2826,'entry data'!B:C,2,0)),"",VLOOKUP(A2826,'entry data'!B:C,2,0))</f>
        <v/>
      </c>
      <c r="E2826" s="9" t="str">
        <f>IF(ISERROR(VLOOKUP(A2826,'entry data'!B:E,4,0)),"",VLOOKUP(A2826,'entry data'!B:E,4,0))</f>
        <v/>
      </c>
      <c r="F2826" s="11" t="str">
        <f>IF(A2826="","",IF(ISERROR(VLOOKUP(A2826,'entry data'!B:F,5,0)),"",VLOOKUP(A2826,'entry data'!B:F,5,0)))</f>
        <v/>
      </c>
      <c r="G2826" s="12" t="str">
        <f>IF(A2826="","",IF(ISERROR(VLOOKUP(A2826,'entry data'!B:I,8,0)),"",VLOOKUP(A2826,'entry data'!B:I,7,0)))</f>
        <v/>
      </c>
      <c r="H2826" s="13" t="str">
        <f>IF(A2826="","",IF(B2826=1,VLOOKUP(A2826,'entry data'!B:D,3,0),I2825))</f>
        <v/>
      </c>
      <c r="I2826" s="14" t="str">
        <f>IF(A2826="","",IF(E2826="weekly",7,IF(E2826="fortnightly",14,IF(E2826="monthly",DATE(IF(MONTH(H2826)=12,YEAR(H2826)+1,YEAR(H2826)),VLOOKUP(MONTH(H2826),index!$D$2:$G$13,2,0),DAY(H2826)),
IF(E2826="quarterly",DATE(IF(MONTH(H2826)&gt;=10,YEAR(H2826)+1,YEAR(H2826)),VLOOKUP(MONTH(H2826),index!$D$2:$G$13,3,0),DAY(H2826)),
IF(E2826="halfyearly",DATE(IF(MONTH(H2826)&gt;=7,YEAR(H2826)+1,YEAR(H2826)),VLOOKUP(MONTH(H2826),index!$D$2:$G$13,4,0),DAY(H2826)),
DATE(YEAR(H2826)+1,MONTH(H2826),DAY(H2826)))))-H2826))+H2826)</f>
        <v/>
      </c>
      <c r="J2826" s="9" t="str">
        <f t="shared" si="280"/>
        <v/>
      </c>
      <c r="K2826" s="11" t="str">
        <f t="shared" si="281"/>
        <v/>
      </c>
      <c r="L2826" s="11" t="str">
        <f t="shared" si="282"/>
        <v/>
      </c>
      <c r="M2826" s="11" t="str">
        <f>IF(A2826="","",VLOOKUP(E2826,index!$A$1:$B$6,2,0)*K2826*G2826)</f>
        <v/>
      </c>
      <c r="N2826" s="11" t="str">
        <f>IF(A2826="","",-PMT(G2826*VLOOKUP(E2826,index!$A$1:$B$6,2,0),C2826,F2826,0,0))</f>
        <v/>
      </c>
      <c r="O2826" s="11" t="str">
        <f t="shared" si="283"/>
        <v/>
      </c>
      <c r="P2826" s="11" t="str">
        <f t="shared" si="284"/>
        <v/>
      </c>
    </row>
    <row r="2827" spans="1:16" x14ac:dyDescent="0.25">
      <c r="A2827" s="9" t="str">
        <f>IF(A2826="","",IF(B2826&lt;C2826,A2826,IF(A2826=MAX('entry data'!$B$8:$B$507),"",A2826+1)))</f>
        <v/>
      </c>
      <c r="B2827" s="9" t="str">
        <f t="shared" si="279"/>
        <v/>
      </c>
      <c r="C2827" s="9" t="str">
        <f>IF(ISERROR(VLOOKUP(A2827,'entry data'!B:G,6,0)),"",VLOOKUP(A2827,'entry data'!B:G,6,0))</f>
        <v/>
      </c>
      <c r="D2827" s="9" t="str">
        <f>IF(ISERROR(VLOOKUP(A2827,'entry data'!B:C,2,0)),"",VLOOKUP(A2827,'entry data'!B:C,2,0))</f>
        <v/>
      </c>
      <c r="E2827" s="9" t="str">
        <f>IF(ISERROR(VLOOKUP(A2827,'entry data'!B:E,4,0)),"",VLOOKUP(A2827,'entry data'!B:E,4,0))</f>
        <v/>
      </c>
      <c r="F2827" s="11" t="str">
        <f>IF(A2827="","",IF(ISERROR(VLOOKUP(A2827,'entry data'!B:F,5,0)),"",VLOOKUP(A2827,'entry data'!B:F,5,0)))</f>
        <v/>
      </c>
      <c r="G2827" s="12" t="str">
        <f>IF(A2827="","",IF(ISERROR(VLOOKUP(A2827,'entry data'!B:I,8,0)),"",VLOOKUP(A2827,'entry data'!B:I,7,0)))</f>
        <v/>
      </c>
      <c r="H2827" s="13" t="str">
        <f>IF(A2827="","",IF(B2827=1,VLOOKUP(A2827,'entry data'!B:D,3,0),I2826))</f>
        <v/>
      </c>
      <c r="I2827" s="14" t="str">
        <f>IF(A2827="","",IF(E2827="weekly",7,IF(E2827="fortnightly",14,IF(E2827="monthly",DATE(IF(MONTH(H2827)=12,YEAR(H2827)+1,YEAR(H2827)),VLOOKUP(MONTH(H2827),index!$D$2:$G$13,2,0),DAY(H2827)),
IF(E2827="quarterly",DATE(IF(MONTH(H2827)&gt;=10,YEAR(H2827)+1,YEAR(H2827)),VLOOKUP(MONTH(H2827),index!$D$2:$G$13,3,0),DAY(H2827)),
IF(E2827="halfyearly",DATE(IF(MONTH(H2827)&gt;=7,YEAR(H2827)+1,YEAR(H2827)),VLOOKUP(MONTH(H2827),index!$D$2:$G$13,4,0),DAY(H2827)),
DATE(YEAR(H2827)+1,MONTH(H2827),DAY(H2827)))))-H2827))+H2827)</f>
        <v/>
      </c>
      <c r="J2827" s="9" t="str">
        <f t="shared" si="280"/>
        <v/>
      </c>
      <c r="K2827" s="11" t="str">
        <f t="shared" si="281"/>
        <v/>
      </c>
      <c r="L2827" s="11" t="str">
        <f t="shared" si="282"/>
        <v/>
      </c>
      <c r="M2827" s="11" t="str">
        <f>IF(A2827="","",VLOOKUP(E2827,index!$A$1:$B$6,2,0)*K2827*G2827)</f>
        <v/>
      </c>
      <c r="N2827" s="11" t="str">
        <f>IF(A2827="","",-PMT(G2827*VLOOKUP(E2827,index!$A$1:$B$6,2,0),C2827,F2827,0,0))</f>
        <v/>
      </c>
      <c r="O2827" s="11" t="str">
        <f t="shared" si="283"/>
        <v/>
      </c>
      <c r="P2827" s="11" t="str">
        <f t="shared" si="284"/>
        <v/>
      </c>
    </row>
    <row r="2828" spans="1:16" x14ac:dyDescent="0.25">
      <c r="A2828" s="9" t="str">
        <f>IF(A2827="","",IF(B2827&lt;C2827,A2827,IF(A2827=MAX('entry data'!$B$8:$B$507),"",A2827+1)))</f>
        <v/>
      </c>
      <c r="B2828" s="9" t="str">
        <f t="shared" si="279"/>
        <v/>
      </c>
      <c r="C2828" s="9" t="str">
        <f>IF(ISERROR(VLOOKUP(A2828,'entry data'!B:G,6,0)),"",VLOOKUP(A2828,'entry data'!B:G,6,0))</f>
        <v/>
      </c>
      <c r="D2828" s="9" t="str">
        <f>IF(ISERROR(VLOOKUP(A2828,'entry data'!B:C,2,0)),"",VLOOKUP(A2828,'entry data'!B:C,2,0))</f>
        <v/>
      </c>
      <c r="E2828" s="9" t="str">
        <f>IF(ISERROR(VLOOKUP(A2828,'entry data'!B:E,4,0)),"",VLOOKUP(A2828,'entry data'!B:E,4,0))</f>
        <v/>
      </c>
      <c r="F2828" s="11" t="str">
        <f>IF(A2828="","",IF(ISERROR(VLOOKUP(A2828,'entry data'!B:F,5,0)),"",VLOOKUP(A2828,'entry data'!B:F,5,0)))</f>
        <v/>
      </c>
      <c r="G2828" s="12" t="str">
        <f>IF(A2828="","",IF(ISERROR(VLOOKUP(A2828,'entry data'!B:I,8,0)),"",VLOOKUP(A2828,'entry data'!B:I,7,0)))</f>
        <v/>
      </c>
      <c r="H2828" s="13" t="str">
        <f>IF(A2828="","",IF(B2828=1,VLOOKUP(A2828,'entry data'!B:D,3,0),I2827))</f>
        <v/>
      </c>
      <c r="I2828" s="14" t="str">
        <f>IF(A2828="","",IF(E2828="weekly",7,IF(E2828="fortnightly",14,IF(E2828="monthly",DATE(IF(MONTH(H2828)=12,YEAR(H2828)+1,YEAR(H2828)),VLOOKUP(MONTH(H2828),index!$D$2:$G$13,2,0),DAY(H2828)),
IF(E2828="quarterly",DATE(IF(MONTH(H2828)&gt;=10,YEAR(H2828)+1,YEAR(H2828)),VLOOKUP(MONTH(H2828),index!$D$2:$G$13,3,0),DAY(H2828)),
IF(E2828="halfyearly",DATE(IF(MONTH(H2828)&gt;=7,YEAR(H2828)+1,YEAR(H2828)),VLOOKUP(MONTH(H2828),index!$D$2:$G$13,4,0),DAY(H2828)),
DATE(YEAR(H2828)+1,MONTH(H2828),DAY(H2828)))))-H2828))+H2828)</f>
        <v/>
      </c>
      <c r="J2828" s="9" t="str">
        <f t="shared" si="280"/>
        <v/>
      </c>
      <c r="K2828" s="11" t="str">
        <f t="shared" si="281"/>
        <v/>
      </c>
      <c r="L2828" s="11" t="str">
        <f t="shared" si="282"/>
        <v/>
      </c>
      <c r="M2828" s="11" t="str">
        <f>IF(A2828="","",VLOOKUP(E2828,index!$A$1:$B$6,2,0)*K2828*G2828)</f>
        <v/>
      </c>
      <c r="N2828" s="11" t="str">
        <f>IF(A2828="","",-PMT(G2828*VLOOKUP(E2828,index!$A$1:$B$6,2,0),C2828,F2828,0,0))</f>
        <v/>
      </c>
      <c r="O2828" s="11" t="str">
        <f t="shared" si="283"/>
        <v/>
      </c>
      <c r="P2828" s="11" t="str">
        <f t="shared" si="284"/>
        <v/>
      </c>
    </row>
    <row r="2829" spans="1:16" x14ac:dyDescent="0.25">
      <c r="A2829" s="9" t="str">
        <f>IF(A2828="","",IF(B2828&lt;C2828,A2828,IF(A2828=MAX('entry data'!$B$8:$B$507),"",A2828+1)))</f>
        <v/>
      </c>
      <c r="B2829" s="9" t="str">
        <f t="shared" si="279"/>
        <v/>
      </c>
      <c r="C2829" s="9" t="str">
        <f>IF(ISERROR(VLOOKUP(A2829,'entry data'!B:G,6,0)),"",VLOOKUP(A2829,'entry data'!B:G,6,0))</f>
        <v/>
      </c>
      <c r="D2829" s="9" t="str">
        <f>IF(ISERROR(VLOOKUP(A2829,'entry data'!B:C,2,0)),"",VLOOKUP(A2829,'entry data'!B:C,2,0))</f>
        <v/>
      </c>
      <c r="E2829" s="9" t="str">
        <f>IF(ISERROR(VLOOKUP(A2829,'entry data'!B:E,4,0)),"",VLOOKUP(A2829,'entry data'!B:E,4,0))</f>
        <v/>
      </c>
      <c r="F2829" s="11" t="str">
        <f>IF(A2829="","",IF(ISERROR(VLOOKUP(A2829,'entry data'!B:F,5,0)),"",VLOOKUP(A2829,'entry data'!B:F,5,0)))</f>
        <v/>
      </c>
      <c r="G2829" s="12" t="str">
        <f>IF(A2829="","",IF(ISERROR(VLOOKUP(A2829,'entry data'!B:I,8,0)),"",VLOOKUP(A2829,'entry data'!B:I,7,0)))</f>
        <v/>
      </c>
      <c r="H2829" s="13" t="str">
        <f>IF(A2829="","",IF(B2829=1,VLOOKUP(A2829,'entry data'!B:D,3,0),I2828))</f>
        <v/>
      </c>
      <c r="I2829" s="14" t="str">
        <f>IF(A2829="","",IF(E2829="weekly",7,IF(E2829="fortnightly",14,IF(E2829="monthly",DATE(IF(MONTH(H2829)=12,YEAR(H2829)+1,YEAR(H2829)),VLOOKUP(MONTH(H2829),index!$D$2:$G$13,2,0),DAY(H2829)),
IF(E2829="quarterly",DATE(IF(MONTH(H2829)&gt;=10,YEAR(H2829)+1,YEAR(H2829)),VLOOKUP(MONTH(H2829),index!$D$2:$G$13,3,0),DAY(H2829)),
IF(E2829="halfyearly",DATE(IF(MONTH(H2829)&gt;=7,YEAR(H2829)+1,YEAR(H2829)),VLOOKUP(MONTH(H2829),index!$D$2:$G$13,4,0),DAY(H2829)),
DATE(YEAR(H2829)+1,MONTH(H2829),DAY(H2829)))))-H2829))+H2829)</f>
        <v/>
      </c>
      <c r="J2829" s="9" t="str">
        <f t="shared" si="280"/>
        <v/>
      </c>
      <c r="K2829" s="11" t="str">
        <f t="shared" si="281"/>
        <v/>
      </c>
      <c r="L2829" s="11" t="str">
        <f t="shared" si="282"/>
        <v/>
      </c>
      <c r="M2829" s="11" t="str">
        <f>IF(A2829="","",VLOOKUP(E2829,index!$A$1:$B$6,2,0)*K2829*G2829)</f>
        <v/>
      </c>
      <c r="N2829" s="11" t="str">
        <f>IF(A2829="","",-PMT(G2829*VLOOKUP(E2829,index!$A$1:$B$6,2,0),C2829,F2829,0,0))</f>
        <v/>
      </c>
      <c r="O2829" s="11" t="str">
        <f t="shared" si="283"/>
        <v/>
      </c>
      <c r="P2829" s="11" t="str">
        <f t="shared" si="284"/>
        <v/>
      </c>
    </row>
    <row r="2830" spans="1:16" x14ac:dyDescent="0.25">
      <c r="A2830" s="9" t="str">
        <f>IF(A2829="","",IF(B2829&lt;C2829,A2829,IF(A2829=MAX('entry data'!$B$8:$B$507),"",A2829+1)))</f>
        <v/>
      </c>
      <c r="B2830" s="9" t="str">
        <f t="shared" si="279"/>
        <v/>
      </c>
      <c r="C2830" s="9" t="str">
        <f>IF(ISERROR(VLOOKUP(A2830,'entry data'!B:G,6,0)),"",VLOOKUP(A2830,'entry data'!B:G,6,0))</f>
        <v/>
      </c>
      <c r="D2830" s="9" t="str">
        <f>IF(ISERROR(VLOOKUP(A2830,'entry data'!B:C,2,0)),"",VLOOKUP(A2830,'entry data'!B:C,2,0))</f>
        <v/>
      </c>
      <c r="E2830" s="9" t="str">
        <f>IF(ISERROR(VLOOKUP(A2830,'entry data'!B:E,4,0)),"",VLOOKUP(A2830,'entry data'!B:E,4,0))</f>
        <v/>
      </c>
      <c r="F2830" s="11" t="str">
        <f>IF(A2830="","",IF(ISERROR(VLOOKUP(A2830,'entry data'!B:F,5,0)),"",VLOOKUP(A2830,'entry data'!B:F,5,0)))</f>
        <v/>
      </c>
      <c r="G2830" s="12" t="str">
        <f>IF(A2830="","",IF(ISERROR(VLOOKUP(A2830,'entry data'!B:I,8,0)),"",VLOOKUP(A2830,'entry data'!B:I,7,0)))</f>
        <v/>
      </c>
      <c r="H2830" s="13" t="str">
        <f>IF(A2830="","",IF(B2830=1,VLOOKUP(A2830,'entry data'!B:D,3,0),I2829))</f>
        <v/>
      </c>
      <c r="I2830" s="14" t="str">
        <f>IF(A2830="","",IF(E2830="weekly",7,IF(E2830="fortnightly",14,IF(E2830="monthly",DATE(IF(MONTH(H2830)=12,YEAR(H2830)+1,YEAR(H2830)),VLOOKUP(MONTH(H2830),index!$D$2:$G$13,2,0),DAY(H2830)),
IF(E2830="quarterly",DATE(IF(MONTH(H2830)&gt;=10,YEAR(H2830)+1,YEAR(H2830)),VLOOKUP(MONTH(H2830),index!$D$2:$G$13,3,0),DAY(H2830)),
IF(E2830="halfyearly",DATE(IF(MONTH(H2830)&gt;=7,YEAR(H2830)+1,YEAR(H2830)),VLOOKUP(MONTH(H2830),index!$D$2:$G$13,4,0),DAY(H2830)),
DATE(YEAR(H2830)+1,MONTH(H2830),DAY(H2830)))))-H2830))+H2830)</f>
        <v/>
      </c>
      <c r="J2830" s="9" t="str">
        <f t="shared" si="280"/>
        <v/>
      </c>
      <c r="K2830" s="11" t="str">
        <f t="shared" si="281"/>
        <v/>
      </c>
      <c r="L2830" s="11" t="str">
        <f t="shared" si="282"/>
        <v/>
      </c>
      <c r="M2830" s="11" t="str">
        <f>IF(A2830="","",VLOOKUP(E2830,index!$A$1:$B$6,2,0)*K2830*G2830)</f>
        <v/>
      </c>
      <c r="N2830" s="11" t="str">
        <f>IF(A2830="","",-PMT(G2830*VLOOKUP(E2830,index!$A$1:$B$6,2,0),C2830,F2830,0,0))</f>
        <v/>
      </c>
      <c r="O2830" s="11" t="str">
        <f t="shared" si="283"/>
        <v/>
      </c>
      <c r="P2830" s="11" t="str">
        <f t="shared" si="284"/>
        <v/>
      </c>
    </row>
    <row r="2831" spans="1:16" x14ac:dyDescent="0.25">
      <c r="A2831" s="9" t="str">
        <f>IF(A2830="","",IF(B2830&lt;C2830,A2830,IF(A2830=MAX('entry data'!$B$8:$B$507),"",A2830+1)))</f>
        <v/>
      </c>
      <c r="B2831" s="9" t="str">
        <f t="shared" si="279"/>
        <v/>
      </c>
      <c r="C2831" s="9" t="str">
        <f>IF(ISERROR(VLOOKUP(A2831,'entry data'!B:G,6,0)),"",VLOOKUP(A2831,'entry data'!B:G,6,0))</f>
        <v/>
      </c>
      <c r="D2831" s="9" t="str">
        <f>IF(ISERROR(VLOOKUP(A2831,'entry data'!B:C,2,0)),"",VLOOKUP(A2831,'entry data'!B:C,2,0))</f>
        <v/>
      </c>
      <c r="E2831" s="9" t="str">
        <f>IF(ISERROR(VLOOKUP(A2831,'entry data'!B:E,4,0)),"",VLOOKUP(A2831,'entry data'!B:E,4,0))</f>
        <v/>
      </c>
      <c r="F2831" s="11" t="str">
        <f>IF(A2831="","",IF(ISERROR(VLOOKUP(A2831,'entry data'!B:F,5,0)),"",VLOOKUP(A2831,'entry data'!B:F,5,0)))</f>
        <v/>
      </c>
      <c r="G2831" s="12" t="str">
        <f>IF(A2831="","",IF(ISERROR(VLOOKUP(A2831,'entry data'!B:I,8,0)),"",VLOOKUP(A2831,'entry data'!B:I,7,0)))</f>
        <v/>
      </c>
      <c r="H2831" s="13" t="str">
        <f>IF(A2831="","",IF(B2831=1,VLOOKUP(A2831,'entry data'!B:D,3,0),I2830))</f>
        <v/>
      </c>
      <c r="I2831" s="14" t="str">
        <f>IF(A2831="","",IF(E2831="weekly",7,IF(E2831="fortnightly",14,IF(E2831="monthly",DATE(IF(MONTH(H2831)=12,YEAR(H2831)+1,YEAR(H2831)),VLOOKUP(MONTH(H2831),index!$D$2:$G$13,2,0),DAY(H2831)),
IF(E2831="quarterly",DATE(IF(MONTH(H2831)&gt;=10,YEAR(H2831)+1,YEAR(H2831)),VLOOKUP(MONTH(H2831),index!$D$2:$G$13,3,0),DAY(H2831)),
IF(E2831="halfyearly",DATE(IF(MONTH(H2831)&gt;=7,YEAR(H2831)+1,YEAR(H2831)),VLOOKUP(MONTH(H2831),index!$D$2:$G$13,4,0),DAY(H2831)),
DATE(YEAR(H2831)+1,MONTH(H2831),DAY(H2831)))))-H2831))+H2831)</f>
        <v/>
      </c>
      <c r="J2831" s="9" t="str">
        <f t="shared" si="280"/>
        <v/>
      </c>
      <c r="K2831" s="11" t="str">
        <f t="shared" si="281"/>
        <v/>
      </c>
      <c r="L2831" s="11" t="str">
        <f t="shared" si="282"/>
        <v/>
      </c>
      <c r="M2831" s="11" t="str">
        <f>IF(A2831="","",VLOOKUP(E2831,index!$A$1:$B$6,2,0)*K2831*G2831)</f>
        <v/>
      </c>
      <c r="N2831" s="11" t="str">
        <f>IF(A2831="","",-PMT(G2831*VLOOKUP(E2831,index!$A$1:$B$6,2,0),C2831,F2831,0,0))</f>
        <v/>
      </c>
      <c r="O2831" s="11" t="str">
        <f t="shared" si="283"/>
        <v/>
      </c>
      <c r="P2831" s="11" t="str">
        <f t="shared" si="284"/>
        <v/>
      </c>
    </row>
    <row r="2832" spans="1:16" x14ac:dyDescent="0.25">
      <c r="A2832" s="9" t="str">
        <f>IF(A2831="","",IF(B2831&lt;C2831,A2831,IF(A2831=MAX('entry data'!$B$8:$B$507),"",A2831+1)))</f>
        <v/>
      </c>
      <c r="B2832" s="9" t="str">
        <f t="shared" si="279"/>
        <v/>
      </c>
      <c r="C2832" s="9" t="str">
        <f>IF(ISERROR(VLOOKUP(A2832,'entry data'!B:G,6,0)),"",VLOOKUP(A2832,'entry data'!B:G,6,0))</f>
        <v/>
      </c>
      <c r="D2832" s="9" t="str">
        <f>IF(ISERROR(VLOOKUP(A2832,'entry data'!B:C,2,0)),"",VLOOKUP(A2832,'entry data'!B:C,2,0))</f>
        <v/>
      </c>
      <c r="E2832" s="9" t="str">
        <f>IF(ISERROR(VLOOKUP(A2832,'entry data'!B:E,4,0)),"",VLOOKUP(A2832,'entry data'!B:E,4,0))</f>
        <v/>
      </c>
      <c r="F2832" s="11" t="str">
        <f>IF(A2832="","",IF(ISERROR(VLOOKUP(A2832,'entry data'!B:F,5,0)),"",VLOOKUP(A2832,'entry data'!B:F,5,0)))</f>
        <v/>
      </c>
      <c r="G2832" s="12" t="str">
        <f>IF(A2832="","",IF(ISERROR(VLOOKUP(A2832,'entry data'!B:I,8,0)),"",VLOOKUP(A2832,'entry data'!B:I,7,0)))</f>
        <v/>
      </c>
      <c r="H2832" s="13" t="str">
        <f>IF(A2832="","",IF(B2832=1,VLOOKUP(A2832,'entry data'!B:D,3,0),I2831))</f>
        <v/>
      </c>
      <c r="I2832" s="14" t="str">
        <f>IF(A2832="","",IF(E2832="weekly",7,IF(E2832="fortnightly",14,IF(E2832="monthly",DATE(IF(MONTH(H2832)=12,YEAR(H2832)+1,YEAR(H2832)),VLOOKUP(MONTH(H2832),index!$D$2:$G$13,2,0),DAY(H2832)),
IF(E2832="quarterly",DATE(IF(MONTH(H2832)&gt;=10,YEAR(H2832)+1,YEAR(H2832)),VLOOKUP(MONTH(H2832),index!$D$2:$G$13,3,0),DAY(H2832)),
IF(E2832="halfyearly",DATE(IF(MONTH(H2832)&gt;=7,YEAR(H2832)+1,YEAR(H2832)),VLOOKUP(MONTH(H2832),index!$D$2:$G$13,4,0),DAY(H2832)),
DATE(YEAR(H2832)+1,MONTH(H2832),DAY(H2832)))))-H2832))+H2832)</f>
        <v/>
      </c>
      <c r="J2832" s="9" t="str">
        <f t="shared" si="280"/>
        <v/>
      </c>
      <c r="K2832" s="11" t="str">
        <f t="shared" si="281"/>
        <v/>
      </c>
      <c r="L2832" s="11" t="str">
        <f t="shared" si="282"/>
        <v/>
      </c>
      <c r="M2832" s="11" t="str">
        <f>IF(A2832="","",VLOOKUP(E2832,index!$A$1:$B$6,2,0)*K2832*G2832)</f>
        <v/>
      </c>
      <c r="N2832" s="11" t="str">
        <f>IF(A2832="","",-PMT(G2832*VLOOKUP(E2832,index!$A$1:$B$6,2,0),C2832,F2832,0,0))</f>
        <v/>
      </c>
      <c r="O2832" s="11" t="str">
        <f t="shared" si="283"/>
        <v/>
      </c>
      <c r="P2832" s="11" t="str">
        <f t="shared" si="284"/>
        <v/>
      </c>
    </row>
    <row r="2833" spans="1:16" x14ac:dyDescent="0.25">
      <c r="A2833" s="9" t="str">
        <f>IF(A2832="","",IF(B2832&lt;C2832,A2832,IF(A2832=MAX('entry data'!$B$8:$B$507),"",A2832+1)))</f>
        <v/>
      </c>
      <c r="B2833" s="9" t="str">
        <f t="shared" si="279"/>
        <v/>
      </c>
      <c r="C2833" s="9" t="str">
        <f>IF(ISERROR(VLOOKUP(A2833,'entry data'!B:G,6,0)),"",VLOOKUP(A2833,'entry data'!B:G,6,0))</f>
        <v/>
      </c>
      <c r="D2833" s="9" t="str">
        <f>IF(ISERROR(VLOOKUP(A2833,'entry data'!B:C,2,0)),"",VLOOKUP(A2833,'entry data'!B:C,2,0))</f>
        <v/>
      </c>
      <c r="E2833" s="9" t="str">
        <f>IF(ISERROR(VLOOKUP(A2833,'entry data'!B:E,4,0)),"",VLOOKUP(A2833,'entry data'!B:E,4,0))</f>
        <v/>
      </c>
      <c r="F2833" s="11" t="str">
        <f>IF(A2833="","",IF(ISERROR(VLOOKUP(A2833,'entry data'!B:F,5,0)),"",VLOOKUP(A2833,'entry data'!B:F,5,0)))</f>
        <v/>
      </c>
      <c r="G2833" s="12" t="str">
        <f>IF(A2833="","",IF(ISERROR(VLOOKUP(A2833,'entry data'!B:I,8,0)),"",VLOOKUP(A2833,'entry data'!B:I,7,0)))</f>
        <v/>
      </c>
      <c r="H2833" s="13" t="str">
        <f>IF(A2833="","",IF(B2833=1,VLOOKUP(A2833,'entry data'!B:D,3,0),I2832))</f>
        <v/>
      </c>
      <c r="I2833" s="14" t="str">
        <f>IF(A2833="","",IF(E2833="weekly",7,IF(E2833="fortnightly",14,IF(E2833="monthly",DATE(IF(MONTH(H2833)=12,YEAR(H2833)+1,YEAR(H2833)),VLOOKUP(MONTH(H2833),index!$D$2:$G$13,2,0),DAY(H2833)),
IF(E2833="quarterly",DATE(IF(MONTH(H2833)&gt;=10,YEAR(H2833)+1,YEAR(H2833)),VLOOKUP(MONTH(H2833),index!$D$2:$G$13,3,0),DAY(H2833)),
IF(E2833="halfyearly",DATE(IF(MONTH(H2833)&gt;=7,YEAR(H2833)+1,YEAR(H2833)),VLOOKUP(MONTH(H2833),index!$D$2:$G$13,4,0),DAY(H2833)),
DATE(YEAR(H2833)+1,MONTH(H2833),DAY(H2833)))))-H2833))+H2833)</f>
        <v/>
      </c>
      <c r="J2833" s="9" t="str">
        <f t="shared" si="280"/>
        <v/>
      </c>
      <c r="K2833" s="11" t="str">
        <f t="shared" si="281"/>
        <v/>
      </c>
      <c r="L2833" s="11" t="str">
        <f t="shared" si="282"/>
        <v/>
      </c>
      <c r="M2833" s="11" t="str">
        <f>IF(A2833="","",VLOOKUP(E2833,index!$A$1:$B$6,2,0)*K2833*G2833)</f>
        <v/>
      </c>
      <c r="N2833" s="11" t="str">
        <f>IF(A2833="","",-PMT(G2833*VLOOKUP(E2833,index!$A$1:$B$6,2,0),C2833,F2833,0,0))</f>
        <v/>
      </c>
      <c r="O2833" s="11" t="str">
        <f t="shared" si="283"/>
        <v/>
      </c>
      <c r="P2833" s="11" t="str">
        <f t="shared" si="284"/>
        <v/>
      </c>
    </row>
    <row r="2834" spans="1:16" x14ac:dyDescent="0.25">
      <c r="A2834" s="9" t="str">
        <f>IF(A2833="","",IF(B2833&lt;C2833,A2833,IF(A2833=MAX('entry data'!$B$8:$B$507),"",A2833+1)))</f>
        <v/>
      </c>
      <c r="B2834" s="9" t="str">
        <f t="shared" si="279"/>
        <v/>
      </c>
      <c r="C2834" s="9" t="str">
        <f>IF(ISERROR(VLOOKUP(A2834,'entry data'!B:G,6,0)),"",VLOOKUP(A2834,'entry data'!B:G,6,0))</f>
        <v/>
      </c>
      <c r="D2834" s="9" t="str">
        <f>IF(ISERROR(VLOOKUP(A2834,'entry data'!B:C,2,0)),"",VLOOKUP(A2834,'entry data'!B:C,2,0))</f>
        <v/>
      </c>
      <c r="E2834" s="9" t="str">
        <f>IF(ISERROR(VLOOKUP(A2834,'entry data'!B:E,4,0)),"",VLOOKUP(A2834,'entry data'!B:E,4,0))</f>
        <v/>
      </c>
      <c r="F2834" s="11" t="str">
        <f>IF(A2834="","",IF(ISERROR(VLOOKUP(A2834,'entry data'!B:F,5,0)),"",VLOOKUP(A2834,'entry data'!B:F,5,0)))</f>
        <v/>
      </c>
      <c r="G2834" s="12" t="str">
        <f>IF(A2834="","",IF(ISERROR(VLOOKUP(A2834,'entry data'!B:I,8,0)),"",VLOOKUP(A2834,'entry data'!B:I,7,0)))</f>
        <v/>
      </c>
      <c r="H2834" s="13" t="str">
        <f>IF(A2834="","",IF(B2834=1,VLOOKUP(A2834,'entry data'!B:D,3,0),I2833))</f>
        <v/>
      </c>
      <c r="I2834" s="14" t="str">
        <f>IF(A2834="","",IF(E2834="weekly",7,IF(E2834="fortnightly",14,IF(E2834="monthly",DATE(IF(MONTH(H2834)=12,YEAR(H2834)+1,YEAR(H2834)),VLOOKUP(MONTH(H2834),index!$D$2:$G$13,2,0),DAY(H2834)),
IF(E2834="quarterly",DATE(IF(MONTH(H2834)&gt;=10,YEAR(H2834)+1,YEAR(H2834)),VLOOKUP(MONTH(H2834),index!$D$2:$G$13,3,0),DAY(H2834)),
IF(E2834="halfyearly",DATE(IF(MONTH(H2834)&gt;=7,YEAR(H2834)+1,YEAR(H2834)),VLOOKUP(MONTH(H2834),index!$D$2:$G$13,4,0),DAY(H2834)),
DATE(YEAR(H2834)+1,MONTH(H2834),DAY(H2834)))))-H2834))+H2834)</f>
        <v/>
      </c>
      <c r="J2834" s="9" t="str">
        <f t="shared" si="280"/>
        <v/>
      </c>
      <c r="K2834" s="11" t="str">
        <f t="shared" si="281"/>
        <v/>
      </c>
      <c r="L2834" s="11" t="str">
        <f t="shared" si="282"/>
        <v/>
      </c>
      <c r="M2834" s="11" t="str">
        <f>IF(A2834="","",VLOOKUP(E2834,index!$A$1:$B$6,2,0)*K2834*G2834)</f>
        <v/>
      </c>
      <c r="N2834" s="11" t="str">
        <f>IF(A2834="","",-PMT(G2834*VLOOKUP(E2834,index!$A$1:$B$6,2,0),C2834,F2834,0,0))</f>
        <v/>
      </c>
      <c r="O2834" s="11" t="str">
        <f t="shared" si="283"/>
        <v/>
      </c>
      <c r="P2834" s="11" t="str">
        <f t="shared" si="284"/>
        <v/>
      </c>
    </row>
    <row r="2835" spans="1:16" x14ac:dyDescent="0.25">
      <c r="A2835" s="9" t="str">
        <f>IF(A2834="","",IF(B2834&lt;C2834,A2834,IF(A2834=MAX('entry data'!$B$8:$B$507),"",A2834+1)))</f>
        <v/>
      </c>
      <c r="B2835" s="9" t="str">
        <f t="shared" si="279"/>
        <v/>
      </c>
      <c r="C2835" s="9" t="str">
        <f>IF(ISERROR(VLOOKUP(A2835,'entry data'!B:G,6,0)),"",VLOOKUP(A2835,'entry data'!B:G,6,0))</f>
        <v/>
      </c>
      <c r="D2835" s="9" t="str">
        <f>IF(ISERROR(VLOOKUP(A2835,'entry data'!B:C,2,0)),"",VLOOKUP(A2835,'entry data'!B:C,2,0))</f>
        <v/>
      </c>
      <c r="E2835" s="9" t="str">
        <f>IF(ISERROR(VLOOKUP(A2835,'entry data'!B:E,4,0)),"",VLOOKUP(A2835,'entry data'!B:E,4,0))</f>
        <v/>
      </c>
      <c r="F2835" s="11" t="str">
        <f>IF(A2835="","",IF(ISERROR(VLOOKUP(A2835,'entry data'!B:F,5,0)),"",VLOOKUP(A2835,'entry data'!B:F,5,0)))</f>
        <v/>
      </c>
      <c r="G2835" s="12" t="str">
        <f>IF(A2835="","",IF(ISERROR(VLOOKUP(A2835,'entry data'!B:I,8,0)),"",VLOOKUP(A2835,'entry data'!B:I,7,0)))</f>
        <v/>
      </c>
      <c r="H2835" s="13" t="str">
        <f>IF(A2835="","",IF(B2835=1,VLOOKUP(A2835,'entry data'!B:D,3,0),I2834))</f>
        <v/>
      </c>
      <c r="I2835" s="14" t="str">
        <f>IF(A2835="","",IF(E2835="weekly",7,IF(E2835="fortnightly",14,IF(E2835="monthly",DATE(IF(MONTH(H2835)=12,YEAR(H2835)+1,YEAR(H2835)),VLOOKUP(MONTH(H2835),index!$D$2:$G$13,2,0),DAY(H2835)),
IF(E2835="quarterly",DATE(IF(MONTH(H2835)&gt;=10,YEAR(H2835)+1,YEAR(H2835)),VLOOKUP(MONTH(H2835),index!$D$2:$G$13,3,0),DAY(H2835)),
IF(E2835="halfyearly",DATE(IF(MONTH(H2835)&gt;=7,YEAR(H2835)+1,YEAR(H2835)),VLOOKUP(MONTH(H2835),index!$D$2:$G$13,4,0),DAY(H2835)),
DATE(YEAR(H2835)+1,MONTH(H2835),DAY(H2835)))))-H2835))+H2835)</f>
        <v/>
      </c>
      <c r="J2835" s="9" t="str">
        <f t="shared" si="280"/>
        <v/>
      </c>
      <c r="K2835" s="11" t="str">
        <f t="shared" si="281"/>
        <v/>
      </c>
      <c r="L2835" s="11" t="str">
        <f t="shared" si="282"/>
        <v/>
      </c>
      <c r="M2835" s="11" t="str">
        <f>IF(A2835="","",VLOOKUP(E2835,index!$A$1:$B$6,2,0)*K2835*G2835)</f>
        <v/>
      </c>
      <c r="N2835" s="11" t="str">
        <f>IF(A2835="","",-PMT(G2835*VLOOKUP(E2835,index!$A$1:$B$6,2,0),C2835,F2835,0,0))</f>
        <v/>
      </c>
      <c r="O2835" s="11" t="str">
        <f t="shared" si="283"/>
        <v/>
      </c>
      <c r="P2835" s="11" t="str">
        <f t="shared" si="284"/>
        <v/>
      </c>
    </row>
    <row r="2836" spans="1:16" x14ac:dyDescent="0.25">
      <c r="A2836" s="9" t="str">
        <f>IF(A2835="","",IF(B2835&lt;C2835,A2835,IF(A2835=MAX('entry data'!$B$8:$B$507),"",A2835+1)))</f>
        <v/>
      </c>
      <c r="B2836" s="9" t="str">
        <f t="shared" si="279"/>
        <v/>
      </c>
      <c r="C2836" s="9" t="str">
        <f>IF(ISERROR(VLOOKUP(A2836,'entry data'!B:G,6,0)),"",VLOOKUP(A2836,'entry data'!B:G,6,0))</f>
        <v/>
      </c>
      <c r="D2836" s="9" t="str">
        <f>IF(ISERROR(VLOOKUP(A2836,'entry data'!B:C,2,0)),"",VLOOKUP(A2836,'entry data'!B:C,2,0))</f>
        <v/>
      </c>
      <c r="E2836" s="9" t="str">
        <f>IF(ISERROR(VLOOKUP(A2836,'entry data'!B:E,4,0)),"",VLOOKUP(A2836,'entry data'!B:E,4,0))</f>
        <v/>
      </c>
      <c r="F2836" s="11" t="str">
        <f>IF(A2836="","",IF(ISERROR(VLOOKUP(A2836,'entry data'!B:F,5,0)),"",VLOOKUP(A2836,'entry data'!B:F,5,0)))</f>
        <v/>
      </c>
      <c r="G2836" s="12" t="str">
        <f>IF(A2836="","",IF(ISERROR(VLOOKUP(A2836,'entry data'!B:I,8,0)),"",VLOOKUP(A2836,'entry data'!B:I,7,0)))</f>
        <v/>
      </c>
      <c r="H2836" s="13" t="str">
        <f>IF(A2836="","",IF(B2836=1,VLOOKUP(A2836,'entry data'!B:D,3,0),I2835))</f>
        <v/>
      </c>
      <c r="I2836" s="14" t="str">
        <f>IF(A2836="","",IF(E2836="weekly",7,IF(E2836="fortnightly",14,IF(E2836="monthly",DATE(IF(MONTH(H2836)=12,YEAR(H2836)+1,YEAR(H2836)),VLOOKUP(MONTH(H2836),index!$D$2:$G$13,2,0),DAY(H2836)),
IF(E2836="quarterly",DATE(IF(MONTH(H2836)&gt;=10,YEAR(H2836)+1,YEAR(H2836)),VLOOKUP(MONTH(H2836),index!$D$2:$G$13,3,0),DAY(H2836)),
IF(E2836="halfyearly",DATE(IF(MONTH(H2836)&gt;=7,YEAR(H2836)+1,YEAR(H2836)),VLOOKUP(MONTH(H2836),index!$D$2:$G$13,4,0),DAY(H2836)),
DATE(YEAR(H2836)+1,MONTH(H2836),DAY(H2836)))))-H2836))+H2836)</f>
        <v/>
      </c>
      <c r="J2836" s="9" t="str">
        <f t="shared" si="280"/>
        <v/>
      </c>
      <c r="K2836" s="11" t="str">
        <f t="shared" si="281"/>
        <v/>
      </c>
      <c r="L2836" s="11" t="str">
        <f t="shared" si="282"/>
        <v/>
      </c>
      <c r="M2836" s="11" t="str">
        <f>IF(A2836="","",VLOOKUP(E2836,index!$A$1:$B$6,2,0)*K2836*G2836)</f>
        <v/>
      </c>
      <c r="N2836" s="11" t="str">
        <f>IF(A2836="","",-PMT(G2836*VLOOKUP(E2836,index!$A$1:$B$6,2,0),C2836,F2836,0,0))</f>
        <v/>
      </c>
      <c r="O2836" s="11" t="str">
        <f t="shared" si="283"/>
        <v/>
      </c>
      <c r="P2836" s="11" t="str">
        <f t="shared" si="284"/>
        <v/>
      </c>
    </row>
    <row r="2837" spans="1:16" x14ac:dyDescent="0.25">
      <c r="A2837" s="9" t="str">
        <f>IF(A2836="","",IF(B2836&lt;C2836,A2836,IF(A2836=MAX('entry data'!$B$8:$B$507),"",A2836+1)))</f>
        <v/>
      </c>
      <c r="B2837" s="9" t="str">
        <f t="shared" si="279"/>
        <v/>
      </c>
      <c r="C2837" s="9" t="str">
        <f>IF(ISERROR(VLOOKUP(A2837,'entry data'!B:G,6,0)),"",VLOOKUP(A2837,'entry data'!B:G,6,0))</f>
        <v/>
      </c>
      <c r="D2837" s="9" t="str">
        <f>IF(ISERROR(VLOOKUP(A2837,'entry data'!B:C,2,0)),"",VLOOKUP(A2837,'entry data'!B:C,2,0))</f>
        <v/>
      </c>
      <c r="E2837" s="9" t="str">
        <f>IF(ISERROR(VLOOKUP(A2837,'entry data'!B:E,4,0)),"",VLOOKUP(A2837,'entry data'!B:E,4,0))</f>
        <v/>
      </c>
      <c r="F2837" s="11" t="str">
        <f>IF(A2837="","",IF(ISERROR(VLOOKUP(A2837,'entry data'!B:F,5,0)),"",VLOOKUP(A2837,'entry data'!B:F,5,0)))</f>
        <v/>
      </c>
      <c r="G2837" s="12" t="str">
        <f>IF(A2837="","",IF(ISERROR(VLOOKUP(A2837,'entry data'!B:I,8,0)),"",VLOOKUP(A2837,'entry data'!B:I,7,0)))</f>
        <v/>
      </c>
      <c r="H2837" s="13" t="str">
        <f>IF(A2837="","",IF(B2837=1,VLOOKUP(A2837,'entry data'!B:D,3,0),I2836))</f>
        <v/>
      </c>
      <c r="I2837" s="14" t="str">
        <f>IF(A2837="","",IF(E2837="weekly",7,IF(E2837="fortnightly",14,IF(E2837="monthly",DATE(IF(MONTH(H2837)=12,YEAR(H2837)+1,YEAR(H2837)),VLOOKUP(MONTH(H2837),index!$D$2:$G$13,2,0),DAY(H2837)),
IF(E2837="quarterly",DATE(IF(MONTH(H2837)&gt;=10,YEAR(H2837)+1,YEAR(H2837)),VLOOKUP(MONTH(H2837),index!$D$2:$G$13,3,0),DAY(H2837)),
IF(E2837="halfyearly",DATE(IF(MONTH(H2837)&gt;=7,YEAR(H2837)+1,YEAR(H2837)),VLOOKUP(MONTH(H2837),index!$D$2:$G$13,4,0),DAY(H2837)),
DATE(YEAR(H2837)+1,MONTH(H2837),DAY(H2837)))))-H2837))+H2837)</f>
        <v/>
      </c>
      <c r="J2837" s="9" t="str">
        <f t="shared" si="280"/>
        <v/>
      </c>
      <c r="K2837" s="11" t="str">
        <f t="shared" si="281"/>
        <v/>
      </c>
      <c r="L2837" s="11" t="str">
        <f t="shared" si="282"/>
        <v/>
      </c>
      <c r="M2837" s="11" t="str">
        <f>IF(A2837="","",VLOOKUP(E2837,index!$A$1:$B$6,2,0)*K2837*G2837)</f>
        <v/>
      </c>
      <c r="N2837" s="11" t="str">
        <f>IF(A2837="","",-PMT(G2837*VLOOKUP(E2837,index!$A$1:$B$6,2,0),C2837,F2837,0,0))</f>
        <v/>
      </c>
      <c r="O2837" s="11" t="str">
        <f t="shared" si="283"/>
        <v/>
      </c>
      <c r="P2837" s="11" t="str">
        <f t="shared" si="284"/>
        <v/>
      </c>
    </row>
    <row r="2838" spans="1:16" x14ac:dyDescent="0.25">
      <c r="A2838" s="9" t="str">
        <f>IF(A2837="","",IF(B2837&lt;C2837,A2837,IF(A2837=MAX('entry data'!$B$8:$B$507),"",A2837+1)))</f>
        <v/>
      </c>
      <c r="B2838" s="9" t="str">
        <f t="shared" si="279"/>
        <v/>
      </c>
      <c r="C2838" s="9" t="str">
        <f>IF(ISERROR(VLOOKUP(A2838,'entry data'!B:G,6,0)),"",VLOOKUP(A2838,'entry data'!B:G,6,0))</f>
        <v/>
      </c>
      <c r="D2838" s="9" t="str">
        <f>IF(ISERROR(VLOOKUP(A2838,'entry data'!B:C,2,0)),"",VLOOKUP(A2838,'entry data'!B:C,2,0))</f>
        <v/>
      </c>
      <c r="E2838" s="9" t="str">
        <f>IF(ISERROR(VLOOKUP(A2838,'entry data'!B:E,4,0)),"",VLOOKUP(A2838,'entry data'!B:E,4,0))</f>
        <v/>
      </c>
      <c r="F2838" s="11" t="str">
        <f>IF(A2838="","",IF(ISERROR(VLOOKUP(A2838,'entry data'!B:F,5,0)),"",VLOOKUP(A2838,'entry data'!B:F,5,0)))</f>
        <v/>
      </c>
      <c r="G2838" s="12" t="str">
        <f>IF(A2838="","",IF(ISERROR(VLOOKUP(A2838,'entry data'!B:I,8,0)),"",VLOOKUP(A2838,'entry data'!B:I,7,0)))</f>
        <v/>
      </c>
      <c r="H2838" s="13" t="str">
        <f>IF(A2838="","",IF(B2838=1,VLOOKUP(A2838,'entry data'!B:D,3,0),I2837))</f>
        <v/>
      </c>
      <c r="I2838" s="14" t="str">
        <f>IF(A2838="","",IF(E2838="weekly",7,IF(E2838="fortnightly",14,IF(E2838="monthly",DATE(IF(MONTH(H2838)=12,YEAR(H2838)+1,YEAR(H2838)),VLOOKUP(MONTH(H2838),index!$D$2:$G$13,2,0),DAY(H2838)),
IF(E2838="quarterly",DATE(IF(MONTH(H2838)&gt;=10,YEAR(H2838)+1,YEAR(H2838)),VLOOKUP(MONTH(H2838),index!$D$2:$G$13,3,0),DAY(H2838)),
IF(E2838="halfyearly",DATE(IF(MONTH(H2838)&gt;=7,YEAR(H2838)+1,YEAR(H2838)),VLOOKUP(MONTH(H2838),index!$D$2:$G$13,4,0),DAY(H2838)),
DATE(YEAR(H2838)+1,MONTH(H2838),DAY(H2838)))))-H2838))+H2838)</f>
        <v/>
      </c>
      <c r="J2838" s="9" t="str">
        <f t="shared" si="280"/>
        <v/>
      </c>
      <c r="K2838" s="11" t="str">
        <f t="shared" si="281"/>
        <v/>
      </c>
      <c r="L2838" s="11" t="str">
        <f t="shared" si="282"/>
        <v/>
      </c>
      <c r="M2838" s="11" t="str">
        <f>IF(A2838="","",VLOOKUP(E2838,index!$A$1:$B$6,2,0)*K2838*G2838)</f>
        <v/>
      </c>
      <c r="N2838" s="11" t="str">
        <f>IF(A2838="","",-PMT(G2838*VLOOKUP(E2838,index!$A$1:$B$6,2,0),C2838,F2838,0,0))</f>
        <v/>
      </c>
      <c r="O2838" s="11" t="str">
        <f t="shared" si="283"/>
        <v/>
      </c>
      <c r="P2838" s="11" t="str">
        <f t="shared" si="284"/>
        <v/>
      </c>
    </row>
    <row r="2839" spans="1:16" x14ac:dyDescent="0.25">
      <c r="A2839" s="9" t="str">
        <f>IF(A2838="","",IF(B2838&lt;C2838,A2838,IF(A2838=MAX('entry data'!$B$8:$B$507),"",A2838+1)))</f>
        <v/>
      </c>
      <c r="B2839" s="9" t="str">
        <f t="shared" ref="B2839:B2902" si="285">IF(A2839="","",IF(B2838=C2838,1,B2838+1))</f>
        <v/>
      </c>
      <c r="C2839" s="9" t="str">
        <f>IF(ISERROR(VLOOKUP(A2839,'entry data'!B:G,6,0)),"",VLOOKUP(A2839,'entry data'!B:G,6,0))</f>
        <v/>
      </c>
      <c r="D2839" s="9" t="str">
        <f>IF(ISERROR(VLOOKUP(A2839,'entry data'!B:C,2,0)),"",VLOOKUP(A2839,'entry data'!B:C,2,0))</f>
        <v/>
      </c>
      <c r="E2839" s="9" t="str">
        <f>IF(ISERROR(VLOOKUP(A2839,'entry data'!B:E,4,0)),"",VLOOKUP(A2839,'entry data'!B:E,4,0))</f>
        <v/>
      </c>
      <c r="F2839" s="11" t="str">
        <f>IF(A2839="","",IF(ISERROR(VLOOKUP(A2839,'entry data'!B:F,5,0)),"",VLOOKUP(A2839,'entry data'!B:F,5,0)))</f>
        <v/>
      </c>
      <c r="G2839" s="12" t="str">
        <f>IF(A2839="","",IF(ISERROR(VLOOKUP(A2839,'entry data'!B:I,8,0)),"",VLOOKUP(A2839,'entry data'!B:I,7,0)))</f>
        <v/>
      </c>
      <c r="H2839" s="13" t="str">
        <f>IF(A2839="","",IF(B2839=1,VLOOKUP(A2839,'entry data'!B:D,3,0),I2838))</f>
        <v/>
      </c>
      <c r="I2839" s="14" t="str">
        <f>IF(A2839="","",IF(E2839="weekly",7,IF(E2839="fortnightly",14,IF(E2839="monthly",DATE(IF(MONTH(H2839)=12,YEAR(H2839)+1,YEAR(H2839)),VLOOKUP(MONTH(H2839),index!$D$2:$G$13,2,0),DAY(H2839)),
IF(E2839="quarterly",DATE(IF(MONTH(H2839)&gt;=10,YEAR(H2839)+1,YEAR(H2839)),VLOOKUP(MONTH(H2839),index!$D$2:$G$13,3,0),DAY(H2839)),
IF(E2839="halfyearly",DATE(IF(MONTH(H2839)&gt;=7,YEAR(H2839)+1,YEAR(H2839)),VLOOKUP(MONTH(H2839),index!$D$2:$G$13,4,0),DAY(H2839)),
DATE(YEAR(H2839)+1,MONTH(H2839),DAY(H2839)))))-H2839))+H2839)</f>
        <v/>
      </c>
      <c r="J2839" s="9" t="str">
        <f t="shared" ref="J2839:J2902" si="286">IF(A2839="","",IF(MONTH(I2839)&lt;10,YEAR(I2839)&amp;"-0"&amp;MONTH(I2839),YEAR(I2839)&amp;"-"&amp;MONTH(I2839)))</f>
        <v/>
      </c>
      <c r="K2839" s="11" t="str">
        <f t="shared" ref="K2839:K2902" si="287">IF(A2839="","",IF(B2839=1,F2839,O2838))</f>
        <v/>
      </c>
      <c r="L2839" s="11" t="str">
        <f t="shared" ref="L2839:L2902" si="288">IF(A2839="","",N2839-M2839)</f>
        <v/>
      </c>
      <c r="M2839" s="11" t="str">
        <f>IF(A2839="","",VLOOKUP(E2839,index!$A$1:$B$6,2,0)*K2839*G2839)</f>
        <v/>
      </c>
      <c r="N2839" s="11" t="str">
        <f>IF(A2839="","",-PMT(G2839*VLOOKUP(E2839,index!$A$1:$B$6,2,0),C2839,F2839,0,0))</f>
        <v/>
      </c>
      <c r="O2839" s="11" t="str">
        <f t="shared" ref="O2839:O2902" si="289">IF(A2839="","",K2839-L2839)</f>
        <v/>
      </c>
      <c r="P2839" s="11" t="str">
        <f t="shared" si="284"/>
        <v/>
      </c>
    </row>
    <row r="2840" spans="1:16" x14ac:dyDescent="0.25">
      <c r="A2840" s="9" t="str">
        <f>IF(A2839="","",IF(B2839&lt;C2839,A2839,IF(A2839=MAX('entry data'!$B$8:$B$507),"",A2839+1)))</f>
        <v/>
      </c>
      <c r="B2840" s="9" t="str">
        <f t="shared" si="285"/>
        <v/>
      </c>
      <c r="C2840" s="9" t="str">
        <f>IF(ISERROR(VLOOKUP(A2840,'entry data'!B:G,6,0)),"",VLOOKUP(A2840,'entry data'!B:G,6,0))</f>
        <v/>
      </c>
      <c r="D2840" s="9" t="str">
        <f>IF(ISERROR(VLOOKUP(A2840,'entry data'!B:C,2,0)),"",VLOOKUP(A2840,'entry data'!B:C,2,0))</f>
        <v/>
      </c>
      <c r="E2840" s="9" t="str">
        <f>IF(ISERROR(VLOOKUP(A2840,'entry data'!B:E,4,0)),"",VLOOKUP(A2840,'entry data'!B:E,4,0))</f>
        <v/>
      </c>
      <c r="F2840" s="11" t="str">
        <f>IF(A2840="","",IF(ISERROR(VLOOKUP(A2840,'entry data'!B:F,5,0)),"",VLOOKUP(A2840,'entry data'!B:F,5,0)))</f>
        <v/>
      </c>
      <c r="G2840" s="12" t="str">
        <f>IF(A2840="","",IF(ISERROR(VLOOKUP(A2840,'entry data'!B:I,8,0)),"",VLOOKUP(A2840,'entry data'!B:I,7,0)))</f>
        <v/>
      </c>
      <c r="H2840" s="13" t="str">
        <f>IF(A2840="","",IF(B2840=1,VLOOKUP(A2840,'entry data'!B:D,3,0),I2839))</f>
        <v/>
      </c>
      <c r="I2840" s="14" t="str">
        <f>IF(A2840="","",IF(E2840="weekly",7,IF(E2840="fortnightly",14,IF(E2840="monthly",DATE(IF(MONTH(H2840)=12,YEAR(H2840)+1,YEAR(H2840)),VLOOKUP(MONTH(H2840),index!$D$2:$G$13,2,0),DAY(H2840)),
IF(E2840="quarterly",DATE(IF(MONTH(H2840)&gt;=10,YEAR(H2840)+1,YEAR(H2840)),VLOOKUP(MONTH(H2840),index!$D$2:$G$13,3,0),DAY(H2840)),
IF(E2840="halfyearly",DATE(IF(MONTH(H2840)&gt;=7,YEAR(H2840)+1,YEAR(H2840)),VLOOKUP(MONTH(H2840),index!$D$2:$G$13,4,0),DAY(H2840)),
DATE(YEAR(H2840)+1,MONTH(H2840),DAY(H2840)))))-H2840))+H2840)</f>
        <v/>
      </c>
      <c r="J2840" s="9" t="str">
        <f t="shared" si="286"/>
        <v/>
      </c>
      <c r="K2840" s="11" t="str">
        <f t="shared" si="287"/>
        <v/>
      </c>
      <c r="L2840" s="11" t="str">
        <f t="shared" si="288"/>
        <v/>
      </c>
      <c r="M2840" s="11" t="str">
        <f>IF(A2840="","",VLOOKUP(E2840,index!$A$1:$B$6,2,0)*K2840*G2840)</f>
        <v/>
      </c>
      <c r="N2840" s="11" t="str">
        <f>IF(A2840="","",-PMT(G2840*VLOOKUP(E2840,index!$A$1:$B$6,2,0),C2840,F2840,0,0))</f>
        <v/>
      </c>
      <c r="O2840" s="11" t="str">
        <f t="shared" si="289"/>
        <v/>
      </c>
      <c r="P2840" s="11" t="str">
        <f t="shared" si="284"/>
        <v/>
      </c>
    </row>
    <row r="2841" spans="1:16" x14ac:dyDescent="0.25">
      <c r="A2841" s="9" t="str">
        <f>IF(A2840="","",IF(B2840&lt;C2840,A2840,IF(A2840=MAX('entry data'!$B$8:$B$507),"",A2840+1)))</f>
        <v/>
      </c>
      <c r="B2841" s="9" t="str">
        <f t="shared" si="285"/>
        <v/>
      </c>
      <c r="C2841" s="9" t="str">
        <f>IF(ISERROR(VLOOKUP(A2841,'entry data'!B:G,6,0)),"",VLOOKUP(A2841,'entry data'!B:G,6,0))</f>
        <v/>
      </c>
      <c r="D2841" s="9" t="str">
        <f>IF(ISERROR(VLOOKUP(A2841,'entry data'!B:C,2,0)),"",VLOOKUP(A2841,'entry data'!B:C,2,0))</f>
        <v/>
      </c>
      <c r="E2841" s="9" t="str">
        <f>IF(ISERROR(VLOOKUP(A2841,'entry data'!B:E,4,0)),"",VLOOKUP(A2841,'entry data'!B:E,4,0))</f>
        <v/>
      </c>
      <c r="F2841" s="11" t="str">
        <f>IF(A2841="","",IF(ISERROR(VLOOKUP(A2841,'entry data'!B:F,5,0)),"",VLOOKUP(A2841,'entry data'!B:F,5,0)))</f>
        <v/>
      </c>
      <c r="G2841" s="12" t="str">
        <f>IF(A2841="","",IF(ISERROR(VLOOKUP(A2841,'entry data'!B:I,8,0)),"",VLOOKUP(A2841,'entry data'!B:I,7,0)))</f>
        <v/>
      </c>
      <c r="H2841" s="13" t="str">
        <f>IF(A2841="","",IF(B2841=1,VLOOKUP(A2841,'entry data'!B:D,3,0),I2840))</f>
        <v/>
      </c>
      <c r="I2841" s="14" t="str">
        <f>IF(A2841="","",IF(E2841="weekly",7,IF(E2841="fortnightly",14,IF(E2841="monthly",DATE(IF(MONTH(H2841)=12,YEAR(H2841)+1,YEAR(H2841)),VLOOKUP(MONTH(H2841),index!$D$2:$G$13,2,0),DAY(H2841)),
IF(E2841="quarterly",DATE(IF(MONTH(H2841)&gt;=10,YEAR(H2841)+1,YEAR(H2841)),VLOOKUP(MONTH(H2841),index!$D$2:$G$13,3,0),DAY(H2841)),
IF(E2841="halfyearly",DATE(IF(MONTH(H2841)&gt;=7,YEAR(H2841)+1,YEAR(H2841)),VLOOKUP(MONTH(H2841),index!$D$2:$G$13,4,0),DAY(H2841)),
DATE(YEAR(H2841)+1,MONTH(H2841),DAY(H2841)))))-H2841))+H2841)</f>
        <v/>
      </c>
      <c r="J2841" s="9" t="str">
        <f t="shared" si="286"/>
        <v/>
      </c>
      <c r="K2841" s="11" t="str">
        <f t="shared" si="287"/>
        <v/>
      </c>
      <c r="L2841" s="11" t="str">
        <f t="shared" si="288"/>
        <v/>
      </c>
      <c r="M2841" s="11" t="str">
        <f>IF(A2841="","",VLOOKUP(E2841,index!$A$1:$B$6,2,0)*K2841*G2841)</f>
        <v/>
      </c>
      <c r="N2841" s="11" t="str">
        <f>IF(A2841="","",-PMT(G2841*VLOOKUP(E2841,index!$A$1:$B$6,2,0),C2841,F2841,0,0))</f>
        <v/>
      </c>
      <c r="O2841" s="11" t="str">
        <f t="shared" si="289"/>
        <v/>
      </c>
      <c r="P2841" s="11" t="str">
        <f t="shared" si="284"/>
        <v/>
      </c>
    </row>
    <row r="2842" spans="1:16" x14ac:dyDescent="0.25">
      <c r="A2842" s="9" t="str">
        <f>IF(A2841="","",IF(B2841&lt;C2841,A2841,IF(A2841=MAX('entry data'!$B$8:$B$507),"",A2841+1)))</f>
        <v/>
      </c>
      <c r="B2842" s="9" t="str">
        <f t="shared" si="285"/>
        <v/>
      </c>
      <c r="C2842" s="9" t="str">
        <f>IF(ISERROR(VLOOKUP(A2842,'entry data'!B:G,6,0)),"",VLOOKUP(A2842,'entry data'!B:G,6,0))</f>
        <v/>
      </c>
      <c r="D2842" s="9" t="str">
        <f>IF(ISERROR(VLOOKUP(A2842,'entry data'!B:C,2,0)),"",VLOOKUP(A2842,'entry data'!B:C,2,0))</f>
        <v/>
      </c>
      <c r="E2842" s="9" t="str">
        <f>IF(ISERROR(VLOOKUP(A2842,'entry data'!B:E,4,0)),"",VLOOKUP(A2842,'entry data'!B:E,4,0))</f>
        <v/>
      </c>
      <c r="F2842" s="11" t="str">
        <f>IF(A2842="","",IF(ISERROR(VLOOKUP(A2842,'entry data'!B:F,5,0)),"",VLOOKUP(A2842,'entry data'!B:F,5,0)))</f>
        <v/>
      </c>
      <c r="G2842" s="12" t="str">
        <f>IF(A2842="","",IF(ISERROR(VLOOKUP(A2842,'entry data'!B:I,8,0)),"",VLOOKUP(A2842,'entry data'!B:I,7,0)))</f>
        <v/>
      </c>
      <c r="H2842" s="13" t="str">
        <f>IF(A2842="","",IF(B2842=1,VLOOKUP(A2842,'entry data'!B:D,3,0),I2841))</f>
        <v/>
      </c>
      <c r="I2842" s="14" t="str">
        <f>IF(A2842="","",IF(E2842="weekly",7,IF(E2842="fortnightly",14,IF(E2842="monthly",DATE(IF(MONTH(H2842)=12,YEAR(H2842)+1,YEAR(H2842)),VLOOKUP(MONTH(H2842),index!$D$2:$G$13,2,0),DAY(H2842)),
IF(E2842="quarterly",DATE(IF(MONTH(H2842)&gt;=10,YEAR(H2842)+1,YEAR(H2842)),VLOOKUP(MONTH(H2842),index!$D$2:$G$13,3,0),DAY(H2842)),
IF(E2842="halfyearly",DATE(IF(MONTH(H2842)&gt;=7,YEAR(H2842)+1,YEAR(H2842)),VLOOKUP(MONTH(H2842),index!$D$2:$G$13,4,0),DAY(H2842)),
DATE(YEAR(H2842)+1,MONTH(H2842),DAY(H2842)))))-H2842))+H2842)</f>
        <v/>
      </c>
      <c r="J2842" s="9" t="str">
        <f t="shared" si="286"/>
        <v/>
      </c>
      <c r="K2842" s="11" t="str">
        <f t="shared" si="287"/>
        <v/>
      </c>
      <c r="L2842" s="11" t="str">
        <f t="shared" si="288"/>
        <v/>
      </c>
      <c r="M2842" s="11" t="str">
        <f>IF(A2842="","",VLOOKUP(E2842,index!$A$1:$B$6,2,0)*K2842*G2842)</f>
        <v/>
      </c>
      <c r="N2842" s="11" t="str">
        <f>IF(A2842="","",-PMT(G2842*VLOOKUP(E2842,index!$A$1:$B$6,2,0),C2842,F2842,0,0))</f>
        <v/>
      </c>
      <c r="O2842" s="11" t="str">
        <f t="shared" si="289"/>
        <v/>
      </c>
      <c r="P2842" s="11" t="str">
        <f t="shared" si="284"/>
        <v/>
      </c>
    </row>
    <row r="2843" spans="1:16" x14ac:dyDescent="0.25">
      <c r="A2843" s="9" t="str">
        <f>IF(A2842="","",IF(B2842&lt;C2842,A2842,IF(A2842=MAX('entry data'!$B$8:$B$507),"",A2842+1)))</f>
        <v/>
      </c>
      <c r="B2843" s="9" t="str">
        <f t="shared" si="285"/>
        <v/>
      </c>
      <c r="C2843" s="9" t="str">
        <f>IF(ISERROR(VLOOKUP(A2843,'entry data'!B:G,6,0)),"",VLOOKUP(A2843,'entry data'!B:G,6,0))</f>
        <v/>
      </c>
      <c r="D2843" s="9" t="str">
        <f>IF(ISERROR(VLOOKUP(A2843,'entry data'!B:C,2,0)),"",VLOOKUP(A2843,'entry data'!B:C,2,0))</f>
        <v/>
      </c>
      <c r="E2843" s="9" t="str">
        <f>IF(ISERROR(VLOOKUP(A2843,'entry data'!B:E,4,0)),"",VLOOKUP(A2843,'entry data'!B:E,4,0))</f>
        <v/>
      </c>
      <c r="F2843" s="11" t="str">
        <f>IF(A2843="","",IF(ISERROR(VLOOKUP(A2843,'entry data'!B:F,5,0)),"",VLOOKUP(A2843,'entry data'!B:F,5,0)))</f>
        <v/>
      </c>
      <c r="G2843" s="12" t="str">
        <f>IF(A2843="","",IF(ISERROR(VLOOKUP(A2843,'entry data'!B:I,8,0)),"",VLOOKUP(A2843,'entry data'!B:I,7,0)))</f>
        <v/>
      </c>
      <c r="H2843" s="13" t="str">
        <f>IF(A2843="","",IF(B2843=1,VLOOKUP(A2843,'entry data'!B:D,3,0),I2842))</f>
        <v/>
      </c>
      <c r="I2843" s="14" t="str">
        <f>IF(A2843="","",IF(E2843="weekly",7,IF(E2843="fortnightly",14,IF(E2843="monthly",DATE(IF(MONTH(H2843)=12,YEAR(H2843)+1,YEAR(H2843)),VLOOKUP(MONTH(H2843),index!$D$2:$G$13,2,0),DAY(H2843)),
IF(E2843="quarterly",DATE(IF(MONTH(H2843)&gt;=10,YEAR(H2843)+1,YEAR(H2843)),VLOOKUP(MONTH(H2843),index!$D$2:$G$13,3,0),DAY(H2843)),
IF(E2843="halfyearly",DATE(IF(MONTH(H2843)&gt;=7,YEAR(H2843)+1,YEAR(H2843)),VLOOKUP(MONTH(H2843),index!$D$2:$G$13,4,0),DAY(H2843)),
DATE(YEAR(H2843)+1,MONTH(H2843),DAY(H2843)))))-H2843))+H2843)</f>
        <v/>
      </c>
      <c r="J2843" s="9" t="str">
        <f t="shared" si="286"/>
        <v/>
      </c>
      <c r="K2843" s="11" t="str">
        <f t="shared" si="287"/>
        <v/>
      </c>
      <c r="L2843" s="11" t="str">
        <f t="shared" si="288"/>
        <v/>
      </c>
      <c r="M2843" s="11" t="str">
        <f>IF(A2843="","",VLOOKUP(E2843,index!$A$1:$B$6,2,0)*K2843*G2843)</f>
        <v/>
      </c>
      <c r="N2843" s="11" t="str">
        <f>IF(A2843="","",-PMT(G2843*VLOOKUP(E2843,index!$A$1:$B$6,2,0),C2843,F2843,0,0))</f>
        <v/>
      </c>
      <c r="O2843" s="11" t="str">
        <f t="shared" si="289"/>
        <v/>
      </c>
      <c r="P2843" s="11" t="str">
        <f t="shared" si="284"/>
        <v/>
      </c>
    </row>
    <row r="2844" spans="1:16" x14ac:dyDescent="0.25">
      <c r="A2844" s="9" t="str">
        <f>IF(A2843="","",IF(B2843&lt;C2843,A2843,IF(A2843=MAX('entry data'!$B$8:$B$507),"",A2843+1)))</f>
        <v/>
      </c>
      <c r="B2844" s="9" t="str">
        <f t="shared" si="285"/>
        <v/>
      </c>
      <c r="C2844" s="9" t="str">
        <f>IF(ISERROR(VLOOKUP(A2844,'entry data'!B:G,6,0)),"",VLOOKUP(A2844,'entry data'!B:G,6,0))</f>
        <v/>
      </c>
      <c r="D2844" s="9" t="str">
        <f>IF(ISERROR(VLOOKUP(A2844,'entry data'!B:C,2,0)),"",VLOOKUP(A2844,'entry data'!B:C,2,0))</f>
        <v/>
      </c>
      <c r="E2844" s="9" t="str">
        <f>IF(ISERROR(VLOOKUP(A2844,'entry data'!B:E,4,0)),"",VLOOKUP(A2844,'entry data'!B:E,4,0))</f>
        <v/>
      </c>
      <c r="F2844" s="11" t="str">
        <f>IF(A2844="","",IF(ISERROR(VLOOKUP(A2844,'entry data'!B:F,5,0)),"",VLOOKUP(A2844,'entry data'!B:F,5,0)))</f>
        <v/>
      </c>
      <c r="G2844" s="12" t="str">
        <f>IF(A2844="","",IF(ISERROR(VLOOKUP(A2844,'entry data'!B:I,8,0)),"",VLOOKUP(A2844,'entry data'!B:I,7,0)))</f>
        <v/>
      </c>
      <c r="H2844" s="13" t="str">
        <f>IF(A2844="","",IF(B2844=1,VLOOKUP(A2844,'entry data'!B:D,3,0),I2843))</f>
        <v/>
      </c>
      <c r="I2844" s="14" t="str">
        <f>IF(A2844="","",IF(E2844="weekly",7,IF(E2844="fortnightly",14,IF(E2844="monthly",DATE(IF(MONTH(H2844)=12,YEAR(H2844)+1,YEAR(H2844)),VLOOKUP(MONTH(H2844),index!$D$2:$G$13,2,0),DAY(H2844)),
IF(E2844="quarterly",DATE(IF(MONTH(H2844)&gt;=10,YEAR(H2844)+1,YEAR(H2844)),VLOOKUP(MONTH(H2844),index!$D$2:$G$13,3,0),DAY(H2844)),
IF(E2844="halfyearly",DATE(IF(MONTH(H2844)&gt;=7,YEAR(H2844)+1,YEAR(H2844)),VLOOKUP(MONTH(H2844),index!$D$2:$G$13,4,0),DAY(H2844)),
DATE(YEAR(H2844)+1,MONTH(H2844),DAY(H2844)))))-H2844))+H2844)</f>
        <v/>
      </c>
      <c r="J2844" s="9" t="str">
        <f t="shared" si="286"/>
        <v/>
      </c>
      <c r="K2844" s="11" t="str">
        <f t="shared" si="287"/>
        <v/>
      </c>
      <c r="L2844" s="11" t="str">
        <f t="shared" si="288"/>
        <v/>
      </c>
      <c r="M2844" s="11" t="str">
        <f>IF(A2844="","",VLOOKUP(E2844,index!$A$1:$B$6,2,0)*K2844*G2844)</f>
        <v/>
      </c>
      <c r="N2844" s="11" t="str">
        <f>IF(A2844="","",-PMT(G2844*VLOOKUP(E2844,index!$A$1:$B$6,2,0),C2844,F2844,0,0))</f>
        <v/>
      </c>
      <c r="O2844" s="11" t="str">
        <f t="shared" si="289"/>
        <v/>
      </c>
      <c r="P2844" s="11" t="str">
        <f t="shared" si="284"/>
        <v/>
      </c>
    </row>
    <row r="2845" spans="1:16" x14ac:dyDescent="0.25">
      <c r="A2845" s="9" t="str">
        <f>IF(A2844="","",IF(B2844&lt;C2844,A2844,IF(A2844=MAX('entry data'!$B$8:$B$507),"",A2844+1)))</f>
        <v/>
      </c>
      <c r="B2845" s="9" t="str">
        <f t="shared" si="285"/>
        <v/>
      </c>
      <c r="C2845" s="9" t="str">
        <f>IF(ISERROR(VLOOKUP(A2845,'entry data'!B:G,6,0)),"",VLOOKUP(A2845,'entry data'!B:G,6,0))</f>
        <v/>
      </c>
      <c r="D2845" s="9" t="str">
        <f>IF(ISERROR(VLOOKUP(A2845,'entry data'!B:C,2,0)),"",VLOOKUP(A2845,'entry data'!B:C,2,0))</f>
        <v/>
      </c>
      <c r="E2845" s="9" t="str">
        <f>IF(ISERROR(VLOOKUP(A2845,'entry data'!B:E,4,0)),"",VLOOKUP(A2845,'entry data'!B:E,4,0))</f>
        <v/>
      </c>
      <c r="F2845" s="11" t="str">
        <f>IF(A2845="","",IF(ISERROR(VLOOKUP(A2845,'entry data'!B:F,5,0)),"",VLOOKUP(A2845,'entry data'!B:F,5,0)))</f>
        <v/>
      </c>
      <c r="G2845" s="12" t="str">
        <f>IF(A2845="","",IF(ISERROR(VLOOKUP(A2845,'entry data'!B:I,8,0)),"",VLOOKUP(A2845,'entry data'!B:I,7,0)))</f>
        <v/>
      </c>
      <c r="H2845" s="13" t="str">
        <f>IF(A2845="","",IF(B2845=1,VLOOKUP(A2845,'entry data'!B:D,3,0),I2844))</f>
        <v/>
      </c>
      <c r="I2845" s="14" t="str">
        <f>IF(A2845="","",IF(E2845="weekly",7,IF(E2845="fortnightly",14,IF(E2845="monthly",DATE(IF(MONTH(H2845)=12,YEAR(H2845)+1,YEAR(H2845)),VLOOKUP(MONTH(H2845),index!$D$2:$G$13,2,0),DAY(H2845)),
IF(E2845="quarterly",DATE(IF(MONTH(H2845)&gt;=10,YEAR(H2845)+1,YEAR(H2845)),VLOOKUP(MONTH(H2845),index!$D$2:$G$13,3,0),DAY(H2845)),
IF(E2845="halfyearly",DATE(IF(MONTH(H2845)&gt;=7,YEAR(H2845)+1,YEAR(H2845)),VLOOKUP(MONTH(H2845),index!$D$2:$G$13,4,0),DAY(H2845)),
DATE(YEAR(H2845)+1,MONTH(H2845),DAY(H2845)))))-H2845))+H2845)</f>
        <v/>
      </c>
      <c r="J2845" s="9" t="str">
        <f t="shared" si="286"/>
        <v/>
      </c>
      <c r="K2845" s="11" t="str">
        <f t="shared" si="287"/>
        <v/>
      </c>
      <c r="L2845" s="11" t="str">
        <f t="shared" si="288"/>
        <v/>
      </c>
      <c r="M2845" s="11" t="str">
        <f>IF(A2845="","",VLOOKUP(E2845,index!$A$1:$B$6,2,0)*K2845*G2845)</f>
        <v/>
      </c>
      <c r="N2845" s="11" t="str">
        <f>IF(A2845="","",-PMT(G2845*VLOOKUP(E2845,index!$A$1:$B$6,2,0),C2845,F2845,0,0))</f>
        <v/>
      </c>
      <c r="O2845" s="11" t="str">
        <f t="shared" si="289"/>
        <v/>
      </c>
      <c r="P2845" s="11" t="str">
        <f t="shared" si="284"/>
        <v/>
      </c>
    </row>
    <row r="2846" spans="1:16" x14ac:dyDescent="0.25">
      <c r="A2846" s="9" t="str">
        <f>IF(A2845="","",IF(B2845&lt;C2845,A2845,IF(A2845=MAX('entry data'!$B$8:$B$507),"",A2845+1)))</f>
        <v/>
      </c>
      <c r="B2846" s="9" t="str">
        <f t="shared" si="285"/>
        <v/>
      </c>
      <c r="C2846" s="9" t="str">
        <f>IF(ISERROR(VLOOKUP(A2846,'entry data'!B:G,6,0)),"",VLOOKUP(A2846,'entry data'!B:G,6,0))</f>
        <v/>
      </c>
      <c r="D2846" s="9" t="str">
        <f>IF(ISERROR(VLOOKUP(A2846,'entry data'!B:C,2,0)),"",VLOOKUP(A2846,'entry data'!B:C,2,0))</f>
        <v/>
      </c>
      <c r="E2846" s="9" t="str">
        <f>IF(ISERROR(VLOOKUP(A2846,'entry data'!B:E,4,0)),"",VLOOKUP(A2846,'entry data'!B:E,4,0))</f>
        <v/>
      </c>
      <c r="F2846" s="11" t="str">
        <f>IF(A2846="","",IF(ISERROR(VLOOKUP(A2846,'entry data'!B:F,5,0)),"",VLOOKUP(A2846,'entry data'!B:F,5,0)))</f>
        <v/>
      </c>
      <c r="G2846" s="12" t="str">
        <f>IF(A2846="","",IF(ISERROR(VLOOKUP(A2846,'entry data'!B:I,8,0)),"",VLOOKUP(A2846,'entry data'!B:I,7,0)))</f>
        <v/>
      </c>
      <c r="H2846" s="13" t="str">
        <f>IF(A2846="","",IF(B2846=1,VLOOKUP(A2846,'entry data'!B:D,3,0),I2845))</f>
        <v/>
      </c>
      <c r="I2846" s="14" t="str">
        <f>IF(A2846="","",IF(E2846="weekly",7,IF(E2846="fortnightly",14,IF(E2846="monthly",DATE(IF(MONTH(H2846)=12,YEAR(H2846)+1,YEAR(H2846)),VLOOKUP(MONTH(H2846),index!$D$2:$G$13,2,0),DAY(H2846)),
IF(E2846="quarterly",DATE(IF(MONTH(H2846)&gt;=10,YEAR(H2846)+1,YEAR(H2846)),VLOOKUP(MONTH(H2846),index!$D$2:$G$13,3,0),DAY(H2846)),
IF(E2846="halfyearly",DATE(IF(MONTH(H2846)&gt;=7,YEAR(H2846)+1,YEAR(H2846)),VLOOKUP(MONTH(H2846),index!$D$2:$G$13,4,0),DAY(H2846)),
DATE(YEAR(H2846)+1,MONTH(H2846),DAY(H2846)))))-H2846))+H2846)</f>
        <v/>
      </c>
      <c r="J2846" s="9" t="str">
        <f t="shared" si="286"/>
        <v/>
      </c>
      <c r="K2846" s="11" t="str">
        <f t="shared" si="287"/>
        <v/>
      </c>
      <c r="L2846" s="11" t="str">
        <f t="shared" si="288"/>
        <v/>
      </c>
      <c r="M2846" s="11" t="str">
        <f>IF(A2846="","",VLOOKUP(E2846,index!$A$1:$B$6,2,0)*K2846*G2846)</f>
        <v/>
      </c>
      <c r="N2846" s="11" t="str">
        <f>IF(A2846="","",-PMT(G2846*VLOOKUP(E2846,index!$A$1:$B$6,2,0),C2846,F2846,0,0))</f>
        <v/>
      </c>
      <c r="O2846" s="11" t="str">
        <f t="shared" si="289"/>
        <v/>
      </c>
      <c r="P2846" s="11" t="str">
        <f t="shared" si="284"/>
        <v/>
      </c>
    </row>
    <row r="2847" spans="1:16" x14ac:dyDescent="0.25">
      <c r="A2847" s="9" t="str">
        <f>IF(A2846="","",IF(B2846&lt;C2846,A2846,IF(A2846=MAX('entry data'!$B$8:$B$507),"",A2846+1)))</f>
        <v/>
      </c>
      <c r="B2847" s="9" t="str">
        <f t="shared" si="285"/>
        <v/>
      </c>
      <c r="C2847" s="9" t="str">
        <f>IF(ISERROR(VLOOKUP(A2847,'entry data'!B:G,6,0)),"",VLOOKUP(A2847,'entry data'!B:G,6,0))</f>
        <v/>
      </c>
      <c r="D2847" s="9" t="str">
        <f>IF(ISERROR(VLOOKUP(A2847,'entry data'!B:C,2,0)),"",VLOOKUP(A2847,'entry data'!B:C,2,0))</f>
        <v/>
      </c>
      <c r="E2847" s="9" t="str">
        <f>IF(ISERROR(VLOOKUP(A2847,'entry data'!B:E,4,0)),"",VLOOKUP(A2847,'entry data'!B:E,4,0))</f>
        <v/>
      </c>
      <c r="F2847" s="11" t="str">
        <f>IF(A2847="","",IF(ISERROR(VLOOKUP(A2847,'entry data'!B:F,5,0)),"",VLOOKUP(A2847,'entry data'!B:F,5,0)))</f>
        <v/>
      </c>
      <c r="G2847" s="12" t="str">
        <f>IF(A2847="","",IF(ISERROR(VLOOKUP(A2847,'entry data'!B:I,8,0)),"",VLOOKUP(A2847,'entry data'!B:I,7,0)))</f>
        <v/>
      </c>
      <c r="H2847" s="13" t="str">
        <f>IF(A2847="","",IF(B2847=1,VLOOKUP(A2847,'entry data'!B:D,3,0),I2846))</f>
        <v/>
      </c>
      <c r="I2847" s="14" t="str">
        <f>IF(A2847="","",IF(E2847="weekly",7,IF(E2847="fortnightly",14,IF(E2847="monthly",DATE(IF(MONTH(H2847)=12,YEAR(H2847)+1,YEAR(H2847)),VLOOKUP(MONTH(H2847),index!$D$2:$G$13,2,0),DAY(H2847)),
IF(E2847="quarterly",DATE(IF(MONTH(H2847)&gt;=10,YEAR(H2847)+1,YEAR(H2847)),VLOOKUP(MONTH(H2847),index!$D$2:$G$13,3,0),DAY(H2847)),
IF(E2847="halfyearly",DATE(IF(MONTH(H2847)&gt;=7,YEAR(H2847)+1,YEAR(H2847)),VLOOKUP(MONTH(H2847),index!$D$2:$G$13,4,0),DAY(H2847)),
DATE(YEAR(H2847)+1,MONTH(H2847),DAY(H2847)))))-H2847))+H2847)</f>
        <v/>
      </c>
      <c r="J2847" s="9" t="str">
        <f t="shared" si="286"/>
        <v/>
      </c>
      <c r="K2847" s="11" t="str">
        <f t="shared" si="287"/>
        <v/>
      </c>
      <c r="L2847" s="11" t="str">
        <f t="shared" si="288"/>
        <v/>
      </c>
      <c r="M2847" s="11" t="str">
        <f>IF(A2847="","",VLOOKUP(E2847,index!$A$1:$B$6,2,0)*K2847*G2847)</f>
        <v/>
      </c>
      <c r="N2847" s="11" t="str">
        <f>IF(A2847="","",-PMT(G2847*VLOOKUP(E2847,index!$A$1:$B$6,2,0),C2847,F2847,0,0))</f>
        <v/>
      </c>
      <c r="O2847" s="11" t="str">
        <f t="shared" si="289"/>
        <v/>
      </c>
      <c r="P2847" s="11" t="str">
        <f t="shared" si="284"/>
        <v/>
      </c>
    </row>
    <row r="2848" spans="1:16" x14ac:dyDescent="0.25">
      <c r="A2848" s="9" t="str">
        <f>IF(A2847="","",IF(B2847&lt;C2847,A2847,IF(A2847=MAX('entry data'!$B$8:$B$507),"",A2847+1)))</f>
        <v/>
      </c>
      <c r="B2848" s="9" t="str">
        <f t="shared" si="285"/>
        <v/>
      </c>
      <c r="C2848" s="9" t="str">
        <f>IF(ISERROR(VLOOKUP(A2848,'entry data'!B:G,6,0)),"",VLOOKUP(A2848,'entry data'!B:G,6,0))</f>
        <v/>
      </c>
      <c r="D2848" s="9" t="str">
        <f>IF(ISERROR(VLOOKUP(A2848,'entry data'!B:C,2,0)),"",VLOOKUP(A2848,'entry data'!B:C,2,0))</f>
        <v/>
      </c>
      <c r="E2848" s="9" t="str">
        <f>IF(ISERROR(VLOOKUP(A2848,'entry data'!B:E,4,0)),"",VLOOKUP(A2848,'entry data'!B:E,4,0))</f>
        <v/>
      </c>
      <c r="F2848" s="11" t="str">
        <f>IF(A2848="","",IF(ISERROR(VLOOKUP(A2848,'entry data'!B:F,5,0)),"",VLOOKUP(A2848,'entry data'!B:F,5,0)))</f>
        <v/>
      </c>
      <c r="G2848" s="12" t="str">
        <f>IF(A2848="","",IF(ISERROR(VLOOKUP(A2848,'entry data'!B:I,8,0)),"",VLOOKUP(A2848,'entry data'!B:I,7,0)))</f>
        <v/>
      </c>
      <c r="H2848" s="13" t="str">
        <f>IF(A2848="","",IF(B2848=1,VLOOKUP(A2848,'entry data'!B:D,3,0),I2847))</f>
        <v/>
      </c>
      <c r="I2848" s="14" t="str">
        <f>IF(A2848="","",IF(E2848="weekly",7,IF(E2848="fortnightly",14,IF(E2848="monthly",DATE(IF(MONTH(H2848)=12,YEAR(H2848)+1,YEAR(H2848)),VLOOKUP(MONTH(H2848),index!$D$2:$G$13,2,0),DAY(H2848)),
IF(E2848="quarterly",DATE(IF(MONTH(H2848)&gt;=10,YEAR(H2848)+1,YEAR(H2848)),VLOOKUP(MONTH(H2848),index!$D$2:$G$13,3,0),DAY(H2848)),
IF(E2848="halfyearly",DATE(IF(MONTH(H2848)&gt;=7,YEAR(H2848)+1,YEAR(H2848)),VLOOKUP(MONTH(H2848),index!$D$2:$G$13,4,0),DAY(H2848)),
DATE(YEAR(H2848)+1,MONTH(H2848),DAY(H2848)))))-H2848))+H2848)</f>
        <v/>
      </c>
      <c r="J2848" s="9" t="str">
        <f t="shared" si="286"/>
        <v/>
      </c>
      <c r="K2848" s="11" t="str">
        <f t="shared" si="287"/>
        <v/>
      </c>
      <c r="L2848" s="11" t="str">
        <f t="shared" si="288"/>
        <v/>
      </c>
      <c r="M2848" s="11" t="str">
        <f>IF(A2848="","",VLOOKUP(E2848,index!$A$1:$B$6,2,0)*K2848*G2848)</f>
        <v/>
      </c>
      <c r="N2848" s="11" t="str">
        <f>IF(A2848="","",-PMT(G2848*VLOOKUP(E2848,index!$A$1:$B$6,2,0),C2848,F2848,0,0))</f>
        <v/>
      </c>
      <c r="O2848" s="11" t="str">
        <f t="shared" si="289"/>
        <v/>
      </c>
      <c r="P2848" s="11" t="str">
        <f t="shared" si="284"/>
        <v/>
      </c>
    </row>
    <row r="2849" spans="1:16" x14ac:dyDescent="0.25">
      <c r="A2849" s="9" t="str">
        <f>IF(A2848="","",IF(B2848&lt;C2848,A2848,IF(A2848=MAX('entry data'!$B$8:$B$507),"",A2848+1)))</f>
        <v/>
      </c>
      <c r="B2849" s="9" t="str">
        <f t="shared" si="285"/>
        <v/>
      </c>
      <c r="C2849" s="9" t="str">
        <f>IF(ISERROR(VLOOKUP(A2849,'entry data'!B:G,6,0)),"",VLOOKUP(A2849,'entry data'!B:G,6,0))</f>
        <v/>
      </c>
      <c r="D2849" s="9" t="str">
        <f>IF(ISERROR(VLOOKUP(A2849,'entry data'!B:C,2,0)),"",VLOOKUP(A2849,'entry data'!B:C,2,0))</f>
        <v/>
      </c>
      <c r="E2849" s="9" t="str">
        <f>IF(ISERROR(VLOOKUP(A2849,'entry data'!B:E,4,0)),"",VLOOKUP(A2849,'entry data'!B:E,4,0))</f>
        <v/>
      </c>
      <c r="F2849" s="11" t="str">
        <f>IF(A2849="","",IF(ISERROR(VLOOKUP(A2849,'entry data'!B:F,5,0)),"",VLOOKUP(A2849,'entry data'!B:F,5,0)))</f>
        <v/>
      </c>
      <c r="G2849" s="12" t="str">
        <f>IF(A2849="","",IF(ISERROR(VLOOKUP(A2849,'entry data'!B:I,8,0)),"",VLOOKUP(A2849,'entry data'!B:I,7,0)))</f>
        <v/>
      </c>
      <c r="H2849" s="13" t="str">
        <f>IF(A2849="","",IF(B2849=1,VLOOKUP(A2849,'entry data'!B:D,3,0),I2848))</f>
        <v/>
      </c>
      <c r="I2849" s="14" t="str">
        <f>IF(A2849="","",IF(E2849="weekly",7,IF(E2849="fortnightly",14,IF(E2849="monthly",DATE(IF(MONTH(H2849)=12,YEAR(H2849)+1,YEAR(H2849)),VLOOKUP(MONTH(H2849),index!$D$2:$G$13,2,0),DAY(H2849)),
IF(E2849="quarterly",DATE(IF(MONTH(H2849)&gt;=10,YEAR(H2849)+1,YEAR(H2849)),VLOOKUP(MONTH(H2849),index!$D$2:$G$13,3,0),DAY(H2849)),
IF(E2849="halfyearly",DATE(IF(MONTH(H2849)&gt;=7,YEAR(H2849)+1,YEAR(H2849)),VLOOKUP(MONTH(H2849),index!$D$2:$G$13,4,0),DAY(H2849)),
DATE(YEAR(H2849)+1,MONTH(H2849),DAY(H2849)))))-H2849))+H2849)</f>
        <v/>
      </c>
      <c r="J2849" s="9" t="str">
        <f t="shared" si="286"/>
        <v/>
      </c>
      <c r="K2849" s="11" t="str">
        <f t="shared" si="287"/>
        <v/>
      </c>
      <c r="L2849" s="11" t="str">
        <f t="shared" si="288"/>
        <v/>
      </c>
      <c r="M2849" s="11" t="str">
        <f>IF(A2849="","",VLOOKUP(E2849,index!$A$1:$B$6,2,0)*K2849*G2849)</f>
        <v/>
      </c>
      <c r="N2849" s="11" t="str">
        <f>IF(A2849="","",-PMT(G2849*VLOOKUP(E2849,index!$A$1:$B$6,2,0),C2849,F2849,0,0))</f>
        <v/>
      </c>
      <c r="O2849" s="11" t="str">
        <f t="shared" si="289"/>
        <v/>
      </c>
      <c r="P2849" s="11" t="str">
        <f t="shared" si="284"/>
        <v/>
      </c>
    </row>
    <row r="2850" spans="1:16" x14ac:dyDescent="0.25">
      <c r="A2850" s="9" t="str">
        <f>IF(A2849="","",IF(B2849&lt;C2849,A2849,IF(A2849=MAX('entry data'!$B$8:$B$507),"",A2849+1)))</f>
        <v/>
      </c>
      <c r="B2850" s="9" t="str">
        <f t="shared" si="285"/>
        <v/>
      </c>
      <c r="C2850" s="9" t="str">
        <f>IF(ISERROR(VLOOKUP(A2850,'entry data'!B:G,6,0)),"",VLOOKUP(A2850,'entry data'!B:G,6,0))</f>
        <v/>
      </c>
      <c r="D2850" s="9" t="str">
        <f>IF(ISERROR(VLOOKUP(A2850,'entry data'!B:C,2,0)),"",VLOOKUP(A2850,'entry data'!B:C,2,0))</f>
        <v/>
      </c>
      <c r="E2850" s="9" t="str">
        <f>IF(ISERROR(VLOOKUP(A2850,'entry data'!B:E,4,0)),"",VLOOKUP(A2850,'entry data'!B:E,4,0))</f>
        <v/>
      </c>
      <c r="F2850" s="11" t="str">
        <f>IF(A2850="","",IF(ISERROR(VLOOKUP(A2850,'entry data'!B:F,5,0)),"",VLOOKUP(A2850,'entry data'!B:F,5,0)))</f>
        <v/>
      </c>
      <c r="G2850" s="12" t="str">
        <f>IF(A2850="","",IF(ISERROR(VLOOKUP(A2850,'entry data'!B:I,8,0)),"",VLOOKUP(A2850,'entry data'!B:I,7,0)))</f>
        <v/>
      </c>
      <c r="H2850" s="13" t="str">
        <f>IF(A2850="","",IF(B2850=1,VLOOKUP(A2850,'entry data'!B:D,3,0),I2849))</f>
        <v/>
      </c>
      <c r="I2850" s="14" t="str">
        <f>IF(A2850="","",IF(E2850="weekly",7,IF(E2850="fortnightly",14,IF(E2850="monthly",DATE(IF(MONTH(H2850)=12,YEAR(H2850)+1,YEAR(H2850)),VLOOKUP(MONTH(H2850),index!$D$2:$G$13,2,0),DAY(H2850)),
IF(E2850="quarterly",DATE(IF(MONTH(H2850)&gt;=10,YEAR(H2850)+1,YEAR(H2850)),VLOOKUP(MONTH(H2850),index!$D$2:$G$13,3,0),DAY(H2850)),
IF(E2850="halfyearly",DATE(IF(MONTH(H2850)&gt;=7,YEAR(H2850)+1,YEAR(H2850)),VLOOKUP(MONTH(H2850),index!$D$2:$G$13,4,0),DAY(H2850)),
DATE(YEAR(H2850)+1,MONTH(H2850),DAY(H2850)))))-H2850))+H2850)</f>
        <v/>
      </c>
      <c r="J2850" s="9" t="str">
        <f t="shared" si="286"/>
        <v/>
      </c>
      <c r="K2850" s="11" t="str">
        <f t="shared" si="287"/>
        <v/>
      </c>
      <c r="L2850" s="11" t="str">
        <f t="shared" si="288"/>
        <v/>
      </c>
      <c r="M2850" s="11" t="str">
        <f>IF(A2850="","",VLOOKUP(E2850,index!$A$1:$B$6,2,0)*K2850*G2850)</f>
        <v/>
      </c>
      <c r="N2850" s="11" t="str">
        <f>IF(A2850="","",-PMT(G2850*VLOOKUP(E2850,index!$A$1:$B$6,2,0),C2850,F2850,0,0))</f>
        <v/>
      </c>
      <c r="O2850" s="11" t="str">
        <f t="shared" si="289"/>
        <v/>
      </c>
      <c r="P2850" s="11" t="str">
        <f t="shared" si="284"/>
        <v/>
      </c>
    </row>
    <row r="2851" spans="1:16" x14ac:dyDescent="0.25">
      <c r="A2851" s="9" t="str">
        <f>IF(A2850="","",IF(B2850&lt;C2850,A2850,IF(A2850=MAX('entry data'!$B$8:$B$507),"",A2850+1)))</f>
        <v/>
      </c>
      <c r="B2851" s="9" t="str">
        <f t="shared" si="285"/>
        <v/>
      </c>
      <c r="C2851" s="9" t="str">
        <f>IF(ISERROR(VLOOKUP(A2851,'entry data'!B:G,6,0)),"",VLOOKUP(A2851,'entry data'!B:G,6,0))</f>
        <v/>
      </c>
      <c r="D2851" s="9" t="str">
        <f>IF(ISERROR(VLOOKUP(A2851,'entry data'!B:C,2,0)),"",VLOOKUP(A2851,'entry data'!B:C,2,0))</f>
        <v/>
      </c>
      <c r="E2851" s="9" t="str">
        <f>IF(ISERROR(VLOOKUP(A2851,'entry data'!B:E,4,0)),"",VLOOKUP(A2851,'entry data'!B:E,4,0))</f>
        <v/>
      </c>
      <c r="F2851" s="11" t="str">
        <f>IF(A2851="","",IF(ISERROR(VLOOKUP(A2851,'entry data'!B:F,5,0)),"",VLOOKUP(A2851,'entry data'!B:F,5,0)))</f>
        <v/>
      </c>
      <c r="G2851" s="12" t="str">
        <f>IF(A2851="","",IF(ISERROR(VLOOKUP(A2851,'entry data'!B:I,8,0)),"",VLOOKUP(A2851,'entry data'!B:I,7,0)))</f>
        <v/>
      </c>
      <c r="H2851" s="13" t="str">
        <f>IF(A2851="","",IF(B2851=1,VLOOKUP(A2851,'entry data'!B:D,3,0),I2850))</f>
        <v/>
      </c>
      <c r="I2851" s="14" t="str">
        <f>IF(A2851="","",IF(E2851="weekly",7,IF(E2851="fortnightly",14,IF(E2851="monthly",DATE(IF(MONTH(H2851)=12,YEAR(H2851)+1,YEAR(H2851)),VLOOKUP(MONTH(H2851),index!$D$2:$G$13,2,0),DAY(H2851)),
IF(E2851="quarterly",DATE(IF(MONTH(H2851)&gt;=10,YEAR(H2851)+1,YEAR(H2851)),VLOOKUP(MONTH(H2851),index!$D$2:$G$13,3,0),DAY(H2851)),
IF(E2851="halfyearly",DATE(IF(MONTH(H2851)&gt;=7,YEAR(H2851)+1,YEAR(H2851)),VLOOKUP(MONTH(H2851),index!$D$2:$G$13,4,0),DAY(H2851)),
DATE(YEAR(H2851)+1,MONTH(H2851),DAY(H2851)))))-H2851))+H2851)</f>
        <v/>
      </c>
      <c r="J2851" s="9" t="str">
        <f t="shared" si="286"/>
        <v/>
      </c>
      <c r="K2851" s="11" t="str">
        <f t="shared" si="287"/>
        <v/>
      </c>
      <c r="L2851" s="11" t="str">
        <f t="shared" si="288"/>
        <v/>
      </c>
      <c r="M2851" s="11" t="str">
        <f>IF(A2851="","",VLOOKUP(E2851,index!$A$1:$B$6,2,0)*K2851*G2851)</f>
        <v/>
      </c>
      <c r="N2851" s="11" t="str">
        <f>IF(A2851="","",-PMT(G2851*VLOOKUP(E2851,index!$A$1:$B$6,2,0),C2851,F2851,0,0))</f>
        <v/>
      </c>
      <c r="O2851" s="11" t="str">
        <f t="shared" si="289"/>
        <v/>
      </c>
      <c r="P2851" s="11" t="str">
        <f t="shared" si="284"/>
        <v/>
      </c>
    </row>
    <row r="2852" spans="1:16" x14ac:dyDescent="0.25">
      <c r="A2852" s="9" t="str">
        <f>IF(A2851="","",IF(B2851&lt;C2851,A2851,IF(A2851=MAX('entry data'!$B$8:$B$507),"",A2851+1)))</f>
        <v/>
      </c>
      <c r="B2852" s="9" t="str">
        <f t="shared" si="285"/>
        <v/>
      </c>
      <c r="C2852" s="9" t="str">
        <f>IF(ISERROR(VLOOKUP(A2852,'entry data'!B:G,6,0)),"",VLOOKUP(A2852,'entry data'!B:G,6,0))</f>
        <v/>
      </c>
      <c r="D2852" s="9" t="str">
        <f>IF(ISERROR(VLOOKUP(A2852,'entry data'!B:C,2,0)),"",VLOOKUP(A2852,'entry data'!B:C,2,0))</f>
        <v/>
      </c>
      <c r="E2852" s="9" t="str">
        <f>IF(ISERROR(VLOOKUP(A2852,'entry data'!B:E,4,0)),"",VLOOKUP(A2852,'entry data'!B:E,4,0))</f>
        <v/>
      </c>
      <c r="F2852" s="11" t="str">
        <f>IF(A2852="","",IF(ISERROR(VLOOKUP(A2852,'entry data'!B:F,5,0)),"",VLOOKUP(A2852,'entry data'!B:F,5,0)))</f>
        <v/>
      </c>
      <c r="G2852" s="12" t="str">
        <f>IF(A2852="","",IF(ISERROR(VLOOKUP(A2852,'entry data'!B:I,8,0)),"",VLOOKUP(A2852,'entry data'!B:I,7,0)))</f>
        <v/>
      </c>
      <c r="H2852" s="13" t="str">
        <f>IF(A2852="","",IF(B2852=1,VLOOKUP(A2852,'entry data'!B:D,3,0),I2851))</f>
        <v/>
      </c>
      <c r="I2852" s="14" t="str">
        <f>IF(A2852="","",IF(E2852="weekly",7,IF(E2852="fortnightly",14,IF(E2852="monthly",DATE(IF(MONTH(H2852)=12,YEAR(H2852)+1,YEAR(H2852)),VLOOKUP(MONTH(H2852),index!$D$2:$G$13,2,0),DAY(H2852)),
IF(E2852="quarterly",DATE(IF(MONTH(H2852)&gt;=10,YEAR(H2852)+1,YEAR(H2852)),VLOOKUP(MONTH(H2852),index!$D$2:$G$13,3,0),DAY(H2852)),
IF(E2852="halfyearly",DATE(IF(MONTH(H2852)&gt;=7,YEAR(H2852)+1,YEAR(H2852)),VLOOKUP(MONTH(H2852),index!$D$2:$G$13,4,0),DAY(H2852)),
DATE(YEAR(H2852)+1,MONTH(H2852),DAY(H2852)))))-H2852))+H2852)</f>
        <v/>
      </c>
      <c r="J2852" s="9" t="str">
        <f t="shared" si="286"/>
        <v/>
      </c>
      <c r="K2852" s="11" t="str">
        <f t="shared" si="287"/>
        <v/>
      </c>
      <c r="L2852" s="11" t="str">
        <f t="shared" si="288"/>
        <v/>
      </c>
      <c r="M2852" s="11" t="str">
        <f>IF(A2852="","",VLOOKUP(E2852,index!$A$1:$B$6,2,0)*K2852*G2852)</f>
        <v/>
      </c>
      <c r="N2852" s="11" t="str">
        <f>IF(A2852="","",-PMT(G2852*VLOOKUP(E2852,index!$A$1:$B$6,2,0),C2852,F2852,0,0))</f>
        <v/>
      </c>
      <c r="O2852" s="11" t="str">
        <f t="shared" si="289"/>
        <v/>
      </c>
      <c r="P2852" s="11" t="str">
        <f t="shared" si="284"/>
        <v/>
      </c>
    </row>
    <row r="2853" spans="1:16" x14ac:dyDescent="0.25">
      <c r="A2853" s="9" t="str">
        <f>IF(A2852="","",IF(B2852&lt;C2852,A2852,IF(A2852=MAX('entry data'!$B$8:$B$507),"",A2852+1)))</f>
        <v/>
      </c>
      <c r="B2853" s="9" t="str">
        <f t="shared" si="285"/>
        <v/>
      </c>
      <c r="C2853" s="9" t="str">
        <f>IF(ISERROR(VLOOKUP(A2853,'entry data'!B:G,6,0)),"",VLOOKUP(A2853,'entry data'!B:G,6,0))</f>
        <v/>
      </c>
      <c r="D2853" s="9" t="str">
        <f>IF(ISERROR(VLOOKUP(A2853,'entry data'!B:C,2,0)),"",VLOOKUP(A2853,'entry data'!B:C,2,0))</f>
        <v/>
      </c>
      <c r="E2853" s="9" t="str">
        <f>IF(ISERROR(VLOOKUP(A2853,'entry data'!B:E,4,0)),"",VLOOKUP(A2853,'entry data'!B:E,4,0))</f>
        <v/>
      </c>
      <c r="F2853" s="11" t="str">
        <f>IF(A2853="","",IF(ISERROR(VLOOKUP(A2853,'entry data'!B:F,5,0)),"",VLOOKUP(A2853,'entry data'!B:F,5,0)))</f>
        <v/>
      </c>
      <c r="G2853" s="12" t="str">
        <f>IF(A2853="","",IF(ISERROR(VLOOKUP(A2853,'entry data'!B:I,8,0)),"",VLOOKUP(A2853,'entry data'!B:I,7,0)))</f>
        <v/>
      </c>
      <c r="H2853" s="13" t="str">
        <f>IF(A2853="","",IF(B2853=1,VLOOKUP(A2853,'entry data'!B:D,3,0),I2852))</f>
        <v/>
      </c>
      <c r="I2853" s="14" t="str">
        <f>IF(A2853="","",IF(E2853="weekly",7,IF(E2853="fortnightly",14,IF(E2853="monthly",DATE(IF(MONTH(H2853)=12,YEAR(H2853)+1,YEAR(H2853)),VLOOKUP(MONTH(H2853),index!$D$2:$G$13,2,0),DAY(H2853)),
IF(E2853="quarterly",DATE(IF(MONTH(H2853)&gt;=10,YEAR(H2853)+1,YEAR(H2853)),VLOOKUP(MONTH(H2853),index!$D$2:$G$13,3,0),DAY(H2853)),
IF(E2853="halfyearly",DATE(IF(MONTH(H2853)&gt;=7,YEAR(H2853)+1,YEAR(H2853)),VLOOKUP(MONTH(H2853),index!$D$2:$G$13,4,0),DAY(H2853)),
DATE(YEAR(H2853)+1,MONTH(H2853),DAY(H2853)))))-H2853))+H2853)</f>
        <v/>
      </c>
      <c r="J2853" s="9" t="str">
        <f t="shared" si="286"/>
        <v/>
      </c>
      <c r="K2853" s="11" t="str">
        <f t="shared" si="287"/>
        <v/>
      </c>
      <c r="L2853" s="11" t="str">
        <f t="shared" si="288"/>
        <v/>
      </c>
      <c r="M2853" s="11" t="str">
        <f>IF(A2853="","",VLOOKUP(E2853,index!$A$1:$B$6,2,0)*K2853*G2853)</f>
        <v/>
      </c>
      <c r="N2853" s="11" t="str">
        <f>IF(A2853="","",-PMT(G2853*VLOOKUP(E2853,index!$A$1:$B$6,2,0),C2853,F2853,0,0))</f>
        <v/>
      </c>
      <c r="O2853" s="11" t="str">
        <f t="shared" si="289"/>
        <v/>
      </c>
      <c r="P2853" s="11" t="str">
        <f t="shared" si="284"/>
        <v/>
      </c>
    </row>
    <row r="2854" spans="1:16" x14ac:dyDescent="0.25">
      <c r="A2854" s="9" t="str">
        <f>IF(A2853="","",IF(B2853&lt;C2853,A2853,IF(A2853=MAX('entry data'!$B$8:$B$507),"",A2853+1)))</f>
        <v/>
      </c>
      <c r="B2854" s="9" t="str">
        <f t="shared" si="285"/>
        <v/>
      </c>
      <c r="C2854" s="9" t="str">
        <f>IF(ISERROR(VLOOKUP(A2854,'entry data'!B:G,6,0)),"",VLOOKUP(A2854,'entry data'!B:G,6,0))</f>
        <v/>
      </c>
      <c r="D2854" s="9" t="str">
        <f>IF(ISERROR(VLOOKUP(A2854,'entry data'!B:C,2,0)),"",VLOOKUP(A2854,'entry data'!B:C,2,0))</f>
        <v/>
      </c>
      <c r="E2854" s="9" t="str">
        <f>IF(ISERROR(VLOOKUP(A2854,'entry data'!B:E,4,0)),"",VLOOKUP(A2854,'entry data'!B:E,4,0))</f>
        <v/>
      </c>
      <c r="F2854" s="11" t="str">
        <f>IF(A2854="","",IF(ISERROR(VLOOKUP(A2854,'entry data'!B:F,5,0)),"",VLOOKUP(A2854,'entry data'!B:F,5,0)))</f>
        <v/>
      </c>
      <c r="G2854" s="12" t="str">
        <f>IF(A2854="","",IF(ISERROR(VLOOKUP(A2854,'entry data'!B:I,8,0)),"",VLOOKUP(A2854,'entry data'!B:I,7,0)))</f>
        <v/>
      </c>
      <c r="H2854" s="13" t="str">
        <f>IF(A2854="","",IF(B2854=1,VLOOKUP(A2854,'entry data'!B:D,3,0),I2853))</f>
        <v/>
      </c>
      <c r="I2854" s="14" t="str">
        <f>IF(A2854="","",IF(E2854="weekly",7,IF(E2854="fortnightly",14,IF(E2854="monthly",DATE(IF(MONTH(H2854)=12,YEAR(H2854)+1,YEAR(H2854)),VLOOKUP(MONTH(H2854),index!$D$2:$G$13,2,0),DAY(H2854)),
IF(E2854="quarterly",DATE(IF(MONTH(H2854)&gt;=10,YEAR(H2854)+1,YEAR(H2854)),VLOOKUP(MONTH(H2854),index!$D$2:$G$13,3,0),DAY(H2854)),
IF(E2854="halfyearly",DATE(IF(MONTH(H2854)&gt;=7,YEAR(H2854)+1,YEAR(H2854)),VLOOKUP(MONTH(H2854),index!$D$2:$G$13,4,0),DAY(H2854)),
DATE(YEAR(H2854)+1,MONTH(H2854),DAY(H2854)))))-H2854))+H2854)</f>
        <v/>
      </c>
      <c r="J2854" s="9" t="str">
        <f t="shared" si="286"/>
        <v/>
      </c>
      <c r="K2854" s="11" t="str">
        <f t="shared" si="287"/>
        <v/>
      </c>
      <c r="L2854" s="11" t="str">
        <f t="shared" si="288"/>
        <v/>
      </c>
      <c r="M2854" s="11" t="str">
        <f>IF(A2854="","",VLOOKUP(E2854,index!$A$1:$B$6,2,0)*K2854*G2854)</f>
        <v/>
      </c>
      <c r="N2854" s="11" t="str">
        <f>IF(A2854="","",-PMT(G2854*VLOOKUP(E2854,index!$A$1:$B$6,2,0),C2854,F2854,0,0))</f>
        <v/>
      </c>
      <c r="O2854" s="11" t="str">
        <f t="shared" si="289"/>
        <v/>
      </c>
      <c r="P2854" s="11" t="str">
        <f t="shared" si="284"/>
        <v/>
      </c>
    </row>
    <row r="2855" spans="1:16" x14ac:dyDescent="0.25">
      <c r="A2855" s="9" t="str">
        <f>IF(A2854="","",IF(B2854&lt;C2854,A2854,IF(A2854=MAX('entry data'!$B$8:$B$507),"",A2854+1)))</f>
        <v/>
      </c>
      <c r="B2855" s="9" t="str">
        <f t="shared" si="285"/>
        <v/>
      </c>
      <c r="C2855" s="9" t="str">
        <f>IF(ISERROR(VLOOKUP(A2855,'entry data'!B:G,6,0)),"",VLOOKUP(A2855,'entry data'!B:G,6,0))</f>
        <v/>
      </c>
      <c r="D2855" s="9" t="str">
        <f>IF(ISERROR(VLOOKUP(A2855,'entry data'!B:C,2,0)),"",VLOOKUP(A2855,'entry data'!B:C,2,0))</f>
        <v/>
      </c>
      <c r="E2855" s="9" t="str">
        <f>IF(ISERROR(VLOOKUP(A2855,'entry data'!B:E,4,0)),"",VLOOKUP(A2855,'entry data'!B:E,4,0))</f>
        <v/>
      </c>
      <c r="F2855" s="11" t="str">
        <f>IF(A2855="","",IF(ISERROR(VLOOKUP(A2855,'entry data'!B:F,5,0)),"",VLOOKUP(A2855,'entry data'!B:F,5,0)))</f>
        <v/>
      </c>
      <c r="G2855" s="12" t="str">
        <f>IF(A2855="","",IF(ISERROR(VLOOKUP(A2855,'entry data'!B:I,8,0)),"",VLOOKUP(A2855,'entry data'!B:I,7,0)))</f>
        <v/>
      </c>
      <c r="H2855" s="13" t="str">
        <f>IF(A2855="","",IF(B2855=1,VLOOKUP(A2855,'entry data'!B:D,3,0),I2854))</f>
        <v/>
      </c>
      <c r="I2855" s="14" t="str">
        <f>IF(A2855="","",IF(E2855="weekly",7,IF(E2855="fortnightly",14,IF(E2855="monthly",DATE(IF(MONTH(H2855)=12,YEAR(H2855)+1,YEAR(H2855)),VLOOKUP(MONTH(H2855),index!$D$2:$G$13,2,0),DAY(H2855)),
IF(E2855="quarterly",DATE(IF(MONTH(H2855)&gt;=10,YEAR(H2855)+1,YEAR(H2855)),VLOOKUP(MONTH(H2855),index!$D$2:$G$13,3,0),DAY(H2855)),
IF(E2855="halfyearly",DATE(IF(MONTH(H2855)&gt;=7,YEAR(H2855)+1,YEAR(H2855)),VLOOKUP(MONTH(H2855),index!$D$2:$G$13,4,0),DAY(H2855)),
DATE(YEAR(H2855)+1,MONTH(H2855),DAY(H2855)))))-H2855))+H2855)</f>
        <v/>
      </c>
      <c r="J2855" s="9" t="str">
        <f t="shared" si="286"/>
        <v/>
      </c>
      <c r="K2855" s="11" t="str">
        <f t="shared" si="287"/>
        <v/>
      </c>
      <c r="L2855" s="11" t="str">
        <f t="shared" si="288"/>
        <v/>
      </c>
      <c r="M2855" s="11" t="str">
        <f>IF(A2855="","",VLOOKUP(E2855,index!$A$1:$B$6,2,0)*K2855*G2855)</f>
        <v/>
      </c>
      <c r="N2855" s="11" t="str">
        <f>IF(A2855="","",-PMT(G2855*VLOOKUP(E2855,index!$A$1:$B$6,2,0),C2855,F2855,0,0))</f>
        <v/>
      </c>
      <c r="O2855" s="11" t="str">
        <f t="shared" si="289"/>
        <v/>
      </c>
      <c r="P2855" s="11" t="str">
        <f t="shared" si="284"/>
        <v/>
      </c>
    </row>
    <row r="2856" spans="1:16" x14ac:dyDescent="0.25">
      <c r="A2856" s="9" t="str">
        <f>IF(A2855="","",IF(B2855&lt;C2855,A2855,IF(A2855=MAX('entry data'!$B$8:$B$507),"",A2855+1)))</f>
        <v/>
      </c>
      <c r="B2856" s="9" t="str">
        <f t="shared" si="285"/>
        <v/>
      </c>
      <c r="C2856" s="9" t="str">
        <f>IF(ISERROR(VLOOKUP(A2856,'entry data'!B:G,6,0)),"",VLOOKUP(A2856,'entry data'!B:G,6,0))</f>
        <v/>
      </c>
      <c r="D2856" s="9" t="str">
        <f>IF(ISERROR(VLOOKUP(A2856,'entry data'!B:C,2,0)),"",VLOOKUP(A2856,'entry data'!B:C,2,0))</f>
        <v/>
      </c>
      <c r="E2856" s="9" t="str">
        <f>IF(ISERROR(VLOOKUP(A2856,'entry data'!B:E,4,0)),"",VLOOKUP(A2856,'entry data'!B:E,4,0))</f>
        <v/>
      </c>
      <c r="F2856" s="11" t="str">
        <f>IF(A2856="","",IF(ISERROR(VLOOKUP(A2856,'entry data'!B:F,5,0)),"",VLOOKUP(A2856,'entry data'!B:F,5,0)))</f>
        <v/>
      </c>
      <c r="G2856" s="12" t="str">
        <f>IF(A2856="","",IF(ISERROR(VLOOKUP(A2856,'entry data'!B:I,8,0)),"",VLOOKUP(A2856,'entry data'!B:I,7,0)))</f>
        <v/>
      </c>
      <c r="H2856" s="13" t="str">
        <f>IF(A2856="","",IF(B2856=1,VLOOKUP(A2856,'entry data'!B:D,3,0),I2855))</f>
        <v/>
      </c>
      <c r="I2856" s="14" t="str">
        <f>IF(A2856="","",IF(E2856="weekly",7,IF(E2856="fortnightly",14,IF(E2856="monthly",DATE(IF(MONTH(H2856)=12,YEAR(H2856)+1,YEAR(H2856)),VLOOKUP(MONTH(H2856),index!$D$2:$G$13,2,0),DAY(H2856)),
IF(E2856="quarterly",DATE(IF(MONTH(H2856)&gt;=10,YEAR(H2856)+1,YEAR(H2856)),VLOOKUP(MONTH(H2856),index!$D$2:$G$13,3,0),DAY(H2856)),
IF(E2856="halfyearly",DATE(IF(MONTH(H2856)&gt;=7,YEAR(H2856)+1,YEAR(H2856)),VLOOKUP(MONTH(H2856),index!$D$2:$G$13,4,0),DAY(H2856)),
DATE(YEAR(H2856)+1,MONTH(H2856),DAY(H2856)))))-H2856))+H2856)</f>
        <v/>
      </c>
      <c r="J2856" s="9" t="str">
        <f t="shared" si="286"/>
        <v/>
      </c>
      <c r="K2856" s="11" t="str">
        <f t="shared" si="287"/>
        <v/>
      </c>
      <c r="L2856" s="11" t="str">
        <f t="shared" si="288"/>
        <v/>
      </c>
      <c r="M2856" s="11" t="str">
        <f>IF(A2856="","",VLOOKUP(E2856,index!$A$1:$B$6,2,0)*K2856*G2856)</f>
        <v/>
      </c>
      <c r="N2856" s="11" t="str">
        <f>IF(A2856="","",-PMT(G2856*VLOOKUP(E2856,index!$A$1:$B$6,2,0),C2856,F2856,0,0))</f>
        <v/>
      </c>
      <c r="O2856" s="11" t="str">
        <f t="shared" si="289"/>
        <v/>
      </c>
      <c r="P2856" s="11" t="str">
        <f t="shared" si="284"/>
        <v/>
      </c>
    </row>
    <row r="2857" spans="1:16" x14ac:dyDescent="0.25">
      <c r="A2857" s="9" t="str">
        <f>IF(A2856="","",IF(B2856&lt;C2856,A2856,IF(A2856=MAX('entry data'!$B$8:$B$507),"",A2856+1)))</f>
        <v/>
      </c>
      <c r="B2857" s="9" t="str">
        <f t="shared" si="285"/>
        <v/>
      </c>
      <c r="C2857" s="9" t="str">
        <f>IF(ISERROR(VLOOKUP(A2857,'entry data'!B:G,6,0)),"",VLOOKUP(A2857,'entry data'!B:G,6,0))</f>
        <v/>
      </c>
      <c r="D2857" s="9" t="str">
        <f>IF(ISERROR(VLOOKUP(A2857,'entry data'!B:C,2,0)),"",VLOOKUP(A2857,'entry data'!B:C,2,0))</f>
        <v/>
      </c>
      <c r="E2857" s="9" t="str">
        <f>IF(ISERROR(VLOOKUP(A2857,'entry data'!B:E,4,0)),"",VLOOKUP(A2857,'entry data'!B:E,4,0))</f>
        <v/>
      </c>
      <c r="F2857" s="11" t="str">
        <f>IF(A2857="","",IF(ISERROR(VLOOKUP(A2857,'entry data'!B:F,5,0)),"",VLOOKUP(A2857,'entry data'!B:F,5,0)))</f>
        <v/>
      </c>
      <c r="G2857" s="12" t="str">
        <f>IF(A2857="","",IF(ISERROR(VLOOKUP(A2857,'entry data'!B:I,8,0)),"",VLOOKUP(A2857,'entry data'!B:I,7,0)))</f>
        <v/>
      </c>
      <c r="H2857" s="13" t="str">
        <f>IF(A2857="","",IF(B2857=1,VLOOKUP(A2857,'entry data'!B:D,3,0),I2856))</f>
        <v/>
      </c>
      <c r="I2857" s="14" t="str">
        <f>IF(A2857="","",IF(E2857="weekly",7,IF(E2857="fortnightly",14,IF(E2857="monthly",DATE(IF(MONTH(H2857)=12,YEAR(H2857)+1,YEAR(H2857)),VLOOKUP(MONTH(H2857),index!$D$2:$G$13,2,0),DAY(H2857)),
IF(E2857="quarterly",DATE(IF(MONTH(H2857)&gt;=10,YEAR(H2857)+1,YEAR(H2857)),VLOOKUP(MONTH(H2857),index!$D$2:$G$13,3,0),DAY(H2857)),
IF(E2857="halfyearly",DATE(IF(MONTH(H2857)&gt;=7,YEAR(H2857)+1,YEAR(H2857)),VLOOKUP(MONTH(H2857),index!$D$2:$G$13,4,0),DAY(H2857)),
DATE(YEAR(H2857)+1,MONTH(H2857),DAY(H2857)))))-H2857))+H2857)</f>
        <v/>
      </c>
      <c r="J2857" s="9" t="str">
        <f t="shared" si="286"/>
        <v/>
      </c>
      <c r="K2857" s="11" t="str">
        <f t="shared" si="287"/>
        <v/>
      </c>
      <c r="L2857" s="11" t="str">
        <f t="shared" si="288"/>
        <v/>
      </c>
      <c r="M2857" s="11" t="str">
        <f>IF(A2857="","",VLOOKUP(E2857,index!$A$1:$B$6,2,0)*K2857*G2857)</f>
        <v/>
      </c>
      <c r="N2857" s="11" t="str">
        <f>IF(A2857="","",-PMT(G2857*VLOOKUP(E2857,index!$A$1:$B$6,2,0),C2857,F2857,0,0))</f>
        <v/>
      </c>
      <c r="O2857" s="11" t="str">
        <f t="shared" si="289"/>
        <v/>
      </c>
      <c r="P2857" s="11" t="str">
        <f t="shared" si="284"/>
        <v/>
      </c>
    </row>
    <row r="2858" spans="1:16" x14ac:dyDescent="0.25">
      <c r="A2858" s="9" t="str">
        <f>IF(A2857="","",IF(B2857&lt;C2857,A2857,IF(A2857=MAX('entry data'!$B$8:$B$507),"",A2857+1)))</f>
        <v/>
      </c>
      <c r="B2858" s="9" t="str">
        <f t="shared" si="285"/>
        <v/>
      </c>
      <c r="C2858" s="9" t="str">
        <f>IF(ISERROR(VLOOKUP(A2858,'entry data'!B:G,6,0)),"",VLOOKUP(A2858,'entry data'!B:G,6,0))</f>
        <v/>
      </c>
      <c r="D2858" s="9" t="str">
        <f>IF(ISERROR(VLOOKUP(A2858,'entry data'!B:C,2,0)),"",VLOOKUP(A2858,'entry data'!B:C,2,0))</f>
        <v/>
      </c>
      <c r="E2858" s="9" t="str">
        <f>IF(ISERROR(VLOOKUP(A2858,'entry data'!B:E,4,0)),"",VLOOKUP(A2858,'entry data'!B:E,4,0))</f>
        <v/>
      </c>
      <c r="F2858" s="11" t="str">
        <f>IF(A2858="","",IF(ISERROR(VLOOKUP(A2858,'entry data'!B:F,5,0)),"",VLOOKUP(A2858,'entry data'!B:F,5,0)))</f>
        <v/>
      </c>
      <c r="G2858" s="12" t="str">
        <f>IF(A2858="","",IF(ISERROR(VLOOKUP(A2858,'entry data'!B:I,8,0)),"",VLOOKUP(A2858,'entry data'!B:I,7,0)))</f>
        <v/>
      </c>
      <c r="H2858" s="13" t="str">
        <f>IF(A2858="","",IF(B2858=1,VLOOKUP(A2858,'entry data'!B:D,3,0),I2857))</f>
        <v/>
      </c>
      <c r="I2858" s="14" t="str">
        <f>IF(A2858="","",IF(E2858="weekly",7,IF(E2858="fortnightly",14,IF(E2858="monthly",DATE(IF(MONTH(H2858)=12,YEAR(H2858)+1,YEAR(H2858)),VLOOKUP(MONTH(H2858),index!$D$2:$G$13,2,0),DAY(H2858)),
IF(E2858="quarterly",DATE(IF(MONTH(H2858)&gt;=10,YEAR(H2858)+1,YEAR(H2858)),VLOOKUP(MONTH(H2858),index!$D$2:$G$13,3,0),DAY(H2858)),
IF(E2858="halfyearly",DATE(IF(MONTH(H2858)&gt;=7,YEAR(H2858)+1,YEAR(H2858)),VLOOKUP(MONTH(H2858),index!$D$2:$G$13,4,0),DAY(H2858)),
DATE(YEAR(H2858)+1,MONTH(H2858),DAY(H2858)))))-H2858))+H2858)</f>
        <v/>
      </c>
      <c r="J2858" s="9" t="str">
        <f t="shared" si="286"/>
        <v/>
      </c>
      <c r="K2858" s="11" t="str">
        <f t="shared" si="287"/>
        <v/>
      </c>
      <c r="L2858" s="11" t="str">
        <f t="shared" si="288"/>
        <v/>
      </c>
      <c r="M2858" s="11" t="str">
        <f>IF(A2858="","",VLOOKUP(E2858,index!$A$1:$B$6,2,0)*K2858*G2858)</f>
        <v/>
      </c>
      <c r="N2858" s="11" t="str">
        <f>IF(A2858="","",-PMT(G2858*VLOOKUP(E2858,index!$A$1:$B$6,2,0),C2858,F2858,0,0))</f>
        <v/>
      </c>
      <c r="O2858" s="11" t="str">
        <f t="shared" si="289"/>
        <v/>
      </c>
      <c r="P2858" s="11" t="str">
        <f t="shared" si="284"/>
        <v/>
      </c>
    </row>
    <row r="2859" spans="1:16" x14ac:dyDescent="0.25">
      <c r="A2859" s="9" t="str">
        <f>IF(A2858="","",IF(B2858&lt;C2858,A2858,IF(A2858=MAX('entry data'!$B$8:$B$507),"",A2858+1)))</f>
        <v/>
      </c>
      <c r="B2859" s="9" t="str">
        <f t="shared" si="285"/>
        <v/>
      </c>
      <c r="C2859" s="9" t="str">
        <f>IF(ISERROR(VLOOKUP(A2859,'entry data'!B:G,6,0)),"",VLOOKUP(A2859,'entry data'!B:G,6,0))</f>
        <v/>
      </c>
      <c r="D2859" s="9" t="str">
        <f>IF(ISERROR(VLOOKUP(A2859,'entry data'!B:C,2,0)),"",VLOOKUP(A2859,'entry data'!B:C,2,0))</f>
        <v/>
      </c>
      <c r="E2859" s="9" t="str">
        <f>IF(ISERROR(VLOOKUP(A2859,'entry data'!B:E,4,0)),"",VLOOKUP(A2859,'entry data'!B:E,4,0))</f>
        <v/>
      </c>
      <c r="F2859" s="11" t="str">
        <f>IF(A2859="","",IF(ISERROR(VLOOKUP(A2859,'entry data'!B:F,5,0)),"",VLOOKUP(A2859,'entry data'!B:F,5,0)))</f>
        <v/>
      </c>
      <c r="G2859" s="12" t="str">
        <f>IF(A2859="","",IF(ISERROR(VLOOKUP(A2859,'entry data'!B:I,8,0)),"",VLOOKUP(A2859,'entry data'!B:I,7,0)))</f>
        <v/>
      </c>
      <c r="H2859" s="13" t="str">
        <f>IF(A2859="","",IF(B2859=1,VLOOKUP(A2859,'entry data'!B:D,3,0),I2858))</f>
        <v/>
      </c>
      <c r="I2859" s="14" t="str">
        <f>IF(A2859="","",IF(E2859="weekly",7,IF(E2859="fortnightly",14,IF(E2859="monthly",DATE(IF(MONTH(H2859)=12,YEAR(H2859)+1,YEAR(H2859)),VLOOKUP(MONTH(H2859),index!$D$2:$G$13,2,0),DAY(H2859)),
IF(E2859="quarterly",DATE(IF(MONTH(H2859)&gt;=10,YEAR(H2859)+1,YEAR(H2859)),VLOOKUP(MONTH(H2859),index!$D$2:$G$13,3,0),DAY(H2859)),
IF(E2859="halfyearly",DATE(IF(MONTH(H2859)&gt;=7,YEAR(H2859)+1,YEAR(H2859)),VLOOKUP(MONTH(H2859),index!$D$2:$G$13,4,0),DAY(H2859)),
DATE(YEAR(H2859)+1,MONTH(H2859),DAY(H2859)))))-H2859))+H2859)</f>
        <v/>
      </c>
      <c r="J2859" s="9" t="str">
        <f t="shared" si="286"/>
        <v/>
      </c>
      <c r="K2859" s="11" t="str">
        <f t="shared" si="287"/>
        <v/>
      </c>
      <c r="L2859" s="11" t="str">
        <f t="shared" si="288"/>
        <v/>
      </c>
      <c r="M2859" s="11" t="str">
        <f>IF(A2859="","",VLOOKUP(E2859,index!$A$1:$B$6,2,0)*K2859*G2859)</f>
        <v/>
      </c>
      <c r="N2859" s="11" t="str">
        <f>IF(A2859="","",-PMT(G2859*VLOOKUP(E2859,index!$A$1:$B$6,2,0),C2859,F2859,0,0))</f>
        <v/>
      </c>
      <c r="O2859" s="11" t="str">
        <f t="shared" si="289"/>
        <v/>
      </c>
      <c r="P2859" s="11" t="str">
        <f t="shared" si="284"/>
        <v/>
      </c>
    </row>
    <row r="2860" spans="1:16" x14ac:dyDescent="0.25">
      <c r="A2860" s="9" t="str">
        <f>IF(A2859="","",IF(B2859&lt;C2859,A2859,IF(A2859=MAX('entry data'!$B$8:$B$507),"",A2859+1)))</f>
        <v/>
      </c>
      <c r="B2860" s="9" t="str">
        <f t="shared" si="285"/>
        <v/>
      </c>
      <c r="C2860" s="9" t="str">
        <f>IF(ISERROR(VLOOKUP(A2860,'entry data'!B:G,6,0)),"",VLOOKUP(A2860,'entry data'!B:G,6,0))</f>
        <v/>
      </c>
      <c r="D2860" s="9" t="str">
        <f>IF(ISERROR(VLOOKUP(A2860,'entry data'!B:C,2,0)),"",VLOOKUP(A2860,'entry data'!B:C,2,0))</f>
        <v/>
      </c>
      <c r="E2860" s="9" t="str">
        <f>IF(ISERROR(VLOOKUP(A2860,'entry data'!B:E,4,0)),"",VLOOKUP(A2860,'entry data'!B:E,4,0))</f>
        <v/>
      </c>
      <c r="F2860" s="11" t="str">
        <f>IF(A2860="","",IF(ISERROR(VLOOKUP(A2860,'entry data'!B:F,5,0)),"",VLOOKUP(A2860,'entry data'!B:F,5,0)))</f>
        <v/>
      </c>
      <c r="G2860" s="12" t="str">
        <f>IF(A2860="","",IF(ISERROR(VLOOKUP(A2860,'entry data'!B:I,8,0)),"",VLOOKUP(A2860,'entry data'!B:I,7,0)))</f>
        <v/>
      </c>
      <c r="H2860" s="13" t="str">
        <f>IF(A2860="","",IF(B2860=1,VLOOKUP(A2860,'entry data'!B:D,3,0),I2859))</f>
        <v/>
      </c>
      <c r="I2860" s="14" t="str">
        <f>IF(A2860="","",IF(E2860="weekly",7,IF(E2860="fortnightly",14,IF(E2860="monthly",DATE(IF(MONTH(H2860)=12,YEAR(H2860)+1,YEAR(H2860)),VLOOKUP(MONTH(H2860),index!$D$2:$G$13,2,0),DAY(H2860)),
IF(E2860="quarterly",DATE(IF(MONTH(H2860)&gt;=10,YEAR(H2860)+1,YEAR(H2860)),VLOOKUP(MONTH(H2860),index!$D$2:$G$13,3,0),DAY(H2860)),
IF(E2860="halfyearly",DATE(IF(MONTH(H2860)&gt;=7,YEAR(H2860)+1,YEAR(H2860)),VLOOKUP(MONTH(H2860),index!$D$2:$G$13,4,0),DAY(H2860)),
DATE(YEAR(H2860)+1,MONTH(H2860),DAY(H2860)))))-H2860))+H2860)</f>
        <v/>
      </c>
      <c r="J2860" s="9" t="str">
        <f t="shared" si="286"/>
        <v/>
      </c>
      <c r="K2860" s="11" t="str">
        <f t="shared" si="287"/>
        <v/>
      </c>
      <c r="L2860" s="11" t="str">
        <f t="shared" si="288"/>
        <v/>
      </c>
      <c r="M2860" s="11" t="str">
        <f>IF(A2860="","",VLOOKUP(E2860,index!$A$1:$B$6,2,0)*K2860*G2860)</f>
        <v/>
      </c>
      <c r="N2860" s="11" t="str">
        <f>IF(A2860="","",-PMT(G2860*VLOOKUP(E2860,index!$A$1:$B$6,2,0),C2860,F2860,0,0))</f>
        <v/>
      </c>
      <c r="O2860" s="11" t="str">
        <f t="shared" si="289"/>
        <v/>
      </c>
      <c r="P2860" s="11" t="str">
        <f t="shared" si="284"/>
        <v/>
      </c>
    </row>
    <row r="2861" spans="1:16" x14ac:dyDescent="0.25">
      <c r="A2861" s="9" t="str">
        <f>IF(A2860="","",IF(B2860&lt;C2860,A2860,IF(A2860=MAX('entry data'!$B$8:$B$507),"",A2860+1)))</f>
        <v/>
      </c>
      <c r="B2861" s="9" t="str">
        <f t="shared" si="285"/>
        <v/>
      </c>
      <c r="C2861" s="9" t="str">
        <f>IF(ISERROR(VLOOKUP(A2861,'entry data'!B:G,6,0)),"",VLOOKUP(A2861,'entry data'!B:G,6,0))</f>
        <v/>
      </c>
      <c r="D2861" s="9" t="str">
        <f>IF(ISERROR(VLOOKUP(A2861,'entry data'!B:C,2,0)),"",VLOOKUP(A2861,'entry data'!B:C,2,0))</f>
        <v/>
      </c>
      <c r="E2861" s="9" t="str">
        <f>IF(ISERROR(VLOOKUP(A2861,'entry data'!B:E,4,0)),"",VLOOKUP(A2861,'entry data'!B:E,4,0))</f>
        <v/>
      </c>
      <c r="F2861" s="11" t="str">
        <f>IF(A2861="","",IF(ISERROR(VLOOKUP(A2861,'entry data'!B:F,5,0)),"",VLOOKUP(A2861,'entry data'!B:F,5,0)))</f>
        <v/>
      </c>
      <c r="G2861" s="12" t="str">
        <f>IF(A2861="","",IF(ISERROR(VLOOKUP(A2861,'entry data'!B:I,8,0)),"",VLOOKUP(A2861,'entry data'!B:I,7,0)))</f>
        <v/>
      </c>
      <c r="H2861" s="13" t="str">
        <f>IF(A2861="","",IF(B2861=1,VLOOKUP(A2861,'entry data'!B:D,3,0),I2860))</f>
        <v/>
      </c>
      <c r="I2861" s="14" t="str">
        <f>IF(A2861="","",IF(E2861="weekly",7,IF(E2861="fortnightly",14,IF(E2861="monthly",DATE(IF(MONTH(H2861)=12,YEAR(H2861)+1,YEAR(H2861)),VLOOKUP(MONTH(H2861),index!$D$2:$G$13,2,0),DAY(H2861)),
IF(E2861="quarterly",DATE(IF(MONTH(H2861)&gt;=10,YEAR(H2861)+1,YEAR(H2861)),VLOOKUP(MONTH(H2861),index!$D$2:$G$13,3,0),DAY(H2861)),
IF(E2861="halfyearly",DATE(IF(MONTH(H2861)&gt;=7,YEAR(H2861)+1,YEAR(H2861)),VLOOKUP(MONTH(H2861),index!$D$2:$G$13,4,0),DAY(H2861)),
DATE(YEAR(H2861)+1,MONTH(H2861),DAY(H2861)))))-H2861))+H2861)</f>
        <v/>
      </c>
      <c r="J2861" s="9" t="str">
        <f t="shared" si="286"/>
        <v/>
      </c>
      <c r="K2861" s="11" t="str">
        <f t="shared" si="287"/>
        <v/>
      </c>
      <c r="L2861" s="11" t="str">
        <f t="shared" si="288"/>
        <v/>
      </c>
      <c r="M2861" s="11" t="str">
        <f>IF(A2861="","",VLOOKUP(E2861,index!$A$1:$B$6,2,0)*K2861*G2861)</f>
        <v/>
      </c>
      <c r="N2861" s="11" t="str">
        <f>IF(A2861="","",-PMT(G2861*VLOOKUP(E2861,index!$A$1:$B$6,2,0),C2861,F2861,0,0))</f>
        <v/>
      </c>
      <c r="O2861" s="11" t="str">
        <f t="shared" si="289"/>
        <v/>
      </c>
      <c r="P2861" s="11" t="str">
        <f t="shared" si="284"/>
        <v/>
      </c>
    </row>
    <row r="2862" spans="1:16" x14ac:dyDescent="0.25">
      <c r="A2862" s="9" t="str">
        <f>IF(A2861="","",IF(B2861&lt;C2861,A2861,IF(A2861=MAX('entry data'!$B$8:$B$507),"",A2861+1)))</f>
        <v/>
      </c>
      <c r="B2862" s="9" t="str">
        <f t="shared" si="285"/>
        <v/>
      </c>
      <c r="C2862" s="9" t="str">
        <f>IF(ISERROR(VLOOKUP(A2862,'entry data'!B:G,6,0)),"",VLOOKUP(A2862,'entry data'!B:G,6,0))</f>
        <v/>
      </c>
      <c r="D2862" s="9" t="str">
        <f>IF(ISERROR(VLOOKUP(A2862,'entry data'!B:C,2,0)),"",VLOOKUP(A2862,'entry data'!B:C,2,0))</f>
        <v/>
      </c>
      <c r="E2862" s="9" t="str">
        <f>IF(ISERROR(VLOOKUP(A2862,'entry data'!B:E,4,0)),"",VLOOKUP(A2862,'entry data'!B:E,4,0))</f>
        <v/>
      </c>
      <c r="F2862" s="11" t="str">
        <f>IF(A2862="","",IF(ISERROR(VLOOKUP(A2862,'entry data'!B:F,5,0)),"",VLOOKUP(A2862,'entry data'!B:F,5,0)))</f>
        <v/>
      </c>
      <c r="G2862" s="12" t="str">
        <f>IF(A2862="","",IF(ISERROR(VLOOKUP(A2862,'entry data'!B:I,8,0)),"",VLOOKUP(A2862,'entry data'!B:I,7,0)))</f>
        <v/>
      </c>
      <c r="H2862" s="13" t="str">
        <f>IF(A2862="","",IF(B2862=1,VLOOKUP(A2862,'entry data'!B:D,3,0),I2861))</f>
        <v/>
      </c>
      <c r="I2862" s="14" t="str">
        <f>IF(A2862="","",IF(E2862="weekly",7,IF(E2862="fortnightly",14,IF(E2862="monthly",DATE(IF(MONTH(H2862)=12,YEAR(H2862)+1,YEAR(H2862)),VLOOKUP(MONTH(H2862),index!$D$2:$G$13,2,0),DAY(H2862)),
IF(E2862="quarterly",DATE(IF(MONTH(H2862)&gt;=10,YEAR(H2862)+1,YEAR(H2862)),VLOOKUP(MONTH(H2862),index!$D$2:$G$13,3,0),DAY(H2862)),
IF(E2862="halfyearly",DATE(IF(MONTH(H2862)&gt;=7,YEAR(H2862)+1,YEAR(H2862)),VLOOKUP(MONTH(H2862),index!$D$2:$G$13,4,0),DAY(H2862)),
DATE(YEAR(H2862)+1,MONTH(H2862),DAY(H2862)))))-H2862))+H2862)</f>
        <v/>
      </c>
      <c r="J2862" s="9" t="str">
        <f t="shared" si="286"/>
        <v/>
      </c>
      <c r="K2862" s="11" t="str">
        <f t="shared" si="287"/>
        <v/>
      </c>
      <c r="L2862" s="11" t="str">
        <f t="shared" si="288"/>
        <v/>
      </c>
      <c r="M2862" s="11" t="str">
        <f>IF(A2862="","",VLOOKUP(E2862,index!$A$1:$B$6,2,0)*K2862*G2862)</f>
        <v/>
      </c>
      <c r="N2862" s="11" t="str">
        <f>IF(A2862="","",-PMT(G2862*VLOOKUP(E2862,index!$A$1:$B$6,2,0),C2862,F2862,0,0))</f>
        <v/>
      </c>
      <c r="O2862" s="11" t="str">
        <f t="shared" si="289"/>
        <v/>
      </c>
      <c r="P2862" s="11" t="str">
        <f t="shared" si="284"/>
        <v/>
      </c>
    </row>
    <row r="2863" spans="1:16" x14ac:dyDescent="0.25">
      <c r="A2863" s="9" t="str">
        <f>IF(A2862="","",IF(B2862&lt;C2862,A2862,IF(A2862=MAX('entry data'!$B$8:$B$507),"",A2862+1)))</f>
        <v/>
      </c>
      <c r="B2863" s="9" t="str">
        <f t="shared" si="285"/>
        <v/>
      </c>
      <c r="C2863" s="9" t="str">
        <f>IF(ISERROR(VLOOKUP(A2863,'entry data'!B:G,6,0)),"",VLOOKUP(A2863,'entry data'!B:G,6,0))</f>
        <v/>
      </c>
      <c r="D2863" s="9" t="str">
        <f>IF(ISERROR(VLOOKUP(A2863,'entry data'!B:C,2,0)),"",VLOOKUP(A2863,'entry data'!B:C,2,0))</f>
        <v/>
      </c>
      <c r="E2863" s="9" t="str">
        <f>IF(ISERROR(VLOOKUP(A2863,'entry data'!B:E,4,0)),"",VLOOKUP(A2863,'entry data'!B:E,4,0))</f>
        <v/>
      </c>
      <c r="F2863" s="11" t="str">
        <f>IF(A2863="","",IF(ISERROR(VLOOKUP(A2863,'entry data'!B:F,5,0)),"",VLOOKUP(A2863,'entry data'!B:F,5,0)))</f>
        <v/>
      </c>
      <c r="G2863" s="12" t="str">
        <f>IF(A2863="","",IF(ISERROR(VLOOKUP(A2863,'entry data'!B:I,8,0)),"",VLOOKUP(A2863,'entry data'!B:I,7,0)))</f>
        <v/>
      </c>
      <c r="H2863" s="13" t="str">
        <f>IF(A2863="","",IF(B2863=1,VLOOKUP(A2863,'entry data'!B:D,3,0),I2862))</f>
        <v/>
      </c>
      <c r="I2863" s="14" t="str">
        <f>IF(A2863="","",IF(E2863="weekly",7,IF(E2863="fortnightly",14,IF(E2863="monthly",DATE(IF(MONTH(H2863)=12,YEAR(H2863)+1,YEAR(H2863)),VLOOKUP(MONTH(H2863),index!$D$2:$G$13,2,0),DAY(H2863)),
IF(E2863="quarterly",DATE(IF(MONTH(H2863)&gt;=10,YEAR(H2863)+1,YEAR(H2863)),VLOOKUP(MONTH(H2863),index!$D$2:$G$13,3,0),DAY(H2863)),
IF(E2863="halfyearly",DATE(IF(MONTH(H2863)&gt;=7,YEAR(H2863)+1,YEAR(H2863)),VLOOKUP(MONTH(H2863),index!$D$2:$G$13,4,0),DAY(H2863)),
DATE(YEAR(H2863)+1,MONTH(H2863),DAY(H2863)))))-H2863))+H2863)</f>
        <v/>
      </c>
      <c r="J2863" s="9" t="str">
        <f t="shared" si="286"/>
        <v/>
      </c>
      <c r="K2863" s="11" t="str">
        <f t="shared" si="287"/>
        <v/>
      </c>
      <c r="L2863" s="11" t="str">
        <f t="shared" si="288"/>
        <v/>
      </c>
      <c r="M2863" s="11" t="str">
        <f>IF(A2863="","",VLOOKUP(E2863,index!$A$1:$B$6,2,0)*K2863*G2863)</f>
        <v/>
      </c>
      <c r="N2863" s="11" t="str">
        <f>IF(A2863="","",-PMT(G2863*VLOOKUP(E2863,index!$A$1:$B$6,2,0),C2863,F2863,0,0))</f>
        <v/>
      </c>
      <c r="O2863" s="11" t="str">
        <f t="shared" si="289"/>
        <v/>
      </c>
      <c r="P2863" s="11" t="str">
        <f t="shared" si="284"/>
        <v/>
      </c>
    </row>
    <row r="2864" spans="1:16" x14ac:dyDescent="0.25">
      <c r="A2864" s="9" t="str">
        <f>IF(A2863="","",IF(B2863&lt;C2863,A2863,IF(A2863=MAX('entry data'!$B$8:$B$507),"",A2863+1)))</f>
        <v/>
      </c>
      <c r="B2864" s="9" t="str">
        <f t="shared" si="285"/>
        <v/>
      </c>
      <c r="C2864" s="9" t="str">
        <f>IF(ISERROR(VLOOKUP(A2864,'entry data'!B:G,6,0)),"",VLOOKUP(A2864,'entry data'!B:G,6,0))</f>
        <v/>
      </c>
      <c r="D2864" s="9" t="str">
        <f>IF(ISERROR(VLOOKUP(A2864,'entry data'!B:C,2,0)),"",VLOOKUP(A2864,'entry data'!B:C,2,0))</f>
        <v/>
      </c>
      <c r="E2864" s="9" t="str">
        <f>IF(ISERROR(VLOOKUP(A2864,'entry data'!B:E,4,0)),"",VLOOKUP(A2864,'entry data'!B:E,4,0))</f>
        <v/>
      </c>
      <c r="F2864" s="11" t="str">
        <f>IF(A2864="","",IF(ISERROR(VLOOKUP(A2864,'entry data'!B:F,5,0)),"",VLOOKUP(A2864,'entry data'!B:F,5,0)))</f>
        <v/>
      </c>
      <c r="G2864" s="12" t="str">
        <f>IF(A2864="","",IF(ISERROR(VLOOKUP(A2864,'entry data'!B:I,8,0)),"",VLOOKUP(A2864,'entry data'!B:I,7,0)))</f>
        <v/>
      </c>
      <c r="H2864" s="13" t="str">
        <f>IF(A2864="","",IF(B2864=1,VLOOKUP(A2864,'entry data'!B:D,3,0),I2863))</f>
        <v/>
      </c>
      <c r="I2864" s="14" t="str">
        <f>IF(A2864="","",IF(E2864="weekly",7,IF(E2864="fortnightly",14,IF(E2864="monthly",DATE(IF(MONTH(H2864)=12,YEAR(H2864)+1,YEAR(H2864)),VLOOKUP(MONTH(H2864),index!$D$2:$G$13,2,0),DAY(H2864)),
IF(E2864="quarterly",DATE(IF(MONTH(H2864)&gt;=10,YEAR(H2864)+1,YEAR(H2864)),VLOOKUP(MONTH(H2864),index!$D$2:$G$13,3,0),DAY(H2864)),
IF(E2864="halfyearly",DATE(IF(MONTH(H2864)&gt;=7,YEAR(H2864)+1,YEAR(H2864)),VLOOKUP(MONTH(H2864),index!$D$2:$G$13,4,0),DAY(H2864)),
DATE(YEAR(H2864)+1,MONTH(H2864),DAY(H2864)))))-H2864))+H2864)</f>
        <v/>
      </c>
      <c r="J2864" s="9" t="str">
        <f t="shared" si="286"/>
        <v/>
      </c>
      <c r="K2864" s="11" t="str">
        <f t="shared" si="287"/>
        <v/>
      </c>
      <c r="L2864" s="11" t="str">
        <f t="shared" si="288"/>
        <v/>
      </c>
      <c r="M2864" s="11" t="str">
        <f>IF(A2864="","",VLOOKUP(E2864,index!$A$1:$B$6,2,0)*K2864*G2864)</f>
        <v/>
      </c>
      <c r="N2864" s="11" t="str">
        <f>IF(A2864="","",-PMT(G2864*VLOOKUP(E2864,index!$A$1:$B$6,2,0),C2864,F2864,0,0))</f>
        <v/>
      </c>
      <c r="O2864" s="11" t="str">
        <f t="shared" si="289"/>
        <v/>
      </c>
      <c r="P2864" s="11" t="str">
        <f t="shared" si="284"/>
        <v/>
      </c>
    </row>
    <row r="2865" spans="1:16" x14ac:dyDescent="0.25">
      <c r="A2865" s="9" t="str">
        <f>IF(A2864="","",IF(B2864&lt;C2864,A2864,IF(A2864=MAX('entry data'!$B$8:$B$507),"",A2864+1)))</f>
        <v/>
      </c>
      <c r="B2865" s="9" t="str">
        <f t="shared" si="285"/>
        <v/>
      </c>
      <c r="C2865" s="9" t="str">
        <f>IF(ISERROR(VLOOKUP(A2865,'entry data'!B:G,6,0)),"",VLOOKUP(A2865,'entry data'!B:G,6,0))</f>
        <v/>
      </c>
      <c r="D2865" s="9" t="str">
        <f>IF(ISERROR(VLOOKUP(A2865,'entry data'!B:C,2,0)),"",VLOOKUP(A2865,'entry data'!B:C,2,0))</f>
        <v/>
      </c>
      <c r="E2865" s="9" t="str">
        <f>IF(ISERROR(VLOOKUP(A2865,'entry data'!B:E,4,0)),"",VLOOKUP(A2865,'entry data'!B:E,4,0))</f>
        <v/>
      </c>
      <c r="F2865" s="11" t="str">
        <f>IF(A2865="","",IF(ISERROR(VLOOKUP(A2865,'entry data'!B:F,5,0)),"",VLOOKUP(A2865,'entry data'!B:F,5,0)))</f>
        <v/>
      </c>
      <c r="G2865" s="12" t="str">
        <f>IF(A2865="","",IF(ISERROR(VLOOKUP(A2865,'entry data'!B:I,8,0)),"",VLOOKUP(A2865,'entry data'!B:I,7,0)))</f>
        <v/>
      </c>
      <c r="H2865" s="13" t="str">
        <f>IF(A2865="","",IF(B2865=1,VLOOKUP(A2865,'entry data'!B:D,3,0),I2864))</f>
        <v/>
      </c>
      <c r="I2865" s="14" t="str">
        <f>IF(A2865="","",IF(E2865="weekly",7,IF(E2865="fortnightly",14,IF(E2865="monthly",DATE(IF(MONTH(H2865)=12,YEAR(H2865)+1,YEAR(H2865)),VLOOKUP(MONTH(H2865),index!$D$2:$G$13,2,0),DAY(H2865)),
IF(E2865="quarterly",DATE(IF(MONTH(H2865)&gt;=10,YEAR(H2865)+1,YEAR(H2865)),VLOOKUP(MONTH(H2865),index!$D$2:$G$13,3,0),DAY(H2865)),
IF(E2865="halfyearly",DATE(IF(MONTH(H2865)&gt;=7,YEAR(H2865)+1,YEAR(H2865)),VLOOKUP(MONTH(H2865),index!$D$2:$G$13,4,0),DAY(H2865)),
DATE(YEAR(H2865)+1,MONTH(H2865),DAY(H2865)))))-H2865))+H2865)</f>
        <v/>
      </c>
      <c r="J2865" s="9" t="str">
        <f t="shared" si="286"/>
        <v/>
      </c>
      <c r="K2865" s="11" t="str">
        <f t="shared" si="287"/>
        <v/>
      </c>
      <c r="L2865" s="11" t="str">
        <f t="shared" si="288"/>
        <v/>
      </c>
      <c r="M2865" s="11" t="str">
        <f>IF(A2865="","",VLOOKUP(E2865,index!$A$1:$B$6,2,0)*K2865*G2865)</f>
        <v/>
      </c>
      <c r="N2865" s="11" t="str">
        <f>IF(A2865="","",-PMT(G2865*VLOOKUP(E2865,index!$A$1:$B$6,2,0),C2865,F2865,0,0))</f>
        <v/>
      </c>
      <c r="O2865" s="11" t="str">
        <f t="shared" si="289"/>
        <v/>
      </c>
      <c r="P2865" s="11" t="str">
        <f t="shared" si="284"/>
        <v/>
      </c>
    </row>
    <row r="2866" spans="1:16" x14ac:dyDescent="0.25">
      <c r="A2866" s="9" t="str">
        <f>IF(A2865="","",IF(B2865&lt;C2865,A2865,IF(A2865=MAX('entry data'!$B$8:$B$507),"",A2865+1)))</f>
        <v/>
      </c>
      <c r="B2866" s="9" t="str">
        <f t="shared" si="285"/>
        <v/>
      </c>
      <c r="C2866" s="9" t="str">
        <f>IF(ISERROR(VLOOKUP(A2866,'entry data'!B:G,6,0)),"",VLOOKUP(A2866,'entry data'!B:G,6,0))</f>
        <v/>
      </c>
      <c r="D2866" s="9" t="str">
        <f>IF(ISERROR(VLOOKUP(A2866,'entry data'!B:C,2,0)),"",VLOOKUP(A2866,'entry data'!B:C,2,0))</f>
        <v/>
      </c>
      <c r="E2866" s="9" t="str">
        <f>IF(ISERROR(VLOOKUP(A2866,'entry data'!B:E,4,0)),"",VLOOKUP(A2866,'entry data'!B:E,4,0))</f>
        <v/>
      </c>
      <c r="F2866" s="11" t="str">
        <f>IF(A2866="","",IF(ISERROR(VLOOKUP(A2866,'entry data'!B:F,5,0)),"",VLOOKUP(A2866,'entry data'!B:F,5,0)))</f>
        <v/>
      </c>
      <c r="G2866" s="12" t="str">
        <f>IF(A2866="","",IF(ISERROR(VLOOKUP(A2866,'entry data'!B:I,8,0)),"",VLOOKUP(A2866,'entry data'!B:I,7,0)))</f>
        <v/>
      </c>
      <c r="H2866" s="13" t="str">
        <f>IF(A2866="","",IF(B2866=1,VLOOKUP(A2866,'entry data'!B:D,3,0),I2865))</f>
        <v/>
      </c>
      <c r="I2866" s="14" t="str">
        <f>IF(A2866="","",IF(E2866="weekly",7,IF(E2866="fortnightly",14,IF(E2866="monthly",DATE(IF(MONTH(H2866)=12,YEAR(H2866)+1,YEAR(H2866)),VLOOKUP(MONTH(H2866),index!$D$2:$G$13,2,0),DAY(H2866)),
IF(E2866="quarterly",DATE(IF(MONTH(H2866)&gt;=10,YEAR(H2866)+1,YEAR(H2866)),VLOOKUP(MONTH(H2866),index!$D$2:$G$13,3,0),DAY(H2866)),
IF(E2866="halfyearly",DATE(IF(MONTH(H2866)&gt;=7,YEAR(H2866)+1,YEAR(H2866)),VLOOKUP(MONTH(H2866),index!$D$2:$G$13,4,0),DAY(H2866)),
DATE(YEAR(H2866)+1,MONTH(H2866),DAY(H2866)))))-H2866))+H2866)</f>
        <v/>
      </c>
      <c r="J2866" s="9" t="str">
        <f t="shared" si="286"/>
        <v/>
      </c>
      <c r="K2866" s="11" t="str">
        <f t="shared" si="287"/>
        <v/>
      </c>
      <c r="L2866" s="11" t="str">
        <f t="shared" si="288"/>
        <v/>
      </c>
      <c r="M2866" s="11" t="str">
        <f>IF(A2866="","",VLOOKUP(E2866,index!$A$1:$B$6,2,0)*K2866*G2866)</f>
        <v/>
      </c>
      <c r="N2866" s="11" t="str">
        <f>IF(A2866="","",-PMT(G2866*VLOOKUP(E2866,index!$A$1:$B$6,2,0),C2866,F2866,0,0))</f>
        <v/>
      </c>
      <c r="O2866" s="11" t="str">
        <f t="shared" si="289"/>
        <v/>
      </c>
      <c r="P2866" s="11" t="str">
        <f t="shared" si="284"/>
        <v/>
      </c>
    </row>
    <row r="2867" spans="1:16" x14ac:dyDescent="0.25">
      <c r="A2867" s="9" t="str">
        <f>IF(A2866="","",IF(B2866&lt;C2866,A2866,IF(A2866=MAX('entry data'!$B$8:$B$507),"",A2866+1)))</f>
        <v/>
      </c>
      <c r="B2867" s="9" t="str">
        <f t="shared" si="285"/>
        <v/>
      </c>
      <c r="C2867" s="9" t="str">
        <f>IF(ISERROR(VLOOKUP(A2867,'entry data'!B:G,6,0)),"",VLOOKUP(A2867,'entry data'!B:G,6,0))</f>
        <v/>
      </c>
      <c r="D2867" s="9" t="str">
        <f>IF(ISERROR(VLOOKUP(A2867,'entry data'!B:C,2,0)),"",VLOOKUP(A2867,'entry data'!B:C,2,0))</f>
        <v/>
      </c>
      <c r="E2867" s="9" t="str">
        <f>IF(ISERROR(VLOOKUP(A2867,'entry data'!B:E,4,0)),"",VLOOKUP(A2867,'entry data'!B:E,4,0))</f>
        <v/>
      </c>
      <c r="F2867" s="11" t="str">
        <f>IF(A2867="","",IF(ISERROR(VLOOKUP(A2867,'entry data'!B:F,5,0)),"",VLOOKUP(A2867,'entry data'!B:F,5,0)))</f>
        <v/>
      </c>
      <c r="G2867" s="12" t="str">
        <f>IF(A2867="","",IF(ISERROR(VLOOKUP(A2867,'entry data'!B:I,8,0)),"",VLOOKUP(A2867,'entry data'!B:I,7,0)))</f>
        <v/>
      </c>
      <c r="H2867" s="13" t="str">
        <f>IF(A2867="","",IF(B2867=1,VLOOKUP(A2867,'entry data'!B:D,3,0),I2866))</f>
        <v/>
      </c>
      <c r="I2867" s="14" t="str">
        <f>IF(A2867="","",IF(E2867="weekly",7,IF(E2867="fortnightly",14,IF(E2867="monthly",DATE(IF(MONTH(H2867)=12,YEAR(H2867)+1,YEAR(H2867)),VLOOKUP(MONTH(H2867),index!$D$2:$G$13,2,0),DAY(H2867)),
IF(E2867="quarterly",DATE(IF(MONTH(H2867)&gt;=10,YEAR(H2867)+1,YEAR(H2867)),VLOOKUP(MONTH(H2867),index!$D$2:$G$13,3,0),DAY(H2867)),
IF(E2867="halfyearly",DATE(IF(MONTH(H2867)&gt;=7,YEAR(H2867)+1,YEAR(H2867)),VLOOKUP(MONTH(H2867),index!$D$2:$G$13,4,0),DAY(H2867)),
DATE(YEAR(H2867)+1,MONTH(H2867),DAY(H2867)))))-H2867))+H2867)</f>
        <v/>
      </c>
      <c r="J2867" s="9" t="str">
        <f t="shared" si="286"/>
        <v/>
      </c>
      <c r="K2867" s="11" t="str">
        <f t="shared" si="287"/>
        <v/>
      </c>
      <c r="L2867" s="11" t="str">
        <f t="shared" si="288"/>
        <v/>
      </c>
      <c r="M2867" s="11" t="str">
        <f>IF(A2867="","",VLOOKUP(E2867,index!$A$1:$B$6,2,0)*K2867*G2867)</f>
        <v/>
      </c>
      <c r="N2867" s="11" t="str">
        <f>IF(A2867="","",-PMT(G2867*VLOOKUP(E2867,index!$A$1:$B$6,2,0),C2867,F2867,0,0))</f>
        <v/>
      </c>
      <c r="O2867" s="11" t="str">
        <f t="shared" si="289"/>
        <v/>
      </c>
      <c r="P2867" s="11" t="str">
        <f t="shared" si="284"/>
        <v/>
      </c>
    </row>
    <row r="2868" spans="1:16" x14ac:dyDescent="0.25">
      <c r="A2868" s="9" t="str">
        <f>IF(A2867="","",IF(B2867&lt;C2867,A2867,IF(A2867=MAX('entry data'!$B$8:$B$507),"",A2867+1)))</f>
        <v/>
      </c>
      <c r="B2868" s="9" t="str">
        <f t="shared" si="285"/>
        <v/>
      </c>
      <c r="C2868" s="9" t="str">
        <f>IF(ISERROR(VLOOKUP(A2868,'entry data'!B:G,6,0)),"",VLOOKUP(A2868,'entry data'!B:G,6,0))</f>
        <v/>
      </c>
      <c r="D2868" s="9" t="str">
        <f>IF(ISERROR(VLOOKUP(A2868,'entry data'!B:C,2,0)),"",VLOOKUP(A2868,'entry data'!B:C,2,0))</f>
        <v/>
      </c>
      <c r="E2868" s="9" t="str">
        <f>IF(ISERROR(VLOOKUP(A2868,'entry data'!B:E,4,0)),"",VLOOKUP(A2868,'entry data'!B:E,4,0))</f>
        <v/>
      </c>
      <c r="F2868" s="11" t="str">
        <f>IF(A2868="","",IF(ISERROR(VLOOKUP(A2868,'entry data'!B:F,5,0)),"",VLOOKUP(A2868,'entry data'!B:F,5,0)))</f>
        <v/>
      </c>
      <c r="G2868" s="12" t="str">
        <f>IF(A2868="","",IF(ISERROR(VLOOKUP(A2868,'entry data'!B:I,8,0)),"",VLOOKUP(A2868,'entry data'!B:I,7,0)))</f>
        <v/>
      </c>
      <c r="H2868" s="13" t="str">
        <f>IF(A2868="","",IF(B2868=1,VLOOKUP(A2868,'entry data'!B:D,3,0),I2867))</f>
        <v/>
      </c>
      <c r="I2868" s="14" t="str">
        <f>IF(A2868="","",IF(E2868="weekly",7,IF(E2868="fortnightly",14,IF(E2868="monthly",DATE(IF(MONTH(H2868)=12,YEAR(H2868)+1,YEAR(H2868)),VLOOKUP(MONTH(H2868),index!$D$2:$G$13,2,0),DAY(H2868)),
IF(E2868="quarterly",DATE(IF(MONTH(H2868)&gt;=10,YEAR(H2868)+1,YEAR(H2868)),VLOOKUP(MONTH(H2868),index!$D$2:$G$13,3,0),DAY(H2868)),
IF(E2868="halfyearly",DATE(IF(MONTH(H2868)&gt;=7,YEAR(H2868)+1,YEAR(H2868)),VLOOKUP(MONTH(H2868),index!$D$2:$G$13,4,0),DAY(H2868)),
DATE(YEAR(H2868)+1,MONTH(H2868),DAY(H2868)))))-H2868))+H2868)</f>
        <v/>
      </c>
      <c r="J2868" s="9" t="str">
        <f t="shared" si="286"/>
        <v/>
      </c>
      <c r="K2868" s="11" t="str">
        <f t="shared" si="287"/>
        <v/>
      </c>
      <c r="L2868" s="11" t="str">
        <f t="shared" si="288"/>
        <v/>
      </c>
      <c r="M2868" s="11" t="str">
        <f>IF(A2868="","",VLOOKUP(E2868,index!$A$1:$B$6,2,0)*K2868*G2868)</f>
        <v/>
      </c>
      <c r="N2868" s="11" t="str">
        <f>IF(A2868="","",-PMT(G2868*VLOOKUP(E2868,index!$A$1:$B$6,2,0),C2868,F2868,0,0))</f>
        <v/>
      </c>
      <c r="O2868" s="11" t="str">
        <f t="shared" si="289"/>
        <v/>
      </c>
      <c r="P2868" s="11" t="str">
        <f t="shared" si="284"/>
        <v/>
      </c>
    </row>
    <row r="2869" spans="1:16" x14ac:dyDescent="0.25">
      <c r="A2869" s="9" t="str">
        <f>IF(A2868="","",IF(B2868&lt;C2868,A2868,IF(A2868=MAX('entry data'!$B$8:$B$507),"",A2868+1)))</f>
        <v/>
      </c>
      <c r="B2869" s="9" t="str">
        <f t="shared" si="285"/>
        <v/>
      </c>
      <c r="C2869" s="9" t="str">
        <f>IF(ISERROR(VLOOKUP(A2869,'entry data'!B:G,6,0)),"",VLOOKUP(A2869,'entry data'!B:G,6,0))</f>
        <v/>
      </c>
      <c r="D2869" s="9" t="str">
        <f>IF(ISERROR(VLOOKUP(A2869,'entry data'!B:C,2,0)),"",VLOOKUP(A2869,'entry data'!B:C,2,0))</f>
        <v/>
      </c>
      <c r="E2869" s="9" t="str">
        <f>IF(ISERROR(VLOOKUP(A2869,'entry data'!B:E,4,0)),"",VLOOKUP(A2869,'entry data'!B:E,4,0))</f>
        <v/>
      </c>
      <c r="F2869" s="11" t="str">
        <f>IF(A2869="","",IF(ISERROR(VLOOKUP(A2869,'entry data'!B:F,5,0)),"",VLOOKUP(A2869,'entry data'!B:F,5,0)))</f>
        <v/>
      </c>
      <c r="G2869" s="12" t="str">
        <f>IF(A2869="","",IF(ISERROR(VLOOKUP(A2869,'entry data'!B:I,8,0)),"",VLOOKUP(A2869,'entry data'!B:I,7,0)))</f>
        <v/>
      </c>
      <c r="H2869" s="13" t="str">
        <f>IF(A2869="","",IF(B2869=1,VLOOKUP(A2869,'entry data'!B:D,3,0),I2868))</f>
        <v/>
      </c>
      <c r="I2869" s="14" t="str">
        <f>IF(A2869="","",IF(E2869="weekly",7,IF(E2869="fortnightly",14,IF(E2869="monthly",DATE(IF(MONTH(H2869)=12,YEAR(H2869)+1,YEAR(H2869)),VLOOKUP(MONTH(H2869),index!$D$2:$G$13,2,0),DAY(H2869)),
IF(E2869="quarterly",DATE(IF(MONTH(H2869)&gt;=10,YEAR(H2869)+1,YEAR(H2869)),VLOOKUP(MONTH(H2869),index!$D$2:$G$13,3,0),DAY(H2869)),
IF(E2869="halfyearly",DATE(IF(MONTH(H2869)&gt;=7,YEAR(H2869)+1,YEAR(H2869)),VLOOKUP(MONTH(H2869),index!$D$2:$G$13,4,0),DAY(H2869)),
DATE(YEAR(H2869)+1,MONTH(H2869),DAY(H2869)))))-H2869))+H2869)</f>
        <v/>
      </c>
      <c r="J2869" s="9" t="str">
        <f t="shared" si="286"/>
        <v/>
      </c>
      <c r="K2869" s="11" t="str">
        <f t="shared" si="287"/>
        <v/>
      </c>
      <c r="L2869" s="11" t="str">
        <f t="shared" si="288"/>
        <v/>
      </c>
      <c r="M2869" s="11" t="str">
        <f>IF(A2869="","",VLOOKUP(E2869,index!$A$1:$B$6,2,0)*K2869*G2869)</f>
        <v/>
      </c>
      <c r="N2869" s="11" t="str">
        <f>IF(A2869="","",-PMT(G2869*VLOOKUP(E2869,index!$A$1:$B$6,2,0),C2869,F2869,0,0))</f>
        <v/>
      </c>
      <c r="O2869" s="11" t="str">
        <f t="shared" si="289"/>
        <v/>
      </c>
      <c r="P2869" s="11" t="str">
        <f t="shared" si="284"/>
        <v/>
      </c>
    </row>
    <row r="2870" spans="1:16" x14ac:dyDescent="0.25">
      <c r="A2870" s="9" t="str">
        <f>IF(A2869="","",IF(B2869&lt;C2869,A2869,IF(A2869=MAX('entry data'!$B$8:$B$507),"",A2869+1)))</f>
        <v/>
      </c>
      <c r="B2870" s="9" t="str">
        <f t="shared" si="285"/>
        <v/>
      </c>
      <c r="C2870" s="9" t="str">
        <f>IF(ISERROR(VLOOKUP(A2870,'entry data'!B:G,6,0)),"",VLOOKUP(A2870,'entry data'!B:G,6,0))</f>
        <v/>
      </c>
      <c r="D2870" s="9" t="str">
        <f>IF(ISERROR(VLOOKUP(A2870,'entry data'!B:C,2,0)),"",VLOOKUP(A2870,'entry data'!B:C,2,0))</f>
        <v/>
      </c>
      <c r="E2870" s="9" t="str">
        <f>IF(ISERROR(VLOOKUP(A2870,'entry data'!B:E,4,0)),"",VLOOKUP(A2870,'entry data'!B:E,4,0))</f>
        <v/>
      </c>
      <c r="F2870" s="11" t="str">
        <f>IF(A2870="","",IF(ISERROR(VLOOKUP(A2870,'entry data'!B:F,5,0)),"",VLOOKUP(A2870,'entry data'!B:F,5,0)))</f>
        <v/>
      </c>
      <c r="G2870" s="12" t="str">
        <f>IF(A2870="","",IF(ISERROR(VLOOKUP(A2870,'entry data'!B:I,8,0)),"",VLOOKUP(A2870,'entry data'!B:I,7,0)))</f>
        <v/>
      </c>
      <c r="H2870" s="13" t="str">
        <f>IF(A2870="","",IF(B2870=1,VLOOKUP(A2870,'entry data'!B:D,3,0),I2869))</f>
        <v/>
      </c>
      <c r="I2870" s="14" t="str">
        <f>IF(A2870="","",IF(E2870="weekly",7,IF(E2870="fortnightly",14,IF(E2870="monthly",DATE(IF(MONTH(H2870)=12,YEAR(H2870)+1,YEAR(H2870)),VLOOKUP(MONTH(H2870),index!$D$2:$G$13,2,0),DAY(H2870)),
IF(E2870="quarterly",DATE(IF(MONTH(H2870)&gt;=10,YEAR(H2870)+1,YEAR(H2870)),VLOOKUP(MONTH(H2870),index!$D$2:$G$13,3,0),DAY(H2870)),
IF(E2870="halfyearly",DATE(IF(MONTH(H2870)&gt;=7,YEAR(H2870)+1,YEAR(H2870)),VLOOKUP(MONTH(H2870),index!$D$2:$G$13,4,0),DAY(H2870)),
DATE(YEAR(H2870)+1,MONTH(H2870),DAY(H2870)))))-H2870))+H2870)</f>
        <v/>
      </c>
      <c r="J2870" s="9" t="str">
        <f t="shared" si="286"/>
        <v/>
      </c>
      <c r="K2870" s="11" t="str">
        <f t="shared" si="287"/>
        <v/>
      </c>
      <c r="L2870" s="11" t="str">
        <f t="shared" si="288"/>
        <v/>
      </c>
      <c r="M2870" s="11" t="str">
        <f>IF(A2870="","",VLOOKUP(E2870,index!$A$1:$B$6,2,0)*K2870*G2870)</f>
        <v/>
      </c>
      <c r="N2870" s="11" t="str">
        <f>IF(A2870="","",-PMT(G2870*VLOOKUP(E2870,index!$A$1:$B$6,2,0),C2870,F2870,0,0))</f>
        <v/>
      </c>
      <c r="O2870" s="11" t="str">
        <f t="shared" si="289"/>
        <v/>
      </c>
      <c r="P2870" s="11" t="str">
        <f t="shared" si="284"/>
        <v/>
      </c>
    </row>
    <row r="2871" spans="1:16" x14ac:dyDescent="0.25">
      <c r="A2871" s="9" t="str">
        <f>IF(A2870="","",IF(B2870&lt;C2870,A2870,IF(A2870=MAX('entry data'!$B$8:$B$507),"",A2870+1)))</f>
        <v/>
      </c>
      <c r="B2871" s="9" t="str">
        <f t="shared" si="285"/>
        <v/>
      </c>
      <c r="C2871" s="9" t="str">
        <f>IF(ISERROR(VLOOKUP(A2871,'entry data'!B:G,6,0)),"",VLOOKUP(A2871,'entry data'!B:G,6,0))</f>
        <v/>
      </c>
      <c r="D2871" s="9" t="str">
        <f>IF(ISERROR(VLOOKUP(A2871,'entry data'!B:C,2,0)),"",VLOOKUP(A2871,'entry data'!B:C,2,0))</f>
        <v/>
      </c>
      <c r="E2871" s="9" t="str">
        <f>IF(ISERROR(VLOOKUP(A2871,'entry data'!B:E,4,0)),"",VLOOKUP(A2871,'entry data'!B:E,4,0))</f>
        <v/>
      </c>
      <c r="F2871" s="11" t="str">
        <f>IF(A2871="","",IF(ISERROR(VLOOKUP(A2871,'entry data'!B:F,5,0)),"",VLOOKUP(A2871,'entry data'!B:F,5,0)))</f>
        <v/>
      </c>
      <c r="G2871" s="12" t="str">
        <f>IF(A2871="","",IF(ISERROR(VLOOKUP(A2871,'entry data'!B:I,8,0)),"",VLOOKUP(A2871,'entry data'!B:I,7,0)))</f>
        <v/>
      </c>
      <c r="H2871" s="13" t="str">
        <f>IF(A2871="","",IF(B2871=1,VLOOKUP(A2871,'entry data'!B:D,3,0),I2870))</f>
        <v/>
      </c>
      <c r="I2871" s="14" t="str">
        <f>IF(A2871="","",IF(E2871="weekly",7,IF(E2871="fortnightly",14,IF(E2871="monthly",DATE(IF(MONTH(H2871)=12,YEAR(H2871)+1,YEAR(H2871)),VLOOKUP(MONTH(H2871),index!$D$2:$G$13,2,0),DAY(H2871)),
IF(E2871="quarterly",DATE(IF(MONTH(H2871)&gt;=10,YEAR(H2871)+1,YEAR(H2871)),VLOOKUP(MONTH(H2871),index!$D$2:$G$13,3,0),DAY(H2871)),
IF(E2871="halfyearly",DATE(IF(MONTH(H2871)&gt;=7,YEAR(H2871)+1,YEAR(H2871)),VLOOKUP(MONTH(H2871),index!$D$2:$G$13,4,0),DAY(H2871)),
DATE(YEAR(H2871)+1,MONTH(H2871),DAY(H2871)))))-H2871))+H2871)</f>
        <v/>
      </c>
      <c r="J2871" s="9" t="str">
        <f t="shared" si="286"/>
        <v/>
      </c>
      <c r="K2871" s="11" t="str">
        <f t="shared" si="287"/>
        <v/>
      </c>
      <c r="L2871" s="11" t="str">
        <f t="shared" si="288"/>
        <v/>
      </c>
      <c r="M2871" s="11" t="str">
        <f>IF(A2871="","",VLOOKUP(E2871,index!$A$1:$B$6,2,0)*K2871*G2871)</f>
        <v/>
      </c>
      <c r="N2871" s="11" t="str">
        <f>IF(A2871="","",-PMT(G2871*VLOOKUP(E2871,index!$A$1:$B$6,2,0),C2871,F2871,0,0))</f>
        <v/>
      </c>
      <c r="O2871" s="11" t="str">
        <f t="shared" si="289"/>
        <v/>
      </c>
      <c r="P2871" s="11" t="str">
        <f t="shared" si="284"/>
        <v/>
      </c>
    </row>
    <row r="2872" spans="1:16" x14ac:dyDescent="0.25">
      <c r="A2872" s="9" t="str">
        <f>IF(A2871="","",IF(B2871&lt;C2871,A2871,IF(A2871=MAX('entry data'!$B$8:$B$507),"",A2871+1)))</f>
        <v/>
      </c>
      <c r="B2872" s="9" t="str">
        <f t="shared" si="285"/>
        <v/>
      </c>
      <c r="C2872" s="9" t="str">
        <f>IF(ISERROR(VLOOKUP(A2872,'entry data'!B:G,6,0)),"",VLOOKUP(A2872,'entry data'!B:G,6,0))</f>
        <v/>
      </c>
      <c r="D2872" s="9" t="str">
        <f>IF(ISERROR(VLOOKUP(A2872,'entry data'!B:C,2,0)),"",VLOOKUP(A2872,'entry data'!B:C,2,0))</f>
        <v/>
      </c>
      <c r="E2872" s="9" t="str">
        <f>IF(ISERROR(VLOOKUP(A2872,'entry data'!B:E,4,0)),"",VLOOKUP(A2872,'entry data'!B:E,4,0))</f>
        <v/>
      </c>
      <c r="F2872" s="11" t="str">
        <f>IF(A2872="","",IF(ISERROR(VLOOKUP(A2872,'entry data'!B:F,5,0)),"",VLOOKUP(A2872,'entry data'!B:F,5,0)))</f>
        <v/>
      </c>
      <c r="G2872" s="12" t="str">
        <f>IF(A2872="","",IF(ISERROR(VLOOKUP(A2872,'entry data'!B:I,8,0)),"",VLOOKUP(A2872,'entry data'!B:I,7,0)))</f>
        <v/>
      </c>
      <c r="H2872" s="13" t="str">
        <f>IF(A2872="","",IF(B2872=1,VLOOKUP(A2872,'entry data'!B:D,3,0),I2871))</f>
        <v/>
      </c>
      <c r="I2872" s="14" t="str">
        <f>IF(A2872="","",IF(E2872="weekly",7,IF(E2872="fortnightly",14,IF(E2872="monthly",DATE(IF(MONTH(H2872)=12,YEAR(H2872)+1,YEAR(H2872)),VLOOKUP(MONTH(H2872),index!$D$2:$G$13,2,0),DAY(H2872)),
IF(E2872="quarterly",DATE(IF(MONTH(H2872)&gt;=10,YEAR(H2872)+1,YEAR(H2872)),VLOOKUP(MONTH(H2872),index!$D$2:$G$13,3,0),DAY(H2872)),
IF(E2872="halfyearly",DATE(IF(MONTH(H2872)&gt;=7,YEAR(H2872)+1,YEAR(H2872)),VLOOKUP(MONTH(H2872),index!$D$2:$G$13,4,0),DAY(H2872)),
DATE(YEAR(H2872)+1,MONTH(H2872),DAY(H2872)))))-H2872))+H2872)</f>
        <v/>
      </c>
      <c r="J2872" s="9" t="str">
        <f t="shared" si="286"/>
        <v/>
      </c>
      <c r="K2872" s="11" t="str">
        <f t="shared" si="287"/>
        <v/>
      </c>
      <c r="L2872" s="11" t="str">
        <f t="shared" si="288"/>
        <v/>
      </c>
      <c r="M2872" s="11" t="str">
        <f>IF(A2872="","",VLOOKUP(E2872,index!$A$1:$B$6,2,0)*K2872*G2872)</f>
        <v/>
      </c>
      <c r="N2872" s="11" t="str">
        <f>IF(A2872="","",-PMT(G2872*VLOOKUP(E2872,index!$A$1:$B$6,2,0),C2872,F2872,0,0))</f>
        <v/>
      </c>
      <c r="O2872" s="11" t="str">
        <f t="shared" si="289"/>
        <v/>
      </c>
      <c r="P2872" s="11" t="str">
        <f t="shared" si="284"/>
        <v/>
      </c>
    </row>
    <row r="2873" spans="1:16" x14ac:dyDescent="0.25">
      <c r="A2873" s="9" t="str">
        <f>IF(A2872="","",IF(B2872&lt;C2872,A2872,IF(A2872=MAX('entry data'!$B$8:$B$507),"",A2872+1)))</f>
        <v/>
      </c>
      <c r="B2873" s="9" t="str">
        <f t="shared" si="285"/>
        <v/>
      </c>
      <c r="C2873" s="9" t="str">
        <f>IF(ISERROR(VLOOKUP(A2873,'entry data'!B:G,6,0)),"",VLOOKUP(A2873,'entry data'!B:G,6,0))</f>
        <v/>
      </c>
      <c r="D2873" s="9" t="str">
        <f>IF(ISERROR(VLOOKUP(A2873,'entry data'!B:C,2,0)),"",VLOOKUP(A2873,'entry data'!B:C,2,0))</f>
        <v/>
      </c>
      <c r="E2873" s="9" t="str">
        <f>IF(ISERROR(VLOOKUP(A2873,'entry data'!B:E,4,0)),"",VLOOKUP(A2873,'entry data'!B:E,4,0))</f>
        <v/>
      </c>
      <c r="F2873" s="11" t="str">
        <f>IF(A2873="","",IF(ISERROR(VLOOKUP(A2873,'entry data'!B:F,5,0)),"",VLOOKUP(A2873,'entry data'!B:F,5,0)))</f>
        <v/>
      </c>
      <c r="G2873" s="12" t="str">
        <f>IF(A2873="","",IF(ISERROR(VLOOKUP(A2873,'entry data'!B:I,8,0)),"",VLOOKUP(A2873,'entry data'!B:I,7,0)))</f>
        <v/>
      </c>
      <c r="H2873" s="13" t="str">
        <f>IF(A2873="","",IF(B2873=1,VLOOKUP(A2873,'entry data'!B:D,3,0),I2872))</f>
        <v/>
      </c>
      <c r="I2873" s="14" t="str">
        <f>IF(A2873="","",IF(E2873="weekly",7,IF(E2873="fortnightly",14,IF(E2873="monthly",DATE(IF(MONTH(H2873)=12,YEAR(H2873)+1,YEAR(H2873)),VLOOKUP(MONTH(H2873),index!$D$2:$G$13,2,0),DAY(H2873)),
IF(E2873="quarterly",DATE(IF(MONTH(H2873)&gt;=10,YEAR(H2873)+1,YEAR(H2873)),VLOOKUP(MONTH(H2873),index!$D$2:$G$13,3,0),DAY(H2873)),
IF(E2873="halfyearly",DATE(IF(MONTH(H2873)&gt;=7,YEAR(H2873)+1,YEAR(H2873)),VLOOKUP(MONTH(H2873),index!$D$2:$G$13,4,0),DAY(H2873)),
DATE(YEAR(H2873)+1,MONTH(H2873),DAY(H2873)))))-H2873))+H2873)</f>
        <v/>
      </c>
      <c r="J2873" s="9" t="str">
        <f t="shared" si="286"/>
        <v/>
      </c>
      <c r="K2873" s="11" t="str">
        <f t="shared" si="287"/>
        <v/>
      </c>
      <c r="L2873" s="11" t="str">
        <f t="shared" si="288"/>
        <v/>
      </c>
      <c r="M2873" s="11" t="str">
        <f>IF(A2873="","",VLOOKUP(E2873,index!$A$1:$B$6,2,0)*K2873*G2873)</f>
        <v/>
      </c>
      <c r="N2873" s="11" t="str">
        <f>IF(A2873="","",-PMT(G2873*VLOOKUP(E2873,index!$A$1:$B$6,2,0),C2873,F2873,0,0))</f>
        <v/>
      </c>
      <c r="O2873" s="11" t="str">
        <f t="shared" si="289"/>
        <v/>
      </c>
      <c r="P2873" s="11" t="str">
        <f t="shared" si="284"/>
        <v/>
      </c>
    </row>
    <row r="2874" spans="1:16" x14ac:dyDescent="0.25">
      <c r="A2874" s="9" t="str">
        <f>IF(A2873="","",IF(B2873&lt;C2873,A2873,IF(A2873=MAX('entry data'!$B$8:$B$507),"",A2873+1)))</f>
        <v/>
      </c>
      <c r="B2874" s="9" t="str">
        <f t="shared" si="285"/>
        <v/>
      </c>
      <c r="C2874" s="9" t="str">
        <f>IF(ISERROR(VLOOKUP(A2874,'entry data'!B:G,6,0)),"",VLOOKUP(A2874,'entry data'!B:G,6,0))</f>
        <v/>
      </c>
      <c r="D2874" s="9" t="str">
        <f>IF(ISERROR(VLOOKUP(A2874,'entry data'!B:C,2,0)),"",VLOOKUP(A2874,'entry data'!B:C,2,0))</f>
        <v/>
      </c>
      <c r="E2874" s="9" t="str">
        <f>IF(ISERROR(VLOOKUP(A2874,'entry data'!B:E,4,0)),"",VLOOKUP(A2874,'entry data'!B:E,4,0))</f>
        <v/>
      </c>
      <c r="F2874" s="11" t="str">
        <f>IF(A2874="","",IF(ISERROR(VLOOKUP(A2874,'entry data'!B:F,5,0)),"",VLOOKUP(A2874,'entry data'!B:F,5,0)))</f>
        <v/>
      </c>
      <c r="G2874" s="12" t="str">
        <f>IF(A2874="","",IF(ISERROR(VLOOKUP(A2874,'entry data'!B:I,8,0)),"",VLOOKUP(A2874,'entry data'!B:I,7,0)))</f>
        <v/>
      </c>
      <c r="H2874" s="13" t="str">
        <f>IF(A2874="","",IF(B2874=1,VLOOKUP(A2874,'entry data'!B:D,3,0),I2873))</f>
        <v/>
      </c>
      <c r="I2874" s="14" t="str">
        <f>IF(A2874="","",IF(E2874="weekly",7,IF(E2874="fortnightly",14,IF(E2874="monthly",DATE(IF(MONTH(H2874)=12,YEAR(H2874)+1,YEAR(H2874)),VLOOKUP(MONTH(H2874),index!$D$2:$G$13,2,0),DAY(H2874)),
IF(E2874="quarterly",DATE(IF(MONTH(H2874)&gt;=10,YEAR(H2874)+1,YEAR(H2874)),VLOOKUP(MONTH(H2874),index!$D$2:$G$13,3,0),DAY(H2874)),
IF(E2874="halfyearly",DATE(IF(MONTH(H2874)&gt;=7,YEAR(H2874)+1,YEAR(H2874)),VLOOKUP(MONTH(H2874),index!$D$2:$G$13,4,0),DAY(H2874)),
DATE(YEAR(H2874)+1,MONTH(H2874),DAY(H2874)))))-H2874))+H2874)</f>
        <v/>
      </c>
      <c r="J2874" s="9" t="str">
        <f t="shared" si="286"/>
        <v/>
      </c>
      <c r="K2874" s="11" t="str">
        <f t="shared" si="287"/>
        <v/>
      </c>
      <c r="L2874" s="11" t="str">
        <f t="shared" si="288"/>
        <v/>
      </c>
      <c r="M2874" s="11" t="str">
        <f>IF(A2874="","",VLOOKUP(E2874,index!$A$1:$B$6,2,0)*K2874*G2874)</f>
        <v/>
      </c>
      <c r="N2874" s="11" t="str">
        <f>IF(A2874="","",-PMT(G2874*VLOOKUP(E2874,index!$A$1:$B$6,2,0),C2874,F2874,0,0))</f>
        <v/>
      </c>
      <c r="O2874" s="11" t="str">
        <f t="shared" si="289"/>
        <v/>
      </c>
      <c r="P2874" s="11" t="str">
        <f t="shared" si="284"/>
        <v/>
      </c>
    </row>
    <row r="2875" spans="1:16" x14ac:dyDescent="0.25">
      <c r="A2875" s="9" t="str">
        <f>IF(A2874="","",IF(B2874&lt;C2874,A2874,IF(A2874=MAX('entry data'!$B$8:$B$507),"",A2874+1)))</f>
        <v/>
      </c>
      <c r="B2875" s="9" t="str">
        <f t="shared" si="285"/>
        <v/>
      </c>
      <c r="C2875" s="9" t="str">
        <f>IF(ISERROR(VLOOKUP(A2875,'entry data'!B:G,6,0)),"",VLOOKUP(A2875,'entry data'!B:G,6,0))</f>
        <v/>
      </c>
      <c r="D2875" s="9" t="str">
        <f>IF(ISERROR(VLOOKUP(A2875,'entry data'!B:C,2,0)),"",VLOOKUP(A2875,'entry data'!B:C,2,0))</f>
        <v/>
      </c>
      <c r="E2875" s="9" t="str">
        <f>IF(ISERROR(VLOOKUP(A2875,'entry data'!B:E,4,0)),"",VLOOKUP(A2875,'entry data'!B:E,4,0))</f>
        <v/>
      </c>
      <c r="F2875" s="11" t="str">
        <f>IF(A2875="","",IF(ISERROR(VLOOKUP(A2875,'entry data'!B:F,5,0)),"",VLOOKUP(A2875,'entry data'!B:F,5,0)))</f>
        <v/>
      </c>
      <c r="G2875" s="12" t="str">
        <f>IF(A2875="","",IF(ISERROR(VLOOKUP(A2875,'entry data'!B:I,8,0)),"",VLOOKUP(A2875,'entry data'!B:I,7,0)))</f>
        <v/>
      </c>
      <c r="H2875" s="13" t="str">
        <f>IF(A2875="","",IF(B2875=1,VLOOKUP(A2875,'entry data'!B:D,3,0),I2874))</f>
        <v/>
      </c>
      <c r="I2875" s="14" t="str">
        <f>IF(A2875="","",IF(E2875="weekly",7,IF(E2875="fortnightly",14,IF(E2875="monthly",DATE(IF(MONTH(H2875)=12,YEAR(H2875)+1,YEAR(H2875)),VLOOKUP(MONTH(H2875),index!$D$2:$G$13,2,0),DAY(H2875)),
IF(E2875="quarterly",DATE(IF(MONTH(H2875)&gt;=10,YEAR(H2875)+1,YEAR(H2875)),VLOOKUP(MONTH(H2875),index!$D$2:$G$13,3,0),DAY(H2875)),
IF(E2875="halfyearly",DATE(IF(MONTH(H2875)&gt;=7,YEAR(H2875)+1,YEAR(H2875)),VLOOKUP(MONTH(H2875),index!$D$2:$G$13,4,0),DAY(H2875)),
DATE(YEAR(H2875)+1,MONTH(H2875),DAY(H2875)))))-H2875))+H2875)</f>
        <v/>
      </c>
      <c r="J2875" s="9" t="str">
        <f t="shared" si="286"/>
        <v/>
      </c>
      <c r="K2875" s="11" t="str">
        <f t="shared" si="287"/>
        <v/>
      </c>
      <c r="L2875" s="11" t="str">
        <f t="shared" si="288"/>
        <v/>
      </c>
      <c r="M2875" s="11" t="str">
        <f>IF(A2875="","",VLOOKUP(E2875,index!$A$1:$B$6,2,0)*K2875*G2875)</f>
        <v/>
      </c>
      <c r="N2875" s="11" t="str">
        <f>IF(A2875="","",-PMT(G2875*VLOOKUP(E2875,index!$A$1:$B$6,2,0),C2875,F2875,0,0))</f>
        <v/>
      </c>
      <c r="O2875" s="11" t="str">
        <f t="shared" si="289"/>
        <v/>
      </c>
      <c r="P2875" s="11" t="str">
        <f t="shared" si="284"/>
        <v/>
      </c>
    </row>
    <row r="2876" spans="1:16" x14ac:dyDescent="0.25">
      <c r="A2876" s="9" t="str">
        <f>IF(A2875="","",IF(B2875&lt;C2875,A2875,IF(A2875=MAX('entry data'!$B$8:$B$507),"",A2875+1)))</f>
        <v/>
      </c>
      <c r="B2876" s="9" t="str">
        <f t="shared" si="285"/>
        <v/>
      </c>
      <c r="C2876" s="9" t="str">
        <f>IF(ISERROR(VLOOKUP(A2876,'entry data'!B:G,6,0)),"",VLOOKUP(A2876,'entry data'!B:G,6,0))</f>
        <v/>
      </c>
      <c r="D2876" s="9" t="str">
        <f>IF(ISERROR(VLOOKUP(A2876,'entry data'!B:C,2,0)),"",VLOOKUP(A2876,'entry data'!B:C,2,0))</f>
        <v/>
      </c>
      <c r="E2876" s="9" t="str">
        <f>IF(ISERROR(VLOOKUP(A2876,'entry data'!B:E,4,0)),"",VLOOKUP(A2876,'entry data'!B:E,4,0))</f>
        <v/>
      </c>
      <c r="F2876" s="11" t="str">
        <f>IF(A2876="","",IF(ISERROR(VLOOKUP(A2876,'entry data'!B:F,5,0)),"",VLOOKUP(A2876,'entry data'!B:F,5,0)))</f>
        <v/>
      </c>
      <c r="G2876" s="12" t="str">
        <f>IF(A2876="","",IF(ISERROR(VLOOKUP(A2876,'entry data'!B:I,8,0)),"",VLOOKUP(A2876,'entry data'!B:I,7,0)))</f>
        <v/>
      </c>
      <c r="H2876" s="13" t="str">
        <f>IF(A2876="","",IF(B2876=1,VLOOKUP(A2876,'entry data'!B:D,3,0),I2875))</f>
        <v/>
      </c>
      <c r="I2876" s="14" t="str">
        <f>IF(A2876="","",IF(E2876="weekly",7,IF(E2876="fortnightly",14,IF(E2876="monthly",DATE(IF(MONTH(H2876)=12,YEAR(H2876)+1,YEAR(H2876)),VLOOKUP(MONTH(H2876),index!$D$2:$G$13,2,0),DAY(H2876)),
IF(E2876="quarterly",DATE(IF(MONTH(H2876)&gt;=10,YEAR(H2876)+1,YEAR(H2876)),VLOOKUP(MONTH(H2876),index!$D$2:$G$13,3,0),DAY(H2876)),
IF(E2876="halfyearly",DATE(IF(MONTH(H2876)&gt;=7,YEAR(H2876)+1,YEAR(H2876)),VLOOKUP(MONTH(H2876),index!$D$2:$G$13,4,0),DAY(H2876)),
DATE(YEAR(H2876)+1,MONTH(H2876),DAY(H2876)))))-H2876))+H2876)</f>
        <v/>
      </c>
      <c r="J2876" s="9" t="str">
        <f t="shared" si="286"/>
        <v/>
      </c>
      <c r="K2876" s="11" t="str">
        <f t="shared" si="287"/>
        <v/>
      </c>
      <c r="L2876" s="11" t="str">
        <f t="shared" si="288"/>
        <v/>
      </c>
      <c r="M2876" s="11" t="str">
        <f>IF(A2876="","",VLOOKUP(E2876,index!$A$1:$B$6,2,0)*K2876*G2876)</f>
        <v/>
      </c>
      <c r="N2876" s="11" t="str">
        <f>IF(A2876="","",-PMT(G2876*VLOOKUP(E2876,index!$A$1:$B$6,2,0),C2876,F2876,0,0))</f>
        <v/>
      </c>
      <c r="O2876" s="11" t="str">
        <f t="shared" si="289"/>
        <v/>
      </c>
      <c r="P2876" s="11" t="str">
        <f t="shared" si="284"/>
        <v/>
      </c>
    </row>
    <row r="2877" spans="1:16" x14ac:dyDescent="0.25">
      <c r="A2877" s="9" t="str">
        <f>IF(A2876="","",IF(B2876&lt;C2876,A2876,IF(A2876=MAX('entry data'!$B$8:$B$507),"",A2876+1)))</f>
        <v/>
      </c>
      <c r="B2877" s="9" t="str">
        <f t="shared" si="285"/>
        <v/>
      </c>
      <c r="C2877" s="9" t="str">
        <f>IF(ISERROR(VLOOKUP(A2877,'entry data'!B:G,6,0)),"",VLOOKUP(A2877,'entry data'!B:G,6,0))</f>
        <v/>
      </c>
      <c r="D2877" s="9" t="str">
        <f>IF(ISERROR(VLOOKUP(A2877,'entry data'!B:C,2,0)),"",VLOOKUP(A2877,'entry data'!B:C,2,0))</f>
        <v/>
      </c>
      <c r="E2877" s="9" t="str">
        <f>IF(ISERROR(VLOOKUP(A2877,'entry data'!B:E,4,0)),"",VLOOKUP(A2877,'entry data'!B:E,4,0))</f>
        <v/>
      </c>
      <c r="F2877" s="11" t="str">
        <f>IF(A2877="","",IF(ISERROR(VLOOKUP(A2877,'entry data'!B:F,5,0)),"",VLOOKUP(A2877,'entry data'!B:F,5,0)))</f>
        <v/>
      </c>
      <c r="G2877" s="12" t="str">
        <f>IF(A2877="","",IF(ISERROR(VLOOKUP(A2877,'entry data'!B:I,8,0)),"",VLOOKUP(A2877,'entry data'!B:I,7,0)))</f>
        <v/>
      </c>
      <c r="H2877" s="13" t="str">
        <f>IF(A2877="","",IF(B2877=1,VLOOKUP(A2877,'entry data'!B:D,3,0),I2876))</f>
        <v/>
      </c>
      <c r="I2877" s="14" t="str">
        <f>IF(A2877="","",IF(E2877="weekly",7,IF(E2877="fortnightly",14,IF(E2877="monthly",DATE(IF(MONTH(H2877)=12,YEAR(H2877)+1,YEAR(H2877)),VLOOKUP(MONTH(H2877),index!$D$2:$G$13,2,0),DAY(H2877)),
IF(E2877="quarterly",DATE(IF(MONTH(H2877)&gt;=10,YEAR(H2877)+1,YEAR(H2877)),VLOOKUP(MONTH(H2877),index!$D$2:$G$13,3,0),DAY(H2877)),
IF(E2877="halfyearly",DATE(IF(MONTH(H2877)&gt;=7,YEAR(H2877)+1,YEAR(H2877)),VLOOKUP(MONTH(H2877),index!$D$2:$G$13,4,0),DAY(H2877)),
DATE(YEAR(H2877)+1,MONTH(H2877),DAY(H2877)))))-H2877))+H2877)</f>
        <v/>
      </c>
      <c r="J2877" s="9" t="str">
        <f t="shared" si="286"/>
        <v/>
      </c>
      <c r="K2877" s="11" t="str">
        <f t="shared" si="287"/>
        <v/>
      </c>
      <c r="L2877" s="11" t="str">
        <f t="shared" si="288"/>
        <v/>
      </c>
      <c r="M2877" s="11" t="str">
        <f>IF(A2877="","",VLOOKUP(E2877,index!$A$1:$B$6,2,0)*K2877*G2877)</f>
        <v/>
      </c>
      <c r="N2877" s="11" t="str">
        <f>IF(A2877="","",-PMT(G2877*VLOOKUP(E2877,index!$A$1:$B$6,2,0),C2877,F2877,0,0))</f>
        <v/>
      </c>
      <c r="O2877" s="11" t="str">
        <f t="shared" si="289"/>
        <v/>
      </c>
      <c r="P2877" s="11" t="str">
        <f t="shared" si="284"/>
        <v/>
      </c>
    </row>
    <row r="2878" spans="1:16" x14ac:dyDescent="0.25">
      <c r="A2878" s="9" t="str">
        <f>IF(A2877="","",IF(B2877&lt;C2877,A2877,IF(A2877=MAX('entry data'!$B$8:$B$507),"",A2877+1)))</f>
        <v/>
      </c>
      <c r="B2878" s="9" t="str">
        <f t="shared" si="285"/>
        <v/>
      </c>
      <c r="C2878" s="9" t="str">
        <f>IF(ISERROR(VLOOKUP(A2878,'entry data'!B:G,6,0)),"",VLOOKUP(A2878,'entry data'!B:G,6,0))</f>
        <v/>
      </c>
      <c r="D2878" s="9" t="str">
        <f>IF(ISERROR(VLOOKUP(A2878,'entry data'!B:C,2,0)),"",VLOOKUP(A2878,'entry data'!B:C,2,0))</f>
        <v/>
      </c>
      <c r="E2878" s="9" t="str">
        <f>IF(ISERROR(VLOOKUP(A2878,'entry data'!B:E,4,0)),"",VLOOKUP(A2878,'entry data'!B:E,4,0))</f>
        <v/>
      </c>
      <c r="F2878" s="11" t="str">
        <f>IF(A2878="","",IF(ISERROR(VLOOKUP(A2878,'entry data'!B:F,5,0)),"",VLOOKUP(A2878,'entry data'!B:F,5,0)))</f>
        <v/>
      </c>
      <c r="G2878" s="12" t="str">
        <f>IF(A2878="","",IF(ISERROR(VLOOKUP(A2878,'entry data'!B:I,8,0)),"",VLOOKUP(A2878,'entry data'!B:I,7,0)))</f>
        <v/>
      </c>
      <c r="H2878" s="13" t="str">
        <f>IF(A2878="","",IF(B2878=1,VLOOKUP(A2878,'entry data'!B:D,3,0),I2877))</f>
        <v/>
      </c>
      <c r="I2878" s="14" t="str">
        <f>IF(A2878="","",IF(E2878="weekly",7,IF(E2878="fortnightly",14,IF(E2878="monthly",DATE(IF(MONTH(H2878)=12,YEAR(H2878)+1,YEAR(H2878)),VLOOKUP(MONTH(H2878),index!$D$2:$G$13,2,0),DAY(H2878)),
IF(E2878="quarterly",DATE(IF(MONTH(H2878)&gt;=10,YEAR(H2878)+1,YEAR(H2878)),VLOOKUP(MONTH(H2878),index!$D$2:$G$13,3,0),DAY(H2878)),
IF(E2878="halfyearly",DATE(IF(MONTH(H2878)&gt;=7,YEAR(H2878)+1,YEAR(H2878)),VLOOKUP(MONTH(H2878),index!$D$2:$G$13,4,0),DAY(H2878)),
DATE(YEAR(H2878)+1,MONTH(H2878),DAY(H2878)))))-H2878))+H2878)</f>
        <v/>
      </c>
      <c r="J2878" s="9" t="str">
        <f t="shared" si="286"/>
        <v/>
      </c>
      <c r="K2878" s="11" t="str">
        <f t="shared" si="287"/>
        <v/>
      </c>
      <c r="L2878" s="11" t="str">
        <f t="shared" si="288"/>
        <v/>
      </c>
      <c r="M2878" s="11" t="str">
        <f>IF(A2878="","",VLOOKUP(E2878,index!$A$1:$B$6,2,0)*K2878*G2878)</f>
        <v/>
      </c>
      <c r="N2878" s="11" t="str">
        <f>IF(A2878="","",-PMT(G2878*VLOOKUP(E2878,index!$A$1:$B$6,2,0),C2878,F2878,0,0))</f>
        <v/>
      </c>
      <c r="O2878" s="11" t="str">
        <f t="shared" si="289"/>
        <v/>
      </c>
      <c r="P2878" s="11" t="str">
        <f t="shared" si="284"/>
        <v/>
      </c>
    </row>
    <row r="2879" spans="1:16" x14ac:dyDescent="0.25">
      <c r="A2879" s="9" t="str">
        <f>IF(A2878="","",IF(B2878&lt;C2878,A2878,IF(A2878=MAX('entry data'!$B$8:$B$507),"",A2878+1)))</f>
        <v/>
      </c>
      <c r="B2879" s="9" t="str">
        <f t="shared" si="285"/>
        <v/>
      </c>
      <c r="C2879" s="9" t="str">
        <f>IF(ISERROR(VLOOKUP(A2879,'entry data'!B:G,6,0)),"",VLOOKUP(A2879,'entry data'!B:G,6,0))</f>
        <v/>
      </c>
      <c r="D2879" s="9" t="str">
        <f>IF(ISERROR(VLOOKUP(A2879,'entry data'!B:C,2,0)),"",VLOOKUP(A2879,'entry data'!B:C,2,0))</f>
        <v/>
      </c>
      <c r="E2879" s="9" t="str">
        <f>IF(ISERROR(VLOOKUP(A2879,'entry data'!B:E,4,0)),"",VLOOKUP(A2879,'entry data'!B:E,4,0))</f>
        <v/>
      </c>
      <c r="F2879" s="11" t="str">
        <f>IF(A2879="","",IF(ISERROR(VLOOKUP(A2879,'entry data'!B:F,5,0)),"",VLOOKUP(A2879,'entry data'!B:F,5,0)))</f>
        <v/>
      </c>
      <c r="G2879" s="12" t="str">
        <f>IF(A2879="","",IF(ISERROR(VLOOKUP(A2879,'entry data'!B:I,8,0)),"",VLOOKUP(A2879,'entry data'!B:I,7,0)))</f>
        <v/>
      </c>
      <c r="H2879" s="13" t="str">
        <f>IF(A2879="","",IF(B2879=1,VLOOKUP(A2879,'entry data'!B:D,3,0),I2878))</f>
        <v/>
      </c>
      <c r="I2879" s="14" t="str">
        <f>IF(A2879="","",IF(E2879="weekly",7,IF(E2879="fortnightly",14,IF(E2879="monthly",DATE(IF(MONTH(H2879)=12,YEAR(H2879)+1,YEAR(H2879)),VLOOKUP(MONTH(H2879),index!$D$2:$G$13,2,0),DAY(H2879)),
IF(E2879="quarterly",DATE(IF(MONTH(H2879)&gt;=10,YEAR(H2879)+1,YEAR(H2879)),VLOOKUP(MONTH(H2879),index!$D$2:$G$13,3,0),DAY(H2879)),
IF(E2879="halfyearly",DATE(IF(MONTH(H2879)&gt;=7,YEAR(H2879)+1,YEAR(H2879)),VLOOKUP(MONTH(H2879),index!$D$2:$G$13,4,0),DAY(H2879)),
DATE(YEAR(H2879)+1,MONTH(H2879),DAY(H2879)))))-H2879))+H2879)</f>
        <v/>
      </c>
      <c r="J2879" s="9" t="str">
        <f t="shared" si="286"/>
        <v/>
      </c>
      <c r="K2879" s="11" t="str">
        <f t="shared" si="287"/>
        <v/>
      </c>
      <c r="L2879" s="11" t="str">
        <f t="shared" si="288"/>
        <v/>
      </c>
      <c r="M2879" s="11" t="str">
        <f>IF(A2879="","",VLOOKUP(E2879,index!$A$1:$B$6,2,0)*K2879*G2879)</f>
        <v/>
      </c>
      <c r="N2879" s="11" t="str">
        <f>IF(A2879="","",-PMT(G2879*VLOOKUP(E2879,index!$A$1:$B$6,2,0),C2879,F2879,0,0))</f>
        <v/>
      </c>
      <c r="O2879" s="11" t="str">
        <f t="shared" si="289"/>
        <v/>
      </c>
      <c r="P2879" s="11" t="str">
        <f t="shared" si="284"/>
        <v/>
      </c>
    </row>
    <row r="2880" spans="1:16" x14ac:dyDescent="0.25">
      <c r="A2880" s="9" t="str">
        <f>IF(A2879="","",IF(B2879&lt;C2879,A2879,IF(A2879=MAX('entry data'!$B$8:$B$507),"",A2879+1)))</f>
        <v/>
      </c>
      <c r="B2880" s="9" t="str">
        <f t="shared" si="285"/>
        <v/>
      </c>
      <c r="C2880" s="9" t="str">
        <f>IF(ISERROR(VLOOKUP(A2880,'entry data'!B:G,6,0)),"",VLOOKUP(A2880,'entry data'!B:G,6,0))</f>
        <v/>
      </c>
      <c r="D2880" s="9" t="str">
        <f>IF(ISERROR(VLOOKUP(A2880,'entry data'!B:C,2,0)),"",VLOOKUP(A2880,'entry data'!B:C,2,0))</f>
        <v/>
      </c>
      <c r="E2880" s="9" t="str">
        <f>IF(ISERROR(VLOOKUP(A2880,'entry data'!B:E,4,0)),"",VLOOKUP(A2880,'entry data'!B:E,4,0))</f>
        <v/>
      </c>
      <c r="F2880" s="11" t="str">
        <f>IF(A2880="","",IF(ISERROR(VLOOKUP(A2880,'entry data'!B:F,5,0)),"",VLOOKUP(A2880,'entry data'!B:F,5,0)))</f>
        <v/>
      </c>
      <c r="G2880" s="12" t="str">
        <f>IF(A2880="","",IF(ISERROR(VLOOKUP(A2880,'entry data'!B:I,8,0)),"",VLOOKUP(A2880,'entry data'!B:I,7,0)))</f>
        <v/>
      </c>
      <c r="H2880" s="13" t="str">
        <f>IF(A2880="","",IF(B2880=1,VLOOKUP(A2880,'entry data'!B:D,3,0),I2879))</f>
        <v/>
      </c>
      <c r="I2880" s="14" t="str">
        <f>IF(A2880="","",IF(E2880="weekly",7,IF(E2880="fortnightly",14,IF(E2880="monthly",DATE(IF(MONTH(H2880)=12,YEAR(H2880)+1,YEAR(H2880)),VLOOKUP(MONTH(H2880),index!$D$2:$G$13,2,0),DAY(H2880)),
IF(E2880="quarterly",DATE(IF(MONTH(H2880)&gt;=10,YEAR(H2880)+1,YEAR(H2880)),VLOOKUP(MONTH(H2880),index!$D$2:$G$13,3,0),DAY(H2880)),
IF(E2880="halfyearly",DATE(IF(MONTH(H2880)&gt;=7,YEAR(H2880)+1,YEAR(H2880)),VLOOKUP(MONTH(H2880),index!$D$2:$G$13,4,0),DAY(H2880)),
DATE(YEAR(H2880)+1,MONTH(H2880),DAY(H2880)))))-H2880))+H2880)</f>
        <v/>
      </c>
      <c r="J2880" s="9" t="str">
        <f t="shared" si="286"/>
        <v/>
      </c>
      <c r="K2880" s="11" t="str">
        <f t="shared" si="287"/>
        <v/>
      </c>
      <c r="L2880" s="11" t="str">
        <f t="shared" si="288"/>
        <v/>
      </c>
      <c r="M2880" s="11" t="str">
        <f>IF(A2880="","",VLOOKUP(E2880,index!$A$1:$B$6,2,0)*K2880*G2880)</f>
        <v/>
      </c>
      <c r="N2880" s="11" t="str">
        <f>IF(A2880="","",-PMT(G2880*VLOOKUP(E2880,index!$A$1:$B$6,2,0),C2880,F2880,0,0))</f>
        <v/>
      </c>
      <c r="O2880" s="11" t="str">
        <f t="shared" si="289"/>
        <v/>
      </c>
      <c r="P2880" s="11" t="str">
        <f t="shared" si="284"/>
        <v/>
      </c>
    </row>
    <row r="2881" spans="1:16" x14ac:dyDescent="0.25">
      <c r="A2881" s="9" t="str">
        <f>IF(A2880="","",IF(B2880&lt;C2880,A2880,IF(A2880=MAX('entry data'!$B$8:$B$507),"",A2880+1)))</f>
        <v/>
      </c>
      <c r="B2881" s="9" t="str">
        <f t="shared" si="285"/>
        <v/>
      </c>
      <c r="C2881" s="9" t="str">
        <f>IF(ISERROR(VLOOKUP(A2881,'entry data'!B:G,6,0)),"",VLOOKUP(A2881,'entry data'!B:G,6,0))</f>
        <v/>
      </c>
      <c r="D2881" s="9" t="str">
        <f>IF(ISERROR(VLOOKUP(A2881,'entry data'!B:C,2,0)),"",VLOOKUP(A2881,'entry data'!B:C,2,0))</f>
        <v/>
      </c>
      <c r="E2881" s="9" t="str">
        <f>IF(ISERROR(VLOOKUP(A2881,'entry data'!B:E,4,0)),"",VLOOKUP(A2881,'entry data'!B:E,4,0))</f>
        <v/>
      </c>
      <c r="F2881" s="11" t="str">
        <f>IF(A2881="","",IF(ISERROR(VLOOKUP(A2881,'entry data'!B:F,5,0)),"",VLOOKUP(A2881,'entry data'!B:F,5,0)))</f>
        <v/>
      </c>
      <c r="G2881" s="12" t="str">
        <f>IF(A2881="","",IF(ISERROR(VLOOKUP(A2881,'entry data'!B:I,8,0)),"",VLOOKUP(A2881,'entry data'!B:I,7,0)))</f>
        <v/>
      </c>
      <c r="H2881" s="13" t="str">
        <f>IF(A2881="","",IF(B2881=1,VLOOKUP(A2881,'entry data'!B:D,3,0),I2880))</f>
        <v/>
      </c>
      <c r="I2881" s="14" t="str">
        <f>IF(A2881="","",IF(E2881="weekly",7,IF(E2881="fortnightly",14,IF(E2881="monthly",DATE(IF(MONTH(H2881)=12,YEAR(H2881)+1,YEAR(H2881)),VLOOKUP(MONTH(H2881),index!$D$2:$G$13,2,0),DAY(H2881)),
IF(E2881="quarterly",DATE(IF(MONTH(H2881)&gt;=10,YEAR(H2881)+1,YEAR(H2881)),VLOOKUP(MONTH(H2881),index!$D$2:$G$13,3,0),DAY(H2881)),
IF(E2881="halfyearly",DATE(IF(MONTH(H2881)&gt;=7,YEAR(H2881)+1,YEAR(H2881)),VLOOKUP(MONTH(H2881),index!$D$2:$G$13,4,0),DAY(H2881)),
DATE(YEAR(H2881)+1,MONTH(H2881),DAY(H2881)))))-H2881))+H2881)</f>
        <v/>
      </c>
      <c r="J2881" s="9" t="str">
        <f t="shared" si="286"/>
        <v/>
      </c>
      <c r="K2881" s="11" t="str">
        <f t="shared" si="287"/>
        <v/>
      </c>
      <c r="L2881" s="11" t="str">
        <f t="shared" si="288"/>
        <v/>
      </c>
      <c r="M2881" s="11" t="str">
        <f>IF(A2881="","",VLOOKUP(E2881,index!$A$1:$B$6,2,0)*K2881*G2881)</f>
        <v/>
      </c>
      <c r="N2881" s="11" t="str">
        <f>IF(A2881="","",-PMT(G2881*VLOOKUP(E2881,index!$A$1:$B$6,2,0),C2881,F2881,0,0))</f>
        <v/>
      </c>
      <c r="O2881" s="11" t="str">
        <f t="shared" si="289"/>
        <v/>
      </c>
      <c r="P2881" s="11" t="str">
        <f t="shared" si="284"/>
        <v/>
      </c>
    </row>
    <row r="2882" spans="1:16" x14ac:dyDescent="0.25">
      <c r="A2882" s="9" t="str">
        <f>IF(A2881="","",IF(B2881&lt;C2881,A2881,IF(A2881=MAX('entry data'!$B$8:$B$507),"",A2881+1)))</f>
        <v/>
      </c>
      <c r="B2882" s="9" t="str">
        <f t="shared" si="285"/>
        <v/>
      </c>
      <c r="C2882" s="9" t="str">
        <f>IF(ISERROR(VLOOKUP(A2882,'entry data'!B:G,6,0)),"",VLOOKUP(A2882,'entry data'!B:G,6,0))</f>
        <v/>
      </c>
      <c r="D2882" s="9" t="str">
        <f>IF(ISERROR(VLOOKUP(A2882,'entry data'!B:C,2,0)),"",VLOOKUP(A2882,'entry data'!B:C,2,0))</f>
        <v/>
      </c>
      <c r="E2882" s="9" t="str">
        <f>IF(ISERROR(VLOOKUP(A2882,'entry data'!B:E,4,0)),"",VLOOKUP(A2882,'entry data'!B:E,4,0))</f>
        <v/>
      </c>
      <c r="F2882" s="11" t="str">
        <f>IF(A2882="","",IF(ISERROR(VLOOKUP(A2882,'entry data'!B:F,5,0)),"",VLOOKUP(A2882,'entry data'!B:F,5,0)))</f>
        <v/>
      </c>
      <c r="G2882" s="12" t="str">
        <f>IF(A2882="","",IF(ISERROR(VLOOKUP(A2882,'entry data'!B:I,8,0)),"",VLOOKUP(A2882,'entry data'!B:I,7,0)))</f>
        <v/>
      </c>
      <c r="H2882" s="13" t="str">
        <f>IF(A2882="","",IF(B2882=1,VLOOKUP(A2882,'entry data'!B:D,3,0),I2881))</f>
        <v/>
      </c>
      <c r="I2882" s="14" t="str">
        <f>IF(A2882="","",IF(E2882="weekly",7,IF(E2882="fortnightly",14,IF(E2882="monthly",DATE(IF(MONTH(H2882)=12,YEAR(H2882)+1,YEAR(H2882)),VLOOKUP(MONTH(H2882),index!$D$2:$G$13,2,0),DAY(H2882)),
IF(E2882="quarterly",DATE(IF(MONTH(H2882)&gt;=10,YEAR(H2882)+1,YEAR(H2882)),VLOOKUP(MONTH(H2882),index!$D$2:$G$13,3,0),DAY(H2882)),
IF(E2882="halfyearly",DATE(IF(MONTH(H2882)&gt;=7,YEAR(H2882)+1,YEAR(H2882)),VLOOKUP(MONTH(H2882),index!$D$2:$G$13,4,0),DAY(H2882)),
DATE(YEAR(H2882)+1,MONTH(H2882),DAY(H2882)))))-H2882))+H2882)</f>
        <v/>
      </c>
      <c r="J2882" s="9" t="str">
        <f t="shared" si="286"/>
        <v/>
      </c>
      <c r="K2882" s="11" t="str">
        <f t="shared" si="287"/>
        <v/>
      </c>
      <c r="L2882" s="11" t="str">
        <f t="shared" si="288"/>
        <v/>
      </c>
      <c r="M2882" s="11" t="str">
        <f>IF(A2882="","",VLOOKUP(E2882,index!$A$1:$B$6,2,0)*K2882*G2882)</f>
        <v/>
      </c>
      <c r="N2882" s="11" t="str">
        <f>IF(A2882="","",-PMT(G2882*VLOOKUP(E2882,index!$A$1:$B$6,2,0),C2882,F2882,0,0))</f>
        <v/>
      </c>
      <c r="O2882" s="11" t="str">
        <f t="shared" si="289"/>
        <v/>
      </c>
      <c r="P2882" s="11" t="str">
        <f t="shared" si="284"/>
        <v/>
      </c>
    </row>
    <row r="2883" spans="1:16" x14ac:dyDescent="0.25">
      <c r="A2883" s="9" t="str">
        <f>IF(A2882="","",IF(B2882&lt;C2882,A2882,IF(A2882=MAX('entry data'!$B$8:$B$507),"",A2882+1)))</f>
        <v/>
      </c>
      <c r="B2883" s="9" t="str">
        <f t="shared" si="285"/>
        <v/>
      </c>
      <c r="C2883" s="9" t="str">
        <f>IF(ISERROR(VLOOKUP(A2883,'entry data'!B:G,6,0)),"",VLOOKUP(A2883,'entry data'!B:G,6,0))</f>
        <v/>
      </c>
      <c r="D2883" s="9" t="str">
        <f>IF(ISERROR(VLOOKUP(A2883,'entry data'!B:C,2,0)),"",VLOOKUP(A2883,'entry data'!B:C,2,0))</f>
        <v/>
      </c>
      <c r="E2883" s="9" t="str">
        <f>IF(ISERROR(VLOOKUP(A2883,'entry data'!B:E,4,0)),"",VLOOKUP(A2883,'entry data'!B:E,4,0))</f>
        <v/>
      </c>
      <c r="F2883" s="11" t="str">
        <f>IF(A2883="","",IF(ISERROR(VLOOKUP(A2883,'entry data'!B:F,5,0)),"",VLOOKUP(A2883,'entry data'!B:F,5,0)))</f>
        <v/>
      </c>
      <c r="G2883" s="12" t="str">
        <f>IF(A2883="","",IF(ISERROR(VLOOKUP(A2883,'entry data'!B:I,8,0)),"",VLOOKUP(A2883,'entry data'!B:I,7,0)))</f>
        <v/>
      </c>
      <c r="H2883" s="13" t="str">
        <f>IF(A2883="","",IF(B2883=1,VLOOKUP(A2883,'entry data'!B:D,3,0),I2882))</f>
        <v/>
      </c>
      <c r="I2883" s="14" t="str">
        <f>IF(A2883="","",IF(E2883="weekly",7,IF(E2883="fortnightly",14,IF(E2883="monthly",DATE(IF(MONTH(H2883)=12,YEAR(H2883)+1,YEAR(H2883)),VLOOKUP(MONTH(H2883),index!$D$2:$G$13,2,0),DAY(H2883)),
IF(E2883="quarterly",DATE(IF(MONTH(H2883)&gt;=10,YEAR(H2883)+1,YEAR(H2883)),VLOOKUP(MONTH(H2883),index!$D$2:$G$13,3,0),DAY(H2883)),
IF(E2883="halfyearly",DATE(IF(MONTH(H2883)&gt;=7,YEAR(H2883)+1,YEAR(H2883)),VLOOKUP(MONTH(H2883),index!$D$2:$G$13,4,0),DAY(H2883)),
DATE(YEAR(H2883)+1,MONTH(H2883),DAY(H2883)))))-H2883))+H2883)</f>
        <v/>
      </c>
      <c r="J2883" s="9" t="str">
        <f t="shared" si="286"/>
        <v/>
      </c>
      <c r="K2883" s="11" t="str">
        <f t="shared" si="287"/>
        <v/>
      </c>
      <c r="L2883" s="11" t="str">
        <f t="shared" si="288"/>
        <v/>
      </c>
      <c r="M2883" s="11" t="str">
        <f>IF(A2883="","",VLOOKUP(E2883,index!$A$1:$B$6,2,0)*K2883*G2883)</f>
        <v/>
      </c>
      <c r="N2883" s="11" t="str">
        <f>IF(A2883="","",-PMT(G2883*VLOOKUP(E2883,index!$A$1:$B$6,2,0),C2883,F2883,0,0))</f>
        <v/>
      </c>
      <c r="O2883" s="11" t="str">
        <f t="shared" si="289"/>
        <v/>
      </c>
      <c r="P2883" s="11" t="str">
        <f t="shared" ref="P2883:P2946" si="290">IF(A2883="","",IF(J2883&lt;&gt;J2884,O2883,0))</f>
        <v/>
      </c>
    </row>
    <row r="2884" spans="1:16" x14ac:dyDescent="0.25">
      <c r="A2884" s="9" t="str">
        <f>IF(A2883="","",IF(B2883&lt;C2883,A2883,IF(A2883=MAX('entry data'!$B$8:$B$507),"",A2883+1)))</f>
        <v/>
      </c>
      <c r="B2884" s="9" t="str">
        <f t="shared" si="285"/>
        <v/>
      </c>
      <c r="C2884" s="9" t="str">
        <f>IF(ISERROR(VLOOKUP(A2884,'entry data'!B:G,6,0)),"",VLOOKUP(A2884,'entry data'!B:G,6,0))</f>
        <v/>
      </c>
      <c r="D2884" s="9" t="str">
        <f>IF(ISERROR(VLOOKUP(A2884,'entry data'!B:C,2,0)),"",VLOOKUP(A2884,'entry data'!B:C,2,0))</f>
        <v/>
      </c>
      <c r="E2884" s="9" t="str">
        <f>IF(ISERROR(VLOOKUP(A2884,'entry data'!B:E,4,0)),"",VLOOKUP(A2884,'entry data'!B:E,4,0))</f>
        <v/>
      </c>
      <c r="F2884" s="11" t="str">
        <f>IF(A2884="","",IF(ISERROR(VLOOKUP(A2884,'entry data'!B:F,5,0)),"",VLOOKUP(A2884,'entry data'!B:F,5,0)))</f>
        <v/>
      </c>
      <c r="G2884" s="12" t="str">
        <f>IF(A2884="","",IF(ISERROR(VLOOKUP(A2884,'entry data'!B:I,8,0)),"",VLOOKUP(A2884,'entry data'!B:I,7,0)))</f>
        <v/>
      </c>
      <c r="H2884" s="13" t="str">
        <f>IF(A2884="","",IF(B2884=1,VLOOKUP(A2884,'entry data'!B:D,3,0),I2883))</f>
        <v/>
      </c>
      <c r="I2884" s="14" t="str">
        <f>IF(A2884="","",IF(E2884="weekly",7,IF(E2884="fortnightly",14,IF(E2884="monthly",DATE(IF(MONTH(H2884)=12,YEAR(H2884)+1,YEAR(H2884)),VLOOKUP(MONTH(H2884),index!$D$2:$G$13,2,0),DAY(H2884)),
IF(E2884="quarterly",DATE(IF(MONTH(H2884)&gt;=10,YEAR(H2884)+1,YEAR(H2884)),VLOOKUP(MONTH(H2884),index!$D$2:$G$13,3,0),DAY(H2884)),
IF(E2884="halfyearly",DATE(IF(MONTH(H2884)&gt;=7,YEAR(H2884)+1,YEAR(H2884)),VLOOKUP(MONTH(H2884),index!$D$2:$G$13,4,0),DAY(H2884)),
DATE(YEAR(H2884)+1,MONTH(H2884),DAY(H2884)))))-H2884))+H2884)</f>
        <v/>
      </c>
      <c r="J2884" s="9" t="str">
        <f t="shared" si="286"/>
        <v/>
      </c>
      <c r="K2884" s="11" t="str">
        <f t="shared" si="287"/>
        <v/>
      </c>
      <c r="L2884" s="11" t="str">
        <f t="shared" si="288"/>
        <v/>
      </c>
      <c r="M2884" s="11" t="str">
        <f>IF(A2884="","",VLOOKUP(E2884,index!$A$1:$B$6,2,0)*K2884*G2884)</f>
        <v/>
      </c>
      <c r="N2884" s="11" t="str">
        <f>IF(A2884="","",-PMT(G2884*VLOOKUP(E2884,index!$A$1:$B$6,2,0),C2884,F2884,0,0))</f>
        <v/>
      </c>
      <c r="O2884" s="11" t="str">
        <f t="shared" si="289"/>
        <v/>
      </c>
      <c r="P2884" s="11" t="str">
        <f t="shared" si="290"/>
        <v/>
      </c>
    </row>
    <row r="2885" spans="1:16" x14ac:dyDescent="0.25">
      <c r="A2885" s="9" t="str">
        <f>IF(A2884="","",IF(B2884&lt;C2884,A2884,IF(A2884=MAX('entry data'!$B$8:$B$507),"",A2884+1)))</f>
        <v/>
      </c>
      <c r="B2885" s="9" t="str">
        <f t="shared" si="285"/>
        <v/>
      </c>
      <c r="C2885" s="9" t="str">
        <f>IF(ISERROR(VLOOKUP(A2885,'entry data'!B:G,6,0)),"",VLOOKUP(A2885,'entry data'!B:G,6,0))</f>
        <v/>
      </c>
      <c r="D2885" s="9" t="str">
        <f>IF(ISERROR(VLOOKUP(A2885,'entry data'!B:C,2,0)),"",VLOOKUP(A2885,'entry data'!B:C,2,0))</f>
        <v/>
      </c>
      <c r="E2885" s="9" t="str">
        <f>IF(ISERROR(VLOOKUP(A2885,'entry data'!B:E,4,0)),"",VLOOKUP(A2885,'entry data'!B:E,4,0))</f>
        <v/>
      </c>
      <c r="F2885" s="11" t="str">
        <f>IF(A2885="","",IF(ISERROR(VLOOKUP(A2885,'entry data'!B:F,5,0)),"",VLOOKUP(A2885,'entry data'!B:F,5,0)))</f>
        <v/>
      </c>
      <c r="G2885" s="12" t="str">
        <f>IF(A2885="","",IF(ISERROR(VLOOKUP(A2885,'entry data'!B:I,8,0)),"",VLOOKUP(A2885,'entry data'!B:I,7,0)))</f>
        <v/>
      </c>
      <c r="H2885" s="13" t="str">
        <f>IF(A2885="","",IF(B2885=1,VLOOKUP(A2885,'entry data'!B:D,3,0),I2884))</f>
        <v/>
      </c>
      <c r="I2885" s="14" t="str">
        <f>IF(A2885="","",IF(E2885="weekly",7,IF(E2885="fortnightly",14,IF(E2885="monthly",DATE(IF(MONTH(H2885)=12,YEAR(H2885)+1,YEAR(H2885)),VLOOKUP(MONTH(H2885),index!$D$2:$G$13,2,0),DAY(H2885)),
IF(E2885="quarterly",DATE(IF(MONTH(H2885)&gt;=10,YEAR(H2885)+1,YEAR(H2885)),VLOOKUP(MONTH(H2885),index!$D$2:$G$13,3,0),DAY(H2885)),
IF(E2885="halfyearly",DATE(IF(MONTH(H2885)&gt;=7,YEAR(H2885)+1,YEAR(H2885)),VLOOKUP(MONTH(H2885),index!$D$2:$G$13,4,0),DAY(H2885)),
DATE(YEAR(H2885)+1,MONTH(H2885),DAY(H2885)))))-H2885))+H2885)</f>
        <v/>
      </c>
      <c r="J2885" s="9" t="str">
        <f t="shared" si="286"/>
        <v/>
      </c>
      <c r="K2885" s="11" t="str">
        <f t="shared" si="287"/>
        <v/>
      </c>
      <c r="L2885" s="11" t="str">
        <f t="shared" si="288"/>
        <v/>
      </c>
      <c r="M2885" s="11" t="str">
        <f>IF(A2885="","",VLOOKUP(E2885,index!$A$1:$B$6,2,0)*K2885*G2885)</f>
        <v/>
      </c>
      <c r="N2885" s="11" t="str">
        <f>IF(A2885="","",-PMT(G2885*VLOOKUP(E2885,index!$A$1:$B$6,2,0),C2885,F2885,0,0))</f>
        <v/>
      </c>
      <c r="O2885" s="11" t="str">
        <f t="shared" si="289"/>
        <v/>
      </c>
      <c r="P2885" s="11" t="str">
        <f t="shared" si="290"/>
        <v/>
      </c>
    </row>
    <row r="2886" spans="1:16" x14ac:dyDescent="0.25">
      <c r="A2886" s="9" t="str">
        <f>IF(A2885="","",IF(B2885&lt;C2885,A2885,IF(A2885=MAX('entry data'!$B$8:$B$507),"",A2885+1)))</f>
        <v/>
      </c>
      <c r="B2886" s="9" t="str">
        <f t="shared" si="285"/>
        <v/>
      </c>
      <c r="C2886" s="9" t="str">
        <f>IF(ISERROR(VLOOKUP(A2886,'entry data'!B:G,6,0)),"",VLOOKUP(A2886,'entry data'!B:G,6,0))</f>
        <v/>
      </c>
      <c r="D2886" s="9" t="str">
        <f>IF(ISERROR(VLOOKUP(A2886,'entry data'!B:C,2,0)),"",VLOOKUP(A2886,'entry data'!B:C,2,0))</f>
        <v/>
      </c>
      <c r="E2886" s="9" t="str">
        <f>IF(ISERROR(VLOOKUP(A2886,'entry data'!B:E,4,0)),"",VLOOKUP(A2886,'entry data'!B:E,4,0))</f>
        <v/>
      </c>
      <c r="F2886" s="11" t="str">
        <f>IF(A2886="","",IF(ISERROR(VLOOKUP(A2886,'entry data'!B:F,5,0)),"",VLOOKUP(A2886,'entry data'!B:F,5,0)))</f>
        <v/>
      </c>
      <c r="G2886" s="12" t="str">
        <f>IF(A2886="","",IF(ISERROR(VLOOKUP(A2886,'entry data'!B:I,8,0)),"",VLOOKUP(A2886,'entry data'!B:I,7,0)))</f>
        <v/>
      </c>
      <c r="H2886" s="13" t="str">
        <f>IF(A2886="","",IF(B2886=1,VLOOKUP(A2886,'entry data'!B:D,3,0),I2885))</f>
        <v/>
      </c>
      <c r="I2886" s="14" t="str">
        <f>IF(A2886="","",IF(E2886="weekly",7,IF(E2886="fortnightly",14,IF(E2886="monthly",DATE(IF(MONTH(H2886)=12,YEAR(H2886)+1,YEAR(H2886)),VLOOKUP(MONTH(H2886),index!$D$2:$G$13,2,0),DAY(H2886)),
IF(E2886="quarterly",DATE(IF(MONTH(H2886)&gt;=10,YEAR(H2886)+1,YEAR(H2886)),VLOOKUP(MONTH(H2886),index!$D$2:$G$13,3,0),DAY(H2886)),
IF(E2886="halfyearly",DATE(IF(MONTH(H2886)&gt;=7,YEAR(H2886)+1,YEAR(H2886)),VLOOKUP(MONTH(H2886),index!$D$2:$G$13,4,0),DAY(H2886)),
DATE(YEAR(H2886)+1,MONTH(H2886),DAY(H2886)))))-H2886))+H2886)</f>
        <v/>
      </c>
      <c r="J2886" s="9" t="str">
        <f t="shared" si="286"/>
        <v/>
      </c>
      <c r="K2886" s="11" t="str">
        <f t="shared" si="287"/>
        <v/>
      </c>
      <c r="L2886" s="11" t="str">
        <f t="shared" si="288"/>
        <v/>
      </c>
      <c r="M2886" s="11" t="str">
        <f>IF(A2886="","",VLOOKUP(E2886,index!$A$1:$B$6,2,0)*K2886*G2886)</f>
        <v/>
      </c>
      <c r="N2886" s="11" t="str">
        <f>IF(A2886="","",-PMT(G2886*VLOOKUP(E2886,index!$A$1:$B$6,2,0),C2886,F2886,0,0))</f>
        <v/>
      </c>
      <c r="O2886" s="11" t="str">
        <f t="shared" si="289"/>
        <v/>
      </c>
      <c r="P2886" s="11" t="str">
        <f t="shared" si="290"/>
        <v/>
      </c>
    </row>
    <row r="2887" spans="1:16" x14ac:dyDescent="0.25">
      <c r="A2887" s="9" t="str">
        <f>IF(A2886="","",IF(B2886&lt;C2886,A2886,IF(A2886=MAX('entry data'!$B$8:$B$507),"",A2886+1)))</f>
        <v/>
      </c>
      <c r="B2887" s="9" t="str">
        <f t="shared" si="285"/>
        <v/>
      </c>
      <c r="C2887" s="9" t="str">
        <f>IF(ISERROR(VLOOKUP(A2887,'entry data'!B:G,6,0)),"",VLOOKUP(A2887,'entry data'!B:G,6,0))</f>
        <v/>
      </c>
      <c r="D2887" s="9" t="str">
        <f>IF(ISERROR(VLOOKUP(A2887,'entry data'!B:C,2,0)),"",VLOOKUP(A2887,'entry data'!B:C,2,0))</f>
        <v/>
      </c>
      <c r="E2887" s="9" t="str">
        <f>IF(ISERROR(VLOOKUP(A2887,'entry data'!B:E,4,0)),"",VLOOKUP(A2887,'entry data'!B:E,4,0))</f>
        <v/>
      </c>
      <c r="F2887" s="11" t="str">
        <f>IF(A2887="","",IF(ISERROR(VLOOKUP(A2887,'entry data'!B:F,5,0)),"",VLOOKUP(A2887,'entry data'!B:F,5,0)))</f>
        <v/>
      </c>
      <c r="G2887" s="12" t="str">
        <f>IF(A2887="","",IF(ISERROR(VLOOKUP(A2887,'entry data'!B:I,8,0)),"",VLOOKUP(A2887,'entry data'!B:I,7,0)))</f>
        <v/>
      </c>
      <c r="H2887" s="13" t="str">
        <f>IF(A2887="","",IF(B2887=1,VLOOKUP(A2887,'entry data'!B:D,3,0),I2886))</f>
        <v/>
      </c>
      <c r="I2887" s="14" t="str">
        <f>IF(A2887="","",IF(E2887="weekly",7,IF(E2887="fortnightly",14,IF(E2887="monthly",DATE(IF(MONTH(H2887)=12,YEAR(H2887)+1,YEAR(H2887)),VLOOKUP(MONTH(H2887),index!$D$2:$G$13,2,0),DAY(H2887)),
IF(E2887="quarterly",DATE(IF(MONTH(H2887)&gt;=10,YEAR(H2887)+1,YEAR(H2887)),VLOOKUP(MONTH(H2887),index!$D$2:$G$13,3,0),DAY(H2887)),
IF(E2887="halfyearly",DATE(IF(MONTH(H2887)&gt;=7,YEAR(H2887)+1,YEAR(H2887)),VLOOKUP(MONTH(H2887),index!$D$2:$G$13,4,0),DAY(H2887)),
DATE(YEAR(H2887)+1,MONTH(H2887),DAY(H2887)))))-H2887))+H2887)</f>
        <v/>
      </c>
      <c r="J2887" s="9" t="str">
        <f t="shared" si="286"/>
        <v/>
      </c>
      <c r="K2887" s="11" t="str">
        <f t="shared" si="287"/>
        <v/>
      </c>
      <c r="L2887" s="11" t="str">
        <f t="shared" si="288"/>
        <v/>
      </c>
      <c r="M2887" s="11" t="str">
        <f>IF(A2887="","",VLOOKUP(E2887,index!$A$1:$B$6,2,0)*K2887*G2887)</f>
        <v/>
      </c>
      <c r="N2887" s="11" t="str">
        <f>IF(A2887="","",-PMT(G2887*VLOOKUP(E2887,index!$A$1:$B$6,2,0),C2887,F2887,0,0))</f>
        <v/>
      </c>
      <c r="O2887" s="11" t="str">
        <f t="shared" si="289"/>
        <v/>
      </c>
      <c r="P2887" s="11" t="str">
        <f t="shared" si="290"/>
        <v/>
      </c>
    </row>
    <row r="2888" spans="1:16" x14ac:dyDescent="0.25">
      <c r="A2888" s="9" t="str">
        <f>IF(A2887="","",IF(B2887&lt;C2887,A2887,IF(A2887=MAX('entry data'!$B$8:$B$507),"",A2887+1)))</f>
        <v/>
      </c>
      <c r="B2888" s="9" t="str">
        <f t="shared" si="285"/>
        <v/>
      </c>
      <c r="C2888" s="9" t="str">
        <f>IF(ISERROR(VLOOKUP(A2888,'entry data'!B:G,6,0)),"",VLOOKUP(A2888,'entry data'!B:G,6,0))</f>
        <v/>
      </c>
      <c r="D2888" s="9" t="str">
        <f>IF(ISERROR(VLOOKUP(A2888,'entry data'!B:C,2,0)),"",VLOOKUP(A2888,'entry data'!B:C,2,0))</f>
        <v/>
      </c>
      <c r="E2888" s="9" t="str">
        <f>IF(ISERROR(VLOOKUP(A2888,'entry data'!B:E,4,0)),"",VLOOKUP(A2888,'entry data'!B:E,4,0))</f>
        <v/>
      </c>
      <c r="F2888" s="11" t="str">
        <f>IF(A2888="","",IF(ISERROR(VLOOKUP(A2888,'entry data'!B:F,5,0)),"",VLOOKUP(A2888,'entry data'!B:F,5,0)))</f>
        <v/>
      </c>
      <c r="G2888" s="12" t="str">
        <f>IF(A2888="","",IF(ISERROR(VLOOKUP(A2888,'entry data'!B:I,8,0)),"",VLOOKUP(A2888,'entry data'!B:I,7,0)))</f>
        <v/>
      </c>
      <c r="H2888" s="13" t="str">
        <f>IF(A2888="","",IF(B2888=1,VLOOKUP(A2888,'entry data'!B:D,3,0),I2887))</f>
        <v/>
      </c>
      <c r="I2888" s="14" t="str">
        <f>IF(A2888="","",IF(E2888="weekly",7,IF(E2888="fortnightly",14,IF(E2888="monthly",DATE(IF(MONTH(H2888)=12,YEAR(H2888)+1,YEAR(H2888)),VLOOKUP(MONTH(H2888),index!$D$2:$G$13,2,0),DAY(H2888)),
IF(E2888="quarterly",DATE(IF(MONTH(H2888)&gt;=10,YEAR(H2888)+1,YEAR(H2888)),VLOOKUP(MONTH(H2888),index!$D$2:$G$13,3,0),DAY(H2888)),
IF(E2888="halfyearly",DATE(IF(MONTH(H2888)&gt;=7,YEAR(H2888)+1,YEAR(H2888)),VLOOKUP(MONTH(H2888),index!$D$2:$G$13,4,0),DAY(H2888)),
DATE(YEAR(H2888)+1,MONTH(H2888),DAY(H2888)))))-H2888))+H2888)</f>
        <v/>
      </c>
      <c r="J2888" s="9" t="str">
        <f t="shared" si="286"/>
        <v/>
      </c>
      <c r="K2888" s="11" t="str">
        <f t="shared" si="287"/>
        <v/>
      </c>
      <c r="L2888" s="11" t="str">
        <f t="shared" si="288"/>
        <v/>
      </c>
      <c r="M2888" s="11" t="str">
        <f>IF(A2888="","",VLOOKUP(E2888,index!$A$1:$B$6,2,0)*K2888*G2888)</f>
        <v/>
      </c>
      <c r="N2888" s="11" t="str">
        <f>IF(A2888="","",-PMT(G2888*VLOOKUP(E2888,index!$A$1:$B$6,2,0),C2888,F2888,0,0))</f>
        <v/>
      </c>
      <c r="O2888" s="11" t="str">
        <f t="shared" si="289"/>
        <v/>
      </c>
      <c r="P2888" s="11" t="str">
        <f t="shared" si="290"/>
        <v/>
      </c>
    </row>
    <row r="2889" spans="1:16" x14ac:dyDescent="0.25">
      <c r="A2889" s="9" t="str">
        <f>IF(A2888="","",IF(B2888&lt;C2888,A2888,IF(A2888=MAX('entry data'!$B$8:$B$507),"",A2888+1)))</f>
        <v/>
      </c>
      <c r="B2889" s="9" t="str">
        <f t="shared" si="285"/>
        <v/>
      </c>
      <c r="C2889" s="9" t="str">
        <f>IF(ISERROR(VLOOKUP(A2889,'entry data'!B:G,6,0)),"",VLOOKUP(A2889,'entry data'!B:G,6,0))</f>
        <v/>
      </c>
      <c r="D2889" s="9" t="str">
        <f>IF(ISERROR(VLOOKUP(A2889,'entry data'!B:C,2,0)),"",VLOOKUP(A2889,'entry data'!B:C,2,0))</f>
        <v/>
      </c>
      <c r="E2889" s="9" t="str">
        <f>IF(ISERROR(VLOOKUP(A2889,'entry data'!B:E,4,0)),"",VLOOKUP(A2889,'entry data'!B:E,4,0))</f>
        <v/>
      </c>
      <c r="F2889" s="11" t="str">
        <f>IF(A2889="","",IF(ISERROR(VLOOKUP(A2889,'entry data'!B:F,5,0)),"",VLOOKUP(A2889,'entry data'!B:F,5,0)))</f>
        <v/>
      </c>
      <c r="G2889" s="12" t="str">
        <f>IF(A2889="","",IF(ISERROR(VLOOKUP(A2889,'entry data'!B:I,8,0)),"",VLOOKUP(A2889,'entry data'!B:I,7,0)))</f>
        <v/>
      </c>
      <c r="H2889" s="13" t="str">
        <f>IF(A2889="","",IF(B2889=1,VLOOKUP(A2889,'entry data'!B:D,3,0),I2888))</f>
        <v/>
      </c>
      <c r="I2889" s="14" t="str">
        <f>IF(A2889="","",IF(E2889="weekly",7,IF(E2889="fortnightly",14,IF(E2889="monthly",DATE(IF(MONTH(H2889)=12,YEAR(H2889)+1,YEAR(H2889)),VLOOKUP(MONTH(H2889),index!$D$2:$G$13,2,0),DAY(H2889)),
IF(E2889="quarterly",DATE(IF(MONTH(H2889)&gt;=10,YEAR(H2889)+1,YEAR(H2889)),VLOOKUP(MONTH(H2889),index!$D$2:$G$13,3,0),DAY(H2889)),
IF(E2889="halfyearly",DATE(IF(MONTH(H2889)&gt;=7,YEAR(H2889)+1,YEAR(H2889)),VLOOKUP(MONTH(H2889),index!$D$2:$G$13,4,0),DAY(H2889)),
DATE(YEAR(H2889)+1,MONTH(H2889),DAY(H2889)))))-H2889))+H2889)</f>
        <v/>
      </c>
      <c r="J2889" s="9" t="str">
        <f t="shared" si="286"/>
        <v/>
      </c>
      <c r="K2889" s="11" t="str">
        <f t="shared" si="287"/>
        <v/>
      </c>
      <c r="L2889" s="11" t="str">
        <f t="shared" si="288"/>
        <v/>
      </c>
      <c r="M2889" s="11" t="str">
        <f>IF(A2889="","",VLOOKUP(E2889,index!$A$1:$B$6,2,0)*K2889*G2889)</f>
        <v/>
      </c>
      <c r="N2889" s="11" t="str">
        <f>IF(A2889="","",-PMT(G2889*VLOOKUP(E2889,index!$A$1:$B$6,2,0),C2889,F2889,0,0))</f>
        <v/>
      </c>
      <c r="O2889" s="11" t="str">
        <f t="shared" si="289"/>
        <v/>
      </c>
      <c r="P2889" s="11" t="str">
        <f t="shared" si="290"/>
        <v/>
      </c>
    </row>
    <row r="2890" spans="1:16" x14ac:dyDescent="0.25">
      <c r="A2890" s="9" t="str">
        <f>IF(A2889="","",IF(B2889&lt;C2889,A2889,IF(A2889=MAX('entry data'!$B$8:$B$507),"",A2889+1)))</f>
        <v/>
      </c>
      <c r="B2890" s="9" t="str">
        <f t="shared" si="285"/>
        <v/>
      </c>
      <c r="C2890" s="9" t="str">
        <f>IF(ISERROR(VLOOKUP(A2890,'entry data'!B:G,6,0)),"",VLOOKUP(A2890,'entry data'!B:G,6,0))</f>
        <v/>
      </c>
      <c r="D2890" s="9" t="str">
        <f>IF(ISERROR(VLOOKUP(A2890,'entry data'!B:C,2,0)),"",VLOOKUP(A2890,'entry data'!B:C,2,0))</f>
        <v/>
      </c>
      <c r="E2890" s="9" t="str">
        <f>IF(ISERROR(VLOOKUP(A2890,'entry data'!B:E,4,0)),"",VLOOKUP(A2890,'entry data'!B:E,4,0))</f>
        <v/>
      </c>
      <c r="F2890" s="11" t="str">
        <f>IF(A2890="","",IF(ISERROR(VLOOKUP(A2890,'entry data'!B:F,5,0)),"",VLOOKUP(A2890,'entry data'!B:F,5,0)))</f>
        <v/>
      </c>
      <c r="G2890" s="12" t="str">
        <f>IF(A2890="","",IF(ISERROR(VLOOKUP(A2890,'entry data'!B:I,8,0)),"",VLOOKUP(A2890,'entry data'!B:I,7,0)))</f>
        <v/>
      </c>
      <c r="H2890" s="13" t="str">
        <f>IF(A2890="","",IF(B2890=1,VLOOKUP(A2890,'entry data'!B:D,3,0),I2889))</f>
        <v/>
      </c>
      <c r="I2890" s="14" t="str">
        <f>IF(A2890="","",IF(E2890="weekly",7,IF(E2890="fortnightly",14,IF(E2890="monthly",DATE(IF(MONTH(H2890)=12,YEAR(H2890)+1,YEAR(H2890)),VLOOKUP(MONTH(H2890),index!$D$2:$G$13,2,0),DAY(H2890)),
IF(E2890="quarterly",DATE(IF(MONTH(H2890)&gt;=10,YEAR(H2890)+1,YEAR(H2890)),VLOOKUP(MONTH(H2890),index!$D$2:$G$13,3,0),DAY(H2890)),
IF(E2890="halfyearly",DATE(IF(MONTH(H2890)&gt;=7,YEAR(H2890)+1,YEAR(H2890)),VLOOKUP(MONTH(H2890),index!$D$2:$G$13,4,0),DAY(H2890)),
DATE(YEAR(H2890)+1,MONTH(H2890),DAY(H2890)))))-H2890))+H2890)</f>
        <v/>
      </c>
      <c r="J2890" s="9" t="str">
        <f t="shared" si="286"/>
        <v/>
      </c>
      <c r="K2890" s="11" t="str">
        <f t="shared" si="287"/>
        <v/>
      </c>
      <c r="L2890" s="11" t="str">
        <f t="shared" si="288"/>
        <v/>
      </c>
      <c r="M2890" s="11" t="str">
        <f>IF(A2890="","",VLOOKUP(E2890,index!$A$1:$B$6,2,0)*K2890*G2890)</f>
        <v/>
      </c>
      <c r="N2890" s="11" t="str">
        <f>IF(A2890="","",-PMT(G2890*VLOOKUP(E2890,index!$A$1:$B$6,2,0),C2890,F2890,0,0))</f>
        <v/>
      </c>
      <c r="O2890" s="11" t="str">
        <f t="shared" si="289"/>
        <v/>
      </c>
      <c r="P2890" s="11" t="str">
        <f t="shared" si="290"/>
        <v/>
      </c>
    </row>
    <row r="2891" spans="1:16" x14ac:dyDescent="0.25">
      <c r="A2891" s="9" t="str">
        <f>IF(A2890="","",IF(B2890&lt;C2890,A2890,IF(A2890=MAX('entry data'!$B$8:$B$507),"",A2890+1)))</f>
        <v/>
      </c>
      <c r="B2891" s="9" t="str">
        <f t="shared" si="285"/>
        <v/>
      </c>
      <c r="C2891" s="9" t="str">
        <f>IF(ISERROR(VLOOKUP(A2891,'entry data'!B:G,6,0)),"",VLOOKUP(A2891,'entry data'!B:G,6,0))</f>
        <v/>
      </c>
      <c r="D2891" s="9" t="str">
        <f>IF(ISERROR(VLOOKUP(A2891,'entry data'!B:C,2,0)),"",VLOOKUP(A2891,'entry data'!B:C,2,0))</f>
        <v/>
      </c>
      <c r="E2891" s="9" t="str">
        <f>IF(ISERROR(VLOOKUP(A2891,'entry data'!B:E,4,0)),"",VLOOKUP(A2891,'entry data'!B:E,4,0))</f>
        <v/>
      </c>
      <c r="F2891" s="11" t="str">
        <f>IF(A2891="","",IF(ISERROR(VLOOKUP(A2891,'entry data'!B:F,5,0)),"",VLOOKUP(A2891,'entry data'!B:F,5,0)))</f>
        <v/>
      </c>
      <c r="G2891" s="12" t="str">
        <f>IF(A2891="","",IF(ISERROR(VLOOKUP(A2891,'entry data'!B:I,8,0)),"",VLOOKUP(A2891,'entry data'!B:I,7,0)))</f>
        <v/>
      </c>
      <c r="H2891" s="13" t="str">
        <f>IF(A2891="","",IF(B2891=1,VLOOKUP(A2891,'entry data'!B:D,3,0),I2890))</f>
        <v/>
      </c>
      <c r="I2891" s="14" t="str">
        <f>IF(A2891="","",IF(E2891="weekly",7,IF(E2891="fortnightly",14,IF(E2891="monthly",DATE(IF(MONTH(H2891)=12,YEAR(H2891)+1,YEAR(H2891)),VLOOKUP(MONTH(H2891),index!$D$2:$G$13,2,0),DAY(H2891)),
IF(E2891="quarterly",DATE(IF(MONTH(H2891)&gt;=10,YEAR(H2891)+1,YEAR(H2891)),VLOOKUP(MONTH(H2891),index!$D$2:$G$13,3,0),DAY(H2891)),
IF(E2891="halfyearly",DATE(IF(MONTH(H2891)&gt;=7,YEAR(H2891)+1,YEAR(H2891)),VLOOKUP(MONTH(H2891),index!$D$2:$G$13,4,0),DAY(H2891)),
DATE(YEAR(H2891)+1,MONTH(H2891),DAY(H2891)))))-H2891))+H2891)</f>
        <v/>
      </c>
      <c r="J2891" s="9" t="str">
        <f t="shared" si="286"/>
        <v/>
      </c>
      <c r="K2891" s="11" t="str">
        <f t="shared" si="287"/>
        <v/>
      </c>
      <c r="L2891" s="11" t="str">
        <f t="shared" si="288"/>
        <v/>
      </c>
      <c r="M2891" s="11" t="str">
        <f>IF(A2891="","",VLOOKUP(E2891,index!$A$1:$B$6,2,0)*K2891*G2891)</f>
        <v/>
      </c>
      <c r="N2891" s="11" t="str">
        <f>IF(A2891="","",-PMT(G2891*VLOOKUP(E2891,index!$A$1:$B$6,2,0),C2891,F2891,0,0))</f>
        <v/>
      </c>
      <c r="O2891" s="11" t="str">
        <f t="shared" si="289"/>
        <v/>
      </c>
      <c r="P2891" s="11" t="str">
        <f t="shared" si="290"/>
        <v/>
      </c>
    </row>
    <row r="2892" spans="1:16" x14ac:dyDescent="0.25">
      <c r="A2892" s="9" t="str">
        <f>IF(A2891="","",IF(B2891&lt;C2891,A2891,IF(A2891=MAX('entry data'!$B$8:$B$507),"",A2891+1)))</f>
        <v/>
      </c>
      <c r="B2892" s="9" t="str">
        <f t="shared" si="285"/>
        <v/>
      </c>
      <c r="C2892" s="9" t="str">
        <f>IF(ISERROR(VLOOKUP(A2892,'entry data'!B:G,6,0)),"",VLOOKUP(A2892,'entry data'!B:G,6,0))</f>
        <v/>
      </c>
      <c r="D2892" s="9" t="str">
        <f>IF(ISERROR(VLOOKUP(A2892,'entry data'!B:C,2,0)),"",VLOOKUP(A2892,'entry data'!B:C,2,0))</f>
        <v/>
      </c>
      <c r="E2892" s="9" t="str">
        <f>IF(ISERROR(VLOOKUP(A2892,'entry data'!B:E,4,0)),"",VLOOKUP(A2892,'entry data'!B:E,4,0))</f>
        <v/>
      </c>
      <c r="F2892" s="11" t="str">
        <f>IF(A2892="","",IF(ISERROR(VLOOKUP(A2892,'entry data'!B:F,5,0)),"",VLOOKUP(A2892,'entry data'!B:F,5,0)))</f>
        <v/>
      </c>
      <c r="G2892" s="12" t="str">
        <f>IF(A2892="","",IF(ISERROR(VLOOKUP(A2892,'entry data'!B:I,8,0)),"",VLOOKUP(A2892,'entry data'!B:I,7,0)))</f>
        <v/>
      </c>
      <c r="H2892" s="13" t="str">
        <f>IF(A2892="","",IF(B2892=1,VLOOKUP(A2892,'entry data'!B:D,3,0),I2891))</f>
        <v/>
      </c>
      <c r="I2892" s="14" t="str">
        <f>IF(A2892="","",IF(E2892="weekly",7,IF(E2892="fortnightly",14,IF(E2892="monthly",DATE(IF(MONTH(H2892)=12,YEAR(H2892)+1,YEAR(H2892)),VLOOKUP(MONTH(H2892),index!$D$2:$G$13,2,0),DAY(H2892)),
IF(E2892="quarterly",DATE(IF(MONTH(H2892)&gt;=10,YEAR(H2892)+1,YEAR(H2892)),VLOOKUP(MONTH(H2892),index!$D$2:$G$13,3,0),DAY(H2892)),
IF(E2892="halfyearly",DATE(IF(MONTH(H2892)&gt;=7,YEAR(H2892)+1,YEAR(H2892)),VLOOKUP(MONTH(H2892),index!$D$2:$G$13,4,0),DAY(H2892)),
DATE(YEAR(H2892)+1,MONTH(H2892),DAY(H2892)))))-H2892))+H2892)</f>
        <v/>
      </c>
      <c r="J2892" s="9" t="str">
        <f t="shared" si="286"/>
        <v/>
      </c>
      <c r="K2892" s="11" t="str">
        <f t="shared" si="287"/>
        <v/>
      </c>
      <c r="L2892" s="11" t="str">
        <f t="shared" si="288"/>
        <v/>
      </c>
      <c r="M2892" s="11" t="str">
        <f>IF(A2892="","",VLOOKUP(E2892,index!$A$1:$B$6,2,0)*K2892*G2892)</f>
        <v/>
      </c>
      <c r="N2892" s="11" t="str">
        <f>IF(A2892="","",-PMT(G2892*VLOOKUP(E2892,index!$A$1:$B$6,2,0),C2892,F2892,0,0))</f>
        <v/>
      </c>
      <c r="O2892" s="11" t="str">
        <f t="shared" si="289"/>
        <v/>
      </c>
      <c r="P2892" s="11" t="str">
        <f t="shared" si="290"/>
        <v/>
      </c>
    </row>
    <row r="2893" spans="1:16" x14ac:dyDescent="0.25">
      <c r="A2893" s="9" t="str">
        <f>IF(A2892="","",IF(B2892&lt;C2892,A2892,IF(A2892=MAX('entry data'!$B$8:$B$507),"",A2892+1)))</f>
        <v/>
      </c>
      <c r="B2893" s="9" t="str">
        <f t="shared" si="285"/>
        <v/>
      </c>
      <c r="C2893" s="9" t="str">
        <f>IF(ISERROR(VLOOKUP(A2893,'entry data'!B:G,6,0)),"",VLOOKUP(A2893,'entry data'!B:G,6,0))</f>
        <v/>
      </c>
      <c r="D2893" s="9" t="str">
        <f>IF(ISERROR(VLOOKUP(A2893,'entry data'!B:C,2,0)),"",VLOOKUP(A2893,'entry data'!B:C,2,0))</f>
        <v/>
      </c>
      <c r="E2893" s="9" t="str">
        <f>IF(ISERROR(VLOOKUP(A2893,'entry data'!B:E,4,0)),"",VLOOKUP(A2893,'entry data'!B:E,4,0))</f>
        <v/>
      </c>
      <c r="F2893" s="11" t="str">
        <f>IF(A2893="","",IF(ISERROR(VLOOKUP(A2893,'entry data'!B:F,5,0)),"",VLOOKUP(A2893,'entry data'!B:F,5,0)))</f>
        <v/>
      </c>
      <c r="G2893" s="12" t="str">
        <f>IF(A2893="","",IF(ISERROR(VLOOKUP(A2893,'entry data'!B:I,8,0)),"",VLOOKUP(A2893,'entry data'!B:I,7,0)))</f>
        <v/>
      </c>
      <c r="H2893" s="13" t="str">
        <f>IF(A2893="","",IF(B2893=1,VLOOKUP(A2893,'entry data'!B:D,3,0),I2892))</f>
        <v/>
      </c>
      <c r="I2893" s="14" t="str">
        <f>IF(A2893="","",IF(E2893="weekly",7,IF(E2893="fortnightly",14,IF(E2893="monthly",DATE(IF(MONTH(H2893)=12,YEAR(H2893)+1,YEAR(H2893)),VLOOKUP(MONTH(H2893),index!$D$2:$G$13,2,0),DAY(H2893)),
IF(E2893="quarterly",DATE(IF(MONTH(H2893)&gt;=10,YEAR(H2893)+1,YEAR(H2893)),VLOOKUP(MONTH(H2893),index!$D$2:$G$13,3,0),DAY(H2893)),
IF(E2893="halfyearly",DATE(IF(MONTH(H2893)&gt;=7,YEAR(H2893)+1,YEAR(H2893)),VLOOKUP(MONTH(H2893),index!$D$2:$G$13,4,0),DAY(H2893)),
DATE(YEAR(H2893)+1,MONTH(H2893),DAY(H2893)))))-H2893))+H2893)</f>
        <v/>
      </c>
      <c r="J2893" s="9" t="str">
        <f t="shared" si="286"/>
        <v/>
      </c>
      <c r="K2893" s="11" t="str">
        <f t="shared" si="287"/>
        <v/>
      </c>
      <c r="L2893" s="11" t="str">
        <f t="shared" si="288"/>
        <v/>
      </c>
      <c r="M2893" s="11" t="str">
        <f>IF(A2893="","",VLOOKUP(E2893,index!$A$1:$B$6,2,0)*K2893*G2893)</f>
        <v/>
      </c>
      <c r="N2893" s="11" t="str">
        <f>IF(A2893="","",-PMT(G2893*VLOOKUP(E2893,index!$A$1:$B$6,2,0),C2893,F2893,0,0))</f>
        <v/>
      </c>
      <c r="O2893" s="11" t="str">
        <f t="shared" si="289"/>
        <v/>
      </c>
      <c r="P2893" s="11" t="str">
        <f t="shared" si="290"/>
        <v/>
      </c>
    </row>
    <row r="2894" spans="1:16" x14ac:dyDescent="0.25">
      <c r="A2894" s="9" t="str">
        <f>IF(A2893="","",IF(B2893&lt;C2893,A2893,IF(A2893=MAX('entry data'!$B$8:$B$507),"",A2893+1)))</f>
        <v/>
      </c>
      <c r="B2894" s="9" t="str">
        <f t="shared" si="285"/>
        <v/>
      </c>
      <c r="C2894" s="9" t="str">
        <f>IF(ISERROR(VLOOKUP(A2894,'entry data'!B:G,6,0)),"",VLOOKUP(A2894,'entry data'!B:G,6,0))</f>
        <v/>
      </c>
      <c r="D2894" s="9" t="str">
        <f>IF(ISERROR(VLOOKUP(A2894,'entry data'!B:C,2,0)),"",VLOOKUP(A2894,'entry data'!B:C,2,0))</f>
        <v/>
      </c>
      <c r="E2894" s="9" t="str">
        <f>IF(ISERROR(VLOOKUP(A2894,'entry data'!B:E,4,0)),"",VLOOKUP(A2894,'entry data'!B:E,4,0))</f>
        <v/>
      </c>
      <c r="F2894" s="11" t="str">
        <f>IF(A2894="","",IF(ISERROR(VLOOKUP(A2894,'entry data'!B:F,5,0)),"",VLOOKUP(A2894,'entry data'!B:F,5,0)))</f>
        <v/>
      </c>
      <c r="G2894" s="12" t="str">
        <f>IF(A2894="","",IF(ISERROR(VLOOKUP(A2894,'entry data'!B:I,8,0)),"",VLOOKUP(A2894,'entry data'!B:I,7,0)))</f>
        <v/>
      </c>
      <c r="H2894" s="13" t="str">
        <f>IF(A2894="","",IF(B2894=1,VLOOKUP(A2894,'entry data'!B:D,3,0),I2893))</f>
        <v/>
      </c>
      <c r="I2894" s="14" t="str">
        <f>IF(A2894="","",IF(E2894="weekly",7,IF(E2894="fortnightly",14,IF(E2894="monthly",DATE(IF(MONTH(H2894)=12,YEAR(H2894)+1,YEAR(H2894)),VLOOKUP(MONTH(H2894),index!$D$2:$G$13,2,0),DAY(H2894)),
IF(E2894="quarterly",DATE(IF(MONTH(H2894)&gt;=10,YEAR(H2894)+1,YEAR(H2894)),VLOOKUP(MONTH(H2894),index!$D$2:$G$13,3,0),DAY(H2894)),
IF(E2894="halfyearly",DATE(IF(MONTH(H2894)&gt;=7,YEAR(H2894)+1,YEAR(H2894)),VLOOKUP(MONTH(H2894),index!$D$2:$G$13,4,0),DAY(H2894)),
DATE(YEAR(H2894)+1,MONTH(H2894),DAY(H2894)))))-H2894))+H2894)</f>
        <v/>
      </c>
      <c r="J2894" s="9" t="str">
        <f t="shared" si="286"/>
        <v/>
      </c>
      <c r="K2894" s="11" t="str">
        <f t="shared" si="287"/>
        <v/>
      </c>
      <c r="L2894" s="11" t="str">
        <f t="shared" si="288"/>
        <v/>
      </c>
      <c r="M2894" s="11" t="str">
        <f>IF(A2894="","",VLOOKUP(E2894,index!$A$1:$B$6,2,0)*K2894*G2894)</f>
        <v/>
      </c>
      <c r="N2894" s="11" t="str">
        <f>IF(A2894="","",-PMT(G2894*VLOOKUP(E2894,index!$A$1:$B$6,2,0),C2894,F2894,0,0))</f>
        <v/>
      </c>
      <c r="O2894" s="11" t="str">
        <f t="shared" si="289"/>
        <v/>
      </c>
      <c r="P2894" s="11" t="str">
        <f t="shared" si="290"/>
        <v/>
      </c>
    </row>
    <row r="2895" spans="1:16" x14ac:dyDescent="0.25">
      <c r="A2895" s="9" t="str">
        <f>IF(A2894="","",IF(B2894&lt;C2894,A2894,IF(A2894=MAX('entry data'!$B$8:$B$507),"",A2894+1)))</f>
        <v/>
      </c>
      <c r="B2895" s="9" t="str">
        <f t="shared" si="285"/>
        <v/>
      </c>
      <c r="C2895" s="9" t="str">
        <f>IF(ISERROR(VLOOKUP(A2895,'entry data'!B:G,6,0)),"",VLOOKUP(A2895,'entry data'!B:G,6,0))</f>
        <v/>
      </c>
      <c r="D2895" s="9" t="str">
        <f>IF(ISERROR(VLOOKUP(A2895,'entry data'!B:C,2,0)),"",VLOOKUP(A2895,'entry data'!B:C,2,0))</f>
        <v/>
      </c>
      <c r="E2895" s="9" t="str">
        <f>IF(ISERROR(VLOOKUP(A2895,'entry data'!B:E,4,0)),"",VLOOKUP(A2895,'entry data'!B:E,4,0))</f>
        <v/>
      </c>
      <c r="F2895" s="11" t="str">
        <f>IF(A2895="","",IF(ISERROR(VLOOKUP(A2895,'entry data'!B:F,5,0)),"",VLOOKUP(A2895,'entry data'!B:F,5,0)))</f>
        <v/>
      </c>
      <c r="G2895" s="12" t="str">
        <f>IF(A2895="","",IF(ISERROR(VLOOKUP(A2895,'entry data'!B:I,8,0)),"",VLOOKUP(A2895,'entry data'!B:I,7,0)))</f>
        <v/>
      </c>
      <c r="H2895" s="13" t="str">
        <f>IF(A2895="","",IF(B2895=1,VLOOKUP(A2895,'entry data'!B:D,3,0),I2894))</f>
        <v/>
      </c>
      <c r="I2895" s="14" t="str">
        <f>IF(A2895="","",IF(E2895="weekly",7,IF(E2895="fortnightly",14,IF(E2895="monthly",DATE(IF(MONTH(H2895)=12,YEAR(H2895)+1,YEAR(H2895)),VLOOKUP(MONTH(H2895),index!$D$2:$G$13,2,0),DAY(H2895)),
IF(E2895="quarterly",DATE(IF(MONTH(H2895)&gt;=10,YEAR(H2895)+1,YEAR(H2895)),VLOOKUP(MONTH(H2895),index!$D$2:$G$13,3,0),DAY(H2895)),
IF(E2895="halfyearly",DATE(IF(MONTH(H2895)&gt;=7,YEAR(H2895)+1,YEAR(H2895)),VLOOKUP(MONTH(H2895),index!$D$2:$G$13,4,0),DAY(H2895)),
DATE(YEAR(H2895)+1,MONTH(H2895),DAY(H2895)))))-H2895))+H2895)</f>
        <v/>
      </c>
      <c r="J2895" s="9" t="str">
        <f t="shared" si="286"/>
        <v/>
      </c>
      <c r="K2895" s="11" t="str">
        <f t="shared" si="287"/>
        <v/>
      </c>
      <c r="L2895" s="11" t="str">
        <f t="shared" si="288"/>
        <v/>
      </c>
      <c r="M2895" s="11" t="str">
        <f>IF(A2895="","",VLOOKUP(E2895,index!$A$1:$B$6,2,0)*K2895*G2895)</f>
        <v/>
      </c>
      <c r="N2895" s="11" t="str">
        <f>IF(A2895="","",-PMT(G2895*VLOOKUP(E2895,index!$A$1:$B$6,2,0),C2895,F2895,0,0))</f>
        <v/>
      </c>
      <c r="O2895" s="11" t="str">
        <f t="shared" si="289"/>
        <v/>
      </c>
      <c r="P2895" s="11" t="str">
        <f t="shared" si="290"/>
        <v/>
      </c>
    </row>
    <row r="2896" spans="1:16" x14ac:dyDescent="0.25">
      <c r="A2896" s="9" t="str">
        <f>IF(A2895="","",IF(B2895&lt;C2895,A2895,IF(A2895=MAX('entry data'!$B$8:$B$507),"",A2895+1)))</f>
        <v/>
      </c>
      <c r="B2896" s="9" t="str">
        <f t="shared" si="285"/>
        <v/>
      </c>
      <c r="C2896" s="9" t="str">
        <f>IF(ISERROR(VLOOKUP(A2896,'entry data'!B:G,6,0)),"",VLOOKUP(A2896,'entry data'!B:G,6,0))</f>
        <v/>
      </c>
      <c r="D2896" s="9" t="str">
        <f>IF(ISERROR(VLOOKUP(A2896,'entry data'!B:C,2,0)),"",VLOOKUP(A2896,'entry data'!B:C,2,0))</f>
        <v/>
      </c>
      <c r="E2896" s="9" t="str">
        <f>IF(ISERROR(VLOOKUP(A2896,'entry data'!B:E,4,0)),"",VLOOKUP(A2896,'entry data'!B:E,4,0))</f>
        <v/>
      </c>
      <c r="F2896" s="11" t="str">
        <f>IF(A2896="","",IF(ISERROR(VLOOKUP(A2896,'entry data'!B:F,5,0)),"",VLOOKUP(A2896,'entry data'!B:F,5,0)))</f>
        <v/>
      </c>
      <c r="G2896" s="12" t="str">
        <f>IF(A2896="","",IF(ISERROR(VLOOKUP(A2896,'entry data'!B:I,8,0)),"",VLOOKUP(A2896,'entry data'!B:I,7,0)))</f>
        <v/>
      </c>
      <c r="H2896" s="13" t="str">
        <f>IF(A2896="","",IF(B2896=1,VLOOKUP(A2896,'entry data'!B:D,3,0),I2895))</f>
        <v/>
      </c>
      <c r="I2896" s="14" t="str">
        <f>IF(A2896="","",IF(E2896="weekly",7,IF(E2896="fortnightly",14,IF(E2896="monthly",DATE(IF(MONTH(H2896)=12,YEAR(H2896)+1,YEAR(H2896)),VLOOKUP(MONTH(H2896),index!$D$2:$G$13,2,0),DAY(H2896)),
IF(E2896="quarterly",DATE(IF(MONTH(H2896)&gt;=10,YEAR(H2896)+1,YEAR(H2896)),VLOOKUP(MONTH(H2896),index!$D$2:$G$13,3,0),DAY(H2896)),
IF(E2896="halfyearly",DATE(IF(MONTH(H2896)&gt;=7,YEAR(H2896)+1,YEAR(H2896)),VLOOKUP(MONTH(H2896),index!$D$2:$G$13,4,0),DAY(H2896)),
DATE(YEAR(H2896)+1,MONTH(H2896),DAY(H2896)))))-H2896))+H2896)</f>
        <v/>
      </c>
      <c r="J2896" s="9" t="str">
        <f t="shared" si="286"/>
        <v/>
      </c>
      <c r="K2896" s="11" t="str">
        <f t="shared" si="287"/>
        <v/>
      </c>
      <c r="L2896" s="11" t="str">
        <f t="shared" si="288"/>
        <v/>
      </c>
      <c r="M2896" s="11" t="str">
        <f>IF(A2896="","",VLOOKUP(E2896,index!$A$1:$B$6,2,0)*K2896*G2896)</f>
        <v/>
      </c>
      <c r="N2896" s="11" t="str">
        <f>IF(A2896="","",-PMT(G2896*VLOOKUP(E2896,index!$A$1:$B$6,2,0),C2896,F2896,0,0))</f>
        <v/>
      </c>
      <c r="O2896" s="11" t="str">
        <f t="shared" si="289"/>
        <v/>
      </c>
      <c r="P2896" s="11" t="str">
        <f t="shared" si="290"/>
        <v/>
      </c>
    </row>
    <row r="2897" spans="1:16" x14ac:dyDescent="0.25">
      <c r="A2897" s="9" t="str">
        <f>IF(A2896="","",IF(B2896&lt;C2896,A2896,IF(A2896=MAX('entry data'!$B$8:$B$507),"",A2896+1)))</f>
        <v/>
      </c>
      <c r="B2897" s="9" t="str">
        <f t="shared" si="285"/>
        <v/>
      </c>
      <c r="C2897" s="9" t="str">
        <f>IF(ISERROR(VLOOKUP(A2897,'entry data'!B:G,6,0)),"",VLOOKUP(A2897,'entry data'!B:G,6,0))</f>
        <v/>
      </c>
      <c r="D2897" s="9" t="str">
        <f>IF(ISERROR(VLOOKUP(A2897,'entry data'!B:C,2,0)),"",VLOOKUP(A2897,'entry data'!B:C,2,0))</f>
        <v/>
      </c>
      <c r="E2897" s="9" t="str">
        <f>IF(ISERROR(VLOOKUP(A2897,'entry data'!B:E,4,0)),"",VLOOKUP(A2897,'entry data'!B:E,4,0))</f>
        <v/>
      </c>
      <c r="F2897" s="11" t="str">
        <f>IF(A2897="","",IF(ISERROR(VLOOKUP(A2897,'entry data'!B:F,5,0)),"",VLOOKUP(A2897,'entry data'!B:F,5,0)))</f>
        <v/>
      </c>
      <c r="G2897" s="12" t="str">
        <f>IF(A2897="","",IF(ISERROR(VLOOKUP(A2897,'entry data'!B:I,8,0)),"",VLOOKUP(A2897,'entry data'!B:I,7,0)))</f>
        <v/>
      </c>
      <c r="H2897" s="13" t="str">
        <f>IF(A2897="","",IF(B2897=1,VLOOKUP(A2897,'entry data'!B:D,3,0),I2896))</f>
        <v/>
      </c>
      <c r="I2897" s="14" t="str">
        <f>IF(A2897="","",IF(E2897="weekly",7,IF(E2897="fortnightly",14,IF(E2897="monthly",DATE(IF(MONTH(H2897)=12,YEAR(H2897)+1,YEAR(H2897)),VLOOKUP(MONTH(H2897),index!$D$2:$G$13,2,0),DAY(H2897)),
IF(E2897="quarterly",DATE(IF(MONTH(H2897)&gt;=10,YEAR(H2897)+1,YEAR(H2897)),VLOOKUP(MONTH(H2897),index!$D$2:$G$13,3,0),DAY(H2897)),
IF(E2897="halfyearly",DATE(IF(MONTH(H2897)&gt;=7,YEAR(H2897)+1,YEAR(H2897)),VLOOKUP(MONTH(H2897),index!$D$2:$G$13,4,0),DAY(H2897)),
DATE(YEAR(H2897)+1,MONTH(H2897),DAY(H2897)))))-H2897))+H2897)</f>
        <v/>
      </c>
      <c r="J2897" s="9" t="str">
        <f t="shared" si="286"/>
        <v/>
      </c>
      <c r="K2897" s="11" t="str">
        <f t="shared" si="287"/>
        <v/>
      </c>
      <c r="L2897" s="11" t="str">
        <f t="shared" si="288"/>
        <v/>
      </c>
      <c r="M2897" s="11" t="str">
        <f>IF(A2897="","",VLOOKUP(E2897,index!$A$1:$B$6,2,0)*K2897*G2897)</f>
        <v/>
      </c>
      <c r="N2897" s="11" t="str">
        <f>IF(A2897="","",-PMT(G2897*VLOOKUP(E2897,index!$A$1:$B$6,2,0),C2897,F2897,0,0))</f>
        <v/>
      </c>
      <c r="O2897" s="11" t="str">
        <f t="shared" si="289"/>
        <v/>
      </c>
      <c r="P2897" s="11" t="str">
        <f t="shared" si="290"/>
        <v/>
      </c>
    </row>
    <row r="2898" spans="1:16" x14ac:dyDescent="0.25">
      <c r="A2898" s="9" t="str">
        <f>IF(A2897="","",IF(B2897&lt;C2897,A2897,IF(A2897=MAX('entry data'!$B$8:$B$507),"",A2897+1)))</f>
        <v/>
      </c>
      <c r="B2898" s="9" t="str">
        <f t="shared" si="285"/>
        <v/>
      </c>
      <c r="C2898" s="9" t="str">
        <f>IF(ISERROR(VLOOKUP(A2898,'entry data'!B:G,6,0)),"",VLOOKUP(A2898,'entry data'!B:G,6,0))</f>
        <v/>
      </c>
      <c r="D2898" s="9" t="str">
        <f>IF(ISERROR(VLOOKUP(A2898,'entry data'!B:C,2,0)),"",VLOOKUP(A2898,'entry data'!B:C,2,0))</f>
        <v/>
      </c>
      <c r="E2898" s="9" t="str">
        <f>IF(ISERROR(VLOOKUP(A2898,'entry data'!B:E,4,0)),"",VLOOKUP(A2898,'entry data'!B:E,4,0))</f>
        <v/>
      </c>
      <c r="F2898" s="11" t="str">
        <f>IF(A2898="","",IF(ISERROR(VLOOKUP(A2898,'entry data'!B:F,5,0)),"",VLOOKUP(A2898,'entry data'!B:F,5,0)))</f>
        <v/>
      </c>
      <c r="G2898" s="12" t="str">
        <f>IF(A2898="","",IF(ISERROR(VLOOKUP(A2898,'entry data'!B:I,8,0)),"",VLOOKUP(A2898,'entry data'!B:I,7,0)))</f>
        <v/>
      </c>
      <c r="H2898" s="13" t="str">
        <f>IF(A2898="","",IF(B2898=1,VLOOKUP(A2898,'entry data'!B:D,3,0),I2897))</f>
        <v/>
      </c>
      <c r="I2898" s="14" t="str">
        <f>IF(A2898="","",IF(E2898="weekly",7,IF(E2898="fortnightly",14,IF(E2898="monthly",DATE(IF(MONTH(H2898)=12,YEAR(H2898)+1,YEAR(H2898)),VLOOKUP(MONTH(H2898),index!$D$2:$G$13,2,0),DAY(H2898)),
IF(E2898="quarterly",DATE(IF(MONTH(H2898)&gt;=10,YEAR(H2898)+1,YEAR(H2898)),VLOOKUP(MONTH(H2898),index!$D$2:$G$13,3,0),DAY(H2898)),
IF(E2898="halfyearly",DATE(IF(MONTH(H2898)&gt;=7,YEAR(H2898)+1,YEAR(H2898)),VLOOKUP(MONTH(H2898),index!$D$2:$G$13,4,0),DAY(H2898)),
DATE(YEAR(H2898)+1,MONTH(H2898),DAY(H2898)))))-H2898))+H2898)</f>
        <v/>
      </c>
      <c r="J2898" s="9" t="str">
        <f t="shared" si="286"/>
        <v/>
      </c>
      <c r="K2898" s="11" t="str">
        <f t="shared" si="287"/>
        <v/>
      </c>
      <c r="L2898" s="11" t="str">
        <f t="shared" si="288"/>
        <v/>
      </c>
      <c r="M2898" s="11" t="str">
        <f>IF(A2898="","",VLOOKUP(E2898,index!$A$1:$B$6,2,0)*K2898*G2898)</f>
        <v/>
      </c>
      <c r="N2898" s="11" t="str">
        <f>IF(A2898="","",-PMT(G2898*VLOOKUP(E2898,index!$A$1:$B$6,2,0),C2898,F2898,0,0))</f>
        <v/>
      </c>
      <c r="O2898" s="11" t="str">
        <f t="shared" si="289"/>
        <v/>
      </c>
      <c r="P2898" s="11" t="str">
        <f t="shared" si="290"/>
        <v/>
      </c>
    </row>
    <row r="2899" spans="1:16" x14ac:dyDescent="0.25">
      <c r="A2899" s="9" t="str">
        <f>IF(A2898="","",IF(B2898&lt;C2898,A2898,IF(A2898=MAX('entry data'!$B$8:$B$507),"",A2898+1)))</f>
        <v/>
      </c>
      <c r="B2899" s="9" t="str">
        <f t="shared" si="285"/>
        <v/>
      </c>
      <c r="C2899" s="9" t="str">
        <f>IF(ISERROR(VLOOKUP(A2899,'entry data'!B:G,6,0)),"",VLOOKUP(A2899,'entry data'!B:G,6,0))</f>
        <v/>
      </c>
      <c r="D2899" s="9" t="str">
        <f>IF(ISERROR(VLOOKUP(A2899,'entry data'!B:C,2,0)),"",VLOOKUP(A2899,'entry data'!B:C,2,0))</f>
        <v/>
      </c>
      <c r="E2899" s="9" t="str">
        <f>IF(ISERROR(VLOOKUP(A2899,'entry data'!B:E,4,0)),"",VLOOKUP(A2899,'entry data'!B:E,4,0))</f>
        <v/>
      </c>
      <c r="F2899" s="11" t="str">
        <f>IF(A2899="","",IF(ISERROR(VLOOKUP(A2899,'entry data'!B:F,5,0)),"",VLOOKUP(A2899,'entry data'!B:F,5,0)))</f>
        <v/>
      </c>
      <c r="G2899" s="12" t="str">
        <f>IF(A2899="","",IF(ISERROR(VLOOKUP(A2899,'entry data'!B:I,8,0)),"",VLOOKUP(A2899,'entry data'!B:I,7,0)))</f>
        <v/>
      </c>
      <c r="H2899" s="13" t="str">
        <f>IF(A2899="","",IF(B2899=1,VLOOKUP(A2899,'entry data'!B:D,3,0),I2898))</f>
        <v/>
      </c>
      <c r="I2899" s="14" t="str">
        <f>IF(A2899="","",IF(E2899="weekly",7,IF(E2899="fortnightly",14,IF(E2899="monthly",DATE(IF(MONTH(H2899)=12,YEAR(H2899)+1,YEAR(H2899)),VLOOKUP(MONTH(H2899),index!$D$2:$G$13,2,0),DAY(H2899)),
IF(E2899="quarterly",DATE(IF(MONTH(H2899)&gt;=10,YEAR(H2899)+1,YEAR(H2899)),VLOOKUP(MONTH(H2899),index!$D$2:$G$13,3,0),DAY(H2899)),
IF(E2899="halfyearly",DATE(IF(MONTH(H2899)&gt;=7,YEAR(H2899)+1,YEAR(H2899)),VLOOKUP(MONTH(H2899),index!$D$2:$G$13,4,0),DAY(H2899)),
DATE(YEAR(H2899)+1,MONTH(H2899),DAY(H2899)))))-H2899))+H2899)</f>
        <v/>
      </c>
      <c r="J2899" s="9" t="str">
        <f t="shared" si="286"/>
        <v/>
      </c>
      <c r="K2899" s="11" t="str">
        <f t="shared" si="287"/>
        <v/>
      </c>
      <c r="L2899" s="11" t="str">
        <f t="shared" si="288"/>
        <v/>
      </c>
      <c r="M2899" s="11" t="str">
        <f>IF(A2899="","",VLOOKUP(E2899,index!$A$1:$B$6,2,0)*K2899*G2899)</f>
        <v/>
      </c>
      <c r="N2899" s="11" t="str">
        <f>IF(A2899="","",-PMT(G2899*VLOOKUP(E2899,index!$A$1:$B$6,2,0),C2899,F2899,0,0))</f>
        <v/>
      </c>
      <c r="O2899" s="11" t="str">
        <f t="shared" si="289"/>
        <v/>
      </c>
      <c r="P2899" s="11" t="str">
        <f t="shared" si="290"/>
        <v/>
      </c>
    </row>
    <row r="2900" spans="1:16" x14ac:dyDescent="0.25">
      <c r="A2900" s="9" t="str">
        <f>IF(A2899="","",IF(B2899&lt;C2899,A2899,IF(A2899=MAX('entry data'!$B$8:$B$507),"",A2899+1)))</f>
        <v/>
      </c>
      <c r="B2900" s="9" t="str">
        <f t="shared" si="285"/>
        <v/>
      </c>
      <c r="C2900" s="9" t="str">
        <f>IF(ISERROR(VLOOKUP(A2900,'entry data'!B:G,6,0)),"",VLOOKUP(A2900,'entry data'!B:G,6,0))</f>
        <v/>
      </c>
      <c r="D2900" s="9" t="str">
        <f>IF(ISERROR(VLOOKUP(A2900,'entry data'!B:C,2,0)),"",VLOOKUP(A2900,'entry data'!B:C,2,0))</f>
        <v/>
      </c>
      <c r="E2900" s="9" t="str">
        <f>IF(ISERROR(VLOOKUP(A2900,'entry data'!B:E,4,0)),"",VLOOKUP(A2900,'entry data'!B:E,4,0))</f>
        <v/>
      </c>
      <c r="F2900" s="11" t="str">
        <f>IF(A2900="","",IF(ISERROR(VLOOKUP(A2900,'entry data'!B:F,5,0)),"",VLOOKUP(A2900,'entry data'!B:F,5,0)))</f>
        <v/>
      </c>
      <c r="G2900" s="12" t="str">
        <f>IF(A2900="","",IF(ISERROR(VLOOKUP(A2900,'entry data'!B:I,8,0)),"",VLOOKUP(A2900,'entry data'!B:I,7,0)))</f>
        <v/>
      </c>
      <c r="H2900" s="13" t="str">
        <f>IF(A2900="","",IF(B2900=1,VLOOKUP(A2900,'entry data'!B:D,3,0),I2899))</f>
        <v/>
      </c>
      <c r="I2900" s="14" t="str">
        <f>IF(A2900="","",IF(E2900="weekly",7,IF(E2900="fortnightly",14,IF(E2900="monthly",DATE(IF(MONTH(H2900)=12,YEAR(H2900)+1,YEAR(H2900)),VLOOKUP(MONTH(H2900),index!$D$2:$G$13,2,0),DAY(H2900)),
IF(E2900="quarterly",DATE(IF(MONTH(H2900)&gt;=10,YEAR(H2900)+1,YEAR(H2900)),VLOOKUP(MONTH(H2900),index!$D$2:$G$13,3,0),DAY(H2900)),
IF(E2900="halfyearly",DATE(IF(MONTH(H2900)&gt;=7,YEAR(H2900)+1,YEAR(H2900)),VLOOKUP(MONTH(H2900),index!$D$2:$G$13,4,0),DAY(H2900)),
DATE(YEAR(H2900)+1,MONTH(H2900),DAY(H2900)))))-H2900))+H2900)</f>
        <v/>
      </c>
      <c r="J2900" s="9" t="str">
        <f t="shared" si="286"/>
        <v/>
      </c>
      <c r="K2900" s="11" t="str">
        <f t="shared" si="287"/>
        <v/>
      </c>
      <c r="L2900" s="11" t="str">
        <f t="shared" si="288"/>
        <v/>
      </c>
      <c r="M2900" s="11" t="str">
        <f>IF(A2900="","",VLOOKUP(E2900,index!$A$1:$B$6,2,0)*K2900*G2900)</f>
        <v/>
      </c>
      <c r="N2900" s="11" t="str">
        <f>IF(A2900="","",-PMT(G2900*VLOOKUP(E2900,index!$A$1:$B$6,2,0),C2900,F2900,0,0))</f>
        <v/>
      </c>
      <c r="O2900" s="11" t="str">
        <f t="shared" si="289"/>
        <v/>
      </c>
      <c r="P2900" s="11" t="str">
        <f t="shared" si="290"/>
        <v/>
      </c>
    </row>
    <row r="2901" spans="1:16" x14ac:dyDescent="0.25">
      <c r="A2901" s="9" t="str">
        <f>IF(A2900="","",IF(B2900&lt;C2900,A2900,IF(A2900=MAX('entry data'!$B$8:$B$507),"",A2900+1)))</f>
        <v/>
      </c>
      <c r="B2901" s="9" t="str">
        <f t="shared" si="285"/>
        <v/>
      </c>
      <c r="C2901" s="9" t="str">
        <f>IF(ISERROR(VLOOKUP(A2901,'entry data'!B:G,6,0)),"",VLOOKUP(A2901,'entry data'!B:G,6,0))</f>
        <v/>
      </c>
      <c r="D2901" s="9" t="str">
        <f>IF(ISERROR(VLOOKUP(A2901,'entry data'!B:C,2,0)),"",VLOOKUP(A2901,'entry data'!B:C,2,0))</f>
        <v/>
      </c>
      <c r="E2901" s="9" t="str">
        <f>IF(ISERROR(VLOOKUP(A2901,'entry data'!B:E,4,0)),"",VLOOKUP(A2901,'entry data'!B:E,4,0))</f>
        <v/>
      </c>
      <c r="F2901" s="11" t="str">
        <f>IF(A2901="","",IF(ISERROR(VLOOKUP(A2901,'entry data'!B:F,5,0)),"",VLOOKUP(A2901,'entry data'!B:F,5,0)))</f>
        <v/>
      </c>
      <c r="G2901" s="12" t="str">
        <f>IF(A2901="","",IF(ISERROR(VLOOKUP(A2901,'entry data'!B:I,8,0)),"",VLOOKUP(A2901,'entry data'!B:I,7,0)))</f>
        <v/>
      </c>
      <c r="H2901" s="13" t="str">
        <f>IF(A2901="","",IF(B2901=1,VLOOKUP(A2901,'entry data'!B:D,3,0),I2900))</f>
        <v/>
      </c>
      <c r="I2901" s="14" t="str">
        <f>IF(A2901="","",IF(E2901="weekly",7,IF(E2901="fortnightly",14,IF(E2901="monthly",DATE(IF(MONTH(H2901)=12,YEAR(H2901)+1,YEAR(H2901)),VLOOKUP(MONTH(H2901),index!$D$2:$G$13,2,0),DAY(H2901)),
IF(E2901="quarterly",DATE(IF(MONTH(H2901)&gt;=10,YEAR(H2901)+1,YEAR(H2901)),VLOOKUP(MONTH(H2901),index!$D$2:$G$13,3,0),DAY(H2901)),
IF(E2901="halfyearly",DATE(IF(MONTH(H2901)&gt;=7,YEAR(H2901)+1,YEAR(H2901)),VLOOKUP(MONTH(H2901),index!$D$2:$G$13,4,0),DAY(H2901)),
DATE(YEAR(H2901)+1,MONTH(H2901),DAY(H2901)))))-H2901))+H2901)</f>
        <v/>
      </c>
      <c r="J2901" s="9" t="str">
        <f t="shared" si="286"/>
        <v/>
      </c>
      <c r="K2901" s="11" t="str">
        <f t="shared" si="287"/>
        <v/>
      </c>
      <c r="L2901" s="11" t="str">
        <f t="shared" si="288"/>
        <v/>
      </c>
      <c r="M2901" s="11" t="str">
        <f>IF(A2901="","",VLOOKUP(E2901,index!$A$1:$B$6,2,0)*K2901*G2901)</f>
        <v/>
      </c>
      <c r="N2901" s="11" t="str">
        <f>IF(A2901="","",-PMT(G2901*VLOOKUP(E2901,index!$A$1:$B$6,2,0),C2901,F2901,0,0))</f>
        <v/>
      </c>
      <c r="O2901" s="11" t="str">
        <f t="shared" si="289"/>
        <v/>
      </c>
      <c r="P2901" s="11" t="str">
        <f t="shared" si="290"/>
        <v/>
      </c>
    </row>
    <row r="2902" spans="1:16" x14ac:dyDescent="0.25">
      <c r="A2902" s="9" t="str">
        <f>IF(A2901="","",IF(B2901&lt;C2901,A2901,IF(A2901=MAX('entry data'!$B$8:$B$507),"",A2901+1)))</f>
        <v/>
      </c>
      <c r="B2902" s="9" t="str">
        <f t="shared" si="285"/>
        <v/>
      </c>
      <c r="C2902" s="9" t="str">
        <f>IF(ISERROR(VLOOKUP(A2902,'entry data'!B:G,6,0)),"",VLOOKUP(A2902,'entry data'!B:G,6,0))</f>
        <v/>
      </c>
      <c r="D2902" s="9" t="str">
        <f>IF(ISERROR(VLOOKUP(A2902,'entry data'!B:C,2,0)),"",VLOOKUP(A2902,'entry data'!B:C,2,0))</f>
        <v/>
      </c>
      <c r="E2902" s="9" t="str">
        <f>IF(ISERROR(VLOOKUP(A2902,'entry data'!B:E,4,0)),"",VLOOKUP(A2902,'entry data'!B:E,4,0))</f>
        <v/>
      </c>
      <c r="F2902" s="11" t="str">
        <f>IF(A2902="","",IF(ISERROR(VLOOKUP(A2902,'entry data'!B:F,5,0)),"",VLOOKUP(A2902,'entry data'!B:F,5,0)))</f>
        <v/>
      </c>
      <c r="G2902" s="12" t="str">
        <f>IF(A2902="","",IF(ISERROR(VLOOKUP(A2902,'entry data'!B:I,8,0)),"",VLOOKUP(A2902,'entry data'!B:I,7,0)))</f>
        <v/>
      </c>
      <c r="H2902" s="13" t="str">
        <f>IF(A2902="","",IF(B2902=1,VLOOKUP(A2902,'entry data'!B:D,3,0),I2901))</f>
        <v/>
      </c>
      <c r="I2902" s="14" t="str">
        <f>IF(A2902="","",IF(E2902="weekly",7,IF(E2902="fortnightly",14,IF(E2902="monthly",DATE(IF(MONTH(H2902)=12,YEAR(H2902)+1,YEAR(H2902)),VLOOKUP(MONTH(H2902),index!$D$2:$G$13,2,0),DAY(H2902)),
IF(E2902="quarterly",DATE(IF(MONTH(H2902)&gt;=10,YEAR(H2902)+1,YEAR(H2902)),VLOOKUP(MONTH(H2902),index!$D$2:$G$13,3,0),DAY(H2902)),
IF(E2902="halfyearly",DATE(IF(MONTH(H2902)&gt;=7,YEAR(H2902)+1,YEAR(H2902)),VLOOKUP(MONTH(H2902),index!$D$2:$G$13,4,0),DAY(H2902)),
DATE(YEAR(H2902)+1,MONTH(H2902),DAY(H2902)))))-H2902))+H2902)</f>
        <v/>
      </c>
      <c r="J2902" s="9" t="str">
        <f t="shared" si="286"/>
        <v/>
      </c>
      <c r="K2902" s="11" t="str">
        <f t="shared" si="287"/>
        <v/>
      </c>
      <c r="L2902" s="11" t="str">
        <f t="shared" si="288"/>
        <v/>
      </c>
      <c r="M2902" s="11" t="str">
        <f>IF(A2902="","",VLOOKUP(E2902,index!$A$1:$B$6,2,0)*K2902*G2902)</f>
        <v/>
      </c>
      <c r="N2902" s="11" t="str">
        <f>IF(A2902="","",-PMT(G2902*VLOOKUP(E2902,index!$A$1:$B$6,2,0),C2902,F2902,0,0))</f>
        <v/>
      </c>
      <c r="O2902" s="11" t="str">
        <f t="shared" si="289"/>
        <v/>
      </c>
      <c r="P2902" s="11" t="str">
        <f t="shared" si="290"/>
        <v/>
      </c>
    </row>
    <row r="2903" spans="1:16" x14ac:dyDescent="0.25">
      <c r="A2903" s="9" t="str">
        <f>IF(A2902="","",IF(B2902&lt;C2902,A2902,IF(A2902=MAX('entry data'!$B$8:$B$507),"",A2902+1)))</f>
        <v/>
      </c>
      <c r="B2903" s="9" t="str">
        <f t="shared" ref="B2903:B2966" si="291">IF(A2903="","",IF(B2902=C2902,1,B2902+1))</f>
        <v/>
      </c>
      <c r="C2903" s="9" t="str">
        <f>IF(ISERROR(VLOOKUP(A2903,'entry data'!B:G,6,0)),"",VLOOKUP(A2903,'entry data'!B:G,6,0))</f>
        <v/>
      </c>
      <c r="D2903" s="9" t="str">
        <f>IF(ISERROR(VLOOKUP(A2903,'entry data'!B:C,2,0)),"",VLOOKUP(A2903,'entry data'!B:C,2,0))</f>
        <v/>
      </c>
      <c r="E2903" s="9" t="str">
        <f>IF(ISERROR(VLOOKUP(A2903,'entry data'!B:E,4,0)),"",VLOOKUP(A2903,'entry data'!B:E,4,0))</f>
        <v/>
      </c>
      <c r="F2903" s="11" t="str">
        <f>IF(A2903="","",IF(ISERROR(VLOOKUP(A2903,'entry data'!B:F,5,0)),"",VLOOKUP(A2903,'entry data'!B:F,5,0)))</f>
        <v/>
      </c>
      <c r="G2903" s="12" t="str">
        <f>IF(A2903="","",IF(ISERROR(VLOOKUP(A2903,'entry data'!B:I,8,0)),"",VLOOKUP(A2903,'entry data'!B:I,7,0)))</f>
        <v/>
      </c>
      <c r="H2903" s="13" t="str">
        <f>IF(A2903="","",IF(B2903=1,VLOOKUP(A2903,'entry data'!B:D,3,0),I2902))</f>
        <v/>
      </c>
      <c r="I2903" s="14" t="str">
        <f>IF(A2903="","",IF(E2903="weekly",7,IF(E2903="fortnightly",14,IF(E2903="monthly",DATE(IF(MONTH(H2903)=12,YEAR(H2903)+1,YEAR(H2903)),VLOOKUP(MONTH(H2903),index!$D$2:$G$13,2,0),DAY(H2903)),
IF(E2903="quarterly",DATE(IF(MONTH(H2903)&gt;=10,YEAR(H2903)+1,YEAR(H2903)),VLOOKUP(MONTH(H2903),index!$D$2:$G$13,3,0),DAY(H2903)),
IF(E2903="halfyearly",DATE(IF(MONTH(H2903)&gt;=7,YEAR(H2903)+1,YEAR(H2903)),VLOOKUP(MONTH(H2903),index!$D$2:$G$13,4,0),DAY(H2903)),
DATE(YEAR(H2903)+1,MONTH(H2903),DAY(H2903)))))-H2903))+H2903)</f>
        <v/>
      </c>
      <c r="J2903" s="9" t="str">
        <f t="shared" ref="J2903:J2966" si="292">IF(A2903="","",IF(MONTH(I2903)&lt;10,YEAR(I2903)&amp;"-0"&amp;MONTH(I2903),YEAR(I2903)&amp;"-"&amp;MONTH(I2903)))</f>
        <v/>
      </c>
      <c r="K2903" s="11" t="str">
        <f t="shared" ref="K2903:K2966" si="293">IF(A2903="","",IF(B2903=1,F2903,O2902))</f>
        <v/>
      </c>
      <c r="L2903" s="11" t="str">
        <f t="shared" ref="L2903:L2966" si="294">IF(A2903="","",N2903-M2903)</f>
        <v/>
      </c>
      <c r="M2903" s="11" t="str">
        <f>IF(A2903="","",VLOOKUP(E2903,index!$A$1:$B$6,2,0)*K2903*G2903)</f>
        <v/>
      </c>
      <c r="N2903" s="11" t="str">
        <f>IF(A2903="","",-PMT(G2903*VLOOKUP(E2903,index!$A$1:$B$6,2,0),C2903,F2903,0,0))</f>
        <v/>
      </c>
      <c r="O2903" s="11" t="str">
        <f t="shared" ref="O2903:O2966" si="295">IF(A2903="","",K2903-L2903)</f>
        <v/>
      </c>
      <c r="P2903" s="11" t="str">
        <f t="shared" si="290"/>
        <v/>
      </c>
    </row>
    <row r="2904" spans="1:16" x14ac:dyDescent="0.25">
      <c r="A2904" s="9" t="str">
        <f>IF(A2903="","",IF(B2903&lt;C2903,A2903,IF(A2903=MAX('entry data'!$B$8:$B$507),"",A2903+1)))</f>
        <v/>
      </c>
      <c r="B2904" s="9" t="str">
        <f t="shared" si="291"/>
        <v/>
      </c>
      <c r="C2904" s="9" t="str">
        <f>IF(ISERROR(VLOOKUP(A2904,'entry data'!B:G,6,0)),"",VLOOKUP(A2904,'entry data'!B:G,6,0))</f>
        <v/>
      </c>
      <c r="D2904" s="9" t="str">
        <f>IF(ISERROR(VLOOKUP(A2904,'entry data'!B:C,2,0)),"",VLOOKUP(A2904,'entry data'!B:C,2,0))</f>
        <v/>
      </c>
      <c r="E2904" s="9" t="str">
        <f>IF(ISERROR(VLOOKUP(A2904,'entry data'!B:E,4,0)),"",VLOOKUP(A2904,'entry data'!B:E,4,0))</f>
        <v/>
      </c>
      <c r="F2904" s="11" t="str">
        <f>IF(A2904="","",IF(ISERROR(VLOOKUP(A2904,'entry data'!B:F,5,0)),"",VLOOKUP(A2904,'entry data'!B:F,5,0)))</f>
        <v/>
      </c>
      <c r="G2904" s="12" t="str">
        <f>IF(A2904="","",IF(ISERROR(VLOOKUP(A2904,'entry data'!B:I,8,0)),"",VLOOKUP(A2904,'entry data'!B:I,7,0)))</f>
        <v/>
      </c>
      <c r="H2904" s="13" t="str">
        <f>IF(A2904="","",IF(B2904=1,VLOOKUP(A2904,'entry data'!B:D,3,0),I2903))</f>
        <v/>
      </c>
      <c r="I2904" s="14" t="str">
        <f>IF(A2904="","",IF(E2904="weekly",7,IF(E2904="fortnightly",14,IF(E2904="monthly",DATE(IF(MONTH(H2904)=12,YEAR(H2904)+1,YEAR(H2904)),VLOOKUP(MONTH(H2904),index!$D$2:$G$13,2,0),DAY(H2904)),
IF(E2904="quarterly",DATE(IF(MONTH(H2904)&gt;=10,YEAR(H2904)+1,YEAR(H2904)),VLOOKUP(MONTH(H2904),index!$D$2:$G$13,3,0),DAY(H2904)),
IF(E2904="halfyearly",DATE(IF(MONTH(H2904)&gt;=7,YEAR(H2904)+1,YEAR(H2904)),VLOOKUP(MONTH(H2904),index!$D$2:$G$13,4,0),DAY(H2904)),
DATE(YEAR(H2904)+1,MONTH(H2904),DAY(H2904)))))-H2904))+H2904)</f>
        <v/>
      </c>
      <c r="J2904" s="9" t="str">
        <f t="shared" si="292"/>
        <v/>
      </c>
      <c r="K2904" s="11" t="str">
        <f t="shared" si="293"/>
        <v/>
      </c>
      <c r="L2904" s="11" t="str">
        <f t="shared" si="294"/>
        <v/>
      </c>
      <c r="M2904" s="11" t="str">
        <f>IF(A2904="","",VLOOKUP(E2904,index!$A$1:$B$6,2,0)*K2904*G2904)</f>
        <v/>
      </c>
      <c r="N2904" s="11" t="str">
        <f>IF(A2904="","",-PMT(G2904*VLOOKUP(E2904,index!$A$1:$B$6,2,0),C2904,F2904,0,0))</f>
        <v/>
      </c>
      <c r="O2904" s="11" t="str">
        <f t="shared" si="295"/>
        <v/>
      </c>
      <c r="P2904" s="11" t="str">
        <f t="shared" si="290"/>
        <v/>
      </c>
    </row>
    <row r="2905" spans="1:16" x14ac:dyDescent="0.25">
      <c r="A2905" s="9" t="str">
        <f>IF(A2904="","",IF(B2904&lt;C2904,A2904,IF(A2904=MAX('entry data'!$B$8:$B$507),"",A2904+1)))</f>
        <v/>
      </c>
      <c r="B2905" s="9" t="str">
        <f t="shared" si="291"/>
        <v/>
      </c>
      <c r="C2905" s="9" t="str">
        <f>IF(ISERROR(VLOOKUP(A2905,'entry data'!B:G,6,0)),"",VLOOKUP(A2905,'entry data'!B:G,6,0))</f>
        <v/>
      </c>
      <c r="D2905" s="9" t="str">
        <f>IF(ISERROR(VLOOKUP(A2905,'entry data'!B:C,2,0)),"",VLOOKUP(A2905,'entry data'!B:C,2,0))</f>
        <v/>
      </c>
      <c r="E2905" s="9" t="str">
        <f>IF(ISERROR(VLOOKUP(A2905,'entry data'!B:E,4,0)),"",VLOOKUP(A2905,'entry data'!B:E,4,0))</f>
        <v/>
      </c>
      <c r="F2905" s="11" t="str">
        <f>IF(A2905="","",IF(ISERROR(VLOOKUP(A2905,'entry data'!B:F,5,0)),"",VLOOKUP(A2905,'entry data'!B:F,5,0)))</f>
        <v/>
      </c>
      <c r="G2905" s="12" t="str">
        <f>IF(A2905="","",IF(ISERROR(VLOOKUP(A2905,'entry data'!B:I,8,0)),"",VLOOKUP(A2905,'entry data'!B:I,7,0)))</f>
        <v/>
      </c>
      <c r="H2905" s="13" t="str">
        <f>IF(A2905="","",IF(B2905=1,VLOOKUP(A2905,'entry data'!B:D,3,0),I2904))</f>
        <v/>
      </c>
      <c r="I2905" s="14" t="str">
        <f>IF(A2905="","",IF(E2905="weekly",7,IF(E2905="fortnightly",14,IF(E2905="monthly",DATE(IF(MONTH(H2905)=12,YEAR(H2905)+1,YEAR(H2905)),VLOOKUP(MONTH(H2905),index!$D$2:$G$13,2,0),DAY(H2905)),
IF(E2905="quarterly",DATE(IF(MONTH(H2905)&gt;=10,YEAR(H2905)+1,YEAR(H2905)),VLOOKUP(MONTH(H2905),index!$D$2:$G$13,3,0),DAY(H2905)),
IF(E2905="halfyearly",DATE(IF(MONTH(H2905)&gt;=7,YEAR(H2905)+1,YEAR(H2905)),VLOOKUP(MONTH(H2905),index!$D$2:$G$13,4,0),DAY(H2905)),
DATE(YEAR(H2905)+1,MONTH(H2905),DAY(H2905)))))-H2905))+H2905)</f>
        <v/>
      </c>
      <c r="J2905" s="9" t="str">
        <f t="shared" si="292"/>
        <v/>
      </c>
      <c r="K2905" s="11" t="str">
        <f t="shared" si="293"/>
        <v/>
      </c>
      <c r="L2905" s="11" t="str">
        <f t="shared" si="294"/>
        <v/>
      </c>
      <c r="M2905" s="11" t="str">
        <f>IF(A2905="","",VLOOKUP(E2905,index!$A$1:$B$6,2,0)*K2905*G2905)</f>
        <v/>
      </c>
      <c r="N2905" s="11" t="str">
        <f>IF(A2905="","",-PMT(G2905*VLOOKUP(E2905,index!$A$1:$B$6,2,0),C2905,F2905,0,0))</f>
        <v/>
      </c>
      <c r="O2905" s="11" t="str">
        <f t="shared" si="295"/>
        <v/>
      </c>
      <c r="P2905" s="11" t="str">
        <f t="shared" si="290"/>
        <v/>
      </c>
    </row>
    <row r="2906" spans="1:16" x14ac:dyDescent="0.25">
      <c r="A2906" s="9" t="str">
        <f>IF(A2905="","",IF(B2905&lt;C2905,A2905,IF(A2905=MAX('entry data'!$B$8:$B$507),"",A2905+1)))</f>
        <v/>
      </c>
      <c r="B2906" s="9" t="str">
        <f t="shared" si="291"/>
        <v/>
      </c>
      <c r="C2906" s="9" t="str">
        <f>IF(ISERROR(VLOOKUP(A2906,'entry data'!B:G,6,0)),"",VLOOKUP(A2906,'entry data'!B:G,6,0))</f>
        <v/>
      </c>
      <c r="D2906" s="9" t="str">
        <f>IF(ISERROR(VLOOKUP(A2906,'entry data'!B:C,2,0)),"",VLOOKUP(A2906,'entry data'!B:C,2,0))</f>
        <v/>
      </c>
      <c r="E2906" s="9" t="str">
        <f>IF(ISERROR(VLOOKUP(A2906,'entry data'!B:E,4,0)),"",VLOOKUP(A2906,'entry data'!B:E,4,0))</f>
        <v/>
      </c>
      <c r="F2906" s="11" t="str">
        <f>IF(A2906="","",IF(ISERROR(VLOOKUP(A2906,'entry data'!B:F,5,0)),"",VLOOKUP(A2906,'entry data'!B:F,5,0)))</f>
        <v/>
      </c>
      <c r="G2906" s="12" t="str">
        <f>IF(A2906="","",IF(ISERROR(VLOOKUP(A2906,'entry data'!B:I,8,0)),"",VLOOKUP(A2906,'entry data'!B:I,7,0)))</f>
        <v/>
      </c>
      <c r="H2906" s="13" t="str">
        <f>IF(A2906="","",IF(B2906=1,VLOOKUP(A2906,'entry data'!B:D,3,0),I2905))</f>
        <v/>
      </c>
      <c r="I2906" s="14" t="str">
        <f>IF(A2906="","",IF(E2906="weekly",7,IF(E2906="fortnightly",14,IF(E2906="monthly",DATE(IF(MONTH(H2906)=12,YEAR(H2906)+1,YEAR(H2906)),VLOOKUP(MONTH(H2906),index!$D$2:$G$13,2,0),DAY(H2906)),
IF(E2906="quarterly",DATE(IF(MONTH(H2906)&gt;=10,YEAR(H2906)+1,YEAR(H2906)),VLOOKUP(MONTH(H2906),index!$D$2:$G$13,3,0),DAY(H2906)),
IF(E2906="halfyearly",DATE(IF(MONTH(H2906)&gt;=7,YEAR(H2906)+1,YEAR(H2906)),VLOOKUP(MONTH(H2906),index!$D$2:$G$13,4,0),DAY(H2906)),
DATE(YEAR(H2906)+1,MONTH(H2906),DAY(H2906)))))-H2906))+H2906)</f>
        <v/>
      </c>
      <c r="J2906" s="9" t="str">
        <f t="shared" si="292"/>
        <v/>
      </c>
      <c r="K2906" s="11" t="str">
        <f t="shared" si="293"/>
        <v/>
      </c>
      <c r="L2906" s="11" t="str">
        <f t="shared" si="294"/>
        <v/>
      </c>
      <c r="M2906" s="11" t="str">
        <f>IF(A2906="","",VLOOKUP(E2906,index!$A$1:$B$6,2,0)*K2906*G2906)</f>
        <v/>
      </c>
      <c r="N2906" s="11" t="str">
        <f>IF(A2906="","",-PMT(G2906*VLOOKUP(E2906,index!$A$1:$B$6,2,0),C2906,F2906,0,0))</f>
        <v/>
      </c>
      <c r="O2906" s="11" t="str">
        <f t="shared" si="295"/>
        <v/>
      </c>
      <c r="P2906" s="11" t="str">
        <f t="shared" si="290"/>
        <v/>
      </c>
    </row>
    <row r="2907" spans="1:16" x14ac:dyDescent="0.25">
      <c r="A2907" s="9" t="str">
        <f>IF(A2906="","",IF(B2906&lt;C2906,A2906,IF(A2906=MAX('entry data'!$B$8:$B$507),"",A2906+1)))</f>
        <v/>
      </c>
      <c r="B2907" s="9" t="str">
        <f t="shared" si="291"/>
        <v/>
      </c>
      <c r="C2907" s="9" t="str">
        <f>IF(ISERROR(VLOOKUP(A2907,'entry data'!B:G,6,0)),"",VLOOKUP(A2907,'entry data'!B:G,6,0))</f>
        <v/>
      </c>
      <c r="D2907" s="9" t="str">
        <f>IF(ISERROR(VLOOKUP(A2907,'entry data'!B:C,2,0)),"",VLOOKUP(A2907,'entry data'!B:C,2,0))</f>
        <v/>
      </c>
      <c r="E2907" s="9" t="str">
        <f>IF(ISERROR(VLOOKUP(A2907,'entry data'!B:E,4,0)),"",VLOOKUP(A2907,'entry data'!B:E,4,0))</f>
        <v/>
      </c>
      <c r="F2907" s="11" t="str">
        <f>IF(A2907="","",IF(ISERROR(VLOOKUP(A2907,'entry data'!B:F,5,0)),"",VLOOKUP(A2907,'entry data'!B:F,5,0)))</f>
        <v/>
      </c>
      <c r="G2907" s="12" t="str">
        <f>IF(A2907="","",IF(ISERROR(VLOOKUP(A2907,'entry data'!B:I,8,0)),"",VLOOKUP(A2907,'entry data'!B:I,7,0)))</f>
        <v/>
      </c>
      <c r="H2907" s="13" t="str">
        <f>IF(A2907="","",IF(B2907=1,VLOOKUP(A2907,'entry data'!B:D,3,0),I2906))</f>
        <v/>
      </c>
      <c r="I2907" s="14" t="str">
        <f>IF(A2907="","",IF(E2907="weekly",7,IF(E2907="fortnightly",14,IF(E2907="monthly",DATE(IF(MONTH(H2907)=12,YEAR(H2907)+1,YEAR(H2907)),VLOOKUP(MONTH(H2907),index!$D$2:$G$13,2,0),DAY(H2907)),
IF(E2907="quarterly",DATE(IF(MONTH(H2907)&gt;=10,YEAR(H2907)+1,YEAR(H2907)),VLOOKUP(MONTH(H2907),index!$D$2:$G$13,3,0),DAY(H2907)),
IF(E2907="halfyearly",DATE(IF(MONTH(H2907)&gt;=7,YEAR(H2907)+1,YEAR(H2907)),VLOOKUP(MONTH(H2907),index!$D$2:$G$13,4,0),DAY(H2907)),
DATE(YEAR(H2907)+1,MONTH(H2907),DAY(H2907)))))-H2907))+H2907)</f>
        <v/>
      </c>
      <c r="J2907" s="9" t="str">
        <f t="shared" si="292"/>
        <v/>
      </c>
      <c r="K2907" s="11" t="str">
        <f t="shared" si="293"/>
        <v/>
      </c>
      <c r="L2907" s="11" t="str">
        <f t="shared" si="294"/>
        <v/>
      </c>
      <c r="M2907" s="11" t="str">
        <f>IF(A2907="","",VLOOKUP(E2907,index!$A$1:$B$6,2,0)*K2907*G2907)</f>
        <v/>
      </c>
      <c r="N2907" s="11" t="str">
        <f>IF(A2907="","",-PMT(G2907*VLOOKUP(E2907,index!$A$1:$B$6,2,0),C2907,F2907,0,0))</f>
        <v/>
      </c>
      <c r="O2907" s="11" t="str">
        <f t="shared" si="295"/>
        <v/>
      </c>
      <c r="P2907" s="11" t="str">
        <f t="shared" si="290"/>
        <v/>
      </c>
    </row>
    <row r="2908" spans="1:16" x14ac:dyDescent="0.25">
      <c r="A2908" s="9" t="str">
        <f>IF(A2907="","",IF(B2907&lt;C2907,A2907,IF(A2907=MAX('entry data'!$B$8:$B$507),"",A2907+1)))</f>
        <v/>
      </c>
      <c r="B2908" s="9" t="str">
        <f t="shared" si="291"/>
        <v/>
      </c>
      <c r="C2908" s="9" t="str">
        <f>IF(ISERROR(VLOOKUP(A2908,'entry data'!B:G,6,0)),"",VLOOKUP(A2908,'entry data'!B:G,6,0))</f>
        <v/>
      </c>
      <c r="D2908" s="9" t="str">
        <f>IF(ISERROR(VLOOKUP(A2908,'entry data'!B:C,2,0)),"",VLOOKUP(A2908,'entry data'!B:C,2,0))</f>
        <v/>
      </c>
      <c r="E2908" s="9" t="str">
        <f>IF(ISERROR(VLOOKUP(A2908,'entry data'!B:E,4,0)),"",VLOOKUP(A2908,'entry data'!B:E,4,0))</f>
        <v/>
      </c>
      <c r="F2908" s="11" t="str">
        <f>IF(A2908="","",IF(ISERROR(VLOOKUP(A2908,'entry data'!B:F,5,0)),"",VLOOKUP(A2908,'entry data'!B:F,5,0)))</f>
        <v/>
      </c>
      <c r="G2908" s="12" t="str">
        <f>IF(A2908="","",IF(ISERROR(VLOOKUP(A2908,'entry data'!B:I,8,0)),"",VLOOKUP(A2908,'entry data'!B:I,7,0)))</f>
        <v/>
      </c>
      <c r="H2908" s="13" t="str">
        <f>IF(A2908="","",IF(B2908=1,VLOOKUP(A2908,'entry data'!B:D,3,0),I2907))</f>
        <v/>
      </c>
      <c r="I2908" s="14" t="str">
        <f>IF(A2908="","",IF(E2908="weekly",7,IF(E2908="fortnightly",14,IF(E2908="monthly",DATE(IF(MONTH(H2908)=12,YEAR(H2908)+1,YEAR(H2908)),VLOOKUP(MONTH(H2908),index!$D$2:$G$13,2,0),DAY(H2908)),
IF(E2908="quarterly",DATE(IF(MONTH(H2908)&gt;=10,YEAR(H2908)+1,YEAR(H2908)),VLOOKUP(MONTH(H2908),index!$D$2:$G$13,3,0),DAY(H2908)),
IF(E2908="halfyearly",DATE(IF(MONTH(H2908)&gt;=7,YEAR(H2908)+1,YEAR(H2908)),VLOOKUP(MONTH(H2908),index!$D$2:$G$13,4,0),DAY(H2908)),
DATE(YEAR(H2908)+1,MONTH(H2908),DAY(H2908)))))-H2908))+H2908)</f>
        <v/>
      </c>
      <c r="J2908" s="9" t="str">
        <f t="shared" si="292"/>
        <v/>
      </c>
      <c r="K2908" s="11" t="str">
        <f t="shared" si="293"/>
        <v/>
      </c>
      <c r="L2908" s="11" t="str">
        <f t="shared" si="294"/>
        <v/>
      </c>
      <c r="M2908" s="11" t="str">
        <f>IF(A2908="","",VLOOKUP(E2908,index!$A$1:$B$6,2,0)*K2908*G2908)</f>
        <v/>
      </c>
      <c r="N2908" s="11" t="str">
        <f>IF(A2908="","",-PMT(G2908*VLOOKUP(E2908,index!$A$1:$B$6,2,0),C2908,F2908,0,0))</f>
        <v/>
      </c>
      <c r="O2908" s="11" t="str">
        <f t="shared" si="295"/>
        <v/>
      </c>
      <c r="P2908" s="11" t="str">
        <f t="shared" si="290"/>
        <v/>
      </c>
    </row>
    <row r="2909" spans="1:16" x14ac:dyDescent="0.25">
      <c r="A2909" s="9" t="str">
        <f>IF(A2908="","",IF(B2908&lt;C2908,A2908,IF(A2908=MAX('entry data'!$B$8:$B$507),"",A2908+1)))</f>
        <v/>
      </c>
      <c r="B2909" s="9" t="str">
        <f t="shared" si="291"/>
        <v/>
      </c>
      <c r="C2909" s="9" t="str">
        <f>IF(ISERROR(VLOOKUP(A2909,'entry data'!B:G,6,0)),"",VLOOKUP(A2909,'entry data'!B:G,6,0))</f>
        <v/>
      </c>
      <c r="D2909" s="9" t="str">
        <f>IF(ISERROR(VLOOKUP(A2909,'entry data'!B:C,2,0)),"",VLOOKUP(A2909,'entry data'!B:C,2,0))</f>
        <v/>
      </c>
      <c r="E2909" s="9" t="str">
        <f>IF(ISERROR(VLOOKUP(A2909,'entry data'!B:E,4,0)),"",VLOOKUP(A2909,'entry data'!B:E,4,0))</f>
        <v/>
      </c>
      <c r="F2909" s="11" t="str">
        <f>IF(A2909="","",IF(ISERROR(VLOOKUP(A2909,'entry data'!B:F,5,0)),"",VLOOKUP(A2909,'entry data'!B:F,5,0)))</f>
        <v/>
      </c>
      <c r="G2909" s="12" t="str">
        <f>IF(A2909="","",IF(ISERROR(VLOOKUP(A2909,'entry data'!B:I,8,0)),"",VLOOKUP(A2909,'entry data'!B:I,7,0)))</f>
        <v/>
      </c>
      <c r="H2909" s="13" t="str">
        <f>IF(A2909="","",IF(B2909=1,VLOOKUP(A2909,'entry data'!B:D,3,0),I2908))</f>
        <v/>
      </c>
      <c r="I2909" s="14" t="str">
        <f>IF(A2909="","",IF(E2909="weekly",7,IF(E2909="fortnightly",14,IF(E2909="monthly",DATE(IF(MONTH(H2909)=12,YEAR(H2909)+1,YEAR(H2909)),VLOOKUP(MONTH(H2909),index!$D$2:$G$13,2,0),DAY(H2909)),
IF(E2909="quarterly",DATE(IF(MONTH(H2909)&gt;=10,YEAR(H2909)+1,YEAR(H2909)),VLOOKUP(MONTH(H2909),index!$D$2:$G$13,3,0),DAY(H2909)),
IF(E2909="halfyearly",DATE(IF(MONTH(H2909)&gt;=7,YEAR(H2909)+1,YEAR(H2909)),VLOOKUP(MONTH(H2909),index!$D$2:$G$13,4,0),DAY(H2909)),
DATE(YEAR(H2909)+1,MONTH(H2909),DAY(H2909)))))-H2909))+H2909)</f>
        <v/>
      </c>
      <c r="J2909" s="9" t="str">
        <f t="shared" si="292"/>
        <v/>
      </c>
      <c r="K2909" s="11" t="str">
        <f t="shared" si="293"/>
        <v/>
      </c>
      <c r="L2909" s="11" t="str">
        <f t="shared" si="294"/>
        <v/>
      </c>
      <c r="M2909" s="11" t="str">
        <f>IF(A2909="","",VLOOKUP(E2909,index!$A$1:$B$6,2,0)*K2909*G2909)</f>
        <v/>
      </c>
      <c r="N2909" s="11" t="str">
        <f>IF(A2909="","",-PMT(G2909*VLOOKUP(E2909,index!$A$1:$B$6,2,0),C2909,F2909,0,0))</f>
        <v/>
      </c>
      <c r="O2909" s="11" t="str">
        <f t="shared" si="295"/>
        <v/>
      </c>
      <c r="P2909" s="11" t="str">
        <f t="shared" si="290"/>
        <v/>
      </c>
    </row>
    <row r="2910" spans="1:16" x14ac:dyDescent="0.25">
      <c r="A2910" s="9" t="str">
        <f>IF(A2909="","",IF(B2909&lt;C2909,A2909,IF(A2909=MAX('entry data'!$B$8:$B$507),"",A2909+1)))</f>
        <v/>
      </c>
      <c r="B2910" s="9" t="str">
        <f t="shared" si="291"/>
        <v/>
      </c>
      <c r="C2910" s="9" t="str">
        <f>IF(ISERROR(VLOOKUP(A2910,'entry data'!B:G,6,0)),"",VLOOKUP(A2910,'entry data'!B:G,6,0))</f>
        <v/>
      </c>
      <c r="D2910" s="9" t="str">
        <f>IF(ISERROR(VLOOKUP(A2910,'entry data'!B:C,2,0)),"",VLOOKUP(A2910,'entry data'!B:C,2,0))</f>
        <v/>
      </c>
      <c r="E2910" s="9" t="str">
        <f>IF(ISERROR(VLOOKUP(A2910,'entry data'!B:E,4,0)),"",VLOOKUP(A2910,'entry data'!B:E,4,0))</f>
        <v/>
      </c>
      <c r="F2910" s="11" t="str">
        <f>IF(A2910="","",IF(ISERROR(VLOOKUP(A2910,'entry data'!B:F,5,0)),"",VLOOKUP(A2910,'entry data'!B:F,5,0)))</f>
        <v/>
      </c>
      <c r="G2910" s="12" t="str">
        <f>IF(A2910="","",IF(ISERROR(VLOOKUP(A2910,'entry data'!B:I,8,0)),"",VLOOKUP(A2910,'entry data'!B:I,7,0)))</f>
        <v/>
      </c>
      <c r="H2910" s="13" t="str">
        <f>IF(A2910="","",IF(B2910=1,VLOOKUP(A2910,'entry data'!B:D,3,0),I2909))</f>
        <v/>
      </c>
      <c r="I2910" s="14" t="str">
        <f>IF(A2910="","",IF(E2910="weekly",7,IF(E2910="fortnightly",14,IF(E2910="monthly",DATE(IF(MONTH(H2910)=12,YEAR(H2910)+1,YEAR(H2910)),VLOOKUP(MONTH(H2910),index!$D$2:$G$13,2,0),DAY(H2910)),
IF(E2910="quarterly",DATE(IF(MONTH(H2910)&gt;=10,YEAR(H2910)+1,YEAR(H2910)),VLOOKUP(MONTH(H2910),index!$D$2:$G$13,3,0),DAY(H2910)),
IF(E2910="halfyearly",DATE(IF(MONTH(H2910)&gt;=7,YEAR(H2910)+1,YEAR(H2910)),VLOOKUP(MONTH(H2910),index!$D$2:$G$13,4,0),DAY(H2910)),
DATE(YEAR(H2910)+1,MONTH(H2910),DAY(H2910)))))-H2910))+H2910)</f>
        <v/>
      </c>
      <c r="J2910" s="9" t="str">
        <f t="shared" si="292"/>
        <v/>
      </c>
      <c r="K2910" s="11" t="str">
        <f t="shared" si="293"/>
        <v/>
      </c>
      <c r="L2910" s="11" t="str">
        <f t="shared" si="294"/>
        <v/>
      </c>
      <c r="M2910" s="11" t="str">
        <f>IF(A2910="","",VLOOKUP(E2910,index!$A$1:$B$6,2,0)*K2910*G2910)</f>
        <v/>
      </c>
      <c r="N2910" s="11" t="str">
        <f>IF(A2910="","",-PMT(G2910*VLOOKUP(E2910,index!$A$1:$B$6,2,0),C2910,F2910,0,0))</f>
        <v/>
      </c>
      <c r="O2910" s="11" t="str">
        <f t="shared" si="295"/>
        <v/>
      </c>
      <c r="P2910" s="11" t="str">
        <f t="shared" si="290"/>
        <v/>
      </c>
    </row>
    <row r="2911" spans="1:16" x14ac:dyDescent="0.25">
      <c r="A2911" s="9" t="str">
        <f>IF(A2910="","",IF(B2910&lt;C2910,A2910,IF(A2910=MAX('entry data'!$B$8:$B$507),"",A2910+1)))</f>
        <v/>
      </c>
      <c r="B2911" s="9" t="str">
        <f t="shared" si="291"/>
        <v/>
      </c>
      <c r="C2911" s="9" t="str">
        <f>IF(ISERROR(VLOOKUP(A2911,'entry data'!B:G,6,0)),"",VLOOKUP(A2911,'entry data'!B:G,6,0))</f>
        <v/>
      </c>
      <c r="D2911" s="9" t="str">
        <f>IF(ISERROR(VLOOKUP(A2911,'entry data'!B:C,2,0)),"",VLOOKUP(A2911,'entry data'!B:C,2,0))</f>
        <v/>
      </c>
      <c r="E2911" s="9" t="str">
        <f>IF(ISERROR(VLOOKUP(A2911,'entry data'!B:E,4,0)),"",VLOOKUP(A2911,'entry data'!B:E,4,0))</f>
        <v/>
      </c>
      <c r="F2911" s="11" t="str">
        <f>IF(A2911="","",IF(ISERROR(VLOOKUP(A2911,'entry data'!B:F,5,0)),"",VLOOKUP(A2911,'entry data'!B:F,5,0)))</f>
        <v/>
      </c>
      <c r="G2911" s="12" t="str">
        <f>IF(A2911="","",IF(ISERROR(VLOOKUP(A2911,'entry data'!B:I,8,0)),"",VLOOKUP(A2911,'entry data'!B:I,7,0)))</f>
        <v/>
      </c>
      <c r="H2911" s="13" t="str">
        <f>IF(A2911="","",IF(B2911=1,VLOOKUP(A2911,'entry data'!B:D,3,0),I2910))</f>
        <v/>
      </c>
      <c r="I2911" s="14" t="str">
        <f>IF(A2911="","",IF(E2911="weekly",7,IF(E2911="fortnightly",14,IF(E2911="monthly",DATE(IF(MONTH(H2911)=12,YEAR(H2911)+1,YEAR(H2911)),VLOOKUP(MONTH(H2911),index!$D$2:$G$13,2,0),DAY(H2911)),
IF(E2911="quarterly",DATE(IF(MONTH(H2911)&gt;=10,YEAR(H2911)+1,YEAR(H2911)),VLOOKUP(MONTH(H2911),index!$D$2:$G$13,3,0),DAY(H2911)),
IF(E2911="halfyearly",DATE(IF(MONTH(H2911)&gt;=7,YEAR(H2911)+1,YEAR(H2911)),VLOOKUP(MONTH(H2911),index!$D$2:$G$13,4,0),DAY(H2911)),
DATE(YEAR(H2911)+1,MONTH(H2911),DAY(H2911)))))-H2911))+H2911)</f>
        <v/>
      </c>
      <c r="J2911" s="9" t="str">
        <f t="shared" si="292"/>
        <v/>
      </c>
      <c r="K2911" s="11" t="str">
        <f t="shared" si="293"/>
        <v/>
      </c>
      <c r="L2911" s="11" t="str">
        <f t="shared" si="294"/>
        <v/>
      </c>
      <c r="M2911" s="11" t="str">
        <f>IF(A2911="","",VLOOKUP(E2911,index!$A$1:$B$6,2,0)*K2911*G2911)</f>
        <v/>
      </c>
      <c r="N2911" s="11" t="str">
        <f>IF(A2911="","",-PMT(G2911*VLOOKUP(E2911,index!$A$1:$B$6,2,0),C2911,F2911,0,0))</f>
        <v/>
      </c>
      <c r="O2911" s="11" t="str">
        <f t="shared" si="295"/>
        <v/>
      </c>
      <c r="P2911" s="11" t="str">
        <f t="shared" si="290"/>
        <v/>
      </c>
    </row>
    <row r="2912" spans="1:16" x14ac:dyDescent="0.25">
      <c r="A2912" s="9" t="str">
        <f>IF(A2911="","",IF(B2911&lt;C2911,A2911,IF(A2911=MAX('entry data'!$B$8:$B$507),"",A2911+1)))</f>
        <v/>
      </c>
      <c r="B2912" s="9" t="str">
        <f t="shared" si="291"/>
        <v/>
      </c>
      <c r="C2912" s="9" t="str">
        <f>IF(ISERROR(VLOOKUP(A2912,'entry data'!B:G,6,0)),"",VLOOKUP(A2912,'entry data'!B:G,6,0))</f>
        <v/>
      </c>
      <c r="D2912" s="9" t="str">
        <f>IF(ISERROR(VLOOKUP(A2912,'entry data'!B:C,2,0)),"",VLOOKUP(A2912,'entry data'!B:C,2,0))</f>
        <v/>
      </c>
      <c r="E2912" s="9" t="str">
        <f>IF(ISERROR(VLOOKUP(A2912,'entry data'!B:E,4,0)),"",VLOOKUP(A2912,'entry data'!B:E,4,0))</f>
        <v/>
      </c>
      <c r="F2912" s="11" t="str">
        <f>IF(A2912="","",IF(ISERROR(VLOOKUP(A2912,'entry data'!B:F,5,0)),"",VLOOKUP(A2912,'entry data'!B:F,5,0)))</f>
        <v/>
      </c>
      <c r="G2912" s="12" t="str">
        <f>IF(A2912="","",IF(ISERROR(VLOOKUP(A2912,'entry data'!B:I,8,0)),"",VLOOKUP(A2912,'entry data'!B:I,7,0)))</f>
        <v/>
      </c>
      <c r="H2912" s="13" t="str">
        <f>IF(A2912="","",IF(B2912=1,VLOOKUP(A2912,'entry data'!B:D,3,0),I2911))</f>
        <v/>
      </c>
      <c r="I2912" s="14" t="str">
        <f>IF(A2912="","",IF(E2912="weekly",7,IF(E2912="fortnightly",14,IF(E2912="monthly",DATE(IF(MONTH(H2912)=12,YEAR(H2912)+1,YEAR(H2912)),VLOOKUP(MONTH(H2912),index!$D$2:$G$13,2,0),DAY(H2912)),
IF(E2912="quarterly",DATE(IF(MONTH(H2912)&gt;=10,YEAR(H2912)+1,YEAR(H2912)),VLOOKUP(MONTH(H2912),index!$D$2:$G$13,3,0),DAY(H2912)),
IF(E2912="halfyearly",DATE(IF(MONTH(H2912)&gt;=7,YEAR(H2912)+1,YEAR(H2912)),VLOOKUP(MONTH(H2912),index!$D$2:$G$13,4,0),DAY(H2912)),
DATE(YEAR(H2912)+1,MONTH(H2912),DAY(H2912)))))-H2912))+H2912)</f>
        <v/>
      </c>
      <c r="J2912" s="9" t="str">
        <f t="shared" si="292"/>
        <v/>
      </c>
      <c r="K2912" s="11" t="str">
        <f t="shared" si="293"/>
        <v/>
      </c>
      <c r="L2912" s="11" t="str">
        <f t="shared" si="294"/>
        <v/>
      </c>
      <c r="M2912" s="11" t="str">
        <f>IF(A2912="","",VLOOKUP(E2912,index!$A$1:$B$6,2,0)*K2912*G2912)</f>
        <v/>
      </c>
      <c r="N2912" s="11" t="str">
        <f>IF(A2912="","",-PMT(G2912*VLOOKUP(E2912,index!$A$1:$B$6,2,0),C2912,F2912,0,0))</f>
        <v/>
      </c>
      <c r="O2912" s="11" t="str">
        <f t="shared" si="295"/>
        <v/>
      </c>
      <c r="P2912" s="11" t="str">
        <f t="shared" si="290"/>
        <v/>
      </c>
    </row>
    <row r="2913" spans="1:16" x14ac:dyDescent="0.25">
      <c r="A2913" s="9" t="str">
        <f>IF(A2912="","",IF(B2912&lt;C2912,A2912,IF(A2912=MAX('entry data'!$B$8:$B$507),"",A2912+1)))</f>
        <v/>
      </c>
      <c r="B2913" s="9" t="str">
        <f t="shared" si="291"/>
        <v/>
      </c>
      <c r="C2913" s="9" t="str">
        <f>IF(ISERROR(VLOOKUP(A2913,'entry data'!B:G,6,0)),"",VLOOKUP(A2913,'entry data'!B:G,6,0))</f>
        <v/>
      </c>
      <c r="D2913" s="9" t="str">
        <f>IF(ISERROR(VLOOKUP(A2913,'entry data'!B:C,2,0)),"",VLOOKUP(A2913,'entry data'!B:C,2,0))</f>
        <v/>
      </c>
      <c r="E2913" s="9" t="str">
        <f>IF(ISERROR(VLOOKUP(A2913,'entry data'!B:E,4,0)),"",VLOOKUP(A2913,'entry data'!B:E,4,0))</f>
        <v/>
      </c>
      <c r="F2913" s="11" t="str">
        <f>IF(A2913="","",IF(ISERROR(VLOOKUP(A2913,'entry data'!B:F,5,0)),"",VLOOKUP(A2913,'entry data'!B:F,5,0)))</f>
        <v/>
      </c>
      <c r="G2913" s="12" t="str">
        <f>IF(A2913="","",IF(ISERROR(VLOOKUP(A2913,'entry data'!B:I,8,0)),"",VLOOKUP(A2913,'entry data'!B:I,7,0)))</f>
        <v/>
      </c>
      <c r="H2913" s="13" t="str">
        <f>IF(A2913="","",IF(B2913=1,VLOOKUP(A2913,'entry data'!B:D,3,0),I2912))</f>
        <v/>
      </c>
      <c r="I2913" s="14" t="str">
        <f>IF(A2913="","",IF(E2913="weekly",7,IF(E2913="fortnightly",14,IF(E2913="monthly",DATE(IF(MONTH(H2913)=12,YEAR(H2913)+1,YEAR(H2913)),VLOOKUP(MONTH(H2913),index!$D$2:$G$13,2,0),DAY(H2913)),
IF(E2913="quarterly",DATE(IF(MONTH(H2913)&gt;=10,YEAR(H2913)+1,YEAR(H2913)),VLOOKUP(MONTH(H2913),index!$D$2:$G$13,3,0),DAY(H2913)),
IF(E2913="halfyearly",DATE(IF(MONTH(H2913)&gt;=7,YEAR(H2913)+1,YEAR(H2913)),VLOOKUP(MONTH(H2913),index!$D$2:$G$13,4,0),DAY(H2913)),
DATE(YEAR(H2913)+1,MONTH(H2913),DAY(H2913)))))-H2913))+H2913)</f>
        <v/>
      </c>
      <c r="J2913" s="9" t="str">
        <f t="shared" si="292"/>
        <v/>
      </c>
      <c r="K2913" s="11" t="str">
        <f t="shared" si="293"/>
        <v/>
      </c>
      <c r="L2913" s="11" t="str">
        <f t="shared" si="294"/>
        <v/>
      </c>
      <c r="M2913" s="11" t="str">
        <f>IF(A2913="","",VLOOKUP(E2913,index!$A$1:$B$6,2,0)*K2913*G2913)</f>
        <v/>
      </c>
      <c r="N2913" s="11" t="str">
        <f>IF(A2913="","",-PMT(G2913*VLOOKUP(E2913,index!$A$1:$B$6,2,0),C2913,F2913,0,0))</f>
        <v/>
      </c>
      <c r="O2913" s="11" t="str">
        <f t="shared" si="295"/>
        <v/>
      </c>
      <c r="P2913" s="11" t="str">
        <f t="shared" si="290"/>
        <v/>
      </c>
    </row>
    <row r="2914" spans="1:16" x14ac:dyDescent="0.25">
      <c r="A2914" s="9" t="str">
        <f>IF(A2913="","",IF(B2913&lt;C2913,A2913,IF(A2913=MAX('entry data'!$B$8:$B$507),"",A2913+1)))</f>
        <v/>
      </c>
      <c r="B2914" s="9" t="str">
        <f t="shared" si="291"/>
        <v/>
      </c>
      <c r="C2914" s="9" t="str">
        <f>IF(ISERROR(VLOOKUP(A2914,'entry data'!B:G,6,0)),"",VLOOKUP(A2914,'entry data'!B:G,6,0))</f>
        <v/>
      </c>
      <c r="D2914" s="9" t="str">
        <f>IF(ISERROR(VLOOKUP(A2914,'entry data'!B:C,2,0)),"",VLOOKUP(A2914,'entry data'!B:C,2,0))</f>
        <v/>
      </c>
      <c r="E2914" s="9" t="str">
        <f>IF(ISERROR(VLOOKUP(A2914,'entry data'!B:E,4,0)),"",VLOOKUP(A2914,'entry data'!B:E,4,0))</f>
        <v/>
      </c>
      <c r="F2914" s="11" t="str">
        <f>IF(A2914="","",IF(ISERROR(VLOOKUP(A2914,'entry data'!B:F,5,0)),"",VLOOKUP(A2914,'entry data'!B:F,5,0)))</f>
        <v/>
      </c>
      <c r="G2914" s="12" t="str">
        <f>IF(A2914="","",IF(ISERROR(VLOOKUP(A2914,'entry data'!B:I,8,0)),"",VLOOKUP(A2914,'entry data'!B:I,7,0)))</f>
        <v/>
      </c>
      <c r="H2914" s="13" t="str">
        <f>IF(A2914="","",IF(B2914=1,VLOOKUP(A2914,'entry data'!B:D,3,0),I2913))</f>
        <v/>
      </c>
      <c r="I2914" s="14" t="str">
        <f>IF(A2914="","",IF(E2914="weekly",7,IF(E2914="fortnightly",14,IF(E2914="monthly",DATE(IF(MONTH(H2914)=12,YEAR(H2914)+1,YEAR(H2914)),VLOOKUP(MONTH(H2914),index!$D$2:$G$13,2,0),DAY(H2914)),
IF(E2914="quarterly",DATE(IF(MONTH(H2914)&gt;=10,YEAR(H2914)+1,YEAR(H2914)),VLOOKUP(MONTH(H2914),index!$D$2:$G$13,3,0),DAY(H2914)),
IF(E2914="halfyearly",DATE(IF(MONTH(H2914)&gt;=7,YEAR(H2914)+1,YEAR(H2914)),VLOOKUP(MONTH(H2914),index!$D$2:$G$13,4,0),DAY(H2914)),
DATE(YEAR(H2914)+1,MONTH(H2914),DAY(H2914)))))-H2914))+H2914)</f>
        <v/>
      </c>
      <c r="J2914" s="9" t="str">
        <f t="shared" si="292"/>
        <v/>
      </c>
      <c r="K2914" s="11" t="str">
        <f t="shared" si="293"/>
        <v/>
      </c>
      <c r="L2914" s="11" t="str">
        <f t="shared" si="294"/>
        <v/>
      </c>
      <c r="M2914" s="11" t="str">
        <f>IF(A2914="","",VLOOKUP(E2914,index!$A$1:$B$6,2,0)*K2914*G2914)</f>
        <v/>
      </c>
      <c r="N2914" s="11" t="str">
        <f>IF(A2914="","",-PMT(G2914*VLOOKUP(E2914,index!$A$1:$B$6,2,0),C2914,F2914,0,0))</f>
        <v/>
      </c>
      <c r="O2914" s="11" t="str">
        <f t="shared" si="295"/>
        <v/>
      </c>
      <c r="P2914" s="11" t="str">
        <f t="shared" si="290"/>
        <v/>
      </c>
    </row>
    <row r="2915" spans="1:16" x14ac:dyDescent="0.25">
      <c r="A2915" s="9" t="str">
        <f>IF(A2914="","",IF(B2914&lt;C2914,A2914,IF(A2914=MAX('entry data'!$B$8:$B$507),"",A2914+1)))</f>
        <v/>
      </c>
      <c r="B2915" s="9" t="str">
        <f t="shared" si="291"/>
        <v/>
      </c>
      <c r="C2915" s="9" t="str">
        <f>IF(ISERROR(VLOOKUP(A2915,'entry data'!B:G,6,0)),"",VLOOKUP(A2915,'entry data'!B:G,6,0))</f>
        <v/>
      </c>
      <c r="D2915" s="9" t="str">
        <f>IF(ISERROR(VLOOKUP(A2915,'entry data'!B:C,2,0)),"",VLOOKUP(A2915,'entry data'!B:C,2,0))</f>
        <v/>
      </c>
      <c r="E2915" s="9" t="str">
        <f>IF(ISERROR(VLOOKUP(A2915,'entry data'!B:E,4,0)),"",VLOOKUP(A2915,'entry data'!B:E,4,0))</f>
        <v/>
      </c>
      <c r="F2915" s="11" t="str">
        <f>IF(A2915="","",IF(ISERROR(VLOOKUP(A2915,'entry data'!B:F,5,0)),"",VLOOKUP(A2915,'entry data'!B:F,5,0)))</f>
        <v/>
      </c>
      <c r="G2915" s="12" t="str">
        <f>IF(A2915="","",IF(ISERROR(VLOOKUP(A2915,'entry data'!B:I,8,0)),"",VLOOKUP(A2915,'entry data'!B:I,7,0)))</f>
        <v/>
      </c>
      <c r="H2915" s="13" t="str">
        <f>IF(A2915="","",IF(B2915=1,VLOOKUP(A2915,'entry data'!B:D,3,0),I2914))</f>
        <v/>
      </c>
      <c r="I2915" s="14" t="str">
        <f>IF(A2915="","",IF(E2915="weekly",7,IF(E2915="fortnightly",14,IF(E2915="monthly",DATE(IF(MONTH(H2915)=12,YEAR(H2915)+1,YEAR(H2915)),VLOOKUP(MONTH(H2915),index!$D$2:$G$13,2,0),DAY(H2915)),
IF(E2915="quarterly",DATE(IF(MONTH(H2915)&gt;=10,YEAR(H2915)+1,YEAR(H2915)),VLOOKUP(MONTH(H2915),index!$D$2:$G$13,3,0),DAY(H2915)),
IF(E2915="halfyearly",DATE(IF(MONTH(H2915)&gt;=7,YEAR(H2915)+1,YEAR(H2915)),VLOOKUP(MONTH(H2915),index!$D$2:$G$13,4,0),DAY(H2915)),
DATE(YEAR(H2915)+1,MONTH(H2915),DAY(H2915)))))-H2915))+H2915)</f>
        <v/>
      </c>
      <c r="J2915" s="9" t="str">
        <f t="shared" si="292"/>
        <v/>
      </c>
      <c r="K2915" s="11" t="str">
        <f t="shared" si="293"/>
        <v/>
      </c>
      <c r="L2915" s="11" t="str">
        <f t="shared" si="294"/>
        <v/>
      </c>
      <c r="M2915" s="11" t="str">
        <f>IF(A2915="","",VLOOKUP(E2915,index!$A$1:$B$6,2,0)*K2915*G2915)</f>
        <v/>
      </c>
      <c r="N2915" s="11" t="str">
        <f>IF(A2915="","",-PMT(G2915*VLOOKUP(E2915,index!$A$1:$B$6,2,0),C2915,F2915,0,0))</f>
        <v/>
      </c>
      <c r="O2915" s="11" t="str">
        <f t="shared" si="295"/>
        <v/>
      </c>
      <c r="P2915" s="11" t="str">
        <f t="shared" si="290"/>
        <v/>
      </c>
    </row>
    <row r="2916" spans="1:16" x14ac:dyDescent="0.25">
      <c r="A2916" s="9" t="str">
        <f>IF(A2915="","",IF(B2915&lt;C2915,A2915,IF(A2915=MAX('entry data'!$B$8:$B$507),"",A2915+1)))</f>
        <v/>
      </c>
      <c r="B2916" s="9" t="str">
        <f t="shared" si="291"/>
        <v/>
      </c>
      <c r="C2916" s="9" t="str">
        <f>IF(ISERROR(VLOOKUP(A2916,'entry data'!B:G,6,0)),"",VLOOKUP(A2916,'entry data'!B:G,6,0))</f>
        <v/>
      </c>
      <c r="D2916" s="9" t="str">
        <f>IF(ISERROR(VLOOKUP(A2916,'entry data'!B:C,2,0)),"",VLOOKUP(A2916,'entry data'!B:C,2,0))</f>
        <v/>
      </c>
      <c r="E2916" s="9" t="str">
        <f>IF(ISERROR(VLOOKUP(A2916,'entry data'!B:E,4,0)),"",VLOOKUP(A2916,'entry data'!B:E,4,0))</f>
        <v/>
      </c>
      <c r="F2916" s="11" t="str">
        <f>IF(A2916="","",IF(ISERROR(VLOOKUP(A2916,'entry data'!B:F,5,0)),"",VLOOKUP(A2916,'entry data'!B:F,5,0)))</f>
        <v/>
      </c>
      <c r="G2916" s="12" t="str">
        <f>IF(A2916="","",IF(ISERROR(VLOOKUP(A2916,'entry data'!B:I,8,0)),"",VLOOKUP(A2916,'entry data'!B:I,7,0)))</f>
        <v/>
      </c>
      <c r="H2916" s="13" t="str">
        <f>IF(A2916="","",IF(B2916=1,VLOOKUP(A2916,'entry data'!B:D,3,0),I2915))</f>
        <v/>
      </c>
      <c r="I2916" s="14" t="str">
        <f>IF(A2916="","",IF(E2916="weekly",7,IF(E2916="fortnightly",14,IF(E2916="monthly",DATE(IF(MONTH(H2916)=12,YEAR(H2916)+1,YEAR(H2916)),VLOOKUP(MONTH(H2916),index!$D$2:$G$13,2,0),DAY(H2916)),
IF(E2916="quarterly",DATE(IF(MONTH(H2916)&gt;=10,YEAR(H2916)+1,YEAR(H2916)),VLOOKUP(MONTH(H2916),index!$D$2:$G$13,3,0),DAY(H2916)),
IF(E2916="halfyearly",DATE(IF(MONTH(H2916)&gt;=7,YEAR(H2916)+1,YEAR(H2916)),VLOOKUP(MONTH(H2916),index!$D$2:$G$13,4,0),DAY(H2916)),
DATE(YEAR(H2916)+1,MONTH(H2916),DAY(H2916)))))-H2916))+H2916)</f>
        <v/>
      </c>
      <c r="J2916" s="9" t="str">
        <f t="shared" si="292"/>
        <v/>
      </c>
      <c r="K2916" s="11" t="str">
        <f t="shared" si="293"/>
        <v/>
      </c>
      <c r="L2916" s="11" t="str">
        <f t="shared" si="294"/>
        <v/>
      </c>
      <c r="M2916" s="11" t="str">
        <f>IF(A2916="","",VLOOKUP(E2916,index!$A$1:$B$6,2,0)*K2916*G2916)</f>
        <v/>
      </c>
      <c r="N2916" s="11" t="str">
        <f>IF(A2916="","",-PMT(G2916*VLOOKUP(E2916,index!$A$1:$B$6,2,0),C2916,F2916,0,0))</f>
        <v/>
      </c>
      <c r="O2916" s="11" t="str">
        <f t="shared" si="295"/>
        <v/>
      </c>
      <c r="P2916" s="11" t="str">
        <f t="shared" si="290"/>
        <v/>
      </c>
    </row>
    <row r="2917" spans="1:16" x14ac:dyDescent="0.25">
      <c r="A2917" s="9" t="str">
        <f>IF(A2916="","",IF(B2916&lt;C2916,A2916,IF(A2916=MAX('entry data'!$B$8:$B$507),"",A2916+1)))</f>
        <v/>
      </c>
      <c r="B2917" s="9" t="str">
        <f t="shared" si="291"/>
        <v/>
      </c>
      <c r="C2917" s="9" t="str">
        <f>IF(ISERROR(VLOOKUP(A2917,'entry data'!B:G,6,0)),"",VLOOKUP(A2917,'entry data'!B:G,6,0))</f>
        <v/>
      </c>
      <c r="D2917" s="9" t="str">
        <f>IF(ISERROR(VLOOKUP(A2917,'entry data'!B:C,2,0)),"",VLOOKUP(A2917,'entry data'!B:C,2,0))</f>
        <v/>
      </c>
      <c r="E2917" s="9" t="str">
        <f>IF(ISERROR(VLOOKUP(A2917,'entry data'!B:E,4,0)),"",VLOOKUP(A2917,'entry data'!B:E,4,0))</f>
        <v/>
      </c>
      <c r="F2917" s="11" t="str">
        <f>IF(A2917="","",IF(ISERROR(VLOOKUP(A2917,'entry data'!B:F,5,0)),"",VLOOKUP(A2917,'entry data'!B:F,5,0)))</f>
        <v/>
      </c>
      <c r="G2917" s="12" t="str">
        <f>IF(A2917="","",IF(ISERROR(VLOOKUP(A2917,'entry data'!B:I,8,0)),"",VLOOKUP(A2917,'entry data'!B:I,7,0)))</f>
        <v/>
      </c>
      <c r="H2917" s="13" t="str">
        <f>IF(A2917="","",IF(B2917=1,VLOOKUP(A2917,'entry data'!B:D,3,0),I2916))</f>
        <v/>
      </c>
      <c r="I2917" s="14" t="str">
        <f>IF(A2917="","",IF(E2917="weekly",7,IF(E2917="fortnightly",14,IF(E2917="monthly",DATE(IF(MONTH(H2917)=12,YEAR(H2917)+1,YEAR(H2917)),VLOOKUP(MONTH(H2917),index!$D$2:$G$13,2,0),DAY(H2917)),
IF(E2917="quarterly",DATE(IF(MONTH(H2917)&gt;=10,YEAR(H2917)+1,YEAR(H2917)),VLOOKUP(MONTH(H2917),index!$D$2:$G$13,3,0),DAY(H2917)),
IF(E2917="halfyearly",DATE(IF(MONTH(H2917)&gt;=7,YEAR(H2917)+1,YEAR(H2917)),VLOOKUP(MONTH(H2917),index!$D$2:$G$13,4,0),DAY(H2917)),
DATE(YEAR(H2917)+1,MONTH(H2917),DAY(H2917)))))-H2917))+H2917)</f>
        <v/>
      </c>
      <c r="J2917" s="9" t="str">
        <f t="shared" si="292"/>
        <v/>
      </c>
      <c r="K2917" s="11" t="str">
        <f t="shared" si="293"/>
        <v/>
      </c>
      <c r="L2917" s="11" t="str">
        <f t="shared" si="294"/>
        <v/>
      </c>
      <c r="M2917" s="11" t="str">
        <f>IF(A2917="","",VLOOKUP(E2917,index!$A$1:$B$6,2,0)*K2917*G2917)</f>
        <v/>
      </c>
      <c r="N2917" s="11" t="str">
        <f>IF(A2917="","",-PMT(G2917*VLOOKUP(E2917,index!$A$1:$B$6,2,0),C2917,F2917,0,0))</f>
        <v/>
      </c>
      <c r="O2917" s="11" t="str">
        <f t="shared" si="295"/>
        <v/>
      </c>
      <c r="P2917" s="11" t="str">
        <f t="shared" si="290"/>
        <v/>
      </c>
    </row>
    <row r="2918" spans="1:16" x14ac:dyDescent="0.25">
      <c r="A2918" s="9" t="str">
        <f>IF(A2917="","",IF(B2917&lt;C2917,A2917,IF(A2917=MAX('entry data'!$B$8:$B$507),"",A2917+1)))</f>
        <v/>
      </c>
      <c r="B2918" s="9" t="str">
        <f t="shared" si="291"/>
        <v/>
      </c>
      <c r="C2918" s="9" t="str">
        <f>IF(ISERROR(VLOOKUP(A2918,'entry data'!B:G,6,0)),"",VLOOKUP(A2918,'entry data'!B:G,6,0))</f>
        <v/>
      </c>
      <c r="D2918" s="9" t="str">
        <f>IF(ISERROR(VLOOKUP(A2918,'entry data'!B:C,2,0)),"",VLOOKUP(A2918,'entry data'!B:C,2,0))</f>
        <v/>
      </c>
      <c r="E2918" s="9" t="str">
        <f>IF(ISERROR(VLOOKUP(A2918,'entry data'!B:E,4,0)),"",VLOOKUP(A2918,'entry data'!B:E,4,0))</f>
        <v/>
      </c>
      <c r="F2918" s="11" t="str">
        <f>IF(A2918="","",IF(ISERROR(VLOOKUP(A2918,'entry data'!B:F,5,0)),"",VLOOKUP(A2918,'entry data'!B:F,5,0)))</f>
        <v/>
      </c>
      <c r="G2918" s="12" t="str">
        <f>IF(A2918="","",IF(ISERROR(VLOOKUP(A2918,'entry data'!B:I,8,0)),"",VLOOKUP(A2918,'entry data'!B:I,7,0)))</f>
        <v/>
      </c>
      <c r="H2918" s="13" t="str">
        <f>IF(A2918="","",IF(B2918=1,VLOOKUP(A2918,'entry data'!B:D,3,0),I2917))</f>
        <v/>
      </c>
      <c r="I2918" s="14" t="str">
        <f>IF(A2918="","",IF(E2918="weekly",7,IF(E2918="fortnightly",14,IF(E2918="monthly",DATE(IF(MONTH(H2918)=12,YEAR(H2918)+1,YEAR(H2918)),VLOOKUP(MONTH(H2918),index!$D$2:$G$13,2,0),DAY(H2918)),
IF(E2918="quarterly",DATE(IF(MONTH(H2918)&gt;=10,YEAR(H2918)+1,YEAR(H2918)),VLOOKUP(MONTH(H2918),index!$D$2:$G$13,3,0),DAY(H2918)),
IF(E2918="halfyearly",DATE(IF(MONTH(H2918)&gt;=7,YEAR(H2918)+1,YEAR(H2918)),VLOOKUP(MONTH(H2918),index!$D$2:$G$13,4,0),DAY(H2918)),
DATE(YEAR(H2918)+1,MONTH(H2918),DAY(H2918)))))-H2918))+H2918)</f>
        <v/>
      </c>
      <c r="J2918" s="9" t="str">
        <f t="shared" si="292"/>
        <v/>
      </c>
      <c r="K2918" s="11" t="str">
        <f t="shared" si="293"/>
        <v/>
      </c>
      <c r="L2918" s="11" t="str">
        <f t="shared" si="294"/>
        <v/>
      </c>
      <c r="M2918" s="11" t="str">
        <f>IF(A2918="","",VLOOKUP(E2918,index!$A$1:$B$6,2,0)*K2918*G2918)</f>
        <v/>
      </c>
      <c r="N2918" s="11" t="str">
        <f>IF(A2918="","",-PMT(G2918*VLOOKUP(E2918,index!$A$1:$B$6,2,0),C2918,F2918,0,0))</f>
        <v/>
      </c>
      <c r="O2918" s="11" t="str">
        <f t="shared" si="295"/>
        <v/>
      </c>
      <c r="P2918" s="11" t="str">
        <f t="shared" si="290"/>
        <v/>
      </c>
    </row>
    <row r="2919" spans="1:16" x14ac:dyDescent="0.25">
      <c r="A2919" s="9" t="str">
        <f>IF(A2918="","",IF(B2918&lt;C2918,A2918,IF(A2918=MAX('entry data'!$B$8:$B$507),"",A2918+1)))</f>
        <v/>
      </c>
      <c r="B2919" s="9" t="str">
        <f t="shared" si="291"/>
        <v/>
      </c>
      <c r="C2919" s="9" t="str">
        <f>IF(ISERROR(VLOOKUP(A2919,'entry data'!B:G,6,0)),"",VLOOKUP(A2919,'entry data'!B:G,6,0))</f>
        <v/>
      </c>
      <c r="D2919" s="9" t="str">
        <f>IF(ISERROR(VLOOKUP(A2919,'entry data'!B:C,2,0)),"",VLOOKUP(A2919,'entry data'!B:C,2,0))</f>
        <v/>
      </c>
      <c r="E2919" s="9" t="str">
        <f>IF(ISERROR(VLOOKUP(A2919,'entry data'!B:E,4,0)),"",VLOOKUP(A2919,'entry data'!B:E,4,0))</f>
        <v/>
      </c>
      <c r="F2919" s="11" t="str">
        <f>IF(A2919="","",IF(ISERROR(VLOOKUP(A2919,'entry data'!B:F,5,0)),"",VLOOKUP(A2919,'entry data'!B:F,5,0)))</f>
        <v/>
      </c>
      <c r="G2919" s="12" t="str">
        <f>IF(A2919="","",IF(ISERROR(VLOOKUP(A2919,'entry data'!B:I,8,0)),"",VLOOKUP(A2919,'entry data'!B:I,7,0)))</f>
        <v/>
      </c>
      <c r="H2919" s="13" t="str">
        <f>IF(A2919="","",IF(B2919=1,VLOOKUP(A2919,'entry data'!B:D,3,0),I2918))</f>
        <v/>
      </c>
      <c r="I2919" s="14" t="str">
        <f>IF(A2919="","",IF(E2919="weekly",7,IF(E2919="fortnightly",14,IF(E2919="monthly",DATE(IF(MONTH(H2919)=12,YEAR(H2919)+1,YEAR(H2919)),VLOOKUP(MONTH(H2919),index!$D$2:$G$13,2,0),DAY(H2919)),
IF(E2919="quarterly",DATE(IF(MONTH(H2919)&gt;=10,YEAR(H2919)+1,YEAR(H2919)),VLOOKUP(MONTH(H2919),index!$D$2:$G$13,3,0),DAY(H2919)),
IF(E2919="halfyearly",DATE(IF(MONTH(H2919)&gt;=7,YEAR(H2919)+1,YEAR(H2919)),VLOOKUP(MONTH(H2919),index!$D$2:$G$13,4,0),DAY(H2919)),
DATE(YEAR(H2919)+1,MONTH(H2919),DAY(H2919)))))-H2919))+H2919)</f>
        <v/>
      </c>
      <c r="J2919" s="9" t="str">
        <f t="shared" si="292"/>
        <v/>
      </c>
      <c r="K2919" s="11" t="str">
        <f t="shared" si="293"/>
        <v/>
      </c>
      <c r="L2919" s="11" t="str">
        <f t="shared" si="294"/>
        <v/>
      </c>
      <c r="M2919" s="11" t="str">
        <f>IF(A2919="","",VLOOKUP(E2919,index!$A$1:$B$6,2,0)*K2919*G2919)</f>
        <v/>
      </c>
      <c r="N2919" s="11" t="str">
        <f>IF(A2919="","",-PMT(G2919*VLOOKUP(E2919,index!$A$1:$B$6,2,0),C2919,F2919,0,0))</f>
        <v/>
      </c>
      <c r="O2919" s="11" t="str">
        <f t="shared" si="295"/>
        <v/>
      </c>
      <c r="P2919" s="11" t="str">
        <f t="shared" si="290"/>
        <v/>
      </c>
    </row>
    <row r="2920" spans="1:16" x14ac:dyDescent="0.25">
      <c r="A2920" s="9" t="str">
        <f>IF(A2919="","",IF(B2919&lt;C2919,A2919,IF(A2919=MAX('entry data'!$B$8:$B$507),"",A2919+1)))</f>
        <v/>
      </c>
      <c r="B2920" s="9" t="str">
        <f t="shared" si="291"/>
        <v/>
      </c>
      <c r="C2920" s="9" t="str">
        <f>IF(ISERROR(VLOOKUP(A2920,'entry data'!B:G,6,0)),"",VLOOKUP(A2920,'entry data'!B:G,6,0))</f>
        <v/>
      </c>
      <c r="D2920" s="9" t="str">
        <f>IF(ISERROR(VLOOKUP(A2920,'entry data'!B:C,2,0)),"",VLOOKUP(A2920,'entry data'!B:C,2,0))</f>
        <v/>
      </c>
      <c r="E2920" s="9" t="str">
        <f>IF(ISERROR(VLOOKUP(A2920,'entry data'!B:E,4,0)),"",VLOOKUP(A2920,'entry data'!B:E,4,0))</f>
        <v/>
      </c>
      <c r="F2920" s="11" t="str">
        <f>IF(A2920="","",IF(ISERROR(VLOOKUP(A2920,'entry data'!B:F,5,0)),"",VLOOKUP(A2920,'entry data'!B:F,5,0)))</f>
        <v/>
      </c>
      <c r="G2920" s="12" t="str">
        <f>IF(A2920="","",IF(ISERROR(VLOOKUP(A2920,'entry data'!B:I,8,0)),"",VLOOKUP(A2920,'entry data'!B:I,7,0)))</f>
        <v/>
      </c>
      <c r="H2920" s="13" t="str">
        <f>IF(A2920="","",IF(B2920=1,VLOOKUP(A2920,'entry data'!B:D,3,0),I2919))</f>
        <v/>
      </c>
      <c r="I2920" s="14" t="str">
        <f>IF(A2920="","",IF(E2920="weekly",7,IF(E2920="fortnightly",14,IF(E2920="monthly",DATE(IF(MONTH(H2920)=12,YEAR(H2920)+1,YEAR(H2920)),VLOOKUP(MONTH(H2920),index!$D$2:$G$13,2,0),DAY(H2920)),
IF(E2920="quarterly",DATE(IF(MONTH(H2920)&gt;=10,YEAR(H2920)+1,YEAR(H2920)),VLOOKUP(MONTH(H2920),index!$D$2:$G$13,3,0),DAY(H2920)),
IF(E2920="halfyearly",DATE(IF(MONTH(H2920)&gt;=7,YEAR(H2920)+1,YEAR(H2920)),VLOOKUP(MONTH(H2920),index!$D$2:$G$13,4,0),DAY(H2920)),
DATE(YEAR(H2920)+1,MONTH(H2920),DAY(H2920)))))-H2920))+H2920)</f>
        <v/>
      </c>
      <c r="J2920" s="9" t="str">
        <f t="shared" si="292"/>
        <v/>
      </c>
      <c r="K2920" s="11" t="str">
        <f t="shared" si="293"/>
        <v/>
      </c>
      <c r="L2920" s="11" t="str">
        <f t="shared" si="294"/>
        <v/>
      </c>
      <c r="M2920" s="11" t="str">
        <f>IF(A2920="","",VLOOKUP(E2920,index!$A$1:$B$6,2,0)*K2920*G2920)</f>
        <v/>
      </c>
      <c r="N2920" s="11" t="str">
        <f>IF(A2920="","",-PMT(G2920*VLOOKUP(E2920,index!$A$1:$B$6,2,0),C2920,F2920,0,0))</f>
        <v/>
      </c>
      <c r="O2920" s="11" t="str">
        <f t="shared" si="295"/>
        <v/>
      </c>
      <c r="P2920" s="11" t="str">
        <f t="shared" si="290"/>
        <v/>
      </c>
    </row>
    <row r="2921" spans="1:16" x14ac:dyDescent="0.25">
      <c r="A2921" s="9" t="str">
        <f>IF(A2920="","",IF(B2920&lt;C2920,A2920,IF(A2920=MAX('entry data'!$B$8:$B$507),"",A2920+1)))</f>
        <v/>
      </c>
      <c r="B2921" s="9" t="str">
        <f t="shared" si="291"/>
        <v/>
      </c>
      <c r="C2921" s="9" t="str">
        <f>IF(ISERROR(VLOOKUP(A2921,'entry data'!B:G,6,0)),"",VLOOKUP(A2921,'entry data'!B:G,6,0))</f>
        <v/>
      </c>
      <c r="D2921" s="9" t="str">
        <f>IF(ISERROR(VLOOKUP(A2921,'entry data'!B:C,2,0)),"",VLOOKUP(A2921,'entry data'!B:C,2,0))</f>
        <v/>
      </c>
      <c r="E2921" s="9" t="str">
        <f>IF(ISERROR(VLOOKUP(A2921,'entry data'!B:E,4,0)),"",VLOOKUP(A2921,'entry data'!B:E,4,0))</f>
        <v/>
      </c>
      <c r="F2921" s="11" t="str">
        <f>IF(A2921="","",IF(ISERROR(VLOOKUP(A2921,'entry data'!B:F,5,0)),"",VLOOKUP(A2921,'entry data'!B:F,5,0)))</f>
        <v/>
      </c>
      <c r="G2921" s="12" t="str">
        <f>IF(A2921="","",IF(ISERROR(VLOOKUP(A2921,'entry data'!B:I,8,0)),"",VLOOKUP(A2921,'entry data'!B:I,7,0)))</f>
        <v/>
      </c>
      <c r="H2921" s="13" t="str">
        <f>IF(A2921="","",IF(B2921=1,VLOOKUP(A2921,'entry data'!B:D,3,0),I2920))</f>
        <v/>
      </c>
      <c r="I2921" s="14" t="str">
        <f>IF(A2921="","",IF(E2921="weekly",7,IF(E2921="fortnightly",14,IF(E2921="monthly",DATE(IF(MONTH(H2921)=12,YEAR(H2921)+1,YEAR(H2921)),VLOOKUP(MONTH(H2921),index!$D$2:$G$13,2,0),DAY(H2921)),
IF(E2921="quarterly",DATE(IF(MONTH(H2921)&gt;=10,YEAR(H2921)+1,YEAR(H2921)),VLOOKUP(MONTH(H2921),index!$D$2:$G$13,3,0),DAY(H2921)),
IF(E2921="halfyearly",DATE(IF(MONTH(H2921)&gt;=7,YEAR(H2921)+1,YEAR(H2921)),VLOOKUP(MONTH(H2921),index!$D$2:$G$13,4,0),DAY(H2921)),
DATE(YEAR(H2921)+1,MONTH(H2921),DAY(H2921)))))-H2921))+H2921)</f>
        <v/>
      </c>
      <c r="J2921" s="9" t="str">
        <f t="shared" si="292"/>
        <v/>
      </c>
      <c r="K2921" s="11" t="str">
        <f t="shared" si="293"/>
        <v/>
      </c>
      <c r="L2921" s="11" t="str">
        <f t="shared" si="294"/>
        <v/>
      </c>
      <c r="M2921" s="11" t="str">
        <f>IF(A2921="","",VLOOKUP(E2921,index!$A$1:$B$6,2,0)*K2921*G2921)</f>
        <v/>
      </c>
      <c r="N2921" s="11" t="str">
        <f>IF(A2921="","",-PMT(G2921*VLOOKUP(E2921,index!$A$1:$B$6,2,0),C2921,F2921,0,0))</f>
        <v/>
      </c>
      <c r="O2921" s="11" t="str">
        <f t="shared" si="295"/>
        <v/>
      </c>
      <c r="P2921" s="11" t="str">
        <f t="shared" si="290"/>
        <v/>
      </c>
    </row>
    <row r="2922" spans="1:16" x14ac:dyDescent="0.25">
      <c r="A2922" s="9" t="str">
        <f>IF(A2921="","",IF(B2921&lt;C2921,A2921,IF(A2921=MAX('entry data'!$B$8:$B$507),"",A2921+1)))</f>
        <v/>
      </c>
      <c r="B2922" s="9" t="str">
        <f t="shared" si="291"/>
        <v/>
      </c>
      <c r="C2922" s="9" t="str">
        <f>IF(ISERROR(VLOOKUP(A2922,'entry data'!B:G,6,0)),"",VLOOKUP(A2922,'entry data'!B:G,6,0))</f>
        <v/>
      </c>
      <c r="D2922" s="9" t="str">
        <f>IF(ISERROR(VLOOKUP(A2922,'entry data'!B:C,2,0)),"",VLOOKUP(A2922,'entry data'!B:C,2,0))</f>
        <v/>
      </c>
      <c r="E2922" s="9" t="str">
        <f>IF(ISERROR(VLOOKUP(A2922,'entry data'!B:E,4,0)),"",VLOOKUP(A2922,'entry data'!B:E,4,0))</f>
        <v/>
      </c>
      <c r="F2922" s="11" t="str">
        <f>IF(A2922="","",IF(ISERROR(VLOOKUP(A2922,'entry data'!B:F,5,0)),"",VLOOKUP(A2922,'entry data'!B:F,5,0)))</f>
        <v/>
      </c>
      <c r="G2922" s="12" t="str">
        <f>IF(A2922="","",IF(ISERROR(VLOOKUP(A2922,'entry data'!B:I,8,0)),"",VLOOKUP(A2922,'entry data'!B:I,7,0)))</f>
        <v/>
      </c>
      <c r="H2922" s="13" t="str">
        <f>IF(A2922="","",IF(B2922=1,VLOOKUP(A2922,'entry data'!B:D,3,0),I2921))</f>
        <v/>
      </c>
      <c r="I2922" s="14" t="str">
        <f>IF(A2922="","",IF(E2922="weekly",7,IF(E2922="fortnightly",14,IF(E2922="monthly",DATE(IF(MONTH(H2922)=12,YEAR(H2922)+1,YEAR(H2922)),VLOOKUP(MONTH(H2922),index!$D$2:$G$13,2,0),DAY(H2922)),
IF(E2922="quarterly",DATE(IF(MONTH(H2922)&gt;=10,YEAR(H2922)+1,YEAR(H2922)),VLOOKUP(MONTH(H2922),index!$D$2:$G$13,3,0),DAY(H2922)),
IF(E2922="halfyearly",DATE(IF(MONTH(H2922)&gt;=7,YEAR(H2922)+1,YEAR(H2922)),VLOOKUP(MONTH(H2922),index!$D$2:$G$13,4,0),DAY(H2922)),
DATE(YEAR(H2922)+1,MONTH(H2922),DAY(H2922)))))-H2922))+H2922)</f>
        <v/>
      </c>
      <c r="J2922" s="9" t="str">
        <f t="shared" si="292"/>
        <v/>
      </c>
      <c r="K2922" s="11" t="str">
        <f t="shared" si="293"/>
        <v/>
      </c>
      <c r="L2922" s="11" t="str">
        <f t="shared" si="294"/>
        <v/>
      </c>
      <c r="M2922" s="11" t="str">
        <f>IF(A2922="","",VLOOKUP(E2922,index!$A$1:$B$6,2,0)*K2922*G2922)</f>
        <v/>
      </c>
      <c r="N2922" s="11" t="str">
        <f>IF(A2922="","",-PMT(G2922*VLOOKUP(E2922,index!$A$1:$B$6,2,0),C2922,F2922,0,0))</f>
        <v/>
      </c>
      <c r="O2922" s="11" t="str">
        <f t="shared" si="295"/>
        <v/>
      </c>
      <c r="P2922" s="11" t="str">
        <f t="shared" si="290"/>
        <v/>
      </c>
    </row>
    <row r="2923" spans="1:16" x14ac:dyDescent="0.25">
      <c r="A2923" s="9" t="str">
        <f>IF(A2922="","",IF(B2922&lt;C2922,A2922,IF(A2922=MAX('entry data'!$B$8:$B$507),"",A2922+1)))</f>
        <v/>
      </c>
      <c r="B2923" s="9" t="str">
        <f t="shared" si="291"/>
        <v/>
      </c>
      <c r="C2923" s="9" t="str">
        <f>IF(ISERROR(VLOOKUP(A2923,'entry data'!B:G,6,0)),"",VLOOKUP(A2923,'entry data'!B:G,6,0))</f>
        <v/>
      </c>
      <c r="D2923" s="9" t="str">
        <f>IF(ISERROR(VLOOKUP(A2923,'entry data'!B:C,2,0)),"",VLOOKUP(A2923,'entry data'!B:C,2,0))</f>
        <v/>
      </c>
      <c r="E2923" s="9" t="str">
        <f>IF(ISERROR(VLOOKUP(A2923,'entry data'!B:E,4,0)),"",VLOOKUP(A2923,'entry data'!B:E,4,0))</f>
        <v/>
      </c>
      <c r="F2923" s="11" t="str">
        <f>IF(A2923="","",IF(ISERROR(VLOOKUP(A2923,'entry data'!B:F,5,0)),"",VLOOKUP(A2923,'entry data'!B:F,5,0)))</f>
        <v/>
      </c>
      <c r="G2923" s="12" t="str">
        <f>IF(A2923="","",IF(ISERROR(VLOOKUP(A2923,'entry data'!B:I,8,0)),"",VLOOKUP(A2923,'entry data'!B:I,7,0)))</f>
        <v/>
      </c>
      <c r="H2923" s="13" t="str">
        <f>IF(A2923="","",IF(B2923=1,VLOOKUP(A2923,'entry data'!B:D,3,0),I2922))</f>
        <v/>
      </c>
      <c r="I2923" s="14" t="str">
        <f>IF(A2923="","",IF(E2923="weekly",7,IF(E2923="fortnightly",14,IF(E2923="monthly",DATE(IF(MONTH(H2923)=12,YEAR(H2923)+1,YEAR(H2923)),VLOOKUP(MONTH(H2923),index!$D$2:$G$13,2,0),DAY(H2923)),
IF(E2923="quarterly",DATE(IF(MONTH(H2923)&gt;=10,YEAR(H2923)+1,YEAR(H2923)),VLOOKUP(MONTH(H2923),index!$D$2:$G$13,3,0),DAY(H2923)),
IF(E2923="halfyearly",DATE(IF(MONTH(H2923)&gt;=7,YEAR(H2923)+1,YEAR(H2923)),VLOOKUP(MONTH(H2923),index!$D$2:$G$13,4,0),DAY(H2923)),
DATE(YEAR(H2923)+1,MONTH(H2923),DAY(H2923)))))-H2923))+H2923)</f>
        <v/>
      </c>
      <c r="J2923" s="9" t="str">
        <f t="shared" si="292"/>
        <v/>
      </c>
      <c r="K2923" s="11" t="str">
        <f t="shared" si="293"/>
        <v/>
      </c>
      <c r="L2923" s="11" t="str">
        <f t="shared" si="294"/>
        <v/>
      </c>
      <c r="M2923" s="11" t="str">
        <f>IF(A2923="","",VLOOKUP(E2923,index!$A$1:$B$6,2,0)*K2923*G2923)</f>
        <v/>
      </c>
      <c r="N2923" s="11" t="str">
        <f>IF(A2923="","",-PMT(G2923*VLOOKUP(E2923,index!$A$1:$B$6,2,0),C2923,F2923,0,0))</f>
        <v/>
      </c>
      <c r="O2923" s="11" t="str">
        <f t="shared" si="295"/>
        <v/>
      </c>
      <c r="P2923" s="11" t="str">
        <f t="shared" si="290"/>
        <v/>
      </c>
    </row>
    <row r="2924" spans="1:16" x14ac:dyDescent="0.25">
      <c r="A2924" s="9" t="str">
        <f>IF(A2923="","",IF(B2923&lt;C2923,A2923,IF(A2923=MAX('entry data'!$B$8:$B$507),"",A2923+1)))</f>
        <v/>
      </c>
      <c r="B2924" s="9" t="str">
        <f t="shared" si="291"/>
        <v/>
      </c>
      <c r="C2924" s="9" t="str">
        <f>IF(ISERROR(VLOOKUP(A2924,'entry data'!B:G,6,0)),"",VLOOKUP(A2924,'entry data'!B:G,6,0))</f>
        <v/>
      </c>
      <c r="D2924" s="9" t="str">
        <f>IF(ISERROR(VLOOKUP(A2924,'entry data'!B:C,2,0)),"",VLOOKUP(A2924,'entry data'!B:C,2,0))</f>
        <v/>
      </c>
      <c r="E2924" s="9" t="str">
        <f>IF(ISERROR(VLOOKUP(A2924,'entry data'!B:E,4,0)),"",VLOOKUP(A2924,'entry data'!B:E,4,0))</f>
        <v/>
      </c>
      <c r="F2924" s="11" t="str">
        <f>IF(A2924="","",IF(ISERROR(VLOOKUP(A2924,'entry data'!B:F,5,0)),"",VLOOKUP(A2924,'entry data'!B:F,5,0)))</f>
        <v/>
      </c>
      <c r="G2924" s="12" t="str">
        <f>IF(A2924="","",IF(ISERROR(VLOOKUP(A2924,'entry data'!B:I,8,0)),"",VLOOKUP(A2924,'entry data'!B:I,7,0)))</f>
        <v/>
      </c>
      <c r="H2924" s="13" t="str">
        <f>IF(A2924="","",IF(B2924=1,VLOOKUP(A2924,'entry data'!B:D,3,0),I2923))</f>
        <v/>
      </c>
      <c r="I2924" s="14" t="str">
        <f>IF(A2924="","",IF(E2924="weekly",7,IF(E2924="fortnightly",14,IF(E2924="monthly",DATE(IF(MONTH(H2924)=12,YEAR(H2924)+1,YEAR(H2924)),VLOOKUP(MONTH(H2924),index!$D$2:$G$13,2,0),DAY(H2924)),
IF(E2924="quarterly",DATE(IF(MONTH(H2924)&gt;=10,YEAR(H2924)+1,YEAR(H2924)),VLOOKUP(MONTH(H2924),index!$D$2:$G$13,3,0),DAY(H2924)),
IF(E2924="halfyearly",DATE(IF(MONTH(H2924)&gt;=7,YEAR(H2924)+1,YEAR(H2924)),VLOOKUP(MONTH(H2924),index!$D$2:$G$13,4,0),DAY(H2924)),
DATE(YEAR(H2924)+1,MONTH(H2924),DAY(H2924)))))-H2924))+H2924)</f>
        <v/>
      </c>
      <c r="J2924" s="9" t="str">
        <f t="shared" si="292"/>
        <v/>
      </c>
      <c r="K2924" s="11" t="str">
        <f t="shared" si="293"/>
        <v/>
      </c>
      <c r="L2924" s="11" t="str">
        <f t="shared" si="294"/>
        <v/>
      </c>
      <c r="M2924" s="11" t="str">
        <f>IF(A2924="","",VLOOKUP(E2924,index!$A$1:$B$6,2,0)*K2924*G2924)</f>
        <v/>
      </c>
      <c r="N2924" s="11" t="str">
        <f>IF(A2924="","",-PMT(G2924*VLOOKUP(E2924,index!$A$1:$B$6,2,0),C2924,F2924,0,0))</f>
        <v/>
      </c>
      <c r="O2924" s="11" t="str">
        <f t="shared" si="295"/>
        <v/>
      </c>
      <c r="P2924" s="11" t="str">
        <f t="shared" si="290"/>
        <v/>
      </c>
    </row>
    <row r="2925" spans="1:16" x14ac:dyDescent="0.25">
      <c r="A2925" s="9" t="str">
        <f>IF(A2924="","",IF(B2924&lt;C2924,A2924,IF(A2924=MAX('entry data'!$B$8:$B$507),"",A2924+1)))</f>
        <v/>
      </c>
      <c r="B2925" s="9" t="str">
        <f t="shared" si="291"/>
        <v/>
      </c>
      <c r="C2925" s="9" t="str">
        <f>IF(ISERROR(VLOOKUP(A2925,'entry data'!B:G,6,0)),"",VLOOKUP(A2925,'entry data'!B:G,6,0))</f>
        <v/>
      </c>
      <c r="D2925" s="9" t="str">
        <f>IF(ISERROR(VLOOKUP(A2925,'entry data'!B:C,2,0)),"",VLOOKUP(A2925,'entry data'!B:C,2,0))</f>
        <v/>
      </c>
      <c r="E2925" s="9" t="str">
        <f>IF(ISERROR(VLOOKUP(A2925,'entry data'!B:E,4,0)),"",VLOOKUP(A2925,'entry data'!B:E,4,0))</f>
        <v/>
      </c>
      <c r="F2925" s="11" t="str">
        <f>IF(A2925="","",IF(ISERROR(VLOOKUP(A2925,'entry data'!B:F,5,0)),"",VLOOKUP(A2925,'entry data'!B:F,5,0)))</f>
        <v/>
      </c>
      <c r="G2925" s="12" t="str">
        <f>IF(A2925="","",IF(ISERROR(VLOOKUP(A2925,'entry data'!B:I,8,0)),"",VLOOKUP(A2925,'entry data'!B:I,7,0)))</f>
        <v/>
      </c>
      <c r="H2925" s="13" t="str">
        <f>IF(A2925="","",IF(B2925=1,VLOOKUP(A2925,'entry data'!B:D,3,0),I2924))</f>
        <v/>
      </c>
      <c r="I2925" s="14" t="str">
        <f>IF(A2925="","",IF(E2925="weekly",7,IF(E2925="fortnightly",14,IF(E2925="monthly",DATE(IF(MONTH(H2925)=12,YEAR(H2925)+1,YEAR(H2925)),VLOOKUP(MONTH(H2925),index!$D$2:$G$13,2,0),DAY(H2925)),
IF(E2925="quarterly",DATE(IF(MONTH(H2925)&gt;=10,YEAR(H2925)+1,YEAR(H2925)),VLOOKUP(MONTH(H2925),index!$D$2:$G$13,3,0),DAY(H2925)),
IF(E2925="halfyearly",DATE(IF(MONTH(H2925)&gt;=7,YEAR(H2925)+1,YEAR(H2925)),VLOOKUP(MONTH(H2925),index!$D$2:$G$13,4,0),DAY(H2925)),
DATE(YEAR(H2925)+1,MONTH(H2925),DAY(H2925)))))-H2925))+H2925)</f>
        <v/>
      </c>
      <c r="J2925" s="9" t="str">
        <f t="shared" si="292"/>
        <v/>
      </c>
      <c r="K2925" s="11" t="str">
        <f t="shared" si="293"/>
        <v/>
      </c>
      <c r="L2925" s="11" t="str">
        <f t="shared" si="294"/>
        <v/>
      </c>
      <c r="M2925" s="11" t="str">
        <f>IF(A2925="","",VLOOKUP(E2925,index!$A$1:$B$6,2,0)*K2925*G2925)</f>
        <v/>
      </c>
      <c r="N2925" s="11" t="str">
        <f>IF(A2925="","",-PMT(G2925*VLOOKUP(E2925,index!$A$1:$B$6,2,0),C2925,F2925,0,0))</f>
        <v/>
      </c>
      <c r="O2925" s="11" t="str">
        <f t="shared" si="295"/>
        <v/>
      </c>
      <c r="P2925" s="11" t="str">
        <f t="shared" si="290"/>
        <v/>
      </c>
    </row>
    <row r="2926" spans="1:16" x14ac:dyDescent="0.25">
      <c r="A2926" s="9" t="str">
        <f>IF(A2925="","",IF(B2925&lt;C2925,A2925,IF(A2925=MAX('entry data'!$B$8:$B$507),"",A2925+1)))</f>
        <v/>
      </c>
      <c r="B2926" s="9" t="str">
        <f t="shared" si="291"/>
        <v/>
      </c>
      <c r="C2926" s="9" t="str">
        <f>IF(ISERROR(VLOOKUP(A2926,'entry data'!B:G,6,0)),"",VLOOKUP(A2926,'entry data'!B:G,6,0))</f>
        <v/>
      </c>
      <c r="D2926" s="9" t="str">
        <f>IF(ISERROR(VLOOKUP(A2926,'entry data'!B:C,2,0)),"",VLOOKUP(A2926,'entry data'!B:C,2,0))</f>
        <v/>
      </c>
      <c r="E2926" s="9" t="str">
        <f>IF(ISERROR(VLOOKUP(A2926,'entry data'!B:E,4,0)),"",VLOOKUP(A2926,'entry data'!B:E,4,0))</f>
        <v/>
      </c>
      <c r="F2926" s="11" t="str">
        <f>IF(A2926="","",IF(ISERROR(VLOOKUP(A2926,'entry data'!B:F,5,0)),"",VLOOKUP(A2926,'entry data'!B:F,5,0)))</f>
        <v/>
      </c>
      <c r="G2926" s="12" t="str">
        <f>IF(A2926="","",IF(ISERROR(VLOOKUP(A2926,'entry data'!B:I,8,0)),"",VLOOKUP(A2926,'entry data'!B:I,7,0)))</f>
        <v/>
      </c>
      <c r="H2926" s="13" t="str">
        <f>IF(A2926="","",IF(B2926=1,VLOOKUP(A2926,'entry data'!B:D,3,0),I2925))</f>
        <v/>
      </c>
      <c r="I2926" s="14" t="str">
        <f>IF(A2926="","",IF(E2926="weekly",7,IF(E2926="fortnightly",14,IF(E2926="monthly",DATE(IF(MONTH(H2926)=12,YEAR(H2926)+1,YEAR(H2926)),VLOOKUP(MONTH(H2926),index!$D$2:$G$13,2,0),DAY(H2926)),
IF(E2926="quarterly",DATE(IF(MONTH(H2926)&gt;=10,YEAR(H2926)+1,YEAR(H2926)),VLOOKUP(MONTH(H2926),index!$D$2:$G$13,3,0),DAY(H2926)),
IF(E2926="halfyearly",DATE(IF(MONTH(H2926)&gt;=7,YEAR(H2926)+1,YEAR(H2926)),VLOOKUP(MONTH(H2926),index!$D$2:$G$13,4,0),DAY(H2926)),
DATE(YEAR(H2926)+1,MONTH(H2926),DAY(H2926)))))-H2926))+H2926)</f>
        <v/>
      </c>
      <c r="J2926" s="9" t="str">
        <f t="shared" si="292"/>
        <v/>
      </c>
      <c r="K2926" s="11" t="str">
        <f t="shared" si="293"/>
        <v/>
      </c>
      <c r="L2926" s="11" t="str">
        <f t="shared" si="294"/>
        <v/>
      </c>
      <c r="M2926" s="11" t="str">
        <f>IF(A2926="","",VLOOKUP(E2926,index!$A$1:$B$6,2,0)*K2926*G2926)</f>
        <v/>
      </c>
      <c r="N2926" s="11" t="str">
        <f>IF(A2926="","",-PMT(G2926*VLOOKUP(E2926,index!$A$1:$B$6,2,0),C2926,F2926,0,0))</f>
        <v/>
      </c>
      <c r="O2926" s="11" t="str">
        <f t="shared" si="295"/>
        <v/>
      </c>
      <c r="P2926" s="11" t="str">
        <f t="shared" si="290"/>
        <v/>
      </c>
    </row>
    <row r="2927" spans="1:16" x14ac:dyDescent="0.25">
      <c r="A2927" s="9" t="str">
        <f>IF(A2926="","",IF(B2926&lt;C2926,A2926,IF(A2926=MAX('entry data'!$B$8:$B$507),"",A2926+1)))</f>
        <v/>
      </c>
      <c r="B2927" s="9" t="str">
        <f t="shared" si="291"/>
        <v/>
      </c>
      <c r="C2927" s="9" t="str">
        <f>IF(ISERROR(VLOOKUP(A2927,'entry data'!B:G,6,0)),"",VLOOKUP(A2927,'entry data'!B:G,6,0))</f>
        <v/>
      </c>
      <c r="D2927" s="9" t="str">
        <f>IF(ISERROR(VLOOKUP(A2927,'entry data'!B:C,2,0)),"",VLOOKUP(A2927,'entry data'!B:C,2,0))</f>
        <v/>
      </c>
      <c r="E2927" s="9" t="str">
        <f>IF(ISERROR(VLOOKUP(A2927,'entry data'!B:E,4,0)),"",VLOOKUP(A2927,'entry data'!B:E,4,0))</f>
        <v/>
      </c>
      <c r="F2927" s="11" t="str">
        <f>IF(A2927="","",IF(ISERROR(VLOOKUP(A2927,'entry data'!B:F,5,0)),"",VLOOKUP(A2927,'entry data'!B:F,5,0)))</f>
        <v/>
      </c>
      <c r="G2927" s="12" t="str">
        <f>IF(A2927="","",IF(ISERROR(VLOOKUP(A2927,'entry data'!B:I,8,0)),"",VLOOKUP(A2927,'entry data'!B:I,7,0)))</f>
        <v/>
      </c>
      <c r="H2927" s="13" t="str">
        <f>IF(A2927="","",IF(B2927=1,VLOOKUP(A2927,'entry data'!B:D,3,0),I2926))</f>
        <v/>
      </c>
      <c r="I2927" s="14" t="str">
        <f>IF(A2927="","",IF(E2927="weekly",7,IF(E2927="fortnightly",14,IF(E2927="monthly",DATE(IF(MONTH(H2927)=12,YEAR(H2927)+1,YEAR(H2927)),VLOOKUP(MONTH(H2927),index!$D$2:$G$13,2,0),DAY(H2927)),
IF(E2927="quarterly",DATE(IF(MONTH(H2927)&gt;=10,YEAR(H2927)+1,YEAR(H2927)),VLOOKUP(MONTH(H2927),index!$D$2:$G$13,3,0),DAY(H2927)),
IF(E2927="halfyearly",DATE(IF(MONTH(H2927)&gt;=7,YEAR(H2927)+1,YEAR(H2927)),VLOOKUP(MONTH(H2927),index!$D$2:$G$13,4,0),DAY(H2927)),
DATE(YEAR(H2927)+1,MONTH(H2927),DAY(H2927)))))-H2927))+H2927)</f>
        <v/>
      </c>
      <c r="J2927" s="9" t="str">
        <f t="shared" si="292"/>
        <v/>
      </c>
      <c r="K2927" s="11" t="str">
        <f t="shared" si="293"/>
        <v/>
      </c>
      <c r="L2927" s="11" t="str">
        <f t="shared" si="294"/>
        <v/>
      </c>
      <c r="M2927" s="11" t="str">
        <f>IF(A2927="","",VLOOKUP(E2927,index!$A$1:$B$6,2,0)*K2927*G2927)</f>
        <v/>
      </c>
      <c r="N2927" s="11" t="str">
        <f>IF(A2927="","",-PMT(G2927*VLOOKUP(E2927,index!$A$1:$B$6,2,0),C2927,F2927,0,0))</f>
        <v/>
      </c>
      <c r="O2927" s="11" t="str">
        <f t="shared" si="295"/>
        <v/>
      </c>
      <c r="P2927" s="11" t="str">
        <f t="shared" si="290"/>
        <v/>
      </c>
    </row>
    <row r="2928" spans="1:16" x14ac:dyDescent="0.25">
      <c r="A2928" s="9" t="str">
        <f>IF(A2927="","",IF(B2927&lt;C2927,A2927,IF(A2927=MAX('entry data'!$B$8:$B$507),"",A2927+1)))</f>
        <v/>
      </c>
      <c r="B2928" s="9" t="str">
        <f t="shared" si="291"/>
        <v/>
      </c>
      <c r="C2928" s="9" t="str">
        <f>IF(ISERROR(VLOOKUP(A2928,'entry data'!B:G,6,0)),"",VLOOKUP(A2928,'entry data'!B:G,6,0))</f>
        <v/>
      </c>
      <c r="D2928" s="9" t="str">
        <f>IF(ISERROR(VLOOKUP(A2928,'entry data'!B:C,2,0)),"",VLOOKUP(A2928,'entry data'!B:C,2,0))</f>
        <v/>
      </c>
      <c r="E2928" s="9" t="str">
        <f>IF(ISERROR(VLOOKUP(A2928,'entry data'!B:E,4,0)),"",VLOOKUP(A2928,'entry data'!B:E,4,0))</f>
        <v/>
      </c>
      <c r="F2928" s="11" t="str">
        <f>IF(A2928="","",IF(ISERROR(VLOOKUP(A2928,'entry data'!B:F,5,0)),"",VLOOKUP(A2928,'entry data'!B:F,5,0)))</f>
        <v/>
      </c>
      <c r="G2928" s="12" t="str">
        <f>IF(A2928="","",IF(ISERROR(VLOOKUP(A2928,'entry data'!B:I,8,0)),"",VLOOKUP(A2928,'entry data'!B:I,7,0)))</f>
        <v/>
      </c>
      <c r="H2928" s="13" t="str">
        <f>IF(A2928="","",IF(B2928=1,VLOOKUP(A2928,'entry data'!B:D,3,0),I2927))</f>
        <v/>
      </c>
      <c r="I2928" s="14" t="str">
        <f>IF(A2928="","",IF(E2928="weekly",7,IF(E2928="fortnightly",14,IF(E2928="monthly",DATE(IF(MONTH(H2928)=12,YEAR(H2928)+1,YEAR(H2928)),VLOOKUP(MONTH(H2928),index!$D$2:$G$13,2,0),DAY(H2928)),
IF(E2928="quarterly",DATE(IF(MONTH(H2928)&gt;=10,YEAR(H2928)+1,YEAR(H2928)),VLOOKUP(MONTH(H2928),index!$D$2:$G$13,3,0),DAY(H2928)),
IF(E2928="halfyearly",DATE(IF(MONTH(H2928)&gt;=7,YEAR(H2928)+1,YEAR(H2928)),VLOOKUP(MONTH(H2928),index!$D$2:$G$13,4,0),DAY(H2928)),
DATE(YEAR(H2928)+1,MONTH(H2928),DAY(H2928)))))-H2928))+H2928)</f>
        <v/>
      </c>
      <c r="J2928" s="9" t="str">
        <f t="shared" si="292"/>
        <v/>
      </c>
      <c r="K2928" s="11" t="str">
        <f t="shared" si="293"/>
        <v/>
      </c>
      <c r="L2928" s="11" t="str">
        <f t="shared" si="294"/>
        <v/>
      </c>
      <c r="M2928" s="11" t="str">
        <f>IF(A2928="","",VLOOKUP(E2928,index!$A$1:$B$6,2,0)*K2928*G2928)</f>
        <v/>
      </c>
      <c r="N2928" s="11" t="str">
        <f>IF(A2928="","",-PMT(G2928*VLOOKUP(E2928,index!$A$1:$B$6,2,0),C2928,F2928,0,0))</f>
        <v/>
      </c>
      <c r="O2928" s="11" t="str">
        <f t="shared" si="295"/>
        <v/>
      </c>
      <c r="P2928" s="11" t="str">
        <f t="shared" si="290"/>
        <v/>
      </c>
    </row>
    <row r="2929" spans="1:16" x14ac:dyDescent="0.25">
      <c r="A2929" s="9" t="str">
        <f>IF(A2928="","",IF(B2928&lt;C2928,A2928,IF(A2928=MAX('entry data'!$B$8:$B$507),"",A2928+1)))</f>
        <v/>
      </c>
      <c r="B2929" s="9" t="str">
        <f t="shared" si="291"/>
        <v/>
      </c>
      <c r="C2929" s="9" t="str">
        <f>IF(ISERROR(VLOOKUP(A2929,'entry data'!B:G,6,0)),"",VLOOKUP(A2929,'entry data'!B:G,6,0))</f>
        <v/>
      </c>
      <c r="D2929" s="9" t="str">
        <f>IF(ISERROR(VLOOKUP(A2929,'entry data'!B:C,2,0)),"",VLOOKUP(A2929,'entry data'!B:C,2,0))</f>
        <v/>
      </c>
      <c r="E2929" s="9" t="str">
        <f>IF(ISERROR(VLOOKUP(A2929,'entry data'!B:E,4,0)),"",VLOOKUP(A2929,'entry data'!B:E,4,0))</f>
        <v/>
      </c>
      <c r="F2929" s="11" t="str">
        <f>IF(A2929="","",IF(ISERROR(VLOOKUP(A2929,'entry data'!B:F,5,0)),"",VLOOKUP(A2929,'entry data'!B:F,5,0)))</f>
        <v/>
      </c>
      <c r="G2929" s="12" t="str">
        <f>IF(A2929="","",IF(ISERROR(VLOOKUP(A2929,'entry data'!B:I,8,0)),"",VLOOKUP(A2929,'entry data'!B:I,7,0)))</f>
        <v/>
      </c>
      <c r="H2929" s="13" t="str">
        <f>IF(A2929="","",IF(B2929=1,VLOOKUP(A2929,'entry data'!B:D,3,0),I2928))</f>
        <v/>
      </c>
      <c r="I2929" s="14" t="str">
        <f>IF(A2929="","",IF(E2929="weekly",7,IF(E2929="fortnightly",14,IF(E2929="monthly",DATE(IF(MONTH(H2929)=12,YEAR(H2929)+1,YEAR(H2929)),VLOOKUP(MONTH(H2929),index!$D$2:$G$13,2,0),DAY(H2929)),
IF(E2929="quarterly",DATE(IF(MONTH(H2929)&gt;=10,YEAR(H2929)+1,YEAR(H2929)),VLOOKUP(MONTH(H2929),index!$D$2:$G$13,3,0),DAY(H2929)),
IF(E2929="halfyearly",DATE(IF(MONTH(H2929)&gt;=7,YEAR(H2929)+1,YEAR(H2929)),VLOOKUP(MONTH(H2929),index!$D$2:$G$13,4,0),DAY(H2929)),
DATE(YEAR(H2929)+1,MONTH(H2929),DAY(H2929)))))-H2929))+H2929)</f>
        <v/>
      </c>
      <c r="J2929" s="9" t="str">
        <f t="shared" si="292"/>
        <v/>
      </c>
      <c r="K2929" s="11" t="str">
        <f t="shared" si="293"/>
        <v/>
      </c>
      <c r="L2929" s="11" t="str">
        <f t="shared" si="294"/>
        <v/>
      </c>
      <c r="M2929" s="11" t="str">
        <f>IF(A2929="","",VLOOKUP(E2929,index!$A$1:$B$6,2,0)*K2929*G2929)</f>
        <v/>
      </c>
      <c r="N2929" s="11" t="str">
        <f>IF(A2929="","",-PMT(G2929*VLOOKUP(E2929,index!$A$1:$B$6,2,0),C2929,F2929,0,0))</f>
        <v/>
      </c>
      <c r="O2929" s="11" t="str">
        <f t="shared" si="295"/>
        <v/>
      </c>
      <c r="P2929" s="11" t="str">
        <f t="shared" si="290"/>
        <v/>
      </c>
    </row>
    <row r="2930" spans="1:16" x14ac:dyDescent="0.25">
      <c r="A2930" s="9" t="str">
        <f>IF(A2929="","",IF(B2929&lt;C2929,A2929,IF(A2929=MAX('entry data'!$B$8:$B$507),"",A2929+1)))</f>
        <v/>
      </c>
      <c r="B2930" s="9" t="str">
        <f t="shared" si="291"/>
        <v/>
      </c>
      <c r="C2930" s="9" t="str">
        <f>IF(ISERROR(VLOOKUP(A2930,'entry data'!B:G,6,0)),"",VLOOKUP(A2930,'entry data'!B:G,6,0))</f>
        <v/>
      </c>
      <c r="D2930" s="9" t="str">
        <f>IF(ISERROR(VLOOKUP(A2930,'entry data'!B:C,2,0)),"",VLOOKUP(A2930,'entry data'!B:C,2,0))</f>
        <v/>
      </c>
      <c r="E2930" s="9" t="str">
        <f>IF(ISERROR(VLOOKUP(A2930,'entry data'!B:E,4,0)),"",VLOOKUP(A2930,'entry data'!B:E,4,0))</f>
        <v/>
      </c>
      <c r="F2930" s="11" t="str">
        <f>IF(A2930="","",IF(ISERROR(VLOOKUP(A2930,'entry data'!B:F,5,0)),"",VLOOKUP(A2930,'entry data'!B:F,5,0)))</f>
        <v/>
      </c>
      <c r="G2930" s="12" t="str">
        <f>IF(A2930="","",IF(ISERROR(VLOOKUP(A2930,'entry data'!B:I,8,0)),"",VLOOKUP(A2930,'entry data'!B:I,7,0)))</f>
        <v/>
      </c>
      <c r="H2930" s="13" t="str">
        <f>IF(A2930="","",IF(B2930=1,VLOOKUP(A2930,'entry data'!B:D,3,0),I2929))</f>
        <v/>
      </c>
      <c r="I2930" s="14" t="str">
        <f>IF(A2930="","",IF(E2930="weekly",7,IF(E2930="fortnightly",14,IF(E2930="monthly",DATE(IF(MONTH(H2930)=12,YEAR(H2930)+1,YEAR(H2930)),VLOOKUP(MONTH(H2930),index!$D$2:$G$13,2,0),DAY(H2930)),
IF(E2930="quarterly",DATE(IF(MONTH(H2930)&gt;=10,YEAR(H2930)+1,YEAR(H2930)),VLOOKUP(MONTH(H2930),index!$D$2:$G$13,3,0),DAY(H2930)),
IF(E2930="halfyearly",DATE(IF(MONTH(H2930)&gt;=7,YEAR(H2930)+1,YEAR(H2930)),VLOOKUP(MONTH(H2930),index!$D$2:$G$13,4,0),DAY(H2930)),
DATE(YEAR(H2930)+1,MONTH(H2930),DAY(H2930)))))-H2930))+H2930)</f>
        <v/>
      </c>
      <c r="J2930" s="9" t="str">
        <f t="shared" si="292"/>
        <v/>
      </c>
      <c r="K2930" s="11" t="str">
        <f t="shared" si="293"/>
        <v/>
      </c>
      <c r="L2930" s="11" t="str">
        <f t="shared" si="294"/>
        <v/>
      </c>
      <c r="M2930" s="11" t="str">
        <f>IF(A2930="","",VLOOKUP(E2930,index!$A$1:$B$6,2,0)*K2930*G2930)</f>
        <v/>
      </c>
      <c r="N2930" s="11" t="str">
        <f>IF(A2930="","",-PMT(G2930*VLOOKUP(E2930,index!$A$1:$B$6,2,0),C2930,F2930,0,0))</f>
        <v/>
      </c>
      <c r="O2930" s="11" t="str">
        <f t="shared" si="295"/>
        <v/>
      </c>
      <c r="P2930" s="11" t="str">
        <f t="shared" si="290"/>
        <v/>
      </c>
    </row>
    <row r="2931" spans="1:16" x14ac:dyDescent="0.25">
      <c r="A2931" s="9" t="str">
        <f>IF(A2930="","",IF(B2930&lt;C2930,A2930,IF(A2930=MAX('entry data'!$B$8:$B$507),"",A2930+1)))</f>
        <v/>
      </c>
      <c r="B2931" s="9" t="str">
        <f t="shared" si="291"/>
        <v/>
      </c>
      <c r="C2931" s="9" t="str">
        <f>IF(ISERROR(VLOOKUP(A2931,'entry data'!B:G,6,0)),"",VLOOKUP(A2931,'entry data'!B:G,6,0))</f>
        <v/>
      </c>
      <c r="D2931" s="9" t="str">
        <f>IF(ISERROR(VLOOKUP(A2931,'entry data'!B:C,2,0)),"",VLOOKUP(A2931,'entry data'!B:C,2,0))</f>
        <v/>
      </c>
      <c r="E2931" s="9" t="str">
        <f>IF(ISERROR(VLOOKUP(A2931,'entry data'!B:E,4,0)),"",VLOOKUP(A2931,'entry data'!B:E,4,0))</f>
        <v/>
      </c>
      <c r="F2931" s="11" t="str">
        <f>IF(A2931="","",IF(ISERROR(VLOOKUP(A2931,'entry data'!B:F,5,0)),"",VLOOKUP(A2931,'entry data'!B:F,5,0)))</f>
        <v/>
      </c>
      <c r="G2931" s="12" t="str">
        <f>IF(A2931="","",IF(ISERROR(VLOOKUP(A2931,'entry data'!B:I,8,0)),"",VLOOKUP(A2931,'entry data'!B:I,7,0)))</f>
        <v/>
      </c>
      <c r="H2931" s="13" t="str">
        <f>IF(A2931="","",IF(B2931=1,VLOOKUP(A2931,'entry data'!B:D,3,0),I2930))</f>
        <v/>
      </c>
      <c r="I2931" s="14" t="str">
        <f>IF(A2931="","",IF(E2931="weekly",7,IF(E2931="fortnightly",14,IF(E2931="monthly",DATE(IF(MONTH(H2931)=12,YEAR(H2931)+1,YEAR(H2931)),VLOOKUP(MONTH(H2931),index!$D$2:$G$13,2,0),DAY(H2931)),
IF(E2931="quarterly",DATE(IF(MONTH(H2931)&gt;=10,YEAR(H2931)+1,YEAR(H2931)),VLOOKUP(MONTH(H2931),index!$D$2:$G$13,3,0),DAY(H2931)),
IF(E2931="halfyearly",DATE(IF(MONTH(H2931)&gt;=7,YEAR(H2931)+1,YEAR(H2931)),VLOOKUP(MONTH(H2931),index!$D$2:$G$13,4,0),DAY(H2931)),
DATE(YEAR(H2931)+1,MONTH(H2931),DAY(H2931)))))-H2931))+H2931)</f>
        <v/>
      </c>
      <c r="J2931" s="9" t="str">
        <f t="shared" si="292"/>
        <v/>
      </c>
      <c r="K2931" s="11" t="str">
        <f t="shared" si="293"/>
        <v/>
      </c>
      <c r="L2931" s="11" t="str">
        <f t="shared" si="294"/>
        <v/>
      </c>
      <c r="M2931" s="11" t="str">
        <f>IF(A2931="","",VLOOKUP(E2931,index!$A$1:$B$6,2,0)*K2931*G2931)</f>
        <v/>
      </c>
      <c r="N2931" s="11" t="str">
        <f>IF(A2931="","",-PMT(G2931*VLOOKUP(E2931,index!$A$1:$B$6,2,0),C2931,F2931,0,0))</f>
        <v/>
      </c>
      <c r="O2931" s="11" t="str">
        <f t="shared" si="295"/>
        <v/>
      </c>
      <c r="P2931" s="11" t="str">
        <f t="shared" si="290"/>
        <v/>
      </c>
    </row>
    <row r="2932" spans="1:16" x14ac:dyDescent="0.25">
      <c r="A2932" s="9" t="str">
        <f>IF(A2931="","",IF(B2931&lt;C2931,A2931,IF(A2931=MAX('entry data'!$B$8:$B$507),"",A2931+1)))</f>
        <v/>
      </c>
      <c r="B2932" s="9" t="str">
        <f t="shared" si="291"/>
        <v/>
      </c>
      <c r="C2932" s="9" t="str">
        <f>IF(ISERROR(VLOOKUP(A2932,'entry data'!B:G,6,0)),"",VLOOKUP(A2932,'entry data'!B:G,6,0))</f>
        <v/>
      </c>
      <c r="D2932" s="9" t="str">
        <f>IF(ISERROR(VLOOKUP(A2932,'entry data'!B:C,2,0)),"",VLOOKUP(A2932,'entry data'!B:C,2,0))</f>
        <v/>
      </c>
      <c r="E2932" s="9" t="str">
        <f>IF(ISERROR(VLOOKUP(A2932,'entry data'!B:E,4,0)),"",VLOOKUP(A2932,'entry data'!B:E,4,0))</f>
        <v/>
      </c>
      <c r="F2932" s="11" t="str">
        <f>IF(A2932="","",IF(ISERROR(VLOOKUP(A2932,'entry data'!B:F,5,0)),"",VLOOKUP(A2932,'entry data'!B:F,5,0)))</f>
        <v/>
      </c>
      <c r="G2932" s="12" t="str">
        <f>IF(A2932="","",IF(ISERROR(VLOOKUP(A2932,'entry data'!B:I,8,0)),"",VLOOKUP(A2932,'entry data'!B:I,7,0)))</f>
        <v/>
      </c>
      <c r="H2932" s="13" t="str">
        <f>IF(A2932="","",IF(B2932=1,VLOOKUP(A2932,'entry data'!B:D,3,0),I2931))</f>
        <v/>
      </c>
      <c r="I2932" s="14" t="str">
        <f>IF(A2932="","",IF(E2932="weekly",7,IF(E2932="fortnightly",14,IF(E2932="monthly",DATE(IF(MONTH(H2932)=12,YEAR(H2932)+1,YEAR(H2932)),VLOOKUP(MONTH(H2932),index!$D$2:$G$13,2,0),DAY(H2932)),
IF(E2932="quarterly",DATE(IF(MONTH(H2932)&gt;=10,YEAR(H2932)+1,YEAR(H2932)),VLOOKUP(MONTH(H2932),index!$D$2:$G$13,3,0),DAY(H2932)),
IF(E2932="halfyearly",DATE(IF(MONTH(H2932)&gt;=7,YEAR(H2932)+1,YEAR(H2932)),VLOOKUP(MONTH(H2932),index!$D$2:$G$13,4,0),DAY(H2932)),
DATE(YEAR(H2932)+1,MONTH(H2932),DAY(H2932)))))-H2932))+H2932)</f>
        <v/>
      </c>
      <c r="J2932" s="9" t="str">
        <f t="shared" si="292"/>
        <v/>
      </c>
      <c r="K2932" s="11" t="str">
        <f t="shared" si="293"/>
        <v/>
      </c>
      <c r="L2932" s="11" t="str">
        <f t="shared" si="294"/>
        <v/>
      </c>
      <c r="M2932" s="11" t="str">
        <f>IF(A2932="","",VLOOKUP(E2932,index!$A$1:$B$6,2,0)*K2932*G2932)</f>
        <v/>
      </c>
      <c r="N2932" s="11" t="str">
        <f>IF(A2932="","",-PMT(G2932*VLOOKUP(E2932,index!$A$1:$B$6,2,0),C2932,F2932,0,0))</f>
        <v/>
      </c>
      <c r="O2932" s="11" t="str">
        <f t="shared" si="295"/>
        <v/>
      </c>
      <c r="P2932" s="11" t="str">
        <f t="shared" si="290"/>
        <v/>
      </c>
    </row>
    <row r="2933" spans="1:16" x14ac:dyDescent="0.25">
      <c r="A2933" s="9" t="str">
        <f>IF(A2932="","",IF(B2932&lt;C2932,A2932,IF(A2932=MAX('entry data'!$B$8:$B$507),"",A2932+1)))</f>
        <v/>
      </c>
      <c r="B2933" s="9" t="str">
        <f t="shared" si="291"/>
        <v/>
      </c>
      <c r="C2933" s="9" t="str">
        <f>IF(ISERROR(VLOOKUP(A2933,'entry data'!B:G,6,0)),"",VLOOKUP(A2933,'entry data'!B:G,6,0))</f>
        <v/>
      </c>
      <c r="D2933" s="9" t="str">
        <f>IF(ISERROR(VLOOKUP(A2933,'entry data'!B:C,2,0)),"",VLOOKUP(A2933,'entry data'!B:C,2,0))</f>
        <v/>
      </c>
      <c r="E2933" s="9" t="str">
        <f>IF(ISERROR(VLOOKUP(A2933,'entry data'!B:E,4,0)),"",VLOOKUP(A2933,'entry data'!B:E,4,0))</f>
        <v/>
      </c>
      <c r="F2933" s="11" t="str">
        <f>IF(A2933="","",IF(ISERROR(VLOOKUP(A2933,'entry data'!B:F,5,0)),"",VLOOKUP(A2933,'entry data'!B:F,5,0)))</f>
        <v/>
      </c>
      <c r="G2933" s="12" t="str">
        <f>IF(A2933="","",IF(ISERROR(VLOOKUP(A2933,'entry data'!B:I,8,0)),"",VLOOKUP(A2933,'entry data'!B:I,7,0)))</f>
        <v/>
      </c>
      <c r="H2933" s="13" t="str">
        <f>IF(A2933="","",IF(B2933=1,VLOOKUP(A2933,'entry data'!B:D,3,0),I2932))</f>
        <v/>
      </c>
      <c r="I2933" s="14" t="str">
        <f>IF(A2933="","",IF(E2933="weekly",7,IF(E2933="fortnightly",14,IF(E2933="monthly",DATE(IF(MONTH(H2933)=12,YEAR(H2933)+1,YEAR(H2933)),VLOOKUP(MONTH(H2933),index!$D$2:$G$13,2,0),DAY(H2933)),
IF(E2933="quarterly",DATE(IF(MONTH(H2933)&gt;=10,YEAR(H2933)+1,YEAR(H2933)),VLOOKUP(MONTH(H2933),index!$D$2:$G$13,3,0),DAY(H2933)),
IF(E2933="halfyearly",DATE(IF(MONTH(H2933)&gt;=7,YEAR(H2933)+1,YEAR(H2933)),VLOOKUP(MONTH(H2933),index!$D$2:$G$13,4,0),DAY(H2933)),
DATE(YEAR(H2933)+1,MONTH(H2933),DAY(H2933)))))-H2933))+H2933)</f>
        <v/>
      </c>
      <c r="J2933" s="9" t="str">
        <f t="shared" si="292"/>
        <v/>
      </c>
      <c r="K2933" s="11" t="str">
        <f t="shared" si="293"/>
        <v/>
      </c>
      <c r="L2933" s="11" t="str">
        <f t="shared" si="294"/>
        <v/>
      </c>
      <c r="M2933" s="11" t="str">
        <f>IF(A2933="","",VLOOKUP(E2933,index!$A$1:$B$6,2,0)*K2933*G2933)</f>
        <v/>
      </c>
      <c r="N2933" s="11" t="str">
        <f>IF(A2933="","",-PMT(G2933*VLOOKUP(E2933,index!$A$1:$B$6,2,0),C2933,F2933,0,0))</f>
        <v/>
      </c>
      <c r="O2933" s="11" t="str">
        <f t="shared" si="295"/>
        <v/>
      </c>
      <c r="P2933" s="11" t="str">
        <f t="shared" si="290"/>
        <v/>
      </c>
    </row>
    <row r="2934" spans="1:16" x14ac:dyDescent="0.25">
      <c r="A2934" s="9" t="str">
        <f>IF(A2933="","",IF(B2933&lt;C2933,A2933,IF(A2933=MAX('entry data'!$B$8:$B$507),"",A2933+1)))</f>
        <v/>
      </c>
      <c r="B2934" s="9" t="str">
        <f t="shared" si="291"/>
        <v/>
      </c>
      <c r="C2934" s="9" t="str">
        <f>IF(ISERROR(VLOOKUP(A2934,'entry data'!B:G,6,0)),"",VLOOKUP(A2934,'entry data'!B:G,6,0))</f>
        <v/>
      </c>
      <c r="D2934" s="9" t="str">
        <f>IF(ISERROR(VLOOKUP(A2934,'entry data'!B:C,2,0)),"",VLOOKUP(A2934,'entry data'!B:C,2,0))</f>
        <v/>
      </c>
      <c r="E2934" s="9" t="str">
        <f>IF(ISERROR(VLOOKUP(A2934,'entry data'!B:E,4,0)),"",VLOOKUP(A2934,'entry data'!B:E,4,0))</f>
        <v/>
      </c>
      <c r="F2934" s="11" t="str">
        <f>IF(A2934="","",IF(ISERROR(VLOOKUP(A2934,'entry data'!B:F,5,0)),"",VLOOKUP(A2934,'entry data'!B:F,5,0)))</f>
        <v/>
      </c>
      <c r="G2934" s="12" t="str">
        <f>IF(A2934="","",IF(ISERROR(VLOOKUP(A2934,'entry data'!B:I,8,0)),"",VLOOKUP(A2934,'entry data'!B:I,7,0)))</f>
        <v/>
      </c>
      <c r="H2934" s="13" t="str">
        <f>IF(A2934="","",IF(B2934=1,VLOOKUP(A2934,'entry data'!B:D,3,0),I2933))</f>
        <v/>
      </c>
      <c r="I2934" s="14" t="str">
        <f>IF(A2934="","",IF(E2934="weekly",7,IF(E2934="fortnightly",14,IF(E2934="monthly",DATE(IF(MONTH(H2934)=12,YEAR(H2934)+1,YEAR(H2934)),VLOOKUP(MONTH(H2934),index!$D$2:$G$13,2,0),DAY(H2934)),
IF(E2934="quarterly",DATE(IF(MONTH(H2934)&gt;=10,YEAR(H2934)+1,YEAR(H2934)),VLOOKUP(MONTH(H2934),index!$D$2:$G$13,3,0),DAY(H2934)),
IF(E2934="halfyearly",DATE(IF(MONTH(H2934)&gt;=7,YEAR(H2934)+1,YEAR(H2934)),VLOOKUP(MONTH(H2934),index!$D$2:$G$13,4,0),DAY(H2934)),
DATE(YEAR(H2934)+1,MONTH(H2934),DAY(H2934)))))-H2934))+H2934)</f>
        <v/>
      </c>
      <c r="J2934" s="9" t="str">
        <f t="shared" si="292"/>
        <v/>
      </c>
      <c r="K2934" s="11" t="str">
        <f t="shared" si="293"/>
        <v/>
      </c>
      <c r="L2934" s="11" t="str">
        <f t="shared" si="294"/>
        <v/>
      </c>
      <c r="M2934" s="11" t="str">
        <f>IF(A2934="","",VLOOKUP(E2934,index!$A$1:$B$6,2,0)*K2934*G2934)</f>
        <v/>
      </c>
      <c r="N2934" s="11" t="str">
        <f>IF(A2934="","",-PMT(G2934*VLOOKUP(E2934,index!$A$1:$B$6,2,0),C2934,F2934,0,0))</f>
        <v/>
      </c>
      <c r="O2934" s="11" t="str">
        <f t="shared" si="295"/>
        <v/>
      </c>
      <c r="P2934" s="11" t="str">
        <f t="shared" si="290"/>
        <v/>
      </c>
    </row>
    <row r="2935" spans="1:16" x14ac:dyDescent="0.25">
      <c r="A2935" s="9" t="str">
        <f>IF(A2934="","",IF(B2934&lt;C2934,A2934,IF(A2934=MAX('entry data'!$B$8:$B$507),"",A2934+1)))</f>
        <v/>
      </c>
      <c r="B2935" s="9" t="str">
        <f t="shared" si="291"/>
        <v/>
      </c>
      <c r="C2935" s="9" t="str">
        <f>IF(ISERROR(VLOOKUP(A2935,'entry data'!B:G,6,0)),"",VLOOKUP(A2935,'entry data'!B:G,6,0))</f>
        <v/>
      </c>
      <c r="D2935" s="9" t="str">
        <f>IF(ISERROR(VLOOKUP(A2935,'entry data'!B:C,2,0)),"",VLOOKUP(A2935,'entry data'!B:C,2,0))</f>
        <v/>
      </c>
      <c r="E2935" s="9" t="str">
        <f>IF(ISERROR(VLOOKUP(A2935,'entry data'!B:E,4,0)),"",VLOOKUP(A2935,'entry data'!B:E,4,0))</f>
        <v/>
      </c>
      <c r="F2935" s="11" t="str">
        <f>IF(A2935="","",IF(ISERROR(VLOOKUP(A2935,'entry data'!B:F,5,0)),"",VLOOKUP(A2935,'entry data'!B:F,5,0)))</f>
        <v/>
      </c>
      <c r="G2935" s="12" t="str">
        <f>IF(A2935="","",IF(ISERROR(VLOOKUP(A2935,'entry data'!B:I,8,0)),"",VLOOKUP(A2935,'entry data'!B:I,7,0)))</f>
        <v/>
      </c>
      <c r="H2935" s="13" t="str">
        <f>IF(A2935="","",IF(B2935=1,VLOOKUP(A2935,'entry data'!B:D,3,0),I2934))</f>
        <v/>
      </c>
      <c r="I2935" s="14" t="str">
        <f>IF(A2935="","",IF(E2935="weekly",7,IF(E2935="fortnightly",14,IF(E2935="monthly",DATE(IF(MONTH(H2935)=12,YEAR(H2935)+1,YEAR(H2935)),VLOOKUP(MONTH(H2935),index!$D$2:$G$13,2,0),DAY(H2935)),
IF(E2935="quarterly",DATE(IF(MONTH(H2935)&gt;=10,YEAR(H2935)+1,YEAR(H2935)),VLOOKUP(MONTH(H2935),index!$D$2:$G$13,3,0),DAY(H2935)),
IF(E2935="halfyearly",DATE(IF(MONTH(H2935)&gt;=7,YEAR(H2935)+1,YEAR(H2935)),VLOOKUP(MONTH(H2935),index!$D$2:$G$13,4,0),DAY(H2935)),
DATE(YEAR(H2935)+1,MONTH(H2935),DAY(H2935)))))-H2935))+H2935)</f>
        <v/>
      </c>
      <c r="J2935" s="9" t="str">
        <f t="shared" si="292"/>
        <v/>
      </c>
      <c r="K2935" s="11" t="str">
        <f t="shared" si="293"/>
        <v/>
      </c>
      <c r="L2935" s="11" t="str">
        <f t="shared" si="294"/>
        <v/>
      </c>
      <c r="M2935" s="11" t="str">
        <f>IF(A2935="","",VLOOKUP(E2935,index!$A$1:$B$6,2,0)*K2935*G2935)</f>
        <v/>
      </c>
      <c r="N2935" s="11" t="str">
        <f>IF(A2935="","",-PMT(G2935*VLOOKUP(E2935,index!$A$1:$B$6,2,0),C2935,F2935,0,0))</f>
        <v/>
      </c>
      <c r="O2935" s="11" t="str">
        <f t="shared" si="295"/>
        <v/>
      </c>
      <c r="P2935" s="11" t="str">
        <f t="shared" si="290"/>
        <v/>
      </c>
    </row>
    <row r="2936" spans="1:16" x14ac:dyDescent="0.25">
      <c r="A2936" s="9" t="str">
        <f>IF(A2935="","",IF(B2935&lt;C2935,A2935,IF(A2935=MAX('entry data'!$B$8:$B$507),"",A2935+1)))</f>
        <v/>
      </c>
      <c r="B2936" s="9" t="str">
        <f t="shared" si="291"/>
        <v/>
      </c>
      <c r="C2936" s="9" t="str">
        <f>IF(ISERROR(VLOOKUP(A2936,'entry data'!B:G,6,0)),"",VLOOKUP(A2936,'entry data'!B:G,6,0))</f>
        <v/>
      </c>
      <c r="D2936" s="9" t="str">
        <f>IF(ISERROR(VLOOKUP(A2936,'entry data'!B:C,2,0)),"",VLOOKUP(A2936,'entry data'!B:C,2,0))</f>
        <v/>
      </c>
      <c r="E2936" s="9" t="str">
        <f>IF(ISERROR(VLOOKUP(A2936,'entry data'!B:E,4,0)),"",VLOOKUP(A2936,'entry data'!B:E,4,0))</f>
        <v/>
      </c>
      <c r="F2936" s="11" t="str">
        <f>IF(A2936="","",IF(ISERROR(VLOOKUP(A2936,'entry data'!B:F,5,0)),"",VLOOKUP(A2936,'entry data'!B:F,5,0)))</f>
        <v/>
      </c>
      <c r="G2936" s="12" t="str">
        <f>IF(A2936="","",IF(ISERROR(VLOOKUP(A2936,'entry data'!B:I,8,0)),"",VLOOKUP(A2936,'entry data'!B:I,7,0)))</f>
        <v/>
      </c>
      <c r="H2936" s="13" t="str">
        <f>IF(A2936="","",IF(B2936=1,VLOOKUP(A2936,'entry data'!B:D,3,0),I2935))</f>
        <v/>
      </c>
      <c r="I2936" s="14" t="str">
        <f>IF(A2936="","",IF(E2936="weekly",7,IF(E2936="fortnightly",14,IF(E2936="monthly",DATE(IF(MONTH(H2936)=12,YEAR(H2936)+1,YEAR(H2936)),VLOOKUP(MONTH(H2936),index!$D$2:$G$13,2,0),DAY(H2936)),
IF(E2936="quarterly",DATE(IF(MONTH(H2936)&gt;=10,YEAR(H2936)+1,YEAR(H2936)),VLOOKUP(MONTH(H2936),index!$D$2:$G$13,3,0),DAY(H2936)),
IF(E2936="halfyearly",DATE(IF(MONTH(H2936)&gt;=7,YEAR(H2936)+1,YEAR(H2936)),VLOOKUP(MONTH(H2936),index!$D$2:$G$13,4,0),DAY(H2936)),
DATE(YEAR(H2936)+1,MONTH(H2936),DAY(H2936)))))-H2936))+H2936)</f>
        <v/>
      </c>
      <c r="J2936" s="9" t="str">
        <f t="shared" si="292"/>
        <v/>
      </c>
      <c r="K2936" s="11" t="str">
        <f t="shared" si="293"/>
        <v/>
      </c>
      <c r="L2936" s="11" t="str">
        <f t="shared" si="294"/>
        <v/>
      </c>
      <c r="M2936" s="11" t="str">
        <f>IF(A2936="","",VLOOKUP(E2936,index!$A$1:$B$6,2,0)*K2936*G2936)</f>
        <v/>
      </c>
      <c r="N2936" s="11" t="str">
        <f>IF(A2936="","",-PMT(G2936*VLOOKUP(E2936,index!$A$1:$B$6,2,0),C2936,F2936,0,0))</f>
        <v/>
      </c>
      <c r="O2936" s="11" t="str">
        <f t="shared" si="295"/>
        <v/>
      </c>
      <c r="P2936" s="11" t="str">
        <f t="shared" si="290"/>
        <v/>
      </c>
    </row>
    <row r="2937" spans="1:16" x14ac:dyDescent="0.25">
      <c r="A2937" s="9" t="str">
        <f>IF(A2936="","",IF(B2936&lt;C2936,A2936,IF(A2936=MAX('entry data'!$B$8:$B$507),"",A2936+1)))</f>
        <v/>
      </c>
      <c r="B2937" s="9" t="str">
        <f t="shared" si="291"/>
        <v/>
      </c>
      <c r="C2937" s="9" t="str">
        <f>IF(ISERROR(VLOOKUP(A2937,'entry data'!B:G,6,0)),"",VLOOKUP(A2937,'entry data'!B:G,6,0))</f>
        <v/>
      </c>
      <c r="D2937" s="9" t="str">
        <f>IF(ISERROR(VLOOKUP(A2937,'entry data'!B:C,2,0)),"",VLOOKUP(A2937,'entry data'!B:C,2,0))</f>
        <v/>
      </c>
      <c r="E2937" s="9" t="str">
        <f>IF(ISERROR(VLOOKUP(A2937,'entry data'!B:E,4,0)),"",VLOOKUP(A2937,'entry data'!B:E,4,0))</f>
        <v/>
      </c>
      <c r="F2937" s="11" t="str">
        <f>IF(A2937="","",IF(ISERROR(VLOOKUP(A2937,'entry data'!B:F,5,0)),"",VLOOKUP(A2937,'entry data'!B:F,5,0)))</f>
        <v/>
      </c>
      <c r="G2937" s="12" t="str">
        <f>IF(A2937="","",IF(ISERROR(VLOOKUP(A2937,'entry data'!B:I,8,0)),"",VLOOKUP(A2937,'entry data'!B:I,7,0)))</f>
        <v/>
      </c>
      <c r="H2937" s="13" t="str">
        <f>IF(A2937="","",IF(B2937=1,VLOOKUP(A2937,'entry data'!B:D,3,0),I2936))</f>
        <v/>
      </c>
      <c r="I2937" s="14" t="str">
        <f>IF(A2937="","",IF(E2937="weekly",7,IF(E2937="fortnightly",14,IF(E2937="monthly",DATE(IF(MONTH(H2937)=12,YEAR(H2937)+1,YEAR(H2937)),VLOOKUP(MONTH(H2937),index!$D$2:$G$13,2,0),DAY(H2937)),
IF(E2937="quarterly",DATE(IF(MONTH(H2937)&gt;=10,YEAR(H2937)+1,YEAR(H2937)),VLOOKUP(MONTH(H2937),index!$D$2:$G$13,3,0),DAY(H2937)),
IF(E2937="halfyearly",DATE(IF(MONTH(H2937)&gt;=7,YEAR(H2937)+1,YEAR(H2937)),VLOOKUP(MONTH(H2937),index!$D$2:$G$13,4,0),DAY(H2937)),
DATE(YEAR(H2937)+1,MONTH(H2937),DAY(H2937)))))-H2937))+H2937)</f>
        <v/>
      </c>
      <c r="J2937" s="9" t="str">
        <f t="shared" si="292"/>
        <v/>
      </c>
      <c r="K2937" s="11" t="str">
        <f t="shared" si="293"/>
        <v/>
      </c>
      <c r="L2937" s="11" t="str">
        <f t="shared" si="294"/>
        <v/>
      </c>
      <c r="M2937" s="11" t="str">
        <f>IF(A2937="","",VLOOKUP(E2937,index!$A$1:$B$6,2,0)*K2937*G2937)</f>
        <v/>
      </c>
      <c r="N2937" s="11" t="str">
        <f>IF(A2937="","",-PMT(G2937*VLOOKUP(E2937,index!$A$1:$B$6,2,0),C2937,F2937,0,0))</f>
        <v/>
      </c>
      <c r="O2937" s="11" t="str">
        <f t="shared" si="295"/>
        <v/>
      </c>
      <c r="P2937" s="11" t="str">
        <f t="shared" si="290"/>
        <v/>
      </c>
    </row>
    <row r="2938" spans="1:16" x14ac:dyDescent="0.25">
      <c r="A2938" s="9" t="str">
        <f>IF(A2937="","",IF(B2937&lt;C2937,A2937,IF(A2937=MAX('entry data'!$B$8:$B$507),"",A2937+1)))</f>
        <v/>
      </c>
      <c r="B2938" s="9" t="str">
        <f t="shared" si="291"/>
        <v/>
      </c>
      <c r="C2938" s="9" t="str">
        <f>IF(ISERROR(VLOOKUP(A2938,'entry data'!B:G,6,0)),"",VLOOKUP(A2938,'entry data'!B:G,6,0))</f>
        <v/>
      </c>
      <c r="D2938" s="9" t="str">
        <f>IF(ISERROR(VLOOKUP(A2938,'entry data'!B:C,2,0)),"",VLOOKUP(A2938,'entry data'!B:C,2,0))</f>
        <v/>
      </c>
      <c r="E2938" s="9" t="str">
        <f>IF(ISERROR(VLOOKUP(A2938,'entry data'!B:E,4,0)),"",VLOOKUP(A2938,'entry data'!B:E,4,0))</f>
        <v/>
      </c>
      <c r="F2938" s="11" t="str">
        <f>IF(A2938="","",IF(ISERROR(VLOOKUP(A2938,'entry data'!B:F,5,0)),"",VLOOKUP(A2938,'entry data'!B:F,5,0)))</f>
        <v/>
      </c>
      <c r="G2938" s="12" t="str">
        <f>IF(A2938="","",IF(ISERROR(VLOOKUP(A2938,'entry data'!B:I,8,0)),"",VLOOKUP(A2938,'entry data'!B:I,7,0)))</f>
        <v/>
      </c>
      <c r="H2938" s="13" t="str">
        <f>IF(A2938="","",IF(B2938=1,VLOOKUP(A2938,'entry data'!B:D,3,0),I2937))</f>
        <v/>
      </c>
      <c r="I2938" s="14" t="str">
        <f>IF(A2938="","",IF(E2938="weekly",7,IF(E2938="fortnightly",14,IF(E2938="monthly",DATE(IF(MONTH(H2938)=12,YEAR(H2938)+1,YEAR(H2938)),VLOOKUP(MONTH(H2938),index!$D$2:$G$13,2,0),DAY(H2938)),
IF(E2938="quarterly",DATE(IF(MONTH(H2938)&gt;=10,YEAR(H2938)+1,YEAR(H2938)),VLOOKUP(MONTH(H2938),index!$D$2:$G$13,3,0),DAY(H2938)),
IF(E2938="halfyearly",DATE(IF(MONTH(H2938)&gt;=7,YEAR(H2938)+1,YEAR(H2938)),VLOOKUP(MONTH(H2938),index!$D$2:$G$13,4,0),DAY(H2938)),
DATE(YEAR(H2938)+1,MONTH(H2938),DAY(H2938)))))-H2938))+H2938)</f>
        <v/>
      </c>
      <c r="J2938" s="9" t="str">
        <f t="shared" si="292"/>
        <v/>
      </c>
      <c r="K2938" s="11" t="str">
        <f t="shared" si="293"/>
        <v/>
      </c>
      <c r="L2938" s="11" t="str">
        <f t="shared" si="294"/>
        <v/>
      </c>
      <c r="M2938" s="11" t="str">
        <f>IF(A2938="","",VLOOKUP(E2938,index!$A$1:$B$6,2,0)*K2938*G2938)</f>
        <v/>
      </c>
      <c r="N2938" s="11" t="str">
        <f>IF(A2938="","",-PMT(G2938*VLOOKUP(E2938,index!$A$1:$B$6,2,0),C2938,F2938,0,0))</f>
        <v/>
      </c>
      <c r="O2938" s="11" t="str">
        <f t="shared" si="295"/>
        <v/>
      </c>
      <c r="P2938" s="11" t="str">
        <f t="shared" si="290"/>
        <v/>
      </c>
    </row>
    <row r="2939" spans="1:16" x14ac:dyDescent="0.25">
      <c r="A2939" s="9" t="str">
        <f>IF(A2938="","",IF(B2938&lt;C2938,A2938,IF(A2938=MAX('entry data'!$B$8:$B$507),"",A2938+1)))</f>
        <v/>
      </c>
      <c r="B2939" s="9" t="str">
        <f t="shared" si="291"/>
        <v/>
      </c>
      <c r="C2939" s="9" t="str">
        <f>IF(ISERROR(VLOOKUP(A2939,'entry data'!B:G,6,0)),"",VLOOKUP(A2939,'entry data'!B:G,6,0))</f>
        <v/>
      </c>
      <c r="D2939" s="9" t="str">
        <f>IF(ISERROR(VLOOKUP(A2939,'entry data'!B:C,2,0)),"",VLOOKUP(A2939,'entry data'!B:C,2,0))</f>
        <v/>
      </c>
      <c r="E2939" s="9" t="str">
        <f>IF(ISERROR(VLOOKUP(A2939,'entry data'!B:E,4,0)),"",VLOOKUP(A2939,'entry data'!B:E,4,0))</f>
        <v/>
      </c>
      <c r="F2939" s="11" t="str">
        <f>IF(A2939="","",IF(ISERROR(VLOOKUP(A2939,'entry data'!B:F,5,0)),"",VLOOKUP(A2939,'entry data'!B:F,5,0)))</f>
        <v/>
      </c>
      <c r="G2939" s="12" t="str">
        <f>IF(A2939="","",IF(ISERROR(VLOOKUP(A2939,'entry data'!B:I,8,0)),"",VLOOKUP(A2939,'entry data'!B:I,7,0)))</f>
        <v/>
      </c>
      <c r="H2939" s="13" t="str">
        <f>IF(A2939="","",IF(B2939=1,VLOOKUP(A2939,'entry data'!B:D,3,0),I2938))</f>
        <v/>
      </c>
      <c r="I2939" s="14" t="str">
        <f>IF(A2939="","",IF(E2939="weekly",7,IF(E2939="fortnightly",14,IF(E2939="monthly",DATE(IF(MONTH(H2939)=12,YEAR(H2939)+1,YEAR(H2939)),VLOOKUP(MONTH(H2939),index!$D$2:$G$13,2,0),DAY(H2939)),
IF(E2939="quarterly",DATE(IF(MONTH(H2939)&gt;=10,YEAR(H2939)+1,YEAR(H2939)),VLOOKUP(MONTH(H2939),index!$D$2:$G$13,3,0),DAY(H2939)),
IF(E2939="halfyearly",DATE(IF(MONTH(H2939)&gt;=7,YEAR(H2939)+1,YEAR(H2939)),VLOOKUP(MONTH(H2939),index!$D$2:$G$13,4,0),DAY(H2939)),
DATE(YEAR(H2939)+1,MONTH(H2939),DAY(H2939)))))-H2939))+H2939)</f>
        <v/>
      </c>
      <c r="J2939" s="9" t="str">
        <f t="shared" si="292"/>
        <v/>
      </c>
      <c r="K2939" s="11" t="str">
        <f t="shared" si="293"/>
        <v/>
      </c>
      <c r="L2939" s="11" t="str">
        <f t="shared" si="294"/>
        <v/>
      </c>
      <c r="M2939" s="11" t="str">
        <f>IF(A2939="","",VLOOKUP(E2939,index!$A$1:$B$6,2,0)*K2939*G2939)</f>
        <v/>
      </c>
      <c r="N2939" s="11" t="str">
        <f>IF(A2939="","",-PMT(G2939*VLOOKUP(E2939,index!$A$1:$B$6,2,0),C2939,F2939,0,0))</f>
        <v/>
      </c>
      <c r="O2939" s="11" t="str">
        <f t="shared" si="295"/>
        <v/>
      </c>
      <c r="P2939" s="11" t="str">
        <f t="shared" si="290"/>
        <v/>
      </c>
    </row>
    <row r="2940" spans="1:16" x14ac:dyDescent="0.25">
      <c r="A2940" s="9" t="str">
        <f>IF(A2939="","",IF(B2939&lt;C2939,A2939,IF(A2939=MAX('entry data'!$B$8:$B$507),"",A2939+1)))</f>
        <v/>
      </c>
      <c r="B2940" s="9" t="str">
        <f t="shared" si="291"/>
        <v/>
      </c>
      <c r="C2940" s="9" t="str">
        <f>IF(ISERROR(VLOOKUP(A2940,'entry data'!B:G,6,0)),"",VLOOKUP(A2940,'entry data'!B:G,6,0))</f>
        <v/>
      </c>
      <c r="D2940" s="9" t="str">
        <f>IF(ISERROR(VLOOKUP(A2940,'entry data'!B:C,2,0)),"",VLOOKUP(A2940,'entry data'!B:C,2,0))</f>
        <v/>
      </c>
      <c r="E2940" s="9" t="str">
        <f>IF(ISERROR(VLOOKUP(A2940,'entry data'!B:E,4,0)),"",VLOOKUP(A2940,'entry data'!B:E,4,0))</f>
        <v/>
      </c>
      <c r="F2940" s="11" t="str">
        <f>IF(A2940="","",IF(ISERROR(VLOOKUP(A2940,'entry data'!B:F,5,0)),"",VLOOKUP(A2940,'entry data'!B:F,5,0)))</f>
        <v/>
      </c>
      <c r="G2940" s="12" t="str">
        <f>IF(A2940="","",IF(ISERROR(VLOOKUP(A2940,'entry data'!B:I,8,0)),"",VLOOKUP(A2940,'entry data'!B:I,7,0)))</f>
        <v/>
      </c>
      <c r="H2940" s="13" t="str">
        <f>IF(A2940="","",IF(B2940=1,VLOOKUP(A2940,'entry data'!B:D,3,0),I2939))</f>
        <v/>
      </c>
      <c r="I2940" s="14" t="str">
        <f>IF(A2940="","",IF(E2940="weekly",7,IF(E2940="fortnightly",14,IF(E2940="monthly",DATE(IF(MONTH(H2940)=12,YEAR(H2940)+1,YEAR(H2940)),VLOOKUP(MONTH(H2940),index!$D$2:$G$13,2,0),DAY(H2940)),
IF(E2940="quarterly",DATE(IF(MONTH(H2940)&gt;=10,YEAR(H2940)+1,YEAR(H2940)),VLOOKUP(MONTH(H2940),index!$D$2:$G$13,3,0),DAY(H2940)),
IF(E2940="halfyearly",DATE(IF(MONTH(H2940)&gt;=7,YEAR(H2940)+1,YEAR(H2940)),VLOOKUP(MONTH(H2940),index!$D$2:$G$13,4,0),DAY(H2940)),
DATE(YEAR(H2940)+1,MONTH(H2940),DAY(H2940)))))-H2940))+H2940)</f>
        <v/>
      </c>
      <c r="J2940" s="9" t="str">
        <f t="shared" si="292"/>
        <v/>
      </c>
      <c r="K2940" s="11" t="str">
        <f t="shared" si="293"/>
        <v/>
      </c>
      <c r="L2940" s="11" t="str">
        <f t="shared" si="294"/>
        <v/>
      </c>
      <c r="M2940" s="11" t="str">
        <f>IF(A2940="","",VLOOKUP(E2940,index!$A$1:$B$6,2,0)*K2940*G2940)</f>
        <v/>
      </c>
      <c r="N2940" s="11" t="str">
        <f>IF(A2940="","",-PMT(G2940*VLOOKUP(E2940,index!$A$1:$B$6,2,0),C2940,F2940,0,0))</f>
        <v/>
      </c>
      <c r="O2940" s="11" t="str">
        <f t="shared" si="295"/>
        <v/>
      </c>
      <c r="P2940" s="11" t="str">
        <f t="shared" si="290"/>
        <v/>
      </c>
    </row>
    <row r="2941" spans="1:16" x14ac:dyDescent="0.25">
      <c r="A2941" s="9" t="str">
        <f>IF(A2940="","",IF(B2940&lt;C2940,A2940,IF(A2940=MAX('entry data'!$B$8:$B$507),"",A2940+1)))</f>
        <v/>
      </c>
      <c r="B2941" s="9" t="str">
        <f t="shared" si="291"/>
        <v/>
      </c>
      <c r="C2941" s="9" t="str">
        <f>IF(ISERROR(VLOOKUP(A2941,'entry data'!B:G,6,0)),"",VLOOKUP(A2941,'entry data'!B:G,6,0))</f>
        <v/>
      </c>
      <c r="D2941" s="9" t="str">
        <f>IF(ISERROR(VLOOKUP(A2941,'entry data'!B:C,2,0)),"",VLOOKUP(A2941,'entry data'!B:C,2,0))</f>
        <v/>
      </c>
      <c r="E2941" s="9" t="str">
        <f>IF(ISERROR(VLOOKUP(A2941,'entry data'!B:E,4,0)),"",VLOOKUP(A2941,'entry data'!B:E,4,0))</f>
        <v/>
      </c>
      <c r="F2941" s="11" t="str">
        <f>IF(A2941="","",IF(ISERROR(VLOOKUP(A2941,'entry data'!B:F,5,0)),"",VLOOKUP(A2941,'entry data'!B:F,5,0)))</f>
        <v/>
      </c>
      <c r="G2941" s="12" t="str">
        <f>IF(A2941="","",IF(ISERROR(VLOOKUP(A2941,'entry data'!B:I,8,0)),"",VLOOKUP(A2941,'entry data'!B:I,7,0)))</f>
        <v/>
      </c>
      <c r="H2941" s="13" t="str">
        <f>IF(A2941="","",IF(B2941=1,VLOOKUP(A2941,'entry data'!B:D,3,0),I2940))</f>
        <v/>
      </c>
      <c r="I2941" s="14" t="str">
        <f>IF(A2941="","",IF(E2941="weekly",7,IF(E2941="fortnightly",14,IF(E2941="monthly",DATE(IF(MONTH(H2941)=12,YEAR(H2941)+1,YEAR(H2941)),VLOOKUP(MONTH(H2941),index!$D$2:$G$13,2,0),DAY(H2941)),
IF(E2941="quarterly",DATE(IF(MONTH(H2941)&gt;=10,YEAR(H2941)+1,YEAR(H2941)),VLOOKUP(MONTH(H2941),index!$D$2:$G$13,3,0),DAY(H2941)),
IF(E2941="halfyearly",DATE(IF(MONTH(H2941)&gt;=7,YEAR(H2941)+1,YEAR(H2941)),VLOOKUP(MONTH(H2941),index!$D$2:$G$13,4,0),DAY(H2941)),
DATE(YEAR(H2941)+1,MONTH(H2941),DAY(H2941)))))-H2941))+H2941)</f>
        <v/>
      </c>
      <c r="J2941" s="9" t="str">
        <f t="shared" si="292"/>
        <v/>
      </c>
      <c r="K2941" s="11" t="str">
        <f t="shared" si="293"/>
        <v/>
      </c>
      <c r="L2941" s="11" t="str">
        <f t="shared" si="294"/>
        <v/>
      </c>
      <c r="M2941" s="11" t="str">
        <f>IF(A2941="","",VLOOKUP(E2941,index!$A$1:$B$6,2,0)*K2941*G2941)</f>
        <v/>
      </c>
      <c r="N2941" s="11" t="str">
        <f>IF(A2941="","",-PMT(G2941*VLOOKUP(E2941,index!$A$1:$B$6,2,0),C2941,F2941,0,0))</f>
        <v/>
      </c>
      <c r="O2941" s="11" t="str">
        <f t="shared" si="295"/>
        <v/>
      </c>
      <c r="P2941" s="11" t="str">
        <f t="shared" si="290"/>
        <v/>
      </c>
    </row>
    <row r="2942" spans="1:16" x14ac:dyDescent="0.25">
      <c r="A2942" s="9" t="str">
        <f>IF(A2941="","",IF(B2941&lt;C2941,A2941,IF(A2941=MAX('entry data'!$B$8:$B$507),"",A2941+1)))</f>
        <v/>
      </c>
      <c r="B2942" s="9" t="str">
        <f t="shared" si="291"/>
        <v/>
      </c>
      <c r="C2942" s="9" t="str">
        <f>IF(ISERROR(VLOOKUP(A2942,'entry data'!B:G,6,0)),"",VLOOKUP(A2942,'entry data'!B:G,6,0))</f>
        <v/>
      </c>
      <c r="D2942" s="9" t="str">
        <f>IF(ISERROR(VLOOKUP(A2942,'entry data'!B:C,2,0)),"",VLOOKUP(A2942,'entry data'!B:C,2,0))</f>
        <v/>
      </c>
      <c r="E2942" s="9" t="str">
        <f>IF(ISERROR(VLOOKUP(A2942,'entry data'!B:E,4,0)),"",VLOOKUP(A2942,'entry data'!B:E,4,0))</f>
        <v/>
      </c>
      <c r="F2942" s="11" t="str">
        <f>IF(A2942="","",IF(ISERROR(VLOOKUP(A2942,'entry data'!B:F,5,0)),"",VLOOKUP(A2942,'entry data'!B:F,5,0)))</f>
        <v/>
      </c>
      <c r="G2942" s="12" t="str">
        <f>IF(A2942="","",IF(ISERROR(VLOOKUP(A2942,'entry data'!B:I,8,0)),"",VLOOKUP(A2942,'entry data'!B:I,7,0)))</f>
        <v/>
      </c>
      <c r="H2942" s="13" t="str">
        <f>IF(A2942="","",IF(B2942=1,VLOOKUP(A2942,'entry data'!B:D,3,0),I2941))</f>
        <v/>
      </c>
      <c r="I2942" s="14" t="str">
        <f>IF(A2942="","",IF(E2942="weekly",7,IF(E2942="fortnightly",14,IF(E2942="monthly",DATE(IF(MONTH(H2942)=12,YEAR(H2942)+1,YEAR(H2942)),VLOOKUP(MONTH(H2942),index!$D$2:$G$13,2,0),DAY(H2942)),
IF(E2942="quarterly",DATE(IF(MONTH(H2942)&gt;=10,YEAR(H2942)+1,YEAR(H2942)),VLOOKUP(MONTH(H2942),index!$D$2:$G$13,3,0),DAY(H2942)),
IF(E2942="halfyearly",DATE(IF(MONTH(H2942)&gt;=7,YEAR(H2942)+1,YEAR(H2942)),VLOOKUP(MONTH(H2942),index!$D$2:$G$13,4,0),DAY(H2942)),
DATE(YEAR(H2942)+1,MONTH(H2942),DAY(H2942)))))-H2942))+H2942)</f>
        <v/>
      </c>
      <c r="J2942" s="9" t="str">
        <f t="shared" si="292"/>
        <v/>
      </c>
      <c r="K2942" s="11" t="str">
        <f t="shared" si="293"/>
        <v/>
      </c>
      <c r="L2942" s="11" t="str">
        <f t="shared" si="294"/>
        <v/>
      </c>
      <c r="M2942" s="11" t="str">
        <f>IF(A2942="","",VLOOKUP(E2942,index!$A$1:$B$6,2,0)*K2942*G2942)</f>
        <v/>
      </c>
      <c r="N2942" s="11" t="str">
        <f>IF(A2942="","",-PMT(G2942*VLOOKUP(E2942,index!$A$1:$B$6,2,0),C2942,F2942,0,0))</f>
        <v/>
      </c>
      <c r="O2942" s="11" t="str">
        <f t="shared" si="295"/>
        <v/>
      </c>
      <c r="P2942" s="11" t="str">
        <f t="shared" si="290"/>
        <v/>
      </c>
    </row>
    <row r="2943" spans="1:16" x14ac:dyDescent="0.25">
      <c r="A2943" s="9" t="str">
        <f>IF(A2942="","",IF(B2942&lt;C2942,A2942,IF(A2942=MAX('entry data'!$B$8:$B$507),"",A2942+1)))</f>
        <v/>
      </c>
      <c r="B2943" s="9" t="str">
        <f t="shared" si="291"/>
        <v/>
      </c>
      <c r="C2943" s="9" t="str">
        <f>IF(ISERROR(VLOOKUP(A2943,'entry data'!B:G,6,0)),"",VLOOKUP(A2943,'entry data'!B:G,6,0))</f>
        <v/>
      </c>
      <c r="D2943" s="9" t="str">
        <f>IF(ISERROR(VLOOKUP(A2943,'entry data'!B:C,2,0)),"",VLOOKUP(A2943,'entry data'!B:C,2,0))</f>
        <v/>
      </c>
      <c r="E2943" s="9" t="str">
        <f>IF(ISERROR(VLOOKUP(A2943,'entry data'!B:E,4,0)),"",VLOOKUP(A2943,'entry data'!B:E,4,0))</f>
        <v/>
      </c>
      <c r="F2943" s="11" t="str">
        <f>IF(A2943="","",IF(ISERROR(VLOOKUP(A2943,'entry data'!B:F,5,0)),"",VLOOKUP(A2943,'entry data'!B:F,5,0)))</f>
        <v/>
      </c>
      <c r="G2943" s="12" t="str">
        <f>IF(A2943="","",IF(ISERROR(VLOOKUP(A2943,'entry data'!B:I,8,0)),"",VLOOKUP(A2943,'entry data'!B:I,7,0)))</f>
        <v/>
      </c>
      <c r="H2943" s="13" t="str">
        <f>IF(A2943="","",IF(B2943=1,VLOOKUP(A2943,'entry data'!B:D,3,0),I2942))</f>
        <v/>
      </c>
      <c r="I2943" s="14" t="str">
        <f>IF(A2943="","",IF(E2943="weekly",7,IF(E2943="fortnightly",14,IF(E2943="monthly",DATE(IF(MONTH(H2943)=12,YEAR(H2943)+1,YEAR(H2943)),VLOOKUP(MONTH(H2943),index!$D$2:$G$13,2,0),DAY(H2943)),
IF(E2943="quarterly",DATE(IF(MONTH(H2943)&gt;=10,YEAR(H2943)+1,YEAR(H2943)),VLOOKUP(MONTH(H2943),index!$D$2:$G$13,3,0),DAY(H2943)),
IF(E2943="halfyearly",DATE(IF(MONTH(H2943)&gt;=7,YEAR(H2943)+1,YEAR(H2943)),VLOOKUP(MONTH(H2943),index!$D$2:$G$13,4,0),DAY(H2943)),
DATE(YEAR(H2943)+1,MONTH(H2943),DAY(H2943)))))-H2943))+H2943)</f>
        <v/>
      </c>
      <c r="J2943" s="9" t="str">
        <f t="shared" si="292"/>
        <v/>
      </c>
      <c r="K2943" s="11" t="str">
        <f t="shared" si="293"/>
        <v/>
      </c>
      <c r="L2943" s="11" t="str">
        <f t="shared" si="294"/>
        <v/>
      </c>
      <c r="M2943" s="11" t="str">
        <f>IF(A2943="","",VLOOKUP(E2943,index!$A$1:$B$6,2,0)*K2943*G2943)</f>
        <v/>
      </c>
      <c r="N2943" s="11" t="str">
        <f>IF(A2943="","",-PMT(G2943*VLOOKUP(E2943,index!$A$1:$B$6,2,0),C2943,F2943,0,0))</f>
        <v/>
      </c>
      <c r="O2943" s="11" t="str">
        <f t="shared" si="295"/>
        <v/>
      </c>
      <c r="P2943" s="11" t="str">
        <f t="shared" si="290"/>
        <v/>
      </c>
    </row>
    <row r="2944" spans="1:16" x14ac:dyDescent="0.25">
      <c r="A2944" s="9" t="str">
        <f>IF(A2943="","",IF(B2943&lt;C2943,A2943,IF(A2943=MAX('entry data'!$B$8:$B$507),"",A2943+1)))</f>
        <v/>
      </c>
      <c r="B2944" s="9" t="str">
        <f t="shared" si="291"/>
        <v/>
      </c>
      <c r="C2944" s="9" t="str">
        <f>IF(ISERROR(VLOOKUP(A2944,'entry data'!B:G,6,0)),"",VLOOKUP(A2944,'entry data'!B:G,6,0))</f>
        <v/>
      </c>
      <c r="D2944" s="9" t="str">
        <f>IF(ISERROR(VLOOKUP(A2944,'entry data'!B:C,2,0)),"",VLOOKUP(A2944,'entry data'!B:C,2,0))</f>
        <v/>
      </c>
      <c r="E2944" s="9" t="str">
        <f>IF(ISERROR(VLOOKUP(A2944,'entry data'!B:E,4,0)),"",VLOOKUP(A2944,'entry data'!B:E,4,0))</f>
        <v/>
      </c>
      <c r="F2944" s="11" t="str">
        <f>IF(A2944="","",IF(ISERROR(VLOOKUP(A2944,'entry data'!B:F,5,0)),"",VLOOKUP(A2944,'entry data'!B:F,5,0)))</f>
        <v/>
      </c>
      <c r="G2944" s="12" t="str">
        <f>IF(A2944="","",IF(ISERROR(VLOOKUP(A2944,'entry data'!B:I,8,0)),"",VLOOKUP(A2944,'entry data'!B:I,7,0)))</f>
        <v/>
      </c>
      <c r="H2944" s="13" t="str">
        <f>IF(A2944="","",IF(B2944=1,VLOOKUP(A2944,'entry data'!B:D,3,0),I2943))</f>
        <v/>
      </c>
      <c r="I2944" s="14" t="str">
        <f>IF(A2944="","",IF(E2944="weekly",7,IF(E2944="fortnightly",14,IF(E2944="monthly",DATE(IF(MONTH(H2944)=12,YEAR(H2944)+1,YEAR(H2944)),VLOOKUP(MONTH(H2944),index!$D$2:$G$13,2,0),DAY(H2944)),
IF(E2944="quarterly",DATE(IF(MONTH(H2944)&gt;=10,YEAR(H2944)+1,YEAR(H2944)),VLOOKUP(MONTH(H2944),index!$D$2:$G$13,3,0),DAY(H2944)),
IF(E2944="halfyearly",DATE(IF(MONTH(H2944)&gt;=7,YEAR(H2944)+1,YEAR(H2944)),VLOOKUP(MONTH(H2944),index!$D$2:$G$13,4,0),DAY(H2944)),
DATE(YEAR(H2944)+1,MONTH(H2944),DAY(H2944)))))-H2944))+H2944)</f>
        <v/>
      </c>
      <c r="J2944" s="9" t="str">
        <f t="shared" si="292"/>
        <v/>
      </c>
      <c r="K2944" s="11" t="str">
        <f t="shared" si="293"/>
        <v/>
      </c>
      <c r="L2944" s="11" t="str">
        <f t="shared" si="294"/>
        <v/>
      </c>
      <c r="M2944" s="11" t="str">
        <f>IF(A2944="","",VLOOKUP(E2944,index!$A$1:$B$6,2,0)*K2944*G2944)</f>
        <v/>
      </c>
      <c r="N2944" s="11" t="str">
        <f>IF(A2944="","",-PMT(G2944*VLOOKUP(E2944,index!$A$1:$B$6,2,0),C2944,F2944,0,0))</f>
        <v/>
      </c>
      <c r="O2944" s="11" t="str">
        <f t="shared" si="295"/>
        <v/>
      </c>
      <c r="P2944" s="11" t="str">
        <f t="shared" si="290"/>
        <v/>
      </c>
    </row>
    <row r="2945" spans="1:16" x14ac:dyDescent="0.25">
      <c r="A2945" s="9" t="str">
        <f>IF(A2944="","",IF(B2944&lt;C2944,A2944,IF(A2944=MAX('entry data'!$B$8:$B$507),"",A2944+1)))</f>
        <v/>
      </c>
      <c r="B2945" s="9" t="str">
        <f t="shared" si="291"/>
        <v/>
      </c>
      <c r="C2945" s="9" t="str">
        <f>IF(ISERROR(VLOOKUP(A2945,'entry data'!B:G,6,0)),"",VLOOKUP(A2945,'entry data'!B:G,6,0))</f>
        <v/>
      </c>
      <c r="D2945" s="9" t="str">
        <f>IF(ISERROR(VLOOKUP(A2945,'entry data'!B:C,2,0)),"",VLOOKUP(A2945,'entry data'!B:C,2,0))</f>
        <v/>
      </c>
      <c r="E2945" s="9" t="str">
        <f>IF(ISERROR(VLOOKUP(A2945,'entry data'!B:E,4,0)),"",VLOOKUP(A2945,'entry data'!B:E,4,0))</f>
        <v/>
      </c>
      <c r="F2945" s="11" t="str">
        <f>IF(A2945="","",IF(ISERROR(VLOOKUP(A2945,'entry data'!B:F,5,0)),"",VLOOKUP(A2945,'entry data'!B:F,5,0)))</f>
        <v/>
      </c>
      <c r="G2945" s="12" t="str">
        <f>IF(A2945="","",IF(ISERROR(VLOOKUP(A2945,'entry data'!B:I,8,0)),"",VLOOKUP(A2945,'entry data'!B:I,7,0)))</f>
        <v/>
      </c>
      <c r="H2945" s="13" t="str">
        <f>IF(A2945="","",IF(B2945=1,VLOOKUP(A2945,'entry data'!B:D,3,0),I2944))</f>
        <v/>
      </c>
      <c r="I2945" s="14" t="str">
        <f>IF(A2945="","",IF(E2945="weekly",7,IF(E2945="fortnightly",14,IF(E2945="monthly",DATE(IF(MONTH(H2945)=12,YEAR(H2945)+1,YEAR(H2945)),VLOOKUP(MONTH(H2945),index!$D$2:$G$13,2,0),DAY(H2945)),
IF(E2945="quarterly",DATE(IF(MONTH(H2945)&gt;=10,YEAR(H2945)+1,YEAR(H2945)),VLOOKUP(MONTH(H2945),index!$D$2:$G$13,3,0),DAY(H2945)),
IF(E2945="halfyearly",DATE(IF(MONTH(H2945)&gt;=7,YEAR(H2945)+1,YEAR(H2945)),VLOOKUP(MONTH(H2945),index!$D$2:$G$13,4,0),DAY(H2945)),
DATE(YEAR(H2945)+1,MONTH(H2945),DAY(H2945)))))-H2945))+H2945)</f>
        <v/>
      </c>
      <c r="J2945" s="9" t="str">
        <f t="shared" si="292"/>
        <v/>
      </c>
      <c r="K2945" s="11" t="str">
        <f t="shared" si="293"/>
        <v/>
      </c>
      <c r="L2945" s="11" t="str">
        <f t="shared" si="294"/>
        <v/>
      </c>
      <c r="M2945" s="11" t="str">
        <f>IF(A2945="","",VLOOKUP(E2945,index!$A$1:$B$6,2,0)*K2945*G2945)</f>
        <v/>
      </c>
      <c r="N2945" s="11" t="str">
        <f>IF(A2945="","",-PMT(G2945*VLOOKUP(E2945,index!$A$1:$B$6,2,0),C2945,F2945,0,0))</f>
        <v/>
      </c>
      <c r="O2945" s="11" t="str">
        <f t="shared" si="295"/>
        <v/>
      </c>
      <c r="P2945" s="11" t="str">
        <f t="shared" si="290"/>
        <v/>
      </c>
    </row>
    <row r="2946" spans="1:16" x14ac:dyDescent="0.25">
      <c r="A2946" s="9" t="str">
        <f>IF(A2945="","",IF(B2945&lt;C2945,A2945,IF(A2945=MAX('entry data'!$B$8:$B$507),"",A2945+1)))</f>
        <v/>
      </c>
      <c r="B2946" s="9" t="str">
        <f t="shared" si="291"/>
        <v/>
      </c>
      <c r="C2946" s="9" t="str">
        <f>IF(ISERROR(VLOOKUP(A2946,'entry data'!B:G,6,0)),"",VLOOKUP(A2946,'entry data'!B:G,6,0))</f>
        <v/>
      </c>
      <c r="D2946" s="9" t="str">
        <f>IF(ISERROR(VLOOKUP(A2946,'entry data'!B:C,2,0)),"",VLOOKUP(A2946,'entry data'!B:C,2,0))</f>
        <v/>
      </c>
      <c r="E2946" s="9" t="str">
        <f>IF(ISERROR(VLOOKUP(A2946,'entry data'!B:E,4,0)),"",VLOOKUP(A2946,'entry data'!B:E,4,0))</f>
        <v/>
      </c>
      <c r="F2946" s="11" t="str">
        <f>IF(A2946="","",IF(ISERROR(VLOOKUP(A2946,'entry data'!B:F,5,0)),"",VLOOKUP(A2946,'entry data'!B:F,5,0)))</f>
        <v/>
      </c>
      <c r="G2946" s="12" t="str">
        <f>IF(A2946="","",IF(ISERROR(VLOOKUP(A2946,'entry data'!B:I,8,0)),"",VLOOKUP(A2946,'entry data'!B:I,7,0)))</f>
        <v/>
      </c>
      <c r="H2946" s="13" t="str">
        <f>IF(A2946="","",IF(B2946=1,VLOOKUP(A2946,'entry data'!B:D,3,0),I2945))</f>
        <v/>
      </c>
      <c r="I2946" s="14" t="str">
        <f>IF(A2946="","",IF(E2946="weekly",7,IF(E2946="fortnightly",14,IF(E2946="monthly",DATE(IF(MONTH(H2946)=12,YEAR(H2946)+1,YEAR(H2946)),VLOOKUP(MONTH(H2946),index!$D$2:$G$13,2,0),DAY(H2946)),
IF(E2946="quarterly",DATE(IF(MONTH(H2946)&gt;=10,YEAR(H2946)+1,YEAR(H2946)),VLOOKUP(MONTH(H2946),index!$D$2:$G$13,3,0),DAY(H2946)),
IF(E2946="halfyearly",DATE(IF(MONTH(H2946)&gt;=7,YEAR(H2946)+1,YEAR(H2946)),VLOOKUP(MONTH(H2946),index!$D$2:$G$13,4,0),DAY(H2946)),
DATE(YEAR(H2946)+1,MONTH(H2946),DAY(H2946)))))-H2946))+H2946)</f>
        <v/>
      </c>
      <c r="J2946" s="9" t="str">
        <f t="shared" si="292"/>
        <v/>
      </c>
      <c r="K2946" s="11" t="str">
        <f t="shared" si="293"/>
        <v/>
      </c>
      <c r="L2946" s="11" t="str">
        <f t="shared" si="294"/>
        <v/>
      </c>
      <c r="M2946" s="11" t="str">
        <f>IF(A2946="","",VLOOKUP(E2946,index!$A$1:$B$6,2,0)*K2946*G2946)</f>
        <v/>
      </c>
      <c r="N2946" s="11" t="str">
        <f>IF(A2946="","",-PMT(G2946*VLOOKUP(E2946,index!$A$1:$B$6,2,0),C2946,F2946,0,0))</f>
        <v/>
      </c>
      <c r="O2946" s="11" t="str">
        <f t="shared" si="295"/>
        <v/>
      </c>
      <c r="P2946" s="11" t="str">
        <f t="shared" si="290"/>
        <v/>
      </c>
    </row>
    <row r="2947" spans="1:16" x14ac:dyDescent="0.25">
      <c r="A2947" s="9" t="str">
        <f>IF(A2946="","",IF(B2946&lt;C2946,A2946,IF(A2946=MAX('entry data'!$B$8:$B$507),"",A2946+1)))</f>
        <v/>
      </c>
      <c r="B2947" s="9" t="str">
        <f t="shared" si="291"/>
        <v/>
      </c>
      <c r="C2947" s="9" t="str">
        <f>IF(ISERROR(VLOOKUP(A2947,'entry data'!B:G,6,0)),"",VLOOKUP(A2947,'entry data'!B:G,6,0))</f>
        <v/>
      </c>
      <c r="D2947" s="9" t="str">
        <f>IF(ISERROR(VLOOKUP(A2947,'entry data'!B:C,2,0)),"",VLOOKUP(A2947,'entry data'!B:C,2,0))</f>
        <v/>
      </c>
      <c r="E2947" s="9" t="str">
        <f>IF(ISERROR(VLOOKUP(A2947,'entry data'!B:E,4,0)),"",VLOOKUP(A2947,'entry data'!B:E,4,0))</f>
        <v/>
      </c>
      <c r="F2947" s="11" t="str">
        <f>IF(A2947="","",IF(ISERROR(VLOOKUP(A2947,'entry data'!B:F,5,0)),"",VLOOKUP(A2947,'entry data'!B:F,5,0)))</f>
        <v/>
      </c>
      <c r="G2947" s="12" t="str">
        <f>IF(A2947="","",IF(ISERROR(VLOOKUP(A2947,'entry data'!B:I,8,0)),"",VLOOKUP(A2947,'entry data'!B:I,7,0)))</f>
        <v/>
      </c>
      <c r="H2947" s="13" t="str">
        <f>IF(A2947="","",IF(B2947=1,VLOOKUP(A2947,'entry data'!B:D,3,0),I2946))</f>
        <v/>
      </c>
      <c r="I2947" s="14" t="str">
        <f>IF(A2947="","",IF(E2947="weekly",7,IF(E2947="fortnightly",14,IF(E2947="monthly",DATE(IF(MONTH(H2947)=12,YEAR(H2947)+1,YEAR(H2947)),VLOOKUP(MONTH(H2947),index!$D$2:$G$13,2,0),DAY(H2947)),
IF(E2947="quarterly",DATE(IF(MONTH(H2947)&gt;=10,YEAR(H2947)+1,YEAR(H2947)),VLOOKUP(MONTH(H2947),index!$D$2:$G$13,3,0),DAY(H2947)),
IF(E2947="halfyearly",DATE(IF(MONTH(H2947)&gt;=7,YEAR(H2947)+1,YEAR(H2947)),VLOOKUP(MONTH(H2947),index!$D$2:$G$13,4,0),DAY(H2947)),
DATE(YEAR(H2947)+1,MONTH(H2947),DAY(H2947)))))-H2947))+H2947)</f>
        <v/>
      </c>
      <c r="J2947" s="9" t="str">
        <f t="shared" si="292"/>
        <v/>
      </c>
      <c r="K2947" s="11" t="str">
        <f t="shared" si="293"/>
        <v/>
      </c>
      <c r="L2947" s="11" t="str">
        <f t="shared" si="294"/>
        <v/>
      </c>
      <c r="M2947" s="11" t="str">
        <f>IF(A2947="","",VLOOKUP(E2947,index!$A$1:$B$6,2,0)*K2947*G2947)</f>
        <v/>
      </c>
      <c r="N2947" s="11" t="str">
        <f>IF(A2947="","",-PMT(G2947*VLOOKUP(E2947,index!$A$1:$B$6,2,0),C2947,F2947,0,0))</f>
        <v/>
      </c>
      <c r="O2947" s="11" t="str">
        <f t="shared" si="295"/>
        <v/>
      </c>
      <c r="P2947" s="11" t="str">
        <f t="shared" ref="P2947:P3010" si="296">IF(A2947="","",IF(J2947&lt;&gt;J2948,O2947,0))</f>
        <v/>
      </c>
    </row>
    <row r="2948" spans="1:16" x14ac:dyDescent="0.25">
      <c r="A2948" s="9" t="str">
        <f>IF(A2947="","",IF(B2947&lt;C2947,A2947,IF(A2947=MAX('entry data'!$B$8:$B$507),"",A2947+1)))</f>
        <v/>
      </c>
      <c r="B2948" s="9" t="str">
        <f t="shared" si="291"/>
        <v/>
      </c>
      <c r="C2948" s="9" t="str">
        <f>IF(ISERROR(VLOOKUP(A2948,'entry data'!B:G,6,0)),"",VLOOKUP(A2948,'entry data'!B:G,6,0))</f>
        <v/>
      </c>
      <c r="D2948" s="9" t="str">
        <f>IF(ISERROR(VLOOKUP(A2948,'entry data'!B:C,2,0)),"",VLOOKUP(A2948,'entry data'!B:C,2,0))</f>
        <v/>
      </c>
      <c r="E2948" s="9" t="str">
        <f>IF(ISERROR(VLOOKUP(A2948,'entry data'!B:E,4,0)),"",VLOOKUP(A2948,'entry data'!B:E,4,0))</f>
        <v/>
      </c>
      <c r="F2948" s="11" t="str">
        <f>IF(A2948="","",IF(ISERROR(VLOOKUP(A2948,'entry data'!B:F,5,0)),"",VLOOKUP(A2948,'entry data'!B:F,5,0)))</f>
        <v/>
      </c>
      <c r="G2948" s="12" t="str">
        <f>IF(A2948="","",IF(ISERROR(VLOOKUP(A2948,'entry data'!B:I,8,0)),"",VLOOKUP(A2948,'entry data'!B:I,7,0)))</f>
        <v/>
      </c>
      <c r="H2948" s="13" t="str">
        <f>IF(A2948="","",IF(B2948=1,VLOOKUP(A2948,'entry data'!B:D,3,0),I2947))</f>
        <v/>
      </c>
      <c r="I2948" s="14" t="str">
        <f>IF(A2948="","",IF(E2948="weekly",7,IF(E2948="fortnightly",14,IF(E2948="monthly",DATE(IF(MONTH(H2948)=12,YEAR(H2948)+1,YEAR(H2948)),VLOOKUP(MONTH(H2948),index!$D$2:$G$13,2,0),DAY(H2948)),
IF(E2948="quarterly",DATE(IF(MONTH(H2948)&gt;=10,YEAR(H2948)+1,YEAR(H2948)),VLOOKUP(MONTH(H2948),index!$D$2:$G$13,3,0),DAY(H2948)),
IF(E2948="halfyearly",DATE(IF(MONTH(H2948)&gt;=7,YEAR(H2948)+1,YEAR(H2948)),VLOOKUP(MONTH(H2948),index!$D$2:$G$13,4,0),DAY(H2948)),
DATE(YEAR(H2948)+1,MONTH(H2948),DAY(H2948)))))-H2948))+H2948)</f>
        <v/>
      </c>
      <c r="J2948" s="9" t="str">
        <f t="shared" si="292"/>
        <v/>
      </c>
      <c r="K2948" s="11" t="str">
        <f t="shared" si="293"/>
        <v/>
      </c>
      <c r="L2948" s="11" t="str">
        <f t="shared" si="294"/>
        <v/>
      </c>
      <c r="M2948" s="11" t="str">
        <f>IF(A2948="","",VLOOKUP(E2948,index!$A$1:$B$6,2,0)*K2948*G2948)</f>
        <v/>
      </c>
      <c r="N2948" s="11" t="str">
        <f>IF(A2948="","",-PMT(G2948*VLOOKUP(E2948,index!$A$1:$B$6,2,0),C2948,F2948,0,0))</f>
        <v/>
      </c>
      <c r="O2948" s="11" t="str">
        <f t="shared" si="295"/>
        <v/>
      </c>
      <c r="P2948" s="11" t="str">
        <f t="shared" si="296"/>
        <v/>
      </c>
    </row>
    <row r="2949" spans="1:16" x14ac:dyDescent="0.25">
      <c r="A2949" s="9" t="str">
        <f>IF(A2948="","",IF(B2948&lt;C2948,A2948,IF(A2948=MAX('entry data'!$B$8:$B$507),"",A2948+1)))</f>
        <v/>
      </c>
      <c r="B2949" s="9" t="str">
        <f t="shared" si="291"/>
        <v/>
      </c>
      <c r="C2949" s="9" t="str">
        <f>IF(ISERROR(VLOOKUP(A2949,'entry data'!B:G,6,0)),"",VLOOKUP(A2949,'entry data'!B:G,6,0))</f>
        <v/>
      </c>
      <c r="D2949" s="9" t="str">
        <f>IF(ISERROR(VLOOKUP(A2949,'entry data'!B:C,2,0)),"",VLOOKUP(A2949,'entry data'!B:C,2,0))</f>
        <v/>
      </c>
      <c r="E2949" s="9" t="str">
        <f>IF(ISERROR(VLOOKUP(A2949,'entry data'!B:E,4,0)),"",VLOOKUP(A2949,'entry data'!B:E,4,0))</f>
        <v/>
      </c>
      <c r="F2949" s="11" t="str">
        <f>IF(A2949="","",IF(ISERROR(VLOOKUP(A2949,'entry data'!B:F,5,0)),"",VLOOKUP(A2949,'entry data'!B:F,5,0)))</f>
        <v/>
      </c>
      <c r="G2949" s="12" t="str">
        <f>IF(A2949="","",IF(ISERROR(VLOOKUP(A2949,'entry data'!B:I,8,0)),"",VLOOKUP(A2949,'entry data'!B:I,7,0)))</f>
        <v/>
      </c>
      <c r="H2949" s="13" t="str">
        <f>IF(A2949="","",IF(B2949=1,VLOOKUP(A2949,'entry data'!B:D,3,0),I2948))</f>
        <v/>
      </c>
      <c r="I2949" s="14" t="str">
        <f>IF(A2949="","",IF(E2949="weekly",7,IF(E2949="fortnightly",14,IF(E2949="monthly",DATE(IF(MONTH(H2949)=12,YEAR(H2949)+1,YEAR(H2949)),VLOOKUP(MONTH(H2949),index!$D$2:$G$13,2,0),DAY(H2949)),
IF(E2949="quarterly",DATE(IF(MONTH(H2949)&gt;=10,YEAR(H2949)+1,YEAR(H2949)),VLOOKUP(MONTH(H2949),index!$D$2:$G$13,3,0),DAY(H2949)),
IF(E2949="halfyearly",DATE(IF(MONTH(H2949)&gt;=7,YEAR(H2949)+1,YEAR(H2949)),VLOOKUP(MONTH(H2949),index!$D$2:$G$13,4,0),DAY(H2949)),
DATE(YEAR(H2949)+1,MONTH(H2949),DAY(H2949)))))-H2949))+H2949)</f>
        <v/>
      </c>
      <c r="J2949" s="9" t="str">
        <f t="shared" si="292"/>
        <v/>
      </c>
      <c r="K2949" s="11" t="str">
        <f t="shared" si="293"/>
        <v/>
      </c>
      <c r="L2949" s="11" t="str">
        <f t="shared" si="294"/>
        <v/>
      </c>
      <c r="M2949" s="11" t="str">
        <f>IF(A2949="","",VLOOKUP(E2949,index!$A$1:$B$6,2,0)*K2949*G2949)</f>
        <v/>
      </c>
      <c r="N2949" s="11" t="str">
        <f>IF(A2949="","",-PMT(G2949*VLOOKUP(E2949,index!$A$1:$B$6,2,0),C2949,F2949,0,0))</f>
        <v/>
      </c>
      <c r="O2949" s="11" t="str">
        <f t="shared" si="295"/>
        <v/>
      </c>
      <c r="P2949" s="11" t="str">
        <f t="shared" si="296"/>
        <v/>
      </c>
    </row>
    <row r="2950" spans="1:16" x14ac:dyDescent="0.25">
      <c r="A2950" s="9" t="str">
        <f>IF(A2949="","",IF(B2949&lt;C2949,A2949,IF(A2949=MAX('entry data'!$B$8:$B$507),"",A2949+1)))</f>
        <v/>
      </c>
      <c r="B2950" s="9" t="str">
        <f t="shared" si="291"/>
        <v/>
      </c>
      <c r="C2950" s="9" t="str">
        <f>IF(ISERROR(VLOOKUP(A2950,'entry data'!B:G,6,0)),"",VLOOKUP(A2950,'entry data'!B:G,6,0))</f>
        <v/>
      </c>
      <c r="D2950" s="9" t="str">
        <f>IF(ISERROR(VLOOKUP(A2950,'entry data'!B:C,2,0)),"",VLOOKUP(A2950,'entry data'!B:C,2,0))</f>
        <v/>
      </c>
      <c r="E2950" s="9" t="str">
        <f>IF(ISERROR(VLOOKUP(A2950,'entry data'!B:E,4,0)),"",VLOOKUP(A2950,'entry data'!B:E,4,0))</f>
        <v/>
      </c>
      <c r="F2950" s="11" t="str">
        <f>IF(A2950="","",IF(ISERROR(VLOOKUP(A2950,'entry data'!B:F,5,0)),"",VLOOKUP(A2950,'entry data'!B:F,5,0)))</f>
        <v/>
      </c>
      <c r="G2950" s="12" t="str">
        <f>IF(A2950="","",IF(ISERROR(VLOOKUP(A2950,'entry data'!B:I,8,0)),"",VLOOKUP(A2950,'entry data'!B:I,7,0)))</f>
        <v/>
      </c>
      <c r="H2950" s="13" t="str">
        <f>IF(A2950="","",IF(B2950=1,VLOOKUP(A2950,'entry data'!B:D,3,0),I2949))</f>
        <v/>
      </c>
      <c r="I2950" s="14" t="str">
        <f>IF(A2950="","",IF(E2950="weekly",7,IF(E2950="fortnightly",14,IF(E2950="monthly",DATE(IF(MONTH(H2950)=12,YEAR(H2950)+1,YEAR(H2950)),VLOOKUP(MONTH(H2950),index!$D$2:$G$13,2,0),DAY(H2950)),
IF(E2950="quarterly",DATE(IF(MONTH(H2950)&gt;=10,YEAR(H2950)+1,YEAR(H2950)),VLOOKUP(MONTH(H2950),index!$D$2:$G$13,3,0),DAY(H2950)),
IF(E2950="halfyearly",DATE(IF(MONTH(H2950)&gt;=7,YEAR(H2950)+1,YEAR(H2950)),VLOOKUP(MONTH(H2950),index!$D$2:$G$13,4,0),DAY(H2950)),
DATE(YEAR(H2950)+1,MONTH(H2950),DAY(H2950)))))-H2950))+H2950)</f>
        <v/>
      </c>
      <c r="J2950" s="9" t="str">
        <f t="shared" si="292"/>
        <v/>
      </c>
      <c r="K2950" s="11" t="str">
        <f t="shared" si="293"/>
        <v/>
      </c>
      <c r="L2950" s="11" t="str">
        <f t="shared" si="294"/>
        <v/>
      </c>
      <c r="M2950" s="11" t="str">
        <f>IF(A2950="","",VLOOKUP(E2950,index!$A$1:$B$6,2,0)*K2950*G2950)</f>
        <v/>
      </c>
      <c r="N2950" s="11" t="str">
        <f>IF(A2950="","",-PMT(G2950*VLOOKUP(E2950,index!$A$1:$B$6,2,0),C2950,F2950,0,0))</f>
        <v/>
      </c>
      <c r="O2950" s="11" t="str">
        <f t="shared" si="295"/>
        <v/>
      </c>
      <c r="P2950" s="11" t="str">
        <f t="shared" si="296"/>
        <v/>
      </c>
    </row>
    <row r="2951" spans="1:16" x14ac:dyDescent="0.25">
      <c r="A2951" s="9" t="str">
        <f>IF(A2950="","",IF(B2950&lt;C2950,A2950,IF(A2950=MAX('entry data'!$B$8:$B$507),"",A2950+1)))</f>
        <v/>
      </c>
      <c r="B2951" s="9" t="str">
        <f t="shared" si="291"/>
        <v/>
      </c>
      <c r="C2951" s="9" t="str">
        <f>IF(ISERROR(VLOOKUP(A2951,'entry data'!B:G,6,0)),"",VLOOKUP(A2951,'entry data'!B:G,6,0))</f>
        <v/>
      </c>
      <c r="D2951" s="9" t="str">
        <f>IF(ISERROR(VLOOKUP(A2951,'entry data'!B:C,2,0)),"",VLOOKUP(A2951,'entry data'!B:C,2,0))</f>
        <v/>
      </c>
      <c r="E2951" s="9" t="str">
        <f>IF(ISERROR(VLOOKUP(A2951,'entry data'!B:E,4,0)),"",VLOOKUP(A2951,'entry data'!B:E,4,0))</f>
        <v/>
      </c>
      <c r="F2951" s="11" t="str">
        <f>IF(A2951="","",IF(ISERROR(VLOOKUP(A2951,'entry data'!B:F,5,0)),"",VLOOKUP(A2951,'entry data'!B:F,5,0)))</f>
        <v/>
      </c>
      <c r="G2951" s="12" t="str">
        <f>IF(A2951="","",IF(ISERROR(VLOOKUP(A2951,'entry data'!B:I,8,0)),"",VLOOKUP(A2951,'entry data'!B:I,7,0)))</f>
        <v/>
      </c>
      <c r="H2951" s="13" t="str">
        <f>IF(A2951="","",IF(B2951=1,VLOOKUP(A2951,'entry data'!B:D,3,0),I2950))</f>
        <v/>
      </c>
      <c r="I2951" s="14" t="str">
        <f>IF(A2951="","",IF(E2951="weekly",7,IF(E2951="fortnightly",14,IF(E2951="monthly",DATE(IF(MONTH(H2951)=12,YEAR(H2951)+1,YEAR(H2951)),VLOOKUP(MONTH(H2951),index!$D$2:$G$13,2,0),DAY(H2951)),
IF(E2951="quarterly",DATE(IF(MONTH(H2951)&gt;=10,YEAR(H2951)+1,YEAR(H2951)),VLOOKUP(MONTH(H2951),index!$D$2:$G$13,3,0),DAY(H2951)),
IF(E2951="halfyearly",DATE(IF(MONTH(H2951)&gt;=7,YEAR(H2951)+1,YEAR(H2951)),VLOOKUP(MONTH(H2951),index!$D$2:$G$13,4,0),DAY(H2951)),
DATE(YEAR(H2951)+1,MONTH(H2951),DAY(H2951)))))-H2951))+H2951)</f>
        <v/>
      </c>
      <c r="J2951" s="9" t="str">
        <f t="shared" si="292"/>
        <v/>
      </c>
      <c r="K2951" s="11" t="str">
        <f t="shared" si="293"/>
        <v/>
      </c>
      <c r="L2951" s="11" t="str">
        <f t="shared" si="294"/>
        <v/>
      </c>
      <c r="M2951" s="11" t="str">
        <f>IF(A2951="","",VLOOKUP(E2951,index!$A$1:$B$6,2,0)*K2951*G2951)</f>
        <v/>
      </c>
      <c r="N2951" s="11" t="str">
        <f>IF(A2951="","",-PMT(G2951*VLOOKUP(E2951,index!$A$1:$B$6,2,0),C2951,F2951,0,0))</f>
        <v/>
      </c>
      <c r="O2951" s="11" t="str">
        <f t="shared" si="295"/>
        <v/>
      </c>
      <c r="P2951" s="11" t="str">
        <f t="shared" si="296"/>
        <v/>
      </c>
    </row>
    <row r="2952" spans="1:16" x14ac:dyDescent="0.25">
      <c r="A2952" s="9" t="str">
        <f>IF(A2951="","",IF(B2951&lt;C2951,A2951,IF(A2951=MAX('entry data'!$B$8:$B$507),"",A2951+1)))</f>
        <v/>
      </c>
      <c r="B2952" s="9" t="str">
        <f t="shared" si="291"/>
        <v/>
      </c>
      <c r="C2952" s="9" t="str">
        <f>IF(ISERROR(VLOOKUP(A2952,'entry data'!B:G,6,0)),"",VLOOKUP(A2952,'entry data'!B:G,6,0))</f>
        <v/>
      </c>
      <c r="D2952" s="9" t="str">
        <f>IF(ISERROR(VLOOKUP(A2952,'entry data'!B:C,2,0)),"",VLOOKUP(A2952,'entry data'!B:C,2,0))</f>
        <v/>
      </c>
      <c r="E2952" s="9" t="str">
        <f>IF(ISERROR(VLOOKUP(A2952,'entry data'!B:E,4,0)),"",VLOOKUP(A2952,'entry data'!B:E,4,0))</f>
        <v/>
      </c>
      <c r="F2952" s="11" t="str">
        <f>IF(A2952="","",IF(ISERROR(VLOOKUP(A2952,'entry data'!B:F,5,0)),"",VLOOKUP(A2952,'entry data'!B:F,5,0)))</f>
        <v/>
      </c>
      <c r="G2952" s="12" t="str">
        <f>IF(A2952="","",IF(ISERROR(VLOOKUP(A2952,'entry data'!B:I,8,0)),"",VLOOKUP(A2952,'entry data'!B:I,7,0)))</f>
        <v/>
      </c>
      <c r="H2952" s="13" t="str">
        <f>IF(A2952="","",IF(B2952=1,VLOOKUP(A2952,'entry data'!B:D,3,0),I2951))</f>
        <v/>
      </c>
      <c r="I2952" s="14" t="str">
        <f>IF(A2952="","",IF(E2952="weekly",7,IF(E2952="fortnightly",14,IF(E2952="monthly",DATE(IF(MONTH(H2952)=12,YEAR(H2952)+1,YEAR(H2952)),VLOOKUP(MONTH(H2952),index!$D$2:$G$13,2,0),DAY(H2952)),
IF(E2952="quarterly",DATE(IF(MONTH(H2952)&gt;=10,YEAR(H2952)+1,YEAR(H2952)),VLOOKUP(MONTH(H2952),index!$D$2:$G$13,3,0),DAY(H2952)),
IF(E2952="halfyearly",DATE(IF(MONTH(H2952)&gt;=7,YEAR(H2952)+1,YEAR(H2952)),VLOOKUP(MONTH(H2952),index!$D$2:$G$13,4,0),DAY(H2952)),
DATE(YEAR(H2952)+1,MONTH(H2952),DAY(H2952)))))-H2952))+H2952)</f>
        <v/>
      </c>
      <c r="J2952" s="9" t="str">
        <f t="shared" si="292"/>
        <v/>
      </c>
      <c r="K2952" s="11" t="str">
        <f t="shared" si="293"/>
        <v/>
      </c>
      <c r="L2952" s="11" t="str">
        <f t="shared" si="294"/>
        <v/>
      </c>
      <c r="M2952" s="11" t="str">
        <f>IF(A2952="","",VLOOKUP(E2952,index!$A$1:$B$6,2,0)*K2952*G2952)</f>
        <v/>
      </c>
      <c r="N2952" s="11" t="str">
        <f>IF(A2952="","",-PMT(G2952*VLOOKUP(E2952,index!$A$1:$B$6,2,0),C2952,F2952,0,0))</f>
        <v/>
      </c>
      <c r="O2952" s="11" t="str">
        <f t="shared" si="295"/>
        <v/>
      </c>
      <c r="P2952" s="11" t="str">
        <f t="shared" si="296"/>
        <v/>
      </c>
    </row>
    <row r="2953" spans="1:16" x14ac:dyDescent="0.25">
      <c r="A2953" s="9" t="str">
        <f>IF(A2952="","",IF(B2952&lt;C2952,A2952,IF(A2952=MAX('entry data'!$B$8:$B$507),"",A2952+1)))</f>
        <v/>
      </c>
      <c r="B2953" s="9" t="str">
        <f t="shared" si="291"/>
        <v/>
      </c>
      <c r="C2953" s="9" t="str">
        <f>IF(ISERROR(VLOOKUP(A2953,'entry data'!B:G,6,0)),"",VLOOKUP(A2953,'entry data'!B:G,6,0))</f>
        <v/>
      </c>
      <c r="D2953" s="9" t="str">
        <f>IF(ISERROR(VLOOKUP(A2953,'entry data'!B:C,2,0)),"",VLOOKUP(A2953,'entry data'!B:C,2,0))</f>
        <v/>
      </c>
      <c r="E2953" s="9" t="str">
        <f>IF(ISERROR(VLOOKUP(A2953,'entry data'!B:E,4,0)),"",VLOOKUP(A2953,'entry data'!B:E,4,0))</f>
        <v/>
      </c>
      <c r="F2953" s="11" t="str">
        <f>IF(A2953="","",IF(ISERROR(VLOOKUP(A2953,'entry data'!B:F,5,0)),"",VLOOKUP(A2953,'entry data'!B:F,5,0)))</f>
        <v/>
      </c>
      <c r="G2953" s="12" t="str">
        <f>IF(A2953="","",IF(ISERROR(VLOOKUP(A2953,'entry data'!B:I,8,0)),"",VLOOKUP(A2953,'entry data'!B:I,7,0)))</f>
        <v/>
      </c>
      <c r="H2953" s="13" t="str">
        <f>IF(A2953="","",IF(B2953=1,VLOOKUP(A2953,'entry data'!B:D,3,0),I2952))</f>
        <v/>
      </c>
      <c r="I2953" s="14" t="str">
        <f>IF(A2953="","",IF(E2953="weekly",7,IF(E2953="fortnightly",14,IF(E2953="monthly",DATE(IF(MONTH(H2953)=12,YEAR(H2953)+1,YEAR(H2953)),VLOOKUP(MONTH(H2953),index!$D$2:$G$13,2,0),DAY(H2953)),
IF(E2953="quarterly",DATE(IF(MONTH(H2953)&gt;=10,YEAR(H2953)+1,YEAR(H2953)),VLOOKUP(MONTH(H2953),index!$D$2:$G$13,3,0),DAY(H2953)),
IF(E2953="halfyearly",DATE(IF(MONTH(H2953)&gt;=7,YEAR(H2953)+1,YEAR(H2953)),VLOOKUP(MONTH(H2953),index!$D$2:$G$13,4,0),DAY(H2953)),
DATE(YEAR(H2953)+1,MONTH(H2953),DAY(H2953)))))-H2953))+H2953)</f>
        <v/>
      </c>
      <c r="J2953" s="9" t="str">
        <f t="shared" si="292"/>
        <v/>
      </c>
      <c r="K2953" s="11" t="str">
        <f t="shared" si="293"/>
        <v/>
      </c>
      <c r="L2953" s="11" t="str">
        <f t="shared" si="294"/>
        <v/>
      </c>
      <c r="M2953" s="11" t="str">
        <f>IF(A2953="","",VLOOKUP(E2953,index!$A$1:$B$6,2,0)*K2953*G2953)</f>
        <v/>
      </c>
      <c r="N2953" s="11" t="str">
        <f>IF(A2953="","",-PMT(G2953*VLOOKUP(E2953,index!$A$1:$B$6,2,0),C2953,F2953,0,0))</f>
        <v/>
      </c>
      <c r="O2953" s="11" t="str">
        <f t="shared" si="295"/>
        <v/>
      </c>
      <c r="P2953" s="11" t="str">
        <f t="shared" si="296"/>
        <v/>
      </c>
    </row>
    <row r="2954" spans="1:16" x14ac:dyDescent="0.25">
      <c r="A2954" s="9" t="str">
        <f>IF(A2953="","",IF(B2953&lt;C2953,A2953,IF(A2953=MAX('entry data'!$B$8:$B$507),"",A2953+1)))</f>
        <v/>
      </c>
      <c r="B2954" s="9" t="str">
        <f t="shared" si="291"/>
        <v/>
      </c>
      <c r="C2954" s="9" t="str">
        <f>IF(ISERROR(VLOOKUP(A2954,'entry data'!B:G,6,0)),"",VLOOKUP(A2954,'entry data'!B:G,6,0))</f>
        <v/>
      </c>
      <c r="D2954" s="9" t="str">
        <f>IF(ISERROR(VLOOKUP(A2954,'entry data'!B:C,2,0)),"",VLOOKUP(A2954,'entry data'!B:C,2,0))</f>
        <v/>
      </c>
      <c r="E2954" s="9" t="str">
        <f>IF(ISERROR(VLOOKUP(A2954,'entry data'!B:E,4,0)),"",VLOOKUP(A2954,'entry data'!B:E,4,0))</f>
        <v/>
      </c>
      <c r="F2954" s="11" t="str">
        <f>IF(A2954="","",IF(ISERROR(VLOOKUP(A2954,'entry data'!B:F,5,0)),"",VLOOKUP(A2954,'entry data'!B:F,5,0)))</f>
        <v/>
      </c>
      <c r="G2954" s="12" t="str">
        <f>IF(A2954="","",IF(ISERROR(VLOOKUP(A2954,'entry data'!B:I,8,0)),"",VLOOKUP(A2954,'entry data'!B:I,7,0)))</f>
        <v/>
      </c>
      <c r="H2954" s="13" t="str">
        <f>IF(A2954="","",IF(B2954=1,VLOOKUP(A2954,'entry data'!B:D,3,0),I2953))</f>
        <v/>
      </c>
      <c r="I2954" s="14" t="str">
        <f>IF(A2954="","",IF(E2954="weekly",7,IF(E2954="fortnightly",14,IF(E2954="monthly",DATE(IF(MONTH(H2954)=12,YEAR(H2954)+1,YEAR(H2954)),VLOOKUP(MONTH(H2954),index!$D$2:$G$13,2,0),DAY(H2954)),
IF(E2954="quarterly",DATE(IF(MONTH(H2954)&gt;=10,YEAR(H2954)+1,YEAR(H2954)),VLOOKUP(MONTH(H2954),index!$D$2:$G$13,3,0),DAY(H2954)),
IF(E2954="halfyearly",DATE(IF(MONTH(H2954)&gt;=7,YEAR(H2954)+1,YEAR(H2954)),VLOOKUP(MONTH(H2954),index!$D$2:$G$13,4,0),DAY(H2954)),
DATE(YEAR(H2954)+1,MONTH(H2954),DAY(H2954)))))-H2954))+H2954)</f>
        <v/>
      </c>
      <c r="J2954" s="9" t="str">
        <f t="shared" si="292"/>
        <v/>
      </c>
      <c r="K2954" s="11" t="str">
        <f t="shared" si="293"/>
        <v/>
      </c>
      <c r="L2954" s="11" t="str">
        <f t="shared" si="294"/>
        <v/>
      </c>
      <c r="M2954" s="11" t="str">
        <f>IF(A2954="","",VLOOKUP(E2954,index!$A$1:$B$6,2,0)*K2954*G2954)</f>
        <v/>
      </c>
      <c r="N2954" s="11" t="str">
        <f>IF(A2954="","",-PMT(G2954*VLOOKUP(E2954,index!$A$1:$B$6,2,0),C2954,F2954,0,0))</f>
        <v/>
      </c>
      <c r="O2954" s="11" t="str">
        <f t="shared" si="295"/>
        <v/>
      </c>
      <c r="P2954" s="11" t="str">
        <f t="shared" si="296"/>
        <v/>
      </c>
    </row>
    <row r="2955" spans="1:16" x14ac:dyDescent="0.25">
      <c r="A2955" s="9" t="str">
        <f>IF(A2954="","",IF(B2954&lt;C2954,A2954,IF(A2954=MAX('entry data'!$B$8:$B$507),"",A2954+1)))</f>
        <v/>
      </c>
      <c r="B2955" s="9" t="str">
        <f t="shared" si="291"/>
        <v/>
      </c>
      <c r="C2955" s="9" t="str">
        <f>IF(ISERROR(VLOOKUP(A2955,'entry data'!B:G,6,0)),"",VLOOKUP(A2955,'entry data'!B:G,6,0))</f>
        <v/>
      </c>
      <c r="D2955" s="9" t="str">
        <f>IF(ISERROR(VLOOKUP(A2955,'entry data'!B:C,2,0)),"",VLOOKUP(A2955,'entry data'!B:C,2,0))</f>
        <v/>
      </c>
      <c r="E2955" s="9" t="str">
        <f>IF(ISERROR(VLOOKUP(A2955,'entry data'!B:E,4,0)),"",VLOOKUP(A2955,'entry data'!B:E,4,0))</f>
        <v/>
      </c>
      <c r="F2955" s="11" t="str">
        <f>IF(A2955="","",IF(ISERROR(VLOOKUP(A2955,'entry data'!B:F,5,0)),"",VLOOKUP(A2955,'entry data'!B:F,5,0)))</f>
        <v/>
      </c>
      <c r="G2955" s="12" t="str">
        <f>IF(A2955="","",IF(ISERROR(VLOOKUP(A2955,'entry data'!B:I,8,0)),"",VLOOKUP(A2955,'entry data'!B:I,7,0)))</f>
        <v/>
      </c>
      <c r="H2955" s="13" t="str">
        <f>IF(A2955="","",IF(B2955=1,VLOOKUP(A2955,'entry data'!B:D,3,0),I2954))</f>
        <v/>
      </c>
      <c r="I2955" s="14" t="str">
        <f>IF(A2955="","",IF(E2955="weekly",7,IF(E2955="fortnightly",14,IF(E2955="monthly",DATE(IF(MONTH(H2955)=12,YEAR(H2955)+1,YEAR(H2955)),VLOOKUP(MONTH(H2955),index!$D$2:$G$13,2,0),DAY(H2955)),
IF(E2955="quarterly",DATE(IF(MONTH(H2955)&gt;=10,YEAR(H2955)+1,YEAR(H2955)),VLOOKUP(MONTH(H2955),index!$D$2:$G$13,3,0),DAY(H2955)),
IF(E2955="halfyearly",DATE(IF(MONTH(H2955)&gt;=7,YEAR(H2955)+1,YEAR(H2955)),VLOOKUP(MONTH(H2955),index!$D$2:$G$13,4,0),DAY(H2955)),
DATE(YEAR(H2955)+1,MONTH(H2955),DAY(H2955)))))-H2955))+H2955)</f>
        <v/>
      </c>
      <c r="J2955" s="9" t="str">
        <f t="shared" si="292"/>
        <v/>
      </c>
      <c r="K2955" s="11" t="str">
        <f t="shared" si="293"/>
        <v/>
      </c>
      <c r="L2955" s="11" t="str">
        <f t="shared" si="294"/>
        <v/>
      </c>
      <c r="M2955" s="11" t="str">
        <f>IF(A2955="","",VLOOKUP(E2955,index!$A$1:$B$6,2,0)*K2955*G2955)</f>
        <v/>
      </c>
      <c r="N2955" s="11" t="str">
        <f>IF(A2955="","",-PMT(G2955*VLOOKUP(E2955,index!$A$1:$B$6,2,0),C2955,F2955,0,0))</f>
        <v/>
      </c>
      <c r="O2955" s="11" t="str">
        <f t="shared" si="295"/>
        <v/>
      </c>
      <c r="P2955" s="11" t="str">
        <f t="shared" si="296"/>
        <v/>
      </c>
    </row>
    <row r="2956" spans="1:16" x14ac:dyDescent="0.25">
      <c r="A2956" s="9" t="str">
        <f>IF(A2955="","",IF(B2955&lt;C2955,A2955,IF(A2955=MAX('entry data'!$B$8:$B$507),"",A2955+1)))</f>
        <v/>
      </c>
      <c r="B2956" s="9" t="str">
        <f t="shared" si="291"/>
        <v/>
      </c>
      <c r="C2956" s="9" t="str">
        <f>IF(ISERROR(VLOOKUP(A2956,'entry data'!B:G,6,0)),"",VLOOKUP(A2956,'entry data'!B:G,6,0))</f>
        <v/>
      </c>
      <c r="D2956" s="9" t="str">
        <f>IF(ISERROR(VLOOKUP(A2956,'entry data'!B:C,2,0)),"",VLOOKUP(A2956,'entry data'!B:C,2,0))</f>
        <v/>
      </c>
      <c r="E2956" s="9" t="str">
        <f>IF(ISERROR(VLOOKUP(A2956,'entry data'!B:E,4,0)),"",VLOOKUP(A2956,'entry data'!B:E,4,0))</f>
        <v/>
      </c>
      <c r="F2956" s="11" t="str">
        <f>IF(A2956="","",IF(ISERROR(VLOOKUP(A2956,'entry data'!B:F,5,0)),"",VLOOKUP(A2956,'entry data'!B:F,5,0)))</f>
        <v/>
      </c>
      <c r="G2956" s="12" t="str">
        <f>IF(A2956="","",IF(ISERROR(VLOOKUP(A2956,'entry data'!B:I,8,0)),"",VLOOKUP(A2956,'entry data'!B:I,7,0)))</f>
        <v/>
      </c>
      <c r="H2956" s="13" t="str">
        <f>IF(A2956="","",IF(B2956=1,VLOOKUP(A2956,'entry data'!B:D,3,0),I2955))</f>
        <v/>
      </c>
      <c r="I2956" s="14" t="str">
        <f>IF(A2956="","",IF(E2956="weekly",7,IF(E2956="fortnightly",14,IF(E2956="monthly",DATE(IF(MONTH(H2956)=12,YEAR(H2956)+1,YEAR(H2956)),VLOOKUP(MONTH(H2956),index!$D$2:$G$13,2,0),DAY(H2956)),
IF(E2956="quarterly",DATE(IF(MONTH(H2956)&gt;=10,YEAR(H2956)+1,YEAR(H2956)),VLOOKUP(MONTH(H2956),index!$D$2:$G$13,3,0),DAY(H2956)),
IF(E2956="halfyearly",DATE(IF(MONTH(H2956)&gt;=7,YEAR(H2956)+1,YEAR(H2956)),VLOOKUP(MONTH(H2956),index!$D$2:$G$13,4,0),DAY(H2956)),
DATE(YEAR(H2956)+1,MONTH(H2956),DAY(H2956)))))-H2956))+H2956)</f>
        <v/>
      </c>
      <c r="J2956" s="9" t="str">
        <f t="shared" si="292"/>
        <v/>
      </c>
      <c r="K2956" s="11" t="str">
        <f t="shared" si="293"/>
        <v/>
      </c>
      <c r="L2956" s="11" t="str">
        <f t="shared" si="294"/>
        <v/>
      </c>
      <c r="M2956" s="11" t="str">
        <f>IF(A2956="","",VLOOKUP(E2956,index!$A$1:$B$6,2,0)*K2956*G2956)</f>
        <v/>
      </c>
      <c r="N2956" s="11" t="str">
        <f>IF(A2956="","",-PMT(G2956*VLOOKUP(E2956,index!$A$1:$B$6,2,0),C2956,F2956,0,0))</f>
        <v/>
      </c>
      <c r="O2956" s="11" t="str">
        <f t="shared" si="295"/>
        <v/>
      </c>
      <c r="P2956" s="11" t="str">
        <f t="shared" si="296"/>
        <v/>
      </c>
    </row>
    <row r="2957" spans="1:16" x14ac:dyDescent="0.25">
      <c r="A2957" s="9" t="str">
        <f>IF(A2956="","",IF(B2956&lt;C2956,A2956,IF(A2956=MAX('entry data'!$B$8:$B$507),"",A2956+1)))</f>
        <v/>
      </c>
      <c r="B2957" s="9" t="str">
        <f t="shared" si="291"/>
        <v/>
      </c>
      <c r="C2957" s="9" t="str">
        <f>IF(ISERROR(VLOOKUP(A2957,'entry data'!B:G,6,0)),"",VLOOKUP(A2957,'entry data'!B:G,6,0))</f>
        <v/>
      </c>
      <c r="D2957" s="9" t="str">
        <f>IF(ISERROR(VLOOKUP(A2957,'entry data'!B:C,2,0)),"",VLOOKUP(A2957,'entry data'!B:C,2,0))</f>
        <v/>
      </c>
      <c r="E2957" s="9" t="str">
        <f>IF(ISERROR(VLOOKUP(A2957,'entry data'!B:E,4,0)),"",VLOOKUP(A2957,'entry data'!B:E,4,0))</f>
        <v/>
      </c>
      <c r="F2957" s="11" t="str">
        <f>IF(A2957="","",IF(ISERROR(VLOOKUP(A2957,'entry data'!B:F,5,0)),"",VLOOKUP(A2957,'entry data'!B:F,5,0)))</f>
        <v/>
      </c>
      <c r="G2957" s="12" t="str">
        <f>IF(A2957="","",IF(ISERROR(VLOOKUP(A2957,'entry data'!B:I,8,0)),"",VLOOKUP(A2957,'entry data'!B:I,7,0)))</f>
        <v/>
      </c>
      <c r="H2957" s="13" t="str">
        <f>IF(A2957="","",IF(B2957=1,VLOOKUP(A2957,'entry data'!B:D,3,0),I2956))</f>
        <v/>
      </c>
      <c r="I2957" s="14" t="str">
        <f>IF(A2957="","",IF(E2957="weekly",7,IF(E2957="fortnightly",14,IF(E2957="monthly",DATE(IF(MONTH(H2957)=12,YEAR(H2957)+1,YEAR(H2957)),VLOOKUP(MONTH(H2957),index!$D$2:$G$13,2,0),DAY(H2957)),
IF(E2957="quarterly",DATE(IF(MONTH(H2957)&gt;=10,YEAR(H2957)+1,YEAR(H2957)),VLOOKUP(MONTH(H2957),index!$D$2:$G$13,3,0),DAY(H2957)),
IF(E2957="halfyearly",DATE(IF(MONTH(H2957)&gt;=7,YEAR(H2957)+1,YEAR(H2957)),VLOOKUP(MONTH(H2957),index!$D$2:$G$13,4,0),DAY(H2957)),
DATE(YEAR(H2957)+1,MONTH(H2957),DAY(H2957)))))-H2957))+H2957)</f>
        <v/>
      </c>
      <c r="J2957" s="9" t="str">
        <f t="shared" si="292"/>
        <v/>
      </c>
      <c r="K2957" s="11" t="str">
        <f t="shared" si="293"/>
        <v/>
      </c>
      <c r="L2957" s="11" t="str">
        <f t="shared" si="294"/>
        <v/>
      </c>
      <c r="M2957" s="11" t="str">
        <f>IF(A2957="","",VLOOKUP(E2957,index!$A$1:$B$6,2,0)*K2957*G2957)</f>
        <v/>
      </c>
      <c r="N2957" s="11" t="str">
        <f>IF(A2957="","",-PMT(G2957*VLOOKUP(E2957,index!$A$1:$B$6,2,0),C2957,F2957,0,0))</f>
        <v/>
      </c>
      <c r="O2957" s="11" t="str">
        <f t="shared" si="295"/>
        <v/>
      </c>
      <c r="P2957" s="11" t="str">
        <f t="shared" si="296"/>
        <v/>
      </c>
    </row>
    <row r="2958" spans="1:16" x14ac:dyDescent="0.25">
      <c r="A2958" s="9" t="str">
        <f>IF(A2957="","",IF(B2957&lt;C2957,A2957,IF(A2957=MAX('entry data'!$B$8:$B$507),"",A2957+1)))</f>
        <v/>
      </c>
      <c r="B2958" s="9" t="str">
        <f t="shared" si="291"/>
        <v/>
      </c>
      <c r="C2958" s="9" t="str">
        <f>IF(ISERROR(VLOOKUP(A2958,'entry data'!B:G,6,0)),"",VLOOKUP(A2958,'entry data'!B:G,6,0))</f>
        <v/>
      </c>
      <c r="D2958" s="9" t="str">
        <f>IF(ISERROR(VLOOKUP(A2958,'entry data'!B:C,2,0)),"",VLOOKUP(A2958,'entry data'!B:C,2,0))</f>
        <v/>
      </c>
      <c r="E2958" s="9" t="str">
        <f>IF(ISERROR(VLOOKUP(A2958,'entry data'!B:E,4,0)),"",VLOOKUP(A2958,'entry data'!B:E,4,0))</f>
        <v/>
      </c>
      <c r="F2958" s="11" t="str">
        <f>IF(A2958="","",IF(ISERROR(VLOOKUP(A2958,'entry data'!B:F,5,0)),"",VLOOKUP(A2958,'entry data'!B:F,5,0)))</f>
        <v/>
      </c>
      <c r="G2958" s="12" t="str">
        <f>IF(A2958="","",IF(ISERROR(VLOOKUP(A2958,'entry data'!B:I,8,0)),"",VLOOKUP(A2958,'entry data'!B:I,7,0)))</f>
        <v/>
      </c>
      <c r="H2958" s="13" t="str">
        <f>IF(A2958="","",IF(B2958=1,VLOOKUP(A2958,'entry data'!B:D,3,0),I2957))</f>
        <v/>
      </c>
      <c r="I2958" s="14" t="str">
        <f>IF(A2958="","",IF(E2958="weekly",7,IF(E2958="fortnightly",14,IF(E2958="monthly",DATE(IF(MONTH(H2958)=12,YEAR(H2958)+1,YEAR(H2958)),VLOOKUP(MONTH(H2958),index!$D$2:$G$13,2,0),DAY(H2958)),
IF(E2958="quarterly",DATE(IF(MONTH(H2958)&gt;=10,YEAR(H2958)+1,YEAR(H2958)),VLOOKUP(MONTH(H2958),index!$D$2:$G$13,3,0),DAY(H2958)),
IF(E2958="halfyearly",DATE(IF(MONTH(H2958)&gt;=7,YEAR(H2958)+1,YEAR(H2958)),VLOOKUP(MONTH(H2958),index!$D$2:$G$13,4,0),DAY(H2958)),
DATE(YEAR(H2958)+1,MONTH(H2958),DAY(H2958)))))-H2958))+H2958)</f>
        <v/>
      </c>
      <c r="J2958" s="9" t="str">
        <f t="shared" si="292"/>
        <v/>
      </c>
      <c r="K2958" s="11" t="str">
        <f t="shared" si="293"/>
        <v/>
      </c>
      <c r="L2958" s="11" t="str">
        <f t="shared" si="294"/>
        <v/>
      </c>
      <c r="M2958" s="11" t="str">
        <f>IF(A2958="","",VLOOKUP(E2958,index!$A$1:$B$6,2,0)*K2958*G2958)</f>
        <v/>
      </c>
      <c r="N2958" s="11" t="str">
        <f>IF(A2958="","",-PMT(G2958*VLOOKUP(E2958,index!$A$1:$B$6,2,0),C2958,F2958,0,0))</f>
        <v/>
      </c>
      <c r="O2958" s="11" t="str">
        <f t="shared" si="295"/>
        <v/>
      </c>
      <c r="P2958" s="11" t="str">
        <f t="shared" si="296"/>
        <v/>
      </c>
    </row>
    <row r="2959" spans="1:16" x14ac:dyDescent="0.25">
      <c r="A2959" s="9" t="str">
        <f>IF(A2958="","",IF(B2958&lt;C2958,A2958,IF(A2958=MAX('entry data'!$B$8:$B$507),"",A2958+1)))</f>
        <v/>
      </c>
      <c r="B2959" s="9" t="str">
        <f t="shared" si="291"/>
        <v/>
      </c>
      <c r="C2959" s="9" t="str">
        <f>IF(ISERROR(VLOOKUP(A2959,'entry data'!B:G,6,0)),"",VLOOKUP(A2959,'entry data'!B:G,6,0))</f>
        <v/>
      </c>
      <c r="D2959" s="9" t="str">
        <f>IF(ISERROR(VLOOKUP(A2959,'entry data'!B:C,2,0)),"",VLOOKUP(A2959,'entry data'!B:C,2,0))</f>
        <v/>
      </c>
      <c r="E2959" s="9" t="str">
        <f>IF(ISERROR(VLOOKUP(A2959,'entry data'!B:E,4,0)),"",VLOOKUP(A2959,'entry data'!B:E,4,0))</f>
        <v/>
      </c>
      <c r="F2959" s="11" t="str">
        <f>IF(A2959="","",IF(ISERROR(VLOOKUP(A2959,'entry data'!B:F,5,0)),"",VLOOKUP(A2959,'entry data'!B:F,5,0)))</f>
        <v/>
      </c>
      <c r="G2959" s="12" t="str">
        <f>IF(A2959="","",IF(ISERROR(VLOOKUP(A2959,'entry data'!B:I,8,0)),"",VLOOKUP(A2959,'entry data'!B:I,7,0)))</f>
        <v/>
      </c>
      <c r="H2959" s="13" t="str">
        <f>IF(A2959="","",IF(B2959=1,VLOOKUP(A2959,'entry data'!B:D,3,0),I2958))</f>
        <v/>
      </c>
      <c r="I2959" s="14" t="str">
        <f>IF(A2959="","",IF(E2959="weekly",7,IF(E2959="fortnightly",14,IF(E2959="monthly",DATE(IF(MONTH(H2959)=12,YEAR(H2959)+1,YEAR(H2959)),VLOOKUP(MONTH(H2959),index!$D$2:$G$13,2,0),DAY(H2959)),
IF(E2959="quarterly",DATE(IF(MONTH(H2959)&gt;=10,YEAR(H2959)+1,YEAR(H2959)),VLOOKUP(MONTH(H2959),index!$D$2:$G$13,3,0),DAY(H2959)),
IF(E2959="halfyearly",DATE(IF(MONTH(H2959)&gt;=7,YEAR(H2959)+1,YEAR(H2959)),VLOOKUP(MONTH(H2959),index!$D$2:$G$13,4,0),DAY(H2959)),
DATE(YEAR(H2959)+1,MONTH(H2959),DAY(H2959)))))-H2959))+H2959)</f>
        <v/>
      </c>
      <c r="J2959" s="9" t="str">
        <f t="shared" si="292"/>
        <v/>
      </c>
      <c r="K2959" s="11" t="str">
        <f t="shared" si="293"/>
        <v/>
      </c>
      <c r="L2959" s="11" t="str">
        <f t="shared" si="294"/>
        <v/>
      </c>
      <c r="M2959" s="11" t="str">
        <f>IF(A2959="","",VLOOKUP(E2959,index!$A$1:$B$6,2,0)*K2959*G2959)</f>
        <v/>
      </c>
      <c r="N2959" s="11" t="str">
        <f>IF(A2959="","",-PMT(G2959*VLOOKUP(E2959,index!$A$1:$B$6,2,0),C2959,F2959,0,0))</f>
        <v/>
      </c>
      <c r="O2959" s="11" t="str">
        <f t="shared" si="295"/>
        <v/>
      </c>
      <c r="P2959" s="11" t="str">
        <f t="shared" si="296"/>
        <v/>
      </c>
    </row>
    <row r="2960" spans="1:16" x14ac:dyDescent="0.25">
      <c r="A2960" s="9" t="str">
        <f>IF(A2959="","",IF(B2959&lt;C2959,A2959,IF(A2959=MAX('entry data'!$B$8:$B$507),"",A2959+1)))</f>
        <v/>
      </c>
      <c r="B2960" s="9" t="str">
        <f t="shared" si="291"/>
        <v/>
      </c>
      <c r="C2960" s="9" t="str">
        <f>IF(ISERROR(VLOOKUP(A2960,'entry data'!B:G,6,0)),"",VLOOKUP(A2960,'entry data'!B:G,6,0))</f>
        <v/>
      </c>
      <c r="D2960" s="9" t="str">
        <f>IF(ISERROR(VLOOKUP(A2960,'entry data'!B:C,2,0)),"",VLOOKUP(A2960,'entry data'!B:C,2,0))</f>
        <v/>
      </c>
      <c r="E2960" s="9" t="str">
        <f>IF(ISERROR(VLOOKUP(A2960,'entry data'!B:E,4,0)),"",VLOOKUP(A2960,'entry data'!B:E,4,0))</f>
        <v/>
      </c>
      <c r="F2960" s="11" t="str">
        <f>IF(A2960="","",IF(ISERROR(VLOOKUP(A2960,'entry data'!B:F,5,0)),"",VLOOKUP(A2960,'entry data'!B:F,5,0)))</f>
        <v/>
      </c>
      <c r="G2960" s="12" t="str">
        <f>IF(A2960="","",IF(ISERROR(VLOOKUP(A2960,'entry data'!B:I,8,0)),"",VLOOKUP(A2960,'entry data'!B:I,7,0)))</f>
        <v/>
      </c>
      <c r="H2960" s="13" t="str">
        <f>IF(A2960="","",IF(B2960=1,VLOOKUP(A2960,'entry data'!B:D,3,0),I2959))</f>
        <v/>
      </c>
      <c r="I2960" s="14" t="str">
        <f>IF(A2960="","",IF(E2960="weekly",7,IF(E2960="fortnightly",14,IF(E2960="monthly",DATE(IF(MONTH(H2960)=12,YEAR(H2960)+1,YEAR(H2960)),VLOOKUP(MONTH(H2960),index!$D$2:$G$13,2,0),DAY(H2960)),
IF(E2960="quarterly",DATE(IF(MONTH(H2960)&gt;=10,YEAR(H2960)+1,YEAR(H2960)),VLOOKUP(MONTH(H2960),index!$D$2:$G$13,3,0),DAY(H2960)),
IF(E2960="halfyearly",DATE(IF(MONTH(H2960)&gt;=7,YEAR(H2960)+1,YEAR(H2960)),VLOOKUP(MONTH(H2960),index!$D$2:$G$13,4,0),DAY(H2960)),
DATE(YEAR(H2960)+1,MONTH(H2960),DAY(H2960)))))-H2960))+H2960)</f>
        <v/>
      </c>
      <c r="J2960" s="9" t="str">
        <f t="shared" si="292"/>
        <v/>
      </c>
      <c r="K2960" s="11" t="str">
        <f t="shared" si="293"/>
        <v/>
      </c>
      <c r="L2960" s="11" t="str">
        <f t="shared" si="294"/>
        <v/>
      </c>
      <c r="M2960" s="11" t="str">
        <f>IF(A2960="","",VLOOKUP(E2960,index!$A$1:$B$6,2,0)*K2960*G2960)</f>
        <v/>
      </c>
      <c r="N2960" s="11" t="str">
        <f>IF(A2960="","",-PMT(G2960*VLOOKUP(E2960,index!$A$1:$B$6,2,0),C2960,F2960,0,0))</f>
        <v/>
      </c>
      <c r="O2960" s="11" t="str">
        <f t="shared" si="295"/>
        <v/>
      </c>
      <c r="P2960" s="11" t="str">
        <f t="shared" si="296"/>
        <v/>
      </c>
    </row>
    <row r="2961" spans="1:16" x14ac:dyDescent="0.25">
      <c r="A2961" s="9" t="str">
        <f>IF(A2960="","",IF(B2960&lt;C2960,A2960,IF(A2960=MAX('entry data'!$B$8:$B$507),"",A2960+1)))</f>
        <v/>
      </c>
      <c r="B2961" s="9" t="str">
        <f t="shared" si="291"/>
        <v/>
      </c>
      <c r="C2961" s="9" t="str">
        <f>IF(ISERROR(VLOOKUP(A2961,'entry data'!B:G,6,0)),"",VLOOKUP(A2961,'entry data'!B:G,6,0))</f>
        <v/>
      </c>
      <c r="D2961" s="9" t="str">
        <f>IF(ISERROR(VLOOKUP(A2961,'entry data'!B:C,2,0)),"",VLOOKUP(A2961,'entry data'!B:C,2,0))</f>
        <v/>
      </c>
      <c r="E2961" s="9" t="str">
        <f>IF(ISERROR(VLOOKUP(A2961,'entry data'!B:E,4,0)),"",VLOOKUP(A2961,'entry data'!B:E,4,0))</f>
        <v/>
      </c>
      <c r="F2961" s="11" t="str">
        <f>IF(A2961="","",IF(ISERROR(VLOOKUP(A2961,'entry data'!B:F,5,0)),"",VLOOKUP(A2961,'entry data'!B:F,5,0)))</f>
        <v/>
      </c>
      <c r="G2961" s="12" t="str">
        <f>IF(A2961="","",IF(ISERROR(VLOOKUP(A2961,'entry data'!B:I,8,0)),"",VLOOKUP(A2961,'entry data'!B:I,7,0)))</f>
        <v/>
      </c>
      <c r="H2961" s="13" t="str">
        <f>IF(A2961="","",IF(B2961=1,VLOOKUP(A2961,'entry data'!B:D,3,0),I2960))</f>
        <v/>
      </c>
      <c r="I2961" s="14" t="str">
        <f>IF(A2961="","",IF(E2961="weekly",7,IF(E2961="fortnightly",14,IF(E2961="monthly",DATE(IF(MONTH(H2961)=12,YEAR(H2961)+1,YEAR(H2961)),VLOOKUP(MONTH(H2961),index!$D$2:$G$13,2,0),DAY(H2961)),
IF(E2961="quarterly",DATE(IF(MONTH(H2961)&gt;=10,YEAR(H2961)+1,YEAR(H2961)),VLOOKUP(MONTH(H2961),index!$D$2:$G$13,3,0),DAY(H2961)),
IF(E2961="halfyearly",DATE(IF(MONTH(H2961)&gt;=7,YEAR(H2961)+1,YEAR(H2961)),VLOOKUP(MONTH(H2961),index!$D$2:$G$13,4,0),DAY(H2961)),
DATE(YEAR(H2961)+1,MONTH(H2961),DAY(H2961)))))-H2961))+H2961)</f>
        <v/>
      </c>
      <c r="J2961" s="9" t="str">
        <f t="shared" si="292"/>
        <v/>
      </c>
      <c r="K2961" s="11" t="str">
        <f t="shared" si="293"/>
        <v/>
      </c>
      <c r="L2961" s="11" t="str">
        <f t="shared" si="294"/>
        <v/>
      </c>
      <c r="M2961" s="11" t="str">
        <f>IF(A2961="","",VLOOKUP(E2961,index!$A$1:$B$6,2,0)*K2961*G2961)</f>
        <v/>
      </c>
      <c r="N2961" s="11" t="str">
        <f>IF(A2961="","",-PMT(G2961*VLOOKUP(E2961,index!$A$1:$B$6,2,0),C2961,F2961,0,0))</f>
        <v/>
      </c>
      <c r="O2961" s="11" t="str">
        <f t="shared" si="295"/>
        <v/>
      </c>
      <c r="P2961" s="11" t="str">
        <f t="shared" si="296"/>
        <v/>
      </c>
    </row>
    <row r="2962" spans="1:16" x14ac:dyDescent="0.25">
      <c r="A2962" s="9" t="str">
        <f>IF(A2961="","",IF(B2961&lt;C2961,A2961,IF(A2961=MAX('entry data'!$B$8:$B$507),"",A2961+1)))</f>
        <v/>
      </c>
      <c r="B2962" s="9" t="str">
        <f t="shared" si="291"/>
        <v/>
      </c>
      <c r="C2962" s="9" t="str">
        <f>IF(ISERROR(VLOOKUP(A2962,'entry data'!B:G,6,0)),"",VLOOKUP(A2962,'entry data'!B:G,6,0))</f>
        <v/>
      </c>
      <c r="D2962" s="9" t="str">
        <f>IF(ISERROR(VLOOKUP(A2962,'entry data'!B:C,2,0)),"",VLOOKUP(A2962,'entry data'!B:C,2,0))</f>
        <v/>
      </c>
      <c r="E2962" s="9" t="str">
        <f>IF(ISERROR(VLOOKUP(A2962,'entry data'!B:E,4,0)),"",VLOOKUP(A2962,'entry data'!B:E,4,0))</f>
        <v/>
      </c>
      <c r="F2962" s="11" t="str">
        <f>IF(A2962="","",IF(ISERROR(VLOOKUP(A2962,'entry data'!B:F,5,0)),"",VLOOKUP(A2962,'entry data'!B:F,5,0)))</f>
        <v/>
      </c>
      <c r="G2962" s="12" t="str">
        <f>IF(A2962="","",IF(ISERROR(VLOOKUP(A2962,'entry data'!B:I,8,0)),"",VLOOKUP(A2962,'entry data'!B:I,7,0)))</f>
        <v/>
      </c>
      <c r="H2962" s="13" t="str">
        <f>IF(A2962="","",IF(B2962=1,VLOOKUP(A2962,'entry data'!B:D,3,0),I2961))</f>
        <v/>
      </c>
      <c r="I2962" s="14" t="str">
        <f>IF(A2962="","",IF(E2962="weekly",7,IF(E2962="fortnightly",14,IF(E2962="monthly",DATE(IF(MONTH(H2962)=12,YEAR(H2962)+1,YEAR(H2962)),VLOOKUP(MONTH(H2962),index!$D$2:$G$13,2,0),DAY(H2962)),
IF(E2962="quarterly",DATE(IF(MONTH(H2962)&gt;=10,YEAR(H2962)+1,YEAR(H2962)),VLOOKUP(MONTH(H2962),index!$D$2:$G$13,3,0),DAY(H2962)),
IF(E2962="halfyearly",DATE(IF(MONTH(H2962)&gt;=7,YEAR(H2962)+1,YEAR(H2962)),VLOOKUP(MONTH(H2962),index!$D$2:$G$13,4,0),DAY(H2962)),
DATE(YEAR(H2962)+1,MONTH(H2962),DAY(H2962)))))-H2962))+H2962)</f>
        <v/>
      </c>
      <c r="J2962" s="9" t="str">
        <f t="shared" si="292"/>
        <v/>
      </c>
      <c r="K2962" s="11" t="str">
        <f t="shared" si="293"/>
        <v/>
      </c>
      <c r="L2962" s="11" t="str">
        <f t="shared" si="294"/>
        <v/>
      </c>
      <c r="M2962" s="11" t="str">
        <f>IF(A2962="","",VLOOKUP(E2962,index!$A$1:$B$6,2,0)*K2962*G2962)</f>
        <v/>
      </c>
      <c r="N2962" s="11" t="str">
        <f>IF(A2962="","",-PMT(G2962*VLOOKUP(E2962,index!$A$1:$B$6,2,0),C2962,F2962,0,0))</f>
        <v/>
      </c>
      <c r="O2962" s="11" t="str">
        <f t="shared" si="295"/>
        <v/>
      </c>
      <c r="P2962" s="11" t="str">
        <f t="shared" si="296"/>
        <v/>
      </c>
    </row>
    <row r="2963" spans="1:16" x14ac:dyDescent="0.25">
      <c r="A2963" s="9" t="str">
        <f>IF(A2962="","",IF(B2962&lt;C2962,A2962,IF(A2962=MAX('entry data'!$B$8:$B$507),"",A2962+1)))</f>
        <v/>
      </c>
      <c r="B2963" s="9" t="str">
        <f t="shared" si="291"/>
        <v/>
      </c>
      <c r="C2963" s="9" t="str">
        <f>IF(ISERROR(VLOOKUP(A2963,'entry data'!B:G,6,0)),"",VLOOKUP(A2963,'entry data'!B:G,6,0))</f>
        <v/>
      </c>
      <c r="D2963" s="9" t="str">
        <f>IF(ISERROR(VLOOKUP(A2963,'entry data'!B:C,2,0)),"",VLOOKUP(A2963,'entry data'!B:C,2,0))</f>
        <v/>
      </c>
      <c r="E2963" s="9" t="str">
        <f>IF(ISERROR(VLOOKUP(A2963,'entry data'!B:E,4,0)),"",VLOOKUP(A2963,'entry data'!B:E,4,0))</f>
        <v/>
      </c>
      <c r="F2963" s="11" t="str">
        <f>IF(A2963="","",IF(ISERROR(VLOOKUP(A2963,'entry data'!B:F,5,0)),"",VLOOKUP(A2963,'entry data'!B:F,5,0)))</f>
        <v/>
      </c>
      <c r="G2963" s="12" t="str">
        <f>IF(A2963="","",IF(ISERROR(VLOOKUP(A2963,'entry data'!B:I,8,0)),"",VLOOKUP(A2963,'entry data'!B:I,7,0)))</f>
        <v/>
      </c>
      <c r="H2963" s="13" t="str">
        <f>IF(A2963="","",IF(B2963=1,VLOOKUP(A2963,'entry data'!B:D,3,0),I2962))</f>
        <v/>
      </c>
      <c r="I2963" s="14" t="str">
        <f>IF(A2963="","",IF(E2963="weekly",7,IF(E2963="fortnightly",14,IF(E2963="monthly",DATE(IF(MONTH(H2963)=12,YEAR(H2963)+1,YEAR(H2963)),VLOOKUP(MONTH(H2963),index!$D$2:$G$13,2,0),DAY(H2963)),
IF(E2963="quarterly",DATE(IF(MONTH(H2963)&gt;=10,YEAR(H2963)+1,YEAR(H2963)),VLOOKUP(MONTH(H2963),index!$D$2:$G$13,3,0),DAY(H2963)),
IF(E2963="halfyearly",DATE(IF(MONTH(H2963)&gt;=7,YEAR(H2963)+1,YEAR(H2963)),VLOOKUP(MONTH(H2963),index!$D$2:$G$13,4,0),DAY(H2963)),
DATE(YEAR(H2963)+1,MONTH(H2963),DAY(H2963)))))-H2963))+H2963)</f>
        <v/>
      </c>
      <c r="J2963" s="9" t="str">
        <f t="shared" si="292"/>
        <v/>
      </c>
      <c r="K2963" s="11" t="str">
        <f t="shared" si="293"/>
        <v/>
      </c>
      <c r="L2963" s="11" t="str">
        <f t="shared" si="294"/>
        <v/>
      </c>
      <c r="M2963" s="11" t="str">
        <f>IF(A2963="","",VLOOKUP(E2963,index!$A$1:$B$6,2,0)*K2963*G2963)</f>
        <v/>
      </c>
      <c r="N2963" s="11" t="str">
        <f>IF(A2963="","",-PMT(G2963*VLOOKUP(E2963,index!$A$1:$B$6,2,0),C2963,F2963,0,0))</f>
        <v/>
      </c>
      <c r="O2963" s="11" t="str">
        <f t="shared" si="295"/>
        <v/>
      </c>
      <c r="P2963" s="11" t="str">
        <f t="shared" si="296"/>
        <v/>
      </c>
    </row>
    <row r="2964" spans="1:16" x14ac:dyDescent="0.25">
      <c r="A2964" s="9" t="str">
        <f>IF(A2963="","",IF(B2963&lt;C2963,A2963,IF(A2963=MAX('entry data'!$B$8:$B$507),"",A2963+1)))</f>
        <v/>
      </c>
      <c r="B2964" s="9" t="str">
        <f t="shared" si="291"/>
        <v/>
      </c>
      <c r="C2964" s="9" t="str">
        <f>IF(ISERROR(VLOOKUP(A2964,'entry data'!B:G,6,0)),"",VLOOKUP(A2964,'entry data'!B:G,6,0))</f>
        <v/>
      </c>
      <c r="D2964" s="9" t="str">
        <f>IF(ISERROR(VLOOKUP(A2964,'entry data'!B:C,2,0)),"",VLOOKUP(A2964,'entry data'!B:C,2,0))</f>
        <v/>
      </c>
      <c r="E2964" s="9" t="str">
        <f>IF(ISERROR(VLOOKUP(A2964,'entry data'!B:E,4,0)),"",VLOOKUP(A2964,'entry data'!B:E,4,0))</f>
        <v/>
      </c>
      <c r="F2964" s="11" t="str">
        <f>IF(A2964="","",IF(ISERROR(VLOOKUP(A2964,'entry data'!B:F,5,0)),"",VLOOKUP(A2964,'entry data'!B:F,5,0)))</f>
        <v/>
      </c>
      <c r="G2964" s="12" t="str">
        <f>IF(A2964="","",IF(ISERROR(VLOOKUP(A2964,'entry data'!B:I,8,0)),"",VLOOKUP(A2964,'entry data'!B:I,7,0)))</f>
        <v/>
      </c>
      <c r="H2964" s="13" t="str">
        <f>IF(A2964="","",IF(B2964=1,VLOOKUP(A2964,'entry data'!B:D,3,0),I2963))</f>
        <v/>
      </c>
      <c r="I2964" s="14" t="str">
        <f>IF(A2964="","",IF(E2964="weekly",7,IF(E2964="fortnightly",14,IF(E2964="monthly",DATE(IF(MONTH(H2964)=12,YEAR(H2964)+1,YEAR(H2964)),VLOOKUP(MONTH(H2964),index!$D$2:$G$13,2,0),DAY(H2964)),
IF(E2964="quarterly",DATE(IF(MONTH(H2964)&gt;=10,YEAR(H2964)+1,YEAR(H2964)),VLOOKUP(MONTH(H2964),index!$D$2:$G$13,3,0),DAY(H2964)),
IF(E2964="halfyearly",DATE(IF(MONTH(H2964)&gt;=7,YEAR(H2964)+1,YEAR(H2964)),VLOOKUP(MONTH(H2964),index!$D$2:$G$13,4,0),DAY(H2964)),
DATE(YEAR(H2964)+1,MONTH(H2964),DAY(H2964)))))-H2964))+H2964)</f>
        <v/>
      </c>
      <c r="J2964" s="9" t="str">
        <f t="shared" si="292"/>
        <v/>
      </c>
      <c r="K2964" s="11" t="str">
        <f t="shared" si="293"/>
        <v/>
      </c>
      <c r="L2964" s="11" t="str">
        <f t="shared" si="294"/>
        <v/>
      </c>
      <c r="M2964" s="11" t="str">
        <f>IF(A2964="","",VLOOKUP(E2964,index!$A$1:$B$6,2,0)*K2964*G2964)</f>
        <v/>
      </c>
      <c r="N2964" s="11" t="str">
        <f>IF(A2964="","",-PMT(G2964*VLOOKUP(E2964,index!$A$1:$B$6,2,0),C2964,F2964,0,0))</f>
        <v/>
      </c>
      <c r="O2964" s="11" t="str">
        <f t="shared" si="295"/>
        <v/>
      </c>
      <c r="P2964" s="11" t="str">
        <f t="shared" si="296"/>
        <v/>
      </c>
    </row>
    <row r="2965" spans="1:16" x14ac:dyDescent="0.25">
      <c r="A2965" s="9" t="str">
        <f>IF(A2964="","",IF(B2964&lt;C2964,A2964,IF(A2964=MAX('entry data'!$B$8:$B$507),"",A2964+1)))</f>
        <v/>
      </c>
      <c r="B2965" s="9" t="str">
        <f t="shared" si="291"/>
        <v/>
      </c>
      <c r="C2965" s="9" t="str">
        <f>IF(ISERROR(VLOOKUP(A2965,'entry data'!B:G,6,0)),"",VLOOKUP(A2965,'entry data'!B:G,6,0))</f>
        <v/>
      </c>
      <c r="D2965" s="9" t="str">
        <f>IF(ISERROR(VLOOKUP(A2965,'entry data'!B:C,2,0)),"",VLOOKUP(A2965,'entry data'!B:C,2,0))</f>
        <v/>
      </c>
      <c r="E2965" s="9" t="str">
        <f>IF(ISERROR(VLOOKUP(A2965,'entry data'!B:E,4,0)),"",VLOOKUP(A2965,'entry data'!B:E,4,0))</f>
        <v/>
      </c>
      <c r="F2965" s="11" t="str">
        <f>IF(A2965="","",IF(ISERROR(VLOOKUP(A2965,'entry data'!B:F,5,0)),"",VLOOKUP(A2965,'entry data'!B:F,5,0)))</f>
        <v/>
      </c>
      <c r="G2965" s="12" t="str">
        <f>IF(A2965="","",IF(ISERROR(VLOOKUP(A2965,'entry data'!B:I,8,0)),"",VLOOKUP(A2965,'entry data'!B:I,7,0)))</f>
        <v/>
      </c>
      <c r="H2965" s="13" t="str">
        <f>IF(A2965="","",IF(B2965=1,VLOOKUP(A2965,'entry data'!B:D,3,0),I2964))</f>
        <v/>
      </c>
      <c r="I2965" s="14" t="str">
        <f>IF(A2965="","",IF(E2965="weekly",7,IF(E2965="fortnightly",14,IF(E2965="monthly",DATE(IF(MONTH(H2965)=12,YEAR(H2965)+1,YEAR(H2965)),VLOOKUP(MONTH(H2965),index!$D$2:$G$13,2,0),DAY(H2965)),
IF(E2965="quarterly",DATE(IF(MONTH(H2965)&gt;=10,YEAR(H2965)+1,YEAR(H2965)),VLOOKUP(MONTH(H2965),index!$D$2:$G$13,3,0),DAY(H2965)),
IF(E2965="halfyearly",DATE(IF(MONTH(H2965)&gt;=7,YEAR(H2965)+1,YEAR(H2965)),VLOOKUP(MONTH(H2965),index!$D$2:$G$13,4,0),DAY(H2965)),
DATE(YEAR(H2965)+1,MONTH(H2965),DAY(H2965)))))-H2965))+H2965)</f>
        <v/>
      </c>
      <c r="J2965" s="9" t="str">
        <f t="shared" si="292"/>
        <v/>
      </c>
      <c r="K2965" s="11" t="str">
        <f t="shared" si="293"/>
        <v/>
      </c>
      <c r="L2965" s="11" t="str">
        <f t="shared" si="294"/>
        <v/>
      </c>
      <c r="M2965" s="11" t="str">
        <f>IF(A2965="","",VLOOKUP(E2965,index!$A$1:$B$6,2,0)*K2965*G2965)</f>
        <v/>
      </c>
      <c r="N2965" s="11" t="str">
        <f>IF(A2965="","",-PMT(G2965*VLOOKUP(E2965,index!$A$1:$B$6,2,0),C2965,F2965,0,0))</f>
        <v/>
      </c>
      <c r="O2965" s="11" t="str">
        <f t="shared" si="295"/>
        <v/>
      </c>
      <c r="P2965" s="11" t="str">
        <f t="shared" si="296"/>
        <v/>
      </c>
    </row>
    <row r="2966" spans="1:16" x14ac:dyDescent="0.25">
      <c r="A2966" s="9" t="str">
        <f>IF(A2965="","",IF(B2965&lt;C2965,A2965,IF(A2965=MAX('entry data'!$B$8:$B$507),"",A2965+1)))</f>
        <v/>
      </c>
      <c r="B2966" s="9" t="str">
        <f t="shared" si="291"/>
        <v/>
      </c>
      <c r="C2966" s="9" t="str">
        <f>IF(ISERROR(VLOOKUP(A2966,'entry data'!B:G,6,0)),"",VLOOKUP(A2966,'entry data'!B:G,6,0))</f>
        <v/>
      </c>
      <c r="D2966" s="9" t="str">
        <f>IF(ISERROR(VLOOKUP(A2966,'entry data'!B:C,2,0)),"",VLOOKUP(A2966,'entry data'!B:C,2,0))</f>
        <v/>
      </c>
      <c r="E2966" s="9" t="str">
        <f>IF(ISERROR(VLOOKUP(A2966,'entry data'!B:E,4,0)),"",VLOOKUP(A2966,'entry data'!B:E,4,0))</f>
        <v/>
      </c>
      <c r="F2966" s="11" t="str">
        <f>IF(A2966="","",IF(ISERROR(VLOOKUP(A2966,'entry data'!B:F,5,0)),"",VLOOKUP(A2966,'entry data'!B:F,5,0)))</f>
        <v/>
      </c>
      <c r="G2966" s="12" t="str">
        <f>IF(A2966="","",IF(ISERROR(VLOOKUP(A2966,'entry data'!B:I,8,0)),"",VLOOKUP(A2966,'entry data'!B:I,7,0)))</f>
        <v/>
      </c>
      <c r="H2966" s="13" t="str">
        <f>IF(A2966="","",IF(B2966=1,VLOOKUP(A2966,'entry data'!B:D,3,0),I2965))</f>
        <v/>
      </c>
      <c r="I2966" s="14" t="str">
        <f>IF(A2966="","",IF(E2966="weekly",7,IF(E2966="fortnightly",14,IF(E2966="monthly",DATE(IF(MONTH(H2966)=12,YEAR(H2966)+1,YEAR(H2966)),VLOOKUP(MONTH(H2966),index!$D$2:$G$13,2,0),DAY(H2966)),
IF(E2966="quarterly",DATE(IF(MONTH(H2966)&gt;=10,YEAR(H2966)+1,YEAR(H2966)),VLOOKUP(MONTH(H2966),index!$D$2:$G$13,3,0),DAY(H2966)),
IF(E2966="halfyearly",DATE(IF(MONTH(H2966)&gt;=7,YEAR(H2966)+1,YEAR(H2966)),VLOOKUP(MONTH(H2966),index!$D$2:$G$13,4,0),DAY(H2966)),
DATE(YEAR(H2966)+1,MONTH(H2966),DAY(H2966)))))-H2966))+H2966)</f>
        <v/>
      </c>
      <c r="J2966" s="9" t="str">
        <f t="shared" si="292"/>
        <v/>
      </c>
      <c r="K2966" s="11" t="str">
        <f t="shared" si="293"/>
        <v/>
      </c>
      <c r="L2966" s="11" t="str">
        <f t="shared" si="294"/>
        <v/>
      </c>
      <c r="M2966" s="11" t="str">
        <f>IF(A2966="","",VLOOKUP(E2966,index!$A$1:$B$6,2,0)*K2966*G2966)</f>
        <v/>
      </c>
      <c r="N2966" s="11" t="str">
        <f>IF(A2966="","",-PMT(G2966*VLOOKUP(E2966,index!$A$1:$B$6,2,0),C2966,F2966,0,0))</f>
        <v/>
      </c>
      <c r="O2966" s="11" t="str">
        <f t="shared" si="295"/>
        <v/>
      </c>
      <c r="P2966" s="11" t="str">
        <f t="shared" si="296"/>
        <v/>
      </c>
    </row>
    <row r="2967" spans="1:16" x14ac:dyDescent="0.25">
      <c r="A2967" s="9" t="str">
        <f>IF(A2966="","",IF(B2966&lt;C2966,A2966,IF(A2966=MAX('entry data'!$B$8:$B$507),"",A2966+1)))</f>
        <v/>
      </c>
      <c r="B2967" s="9" t="str">
        <f t="shared" ref="B2967:B3030" si="297">IF(A2967="","",IF(B2966=C2966,1,B2966+1))</f>
        <v/>
      </c>
      <c r="C2967" s="9" t="str">
        <f>IF(ISERROR(VLOOKUP(A2967,'entry data'!B:G,6,0)),"",VLOOKUP(A2967,'entry data'!B:G,6,0))</f>
        <v/>
      </c>
      <c r="D2967" s="9" t="str">
        <f>IF(ISERROR(VLOOKUP(A2967,'entry data'!B:C,2,0)),"",VLOOKUP(A2967,'entry data'!B:C,2,0))</f>
        <v/>
      </c>
      <c r="E2967" s="9" t="str">
        <f>IF(ISERROR(VLOOKUP(A2967,'entry data'!B:E,4,0)),"",VLOOKUP(A2967,'entry data'!B:E,4,0))</f>
        <v/>
      </c>
      <c r="F2967" s="11" t="str">
        <f>IF(A2967="","",IF(ISERROR(VLOOKUP(A2967,'entry data'!B:F,5,0)),"",VLOOKUP(A2967,'entry data'!B:F,5,0)))</f>
        <v/>
      </c>
      <c r="G2967" s="12" t="str">
        <f>IF(A2967="","",IF(ISERROR(VLOOKUP(A2967,'entry data'!B:I,8,0)),"",VLOOKUP(A2967,'entry data'!B:I,7,0)))</f>
        <v/>
      </c>
      <c r="H2967" s="13" t="str">
        <f>IF(A2967="","",IF(B2967=1,VLOOKUP(A2967,'entry data'!B:D,3,0),I2966))</f>
        <v/>
      </c>
      <c r="I2967" s="14" t="str">
        <f>IF(A2967="","",IF(E2967="weekly",7,IF(E2967="fortnightly",14,IF(E2967="monthly",DATE(IF(MONTH(H2967)=12,YEAR(H2967)+1,YEAR(H2967)),VLOOKUP(MONTH(H2967),index!$D$2:$G$13,2,0),DAY(H2967)),
IF(E2967="quarterly",DATE(IF(MONTH(H2967)&gt;=10,YEAR(H2967)+1,YEAR(H2967)),VLOOKUP(MONTH(H2967),index!$D$2:$G$13,3,0),DAY(H2967)),
IF(E2967="halfyearly",DATE(IF(MONTH(H2967)&gt;=7,YEAR(H2967)+1,YEAR(H2967)),VLOOKUP(MONTH(H2967),index!$D$2:$G$13,4,0),DAY(H2967)),
DATE(YEAR(H2967)+1,MONTH(H2967),DAY(H2967)))))-H2967))+H2967)</f>
        <v/>
      </c>
      <c r="J2967" s="9" t="str">
        <f t="shared" ref="J2967:J3030" si="298">IF(A2967="","",IF(MONTH(I2967)&lt;10,YEAR(I2967)&amp;"-0"&amp;MONTH(I2967),YEAR(I2967)&amp;"-"&amp;MONTH(I2967)))</f>
        <v/>
      </c>
      <c r="K2967" s="11" t="str">
        <f t="shared" ref="K2967:K3030" si="299">IF(A2967="","",IF(B2967=1,F2967,O2966))</f>
        <v/>
      </c>
      <c r="L2967" s="11" t="str">
        <f t="shared" ref="L2967:L3030" si="300">IF(A2967="","",N2967-M2967)</f>
        <v/>
      </c>
      <c r="M2967" s="11" t="str">
        <f>IF(A2967="","",VLOOKUP(E2967,index!$A$1:$B$6,2,0)*K2967*G2967)</f>
        <v/>
      </c>
      <c r="N2967" s="11" t="str">
        <f>IF(A2967="","",-PMT(G2967*VLOOKUP(E2967,index!$A$1:$B$6,2,0),C2967,F2967,0,0))</f>
        <v/>
      </c>
      <c r="O2967" s="11" t="str">
        <f t="shared" ref="O2967:O3030" si="301">IF(A2967="","",K2967-L2967)</f>
        <v/>
      </c>
      <c r="P2967" s="11" t="str">
        <f t="shared" si="296"/>
        <v/>
      </c>
    </row>
    <row r="2968" spans="1:16" x14ac:dyDescent="0.25">
      <c r="A2968" s="9" t="str">
        <f>IF(A2967="","",IF(B2967&lt;C2967,A2967,IF(A2967=MAX('entry data'!$B$8:$B$507),"",A2967+1)))</f>
        <v/>
      </c>
      <c r="B2968" s="9" t="str">
        <f t="shared" si="297"/>
        <v/>
      </c>
      <c r="C2968" s="9" t="str">
        <f>IF(ISERROR(VLOOKUP(A2968,'entry data'!B:G,6,0)),"",VLOOKUP(A2968,'entry data'!B:G,6,0))</f>
        <v/>
      </c>
      <c r="D2968" s="9" t="str">
        <f>IF(ISERROR(VLOOKUP(A2968,'entry data'!B:C,2,0)),"",VLOOKUP(A2968,'entry data'!B:C,2,0))</f>
        <v/>
      </c>
      <c r="E2968" s="9" t="str">
        <f>IF(ISERROR(VLOOKUP(A2968,'entry data'!B:E,4,0)),"",VLOOKUP(A2968,'entry data'!B:E,4,0))</f>
        <v/>
      </c>
      <c r="F2968" s="11" t="str">
        <f>IF(A2968="","",IF(ISERROR(VLOOKUP(A2968,'entry data'!B:F,5,0)),"",VLOOKUP(A2968,'entry data'!B:F,5,0)))</f>
        <v/>
      </c>
      <c r="G2968" s="12" t="str">
        <f>IF(A2968="","",IF(ISERROR(VLOOKUP(A2968,'entry data'!B:I,8,0)),"",VLOOKUP(A2968,'entry data'!B:I,7,0)))</f>
        <v/>
      </c>
      <c r="H2968" s="13" t="str">
        <f>IF(A2968="","",IF(B2968=1,VLOOKUP(A2968,'entry data'!B:D,3,0),I2967))</f>
        <v/>
      </c>
      <c r="I2968" s="14" t="str">
        <f>IF(A2968="","",IF(E2968="weekly",7,IF(E2968="fortnightly",14,IF(E2968="monthly",DATE(IF(MONTH(H2968)=12,YEAR(H2968)+1,YEAR(H2968)),VLOOKUP(MONTH(H2968),index!$D$2:$G$13,2,0),DAY(H2968)),
IF(E2968="quarterly",DATE(IF(MONTH(H2968)&gt;=10,YEAR(H2968)+1,YEAR(H2968)),VLOOKUP(MONTH(H2968),index!$D$2:$G$13,3,0),DAY(H2968)),
IF(E2968="halfyearly",DATE(IF(MONTH(H2968)&gt;=7,YEAR(H2968)+1,YEAR(H2968)),VLOOKUP(MONTH(H2968),index!$D$2:$G$13,4,0),DAY(H2968)),
DATE(YEAR(H2968)+1,MONTH(H2968),DAY(H2968)))))-H2968))+H2968)</f>
        <v/>
      </c>
      <c r="J2968" s="9" t="str">
        <f t="shared" si="298"/>
        <v/>
      </c>
      <c r="K2968" s="11" t="str">
        <f t="shared" si="299"/>
        <v/>
      </c>
      <c r="L2968" s="11" t="str">
        <f t="shared" si="300"/>
        <v/>
      </c>
      <c r="M2968" s="11" t="str">
        <f>IF(A2968="","",VLOOKUP(E2968,index!$A$1:$B$6,2,0)*K2968*G2968)</f>
        <v/>
      </c>
      <c r="N2968" s="11" t="str">
        <f>IF(A2968="","",-PMT(G2968*VLOOKUP(E2968,index!$A$1:$B$6,2,0),C2968,F2968,0,0))</f>
        <v/>
      </c>
      <c r="O2968" s="11" t="str">
        <f t="shared" si="301"/>
        <v/>
      </c>
      <c r="P2968" s="11" t="str">
        <f t="shared" si="296"/>
        <v/>
      </c>
    </row>
    <row r="2969" spans="1:16" x14ac:dyDescent="0.25">
      <c r="A2969" s="9" t="str">
        <f>IF(A2968="","",IF(B2968&lt;C2968,A2968,IF(A2968=MAX('entry data'!$B$8:$B$507),"",A2968+1)))</f>
        <v/>
      </c>
      <c r="B2969" s="9" t="str">
        <f t="shared" si="297"/>
        <v/>
      </c>
      <c r="C2969" s="9" t="str">
        <f>IF(ISERROR(VLOOKUP(A2969,'entry data'!B:G,6,0)),"",VLOOKUP(A2969,'entry data'!B:G,6,0))</f>
        <v/>
      </c>
      <c r="D2969" s="9" t="str">
        <f>IF(ISERROR(VLOOKUP(A2969,'entry data'!B:C,2,0)),"",VLOOKUP(A2969,'entry data'!B:C,2,0))</f>
        <v/>
      </c>
      <c r="E2969" s="9" t="str">
        <f>IF(ISERROR(VLOOKUP(A2969,'entry data'!B:E,4,0)),"",VLOOKUP(A2969,'entry data'!B:E,4,0))</f>
        <v/>
      </c>
      <c r="F2969" s="11" t="str">
        <f>IF(A2969="","",IF(ISERROR(VLOOKUP(A2969,'entry data'!B:F,5,0)),"",VLOOKUP(A2969,'entry data'!B:F,5,0)))</f>
        <v/>
      </c>
      <c r="G2969" s="12" t="str">
        <f>IF(A2969="","",IF(ISERROR(VLOOKUP(A2969,'entry data'!B:I,8,0)),"",VLOOKUP(A2969,'entry data'!B:I,7,0)))</f>
        <v/>
      </c>
      <c r="H2969" s="13" t="str">
        <f>IF(A2969="","",IF(B2969=1,VLOOKUP(A2969,'entry data'!B:D,3,0),I2968))</f>
        <v/>
      </c>
      <c r="I2969" s="14" t="str">
        <f>IF(A2969="","",IF(E2969="weekly",7,IF(E2969="fortnightly",14,IF(E2969="monthly",DATE(IF(MONTH(H2969)=12,YEAR(H2969)+1,YEAR(H2969)),VLOOKUP(MONTH(H2969),index!$D$2:$G$13,2,0),DAY(H2969)),
IF(E2969="quarterly",DATE(IF(MONTH(H2969)&gt;=10,YEAR(H2969)+1,YEAR(H2969)),VLOOKUP(MONTH(H2969),index!$D$2:$G$13,3,0),DAY(H2969)),
IF(E2969="halfyearly",DATE(IF(MONTH(H2969)&gt;=7,YEAR(H2969)+1,YEAR(H2969)),VLOOKUP(MONTH(H2969),index!$D$2:$G$13,4,0),DAY(H2969)),
DATE(YEAR(H2969)+1,MONTH(H2969),DAY(H2969)))))-H2969))+H2969)</f>
        <v/>
      </c>
      <c r="J2969" s="9" t="str">
        <f t="shared" si="298"/>
        <v/>
      </c>
      <c r="K2969" s="11" t="str">
        <f t="shared" si="299"/>
        <v/>
      </c>
      <c r="L2969" s="11" t="str">
        <f t="shared" si="300"/>
        <v/>
      </c>
      <c r="M2969" s="11" t="str">
        <f>IF(A2969="","",VLOOKUP(E2969,index!$A$1:$B$6,2,0)*K2969*G2969)</f>
        <v/>
      </c>
      <c r="N2969" s="11" t="str">
        <f>IF(A2969="","",-PMT(G2969*VLOOKUP(E2969,index!$A$1:$B$6,2,0),C2969,F2969,0,0))</f>
        <v/>
      </c>
      <c r="O2969" s="11" t="str">
        <f t="shared" si="301"/>
        <v/>
      </c>
      <c r="P2969" s="11" t="str">
        <f t="shared" si="296"/>
        <v/>
      </c>
    </row>
    <row r="2970" spans="1:16" x14ac:dyDescent="0.25">
      <c r="A2970" s="9" t="str">
        <f>IF(A2969="","",IF(B2969&lt;C2969,A2969,IF(A2969=MAX('entry data'!$B$8:$B$507),"",A2969+1)))</f>
        <v/>
      </c>
      <c r="B2970" s="9" t="str">
        <f t="shared" si="297"/>
        <v/>
      </c>
      <c r="C2970" s="9" t="str">
        <f>IF(ISERROR(VLOOKUP(A2970,'entry data'!B:G,6,0)),"",VLOOKUP(A2970,'entry data'!B:G,6,0))</f>
        <v/>
      </c>
      <c r="D2970" s="9" t="str">
        <f>IF(ISERROR(VLOOKUP(A2970,'entry data'!B:C,2,0)),"",VLOOKUP(A2970,'entry data'!B:C,2,0))</f>
        <v/>
      </c>
      <c r="E2970" s="9" t="str">
        <f>IF(ISERROR(VLOOKUP(A2970,'entry data'!B:E,4,0)),"",VLOOKUP(A2970,'entry data'!B:E,4,0))</f>
        <v/>
      </c>
      <c r="F2970" s="11" t="str">
        <f>IF(A2970="","",IF(ISERROR(VLOOKUP(A2970,'entry data'!B:F,5,0)),"",VLOOKUP(A2970,'entry data'!B:F,5,0)))</f>
        <v/>
      </c>
      <c r="G2970" s="12" t="str">
        <f>IF(A2970="","",IF(ISERROR(VLOOKUP(A2970,'entry data'!B:I,8,0)),"",VLOOKUP(A2970,'entry data'!B:I,7,0)))</f>
        <v/>
      </c>
      <c r="H2970" s="13" t="str">
        <f>IF(A2970="","",IF(B2970=1,VLOOKUP(A2970,'entry data'!B:D,3,0),I2969))</f>
        <v/>
      </c>
      <c r="I2970" s="14" t="str">
        <f>IF(A2970="","",IF(E2970="weekly",7,IF(E2970="fortnightly",14,IF(E2970="monthly",DATE(IF(MONTH(H2970)=12,YEAR(H2970)+1,YEAR(H2970)),VLOOKUP(MONTH(H2970),index!$D$2:$G$13,2,0),DAY(H2970)),
IF(E2970="quarterly",DATE(IF(MONTH(H2970)&gt;=10,YEAR(H2970)+1,YEAR(H2970)),VLOOKUP(MONTH(H2970),index!$D$2:$G$13,3,0),DAY(H2970)),
IF(E2970="halfyearly",DATE(IF(MONTH(H2970)&gt;=7,YEAR(H2970)+1,YEAR(H2970)),VLOOKUP(MONTH(H2970),index!$D$2:$G$13,4,0),DAY(H2970)),
DATE(YEAR(H2970)+1,MONTH(H2970),DAY(H2970)))))-H2970))+H2970)</f>
        <v/>
      </c>
      <c r="J2970" s="9" t="str">
        <f t="shared" si="298"/>
        <v/>
      </c>
      <c r="K2970" s="11" t="str">
        <f t="shared" si="299"/>
        <v/>
      </c>
      <c r="L2970" s="11" t="str">
        <f t="shared" si="300"/>
        <v/>
      </c>
      <c r="M2970" s="11" t="str">
        <f>IF(A2970="","",VLOOKUP(E2970,index!$A$1:$B$6,2,0)*K2970*G2970)</f>
        <v/>
      </c>
      <c r="N2970" s="11" t="str">
        <f>IF(A2970="","",-PMT(G2970*VLOOKUP(E2970,index!$A$1:$B$6,2,0),C2970,F2970,0,0))</f>
        <v/>
      </c>
      <c r="O2970" s="11" t="str">
        <f t="shared" si="301"/>
        <v/>
      </c>
      <c r="P2970" s="11" t="str">
        <f t="shared" si="296"/>
        <v/>
      </c>
    </row>
    <row r="2971" spans="1:16" x14ac:dyDescent="0.25">
      <c r="A2971" s="9" t="str">
        <f>IF(A2970="","",IF(B2970&lt;C2970,A2970,IF(A2970=MAX('entry data'!$B$8:$B$507),"",A2970+1)))</f>
        <v/>
      </c>
      <c r="B2971" s="9" t="str">
        <f t="shared" si="297"/>
        <v/>
      </c>
      <c r="C2971" s="9" t="str">
        <f>IF(ISERROR(VLOOKUP(A2971,'entry data'!B:G,6,0)),"",VLOOKUP(A2971,'entry data'!B:G,6,0))</f>
        <v/>
      </c>
      <c r="D2971" s="9" t="str">
        <f>IF(ISERROR(VLOOKUP(A2971,'entry data'!B:C,2,0)),"",VLOOKUP(A2971,'entry data'!B:C,2,0))</f>
        <v/>
      </c>
      <c r="E2971" s="9" t="str">
        <f>IF(ISERROR(VLOOKUP(A2971,'entry data'!B:E,4,0)),"",VLOOKUP(A2971,'entry data'!B:E,4,0))</f>
        <v/>
      </c>
      <c r="F2971" s="11" t="str">
        <f>IF(A2971="","",IF(ISERROR(VLOOKUP(A2971,'entry data'!B:F,5,0)),"",VLOOKUP(A2971,'entry data'!B:F,5,0)))</f>
        <v/>
      </c>
      <c r="G2971" s="12" t="str">
        <f>IF(A2971="","",IF(ISERROR(VLOOKUP(A2971,'entry data'!B:I,8,0)),"",VLOOKUP(A2971,'entry data'!B:I,7,0)))</f>
        <v/>
      </c>
      <c r="H2971" s="13" t="str">
        <f>IF(A2971="","",IF(B2971=1,VLOOKUP(A2971,'entry data'!B:D,3,0),I2970))</f>
        <v/>
      </c>
      <c r="I2971" s="14" t="str">
        <f>IF(A2971="","",IF(E2971="weekly",7,IF(E2971="fortnightly",14,IF(E2971="monthly",DATE(IF(MONTH(H2971)=12,YEAR(H2971)+1,YEAR(H2971)),VLOOKUP(MONTH(H2971),index!$D$2:$G$13,2,0),DAY(H2971)),
IF(E2971="quarterly",DATE(IF(MONTH(H2971)&gt;=10,YEAR(H2971)+1,YEAR(H2971)),VLOOKUP(MONTH(H2971),index!$D$2:$G$13,3,0),DAY(H2971)),
IF(E2971="halfyearly",DATE(IF(MONTH(H2971)&gt;=7,YEAR(H2971)+1,YEAR(H2971)),VLOOKUP(MONTH(H2971),index!$D$2:$G$13,4,0),DAY(H2971)),
DATE(YEAR(H2971)+1,MONTH(H2971),DAY(H2971)))))-H2971))+H2971)</f>
        <v/>
      </c>
      <c r="J2971" s="9" t="str">
        <f t="shared" si="298"/>
        <v/>
      </c>
      <c r="K2971" s="11" t="str">
        <f t="shared" si="299"/>
        <v/>
      </c>
      <c r="L2971" s="11" t="str">
        <f t="shared" si="300"/>
        <v/>
      </c>
      <c r="M2971" s="11" t="str">
        <f>IF(A2971="","",VLOOKUP(E2971,index!$A$1:$B$6,2,0)*K2971*G2971)</f>
        <v/>
      </c>
      <c r="N2971" s="11" t="str">
        <f>IF(A2971="","",-PMT(G2971*VLOOKUP(E2971,index!$A$1:$B$6,2,0),C2971,F2971,0,0))</f>
        <v/>
      </c>
      <c r="O2971" s="11" t="str">
        <f t="shared" si="301"/>
        <v/>
      </c>
      <c r="P2971" s="11" t="str">
        <f t="shared" si="296"/>
        <v/>
      </c>
    </row>
    <row r="2972" spans="1:16" x14ac:dyDescent="0.25">
      <c r="A2972" s="9" t="str">
        <f>IF(A2971="","",IF(B2971&lt;C2971,A2971,IF(A2971=MAX('entry data'!$B$8:$B$507),"",A2971+1)))</f>
        <v/>
      </c>
      <c r="B2972" s="9" t="str">
        <f t="shared" si="297"/>
        <v/>
      </c>
      <c r="C2972" s="9" t="str">
        <f>IF(ISERROR(VLOOKUP(A2972,'entry data'!B:G,6,0)),"",VLOOKUP(A2972,'entry data'!B:G,6,0))</f>
        <v/>
      </c>
      <c r="D2972" s="9" t="str">
        <f>IF(ISERROR(VLOOKUP(A2972,'entry data'!B:C,2,0)),"",VLOOKUP(A2972,'entry data'!B:C,2,0))</f>
        <v/>
      </c>
      <c r="E2972" s="9" t="str">
        <f>IF(ISERROR(VLOOKUP(A2972,'entry data'!B:E,4,0)),"",VLOOKUP(A2972,'entry data'!B:E,4,0))</f>
        <v/>
      </c>
      <c r="F2972" s="11" t="str">
        <f>IF(A2972="","",IF(ISERROR(VLOOKUP(A2972,'entry data'!B:F,5,0)),"",VLOOKUP(A2972,'entry data'!B:F,5,0)))</f>
        <v/>
      </c>
      <c r="G2972" s="12" t="str">
        <f>IF(A2972="","",IF(ISERROR(VLOOKUP(A2972,'entry data'!B:I,8,0)),"",VLOOKUP(A2972,'entry data'!B:I,7,0)))</f>
        <v/>
      </c>
      <c r="H2972" s="13" t="str">
        <f>IF(A2972="","",IF(B2972=1,VLOOKUP(A2972,'entry data'!B:D,3,0),I2971))</f>
        <v/>
      </c>
      <c r="I2972" s="14" t="str">
        <f>IF(A2972="","",IF(E2972="weekly",7,IF(E2972="fortnightly",14,IF(E2972="monthly",DATE(IF(MONTH(H2972)=12,YEAR(H2972)+1,YEAR(H2972)),VLOOKUP(MONTH(H2972),index!$D$2:$G$13,2,0),DAY(H2972)),
IF(E2972="quarterly",DATE(IF(MONTH(H2972)&gt;=10,YEAR(H2972)+1,YEAR(H2972)),VLOOKUP(MONTH(H2972),index!$D$2:$G$13,3,0),DAY(H2972)),
IF(E2972="halfyearly",DATE(IF(MONTH(H2972)&gt;=7,YEAR(H2972)+1,YEAR(H2972)),VLOOKUP(MONTH(H2972),index!$D$2:$G$13,4,0),DAY(H2972)),
DATE(YEAR(H2972)+1,MONTH(H2972),DAY(H2972)))))-H2972))+H2972)</f>
        <v/>
      </c>
      <c r="J2972" s="9" t="str">
        <f t="shared" si="298"/>
        <v/>
      </c>
      <c r="K2972" s="11" t="str">
        <f t="shared" si="299"/>
        <v/>
      </c>
      <c r="L2972" s="11" t="str">
        <f t="shared" si="300"/>
        <v/>
      </c>
      <c r="M2972" s="11" t="str">
        <f>IF(A2972="","",VLOOKUP(E2972,index!$A$1:$B$6,2,0)*K2972*G2972)</f>
        <v/>
      </c>
      <c r="N2972" s="11" t="str">
        <f>IF(A2972="","",-PMT(G2972*VLOOKUP(E2972,index!$A$1:$B$6,2,0),C2972,F2972,0,0))</f>
        <v/>
      </c>
      <c r="O2972" s="11" t="str">
        <f t="shared" si="301"/>
        <v/>
      </c>
      <c r="P2972" s="11" t="str">
        <f t="shared" si="296"/>
        <v/>
      </c>
    </row>
    <row r="2973" spans="1:16" x14ac:dyDescent="0.25">
      <c r="A2973" s="9" t="str">
        <f>IF(A2972="","",IF(B2972&lt;C2972,A2972,IF(A2972=MAX('entry data'!$B$8:$B$507),"",A2972+1)))</f>
        <v/>
      </c>
      <c r="B2973" s="9" t="str">
        <f t="shared" si="297"/>
        <v/>
      </c>
      <c r="C2973" s="9" t="str">
        <f>IF(ISERROR(VLOOKUP(A2973,'entry data'!B:G,6,0)),"",VLOOKUP(A2973,'entry data'!B:G,6,0))</f>
        <v/>
      </c>
      <c r="D2973" s="9" t="str">
        <f>IF(ISERROR(VLOOKUP(A2973,'entry data'!B:C,2,0)),"",VLOOKUP(A2973,'entry data'!B:C,2,0))</f>
        <v/>
      </c>
      <c r="E2973" s="9" t="str">
        <f>IF(ISERROR(VLOOKUP(A2973,'entry data'!B:E,4,0)),"",VLOOKUP(A2973,'entry data'!B:E,4,0))</f>
        <v/>
      </c>
      <c r="F2973" s="11" t="str">
        <f>IF(A2973="","",IF(ISERROR(VLOOKUP(A2973,'entry data'!B:F,5,0)),"",VLOOKUP(A2973,'entry data'!B:F,5,0)))</f>
        <v/>
      </c>
      <c r="G2973" s="12" t="str">
        <f>IF(A2973="","",IF(ISERROR(VLOOKUP(A2973,'entry data'!B:I,8,0)),"",VLOOKUP(A2973,'entry data'!B:I,7,0)))</f>
        <v/>
      </c>
      <c r="H2973" s="13" t="str">
        <f>IF(A2973="","",IF(B2973=1,VLOOKUP(A2973,'entry data'!B:D,3,0),I2972))</f>
        <v/>
      </c>
      <c r="I2973" s="14" t="str">
        <f>IF(A2973="","",IF(E2973="weekly",7,IF(E2973="fortnightly",14,IF(E2973="monthly",DATE(IF(MONTH(H2973)=12,YEAR(H2973)+1,YEAR(H2973)),VLOOKUP(MONTH(H2973),index!$D$2:$G$13,2,0),DAY(H2973)),
IF(E2973="quarterly",DATE(IF(MONTH(H2973)&gt;=10,YEAR(H2973)+1,YEAR(H2973)),VLOOKUP(MONTH(H2973),index!$D$2:$G$13,3,0),DAY(H2973)),
IF(E2973="halfyearly",DATE(IF(MONTH(H2973)&gt;=7,YEAR(H2973)+1,YEAR(H2973)),VLOOKUP(MONTH(H2973),index!$D$2:$G$13,4,0),DAY(H2973)),
DATE(YEAR(H2973)+1,MONTH(H2973),DAY(H2973)))))-H2973))+H2973)</f>
        <v/>
      </c>
      <c r="J2973" s="9" t="str">
        <f t="shared" si="298"/>
        <v/>
      </c>
      <c r="K2973" s="11" t="str">
        <f t="shared" si="299"/>
        <v/>
      </c>
      <c r="L2973" s="11" t="str">
        <f t="shared" si="300"/>
        <v/>
      </c>
      <c r="M2973" s="11" t="str">
        <f>IF(A2973="","",VLOOKUP(E2973,index!$A$1:$B$6,2,0)*K2973*G2973)</f>
        <v/>
      </c>
      <c r="N2973" s="11" t="str">
        <f>IF(A2973="","",-PMT(G2973*VLOOKUP(E2973,index!$A$1:$B$6,2,0),C2973,F2973,0,0))</f>
        <v/>
      </c>
      <c r="O2973" s="11" t="str">
        <f t="shared" si="301"/>
        <v/>
      </c>
      <c r="P2973" s="11" t="str">
        <f t="shared" si="296"/>
        <v/>
      </c>
    </row>
    <row r="2974" spans="1:16" x14ac:dyDescent="0.25">
      <c r="A2974" s="9" t="str">
        <f>IF(A2973="","",IF(B2973&lt;C2973,A2973,IF(A2973=MAX('entry data'!$B$8:$B$507),"",A2973+1)))</f>
        <v/>
      </c>
      <c r="B2974" s="9" t="str">
        <f t="shared" si="297"/>
        <v/>
      </c>
      <c r="C2974" s="9" t="str">
        <f>IF(ISERROR(VLOOKUP(A2974,'entry data'!B:G,6,0)),"",VLOOKUP(A2974,'entry data'!B:G,6,0))</f>
        <v/>
      </c>
      <c r="D2974" s="9" t="str">
        <f>IF(ISERROR(VLOOKUP(A2974,'entry data'!B:C,2,0)),"",VLOOKUP(A2974,'entry data'!B:C,2,0))</f>
        <v/>
      </c>
      <c r="E2974" s="9" t="str">
        <f>IF(ISERROR(VLOOKUP(A2974,'entry data'!B:E,4,0)),"",VLOOKUP(A2974,'entry data'!B:E,4,0))</f>
        <v/>
      </c>
      <c r="F2974" s="11" t="str">
        <f>IF(A2974="","",IF(ISERROR(VLOOKUP(A2974,'entry data'!B:F,5,0)),"",VLOOKUP(A2974,'entry data'!B:F,5,0)))</f>
        <v/>
      </c>
      <c r="G2974" s="12" t="str">
        <f>IF(A2974="","",IF(ISERROR(VLOOKUP(A2974,'entry data'!B:I,8,0)),"",VLOOKUP(A2974,'entry data'!B:I,7,0)))</f>
        <v/>
      </c>
      <c r="H2974" s="13" t="str">
        <f>IF(A2974="","",IF(B2974=1,VLOOKUP(A2974,'entry data'!B:D,3,0),I2973))</f>
        <v/>
      </c>
      <c r="I2974" s="14" t="str">
        <f>IF(A2974="","",IF(E2974="weekly",7,IF(E2974="fortnightly",14,IF(E2974="monthly",DATE(IF(MONTH(H2974)=12,YEAR(H2974)+1,YEAR(H2974)),VLOOKUP(MONTH(H2974),index!$D$2:$G$13,2,0),DAY(H2974)),
IF(E2974="quarterly",DATE(IF(MONTH(H2974)&gt;=10,YEAR(H2974)+1,YEAR(H2974)),VLOOKUP(MONTH(H2974),index!$D$2:$G$13,3,0),DAY(H2974)),
IF(E2974="halfyearly",DATE(IF(MONTH(H2974)&gt;=7,YEAR(H2974)+1,YEAR(H2974)),VLOOKUP(MONTH(H2974),index!$D$2:$G$13,4,0),DAY(H2974)),
DATE(YEAR(H2974)+1,MONTH(H2974),DAY(H2974)))))-H2974))+H2974)</f>
        <v/>
      </c>
      <c r="J2974" s="9" t="str">
        <f t="shared" si="298"/>
        <v/>
      </c>
      <c r="K2974" s="11" t="str">
        <f t="shared" si="299"/>
        <v/>
      </c>
      <c r="L2974" s="11" t="str">
        <f t="shared" si="300"/>
        <v/>
      </c>
      <c r="M2974" s="11" t="str">
        <f>IF(A2974="","",VLOOKUP(E2974,index!$A$1:$B$6,2,0)*K2974*G2974)</f>
        <v/>
      </c>
      <c r="N2974" s="11" t="str">
        <f>IF(A2974="","",-PMT(G2974*VLOOKUP(E2974,index!$A$1:$B$6,2,0),C2974,F2974,0,0))</f>
        <v/>
      </c>
      <c r="O2974" s="11" t="str">
        <f t="shared" si="301"/>
        <v/>
      </c>
      <c r="P2974" s="11" t="str">
        <f t="shared" si="296"/>
        <v/>
      </c>
    </row>
    <row r="2975" spans="1:16" x14ac:dyDescent="0.25">
      <c r="A2975" s="9" t="str">
        <f>IF(A2974="","",IF(B2974&lt;C2974,A2974,IF(A2974=MAX('entry data'!$B$8:$B$507),"",A2974+1)))</f>
        <v/>
      </c>
      <c r="B2975" s="9" t="str">
        <f t="shared" si="297"/>
        <v/>
      </c>
      <c r="C2975" s="9" t="str">
        <f>IF(ISERROR(VLOOKUP(A2975,'entry data'!B:G,6,0)),"",VLOOKUP(A2975,'entry data'!B:G,6,0))</f>
        <v/>
      </c>
      <c r="D2975" s="9" t="str">
        <f>IF(ISERROR(VLOOKUP(A2975,'entry data'!B:C,2,0)),"",VLOOKUP(A2975,'entry data'!B:C,2,0))</f>
        <v/>
      </c>
      <c r="E2975" s="9" t="str">
        <f>IF(ISERROR(VLOOKUP(A2975,'entry data'!B:E,4,0)),"",VLOOKUP(A2975,'entry data'!B:E,4,0))</f>
        <v/>
      </c>
      <c r="F2975" s="11" t="str">
        <f>IF(A2975="","",IF(ISERROR(VLOOKUP(A2975,'entry data'!B:F,5,0)),"",VLOOKUP(A2975,'entry data'!B:F,5,0)))</f>
        <v/>
      </c>
      <c r="G2975" s="12" t="str">
        <f>IF(A2975="","",IF(ISERROR(VLOOKUP(A2975,'entry data'!B:I,8,0)),"",VLOOKUP(A2975,'entry data'!B:I,7,0)))</f>
        <v/>
      </c>
      <c r="H2975" s="13" t="str">
        <f>IF(A2975="","",IF(B2975=1,VLOOKUP(A2975,'entry data'!B:D,3,0),I2974))</f>
        <v/>
      </c>
      <c r="I2975" s="14" t="str">
        <f>IF(A2975="","",IF(E2975="weekly",7,IF(E2975="fortnightly",14,IF(E2975="monthly",DATE(IF(MONTH(H2975)=12,YEAR(H2975)+1,YEAR(H2975)),VLOOKUP(MONTH(H2975),index!$D$2:$G$13,2,0),DAY(H2975)),
IF(E2975="quarterly",DATE(IF(MONTH(H2975)&gt;=10,YEAR(H2975)+1,YEAR(H2975)),VLOOKUP(MONTH(H2975),index!$D$2:$G$13,3,0),DAY(H2975)),
IF(E2975="halfyearly",DATE(IF(MONTH(H2975)&gt;=7,YEAR(H2975)+1,YEAR(H2975)),VLOOKUP(MONTH(H2975),index!$D$2:$G$13,4,0),DAY(H2975)),
DATE(YEAR(H2975)+1,MONTH(H2975),DAY(H2975)))))-H2975))+H2975)</f>
        <v/>
      </c>
      <c r="J2975" s="9" t="str">
        <f t="shared" si="298"/>
        <v/>
      </c>
      <c r="K2975" s="11" t="str">
        <f t="shared" si="299"/>
        <v/>
      </c>
      <c r="L2975" s="11" t="str">
        <f t="shared" si="300"/>
        <v/>
      </c>
      <c r="M2975" s="11" t="str">
        <f>IF(A2975="","",VLOOKUP(E2975,index!$A$1:$B$6,2,0)*K2975*G2975)</f>
        <v/>
      </c>
      <c r="N2975" s="11" t="str">
        <f>IF(A2975="","",-PMT(G2975*VLOOKUP(E2975,index!$A$1:$B$6,2,0),C2975,F2975,0,0))</f>
        <v/>
      </c>
      <c r="O2975" s="11" t="str">
        <f t="shared" si="301"/>
        <v/>
      </c>
      <c r="P2975" s="11" t="str">
        <f t="shared" si="296"/>
        <v/>
      </c>
    </row>
    <row r="2976" spans="1:16" x14ac:dyDescent="0.25">
      <c r="A2976" s="9" t="str">
        <f>IF(A2975="","",IF(B2975&lt;C2975,A2975,IF(A2975=MAX('entry data'!$B$8:$B$507),"",A2975+1)))</f>
        <v/>
      </c>
      <c r="B2976" s="9" t="str">
        <f t="shared" si="297"/>
        <v/>
      </c>
      <c r="C2976" s="9" t="str">
        <f>IF(ISERROR(VLOOKUP(A2976,'entry data'!B:G,6,0)),"",VLOOKUP(A2976,'entry data'!B:G,6,0))</f>
        <v/>
      </c>
      <c r="D2976" s="9" t="str">
        <f>IF(ISERROR(VLOOKUP(A2976,'entry data'!B:C,2,0)),"",VLOOKUP(A2976,'entry data'!B:C,2,0))</f>
        <v/>
      </c>
      <c r="E2976" s="9" t="str">
        <f>IF(ISERROR(VLOOKUP(A2976,'entry data'!B:E,4,0)),"",VLOOKUP(A2976,'entry data'!B:E,4,0))</f>
        <v/>
      </c>
      <c r="F2976" s="11" t="str">
        <f>IF(A2976="","",IF(ISERROR(VLOOKUP(A2976,'entry data'!B:F,5,0)),"",VLOOKUP(A2976,'entry data'!B:F,5,0)))</f>
        <v/>
      </c>
      <c r="G2976" s="12" t="str">
        <f>IF(A2976="","",IF(ISERROR(VLOOKUP(A2976,'entry data'!B:I,8,0)),"",VLOOKUP(A2976,'entry data'!B:I,7,0)))</f>
        <v/>
      </c>
      <c r="H2976" s="13" t="str">
        <f>IF(A2976="","",IF(B2976=1,VLOOKUP(A2976,'entry data'!B:D,3,0),I2975))</f>
        <v/>
      </c>
      <c r="I2976" s="14" t="str">
        <f>IF(A2976="","",IF(E2976="weekly",7,IF(E2976="fortnightly",14,IF(E2976="monthly",DATE(IF(MONTH(H2976)=12,YEAR(H2976)+1,YEAR(H2976)),VLOOKUP(MONTH(H2976),index!$D$2:$G$13,2,0),DAY(H2976)),
IF(E2976="quarterly",DATE(IF(MONTH(H2976)&gt;=10,YEAR(H2976)+1,YEAR(H2976)),VLOOKUP(MONTH(H2976),index!$D$2:$G$13,3,0),DAY(H2976)),
IF(E2976="halfyearly",DATE(IF(MONTH(H2976)&gt;=7,YEAR(H2976)+1,YEAR(H2976)),VLOOKUP(MONTH(H2976),index!$D$2:$G$13,4,0),DAY(H2976)),
DATE(YEAR(H2976)+1,MONTH(H2976),DAY(H2976)))))-H2976))+H2976)</f>
        <v/>
      </c>
      <c r="J2976" s="9" t="str">
        <f t="shared" si="298"/>
        <v/>
      </c>
      <c r="K2976" s="11" t="str">
        <f t="shared" si="299"/>
        <v/>
      </c>
      <c r="L2976" s="11" t="str">
        <f t="shared" si="300"/>
        <v/>
      </c>
      <c r="M2976" s="11" t="str">
        <f>IF(A2976="","",VLOOKUP(E2976,index!$A$1:$B$6,2,0)*K2976*G2976)</f>
        <v/>
      </c>
      <c r="N2976" s="11" t="str">
        <f>IF(A2976="","",-PMT(G2976*VLOOKUP(E2976,index!$A$1:$B$6,2,0),C2976,F2976,0,0))</f>
        <v/>
      </c>
      <c r="O2976" s="11" t="str">
        <f t="shared" si="301"/>
        <v/>
      </c>
      <c r="P2976" s="11" t="str">
        <f t="shared" si="296"/>
        <v/>
      </c>
    </row>
    <row r="2977" spans="1:16" x14ac:dyDescent="0.25">
      <c r="A2977" s="9" t="str">
        <f>IF(A2976="","",IF(B2976&lt;C2976,A2976,IF(A2976=MAX('entry data'!$B$8:$B$507),"",A2976+1)))</f>
        <v/>
      </c>
      <c r="B2977" s="9" t="str">
        <f t="shared" si="297"/>
        <v/>
      </c>
      <c r="C2977" s="9" t="str">
        <f>IF(ISERROR(VLOOKUP(A2977,'entry data'!B:G,6,0)),"",VLOOKUP(A2977,'entry data'!B:G,6,0))</f>
        <v/>
      </c>
      <c r="D2977" s="9" t="str">
        <f>IF(ISERROR(VLOOKUP(A2977,'entry data'!B:C,2,0)),"",VLOOKUP(A2977,'entry data'!B:C,2,0))</f>
        <v/>
      </c>
      <c r="E2977" s="9" t="str">
        <f>IF(ISERROR(VLOOKUP(A2977,'entry data'!B:E,4,0)),"",VLOOKUP(A2977,'entry data'!B:E,4,0))</f>
        <v/>
      </c>
      <c r="F2977" s="11" t="str">
        <f>IF(A2977="","",IF(ISERROR(VLOOKUP(A2977,'entry data'!B:F,5,0)),"",VLOOKUP(A2977,'entry data'!B:F,5,0)))</f>
        <v/>
      </c>
      <c r="G2977" s="12" t="str">
        <f>IF(A2977="","",IF(ISERROR(VLOOKUP(A2977,'entry data'!B:I,8,0)),"",VLOOKUP(A2977,'entry data'!B:I,7,0)))</f>
        <v/>
      </c>
      <c r="H2977" s="13" t="str">
        <f>IF(A2977="","",IF(B2977=1,VLOOKUP(A2977,'entry data'!B:D,3,0),I2976))</f>
        <v/>
      </c>
      <c r="I2977" s="14" t="str">
        <f>IF(A2977="","",IF(E2977="weekly",7,IF(E2977="fortnightly",14,IF(E2977="monthly",DATE(IF(MONTH(H2977)=12,YEAR(H2977)+1,YEAR(H2977)),VLOOKUP(MONTH(H2977),index!$D$2:$G$13,2,0),DAY(H2977)),
IF(E2977="quarterly",DATE(IF(MONTH(H2977)&gt;=10,YEAR(H2977)+1,YEAR(H2977)),VLOOKUP(MONTH(H2977),index!$D$2:$G$13,3,0),DAY(H2977)),
IF(E2977="halfyearly",DATE(IF(MONTH(H2977)&gt;=7,YEAR(H2977)+1,YEAR(H2977)),VLOOKUP(MONTH(H2977),index!$D$2:$G$13,4,0),DAY(H2977)),
DATE(YEAR(H2977)+1,MONTH(H2977),DAY(H2977)))))-H2977))+H2977)</f>
        <v/>
      </c>
      <c r="J2977" s="9" t="str">
        <f t="shared" si="298"/>
        <v/>
      </c>
      <c r="K2977" s="11" t="str">
        <f t="shared" si="299"/>
        <v/>
      </c>
      <c r="L2977" s="11" t="str">
        <f t="shared" si="300"/>
        <v/>
      </c>
      <c r="M2977" s="11" t="str">
        <f>IF(A2977="","",VLOOKUP(E2977,index!$A$1:$B$6,2,0)*K2977*G2977)</f>
        <v/>
      </c>
      <c r="N2977" s="11" t="str">
        <f>IF(A2977="","",-PMT(G2977*VLOOKUP(E2977,index!$A$1:$B$6,2,0),C2977,F2977,0,0))</f>
        <v/>
      </c>
      <c r="O2977" s="11" t="str">
        <f t="shared" si="301"/>
        <v/>
      </c>
      <c r="P2977" s="11" t="str">
        <f t="shared" si="296"/>
        <v/>
      </c>
    </row>
    <row r="2978" spans="1:16" x14ac:dyDescent="0.25">
      <c r="A2978" s="9" t="str">
        <f>IF(A2977="","",IF(B2977&lt;C2977,A2977,IF(A2977=MAX('entry data'!$B$8:$B$507),"",A2977+1)))</f>
        <v/>
      </c>
      <c r="B2978" s="9" t="str">
        <f t="shared" si="297"/>
        <v/>
      </c>
      <c r="C2978" s="9" t="str">
        <f>IF(ISERROR(VLOOKUP(A2978,'entry data'!B:G,6,0)),"",VLOOKUP(A2978,'entry data'!B:G,6,0))</f>
        <v/>
      </c>
      <c r="D2978" s="9" t="str">
        <f>IF(ISERROR(VLOOKUP(A2978,'entry data'!B:C,2,0)),"",VLOOKUP(A2978,'entry data'!B:C,2,0))</f>
        <v/>
      </c>
      <c r="E2978" s="9" t="str">
        <f>IF(ISERROR(VLOOKUP(A2978,'entry data'!B:E,4,0)),"",VLOOKUP(A2978,'entry data'!B:E,4,0))</f>
        <v/>
      </c>
      <c r="F2978" s="11" t="str">
        <f>IF(A2978="","",IF(ISERROR(VLOOKUP(A2978,'entry data'!B:F,5,0)),"",VLOOKUP(A2978,'entry data'!B:F,5,0)))</f>
        <v/>
      </c>
      <c r="G2978" s="12" t="str">
        <f>IF(A2978="","",IF(ISERROR(VLOOKUP(A2978,'entry data'!B:I,8,0)),"",VLOOKUP(A2978,'entry data'!B:I,7,0)))</f>
        <v/>
      </c>
      <c r="H2978" s="13" t="str">
        <f>IF(A2978="","",IF(B2978=1,VLOOKUP(A2978,'entry data'!B:D,3,0),I2977))</f>
        <v/>
      </c>
      <c r="I2978" s="14" t="str">
        <f>IF(A2978="","",IF(E2978="weekly",7,IF(E2978="fortnightly",14,IF(E2978="monthly",DATE(IF(MONTH(H2978)=12,YEAR(H2978)+1,YEAR(H2978)),VLOOKUP(MONTH(H2978),index!$D$2:$G$13,2,0),DAY(H2978)),
IF(E2978="quarterly",DATE(IF(MONTH(H2978)&gt;=10,YEAR(H2978)+1,YEAR(H2978)),VLOOKUP(MONTH(H2978),index!$D$2:$G$13,3,0),DAY(H2978)),
IF(E2978="halfyearly",DATE(IF(MONTH(H2978)&gt;=7,YEAR(H2978)+1,YEAR(H2978)),VLOOKUP(MONTH(H2978),index!$D$2:$G$13,4,0),DAY(H2978)),
DATE(YEAR(H2978)+1,MONTH(H2978),DAY(H2978)))))-H2978))+H2978)</f>
        <v/>
      </c>
      <c r="J2978" s="9" t="str">
        <f t="shared" si="298"/>
        <v/>
      </c>
      <c r="K2978" s="11" t="str">
        <f t="shared" si="299"/>
        <v/>
      </c>
      <c r="L2978" s="11" t="str">
        <f t="shared" si="300"/>
        <v/>
      </c>
      <c r="M2978" s="11" t="str">
        <f>IF(A2978="","",VLOOKUP(E2978,index!$A$1:$B$6,2,0)*K2978*G2978)</f>
        <v/>
      </c>
      <c r="N2978" s="11" t="str">
        <f>IF(A2978="","",-PMT(G2978*VLOOKUP(E2978,index!$A$1:$B$6,2,0),C2978,F2978,0,0))</f>
        <v/>
      </c>
      <c r="O2978" s="11" t="str">
        <f t="shared" si="301"/>
        <v/>
      </c>
      <c r="P2978" s="11" t="str">
        <f t="shared" si="296"/>
        <v/>
      </c>
    </row>
    <row r="2979" spans="1:16" x14ac:dyDescent="0.25">
      <c r="A2979" s="9" t="str">
        <f>IF(A2978="","",IF(B2978&lt;C2978,A2978,IF(A2978=MAX('entry data'!$B$8:$B$507),"",A2978+1)))</f>
        <v/>
      </c>
      <c r="B2979" s="9" t="str">
        <f t="shared" si="297"/>
        <v/>
      </c>
      <c r="C2979" s="9" t="str">
        <f>IF(ISERROR(VLOOKUP(A2979,'entry data'!B:G,6,0)),"",VLOOKUP(A2979,'entry data'!B:G,6,0))</f>
        <v/>
      </c>
      <c r="D2979" s="9" t="str">
        <f>IF(ISERROR(VLOOKUP(A2979,'entry data'!B:C,2,0)),"",VLOOKUP(A2979,'entry data'!B:C,2,0))</f>
        <v/>
      </c>
      <c r="E2979" s="9" t="str">
        <f>IF(ISERROR(VLOOKUP(A2979,'entry data'!B:E,4,0)),"",VLOOKUP(A2979,'entry data'!B:E,4,0))</f>
        <v/>
      </c>
      <c r="F2979" s="11" t="str">
        <f>IF(A2979="","",IF(ISERROR(VLOOKUP(A2979,'entry data'!B:F,5,0)),"",VLOOKUP(A2979,'entry data'!B:F,5,0)))</f>
        <v/>
      </c>
      <c r="G2979" s="12" t="str">
        <f>IF(A2979="","",IF(ISERROR(VLOOKUP(A2979,'entry data'!B:I,8,0)),"",VLOOKUP(A2979,'entry data'!B:I,7,0)))</f>
        <v/>
      </c>
      <c r="H2979" s="13" t="str">
        <f>IF(A2979="","",IF(B2979=1,VLOOKUP(A2979,'entry data'!B:D,3,0),I2978))</f>
        <v/>
      </c>
      <c r="I2979" s="14" t="str">
        <f>IF(A2979="","",IF(E2979="weekly",7,IF(E2979="fortnightly",14,IF(E2979="monthly",DATE(IF(MONTH(H2979)=12,YEAR(H2979)+1,YEAR(H2979)),VLOOKUP(MONTH(H2979),index!$D$2:$G$13,2,0),DAY(H2979)),
IF(E2979="quarterly",DATE(IF(MONTH(H2979)&gt;=10,YEAR(H2979)+1,YEAR(H2979)),VLOOKUP(MONTH(H2979),index!$D$2:$G$13,3,0),DAY(H2979)),
IF(E2979="halfyearly",DATE(IF(MONTH(H2979)&gt;=7,YEAR(H2979)+1,YEAR(H2979)),VLOOKUP(MONTH(H2979),index!$D$2:$G$13,4,0),DAY(H2979)),
DATE(YEAR(H2979)+1,MONTH(H2979),DAY(H2979)))))-H2979))+H2979)</f>
        <v/>
      </c>
      <c r="J2979" s="9" t="str">
        <f t="shared" si="298"/>
        <v/>
      </c>
      <c r="K2979" s="11" t="str">
        <f t="shared" si="299"/>
        <v/>
      </c>
      <c r="L2979" s="11" t="str">
        <f t="shared" si="300"/>
        <v/>
      </c>
      <c r="M2979" s="11" t="str">
        <f>IF(A2979="","",VLOOKUP(E2979,index!$A$1:$B$6,2,0)*K2979*G2979)</f>
        <v/>
      </c>
      <c r="N2979" s="11" t="str">
        <f>IF(A2979="","",-PMT(G2979*VLOOKUP(E2979,index!$A$1:$B$6,2,0),C2979,F2979,0,0))</f>
        <v/>
      </c>
      <c r="O2979" s="11" t="str">
        <f t="shared" si="301"/>
        <v/>
      </c>
      <c r="P2979" s="11" t="str">
        <f t="shared" si="296"/>
        <v/>
      </c>
    </row>
    <row r="2980" spans="1:16" x14ac:dyDescent="0.25">
      <c r="A2980" s="9" t="str">
        <f>IF(A2979="","",IF(B2979&lt;C2979,A2979,IF(A2979=MAX('entry data'!$B$8:$B$507),"",A2979+1)))</f>
        <v/>
      </c>
      <c r="B2980" s="9" t="str">
        <f t="shared" si="297"/>
        <v/>
      </c>
      <c r="C2980" s="9" t="str">
        <f>IF(ISERROR(VLOOKUP(A2980,'entry data'!B:G,6,0)),"",VLOOKUP(A2980,'entry data'!B:G,6,0))</f>
        <v/>
      </c>
      <c r="D2980" s="9" t="str">
        <f>IF(ISERROR(VLOOKUP(A2980,'entry data'!B:C,2,0)),"",VLOOKUP(A2980,'entry data'!B:C,2,0))</f>
        <v/>
      </c>
      <c r="E2980" s="9" t="str">
        <f>IF(ISERROR(VLOOKUP(A2980,'entry data'!B:E,4,0)),"",VLOOKUP(A2980,'entry data'!B:E,4,0))</f>
        <v/>
      </c>
      <c r="F2980" s="11" t="str">
        <f>IF(A2980="","",IF(ISERROR(VLOOKUP(A2980,'entry data'!B:F,5,0)),"",VLOOKUP(A2980,'entry data'!B:F,5,0)))</f>
        <v/>
      </c>
      <c r="G2980" s="12" t="str">
        <f>IF(A2980="","",IF(ISERROR(VLOOKUP(A2980,'entry data'!B:I,8,0)),"",VLOOKUP(A2980,'entry data'!B:I,7,0)))</f>
        <v/>
      </c>
      <c r="H2980" s="13" t="str">
        <f>IF(A2980="","",IF(B2980=1,VLOOKUP(A2980,'entry data'!B:D,3,0),I2979))</f>
        <v/>
      </c>
      <c r="I2980" s="14" t="str">
        <f>IF(A2980="","",IF(E2980="weekly",7,IF(E2980="fortnightly",14,IF(E2980="monthly",DATE(IF(MONTH(H2980)=12,YEAR(H2980)+1,YEAR(H2980)),VLOOKUP(MONTH(H2980),index!$D$2:$G$13,2,0),DAY(H2980)),
IF(E2980="quarterly",DATE(IF(MONTH(H2980)&gt;=10,YEAR(H2980)+1,YEAR(H2980)),VLOOKUP(MONTH(H2980),index!$D$2:$G$13,3,0),DAY(H2980)),
IF(E2980="halfyearly",DATE(IF(MONTH(H2980)&gt;=7,YEAR(H2980)+1,YEAR(H2980)),VLOOKUP(MONTH(H2980),index!$D$2:$G$13,4,0),DAY(H2980)),
DATE(YEAR(H2980)+1,MONTH(H2980),DAY(H2980)))))-H2980))+H2980)</f>
        <v/>
      </c>
      <c r="J2980" s="9" t="str">
        <f t="shared" si="298"/>
        <v/>
      </c>
      <c r="K2980" s="11" t="str">
        <f t="shared" si="299"/>
        <v/>
      </c>
      <c r="L2980" s="11" t="str">
        <f t="shared" si="300"/>
        <v/>
      </c>
      <c r="M2980" s="11" t="str">
        <f>IF(A2980="","",VLOOKUP(E2980,index!$A$1:$B$6,2,0)*K2980*G2980)</f>
        <v/>
      </c>
      <c r="N2980" s="11" t="str">
        <f>IF(A2980="","",-PMT(G2980*VLOOKUP(E2980,index!$A$1:$B$6,2,0),C2980,F2980,0,0))</f>
        <v/>
      </c>
      <c r="O2980" s="11" t="str">
        <f t="shared" si="301"/>
        <v/>
      </c>
      <c r="P2980" s="11" t="str">
        <f t="shared" si="296"/>
        <v/>
      </c>
    </row>
    <row r="2981" spans="1:16" x14ac:dyDescent="0.25">
      <c r="A2981" s="9" t="str">
        <f>IF(A2980="","",IF(B2980&lt;C2980,A2980,IF(A2980=MAX('entry data'!$B$8:$B$507),"",A2980+1)))</f>
        <v/>
      </c>
      <c r="B2981" s="9" t="str">
        <f t="shared" si="297"/>
        <v/>
      </c>
      <c r="C2981" s="9" t="str">
        <f>IF(ISERROR(VLOOKUP(A2981,'entry data'!B:G,6,0)),"",VLOOKUP(A2981,'entry data'!B:G,6,0))</f>
        <v/>
      </c>
      <c r="D2981" s="9" t="str">
        <f>IF(ISERROR(VLOOKUP(A2981,'entry data'!B:C,2,0)),"",VLOOKUP(A2981,'entry data'!B:C,2,0))</f>
        <v/>
      </c>
      <c r="E2981" s="9" t="str">
        <f>IF(ISERROR(VLOOKUP(A2981,'entry data'!B:E,4,0)),"",VLOOKUP(A2981,'entry data'!B:E,4,0))</f>
        <v/>
      </c>
      <c r="F2981" s="11" t="str">
        <f>IF(A2981="","",IF(ISERROR(VLOOKUP(A2981,'entry data'!B:F,5,0)),"",VLOOKUP(A2981,'entry data'!B:F,5,0)))</f>
        <v/>
      </c>
      <c r="G2981" s="12" t="str">
        <f>IF(A2981="","",IF(ISERROR(VLOOKUP(A2981,'entry data'!B:I,8,0)),"",VLOOKUP(A2981,'entry data'!B:I,7,0)))</f>
        <v/>
      </c>
      <c r="H2981" s="13" t="str">
        <f>IF(A2981="","",IF(B2981=1,VLOOKUP(A2981,'entry data'!B:D,3,0),I2980))</f>
        <v/>
      </c>
      <c r="I2981" s="14" t="str">
        <f>IF(A2981="","",IF(E2981="weekly",7,IF(E2981="fortnightly",14,IF(E2981="monthly",DATE(IF(MONTH(H2981)=12,YEAR(H2981)+1,YEAR(H2981)),VLOOKUP(MONTH(H2981),index!$D$2:$G$13,2,0),DAY(H2981)),
IF(E2981="quarterly",DATE(IF(MONTH(H2981)&gt;=10,YEAR(H2981)+1,YEAR(H2981)),VLOOKUP(MONTH(H2981),index!$D$2:$G$13,3,0),DAY(H2981)),
IF(E2981="halfyearly",DATE(IF(MONTH(H2981)&gt;=7,YEAR(H2981)+1,YEAR(H2981)),VLOOKUP(MONTH(H2981),index!$D$2:$G$13,4,0),DAY(H2981)),
DATE(YEAR(H2981)+1,MONTH(H2981),DAY(H2981)))))-H2981))+H2981)</f>
        <v/>
      </c>
      <c r="J2981" s="9" t="str">
        <f t="shared" si="298"/>
        <v/>
      </c>
      <c r="K2981" s="11" t="str">
        <f t="shared" si="299"/>
        <v/>
      </c>
      <c r="L2981" s="11" t="str">
        <f t="shared" si="300"/>
        <v/>
      </c>
      <c r="M2981" s="11" t="str">
        <f>IF(A2981="","",VLOOKUP(E2981,index!$A$1:$B$6,2,0)*K2981*G2981)</f>
        <v/>
      </c>
      <c r="N2981" s="11" t="str">
        <f>IF(A2981="","",-PMT(G2981*VLOOKUP(E2981,index!$A$1:$B$6,2,0),C2981,F2981,0,0))</f>
        <v/>
      </c>
      <c r="O2981" s="11" t="str">
        <f t="shared" si="301"/>
        <v/>
      </c>
      <c r="P2981" s="11" t="str">
        <f t="shared" si="296"/>
        <v/>
      </c>
    </row>
    <row r="2982" spans="1:16" x14ac:dyDescent="0.25">
      <c r="A2982" s="9" t="str">
        <f>IF(A2981="","",IF(B2981&lt;C2981,A2981,IF(A2981=MAX('entry data'!$B$8:$B$507),"",A2981+1)))</f>
        <v/>
      </c>
      <c r="B2982" s="9" t="str">
        <f t="shared" si="297"/>
        <v/>
      </c>
      <c r="C2982" s="9" t="str">
        <f>IF(ISERROR(VLOOKUP(A2982,'entry data'!B:G,6,0)),"",VLOOKUP(A2982,'entry data'!B:G,6,0))</f>
        <v/>
      </c>
      <c r="D2982" s="9" t="str">
        <f>IF(ISERROR(VLOOKUP(A2982,'entry data'!B:C,2,0)),"",VLOOKUP(A2982,'entry data'!B:C,2,0))</f>
        <v/>
      </c>
      <c r="E2982" s="9" t="str">
        <f>IF(ISERROR(VLOOKUP(A2982,'entry data'!B:E,4,0)),"",VLOOKUP(A2982,'entry data'!B:E,4,0))</f>
        <v/>
      </c>
      <c r="F2982" s="11" t="str">
        <f>IF(A2982="","",IF(ISERROR(VLOOKUP(A2982,'entry data'!B:F,5,0)),"",VLOOKUP(A2982,'entry data'!B:F,5,0)))</f>
        <v/>
      </c>
      <c r="G2982" s="12" t="str">
        <f>IF(A2982="","",IF(ISERROR(VLOOKUP(A2982,'entry data'!B:I,8,0)),"",VLOOKUP(A2982,'entry data'!B:I,7,0)))</f>
        <v/>
      </c>
      <c r="H2982" s="13" t="str">
        <f>IF(A2982="","",IF(B2982=1,VLOOKUP(A2982,'entry data'!B:D,3,0),I2981))</f>
        <v/>
      </c>
      <c r="I2982" s="14" t="str">
        <f>IF(A2982="","",IF(E2982="weekly",7,IF(E2982="fortnightly",14,IF(E2982="monthly",DATE(IF(MONTH(H2982)=12,YEAR(H2982)+1,YEAR(H2982)),VLOOKUP(MONTH(H2982),index!$D$2:$G$13,2,0),DAY(H2982)),
IF(E2982="quarterly",DATE(IF(MONTH(H2982)&gt;=10,YEAR(H2982)+1,YEAR(H2982)),VLOOKUP(MONTH(H2982),index!$D$2:$G$13,3,0),DAY(H2982)),
IF(E2982="halfyearly",DATE(IF(MONTH(H2982)&gt;=7,YEAR(H2982)+1,YEAR(H2982)),VLOOKUP(MONTH(H2982),index!$D$2:$G$13,4,0),DAY(H2982)),
DATE(YEAR(H2982)+1,MONTH(H2982),DAY(H2982)))))-H2982))+H2982)</f>
        <v/>
      </c>
      <c r="J2982" s="9" t="str">
        <f t="shared" si="298"/>
        <v/>
      </c>
      <c r="K2982" s="11" t="str">
        <f t="shared" si="299"/>
        <v/>
      </c>
      <c r="L2982" s="11" t="str">
        <f t="shared" si="300"/>
        <v/>
      </c>
      <c r="M2982" s="11" t="str">
        <f>IF(A2982="","",VLOOKUP(E2982,index!$A$1:$B$6,2,0)*K2982*G2982)</f>
        <v/>
      </c>
      <c r="N2982" s="11" t="str">
        <f>IF(A2982="","",-PMT(G2982*VLOOKUP(E2982,index!$A$1:$B$6,2,0),C2982,F2982,0,0))</f>
        <v/>
      </c>
      <c r="O2982" s="11" t="str">
        <f t="shared" si="301"/>
        <v/>
      </c>
      <c r="P2982" s="11" t="str">
        <f t="shared" si="296"/>
        <v/>
      </c>
    </row>
    <row r="2983" spans="1:16" x14ac:dyDescent="0.25">
      <c r="A2983" s="9" t="str">
        <f>IF(A2982="","",IF(B2982&lt;C2982,A2982,IF(A2982=MAX('entry data'!$B$8:$B$507),"",A2982+1)))</f>
        <v/>
      </c>
      <c r="B2983" s="9" t="str">
        <f t="shared" si="297"/>
        <v/>
      </c>
      <c r="C2983" s="9" t="str">
        <f>IF(ISERROR(VLOOKUP(A2983,'entry data'!B:G,6,0)),"",VLOOKUP(A2983,'entry data'!B:G,6,0))</f>
        <v/>
      </c>
      <c r="D2983" s="9" t="str">
        <f>IF(ISERROR(VLOOKUP(A2983,'entry data'!B:C,2,0)),"",VLOOKUP(A2983,'entry data'!B:C,2,0))</f>
        <v/>
      </c>
      <c r="E2983" s="9" t="str">
        <f>IF(ISERROR(VLOOKUP(A2983,'entry data'!B:E,4,0)),"",VLOOKUP(A2983,'entry data'!B:E,4,0))</f>
        <v/>
      </c>
      <c r="F2983" s="11" t="str">
        <f>IF(A2983="","",IF(ISERROR(VLOOKUP(A2983,'entry data'!B:F,5,0)),"",VLOOKUP(A2983,'entry data'!B:F,5,0)))</f>
        <v/>
      </c>
      <c r="G2983" s="12" t="str">
        <f>IF(A2983="","",IF(ISERROR(VLOOKUP(A2983,'entry data'!B:I,8,0)),"",VLOOKUP(A2983,'entry data'!B:I,7,0)))</f>
        <v/>
      </c>
      <c r="H2983" s="13" t="str">
        <f>IF(A2983="","",IF(B2983=1,VLOOKUP(A2983,'entry data'!B:D,3,0),I2982))</f>
        <v/>
      </c>
      <c r="I2983" s="14" t="str">
        <f>IF(A2983="","",IF(E2983="weekly",7,IF(E2983="fortnightly",14,IF(E2983="monthly",DATE(IF(MONTH(H2983)=12,YEAR(H2983)+1,YEAR(H2983)),VLOOKUP(MONTH(H2983),index!$D$2:$G$13,2,0),DAY(H2983)),
IF(E2983="quarterly",DATE(IF(MONTH(H2983)&gt;=10,YEAR(H2983)+1,YEAR(H2983)),VLOOKUP(MONTH(H2983),index!$D$2:$G$13,3,0),DAY(H2983)),
IF(E2983="halfyearly",DATE(IF(MONTH(H2983)&gt;=7,YEAR(H2983)+1,YEAR(H2983)),VLOOKUP(MONTH(H2983),index!$D$2:$G$13,4,0),DAY(H2983)),
DATE(YEAR(H2983)+1,MONTH(H2983),DAY(H2983)))))-H2983))+H2983)</f>
        <v/>
      </c>
      <c r="J2983" s="9" t="str">
        <f t="shared" si="298"/>
        <v/>
      </c>
      <c r="K2983" s="11" t="str">
        <f t="shared" si="299"/>
        <v/>
      </c>
      <c r="L2983" s="11" t="str">
        <f t="shared" si="300"/>
        <v/>
      </c>
      <c r="M2983" s="11" t="str">
        <f>IF(A2983="","",VLOOKUP(E2983,index!$A$1:$B$6,2,0)*K2983*G2983)</f>
        <v/>
      </c>
      <c r="N2983" s="11" t="str">
        <f>IF(A2983="","",-PMT(G2983*VLOOKUP(E2983,index!$A$1:$B$6,2,0),C2983,F2983,0,0))</f>
        <v/>
      </c>
      <c r="O2983" s="11" t="str">
        <f t="shared" si="301"/>
        <v/>
      </c>
      <c r="P2983" s="11" t="str">
        <f t="shared" si="296"/>
        <v/>
      </c>
    </row>
    <row r="2984" spans="1:16" x14ac:dyDescent="0.25">
      <c r="A2984" s="9" t="str">
        <f>IF(A2983="","",IF(B2983&lt;C2983,A2983,IF(A2983=MAX('entry data'!$B$8:$B$507),"",A2983+1)))</f>
        <v/>
      </c>
      <c r="B2984" s="9" t="str">
        <f t="shared" si="297"/>
        <v/>
      </c>
      <c r="C2984" s="9" t="str">
        <f>IF(ISERROR(VLOOKUP(A2984,'entry data'!B:G,6,0)),"",VLOOKUP(A2984,'entry data'!B:G,6,0))</f>
        <v/>
      </c>
      <c r="D2984" s="9" t="str">
        <f>IF(ISERROR(VLOOKUP(A2984,'entry data'!B:C,2,0)),"",VLOOKUP(A2984,'entry data'!B:C,2,0))</f>
        <v/>
      </c>
      <c r="E2984" s="9" t="str">
        <f>IF(ISERROR(VLOOKUP(A2984,'entry data'!B:E,4,0)),"",VLOOKUP(A2984,'entry data'!B:E,4,0))</f>
        <v/>
      </c>
      <c r="F2984" s="11" t="str">
        <f>IF(A2984="","",IF(ISERROR(VLOOKUP(A2984,'entry data'!B:F,5,0)),"",VLOOKUP(A2984,'entry data'!B:F,5,0)))</f>
        <v/>
      </c>
      <c r="G2984" s="12" t="str">
        <f>IF(A2984="","",IF(ISERROR(VLOOKUP(A2984,'entry data'!B:I,8,0)),"",VLOOKUP(A2984,'entry data'!B:I,7,0)))</f>
        <v/>
      </c>
      <c r="H2984" s="13" t="str">
        <f>IF(A2984="","",IF(B2984=1,VLOOKUP(A2984,'entry data'!B:D,3,0),I2983))</f>
        <v/>
      </c>
      <c r="I2984" s="14" t="str">
        <f>IF(A2984="","",IF(E2984="weekly",7,IF(E2984="fortnightly",14,IF(E2984="monthly",DATE(IF(MONTH(H2984)=12,YEAR(H2984)+1,YEAR(H2984)),VLOOKUP(MONTH(H2984),index!$D$2:$G$13,2,0),DAY(H2984)),
IF(E2984="quarterly",DATE(IF(MONTH(H2984)&gt;=10,YEAR(H2984)+1,YEAR(H2984)),VLOOKUP(MONTH(H2984),index!$D$2:$G$13,3,0),DAY(H2984)),
IF(E2984="halfyearly",DATE(IF(MONTH(H2984)&gt;=7,YEAR(H2984)+1,YEAR(H2984)),VLOOKUP(MONTH(H2984),index!$D$2:$G$13,4,0),DAY(H2984)),
DATE(YEAR(H2984)+1,MONTH(H2984),DAY(H2984)))))-H2984))+H2984)</f>
        <v/>
      </c>
      <c r="J2984" s="9" t="str">
        <f t="shared" si="298"/>
        <v/>
      </c>
      <c r="K2984" s="11" t="str">
        <f t="shared" si="299"/>
        <v/>
      </c>
      <c r="L2984" s="11" t="str">
        <f t="shared" si="300"/>
        <v/>
      </c>
      <c r="M2984" s="11" t="str">
        <f>IF(A2984="","",VLOOKUP(E2984,index!$A$1:$B$6,2,0)*K2984*G2984)</f>
        <v/>
      </c>
      <c r="N2984" s="11" t="str">
        <f>IF(A2984="","",-PMT(G2984*VLOOKUP(E2984,index!$A$1:$B$6,2,0),C2984,F2984,0,0))</f>
        <v/>
      </c>
      <c r="O2984" s="11" t="str">
        <f t="shared" si="301"/>
        <v/>
      </c>
      <c r="P2984" s="11" t="str">
        <f t="shared" si="296"/>
        <v/>
      </c>
    </row>
    <row r="2985" spans="1:16" x14ac:dyDescent="0.25">
      <c r="A2985" s="9" t="str">
        <f>IF(A2984="","",IF(B2984&lt;C2984,A2984,IF(A2984=MAX('entry data'!$B$8:$B$507),"",A2984+1)))</f>
        <v/>
      </c>
      <c r="B2985" s="9" t="str">
        <f t="shared" si="297"/>
        <v/>
      </c>
      <c r="C2985" s="9" t="str">
        <f>IF(ISERROR(VLOOKUP(A2985,'entry data'!B:G,6,0)),"",VLOOKUP(A2985,'entry data'!B:G,6,0))</f>
        <v/>
      </c>
      <c r="D2985" s="9" t="str">
        <f>IF(ISERROR(VLOOKUP(A2985,'entry data'!B:C,2,0)),"",VLOOKUP(A2985,'entry data'!B:C,2,0))</f>
        <v/>
      </c>
      <c r="E2985" s="9" t="str">
        <f>IF(ISERROR(VLOOKUP(A2985,'entry data'!B:E,4,0)),"",VLOOKUP(A2985,'entry data'!B:E,4,0))</f>
        <v/>
      </c>
      <c r="F2985" s="11" t="str">
        <f>IF(A2985="","",IF(ISERROR(VLOOKUP(A2985,'entry data'!B:F,5,0)),"",VLOOKUP(A2985,'entry data'!B:F,5,0)))</f>
        <v/>
      </c>
      <c r="G2985" s="12" t="str">
        <f>IF(A2985="","",IF(ISERROR(VLOOKUP(A2985,'entry data'!B:I,8,0)),"",VLOOKUP(A2985,'entry data'!B:I,7,0)))</f>
        <v/>
      </c>
      <c r="H2985" s="13" t="str">
        <f>IF(A2985="","",IF(B2985=1,VLOOKUP(A2985,'entry data'!B:D,3,0),I2984))</f>
        <v/>
      </c>
      <c r="I2985" s="14" t="str">
        <f>IF(A2985="","",IF(E2985="weekly",7,IF(E2985="fortnightly",14,IF(E2985="monthly",DATE(IF(MONTH(H2985)=12,YEAR(H2985)+1,YEAR(H2985)),VLOOKUP(MONTH(H2985),index!$D$2:$G$13,2,0),DAY(H2985)),
IF(E2985="quarterly",DATE(IF(MONTH(H2985)&gt;=10,YEAR(H2985)+1,YEAR(H2985)),VLOOKUP(MONTH(H2985),index!$D$2:$G$13,3,0),DAY(H2985)),
IF(E2985="halfyearly",DATE(IF(MONTH(H2985)&gt;=7,YEAR(H2985)+1,YEAR(H2985)),VLOOKUP(MONTH(H2985),index!$D$2:$G$13,4,0),DAY(H2985)),
DATE(YEAR(H2985)+1,MONTH(H2985),DAY(H2985)))))-H2985))+H2985)</f>
        <v/>
      </c>
      <c r="J2985" s="9" t="str">
        <f t="shared" si="298"/>
        <v/>
      </c>
      <c r="K2985" s="11" t="str">
        <f t="shared" si="299"/>
        <v/>
      </c>
      <c r="L2985" s="11" t="str">
        <f t="shared" si="300"/>
        <v/>
      </c>
      <c r="M2985" s="11" t="str">
        <f>IF(A2985="","",VLOOKUP(E2985,index!$A$1:$B$6,2,0)*K2985*G2985)</f>
        <v/>
      </c>
      <c r="N2985" s="11" t="str">
        <f>IF(A2985="","",-PMT(G2985*VLOOKUP(E2985,index!$A$1:$B$6,2,0),C2985,F2985,0,0))</f>
        <v/>
      </c>
      <c r="O2985" s="11" t="str">
        <f t="shared" si="301"/>
        <v/>
      </c>
      <c r="P2985" s="11" t="str">
        <f t="shared" si="296"/>
        <v/>
      </c>
    </row>
    <row r="2986" spans="1:16" x14ac:dyDescent="0.25">
      <c r="A2986" s="9" t="str">
        <f>IF(A2985="","",IF(B2985&lt;C2985,A2985,IF(A2985=MAX('entry data'!$B$8:$B$507),"",A2985+1)))</f>
        <v/>
      </c>
      <c r="B2986" s="9" t="str">
        <f t="shared" si="297"/>
        <v/>
      </c>
      <c r="C2986" s="9" t="str">
        <f>IF(ISERROR(VLOOKUP(A2986,'entry data'!B:G,6,0)),"",VLOOKUP(A2986,'entry data'!B:G,6,0))</f>
        <v/>
      </c>
      <c r="D2986" s="9" t="str">
        <f>IF(ISERROR(VLOOKUP(A2986,'entry data'!B:C,2,0)),"",VLOOKUP(A2986,'entry data'!B:C,2,0))</f>
        <v/>
      </c>
      <c r="E2986" s="9" t="str">
        <f>IF(ISERROR(VLOOKUP(A2986,'entry data'!B:E,4,0)),"",VLOOKUP(A2986,'entry data'!B:E,4,0))</f>
        <v/>
      </c>
      <c r="F2986" s="11" t="str">
        <f>IF(A2986="","",IF(ISERROR(VLOOKUP(A2986,'entry data'!B:F,5,0)),"",VLOOKUP(A2986,'entry data'!B:F,5,0)))</f>
        <v/>
      </c>
      <c r="G2986" s="12" t="str">
        <f>IF(A2986="","",IF(ISERROR(VLOOKUP(A2986,'entry data'!B:I,8,0)),"",VLOOKUP(A2986,'entry data'!B:I,7,0)))</f>
        <v/>
      </c>
      <c r="H2986" s="13" t="str">
        <f>IF(A2986="","",IF(B2986=1,VLOOKUP(A2986,'entry data'!B:D,3,0),I2985))</f>
        <v/>
      </c>
      <c r="I2986" s="14" t="str">
        <f>IF(A2986="","",IF(E2986="weekly",7,IF(E2986="fortnightly",14,IF(E2986="monthly",DATE(IF(MONTH(H2986)=12,YEAR(H2986)+1,YEAR(H2986)),VLOOKUP(MONTH(H2986),index!$D$2:$G$13,2,0),DAY(H2986)),
IF(E2986="quarterly",DATE(IF(MONTH(H2986)&gt;=10,YEAR(H2986)+1,YEAR(H2986)),VLOOKUP(MONTH(H2986),index!$D$2:$G$13,3,0),DAY(H2986)),
IF(E2986="halfyearly",DATE(IF(MONTH(H2986)&gt;=7,YEAR(H2986)+1,YEAR(H2986)),VLOOKUP(MONTH(H2986),index!$D$2:$G$13,4,0),DAY(H2986)),
DATE(YEAR(H2986)+1,MONTH(H2986),DAY(H2986)))))-H2986))+H2986)</f>
        <v/>
      </c>
      <c r="J2986" s="9" t="str">
        <f t="shared" si="298"/>
        <v/>
      </c>
      <c r="K2986" s="11" t="str">
        <f t="shared" si="299"/>
        <v/>
      </c>
      <c r="L2986" s="11" t="str">
        <f t="shared" si="300"/>
        <v/>
      </c>
      <c r="M2986" s="11" t="str">
        <f>IF(A2986="","",VLOOKUP(E2986,index!$A$1:$B$6,2,0)*K2986*G2986)</f>
        <v/>
      </c>
      <c r="N2986" s="11" t="str">
        <f>IF(A2986="","",-PMT(G2986*VLOOKUP(E2986,index!$A$1:$B$6,2,0),C2986,F2986,0,0))</f>
        <v/>
      </c>
      <c r="O2986" s="11" t="str">
        <f t="shared" si="301"/>
        <v/>
      </c>
      <c r="P2986" s="11" t="str">
        <f t="shared" si="296"/>
        <v/>
      </c>
    </row>
    <row r="2987" spans="1:16" x14ac:dyDescent="0.25">
      <c r="A2987" s="9" t="str">
        <f>IF(A2986="","",IF(B2986&lt;C2986,A2986,IF(A2986=MAX('entry data'!$B$8:$B$507),"",A2986+1)))</f>
        <v/>
      </c>
      <c r="B2987" s="9" t="str">
        <f t="shared" si="297"/>
        <v/>
      </c>
      <c r="C2987" s="9" t="str">
        <f>IF(ISERROR(VLOOKUP(A2987,'entry data'!B:G,6,0)),"",VLOOKUP(A2987,'entry data'!B:G,6,0))</f>
        <v/>
      </c>
      <c r="D2987" s="9" t="str">
        <f>IF(ISERROR(VLOOKUP(A2987,'entry data'!B:C,2,0)),"",VLOOKUP(A2987,'entry data'!B:C,2,0))</f>
        <v/>
      </c>
      <c r="E2987" s="9" t="str">
        <f>IF(ISERROR(VLOOKUP(A2987,'entry data'!B:E,4,0)),"",VLOOKUP(A2987,'entry data'!B:E,4,0))</f>
        <v/>
      </c>
      <c r="F2987" s="11" t="str">
        <f>IF(A2987="","",IF(ISERROR(VLOOKUP(A2987,'entry data'!B:F,5,0)),"",VLOOKUP(A2987,'entry data'!B:F,5,0)))</f>
        <v/>
      </c>
      <c r="G2987" s="12" t="str">
        <f>IF(A2987="","",IF(ISERROR(VLOOKUP(A2987,'entry data'!B:I,8,0)),"",VLOOKUP(A2987,'entry data'!B:I,7,0)))</f>
        <v/>
      </c>
      <c r="H2987" s="13" t="str">
        <f>IF(A2987="","",IF(B2987=1,VLOOKUP(A2987,'entry data'!B:D,3,0),I2986))</f>
        <v/>
      </c>
      <c r="I2987" s="14" t="str">
        <f>IF(A2987="","",IF(E2987="weekly",7,IF(E2987="fortnightly",14,IF(E2987="monthly",DATE(IF(MONTH(H2987)=12,YEAR(H2987)+1,YEAR(H2987)),VLOOKUP(MONTH(H2987),index!$D$2:$G$13,2,0),DAY(H2987)),
IF(E2987="quarterly",DATE(IF(MONTH(H2987)&gt;=10,YEAR(H2987)+1,YEAR(H2987)),VLOOKUP(MONTH(H2987),index!$D$2:$G$13,3,0),DAY(H2987)),
IF(E2987="halfyearly",DATE(IF(MONTH(H2987)&gt;=7,YEAR(H2987)+1,YEAR(H2987)),VLOOKUP(MONTH(H2987),index!$D$2:$G$13,4,0),DAY(H2987)),
DATE(YEAR(H2987)+1,MONTH(H2987),DAY(H2987)))))-H2987))+H2987)</f>
        <v/>
      </c>
      <c r="J2987" s="9" t="str">
        <f t="shared" si="298"/>
        <v/>
      </c>
      <c r="K2987" s="11" t="str">
        <f t="shared" si="299"/>
        <v/>
      </c>
      <c r="L2987" s="11" t="str">
        <f t="shared" si="300"/>
        <v/>
      </c>
      <c r="M2987" s="11" t="str">
        <f>IF(A2987="","",VLOOKUP(E2987,index!$A$1:$B$6,2,0)*K2987*G2987)</f>
        <v/>
      </c>
      <c r="N2987" s="11" t="str">
        <f>IF(A2987="","",-PMT(G2987*VLOOKUP(E2987,index!$A$1:$B$6,2,0),C2987,F2987,0,0))</f>
        <v/>
      </c>
      <c r="O2987" s="11" t="str">
        <f t="shared" si="301"/>
        <v/>
      </c>
      <c r="P2987" s="11" t="str">
        <f t="shared" si="296"/>
        <v/>
      </c>
    </row>
    <row r="2988" spans="1:16" x14ac:dyDescent="0.25">
      <c r="A2988" s="9" t="str">
        <f>IF(A2987="","",IF(B2987&lt;C2987,A2987,IF(A2987=MAX('entry data'!$B$8:$B$507),"",A2987+1)))</f>
        <v/>
      </c>
      <c r="B2988" s="9" t="str">
        <f t="shared" si="297"/>
        <v/>
      </c>
      <c r="C2988" s="9" t="str">
        <f>IF(ISERROR(VLOOKUP(A2988,'entry data'!B:G,6,0)),"",VLOOKUP(A2988,'entry data'!B:G,6,0))</f>
        <v/>
      </c>
      <c r="D2988" s="9" t="str">
        <f>IF(ISERROR(VLOOKUP(A2988,'entry data'!B:C,2,0)),"",VLOOKUP(A2988,'entry data'!B:C,2,0))</f>
        <v/>
      </c>
      <c r="E2988" s="9" t="str">
        <f>IF(ISERROR(VLOOKUP(A2988,'entry data'!B:E,4,0)),"",VLOOKUP(A2988,'entry data'!B:E,4,0))</f>
        <v/>
      </c>
      <c r="F2988" s="11" t="str">
        <f>IF(A2988="","",IF(ISERROR(VLOOKUP(A2988,'entry data'!B:F,5,0)),"",VLOOKUP(A2988,'entry data'!B:F,5,0)))</f>
        <v/>
      </c>
      <c r="G2988" s="12" t="str">
        <f>IF(A2988="","",IF(ISERROR(VLOOKUP(A2988,'entry data'!B:I,8,0)),"",VLOOKUP(A2988,'entry data'!B:I,7,0)))</f>
        <v/>
      </c>
      <c r="H2988" s="13" t="str">
        <f>IF(A2988="","",IF(B2988=1,VLOOKUP(A2988,'entry data'!B:D,3,0),I2987))</f>
        <v/>
      </c>
      <c r="I2988" s="14" t="str">
        <f>IF(A2988="","",IF(E2988="weekly",7,IF(E2988="fortnightly",14,IF(E2988="monthly",DATE(IF(MONTH(H2988)=12,YEAR(H2988)+1,YEAR(H2988)),VLOOKUP(MONTH(H2988),index!$D$2:$G$13,2,0),DAY(H2988)),
IF(E2988="quarterly",DATE(IF(MONTH(H2988)&gt;=10,YEAR(H2988)+1,YEAR(H2988)),VLOOKUP(MONTH(H2988),index!$D$2:$G$13,3,0),DAY(H2988)),
IF(E2988="halfyearly",DATE(IF(MONTH(H2988)&gt;=7,YEAR(H2988)+1,YEAR(H2988)),VLOOKUP(MONTH(H2988),index!$D$2:$G$13,4,0),DAY(H2988)),
DATE(YEAR(H2988)+1,MONTH(H2988),DAY(H2988)))))-H2988))+H2988)</f>
        <v/>
      </c>
      <c r="J2988" s="9" t="str">
        <f t="shared" si="298"/>
        <v/>
      </c>
      <c r="K2988" s="11" t="str">
        <f t="shared" si="299"/>
        <v/>
      </c>
      <c r="L2988" s="11" t="str">
        <f t="shared" si="300"/>
        <v/>
      </c>
      <c r="M2988" s="11" t="str">
        <f>IF(A2988="","",VLOOKUP(E2988,index!$A$1:$B$6,2,0)*K2988*G2988)</f>
        <v/>
      </c>
      <c r="N2988" s="11" t="str">
        <f>IF(A2988="","",-PMT(G2988*VLOOKUP(E2988,index!$A$1:$B$6,2,0),C2988,F2988,0,0))</f>
        <v/>
      </c>
      <c r="O2988" s="11" t="str">
        <f t="shared" si="301"/>
        <v/>
      </c>
      <c r="P2988" s="11" t="str">
        <f t="shared" si="296"/>
        <v/>
      </c>
    </row>
    <row r="2989" spans="1:16" x14ac:dyDescent="0.25">
      <c r="A2989" s="9" t="str">
        <f>IF(A2988="","",IF(B2988&lt;C2988,A2988,IF(A2988=MAX('entry data'!$B$8:$B$507),"",A2988+1)))</f>
        <v/>
      </c>
      <c r="B2989" s="9" t="str">
        <f t="shared" si="297"/>
        <v/>
      </c>
      <c r="C2989" s="9" t="str">
        <f>IF(ISERROR(VLOOKUP(A2989,'entry data'!B:G,6,0)),"",VLOOKUP(A2989,'entry data'!B:G,6,0))</f>
        <v/>
      </c>
      <c r="D2989" s="9" t="str">
        <f>IF(ISERROR(VLOOKUP(A2989,'entry data'!B:C,2,0)),"",VLOOKUP(A2989,'entry data'!B:C,2,0))</f>
        <v/>
      </c>
      <c r="E2989" s="9" t="str">
        <f>IF(ISERROR(VLOOKUP(A2989,'entry data'!B:E,4,0)),"",VLOOKUP(A2989,'entry data'!B:E,4,0))</f>
        <v/>
      </c>
      <c r="F2989" s="11" t="str">
        <f>IF(A2989="","",IF(ISERROR(VLOOKUP(A2989,'entry data'!B:F,5,0)),"",VLOOKUP(A2989,'entry data'!B:F,5,0)))</f>
        <v/>
      </c>
      <c r="G2989" s="12" t="str">
        <f>IF(A2989="","",IF(ISERROR(VLOOKUP(A2989,'entry data'!B:I,8,0)),"",VLOOKUP(A2989,'entry data'!B:I,7,0)))</f>
        <v/>
      </c>
      <c r="H2989" s="13" t="str">
        <f>IF(A2989="","",IF(B2989=1,VLOOKUP(A2989,'entry data'!B:D,3,0),I2988))</f>
        <v/>
      </c>
      <c r="I2989" s="14" t="str">
        <f>IF(A2989="","",IF(E2989="weekly",7,IF(E2989="fortnightly",14,IF(E2989="monthly",DATE(IF(MONTH(H2989)=12,YEAR(H2989)+1,YEAR(H2989)),VLOOKUP(MONTH(H2989),index!$D$2:$G$13,2,0),DAY(H2989)),
IF(E2989="quarterly",DATE(IF(MONTH(H2989)&gt;=10,YEAR(H2989)+1,YEAR(H2989)),VLOOKUP(MONTH(H2989),index!$D$2:$G$13,3,0),DAY(H2989)),
IF(E2989="halfyearly",DATE(IF(MONTH(H2989)&gt;=7,YEAR(H2989)+1,YEAR(H2989)),VLOOKUP(MONTH(H2989),index!$D$2:$G$13,4,0),DAY(H2989)),
DATE(YEAR(H2989)+1,MONTH(H2989),DAY(H2989)))))-H2989))+H2989)</f>
        <v/>
      </c>
      <c r="J2989" s="9" t="str">
        <f t="shared" si="298"/>
        <v/>
      </c>
      <c r="K2989" s="11" t="str">
        <f t="shared" si="299"/>
        <v/>
      </c>
      <c r="L2989" s="11" t="str">
        <f t="shared" si="300"/>
        <v/>
      </c>
      <c r="M2989" s="11" t="str">
        <f>IF(A2989="","",VLOOKUP(E2989,index!$A$1:$B$6,2,0)*K2989*G2989)</f>
        <v/>
      </c>
      <c r="N2989" s="11" t="str">
        <f>IF(A2989="","",-PMT(G2989*VLOOKUP(E2989,index!$A$1:$B$6,2,0),C2989,F2989,0,0))</f>
        <v/>
      </c>
      <c r="O2989" s="11" t="str">
        <f t="shared" si="301"/>
        <v/>
      </c>
      <c r="P2989" s="11" t="str">
        <f t="shared" si="296"/>
        <v/>
      </c>
    </row>
    <row r="2990" spans="1:16" x14ac:dyDescent="0.25">
      <c r="A2990" s="9" t="str">
        <f>IF(A2989="","",IF(B2989&lt;C2989,A2989,IF(A2989=MAX('entry data'!$B$8:$B$507),"",A2989+1)))</f>
        <v/>
      </c>
      <c r="B2990" s="9" t="str">
        <f t="shared" si="297"/>
        <v/>
      </c>
      <c r="C2990" s="9" t="str">
        <f>IF(ISERROR(VLOOKUP(A2990,'entry data'!B:G,6,0)),"",VLOOKUP(A2990,'entry data'!B:G,6,0))</f>
        <v/>
      </c>
      <c r="D2990" s="9" t="str">
        <f>IF(ISERROR(VLOOKUP(A2990,'entry data'!B:C,2,0)),"",VLOOKUP(A2990,'entry data'!B:C,2,0))</f>
        <v/>
      </c>
      <c r="E2990" s="9" t="str">
        <f>IF(ISERROR(VLOOKUP(A2990,'entry data'!B:E,4,0)),"",VLOOKUP(A2990,'entry data'!B:E,4,0))</f>
        <v/>
      </c>
      <c r="F2990" s="11" t="str">
        <f>IF(A2990="","",IF(ISERROR(VLOOKUP(A2990,'entry data'!B:F,5,0)),"",VLOOKUP(A2990,'entry data'!B:F,5,0)))</f>
        <v/>
      </c>
      <c r="G2990" s="12" t="str">
        <f>IF(A2990="","",IF(ISERROR(VLOOKUP(A2990,'entry data'!B:I,8,0)),"",VLOOKUP(A2990,'entry data'!B:I,7,0)))</f>
        <v/>
      </c>
      <c r="H2990" s="13" t="str">
        <f>IF(A2990="","",IF(B2990=1,VLOOKUP(A2990,'entry data'!B:D,3,0),I2989))</f>
        <v/>
      </c>
      <c r="I2990" s="14" t="str">
        <f>IF(A2990="","",IF(E2990="weekly",7,IF(E2990="fortnightly",14,IF(E2990="monthly",DATE(IF(MONTH(H2990)=12,YEAR(H2990)+1,YEAR(H2990)),VLOOKUP(MONTH(H2990),index!$D$2:$G$13,2,0),DAY(H2990)),
IF(E2990="quarterly",DATE(IF(MONTH(H2990)&gt;=10,YEAR(H2990)+1,YEAR(H2990)),VLOOKUP(MONTH(H2990),index!$D$2:$G$13,3,0),DAY(H2990)),
IF(E2990="halfyearly",DATE(IF(MONTH(H2990)&gt;=7,YEAR(H2990)+1,YEAR(H2990)),VLOOKUP(MONTH(H2990),index!$D$2:$G$13,4,0),DAY(H2990)),
DATE(YEAR(H2990)+1,MONTH(H2990),DAY(H2990)))))-H2990))+H2990)</f>
        <v/>
      </c>
      <c r="J2990" s="9" t="str">
        <f t="shared" si="298"/>
        <v/>
      </c>
      <c r="K2990" s="11" t="str">
        <f t="shared" si="299"/>
        <v/>
      </c>
      <c r="L2990" s="11" t="str">
        <f t="shared" si="300"/>
        <v/>
      </c>
      <c r="M2990" s="11" t="str">
        <f>IF(A2990="","",VLOOKUP(E2990,index!$A$1:$B$6,2,0)*K2990*G2990)</f>
        <v/>
      </c>
      <c r="N2990" s="11" t="str">
        <f>IF(A2990="","",-PMT(G2990*VLOOKUP(E2990,index!$A$1:$B$6,2,0),C2990,F2990,0,0))</f>
        <v/>
      </c>
      <c r="O2990" s="11" t="str">
        <f t="shared" si="301"/>
        <v/>
      </c>
      <c r="P2990" s="11" t="str">
        <f t="shared" si="296"/>
        <v/>
      </c>
    </row>
    <row r="2991" spans="1:16" x14ac:dyDescent="0.25">
      <c r="A2991" s="9" t="str">
        <f>IF(A2990="","",IF(B2990&lt;C2990,A2990,IF(A2990=MAX('entry data'!$B$8:$B$507),"",A2990+1)))</f>
        <v/>
      </c>
      <c r="B2991" s="9" t="str">
        <f t="shared" si="297"/>
        <v/>
      </c>
      <c r="C2991" s="9" t="str">
        <f>IF(ISERROR(VLOOKUP(A2991,'entry data'!B:G,6,0)),"",VLOOKUP(A2991,'entry data'!B:G,6,0))</f>
        <v/>
      </c>
      <c r="D2991" s="9" t="str">
        <f>IF(ISERROR(VLOOKUP(A2991,'entry data'!B:C,2,0)),"",VLOOKUP(A2991,'entry data'!B:C,2,0))</f>
        <v/>
      </c>
      <c r="E2991" s="9" t="str">
        <f>IF(ISERROR(VLOOKUP(A2991,'entry data'!B:E,4,0)),"",VLOOKUP(A2991,'entry data'!B:E,4,0))</f>
        <v/>
      </c>
      <c r="F2991" s="11" t="str">
        <f>IF(A2991="","",IF(ISERROR(VLOOKUP(A2991,'entry data'!B:F,5,0)),"",VLOOKUP(A2991,'entry data'!B:F,5,0)))</f>
        <v/>
      </c>
      <c r="G2991" s="12" t="str">
        <f>IF(A2991="","",IF(ISERROR(VLOOKUP(A2991,'entry data'!B:I,8,0)),"",VLOOKUP(A2991,'entry data'!B:I,7,0)))</f>
        <v/>
      </c>
      <c r="H2991" s="13" t="str">
        <f>IF(A2991="","",IF(B2991=1,VLOOKUP(A2991,'entry data'!B:D,3,0),I2990))</f>
        <v/>
      </c>
      <c r="I2991" s="14" t="str">
        <f>IF(A2991="","",IF(E2991="weekly",7,IF(E2991="fortnightly",14,IF(E2991="monthly",DATE(IF(MONTH(H2991)=12,YEAR(H2991)+1,YEAR(H2991)),VLOOKUP(MONTH(H2991),index!$D$2:$G$13,2,0),DAY(H2991)),
IF(E2991="quarterly",DATE(IF(MONTH(H2991)&gt;=10,YEAR(H2991)+1,YEAR(H2991)),VLOOKUP(MONTH(H2991),index!$D$2:$G$13,3,0),DAY(H2991)),
IF(E2991="halfyearly",DATE(IF(MONTH(H2991)&gt;=7,YEAR(H2991)+1,YEAR(H2991)),VLOOKUP(MONTH(H2991),index!$D$2:$G$13,4,0),DAY(H2991)),
DATE(YEAR(H2991)+1,MONTH(H2991),DAY(H2991)))))-H2991))+H2991)</f>
        <v/>
      </c>
      <c r="J2991" s="9" t="str">
        <f t="shared" si="298"/>
        <v/>
      </c>
      <c r="K2991" s="11" t="str">
        <f t="shared" si="299"/>
        <v/>
      </c>
      <c r="L2991" s="11" t="str">
        <f t="shared" si="300"/>
        <v/>
      </c>
      <c r="M2991" s="11" t="str">
        <f>IF(A2991="","",VLOOKUP(E2991,index!$A$1:$B$6,2,0)*K2991*G2991)</f>
        <v/>
      </c>
      <c r="N2991" s="11" t="str">
        <f>IF(A2991="","",-PMT(G2991*VLOOKUP(E2991,index!$A$1:$B$6,2,0),C2991,F2991,0,0))</f>
        <v/>
      </c>
      <c r="O2991" s="11" t="str">
        <f t="shared" si="301"/>
        <v/>
      </c>
      <c r="P2991" s="11" t="str">
        <f t="shared" si="296"/>
        <v/>
      </c>
    </row>
    <row r="2992" spans="1:16" x14ac:dyDescent="0.25">
      <c r="A2992" s="9" t="str">
        <f>IF(A2991="","",IF(B2991&lt;C2991,A2991,IF(A2991=MAX('entry data'!$B$8:$B$507),"",A2991+1)))</f>
        <v/>
      </c>
      <c r="B2992" s="9" t="str">
        <f t="shared" si="297"/>
        <v/>
      </c>
      <c r="C2992" s="9" t="str">
        <f>IF(ISERROR(VLOOKUP(A2992,'entry data'!B:G,6,0)),"",VLOOKUP(A2992,'entry data'!B:G,6,0))</f>
        <v/>
      </c>
      <c r="D2992" s="9" t="str">
        <f>IF(ISERROR(VLOOKUP(A2992,'entry data'!B:C,2,0)),"",VLOOKUP(A2992,'entry data'!B:C,2,0))</f>
        <v/>
      </c>
      <c r="E2992" s="9" t="str">
        <f>IF(ISERROR(VLOOKUP(A2992,'entry data'!B:E,4,0)),"",VLOOKUP(A2992,'entry data'!B:E,4,0))</f>
        <v/>
      </c>
      <c r="F2992" s="11" t="str">
        <f>IF(A2992="","",IF(ISERROR(VLOOKUP(A2992,'entry data'!B:F,5,0)),"",VLOOKUP(A2992,'entry data'!B:F,5,0)))</f>
        <v/>
      </c>
      <c r="G2992" s="12" t="str">
        <f>IF(A2992="","",IF(ISERROR(VLOOKUP(A2992,'entry data'!B:I,8,0)),"",VLOOKUP(A2992,'entry data'!B:I,7,0)))</f>
        <v/>
      </c>
      <c r="H2992" s="13" t="str">
        <f>IF(A2992="","",IF(B2992=1,VLOOKUP(A2992,'entry data'!B:D,3,0),I2991))</f>
        <v/>
      </c>
      <c r="I2992" s="14" t="str">
        <f>IF(A2992="","",IF(E2992="weekly",7,IF(E2992="fortnightly",14,IF(E2992="monthly",DATE(IF(MONTH(H2992)=12,YEAR(H2992)+1,YEAR(H2992)),VLOOKUP(MONTH(H2992),index!$D$2:$G$13,2,0),DAY(H2992)),
IF(E2992="quarterly",DATE(IF(MONTH(H2992)&gt;=10,YEAR(H2992)+1,YEAR(H2992)),VLOOKUP(MONTH(H2992),index!$D$2:$G$13,3,0),DAY(H2992)),
IF(E2992="halfyearly",DATE(IF(MONTH(H2992)&gt;=7,YEAR(H2992)+1,YEAR(H2992)),VLOOKUP(MONTH(H2992),index!$D$2:$G$13,4,0),DAY(H2992)),
DATE(YEAR(H2992)+1,MONTH(H2992),DAY(H2992)))))-H2992))+H2992)</f>
        <v/>
      </c>
      <c r="J2992" s="9" t="str">
        <f t="shared" si="298"/>
        <v/>
      </c>
      <c r="K2992" s="11" t="str">
        <f t="shared" si="299"/>
        <v/>
      </c>
      <c r="L2992" s="11" t="str">
        <f t="shared" si="300"/>
        <v/>
      </c>
      <c r="M2992" s="11" t="str">
        <f>IF(A2992="","",VLOOKUP(E2992,index!$A$1:$B$6,2,0)*K2992*G2992)</f>
        <v/>
      </c>
      <c r="N2992" s="11" t="str">
        <f>IF(A2992="","",-PMT(G2992*VLOOKUP(E2992,index!$A$1:$B$6,2,0),C2992,F2992,0,0))</f>
        <v/>
      </c>
      <c r="O2992" s="11" t="str">
        <f t="shared" si="301"/>
        <v/>
      </c>
      <c r="P2992" s="11" t="str">
        <f t="shared" si="296"/>
        <v/>
      </c>
    </row>
    <row r="2993" spans="1:16" x14ac:dyDescent="0.25">
      <c r="A2993" s="9" t="str">
        <f>IF(A2992="","",IF(B2992&lt;C2992,A2992,IF(A2992=MAX('entry data'!$B$8:$B$507),"",A2992+1)))</f>
        <v/>
      </c>
      <c r="B2993" s="9" t="str">
        <f t="shared" si="297"/>
        <v/>
      </c>
      <c r="C2993" s="9" t="str">
        <f>IF(ISERROR(VLOOKUP(A2993,'entry data'!B:G,6,0)),"",VLOOKUP(A2993,'entry data'!B:G,6,0))</f>
        <v/>
      </c>
      <c r="D2993" s="9" t="str">
        <f>IF(ISERROR(VLOOKUP(A2993,'entry data'!B:C,2,0)),"",VLOOKUP(A2993,'entry data'!B:C,2,0))</f>
        <v/>
      </c>
      <c r="E2993" s="9" t="str">
        <f>IF(ISERROR(VLOOKUP(A2993,'entry data'!B:E,4,0)),"",VLOOKUP(A2993,'entry data'!B:E,4,0))</f>
        <v/>
      </c>
      <c r="F2993" s="11" t="str">
        <f>IF(A2993="","",IF(ISERROR(VLOOKUP(A2993,'entry data'!B:F,5,0)),"",VLOOKUP(A2993,'entry data'!B:F,5,0)))</f>
        <v/>
      </c>
      <c r="G2993" s="12" t="str">
        <f>IF(A2993="","",IF(ISERROR(VLOOKUP(A2993,'entry data'!B:I,8,0)),"",VLOOKUP(A2993,'entry data'!B:I,7,0)))</f>
        <v/>
      </c>
      <c r="H2993" s="13" t="str">
        <f>IF(A2993="","",IF(B2993=1,VLOOKUP(A2993,'entry data'!B:D,3,0),I2992))</f>
        <v/>
      </c>
      <c r="I2993" s="14" t="str">
        <f>IF(A2993="","",IF(E2993="weekly",7,IF(E2993="fortnightly",14,IF(E2993="monthly",DATE(IF(MONTH(H2993)=12,YEAR(H2993)+1,YEAR(H2993)),VLOOKUP(MONTH(H2993),index!$D$2:$G$13,2,0),DAY(H2993)),
IF(E2993="quarterly",DATE(IF(MONTH(H2993)&gt;=10,YEAR(H2993)+1,YEAR(H2993)),VLOOKUP(MONTH(H2993),index!$D$2:$G$13,3,0),DAY(H2993)),
IF(E2993="halfyearly",DATE(IF(MONTH(H2993)&gt;=7,YEAR(H2993)+1,YEAR(H2993)),VLOOKUP(MONTH(H2993),index!$D$2:$G$13,4,0),DAY(H2993)),
DATE(YEAR(H2993)+1,MONTH(H2993),DAY(H2993)))))-H2993))+H2993)</f>
        <v/>
      </c>
      <c r="J2993" s="9" t="str">
        <f t="shared" si="298"/>
        <v/>
      </c>
      <c r="K2993" s="11" t="str">
        <f t="shared" si="299"/>
        <v/>
      </c>
      <c r="L2993" s="11" t="str">
        <f t="shared" si="300"/>
        <v/>
      </c>
      <c r="M2993" s="11" t="str">
        <f>IF(A2993="","",VLOOKUP(E2993,index!$A$1:$B$6,2,0)*K2993*G2993)</f>
        <v/>
      </c>
      <c r="N2993" s="11" t="str">
        <f>IF(A2993="","",-PMT(G2993*VLOOKUP(E2993,index!$A$1:$B$6,2,0),C2993,F2993,0,0))</f>
        <v/>
      </c>
      <c r="O2993" s="11" t="str">
        <f t="shared" si="301"/>
        <v/>
      </c>
      <c r="P2993" s="11" t="str">
        <f t="shared" si="296"/>
        <v/>
      </c>
    </row>
    <row r="2994" spans="1:16" x14ac:dyDescent="0.25">
      <c r="A2994" s="9" t="str">
        <f>IF(A2993="","",IF(B2993&lt;C2993,A2993,IF(A2993=MAX('entry data'!$B$8:$B$507),"",A2993+1)))</f>
        <v/>
      </c>
      <c r="B2994" s="9" t="str">
        <f t="shared" si="297"/>
        <v/>
      </c>
      <c r="C2994" s="9" t="str">
        <f>IF(ISERROR(VLOOKUP(A2994,'entry data'!B:G,6,0)),"",VLOOKUP(A2994,'entry data'!B:G,6,0))</f>
        <v/>
      </c>
      <c r="D2994" s="9" t="str">
        <f>IF(ISERROR(VLOOKUP(A2994,'entry data'!B:C,2,0)),"",VLOOKUP(A2994,'entry data'!B:C,2,0))</f>
        <v/>
      </c>
      <c r="E2994" s="9" t="str">
        <f>IF(ISERROR(VLOOKUP(A2994,'entry data'!B:E,4,0)),"",VLOOKUP(A2994,'entry data'!B:E,4,0))</f>
        <v/>
      </c>
      <c r="F2994" s="11" t="str">
        <f>IF(A2994="","",IF(ISERROR(VLOOKUP(A2994,'entry data'!B:F,5,0)),"",VLOOKUP(A2994,'entry data'!B:F,5,0)))</f>
        <v/>
      </c>
      <c r="G2994" s="12" t="str">
        <f>IF(A2994="","",IF(ISERROR(VLOOKUP(A2994,'entry data'!B:I,8,0)),"",VLOOKUP(A2994,'entry data'!B:I,7,0)))</f>
        <v/>
      </c>
      <c r="H2994" s="13" t="str">
        <f>IF(A2994="","",IF(B2994=1,VLOOKUP(A2994,'entry data'!B:D,3,0),I2993))</f>
        <v/>
      </c>
      <c r="I2994" s="14" t="str">
        <f>IF(A2994="","",IF(E2994="weekly",7,IF(E2994="fortnightly",14,IF(E2994="monthly",DATE(IF(MONTH(H2994)=12,YEAR(H2994)+1,YEAR(H2994)),VLOOKUP(MONTH(H2994),index!$D$2:$G$13,2,0),DAY(H2994)),
IF(E2994="quarterly",DATE(IF(MONTH(H2994)&gt;=10,YEAR(H2994)+1,YEAR(H2994)),VLOOKUP(MONTH(H2994),index!$D$2:$G$13,3,0),DAY(H2994)),
IF(E2994="halfyearly",DATE(IF(MONTH(H2994)&gt;=7,YEAR(H2994)+1,YEAR(H2994)),VLOOKUP(MONTH(H2994),index!$D$2:$G$13,4,0),DAY(H2994)),
DATE(YEAR(H2994)+1,MONTH(H2994),DAY(H2994)))))-H2994))+H2994)</f>
        <v/>
      </c>
      <c r="J2994" s="9" t="str">
        <f t="shared" si="298"/>
        <v/>
      </c>
      <c r="K2994" s="11" t="str">
        <f t="shared" si="299"/>
        <v/>
      </c>
      <c r="L2994" s="11" t="str">
        <f t="shared" si="300"/>
        <v/>
      </c>
      <c r="M2994" s="11" t="str">
        <f>IF(A2994="","",VLOOKUP(E2994,index!$A$1:$B$6,2,0)*K2994*G2994)</f>
        <v/>
      </c>
      <c r="N2994" s="11" t="str">
        <f>IF(A2994="","",-PMT(G2994*VLOOKUP(E2994,index!$A$1:$B$6,2,0),C2994,F2994,0,0))</f>
        <v/>
      </c>
      <c r="O2994" s="11" t="str">
        <f t="shared" si="301"/>
        <v/>
      </c>
      <c r="P2994" s="11" t="str">
        <f t="shared" si="296"/>
        <v/>
      </c>
    </row>
    <row r="2995" spans="1:16" x14ac:dyDescent="0.25">
      <c r="A2995" s="9" t="str">
        <f>IF(A2994="","",IF(B2994&lt;C2994,A2994,IF(A2994=MAX('entry data'!$B$8:$B$507),"",A2994+1)))</f>
        <v/>
      </c>
      <c r="B2995" s="9" t="str">
        <f t="shared" si="297"/>
        <v/>
      </c>
      <c r="C2995" s="9" t="str">
        <f>IF(ISERROR(VLOOKUP(A2995,'entry data'!B:G,6,0)),"",VLOOKUP(A2995,'entry data'!B:G,6,0))</f>
        <v/>
      </c>
      <c r="D2995" s="9" t="str">
        <f>IF(ISERROR(VLOOKUP(A2995,'entry data'!B:C,2,0)),"",VLOOKUP(A2995,'entry data'!B:C,2,0))</f>
        <v/>
      </c>
      <c r="E2995" s="9" t="str">
        <f>IF(ISERROR(VLOOKUP(A2995,'entry data'!B:E,4,0)),"",VLOOKUP(A2995,'entry data'!B:E,4,0))</f>
        <v/>
      </c>
      <c r="F2995" s="11" t="str">
        <f>IF(A2995="","",IF(ISERROR(VLOOKUP(A2995,'entry data'!B:F,5,0)),"",VLOOKUP(A2995,'entry data'!B:F,5,0)))</f>
        <v/>
      </c>
      <c r="G2995" s="12" t="str">
        <f>IF(A2995="","",IF(ISERROR(VLOOKUP(A2995,'entry data'!B:I,8,0)),"",VLOOKUP(A2995,'entry data'!B:I,7,0)))</f>
        <v/>
      </c>
      <c r="H2995" s="13" t="str">
        <f>IF(A2995="","",IF(B2995=1,VLOOKUP(A2995,'entry data'!B:D,3,0),I2994))</f>
        <v/>
      </c>
      <c r="I2995" s="14" t="str">
        <f>IF(A2995="","",IF(E2995="weekly",7,IF(E2995="fortnightly",14,IF(E2995="monthly",DATE(IF(MONTH(H2995)=12,YEAR(H2995)+1,YEAR(H2995)),VLOOKUP(MONTH(H2995),index!$D$2:$G$13,2,0),DAY(H2995)),
IF(E2995="quarterly",DATE(IF(MONTH(H2995)&gt;=10,YEAR(H2995)+1,YEAR(H2995)),VLOOKUP(MONTH(H2995),index!$D$2:$G$13,3,0),DAY(H2995)),
IF(E2995="halfyearly",DATE(IF(MONTH(H2995)&gt;=7,YEAR(H2995)+1,YEAR(H2995)),VLOOKUP(MONTH(H2995),index!$D$2:$G$13,4,0),DAY(H2995)),
DATE(YEAR(H2995)+1,MONTH(H2995),DAY(H2995)))))-H2995))+H2995)</f>
        <v/>
      </c>
      <c r="J2995" s="9" t="str">
        <f t="shared" si="298"/>
        <v/>
      </c>
      <c r="K2995" s="11" t="str">
        <f t="shared" si="299"/>
        <v/>
      </c>
      <c r="L2995" s="11" t="str">
        <f t="shared" si="300"/>
        <v/>
      </c>
      <c r="M2995" s="11" t="str">
        <f>IF(A2995="","",VLOOKUP(E2995,index!$A$1:$B$6,2,0)*K2995*G2995)</f>
        <v/>
      </c>
      <c r="N2995" s="11" t="str">
        <f>IF(A2995="","",-PMT(G2995*VLOOKUP(E2995,index!$A$1:$B$6,2,0),C2995,F2995,0,0))</f>
        <v/>
      </c>
      <c r="O2995" s="11" t="str">
        <f t="shared" si="301"/>
        <v/>
      </c>
      <c r="P2995" s="11" t="str">
        <f t="shared" si="296"/>
        <v/>
      </c>
    </row>
    <row r="2996" spans="1:16" x14ac:dyDescent="0.25">
      <c r="A2996" s="9" t="str">
        <f>IF(A2995="","",IF(B2995&lt;C2995,A2995,IF(A2995=MAX('entry data'!$B$8:$B$507),"",A2995+1)))</f>
        <v/>
      </c>
      <c r="B2996" s="9" t="str">
        <f t="shared" si="297"/>
        <v/>
      </c>
      <c r="C2996" s="9" t="str">
        <f>IF(ISERROR(VLOOKUP(A2996,'entry data'!B:G,6,0)),"",VLOOKUP(A2996,'entry data'!B:G,6,0))</f>
        <v/>
      </c>
      <c r="D2996" s="9" t="str">
        <f>IF(ISERROR(VLOOKUP(A2996,'entry data'!B:C,2,0)),"",VLOOKUP(A2996,'entry data'!B:C,2,0))</f>
        <v/>
      </c>
      <c r="E2996" s="9" t="str">
        <f>IF(ISERROR(VLOOKUP(A2996,'entry data'!B:E,4,0)),"",VLOOKUP(A2996,'entry data'!B:E,4,0))</f>
        <v/>
      </c>
      <c r="F2996" s="11" t="str">
        <f>IF(A2996="","",IF(ISERROR(VLOOKUP(A2996,'entry data'!B:F,5,0)),"",VLOOKUP(A2996,'entry data'!B:F,5,0)))</f>
        <v/>
      </c>
      <c r="G2996" s="12" t="str">
        <f>IF(A2996="","",IF(ISERROR(VLOOKUP(A2996,'entry data'!B:I,8,0)),"",VLOOKUP(A2996,'entry data'!B:I,7,0)))</f>
        <v/>
      </c>
      <c r="H2996" s="13" t="str">
        <f>IF(A2996="","",IF(B2996=1,VLOOKUP(A2996,'entry data'!B:D,3,0),I2995))</f>
        <v/>
      </c>
      <c r="I2996" s="14" t="str">
        <f>IF(A2996="","",IF(E2996="weekly",7,IF(E2996="fortnightly",14,IF(E2996="monthly",DATE(IF(MONTH(H2996)=12,YEAR(H2996)+1,YEAR(H2996)),VLOOKUP(MONTH(H2996),index!$D$2:$G$13,2,0),DAY(H2996)),
IF(E2996="quarterly",DATE(IF(MONTH(H2996)&gt;=10,YEAR(H2996)+1,YEAR(H2996)),VLOOKUP(MONTH(H2996),index!$D$2:$G$13,3,0),DAY(H2996)),
IF(E2996="halfyearly",DATE(IF(MONTH(H2996)&gt;=7,YEAR(H2996)+1,YEAR(H2996)),VLOOKUP(MONTH(H2996),index!$D$2:$G$13,4,0),DAY(H2996)),
DATE(YEAR(H2996)+1,MONTH(H2996),DAY(H2996)))))-H2996))+H2996)</f>
        <v/>
      </c>
      <c r="J2996" s="9" t="str">
        <f t="shared" si="298"/>
        <v/>
      </c>
      <c r="K2996" s="11" t="str">
        <f t="shared" si="299"/>
        <v/>
      </c>
      <c r="L2996" s="11" t="str">
        <f t="shared" si="300"/>
        <v/>
      </c>
      <c r="M2996" s="11" t="str">
        <f>IF(A2996="","",VLOOKUP(E2996,index!$A$1:$B$6,2,0)*K2996*G2996)</f>
        <v/>
      </c>
      <c r="N2996" s="11" t="str">
        <f>IF(A2996="","",-PMT(G2996*VLOOKUP(E2996,index!$A$1:$B$6,2,0),C2996,F2996,0,0))</f>
        <v/>
      </c>
      <c r="O2996" s="11" t="str">
        <f t="shared" si="301"/>
        <v/>
      </c>
      <c r="P2996" s="11" t="str">
        <f t="shared" si="296"/>
        <v/>
      </c>
    </row>
    <row r="2997" spans="1:16" x14ac:dyDescent="0.25">
      <c r="A2997" s="9" t="str">
        <f>IF(A2996="","",IF(B2996&lt;C2996,A2996,IF(A2996=MAX('entry data'!$B$8:$B$507),"",A2996+1)))</f>
        <v/>
      </c>
      <c r="B2997" s="9" t="str">
        <f t="shared" si="297"/>
        <v/>
      </c>
      <c r="C2997" s="9" t="str">
        <f>IF(ISERROR(VLOOKUP(A2997,'entry data'!B:G,6,0)),"",VLOOKUP(A2997,'entry data'!B:G,6,0))</f>
        <v/>
      </c>
      <c r="D2997" s="9" t="str">
        <f>IF(ISERROR(VLOOKUP(A2997,'entry data'!B:C,2,0)),"",VLOOKUP(A2997,'entry data'!B:C,2,0))</f>
        <v/>
      </c>
      <c r="E2997" s="9" t="str">
        <f>IF(ISERROR(VLOOKUP(A2997,'entry data'!B:E,4,0)),"",VLOOKUP(A2997,'entry data'!B:E,4,0))</f>
        <v/>
      </c>
      <c r="F2997" s="11" t="str">
        <f>IF(A2997="","",IF(ISERROR(VLOOKUP(A2997,'entry data'!B:F,5,0)),"",VLOOKUP(A2997,'entry data'!B:F,5,0)))</f>
        <v/>
      </c>
      <c r="G2997" s="12" t="str">
        <f>IF(A2997="","",IF(ISERROR(VLOOKUP(A2997,'entry data'!B:I,8,0)),"",VLOOKUP(A2997,'entry data'!B:I,7,0)))</f>
        <v/>
      </c>
      <c r="H2997" s="13" t="str">
        <f>IF(A2997="","",IF(B2997=1,VLOOKUP(A2997,'entry data'!B:D,3,0),I2996))</f>
        <v/>
      </c>
      <c r="I2997" s="14" t="str">
        <f>IF(A2997="","",IF(E2997="weekly",7,IF(E2997="fortnightly",14,IF(E2997="monthly",DATE(IF(MONTH(H2997)=12,YEAR(H2997)+1,YEAR(H2997)),VLOOKUP(MONTH(H2997),index!$D$2:$G$13,2,0),DAY(H2997)),
IF(E2997="quarterly",DATE(IF(MONTH(H2997)&gt;=10,YEAR(H2997)+1,YEAR(H2997)),VLOOKUP(MONTH(H2997),index!$D$2:$G$13,3,0),DAY(H2997)),
IF(E2997="halfyearly",DATE(IF(MONTH(H2997)&gt;=7,YEAR(H2997)+1,YEAR(H2997)),VLOOKUP(MONTH(H2997),index!$D$2:$G$13,4,0),DAY(H2997)),
DATE(YEAR(H2997)+1,MONTH(H2997),DAY(H2997)))))-H2997))+H2997)</f>
        <v/>
      </c>
      <c r="J2997" s="9" t="str">
        <f t="shared" si="298"/>
        <v/>
      </c>
      <c r="K2997" s="11" t="str">
        <f t="shared" si="299"/>
        <v/>
      </c>
      <c r="L2997" s="11" t="str">
        <f t="shared" si="300"/>
        <v/>
      </c>
      <c r="M2997" s="11" t="str">
        <f>IF(A2997="","",VLOOKUP(E2997,index!$A$1:$B$6,2,0)*K2997*G2997)</f>
        <v/>
      </c>
      <c r="N2997" s="11" t="str">
        <f>IF(A2997="","",-PMT(G2997*VLOOKUP(E2997,index!$A$1:$B$6,2,0),C2997,F2997,0,0))</f>
        <v/>
      </c>
      <c r="O2997" s="11" t="str">
        <f t="shared" si="301"/>
        <v/>
      </c>
      <c r="P2997" s="11" t="str">
        <f t="shared" si="296"/>
        <v/>
      </c>
    </row>
    <row r="2998" spans="1:16" x14ac:dyDescent="0.25">
      <c r="A2998" s="9" t="str">
        <f>IF(A2997="","",IF(B2997&lt;C2997,A2997,IF(A2997=MAX('entry data'!$B$8:$B$507),"",A2997+1)))</f>
        <v/>
      </c>
      <c r="B2998" s="9" t="str">
        <f t="shared" si="297"/>
        <v/>
      </c>
      <c r="C2998" s="9" t="str">
        <f>IF(ISERROR(VLOOKUP(A2998,'entry data'!B:G,6,0)),"",VLOOKUP(A2998,'entry data'!B:G,6,0))</f>
        <v/>
      </c>
      <c r="D2998" s="9" t="str">
        <f>IF(ISERROR(VLOOKUP(A2998,'entry data'!B:C,2,0)),"",VLOOKUP(A2998,'entry data'!B:C,2,0))</f>
        <v/>
      </c>
      <c r="E2998" s="9" t="str">
        <f>IF(ISERROR(VLOOKUP(A2998,'entry data'!B:E,4,0)),"",VLOOKUP(A2998,'entry data'!B:E,4,0))</f>
        <v/>
      </c>
      <c r="F2998" s="11" t="str">
        <f>IF(A2998="","",IF(ISERROR(VLOOKUP(A2998,'entry data'!B:F,5,0)),"",VLOOKUP(A2998,'entry data'!B:F,5,0)))</f>
        <v/>
      </c>
      <c r="G2998" s="12" t="str">
        <f>IF(A2998="","",IF(ISERROR(VLOOKUP(A2998,'entry data'!B:I,8,0)),"",VLOOKUP(A2998,'entry data'!B:I,7,0)))</f>
        <v/>
      </c>
      <c r="H2998" s="13" t="str">
        <f>IF(A2998="","",IF(B2998=1,VLOOKUP(A2998,'entry data'!B:D,3,0),I2997))</f>
        <v/>
      </c>
      <c r="I2998" s="14" t="str">
        <f>IF(A2998="","",IF(E2998="weekly",7,IF(E2998="fortnightly",14,IF(E2998="monthly",DATE(IF(MONTH(H2998)=12,YEAR(H2998)+1,YEAR(H2998)),VLOOKUP(MONTH(H2998),index!$D$2:$G$13,2,0),DAY(H2998)),
IF(E2998="quarterly",DATE(IF(MONTH(H2998)&gt;=10,YEAR(H2998)+1,YEAR(H2998)),VLOOKUP(MONTH(H2998),index!$D$2:$G$13,3,0),DAY(H2998)),
IF(E2998="halfyearly",DATE(IF(MONTH(H2998)&gt;=7,YEAR(H2998)+1,YEAR(H2998)),VLOOKUP(MONTH(H2998),index!$D$2:$G$13,4,0),DAY(H2998)),
DATE(YEAR(H2998)+1,MONTH(H2998),DAY(H2998)))))-H2998))+H2998)</f>
        <v/>
      </c>
      <c r="J2998" s="9" t="str">
        <f t="shared" si="298"/>
        <v/>
      </c>
      <c r="K2998" s="11" t="str">
        <f t="shared" si="299"/>
        <v/>
      </c>
      <c r="L2998" s="11" t="str">
        <f t="shared" si="300"/>
        <v/>
      </c>
      <c r="M2998" s="11" t="str">
        <f>IF(A2998="","",VLOOKUP(E2998,index!$A$1:$B$6,2,0)*K2998*G2998)</f>
        <v/>
      </c>
      <c r="N2998" s="11" t="str">
        <f>IF(A2998="","",-PMT(G2998*VLOOKUP(E2998,index!$A$1:$B$6,2,0),C2998,F2998,0,0))</f>
        <v/>
      </c>
      <c r="O2998" s="11" t="str">
        <f t="shared" si="301"/>
        <v/>
      </c>
      <c r="P2998" s="11" t="str">
        <f t="shared" si="296"/>
        <v/>
      </c>
    </row>
    <row r="2999" spans="1:16" x14ac:dyDescent="0.25">
      <c r="A2999" s="9" t="str">
        <f>IF(A2998="","",IF(B2998&lt;C2998,A2998,IF(A2998=MAX('entry data'!$B$8:$B$507),"",A2998+1)))</f>
        <v/>
      </c>
      <c r="B2999" s="9" t="str">
        <f t="shared" si="297"/>
        <v/>
      </c>
      <c r="C2999" s="9" t="str">
        <f>IF(ISERROR(VLOOKUP(A2999,'entry data'!B:G,6,0)),"",VLOOKUP(A2999,'entry data'!B:G,6,0))</f>
        <v/>
      </c>
      <c r="D2999" s="9" t="str">
        <f>IF(ISERROR(VLOOKUP(A2999,'entry data'!B:C,2,0)),"",VLOOKUP(A2999,'entry data'!B:C,2,0))</f>
        <v/>
      </c>
      <c r="E2999" s="9" t="str">
        <f>IF(ISERROR(VLOOKUP(A2999,'entry data'!B:E,4,0)),"",VLOOKUP(A2999,'entry data'!B:E,4,0))</f>
        <v/>
      </c>
      <c r="F2999" s="11" t="str">
        <f>IF(A2999="","",IF(ISERROR(VLOOKUP(A2999,'entry data'!B:F,5,0)),"",VLOOKUP(A2999,'entry data'!B:F,5,0)))</f>
        <v/>
      </c>
      <c r="G2999" s="12" t="str">
        <f>IF(A2999="","",IF(ISERROR(VLOOKUP(A2999,'entry data'!B:I,8,0)),"",VLOOKUP(A2999,'entry data'!B:I,7,0)))</f>
        <v/>
      </c>
      <c r="H2999" s="13" t="str">
        <f>IF(A2999="","",IF(B2999=1,VLOOKUP(A2999,'entry data'!B:D,3,0),I2998))</f>
        <v/>
      </c>
      <c r="I2999" s="14" t="str">
        <f>IF(A2999="","",IF(E2999="weekly",7,IF(E2999="fortnightly",14,IF(E2999="monthly",DATE(IF(MONTH(H2999)=12,YEAR(H2999)+1,YEAR(H2999)),VLOOKUP(MONTH(H2999),index!$D$2:$G$13,2,0),DAY(H2999)),
IF(E2999="quarterly",DATE(IF(MONTH(H2999)&gt;=10,YEAR(H2999)+1,YEAR(H2999)),VLOOKUP(MONTH(H2999),index!$D$2:$G$13,3,0),DAY(H2999)),
IF(E2999="halfyearly",DATE(IF(MONTH(H2999)&gt;=7,YEAR(H2999)+1,YEAR(H2999)),VLOOKUP(MONTH(H2999),index!$D$2:$G$13,4,0),DAY(H2999)),
DATE(YEAR(H2999)+1,MONTH(H2999),DAY(H2999)))))-H2999))+H2999)</f>
        <v/>
      </c>
      <c r="J2999" s="9" t="str">
        <f t="shared" si="298"/>
        <v/>
      </c>
      <c r="K2999" s="11" t="str">
        <f t="shared" si="299"/>
        <v/>
      </c>
      <c r="L2999" s="11" t="str">
        <f t="shared" si="300"/>
        <v/>
      </c>
      <c r="M2999" s="11" t="str">
        <f>IF(A2999="","",VLOOKUP(E2999,index!$A$1:$B$6,2,0)*K2999*G2999)</f>
        <v/>
      </c>
      <c r="N2999" s="11" t="str">
        <f>IF(A2999="","",-PMT(G2999*VLOOKUP(E2999,index!$A$1:$B$6,2,0),C2999,F2999,0,0))</f>
        <v/>
      </c>
      <c r="O2999" s="11" t="str">
        <f t="shared" si="301"/>
        <v/>
      </c>
      <c r="P2999" s="11" t="str">
        <f t="shared" si="296"/>
        <v/>
      </c>
    </row>
    <row r="3000" spans="1:16" x14ac:dyDescent="0.25">
      <c r="A3000" s="9" t="str">
        <f>IF(A2999="","",IF(B2999&lt;C2999,A2999,IF(A2999=MAX('entry data'!$B$8:$B$507),"",A2999+1)))</f>
        <v/>
      </c>
      <c r="B3000" s="9" t="str">
        <f t="shared" si="297"/>
        <v/>
      </c>
      <c r="C3000" s="9" t="str">
        <f>IF(ISERROR(VLOOKUP(A3000,'entry data'!B:G,6,0)),"",VLOOKUP(A3000,'entry data'!B:G,6,0))</f>
        <v/>
      </c>
      <c r="D3000" s="9" t="str">
        <f>IF(ISERROR(VLOOKUP(A3000,'entry data'!B:C,2,0)),"",VLOOKUP(A3000,'entry data'!B:C,2,0))</f>
        <v/>
      </c>
      <c r="E3000" s="9" t="str">
        <f>IF(ISERROR(VLOOKUP(A3000,'entry data'!B:E,4,0)),"",VLOOKUP(A3000,'entry data'!B:E,4,0))</f>
        <v/>
      </c>
      <c r="F3000" s="11" t="str">
        <f>IF(A3000="","",IF(ISERROR(VLOOKUP(A3000,'entry data'!B:F,5,0)),"",VLOOKUP(A3000,'entry data'!B:F,5,0)))</f>
        <v/>
      </c>
      <c r="G3000" s="12" t="str">
        <f>IF(A3000="","",IF(ISERROR(VLOOKUP(A3000,'entry data'!B:I,8,0)),"",VLOOKUP(A3000,'entry data'!B:I,7,0)))</f>
        <v/>
      </c>
      <c r="H3000" s="13" t="str">
        <f>IF(A3000="","",IF(B3000=1,VLOOKUP(A3000,'entry data'!B:D,3,0),I2999))</f>
        <v/>
      </c>
      <c r="I3000" s="14" t="str">
        <f>IF(A3000="","",IF(E3000="weekly",7,IF(E3000="fortnightly",14,IF(E3000="monthly",DATE(IF(MONTH(H3000)=12,YEAR(H3000)+1,YEAR(H3000)),VLOOKUP(MONTH(H3000),index!$D$2:$G$13,2,0),DAY(H3000)),
IF(E3000="quarterly",DATE(IF(MONTH(H3000)&gt;=10,YEAR(H3000)+1,YEAR(H3000)),VLOOKUP(MONTH(H3000),index!$D$2:$G$13,3,0),DAY(H3000)),
IF(E3000="halfyearly",DATE(IF(MONTH(H3000)&gt;=7,YEAR(H3000)+1,YEAR(H3000)),VLOOKUP(MONTH(H3000),index!$D$2:$G$13,4,0),DAY(H3000)),
DATE(YEAR(H3000)+1,MONTH(H3000),DAY(H3000)))))-H3000))+H3000)</f>
        <v/>
      </c>
      <c r="J3000" s="9" t="str">
        <f t="shared" si="298"/>
        <v/>
      </c>
      <c r="K3000" s="11" t="str">
        <f t="shared" si="299"/>
        <v/>
      </c>
      <c r="L3000" s="11" t="str">
        <f t="shared" si="300"/>
        <v/>
      </c>
      <c r="M3000" s="11" t="str">
        <f>IF(A3000="","",VLOOKUP(E3000,index!$A$1:$B$6,2,0)*K3000*G3000)</f>
        <v/>
      </c>
      <c r="N3000" s="11" t="str">
        <f>IF(A3000="","",-PMT(G3000*VLOOKUP(E3000,index!$A$1:$B$6,2,0),C3000,F3000,0,0))</f>
        <v/>
      </c>
      <c r="O3000" s="11" t="str">
        <f t="shared" si="301"/>
        <v/>
      </c>
      <c r="P3000" s="11" t="str">
        <f t="shared" si="296"/>
        <v/>
      </c>
    </row>
    <row r="3001" spans="1:16" x14ac:dyDescent="0.25">
      <c r="A3001" s="9" t="str">
        <f>IF(A3000="","",IF(B3000&lt;C3000,A3000,IF(A3000=MAX('entry data'!$B$8:$B$507),"",A3000+1)))</f>
        <v/>
      </c>
      <c r="B3001" s="9" t="str">
        <f t="shared" si="297"/>
        <v/>
      </c>
      <c r="C3001" s="9" t="str">
        <f>IF(ISERROR(VLOOKUP(A3001,'entry data'!B:G,6,0)),"",VLOOKUP(A3001,'entry data'!B:G,6,0))</f>
        <v/>
      </c>
      <c r="D3001" s="9" t="str">
        <f>IF(ISERROR(VLOOKUP(A3001,'entry data'!B:C,2,0)),"",VLOOKUP(A3001,'entry data'!B:C,2,0))</f>
        <v/>
      </c>
      <c r="E3001" s="9" t="str">
        <f>IF(ISERROR(VLOOKUP(A3001,'entry data'!B:E,4,0)),"",VLOOKUP(A3001,'entry data'!B:E,4,0))</f>
        <v/>
      </c>
      <c r="F3001" s="11" t="str">
        <f>IF(A3001="","",IF(ISERROR(VLOOKUP(A3001,'entry data'!B:F,5,0)),"",VLOOKUP(A3001,'entry data'!B:F,5,0)))</f>
        <v/>
      </c>
      <c r="G3001" s="12" t="str">
        <f>IF(A3001="","",IF(ISERROR(VLOOKUP(A3001,'entry data'!B:I,8,0)),"",VLOOKUP(A3001,'entry data'!B:I,7,0)))</f>
        <v/>
      </c>
      <c r="H3001" s="13" t="str">
        <f>IF(A3001="","",IF(B3001=1,VLOOKUP(A3001,'entry data'!B:D,3,0),I3000))</f>
        <v/>
      </c>
      <c r="I3001" s="14" t="str">
        <f>IF(A3001="","",IF(E3001="weekly",7,IF(E3001="fortnightly",14,IF(E3001="monthly",DATE(IF(MONTH(H3001)=12,YEAR(H3001)+1,YEAR(H3001)),VLOOKUP(MONTH(H3001),index!$D$2:$G$13,2,0),DAY(H3001)),
IF(E3001="quarterly",DATE(IF(MONTH(H3001)&gt;=10,YEAR(H3001)+1,YEAR(H3001)),VLOOKUP(MONTH(H3001),index!$D$2:$G$13,3,0),DAY(H3001)),
IF(E3001="halfyearly",DATE(IF(MONTH(H3001)&gt;=7,YEAR(H3001)+1,YEAR(H3001)),VLOOKUP(MONTH(H3001),index!$D$2:$G$13,4,0),DAY(H3001)),
DATE(YEAR(H3001)+1,MONTH(H3001),DAY(H3001)))))-H3001))+H3001)</f>
        <v/>
      </c>
      <c r="J3001" s="9" t="str">
        <f t="shared" si="298"/>
        <v/>
      </c>
      <c r="K3001" s="11" t="str">
        <f t="shared" si="299"/>
        <v/>
      </c>
      <c r="L3001" s="11" t="str">
        <f t="shared" si="300"/>
        <v/>
      </c>
      <c r="M3001" s="11" t="str">
        <f>IF(A3001="","",VLOOKUP(E3001,index!$A$1:$B$6,2,0)*K3001*G3001)</f>
        <v/>
      </c>
      <c r="N3001" s="11" t="str">
        <f>IF(A3001="","",-PMT(G3001*VLOOKUP(E3001,index!$A$1:$B$6,2,0),C3001,F3001,0,0))</f>
        <v/>
      </c>
      <c r="O3001" s="11" t="str">
        <f t="shared" si="301"/>
        <v/>
      </c>
      <c r="P3001" s="11" t="str">
        <f t="shared" si="296"/>
        <v/>
      </c>
    </row>
    <row r="3002" spans="1:16" x14ac:dyDescent="0.25">
      <c r="A3002" s="9" t="str">
        <f>IF(A3001="","",IF(B3001&lt;C3001,A3001,IF(A3001=MAX('entry data'!$B$8:$B$507),"",A3001+1)))</f>
        <v/>
      </c>
      <c r="B3002" s="9" t="str">
        <f t="shared" si="297"/>
        <v/>
      </c>
      <c r="C3002" s="9" t="str">
        <f>IF(ISERROR(VLOOKUP(A3002,'entry data'!B:G,6,0)),"",VLOOKUP(A3002,'entry data'!B:G,6,0))</f>
        <v/>
      </c>
      <c r="D3002" s="9" t="str">
        <f>IF(ISERROR(VLOOKUP(A3002,'entry data'!B:C,2,0)),"",VLOOKUP(A3002,'entry data'!B:C,2,0))</f>
        <v/>
      </c>
      <c r="E3002" s="9" t="str">
        <f>IF(ISERROR(VLOOKUP(A3002,'entry data'!B:E,4,0)),"",VLOOKUP(A3002,'entry data'!B:E,4,0))</f>
        <v/>
      </c>
      <c r="F3002" s="11" t="str">
        <f>IF(A3002="","",IF(ISERROR(VLOOKUP(A3002,'entry data'!B:F,5,0)),"",VLOOKUP(A3002,'entry data'!B:F,5,0)))</f>
        <v/>
      </c>
      <c r="G3002" s="12" t="str">
        <f>IF(A3002="","",IF(ISERROR(VLOOKUP(A3002,'entry data'!B:I,8,0)),"",VLOOKUP(A3002,'entry data'!B:I,7,0)))</f>
        <v/>
      </c>
      <c r="H3002" s="13" t="str">
        <f>IF(A3002="","",IF(B3002=1,VLOOKUP(A3002,'entry data'!B:D,3,0),I3001))</f>
        <v/>
      </c>
      <c r="I3002" s="14" t="str">
        <f>IF(A3002="","",IF(E3002="weekly",7,IF(E3002="fortnightly",14,IF(E3002="monthly",DATE(IF(MONTH(H3002)=12,YEAR(H3002)+1,YEAR(H3002)),VLOOKUP(MONTH(H3002),index!$D$2:$G$13,2,0),DAY(H3002)),
IF(E3002="quarterly",DATE(IF(MONTH(H3002)&gt;=10,YEAR(H3002)+1,YEAR(H3002)),VLOOKUP(MONTH(H3002),index!$D$2:$G$13,3,0),DAY(H3002)),
IF(E3002="halfyearly",DATE(IF(MONTH(H3002)&gt;=7,YEAR(H3002)+1,YEAR(H3002)),VLOOKUP(MONTH(H3002),index!$D$2:$G$13,4,0),DAY(H3002)),
DATE(YEAR(H3002)+1,MONTH(H3002),DAY(H3002)))))-H3002))+H3002)</f>
        <v/>
      </c>
      <c r="J3002" s="9" t="str">
        <f t="shared" si="298"/>
        <v/>
      </c>
      <c r="K3002" s="11" t="str">
        <f t="shared" si="299"/>
        <v/>
      </c>
      <c r="L3002" s="11" t="str">
        <f t="shared" si="300"/>
        <v/>
      </c>
      <c r="M3002" s="11" t="str">
        <f>IF(A3002="","",VLOOKUP(E3002,index!$A$1:$B$6,2,0)*K3002*G3002)</f>
        <v/>
      </c>
      <c r="N3002" s="11" t="str">
        <f>IF(A3002="","",-PMT(G3002*VLOOKUP(E3002,index!$A$1:$B$6,2,0),C3002,F3002,0,0))</f>
        <v/>
      </c>
      <c r="O3002" s="11" t="str">
        <f t="shared" si="301"/>
        <v/>
      </c>
      <c r="P3002" s="11" t="str">
        <f t="shared" si="296"/>
        <v/>
      </c>
    </row>
    <row r="3003" spans="1:16" x14ac:dyDescent="0.25">
      <c r="A3003" s="9" t="str">
        <f>IF(A3002="","",IF(B3002&lt;C3002,A3002,IF(A3002=MAX('entry data'!$B$8:$B$507),"",A3002+1)))</f>
        <v/>
      </c>
      <c r="B3003" s="9" t="str">
        <f t="shared" si="297"/>
        <v/>
      </c>
      <c r="C3003" s="9" t="str">
        <f>IF(ISERROR(VLOOKUP(A3003,'entry data'!B:G,6,0)),"",VLOOKUP(A3003,'entry data'!B:G,6,0))</f>
        <v/>
      </c>
      <c r="D3003" s="9" t="str">
        <f>IF(ISERROR(VLOOKUP(A3003,'entry data'!B:C,2,0)),"",VLOOKUP(A3003,'entry data'!B:C,2,0))</f>
        <v/>
      </c>
      <c r="E3003" s="9" t="str">
        <f>IF(ISERROR(VLOOKUP(A3003,'entry data'!B:E,4,0)),"",VLOOKUP(A3003,'entry data'!B:E,4,0))</f>
        <v/>
      </c>
      <c r="F3003" s="11" t="str">
        <f>IF(A3003="","",IF(ISERROR(VLOOKUP(A3003,'entry data'!B:F,5,0)),"",VLOOKUP(A3003,'entry data'!B:F,5,0)))</f>
        <v/>
      </c>
      <c r="G3003" s="12" t="str">
        <f>IF(A3003="","",IF(ISERROR(VLOOKUP(A3003,'entry data'!B:I,8,0)),"",VLOOKUP(A3003,'entry data'!B:I,7,0)))</f>
        <v/>
      </c>
      <c r="H3003" s="13" t="str">
        <f>IF(A3003="","",IF(B3003=1,VLOOKUP(A3003,'entry data'!B:D,3,0),I3002))</f>
        <v/>
      </c>
      <c r="I3003" s="14" t="str">
        <f>IF(A3003="","",IF(E3003="weekly",7,IF(E3003="fortnightly",14,IF(E3003="monthly",DATE(IF(MONTH(H3003)=12,YEAR(H3003)+1,YEAR(H3003)),VLOOKUP(MONTH(H3003),index!$D$2:$G$13,2,0),DAY(H3003)),
IF(E3003="quarterly",DATE(IF(MONTH(H3003)&gt;=10,YEAR(H3003)+1,YEAR(H3003)),VLOOKUP(MONTH(H3003),index!$D$2:$G$13,3,0),DAY(H3003)),
IF(E3003="halfyearly",DATE(IF(MONTH(H3003)&gt;=7,YEAR(H3003)+1,YEAR(H3003)),VLOOKUP(MONTH(H3003),index!$D$2:$G$13,4,0),DAY(H3003)),
DATE(YEAR(H3003)+1,MONTH(H3003),DAY(H3003)))))-H3003))+H3003)</f>
        <v/>
      </c>
      <c r="J3003" s="9" t="str">
        <f t="shared" si="298"/>
        <v/>
      </c>
      <c r="K3003" s="11" t="str">
        <f t="shared" si="299"/>
        <v/>
      </c>
      <c r="L3003" s="11" t="str">
        <f t="shared" si="300"/>
        <v/>
      </c>
      <c r="M3003" s="11" t="str">
        <f>IF(A3003="","",VLOOKUP(E3003,index!$A$1:$B$6,2,0)*K3003*G3003)</f>
        <v/>
      </c>
      <c r="N3003" s="11" t="str">
        <f>IF(A3003="","",-PMT(G3003*VLOOKUP(E3003,index!$A$1:$B$6,2,0),C3003,F3003,0,0))</f>
        <v/>
      </c>
      <c r="O3003" s="11" t="str">
        <f t="shared" si="301"/>
        <v/>
      </c>
      <c r="P3003" s="11" t="str">
        <f t="shared" si="296"/>
        <v/>
      </c>
    </row>
    <row r="3004" spans="1:16" x14ac:dyDescent="0.25">
      <c r="A3004" s="9" t="str">
        <f>IF(A3003="","",IF(B3003&lt;C3003,A3003,IF(A3003=MAX('entry data'!$B$8:$B$507),"",A3003+1)))</f>
        <v/>
      </c>
      <c r="B3004" s="9" t="str">
        <f t="shared" si="297"/>
        <v/>
      </c>
      <c r="C3004" s="9" t="str">
        <f>IF(ISERROR(VLOOKUP(A3004,'entry data'!B:G,6,0)),"",VLOOKUP(A3004,'entry data'!B:G,6,0))</f>
        <v/>
      </c>
      <c r="D3004" s="9" t="str">
        <f>IF(ISERROR(VLOOKUP(A3004,'entry data'!B:C,2,0)),"",VLOOKUP(A3004,'entry data'!B:C,2,0))</f>
        <v/>
      </c>
      <c r="E3004" s="9" t="str">
        <f>IF(ISERROR(VLOOKUP(A3004,'entry data'!B:E,4,0)),"",VLOOKUP(A3004,'entry data'!B:E,4,0))</f>
        <v/>
      </c>
      <c r="F3004" s="11" t="str">
        <f>IF(A3004="","",IF(ISERROR(VLOOKUP(A3004,'entry data'!B:F,5,0)),"",VLOOKUP(A3004,'entry data'!B:F,5,0)))</f>
        <v/>
      </c>
      <c r="G3004" s="12" t="str">
        <f>IF(A3004="","",IF(ISERROR(VLOOKUP(A3004,'entry data'!B:I,8,0)),"",VLOOKUP(A3004,'entry data'!B:I,7,0)))</f>
        <v/>
      </c>
      <c r="H3004" s="13" t="str">
        <f>IF(A3004="","",IF(B3004=1,VLOOKUP(A3004,'entry data'!B:D,3,0),I3003))</f>
        <v/>
      </c>
      <c r="I3004" s="14" t="str">
        <f>IF(A3004="","",IF(E3004="weekly",7,IF(E3004="fortnightly",14,IF(E3004="monthly",DATE(IF(MONTH(H3004)=12,YEAR(H3004)+1,YEAR(H3004)),VLOOKUP(MONTH(H3004),index!$D$2:$G$13,2,0),DAY(H3004)),
IF(E3004="quarterly",DATE(IF(MONTH(H3004)&gt;=10,YEAR(H3004)+1,YEAR(H3004)),VLOOKUP(MONTH(H3004),index!$D$2:$G$13,3,0),DAY(H3004)),
IF(E3004="halfyearly",DATE(IF(MONTH(H3004)&gt;=7,YEAR(H3004)+1,YEAR(H3004)),VLOOKUP(MONTH(H3004),index!$D$2:$G$13,4,0),DAY(H3004)),
DATE(YEAR(H3004)+1,MONTH(H3004),DAY(H3004)))))-H3004))+H3004)</f>
        <v/>
      </c>
      <c r="J3004" s="9" t="str">
        <f t="shared" si="298"/>
        <v/>
      </c>
      <c r="K3004" s="11" t="str">
        <f t="shared" si="299"/>
        <v/>
      </c>
      <c r="L3004" s="11" t="str">
        <f t="shared" si="300"/>
        <v/>
      </c>
      <c r="M3004" s="11" t="str">
        <f>IF(A3004="","",VLOOKUP(E3004,index!$A$1:$B$6,2,0)*K3004*G3004)</f>
        <v/>
      </c>
      <c r="N3004" s="11" t="str">
        <f>IF(A3004="","",-PMT(G3004*VLOOKUP(E3004,index!$A$1:$B$6,2,0),C3004,F3004,0,0))</f>
        <v/>
      </c>
      <c r="O3004" s="11" t="str">
        <f t="shared" si="301"/>
        <v/>
      </c>
      <c r="P3004" s="11" t="str">
        <f t="shared" si="296"/>
        <v/>
      </c>
    </row>
    <row r="3005" spans="1:16" x14ac:dyDescent="0.25">
      <c r="A3005" s="9" t="str">
        <f>IF(A3004="","",IF(B3004&lt;C3004,A3004,IF(A3004=MAX('entry data'!$B$8:$B$507),"",A3004+1)))</f>
        <v/>
      </c>
      <c r="B3005" s="9" t="str">
        <f t="shared" si="297"/>
        <v/>
      </c>
      <c r="C3005" s="9" t="str">
        <f>IF(ISERROR(VLOOKUP(A3005,'entry data'!B:G,6,0)),"",VLOOKUP(A3005,'entry data'!B:G,6,0))</f>
        <v/>
      </c>
      <c r="D3005" s="9" t="str">
        <f>IF(ISERROR(VLOOKUP(A3005,'entry data'!B:C,2,0)),"",VLOOKUP(A3005,'entry data'!B:C,2,0))</f>
        <v/>
      </c>
      <c r="E3005" s="9" t="str">
        <f>IF(ISERROR(VLOOKUP(A3005,'entry data'!B:E,4,0)),"",VLOOKUP(A3005,'entry data'!B:E,4,0))</f>
        <v/>
      </c>
      <c r="F3005" s="11" t="str">
        <f>IF(A3005="","",IF(ISERROR(VLOOKUP(A3005,'entry data'!B:F,5,0)),"",VLOOKUP(A3005,'entry data'!B:F,5,0)))</f>
        <v/>
      </c>
      <c r="G3005" s="12" t="str">
        <f>IF(A3005="","",IF(ISERROR(VLOOKUP(A3005,'entry data'!B:I,8,0)),"",VLOOKUP(A3005,'entry data'!B:I,7,0)))</f>
        <v/>
      </c>
      <c r="H3005" s="13" t="str">
        <f>IF(A3005="","",IF(B3005=1,VLOOKUP(A3005,'entry data'!B:D,3,0),I3004))</f>
        <v/>
      </c>
      <c r="I3005" s="14" t="str">
        <f>IF(A3005="","",IF(E3005="weekly",7,IF(E3005="fortnightly",14,IF(E3005="monthly",DATE(IF(MONTH(H3005)=12,YEAR(H3005)+1,YEAR(H3005)),VLOOKUP(MONTH(H3005),index!$D$2:$G$13,2,0),DAY(H3005)),
IF(E3005="quarterly",DATE(IF(MONTH(H3005)&gt;=10,YEAR(H3005)+1,YEAR(H3005)),VLOOKUP(MONTH(H3005),index!$D$2:$G$13,3,0),DAY(H3005)),
IF(E3005="halfyearly",DATE(IF(MONTH(H3005)&gt;=7,YEAR(H3005)+1,YEAR(H3005)),VLOOKUP(MONTH(H3005),index!$D$2:$G$13,4,0),DAY(H3005)),
DATE(YEAR(H3005)+1,MONTH(H3005),DAY(H3005)))))-H3005))+H3005)</f>
        <v/>
      </c>
      <c r="J3005" s="9" t="str">
        <f t="shared" si="298"/>
        <v/>
      </c>
      <c r="K3005" s="11" t="str">
        <f t="shared" si="299"/>
        <v/>
      </c>
      <c r="L3005" s="11" t="str">
        <f t="shared" si="300"/>
        <v/>
      </c>
      <c r="M3005" s="11" t="str">
        <f>IF(A3005="","",VLOOKUP(E3005,index!$A$1:$B$6,2,0)*K3005*G3005)</f>
        <v/>
      </c>
      <c r="N3005" s="11" t="str">
        <f>IF(A3005="","",-PMT(G3005*VLOOKUP(E3005,index!$A$1:$B$6,2,0),C3005,F3005,0,0))</f>
        <v/>
      </c>
      <c r="O3005" s="11" t="str">
        <f t="shared" si="301"/>
        <v/>
      </c>
      <c r="P3005" s="11" t="str">
        <f t="shared" si="296"/>
        <v/>
      </c>
    </row>
    <row r="3006" spans="1:16" x14ac:dyDescent="0.25">
      <c r="A3006" s="9" t="str">
        <f>IF(A3005="","",IF(B3005&lt;C3005,A3005,IF(A3005=MAX('entry data'!$B$8:$B$507),"",A3005+1)))</f>
        <v/>
      </c>
      <c r="B3006" s="9" t="str">
        <f t="shared" si="297"/>
        <v/>
      </c>
      <c r="C3006" s="9" t="str">
        <f>IF(ISERROR(VLOOKUP(A3006,'entry data'!B:G,6,0)),"",VLOOKUP(A3006,'entry data'!B:G,6,0))</f>
        <v/>
      </c>
      <c r="D3006" s="9" t="str">
        <f>IF(ISERROR(VLOOKUP(A3006,'entry data'!B:C,2,0)),"",VLOOKUP(A3006,'entry data'!B:C,2,0))</f>
        <v/>
      </c>
      <c r="E3006" s="9" t="str">
        <f>IF(ISERROR(VLOOKUP(A3006,'entry data'!B:E,4,0)),"",VLOOKUP(A3006,'entry data'!B:E,4,0))</f>
        <v/>
      </c>
      <c r="F3006" s="11" t="str">
        <f>IF(A3006="","",IF(ISERROR(VLOOKUP(A3006,'entry data'!B:F,5,0)),"",VLOOKUP(A3006,'entry data'!B:F,5,0)))</f>
        <v/>
      </c>
      <c r="G3006" s="12" t="str">
        <f>IF(A3006="","",IF(ISERROR(VLOOKUP(A3006,'entry data'!B:I,8,0)),"",VLOOKUP(A3006,'entry data'!B:I,7,0)))</f>
        <v/>
      </c>
      <c r="H3006" s="13" t="str">
        <f>IF(A3006="","",IF(B3006=1,VLOOKUP(A3006,'entry data'!B:D,3,0),I3005))</f>
        <v/>
      </c>
      <c r="I3006" s="14" t="str">
        <f>IF(A3006="","",IF(E3006="weekly",7,IF(E3006="fortnightly",14,IF(E3006="monthly",DATE(IF(MONTH(H3006)=12,YEAR(H3006)+1,YEAR(H3006)),VLOOKUP(MONTH(H3006),index!$D$2:$G$13,2,0),DAY(H3006)),
IF(E3006="quarterly",DATE(IF(MONTH(H3006)&gt;=10,YEAR(H3006)+1,YEAR(H3006)),VLOOKUP(MONTH(H3006),index!$D$2:$G$13,3,0),DAY(H3006)),
IF(E3006="halfyearly",DATE(IF(MONTH(H3006)&gt;=7,YEAR(H3006)+1,YEAR(H3006)),VLOOKUP(MONTH(H3006),index!$D$2:$G$13,4,0),DAY(H3006)),
DATE(YEAR(H3006)+1,MONTH(H3006),DAY(H3006)))))-H3006))+H3006)</f>
        <v/>
      </c>
      <c r="J3006" s="9" t="str">
        <f t="shared" si="298"/>
        <v/>
      </c>
      <c r="K3006" s="11" t="str">
        <f t="shared" si="299"/>
        <v/>
      </c>
      <c r="L3006" s="11" t="str">
        <f t="shared" si="300"/>
        <v/>
      </c>
      <c r="M3006" s="11" t="str">
        <f>IF(A3006="","",VLOOKUP(E3006,index!$A$1:$B$6,2,0)*K3006*G3006)</f>
        <v/>
      </c>
      <c r="N3006" s="11" t="str">
        <f>IF(A3006="","",-PMT(G3006*VLOOKUP(E3006,index!$A$1:$B$6,2,0),C3006,F3006,0,0))</f>
        <v/>
      </c>
      <c r="O3006" s="11" t="str">
        <f t="shared" si="301"/>
        <v/>
      </c>
      <c r="P3006" s="11" t="str">
        <f t="shared" si="296"/>
        <v/>
      </c>
    </row>
    <row r="3007" spans="1:16" x14ac:dyDescent="0.25">
      <c r="A3007" s="9" t="str">
        <f>IF(A3006="","",IF(B3006&lt;C3006,A3006,IF(A3006=MAX('entry data'!$B$8:$B$507),"",A3006+1)))</f>
        <v/>
      </c>
      <c r="B3007" s="9" t="str">
        <f t="shared" si="297"/>
        <v/>
      </c>
      <c r="C3007" s="9" t="str">
        <f>IF(ISERROR(VLOOKUP(A3007,'entry data'!B:G,6,0)),"",VLOOKUP(A3007,'entry data'!B:G,6,0))</f>
        <v/>
      </c>
      <c r="D3007" s="9" t="str">
        <f>IF(ISERROR(VLOOKUP(A3007,'entry data'!B:C,2,0)),"",VLOOKUP(A3007,'entry data'!B:C,2,0))</f>
        <v/>
      </c>
      <c r="E3007" s="9" t="str">
        <f>IF(ISERROR(VLOOKUP(A3007,'entry data'!B:E,4,0)),"",VLOOKUP(A3007,'entry data'!B:E,4,0))</f>
        <v/>
      </c>
      <c r="F3007" s="11" t="str">
        <f>IF(A3007="","",IF(ISERROR(VLOOKUP(A3007,'entry data'!B:F,5,0)),"",VLOOKUP(A3007,'entry data'!B:F,5,0)))</f>
        <v/>
      </c>
      <c r="G3007" s="12" t="str">
        <f>IF(A3007="","",IF(ISERROR(VLOOKUP(A3007,'entry data'!B:I,8,0)),"",VLOOKUP(A3007,'entry data'!B:I,7,0)))</f>
        <v/>
      </c>
      <c r="H3007" s="13" t="str">
        <f>IF(A3007="","",IF(B3007=1,VLOOKUP(A3007,'entry data'!B:D,3,0),I3006))</f>
        <v/>
      </c>
      <c r="I3007" s="14" t="str">
        <f>IF(A3007="","",IF(E3007="weekly",7,IF(E3007="fortnightly",14,IF(E3007="monthly",DATE(IF(MONTH(H3007)=12,YEAR(H3007)+1,YEAR(H3007)),VLOOKUP(MONTH(H3007),index!$D$2:$G$13,2,0),DAY(H3007)),
IF(E3007="quarterly",DATE(IF(MONTH(H3007)&gt;=10,YEAR(H3007)+1,YEAR(H3007)),VLOOKUP(MONTH(H3007),index!$D$2:$G$13,3,0),DAY(H3007)),
IF(E3007="halfyearly",DATE(IF(MONTH(H3007)&gt;=7,YEAR(H3007)+1,YEAR(H3007)),VLOOKUP(MONTH(H3007),index!$D$2:$G$13,4,0),DAY(H3007)),
DATE(YEAR(H3007)+1,MONTH(H3007),DAY(H3007)))))-H3007))+H3007)</f>
        <v/>
      </c>
      <c r="J3007" s="9" t="str">
        <f t="shared" si="298"/>
        <v/>
      </c>
      <c r="K3007" s="11" t="str">
        <f t="shared" si="299"/>
        <v/>
      </c>
      <c r="L3007" s="11" t="str">
        <f t="shared" si="300"/>
        <v/>
      </c>
      <c r="M3007" s="11" t="str">
        <f>IF(A3007="","",VLOOKUP(E3007,index!$A$1:$B$6,2,0)*K3007*G3007)</f>
        <v/>
      </c>
      <c r="N3007" s="11" t="str">
        <f>IF(A3007="","",-PMT(G3007*VLOOKUP(E3007,index!$A$1:$B$6,2,0),C3007,F3007,0,0))</f>
        <v/>
      </c>
      <c r="O3007" s="11" t="str">
        <f t="shared" si="301"/>
        <v/>
      </c>
      <c r="P3007" s="11" t="str">
        <f t="shared" si="296"/>
        <v/>
      </c>
    </row>
    <row r="3008" spans="1:16" x14ac:dyDescent="0.25">
      <c r="A3008" s="9" t="str">
        <f>IF(A3007="","",IF(B3007&lt;C3007,A3007,IF(A3007=MAX('entry data'!$B$8:$B$507),"",A3007+1)))</f>
        <v/>
      </c>
      <c r="B3008" s="9" t="str">
        <f t="shared" si="297"/>
        <v/>
      </c>
      <c r="C3008" s="9" t="str">
        <f>IF(ISERROR(VLOOKUP(A3008,'entry data'!B:G,6,0)),"",VLOOKUP(A3008,'entry data'!B:G,6,0))</f>
        <v/>
      </c>
      <c r="D3008" s="9" t="str">
        <f>IF(ISERROR(VLOOKUP(A3008,'entry data'!B:C,2,0)),"",VLOOKUP(A3008,'entry data'!B:C,2,0))</f>
        <v/>
      </c>
      <c r="E3008" s="9" t="str">
        <f>IF(ISERROR(VLOOKUP(A3008,'entry data'!B:E,4,0)),"",VLOOKUP(A3008,'entry data'!B:E,4,0))</f>
        <v/>
      </c>
      <c r="F3008" s="11" t="str">
        <f>IF(A3008="","",IF(ISERROR(VLOOKUP(A3008,'entry data'!B:F,5,0)),"",VLOOKUP(A3008,'entry data'!B:F,5,0)))</f>
        <v/>
      </c>
      <c r="G3008" s="12" t="str">
        <f>IF(A3008="","",IF(ISERROR(VLOOKUP(A3008,'entry data'!B:I,8,0)),"",VLOOKUP(A3008,'entry data'!B:I,7,0)))</f>
        <v/>
      </c>
      <c r="H3008" s="13" t="str">
        <f>IF(A3008="","",IF(B3008=1,VLOOKUP(A3008,'entry data'!B:D,3,0),I3007))</f>
        <v/>
      </c>
      <c r="I3008" s="14" t="str">
        <f>IF(A3008="","",IF(E3008="weekly",7,IF(E3008="fortnightly",14,IF(E3008="monthly",DATE(IF(MONTH(H3008)=12,YEAR(H3008)+1,YEAR(H3008)),VLOOKUP(MONTH(H3008),index!$D$2:$G$13,2,0),DAY(H3008)),
IF(E3008="quarterly",DATE(IF(MONTH(H3008)&gt;=10,YEAR(H3008)+1,YEAR(H3008)),VLOOKUP(MONTH(H3008),index!$D$2:$G$13,3,0),DAY(H3008)),
IF(E3008="halfyearly",DATE(IF(MONTH(H3008)&gt;=7,YEAR(H3008)+1,YEAR(H3008)),VLOOKUP(MONTH(H3008),index!$D$2:$G$13,4,0),DAY(H3008)),
DATE(YEAR(H3008)+1,MONTH(H3008),DAY(H3008)))))-H3008))+H3008)</f>
        <v/>
      </c>
      <c r="J3008" s="9" t="str">
        <f t="shared" si="298"/>
        <v/>
      </c>
      <c r="K3008" s="11" t="str">
        <f t="shared" si="299"/>
        <v/>
      </c>
      <c r="L3008" s="11" t="str">
        <f t="shared" si="300"/>
        <v/>
      </c>
      <c r="M3008" s="11" t="str">
        <f>IF(A3008="","",VLOOKUP(E3008,index!$A$1:$B$6,2,0)*K3008*G3008)</f>
        <v/>
      </c>
      <c r="N3008" s="11" t="str">
        <f>IF(A3008="","",-PMT(G3008*VLOOKUP(E3008,index!$A$1:$B$6,2,0),C3008,F3008,0,0))</f>
        <v/>
      </c>
      <c r="O3008" s="11" t="str">
        <f t="shared" si="301"/>
        <v/>
      </c>
      <c r="P3008" s="11" t="str">
        <f t="shared" si="296"/>
        <v/>
      </c>
    </row>
    <row r="3009" spans="1:16" x14ac:dyDescent="0.25">
      <c r="A3009" s="9" t="str">
        <f>IF(A3008="","",IF(B3008&lt;C3008,A3008,IF(A3008=MAX('entry data'!$B$8:$B$507),"",A3008+1)))</f>
        <v/>
      </c>
      <c r="B3009" s="9" t="str">
        <f t="shared" si="297"/>
        <v/>
      </c>
      <c r="C3009" s="9" t="str">
        <f>IF(ISERROR(VLOOKUP(A3009,'entry data'!B:G,6,0)),"",VLOOKUP(A3009,'entry data'!B:G,6,0))</f>
        <v/>
      </c>
      <c r="D3009" s="9" t="str">
        <f>IF(ISERROR(VLOOKUP(A3009,'entry data'!B:C,2,0)),"",VLOOKUP(A3009,'entry data'!B:C,2,0))</f>
        <v/>
      </c>
      <c r="E3009" s="9" t="str">
        <f>IF(ISERROR(VLOOKUP(A3009,'entry data'!B:E,4,0)),"",VLOOKUP(A3009,'entry data'!B:E,4,0))</f>
        <v/>
      </c>
      <c r="F3009" s="11" t="str">
        <f>IF(A3009="","",IF(ISERROR(VLOOKUP(A3009,'entry data'!B:F,5,0)),"",VLOOKUP(A3009,'entry data'!B:F,5,0)))</f>
        <v/>
      </c>
      <c r="G3009" s="12" t="str">
        <f>IF(A3009="","",IF(ISERROR(VLOOKUP(A3009,'entry data'!B:I,8,0)),"",VLOOKUP(A3009,'entry data'!B:I,7,0)))</f>
        <v/>
      </c>
      <c r="H3009" s="13" t="str">
        <f>IF(A3009="","",IF(B3009=1,VLOOKUP(A3009,'entry data'!B:D,3,0),I3008))</f>
        <v/>
      </c>
      <c r="I3009" s="14" t="str">
        <f>IF(A3009="","",IF(E3009="weekly",7,IF(E3009="fortnightly",14,IF(E3009="monthly",DATE(IF(MONTH(H3009)=12,YEAR(H3009)+1,YEAR(H3009)),VLOOKUP(MONTH(H3009),index!$D$2:$G$13,2,0),DAY(H3009)),
IF(E3009="quarterly",DATE(IF(MONTH(H3009)&gt;=10,YEAR(H3009)+1,YEAR(H3009)),VLOOKUP(MONTH(H3009),index!$D$2:$G$13,3,0),DAY(H3009)),
IF(E3009="halfyearly",DATE(IF(MONTH(H3009)&gt;=7,YEAR(H3009)+1,YEAR(H3009)),VLOOKUP(MONTH(H3009),index!$D$2:$G$13,4,0),DAY(H3009)),
DATE(YEAR(H3009)+1,MONTH(H3009),DAY(H3009)))))-H3009))+H3009)</f>
        <v/>
      </c>
      <c r="J3009" s="9" t="str">
        <f t="shared" si="298"/>
        <v/>
      </c>
      <c r="K3009" s="11" t="str">
        <f t="shared" si="299"/>
        <v/>
      </c>
      <c r="L3009" s="11" t="str">
        <f t="shared" si="300"/>
        <v/>
      </c>
      <c r="M3009" s="11" t="str">
        <f>IF(A3009="","",VLOOKUP(E3009,index!$A$1:$B$6,2,0)*K3009*G3009)</f>
        <v/>
      </c>
      <c r="N3009" s="11" t="str">
        <f>IF(A3009="","",-PMT(G3009*VLOOKUP(E3009,index!$A$1:$B$6,2,0),C3009,F3009,0,0))</f>
        <v/>
      </c>
      <c r="O3009" s="11" t="str">
        <f t="shared" si="301"/>
        <v/>
      </c>
      <c r="P3009" s="11" t="str">
        <f t="shared" si="296"/>
        <v/>
      </c>
    </row>
    <row r="3010" spans="1:16" x14ac:dyDescent="0.25">
      <c r="A3010" s="9" t="str">
        <f>IF(A3009="","",IF(B3009&lt;C3009,A3009,IF(A3009=MAX('entry data'!$B$8:$B$507),"",A3009+1)))</f>
        <v/>
      </c>
      <c r="B3010" s="9" t="str">
        <f t="shared" si="297"/>
        <v/>
      </c>
      <c r="C3010" s="9" t="str">
        <f>IF(ISERROR(VLOOKUP(A3010,'entry data'!B:G,6,0)),"",VLOOKUP(A3010,'entry data'!B:G,6,0))</f>
        <v/>
      </c>
      <c r="D3010" s="9" t="str">
        <f>IF(ISERROR(VLOOKUP(A3010,'entry data'!B:C,2,0)),"",VLOOKUP(A3010,'entry data'!B:C,2,0))</f>
        <v/>
      </c>
      <c r="E3010" s="9" t="str">
        <f>IF(ISERROR(VLOOKUP(A3010,'entry data'!B:E,4,0)),"",VLOOKUP(A3010,'entry data'!B:E,4,0))</f>
        <v/>
      </c>
      <c r="F3010" s="11" t="str">
        <f>IF(A3010="","",IF(ISERROR(VLOOKUP(A3010,'entry data'!B:F,5,0)),"",VLOOKUP(A3010,'entry data'!B:F,5,0)))</f>
        <v/>
      </c>
      <c r="G3010" s="12" t="str">
        <f>IF(A3010="","",IF(ISERROR(VLOOKUP(A3010,'entry data'!B:I,8,0)),"",VLOOKUP(A3010,'entry data'!B:I,7,0)))</f>
        <v/>
      </c>
      <c r="H3010" s="13" t="str">
        <f>IF(A3010="","",IF(B3010=1,VLOOKUP(A3010,'entry data'!B:D,3,0),I3009))</f>
        <v/>
      </c>
      <c r="I3010" s="14" t="str">
        <f>IF(A3010="","",IF(E3010="weekly",7,IF(E3010="fortnightly",14,IF(E3010="monthly",DATE(IF(MONTH(H3010)=12,YEAR(H3010)+1,YEAR(H3010)),VLOOKUP(MONTH(H3010),index!$D$2:$G$13,2,0),DAY(H3010)),
IF(E3010="quarterly",DATE(IF(MONTH(H3010)&gt;=10,YEAR(H3010)+1,YEAR(H3010)),VLOOKUP(MONTH(H3010),index!$D$2:$G$13,3,0),DAY(H3010)),
IF(E3010="halfyearly",DATE(IF(MONTH(H3010)&gt;=7,YEAR(H3010)+1,YEAR(H3010)),VLOOKUP(MONTH(H3010),index!$D$2:$G$13,4,0),DAY(H3010)),
DATE(YEAR(H3010)+1,MONTH(H3010),DAY(H3010)))))-H3010))+H3010)</f>
        <v/>
      </c>
      <c r="J3010" s="9" t="str">
        <f t="shared" si="298"/>
        <v/>
      </c>
      <c r="K3010" s="11" t="str">
        <f t="shared" si="299"/>
        <v/>
      </c>
      <c r="L3010" s="11" t="str">
        <f t="shared" si="300"/>
        <v/>
      </c>
      <c r="M3010" s="11" t="str">
        <f>IF(A3010="","",VLOOKUP(E3010,index!$A$1:$B$6,2,0)*K3010*G3010)</f>
        <v/>
      </c>
      <c r="N3010" s="11" t="str">
        <f>IF(A3010="","",-PMT(G3010*VLOOKUP(E3010,index!$A$1:$B$6,2,0),C3010,F3010,0,0))</f>
        <v/>
      </c>
      <c r="O3010" s="11" t="str">
        <f t="shared" si="301"/>
        <v/>
      </c>
      <c r="P3010" s="11" t="str">
        <f t="shared" si="296"/>
        <v/>
      </c>
    </row>
    <row r="3011" spans="1:16" x14ac:dyDescent="0.25">
      <c r="A3011" s="9" t="str">
        <f>IF(A3010="","",IF(B3010&lt;C3010,A3010,IF(A3010=MAX('entry data'!$B$8:$B$507),"",A3010+1)))</f>
        <v/>
      </c>
      <c r="B3011" s="9" t="str">
        <f t="shared" si="297"/>
        <v/>
      </c>
      <c r="C3011" s="9" t="str">
        <f>IF(ISERROR(VLOOKUP(A3011,'entry data'!B:G,6,0)),"",VLOOKUP(A3011,'entry data'!B:G,6,0))</f>
        <v/>
      </c>
      <c r="D3011" s="9" t="str">
        <f>IF(ISERROR(VLOOKUP(A3011,'entry data'!B:C,2,0)),"",VLOOKUP(A3011,'entry data'!B:C,2,0))</f>
        <v/>
      </c>
      <c r="E3011" s="9" t="str">
        <f>IF(ISERROR(VLOOKUP(A3011,'entry data'!B:E,4,0)),"",VLOOKUP(A3011,'entry data'!B:E,4,0))</f>
        <v/>
      </c>
      <c r="F3011" s="11" t="str">
        <f>IF(A3011="","",IF(ISERROR(VLOOKUP(A3011,'entry data'!B:F,5,0)),"",VLOOKUP(A3011,'entry data'!B:F,5,0)))</f>
        <v/>
      </c>
      <c r="G3011" s="12" t="str">
        <f>IF(A3011="","",IF(ISERROR(VLOOKUP(A3011,'entry data'!B:I,8,0)),"",VLOOKUP(A3011,'entry data'!B:I,7,0)))</f>
        <v/>
      </c>
      <c r="H3011" s="13" t="str">
        <f>IF(A3011="","",IF(B3011=1,VLOOKUP(A3011,'entry data'!B:D,3,0),I3010))</f>
        <v/>
      </c>
      <c r="I3011" s="14" t="str">
        <f>IF(A3011="","",IF(E3011="weekly",7,IF(E3011="fortnightly",14,IF(E3011="monthly",DATE(IF(MONTH(H3011)=12,YEAR(H3011)+1,YEAR(H3011)),VLOOKUP(MONTH(H3011),index!$D$2:$G$13,2,0),DAY(H3011)),
IF(E3011="quarterly",DATE(IF(MONTH(H3011)&gt;=10,YEAR(H3011)+1,YEAR(H3011)),VLOOKUP(MONTH(H3011),index!$D$2:$G$13,3,0),DAY(H3011)),
IF(E3011="halfyearly",DATE(IF(MONTH(H3011)&gt;=7,YEAR(H3011)+1,YEAR(H3011)),VLOOKUP(MONTH(H3011),index!$D$2:$G$13,4,0),DAY(H3011)),
DATE(YEAR(H3011)+1,MONTH(H3011),DAY(H3011)))))-H3011))+H3011)</f>
        <v/>
      </c>
      <c r="J3011" s="9" t="str">
        <f t="shared" si="298"/>
        <v/>
      </c>
      <c r="K3011" s="11" t="str">
        <f t="shared" si="299"/>
        <v/>
      </c>
      <c r="L3011" s="11" t="str">
        <f t="shared" si="300"/>
        <v/>
      </c>
      <c r="M3011" s="11" t="str">
        <f>IF(A3011="","",VLOOKUP(E3011,index!$A$1:$B$6,2,0)*K3011*G3011)</f>
        <v/>
      </c>
      <c r="N3011" s="11" t="str">
        <f>IF(A3011="","",-PMT(G3011*VLOOKUP(E3011,index!$A$1:$B$6,2,0),C3011,F3011,0,0))</f>
        <v/>
      </c>
      <c r="O3011" s="11" t="str">
        <f t="shared" si="301"/>
        <v/>
      </c>
      <c r="P3011" s="11" t="str">
        <f t="shared" ref="P3011:P3074" si="302">IF(A3011="","",IF(J3011&lt;&gt;J3012,O3011,0))</f>
        <v/>
      </c>
    </row>
    <row r="3012" spans="1:16" x14ac:dyDescent="0.25">
      <c r="A3012" s="9" t="str">
        <f>IF(A3011="","",IF(B3011&lt;C3011,A3011,IF(A3011=MAX('entry data'!$B$8:$B$507),"",A3011+1)))</f>
        <v/>
      </c>
      <c r="B3012" s="9" t="str">
        <f t="shared" si="297"/>
        <v/>
      </c>
      <c r="C3012" s="9" t="str">
        <f>IF(ISERROR(VLOOKUP(A3012,'entry data'!B:G,6,0)),"",VLOOKUP(A3012,'entry data'!B:G,6,0))</f>
        <v/>
      </c>
      <c r="D3012" s="9" t="str">
        <f>IF(ISERROR(VLOOKUP(A3012,'entry data'!B:C,2,0)),"",VLOOKUP(A3012,'entry data'!B:C,2,0))</f>
        <v/>
      </c>
      <c r="E3012" s="9" t="str">
        <f>IF(ISERROR(VLOOKUP(A3012,'entry data'!B:E,4,0)),"",VLOOKUP(A3012,'entry data'!B:E,4,0))</f>
        <v/>
      </c>
      <c r="F3012" s="11" t="str">
        <f>IF(A3012="","",IF(ISERROR(VLOOKUP(A3012,'entry data'!B:F,5,0)),"",VLOOKUP(A3012,'entry data'!B:F,5,0)))</f>
        <v/>
      </c>
      <c r="G3012" s="12" t="str">
        <f>IF(A3012="","",IF(ISERROR(VLOOKUP(A3012,'entry data'!B:I,8,0)),"",VLOOKUP(A3012,'entry data'!B:I,7,0)))</f>
        <v/>
      </c>
      <c r="H3012" s="13" t="str">
        <f>IF(A3012="","",IF(B3012=1,VLOOKUP(A3012,'entry data'!B:D,3,0),I3011))</f>
        <v/>
      </c>
      <c r="I3012" s="14" t="str">
        <f>IF(A3012="","",IF(E3012="weekly",7,IF(E3012="fortnightly",14,IF(E3012="monthly",DATE(IF(MONTH(H3012)=12,YEAR(H3012)+1,YEAR(H3012)),VLOOKUP(MONTH(H3012),index!$D$2:$G$13,2,0),DAY(H3012)),
IF(E3012="quarterly",DATE(IF(MONTH(H3012)&gt;=10,YEAR(H3012)+1,YEAR(H3012)),VLOOKUP(MONTH(H3012),index!$D$2:$G$13,3,0),DAY(H3012)),
IF(E3012="halfyearly",DATE(IF(MONTH(H3012)&gt;=7,YEAR(H3012)+1,YEAR(H3012)),VLOOKUP(MONTH(H3012),index!$D$2:$G$13,4,0),DAY(H3012)),
DATE(YEAR(H3012)+1,MONTH(H3012),DAY(H3012)))))-H3012))+H3012)</f>
        <v/>
      </c>
      <c r="J3012" s="9" t="str">
        <f t="shared" si="298"/>
        <v/>
      </c>
      <c r="K3012" s="11" t="str">
        <f t="shared" si="299"/>
        <v/>
      </c>
      <c r="L3012" s="11" t="str">
        <f t="shared" si="300"/>
        <v/>
      </c>
      <c r="M3012" s="11" t="str">
        <f>IF(A3012="","",VLOOKUP(E3012,index!$A$1:$B$6,2,0)*K3012*G3012)</f>
        <v/>
      </c>
      <c r="N3012" s="11" t="str">
        <f>IF(A3012="","",-PMT(G3012*VLOOKUP(E3012,index!$A$1:$B$6,2,0),C3012,F3012,0,0))</f>
        <v/>
      </c>
      <c r="O3012" s="11" t="str">
        <f t="shared" si="301"/>
        <v/>
      </c>
      <c r="P3012" s="11" t="str">
        <f t="shared" si="302"/>
        <v/>
      </c>
    </row>
    <row r="3013" spans="1:16" x14ac:dyDescent="0.25">
      <c r="A3013" s="9" t="str">
        <f>IF(A3012="","",IF(B3012&lt;C3012,A3012,IF(A3012=MAX('entry data'!$B$8:$B$507),"",A3012+1)))</f>
        <v/>
      </c>
      <c r="B3013" s="9" t="str">
        <f t="shared" si="297"/>
        <v/>
      </c>
      <c r="C3013" s="9" t="str">
        <f>IF(ISERROR(VLOOKUP(A3013,'entry data'!B:G,6,0)),"",VLOOKUP(A3013,'entry data'!B:G,6,0))</f>
        <v/>
      </c>
      <c r="D3013" s="9" t="str">
        <f>IF(ISERROR(VLOOKUP(A3013,'entry data'!B:C,2,0)),"",VLOOKUP(A3013,'entry data'!B:C,2,0))</f>
        <v/>
      </c>
      <c r="E3013" s="9" t="str">
        <f>IF(ISERROR(VLOOKUP(A3013,'entry data'!B:E,4,0)),"",VLOOKUP(A3013,'entry data'!B:E,4,0))</f>
        <v/>
      </c>
      <c r="F3013" s="11" t="str">
        <f>IF(A3013="","",IF(ISERROR(VLOOKUP(A3013,'entry data'!B:F,5,0)),"",VLOOKUP(A3013,'entry data'!B:F,5,0)))</f>
        <v/>
      </c>
      <c r="G3013" s="12" t="str">
        <f>IF(A3013="","",IF(ISERROR(VLOOKUP(A3013,'entry data'!B:I,8,0)),"",VLOOKUP(A3013,'entry data'!B:I,7,0)))</f>
        <v/>
      </c>
      <c r="H3013" s="13" t="str">
        <f>IF(A3013="","",IF(B3013=1,VLOOKUP(A3013,'entry data'!B:D,3,0),I3012))</f>
        <v/>
      </c>
      <c r="I3013" s="14" t="str">
        <f>IF(A3013="","",IF(E3013="weekly",7,IF(E3013="fortnightly",14,IF(E3013="monthly",DATE(IF(MONTH(H3013)=12,YEAR(H3013)+1,YEAR(H3013)),VLOOKUP(MONTH(H3013),index!$D$2:$G$13,2,0),DAY(H3013)),
IF(E3013="quarterly",DATE(IF(MONTH(H3013)&gt;=10,YEAR(H3013)+1,YEAR(H3013)),VLOOKUP(MONTH(H3013),index!$D$2:$G$13,3,0),DAY(H3013)),
IF(E3013="halfyearly",DATE(IF(MONTH(H3013)&gt;=7,YEAR(H3013)+1,YEAR(H3013)),VLOOKUP(MONTH(H3013),index!$D$2:$G$13,4,0),DAY(H3013)),
DATE(YEAR(H3013)+1,MONTH(H3013),DAY(H3013)))))-H3013))+H3013)</f>
        <v/>
      </c>
      <c r="J3013" s="9" t="str">
        <f t="shared" si="298"/>
        <v/>
      </c>
      <c r="K3013" s="11" t="str">
        <f t="shared" si="299"/>
        <v/>
      </c>
      <c r="L3013" s="11" t="str">
        <f t="shared" si="300"/>
        <v/>
      </c>
      <c r="M3013" s="11" t="str">
        <f>IF(A3013="","",VLOOKUP(E3013,index!$A$1:$B$6,2,0)*K3013*G3013)</f>
        <v/>
      </c>
      <c r="N3013" s="11" t="str">
        <f>IF(A3013="","",-PMT(G3013*VLOOKUP(E3013,index!$A$1:$B$6,2,0),C3013,F3013,0,0))</f>
        <v/>
      </c>
      <c r="O3013" s="11" t="str">
        <f t="shared" si="301"/>
        <v/>
      </c>
      <c r="P3013" s="11" t="str">
        <f t="shared" si="302"/>
        <v/>
      </c>
    </row>
    <row r="3014" spans="1:16" x14ac:dyDescent="0.25">
      <c r="A3014" s="9" t="str">
        <f>IF(A3013="","",IF(B3013&lt;C3013,A3013,IF(A3013=MAX('entry data'!$B$8:$B$507),"",A3013+1)))</f>
        <v/>
      </c>
      <c r="B3014" s="9" t="str">
        <f t="shared" si="297"/>
        <v/>
      </c>
      <c r="C3014" s="9" t="str">
        <f>IF(ISERROR(VLOOKUP(A3014,'entry data'!B:G,6,0)),"",VLOOKUP(A3014,'entry data'!B:G,6,0))</f>
        <v/>
      </c>
      <c r="D3014" s="9" t="str">
        <f>IF(ISERROR(VLOOKUP(A3014,'entry data'!B:C,2,0)),"",VLOOKUP(A3014,'entry data'!B:C,2,0))</f>
        <v/>
      </c>
      <c r="E3014" s="9" t="str">
        <f>IF(ISERROR(VLOOKUP(A3014,'entry data'!B:E,4,0)),"",VLOOKUP(A3014,'entry data'!B:E,4,0))</f>
        <v/>
      </c>
      <c r="F3014" s="11" t="str">
        <f>IF(A3014="","",IF(ISERROR(VLOOKUP(A3014,'entry data'!B:F,5,0)),"",VLOOKUP(A3014,'entry data'!B:F,5,0)))</f>
        <v/>
      </c>
      <c r="G3014" s="12" t="str">
        <f>IF(A3014="","",IF(ISERROR(VLOOKUP(A3014,'entry data'!B:I,8,0)),"",VLOOKUP(A3014,'entry data'!B:I,7,0)))</f>
        <v/>
      </c>
      <c r="H3014" s="13" t="str">
        <f>IF(A3014="","",IF(B3014=1,VLOOKUP(A3014,'entry data'!B:D,3,0),I3013))</f>
        <v/>
      </c>
      <c r="I3014" s="14" t="str">
        <f>IF(A3014="","",IF(E3014="weekly",7,IF(E3014="fortnightly",14,IF(E3014="monthly",DATE(IF(MONTH(H3014)=12,YEAR(H3014)+1,YEAR(H3014)),VLOOKUP(MONTH(H3014),index!$D$2:$G$13,2,0),DAY(H3014)),
IF(E3014="quarterly",DATE(IF(MONTH(H3014)&gt;=10,YEAR(H3014)+1,YEAR(H3014)),VLOOKUP(MONTH(H3014),index!$D$2:$G$13,3,0),DAY(H3014)),
IF(E3014="halfyearly",DATE(IF(MONTH(H3014)&gt;=7,YEAR(H3014)+1,YEAR(H3014)),VLOOKUP(MONTH(H3014),index!$D$2:$G$13,4,0),DAY(H3014)),
DATE(YEAR(H3014)+1,MONTH(H3014),DAY(H3014)))))-H3014))+H3014)</f>
        <v/>
      </c>
      <c r="J3014" s="9" t="str">
        <f t="shared" si="298"/>
        <v/>
      </c>
      <c r="K3014" s="11" t="str">
        <f t="shared" si="299"/>
        <v/>
      </c>
      <c r="L3014" s="11" t="str">
        <f t="shared" si="300"/>
        <v/>
      </c>
      <c r="M3014" s="11" t="str">
        <f>IF(A3014="","",VLOOKUP(E3014,index!$A$1:$B$6,2,0)*K3014*G3014)</f>
        <v/>
      </c>
      <c r="N3014" s="11" t="str">
        <f>IF(A3014="","",-PMT(G3014*VLOOKUP(E3014,index!$A$1:$B$6,2,0),C3014,F3014,0,0))</f>
        <v/>
      </c>
      <c r="O3014" s="11" t="str">
        <f t="shared" si="301"/>
        <v/>
      </c>
      <c r="P3014" s="11" t="str">
        <f t="shared" si="302"/>
        <v/>
      </c>
    </row>
    <row r="3015" spans="1:16" x14ac:dyDescent="0.25">
      <c r="A3015" s="9" t="str">
        <f>IF(A3014="","",IF(B3014&lt;C3014,A3014,IF(A3014=MAX('entry data'!$B$8:$B$507),"",A3014+1)))</f>
        <v/>
      </c>
      <c r="B3015" s="9" t="str">
        <f t="shared" si="297"/>
        <v/>
      </c>
      <c r="C3015" s="9" t="str">
        <f>IF(ISERROR(VLOOKUP(A3015,'entry data'!B:G,6,0)),"",VLOOKUP(A3015,'entry data'!B:G,6,0))</f>
        <v/>
      </c>
      <c r="D3015" s="9" t="str">
        <f>IF(ISERROR(VLOOKUP(A3015,'entry data'!B:C,2,0)),"",VLOOKUP(A3015,'entry data'!B:C,2,0))</f>
        <v/>
      </c>
      <c r="E3015" s="9" t="str">
        <f>IF(ISERROR(VLOOKUP(A3015,'entry data'!B:E,4,0)),"",VLOOKUP(A3015,'entry data'!B:E,4,0))</f>
        <v/>
      </c>
      <c r="F3015" s="11" t="str">
        <f>IF(A3015="","",IF(ISERROR(VLOOKUP(A3015,'entry data'!B:F,5,0)),"",VLOOKUP(A3015,'entry data'!B:F,5,0)))</f>
        <v/>
      </c>
      <c r="G3015" s="12" t="str">
        <f>IF(A3015="","",IF(ISERROR(VLOOKUP(A3015,'entry data'!B:I,8,0)),"",VLOOKUP(A3015,'entry data'!B:I,7,0)))</f>
        <v/>
      </c>
      <c r="H3015" s="13" t="str">
        <f>IF(A3015="","",IF(B3015=1,VLOOKUP(A3015,'entry data'!B:D,3,0),I3014))</f>
        <v/>
      </c>
      <c r="I3015" s="14" t="str">
        <f>IF(A3015="","",IF(E3015="weekly",7,IF(E3015="fortnightly",14,IF(E3015="monthly",DATE(IF(MONTH(H3015)=12,YEAR(H3015)+1,YEAR(H3015)),VLOOKUP(MONTH(H3015),index!$D$2:$G$13,2,0),DAY(H3015)),
IF(E3015="quarterly",DATE(IF(MONTH(H3015)&gt;=10,YEAR(H3015)+1,YEAR(H3015)),VLOOKUP(MONTH(H3015),index!$D$2:$G$13,3,0),DAY(H3015)),
IF(E3015="halfyearly",DATE(IF(MONTH(H3015)&gt;=7,YEAR(H3015)+1,YEAR(H3015)),VLOOKUP(MONTH(H3015),index!$D$2:$G$13,4,0),DAY(H3015)),
DATE(YEAR(H3015)+1,MONTH(H3015),DAY(H3015)))))-H3015))+H3015)</f>
        <v/>
      </c>
      <c r="J3015" s="9" t="str">
        <f t="shared" si="298"/>
        <v/>
      </c>
      <c r="K3015" s="11" t="str">
        <f t="shared" si="299"/>
        <v/>
      </c>
      <c r="L3015" s="11" t="str">
        <f t="shared" si="300"/>
        <v/>
      </c>
      <c r="M3015" s="11" t="str">
        <f>IF(A3015="","",VLOOKUP(E3015,index!$A$1:$B$6,2,0)*K3015*G3015)</f>
        <v/>
      </c>
      <c r="N3015" s="11" t="str">
        <f>IF(A3015="","",-PMT(G3015*VLOOKUP(E3015,index!$A$1:$B$6,2,0),C3015,F3015,0,0))</f>
        <v/>
      </c>
      <c r="O3015" s="11" t="str">
        <f t="shared" si="301"/>
        <v/>
      </c>
      <c r="P3015" s="11" t="str">
        <f t="shared" si="302"/>
        <v/>
      </c>
    </row>
    <row r="3016" spans="1:16" x14ac:dyDescent="0.25">
      <c r="A3016" s="9" t="str">
        <f>IF(A3015="","",IF(B3015&lt;C3015,A3015,IF(A3015=MAX('entry data'!$B$8:$B$507),"",A3015+1)))</f>
        <v/>
      </c>
      <c r="B3016" s="9" t="str">
        <f t="shared" si="297"/>
        <v/>
      </c>
      <c r="C3016" s="9" t="str">
        <f>IF(ISERROR(VLOOKUP(A3016,'entry data'!B:G,6,0)),"",VLOOKUP(A3016,'entry data'!B:G,6,0))</f>
        <v/>
      </c>
      <c r="D3016" s="9" t="str">
        <f>IF(ISERROR(VLOOKUP(A3016,'entry data'!B:C,2,0)),"",VLOOKUP(A3016,'entry data'!B:C,2,0))</f>
        <v/>
      </c>
      <c r="E3016" s="9" t="str">
        <f>IF(ISERROR(VLOOKUP(A3016,'entry data'!B:E,4,0)),"",VLOOKUP(A3016,'entry data'!B:E,4,0))</f>
        <v/>
      </c>
      <c r="F3016" s="11" t="str">
        <f>IF(A3016="","",IF(ISERROR(VLOOKUP(A3016,'entry data'!B:F,5,0)),"",VLOOKUP(A3016,'entry data'!B:F,5,0)))</f>
        <v/>
      </c>
      <c r="G3016" s="12" t="str">
        <f>IF(A3016="","",IF(ISERROR(VLOOKUP(A3016,'entry data'!B:I,8,0)),"",VLOOKUP(A3016,'entry data'!B:I,7,0)))</f>
        <v/>
      </c>
      <c r="H3016" s="13" t="str">
        <f>IF(A3016="","",IF(B3016=1,VLOOKUP(A3016,'entry data'!B:D,3,0),I3015))</f>
        <v/>
      </c>
      <c r="I3016" s="14" t="str">
        <f>IF(A3016="","",IF(E3016="weekly",7,IF(E3016="fortnightly",14,IF(E3016="monthly",DATE(IF(MONTH(H3016)=12,YEAR(H3016)+1,YEAR(H3016)),VLOOKUP(MONTH(H3016),index!$D$2:$G$13,2,0),DAY(H3016)),
IF(E3016="quarterly",DATE(IF(MONTH(H3016)&gt;=10,YEAR(H3016)+1,YEAR(H3016)),VLOOKUP(MONTH(H3016),index!$D$2:$G$13,3,0),DAY(H3016)),
IF(E3016="halfyearly",DATE(IF(MONTH(H3016)&gt;=7,YEAR(H3016)+1,YEAR(H3016)),VLOOKUP(MONTH(H3016),index!$D$2:$G$13,4,0),DAY(H3016)),
DATE(YEAR(H3016)+1,MONTH(H3016),DAY(H3016)))))-H3016))+H3016)</f>
        <v/>
      </c>
      <c r="J3016" s="9" t="str">
        <f t="shared" si="298"/>
        <v/>
      </c>
      <c r="K3016" s="11" t="str">
        <f t="shared" si="299"/>
        <v/>
      </c>
      <c r="L3016" s="11" t="str">
        <f t="shared" si="300"/>
        <v/>
      </c>
      <c r="M3016" s="11" t="str">
        <f>IF(A3016="","",VLOOKUP(E3016,index!$A$1:$B$6,2,0)*K3016*G3016)</f>
        <v/>
      </c>
      <c r="N3016" s="11" t="str">
        <f>IF(A3016="","",-PMT(G3016*VLOOKUP(E3016,index!$A$1:$B$6,2,0),C3016,F3016,0,0))</f>
        <v/>
      </c>
      <c r="O3016" s="11" t="str">
        <f t="shared" si="301"/>
        <v/>
      </c>
      <c r="P3016" s="11" t="str">
        <f t="shared" si="302"/>
        <v/>
      </c>
    </row>
    <row r="3017" spans="1:16" x14ac:dyDescent="0.25">
      <c r="A3017" s="9" t="str">
        <f>IF(A3016="","",IF(B3016&lt;C3016,A3016,IF(A3016=MAX('entry data'!$B$8:$B$507),"",A3016+1)))</f>
        <v/>
      </c>
      <c r="B3017" s="9" t="str">
        <f t="shared" si="297"/>
        <v/>
      </c>
      <c r="C3017" s="9" t="str">
        <f>IF(ISERROR(VLOOKUP(A3017,'entry data'!B:G,6,0)),"",VLOOKUP(A3017,'entry data'!B:G,6,0))</f>
        <v/>
      </c>
      <c r="D3017" s="9" t="str">
        <f>IF(ISERROR(VLOOKUP(A3017,'entry data'!B:C,2,0)),"",VLOOKUP(A3017,'entry data'!B:C,2,0))</f>
        <v/>
      </c>
      <c r="E3017" s="9" t="str">
        <f>IF(ISERROR(VLOOKUP(A3017,'entry data'!B:E,4,0)),"",VLOOKUP(A3017,'entry data'!B:E,4,0))</f>
        <v/>
      </c>
      <c r="F3017" s="11" t="str">
        <f>IF(A3017="","",IF(ISERROR(VLOOKUP(A3017,'entry data'!B:F,5,0)),"",VLOOKUP(A3017,'entry data'!B:F,5,0)))</f>
        <v/>
      </c>
      <c r="G3017" s="12" t="str">
        <f>IF(A3017="","",IF(ISERROR(VLOOKUP(A3017,'entry data'!B:I,8,0)),"",VLOOKUP(A3017,'entry data'!B:I,7,0)))</f>
        <v/>
      </c>
      <c r="H3017" s="13" t="str">
        <f>IF(A3017="","",IF(B3017=1,VLOOKUP(A3017,'entry data'!B:D,3,0),I3016))</f>
        <v/>
      </c>
      <c r="I3017" s="14" t="str">
        <f>IF(A3017="","",IF(E3017="weekly",7,IF(E3017="fortnightly",14,IF(E3017="monthly",DATE(IF(MONTH(H3017)=12,YEAR(H3017)+1,YEAR(H3017)),VLOOKUP(MONTH(H3017),index!$D$2:$G$13,2,0),DAY(H3017)),
IF(E3017="quarterly",DATE(IF(MONTH(H3017)&gt;=10,YEAR(H3017)+1,YEAR(H3017)),VLOOKUP(MONTH(H3017),index!$D$2:$G$13,3,0),DAY(H3017)),
IF(E3017="halfyearly",DATE(IF(MONTH(H3017)&gt;=7,YEAR(H3017)+1,YEAR(H3017)),VLOOKUP(MONTH(H3017),index!$D$2:$G$13,4,0),DAY(H3017)),
DATE(YEAR(H3017)+1,MONTH(H3017),DAY(H3017)))))-H3017))+H3017)</f>
        <v/>
      </c>
      <c r="J3017" s="9" t="str">
        <f t="shared" si="298"/>
        <v/>
      </c>
      <c r="K3017" s="11" t="str">
        <f t="shared" si="299"/>
        <v/>
      </c>
      <c r="L3017" s="11" t="str">
        <f t="shared" si="300"/>
        <v/>
      </c>
      <c r="M3017" s="11" t="str">
        <f>IF(A3017="","",VLOOKUP(E3017,index!$A$1:$B$6,2,0)*K3017*G3017)</f>
        <v/>
      </c>
      <c r="N3017" s="11" t="str">
        <f>IF(A3017="","",-PMT(G3017*VLOOKUP(E3017,index!$A$1:$B$6,2,0),C3017,F3017,0,0))</f>
        <v/>
      </c>
      <c r="O3017" s="11" t="str">
        <f t="shared" si="301"/>
        <v/>
      </c>
      <c r="P3017" s="11" t="str">
        <f t="shared" si="302"/>
        <v/>
      </c>
    </row>
    <row r="3018" spans="1:16" x14ac:dyDescent="0.25">
      <c r="A3018" s="9" t="str">
        <f>IF(A3017="","",IF(B3017&lt;C3017,A3017,IF(A3017=MAX('entry data'!$B$8:$B$507),"",A3017+1)))</f>
        <v/>
      </c>
      <c r="B3018" s="9" t="str">
        <f t="shared" si="297"/>
        <v/>
      </c>
      <c r="C3018" s="9" t="str">
        <f>IF(ISERROR(VLOOKUP(A3018,'entry data'!B:G,6,0)),"",VLOOKUP(A3018,'entry data'!B:G,6,0))</f>
        <v/>
      </c>
      <c r="D3018" s="9" t="str">
        <f>IF(ISERROR(VLOOKUP(A3018,'entry data'!B:C,2,0)),"",VLOOKUP(A3018,'entry data'!B:C,2,0))</f>
        <v/>
      </c>
      <c r="E3018" s="9" t="str">
        <f>IF(ISERROR(VLOOKUP(A3018,'entry data'!B:E,4,0)),"",VLOOKUP(A3018,'entry data'!B:E,4,0))</f>
        <v/>
      </c>
      <c r="F3018" s="11" t="str">
        <f>IF(A3018="","",IF(ISERROR(VLOOKUP(A3018,'entry data'!B:F,5,0)),"",VLOOKUP(A3018,'entry data'!B:F,5,0)))</f>
        <v/>
      </c>
      <c r="G3018" s="12" t="str">
        <f>IF(A3018="","",IF(ISERROR(VLOOKUP(A3018,'entry data'!B:I,8,0)),"",VLOOKUP(A3018,'entry data'!B:I,7,0)))</f>
        <v/>
      </c>
      <c r="H3018" s="13" t="str">
        <f>IF(A3018="","",IF(B3018=1,VLOOKUP(A3018,'entry data'!B:D,3,0),I3017))</f>
        <v/>
      </c>
      <c r="I3018" s="14" t="str">
        <f>IF(A3018="","",IF(E3018="weekly",7,IF(E3018="fortnightly",14,IF(E3018="monthly",DATE(IF(MONTH(H3018)=12,YEAR(H3018)+1,YEAR(H3018)),VLOOKUP(MONTH(H3018),index!$D$2:$G$13,2,0),DAY(H3018)),
IF(E3018="quarterly",DATE(IF(MONTH(H3018)&gt;=10,YEAR(H3018)+1,YEAR(H3018)),VLOOKUP(MONTH(H3018),index!$D$2:$G$13,3,0),DAY(H3018)),
IF(E3018="halfyearly",DATE(IF(MONTH(H3018)&gt;=7,YEAR(H3018)+1,YEAR(H3018)),VLOOKUP(MONTH(H3018),index!$D$2:$G$13,4,0),DAY(H3018)),
DATE(YEAR(H3018)+1,MONTH(H3018),DAY(H3018)))))-H3018))+H3018)</f>
        <v/>
      </c>
      <c r="J3018" s="9" t="str">
        <f t="shared" si="298"/>
        <v/>
      </c>
      <c r="K3018" s="11" t="str">
        <f t="shared" si="299"/>
        <v/>
      </c>
      <c r="L3018" s="11" t="str">
        <f t="shared" si="300"/>
        <v/>
      </c>
      <c r="M3018" s="11" t="str">
        <f>IF(A3018="","",VLOOKUP(E3018,index!$A$1:$B$6,2,0)*K3018*G3018)</f>
        <v/>
      </c>
      <c r="N3018" s="11" t="str">
        <f>IF(A3018="","",-PMT(G3018*VLOOKUP(E3018,index!$A$1:$B$6,2,0),C3018,F3018,0,0))</f>
        <v/>
      </c>
      <c r="O3018" s="11" t="str">
        <f t="shared" si="301"/>
        <v/>
      </c>
      <c r="P3018" s="11" t="str">
        <f t="shared" si="302"/>
        <v/>
      </c>
    </row>
    <row r="3019" spans="1:16" x14ac:dyDescent="0.25">
      <c r="A3019" s="9" t="str">
        <f>IF(A3018="","",IF(B3018&lt;C3018,A3018,IF(A3018=MAX('entry data'!$B$8:$B$507),"",A3018+1)))</f>
        <v/>
      </c>
      <c r="B3019" s="9" t="str">
        <f t="shared" si="297"/>
        <v/>
      </c>
      <c r="C3019" s="9" t="str">
        <f>IF(ISERROR(VLOOKUP(A3019,'entry data'!B:G,6,0)),"",VLOOKUP(A3019,'entry data'!B:G,6,0))</f>
        <v/>
      </c>
      <c r="D3019" s="9" t="str">
        <f>IF(ISERROR(VLOOKUP(A3019,'entry data'!B:C,2,0)),"",VLOOKUP(A3019,'entry data'!B:C,2,0))</f>
        <v/>
      </c>
      <c r="E3019" s="9" t="str">
        <f>IF(ISERROR(VLOOKUP(A3019,'entry data'!B:E,4,0)),"",VLOOKUP(A3019,'entry data'!B:E,4,0))</f>
        <v/>
      </c>
      <c r="F3019" s="11" t="str">
        <f>IF(A3019="","",IF(ISERROR(VLOOKUP(A3019,'entry data'!B:F,5,0)),"",VLOOKUP(A3019,'entry data'!B:F,5,0)))</f>
        <v/>
      </c>
      <c r="G3019" s="12" t="str">
        <f>IF(A3019="","",IF(ISERROR(VLOOKUP(A3019,'entry data'!B:I,8,0)),"",VLOOKUP(A3019,'entry data'!B:I,7,0)))</f>
        <v/>
      </c>
      <c r="H3019" s="13" t="str">
        <f>IF(A3019="","",IF(B3019=1,VLOOKUP(A3019,'entry data'!B:D,3,0),I3018))</f>
        <v/>
      </c>
      <c r="I3019" s="14" t="str">
        <f>IF(A3019="","",IF(E3019="weekly",7,IF(E3019="fortnightly",14,IF(E3019="monthly",DATE(IF(MONTH(H3019)=12,YEAR(H3019)+1,YEAR(H3019)),VLOOKUP(MONTH(H3019),index!$D$2:$G$13,2,0),DAY(H3019)),
IF(E3019="quarterly",DATE(IF(MONTH(H3019)&gt;=10,YEAR(H3019)+1,YEAR(H3019)),VLOOKUP(MONTH(H3019),index!$D$2:$G$13,3,0),DAY(H3019)),
IF(E3019="halfyearly",DATE(IF(MONTH(H3019)&gt;=7,YEAR(H3019)+1,YEAR(H3019)),VLOOKUP(MONTH(H3019),index!$D$2:$G$13,4,0),DAY(H3019)),
DATE(YEAR(H3019)+1,MONTH(H3019),DAY(H3019)))))-H3019))+H3019)</f>
        <v/>
      </c>
      <c r="J3019" s="9" t="str">
        <f t="shared" si="298"/>
        <v/>
      </c>
      <c r="K3019" s="11" t="str">
        <f t="shared" si="299"/>
        <v/>
      </c>
      <c r="L3019" s="11" t="str">
        <f t="shared" si="300"/>
        <v/>
      </c>
      <c r="M3019" s="11" t="str">
        <f>IF(A3019="","",VLOOKUP(E3019,index!$A$1:$B$6,2,0)*K3019*G3019)</f>
        <v/>
      </c>
      <c r="N3019" s="11" t="str">
        <f>IF(A3019="","",-PMT(G3019*VLOOKUP(E3019,index!$A$1:$B$6,2,0),C3019,F3019,0,0))</f>
        <v/>
      </c>
      <c r="O3019" s="11" t="str">
        <f t="shared" si="301"/>
        <v/>
      </c>
      <c r="P3019" s="11" t="str">
        <f t="shared" si="302"/>
        <v/>
      </c>
    </row>
    <row r="3020" spans="1:16" x14ac:dyDescent="0.25">
      <c r="A3020" s="9" t="str">
        <f>IF(A3019="","",IF(B3019&lt;C3019,A3019,IF(A3019=MAX('entry data'!$B$8:$B$507),"",A3019+1)))</f>
        <v/>
      </c>
      <c r="B3020" s="9" t="str">
        <f t="shared" si="297"/>
        <v/>
      </c>
      <c r="C3020" s="9" t="str">
        <f>IF(ISERROR(VLOOKUP(A3020,'entry data'!B:G,6,0)),"",VLOOKUP(A3020,'entry data'!B:G,6,0))</f>
        <v/>
      </c>
      <c r="D3020" s="9" t="str">
        <f>IF(ISERROR(VLOOKUP(A3020,'entry data'!B:C,2,0)),"",VLOOKUP(A3020,'entry data'!B:C,2,0))</f>
        <v/>
      </c>
      <c r="E3020" s="9" t="str">
        <f>IF(ISERROR(VLOOKUP(A3020,'entry data'!B:E,4,0)),"",VLOOKUP(A3020,'entry data'!B:E,4,0))</f>
        <v/>
      </c>
      <c r="F3020" s="11" t="str">
        <f>IF(A3020="","",IF(ISERROR(VLOOKUP(A3020,'entry data'!B:F,5,0)),"",VLOOKUP(A3020,'entry data'!B:F,5,0)))</f>
        <v/>
      </c>
      <c r="G3020" s="12" t="str">
        <f>IF(A3020="","",IF(ISERROR(VLOOKUP(A3020,'entry data'!B:I,8,0)),"",VLOOKUP(A3020,'entry data'!B:I,7,0)))</f>
        <v/>
      </c>
      <c r="H3020" s="13" t="str">
        <f>IF(A3020="","",IF(B3020=1,VLOOKUP(A3020,'entry data'!B:D,3,0),I3019))</f>
        <v/>
      </c>
      <c r="I3020" s="14" t="str">
        <f>IF(A3020="","",IF(E3020="weekly",7,IF(E3020="fortnightly",14,IF(E3020="monthly",DATE(IF(MONTH(H3020)=12,YEAR(H3020)+1,YEAR(H3020)),VLOOKUP(MONTH(H3020),index!$D$2:$G$13,2,0),DAY(H3020)),
IF(E3020="quarterly",DATE(IF(MONTH(H3020)&gt;=10,YEAR(H3020)+1,YEAR(H3020)),VLOOKUP(MONTH(H3020),index!$D$2:$G$13,3,0),DAY(H3020)),
IF(E3020="halfyearly",DATE(IF(MONTH(H3020)&gt;=7,YEAR(H3020)+1,YEAR(H3020)),VLOOKUP(MONTH(H3020),index!$D$2:$G$13,4,0),DAY(H3020)),
DATE(YEAR(H3020)+1,MONTH(H3020),DAY(H3020)))))-H3020))+H3020)</f>
        <v/>
      </c>
      <c r="J3020" s="9" t="str">
        <f t="shared" si="298"/>
        <v/>
      </c>
      <c r="K3020" s="11" t="str">
        <f t="shared" si="299"/>
        <v/>
      </c>
      <c r="L3020" s="11" t="str">
        <f t="shared" si="300"/>
        <v/>
      </c>
      <c r="M3020" s="11" t="str">
        <f>IF(A3020="","",VLOOKUP(E3020,index!$A$1:$B$6,2,0)*K3020*G3020)</f>
        <v/>
      </c>
      <c r="N3020" s="11" t="str">
        <f>IF(A3020="","",-PMT(G3020*VLOOKUP(E3020,index!$A$1:$B$6,2,0),C3020,F3020,0,0))</f>
        <v/>
      </c>
      <c r="O3020" s="11" t="str">
        <f t="shared" si="301"/>
        <v/>
      </c>
      <c r="P3020" s="11" t="str">
        <f t="shared" si="302"/>
        <v/>
      </c>
    </row>
    <row r="3021" spans="1:16" x14ac:dyDescent="0.25">
      <c r="A3021" s="9" t="str">
        <f>IF(A3020="","",IF(B3020&lt;C3020,A3020,IF(A3020=MAX('entry data'!$B$8:$B$507),"",A3020+1)))</f>
        <v/>
      </c>
      <c r="B3021" s="9" t="str">
        <f t="shared" si="297"/>
        <v/>
      </c>
      <c r="C3021" s="9" t="str">
        <f>IF(ISERROR(VLOOKUP(A3021,'entry data'!B:G,6,0)),"",VLOOKUP(A3021,'entry data'!B:G,6,0))</f>
        <v/>
      </c>
      <c r="D3021" s="9" t="str">
        <f>IF(ISERROR(VLOOKUP(A3021,'entry data'!B:C,2,0)),"",VLOOKUP(A3021,'entry data'!B:C,2,0))</f>
        <v/>
      </c>
      <c r="E3021" s="9" t="str">
        <f>IF(ISERROR(VLOOKUP(A3021,'entry data'!B:E,4,0)),"",VLOOKUP(A3021,'entry data'!B:E,4,0))</f>
        <v/>
      </c>
      <c r="F3021" s="11" t="str">
        <f>IF(A3021="","",IF(ISERROR(VLOOKUP(A3021,'entry data'!B:F,5,0)),"",VLOOKUP(A3021,'entry data'!B:F,5,0)))</f>
        <v/>
      </c>
      <c r="G3021" s="12" t="str">
        <f>IF(A3021="","",IF(ISERROR(VLOOKUP(A3021,'entry data'!B:I,8,0)),"",VLOOKUP(A3021,'entry data'!B:I,7,0)))</f>
        <v/>
      </c>
      <c r="H3021" s="13" t="str">
        <f>IF(A3021="","",IF(B3021=1,VLOOKUP(A3021,'entry data'!B:D,3,0),I3020))</f>
        <v/>
      </c>
      <c r="I3021" s="14" t="str">
        <f>IF(A3021="","",IF(E3021="weekly",7,IF(E3021="fortnightly",14,IF(E3021="monthly",DATE(IF(MONTH(H3021)=12,YEAR(H3021)+1,YEAR(H3021)),VLOOKUP(MONTH(H3021),index!$D$2:$G$13,2,0),DAY(H3021)),
IF(E3021="quarterly",DATE(IF(MONTH(H3021)&gt;=10,YEAR(H3021)+1,YEAR(H3021)),VLOOKUP(MONTH(H3021),index!$D$2:$G$13,3,0),DAY(H3021)),
IF(E3021="halfyearly",DATE(IF(MONTH(H3021)&gt;=7,YEAR(H3021)+1,YEAR(H3021)),VLOOKUP(MONTH(H3021),index!$D$2:$G$13,4,0),DAY(H3021)),
DATE(YEAR(H3021)+1,MONTH(H3021),DAY(H3021)))))-H3021))+H3021)</f>
        <v/>
      </c>
      <c r="J3021" s="9" t="str">
        <f t="shared" si="298"/>
        <v/>
      </c>
      <c r="K3021" s="11" t="str">
        <f t="shared" si="299"/>
        <v/>
      </c>
      <c r="L3021" s="11" t="str">
        <f t="shared" si="300"/>
        <v/>
      </c>
      <c r="M3021" s="11" t="str">
        <f>IF(A3021="","",VLOOKUP(E3021,index!$A$1:$B$6,2,0)*K3021*G3021)</f>
        <v/>
      </c>
      <c r="N3021" s="11" t="str">
        <f>IF(A3021="","",-PMT(G3021*VLOOKUP(E3021,index!$A$1:$B$6,2,0),C3021,F3021,0,0))</f>
        <v/>
      </c>
      <c r="O3021" s="11" t="str">
        <f t="shared" si="301"/>
        <v/>
      </c>
      <c r="P3021" s="11" t="str">
        <f t="shared" si="302"/>
        <v/>
      </c>
    </row>
    <row r="3022" spans="1:16" x14ac:dyDescent="0.25">
      <c r="A3022" s="9" t="str">
        <f>IF(A3021="","",IF(B3021&lt;C3021,A3021,IF(A3021=MAX('entry data'!$B$8:$B$507),"",A3021+1)))</f>
        <v/>
      </c>
      <c r="B3022" s="9" t="str">
        <f t="shared" si="297"/>
        <v/>
      </c>
      <c r="C3022" s="9" t="str">
        <f>IF(ISERROR(VLOOKUP(A3022,'entry data'!B:G,6,0)),"",VLOOKUP(A3022,'entry data'!B:G,6,0))</f>
        <v/>
      </c>
      <c r="D3022" s="9" t="str">
        <f>IF(ISERROR(VLOOKUP(A3022,'entry data'!B:C,2,0)),"",VLOOKUP(A3022,'entry data'!B:C,2,0))</f>
        <v/>
      </c>
      <c r="E3022" s="9" t="str">
        <f>IF(ISERROR(VLOOKUP(A3022,'entry data'!B:E,4,0)),"",VLOOKUP(A3022,'entry data'!B:E,4,0))</f>
        <v/>
      </c>
      <c r="F3022" s="11" t="str">
        <f>IF(A3022="","",IF(ISERROR(VLOOKUP(A3022,'entry data'!B:F,5,0)),"",VLOOKUP(A3022,'entry data'!B:F,5,0)))</f>
        <v/>
      </c>
      <c r="G3022" s="12" t="str">
        <f>IF(A3022="","",IF(ISERROR(VLOOKUP(A3022,'entry data'!B:I,8,0)),"",VLOOKUP(A3022,'entry data'!B:I,7,0)))</f>
        <v/>
      </c>
      <c r="H3022" s="13" t="str">
        <f>IF(A3022="","",IF(B3022=1,VLOOKUP(A3022,'entry data'!B:D,3,0),I3021))</f>
        <v/>
      </c>
      <c r="I3022" s="14" t="str">
        <f>IF(A3022="","",IF(E3022="weekly",7,IF(E3022="fortnightly",14,IF(E3022="monthly",DATE(IF(MONTH(H3022)=12,YEAR(H3022)+1,YEAR(H3022)),VLOOKUP(MONTH(H3022),index!$D$2:$G$13,2,0),DAY(H3022)),
IF(E3022="quarterly",DATE(IF(MONTH(H3022)&gt;=10,YEAR(H3022)+1,YEAR(H3022)),VLOOKUP(MONTH(H3022),index!$D$2:$G$13,3,0),DAY(H3022)),
IF(E3022="halfyearly",DATE(IF(MONTH(H3022)&gt;=7,YEAR(H3022)+1,YEAR(H3022)),VLOOKUP(MONTH(H3022),index!$D$2:$G$13,4,0),DAY(H3022)),
DATE(YEAR(H3022)+1,MONTH(H3022),DAY(H3022)))))-H3022))+H3022)</f>
        <v/>
      </c>
      <c r="J3022" s="9" t="str">
        <f t="shared" si="298"/>
        <v/>
      </c>
      <c r="K3022" s="11" t="str">
        <f t="shared" si="299"/>
        <v/>
      </c>
      <c r="L3022" s="11" t="str">
        <f t="shared" si="300"/>
        <v/>
      </c>
      <c r="M3022" s="11" t="str">
        <f>IF(A3022="","",VLOOKUP(E3022,index!$A$1:$B$6,2,0)*K3022*G3022)</f>
        <v/>
      </c>
      <c r="N3022" s="11" t="str">
        <f>IF(A3022="","",-PMT(G3022*VLOOKUP(E3022,index!$A$1:$B$6,2,0),C3022,F3022,0,0))</f>
        <v/>
      </c>
      <c r="O3022" s="11" t="str">
        <f t="shared" si="301"/>
        <v/>
      </c>
      <c r="P3022" s="11" t="str">
        <f t="shared" si="302"/>
        <v/>
      </c>
    </row>
    <row r="3023" spans="1:16" x14ac:dyDescent="0.25">
      <c r="A3023" s="9" t="str">
        <f>IF(A3022="","",IF(B3022&lt;C3022,A3022,IF(A3022=MAX('entry data'!$B$8:$B$507),"",A3022+1)))</f>
        <v/>
      </c>
      <c r="B3023" s="9" t="str">
        <f t="shared" si="297"/>
        <v/>
      </c>
      <c r="C3023" s="9" t="str">
        <f>IF(ISERROR(VLOOKUP(A3023,'entry data'!B:G,6,0)),"",VLOOKUP(A3023,'entry data'!B:G,6,0))</f>
        <v/>
      </c>
      <c r="D3023" s="9" t="str">
        <f>IF(ISERROR(VLOOKUP(A3023,'entry data'!B:C,2,0)),"",VLOOKUP(A3023,'entry data'!B:C,2,0))</f>
        <v/>
      </c>
      <c r="E3023" s="9" t="str">
        <f>IF(ISERROR(VLOOKUP(A3023,'entry data'!B:E,4,0)),"",VLOOKUP(A3023,'entry data'!B:E,4,0))</f>
        <v/>
      </c>
      <c r="F3023" s="11" t="str">
        <f>IF(A3023="","",IF(ISERROR(VLOOKUP(A3023,'entry data'!B:F,5,0)),"",VLOOKUP(A3023,'entry data'!B:F,5,0)))</f>
        <v/>
      </c>
      <c r="G3023" s="12" t="str">
        <f>IF(A3023="","",IF(ISERROR(VLOOKUP(A3023,'entry data'!B:I,8,0)),"",VLOOKUP(A3023,'entry data'!B:I,7,0)))</f>
        <v/>
      </c>
      <c r="H3023" s="13" t="str">
        <f>IF(A3023="","",IF(B3023=1,VLOOKUP(A3023,'entry data'!B:D,3,0),I3022))</f>
        <v/>
      </c>
      <c r="I3023" s="14" t="str">
        <f>IF(A3023="","",IF(E3023="weekly",7,IF(E3023="fortnightly",14,IF(E3023="monthly",DATE(IF(MONTH(H3023)=12,YEAR(H3023)+1,YEAR(H3023)),VLOOKUP(MONTH(H3023),index!$D$2:$G$13,2,0),DAY(H3023)),
IF(E3023="quarterly",DATE(IF(MONTH(H3023)&gt;=10,YEAR(H3023)+1,YEAR(H3023)),VLOOKUP(MONTH(H3023),index!$D$2:$G$13,3,0),DAY(H3023)),
IF(E3023="halfyearly",DATE(IF(MONTH(H3023)&gt;=7,YEAR(H3023)+1,YEAR(H3023)),VLOOKUP(MONTH(H3023),index!$D$2:$G$13,4,0),DAY(H3023)),
DATE(YEAR(H3023)+1,MONTH(H3023),DAY(H3023)))))-H3023))+H3023)</f>
        <v/>
      </c>
      <c r="J3023" s="9" t="str">
        <f t="shared" si="298"/>
        <v/>
      </c>
      <c r="K3023" s="11" t="str">
        <f t="shared" si="299"/>
        <v/>
      </c>
      <c r="L3023" s="11" t="str">
        <f t="shared" si="300"/>
        <v/>
      </c>
      <c r="M3023" s="11" t="str">
        <f>IF(A3023="","",VLOOKUP(E3023,index!$A$1:$B$6,2,0)*K3023*G3023)</f>
        <v/>
      </c>
      <c r="N3023" s="11" t="str">
        <f>IF(A3023="","",-PMT(G3023*VLOOKUP(E3023,index!$A$1:$B$6,2,0),C3023,F3023,0,0))</f>
        <v/>
      </c>
      <c r="O3023" s="11" t="str">
        <f t="shared" si="301"/>
        <v/>
      </c>
      <c r="P3023" s="11" t="str">
        <f t="shared" si="302"/>
        <v/>
      </c>
    </row>
    <row r="3024" spans="1:16" x14ac:dyDescent="0.25">
      <c r="A3024" s="9" t="str">
        <f>IF(A3023="","",IF(B3023&lt;C3023,A3023,IF(A3023=MAX('entry data'!$B$8:$B$507),"",A3023+1)))</f>
        <v/>
      </c>
      <c r="B3024" s="9" t="str">
        <f t="shared" si="297"/>
        <v/>
      </c>
      <c r="C3024" s="9" t="str">
        <f>IF(ISERROR(VLOOKUP(A3024,'entry data'!B:G,6,0)),"",VLOOKUP(A3024,'entry data'!B:G,6,0))</f>
        <v/>
      </c>
      <c r="D3024" s="9" t="str">
        <f>IF(ISERROR(VLOOKUP(A3024,'entry data'!B:C,2,0)),"",VLOOKUP(A3024,'entry data'!B:C,2,0))</f>
        <v/>
      </c>
      <c r="E3024" s="9" t="str">
        <f>IF(ISERROR(VLOOKUP(A3024,'entry data'!B:E,4,0)),"",VLOOKUP(A3024,'entry data'!B:E,4,0))</f>
        <v/>
      </c>
      <c r="F3024" s="11" t="str">
        <f>IF(A3024="","",IF(ISERROR(VLOOKUP(A3024,'entry data'!B:F,5,0)),"",VLOOKUP(A3024,'entry data'!B:F,5,0)))</f>
        <v/>
      </c>
      <c r="G3024" s="12" t="str">
        <f>IF(A3024="","",IF(ISERROR(VLOOKUP(A3024,'entry data'!B:I,8,0)),"",VLOOKUP(A3024,'entry data'!B:I,7,0)))</f>
        <v/>
      </c>
      <c r="H3024" s="13" t="str">
        <f>IF(A3024="","",IF(B3024=1,VLOOKUP(A3024,'entry data'!B:D,3,0),I3023))</f>
        <v/>
      </c>
      <c r="I3024" s="14" t="str">
        <f>IF(A3024="","",IF(E3024="weekly",7,IF(E3024="fortnightly",14,IF(E3024="monthly",DATE(IF(MONTH(H3024)=12,YEAR(H3024)+1,YEAR(H3024)),VLOOKUP(MONTH(H3024),index!$D$2:$G$13,2,0),DAY(H3024)),
IF(E3024="quarterly",DATE(IF(MONTH(H3024)&gt;=10,YEAR(H3024)+1,YEAR(H3024)),VLOOKUP(MONTH(H3024),index!$D$2:$G$13,3,0),DAY(H3024)),
IF(E3024="halfyearly",DATE(IF(MONTH(H3024)&gt;=7,YEAR(H3024)+1,YEAR(H3024)),VLOOKUP(MONTH(H3024),index!$D$2:$G$13,4,0),DAY(H3024)),
DATE(YEAR(H3024)+1,MONTH(H3024),DAY(H3024)))))-H3024))+H3024)</f>
        <v/>
      </c>
      <c r="J3024" s="9" t="str">
        <f t="shared" si="298"/>
        <v/>
      </c>
      <c r="K3024" s="11" t="str">
        <f t="shared" si="299"/>
        <v/>
      </c>
      <c r="L3024" s="11" t="str">
        <f t="shared" si="300"/>
        <v/>
      </c>
      <c r="M3024" s="11" t="str">
        <f>IF(A3024="","",VLOOKUP(E3024,index!$A$1:$B$6,2,0)*K3024*G3024)</f>
        <v/>
      </c>
      <c r="N3024" s="11" t="str">
        <f>IF(A3024="","",-PMT(G3024*VLOOKUP(E3024,index!$A$1:$B$6,2,0),C3024,F3024,0,0))</f>
        <v/>
      </c>
      <c r="O3024" s="11" t="str">
        <f t="shared" si="301"/>
        <v/>
      </c>
      <c r="P3024" s="11" t="str">
        <f t="shared" si="302"/>
        <v/>
      </c>
    </row>
    <row r="3025" spans="1:16" x14ac:dyDescent="0.25">
      <c r="A3025" s="9" t="str">
        <f>IF(A3024="","",IF(B3024&lt;C3024,A3024,IF(A3024=MAX('entry data'!$B$8:$B$507),"",A3024+1)))</f>
        <v/>
      </c>
      <c r="B3025" s="9" t="str">
        <f t="shared" si="297"/>
        <v/>
      </c>
      <c r="C3025" s="9" t="str">
        <f>IF(ISERROR(VLOOKUP(A3025,'entry data'!B:G,6,0)),"",VLOOKUP(A3025,'entry data'!B:G,6,0))</f>
        <v/>
      </c>
      <c r="D3025" s="9" t="str">
        <f>IF(ISERROR(VLOOKUP(A3025,'entry data'!B:C,2,0)),"",VLOOKUP(A3025,'entry data'!B:C,2,0))</f>
        <v/>
      </c>
      <c r="E3025" s="9" t="str">
        <f>IF(ISERROR(VLOOKUP(A3025,'entry data'!B:E,4,0)),"",VLOOKUP(A3025,'entry data'!B:E,4,0))</f>
        <v/>
      </c>
      <c r="F3025" s="11" t="str">
        <f>IF(A3025="","",IF(ISERROR(VLOOKUP(A3025,'entry data'!B:F,5,0)),"",VLOOKUP(A3025,'entry data'!B:F,5,0)))</f>
        <v/>
      </c>
      <c r="G3025" s="12" t="str">
        <f>IF(A3025="","",IF(ISERROR(VLOOKUP(A3025,'entry data'!B:I,8,0)),"",VLOOKUP(A3025,'entry data'!B:I,7,0)))</f>
        <v/>
      </c>
      <c r="H3025" s="13" t="str">
        <f>IF(A3025="","",IF(B3025=1,VLOOKUP(A3025,'entry data'!B:D,3,0),I3024))</f>
        <v/>
      </c>
      <c r="I3025" s="14" t="str">
        <f>IF(A3025="","",IF(E3025="weekly",7,IF(E3025="fortnightly",14,IF(E3025="monthly",DATE(IF(MONTH(H3025)=12,YEAR(H3025)+1,YEAR(H3025)),VLOOKUP(MONTH(H3025),index!$D$2:$G$13,2,0),DAY(H3025)),
IF(E3025="quarterly",DATE(IF(MONTH(H3025)&gt;=10,YEAR(H3025)+1,YEAR(H3025)),VLOOKUP(MONTH(H3025),index!$D$2:$G$13,3,0),DAY(H3025)),
IF(E3025="halfyearly",DATE(IF(MONTH(H3025)&gt;=7,YEAR(H3025)+1,YEAR(H3025)),VLOOKUP(MONTH(H3025),index!$D$2:$G$13,4,0),DAY(H3025)),
DATE(YEAR(H3025)+1,MONTH(H3025),DAY(H3025)))))-H3025))+H3025)</f>
        <v/>
      </c>
      <c r="J3025" s="9" t="str">
        <f t="shared" si="298"/>
        <v/>
      </c>
      <c r="K3025" s="11" t="str">
        <f t="shared" si="299"/>
        <v/>
      </c>
      <c r="L3025" s="11" t="str">
        <f t="shared" si="300"/>
        <v/>
      </c>
      <c r="M3025" s="11" t="str">
        <f>IF(A3025="","",VLOOKUP(E3025,index!$A$1:$B$6,2,0)*K3025*G3025)</f>
        <v/>
      </c>
      <c r="N3025" s="11" t="str">
        <f>IF(A3025="","",-PMT(G3025*VLOOKUP(E3025,index!$A$1:$B$6,2,0),C3025,F3025,0,0))</f>
        <v/>
      </c>
      <c r="O3025" s="11" t="str">
        <f t="shared" si="301"/>
        <v/>
      </c>
      <c r="P3025" s="11" t="str">
        <f t="shared" si="302"/>
        <v/>
      </c>
    </row>
    <row r="3026" spans="1:16" x14ac:dyDescent="0.25">
      <c r="A3026" s="9" t="str">
        <f>IF(A3025="","",IF(B3025&lt;C3025,A3025,IF(A3025=MAX('entry data'!$B$8:$B$507),"",A3025+1)))</f>
        <v/>
      </c>
      <c r="B3026" s="9" t="str">
        <f t="shared" si="297"/>
        <v/>
      </c>
      <c r="C3026" s="9" t="str">
        <f>IF(ISERROR(VLOOKUP(A3026,'entry data'!B:G,6,0)),"",VLOOKUP(A3026,'entry data'!B:G,6,0))</f>
        <v/>
      </c>
      <c r="D3026" s="9" t="str">
        <f>IF(ISERROR(VLOOKUP(A3026,'entry data'!B:C,2,0)),"",VLOOKUP(A3026,'entry data'!B:C,2,0))</f>
        <v/>
      </c>
      <c r="E3026" s="9" t="str">
        <f>IF(ISERROR(VLOOKUP(A3026,'entry data'!B:E,4,0)),"",VLOOKUP(A3026,'entry data'!B:E,4,0))</f>
        <v/>
      </c>
      <c r="F3026" s="11" t="str">
        <f>IF(A3026="","",IF(ISERROR(VLOOKUP(A3026,'entry data'!B:F,5,0)),"",VLOOKUP(A3026,'entry data'!B:F,5,0)))</f>
        <v/>
      </c>
      <c r="G3026" s="12" t="str">
        <f>IF(A3026="","",IF(ISERROR(VLOOKUP(A3026,'entry data'!B:I,8,0)),"",VLOOKUP(A3026,'entry data'!B:I,7,0)))</f>
        <v/>
      </c>
      <c r="H3026" s="13" t="str">
        <f>IF(A3026="","",IF(B3026=1,VLOOKUP(A3026,'entry data'!B:D,3,0),I3025))</f>
        <v/>
      </c>
      <c r="I3026" s="14" t="str">
        <f>IF(A3026="","",IF(E3026="weekly",7,IF(E3026="fortnightly",14,IF(E3026="monthly",DATE(IF(MONTH(H3026)=12,YEAR(H3026)+1,YEAR(H3026)),VLOOKUP(MONTH(H3026),index!$D$2:$G$13,2,0),DAY(H3026)),
IF(E3026="quarterly",DATE(IF(MONTH(H3026)&gt;=10,YEAR(H3026)+1,YEAR(H3026)),VLOOKUP(MONTH(H3026),index!$D$2:$G$13,3,0),DAY(H3026)),
IF(E3026="halfyearly",DATE(IF(MONTH(H3026)&gt;=7,YEAR(H3026)+1,YEAR(H3026)),VLOOKUP(MONTH(H3026),index!$D$2:$G$13,4,0),DAY(H3026)),
DATE(YEAR(H3026)+1,MONTH(H3026),DAY(H3026)))))-H3026))+H3026)</f>
        <v/>
      </c>
      <c r="J3026" s="9" t="str">
        <f t="shared" si="298"/>
        <v/>
      </c>
      <c r="K3026" s="11" t="str">
        <f t="shared" si="299"/>
        <v/>
      </c>
      <c r="L3026" s="11" t="str">
        <f t="shared" si="300"/>
        <v/>
      </c>
      <c r="M3026" s="11" t="str">
        <f>IF(A3026="","",VLOOKUP(E3026,index!$A$1:$B$6,2,0)*K3026*G3026)</f>
        <v/>
      </c>
      <c r="N3026" s="11" t="str">
        <f>IF(A3026="","",-PMT(G3026*VLOOKUP(E3026,index!$A$1:$B$6,2,0),C3026,F3026,0,0))</f>
        <v/>
      </c>
      <c r="O3026" s="11" t="str">
        <f t="shared" si="301"/>
        <v/>
      </c>
      <c r="P3026" s="11" t="str">
        <f t="shared" si="302"/>
        <v/>
      </c>
    </row>
    <row r="3027" spans="1:16" x14ac:dyDescent="0.25">
      <c r="A3027" s="9" t="str">
        <f>IF(A3026="","",IF(B3026&lt;C3026,A3026,IF(A3026=MAX('entry data'!$B$8:$B$507),"",A3026+1)))</f>
        <v/>
      </c>
      <c r="B3027" s="9" t="str">
        <f t="shared" si="297"/>
        <v/>
      </c>
      <c r="C3027" s="9" t="str">
        <f>IF(ISERROR(VLOOKUP(A3027,'entry data'!B:G,6,0)),"",VLOOKUP(A3027,'entry data'!B:G,6,0))</f>
        <v/>
      </c>
      <c r="D3027" s="9" t="str">
        <f>IF(ISERROR(VLOOKUP(A3027,'entry data'!B:C,2,0)),"",VLOOKUP(A3027,'entry data'!B:C,2,0))</f>
        <v/>
      </c>
      <c r="E3027" s="9" t="str">
        <f>IF(ISERROR(VLOOKUP(A3027,'entry data'!B:E,4,0)),"",VLOOKUP(A3027,'entry data'!B:E,4,0))</f>
        <v/>
      </c>
      <c r="F3027" s="11" t="str">
        <f>IF(A3027="","",IF(ISERROR(VLOOKUP(A3027,'entry data'!B:F,5,0)),"",VLOOKUP(A3027,'entry data'!B:F,5,0)))</f>
        <v/>
      </c>
      <c r="G3027" s="12" t="str">
        <f>IF(A3027="","",IF(ISERROR(VLOOKUP(A3027,'entry data'!B:I,8,0)),"",VLOOKUP(A3027,'entry data'!B:I,7,0)))</f>
        <v/>
      </c>
      <c r="H3027" s="13" t="str">
        <f>IF(A3027="","",IF(B3027=1,VLOOKUP(A3027,'entry data'!B:D,3,0),I3026))</f>
        <v/>
      </c>
      <c r="I3027" s="14" t="str">
        <f>IF(A3027="","",IF(E3027="weekly",7,IF(E3027="fortnightly",14,IF(E3027="monthly",DATE(IF(MONTH(H3027)=12,YEAR(H3027)+1,YEAR(H3027)),VLOOKUP(MONTH(H3027),index!$D$2:$G$13,2,0),DAY(H3027)),
IF(E3027="quarterly",DATE(IF(MONTH(H3027)&gt;=10,YEAR(H3027)+1,YEAR(H3027)),VLOOKUP(MONTH(H3027),index!$D$2:$G$13,3,0),DAY(H3027)),
IF(E3027="halfyearly",DATE(IF(MONTH(H3027)&gt;=7,YEAR(H3027)+1,YEAR(H3027)),VLOOKUP(MONTH(H3027),index!$D$2:$G$13,4,0),DAY(H3027)),
DATE(YEAR(H3027)+1,MONTH(H3027),DAY(H3027)))))-H3027))+H3027)</f>
        <v/>
      </c>
      <c r="J3027" s="9" t="str">
        <f t="shared" si="298"/>
        <v/>
      </c>
      <c r="K3027" s="11" t="str">
        <f t="shared" si="299"/>
        <v/>
      </c>
      <c r="L3027" s="11" t="str">
        <f t="shared" si="300"/>
        <v/>
      </c>
      <c r="M3027" s="11" t="str">
        <f>IF(A3027="","",VLOOKUP(E3027,index!$A$1:$B$6,2,0)*K3027*G3027)</f>
        <v/>
      </c>
      <c r="N3027" s="11" t="str">
        <f>IF(A3027="","",-PMT(G3027*VLOOKUP(E3027,index!$A$1:$B$6,2,0),C3027,F3027,0,0))</f>
        <v/>
      </c>
      <c r="O3027" s="11" t="str">
        <f t="shared" si="301"/>
        <v/>
      </c>
      <c r="P3027" s="11" t="str">
        <f t="shared" si="302"/>
        <v/>
      </c>
    </row>
    <row r="3028" spans="1:16" x14ac:dyDescent="0.25">
      <c r="A3028" s="9" t="str">
        <f>IF(A3027="","",IF(B3027&lt;C3027,A3027,IF(A3027=MAX('entry data'!$B$8:$B$507),"",A3027+1)))</f>
        <v/>
      </c>
      <c r="B3028" s="9" t="str">
        <f t="shared" si="297"/>
        <v/>
      </c>
      <c r="C3028" s="9" t="str">
        <f>IF(ISERROR(VLOOKUP(A3028,'entry data'!B:G,6,0)),"",VLOOKUP(A3028,'entry data'!B:G,6,0))</f>
        <v/>
      </c>
      <c r="D3028" s="9" t="str">
        <f>IF(ISERROR(VLOOKUP(A3028,'entry data'!B:C,2,0)),"",VLOOKUP(A3028,'entry data'!B:C,2,0))</f>
        <v/>
      </c>
      <c r="E3028" s="9" t="str">
        <f>IF(ISERROR(VLOOKUP(A3028,'entry data'!B:E,4,0)),"",VLOOKUP(A3028,'entry data'!B:E,4,0))</f>
        <v/>
      </c>
      <c r="F3028" s="11" t="str">
        <f>IF(A3028="","",IF(ISERROR(VLOOKUP(A3028,'entry data'!B:F,5,0)),"",VLOOKUP(A3028,'entry data'!B:F,5,0)))</f>
        <v/>
      </c>
      <c r="G3028" s="12" t="str">
        <f>IF(A3028="","",IF(ISERROR(VLOOKUP(A3028,'entry data'!B:I,8,0)),"",VLOOKUP(A3028,'entry data'!B:I,7,0)))</f>
        <v/>
      </c>
      <c r="H3028" s="13" t="str">
        <f>IF(A3028="","",IF(B3028=1,VLOOKUP(A3028,'entry data'!B:D,3,0),I3027))</f>
        <v/>
      </c>
      <c r="I3028" s="14" t="str">
        <f>IF(A3028="","",IF(E3028="weekly",7,IF(E3028="fortnightly",14,IF(E3028="monthly",DATE(IF(MONTH(H3028)=12,YEAR(H3028)+1,YEAR(H3028)),VLOOKUP(MONTH(H3028),index!$D$2:$G$13,2,0),DAY(H3028)),
IF(E3028="quarterly",DATE(IF(MONTH(H3028)&gt;=10,YEAR(H3028)+1,YEAR(H3028)),VLOOKUP(MONTH(H3028),index!$D$2:$G$13,3,0),DAY(H3028)),
IF(E3028="halfyearly",DATE(IF(MONTH(H3028)&gt;=7,YEAR(H3028)+1,YEAR(H3028)),VLOOKUP(MONTH(H3028),index!$D$2:$G$13,4,0),DAY(H3028)),
DATE(YEAR(H3028)+1,MONTH(H3028),DAY(H3028)))))-H3028))+H3028)</f>
        <v/>
      </c>
      <c r="J3028" s="9" t="str">
        <f t="shared" si="298"/>
        <v/>
      </c>
      <c r="K3028" s="11" t="str">
        <f t="shared" si="299"/>
        <v/>
      </c>
      <c r="L3028" s="11" t="str">
        <f t="shared" si="300"/>
        <v/>
      </c>
      <c r="M3028" s="11" t="str">
        <f>IF(A3028="","",VLOOKUP(E3028,index!$A$1:$B$6,2,0)*K3028*G3028)</f>
        <v/>
      </c>
      <c r="N3028" s="11" t="str">
        <f>IF(A3028="","",-PMT(G3028*VLOOKUP(E3028,index!$A$1:$B$6,2,0),C3028,F3028,0,0))</f>
        <v/>
      </c>
      <c r="O3028" s="11" t="str">
        <f t="shared" si="301"/>
        <v/>
      </c>
      <c r="P3028" s="11" t="str">
        <f t="shared" si="302"/>
        <v/>
      </c>
    </row>
    <row r="3029" spans="1:16" x14ac:dyDescent="0.25">
      <c r="A3029" s="9" t="str">
        <f>IF(A3028="","",IF(B3028&lt;C3028,A3028,IF(A3028=MAX('entry data'!$B$8:$B$507),"",A3028+1)))</f>
        <v/>
      </c>
      <c r="B3029" s="9" t="str">
        <f t="shared" si="297"/>
        <v/>
      </c>
      <c r="C3029" s="9" t="str">
        <f>IF(ISERROR(VLOOKUP(A3029,'entry data'!B:G,6,0)),"",VLOOKUP(A3029,'entry data'!B:G,6,0))</f>
        <v/>
      </c>
      <c r="D3029" s="9" t="str">
        <f>IF(ISERROR(VLOOKUP(A3029,'entry data'!B:C,2,0)),"",VLOOKUP(A3029,'entry data'!B:C,2,0))</f>
        <v/>
      </c>
      <c r="E3029" s="9" t="str">
        <f>IF(ISERROR(VLOOKUP(A3029,'entry data'!B:E,4,0)),"",VLOOKUP(A3029,'entry data'!B:E,4,0))</f>
        <v/>
      </c>
      <c r="F3029" s="11" t="str">
        <f>IF(A3029="","",IF(ISERROR(VLOOKUP(A3029,'entry data'!B:F,5,0)),"",VLOOKUP(A3029,'entry data'!B:F,5,0)))</f>
        <v/>
      </c>
      <c r="G3029" s="12" t="str">
        <f>IF(A3029="","",IF(ISERROR(VLOOKUP(A3029,'entry data'!B:I,8,0)),"",VLOOKUP(A3029,'entry data'!B:I,7,0)))</f>
        <v/>
      </c>
      <c r="H3029" s="13" t="str">
        <f>IF(A3029="","",IF(B3029=1,VLOOKUP(A3029,'entry data'!B:D,3,0),I3028))</f>
        <v/>
      </c>
      <c r="I3029" s="14" t="str">
        <f>IF(A3029="","",IF(E3029="weekly",7,IF(E3029="fortnightly",14,IF(E3029="monthly",DATE(IF(MONTH(H3029)=12,YEAR(H3029)+1,YEAR(H3029)),VLOOKUP(MONTH(H3029),index!$D$2:$G$13,2,0),DAY(H3029)),
IF(E3029="quarterly",DATE(IF(MONTH(H3029)&gt;=10,YEAR(H3029)+1,YEAR(H3029)),VLOOKUP(MONTH(H3029),index!$D$2:$G$13,3,0),DAY(H3029)),
IF(E3029="halfyearly",DATE(IF(MONTH(H3029)&gt;=7,YEAR(H3029)+1,YEAR(H3029)),VLOOKUP(MONTH(H3029),index!$D$2:$G$13,4,0),DAY(H3029)),
DATE(YEAR(H3029)+1,MONTH(H3029),DAY(H3029)))))-H3029))+H3029)</f>
        <v/>
      </c>
      <c r="J3029" s="9" t="str">
        <f t="shared" si="298"/>
        <v/>
      </c>
      <c r="K3029" s="11" t="str">
        <f t="shared" si="299"/>
        <v/>
      </c>
      <c r="L3029" s="11" t="str">
        <f t="shared" si="300"/>
        <v/>
      </c>
      <c r="M3029" s="11" t="str">
        <f>IF(A3029="","",VLOOKUP(E3029,index!$A$1:$B$6,2,0)*K3029*G3029)</f>
        <v/>
      </c>
      <c r="N3029" s="11" t="str">
        <f>IF(A3029="","",-PMT(G3029*VLOOKUP(E3029,index!$A$1:$B$6,2,0),C3029,F3029,0,0))</f>
        <v/>
      </c>
      <c r="O3029" s="11" t="str">
        <f t="shared" si="301"/>
        <v/>
      </c>
      <c r="P3029" s="11" t="str">
        <f t="shared" si="302"/>
        <v/>
      </c>
    </row>
    <row r="3030" spans="1:16" x14ac:dyDescent="0.25">
      <c r="A3030" s="9" t="str">
        <f>IF(A3029="","",IF(B3029&lt;C3029,A3029,IF(A3029=MAX('entry data'!$B$8:$B$507),"",A3029+1)))</f>
        <v/>
      </c>
      <c r="B3030" s="9" t="str">
        <f t="shared" si="297"/>
        <v/>
      </c>
      <c r="C3030" s="9" t="str">
        <f>IF(ISERROR(VLOOKUP(A3030,'entry data'!B:G,6,0)),"",VLOOKUP(A3030,'entry data'!B:G,6,0))</f>
        <v/>
      </c>
      <c r="D3030" s="9" t="str">
        <f>IF(ISERROR(VLOOKUP(A3030,'entry data'!B:C,2,0)),"",VLOOKUP(A3030,'entry data'!B:C,2,0))</f>
        <v/>
      </c>
      <c r="E3030" s="9" t="str">
        <f>IF(ISERROR(VLOOKUP(A3030,'entry data'!B:E,4,0)),"",VLOOKUP(A3030,'entry data'!B:E,4,0))</f>
        <v/>
      </c>
      <c r="F3030" s="11" t="str">
        <f>IF(A3030="","",IF(ISERROR(VLOOKUP(A3030,'entry data'!B:F,5,0)),"",VLOOKUP(A3030,'entry data'!B:F,5,0)))</f>
        <v/>
      </c>
      <c r="G3030" s="12" t="str">
        <f>IF(A3030="","",IF(ISERROR(VLOOKUP(A3030,'entry data'!B:I,8,0)),"",VLOOKUP(A3030,'entry data'!B:I,7,0)))</f>
        <v/>
      </c>
      <c r="H3030" s="13" t="str">
        <f>IF(A3030="","",IF(B3030=1,VLOOKUP(A3030,'entry data'!B:D,3,0),I3029))</f>
        <v/>
      </c>
      <c r="I3030" s="14" t="str">
        <f>IF(A3030="","",IF(E3030="weekly",7,IF(E3030="fortnightly",14,IF(E3030="monthly",DATE(IF(MONTH(H3030)=12,YEAR(H3030)+1,YEAR(H3030)),VLOOKUP(MONTH(H3030),index!$D$2:$G$13,2,0),DAY(H3030)),
IF(E3030="quarterly",DATE(IF(MONTH(H3030)&gt;=10,YEAR(H3030)+1,YEAR(H3030)),VLOOKUP(MONTH(H3030),index!$D$2:$G$13,3,0),DAY(H3030)),
IF(E3030="halfyearly",DATE(IF(MONTH(H3030)&gt;=7,YEAR(H3030)+1,YEAR(H3030)),VLOOKUP(MONTH(H3030),index!$D$2:$G$13,4,0),DAY(H3030)),
DATE(YEAR(H3030)+1,MONTH(H3030),DAY(H3030)))))-H3030))+H3030)</f>
        <v/>
      </c>
      <c r="J3030" s="9" t="str">
        <f t="shared" si="298"/>
        <v/>
      </c>
      <c r="K3030" s="11" t="str">
        <f t="shared" si="299"/>
        <v/>
      </c>
      <c r="L3030" s="11" t="str">
        <f t="shared" si="300"/>
        <v/>
      </c>
      <c r="M3030" s="11" t="str">
        <f>IF(A3030="","",VLOOKUP(E3030,index!$A$1:$B$6,2,0)*K3030*G3030)</f>
        <v/>
      </c>
      <c r="N3030" s="11" t="str">
        <f>IF(A3030="","",-PMT(G3030*VLOOKUP(E3030,index!$A$1:$B$6,2,0),C3030,F3030,0,0))</f>
        <v/>
      </c>
      <c r="O3030" s="11" t="str">
        <f t="shared" si="301"/>
        <v/>
      </c>
      <c r="P3030" s="11" t="str">
        <f t="shared" si="302"/>
        <v/>
      </c>
    </row>
    <row r="3031" spans="1:16" x14ac:dyDescent="0.25">
      <c r="A3031" s="9" t="str">
        <f>IF(A3030="","",IF(B3030&lt;C3030,A3030,IF(A3030=MAX('entry data'!$B$8:$B$507),"",A3030+1)))</f>
        <v/>
      </c>
      <c r="B3031" s="9" t="str">
        <f t="shared" ref="B3031:B3094" si="303">IF(A3031="","",IF(B3030=C3030,1,B3030+1))</f>
        <v/>
      </c>
      <c r="C3031" s="9" t="str">
        <f>IF(ISERROR(VLOOKUP(A3031,'entry data'!B:G,6,0)),"",VLOOKUP(A3031,'entry data'!B:G,6,0))</f>
        <v/>
      </c>
      <c r="D3031" s="9" t="str">
        <f>IF(ISERROR(VLOOKUP(A3031,'entry data'!B:C,2,0)),"",VLOOKUP(A3031,'entry data'!B:C,2,0))</f>
        <v/>
      </c>
      <c r="E3031" s="9" t="str">
        <f>IF(ISERROR(VLOOKUP(A3031,'entry data'!B:E,4,0)),"",VLOOKUP(A3031,'entry data'!B:E,4,0))</f>
        <v/>
      </c>
      <c r="F3031" s="11" t="str">
        <f>IF(A3031="","",IF(ISERROR(VLOOKUP(A3031,'entry data'!B:F,5,0)),"",VLOOKUP(A3031,'entry data'!B:F,5,0)))</f>
        <v/>
      </c>
      <c r="G3031" s="12" t="str">
        <f>IF(A3031="","",IF(ISERROR(VLOOKUP(A3031,'entry data'!B:I,8,0)),"",VLOOKUP(A3031,'entry data'!B:I,7,0)))</f>
        <v/>
      </c>
      <c r="H3031" s="13" t="str">
        <f>IF(A3031="","",IF(B3031=1,VLOOKUP(A3031,'entry data'!B:D,3,0),I3030))</f>
        <v/>
      </c>
      <c r="I3031" s="14" t="str">
        <f>IF(A3031="","",IF(E3031="weekly",7,IF(E3031="fortnightly",14,IF(E3031="monthly",DATE(IF(MONTH(H3031)=12,YEAR(H3031)+1,YEAR(H3031)),VLOOKUP(MONTH(H3031),index!$D$2:$G$13,2,0),DAY(H3031)),
IF(E3031="quarterly",DATE(IF(MONTH(H3031)&gt;=10,YEAR(H3031)+1,YEAR(H3031)),VLOOKUP(MONTH(H3031),index!$D$2:$G$13,3,0),DAY(H3031)),
IF(E3031="halfyearly",DATE(IF(MONTH(H3031)&gt;=7,YEAR(H3031)+1,YEAR(H3031)),VLOOKUP(MONTH(H3031),index!$D$2:$G$13,4,0),DAY(H3031)),
DATE(YEAR(H3031)+1,MONTH(H3031),DAY(H3031)))))-H3031))+H3031)</f>
        <v/>
      </c>
      <c r="J3031" s="9" t="str">
        <f t="shared" ref="J3031:J3094" si="304">IF(A3031="","",IF(MONTH(I3031)&lt;10,YEAR(I3031)&amp;"-0"&amp;MONTH(I3031),YEAR(I3031)&amp;"-"&amp;MONTH(I3031)))</f>
        <v/>
      </c>
      <c r="K3031" s="11" t="str">
        <f t="shared" ref="K3031:K3094" si="305">IF(A3031="","",IF(B3031=1,F3031,O3030))</f>
        <v/>
      </c>
      <c r="L3031" s="11" t="str">
        <f t="shared" ref="L3031:L3094" si="306">IF(A3031="","",N3031-M3031)</f>
        <v/>
      </c>
      <c r="M3031" s="11" t="str">
        <f>IF(A3031="","",VLOOKUP(E3031,index!$A$1:$B$6,2,0)*K3031*G3031)</f>
        <v/>
      </c>
      <c r="N3031" s="11" t="str">
        <f>IF(A3031="","",-PMT(G3031*VLOOKUP(E3031,index!$A$1:$B$6,2,0),C3031,F3031,0,0))</f>
        <v/>
      </c>
      <c r="O3031" s="11" t="str">
        <f t="shared" ref="O3031:O3094" si="307">IF(A3031="","",K3031-L3031)</f>
        <v/>
      </c>
      <c r="P3031" s="11" t="str">
        <f t="shared" si="302"/>
        <v/>
      </c>
    </row>
    <row r="3032" spans="1:16" x14ac:dyDescent="0.25">
      <c r="A3032" s="9" t="str">
        <f>IF(A3031="","",IF(B3031&lt;C3031,A3031,IF(A3031=MAX('entry data'!$B$8:$B$507),"",A3031+1)))</f>
        <v/>
      </c>
      <c r="B3032" s="9" t="str">
        <f t="shared" si="303"/>
        <v/>
      </c>
      <c r="C3032" s="9" t="str">
        <f>IF(ISERROR(VLOOKUP(A3032,'entry data'!B:G,6,0)),"",VLOOKUP(A3032,'entry data'!B:G,6,0))</f>
        <v/>
      </c>
      <c r="D3032" s="9" t="str">
        <f>IF(ISERROR(VLOOKUP(A3032,'entry data'!B:C,2,0)),"",VLOOKUP(A3032,'entry data'!B:C,2,0))</f>
        <v/>
      </c>
      <c r="E3032" s="9" t="str">
        <f>IF(ISERROR(VLOOKUP(A3032,'entry data'!B:E,4,0)),"",VLOOKUP(A3032,'entry data'!B:E,4,0))</f>
        <v/>
      </c>
      <c r="F3032" s="11" t="str">
        <f>IF(A3032="","",IF(ISERROR(VLOOKUP(A3032,'entry data'!B:F,5,0)),"",VLOOKUP(A3032,'entry data'!B:F,5,0)))</f>
        <v/>
      </c>
      <c r="G3032" s="12" t="str">
        <f>IF(A3032="","",IF(ISERROR(VLOOKUP(A3032,'entry data'!B:I,8,0)),"",VLOOKUP(A3032,'entry data'!B:I,7,0)))</f>
        <v/>
      </c>
      <c r="H3032" s="13" t="str">
        <f>IF(A3032="","",IF(B3032=1,VLOOKUP(A3032,'entry data'!B:D,3,0),I3031))</f>
        <v/>
      </c>
      <c r="I3032" s="14" t="str">
        <f>IF(A3032="","",IF(E3032="weekly",7,IF(E3032="fortnightly",14,IF(E3032="monthly",DATE(IF(MONTH(H3032)=12,YEAR(H3032)+1,YEAR(H3032)),VLOOKUP(MONTH(H3032),index!$D$2:$G$13,2,0),DAY(H3032)),
IF(E3032="quarterly",DATE(IF(MONTH(H3032)&gt;=10,YEAR(H3032)+1,YEAR(H3032)),VLOOKUP(MONTH(H3032),index!$D$2:$G$13,3,0),DAY(H3032)),
IF(E3032="halfyearly",DATE(IF(MONTH(H3032)&gt;=7,YEAR(H3032)+1,YEAR(H3032)),VLOOKUP(MONTH(H3032),index!$D$2:$G$13,4,0),DAY(H3032)),
DATE(YEAR(H3032)+1,MONTH(H3032),DAY(H3032)))))-H3032))+H3032)</f>
        <v/>
      </c>
      <c r="J3032" s="9" t="str">
        <f t="shared" si="304"/>
        <v/>
      </c>
      <c r="K3032" s="11" t="str">
        <f t="shared" si="305"/>
        <v/>
      </c>
      <c r="L3032" s="11" t="str">
        <f t="shared" si="306"/>
        <v/>
      </c>
      <c r="M3032" s="11" t="str">
        <f>IF(A3032="","",VLOOKUP(E3032,index!$A$1:$B$6,2,0)*K3032*G3032)</f>
        <v/>
      </c>
      <c r="N3032" s="11" t="str">
        <f>IF(A3032="","",-PMT(G3032*VLOOKUP(E3032,index!$A$1:$B$6,2,0),C3032,F3032,0,0))</f>
        <v/>
      </c>
      <c r="O3032" s="11" t="str">
        <f t="shared" si="307"/>
        <v/>
      </c>
      <c r="P3032" s="11" t="str">
        <f t="shared" si="302"/>
        <v/>
      </c>
    </row>
    <row r="3033" spans="1:16" x14ac:dyDescent="0.25">
      <c r="A3033" s="9" t="str">
        <f>IF(A3032="","",IF(B3032&lt;C3032,A3032,IF(A3032=MAX('entry data'!$B$8:$B$507),"",A3032+1)))</f>
        <v/>
      </c>
      <c r="B3033" s="9" t="str">
        <f t="shared" si="303"/>
        <v/>
      </c>
      <c r="C3033" s="9" t="str">
        <f>IF(ISERROR(VLOOKUP(A3033,'entry data'!B:G,6,0)),"",VLOOKUP(A3033,'entry data'!B:G,6,0))</f>
        <v/>
      </c>
      <c r="D3033" s="9" t="str">
        <f>IF(ISERROR(VLOOKUP(A3033,'entry data'!B:C,2,0)),"",VLOOKUP(A3033,'entry data'!B:C,2,0))</f>
        <v/>
      </c>
      <c r="E3033" s="9" t="str">
        <f>IF(ISERROR(VLOOKUP(A3033,'entry data'!B:E,4,0)),"",VLOOKUP(A3033,'entry data'!B:E,4,0))</f>
        <v/>
      </c>
      <c r="F3033" s="11" t="str">
        <f>IF(A3033="","",IF(ISERROR(VLOOKUP(A3033,'entry data'!B:F,5,0)),"",VLOOKUP(A3033,'entry data'!B:F,5,0)))</f>
        <v/>
      </c>
      <c r="G3033" s="12" t="str">
        <f>IF(A3033="","",IF(ISERROR(VLOOKUP(A3033,'entry data'!B:I,8,0)),"",VLOOKUP(A3033,'entry data'!B:I,7,0)))</f>
        <v/>
      </c>
      <c r="H3033" s="13" t="str">
        <f>IF(A3033="","",IF(B3033=1,VLOOKUP(A3033,'entry data'!B:D,3,0),I3032))</f>
        <v/>
      </c>
      <c r="I3033" s="14" t="str">
        <f>IF(A3033="","",IF(E3033="weekly",7,IF(E3033="fortnightly",14,IF(E3033="monthly",DATE(IF(MONTH(H3033)=12,YEAR(H3033)+1,YEAR(H3033)),VLOOKUP(MONTH(H3033),index!$D$2:$G$13,2,0),DAY(H3033)),
IF(E3033="quarterly",DATE(IF(MONTH(H3033)&gt;=10,YEAR(H3033)+1,YEAR(H3033)),VLOOKUP(MONTH(H3033),index!$D$2:$G$13,3,0),DAY(H3033)),
IF(E3033="halfyearly",DATE(IF(MONTH(H3033)&gt;=7,YEAR(H3033)+1,YEAR(H3033)),VLOOKUP(MONTH(H3033),index!$D$2:$G$13,4,0),DAY(H3033)),
DATE(YEAR(H3033)+1,MONTH(H3033),DAY(H3033)))))-H3033))+H3033)</f>
        <v/>
      </c>
      <c r="J3033" s="9" t="str">
        <f t="shared" si="304"/>
        <v/>
      </c>
      <c r="K3033" s="11" t="str">
        <f t="shared" si="305"/>
        <v/>
      </c>
      <c r="L3033" s="11" t="str">
        <f t="shared" si="306"/>
        <v/>
      </c>
      <c r="M3033" s="11" t="str">
        <f>IF(A3033="","",VLOOKUP(E3033,index!$A$1:$B$6,2,0)*K3033*G3033)</f>
        <v/>
      </c>
      <c r="N3033" s="11" t="str">
        <f>IF(A3033="","",-PMT(G3033*VLOOKUP(E3033,index!$A$1:$B$6,2,0),C3033,F3033,0,0))</f>
        <v/>
      </c>
      <c r="O3033" s="11" t="str">
        <f t="shared" si="307"/>
        <v/>
      </c>
      <c r="P3033" s="11" t="str">
        <f t="shared" si="302"/>
        <v/>
      </c>
    </row>
    <row r="3034" spans="1:16" x14ac:dyDescent="0.25">
      <c r="A3034" s="9" t="str">
        <f>IF(A3033="","",IF(B3033&lt;C3033,A3033,IF(A3033=MAX('entry data'!$B$8:$B$507),"",A3033+1)))</f>
        <v/>
      </c>
      <c r="B3034" s="9" t="str">
        <f t="shared" si="303"/>
        <v/>
      </c>
      <c r="C3034" s="9" t="str">
        <f>IF(ISERROR(VLOOKUP(A3034,'entry data'!B:G,6,0)),"",VLOOKUP(A3034,'entry data'!B:G,6,0))</f>
        <v/>
      </c>
      <c r="D3034" s="9" t="str">
        <f>IF(ISERROR(VLOOKUP(A3034,'entry data'!B:C,2,0)),"",VLOOKUP(A3034,'entry data'!B:C,2,0))</f>
        <v/>
      </c>
      <c r="E3034" s="9" t="str">
        <f>IF(ISERROR(VLOOKUP(A3034,'entry data'!B:E,4,0)),"",VLOOKUP(A3034,'entry data'!B:E,4,0))</f>
        <v/>
      </c>
      <c r="F3034" s="11" t="str">
        <f>IF(A3034="","",IF(ISERROR(VLOOKUP(A3034,'entry data'!B:F,5,0)),"",VLOOKUP(A3034,'entry data'!B:F,5,0)))</f>
        <v/>
      </c>
      <c r="G3034" s="12" t="str">
        <f>IF(A3034="","",IF(ISERROR(VLOOKUP(A3034,'entry data'!B:I,8,0)),"",VLOOKUP(A3034,'entry data'!B:I,7,0)))</f>
        <v/>
      </c>
      <c r="H3034" s="13" t="str">
        <f>IF(A3034="","",IF(B3034=1,VLOOKUP(A3034,'entry data'!B:D,3,0),I3033))</f>
        <v/>
      </c>
      <c r="I3034" s="14" t="str">
        <f>IF(A3034="","",IF(E3034="weekly",7,IF(E3034="fortnightly",14,IF(E3034="monthly",DATE(IF(MONTH(H3034)=12,YEAR(H3034)+1,YEAR(H3034)),VLOOKUP(MONTH(H3034),index!$D$2:$G$13,2,0),DAY(H3034)),
IF(E3034="quarterly",DATE(IF(MONTH(H3034)&gt;=10,YEAR(H3034)+1,YEAR(H3034)),VLOOKUP(MONTH(H3034),index!$D$2:$G$13,3,0),DAY(H3034)),
IF(E3034="halfyearly",DATE(IF(MONTH(H3034)&gt;=7,YEAR(H3034)+1,YEAR(H3034)),VLOOKUP(MONTH(H3034),index!$D$2:$G$13,4,0),DAY(H3034)),
DATE(YEAR(H3034)+1,MONTH(H3034),DAY(H3034)))))-H3034))+H3034)</f>
        <v/>
      </c>
      <c r="J3034" s="9" t="str">
        <f t="shared" si="304"/>
        <v/>
      </c>
      <c r="K3034" s="11" t="str">
        <f t="shared" si="305"/>
        <v/>
      </c>
      <c r="L3034" s="11" t="str">
        <f t="shared" si="306"/>
        <v/>
      </c>
      <c r="M3034" s="11" t="str">
        <f>IF(A3034="","",VLOOKUP(E3034,index!$A$1:$B$6,2,0)*K3034*G3034)</f>
        <v/>
      </c>
      <c r="N3034" s="11" t="str">
        <f>IF(A3034="","",-PMT(G3034*VLOOKUP(E3034,index!$A$1:$B$6,2,0),C3034,F3034,0,0))</f>
        <v/>
      </c>
      <c r="O3034" s="11" t="str">
        <f t="shared" si="307"/>
        <v/>
      </c>
      <c r="P3034" s="11" t="str">
        <f t="shared" si="302"/>
        <v/>
      </c>
    </row>
    <row r="3035" spans="1:16" x14ac:dyDescent="0.25">
      <c r="A3035" s="9" t="str">
        <f>IF(A3034="","",IF(B3034&lt;C3034,A3034,IF(A3034=MAX('entry data'!$B$8:$B$507),"",A3034+1)))</f>
        <v/>
      </c>
      <c r="B3035" s="9" t="str">
        <f t="shared" si="303"/>
        <v/>
      </c>
      <c r="C3035" s="9" t="str">
        <f>IF(ISERROR(VLOOKUP(A3035,'entry data'!B:G,6,0)),"",VLOOKUP(A3035,'entry data'!B:G,6,0))</f>
        <v/>
      </c>
      <c r="D3035" s="9" t="str">
        <f>IF(ISERROR(VLOOKUP(A3035,'entry data'!B:C,2,0)),"",VLOOKUP(A3035,'entry data'!B:C,2,0))</f>
        <v/>
      </c>
      <c r="E3035" s="9" t="str">
        <f>IF(ISERROR(VLOOKUP(A3035,'entry data'!B:E,4,0)),"",VLOOKUP(A3035,'entry data'!B:E,4,0))</f>
        <v/>
      </c>
      <c r="F3035" s="11" t="str">
        <f>IF(A3035="","",IF(ISERROR(VLOOKUP(A3035,'entry data'!B:F,5,0)),"",VLOOKUP(A3035,'entry data'!B:F,5,0)))</f>
        <v/>
      </c>
      <c r="G3035" s="12" t="str">
        <f>IF(A3035="","",IF(ISERROR(VLOOKUP(A3035,'entry data'!B:I,8,0)),"",VLOOKUP(A3035,'entry data'!B:I,7,0)))</f>
        <v/>
      </c>
      <c r="H3035" s="13" t="str">
        <f>IF(A3035="","",IF(B3035=1,VLOOKUP(A3035,'entry data'!B:D,3,0),I3034))</f>
        <v/>
      </c>
      <c r="I3035" s="14" t="str">
        <f>IF(A3035="","",IF(E3035="weekly",7,IF(E3035="fortnightly",14,IF(E3035="monthly",DATE(IF(MONTH(H3035)=12,YEAR(H3035)+1,YEAR(H3035)),VLOOKUP(MONTH(H3035),index!$D$2:$G$13,2,0),DAY(H3035)),
IF(E3035="quarterly",DATE(IF(MONTH(H3035)&gt;=10,YEAR(H3035)+1,YEAR(H3035)),VLOOKUP(MONTH(H3035),index!$D$2:$G$13,3,0),DAY(H3035)),
IF(E3035="halfyearly",DATE(IF(MONTH(H3035)&gt;=7,YEAR(H3035)+1,YEAR(H3035)),VLOOKUP(MONTH(H3035),index!$D$2:$G$13,4,0),DAY(H3035)),
DATE(YEAR(H3035)+1,MONTH(H3035),DAY(H3035)))))-H3035))+H3035)</f>
        <v/>
      </c>
      <c r="J3035" s="9" t="str">
        <f t="shared" si="304"/>
        <v/>
      </c>
      <c r="K3035" s="11" t="str">
        <f t="shared" si="305"/>
        <v/>
      </c>
      <c r="L3035" s="11" t="str">
        <f t="shared" si="306"/>
        <v/>
      </c>
      <c r="M3035" s="11" t="str">
        <f>IF(A3035="","",VLOOKUP(E3035,index!$A$1:$B$6,2,0)*K3035*G3035)</f>
        <v/>
      </c>
      <c r="N3035" s="11" t="str">
        <f>IF(A3035="","",-PMT(G3035*VLOOKUP(E3035,index!$A$1:$B$6,2,0),C3035,F3035,0,0))</f>
        <v/>
      </c>
      <c r="O3035" s="11" t="str">
        <f t="shared" si="307"/>
        <v/>
      </c>
      <c r="P3035" s="11" t="str">
        <f t="shared" si="302"/>
        <v/>
      </c>
    </row>
    <row r="3036" spans="1:16" x14ac:dyDescent="0.25">
      <c r="A3036" s="9" t="str">
        <f>IF(A3035="","",IF(B3035&lt;C3035,A3035,IF(A3035=MAX('entry data'!$B$8:$B$507),"",A3035+1)))</f>
        <v/>
      </c>
      <c r="B3036" s="9" t="str">
        <f t="shared" si="303"/>
        <v/>
      </c>
      <c r="C3036" s="9" t="str">
        <f>IF(ISERROR(VLOOKUP(A3036,'entry data'!B:G,6,0)),"",VLOOKUP(A3036,'entry data'!B:G,6,0))</f>
        <v/>
      </c>
      <c r="D3036" s="9" t="str">
        <f>IF(ISERROR(VLOOKUP(A3036,'entry data'!B:C,2,0)),"",VLOOKUP(A3036,'entry data'!B:C,2,0))</f>
        <v/>
      </c>
      <c r="E3036" s="9" t="str">
        <f>IF(ISERROR(VLOOKUP(A3036,'entry data'!B:E,4,0)),"",VLOOKUP(A3036,'entry data'!B:E,4,0))</f>
        <v/>
      </c>
      <c r="F3036" s="11" t="str">
        <f>IF(A3036="","",IF(ISERROR(VLOOKUP(A3036,'entry data'!B:F,5,0)),"",VLOOKUP(A3036,'entry data'!B:F,5,0)))</f>
        <v/>
      </c>
      <c r="G3036" s="12" t="str">
        <f>IF(A3036="","",IF(ISERROR(VLOOKUP(A3036,'entry data'!B:I,8,0)),"",VLOOKUP(A3036,'entry data'!B:I,7,0)))</f>
        <v/>
      </c>
      <c r="H3036" s="13" t="str">
        <f>IF(A3036="","",IF(B3036=1,VLOOKUP(A3036,'entry data'!B:D,3,0),I3035))</f>
        <v/>
      </c>
      <c r="I3036" s="14" t="str">
        <f>IF(A3036="","",IF(E3036="weekly",7,IF(E3036="fortnightly",14,IF(E3036="monthly",DATE(IF(MONTH(H3036)=12,YEAR(H3036)+1,YEAR(H3036)),VLOOKUP(MONTH(H3036),index!$D$2:$G$13,2,0),DAY(H3036)),
IF(E3036="quarterly",DATE(IF(MONTH(H3036)&gt;=10,YEAR(H3036)+1,YEAR(H3036)),VLOOKUP(MONTH(H3036),index!$D$2:$G$13,3,0),DAY(H3036)),
IF(E3036="halfyearly",DATE(IF(MONTH(H3036)&gt;=7,YEAR(H3036)+1,YEAR(H3036)),VLOOKUP(MONTH(H3036),index!$D$2:$G$13,4,0),DAY(H3036)),
DATE(YEAR(H3036)+1,MONTH(H3036),DAY(H3036)))))-H3036))+H3036)</f>
        <v/>
      </c>
      <c r="J3036" s="9" t="str">
        <f t="shared" si="304"/>
        <v/>
      </c>
      <c r="K3036" s="11" t="str">
        <f t="shared" si="305"/>
        <v/>
      </c>
      <c r="L3036" s="11" t="str">
        <f t="shared" si="306"/>
        <v/>
      </c>
      <c r="M3036" s="11" t="str">
        <f>IF(A3036="","",VLOOKUP(E3036,index!$A$1:$B$6,2,0)*K3036*G3036)</f>
        <v/>
      </c>
      <c r="N3036" s="11" t="str">
        <f>IF(A3036="","",-PMT(G3036*VLOOKUP(E3036,index!$A$1:$B$6,2,0),C3036,F3036,0,0))</f>
        <v/>
      </c>
      <c r="O3036" s="11" t="str">
        <f t="shared" si="307"/>
        <v/>
      </c>
      <c r="P3036" s="11" t="str">
        <f t="shared" si="302"/>
        <v/>
      </c>
    </row>
    <row r="3037" spans="1:16" x14ac:dyDescent="0.25">
      <c r="A3037" s="9" t="str">
        <f>IF(A3036="","",IF(B3036&lt;C3036,A3036,IF(A3036=MAX('entry data'!$B$8:$B$507),"",A3036+1)))</f>
        <v/>
      </c>
      <c r="B3037" s="9" t="str">
        <f t="shared" si="303"/>
        <v/>
      </c>
      <c r="C3037" s="9" t="str">
        <f>IF(ISERROR(VLOOKUP(A3037,'entry data'!B:G,6,0)),"",VLOOKUP(A3037,'entry data'!B:G,6,0))</f>
        <v/>
      </c>
      <c r="D3037" s="9" t="str">
        <f>IF(ISERROR(VLOOKUP(A3037,'entry data'!B:C,2,0)),"",VLOOKUP(A3037,'entry data'!B:C,2,0))</f>
        <v/>
      </c>
      <c r="E3037" s="9" t="str">
        <f>IF(ISERROR(VLOOKUP(A3037,'entry data'!B:E,4,0)),"",VLOOKUP(A3037,'entry data'!B:E,4,0))</f>
        <v/>
      </c>
      <c r="F3037" s="11" t="str">
        <f>IF(A3037="","",IF(ISERROR(VLOOKUP(A3037,'entry data'!B:F,5,0)),"",VLOOKUP(A3037,'entry data'!B:F,5,0)))</f>
        <v/>
      </c>
      <c r="G3037" s="12" t="str">
        <f>IF(A3037="","",IF(ISERROR(VLOOKUP(A3037,'entry data'!B:I,8,0)),"",VLOOKUP(A3037,'entry data'!B:I,7,0)))</f>
        <v/>
      </c>
      <c r="H3037" s="13" t="str">
        <f>IF(A3037="","",IF(B3037=1,VLOOKUP(A3037,'entry data'!B:D,3,0),I3036))</f>
        <v/>
      </c>
      <c r="I3037" s="14" t="str">
        <f>IF(A3037="","",IF(E3037="weekly",7,IF(E3037="fortnightly",14,IF(E3037="monthly",DATE(IF(MONTH(H3037)=12,YEAR(H3037)+1,YEAR(H3037)),VLOOKUP(MONTH(H3037),index!$D$2:$G$13,2,0),DAY(H3037)),
IF(E3037="quarterly",DATE(IF(MONTH(H3037)&gt;=10,YEAR(H3037)+1,YEAR(H3037)),VLOOKUP(MONTH(H3037),index!$D$2:$G$13,3,0),DAY(H3037)),
IF(E3037="halfyearly",DATE(IF(MONTH(H3037)&gt;=7,YEAR(H3037)+1,YEAR(H3037)),VLOOKUP(MONTH(H3037),index!$D$2:$G$13,4,0),DAY(H3037)),
DATE(YEAR(H3037)+1,MONTH(H3037),DAY(H3037)))))-H3037))+H3037)</f>
        <v/>
      </c>
      <c r="J3037" s="9" t="str">
        <f t="shared" si="304"/>
        <v/>
      </c>
      <c r="K3037" s="11" t="str">
        <f t="shared" si="305"/>
        <v/>
      </c>
      <c r="L3037" s="11" t="str">
        <f t="shared" si="306"/>
        <v/>
      </c>
      <c r="M3037" s="11" t="str">
        <f>IF(A3037="","",VLOOKUP(E3037,index!$A$1:$B$6,2,0)*K3037*G3037)</f>
        <v/>
      </c>
      <c r="N3037" s="11" t="str">
        <f>IF(A3037="","",-PMT(G3037*VLOOKUP(E3037,index!$A$1:$B$6,2,0),C3037,F3037,0,0))</f>
        <v/>
      </c>
      <c r="O3037" s="11" t="str">
        <f t="shared" si="307"/>
        <v/>
      </c>
      <c r="P3037" s="11" t="str">
        <f t="shared" si="302"/>
        <v/>
      </c>
    </row>
    <row r="3038" spans="1:16" x14ac:dyDescent="0.25">
      <c r="A3038" s="9" t="str">
        <f>IF(A3037="","",IF(B3037&lt;C3037,A3037,IF(A3037=MAX('entry data'!$B$8:$B$507),"",A3037+1)))</f>
        <v/>
      </c>
      <c r="B3038" s="9" t="str">
        <f t="shared" si="303"/>
        <v/>
      </c>
      <c r="C3038" s="9" t="str">
        <f>IF(ISERROR(VLOOKUP(A3038,'entry data'!B:G,6,0)),"",VLOOKUP(A3038,'entry data'!B:G,6,0))</f>
        <v/>
      </c>
      <c r="D3038" s="9" t="str">
        <f>IF(ISERROR(VLOOKUP(A3038,'entry data'!B:C,2,0)),"",VLOOKUP(A3038,'entry data'!B:C,2,0))</f>
        <v/>
      </c>
      <c r="E3038" s="9" t="str">
        <f>IF(ISERROR(VLOOKUP(A3038,'entry data'!B:E,4,0)),"",VLOOKUP(A3038,'entry data'!B:E,4,0))</f>
        <v/>
      </c>
      <c r="F3038" s="11" t="str">
        <f>IF(A3038="","",IF(ISERROR(VLOOKUP(A3038,'entry data'!B:F,5,0)),"",VLOOKUP(A3038,'entry data'!B:F,5,0)))</f>
        <v/>
      </c>
      <c r="G3038" s="12" t="str">
        <f>IF(A3038="","",IF(ISERROR(VLOOKUP(A3038,'entry data'!B:I,8,0)),"",VLOOKUP(A3038,'entry data'!B:I,7,0)))</f>
        <v/>
      </c>
      <c r="H3038" s="13" t="str">
        <f>IF(A3038="","",IF(B3038=1,VLOOKUP(A3038,'entry data'!B:D,3,0),I3037))</f>
        <v/>
      </c>
      <c r="I3038" s="14" t="str">
        <f>IF(A3038="","",IF(E3038="weekly",7,IF(E3038="fortnightly",14,IF(E3038="monthly",DATE(IF(MONTH(H3038)=12,YEAR(H3038)+1,YEAR(H3038)),VLOOKUP(MONTH(H3038),index!$D$2:$G$13,2,0),DAY(H3038)),
IF(E3038="quarterly",DATE(IF(MONTH(H3038)&gt;=10,YEAR(H3038)+1,YEAR(H3038)),VLOOKUP(MONTH(H3038),index!$D$2:$G$13,3,0),DAY(H3038)),
IF(E3038="halfyearly",DATE(IF(MONTH(H3038)&gt;=7,YEAR(H3038)+1,YEAR(H3038)),VLOOKUP(MONTH(H3038),index!$D$2:$G$13,4,0),DAY(H3038)),
DATE(YEAR(H3038)+1,MONTH(H3038),DAY(H3038)))))-H3038))+H3038)</f>
        <v/>
      </c>
      <c r="J3038" s="9" t="str">
        <f t="shared" si="304"/>
        <v/>
      </c>
      <c r="K3038" s="11" t="str">
        <f t="shared" si="305"/>
        <v/>
      </c>
      <c r="L3038" s="11" t="str">
        <f t="shared" si="306"/>
        <v/>
      </c>
      <c r="M3038" s="11" t="str">
        <f>IF(A3038="","",VLOOKUP(E3038,index!$A$1:$B$6,2,0)*K3038*G3038)</f>
        <v/>
      </c>
      <c r="N3038" s="11" t="str">
        <f>IF(A3038="","",-PMT(G3038*VLOOKUP(E3038,index!$A$1:$B$6,2,0),C3038,F3038,0,0))</f>
        <v/>
      </c>
      <c r="O3038" s="11" t="str">
        <f t="shared" si="307"/>
        <v/>
      </c>
      <c r="P3038" s="11" t="str">
        <f t="shared" si="302"/>
        <v/>
      </c>
    </row>
    <row r="3039" spans="1:16" x14ac:dyDescent="0.25">
      <c r="A3039" s="9" t="str">
        <f>IF(A3038="","",IF(B3038&lt;C3038,A3038,IF(A3038=MAX('entry data'!$B$8:$B$507),"",A3038+1)))</f>
        <v/>
      </c>
      <c r="B3039" s="9" t="str">
        <f t="shared" si="303"/>
        <v/>
      </c>
      <c r="C3039" s="9" t="str">
        <f>IF(ISERROR(VLOOKUP(A3039,'entry data'!B:G,6,0)),"",VLOOKUP(A3039,'entry data'!B:G,6,0))</f>
        <v/>
      </c>
      <c r="D3039" s="9" t="str">
        <f>IF(ISERROR(VLOOKUP(A3039,'entry data'!B:C,2,0)),"",VLOOKUP(A3039,'entry data'!B:C,2,0))</f>
        <v/>
      </c>
      <c r="E3039" s="9" t="str">
        <f>IF(ISERROR(VLOOKUP(A3039,'entry data'!B:E,4,0)),"",VLOOKUP(A3039,'entry data'!B:E,4,0))</f>
        <v/>
      </c>
      <c r="F3039" s="11" t="str">
        <f>IF(A3039="","",IF(ISERROR(VLOOKUP(A3039,'entry data'!B:F,5,0)),"",VLOOKUP(A3039,'entry data'!B:F,5,0)))</f>
        <v/>
      </c>
      <c r="G3039" s="12" t="str">
        <f>IF(A3039="","",IF(ISERROR(VLOOKUP(A3039,'entry data'!B:I,8,0)),"",VLOOKUP(A3039,'entry data'!B:I,7,0)))</f>
        <v/>
      </c>
      <c r="H3039" s="13" t="str">
        <f>IF(A3039="","",IF(B3039=1,VLOOKUP(A3039,'entry data'!B:D,3,0),I3038))</f>
        <v/>
      </c>
      <c r="I3039" s="14" t="str">
        <f>IF(A3039="","",IF(E3039="weekly",7,IF(E3039="fortnightly",14,IF(E3039="monthly",DATE(IF(MONTH(H3039)=12,YEAR(H3039)+1,YEAR(H3039)),VLOOKUP(MONTH(H3039),index!$D$2:$G$13,2,0),DAY(H3039)),
IF(E3039="quarterly",DATE(IF(MONTH(H3039)&gt;=10,YEAR(H3039)+1,YEAR(H3039)),VLOOKUP(MONTH(H3039),index!$D$2:$G$13,3,0),DAY(H3039)),
IF(E3039="halfyearly",DATE(IF(MONTH(H3039)&gt;=7,YEAR(H3039)+1,YEAR(H3039)),VLOOKUP(MONTH(H3039),index!$D$2:$G$13,4,0),DAY(H3039)),
DATE(YEAR(H3039)+1,MONTH(H3039),DAY(H3039)))))-H3039))+H3039)</f>
        <v/>
      </c>
      <c r="J3039" s="9" t="str">
        <f t="shared" si="304"/>
        <v/>
      </c>
      <c r="K3039" s="11" t="str">
        <f t="shared" si="305"/>
        <v/>
      </c>
      <c r="L3039" s="11" t="str">
        <f t="shared" si="306"/>
        <v/>
      </c>
      <c r="M3039" s="11" t="str">
        <f>IF(A3039="","",VLOOKUP(E3039,index!$A$1:$B$6,2,0)*K3039*G3039)</f>
        <v/>
      </c>
      <c r="N3039" s="11" t="str">
        <f>IF(A3039="","",-PMT(G3039*VLOOKUP(E3039,index!$A$1:$B$6,2,0),C3039,F3039,0,0))</f>
        <v/>
      </c>
      <c r="O3039" s="11" t="str">
        <f t="shared" si="307"/>
        <v/>
      </c>
      <c r="P3039" s="11" t="str">
        <f t="shared" si="302"/>
        <v/>
      </c>
    </row>
    <row r="3040" spans="1:16" x14ac:dyDescent="0.25">
      <c r="A3040" s="9" t="str">
        <f>IF(A3039="","",IF(B3039&lt;C3039,A3039,IF(A3039=MAX('entry data'!$B$8:$B$507),"",A3039+1)))</f>
        <v/>
      </c>
      <c r="B3040" s="9" t="str">
        <f t="shared" si="303"/>
        <v/>
      </c>
      <c r="C3040" s="9" t="str">
        <f>IF(ISERROR(VLOOKUP(A3040,'entry data'!B:G,6,0)),"",VLOOKUP(A3040,'entry data'!B:G,6,0))</f>
        <v/>
      </c>
      <c r="D3040" s="9" t="str">
        <f>IF(ISERROR(VLOOKUP(A3040,'entry data'!B:C,2,0)),"",VLOOKUP(A3040,'entry data'!B:C,2,0))</f>
        <v/>
      </c>
      <c r="E3040" s="9" t="str">
        <f>IF(ISERROR(VLOOKUP(A3040,'entry data'!B:E,4,0)),"",VLOOKUP(A3040,'entry data'!B:E,4,0))</f>
        <v/>
      </c>
      <c r="F3040" s="11" t="str">
        <f>IF(A3040="","",IF(ISERROR(VLOOKUP(A3040,'entry data'!B:F,5,0)),"",VLOOKUP(A3040,'entry data'!B:F,5,0)))</f>
        <v/>
      </c>
      <c r="G3040" s="12" t="str">
        <f>IF(A3040="","",IF(ISERROR(VLOOKUP(A3040,'entry data'!B:I,8,0)),"",VLOOKUP(A3040,'entry data'!B:I,7,0)))</f>
        <v/>
      </c>
      <c r="H3040" s="13" t="str">
        <f>IF(A3040="","",IF(B3040=1,VLOOKUP(A3040,'entry data'!B:D,3,0),I3039))</f>
        <v/>
      </c>
      <c r="I3040" s="14" t="str">
        <f>IF(A3040="","",IF(E3040="weekly",7,IF(E3040="fortnightly",14,IF(E3040="monthly",DATE(IF(MONTH(H3040)=12,YEAR(H3040)+1,YEAR(H3040)),VLOOKUP(MONTH(H3040),index!$D$2:$G$13,2,0),DAY(H3040)),
IF(E3040="quarterly",DATE(IF(MONTH(H3040)&gt;=10,YEAR(H3040)+1,YEAR(H3040)),VLOOKUP(MONTH(H3040),index!$D$2:$G$13,3,0),DAY(H3040)),
IF(E3040="halfyearly",DATE(IF(MONTH(H3040)&gt;=7,YEAR(H3040)+1,YEAR(H3040)),VLOOKUP(MONTH(H3040),index!$D$2:$G$13,4,0),DAY(H3040)),
DATE(YEAR(H3040)+1,MONTH(H3040),DAY(H3040)))))-H3040))+H3040)</f>
        <v/>
      </c>
      <c r="J3040" s="9" t="str">
        <f t="shared" si="304"/>
        <v/>
      </c>
      <c r="K3040" s="11" t="str">
        <f t="shared" si="305"/>
        <v/>
      </c>
      <c r="L3040" s="11" t="str">
        <f t="shared" si="306"/>
        <v/>
      </c>
      <c r="M3040" s="11" t="str">
        <f>IF(A3040="","",VLOOKUP(E3040,index!$A$1:$B$6,2,0)*K3040*G3040)</f>
        <v/>
      </c>
      <c r="N3040" s="11" t="str">
        <f>IF(A3040="","",-PMT(G3040*VLOOKUP(E3040,index!$A$1:$B$6,2,0),C3040,F3040,0,0))</f>
        <v/>
      </c>
      <c r="O3040" s="11" t="str">
        <f t="shared" si="307"/>
        <v/>
      </c>
      <c r="P3040" s="11" t="str">
        <f t="shared" si="302"/>
        <v/>
      </c>
    </row>
    <row r="3041" spans="1:16" x14ac:dyDescent="0.25">
      <c r="A3041" s="9" t="str">
        <f>IF(A3040="","",IF(B3040&lt;C3040,A3040,IF(A3040=MAX('entry data'!$B$8:$B$507),"",A3040+1)))</f>
        <v/>
      </c>
      <c r="B3041" s="9" t="str">
        <f t="shared" si="303"/>
        <v/>
      </c>
      <c r="C3041" s="9" t="str">
        <f>IF(ISERROR(VLOOKUP(A3041,'entry data'!B:G,6,0)),"",VLOOKUP(A3041,'entry data'!B:G,6,0))</f>
        <v/>
      </c>
      <c r="D3041" s="9" t="str">
        <f>IF(ISERROR(VLOOKUP(A3041,'entry data'!B:C,2,0)),"",VLOOKUP(A3041,'entry data'!B:C,2,0))</f>
        <v/>
      </c>
      <c r="E3041" s="9" t="str">
        <f>IF(ISERROR(VLOOKUP(A3041,'entry data'!B:E,4,0)),"",VLOOKUP(A3041,'entry data'!B:E,4,0))</f>
        <v/>
      </c>
      <c r="F3041" s="11" t="str">
        <f>IF(A3041="","",IF(ISERROR(VLOOKUP(A3041,'entry data'!B:F,5,0)),"",VLOOKUP(A3041,'entry data'!B:F,5,0)))</f>
        <v/>
      </c>
      <c r="G3041" s="12" t="str">
        <f>IF(A3041="","",IF(ISERROR(VLOOKUP(A3041,'entry data'!B:I,8,0)),"",VLOOKUP(A3041,'entry data'!B:I,7,0)))</f>
        <v/>
      </c>
      <c r="H3041" s="13" t="str">
        <f>IF(A3041="","",IF(B3041=1,VLOOKUP(A3041,'entry data'!B:D,3,0),I3040))</f>
        <v/>
      </c>
      <c r="I3041" s="14" t="str">
        <f>IF(A3041="","",IF(E3041="weekly",7,IF(E3041="fortnightly",14,IF(E3041="monthly",DATE(IF(MONTH(H3041)=12,YEAR(H3041)+1,YEAR(H3041)),VLOOKUP(MONTH(H3041),index!$D$2:$G$13,2,0),DAY(H3041)),
IF(E3041="quarterly",DATE(IF(MONTH(H3041)&gt;=10,YEAR(H3041)+1,YEAR(H3041)),VLOOKUP(MONTH(H3041),index!$D$2:$G$13,3,0),DAY(H3041)),
IF(E3041="halfyearly",DATE(IF(MONTH(H3041)&gt;=7,YEAR(H3041)+1,YEAR(H3041)),VLOOKUP(MONTH(H3041),index!$D$2:$G$13,4,0),DAY(H3041)),
DATE(YEAR(H3041)+1,MONTH(H3041),DAY(H3041)))))-H3041))+H3041)</f>
        <v/>
      </c>
      <c r="J3041" s="9" t="str">
        <f t="shared" si="304"/>
        <v/>
      </c>
      <c r="K3041" s="11" t="str">
        <f t="shared" si="305"/>
        <v/>
      </c>
      <c r="L3041" s="11" t="str">
        <f t="shared" si="306"/>
        <v/>
      </c>
      <c r="M3041" s="11" t="str">
        <f>IF(A3041="","",VLOOKUP(E3041,index!$A$1:$B$6,2,0)*K3041*G3041)</f>
        <v/>
      </c>
      <c r="N3041" s="11" t="str">
        <f>IF(A3041="","",-PMT(G3041*VLOOKUP(E3041,index!$A$1:$B$6,2,0),C3041,F3041,0,0))</f>
        <v/>
      </c>
      <c r="O3041" s="11" t="str">
        <f t="shared" si="307"/>
        <v/>
      </c>
      <c r="P3041" s="11" t="str">
        <f t="shared" si="302"/>
        <v/>
      </c>
    </row>
    <row r="3042" spans="1:16" x14ac:dyDescent="0.25">
      <c r="A3042" s="9" t="str">
        <f>IF(A3041="","",IF(B3041&lt;C3041,A3041,IF(A3041=MAX('entry data'!$B$8:$B$507),"",A3041+1)))</f>
        <v/>
      </c>
      <c r="B3042" s="9" t="str">
        <f t="shared" si="303"/>
        <v/>
      </c>
      <c r="C3042" s="9" t="str">
        <f>IF(ISERROR(VLOOKUP(A3042,'entry data'!B:G,6,0)),"",VLOOKUP(A3042,'entry data'!B:G,6,0))</f>
        <v/>
      </c>
      <c r="D3042" s="9" t="str">
        <f>IF(ISERROR(VLOOKUP(A3042,'entry data'!B:C,2,0)),"",VLOOKUP(A3042,'entry data'!B:C,2,0))</f>
        <v/>
      </c>
      <c r="E3042" s="9" t="str">
        <f>IF(ISERROR(VLOOKUP(A3042,'entry data'!B:E,4,0)),"",VLOOKUP(A3042,'entry data'!B:E,4,0))</f>
        <v/>
      </c>
      <c r="F3042" s="11" t="str">
        <f>IF(A3042="","",IF(ISERROR(VLOOKUP(A3042,'entry data'!B:F,5,0)),"",VLOOKUP(A3042,'entry data'!B:F,5,0)))</f>
        <v/>
      </c>
      <c r="G3042" s="12" t="str">
        <f>IF(A3042="","",IF(ISERROR(VLOOKUP(A3042,'entry data'!B:I,8,0)),"",VLOOKUP(A3042,'entry data'!B:I,7,0)))</f>
        <v/>
      </c>
      <c r="H3042" s="13" t="str">
        <f>IF(A3042="","",IF(B3042=1,VLOOKUP(A3042,'entry data'!B:D,3,0),I3041))</f>
        <v/>
      </c>
      <c r="I3042" s="14" t="str">
        <f>IF(A3042="","",IF(E3042="weekly",7,IF(E3042="fortnightly",14,IF(E3042="monthly",DATE(IF(MONTH(H3042)=12,YEAR(H3042)+1,YEAR(H3042)),VLOOKUP(MONTH(H3042),index!$D$2:$G$13,2,0),DAY(H3042)),
IF(E3042="quarterly",DATE(IF(MONTH(H3042)&gt;=10,YEAR(H3042)+1,YEAR(H3042)),VLOOKUP(MONTH(H3042),index!$D$2:$G$13,3,0),DAY(H3042)),
IF(E3042="halfyearly",DATE(IF(MONTH(H3042)&gt;=7,YEAR(H3042)+1,YEAR(H3042)),VLOOKUP(MONTH(H3042),index!$D$2:$G$13,4,0),DAY(H3042)),
DATE(YEAR(H3042)+1,MONTH(H3042),DAY(H3042)))))-H3042))+H3042)</f>
        <v/>
      </c>
      <c r="J3042" s="9" t="str">
        <f t="shared" si="304"/>
        <v/>
      </c>
      <c r="K3042" s="11" t="str">
        <f t="shared" si="305"/>
        <v/>
      </c>
      <c r="L3042" s="11" t="str">
        <f t="shared" si="306"/>
        <v/>
      </c>
      <c r="M3042" s="11" t="str">
        <f>IF(A3042="","",VLOOKUP(E3042,index!$A$1:$B$6,2,0)*K3042*G3042)</f>
        <v/>
      </c>
      <c r="N3042" s="11" t="str">
        <f>IF(A3042="","",-PMT(G3042*VLOOKUP(E3042,index!$A$1:$B$6,2,0),C3042,F3042,0,0))</f>
        <v/>
      </c>
      <c r="O3042" s="11" t="str">
        <f t="shared" si="307"/>
        <v/>
      </c>
      <c r="P3042" s="11" t="str">
        <f t="shared" si="302"/>
        <v/>
      </c>
    </row>
    <row r="3043" spans="1:16" x14ac:dyDescent="0.25">
      <c r="A3043" s="9" t="str">
        <f>IF(A3042="","",IF(B3042&lt;C3042,A3042,IF(A3042=MAX('entry data'!$B$8:$B$507),"",A3042+1)))</f>
        <v/>
      </c>
      <c r="B3043" s="9" t="str">
        <f t="shared" si="303"/>
        <v/>
      </c>
      <c r="C3043" s="9" t="str">
        <f>IF(ISERROR(VLOOKUP(A3043,'entry data'!B:G,6,0)),"",VLOOKUP(A3043,'entry data'!B:G,6,0))</f>
        <v/>
      </c>
      <c r="D3043" s="9" t="str">
        <f>IF(ISERROR(VLOOKUP(A3043,'entry data'!B:C,2,0)),"",VLOOKUP(A3043,'entry data'!B:C,2,0))</f>
        <v/>
      </c>
      <c r="E3043" s="9" t="str">
        <f>IF(ISERROR(VLOOKUP(A3043,'entry data'!B:E,4,0)),"",VLOOKUP(A3043,'entry data'!B:E,4,0))</f>
        <v/>
      </c>
      <c r="F3043" s="11" t="str">
        <f>IF(A3043="","",IF(ISERROR(VLOOKUP(A3043,'entry data'!B:F,5,0)),"",VLOOKUP(A3043,'entry data'!B:F,5,0)))</f>
        <v/>
      </c>
      <c r="G3043" s="12" t="str">
        <f>IF(A3043="","",IF(ISERROR(VLOOKUP(A3043,'entry data'!B:I,8,0)),"",VLOOKUP(A3043,'entry data'!B:I,7,0)))</f>
        <v/>
      </c>
      <c r="H3043" s="13" t="str">
        <f>IF(A3043="","",IF(B3043=1,VLOOKUP(A3043,'entry data'!B:D,3,0),I3042))</f>
        <v/>
      </c>
      <c r="I3043" s="14" t="str">
        <f>IF(A3043="","",IF(E3043="weekly",7,IF(E3043="fortnightly",14,IF(E3043="monthly",DATE(IF(MONTH(H3043)=12,YEAR(H3043)+1,YEAR(H3043)),VLOOKUP(MONTH(H3043),index!$D$2:$G$13,2,0),DAY(H3043)),
IF(E3043="quarterly",DATE(IF(MONTH(H3043)&gt;=10,YEAR(H3043)+1,YEAR(H3043)),VLOOKUP(MONTH(H3043),index!$D$2:$G$13,3,0),DAY(H3043)),
IF(E3043="halfyearly",DATE(IF(MONTH(H3043)&gt;=7,YEAR(H3043)+1,YEAR(H3043)),VLOOKUP(MONTH(H3043),index!$D$2:$G$13,4,0),DAY(H3043)),
DATE(YEAR(H3043)+1,MONTH(H3043),DAY(H3043)))))-H3043))+H3043)</f>
        <v/>
      </c>
      <c r="J3043" s="9" t="str">
        <f t="shared" si="304"/>
        <v/>
      </c>
      <c r="K3043" s="11" t="str">
        <f t="shared" si="305"/>
        <v/>
      </c>
      <c r="L3043" s="11" t="str">
        <f t="shared" si="306"/>
        <v/>
      </c>
      <c r="M3043" s="11" t="str">
        <f>IF(A3043="","",VLOOKUP(E3043,index!$A$1:$B$6,2,0)*K3043*G3043)</f>
        <v/>
      </c>
      <c r="N3043" s="11" t="str">
        <f>IF(A3043="","",-PMT(G3043*VLOOKUP(E3043,index!$A$1:$B$6,2,0),C3043,F3043,0,0))</f>
        <v/>
      </c>
      <c r="O3043" s="11" t="str">
        <f t="shared" si="307"/>
        <v/>
      </c>
      <c r="P3043" s="11" t="str">
        <f t="shared" si="302"/>
        <v/>
      </c>
    </row>
    <row r="3044" spans="1:16" x14ac:dyDescent="0.25">
      <c r="A3044" s="9" t="str">
        <f>IF(A3043="","",IF(B3043&lt;C3043,A3043,IF(A3043=MAX('entry data'!$B$8:$B$507),"",A3043+1)))</f>
        <v/>
      </c>
      <c r="B3044" s="9" t="str">
        <f t="shared" si="303"/>
        <v/>
      </c>
      <c r="C3044" s="9" t="str">
        <f>IF(ISERROR(VLOOKUP(A3044,'entry data'!B:G,6,0)),"",VLOOKUP(A3044,'entry data'!B:G,6,0))</f>
        <v/>
      </c>
      <c r="D3044" s="9" t="str">
        <f>IF(ISERROR(VLOOKUP(A3044,'entry data'!B:C,2,0)),"",VLOOKUP(A3044,'entry data'!B:C,2,0))</f>
        <v/>
      </c>
      <c r="E3044" s="9" t="str">
        <f>IF(ISERROR(VLOOKUP(A3044,'entry data'!B:E,4,0)),"",VLOOKUP(A3044,'entry data'!B:E,4,0))</f>
        <v/>
      </c>
      <c r="F3044" s="11" t="str">
        <f>IF(A3044="","",IF(ISERROR(VLOOKUP(A3044,'entry data'!B:F,5,0)),"",VLOOKUP(A3044,'entry data'!B:F,5,0)))</f>
        <v/>
      </c>
      <c r="G3044" s="12" t="str">
        <f>IF(A3044="","",IF(ISERROR(VLOOKUP(A3044,'entry data'!B:I,8,0)),"",VLOOKUP(A3044,'entry data'!B:I,7,0)))</f>
        <v/>
      </c>
      <c r="H3044" s="13" t="str">
        <f>IF(A3044="","",IF(B3044=1,VLOOKUP(A3044,'entry data'!B:D,3,0),I3043))</f>
        <v/>
      </c>
      <c r="I3044" s="14" t="str">
        <f>IF(A3044="","",IF(E3044="weekly",7,IF(E3044="fortnightly",14,IF(E3044="monthly",DATE(IF(MONTH(H3044)=12,YEAR(H3044)+1,YEAR(H3044)),VLOOKUP(MONTH(H3044),index!$D$2:$G$13,2,0),DAY(H3044)),
IF(E3044="quarterly",DATE(IF(MONTH(H3044)&gt;=10,YEAR(H3044)+1,YEAR(H3044)),VLOOKUP(MONTH(H3044),index!$D$2:$G$13,3,0),DAY(H3044)),
IF(E3044="halfyearly",DATE(IF(MONTH(H3044)&gt;=7,YEAR(H3044)+1,YEAR(H3044)),VLOOKUP(MONTH(H3044),index!$D$2:$G$13,4,0),DAY(H3044)),
DATE(YEAR(H3044)+1,MONTH(H3044),DAY(H3044)))))-H3044))+H3044)</f>
        <v/>
      </c>
      <c r="J3044" s="9" t="str">
        <f t="shared" si="304"/>
        <v/>
      </c>
      <c r="K3044" s="11" t="str">
        <f t="shared" si="305"/>
        <v/>
      </c>
      <c r="L3044" s="11" t="str">
        <f t="shared" si="306"/>
        <v/>
      </c>
      <c r="M3044" s="11" t="str">
        <f>IF(A3044="","",VLOOKUP(E3044,index!$A$1:$B$6,2,0)*K3044*G3044)</f>
        <v/>
      </c>
      <c r="N3044" s="11" t="str">
        <f>IF(A3044="","",-PMT(G3044*VLOOKUP(E3044,index!$A$1:$B$6,2,0),C3044,F3044,0,0))</f>
        <v/>
      </c>
      <c r="O3044" s="11" t="str">
        <f t="shared" si="307"/>
        <v/>
      </c>
      <c r="P3044" s="11" t="str">
        <f t="shared" si="302"/>
        <v/>
      </c>
    </row>
    <row r="3045" spans="1:16" x14ac:dyDescent="0.25">
      <c r="A3045" s="9" t="str">
        <f>IF(A3044="","",IF(B3044&lt;C3044,A3044,IF(A3044=MAX('entry data'!$B$8:$B$507),"",A3044+1)))</f>
        <v/>
      </c>
      <c r="B3045" s="9" t="str">
        <f t="shared" si="303"/>
        <v/>
      </c>
      <c r="C3045" s="9" t="str">
        <f>IF(ISERROR(VLOOKUP(A3045,'entry data'!B:G,6,0)),"",VLOOKUP(A3045,'entry data'!B:G,6,0))</f>
        <v/>
      </c>
      <c r="D3045" s="9" t="str">
        <f>IF(ISERROR(VLOOKUP(A3045,'entry data'!B:C,2,0)),"",VLOOKUP(A3045,'entry data'!B:C,2,0))</f>
        <v/>
      </c>
      <c r="E3045" s="9" t="str">
        <f>IF(ISERROR(VLOOKUP(A3045,'entry data'!B:E,4,0)),"",VLOOKUP(A3045,'entry data'!B:E,4,0))</f>
        <v/>
      </c>
      <c r="F3045" s="11" t="str">
        <f>IF(A3045="","",IF(ISERROR(VLOOKUP(A3045,'entry data'!B:F,5,0)),"",VLOOKUP(A3045,'entry data'!B:F,5,0)))</f>
        <v/>
      </c>
      <c r="G3045" s="12" t="str">
        <f>IF(A3045="","",IF(ISERROR(VLOOKUP(A3045,'entry data'!B:I,8,0)),"",VLOOKUP(A3045,'entry data'!B:I,7,0)))</f>
        <v/>
      </c>
      <c r="H3045" s="13" t="str">
        <f>IF(A3045="","",IF(B3045=1,VLOOKUP(A3045,'entry data'!B:D,3,0),I3044))</f>
        <v/>
      </c>
      <c r="I3045" s="14" t="str">
        <f>IF(A3045="","",IF(E3045="weekly",7,IF(E3045="fortnightly",14,IF(E3045="monthly",DATE(IF(MONTH(H3045)=12,YEAR(H3045)+1,YEAR(H3045)),VLOOKUP(MONTH(H3045),index!$D$2:$G$13,2,0),DAY(H3045)),
IF(E3045="quarterly",DATE(IF(MONTH(H3045)&gt;=10,YEAR(H3045)+1,YEAR(H3045)),VLOOKUP(MONTH(H3045),index!$D$2:$G$13,3,0),DAY(H3045)),
IF(E3045="halfyearly",DATE(IF(MONTH(H3045)&gt;=7,YEAR(H3045)+1,YEAR(H3045)),VLOOKUP(MONTH(H3045),index!$D$2:$G$13,4,0),DAY(H3045)),
DATE(YEAR(H3045)+1,MONTH(H3045),DAY(H3045)))))-H3045))+H3045)</f>
        <v/>
      </c>
      <c r="J3045" s="9" t="str">
        <f t="shared" si="304"/>
        <v/>
      </c>
      <c r="K3045" s="11" t="str">
        <f t="shared" si="305"/>
        <v/>
      </c>
      <c r="L3045" s="11" t="str">
        <f t="shared" si="306"/>
        <v/>
      </c>
      <c r="M3045" s="11" t="str">
        <f>IF(A3045="","",VLOOKUP(E3045,index!$A$1:$B$6,2,0)*K3045*G3045)</f>
        <v/>
      </c>
      <c r="N3045" s="11" t="str">
        <f>IF(A3045="","",-PMT(G3045*VLOOKUP(E3045,index!$A$1:$B$6,2,0),C3045,F3045,0,0))</f>
        <v/>
      </c>
      <c r="O3045" s="11" t="str">
        <f t="shared" si="307"/>
        <v/>
      </c>
      <c r="P3045" s="11" t="str">
        <f t="shared" si="302"/>
        <v/>
      </c>
    </row>
    <row r="3046" spans="1:16" x14ac:dyDescent="0.25">
      <c r="A3046" s="9" t="str">
        <f>IF(A3045="","",IF(B3045&lt;C3045,A3045,IF(A3045=MAX('entry data'!$B$8:$B$507),"",A3045+1)))</f>
        <v/>
      </c>
      <c r="B3046" s="9" t="str">
        <f t="shared" si="303"/>
        <v/>
      </c>
      <c r="C3046" s="9" t="str">
        <f>IF(ISERROR(VLOOKUP(A3046,'entry data'!B:G,6,0)),"",VLOOKUP(A3046,'entry data'!B:G,6,0))</f>
        <v/>
      </c>
      <c r="D3046" s="9" t="str">
        <f>IF(ISERROR(VLOOKUP(A3046,'entry data'!B:C,2,0)),"",VLOOKUP(A3046,'entry data'!B:C,2,0))</f>
        <v/>
      </c>
      <c r="E3046" s="9" t="str">
        <f>IF(ISERROR(VLOOKUP(A3046,'entry data'!B:E,4,0)),"",VLOOKUP(A3046,'entry data'!B:E,4,0))</f>
        <v/>
      </c>
      <c r="F3046" s="11" t="str">
        <f>IF(A3046="","",IF(ISERROR(VLOOKUP(A3046,'entry data'!B:F,5,0)),"",VLOOKUP(A3046,'entry data'!B:F,5,0)))</f>
        <v/>
      </c>
      <c r="G3046" s="12" t="str">
        <f>IF(A3046="","",IF(ISERROR(VLOOKUP(A3046,'entry data'!B:I,8,0)),"",VLOOKUP(A3046,'entry data'!B:I,7,0)))</f>
        <v/>
      </c>
      <c r="H3046" s="13" t="str">
        <f>IF(A3046="","",IF(B3046=1,VLOOKUP(A3046,'entry data'!B:D,3,0),I3045))</f>
        <v/>
      </c>
      <c r="I3046" s="14" t="str">
        <f>IF(A3046="","",IF(E3046="weekly",7,IF(E3046="fortnightly",14,IF(E3046="monthly",DATE(IF(MONTH(H3046)=12,YEAR(H3046)+1,YEAR(H3046)),VLOOKUP(MONTH(H3046),index!$D$2:$G$13,2,0),DAY(H3046)),
IF(E3046="quarterly",DATE(IF(MONTH(H3046)&gt;=10,YEAR(H3046)+1,YEAR(H3046)),VLOOKUP(MONTH(H3046),index!$D$2:$G$13,3,0),DAY(H3046)),
IF(E3046="halfyearly",DATE(IF(MONTH(H3046)&gt;=7,YEAR(H3046)+1,YEAR(H3046)),VLOOKUP(MONTH(H3046),index!$D$2:$G$13,4,0),DAY(H3046)),
DATE(YEAR(H3046)+1,MONTH(H3046),DAY(H3046)))))-H3046))+H3046)</f>
        <v/>
      </c>
      <c r="J3046" s="9" t="str">
        <f t="shared" si="304"/>
        <v/>
      </c>
      <c r="K3046" s="11" t="str">
        <f t="shared" si="305"/>
        <v/>
      </c>
      <c r="L3046" s="11" t="str">
        <f t="shared" si="306"/>
        <v/>
      </c>
      <c r="M3046" s="11" t="str">
        <f>IF(A3046="","",VLOOKUP(E3046,index!$A$1:$B$6,2,0)*K3046*G3046)</f>
        <v/>
      </c>
      <c r="N3046" s="11" t="str">
        <f>IF(A3046="","",-PMT(G3046*VLOOKUP(E3046,index!$A$1:$B$6,2,0),C3046,F3046,0,0))</f>
        <v/>
      </c>
      <c r="O3046" s="11" t="str">
        <f t="shared" si="307"/>
        <v/>
      </c>
      <c r="P3046" s="11" t="str">
        <f t="shared" si="302"/>
        <v/>
      </c>
    </row>
    <row r="3047" spans="1:16" x14ac:dyDescent="0.25">
      <c r="A3047" s="9" t="str">
        <f>IF(A3046="","",IF(B3046&lt;C3046,A3046,IF(A3046=MAX('entry data'!$B$8:$B$507),"",A3046+1)))</f>
        <v/>
      </c>
      <c r="B3047" s="9" t="str">
        <f t="shared" si="303"/>
        <v/>
      </c>
      <c r="C3047" s="9" t="str">
        <f>IF(ISERROR(VLOOKUP(A3047,'entry data'!B:G,6,0)),"",VLOOKUP(A3047,'entry data'!B:G,6,0))</f>
        <v/>
      </c>
      <c r="D3047" s="9" t="str">
        <f>IF(ISERROR(VLOOKUP(A3047,'entry data'!B:C,2,0)),"",VLOOKUP(A3047,'entry data'!B:C,2,0))</f>
        <v/>
      </c>
      <c r="E3047" s="9" t="str">
        <f>IF(ISERROR(VLOOKUP(A3047,'entry data'!B:E,4,0)),"",VLOOKUP(A3047,'entry data'!B:E,4,0))</f>
        <v/>
      </c>
      <c r="F3047" s="11" t="str">
        <f>IF(A3047="","",IF(ISERROR(VLOOKUP(A3047,'entry data'!B:F,5,0)),"",VLOOKUP(A3047,'entry data'!B:F,5,0)))</f>
        <v/>
      </c>
      <c r="G3047" s="12" t="str">
        <f>IF(A3047="","",IF(ISERROR(VLOOKUP(A3047,'entry data'!B:I,8,0)),"",VLOOKUP(A3047,'entry data'!B:I,7,0)))</f>
        <v/>
      </c>
      <c r="H3047" s="13" t="str">
        <f>IF(A3047="","",IF(B3047=1,VLOOKUP(A3047,'entry data'!B:D,3,0),I3046))</f>
        <v/>
      </c>
      <c r="I3047" s="14" t="str">
        <f>IF(A3047="","",IF(E3047="weekly",7,IF(E3047="fortnightly",14,IF(E3047="monthly",DATE(IF(MONTH(H3047)=12,YEAR(H3047)+1,YEAR(H3047)),VLOOKUP(MONTH(H3047),index!$D$2:$G$13,2,0),DAY(H3047)),
IF(E3047="quarterly",DATE(IF(MONTH(H3047)&gt;=10,YEAR(H3047)+1,YEAR(H3047)),VLOOKUP(MONTH(H3047),index!$D$2:$G$13,3,0),DAY(H3047)),
IF(E3047="halfyearly",DATE(IF(MONTH(H3047)&gt;=7,YEAR(H3047)+1,YEAR(H3047)),VLOOKUP(MONTH(H3047),index!$D$2:$G$13,4,0),DAY(H3047)),
DATE(YEAR(H3047)+1,MONTH(H3047),DAY(H3047)))))-H3047))+H3047)</f>
        <v/>
      </c>
      <c r="J3047" s="9" t="str">
        <f t="shared" si="304"/>
        <v/>
      </c>
      <c r="K3047" s="11" t="str">
        <f t="shared" si="305"/>
        <v/>
      </c>
      <c r="L3047" s="11" t="str">
        <f t="shared" si="306"/>
        <v/>
      </c>
      <c r="M3047" s="11" t="str">
        <f>IF(A3047="","",VLOOKUP(E3047,index!$A$1:$B$6,2,0)*K3047*G3047)</f>
        <v/>
      </c>
      <c r="N3047" s="11" t="str">
        <f>IF(A3047="","",-PMT(G3047*VLOOKUP(E3047,index!$A$1:$B$6,2,0),C3047,F3047,0,0))</f>
        <v/>
      </c>
      <c r="O3047" s="11" t="str">
        <f t="shared" si="307"/>
        <v/>
      </c>
      <c r="P3047" s="11" t="str">
        <f t="shared" si="302"/>
        <v/>
      </c>
    </row>
    <row r="3048" spans="1:16" x14ac:dyDescent="0.25">
      <c r="A3048" s="9" t="str">
        <f>IF(A3047="","",IF(B3047&lt;C3047,A3047,IF(A3047=MAX('entry data'!$B$8:$B$507),"",A3047+1)))</f>
        <v/>
      </c>
      <c r="B3048" s="9" t="str">
        <f t="shared" si="303"/>
        <v/>
      </c>
      <c r="C3048" s="9" t="str">
        <f>IF(ISERROR(VLOOKUP(A3048,'entry data'!B:G,6,0)),"",VLOOKUP(A3048,'entry data'!B:G,6,0))</f>
        <v/>
      </c>
      <c r="D3048" s="9" t="str">
        <f>IF(ISERROR(VLOOKUP(A3048,'entry data'!B:C,2,0)),"",VLOOKUP(A3048,'entry data'!B:C,2,0))</f>
        <v/>
      </c>
      <c r="E3048" s="9" t="str">
        <f>IF(ISERROR(VLOOKUP(A3048,'entry data'!B:E,4,0)),"",VLOOKUP(A3048,'entry data'!B:E,4,0))</f>
        <v/>
      </c>
      <c r="F3048" s="11" t="str">
        <f>IF(A3048="","",IF(ISERROR(VLOOKUP(A3048,'entry data'!B:F,5,0)),"",VLOOKUP(A3048,'entry data'!B:F,5,0)))</f>
        <v/>
      </c>
      <c r="G3048" s="12" t="str">
        <f>IF(A3048="","",IF(ISERROR(VLOOKUP(A3048,'entry data'!B:I,8,0)),"",VLOOKUP(A3048,'entry data'!B:I,7,0)))</f>
        <v/>
      </c>
      <c r="H3048" s="13" t="str">
        <f>IF(A3048="","",IF(B3048=1,VLOOKUP(A3048,'entry data'!B:D,3,0),I3047))</f>
        <v/>
      </c>
      <c r="I3048" s="14" t="str">
        <f>IF(A3048="","",IF(E3048="weekly",7,IF(E3048="fortnightly",14,IF(E3048="monthly",DATE(IF(MONTH(H3048)=12,YEAR(H3048)+1,YEAR(H3048)),VLOOKUP(MONTH(H3048),index!$D$2:$G$13,2,0),DAY(H3048)),
IF(E3048="quarterly",DATE(IF(MONTH(H3048)&gt;=10,YEAR(H3048)+1,YEAR(H3048)),VLOOKUP(MONTH(H3048),index!$D$2:$G$13,3,0),DAY(H3048)),
IF(E3048="halfyearly",DATE(IF(MONTH(H3048)&gt;=7,YEAR(H3048)+1,YEAR(H3048)),VLOOKUP(MONTH(H3048),index!$D$2:$G$13,4,0),DAY(H3048)),
DATE(YEAR(H3048)+1,MONTH(H3048),DAY(H3048)))))-H3048))+H3048)</f>
        <v/>
      </c>
      <c r="J3048" s="9" t="str">
        <f t="shared" si="304"/>
        <v/>
      </c>
      <c r="K3048" s="11" t="str">
        <f t="shared" si="305"/>
        <v/>
      </c>
      <c r="L3048" s="11" t="str">
        <f t="shared" si="306"/>
        <v/>
      </c>
      <c r="M3048" s="11" t="str">
        <f>IF(A3048="","",VLOOKUP(E3048,index!$A$1:$B$6,2,0)*K3048*G3048)</f>
        <v/>
      </c>
      <c r="N3048" s="11" t="str">
        <f>IF(A3048="","",-PMT(G3048*VLOOKUP(E3048,index!$A$1:$B$6,2,0),C3048,F3048,0,0))</f>
        <v/>
      </c>
      <c r="O3048" s="11" t="str">
        <f t="shared" si="307"/>
        <v/>
      </c>
      <c r="P3048" s="11" t="str">
        <f t="shared" si="302"/>
        <v/>
      </c>
    </row>
    <row r="3049" spans="1:16" x14ac:dyDescent="0.25">
      <c r="A3049" s="9" t="str">
        <f>IF(A3048="","",IF(B3048&lt;C3048,A3048,IF(A3048=MAX('entry data'!$B$8:$B$507),"",A3048+1)))</f>
        <v/>
      </c>
      <c r="B3049" s="9" t="str">
        <f t="shared" si="303"/>
        <v/>
      </c>
      <c r="C3049" s="9" t="str">
        <f>IF(ISERROR(VLOOKUP(A3049,'entry data'!B:G,6,0)),"",VLOOKUP(A3049,'entry data'!B:G,6,0))</f>
        <v/>
      </c>
      <c r="D3049" s="9" t="str">
        <f>IF(ISERROR(VLOOKUP(A3049,'entry data'!B:C,2,0)),"",VLOOKUP(A3049,'entry data'!B:C,2,0))</f>
        <v/>
      </c>
      <c r="E3049" s="9" t="str">
        <f>IF(ISERROR(VLOOKUP(A3049,'entry data'!B:E,4,0)),"",VLOOKUP(A3049,'entry data'!B:E,4,0))</f>
        <v/>
      </c>
      <c r="F3049" s="11" t="str">
        <f>IF(A3049="","",IF(ISERROR(VLOOKUP(A3049,'entry data'!B:F,5,0)),"",VLOOKUP(A3049,'entry data'!B:F,5,0)))</f>
        <v/>
      </c>
      <c r="G3049" s="12" t="str">
        <f>IF(A3049="","",IF(ISERROR(VLOOKUP(A3049,'entry data'!B:I,8,0)),"",VLOOKUP(A3049,'entry data'!B:I,7,0)))</f>
        <v/>
      </c>
      <c r="H3049" s="13" t="str">
        <f>IF(A3049="","",IF(B3049=1,VLOOKUP(A3049,'entry data'!B:D,3,0),I3048))</f>
        <v/>
      </c>
      <c r="I3049" s="14" t="str">
        <f>IF(A3049="","",IF(E3049="weekly",7,IF(E3049="fortnightly",14,IF(E3049="monthly",DATE(IF(MONTH(H3049)=12,YEAR(H3049)+1,YEAR(H3049)),VLOOKUP(MONTH(H3049),index!$D$2:$G$13,2,0),DAY(H3049)),
IF(E3049="quarterly",DATE(IF(MONTH(H3049)&gt;=10,YEAR(H3049)+1,YEAR(H3049)),VLOOKUP(MONTH(H3049),index!$D$2:$G$13,3,0),DAY(H3049)),
IF(E3049="halfyearly",DATE(IF(MONTH(H3049)&gt;=7,YEAR(H3049)+1,YEAR(H3049)),VLOOKUP(MONTH(H3049),index!$D$2:$G$13,4,0),DAY(H3049)),
DATE(YEAR(H3049)+1,MONTH(H3049),DAY(H3049)))))-H3049))+H3049)</f>
        <v/>
      </c>
      <c r="J3049" s="9" t="str">
        <f t="shared" si="304"/>
        <v/>
      </c>
      <c r="K3049" s="11" t="str">
        <f t="shared" si="305"/>
        <v/>
      </c>
      <c r="L3049" s="11" t="str">
        <f t="shared" si="306"/>
        <v/>
      </c>
      <c r="M3049" s="11" t="str">
        <f>IF(A3049="","",VLOOKUP(E3049,index!$A$1:$B$6,2,0)*K3049*G3049)</f>
        <v/>
      </c>
      <c r="N3049" s="11" t="str">
        <f>IF(A3049="","",-PMT(G3049*VLOOKUP(E3049,index!$A$1:$B$6,2,0),C3049,F3049,0,0))</f>
        <v/>
      </c>
      <c r="O3049" s="11" t="str">
        <f t="shared" si="307"/>
        <v/>
      </c>
      <c r="P3049" s="11" t="str">
        <f t="shared" si="302"/>
        <v/>
      </c>
    </row>
    <row r="3050" spans="1:16" x14ac:dyDescent="0.25">
      <c r="A3050" s="9" t="str">
        <f>IF(A3049="","",IF(B3049&lt;C3049,A3049,IF(A3049=MAX('entry data'!$B$8:$B$507),"",A3049+1)))</f>
        <v/>
      </c>
      <c r="B3050" s="9" t="str">
        <f t="shared" si="303"/>
        <v/>
      </c>
      <c r="C3050" s="9" t="str">
        <f>IF(ISERROR(VLOOKUP(A3050,'entry data'!B:G,6,0)),"",VLOOKUP(A3050,'entry data'!B:G,6,0))</f>
        <v/>
      </c>
      <c r="D3050" s="9" t="str">
        <f>IF(ISERROR(VLOOKUP(A3050,'entry data'!B:C,2,0)),"",VLOOKUP(A3050,'entry data'!B:C,2,0))</f>
        <v/>
      </c>
      <c r="E3050" s="9" t="str">
        <f>IF(ISERROR(VLOOKUP(A3050,'entry data'!B:E,4,0)),"",VLOOKUP(A3050,'entry data'!B:E,4,0))</f>
        <v/>
      </c>
      <c r="F3050" s="11" t="str">
        <f>IF(A3050="","",IF(ISERROR(VLOOKUP(A3050,'entry data'!B:F,5,0)),"",VLOOKUP(A3050,'entry data'!B:F,5,0)))</f>
        <v/>
      </c>
      <c r="G3050" s="12" t="str">
        <f>IF(A3050="","",IF(ISERROR(VLOOKUP(A3050,'entry data'!B:I,8,0)),"",VLOOKUP(A3050,'entry data'!B:I,7,0)))</f>
        <v/>
      </c>
      <c r="H3050" s="13" t="str">
        <f>IF(A3050="","",IF(B3050=1,VLOOKUP(A3050,'entry data'!B:D,3,0),I3049))</f>
        <v/>
      </c>
      <c r="I3050" s="14" t="str">
        <f>IF(A3050="","",IF(E3050="weekly",7,IF(E3050="fortnightly",14,IF(E3050="monthly",DATE(IF(MONTH(H3050)=12,YEAR(H3050)+1,YEAR(H3050)),VLOOKUP(MONTH(H3050),index!$D$2:$G$13,2,0),DAY(H3050)),
IF(E3050="quarterly",DATE(IF(MONTH(H3050)&gt;=10,YEAR(H3050)+1,YEAR(H3050)),VLOOKUP(MONTH(H3050),index!$D$2:$G$13,3,0),DAY(H3050)),
IF(E3050="halfyearly",DATE(IF(MONTH(H3050)&gt;=7,YEAR(H3050)+1,YEAR(H3050)),VLOOKUP(MONTH(H3050),index!$D$2:$G$13,4,0),DAY(H3050)),
DATE(YEAR(H3050)+1,MONTH(H3050),DAY(H3050)))))-H3050))+H3050)</f>
        <v/>
      </c>
      <c r="J3050" s="9" t="str">
        <f t="shared" si="304"/>
        <v/>
      </c>
      <c r="K3050" s="11" t="str">
        <f t="shared" si="305"/>
        <v/>
      </c>
      <c r="L3050" s="11" t="str">
        <f t="shared" si="306"/>
        <v/>
      </c>
      <c r="M3050" s="11" t="str">
        <f>IF(A3050="","",VLOOKUP(E3050,index!$A$1:$B$6,2,0)*K3050*G3050)</f>
        <v/>
      </c>
      <c r="N3050" s="11" t="str">
        <f>IF(A3050="","",-PMT(G3050*VLOOKUP(E3050,index!$A$1:$B$6,2,0),C3050,F3050,0,0))</f>
        <v/>
      </c>
      <c r="O3050" s="11" t="str">
        <f t="shared" si="307"/>
        <v/>
      </c>
      <c r="P3050" s="11" t="str">
        <f t="shared" si="302"/>
        <v/>
      </c>
    </row>
    <row r="3051" spans="1:16" x14ac:dyDescent="0.25">
      <c r="A3051" s="9" t="str">
        <f>IF(A3050="","",IF(B3050&lt;C3050,A3050,IF(A3050=MAX('entry data'!$B$8:$B$507),"",A3050+1)))</f>
        <v/>
      </c>
      <c r="B3051" s="9" t="str">
        <f t="shared" si="303"/>
        <v/>
      </c>
      <c r="C3051" s="9" t="str">
        <f>IF(ISERROR(VLOOKUP(A3051,'entry data'!B:G,6,0)),"",VLOOKUP(A3051,'entry data'!B:G,6,0))</f>
        <v/>
      </c>
      <c r="D3051" s="9" t="str">
        <f>IF(ISERROR(VLOOKUP(A3051,'entry data'!B:C,2,0)),"",VLOOKUP(A3051,'entry data'!B:C,2,0))</f>
        <v/>
      </c>
      <c r="E3051" s="9" t="str">
        <f>IF(ISERROR(VLOOKUP(A3051,'entry data'!B:E,4,0)),"",VLOOKUP(A3051,'entry data'!B:E,4,0))</f>
        <v/>
      </c>
      <c r="F3051" s="11" t="str">
        <f>IF(A3051="","",IF(ISERROR(VLOOKUP(A3051,'entry data'!B:F,5,0)),"",VLOOKUP(A3051,'entry data'!B:F,5,0)))</f>
        <v/>
      </c>
      <c r="G3051" s="12" t="str">
        <f>IF(A3051="","",IF(ISERROR(VLOOKUP(A3051,'entry data'!B:I,8,0)),"",VLOOKUP(A3051,'entry data'!B:I,7,0)))</f>
        <v/>
      </c>
      <c r="H3051" s="13" t="str">
        <f>IF(A3051="","",IF(B3051=1,VLOOKUP(A3051,'entry data'!B:D,3,0),I3050))</f>
        <v/>
      </c>
      <c r="I3051" s="14" t="str">
        <f>IF(A3051="","",IF(E3051="weekly",7,IF(E3051="fortnightly",14,IF(E3051="monthly",DATE(IF(MONTH(H3051)=12,YEAR(H3051)+1,YEAR(H3051)),VLOOKUP(MONTH(H3051),index!$D$2:$G$13,2,0),DAY(H3051)),
IF(E3051="quarterly",DATE(IF(MONTH(H3051)&gt;=10,YEAR(H3051)+1,YEAR(H3051)),VLOOKUP(MONTH(H3051),index!$D$2:$G$13,3,0),DAY(H3051)),
IF(E3051="halfyearly",DATE(IF(MONTH(H3051)&gt;=7,YEAR(H3051)+1,YEAR(H3051)),VLOOKUP(MONTH(H3051),index!$D$2:$G$13,4,0),DAY(H3051)),
DATE(YEAR(H3051)+1,MONTH(H3051),DAY(H3051)))))-H3051))+H3051)</f>
        <v/>
      </c>
      <c r="J3051" s="9" t="str">
        <f t="shared" si="304"/>
        <v/>
      </c>
      <c r="K3051" s="11" t="str">
        <f t="shared" si="305"/>
        <v/>
      </c>
      <c r="L3051" s="11" t="str">
        <f t="shared" si="306"/>
        <v/>
      </c>
      <c r="M3051" s="11" t="str">
        <f>IF(A3051="","",VLOOKUP(E3051,index!$A$1:$B$6,2,0)*K3051*G3051)</f>
        <v/>
      </c>
      <c r="N3051" s="11" t="str">
        <f>IF(A3051="","",-PMT(G3051*VLOOKUP(E3051,index!$A$1:$B$6,2,0),C3051,F3051,0,0))</f>
        <v/>
      </c>
      <c r="O3051" s="11" t="str">
        <f t="shared" si="307"/>
        <v/>
      </c>
      <c r="P3051" s="11" t="str">
        <f t="shared" si="302"/>
        <v/>
      </c>
    </row>
    <row r="3052" spans="1:16" x14ac:dyDescent="0.25">
      <c r="A3052" s="9" t="str">
        <f>IF(A3051="","",IF(B3051&lt;C3051,A3051,IF(A3051=MAX('entry data'!$B$8:$B$507),"",A3051+1)))</f>
        <v/>
      </c>
      <c r="B3052" s="9" t="str">
        <f t="shared" si="303"/>
        <v/>
      </c>
      <c r="C3052" s="9" t="str">
        <f>IF(ISERROR(VLOOKUP(A3052,'entry data'!B:G,6,0)),"",VLOOKUP(A3052,'entry data'!B:G,6,0))</f>
        <v/>
      </c>
      <c r="D3052" s="9" t="str">
        <f>IF(ISERROR(VLOOKUP(A3052,'entry data'!B:C,2,0)),"",VLOOKUP(A3052,'entry data'!B:C,2,0))</f>
        <v/>
      </c>
      <c r="E3052" s="9" t="str">
        <f>IF(ISERROR(VLOOKUP(A3052,'entry data'!B:E,4,0)),"",VLOOKUP(A3052,'entry data'!B:E,4,0))</f>
        <v/>
      </c>
      <c r="F3052" s="11" t="str">
        <f>IF(A3052="","",IF(ISERROR(VLOOKUP(A3052,'entry data'!B:F,5,0)),"",VLOOKUP(A3052,'entry data'!B:F,5,0)))</f>
        <v/>
      </c>
      <c r="G3052" s="12" t="str">
        <f>IF(A3052="","",IF(ISERROR(VLOOKUP(A3052,'entry data'!B:I,8,0)),"",VLOOKUP(A3052,'entry data'!B:I,7,0)))</f>
        <v/>
      </c>
      <c r="H3052" s="13" t="str">
        <f>IF(A3052="","",IF(B3052=1,VLOOKUP(A3052,'entry data'!B:D,3,0),I3051))</f>
        <v/>
      </c>
      <c r="I3052" s="14" t="str">
        <f>IF(A3052="","",IF(E3052="weekly",7,IF(E3052="fortnightly",14,IF(E3052="monthly",DATE(IF(MONTH(H3052)=12,YEAR(H3052)+1,YEAR(H3052)),VLOOKUP(MONTH(H3052),index!$D$2:$G$13,2,0),DAY(H3052)),
IF(E3052="quarterly",DATE(IF(MONTH(H3052)&gt;=10,YEAR(H3052)+1,YEAR(H3052)),VLOOKUP(MONTH(H3052),index!$D$2:$G$13,3,0),DAY(H3052)),
IF(E3052="halfyearly",DATE(IF(MONTH(H3052)&gt;=7,YEAR(H3052)+1,YEAR(H3052)),VLOOKUP(MONTH(H3052),index!$D$2:$G$13,4,0),DAY(H3052)),
DATE(YEAR(H3052)+1,MONTH(H3052),DAY(H3052)))))-H3052))+H3052)</f>
        <v/>
      </c>
      <c r="J3052" s="9" t="str">
        <f t="shared" si="304"/>
        <v/>
      </c>
      <c r="K3052" s="11" t="str">
        <f t="shared" si="305"/>
        <v/>
      </c>
      <c r="L3052" s="11" t="str">
        <f t="shared" si="306"/>
        <v/>
      </c>
      <c r="M3052" s="11" t="str">
        <f>IF(A3052="","",VLOOKUP(E3052,index!$A$1:$B$6,2,0)*K3052*G3052)</f>
        <v/>
      </c>
      <c r="N3052" s="11" t="str">
        <f>IF(A3052="","",-PMT(G3052*VLOOKUP(E3052,index!$A$1:$B$6,2,0),C3052,F3052,0,0))</f>
        <v/>
      </c>
      <c r="O3052" s="11" t="str">
        <f t="shared" si="307"/>
        <v/>
      </c>
      <c r="P3052" s="11" t="str">
        <f t="shared" si="302"/>
        <v/>
      </c>
    </row>
    <row r="3053" spans="1:16" x14ac:dyDescent="0.25">
      <c r="A3053" s="9" t="str">
        <f>IF(A3052="","",IF(B3052&lt;C3052,A3052,IF(A3052=MAX('entry data'!$B$8:$B$507),"",A3052+1)))</f>
        <v/>
      </c>
      <c r="B3053" s="9" t="str">
        <f t="shared" si="303"/>
        <v/>
      </c>
      <c r="C3053" s="9" t="str">
        <f>IF(ISERROR(VLOOKUP(A3053,'entry data'!B:G,6,0)),"",VLOOKUP(A3053,'entry data'!B:G,6,0))</f>
        <v/>
      </c>
      <c r="D3053" s="9" t="str">
        <f>IF(ISERROR(VLOOKUP(A3053,'entry data'!B:C,2,0)),"",VLOOKUP(A3053,'entry data'!B:C,2,0))</f>
        <v/>
      </c>
      <c r="E3053" s="9" t="str">
        <f>IF(ISERROR(VLOOKUP(A3053,'entry data'!B:E,4,0)),"",VLOOKUP(A3053,'entry data'!B:E,4,0))</f>
        <v/>
      </c>
      <c r="F3053" s="11" t="str">
        <f>IF(A3053="","",IF(ISERROR(VLOOKUP(A3053,'entry data'!B:F,5,0)),"",VLOOKUP(A3053,'entry data'!B:F,5,0)))</f>
        <v/>
      </c>
      <c r="G3053" s="12" t="str">
        <f>IF(A3053="","",IF(ISERROR(VLOOKUP(A3053,'entry data'!B:I,8,0)),"",VLOOKUP(A3053,'entry data'!B:I,7,0)))</f>
        <v/>
      </c>
      <c r="H3053" s="13" t="str">
        <f>IF(A3053="","",IF(B3053=1,VLOOKUP(A3053,'entry data'!B:D,3,0),I3052))</f>
        <v/>
      </c>
      <c r="I3053" s="14" t="str">
        <f>IF(A3053="","",IF(E3053="weekly",7,IF(E3053="fortnightly",14,IF(E3053="monthly",DATE(IF(MONTH(H3053)=12,YEAR(H3053)+1,YEAR(H3053)),VLOOKUP(MONTH(H3053),index!$D$2:$G$13,2,0),DAY(H3053)),
IF(E3053="quarterly",DATE(IF(MONTH(H3053)&gt;=10,YEAR(H3053)+1,YEAR(H3053)),VLOOKUP(MONTH(H3053),index!$D$2:$G$13,3,0),DAY(H3053)),
IF(E3053="halfyearly",DATE(IF(MONTH(H3053)&gt;=7,YEAR(H3053)+1,YEAR(H3053)),VLOOKUP(MONTH(H3053),index!$D$2:$G$13,4,0),DAY(H3053)),
DATE(YEAR(H3053)+1,MONTH(H3053),DAY(H3053)))))-H3053))+H3053)</f>
        <v/>
      </c>
      <c r="J3053" s="9" t="str">
        <f t="shared" si="304"/>
        <v/>
      </c>
      <c r="K3053" s="11" t="str">
        <f t="shared" si="305"/>
        <v/>
      </c>
      <c r="L3053" s="11" t="str">
        <f t="shared" si="306"/>
        <v/>
      </c>
      <c r="M3053" s="11" t="str">
        <f>IF(A3053="","",VLOOKUP(E3053,index!$A$1:$B$6,2,0)*K3053*G3053)</f>
        <v/>
      </c>
      <c r="N3053" s="11" t="str">
        <f>IF(A3053="","",-PMT(G3053*VLOOKUP(E3053,index!$A$1:$B$6,2,0),C3053,F3053,0,0))</f>
        <v/>
      </c>
      <c r="O3053" s="11" t="str">
        <f t="shared" si="307"/>
        <v/>
      </c>
      <c r="P3053" s="11" t="str">
        <f t="shared" si="302"/>
        <v/>
      </c>
    </row>
    <row r="3054" spans="1:16" x14ac:dyDescent="0.25">
      <c r="A3054" s="9" t="str">
        <f>IF(A3053="","",IF(B3053&lt;C3053,A3053,IF(A3053=MAX('entry data'!$B$8:$B$507),"",A3053+1)))</f>
        <v/>
      </c>
      <c r="B3054" s="9" t="str">
        <f t="shared" si="303"/>
        <v/>
      </c>
      <c r="C3054" s="9" t="str">
        <f>IF(ISERROR(VLOOKUP(A3054,'entry data'!B:G,6,0)),"",VLOOKUP(A3054,'entry data'!B:G,6,0))</f>
        <v/>
      </c>
      <c r="D3054" s="9" t="str">
        <f>IF(ISERROR(VLOOKUP(A3054,'entry data'!B:C,2,0)),"",VLOOKUP(A3054,'entry data'!B:C,2,0))</f>
        <v/>
      </c>
      <c r="E3054" s="9" t="str">
        <f>IF(ISERROR(VLOOKUP(A3054,'entry data'!B:E,4,0)),"",VLOOKUP(A3054,'entry data'!B:E,4,0))</f>
        <v/>
      </c>
      <c r="F3054" s="11" t="str">
        <f>IF(A3054="","",IF(ISERROR(VLOOKUP(A3054,'entry data'!B:F,5,0)),"",VLOOKUP(A3054,'entry data'!B:F,5,0)))</f>
        <v/>
      </c>
      <c r="G3054" s="12" t="str">
        <f>IF(A3054="","",IF(ISERROR(VLOOKUP(A3054,'entry data'!B:I,8,0)),"",VLOOKUP(A3054,'entry data'!B:I,7,0)))</f>
        <v/>
      </c>
      <c r="H3054" s="13" t="str">
        <f>IF(A3054="","",IF(B3054=1,VLOOKUP(A3054,'entry data'!B:D,3,0),I3053))</f>
        <v/>
      </c>
      <c r="I3054" s="14" t="str">
        <f>IF(A3054="","",IF(E3054="weekly",7,IF(E3054="fortnightly",14,IF(E3054="monthly",DATE(IF(MONTH(H3054)=12,YEAR(H3054)+1,YEAR(H3054)),VLOOKUP(MONTH(H3054),index!$D$2:$G$13,2,0),DAY(H3054)),
IF(E3054="quarterly",DATE(IF(MONTH(H3054)&gt;=10,YEAR(H3054)+1,YEAR(H3054)),VLOOKUP(MONTH(H3054),index!$D$2:$G$13,3,0),DAY(H3054)),
IF(E3054="halfyearly",DATE(IF(MONTH(H3054)&gt;=7,YEAR(H3054)+1,YEAR(H3054)),VLOOKUP(MONTH(H3054),index!$D$2:$G$13,4,0),DAY(H3054)),
DATE(YEAR(H3054)+1,MONTH(H3054),DAY(H3054)))))-H3054))+H3054)</f>
        <v/>
      </c>
      <c r="J3054" s="9" t="str">
        <f t="shared" si="304"/>
        <v/>
      </c>
      <c r="K3054" s="11" t="str">
        <f t="shared" si="305"/>
        <v/>
      </c>
      <c r="L3054" s="11" t="str">
        <f t="shared" si="306"/>
        <v/>
      </c>
      <c r="M3054" s="11" t="str">
        <f>IF(A3054="","",VLOOKUP(E3054,index!$A$1:$B$6,2,0)*K3054*G3054)</f>
        <v/>
      </c>
      <c r="N3054" s="11" t="str">
        <f>IF(A3054="","",-PMT(G3054*VLOOKUP(E3054,index!$A$1:$B$6,2,0),C3054,F3054,0,0))</f>
        <v/>
      </c>
      <c r="O3054" s="11" t="str">
        <f t="shared" si="307"/>
        <v/>
      </c>
      <c r="P3054" s="11" t="str">
        <f t="shared" si="302"/>
        <v/>
      </c>
    </row>
    <row r="3055" spans="1:16" x14ac:dyDescent="0.25">
      <c r="A3055" s="9" t="str">
        <f>IF(A3054="","",IF(B3054&lt;C3054,A3054,IF(A3054=MAX('entry data'!$B$8:$B$507),"",A3054+1)))</f>
        <v/>
      </c>
      <c r="B3055" s="9" t="str">
        <f t="shared" si="303"/>
        <v/>
      </c>
      <c r="C3055" s="9" t="str">
        <f>IF(ISERROR(VLOOKUP(A3055,'entry data'!B:G,6,0)),"",VLOOKUP(A3055,'entry data'!B:G,6,0))</f>
        <v/>
      </c>
      <c r="D3055" s="9" t="str">
        <f>IF(ISERROR(VLOOKUP(A3055,'entry data'!B:C,2,0)),"",VLOOKUP(A3055,'entry data'!B:C,2,0))</f>
        <v/>
      </c>
      <c r="E3055" s="9" t="str">
        <f>IF(ISERROR(VLOOKUP(A3055,'entry data'!B:E,4,0)),"",VLOOKUP(A3055,'entry data'!B:E,4,0))</f>
        <v/>
      </c>
      <c r="F3055" s="11" t="str">
        <f>IF(A3055="","",IF(ISERROR(VLOOKUP(A3055,'entry data'!B:F,5,0)),"",VLOOKUP(A3055,'entry data'!B:F,5,0)))</f>
        <v/>
      </c>
      <c r="G3055" s="12" t="str">
        <f>IF(A3055="","",IF(ISERROR(VLOOKUP(A3055,'entry data'!B:I,8,0)),"",VLOOKUP(A3055,'entry data'!B:I,7,0)))</f>
        <v/>
      </c>
      <c r="H3055" s="13" t="str">
        <f>IF(A3055="","",IF(B3055=1,VLOOKUP(A3055,'entry data'!B:D,3,0),I3054))</f>
        <v/>
      </c>
      <c r="I3055" s="14" t="str">
        <f>IF(A3055="","",IF(E3055="weekly",7,IF(E3055="fortnightly",14,IF(E3055="monthly",DATE(IF(MONTH(H3055)=12,YEAR(H3055)+1,YEAR(H3055)),VLOOKUP(MONTH(H3055),index!$D$2:$G$13,2,0),DAY(H3055)),
IF(E3055="quarterly",DATE(IF(MONTH(H3055)&gt;=10,YEAR(H3055)+1,YEAR(H3055)),VLOOKUP(MONTH(H3055),index!$D$2:$G$13,3,0),DAY(H3055)),
IF(E3055="halfyearly",DATE(IF(MONTH(H3055)&gt;=7,YEAR(H3055)+1,YEAR(H3055)),VLOOKUP(MONTH(H3055),index!$D$2:$G$13,4,0),DAY(H3055)),
DATE(YEAR(H3055)+1,MONTH(H3055),DAY(H3055)))))-H3055))+H3055)</f>
        <v/>
      </c>
      <c r="J3055" s="9" t="str">
        <f t="shared" si="304"/>
        <v/>
      </c>
      <c r="K3055" s="11" t="str">
        <f t="shared" si="305"/>
        <v/>
      </c>
      <c r="L3055" s="11" t="str">
        <f t="shared" si="306"/>
        <v/>
      </c>
      <c r="M3055" s="11" t="str">
        <f>IF(A3055="","",VLOOKUP(E3055,index!$A$1:$B$6,2,0)*K3055*G3055)</f>
        <v/>
      </c>
      <c r="N3055" s="11" t="str">
        <f>IF(A3055="","",-PMT(G3055*VLOOKUP(E3055,index!$A$1:$B$6,2,0),C3055,F3055,0,0))</f>
        <v/>
      </c>
      <c r="O3055" s="11" t="str">
        <f t="shared" si="307"/>
        <v/>
      </c>
      <c r="P3055" s="11" t="str">
        <f t="shared" si="302"/>
        <v/>
      </c>
    </row>
    <row r="3056" spans="1:16" x14ac:dyDescent="0.25">
      <c r="A3056" s="9" t="str">
        <f>IF(A3055="","",IF(B3055&lt;C3055,A3055,IF(A3055=MAX('entry data'!$B$8:$B$507),"",A3055+1)))</f>
        <v/>
      </c>
      <c r="B3056" s="9" t="str">
        <f t="shared" si="303"/>
        <v/>
      </c>
      <c r="C3056" s="9" t="str">
        <f>IF(ISERROR(VLOOKUP(A3056,'entry data'!B:G,6,0)),"",VLOOKUP(A3056,'entry data'!B:G,6,0))</f>
        <v/>
      </c>
      <c r="D3056" s="9" t="str">
        <f>IF(ISERROR(VLOOKUP(A3056,'entry data'!B:C,2,0)),"",VLOOKUP(A3056,'entry data'!B:C,2,0))</f>
        <v/>
      </c>
      <c r="E3056" s="9" t="str">
        <f>IF(ISERROR(VLOOKUP(A3056,'entry data'!B:E,4,0)),"",VLOOKUP(A3056,'entry data'!B:E,4,0))</f>
        <v/>
      </c>
      <c r="F3056" s="11" t="str">
        <f>IF(A3056="","",IF(ISERROR(VLOOKUP(A3056,'entry data'!B:F,5,0)),"",VLOOKUP(A3056,'entry data'!B:F,5,0)))</f>
        <v/>
      </c>
      <c r="G3056" s="12" t="str">
        <f>IF(A3056="","",IF(ISERROR(VLOOKUP(A3056,'entry data'!B:I,8,0)),"",VLOOKUP(A3056,'entry data'!B:I,7,0)))</f>
        <v/>
      </c>
      <c r="H3056" s="13" t="str">
        <f>IF(A3056="","",IF(B3056=1,VLOOKUP(A3056,'entry data'!B:D,3,0),I3055))</f>
        <v/>
      </c>
      <c r="I3056" s="14" t="str">
        <f>IF(A3056="","",IF(E3056="weekly",7,IF(E3056="fortnightly",14,IF(E3056="monthly",DATE(IF(MONTH(H3056)=12,YEAR(H3056)+1,YEAR(H3056)),VLOOKUP(MONTH(H3056),index!$D$2:$G$13,2,0),DAY(H3056)),
IF(E3056="quarterly",DATE(IF(MONTH(H3056)&gt;=10,YEAR(H3056)+1,YEAR(H3056)),VLOOKUP(MONTH(H3056),index!$D$2:$G$13,3,0),DAY(H3056)),
IF(E3056="halfyearly",DATE(IF(MONTH(H3056)&gt;=7,YEAR(H3056)+1,YEAR(H3056)),VLOOKUP(MONTH(H3056),index!$D$2:$G$13,4,0),DAY(H3056)),
DATE(YEAR(H3056)+1,MONTH(H3056),DAY(H3056)))))-H3056))+H3056)</f>
        <v/>
      </c>
      <c r="J3056" s="9" t="str">
        <f t="shared" si="304"/>
        <v/>
      </c>
      <c r="K3056" s="11" t="str">
        <f t="shared" si="305"/>
        <v/>
      </c>
      <c r="L3056" s="11" t="str">
        <f t="shared" si="306"/>
        <v/>
      </c>
      <c r="M3056" s="11" t="str">
        <f>IF(A3056="","",VLOOKUP(E3056,index!$A$1:$B$6,2,0)*K3056*G3056)</f>
        <v/>
      </c>
      <c r="N3056" s="11" t="str">
        <f>IF(A3056="","",-PMT(G3056*VLOOKUP(E3056,index!$A$1:$B$6,2,0),C3056,F3056,0,0))</f>
        <v/>
      </c>
      <c r="O3056" s="11" t="str">
        <f t="shared" si="307"/>
        <v/>
      </c>
      <c r="P3056" s="11" t="str">
        <f t="shared" si="302"/>
        <v/>
      </c>
    </row>
    <row r="3057" spans="1:16" x14ac:dyDescent="0.25">
      <c r="A3057" s="9" t="str">
        <f>IF(A3056="","",IF(B3056&lt;C3056,A3056,IF(A3056=MAX('entry data'!$B$8:$B$507),"",A3056+1)))</f>
        <v/>
      </c>
      <c r="B3057" s="9" t="str">
        <f t="shared" si="303"/>
        <v/>
      </c>
      <c r="C3057" s="9" t="str">
        <f>IF(ISERROR(VLOOKUP(A3057,'entry data'!B:G,6,0)),"",VLOOKUP(A3057,'entry data'!B:G,6,0))</f>
        <v/>
      </c>
      <c r="D3057" s="9" t="str">
        <f>IF(ISERROR(VLOOKUP(A3057,'entry data'!B:C,2,0)),"",VLOOKUP(A3057,'entry data'!B:C,2,0))</f>
        <v/>
      </c>
      <c r="E3057" s="9" t="str">
        <f>IF(ISERROR(VLOOKUP(A3057,'entry data'!B:E,4,0)),"",VLOOKUP(A3057,'entry data'!B:E,4,0))</f>
        <v/>
      </c>
      <c r="F3057" s="11" t="str">
        <f>IF(A3057="","",IF(ISERROR(VLOOKUP(A3057,'entry data'!B:F,5,0)),"",VLOOKUP(A3057,'entry data'!B:F,5,0)))</f>
        <v/>
      </c>
      <c r="G3057" s="12" t="str">
        <f>IF(A3057="","",IF(ISERROR(VLOOKUP(A3057,'entry data'!B:I,8,0)),"",VLOOKUP(A3057,'entry data'!B:I,7,0)))</f>
        <v/>
      </c>
      <c r="H3057" s="13" t="str">
        <f>IF(A3057="","",IF(B3057=1,VLOOKUP(A3057,'entry data'!B:D,3,0),I3056))</f>
        <v/>
      </c>
      <c r="I3057" s="14" t="str">
        <f>IF(A3057="","",IF(E3057="weekly",7,IF(E3057="fortnightly",14,IF(E3057="monthly",DATE(IF(MONTH(H3057)=12,YEAR(H3057)+1,YEAR(H3057)),VLOOKUP(MONTH(H3057),index!$D$2:$G$13,2,0),DAY(H3057)),
IF(E3057="quarterly",DATE(IF(MONTH(H3057)&gt;=10,YEAR(H3057)+1,YEAR(H3057)),VLOOKUP(MONTH(H3057),index!$D$2:$G$13,3,0),DAY(H3057)),
IF(E3057="halfyearly",DATE(IF(MONTH(H3057)&gt;=7,YEAR(H3057)+1,YEAR(H3057)),VLOOKUP(MONTH(H3057),index!$D$2:$G$13,4,0),DAY(H3057)),
DATE(YEAR(H3057)+1,MONTH(H3057),DAY(H3057)))))-H3057))+H3057)</f>
        <v/>
      </c>
      <c r="J3057" s="9" t="str">
        <f t="shared" si="304"/>
        <v/>
      </c>
      <c r="K3057" s="11" t="str">
        <f t="shared" si="305"/>
        <v/>
      </c>
      <c r="L3057" s="11" t="str">
        <f t="shared" si="306"/>
        <v/>
      </c>
      <c r="M3057" s="11" t="str">
        <f>IF(A3057="","",VLOOKUP(E3057,index!$A$1:$B$6,2,0)*K3057*G3057)</f>
        <v/>
      </c>
      <c r="N3057" s="11" t="str">
        <f>IF(A3057="","",-PMT(G3057*VLOOKUP(E3057,index!$A$1:$B$6,2,0),C3057,F3057,0,0))</f>
        <v/>
      </c>
      <c r="O3057" s="11" t="str">
        <f t="shared" si="307"/>
        <v/>
      </c>
      <c r="P3057" s="11" t="str">
        <f t="shared" si="302"/>
        <v/>
      </c>
    </row>
    <row r="3058" spans="1:16" x14ac:dyDescent="0.25">
      <c r="A3058" s="9" t="str">
        <f>IF(A3057="","",IF(B3057&lt;C3057,A3057,IF(A3057=MAX('entry data'!$B$8:$B$507),"",A3057+1)))</f>
        <v/>
      </c>
      <c r="B3058" s="9" t="str">
        <f t="shared" si="303"/>
        <v/>
      </c>
      <c r="C3058" s="9" t="str">
        <f>IF(ISERROR(VLOOKUP(A3058,'entry data'!B:G,6,0)),"",VLOOKUP(A3058,'entry data'!B:G,6,0))</f>
        <v/>
      </c>
      <c r="D3058" s="9" t="str">
        <f>IF(ISERROR(VLOOKUP(A3058,'entry data'!B:C,2,0)),"",VLOOKUP(A3058,'entry data'!B:C,2,0))</f>
        <v/>
      </c>
      <c r="E3058" s="9" t="str">
        <f>IF(ISERROR(VLOOKUP(A3058,'entry data'!B:E,4,0)),"",VLOOKUP(A3058,'entry data'!B:E,4,0))</f>
        <v/>
      </c>
      <c r="F3058" s="11" t="str">
        <f>IF(A3058="","",IF(ISERROR(VLOOKUP(A3058,'entry data'!B:F,5,0)),"",VLOOKUP(A3058,'entry data'!B:F,5,0)))</f>
        <v/>
      </c>
      <c r="G3058" s="12" t="str">
        <f>IF(A3058="","",IF(ISERROR(VLOOKUP(A3058,'entry data'!B:I,8,0)),"",VLOOKUP(A3058,'entry data'!B:I,7,0)))</f>
        <v/>
      </c>
      <c r="H3058" s="13" t="str">
        <f>IF(A3058="","",IF(B3058=1,VLOOKUP(A3058,'entry data'!B:D,3,0),I3057))</f>
        <v/>
      </c>
      <c r="I3058" s="14" t="str">
        <f>IF(A3058="","",IF(E3058="weekly",7,IF(E3058="fortnightly",14,IF(E3058="monthly",DATE(IF(MONTH(H3058)=12,YEAR(H3058)+1,YEAR(H3058)),VLOOKUP(MONTH(H3058),index!$D$2:$G$13,2,0),DAY(H3058)),
IF(E3058="quarterly",DATE(IF(MONTH(H3058)&gt;=10,YEAR(H3058)+1,YEAR(H3058)),VLOOKUP(MONTH(H3058),index!$D$2:$G$13,3,0),DAY(H3058)),
IF(E3058="halfyearly",DATE(IF(MONTH(H3058)&gt;=7,YEAR(H3058)+1,YEAR(H3058)),VLOOKUP(MONTH(H3058),index!$D$2:$G$13,4,0),DAY(H3058)),
DATE(YEAR(H3058)+1,MONTH(H3058),DAY(H3058)))))-H3058))+H3058)</f>
        <v/>
      </c>
      <c r="J3058" s="9" t="str">
        <f t="shared" si="304"/>
        <v/>
      </c>
      <c r="K3058" s="11" t="str">
        <f t="shared" si="305"/>
        <v/>
      </c>
      <c r="L3058" s="11" t="str">
        <f t="shared" si="306"/>
        <v/>
      </c>
      <c r="M3058" s="11" t="str">
        <f>IF(A3058="","",VLOOKUP(E3058,index!$A$1:$B$6,2,0)*K3058*G3058)</f>
        <v/>
      </c>
      <c r="N3058" s="11" t="str">
        <f>IF(A3058="","",-PMT(G3058*VLOOKUP(E3058,index!$A$1:$B$6,2,0),C3058,F3058,0,0))</f>
        <v/>
      </c>
      <c r="O3058" s="11" t="str">
        <f t="shared" si="307"/>
        <v/>
      </c>
      <c r="P3058" s="11" t="str">
        <f t="shared" si="302"/>
        <v/>
      </c>
    </row>
    <row r="3059" spans="1:16" x14ac:dyDescent="0.25">
      <c r="A3059" s="9" t="str">
        <f>IF(A3058="","",IF(B3058&lt;C3058,A3058,IF(A3058=MAX('entry data'!$B$8:$B$507),"",A3058+1)))</f>
        <v/>
      </c>
      <c r="B3059" s="9" t="str">
        <f t="shared" si="303"/>
        <v/>
      </c>
      <c r="C3059" s="9" t="str">
        <f>IF(ISERROR(VLOOKUP(A3059,'entry data'!B:G,6,0)),"",VLOOKUP(A3059,'entry data'!B:G,6,0))</f>
        <v/>
      </c>
      <c r="D3059" s="9" t="str">
        <f>IF(ISERROR(VLOOKUP(A3059,'entry data'!B:C,2,0)),"",VLOOKUP(A3059,'entry data'!B:C,2,0))</f>
        <v/>
      </c>
      <c r="E3059" s="9" t="str">
        <f>IF(ISERROR(VLOOKUP(A3059,'entry data'!B:E,4,0)),"",VLOOKUP(A3059,'entry data'!B:E,4,0))</f>
        <v/>
      </c>
      <c r="F3059" s="11" t="str">
        <f>IF(A3059="","",IF(ISERROR(VLOOKUP(A3059,'entry data'!B:F,5,0)),"",VLOOKUP(A3059,'entry data'!B:F,5,0)))</f>
        <v/>
      </c>
      <c r="G3059" s="12" t="str">
        <f>IF(A3059="","",IF(ISERROR(VLOOKUP(A3059,'entry data'!B:I,8,0)),"",VLOOKUP(A3059,'entry data'!B:I,7,0)))</f>
        <v/>
      </c>
      <c r="H3059" s="13" t="str">
        <f>IF(A3059="","",IF(B3059=1,VLOOKUP(A3059,'entry data'!B:D,3,0),I3058))</f>
        <v/>
      </c>
      <c r="I3059" s="14" t="str">
        <f>IF(A3059="","",IF(E3059="weekly",7,IF(E3059="fortnightly",14,IF(E3059="monthly",DATE(IF(MONTH(H3059)=12,YEAR(H3059)+1,YEAR(H3059)),VLOOKUP(MONTH(H3059),index!$D$2:$G$13,2,0),DAY(H3059)),
IF(E3059="quarterly",DATE(IF(MONTH(H3059)&gt;=10,YEAR(H3059)+1,YEAR(H3059)),VLOOKUP(MONTH(H3059),index!$D$2:$G$13,3,0),DAY(H3059)),
IF(E3059="halfyearly",DATE(IF(MONTH(H3059)&gt;=7,YEAR(H3059)+1,YEAR(H3059)),VLOOKUP(MONTH(H3059),index!$D$2:$G$13,4,0),DAY(H3059)),
DATE(YEAR(H3059)+1,MONTH(H3059),DAY(H3059)))))-H3059))+H3059)</f>
        <v/>
      </c>
      <c r="J3059" s="9" t="str">
        <f t="shared" si="304"/>
        <v/>
      </c>
      <c r="K3059" s="11" t="str">
        <f t="shared" si="305"/>
        <v/>
      </c>
      <c r="L3059" s="11" t="str">
        <f t="shared" si="306"/>
        <v/>
      </c>
      <c r="M3059" s="11" t="str">
        <f>IF(A3059="","",VLOOKUP(E3059,index!$A$1:$B$6,2,0)*K3059*G3059)</f>
        <v/>
      </c>
      <c r="N3059" s="11" t="str">
        <f>IF(A3059="","",-PMT(G3059*VLOOKUP(E3059,index!$A$1:$B$6,2,0),C3059,F3059,0,0))</f>
        <v/>
      </c>
      <c r="O3059" s="11" t="str">
        <f t="shared" si="307"/>
        <v/>
      </c>
      <c r="P3059" s="11" t="str">
        <f t="shared" si="302"/>
        <v/>
      </c>
    </row>
    <row r="3060" spans="1:16" x14ac:dyDescent="0.25">
      <c r="A3060" s="9" t="str">
        <f>IF(A3059="","",IF(B3059&lt;C3059,A3059,IF(A3059=MAX('entry data'!$B$8:$B$507),"",A3059+1)))</f>
        <v/>
      </c>
      <c r="B3060" s="9" t="str">
        <f t="shared" si="303"/>
        <v/>
      </c>
      <c r="C3060" s="9" t="str">
        <f>IF(ISERROR(VLOOKUP(A3060,'entry data'!B:G,6,0)),"",VLOOKUP(A3060,'entry data'!B:G,6,0))</f>
        <v/>
      </c>
      <c r="D3060" s="9" t="str">
        <f>IF(ISERROR(VLOOKUP(A3060,'entry data'!B:C,2,0)),"",VLOOKUP(A3060,'entry data'!B:C,2,0))</f>
        <v/>
      </c>
      <c r="E3060" s="9" t="str">
        <f>IF(ISERROR(VLOOKUP(A3060,'entry data'!B:E,4,0)),"",VLOOKUP(A3060,'entry data'!B:E,4,0))</f>
        <v/>
      </c>
      <c r="F3060" s="11" t="str">
        <f>IF(A3060="","",IF(ISERROR(VLOOKUP(A3060,'entry data'!B:F,5,0)),"",VLOOKUP(A3060,'entry data'!B:F,5,0)))</f>
        <v/>
      </c>
      <c r="G3060" s="12" t="str">
        <f>IF(A3060="","",IF(ISERROR(VLOOKUP(A3060,'entry data'!B:I,8,0)),"",VLOOKUP(A3060,'entry data'!B:I,7,0)))</f>
        <v/>
      </c>
      <c r="H3060" s="13" t="str">
        <f>IF(A3060="","",IF(B3060=1,VLOOKUP(A3060,'entry data'!B:D,3,0),I3059))</f>
        <v/>
      </c>
      <c r="I3060" s="14" t="str">
        <f>IF(A3060="","",IF(E3060="weekly",7,IF(E3060="fortnightly",14,IF(E3060="monthly",DATE(IF(MONTH(H3060)=12,YEAR(H3060)+1,YEAR(H3060)),VLOOKUP(MONTH(H3060),index!$D$2:$G$13,2,0),DAY(H3060)),
IF(E3060="quarterly",DATE(IF(MONTH(H3060)&gt;=10,YEAR(H3060)+1,YEAR(H3060)),VLOOKUP(MONTH(H3060),index!$D$2:$G$13,3,0),DAY(H3060)),
IF(E3060="halfyearly",DATE(IF(MONTH(H3060)&gt;=7,YEAR(H3060)+1,YEAR(H3060)),VLOOKUP(MONTH(H3060),index!$D$2:$G$13,4,0),DAY(H3060)),
DATE(YEAR(H3060)+1,MONTH(H3060),DAY(H3060)))))-H3060))+H3060)</f>
        <v/>
      </c>
      <c r="J3060" s="9" t="str">
        <f t="shared" si="304"/>
        <v/>
      </c>
      <c r="K3060" s="11" t="str">
        <f t="shared" si="305"/>
        <v/>
      </c>
      <c r="L3060" s="11" t="str">
        <f t="shared" si="306"/>
        <v/>
      </c>
      <c r="M3060" s="11" t="str">
        <f>IF(A3060="","",VLOOKUP(E3060,index!$A$1:$B$6,2,0)*K3060*G3060)</f>
        <v/>
      </c>
      <c r="N3060" s="11" t="str">
        <f>IF(A3060="","",-PMT(G3060*VLOOKUP(E3060,index!$A$1:$B$6,2,0),C3060,F3060,0,0))</f>
        <v/>
      </c>
      <c r="O3060" s="11" t="str">
        <f t="shared" si="307"/>
        <v/>
      </c>
      <c r="P3060" s="11" t="str">
        <f t="shared" si="302"/>
        <v/>
      </c>
    </row>
    <row r="3061" spans="1:16" x14ac:dyDescent="0.25">
      <c r="A3061" s="9" t="str">
        <f>IF(A3060="","",IF(B3060&lt;C3060,A3060,IF(A3060=MAX('entry data'!$B$8:$B$507),"",A3060+1)))</f>
        <v/>
      </c>
      <c r="B3061" s="9" t="str">
        <f t="shared" si="303"/>
        <v/>
      </c>
      <c r="C3061" s="9" t="str">
        <f>IF(ISERROR(VLOOKUP(A3061,'entry data'!B:G,6,0)),"",VLOOKUP(A3061,'entry data'!B:G,6,0))</f>
        <v/>
      </c>
      <c r="D3061" s="9" t="str">
        <f>IF(ISERROR(VLOOKUP(A3061,'entry data'!B:C,2,0)),"",VLOOKUP(A3061,'entry data'!B:C,2,0))</f>
        <v/>
      </c>
      <c r="E3061" s="9" t="str">
        <f>IF(ISERROR(VLOOKUP(A3061,'entry data'!B:E,4,0)),"",VLOOKUP(A3061,'entry data'!B:E,4,0))</f>
        <v/>
      </c>
      <c r="F3061" s="11" t="str">
        <f>IF(A3061="","",IF(ISERROR(VLOOKUP(A3061,'entry data'!B:F,5,0)),"",VLOOKUP(A3061,'entry data'!B:F,5,0)))</f>
        <v/>
      </c>
      <c r="G3061" s="12" t="str">
        <f>IF(A3061="","",IF(ISERROR(VLOOKUP(A3061,'entry data'!B:I,8,0)),"",VLOOKUP(A3061,'entry data'!B:I,7,0)))</f>
        <v/>
      </c>
      <c r="H3061" s="13" t="str">
        <f>IF(A3061="","",IF(B3061=1,VLOOKUP(A3061,'entry data'!B:D,3,0),I3060))</f>
        <v/>
      </c>
      <c r="I3061" s="14" t="str">
        <f>IF(A3061="","",IF(E3061="weekly",7,IF(E3061="fortnightly",14,IF(E3061="monthly",DATE(IF(MONTH(H3061)=12,YEAR(H3061)+1,YEAR(H3061)),VLOOKUP(MONTH(H3061),index!$D$2:$G$13,2,0),DAY(H3061)),
IF(E3061="quarterly",DATE(IF(MONTH(H3061)&gt;=10,YEAR(H3061)+1,YEAR(H3061)),VLOOKUP(MONTH(H3061),index!$D$2:$G$13,3,0),DAY(H3061)),
IF(E3061="halfyearly",DATE(IF(MONTH(H3061)&gt;=7,YEAR(H3061)+1,YEAR(H3061)),VLOOKUP(MONTH(H3061),index!$D$2:$G$13,4,0),DAY(H3061)),
DATE(YEAR(H3061)+1,MONTH(H3061),DAY(H3061)))))-H3061))+H3061)</f>
        <v/>
      </c>
      <c r="J3061" s="9" t="str">
        <f t="shared" si="304"/>
        <v/>
      </c>
      <c r="K3061" s="11" t="str">
        <f t="shared" si="305"/>
        <v/>
      </c>
      <c r="L3061" s="11" t="str">
        <f t="shared" si="306"/>
        <v/>
      </c>
      <c r="M3061" s="11" t="str">
        <f>IF(A3061="","",VLOOKUP(E3061,index!$A$1:$B$6,2,0)*K3061*G3061)</f>
        <v/>
      </c>
      <c r="N3061" s="11" t="str">
        <f>IF(A3061="","",-PMT(G3061*VLOOKUP(E3061,index!$A$1:$B$6,2,0),C3061,F3061,0,0))</f>
        <v/>
      </c>
      <c r="O3061" s="11" t="str">
        <f t="shared" si="307"/>
        <v/>
      </c>
      <c r="P3061" s="11" t="str">
        <f t="shared" si="302"/>
        <v/>
      </c>
    </row>
    <row r="3062" spans="1:16" x14ac:dyDescent="0.25">
      <c r="A3062" s="9" t="str">
        <f>IF(A3061="","",IF(B3061&lt;C3061,A3061,IF(A3061=MAX('entry data'!$B$8:$B$507),"",A3061+1)))</f>
        <v/>
      </c>
      <c r="B3062" s="9" t="str">
        <f t="shared" si="303"/>
        <v/>
      </c>
      <c r="C3062" s="9" t="str">
        <f>IF(ISERROR(VLOOKUP(A3062,'entry data'!B:G,6,0)),"",VLOOKUP(A3062,'entry data'!B:G,6,0))</f>
        <v/>
      </c>
      <c r="D3062" s="9" t="str">
        <f>IF(ISERROR(VLOOKUP(A3062,'entry data'!B:C,2,0)),"",VLOOKUP(A3062,'entry data'!B:C,2,0))</f>
        <v/>
      </c>
      <c r="E3062" s="9" t="str">
        <f>IF(ISERROR(VLOOKUP(A3062,'entry data'!B:E,4,0)),"",VLOOKUP(A3062,'entry data'!B:E,4,0))</f>
        <v/>
      </c>
      <c r="F3062" s="11" t="str">
        <f>IF(A3062="","",IF(ISERROR(VLOOKUP(A3062,'entry data'!B:F,5,0)),"",VLOOKUP(A3062,'entry data'!B:F,5,0)))</f>
        <v/>
      </c>
      <c r="G3062" s="12" t="str">
        <f>IF(A3062="","",IF(ISERROR(VLOOKUP(A3062,'entry data'!B:I,8,0)),"",VLOOKUP(A3062,'entry data'!B:I,7,0)))</f>
        <v/>
      </c>
      <c r="H3062" s="13" t="str">
        <f>IF(A3062="","",IF(B3062=1,VLOOKUP(A3062,'entry data'!B:D,3,0),I3061))</f>
        <v/>
      </c>
      <c r="I3062" s="14" t="str">
        <f>IF(A3062="","",IF(E3062="weekly",7,IF(E3062="fortnightly",14,IF(E3062="monthly",DATE(IF(MONTH(H3062)=12,YEAR(H3062)+1,YEAR(H3062)),VLOOKUP(MONTH(H3062),index!$D$2:$G$13,2,0),DAY(H3062)),
IF(E3062="quarterly",DATE(IF(MONTH(H3062)&gt;=10,YEAR(H3062)+1,YEAR(H3062)),VLOOKUP(MONTH(H3062),index!$D$2:$G$13,3,0),DAY(H3062)),
IF(E3062="halfyearly",DATE(IF(MONTH(H3062)&gt;=7,YEAR(H3062)+1,YEAR(H3062)),VLOOKUP(MONTH(H3062),index!$D$2:$G$13,4,0),DAY(H3062)),
DATE(YEAR(H3062)+1,MONTH(H3062),DAY(H3062)))))-H3062))+H3062)</f>
        <v/>
      </c>
      <c r="J3062" s="9" t="str">
        <f t="shared" si="304"/>
        <v/>
      </c>
      <c r="K3062" s="11" t="str">
        <f t="shared" si="305"/>
        <v/>
      </c>
      <c r="L3062" s="11" t="str">
        <f t="shared" si="306"/>
        <v/>
      </c>
      <c r="M3062" s="11" t="str">
        <f>IF(A3062="","",VLOOKUP(E3062,index!$A$1:$B$6,2,0)*K3062*G3062)</f>
        <v/>
      </c>
      <c r="N3062" s="11" t="str">
        <f>IF(A3062="","",-PMT(G3062*VLOOKUP(E3062,index!$A$1:$B$6,2,0),C3062,F3062,0,0))</f>
        <v/>
      </c>
      <c r="O3062" s="11" t="str">
        <f t="shared" si="307"/>
        <v/>
      </c>
      <c r="P3062" s="11" t="str">
        <f t="shared" si="302"/>
        <v/>
      </c>
    </row>
    <row r="3063" spans="1:16" x14ac:dyDescent="0.25">
      <c r="A3063" s="9" t="str">
        <f>IF(A3062="","",IF(B3062&lt;C3062,A3062,IF(A3062=MAX('entry data'!$B$8:$B$507),"",A3062+1)))</f>
        <v/>
      </c>
      <c r="B3063" s="9" t="str">
        <f t="shared" si="303"/>
        <v/>
      </c>
      <c r="C3063" s="9" t="str">
        <f>IF(ISERROR(VLOOKUP(A3063,'entry data'!B:G,6,0)),"",VLOOKUP(A3063,'entry data'!B:G,6,0))</f>
        <v/>
      </c>
      <c r="D3063" s="9" t="str">
        <f>IF(ISERROR(VLOOKUP(A3063,'entry data'!B:C,2,0)),"",VLOOKUP(A3063,'entry data'!B:C,2,0))</f>
        <v/>
      </c>
      <c r="E3063" s="9" t="str">
        <f>IF(ISERROR(VLOOKUP(A3063,'entry data'!B:E,4,0)),"",VLOOKUP(A3063,'entry data'!B:E,4,0))</f>
        <v/>
      </c>
      <c r="F3063" s="11" t="str">
        <f>IF(A3063="","",IF(ISERROR(VLOOKUP(A3063,'entry data'!B:F,5,0)),"",VLOOKUP(A3063,'entry data'!B:F,5,0)))</f>
        <v/>
      </c>
      <c r="G3063" s="12" t="str">
        <f>IF(A3063="","",IF(ISERROR(VLOOKUP(A3063,'entry data'!B:I,8,0)),"",VLOOKUP(A3063,'entry data'!B:I,7,0)))</f>
        <v/>
      </c>
      <c r="H3063" s="13" t="str">
        <f>IF(A3063="","",IF(B3063=1,VLOOKUP(A3063,'entry data'!B:D,3,0),I3062))</f>
        <v/>
      </c>
      <c r="I3063" s="14" t="str">
        <f>IF(A3063="","",IF(E3063="weekly",7,IF(E3063="fortnightly",14,IF(E3063="monthly",DATE(IF(MONTH(H3063)=12,YEAR(H3063)+1,YEAR(H3063)),VLOOKUP(MONTH(H3063),index!$D$2:$G$13,2,0),DAY(H3063)),
IF(E3063="quarterly",DATE(IF(MONTH(H3063)&gt;=10,YEAR(H3063)+1,YEAR(H3063)),VLOOKUP(MONTH(H3063),index!$D$2:$G$13,3,0),DAY(H3063)),
IF(E3063="halfyearly",DATE(IF(MONTH(H3063)&gt;=7,YEAR(H3063)+1,YEAR(H3063)),VLOOKUP(MONTH(H3063),index!$D$2:$G$13,4,0),DAY(H3063)),
DATE(YEAR(H3063)+1,MONTH(H3063),DAY(H3063)))))-H3063))+H3063)</f>
        <v/>
      </c>
      <c r="J3063" s="9" t="str">
        <f t="shared" si="304"/>
        <v/>
      </c>
      <c r="K3063" s="11" t="str">
        <f t="shared" si="305"/>
        <v/>
      </c>
      <c r="L3063" s="11" t="str">
        <f t="shared" si="306"/>
        <v/>
      </c>
      <c r="M3063" s="11" t="str">
        <f>IF(A3063="","",VLOOKUP(E3063,index!$A$1:$B$6,2,0)*K3063*G3063)</f>
        <v/>
      </c>
      <c r="N3063" s="11" t="str">
        <f>IF(A3063="","",-PMT(G3063*VLOOKUP(E3063,index!$A$1:$B$6,2,0),C3063,F3063,0,0))</f>
        <v/>
      </c>
      <c r="O3063" s="11" t="str">
        <f t="shared" si="307"/>
        <v/>
      </c>
      <c r="P3063" s="11" t="str">
        <f t="shared" si="302"/>
        <v/>
      </c>
    </row>
    <row r="3064" spans="1:16" x14ac:dyDescent="0.25">
      <c r="A3064" s="9" t="str">
        <f>IF(A3063="","",IF(B3063&lt;C3063,A3063,IF(A3063=MAX('entry data'!$B$8:$B$507),"",A3063+1)))</f>
        <v/>
      </c>
      <c r="B3064" s="9" t="str">
        <f t="shared" si="303"/>
        <v/>
      </c>
      <c r="C3064" s="9" t="str">
        <f>IF(ISERROR(VLOOKUP(A3064,'entry data'!B:G,6,0)),"",VLOOKUP(A3064,'entry data'!B:G,6,0))</f>
        <v/>
      </c>
      <c r="D3064" s="9" t="str">
        <f>IF(ISERROR(VLOOKUP(A3064,'entry data'!B:C,2,0)),"",VLOOKUP(A3064,'entry data'!B:C,2,0))</f>
        <v/>
      </c>
      <c r="E3064" s="9" t="str">
        <f>IF(ISERROR(VLOOKUP(A3064,'entry data'!B:E,4,0)),"",VLOOKUP(A3064,'entry data'!B:E,4,0))</f>
        <v/>
      </c>
      <c r="F3064" s="11" t="str">
        <f>IF(A3064="","",IF(ISERROR(VLOOKUP(A3064,'entry data'!B:F,5,0)),"",VLOOKUP(A3064,'entry data'!B:F,5,0)))</f>
        <v/>
      </c>
      <c r="G3064" s="12" t="str">
        <f>IF(A3064="","",IF(ISERROR(VLOOKUP(A3064,'entry data'!B:I,8,0)),"",VLOOKUP(A3064,'entry data'!B:I,7,0)))</f>
        <v/>
      </c>
      <c r="H3064" s="13" t="str">
        <f>IF(A3064="","",IF(B3064=1,VLOOKUP(A3064,'entry data'!B:D,3,0),I3063))</f>
        <v/>
      </c>
      <c r="I3064" s="14" t="str">
        <f>IF(A3064="","",IF(E3064="weekly",7,IF(E3064="fortnightly",14,IF(E3064="monthly",DATE(IF(MONTH(H3064)=12,YEAR(H3064)+1,YEAR(H3064)),VLOOKUP(MONTH(H3064),index!$D$2:$G$13,2,0),DAY(H3064)),
IF(E3064="quarterly",DATE(IF(MONTH(H3064)&gt;=10,YEAR(H3064)+1,YEAR(H3064)),VLOOKUP(MONTH(H3064),index!$D$2:$G$13,3,0),DAY(H3064)),
IF(E3064="halfyearly",DATE(IF(MONTH(H3064)&gt;=7,YEAR(H3064)+1,YEAR(H3064)),VLOOKUP(MONTH(H3064),index!$D$2:$G$13,4,0),DAY(H3064)),
DATE(YEAR(H3064)+1,MONTH(H3064),DAY(H3064)))))-H3064))+H3064)</f>
        <v/>
      </c>
      <c r="J3064" s="9" t="str">
        <f t="shared" si="304"/>
        <v/>
      </c>
      <c r="K3064" s="11" t="str">
        <f t="shared" si="305"/>
        <v/>
      </c>
      <c r="L3064" s="11" t="str">
        <f t="shared" si="306"/>
        <v/>
      </c>
      <c r="M3064" s="11" t="str">
        <f>IF(A3064="","",VLOOKUP(E3064,index!$A$1:$B$6,2,0)*K3064*G3064)</f>
        <v/>
      </c>
      <c r="N3064" s="11" t="str">
        <f>IF(A3064="","",-PMT(G3064*VLOOKUP(E3064,index!$A$1:$B$6,2,0),C3064,F3064,0,0))</f>
        <v/>
      </c>
      <c r="O3064" s="11" t="str">
        <f t="shared" si="307"/>
        <v/>
      </c>
      <c r="P3064" s="11" t="str">
        <f t="shared" si="302"/>
        <v/>
      </c>
    </row>
    <row r="3065" spans="1:16" x14ac:dyDescent="0.25">
      <c r="A3065" s="9" t="str">
        <f>IF(A3064="","",IF(B3064&lt;C3064,A3064,IF(A3064=MAX('entry data'!$B$8:$B$507),"",A3064+1)))</f>
        <v/>
      </c>
      <c r="B3065" s="9" t="str">
        <f t="shared" si="303"/>
        <v/>
      </c>
      <c r="C3065" s="9" t="str">
        <f>IF(ISERROR(VLOOKUP(A3065,'entry data'!B:G,6,0)),"",VLOOKUP(A3065,'entry data'!B:G,6,0))</f>
        <v/>
      </c>
      <c r="D3065" s="9" t="str">
        <f>IF(ISERROR(VLOOKUP(A3065,'entry data'!B:C,2,0)),"",VLOOKUP(A3065,'entry data'!B:C,2,0))</f>
        <v/>
      </c>
      <c r="E3065" s="9" t="str">
        <f>IF(ISERROR(VLOOKUP(A3065,'entry data'!B:E,4,0)),"",VLOOKUP(A3065,'entry data'!B:E,4,0))</f>
        <v/>
      </c>
      <c r="F3065" s="11" t="str">
        <f>IF(A3065="","",IF(ISERROR(VLOOKUP(A3065,'entry data'!B:F,5,0)),"",VLOOKUP(A3065,'entry data'!B:F,5,0)))</f>
        <v/>
      </c>
      <c r="G3065" s="12" t="str">
        <f>IF(A3065="","",IF(ISERROR(VLOOKUP(A3065,'entry data'!B:I,8,0)),"",VLOOKUP(A3065,'entry data'!B:I,7,0)))</f>
        <v/>
      </c>
      <c r="H3065" s="13" t="str">
        <f>IF(A3065="","",IF(B3065=1,VLOOKUP(A3065,'entry data'!B:D,3,0),I3064))</f>
        <v/>
      </c>
      <c r="I3065" s="14" t="str">
        <f>IF(A3065="","",IF(E3065="weekly",7,IF(E3065="fortnightly",14,IF(E3065="monthly",DATE(IF(MONTH(H3065)=12,YEAR(H3065)+1,YEAR(H3065)),VLOOKUP(MONTH(H3065),index!$D$2:$G$13,2,0),DAY(H3065)),
IF(E3065="quarterly",DATE(IF(MONTH(H3065)&gt;=10,YEAR(H3065)+1,YEAR(H3065)),VLOOKUP(MONTH(H3065),index!$D$2:$G$13,3,0),DAY(H3065)),
IF(E3065="halfyearly",DATE(IF(MONTH(H3065)&gt;=7,YEAR(H3065)+1,YEAR(H3065)),VLOOKUP(MONTH(H3065),index!$D$2:$G$13,4,0),DAY(H3065)),
DATE(YEAR(H3065)+1,MONTH(H3065),DAY(H3065)))))-H3065))+H3065)</f>
        <v/>
      </c>
      <c r="J3065" s="9" t="str">
        <f t="shared" si="304"/>
        <v/>
      </c>
      <c r="K3065" s="11" t="str">
        <f t="shared" si="305"/>
        <v/>
      </c>
      <c r="L3065" s="11" t="str">
        <f t="shared" si="306"/>
        <v/>
      </c>
      <c r="M3065" s="11" t="str">
        <f>IF(A3065="","",VLOOKUP(E3065,index!$A$1:$B$6,2,0)*K3065*G3065)</f>
        <v/>
      </c>
      <c r="N3065" s="11" t="str">
        <f>IF(A3065="","",-PMT(G3065*VLOOKUP(E3065,index!$A$1:$B$6,2,0),C3065,F3065,0,0))</f>
        <v/>
      </c>
      <c r="O3065" s="11" t="str">
        <f t="shared" si="307"/>
        <v/>
      </c>
      <c r="P3065" s="11" t="str">
        <f t="shared" si="302"/>
        <v/>
      </c>
    </row>
    <row r="3066" spans="1:16" x14ac:dyDescent="0.25">
      <c r="A3066" s="9" t="str">
        <f>IF(A3065="","",IF(B3065&lt;C3065,A3065,IF(A3065=MAX('entry data'!$B$8:$B$507),"",A3065+1)))</f>
        <v/>
      </c>
      <c r="B3066" s="9" t="str">
        <f t="shared" si="303"/>
        <v/>
      </c>
      <c r="C3066" s="9" t="str">
        <f>IF(ISERROR(VLOOKUP(A3066,'entry data'!B:G,6,0)),"",VLOOKUP(A3066,'entry data'!B:G,6,0))</f>
        <v/>
      </c>
      <c r="D3066" s="9" t="str">
        <f>IF(ISERROR(VLOOKUP(A3066,'entry data'!B:C,2,0)),"",VLOOKUP(A3066,'entry data'!B:C,2,0))</f>
        <v/>
      </c>
      <c r="E3066" s="9" t="str">
        <f>IF(ISERROR(VLOOKUP(A3066,'entry data'!B:E,4,0)),"",VLOOKUP(A3066,'entry data'!B:E,4,0))</f>
        <v/>
      </c>
      <c r="F3066" s="11" t="str">
        <f>IF(A3066="","",IF(ISERROR(VLOOKUP(A3066,'entry data'!B:F,5,0)),"",VLOOKUP(A3066,'entry data'!B:F,5,0)))</f>
        <v/>
      </c>
      <c r="G3066" s="12" t="str">
        <f>IF(A3066="","",IF(ISERROR(VLOOKUP(A3066,'entry data'!B:I,8,0)),"",VLOOKUP(A3066,'entry data'!B:I,7,0)))</f>
        <v/>
      </c>
      <c r="H3066" s="13" t="str">
        <f>IF(A3066="","",IF(B3066=1,VLOOKUP(A3066,'entry data'!B:D,3,0),I3065))</f>
        <v/>
      </c>
      <c r="I3066" s="14" t="str">
        <f>IF(A3066="","",IF(E3066="weekly",7,IF(E3066="fortnightly",14,IF(E3066="monthly",DATE(IF(MONTH(H3066)=12,YEAR(H3066)+1,YEAR(H3066)),VLOOKUP(MONTH(H3066),index!$D$2:$G$13,2,0),DAY(H3066)),
IF(E3066="quarterly",DATE(IF(MONTH(H3066)&gt;=10,YEAR(H3066)+1,YEAR(H3066)),VLOOKUP(MONTH(H3066),index!$D$2:$G$13,3,0),DAY(H3066)),
IF(E3066="halfyearly",DATE(IF(MONTH(H3066)&gt;=7,YEAR(H3066)+1,YEAR(H3066)),VLOOKUP(MONTH(H3066),index!$D$2:$G$13,4,0),DAY(H3066)),
DATE(YEAR(H3066)+1,MONTH(H3066),DAY(H3066)))))-H3066))+H3066)</f>
        <v/>
      </c>
      <c r="J3066" s="9" t="str">
        <f t="shared" si="304"/>
        <v/>
      </c>
      <c r="K3066" s="11" t="str">
        <f t="shared" si="305"/>
        <v/>
      </c>
      <c r="L3066" s="11" t="str">
        <f t="shared" si="306"/>
        <v/>
      </c>
      <c r="M3066" s="11" t="str">
        <f>IF(A3066="","",VLOOKUP(E3066,index!$A$1:$B$6,2,0)*K3066*G3066)</f>
        <v/>
      </c>
      <c r="N3066" s="11" t="str">
        <f>IF(A3066="","",-PMT(G3066*VLOOKUP(E3066,index!$A$1:$B$6,2,0),C3066,F3066,0,0))</f>
        <v/>
      </c>
      <c r="O3066" s="11" t="str">
        <f t="shared" si="307"/>
        <v/>
      </c>
      <c r="P3066" s="11" t="str">
        <f t="shared" si="302"/>
        <v/>
      </c>
    </row>
    <row r="3067" spans="1:16" x14ac:dyDescent="0.25">
      <c r="A3067" s="9" t="str">
        <f>IF(A3066="","",IF(B3066&lt;C3066,A3066,IF(A3066=MAX('entry data'!$B$8:$B$507),"",A3066+1)))</f>
        <v/>
      </c>
      <c r="B3067" s="9" t="str">
        <f t="shared" si="303"/>
        <v/>
      </c>
      <c r="C3067" s="9" t="str">
        <f>IF(ISERROR(VLOOKUP(A3067,'entry data'!B:G,6,0)),"",VLOOKUP(A3067,'entry data'!B:G,6,0))</f>
        <v/>
      </c>
      <c r="D3067" s="9" t="str">
        <f>IF(ISERROR(VLOOKUP(A3067,'entry data'!B:C,2,0)),"",VLOOKUP(A3067,'entry data'!B:C,2,0))</f>
        <v/>
      </c>
      <c r="E3067" s="9" t="str">
        <f>IF(ISERROR(VLOOKUP(A3067,'entry data'!B:E,4,0)),"",VLOOKUP(A3067,'entry data'!B:E,4,0))</f>
        <v/>
      </c>
      <c r="F3067" s="11" t="str">
        <f>IF(A3067="","",IF(ISERROR(VLOOKUP(A3067,'entry data'!B:F,5,0)),"",VLOOKUP(A3067,'entry data'!B:F,5,0)))</f>
        <v/>
      </c>
      <c r="G3067" s="12" t="str">
        <f>IF(A3067="","",IF(ISERROR(VLOOKUP(A3067,'entry data'!B:I,8,0)),"",VLOOKUP(A3067,'entry data'!B:I,7,0)))</f>
        <v/>
      </c>
      <c r="H3067" s="13" t="str">
        <f>IF(A3067="","",IF(B3067=1,VLOOKUP(A3067,'entry data'!B:D,3,0),I3066))</f>
        <v/>
      </c>
      <c r="I3067" s="14" t="str">
        <f>IF(A3067="","",IF(E3067="weekly",7,IF(E3067="fortnightly",14,IF(E3067="monthly",DATE(IF(MONTH(H3067)=12,YEAR(H3067)+1,YEAR(H3067)),VLOOKUP(MONTH(H3067),index!$D$2:$G$13,2,0),DAY(H3067)),
IF(E3067="quarterly",DATE(IF(MONTH(H3067)&gt;=10,YEAR(H3067)+1,YEAR(H3067)),VLOOKUP(MONTH(H3067),index!$D$2:$G$13,3,0),DAY(H3067)),
IF(E3067="halfyearly",DATE(IF(MONTH(H3067)&gt;=7,YEAR(H3067)+1,YEAR(H3067)),VLOOKUP(MONTH(H3067),index!$D$2:$G$13,4,0),DAY(H3067)),
DATE(YEAR(H3067)+1,MONTH(H3067),DAY(H3067)))))-H3067))+H3067)</f>
        <v/>
      </c>
      <c r="J3067" s="9" t="str">
        <f t="shared" si="304"/>
        <v/>
      </c>
      <c r="K3067" s="11" t="str">
        <f t="shared" si="305"/>
        <v/>
      </c>
      <c r="L3067" s="11" t="str">
        <f t="shared" si="306"/>
        <v/>
      </c>
      <c r="M3067" s="11" t="str">
        <f>IF(A3067="","",VLOOKUP(E3067,index!$A$1:$B$6,2,0)*K3067*G3067)</f>
        <v/>
      </c>
      <c r="N3067" s="11" t="str">
        <f>IF(A3067="","",-PMT(G3067*VLOOKUP(E3067,index!$A$1:$B$6,2,0),C3067,F3067,0,0))</f>
        <v/>
      </c>
      <c r="O3067" s="11" t="str">
        <f t="shared" si="307"/>
        <v/>
      </c>
      <c r="P3067" s="11" t="str">
        <f t="shared" si="302"/>
        <v/>
      </c>
    </row>
    <row r="3068" spans="1:16" x14ac:dyDescent="0.25">
      <c r="A3068" s="9" t="str">
        <f>IF(A3067="","",IF(B3067&lt;C3067,A3067,IF(A3067=MAX('entry data'!$B$8:$B$507),"",A3067+1)))</f>
        <v/>
      </c>
      <c r="B3068" s="9" t="str">
        <f t="shared" si="303"/>
        <v/>
      </c>
      <c r="C3068" s="9" t="str">
        <f>IF(ISERROR(VLOOKUP(A3068,'entry data'!B:G,6,0)),"",VLOOKUP(A3068,'entry data'!B:G,6,0))</f>
        <v/>
      </c>
      <c r="D3068" s="9" t="str">
        <f>IF(ISERROR(VLOOKUP(A3068,'entry data'!B:C,2,0)),"",VLOOKUP(A3068,'entry data'!B:C,2,0))</f>
        <v/>
      </c>
      <c r="E3068" s="9" t="str">
        <f>IF(ISERROR(VLOOKUP(A3068,'entry data'!B:E,4,0)),"",VLOOKUP(A3068,'entry data'!B:E,4,0))</f>
        <v/>
      </c>
      <c r="F3068" s="11" t="str">
        <f>IF(A3068="","",IF(ISERROR(VLOOKUP(A3068,'entry data'!B:F,5,0)),"",VLOOKUP(A3068,'entry data'!B:F,5,0)))</f>
        <v/>
      </c>
      <c r="G3068" s="12" t="str">
        <f>IF(A3068="","",IF(ISERROR(VLOOKUP(A3068,'entry data'!B:I,8,0)),"",VLOOKUP(A3068,'entry data'!B:I,7,0)))</f>
        <v/>
      </c>
      <c r="H3068" s="13" t="str">
        <f>IF(A3068="","",IF(B3068=1,VLOOKUP(A3068,'entry data'!B:D,3,0),I3067))</f>
        <v/>
      </c>
      <c r="I3068" s="14" t="str">
        <f>IF(A3068="","",IF(E3068="weekly",7,IF(E3068="fortnightly",14,IF(E3068="monthly",DATE(IF(MONTH(H3068)=12,YEAR(H3068)+1,YEAR(H3068)),VLOOKUP(MONTH(H3068),index!$D$2:$G$13,2,0),DAY(H3068)),
IF(E3068="quarterly",DATE(IF(MONTH(H3068)&gt;=10,YEAR(H3068)+1,YEAR(H3068)),VLOOKUP(MONTH(H3068),index!$D$2:$G$13,3,0),DAY(H3068)),
IF(E3068="halfyearly",DATE(IF(MONTH(H3068)&gt;=7,YEAR(H3068)+1,YEAR(H3068)),VLOOKUP(MONTH(H3068),index!$D$2:$G$13,4,0),DAY(H3068)),
DATE(YEAR(H3068)+1,MONTH(H3068),DAY(H3068)))))-H3068))+H3068)</f>
        <v/>
      </c>
      <c r="J3068" s="9" t="str">
        <f t="shared" si="304"/>
        <v/>
      </c>
      <c r="K3068" s="11" t="str">
        <f t="shared" si="305"/>
        <v/>
      </c>
      <c r="L3068" s="11" t="str">
        <f t="shared" si="306"/>
        <v/>
      </c>
      <c r="M3068" s="11" t="str">
        <f>IF(A3068="","",VLOOKUP(E3068,index!$A$1:$B$6,2,0)*K3068*G3068)</f>
        <v/>
      </c>
      <c r="N3068" s="11" t="str">
        <f>IF(A3068="","",-PMT(G3068*VLOOKUP(E3068,index!$A$1:$B$6,2,0),C3068,F3068,0,0))</f>
        <v/>
      </c>
      <c r="O3068" s="11" t="str">
        <f t="shared" si="307"/>
        <v/>
      </c>
      <c r="P3068" s="11" t="str">
        <f t="shared" si="302"/>
        <v/>
      </c>
    </row>
    <row r="3069" spans="1:16" x14ac:dyDescent="0.25">
      <c r="A3069" s="9" t="str">
        <f>IF(A3068="","",IF(B3068&lt;C3068,A3068,IF(A3068=MAX('entry data'!$B$8:$B$507),"",A3068+1)))</f>
        <v/>
      </c>
      <c r="B3069" s="9" t="str">
        <f t="shared" si="303"/>
        <v/>
      </c>
      <c r="C3069" s="9" t="str">
        <f>IF(ISERROR(VLOOKUP(A3069,'entry data'!B:G,6,0)),"",VLOOKUP(A3069,'entry data'!B:G,6,0))</f>
        <v/>
      </c>
      <c r="D3069" s="9" t="str">
        <f>IF(ISERROR(VLOOKUP(A3069,'entry data'!B:C,2,0)),"",VLOOKUP(A3069,'entry data'!B:C,2,0))</f>
        <v/>
      </c>
      <c r="E3069" s="9" t="str">
        <f>IF(ISERROR(VLOOKUP(A3069,'entry data'!B:E,4,0)),"",VLOOKUP(A3069,'entry data'!B:E,4,0))</f>
        <v/>
      </c>
      <c r="F3069" s="11" t="str">
        <f>IF(A3069="","",IF(ISERROR(VLOOKUP(A3069,'entry data'!B:F,5,0)),"",VLOOKUP(A3069,'entry data'!B:F,5,0)))</f>
        <v/>
      </c>
      <c r="G3069" s="12" t="str">
        <f>IF(A3069="","",IF(ISERROR(VLOOKUP(A3069,'entry data'!B:I,8,0)),"",VLOOKUP(A3069,'entry data'!B:I,7,0)))</f>
        <v/>
      </c>
      <c r="H3069" s="13" t="str">
        <f>IF(A3069="","",IF(B3069=1,VLOOKUP(A3069,'entry data'!B:D,3,0),I3068))</f>
        <v/>
      </c>
      <c r="I3069" s="14" t="str">
        <f>IF(A3069="","",IF(E3069="weekly",7,IF(E3069="fortnightly",14,IF(E3069="monthly",DATE(IF(MONTH(H3069)=12,YEAR(H3069)+1,YEAR(H3069)),VLOOKUP(MONTH(H3069),index!$D$2:$G$13,2,0),DAY(H3069)),
IF(E3069="quarterly",DATE(IF(MONTH(H3069)&gt;=10,YEAR(H3069)+1,YEAR(H3069)),VLOOKUP(MONTH(H3069),index!$D$2:$G$13,3,0),DAY(H3069)),
IF(E3069="halfyearly",DATE(IF(MONTH(H3069)&gt;=7,YEAR(H3069)+1,YEAR(H3069)),VLOOKUP(MONTH(H3069),index!$D$2:$G$13,4,0),DAY(H3069)),
DATE(YEAR(H3069)+1,MONTH(H3069),DAY(H3069)))))-H3069))+H3069)</f>
        <v/>
      </c>
      <c r="J3069" s="9" t="str">
        <f t="shared" si="304"/>
        <v/>
      </c>
      <c r="K3069" s="11" t="str">
        <f t="shared" si="305"/>
        <v/>
      </c>
      <c r="L3069" s="11" t="str">
        <f t="shared" si="306"/>
        <v/>
      </c>
      <c r="M3069" s="11" t="str">
        <f>IF(A3069="","",VLOOKUP(E3069,index!$A$1:$B$6,2,0)*K3069*G3069)</f>
        <v/>
      </c>
      <c r="N3069" s="11" t="str">
        <f>IF(A3069="","",-PMT(G3069*VLOOKUP(E3069,index!$A$1:$B$6,2,0),C3069,F3069,0,0))</f>
        <v/>
      </c>
      <c r="O3069" s="11" t="str">
        <f t="shared" si="307"/>
        <v/>
      </c>
      <c r="P3069" s="11" t="str">
        <f t="shared" si="302"/>
        <v/>
      </c>
    </row>
    <row r="3070" spans="1:16" x14ac:dyDescent="0.25">
      <c r="A3070" s="9" t="str">
        <f>IF(A3069="","",IF(B3069&lt;C3069,A3069,IF(A3069=MAX('entry data'!$B$8:$B$507),"",A3069+1)))</f>
        <v/>
      </c>
      <c r="B3070" s="9" t="str">
        <f t="shared" si="303"/>
        <v/>
      </c>
      <c r="C3070" s="9" t="str">
        <f>IF(ISERROR(VLOOKUP(A3070,'entry data'!B:G,6,0)),"",VLOOKUP(A3070,'entry data'!B:G,6,0))</f>
        <v/>
      </c>
      <c r="D3070" s="9" t="str">
        <f>IF(ISERROR(VLOOKUP(A3070,'entry data'!B:C,2,0)),"",VLOOKUP(A3070,'entry data'!B:C,2,0))</f>
        <v/>
      </c>
      <c r="E3070" s="9" t="str">
        <f>IF(ISERROR(VLOOKUP(A3070,'entry data'!B:E,4,0)),"",VLOOKUP(A3070,'entry data'!B:E,4,0))</f>
        <v/>
      </c>
      <c r="F3070" s="11" t="str">
        <f>IF(A3070="","",IF(ISERROR(VLOOKUP(A3070,'entry data'!B:F,5,0)),"",VLOOKUP(A3070,'entry data'!B:F,5,0)))</f>
        <v/>
      </c>
      <c r="G3070" s="12" t="str">
        <f>IF(A3070="","",IF(ISERROR(VLOOKUP(A3070,'entry data'!B:I,8,0)),"",VLOOKUP(A3070,'entry data'!B:I,7,0)))</f>
        <v/>
      </c>
      <c r="H3070" s="13" t="str">
        <f>IF(A3070="","",IF(B3070=1,VLOOKUP(A3070,'entry data'!B:D,3,0),I3069))</f>
        <v/>
      </c>
      <c r="I3070" s="14" t="str">
        <f>IF(A3070="","",IF(E3070="weekly",7,IF(E3070="fortnightly",14,IF(E3070="monthly",DATE(IF(MONTH(H3070)=12,YEAR(H3070)+1,YEAR(H3070)),VLOOKUP(MONTH(H3070),index!$D$2:$G$13,2,0),DAY(H3070)),
IF(E3070="quarterly",DATE(IF(MONTH(H3070)&gt;=10,YEAR(H3070)+1,YEAR(H3070)),VLOOKUP(MONTH(H3070),index!$D$2:$G$13,3,0),DAY(H3070)),
IF(E3070="halfyearly",DATE(IF(MONTH(H3070)&gt;=7,YEAR(H3070)+1,YEAR(H3070)),VLOOKUP(MONTH(H3070),index!$D$2:$G$13,4,0),DAY(H3070)),
DATE(YEAR(H3070)+1,MONTH(H3070),DAY(H3070)))))-H3070))+H3070)</f>
        <v/>
      </c>
      <c r="J3070" s="9" t="str">
        <f t="shared" si="304"/>
        <v/>
      </c>
      <c r="K3070" s="11" t="str">
        <f t="shared" si="305"/>
        <v/>
      </c>
      <c r="L3070" s="11" t="str">
        <f t="shared" si="306"/>
        <v/>
      </c>
      <c r="M3070" s="11" t="str">
        <f>IF(A3070="","",VLOOKUP(E3070,index!$A$1:$B$6,2,0)*K3070*G3070)</f>
        <v/>
      </c>
      <c r="N3070" s="11" t="str">
        <f>IF(A3070="","",-PMT(G3070*VLOOKUP(E3070,index!$A$1:$B$6,2,0),C3070,F3070,0,0))</f>
        <v/>
      </c>
      <c r="O3070" s="11" t="str">
        <f t="shared" si="307"/>
        <v/>
      </c>
      <c r="P3070" s="11" t="str">
        <f t="shared" si="302"/>
        <v/>
      </c>
    </row>
    <row r="3071" spans="1:16" x14ac:dyDescent="0.25">
      <c r="A3071" s="9" t="str">
        <f>IF(A3070="","",IF(B3070&lt;C3070,A3070,IF(A3070=MAX('entry data'!$B$8:$B$507),"",A3070+1)))</f>
        <v/>
      </c>
      <c r="B3071" s="9" t="str">
        <f t="shared" si="303"/>
        <v/>
      </c>
      <c r="C3071" s="9" t="str">
        <f>IF(ISERROR(VLOOKUP(A3071,'entry data'!B:G,6,0)),"",VLOOKUP(A3071,'entry data'!B:G,6,0))</f>
        <v/>
      </c>
      <c r="D3071" s="9" t="str">
        <f>IF(ISERROR(VLOOKUP(A3071,'entry data'!B:C,2,0)),"",VLOOKUP(A3071,'entry data'!B:C,2,0))</f>
        <v/>
      </c>
      <c r="E3071" s="9" t="str">
        <f>IF(ISERROR(VLOOKUP(A3071,'entry data'!B:E,4,0)),"",VLOOKUP(A3071,'entry data'!B:E,4,0))</f>
        <v/>
      </c>
      <c r="F3071" s="11" t="str">
        <f>IF(A3071="","",IF(ISERROR(VLOOKUP(A3071,'entry data'!B:F,5,0)),"",VLOOKUP(A3071,'entry data'!B:F,5,0)))</f>
        <v/>
      </c>
      <c r="G3071" s="12" t="str">
        <f>IF(A3071="","",IF(ISERROR(VLOOKUP(A3071,'entry data'!B:I,8,0)),"",VLOOKUP(A3071,'entry data'!B:I,7,0)))</f>
        <v/>
      </c>
      <c r="H3071" s="13" t="str">
        <f>IF(A3071="","",IF(B3071=1,VLOOKUP(A3071,'entry data'!B:D,3,0),I3070))</f>
        <v/>
      </c>
      <c r="I3071" s="14" t="str">
        <f>IF(A3071="","",IF(E3071="weekly",7,IF(E3071="fortnightly",14,IF(E3071="monthly",DATE(IF(MONTH(H3071)=12,YEAR(H3071)+1,YEAR(H3071)),VLOOKUP(MONTH(H3071),index!$D$2:$G$13,2,0),DAY(H3071)),
IF(E3071="quarterly",DATE(IF(MONTH(H3071)&gt;=10,YEAR(H3071)+1,YEAR(H3071)),VLOOKUP(MONTH(H3071),index!$D$2:$G$13,3,0),DAY(H3071)),
IF(E3071="halfyearly",DATE(IF(MONTH(H3071)&gt;=7,YEAR(H3071)+1,YEAR(H3071)),VLOOKUP(MONTH(H3071),index!$D$2:$G$13,4,0),DAY(H3071)),
DATE(YEAR(H3071)+1,MONTH(H3071),DAY(H3071)))))-H3071))+H3071)</f>
        <v/>
      </c>
      <c r="J3071" s="9" t="str">
        <f t="shared" si="304"/>
        <v/>
      </c>
      <c r="K3071" s="11" t="str">
        <f t="shared" si="305"/>
        <v/>
      </c>
      <c r="L3071" s="11" t="str">
        <f t="shared" si="306"/>
        <v/>
      </c>
      <c r="M3071" s="11" t="str">
        <f>IF(A3071="","",VLOOKUP(E3071,index!$A$1:$B$6,2,0)*K3071*G3071)</f>
        <v/>
      </c>
      <c r="N3071" s="11" t="str">
        <f>IF(A3071="","",-PMT(G3071*VLOOKUP(E3071,index!$A$1:$B$6,2,0),C3071,F3071,0,0))</f>
        <v/>
      </c>
      <c r="O3071" s="11" t="str">
        <f t="shared" si="307"/>
        <v/>
      </c>
      <c r="P3071" s="11" t="str">
        <f t="shared" si="302"/>
        <v/>
      </c>
    </row>
    <row r="3072" spans="1:16" x14ac:dyDescent="0.25">
      <c r="A3072" s="9" t="str">
        <f>IF(A3071="","",IF(B3071&lt;C3071,A3071,IF(A3071=MAX('entry data'!$B$8:$B$507),"",A3071+1)))</f>
        <v/>
      </c>
      <c r="B3072" s="9" t="str">
        <f t="shared" si="303"/>
        <v/>
      </c>
      <c r="C3072" s="9" t="str">
        <f>IF(ISERROR(VLOOKUP(A3072,'entry data'!B:G,6,0)),"",VLOOKUP(A3072,'entry data'!B:G,6,0))</f>
        <v/>
      </c>
      <c r="D3072" s="9" t="str">
        <f>IF(ISERROR(VLOOKUP(A3072,'entry data'!B:C,2,0)),"",VLOOKUP(A3072,'entry data'!B:C,2,0))</f>
        <v/>
      </c>
      <c r="E3072" s="9" t="str">
        <f>IF(ISERROR(VLOOKUP(A3072,'entry data'!B:E,4,0)),"",VLOOKUP(A3072,'entry data'!B:E,4,0))</f>
        <v/>
      </c>
      <c r="F3072" s="11" t="str">
        <f>IF(A3072="","",IF(ISERROR(VLOOKUP(A3072,'entry data'!B:F,5,0)),"",VLOOKUP(A3072,'entry data'!B:F,5,0)))</f>
        <v/>
      </c>
      <c r="G3072" s="12" t="str">
        <f>IF(A3072="","",IF(ISERROR(VLOOKUP(A3072,'entry data'!B:I,8,0)),"",VLOOKUP(A3072,'entry data'!B:I,7,0)))</f>
        <v/>
      </c>
      <c r="H3072" s="13" t="str">
        <f>IF(A3072="","",IF(B3072=1,VLOOKUP(A3072,'entry data'!B:D,3,0),I3071))</f>
        <v/>
      </c>
      <c r="I3072" s="14" t="str">
        <f>IF(A3072="","",IF(E3072="weekly",7,IF(E3072="fortnightly",14,IF(E3072="monthly",DATE(IF(MONTH(H3072)=12,YEAR(H3072)+1,YEAR(H3072)),VLOOKUP(MONTH(H3072),index!$D$2:$G$13,2,0),DAY(H3072)),
IF(E3072="quarterly",DATE(IF(MONTH(H3072)&gt;=10,YEAR(H3072)+1,YEAR(H3072)),VLOOKUP(MONTH(H3072),index!$D$2:$G$13,3,0),DAY(H3072)),
IF(E3072="halfyearly",DATE(IF(MONTH(H3072)&gt;=7,YEAR(H3072)+1,YEAR(H3072)),VLOOKUP(MONTH(H3072),index!$D$2:$G$13,4,0),DAY(H3072)),
DATE(YEAR(H3072)+1,MONTH(H3072),DAY(H3072)))))-H3072))+H3072)</f>
        <v/>
      </c>
      <c r="J3072" s="9" t="str">
        <f t="shared" si="304"/>
        <v/>
      </c>
      <c r="K3072" s="11" t="str">
        <f t="shared" si="305"/>
        <v/>
      </c>
      <c r="L3072" s="11" t="str">
        <f t="shared" si="306"/>
        <v/>
      </c>
      <c r="M3072" s="11" t="str">
        <f>IF(A3072="","",VLOOKUP(E3072,index!$A$1:$B$6,2,0)*K3072*G3072)</f>
        <v/>
      </c>
      <c r="N3072" s="11" t="str">
        <f>IF(A3072="","",-PMT(G3072*VLOOKUP(E3072,index!$A$1:$B$6,2,0),C3072,F3072,0,0))</f>
        <v/>
      </c>
      <c r="O3072" s="11" t="str">
        <f t="shared" si="307"/>
        <v/>
      </c>
      <c r="P3072" s="11" t="str">
        <f t="shared" si="302"/>
        <v/>
      </c>
    </row>
    <row r="3073" spans="1:16" x14ac:dyDescent="0.25">
      <c r="A3073" s="9" t="str">
        <f>IF(A3072="","",IF(B3072&lt;C3072,A3072,IF(A3072=MAX('entry data'!$B$8:$B$507),"",A3072+1)))</f>
        <v/>
      </c>
      <c r="B3073" s="9" t="str">
        <f t="shared" si="303"/>
        <v/>
      </c>
      <c r="C3073" s="9" t="str">
        <f>IF(ISERROR(VLOOKUP(A3073,'entry data'!B:G,6,0)),"",VLOOKUP(A3073,'entry data'!B:G,6,0))</f>
        <v/>
      </c>
      <c r="D3073" s="9" t="str">
        <f>IF(ISERROR(VLOOKUP(A3073,'entry data'!B:C,2,0)),"",VLOOKUP(A3073,'entry data'!B:C,2,0))</f>
        <v/>
      </c>
      <c r="E3073" s="9" t="str">
        <f>IF(ISERROR(VLOOKUP(A3073,'entry data'!B:E,4,0)),"",VLOOKUP(A3073,'entry data'!B:E,4,0))</f>
        <v/>
      </c>
      <c r="F3073" s="11" t="str">
        <f>IF(A3073="","",IF(ISERROR(VLOOKUP(A3073,'entry data'!B:F,5,0)),"",VLOOKUP(A3073,'entry data'!B:F,5,0)))</f>
        <v/>
      </c>
      <c r="G3073" s="12" t="str">
        <f>IF(A3073="","",IF(ISERROR(VLOOKUP(A3073,'entry data'!B:I,8,0)),"",VLOOKUP(A3073,'entry data'!B:I,7,0)))</f>
        <v/>
      </c>
      <c r="H3073" s="13" t="str">
        <f>IF(A3073="","",IF(B3073=1,VLOOKUP(A3073,'entry data'!B:D,3,0),I3072))</f>
        <v/>
      </c>
      <c r="I3073" s="14" t="str">
        <f>IF(A3073="","",IF(E3073="weekly",7,IF(E3073="fortnightly",14,IF(E3073="monthly",DATE(IF(MONTH(H3073)=12,YEAR(H3073)+1,YEAR(H3073)),VLOOKUP(MONTH(H3073),index!$D$2:$G$13,2,0),DAY(H3073)),
IF(E3073="quarterly",DATE(IF(MONTH(H3073)&gt;=10,YEAR(H3073)+1,YEAR(H3073)),VLOOKUP(MONTH(H3073),index!$D$2:$G$13,3,0),DAY(H3073)),
IF(E3073="halfyearly",DATE(IF(MONTH(H3073)&gt;=7,YEAR(H3073)+1,YEAR(H3073)),VLOOKUP(MONTH(H3073),index!$D$2:$G$13,4,0),DAY(H3073)),
DATE(YEAR(H3073)+1,MONTH(H3073),DAY(H3073)))))-H3073))+H3073)</f>
        <v/>
      </c>
      <c r="J3073" s="9" t="str">
        <f t="shared" si="304"/>
        <v/>
      </c>
      <c r="K3073" s="11" t="str">
        <f t="shared" si="305"/>
        <v/>
      </c>
      <c r="L3073" s="11" t="str">
        <f t="shared" si="306"/>
        <v/>
      </c>
      <c r="M3073" s="11" t="str">
        <f>IF(A3073="","",VLOOKUP(E3073,index!$A$1:$B$6,2,0)*K3073*G3073)</f>
        <v/>
      </c>
      <c r="N3073" s="11" t="str">
        <f>IF(A3073="","",-PMT(G3073*VLOOKUP(E3073,index!$A$1:$B$6,2,0),C3073,F3073,0,0))</f>
        <v/>
      </c>
      <c r="O3073" s="11" t="str">
        <f t="shared" si="307"/>
        <v/>
      </c>
      <c r="P3073" s="11" t="str">
        <f t="shared" si="302"/>
        <v/>
      </c>
    </row>
    <row r="3074" spans="1:16" x14ac:dyDescent="0.25">
      <c r="A3074" s="9" t="str">
        <f>IF(A3073="","",IF(B3073&lt;C3073,A3073,IF(A3073=MAX('entry data'!$B$8:$B$507),"",A3073+1)))</f>
        <v/>
      </c>
      <c r="B3074" s="9" t="str">
        <f t="shared" si="303"/>
        <v/>
      </c>
      <c r="C3074" s="9" t="str">
        <f>IF(ISERROR(VLOOKUP(A3074,'entry data'!B:G,6,0)),"",VLOOKUP(A3074,'entry data'!B:G,6,0))</f>
        <v/>
      </c>
      <c r="D3074" s="9" t="str">
        <f>IF(ISERROR(VLOOKUP(A3074,'entry data'!B:C,2,0)),"",VLOOKUP(A3074,'entry data'!B:C,2,0))</f>
        <v/>
      </c>
      <c r="E3074" s="9" t="str">
        <f>IF(ISERROR(VLOOKUP(A3074,'entry data'!B:E,4,0)),"",VLOOKUP(A3074,'entry data'!B:E,4,0))</f>
        <v/>
      </c>
      <c r="F3074" s="11" t="str">
        <f>IF(A3074="","",IF(ISERROR(VLOOKUP(A3074,'entry data'!B:F,5,0)),"",VLOOKUP(A3074,'entry data'!B:F,5,0)))</f>
        <v/>
      </c>
      <c r="G3074" s="12" t="str">
        <f>IF(A3074="","",IF(ISERROR(VLOOKUP(A3074,'entry data'!B:I,8,0)),"",VLOOKUP(A3074,'entry data'!B:I,7,0)))</f>
        <v/>
      </c>
      <c r="H3074" s="13" t="str">
        <f>IF(A3074="","",IF(B3074=1,VLOOKUP(A3074,'entry data'!B:D,3,0),I3073))</f>
        <v/>
      </c>
      <c r="I3074" s="14" t="str">
        <f>IF(A3074="","",IF(E3074="weekly",7,IF(E3074="fortnightly",14,IF(E3074="monthly",DATE(IF(MONTH(H3074)=12,YEAR(H3074)+1,YEAR(H3074)),VLOOKUP(MONTH(H3074),index!$D$2:$G$13,2,0),DAY(H3074)),
IF(E3074="quarterly",DATE(IF(MONTH(H3074)&gt;=10,YEAR(H3074)+1,YEAR(H3074)),VLOOKUP(MONTH(H3074),index!$D$2:$G$13,3,0),DAY(H3074)),
IF(E3074="halfyearly",DATE(IF(MONTH(H3074)&gt;=7,YEAR(H3074)+1,YEAR(H3074)),VLOOKUP(MONTH(H3074),index!$D$2:$G$13,4,0),DAY(H3074)),
DATE(YEAR(H3074)+1,MONTH(H3074),DAY(H3074)))))-H3074))+H3074)</f>
        <v/>
      </c>
      <c r="J3074" s="9" t="str">
        <f t="shared" si="304"/>
        <v/>
      </c>
      <c r="K3074" s="11" t="str">
        <f t="shared" si="305"/>
        <v/>
      </c>
      <c r="L3074" s="11" t="str">
        <f t="shared" si="306"/>
        <v/>
      </c>
      <c r="M3074" s="11" t="str">
        <f>IF(A3074="","",VLOOKUP(E3074,index!$A$1:$B$6,2,0)*K3074*G3074)</f>
        <v/>
      </c>
      <c r="N3074" s="11" t="str">
        <f>IF(A3074="","",-PMT(G3074*VLOOKUP(E3074,index!$A$1:$B$6,2,0),C3074,F3074,0,0))</f>
        <v/>
      </c>
      <c r="O3074" s="11" t="str">
        <f t="shared" si="307"/>
        <v/>
      </c>
      <c r="P3074" s="11" t="str">
        <f t="shared" si="302"/>
        <v/>
      </c>
    </row>
    <row r="3075" spans="1:16" x14ac:dyDescent="0.25">
      <c r="A3075" s="9" t="str">
        <f>IF(A3074="","",IF(B3074&lt;C3074,A3074,IF(A3074=MAX('entry data'!$B$8:$B$507),"",A3074+1)))</f>
        <v/>
      </c>
      <c r="B3075" s="9" t="str">
        <f t="shared" si="303"/>
        <v/>
      </c>
      <c r="C3075" s="9" t="str">
        <f>IF(ISERROR(VLOOKUP(A3075,'entry data'!B:G,6,0)),"",VLOOKUP(A3075,'entry data'!B:G,6,0))</f>
        <v/>
      </c>
      <c r="D3075" s="9" t="str">
        <f>IF(ISERROR(VLOOKUP(A3075,'entry data'!B:C,2,0)),"",VLOOKUP(A3075,'entry data'!B:C,2,0))</f>
        <v/>
      </c>
      <c r="E3075" s="9" t="str">
        <f>IF(ISERROR(VLOOKUP(A3075,'entry data'!B:E,4,0)),"",VLOOKUP(A3075,'entry data'!B:E,4,0))</f>
        <v/>
      </c>
      <c r="F3075" s="11" t="str">
        <f>IF(A3075="","",IF(ISERROR(VLOOKUP(A3075,'entry data'!B:F,5,0)),"",VLOOKUP(A3075,'entry data'!B:F,5,0)))</f>
        <v/>
      </c>
      <c r="G3075" s="12" t="str">
        <f>IF(A3075="","",IF(ISERROR(VLOOKUP(A3075,'entry data'!B:I,8,0)),"",VLOOKUP(A3075,'entry data'!B:I,7,0)))</f>
        <v/>
      </c>
      <c r="H3075" s="13" t="str">
        <f>IF(A3075="","",IF(B3075=1,VLOOKUP(A3075,'entry data'!B:D,3,0),I3074))</f>
        <v/>
      </c>
      <c r="I3075" s="14" t="str">
        <f>IF(A3075="","",IF(E3075="weekly",7,IF(E3075="fortnightly",14,IF(E3075="monthly",DATE(IF(MONTH(H3075)=12,YEAR(H3075)+1,YEAR(H3075)),VLOOKUP(MONTH(H3075),index!$D$2:$G$13,2,0),DAY(H3075)),
IF(E3075="quarterly",DATE(IF(MONTH(H3075)&gt;=10,YEAR(H3075)+1,YEAR(H3075)),VLOOKUP(MONTH(H3075),index!$D$2:$G$13,3,0),DAY(H3075)),
IF(E3075="halfyearly",DATE(IF(MONTH(H3075)&gt;=7,YEAR(H3075)+1,YEAR(H3075)),VLOOKUP(MONTH(H3075),index!$D$2:$G$13,4,0),DAY(H3075)),
DATE(YEAR(H3075)+1,MONTH(H3075),DAY(H3075)))))-H3075))+H3075)</f>
        <v/>
      </c>
      <c r="J3075" s="9" t="str">
        <f t="shared" si="304"/>
        <v/>
      </c>
      <c r="K3075" s="11" t="str">
        <f t="shared" si="305"/>
        <v/>
      </c>
      <c r="L3075" s="11" t="str">
        <f t="shared" si="306"/>
        <v/>
      </c>
      <c r="M3075" s="11" t="str">
        <f>IF(A3075="","",VLOOKUP(E3075,index!$A$1:$B$6,2,0)*K3075*G3075)</f>
        <v/>
      </c>
      <c r="N3075" s="11" t="str">
        <f>IF(A3075="","",-PMT(G3075*VLOOKUP(E3075,index!$A$1:$B$6,2,0),C3075,F3075,0,0))</f>
        <v/>
      </c>
      <c r="O3075" s="11" t="str">
        <f t="shared" si="307"/>
        <v/>
      </c>
      <c r="P3075" s="11" t="str">
        <f t="shared" ref="P3075:P3138" si="308">IF(A3075="","",IF(J3075&lt;&gt;J3076,O3075,0))</f>
        <v/>
      </c>
    </row>
    <row r="3076" spans="1:16" x14ac:dyDescent="0.25">
      <c r="A3076" s="9" t="str">
        <f>IF(A3075="","",IF(B3075&lt;C3075,A3075,IF(A3075=MAX('entry data'!$B$8:$B$507),"",A3075+1)))</f>
        <v/>
      </c>
      <c r="B3076" s="9" t="str">
        <f t="shared" si="303"/>
        <v/>
      </c>
      <c r="C3076" s="9" t="str">
        <f>IF(ISERROR(VLOOKUP(A3076,'entry data'!B:G,6,0)),"",VLOOKUP(A3076,'entry data'!B:G,6,0))</f>
        <v/>
      </c>
      <c r="D3076" s="9" t="str">
        <f>IF(ISERROR(VLOOKUP(A3076,'entry data'!B:C,2,0)),"",VLOOKUP(A3076,'entry data'!B:C,2,0))</f>
        <v/>
      </c>
      <c r="E3076" s="9" t="str">
        <f>IF(ISERROR(VLOOKUP(A3076,'entry data'!B:E,4,0)),"",VLOOKUP(A3076,'entry data'!B:E,4,0))</f>
        <v/>
      </c>
      <c r="F3076" s="11" t="str">
        <f>IF(A3076="","",IF(ISERROR(VLOOKUP(A3076,'entry data'!B:F,5,0)),"",VLOOKUP(A3076,'entry data'!B:F,5,0)))</f>
        <v/>
      </c>
      <c r="G3076" s="12" t="str">
        <f>IF(A3076="","",IF(ISERROR(VLOOKUP(A3076,'entry data'!B:I,8,0)),"",VLOOKUP(A3076,'entry data'!B:I,7,0)))</f>
        <v/>
      </c>
      <c r="H3076" s="13" t="str">
        <f>IF(A3076="","",IF(B3076=1,VLOOKUP(A3076,'entry data'!B:D,3,0),I3075))</f>
        <v/>
      </c>
      <c r="I3076" s="14" t="str">
        <f>IF(A3076="","",IF(E3076="weekly",7,IF(E3076="fortnightly",14,IF(E3076="monthly",DATE(IF(MONTH(H3076)=12,YEAR(H3076)+1,YEAR(H3076)),VLOOKUP(MONTH(H3076),index!$D$2:$G$13,2,0),DAY(H3076)),
IF(E3076="quarterly",DATE(IF(MONTH(H3076)&gt;=10,YEAR(H3076)+1,YEAR(H3076)),VLOOKUP(MONTH(H3076),index!$D$2:$G$13,3,0),DAY(H3076)),
IF(E3076="halfyearly",DATE(IF(MONTH(H3076)&gt;=7,YEAR(H3076)+1,YEAR(H3076)),VLOOKUP(MONTH(H3076),index!$D$2:$G$13,4,0),DAY(H3076)),
DATE(YEAR(H3076)+1,MONTH(H3076),DAY(H3076)))))-H3076))+H3076)</f>
        <v/>
      </c>
      <c r="J3076" s="9" t="str">
        <f t="shared" si="304"/>
        <v/>
      </c>
      <c r="K3076" s="11" t="str">
        <f t="shared" si="305"/>
        <v/>
      </c>
      <c r="L3076" s="11" t="str">
        <f t="shared" si="306"/>
        <v/>
      </c>
      <c r="M3076" s="11" t="str">
        <f>IF(A3076="","",VLOOKUP(E3076,index!$A$1:$B$6,2,0)*K3076*G3076)</f>
        <v/>
      </c>
      <c r="N3076" s="11" t="str">
        <f>IF(A3076="","",-PMT(G3076*VLOOKUP(E3076,index!$A$1:$B$6,2,0),C3076,F3076,0,0))</f>
        <v/>
      </c>
      <c r="O3076" s="11" t="str">
        <f t="shared" si="307"/>
        <v/>
      </c>
      <c r="P3076" s="11" t="str">
        <f t="shared" si="308"/>
        <v/>
      </c>
    </row>
    <row r="3077" spans="1:16" x14ac:dyDescent="0.25">
      <c r="A3077" s="9" t="str">
        <f>IF(A3076="","",IF(B3076&lt;C3076,A3076,IF(A3076=MAX('entry data'!$B$8:$B$507),"",A3076+1)))</f>
        <v/>
      </c>
      <c r="B3077" s="9" t="str">
        <f t="shared" si="303"/>
        <v/>
      </c>
      <c r="C3077" s="9" t="str">
        <f>IF(ISERROR(VLOOKUP(A3077,'entry data'!B:G,6,0)),"",VLOOKUP(A3077,'entry data'!B:G,6,0))</f>
        <v/>
      </c>
      <c r="D3077" s="9" t="str">
        <f>IF(ISERROR(VLOOKUP(A3077,'entry data'!B:C,2,0)),"",VLOOKUP(A3077,'entry data'!B:C,2,0))</f>
        <v/>
      </c>
      <c r="E3077" s="9" t="str">
        <f>IF(ISERROR(VLOOKUP(A3077,'entry data'!B:E,4,0)),"",VLOOKUP(A3077,'entry data'!B:E,4,0))</f>
        <v/>
      </c>
      <c r="F3077" s="11" t="str">
        <f>IF(A3077="","",IF(ISERROR(VLOOKUP(A3077,'entry data'!B:F,5,0)),"",VLOOKUP(A3077,'entry data'!B:F,5,0)))</f>
        <v/>
      </c>
      <c r="G3077" s="12" t="str">
        <f>IF(A3077="","",IF(ISERROR(VLOOKUP(A3077,'entry data'!B:I,8,0)),"",VLOOKUP(A3077,'entry data'!B:I,7,0)))</f>
        <v/>
      </c>
      <c r="H3077" s="13" t="str">
        <f>IF(A3077="","",IF(B3077=1,VLOOKUP(A3077,'entry data'!B:D,3,0),I3076))</f>
        <v/>
      </c>
      <c r="I3077" s="14" t="str">
        <f>IF(A3077="","",IF(E3077="weekly",7,IF(E3077="fortnightly",14,IF(E3077="monthly",DATE(IF(MONTH(H3077)=12,YEAR(H3077)+1,YEAR(H3077)),VLOOKUP(MONTH(H3077),index!$D$2:$G$13,2,0),DAY(H3077)),
IF(E3077="quarterly",DATE(IF(MONTH(H3077)&gt;=10,YEAR(H3077)+1,YEAR(H3077)),VLOOKUP(MONTH(H3077),index!$D$2:$G$13,3,0),DAY(H3077)),
IF(E3077="halfyearly",DATE(IF(MONTH(H3077)&gt;=7,YEAR(H3077)+1,YEAR(H3077)),VLOOKUP(MONTH(H3077),index!$D$2:$G$13,4,0),DAY(H3077)),
DATE(YEAR(H3077)+1,MONTH(H3077),DAY(H3077)))))-H3077))+H3077)</f>
        <v/>
      </c>
      <c r="J3077" s="9" t="str">
        <f t="shared" si="304"/>
        <v/>
      </c>
      <c r="K3077" s="11" t="str">
        <f t="shared" si="305"/>
        <v/>
      </c>
      <c r="L3077" s="11" t="str">
        <f t="shared" si="306"/>
        <v/>
      </c>
      <c r="M3077" s="11" t="str">
        <f>IF(A3077="","",VLOOKUP(E3077,index!$A$1:$B$6,2,0)*K3077*G3077)</f>
        <v/>
      </c>
      <c r="N3077" s="11" t="str">
        <f>IF(A3077="","",-PMT(G3077*VLOOKUP(E3077,index!$A$1:$B$6,2,0),C3077,F3077,0,0))</f>
        <v/>
      </c>
      <c r="O3077" s="11" t="str">
        <f t="shared" si="307"/>
        <v/>
      </c>
      <c r="P3077" s="11" t="str">
        <f t="shared" si="308"/>
        <v/>
      </c>
    </row>
    <row r="3078" spans="1:16" x14ac:dyDescent="0.25">
      <c r="A3078" s="9" t="str">
        <f>IF(A3077="","",IF(B3077&lt;C3077,A3077,IF(A3077=MAX('entry data'!$B$8:$B$507),"",A3077+1)))</f>
        <v/>
      </c>
      <c r="B3078" s="9" t="str">
        <f t="shared" si="303"/>
        <v/>
      </c>
      <c r="C3078" s="9" t="str">
        <f>IF(ISERROR(VLOOKUP(A3078,'entry data'!B:G,6,0)),"",VLOOKUP(A3078,'entry data'!B:G,6,0))</f>
        <v/>
      </c>
      <c r="D3078" s="9" t="str">
        <f>IF(ISERROR(VLOOKUP(A3078,'entry data'!B:C,2,0)),"",VLOOKUP(A3078,'entry data'!B:C,2,0))</f>
        <v/>
      </c>
      <c r="E3078" s="9" t="str">
        <f>IF(ISERROR(VLOOKUP(A3078,'entry data'!B:E,4,0)),"",VLOOKUP(A3078,'entry data'!B:E,4,0))</f>
        <v/>
      </c>
      <c r="F3078" s="11" t="str">
        <f>IF(A3078="","",IF(ISERROR(VLOOKUP(A3078,'entry data'!B:F,5,0)),"",VLOOKUP(A3078,'entry data'!B:F,5,0)))</f>
        <v/>
      </c>
      <c r="G3078" s="12" t="str">
        <f>IF(A3078="","",IF(ISERROR(VLOOKUP(A3078,'entry data'!B:I,8,0)),"",VLOOKUP(A3078,'entry data'!B:I,7,0)))</f>
        <v/>
      </c>
      <c r="H3078" s="13" t="str">
        <f>IF(A3078="","",IF(B3078=1,VLOOKUP(A3078,'entry data'!B:D,3,0),I3077))</f>
        <v/>
      </c>
      <c r="I3078" s="14" t="str">
        <f>IF(A3078="","",IF(E3078="weekly",7,IF(E3078="fortnightly",14,IF(E3078="monthly",DATE(IF(MONTH(H3078)=12,YEAR(H3078)+1,YEAR(H3078)),VLOOKUP(MONTH(H3078),index!$D$2:$G$13,2,0),DAY(H3078)),
IF(E3078="quarterly",DATE(IF(MONTH(H3078)&gt;=10,YEAR(H3078)+1,YEAR(H3078)),VLOOKUP(MONTH(H3078),index!$D$2:$G$13,3,0),DAY(H3078)),
IF(E3078="halfyearly",DATE(IF(MONTH(H3078)&gt;=7,YEAR(H3078)+1,YEAR(H3078)),VLOOKUP(MONTH(H3078),index!$D$2:$G$13,4,0),DAY(H3078)),
DATE(YEAR(H3078)+1,MONTH(H3078),DAY(H3078)))))-H3078))+H3078)</f>
        <v/>
      </c>
      <c r="J3078" s="9" t="str">
        <f t="shared" si="304"/>
        <v/>
      </c>
      <c r="K3078" s="11" t="str">
        <f t="shared" si="305"/>
        <v/>
      </c>
      <c r="L3078" s="11" t="str">
        <f t="shared" si="306"/>
        <v/>
      </c>
      <c r="M3078" s="11" t="str">
        <f>IF(A3078="","",VLOOKUP(E3078,index!$A$1:$B$6,2,0)*K3078*G3078)</f>
        <v/>
      </c>
      <c r="N3078" s="11" t="str">
        <f>IF(A3078="","",-PMT(G3078*VLOOKUP(E3078,index!$A$1:$B$6,2,0),C3078,F3078,0,0))</f>
        <v/>
      </c>
      <c r="O3078" s="11" t="str">
        <f t="shared" si="307"/>
        <v/>
      </c>
      <c r="P3078" s="11" t="str">
        <f t="shared" si="308"/>
        <v/>
      </c>
    </row>
    <row r="3079" spans="1:16" x14ac:dyDescent="0.25">
      <c r="A3079" s="9" t="str">
        <f>IF(A3078="","",IF(B3078&lt;C3078,A3078,IF(A3078=MAX('entry data'!$B$8:$B$507),"",A3078+1)))</f>
        <v/>
      </c>
      <c r="B3079" s="9" t="str">
        <f t="shared" si="303"/>
        <v/>
      </c>
      <c r="C3079" s="9" t="str">
        <f>IF(ISERROR(VLOOKUP(A3079,'entry data'!B:G,6,0)),"",VLOOKUP(A3079,'entry data'!B:G,6,0))</f>
        <v/>
      </c>
      <c r="D3079" s="9" t="str">
        <f>IF(ISERROR(VLOOKUP(A3079,'entry data'!B:C,2,0)),"",VLOOKUP(A3079,'entry data'!B:C,2,0))</f>
        <v/>
      </c>
      <c r="E3079" s="9" t="str">
        <f>IF(ISERROR(VLOOKUP(A3079,'entry data'!B:E,4,0)),"",VLOOKUP(A3079,'entry data'!B:E,4,0))</f>
        <v/>
      </c>
      <c r="F3079" s="11" t="str">
        <f>IF(A3079="","",IF(ISERROR(VLOOKUP(A3079,'entry data'!B:F,5,0)),"",VLOOKUP(A3079,'entry data'!B:F,5,0)))</f>
        <v/>
      </c>
      <c r="G3079" s="12" t="str">
        <f>IF(A3079="","",IF(ISERROR(VLOOKUP(A3079,'entry data'!B:I,8,0)),"",VLOOKUP(A3079,'entry data'!B:I,7,0)))</f>
        <v/>
      </c>
      <c r="H3079" s="13" t="str">
        <f>IF(A3079="","",IF(B3079=1,VLOOKUP(A3079,'entry data'!B:D,3,0),I3078))</f>
        <v/>
      </c>
      <c r="I3079" s="14" t="str">
        <f>IF(A3079="","",IF(E3079="weekly",7,IF(E3079="fortnightly",14,IF(E3079="monthly",DATE(IF(MONTH(H3079)=12,YEAR(H3079)+1,YEAR(H3079)),VLOOKUP(MONTH(H3079),index!$D$2:$G$13,2,0),DAY(H3079)),
IF(E3079="quarterly",DATE(IF(MONTH(H3079)&gt;=10,YEAR(H3079)+1,YEAR(H3079)),VLOOKUP(MONTH(H3079),index!$D$2:$G$13,3,0),DAY(H3079)),
IF(E3079="halfyearly",DATE(IF(MONTH(H3079)&gt;=7,YEAR(H3079)+1,YEAR(H3079)),VLOOKUP(MONTH(H3079),index!$D$2:$G$13,4,0),DAY(H3079)),
DATE(YEAR(H3079)+1,MONTH(H3079),DAY(H3079)))))-H3079))+H3079)</f>
        <v/>
      </c>
      <c r="J3079" s="9" t="str">
        <f t="shared" si="304"/>
        <v/>
      </c>
      <c r="K3079" s="11" t="str">
        <f t="shared" si="305"/>
        <v/>
      </c>
      <c r="L3079" s="11" t="str">
        <f t="shared" si="306"/>
        <v/>
      </c>
      <c r="M3079" s="11" t="str">
        <f>IF(A3079="","",VLOOKUP(E3079,index!$A$1:$B$6,2,0)*K3079*G3079)</f>
        <v/>
      </c>
      <c r="N3079" s="11" t="str">
        <f>IF(A3079="","",-PMT(G3079*VLOOKUP(E3079,index!$A$1:$B$6,2,0),C3079,F3079,0,0))</f>
        <v/>
      </c>
      <c r="O3079" s="11" t="str">
        <f t="shared" si="307"/>
        <v/>
      </c>
      <c r="P3079" s="11" t="str">
        <f t="shared" si="308"/>
        <v/>
      </c>
    </row>
    <row r="3080" spans="1:16" x14ac:dyDescent="0.25">
      <c r="A3080" s="9" t="str">
        <f>IF(A3079="","",IF(B3079&lt;C3079,A3079,IF(A3079=MAX('entry data'!$B$8:$B$507),"",A3079+1)))</f>
        <v/>
      </c>
      <c r="B3080" s="9" t="str">
        <f t="shared" si="303"/>
        <v/>
      </c>
      <c r="C3080" s="9" t="str">
        <f>IF(ISERROR(VLOOKUP(A3080,'entry data'!B:G,6,0)),"",VLOOKUP(A3080,'entry data'!B:G,6,0))</f>
        <v/>
      </c>
      <c r="D3080" s="9" t="str">
        <f>IF(ISERROR(VLOOKUP(A3080,'entry data'!B:C,2,0)),"",VLOOKUP(A3080,'entry data'!B:C,2,0))</f>
        <v/>
      </c>
      <c r="E3080" s="9" t="str">
        <f>IF(ISERROR(VLOOKUP(A3080,'entry data'!B:E,4,0)),"",VLOOKUP(A3080,'entry data'!B:E,4,0))</f>
        <v/>
      </c>
      <c r="F3080" s="11" t="str">
        <f>IF(A3080="","",IF(ISERROR(VLOOKUP(A3080,'entry data'!B:F,5,0)),"",VLOOKUP(A3080,'entry data'!B:F,5,0)))</f>
        <v/>
      </c>
      <c r="G3080" s="12" t="str">
        <f>IF(A3080="","",IF(ISERROR(VLOOKUP(A3080,'entry data'!B:I,8,0)),"",VLOOKUP(A3080,'entry data'!B:I,7,0)))</f>
        <v/>
      </c>
      <c r="H3080" s="13" t="str">
        <f>IF(A3080="","",IF(B3080=1,VLOOKUP(A3080,'entry data'!B:D,3,0),I3079))</f>
        <v/>
      </c>
      <c r="I3080" s="14" t="str">
        <f>IF(A3080="","",IF(E3080="weekly",7,IF(E3080="fortnightly",14,IF(E3080="monthly",DATE(IF(MONTH(H3080)=12,YEAR(H3080)+1,YEAR(H3080)),VLOOKUP(MONTH(H3080),index!$D$2:$G$13,2,0),DAY(H3080)),
IF(E3080="quarterly",DATE(IF(MONTH(H3080)&gt;=10,YEAR(H3080)+1,YEAR(H3080)),VLOOKUP(MONTH(H3080),index!$D$2:$G$13,3,0),DAY(H3080)),
IF(E3080="halfyearly",DATE(IF(MONTH(H3080)&gt;=7,YEAR(H3080)+1,YEAR(H3080)),VLOOKUP(MONTH(H3080),index!$D$2:$G$13,4,0),DAY(H3080)),
DATE(YEAR(H3080)+1,MONTH(H3080),DAY(H3080)))))-H3080))+H3080)</f>
        <v/>
      </c>
      <c r="J3080" s="9" t="str">
        <f t="shared" si="304"/>
        <v/>
      </c>
      <c r="K3080" s="11" t="str">
        <f t="shared" si="305"/>
        <v/>
      </c>
      <c r="L3080" s="11" t="str">
        <f t="shared" si="306"/>
        <v/>
      </c>
      <c r="M3080" s="11" t="str">
        <f>IF(A3080="","",VLOOKUP(E3080,index!$A$1:$B$6,2,0)*K3080*G3080)</f>
        <v/>
      </c>
      <c r="N3080" s="11" t="str">
        <f>IF(A3080="","",-PMT(G3080*VLOOKUP(E3080,index!$A$1:$B$6,2,0),C3080,F3080,0,0))</f>
        <v/>
      </c>
      <c r="O3080" s="11" t="str">
        <f t="shared" si="307"/>
        <v/>
      </c>
      <c r="P3080" s="11" t="str">
        <f t="shared" si="308"/>
        <v/>
      </c>
    </row>
    <row r="3081" spans="1:16" x14ac:dyDescent="0.25">
      <c r="A3081" s="9" t="str">
        <f>IF(A3080="","",IF(B3080&lt;C3080,A3080,IF(A3080=MAX('entry data'!$B$8:$B$507),"",A3080+1)))</f>
        <v/>
      </c>
      <c r="B3081" s="9" t="str">
        <f t="shared" si="303"/>
        <v/>
      </c>
      <c r="C3081" s="9" t="str">
        <f>IF(ISERROR(VLOOKUP(A3081,'entry data'!B:G,6,0)),"",VLOOKUP(A3081,'entry data'!B:G,6,0))</f>
        <v/>
      </c>
      <c r="D3081" s="9" t="str">
        <f>IF(ISERROR(VLOOKUP(A3081,'entry data'!B:C,2,0)),"",VLOOKUP(A3081,'entry data'!B:C,2,0))</f>
        <v/>
      </c>
      <c r="E3081" s="9" t="str">
        <f>IF(ISERROR(VLOOKUP(A3081,'entry data'!B:E,4,0)),"",VLOOKUP(A3081,'entry data'!B:E,4,0))</f>
        <v/>
      </c>
      <c r="F3081" s="11" t="str">
        <f>IF(A3081="","",IF(ISERROR(VLOOKUP(A3081,'entry data'!B:F,5,0)),"",VLOOKUP(A3081,'entry data'!B:F,5,0)))</f>
        <v/>
      </c>
      <c r="G3081" s="12" t="str">
        <f>IF(A3081="","",IF(ISERROR(VLOOKUP(A3081,'entry data'!B:I,8,0)),"",VLOOKUP(A3081,'entry data'!B:I,7,0)))</f>
        <v/>
      </c>
      <c r="H3081" s="13" t="str">
        <f>IF(A3081="","",IF(B3081=1,VLOOKUP(A3081,'entry data'!B:D,3,0),I3080))</f>
        <v/>
      </c>
      <c r="I3081" s="14" t="str">
        <f>IF(A3081="","",IF(E3081="weekly",7,IF(E3081="fortnightly",14,IF(E3081="monthly",DATE(IF(MONTH(H3081)=12,YEAR(H3081)+1,YEAR(H3081)),VLOOKUP(MONTH(H3081),index!$D$2:$G$13,2,0),DAY(H3081)),
IF(E3081="quarterly",DATE(IF(MONTH(H3081)&gt;=10,YEAR(H3081)+1,YEAR(H3081)),VLOOKUP(MONTH(H3081),index!$D$2:$G$13,3,0),DAY(H3081)),
IF(E3081="halfyearly",DATE(IF(MONTH(H3081)&gt;=7,YEAR(H3081)+1,YEAR(H3081)),VLOOKUP(MONTH(H3081),index!$D$2:$G$13,4,0),DAY(H3081)),
DATE(YEAR(H3081)+1,MONTH(H3081),DAY(H3081)))))-H3081))+H3081)</f>
        <v/>
      </c>
      <c r="J3081" s="9" t="str">
        <f t="shared" si="304"/>
        <v/>
      </c>
      <c r="K3081" s="11" t="str">
        <f t="shared" si="305"/>
        <v/>
      </c>
      <c r="L3081" s="11" t="str">
        <f t="shared" si="306"/>
        <v/>
      </c>
      <c r="M3081" s="11" t="str">
        <f>IF(A3081="","",VLOOKUP(E3081,index!$A$1:$B$6,2,0)*K3081*G3081)</f>
        <v/>
      </c>
      <c r="N3081" s="11" t="str">
        <f>IF(A3081="","",-PMT(G3081*VLOOKUP(E3081,index!$A$1:$B$6,2,0),C3081,F3081,0,0))</f>
        <v/>
      </c>
      <c r="O3081" s="11" t="str">
        <f t="shared" si="307"/>
        <v/>
      </c>
      <c r="P3081" s="11" t="str">
        <f t="shared" si="308"/>
        <v/>
      </c>
    </row>
    <row r="3082" spans="1:16" x14ac:dyDescent="0.25">
      <c r="A3082" s="9" t="str">
        <f>IF(A3081="","",IF(B3081&lt;C3081,A3081,IF(A3081=MAX('entry data'!$B$8:$B$507),"",A3081+1)))</f>
        <v/>
      </c>
      <c r="B3082" s="9" t="str">
        <f t="shared" si="303"/>
        <v/>
      </c>
      <c r="C3082" s="9" t="str">
        <f>IF(ISERROR(VLOOKUP(A3082,'entry data'!B:G,6,0)),"",VLOOKUP(A3082,'entry data'!B:G,6,0))</f>
        <v/>
      </c>
      <c r="D3082" s="9" t="str">
        <f>IF(ISERROR(VLOOKUP(A3082,'entry data'!B:C,2,0)),"",VLOOKUP(A3082,'entry data'!B:C,2,0))</f>
        <v/>
      </c>
      <c r="E3082" s="9" t="str">
        <f>IF(ISERROR(VLOOKUP(A3082,'entry data'!B:E,4,0)),"",VLOOKUP(A3082,'entry data'!B:E,4,0))</f>
        <v/>
      </c>
      <c r="F3082" s="11" t="str">
        <f>IF(A3082="","",IF(ISERROR(VLOOKUP(A3082,'entry data'!B:F,5,0)),"",VLOOKUP(A3082,'entry data'!B:F,5,0)))</f>
        <v/>
      </c>
      <c r="G3082" s="12" t="str">
        <f>IF(A3082="","",IF(ISERROR(VLOOKUP(A3082,'entry data'!B:I,8,0)),"",VLOOKUP(A3082,'entry data'!B:I,7,0)))</f>
        <v/>
      </c>
      <c r="H3082" s="13" t="str">
        <f>IF(A3082="","",IF(B3082=1,VLOOKUP(A3082,'entry data'!B:D,3,0),I3081))</f>
        <v/>
      </c>
      <c r="I3082" s="14" t="str">
        <f>IF(A3082="","",IF(E3082="weekly",7,IF(E3082="fortnightly",14,IF(E3082="monthly",DATE(IF(MONTH(H3082)=12,YEAR(H3082)+1,YEAR(H3082)),VLOOKUP(MONTH(H3082),index!$D$2:$G$13,2,0),DAY(H3082)),
IF(E3082="quarterly",DATE(IF(MONTH(H3082)&gt;=10,YEAR(H3082)+1,YEAR(H3082)),VLOOKUP(MONTH(H3082),index!$D$2:$G$13,3,0),DAY(H3082)),
IF(E3082="halfyearly",DATE(IF(MONTH(H3082)&gt;=7,YEAR(H3082)+1,YEAR(H3082)),VLOOKUP(MONTH(H3082),index!$D$2:$G$13,4,0),DAY(H3082)),
DATE(YEAR(H3082)+1,MONTH(H3082),DAY(H3082)))))-H3082))+H3082)</f>
        <v/>
      </c>
      <c r="J3082" s="9" t="str">
        <f t="shared" si="304"/>
        <v/>
      </c>
      <c r="K3082" s="11" t="str">
        <f t="shared" si="305"/>
        <v/>
      </c>
      <c r="L3082" s="11" t="str">
        <f t="shared" si="306"/>
        <v/>
      </c>
      <c r="M3082" s="11" t="str">
        <f>IF(A3082="","",VLOOKUP(E3082,index!$A$1:$B$6,2,0)*K3082*G3082)</f>
        <v/>
      </c>
      <c r="N3082" s="11" t="str">
        <f>IF(A3082="","",-PMT(G3082*VLOOKUP(E3082,index!$A$1:$B$6,2,0),C3082,F3082,0,0))</f>
        <v/>
      </c>
      <c r="O3082" s="11" t="str">
        <f t="shared" si="307"/>
        <v/>
      </c>
      <c r="P3082" s="11" t="str">
        <f t="shared" si="308"/>
        <v/>
      </c>
    </row>
    <row r="3083" spans="1:16" x14ac:dyDescent="0.25">
      <c r="A3083" s="9" t="str">
        <f>IF(A3082="","",IF(B3082&lt;C3082,A3082,IF(A3082=MAX('entry data'!$B$8:$B$507),"",A3082+1)))</f>
        <v/>
      </c>
      <c r="B3083" s="9" t="str">
        <f t="shared" si="303"/>
        <v/>
      </c>
      <c r="C3083" s="9" t="str">
        <f>IF(ISERROR(VLOOKUP(A3083,'entry data'!B:G,6,0)),"",VLOOKUP(A3083,'entry data'!B:G,6,0))</f>
        <v/>
      </c>
      <c r="D3083" s="9" t="str">
        <f>IF(ISERROR(VLOOKUP(A3083,'entry data'!B:C,2,0)),"",VLOOKUP(A3083,'entry data'!B:C,2,0))</f>
        <v/>
      </c>
      <c r="E3083" s="9" t="str">
        <f>IF(ISERROR(VLOOKUP(A3083,'entry data'!B:E,4,0)),"",VLOOKUP(A3083,'entry data'!B:E,4,0))</f>
        <v/>
      </c>
      <c r="F3083" s="11" t="str">
        <f>IF(A3083="","",IF(ISERROR(VLOOKUP(A3083,'entry data'!B:F,5,0)),"",VLOOKUP(A3083,'entry data'!B:F,5,0)))</f>
        <v/>
      </c>
      <c r="G3083" s="12" t="str">
        <f>IF(A3083="","",IF(ISERROR(VLOOKUP(A3083,'entry data'!B:I,8,0)),"",VLOOKUP(A3083,'entry data'!B:I,7,0)))</f>
        <v/>
      </c>
      <c r="H3083" s="13" t="str">
        <f>IF(A3083="","",IF(B3083=1,VLOOKUP(A3083,'entry data'!B:D,3,0),I3082))</f>
        <v/>
      </c>
      <c r="I3083" s="14" t="str">
        <f>IF(A3083="","",IF(E3083="weekly",7,IF(E3083="fortnightly",14,IF(E3083="monthly",DATE(IF(MONTH(H3083)=12,YEAR(H3083)+1,YEAR(H3083)),VLOOKUP(MONTH(H3083),index!$D$2:$G$13,2,0),DAY(H3083)),
IF(E3083="quarterly",DATE(IF(MONTH(H3083)&gt;=10,YEAR(H3083)+1,YEAR(H3083)),VLOOKUP(MONTH(H3083),index!$D$2:$G$13,3,0),DAY(H3083)),
IF(E3083="halfyearly",DATE(IF(MONTH(H3083)&gt;=7,YEAR(H3083)+1,YEAR(H3083)),VLOOKUP(MONTH(H3083),index!$D$2:$G$13,4,0),DAY(H3083)),
DATE(YEAR(H3083)+1,MONTH(H3083),DAY(H3083)))))-H3083))+H3083)</f>
        <v/>
      </c>
      <c r="J3083" s="9" t="str">
        <f t="shared" si="304"/>
        <v/>
      </c>
      <c r="K3083" s="11" t="str">
        <f t="shared" si="305"/>
        <v/>
      </c>
      <c r="L3083" s="11" t="str">
        <f t="shared" si="306"/>
        <v/>
      </c>
      <c r="M3083" s="11" t="str">
        <f>IF(A3083="","",VLOOKUP(E3083,index!$A$1:$B$6,2,0)*K3083*G3083)</f>
        <v/>
      </c>
      <c r="N3083" s="11" t="str">
        <f>IF(A3083="","",-PMT(G3083*VLOOKUP(E3083,index!$A$1:$B$6,2,0),C3083,F3083,0,0))</f>
        <v/>
      </c>
      <c r="O3083" s="11" t="str">
        <f t="shared" si="307"/>
        <v/>
      </c>
      <c r="P3083" s="11" t="str">
        <f t="shared" si="308"/>
        <v/>
      </c>
    </row>
    <row r="3084" spans="1:16" x14ac:dyDescent="0.25">
      <c r="A3084" s="9" t="str">
        <f>IF(A3083="","",IF(B3083&lt;C3083,A3083,IF(A3083=MAX('entry data'!$B$8:$B$507),"",A3083+1)))</f>
        <v/>
      </c>
      <c r="B3084" s="9" t="str">
        <f t="shared" si="303"/>
        <v/>
      </c>
      <c r="C3084" s="9" t="str">
        <f>IF(ISERROR(VLOOKUP(A3084,'entry data'!B:G,6,0)),"",VLOOKUP(A3084,'entry data'!B:G,6,0))</f>
        <v/>
      </c>
      <c r="D3084" s="9" t="str">
        <f>IF(ISERROR(VLOOKUP(A3084,'entry data'!B:C,2,0)),"",VLOOKUP(A3084,'entry data'!B:C,2,0))</f>
        <v/>
      </c>
      <c r="E3084" s="9" t="str">
        <f>IF(ISERROR(VLOOKUP(A3084,'entry data'!B:E,4,0)),"",VLOOKUP(A3084,'entry data'!B:E,4,0))</f>
        <v/>
      </c>
      <c r="F3084" s="11" t="str">
        <f>IF(A3084="","",IF(ISERROR(VLOOKUP(A3084,'entry data'!B:F,5,0)),"",VLOOKUP(A3084,'entry data'!B:F,5,0)))</f>
        <v/>
      </c>
      <c r="G3084" s="12" t="str">
        <f>IF(A3084="","",IF(ISERROR(VLOOKUP(A3084,'entry data'!B:I,8,0)),"",VLOOKUP(A3084,'entry data'!B:I,7,0)))</f>
        <v/>
      </c>
      <c r="H3084" s="13" t="str">
        <f>IF(A3084="","",IF(B3084=1,VLOOKUP(A3084,'entry data'!B:D,3,0),I3083))</f>
        <v/>
      </c>
      <c r="I3084" s="14" t="str">
        <f>IF(A3084="","",IF(E3084="weekly",7,IF(E3084="fortnightly",14,IF(E3084="monthly",DATE(IF(MONTH(H3084)=12,YEAR(H3084)+1,YEAR(H3084)),VLOOKUP(MONTH(H3084),index!$D$2:$G$13,2,0),DAY(H3084)),
IF(E3084="quarterly",DATE(IF(MONTH(H3084)&gt;=10,YEAR(H3084)+1,YEAR(H3084)),VLOOKUP(MONTH(H3084),index!$D$2:$G$13,3,0),DAY(H3084)),
IF(E3084="halfyearly",DATE(IF(MONTH(H3084)&gt;=7,YEAR(H3084)+1,YEAR(H3084)),VLOOKUP(MONTH(H3084),index!$D$2:$G$13,4,0),DAY(H3084)),
DATE(YEAR(H3084)+1,MONTH(H3084),DAY(H3084)))))-H3084))+H3084)</f>
        <v/>
      </c>
      <c r="J3084" s="9" t="str">
        <f t="shared" si="304"/>
        <v/>
      </c>
      <c r="K3084" s="11" t="str">
        <f t="shared" si="305"/>
        <v/>
      </c>
      <c r="L3084" s="11" t="str">
        <f t="shared" si="306"/>
        <v/>
      </c>
      <c r="M3084" s="11" t="str">
        <f>IF(A3084="","",VLOOKUP(E3084,index!$A$1:$B$6,2,0)*K3084*G3084)</f>
        <v/>
      </c>
      <c r="N3084" s="11" t="str">
        <f>IF(A3084="","",-PMT(G3084*VLOOKUP(E3084,index!$A$1:$B$6,2,0),C3084,F3084,0,0))</f>
        <v/>
      </c>
      <c r="O3084" s="11" t="str">
        <f t="shared" si="307"/>
        <v/>
      </c>
      <c r="P3084" s="11" t="str">
        <f t="shared" si="308"/>
        <v/>
      </c>
    </row>
    <row r="3085" spans="1:16" x14ac:dyDescent="0.25">
      <c r="A3085" s="9" t="str">
        <f>IF(A3084="","",IF(B3084&lt;C3084,A3084,IF(A3084=MAX('entry data'!$B$8:$B$507),"",A3084+1)))</f>
        <v/>
      </c>
      <c r="B3085" s="9" t="str">
        <f t="shared" si="303"/>
        <v/>
      </c>
      <c r="C3085" s="9" t="str">
        <f>IF(ISERROR(VLOOKUP(A3085,'entry data'!B:G,6,0)),"",VLOOKUP(A3085,'entry data'!B:G,6,0))</f>
        <v/>
      </c>
      <c r="D3085" s="9" t="str">
        <f>IF(ISERROR(VLOOKUP(A3085,'entry data'!B:C,2,0)),"",VLOOKUP(A3085,'entry data'!B:C,2,0))</f>
        <v/>
      </c>
      <c r="E3085" s="9" t="str">
        <f>IF(ISERROR(VLOOKUP(A3085,'entry data'!B:E,4,0)),"",VLOOKUP(A3085,'entry data'!B:E,4,0))</f>
        <v/>
      </c>
      <c r="F3085" s="11" t="str">
        <f>IF(A3085="","",IF(ISERROR(VLOOKUP(A3085,'entry data'!B:F,5,0)),"",VLOOKUP(A3085,'entry data'!B:F,5,0)))</f>
        <v/>
      </c>
      <c r="G3085" s="12" t="str">
        <f>IF(A3085="","",IF(ISERROR(VLOOKUP(A3085,'entry data'!B:I,8,0)),"",VLOOKUP(A3085,'entry data'!B:I,7,0)))</f>
        <v/>
      </c>
      <c r="H3085" s="13" t="str">
        <f>IF(A3085="","",IF(B3085=1,VLOOKUP(A3085,'entry data'!B:D,3,0),I3084))</f>
        <v/>
      </c>
      <c r="I3085" s="14" t="str">
        <f>IF(A3085="","",IF(E3085="weekly",7,IF(E3085="fortnightly",14,IF(E3085="monthly",DATE(IF(MONTH(H3085)=12,YEAR(H3085)+1,YEAR(H3085)),VLOOKUP(MONTH(H3085),index!$D$2:$G$13,2,0),DAY(H3085)),
IF(E3085="quarterly",DATE(IF(MONTH(H3085)&gt;=10,YEAR(H3085)+1,YEAR(H3085)),VLOOKUP(MONTH(H3085),index!$D$2:$G$13,3,0),DAY(H3085)),
IF(E3085="halfyearly",DATE(IF(MONTH(H3085)&gt;=7,YEAR(H3085)+1,YEAR(H3085)),VLOOKUP(MONTH(H3085),index!$D$2:$G$13,4,0),DAY(H3085)),
DATE(YEAR(H3085)+1,MONTH(H3085),DAY(H3085)))))-H3085))+H3085)</f>
        <v/>
      </c>
      <c r="J3085" s="9" t="str">
        <f t="shared" si="304"/>
        <v/>
      </c>
      <c r="K3085" s="11" t="str">
        <f t="shared" si="305"/>
        <v/>
      </c>
      <c r="L3085" s="11" t="str">
        <f t="shared" si="306"/>
        <v/>
      </c>
      <c r="M3085" s="11" t="str">
        <f>IF(A3085="","",VLOOKUP(E3085,index!$A$1:$B$6,2,0)*K3085*G3085)</f>
        <v/>
      </c>
      <c r="N3085" s="11" t="str">
        <f>IF(A3085="","",-PMT(G3085*VLOOKUP(E3085,index!$A$1:$B$6,2,0),C3085,F3085,0,0))</f>
        <v/>
      </c>
      <c r="O3085" s="11" t="str">
        <f t="shared" si="307"/>
        <v/>
      </c>
      <c r="P3085" s="11" t="str">
        <f t="shared" si="308"/>
        <v/>
      </c>
    </row>
    <row r="3086" spans="1:16" x14ac:dyDescent="0.25">
      <c r="A3086" s="9" t="str">
        <f>IF(A3085="","",IF(B3085&lt;C3085,A3085,IF(A3085=MAX('entry data'!$B$8:$B$507),"",A3085+1)))</f>
        <v/>
      </c>
      <c r="B3086" s="9" t="str">
        <f t="shared" si="303"/>
        <v/>
      </c>
      <c r="C3086" s="9" t="str">
        <f>IF(ISERROR(VLOOKUP(A3086,'entry data'!B:G,6,0)),"",VLOOKUP(A3086,'entry data'!B:G,6,0))</f>
        <v/>
      </c>
      <c r="D3086" s="9" t="str">
        <f>IF(ISERROR(VLOOKUP(A3086,'entry data'!B:C,2,0)),"",VLOOKUP(A3086,'entry data'!B:C,2,0))</f>
        <v/>
      </c>
      <c r="E3086" s="9" t="str">
        <f>IF(ISERROR(VLOOKUP(A3086,'entry data'!B:E,4,0)),"",VLOOKUP(A3086,'entry data'!B:E,4,0))</f>
        <v/>
      </c>
      <c r="F3086" s="11" t="str">
        <f>IF(A3086="","",IF(ISERROR(VLOOKUP(A3086,'entry data'!B:F,5,0)),"",VLOOKUP(A3086,'entry data'!B:F,5,0)))</f>
        <v/>
      </c>
      <c r="G3086" s="12" t="str">
        <f>IF(A3086="","",IF(ISERROR(VLOOKUP(A3086,'entry data'!B:I,8,0)),"",VLOOKUP(A3086,'entry data'!B:I,7,0)))</f>
        <v/>
      </c>
      <c r="H3086" s="13" t="str">
        <f>IF(A3086="","",IF(B3086=1,VLOOKUP(A3086,'entry data'!B:D,3,0),I3085))</f>
        <v/>
      </c>
      <c r="I3086" s="14" t="str">
        <f>IF(A3086="","",IF(E3086="weekly",7,IF(E3086="fortnightly",14,IF(E3086="monthly",DATE(IF(MONTH(H3086)=12,YEAR(H3086)+1,YEAR(H3086)),VLOOKUP(MONTH(H3086),index!$D$2:$G$13,2,0),DAY(H3086)),
IF(E3086="quarterly",DATE(IF(MONTH(H3086)&gt;=10,YEAR(H3086)+1,YEAR(H3086)),VLOOKUP(MONTH(H3086),index!$D$2:$G$13,3,0),DAY(H3086)),
IF(E3086="halfyearly",DATE(IF(MONTH(H3086)&gt;=7,YEAR(H3086)+1,YEAR(H3086)),VLOOKUP(MONTH(H3086),index!$D$2:$G$13,4,0),DAY(H3086)),
DATE(YEAR(H3086)+1,MONTH(H3086),DAY(H3086)))))-H3086))+H3086)</f>
        <v/>
      </c>
      <c r="J3086" s="9" t="str">
        <f t="shared" si="304"/>
        <v/>
      </c>
      <c r="K3086" s="11" t="str">
        <f t="shared" si="305"/>
        <v/>
      </c>
      <c r="L3086" s="11" t="str">
        <f t="shared" si="306"/>
        <v/>
      </c>
      <c r="M3086" s="11" t="str">
        <f>IF(A3086="","",VLOOKUP(E3086,index!$A$1:$B$6,2,0)*K3086*G3086)</f>
        <v/>
      </c>
      <c r="N3086" s="11" t="str">
        <f>IF(A3086="","",-PMT(G3086*VLOOKUP(E3086,index!$A$1:$B$6,2,0),C3086,F3086,0,0))</f>
        <v/>
      </c>
      <c r="O3086" s="11" t="str">
        <f t="shared" si="307"/>
        <v/>
      </c>
      <c r="P3086" s="11" t="str">
        <f t="shared" si="308"/>
        <v/>
      </c>
    </row>
    <row r="3087" spans="1:16" x14ac:dyDescent="0.25">
      <c r="A3087" s="9" t="str">
        <f>IF(A3086="","",IF(B3086&lt;C3086,A3086,IF(A3086=MAX('entry data'!$B$8:$B$507),"",A3086+1)))</f>
        <v/>
      </c>
      <c r="B3087" s="9" t="str">
        <f t="shared" si="303"/>
        <v/>
      </c>
      <c r="C3087" s="9" t="str">
        <f>IF(ISERROR(VLOOKUP(A3087,'entry data'!B:G,6,0)),"",VLOOKUP(A3087,'entry data'!B:G,6,0))</f>
        <v/>
      </c>
      <c r="D3087" s="9" t="str">
        <f>IF(ISERROR(VLOOKUP(A3087,'entry data'!B:C,2,0)),"",VLOOKUP(A3087,'entry data'!B:C,2,0))</f>
        <v/>
      </c>
      <c r="E3087" s="9" t="str">
        <f>IF(ISERROR(VLOOKUP(A3087,'entry data'!B:E,4,0)),"",VLOOKUP(A3087,'entry data'!B:E,4,0))</f>
        <v/>
      </c>
      <c r="F3087" s="11" t="str">
        <f>IF(A3087="","",IF(ISERROR(VLOOKUP(A3087,'entry data'!B:F,5,0)),"",VLOOKUP(A3087,'entry data'!B:F,5,0)))</f>
        <v/>
      </c>
      <c r="G3087" s="12" t="str">
        <f>IF(A3087="","",IF(ISERROR(VLOOKUP(A3087,'entry data'!B:I,8,0)),"",VLOOKUP(A3087,'entry data'!B:I,7,0)))</f>
        <v/>
      </c>
      <c r="H3087" s="13" t="str">
        <f>IF(A3087="","",IF(B3087=1,VLOOKUP(A3087,'entry data'!B:D,3,0),I3086))</f>
        <v/>
      </c>
      <c r="I3087" s="14" t="str">
        <f>IF(A3087="","",IF(E3087="weekly",7,IF(E3087="fortnightly",14,IF(E3087="monthly",DATE(IF(MONTH(H3087)=12,YEAR(H3087)+1,YEAR(H3087)),VLOOKUP(MONTH(H3087),index!$D$2:$G$13,2,0),DAY(H3087)),
IF(E3087="quarterly",DATE(IF(MONTH(H3087)&gt;=10,YEAR(H3087)+1,YEAR(H3087)),VLOOKUP(MONTH(H3087),index!$D$2:$G$13,3,0),DAY(H3087)),
IF(E3087="halfyearly",DATE(IF(MONTH(H3087)&gt;=7,YEAR(H3087)+1,YEAR(H3087)),VLOOKUP(MONTH(H3087),index!$D$2:$G$13,4,0),DAY(H3087)),
DATE(YEAR(H3087)+1,MONTH(H3087),DAY(H3087)))))-H3087))+H3087)</f>
        <v/>
      </c>
      <c r="J3087" s="9" t="str">
        <f t="shared" si="304"/>
        <v/>
      </c>
      <c r="K3087" s="11" t="str">
        <f t="shared" si="305"/>
        <v/>
      </c>
      <c r="L3087" s="11" t="str">
        <f t="shared" si="306"/>
        <v/>
      </c>
      <c r="M3087" s="11" t="str">
        <f>IF(A3087="","",VLOOKUP(E3087,index!$A$1:$B$6,2,0)*K3087*G3087)</f>
        <v/>
      </c>
      <c r="N3087" s="11" t="str">
        <f>IF(A3087="","",-PMT(G3087*VLOOKUP(E3087,index!$A$1:$B$6,2,0),C3087,F3087,0,0))</f>
        <v/>
      </c>
      <c r="O3087" s="11" t="str">
        <f t="shared" si="307"/>
        <v/>
      </c>
      <c r="P3087" s="11" t="str">
        <f t="shared" si="308"/>
        <v/>
      </c>
    </row>
    <row r="3088" spans="1:16" x14ac:dyDescent="0.25">
      <c r="A3088" s="9" t="str">
        <f>IF(A3087="","",IF(B3087&lt;C3087,A3087,IF(A3087=MAX('entry data'!$B$8:$B$507),"",A3087+1)))</f>
        <v/>
      </c>
      <c r="B3088" s="9" t="str">
        <f t="shared" si="303"/>
        <v/>
      </c>
      <c r="C3088" s="9" t="str">
        <f>IF(ISERROR(VLOOKUP(A3088,'entry data'!B:G,6,0)),"",VLOOKUP(A3088,'entry data'!B:G,6,0))</f>
        <v/>
      </c>
      <c r="D3088" s="9" t="str">
        <f>IF(ISERROR(VLOOKUP(A3088,'entry data'!B:C,2,0)),"",VLOOKUP(A3088,'entry data'!B:C,2,0))</f>
        <v/>
      </c>
      <c r="E3088" s="9" t="str">
        <f>IF(ISERROR(VLOOKUP(A3088,'entry data'!B:E,4,0)),"",VLOOKUP(A3088,'entry data'!B:E,4,0))</f>
        <v/>
      </c>
      <c r="F3088" s="11" t="str">
        <f>IF(A3088="","",IF(ISERROR(VLOOKUP(A3088,'entry data'!B:F,5,0)),"",VLOOKUP(A3088,'entry data'!B:F,5,0)))</f>
        <v/>
      </c>
      <c r="G3088" s="12" t="str">
        <f>IF(A3088="","",IF(ISERROR(VLOOKUP(A3088,'entry data'!B:I,8,0)),"",VLOOKUP(A3088,'entry data'!B:I,7,0)))</f>
        <v/>
      </c>
      <c r="H3088" s="13" t="str">
        <f>IF(A3088="","",IF(B3088=1,VLOOKUP(A3088,'entry data'!B:D,3,0),I3087))</f>
        <v/>
      </c>
      <c r="I3088" s="14" t="str">
        <f>IF(A3088="","",IF(E3088="weekly",7,IF(E3088="fortnightly",14,IF(E3088="monthly",DATE(IF(MONTH(H3088)=12,YEAR(H3088)+1,YEAR(H3088)),VLOOKUP(MONTH(H3088),index!$D$2:$G$13,2,0),DAY(H3088)),
IF(E3088="quarterly",DATE(IF(MONTH(H3088)&gt;=10,YEAR(H3088)+1,YEAR(H3088)),VLOOKUP(MONTH(H3088),index!$D$2:$G$13,3,0),DAY(H3088)),
IF(E3088="halfyearly",DATE(IF(MONTH(H3088)&gt;=7,YEAR(H3088)+1,YEAR(H3088)),VLOOKUP(MONTH(H3088),index!$D$2:$G$13,4,0),DAY(H3088)),
DATE(YEAR(H3088)+1,MONTH(H3088),DAY(H3088)))))-H3088))+H3088)</f>
        <v/>
      </c>
      <c r="J3088" s="9" t="str">
        <f t="shared" si="304"/>
        <v/>
      </c>
      <c r="K3088" s="11" t="str">
        <f t="shared" si="305"/>
        <v/>
      </c>
      <c r="L3088" s="11" t="str">
        <f t="shared" si="306"/>
        <v/>
      </c>
      <c r="M3088" s="11" t="str">
        <f>IF(A3088="","",VLOOKUP(E3088,index!$A$1:$B$6,2,0)*K3088*G3088)</f>
        <v/>
      </c>
      <c r="N3088" s="11" t="str">
        <f>IF(A3088="","",-PMT(G3088*VLOOKUP(E3088,index!$A$1:$B$6,2,0),C3088,F3088,0,0))</f>
        <v/>
      </c>
      <c r="O3088" s="11" t="str">
        <f t="shared" si="307"/>
        <v/>
      </c>
      <c r="P3088" s="11" t="str">
        <f t="shared" si="308"/>
        <v/>
      </c>
    </row>
    <row r="3089" spans="1:16" x14ac:dyDescent="0.25">
      <c r="A3089" s="9" t="str">
        <f>IF(A3088="","",IF(B3088&lt;C3088,A3088,IF(A3088=MAX('entry data'!$B$8:$B$507),"",A3088+1)))</f>
        <v/>
      </c>
      <c r="B3089" s="9" t="str">
        <f t="shared" si="303"/>
        <v/>
      </c>
      <c r="C3089" s="9" t="str">
        <f>IF(ISERROR(VLOOKUP(A3089,'entry data'!B:G,6,0)),"",VLOOKUP(A3089,'entry data'!B:G,6,0))</f>
        <v/>
      </c>
      <c r="D3089" s="9" t="str">
        <f>IF(ISERROR(VLOOKUP(A3089,'entry data'!B:C,2,0)),"",VLOOKUP(A3089,'entry data'!B:C,2,0))</f>
        <v/>
      </c>
      <c r="E3089" s="9" t="str">
        <f>IF(ISERROR(VLOOKUP(A3089,'entry data'!B:E,4,0)),"",VLOOKUP(A3089,'entry data'!B:E,4,0))</f>
        <v/>
      </c>
      <c r="F3089" s="11" t="str">
        <f>IF(A3089="","",IF(ISERROR(VLOOKUP(A3089,'entry data'!B:F,5,0)),"",VLOOKUP(A3089,'entry data'!B:F,5,0)))</f>
        <v/>
      </c>
      <c r="G3089" s="12" t="str">
        <f>IF(A3089="","",IF(ISERROR(VLOOKUP(A3089,'entry data'!B:I,8,0)),"",VLOOKUP(A3089,'entry data'!B:I,7,0)))</f>
        <v/>
      </c>
      <c r="H3089" s="13" t="str">
        <f>IF(A3089="","",IF(B3089=1,VLOOKUP(A3089,'entry data'!B:D,3,0),I3088))</f>
        <v/>
      </c>
      <c r="I3089" s="14" t="str">
        <f>IF(A3089="","",IF(E3089="weekly",7,IF(E3089="fortnightly",14,IF(E3089="monthly",DATE(IF(MONTH(H3089)=12,YEAR(H3089)+1,YEAR(H3089)),VLOOKUP(MONTH(H3089),index!$D$2:$G$13,2,0),DAY(H3089)),
IF(E3089="quarterly",DATE(IF(MONTH(H3089)&gt;=10,YEAR(H3089)+1,YEAR(H3089)),VLOOKUP(MONTH(H3089),index!$D$2:$G$13,3,0),DAY(H3089)),
IF(E3089="halfyearly",DATE(IF(MONTH(H3089)&gt;=7,YEAR(H3089)+1,YEAR(H3089)),VLOOKUP(MONTH(H3089),index!$D$2:$G$13,4,0),DAY(H3089)),
DATE(YEAR(H3089)+1,MONTH(H3089),DAY(H3089)))))-H3089))+H3089)</f>
        <v/>
      </c>
      <c r="J3089" s="9" t="str">
        <f t="shared" si="304"/>
        <v/>
      </c>
      <c r="K3089" s="11" t="str">
        <f t="shared" si="305"/>
        <v/>
      </c>
      <c r="L3089" s="11" t="str">
        <f t="shared" si="306"/>
        <v/>
      </c>
      <c r="M3089" s="11" t="str">
        <f>IF(A3089="","",VLOOKUP(E3089,index!$A$1:$B$6,2,0)*K3089*G3089)</f>
        <v/>
      </c>
      <c r="N3089" s="11" t="str">
        <f>IF(A3089="","",-PMT(G3089*VLOOKUP(E3089,index!$A$1:$B$6,2,0),C3089,F3089,0,0))</f>
        <v/>
      </c>
      <c r="O3089" s="11" t="str">
        <f t="shared" si="307"/>
        <v/>
      </c>
      <c r="P3089" s="11" t="str">
        <f t="shared" si="308"/>
        <v/>
      </c>
    </row>
    <row r="3090" spans="1:16" x14ac:dyDescent="0.25">
      <c r="A3090" s="9" t="str">
        <f>IF(A3089="","",IF(B3089&lt;C3089,A3089,IF(A3089=MAX('entry data'!$B$8:$B$507),"",A3089+1)))</f>
        <v/>
      </c>
      <c r="B3090" s="9" t="str">
        <f t="shared" si="303"/>
        <v/>
      </c>
      <c r="C3090" s="9" t="str">
        <f>IF(ISERROR(VLOOKUP(A3090,'entry data'!B:G,6,0)),"",VLOOKUP(A3090,'entry data'!B:G,6,0))</f>
        <v/>
      </c>
      <c r="D3090" s="9" t="str">
        <f>IF(ISERROR(VLOOKUP(A3090,'entry data'!B:C,2,0)),"",VLOOKUP(A3090,'entry data'!B:C,2,0))</f>
        <v/>
      </c>
      <c r="E3090" s="9" t="str">
        <f>IF(ISERROR(VLOOKUP(A3090,'entry data'!B:E,4,0)),"",VLOOKUP(A3090,'entry data'!B:E,4,0))</f>
        <v/>
      </c>
      <c r="F3090" s="11" t="str">
        <f>IF(A3090="","",IF(ISERROR(VLOOKUP(A3090,'entry data'!B:F,5,0)),"",VLOOKUP(A3090,'entry data'!B:F,5,0)))</f>
        <v/>
      </c>
      <c r="G3090" s="12" t="str">
        <f>IF(A3090="","",IF(ISERROR(VLOOKUP(A3090,'entry data'!B:I,8,0)),"",VLOOKUP(A3090,'entry data'!B:I,7,0)))</f>
        <v/>
      </c>
      <c r="H3090" s="13" t="str">
        <f>IF(A3090="","",IF(B3090=1,VLOOKUP(A3090,'entry data'!B:D,3,0),I3089))</f>
        <v/>
      </c>
      <c r="I3090" s="14" t="str">
        <f>IF(A3090="","",IF(E3090="weekly",7,IF(E3090="fortnightly",14,IF(E3090="monthly",DATE(IF(MONTH(H3090)=12,YEAR(H3090)+1,YEAR(H3090)),VLOOKUP(MONTH(H3090),index!$D$2:$G$13,2,0),DAY(H3090)),
IF(E3090="quarterly",DATE(IF(MONTH(H3090)&gt;=10,YEAR(H3090)+1,YEAR(H3090)),VLOOKUP(MONTH(H3090),index!$D$2:$G$13,3,0),DAY(H3090)),
IF(E3090="halfyearly",DATE(IF(MONTH(H3090)&gt;=7,YEAR(H3090)+1,YEAR(H3090)),VLOOKUP(MONTH(H3090),index!$D$2:$G$13,4,0),DAY(H3090)),
DATE(YEAR(H3090)+1,MONTH(H3090),DAY(H3090)))))-H3090))+H3090)</f>
        <v/>
      </c>
      <c r="J3090" s="9" t="str">
        <f t="shared" si="304"/>
        <v/>
      </c>
      <c r="K3090" s="11" t="str">
        <f t="shared" si="305"/>
        <v/>
      </c>
      <c r="L3090" s="11" t="str">
        <f t="shared" si="306"/>
        <v/>
      </c>
      <c r="M3090" s="11" t="str">
        <f>IF(A3090="","",VLOOKUP(E3090,index!$A$1:$B$6,2,0)*K3090*G3090)</f>
        <v/>
      </c>
      <c r="N3090" s="11" t="str">
        <f>IF(A3090="","",-PMT(G3090*VLOOKUP(E3090,index!$A$1:$B$6,2,0),C3090,F3090,0,0))</f>
        <v/>
      </c>
      <c r="O3090" s="11" t="str">
        <f t="shared" si="307"/>
        <v/>
      </c>
      <c r="P3090" s="11" t="str">
        <f t="shared" si="308"/>
        <v/>
      </c>
    </row>
    <row r="3091" spans="1:16" x14ac:dyDescent="0.25">
      <c r="A3091" s="9" t="str">
        <f>IF(A3090="","",IF(B3090&lt;C3090,A3090,IF(A3090=MAX('entry data'!$B$8:$B$507),"",A3090+1)))</f>
        <v/>
      </c>
      <c r="B3091" s="9" t="str">
        <f t="shared" si="303"/>
        <v/>
      </c>
      <c r="C3091" s="9" t="str">
        <f>IF(ISERROR(VLOOKUP(A3091,'entry data'!B:G,6,0)),"",VLOOKUP(A3091,'entry data'!B:G,6,0))</f>
        <v/>
      </c>
      <c r="D3091" s="9" t="str">
        <f>IF(ISERROR(VLOOKUP(A3091,'entry data'!B:C,2,0)),"",VLOOKUP(A3091,'entry data'!B:C,2,0))</f>
        <v/>
      </c>
      <c r="E3091" s="9" t="str">
        <f>IF(ISERROR(VLOOKUP(A3091,'entry data'!B:E,4,0)),"",VLOOKUP(A3091,'entry data'!B:E,4,0))</f>
        <v/>
      </c>
      <c r="F3091" s="11" t="str">
        <f>IF(A3091="","",IF(ISERROR(VLOOKUP(A3091,'entry data'!B:F,5,0)),"",VLOOKUP(A3091,'entry data'!B:F,5,0)))</f>
        <v/>
      </c>
      <c r="G3091" s="12" t="str">
        <f>IF(A3091="","",IF(ISERROR(VLOOKUP(A3091,'entry data'!B:I,8,0)),"",VLOOKUP(A3091,'entry data'!B:I,7,0)))</f>
        <v/>
      </c>
      <c r="H3091" s="13" t="str">
        <f>IF(A3091="","",IF(B3091=1,VLOOKUP(A3091,'entry data'!B:D,3,0),I3090))</f>
        <v/>
      </c>
      <c r="I3091" s="14" t="str">
        <f>IF(A3091="","",IF(E3091="weekly",7,IF(E3091="fortnightly",14,IF(E3091="monthly",DATE(IF(MONTH(H3091)=12,YEAR(H3091)+1,YEAR(H3091)),VLOOKUP(MONTH(H3091),index!$D$2:$G$13,2,0),DAY(H3091)),
IF(E3091="quarterly",DATE(IF(MONTH(H3091)&gt;=10,YEAR(H3091)+1,YEAR(H3091)),VLOOKUP(MONTH(H3091),index!$D$2:$G$13,3,0),DAY(H3091)),
IF(E3091="halfyearly",DATE(IF(MONTH(H3091)&gt;=7,YEAR(H3091)+1,YEAR(H3091)),VLOOKUP(MONTH(H3091),index!$D$2:$G$13,4,0),DAY(H3091)),
DATE(YEAR(H3091)+1,MONTH(H3091),DAY(H3091)))))-H3091))+H3091)</f>
        <v/>
      </c>
      <c r="J3091" s="9" t="str">
        <f t="shared" si="304"/>
        <v/>
      </c>
      <c r="K3091" s="11" t="str">
        <f t="shared" si="305"/>
        <v/>
      </c>
      <c r="L3091" s="11" t="str">
        <f t="shared" si="306"/>
        <v/>
      </c>
      <c r="M3091" s="11" t="str">
        <f>IF(A3091="","",VLOOKUP(E3091,index!$A$1:$B$6,2,0)*K3091*G3091)</f>
        <v/>
      </c>
      <c r="N3091" s="11" t="str">
        <f>IF(A3091="","",-PMT(G3091*VLOOKUP(E3091,index!$A$1:$B$6,2,0),C3091,F3091,0,0))</f>
        <v/>
      </c>
      <c r="O3091" s="11" t="str">
        <f t="shared" si="307"/>
        <v/>
      </c>
      <c r="P3091" s="11" t="str">
        <f t="shared" si="308"/>
        <v/>
      </c>
    </row>
    <row r="3092" spans="1:16" x14ac:dyDescent="0.25">
      <c r="A3092" s="9" t="str">
        <f>IF(A3091="","",IF(B3091&lt;C3091,A3091,IF(A3091=MAX('entry data'!$B$8:$B$507),"",A3091+1)))</f>
        <v/>
      </c>
      <c r="B3092" s="9" t="str">
        <f t="shared" si="303"/>
        <v/>
      </c>
      <c r="C3092" s="9" t="str">
        <f>IF(ISERROR(VLOOKUP(A3092,'entry data'!B:G,6,0)),"",VLOOKUP(A3092,'entry data'!B:G,6,0))</f>
        <v/>
      </c>
      <c r="D3092" s="9" t="str">
        <f>IF(ISERROR(VLOOKUP(A3092,'entry data'!B:C,2,0)),"",VLOOKUP(A3092,'entry data'!B:C,2,0))</f>
        <v/>
      </c>
      <c r="E3092" s="9" t="str">
        <f>IF(ISERROR(VLOOKUP(A3092,'entry data'!B:E,4,0)),"",VLOOKUP(A3092,'entry data'!B:E,4,0))</f>
        <v/>
      </c>
      <c r="F3092" s="11" t="str">
        <f>IF(A3092="","",IF(ISERROR(VLOOKUP(A3092,'entry data'!B:F,5,0)),"",VLOOKUP(A3092,'entry data'!B:F,5,0)))</f>
        <v/>
      </c>
      <c r="G3092" s="12" t="str">
        <f>IF(A3092="","",IF(ISERROR(VLOOKUP(A3092,'entry data'!B:I,8,0)),"",VLOOKUP(A3092,'entry data'!B:I,7,0)))</f>
        <v/>
      </c>
      <c r="H3092" s="13" t="str">
        <f>IF(A3092="","",IF(B3092=1,VLOOKUP(A3092,'entry data'!B:D,3,0),I3091))</f>
        <v/>
      </c>
      <c r="I3092" s="14" t="str">
        <f>IF(A3092="","",IF(E3092="weekly",7,IF(E3092="fortnightly",14,IF(E3092="monthly",DATE(IF(MONTH(H3092)=12,YEAR(H3092)+1,YEAR(H3092)),VLOOKUP(MONTH(H3092),index!$D$2:$G$13,2,0),DAY(H3092)),
IF(E3092="quarterly",DATE(IF(MONTH(H3092)&gt;=10,YEAR(H3092)+1,YEAR(H3092)),VLOOKUP(MONTH(H3092),index!$D$2:$G$13,3,0),DAY(H3092)),
IF(E3092="halfyearly",DATE(IF(MONTH(H3092)&gt;=7,YEAR(H3092)+1,YEAR(H3092)),VLOOKUP(MONTH(H3092),index!$D$2:$G$13,4,0),DAY(H3092)),
DATE(YEAR(H3092)+1,MONTH(H3092),DAY(H3092)))))-H3092))+H3092)</f>
        <v/>
      </c>
      <c r="J3092" s="9" t="str">
        <f t="shared" si="304"/>
        <v/>
      </c>
      <c r="K3092" s="11" t="str">
        <f t="shared" si="305"/>
        <v/>
      </c>
      <c r="L3092" s="11" t="str">
        <f t="shared" si="306"/>
        <v/>
      </c>
      <c r="M3092" s="11" t="str">
        <f>IF(A3092="","",VLOOKUP(E3092,index!$A$1:$B$6,2,0)*K3092*G3092)</f>
        <v/>
      </c>
      <c r="N3092" s="11" t="str">
        <f>IF(A3092="","",-PMT(G3092*VLOOKUP(E3092,index!$A$1:$B$6,2,0),C3092,F3092,0,0))</f>
        <v/>
      </c>
      <c r="O3092" s="11" t="str">
        <f t="shared" si="307"/>
        <v/>
      </c>
      <c r="P3092" s="11" t="str">
        <f t="shared" si="308"/>
        <v/>
      </c>
    </row>
    <row r="3093" spans="1:16" x14ac:dyDescent="0.25">
      <c r="A3093" s="9" t="str">
        <f>IF(A3092="","",IF(B3092&lt;C3092,A3092,IF(A3092=MAX('entry data'!$B$8:$B$507),"",A3092+1)))</f>
        <v/>
      </c>
      <c r="B3093" s="9" t="str">
        <f t="shared" si="303"/>
        <v/>
      </c>
      <c r="C3093" s="9" t="str">
        <f>IF(ISERROR(VLOOKUP(A3093,'entry data'!B:G,6,0)),"",VLOOKUP(A3093,'entry data'!B:G,6,0))</f>
        <v/>
      </c>
      <c r="D3093" s="9" t="str">
        <f>IF(ISERROR(VLOOKUP(A3093,'entry data'!B:C,2,0)),"",VLOOKUP(A3093,'entry data'!B:C,2,0))</f>
        <v/>
      </c>
      <c r="E3093" s="9" t="str">
        <f>IF(ISERROR(VLOOKUP(A3093,'entry data'!B:E,4,0)),"",VLOOKUP(A3093,'entry data'!B:E,4,0))</f>
        <v/>
      </c>
      <c r="F3093" s="11" t="str">
        <f>IF(A3093="","",IF(ISERROR(VLOOKUP(A3093,'entry data'!B:F,5,0)),"",VLOOKUP(A3093,'entry data'!B:F,5,0)))</f>
        <v/>
      </c>
      <c r="G3093" s="12" t="str">
        <f>IF(A3093="","",IF(ISERROR(VLOOKUP(A3093,'entry data'!B:I,8,0)),"",VLOOKUP(A3093,'entry data'!B:I,7,0)))</f>
        <v/>
      </c>
      <c r="H3093" s="13" t="str">
        <f>IF(A3093="","",IF(B3093=1,VLOOKUP(A3093,'entry data'!B:D,3,0),I3092))</f>
        <v/>
      </c>
      <c r="I3093" s="14" t="str">
        <f>IF(A3093="","",IF(E3093="weekly",7,IF(E3093="fortnightly",14,IF(E3093="monthly",DATE(IF(MONTH(H3093)=12,YEAR(H3093)+1,YEAR(H3093)),VLOOKUP(MONTH(H3093),index!$D$2:$G$13,2,0),DAY(H3093)),
IF(E3093="quarterly",DATE(IF(MONTH(H3093)&gt;=10,YEAR(H3093)+1,YEAR(H3093)),VLOOKUP(MONTH(H3093),index!$D$2:$G$13,3,0),DAY(H3093)),
IF(E3093="halfyearly",DATE(IF(MONTH(H3093)&gt;=7,YEAR(H3093)+1,YEAR(H3093)),VLOOKUP(MONTH(H3093),index!$D$2:$G$13,4,0),DAY(H3093)),
DATE(YEAR(H3093)+1,MONTH(H3093),DAY(H3093)))))-H3093))+H3093)</f>
        <v/>
      </c>
      <c r="J3093" s="9" t="str">
        <f t="shared" si="304"/>
        <v/>
      </c>
      <c r="K3093" s="11" t="str">
        <f t="shared" si="305"/>
        <v/>
      </c>
      <c r="L3093" s="11" t="str">
        <f t="shared" si="306"/>
        <v/>
      </c>
      <c r="M3093" s="11" t="str">
        <f>IF(A3093="","",VLOOKUP(E3093,index!$A$1:$B$6,2,0)*K3093*G3093)</f>
        <v/>
      </c>
      <c r="N3093" s="11" t="str">
        <f>IF(A3093="","",-PMT(G3093*VLOOKUP(E3093,index!$A$1:$B$6,2,0),C3093,F3093,0,0))</f>
        <v/>
      </c>
      <c r="O3093" s="11" t="str">
        <f t="shared" si="307"/>
        <v/>
      </c>
      <c r="P3093" s="11" t="str">
        <f t="shared" si="308"/>
        <v/>
      </c>
    </row>
    <row r="3094" spans="1:16" x14ac:dyDescent="0.25">
      <c r="A3094" s="9" t="str">
        <f>IF(A3093="","",IF(B3093&lt;C3093,A3093,IF(A3093=MAX('entry data'!$B$8:$B$507),"",A3093+1)))</f>
        <v/>
      </c>
      <c r="B3094" s="9" t="str">
        <f t="shared" si="303"/>
        <v/>
      </c>
      <c r="C3094" s="9" t="str">
        <f>IF(ISERROR(VLOOKUP(A3094,'entry data'!B:G,6,0)),"",VLOOKUP(A3094,'entry data'!B:G,6,0))</f>
        <v/>
      </c>
      <c r="D3094" s="9" t="str">
        <f>IF(ISERROR(VLOOKUP(A3094,'entry data'!B:C,2,0)),"",VLOOKUP(A3094,'entry data'!B:C,2,0))</f>
        <v/>
      </c>
      <c r="E3094" s="9" t="str">
        <f>IF(ISERROR(VLOOKUP(A3094,'entry data'!B:E,4,0)),"",VLOOKUP(A3094,'entry data'!B:E,4,0))</f>
        <v/>
      </c>
      <c r="F3094" s="11" t="str">
        <f>IF(A3094="","",IF(ISERROR(VLOOKUP(A3094,'entry data'!B:F,5,0)),"",VLOOKUP(A3094,'entry data'!B:F,5,0)))</f>
        <v/>
      </c>
      <c r="G3094" s="12" t="str">
        <f>IF(A3094="","",IF(ISERROR(VLOOKUP(A3094,'entry data'!B:I,8,0)),"",VLOOKUP(A3094,'entry data'!B:I,7,0)))</f>
        <v/>
      </c>
      <c r="H3094" s="13" t="str">
        <f>IF(A3094="","",IF(B3094=1,VLOOKUP(A3094,'entry data'!B:D,3,0),I3093))</f>
        <v/>
      </c>
      <c r="I3094" s="14" t="str">
        <f>IF(A3094="","",IF(E3094="weekly",7,IF(E3094="fortnightly",14,IF(E3094="monthly",DATE(IF(MONTH(H3094)=12,YEAR(H3094)+1,YEAR(H3094)),VLOOKUP(MONTH(H3094),index!$D$2:$G$13,2,0),DAY(H3094)),
IF(E3094="quarterly",DATE(IF(MONTH(H3094)&gt;=10,YEAR(H3094)+1,YEAR(H3094)),VLOOKUP(MONTH(H3094),index!$D$2:$G$13,3,0),DAY(H3094)),
IF(E3094="halfyearly",DATE(IF(MONTH(H3094)&gt;=7,YEAR(H3094)+1,YEAR(H3094)),VLOOKUP(MONTH(H3094),index!$D$2:$G$13,4,0),DAY(H3094)),
DATE(YEAR(H3094)+1,MONTH(H3094),DAY(H3094)))))-H3094))+H3094)</f>
        <v/>
      </c>
      <c r="J3094" s="9" t="str">
        <f t="shared" si="304"/>
        <v/>
      </c>
      <c r="K3094" s="11" t="str">
        <f t="shared" si="305"/>
        <v/>
      </c>
      <c r="L3094" s="11" t="str">
        <f t="shared" si="306"/>
        <v/>
      </c>
      <c r="M3094" s="11" t="str">
        <f>IF(A3094="","",VLOOKUP(E3094,index!$A$1:$B$6,2,0)*K3094*G3094)</f>
        <v/>
      </c>
      <c r="N3094" s="11" t="str">
        <f>IF(A3094="","",-PMT(G3094*VLOOKUP(E3094,index!$A$1:$B$6,2,0),C3094,F3094,0,0))</f>
        <v/>
      </c>
      <c r="O3094" s="11" t="str">
        <f t="shared" si="307"/>
        <v/>
      </c>
      <c r="P3094" s="11" t="str">
        <f t="shared" si="308"/>
        <v/>
      </c>
    </row>
    <row r="3095" spans="1:16" x14ac:dyDescent="0.25">
      <c r="A3095" s="9" t="str">
        <f>IF(A3094="","",IF(B3094&lt;C3094,A3094,IF(A3094=MAX('entry data'!$B$8:$B$507),"",A3094+1)))</f>
        <v/>
      </c>
      <c r="B3095" s="9" t="str">
        <f t="shared" ref="B3095:B3158" si="309">IF(A3095="","",IF(B3094=C3094,1,B3094+1))</f>
        <v/>
      </c>
      <c r="C3095" s="9" t="str">
        <f>IF(ISERROR(VLOOKUP(A3095,'entry data'!B:G,6,0)),"",VLOOKUP(A3095,'entry data'!B:G,6,0))</f>
        <v/>
      </c>
      <c r="D3095" s="9" t="str">
        <f>IF(ISERROR(VLOOKUP(A3095,'entry data'!B:C,2,0)),"",VLOOKUP(A3095,'entry data'!B:C,2,0))</f>
        <v/>
      </c>
      <c r="E3095" s="9" t="str">
        <f>IF(ISERROR(VLOOKUP(A3095,'entry data'!B:E,4,0)),"",VLOOKUP(A3095,'entry data'!B:E,4,0))</f>
        <v/>
      </c>
      <c r="F3095" s="11" t="str">
        <f>IF(A3095="","",IF(ISERROR(VLOOKUP(A3095,'entry data'!B:F,5,0)),"",VLOOKUP(A3095,'entry data'!B:F,5,0)))</f>
        <v/>
      </c>
      <c r="G3095" s="12" t="str">
        <f>IF(A3095="","",IF(ISERROR(VLOOKUP(A3095,'entry data'!B:I,8,0)),"",VLOOKUP(A3095,'entry data'!B:I,7,0)))</f>
        <v/>
      </c>
      <c r="H3095" s="13" t="str">
        <f>IF(A3095="","",IF(B3095=1,VLOOKUP(A3095,'entry data'!B:D,3,0),I3094))</f>
        <v/>
      </c>
      <c r="I3095" s="14" t="str">
        <f>IF(A3095="","",IF(E3095="weekly",7,IF(E3095="fortnightly",14,IF(E3095="monthly",DATE(IF(MONTH(H3095)=12,YEAR(H3095)+1,YEAR(H3095)),VLOOKUP(MONTH(H3095),index!$D$2:$G$13,2,0),DAY(H3095)),
IF(E3095="quarterly",DATE(IF(MONTH(H3095)&gt;=10,YEAR(H3095)+1,YEAR(H3095)),VLOOKUP(MONTH(H3095),index!$D$2:$G$13,3,0),DAY(H3095)),
IF(E3095="halfyearly",DATE(IF(MONTH(H3095)&gt;=7,YEAR(H3095)+1,YEAR(H3095)),VLOOKUP(MONTH(H3095),index!$D$2:$G$13,4,0),DAY(H3095)),
DATE(YEAR(H3095)+1,MONTH(H3095),DAY(H3095)))))-H3095))+H3095)</f>
        <v/>
      </c>
      <c r="J3095" s="9" t="str">
        <f t="shared" ref="J3095:J3158" si="310">IF(A3095="","",IF(MONTH(I3095)&lt;10,YEAR(I3095)&amp;"-0"&amp;MONTH(I3095),YEAR(I3095)&amp;"-"&amp;MONTH(I3095)))</f>
        <v/>
      </c>
      <c r="K3095" s="11" t="str">
        <f t="shared" ref="K3095:K3158" si="311">IF(A3095="","",IF(B3095=1,F3095,O3094))</f>
        <v/>
      </c>
      <c r="L3095" s="11" t="str">
        <f t="shared" ref="L3095:L3158" si="312">IF(A3095="","",N3095-M3095)</f>
        <v/>
      </c>
      <c r="M3095" s="11" t="str">
        <f>IF(A3095="","",VLOOKUP(E3095,index!$A$1:$B$6,2,0)*K3095*G3095)</f>
        <v/>
      </c>
      <c r="N3095" s="11" t="str">
        <f>IF(A3095="","",-PMT(G3095*VLOOKUP(E3095,index!$A$1:$B$6,2,0),C3095,F3095,0,0))</f>
        <v/>
      </c>
      <c r="O3095" s="11" t="str">
        <f t="shared" ref="O3095:O3158" si="313">IF(A3095="","",K3095-L3095)</f>
        <v/>
      </c>
      <c r="P3095" s="11" t="str">
        <f t="shared" si="308"/>
        <v/>
      </c>
    </row>
    <row r="3096" spans="1:16" x14ac:dyDescent="0.25">
      <c r="A3096" s="9" t="str">
        <f>IF(A3095="","",IF(B3095&lt;C3095,A3095,IF(A3095=MAX('entry data'!$B$8:$B$507),"",A3095+1)))</f>
        <v/>
      </c>
      <c r="B3096" s="9" t="str">
        <f t="shared" si="309"/>
        <v/>
      </c>
      <c r="C3096" s="9" t="str">
        <f>IF(ISERROR(VLOOKUP(A3096,'entry data'!B:G,6,0)),"",VLOOKUP(A3096,'entry data'!B:G,6,0))</f>
        <v/>
      </c>
      <c r="D3096" s="9" t="str">
        <f>IF(ISERROR(VLOOKUP(A3096,'entry data'!B:C,2,0)),"",VLOOKUP(A3096,'entry data'!B:C,2,0))</f>
        <v/>
      </c>
      <c r="E3096" s="9" t="str">
        <f>IF(ISERROR(VLOOKUP(A3096,'entry data'!B:E,4,0)),"",VLOOKUP(A3096,'entry data'!B:E,4,0))</f>
        <v/>
      </c>
      <c r="F3096" s="11" t="str">
        <f>IF(A3096="","",IF(ISERROR(VLOOKUP(A3096,'entry data'!B:F,5,0)),"",VLOOKUP(A3096,'entry data'!B:F,5,0)))</f>
        <v/>
      </c>
      <c r="G3096" s="12" t="str">
        <f>IF(A3096="","",IF(ISERROR(VLOOKUP(A3096,'entry data'!B:I,8,0)),"",VLOOKUP(A3096,'entry data'!B:I,7,0)))</f>
        <v/>
      </c>
      <c r="H3096" s="13" t="str">
        <f>IF(A3096="","",IF(B3096=1,VLOOKUP(A3096,'entry data'!B:D,3,0),I3095))</f>
        <v/>
      </c>
      <c r="I3096" s="14" t="str">
        <f>IF(A3096="","",IF(E3096="weekly",7,IF(E3096="fortnightly",14,IF(E3096="monthly",DATE(IF(MONTH(H3096)=12,YEAR(H3096)+1,YEAR(H3096)),VLOOKUP(MONTH(H3096),index!$D$2:$G$13,2,0),DAY(H3096)),
IF(E3096="quarterly",DATE(IF(MONTH(H3096)&gt;=10,YEAR(H3096)+1,YEAR(H3096)),VLOOKUP(MONTH(H3096),index!$D$2:$G$13,3,0),DAY(H3096)),
IF(E3096="halfyearly",DATE(IF(MONTH(H3096)&gt;=7,YEAR(H3096)+1,YEAR(H3096)),VLOOKUP(MONTH(H3096),index!$D$2:$G$13,4,0),DAY(H3096)),
DATE(YEAR(H3096)+1,MONTH(H3096),DAY(H3096)))))-H3096))+H3096)</f>
        <v/>
      </c>
      <c r="J3096" s="9" t="str">
        <f t="shared" si="310"/>
        <v/>
      </c>
      <c r="K3096" s="11" t="str">
        <f t="shared" si="311"/>
        <v/>
      </c>
      <c r="L3096" s="11" t="str">
        <f t="shared" si="312"/>
        <v/>
      </c>
      <c r="M3096" s="11" t="str">
        <f>IF(A3096="","",VLOOKUP(E3096,index!$A$1:$B$6,2,0)*K3096*G3096)</f>
        <v/>
      </c>
      <c r="N3096" s="11" t="str">
        <f>IF(A3096="","",-PMT(G3096*VLOOKUP(E3096,index!$A$1:$B$6,2,0),C3096,F3096,0,0))</f>
        <v/>
      </c>
      <c r="O3096" s="11" t="str">
        <f t="shared" si="313"/>
        <v/>
      </c>
      <c r="P3096" s="11" t="str">
        <f t="shared" si="308"/>
        <v/>
      </c>
    </row>
    <row r="3097" spans="1:16" x14ac:dyDescent="0.25">
      <c r="A3097" s="9" t="str">
        <f>IF(A3096="","",IF(B3096&lt;C3096,A3096,IF(A3096=MAX('entry data'!$B$8:$B$507),"",A3096+1)))</f>
        <v/>
      </c>
      <c r="B3097" s="9" t="str">
        <f t="shared" si="309"/>
        <v/>
      </c>
      <c r="C3097" s="9" t="str">
        <f>IF(ISERROR(VLOOKUP(A3097,'entry data'!B:G,6,0)),"",VLOOKUP(A3097,'entry data'!B:G,6,0))</f>
        <v/>
      </c>
      <c r="D3097" s="9" t="str">
        <f>IF(ISERROR(VLOOKUP(A3097,'entry data'!B:C,2,0)),"",VLOOKUP(A3097,'entry data'!B:C,2,0))</f>
        <v/>
      </c>
      <c r="E3097" s="9" t="str">
        <f>IF(ISERROR(VLOOKUP(A3097,'entry data'!B:E,4,0)),"",VLOOKUP(A3097,'entry data'!B:E,4,0))</f>
        <v/>
      </c>
      <c r="F3097" s="11" t="str">
        <f>IF(A3097="","",IF(ISERROR(VLOOKUP(A3097,'entry data'!B:F,5,0)),"",VLOOKUP(A3097,'entry data'!B:F,5,0)))</f>
        <v/>
      </c>
      <c r="G3097" s="12" t="str">
        <f>IF(A3097="","",IF(ISERROR(VLOOKUP(A3097,'entry data'!B:I,8,0)),"",VLOOKUP(A3097,'entry data'!B:I,7,0)))</f>
        <v/>
      </c>
      <c r="H3097" s="13" t="str">
        <f>IF(A3097="","",IF(B3097=1,VLOOKUP(A3097,'entry data'!B:D,3,0),I3096))</f>
        <v/>
      </c>
      <c r="I3097" s="14" t="str">
        <f>IF(A3097="","",IF(E3097="weekly",7,IF(E3097="fortnightly",14,IF(E3097="monthly",DATE(IF(MONTH(H3097)=12,YEAR(H3097)+1,YEAR(H3097)),VLOOKUP(MONTH(H3097),index!$D$2:$G$13,2,0),DAY(H3097)),
IF(E3097="quarterly",DATE(IF(MONTH(H3097)&gt;=10,YEAR(H3097)+1,YEAR(H3097)),VLOOKUP(MONTH(H3097),index!$D$2:$G$13,3,0),DAY(H3097)),
IF(E3097="halfyearly",DATE(IF(MONTH(H3097)&gt;=7,YEAR(H3097)+1,YEAR(H3097)),VLOOKUP(MONTH(H3097),index!$D$2:$G$13,4,0),DAY(H3097)),
DATE(YEAR(H3097)+1,MONTH(H3097),DAY(H3097)))))-H3097))+H3097)</f>
        <v/>
      </c>
      <c r="J3097" s="9" t="str">
        <f t="shared" si="310"/>
        <v/>
      </c>
      <c r="K3097" s="11" t="str">
        <f t="shared" si="311"/>
        <v/>
      </c>
      <c r="L3097" s="11" t="str">
        <f t="shared" si="312"/>
        <v/>
      </c>
      <c r="M3097" s="11" t="str">
        <f>IF(A3097="","",VLOOKUP(E3097,index!$A$1:$B$6,2,0)*K3097*G3097)</f>
        <v/>
      </c>
      <c r="N3097" s="11" t="str">
        <f>IF(A3097="","",-PMT(G3097*VLOOKUP(E3097,index!$A$1:$B$6,2,0),C3097,F3097,0,0))</f>
        <v/>
      </c>
      <c r="O3097" s="11" t="str">
        <f t="shared" si="313"/>
        <v/>
      </c>
      <c r="P3097" s="11" t="str">
        <f t="shared" si="308"/>
        <v/>
      </c>
    </row>
    <row r="3098" spans="1:16" x14ac:dyDescent="0.25">
      <c r="A3098" s="9" t="str">
        <f>IF(A3097="","",IF(B3097&lt;C3097,A3097,IF(A3097=MAX('entry data'!$B$8:$B$507),"",A3097+1)))</f>
        <v/>
      </c>
      <c r="B3098" s="9" t="str">
        <f t="shared" si="309"/>
        <v/>
      </c>
      <c r="C3098" s="9" t="str">
        <f>IF(ISERROR(VLOOKUP(A3098,'entry data'!B:G,6,0)),"",VLOOKUP(A3098,'entry data'!B:G,6,0))</f>
        <v/>
      </c>
      <c r="D3098" s="9" t="str">
        <f>IF(ISERROR(VLOOKUP(A3098,'entry data'!B:C,2,0)),"",VLOOKUP(A3098,'entry data'!B:C,2,0))</f>
        <v/>
      </c>
      <c r="E3098" s="9" t="str">
        <f>IF(ISERROR(VLOOKUP(A3098,'entry data'!B:E,4,0)),"",VLOOKUP(A3098,'entry data'!B:E,4,0))</f>
        <v/>
      </c>
      <c r="F3098" s="11" t="str">
        <f>IF(A3098="","",IF(ISERROR(VLOOKUP(A3098,'entry data'!B:F,5,0)),"",VLOOKUP(A3098,'entry data'!B:F,5,0)))</f>
        <v/>
      </c>
      <c r="G3098" s="12" t="str">
        <f>IF(A3098="","",IF(ISERROR(VLOOKUP(A3098,'entry data'!B:I,8,0)),"",VLOOKUP(A3098,'entry data'!B:I,7,0)))</f>
        <v/>
      </c>
      <c r="H3098" s="13" t="str">
        <f>IF(A3098="","",IF(B3098=1,VLOOKUP(A3098,'entry data'!B:D,3,0),I3097))</f>
        <v/>
      </c>
      <c r="I3098" s="14" t="str">
        <f>IF(A3098="","",IF(E3098="weekly",7,IF(E3098="fortnightly",14,IF(E3098="monthly",DATE(IF(MONTH(H3098)=12,YEAR(H3098)+1,YEAR(H3098)),VLOOKUP(MONTH(H3098),index!$D$2:$G$13,2,0),DAY(H3098)),
IF(E3098="quarterly",DATE(IF(MONTH(H3098)&gt;=10,YEAR(H3098)+1,YEAR(H3098)),VLOOKUP(MONTH(H3098),index!$D$2:$G$13,3,0),DAY(H3098)),
IF(E3098="halfyearly",DATE(IF(MONTH(H3098)&gt;=7,YEAR(H3098)+1,YEAR(H3098)),VLOOKUP(MONTH(H3098),index!$D$2:$G$13,4,0),DAY(H3098)),
DATE(YEAR(H3098)+1,MONTH(H3098),DAY(H3098)))))-H3098))+H3098)</f>
        <v/>
      </c>
      <c r="J3098" s="9" t="str">
        <f t="shared" si="310"/>
        <v/>
      </c>
      <c r="K3098" s="11" t="str">
        <f t="shared" si="311"/>
        <v/>
      </c>
      <c r="L3098" s="11" t="str">
        <f t="shared" si="312"/>
        <v/>
      </c>
      <c r="M3098" s="11" t="str">
        <f>IF(A3098="","",VLOOKUP(E3098,index!$A$1:$B$6,2,0)*K3098*G3098)</f>
        <v/>
      </c>
      <c r="N3098" s="11" t="str">
        <f>IF(A3098="","",-PMT(G3098*VLOOKUP(E3098,index!$A$1:$B$6,2,0),C3098,F3098,0,0))</f>
        <v/>
      </c>
      <c r="O3098" s="11" t="str">
        <f t="shared" si="313"/>
        <v/>
      </c>
      <c r="P3098" s="11" t="str">
        <f t="shared" si="308"/>
        <v/>
      </c>
    </row>
    <row r="3099" spans="1:16" x14ac:dyDescent="0.25">
      <c r="A3099" s="9" t="str">
        <f>IF(A3098="","",IF(B3098&lt;C3098,A3098,IF(A3098=MAX('entry data'!$B$8:$B$507),"",A3098+1)))</f>
        <v/>
      </c>
      <c r="B3099" s="9" t="str">
        <f t="shared" si="309"/>
        <v/>
      </c>
      <c r="C3099" s="9" t="str">
        <f>IF(ISERROR(VLOOKUP(A3099,'entry data'!B:G,6,0)),"",VLOOKUP(A3099,'entry data'!B:G,6,0))</f>
        <v/>
      </c>
      <c r="D3099" s="9" t="str">
        <f>IF(ISERROR(VLOOKUP(A3099,'entry data'!B:C,2,0)),"",VLOOKUP(A3099,'entry data'!B:C,2,0))</f>
        <v/>
      </c>
      <c r="E3099" s="9" t="str">
        <f>IF(ISERROR(VLOOKUP(A3099,'entry data'!B:E,4,0)),"",VLOOKUP(A3099,'entry data'!B:E,4,0))</f>
        <v/>
      </c>
      <c r="F3099" s="11" t="str">
        <f>IF(A3099="","",IF(ISERROR(VLOOKUP(A3099,'entry data'!B:F,5,0)),"",VLOOKUP(A3099,'entry data'!B:F,5,0)))</f>
        <v/>
      </c>
      <c r="G3099" s="12" t="str">
        <f>IF(A3099="","",IF(ISERROR(VLOOKUP(A3099,'entry data'!B:I,8,0)),"",VLOOKUP(A3099,'entry data'!B:I,7,0)))</f>
        <v/>
      </c>
      <c r="H3099" s="13" t="str">
        <f>IF(A3099="","",IF(B3099=1,VLOOKUP(A3099,'entry data'!B:D,3,0),I3098))</f>
        <v/>
      </c>
      <c r="I3099" s="14" t="str">
        <f>IF(A3099="","",IF(E3099="weekly",7,IF(E3099="fortnightly",14,IF(E3099="monthly",DATE(IF(MONTH(H3099)=12,YEAR(H3099)+1,YEAR(H3099)),VLOOKUP(MONTH(H3099),index!$D$2:$G$13,2,0),DAY(H3099)),
IF(E3099="quarterly",DATE(IF(MONTH(H3099)&gt;=10,YEAR(H3099)+1,YEAR(H3099)),VLOOKUP(MONTH(H3099),index!$D$2:$G$13,3,0),DAY(H3099)),
IF(E3099="halfyearly",DATE(IF(MONTH(H3099)&gt;=7,YEAR(H3099)+1,YEAR(H3099)),VLOOKUP(MONTH(H3099),index!$D$2:$G$13,4,0),DAY(H3099)),
DATE(YEAR(H3099)+1,MONTH(H3099),DAY(H3099)))))-H3099))+H3099)</f>
        <v/>
      </c>
      <c r="J3099" s="9" t="str">
        <f t="shared" si="310"/>
        <v/>
      </c>
      <c r="K3099" s="11" t="str">
        <f t="shared" si="311"/>
        <v/>
      </c>
      <c r="L3099" s="11" t="str">
        <f t="shared" si="312"/>
        <v/>
      </c>
      <c r="M3099" s="11" t="str">
        <f>IF(A3099="","",VLOOKUP(E3099,index!$A$1:$B$6,2,0)*K3099*G3099)</f>
        <v/>
      </c>
      <c r="N3099" s="11" t="str">
        <f>IF(A3099="","",-PMT(G3099*VLOOKUP(E3099,index!$A$1:$B$6,2,0),C3099,F3099,0,0))</f>
        <v/>
      </c>
      <c r="O3099" s="11" t="str">
        <f t="shared" si="313"/>
        <v/>
      </c>
      <c r="P3099" s="11" t="str">
        <f t="shared" si="308"/>
        <v/>
      </c>
    </row>
    <row r="3100" spans="1:16" x14ac:dyDescent="0.25">
      <c r="A3100" s="9" t="str">
        <f>IF(A3099="","",IF(B3099&lt;C3099,A3099,IF(A3099=MAX('entry data'!$B$8:$B$507),"",A3099+1)))</f>
        <v/>
      </c>
      <c r="B3100" s="9" t="str">
        <f t="shared" si="309"/>
        <v/>
      </c>
      <c r="C3100" s="9" t="str">
        <f>IF(ISERROR(VLOOKUP(A3100,'entry data'!B:G,6,0)),"",VLOOKUP(A3100,'entry data'!B:G,6,0))</f>
        <v/>
      </c>
      <c r="D3100" s="9" t="str">
        <f>IF(ISERROR(VLOOKUP(A3100,'entry data'!B:C,2,0)),"",VLOOKUP(A3100,'entry data'!B:C,2,0))</f>
        <v/>
      </c>
      <c r="E3100" s="9" t="str">
        <f>IF(ISERROR(VLOOKUP(A3100,'entry data'!B:E,4,0)),"",VLOOKUP(A3100,'entry data'!B:E,4,0))</f>
        <v/>
      </c>
      <c r="F3100" s="11" t="str">
        <f>IF(A3100="","",IF(ISERROR(VLOOKUP(A3100,'entry data'!B:F,5,0)),"",VLOOKUP(A3100,'entry data'!B:F,5,0)))</f>
        <v/>
      </c>
      <c r="G3100" s="12" t="str">
        <f>IF(A3100="","",IF(ISERROR(VLOOKUP(A3100,'entry data'!B:I,8,0)),"",VLOOKUP(A3100,'entry data'!B:I,7,0)))</f>
        <v/>
      </c>
      <c r="H3100" s="13" t="str">
        <f>IF(A3100="","",IF(B3100=1,VLOOKUP(A3100,'entry data'!B:D,3,0),I3099))</f>
        <v/>
      </c>
      <c r="I3100" s="14" t="str">
        <f>IF(A3100="","",IF(E3100="weekly",7,IF(E3100="fortnightly",14,IF(E3100="monthly",DATE(IF(MONTH(H3100)=12,YEAR(H3100)+1,YEAR(H3100)),VLOOKUP(MONTH(H3100),index!$D$2:$G$13,2,0),DAY(H3100)),
IF(E3100="quarterly",DATE(IF(MONTH(H3100)&gt;=10,YEAR(H3100)+1,YEAR(H3100)),VLOOKUP(MONTH(H3100),index!$D$2:$G$13,3,0),DAY(H3100)),
IF(E3100="halfyearly",DATE(IF(MONTH(H3100)&gt;=7,YEAR(H3100)+1,YEAR(H3100)),VLOOKUP(MONTH(H3100),index!$D$2:$G$13,4,0),DAY(H3100)),
DATE(YEAR(H3100)+1,MONTH(H3100),DAY(H3100)))))-H3100))+H3100)</f>
        <v/>
      </c>
      <c r="J3100" s="9" t="str">
        <f t="shared" si="310"/>
        <v/>
      </c>
      <c r="K3100" s="11" t="str">
        <f t="shared" si="311"/>
        <v/>
      </c>
      <c r="L3100" s="11" t="str">
        <f t="shared" si="312"/>
        <v/>
      </c>
      <c r="M3100" s="11" t="str">
        <f>IF(A3100="","",VLOOKUP(E3100,index!$A$1:$B$6,2,0)*K3100*G3100)</f>
        <v/>
      </c>
      <c r="N3100" s="11" t="str">
        <f>IF(A3100="","",-PMT(G3100*VLOOKUP(E3100,index!$A$1:$B$6,2,0),C3100,F3100,0,0))</f>
        <v/>
      </c>
      <c r="O3100" s="11" t="str">
        <f t="shared" si="313"/>
        <v/>
      </c>
      <c r="P3100" s="11" t="str">
        <f t="shared" si="308"/>
        <v/>
      </c>
    </row>
    <row r="3101" spans="1:16" x14ac:dyDescent="0.25">
      <c r="A3101" s="9" t="str">
        <f>IF(A3100="","",IF(B3100&lt;C3100,A3100,IF(A3100=MAX('entry data'!$B$8:$B$507),"",A3100+1)))</f>
        <v/>
      </c>
      <c r="B3101" s="9" t="str">
        <f t="shared" si="309"/>
        <v/>
      </c>
      <c r="C3101" s="9" t="str">
        <f>IF(ISERROR(VLOOKUP(A3101,'entry data'!B:G,6,0)),"",VLOOKUP(A3101,'entry data'!B:G,6,0))</f>
        <v/>
      </c>
      <c r="D3101" s="9" t="str">
        <f>IF(ISERROR(VLOOKUP(A3101,'entry data'!B:C,2,0)),"",VLOOKUP(A3101,'entry data'!B:C,2,0))</f>
        <v/>
      </c>
      <c r="E3101" s="9" t="str">
        <f>IF(ISERROR(VLOOKUP(A3101,'entry data'!B:E,4,0)),"",VLOOKUP(A3101,'entry data'!B:E,4,0))</f>
        <v/>
      </c>
      <c r="F3101" s="11" t="str">
        <f>IF(A3101="","",IF(ISERROR(VLOOKUP(A3101,'entry data'!B:F,5,0)),"",VLOOKUP(A3101,'entry data'!B:F,5,0)))</f>
        <v/>
      </c>
      <c r="G3101" s="12" t="str">
        <f>IF(A3101="","",IF(ISERROR(VLOOKUP(A3101,'entry data'!B:I,8,0)),"",VLOOKUP(A3101,'entry data'!B:I,7,0)))</f>
        <v/>
      </c>
      <c r="H3101" s="13" t="str">
        <f>IF(A3101="","",IF(B3101=1,VLOOKUP(A3101,'entry data'!B:D,3,0),I3100))</f>
        <v/>
      </c>
      <c r="I3101" s="14" t="str">
        <f>IF(A3101="","",IF(E3101="weekly",7,IF(E3101="fortnightly",14,IF(E3101="monthly",DATE(IF(MONTH(H3101)=12,YEAR(H3101)+1,YEAR(H3101)),VLOOKUP(MONTH(H3101),index!$D$2:$G$13,2,0),DAY(H3101)),
IF(E3101="quarterly",DATE(IF(MONTH(H3101)&gt;=10,YEAR(H3101)+1,YEAR(H3101)),VLOOKUP(MONTH(H3101),index!$D$2:$G$13,3,0),DAY(H3101)),
IF(E3101="halfyearly",DATE(IF(MONTH(H3101)&gt;=7,YEAR(H3101)+1,YEAR(H3101)),VLOOKUP(MONTH(H3101),index!$D$2:$G$13,4,0),DAY(H3101)),
DATE(YEAR(H3101)+1,MONTH(H3101),DAY(H3101)))))-H3101))+H3101)</f>
        <v/>
      </c>
      <c r="J3101" s="9" t="str">
        <f t="shared" si="310"/>
        <v/>
      </c>
      <c r="K3101" s="11" t="str">
        <f t="shared" si="311"/>
        <v/>
      </c>
      <c r="L3101" s="11" t="str">
        <f t="shared" si="312"/>
        <v/>
      </c>
      <c r="M3101" s="11" t="str">
        <f>IF(A3101="","",VLOOKUP(E3101,index!$A$1:$B$6,2,0)*K3101*G3101)</f>
        <v/>
      </c>
      <c r="N3101" s="11" t="str">
        <f>IF(A3101="","",-PMT(G3101*VLOOKUP(E3101,index!$A$1:$B$6,2,0),C3101,F3101,0,0))</f>
        <v/>
      </c>
      <c r="O3101" s="11" t="str">
        <f t="shared" si="313"/>
        <v/>
      </c>
      <c r="P3101" s="11" t="str">
        <f t="shared" si="308"/>
        <v/>
      </c>
    </row>
    <row r="3102" spans="1:16" x14ac:dyDescent="0.25">
      <c r="A3102" s="9" t="str">
        <f>IF(A3101="","",IF(B3101&lt;C3101,A3101,IF(A3101=MAX('entry data'!$B$8:$B$507),"",A3101+1)))</f>
        <v/>
      </c>
      <c r="B3102" s="9" t="str">
        <f t="shared" si="309"/>
        <v/>
      </c>
      <c r="C3102" s="9" t="str">
        <f>IF(ISERROR(VLOOKUP(A3102,'entry data'!B:G,6,0)),"",VLOOKUP(A3102,'entry data'!B:G,6,0))</f>
        <v/>
      </c>
      <c r="D3102" s="9" t="str">
        <f>IF(ISERROR(VLOOKUP(A3102,'entry data'!B:C,2,0)),"",VLOOKUP(A3102,'entry data'!B:C,2,0))</f>
        <v/>
      </c>
      <c r="E3102" s="9" t="str">
        <f>IF(ISERROR(VLOOKUP(A3102,'entry data'!B:E,4,0)),"",VLOOKUP(A3102,'entry data'!B:E,4,0))</f>
        <v/>
      </c>
      <c r="F3102" s="11" t="str">
        <f>IF(A3102="","",IF(ISERROR(VLOOKUP(A3102,'entry data'!B:F,5,0)),"",VLOOKUP(A3102,'entry data'!B:F,5,0)))</f>
        <v/>
      </c>
      <c r="G3102" s="12" t="str">
        <f>IF(A3102="","",IF(ISERROR(VLOOKUP(A3102,'entry data'!B:I,8,0)),"",VLOOKUP(A3102,'entry data'!B:I,7,0)))</f>
        <v/>
      </c>
      <c r="H3102" s="13" t="str">
        <f>IF(A3102="","",IF(B3102=1,VLOOKUP(A3102,'entry data'!B:D,3,0),I3101))</f>
        <v/>
      </c>
      <c r="I3102" s="14" t="str">
        <f>IF(A3102="","",IF(E3102="weekly",7,IF(E3102="fortnightly",14,IF(E3102="monthly",DATE(IF(MONTH(H3102)=12,YEAR(H3102)+1,YEAR(H3102)),VLOOKUP(MONTH(H3102),index!$D$2:$G$13,2,0),DAY(H3102)),
IF(E3102="quarterly",DATE(IF(MONTH(H3102)&gt;=10,YEAR(H3102)+1,YEAR(H3102)),VLOOKUP(MONTH(H3102),index!$D$2:$G$13,3,0),DAY(H3102)),
IF(E3102="halfyearly",DATE(IF(MONTH(H3102)&gt;=7,YEAR(H3102)+1,YEAR(H3102)),VLOOKUP(MONTH(H3102),index!$D$2:$G$13,4,0),DAY(H3102)),
DATE(YEAR(H3102)+1,MONTH(H3102),DAY(H3102)))))-H3102))+H3102)</f>
        <v/>
      </c>
      <c r="J3102" s="9" t="str">
        <f t="shared" si="310"/>
        <v/>
      </c>
      <c r="K3102" s="11" t="str">
        <f t="shared" si="311"/>
        <v/>
      </c>
      <c r="L3102" s="11" t="str">
        <f t="shared" si="312"/>
        <v/>
      </c>
      <c r="M3102" s="11" t="str">
        <f>IF(A3102="","",VLOOKUP(E3102,index!$A$1:$B$6,2,0)*K3102*G3102)</f>
        <v/>
      </c>
      <c r="N3102" s="11" t="str">
        <f>IF(A3102="","",-PMT(G3102*VLOOKUP(E3102,index!$A$1:$B$6,2,0),C3102,F3102,0,0))</f>
        <v/>
      </c>
      <c r="O3102" s="11" t="str">
        <f t="shared" si="313"/>
        <v/>
      </c>
      <c r="P3102" s="11" t="str">
        <f t="shared" si="308"/>
        <v/>
      </c>
    </row>
    <row r="3103" spans="1:16" x14ac:dyDescent="0.25">
      <c r="A3103" s="9" t="str">
        <f>IF(A3102="","",IF(B3102&lt;C3102,A3102,IF(A3102=MAX('entry data'!$B$8:$B$507),"",A3102+1)))</f>
        <v/>
      </c>
      <c r="B3103" s="9" t="str">
        <f t="shared" si="309"/>
        <v/>
      </c>
      <c r="C3103" s="9" t="str">
        <f>IF(ISERROR(VLOOKUP(A3103,'entry data'!B:G,6,0)),"",VLOOKUP(A3103,'entry data'!B:G,6,0))</f>
        <v/>
      </c>
      <c r="D3103" s="9" t="str">
        <f>IF(ISERROR(VLOOKUP(A3103,'entry data'!B:C,2,0)),"",VLOOKUP(A3103,'entry data'!B:C,2,0))</f>
        <v/>
      </c>
      <c r="E3103" s="9" t="str">
        <f>IF(ISERROR(VLOOKUP(A3103,'entry data'!B:E,4,0)),"",VLOOKUP(A3103,'entry data'!B:E,4,0))</f>
        <v/>
      </c>
      <c r="F3103" s="11" t="str">
        <f>IF(A3103="","",IF(ISERROR(VLOOKUP(A3103,'entry data'!B:F,5,0)),"",VLOOKUP(A3103,'entry data'!B:F,5,0)))</f>
        <v/>
      </c>
      <c r="G3103" s="12" t="str">
        <f>IF(A3103="","",IF(ISERROR(VLOOKUP(A3103,'entry data'!B:I,8,0)),"",VLOOKUP(A3103,'entry data'!B:I,7,0)))</f>
        <v/>
      </c>
      <c r="H3103" s="13" t="str">
        <f>IF(A3103="","",IF(B3103=1,VLOOKUP(A3103,'entry data'!B:D,3,0),I3102))</f>
        <v/>
      </c>
      <c r="I3103" s="14" t="str">
        <f>IF(A3103="","",IF(E3103="weekly",7,IF(E3103="fortnightly",14,IF(E3103="monthly",DATE(IF(MONTH(H3103)=12,YEAR(H3103)+1,YEAR(H3103)),VLOOKUP(MONTH(H3103),index!$D$2:$G$13,2,0),DAY(H3103)),
IF(E3103="quarterly",DATE(IF(MONTH(H3103)&gt;=10,YEAR(H3103)+1,YEAR(H3103)),VLOOKUP(MONTH(H3103),index!$D$2:$G$13,3,0),DAY(H3103)),
IF(E3103="halfyearly",DATE(IF(MONTH(H3103)&gt;=7,YEAR(H3103)+1,YEAR(H3103)),VLOOKUP(MONTH(H3103),index!$D$2:$G$13,4,0),DAY(H3103)),
DATE(YEAR(H3103)+1,MONTH(H3103),DAY(H3103)))))-H3103))+H3103)</f>
        <v/>
      </c>
      <c r="J3103" s="9" t="str">
        <f t="shared" si="310"/>
        <v/>
      </c>
      <c r="K3103" s="11" t="str">
        <f t="shared" si="311"/>
        <v/>
      </c>
      <c r="L3103" s="11" t="str">
        <f t="shared" si="312"/>
        <v/>
      </c>
      <c r="M3103" s="11" t="str">
        <f>IF(A3103="","",VLOOKUP(E3103,index!$A$1:$B$6,2,0)*K3103*G3103)</f>
        <v/>
      </c>
      <c r="N3103" s="11" t="str">
        <f>IF(A3103="","",-PMT(G3103*VLOOKUP(E3103,index!$A$1:$B$6,2,0),C3103,F3103,0,0))</f>
        <v/>
      </c>
      <c r="O3103" s="11" t="str">
        <f t="shared" si="313"/>
        <v/>
      </c>
      <c r="P3103" s="11" t="str">
        <f t="shared" si="308"/>
        <v/>
      </c>
    </row>
    <row r="3104" spans="1:16" x14ac:dyDescent="0.25">
      <c r="A3104" s="9" t="str">
        <f>IF(A3103="","",IF(B3103&lt;C3103,A3103,IF(A3103=MAX('entry data'!$B$8:$B$507),"",A3103+1)))</f>
        <v/>
      </c>
      <c r="B3104" s="9" t="str">
        <f t="shared" si="309"/>
        <v/>
      </c>
      <c r="C3104" s="9" t="str">
        <f>IF(ISERROR(VLOOKUP(A3104,'entry data'!B:G,6,0)),"",VLOOKUP(A3104,'entry data'!B:G,6,0))</f>
        <v/>
      </c>
      <c r="D3104" s="9" t="str">
        <f>IF(ISERROR(VLOOKUP(A3104,'entry data'!B:C,2,0)),"",VLOOKUP(A3104,'entry data'!B:C,2,0))</f>
        <v/>
      </c>
      <c r="E3104" s="9" t="str">
        <f>IF(ISERROR(VLOOKUP(A3104,'entry data'!B:E,4,0)),"",VLOOKUP(A3104,'entry data'!B:E,4,0))</f>
        <v/>
      </c>
      <c r="F3104" s="11" t="str">
        <f>IF(A3104="","",IF(ISERROR(VLOOKUP(A3104,'entry data'!B:F,5,0)),"",VLOOKUP(A3104,'entry data'!B:F,5,0)))</f>
        <v/>
      </c>
      <c r="G3104" s="12" t="str">
        <f>IF(A3104="","",IF(ISERROR(VLOOKUP(A3104,'entry data'!B:I,8,0)),"",VLOOKUP(A3104,'entry data'!B:I,7,0)))</f>
        <v/>
      </c>
      <c r="H3104" s="13" t="str">
        <f>IF(A3104="","",IF(B3104=1,VLOOKUP(A3104,'entry data'!B:D,3,0),I3103))</f>
        <v/>
      </c>
      <c r="I3104" s="14" t="str">
        <f>IF(A3104="","",IF(E3104="weekly",7,IF(E3104="fortnightly",14,IF(E3104="monthly",DATE(IF(MONTH(H3104)=12,YEAR(H3104)+1,YEAR(H3104)),VLOOKUP(MONTH(H3104),index!$D$2:$G$13,2,0),DAY(H3104)),
IF(E3104="quarterly",DATE(IF(MONTH(H3104)&gt;=10,YEAR(H3104)+1,YEAR(H3104)),VLOOKUP(MONTH(H3104),index!$D$2:$G$13,3,0),DAY(H3104)),
IF(E3104="halfyearly",DATE(IF(MONTH(H3104)&gt;=7,YEAR(H3104)+1,YEAR(H3104)),VLOOKUP(MONTH(H3104),index!$D$2:$G$13,4,0),DAY(H3104)),
DATE(YEAR(H3104)+1,MONTH(H3104),DAY(H3104)))))-H3104))+H3104)</f>
        <v/>
      </c>
      <c r="J3104" s="9" t="str">
        <f t="shared" si="310"/>
        <v/>
      </c>
      <c r="K3104" s="11" t="str">
        <f t="shared" si="311"/>
        <v/>
      </c>
      <c r="L3104" s="11" t="str">
        <f t="shared" si="312"/>
        <v/>
      </c>
      <c r="M3104" s="11" t="str">
        <f>IF(A3104="","",VLOOKUP(E3104,index!$A$1:$B$6,2,0)*K3104*G3104)</f>
        <v/>
      </c>
      <c r="N3104" s="11" t="str">
        <f>IF(A3104="","",-PMT(G3104*VLOOKUP(E3104,index!$A$1:$B$6,2,0),C3104,F3104,0,0))</f>
        <v/>
      </c>
      <c r="O3104" s="11" t="str">
        <f t="shared" si="313"/>
        <v/>
      </c>
      <c r="P3104" s="11" t="str">
        <f t="shared" si="308"/>
        <v/>
      </c>
    </row>
    <row r="3105" spans="1:16" x14ac:dyDescent="0.25">
      <c r="A3105" s="9" t="str">
        <f>IF(A3104="","",IF(B3104&lt;C3104,A3104,IF(A3104=MAX('entry data'!$B$8:$B$507),"",A3104+1)))</f>
        <v/>
      </c>
      <c r="B3105" s="9" t="str">
        <f t="shared" si="309"/>
        <v/>
      </c>
      <c r="C3105" s="9" t="str">
        <f>IF(ISERROR(VLOOKUP(A3105,'entry data'!B:G,6,0)),"",VLOOKUP(A3105,'entry data'!B:G,6,0))</f>
        <v/>
      </c>
      <c r="D3105" s="9" t="str">
        <f>IF(ISERROR(VLOOKUP(A3105,'entry data'!B:C,2,0)),"",VLOOKUP(A3105,'entry data'!B:C,2,0))</f>
        <v/>
      </c>
      <c r="E3105" s="9" t="str">
        <f>IF(ISERROR(VLOOKUP(A3105,'entry data'!B:E,4,0)),"",VLOOKUP(A3105,'entry data'!B:E,4,0))</f>
        <v/>
      </c>
      <c r="F3105" s="11" t="str">
        <f>IF(A3105="","",IF(ISERROR(VLOOKUP(A3105,'entry data'!B:F,5,0)),"",VLOOKUP(A3105,'entry data'!B:F,5,0)))</f>
        <v/>
      </c>
      <c r="G3105" s="12" t="str">
        <f>IF(A3105="","",IF(ISERROR(VLOOKUP(A3105,'entry data'!B:I,8,0)),"",VLOOKUP(A3105,'entry data'!B:I,7,0)))</f>
        <v/>
      </c>
      <c r="H3105" s="13" t="str">
        <f>IF(A3105="","",IF(B3105=1,VLOOKUP(A3105,'entry data'!B:D,3,0),I3104))</f>
        <v/>
      </c>
      <c r="I3105" s="14" t="str">
        <f>IF(A3105="","",IF(E3105="weekly",7,IF(E3105="fortnightly",14,IF(E3105="monthly",DATE(IF(MONTH(H3105)=12,YEAR(H3105)+1,YEAR(H3105)),VLOOKUP(MONTH(H3105),index!$D$2:$G$13,2,0),DAY(H3105)),
IF(E3105="quarterly",DATE(IF(MONTH(H3105)&gt;=10,YEAR(H3105)+1,YEAR(H3105)),VLOOKUP(MONTH(H3105),index!$D$2:$G$13,3,0),DAY(H3105)),
IF(E3105="halfyearly",DATE(IF(MONTH(H3105)&gt;=7,YEAR(H3105)+1,YEAR(H3105)),VLOOKUP(MONTH(H3105),index!$D$2:$G$13,4,0),DAY(H3105)),
DATE(YEAR(H3105)+1,MONTH(H3105),DAY(H3105)))))-H3105))+H3105)</f>
        <v/>
      </c>
      <c r="J3105" s="9" t="str">
        <f t="shared" si="310"/>
        <v/>
      </c>
      <c r="K3105" s="11" t="str">
        <f t="shared" si="311"/>
        <v/>
      </c>
      <c r="L3105" s="11" t="str">
        <f t="shared" si="312"/>
        <v/>
      </c>
      <c r="M3105" s="11" t="str">
        <f>IF(A3105="","",VLOOKUP(E3105,index!$A$1:$B$6,2,0)*K3105*G3105)</f>
        <v/>
      </c>
      <c r="N3105" s="11" t="str">
        <f>IF(A3105="","",-PMT(G3105*VLOOKUP(E3105,index!$A$1:$B$6,2,0),C3105,F3105,0,0))</f>
        <v/>
      </c>
      <c r="O3105" s="11" t="str">
        <f t="shared" si="313"/>
        <v/>
      </c>
      <c r="P3105" s="11" t="str">
        <f t="shared" si="308"/>
        <v/>
      </c>
    </row>
    <row r="3106" spans="1:16" x14ac:dyDescent="0.25">
      <c r="A3106" s="9" t="str">
        <f>IF(A3105="","",IF(B3105&lt;C3105,A3105,IF(A3105=MAX('entry data'!$B$8:$B$507),"",A3105+1)))</f>
        <v/>
      </c>
      <c r="B3106" s="9" t="str">
        <f t="shared" si="309"/>
        <v/>
      </c>
      <c r="C3106" s="9" t="str">
        <f>IF(ISERROR(VLOOKUP(A3106,'entry data'!B:G,6,0)),"",VLOOKUP(A3106,'entry data'!B:G,6,0))</f>
        <v/>
      </c>
      <c r="D3106" s="9" t="str">
        <f>IF(ISERROR(VLOOKUP(A3106,'entry data'!B:C,2,0)),"",VLOOKUP(A3106,'entry data'!B:C,2,0))</f>
        <v/>
      </c>
      <c r="E3106" s="9" t="str">
        <f>IF(ISERROR(VLOOKUP(A3106,'entry data'!B:E,4,0)),"",VLOOKUP(A3106,'entry data'!B:E,4,0))</f>
        <v/>
      </c>
      <c r="F3106" s="11" t="str">
        <f>IF(A3106="","",IF(ISERROR(VLOOKUP(A3106,'entry data'!B:F,5,0)),"",VLOOKUP(A3106,'entry data'!B:F,5,0)))</f>
        <v/>
      </c>
      <c r="G3106" s="12" t="str">
        <f>IF(A3106="","",IF(ISERROR(VLOOKUP(A3106,'entry data'!B:I,8,0)),"",VLOOKUP(A3106,'entry data'!B:I,7,0)))</f>
        <v/>
      </c>
      <c r="H3106" s="13" t="str">
        <f>IF(A3106="","",IF(B3106=1,VLOOKUP(A3106,'entry data'!B:D,3,0),I3105))</f>
        <v/>
      </c>
      <c r="I3106" s="14" t="str">
        <f>IF(A3106="","",IF(E3106="weekly",7,IF(E3106="fortnightly",14,IF(E3106="monthly",DATE(IF(MONTH(H3106)=12,YEAR(H3106)+1,YEAR(H3106)),VLOOKUP(MONTH(H3106),index!$D$2:$G$13,2,0),DAY(H3106)),
IF(E3106="quarterly",DATE(IF(MONTH(H3106)&gt;=10,YEAR(H3106)+1,YEAR(H3106)),VLOOKUP(MONTH(H3106),index!$D$2:$G$13,3,0),DAY(H3106)),
IF(E3106="halfyearly",DATE(IF(MONTH(H3106)&gt;=7,YEAR(H3106)+1,YEAR(H3106)),VLOOKUP(MONTH(H3106),index!$D$2:$G$13,4,0),DAY(H3106)),
DATE(YEAR(H3106)+1,MONTH(H3106),DAY(H3106)))))-H3106))+H3106)</f>
        <v/>
      </c>
      <c r="J3106" s="9" t="str">
        <f t="shared" si="310"/>
        <v/>
      </c>
      <c r="K3106" s="11" t="str">
        <f t="shared" si="311"/>
        <v/>
      </c>
      <c r="L3106" s="11" t="str">
        <f t="shared" si="312"/>
        <v/>
      </c>
      <c r="M3106" s="11" t="str">
        <f>IF(A3106="","",VLOOKUP(E3106,index!$A$1:$B$6,2,0)*K3106*G3106)</f>
        <v/>
      </c>
      <c r="N3106" s="11" t="str">
        <f>IF(A3106="","",-PMT(G3106*VLOOKUP(E3106,index!$A$1:$B$6,2,0),C3106,F3106,0,0))</f>
        <v/>
      </c>
      <c r="O3106" s="11" t="str">
        <f t="shared" si="313"/>
        <v/>
      </c>
      <c r="P3106" s="11" t="str">
        <f t="shared" si="308"/>
        <v/>
      </c>
    </row>
    <row r="3107" spans="1:16" x14ac:dyDescent="0.25">
      <c r="A3107" s="9" t="str">
        <f>IF(A3106="","",IF(B3106&lt;C3106,A3106,IF(A3106=MAX('entry data'!$B$8:$B$507),"",A3106+1)))</f>
        <v/>
      </c>
      <c r="B3107" s="9" t="str">
        <f t="shared" si="309"/>
        <v/>
      </c>
      <c r="C3107" s="9" t="str">
        <f>IF(ISERROR(VLOOKUP(A3107,'entry data'!B:G,6,0)),"",VLOOKUP(A3107,'entry data'!B:G,6,0))</f>
        <v/>
      </c>
      <c r="D3107" s="9" t="str">
        <f>IF(ISERROR(VLOOKUP(A3107,'entry data'!B:C,2,0)),"",VLOOKUP(A3107,'entry data'!B:C,2,0))</f>
        <v/>
      </c>
      <c r="E3107" s="9" t="str">
        <f>IF(ISERROR(VLOOKUP(A3107,'entry data'!B:E,4,0)),"",VLOOKUP(A3107,'entry data'!B:E,4,0))</f>
        <v/>
      </c>
      <c r="F3107" s="11" t="str">
        <f>IF(A3107="","",IF(ISERROR(VLOOKUP(A3107,'entry data'!B:F,5,0)),"",VLOOKUP(A3107,'entry data'!B:F,5,0)))</f>
        <v/>
      </c>
      <c r="G3107" s="12" t="str">
        <f>IF(A3107="","",IF(ISERROR(VLOOKUP(A3107,'entry data'!B:I,8,0)),"",VLOOKUP(A3107,'entry data'!B:I,7,0)))</f>
        <v/>
      </c>
      <c r="H3107" s="13" t="str">
        <f>IF(A3107="","",IF(B3107=1,VLOOKUP(A3107,'entry data'!B:D,3,0),I3106))</f>
        <v/>
      </c>
      <c r="I3107" s="14" t="str">
        <f>IF(A3107="","",IF(E3107="weekly",7,IF(E3107="fortnightly",14,IF(E3107="monthly",DATE(IF(MONTH(H3107)=12,YEAR(H3107)+1,YEAR(H3107)),VLOOKUP(MONTH(H3107),index!$D$2:$G$13,2,0),DAY(H3107)),
IF(E3107="quarterly",DATE(IF(MONTH(H3107)&gt;=10,YEAR(H3107)+1,YEAR(H3107)),VLOOKUP(MONTH(H3107),index!$D$2:$G$13,3,0),DAY(H3107)),
IF(E3107="halfyearly",DATE(IF(MONTH(H3107)&gt;=7,YEAR(H3107)+1,YEAR(H3107)),VLOOKUP(MONTH(H3107),index!$D$2:$G$13,4,0),DAY(H3107)),
DATE(YEAR(H3107)+1,MONTH(H3107),DAY(H3107)))))-H3107))+H3107)</f>
        <v/>
      </c>
      <c r="J3107" s="9" t="str">
        <f t="shared" si="310"/>
        <v/>
      </c>
      <c r="K3107" s="11" t="str">
        <f t="shared" si="311"/>
        <v/>
      </c>
      <c r="L3107" s="11" t="str">
        <f t="shared" si="312"/>
        <v/>
      </c>
      <c r="M3107" s="11" t="str">
        <f>IF(A3107="","",VLOOKUP(E3107,index!$A$1:$B$6,2,0)*K3107*G3107)</f>
        <v/>
      </c>
      <c r="N3107" s="11" t="str">
        <f>IF(A3107="","",-PMT(G3107*VLOOKUP(E3107,index!$A$1:$B$6,2,0),C3107,F3107,0,0))</f>
        <v/>
      </c>
      <c r="O3107" s="11" t="str">
        <f t="shared" si="313"/>
        <v/>
      </c>
      <c r="P3107" s="11" t="str">
        <f t="shared" si="308"/>
        <v/>
      </c>
    </row>
    <row r="3108" spans="1:16" x14ac:dyDescent="0.25">
      <c r="A3108" s="9" t="str">
        <f>IF(A3107="","",IF(B3107&lt;C3107,A3107,IF(A3107=MAX('entry data'!$B$8:$B$507),"",A3107+1)))</f>
        <v/>
      </c>
      <c r="B3108" s="9" t="str">
        <f t="shared" si="309"/>
        <v/>
      </c>
      <c r="C3108" s="9" t="str">
        <f>IF(ISERROR(VLOOKUP(A3108,'entry data'!B:G,6,0)),"",VLOOKUP(A3108,'entry data'!B:G,6,0))</f>
        <v/>
      </c>
      <c r="D3108" s="9" t="str">
        <f>IF(ISERROR(VLOOKUP(A3108,'entry data'!B:C,2,0)),"",VLOOKUP(A3108,'entry data'!B:C,2,0))</f>
        <v/>
      </c>
      <c r="E3108" s="9" t="str">
        <f>IF(ISERROR(VLOOKUP(A3108,'entry data'!B:E,4,0)),"",VLOOKUP(A3108,'entry data'!B:E,4,0))</f>
        <v/>
      </c>
      <c r="F3108" s="11" t="str">
        <f>IF(A3108="","",IF(ISERROR(VLOOKUP(A3108,'entry data'!B:F,5,0)),"",VLOOKUP(A3108,'entry data'!B:F,5,0)))</f>
        <v/>
      </c>
      <c r="G3108" s="12" t="str">
        <f>IF(A3108="","",IF(ISERROR(VLOOKUP(A3108,'entry data'!B:I,8,0)),"",VLOOKUP(A3108,'entry data'!B:I,7,0)))</f>
        <v/>
      </c>
      <c r="H3108" s="13" t="str">
        <f>IF(A3108="","",IF(B3108=1,VLOOKUP(A3108,'entry data'!B:D,3,0),I3107))</f>
        <v/>
      </c>
      <c r="I3108" s="14" t="str">
        <f>IF(A3108="","",IF(E3108="weekly",7,IF(E3108="fortnightly",14,IF(E3108="monthly",DATE(IF(MONTH(H3108)=12,YEAR(H3108)+1,YEAR(H3108)),VLOOKUP(MONTH(H3108),index!$D$2:$G$13,2,0),DAY(H3108)),
IF(E3108="quarterly",DATE(IF(MONTH(H3108)&gt;=10,YEAR(H3108)+1,YEAR(H3108)),VLOOKUP(MONTH(H3108),index!$D$2:$G$13,3,0),DAY(H3108)),
IF(E3108="halfyearly",DATE(IF(MONTH(H3108)&gt;=7,YEAR(H3108)+1,YEAR(H3108)),VLOOKUP(MONTH(H3108),index!$D$2:$G$13,4,0),DAY(H3108)),
DATE(YEAR(H3108)+1,MONTH(H3108),DAY(H3108)))))-H3108))+H3108)</f>
        <v/>
      </c>
      <c r="J3108" s="9" t="str">
        <f t="shared" si="310"/>
        <v/>
      </c>
      <c r="K3108" s="11" t="str">
        <f t="shared" si="311"/>
        <v/>
      </c>
      <c r="L3108" s="11" t="str">
        <f t="shared" si="312"/>
        <v/>
      </c>
      <c r="M3108" s="11" t="str">
        <f>IF(A3108="","",VLOOKUP(E3108,index!$A$1:$B$6,2,0)*K3108*G3108)</f>
        <v/>
      </c>
      <c r="N3108" s="11" t="str">
        <f>IF(A3108="","",-PMT(G3108*VLOOKUP(E3108,index!$A$1:$B$6,2,0),C3108,F3108,0,0))</f>
        <v/>
      </c>
      <c r="O3108" s="11" t="str">
        <f t="shared" si="313"/>
        <v/>
      </c>
      <c r="P3108" s="11" t="str">
        <f t="shared" si="308"/>
        <v/>
      </c>
    </row>
    <row r="3109" spans="1:16" x14ac:dyDescent="0.25">
      <c r="A3109" s="9" t="str">
        <f>IF(A3108="","",IF(B3108&lt;C3108,A3108,IF(A3108=MAX('entry data'!$B$8:$B$507),"",A3108+1)))</f>
        <v/>
      </c>
      <c r="B3109" s="9" t="str">
        <f t="shared" si="309"/>
        <v/>
      </c>
      <c r="C3109" s="9" t="str">
        <f>IF(ISERROR(VLOOKUP(A3109,'entry data'!B:G,6,0)),"",VLOOKUP(A3109,'entry data'!B:G,6,0))</f>
        <v/>
      </c>
      <c r="D3109" s="9" t="str">
        <f>IF(ISERROR(VLOOKUP(A3109,'entry data'!B:C,2,0)),"",VLOOKUP(A3109,'entry data'!B:C,2,0))</f>
        <v/>
      </c>
      <c r="E3109" s="9" t="str">
        <f>IF(ISERROR(VLOOKUP(A3109,'entry data'!B:E,4,0)),"",VLOOKUP(A3109,'entry data'!B:E,4,0))</f>
        <v/>
      </c>
      <c r="F3109" s="11" t="str">
        <f>IF(A3109="","",IF(ISERROR(VLOOKUP(A3109,'entry data'!B:F,5,0)),"",VLOOKUP(A3109,'entry data'!B:F,5,0)))</f>
        <v/>
      </c>
      <c r="G3109" s="12" t="str">
        <f>IF(A3109="","",IF(ISERROR(VLOOKUP(A3109,'entry data'!B:I,8,0)),"",VLOOKUP(A3109,'entry data'!B:I,7,0)))</f>
        <v/>
      </c>
      <c r="H3109" s="13" t="str">
        <f>IF(A3109="","",IF(B3109=1,VLOOKUP(A3109,'entry data'!B:D,3,0),I3108))</f>
        <v/>
      </c>
      <c r="I3109" s="14" t="str">
        <f>IF(A3109="","",IF(E3109="weekly",7,IF(E3109="fortnightly",14,IF(E3109="monthly",DATE(IF(MONTH(H3109)=12,YEAR(H3109)+1,YEAR(H3109)),VLOOKUP(MONTH(H3109),index!$D$2:$G$13,2,0),DAY(H3109)),
IF(E3109="quarterly",DATE(IF(MONTH(H3109)&gt;=10,YEAR(H3109)+1,YEAR(H3109)),VLOOKUP(MONTH(H3109),index!$D$2:$G$13,3,0),DAY(H3109)),
IF(E3109="halfyearly",DATE(IF(MONTH(H3109)&gt;=7,YEAR(H3109)+1,YEAR(H3109)),VLOOKUP(MONTH(H3109),index!$D$2:$G$13,4,0),DAY(H3109)),
DATE(YEAR(H3109)+1,MONTH(H3109),DAY(H3109)))))-H3109))+H3109)</f>
        <v/>
      </c>
      <c r="J3109" s="9" t="str">
        <f t="shared" si="310"/>
        <v/>
      </c>
      <c r="K3109" s="11" t="str">
        <f t="shared" si="311"/>
        <v/>
      </c>
      <c r="L3109" s="11" t="str">
        <f t="shared" si="312"/>
        <v/>
      </c>
      <c r="M3109" s="11" t="str">
        <f>IF(A3109="","",VLOOKUP(E3109,index!$A$1:$B$6,2,0)*K3109*G3109)</f>
        <v/>
      </c>
      <c r="N3109" s="11" t="str">
        <f>IF(A3109="","",-PMT(G3109*VLOOKUP(E3109,index!$A$1:$B$6,2,0),C3109,F3109,0,0))</f>
        <v/>
      </c>
      <c r="O3109" s="11" t="str">
        <f t="shared" si="313"/>
        <v/>
      </c>
      <c r="P3109" s="11" t="str">
        <f t="shared" si="308"/>
        <v/>
      </c>
    </row>
    <row r="3110" spans="1:16" x14ac:dyDescent="0.25">
      <c r="A3110" s="9" t="str">
        <f>IF(A3109="","",IF(B3109&lt;C3109,A3109,IF(A3109=MAX('entry data'!$B$8:$B$507),"",A3109+1)))</f>
        <v/>
      </c>
      <c r="B3110" s="9" t="str">
        <f t="shared" si="309"/>
        <v/>
      </c>
      <c r="C3110" s="9" t="str">
        <f>IF(ISERROR(VLOOKUP(A3110,'entry data'!B:G,6,0)),"",VLOOKUP(A3110,'entry data'!B:G,6,0))</f>
        <v/>
      </c>
      <c r="D3110" s="9" t="str">
        <f>IF(ISERROR(VLOOKUP(A3110,'entry data'!B:C,2,0)),"",VLOOKUP(A3110,'entry data'!B:C,2,0))</f>
        <v/>
      </c>
      <c r="E3110" s="9" t="str">
        <f>IF(ISERROR(VLOOKUP(A3110,'entry data'!B:E,4,0)),"",VLOOKUP(A3110,'entry data'!B:E,4,0))</f>
        <v/>
      </c>
      <c r="F3110" s="11" t="str">
        <f>IF(A3110="","",IF(ISERROR(VLOOKUP(A3110,'entry data'!B:F,5,0)),"",VLOOKUP(A3110,'entry data'!B:F,5,0)))</f>
        <v/>
      </c>
      <c r="G3110" s="12" t="str">
        <f>IF(A3110="","",IF(ISERROR(VLOOKUP(A3110,'entry data'!B:I,8,0)),"",VLOOKUP(A3110,'entry data'!B:I,7,0)))</f>
        <v/>
      </c>
      <c r="H3110" s="13" t="str">
        <f>IF(A3110="","",IF(B3110=1,VLOOKUP(A3110,'entry data'!B:D,3,0),I3109))</f>
        <v/>
      </c>
      <c r="I3110" s="14" t="str">
        <f>IF(A3110="","",IF(E3110="weekly",7,IF(E3110="fortnightly",14,IF(E3110="monthly",DATE(IF(MONTH(H3110)=12,YEAR(H3110)+1,YEAR(H3110)),VLOOKUP(MONTH(H3110),index!$D$2:$G$13,2,0),DAY(H3110)),
IF(E3110="quarterly",DATE(IF(MONTH(H3110)&gt;=10,YEAR(H3110)+1,YEAR(H3110)),VLOOKUP(MONTH(H3110),index!$D$2:$G$13,3,0),DAY(H3110)),
IF(E3110="halfyearly",DATE(IF(MONTH(H3110)&gt;=7,YEAR(H3110)+1,YEAR(H3110)),VLOOKUP(MONTH(H3110),index!$D$2:$G$13,4,0),DAY(H3110)),
DATE(YEAR(H3110)+1,MONTH(H3110),DAY(H3110)))))-H3110))+H3110)</f>
        <v/>
      </c>
      <c r="J3110" s="9" t="str">
        <f t="shared" si="310"/>
        <v/>
      </c>
      <c r="K3110" s="11" t="str">
        <f t="shared" si="311"/>
        <v/>
      </c>
      <c r="L3110" s="11" t="str">
        <f t="shared" si="312"/>
        <v/>
      </c>
      <c r="M3110" s="11" t="str">
        <f>IF(A3110="","",VLOOKUP(E3110,index!$A$1:$B$6,2,0)*K3110*G3110)</f>
        <v/>
      </c>
      <c r="N3110" s="11" t="str">
        <f>IF(A3110="","",-PMT(G3110*VLOOKUP(E3110,index!$A$1:$B$6,2,0),C3110,F3110,0,0))</f>
        <v/>
      </c>
      <c r="O3110" s="11" t="str">
        <f t="shared" si="313"/>
        <v/>
      </c>
      <c r="P3110" s="11" t="str">
        <f t="shared" si="308"/>
        <v/>
      </c>
    </row>
    <row r="3111" spans="1:16" x14ac:dyDescent="0.25">
      <c r="A3111" s="9" t="str">
        <f>IF(A3110="","",IF(B3110&lt;C3110,A3110,IF(A3110=MAX('entry data'!$B$8:$B$507),"",A3110+1)))</f>
        <v/>
      </c>
      <c r="B3111" s="9" t="str">
        <f t="shared" si="309"/>
        <v/>
      </c>
      <c r="C3111" s="9" t="str">
        <f>IF(ISERROR(VLOOKUP(A3111,'entry data'!B:G,6,0)),"",VLOOKUP(A3111,'entry data'!B:G,6,0))</f>
        <v/>
      </c>
      <c r="D3111" s="9" t="str">
        <f>IF(ISERROR(VLOOKUP(A3111,'entry data'!B:C,2,0)),"",VLOOKUP(A3111,'entry data'!B:C,2,0))</f>
        <v/>
      </c>
      <c r="E3111" s="9" t="str">
        <f>IF(ISERROR(VLOOKUP(A3111,'entry data'!B:E,4,0)),"",VLOOKUP(A3111,'entry data'!B:E,4,0))</f>
        <v/>
      </c>
      <c r="F3111" s="11" t="str">
        <f>IF(A3111="","",IF(ISERROR(VLOOKUP(A3111,'entry data'!B:F,5,0)),"",VLOOKUP(A3111,'entry data'!B:F,5,0)))</f>
        <v/>
      </c>
      <c r="G3111" s="12" t="str">
        <f>IF(A3111="","",IF(ISERROR(VLOOKUP(A3111,'entry data'!B:I,8,0)),"",VLOOKUP(A3111,'entry data'!B:I,7,0)))</f>
        <v/>
      </c>
      <c r="H3111" s="13" t="str">
        <f>IF(A3111="","",IF(B3111=1,VLOOKUP(A3111,'entry data'!B:D,3,0),I3110))</f>
        <v/>
      </c>
      <c r="I3111" s="14" t="str">
        <f>IF(A3111="","",IF(E3111="weekly",7,IF(E3111="fortnightly",14,IF(E3111="monthly",DATE(IF(MONTH(H3111)=12,YEAR(H3111)+1,YEAR(H3111)),VLOOKUP(MONTH(H3111),index!$D$2:$G$13,2,0),DAY(H3111)),
IF(E3111="quarterly",DATE(IF(MONTH(H3111)&gt;=10,YEAR(H3111)+1,YEAR(H3111)),VLOOKUP(MONTH(H3111),index!$D$2:$G$13,3,0),DAY(H3111)),
IF(E3111="halfyearly",DATE(IF(MONTH(H3111)&gt;=7,YEAR(H3111)+1,YEAR(H3111)),VLOOKUP(MONTH(H3111),index!$D$2:$G$13,4,0),DAY(H3111)),
DATE(YEAR(H3111)+1,MONTH(H3111),DAY(H3111)))))-H3111))+H3111)</f>
        <v/>
      </c>
      <c r="J3111" s="9" t="str">
        <f t="shared" si="310"/>
        <v/>
      </c>
      <c r="K3111" s="11" t="str">
        <f t="shared" si="311"/>
        <v/>
      </c>
      <c r="L3111" s="11" t="str">
        <f t="shared" si="312"/>
        <v/>
      </c>
      <c r="M3111" s="11" t="str">
        <f>IF(A3111="","",VLOOKUP(E3111,index!$A$1:$B$6,2,0)*K3111*G3111)</f>
        <v/>
      </c>
      <c r="N3111" s="11" t="str">
        <f>IF(A3111="","",-PMT(G3111*VLOOKUP(E3111,index!$A$1:$B$6,2,0),C3111,F3111,0,0))</f>
        <v/>
      </c>
      <c r="O3111" s="11" t="str">
        <f t="shared" si="313"/>
        <v/>
      </c>
      <c r="P3111" s="11" t="str">
        <f t="shared" si="308"/>
        <v/>
      </c>
    </row>
    <row r="3112" spans="1:16" x14ac:dyDescent="0.25">
      <c r="A3112" s="9" t="str">
        <f>IF(A3111="","",IF(B3111&lt;C3111,A3111,IF(A3111=MAX('entry data'!$B$8:$B$507),"",A3111+1)))</f>
        <v/>
      </c>
      <c r="B3112" s="9" t="str">
        <f t="shared" si="309"/>
        <v/>
      </c>
      <c r="C3112" s="9" t="str">
        <f>IF(ISERROR(VLOOKUP(A3112,'entry data'!B:G,6,0)),"",VLOOKUP(A3112,'entry data'!B:G,6,0))</f>
        <v/>
      </c>
      <c r="D3112" s="9" t="str">
        <f>IF(ISERROR(VLOOKUP(A3112,'entry data'!B:C,2,0)),"",VLOOKUP(A3112,'entry data'!B:C,2,0))</f>
        <v/>
      </c>
      <c r="E3112" s="9" t="str">
        <f>IF(ISERROR(VLOOKUP(A3112,'entry data'!B:E,4,0)),"",VLOOKUP(A3112,'entry data'!B:E,4,0))</f>
        <v/>
      </c>
      <c r="F3112" s="11" t="str">
        <f>IF(A3112="","",IF(ISERROR(VLOOKUP(A3112,'entry data'!B:F,5,0)),"",VLOOKUP(A3112,'entry data'!B:F,5,0)))</f>
        <v/>
      </c>
      <c r="G3112" s="12" t="str">
        <f>IF(A3112="","",IF(ISERROR(VLOOKUP(A3112,'entry data'!B:I,8,0)),"",VLOOKUP(A3112,'entry data'!B:I,7,0)))</f>
        <v/>
      </c>
      <c r="H3112" s="13" t="str">
        <f>IF(A3112="","",IF(B3112=1,VLOOKUP(A3112,'entry data'!B:D,3,0),I3111))</f>
        <v/>
      </c>
      <c r="I3112" s="14" t="str">
        <f>IF(A3112="","",IF(E3112="weekly",7,IF(E3112="fortnightly",14,IF(E3112="monthly",DATE(IF(MONTH(H3112)=12,YEAR(H3112)+1,YEAR(H3112)),VLOOKUP(MONTH(H3112),index!$D$2:$G$13,2,0),DAY(H3112)),
IF(E3112="quarterly",DATE(IF(MONTH(H3112)&gt;=10,YEAR(H3112)+1,YEAR(H3112)),VLOOKUP(MONTH(H3112),index!$D$2:$G$13,3,0),DAY(H3112)),
IF(E3112="halfyearly",DATE(IF(MONTH(H3112)&gt;=7,YEAR(H3112)+1,YEAR(H3112)),VLOOKUP(MONTH(H3112),index!$D$2:$G$13,4,0),DAY(H3112)),
DATE(YEAR(H3112)+1,MONTH(H3112),DAY(H3112)))))-H3112))+H3112)</f>
        <v/>
      </c>
      <c r="J3112" s="9" t="str">
        <f t="shared" si="310"/>
        <v/>
      </c>
      <c r="K3112" s="11" t="str">
        <f t="shared" si="311"/>
        <v/>
      </c>
      <c r="L3112" s="11" t="str">
        <f t="shared" si="312"/>
        <v/>
      </c>
      <c r="M3112" s="11" t="str">
        <f>IF(A3112="","",VLOOKUP(E3112,index!$A$1:$B$6,2,0)*K3112*G3112)</f>
        <v/>
      </c>
      <c r="N3112" s="11" t="str">
        <f>IF(A3112="","",-PMT(G3112*VLOOKUP(E3112,index!$A$1:$B$6,2,0),C3112,F3112,0,0))</f>
        <v/>
      </c>
      <c r="O3112" s="11" t="str">
        <f t="shared" si="313"/>
        <v/>
      </c>
      <c r="P3112" s="11" t="str">
        <f t="shared" si="308"/>
        <v/>
      </c>
    </row>
    <row r="3113" spans="1:16" x14ac:dyDescent="0.25">
      <c r="A3113" s="9" t="str">
        <f>IF(A3112="","",IF(B3112&lt;C3112,A3112,IF(A3112=MAX('entry data'!$B$8:$B$507),"",A3112+1)))</f>
        <v/>
      </c>
      <c r="B3113" s="9" t="str">
        <f t="shared" si="309"/>
        <v/>
      </c>
      <c r="C3113" s="9" t="str">
        <f>IF(ISERROR(VLOOKUP(A3113,'entry data'!B:G,6,0)),"",VLOOKUP(A3113,'entry data'!B:G,6,0))</f>
        <v/>
      </c>
      <c r="D3113" s="9" t="str">
        <f>IF(ISERROR(VLOOKUP(A3113,'entry data'!B:C,2,0)),"",VLOOKUP(A3113,'entry data'!B:C,2,0))</f>
        <v/>
      </c>
      <c r="E3113" s="9" t="str">
        <f>IF(ISERROR(VLOOKUP(A3113,'entry data'!B:E,4,0)),"",VLOOKUP(A3113,'entry data'!B:E,4,0))</f>
        <v/>
      </c>
      <c r="F3113" s="11" t="str">
        <f>IF(A3113="","",IF(ISERROR(VLOOKUP(A3113,'entry data'!B:F,5,0)),"",VLOOKUP(A3113,'entry data'!B:F,5,0)))</f>
        <v/>
      </c>
      <c r="G3113" s="12" t="str">
        <f>IF(A3113="","",IF(ISERROR(VLOOKUP(A3113,'entry data'!B:I,8,0)),"",VLOOKUP(A3113,'entry data'!B:I,7,0)))</f>
        <v/>
      </c>
      <c r="H3113" s="13" t="str">
        <f>IF(A3113="","",IF(B3113=1,VLOOKUP(A3113,'entry data'!B:D,3,0),I3112))</f>
        <v/>
      </c>
      <c r="I3113" s="14" t="str">
        <f>IF(A3113="","",IF(E3113="weekly",7,IF(E3113="fortnightly",14,IF(E3113="monthly",DATE(IF(MONTH(H3113)=12,YEAR(H3113)+1,YEAR(H3113)),VLOOKUP(MONTH(H3113),index!$D$2:$G$13,2,0),DAY(H3113)),
IF(E3113="quarterly",DATE(IF(MONTH(H3113)&gt;=10,YEAR(H3113)+1,YEAR(H3113)),VLOOKUP(MONTH(H3113),index!$D$2:$G$13,3,0),DAY(H3113)),
IF(E3113="halfyearly",DATE(IF(MONTH(H3113)&gt;=7,YEAR(H3113)+1,YEAR(H3113)),VLOOKUP(MONTH(H3113),index!$D$2:$G$13,4,0),DAY(H3113)),
DATE(YEAR(H3113)+1,MONTH(H3113),DAY(H3113)))))-H3113))+H3113)</f>
        <v/>
      </c>
      <c r="J3113" s="9" t="str">
        <f t="shared" si="310"/>
        <v/>
      </c>
      <c r="K3113" s="11" t="str">
        <f t="shared" si="311"/>
        <v/>
      </c>
      <c r="L3113" s="11" t="str">
        <f t="shared" si="312"/>
        <v/>
      </c>
      <c r="M3113" s="11" t="str">
        <f>IF(A3113="","",VLOOKUP(E3113,index!$A$1:$B$6,2,0)*K3113*G3113)</f>
        <v/>
      </c>
      <c r="N3113" s="11" t="str">
        <f>IF(A3113="","",-PMT(G3113*VLOOKUP(E3113,index!$A$1:$B$6,2,0),C3113,F3113,0,0))</f>
        <v/>
      </c>
      <c r="O3113" s="11" t="str">
        <f t="shared" si="313"/>
        <v/>
      </c>
      <c r="P3113" s="11" t="str">
        <f t="shared" si="308"/>
        <v/>
      </c>
    </row>
    <row r="3114" spans="1:16" x14ac:dyDescent="0.25">
      <c r="A3114" s="9" t="str">
        <f>IF(A3113="","",IF(B3113&lt;C3113,A3113,IF(A3113=MAX('entry data'!$B$8:$B$507),"",A3113+1)))</f>
        <v/>
      </c>
      <c r="B3114" s="9" t="str">
        <f t="shared" si="309"/>
        <v/>
      </c>
      <c r="C3114" s="9" t="str">
        <f>IF(ISERROR(VLOOKUP(A3114,'entry data'!B:G,6,0)),"",VLOOKUP(A3114,'entry data'!B:G,6,0))</f>
        <v/>
      </c>
      <c r="D3114" s="9" t="str">
        <f>IF(ISERROR(VLOOKUP(A3114,'entry data'!B:C,2,0)),"",VLOOKUP(A3114,'entry data'!B:C,2,0))</f>
        <v/>
      </c>
      <c r="E3114" s="9" t="str">
        <f>IF(ISERROR(VLOOKUP(A3114,'entry data'!B:E,4,0)),"",VLOOKUP(A3114,'entry data'!B:E,4,0))</f>
        <v/>
      </c>
      <c r="F3114" s="11" t="str">
        <f>IF(A3114="","",IF(ISERROR(VLOOKUP(A3114,'entry data'!B:F,5,0)),"",VLOOKUP(A3114,'entry data'!B:F,5,0)))</f>
        <v/>
      </c>
      <c r="G3114" s="12" t="str">
        <f>IF(A3114="","",IF(ISERROR(VLOOKUP(A3114,'entry data'!B:I,8,0)),"",VLOOKUP(A3114,'entry data'!B:I,7,0)))</f>
        <v/>
      </c>
      <c r="H3114" s="13" t="str">
        <f>IF(A3114="","",IF(B3114=1,VLOOKUP(A3114,'entry data'!B:D,3,0),I3113))</f>
        <v/>
      </c>
      <c r="I3114" s="14" t="str">
        <f>IF(A3114="","",IF(E3114="weekly",7,IF(E3114="fortnightly",14,IF(E3114="monthly",DATE(IF(MONTH(H3114)=12,YEAR(H3114)+1,YEAR(H3114)),VLOOKUP(MONTH(H3114),index!$D$2:$G$13,2,0),DAY(H3114)),
IF(E3114="quarterly",DATE(IF(MONTH(H3114)&gt;=10,YEAR(H3114)+1,YEAR(H3114)),VLOOKUP(MONTH(H3114),index!$D$2:$G$13,3,0),DAY(H3114)),
IF(E3114="halfyearly",DATE(IF(MONTH(H3114)&gt;=7,YEAR(H3114)+1,YEAR(H3114)),VLOOKUP(MONTH(H3114),index!$D$2:$G$13,4,0),DAY(H3114)),
DATE(YEAR(H3114)+1,MONTH(H3114),DAY(H3114)))))-H3114))+H3114)</f>
        <v/>
      </c>
      <c r="J3114" s="9" t="str">
        <f t="shared" si="310"/>
        <v/>
      </c>
      <c r="K3114" s="11" t="str">
        <f t="shared" si="311"/>
        <v/>
      </c>
      <c r="L3114" s="11" t="str">
        <f t="shared" si="312"/>
        <v/>
      </c>
      <c r="M3114" s="11" t="str">
        <f>IF(A3114="","",VLOOKUP(E3114,index!$A$1:$B$6,2,0)*K3114*G3114)</f>
        <v/>
      </c>
      <c r="N3114" s="11" t="str">
        <f>IF(A3114="","",-PMT(G3114*VLOOKUP(E3114,index!$A$1:$B$6,2,0),C3114,F3114,0,0))</f>
        <v/>
      </c>
      <c r="O3114" s="11" t="str">
        <f t="shared" si="313"/>
        <v/>
      </c>
      <c r="P3114" s="11" t="str">
        <f t="shared" si="308"/>
        <v/>
      </c>
    </row>
    <row r="3115" spans="1:16" x14ac:dyDescent="0.25">
      <c r="A3115" s="9" t="str">
        <f>IF(A3114="","",IF(B3114&lt;C3114,A3114,IF(A3114=MAX('entry data'!$B$8:$B$507),"",A3114+1)))</f>
        <v/>
      </c>
      <c r="B3115" s="9" t="str">
        <f t="shared" si="309"/>
        <v/>
      </c>
      <c r="C3115" s="9" t="str">
        <f>IF(ISERROR(VLOOKUP(A3115,'entry data'!B:G,6,0)),"",VLOOKUP(A3115,'entry data'!B:G,6,0))</f>
        <v/>
      </c>
      <c r="D3115" s="9" t="str">
        <f>IF(ISERROR(VLOOKUP(A3115,'entry data'!B:C,2,0)),"",VLOOKUP(A3115,'entry data'!B:C,2,0))</f>
        <v/>
      </c>
      <c r="E3115" s="9" t="str">
        <f>IF(ISERROR(VLOOKUP(A3115,'entry data'!B:E,4,0)),"",VLOOKUP(A3115,'entry data'!B:E,4,0))</f>
        <v/>
      </c>
      <c r="F3115" s="11" t="str">
        <f>IF(A3115="","",IF(ISERROR(VLOOKUP(A3115,'entry data'!B:F,5,0)),"",VLOOKUP(A3115,'entry data'!B:F,5,0)))</f>
        <v/>
      </c>
      <c r="G3115" s="12" t="str">
        <f>IF(A3115="","",IF(ISERROR(VLOOKUP(A3115,'entry data'!B:I,8,0)),"",VLOOKUP(A3115,'entry data'!B:I,7,0)))</f>
        <v/>
      </c>
      <c r="H3115" s="13" t="str">
        <f>IF(A3115="","",IF(B3115=1,VLOOKUP(A3115,'entry data'!B:D,3,0),I3114))</f>
        <v/>
      </c>
      <c r="I3115" s="14" t="str">
        <f>IF(A3115="","",IF(E3115="weekly",7,IF(E3115="fortnightly",14,IF(E3115="monthly",DATE(IF(MONTH(H3115)=12,YEAR(H3115)+1,YEAR(H3115)),VLOOKUP(MONTH(H3115),index!$D$2:$G$13,2,0),DAY(H3115)),
IF(E3115="quarterly",DATE(IF(MONTH(H3115)&gt;=10,YEAR(H3115)+1,YEAR(H3115)),VLOOKUP(MONTH(H3115),index!$D$2:$G$13,3,0),DAY(H3115)),
IF(E3115="halfyearly",DATE(IF(MONTH(H3115)&gt;=7,YEAR(H3115)+1,YEAR(H3115)),VLOOKUP(MONTH(H3115),index!$D$2:$G$13,4,0),DAY(H3115)),
DATE(YEAR(H3115)+1,MONTH(H3115),DAY(H3115)))))-H3115))+H3115)</f>
        <v/>
      </c>
      <c r="J3115" s="9" t="str">
        <f t="shared" si="310"/>
        <v/>
      </c>
      <c r="K3115" s="11" t="str">
        <f t="shared" si="311"/>
        <v/>
      </c>
      <c r="L3115" s="11" t="str">
        <f t="shared" si="312"/>
        <v/>
      </c>
      <c r="M3115" s="11" t="str">
        <f>IF(A3115="","",VLOOKUP(E3115,index!$A$1:$B$6,2,0)*K3115*G3115)</f>
        <v/>
      </c>
      <c r="N3115" s="11" t="str">
        <f>IF(A3115="","",-PMT(G3115*VLOOKUP(E3115,index!$A$1:$B$6,2,0),C3115,F3115,0,0))</f>
        <v/>
      </c>
      <c r="O3115" s="11" t="str">
        <f t="shared" si="313"/>
        <v/>
      </c>
      <c r="P3115" s="11" t="str">
        <f t="shared" si="308"/>
        <v/>
      </c>
    </row>
    <row r="3116" spans="1:16" x14ac:dyDescent="0.25">
      <c r="A3116" s="9" t="str">
        <f>IF(A3115="","",IF(B3115&lt;C3115,A3115,IF(A3115=MAX('entry data'!$B$8:$B$507),"",A3115+1)))</f>
        <v/>
      </c>
      <c r="B3116" s="9" t="str">
        <f t="shared" si="309"/>
        <v/>
      </c>
      <c r="C3116" s="9" t="str">
        <f>IF(ISERROR(VLOOKUP(A3116,'entry data'!B:G,6,0)),"",VLOOKUP(A3116,'entry data'!B:G,6,0))</f>
        <v/>
      </c>
      <c r="D3116" s="9" t="str">
        <f>IF(ISERROR(VLOOKUP(A3116,'entry data'!B:C,2,0)),"",VLOOKUP(A3116,'entry data'!B:C,2,0))</f>
        <v/>
      </c>
      <c r="E3116" s="9" t="str">
        <f>IF(ISERROR(VLOOKUP(A3116,'entry data'!B:E,4,0)),"",VLOOKUP(A3116,'entry data'!B:E,4,0))</f>
        <v/>
      </c>
      <c r="F3116" s="11" t="str">
        <f>IF(A3116="","",IF(ISERROR(VLOOKUP(A3116,'entry data'!B:F,5,0)),"",VLOOKUP(A3116,'entry data'!B:F,5,0)))</f>
        <v/>
      </c>
      <c r="G3116" s="12" t="str">
        <f>IF(A3116="","",IF(ISERROR(VLOOKUP(A3116,'entry data'!B:I,8,0)),"",VLOOKUP(A3116,'entry data'!B:I,7,0)))</f>
        <v/>
      </c>
      <c r="H3116" s="13" t="str">
        <f>IF(A3116="","",IF(B3116=1,VLOOKUP(A3116,'entry data'!B:D,3,0),I3115))</f>
        <v/>
      </c>
      <c r="I3116" s="14" t="str">
        <f>IF(A3116="","",IF(E3116="weekly",7,IF(E3116="fortnightly",14,IF(E3116="monthly",DATE(IF(MONTH(H3116)=12,YEAR(H3116)+1,YEAR(H3116)),VLOOKUP(MONTH(H3116),index!$D$2:$G$13,2,0),DAY(H3116)),
IF(E3116="quarterly",DATE(IF(MONTH(H3116)&gt;=10,YEAR(H3116)+1,YEAR(H3116)),VLOOKUP(MONTH(H3116),index!$D$2:$G$13,3,0),DAY(H3116)),
IF(E3116="halfyearly",DATE(IF(MONTH(H3116)&gt;=7,YEAR(H3116)+1,YEAR(H3116)),VLOOKUP(MONTH(H3116),index!$D$2:$G$13,4,0),DAY(H3116)),
DATE(YEAR(H3116)+1,MONTH(H3116),DAY(H3116)))))-H3116))+H3116)</f>
        <v/>
      </c>
      <c r="J3116" s="9" t="str">
        <f t="shared" si="310"/>
        <v/>
      </c>
      <c r="K3116" s="11" t="str">
        <f t="shared" si="311"/>
        <v/>
      </c>
      <c r="L3116" s="11" t="str">
        <f t="shared" si="312"/>
        <v/>
      </c>
      <c r="M3116" s="11" t="str">
        <f>IF(A3116="","",VLOOKUP(E3116,index!$A$1:$B$6,2,0)*K3116*G3116)</f>
        <v/>
      </c>
      <c r="N3116" s="11" t="str">
        <f>IF(A3116="","",-PMT(G3116*VLOOKUP(E3116,index!$A$1:$B$6,2,0),C3116,F3116,0,0))</f>
        <v/>
      </c>
      <c r="O3116" s="11" t="str">
        <f t="shared" si="313"/>
        <v/>
      </c>
      <c r="P3116" s="11" t="str">
        <f t="shared" si="308"/>
        <v/>
      </c>
    </row>
    <row r="3117" spans="1:16" x14ac:dyDescent="0.25">
      <c r="A3117" s="9" t="str">
        <f>IF(A3116="","",IF(B3116&lt;C3116,A3116,IF(A3116=MAX('entry data'!$B$8:$B$507),"",A3116+1)))</f>
        <v/>
      </c>
      <c r="B3117" s="9" t="str">
        <f t="shared" si="309"/>
        <v/>
      </c>
      <c r="C3117" s="9" t="str">
        <f>IF(ISERROR(VLOOKUP(A3117,'entry data'!B:G,6,0)),"",VLOOKUP(A3117,'entry data'!B:G,6,0))</f>
        <v/>
      </c>
      <c r="D3117" s="9" t="str">
        <f>IF(ISERROR(VLOOKUP(A3117,'entry data'!B:C,2,0)),"",VLOOKUP(A3117,'entry data'!B:C,2,0))</f>
        <v/>
      </c>
      <c r="E3117" s="9" t="str">
        <f>IF(ISERROR(VLOOKUP(A3117,'entry data'!B:E,4,0)),"",VLOOKUP(A3117,'entry data'!B:E,4,0))</f>
        <v/>
      </c>
      <c r="F3117" s="11" t="str">
        <f>IF(A3117="","",IF(ISERROR(VLOOKUP(A3117,'entry data'!B:F,5,0)),"",VLOOKUP(A3117,'entry data'!B:F,5,0)))</f>
        <v/>
      </c>
      <c r="G3117" s="12" t="str">
        <f>IF(A3117="","",IF(ISERROR(VLOOKUP(A3117,'entry data'!B:I,8,0)),"",VLOOKUP(A3117,'entry data'!B:I,7,0)))</f>
        <v/>
      </c>
      <c r="H3117" s="13" t="str">
        <f>IF(A3117="","",IF(B3117=1,VLOOKUP(A3117,'entry data'!B:D,3,0),I3116))</f>
        <v/>
      </c>
      <c r="I3117" s="14" t="str">
        <f>IF(A3117="","",IF(E3117="weekly",7,IF(E3117="fortnightly",14,IF(E3117="monthly",DATE(IF(MONTH(H3117)=12,YEAR(H3117)+1,YEAR(H3117)),VLOOKUP(MONTH(H3117),index!$D$2:$G$13,2,0),DAY(H3117)),
IF(E3117="quarterly",DATE(IF(MONTH(H3117)&gt;=10,YEAR(H3117)+1,YEAR(H3117)),VLOOKUP(MONTH(H3117),index!$D$2:$G$13,3,0),DAY(H3117)),
IF(E3117="halfyearly",DATE(IF(MONTH(H3117)&gt;=7,YEAR(H3117)+1,YEAR(H3117)),VLOOKUP(MONTH(H3117),index!$D$2:$G$13,4,0),DAY(H3117)),
DATE(YEAR(H3117)+1,MONTH(H3117),DAY(H3117)))))-H3117))+H3117)</f>
        <v/>
      </c>
      <c r="J3117" s="9" t="str">
        <f t="shared" si="310"/>
        <v/>
      </c>
      <c r="K3117" s="11" t="str">
        <f t="shared" si="311"/>
        <v/>
      </c>
      <c r="L3117" s="11" t="str">
        <f t="shared" si="312"/>
        <v/>
      </c>
      <c r="M3117" s="11" t="str">
        <f>IF(A3117="","",VLOOKUP(E3117,index!$A$1:$B$6,2,0)*K3117*G3117)</f>
        <v/>
      </c>
      <c r="N3117" s="11" t="str">
        <f>IF(A3117="","",-PMT(G3117*VLOOKUP(E3117,index!$A$1:$B$6,2,0),C3117,F3117,0,0))</f>
        <v/>
      </c>
      <c r="O3117" s="11" t="str">
        <f t="shared" si="313"/>
        <v/>
      </c>
      <c r="P3117" s="11" t="str">
        <f t="shared" si="308"/>
        <v/>
      </c>
    </row>
    <row r="3118" spans="1:16" x14ac:dyDescent="0.25">
      <c r="A3118" s="9" t="str">
        <f>IF(A3117="","",IF(B3117&lt;C3117,A3117,IF(A3117=MAX('entry data'!$B$8:$B$507),"",A3117+1)))</f>
        <v/>
      </c>
      <c r="B3118" s="9" t="str">
        <f t="shared" si="309"/>
        <v/>
      </c>
      <c r="C3118" s="9" t="str">
        <f>IF(ISERROR(VLOOKUP(A3118,'entry data'!B:G,6,0)),"",VLOOKUP(A3118,'entry data'!B:G,6,0))</f>
        <v/>
      </c>
      <c r="D3118" s="9" t="str">
        <f>IF(ISERROR(VLOOKUP(A3118,'entry data'!B:C,2,0)),"",VLOOKUP(A3118,'entry data'!B:C,2,0))</f>
        <v/>
      </c>
      <c r="E3118" s="9" t="str">
        <f>IF(ISERROR(VLOOKUP(A3118,'entry data'!B:E,4,0)),"",VLOOKUP(A3118,'entry data'!B:E,4,0))</f>
        <v/>
      </c>
      <c r="F3118" s="11" t="str">
        <f>IF(A3118="","",IF(ISERROR(VLOOKUP(A3118,'entry data'!B:F,5,0)),"",VLOOKUP(A3118,'entry data'!B:F,5,0)))</f>
        <v/>
      </c>
      <c r="G3118" s="12" t="str">
        <f>IF(A3118="","",IF(ISERROR(VLOOKUP(A3118,'entry data'!B:I,8,0)),"",VLOOKUP(A3118,'entry data'!B:I,7,0)))</f>
        <v/>
      </c>
      <c r="H3118" s="13" t="str">
        <f>IF(A3118="","",IF(B3118=1,VLOOKUP(A3118,'entry data'!B:D,3,0),I3117))</f>
        <v/>
      </c>
      <c r="I3118" s="14" t="str">
        <f>IF(A3118="","",IF(E3118="weekly",7,IF(E3118="fortnightly",14,IF(E3118="monthly",DATE(IF(MONTH(H3118)=12,YEAR(H3118)+1,YEAR(H3118)),VLOOKUP(MONTH(H3118),index!$D$2:$G$13,2,0),DAY(H3118)),
IF(E3118="quarterly",DATE(IF(MONTH(H3118)&gt;=10,YEAR(H3118)+1,YEAR(H3118)),VLOOKUP(MONTH(H3118),index!$D$2:$G$13,3,0),DAY(H3118)),
IF(E3118="halfyearly",DATE(IF(MONTH(H3118)&gt;=7,YEAR(H3118)+1,YEAR(H3118)),VLOOKUP(MONTH(H3118),index!$D$2:$G$13,4,0),DAY(H3118)),
DATE(YEAR(H3118)+1,MONTH(H3118),DAY(H3118)))))-H3118))+H3118)</f>
        <v/>
      </c>
      <c r="J3118" s="9" t="str">
        <f t="shared" si="310"/>
        <v/>
      </c>
      <c r="K3118" s="11" t="str">
        <f t="shared" si="311"/>
        <v/>
      </c>
      <c r="L3118" s="11" t="str">
        <f t="shared" si="312"/>
        <v/>
      </c>
      <c r="M3118" s="11" t="str">
        <f>IF(A3118="","",VLOOKUP(E3118,index!$A$1:$B$6,2,0)*K3118*G3118)</f>
        <v/>
      </c>
      <c r="N3118" s="11" t="str">
        <f>IF(A3118="","",-PMT(G3118*VLOOKUP(E3118,index!$A$1:$B$6,2,0),C3118,F3118,0,0))</f>
        <v/>
      </c>
      <c r="O3118" s="11" t="str">
        <f t="shared" si="313"/>
        <v/>
      </c>
      <c r="P3118" s="11" t="str">
        <f t="shared" si="308"/>
        <v/>
      </c>
    </row>
    <row r="3119" spans="1:16" x14ac:dyDescent="0.25">
      <c r="A3119" s="9" t="str">
        <f>IF(A3118="","",IF(B3118&lt;C3118,A3118,IF(A3118=MAX('entry data'!$B$8:$B$507),"",A3118+1)))</f>
        <v/>
      </c>
      <c r="B3119" s="9" t="str">
        <f t="shared" si="309"/>
        <v/>
      </c>
      <c r="C3119" s="9" t="str">
        <f>IF(ISERROR(VLOOKUP(A3119,'entry data'!B:G,6,0)),"",VLOOKUP(A3119,'entry data'!B:G,6,0))</f>
        <v/>
      </c>
      <c r="D3119" s="9" t="str">
        <f>IF(ISERROR(VLOOKUP(A3119,'entry data'!B:C,2,0)),"",VLOOKUP(A3119,'entry data'!B:C,2,0))</f>
        <v/>
      </c>
      <c r="E3119" s="9" t="str">
        <f>IF(ISERROR(VLOOKUP(A3119,'entry data'!B:E,4,0)),"",VLOOKUP(A3119,'entry data'!B:E,4,0))</f>
        <v/>
      </c>
      <c r="F3119" s="11" t="str">
        <f>IF(A3119="","",IF(ISERROR(VLOOKUP(A3119,'entry data'!B:F,5,0)),"",VLOOKUP(A3119,'entry data'!B:F,5,0)))</f>
        <v/>
      </c>
      <c r="G3119" s="12" t="str">
        <f>IF(A3119="","",IF(ISERROR(VLOOKUP(A3119,'entry data'!B:I,8,0)),"",VLOOKUP(A3119,'entry data'!B:I,7,0)))</f>
        <v/>
      </c>
      <c r="H3119" s="13" t="str">
        <f>IF(A3119="","",IF(B3119=1,VLOOKUP(A3119,'entry data'!B:D,3,0),I3118))</f>
        <v/>
      </c>
      <c r="I3119" s="14" t="str">
        <f>IF(A3119="","",IF(E3119="weekly",7,IF(E3119="fortnightly",14,IF(E3119="monthly",DATE(IF(MONTH(H3119)=12,YEAR(H3119)+1,YEAR(H3119)),VLOOKUP(MONTH(H3119),index!$D$2:$G$13,2,0),DAY(H3119)),
IF(E3119="quarterly",DATE(IF(MONTH(H3119)&gt;=10,YEAR(H3119)+1,YEAR(H3119)),VLOOKUP(MONTH(H3119),index!$D$2:$G$13,3,0),DAY(H3119)),
IF(E3119="halfyearly",DATE(IF(MONTH(H3119)&gt;=7,YEAR(H3119)+1,YEAR(H3119)),VLOOKUP(MONTH(H3119),index!$D$2:$G$13,4,0),DAY(H3119)),
DATE(YEAR(H3119)+1,MONTH(H3119),DAY(H3119)))))-H3119))+H3119)</f>
        <v/>
      </c>
      <c r="J3119" s="9" t="str">
        <f t="shared" si="310"/>
        <v/>
      </c>
      <c r="K3119" s="11" t="str">
        <f t="shared" si="311"/>
        <v/>
      </c>
      <c r="L3119" s="11" t="str">
        <f t="shared" si="312"/>
        <v/>
      </c>
      <c r="M3119" s="11" t="str">
        <f>IF(A3119="","",VLOOKUP(E3119,index!$A$1:$B$6,2,0)*K3119*G3119)</f>
        <v/>
      </c>
      <c r="N3119" s="11" t="str">
        <f>IF(A3119="","",-PMT(G3119*VLOOKUP(E3119,index!$A$1:$B$6,2,0),C3119,F3119,0,0))</f>
        <v/>
      </c>
      <c r="O3119" s="11" t="str">
        <f t="shared" si="313"/>
        <v/>
      </c>
      <c r="P3119" s="11" t="str">
        <f t="shared" si="308"/>
        <v/>
      </c>
    </row>
    <row r="3120" spans="1:16" x14ac:dyDescent="0.25">
      <c r="A3120" s="9" t="str">
        <f>IF(A3119="","",IF(B3119&lt;C3119,A3119,IF(A3119=MAX('entry data'!$B$8:$B$507),"",A3119+1)))</f>
        <v/>
      </c>
      <c r="B3120" s="9" t="str">
        <f t="shared" si="309"/>
        <v/>
      </c>
      <c r="C3120" s="9" t="str">
        <f>IF(ISERROR(VLOOKUP(A3120,'entry data'!B:G,6,0)),"",VLOOKUP(A3120,'entry data'!B:G,6,0))</f>
        <v/>
      </c>
      <c r="D3120" s="9" t="str">
        <f>IF(ISERROR(VLOOKUP(A3120,'entry data'!B:C,2,0)),"",VLOOKUP(A3120,'entry data'!B:C,2,0))</f>
        <v/>
      </c>
      <c r="E3120" s="9" t="str">
        <f>IF(ISERROR(VLOOKUP(A3120,'entry data'!B:E,4,0)),"",VLOOKUP(A3120,'entry data'!B:E,4,0))</f>
        <v/>
      </c>
      <c r="F3120" s="11" t="str">
        <f>IF(A3120="","",IF(ISERROR(VLOOKUP(A3120,'entry data'!B:F,5,0)),"",VLOOKUP(A3120,'entry data'!B:F,5,0)))</f>
        <v/>
      </c>
      <c r="G3120" s="12" t="str">
        <f>IF(A3120="","",IF(ISERROR(VLOOKUP(A3120,'entry data'!B:I,8,0)),"",VLOOKUP(A3120,'entry data'!B:I,7,0)))</f>
        <v/>
      </c>
      <c r="H3120" s="13" t="str">
        <f>IF(A3120="","",IF(B3120=1,VLOOKUP(A3120,'entry data'!B:D,3,0),I3119))</f>
        <v/>
      </c>
      <c r="I3120" s="14" t="str">
        <f>IF(A3120="","",IF(E3120="weekly",7,IF(E3120="fortnightly",14,IF(E3120="monthly",DATE(IF(MONTH(H3120)=12,YEAR(H3120)+1,YEAR(H3120)),VLOOKUP(MONTH(H3120),index!$D$2:$G$13,2,0),DAY(H3120)),
IF(E3120="quarterly",DATE(IF(MONTH(H3120)&gt;=10,YEAR(H3120)+1,YEAR(H3120)),VLOOKUP(MONTH(H3120),index!$D$2:$G$13,3,0),DAY(H3120)),
IF(E3120="halfyearly",DATE(IF(MONTH(H3120)&gt;=7,YEAR(H3120)+1,YEAR(H3120)),VLOOKUP(MONTH(H3120),index!$D$2:$G$13,4,0),DAY(H3120)),
DATE(YEAR(H3120)+1,MONTH(H3120),DAY(H3120)))))-H3120))+H3120)</f>
        <v/>
      </c>
      <c r="J3120" s="9" t="str">
        <f t="shared" si="310"/>
        <v/>
      </c>
      <c r="K3120" s="11" t="str">
        <f t="shared" si="311"/>
        <v/>
      </c>
      <c r="L3120" s="11" t="str">
        <f t="shared" si="312"/>
        <v/>
      </c>
      <c r="M3120" s="11" t="str">
        <f>IF(A3120="","",VLOOKUP(E3120,index!$A$1:$B$6,2,0)*K3120*G3120)</f>
        <v/>
      </c>
      <c r="N3120" s="11" t="str">
        <f>IF(A3120="","",-PMT(G3120*VLOOKUP(E3120,index!$A$1:$B$6,2,0),C3120,F3120,0,0))</f>
        <v/>
      </c>
      <c r="O3120" s="11" t="str">
        <f t="shared" si="313"/>
        <v/>
      </c>
      <c r="P3120" s="11" t="str">
        <f t="shared" si="308"/>
        <v/>
      </c>
    </row>
    <row r="3121" spans="1:16" x14ac:dyDescent="0.25">
      <c r="A3121" s="9" t="str">
        <f>IF(A3120="","",IF(B3120&lt;C3120,A3120,IF(A3120=MAX('entry data'!$B$8:$B$507),"",A3120+1)))</f>
        <v/>
      </c>
      <c r="B3121" s="9" t="str">
        <f t="shared" si="309"/>
        <v/>
      </c>
      <c r="C3121" s="9" t="str">
        <f>IF(ISERROR(VLOOKUP(A3121,'entry data'!B:G,6,0)),"",VLOOKUP(A3121,'entry data'!B:G,6,0))</f>
        <v/>
      </c>
      <c r="D3121" s="9" t="str">
        <f>IF(ISERROR(VLOOKUP(A3121,'entry data'!B:C,2,0)),"",VLOOKUP(A3121,'entry data'!B:C,2,0))</f>
        <v/>
      </c>
      <c r="E3121" s="9" t="str">
        <f>IF(ISERROR(VLOOKUP(A3121,'entry data'!B:E,4,0)),"",VLOOKUP(A3121,'entry data'!B:E,4,0))</f>
        <v/>
      </c>
      <c r="F3121" s="11" t="str">
        <f>IF(A3121="","",IF(ISERROR(VLOOKUP(A3121,'entry data'!B:F,5,0)),"",VLOOKUP(A3121,'entry data'!B:F,5,0)))</f>
        <v/>
      </c>
      <c r="G3121" s="12" t="str">
        <f>IF(A3121="","",IF(ISERROR(VLOOKUP(A3121,'entry data'!B:I,8,0)),"",VLOOKUP(A3121,'entry data'!B:I,7,0)))</f>
        <v/>
      </c>
      <c r="H3121" s="13" t="str">
        <f>IF(A3121="","",IF(B3121=1,VLOOKUP(A3121,'entry data'!B:D,3,0),I3120))</f>
        <v/>
      </c>
      <c r="I3121" s="14" t="str">
        <f>IF(A3121="","",IF(E3121="weekly",7,IF(E3121="fortnightly",14,IF(E3121="monthly",DATE(IF(MONTH(H3121)=12,YEAR(H3121)+1,YEAR(H3121)),VLOOKUP(MONTH(H3121),index!$D$2:$G$13,2,0),DAY(H3121)),
IF(E3121="quarterly",DATE(IF(MONTH(H3121)&gt;=10,YEAR(H3121)+1,YEAR(H3121)),VLOOKUP(MONTH(H3121),index!$D$2:$G$13,3,0),DAY(H3121)),
IF(E3121="halfyearly",DATE(IF(MONTH(H3121)&gt;=7,YEAR(H3121)+1,YEAR(H3121)),VLOOKUP(MONTH(H3121),index!$D$2:$G$13,4,0),DAY(H3121)),
DATE(YEAR(H3121)+1,MONTH(H3121),DAY(H3121)))))-H3121))+H3121)</f>
        <v/>
      </c>
      <c r="J3121" s="9" t="str">
        <f t="shared" si="310"/>
        <v/>
      </c>
      <c r="K3121" s="11" t="str">
        <f t="shared" si="311"/>
        <v/>
      </c>
      <c r="L3121" s="11" t="str">
        <f t="shared" si="312"/>
        <v/>
      </c>
      <c r="M3121" s="11" t="str">
        <f>IF(A3121="","",VLOOKUP(E3121,index!$A$1:$B$6,2,0)*K3121*G3121)</f>
        <v/>
      </c>
      <c r="N3121" s="11" t="str">
        <f>IF(A3121="","",-PMT(G3121*VLOOKUP(E3121,index!$A$1:$B$6,2,0),C3121,F3121,0,0))</f>
        <v/>
      </c>
      <c r="O3121" s="11" t="str">
        <f t="shared" si="313"/>
        <v/>
      </c>
      <c r="P3121" s="11" t="str">
        <f t="shared" si="308"/>
        <v/>
      </c>
    </row>
    <row r="3122" spans="1:16" x14ac:dyDescent="0.25">
      <c r="A3122" s="9" t="str">
        <f>IF(A3121="","",IF(B3121&lt;C3121,A3121,IF(A3121=MAX('entry data'!$B$8:$B$507),"",A3121+1)))</f>
        <v/>
      </c>
      <c r="B3122" s="9" t="str">
        <f t="shared" si="309"/>
        <v/>
      </c>
      <c r="C3122" s="9" t="str">
        <f>IF(ISERROR(VLOOKUP(A3122,'entry data'!B:G,6,0)),"",VLOOKUP(A3122,'entry data'!B:G,6,0))</f>
        <v/>
      </c>
      <c r="D3122" s="9" t="str">
        <f>IF(ISERROR(VLOOKUP(A3122,'entry data'!B:C,2,0)),"",VLOOKUP(A3122,'entry data'!B:C,2,0))</f>
        <v/>
      </c>
      <c r="E3122" s="9" t="str">
        <f>IF(ISERROR(VLOOKUP(A3122,'entry data'!B:E,4,0)),"",VLOOKUP(A3122,'entry data'!B:E,4,0))</f>
        <v/>
      </c>
      <c r="F3122" s="11" t="str">
        <f>IF(A3122="","",IF(ISERROR(VLOOKUP(A3122,'entry data'!B:F,5,0)),"",VLOOKUP(A3122,'entry data'!B:F,5,0)))</f>
        <v/>
      </c>
      <c r="G3122" s="12" t="str">
        <f>IF(A3122="","",IF(ISERROR(VLOOKUP(A3122,'entry data'!B:I,8,0)),"",VLOOKUP(A3122,'entry data'!B:I,7,0)))</f>
        <v/>
      </c>
      <c r="H3122" s="13" t="str">
        <f>IF(A3122="","",IF(B3122=1,VLOOKUP(A3122,'entry data'!B:D,3,0),I3121))</f>
        <v/>
      </c>
      <c r="I3122" s="14" t="str">
        <f>IF(A3122="","",IF(E3122="weekly",7,IF(E3122="fortnightly",14,IF(E3122="monthly",DATE(IF(MONTH(H3122)=12,YEAR(H3122)+1,YEAR(H3122)),VLOOKUP(MONTH(H3122),index!$D$2:$G$13,2,0),DAY(H3122)),
IF(E3122="quarterly",DATE(IF(MONTH(H3122)&gt;=10,YEAR(H3122)+1,YEAR(H3122)),VLOOKUP(MONTH(H3122),index!$D$2:$G$13,3,0),DAY(H3122)),
IF(E3122="halfyearly",DATE(IF(MONTH(H3122)&gt;=7,YEAR(H3122)+1,YEAR(H3122)),VLOOKUP(MONTH(H3122),index!$D$2:$G$13,4,0),DAY(H3122)),
DATE(YEAR(H3122)+1,MONTH(H3122),DAY(H3122)))))-H3122))+H3122)</f>
        <v/>
      </c>
      <c r="J3122" s="9" t="str">
        <f t="shared" si="310"/>
        <v/>
      </c>
      <c r="K3122" s="11" t="str">
        <f t="shared" si="311"/>
        <v/>
      </c>
      <c r="L3122" s="11" t="str">
        <f t="shared" si="312"/>
        <v/>
      </c>
      <c r="M3122" s="11" t="str">
        <f>IF(A3122="","",VLOOKUP(E3122,index!$A$1:$B$6,2,0)*K3122*G3122)</f>
        <v/>
      </c>
      <c r="N3122" s="11" t="str">
        <f>IF(A3122="","",-PMT(G3122*VLOOKUP(E3122,index!$A$1:$B$6,2,0),C3122,F3122,0,0))</f>
        <v/>
      </c>
      <c r="O3122" s="11" t="str">
        <f t="shared" si="313"/>
        <v/>
      </c>
      <c r="P3122" s="11" t="str">
        <f t="shared" si="308"/>
        <v/>
      </c>
    </row>
    <row r="3123" spans="1:16" x14ac:dyDescent="0.25">
      <c r="A3123" s="9" t="str">
        <f>IF(A3122="","",IF(B3122&lt;C3122,A3122,IF(A3122=MAX('entry data'!$B$8:$B$507),"",A3122+1)))</f>
        <v/>
      </c>
      <c r="B3123" s="9" t="str">
        <f t="shared" si="309"/>
        <v/>
      </c>
      <c r="C3123" s="9" t="str">
        <f>IF(ISERROR(VLOOKUP(A3123,'entry data'!B:G,6,0)),"",VLOOKUP(A3123,'entry data'!B:G,6,0))</f>
        <v/>
      </c>
      <c r="D3123" s="9" t="str">
        <f>IF(ISERROR(VLOOKUP(A3123,'entry data'!B:C,2,0)),"",VLOOKUP(A3123,'entry data'!B:C,2,0))</f>
        <v/>
      </c>
      <c r="E3123" s="9" t="str">
        <f>IF(ISERROR(VLOOKUP(A3123,'entry data'!B:E,4,0)),"",VLOOKUP(A3123,'entry data'!B:E,4,0))</f>
        <v/>
      </c>
      <c r="F3123" s="11" t="str">
        <f>IF(A3123="","",IF(ISERROR(VLOOKUP(A3123,'entry data'!B:F,5,0)),"",VLOOKUP(A3123,'entry data'!B:F,5,0)))</f>
        <v/>
      </c>
      <c r="G3123" s="12" t="str">
        <f>IF(A3123="","",IF(ISERROR(VLOOKUP(A3123,'entry data'!B:I,8,0)),"",VLOOKUP(A3123,'entry data'!B:I,7,0)))</f>
        <v/>
      </c>
      <c r="H3123" s="13" t="str">
        <f>IF(A3123="","",IF(B3123=1,VLOOKUP(A3123,'entry data'!B:D,3,0),I3122))</f>
        <v/>
      </c>
      <c r="I3123" s="14" t="str">
        <f>IF(A3123="","",IF(E3123="weekly",7,IF(E3123="fortnightly",14,IF(E3123="monthly",DATE(IF(MONTH(H3123)=12,YEAR(H3123)+1,YEAR(H3123)),VLOOKUP(MONTH(H3123),index!$D$2:$G$13,2,0),DAY(H3123)),
IF(E3123="quarterly",DATE(IF(MONTH(H3123)&gt;=10,YEAR(H3123)+1,YEAR(H3123)),VLOOKUP(MONTH(H3123),index!$D$2:$G$13,3,0),DAY(H3123)),
IF(E3123="halfyearly",DATE(IF(MONTH(H3123)&gt;=7,YEAR(H3123)+1,YEAR(H3123)),VLOOKUP(MONTH(H3123),index!$D$2:$G$13,4,0),DAY(H3123)),
DATE(YEAR(H3123)+1,MONTH(H3123),DAY(H3123)))))-H3123))+H3123)</f>
        <v/>
      </c>
      <c r="J3123" s="9" t="str">
        <f t="shared" si="310"/>
        <v/>
      </c>
      <c r="K3123" s="11" t="str">
        <f t="shared" si="311"/>
        <v/>
      </c>
      <c r="L3123" s="11" t="str">
        <f t="shared" si="312"/>
        <v/>
      </c>
      <c r="M3123" s="11" t="str">
        <f>IF(A3123="","",VLOOKUP(E3123,index!$A$1:$B$6,2,0)*K3123*G3123)</f>
        <v/>
      </c>
      <c r="N3123" s="11" t="str">
        <f>IF(A3123="","",-PMT(G3123*VLOOKUP(E3123,index!$A$1:$B$6,2,0),C3123,F3123,0,0))</f>
        <v/>
      </c>
      <c r="O3123" s="11" t="str">
        <f t="shared" si="313"/>
        <v/>
      </c>
      <c r="P3123" s="11" t="str">
        <f t="shared" si="308"/>
        <v/>
      </c>
    </row>
    <row r="3124" spans="1:16" x14ac:dyDescent="0.25">
      <c r="A3124" s="9" t="str">
        <f>IF(A3123="","",IF(B3123&lt;C3123,A3123,IF(A3123=MAX('entry data'!$B$8:$B$507),"",A3123+1)))</f>
        <v/>
      </c>
      <c r="B3124" s="9" t="str">
        <f t="shared" si="309"/>
        <v/>
      </c>
      <c r="C3124" s="9" t="str">
        <f>IF(ISERROR(VLOOKUP(A3124,'entry data'!B:G,6,0)),"",VLOOKUP(A3124,'entry data'!B:G,6,0))</f>
        <v/>
      </c>
      <c r="D3124" s="9" t="str">
        <f>IF(ISERROR(VLOOKUP(A3124,'entry data'!B:C,2,0)),"",VLOOKUP(A3124,'entry data'!B:C,2,0))</f>
        <v/>
      </c>
      <c r="E3124" s="9" t="str">
        <f>IF(ISERROR(VLOOKUP(A3124,'entry data'!B:E,4,0)),"",VLOOKUP(A3124,'entry data'!B:E,4,0))</f>
        <v/>
      </c>
      <c r="F3124" s="11" t="str">
        <f>IF(A3124="","",IF(ISERROR(VLOOKUP(A3124,'entry data'!B:F,5,0)),"",VLOOKUP(A3124,'entry data'!B:F,5,0)))</f>
        <v/>
      </c>
      <c r="G3124" s="12" t="str">
        <f>IF(A3124="","",IF(ISERROR(VLOOKUP(A3124,'entry data'!B:I,8,0)),"",VLOOKUP(A3124,'entry data'!B:I,7,0)))</f>
        <v/>
      </c>
      <c r="H3124" s="13" t="str">
        <f>IF(A3124="","",IF(B3124=1,VLOOKUP(A3124,'entry data'!B:D,3,0),I3123))</f>
        <v/>
      </c>
      <c r="I3124" s="14" t="str">
        <f>IF(A3124="","",IF(E3124="weekly",7,IF(E3124="fortnightly",14,IF(E3124="monthly",DATE(IF(MONTH(H3124)=12,YEAR(H3124)+1,YEAR(H3124)),VLOOKUP(MONTH(H3124),index!$D$2:$G$13,2,0),DAY(H3124)),
IF(E3124="quarterly",DATE(IF(MONTH(H3124)&gt;=10,YEAR(H3124)+1,YEAR(H3124)),VLOOKUP(MONTH(H3124),index!$D$2:$G$13,3,0),DAY(H3124)),
IF(E3124="halfyearly",DATE(IF(MONTH(H3124)&gt;=7,YEAR(H3124)+1,YEAR(H3124)),VLOOKUP(MONTH(H3124),index!$D$2:$G$13,4,0),DAY(H3124)),
DATE(YEAR(H3124)+1,MONTH(H3124),DAY(H3124)))))-H3124))+H3124)</f>
        <v/>
      </c>
      <c r="J3124" s="9" t="str">
        <f t="shared" si="310"/>
        <v/>
      </c>
      <c r="K3124" s="11" t="str">
        <f t="shared" si="311"/>
        <v/>
      </c>
      <c r="L3124" s="11" t="str">
        <f t="shared" si="312"/>
        <v/>
      </c>
      <c r="M3124" s="11" t="str">
        <f>IF(A3124="","",VLOOKUP(E3124,index!$A$1:$B$6,2,0)*K3124*G3124)</f>
        <v/>
      </c>
      <c r="N3124" s="11" t="str">
        <f>IF(A3124="","",-PMT(G3124*VLOOKUP(E3124,index!$A$1:$B$6,2,0),C3124,F3124,0,0))</f>
        <v/>
      </c>
      <c r="O3124" s="11" t="str">
        <f t="shared" si="313"/>
        <v/>
      </c>
      <c r="P3124" s="11" t="str">
        <f t="shared" si="308"/>
        <v/>
      </c>
    </row>
    <row r="3125" spans="1:16" x14ac:dyDescent="0.25">
      <c r="A3125" s="9" t="str">
        <f>IF(A3124="","",IF(B3124&lt;C3124,A3124,IF(A3124=MAX('entry data'!$B$8:$B$507),"",A3124+1)))</f>
        <v/>
      </c>
      <c r="B3125" s="9" t="str">
        <f t="shared" si="309"/>
        <v/>
      </c>
      <c r="C3125" s="9" t="str">
        <f>IF(ISERROR(VLOOKUP(A3125,'entry data'!B:G,6,0)),"",VLOOKUP(A3125,'entry data'!B:G,6,0))</f>
        <v/>
      </c>
      <c r="D3125" s="9" t="str">
        <f>IF(ISERROR(VLOOKUP(A3125,'entry data'!B:C,2,0)),"",VLOOKUP(A3125,'entry data'!B:C,2,0))</f>
        <v/>
      </c>
      <c r="E3125" s="9" t="str">
        <f>IF(ISERROR(VLOOKUP(A3125,'entry data'!B:E,4,0)),"",VLOOKUP(A3125,'entry data'!B:E,4,0))</f>
        <v/>
      </c>
      <c r="F3125" s="11" t="str">
        <f>IF(A3125="","",IF(ISERROR(VLOOKUP(A3125,'entry data'!B:F,5,0)),"",VLOOKUP(A3125,'entry data'!B:F,5,0)))</f>
        <v/>
      </c>
      <c r="G3125" s="12" t="str">
        <f>IF(A3125="","",IF(ISERROR(VLOOKUP(A3125,'entry data'!B:I,8,0)),"",VLOOKUP(A3125,'entry data'!B:I,7,0)))</f>
        <v/>
      </c>
      <c r="H3125" s="13" t="str">
        <f>IF(A3125="","",IF(B3125=1,VLOOKUP(A3125,'entry data'!B:D,3,0),I3124))</f>
        <v/>
      </c>
      <c r="I3125" s="14" t="str">
        <f>IF(A3125="","",IF(E3125="weekly",7,IF(E3125="fortnightly",14,IF(E3125="monthly",DATE(IF(MONTH(H3125)=12,YEAR(H3125)+1,YEAR(H3125)),VLOOKUP(MONTH(H3125),index!$D$2:$G$13,2,0),DAY(H3125)),
IF(E3125="quarterly",DATE(IF(MONTH(H3125)&gt;=10,YEAR(H3125)+1,YEAR(H3125)),VLOOKUP(MONTH(H3125),index!$D$2:$G$13,3,0),DAY(H3125)),
IF(E3125="halfyearly",DATE(IF(MONTH(H3125)&gt;=7,YEAR(H3125)+1,YEAR(H3125)),VLOOKUP(MONTH(H3125),index!$D$2:$G$13,4,0),DAY(H3125)),
DATE(YEAR(H3125)+1,MONTH(H3125),DAY(H3125)))))-H3125))+H3125)</f>
        <v/>
      </c>
      <c r="J3125" s="9" t="str">
        <f t="shared" si="310"/>
        <v/>
      </c>
      <c r="K3125" s="11" t="str">
        <f t="shared" si="311"/>
        <v/>
      </c>
      <c r="L3125" s="11" t="str">
        <f t="shared" si="312"/>
        <v/>
      </c>
      <c r="M3125" s="11" t="str">
        <f>IF(A3125="","",VLOOKUP(E3125,index!$A$1:$B$6,2,0)*K3125*G3125)</f>
        <v/>
      </c>
      <c r="N3125" s="11" t="str">
        <f>IF(A3125="","",-PMT(G3125*VLOOKUP(E3125,index!$A$1:$B$6,2,0),C3125,F3125,0,0))</f>
        <v/>
      </c>
      <c r="O3125" s="11" t="str">
        <f t="shared" si="313"/>
        <v/>
      </c>
      <c r="P3125" s="11" t="str">
        <f t="shared" si="308"/>
        <v/>
      </c>
    </row>
    <row r="3126" spans="1:16" x14ac:dyDescent="0.25">
      <c r="A3126" s="9" t="str">
        <f>IF(A3125="","",IF(B3125&lt;C3125,A3125,IF(A3125=MAX('entry data'!$B$8:$B$507),"",A3125+1)))</f>
        <v/>
      </c>
      <c r="B3126" s="9" t="str">
        <f t="shared" si="309"/>
        <v/>
      </c>
      <c r="C3126" s="9" t="str">
        <f>IF(ISERROR(VLOOKUP(A3126,'entry data'!B:G,6,0)),"",VLOOKUP(A3126,'entry data'!B:G,6,0))</f>
        <v/>
      </c>
      <c r="D3126" s="9" t="str">
        <f>IF(ISERROR(VLOOKUP(A3126,'entry data'!B:C,2,0)),"",VLOOKUP(A3126,'entry data'!B:C,2,0))</f>
        <v/>
      </c>
      <c r="E3126" s="9" t="str">
        <f>IF(ISERROR(VLOOKUP(A3126,'entry data'!B:E,4,0)),"",VLOOKUP(A3126,'entry data'!B:E,4,0))</f>
        <v/>
      </c>
      <c r="F3126" s="11" t="str">
        <f>IF(A3126="","",IF(ISERROR(VLOOKUP(A3126,'entry data'!B:F,5,0)),"",VLOOKUP(A3126,'entry data'!B:F,5,0)))</f>
        <v/>
      </c>
      <c r="G3126" s="12" t="str">
        <f>IF(A3126="","",IF(ISERROR(VLOOKUP(A3126,'entry data'!B:I,8,0)),"",VLOOKUP(A3126,'entry data'!B:I,7,0)))</f>
        <v/>
      </c>
      <c r="H3126" s="13" t="str">
        <f>IF(A3126="","",IF(B3126=1,VLOOKUP(A3126,'entry data'!B:D,3,0),I3125))</f>
        <v/>
      </c>
      <c r="I3126" s="14" t="str">
        <f>IF(A3126="","",IF(E3126="weekly",7,IF(E3126="fortnightly",14,IF(E3126="monthly",DATE(IF(MONTH(H3126)=12,YEAR(H3126)+1,YEAR(H3126)),VLOOKUP(MONTH(H3126),index!$D$2:$G$13,2,0),DAY(H3126)),
IF(E3126="quarterly",DATE(IF(MONTH(H3126)&gt;=10,YEAR(H3126)+1,YEAR(H3126)),VLOOKUP(MONTH(H3126),index!$D$2:$G$13,3,0),DAY(H3126)),
IF(E3126="halfyearly",DATE(IF(MONTH(H3126)&gt;=7,YEAR(H3126)+1,YEAR(H3126)),VLOOKUP(MONTH(H3126),index!$D$2:$G$13,4,0),DAY(H3126)),
DATE(YEAR(H3126)+1,MONTH(H3126),DAY(H3126)))))-H3126))+H3126)</f>
        <v/>
      </c>
      <c r="J3126" s="9" t="str">
        <f t="shared" si="310"/>
        <v/>
      </c>
      <c r="K3126" s="11" t="str">
        <f t="shared" si="311"/>
        <v/>
      </c>
      <c r="L3126" s="11" t="str">
        <f t="shared" si="312"/>
        <v/>
      </c>
      <c r="M3126" s="11" t="str">
        <f>IF(A3126="","",VLOOKUP(E3126,index!$A$1:$B$6,2,0)*K3126*G3126)</f>
        <v/>
      </c>
      <c r="N3126" s="11" t="str">
        <f>IF(A3126="","",-PMT(G3126*VLOOKUP(E3126,index!$A$1:$B$6,2,0),C3126,F3126,0,0))</f>
        <v/>
      </c>
      <c r="O3126" s="11" t="str">
        <f t="shared" si="313"/>
        <v/>
      </c>
      <c r="P3126" s="11" t="str">
        <f t="shared" si="308"/>
        <v/>
      </c>
    </row>
    <row r="3127" spans="1:16" x14ac:dyDescent="0.25">
      <c r="A3127" s="9" t="str">
        <f>IF(A3126="","",IF(B3126&lt;C3126,A3126,IF(A3126=MAX('entry data'!$B$8:$B$507),"",A3126+1)))</f>
        <v/>
      </c>
      <c r="B3127" s="9" t="str">
        <f t="shared" si="309"/>
        <v/>
      </c>
      <c r="C3127" s="9" t="str">
        <f>IF(ISERROR(VLOOKUP(A3127,'entry data'!B:G,6,0)),"",VLOOKUP(A3127,'entry data'!B:G,6,0))</f>
        <v/>
      </c>
      <c r="D3127" s="9" t="str">
        <f>IF(ISERROR(VLOOKUP(A3127,'entry data'!B:C,2,0)),"",VLOOKUP(A3127,'entry data'!B:C,2,0))</f>
        <v/>
      </c>
      <c r="E3127" s="9" t="str">
        <f>IF(ISERROR(VLOOKUP(A3127,'entry data'!B:E,4,0)),"",VLOOKUP(A3127,'entry data'!B:E,4,0))</f>
        <v/>
      </c>
      <c r="F3127" s="11" t="str">
        <f>IF(A3127="","",IF(ISERROR(VLOOKUP(A3127,'entry data'!B:F,5,0)),"",VLOOKUP(A3127,'entry data'!B:F,5,0)))</f>
        <v/>
      </c>
      <c r="G3127" s="12" t="str">
        <f>IF(A3127="","",IF(ISERROR(VLOOKUP(A3127,'entry data'!B:I,8,0)),"",VLOOKUP(A3127,'entry data'!B:I,7,0)))</f>
        <v/>
      </c>
      <c r="H3127" s="13" t="str">
        <f>IF(A3127="","",IF(B3127=1,VLOOKUP(A3127,'entry data'!B:D,3,0),I3126))</f>
        <v/>
      </c>
      <c r="I3127" s="14" t="str">
        <f>IF(A3127="","",IF(E3127="weekly",7,IF(E3127="fortnightly",14,IF(E3127="monthly",DATE(IF(MONTH(H3127)=12,YEAR(H3127)+1,YEAR(H3127)),VLOOKUP(MONTH(H3127),index!$D$2:$G$13,2,0),DAY(H3127)),
IF(E3127="quarterly",DATE(IF(MONTH(H3127)&gt;=10,YEAR(H3127)+1,YEAR(H3127)),VLOOKUP(MONTH(H3127),index!$D$2:$G$13,3,0),DAY(H3127)),
IF(E3127="halfyearly",DATE(IF(MONTH(H3127)&gt;=7,YEAR(H3127)+1,YEAR(H3127)),VLOOKUP(MONTH(H3127),index!$D$2:$G$13,4,0),DAY(H3127)),
DATE(YEAR(H3127)+1,MONTH(H3127),DAY(H3127)))))-H3127))+H3127)</f>
        <v/>
      </c>
      <c r="J3127" s="9" t="str">
        <f t="shared" si="310"/>
        <v/>
      </c>
      <c r="K3127" s="11" t="str">
        <f t="shared" si="311"/>
        <v/>
      </c>
      <c r="L3127" s="11" t="str">
        <f t="shared" si="312"/>
        <v/>
      </c>
      <c r="M3127" s="11" t="str">
        <f>IF(A3127="","",VLOOKUP(E3127,index!$A$1:$B$6,2,0)*K3127*G3127)</f>
        <v/>
      </c>
      <c r="N3127" s="11" t="str">
        <f>IF(A3127="","",-PMT(G3127*VLOOKUP(E3127,index!$A$1:$B$6,2,0),C3127,F3127,0,0))</f>
        <v/>
      </c>
      <c r="O3127" s="11" t="str">
        <f t="shared" si="313"/>
        <v/>
      </c>
      <c r="P3127" s="11" t="str">
        <f t="shared" si="308"/>
        <v/>
      </c>
    </row>
    <row r="3128" spans="1:16" x14ac:dyDescent="0.25">
      <c r="A3128" s="9" t="str">
        <f>IF(A3127="","",IF(B3127&lt;C3127,A3127,IF(A3127=MAX('entry data'!$B$8:$B$507),"",A3127+1)))</f>
        <v/>
      </c>
      <c r="B3128" s="9" t="str">
        <f t="shared" si="309"/>
        <v/>
      </c>
      <c r="C3128" s="9" t="str">
        <f>IF(ISERROR(VLOOKUP(A3128,'entry data'!B:G,6,0)),"",VLOOKUP(A3128,'entry data'!B:G,6,0))</f>
        <v/>
      </c>
      <c r="D3128" s="9" t="str">
        <f>IF(ISERROR(VLOOKUP(A3128,'entry data'!B:C,2,0)),"",VLOOKUP(A3128,'entry data'!B:C,2,0))</f>
        <v/>
      </c>
      <c r="E3128" s="9" t="str">
        <f>IF(ISERROR(VLOOKUP(A3128,'entry data'!B:E,4,0)),"",VLOOKUP(A3128,'entry data'!B:E,4,0))</f>
        <v/>
      </c>
      <c r="F3128" s="11" t="str">
        <f>IF(A3128="","",IF(ISERROR(VLOOKUP(A3128,'entry data'!B:F,5,0)),"",VLOOKUP(A3128,'entry data'!B:F,5,0)))</f>
        <v/>
      </c>
      <c r="G3128" s="12" t="str">
        <f>IF(A3128="","",IF(ISERROR(VLOOKUP(A3128,'entry data'!B:I,8,0)),"",VLOOKUP(A3128,'entry data'!B:I,7,0)))</f>
        <v/>
      </c>
      <c r="H3128" s="13" t="str">
        <f>IF(A3128="","",IF(B3128=1,VLOOKUP(A3128,'entry data'!B:D,3,0),I3127))</f>
        <v/>
      </c>
      <c r="I3128" s="14" t="str">
        <f>IF(A3128="","",IF(E3128="weekly",7,IF(E3128="fortnightly",14,IF(E3128="monthly",DATE(IF(MONTH(H3128)=12,YEAR(H3128)+1,YEAR(H3128)),VLOOKUP(MONTH(H3128),index!$D$2:$G$13,2,0),DAY(H3128)),
IF(E3128="quarterly",DATE(IF(MONTH(H3128)&gt;=10,YEAR(H3128)+1,YEAR(H3128)),VLOOKUP(MONTH(H3128),index!$D$2:$G$13,3,0),DAY(H3128)),
IF(E3128="halfyearly",DATE(IF(MONTH(H3128)&gt;=7,YEAR(H3128)+1,YEAR(H3128)),VLOOKUP(MONTH(H3128),index!$D$2:$G$13,4,0),DAY(H3128)),
DATE(YEAR(H3128)+1,MONTH(H3128),DAY(H3128)))))-H3128))+H3128)</f>
        <v/>
      </c>
      <c r="J3128" s="9" t="str">
        <f t="shared" si="310"/>
        <v/>
      </c>
      <c r="K3128" s="11" t="str">
        <f t="shared" si="311"/>
        <v/>
      </c>
      <c r="L3128" s="11" t="str">
        <f t="shared" si="312"/>
        <v/>
      </c>
      <c r="M3128" s="11" t="str">
        <f>IF(A3128="","",VLOOKUP(E3128,index!$A$1:$B$6,2,0)*K3128*G3128)</f>
        <v/>
      </c>
      <c r="N3128" s="11" t="str">
        <f>IF(A3128="","",-PMT(G3128*VLOOKUP(E3128,index!$A$1:$B$6,2,0),C3128,F3128,0,0))</f>
        <v/>
      </c>
      <c r="O3128" s="11" t="str">
        <f t="shared" si="313"/>
        <v/>
      </c>
      <c r="P3128" s="11" t="str">
        <f t="shared" si="308"/>
        <v/>
      </c>
    </row>
    <row r="3129" spans="1:16" x14ac:dyDescent="0.25">
      <c r="A3129" s="9" t="str">
        <f>IF(A3128="","",IF(B3128&lt;C3128,A3128,IF(A3128=MAX('entry data'!$B$8:$B$507),"",A3128+1)))</f>
        <v/>
      </c>
      <c r="B3129" s="9" t="str">
        <f t="shared" si="309"/>
        <v/>
      </c>
      <c r="C3129" s="9" t="str">
        <f>IF(ISERROR(VLOOKUP(A3129,'entry data'!B:G,6,0)),"",VLOOKUP(A3129,'entry data'!B:G,6,0))</f>
        <v/>
      </c>
      <c r="D3129" s="9" t="str">
        <f>IF(ISERROR(VLOOKUP(A3129,'entry data'!B:C,2,0)),"",VLOOKUP(A3129,'entry data'!B:C,2,0))</f>
        <v/>
      </c>
      <c r="E3129" s="9" t="str">
        <f>IF(ISERROR(VLOOKUP(A3129,'entry data'!B:E,4,0)),"",VLOOKUP(A3129,'entry data'!B:E,4,0))</f>
        <v/>
      </c>
      <c r="F3129" s="11" t="str">
        <f>IF(A3129="","",IF(ISERROR(VLOOKUP(A3129,'entry data'!B:F,5,0)),"",VLOOKUP(A3129,'entry data'!B:F,5,0)))</f>
        <v/>
      </c>
      <c r="G3129" s="12" t="str">
        <f>IF(A3129="","",IF(ISERROR(VLOOKUP(A3129,'entry data'!B:I,8,0)),"",VLOOKUP(A3129,'entry data'!B:I,7,0)))</f>
        <v/>
      </c>
      <c r="H3129" s="13" t="str">
        <f>IF(A3129="","",IF(B3129=1,VLOOKUP(A3129,'entry data'!B:D,3,0),I3128))</f>
        <v/>
      </c>
      <c r="I3129" s="14" t="str">
        <f>IF(A3129="","",IF(E3129="weekly",7,IF(E3129="fortnightly",14,IF(E3129="monthly",DATE(IF(MONTH(H3129)=12,YEAR(H3129)+1,YEAR(H3129)),VLOOKUP(MONTH(H3129),index!$D$2:$G$13,2,0),DAY(H3129)),
IF(E3129="quarterly",DATE(IF(MONTH(H3129)&gt;=10,YEAR(H3129)+1,YEAR(H3129)),VLOOKUP(MONTH(H3129),index!$D$2:$G$13,3,0),DAY(H3129)),
IF(E3129="halfyearly",DATE(IF(MONTH(H3129)&gt;=7,YEAR(H3129)+1,YEAR(H3129)),VLOOKUP(MONTH(H3129),index!$D$2:$G$13,4,0),DAY(H3129)),
DATE(YEAR(H3129)+1,MONTH(H3129),DAY(H3129)))))-H3129))+H3129)</f>
        <v/>
      </c>
      <c r="J3129" s="9" t="str">
        <f t="shared" si="310"/>
        <v/>
      </c>
      <c r="K3129" s="11" t="str">
        <f t="shared" si="311"/>
        <v/>
      </c>
      <c r="L3129" s="11" t="str">
        <f t="shared" si="312"/>
        <v/>
      </c>
      <c r="M3129" s="11" t="str">
        <f>IF(A3129="","",VLOOKUP(E3129,index!$A$1:$B$6,2,0)*K3129*G3129)</f>
        <v/>
      </c>
      <c r="N3129" s="11" t="str">
        <f>IF(A3129="","",-PMT(G3129*VLOOKUP(E3129,index!$A$1:$B$6,2,0),C3129,F3129,0,0))</f>
        <v/>
      </c>
      <c r="O3129" s="11" t="str">
        <f t="shared" si="313"/>
        <v/>
      </c>
      <c r="P3129" s="11" t="str">
        <f t="shared" si="308"/>
        <v/>
      </c>
    </row>
    <row r="3130" spans="1:16" x14ac:dyDescent="0.25">
      <c r="A3130" s="9" t="str">
        <f>IF(A3129="","",IF(B3129&lt;C3129,A3129,IF(A3129=MAX('entry data'!$B$8:$B$507),"",A3129+1)))</f>
        <v/>
      </c>
      <c r="B3130" s="9" t="str">
        <f t="shared" si="309"/>
        <v/>
      </c>
      <c r="C3130" s="9" t="str">
        <f>IF(ISERROR(VLOOKUP(A3130,'entry data'!B:G,6,0)),"",VLOOKUP(A3130,'entry data'!B:G,6,0))</f>
        <v/>
      </c>
      <c r="D3130" s="9" t="str">
        <f>IF(ISERROR(VLOOKUP(A3130,'entry data'!B:C,2,0)),"",VLOOKUP(A3130,'entry data'!B:C,2,0))</f>
        <v/>
      </c>
      <c r="E3130" s="9" t="str">
        <f>IF(ISERROR(VLOOKUP(A3130,'entry data'!B:E,4,0)),"",VLOOKUP(A3130,'entry data'!B:E,4,0))</f>
        <v/>
      </c>
      <c r="F3130" s="11" t="str">
        <f>IF(A3130="","",IF(ISERROR(VLOOKUP(A3130,'entry data'!B:F,5,0)),"",VLOOKUP(A3130,'entry data'!B:F,5,0)))</f>
        <v/>
      </c>
      <c r="G3130" s="12" t="str">
        <f>IF(A3130="","",IF(ISERROR(VLOOKUP(A3130,'entry data'!B:I,8,0)),"",VLOOKUP(A3130,'entry data'!B:I,7,0)))</f>
        <v/>
      </c>
      <c r="H3130" s="13" t="str">
        <f>IF(A3130="","",IF(B3130=1,VLOOKUP(A3130,'entry data'!B:D,3,0),I3129))</f>
        <v/>
      </c>
      <c r="I3130" s="14" t="str">
        <f>IF(A3130="","",IF(E3130="weekly",7,IF(E3130="fortnightly",14,IF(E3130="monthly",DATE(IF(MONTH(H3130)=12,YEAR(H3130)+1,YEAR(H3130)),VLOOKUP(MONTH(H3130),index!$D$2:$G$13,2,0),DAY(H3130)),
IF(E3130="quarterly",DATE(IF(MONTH(H3130)&gt;=10,YEAR(H3130)+1,YEAR(H3130)),VLOOKUP(MONTH(H3130),index!$D$2:$G$13,3,0),DAY(H3130)),
IF(E3130="halfyearly",DATE(IF(MONTH(H3130)&gt;=7,YEAR(H3130)+1,YEAR(H3130)),VLOOKUP(MONTH(H3130),index!$D$2:$G$13,4,0),DAY(H3130)),
DATE(YEAR(H3130)+1,MONTH(H3130),DAY(H3130)))))-H3130))+H3130)</f>
        <v/>
      </c>
      <c r="J3130" s="9" t="str">
        <f t="shared" si="310"/>
        <v/>
      </c>
      <c r="K3130" s="11" t="str">
        <f t="shared" si="311"/>
        <v/>
      </c>
      <c r="L3130" s="11" t="str">
        <f t="shared" si="312"/>
        <v/>
      </c>
      <c r="M3130" s="11" t="str">
        <f>IF(A3130="","",VLOOKUP(E3130,index!$A$1:$B$6,2,0)*K3130*G3130)</f>
        <v/>
      </c>
      <c r="N3130" s="11" t="str">
        <f>IF(A3130="","",-PMT(G3130*VLOOKUP(E3130,index!$A$1:$B$6,2,0),C3130,F3130,0,0))</f>
        <v/>
      </c>
      <c r="O3130" s="11" t="str">
        <f t="shared" si="313"/>
        <v/>
      </c>
      <c r="P3130" s="11" t="str">
        <f t="shared" si="308"/>
        <v/>
      </c>
    </row>
    <row r="3131" spans="1:16" x14ac:dyDescent="0.25">
      <c r="A3131" s="9" t="str">
        <f>IF(A3130="","",IF(B3130&lt;C3130,A3130,IF(A3130=MAX('entry data'!$B$8:$B$507),"",A3130+1)))</f>
        <v/>
      </c>
      <c r="B3131" s="9" t="str">
        <f t="shared" si="309"/>
        <v/>
      </c>
      <c r="C3131" s="9" t="str">
        <f>IF(ISERROR(VLOOKUP(A3131,'entry data'!B:G,6,0)),"",VLOOKUP(A3131,'entry data'!B:G,6,0))</f>
        <v/>
      </c>
      <c r="D3131" s="9" t="str">
        <f>IF(ISERROR(VLOOKUP(A3131,'entry data'!B:C,2,0)),"",VLOOKUP(A3131,'entry data'!B:C,2,0))</f>
        <v/>
      </c>
      <c r="E3131" s="9" t="str">
        <f>IF(ISERROR(VLOOKUP(A3131,'entry data'!B:E,4,0)),"",VLOOKUP(A3131,'entry data'!B:E,4,0))</f>
        <v/>
      </c>
      <c r="F3131" s="11" t="str">
        <f>IF(A3131="","",IF(ISERROR(VLOOKUP(A3131,'entry data'!B:F,5,0)),"",VLOOKUP(A3131,'entry data'!B:F,5,0)))</f>
        <v/>
      </c>
      <c r="G3131" s="12" t="str">
        <f>IF(A3131="","",IF(ISERROR(VLOOKUP(A3131,'entry data'!B:I,8,0)),"",VLOOKUP(A3131,'entry data'!B:I,7,0)))</f>
        <v/>
      </c>
      <c r="H3131" s="13" t="str">
        <f>IF(A3131="","",IF(B3131=1,VLOOKUP(A3131,'entry data'!B:D,3,0),I3130))</f>
        <v/>
      </c>
      <c r="I3131" s="14" t="str">
        <f>IF(A3131="","",IF(E3131="weekly",7,IF(E3131="fortnightly",14,IF(E3131="monthly",DATE(IF(MONTH(H3131)=12,YEAR(H3131)+1,YEAR(H3131)),VLOOKUP(MONTH(H3131),index!$D$2:$G$13,2,0),DAY(H3131)),
IF(E3131="quarterly",DATE(IF(MONTH(H3131)&gt;=10,YEAR(H3131)+1,YEAR(H3131)),VLOOKUP(MONTH(H3131),index!$D$2:$G$13,3,0),DAY(H3131)),
IF(E3131="halfyearly",DATE(IF(MONTH(H3131)&gt;=7,YEAR(H3131)+1,YEAR(H3131)),VLOOKUP(MONTH(H3131),index!$D$2:$G$13,4,0),DAY(H3131)),
DATE(YEAR(H3131)+1,MONTH(H3131),DAY(H3131)))))-H3131))+H3131)</f>
        <v/>
      </c>
      <c r="J3131" s="9" t="str">
        <f t="shared" si="310"/>
        <v/>
      </c>
      <c r="K3131" s="11" t="str">
        <f t="shared" si="311"/>
        <v/>
      </c>
      <c r="L3131" s="11" t="str">
        <f t="shared" si="312"/>
        <v/>
      </c>
      <c r="M3131" s="11" t="str">
        <f>IF(A3131="","",VLOOKUP(E3131,index!$A$1:$B$6,2,0)*K3131*G3131)</f>
        <v/>
      </c>
      <c r="N3131" s="11" t="str">
        <f>IF(A3131="","",-PMT(G3131*VLOOKUP(E3131,index!$A$1:$B$6,2,0),C3131,F3131,0,0))</f>
        <v/>
      </c>
      <c r="O3131" s="11" t="str">
        <f t="shared" si="313"/>
        <v/>
      </c>
      <c r="P3131" s="11" t="str">
        <f t="shared" si="308"/>
        <v/>
      </c>
    </row>
    <row r="3132" spans="1:16" x14ac:dyDescent="0.25">
      <c r="A3132" s="9" t="str">
        <f>IF(A3131="","",IF(B3131&lt;C3131,A3131,IF(A3131=MAX('entry data'!$B$8:$B$507),"",A3131+1)))</f>
        <v/>
      </c>
      <c r="B3132" s="9" t="str">
        <f t="shared" si="309"/>
        <v/>
      </c>
      <c r="C3132" s="9" t="str">
        <f>IF(ISERROR(VLOOKUP(A3132,'entry data'!B:G,6,0)),"",VLOOKUP(A3132,'entry data'!B:G,6,0))</f>
        <v/>
      </c>
      <c r="D3132" s="9" t="str">
        <f>IF(ISERROR(VLOOKUP(A3132,'entry data'!B:C,2,0)),"",VLOOKUP(A3132,'entry data'!B:C,2,0))</f>
        <v/>
      </c>
      <c r="E3132" s="9" t="str">
        <f>IF(ISERROR(VLOOKUP(A3132,'entry data'!B:E,4,0)),"",VLOOKUP(A3132,'entry data'!B:E,4,0))</f>
        <v/>
      </c>
      <c r="F3132" s="11" t="str">
        <f>IF(A3132="","",IF(ISERROR(VLOOKUP(A3132,'entry data'!B:F,5,0)),"",VLOOKUP(A3132,'entry data'!B:F,5,0)))</f>
        <v/>
      </c>
      <c r="G3132" s="12" t="str">
        <f>IF(A3132="","",IF(ISERROR(VLOOKUP(A3132,'entry data'!B:I,8,0)),"",VLOOKUP(A3132,'entry data'!B:I,7,0)))</f>
        <v/>
      </c>
      <c r="H3132" s="13" t="str">
        <f>IF(A3132="","",IF(B3132=1,VLOOKUP(A3132,'entry data'!B:D,3,0),I3131))</f>
        <v/>
      </c>
      <c r="I3132" s="14" t="str">
        <f>IF(A3132="","",IF(E3132="weekly",7,IF(E3132="fortnightly",14,IF(E3132="monthly",DATE(IF(MONTH(H3132)=12,YEAR(H3132)+1,YEAR(H3132)),VLOOKUP(MONTH(H3132),index!$D$2:$G$13,2,0),DAY(H3132)),
IF(E3132="quarterly",DATE(IF(MONTH(H3132)&gt;=10,YEAR(H3132)+1,YEAR(H3132)),VLOOKUP(MONTH(H3132),index!$D$2:$G$13,3,0),DAY(H3132)),
IF(E3132="halfyearly",DATE(IF(MONTH(H3132)&gt;=7,YEAR(H3132)+1,YEAR(H3132)),VLOOKUP(MONTH(H3132),index!$D$2:$G$13,4,0),DAY(H3132)),
DATE(YEAR(H3132)+1,MONTH(H3132),DAY(H3132)))))-H3132))+H3132)</f>
        <v/>
      </c>
      <c r="J3132" s="9" t="str">
        <f t="shared" si="310"/>
        <v/>
      </c>
      <c r="K3132" s="11" t="str">
        <f t="shared" si="311"/>
        <v/>
      </c>
      <c r="L3132" s="11" t="str">
        <f t="shared" si="312"/>
        <v/>
      </c>
      <c r="M3132" s="11" t="str">
        <f>IF(A3132="","",VLOOKUP(E3132,index!$A$1:$B$6,2,0)*K3132*G3132)</f>
        <v/>
      </c>
      <c r="N3132" s="11" t="str">
        <f>IF(A3132="","",-PMT(G3132*VLOOKUP(E3132,index!$A$1:$B$6,2,0),C3132,F3132,0,0))</f>
        <v/>
      </c>
      <c r="O3132" s="11" t="str">
        <f t="shared" si="313"/>
        <v/>
      </c>
      <c r="P3132" s="11" t="str">
        <f t="shared" si="308"/>
        <v/>
      </c>
    </row>
    <row r="3133" spans="1:16" x14ac:dyDescent="0.25">
      <c r="A3133" s="9" t="str">
        <f>IF(A3132="","",IF(B3132&lt;C3132,A3132,IF(A3132=MAX('entry data'!$B$8:$B$507),"",A3132+1)))</f>
        <v/>
      </c>
      <c r="B3133" s="9" t="str">
        <f t="shared" si="309"/>
        <v/>
      </c>
      <c r="C3133" s="9" t="str">
        <f>IF(ISERROR(VLOOKUP(A3133,'entry data'!B:G,6,0)),"",VLOOKUP(A3133,'entry data'!B:G,6,0))</f>
        <v/>
      </c>
      <c r="D3133" s="9" t="str">
        <f>IF(ISERROR(VLOOKUP(A3133,'entry data'!B:C,2,0)),"",VLOOKUP(A3133,'entry data'!B:C,2,0))</f>
        <v/>
      </c>
      <c r="E3133" s="9" t="str">
        <f>IF(ISERROR(VLOOKUP(A3133,'entry data'!B:E,4,0)),"",VLOOKUP(A3133,'entry data'!B:E,4,0))</f>
        <v/>
      </c>
      <c r="F3133" s="11" t="str">
        <f>IF(A3133="","",IF(ISERROR(VLOOKUP(A3133,'entry data'!B:F,5,0)),"",VLOOKUP(A3133,'entry data'!B:F,5,0)))</f>
        <v/>
      </c>
      <c r="G3133" s="12" t="str">
        <f>IF(A3133="","",IF(ISERROR(VLOOKUP(A3133,'entry data'!B:I,8,0)),"",VLOOKUP(A3133,'entry data'!B:I,7,0)))</f>
        <v/>
      </c>
      <c r="H3133" s="13" t="str">
        <f>IF(A3133="","",IF(B3133=1,VLOOKUP(A3133,'entry data'!B:D,3,0),I3132))</f>
        <v/>
      </c>
      <c r="I3133" s="14" t="str">
        <f>IF(A3133="","",IF(E3133="weekly",7,IF(E3133="fortnightly",14,IF(E3133="monthly",DATE(IF(MONTH(H3133)=12,YEAR(H3133)+1,YEAR(H3133)),VLOOKUP(MONTH(H3133),index!$D$2:$G$13,2,0),DAY(H3133)),
IF(E3133="quarterly",DATE(IF(MONTH(H3133)&gt;=10,YEAR(H3133)+1,YEAR(H3133)),VLOOKUP(MONTH(H3133),index!$D$2:$G$13,3,0),DAY(H3133)),
IF(E3133="halfyearly",DATE(IF(MONTH(H3133)&gt;=7,YEAR(H3133)+1,YEAR(H3133)),VLOOKUP(MONTH(H3133),index!$D$2:$G$13,4,0),DAY(H3133)),
DATE(YEAR(H3133)+1,MONTH(H3133),DAY(H3133)))))-H3133))+H3133)</f>
        <v/>
      </c>
      <c r="J3133" s="9" t="str">
        <f t="shared" si="310"/>
        <v/>
      </c>
      <c r="K3133" s="11" t="str">
        <f t="shared" si="311"/>
        <v/>
      </c>
      <c r="L3133" s="11" t="str">
        <f t="shared" si="312"/>
        <v/>
      </c>
      <c r="M3133" s="11" t="str">
        <f>IF(A3133="","",VLOOKUP(E3133,index!$A$1:$B$6,2,0)*K3133*G3133)</f>
        <v/>
      </c>
      <c r="N3133" s="11" t="str">
        <f>IF(A3133="","",-PMT(G3133*VLOOKUP(E3133,index!$A$1:$B$6,2,0),C3133,F3133,0,0))</f>
        <v/>
      </c>
      <c r="O3133" s="11" t="str">
        <f t="shared" si="313"/>
        <v/>
      </c>
      <c r="P3133" s="11" t="str">
        <f t="shared" si="308"/>
        <v/>
      </c>
    </row>
    <row r="3134" spans="1:16" x14ac:dyDescent="0.25">
      <c r="A3134" s="9" t="str">
        <f>IF(A3133="","",IF(B3133&lt;C3133,A3133,IF(A3133=MAX('entry data'!$B$8:$B$507),"",A3133+1)))</f>
        <v/>
      </c>
      <c r="B3134" s="9" t="str">
        <f t="shared" si="309"/>
        <v/>
      </c>
      <c r="C3134" s="9" t="str">
        <f>IF(ISERROR(VLOOKUP(A3134,'entry data'!B:G,6,0)),"",VLOOKUP(A3134,'entry data'!B:G,6,0))</f>
        <v/>
      </c>
      <c r="D3134" s="9" t="str">
        <f>IF(ISERROR(VLOOKUP(A3134,'entry data'!B:C,2,0)),"",VLOOKUP(A3134,'entry data'!B:C,2,0))</f>
        <v/>
      </c>
      <c r="E3134" s="9" t="str">
        <f>IF(ISERROR(VLOOKUP(A3134,'entry data'!B:E,4,0)),"",VLOOKUP(A3134,'entry data'!B:E,4,0))</f>
        <v/>
      </c>
      <c r="F3134" s="11" t="str">
        <f>IF(A3134="","",IF(ISERROR(VLOOKUP(A3134,'entry data'!B:F,5,0)),"",VLOOKUP(A3134,'entry data'!B:F,5,0)))</f>
        <v/>
      </c>
      <c r="G3134" s="12" t="str">
        <f>IF(A3134="","",IF(ISERROR(VLOOKUP(A3134,'entry data'!B:I,8,0)),"",VLOOKUP(A3134,'entry data'!B:I,7,0)))</f>
        <v/>
      </c>
      <c r="H3134" s="13" t="str">
        <f>IF(A3134="","",IF(B3134=1,VLOOKUP(A3134,'entry data'!B:D,3,0),I3133))</f>
        <v/>
      </c>
      <c r="I3134" s="14" t="str">
        <f>IF(A3134="","",IF(E3134="weekly",7,IF(E3134="fortnightly",14,IF(E3134="monthly",DATE(IF(MONTH(H3134)=12,YEAR(H3134)+1,YEAR(H3134)),VLOOKUP(MONTH(H3134),index!$D$2:$G$13,2,0),DAY(H3134)),
IF(E3134="quarterly",DATE(IF(MONTH(H3134)&gt;=10,YEAR(H3134)+1,YEAR(H3134)),VLOOKUP(MONTH(H3134),index!$D$2:$G$13,3,0),DAY(H3134)),
IF(E3134="halfyearly",DATE(IF(MONTH(H3134)&gt;=7,YEAR(H3134)+1,YEAR(H3134)),VLOOKUP(MONTH(H3134),index!$D$2:$G$13,4,0),DAY(H3134)),
DATE(YEAR(H3134)+1,MONTH(H3134),DAY(H3134)))))-H3134))+H3134)</f>
        <v/>
      </c>
      <c r="J3134" s="9" t="str">
        <f t="shared" si="310"/>
        <v/>
      </c>
      <c r="K3134" s="11" t="str">
        <f t="shared" si="311"/>
        <v/>
      </c>
      <c r="L3134" s="11" t="str">
        <f t="shared" si="312"/>
        <v/>
      </c>
      <c r="M3134" s="11" t="str">
        <f>IF(A3134="","",VLOOKUP(E3134,index!$A$1:$B$6,2,0)*K3134*G3134)</f>
        <v/>
      </c>
      <c r="N3134" s="11" t="str">
        <f>IF(A3134="","",-PMT(G3134*VLOOKUP(E3134,index!$A$1:$B$6,2,0),C3134,F3134,0,0))</f>
        <v/>
      </c>
      <c r="O3134" s="11" t="str">
        <f t="shared" si="313"/>
        <v/>
      </c>
      <c r="P3134" s="11" t="str">
        <f t="shared" si="308"/>
        <v/>
      </c>
    </row>
    <row r="3135" spans="1:16" x14ac:dyDescent="0.25">
      <c r="A3135" s="9" t="str">
        <f>IF(A3134="","",IF(B3134&lt;C3134,A3134,IF(A3134=MAX('entry data'!$B$8:$B$507),"",A3134+1)))</f>
        <v/>
      </c>
      <c r="B3135" s="9" t="str">
        <f t="shared" si="309"/>
        <v/>
      </c>
      <c r="C3135" s="9" t="str">
        <f>IF(ISERROR(VLOOKUP(A3135,'entry data'!B:G,6,0)),"",VLOOKUP(A3135,'entry data'!B:G,6,0))</f>
        <v/>
      </c>
      <c r="D3135" s="9" t="str">
        <f>IF(ISERROR(VLOOKUP(A3135,'entry data'!B:C,2,0)),"",VLOOKUP(A3135,'entry data'!B:C,2,0))</f>
        <v/>
      </c>
      <c r="E3135" s="9" t="str">
        <f>IF(ISERROR(VLOOKUP(A3135,'entry data'!B:E,4,0)),"",VLOOKUP(A3135,'entry data'!B:E,4,0))</f>
        <v/>
      </c>
      <c r="F3135" s="11" t="str">
        <f>IF(A3135="","",IF(ISERROR(VLOOKUP(A3135,'entry data'!B:F,5,0)),"",VLOOKUP(A3135,'entry data'!B:F,5,0)))</f>
        <v/>
      </c>
      <c r="G3135" s="12" t="str">
        <f>IF(A3135="","",IF(ISERROR(VLOOKUP(A3135,'entry data'!B:I,8,0)),"",VLOOKUP(A3135,'entry data'!B:I,7,0)))</f>
        <v/>
      </c>
      <c r="H3135" s="13" t="str">
        <f>IF(A3135="","",IF(B3135=1,VLOOKUP(A3135,'entry data'!B:D,3,0),I3134))</f>
        <v/>
      </c>
      <c r="I3135" s="14" t="str">
        <f>IF(A3135="","",IF(E3135="weekly",7,IF(E3135="fortnightly",14,IF(E3135="monthly",DATE(IF(MONTH(H3135)=12,YEAR(H3135)+1,YEAR(H3135)),VLOOKUP(MONTH(H3135),index!$D$2:$G$13,2,0),DAY(H3135)),
IF(E3135="quarterly",DATE(IF(MONTH(H3135)&gt;=10,YEAR(H3135)+1,YEAR(H3135)),VLOOKUP(MONTH(H3135),index!$D$2:$G$13,3,0),DAY(H3135)),
IF(E3135="halfyearly",DATE(IF(MONTH(H3135)&gt;=7,YEAR(H3135)+1,YEAR(H3135)),VLOOKUP(MONTH(H3135),index!$D$2:$G$13,4,0),DAY(H3135)),
DATE(YEAR(H3135)+1,MONTH(H3135),DAY(H3135)))))-H3135))+H3135)</f>
        <v/>
      </c>
      <c r="J3135" s="9" t="str">
        <f t="shared" si="310"/>
        <v/>
      </c>
      <c r="K3135" s="11" t="str">
        <f t="shared" si="311"/>
        <v/>
      </c>
      <c r="L3135" s="11" t="str">
        <f t="shared" si="312"/>
        <v/>
      </c>
      <c r="M3135" s="11" t="str">
        <f>IF(A3135="","",VLOOKUP(E3135,index!$A$1:$B$6,2,0)*K3135*G3135)</f>
        <v/>
      </c>
      <c r="N3135" s="11" t="str">
        <f>IF(A3135="","",-PMT(G3135*VLOOKUP(E3135,index!$A$1:$B$6,2,0),C3135,F3135,0,0))</f>
        <v/>
      </c>
      <c r="O3135" s="11" t="str">
        <f t="shared" si="313"/>
        <v/>
      </c>
      <c r="P3135" s="11" t="str">
        <f t="shared" si="308"/>
        <v/>
      </c>
    </row>
    <row r="3136" spans="1:16" x14ac:dyDescent="0.25">
      <c r="A3136" s="9" t="str">
        <f>IF(A3135="","",IF(B3135&lt;C3135,A3135,IF(A3135=MAX('entry data'!$B$8:$B$507),"",A3135+1)))</f>
        <v/>
      </c>
      <c r="B3136" s="9" t="str">
        <f t="shared" si="309"/>
        <v/>
      </c>
      <c r="C3136" s="9" t="str">
        <f>IF(ISERROR(VLOOKUP(A3136,'entry data'!B:G,6,0)),"",VLOOKUP(A3136,'entry data'!B:G,6,0))</f>
        <v/>
      </c>
      <c r="D3136" s="9" t="str">
        <f>IF(ISERROR(VLOOKUP(A3136,'entry data'!B:C,2,0)),"",VLOOKUP(A3136,'entry data'!B:C,2,0))</f>
        <v/>
      </c>
      <c r="E3136" s="9" t="str">
        <f>IF(ISERROR(VLOOKUP(A3136,'entry data'!B:E,4,0)),"",VLOOKUP(A3136,'entry data'!B:E,4,0))</f>
        <v/>
      </c>
      <c r="F3136" s="11" t="str">
        <f>IF(A3136="","",IF(ISERROR(VLOOKUP(A3136,'entry data'!B:F,5,0)),"",VLOOKUP(A3136,'entry data'!B:F,5,0)))</f>
        <v/>
      </c>
      <c r="G3136" s="12" t="str">
        <f>IF(A3136="","",IF(ISERROR(VLOOKUP(A3136,'entry data'!B:I,8,0)),"",VLOOKUP(A3136,'entry data'!B:I,7,0)))</f>
        <v/>
      </c>
      <c r="H3136" s="13" t="str">
        <f>IF(A3136="","",IF(B3136=1,VLOOKUP(A3136,'entry data'!B:D,3,0),I3135))</f>
        <v/>
      </c>
      <c r="I3136" s="14" t="str">
        <f>IF(A3136="","",IF(E3136="weekly",7,IF(E3136="fortnightly",14,IF(E3136="monthly",DATE(IF(MONTH(H3136)=12,YEAR(H3136)+1,YEAR(H3136)),VLOOKUP(MONTH(H3136),index!$D$2:$G$13,2,0),DAY(H3136)),
IF(E3136="quarterly",DATE(IF(MONTH(H3136)&gt;=10,YEAR(H3136)+1,YEAR(H3136)),VLOOKUP(MONTH(H3136),index!$D$2:$G$13,3,0),DAY(H3136)),
IF(E3136="halfyearly",DATE(IF(MONTH(H3136)&gt;=7,YEAR(H3136)+1,YEAR(H3136)),VLOOKUP(MONTH(H3136),index!$D$2:$G$13,4,0),DAY(H3136)),
DATE(YEAR(H3136)+1,MONTH(H3136),DAY(H3136)))))-H3136))+H3136)</f>
        <v/>
      </c>
      <c r="J3136" s="9" t="str">
        <f t="shared" si="310"/>
        <v/>
      </c>
      <c r="K3136" s="11" t="str">
        <f t="shared" si="311"/>
        <v/>
      </c>
      <c r="L3136" s="11" t="str">
        <f t="shared" si="312"/>
        <v/>
      </c>
      <c r="M3136" s="11" t="str">
        <f>IF(A3136="","",VLOOKUP(E3136,index!$A$1:$B$6,2,0)*K3136*G3136)</f>
        <v/>
      </c>
      <c r="N3136" s="11" t="str">
        <f>IF(A3136="","",-PMT(G3136*VLOOKUP(E3136,index!$A$1:$B$6,2,0),C3136,F3136,0,0))</f>
        <v/>
      </c>
      <c r="O3136" s="11" t="str">
        <f t="shared" si="313"/>
        <v/>
      </c>
      <c r="P3136" s="11" t="str">
        <f t="shared" si="308"/>
        <v/>
      </c>
    </row>
    <row r="3137" spans="1:16" x14ac:dyDescent="0.25">
      <c r="A3137" s="9" t="str">
        <f>IF(A3136="","",IF(B3136&lt;C3136,A3136,IF(A3136=MAX('entry data'!$B$8:$B$507),"",A3136+1)))</f>
        <v/>
      </c>
      <c r="B3137" s="9" t="str">
        <f t="shared" si="309"/>
        <v/>
      </c>
      <c r="C3137" s="9" t="str">
        <f>IF(ISERROR(VLOOKUP(A3137,'entry data'!B:G,6,0)),"",VLOOKUP(A3137,'entry data'!B:G,6,0))</f>
        <v/>
      </c>
      <c r="D3137" s="9" t="str">
        <f>IF(ISERROR(VLOOKUP(A3137,'entry data'!B:C,2,0)),"",VLOOKUP(A3137,'entry data'!B:C,2,0))</f>
        <v/>
      </c>
      <c r="E3137" s="9" t="str">
        <f>IF(ISERROR(VLOOKUP(A3137,'entry data'!B:E,4,0)),"",VLOOKUP(A3137,'entry data'!B:E,4,0))</f>
        <v/>
      </c>
      <c r="F3137" s="11" t="str">
        <f>IF(A3137="","",IF(ISERROR(VLOOKUP(A3137,'entry data'!B:F,5,0)),"",VLOOKUP(A3137,'entry data'!B:F,5,0)))</f>
        <v/>
      </c>
      <c r="G3137" s="12" t="str">
        <f>IF(A3137="","",IF(ISERROR(VLOOKUP(A3137,'entry data'!B:I,8,0)),"",VLOOKUP(A3137,'entry data'!B:I,7,0)))</f>
        <v/>
      </c>
      <c r="H3137" s="13" t="str">
        <f>IF(A3137="","",IF(B3137=1,VLOOKUP(A3137,'entry data'!B:D,3,0),I3136))</f>
        <v/>
      </c>
      <c r="I3137" s="14" t="str">
        <f>IF(A3137="","",IF(E3137="weekly",7,IF(E3137="fortnightly",14,IF(E3137="monthly",DATE(IF(MONTH(H3137)=12,YEAR(H3137)+1,YEAR(H3137)),VLOOKUP(MONTH(H3137),index!$D$2:$G$13,2,0),DAY(H3137)),
IF(E3137="quarterly",DATE(IF(MONTH(H3137)&gt;=10,YEAR(H3137)+1,YEAR(H3137)),VLOOKUP(MONTH(H3137),index!$D$2:$G$13,3,0),DAY(H3137)),
IF(E3137="halfyearly",DATE(IF(MONTH(H3137)&gt;=7,YEAR(H3137)+1,YEAR(H3137)),VLOOKUP(MONTH(H3137),index!$D$2:$G$13,4,0),DAY(H3137)),
DATE(YEAR(H3137)+1,MONTH(H3137),DAY(H3137)))))-H3137))+H3137)</f>
        <v/>
      </c>
      <c r="J3137" s="9" t="str">
        <f t="shared" si="310"/>
        <v/>
      </c>
      <c r="K3137" s="11" t="str">
        <f t="shared" si="311"/>
        <v/>
      </c>
      <c r="L3137" s="11" t="str">
        <f t="shared" si="312"/>
        <v/>
      </c>
      <c r="M3137" s="11" t="str">
        <f>IF(A3137="","",VLOOKUP(E3137,index!$A$1:$B$6,2,0)*K3137*G3137)</f>
        <v/>
      </c>
      <c r="N3137" s="11" t="str">
        <f>IF(A3137="","",-PMT(G3137*VLOOKUP(E3137,index!$A$1:$B$6,2,0),C3137,F3137,0,0))</f>
        <v/>
      </c>
      <c r="O3137" s="11" t="str">
        <f t="shared" si="313"/>
        <v/>
      </c>
      <c r="P3137" s="11" t="str">
        <f t="shared" si="308"/>
        <v/>
      </c>
    </row>
    <row r="3138" spans="1:16" x14ac:dyDescent="0.25">
      <c r="A3138" s="9" t="str">
        <f>IF(A3137="","",IF(B3137&lt;C3137,A3137,IF(A3137=MAX('entry data'!$B$8:$B$507),"",A3137+1)))</f>
        <v/>
      </c>
      <c r="B3138" s="9" t="str">
        <f t="shared" si="309"/>
        <v/>
      </c>
      <c r="C3138" s="9" t="str">
        <f>IF(ISERROR(VLOOKUP(A3138,'entry data'!B:G,6,0)),"",VLOOKUP(A3138,'entry data'!B:G,6,0))</f>
        <v/>
      </c>
      <c r="D3138" s="9" t="str">
        <f>IF(ISERROR(VLOOKUP(A3138,'entry data'!B:C,2,0)),"",VLOOKUP(A3138,'entry data'!B:C,2,0))</f>
        <v/>
      </c>
      <c r="E3138" s="9" t="str">
        <f>IF(ISERROR(VLOOKUP(A3138,'entry data'!B:E,4,0)),"",VLOOKUP(A3138,'entry data'!B:E,4,0))</f>
        <v/>
      </c>
      <c r="F3138" s="11" t="str">
        <f>IF(A3138="","",IF(ISERROR(VLOOKUP(A3138,'entry data'!B:F,5,0)),"",VLOOKUP(A3138,'entry data'!B:F,5,0)))</f>
        <v/>
      </c>
      <c r="G3138" s="12" t="str">
        <f>IF(A3138="","",IF(ISERROR(VLOOKUP(A3138,'entry data'!B:I,8,0)),"",VLOOKUP(A3138,'entry data'!B:I,7,0)))</f>
        <v/>
      </c>
      <c r="H3138" s="13" t="str">
        <f>IF(A3138="","",IF(B3138=1,VLOOKUP(A3138,'entry data'!B:D,3,0),I3137))</f>
        <v/>
      </c>
      <c r="I3138" s="14" t="str">
        <f>IF(A3138="","",IF(E3138="weekly",7,IF(E3138="fortnightly",14,IF(E3138="monthly",DATE(IF(MONTH(H3138)=12,YEAR(H3138)+1,YEAR(H3138)),VLOOKUP(MONTH(H3138),index!$D$2:$G$13,2,0),DAY(H3138)),
IF(E3138="quarterly",DATE(IF(MONTH(H3138)&gt;=10,YEAR(H3138)+1,YEAR(H3138)),VLOOKUP(MONTH(H3138),index!$D$2:$G$13,3,0),DAY(H3138)),
IF(E3138="halfyearly",DATE(IF(MONTH(H3138)&gt;=7,YEAR(H3138)+1,YEAR(H3138)),VLOOKUP(MONTH(H3138),index!$D$2:$G$13,4,0),DAY(H3138)),
DATE(YEAR(H3138)+1,MONTH(H3138),DAY(H3138)))))-H3138))+H3138)</f>
        <v/>
      </c>
      <c r="J3138" s="9" t="str">
        <f t="shared" si="310"/>
        <v/>
      </c>
      <c r="K3138" s="11" t="str">
        <f t="shared" si="311"/>
        <v/>
      </c>
      <c r="L3138" s="11" t="str">
        <f t="shared" si="312"/>
        <v/>
      </c>
      <c r="M3138" s="11" t="str">
        <f>IF(A3138="","",VLOOKUP(E3138,index!$A$1:$B$6,2,0)*K3138*G3138)</f>
        <v/>
      </c>
      <c r="N3138" s="11" t="str">
        <f>IF(A3138="","",-PMT(G3138*VLOOKUP(E3138,index!$A$1:$B$6,2,0),C3138,F3138,0,0))</f>
        <v/>
      </c>
      <c r="O3138" s="11" t="str">
        <f t="shared" si="313"/>
        <v/>
      </c>
      <c r="P3138" s="11" t="str">
        <f t="shared" si="308"/>
        <v/>
      </c>
    </row>
    <row r="3139" spans="1:16" x14ac:dyDescent="0.25">
      <c r="A3139" s="9" t="str">
        <f>IF(A3138="","",IF(B3138&lt;C3138,A3138,IF(A3138=MAX('entry data'!$B$8:$B$507),"",A3138+1)))</f>
        <v/>
      </c>
      <c r="B3139" s="9" t="str">
        <f t="shared" si="309"/>
        <v/>
      </c>
      <c r="C3139" s="9" t="str">
        <f>IF(ISERROR(VLOOKUP(A3139,'entry data'!B:G,6,0)),"",VLOOKUP(A3139,'entry data'!B:G,6,0))</f>
        <v/>
      </c>
      <c r="D3139" s="9" t="str">
        <f>IF(ISERROR(VLOOKUP(A3139,'entry data'!B:C,2,0)),"",VLOOKUP(A3139,'entry data'!B:C,2,0))</f>
        <v/>
      </c>
      <c r="E3139" s="9" t="str">
        <f>IF(ISERROR(VLOOKUP(A3139,'entry data'!B:E,4,0)),"",VLOOKUP(A3139,'entry data'!B:E,4,0))</f>
        <v/>
      </c>
      <c r="F3139" s="11" t="str">
        <f>IF(A3139="","",IF(ISERROR(VLOOKUP(A3139,'entry data'!B:F,5,0)),"",VLOOKUP(A3139,'entry data'!B:F,5,0)))</f>
        <v/>
      </c>
      <c r="G3139" s="12" t="str">
        <f>IF(A3139="","",IF(ISERROR(VLOOKUP(A3139,'entry data'!B:I,8,0)),"",VLOOKUP(A3139,'entry data'!B:I,7,0)))</f>
        <v/>
      </c>
      <c r="H3139" s="13" t="str">
        <f>IF(A3139="","",IF(B3139=1,VLOOKUP(A3139,'entry data'!B:D,3,0),I3138))</f>
        <v/>
      </c>
      <c r="I3139" s="14" t="str">
        <f>IF(A3139="","",IF(E3139="weekly",7,IF(E3139="fortnightly",14,IF(E3139="monthly",DATE(IF(MONTH(H3139)=12,YEAR(H3139)+1,YEAR(H3139)),VLOOKUP(MONTH(H3139),index!$D$2:$G$13,2,0),DAY(H3139)),
IF(E3139="quarterly",DATE(IF(MONTH(H3139)&gt;=10,YEAR(H3139)+1,YEAR(H3139)),VLOOKUP(MONTH(H3139),index!$D$2:$G$13,3,0),DAY(H3139)),
IF(E3139="halfyearly",DATE(IF(MONTH(H3139)&gt;=7,YEAR(H3139)+1,YEAR(H3139)),VLOOKUP(MONTH(H3139),index!$D$2:$G$13,4,0),DAY(H3139)),
DATE(YEAR(H3139)+1,MONTH(H3139),DAY(H3139)))))-H3139))+H3139)</f>
        <v/>
      </c>
      <c r="J3139" s="9" t="str">
        <f t="shared" si="310"/>
        <v/>
      </c>
      <c r="K3139" s="11" t="str">
        <f t="shared" si="311"/>
        <v/>
      </c>
      <c r="L3139" s="11" t="str">
        <f t="shared" si="312"/>
        <v/>
      </c>
      <c r="M3139" s="11" t="str">
        <f>IF(A3139="","",VLOOKUP(E3139,index!$A$1:$B$6,2,0)*K3139*G3139)</f>
        <v/>
      </c>
      <c r="N3139" s="11" t="str">
        <f>IF(A3139="","",-PMT(G3139*VLOOKUP(E3139,index!$A$1:$B$6,2,0),C3139,F3139,0,0))</f>
        <v/>
      </c>
      <c r="O3139" s="11" t="str">
        <f t="shared" si="313"/>
        <v/>
      </c>
      <c r="P3139" s="11" t="str">
        <f t="shared" ref="P3139:P3202" si="314">IF(A3139="","",IF(J3139&lt;&gt;J3140,O3139,0))</f>
        <v/>
      </c>
    </row>
    <row r="3140" spans="1:16" x14ac:dyDescent="0.25">
      <c r="A3140" s="9" t="str">
        <f>IF(A3139="","",IF(B3139&lt;C3139,A3139,IF(A3139=MAX('entry data'!$B$8:$B$507),"",A3139+1)))</f>
        <v/>
      </c>
      <c r="B3140" s="9" t="str">
        <f t="shared" si="309"/>
        <v/>
      </c>
      <c r="C3140" s="9" t="str">
        <f>IF(ISERROR(VLOOKUP(A3140,'entry data'!B:G,6,0)),"",VLOOKUP(A3140,'entry data'!B:G,6,0))</f>
        <v/>
      </c>
      <c r="D3140" s="9" t="str">
        <f>IF(ISERROR(VLOOKUP(A3140,'entry data'!B:C,2,0)),"",VLOOKUP(A3140,'entry data'!B:C,2,0))</f>
        <v/>
      </c>
      <c r="E3140" s="9" t="str">
        <f>IF(ISERROR(VLOOKUP(A3140,'entry data'!B:E,4,0)),"",VLOOKUP(A3140,'entry data'!B:E,4,0))</f>
        <v/>
      </c>
      <c r="F3140" s="11" t="str">
        <f>IF(A3140="","",IF(ISERROR(VLOOKUP(A3140,'entry data'!B:F,5,0)),"",VLOOKUP(A3140,'entry data'!B:F,5,0)))</f>
        <v/>
      </c>
      <c r="G3140" s="12" t="str">
        <f>IF(A3140="","",IF(ISERROR(VLOOKUP(A3140,'entry data'!B:I,8,0)),"",VLOOKUP(A3140,'entry data'!B:I,7,0)))</f>
        <v/>
      </c>
      <c r="H3140" s="13" t="str">
        <f>IF(A3140="","",IF(B3140=1,VLOOKUP(A3140,'entry data'!B:D,3,0),I3139))</f>
        <v/>
      </c>
      <c r="I3140" s="14" t="str">
        <f>IF(A3140="","",IF(E3140="weekly",7,IF(E3140="fortnightly",14,IF(E3140="monthly",DATE(IF(MONTH(H3140)=12,YEAR(H3140)+1,YEAR(H3140)),VLOOKUP(MONTH(H3140),index!$D$2:$G$13,2,0),DAY(H3140)),
IF(E3140="quarterly",DATE(IF(MONTH(H3140)&gt;=10,YEAR(H3140)+1,YEAR(H3140)),VLOOKUP(MONTH(H3140),index!$D$2:$G$13,3,0),DAY(H3140)),
IF(E3140="halfyearly",DATE(IF(MONTH(H3140)&gt;=7,YEAR(H3140)+1,YEAR(H3140)),VLOOKUP(MONTH(H3140),index!$D$2:$G$13,4,0),DAY(H3140)),
DATE(YEAR(H3140)+1,MONTH(H3140),DAY(H3140)))))-H3140))+H3140)</f>
        <v/>
      </c>
      <c r="J3140" s="9" t="str">
        <f t="shared" si="310"/>
        <v/>
      </c>
      <c r="K3140" s="11" t="str">
        <f t="shared" si="311"/>
        <v/>
      </c>
      <c r="L3140" s="11" t="str">
        <f t="shared" si="312"/>
        <v/>
      </c>
      <c r="M3140" s="11" t="str">
        <f>IF(A3140="","",VLOOKUP(E3140,index!$A$1:$B$6,2,0)*K3140*G3140)</f>
        <v/>
      </c>
      <c r="N3140" s="11" t="str">
        <f>IF(A3140="","",-PMT(G3140*VLOOKUP(E3140,index!$A$1:$B$6,2,0),C3140,F3140,0,0))</f>
        <v/>
      </c>
      <c r="O3140" s="11" t="str">
        <f t="shared" si="313"/>
        <v/>
      </c>
      <c r="P3140" s="11" t="str">
        <f t="shared" si="314"/>
        <v/>
      </c>
    </row>
    <row r="3141" spans="1:16" x14ac:dyDescent="0.25">
      <c r="A3141" s="9" t="str">
        <f>IF(A3140="","",IF(B3140&lt;C3140,A3140,IF(A3140=MAX('entry data'!$B$8:$B$507),"",A3140+1)))</f>
        <v/>
      </c>
      <c r="B3141" s="9" t="str">
        <f t="shared" si="309"/>
        <v/>
      </c>
      <c r="C3141" s="9" t="str">
        <f>IF(ISERROR(VLOOKUP(A3141,'entry data'!B:G,6,0)),"",VLOOKUP(A3141,'entry data'!B:G,6,0))</f>
        <v/>
      </c>
      <c r="D3141" s="9" t="str">
        <f>IF(ISERROR(VLOOKUP(A3141,'entry data'!B:C,2,0)),"",VLOOKUP(A3141,'entry data'!B:C,2,0))</f>
        <v/>
      </c>
      <c r="E3141" s="9" t="str">
        <f>IF(ISERROR(VLOOKUP(A3141,'entry data'!B:E,4,0)),"",VLOOKUP(A3141,'entry data'!B:E,4,0))</f>
        <v/>
      </c>
      <c r="F3141" s="11" t="str">
        <f>IF(A3141="","",IF(ISERROR(VLOOKUP(A3141,'entry data'!B:F,5,0)),"",VLOOKUP(A3141,'entry data'!B:F,5,0)))</f>
        <v/>
      </c>
      <c r="G3141" s="12" t="str">
        <f>IF(A3141="","",IF(ISERROR(VLOOKUP(A3141,'entry data'!B:I,8,0)),"",VLOOKUP(A3141,'entry data'!B:I,7,0)))</f>
        <v/>
      </c>
      <c r="H3141" s="13" t="str">
        <f>IF(A3141="","",IF(B3141=1,VLOOKUP(A3141,'entry data'!B:D,3,0),I3140))</f>
        <v/>
      </c>
      <c r="I3141" s="14" t="str">
        <f>IF(A3141="","",IF(E3141="weekly",7,IF(E3141="fortnightly",14,IF(E3141="monthly",DATE(IF(MONTH(H3141)=12,YEAR(H3141)+1,YEAR(H3141)),VLOOKUP(MONTH(H3141),index!$D$2:$G$13,2,0),DAY(H3141)),
IF(E3141="quarterly",DATE(IF(MONTH(H3141)&gt;=10,YEAR(H3141)+1,YEAR(H3141)),VLOOKUP(MONTH(H3141),index!$D$2:$G$13,3,0),DAY(H3141)),
IF(E3141="halfyearly",DATE(IF(MONTH(H3141)&gt;=7,YEAR(H3141)+1,YEAR(H3141)),VLOOKUP(MONTH(H3141),index!$D$2:$G$13,4,0),DAY(H3141)),
DATE(YEAR(H3141)+1,MONTH(H3141),DAY(H3141)))))-H3141))+H3141)</f>
        <v/>
      </c>
      <c r="J3141" s="9" t="str">
        <f t="shared" si="310"/>
        <v/>
      </c>
      <c r="K3141" s="11" t="str">
        <f t="shared" si="311"/>
        <v/>
      </c>
      <c r="L3141" s="11" t="str">
        <f t="shared" si="312"/>
        <v/>
      </c>
      <c r="M3141" s="11" t="str">
        <f>IF(A3141="","",VLOOKUP(E3141,index!$A$1:$B$6,2,0)*K3141*G3141)</f>
        <v/>
      </c>
      <c r="N3141" s="11" t="str">
        <f>IF(A3141="","",-PMT(G3141*VLOOKUP(E3141,index!$A$1:$B$6,2,0),C3141,F3141,0,0))</f>
        <v/>
      </c>
      <c r="O3141" s="11" t="str">
        <f t="shared" si="313"/>
        <v/>
      </c>
      <c r="P3141" s="11" t="str">
        <f t="shared" si="314"/>
        <v/>
      </c>
    </row>
    <row r="3142" spans="1:16" x14ac:dyDescent="0.25">
      <c r="A3142" s="9" t="str">
        <f>IF(A3141="","",IF(B3141&lt;C3141,A3141,IF(A3141=MAX('entry data'!$B$8:$B$507),"",A3141+1)))</f>
        <v/>
      </c>
      <c r="B3142" s="9" t="str">
        <f t="shared" si="309"/>
        <v/>
      </c>
      <c r="C3142" s="9" t="str">
        <f>IF(ISERROR(VLOOKUP(A3142,'entry data'!B:G,6,0)),"",VLOOKUP(A3142,'entry data'!B:G,6,0))</f>
        <v/>
      </c>
      <c r="D3142" s="9" t="str">
        <f>IF(ISERROR(VLOOKUP(A3142,'entry data'!B:C,2,0)),"",VLOOKUP(A3142,'entry data'!B:C,2,0))</f>
        <v/>
      </c>
      <c r="E3142" s="9" t="str">
        <f>IF(ISERROR(VLOOKUP(A3142,'entry data'!B:E,4,0)),"",VLOOKUP(A3142,'entry data'!B:E,4,0))</f>
        <v/>
      </c>
      <c r="F3142" s="11" t="str">
        <f>IF(A3142="","",IF(ISERROR(VLOOKUP(A3142,'entry data'!B:F,5,0)),"",VLOOKUP(A3142,'entry data'!B:F,5,0)))</f>
        <v/>
      </c>
      <c r="G3142" s="12" t="str">
        <f>IF(A3142="","",IF(ISERROR(VLOOKUP(A3142,'entry data'!B:I,8,0)),"",VLOOKUP(A3142,'entry data'!B:I,7,0)))</f>
        <v/>
      </c>
      <c r="H3142" s="13" t="str">
        <f>IF(A3142="","",IF(B3142=1,VLOOKUP(A3142,'entry data'!B:D,3,0),I3141))</f>
        <v/>
      </c>
      <c r="I3142" s="14" t="str">
        <f>IF(A3142="","",IF(E3142="weekly",7,IF(E3142="fortnightly",14,IF(E3142="monthly",DATE(IF(MONTH(H3142)=12,YEAR(H3142)+1,YEAR(H3142)),VLOOKUP(MONTH(H3142),index!$D$2:$G$13,2,0),DAY(H3142)),
IF(E3142="quarterly",DATE(IF(MONTH(H3142)&gt;=10,YEAR(H3142)+1,YEAR(H3142)),VLOOKUP(MONTH(H3142),index!$D$2:$G$13,3,0),DAY(H3142)),
IF(E3142="halfyearly",DATE(IF(MONTH(H3142)&gt;=7,YEAR(H3142)+1,YEAR(H3142)),VLOOKUP(MONTH(H3142),index!$D$2:$G$13,4,0),DAY(H3142)),
DATE(YEAR(H3142)+1,MONTH(H3142),DAY(H3142)))))-H3142))+H3142)</f>
        <v/>
      </c>
      <c r="J3142" s="9" t="str">
        <f t="shared" si="310"/>
        <v/>
      </c>
      <c r="K3142" s="11" t="str">
        <f t="shared" si="311"/>
        <v/>
      </c>
      <c r="L3142" s="11" t="str">
        <f t="shared" si="312"/>
        <v/>
      </c>
      <c r="M3142" s="11" t="str">
        <f>IF(A3142="","",VLOOKUP(E3142,index!$A$1:$B$6,2,0)*K3142*G3142)</f>
        <v/>
      </c>
      <c r="N3142" s="11" t="str">
        <f>IF(A3142="","",-PMT(G3142*VLOOKUP(E3142,index!$A$1:$B$6,2,0),C3142,F3142,0,0))</f>
        <v/>
      </c>
      <c r="O3142" s="11" t="str">
        <f t="shared" si="313"/>
        <v/>
      </c>
      <c r="P3142" s="11" t="str">
        <f t="shared" si="314"/>
        <v/>
      </c>
    </row>
    <row r="3143" spans="1:16" x14ac:dyDescent="0.25">
      <c r="A3143" s="9" t="str">
        <f>IF(A3142="","",IF(B3142&lt;C3142,A3142,IF(A3142=MAX('entry data'!$B$8:$B$507),"",A3142+1)))</f>
        <v/>
      </c>
      <c r="B3143" s="9" t="str">
        <f t="shared" si="309"/>
        <v/>
      </c>
      <c r="C3143" s="9" t="str">
        <f>IF(ISERROR(VLOOKUP(A3143,'entry data'!B:G,6,0)),"",VLOOKUP(A3143,'entry data'!B:G,6,0))</f>
        <v/>
      </c>
      <c r="D3143" s="9" t="str">
        <f>IF(ISERROR(VLOOKUP(A3143,'entry data'!B:C,2,0)),"",VLOOKUP(A3143,'entry data'!B:C,2,0))</f>
        <v/>
      </c>
      <c r="E3143" s="9" t="str">
        <f>IF(ISERROR(VLOOKUP(A3143,'entry data'!B:E,4,0)),"",VLOOKUP(A3143,'entry data'!B:E,4,0))</f>
        <v/>
      </c>
      <c r="F3143" s="11" t="str">
        <f>IF(A3143="","",IF(ISERROR(VLOOKUP(A3143,'entry data'!B:F,5,0)),"",VLOOKUP(A3143,'entry data'!B:F,5,0)))</f>
        <v/>
      </c>
      <c r="G3143" s="12" t="str">
        <f>IF(A3143="","",IF(ISERROR(VLOOKUP(A3143,'entry data'!B:I,8,0)),"",VLOOKUP(A3143,'entry data'!B:I,7,0)))</f>
        <v/>
      </c>
      <c r="H3143" s="13" t="str">
        <f>IF(A3143="","",IF(B3143=1,VLOOKUP(A3143,'entry data'!B:D,3,0),I3142))</f>
        <v/>
      </c>
      <c r="I3143" s="14" t="str">
        <f>IF(A3143="","",IF(E3143="weekly",7,IF(E3143="fortnightly",14,IF(E3143="monthly",DATE(IF(MONTH(H3143)=12,YEAR(H3143)+1,YEAR(H3143)),VLOOKUP(MONTH(H3143),index!$D$2:$G$13,2,0),DAY(H3143)),
IF(E3143="quarterly",DATE(IF(MONTH(H3143)&gt;=10,YEAR(H3143)+1,YEAR(H3143)),VLOOKUP(MONTH(H3143),index!$D$2:$G$13,3,0),DAY(H3143)),
IF(E3143="halfyearly",DATE(IF(MONTH(H3143)&gt;=7,YEAR(H3143)+1,YEAR(H3143)),VLOOKUP(MONTH(H3143),index!$D$2:$G$13,4,0),DAY(H3143)),
DATE(YEAR(H3143)+1,MONTH(H3143),DAY(H3143)))))-H3143))+H3143)</f>
        <v/>
      </c>
      <c r="J3143" s="9" t="str">
        <f t="shared" si="310"/>
        <v/>
      </c>
      <c r="K3143" s="11" t="str">
        <f t="shared" si="311"/>
        <v/>
      </c>
      <c r="L3143" s="11" t="str">
        <f t="shared" si="312"/>
        <v/>
      </c>
      <c r="M3143" s="11" t="str">
        <f>IF(A3143="","",VLOOKUP(E3143,index!$A$1:$B$6,2,0)*K3143*G3143)</f>
        <v/>
      </c>
      <c r="N3143" s="11" t="str">
        <f>IF(A3143="","",-PMT(G3143*VLOOKUP(E3143,index!$A$1:$B$6,2,0),C3143,F3143,0,0))</f>
        <v/>
      </c>
      <c r="O3143" s="11" t="str">
        <f t="shared" si="313"/>
        <v/>
      </c>
      <c r="P3143" s="11" t="str">
        <f t="shared" si="314"/>
        <v/>
      </c>
    </row>
    <row r="3144" spans="1:16" x14ac:dyDescent="0.25">
      <c r="A3144" s="9" t="str">
        <f>IF(A3143="","",IF(B3143&lt;C3143,A3143,IF(A3143=MAX('entry data'!$B$8:$B$507),"",A3143+1)))</f>
        <v/>
      </c>
      <c r="B3144" s="9" t="str">
        <f t="shared" si="309"/>
        <v/>
      </c>
      <c r="C3144" s="9" t="str">
        <f>IF(ISERROR(VLOOKUP(A3144,'entry data'!B:G,6,0)),"",VLOOKUP(A3144,'entry data'!B:G,6,0))</f>
        <v/>
      </c>
      <c r="D3144" s="9" t="str">
        <f>IF(ISERROR(VLOOKUP(A3144,'entry data'!B:C,2,0)),"",VLOOKUP(A3144,'entry data'!B:C,2,0))</f>
        <v/>
      </c>
      <c r="E3144" s="9" t="str">
        <f>IF(ISERROR(VLOOKUP(A3144,'entry data'!B:E,4,0)),"",VLOOKUP(A3144,'entry data'!B:E,4,0))</f>
        <v/>
      </c>
      <c r="F3144" s="11" t="str">
        <f>IF(A3144="","",IF(ISERROR(VLOOKUP(A3144,'entry data'!B:F,5,0)),"",VLOOKUP(A3144,'entry data'!B:F,5,0)))</f>
        <v/>
      </c>
      <c r="G3144" s="12" t="str">
        <f>IF(A3144="","",IF(ISERROR(VLOOKUP(A3144,'entry data'!B:I,8,0)),"",VLOOKUP(A3144,'entry data'!B:I,7,0)))</f>
        <v/>
      </c>
      <c r="H3144" s="13" t="str">
        <f>IF(A3144="","",IF(B3144=1,VLOOKUP(A3144,'entry data'!B:D,3,0),I3143))</f>
        <v/>
      </c>
      <c r="I3144" s="14" t="str">
        <f>IF(A3144="","",IF(E3144="weekly",7,IF(E3144="fortnightly",14,IF(E3144="monthly",DATE(IF(MONTH(H3144)=12,YEAR(H3144)+1,YEAR(H3144)),VLOOKUP(MONTH(H3144),index!$D$2:$G$13,2,0),DAY(H3144)),
IF(E3144="quarterly",DATE(IF(MONTH(H3144)&gt;=10,YEAR(H3144)+1,YEAR(H3144)),VLOOKUP(MONTH(H3144),index!$D$2:$G$13,3,0),DAY(H3144)),
IF(E3144="halfyearly",DATE(IF(MONTH(H3144)&gt;=7,YEAR(H3144)+1,YEAR(H3144)),VLOOKUP(MONTH(H3144),index!$D$2:$G$13,4,0),DAY(H3144)),
DATE(YEAR(H3144)+1,MONTH(H3144),DAY(H3144)))))-H3144))+H3144)</f>
        <v/>
      </c>
      <c r="J3144" s="9" t="str">
        <f t="shared" si="310"/>
        <v/>
      </c>
      <c r="K3144" s="11" t="str">
        <f t="shared" si="311"/>
        <v/>
      </c>
      <c r="L3144" s="11" t="str">
        <f t="shared" si="312"/>
        <v/>
      </c>
      <c r="M3144" s="11" t="str">
        <f>IF(A3144="","",VLOOKUP(E3144,index!$A$1:$B$6,2,0)*K3144*G3144)</f>
        <v/>
      </c>
      <c r="N3144" s="11" t="str">
        <f>IF(A3144="","",-PMT(G3144*VLOOKUP(E3144,index!$A$1:$B$6,2,0),C3144,F3144,0,0))</f>
        <v/>
      </c>
      <c r="O3144" s="11" t="str">
        <f t="shared" si="313"/>
        <v/>
      </c>
      <c r="P3144" s="11" t="str">
        <f t="shared" si="314"/>
        <v/>
      </c>
    </row>
    <row r="3145" spans="1:16" x14ac:dyDescent="0.25">
      <c r="A3145" s="9" t="str">
        <f>IF(A3144="","",IF(B3144&lt;C3144,A3144,IF(A3144=MAX('entry data'!$B$8:$B$507),"",A3144+1)))</f>
        <v/>
      </c>
      <c r="B3145" s="9" t="str">
        <f t="shared" si="309"/>
        <v/>
      </c>
      <c r="C3145" s="9" t="str">
        <f>IF(ISERROR(VLOOKUP(A3145,'entry data'!B:G,6,0)),"",VLOOKUP(A3145,'entry data'!B:G,6,0))</f>
        <v/>
      </c>
      <c r="D3145" s="9" t="str">
        <f>IF(ISERROR(VLOOKUP(A3145,'entry data'!B:C,2,0)),"",VLOOKUP(A3145,'entry data'!B:C,2,0))</f>
        <v/>
      </c>
      <c r="E3145" s="9" t="str">
        <f>IF(ISERROR(VLOOKUP(A3145,'entry data'!B:E,4,0)),"",VLOOKUP(A3145,'entry data'!B:E,4,0))</f>
        <v/>
      </c>
      <c r="F3145" s="11" t="str">
        <f>IF(A3145="","",IF(ISERROR(VLOOKUP(A3145,'entry data'!B:F,5,0)),"",VLOOKUP(A3145,'entry data'!B:F,5,0)))</f>
        <v/>
      </c>
      <c r="G3145" s="12" t="str">
        <f>IF(A3145="","",IF(ISERROR(VLOOKUP(A3145,'entry data'!B:I,8,0)),"",VLOOKUP(A3145,'entry data'!B:I,7,0)))</f>
        <v/>
      </c>
      <c r="H3145" s="13" t="str">
        <f>IF(A3145="","",IF(B3145=1,VLOOKUP(A3145,'entry data'!B:D,3,0),I3144))</f>
        <v/>
      </c>
      <c r="I3145" s="14" t="str">
        <f>IF(A3145="","",IF(E3145="weekly",7,IF(E3145="fortnightly",14,IF(E3145="monthly",DATE(IF(MONTH(H3145)=12,YEAR(H3145)+1,YEAR(H3145)),VLOOKUP(MONTH(H3145),index!$D$2:$G$13,2,0),DAY(H3145)),
IF(E3145="quarterly",DATE(IF(MONTH(H3145)&gt;=10,YEAR(H3145)+1,YEAR(H3145)),VLOOKUP(MONTH(H3145),index!$D$2:$G$13,3,0),DAY(H3145)),
IF(E3145="halfyearly",DATE(IF(MONTH(H3145)&gt;=7,YEAR(H3145)+1,YEAR(H3145)),VLOOKUP(MONTH(H3145),index!$D$2:$G$13,4,0),DAY(H3145)),
DATE(YEAR(H3145)+1,MONTH(H3145),DAY(H3145)))))-H3145))+H3145)</f>
        <v/>
      </c>
      <c r="J3145" s="9" t="str">
        <f t="shared" si="310"/>
        <v/>
      </c>
      <c r="K3145" s="11" t="str">
        <f t="shared" si="311"/>
        <v/>
      </c>
      <c r="L3145" s="11" t="str">
        <f t="shared" si="312"/>
        <v/>
      </c>
      <c r="M3145" s="11" t="str">
        <f>IF(A3145="","",VLOOKUP(E3145,index!$A$1:$B$6,2,0)*K3145*G3145)</f>
        <v/>
      </c>
      <c r="N3145" s="11" t="str">
        <f>IF(A3145="","",-PMT(G3145*VLOOKUP(E3145,index!$A$1:$B$6,2,0),C3145,F3145,0,0))</f>
        <v/>
      </c>
      <c r="O3145" s="11" t="str">
        <f t="shared" si="313"/>
        <v/>
      </c>
      <c r="P3145" s="11" t="str">
        <f t="shared" si="314"/>
        <v/>
      </c>
    </row>
    <row r="3146" spans="1:16" x14ac:dyDescent="0.25">
      <c r="A3146" s="9" t="str">
        <f>IF(A3145="","",IF(B3145&lt;C3145,A3145,IF(A3145=MAX('entry data'!$B$8:$B$507),"",A3145+1)))</f>
        <v/>
      </c>
      <c r="B3146" s="9" t="str">
        <f t="shared" si="309"/>
        <v/>
      </c>
      <c r="C3146" s="9" t="str">
        <f>IF(ISERROR(VLOOKUP(A3146,'entry data'!B:G,6,0)),"",VLOOKUP(A3146,'entry data'!B:G,6,0))</f>
        <v/>
      </c>
      <c r="D3146" s="9" t="str">
        <f>IF(ISERROR(VLOOKUP(A3146,'entry data'!B:C,2,0)),"",VLOOKUP(A3146,'entry data'!B:C,2,0))</f>
        <v/>
      </c>
      <c r="E3146" s="9" t="str">
        <f>IF(ISERROR(VLOOKUP(A3146,'entry data'!B:E,4,0)),"",VLOOKUP(A3146,'entry data'!B:E,4,0))</f>
        <v/>
      </c>
      <c r="F3146" s="11" t="str">
        <f>IF(A3146="","",IF(ISERROR(VLOOKUP(A3146,'entry data'!B:F,5,0)),"",VLOOKUP(A3146,'entry data'!B:F,5,0)))</f>
        <v/>
      </c>
      <c r="G3146" s="12" t="str">
        <f>IF(A3146="","",IF(ISERROR(VLOOKUP(A3146,'entry data'!B:I,8,0)),"",VLOOKUP(A3146,'entry data'!B:I,7,0)))</f>
        <v/>
      </c>
      <c r="H3146" s="13" t="str">
        <f>IF(A3146="","",IF(B3146=1,VLOOKUP(A3146,'entry data'!B:D,3,0),I3145))</f>
        <v/>
      </c>
      <c r="I3146" s="14" t="str">
        <f>IF(A3146="","",IF(E3146="weekly",7,IF(E3146="fortnightly",14,IF(E3146="monthly",DATE(IF(MONTH(H3146)=12,YEAR(H3146)+1,YEAR(H3146)),VLOOKUP(MONTH(H3146),index!$D$2:$G$13,2,0),DAY(H3146)),
IF(E3146="quarterly",DATE(IF(MONTH(H3146)&gt;=10,YEAR(H3146)+1,YEAR(H3146)),VLOOKUP(MONTH(H3146),index!$D$2:$G$13,3,0),DAY(H3146)),
IF(E3146="halfyearly",DATE(IF(MONTH(H3146)&gt;=7,YEAR(H3146)+1,YEAR(H3146)),VLOOKUP(MONTH(H3146),index!$D$2:$G$13,4,0),DAY(H3146)),
DATE(YEAR(H3146)+1,MONTH(H3146),DAY(H3146)))))-H3146))+H3146)</f>
        <v/>
      </c>
      <c r="J3146" s="9" t="str">
        <f t="shared" si="310"/>
        <v/>
      </c>
      <c r="K3146" s="11" t="str">
        <f t="shared" si="311"/>
        <v/>
      </c>
      <c r="L3146" s="11" t="str">
        <f t="shared" si="312"/>
        <v/>
      </c>
      <c r="M3146" s="11" t="str">
        <f>IF(A3146="","",VLOOKUP(E3146,index!$A$1:$B$6,2,0)*K3146*G3146)</f>
        <v/>
      </c>
      <c r="N3146" s="11" t="str">
        <f>IF(A3146="","",-PMT(G3146*VLOOKUP(E3146,index!$A$1:$B$6,2,0),C3146,F3146,0,0))</f>
        <v/>
      </c>
      <c r="O3146" s="11" t="str">
        <f t="shared" si="313"/>
        <v/>
      </c>
      <c r="P3146" s="11" t="str">
        <f t="shared" si="314"/>
        <v/>
      </c>
    </row>
    <row r="3147" spans="1:16" x14ac:dyDescent="0.25">
      <c r="A3147" s="9" t="str">
        <f>IF(A3146="","",IF(B3146&lt;C3146,A3146,IF(A3146=MAX('entry data'!$B$8:$B$507),"",A3146+1)))</f>
        <v/>
      </c>
      <c r="B3147" s="9" t="str">
        <f t="shared" si="309"/>
        <v/>
      </c>
      <c r="C3147" s="9" t="str">
        <f>IF(ISERROR(VLOOKUP(A3147,'entry data'!B:G,6,0)),"",VLOOKUP(A3147,'entry data'!B:G,6,0))</f>
        <v/>
      </c>
      <c r="D3147" s="9" t="str">
        <f>IF(ISERROR(VLOOKUP(A3147,'entry data'!B:C,2,0)),"",VLOOKUP(A3147,'entry data'!B:C,2,0))</f>
        <v/>
      </c>
      <c r="E3147" s="9" t="str">
        <f>IF(ISERROR(VLOOKUP(A3147,'entry data'!B:E,4,0)),"",VLOOKUP(A3147,'entry data'!B:E,4,0))</f>
        <v/>
      </c>
      <c r="F3147" s="11" t="str">
        <f>IF(A3147="","",IF(ISERROR(VLOOKUP(A3147,'entry data'!B:F,5,0)),"",VLOOKUP(A3147,'entry data'!B:F,5,0)))</f>
        <v/>
      </c>
      <c r="G3147" s="12" t="str">
        <f>IF(A3147="","",IF(ISERROR(VLOOKUP(A3147,'entry data'!B:I,8,0)),"",VLOOKUP(A3147,'entry data'!B:I,7,0)))</f>
        <v/>
      </c>
      <c r="H3147" s="13" t="str">
        <f>IF(A3147="","",IF(B3147=1,VLOOKUP(A3147,'entry data'!B:D,3,0),I3146))</f>
        <v/>
      </c>
      <c r="I3147" s="14" t="str">
        <f>IF(A3147="","",IF(E3147="weekly",7,IF(E3147="fortnightly",14,IF(E3147="monthly",DATE(IF(MONTH(H3147)=12,YEAR(H3147)+1,YEAR(H3147)),VLOOKUP(MONTH(H3147),index!$D$2:$G$13,2,0),DAY(H3147)),
IF(E3147="quarterly",DATE(IF(MONTH(H3147)&gt;=10,YEAR(H3147)+1,YEAR(H3147)),VLOOKUP(MONTH(H3147),index!$D$2:$G$13,3,0),DAY(H3147)),
IF(E3147="halfyearly",DATE(IF(MONTH(H3147)&gt;=7,YEAR(H3147)+1,YEAR(H3147)),VLOOKUP(MONTH(H3147),index!$D$2:$G$13,4,0),DAY(H3147)),
DATE(YEAR(H3147)+1,MONTH(H3147),DAY(H3147)))))-H3147))+H3147)</f>
        <v/>
      </c>
      <c r="J3147" s="9" t="str">
        <f t="shared" si="310"/>
        <v/>
      </c>
      <c r="K3147" s="11" t="str">
        <f t="shared" si="311"/>
        <v/>
      </c>
      <c r="L3147" s="11" t="str">
        <f t="shared" si="312"/>
        <v/>
      </c>
      <c r="M3147" s="11" t="str">
        <f>IF(A3147="","",VLOOKUP(E3147,index!$A$1:$B$6,2,0)*K3147*G3147)</f>
        <v/>
      </c>
      <c r="N3147" s="11" t="str">
        <f>IF(A3147="","",-PMT(G3147*VLOOKUP(E3147,index!$A$1:$B$6,2,0),C3147,F3147,0,0))</f>
        <v/>
      </c>
      <c r="O3147" s="11" t="str">
        <f t="shared" si="313"/>
        <v/>
      </c>
      <c r="P3147" s="11" t="str">
        <f t="shared" si="314"/>
        <v/>
      </c>
    </row>
    <row r="3148" spans="1:16" x14ac:dyDescent="0.25">
      <c r="A3148" s="9" t="str">
        <f>IF(A3147="","",IF(B3147&lt;C3147,A3147,IF(A3147=MAX('entry data'!$B$8:$B$507),"",A3147+1)))</f>
        <v/>
      </c>
      <c r="B3148" s="9" t="str">
        <f t="shared" si="309"/>
        <v/>
      </c>
      <c r="C3148" s="9" t="str">
        <f>IF(ISERROR(VLOOKUP(A3148,'entry data'!B:G,6,0)),"",VLOOKUP(A3148,'entry data'!B:G,6,0))</f>
        <v/>
      </c>
      <c r="D3148" s="9" t="str">
        <f>IF(ISERROR(VLOOKUP(A3148,'entry data'!B:C,2,0)),"",VLOOKUP(A3148,'entry data'!B:C,2,0))</f>
        <v/>
      </c>
      <c r="E3148" s="9" t="str">
        <f>IF(ISERROR(VLOOKUP(A3148,'entry data'!B:E,4,0)),"",VLOOKUP(A3148,'entry data'!B:E,4,0))</f>
        <v/>
      </c>
      <c r="F3148" s="11" t="str">
        <f>IF(A3148="","",IF(ISERROR(VLOOKUP(A3148,'entry data'!B:F,5,0)),"",VLOOKUP(A3148,'entry data'!B:F,5,0)))</f>
        <v/>
      </c>
      <c r="G3148" s="12" t="str">
        <f>IF(A3148="","",IF(ISERROR(VLOOKUP(A3148,'entry data'!B:I,8,0)),"",VLOOKUP(A3148,'entry data'!B:I,7,0)))</f>
        <v/>
      </c>
      <c r="H3148" s="13" t="str">
        <f>IF(A3148="","",IF(B3148=1,VLOOKUP(A3148,'entry data'!B:D,3,0),I3147))</f>
        <v/>
      </c>
      <c r="I3148" s="14" t="str">
        <f>IF(A3148="","",IF(E3148="weekly",7,IF(E3148="fortnightly",14,IF(E3148="monthly",DATE(IF(MONTH(H3148)=12,YEAR(H3148)+1,YEAR(H3148)),VLOOKUP(MONTH(H3148),index!$D$2:$G$13,2,0),DAY(H3148)),
IF(E3148="quarterly",DATE(IF(MONTH(H3148)&gt;=10,YEAR(H3148)+1,YEAR(H3148)),VLOOKUP(MONTH(H3148),index!$D$2:$G$13,3,0),DAY(H3148)),
IF(E3148="halfyearly",DATE(IF(MONTH(H3148)&gt;=7,YEAR(H3148)+1,YEAR(H3148)),VLOOKUP(MONTH(H3148),index!$D$2:$G$13,4,0),DAY(H3148)),
DATE(YEAR(H3148)+1,MONTH(H3148),DAY(H3148)))))-H3148))+H3148)</f>
        <v/>
      </c>
      <c r="J3148" s="9" t="str">
        <f t="shared" si="310"/>
        <v/>
      </c>
      <c r="K3148" s="11" t="str">
        <f t="shared" si="311"/>
        <v/>
      </c>
      <c r="L3148" s="11" t="str">
        <f t="shared" si="312"/>
        <v/>
      </c>
      <c r="M3148" s="11" t="str">
        <f>IF(A3148="","",VLOOKUP(E3148,index!$A$1:$B$6,2,0)*K3148*G3148)</f>
        <v/>
      </c>
      <c r="N3148" s="11" t="str">
        <f>IF(A3148="","",-PMT(G3148*VLOOKUP(E3148,index!$A$1:$B$6,2,0),C3148,F3148,0,0))</f>
        <v/>
      </c>
      <c r="O3148" s="11" t="str">
        <f t="shared" si="313"/>
        <v/>
      </c>
      <c r="P3148" s="11" t="str">
        <f t="shared" si="314"/>
        <v/>
      </c>
    </row>
    <row r="3149" spans="1:16" x14ac:dyDescent="0.25">
      <c r="A3149" s="9" t="str">
        <f>IF(A3148="","",IF(B3148&lt;C3148,A3148,IF(A3148=MAX('entry data'!$B$8:$B$507),"",A3148+1)))</f>
        <v/>
      </c>
      <c r="B3149" s="9" t="str">
        <f t="shared" si="309"/>
        <v/>
      </c>
      <c r="C3149" s="9" t="str">
        <f>IF(ISERROR(VLOOKUP(A3149,'entry data'!B:G,6,0)),"",VLOOKUP(A3149,'entry data'!B:G,6,0))</f>
        <v/>
      </c>
      <c r="D3149" s="9" t="str">
        <f>IF(ISERROR(VLOOKUP(A3149,'entry data'!B:C,2,0)),"",VLOOKUP(A3149,'entry data'!B:C,2,0))</f>
        <v/>
      </c>
      <c r="E3149" s="9" t="str">
        <f>IF(ISERROR(VLOOKUP(A3149,'entry data'!B:E,4,0)),"",VLOOKUP(A3149,'entry data'!B:E,4,0))</f>
        <v/>
      </c>
      <c r="F3149" s="11" t="str">
        <f>IF(A3149="","",IF(ISERROR(VLOOKUP(A3149,'entry data'!B:F,5,0)),"",VLOOKUP(A3149,'entry data'!B:F,5,0)))</f>
        <v/>
      </c>
      <c r="G3149" s="12" t="str">
        <f>IF(A3149="","",IF(ISERROR(VLOOKUP(A3149,'entry data'!B:I,8,0)),"",VLOOKUP(A3149,'entry data'!B:I,7,0)))</f>
        <v/>
      </c>
      <c r="H3149" s="13" t="str">
        <f>IF(A3149="","",IF(B3149=1,VLOOKUP(A3149,'entry data'!B:D,3,0),I3148))</f>
        <v/>
      </c>
      <c r="I3149" s="14" t="str">
        <f>IF(A3149="","",IF(E3149="weekly",7,IF(E3149="fortnightly",14,IF(E3149="monthly",DATE(IF(MONTH(H3149)=12,YEAR(H3149)+1,YEAR(H3149)),VLOOKUP(MONTH(H3149),index!$D$2:$G$13,2,0),DAY(H3149)),
IF(E3149="quarterly",DATE(IF(MONTH(H3149)&gt;=10,YEAR(H3149)+1,YEAR(H3149)),VLOOKUP(MONTH(H3149),index!$D$2:$G$13,3,0),DAY(H3149)),
IF(E3149="halfyearly",DATE(IF(MONTH(H3149)&gt;=7,YEAR(H3149)+1,YEAR(H3149)),VLOOKUP(MONTH(H3149),index!$D$2:$G$13,4,0),DAY(H3149)),
DATE(YEAR(H3149)+1,MONTH(H3149),DAY(H3149)))))-H3149))+H3149)</f>
        <v/>
      </c>
      <c r="J3149" s="9" t="str">
        <f t="shared" si="310"/>
        <v/>
      </c>
      <c r="K3149" s="11" t="str">
        <f t="shared" si="311"/>
        <v/>
      </c>
      <c r="L3149" s="11" t="str">
        <f t="shared" si="312"/>
        <v/>
      </c>
      <c r="M3149" s="11" t="str">
        <f>IF(A3149="","",VLOOKUP(E3149,index!$A$1:$B$6,2,0)*K3149*G3149)</f>
        <v/>
      </c>
      <c r="N3149" s="11" t="str">
        <f>IF(A3149="","",-PMT(G3149*VLOOKUP(E3149,index!$A$1:$B$6,2,0),C3149,F3149,0,0))</f>
        <v/>
      </c>
      <c r="O3149" s="11" t="str">
        <f t="shared" si="313"/>
        <v/>
      </c>
      <c r="P3149" s="11" t="str">
        <f t="shared" si="314"/>
        <v/>
      </c>
    </row>
    <row r="3150" spans="1:16" x14ac:dyDescent="0.25">
      <c r="A3150" s="9" t="str">
        <f>IF(A3149="","",IF(B3149&lt;C3149,A3149,IF(A3149=MAX('entry data'!$B$8:$B$507),"",A3149+1)))</f>
        <v/>
      </c>
      <c r="B3150" s="9" t="str">
        <f t="shared" si="309"/>
        <v/>
      </c>
      <c r="C3150" s="9" t="str">
        <f>IF(ISERROR(VLOOKUP(A3150,'entry data'!B:G,6,0)),"",VLOOKUP(A3150,'entry data'!B:G,6,0))</f>
        <v/>
      </c>
      <c r="D3150" s="9" t="str">
        <f>IF(ISERROR(VLOOKUP(A3150,'entry data'!B:C,2,0)),"",VLOOKUP(A3150,'entry data'!B:C,2,0))</f>
        <v/>
      </c>
      <c r="E3150" s="9" t="str">
        <f>IF(ISERROR(VLOOKUP(A3150,'entry data'!B:E,4,0)),"",VLOOKUP(A3150,'entry data'!B:E,4,0))</f>
        <v/>
      </c>
      <c r="F3150" s="11" t="str">
        <f>IF(A3150="","",IF(ISERROR(VLOOKUP(A3150,'entry data'!B:F,5,0)),"",VLOOKUP(A3150,'entry data'!B:F,5,0)))</f>
        <v/>
      </c>
      <c r="G3150" s="12" t="str">
        <f>IF(A3150="","",IF(ISERROR(VLOOKUP(A3150,'entry data'!B:I,8,0)),"",VLOOKUP(A3150,'entry data'!B:I,7,0)))</f>
        <v/>
      </c>
      <c r="H3150" s="13" t="str">
        <f>IF(A3150="","",IF(B3150=1,VLOOKUP(A3150,'entry data'!B:D,3,0),I3149))</f>
        <v/>
      </c>
      <c r="I3150" s="14" t="str">
        <f>IF(A3150="","",IF(E3150="weekly",7,IF(E3150="fortnightly",14,IF(E3150="monthly",DATE(IF(MONTH(H3150)=12,YEAR(H3150)+1,YEAR(H3150)),VLOOKUP(MONTH(H3150),index!$D$2:$G$13,2,0),DAY(H3150)),
IF(E3150="quarterly",DATE(IF(MONTH(H3150)&gt;=10,YEAR(H3150)+1,YEAR(H3150)),VLOOKUP(MONTH(H3150),index!$D$2:$G$13,3,0),DAY(H3150)),
IF(E3150="halfyearly",DATE(IF(MONTH(H3150)&gt;=7,YEAR(H3150)+1,YEAR(H3150)),VLOOKUP(MONTH(H3150),index!$D$2:$G$13,4,0),DAY(H3150)),
DATE(YEAR(H3150)+1,MONTH(H3150),DAY(H3150)))))-H3150))+H3150)</f>
        <v/>
      </c>
      <c r="J3150" s="9" t="str">
        <f t="shared" si="310"/>
        <v/>
      </c>
      <c r="K3150" s="11" t="str">
        <f t="shared" si="311"/>
        <v/>
      </c>
      <c r="L3150" s="11" t="str">
        <f t="shared" si="312"/>
        <v/>
      </c>
      <c r="M3150" s="11" t="str">
        <f>IF(A3150="","",VLOOKUP(E3150,index!$A$1:$B$6,2,0)*K3150*G3150)</f>
        <v/>
      </c>
      <c r="N3150" s="11" t="str">
        <f>IF(A3150="","",-PMT(G3150*VLOOKUP(E3150,index!$A$1:$B$6,2,0),C3150,F3150,0,0))</f>
        <v/>
      </c>
      <c r="O3150" s="11" t="str">
        <f t="shared" si="313"/>
        <v/>
      </c>
      <c r="P3150" s="11" t="str">
        <f t="shared" si="314"/>
        <v/>
      </c>
    </row>
    <row r="3151" spans="1:16" x14ac:dyDescent="0.25">
      <c r="A3151" s="9" t="str">
        <f>IF(A3150="","",IF(B3150&lt;C3150,A3150,IF(A3150=MAX('entry data'!$B$8:$B$507),"",A3150+1)))</f>
        <v/>
      </c>
      <c r="B3151" s="9" t="str">
        <f t="shared" si="309"/>
        <v/>
      </c>
      <c r="C3151" s="9" t="str">
        <f>IF(ISERROR(VLOOKUP(A3151,'entry data'!B:G,6,0)),"",VLOOKUP(A3151,'entry data'!B:G,6,0))</f>
        <v/>
      </c>
      <c r="D3151" s="9" t="str">
        <f>IF(ISERROR(VLOOKUP(A3151,'entry data'!B:C,2,0)),"",VLOOKUP(A3151,'entry data'!B:C,2,0))</f>
        <v/>
      </c>
      <c r="E3151" s="9" t="str">
        <f>IF(ISERROR(VLOOKUP(A3151,'entry data'!B:E,4,0)),"",VLOOKUP(A3151,'entry data'!B:E,4,0))</f>
        <v/>
      </c>
      <c r="F3151" s="11" t="str">
        <f>IF(A3151="","",IF(ISERROR(VLOOKUP(A3151,'entry data'!B:F,5,0)),"",VLOOKUP(A3151,'entry data'!B:F,5,0)))</f>
        <v/>
      </c>
      <c r="G3151" s="12" t="str">
        <f>IF(A3151="","",IF(ISERROR(VLOOKUP(A3151,'entry data'!B:I,8,0)),"",VLOOKUP(A3151,'entry data'!B:I,7,0)))</f>
        <v/>
      </c>
      <c r="H3151" s="13" t="str">
        <f>IF(A3151="","",IF(B3151=1,VLOOKUP(A3151,'entry data'!B:D,3,0),I3150))</f>
        <v/>
      </c>
      <c r="I3151" s="14" t="str">
        <f>IF(A3151="","",IF(E3151="weekly",7,IF(E3151="fortnightly",14,IF(E3151="monthly",DATE(IF(MONTH(H3151)=12,YEAR(H3151)+1,YEAR(H3151)),VLOOKUP(MONTH(H3151),index!$D$2:$G$13,2,0),DAY(H3151)),
IF(E3151="quarterly",DATE(IF(MONTH(H3151)&gt;=10,YEAR(H3151)+1,YEAR(H3151)),VLOOKUP(MONTH(H3151),index!$D$2:$G$13,3,0),DAY(H3151)),
IF(E3151="halfyearly",DATE(IF(MONTH(H3151)&gt;=7,YEAR(H3151)+1,YEAR(H3151)),VLOOKUP(MONTH(H3151),index!$D$2:$G$13,4,0),DAY(H3151)),
DATE(YEAR(H3151)+1,MONTH(H3151),DAY(H3151)))))-H3151))+H3151)</f>
        <v/>
      </c>
      <c r="J3151" s="9" t="str">
        <f t="shared" si="310"/>
        <v/>
      </c>
      <c r="K3151" s="11" t="str">
        <f t="shared" si="311"/>
        <v/>
      </c>
      <c r="L3151" s="11" t="str">
        <f t="shared" si="312"/>
        <v/>
      </c>
      <c r="M3151" s="11" t="str">
        <f>IF(A3151="","",VLOOKUP(E3151,index!$A$1:$B$6,2,0)*K3151*G3151)</f>
        <v/>
      </c>
      <c r="N3151" s="11" t="str">
        <f>IF(A3151="","",-PMT(G3151*VLOOKUP(E3151,index!$A$1:$B$6,2,0),C3151,F3151,0,0))</f>
        <v/>
      </c>
      <c r="O3151" s="11" t="str">
        <f t="shared" si="313"/>
        <v/>
      </c>
      <c r="P3151" s="11" t="str">
        <f t="shared" si="314"/>
        <v/>
      </c>
    </row>
    <row r="3152" spans="1:16" x14ac:dyDescent="0.25">
      <c r="A3152" s="9" t="str">
        <f>IF(A3151="","",IF(B3151&lt;C3151,A3151,IF(A3151=MAX('entry data'!$B$8:$B$507),"",A3151+1)))</f>
        <v/>
      </c>
      <c r="B3152" s="9" t="str">
        <f t="shared" si="309"/>
        <v/>
      </c>
      <c r="C3152" s="9" t="str">
        <f>IF(ISERROR(VLOOKUP(A3152,'entry data'!B:G,6,0)),"",VLOOKUP(A3152,'entry data'!B:G,6,0))</f>
        <v/>
      </c>
      <c r="D3152" s="9" t="str">
        <f>IF(ISERROR(VLOOKUP(A3152,'entry data'!B:C,2,0)),"",VLOOKUP(A3152,'entry data'!B:C,2,0))</f>
        <v/>
      </c>
      <c r="E3152" s="9" t="str">
        <f>IF(ISERROR(VLOOKUP(A3152,'entry data'!B:E,4,0)),"",VLOOKUP(A3152,'entry data'!B:E,4,0))</f>
        <v/>
      </c>
      <c r="F3152" s="11" t="str">
        <f>IF(A3152="","",IF(ISERROR(VLOOKUP(A3152,'entry data'!B:F,5,0)),"",VLOOKUP(A3152,'entry data'!B:F,5,0)))</f>
        <v/>
      </c>
      <c r="G3152" s="12" t="str">
        <f>IF(A3152="","",IF(ISERROR(VLOOKUP(A3152,'entry data'!B:I,8,0)),"",VLOOKUP(A3152,'entry data'!B:I,7,0)))</f>
        <v/>
      </c>
      <c r="H3152" s="13" t="str">
        <f>IF(A3152="","",IF(B3152=1,VLOOKUP(A3152,'entry data'!B:D,3,0),I3151))</f>
        <v/>
      </c>
      <c r="I3152" s="14" t="str">
        <f>IF(A3152="","",IF(E3152="weekly",7,IF(E3152="fortnightly",14,IF(E3152="monthly",DATE(IF(MONTH(H3152)=12,YEAR(H3152)+1,YEAR(H3152)),VLOOKUP(MONTH(H3152),index!$D$2:$G$13,2,0),DAY(H3152)),
IF(E3152="quarterly",DATE(IF(MONTH(H3152)&gt;=10,YEAR(H3152)+1,YEAR(H3152)),VLOOKUP(MONTH(H3152),index!$D$2:$G$13,3,0),DAY(H3152)),
IF(E3152="halfyearly",DATE(IF(MONTH(H3152)&gt;=7,YEAR(H3152)+1,YEAR(H3152)),VLOOKUP(MONTH(H3152),index!$D$2:$G$13,4,0),DAY(H3152)),
DATE(YEAR(H3152)+1,MONTH(H3152),DAY(H3152)))))-H3152))+H3152)</f>
        <v/>
      </c>
      <c r="J3152" s="9" t="str">
        <f t="shared" si="310"/>
        <v/>
      </c>
      <c r="K3152" s="11" t="str">
        <f t="shared" si="311"/>
        <v/>
      </c>
      <c r="L3152" s="11" t="str">
        <f t="shared" si="312"/>
        <v/>
      </c>
      <c r="M3152" s="11" t="str">
        <f>IF(A3152="","",VLOOKUP(E3152,index!$A$1:$B$6,2,0)*K3152*G3152)</f>
        <v/>
      </c>
      <c r="N3152" s="11" t="str">
        <f>IF(A3152="","",-PMT(G3152*VLOOKUP(E3152,index!$A$1:$B$6,2,0),C3152,F3152,0,0))</f>
        <v/>
      </c>
      <c r="O3152" s="11" t="str">
        <f t="shared" si="313"/>
        <v/>
      </c>
      <c r="P3152" s="11" t="str">
        <f t="shared" si="314"/>
        <v/>
      </c>
    </row>
    <row r="3153" spans="1:16" x14ac:dyDescent="0.25">
      <c r="A3153" s="9" t="str">
        <f>IF(A3152="","",IF(B3152&lt;C3152,A3152,IF(A3152=MAX('entry data'!$B$8:$B$507),"",A3152+1)))</f>
        <v/>
      </c>
      <c r="B3153" s="9" t="str">
        <f t="shared" si="309"/>
        <v/>
      </c>
      <c r="C3153" s="9" t="str">
        <f>IF(ISERROR(VLOOKUP(A3153,'entry data'!B:G,6,0)),"",VLOOKUP(A3153,'entry data'!B:G,6,0))</f>
        <v/>
      </c>
      <c r="D3153" s="9" t="str">
        <f>IF(ISERROR(VLOOKUP(A3153,'entry data'!B:C,2,0)),"",VLOOKUP(A3153,'entry data'!B:C,2,0))</f>
        <v/>
      </c>
      <c r="E3153" s="9" t="str">
        <f>IF(ISERROR(VLOOKUP(A3153,'entry data'!B:E,4,0)),"",VLOOKUP(A3153,'entry data'!B:E,4,0))</f>
        <v/>
      </c>
      <c r="F3153" s="11" t="str">
        <f>IF(A3153="","",IF(ISERROR(VLOOKUP(A3153,'entry data'!B:F,5,0)),"",VLOOKUP(A3153,'entry data'!B:F,5,0)))</f>
        <v/>
      </c>
      <c r="G3153" s="12" t="str">
        <f>IF(A3153="","",IF(ISERROR(VLOOKUP(A3153,'entry data'!B:I,8,0)),"",VLOOKUP(A3153,'entry data'!B:I,7,0)))</f>
        <v/>
      </c>
      <c r="H3153" s="13" t="str">
        <f>IF(A3153="","",IF(B3153=1,VLOOKUP(A3153,'entry data'!B:D,3,0),I3152))</f>
        <v/>
      </c>
      <c r="I3153" s="14" t="str">
        <f>IF(A3153="","",IF(E3153="weekly",7,IF(E3153="fortnightly",14,IF(E3153="monthly",DATE(IF(MONTH(H3153)=12,YEAR(H3153)+1,YEAR(H3153)),VLOOKUP(MONTH(H3153),index!$D$2:$G$13,2,0),DAY(H3153)),
IF(E3153="quarterly",DATE(IF(MONTH(H3153)&gt;=10,YEAR(H3153)+1,YEAR(H3153)),VLOOKUP(MONTH(H3153),index!$D$2:$G$13,3,0),DAY(H3153)),
IF(E3153="halfyearly",DATE(IF(MONTH(H3153)&gt;=7,YEAR(H3153)+1,YEAR(H3153)),VLOOKUP(MONTH(H3153),index!$D$2:$G$13,4,0),DAY(H3153)),
DATE(YEAR(H3153)+1,MONTH(H3153),DAY(H3153)))))-H3153))+H3153)</f>
        <v/>
      </c>
      <c r="J3153" s="9" t="str">
        <f t="shared" si="310"/>
        <v/>
      </c>
      <c r="K3153" s="11" t="str">
        <f t="shared" si="311"/>
        <v/>
      </c>
      <c r="L3153" s="11" t="str">
        <f t="shared" si="312"/>
        <v/>
      </c>
      <c r="M3153" s="11" t="str">
        <f>IF(A3153="","",VLOOKUP(E3153,index!$A$1:$B$6,2,0)*K3153*G3153)</f>
        <v/>
      </c>
      <c r="N3153" s="11" t="str">
        <f>IF(A3153="","",-PMT(G3153*VLOOKUP(E3153,index!$A$1:$B$6,2,0),C3153,F3153,0,0))</f>
        <v/>
      </c>
      <c r="O3153" s="11" t="str">
        <f t="shared" si="313"/>
        <v/>
      </c>
      <c r="P3153" s="11" t="str">
        <f t="shared" si="314"/>
        <v/>
      </c>
    </row>
    <row r="3154" spans="1:16" x14ac:dyDescent="0.25">
      <c r="A3154" s="9" t="str">
        <f>IF(A3153="","",IF(B3153&lt;C3153,A3153,IF(A3153=MAX('entry data'!$B$8:$B$507),"",A3153+1)))</f>
        <v/>
      </c>
      <c r="B3154" s="9" t="str">
        <f t="shared" si="309"/>
        <v/>
      </c>
      <c r="C3154" s="9" t="str">
        <f>IF(ISERROR(VLOOKUP(A3154,'entry data'!B:G,6,0)),"",VLOOKUP(A3154,'entry data'!B:G,6,0))</f>
        <v/>
      </c>
      <c r="D3154" s="9" t="str">
        <f>IF(ISERROR(VLOOKUP(A3154,'entry data'!B:C,2,0)),"",VLOOKUP(A3154,'entry data'!B:C,2,0))</f>
        <v/>
      </c>
      <c r="E3154" s="9" t="str">
        <f>IF(ISERROR(VLOOKUP(A3154,'entry data'!B:E,4,0)),"",VLOOKUP(A3154,'entry data'!B:E,4,0))</f>
        <v/>
      </c>
      <c r="F3154" s="11" t="str">
        <f>IF(A3154="","",IF(ISERROR(VLOOKUP(A3154,'entry data'!B:F,5,0)),"",VLOOKUP(A3154,'entry data'!B:F,5,0)))</f>
        <v/>
      </c>
      <c r="G3154" s="12" t="str">
        <f>IF(A3154="","",IF(ISERROR(VLOOKUP(A3154,'entry data'!B:I,8,0)),"",VLOOKUP(A3154,'entry data'!B:I,7,0)))</f>
        <v/>
      </c>
      <c r="H3154" s="13" t="str">
        <f>IF(A3154="","",IF(B3154=1,VLOOKUP(A3154,'entry data'!B:D,3,0),I3153))</f>
        <v/>
      </c>
      <c r="I3154" s="14" t="str">
        <f>IF(A3154="","",IF(E3154="weekly",7,IF(E3154="fortnightly",14,IF(E3154="monthly",DATE(IF(MONTH(H3154)=12,YEAR(H3154)+1,YEAR(H3154)),VLOOKUP(MONTH(H3154),index!$D$2:$G$13,2,0),DAY(H3154)),
IF(E3154="quarterly",DATE(IF(MONTH(H3154)&gt;=10,YEAR(H3154)+1,YEAR(H3154)),VLOOKUP(MONTH(H3154),index!$D$2:$G$13,3,0),DAY(H3154)),
IF(E3154="halfyearly",DATE(IF(MONTH(H3154)&gt;=7,YEAR(H3154)+1,YEAR(H3154)),VLOOKUP(MONTH(H3154),index!$D$2:$G$13,4,0),DAY(H3154)),
DATE(YEAR(H3154)+1,MONTH(H3154),DAY(H3154)))))-H3154))+H3154)</f>
        <v/>
      </c>
      <c r="J3154" s="9" t="str">
        <f t="shared" si="310"/>
        <v/>
      </c>
      <c r="K3154" s="11" t="str">
        <f t="shared" si="311"/>
        <v/>
      </c>
      <c r="L3154" s="11" t="str">
        <f t="shared" si="312"/>
        <v/>
      </c>
      <c r="M3154" s="11" t="str">
        <f>IF(A3154="","",VLOOKUP(E3154,index!$A$1:$B$6,2,0)*K3154*G3154)</f>
        <v/>
      </c>
      <c r="N3154" s="11" t="str">
        <f>IF(A3154="","",-PMT(G3154*VLOOKUP(E3154,index!$A$1:$B$6,2,0),C3154,F3154,0,0))</f>
        <v/>
      </c>
      <c r="O3154" s="11" t="str">
        <f t="shared" si="313"/>
        <v/>
      </c>
      <c r="P3154" s="11" t="str">
        <f t="shared" si="314"/>
        <v/>
      </c>
    </row>
    <row r="3155" spans="1:16" x14ac:dyDescent="0.25">
      <c r="A3155" s="9" t="str">
        <f>IF(A3154="","",IF(B3154&lt;C3154,A3154,IF(A3154=MAX('entry data'!$B$8:$B$507),"",A3154+1)))</f>
        <v/>
      </c>
      <c r="B3155" s="9" t="str">
        <f t="shared" si="309"/>
        <v/>
      </c>
      <c r="C3155" s="9" t="str">
        <f>IF(ISERROR(VLOOKUP(A3155,'entry data'!B:G,6,0)),"",VLOOKUP(A3155,'entry data'!B:G,6,0))</f>
        <v/>
      </c>
      <c r="D3155" s="9" t="str">
        <f>IF(ISERROR(VLOOKUP(A3155,'entry data'!B:C,2,0)),"",VLOOKUP(A3155,'entry data'!B:C,2,0))</f>
        <v/>
      </c>
      <c r="E3155" s="9" t="str">
        <f>IF(ISERROR(VLOOKUP(A3155,'entry data'!B:E,4,0)),"",VLOOKUP(A3155,'entry data'!B:E,4,0))</f>
        <v/>
      </c>
      <c r="F3155" s="11" t="str">
        <f>IF(A3155="","",IF(ISERROR(VLOOKUP(A3155,'entry data'!B:F,5,0)),"",VLOOKUP(A3155,'entry data'!B:F,5,0)))</f>
        <v/>
      </c>
      <c r="G3155" s="12" t="str">
        <f>IF(A3155="","",IF(ISERROR(VLOOKUP(A3155,'entry data'!B:I,8,0)),"",VLOOKUP(A3155,'entry data'!B:I,7,0)))</f>
        <v/>
      </c>
      <c r="H3155" s="13" t="str">
        <f>IF(A3155="","",IF(B3155=1,VLOOKUP(A3155,'entry data'!B:D,3,0),I3154))</f>
        <v/>
      </c>
      <c r="I3155" s="14" t="str">
        <f>IF(A3155="","",IF(E3155="weekly",7,IF(E3155="fortnightly",14,IF(E3155="monthly",DATE(IF(MONTH(H3155)=12,YEAR(H3155)+1,YEAR(H3155)),VLOOKUP(MONTH(H3155),index!$D$2:$G$13,2,0),DAY(H3155)),
IF(E3155="quarterly",DATE(IF(MONTH(H3155)&gt;=10,YEAR(H3155)+1,YEAR(H3155)),VLOOKUP(MONTH(H3155),index!$D$2:$G$13,3,0),DAY(H3155)),
IF(E3155="halfyearly",DATE(IF(MONTH(H3155)&gt;=7,YEAR(H3155)+1,YEAR(H3155)),VLOOKUP(MONTH(H3155),index!$D$2:$G$13,4,0),DAY(H3155)),
DATE(YEAR(H3155)+1,MONTH(H3155),DAY(H3155)))))-H3155))+H3155)</f>
        <v/>
      </c>
      <c r="J3155" s="9" t="str">
        <f t="shared" si="310"/>
        <v/>
      </c>
      <c r="K3155" s="11" t="str">
        <f t="shared" si="311"/>
        <v/>
      </c>
      <c r="L3155" s="11" t="str">
        <f t="shared" si="312"/>
        <v/>
      </c>
      <c r="M3155" s="11" t="str">
        <f>IF(A3155="","",VLOOKUP(E3155,index!$A$1:$B$6,2,0)*K3155*G3155)</f>
        <v/>
      </c>
      <c r="N3155" s="11" t="str">
        <f>IF(A3155="","",-PMT(G3155*VLOOKUP(E3155,index!$A$1:$B$6,2,0),C3155,F3155,0,0))</f>
        <v/>
      </c>
      <c r="O3155" s="11" t="str">
        <f t="shared" si="313"/>
        <v/>
      </c>
      <c r="P3155" s="11" t="str">
        <f t="shared" si="314"/>
        <v/>
      </c>
    </row>
    <row r="3156" spans="1:16" x14ac:dyDescent="0.25">
      <c r="A3156" s="9" t="str">
        <f>IF(A3155="","",IF(B3155&lt;C3155,A3155,IF(A3155=MAX('entry data'!$B$8:$B$507),"",A3155+1)))</f>
        <v/>
      </c>
      <c r="B3156" s="9" t="str">
        <f t="shared" si="309"/>
        <v/>
      </c>
      <c r="C3156" s="9" t="str">
        <f>IF(ISERROR(VLOOKUP(A3156,'entry data'!B:G,6,0)),"",VLOOKUP(A3156,'entry data'!B:G,6,0))</f>
        <v/>
      </c>
      <c r="D3156" s="9" t="str">
        <f>IF(ISERROR(VLOOKUP(A3156,'entry data'!B:C,2,0)),"",VLOOKUP(A3156,'entry data'!B:C,2,0))</f>
        <v/>
      </c>
      <c r="E3156" s="9" t="str">
        <f>IF(ISERROR(VLOOKUP(A3156,'entry data'!B:E,4,0)),"",VLOOKUP(A3156,'entry data'!B:E,4,0))</f>
        <v/>
      </c>
      <c r="F3156" s="11" t="str">
        <f>IF(A3156="","",IF(ISERROR(VLOOKUP(A3156,'entry data'!B:F,5,0)),"",VLOOKUP(A3156,'entry data'!B:F,5,0)))</f>
        <v/>
      </c>
      <c r="G3156" s="12" t="str">
        <f>IF(A3156="","",IF(ISERROR(VLOOKUP(A3156,'entry data'!B:I,8,0)),"",VLOOKUP(A3156,'entry data'!B:I,7,0)))</f>
        <v/>
      </c>
      <c r="H3156" s="13" t="str">
        <f>IF(A3156="","",IF(B3156=1,VLOOKUP(A3156,'entry data'!B:D,3,0),I3155))</f>
        <v/>
      </c>
      <c r="I3156" s="14" t="str">
        <f>IF(A3156="","",IF(E3156="weekly",7,IF(E3156="fortnightly",14,IF(E3156="monthly",DATE(IF(MONTH(H3156)=12,YEAR(H3156)+1,YEAR(H3156)),VLOOKUP(MONTH(H3156),index!$D$2:$G$13,2,0),DAY(H3156)),
IF(E3156="quarterly",DATE(IF(MONTH(H3156)&gt;=10,YEAR(H3156)+1,YEAR(H3156)),VLOOKUP(MONTH(H3156),index!$D$2:$G$13,3,0),DAY(H3156)),
IF(E3156="halfyearly",DATE(IF(MONTH(H3156)&gt;=7,YEAR(H3156)+1,YEAR(H3156)),VLOOKUP(MONTH(H3156),index!$D$2:$G$13,4,0),DAY(H3156)),
DATE(YEAR(H3156)+1,MONTH(H3156),DAY(H3156)))))-H3156))+H3156)</f>
        <v/>
      </c>
      <c r="J3156" s="9" t="str">
        <f t="shared" si="310"/>
        <v/>
      </c>
      <c r="K3156" s="11" t="str">
        <f t="shared" si="311"/>
        <v/>
      </c>
      <c r="L3156" s="11" t="str">
        <f t="shared" si="312"/>
        <v/>
      </c>
      <c r="M3156" s="11" t="str">
        <f>IF(A3156="","",VLOOKUP(E3156,index!$A$1:$B$6,2,0)*K3156*G3156)</f>
        <v/>
      </c>
      <c r="N3156" s="11" t="str">
        <f>IF(A3156="","",-PMT(G3156*VLOOKUP(E3156,index!$A$1:$B$6,2,0),C3156,F3156,0,0))</f>
        <v/>
      </c>
      <c r="O3156" s="11" t="str">
        <f t="shared" si="313"/>
        <v/>
      </c>
      <c r="P3156" s="11" t="str">
        <f t="shared" si="314"/>
        <v/>
      </c>
    </row>
    <row r="3157" spans="1:16" x14ac:dyDescent="0.25">
      <c r="A3157" s="9" t="str">
        <f>IF(A3156="","",IF(B3156&lt;C3156,A3156,IF(A3156=MAX('entry data'!$B$8:$B$507),"",A3156+1)))</f>
        <v/>
      </c>
      <c r="B3157" s="9" t="str">
        <f t="shared" si="309"/>
        <v/>
      </c>
      <c r="C3157" s="9" t="str">
        <f>IF(ISERROR(VLOOKUP(A3157,'entry data'!B:G,6,0)),"",VLOOKUP(A3157,'entry data'!B:G,6,0))</f>
        <v/>
      </c>
      <c r="D3157" s="9" t="str">
        <f>IF(ISERROR(VLOOKUP(A3157,'entry data'!B:C,2,0)),"",VLOOKUP(A3157,'entry data'!B:C,2,0))</f>
        <v/>
      </c>
      <c r="E3157" s="9" t="str">
        <f>IF(ISERROR(VLOOKUP(A3157,'entry data'!B:E,4,0)),"",VLOOKUP(A3157,'entry data'!B:E,4,0))</f>
        <v/>
      </c>
      <c r="F3157" s="11" t="str">
        <f>IF(A3157="","",IF(ISERROR(VLOOKUP(A3157,'entry data'!B:F,5,0)),"",VLOOKUP(A3157,'entry data'!B:F,5,0)))</f>
        <v/>
      </c>
      <c r="G3157" s="12" t="str">
        <f>IF(A3157="","",IF(ISERROR(VLOOKUP(A3157,'entry data'!B:I,8,0)),"",VLOOKUP(A3157,'entry data'!B:I,7,0)))</f>
        <v/>
      </c>
      <c r="H3157" s="13" t="str">
        <f>IF(A3157="","",IF(B3157=1,VLOOKUP(A3157,'entry data'!B:D,3,0),I3156))</f>
        <v/>
      </c>
      <c r="I3157" s="14" t="str">
        <f>IF(A3157="","",IF(E3157="weekly",7,IF(E3157="fortnightly",14,IF(E3157="monthly",DATE(IF(MONTH(H3157)=12,YEAR(H3157)+1,YEAR(H3157)),VLOOKUP(MONTH(H3157),index!$D$2:$G$13,2,0),DAY(H3157)),
IF(E3157="quarterly",DATE(IF(MONTH(H3157)&gt;=10,YEAR(H3157)+1,YEAR(H3157)),VLOOKUP(MONTH(H3157),index!$D$2:$G$13,3,0),DAY(H3157)),
IF(E3157="halfyearly",DATE(IF(MONTH(H3157)&gt;=7,YEAR(H3157)+1,YEAR(H3157)),VLOOKUP(MONTH(H3157),index!$D$2:$G$13,4,0),DAY(H3157)),
DATE(YEAR(H3157)+1,MONTH(H3157),DAY(H3157)))))-H3157))+H3157)</f>
        <v/>
      </c>
      <c r="J3157" s="9" t="str">
        <f t="shared" si="310"/>
        <v/>
      </c>
      <c r="K3157" s="11" t="str">
        <f t="shared" si="311"/>
        <v/>
      </c>
      <c r="L3157" s="11" t="str">
        <f t="shared" si="312"/>
        <v/>
      </c>
      <c r="M3157" s="11" t="str">
        <f>IF(A3157="","",VLOOKUP(E3157,index!$A$1:$B$6,2,0)*K3157*G3157)</f>
        <v/>
      </c>
      <c r="N3157" s="11" t="str">
        <f>IF(A3157="","",-PMT(G3157*VLOOKUP(E3157,index!$A$1:$B$6,2,0),C3157,F3157,0,0))</f>
        <v/>
      </c>
      <c r="O3157" s="11" t="str">
        <f t="shared" si="313"/>
        <v/>
      </c>
      <c r="P3157" s="11" t="str">
        <f t="shared" si="314"/>
        <v/>
      </c>
    </row>
    <row r="3158" spans="1:16" x14ac:dyDescent="0.25">
      <c r="A3158" s="9" t="str">
        <f>IF(A3157="","",IF(B3157&lt;C3157,A3157,IF(A3157=MAX('entry data'!$B$8:$B$507),"",A3157+1)))</f>
        <v/>
      </c>
      <c r="B3158" s="9" t="str">
        <f t="shared" si="309"/>
        <v/>
      </c>
      <c r="C3158" s="9" t="str">
        <f>IF(ISERROR(VLOOKUP(A3158,'entry data'!B:G,6,0)),"",VLOOKUP(A3158,'entry data'!B:G,6,0))</f>
        <v/>
      </c>
      <c r="D3158" s="9" t="str">
        <f>IF(ISERROR(VLOOKUP(A3158,'entry data'!B:C,2,0)),"",VLOOKUP(A3158,'entry data'!B:C,2,0))</f>
        <v/>
      </c>
      <c r="E3158" s="9" t="str">
        <f>IF(ISERROR(VLOOKUP(A3158,'entry data'!B:E,4,0)),"",VLOOKUP(A3158,'entry data'!B:E,4,0))</f>
        <v/>
      </c>
      <c r="F3158" s="11" t="str">
        <f>IF(A3158="","",IF(ISERROR(VLOOKUP(A3158,'entry data'!B:F,5,0)),"",VLOOKUP(A3158,'entry data'!B:F,5,0)))</f>
        <v/>
      </c>
      <c r="G3158" s="12" t="str">
        <f>IF(A3158="","",IF(ISERROR(VLOOKUP(A3158,'entry data'!B:I,8,0)),"",VLOOKUP(A3158,'entry data'!B:I,7,0)))</f>
        <v/>
      </c>
      <c r="H3158" s="13" t="str">
        <f>IF(A3158="","",IF(B3158=1,VLOOKUP(A3158,'entry data'!B:D,3,0),I3157))</f>
        <v/>
      </c>
      <c r="I3158" s="14" t="str">
        <f>IF(A3158="","",IF(E3158="weekly",7,IF(E3158="fortnightly",14,IF(E3158="monthly",DATE(IF(MONTH(H3158)=12,YEAR(H3158)+1,YEAR(H3158)),VLOOKUP(MONTH(H3158),index!$D$2:$G$13,2,0),DAY(H3158)),
IF(E3158="quarterly",DATE(IF(MONTH(H3158)&gt;=10,YEAR(H3158)+1,YEAR(H3158)),VLOOKUP(MONTH(H3158),index!$D$2:$G$13,3,0),DAY(H3158)),
IF(E3158="halfyearly",DATE(IF(MONTH(H3158)&gt;=7,YEAR(H3158)+1,YEAR(H3158)),VLOOKUP(MONTH(H3158),index!$D$2:$G$13,4,0),DAY(H3158)),
DATE(YEAR(H3158)+1,MONTH(H3158),DAY(H3158)))))-H3158))+H3158)</f>
        <v/>
      </c>
      <c r="J3158" s="9" t="str">
        <f t="shared" si="310"/>
        <v/>
      </c>
      <c r="K3158" s="11" t="str">
        <f t="shared" si="311"/>
        <v/>
      </c>
      <c r="L3158" s="11" t="str">
        <f t="shared" si="312"/>
        <v/>
      </c>
      <c r="M3158" s="11" t="str">
        <f>IF(A3158="","",VLOOKUP(E3158,index!$A$1:$B$6,2,0)*K3158*G3158)</f>
        <v/>
      </c>
      <c r="N3158" s="11" t="str">
        <f>IF(A3158="","",-PMT(G3158*VLOOKUP(E3158,index!$A$1:$B$6,2,0),C3158,F3158,0,0))</f>
        <v/>
      </c>
      <c r="O3158" s="11" t="str">
        <f t="shared" si="313"/>
        <v/>
      </c>
      <c r="P3158" s="11" t="str">
        <f t="shared" si="314"/>
        <v/>
      </c>
    </row>
    <row r="3159" spans="1:16" x14ac:dyDescent="0.25">
      <c r="A3159" s="9" t="str">
        <f>IF(A3158="","",IF(B3158&lt;C3158,A3158,IF(A3158=MAX('entry data'!$B$8:$B$507),"",A3158+1)))</f>
        <v/>
      </c>
      <c r="B3159" s="9" t="str">
        <f t="shared" ref="B3159:B3222" si="315">IF(A3159="","",IF(B3158=C3158,1,B3158+1))</f>
        <v/>
      </c>
      <c r="C3159" s="9" t="str">
        <f>IF(ISERROR(VLOOKUP(A3159,'entry data'!B:G,6,0)),"",VLOOKUP(A3159,'entry data'!B:G,6,0))</f>
        <v/>
      </c>
      <c r="D3159" s="9" t="str">
        <f>IF(ISERROR(VLOOKUP(A3159,'entry data'!B:C,2,0)),"",VLOOKUP(A3159,'entry data'!B:C,2,0))</f>
        <v/>
      </c>
      <c r="E3159" s="9" t="str">
        <f>IF(ISERROR(VLOOKUP(A3159,'entry data'!B:E,4,0)),"",VLOOKUP(A3159,'entry data'!B:E,4,0))</f>
        <v/>
      </c>
      <c r="F3159" s="11" t="str">
        <f>IF(A3159="","",IF(ISERROR(VLOOKUP(A3159,'entry data'!B:F,5,0)),"",VLOOKUP(A3159,'entry data'!B:F,5,0)))</f>
        <v/>
      </c>
      <c r="G3159" s="12" t="str">
        <f>IF(A3159="","",IF(ISERROR(VLOOKUP(A3159,'entry data'!B:I,8,0)),"",VLOOKUP(A3159,'entry data'!B:I,7,0)))</f>
        <v/>
      </c>
      <c r="H3159" s="13" t="str">
        <f>IF(A3159="","",IF(B3159=1,VLOOKUP(A3159,'entry data'!B:D,3,0),I3158))</f>
        <v/>
      </c>
      <c r="I3159" s="14" t="str">
        <f>IF(A3159="","",IF(E3159="weekly",7,IF(E3159="fortnightly",14,IF(E3159="monthly",DATE(IF(MONTH(H3159)=12,YEAR(H3159)+1,YEAR(H3159)),VLOOKUP(MONTH(H3159),index!$D$2:$G$13,2,0),DAY(H3159)),
IF(E3159="quarterly",DATE(IF(MONTH(H3159)&gt;=10,YEAR(H3159)+1,YEAR(H3159)),VLOOKUP(MONTH(H3159),index!$D$2:$G$13,3,0),DAY(H3159)),
IF(E3159="halfyearly",DATE(IF(MONTH(H3159)&gt;=7,YEAR(H3159)+1,YEAR(H3159)),VLOOKUP(MONTH(H3159),index!$D$2:$G$13,4,0),DAY(H3159)),
DATE(YEAR(H3159)+1,MONTH(H3159),DAY(H3159)))))-H3159))+H3159)</f>
        <v/>
      </c>
      <c r="J3159" s="9" t="str">
        <f t="shared" ref="J3159:J3222" si="316">IF(A3159="","",IF(MONTH(I3159)&lt;10,YEAR(I3159)&amp;"-0"&amp;MONTH(I3159),YEAR(I3159)&amp;"-"&amp;MONTH(I3159)))</f>
        <v/>
      </c>
      <c r="K3159" s="11" t="str">
        <f t="shared" ref="K3159:K3222" si="317">IF(A3159="","",IF(B3159=1,F3159,O3158))</f>
        <v/>
      </c>
      <c r="L3159" s="11" t="str">
        <f t="shared" ref="L3159:L3222" si="318">IF(A3159="","",N3159-M3159)</f>
        <v/>
      </c>
      <c r="M3159" s="11" t="str">
        <f>IF(A3159="","",VLOOKUP(E3159,index!$A$1:$B$6,2,0)*K3159*G3159)</f>
        <v/>
      </c>
      <c r="N3159" s="11" t="str">
        <f>IF(A3159="","",-PMT(G3159*VLOOKUP(E3159,index!$A$1:$B$6,2,0),C3159,F3159,0,0))</f>
        <v/>
      </c>
      <c r="O3159" s="11" t="str">
        <f t="shared" ref="O3159:O3222" si="319">IF(A3159="","",K3159-L3159)</f>
        <v/>
      </c>
      <c r="P3159" s="11" t="str">
        <f t="shared" si="314"/>
        <v/>
      </c>
    </row>
    <row r="3160" spans="1:16" x14ac:dyDescent="0.25">
      <c r="A3160" s="9" t="str">
        <f>IF(A3159="","",IF(B3159&lt;C3159,A3159,IF(A3159=MAX('entry data'!$B$8:$B$507),"",A3159+1)))</f>
        <v/>
      </c>
      <c r="B3160" s="9" t="str">
        <f t="shared" si="315"/>
        <v/>
      </c>
      <c r="C3160" s="9" t="str">
        <f>IF(ISERROR(VLOOKUP(A3160,'entry data'!B:G,6,0)),"",VLOOKUP(A3160,'entry data'!B:G,6,0))</f>
        <v/>
      </c>
      <c r="D3160" s="9" t="str">
        <f>IF(ISERROR(VLOOKUP(A3160,'entry data'!B:C,2,0)),"",VLOOKUP(A3160,'entry data'!B:C,2,0))</f>
        <v/>
      </c>
      <c r="E3160" s="9" t="str">
        <f>IF(ISERROR(VLOOKUP(A3160,'entry data'!B:E,4,0)),"",VLOOKUP(A3160,'entry data'!B:E,4,0))</f>
        <v/>
      </c>
      <c r="F3160" s="11" t="str">
        <f>IF(A3160="","",IF(ISERROR(VLOOKUP(A3160,'entry data'!B:F,5,0)),"",VLOOKUP(A3160,'entry data'!B:F,5,0)))</f>
        <v/>
      </c>
      <c r="G3160" s="12" t="str">
        <f>IF(A3160="","",IF(ISERROR(VLOOKUP(A3160,'entry data'!B:I,8,0)),"",VLOOKUP(A3160,'entry data'!B:I,7,0)))</f>
        <v/>
      </c>
      <c r="H3160" s="13" t="str">
        <f>IF(A3160="","",IF(B3160=1,VLOOKUP(A3160,'entry data'!B:D,3,0),I3159))</f>
        <v/>
      </c>
      <c r="I3160" s="14" t="str">
        <f>IF(A3160="","",IF(E3160="weekly",7,IF(E3160="fortnightly",14,IF(E3160="monthly",DATE(IF(MONTH(H3160)=12,YEAR(H3160)+1,YEAR(H3160)),VLOOKUP(MONTH(H3160),index!$D$2:$G$13,2,0),DAY(H3160)),
IF(E3160="quarterly",DATE(IF(MONTH(H3160)&gt;=10,YEAR(H3160)+1,YEAR(H3160)),VLOOKUP(MONTH(H3160),index!$D$2:$G$13,3,0),DAY(H3160)),
IF(E3160="halfyearly",DATE(IF(MONTH(H3160)&gt;=7,YEAR(H3160)+1,YEAR(H3160)),VLOOKUP(MONTH(H3160),index!$D$2:$G$13,4,0),DAY(H3160)),
DATE(YEAR(H3160)+1,MONTH(H3160),DAY(H3160)))))-H3160))+H3160)</f>
        <v/>
      </c>
      <c r="J3160" s="9" t="str">
        <f t="shared" si="316"/>
        <v/>
      </c>
      <c r="K3160" s="11" t="str">
        <f t="shared" si="317"/>
        <v/>
      </c>
      <c r="L3160" s="11" t="str">
        <f t="shared" si="318"/>
        <v/>
      </c>
      <c r="M3160" s="11" t="str">
        <f>IF(A3160="","",VLOOKUP(E3160,index!$A$1:$B$6,2,0)*K3160*G3160)</f>
        <v/>
      </c>
      <c r="N3160" s="11" t="str">
        <f>IF(A3160="","",-PMT(G3160*VLOOKUP(E3160,index!$A$1:$B$6,2,0),C3160,F3160,0,0))</f>
        <v/>
      </c>
      <c r="O3160" s="11" t="str">
        <f t="shared" si="319"/>
        <v/>
      </c>
      <c r="P3160" s="11" t="str">
        <f t="shared" si="314"/>
        <v/>
      </c>
    </row>
    <row r="3161" spans="1:16" x14ac:dyDescent="0.25">
      <c r="A3161" s="9" t="str">
        <f>IF(A3160="","",IF(B3160&lt;C3160,A3160,IF(A3160=MAX('entry data'!$B$8:$B$507),"",A3160+1)))</f>
        <v/>
      </c>
      <c r="B3161" s="9" t="str">
        <f t="shared" si="315"/>
        <v/>
      </c>
      <c r="C3161" s="9" t="str">
        <f>IF(ISERROR(VLOOKUP(A3161,'entry data'!B:G,6,0)),"",VLOOKUP(A3161,'entry data'!B:G,6,0))</f>
        <v/>
      </c>
      <c r="D3161" s="9" t="str">
        <f>IF(ISERROR(VLOOKUP(A3161,'entry data'!B:C,2,0)),"",VLOOKUP(A3161,'entry data'!B:C,2,0))</f>
        <v/>
      </c>
      <c r="E3161" s="9" t="str">
        <f>IF(ISERROR(VLOOKUP(A3161,'entry data'!B:E,4,0)),"",VLOOKUP(A3161,'entry data'!B:E,4,0))</f>
        <v/>
      </c>
      <c r="F3161" s="11" t="str">
        <f>IF(A3161="","",IF(ISERROR(VLOOKUP(A3161,'entry data'!B:F,5,0)),"",VLOOKUP(A3161,'entry data'!B:F,5,0)))</f>
        <v/>
      </c>
      <c r="G3161" s="12" t="str">
        <f>IF(A3161="","",IF(ISERROR(VLOOKUP(A3161,'entry data'!B:I,8,0)),"",VLOOKUP(A3161,'entry data'!B:I,7,0)))</f>
        <v/>
      </c>
      <c r="H3161" s="13" t="str">
        <f>IF(A3161="","",IF(B3161=1,VLOOKUP(A3161,'entry data'!B:D,3,0),I3160))</f>
        <v/>
      </c>
      <c r="I3161" s="14" t="str">
        <f>IF(A3161="","",IF(E3161="weekly",7,IF(E3161="fortnightly",14,IF(E3161="monthly",DATE(IF(MONTH(H3161)=12,YEAR(H3161)+1,YEAR(H3161)),VLOOKUP(MONTH(H3161),index!$D$2:$G$13,2,0),DAY(H3161)),
IF(E3161="quarterly",DATE(IF(MONTH(H3161)&gt;=10,YEAR(H3161)+1,YEAR(H3161)),VLOOKUP(MONTH(H3161),index!$D$2:$G$13,3,0),DAY(H3161)),
IF(E3161="halfyearly",DATE(IF(MONTH(H3161)&gt;=7,YEAR(H3161)+1,YEAR(H3161)),VLOOKUP(MONTH(H3161),index!$D$2:$G$13,4,0),DAY(H3161)),
DATE(YEAR(H3161)+1,MONTH(H3161),DAY(H3161)))))-H3161))+H3161)</f>
        <v/>
      </c>
      <c r="J3161" s="9" t="str">
        <f t="shared" si="316"/>
        <v/>
      </c>
      <c r="K3161" s="11" t="str">
        <f t="shared" si="317"/>
        <v/>
      </c>
      <c r="L3161" s="11" t="str">
        <f t="shared" si="318"/>
        <v/>
      </c>
      <c r="M3161" s="11" t="str">
        <f>IF(A3161="","",VLOOKUP(E3161,index!$A$1:$B$6,2,0)*K3161*G3161)</f>
        <v/>
      </c>
      <c r="N3161" s="11" t="str">
        <f>IF(A3161="","",-PMT(G3161*VLOOKUP(E3161,index!$A$1:$B$6,2,0),C3161,F3161,0,0))</f>
        <v/>
      </c>
      <c r="O3161" s="11" t="str">
        <f t="shared" si="319"/>
        <v/>
      </c>
      <c r="P3161" s="11" t="str">
        <f t="shared" si="314"/>
        <v/>
      </c>
    </row>
    <row r="3162" spans="1:16" x14ac:dyDescent="0.25">
      <c r="A3162" s="9" t="str">
        <f>IF(A3161="","",IF(B3161&lt;C3161,A3161,IF(A3161=MAX('entry data'!$B$8:$B$507),"",A3161+1)))</f>
        <v/>
      </c>
      <c r="B3162" s="9" t="str">
        <f t="shared" si="315"/>
        <v/>
      </c>
      <c r="C3162" s="9" t="str">
        <f>IF(ISERROR(VLOOKUP(A3162,'entry data'!B:G,6,0)),"",VLOOKUP(A3162,'entry data'!B:G,6,0))</f>
        <v/>
      </c>
      <c r="D3162" s="9" t="str">
        <f>IF(ISERROR(VLOOKUP(A3162,'entry data'!B:C,2,0)),"",VLOOKUP(A3162,'entry data'!B:C,2,0))</f>
        <v/>
      </c>
      <c r="E3162" s="9" t="str">
        <f>IF(ISERROR(VLOOKUP(A3162,'entry data'!B:E,4,0)),"",VLOOKUP(A3162,'entry data'!B:E,4,0))</f>
        <v/>
      </c>
      <c r="F3162" s="11" t="str">
        <f>IF(A3162="","",IF(ISERROR(VLOOKUP(A3162,'entry data'!B:F,5,0)),"",VLOOKUP(A3162,'entry data'!B:F,5,0)))</f>
        <v/>
      </c>
      <c r="G3162" s="12" t="str">
        <f>IF(A3162="","",IF(ISERROR(VLOOKUP(A3162,'entry data'!B:I,8,0)),"",VLOOKUP(A3162,'entry data'!B:I,7,0)))</f>
        <v/>
      </c>
      <c r="H3162" s="13" t="str">
        <f>IF(A3162="","",IF(B3162=1,VLOOKUP(A3162,'entry data'!B:D,3,0),I3161))</f>
        <v/>
      </c>
      <c r="I3162" s="14" t="str">
        <f>IF(A3162="","",IF(E3162="weekly",7,IF(E3162="fortnightly",14,IF(E3162="monthly",DATE(IF(MONTH(H3162)=12,YEAR(H3162)+1,YEAR(H3162)),VLOOKUP(MONTH(H3162),index!$D$2:$G$13,2,0),DAY(H3162)),
IF(E3162="quarterly",DATE(IF(MONTH(H3162)&gt;=10,YEAR(H3162)+1,YEAR(H3162)),VLOOKUP(MONTH(H3162),index!$D$2:$G$13,3,0),DAY(H3162)),
IF(E3162="halfyearly",DATE(IF(MONTH(H3162)&gt;=7,YEAR(H3162)+1,YEAR(H3162)),VLOOKUP(MONTH(H3162),index!$D$2:$G$13,4,0),DAY(H3162)),
DATE(YEAR(H3162)+1,MONTH(H3162),DAY(H3162)))))-H3162))+H3162)</f>
        <v/>
      </c>
      <c r="J3162" s="9" t="str">
        <f t="shared" si="316"/>
        <v/>
      </c>
      <c r="K3162" s="11" t="str">
        <f t="shared" si="317"/>
        <v/>
      </c>
      <c r="L3162" s="11" t="str">
        <f t="shared" si="318"/>
        <v/>
      </c>
      <c r="M3162" s="11" t="str">
        <f>IF(A3162="","",VLOOKUP(E3162,index!$A$1:$B$6,2,0)*K3162*G3162)</f>
        <v/>
      </c>
      <c r="N3162" s="11" t="str">
        <f>IF(A3162="","",-PMT(G3162*VLOOKUP(E3162,index!$A$1:$B$6,2,0),C3162,F3162,0,0))</f>
        <v/>
      </c>
      <c r="O3162" s="11" t="str">
        <f t="shared" si="319"/>
        <v/>
      </c>
      <c r="P3162" s="11" t="str">
        <f t="shared" si="314"/>
        <v/>
      </c>
    </row>
    <row r="3163" spans="1:16" x14ac:dyDescent="0.25">
      <c r="A3163" s="9" t="str">
        <f>IF(A3162="","",IF(B3162&lt;C3162,A3162,IF(A3162=MAX('entry data'!$B$8:$B$507),"",A3162+1)))</f>
        <v/>
      </c>
      <c r="B3163" s="9" t="str">
        <f t="shared" si="315"/>
        <v/>
      </c>
      <c r="C3163" s="9" t="str">
        <f>IF(ISERROR(VLOOKUP(A3163,'entry data'!B:G,6,0)),"",VLOOKUP(A3163,'entry data'!B:G,6,0))</f>
        <v/>
      </c>
      <c r="D3163" s="9" t="str">
        <f>IF(ISERROR(VLOOKUP(A3163,'entry data'!B:C,2,0)),"",VLOOKUP(A3163,'entry data'!B:C,2,0))</f>
        <v/>
      </c>
      <c r="E3163" s="9" t="str">
        <f>IF(ISERROR(VLOOKUP(A3163,'entry data'!B:E,4,0)),"",VLOOKUP(A3163,'entry data'!B:E,4,0))</f>
        <v/>
      </c>
      <c r="F3163" s="11" t="str">
        <f>IF(A3163="","",IF(ISERROR(VLOOKUP(A3163,'entry data'!B:F,5,0)),"",VLOOKUP(A3163,'entry data'!B:F,5,0)))</f>
        <v/>
      </c>
      <c r="G3163" s="12" t="str">
        <f>IF(A3163="","",IF(ISERROR(VLOOKUP(A3163,'entry data'!B:I,8,0)),"",VLOOKUP(A3163,'entry data'!B:I,7,0)))</f>
        <v/>
      </c>
      <c r="H3163" s="13" t="str">
        <f>IF(A3163="","",IF(B3163=1,VLOOKUP(A3163,'entry data'!B:D,3,0),I3162))</f>
        <v/>
      </c>
      <c r="I3163" s="14" t="str">
        <f>IF(A3163="","",IF(E3163="weekly",7,IF(E3163="fortnightly",14,IF(E3163="monthly",DATE(IF(MONTH(H3163)=12,YEAR(H3163)+1,YEAR(H3163)),VLOOKUP(MONTH(H3163),index!$D$2:$G$13,2,0),DAY(H3163)),
IF(E3163="quarterly",DATE(IF(MONTH(H3163)&gt;=10,YEAR(H3163)+1,YEAR(H3163)),VLOOKUP(MONTH(H3163),index!$D$2:$G$13,3,0),DAY(H3163)),
IF(E3163="halfyearly",DATE(IF(MONTH(H3163)&gt;=7,YEAR(H3163)+1,YEAR(H3163)),VLOOKUP(MONTH(H3163),index!$D$2:$G$13,4,0),DAY(H3163)),
DATE(YEAR(H3163)+1,MONTH(H3163),DAY(H3163)))))-H3163))+H3163)</f>
        <v/>
      </c>
      <c r="J3163" s="9" t="str">
        <f t="shared" si="316"/>
        <v/>
      </c>
      <c r="K3163" s="11" t="str">
        <f t="shared" si="317"/>
        <v/>
      </c>
      <c r="L3163" s="11" t="str">
        <f t="shared" si="318"/>
        <v/>
      </c>
      <c r="M3163" s="11" t="str">
        <f>IF(A3163="","",VLOOKUP(E3163,index!$A$1:$B$6,2,0)*K3163*G3163)</f>
        <v/>
      </c>
      <c r="N3163" s="11" t="str">
        <f>IF(A3163="","",-PMT(G3163*VLOOKUP(E3163,index!$A$1:$B$6,2,0),C3163,F3163,0,0))</f>
        <v/>
      </c>
      <c r="O3163" s="11" t="str">
        <f t="shared" si="319"/>
        <v/>
      </c>
      <c r="P3163" s="11" t="str">
        <f t="shared" si="314"/>
        <v/>
      </c>
    </row>
    <row r="3164" spans="1:16" x14ac:dyDescent="0.25">
      <c r="A3164" s="9" t="str">
        <f>IF(A3163="","",IF(B3163&lt;C3163,A3163,IF(A3163=MAX('entry data'!$B$8:$B$507),"",A3163+1)))</f>
        <v/>
      </c>
      <c r="B3164" s="9" t="str">
        <f t="shared" si="315"/>
        <v/>
      </c>
      <c r="C3164" s="9" t="str">
        <f>IF(ISERROR(VLOOKUP(A3164,'entry data'!B:G,6,0)),"",VLOOKUP(A3164,'entry data'!B:G,6,0))</f>
        <v/>
      </c>
      <c r="D3164" s="9" t="str">
        <f>IF(ISERROR(VLOOKUP(A3164,'entry data'!B:C,2,0)),"",VLOOKUP(A3164,'entry data'!B:C,2,0))</f>
        <v/>
      </c>
      <c r="E3164" s="9" t="str">
        <f>IF(ISERROR(VLOOKUP(A3164,'entry data'!B:E,4,0)),"",VLOOKUP(A3164,'entry data'!B:E,4,0))</f>
        <v/>
      </c>
      <c r="F3164" s="11" t="str">
        <f>IF(A3164="","",IF(ISERROR(VLOOKUP(A3164,'entry data'!B:F,5,0)),"",VLOOKUP(A3164,'entry data'!B:F,5,0)))</f>
        <v/>
      </c>
      <c r="G3164" s="12" t="str">
        <f>IF(A3164="","",IF(ISERROR(VLOOKUP(A3164,'entry data'!B:I,8,0)),"",VLOOKUP(A3164,'entry data'!B:I,7,0)))</f>
        <v/>
      </c>
      <c r="H3164" s="13" t="str">
        <f>IF(A3164="","",IF(B3164=1,VLOOKUP(A3164,'entry data'!B:D,3,0),I3163))</f>
        <v/>
      </c>
      <c r="I3164" s="14" t="str">
        <f>IF(A3164="","",IF(E3164="weekly",7,IF(E3164="fortnightly",14,IF(E3164="monthly",DATE(IF(MONTH(H3164)=12,YEAR(H3164)+1,YEAR(H3164)),VLOOKUP(MONTH(H3164),index!$D$2:$G$13,2,0),DAY(H3164)),
IF(E3164="quarterly",DATE(IF(MONTH(H3164)&gt;=10,YEAR(H3164)+1,YEAR(H3164)),VLOOKUP(MONTH(H3164),index!$D$2:$G$13,3,0),DAY(H3164)),
IF(E3164="halfyearly",DATE(IF(MONTH(H3164)&gt;=7,YEAR(H3164)+1,YEAR(H3164)),VLOOKUP(MONTH(H3164),index!$D$2:$G$13,4,0),DAY(H3164)),
DATE(YEAR(H3164)+1,MONTH(H3164),DAY(H3164)))))-H3164))+H3164)</f>
        <v/>
      </c>
      <c r="J3164" s="9" t="str">
        <f t="shared" si="316"/>
        <v/>
      </c>
      <c r="K3164" s="11" t="str">
        <f t="shared" si="317"/>
        <v/>
      </c>
      <c r="L3164" s="11" t="str">
        <f t="shared" si="318"/>
        <v/>
      </c>
      <c r="M3164" s="11" t="str">
        <f>IF(A3164="","",VLOOKUP(E3164,index!$A$1:$B$6,2,0)*K3164*G3164)</f>
        <v/>
      </c>
      <c r="N3164" s="11" t="str">
        <f>IF(A3164="","",-PMT(G3164*VLOOKUP(E3164,index!$A$1:$B$6,2,0),C3164,F3164,0,0))</f>
        <v/>
      </c>
      <c r="O3164" s="11" t="str">
        <f t="shared" si="319"/>
        <v/>
      </c>
      <c r="P3164" s="11" t="str">
        <f t="shared" si="314"/>
        <v/>
      </c>
    </row>
    <row r="3165" spans="1:16" x14ac:dyDescent="0.25">
      <c r="A3165" s="9" t="str">
        <f>IF(A3164="","",IF(B3164&lt;C3164,A3164,IF(A3164=MAX('entry data'!$B$8:$B$507),"",A3164+1)))</f>
        <v/>
      </c>
      <c r="B3165" s="9" t="str">
        <f t="shared" si="315"/>
        <v/>
      </c>
      <c r="C3165" s="9" t="str">
        <f>IF(ISERROR(VLOOKUP(A3165,'entry data'!B:G,6,0)),"",VLOOKUP(A3165,'entry data'!B:G,6,0))</f>
        <v/>
      </c>
      <c r="D3165" s="9" t="str">
        <f>IF(ISERROR(VLOOKUP(A3165,'entry data'!B:C,2,0)),"",VLOOKUP(A3165,'entry data'!B:C,2,0))</f>
        <v/>
      </c>
      <c r="E3165" s="9" t="str">
        <f>IF(ISERROR(VLOOKUP(A3165,'entry data'!B:E,4,0)),"",VLOOKUP(A3165,'entry data'!B:E,4,0))</f>
        <v/>
      </c>
      <c r="F3165" s="11" t="str">
        <f>IF(A3165="","",IF(ISERROR(VLOOKUP(A3165,'entry data'!B:F,5,0)),"",VLOOKUP(A3165,'entry data'!B:F,5,0)))</f>
        <v/>
      </c>
      <c r="G3165" s="12" t="str">
        <f>IF(A3165="","",IF(ISERROR(VLOOKUP(A3165,'entry data'!B:I,8,0)),"",VLOOKUP(A3165,'entry data'!B:I,7,0)))</f>
        <v/>
      </c>
      <c r="H3165" s="13" t="str">
        <f>IF(A3165="","",IF(B3165=1,VLOOKUP(A3165,'entry data'!B:D,3,0),I3164))</f>
        <v/>
      </c>
      <c r="I3165" s="14" t="str">
        <f>IF(A3165="","",IF(E3165="weekly",7,IF(E3165="fortnightly",14,IF(E3165="monthly",DATE(IF(MONTH(H3165)=12,YEAR(H3165)+1,YEAR(H3165)),VLOOKUP(MONTH(H3165),index!$D$2:$G$13,2,0),DAY(H3165)),
IF(E3165="quarterly",DATE(IF(MONTH(H3165)&gt;=10,YEAR(H3165)+1,YEAR(H3165)),VLOOKUP(MONTH(H3165),index!$D$2:$G$13,3,0),DAY(H3165)),
IF(E3165="halfyearly",DATE(IF(MONTH(H3165)&gt;=7,YEAR(H3165)+1,YEAR(H3165)),VLOOKUP(MONTH(H3165),index!$D$2:$G$13,4,0),DAY(H3165)),
DATE(YEAR(H3165)+1,MONTH(H3165),DAY(H3165)))))-H3165))+H3165)</f>
        <v/>
      </c>
      <c r="J3165" s="9" t="str">
        <f t="shared" si="316"/>
        <v/>
      </c>
      <c r="K3165" s="11" t="str">
        <f t="shared" si="317"/>
        <v/>
      </c>
      <c r="L3165" s="11" t="str">
        <f t="shared" si="318"/>
        <v/>
      </c>
      <c r="M3165" s="11" t="str">
        <f>IF(A3165="","",VLOOKUP(E3165,index!$A$1:$B$6,2,0)*K3165*G3165)</f>
        <v/>
      </c>
      <c r="N3165" s="11" t="str">
        <f>IF(A3165="","",-PMT(G3165*VLOOKUP(E3165,index!$A$1:$B$6,2,0),C3165,F3165,0,0))</f>
        <v/>
      </c>
      <c r="O3165" s="11" t="str">
        <f t="shared" si="319"/>
        <v/>
      </c>
      <c r="P3165" s="11" t="str">
        <f t="shared" si="314"/>
        <v/>
      </c>
    </row>
    <row r="3166" spans="1:16" x14ac:dyDescent="0.25">
      <c r="A3166" s="9" t="str">
        <f>IF(A3165="","",IF(B3165&lt;C3165,A3165,IF(A3165=MAX('entry data'!$B$8:$B$507),"",A3165+1)))</f>
        <v/>
      </c>
      <c r="B3166" s="9" t="str">
        <f t="shared" si="315"/>
        <v/>
      </c>
      <c r="C3166" s="9" t="str">
        <f>IF(ISERROR(VLOOKUP(A3166,'entry data'!B:G,6,0)),"",VLOOKUP(A3166,'entry data'!B:G,6,0))</f>
        <v/>
      </c>
      <c r="D3166" s="9" t="str">
        <f>IF(ISERROR(VLOOKUP(A3166,'entry data'!B:C,2,0)),"",VLOOKUP(A3166,'entry data'!B:C,2,0))</f>
        <v/>
      </c>
      <c r="E3166" s="9" t="str">
        <f>IF(ISERROR(VLOOKUP(A3166,'entry data'!B:E,4,0)),"",VLOOKUP(A3166,'entry data'!B:E,4,0))</f>
        <v/>
      </c>
      <c r="F3166" s="11" t="str">
        <f>IF(A3166="","",IF(ISERROR(VLOOKUP(A3166,'entry data'!B:F,5,0)),"",VLOOKUP(A3166,'entry data'!B:F,5,0)))</f>
        <v/>
      </c>
      <c r="G3166" s="12" t="str">
        <f>IF(A3166="","",IF(ISERROR(VLOOKUP(A3166,'entry data'!B:I,8,0)),"",VLOOKUP(A3166,'entry data'!B:I,7,0)))</f>
        <v/>
      </c>
      <c r="H3166" s="13" t="str">
        <f>IF(A3166="","",IF(B3166=1,VLOOKUP(A3166,'entry data'!B:D,3,0),I3165))</f>
        <v/>
      </c>
      <c r="I3166" s="14" t="str">
        <f>IF(A3166="","",IF(E3166="weekly",7,IF(E3166="fortnightly",14,IF(E3166="monthly",DATE(IF(MONTH(H3166)=12,YEAR(H3166)+1,YEAR(H3166)),VLOOKUP(MONTH(H3166),index!$D$2:$G$13,2,0),DAY(H3166)),
IF(E3166="quarterly",DATE(IF(MONTH(H3166)&gt;=10,YEAR(H3166)+1,YEAR(H3166)),VLOOKUP(MONTH(H3166),index!$D$2:$G$13,3,0),DAY(H3166)),
IF(E3166="halfyearly",DATE(IF(MONTH(H3166)&gt;=7,YEAR(H3166)+1,YEAR(H3166)),VLOOKUP(MONTH(H3166),index!$D$2:$G$13,4,0),DAY(H3166)),
DATE(YEAR(H3166)+1,MONTH(H3166),DAY(H3166)))))-H3166))+H3166)</f>
        <v/>
      </c>
      <c r="J3166" s="9" t="str">
        <f t="shared" si="316"/>
        <v/>
      </c>
      <c r="K3166" s="11" t="str">
        <f t="shared" si="317"/>
        <v/>
      </c>
      <c r="L3166" s="11" t="str">
        <f t="shared" si="318"/>
        <v/>
      </c>
      <c r="M3166" s="11" t="str">
        <f>IF(A3166="","",VLOOKUP(E3166,index!$A$1:$B$6,2,0)*K3166*G3166)</f>
        <v/>
      </c>
      <c r="N3166" s="11" t="str">
        <f>IF(A3166="","",-PMT(G3166*VLOOKUP(E3166,index!$A$1:$B$6,2,0),C3166,F3166,0,0))</f>
        <v/>
      </c>
      <c r="O3166" s="11" t="str">
        <f t="shared" si="319"/>
        <v/>
      </c>
      <c r="P3166" s="11" t="str">
        <f t="shared" si="314"/>
        <v/>
      </c>
    </row>
    <row r="3167" spans="1:16" x14ac:dyDescent="0.25">
      <c r="A3167" s="9" t="str">
        <f>IF(A3166="","",IF(B3166&lt;C3166,A3166,IF(A3166=MAX('entry data'!$B$8:$B$507),"",A3166+1)))</f>
        <v/>
      </c>
      <c r="B3167" s="9" t="str">
        <f t="shared" si="315"/>
        <v/>
      </c>
      <c r="C3167" s="9" t="str">
        <f>IF(ISERROR(VLOOKUP(A3167,'entry data'!B:G,6,0)),"",VLOOKUP(A3167,'entry data'!B:G,6,0))</f>
        <v/>
      </c>
      <c r="D3167" s="9" t="str">
        <f>IF(ISERROR(VLOOKUP(A3167,'entry data'!B:C,2,0)),"",VLOOKUP(A3167,'entry data'!B:C,2,0))</f>
        <v/>
      </c>
      <c r="E3167" s="9" t="str">
        <f>IF(ISERROR(VLOOKUP(A3167,'entry data'!B:E,4,0)),"",VLOOKUP(A3167,'entry data'!B:E,4,0))</f>
        <v/>
      </c>
      <c r="F3167" s="11" t="str">
        <f>IF(A3167="","",IF(ISERROR(VLOOKUP(A3167,'entry data'!B:F,5,0)),"",VLOOKUP(A3167,'entry data'!B:F,5,0)))</f>
        <v/>
      </c>
      <c r="G3167" s="12" t="str">
        <f>IF(A3167="","",IF(ISERROR(VLOOKUP(A3167,'entry data'!B:I,8,0)),"",VLOOKUP(A3167,'entry data'!B:I,7,0)))</f>
        <v/>
      </c>
      <c r="H3167" s="13" t="str">
        <f>IF(A3167="","",IF(B3167=1,VLOOKUP(A3167,'entry data'!B:D,3,0),I3166))</f>
        <v/>
      </c>
      <c r="I3167" s="14" t="str">
        <f>IF(A3167="","",IF(E3167="weekly",7,IF(E3167="fortnightly",14,IF(E3167="monthly",DATE(IF(MONTH(H3167)=12,YEAR(H3167)+1,YEAR(H3167)),VLOOKUP(MONTH(H3167),index!$D$2:$G$13,2,0),DAY(H3167)),
IF(E3167="quarterly",DATE(IF(MONTH(H3167)&gt;=10,YEAR(H3167)+1,YEAR(H3167)),VLOOKUP(MONTH(H3167),index!$D$2:$G$13,3,0),DAY(H3167)),
IF(E3167="halfyearly",DATE(IF(MONTH(H3167)&gt;=7,YEAR(H3167)+1,YEAR(H3167)),VLOOKUP(MONTH(H3167),index!$D$2:$G$13,4,0),DAY(H3167)),
DATE(YEAR(H3167)+1,MONTH(H3167),DAY(H3167)))))-H3167))+H3167)</f>
        <v/>
      </c>
      <c r="J3167" s="9" t="str">
        <f t="shared" si="316"/>
        <v/>
      </c>
      <c r="K3167" s="11" t="str">
        <f t="shared" si="317"/>
        <v/>
      </c>
      <c r="L3167" s="11" t="str">
        <f t="shared" si="318"/>
        <v/>
      </c>
      <c r="M3167" s="11" t="str">
        <f>IF(A3167="","",VLOOKUP(E3167,index!$A$1:$B$6,2,0)*K3167*G3167)</f>
        <v/>
      </c>
      <c r="N3167" s="11" t="str">
        <f>IF(A3167="","",-PMT(G3167*VLOOKUP(E3167,index!$A$1:$B$6,2,0),C3167,F3167,0,0))</f>
        <v/>
      </c>
      <c r="O3167" s="11" t="str">
        <f t="shared" si="319"/>
        <v/>
      </c>
      <c r="P3167" s="11" t="str">
        <f t="shared" si="314"/>
        <v/>
      </c>
    </row>
    <row r="3168" spans="1:16" x14ac:dyDescent="0.25">
      <c r="A3168" s="9" t="str">
        <f>IF(A3167="","",IF(B3167&lt;C3167,A3167,IF(A3167=MAX('entry data'!$B$8:$B$507),"",A3167+1)))</f>
        <v/>
      </c>
      <c r="B3168" s="9" t="str">
        <f t="shared" si="315"/>
        <v/>
      </c>
      <c r="C3168" s="9" t="str">
        <f>IF(ISERROR(VLOOKUP(A3168,'entry data'!B:G,6,0)),"",VLOOKUP(A3168,'entry data'!B:G,6,0))</f>
        <v/>
      </c>
      <c r="D3168" s="9" t="str">
        <f>IF(ISERROR(VLOOKUP(A3168,'entry data'!B:C,2,0)),"",VLOOKUP(A3168,'entry data'!B:C,2,0))</f>
        <v/>
      </c>
      <c r="E3168" s="9" t="str">
        <f>IF(ISERROR(VLOOKUP(A3168,'entry data'!B:E,4,0)),"",VLOOKUP(A3168,'entry data'!B:E,4,0))</f>
        <v/>
      </c>
      <c r="F3168" s="11" t="str">
        <f>IF(A3168="","",IF(ISERROR(VLOOKUP(A3168,'entry data'!B:F,5,0)),"",VLOOKUP(A3168,'entry data'!B:F,5,0)))</f>
        <v/>
      </c>
      <c r="G3168" s="12" t="str">
        <f>IF(A3168="","",IF(ISERROR(VLOOKUP(A3168,'entry data'!B:I,8,0)),"",VLOOKUP(A3168,'entry data'!B:I,7,0)))</f>
        <v/>
      </c>
      <c r="H3168" s="13" t="str">
        <f>IF(A3168="","",IF(B3168=1,VLOOKUP(A3168,'entry data'!B:D,3,0),I3167))</f>
        <v/>
      </c>
      <c r="I3168" s="14" t="str">
        <f>IF(A3168="","",IF(E3168="weekly",7,IF(E3168="fortnightly",14,IF(E3168="monthly",DATE(IF(MONTH(H3168)=12,YEAR(H3168)+1,YEAR(H3168)),VLOOKUP(MONTH(H3168),index!$D$2:$G$13,2,0),DAY(H3168)),
IF(E3168="quarterly",DATE(IF(MONTH(H3168)&gt;=10,YEAR(H3168)+1,YEAR(H3168)),VLOOKUP(MONTH(H3168),index!$D$2:$G$13,3,0),DAY(H3168)),
IF(E3168="halfyearly",DATE(IF(MONTH(H3168)&gt;=7,YEAR(H3168)+1,YEAR(H3168)),VLOOKUP(MONTH(H3168),index!$D$2:$G$13,4,0),DAY(H3168)),
DATE(YEAR(H3168)+1,MONTH(H3168),DAY(H3168)))))-H3168))+H3168)</f>
        <v/>
      </c>
      <c r="J3168" s="9" t="str">
        <f t="shared" si="316"/>
        <v/>
      </c>
      <c r="K3168" s="11" t="str">
        <f t="shared" si="317"/>
        <v/>
      </c>
      <c r="L3168" s="11" t="str">
        <f t="shared" si="318"/>
        <v/>
      </c>
      <c r="M3168" s="11" t="str">
        <f>IF(A3168="","",VLOOKUP(E3168,index!$A$1:$B$6,2,0)*K3168*G3168)</f>
        <v/>
      </c>
      <c r="N3168" s="11" t="str">
        <f>IF(A3168="","",-PMT(G3168*VLOOKUP(E3168,index!$A$1:$B$6,2,0),C3168,F3168,0,0))</f>
        <v/>
      </c>
      <c r="O3168" s="11" t="str">
        <f t="shared" si="319"/>
        <v/>
      </c>
      <c r="P3168" s="11" t="str">
        <f t="shared" si="314"/>
        <v/>
      </c>
    </row>
    <row r="3169" spans="1:16" x14ac:dyDescent="0.25">
      <c r="A3169" s="9" t="str">
        <f>IF(A3168="","",IF(B3168&lt;C3168,A3168,IF(A3168=MAX('entry data'!$B$8:$B$507),"",A3168+1)))</f>
        <v/>
      </c>
      <c r="B3169" s="9" t="str">
        <f t="shared" si="315"/>
        <v/>
      </c>
      <c r="C3169" s="9" t="str">
        <f>IF(ISERROR(VLOOKUP(A3169,'entry data'!B:G,6,0)),"",VLOOKUP(A3169,'entry data'!B:G,6,0))</f>
        <v/>
      </c>
      <c r="D3169" s="9" t="str">
        <f>IF(ISERROR(VLOOKUP(A3169,'entry data'!B:C,2,0)),"",VLOOKUP(A3169,'entry data'!B:C,2,0))</f>
        <v/>
      </c>
      <c r="E3169" s="9" t="str">
        <f>IF(ISERROR(VLOOKUP(A3169,'entry data'!B:E,4,0)),"",VLOOKUP(A3169,'entry data'!B:E,4,0))</f>
        <v/>
      </c>
      <c r="F3169" s="11" t="str">
        <f>IF(A3169="","",IF(ISERROR(VLOOKUP(A3169,'entry data'!B:F,5,0)),"",VLOOKUP(A3169,'entry data'!B:F,5,0)))</f>
        <v/>
      </c>
      <c r="G3169" s="12" t="str">
        <f>IF(A3169="","",IF(ISERROR(VLOOKUP(A3169,'entry data'!B:I,8,0)),"",VLOOKUP(A3169,'entry data'!B:I,7,0)))</f>
        <v/>
      </c>
      <c r="H3169" s="13" t="str">
        <f>IF(A3169="","",IF(B3169=1,VLOOKUP(A3169,'entry data'!B:D,3,0),I3168))</f>
        <v/>
      </c>
      <c r="I3169" s="14" t="str">
        <f>IF(A3169="","",IF(E3169="weekly",7,IF(E3169="fortnightly",14,IF(E3169="monthly",DATE(IF(MONTH(H3169)=12,YEAR(H3169)+1,YEAR(H3169)),VLOOKUP(MONTH(H3169),index!$D$2:$G$13,2,0),DAY(H3169)),
IF(E3169="quarterly",DATE(IF(MONTH(H3169)&gt;=10,YEAR(H3169)+1,YEAR(H3169)),VLOOKUP(MONTH(H3169),index!$D$2:$G$13,3,0),DAY(H3169)),
IF(E3169="halfyearly",DATE(IF(MONTH(H3169)&gt;=7,YEAR(H3169)+1,YEAR(H3169)),VLOOKUP(MONTH(H3169),index!$D$2:$G$13,4,0),DAY(H3169)),
DATE(YEAR(H3169)+1,MONTH(H3169),DAY(H3169)))))-H3169))+H3169)</f>
        <v/>
      </c>
      <c r="J3169" s="9" t="str">
        <f t="shared" si="316"/>
        <v/>
      </c>
      <c r="K3169" s="11" t="str">
        <f t="shared" si="317"/>
        <v/>
      </c>
      <c r="L3169" s="11" t="str">
        <f t="shared" si="318"/>
        <v/>
      </c>
      <c r="M3169" s="11" t="str">
        <f>IF(A3169="","",VLOOKUP(E3169,index!$A$1:$B$6,2,0)*K3169*G3169)</f>
        <v/>
      </c>
      <c r="N3169" s="11" t="str">
        <f>IF(A3169="","",-PMT(G3169*VLOOKUP(E3169,index!$A$1:$B$6,2,0),C3169,F3169,0,0))</f>
        <v/>
      </c>
      <c r="O3169" s="11" t="str">
        <f t="shared" si="319"/>
        <v/>
      </c>
      <c r="P3169" s="11" t="str">
        <f t="shared" si="314"/>
        <v/>
      </c>
    </row>
    <row r="3170" spans="1:16" x14ac:dyDescent="0.25">
      <c r="A3170" s="9" t="str">
        <f>IF(A3169="","",IF(B3169&lt;C3169,A3169,IF(A3169=MAX('entry data'!$B$8:$B$507),"",A3169+1)))</f>
        <v/>
      </c>
      <c r="B3170" s="9" t="str">
        <f t="shared" si="315"/>
        <v/>
      </c>
      <c r="C3170" s="9" t="str">
        <f>IF(ISERROR(VLOOKUP(A3170,'entry data'!B:G,6,0)),"",VLOOKUP(A3170,'entry data'!B:G,6,0))</f>
        <v/>
      </c>
      <c r="D3170" s="9" t="str">
        <f>IF(ISERROR(VLOOKUP(A3170,'entry data'!B:C,2,0)),"",VLOOKUP(A3170,'entry data'!B:C,2,0))</f>
        <v/>
      </c>
      <c r="E3170" s="9" t="str">
        <f>IF(ISERROR(VLOOKUP(A3170,'entry data'!B:E,4,0)),"",VLOOKUP(A3170,'entry data'!B:E,4,0))</f>
        <v/>
      </c>
      <c r="F3170" s="11" t="str">
        <f>IF(A3170="","",IF(ISERROR(VLOOKUP(A3170,'entry data'!B:F,5,0)),"",VLOOKUP(A3170,'entry data'!B:F,5,0)))</f>
        <v/>
      </c>
      <c r="G3170" s="12" t="str">
        <f>IF(A3170="","",IF(ISERROR(VLOOKUP(A3170,'entry data'!B:I,8,0)),"",VLOOKUP(A3170,'entry data'!B:I,7,0)))</f>
        <v/>
      </c>
      <c r="H3170" s="13" t="str">
        <f>IF(A3170="","",IF(B3170=1,VLOOKUP(A3170,'entry data'!B:D,3,0),I3169))</f>
        <v/>
      </c>
      <c r="I3170" s="14" t="str">
        <f>IF(A3170="","",IF(E3170="weekly",7,IF(E3170="fortnightly",14,IF(E3170="monthly",DATE(IF(MONTH(H3170)=12,YEAR(H3170)+1,YEAR(H3170)),VLOOKUP(MONTH(H3170),index!$D$2:$G$13,2,0),DAY(H3170)),
IF(E3170="quarterly",DATE(IF(MONTH(H3170)&gt;=10,YEAR(H3170)+1,YEAR(H3170)),VLOOKUP(MONTH(H3170),index!$D$2:$G$13,3,0),DAY(H3170)),
IF(E3170="halfyearly",DATE(IF(MONTH(H3170)&gt;=7,YEAR(H3170)+1,YEAR(H3170)),VLOOKUP(MONTH(H3170),index!$D$2:$G$13,4,0),DAY(H3170)),
DATE(YEAR(H3170)+1,MONTH(H3170),DAY(H3170)))))-H3170))+H3170)</f>
        <v/>
      </c>
      <c r="J3170" s="9" t="str">
        <f t="shared" si="316"/>
        <v/>
      </c>
      <c r="K3170" s="11" t="str">
        <f t="shared" si="317"/>
        <v/>
      </c>
      <c r="L3170" s="11" t="str">
        <f t="shared" si="318"/>
        <v/>
      </c>
      <c r="M3170" s="11" t="str">
        <f>IF(A3170="","",VLOOKUP(E3170,index!$A$1:$B$6,2,0)*K3170*G3170)</f>
        <v/>
      </c>
      <c r="N3170" s="11" t="str">
        <f>IF(A3170="","",-PMT(G3170*VLOOKUP(E3170,index!$A$1:$B$6,2,0),C3170,F3170,0,0))</f>
        <v/>
      </c>
      <c r="O3170" s="11" t="str">
        <f t="shared" si="319"/>
        <v/>
      </c>
      <c r="P3170" s="11" t="str">
        <f t="shared" si="314"/>
        <v/>
      </c>
    </row>
    <row r="3171" spans="1:16" x14ac:dyDescent="0.25">
      <c r="A3171" s="9" t="str">
        <f>IF(A3170="","",IF(B3170&lt;C3170,A3170,IF(A3170=MAX('entry data'!$B$8:$B$507),"",A3170+1)))</f>
        <v/>
      </c>
      <c r="B3171" s="9" t="str">
        <f t="shared" si="315"/>
        <v/>
      </c>
      <c r="C3171" s="9" t="str">
        <f>IF(ISERROR(VLOOKUP(A3171,'entry data'!B:G,6,0)),"",VLOOKUP(A3171,'entry data'!B:G,6,0))</f>
        <v/>
      </c>
      <c r="D3171" s="9" t="str">
        <f>IF(ISERROR(VLOOKUP(A3171,'entry data'!B:C,2,0)),"",VLOOKUP(A3171,'entry data'!B:C,2,0))</f>
        <v/>
      </c>
      <c r="E3171" s="9" t="str">
        <f>IF(ISERROR(VLOOKUP(A3171,'entry data'!B:E,4,0)),"",VLOOKUP(A3171,'entry data'!B:E,4,0))</f>
        <v/>
      </c>
      <c r="F3171" s="11" t="str">
        <f>IF(A3171="","",IF(ISERROR(VLOOKUP(A3171,'entry data'!B:F,5,0)),"",VLOOKUP(A3171,'entry data'!B:F,5,0)))</f>
        <v/>
      </c>
      <c r="G3171" s="12" t="str">
        <f>IF(A3171="","",IF(ISERROR(VLOOKUP(A3171,'entry data'!B:I,8,0)),"",VLOOKUP(A3171,'entry data'!B:I,7,0)))</f>
        <v/>
      </c>
      <c r="H3171" s="13" t="str">
        <f>IF(A3171="","",IF(B3171=1,VLOOKUP(A3171,'entry data'!B:D,3,0),I3170))</f>
        <v/>
      </c>
      <c r="I3171" s="14" t="str">
        <f>IF(A3171="","",IF(E3171="weekly",7,IF(E3171="fortnightly",14,IF(E3171="monthly",DATE(IF(MONTH(H3171)=12,YEAR(H3171)+1,YEAR(H3171)),VLOOKUP(MONTH(H3171),index!$D$2:$G$13,2,0),DAY(H3171)),
IF(E3171="quarterly",DATE(IF(MONTH(H3171)&gt;=10,YEAR(H3171)+1,YEAR(H3171)),VLOOKUP(MONTH(H3171),index!$D$2:$G$13,3,0),DAY(H3171)),
IF(E3171="halfyearly",DATE(IF(MONTH(H3171)&gt;=7,YEAR(H3171)+1,YEAR(H3171)),VLOOKUP(MONTH(H3171),index!$D$2:$G$13,4,0),DAY(H3171)),
DATE(YEAR(H3171)+1,MONTH(H3171),DAY(H3171)))))-H3171))+H3171)</f>
        <v/>
      </c>
      <c r="J3171" s="9" t="str">
        <f t="shared" si="316"/>
        <v/>
      </c>
      <c r="K3171" s="11" t="str">
        <f t="shared" si="317"/>
        <v/>
      </c>
      <c r="L3171" s="11" t="str">
        <f t="shared" si="318"/>
        <v/>
      </c>
      <c r="M3171" s="11" t="str">
        <f>IF(A3171="","",VLOOKUP(E3171,index!$A$1:$B$6,2,0)*K3171*G3171)</f>
        <v/>
      </c>
      <c r="N3171" s="11" t="str">
        <f>IF(A3171="","",-PMT(G3171*VLOOKUP(E3171,index!$A$1:$B$6,2,0),C3171,F3171,0,0))</f>
        <v/>
      </c>
      <c r="O3171" s="11" t="str">
        <f t="shared" si="319"/>
        <v/>
      </c>
      <c r="P3171" s="11" t="str">
        <f t="shared" si="314"/>
        <v/>
      </c>
    </row>
    <row r="3172" spans="1:16" x14ac:dyDescent="0.25">
      <c r="A3172" s="9" t="str">
        <f>IF(A3171="","",IF(B3171&lt;C3171,A3171,IF(A3171=MAX('entry data'!$B$8:$B$507),"",A3171+1)))</f>
        <v/>
      </c>
      <c r="B3172" s="9" t="str">
        <f t="shared" si="315"/>
        <v/>
      </c>
      <c r="C3172" s="9" t="str">
        <f>IF(ISERROR(VLOOKUP(A3172,'entry data'!B:G,6,0)),"",VLOOKUP(A3172,'entry data'!B:G,6,0))</f>
        <v/>
      </c>
      <c r="D3172" s="9" t="str">
        <f>IF(ISERROR(VLOOKUP(A3172,'entry data'!B:C,2,0)),"",VLOOKUP(A3172,'entry data'!B:C,2,0))</f>
        <v/>
      </c>
      <c r="E3172" s="9" t="str">
        <f>IF(ISERROR(VLOOKUP(A3172,'entry data'!B:E,4,0)),"",VLOOKUP(A3172,'entry data'!B:E,4,0))</f>
        <v/>
      </c>
      <c r="F3172" s="11" t="str">
        <f>IF(A3172="","",IF(ISERROR(VLOOKUP(A3172,'entry data'!B:F,5,0)),"",VLOOKUP(A3172,'entry data'!B:F,5,0)))</f>
        <v/>
      </c>
      <c r="G3172" s="12" t="str">
        <f>IF(A3172="","",IF(ISERROR(VLOOKUP(A3172,'entry data'!B:I,8,0)),"",VLOOKUP(A3172,'entry data'!B:I,7,0)))</f>
        <v/>
      </c>
      <c r="H3172" s="13" t="str">
        <f>IF(A3172="","",IF(B3172=1,VLOOKUP(A3172,'entry data'!B:D,3,0),I3171))</f>
        <v/>
      </c>
      <c r="I3172" s="14" t="str">
        <f>IF(A3172="","",IF(E3172="weekly",7,IF(E3172="fortnightly",14,IF(E3172="monthly",DATE(IF(MONTH(H3172)=12,YEAR(H3172)+1,YEAR(H3172)),VLOOKUP(MONTH(H3172),index!$D$2:$G$13,2,0),DAY(H3172)),
IF(E3172="quarterly",DATE(IF(MONTH(H3172)&gt;=10,YEAR(H3172)+1,YEAR(H3172)),VLOOKUP(MONTH(H3172),index!$D$2:$G$13,3,0),DAY(H3172)),
IF(E3172="halfyearly",DATE(IF(MONTH(H3172)&gt;=7,YEAR(H3172)+1,YEAR(H3172)),VLOOKUP(MONTH(H3172),index!$D$2:$G$13,4,0),DAY(H3172)),
DATE(YEAR(H3172)+1,MONTH(H3172),DAY(H3172)))))-H3172))+H3172)</f>
        <v/>
      </c>
      <c r="J3172" s="9" t="str">
        <f t="shared" si="316"/>
        <v/>
      </c>
      <c r="K3172" s="11" t="str">
        <f t="shared" si="317"/>
        <v/>
      </c>
      <c r="L3172" s="11" t="str">
        <f t="shared" si="318"/>
        <v/>
      </c>
      <c r="M3172" s="11" t="str">
        <f>IF(A3172="","",VLOOKUP(E3172,index!$A$1:$B$6,2,0)*K3172*G3172)</f>
        <v/>
      </c>
      <c r="N3172" s="11" t="str">
        <f>IF(A3172="","",-PMT(G3172*VLOOKUP(E3172,index!$A$1:$B$6,2,0),C3172,F3172,0,0))</f>
        <v/>
      </c>
      <c r="O3172" s="11" t="str">
        <f t="shared" si="319"/>
        <v/>
      </c>
      <c r="P3172" s="11" t="str">
        <f t="shared" si="314"/>
        <v/>
      </c>
    </row>
    <row r="3173" spans="1:16" x14ac:dyDescent="0.25">
      <c r="A3173" s="9" t="str">
        <f>IF(A3172="","",IF(B3172&lt;C3172,A3172,IF(A3172=MAX('entry data'!$B$8:$B$507),"",A3172+1)))</f>
        <v/>
      </c>
      <c r="B3173" s="9" t="str">
        <f t="shared" si="315"/>
        <v/>
      </c>
      <c r="C3173" s="9" t="str">
        <f>IF(ISERROR(VLOOKUP(A3173,'entry data'!B:G,6,0)),"",VLOOKUP(A3173,'entry data'!B:G,6,0))</f>
        <v/>
      </c>
      <c r="D3173" s="9" t="str">
        <f>IF(ISERROR(VLOOKUP(A3173,'entry data'!B:C,2,0)),"",VLOOKUP(A3173,'entry data'!B:C,2,0))</f>
        <v/>
      </c>
      <c r="E3173" s="9" t="str">
        <f>IF(ISERROR(VLOOKUP(A3173,'entry data'!B:E,4,0)),"",VLOOKUP(A3173,'entry data'!B:E,4,0))</f>
        <v/>
      </c>
      <c r="F3173" s="11" t="str">
        <f>IF(A3173="","",IF(ISERROR(VLOOKUP(A3173,'entry data'!B:F,5,0)),"",VLOOKUP(A3173,'entry data'!B:F,5,0)))</f>
        <v/>
      </c>
      <c r="G3173" s="12" t="str">
        <f>IF(A3173="","",IF(ISERROR(VLOOKUP(A3173,'entry data'!B:I,8,0)),"",VLOOKUP(A3173,'entry data'!B:I,7,0)))</f>
        <v/>
      </c>
      <c r="H3173" s="13" t="str">
        <f>IF(A3173="","",IF(B3173=1,VLOOKUP(A3173,'entry data'!B:D,3,0),I3172))</f>
        <v/>
      </c>
      <c r="I3173" s="14" t="str">
        <f>IF(A3173="","",IF(E3173="weekly",7,IF(E3173="fortnightly",14,IF(E3173="monthly",DATE(IF(MONTH(H3173)=12,YEAR(H3173)+1,YEAR(H3173)),VLOOKUP(MONTH(H3173),index!$D$2:$G$13,2,0),DAY(H3173)),
IF(E3173="quarterly",DATE(IF(MONTH(H3173)&gt;=10,YEAR(H3173)+1,YEAR(H3173)),VLOOKUP(MONTH(H3173),index!$D$2:$G$13,3,0),DAY(H3173)),
IF(E3173="halfyearly",DATE(IF(MONTH(H3173)&gt;=7,YEAR(H3173)+1,YEAR(H3173)),VLOOKUP(MONTH(H3173),index!$D$2:$G$13,4,0),DAY(H3173)),
DATE(YEAR(H3173)+1,MONTH(H3173),DAY(H3173)))))-H3173))+H3173)</f>
        <v/>
      </c>
      <c r="J3173" s="9" t="str">
        <f t="shared" si="316"/>
        <v/>
      </c>
      <c r="K3173" s="11" t="str">
        <f t="shared" si="317"/>
        <v/>
      </c>
      <c r="L3173" s="11" t="str">
        <f t="shared" si="318"/>
        <v/>
      </c>
      <c r="M3173" s="11" t="str">
        <f>IF(A3173="","",VLOOKUP(E3173,index!$A$1:$B$6,2,0)*K3173*G3173)</f>
        <v/>
      </c>
      <c r="N3173" s="11" t="str">
        <f>IF(A3173="","",-PMT(G3173*VLOOKUP(E3173,index!$A$1:$B$6,2,0),C3173,F3173,0,0))</f>
        <v/>
      </c>
      <c r="O3173" s="11" t="str">
        <f t="shared" si="319"/>
        <v/>
      </c>
      <c r="P3173" s="11" t="str">
        <f t="shared" si="314"/>
        <v/>
      </c>
    </row>
    <row r="3174" spans="1:16" x14ac:dyDescent="0.25">
      <c r="A3174" s="9" t="str">
        <f>IF(A3173="","",IF(B3173&lt;C3173,A3173,IF(A3173=MAX('entry data'!$B$8:$B$507),"",A3173+1)))</f>
        <v/>
      </c>
      <c r="B3174" s="9" t="str">
        <f t="shared" si="315"/>
        <v/>
      </c>
      <c r="C3174" s="9" t="str">
        <f>IF(ISERROR(VLOOKUP(A3174,'entry data'!B:G,6,0)),"",VLOOKUP(A3174,'entry data'!B:G,6,0))</f>
        <v/>
      </c>
      <c r="D3174" s="9" t="str">
        <f>IF(ISERROR(VLOOKUP(A3174,'entry data'!B:C,2,0)),"",VLOOKUP(A3174,'entry data'!B:C,2,0))</f>
        <v/>
      </c>
      <c r="E3174" s="9" t="str">
        <f>IF(ISERROR(VLOOKUP(A3174,'entry data'!B:E,4,0)),"",VLOOKUP(A3174,'entry data'!B:E,4,0))</f>
        <v/>
      </c>
      <c r="F3174" s="11" t="str">
        <f>IF(A3174="","",IF(ISERROR(VLOOKUP(A3174,'entry data'!B:F,5,0)),"",VLOOKUP(A3174,'entry data'!B:F,5,0)))</f>
        <v/>
      </c>
      <c r="G3174" s="12" t="str">
        <f>IF(A3174="","",IF(ISERROR(VLOOKUP(A3174,'entry data'!B:I,8,0)),"",VLOOKUP(A3174,'entry data'!B:I,7,0)))</f>
        <v/>
      </c>
      <c r="H3174" s="13" t="str">
        <f>IF(A3174="","",IF(B3174=1,VLOOKUP(A3174,'entry data'!B:D,3,0),I3173))</f>
        <v/>
      </c>
      <c r="I3174" s="14" t="str">
        <f>IF(A3174="","",IF(E3174="weekly",7,IF(E3174="fortnightly",14,IF(E3174="monthly",DATE(IF(MONTH(H3174)=12,YEAR(H3174)+1,YEAR(H3174)),VLOOKUP(MONTH(H3174),index!$D$2:$G$13,2,0),DAY(H3174)),
IF(E3174="quarterly",DATE(IF(MONTH(H3174)&gt;=10,YEAR(H3174)+1,YEAR(H3174)),VLOOKUP(MONTH(H3174),index!$D$2:$G$13,3,0),DAY(H3174)),
IF(E3174="halfyearly",DATE(IF(MONTH(H3174)&gt;=7,YEAR(H3174)+1,YEAR(H3174)),VLOOKUP(MONTH(H3174),index!$D$2:$G$13,4,0),DAY(H3174)),
DATE(YEAR(H3174)+1,MONTH(H3174),DAY(H3174)))))-H3174))+H3174)</f>
        <v/>
      </c>
      <c r="J3174" s="9" t="str">
        <f t="shared" si="316"/>
        <v/>
      </c>
      <c r="K3174" s="11" t="str">
        <f t="shared" si="317"/>
        <v/>
      </c>
      <c r="L3174" s="11" t="str">
        <f t="shared" si="318"/>
        <v/>
      </c>
      <c r="M3174" s="11" t="str">
        <f>IF(A3174="","",VLOOKUP(E3174,index!$A$1:$B$6,2,0)*K3174*G3174)</f>
        <v/>
      </c>
      <c r="N3174" s="11" t="str">
        <f>IF(A3174="","",-PMT(G3174*VLOOKUP(E3174,index!$A$1:$B$6,2,0),C3174,F3174,0,0))</f>
        <v/>
      </c>
      <c r="O3174" s="11" t="str">
        <f t="shared" si="319"/>
        <v/>
      </c>
      <c r="P3174" s="11" t="str">
        <f t="shared" si="314"/>
        <v/>
      </c>
    </row>
    <row r="3175" spans="1:16" x14ac:dyDescent="0.25">
      <c r="A3175" s="9" t="str">
        <f>IF(A3174="","",IF(B3174&lt;C3174,A3174,IF(A3174=MAX('entry data'!$B$8:$B$507),"",A3174+1)))</f>
        <v/>
      </c>
      <c r="B3175" s="9" t="str">
        <f t="shared" si="315"/>
        <v/>
      </c>
      <c r="C3175" s="9" t="str">
        <f>IF(ISERROR(VLOOKUP(A3175,'entry data'!B:G,6,0)),"",VLOOKUP(A3175,'entry data'!B:G,6,0))</f>
        <v/>
      </c>
      <c r="D3175" s="9" t="str">
        <f>IF(ISERROR(VLOOKUP(A3175,'entry data'!B:C,2,0)),"",VLOOKUP(A3175,'entry data'!B:C,2,0))</f>
        <v/>
      </c>
      <c r="E3175" s="9" t="str">
        <f>IF(ISERROR(VLOOKUP(A3175,'entry data'!B:E,4,0)),"",VLOOKUP(A3175,'entry data'!B:E,4,0))</f>
        <v/>
      </c>
      <c r="F3175" s="11" t="str">
        <f>IF(A3175="","",IF(ISERROR(VLOOKUP(A3175,'entry data'!B:F,5,0)),"",VLOOKUP(A3175,'entry data'!B:F,5,0)))</f>
        <v/>
      </c>
      <c r="G3175" s="12" t="str">
        <f>IF(A3175="","",IF(ISERROR(VLOOKUP(A3175,'entry data'!B:I,8,0)),"",VLOOKUP(A3175,'entry data'!B:I,7,0)))</f>
        <v/>
      </c>
      <c r="H3175" s="13" t="str">
        <f>IF(A3175="","",IF(B3175=1,VLOOKUP(A3175,'entry data'!B:D,3,0),I3174))</f>
        <v/>
      </c>
      <c r="I3175" s="14" t="str">
        <f>IF(A3175="","",IF(E3175="weekly",7,IF(E3175="fortnightly",14,IF(E3175="monthly",DATE(IF(MONTH(H3175)=12,YEAR(H3175)+1,YEAR(H3175)),VLOOKUP(MONTH(H3175),index!$D$2:$G$13,2,0),DAY(H3175)),
IF(E3175="quarterly",DATE(IF(MONTH(H3175)&gt;=10,YEAR(H3175)+1,YEAR(H3175)),VLOOKUP(MONTH(H3175),index!$D$2:$G$13,3,0),DAY(H3175)),
IF(E3175="halfyearly",DATE(IF(MONTH(H3175)&gt;=7,YEAR(H3175)+1,YEAR(H3175)),VLOOKUP(MONTH(H3175),index!$D$2:$G$13,4,0),DAY(H3175)),
DATE(YEAR(H3175)+1,MONTH(H3175),DAY(H3175)))))-H3175))+H3175)</f>
        <v/>
      </c>
      <c r="J3175" s="9" t="str">
        <f t="shared" si="316"/>
        <v/>
      </c>
      <c r="K3175" s="11" t="str">
        <f t="shared" si="317"/>
        <v/>
      </c>
      <c r="L3175" s="11" t="str">
        <f t="shared" si="318"/>
        <v/>
      </c>
      <c r="M3175" s="11" t="str">
        <f>IF(A3175="","",VLOOKUP(E3175,index!$A$1:$B$6,2,0)*K3175*G3175)</f>
        <v/>
      </c>
      <c r="N3175" s="11" t="str">
        <f>IF(A3175="","",-PMT(G3175*VLOOKUP(E3175,index!$A$1:$B$6,2,0),C3175,F3175,0,0))</f>
        <v/>
      </c>
      <c r="O3175" s="11" t="str">
        <f t="shared" si="319"/>
        <v/>
      </c>
      <c r="P3175" s="11" t="str">
        <f t="shared" si="314"/>
        <v/>
      </c>
    </row>
    <row r="3176" spans="1:16" x14ac:dyDescent="0.25">
      <c r="A3176" s="9" t="str">
        <f>IF(A3175="","",IF(B3175&lt;C3175,A3175,IF(A3175=MAX('entry data'!$B$8:$B$507),"",A3175+1)))</f>
        <v/>
      </c>
      <c r="B3176" s="9" t="str">
        <f t="shared" si="315"/>
        <v/>
      </c>
      <c r="C3176" s="9" t="str">
        <f>IF(ISERROR(VLOOKUP(A3176,'entry data'!B:G,6,0)),"",VLOOKUP(A3176,'entry data'!B:G,6,0))</f>
        <v/>
      </c>
      <c r="D3176" s="9" t="str">
        <f>IF(ISERROR(VLOOKUP(A3176,'entry data'!B:C,2,0)),"",VLOOKUP(A3176,'entry data'!B:C,2,0))</f>
        <v/>
      </c>
      <c r="E3176" s="9" t="str">
        <f>IF(ISERROR(VLOOKUP(A3176,'entry data'!B:E,4,0)),"",VLOOKUP(A3176,'entry data'!B:E,4,0))</f>
        <v/>
      </c>
      <c r="F3176" s="11" t="str">
        <f>IF(A3176="","",IF(ISERROR(VLOOKUP(A3176,'entry data'!B:F,5,0)),"",VLOOKUP(A3176,'entry data'!B:F,5,0)))</f>
        <v/>
      </c>
      <c r="G3176" s="12" t="str">
        <f>IF(A3176="","",IF(ISERROR(VLOOKUP(A3176,'entry data'!B:I,8,0)),"",VLOOKUP(A3176,'entry data'!B:I,7,0)))</f>
        <v/>
      </c>
      <c r="H3176" s="13" t="str">
        <f>IF(A3176="","",IF(B3176=1,VLOOKUP(A3176,'entry data'!B:D,3,0),I3175))</f>
        <v/>
      </c>
      <c r="I3176" s="14" t="str">
        <f>IF(A3176="","",IF(E3176="weekly",7,IF(E3176="fortnightly",14,IF(E3176="monthly",DATE(IF(MONTH(H3176)=12,YEAR(H3176)+1,YEAR(H3176)),VLOOKUP(MONTH(H3176),index!$D$2:$G$13,2,0),DAY(H3176)),
IF(E3176="quarterly",DATE(IF(MONTH(H3176)&gt;=10,YEAR(H3176)+1,YEAR(H3176)),VLOOKUP(MONTH(H3176),index!$D$2:$G$13,3,0),DAY(H3176)),
IF(E3176="halfyearly",DATE(IF(MONTH(H3176)&gt;=7,YEAR(H3176)+1,YEAR(H3176)),VLOOKUP(MONTH(H3176),index!$D$2:$G$13,4,0),DAY(H3176)),
DATE(YEAR(H3176)+1,MONTH(H3176),DAY(H3176)))))-H3176))+H3176)</f>
        <v/>
      </c>
      <c r="J3176" s="9" t="str">
        <f t="shared" si="316"/>
        <v/>
      </c>
      <c r="K3176" s="11" t="str">
        <f t="shared" si="317"/>
        <v/>
      </c>
      <c r="L3176" s="11" t="str">
        <f t="shared" si="318"/>
        <v/>
      </c>
      <c r="M3176" s="11" t="str">
        <f>IF(A3176="","",VLOOKUP(E3176,index!$A$1:$B$6,2,0)*K3176*G3176)</f>
        <v/>
      </c>
      <c r="N3176" s="11" t="str">
        <f>IF(A3176="","",-PMT(G3176*VLOOKUP(E3176,index!$A$1:$B$6,2,0),C3176,F3176,0,0))</f>
        <v/>
      </c>
      <c r="O3176" s="11" t="str">
        <f t="shared" si="319"/>
        <v/>
      </c>
      <c r="P3176" s="11" t="str">
        <f t="shared" si="314"/>
        <v/>
      </c>
    </row>
    <row r="3177" spans="1:16" x14ac:dyDescent="0.25">
      <c r="A3177" s="9" t="str">
        <f>IF(A3176="","",IF(B3176&lt;C3176,A3176,IF(A3176=MAX('entry data'!$B$8:$B$507),"",A3176+1)))</f>
        <v/>
      </c>
      <c r="B3177" s="9" t="str">
        <f t="shared" si="315"/>
        <v/>
      </c>
      <c r="C3177" s="9" t="str">
        <f>IF(ISERROR(VLOOKUP(A3177,'entry data'!B:G,6,0)),"",VLOOKUP(A3177,'entry data'!B:G,6,0))</f>
        <v/>
      </c>
      <c r="D3177" s="9" t="str">
        <f>IF(ISERROR(VLOOKUP(A3177,'entry data'!B:C,2,0)),"",VLOOKUP(A3177,'entry data'!B:C,2,0))</f>
        <v/>
      </c>
      <c r="E3177" s="9" t="str">
        <f>IF(ISERROR(VLOOKUP(A3177,'entry data'!B:E,4,0)),"",VLOOKUP(A3177,'entry data'!B:E,4,0))</f>
        <v/>
      </c>
      <c r="F3177" s="11" t="str">
        <f>IF(A3177="","",IF(ISERROR(VLOOKUP(A3177,'entry data'!B:F,5,0)),"",VLOOKUP(A3177,'entry data'!B:F,5,0)))</f>
        <v/>
      </c>
      <c r="G3177" s="12" t="str">
        <f>IF(A3177="","",IF(ISERROR(VLOOKUP(A3177,'entry data'!B:I,8,0)),"",VLOOKUP(A3177,'entry data'!B:I,7,0)))</f>
        <v/>
      </c>
      <c r="H3177" s="13" t="str">
        <f>IF(A3177="","",IF(B3177=1,VLOOKUP(A3177,'entry data'!B:D,3,0),I3176))</f>
        <v/>
      </c>
      <c r="I3177" s="14" t="str">
        <f>IF(A3177="","",IF(E3177="weekly",7,IF(E3177="fortnightly",14,IF(E3177="monthly",DATE(IF(MONTH(H3177)=12,YEAR(H3177)+1,YEAR(H3177)),VLOOKUP(MONTH(H3177),index!$D$2:$G$13,2,0),DAY(H3177)),
IF(E3177="quarterly",DATE(IF(MONTH(H3177)&gt;=10,YEAR(H3177)+1,YEAR(H3177)),VLOOKUP(MONTH(H3177),index!$D$2:$G$13,3,0),DAY(H3177)),
IF(E3177="halfyearly",DATE(IF(MONTH(H3177)&gt;=7,YEAR(H3177)+1,YEAR(H3177)),VLOOKUP(MONTH(H3177),index!$D$2:$G$13,4,0),DAY(H3177)),
DATE(YEAR(H3177)+1,MONTH(H3177),DAY(H3177)))))-H3177))+H3177)</f>
        <v/>
      </c>
      <c r="J3177" s="9" t="str">
        <f t="shared" si="316"/>
        <v/>
      </c>
      <c r="K3177" s="11" t="str">
        <f t="shared" si="317"/>
        <v/>
      </c>
      <c r="L3177" s="11" t="str">
        <f t="shared" si="318"/>
        <v/>
      </c>
      <c r="M3177" s="11" t="str">
        <f>IF(A3177="","",VLOOKUP(E3177,index!$A$1:$B$6,2,0)*K3177*G3177)</f>
        <v/>
      </c>
      <c r="N3177" s="11" t="str">
        <f>IF(A3177="","",-PMT(G3177*VLOOKUP(E3177,index!$A$1:$B$6,2,0),C3177,F3177,0,0))</f>
        <v/>
      </c>
      <c r="O3177" s="11" t="str">
        <f t="shared" si="319"/>
        <v/>
      </c>
      <c r="P3177" s="11" t="str">
        <f t="shared" si="314"/>
        <v/>
      </c>
    </row>
    <row r="3178" spans="1:16" x14ac:dyDescent="0.25">
      <c r="A3178" s="9" t="str">
        <f>IF(A3177="","",IF(B3177&lt;C3177,A3177,IF(A3177=MAX('entry data'!$B$8:$B$507),"",A3177+1)))</f>
        <v/>
      </c>
      <c r="B3178" s="9" t="str">
        <f t="shared" si="315"/>
        <v/>
      </c>
      <c r="C3178" s="9" t="str">
        <f>IF(ISERROR(VLOOKUP(A3178,'entry data'!B:G,6,0)),"",VLOOKUP(A3178,'entry data'!B:G,6,0))</f>
        <v/>
      </c>
      <c r="D3178" s="9" t="str">
        <f>IF(ISERROR(VLOOKUP(A3178,'entry data'!B:C,2,0)),"",VLOOKUP(A3178,'entry data'!B:C,2,0))</f>
        <v/>
      </c>
      <c r="E3178" s="9" t="str">
        <f>IF(ISERROR(VLOOKUP(A3178,'entry data'!B:E,4,0)),"",VLOOKUP(A3178,'entry data'!B:E,4,0))</f>
        <v/>
      </c>
      <c r="F3178" s="11" t="str">
        <f>IF(A3178="","",IF(ISERROR(VLOOKUP(A3178,'entry data'!B:F,5,0)),"",VLOOKUP(A3178,'entry data'!B:F,5,0)))</f>
        <v/>
      </c>
      <c r="G3178" s="12" t="str">
        <f>IF(A3178="","",IF(ISERROR(VLOOKUP(A3178,'entry data'!B:I,8,0)),"",VLOOKUP(A3178,'entry data'!B:I,7,0)))</f>
        <v/>
      </c>
      <c r="H3178" s="13" t="str">
        <f>IF(A3178="","",IF(B3178=1,VLOOKUP(A3178,'entry data'!B:D,3,0),I3177))</f>
        <v/>
      </c>
      <c r="I3178" s="14" t="str">
        <f>IF(A3178="","",IF(E3178="weekly",7,IF(E3178="fortnightly",14,IF(E3178="monthly",DATE(IF(MONTH(H3178)=12,YEAR(H3178)+1,YEAR(H3178)),VLOOKUP(MONTH(H3178),index!$D$2:$G$13,2,0),DAY(H3178)),
IF(E3178="quarterly",DATE(IF(MONTH(H3178)&gt;=10,YEAR(H3178)+1,YEAR(H3178)),VLOOKUP(MONTH(H3178),index!$D$2:$G$13,3,0),DAY(H3178)),
IF(E3178="halfyearly",DATE(IF(MONTH(H3178)&gt;=7,YEAR(H3178)+1,YEAR(H3178)),VLOOKUP(MONTH(H3178),index!$D$2:$G$13,4,0),DAY(H3178)),
DATE(YEAR(H3178)+1,MONTH(H3178),DAY(H3178)))))-H3178))+H3178)</f>
        <v/>
      </c>
      <c r="J3178" s="9" t="str">
        <f t="shared" si="316"/>
        <v/>
      </c>
      <c r="K3178" s="11" t="str">
        <f t="shared" si="317"/>
        <v/>
      </c>
      <c r="L3178" s="11" t="str">
        <f t="shared" si="318"/>
        <v/>
      </c>
      <c r="M3178" s="11" t="str">
        <f>IF(A3178="","",VLOOKUP(E3178,index!$A$1:$B$6,2,0)*K3178*G3178)</f>
        <v/>
      </c>
      <c r="N3178" s="11" t="str">
        <f>IF(A3178="","",-PMT(G3178*VLOOKUP(E3178,index!$A$1:$B$6,2,0),C3178,F3178,0,0))</f>
        <v/>
      </c>
      <c r="O3178" s="11" t="str">
        <f t="shared" si="319"/>
        <v/>
      </c>
      <c r="P3178" s="11" t="str">
        <f t="shared" si="314"/>
        <v/>
      </c>
    </row>
    <row r="3179" spans="1:16" x14ac:dyDescent="0.25">
      <c r="A3179" s="9" t="str">
        <f>IF(A3178="","",IF(B3178&lt;C3178,A3178,IF(A3178=MAX('entry data'!$B$8:$B$507),"",A3178+1)))</f>
        <v/>
      </c>
      <c r="B3179" s="9" t="str">
        <f t="shared" si="315"/>
        <v/>
      </c>
      <c r="C3179" s="9" t="str">
        <f>IF(ISERROR(VLOOKUP(A3179,'entry data'!B:G,6,0)),"",VLOOKUP(A3179,'entry data'!B:G,6,0))</f>
        <v/>
      </c>
      <c r="D3179" s="9" t="str">
        <f>IF(ISERROR(VLOOKUP(A3179,'entry data'!B:C,2,0)),"",VLOOKUP(A3179,'entry data'!B:C,2,0))</f>
        <v/>
      </c>
      <c r="E3179" s="9" t="str">
        <f>IF(ISERROR(VLOOKUP(A3179,'entry data'!B:E,4,0)),"",VLOOKUP(A3179,'entry data'!B:E,4,0))</f>
        <v/>
      </c>
      <c r="F3179" s="11" t="str">
        <f>IF(A3179="","",IF(ISERROR(VLOOKUP(A3179,'entry data'!B:F,5,0)),"",VLOOKUP(A3179,'entry data'!B:F,5,0)))</f>
        <v/>
      </c>
      <c r="G3179" s="12" t="str">
        <f>IF(A3179="","",IF(ISERROR(VLOOKUP(A3179,'entry data'!B:I,8,0)),"",VLOOKUP(A3179,'entry data'!B:I,7,0)))</f>
        <v/>
      </c>
      <c r="H3179" s="13" t="str">
        <f>IF(A3179="","",IF(B3179=1,VLOOKUP(A3179,'entry data'!B:D,3,0),I3178))</f>
        <v/>
      </c>
      <c r="I3179" s="14" t="str">
        <f>IF(A3179="","",IF(E3179="weekly",7,IF(E3179="fortnightly",14,IF(E3179="monthly",DATE(IF(MONTH(H3179)=12,YEAR(H3179)+1,YEAR(H3179)),VLOOKUP(MONTH(H3179),index!$D$2:$G$13,2,0),DAY(H3179)),
IF(E3179="quarterly",DATE(IF(MONTH(H3179)&gt;=10,YEAR(H3179)+1,YEAR(H3179)),VLOOKUP(MONTH(H3179),index!$D$2:$G$13,3,0),DAY(H3179)),
IF(E3179="halfyearly",DATE(IF(MONTH(H3179)&gt;=7,YEAR(H3179)+1,YEAR(H3179)),VLOOKUP(MONTH(H3179),index!$D$2:$G$13,4,0),DAY(H3179)),
DATE(YEAR(H3179)+1,MONTH(H3179),DAY(H3179)))))-H3179))+H3179)</f>
        <v/>
      </c>
      <c r="J3179" s="9" t="str">
        <f t="shared" si="316"/>
        <v/>
      </c>
      <c r="K3179" s="11" t="str">
        <f t="shared" si="317"/>
        <v/>
      </c>
      <c r="L3179" s="11" t="str">
        <f t="shared" si="318"/>
        <v/>
      </c>
      <c r="M3179" s="11" t="str">
        <f>IF(A3179="","",VLOOKUP(E3179,index!$A$1:$B$6,2,0)*K3179*G3179)</f>
        <v/>
      </c>
      <c r="N3179" s="11" t="str">
        <f>IF(A3179="","",-PMT(G3179*VLOOKUP(E3179,index!$A$1:$B$6,2,0),C3179,F3179,0,0))</f>
        <v/>
      </c>
      <c r="O3179" s="11" t="str">
        <f t="shared" si="319"/>
        <v/>
      </c>
      <c r="P3179" s="11" t="str">
        <f t="shared" si="314"/>
        <v/>
      </c>
    </row>
    <row r="3180" spans="1:16" x14ac:dyDescent="0.25">
      <c r="A3180" s="9" t="str">
        <f>IF(A3179="","",IF(B3179&lt;C3179,A3179,IF(A3179=MAX('entry data'!$B$8:$B$507),"",A3179+1)))</f>
        <v/>
      </c>
      <c r="B3180" s="9" t="str">
        <f t="shared" si="315"/>
        <v/>
      </c>
      <c r="C3180" s="9" t="str">
        <f>IF(ISERROR(VLOOKUP(A3180,'entry data'!B:G,6,0)),"",VLOOKUP(A3180,'entry data'!B:G,6,0))</f>
        <v/>
      </c>
      <c r="D3180" s="9" t="str">
        <f>IF(ISERROR(VLOOKUP(A3180,'entry data'!B:C,2,0)),"",VLOOKUP(A3180,'entry data'!B:C,2,0))</f>
        <v/>
      </c>
      <c r="E3180" s="9" t="str">
        <f>IF(ISERROR(VLOOKUP(A3180,'entry data'!B:E,4,0)),"",VLOOKUP(A3180,'entry data'!B:E,4,0))</f>
        <v/>
      </c>
      <c r="F3180" s="11" t="str">
        <f>IF(A3180="","",IF(ISERROR(VLOOKUP(A3180,'entry data'!B:F,5,0)),"",VLOOKUP(A3180,'entry data'!B:F,5,0)))</f>
        <v/>
      </c>
      <c r="G3180" s="12" t="str">
        <f>IF(A3180="","",IF(ISERROR(VLOOKUP(A3180,'entry data'!B:I,8,0)),"",VLOOKUP(A3180,'entry data'!B:I,7,0)))</f>
        <v/>
      </c>
      <c r="H3180" s="13" t="str">
        <f>IF(A3180="","",IF(B3180=1,VLOOKUP(A3180,'entry data'!B:D,3,0),I3179))</f>
        <v/>
      </c>
      <c r="I3180" s="14" t="str">
        <f>IF(A3180="","",IF(E3180="weekly",7,IF(E3180="fortnightly",14,IF(E3180="monthly",DATE(IF(MONTH(H3180)=12,YEAR(H3180)+1,YEAR(H3180)),VLOOKUP(MONTH(H3180),index!$D$2:$G$13,2,0),DAY(H3180)),
IF(E3180="quarterly",DATE(IF(MONTH(H3180)&gt;=10,YEAR(H3180)+1,YEAR(H3180)),VLOOKUP(MONTH(H3180),index!$D$2:$G$13,3,0),DAY(H3180)),
IF(E3180="halfyearly",DATE(IF(MONTH(H3180)&gt;=7,YEAR(H3180)+1,YEAR(H3180)),VLOOKUP(MONTH(H3180),index!$D$2:$G$13,4,0),DAY(H3180)),
DATE(YEAR(H3180)+1,MONTH(H3180),DAY(H3180)))))-H3180))+H3180)</f>
        <v/>
      </c>
      <c r="J3180" s="9" t="str">
        <f t="shared" si="316"/>
        <v/>
      </c>
      <c r="K3180" s="11" t="str">
        <f t="shared" si="317"/>
        <v/>
      </c>
      <c r="L3180" s="11" t="str">
        <f t="shared" si="318"/>
        <v/>
      </c>
      <c r="M3180" s="11" t="str">
        <f>IF(A3180="","",VLOOKUP(E3180,index!$A$1:$B$6,2,0)*K3180*G3180)</f>
        <v/>
      </c>
      <c r="N3180" s="11" t="str">
        <f>IF(A3180="","",-PMT(G3180*VLOOKUP(E3180,index!$A$1:$B$6,2,0),C3180,F3180,0,0))</f>
        <v/>
      </c>
      <c r="O3180" s="11" t="str">
        <f t="shared" si="319"/>
        <v/>
      </c>
      <c r="P3180" s="11" t="str">
        <f t="shared" si="314"/>
        <v/>
      </c>
    </row>
    <row r="3181" spans="1:16" x14ac:dyDescent="0.25">
      <c r="A3181" s="9" t="str">
        <f>IF(A3180="","",IF(B3180&lt;C3180,A3180,IF(A3180=MAX('entry data'!$B$8:$B$507),"",A3180+1)))</f>
        <v/>
      </c>
      <c r="B3181" s="9" t="str">
        <f t="shared" si="315"/>
        <v/>
      </c>
      <c r="C3181" s="9" t="str">
        <f>IF(ISERROR(VLOOKUP(A3181,'entry data'!B:G,6,0)),"",VLOOKUP(A3181,'entry data'!B:G,6,0))</f>
        <v/>
      </c>
      <c r="D3181" s="9" t="str">
        <f>IF(ISERROR(VLOOKUP(A3181,'entry data'!B:C,2,0)),"",VLOOKUP(A3181,'entry data'!B:C,2,0))</f>
        <v/>
      </c>
      <c r="E3181" s="9" t="str">
        <f>IF(ISERROR(VLOOKUP(A3181,'entry data'!B:E,4,0)),"",VLOOKUP(A3181,'entry data'!B:E,4,0))</f>
        <v/>
      </c>
      <c r="F3181" s="11" t="str">
        <f>IF(A3181="","",IF(ISERROR(VLOOKUP(A3181,'entry data'!B:F,5,0)),"",VLOOKUP(A3181,'entry data'!B:F,5,0)))</f>
        <v/>
      </c>
      <c r="G3181" s="12" t="str">
        <f>IF(A3181="","",IF(ISERROR(VLOOKUP(A3181,'entry data'!B:I,8,0)),"",VLOOKUP(A3181,'entry data'!B:I,7,0)))</f>
        <v/>
      </c>
      <c r="H3181" s="13" t="str">
        <f>IF(A3181="","",IF(B3181=1,VLOOKUP(A3181,'entry data'!B:D,3,0),I3180))</f>
        <v/>
      </c>
      <c r="I3181" s="14" t="str">
        <f>IF(A3181="","",IF(E3181="weekly",7,IF(E3181="fortnightly",14,IF(E3181="monthly",DATE(IF(MONTH(H3181)=12,YEAR(H3181)+1,YEAR(H3181)),VLOOKUP(MONTH(H3181),index!$D$2:$G$13,2,0),DAY(H3181)),
IF(E3181="quarterly",DATE(IF(MONTH(H3181)&gt;=10,YEAR(H3181)+1,YEAR(H3181)),VLOOKUP(MONTH(H3181),index!$D$2:$G$13,3,0),DAY(H3181)),
IF(E3181="halfyearly",DATE(IF(MONTH(H3181)&gt;=7,YEAR(H3181)+1,YEAR(H3181)),VLOOKUP(MONTH(H3181),index!$D$2:$G$13,4,0),DAY(H3181)),
DATE(YEAR(H3181)+1,MONTH(H3181),DAY(H3181)))))-H3181))+H3181)</f>
        <v/>
      </c>
      <c r="J3181" s="9" t="str">
        <f t="shared" si="316"/>
        <v/>
      </c>
      <c r="K3181" s="11" t="str">
        <f t="shared" si="317"/>
        <v/>
      </c>
      <c r="L3181" s="11" t="str">
        <f t="shared" si="318"/>
        <v/>
      </c>
      <c r="M3181" s="11" t="str">
        <f>IF(A3181="","",VLOOKUP(E3181,index!$A$1:$B$6,2,0)*K3181*G3181)</f>
        <v/>
      </c>
      <c r="N3181" s="11" t="str">
        <f>IF(A3181="","",-PMT(G3181*VLOOKUP(E3181,index!$A$1:$B$6,2,0),C3181,F3181,0,0))</f>
        <v/>
      </c>
      <c r="O3181" s="11" t="str">
        <f t="shared" si="319"/>
        <v/>
      </c>
      <c r="P3181" s="11" t="str">
        <f t="shared" si="314"/>
        <v/>
      </c>
    </row>
    <row r="3182" spans="1:16" x14ac:dyDescent="0.25">
      <c r="A3182" s="9" t="str">
        <f>IF(A3181="","",IF(B3181&lt;C3181,A3181,IF(A3181=MAX('entry data'!$B$8:$B$507),"",A3181+1)))</f>
        <v/>
      </c>
      <c r="B3182" s="9" t="str">
        <f t="shared" si="315"/>
        <v/>
      </c>
      <c r="C3182" s="9" t="str">
        <f>IF(ISERROR(VLOOKUP(A3182,'entry data'!B:G,6,0)),"",VLOOKUP(A3182,'entry data'!B:G,6,0))</f>
        <v/>
      </c>
      <c r="D3182" s="9" t="str">
        <f>IF(ISERROR(VLOOKUP(A3182,'entry data'!B:C,2,0)),"",VLOOKUP(A3182,'entry data'!B:C,2,0))</f>
        <v/>
      </c>
      <c r="E3182" s="9" t="str">
        <f>IF(ISERROR(VLOOKUP(A3182,'entry data'!B:E,4,0)),"",VLOOKUP(A3182,'entry data'!B:E,4,0))</f>
        <v/>
      </c>
      <c r="F3182" s="11" t="str">
        <f>IF(A3182="","",IF(ISERROR(VLOOKUP(A3182,'entry data'!B:F,5,0)),"",VLOOKUP(A3182,'entry data'!B:F,5,0)))</f>
        <v/>
      </c>
      <c r="G3182" s="12" t="str">
        <f>IF(A3182="","",IF(ISERROR(VLOOKUP(A3182,'entry data'!B:I,8,0)),"",VLOOKUP(A3182,'entry data'!B:I,7,0)))</f>
        <v/>
      </c>
      <c r="H3182" s="13" t="str">
        <f>IF(A3182="","",IF(B3182=1,VLOOKUP(A3182,'entry data'!B:D,3,0),I3181))</f>
        <v/>
      </c>
      <c r="I3182" s="14" t="str">
        <f>IF(A3182="","",IF(E3182="weekly",7,IF(E3182="fortnightly",14,IF(E3182="monthly",DATE(IF(MONTH(H3182)=12,YEAR(H3182)+1,YEAR(H3182)),VLOOKUP(MONTH(H3182),index!$D$2:$G$13,2,0),DAY(H3182)),
IF(E3182="quarterly",DATE(IF(MONTH(H3182)&gt;=10,YEAR(H3182)+1,YEAR(H3182)),VLOOKUP(MONTH(H3182),index!$D$2:$G$13,3,0),DAY(H3182)),
IF(E3182="halfyearly",DATE(IF(MONTH(H3182)&gt;=7,YEAR(H3182)+1,YEAR(H3182)),VLOOKUP(MONTH(H3182),index!$D$2:$G$13,4,0),DAY(H3182)),
DATE(YEAR(H3182)+1,MONTH(H3182),DAY(H3182)))))-H3182))+H3182)</f>
        <v/>
      </c>
      <c r="J3182" s="9" t="str">
        <f t="shared" si="316"/>
        <v/>
      </c>
      <c r="K3182" s="11" t="str">
        <f t="shared" si="317"/>
        <v/>
      </c>
      <c r="L3182" s="11" t="str">
        <f t="shared" si="318"/>
        <v/>
      </c>
      <c r="M3182" s="11" t="str">
        <f>IF(A3182="","",VLOOKUP(E3182,index!$A$1:$B$6,2,0)*K3182*G3182)</f>
        <v/>
      </c>
      <c r="N3182" s="11" t="str">
        <f>IF(A3182="","",-PMT(G3182*VLOOKUP(E3182,index!$A$1:$B$6,2,0),C3182,F3182,0,0))</f>
        <v/>
      </c>
      <c r="O3182" s="11" t="str">
        <f t="shared" si="319"/>
        <v/>
      </c>
      <c r="P3182" s="11" t="str">
        <f t="shared" si="314"/>
        <v/>
      </c>
    </row>
    <row r="3183" spans="1:16" x14ac:dyDescent="0.25">
      <c r="A3183" s="9" t="str">
        <f>IF(A3182="","",IF(B3182&lt;C3182,A3182,IF(A3182=MAX('entry data'!$B$8:$B$507),"",A3182+1)))</f>
        <v/>
      </c>
      <c r="B3183" s="9" t="str">
        <f t="shared" si="315"/>
        <v/>
      </c>
      <c r="C3183" s="9" t="str">
        <f>IF(ISERROR(VLOOKUP(A3183,'entry data'!B:G,6,0)),"",VLOOKUP(A3183,'entry data'!B:G,6,0))</f>
        <v/>
      </c>
      <c r="D3183" s="9" t="str">
        <f>IF(ISERROR(VLOOKUP(A3183,'entry data'!B:C,2,0)),"",VLOOKUP(A3183,'entry data'!B:C,2,0))</f>
        <v/>
      </c>
      <c r="E3183" s="9" t="str">
        <f>IF(ISERROR(VLOOKUP(A3183,'entry data'!B:E,4,0)),"",VLOOKUP(A3183,'entry data'!B:E,4,0))</f>
        <v/>
      </c>
      <c r="F3183" s="11" t="str">
        <f>IF(A3183="","",IF(ISERROR(VLOOKUP(A3183,'entry data'!B:F,5,0)),"",VLOOKUP(A3183,'entry data'!B:F,5,0)))</f>
        <v/>
      </c>
      <c r="G3183" s="12" t="str">
        <f>IF(A3183="","",IF(ISERROR(VLOOKUP(A3183,'entry data'!B:I,8,0)),"",VLOOKUP(A3183,'entry data'!B:I,7,0)))</f>
        <v/>
      </c>
      <c r="H3183" s="13" t="str">
        <f>IF(A3183="","",IF(B3183=1,VLOOKUP(A3183,'entry data'!B:D,3,0),I3182))</f>
        <v/>
      </c>
      <c r="I3183" s="14" t="str">
        <f>IF(A3183="","",IF(E3183="weekly",7,IF(E3183="fortnightly",14,IF(E3183="monthly",DATE(IF(MONTH(H3183)=12,YEAR(H3183)+1,YEAR(H3183)),VLOOKUP(MONTH(H3183),index!$D$2:$G$13,2,0),DAY(H3183)),
IF(E3183="quarterly",DATE(IF(MONTH(H3183)&gt;=10,YEAR(H3183)+1,YEAR(H3183)),VLOOKUP(MONTH(H3183),index!$D$2:$G$13,3,0),DAY(H3183)),
IF(E3183="halfyearly",DATE(IF(MONTH(H3183)&gt;=7,YEAR(H3183)+1,YEAR(H3183)),VLOOKUP(MONTH(H3183),index!$D$2:$G$13,4,0),DAY(H3183)),
DATE(YEAR(H3183)+1,MONTH(H3183),DAY(H3183)))))-H3183))+H3183)</f>
        <v/>
      </c>
      <c r="J3183" s="9" t="str">
        <f t="shared" si="316"/>
        <v/>
      </c>
      <c r="K3183" s="11" t="str">
        <f t="shared" si="317"/>
        <v/>
      </c>
      <c r="L3183" s="11" t="str">
        <f t="shared" si="318"/>
        <v/>
      </c>
      <c r="M3183" s="11" t="str">
        <f>IF(A3183="","",VLOOKUP(E3183,index!$A$1:$B$6,2,0)*K3183*G3183)</f>
        <v/>
      </c>
      <c r="N3183" s="11" t="str">
        <f>IF(A3183="","",-PMT(G3183*VLOOKUP(E3183,index!$A$1:$B$6,2,0),C3183,F3183,0,0))</f>
        <v/>
      </c>
      <c r="O3183" s="11" t="str">
        <f t="shared" si="319"/>
        <v/>
      </c>
      <c r="P3183" s="11" t="str">
        <f t="shared" si="314"/>
        <v/>
      </c>
    </row>
    <row r="3184" spans="1:16" x14ac:dyDescent="0.25">
      <c r="A3184" s="9" t="str">
        <f>IF(A3183="","",IF(B3183&lt;C3183,A3183,IF(A3183=MAX('entry data'!$B$8:$B$507),"",A3183+1)))</f>
        <v/>
      </c>
      <c r="B3184" s="9" t="str">
        <f t="shared" si="315"/>
        <v/>
      </c>
      <c r="C3184" s="9" t="str">
        <f>IF(ISERROR(VLOOKUP(A3184,'entry data'!B:G,6,0)),"",VLOOKUP(A3184,'entry data'!B:G,6,0))</f>
        <v/>
      </c>
      <c r="D3184" s="9" t="str">
        <f>IF(ISERROR(VLOOKUP(A3184,'entry data'!B:C,2,0)),"",VLOOKUP(A3184,'entry data'!B:C,2,0))</f>
        <v/>
      </c>
      <c r="E3184" s="9" t="str">
        <f>IF(ISERROR(VLOOKUP(A3184,'entry data'!B:E,4,0)),"",VLOOKUP(A3184,'entry data'!B:E,4,0))</f>
        <v/>
      </c>
      <c r="F3184" s="11" t="str">
        <f>IF(A3184="","",IF(ISERROR(VLOOKUP(A3184,'entry data'!B:F,5,0)),"",VLOOKUP(A3184,'entry data'!B:F,5,0)))</f>
        <v/>
      </c>
      <c r="G3184" s="12" t="str">
        <f>IF(A3184="","",IF(ISERROR(VLOOKUP(A3184,'entry data'!B:I,8,0)),"",VLOOKUP(A3184,'entry data'!B:I,7,0)))</f>
        <v/>
      </c>
      <c r="H3184" s="13" t="str">
        <f>IF(A3184="","",IF(B3184=1,VLOOKUP(A3184,'entry data'!B:D,3,0),I3183))</f>
        <v/>
      </c>
      <c r="I3184" s="14" t="str">
        <f>IF(A3184="","",IF(E3184="weekly",7,IF(E3184="fortnightly",14,IF(E3184="monthly",DATE(IF(MONTH(H3184)=12,YEAR(H3184)+1,YEAR(H3184)),VLOOKUP(MONTH(H3184),index!$D$2:$G$13,2,0),DAY(H3184)),
IF(E3184="quarterly",DATE(IF(MONTH(H3184)&gt;=10,YEAR(H3184)+1,YEAR(H3184)),VLOOKUP(MONTH(H3184),index!$D$2:$G$13,3,0),DAY(H3184)),
IF(E3184="halfyearly",DATE(IF(MONTH(H3184)&gt;=7,YEAR(H3184)+1,YEAR(H3184)),VLOOKUP(MONTH(H3184),index!$D$2:$G$13,4,0),DAY(H3184)),
DATE(YEAR(H3184)+1,MONTH(H3184),DAY(H3184)))))-H3184))+H3184)</f>
        <v/>
      </c>
      <c r="J3184" s="9" t="str">
        <f t="shared" si="316"/>
        <v/>
      </c>
      <c r="K3184" s="11" t="str">
        <f t="shared" si="317"/>
        <v/>
      </c>
      <c r="L3184" s="11" t="str">
        <f t="shared" si="318"/>
        <v/>
      </c>
      <c r="M3184" s="11" t="str">
        <f>IF(A3184="","",VLOOKUP(E3184,index!$A$1:$B$6,2,0)*K3184*G3184)</f>
        <v/>
      </c>
      <c r="N3184" s="11" t="str">
        <f>IF(A3184="","",-PMT(G3184*VLOOKUP(E3184,index!$A$1:$B$6,2,0),C3184,F3184,0,0))</f>
        <v/>
      </c>
      <c r="O3184" s="11" t="str">
        <f t="shared" si="319"/>
        <v/>
      </c>
      <c r="P3184" s="11" t="str">
        <f t="shared" si="314"/>
        <v/>
      </c>
    </row>
    <row r="3185" spans="1:16" x14ac:dyDescent="0.25">
      <c r="A3185" s="9" t="str">
        <f>IF(A3184="","",IF(B3184&lt;C3184,A3184,IF(A3184=MAX('entry data'!$B$8:$B$507),"",A3184+1)))</f>
        <v/>
      </c>
      <c r="B3185" s="9" t="str">
        <f t="shared" si="315"/>
        <v/>
      </c>
      <c r="C3185" s="9" t="str">
        <f>IF(ISERROR(VLOOKUP(A3185,'entry data'!B:G,6,0)),"",VLOOKUP(A3185,'entry data'!B:G,6,0))</f>
        <v/>
      </c>
      <c r="D3185" s="9" t="str">
        <f>IF(ISERROR(VLOOKUP(A3185,'entry data'!B:C,2,0)),"",VLOOKUP(A3185,'entry data'!B:C,2,0))</f>
        <v/>
      </c>
      <c r="E3185" s="9" t="str">
        <f>IF(ISERROR(VLOOKUP(A3185,'entry data'!B:E,4,0)),"",VLOOKUP(A3185,'entry data'!B:E,4,0))</f>
        <v/>
      </c>
      <c r="F3185" s="11" t="str">
        <f>IF(A3185="","",IF(ISERROR(VLOOKUP(A3185,'entry data'!B:F,5,0)),"",VLOOKUP(A3185,'entry data'!B:F,5,0)))</f>
        <v/>
      </c>
      <c r="G3185" s="12" t="str">
        <f>IF(A3185="","",IF(ISERROR(VLOOKUP(A3185,'entry data'!B:I,8,0)),"",VLOOKUP(A3185,'entry data'!B:I,7,0)))</f>
        <v/>
      </c>
      <c r="H3185" s="13" t="str">
        <f>IF(A3185="","",IF(B3185=1,VLOOKUP(A3185,'entry data'!B:D,3,0),I3184))</f>
        <v/>
      </c>
      <c r="I3185" s="14" t="str">
        <f>IF(A3185="","",IF(E3185="weekly",7,IF(E3185="fortnightly",14,IF(E3185="monthly",DATE(IF(MONTH(H3185)=12,YEAR(H3185)+1,YEAR(H3185)),VLOOKUP(MONTH(H3185),index!$D$2:$G$13,2,0),DAY(H3185)),
IF(E3185="quarterly",DATE(IF(MONTH(H3185)&gt;=10,YEAR(H3185)+1,YEAR(H3185)),VLOOKUP(MONTH(H3185),index!$D$2:$G$13,3,0),DAY(H3185)),
IF(E3185="halfyearly",DATE(IF(MONTH(H3185)&gt;=7,YEAR(H3185)+1,YEAR(H3185)),VLOOKUP(MONTH(H3185),index!$D$2:$G$13,4,0),DAY(H3185)),
DATE(YEAR(H3185)+1,MONTH(H3185),DAY(H3185)))))-H3185))+H3185)</f>
        <v/>
      </c>
      <c r="J3185" s="9" t="str">
        <f t="shared" si="316"/>
        <v/>
      </c>
      <c r="K3185" s="11" t="str">
        <f t="shared" si="317"/>
        <v/>
      </c>
      <c r="L3185" s="11" t="str">
        <f t="shared" si="318"/>
        <v/>
      </c>
      <c r="M3185" s="11" t="str">
        <f>IF(A3185="","",VLOOKUP(E3185,index!$A$1:$B$6,2,0)*K3185*G3185)</f>
        <v/>
      </c>
      <c r="N3185" s="11" t="str">
        <f>IF(A3185="","",-PMT(G3185*VLOOKUP(E3185,index!$A$1:$B$6,2,0),C3185,F3185,0,0))</f>
        <v/>
      </c>
      <c r="O3185" s="11" t="str">
        <f t="shared" si="319"/>
        <v/>
      </c>
      <c r="P3185" s="11" t="str">
        <f t="shared" si="314"/>
        <v/>
      </c>
    </row>
    <row r="3186" spans="1:16" x14ac:dyDescent="0.25">
      <c r="A3186" s="9" t="str">
        <f>IF(A3185="","",IF(B3185&lt;C3185,A3185,IF(A3185=MAX('entry data'!$B$8:$B$507),"",A3185+1)))</f>
        <v/>
      </c>
      <c r="B3186" s="9" t="str">
        <f t="shared" si="315"/>
        <v/>
      </c>
      <c r="C3186" s="9" t="str">
        <f>IF(ISERROR(VLOOKUP(A3186,'entry data'!B:G,6,0)),"",VLOOKUP(A3186,'entry data'!B:G,6,0))</f>
        <v/>
      </c>
      <c r="D3186" s="9" t="str">
        <f>IF(ISERROR(VLOOKUP(A3186,'entry data'!B:C,2,0)),"",VLOOKUP(A3186,'entry data'!B:C,2,0))</f>
        <v/>
      </c>
      <c r="E3186" s="9" t="str">
        <f>IF(ISERROR(VLOOKUP(A3186,'entry data'!B:E,4,0)),"",VLOOKUP(A3186,'entry data'!B:E,4,0))</f>
        <v/>
      </c>
      <c r="F3186" s="11" t="str">
        <f>IF(A3186="","",IF(ISERROR(VLOOKUP(A3186,'entry data'!B:F,5,0)),"",VLOOKUP(A3186,'entry data'!B:F,5,0)))</f>
        <v/>
      </c>
      <c r="G3186" s="12" t="str">
        <f>IF(A3186="","",IF(ISERROR(VLOOKUP(A3186,'entry data'!B:I,8,0)),"",VLOOKUP(A3186,'entry data'!B:I,7,0)))</f>
        <v/>
      </c>
      <c r="H3186" s="13" t="str">
        <f>IF(A3186="","",IF(B3186=1,VLOOKUP(A3186,'entry data'!B:D,3,0),I3185))</f>
        <v/>
      </c>
      <c r="I3186" s="14" t="str">
        <f>IF(A3186="","",IF(E3186="weekly",7,IF(E3186="fortnightly",14,IF(E3186="monthly",DATE(IF(MONTH(H3186)=12,YEAR(H3186)+1,YEAR(H3186)),VLOOKUP(MONTH(H3186),index!$D$2:$G$13,2,0),DAY(H3186)),
IF(E3186="quarterly",DATE(IF(MONTH(H3186)&gt;=10,YEAR(H3186)+1,YEAR(H3186)),VLOOKUP(MONTH(H3186),index!$D$2:$G$13,3,0),DAY(H3186)),
IF(E3186="halfyearly",DATE(IF(MONTH(H3186)&gt;=7,YEAR(H3186)+1,YEAR(H3186)),VLOOKUP(MONTH(H3186),index!$D$2:$G$13,4,0),DAY(H3186)),
DATE(YEAR(H3186)+1,MONTH(H3186),DAY(H3186)))))-H3186))+H3186)</f>
        <v/>
      </c>
      <c r="J3186" s="9" t="str">
        <f t="shared" si="316"/>
        <v/>
      </c>
      <c r="K3186" s="11" t="str">
        <f t="shared" si="317"/>
        <v/>
      </c>
      <c r="L3186" s="11" t="str">
        <f t="shared" si="318"/>
        <v/>
      </c>
      <c r="M3186" s="11" t="str">
        <f>IF(A3186="","",VLOOKUP(E3186,index!$A$1:$B$6,2,0)*K3186*G3186)</f>
        <v/>
      </c>
      <c r="N3186" s="11" t="str">
        <f>IF(A3186="","",-PMT(G3186*VLOOKUP(E3186,index!$A$1:$B$6,2,0),C3186,F3186,0,0))</f>
        <v/>
      </c>
      <c r="O3186" s="11" t="str">
        <f t="shared" si="319"/>
        <v/>
      </c>
      <c r="P3186" s="11" t="str">
        <f t="shared" si="314"/>
        <v/>
      </c>
    </row>
    <row r="3187" spans="1:16" x14ac:dyDescent="0.25">
      <c r="A3187" s="9" t="str">
        <f>IF(A3186="","",IF(B3186&lt;C3186,A3186,IF(A3186=MAX('entry data'!$B$8:$B$507),"",A3186+1)))</f>
        <v/>
      </c>
      <c r="B3187" s="9" t="str">
        <f t="shared" si="315"/>
        <v/>
      </c>
      <c r="C3187" s="9" t="str">
        <f>IF(ISERROR(VLOOKUP(A3187,'entry data'!B:G,6,0)),"",VLOOKUP(A3187,'entry data'!B:G,6,0))</f>
        <v/>
      </c>
      <c r="D3187" s="9" t="str">
        <f>IF(ISERROR(VLOOKUP(A3187,'entry data'!B:C,2,0)),"",VLOOKUP(A3187,'entry data'!B:C,2,0))</f>
        <v/>
      </c>
      <c r="E3187" s="9" t="str">
        <f>IF(ISERROR(VLOOKUP(A3187,'entry data'!B:E,4,0)),"",VLOOKUP(A3187,'entry data'!B:E,4,0))</f>
        <v/>
      </c>
      <c r="F3187" s="11" t="str">
        <f>IF(A3187="","",IF(ISERROR(VLOOKUP(A3187,'entry data'!B:F,5,0)),"",VLOOKUP(A3187,'entry data'!B:F,5,0)))</f>
        <v/>
      </c>
      <c r="G3187" s="12" t="str">
        <f>IF(A3187="","",IF(ISERROR(VLOOKUP(A3187,'entry data'!B:I,8,0)),"",VLOOKUP(A3187,'entry data'!B:I,7,0)))</f>
        <v/>
      </c>
      <c r="H3187" s="13" t="str">
        <f>IF(A3187="","",IF(B3187=1,VLOOKUP(A3187,'entry data'!B:D,3,0),I3186))</f>
        <v/>
      </c>
      <c r="I3187" s="14" t="str">
        <f>IF(A3187="","",IF(E3187="weekly",7,IF(E3187="fortnightly",14,IF(E3187="monthly",DATE(IF(MONTH(H3187)=12,YEAR(H3187)+1,YEAR(H3187)),VLOOKUP(MONTH(H3187),index!$D$2:$G$13,2,0),DAY(H3187)),
IF(E3187="quarterly",DATE(IF(MONTH(H3187)&gt;=10,YEAR(H3187)+1,YEAR(H3187)),VLOOKUP(MONTH(H3187),index!$D$2:$G$13,3,0),DAY(H3187)),
IF(E3187="halfyearly",DATE(IF(MONTH(H3187)&gt;=7,YEAR(H3187)+1,YEAR(H3187)),VLOOKUP(MONTH(H3187),index!$D$2:$G$13,4,0),DAY(H3187)),
DATE(YEAR(H3187)+1,MONTH(H3187),DAY(H3187)))))-H3187))+H3187)</f>
        <v/>
      </c>
      <c r="J3187" s="9" t="str">
        <f t="shared" si="316"/>
        <v/>
      </c>
      <c r="K3187" s="11" t="str">
        <f t="shared" si="317"/>
        <v/>
      </c>
      <c r="L3187" s="11" t="str">
        <f t="shared" si="318"/>
        <v/>
      </c>
      <c r="M3187" s="11" t="str">
        <f>IF(A3187="","",VLOOKUP(E3187,index!$A$1:$B$6,2,0)*K3187*G3187)</f>
        <v/>
      </c>
      <c r="N3187" s="11" t="str">
        <f>IF(A3187="","",-PMT(G3187*VLOOKUP(E3187,index!$A$1:$B$6,2,0),C3187,F3187,0,0))</f>
        <v/>
      </c>
      <c r="O3187" s="11" t="str">
        <f t="shared" si="319"/>
        <v/>
      </c>
      <c r="P3187" s="11" t="str">
        <f t="shared" si="314"/>
        <v/>
      </c>
    </row>
    <row r="3188" spans="1:16" x14ac:dyDescent="0.25">
      <c r="A3188" s="9" t="str">
        <f>IF(A3187="","",IF(B3187&lt;C3187,A3187,IF(A3187=MAX('entry data'!$B$8:$B$507),"",A3187+1)))</f>
        <v/>
      </c>
      <c r="B3188" s="9" t="str">
        <f t="shared" si="315"/>
        <v/>
      </c>
      <c r="C3188" s="9" t="str">
        <f>IF(ISERROR(VLOOKUP(A3188,'entry data'!B:G,6,0)),"",VLOOKUP(A3188,'entry data'!B:G,6,0))</f>
        <v/>
      </c>
      <c r="D3188" s="9" t="str">
        <f>IF(ISERROR(VLOOKUP(A3188,'entry data'!B:C,2,0)),"",VLOOKUP(A3188,'entry data'!B:C,2,0))</f>
        <v/>
      </c>
      <c r="E3188" s="9" t="str">
        <f>IF(ISERROR(VLOOKUP(A3188,'entry data'!B:E,4,0)),"",VLOOKUP(A3188,'entry data'!B:E,4,0))</f>
        <v/>
      </c>
      <c r="F3188" s="11" t="str">
        <f>IF(A3188="","",IF(ISERROR(VLOOKUP(A3188,'entry data'!B:F,5,0)),"",VLOOKUP(A3188,'entry data'!B:F,5,0)))</f>
        <v/>
      </c>
      <c r="G3188" s="12" t="str">
        <f>IF(A3188="","",IF(ISERROR(VLOOKUP(A3188,'entry data'!B:I,8,0)),"",VLOOKUP(A3188,'entry data'!B:I,7,0)))</f>
        <v/>
      </c>
      <c r="H3188" s="13" t="str">
        <f>IF(A3188="","",IF(B3188=1,VLOOKUP(A3188,'entry data'!B:D,3,0),I3187))</f>
        <v/>
      </c>
      <c r="I3188" s="14" t="str">
        <f>IF(A3188="","",IF(E3188="weekly",7,IF(E3188="fortnightly",14,IF(E3188="monthly",DATE(IF(MONTH(H3188)=12,YEAR(H3188)+1,YEAR(H3188)),VLOOKUP(MONTH(H3188),index!$D$2:$G$13,2,0),DAY(H3188)),
IF(E3188="quarterly",DATE(IF(MONTH(H3188)&gt;=10,YEAR(H3188)+1,YEAR(H3188)),VLOOKUP(MONTH(H3188),index!$D$2:$G$13,3,0),DAY(H3188)),
IF(E3188="halfyearly",DATE(IF(MONTH(H3188)&gt;=7,YEAR(H3188)+1,YEAR(H3188)),VLOOKUP(MONTH(H3188),index!$D$2:$G$13,4,0),DAY(H3188)),
DATE(YEAR(H3188)+1,MONTH(H3188),DAY(H3188)))))-H3188))+H3188)</f>
        <v/>
      </c>
      <c r="J3188" s="9" t="str">
        <f t="shared" si="316"/>
        <v/>
      </c>
      <c r="K3188" s="11" t="str">
        <f t="shared" si="317"/>
        <v/>
      </c>
      <c r="L3188" s="11" t="str">
        <f t="shared" si="318"/>
        <v/>
      </c>
      <c r="M3188" s="11" t="str">
        <f>IF(A3188="","",VLOOKUP(E3188,index!$A$1:$B$6,2,0)*K3188*G3188)</f>
        <v/>
      </c>
      <c r="N3188" s="11" t="str">
        <f>IF(A3188="","",-PMT(G3188*VLOOKUP(E3188,index!$A$1:$B$6,2,0),C3188,F3188,0,0))</f>
        <v/>
      </c>
      <c r="O3188" s="11" t="str">
        <f t="shared" si="319"/>
        <v/>
      </c>
      <c r="P3188" s="11" t="str">
        <f t="shared" si="314"/>
        <v/>
      </c>
    </row>
    <row r="3189" spans="1:16" x14ac:dyDescent="0.25">
      <c r="A3189" s="9" t="str">
        <f>IF(A3188="","",IF(B3188&lt;C3188,A3188,IF(A3188=MAX('entry data'!$B$8:$B$507),"",A3188+1)))</f>
        <v/>
      </c>
      <c r="B3189" s="9" t="str">
        <f t="shared" si="315"/>
        <v/>
      </c>
      <c r="C3189" s="9" t="str">
        <f>IF(ISERROR(VLOOKUP(A3189,'entry data'!B:G,6,0)),"",VLOOKUP(A3189,'entry data'!B:G,6,0))</f>
        <v/>
      </c>
      <c r="D3189" s="9" t="str">
        <f>IF(ISERROR(VLOOKUP(A3189,'entry data'!B:C,2,0)),"",VLOOKUP(A3189,'entry data'!B:C,2,0))</f>
        <v/>
      </c>
      <c r="E3189" s="9" t="str">
        <f>IF(ISERROR(VLOOKUP(A3189,'entry data'!B:E,4,0)),"",VLOOKUP(A3189,'entry data'!B:E,4,0))</f>
        <v/>
      </c>
      <c r="F3189" s="11" t="str">
        <f>IF(A3189="","",IF(ISERROR(VLOOKUP(A3189,'entry data'!B:F,5,0)),"",VLOOKUP(A3189,'entry data'!B:F,5,0)))</f>
        <v/>
      </c>
      <c r="G3189" s="12" t="str">
        <f>IF(A3189="","",IF(ISERROR(VLOOKUP(A3189,'entry data'!B:I,8,0)),"",VLOOKUP(A3189,'entry data'!B:I,7,0)))</f>
        <v/>
      </c>
      <c r="H3189" s="13" t="str">
        <f>IF(A3189="","",IF(B3189=1,VLOOKUP(A3189,'entry data'!B:D,3,0),I3188))</f>
        <v/>
      </c>
      <c r="I3189" s="14" t="str">
        <f>IF(A3189="","",IF(E3189="weekly",7,IF(E3189="fortnightly",14,IF(E3189="monthly",DATE(IF(MONTH(H3189)=12,YEAR(H3189)+1,YEAR(H3189)),VLOOKUP(MONTH(H3189),index!$D$2:$G$13,2,0),DAY(H3189)),
IF(E3189="quarterly",DATE(IF(MONTH(H3189)&gt;=10,YEAR(H3189)+1,YEAR(H3189)),VLOOKUP(MONTH(H3189),index!$D$2:$G$13,3,0),DAY(H3189)),
IF(E3189="halfyearly",DATE(IF(MONTH(H3189)&gt;=7,YEAR(H3189)+1,YEAR(H3189)),VLOOKUP(MONTH(H3189),index!$D$2:$G$13,4,0),DAY(H3189)),
DATE(YEAR(H3189)+1,MONTH(H3189),DAY(H3189)))))-H3189))+H3189)</f>
        <v/>
      </c>
      <c r="J3189" s="9" t="str">
        <f t="shared" si="316"/>
        <v/>
      </c>
      <c r="K3189" s="11" t="str">
        <f t="shared" si="317"/>
        <v/>
      </c>
      <c r="L3189" s="11" t="str">
        <f t="shared" si="318"/>
        <v/>
      </c>
      <c r="M3189" s="11" t="str">
        <f>IF(A3189="","",VLOOKUP(E3189,index!$A$1:$B$6,2,0)*K3189*G3189)</f>
        <v/>
      </c>
      <c r="N3189" s="11" t="str">
        <f>IF(A3189="","",-PMT(G3189*VLOOKUP(E3189,index!$A$1:$B$6,2,0),C3189,F3189,0,0))</f>
        <v/>
      </c>
      <c r="O3189" s="11" t="str">
        <f t="shared" si="319"/>
        <v/>
      </c>
      <c r="P3189" s="11" t="str">
        <f t="shared" si="314"/>
        <v/>
      </c>
    </row>
    <row r="3190" spans="1:16" x14ac:dyDescent="0.25">
      <c r="A3190" s="9" t="str">
        <f>IF(A3189="","",IF(B3189&lt;C3189,A3189,IF(A3189=MAX('entry data'!$B$8:$B$507),"",A3189+1)))</f>
        <v/>
      </c>
      <c r="B3190" s="9" t="str">
        <f t="shared" si="315"/>
        <v/>
      </c>
      <c r="C3190" s="9" t="str">
        <f>IF(ISERROR(VLOOKUP(A3190,'entry data'!B:G,6,0)),"",VLOOKUP(A3190,'entry data'!B:G,6,0))</f>
        <v/>
      </c>
      <c r="D3190" s="9" t="str">
        <f>IF(ISERROR(VLOOKUP(A3190,'entry data'!B:C,2,0)),"",VLOOKUP(A3190,'entry data'!B:C,2,0))</f>
        <v/>
      </c>
      <c r="E3190" s="9" t="str">
        <f>IF(ISERROR(VLOOKUP(A3190,'entry data'!B:E,4,0)),"",VLOOKUP(A3190,'entry data'!B:E,4,0))</f>
        <v/>
      </c>
      <c r="F3190" s="11" t="str">
        <f>IF(A3190="","",IF(ISERROR(VLOOKUP(A3190,'entry data'!B:F,5,0)),"",VLOOKUP(A3190,'entry data'!B:F,5,0)))</f>
        <v/>
      </c>
      <c r="G3190" s="12" t="str">
        <f>IF(A3190="","",IF(ISERROR(VLOOKUP(A3190,'entry data'!B:I,8,0)),"",VLOOKUP(A3190,'entry data'!B:I,7,0)))</f>
        <v/>
      </c>
      <c r="H3190" s="13" t="str">
        <f>IF(A3190="","",IF(B3190=1,VLOOKUP(A3190,'entry data'!B:D,3,0),I3189))</f>
        <v/>
      </c>
      <c r="I3190" s="14" t="str">
        <f>IF(A3190="","",IF(E3190="weekly",7,IF(E3190="fortnightly",14,IF(E3190="monthly",DATE(IF(MONTH(H3190)=12,YEAR(H3190)+1,YEAR(H3190)),VLOOKUP(MONTH(H3190),index!$D$2:$G$13,2,0),DAY(H3190)),
IF(E3190="quarterly",DATE(IF(MONTH(H3190)&gt;=10,YEAR(H3190)+1,YEAR(H3190)),VLOOKUP(MONTH(H3190),index!$D$2:$G$13,3,0),DAY(H3190)),
IF(E3190="halfyearly",DATE(IF(MONTH(H3190)&gt;=7,YEAR(H3190)+1,YEAR(H3190)),VLOOKUP(MONTH(H3190),index!$D$2:$G$13,4,0),DAY(H3190)),
DATE(YEAR(H3190)+1,MONTH(H3190),DAY(H3190)))))-H3190))+H3190)</f>
        <v/>
      </c>
      <c r="J3190" s="9" t="str">
        <f t="shared" si="316"/>
        <v/>
      </c>
      <c r="K3190" s="11" t="str">
        <f t="shared" si="317"/>
        <v/>
      </c>
      <c r="L3190" s="11" t="str">
        <f t="shared" si="318"/>
        <v/>
      </c>
      <c r="M3190" s="11" t="str">
        <f>IF(A3190="","",VLOOKUP(E3190,index!$A$1:$B$6,2,0)*K3190*G3190)</f>
        <v/>
      </c>
      <c r="N3190" s="11" t="str">
        <f>IF(A3190="","",-PMT(G3190*VLOOKUP(E3190,index!$A$1:$B$6,2,0),C3190,F3190,0,0))</f>
        <v/>
      </c>
      <c r="O3190" s="11" t="str">
        <f t="shared" si="319"/>
        <v/>
      </c>
      <c r="P3190" s="11" t="str">
        <f t="shared" si="314"/>
        <v/>
      </c>
    </row>
    <row r="3191" spans="1:16" x14ac:dyDescent="0.25">
      <c r="A3191" s="9" t="str">
        <f>IF(A3190="","",IF(B3190&lt;C3190,A3190,IF(A3190=MAX('entry data'!$B$8:$B$507),"",A3190+1)))</f>
        <v/>
      </c>
      <c r="B3191" s="9" t="str">
        <f t="shared" si="315"/>
        <v/>
      </c>
      <c r="C3191" s="9" t="str">
        <f>IF(ISERROR(VLOOKUP(A3191,'entry data'!B:G,6,0)),"",VLOOKUP(A3191,'entry data'!B:G,6,0))</f>
        <v/>
      </c>
      <c r="D3191" s="9" t="str">
        <f>IF(ISERROR(VLOOKUP(A3191,'entry data'!B:C,2,0)),"",VLOOKUP(A3191,'entry data'!B:C,2,0))</f>
        <v/>
      </c>
      <c r="E3191" s="9" t="str">
        <f>IF(ISERROR(VLOOKUP(A3191,'entry data'!B:E,4,0)),"",VLOOKUP(A3191,'entry data'!B:E,4,0))</f>
        <v/>
      </c>
      <c r="F3191" s="11" t="str">
        <f>IF(A3191="","",IF(ISERROR(VLOOKUP(A3191,'entry data'!B:F,5,0)),"",VLOOKUP(A3191,'entry data'!B:F,5,0)))</f>
        <v/>
      </c>
      <c r="G3191" s="12" t="str">
        <f>IF(A3191="","",IF(ISERROR(VLOOKUP(A3191,'entry data'!B:I,8,0)),"",VLOOKUP(A3191,'entry data'!B:I,7,0)))</f>
        <v/>
      </c>
      <c r="H3191" s="13" t="str">
        <f>IF(A3191="","",IF(B3191=1,VLOOKUP(A3191,'entry data'!B:D,3,0),I3190))</f>
        <v/>
      </c>
      <c r="I3191" s="14" t="str">
        <f>IF(A3191="","",IF(E3191="weekly",7,IF(E3191="fortnightly",14,IF(E3191="monthly",DATE(IF(MONTH(H3191)=12,YEAR(H3191)+1,YEAR(H3191)),VLOOKUP(MONTH(H3191),index!$D$2:$G$13,2,0),DAY(H3191)),
IF(E3191="quarterly",DATE(IF(MONTH(H3191)&gt;=10,YEAR(H3191)+1,YEAR(H3191)),VLOOKUP(MONTH(H3191),index!$D$2:$G$13,3,0),DAY(H3191)),
IF(E3191="halfyearly",DATE(IF(MONTH(H3191)&gt;=7,YEAR(H3191)+1,YEAR(H3191)),VLOOKUP(MONTH(H3191),index!$D$2:$G$13,4,0),DAY(H3191)),
DATE(YEAR(H3191)+1,MONTH(H3191),DAY(H3191)))))-H3191))+H3191)</f>
        <v/>
      </c>
      <c r="J3191" s="9" t="str">
        <f t="shared" si="316"/>
        <v/>
      </c>
      <c r="K3191" s="11" t="str">
        <f t="shared" si="317"/>
        <v/>
      </c>
      <c r="L3191" s="11" t="str">
        <f t="shared" si="318"/>
        <v/>
      </c>
      <c r="M3191" s="11" t="str">
        <f>IF(A3191="","",VLOOKUP(E3191,index!$A$1:$B$6,2,0)*K3191*G3191)</f>
        <v/>
      </c>
      <c r="N3191" s="11" t="str">
        <f>IF(A3191="","",-PMT(G3191*VLOOKUP(E3191,index!$A$1:$B$6,2,0),C3191,F3191,0,0))</f>
        <v/>
      </c>
      <c r="O3191" s="11" t="str">
        <f t="shared" si="319"/>
        <v/>
      </c>
      <c r="P3191" s="11" t="str">
        <f t="shared" si="314"/>
        <v/>
      </c>
    </row>
    <row r="3192" spans="1:16" x14ac:dyDescent="0.25">
      <c r="A3192" s="9" t="str">
        <f>IF(A3191="","",IF(B3191&lt;C3191,A3191,IF(A3191=MAX('entry data'!$B$8:$B$507),"",A3191+1)))</f>
        <v/>
      </c>
      <c r="B3192" s="9" t="str">
        <f t="shared" si="315"/>
        <v/>
      </c>
      <c r="C3192" s="9" t="str">
        <f>IF(ISERROR(VLOOKUP(A3192,'entry data'!B:G,6,0)),"",VLOOKUP(A3192,'entry data'!B:G,6,0))</f>
        <v/>
      </c>
      <c r="D3192" s="9" t="str">
        <f>IF(ISERROR(VLOOKUP(A3192,'entry data'!B:C,2,0)),"",VLOOKUP(A3192,'entry data'!B:C,2,0))</f>
        <v/>
      </c>
      <c r="E3192" s="9" t="str">
        <f>IF(ISERROR(VLOOKUP(A3192,'entry data'!B:E,4,0)),"",VLOOKUP(A3192,'entry data'!B:E,4,0))</f>
        <v/>
      </c>
      <c r="F3192" s="11" t="str">
        <f>IF(A3192="","",IF(ISERROR(VLOOKUP(A3192,'entry data'!B:F,5,0)),"",VLOOKUP(A3192,'entry data'!B:F,5,0)))</f>
        <v/>
      </c>
      <c r="G3192" s="12" t="str">
        <f>IF(A3192="","",IF(ISERROR(VLOOKUP(A3192,'entry data'!B:I,8,0)),"",VLOOKUP(A3192,'entry data'!B:I,7,0)))</f>
        <v/>
      </c>
      <c r="H3192" s="13" t="str">
        <f>IF(A3192="","",IF(B3192=1,VLOOKUP(A3192,'entry data'!B:D,3,0),I3191))</f>
        <v/>
      </c>
      <c r="I3192" s="14" t="str">
        <f>IF(A3192="","",IF(E3192="weekly",7,IF(E3192="fortnightly",14,IF(E3192="monthly",DATE(IF(MONTH(H3192)=12,YEAR(H3192)+1,YEAR(H3192)),VLOOKUP(MONTH(H3192),index!$D$2:$G$13,2,0),DAY(H3192)),
IF(E3192="quarterly",DATE(IF(MONTH(H3192)&gt;=10,YEAR(H3192)+1,YEAR(H3192)),VLOOKUP(MONTH(H3192),index!$D$2:$G$13,3,0),DAY(H3192)),
IF(E3192="halfyearly",DATE(IF(MONTH(H3192)&gt;=7,YEAR(H3192)+1,YEAR(H3192)),VLOOKUP(MONTH(H3192),index!$D$2:$G$13,4,0),DAY(H3192)),
DATE(YEAR(H3192)+1,MONTH(H3192),DAY(H3192)))))-H3192))+H3192)</f>
        <v/>
      </c>
      <c r="J3192" s="9" t="str">
        <f t="shared" si="316"/>
        <v/>
      </c>
      <c r="K3192" s="11" t="str">
        <f t="shared" si="317"/>
        <v/>
      </c>
      <c r="L3192" s="11" t="str">
        <f t="shared" si="318"/>
        <v/>
      </c>
      <c r="M3192" s="11" t="str">
        <f>IF(A3192="","",VLOOKUP(E3192,index!$A$1:$B$6,2,0)*K3192*G3192)</f>
        <v/>
      </c>
      <c r="N3192" s="11" t="str">
        <f>IF(A3192="","",-PMT(G3192*VLOOKUP(E3192,index!$A$1:$B$6,2,0),C3192,F3192,0,0))</f>
        <v/>
      </c>
      <c r="O3192" s="11" t="str">
        <f t="shared" si="319"/>
        <v/>
      </c>
      <c r="P3192" s="11" t="str">
        <f t="shared" si="314"/>
        <v/>
      </c>
    </row>
    <row r="3193" spans="1:16" x14ac:dyDescent="0.25">
      <c r="A3193" s="9" t="str">
        <f>IF(A3192="","",IF(B3192&lt;C3192,A3192,IF(A3192=MAX('entry data'!$B$8:$B$507),"",A3192+1)))</f>
        <v/>
      </c>
      <c r="B3193" s="9" t="str">
        <f t="shared" si="315"/>
        <v/>
      </c>
      <c r="C3193" s="9" t="str">
        <f>IF(ISERROR(VLOOKUP(A3193,'entry data'!B:G,6,0)),"",VLOOKUP(A3193,'entry data'!B:G,6,0))</f>
        <v/>
      </c>
      <c r="D3193" s="9" t="str">
        <f>IF(ISERROR(VLOOKUP(A3193,'entry data'!B:C,2,0)),"",VLOOKUP(A3193,'entry data'!B:C,2,0))</f>
        <v/>
      </c>
      <c r="E3193" s="9" t="str">
        <f>IF(ISERROR(VLOOKUP(A3193,'entry data'!B:E,4,0)),"",VLOOKUP(A3193,'entry data'!B:E,4,0))</f>
        <v/>
      </c>
      <c r="F3193" s="11" t="str">
        <f>IF(A3193="","",IF(ISERROR(VLOOKUP(A3193,'entry data'!B:F,5,0)),"",VLOOKUP(A3193,'entry data'!B:F,5,0)))</f>
        <v/>
      </c>
      <c r="G3193" s="12" t="str">
        <f>IF(A3193="","",IF(ISERROR(VLOOKUP(A3193,'entry data'!B:I,8,0)),"",VLOOKUP(A3193,'entry data'!B:I,7,0)))</f>
        <v/>
      </c>
      <c r="H3193" s="13" t="str">
        <f>IF(A3193="","",IF(B3193=1,VLOOKUP(A3193,'entry data'!B:D,3,0),I3192))</f>
        <v/>
      </c>
      <c r="I3193" s="14" t="str">
        <f>IF(A3193="","",IF(E3193="weekly",7,IF(E3193="fortnightly",14,IF(E3193="monthly",DATE(IF(MONTH(H3193)=12,YEAR(H3193)+1,YEAR(H3193)),VLOOKUP(MONTH(H3193),index!$D$2:$G$13,2,0),DAY(H3193)),
IF(E3193="quarterly",DATE(IF(MONTH(H3193)&gt;=10,YEAR(H3193)+1,YEAR(H3193)),VLOOKUP(MONTH(H3193),index!$D$2:$G$13,3,0),DAY(H3193)),
IF(E3193="halfyearly",DATE(IF(MONTH(H3193)&gt;=7,YEAR(H3193)+1,YEAR(H3193)),VLOOKUP(MONTH(H3193),index!$D$2:$G$13,4,0),DAY(H3193)),
DATE(YEAR(H3193)+1,MONTH(H3193),DAY(H3193)))))-H3193))+H3193)</f>
        <v/>
      </c>
      <c r="J3193" s="9" t="str">
        <f t="shared" si="316"/>
        <v/>
      </c>
      <c r="K3193" s="11" t="str">
        <f t="shared" si="317"/>
        <v/>
      </c>
      <c r="L3193" s="11" t="str">
        <f t="shared" si="318"/>
        <v/>
      </c>
      <c r="M3193" s="11" t="str">
        <f>IF(A3193="","",VLOOKUP(E3193,index!$A$1:$B$6,2,0)*K3193*G3193)</f>
        <v/>
      </c>
      <c r="N3193" s="11" t="str">
        <f>IF(A3193="","",-PMT(G3193*VLOOKUP(E3193,index!$A$1:$B$6,2,0),C3193,F3193,0,0))</f>
        <v/>
      </c>
      <c r="O3193" s="11" t="str">
        <f t="shared" si="319"/>
        <v/>
      </c>
      <c r="P3193" s="11" t="str">
        <f t="shared" si="314"/>
        <v/>
      </c>
    </row>
    <row r="3194" spans="1:16" x14ac:dyDescent="0.25">
      <c r="A3194" s="9" t="str">
        <f>IF(A3193="","",IF(B3193&lt;C3193,A3193,IF(A3193=MAX('entry data'!$B$8:$B$507),"",A3193+1)))</f>
        <v/>
      </c>
      <c r="B3194" s="9" t="str">
        <f t="shared" si="315"/>
        <v/>
      </c>
      <c r="C3194" s="9" t="str">
        <f>IF(ISERROR(VLOOKUP(A3194,'entry data'!B:G,6,0)),"",VLOOKUP(A3194,'entry data'!B:G,6,0))</f>
        <v/>
      </c>
      <c r="D3194" s="9" t="str">
        <f>IF(ISERROR(VLOOKUP(A3194,'entry data'!B:C,2,0)),"",VLOOKUP(A3194,'entry data'!B:C,2,0))</f>
        <v/>
      </c>
      <c r="E3194" s="9" t="str">
        <f>IF(ISERROR(VLOOKUP(A3194,'entry data'!B:E,4,0)),"",VLOOKUP(A3194,'entry data'!B:E,4,0))</f>
        <v/>
      </c>
      <c r="F3194" s="11" t="str">
        <f>IF(A3194="","",IF(ISERROR(VLOOKUP(A3194,'entry data'!B:F,5,0)),"",VLOOKUP(A3194,'entry data'!B:F,5,0)))</f>
        <v/>
      </c>
      <c r="G3194" s="12" t="str">
        <f>IF(A3194="","",IF(ISERROR(VLOOKUP(A3194,'entry data'!B:I,8,0)),"",VLOOKUP(A3194,'entry data'!B:I,7,0)))</f>
        <v/>
      </c>
      <c r="H3194" s="13" t="str">
        <f>IF(A3194="","",IF(B3194=1,VLOOKUP(A3194,'entry data'!B:D,3,0),I3193))</f>
        <v/>
      </c>
      <c r="I3194" s="14" t="str">
        <f>IF(A3194="","",IF(E3194="weekly",7,IF(E3194="fortnightly",14,IF(E3194="monthly",DATE(IF(MONTH(H3194)=12,YEAR(H3194)+1,YEAR(H3194)),VLOOKUP(MONTH(H3194),index!$D$2:$G$13,2,0),DAY(H3194)),
IF(E3194="quarterly",DATE(IF(MONTH(H3194)&gt;=10,YEAR(H3194)+1,YEAR(H3194)),VLOOKUP(MONTH(H3194),index!$D$2:$G$13,3,0),DAY(H3194)),
IF(E3194="halfyearly",DATE(IF(MONTH(H3194)&gt;=7,YEAR(H3194)+1,YEAR(H3194)),VLOOKUP(MONTH(H3194),index!$D$2:$G$13,4,0),DAY(H3194)),
DATE(YEAR(H3194)+1,MONTH(H3194),DAY(H3194)))))-H3194))+H3194)</f>
        <v/>
      </c>
      <c r="J3194" s="9" t="str">
        <f t="shared" si="316"/>
        <v/>
      </c>
      <c r="K3194" s="11" t="str">
        <f t="shared" si="317"/>
        <v/>
      </c>
      <c r="L3194" s="11" t="str">
        <f t="shared" si="318"/>
        <v/>
      </c>
      <c r="M3194" s="11" t="str">
        <f>IF(A3194="","",VLOOKUP(E3194,index!$A$1:$B$6,2,0)*K3194*G3194)</f>
        <v/>
      </c>
      <c r="N3194" s="11" t="str">
        <f>IF(A3194="","",-PMT(G3194*VLOOKUP(E3194,index!$A$1:$B$6,2,0),C3194,F3194,0,0))</f>
        <v/>
      </c>
      <c r="O3194" s="11" t="str">
        <f t="shared" si="319"/>
        <v/>
      </c>
      <c r="P3194" s="11" t="str">
        <f t="shared" si="314"/>
        <v/>
      </c>
    </row>
    <row r="3195" spans="1:16" x14ac:dyDescent="0.25">
      <c r="A3195" s="9" t="str">
        <f>IF(A3194="","",IF(B3194&lt;C3194,A3194,IF(A3194=MAX('entry data'!$B$8:$B$507),"",A3194+1)))</f>
        <v/>
      </c>
      <c r="B3195" s="9" t="str">
        <f t="shared" si="315"/>
        <v/>
      </c>
      <c r="C3195" s="9" t="str">
        <f>IF(ISERROR(VLOOKUP(A3195,'entry data'!B:G,6,0)),"",VLOOKUP(A3195,'entry data'!B:G,6,0))</f>
        <v/>
      </c>
      <c r="D3195" s="9" t="str">
        <f>IF(ISERROR(VLOOKUP(A3195,'entry data'!B:C,2,0)),"",VLOOKUP(A3195,'entry data'!B:C,2,0))</f>
        <v/>
      </c>
      <c r="E3195" s="9" t="str">
        <f>IF(ISERROR(VLOOKUP(A3195,'entry data'!B:E,4,0)),"",VLOOKUP(A3195,'entry data'!B:E,4,0))</f>
        <v/>
      </c>
      <c r="F3195" s="11" t="str">
        <f>IF(A3195="","",IF(ISERROR(VLOOKUP(A3195,'entry data'!B:F,5,0)),"",VLOOKUP(A3195,'entry data'!B:F,5,0)))</f>
        <v/>
      </c>
      <c r="G3195" s="12" t="str">
        <f>IF(A3195="","",IF(ISERROR(VLOOKUP(A3195,'entry data'!B:I,8,0)),"",VLOOKUP(A3195,'entry data'!B:I,7,0)))</f>
        <v/>
      </c>
      <c r="H3195" s="13" t="str">
        <f>IF(A3195="","",IF(B3195=1,VLOOKUP(A3195,'entry data'!B:D,3,0),I3194))</f>
        <v/>
      </c>
      <c r="I3195" s="14" t="str">
        <f>IF(A3195="","",IF(E3195="weekly",7,IF(E3195="fortnightly",14,IF(E3195="monthly",DATE(IF(MONTH(H3195)=12,YEAR(H3195)+1,YEAR(H3195)),VLOOKUP(MONTH(H3195),index!$D$2:$G$13,2,0),DAY(H3195)),
IF(E3195="quarterly",DATE(IF(MONTH(H3195)&gt;=10,YEAR(H3195)+1,YEAR(H3195)),VLOOKUP(MONTH(H3195),index!$D$2:$G$13,3,0),DAY(H3195)),
IF(E3195="halfyearly",DATE(IF(MONTH(H3195)&gt;=7,YEAR(H3195)+1,YEAR(H3195)),VLOOKUP(MONTH(H3195),index!$D$2:$G$13,4,0),DAY(H3195)),
DATE(YEAR(H3195)+1,MONTH(H3195),DAY(H3195)))))-H3195))+H3195)</f>
        <v/>
      </c>
      <c r="J3195" s="9" t="str">
        <f t="shared" si="316"/>
        <v/>
      </c>
      <c r="K3195" s="11" t="str">
        <f t="shared" si="317"/>
        <v/>
      </c>
      <c r="L3195" s="11" t="str">
        <f t="shared" si="318"/>
        <v/>
      </c>
      <c r="M3195" s="11" t="str">
        <f>IF(A3195="","",VLOOKUP(E3195,index!$A$1:$B$6,2,0)*K3195*G3195)</f>
        <v/>
      </c>
      <c r="N3195" s="11" t="str">
        <f>IF(A3195="","",-PMT(G3195*VLOOKUP(E3195,index!$A$1:$B$6,2,0),C3195,F3195,0,0))</f>
        <v/>
      </c>
      <c r="O3195" s="11" t="str">
        <f t="shared" si="319"/>
        <v/>
      </c>
      <c r="P3195" s="11" t="str">
        <f t="shared" si="314"/>
        <v/>
      </c>
    </row>
    <row r="3196" spans="1:16" x14ac:dyDescent="0.25">
      <c r="A3196" s="9" t="str">
        <f>IF(A3195="","",IF(B3195&lt;C3195,A3195,IF(A3195=MAX('entry data'!$B$8:$B$507),"",A3195+1)))</f>
        <v/>
      </c>
      <c r="B3196" s="9" t="str">
        <f t="shared" si="315"/>
        <v/>
      </c>
      <c r="C3196" s="9" t="str">
        <f>IF(ISERROR(VLOOKUP(A3196,'entry data'!B:G,6,0)),"",VLOOKUP(A3196,'entry data'!B:G,6,0))</f>
        <v/>
      </c>
      <c r="D3196" s="9" t="str">
        <f>IF(ISERROR(VLOOKUP(A3196,'entry data'!B:C,2,0)),"",VLOOKUP(A3196,'entry data'!B:C,2,0))</f>
        <v/>
      </c>
      <c r="E3196" s="9" t="str">
        <f>IF(ISERROR(VLOOKUP(A3196,'entry data'!B:E,4,0)),"",VLOOKUP(A3196,'entry data'!B:E,4,0))</f>
        <v/>
      </c>
      <c r="F3196" s="11" t="str">
        <f>IF(A3196="","",IF(ISERROR(VLOOKUP(A3196,'entry data'!B:F,5,0)),"",VLOOKUP(A3196,'entry data'!B:F,5,0)))</f>
        <v/>
      </c>
      <c r="G3196" s="12" t="str">
        <f>IF(A3196="","",IF(ISERROR(VLOOKUP(A3196,'entry data'!B:I,8,0)),"",VLOOKUP(A3196,'entry data'!B:I,7,0)))</f>
        <v/>
      </c>
      <c r="H3196" s="13" t="str">
        <f>IF(A3196="","",IF(B3196=1,VLOOKUP(A3196,'entry data'!B:D,3,0),I3195))</f>
        <v/>
      </c>
      <c r="I3196" s="14" t="str">
        <f>IF(A3196="","",IF(E3196="weekly",7,IF(E3196="fortnightly",14,IF(E3196="monthly",DATE(IF(MONTH(H3196)=12,YEAR(H3196)+1,YEAR(H3196)),VLOOKUP(MONTH(H3196),index!$D$2:$G$13,2,0),DAY(H3196)),
IF(E3196="quarterly",DATE(IF(MONTH(H3196)&gt;=10,YEAR(H3196)+1,YEAR(H3196)),VLOOKUP(MONTH(H3196),index!$D$2:$G$13,3,0),DAY(H3196)),
IF(E3196="halfyearly",DATE(IF(MONTH(H3196)&gt;=7,YEAR(H3196)+1,YEAR(H3196)),VLOOKUP(MONTH(H3196),index!$D$2:$G$13,4,0),DAY(H3196)),
DATE(YEAR(H3196)+1,MONTH(H3196),DAY(H3196)))))-H3196))+H3196)</f>
        <v/>
      </c>
      <c r="J3196" s="9" t="str">
        <f t="shared" si="316"/>
        <v/>
      </c>
      <c r="K3196" s="11" t="str">
        <f t="shared" si="317"/>
        <v/>
      </c>
      <c r="L3196" s="11" t="str">
        <f t="shared" si="318"/>
        <v/>
      </c>
      <c r="M3196" s="11" t="str">
        <f>IF(A3196="","",VLOOKUP(E3196,index!$A$1:$B$6,2,0)*K3196*G3196)</f>
        <v/>
      </c>
      <c r="N3196" s="11" t="str">
        <f>IF(A3196="","",-PMT(G3196*VLOOKUP(E3196,index!$A$1:$B$6,2,0),C3196,F3196,0,0))</f>
        <v/>
      </c>
      <c r="O3196" s="11" t="str">
        <f t="shared" si="319"/>
        <v/>
      </c>
      <c r="P3196" s="11" t="str">
        <f t="shared" si="314"/>
        <v/>
      </c>
    </row>
    <row r="3197" spans="1:16" x14ac:dyDescent="0.25">
      <c r="A3197" s="9" t="str">
        <f>IF(A3196="","",IF(B3196&lt;C3196,A3196,IF(A3196=MAX('entry data'!$B$8:$B$507),"",A3196+1)))</f>
        <v/>
      </c>
      <c r="B3197" s="9" t="str">
        <f t="shared" si="315"/>
        <v/>
      </c>
      <c r="C3197" s="9" t="str">
        <f>IF(ISERROR(VLOOKUP(A3197,'entry data'!B:G,6,0)),"",VLOOKUP(A3197,'entry data'!B:G,6,0))</f>
        <v/>
      </c>
      <c r="D3197" s="9" t="str">
        <f>IF(ISERROR(VLOOKUP(A3197,'entry data'!B:C,2,0)),"",VLOOKUP(A3197,'entry data'!B:C,2,0))</f>
        <v/>
      </c>
      <c r="E3197" s="9" t="str">
        <f>IF(ISERROR(VLOOKUP(A3197,'entry data'!B:E,4,0)),"",VLOOKUP(A3197,'entry data'!B:E,4,0))</f>
        <v/>
      </c>
      <c r="F3197" s="11" t="str">
        <f>IF(A3197="","",IF(ISERROR(VLOOKUP(A3197,'entry data'!B:F,5,0)),"",VLOOKUP(A3197,'entry data'!B:F,5,0)))</f>
        <v/>
      </c>
      <c r="G3197" s="12" t="str">
        <f>IF(A3197="","",IF(ISERROR(VLOOKUP(A3197,'entry data'!B:I,8,0)),"",VLOOKUP(A3197,'entry data'!B:I,7,0)))</f>
        <v/>
      </c>
      <c r="H3197" s="13" t="str">
        <f>IF(A3197="","",IF(B3197=1,VLOOKUP(A3197,'entry data'!B:D,3,0),I3196))</f>
        <v/>
      </c>
      <c r="I3197" s="14" t="str">
        <f>IF(A3197="","",IF(E3197="weekly",7,IF(E3197="fortnightly",14,IF(E3197="monthly",DATE(IF(MONTH(H3197)=12,YEAR(H3197)+1,YEAR(H3197)),VLOOKUP(MONTH(H3197),index!$D$2:$G$13,2,0),DAY(H3197)),
IF(E3197="quarterly",DATE(IF(MONTH(H3197)&gt;=10,YEAR(H3197)+1,YEAR(H3197)),VLOOKUP(MONTH(H3197),index!$D$2:$G$13,3,0),DAY(H3197)),
IF(E3197="halfyearly",DATE(IF(MONTH(H3197)&gt;=7,YEAR(H3197)+1,YEAR(H3197)),VLOOKUP(MONTH(H3197),index!$D$2:$G$13,4,0),DAY(H3197)),
DATE(YEAR(H3197)+1,MONTH(H3197),DAY(H3197)))))-H3197))+H3197)</f>
        <v/>
      </c>
      <c r="J3197" s="9" t="str">
        <f t="shared" si="316"/>
        <v/>
      </c>
      <c r="K3197" s="11" t="str">
        <f t="shared" si="317"/>
        <v/>
      </c>
      <c r="L3197" s="11" t="str">
        <f t="shared" si="318"/>
        <v/>
      </c>
      <c r="M3197" s="11" t="str">
        <f>IF(A3197="","",VLOOKUP(E3197,index!$A$1:$B$6,2,0)*K3197*G3197)</f>
        <v/>
      </c>
      <c r="N3197" s="11" t="str">
        <f>IF(A3197="","",-PMT(G3197*VLOOKUP(E3197,index!$A$1:$B$6,2,0),C3197,F3197,0,0))</f>
        <v/>
      </c>
      <c r="O3197" s="11" t="str">
        <f t="shared" si="319"/>
        <v/>
      </c>
      <c r="P3197" s="11" t="str">
        <f t="shared" si="314"/>
        <v/>
      </c>
    </row>
    <row r="3198" spans="1:16" x14ac:dyDescent="0.25">
      <c r="A3198" s="9" t="str">
        <f>IF(A3197="","",IF(B3197&lt;C3197,A3197,IF(A3197=MAX('entry data'!$B$8:$B$507),"",A3197+1)))</f>
        <v/>
      </c>
      <c r="B3198" s="9" t="str">
        <f t="shared" si="315"/>
        <v/>
      </c>
      <c r="C3198" s="9" t="str">
        <f>IF(ISERROR(VLOOKUP(A3198,'entry data'!B:G,6,0)),"",VLOOKUP(A3198,'entry data'!B:G,6,0))</f>
        <v/>
      </c>
      <c r="D3198" s="9" t="str">
        <f>IF(ISERROR(VLOOKUP(A3198,'entry data'!B:C,2,0)),"",VLOOKUP(A3198,'entry data'!B:C,2,0))</f>
        <v/>
      </c>
      <c r="E3198" s="9" t="str">
        <f>IF(ISERROR(VLOOKUP(A3198,'entry data'!B:E,4,0)),"",VLOOKUP(A3198,'entry data'!B:E,4,0))</f>
        <v/>
      </c>
      <c r="F3198" s="11" t="str">
        <f>IF(A3198="","",IF(ISERROR(VLOOKUP(A3198,'entry data'!B:F,5,0)),"",VLOOKUP(A3198,'entry data'!B:F,5,0)))</f>
        <v/>
      </c>
      <c r="G3198" s="12" t="str">
        <f>IF(A3198="","",IF(ISERROR(VLOOKUP(A3198,'entry data'!B:I,8,0)),"",VLOOKUP(A3198,'entry data'!B:I,7,0)))</f>
        <v/>
      </c>
      <c r="H3198" s="13" t="str">
        <f>IF(A3198="","",IF(B3198=1,VLOOKUP(A3198,'entry data'!B:D,3,0),I3197))</f>
        <v/>
      </c>
      <c r="I3198" s="14" t="str">
        <f>IF(A3198="","",IF(E3198="weekly",7,IF(E3198="fortnightly",14,IF(E3198="monthly",DATE(IF(MONTH(H3198)=12,YEAR(H3198)+1,YEAR(H3198)),VLOOKUP(MONTH(H3198),index!$D$2:$G$13,2,0),DAY(H3198)),
IF(E3198="quarterly",DATE(IF(MONTH(H3198)&gt;=10,YEAR(H3198)+1,YEAR(H3198)),VLOOKUP(MONTH(H3198),index!$D$2:$G$13,3,0),DAY(H3198)),
IF(E3198="halfyearly",DATE(IF(MONTH(H3198)&gt;=7,YEAR(H3198)+1,YEAR(H3198)),VLOOKUP(MONTH(H3198),index!$D$2:$G$13,4,0),DAY(H3198)),
DATE(YEAR(H3198)+1,MONTH(H3198),DAY(H3198)))))-H3198))+H3198)</f>
        <v/>
      </c>
      <c r="J3198" s="9" t="str">
        <f t="shared" si="316"/>
        <v/>
      </c>
      <c r="K3198" s="11" t="str">
        <f t="shared" si="317"/>
        <v/>
      </c>
      <c r="L3198" s="11" t="str">
        <f t="shared" si="318"/>
        <v/>
      </c>
      <c r="M3198" s="11" t="str">
        <f>IF(A3198="","",VLOOKUP(E3198,index!$A$1:$B$6,2,0)*K3198*G3198)</f>
        <v/>
      </c>
      <c r="N3198" s="11" t="str">
        <f>IF(A3198="","",-PMT(G3198*VLOOKUP(E3198,index!$A$1:$B$6,2,0),C3198,F3198,0,0))</f>
        <v/>
      </c>
      <c r="O3198" s="11" t="str">
        <f t="shared" si="319"/>
        <v/>
      </c>
      <c r="P3198" s="11" t="str">
        <f t="shared" si="314"/>
        <v/>
      </c>
    </row>
    <row r="3199" spans="1:16" x14ac:dyDescent="0.25">
      <c r="A3199" s="9" t="str">
        <f>IF(A3198="","",IF(B3198&lt;C3198,A3198,IF(A3198=MAX('entry data'!$B$8:$B$507),"",A3198+1)))</f>
        <v/>
      </c>
      <c r="B3199" s="9" t="str">
        <f t="shared" si="315"/>
        <v/>
      </c>
      <c r="C3199" s="9" t="str">
        <f>IF(ISERROR(VLOOKUP(A3199,'entry data'!B:G,6,0)),"",VLOOKUP(A3199,'entry data'!B:G,6,0))</f>
        <v/>
      </c>
      <c r="D3199" s="9" t="str">
        <f>IF(ISERROR(VLOOKUP(A3199,'entry data'!B:C,2,0)),"",VLOOKUP(A3199,'entry data'!B:C,2,0))</f>
        <v/>
      </c>
      <c r="E3199" s="9" t="str">
        <f>IF(ISERROR(VLOOKUP(A3199,'entry data'!B:E,4,0)),"",VLOOKUP(A3199,'entry data'!B:E,4,0))</f>
        <v/>
      </c>
      <c r="F3199" s="11" t="str">
        <f>IF(A3199="","",IF(ISERROR(VLOOKUP(A3199,'entry data'!B:F,5,0)),"",VLOOKUP(A3199,'entry data'!B:F,5,0)))</f>
        <v/>
      </c>
      <c r="G3199" s="12" t="str">
        <f>IF(A3199="","",IF(ISERROR(VLOOKUP(A3199,'entry data'!B:I,8,0)),"",VLOOKUP(A3199,'entry data'!B:I,7,0)))</f>
        <v/>
      </c>
      <c r="H3199" s="13" t="str">
        <f>IF(A3199="","",IF(B3199=1,VLOOKUP(A3199,'entry data'!B:D,3,0),I3198))</f>
        <v/>
      </c>
      <c r="I3199" s="14" t="str">
        <f>IF(A3199="","",IF(E3199="weekly",7,IF(E3199="fortnightly",14,IF(E3199="monthly",DATE(IF(MONTH(H3199)=12,YEAR(H3199)+1,YEAR(H3199)),VLOOKUP(MONTH(H3199),index!$D$2:$G$13,2,0),DAY(H3199)),
IF(E3199="quarterly",DATE(IF(MONTH(H3199)&gt;=10,YEAR(H3199)+1,YEAR(H3199)),VLOOKUP(MONTH(H3199),index!$D$2:$G$13,3,0),DAY(H3199)),
IF(E3199="halfyearly",DATE(IF(MONTH(H3199)&gt;=7,YEAR(H3199)+1,YEAR(H3199)),VLOOKUP(MONTH(H3199),index!$D$2:$G$13,4,0),DAY(H3199)),
DATE(YEAR(H3199)+1,MONTH(H3199),DAY(H3199)))))-H3199))+H3199)</f>
        <v/>
      </c>
      <c r="J3199" s="9" t="str">
        <f t="shared" si="316"/>
        <v/>
      </c>
      <c r="K3199" s="11" t="str">
        <f t="shared" si="317"/>
        <v/>
      </c>
      <c r="L3199" s="11" t="str">
        <f t="shared" si="318"/>
        <v/>
      </c>
      <c r="M3199" s="11" t="str">
        <f>IF(A3199="","",VLOOKUP(E3199,index!$A$1:$B$6,2,0)*K3199*G3199)</f>
        <v/>
      </c>
      <c r="N3199" s="11" t="str">
        <f>IF(A3199="","",-PMT(G3199*VLOOKUP(E3199,index!$A$1:$B$6,2,0),C3199,F3199,0,0))</f>
        <v/>
      </c>
      <c r="O3199" s="11" t="str">
        <f t="shared" si="319"/>
        <v/>
      </c>
      <c r="P3199" s="11" t="str">
        <f t="shared" si="314"/>
        <v/>
      </c>
    </row>
    <row r="3200" spans="1:16" x14ac:dyDescent="0.25">
      <c r="A3200" s="9" t="str">
        <f>IF(A3199="","",IF(B3199&lt;C3199,A3199,IF(A3199=MAX('entry data'!$B$8:$B$507),"",A3199+1)))</f>
        <v/>
      </c>
      <c r="B3200" s="9" t="str">
        <f t="shared" si="315"/>
        <v/>
      </c>
      <c r="C3200" s="9" t="str">
        <f>IF(ISERROR(VLOOKUP(A3200,'entry data'!B:G,6,0)),"",VLOOKUP(A3200,'entry data'!B:G,6,0))</f>
        <v/>
      </c>
      <c r="D3200" s="9" t="str">
        <f>IF(ISERROR(VLOOKUP(A3200,'entry data'!B:C,2,0)),"",VLOOKUP(A3200,'entry data'!B:C,2,0))</f>
        <v/>
      </c>
      <c r="E3200" s="9" t="str">
        <f>IF(ISERROR(VLOOKUP(A3200,'entry data'!B:E,4,0)),"",VLOOKUP(A3200,'entry data'!B:E,4,0))</f>
        <v/>
      </c>
      <c r="F3200" s="11" t="str">
        <f>IF(A3200="","",IF(ISERROR(VLOOKUP(A3200,'entry data'!B:F,5,0)),"",VLOOKUP(A3200,'entry data'!B:F,5,0)))</f>
        <v/>
      </c>
      <c r="G3200" s="12" t="str">
        <f>IF(A3200="","",IF(ISERROR(VLOOKUP(A3200,'entry data'!B:I,8,0)),"",VLOOKUP(A3200,'entry data'!B:I,7,0)))</f>
        <v/>
      </c>
      <c r="H3200" s="13" t="str">
        <f>IF(A3200="","",IF(B3200=1,VLOOKUP(A3200,'entry data'!B:D,3,0),I3199))</f>
        <v/>
      </c>
      <c r="I3200" s="14" t="str">
        <f>IF(A3200="","",IF(E3200="weekly",7,IF(E3200="fortnightly",14,IF(E3200="monthly",DATE(IF(MONTH(H3200)=12,YEAR(H3200)+1,YEAR(H3200)),VLOOKUP(MONTH(H3200),index!$D$2:$G$13,2,0),DAY(H3200)),
IF(E3200="quarterly",DATE(IF(MONTH(H3200)&gt;=10,YEAR(H3200)+1,YEAR(H3200)),VLOOKUP(MONTH(H3200),index!$D$2:$G$13,3,0),DAY(H3200)),
IF(E3200="halfyearly",DATE(IF(MONTH(H3200)&gt;=7,YEAR(H3200)+1,YEAR(H3200)),VLOOKUP(MONTH(H3200),index!$D$2:$G$13,4,0),DAY(H3200)),
DATE(YEAR(H3200)+1,MONTH(H3200),DAY(H3200)))))-H3200))+H3200)</f>
        <v/>
      </c>
      <c r="J3200" s="9" t="str">
        <f t="shared" si="316"/>
        <v/>
      </c>
      <c r="K3200" s="11" t="str">
        <f t="shared" si="317"/>
        <v/>
      </c>
      <c r="L3200" s="11" t="str">
        <f t="shared" si="318"/>
        <v/>
      </c>
      <c r="M3200" s="11" t="str">
        <f>IF(A3200="","",VLOOKUP(E3200,index!$A$1:$B$6,2,0)*K3200*G3200)</f>
        <v/>
      </c>
      <c r="N3200" s="11" t="str">
        <f>IF(A3200="","",-PMT(G3200*VLOOKUP(E3200,index!$A$1:$B$6,2,0),C3200,F3200,0,0))</f>
        <v/>
      </c>
      <c r="O3200" s="11" t="str">
        <f t="shared" si="319"/>
        <v/>
      </c>
      <c r="P3200" s="11" t="str">
        <f t="shared" si="314"/>
        <v/>
      </c>
    </row>
    <row r="3201" spans="1:16" x14ac:dyDescent="0.25">
      <c r="A3201" s="9" t="str">
        <f>IF(A3200="","",IF(B3200&lt;C3200,A3200,IF(A3200=MAX('entry data'!$B$8:$B$507),"",A3200+1)))</f>
        <v/>
      </c>
      <c r="B3201" s="9" t="str">
        <f t="shared" si="315"/>
        <v/>
      </c>
      <c r="C3201" s="9" t="str">
        <f>IF(ISERROR(VLOOKUP(A3201,'entry data'!B:G,6,0)),"",VLOOKUP(A3201,'entry data'!B:G,6,0))</f>
        <v/>
      </c>
      <c r="D3201" s="9" t="str">
        <f>IF(ISERROR(VLOOKUP(A3201,'entry data'!B:C,2,0)),"",VLOOKUP(A3201,'entry data'!B:C,2,0))</f>
        <v/>
      </c>
      <c r="E3201" s="9" t="str">
        <f>IF(ISERROR(VLOOKUP(A3201,'entry data'!B:E,4,0)),"",VLOOKUP(A3201,'entry data'!B:E,4,0))</f>
        <v/>
      </c>
      <c r="F3201" s="11" t="str">
        <f>IF(A3201="","",IF(ISERROR(VLOOKUP(A3201,'entry data'!B:F,5,0)),"",VLOOKUP(A3201,'entry data'!B:F,5,0)))</f>
        <v/>
      </c>
      <c r="G3201" s="12" t="str">
        <f>IF(A3201="","",IF(ISERROR(VLOOKUP(A3201,'entry data'!B:I,8,0)),"",VLOOKUP(A3201,'entry data'!B:I,7,0)))</f>
        <v/>
      </c>
      <c r="H3201" s="13" t="str">
        <f>IF(A3201="","",IF(B3201=1,VLOOKUP(A3201,'entry data'!B:D,3,0),I3200))</f>
        <v/>
      </c>
      <c r="I3201" s="14" t="str">
        <f>IF(A3201="","",IF(E3201="weekly",7,IF(E3201="fortnightly",14,IF(E3201="monthly",DATE(IF(MONTH(H3201)=12,YEAR(H3201)+1,YEAR(H3201)),VLOOKUP(MONTH(H3201),index!$D$2:$G$13,2,0),DAY(H3201)),
IF(E3201="quarterly",DATE(IF(MONTH(H3201)&gt;=10,YEAR(H3201)+1,YEAR(H3201)),VLOOKUP(MONTH(H3201),index!$D$2:$G$13,3,0),DAY(H3201)),
IF(E3201="halfyearly",DATE(IF(MONTH(H3201)&gt;=7,YEAR(H3201)+1,YEAR(H3201)),VLOOKUP(MONTH(H3201),index!$D$2:$G$13,4,0),DAY(H3201)),
DATE(YEAR(H3201)+1,MONTH(H3201),DAY(H3201)))))-H3201))+H3201)</f>
        <v/>
      </c>
      <c r="J3201" s="9" t="str">
        <f t="shared" si="316"/>
        <v/>
      </c>
      <c r="K3201" s="11" t="str">
        <f t="shared" si="317"/>
        <v/>
      </c>
      <c r="L3201" s="11" t="str">
        <f t="shared" si="318"/>
        <v/>
      </c>
      <c r="M3201" s="11" t="str">
        <f>IF(A3201="","",VLOOKUP(E3201,index!$A$1:$B$6,2,0)*K3201*G3201)</f>
        <v/>
      </c>
      <c r="N3201" s="11" t="str">
        <f>IF(A3201="","",-PMT(G3201*VLOOKUP(E3201,index!$A$1:$B$6,2,0),C3201,F3201,0,0))</f>
        <v/>
      </c>
      <c r="O3201" s="11" t="str">
        <f t="shared" si="319"/>
        <v/>
      </c>
      <c r="P3201" s="11" t="str">
        <f t="shared" si="314"/>
        <v/>
      </c>
    </row>
    <row r="3202" spans="1:16" x14ac:dyDescent="0.25">
      <c r="A3202" s="9" t="str">
        <f>IF(A3201="","",IF(B3201&lt;C3201,A3201,IF(A3201=MAX('entry data'!$B$8:$B$507),"",A3201+1)))</f>
        <v/>
      </c>
      <c r="B3202" s="9" t="str">
        <f t="shared" si="315"/>
        <v/>
      </c>
      <c r="C3202" s="9" t="str">
        <f>IF(ISERROR(VLOOKUP(A3202,'entry data'!B:G,6,0)),"",VLOOKUP(A3202,'entry data'!B:G,6,0))</f>
        <v/>
      </c>
      <c r="D3202" s="9" t="str">
        <f>IF(ISERROR(VLOOKUP(A3202,'entry data'!B:C,2,0)),"",VLOOKUP(A3202,'entry data'!B:C,2,0))</f>
        <v/>
      </c>
      <c r="E3202" s="9" t="str">
        <f>IF(ISERROR(VLOOKUP(A3202,'entry data'!B:E,4,0)),"",VLOOKUP(A3202,'entry data'!B:E,4,0))</f>
        <v/>
      </c>
      <c r="F3202" s="11" t="str">
        <f>IF(A3202="","",IF(ISERROR(VLOOKUP(A3202,'entry data'!B:F,5,0)),"",VLOOKUP(A3202,'entry data'!B:F,5,0)))</f>
        <v/>
      </c>
      <c r="G3202" s="12" t="str">
        <f>IF(A3202="","",IF(ISERROR(VLOOKUP(A3202,'entry data'!B:I,8,0)),"",VLOOKUP(A3202,'entry data'!B:I,7,0)))</f>
        <v/>
      </c>
      <c r="H3202" s="13" t="str">
        <f>IF(A3202="","",IF(B3202=1,VLOOKUP(A3202,'entry data'!B:D,3,0),I3201))</f>
        <v/>
      </c>
      <c r="I3202" s="14" t="str">
        <f>IF(A3202="","",IF(E3202="weekly",7,IF(E3202="fortnightly",14,IF(E3202="monthly",DATE(IF(MONTH(H3202)=12,YEAR(H3202)+1,YEAR(H3202)),VLOOKUP(MONTH(H3202),index!$D$2:$G$13,2,0),DAY(H3202)),
IF(E3202="quarterly",DATE(IF(MONTH(H3202)&gt;=10,YEAR(H3202)+1,YEAR(H3202)),VLOOKUP(MONTH(H3202),index!$D$2:$G$13,3,0),DAY(H3202)),
IF(E3202="halfyearly",DATE(IF(MONTH(H3202)&gt;=7,YEAR(H3202)+1,YEAR(H3202)),VLOOKUP(MONTH(H3202),index!$D$2:$G$13,4,0),DAY(H3202)),
DATE(YEAR(H3202)+1,MONTH(H3202),DAY(H3202)))))-H3202))+H3202)</f>
        <v/>
      </c>
      <c r="J3202" s="9" t="str">
        <f t="shared" si="316"/>
        <v/>
      </c>
      <c r="K3202" s="11" t="str">
        <f t="shared" si="317"/>
        <v/>
      </c>
      <c r="L3202" s="11" t="str">
        <f t="shared" si="318"/>
        <v/>
      </c>
      <c r="M3202" s="11" t="str">
        <f>IF(A3202="","",VLOOKUP(E3202,index!$A$1:$B$6,2,0)*K3202*G3202)</f>
        <v/>
      </c>
      <c r="N3202" s="11" t="str">
        <f>IF(A3202="","",-PMT(G3202*VLOOKUP(E3202,index!$A$1:$B$6,2,0),C3202,F3202,0,0))</f>
        <v/>
      </c>
      <c r="O3202" s="11" t="str">
        <f t="shared" si="319"/>
        <v/>
      </c>
      <c r="P3202" s="11" t="str">
        <f t="shared" si="314"/>
        <v/>
      </c>
    </row>
    <row r="3203" spans="1:16" x14ac:dyDescent="0.25">
      <c r="A3203" s="9" t="str">
        <f>IF(A3202="","",IF(B3202&lt;C3202,A3202,IF(A3202=MAX('entry data'!$B$8:$B$507),"",A3202+1)))</f>
        <v/>
      </c>
      <c r="B3203" s="9" t="str">
        <f t="shared" si="315"/>
        <v/>
      </c>
      <c r="C3203" s="9" t="str">
        <f>IF(ISERROR(VLOOKUP(A3203,'entry data'!B:G,6,0)),"",VLOOKUP(A3203,'entry data'!B:G,6,0))</f>
        <v/>
      </c>
      <c r="D3203" s="9" t="str">
        <f>IF(ISERROR(VLOOKUP(A3203,'entry data'!B:C,2,0)),"",VLOOKUP(A3203,'entry data'!B:C,2,0))</f>
        <v/>
      </c>
      <c r="E3203" s="9" t="str">
        <f>IF(ISERROR(VLOOKUP(A3203,'entry data'!B:E,4,0)),"",VLOOKUP(A3203,'entry data'!B:E,4,0))</f>
        <v/>
      </c>
      <c r="F3203" s="11" t="str">
        <f>IF(A3203="","",IF(ISERROR(VLOOKUP(A3203,'entry data'!B:F,5,0)),"",VLOOKUP(A3203,'entry data'!B:F,5,0)))</f>
        <v/>
      </c>
      <c r="G3203" s="12" t="str">
        <f>IF(A3203="","",IF(ISERROR(VLOOKUP(A3203,'entry data'!B:I,8,0)),"",VLOOKUP(A3203,'entry data'!B:I,7,0)))</f>
        <v/>
      </c>
      <c r="H3203" s="13" t="str">
        <f>IF(A3203="","",IF(B3203=1,VLOOKUP(A3203,'entry data'!B:D,3,0),I3202))</f>
        <v/>
      </c>
      <c r="I3203" s="14" t="str">
        <f>IF(A3203="","",IF(E3203="weekly",7,IF(E3203="fortnightly",14,IF(E3203="monthly",DATE(IF(MONTH(H3203)=12,YEAR(H3203)+1,YEAR(H3203)),VLOOKUP(MONTH(H3203),index!$D$2:$G$13,2,0),DAY(H3203)),
IF(E3203="quarterly",DATE(IF(MONTH(H3203)&gt;=10,YEAR(H3203)+1,YEAR(H3203)),VLOOKUP(MONTH(H3203),index!$D$2:$G$13,3,0),DAY(H3203)),
IF(E3203="halfyearly",DATE(IF(MONTH(H3203)&gt;=7,YEAR(H3203)+1,YEAR(H3203)),VLOOKUP(MONTH(H3203),index!$D$2:$G$13,4,0),DAY(H3203)),
DATE(YEAR(H3203)+1,MONTH(H3203),DAY(H3203)))))-H3203))+H3203)</f>
        <v/>
      </c>
      <c r="J3203" s="9" t="str">
        <f t="shared" si="316"/>
        <v/>
      </c>
      <c r="K3203" s="11" t="str">
        <f t="shared" si="317"/>
        <v/>
      </c>
      <c r="L3203" s="11" t="str">
        <f t="shared" si="318"/>
        <v/>
      </c>
      <c r="M3203" s="11" t="str">
        <f>IF(A3203="","",VLOOKUP(E3203,index!$A$1:$B$6,2,0)*K3203*G3203)</f>
        <v/>
      </c>
      <c r="N3203" s="11" t="str">
        <f>IF(A3203="","",-PMT(G3203*VLOOKUP(E3203,index!$A$1:$B$6,2,0),C3203,F3203,0,0))</f>
        <v/>
      </c>
      <c r="O3203" s="11" t="str">
        <f t="shared" si="319"/>
        <v/>
      </c>
      <c r="P3203" s="11" t="str">
        <f t="shared" ref="P3203:P3266" si="320">IF(A3203="","",IF(J3203&lt;&gt;J3204,O3203,0))</f>
        <v/>
      </c>
    </row>
    <row r="3204" spans="1:16" x14ac:dyDescent="0.25">
      <c r="A3204" s="9" t="str">
        <f>IF(A3203="","",IF(B3203&lt;C3203,A3203,IF(A3203=MAX('entry data'!$B$8:$B$507),"",A3203+1)))</f>
        <v/>
      </c>
      <c r="B3204" s="9" t="str">
        <f t="shared" si="315"/>
        <v/>
      </c>
      <c r="C3204" s="9" t="str">
        <f>IF(ISERROR(VLOOKUP(A3204,'entry data'!B:G,6,0)),"",VLOOKUP(A3204,'entry data'!B:G,6,0))</f>
        <v/>
      </c>
      <c r="D3204" s="9" t="str">
        <f>IF(ISERROR(VLOOKUP(A3204,'entry data'!B:C,2,0)),"",VLOOKUP(A3204,'entry data'!B:C,2,0))</f>
        <v/>
      </c>
      <c r="E3204" s="9" t="str">
        <f>IF(ISERROR(VLOOKUP(A3204,'entry data'!B:E,4,0)),"",VLOOKUP(A3204,'entry data'!B:E,4,0))</f>
        <v/>
      </c>
      <c r="F3204" s="11" t="str">
        <f>IF(A3204="","",IF(ISERROR(VLOOKUP(A3204,'entry data'!B:F,5,0)),"",VLOOKUP(A3204,'entry data'!B:F,5,0)))</f>
        <v/>
      </c>
      <c r="G3204" s="12" t="str">
        <f>IF(A3204="","",IF(ISERROR(VLOOKUP(A3204,'entry data'!B:I,8,0)),"",VLOOKUP(A3204,'entry data'!B:I,7,0)))</f>
        <v/>
      </c>
      <c r="H3204" s="13" t="str">
        <f>IF(A3204="","",IF(B3204=1,VLOOKUP(A3204,'entry data'!B:D,3,0),I3203))</f>
        <v/>
      </c>
      <c r="I3204" s="14" t="str">
        <f>IF(A3204="","",IF(E3204="weekly",7,IF(E3204="fortnightly",14,IF(E3204="monthly",DATE(IF(MONTH(H3204)=12,YEAR(H3204)+1,YEAR(H3204)),VLOOKUP(MONTH(H3204),index!$D$2:$G$13,2,0),DAY(H3204)),
IF(E3204="quarterly",DATE(IF(MONTH(H3204)&gt;=10,YEAR(H3204)+1,YEAR(H3204)),VLOOKUP(MONTH(H3204),index!$D$2:$G$13,3,0),DAY(H3204)),
IF(E3204="halfyearly",DATE(IF(MONTH(H3204)&gt;=7,YEAR(H3204)+1,YEAR(H3204)),VLOOKUP(MONTH(H3204),index!$D$2:$G$13,4,0),DAY(H3204)),
DATE(YEAR(H3204)+1,MONTH(H3204),DAY(H3204)))))-H3204))+H3204)</f>
        <v/>
      </c>
      <c r="J3204" s="9" t="str">
        <f t="shared" si="316"/>
        <v/>
      </c>
      <c r="K3204" s="11" t="str">
        <f t="shared" si="317"/>
        <v/>
      </c>
      <c r="L3204" s="11" t="str">
        <f t="shared" si="318"/>
        <v/>
      </c>
      <c r="M3204" s="11" t="str">
        <f>IF(A3204="","",VLOOKUP(E3204,index!$A$1:$B$6,2,0)*K3204*G3204)</f>
        <v/>
      </c>
      <c r="N3204" s="11" t="str">
        <f>IF(A3204="","",-PMT(G3204*VLOOKUP(E3204,index!$A$1:$B$6,2,0),C3204,F3204,0,0))</f>
        <v/>
      </c>
      <c r="O3204" s="11" t="str">
        <f t="shared" si="319"/>
        <v/>
      </c>
      <c r="P3204" s="11" t="str">
        <f t="shared" si="320"/>
        <v/>
      </c>
    </row>
    <row r="3205" spans="1:16" x14ac:dyDescent="0.25">
      <c r="A3205" s="9" t="str">
        <f>IF(A3204="","",IF(B3204&lt;C3204,A3204,IF(A3204=MAX('entry data'!$B$8:$B$507),"",A3204+1)))</f>
        <v/>
      </c>
      <c r="B3205" s="9" t="str">
        <f t="shared" si="315"/>
        <v/>
      </c>
      <c r="C3205" s="9" t="str">
        <f>IF(ISERROR(VLOOKUP(A3205,'entry data'!B:G,6,0)),"",VLOOKUP(A3205,'entry data'!B:G,6,0))</f>
        <v/>
      </c>
      <c r="D3205" s="9" t="str">
        <f>IF(ISERROR(VLOOKUP(A3205,'entry data'!B:C,2,0)),"",VLOOKUP(A3205,'entry data'!B:C,2,0))</f>
        <v/>
      </c>
      <c r="E3205" s="9" t="str">
        <f>IF(ISERROR(VLOOKUP(A3205,'entry data'!B:E,4,0)),"",VLOOKUP(A3205,'entry data'!B:E,4,0))</f>
        <v/>
      </c>
      <c r="F3205" s="11" t="str">
        <f>IF(A3205="","",IF(ISERROR(VLOOKUP(A3205,'entry data'!B:F,5,0)),"",VLOOKUP(A3205,'entry data'!B:F,5,0)))</f>
        <v/>
      </c>
      <c r="G3205" s="12" t="str">
        <f>IF(A3205="","",IF(ISERROR(VLOOKUP(A3205,'entry data'!B:I,8,0)),"",VLOOKUP(A3205,'entry data'!B:I,7,0)))</f>
        <v/>
      </c>
      <c r="H3205" s="13" t="str">
        <f>IF(A3205="","",IF(B3205=1,VLOOKUP(A3205,'entry data'!B:D,3,0),I3204))</f>
        <v/>
      </c>
      <c r="I3205" s="14" t="str">
        <f>IF(A3205="","",IF(E3205="weekly",7,IF(E3205="fortnightly",14,IF(E3205="monthly",DATE(IF(MONTH(H3205)=12,YEAR(H3205)+1,YEAR(H3205)),VLOOKUP(MONTH(H3205),index!$D$2:$G$13,2,0),DAY(H3205)),
IF(E3205="quarterly",DATE(IF(MONTH(H3205)&gt;=10,YEAR(H3205)+1,YEAR(H3205)),VLOOKUP(MONTH(H3205),index!$D$2:$G$13,3,0),DAY(H3205)),
IF(E3205="halfyearly",DATE(IF(MONTH(H3205)&gt;=7,YEAR(H3205)+1,YEAR(H3205)),VLOOKUP(MONTH(H3205),index!$D$2:$G$13,4,0),DAY(H3205)),
DATE(YEAR(H3205)+1,MONTH(H3205),DAY(H3205)))))-H3205))+H3205)</f>
        <v/>
      </c>
      <c r="J3205" s="9" t="str">
        <f t="shared" si="316"/>
        <v/>
      </c>
      <c r="K3205" s="11" t="str">
        <f t="shared" si="317"/>
        <v/>
      </c>
      <c r="L3205" s="11" t="str">
        <f t="shared" si="318"/>
        <v/>
      </c>
      <c r="M3205" s="11" t="str">
        <f>IF(A3205="","",VLOOKUP(E3205,index!$A$1:$B$6,2,0)*K3205*G3205)</f>
        <v/>
      </c>
      <c r="N3205" s="11" t="str">
        <f>IF(A3205="","",-PMT(G3205*VLOOKUP(E3205,index!$A$1:$B$6,2,0),C3205,F3205,0,0))</f>
        <v/>
      </c>
      <c r="O3205" s="11" t="str">
        <f t="shared" si="319"/>
        <v/>
      </c>
      <c r="P3205" s="11" t="str">
        <f t="shared" si="320"/>
        <v/>
      </c>
    </row>
    <row r="3206" spans="1:16" x14ac:dyDescent="0.25">
      <c r="A3206" s="9" t="str">
        <f>IF(A3205="","",IF(B3205&lt;C3205,A3205,IF(A3205=MAX('entry data'!$B$8:$B$507),"",A3205+1)))</f>
        <v/>
      </c>
      <c r="B3206" s="9" t="str">
        <f t="shared" si="315"/>
        <v/>
      </c>
      <c r="C3206" s="9" t="str">
        <f>IF(ISERROR(VLOOKUP(A3206,'entry data'!B:G,6,0)),"",VLOOKUP(A3206,'entry data'!B:G,6,0))</f>
        <v/>
      </c>
      <c r="D3206" s="9" t="str">
        <f>IF(ISERROR(VLOOKUP(A3206,'entry data'!B:C,2,0)),"",VLOOKUP(A3206,'entry data'!B:C,2,0))</f>
        <v/>
      </c>
      <c r="E3206" s="9" t="str">
        <f>IF(ISERROR(VLOOKUP(A3206,'entry data'!B:E,4,0)),"",VLOOKUP(A3206,'entry data'!B:E,4,0))</f>
        <v/>
      </c>
      <c r="F3206" s="11" t="str">
        <f>IF(A3206="","",IF(ISERROR(VLOOKUP(A3206,'entry data'!B:F,5,0)),"",VLOOKUP(A3206,'entry data'!B:F,5,0)))</f>
        <v/>
      </c>
      <c r="G3206" s="12" t="str">
        <f>IF(A3206="","",IF(ISERROR(VLOOKUP(A3206,'entry data'!B:I,8,0)),"",VLOOKUP(A3206,'entry data'!B:I,7,0)))</f>
        <v/>
      </c>
      <c r="H3206" s="13" t="str">
        <f>IF(A3206="","",IF(B3206=1,VLOOKUP(A3206,'entry data'!B:D,3,0),I3205))</f>
        <v/>
      </c>
      <c r="I3206" s="14" t="str">
        <f>IF(A3206="","",IF(E3206="weekly",7,IF(E3206="fortnightly",14,IF(E3206="monthly",DATE(IF(MONTH(H3206)=12,YEAR(H3206)+1,YEAR(H3206)),VLOOKUP(MONTH(H3206),index!$D$2:$G$13,2,0),DAY(H3206)),
IF(E3206="quarterly",DATE(IF(MONTH(H3206)&gt;=10,YEAR(H3206)+1,YEAR(H3206)),VLOOKUP(MONTH(H3206),index!$D$2:$G$13,3,0),DAY(H3206)),
IF(E3206="halfyearly",DATE(IF(MONTH(H3206)&gt;=7,YEAR(H3206)+1,YEAR(H3206)),VLOOKUP(MONTH(H3206),index!$D$2:$G$13,4,0),DAY(H3206)),
DATE(YEAR(H3206)+1,MONTH(H3206),DAY(H3206)))))-H3206))+H3206)</f>
        <v/>
      </c>
      <c r="J3206" s="9" t="str">
        <f t="shared" si="316"/>
        <v/>
      </c>
      <c r="K3206" s="11" t="str">
        <f t="shared" si="317"/>
        <v/>
      </c>
      <c r="L3206" s="11" t="str">
        <f t="shared" si="318"/>
        <v/>
      </c>
      <c r="M3206" s="11" t="str">
        <f>IF(A3206="","",VLOOKUP(E3206,index!$A$1:$B$6,2,0)*K3206*G3206)</f>
        <v/>
      </c>
      <c r="N3206" s="11" t="str">
        <f>IF(A3206="","",-PMT(G3206*VLOOKUP(E3206,index!$A$1:$B$6,2,0),C3206,F3206,0,0))</f>
        <v/>
      </c>
      <c r="O3206" s="11" t="str">
        <f t="shared" si="319"/>
        <v/>
      </c>
      <c r="P3206" s="11" t="str">
        <f t="shared" si="320"/>
        <v/>
      </c>
    </row>
    <row r="3207" spans="1:16" x14ac:dyDescent="0.25">
      <c r="A3207" s="9" t="str">
        <f>IF(A3206="","",IF(B3206&lt;C3206,A3206,IF(A3206=MAX('entry data'!$B$8:$B$507),"",A3206+1)))</f>
        <v/>
      </c>
      <c r="B3207" s="9" t="str">
        <f t="shared" si="315"/>
        <v/>
      </c>
      <c r="C3207" s="9" t="str">
        <f>IF(ISERROR(VLOOKUP(A3207,'entry data'!B:G,6,0)),"",VLOOKUP(A3207,'entry data'!B:G,6,0))</f>
        <v/>
      </c>
      <c r="D3207" s="9" t="str">
        <f>IF(ISERROR(VLOOKUP(A3207,'entry data'!B:C,2,0)),"",VLOOKUP(A3207,'entry data'!B:C,2,0))</f>
        <v/>
      </c>
      <c r="E3207" s="9" t="str">
        <f>IF(ISERROR(VLOOKUP(A3207,'entry data'!B:E,4,0)),"",VLOOKUP(A3207,'entry data'!B:E,4,0))</f>
        <v/>
      </c>
      <c r="F3207" s="11" t="str">
        <f>IF(A3207="","",IF(ISERROR(VLOOKUP(A3207,'entry data'!B:F,5,0)),"",VLOOKUP(A3207,'entry data'!B:F,5,0)))</f>
        <v/>
      </c>
      <c r="G3207" s="12" t="str">
        <f>IF(A3207="","",IF(ISERROR(VLOOKUP(A3207,'entry data'!B:I,8,0)),"",VLOOKUP(A3207,'entry data'!B:I,7,0)))</f>
        <v/>
      </c>
      <c r="H3207" s="13" t="str">
        <f>IF(A3207="","",IF(B3207=1,VLOOKUP(A3207,'entry data'!B:D,3,0),I3206))</f>
        <v/>
      </c>
      <c r="I3207" s="14" t="str">
        <f>IF(A3207="","",IF(E3207="weekly",7,IF(E3207="fortnightly",14,IF(E3207="monthly",DATE(IF(MONTH(H3207)=12,YEAR(H3207)+1,YEAR(H3207)),VLOOKUP(MONTH(H3207),index!$D$2:$G$13,2,0),DAY(H3207)),
IF(E3207="quarterly",DATE(IF(MONTH(H3207)&gt;=10,YEAR(H3207)+1,YEAR(H3207)),VLOOKUP(MONTH(H3207),index!$D$2:$G$13,3,0),DAY(H3207)),
IF(E3207="halfyearly",DATE(IF(MONTH(H3207)&gt;=7,YEAR(H3207)+1,YEAR(H3207)),VLOOKUP(MONTH(H3207),index!$D$2:$G$13,4,0),DAY(H3207)),
DATE(YEAR(H3207)+1,MONTH(H3207),DAY(H3207)))))-H3207))+H3207)</f>
        <v/>
      </c>
      <c r="J3207" s="9" t="str">
        <f t="shared" si="316"/>
        <v/>
      </c>
      <c r="K3207" s="11" t="str">
        <f t="shared" si="317"/>
        <v/>
      </c>
      <c r="L3207" s="11" t="str">
        <f t="shared" si="318"/>
        <v/>
      </c>
      <c r="M3207" s="11" t="str">
        <f>IF(A3207="","",VLOOKUP(E3207,index!$A$1:$B$6,2,0)*K3207*G3207)</f>
        <v/>
      </c>
      <c r="N3207" s="11" t="str">
        <f>IF(A3207="","",-PMT(G3207*VLOOKUP(E3207,index!$A$1:$B$6,2,0),C3207,F3207,0,0))</f>
        <v/>
      </c>
      <c r="O3207" s="11" t="str">
        <f t="shared" si="319"/>
        <v/>
      </c>
      <c r="P3207" s="11" t="str">
        <f t="shared" si="320"/>
        <v/>
      </c>
    </row>
    <row r="3208" spans="1:16" x14ac:dyDescent="0.25">
      <c r="A3208" s="9" t="str">
        <f>IF(A3207="","",IF(B3207&lt;C3207,A3207,IF(A3207=MAX('entry data'!$B$8:$B$507),"",A3207+1)))</f>
        <v/>
      </c>
      <c r="B3208" s="9" t="str">
        <f t="shared" si="315"/>
        <v/>
      </c>
      <c r="C3208" s="9" t="str">
        <f>IF(ISERROR(VLOOKUP(A3208,'entry data'!B:G,6,0)),"",VLOOKUP(A3208,'entry data'!B:G,6,0))</f>
        <v/>
      </c>
      <c r="D3208" s="9" t="str">
        <f>IF(ISERROR(VLOOKUP(A3208,'entry data'!B:C,2,0)),"",VLOOKUP(A3208,'entry data'!B:C,2,0))</f>
        <v/>
      </c>
      <c r="E3208" s="9" t="str">
        <f>IF(ISERROR(VLOOKUP(A3208,'entry data'!B:E,4,0)),"",VLOOKUP(A3208,'entry data'!B:E,4,0))</f>
        <v/>
      </c>
      <c r="F3208" s="11" t="str">
        <f>IF(A3208="","",IF(ISERROR(VLOOKUP(A3208,'entry data'!B:F,5,0)),"",VLOOKUP(A3208,'entry data'!B:F,5,0)))</f>
        <v/>
      </c>
      <c r="G3208" s="12" t="str">
        <f>IF(A3208="","",IF(ISERROR(VLOOKUP(A3208,'entry data'!B:I,8,0)),"",VLOOKUP(A3208,'entry data'!B:I,7,0)))</f>
        <v/>
      </c>
      <c r="H3208" s="13" t="str">
        <f>IF(A3208="","",IF(B3208=1,VLOOKUP(A3208,'entry data'!B:D,3,0),I3207))</f>
        <v/>
      </c>
      <c r="I3208" s="14" t="str">
        <f>IF(A3208="","",IF(E3208="weekly",7,IF(E3208="fortnightly",14,IF(E3208="monthly",DATE(IF(MONTH(H3208)=12,YEAR(H3208)+1,YEAR(H3208)),VLOOKUP(MONTH(H3208),index!$D$2:$G$13,2,0),DAY(H3208)),
IF(E3208="quarterly",DATE(IF(MONTH(H3208)&gt;=10,YEAR(H3208)+1,YEAR(H3208)),VLOOKUP(MONTH(H3208),index!$D$2:$G$13,3,0),DAY(H3208)),
IF(E3208="halfyearly",DATE(IF(MONTH(H3208)&gt;=7,YEAR(H3208)+1,YEAR(H3208)),VLOOKUP(MONTH(H3208),index!$D$2:$G$13,4,0),DAY(H3208)),
DATE(YEAR(H3208)+1,MONTH(H3208),DAY(H3208)))))-H3208))+H3208)</f>
        <v/>
      </c>
      <c r="J3208" s="9" t="str">
        <f t="shared" si="316"/>
        <v/>
      </c>
      <c r="K3208" s="11" t="str">
        <f t="shared" si="317"/>
        <v/>
      </c>
      <c r="L3208" s="11" t="str">
        <f t="shared" si="318"/>
        <v/>
      </c>
      <c r="M3208" s="11" t="str">
        <f>IF(A3208="","",VLOOKUP(E3208,index!$A$1:$B$6,2,0)*K3208*G3208)</f>
        <v/>
      </c>
      <c r="N3208" s="11" t="str">
        <f>IF(A3208="","",-PMT(G3208*VLOOKUP(E3208,index!$A$1:$B$6,2,0),C3208,F3208,0,0))</f>
        <v/>
      </c>
      <c r="O3208" s="11" t="str">
        <f t="shared" si="319"/>
        <v/>
      </c>
      <c r="P3208" s="11" t="str">
        <f t="shared" si="320"/>
        <v/>
      </c>
    </row>
    <row r="3209" spans="1:16" x14ac:dyDescent="0.25">
      <c r="A3209" s="9" t="str">
        <f>IF(A3208="","",IF(B3208&lt;C3208,A3208,IF(A3208=MAX('entry data'!$B$8:$B$507),"",A3208+1)))</f>
        <v/>
      </c>
      <c r="B3209" s="9" t="str">
        <f t="shared" si="315"/>
        <v/>
      </c>
      <c r="C3209" s="9" t="str">
        <f>IF(ISERROR(VLOOKUP(A3209,'entry data'!B:G,6,0)),"",VLOOKUP(A3209,'entry data'!B:G,6,0))</f>
        <v/>
      </c>
      <c r="D3209" s="9" t="str">
        <f>IF(ISERROR(VLOOKUP(A3209,'entry data'!B:C,2,0)),"",VLOOKUP(A3209,'entry data'!B:C,2,0))</f>
        <v/>
      </c>
      <c r="E3209" s="9" t="str">
        <f>IF(ISERROR(VLOOKUP(A3209,'entry data'!B:E,4,0)),"",VLOOKUP(A3209,'entry data'!B:E,4,0))</f>
        <v/>
      </c>
      <c r="F3209" s="11" t="str">
        <f>IF(A3209="","",IF(ISERROR(VLOOKUP(A3209,'entry data'!B:F,5,0)),"",VLOOKUP(A3209,'entry data'!B:F,5,0)))</f>
        <v/>
      </c>
      <c r="G3209" s="12" t="str">
        <f>IF(A3209="","",IF(ISERROR(VLOOKUP(A3209,'entry data'!B:I,8,0)),"",VLOOKUP(A3209,'entry data'!B:I,7,0)))</f>
        <v/>
      </c>
      <c r="H3209" s="13" t="str">
        <f>IF(A3209="","",IF(B3209=1,VLOOKUP(A3209,'entry data'!B:D,3,0),I3208))</f>
        <v/>
      </c>
      <c r="I3209" s="14" t="str">
        <f>IF(A3209="","",IF(E3209="weekly",7,IF(E3209="fortnightly",14,IF(E3209="monthly",DATE(IF(MONTH(H3209)=12,YEAR(H3209)+1,YEAR(H3209)),VLOOKUP(MONTH(H3209),index!$D$2:$G$13,2,0),DAY(H3209)),
IF(E3209="quarterly",DATE(IF(MONTH(H3209)&gt;=10,YEAR(H3209)+1,YEAR(H3209)),VLOOKUP(MONTH(H3209),index!$D$2:$G$13,3,0),DAY(H3209)),
IF(E3209="halfyearly",DATE(IF(MONTH(H3209)&gt;=7,YEAR(H3209)+1,YEAR(H3209)),VLOOKUP(MONTH(H3209),index!$D$2:$G$13,4,0),DAY(H3209)),
DATE(YEAR(H3209)+1,MONTH(H3209),DAY(H3209)))))-H3209))+H3209)</f>
        <v/>
      </c>
      <c r="J3209" s="9" t="str">
        <f t="shared" si="316"/>
        <v/>
      </c>
      <c r="K3209" s="11" t="str">
        <f t="shared" si="317"/>
        <v/>
      </c>
      <c r="L3209" s="11" t="str">
        <f t="shared" si="318"/>
        <v/>
      </c>
      <c r="M3209" s="11" t="str">
        <f>IF(A3209="","",VLOOKUP(E3209,index!$A$1:$B$6,2,0)*K3209*G3209)</f>
        <v/>
      </c>
      <c r="N3209" s="11" t="str">
        <f>IF(A3209="","",-PMT(G3209*VLOOKUP(E3209,index!$A$1:$B$6,2,0),C3209,F3209,0,0))</f>
        <v/>
      </c>
      <c r="O3209" s="11" t="str">
        <f t="shared" si="319"/>
        <v/>
      </c>
      <c r="P3209" s="11" t="str">
        <f t="shared" si="320"/>
        <v/>
      </c>
    </row>
    <row r="3210" spans="1:16" x14ac:dyDescent="0.25">
      <c r="A3210" s="9" t="str">
        <f>IF(A3209="","",IF(B3209&lt;C3209,A3209,IF(A3209=MAX('entry data'!$B$8:$B$507),"",A3209+1)))</f>
        <v/>
      </c>
      <c r="B3210" s="9" t="str">
        <f t="shared" si="315"/>
        <v/>
      </c>
      <c r="C3210" s="9" t="str">
        <f>IF(ISERROR(VLOOKUP(A3210,'entry data'!B:G,6,0)),"",VLOOKUP(A3210,'entry data'!B:G,6,0))</f>
        <v/>
      </c>
      <c r="D3210" s="9" t="str">
        <f>IF(ISERROR(VLOOKUP(A3210,'entry data'!B:C,2,0)),"",VLOOKUP(A3210,'entry data'!B:C,2,0))</f>
        <v/>
      </c>
      <c r="E3210" s="9" t="str">
        <f>IF(ISERROR(VLOOKUP(A3210,'entry data'!B:E,4,0)),"",VLOOKUP(A3210,'entry data'!B:E,4,0))</f>
        <v/>
      </c>
      <c r="F3210" s="11" t="str">
        <f>IF(A3210="","",IF(ISERROR(VLOOKUP(A3210,'entry data'!B:F,5,0)),"",VLOOKUP(A3210,'entry data'!B:F,5,0)))</f>
        <v/>
      </c>
      <c r="G3210" s="12" t="str">
        <f>IF(A3210="","",IF(ISERROR(VLOOKUP(A3210,'entry data'!B:I,8,0)),"",VLOOKUP(A3210,'entry data'!B:I,7,0)))</f>
        <v/>
      </c>
      <c r="H3210" s="13" t="str">
        <f>IF(A3210="","",IF(B3210=1,VLOOKUP(A3210,'entry data'!B:D,3,0),I3209))</f>
        <v/>
      </c>
      <c r="I3210" s="14" t="str">
        <f>IF(A3210="","",IF(E3210="weekly",7,IF(E3210="fortnightly",14,IF(E3210="monthly",DATE(IF(MONTH(H3210)=12,YEAR(H3210)+1,YEAR(H3210)),VLOOKUP(MONTH(H3210),index!$D$2:$G$13,2,0),DAY(H3210)),
IF(E3210="quarterly",DATE(IF(MONTH(H3210)&gt;=10,YEAR(H3210)+1,YEAR(H3210)),VLOOKUP(MONTH(H3210),index!$D$2:$G$13,3,0),DAY(H3210)),
IF(E3210="halfyearly",DATE(IF(MONTH(H3210)&gt;=7,YEAR(H3210)+1,YEAR(H3210)),VLOOKUP(MONTH(H3210),index!$D$2:$G$13,4,0),DAY(H3210)),
DATE(YEAR(H3210)+1,MONTH(H3210),DAY(H3210)))))-H3210))+H3210)</f>
        <v/>
      </c>
      <c r="J3210" s="9" t="str">
        <f t="shared" si="316"/>
        <v/>
      </c>
      <c r="K3210" s="11" t="str">
        <f t="shared" si="317"/>
        <v/>
      </c>
      <c r="L3210" s="11" t="str">
        <f t="shared" si="318"/>
        <v/>
      </c>
      <c r="M3210" s="11" t="str">
        <f>IF(A3210="","",VLOOKUP(E3210,index!$A$1:$B$6,2,0)*K3210*G3210)</f>
        <v/>
      </c>
      <c r="N3210" s="11" t="str">
        <f>IF(A3210="","",-PMT(G3210*VLOOKUP(E3210,index!$A$1:$B$6,2,0),C3210,F3210,0,0))</f>
        <v/>
      </c>
      <c r="O3210" s="11" t="str">
        <f t="shared" si="319"/>
        <v/>
      </c>
      <c r="P3210" s="11" t="str">
        <f t="shared" si="320"/>
        <v/>
      </c>
    </row>
    <row r="3211" spans="1:16" x14ac:dyDescent="0.25">
      <c r="A3211" s="9" t="str">
        <f>IF(A3210="","",IF(B3210&lt;C3210,A3210,IF(A3210=MAX('entry data'!$B$8:$B$507),"",A3210+1)))</f>
        <v/>
      </c>
      <c r="B3211" s="9" t="str">
        <f t="shared" si="315"/>
        <v/>
      </c>
      <c r="C3211" s="9" t="str">
        <f>IF(ISERROR(VLOOKUP(A3211,'entry data'!B:G,6,0)),"",VLOOKUP(A3211,'entry data'!B:G,6,0))</f>
        <v/>
      </c>
      <c r="D3211" s="9" t="str">
        <f>IF(ISERROR(VLOOKUP(A3211,'entry data'!B:C,2,0)),"",VLOOKUP(A3211,'entry data'!B:C,2,0))</f>
        <v/>
      </c>
      <c r="E3211" s="9" t="str">
        <f>IF(ISERROR(VLOOKUP(A3211,'entry data'!B:E,4,0)),"",VLOOKUP(A3211,'entry data'!B:E,4,0))</f>
        <v/>
      </c>
      <c r="F3211" s="11" t="str">
        <f>IF(A3211="","",IF(ISERROR(VLOOKUP(A3211,'entry data'!B:F,5,0)),"",VLOOKUP(A3211,'entry data'!B:F,5,0)))</f>
        <v/>
      </c>
      <c r="G3211" s="12" t="str">
        <f>IF(A3211="","",IF(ISERROR(VLOOKUP(A3211,'entry data'!B:I,8,0)),"",VLOOKUP(A3211,'entry data'!B:I,7,0)))</f>
        <v/>
      </c>
      <c r="H3211" s="13" t="str">
        <f>IF(A3211="","",IF(B3211=1,VLOOKUP(A3211,'entry data'!B:D,3,0),I3210))</f>
        <v/>
      </c>
      <c r="I3211" s="14" t="str">
        <f>IF(A3211="","",IF(E3211="weekly",7,IF(E3211="fortnightly",14,IF(E3211="monthly",DATE(IF(MONTH(H3211)=12,YEAR(H3211)+1,YEAR(H3211)),VLOOKUP(MONTH(H3211),index!$D$2:$G$13,2,0),DAY(H3211)),
IF(E3211="quarterly",DATE(IF(MONTH(H3211)&gt;=10,YEAR(H3211)+1,YEAR(H3211)),VLOOKUP(MONTH(H3211),index!$D$2:$G$13,3,0),DAY(H3211)),
IF(E3211="halfyearly",DATE(IF(MONTH(H3211)&gt;=7,YEAR(H3211)+1,YEAR(H3211)),VLOOKUP(MONTH(H3211),index!$D$2:$G$13,4,0),DAY(H3211)),
DATE(YEAR(H3211)+1,MONTH(H3211),DAY(H3211)))))-H3211))+H3211)</f>
        <v/>
      </c>
      <c r="J3211" s="9" t="str">
        <f t="shared" si="316"/>
        <v/>
      </c>
      <c r="K3211" s="11" t="str">
        <f t="shared" si="317"/>
        <v/>
      </c>
      <c r="L3211" s="11" t="str">
        <f t="shared" si="318"/>
        <v/>
      </c>
      <c r="M3211" s="11" t="str">
        <f>IF(A3211="","",VLOOKUP(E3211,index!$A$1:$B$6,2,0)*K3211*G3211)</f>
        <v/>
      </c>
      <c r="N3211" s="11" t="str">
        <f>IF(A3211="","",-PMT(G3211*VLOOKUP(E3211,index!$A$1:$B$6,2,0),C3211,F3211,0,0))</f>
        <v/>
      </c>
      <c r="O3211" s="11" t="str">
        <f t="shared" si="319"/>
        <v/>
      </c>
      <c r="P3211" s="11" t="str">
        <f t="shared" si="320"/>
        <v/>
      </c>
    </row>
    <row r="3212" spans="1:16" x14ac:dyDescent="0.25">
      <c r="A3212" s="9" t="str">
        <f>IF(A3211="","",IF(B3211&lt;C3211,A3211,IF(A3211=MAX('entry data'!$B$8:$B$507),"",A3211+1)))</f>
        <v/>
      </c>
      <c r="B3212" s="9" t="str">
        <f t="shared" si="315"/>
        <v/>
      </c>
      <c r="C3212" s="9" t="str">
        <f>IF(ISERROR(VLOOKUP(A3212,'entry data'!B:G,6,0)),"",VLOOKUP(A3212,'entry data'!B:G,6,0))</f>
        <v/>
      </c>
      <c r="D3212" s="9" t="str">
        <f>IF(ISERROR(VLOOKUP(A3212,'entry data'!B:C,2,0)),"",VLOOKUP(A3212,'entry data'!B:C,2,0))</f>
        <v/>
      </c>
      <c r="E3212" s="9" t="str">
        <f>IF(ISERROR(VLOOKUP(A3212,'entry data'!B:E,4,0)),"",VLOOKUP(A3212,'entry data'!B:E,4,0))</f>
        <v/>
      </c>
      <c r="F3212" s="11" t="str">
        <f>IF(A3212="","",IF(ISERROR(VLOOKUP(A3212,'entry data'!B:F,5,0)),"",VLOOKUP(A3212,'entry data'!B:F,5,0)))</f>
        <v/>
      </c>
      <c r="G3212" s="12" t="str">
        <f>IF(A3212="","",IF(ISERROR(VLOOKUP(A3212,'entry data'!B:I,8,0)),"",VLOOKUP(A3212,'entry data'!B:I,7,0)))</f>
        <v/>
      </c>
      <c r="H3212" s="13" t="str">
        <f>IF(A3212="","",IF(B3212=1,VLOOKUP(A3212,'entry data'!B:D,3,0),I3211))</f>
        <v/>
      </c>
      <c r="I3212" s="14" t="str">
        <f>IF(A3212="","",IF(E3212="weekly",7,IF(E3212="fortnightly",14,IF(E3212="monthly",DATE(IF(MONTH(H3212)=12,YEAR(H3212)+1,YEAR(H3212)),VLOOKUP(MONTH(H3212),index!$D$2:$G$13,2,0),DAY(H3212)),
IF(E3212="quarterly",DATE(IF(MONTH(H3212)&gt;=10,YEAR(H3212)+1,YEAR(H3212)),VLOOKUP(MONTH(H3212),index!$D$2:$G$13,3,0),DAY(H3212)),
IF(E3212="halfyearly",DATE(IF(MONTH(H3212)&gt;=7,YEAR(H3212)+1,YEAR(H3212)),VLOOKUP(MONTH(H3212),index!$D$2:$G$13,4,0),DAY(H3212)),
DATE(YEAR(H3212)+1,MONTH(H3212),DAY(H3212)))))-H3212))+H3212)</f>
        <v/>
      </c>
      <c r="J3212" s="9" t="str">
        <f t="shared" si="316"/>
        <v/>
      </c>
      <c r="K3212" s="11" t="str">
        <f t="shared" si="317"/>
        <v/>
      </c>
      <c r="L3212" s="11" t="str">
        <f t="shared" si="318"/>
        <v/>
      </c>
      <c r="M3212" s="11" t="str">
        <f>IF(A3212="","",VLOOKUP(E3212,index!$A$1:$B$6,2,0)*K3212*G3212)</f>
        <v/>
      </c>
      <c r="N3212" s="11" t="str">
        <f>IF(A3212="","",-PMT(G3212*VLOOKUP(E3212,index!$A$1:$B$6,2,0),C3212,F3212,0,0))</f>
        <v/>
      </c>
      <c r="O3212" s="11" t="str">
        <f t="shared" si="319"/>
        <v/>
      </c>
      <c r="P3212" s="11" t="str">
        <f t="shared" si="320"/>
        <v/>
      </c>
    </row>
    <row r="3213" spans="1:16" x14ac:dyDescent="0.25">
      <c r="A3213" s="9" t="str">
        <f>IF(A3212="","",IF(B3212&lt;C3212,A3212,IF(A3212=MAX('entry data'!$B$8:$B$507),"",A3212+1)))</f>
        <v/>
      </c>
      <c r="B3213" s="9" t="str">
        <f t="shared" si="315"/>
        <v/>
      </c>
      <c r="C3213" s="9" t="str">
        <f>IF(ISERROR(VLOOKUP(A3213,'entry data'!B:G,6,0)),"",VLOOKUP(A3213,'entry data'!B:G,6,0))</f>
        <v/>
      </c>
      <c r="D3213" s="9" t="str">
        <f>IF(ISERROR(VLOOKUP(A3213,'entry data'!B:C,2,0)),"",VLOOKUP(A3213,'entry data'!B:C,2,0))</f>
        <v/>
      </c>
      <c r="E3213" s="9" t="str">
        <f>IF(ISERROR(VLOOKUP(A3213,'entry data'!B:E,4,0)),"",VLOOKUP(A3213,'entry data'!B:E,4,0))</f>
        <v/>
      </c>
      <c r="F3213" s="11" t="str">
        <f>IF(A3213="","",IF(ISERROR(VLOOKUP(A3213,'entry data'!B:F,5,0)),"",VLOOKUP(A3213,'entry data'!B:F,5,0)))</f>
        <v/>
      </c>
      <c r="G3213" s="12" t="str">
        <f>IF(A3213="","",IF(ISERROR(VLOOKUP(A3213,'entry data'!B:I,8,0)),"",VLOOKUP(A3213,'entry data'!B:I,7,0)))</f>
        <v/>
      </c>
      <c r="H3213" s="13" t="str">
        <f>IF(A3213="","",IF(B3213=1,VLOOKUP(A3213,'entry data'!B:D,3,0),I3212))</f>
        <v/>
      </c>
      <c r="I3213" s="14" t="str">
        <f>IF(A3213="","",IF(E3213="weekly",7,IF(E3213="fortnightly",14,IF(E3213="monthly",DATE(IF(MONTH(H3213)=12,YEAR(H3213)+1,YEAR(H3213)),VLOOKUP(MONTH(H3213),index!$D$2:$G$13,2,0),DAY(H3213)),
IF(E3213="quarterly",DATE(IF(MONTH(H3213)&gt;=10,YEAR(H3213)+1,YEAR(H3213)),VLOOKUP(MONTH(H3213),index!$D$2:$G$13,3,0),DAY(H3213)),
IF(E3213="halfyearly",DATE(IF(MONTH(H3213)&gt;=7,YEAR(H3213)+1,YEAR(H3213)),VLOOKUP(MONTH(H3213),index!$D$2:$G$13,4,0),DAY(H3213)),
DATE(YEAR(H3213)+1,MONTH(H3213),DAY(H3213)))))-H3213))+H3213)</f>
        <v/>
      </c>
      <c r="J3213" s="9" t="str">
        <f t="shared" si="316"/>
        <v/>
      </c>
      <c r="K3213" s="11" t="str">
        <f t="shared" si="317"/>
        <v/>
      </c>
      <c r="L3213" s="11" t="str">
        <f t="shared" si="318"/>
        <v/>
      </c>
      <c r="M3213" s="11" t="str">
        <f>IF(A3213="","",VLOOKUP(E3213,index!$A$1:$B$6,2,0)*K3213*G3213)</f>
        <v/>
      </c>
      <c r="N3213" s="11" t="str">
        <f>IF(A3213="","",-PMT(G3213*VLOOKUP(E3213,index!$A$1:$B$6,2,0),C3213,F3213,0,0))</f>
        <v/>
      </c>
      <c r="O3213" s="11" t="str">
        <f t="shared" si="319"/>
        <v/>
      </c>
      <c r="P3213" s="11" t="str">
        <f t="shared" si="320"/>
        <v/>
      </c>
    </row>
    <row r="3214" spans="1:16" x14ac:dyDescent="0.25">
      <c r="A3214" s="9" t="str">
        <f>IF(A3213="","",IF(B3213&lt;C3213,A3213,IF(A3213=MAX('entry data'!$B$8:$B$507),"",A3213+1)))</f>
        <v/>
      </c>
      <c r="B3214" s="9" t="str">
        <f t="shared" si="315"/>
        <v/>
      </c>
      <c r="C3214" s="9" t="str">
        <f>IF(ISERROR(VLOOKUP(A3214,'entry data'!B:G,6,0)),"",VLOOKUP(A3214,'entry data'!B:G,6,0))</f>
        <v/>
      </c>
      <c r="D3214" s="9" t="str">
        <f>IF(ISERROR(VLOOKUP(A3214,'entry data'!B:C,2,0)),"",VLOOKUP(A3214,'entry data'!B:C,2,0))</f>
        <v/>
      </c>
      <c r="E3214" s="9" t="str">
        <f>IF(ISERROR(VLOOKUP(A3214,'entry data'!B:E,4,0)),"",VLOOKUP(A3214,'entry data'!B:E,4,0))</f>
        <v/>
      </c>
      <c r="F3214" s="11" t="str">
        <f>IF(A3214="","",IF(ISERROR(VLOOKUP(A3214,'entry data'!B:F,5,0)),"",VLOOKUP(A3214,'entry data'!B:F,5,0)))</f>
        <v/>
      </c>
      <c r="G3214" s="12" t="str">
        <f>IF(A3214="","",IF(ISERROR(VLOOKUP(A3214,'entry data'!B:I,8,0)),"",VLOOKUP(A3214,'entry data'!B:I,7,0)))</f>
        <v/>
      </c>
      <c r="H3214" s="13" t="str">
        <f>IF(A3214="","",IF(B3214=1,VLOOKUP(A3214,'entry data'!B:D,3,0),I3213))</f>
        <v/>
      </c>
      <c r="I3214" s="14" t="str">
        <f>IF(A3214="","",IF(E3214="weekly",7,IF(E3214="fortnightly",14,IF(E3214="monthly",DATE(IF(MONTH(H3214)=12,YEAR(H3214)+1,YEAR(H3214)),VLOOKUP(MONTH(H3214),index!$D$2:$G$13,2,0),DAY(H3214)),
IF(E3214="quarterly",DATE(IF(MONTH(H3214)&gt;=10,YEAR(H3214)+1,YEAR(H3214)),VLOOKUP(MONTH(H3214),index!$D$2:$G$13,3,0),DAY(H3214)),
IF(E3214="halfyearly",DATE(IF(MONTH(H3214)&gt;=7,YEAR(H3214)+1,YEAR(H3214)),VLOOKUP(MONTH(H3214),index!$D$2:$G$13,4,0),DAY(H3214)),
DATE(YEAR(H3214)+1,MONTH(H3214),DAY(H3214)))))-H3214))+H3214)</f>
        <v/>
      </c>
      <c r="J3214" s="9" t="str">
        <f t="shared" si="316"/>
        <v/>
      </c>
      <c r="K3214" s="11" t="str">
        <f t="shared" si="317"/>
        <v/>
      </c>
      <c r="L3214" s="11" t="str">
        <f t="shared" si="318"/>
        <v/>
      </c>
      <c r="M3214" s="11" t="str">
        <f>IF(A3214="","",VLOOKUP(E3214,index!$A$1:$B$6,2,0)*K3214*G3214)</f>
        <v/>
      </c>
      <c r="N3214" s="11" t="str">
        <f>IF(A3214="","",-PMT(G3214*VLOOKUP(E3214,index!$A$1:$B$6,2,0),C3214,F3214,0,0))</f>
        <v/>
      </c>
      <c r="O3214" s="11" t="str">
        <f t="shared" si="319"/>
        <v/>
      </c>
      <c r="P3214" s="11" t="str">
        <f t="shared" si="320"/>
        <v/>
      </c>
    </row>
    <row r="3215" spans="1:16" x14ac:dyDescent="0.25">
      <c r="A3215" s="9" t="str">
        <f>IF(A3214="","",IF(B3214&lt;C3214,A3214,IF(A3214=MAX('entry data'!$B$8:$B$507),"",A3214+1)))</f>
        <v/>
      </c>
      <c r="B3215" s="9" t="str">
        <f t="shared" si="315"/>
        <v/>
      </c>
      <c r="C3215" s="9" t="str">
        <f>IF(ISERROR(VLOOKUP(A3215,'entry data'!B:G,6,0)),"",VLOOKUP(A3215,'entry data'!B:G,6,0))</f>
        <v/>
      </c>
      <c r="D3215" s="9" t="str">
        <f>IF(ISERROR(VLOOKUP(A3215,'entry data'!B:C,2,0)),"",VLOOKUP(A3215,'entry data'!B:C,2,0))</f>
        <v/>
      </c>
      <c r="E3215" s="9" t="str">
        <f>IF(ISERROR(VLOOKUP(A3215,'entry data'!B:E,4,0)),"",VLOOKUP(A3215,'entry data'!B:E,4,0))</f>
        <v/>
      </c>
      <c r="F3215" s="11" t="str">
        <f>IF(A3215="","",IF(ISERROR(VLOOKUP(A3215,'entry data'!B:F,5,0)),"",VLOOKUP(A3215,'entry data'!B:F,5,0)))</f>
        <v/>
      </c>
      <c r="G3215" s="12" t="str">
        <f>IF(A3215="","",IF(ISERROR(VLOOKUP(A3215,'entry data'!B:I,8,0)),"",VLOOKUP(A3215,'entry data'!B:I,7,0)))</f>
        <v/>
      </c>
      <c r="H3215" s="13" t="str">
        <f>IF(A3215="","",IF(B3215=1,VLOOKUP(A3215,'entry data'!B:D,3,0),I3214))</f>
        <v/>
      </c>
      <c r="I3215" s="14" t="str">
        <f>IF(A3215="","",IF(E3215="weekly",7,IF(E3215="fortnightly",14,IF(E3215="monthly",DATE(IF(MONTH(H3215)=12,YEAR(H3215)+1,YEAR(H3215)),VLOOKUP(MONTH(H3215),index!$D$2:$G$13,2,0),DAY(H3215)),
IF(E3215="quarterly",DATE(IF(MONTH(H3215)&gt;=10,YEAR(H3215)+1,YEAR(H3215)),VLOOKUP(MONTH(H3215),index!$D$2:$G$13,3,0),DAY(H3215)),
IF(E3215="halfyearly",DATE(IF(MONTH(H3215)&gt;=7,YEAR(H3215)+1,YEAR(H3215)),VLOOKUP(MONTH(H3215),index!$D$2:$G$13,4,0),DAY(H3215)),
DATE(YEAR(H3215)+1,MONTH(H3215),DAY(H3215)))))-H3215))+H3215)</f>
        <v/>
      </c>
      <c r="J3215" s="9" t="str">
        <f t="shared" si="316"/>
        <v/>
      </c>
      <c r="K3215" s="11" t="str">
        <f t="shared" si="317"/>
        <v/>
      </c>
      <c r="L3215" s="11" t="str">
        <f t="shared" si="318"/>
        <v/>
      </c>
      <c r="M3215" s="11" t="str">
        <f>IF(A3215="","",VLOOKUP(E3215,index!$A$1:$B$6,2,0)*K3215*G3215)</f>
        <v/>
      </c>
      <c r="N3215" s="11" t="str">
        <f>IF(A3215="","",-PMT(G3215*VLOOKUP(E3215,index!$A$1:$B$6,2,0),C3215,F3215,0,0))</f>
        <v/>
      </c>
      <c r="O3215" s="11" t="str">
        <f t="shared" si="319"/>
        <v/>
      </c>
      <c r="P3215" s="11" t="str">
        <f t="shared" si="320"/>
        <v/>
      </c>
    </row>
    <row r="3216" spans="1:16" x14ac:dyDescent="0.25">
      <c r="A3216" s="9" t="str">
        <f>IF(A3215="","",IF(B3215&lt;C3215,A3215,IF(A3215=MAX('entry data'!$B$8:$B$507),"",A3215+1)))</f>
        <v/>
      </c>
      <c r="B3216" s="9" t="str">
        <f t="shared" si="315"/>
        <v/>
      </c>
      <c r="C3216" s="9" t="str">
        <f>IF(ISERROR(VLOOKUP(A3216,'entry data'!B:G,6,0)),"",VLOOKUP(A3216,'entry data'!B:G,6,0))</f>
        <v/>
      </c>
      <c r="D3216" s="9" t="str">
        <f>IF(ISERROR(VLOOKUP(A3216,'entry data'!B:C,2,0)),"",VLOOKUP(A3216,'entry data'!B:C,2,0))</f>
        <v/>
      </c>
      <c r="E3216" s="9" t="str">
        <f>IF(ISERROR(VLOOKUP(A3216,'entry data'!B:E,4,0)),"",VLOOKUP(A3216,'entry data'!B:E,4,0))</f>
        <v/>
      </c>
      <c r="F3216" s="11" t="str">
        <f>IF(A3216="","",IF(ISERROR(VLOOKUP(A3216,'entry data'!B:F,5,0)),"",VLOOKUP(A3216,'entry data'!B:F,5,0)))</f>
        <v/>
      </c>
      <c r="G3216" s="12" t="str">
        <f>IF(A3216="","",IF(ISERROR(VLOOKUP(A3216,'entry data'!B:I,8,0)),"",VLOOKUP(A3216,'entry data'!B:I,7,0)))</f>
        <v/>
      </c>
      <c r="H3216" s="13" t="str">
        <f>IF(A3216="","",IF(B3216=1,VLOOKUP(A3216,'entry data'!B:D,3,0),I3215))</f>
        <v/>
      </c>
      <c r="I3216" s="14" t="str">
        <f>IF(A3216="","",IF(E3216="weekly",7,IF(E3216="fortnightly",14,IF(E3216="monthly",DATE(IF(MONTH(H3216)=12,YEAR(H3216)+1,YEAR(H3216)),VLOOKUP(MONTH(H3216),index!$D$2:$G$13,2,0),DAY(H3216)),
IF(E3216="quarterly",DATE(IF(MONTH(H3216)&gt;=10,YEAR(H3216)+1,YEAR(H3216)),VLOOKUP(MONTH(H3216),index!$D$2:$G$13,3,0),DAY(H3216)),
IF(E3216="halfyearly",DATE(IF(MONTH(H3216)&gt;=7,YEAR(H3216)+1,YEAR(H3216)),VLOOKUP(MONTH(H3216),index!$D$2:$G$13,4,0),DAY(H3216)),
DATE(YEAR(H3216)+1,MONTH(H3216),DAY(H3216)))))-H3216))+H3216)</f>
        <v/>
      </c>
      <c r="J3216" s="9" t="str">
        <f t="shared" si="316"/>
        <v/>
      </c>
      <c r="K3216" s="11" t="str">
        <f t="shared" si="317"/>
        <v/>
      </c>
      <c r="L3216" s="11" t="str">
        <f t="shared" si="318"/>
        <v/>
      </c>
      <c r="M3216" s="11" t="str">
        <f>IF(A3216="","",VLOOKUP(E3216,index!$A$1:$B$6,2,0)*K3216*G3216)</f>
        <v/>
      </c>
      <c r="N3216" s="11" t="str">
        <f>IF(A3216="","",-PMT(G3216*VLOOKUP(E3216,index!$A$1:$B$6,2,0),C3216,F3216,0,0))</f>
        <v/>
      </c>
      <c r="O3216" s="11" t="str">
        <f t="shared" si="319"/>
        <v/>
      </c>
      <c r="P3216" s="11" t="str">
        <f t="shared" si="320"/>
        <v/>
      </c>
    </row>
    <row r="3217" spans="1:16" x14ac:dyDescent="0.25">
      <c r="A3217" s="9" t="str">
        <f>IF(A3216="","",IF(B3216&lt;C3216,A3216,IF(A3216=MAX('entry data'!$B$8:$B$507),"",A3216+1)))</f>
        <v/>
      </c>
      <c r="B3217" s="9" t="str">
        <f t="shared" si="315"/>
        <v/>
      </c>
      <c r="C3217" s="9" t="str">
        <f>IF(ISERROR(VLOOKUP(A3217,'entry data'!B:G,6,0)),"",VLOOKUP(A3217,'entry data'!B:G,6,0))</f>
        <v/>
      </c>
      <c r="D3217" s="9" t="str">
        <f>IF(ISERROR(VLOOKUP(A3217,'entry data'!B:C,2,0)),"",VLOOKUP(A3217,'entry data'!B:C,2,0))</f>
        <v/>
      </c>
      <c r="E3217" s="9" t="str">
        <f>IF(ISERROR(VLOOKUP(A3217,'entry data'!B:E,4,0)),"",VLOOKUP(A3217,'entry data'!B:E,4,0))</f>
        <v/>
      </c>
      <c r="F3217" s="11" t="str">
        <f>IF(A3217="","",IF(ISERROR(VLOOKUP(A3217,'entry data'!B:F,5,0)),"",VLOOKUP(A3217,'entry data'!B:F,5,0)))</f>
        <v/>
      </c>
      <c r="G3217" s="12" t="str">
        <f>IF(A3217="","",IF(ISERROR(VLOOKUP(A3217,'entry data'!B:I,8,0)),"",VLOOKUP(A3217,'entry data'!B:I,7,0)))</f>
        <v/>
      </c>
      <c r="H3217" s="13" t="str">
        <f>IF(A3217="","",IF(B3217=1,VLOOKUP(A3217,'entry data'!B:D,3,0),I3216))</f>
        <v/>
      </c>
      <c r="I3217" s="14" t="str">
        <f>IF(A3217="","",IF(E3217="weekly",7,IF(E3217="fortnightly",14,IF(E3217="monthly",DATE(IF(MONTH(H3217)=12,YEAR(H3217)+1,YEAR(H3217)),VLOOKUP(MONTH(H3217),index!$D$2:$G$13,2,0),DAY(H3217)),
IF(E3217="quarterly",DATE(IF(MONTH(H3217)&gt;=10,YEAR(H3217)+1,YEAR(H3217)),VLOOKUP(MONTH(H3217),index!$D$2:$G$13,3,0),DAY(H3217)),
IF(E3217="halfyearly",DATE(IF(MONTH(H3217)&gt;=7,YEAR(H3217)+1,YEAR(H3217)),VLOOKUP(MONTH(H3217),index!$D$2:$G$13,4,0),DAY(H3217)),
DATE(YEAR(H3217)+1,MONTH(H3217),DAY(H3217)))))-H3217))+H3217)</f>
        <v/>
      </c>
      <c r="J3217" s="9" t="str">
        <f t="shared" si="316"/>
        <v/>
      </c>
      <c r="K3217" s="11" t="str">
        <f t="shared" si="317"/>
        <v/>
      </c>
      <c r="L3217" s="11" t="str">
        <f t="shared" si="318"/>
        <v/>
      </c>
      <c r="M3217" s="11" t="str">
        <f>IF(A3217="","",VLOOKUP(E3217,index!$A$1:$B$6,2,0)*K3217*G3217)</f>
        <v/>
      </c>
      <c r="N3217" s="11" t="str">
        <f>IF(A3217="","",-PMT(G3217*VLOOKUP(E3217,index!$A$1:$B$6,2,0),C3217,F3217,0,0))</f>
        <v/>
      </c>
      <c r="O3217" s="11" t="str">
        <f t="shared" si="319"/>
        <v/>
      </c>
      <c r="P3217" s="11" t="str">
        <f t="shared" si="320"/>
        <v/>
      </c>
    </row>
    <row r="3218" spans="1:16" x14ac:dyDescent="0.25">
      <c r="A3218" s="9" t="str">
        <f>IF(A3217="","",IF(B3217&lt;C3217,A3217,IF(A3217=MAX('entry data'!$B$8:$B$507),"",A3217+1)))</f>
        <v/>
      </c>
      <c r="B3218" s="9" t="str">
        <f t="shared" si="315"/>
        <v/>
      </c>
      <c r="C3218" s="9" t="str">
        <f>IF(ISERROR(VLOOKUP(A3218,'entry data'!B:G,6,0)),"",VLOOKUP(A3218,'entry data'!B:G,6,0))</f>
        <v/>
      </c>
      <c r="D3218" s="9" t="str">
        <f>IF(ISERROR(VLOOKUP(A3218,'entry data'!B:C,2,0)),"",VLOOKUP(A3218,'entry data'!B:C,2,0))</f>
        <v/>
      </c>
      <c r="E3218" s="9" t="str">
        <f>IF(ISERROR(VLOOKUP(A3218,'entry data'!B:E,4,0)),"",VLOOKUP(A3218,'entry data'!B:E,4,0))</f>
        <v/>
      </c>
      <c r="F3218" s="11" t="str">
        <f>IF(A3218="","",IF(ISERROR(VLOOKUP(A3218,'entry data'!B:F,5,0)),"",VLOOKUP(A3218,'entry data'!B:F,5,0)))</f>
        <v/>
      </c>
      <c r="G3218" s="12" t="str">
        <f>IF(A3218="","",IF(ISERROR(VLOOKUP(A3218,'entry data'!B:I,8,0)),"",VLOOKUP(A3218,'entry data'!B:I,7,0)))</f>
        <v/>
      </c>
      <c r="H3218" s="13" t="str">
        <f>IF(A3218="","",IF(B3218=1,VLOOKUP(A3218,'entry data'!B:D,3,0),I3217))</f>
        <v/>
      </c>
      <c r="I3218" s="14" t="str">
        <f>IF(A3218="","",IF(E3218="weekly",7,IF(E3218="fortnightly",14,IF(E3218="monthly",DATE(IF(MONTH(H3218)=12,YEAR(H3218)+1,YEAR(H3218)),VLOOKUP(MONTH(H3218),index!$D$2:$G$13,2,0),DAY(H3218)),
IF(E3218="quarterly",DATE(IF(MONTH(H3218)&gt;=10,YEAR(H3218)+1,YEAR(H3218)),VLOOKUP(MONTH(H3218),index!$D$2:$G$13,3,0),DAY(H3218)),
IF(E3218="halfyearly",DATE(IF(MONTH(H3218)&gt;=7,YEAR(H3218)+1,YEAR(H3218)),VLOOKUP(MONTH(H3218),index!$D$2:$G$13,4,0),DAY(H3218)),
DATE(YEAR(H3218)+1,MONTH(H3218),DAY(H3218)))))-H3218))+H3218)</f>
        <v/>
      </c>
      <c r="J3218" s="9" t="str">
        <f t="shared" si="316"/>
        <v/>
      </c>
      <c r="K3218" s="11" t="str">
        <f t="shared" si="317"/>
        <v/>
      </c>
      <c r="L3218" s="11" t="str">
        <f t="shared" si="318"/>
        <v/>
      </c>
      <c r="M3218" s="11" t="str">
        <f>IF(A3218="","",VLOOKUP(E3218,index!$A$1:$B$6,2,0)*K3218*G3218)</f>
        <v/>
      </c>
      <c r="N3218" s="11" t="str">
        <f>IF(A3218="","",-PMT(G3218*VLOOKUP(E3218,index!$A$1:$B$6,2,0),C3218,F3218,0,0))</f>
        <v/>
      </c>
      <c r="O3218" s="11" t="str">
        <f t="shared" si="319"/>
        <v/>
      </c>
      <c r="P3218" s="11" t="str">
        <f t="shared" si="320"/>
        <v/>
      </c>
    </row>
    <row r="3219" spans="1:16" x14ac:dyDescent="0.25">
      <c r="A3219" s="9" t="str">
        <f>IF(A3218="","",IF(B3218&lt;C3218,A3218,IF(A3218=MAX('entry data'!$B$8:$B$507),"",A3218+1)))</f>
        <v/>
      </c>
      <c r="B3219" s="9" t="str">
        <f t="shared" si="315"/>
        <v/>
      </c>
      <c r="C3219" s="9" t="str">
        <f>IF(ISERROR(VLOOKUP(A3219,'entry data'!B:G,6,0)),"",VLOOKUP(A3219,'entry data'!B:G,6,0))</f>
        <v/>
      </c>
      <c r="D3219" s="9" t="str">
        <f>IF(ISERROR(VLOOKUP(A3219,'entry data'!B:C,2,0)),"",VLOOKUP(A3219,'entry data'!B:C,2,0))</f>
        <v/>
      </c>
      <c r="E3219" s="9" t="str">
        <f>IF(ISERROR(VLOOKUP(A3219,'entry data'!B:E,4,0)),"",VLOOKUP(A3219,'entry data'!B:E,4,0))</f>
        <v/>
      </c>
      <c r="F3219" s="11" t="str">
        <f>IF(A3219="","",IF(ISERROR(VLOOKUP(A3219,'entry data'!B:F,5,0)),"",VLOOKUP(A3219,'entry data'!B:F,5,0)))</f>
        <v/>
      </c>
      <c r="G3219" s="12" t="str">
        <f>IF(A3219="","",IF(ISERROR(VLOOKUP(A3219,'entry data'!B:I,8,0)),"",VLOOKUP(A3219,'entry data'!B:I,7,0)))</f>
        <v/>
      </c>
      <c r="H3219" s="13" t="str">
        <f>IF(A3219="","",IF(B3219=1,VLOOKUP(A3219,'entry data'!B:D,3,0),I3218))</f>
        <v/>
      </c>
      <c r="I3219" s="14" t="str">
        <f>IF(A3219="","",IF(E3219="weekly",7,IF(E3219="fortnightly",14,IF(E3219="monthly",DATE(IF(MONTH(H3219)=12,YEAR(H3219)+1,YEAR(H3219)),VLOOKUP(MONTH(H3219),index!$D$2:$G$13,2,0),DAY(H3219)),
IF(E3219="quarterly",DATE(IF(MONTH(H3219)&gt;=10,YEAR(H3219)+1,YEAR(H3219)),VLOOKUP(MONTH(H3219),index!$D$2:$G$13,3,0),DAY(H3219)),
IF(E3219="halfyearly",DATE(IF(MONTH(H3219)&gt;=7,YEAR(H3219)+1,YEAR(H3219)),VLOOKUP(MONTH(H3219),index!$D$2:$G$13,4,0),DAY(H3219)),
DATE(YEAR(H3219)+1,MONTH(H3219),DAY(H3219)))))-H3219))+H3219)</f>
        <v/>
      </c>
      <c r="J3219" s="9" t="str">
        <f t="shared" si="316"/>
        <v/>
      </c>
      <c r="K3219" s="11" t="str">
        <f t="shared" si="317"/>
        <v/>
      </c>
      <c r="L3219" s="11" t="str">
        <f t="shared" si="318"/>
        <v/>
      </c>
      <c r="M3219" s="11" t="str">
        <f>IF(A3219="","",VLOOKUP(E3219,index!$A$1:$B$6,2,0)*K3219*G3219)</f>
        <v/>
      </c>
      <c r="N3219" s="11" t="str">
        <f>IF(A3219="","",-PMT(G3219*VLOOKUP(E3219,index!$A$1:$B$6,2,0),C3219,F3219,0,0))</f>
        <v/>
      </c>
      <c r="O3219" s="11" t="str">
        <f t="shared" si="319"/>
        <v/>
      </c>
      <c r="P3219" s="11" t="str">
        <f t="shared" si="320"/>
        <v/>
      </c>
    </row>
    <row r="3220" spans="1:16" x14ac:dyDescent="0.25">
      <c r="A3220" s="9" t="str">
        <f>IF(A3219="","",IF(B3219&lt;C3219,A3219,IF(A3219=MAX('entry data'!$B$8:$B$507),"",A3219+1)))</f>
        <v/>
      </c>
      <c r="B3220" s="9" t="str">
        <f t="shared" si="315"/>
        <v/>
      </c>
      <c r="C3220" s="9" t="str">
        <f>IF(ISERROR(VLOOKUP(A3220,'entry data'!B:G,6,0)),"",VLOOKUP(A3220,'entry data'!B:G,6,0))</f>
        <v/>
      </c>
      <c r="D3220" s="9" t="str">
        <f>IF(ISERROR(VLOOKUP(A3220,'entry data'!B:C,2,0)),"",VLOOKUP(A3220,'entry data'!B:C,2,0))</f>
        <v/>
      </c>
      <c r="E3220" s="9" t="str">
        <f>IF(ISERROR(VLOOKUP(A3220,'entry data'!B:E,4,0)),"",VLOOKUP(A3220,'entry data'!B:E,4,0))</f>
        <v/>
      </c>
      <c r="F3220" s="11" t="str">
        <f>IF(A3220="","",IF(ISERROR(VLOOKUP(A3220,'entry data'!B:F,5,0)),"",VLOOKUP(A3220,'entry data'!B:F,5,0)))</f>
        <v/>
      </c>
      <c r="G3220" s="12" t="str">
        <f>IF(A3220="","",IF(ISERROR(VLOOKUP(A3220,'entry data'!B:I,8,0)),"",VLOOKUP(A3220,'entry data'!B:I,7,0)))</f>
        <v/>
      </c>
      <c r="H3220" s="13" t="str">
        <f>IF(A3220="","",IF(B3220=1,VLOOKUP(A3220,'entry data'!B:D,3,0),I3219))</f>
        <v/>
      </c>
      <c r="I3220" s="14" t="str">
        <f>IF(A3220="","",IF(E3220="weekly",7,IF(E3220="fortnightly",14,IF(E3220="monthly",DATE(IF(MONTH(H3220)=12,YEAR(H3220)+1,YEAR(H3220)),VLOOKUP(MONTH(H3220),index!$D$2:$G$13,2,0),DAY(H3220)),
IF(E3220="quarterly",DATE(IF(MONTH(H3220)&gt;=10,YEAR(H3220)+1,YEAR(H3220)),VLOOKUP(MONTH(H3220),index!$D$2:$G$13,3,0),DAY(H3220)),
IF(E3220="halfyearly",DATE(IF(MONTH(H3220)&gt;=7,YEAR(H3220)+1,YEAR(H3220)),VLOOKUP(MONTH(H3220),index!$D$2:$G$13,4,0),DAY(H3220)),
DATE(YEAR(H3220)+1,MONTH(H3220),DAY(H3220)))))-H3220))+H3220)</f>
        <v/>
      </c>
      <c r="J3220" s="9" t="str">
        <f t="shared" si="316"/>
        <v/>
      </c>
      <c r="K3220" s="11" t="str">
        <f t="shared" si="317"/>
        <v/>
      </c>
      <c r="L3220" s="11" t="str">
        <f t="shared" si="318"/>
        <v/>
      </c>
      <c r="M3220" s="11" t="str">
        <f>IF(A3220="","",VLOOKUP(E3220,index!$A$1:$B$6,2,0)*K3220*G3220)</f>
        <v/>
      </c>
      <c r="N3220" s="11" t="str">
        <f>IF(A3220="","",-PMT(G3220*VLOOKUP(E3220,index!$A$1:$B$6,2,0),C3220,F3220,0,0))</f>
        <v/>
      </c>
      <c r="O3220" s="11" t="str">
        <f t="shared" si="319"/>
        <v/>
      </c>
      <c r="P3220" s="11" t="str">
        <f t="shared" si="320"/>
        <v/>
      </c>
    </row>
    <row r="3221" spans="1:16" x14ac:dyDescent="0.25">
      <c r="A3221" s="9" t="str">
        <f>IF(A3220="","",IF(B3220&lt;C3220,A3220,IF(A3220=MAX('entry data'!$B$8:$B$507),"",A3220+1)))</f>
        <v/>
      </c>
      <c r="B3221" s="9" t="str">
        <f t="shared" si="315"/>
        <v/>
      </c>
      <c r="C3221" s="9" t="str">
        <f>IF(ISERROR(VLOOKUP(A3221,'entry data'!B:G,6,0)),"",VLOOKUP(A3221,'entry data'!B:G,6,0))</f>
        <v/>
      </c>
      <c r="D3221" s="9" t="str">
        <f>IF(ISERROR(VLOOKUP(A3221,'entry data'!B:C,2,0)),"",VLOOKUP(A3221,'entry data'!B:C,2,0))</f>
        <v/>
      </c>
      <c r="E3221" s="9" t="str">
        <f>IF(ISERROR(VLOOKUP(A3221,'entry data'!B:E,4,0)),"",VLOOKUP(A3221,'entry data'!B:E,4,0))</f>
        <v/>
      </c>
      <c r="F3221" s="11" t="str">
        <f>IF(A3221="","",IF(ISERROR(VLOOKUP(A3221,'entry data'!B:F,5,0)),"",VLOOKUP(A3221,'entry data'!B:F,5,0)))</f>
        <v/>
      </c>
      <c r="G3221" s="12" t="str">
        <f>IF(A3221="","",IF(ISERROR(VLOOKUP(A3221,'entry data'!B:I,8,0)),"",VLOOKUP(A3221,'entry data'!B:I,7,0)))</f>
        <v/>
      </c>
      <c r="H3221" s="13" t="str">
        <f>IF(A3221="","",IF(B3221=1,VLOOKUP(A3221,'entry data'!B:D,3,0),I3220))</f>
        <v/>
      </c>
      <c r="I3221" s="14" t="str">
        <f>IF(A3221="","",IF(E3221="weekly",7,IF(E3221="fortnightly",14,IF(E3221="monthly",DATE(IF(MONTH(H3221)=12,YEAR(H3221)+1,YEAR(H3221)),VLOOKUP(MONTH(H3221),index!$D$2:$G$13,2,0),DAY(H3221)),
IF(E3221="quarterly",DATE(IF(MONTH(H3221)&gt;=10,YEAR(H3221)+1,YEAR(H3221)),VLOOKUP(MONTH(H3221),index!$D$2:$G$13,3,0),DAY(H3221)),
IF(E3221="halfyearly",DATE(IF(MONTH(H3221)&gt;=7,YEAR(H3221)+1,YEAR(H3221)),VLOOKUP(MONTH(H3221),index!$D$2:$G$13,4,0),DAY(H3221)),
DATE(YEAR(H3221)+1,MONTH(H3221),DAY(H3221)))))-H3221))+H3221)</f>
        <v/>
      </c>
      <c r="J3221" s="9" t="str">
        <f t="shared" si="316"/>
        <v/>
      </c>
      <c r="K3221" s="11" t="str">
        <f t="shared" si="317"/>
        <v/>
      </c>
      <c r="L3221" s="11" t="str">
        <f t="shared" si="318"/>
        <v/>
      </c>
      <c r="M3221" s="11" t="str">
        <f>IF(A3221="","",VLOOKUP(E3221,index!$A$1:$B$6,2,0)*K3221*G3221)</f>
        <v/>
      </c>
      <c r="N3221" s="11" t="str">
        <f>IF(A3221="","",-PMT(G3221*VLOOKUP(E3221,index!$A$1:$B$6,2,0),C3221,F3221,0,0))</f>
        <v/>
      </c>
      <c r="O3221" s="11" t="str">
        <f t="shared" si="319"/>
        <v/>
      </c>
      <c r="P3221" s="11" t="str">
        <f t="shared" si="320"/>
        <v/>
      </c>
    </row>
    <row r="3222" spans="1:16" x14ac:dyDescent="0.25">
      <c r="A3222" s="9" t="str">
        <f>IF(A3221="","",IF(B3221&lt;C3221,A3221,IF(A3221=MAX('entry data'!$B$8:$B$507),"",A3221+1)))</f>
        <v/>
      </c>
      <c r="B3222" s="9" t="str">
        <f t="shared" si="315"/>
        <v/>
      </c>
      <c r="C3222" s="9" t="str">
        <f>IF(ISERROR(VLOOKUP(A3222,'entry data'!B:G,6,0)),"",VLOOKUP(A3222,'entry data'!B:G,6,0))</f>
        <v/>
      </c>
      <c r="D3222" s="9" t="str">
        <f>IF(ISERROR(VLOOKUP(A3222,'entry data'!B:C,2,0)),"",VLOOKUP(A3222,'entry data'!B:C,2,0))</f>
        <v/>
      </c>
      <c r="E3222" s="9" t="str">
        <f>IF(ISERROR(VLOOKUP(A3222,'entry data'!B:E,4,0)),"",VLOOKUP(A3222,'entry data'!B:E,4,0))</f>
        <v/>
      </c>
      <c r="F3222" s="11" t="str">
        <f>IF(A3222="","",IF(ISERROR(VLOOKUP(A3222,'entry data'!B:F,5,0)),"",VLOOKUP(A3222,'entry data'!B:F,5,0)))</f>
        <v/>
      </c>
      <c r="G3222" s="12" t="str">
        <f>IF(A3222="","",IF(ISERROR(VLOOKUP(A3222,'entry data'!B:I,8,0)),"",VLOOKUP(A3222,'entry data'!B:I,7,0)))</f>
        <v/>
      </c>
      <c r="H3222" s="13" t="str">
        <f>IF(A3222="","",IF(B3222=1,VLOOKUP(A3222,'entry data'!B:D,3,0),I3221))</f>
        <v/>
      </c>
      <c r="I3222" s="14" t="str">
        <f>IF(A3222="","",IF(E3222="weekly",7,IF(E3222="fortnightly",14,IF(E3222="monthly",DATE(IF(MONTH(H3222)=12,YEAR(H3222)+1,YEAR(H3222)),VLOOKUP(MONTH(H3222),index!$D$2:$G$13,2,0),DAY(H3222)),
IF(E3222="quarterly",DATE(IF(MONTH(H3222)&gt;=10,YEAR(H3222)+1,YEAR(H3222)),VLOOKUP(MONTH(H3222),index!$D$2:$G$13,3,0),DAY(H3222)),
IF(E3222="halfyearly",DATE(IF(MONTH(H3222)&gt;=7,YEAR(H3222)+1,YEAR(H3222)),VLOOKUP(MONTH(H3222),index!$D$2:$G$13,4,0),DAY(H3222)),
DATE(YEAR(H3222)+1,MONTH(H3222),DAY(H3222)))))-H3222))+H3222)</f>
        <v/>
      </c>
      <c r="J3222" s="9" t="str">
        <f t="shared" si="316"/>
        <v/>
      </c>
      <c r="K3222" s="11" t="str">
        <f t="shared" si="317"/>
        <v/>
      </c>
      <c r="L3222" s="11" t="str">
        <f t="shared" si="318"/>
        <v/>
      </c>
      <c r="M3222" s="11" t="str">
        <f>IF(A3222="","",VLOOKUP(E3222,index!$A$1:$B$6,2,0)*K3222*G3222)</f>
        <v/>
      </c>
      <c r="N3222" s="11" t="str">
        <f>IF(A3222="","",-PMT(G3222*VLOOKUP(E3222,index!$A$1:$B$6,2,0),C3222,F3222,0,0))</f>
        <v/>
      </c>
      <c r="O3222" s="11" t="str">
        <f t="shared" si="319"/>
        <v/>
      </c>
      <c r="P3222" s="11" t="str">
        <f t="shared" si="320"/>
        <v/>
      </c>
    </row>
    <row r="3223" spans="1:16" x14ac:dyDescent="0.25">
      <c r="A3223" s="9" t="str">
        <f>IF(A3222="","",IF(B3222&lt;C3222,A3222,IF(A3222=MAX('entry data'!$B$8:$B$507),"",A3222+1)))</f>
        <v/>
      </c>
      <c r="B3223" s="9" t="str">
        <f t="shared" ref="B3223:B3286" si="321">IF(A3223="","",IF(B3222=C3222,1,B3222+1))</f>
        <v/>
      </c>
      <c r="C3223" s="9" t="str">
        <f>IF(ISERROR(VLOOKUP(A3223,'entry data'!B:G,6,0)),"",VLOOKUP(A3223,'entry data'!B:G,6,0))</f>
        <v/>
      </c>
      <c r="D3223" s="9" t="str">
        <f>IF(ISERROR(VLOOKUP(A3223,'entry data'!B:C,2,0)),"",VLOOKUP(A3223,'entry data'!B:C,2,0))</f>
        <v/>
      </c>
      <c r="E3223" s="9" t="str">
        <f>IF(ISERROR(VLOOKUP(A3223,'entry data'!B:E,4,0)),"",VLOOKUP(A3223,'entry data'!B:E,4,0))</f>
        <v/>
      </c>
      <c r="F3223" s="11" t="str">
        <f>IF(A3223="","",IF(ISERROR(VLOOKUP(A3223,'entry data'!B:F,5,0)),"",VLOOKUP(A3223,'entry data'!B:F,5,0)))</f>
        <v/>
      </c>
      <c r="G3223" s="12" t="str">
        <f>IF(A3223="","",IF(ISERROR(VLOOKUP(A3223,'entry data'!B:I,8,0)),"",VLOOKUP(A3223,'entry data'!B:I,7,0)))</f>
        <v/>
      </c>
      <c r="H3223" s="13" t="str">
        <f>IF(A3223="","",IF(B3223=1,VLOOKUP(A3223,'entry data'!B:D,3,0),I3222))</f>
        <v/>
      </c>
      <c r="I3223" s="14" t="str">
        <f>IF(A3223="","",IF(E3223="weekly",7,IF(E3223="fortnightly",14,IF(E3223="monthly",DATE(IF(MONTH(H3223)=12,YEAR(H3223)+1,YEAR(H3223)),VLOOKUP(MONTH(H3223),index!$D$2:$G$13,2,0),DAY(H3223)),
IF(E3223="quarterly",DATE(IF(MONTH(H3223)&gt;=10,YEAR(H3223)+1,YEAR(H3223)),VLOOKUP(MONTH(H3223),index!$D$2:$G$13,3,0),DAY(H3223)),
IF(E3223="halfyearly",DATE(IF(MONTH(H3223)&gt;=7,YEAR(H3223)+1,YEAR(H3223)),VLOOKUP(MONTH(H3223),index!$D$2:$G$13,4,0),DAY(H3223)),
DATE(YEAR(H3223)+1,MONTH(H3223),DAY(H3223)))))-H3223))+H3223)</f>
        <v/>
      </c>
      <c r="J3223" s="9" t="str">
        <f t="shared" ref="J3223:J3286" si="322">IF(A3223="","",IF(MONTH(I3223)&lt;10,YEAR(I3223)&amp;"-0"&amp;MONTH(I3223),YEAR(I3223)&amp;"-"&amp;MONTH(I3223)))</f>
        <v/>
      </c>
      <c r="K3223" s="11" t="str">
        <f t="shared" ref="K3223:K3286" si="323">IF(A3223="","",IF(B3223=1,F3223,O3222))</f>
        <v/>
      </c>
      <c r="L3223" s="11" t="str">
        <f t="shared" ref="L3223:L3286" si="324">IF(A3223="","",N3223-M3223)</f>
        <v/>
      </c>
      <c r="M3223" s="11" t="str">
        <f>IF(A3223="","",VLOOKUP(E3223,index!$A$1:$B$6,2,0)*K3223*G3223)</f>
        <v/>
      </c>
      <c r="N3223" s="11" t="str">
        <f>IF(A3223="","",-PMT(G3223*VLOOKUP(E3223,index!$A$1:$B$6,2,0),C3223,F3223,0,0))</f>
        <v/>
      </c>
      <c r="O3223" s="11" t="str">
        <f t="shared" ref="O3223:O3286" si="325">IF(A3223="","",K3223-L3223)</f>
        <v/>
      </c>
      <c r="P3223" s="11" t="str">
        <f t="shared" si="320"/>
        <v/>
      </c>
    </row>
    <row r="3224" spans="1:16" x14ac:dyDescent="0.25">
      <c r="A3224" s="9" t="str">
        <f>IF(A3223="","",IF(B3223&lt;C3223,A3223,IF(A3223=MAX('entry data'!$B$8:$B$507),"",A3223+1)))</f>
        <v/>
      </c>
      <c r="B3224" s="9" t="str">
        <f t="shared" si="321"/>
        <v/>
      </c>
      <c r="C3224" s="9" t="str">
        <f>IF(ISERROR(VLOOKUP(A3224,'entry data'!B:G,6,0)),"",VLOOKUP(A3224,'entry data'!B:G,6,0))</f>
        <v/>
      </c>
      <c r="D3224" s="9" t="str">
        <f>IF(ISERROR(VLOOKUP(A3224,'entry data'!B:C,2,0)),"",VLOOKUP(A3224,'entry data'!B:C,2,0))</f>
        <v/>
      </c>
      <c r="E3224" s="9" t="str">
        <f>IF(ISERROR(VLOOKUP(A3224,'entry data'!B:E,4,0)),"",VLOOKUP(A3224,'entry data'!B:E,4,0))</f>
        <v/>
      </c>
      <c r="F3224" s="11" t="str">
        <f>IF(A3224="","",IF(ISERROR(VLOOKUP(A3224,'entry data'!B:F,5,0)),"",VLOOKUP(A3224,'entry data'!B:F,5,0)))</f>
        <v/>
      </c>
      <c r="G3224" s="12" t="str">
        <f>IF(A3224="","",IF(ISERROR(VLOOKUP(A3224,'entry data'!B:I,8,0)),"",VLOOKUP(A3224,'entry data'!B:I,7,0)))</f>
        <v/>
      </c>
      <c r="H3224" s="13" t="str">
        <f>IF(A3224="","",IF(B3224=1,VLOOKUP(A3224,'entry data'!B:D,3,0),I3223))</f>
        <v/>
      </c>
      <c r="I3224" s="14" t="str">
        <f>IF(A3224="","",IF(E3224="weekly",7,IF(E3224="fortnightly",14,IF(E3224="monthly",DATE(IF(MONTH(H3224)=12,YEAR(H3224)+1,YEAR(H3224)),VLOOKUP(MONTH(H3224),index!$D$2:$G$13,2,0),DAY(H3224)),
IF(E3224="quarterly",DATE(IF(MONTH(H3224)&gt;=10,YEAR(H3224)+1,YEAR(H3224)),VLOOKUP(MONTH(H3224),index!$D$2:$G$13,3,0),DAY(H3224)),
IF(E3224="halfyearly",DATE(IF(MONTH(H3224)&gt;=7,YEAR(H3224)+1,YEAR(H3224)),VLOOKUP(MONTH(H3224),index!$D$2:$G$13,4,0),DAY(H3224)),
DATE(YEAR(H3224)+1,MONTH(H3224),DAY(H3224)))))-H3224))+H3224)</f>
        <v/>
      </c>
      <c r="J3224" s="9" t="str">
        <f t="shared" si="322"/>
        <v/>
      </c>
      <c r="K3224" s="11" t="str">
        <f t="shared" si="323"/>
        <v/>
      </c>
      <c r="L3224" s="11" t="str">
        <f t="shared" si="324"/>
        <v/>
      </c>
      <c r="M3224" s="11" t="str">
        <f>IF(A3224="","",VLOOKUP(E3224,index!$A$1:$B$6,2,0)*K3224*G3224)</f>
        <v/>
      </c>
      <c r="N3224" s="11" t="str">
        <f>IF(A3224="","",-PMT(G3224*VLOOKUP(E3224,index!$A$1:$B$6,2,0),C3224,F3224,0,0))</f>
        <v/>
      </c>
      <c r="O3224" s="11" t="str">
        <f t="shared" si="325"/>
        <v/>
      </c>
      <c r="P3224" s="11" t="str">
        <f t="shared" si="320"/>
        <v/>
      </c>
    </row>
    <row r="3225" spans="1:16" x14ac:dyDescent="0.25">
      <c r="A3225" s="9" t="str">
        <f>IF(A3224="","",IF(B3224&lt;C3224,A3224,IF(A3224=MAX('entry data'!$B$8:$B$507),"",A3224+1)))</f>
        <v/>
      </c>
      <c r="B3225" s="9" t="str">
        <f t="shared" si="321"/>
        <v/>
      </c>
      <c r="C3225" s="9" t="str">
        <f>IF(ISERROR(VLOOKUP(A3225,'entry data'!B:G,6,0)),"",VLOOKUP(A3225,'entry data'!B:G,6,0))</f>
        <v/>
      </c>
      <c r="D3225" s="9" t="str">
        <f>IF(ISERROR(VLOOKUP(A3225,'entry data'!B:C,2,0)),"",VLOOKUP(A3225,'entry data'!B:C,2,0))</f>
        <v/>
      </c>
      <c r="E3225" s="9" t="str">
        <f>IF(ISERROR(VLOOKUP(A3225,'entry data'!B:E,4,0)),"",VLOOKUP(A3225,'entry data'!B:E,4,0))</f>
        <v/>
      </c>
      <c r="F3225" s="11" t="str">
        <f>IF(A3225="","",IF(ISERROR(VLOOKUP(A3225,'entry data'!B:F,5,0)),"",VLOOKUP(A3225,'entry data'!B:F,5,0)))</f>
        <v/>
      </c>
      <c r="G3225" s="12" t="str">
        <f>IF(A3225="","",IF(ISERROR(VLOOKUP(A3225,'entry data'!B:I,8,0)),"",VLOOKUP(A3225,'entry data'!B:I,7,0)))</f>
        <v/>
      </c>
      <c r="H3225" s="13" t="str">
        <f>IF(A3225="","",IF(B3225=1,VLOOKUP(A3225,'entry data'!B:D,3,0),I3224))</f>
        <v/>
      </c>
      <c r="I3225" s="14" t="str">
        <f>IF(A3225="","",IF(E3225="weekly",7,IF(E3225="fortnightly",14,IF(E3225="monthly",DATE(IF(MONTH(H3225)=12,YEAR(H3225)+1,YEAR(H3225)),VLOOKUP(MONTH(H3225),index!$D$2:$G$13,2,0),DAY(H3225)),
IF(E3225="quarterly",DATE(IF(MONTH(H3225)&gt;=10,YEAR(H3225)+1,YEAR(H3225)),VLOOKUP(MONTH(H3225),index!$D$2:$G$13,3,0),DAY(H3225)),
IF(E3225="halfyearly",DATE(IF(MONTH(H3225)&gt;=7,YEAR(H3225)+1,YEAR(H3225)),VLOOKUP(MONTH(H3225),index!$D$2:$G$13,4,0),DAY(H3225)),
DATE(YEAR(H3225)+1,MONTH(H3225),DAY(H3225)))))-H3225))+H3225)</f>
        <v/>
      </c>
      <c r="J3225" s="9" t="str">
        <f t="shared" si="322"/>
        <v/>
      </c>
      <c r="K3225" s="11" t="str">
        <f t="shared" si="323"/>
        <v/>
      </c>
      <c r="L3225" s="11" t="str">
        <f t="shared" si="324"/>
        <v/>
      </c>
      <c r="M3225" s="11" t="str">
        <f>IF(A3225="","",VLOOKUP(E3225,index!$A$1:$B$6,2,0)*K3225*G3225)</f>
        <v/>
      </c>
      <c r="N3225" s="11" t="str">
        <f>IF(A3225="","",-PMT(G3225*VLOOKUP(E3225,index!$A$1:$B$6,2,0),C3225,F3225,0,0))</f>
        <v/>
      </c>
      <c r="O3225" s="11" t="str">
        <f t="shared" si="325"/>
        <v/>
      </c>
      <c r="P3225" s="11" t="str">
        <f t="shared" si="320"/>
        <v/>
      </c>
    </row>
    <row r="3226" spans="1:16" x14ac:dyDescent="0.25">
      <c r="A3226" s="9" t="str">
        <f>IF(A3225="","",IF(B3225&lt;C3225,A3225,IF(A3225=MAX('entry data'!$B$8:$B$507),"",A3225+1)))</f>
        <v/>
      </c>
      <c r="B3226" s="9" t="str">
        <f t="shared" si="321"/>
        <v/>
      </c>
      <c r="C3226" s="9" t="str">
        <f>IF(ISERROR(VLOOKUP(A3226,'entry data'!B:G,6,0)),"",VLOOKUP(A3226,'entry data'!B:G,6,0))</f>
        <v/>
      </c>
      <c r="D3226" s="9" t="str">
        <f>IF(ISERROR(VLOOKUP(A3226,'entry data'!B:C,2,0)),"",VLOOKUP(A3226,'entry data'!B:C,2,0))</f>
        <v/>
      </c>
      <c r="E3226" s="9" t="str">
        <f>IF(ISERROR(VLOOKUP(A3226,'entry data'!B:E,4,0)),"",VLOOKUP(A3226,'entry data'!B:E,4,0))</f>
        <v/>
      </c>
      <c r="F3226" s="11" t="str">
        <f>IF(A3226="","",IF(ISERROR(VLOOKUP(A3226,'entry data'!B:F,5,0)),"",VLOOKUP(A3226,'entry data'!B:F,5,0)))</f>
        <v/>
      </c>
      <c r="G3226" s="12" t="str">
        <f>IF(A3226="","",IF(ISERROR(VLOOKUP(A3226,'entry data'!B:I,8,0)),"",VLOOKUP(A3226,'entry data'!B:I,7,0)))</f>
        <v/>
      </c>
      <c r="H3226" s="13" t="str">
        <f>IF(A3226="","",IF(B3226=1,VLOOKUP(A3226,'entry data'!B:D,3,0),I3225))</f>
        <v/>
      </c>
      <c r="I3226" s="14" t="str">
        <f>IF(A3226="","",IF(E3226="weekly",7,IF(E3226="fortnightly",14,IF(E3226="monthly",DATE(IF(MONTH(H3226)=12,YEAR(H3226)+1,YEAR(H3226)),VLOOKUP(MONTH(H3226),index!$D$2:$G$13,2,0),DAY(H3226)),
IF(E3226="quarterly",DATE(IF(MONTH(H3226)&gt;=10,YEAR(H3226)+1,YEAR(H3226)),VLOOKUP(MONTH(H3226),index!$D$2:$G$13,3,0),DAY(H3226)),
IF(E3226="halfyearly",DATE(IF(MONTH(H3226)&gt;=7,YEAR(H3226)+1,YEAR(H3226)),VLOOKUP(MONTH(H3226),index!$D$2:$G$13,4,0),DAY(H3226)),
DATE(YEAR(H3226)+1,MONTH(H3226),DAY(H3226)))))-H3226))+H3226)</f>
        <v/>
      </c>
      <c r="J3226" s="9" t="str">
        <f t="shared" si="322"/>
        <v/>
      </c>
      <c r="K3226" s="11" t="str">
        <f t="shared" si="323"/>
        <v/>
      </c>
      <c r="L3226" s="11" t="str">
        <f t="shared" si="324"/>
        <v/>
      </c>
      <c r="M3226" s="11" t="str">
        <f>IF(A3226="","",VLOOKUP(E3226,index!$A$1:$B$6,2,0)*K3226*G3226)</f>
        <v/>
      </c>
      <c r="N3226" s="11" t="str">
        <f>IF(A3226="","",-PMT(G3226*VLOOKUP(E3226,index!$A$1:$B$6,2,0),C3226,F3226,0,0))</f>
        <v/>
      </c>
      <c r="O3226" s="11" t="str">
        <f t="shared" si="325"/>
        <v/>
      </c>
      <c r="P3226" s="11" t="str">
        <f t="shared" si="320"/>
        <v/>
      </c>
    </row>
    <row r="3227" spans="1:16" x14ac:dyDescent="0.25">
      <c r="A3227" s="9" t="str">
        <f>IF(A3226="","",IF(B3226&lt;C3226,A3226,IF(A3226=MAX('entry data'!$B$8:$B$507),"",A3226+1)))</f>
        <v/>
      </c>
      <c r="B3227" s="9" t="str">
        <f t="shared" si="321"/>
        <v/>
      </c>
      <c r="C3227" s="9" t="str">
        <f>IF(ISERROR(VLOOKUP(A3227,'entry data'!B:G,6,0)),"",VLOOKUP(A3227,'entry data'!B:G,6,0))</f>
        <v/>
      </c>
      <c r="D3227" s="9" t="str">
        <f>IF(ISERROR(VLOOKUP(A3227,'entry data'!B:C,2,0)),"",VLOOKUP(A3227,'entry data'!B:C,2,0))</f>
        <v/>
      </c>
      <c r="E3227" s="9" t="str">
        <f>IF(ISERROR(VLOOKUP(A3227,'entry data'!B:E,4,0)),"",VLOOKUP(A3227,'entry data'!B:E,4,0))</f>
        <v/>
      </c>
      <c r="F3227" s="11" t="str">
        <f>IF(A3227="","",IF(ISERROR(VLOOKUP(A3227,'entry data'!B:F,5,0)),"",VLOOKUP(A3227,'entry data'!B:F,5,0)))</f>
        <v/>
      </c>
      <c r="G3227" s="12" t="str">
        <f>IF(A3227="","",IF(ISERROR(VLOOKUP(A3227,'entry data'!B:I,8,0)),"",VLOOKUP(A3227,'entry data'!B:I,7,0)))</f>
        <v/>
      </c>
      <c r="H3227" s="13" t="str">
        <f>IF(A3227="","",IF(B3227=1,VLOOKUP(A3227,'entry data'!B:D,3,0),I3226))</f>
        <v/>
      </c>
      <c r="I3227" s="14" t="str">
        <f>IF(A3227="","",IF(E3227="weekly",7,IF(E3227="fortnightly",14,IF(E3227="monthly",DATE(IF(MONTH(H3227)=12,YEAR(H3227)+1,YEAR(H3227)),VLOOKUP(MONTH(H3227),index!$D$2:$G$13,2,0),DAY(H3227)),
IF(E3227="quarterly",DATE(IF(MONTH(H3227)&gt;=10,YEAR(H3227)+1,YEAR(H3227)),VLOOKUP(MONTH(H3227),index!$D$2:$G$13,3,0),DAY(H3227)),
IF(E3227="halfyearly",DATE(IF(MONTH(H3227)&gt;=7,YEAR(H3227)+1,YEAR(H3227)),VLOOKUP(MONTH(H3227),index!$D$2:$G$13,4,0),DAY(H3227)),
DATE(YEAR(H3227)+1,MONTH(H3227),DAY(H3227)))))-H3227))+H3227)</f>
        <v/>
      </c>
      <c r="J3227" s="9" t="str">
        <f t="shared" si="322"/>
        <v/>
      </c>
      <c r="K3227" s="11" t="str">
        <f t="shared" si="323"/>
        <v/>
      </c>
      <c r="L3227" s="11" t="str">
        <f t="shared" si="324"/>
        <v/>
      </c>
      <c r="M3227" s="11" t="str">
        <f>IF(A3227="","",VLOOKUP(E3227,index!$A$1:$B$6,2,0)*K3227*G3227)</f>
        <v/>
      </c>
      <c r="N3227" s="11" t="str">
        <f>IF(A3227="","",-PMT(G3227*VLOOKUP(E3227,index!$A$1:$B$6,2,0),C3227,F3227,0,0))</f>
        <v/>
      </c>
      <c r="O3227" s="11" t="str">
        <f t="shared" si="325"/>
        <v/>
      </c>
      <c r="P3227" s="11" t="str">
        <f t="shared" si="320"/>
        <v/>
      </c>
    </row>
    <row r="3228" spans="1:16" x14ac:dyDescent="0.25">
      <c r="A3228" s="9" t="str">
        <f>IF(A3227="","",IF(B3227&lt;C3227,A3227,IF(A3227=MAX('entry data'!$B$8:$B$507),"",A3227+1)))</f>
        <v/>
      </c>
      <c r="B3228" s="9" t="str">
        <f t="shared" si="321"/>
        <v/>
      </c>
      <c r="C3228" s="9" t="str">
        <f>IF(ISERROR(VLOOKUP(A3228,'entry data'!B:G,6,0)),"",VLOOKUP(A3228,'entry data'!B:G,6,0))</f>
        <v/>
      </c>
      <c r="D3228" s="9" t="str">
        <f>IF(ISERROR(VLOOKUP(A3228,'entry data'!B:C,2,0)),"",VLOOKUP(A3228,'entry data'!B:C,2,0))</f>
        <v/>
      </c>
      <c r="E3228" s="9" t="str">
        <f>IF(ISERROR(VLOOKUP(A3228,'entry data'!B:E,4,0)),"",VLOOKUP(A3228,'entry data'!B:E,4,0))</f>
        <v/>
      </c>
      <c r="F3228" s="11" t="str">
        <f>IF(A3228="","",IF(ISERROR(VLOOKUP(A3228,'entry data'!B:F,5,0)),"",VLOOKUP(A3228,'entry data'!B:F,5,0)))</f>
        <v/>
      </c>
      <c r="G3228" s="12" t="str">
        <f>IF(A3228="","",IF(ISERROR(VLOOKUP(A3228,'entry data'!B:I,8,0)),"",VLOOKUP(A3228,'entry data'!B:I,7,0)))</f>
        <v/>
      </c>
      <c r="H3228" s="13" t="str">
        <f>IF(A3228="","",IF(B3228=1,VLOOKUP(A3228,'entry data'!B:D,3,0),I3227))</f>
        <v/>
      </c>
      <c r="I3228" s="14" t="str">
        <f>IF(A3228="","",IF(E3228="weekly",7,IF(E3228="fortnightly",14,IF(E3228="monthly",DATE(IF(MONTH(H3228)=12,YEAR(H3228)+1,YEAR(H3228)),VLOOKUP(MONTH(H3228),index!$D$2:$G$13,2,0),DAY(H3228)),
IF(E3228="quarterly",DATE(IF(MONTH(H3228)&gt;=10,YEAR(H3228)+1,YEAR(H3228)),VLOOKUP(MONTH(H3228),index!$D$2:$G$13,3,0),DAY(H3228)),
IF(E3228="halfyearly",DATE(IF(MONTH(H3228)&gt;=7,YEAR(H3228)+1,YEAR(H3228)),VLOOKUP(MONTH(H3228),index!$D$2:$G$13,4,0),DAY(H3228)),
DATE(YEAR(H3228)+1,MONTH(H3228),DAY(H3228)))))-H3228))+H3228)</f>
        <v/>
      </c>
      <c r="J3228" s="9" t="str">
        <f t="shared" si="322"/>
        <v/>
      </c>
      <c r="K3228" s="11" t="str">
        <f t="shared" si="323"/>
        <v/>
      </c>
      <c r="L3228" s="11" t="str">
        <f t="shared" si="324"/>
        <v/>
      </c>
      <c r="M3228" s="11" t="str">
        <f>IF(A3228="","",VLOOKUP(E3228,index!$A$1:$B$6,2,0)*K3228*G3228)</f>
        <v/>
      </c>
      <c r="N3228" s="11" t="str">
        <f>IF(A3228="","",-PMT(G3228*VLOOKUP(E3228,index!$A$1:$B$6,2,0),C3228,F3228,0,0))</f>
        <v/>
      </c>
      <c r="O3228" s="11" t="str">
        <f t="shared" si="325"/>
        <v/>
      </c>
      <c r="P3228" s="11" t="str">
        <f t="shared" si="320"/>
        <v/>
      </c>
    </row>
    <row r="3229" spans="1:16" x14ac:dyDescent="0.25">
      <c r="A3229" s="9" t="str">
        <f>IF(A3228="","",IF(B3228&lt;C3228,A3228,IF(A3228=MAX('entry data'!$B$8:$B$507),"",A3228+1)))</f>
        <v/>
      </c>
      <c r="B3229" s="9" t="str">
        <f t="shared" si="321"/>
        <v/>
      </c>
      <c r="C3229" s="9" t="str">
        <f>IF(ISERROR(VLOOKUP(A3229,'entry data'!B:G,6,0)),"",VLOOKUP(A3229,'entry data'!B:G,6,0))</f>
        <v/>
      </c>
      <c r="D3229" s="9" t="str">
        <f>IF(ISERROR(VLOOKUP(A3229,'entry data'!B:C,2,0)),"",VLOOKUP(A3229,'entry data'!B:C,2,0))</f>
        <v/>
      </c>
      <c r="E3229" s="9" t="str">
        <f>IF(ISERROR(VLOOKUP(A3229,'entry data'!B:E,4,0)),"",VLOOKUP(A3229,'entry data'!B:E,4,0))</f>
        <v/>
      </c>
      <c r="F3229" s="11" t="str">
        <f>IF(A3229="","",IF(ISERROR(VLOOKUP(A3229,'entry data'!B:F,5,0)),"",VLOOKUP(A3229,'entry data'!B:F,5,0)))</f>
        <v/>
      </c>
      <c r="G3229" s="12" t="str">
        <f>IF(A3229="","",IF(ISERROR(VLOOKUP(A3229,'entry data'!B:I,8,0)),"",VLOOKUP(A3229,'entry data'!B:I,7,0)))</f>
        <v/>
      </c>
      <c r="H3229" s="13" t="str">
        <f>IF(A3229="","",IF(B3229=1,VLOOKUP(A3229,'entry data'!B:D,3,0),I3228))</f>
        <v/>
      </c>
      <c r="I3229" s="14" t="str">
        <f>IF(A3229="","",IF(E3229="weekly",7,IF(E3229="fortnightly",14,IF(E3229="monthly",DATE(IF(MONTH(H3229)=12,YEAR(H3229)+1,YEAR(H3229)),VLOOKUP(MONTH(H3229),index!$D$2:$G$13,2,0),DAY(H3229)),
IF(E3229="quarterly",DATE(IF(MONTH(H3229)&gt;=10,YEAR(H3229)+1,YEAR(H3229)),VLOOKUP(MONTH(H3229),index!$D$2:$G$13,3,0),DAY(H3229)),
IF(E3229="halfyearly",DATE(IF(MONTH(H3229)&gt;=7,YEAR(H3229)+1,YEAR(H3229)),VLOOKUP(MONTH(H3229),index!$D$2:$G$13,4,0),DAY(H3229)),
DATE(YEAR(H3229)+1,MONTH(H3229),DAY(H3229)))))-H3229))+H3229)</f>
        <v/>
      </c>
      <c r="J3229" s="9" t="str">
        <f t="shared" si="322"/>
        <v/>
      </c>
      <c r="K3229" s="11" t="str">
        <f t="shared" si="323"/>
        <v/>
      </c>
      <c r="L3229" s="11" t="str">
        <f t="shared" si="324"/>
        <v/>
      </c>
      <c r="M3229" s="11" t="str">
        <f>IF(A3229="","",VLOOKUP(E3229,index!$A$1:$B$6,2,0)*K3229*G3229)</f>
        <v/>
      </c>
      <c r="N3229" s="11" t="str">
        <f>IF(A3229="","",-PMT(G3229*VLOOKUP(E3229,index!$A$1:$B$6,2,0),C3229,F3229,0,0))</f>
        <v/>
      </c>
      <c r="O3229" s="11" t="str">
        <f t="shared" si="325"/>
        <v/>
      </c>
      <c r="P3229" s="11" t="str">
        <f t="shared" si="320"/>
        <v/>
      </c>
    </row>
    <row r="3230" spans="1:16" x14ac:dyDescent="0.25">
      <c r="A3230" s="9" t="str">
        <f>IF(A3229="","",IF(B3229&lt;C3229,A3229,IF(A3229=MAX('entry data'!$B$8:$B$507),"",A3229+1)))</f>
        <v/>
      </c>
      <c r="B3230" s="9" t="str">
        <f t="shared" si="321"/>
        <v/>
      </c>
      <c r="C3230" s="9" t="str">
        <f>IF(ISERROR(VLOOKUP(A3230,'entry data'!B:G,6,0)),"",VLOOKUP(A3230,'entry data'!B:G,6,0))</f>
        <v/>
      </c>
      <c r="D3230" s="9" t="str">
        <f>IF(ISERROR(VLOOKUP(A3230,'entry data'!B:C,2,0)),"",VLOOKUP(A3230,'entry data'!B:C,2,0))</f>
        <v/>
      </c>
      <c r="E3230" s="9" t="str">
        <f>IF(ISERROR(VLOOKUP(A3230,'entry data'!B:E,4,0)),"",VLOOKUP(A3230,'entry data'!B:E,4,0))</f>
        <v/>
      </c>
      <c r="F3230" s="11" t="str">
        <f>IF(A3230="","",IF(ISERROR(VLOOKUP(A3230,'entry data'!B:F,5,0)),"",VLOOKUP(A3230,'entry data'!B:F,5,0)))</f>
        <v/>
      </c>
      <c r="G3230" s="12" t="str">
        <f>IF(A3230="","",IF(ISERROR(VLOOKUP(A3230,'entry data'!B:I,8,0)),"",VLOOKUP(A3230,'entry data'!B:I,7,0)))</f>
        <v/>
      </c>
      <c r="H3230" s="13" t="str">
        <f>IF(A3230="","",IF(B3230=1,VLOOKUP(A3230,'entry data'!B:D,3,0),I3229))</f>
        <v/>
      </c>
      <c r="I3230" s="14" t="str">
        <f>IF(A3230="","",IF(E3230="weekly",7,IF(E3230="fortnightly",14,IF(E3230="monthly",DATE(IF(MONTH(H3230)=12,YEAR(H3230)+1,YEAR(H3230)),VLOOKUP(MONTH(H3230),index!$D$2:$G$13,2,0),DAY(H3230)),
IF(E3230="quarterly",DATE(IF(MONTH(H3230)&gt;=10,YEAR(H3230)+1,YEAR(H3230)),VLOOKUP(MONTH(H3230),index!$D$2:$G$13,3,0),DAY(H3230)),
IF(E3230="halfyearly",DATE(IF(MONTH(H3230)&gt;=7,YEAR(H3230)+1,YEAR(H3230)),VLOOKUP(MONTH(H3230),index!$D$2:$G$13,4,0),DAY(H3230)),
DATE(YEAR(H3230)+1,MONTH(H3230),DAY(H3230)))))-H3230))+H3230)</f>
        <v/>
      </c>
      <c r="J3230" s="9" t="str">
        <f t="shared" si="322"/>
        <v/>
      </c>
      <c r="K3230" s="11" t="str">
        <f t="shared" si="323"/>
        <v/>
      </c>
      <c r="L3230" s="11" t="str">
        <f t="shared" si="324"/>
        <v/>
      </c>
      <c r="M3230" s="11" t="str">
        <f>IF(A3230="","",VLOOKUP(E3230,index!$A$1:$B$6,2,0)*K3230*G3230)</f>
        <v/>
      </c>
      <c r="N3230" s="11" t="str">
        <f>IF(A3230="","",-PMT(G3230*VLOOKUP(E3230,index!$A$1:$B$6,2,0),C3230,F3230,0,0))</f>
        <v/>
      </c>
      <c r="O3230" s="11" t="str">
        <f t="shared" si="325"/>
        <v/>
      </c>
      <c r="P3230" s="11" t="str">
        <f t="shared" si="320"/>
        <v/>
      </c>
    </row>
    <row r="3231" spans="1:16" x14ac:dyDescent="0.25">
      <c r="A3231" s="9" t="str">
        <f>IF(A3230="","",IF(B3230&lt;C3230,A3230,IF(A3230=MAX('entry data'!$B$8:$B$507),"",A3230+1)))</f>
        <v/>
      </c>
      <c r="B3231" s="9" t="str">
        <f t="shared" si="321"/>
        <v/>
      </c>
      <c r="C3231" s="9" t="str">
        <f>IF(ISERROR(VLOOKUP(A3231,'entry data'!B:G,6,0)),"",VLOOKUP(A3231,'entry data'!B:G,6,0))</f>
        <v/>
      </c>
      <c r="D3231" s="9" t="str">
        <f>IF(ISERROR(VLOOKUP(A3231,'entry data'!B:C,2,0)),"",VLOOKUP(A3231,'entry data'!B:C,2,0))</f>
        <v/>
      </c>
      <c r="E3231" s="9" t="str">
        <f>IF(ISERROR(VLOOKUP(A3231,'entry data'!B:E,4,0)),"",VLOOKUP(A3231,'entry data'!B:E,4,0))</f>
        <v/>
      </c>
      <c r="F3231" s="11" t="str">
        <f>IF(A3231="","",IF(ISERROR(VLOOKUP(A3231,'entry data'!B:F,5,0)),"",VLOOKUP(A3231,'entry data'!B:F,5,0)))</f>
        <v/>
      </c>
      <c r="G3231" s="12" t="str">
        <f>IF(A3231="","",IF(ISERROR(VLOOKUP(A3231,'entry data'!B:I,8,0)),"",VLOOKUP(A3231,'entry data'!B:I,7,0)))</f>
        <v/>
      </c>
      <c r="H3231" s="13" t="str">
        <f>IF(A3231="","",IF(B3231=1,VLOOKUP(A3231,'entry data'!B:D,3,0),I3230))</f>
        <v/>
      </c>
      <c r="I3231" s="14" t="str">
        <f>IF(A3231="","",IF(E3231="weekly",7,IF(E3231="fortnightly",14,IF(E3231="monthly",DATE(IF(MONTH(H3231)=12,YEAR(H3231)+1,YEAR(H3231)),VLOOKUP(MONTH(H3231),index!$D$2:$G$13,2,0),DAY(H3231)),
IF(E3231="quarterly",DATE(IF(MONTH(H3231)&gt;=10,YEAR(H3231)+1,YEAR(H3231)),VLOOKUP(MONTH(H3231),index!$D$2:$G$13,3,0),DAY(H3231)),
IF(E3231="halfyearly",DATE(IF(MONTH(H3231)&gt;=7,YEAR(H3231)+1,YEAR(H3231)),VLOOKUP(MONTH(H3231),index!$D$2:$G$13,4,0),DAY(H3231)),
DATE(YEAR(H3231)+1,MONTH(H3231),DAY(H3231)))))-H3231))+H3231)</f>
        <v/>
      </c>
      <c r="J3231" s="9" t="str">
        <f t="shared" si="322"/>
        <v/>
      </c>
      <c r="K3231" s="11" t="str">
        <f t="shared" si="323"/>
        <v/>
      </c>
      <c r="L3231" s="11" t="str">
        <f t="shared" si="324"/>
        <v/>
      </c>
      <c r="M3231" s="11" t="str">
        <f>IF(A3231="","",VLOOKUP(E3231,index!$A$1:$B$6,2,0)*K3231*G3231)</f>
        <v/>
      </c>
      <c r="N3231" s="11" t="str">
        <f>IF(A3231="","",-PMT(G3231*VLOOKUP(E3231,index!$A$1:$B$6,2,0),C3231,F3231,0,0))</f>
        <v/>
      </c>
      <c r="O3231" s="11" t="str">
        <f t="shared" si="325"/>
        <v/>
      </c>
      <c r="P3231" s="11" t="str">
        <f t="shared" si="320"/>
        <v/>
      </c>
    </row>
    <row r="3232" spans="1:16" x14ac:dyDescent="0.25">
      <c r="A3232" s="9" t="str">
        <f>IF(A3231="","",IF(B3231&lt;C3231,A3231,IF(A3231=MAX('entry data'!$B$8:$B$507),"",A3231+1)))</f>
        <v/>
      </c>
      <c r="B3232" s="9" t="str">
        <f t="shared" si="321"/>
        <v/>
      </c>
      <c r="C3232" s="9" t="str">
        <f>IF(ISERROR(VLOOKUP(A3232,'entry data'!B:G,6,0)),"",VLOOKUP(A3232,'entry data'!B:G,6,0))</f>
        <v/>
      </c>
      <c r="D3232" s="9" t="str">
        <f>IF(ISERROR(VLOOKUP(A3232,'entry data'!B:C,2,0)),"",VLOOKUP(A3232,'entry data'!B:C,2,0))</f>
        <v/>
      </c>
      <c r="E3232" s="9" t="str">
        <f>IF(ISERROR(VLOOKUP(A3232,'entry data'!B:E,4,0)),"",VLOOKUP(A3232,'entry data'!B:E,4,0))</f>
        <v/>
      </c>
      <c r="F3232" s="11" t="str">
        <f>IF(A3232="","",IF(ISERROR(VLOOKUP(A3232,'entry data'!B:F,5,0)),"",VLOOKUP(A3232,'entry data'!B:F,5,0)))</f>
        <v/>
      </c>
      <c r="G3232" s="12" t="str">
        <f>IF(A3232="","",IF(ISERROR(VLOOKUP(A3232,'entry data'!B:I,8,0)),"",VLOOKUP(A3232,'entry data'!B:I,7,0)))</f>
        <v/>
      </c>
      <c r="H3232" s="13" t="str">
        <f>IF(A3232="","",IF(B3232=1,VLOOKUP(A3232,'entry data'!B:D,3,0),I3231))</f>
        <v/>
      </c>
      <c r="I3232" s="14" t="str">
        <f>IF(A3232="","",IF(E3232="weekly",7,IF(E3232="fortnightly",14,IF(E3232="monthly",DATE(IF(MONTH(H3232)=12,YEAR(H3232)+1,YEAR(H3232)),VLOOKUP(MONTH(H3232),index!$D$2:$G$13,2,0),DAY(H3232)),
IF(E3232="quarterly",DATE(IF(MONTH(H3232)&gt;=10,YEAR(H3232)+1,YEAR(H3232)),VLOOKUP(MONTH(H3232),index!$D$2:$G$13,3,0),DAY(H3232)),
IF(E3232="halfyearly",DATE(IF(MONTH(H3232)&gt;=7,YEAR(H3232)+1,YEAR(H3232)),VLOOKUP(MONTH(H3232),index!$D$2:$G$13,4,0),DAY(H3232)),
DATE(YEAR(H3232)+1,MONTH(H3232),DAY(H3232)))))-H3232))+H3232)</f>
        <v/>
      </c>
      <c r="J3232" s="9" t="str">
        <f t="shared" si="322"/>
        <v/>
      </c>
      <c r="K3232" s="11" t="str">
        <f t="shared" si="323"/>
        <v/>
      </c>
      <c r="L3232" s="11" t="str">
        <f t="shared" si="324"/>
        <v/>
      </c>
      <c r="M3232" s="11" t="str">
        <f>IF(A3232="","",VLOOKUP(E3232,index!$A$1:$B$6,2,0)*K3232*G3232)</f>
        <v/>
      </c>
      <c r="N3232" s="11" t="str">
        <f>IF(A3232="","",-PMT(G3232*VLOOKUP(E3232,index!$A$1:$B$6,2,0),C3232,F3232,0,0))</f>
        <v/>
      </c>
      <c r="O3232" s="11" t="str">
        <f t="shared" si="325"/>
        <v/>
      </c>
      <c r="P3232" s="11" t="str">
        <f t="shared" si="320"/>
        <v/>
      </c>
    </row>
    <row r="3233" spans="1:16" x14ac:dyDescent="0.25">
      <c r="A3233" s="9" t="str">
        <f>IF(A3232="","",IF(B3232&lt;C3232,A3232,IF(A3232=MAX('entry data'!$B$8:$B$507),"",A3232+1)))</f>
        <v/>
      </c>
      <c r="B3233" s="9" t="str">
        <f t="shared" si="321"/>
        <v/>
      </c>
      <c r="C3233" s="9" t="str">
        <f>IF(ISERROR(VLOOKUP(A3233,'entry data'!B:G,6,0)),"",VLOOKUP(A3233,'entry data'!B:G,6,0))</f>
        <v/>
      </c>
      <c r="D3233" s="9" t="str">
        <f>IF(ISERROR(VLOOKUP(A3233,'entry data'!B:C,2,0)),"",VLOOKUP(A3233,'entry data'!B:C,2,0))</f>
        <v/>
      </c>
      <c r="E3233" s="9" t="str">
        <f>IF(ISERROR(VLOOKUP(A3233,'entry data'!B:E,4,0)),"",VLOOKUP(A3233,'entry data'!B:E,4,0))</f>
        <v/>
      </c>
      <c r="F3233" s="11" t="str">
        <f>IF(A3233="","",IF(ISERROR(VLOOKUP(A3233,'entry data'!B:F,5,0)),"",VLOOKUP(A3233,'entry data'!B:F,5,0)))</f>
        <v/>
      </c>
      <c r="G3233" s="12" t="str">
        <f>IF(A3233="","",IF(ISERROR(VLOOKUP(A3233,'entry data'!B:I,8,0)),"",VLOOKUP(A3233,'entry data'!B:I,7,0)))</f>
        <v/>
      </c>
      <c r="H3233" s="13" t="str">
        <f>IF(A3233="","",IF(B3233=1,VLOOKUP(A3233,'entry data'!B:D,3,0),I3232))</f>
        <v/>
      </c>
      <c r="I3233" s="14" t="str">
        <f>IF(A3233="","",IF(E3233="weekly",7,IF(E3233="fortnightly",14,IF(E3233="monthly",DATE(IF(MONTH(H3233)=12,YEAR(H3233)+1,YEAR(H3233)),VLOOKUP(MONTH(H3233),index!$D$2:$G$13,2,0),DAY(H3233)),
IF(E3233="quarterly",DATE(IF(MONTH(H3233)&gt;=10,YEAR(H3233)+1,YEAR(H3233)),VLOOKUP(MONTH(H3233),index!$D$2:$G$13,3,0),DAY(H3233)),
IF(E3233="halfyearly",DATE(IF(MONTH(H3233)&gt;=7,YEAR(H3233)+1,YEAR(H3233)),VLOOKUP(MONTH(H3233),index!$D$2:$G$13,4,0),DAY(H3233)),
DATE(YEAR(H3233)+1,MONTH(H3233),DAY(H3233)))))-H3233))+H3233)</f>
        <v/>
      </c>
      <c r="J3233" s="9" t="str">
        <f t="shared" si="322"/>
        <v/>
      </c>
      <c r="K3233" s="11" t="str">
        <f t="shared" si="323"/>
        <v/>
      </c>
      <c r="L3233" s="11" t="str">
        <f t="shared" si="324"/>
        <v/>
      </c>
      <c r="M3233" s="11" t="str">
        <f>IF(A3233="","",VLOOKUP(E3233,index!$A$1:$B$6,2,0)*K3233*G3233)</f>
        <v/>
      </c>
      <c r="N3233" s="11" t="str">
        <f>IF(A3233="","",-PMT(G3233*VLOOKUP(E3233,index!$A$1:$B$6,2,0),C3233,F3233,0,0))</f>
        <v/>
      </c>
      <c r="O3233" s="11" t="str">
        <f t="shared" si="325"/>
        <v/>
      </c>
      <c r="P3233" s="11" t="str">
        <f t="shared" si="320"/>
        <v/>
      </c>
    </row>
    <row r="3234" spans="1:16" x14ac:dyDescent="0.25">
      <c r="A3234" s="9" t="str">
        <f>IF(A3233="","",IF(B3233&lt;C3233,A3233,IF(A3233=MAX('entry data'!$B$8:$B$507),"",A3233+1)))</f>
        <v/>
      </c>
      <c r="B3234" s="9" t="str">
        <f t="shared" si="321"/>
        <v/>
      </c>
      <c r="C3234" s="9" t="str">
        <f>IF(ISERROR(VLOOKUP(A3234,'entry data'!B:G,6,0)),"",VLOOKUP(A3234,'entry data'!B:G,6,0))</f>
        <v/>
      </c>
      <c r="D3234" s="9" t="str">
        <f>IF(ISERROR(VLOOKUP(A3234,'entry data'!B:C,2,0)),"",VLOOKUP(A3234,'entry data'!B:C,2,0))</f>
        <v/>
      </c>
      <c r="E3234" s="9" t="str">
        <f>IF(ISERROR(VLOOKUP(A3234,'entry data'!B:E,4,0)),"",VLOOKUP(A3234,'entry data'!B:E,4,0))</f>
        <v/>
      </c>
      <c r="F3234" s="11" t="str">
        <f>IF(A3234="","",IF(ISERROR(VLOOKUP(A3234,'entry data'!B:F,5,0)),"",VLOOKUP(A3234,'entry data'!B:F,5,0)))</f>
        <v/>
      </c>
      <c r="G3234" s="12" t="str">
        <f>IF(A3234="","",IF(ISERROR(VLOOKUP(A3234,'entry data'!B:I,8,0)),"",VLOOKUP(A3234,'entry data'!B:I,7,0)))</f>
        <v/>
      </c>
      <c r="H3234" s="13" t="str">
        <f>IF(A3234="","",IF(B3234=1,VLOOKUP(A3234,'entry data'!B:D,3,0),I3233))</f>
        <v/>
      </c>
      <c r="I3234" s="14" t="str">
        <f>IF(A3234="","",IF(E3234="weekly",7,IF(E3234="fortnightly",14,IF(E3234="monthly",DATE(IF(MONTH(H3234)=12,YEAR(H3234)+1,YEAR(H3234)),VLOOKUP(MONTH(H3234),index!$D$2:$G$13,2,0),DAY(H3234)),
IF(E3234="quarterly",DATE(IF(MONTH(H3234)&gt;=10,YEAR(H3234)+1,YEAR(H3234)),VLOOKUP(MONTH(H3234),index!$D$2:$G$13,3,0),DAY(H3234)),
IF(E3234="halfyearly",DATE(IF(MONTH(H3234)&gt;=7,YEAR(H3234)+1,YEAR(H3234)),VLOOKUP(MONTH(H3234),index!$D$2:$G$13,4,0),DAY(H3234)),
DATE(YEAR(H3234)+1,MONTH(H3234),DAY(H3234)))))-H3234))+H3234)</f>
        <v/>
      </c>
      <c r="J3234" s="9" t="str">
        <f t="shared" si="322"/>
        <v/>
      </c>
      <c r="K3234" s="11" t="str">
        <f t="shared" si="323"/>
        <v/>
      </c>
      <c r="L3234" s="11" t="str">
        <f t="shared" si="324"/>
        <v/>
      </c>
      <c r="M3234" s="11" t="str">
        <f>IF(A3234="","",VLOOKUP(E3234,index!$A$1:$B$6,2,0)*K3234*G3234)</f>
        <v/>
      </c>
      <c r="N3234" s="11" t="str">
        <f>IF(A3234="","",-PMT(G3234*VLOOKUP(E3234,index!$A$1:$B$6,2,0),C3234,F3234,0,0))</f>
        <v/>
      </c>
      <c r="O3234" s="11" t="str">
        <f t="shared" si="325"/>
        <v/>
      </c>
      <c r="P3234" s="11" t="str">
        <f t="shared" si="320"/>
        <v/>
      </c>
    </row>
    <row r="3235" spans="1:16" x14ac:dyDescent="0.25">
      <c r="A3235" s="9" t="str">
        <f>IF(A3234="","",IF(B3234&lt;C3234,A3234,IF(A3234=MAX('entry data'!$B$8:$B$507),"",A3234+1)))</f>
        <v/>
      </c>
      <c r="B3235" s="9" t="str">
        <f t="shared" si="321"/>
        <v/>
      </c>
      <c r="C3235" s="9" t="str">
        <f>IF(ISERROR(VLOOKUP(A3235,'entry data'!B:G,6,0)),"",VLOOKUP(A3235,'entry data'!B:G,6,0))</f>
        <v/>
      </c>
      <c r="D3235" s="9" t="str">
        <f>IF(ISERROR(VLOOKUP(A3235,'entry data'!B:C,2,0)),"",VLOOKUP(A3235,'entry data'!B:C,2,0))</f>
        <v/>
      </c>
      <c r="E3235" s="9" t="str">
        <f>IF(ISERROR(VLOOKUP(A3235,'entry data'!B:E,4,0)),"",VLOOKUP(A3235,'entry data'!B:E,4,0))</f>
        <v/>
      </c>
      <c r="F3235" s="11" t="str">
        <f>IF(A3235="","",IF(ISERROR(VLOOKUP(A3235,'entry data'!B:F,5,0)),"",VLOOKUP(A3235,'entry data'!B:F,5,0)))</f>
        <v/>
      </c>
      <c r="G3235" s="12" t="str">
        <f>IF(A3235="","",IF(ISERROR(VLOOKUP(A3235,'entry data'!B:I,8,0)),"",VLOOKUP(A3235,'entry data'!B:I,7,0)))</f>
        <v/>
      </c>
      <c r="H3235" s="13" t="str">
        <f>IF(A3235="","",IF(B3235=1,VLOOKUP(A3235,'entry data'!B:D,3,0),I3234))</f>
        <v/>
      </c>
      <c r="I3235" s="14" t="str">
        <f>IF(A3235="","",IF(E3235="weekly",7,IF(E3235="fortnightly",14,IF(E3235="monthly",DATE(IF(MONTH(H3235)=12,YEAR(H3235)+1,YEAR(H3235)),VLOOKUP(MONTH(H3235),index!$D$2:$G$13,2,0),DAY(H3235)),
IF(E3235="quarterly",DATE(IF(MONTH(H3235)&gt;=10,YEAR(H3235)+1,YEAR(H3235)),VLOOKUP(MONTH(H3235),index!$D$2:$G$13,3,0),DAY(H3235)),
IF(E3235="halfyearly",DATE(IF(MONTH(H3235)&gt;=7,YEAR(H3235)+1,YEAR(H3235)),VLOOKUP(MONTH(H3235),index!$D$2:$G$13,4,0),DAY(H3235)),
DATE(YEAR(H3235)+1,MONTH(H3235),DAY(H3235)))))-H3235))+H3235)</f>
        <v/>
      </c>
      <c r="J3235" s="9" t="str">
        <f t="shared" si="322"/>
        <v/>
      </c>
      <c r="K3235" s="11" t="str">
        <f t="shared" si="323"/>
        <v/>
      </c>
      <c r="L3235" s="11" t="str">
        <f t="shared" si="324"/>
        <v/>
      </c>
      <c r="M3235" s="11" t="str">
        <f>IF(A3235="","",VLOOKUP(E3235,index!$A$1:$B$6,2,0)*K3235*G3235)</f>
        <v/>
      </c>
      <c r="N3235" s="11" t="str">
        <f>IF(A3235="","",-PMT(G3235*VLOOKUP(E3235,index!$A$1:$B$6,2,0),C3235,F3235,0,0))</f>
        <v/>
      </c>
      <c r="O3235" s="11" t="str">
        <f t="shared" si="325"/>
        <v/>
      </c>
      <c r="P3235" s="11" t="str">
        <f t="shared" si="320"/>
        <v/>
      </c>
    </row>
    <row r="3236" spans="1:16" x14ac:dyDescent="0.25">
      <c r="A3236" s="9" t="str">
        <f>IF(A3235="","",IF(B3235&lt;C3235,A3235,IF(A3235=MAX('entry data'!$B$8:$B$507),"",A3235+1)))</f>
        <v/>
      </c>
      <c r="B3236" s="9" t="str">
        <f t="shared" si="321"/>
        <v/>
      </c>
      <c r="C3236" s="9" t="str">
        <f>IF(ISERROR(VLOOKUP(A3236,'entry data'!B:G,6,0)),"",VLOOKUP(A3236,'entry data'!B:G,6,0))</f>
        <v/>
      </c>
      <c r="D3236" s="9" t="str">
        <f>IF(ISERROR(VLOOKUP(A3236,'entry data'!B:C,2,0)),"",VLOOKUP(A3236,'entry data'!B:C,2,0))</f>
        <v/>
      </c>
      <c r="E3236" s="9" t="str">
        <f>IF(ISERROR(VLOOKUP(A3236,'entry data'!B:E,4,0)),"",VLOOKUP(A3236,'entry data'!B:E,4,0))</f>
        <v/>
      </c>
      <c r="F3236" s="11" t="str">
        <f>IF(A3236="","",IF(ISERROR(VLOOKUP(A3236,'entry data'!B:F,5,0)),"",VLOOKUP(A3236,'entry data'!B:F,5,0)))</f>
        <v/>
      </c>
      <c r="G3236" s="12" t="str">
        <f>IF(A3236="","",IF(ISERROR(VLOOKUP(A3236,'entry data'!B:I,8,0)),"",VLOOKUP(A3236,'entry data'!B:I,7,0)))</f>
        <v/>
      </c>
      <c r="H3236" s="13" t="str">
        <f>IF(A3236="","",IF(B3236=1,VLOOKUP(A3236,'entry data'!B:D,3,0),I3235))</f>
        <v/>
      </c>
      <c r="I3236" s="14" t="str">
        <f>IF(A3236="","",IF(E3236="weekly",7,IF(E3236="fortnightly",14,IF(E3236="monthly",DATE(IF(MONTH(H3236)=12,YEAR(H3236)+1,YEAR(H3236)),VLOOKUP(MONTH(H3236),index!$D$2:$G$13,2,0),DAY(H3236)),
IF(E3236="quarterly",DATE(IF(MONTH(H3236)&gt;=10,YEAR(H3236)+1,YEAR(H3236)),VLOOKUP(MONTH(H3236),index!$D$2:$G$13,3,0),DAY(H3236)),
IF(E3236="halfyearly",DATE(IF(MONTH(H3236)&gt;=7,YEAR(H3236)+1,YEAR(H3236)),VLOOKUP(MONTH(H3236),index!$D$2:$G$13,4,0),DAY(H3236)),
DATE(YEAR(H3236)+1,MONTH(H3236),DAY(H3236)))))-H3236))+H3236)</f>
        <v/>
      </c>
      <c r="J3236" s="9" t="str">
        <f t="shared" si="322"/>
        <v/>
      </c>
      <c r="K3236" s="11" t="str">
        <f t="shared" si="323"/>
        <v/>
      </c>
      <c r="L3236" s="11" t="str">
        <f t="shared" si="324"/>
        <v/>
      </c>
      <c r="M3236" s="11" t="str">
        <f>IF(A3236="","",VLOOKUP(E3236,index!$A$1:$B$6,2,0)*K3236*G3236)</f>
        <v/>
      </c>
      <c r="N3236" s="11" t="str">
        <f>IF(A3236="","",-PMT(G3236*VLOOKUP(E3236,index!$A$1:$B$6,2,0),C3236,F3236,0,0))</f>
        <v/>
      </c>
      <c r="O3236" s="11" t="str">
        <f t="shared" si="325"/>
        <v/>
      </c>
      <c r="P3236" s="11" t="str">
        <f t="shared" si="320"/>
        <v/>
      </c>
    </row>
    <row r="3237" spans="1:16" x14ac:dyDescent="0.25">
      <c r="A3237" s="9" t="str">
        <f>IF(A3236="","",IF(B3236&lt;C3236,A3236,IF(A3236=MAX('entry data'!$B$8:$B$507),"",A3236+1)))</f>
        <v/>
      </c>
      <c r="B3237" s="9" t="str">
        <f t="shared" si="321"/>
        <v/>
      </c>
      <c r="C3237" s="9" t="str">
        <f>IF(ISERROR(VLOOKUP(A3237,'entry data'!B:G,6,0)),"",VLOOKUP(A3237,'entry data'!B:G,6,0))</f>
        <v/>
      </c>
      <c r="D3237" s="9" t="str">
        <f>IF(ISERROR(VLOOKUP(A3237,'entry data'!B:C,2,0)),"",VLOOKUP(A3237,'entry data'!B:C,2,0))</f>
        <v/>
      </c>
      <c r="E3237" s="9" t="str">
        <f>IF(ISERROR(VLOOKUP(A3237,'entry data'!B:E,4,0)),"",VLOOKUP(A3237,'entry data'!B:E,4,0))</f>
        <v/>
      </c>
      <c r="F3237" s="11" t="str">
        <f>IF(A3237="","",IF(ISERROR(VLOOKUP(A3237,'entry data'!B:F,5,0)),"",VLOOKUP(A3237,'entry data'!B:F,5,0)))</f>
        <v/>
      </c>
      <c r="G3237" s="12" t="str">
        <f>IF(A3237="","",IF(ISERROR(VLOOKUP(A3237,'entry data'!B:I,8,0)),"",VLOOKUP(A3237,'entry data'!B:I,7,0)))</f>
        <v/>
      </c>
      <c r="H3237" s="13" t="str">
        <f>IF(A3237="","",IF(B3237=1,VLOOKUP(A3237,'entry data'!B:D,3,0),I3236))</f>
        <v/>
      </c>
      <c r="I3237" s="14" t="str">
        <f>IF(A3237="","",IF(E3237="weekly",7,IF(E3237="fortnightly",14,IF(E3237="monthly",DATE(IF(MONTH(H3237)=12,YEAR(H3237)+1,YEAR(H3237)),VLOOKUP(MONTH(H3237),index!$D$2:$G$13,2,0),DAY(H3237)),
IF(E3237="quarterly",DATE(IF(MONTH(H3237)&gt;=10,YEAR(H3237)+1,YEAR(H3237)),VLOOKUP(MONTH(H3237),index!$D$2:$G$13,3,0),DAY(H3237)),
IF(E3237="halfyearly",DATE(IF(MONTH(H3237)&gt;=7,YEAR(H3237)+1,YEAR(H3237)),VLOOKUP(MONTH(H3237),index!$D$2:$G$13,4,0),DAY(H3237)),
DATE(YEAR(H3237)+1,MONTH(H3237),DAY(H3237)))))-H3237))+H3237)</f>
        <v/>
      </c>
      <c r="J3237" s="9" t="str">
        <f t="shared" si="322"/>
        <v/>
      </c>
      <c r="K3237" s="11" t="str">
        <f t="shared" si="323"/>
        <v/>
      </c>
      <c r="L3237" s="11" t="str">
        <f t="shared" si="324"/>
        <v/>
      </c>
      <c r="M3237" s="11" t="str">
        <f>IF(A3237="","",VLOOKUP(E3237,index!$A$1:$B$6,2,0)*K3237*G3237)</f>
        <v/>
      </c>
      <c r="N3237" s="11" t="str">
        <f>IF(A3237="","",-PMT(G3237*VLOOKUP(E3237,index!$A$1:$B$6,2,0),C3237,F3237,0,0))</f>
        <v/>
      </c>
      <c r="O3237" s="11" t="str">
        <f t="shared" si="325"/>
        <v/>
      </c>
      <c r="P3237" s="11" t="str">
        <f t="shared" si="320"/>
        <v/>
      </c>
    </row>
    <row r="3238" spans="1:16" x14ac:dyDescent="0.25">
      <c r="A3238" s="9" t="str">
        <f>IF(A3237="","",IF(B3237&lt;C3237,A3237,IF(A3237=MAX('entry data'!$B$8:$B$507),"",A3237+1)))</f>
        <v/>
      </c>
      <c r="B3238" s="9" t="str">
        <f t="shared" si="321"/>
        <v/>
      </c>
      <c r="C3238" s="9" t="str">
        <f>IF(ISERROR(VLOOKUP(A3238,'entry data'!B:G,6,0)),"",VLOOKUP(A3238,'entry data'!B:G,6,0))</f>
        <v/>
      </c>
      <c r="D3238" s="9" t="str">
        <f>IF(ISERROR(VLOOKUP(A3238,'entry data'!B:C,2,0)),"",VLOOKUP(A3238,'entry data'!B:C,2,0))</f>
        <v/>
      </c>
      <c r="E3238" s="9" t="str">
        <f>IF(ISERROR(VLOOKUP(A3238,'entry data'!B:E,4,0)),"",VLOOKUP(A3238,'entry data'!B:E,4,0))</f>
        <v/>
      </c>
      <c r="F3238" s="11" t="str">
        <f>IF(A3238="","",IF(ISERROR(VLOOKUP(A3238,'entry data'!B:F,5,0)),"",VLOOKUP(A3238,'entry data'!B:F,5,0)))</f>
        <v/>
      </c>
      <c r="G3238" s="12" t="str">
        <f>IF(A3238="","",IF(ISERROR(VLOOKUP(A3238,'entry data'!B:I,8,0)),"",VLOOKUP(A3238,'entry data'!B:I,7,0)))</f>
        <v/>
      </c>
      <c r="H3238" s="13" t="str">
        <f>IF(A3238="","",IF(B3238=1,VLOOKUP(A3238,'entry data'!B:D,3,0),I3237))</f>
        <v/>
      </c>
      <c r="I3238" s="14" t="str">
        <f>IF(A3238="","",IF(E3238="weekly",7,IF(E3238="fortnightly",14,IF(E3238="monthly",DATE(IF(MONTH(H3238)=12,YEAR(H3238)+1,YEAR(H3238)),VLOOKUP(MONTH(H3238),index!$D$2:$G$13,2,0),DAY(H3238)),
IF(E3238="quarterly",DATE(IF(MONTH(H3238)&gt;=10,YEAR(H3238)+1,YEAR(H3238)),VLOOKUP(MONTH(H3238),index!$D$2:$G$13,3,0),DAY(H3238)),
IF(E3238="halfyearly",DATE(IF(MONTH(H3238)&gt;=7,YEAR(H3238)+1,YEAR(H3238)),VLOOKUP(MONTH(H3238),index!$D$2:$G$13,4,0),DAY(H3238)),
DATE(YEAR(H3238)+1,MONTH(H3238),DAY(H3238)))))-H3238))+H3238)</f>
        <v/>
      </c>
      <c r="J3238" s="9" t="str">
        <f t="shared" si="322"/>
        <v/>
      </c>
      <c r="K3238" s="11" t="str">
        <f t="shared" si="323"/>
        <v/>
      </c>
      <c r="L3238" s="11" t="str">
        <f t="shared" si="324"/>
        <v/>
      </c>
      <c r="M3238" s="11" t="str">
        <f>IF(A3238="","",VLOOKUP(E3238,index!$A$1:$B$6,2,0)*K3238*G3238)</f>
        <v/>
      </c>
      <c r="N3238" s="11" t="str">
        <f>IF(A3238="","",-PMT(G3238*VLOOKUP(E3238,index!$A$1:$B$6,2,0),C3238,F3238,0,0))</f>
        <v/>
      </c>
      <c r="O3238" s="11" t="str">
        <f t="shared" si="325"/>
        <v/>
      </c>
      <c r="P3238" s="11" t="str">
        <f t="shared" si="320"/>
        <v/>
      </c>
    </row>
    <row r="3239" spans="1:16" x14ac:dyDescent="0.25">
      <c r="A3239" s="9" t="str">
        <f>IF(A3238="","",IF(B3238&lt;C3238,A3238,IF(A3238=MAX('entry data'!$B$8:$B$507),"",A3238+1)))</f>
        <v/>
      </c>
      <c r="B3239" s="9" t="str">
        <f t="shared" si="321"/>
        <v/>
      </c>
      <c r="C3239" s="9" t="str">
        <f>IF(ISERROR(VLOOKUP(A3239,'entry data'!B:G,6,0)),"",VLOOKUP(A3239,'entry data'!B:G,6,0))</f>
        <v/>
      </c>
      <c r="D3239" s="9" t="str">
        <f>IF(ISERROR(VLOOKUP(A3239,'entry data'!B:C,2,0)),"",VLOOKUP(A3239,'entry data'!B:C,2,0))</f>
        <v/>
      </c>
      <c r="E3239" s="9" t="str">
        <f>IF(ISERROR(VLOOKUP(A3239,'entry data'!B:E,4,0)),"",VLOOKUP(A3239,'entry data'!B:E,4,0))</f>
        <v/>
      </c>
      <c r="F3239" s="11" t="str">
        <f>IF(A3239="","",IF(ISERROR(VLOOKUP(A3239,'entry data'!B:F,5,0)),"",VLOOKUP(A3239,'entry data'!B:F,5,0)))</f>
        <v/>
      </c>
      <c r="G3239" s="12" t="str">
        <f>IF(A3239="","",IF(ISERROR(VLOOKUP(A3239,'entry data'!B:I,8,0)),"",VLOOKUP(A3239,'entry data'!B:I,7,0)))</f>
        <v/>
      </c>
      <c r="H3239" s="13" t="str">
        <f>IF(A3239="","",IF(B3239=1,VLOOKUP(A3239,'entry data'!B:D,3,0),I3238))</f>
        <v/>
      </c>
      <c r="I3239" s="14" t="str">
        <f>IF(A3239="","",IF(E3239="weekly",7,IF(E3239="fortnightly",14,IF(E3239="monthly",DATE(IF(MONTH(H3239)=12,YEAR(H3239)+1,YEAR(H3239)),VLOOKUP(MONTH(H3239),index!$D$2:$G$13,2,0),DAY(H3239)),
IF(E3239="quarterly",DATE(IF(MONTH(H3239)&gt;=10,YEAR(H3239)+1,YEAR(H3239)),VLOOKUP(MONTH(H3239),index!$D$2:$G$13,3,0),DAY(H3239)),
IF(E3239="halfyearly",DATE(IF(MONTH(H3239)&gt;=7,YEAR(H3239)+1,YEAR(H3239)),VLOOKUP(MONTH(H3239),index!$D$2:$G$13,4,0),DAY(H3239)),
DATE(YEAR(H3239)+1,MONTH(H3239),DAY(H3239)))))-H3239))+H3239)</f>
        <v/>
      </c>
      <c r="J3239" s="9" t="str">
        <f t="shared" si="322"/>
        <v/>
      </c>
      <c r="K3239" s="11" t="str">
        <f t="shared" si="323"/>
        <v/>
      </c>
      <c r="L3239" s="11" t="str">
        <f t="shared" si="324"/>
        <v/>
      </c>
      <c r="M3239" s="11" t="str">
        <f>IF(A3239="","",VLOOKUP(E3239,index!$A$1:$B$6,2,0)*K3239*G3239)</f>
        <v/>
      </c>
      <c r="N3239" s="11" t="str">
        <f>IF(A3239="","",-PMT(G3239*VLOOKUP(E3239,index!$A$1:$B$6,2,0),C3239,F3239,0,0))</f>
        <v/>
      </c>
      <c r="O3239" s="11" t="str">
        <f t="shared" si="325"/>
        <v/>
      </c>
      <c r="P3239" s="11" t="str">
        <f t="shared" si="320"/>
        <v/>
      </c>
    </row>
    <row r="3240" spans="1:16" x14ac:dyDescent="0.25">
      <c r="A3240" s="9" t="str">
        <f>IF(A3239="","",IF(B3239&lt;C3239,A3239,IF(A3239=MAX('entry data'!$B$8:$B$507),"",A3239+1)))</f>
        <v/>
      </c>
      <c r="B3240" s="9" t="str">
        <f t="shared" si="321"/>
        <v/>
      </c>
      <c r="C3240" s="9" t="str">
        <f>IF(ISERROR(VLOOKUP(A3240,'entry data'!B:G,6,0)),"",VLOOKUP(A3240,'entry data'!B:G,6,0))</f>
        <v/>
      </c>
      <c r="D3240" s="9" t="str">
        <f>IF(ISERROR(VLOOKUP(A3240,'entry data'!B:C,2,0)),"",VLOOKUP(A3240,'entry data'!B:C,2,0))</f>
        <v/>
      </c>
      <c r="E3240" s="9" t="str">
        <f>IF(ISERROR(VLOOKUP(A3240,'entry data'!B:E,4,0)),"",VLOOKUP(A3240,'entry data'!B:E,4,0))</f>
        <v/>
      </c>
      <c r="F3240" s="11" t="str">
        <f>IF(A3240="","",IF(ISERROR(VLOOKUP(A3240,'entry data'!B:F,5,0)),"",VLOOKUP(A3240,'entry data'!B:F,5,0)))</f>
        <v/>
      </c>
      <c r="G3240" s="12" t="str">
        <f>IF(A3240="","",IF(ISERROR(VLOOKUP(A3240,'entry data'!B:I,8,0)),"",VLOOKUP(A3240,'entry data'!B:I,7,0)))</f>
        <v/>
      </c>
      <c r="H3240" s="13" t="str">
        <f>IF(A3240="","",IF(B3240=1,VLOOKUP(A3240,'entry data'!B:D,3,0),I3239))</f>
        <v/>
      </c>
      <c r="I3240" s="14" t="str">
        <f>IF(A3240="","",IF(E3240="weekly",7,IF(E3240="fortnightly",14,IF(E3240="monthly",DATE(IF(MONTH(H3240)=12,YEAR(H3240)+1,YEAR(H3240)),VLOOKUP(MONTH(H3240),index!$D$2:$G$13,2,0),DAY(H3240)),
IF(E3240="quarterly",DATE(IF(MONTH(H3240)&gt;=10,YEAR(H3240)+1,YEAR(H3240)),VLOOKUP(MONTH(H3240),index!$D$2:$G$13,3,0),DAY(H3240)),
IF(E3240="halfyearly",DATE(IF(MONTH(H3240)&gt;=7,YEAR(H3240)+1,YEAR(H3240)),VLOOKUP(MONTH(H3240),index!$D$2:$G$13,4,0),DAY(H3240)),
DATE(YEAR(H3240)+1,MONTH(H3240),DAY(H3240)))))-H3240))+H3240)</f>
        <v/>
      </c>
      <c r="J3240" s="9" t="str">
        <f t="shared" si="322"/>
        <v/>
      </c>
      <c r="K3240" s="11" t="str">
        <f t="shared" si="323"/>
        <v/>
      </c>
      <c r="L3240" s="11" t="str">
        <f t="shared" si="324"/>
        <v/>
      </c>
      <c r="M3240" s="11" t="str">
        <f>IF(A3240="","",VLOOKUP(E3240,index!$A$1:$B$6,2,0)*K3240*G3240)</f>
        <v/>
      </c>
      <c r="N3240" s="11" t="str">
        <f>IF(A3240="","",-PMT(G3240*VLOOKUP(E3240,index!$A$1:$B$6,2,0),C3240,F3240,0,0))</f>
        <v/>
      </c>
      <c r="O3240" s="11" t="str">
        <f t="shared" si="325"/>
        <v/>
      </c>
      <c r="P3240" s="11" t="str">
        <f t="shared" si="320"/>
        <v/>
      </c>
    </row>
    <row r="3241" spans="1:16" x14ac:dyDescent="0.25">
      <c r="A3241" s="9" t="str">
        <f>IF(A3240="","",IF(B3240&lt;C3240,A3240,IF(A3240=MAX('entry data'!$B$8:$B$507),"",A3240+1)))</f>
        <v/>
      </c>
      <c r="B3241" s="9" t="str">
        <f t="shared" si="321"/>
        <v/>
      </c>
      <c r="C3241" s="9" t="str">
        <f>IF(ISERROR(VLOOKUP(A3241,'entry data'!B:G,6,0)),"",VLOOKUP(A3241,'entry data'!B:G,6,0))</f>
        <v/>
      </c>
      <c r="D3241" s="9" t="str">
        <f>IF(ISERROR(VLOOKUP(A3241,'entry data'!B:C,2,0)),"",VLOOKUP(A3241,'entry data'!B:C,2,0))</f>
        <v/>
      </c>
      <c r="E3241" s="9" t="str">
        <f>IF(ISERROR(VLOOKUP(A3241,'entry data'!B:E,4,0)),"",VLOOKUP(A3241,'entry data'!B:E,4,0))</f>
        <v/>
      </c>
      <c r="F3241" s="11" t="str">
        <f>IF(A3241="","",IF(ISERROR(VLOOKUP(A3241,'entry data'!B:F,5,0)),"",VLOOKUP(A3241,'entry data'!B:F,5,0)))</f>
        <v/>
      </c>
      <c r="G3241" s="12" t="str">
        <f>IF(A3241="","",IF(ISERROR(VLOOKUP(A3241,'entry data'!B:I,8,0)),"",VLOOKUP(A3241,'entry data'!B:I,7,0)))</f>
        <v/>
      </c>
      <c r="H3241" s="13" t="str">
        <f>IF(A3241="","",IF(B3241=1,VLOOKUP(A3241,'entry data'!B:D,3,0),I3240))</f>
        <v/>
      </c>
      <c r="I3241" s="14" t="str">
        <f>IF(A3241="","",IF(E3241="weekly",7,IF(E3241="fortnightly",14,IF(E3241="monthly",DATE(IF(MONTH(H3241)=12,YEAR(H3241)+1,YEAR(H3241)),VLOOKUP(MONTH(H3241),index!$D$2:$G$13,2,0),DAY(H3241)),
IF(E3241="quarterly",DATE(IF(MONTH(H3241)&gt;=10,YEAR(H3241)+1,YEAR(H3241)),VLOOKUP(MONTH(H3241),index!$D$2:$G$13,3,0),DAY(H3241)),
IF(E3241="halfyearly",DATE(IF(MONTH(H3241)&gt;=7,YEAR(H3241)+1,YEAR(H3241)),VLOOKUP(MONTH(H3241),index!$D$2:$G$13,4,0),DAY(H3241)),
DATE(YEAR(H3241)+1,MONTH(H3241),DAY(H3241)))))-H3241))+H3241)</f>
        <v/>
      </c>
      <c r="J3241" s="9" t="str">
        <f t="shared" si="322"/>
        <v/>
      </c>
      <c r="K3241" s="11" t="str">
        <f t="shared" si="323"/>
        <v/>
      </c>
      <c r="L3241" s="11" t="str">
        <f t="shared" si="324"/>
        <v/>
      </c>
      <c r="M3241" s="11" t="str">
        <f>IF(A3241="","",VLOOKUP(E3241,index!$A$1:$B$6,2,0)*K3241*G3241)</f>
        <v/>
      </c>
      <c r="N3241" s="11" t="str">
        <f>IF(A3241="","",-PMT(G3241*VLOOKUP(E3241,index!$A$1:$B$6,2,0),C3241,F3241,0,0))</f>
        <v/>
      </c>
      <c r="O3241" s="11" t="str">
        <f t="shared" si="325"/>
        <v/>
      </c>
      <c r="P3241" s="11" t="str">
        <f t="shared" si="320"/>
        <v/>
      </c>
    </row>
    <row r="3242" spans="1:16" x14ac:dyDescent="0.25">
      <c r="A3242" s="9" t="str">
        <f>IF(A3241="","",IF(B3241&lt;C3241,A3241,IF(A3241=MAX('entry data'!$B$8:$B$507),"",A3241+1)))</f>
        <v/>
      </c>
      <c r="B3242" s="9" t="str">
        <f t="shared" si="321"/>
        <v/>
      </c>
      <c r="C3242" s="9" t="str">
        <f>IF(ISERROR(VLOOKUP(A3242,'entry data'!B:G,6,0)),"",VLOOKUP(A3242,'entry data'!B:G,6,0))</f>
        <v/>
      </c>
      <c r="D3242" s="9" t="str">
        <f>IF(ISERROR(VLOOKUP(A3242,'entry data'!B:C,2,0)),"",VLOOKUP(A3242,'entry data'!B:C,2,0))</f>
        <v/>
      </c>
      <c r="E3242" s="9" t="str">
        <f>IF(ISERROR(VLOOKUP(A3242,'entry data'!B:E,4,0)),"",VLOOKUP(A3242,'entry data'!B:E,4,0))</f>
        <v/>
      </c>
      <c r="F3242" s="11" t="str">
        <f>IF(A3242="","",IF(ISERROR(VLOOKUP(A3242,'entry data'!B:F,5,0)),"",VLOOKUP(A3242,'entry data'!B:F,5,0)))</f>
        <v/>
      </c>
      <c r="G3242" s="12" t="str">
        <f>IF(A3242="","",IF(ISERROR(VLOOKUP(A3242,'entry data'!B:I,8,0)),"",VLOOKUP(A3242,'entry data'!B:I,7,0)))</f>
        <v/>
      </c>
      <c r="H3242" s="13" t="str">
        <f>IF(A3242="","",IF(B3242=1,VLOOKUP(A3242,'entry data'!B:D,3,0),I3241))</f>
        <v/>
      </c>
      <c r="I3242" s="14" t="str">
        <f>IF(A3242="","",IF(E3242="weekly",7,IF(E3242="fortnightly",14,IF(E3242="monthly",DATE(IF(MONTH(H3242)=12,YEAR(H3242)+1,YEAR(H3242)),VLOOKUP(MONTH(H3242),index!$D$2:$G$13,2,0),DAY(H3242)),
IF(E3242="quarterly",DATE(IF(MONTH(H3242)&gt;=10,YEAR(H3242)+1,YEAR(H3242)),VLOOKUP(MONTH(H3242),index!$D$2:$G$13,3,0),DAY(H3242)),
IF(E3242="halfyearly",DATE(IF(MONTH(H3242)&gt;=7,YEAR(H3242)+1,YEAR(H3242)),VLOOKUP(MONTH(H3242),index!$D$2:$G$13,4,0),DAY(H3242)),
DATE(YEAR(H3242)+1,MONTH(H3242),DAY(H3242)))))-H3242))+H3242)</f>
        <v/>
      </c>
      <c r="J3242" s="9" t="str">
        <f t="shared" si="322"/>
        <v/>
      </c>
      <c r="K3242" s="11" t="str">
        <f t="shared" si="323"/>
        <v/>
      </c>
      <c r="L3242" s="11" t="str">
        <f t="shared" si="324"/>
        <v/>
      </c>
      <c r="M3242" s="11" t="str">
        <f>IF(A3242="","",VLOOKUP(E3242,index!$A$1:$B$6,2,0)*K3242*G3242)</f>
        <v/>
      </c>
      <c r="N3242" s="11" t="str">
        <f>IF(A3242="","",-PMT(G3242*VLOOKUP(E3242,index!$A$1:$B$6,2,0),C3242,F3242,0,0))</f>
        <v/>
      </c>
      <c r="O3242" s="11" t="str">
        <f t="shared" si="325"/>
        <v/>
      </c>
      <c r="P3242" s="11" t="str">
        <f t="shared" si="320"/>
        <v/>
      </c>
    </row>
    <row r="3243" spans="1:16" x14ac:dyDescent="0.25">
      <c r="A3243" s="9" t="str">
        <f>IF(A3242="","",IF(B3242&lt;C3242,A3242,IF(A3242=MAX('entry data'!$B$8:$B$507),"",A3242+1)))</f>
        <v/>
      </c>
      <c r="B3243" s="9" t="str">
        <f t="shared" si="321"/>
        <v/>
      </c>
      <c r="C3243" s="9" t="str">
        <f>IF(ISERROR(VLOOKUP(A3243,'entry data'!B:G,6,0)),"",VLOOKUP(A3243,'entry data'!B:G,6,0))</f>
        <v/>
      </c>
      <c r="D3243" s="9" t="str">
        <f>IF(ISERROR(VLOOKUP(A3243,'entry data'!B:C,2,0)),"",VLOOKUP(A3243,'entry data'!B:C,2,0))</f>
        <v/>
      </c>
      <c r="E3243" s="9" t="str">
        <f>IF(ISERROR(VLOOKUP(A3243,'entry data'!B:E,4,0)),"",VLOOKUP(A3243,'entry data'!B:E,4,0))</f>
        <v/>
      </c>
      <c r="F3243" s="11" t="str">
        <f>IF(A3243="","",IF(ISERROR(VLOOKUP(A3243,'entry data'!B:F,5,0)),"",VLOOKUP(A3243,'entry data'!B:F,5,0)))</f>
        <v/>
      </c>
      <c r="G3243" s="12" t="str">
        <f>IF(A3243="","",IF(ISERROR(VLOOKUP(A3243,'entry data'!B:I,8,0)),"",VLOOKUP(A3243,'entry data'!B:I,7,0)))</f>
        <v/>
      </c>
      <c r="H3243" s="13" t="str">
        <f>IF(A3243="","",IF(B3243=1,VLOOKUP(A3243,'entry data'!B:D,3,0),I3242))</f>
        <v/>
      </c>
      <c r="I3243" s="14" t="str">
        <f>IF(A3243="","",IF(E3243="weekly",7,IF(E3243="fortnightly",14,IF(E3243="monthly",DATE(IF(MONTH(H3243)=12,YEAR(H3243)+1,YEAR(H3243)),VLOOKUP(MONTH(H3243),index!$D$2:$G$13,2,0),DAY(H3243)),
IF(E3243="quarterly",DATE(IF(MONTH(H3243)&gt;=10,YEAR(H3243)+1,YEAR(H3243)),VLOOKUP(MONTH(H3243),index!$D$2:$G$13,3,0),DAY(H3243)),
IF(E3243="halfyearly",DATE(IF(MONTH(H3243)&gt;=7,YEAR(H3243)+1,YEAR(H3243)),VLOOKUP(MONTH(H3243),index!$D$2:$G$13,4,0),DAY(H3243)),
DATE(YEAR(H3243)+1,MONTH(H3243),DAY(H3243)))))-H3243))+H3243)</f>
        <v/>
      </c>
      <c r="J3243" s="9" t="str">
        <f t="shared" si="322"/>
        <v/>
      </c>
      <c r="K3243" s="11" t="str">
        <f t="shared" si="323"/>
        <v/>
      </c>
      <c r="L3243" s="11" t="str">
        <f t="shared" si="324"/>
        <v/>
      </c>
      <c r="M3243" s="11" t="str">
        <f>IF(A3243="","",VLOOKUP(E3243,index!$A$1:$B$6,2,0)*K3243*G3243)</f>
        <v/>
      </c>
      <c r="N3243" s="11" t="str">
        <f>IF(A3243="","",-PMT(G3243*VLOOKUP(E3243,index!$A$1:$B$6,2,0),C3243,F3243,0,0))</f>
        <v/>
      </c>
      <c r="O3243" s="11" t="str">
        <f t="shared" si="325"/>
        <v/>
      </c>
      <c r="P3243" s="11" t="str">
        <f t="shared" si="320"/>
        <v/>
      </c>
    </row>
    <row r="3244" spans="1:16" x14ac:dyDescent="0.25">
      <c r="A3244" s="9" t="str">
        <f>IF(A3243="","",IF(B3243&lt;C3243,A3243,IF(A3243=MAX('entry data'!$B$8:$B$507),"",A3243+1)))</f>
        <v/>
      </c>
      <c r="B3244" s="9" t="str">
        <f t="shared" si="321"/>
        <v/>
      </c>
      <c r="C3244" s="9" t="str">
        <f>IF(ISERROR(VLOOKUP(A3244,'entry data'!B:G,6,0)),"",VLOOKUP(A3244,'entry data'!B:G,6,0))</f>
        <v/>
      </c>
      <c r="D3244" s="9" t="str">
        <f>IF(ISERROR(VLOOKUP(A3244,'entry data'!B:C,2,0)),"",VLOOKUP(A3244,'entry data'!B:C,2,0))</f>
        <v/>
      </c>
      <c r="E3244" s="9" t="str">
        <f>IF(ISERROR(VLOOKUP(A3244,'entry data'!B:E,4,0)),"",VLOOKUP(A3244,'entry data'!B:E,4,0))</f>
        <v/>
      </c>
      <c r="F3244" s="11" t="str">
        <f>IF(A3244="","",IF(ISERROR(VLOOKUP(A3244,'entry data'!B:F,5,0)),"",VLOOKUP(A3244,'entry data'!B:F,5,0)))</f>
        <v/>
      </c>
      <c r="G3244" s="12" t="str">
        <f>IF(A3244="","",IF(ISERROR(VLOOKUP(A3244,'entry data'!B:I,8,0)),"",VLOOKUP(A3244,'entry data'!B:I,7,0)))</f>
        <v/>
      </c>
      <c r="H3244" s="13" t="str">
        <f>IF(A3244="","",IF(B3244=1,VLOOKUP(A3244,'entry data'!B:D,3,0),I3243))</f>
        <v/>
      </c>
      <c r="I3244" s="14" t="str">
        <f>IF(A3244="","",IF(E3244="weekly",7,IF(E3244="fortnightly",14,IF(E3244="monthly",DATE(IF(MONTH(H3244)=12,YEAR(H3244)+1,YEAR(H3244)),VLOOKUP(MONTH(H3244),index!$D$2:$G$13,2,0),DAY(H3244)),
IF(E3244="quarterly",DATE(IF(MONTH(H3244)&gt;=10,YEAR(H3244)+1,YEAR(H3244)),VLOOKUP(MONTH(H3244),index!$D$2:$G$13,3,0),DAY(H3244)),
IF(E3244="halfyearly",DATE(IF(MONTH(H3244)&gt;=7,YEAR(H3244)+1,YEAR(H3244)),VLOOKUP(MONTH(H3244),index!$D$2:$G$13,4,0),DAY(H3244)),
DATE(YEAR(H3244)+1,MONTH(H3244),DAY(H3244)))))-H3244))+H3244)</f>
        <v/>
      </c>
      <c r="J3244" s="9" t="str">
        <f t="shared" si="322"/>
        <v/>
      </c>
      <c r="K3244" s="11" t="str">
        <f t="shared" si="323"/>
        <v/>
      </c>
      <c r="L3244" s="11" t="str">
        <f t="shared" si="324"/>
        <v/>
      </c>
      <c r="M3244" s="11" t="str">
        <f>IF(A3244="","",VLOOKUP(E3244,index!$A$1:$B$6,2,0)*K3244*G3244)</f>
        <v/>
      </c>
      <c r="N3244" s="11" t="str">
        <f>IF(A3244="","",-PMT(G3244*VLOOKUP(E3244,index!$A$1:$B$6,2,0),C3244,F3244,0,0))</f>
        <v/>
      </c>
      <c r="O3244" s="11" t="str">
        <f t="shared" si="325"/>
        <v/>
      </c>
      <c r="P3244" s="11" t="str">
        <f t="shared" si="320"/>
        <v/>
      </c>
    </row>
    <row r="3245" spans="1:16" x14ac:dyDescent="0.25">
      <c r="A3245" s="9" t="str">
        <f>IF(A3244="","",IF(B3244&lt;C3244,A3244,IF(A3244=MAX('entry data'!$B$8:$B$507),"",A3244+1)))</f>
        <v/>
      </c>
      <c r="B3245" s="9" t="str">
        <f t="shared" si="321"/>
        <v/>
      </c>
      <c r="C3245" s="9" t="str">
        <f>IF(ISERROR(VLOOKUP(A3245,'entry data'!B:G,6,0)),"",VLOOKUP(A3245,'entry data'!B:G,6,0))</f>
        <v/>
      </c>
      <c r="D3245" s="9" t="str">
        <f>IF(ISERROR(VLOOKUP(A3245,'entry data'!B:C,2,0)),"",VLOOKUP(A3245,'entry data'!B:C,2,0))</f>
        <v/>
      </c>
      <c r="E3245" s="9" t="str">
        <f>IF(ISERROR(VLOOKUP(A3245,'entry data'!B:E,4,0)),"",VLOOKUP(A3245,'entry data'!B:E,4,0))</f>
        <v/>
      </c>
      <c r="F3245" s="11" t="str">
        <f>IF(A3245="","",IF(ISERROR(VLOOKUP(A3245,'entry data'!B:F,5,0)),"",VLOOKUP(A3245,'entry data'!B:F,5,0)))</f>
        <v/>
      </c>
      <c r="G3245" s="12" t="str">
        <f>IF(A3245="","",IF(ISERROR(VLOOKUP(A3245,'entry data'!B:I,8,0)),"",VLOOKUP(A3245,'entry data'!B:I,7,0)))</f>
        <v/>
      </c>
      <c r="H3245" s="13" t="str">
        <f>IF(A3245="","",IF(B3245=1,VLOOKUP(A3245,'entry data'!B:D,3,0),I3244))</f>
        <v/>
      </c>
      <c r="I3245" s="14" t="str">
        <f>IF(A3245="","",IF(E3245="weekly",7,IF(E3245="fortnightly",14,IF(E3245="monthly",DATE(IF(MONTH(H3245)=12,YEAR(H3245)+1,YEAR(H3245)),VLOOKUP(MONTH(H3245),index!$D$2:$G$13,2,0),DAY(H3245)),
IF(E3245="quarterly",DATE(IF(MONTH(H3245)&gt;=10,YEAR(H3245)+1,YEAR(H3245)),VLOOKUP(MONTH(H3245),index!$D$2:$G$13,3,0),DAY(H3245)),
IF(E3245="halfyearly",DATE(IF(MONTH(H3245)&gt;=7,YEAR(H3245)+1,YEAR(H3245)),VLOOKUP(MONTH(H3245),index!$D$2:$G$13,4,0),DAY(H3245)),
DATE(YEAR(H3245)+1,MONTH(H3245),DAY(H3245)))))-H3245))+H3245)</f>
        <v/>
      </c>
      <c r="J3245" s="9" t="str">
        <f t="shared" si="322"/>
        <v/>
      </c>
      <c r="K3245" s="11" t="str">
        <f t="shared" si="323"/>
        <v/>
      </c>
      <c r="L3245" s="11" t="str">
        <f t="shared" si="324"/>
        <v/>
      </c>
      <c r="M3245" s="11" t="str">
        <f>IF(A3245="","",VLOOKUP(E3245,index!$A$1:$B$6,2,0)*K3245*G3245)</f>
        <v/>
      </c>
      <c r="N3245" s="11" t="str">
        <f>IF(A3245="","",-PMT(G3245*VLOOKUP(E3245,index!$A$1:$B$6,2,0),C3245,F3245,0,0))</f>
        <v/>
      </c>
      <c r="O3245" s="11" t="str">
        <f t="shared" si="325"/>
        <v/>
      </c>
      <c r="P3245" s="11" t="str">
        <f t="shared" si="320"/>
        <v/>
      </c>
    </row>
    <row r="3246" spans="1:16" x14ac:dyDescent="0.25">
      <c r="A3246" s="9" t="str">
        <f>IF(A3245="","",IF(B3245&lt;C3245,A3245,IF(A3245=MAX('entry data'!$B$8:$B$507),"",A3245+1)))</f>
        <v/>
      </c>
      <c r="B3246" s="9" t="str">
        <f t="shared" si="321"/>
        <v/>
      </c>
      <c r="C3246" s="9" t="str">
        <f>IF(ISERROR(VLOOKUP(A3246,'entry data'!B:G,6,0)),"",VLOOKUP(A3246,'entry data'!B:G,6,0))</f>
        <v/>
      </c>
      <c r="D3246" s="9" t="str">
        <f>IF(ISERROR(VLOOKUP(A3246,'entry data'!B:C,2,0)),"",VLOOKUP(A3246,'entry data'!B:C,2,0))</f>
        <v/>
      </c>
      <c r="E3246" s="9" t="str">
        <f>IF(ISERROR(VLOOKUP(A3246,'entry data'!B:E,4,0)),"",VLOOKUP(A3246,'entry data'!B:E,4,0))</f>
        <v/>
      </c>
      <c r="F3246" s="11" t="str">
        <f>IF(A3246="","",IF(ISERROR(VLOOKUP(A3246,'entry data'!B:F,5,0)),"",VLOOKUP(A3246,'entry data'!B:F,5,0)))</f>
        <v/>
      </c>
      <c r="G3246" s="12" t="str">
        <f>IF(A3246="","",IF(ISERROR(VLOOKUP(A3246,'entry data'!B:I,8,0)),"",VLOOKUP(A3246,'entry data'!B:I,7,0)))</f>
        <v/>
      </c>
      <c r="H3246" s="13" t="str">
        <f>IF(A3246="","",IF(B3246=1,VLOOKUP(A3246,'entry data'!B:D,3,0),I3245))</f>
        <v/>
      </c>
      <c r="I3246" s="14" t="str">
        <f>IF(A3246="","",IF(E3246="weekly",7,IF(E3246="fortnightly",14,IF(E3246="monthly",DATE(IF(MONTH(H3246)=12,YEAR(H3246)+1,YEAR(H3246)),VLOOKUP(MONTH(H3246),index!$D$2:$G$13,2,0),DAY(H3246)),
IF(E3246="quarterly",DATE(IF(MONTH(H3246)&gt;=10,YEAR(H3246)+1,YEAR(H3246)),VLOOKUP(MONTH(H3246),index!$D$2:$G$13,3,0),DAY(H3246)),
IF(E3246="halfyearly",DATE(IF(MONTH(H3246)&gt;=7,YEAR(H3246)+1,YEAR(H3246)),VLOOKUP(MONTH(H3246),index!$D$2:$G$13,4,0),DAY(H3246)),
DATE(YEAR(H3246)+1,MONTH(H3246),DAY(H3246)))))-H3246))+H3246)</f>
        <v/>
      </c>
      <c r="J3246" s="9" t="str">
        <f t="shared" si="322"/>
        <v/>
      </c>
      <c r="K3246" s="11" t="str">
        <f t="shared" si="323"/>
        <v/>
      </c>
      <c r="L3246" s="11" t="str">
        <f t="shared" si="324"/>
        <v/>
      </c>
      <c r="M3246" s="11" t="str">
        <f>IF(A3246="","",VLOOKUP(E3246,index!$A$1:$B$6,2,0)*K3246*G3246)</f>
        <v/>
      </c>
      <c r="N3246" s="11" t="str">
        <f>IF(A3246="","",-PMT(G3246*VLOOKUP(E3246,index!$A$1:$B$6,2,0),C3246,F3246,0,0))</f>
        <v/>
      </c>
      <c r="O3246" s="11" t="str">
        <f t="shared" si="325"/>
        <v/>
      </c>
      <c r="P3246" s="11" t="str">
        <f t="shared" si="320"/>
        <v/>
      </c>
    </row>
    <row r="3247" spans="1:16" x14ac:dyDescent="0.25">
      <c r="A3247" s="9" t="str">
        <f>IF(A3246="","",IF(B3246&lt;C3246,A3246,IF(A3246=MAX('entry data'!$B$8:$B$507),"",A3246+1)))</f>
        <v/>
      </c>
      <c r="B3247" s="9" t="str">
        <f t="shared" si="321"/>
        <v/>
      </c>
      <c r="C3247" s="9" t="str">
        <f>IF(ISERROR(VLOOKUP(A3247,'entry data'!B:G,6,0)),"",VLOOKUP(A3247,'entry data'!B:G,6,0))</f>
        <v/>
      </c>
      <c r="D3247" s="9" t="str">
        <f>IF(ISERROR(VLOOKUP(A3247,'entry data'!B:C,2,0)),"",VLOOKUP(A3247,'entry data'!B:C,2,0))</f>
        <v/>
      </c>
      <c r="E3247" s="9" t="str">
        <f>IF(ISERROR(VLOOKUP(A3247,'entry data'!B:E,4,0)),"",VLOOKUP(A3247,'entry data'!B:E,4,0))</f>
        <v/>
      </c>
      <c r="F3247" s="11" t="str">
        <f>IF(A3247="","",IF(ISERROR(VLOOKUP(A3247,'entry data'!B:F,5,0)),"",VLOOKUP(A3247,'entry data'!B:F,5,0)))</f>
        <v/>
      </c>
      <c r="G3247" s="12" t="str">
        <f>IF(A3247="","",IF(ISERROR(VLOOKUP(A3247,'entry data'!B:I,8,0)),"",VLOOKUP(A3247,'entry data'!B:I,7,0)))</f>
        <v/>
      </c>
      <c r="H3247" s="13" t="str">
        <f>IF(A3247="","",IF(B3247=1,VLOOKUP(A3247,'entry data'!B:D,3,0),I3246))</f>
        <v/>
      </c>
      <c r="I3247" s="14" t="str">
        <f>IF(A3247="","",IF(E3247="weekly",7,IF(E3247="fortnightly",14,IF(E3247="monthly",DATE(IF(MONTH(H3247)=12,YEAR(H3247)+1,YEAR(H3247)),VLOOKUP(MONTH(H3247),index!$D$2:$G$13,2,0),DAY(H3247)),
IF(E3247="quarterly",DATE(IF(MONTH(H3247)&gt;=10,YEAR(H3247)+1,YEAR(H3247)),VLOOKUP(MONTH(H3247),index!$D$2:$G$13,3,0),DAY(H3247)),
IF(E3247="halfyearly",DATE(IF(MONTH(H3247)&gt;=7,YEAR(H3247)+1,YEAR(H3247)),VLOOKUP(MONTH(H3247),index!$D$2:$G$13,4,0),DAY(H3247)),
DATE(YEAR(H3247)+1,MONTH(H3247),DAY(H3247)))))-H3247))+H3247)</f>
        <v/>
      </c>
      <c r="J3247" s="9" t="str">
        <f t="shared" si="322"/>
        <v/>
      </c>
      <c r="K3247" s="11" t="str">
        <f t="shared" si="323"/>
        <v/>
      </c>
      <c r="L3247" s="11" t="str">
        <f t="shared" si="324"/>
        <v/>
      </c>
      <c r="M3247" s="11" t="str">
        <f>IF(A3247="","",VLOOKUP(E3247,index!$A$1:$B$6,2,0)*K3247*G3247)</f>
        <v/>
      </c>
      <c r="N3247" s="11" t="str">
        <f>IF(A3247="","",-PMT(G3247*VLOOKUP(E3247,index!$A$1:$B$6,2,0),C3247,F3247,0,0))</f>
        <v/>
      </c>
      <c r="O3247" s="11" t="str">
        <f t="shared" si="325"/>
        <v/>
      </c>
      <c r="P3247" s="11" t="str">
        <f t="shared" si="320"/>
        <v/>
      </c>
    </row>
    <row r="3248" spans="1:16" x14ac:dyDescent="0.25">
      <c r="A3248" s="9" t="str">
        <f>IF(A3247="","",IF(B3247&lt;C3247,A3247,IF(A3247=MAX('entry data'!$B$8:$B$507),"",A3247+1)))</f>
        <v/>
      </c>
      <c r="B3248" s="9" t="str">
        <f t="shared" si="321"/>
        <v/>
      </c>
      <c r="C3248" s="9" t="str">
        <f>IF(ISERROR(VLOOKUP(A3248,'entry data'!B:G,6,0)),"",VLOOKUP(A3248,'entry data'!B:G,6,0))</f>
        <v/>
      </c>
      <c r="D3248" s="9" t="str">
        <f>IF(ISERROR(VLOOKUP(A3248,'entry data'!B:C,2,0)),"",VLOOKUP(A3248,'entry data'!B:C,2,0))</f>
        <v/>
      </c>
      <c r="E3248" s="9" t="str">
        <f>IF(ISERROR(VLOOKUP(A3248,'entry data'!B:E,4,0)),"",VLOOKUP(A3248,'entry data'!B:E,4,0))</f>
        <v/>
      </c>
      <c r="F3248" s="11" t="str">
        <f>IF(A3248="","",IF(ISERROR(VLOOKUP(A3248,'entry data'!B:F,5,0)),"",VLOOKUP(A3248,'entry data'!B:F,5,0)))</f>
        <v/>
      </c>
      <c r="G3248" s="12" t="str">
        <f>IF(A3248="","",IF(ISERROR(VLOOKUP(A3248,'entry data'!B:I,8,0)),"",VLOOKUP(A3248,'entry data'!B:I,7,0)))</f>
        <v/>
      </c>
      <c r="H3248" s="13" t="str">
        <f>IF(A3248="","",IF(B3248=1,VLOOKUP(A3248,'entry data'!B:D,3,0),I3247))</f>
        <v/>
      </c>
      <c r="I3248" s="14" t="str">
        <f>IF(A3248="","",IF(E3248="weekly",7,IF(E3248="fortnightly",14,IF(E3248="monthly",DATE(IF(MONTH(H3248)=12,YEAR(H3248)+1,YEAR(H3248)),VLOOKUP(MONTH(H3248),index!$D$2:$G$13,2,0),DAY(H3248)),
IF(E3248="quarterly",DATE(IF(MONTH(H3248)&gt;=10,YEAR(H3248)+1,YEAR(H3248)),VLOOKUP(MONTH(H3248),index!$D$2:$G$13,3,0),DAY(H3248)),
IF(E3248="halfyearly",DATE(IF(MONTH(H3248)&gt;=7,YEAR(H3248)+1,YEAR(H3248)),VLOOKUP(MONTH(H3248),index!$D$2:$G$13,4,0),DAY(H3248)),
DATE(YEAR(H3248)+1,MONTH(H3248),DAY(H3248)))))-H3248))+H3248)</f>
        <v/>
      </c>
      <c r="J3248" s="9" t="str">
        <f t="shared" si="322"/>
        <v/>
      </c>
      <c r="K3248" s="11" t="str">
        <f t="shared" si="323"/>
        <v/>
      </c>
      <c r="L3248" s="11" t="str">
        <f t="shared" si="324"/>
        <v/>
      </c>
      <c r="M3248" s="11" t="str">
        <f>IF(A3248="","",VLOOKUP(E3248,index!$A$1:$B$6,2,0)*K3248*G3248)</f>
        <v/>
      </c>
      <c r="N3248" s="11" t="str">
        <f>IF(A3248="","",-PMT(G3248*VLOOKUP(E3248,index!$A$1:$B$6,2,0),C3248,F3248,0,0))</f>
        <v/>
      </c>
      <c r="O3248" s="11" t="str">
        <f t="shared" si="325"/>
        <v/>
      </c>
      <c r="P3248" s="11" t="str">
        <f t="shared" si="320"/>
        <v/>
      </c>
    </row>
    <row r="3249" spans="1:16" x14ac:dyDescent="0.25">
      <c r="A3249" s="9" t="str">
        <f>IF(A3248="","",IF(B3248&lt;C3248,A3248,IF(A3248=MAX('entry data'!$B$8:$B$507),"",A3248+1)))</f>
        <v/>
      </c>
      <c r="B3249" s="9" t="str">
        <f t="shared" si="321"/>
        <v/>
      </c>
      <c r="C3249" s="9" t="str">
        <f>IF(ISERROR(VLOOKUP(A3249,'entry data'!B:G,6,0)),"",VLOOKUP(A3249,'entry data'!B:G,6,0))</f>
        <v/>
      </c>
      <c r="D3249" s="9" t="str">
        <f>IF(ISERROR(VLOOKUP(A3249,'entry data'!B:C,2,0)),"",VLOOKUP(A3249,'entry data'!B:C,2,0))</f>
        <v/>
      </c>
      <c r="E3249" s="9" t="str">
        <f>IF(ISERROR(VLOOKUP(A3249,'entry data'!B:E,4,0)),"",VLOOKUP(A3249,'entry data'!B:E,4,0))</f>
        <v/>
      </c>
      <c r="F3249" s="11" t="str">
        <f>IF(A3249="","",IF(ISERROR(VLOOKUP(A3249,'entry data'!B:F,5,0)),"",VLOOKUP(A3249,'entry data'!B:F,5,0)))</f>
        <v/>
      </c>
      <c r="G3249" s="12" t="str">
        <f>IF(A3249="","",IF(ISERROR(VLOOKUP(A3249,'entry data'!B:I,8,0)),"",VLOOKUP(A3249,'entry data'!B:I,7,0)))</f>
        <v/>
      </c>
      <c r="H3249" s="13" t="str">
        <f>IF(A3249="","",IF(B3249=1,VLOOKUP(A3249,'entry data'!B:D,3,0),I3248))</f>
        <v/>
      </c>
      <c r="I3249" s="14" t="str">
        <f>IF(A3249="","",IF(E3249="weekly",7,IF(E3249="fortnightly",14,IF(E3249="monthly",DATE(IF(MONTH(H3249)=12,YEAR(H3249)+1,YEAR(H3249)),VLOOKUP(MONTH(H3249),index!$D$2:$G$13,2,0),DAY(H3249)),
IF(E3249="quarterly",DATE(IF(MONTH(H3249)&gt;=10,YEAR(H3249)+1,YEAR(H3249)),VLOOKUP(MONTH(H3249),index!$D$2:$G$13,3,0),DAY(H3249)),
IF(E3249="halfyearly",DATE(IF(MONTH(H3249)&gt;=7,YEAR(H3249)+1,YEAR(H3249)),VLOOKUP(MONTH(H3249),index!$D$2:$G$13,4,0),DAY(H3249)),
DATE(YEAR(H3249)+1,MONTH(H3249),DAY(H3249)))))-H3249))+H3249)</f>
        <v/>
      </c>
      <c r="J3249" s="9" t="str">
        <f t="shared" si="322"/>
        <v/>
      </c>
      <c r="K3249" s="11" t="str">
        <f t="shared" si="323"/>
        <v/>
      </c>
      <c r="L3249" s="11" t="str">
        <f t="shared" si="324"/>
        <v/>
      </c>
      <c r="M3249" s="11" t="str">
        <f>IF(A3249="","",VLOOKUP(E3249,index!$A$1:$B$6,2,0)*K3249*G3249)</f>
        <v/>
      </c>
      <c r="N3249" s="11" t="str">
        <f>IF(A3249="","",-PMT(G3249*VLOOKUP(E3249,index!$A$1:$B$6,2,0),C3249,F3249,0,0))</f>
        <v/>
      </c>
      <c r="O3249" s="11" t="str">
        <f t="shared" si="325"/>
        <v/>
      </c>
      <c r="P3249" s="11" t="str">
        <f t="shared" si="320"/>
        <v/>
      </c>
    </row>
    <row r="3250" spans="1:16" x14ac:dyDescent="0.25">
      <c r="A3250" s="9" t="str">
        <f>IF(A3249="","",IF(B3249&lt;C3249,A3249,IF(A3249=MAX('entry data'!$B$8:$B$507),"",A3249+1)))</f>
        <v/>
      </c>
      <c r="B3250" s="9" t="str">
        <f t="shared" si="321"/>
        <v/>
      </c>
      <c r="C3250" s="9" t="str">
        <f>IF(ISERROR(VLOOKUP(A3250,'entry data'!B:G,6,0)),"",VLOOKUP(A3250,'entry data'!B:G,6,0))</f>
        <v/>
      </c>
      <c r="D3250" s="9" t="str">
        <f>IF(ISERROR(VLOOKUP(A3250,'entry data'!B:C,2,0)),"",VLOOKUP(A3250,'entry data'!B:C,2,0))</f>
        <v/>
      </c>
      <c r="E3250" s="9" t="str">
        <f>IF(ISERROR(VLOOKUP(A3250,'entry data'!B:E,4,0)),"",VLOOKUP(A3250,'entry data'!B:E,4,0))</f>
        <v/>
      </c>
      <c r="F3250" s="11" t="str">
        <f>IF(A3250="","",IF(ISERROR(VLOOKUP(A3250,'entry data'!B:F,5,0)),"",VLOOKUP(A3250,'entry data'!B:F,5,0)))</f>
        <v/>
      </c>
      <c r="G3250" s="12" t="str">
        <f>IF(A3250="","",IF(ISERROR(VLOOKUP(A3250,'entry data'!B:I,8,0)),"",VLOOKUP(A3250,'entry data'!B:I,7,0)))</f>
        <v/>
      </c>
      <c r="H3250" s="13" t="str">
        <f>IF(A3250="","",IF(B3250=1,VLOOKUP(A3250,'entry data'!B:D,3,0),I3249))</f>
        <v/>
      </c>
      <c r="I3250" s="14" t="str">
        <f>IF(A3250="","",IF(E3250="weekly",7,IF(E3250="fortnightly",14,IF(E3250="monthly",DATE(IF(MONTH(H3250)=12,YEAR(H3250)+1,YEAR(H3250)),VLOOKUP(MONTH(H3250),index!$D$2:$G$13,2,0),DAY(H3250)),
IF(E3250="quarterly",DATE(IF(MONTH(H3250)&gt;=10,YEAR(H3250)+1,YEAR(H3250)),VLOOKUP(MONTH(H3250),index!$D$2:$G$13,3,0),DAY(H3250)),
IF(E3250="halfyearly",DATE(IF(MONTH(H3250)&gt;=7,YEAR(H3250)+1,YEAR(H3250)),VLOOKUP(MONTH(H3250),index!$D$2:$G$13,4,0),DAY(H3250)),
DATE(YEAR(H3250)+1,MONTH(H3250),DAY(H3250)))))-H3250))+H3250)</f>
        <v/>
      </c>
      <c r="J3250" s="9" t="str">
        <f t="shared" si="322"/>
        <v/>
      </c>
      <c r="K3250" s="11" t="str">
        <f t="shared" si="323"/>
        <v/>
      </c>
      <c r="L3250" s="11" t="str">
        <f t="shared" si="324"/>
        <v/>
      </c>
      <c r="M3250" s="11" t="str">
        <f>IF(A3250="","",VLOOKUP(E3250,index!$A$1:$B$6,2,0)*K3250*G3250)</f>
        <v/>
      </c>
      <c r="N3250" s="11" t="str">
        <f>IF(A3250="","",-PMT(G3250*VLOOKUP(E3250,index!$A$1:$B$6,2,0),C3250,F3250,0,0))</f>
        <v/>
      </c>
      <c r="O3250" s="11" t="str">
        <f t="shared" si="325"/>
        <v/>
      </c>
      <c r="P3250" s="11" t="str">
        <f t="shared" si="320"/>
        <v/>
      </c>
    </row>
    <row r="3251" spans="1:16" x14ac:dyDescent="0.25">
      <c r="A3251" s="9" t="str">
        <f>IF(A3250="","",IF(B3250&lt;C3250,A3250,IF(A3250=MAX('entry data'!$B$8:$B$507),"",A3250+1)))</f>
        <v/>
      </c>
      <c r="B3251" s="9" t="str">
        <f t="shared" si="321"/>
        <v/>
      </c>
      <c r="C3251" s="9" t="str">
        <f>IF(ISERROR(VLOOKUP(A3251,'entry data'!B:G,6,0)),"",VLOOKUP(A3251,'entry data'!B:G,6,0))</f>
        <v/>
      </c>
      <c r="D3251" s="9" t="str">
        <f>IF(ISERROR(VLOOKUP(A3251,'entry data'!B:C,2,0)),"",VLOOKUP(A3251,'entry data'!B:C,2,0))</f>
        <v/>
      </c>
      <c r="E3251" s="9" t="str">
        <f>IF(ISERROR(VLOOKUP(A3251,'entry data'!B:E,4,0)),"",VLOOKUP(A3251,'entry data'!B:E,4,0))</f>
        <v/>
      </c>
      <c r="F3251" s="11" t="str">
        <f>IF(A3251="","",IF(ISERROR(VLOOKUP(A3251,'entry data'!B:F,5,0)),"",VLOOKUP(A3251,'entry data'!B:F,5,0)))</f>
        <v/>
      </c>
      <c r="G3251" s="12" t="str">
        <f>IF(A3251="","",IF(ISERROR(VLOOKUP(A3251,'entry data'!B:I,8,0)),"",VLOOKUP(A3251,'entry data'!B:I,7,0)))</f>
        <v/>
      </c>
      <c r="H3251" s="13" t="str">
        <f>IF(A3251="","",IF(B3251=1,VLOOKUP(A3251,'entry data'!B:D,3,0),I3250))</f>
        <v/>
      </c>
      <c r="I3251" s="14" t="str">
        <f>IF(A3251="","",IF(E3251="weekly",7,IF(E3251="fortnightly",14,IF(E3251="monthly",DATE(IF(MONTH(H3251)=12,YEAR(H3251)+1,YEAR(H3251)),VLOOKUP(MONTH(H3251),index!$D$2:$G$13,2,0),DAY(H3251)),
IF(E3251="quarterly",DATE(IF(MONTH(H3251)&gt;=10,YEAR(H3251)+1,YEAR(H3251)),VLOOKUP(MONTH(H3251),index!$D$2:$G$13,3,0),DAY(H3251)),
IF(E3251="halfyearly",DATE(IF(MONTH(H3251)&gt;=7,YEAR(H3251)+1,YEAR(H3251)),VLOOKUP(MONTH(H3251),index!$D$2:$G$13,4,0),DAY(H3251)),
DATE(YEAR(H3251)+1,MONTH(H3251),DAY(H3251)))))-H3251))+H3251)</f>
        <v/>
      </c>
      <c r="J3251" s="9" t="str">
        <f t="shared" si="322"/>
        <v/>
      </c>
      <c r="K3251" s="11" t="str">
        <f t="shared" si="323"/>
        <v/>
      </c>
      <c r="L3251" s="11" t="str">
        <f t="shared" si="324"/>
        <v/>
      </c>
      <c r="M3251" s="11" t="str">
        <f>IF(A3251="","",VLOOKUP(E3251,index!$A$1:$B$6,2,0)*K3251*G3251)</f>
        <v/>
      </c>
      <c r="N3251" s="11" t="str">
        <f>IF(A3251="","",-PMT(G3251*VLOOKUP(E3251,index!$A$1:$B$6,2,0),C3251,F3251,0,0))</f>
        <v/>
      </c>
      <c r="O3251" s="11" t="str">
        <f t="shared" si="325"/>
        <v/>
      </c>
      <c r="P3251" s="11" t="str">
        <f t="shared" si="320"/>
        <v/>
      </c>
    </row>
    <row r="3252" spans="1:16" x14ac:dyDescent="0.25">
      <c r="A3252" s="9" t="str">
        <f>IF(A3251="","",IF(B3251&lt;C3251,A3251,IF(A3251=MAX('entry data'!$B$8:$B$507),"",A3251+1)))</f>
        <v/>
      </c>
      <c r="B3252" s="9" t="str">
        <f t="shared" si="321"/>
        <v/>
      </c>
      <c r="C3252" s="9" t="str">
        <f>IF(ISERROR(VLOOKUP(A3252,'entry data'!B:G,6,0)),"",VLOOKUP(A3252,'entry data'!B:G,6,0))</f>
        <v/>
      </c>
      <c r="D3252" s="9" t="str">
        <f>IF(ISERROR(VLOOKUP(A3252,'entry data'!B:C,2,0)),"",VLOOKUP(A3252,'entry data'!B:C,2,0))</f>
        <v/>
      </c>
      <c r="E3252" s="9" t="str">
        <f>IF(ISERROR(VLOOKUP(A3252,'entry data'!B:E,4,0)),"",VLOOKUP(A3252,'entry data'!B:E,4,0))</f>
        <v/>
      </c>
      <c r="F3252" s="11" t="str">
        <f>IF(A3252="","",IF(ISERROR(VLOOKUP(A3252,'entry data'!B:F,5,0)),"",VLOOKUP(A3252,'entry data'!B:F,5,0)))</f>
        <v/>
      </c>
      <c r="G3252" s="12" t="str">
        <f>IF(A3252="","",IF(ISERROR(VLOOKUP(A3252,'entry data'!B:I,8,0)),"",VLOOKUP(A3252,'entry data'!B:I,7,0)))</f>
        <v/>
      </c>
      <c r="H3252" s="13" t="str">
        <f>IF(A3252="","",IF(B3252=1,VLOOKUP(A3252,'entry data'!B:D,3,0),I3251))</f>
        <v/>
      </c>
      <c r="I3252" s="14" t="str">
        <f>IF(A3252="","",IF(E3252="weekly",7,IF(E3252="fortnightly",14,IF(E3252="monthly",DATE(IF(MONTH(H3252)=12,YEAR(H3252)+1,YEAR(H3252)),VLOOKUP(MONTH(H3252),index!$D$2:$G$13,2,0),DAY(H3252)),
IF(E3252="quarterly",DATE(IF(MONTH(H3252)&gt;=10,YEAR(H3252)+1,YEAR(H3252)),VLOOKUP(MONTH(H3252),index!$D$2:$G$13,3,0),DAY(H3252)),
IF(E3252="halfyearly",DATE(IF(MONTH(H3252)&gt;=7,YEAR(H3252)+1,YEAR(H3252)),VLOOKUP(MONTH(H3252),index!$D$2:$G$13,4,0),DAY(H3252)),
DATE(YEAR(H3252)+1,MONTH(H3252),DAY(H3252)))))-H3252))+H3252)</f>
        <v/>
      </c>
      <c r="J3252" s="9" t="str">
        <f t="shared" si="322"/>
        <v/>
      </c>
      <c r="K3252" s="11" t="str">
        <f t="shared" si="323"/>
        <v/>
      </c>
      <c r="L3252" s="11" t="str">
        <f t="shared" si="324"/>
        <v/>
      </c>
      <c r="M3252" s="11" t="str">
        <f>IF(A3252="","",VLOOKUP(E3252,index!$A$1:$B$6,2,0)*K3252*G3252)</f>
        <v/>
      </c>
      <c r="N3252" s="11" t="str">
        <f>IF(A3252="","",-PMT(G3252*VLOOKUP(E3252,index!$A$1:$B$6,2,0),C3252,F3252,0,0))</f>
        <v/>
      </c>
      <c r="O3252" s="11" t="str">
        <f t="shared" si="325"/>
        <v/>
      </c>
      <c r="P3252" s="11" t="str">
        <f t="shared" si="320"/>
        <v/>
      </c>
    </row>
    <row r="3253" spans="1:16" x14ac:dyDescent="0.25">
      <c r="A3253" s="9" t="str">
        <f>IF(A3252="","",IF(B3252&lt;C3252,A3252,IF(A3252=MAX('entry data'!$B$8:$B$507),"",A3252+1)))</f>
        <v/>
      </c>
      <c r="B3253" s="9" t="str">
        <f t="shared" si="321"/>
        <v/>
      </c>
      <c r="C3253" s="9" t="str">
        <f>IF(ISERROR(VLOOKUP(A3253,'entry data'!B:G,6,0)),"",VLOOKUP(A3253,'entry data'!B:G,6,0))</f>
        <v/>
      </c>
      <c r="D3253" s="9" t="str">
        <f>IF(ISERROR(VLOOKUP(A3253,'entry data'!B:C,2,0)),"",VLOOKUP(A3253,'entry data'!B:C,2,0))</f>
        <v/>
      </c>
      <c r="E3253" s="9" t="str">
        <f>IF(ISERROR(VLOOKUP(A3253,'entry data'!B:E,4,0)),"",VLOOKUP(A3253,'entry data'!B:E,4,0))</f>
        <v/>
      </c>
      <c r="F3253" s="11" t="str">
        <f>IF(A3253="","",IF(ISERROR(VLOOKUP(A3253,'entry data'!B:F,5,0)),"",VLOOKUP(A3253,'entry data'!B:F,5,0)))</f>
        <v/>
      </c>
      <c r="G3253" s="12" t="str">
        <f>IF(A3253="","",IF(ISERROR(VLOOKUP(A3253,'entry data'!B:I,8,0)),"",VLOOKUP(A3253,'entry data'!B:I,7,0)))</f>
        <v/>
      </c>
      <c r="H3253" s="13" t="str">
        <f>IF(A3253="","",IF(B3253=1,VLOOKUP(A3253,'entry data'!B:D,3,0),I3252))</f>
        <v/>
      </c>
      <c r="I3253" s="14" t="str">
        <f>IF(A3253="","",IF(E3253="weekly",7,IF(E3253="fortnightly",14,IF(E3253="monthly",DATE(IF(MONTH(H3253)=12,YEAR(H3253)+1,YEAR(H3253)),VLOOKUP(MONTH(H3253),index!$D$2:$G$13,2,0),DAY(H3253)),
IF(E3253="quarterly",DATE(IF(MONTH(H3253)&gt;=10,YEAR(H3253)+1,YEAR(H3253)),VLOOKUP(MONTH(H3253),index!$D$2:$G$13,3,0),DAY(H3253)),
IF(E3253="halfyearly",DATE(IF(MONTH(H3253)&gt;=7,YEAR(H3253)+1,YEAR(H3253)),VLOOKUP(MONTH(H3253),index!$D$2:$G$13,4,0),DAY(H3253)),
DATE(YEAR(H3253)+1,MONTH(H3253),DAY(H3253)))))-H3253))+H3253)</f>
        <v/>
      </c>
      <c r="J3253" s="9" t="str">
        <f t="shared" si="322"/>
        <v/>
      </c>
      <c r="K3253" s="11" t="str">
        <f t="shared" si="323"/>
        <v/>
      </c>
      <c r="L3253" s="11" t="str">
        <f t="shared" si="324"/>
        <v/>
      </c>
      <c r="M3253" s="11" t="str">
        <f>IF(A3253="","",VLOOKUP(E3253,index!$A$1:$B$6,2,0)*K3253*G3253)</f>
        <v/>
      </c>
      <c r="N3253" s="11" t="str">
        <f>IF(A3253="","",-PMT(G3253*VLOOKUP(E3253,index!$A$1:$B$6,2,0),C3253,F3253,0,0))</f>
        <v/>
      </c>
      <c r="O3253" s="11" t="str">
        <f t="shared" si="325"/>
        <v/>
      </c>
      <c r="P3253" s="11" t="str">
        <f t="shared" si="320"/>
        <v/>
      </c>
    </row>
    <row r="3254" spans="1:16" x14ac:dyDescent="0.25">
      <c r="A3254" s="9" t="str">
        <f>IF(A3253="","",IF(B3253&lt;C3253,A3253,IF(A3253=MAX('entry data'!$B$8:$B$507),"",A3253+1)))</f>
        <v/>
      </c>
      <c r="B3254" s="9" t="str">
        <f t="shared" si="321"/>
        <v/>
      </c>
      <c r="C3254" s="9" t="str">
        <f>IF(ISERROR(VLOOKUP(A3254,'entry data'!B:G,6,0)),"",VLOOKUP(A3254,'entry data'!B:G,6,0))</f>
        <v/>
      </c>
      <c r="D3254" s="9" t="str">
        <f>IF(ISERROR(VLOOKUP(A3254,'entry data'!B:C,2,0)),"",VLOOKUP(A3254,'entry data'!B:C,2,0))</f>
        <v/>
      </c>
      <c r="E3254" s="9" t="str">
        <f>IF(ISERROR(VLOOKUP(A3254,'entry data'!B:E,4,0)),"",VLOOKUP(A3254,'entry data'!B:E,4,0))</f>
        <v/>
      </c>
      <c r="F3254" s="11" t="str">
        <f>IF(A3254="","",IF(ISERROR(VLOOKUP(A3254,'entry data'!B:F,5,0)),"",VLOOKUP(A3254,'entry data'!B:F,5,0)))</f>
        <v/>
      </c>
      <c r="G3254" s="12" t="str">
        <f>IF(A3254="","",IF(ISERROR(VLOOKUP(A3254,'entry data'!B:I,8,0)),"",VLOOKUP(A3254,'entry data'!B:I,7,0)))</f>
        <v/>
      </c>
      <c r="H3254" s="13" t="str">
        <f>IF(A3254="","",IF(B3254=1,VLOOKUP(A3254,'entry data'!B:D,3,0),I3253))</f>
        <v/>
      </c>
      <c r="I3254" s="14" t="str">
        <f>IF(A3254="","",IF(E3254="weekly",7,IF(E3254="fortnightly",14,IF(E3254="monthly",DATE(IF(MONTH(H3254)=12,YEAR(H3254)+1,YEAR(H3254)),VLOOKUP(MONTH(H3254),index!$D$2:$G$13,2,0),DAY(H3254)),
IF(E3254="quarterly",DATE(IF(MONTH(H3254)&gt;=10,YEAR(H3254)+1,YEAR(H3254)),VLOOKUP(MONTH(H3254),index!$D$2:$G$13,3,0),DAY(H3254)),
IF(E3254="halfyearly",DATE(IF(MONTH(H3254)&gt;=7,YEAR(H3254)+1,YEAR(H3254)),VLOOKUP(MONTH(H3254),index!$D$2:$G$13,4,0),DAY(H3254)),
DATE(YEAR(H3254)+1,MONTH(H3254),DAY(H3254)))))-H3254))+H3254)</f>
        <v/>
      </c>
      <c r="J3254" s="9" t="str">
        <f t="shared" si="322"/>
        <v/>
      </c>
      <c r="K3254" s="11" t="str">
        <f t="shared" si="323"/>
        <v/>
      </c>
      <c r="L3254" s="11" t="str">
        <f t="shared" si="324"/>
        <v/>
      </c>
      <c r="M3254" s="11" t="str">
        <f>IF(A3254="","",VLOOKUP(E3254,index!$A$1:$B$6,2,0)*K3254*G3254)</f>
        <v/>
      </c>
      <c r="N3254" s="11" t="str">
        <f>IF(A3254="","",-PMT(G3254*VLOOKUP(E3254,index!$A$1:$B$6,2,0),C3254,F3254,0,0))</f>
        <v/>
      </c>
      <c r="O3254" s="11" t="str">
        <f t="shared" si="325"/>
        <v/>
      </c>
      <c r="P3254" s="11" t="str">
        <f t="shared" si="320"/>
        <v/>
      </c>
    </row>
    <row r="3255" spans="1:16" x14ac:dyDescent="0.25">
      <c r="A3255" s="9" t="str">
        <f>IF(A3254="","",IF(B3254&lt;C3254,A3254,IF(A3254=MAX('entry data'!$B$8:$B$507),"",A3254+1)))</f>
        <v/>
      </c>
      <c r="B3255" s="9" t="str">
        <f t="shared" si="321"/>
        <v/>
      </c>
      <c r="C3255" s="9" t="str">
        <f>IF(ISERROR(VLOOKUP(A3255,'entry data'!B:G,6,0)),"",VLOOKUP(A3255,'entry data'!B:G,6,0))</f>
        <v/>
      </c>
      <c r="D3255" s="9" t="str">
        <f>IF(ISERROR(VLOOKUP(A3255,'entry data'!B:C,2,0)),"",VLOOKUP(A3255,'entry data'!B:C,2,0))</f>
        <v/>
      </c>
      <c r="E3255" s="9" t="str">
        <f>IF(ISERROR(VLOOKUP(A3255,'entry data'!B:E,4,0)),"",VLOOKUP(A3255,'entry data'!B:E,4,0))</f>
        <v/>
      </c>
      <c r="F3255" s="11" t="str">
        <f>IF(A3255="","",IF(ISERROR(VLOOKUP(A3255,'entry data'!B:F,5,0)),"",VLOOKUP(A3255,'entry data'!B:F,5,0)))</f>
        <v/>
      </c>
      <c r="G3255" s="12" t="str">
        <f>IF(A3255="","",IF(ISERROR(VLOOKUP(A3255,'entry data'!B:I,8,0)),"",VLOOKUP(A3255,'entry data'!B:I,7,0)))</f>
        <v/>
      </c>
      <c r="H3255" s="13" t="str">
        <f>IF(A3255="","",IF(B3255=1,VLOOKUP(A3255,'entry data'!B:D,3,0),I3254))</f>
        <v/>
      </c>
      <c r="I3255" s="14" t="str">
        <f>IF(A3255="","",IF(E3255="weekly",7,IF(E3255="fortnightly",14,IF(E3255="monthly",DATE(IF(MONTH(H3255)=12,YEAR(H3255)+1,YEAR(H3255)),VLOOKUP(MONTH(H3255),index!$D$2:$G$13,2,0),DAY(H3255)),
IF(E3255="quarterly",DATE(IF(MONTH(H3255)&gt;=10,YEAR(H3255)+1,YEAR(H3255)),VLOOKUP(MONTH(H3255),index!$D$2:$G$13,3,0),DAY(H3255)),
IF(E3255="halfyearly",DATE(IF(MONTH(H3255)&gt;=7,YEAR(H3255)+1,YEAR(H3255)),VLOOKUP(MONTH(H3255),index!$D$2:$G$13,4,0),DAY(H3255)),
DATE(YEAR(H3255)+1,MONTH(H3255),DAY(H3255)))))-H3255))+H3255)</f>
        <v/>
      </c>
      <c r="J3255" s="9" t="str">
        <f t="shared" si="322"/>
        <v/>
      </c>
      <c r="K3255" s="11" t="str">
        <f t="shared" si="323"/>
        <v/>
      </c>
      <c r="L3255" s="11" t="str">
        <f t="shared" si="324"/>
        <v/>
      </c>
      <c r="M3255" s="11" t="str">
        <f>IF(A3255="","",VLOOKUP(E3255,index!$A$1:$B$6,2,0)*K3255*G3255)</f>
        <v/>
      </c>
      <c r="N3255" s="11" t="str">
        <f>IF(A3255="","",-PMT(G3255*VLOOKUP(E3255,index!$A$1:$B$6,2,0),C3255,F3255,0,0))</f>
        <v/>
      </c>
      <c r="O3255" s="11" t="str">
        <f t="shared" si="325"/>
        <v/>
      </c>
      <c r="P3255" s="11" t="str">
        <f t="shared" si="320"/>
        <v/>
      </c>
    </row>
    <row r="3256" spans="1:16" x14ac:dyDescent="0.25">
      <c r="A3256" s="9" t="str">
        <f>IF(A3255="","",IF(B3255&lt;C3255,A3255,IF(A3255=MAX('entry data'!$B$8:$B$507),"",A3255+1)))</f>
        <v/>
      </c>
      <c r="B3256" s="9" t="str">
        <f t="shared" si="321"/>
        <v/>
      </c>
      <c r="C3256" s="9" t="str">
        <f>IF(ISERROR(VLOOKUP(A3256,'entry data'!B:G,6,0)),"",VLOOKUP(A3256,'entry data'!B:G,6,0))</f>
        <v/>
      </c>
      <c r="D3256" s="9" t="str">
        <f>IF(ISERROR(VLOOKUP(A3256,'entry data'!B:C,2,0)),"",VLOOKUP(A3256,'entry data'!B:C,2,0))</f>
        <v/>
      </c>
      <c r="E3256" s="9" t="str">
        <f>IF(ISERROR(VLOOKUP(A3256,'entry data'!B:E,4,0)),"",VLOOKUP(A3256,'entry data'!B:E,4,0))</f>
        <v/>
      </c>
      <c r="F3256" s="11" t="str">
        <f>IF(A3256="","",IF(ISERROR(VLOOKUP(A3256,'entry data'!B:F,5,0)),"",VLOOKUP(A3256,'entry data'!B:F,5,0)))</f>
        <v/>
      </c>
      <c r="G3256" s="12" t="str">
        <f>IF(A3256="","",IF(ISERROR(VLOOKUP(A3256,'entry data'!B:I,8,0)),"",VLOOKUP(A3256,'entry data'!B:I,7,0)))</f>
        <v/>
      </c>
      <c r="H3256" s="13" t="str">
        <f>IF(A3256="","",IF(B3256=1,VLOOKUP(A3256,'entry data'!B:D,3,0),I3255))</f>
        <v/>
      </c>
      <c r="I3256" s="14" t="str">
        <f>IF(A3256="","",IF(E3256="weekly",7,IF(E3256="fortnightly",14,IF(E3256="monthly",DATE(IF(MONTH(H3256)=12,YEAR(H3256)+1,YEAR(H3256)),VLOOKUP(MONTH(H3256),index!$D$2:$G$13,2,0),DAY(H3256)),
IF(E3256="quarterly",DATE(IF(MONTH(H3256)&gt;=10,YEAR(H3256)+1,YEAR(H3256)),VLOOKUP(MONTH(H3256),index!$D$2:$G$13,3,0),DAY(H3256)),
IF(E3256="halfyearly",DATE(IF(MONTH(H3256)&gt;=7,YEAR(H3256)+1,YEAR(H3256)),VLOOKUP(MONTH(H3256),index!$D$2:$G$13,4,0),DAY(H3256)),
DATE(YEAR(H3256)+1,MONTH(H3256),DAY(H3256)))))-H3256))+H3256)</f>
        <v/>
      </c>
      <c r="J3256" s="9" t="str">
        <f t="shared" si="322"/>
        <v/>
      </c>
      <c r="K3256" s="11" t="str">
        <f t="shared" si="323"/>
        <v/>
      </c>
      <c r="L3256" s="11" t="str">
        <f t="shared" si="324"/>
        <v/>
      </c>
      <c r="M3256" s="11" t="str">
        <f>IF(A3256="","",VLOOKUP(E3256,index!$A$1:$B$6,2,0)*K3256*G3256)</f>
        <v/>
      </c>
      <c r="N3256" s="11" t="str">
        <f>IF(A3256="","",-PMT(G3256*VLOOKUP(E3256,index!$A$1:$B$6,2,0),C3256,F3256,0,0))</f>
        <v/>
      </c>
      <c r="O3256" s="11" t="str">
        <f t="shared" si="325"/>
        <v/>
      </c>
      <c r="P3256" s="11" t="str">
        <f t="shared" si="320"/>
        <v/>
      </c>
    </row>
    <row r="3257" spans="1:16" x14ac:dyDescent="0.25">
      <c r="A3257" s="9" t="str">
        <f>IF(A3256="","",IF(B3256&lt;C3256,A3256,IF(A3256=MAX('entry data'!$B$8:$B$507),"",A3256+1)))</f>
        <v/>
      </c>
      <c r="B3257" s="9" t="str">
        <f t="shared" si="321"/>
        <v/>
      </c>
      <c r="C3257" s="9" t="str">
        <f>IF(ISERROR(VLOOKUP(A3257,'entry data'!B:G,6,0)),"",VLOOKUP(A3257,'entry data'!B:G,6,0))</f>
        <v/>
      </c>
      <c r="D3257" s="9" t="str">
        <f>IF(ISERROR(VLOOKUP(A3257,'entry data'!B:C,2,0)),"",VLOOKUP(A3257,'entry data'!B:C,2,0))</f>
        <v/>
      </c>
      <c r="E3257" s="9" t="str">
        <f>IF(ISERROR(VLOOKUP(A3257,'entry data'!B:E,4,0)),"",VLOOKUP(A3257,'entry data'!B:E,4,0))</f>
        <v/>
      </c>
      <c r="F3257" s="11" t="str">
        <f>IF(A3257="","",IF(ISERROR(VLOOKUP(A3257,'entry data'!B:F,5,0)),"",VLOOKUP(A3257,'entry data'!B:F,5,0)))</f>
        <v/>
      </c>
      <c r="G3257" s="12" t="str">
        <f>IF(A3257="","",IF(ISERROR(VLOOKUP(A3257,'entry data'!B:I,8,0)),"",VLOOKUP(A3257,'entry data'!B:I,7,0)))</f>
        <v/>
      </c>
      <c r="H3257" s="13" t="str">
        <f>IF(A3257="","",IF(B3257=1,VLOOKUP(A3257,'entry data'!B:D,3,0),I3256))</f>
        <v/>
      </c>
      <c r="I3257" s="14" t="str">
        <f>IF(A3257="","",IF(E3257="weekly",7,IF(E3257="fortnightly",14,IF(E3257="monthly",DATE(IF(MONTH(H3257)=12,YEAR(H3257)+1,YEAR(H3257)),VLOOKUP(MONTH(H3257),index!$D$2:$G$13,2,0),DAY(H3257)),
IF(E3257="quarterly",DATE(IF(MONTH(H3257)&gt;=10,YEAR(H3257)+1,YEAR(H3257)),VLOOKUP(MONTH(H3257),index!$D$2:$G$13,3,0),DAY(H3257)),
IF(E3257="halfyearly",DATE(IF(MONTH(H3257)&gt;=7,YEAR(H3257)+1,YEAR(H3257)),VLOOKUP(MONTH(H3257),index!$D$2:$G$13,4,0),DAY(H3257)),
DATE(YEAR(H3257)+1,MONTH(H3257),DAY(H3257)))))-H3257))+H3257)</f>
        <v/>
      </c>
      <c r="J3257" s="9" t="str">
        <f t="shared" si="322"/>
        <v/>
      </c>
      <c r="K3257" s="11" t="str">
        <f t="shared" si="323"/>
        <v/>
      </c>
      <c r="L3257" s="11" t="str">
        <f t="shared" si="324"/>
        <v/>
      </c>
      <c r="M3257" s="11" t="str">
        <f>IF(A3257="","",VLOOKUP(E3257,index!$A$1:$B$6,2,0)*K3257*G3257)</f>
        <v/>
      </c>
      <c r="N3257" s="11" t="str">
        <f>IF(A3257="","",-PMT(G3257*VLOOKUP(E3257,index!$A$1:$B$6,2,0),C3257,F3257,0,0))</f>
        <v/>
      </c>
      <c r="O3257" s="11" t="str">
        <f t="shared" si="325"/>
        <v/>
      </c>
      <c r="P3257" s="11" t="str">
        <f t="shared" si="320"/>
        <v/>
      </c>
    </row>
    <row r="3258" spans="1:16" x14ac:dyDescent="0.25">
      <c r="A3258" s="9" t="str">
        <f>IF(A3257="","",IF(B3257&lt;C3257,A3257,IF(A3257=MAX('entry data'!$B$8:$B$507),"",A3257+1)))</f>
        <v/>
      </c>
      <c r="B3258" s="9" t="str">
        <f t="shared" si="321"/>
        <v/>
      </c>
      <c r="C3258" s="9" t="str">
        <f>IF(ISERROR(VLOOKUP(A3258,'entry data'!B:G,6,0)),"",VLOOKUP(A3258,'entry data'!B:G,6,0))</f>
        <v/>
      </c>
      <c r="D3258" s="9" t="str">
        <f>IF(ISERROR(VLOOKUP(A3258,'entry data'!B:C,2,0)),"",VLOOKUP(A3258,'entry data'!B:C,2,0))</f>
        <v/>
      </c>
      <c r="E3258" s="9" t="str">
        <f>IF(ISERROR(VLOOKUP(A3258,'entry data'!B:E,4,0)),"",VLOOKUP(A3258,'entry data'!B:E,4,0))</f>
        <v/>
      </c>
      <c r="F3258" s="11" t="str">
        <f>IF(A3258="","",IF(ISERROR(VLOOKUP(A3258,'entry data'!B:F,5,0)),"",VLOOKUP(A3258,'entry data'!B:F,5,0)))</f>
        <v/>
      </c>
      <c r="G3258" s="12" t="str">
        <f>IF(A3258="","",IF(ISERROR(VLOOKUP(A3258,'entry data'!B:I,8,0)),"",VLOOKUP(A3258,'entry data'!B:I,7,0)))</f>
        <v/>
      </c>
      <c r="H3258" s="13" t="str">
        <f>IF(A3258="","",IF(B3258=1,VLOOKUP(A3258,'entry data'!B:D,3,0),I3257))</f>
        <v/>
      </c>
      <c r="I3258" s="14" t="str">
        <f>IF(A3258="","",IF(E3258="weekly",7,IF(E3258="fortnightly",14,IF(E3258="monthly",DATE(IF(MONTH(H3258)=12,YEAR(H3258)+1,YEAR(H3258)),VLOOKUP(MONTH(H3258),index!$D$2:$G$13,2,0),DAY(H3258)),
IF(E3258="quarterly",DATE(IF(MONTH(H3258)&gt;=10,YEAR(H3258)+1,YEAR(H3258)),VLOOKUP(MONTH(H3258),index!$D$2:$G$13,3,0),DAY(H3258)),
IF(E3258="halfyearly",DATE(IF(MONTH(H3258)&gt;=7,YEAR(H3258)+1,YEAR(H3258)),VLOOKUP(MONTH(H3258),index!$D$2:$G$13,4,0),DAY(H3258)),
DATE(YEAR(H3258)+1,MONTH(H3258),DAY(H3258)))))-H3258))+H3258)</f>
        <v/>
      </c>
      <c r="J3258" s="9" t="str">
        <f t="shared" si="322"/>
        <v/>
      </c>
      <c r="K3258" s="11" t="str">
        <f t="shared" si="323"/>
        <v/>
      </c>
      <c r="L3258" s="11" t="str">
        <f t="shared" si="324"/>
        <v/>
      </c>
      <c r="M3258" s="11" t="str">
        <f>IF(A3258="","",VLOOKUP(E3258,index!$A$1:$B$6,2,0)*K3258*G3258)</f>
        <v/>
      </c>
      <c r="N3258" s="11" t="str">
        <f>IF(A3258="","",-PMT(G3258*VLOOKUP(E3258,index!$A$1:$B$6,2,0),C3258,F3258,0,0))</f>
        <v/>
      </c>
      <c r="O3258" s="11" t="str">
        <f t="shared" si="325"/>
        <v/>
      </c>
      <c r="P3258" s="11" t="str">
        <f t="shared" si="320"/>
        <v/>
      </c>
    </row>
    <row r="3259" spans="1:16" x14ac:dyDescent="0.25">
      <c r="A3259" s="9" t="str">
        <f>IF(A3258="","",IF(B3258&lt;C3258,A3258,IF(A3258=MAX('entry data'!$B$8:$B$507),"",A3258+1)))</f>
        <v/>
      </c>
      <c r="B3259" s="9" t="str">
        <f t="shared" si="321"/>
        <v/>
      </c>
      <c r="C3259" s="9" t="str">
        <f>IF(ISERROR(VLOOKUP(A3259,'entry data'!B:G,6,0)),"",VLOOKUP(A3259,'entry data'!B:G,6,0))</f>
        <v/>
      </c>
      <c r="D3259" s="9" t="str">
        <f>IF(ISERROR(VLOOKUP(A3259,'entry data'!B:C,2,0)),"",VLOOKUP(A3259,'entry data'!B:C,2,0))</f>
        <v/>
      </c>
      <c r="E3259" s="9" t="str">
        <f>IF(ISERROR(VLOOKUP(A3259,'entry data'!B:E,4,0)),"",VLOOKUP(A3259,'entry data'!B:E,4,0))</f>
        <v/>
      </c>
      <c r="F3259" s="11" t="str">
        <f>IF(A3259="","",IF(ISERROR(VLOOKUP(A3259,'entry data'!B:F,5,0)),"",VLOOKUP(A3259,'entry data'!B:F,5,0)))</f>
        <v/>
      </c>
      <c r="G3259" s="12" t="str">
        <f>IF(A3259="","",IF(ISERROR(VLOOKUP(A3259,'entry data'!B:I,8,0)),"",VLOOKUP(A3259,'entry data'!B:I,7,0)))</f>
        <v/>
      </c>
      <c r="H3259" s="13" t="str">
        <f>IF(A3259="","",IF(B3259=1,VLOOKUP(A3259,'entry data'!B:D,3,0),I3258))</f>
        <v/>
      </c>
      <c r="I3259" s="14" t="str">
        <f>IF(A3259="","",IF(E3259="weekly",7,IF(E3259="fortnightly",14,IF(E3259="monthly",DATE(IF(MONTH(H3259)=12,YEAR(H3259)+1,YEAR(H3259)),VLOOKUP(MONTH(H3259),index!$D$2:$G$13,2,0),DAY(H3259)),
IF(E3259="quarterly",DATE(IF(MONTH(H3259)&gt;=10,YEAR(H3259)+1,YEAR(H3259)),VLOOKUP(MONTH(H3259),index!$D$2:$G$13,3,0),DAY(H3259)),
IF(E3259="halfyearly",DATE(IF(MONTH(H3259)&gt;=7,YEAR(H3259)+1,YEAR(H3259)),VLOOKUP(MONTH(H3259),index!$D$2:$G$13,4,0),DAY(H3259)),
DATE(YEAR(H3259)+1,MONTH(H3259),DAY(H3259)))))-H3259))+H3259)</f>
        <v/>
      </c>
      <c r="J3259" s="9" t="str">
        <f t="shared" si="322"/>
        <v/>
      </c>
      <c r="K3259" s="11" t="str">
        <f t="shared" si="323"/>
        <v/>
      </c>
      <c r="L3259" s="11" t="str">
        <f t="shared" si="324"/>
        <v/>
      </c>
      <c r="M3259" s="11" t="str">
        <f>IF(A3259="","",VLOOKUP(E3259,index!$A$1:$B$6,2,0)*K3259*G3259)</f>
        <v/>
      </c>
      <c r="N3259" s="11" t="str">
        <f>IF(A3259="","",-PMT(G3259*VLOOKUP(E3259,index!$A$1:$B$6,2,0),C3259,F3259,0,0))</f>
        <v/>
      </c>
      <c r="O3259" s="11" t="str">
        <f t="shared" si="325"/>
        <v/>
      </c>
      <c r="P3259" s="11" t="str">
        <f t="shared" si="320"/>
        <v/>
      </c>
    </row>
    <row r="3260" spans="1:16" x14ac:dyDescent="0.25">
      <c r="A3260" s="9" t="str">
        <f>IF(A3259="","",IF(B3259&lt;C3259,A3259,IF(A3259=MAX('entry data'!$B$8:$B$507),"",A3259+1)))</f>
        <v/>
      </c>
      <c r="B3260" s="9" t="str">
        <f t="shared" si="321"/>
        <v/>
      </c>
      <c r="C3260" s="9" t="str">
        <f>IF(ISERROR(VLOOKUP(A3260,'entry data'!B:G,6,0)),"",VLOOKUP(A3260,'entry data'!B:G,6,0))</f>
        <v/>
      </c>
      <c r="D3260" s="9" t="str">
        <f>IF(ISERROR(VLOOKUP(A3260,'entry data'!B:C,2,0)),"",VLOOKUP(A3260,'entry data'!B:C,2,0))</f>
        <v/>
      </c>
      <c r="E3260" s="9" t="str">
        <f>IF(ISERROR(VLOOKUP(A3260,'entry data'!B:E,4,0)),"",VLOOKUP(A3260,'entry data'!B:E,4,0))</f>
        <v/>
      </c>
      <c r="F3260" s="11" t="str">
        <f>IF(A3260="","",IF(ISERROR(VLOOKUP(A3260,'entry data'!B:F,5,0)),"",VLOOKUP(A3260,'entry data'!B:F,5,0)))</f>
        <v/>
      </c>
      <c r="G3260" s="12" t="str">
        <f>IF(A3260="","",IF(ISERROR(VLOOKUP(A3260,'entry data'!B:I,8,0)),"",VLOOKUP(A3260,'entry data'!B:I,7,0)))</f>
        <v/>
      </c>
      <c r="H3260" s="13" t="str">
        <f>IF(A3260="","",IF(B3260=1,VLOOKUP(A3260,'entry data'!B:D,3,0),I3259))</f>
        <v/>
      </c>
      <c r="I3260" s="14" t="str">
        <f>IF(A3260="","",IF(E3260="weekly",7,IF(E3260="fortnightly",14,IF(E3260="monthly",DATE(IF(MONTH(H3260)=12,YEAR(H3260)+1,YEAR(H3260)),VLOOKUP(MONTH(H3260),index!$D$2:$G$13,2,0),DAY(H3260)),
IF(E3260="quarterly",DATE(IF(MONTH(H3260)&gt;=10,YEAR(H3260)+1,YEAR(H3260)),VLOOKUP(MONTH(H3260),index!$D$2:$G$13,3,0),DAY(H3260)),
IF(E3260="halfyearly",DATE(IF(MONTH(H3260)&gt;=7,YEAR(H3260)+1,YEAR(H3260)),VLOOKUP(MONTH(H3260),index!$D$2:$G$13,4,0),DAY(H3260)),
DATE(YEAR(H3260)+1,MONTH(H3260),DAY(H3260)))))-H3260))+H3260)</f>
        <v/>
      </c>
      <c r="J3260" s="9" t="str">
        <f t="shared" si="322"/>
        <v/>
      </c>
      <c r="K3260" s="11" t="str">
        <f t="shared" si="323"/>
        <v/>
      </c>
      <c r="L3260" s="11" t="str">
        <f t="shared" si="324"/>
        <v/>
      </c>
      <c r="M3260" s="11" t="str">
        <f>IF(A3260="","",VLOOKUP(E3260,index!$A$1:$B$6,2,0)*K3260*G3260)</f>
        <v/>
      </c>
      <c r="N3260" s="11" t="str">
        <f>IF(A3260="","",-PMT(G3260*VLOOKUP(E3260,index!$A$1:$B$6,2,0),C3260,F3260,0,0))</f>
        <v/>
      </c>
      <c r="O3260" s="11" t="str">
        <f t="shared" si="325"/>
        <v/>
      </c>
      <c r="P3260" s="11" t="str">
        <f t="shared" si="320"/>
        <v/>
      </c>
    </row>
    <row r="3261" spans="1:16" x14ac:dyDescent="0.25">
      <c r="A3261" s="9" t="str">
        <f>IF(A3260="","",IF(B3260&lt;C3260,A3260,IF(A3260=MAX('entry data'!$B$8:$B$507),"",A3260+1)))</f>
        <v/>
      </c>
      <c r="B3261" s="9" t="str">
        <f t="shared" si="321"/>
        <v/>
      </c>
      <c r="C3261" s="9" t="str">
        <f>IF(ISERROR(VLOOKUP(A3261,'entry data'!B:G,6,0)),"",VLOOKUP(A3261,'entry data'!B:G,6,0))</f>
        <v/>
      </c>
      <c r="D3261" s="9" t="str">
        <f>IF(ISERROR(VLOOKUP(A3261,'entry data'!B:C,2,0)),"",VLOOKUP(A3261,'entry data'!B:C,2,0))</f>
        <v/>
      </c>
      <c r="E3261" s="9" t="str">
        <f>IF(ISERROR(VLOOKUP(A3261,'entry data'!B:E,4,0)),"",VLOOKUP(A3261,'entry data'!B:E,4,0))</f>
        <v/>
      </c>
      <c r="F3261" s="11" t="str">
        <f>IF(A3261="","",IF(ISERROR(VLOOKUP(A3261,'entry data'!B:F,5,0)),"",VLOOKUP(A3261,'entry data'!B:F,5,0)))</f>
        <v/>
      </c>
      <c r="G3261" s="12" t="str">
        <f>IF(A3261="","",IF(ISERROR(VLOOKUP(A3261,'entry data'!B:I,8,0)),"",VLOOKUP(A3261,'entry data'!B:I,7,0)))</f>
        <v/>
      </c>
      <c r="H3261" s="13" t="str">
        <f>IF(A3261="","",IF(B3261=1,VLOOKUP(A3261,'entry data'!B:D,3,0),I3260))</f>
        <v/>
      </c>
      <c r="I3261" s="14" t="str">
        <f>IF(A3261="","",IF(E3261="weekly",7,IF(E3261="fortnightly",14,IF(E3261="monthly",DATE(IF(MONTH(H3261)=12,YEAR(H3261)+1,YEAR(H3261)),VLOOKUP(MONTH(H3261),index!$D$2:$G$13,2,0),DAY(H3261)),
IF(E3261="quarterly",DATE(IF(MONTH(H3261)&gt;=10,YEAR(H3261)+1,YEAR(H3261)),VLOOKUP(MONTH(H3261),index!$D$2:$G$13,3,0),DAY(H3261)),
IF(E3261="halfyearly",DATE(IF(MONTH(H3261)&gt;=7,YEAR(H3261)+1,YEAR(H3261)),VLOOKUP(MONTH(H3261),index!$D$2:$G$13,4,0),DAY(H3261)),
DATE(YEAR(H3261)+1,MONTH(H3261),DAY(H3261)))))-H3261))+H3261)</f>
        <v/>
      </c>
      <c r="J3261" s="9" t="str">
        <f t="shared" si="322"/>
        <v/>
      </c>
      <c r="K3261" s="11" t="str">
        <f t="shared" si="323"/>
        <v/>
      </c>
      <c r="L3261" s="11" t="str">
        <f t="shared" si="324"/>
        <v/>
      </c>
      <c r="M3261" s="11" t="str">
        <f>IF(A3261="","",VLOOKUP(E3261,index!$A$1:$B$6,2,0)*K3261*G3261)</f>
        <v/>
      </c>
      <c r="N3261" s="11" t="str">
        <f>IF(A3261="","",-PMT(G3261*VLOOKUP(E3261,index!$A$1:$B$6,2,0),C3261,F3261,0,0))</f>
        <v/>
      </c>
      <c r="O3261" s="11" t="str">
        <f t="shared" si="325"/>
        <v/>
      </c>
      <c r="P3261" s="11" t="str">
        <f t="shared" si="320"/>
        <v/>
      </c>
    </row>
    <row r="3262" spans="1:16" x14ac:dyDescent="0.25">
      <c r="A3262" s="9" t="str">
        <f>IF(A3261="","",IF(B3261&lt;C3261,A3261,IF(A3261=MAX('entry data'!$B$8:$B$507),"",A3261+1)))</f>
        <v/>
      </c>
      <c r="B3262" s="9" t="str">
        <f t="shared" si="321"/>
        <v/>
      </c>
      <c r="C3262" s="9" t="str">
        <f>IF(ISERROR(VLOOKUP(A3262,'entry data'!B:G,6,0)),"",VLOOKUP(A3262,'entry data'!B:G,6,0))</f>
        <v/>
      </c>
      <c r="D3262" s="9" t="str">
        <f>IF(ISERROR(VLOOKUP(A3262,'entry data'!B:C,2,0)),"",VLOOKUP(A3262,'entry data'!B:C,2,0))</f>
        <v/>
      </c>
      <c r="E3262" s="9" t="str">
        <f>IF(ISERROR(VLOOKUP(A3262,'entry data'!B:E,4,0)),"",VLOOKUP(A3262,'entry data'!B:E,4,0))</f>
        <v/>
      </c>
      <c r="F3262" s="11" t="str">
        <f>IF(A3262="","",IF(ISERROR(VLOOKUP(A3262,'entry data'!B:F,5,0)),"",VLOOKUP(A3262,'entry data'!B:F,5,0)))</f>
        <v/>
      </c>
      <c r="G3262" s="12" t="str">
        <f>IF(A3262="","",IF(ISERROR(VLOOKUP(A3262,'entry data'!B:I,8,0)),"",VLOOKUP(A3262,'entry data'!B:I,7,0)))</f>
        <v/>
      </c>
      <c r="H3262" s="13" t="str">
        <f>IF(A3262="","",IF(B3262=1,VLOOKUP(A3262,'entry data'!B:D,3,0),I3261))</f>
        <v/>
      </c>
      <c r="I3262" s="14" t="str">
        <f>IF(A3262="","",IF(E3262="weekly",7,IF(E3262="fortnightly",14,IF(E3262="monthly",DATE(IF(MONTH(H3262)=12,YEAR(H3262)+1,YEAR(H3262)),VLOOKUP(MONTH(H3262),index!$D$2:$G$13,2,0),DAY(H3262)),
IF(E3262="quarterly",DATE(IF(MONTH(H3262)&gt;=10,YEAR(H3262)+1,YEAR(H3262)),VLOOKUP(MONTH(H3262),index!$D$2:$G$13,3,0),DAY(H3262)),
IF(E3262="halfyearly",DATE(IF(MONTH(H3262)&gt;=7,YEAR(H3262)+1,YEAR(H3262)),VLOOKUP(MONTH(H3262),index!$D$2:$G$13,4,0),DAY(H3262)),
DATE(YEAR(H3262)+1,MONTH(H3262),DAY(H3262)))))-H3262))+H3262)</f>
        <v/>
      </c>
      <c r="J3262" s="9" t="str">
        <f t="shared" si="322"/>
        <v/>
      </c>
      <c r="K3262" s="11" t="str">
        <f t="shared" si="323"/>
        <v/>
      </c>
      <c r="L3262" s="11" t="str">
        <f t="shared" si="324"/>
        <v/>
      </c>
      <c r="M3262" s="11" t="str">
        <f>IF(A3262="","",VLOOKUP(E3262,index!$A$1:$B$6,2,0)*K3262*G3262)</f>
        <v/>
      </c>
      <c r="N3262" s="11" t="str">
        <f>IF(A3262="","",-PMT(G3262*VLOOKUP(E3262,index!$A$1:$B$6,2,0),C3262,F3262,0,0))</f>
        <v/>
      </c>
      <c r="O3262" s="11" t="str">
        <f t="shared" si="325"/>
        <v/>
      </c>
      <c r="P3262" s="11" t="str">
        <f t="shared" si="320"/>
        <v/>
      </c>
    </row>
    <row r="3263" spans="1:16" x14ac:dyDescent="0.25">
      <c r="A3263" s="9" t="str">
        <f>IF(A3262="","",IF(B3262&lt;C3262,A3262,IF(A3262=MAX('entry data'!$B$8:$B$507),"",A3262+1)))</f>
        <v/>
      </c>
      <c r="B3263" s="9" t="str">
        <f t="shared" si="321"/>
        <v/>
      </c>
      <c r="C3263" s="9" t="str">
        <f>IF(ISERROR(VLOOKUP(A3263,'entry data'!B:G,6,0)),"",VLOOKUP(A3263,'entry data'!B:G,6,0))</f>
        <v/>
      </c>
      <c r="D3263" s="9" t="str">
        <f>IF(ISERROR(VLOOKUP(A3263,'entry data'!B:C,2,0)),"",VLOOKUP(A3263,'entry data'!B:C,2,0))</f>
        <v/>
      </c>
      <c r="E3263" s="9" t="str">
        <f>IF(ISERROR(VLOOKUP(A3263,'entry data'!B:E,4,0)),"",VLOOKUP(A3263,'entry data'!B:E,4,0))</f>
        <v/>
      </c>
      <c r="F3263" s="11" t="str">
        <f>IF(A3263="","",IF(ISERROR(VLOOKUP(A3263,'entry data'!B:F,5,0)),"",VLOOKUP(A3263,'entry data'!B:F,5,0)))</f>
        <v/>
      </c>
      <c r="G3263" s="12" t="str">
        <f>IF(A3263="","",IF(ISERROR(VLOOKUP(A3263,'entry data'!B:I,8,0)),"",VLOOKUP(A3263,'entry data'!B:I,7,0)))</f>
        <v/>
      </c>
      <c r="H3263" s="13" t="str">
        <f>IF(A3263="","",IF(B3263=1,VLOOKUP(A3263,'entry data'!B:D,3,0),I3262))</f>
        <v/>
      </c>
      <c r="I3263" s="14" t="str">
        <f>IF(A3263="","",IF(E3263="weekly",7,IF(E3263="fortnightly",14,IF(E3263="monthly",DATE(IF(MONTH(H3263)=12,YEAR(H3263)+1,YEAR(H3263)),VLOOKUP(MONTH(H3263),index!$D$2:$G$13,2,0),DAY(H3263)),
IF(E3263="quarterly",DATE(IF(MONTH(H3263)&gt;=10,YEAR(H3263)+1,YEAR(H3263)),VLOOKUP(MONTH(H3263),index!$D$2:$G$13,3,0),DAY(H3263)),
IF(E3263="halfyearly",DATE(IF(MONTH(H3263)&gt;=7,YEAR(H3263)+1,YEAR(H3263)),VLOOKUP(MONTH(H3263),index!$D$2:$G$13,4,0),DAY(H3263)),
DATE(YEAR(H3263)+1,MONTH(H3263),DAY(H3263)))))-H3263))+H3263)</f>
        <v/>
      </c>
      <c r="J3263" s="9" t="str">
        <f t="shared" si="322"/>
        <v/>
      </c>
      <c r="K3263" s="11" t="str">
        <f t="shared" si="323"/>
        <v/>
      </c>
      <c r="L3263" s="11" t="str">
        <f t="shared" si="324"/>
        <v/>
      </c>
      <c r="M3263" s="11" t="str">
        <f>IF(A3263="","",VLOOKUP(E3263,index!$A$1:$B$6,2,0)*K3263*G3263)</f>
        <v/>
      </c>
      <c r="N3263" s="11" t="str">
        <f>IF(A3263="","",-PMT(G3263*VLOOKUP(E3263,index!$A$1:$B$6,2,0),C3263,F3263,0,0))</f>
        <v/>
      </c>
      <c r="O3263" s="11" t="str">
        <f t="shared" si="325"/>
        <v/>
      </c>
      <c r="P3263" s="11" t="str">
        <f t="shared" si="320"/>
        <v/>
      </c>
    </row>
    <row r="3264" spans="1:16" x14ac:dyDescent="0.25">
      <c r="A3264" s="9" t="str">
        <f>IF(A3263="","",IF(B3263&lt;C3263,A3263,IF(A3263=MAX('entry data'!$B$8:$B$507),"",A3263+1)))</f>
        <v/>
      </c>
      <c r="B3264" s="9" t="str">
        <f t="shared" si="321"/>
        <v/>
      </c>
      <c r="C3264" s="9" t="str">
        <f>IF(ISERROR(VLOOKUP(A3264,'entry data'!B:G,6,0)),"",VLOOKUP(A3264,'entry data'!B:G,6,0))</f>
        <v/>
      </c>
      <c r="D3264" s="9" t="str">
        <f>IF(ISERROR(VLOOKUP(A3264,'entry data'!B:C,2,0)),"",VLOOKUP(A3264,'entry data'!B:C,2,0))</f>
        <v/>
      </c>
      <c r="E3264" s="9" t="str">
        <f>IF(ISERROR(VLOOKUP(A3264,'entry data'!B:E,4,0)),"",VLOOKUP(A3264,'entry data'!B:E,4,0))</f>
        <v/>
      </c>
      <c r="F3264" s="11" t="str">
        <f>IF(A3264="","",IF(ISERROR(VLOOKUP(A3264,'entry data'!B:F,5,0)),"",VLOOKUP(A3264,'entry data'!B:F,5,0)))</f>
        <v/>
      </c>
      <c r="G3264" s="12" t="str">
        <f>IF(A3264="","",IF(ISERROR(VLOOKUP(A3264,'entry data'!B:I,8,0)),"",VLOOKUP(A3264,'entry data'!B:I,7,0)))</f>
        <v/>
      </c>
      <c r="H3264" s="13" t="str">
        <f>IF(A3264="","",IF(B3264=1,VLOOKUP(A3264,'entry data'!B:D,3,0),I3263))</f>
        <v/>
      </c>
      <c r="I3264" s="14" t="str">
        <f>IF(A3264="","",IF(E3264="weekly",7,IF(E3264="fortnightly",14,IF(E3264="monthly",DATE(IF(MONTH(H3264)=12,YEAR(H3264)+1,YEAR(H3264)),VLOOKUP(MONTH(H3264),index!$D$2:$G$13,2,0),DAY(H3264)),
IF(E3264="quarterly",DATE(IF(MONTH(H3264)&gt;=10,YEAR(H3264)+1,YEAR(H3264)),VLOOKUP(MONTH(H3264),index!$D$2:$G$13,3,0),DAY(H3264)),
IF(E3264="halfyearly",DATE(IF(MONTH(H3264)&gt;=7,YEAR(H3264)+1,YEAR(H3264)),VLOOKUP(MONTH(H3264),index!$D$2:$G$13,4,0),DAY(H3264)),
DATE(YEAR(H3264)+1,MONTH(H3264),DAY(H3264)))))-H3264))+H3264)</f>
        <v/>
      </c>
      <c r="J3264" s="9" t="str">
        <f t="shared" si="322"/>
        <v/>
      </c>
      <c r="K3264" s="11" t="str">
        <f t="shared" si="323"/>
        <v/>
      </c>
      <c r="L3264" s="11" t="str">
        <f t="shared" si="324"/>
        <v/>
      </c>
      <c r="M3264" s="11" t="str">
        <f>IF(A3264="","",VLOOKUP(E3264,index!$A$1:$B$6,2,0)*K3264*G3264)</f>
        <v/>
      </c>
      <c r="N3264" s="11" t="str">
        <f>IF(A3264="","",-PMT(G3264*VLOOKUP(E3264,index!$A$1:$B$6,2,0),C3264,F3264,0,0))</f>
        <v/>
      </c>
      <c r="O3264" s="11" t="str">
        <f t="shared" si="325"/>
        <v/>
      </c>
      <c r="P3264" s="11" t="str">
        <f t="shared" si="320"/>
        <v/>
      </c>
    </row>
    <row r="3265" spans="1:16" x14ac:dyDescent="0.25">
      <c r="A3265" s="9" t="str">
        <f>IF(A3264="","",IF(B3264&lt;C3264,A3264,IF(A3264=MAX('entry data'!$B$8:$B$507),"",A3264+1)))</f>
        <v/>
      </c>
      <c r="B3265" s="9" t="str">
        <f t="shared" si="321"/>
        <v/>
      </c>
      <c r="C3265" s="9" t="str">
        <f>IF(ISERROR(VLOOKUP(A3265,'entry data'!B:G,6,0)),"",VLOOKUP(A3265,'entry data'!B:G,6,0))</f>
        <v/>
      </c>
      <c r="D3265" s="9" t="str">
        <f>IF(ISERROR(VLOOKUP(A3265,'entry data'!B:C,2,0)),"",VLOOKUP(A3265,'entry data'!B:C,2,0))</f>
        <v/>
      </c>
      <c r="E3265" s="9" t="str">
        <f>IF(ISERROR(VLOOKUP(A3265,'entry data'!B:E,4,0)),"",VLOOKUP(A3265,'entry data'!B:E,4,0))</f>
        <v/>
      </c>
      <c r="F3265" s="11" t="str">
        <f>IF(A3265="","",IF(ISERROR(VLOOKUP(A3265,'entry data'!B:F,5,0)),"",VLOOKUP(A3265,'entry data'!B:F,5,0)))</f>
        <v/>
      </c>
      <c r="G3265" s="12" t="str">
        <f>IF(A3265="","",IF(ISERROR(VLOOKUP(A3265,'entry data'!B:I,8,0)),"",VLOOKUP(A3265,'entry data'!B:I,7,0)))</f>
        <v/>
      </c>
      <c r="H3265" s="13" t="str">
        <f>IF(A3265="","",IF(B3265=1,VLOOKUP(A3265,'entry data'!B:D,3,0),I3264))</f>
        <v/>
      </c>
      <c r="I3265" s="14" t="str">
        <f>IF(A3265="","",IF(E3265="weekly",7,IF(E3265="fortnightly",14,IF(E3265="monthly",DATE(IF(MONTH(H3265)=12,YEAR(H3265)+1,YEAR(H3265)),VLOOKUP(MONTH(H3265),index!$D$2:$G$13,2,0),DAY(H3265)),
IF(E3265="quarterly",DATE(IF(MONTH(H3265)&gt;=10,YEAR(H3265)+1,YEAR(H3265)),VLOOKUP(MONTH(H3265),index!$D$2:$G$13,3,0),DAY(H3265)),
IF(E3265="halfyearly",DATE(IF(MONTH(H3265)&gt;=7,YEAR(H3265)+1,YEAR(H3265)),VLOOKUP(MONTH(H3265),index!$D$2:$G$13,4,0),DAY(H3265)),
DATE(YEAR(H3265)+1,MONTH(H3265),DAY(H3265)))))-H3265))+H3265)</f>
        <v/>
      </c>
      <c r="J3265" s="9" t="str">
        <f t="shared" si="322"/>
        <v/>
      </c>
      <c r="K3265" s="11" t="str">
        <f t="shared" si="323"/>
        <v/>
      </c>
      <c r="L3265" s="11" t="str">
        <f t="shared" si="324"/>
        <v/>
      </c>
      <c r="M3265" s="11" t="str">
        <f>IF(A3265="","",VLOOKUP(E3265,index!$A$1:$B$6,2,0)*K3265*G3265)</f>
        <v/>
      </c>
      <c r="N3265" s="11" t="str">
        <f>IF(A3265="","",-PMT(G3265*VLOOKUP(E3265,index!$A$1:$B$6,2,0),C3265,F3265,0,0))</f>
        <v/>
      </c>
      <c r="O3265" s="11" t="str">
        <f t="shared" si="325"/>
        <v/>
      </c>
      <c r="P3265" s="11" t="str">
        <f t="shared" si="320"/>
        <v/>
      </c>
    </row>
    <row r="3266" spans="1:16" x14ac:dyDescent="0.25">
      <c r="A3266" s="9" t="str">
        <f>IF(A3265="","",IF(B3265&lt;C3265,A3265,IF(A3265=MAX('entry data'!$B$8:$B$507),"",A3265+1)))</f>
        <v/>
      </c>
      <c r="B3266" s="9" t="str">
        <f t="shared" si="321"/>
        <v/>
      </c>
      <c r="C3266" s="9" t="str">
        <f>IF(ISERROR(VLOOKUP(A3266,'entry data'!B:G,6,0)),"",VLOOKUP(A3266,'entry data'!B:G,6,0))</f>
        <v/>
      </c>
      <c r="D3266" s="9" t="str">
        <f>IF(ISERROR(VLOOKUP(A3266,'entry data'!B:C,2,0)),"",VLOOKUP(A3266,'entry data'!B:C,2,0))</f>
        <v/>
      </c>
      <c r="E3266" s="9" t="str">
        <f>IF(ISERROR(VLOOKUP(A3266,'entry data'!B:E,4,0)),"",VLOOKUP(A3266,'entry data'!B:E,4,0))</f>
        <v/>
      </c>
      <c r="F3266" s="11" t="str">
        <f>IF(A3266="","",IF(ISERROR(VLOOKUP(A3266,'entry data'!B:F,5,0)),"",VLOOKUP(A3266,'entry data'!B:F,5,0)))</f>
        <v/>
      </c>
      <c r="G3266" s="12" t="str">
        <f>IF(A3266="","",IF(ISERROR(VLOOKUP(A3266,'entry data'!B:I,8,0)),"",VLOOKUP(A3266,'entry data'!B:I,7,0)))</f>
        <v/>
      </c>
      <c r="H3266" s="13" t="str">
        <f>IF(A3266="","",IF(B3266=1,VLOOKUP(A3266,'entry data'!B:D,3,0),I3265))</f>
        <v/>
      </c>
      <c r="I3266" s="14" t="str">
        <f>IF(A3266="","",IF(E3266="weekly",7,IF(E3266="fortnightly",14,IF(E3266="monthly",DATE(IF(MONTH(H3266)=12,YEAR(H3266)+1,YEAR(H3266)),VLOOKUP(MONTH(H3266),index!$D$2:$G$13,2,0),DAY(H3266)),
IF(E3266="quarterly",DATE(IF(MONTH(H3266)&gt;=10,YEAR(H3266)+1,YEAR(H3266)),VLOOKUP(MONTH(H3266),index!$D$2:$G$13,3,0),DAY(H3266)),
IF(E3266="halfyearly",DATE(IF(MONTH(H3266)&gt;=7,YEAR(H3266)+1,YEAR(H3266)),VLOOKUP(MONTH(H3266),index!$D$2:$G$13,4,0),DAY(H3266)),
DATE(YEAR(H3266)+1,MONTH(H3266),DAY(H3266)))))-H3266))+H3266)</f>
        <v/>
      </c>
      <c r="J3266" s="9" t="str">
        <f t="shared" si="322"/>
        <v/>
      </c>
      <c r="K3266" s="11" t="str">
        <f t="shared" si="323"/>
        <v/>
      </c>
      <c r="L3266" s="11" t="str">
        <f t="shared" si="324"/>
        <v/>
      </c>
      <c r="M3266" s="11" t="str">
        <f>IF(A3266="","",VLOOKUP(E3266,index!$A$1:$B$6,2,0)*K3266*G3266)</f>
        <v/>
      </c>
      <c r="N3266" s="11" t="str">
        <f>IF(A3266="","",-PMT(G3266*VLOOKUP(E3266,index!$A$1:$B$6,2,0),C3266,F3266,0,0))</f>
        <v/>
      </c>
      <c r="O3266" s="11" t="str">
        <f t="shared" si="325"/>
        <v/>
      </c>
      <c r="P3266" s="11" t="str">
        <f t="shared" si="320"/>
        <v/>
      </c>
    </row>
    <row r="3267" spans="1:16" x14ac:dyDescent="0.25">
      <c r="A3267" s="9" t="str">
        <f>IF(A3266="","",IF(B3266&lt;C3266,A3266,IF(A3266=MAX('entry data'!$B$8:$B$507),"",A3266+1)))</f>
        <v/>
      </c>
      <c r="B3267" s="9" t="str">
        <f t="shared" si="321"/>
        <v/>
      </c>
      <c r="C3267" s="9" t="str">
        <f>IF(ISERROR(VLOOKUP(A3267,'entry data'!B:G,6,0)),"",VLOOKUP(A3267,'entry data'!B:G,6,0))</f>
        <v/>
      </c>
      <c r="D3267" s="9" t="str">
        <f>IF(ISERROR(VLOOKUP(A3267,'entry data'!B:C,2,0)),"",VLOOKUP(A3267,'entry data'!B:C,2,0))</f>
        <v/>
      </c>
      <c r="E3267" s="9" t="str">
        <f>IF(ISERROR(VLOOKUP(A3267,'entry data'!B:E,4,0)),"",VLOOKUP(A3267,'entry data'!B:E,4,0))</f>
        <v/>
      </c>
      <c r="F3267" s="11" t="str">
        <f>IF(A3267="","",IF(ISERROR(VLOOKUP(A3267,'entry data'!B:F,5,0)),"",VLOOKUP(A3267,'entry data'!B:F,5,0)))</f>
        <v/>
      </c>
      <c r="G3267" s="12" t="str">
        <f>IF(A3267="","",IF(ISERROR(VLOOKUP(A3267,'entry data'!B:I,8,0)),"",VLOOKUP(A3267,'entry data'!B:I,7,0)))</f>
        <v/>
      </c>
      <c r="H3267" s="13" t="str">
        <f>IF(A3267="","",IF(B3267=1,VLOOKUP(A3267,'entry data'!B:D,3,0),I3266))</f>
        <v/>
      </c>
      <c r="I3267" s="14" t="str">
        <f>IF(A3267="","",IF(E3267="weekly",7,IF(E3267="fortnightly",14,IF(E3267="monthly",DATE(IF(MONTH(H3267)=12,YEAR(H3267)+1,YEAR(H3267)),VLOOKUP(MONTH(H3267),index!$D$2:$G$13,2,0),DAY(H3267)),
IF(E3267="quarterly",DATE(IF(MONTH(H3267)&gt;=10,YEAR(H3267)+1,YEAR(H3267)),VLOOKUP(MONTH(H3267),index!$D$2:$G$13,3,0),DAY(H3267)),
IF(E3267="halfyearly",DATE(IF(MONTH(H3267)&gt;=7,YEAR(H3267)+1,YEAR(H3267)),VLOOKUP(MONTH(H3267),index!$D$2:$G$13,4,0),DAY(H3267)),
DATE(YEAR(H3267)+1,MONTH(H3267),DAY(H3267)))))-H3267))+H3267)</f>
        <v/>
      </c>
      <c r="J3267" s="9" t="str">
        <f t="shared" si="322"/>
        <v/>
      </c>
      <c r="K3267" s="11" t="str">
        <f t="shared" si="323"/>
        <v/>
      </c>
      <c r="L3267" s="11" t="str">
        <f t="shared" si="324"/>
        <v/>
      </c>
      <c r="M3267" s="11" t="str">
        <f>IF(A3267="","",VLOOKUP(E3267,index!$A$1:$B$6,2,0)*K3267*G3267)</f>
        <v/>
      </c>
      <c r="N3267" s="11" t="str">
        <f>IF(A3267="","",-PMT(G3267*VLOOKUP(E3267,index!$A$1:$B$6,2,0),C3267,F3267,0,0))</f>
        <v/>
      </c>
      <c r="O3267" s="11" t="str">
        <f t="shared" si="325"/>
        <v/>
      </c>
      <c r="P3267" s="11" t="str">
        <f t="shared" ref="P3267:P3330" si="326">IF(A3267="","",IF(J3267&lt;&gt;J3268,O3267,0))</f>
        <v/>
      </c>
    </row>
    <row r="3268" spans="1:16" x14ac:dyDescent="0.25">
      <c r="A3268" s="9" t="str">
        <f>IF(A3267="","",IF(B3267&lt;C3267,A3267,IF(A3267=MAX('entry data'!$B$8:$B$507),"",A3267+1)))</f>
        <v/>
      </c>
      <c r="B3268" s="9" t="str">
        <f t="shared" si="321"/>
        <v/>
      </c>
      <c r="C3268" s="9" t="str">
        <f>IF(ISERROR(VLOOKUP(A3268,'entry data'!B:G,6,0)),"",VLOOKUP(A3268,'entry data'!B:G,6,0))</f>
        <v/>
      </c>
      <c r="D3268" s="9" t="str">
        <f>IF(ISERROR(VLOOKUP(A3268,'entry data'!B:C,2,0)),"",VLOOKUP(A3268,'entry data'!B:C,2,0))</f>
        <v/>
      </c>
      <c r="E3268" s="9" t="str">
        <f>IF(ISERROR(VLOOKUP(A3268,'entry data'!B:E,4,0)),"",VLOOKUP(A3268,'entry data'!B:E,4,0))</f>
        <v/>
      </c>
      <c r="F3268" s="11" t="str">
        <f>IF(A3268="","",IF(ISERROR(VLOOKUP(A3268,'entry data'!B:F,5,0)),"",VLOOKUP(A3268,'entry data'!B:F,5,0)))</f>
        <v/>
      </c>
      <c r="G3268" s="12" t="str">
        <f>IF(A3268="","",IF(ISERROR(VLOOKUP(A3268,'entry data'!B:I,8,0)),"",VLOOKUP(A3268,'entry data'!B:I,7,0)))</f>
        <v/>
      </c>
      <c r="H3268" s="13" t="str">
        <f>IF(A3268="","",IF(B3268=1,VLOOKUP(A3268,'entry data'!B:D,3,0),I3267))</f>
        <v/>
      </c>
      <c r="I3268" s="14" t="str">
        <f>IF(A3268="","",IF(E3268="weekly",7,IF(E3268="fortnightly",14,IF(E3268="monthly",DATE(IF(MONTH(H3268)=12,YEAR(H3268)+1,YEAR(H3268)),VLOOKUP(MONTH(H3268),index!$D$2:$G$13,2,0),DAY(H3268)),
IF(E3268="quarterly",DATE(IF(MONTH(H3268)&gt;=10,YEAR(H3268)+1,YEAR(H3268)),VLOOKUP(MONTH(H3268),index!$D$2:$G$13,3,0),DAY(H3268)),
IF(E3268="halfyearly",DATE(IF(MONTH(H3268)&gt;=7,YEAR(H3268)+1,YEAR(H3268)),VLOOKUP(MONTH(H3268),index!$D$2:$G$13,4,0),DAY(H3268)),
DATE(YEAR(H3268)+1,MONTH(H3268),DAY(H3268)))))-H3268))+H3268)</f>
        <v/>
      </c>
      <c r="J3268" s="9" t="str">
        <f t="shared" si="322"/>
        <v/>
      </c>
      <c r="K3268" s="11" t="str">
        <f t="shared" si="323"/>
        <v/>
      </c>
      <c r="L3268" s="11" t="str">
        <f t="shared" si="324"/>
        <v/>
      </c>
      <c r="M3268" s="11" t="str">
        <f>IF(A3268="","",VLOOKUP(E3268,index!$A$1:$B$6,2,0)*K3268*G3268)</f>
        <v/>
      </c>
      <c r="N3268" s="11" t="str">
        <f>IF(A3268="","",-PMT(G3268*VLOOKUP(E3268,index!$A$1:$B$6,2,0),C3268,F3268,0,0))</f>
        <v/>
      </c>
      <c r="O3268" s="11" t="str">
        <f t="shared" si="325"/>
        <v/>
      </c>
      <c r="P3268" s="11" t="str">
        <f t="shared" si="326"/>
        <v/>
      </c>
    </row>
    <row r="3269" spans="1:16" x14ac:dyDescent="0.25">
      <c r="A3269" s="9" t="str">
        <f>IF(A3268="","",IF(B3268&lt;C3268,A3268,IF(A3268=MAX('entry data'!$B$8:$B$507),"",A3268+1)))</f>
        <v/>
      </c>
      <c r="B3269" s="9" t="str">
        <f t="shared" si="321"/>
        <v/>
      </c>
      <c r="C3269" s="9" t="str">
        <f>IF(ISERROR(VLOOKUP(A3269,'entry data'!B:G,6,0)),"",VLOOKUP(A3269,'entry data'!B:G,6,0))</f>
        <v/>
      </c>
      <c r="D3269" s="9" t="str">
        <f>IF(ISERROR(VLOOKUP(A3269,'entry data'!B:C,2,0)),"",VLOOKUP(A3269,'entry data'!B:C,2,0))</f>
        <v/>
      </c>
      <c r="E3269" s="9" t="str">
        <f>IF(ISERROR(VLOOKUP(A3269,'entry data'!B:E,4,0)),"",VLOOKUP(A3269,'entry data'!B:E,4,0))</f>
        <v/>
      </c>
      <c r="F3269" s="11" t="str">
        <f>IF(A3269="","",IF(ISERROR(VLOOKUP(A3269,'entry data'!B:F,5,0)),"",VLOOKUP(A3269,'entry data'!B:F,5,0)))</f>
        <v/>
      </c>
      <c r="G3269" s="12" t="str">
        <f>IF(A3269="","",IF(ISERROR(VLOOKUP(A3269,'entry data'!B:I,8,0)),"",VLOOKUP(A3269,'entry data'!B:I,7,0)))</f>
        <v/>
      </c>
      <c r="H3269" s="13" t="str">
        <f>IF(A3269="","",IF(B3269=1,VLOOKUP(A3269,'entry data'!B:D,3,0),I3268))</f>
        <v/>
      </c>
      <c r="I3269" s="14" t="str">
        <f>IF(A3269="","",IF(E3269="weekly",7,IF(E3269="fortnightly",14,IF(E3269="monthly",DATE(IF(MONTH(H3269)=12,YEAR(H3269)+1,YEAR(H3269)),VLOOKUP(MONTH(H3269),index!$D$2:$G$13,2,0),DAY(H3269)),
IF(E3269="quarterly",DATE(IF(MONTH(H3269)&gt;=10,YEAR(H3269)+1,YEAR(H3269)),VLOOKUP(MONTH(H3269),index!$D$2:$G$13,3,0),DAY(H3269)),
IF(E3269="halfyearly",DATE(IF(MONTH(H3269)&gt;=7,YEAR(H3269)+1,YEAR(H3269)),VLOOKUP(MONTH(H3269),index!$D$2:$G$13,4,0),DAY(H3269)),
DATE(YEAR(H3269)+1,MONTH(H3269),DAY(H3269)))))-H3269))+H3269)</f>
        <v/>
      </c>
      <c r="J3269" s="9" t="str">
        <f t="shared" si="322"/>
        <v/>
      </c>
      <c r="K3269" s="11" t="str">
        <f t="shared" si="323"/>
        <v/>
      </c>
      <c r="L3269" s="11" t="str">
        <f t="shared" si="324"/>
        <v/>
      </c>
      <c r="M3269" s="11" t="str">
        <f>IF(A3269="","",VLOOKUP(E3269,index!$A$1:$B$6,2,0)*K3269*G3269)</f>
        <v/>
      </c>
      <c r="N3269" s="11" t="str">
        <f>IF(A3269="","",-PMT(G3269*VLOOKUP(E3269,index!$A$1:$B$6,2,0),C3269,F3269,0,0))</f>
        <v/>
      </c>
      <c r="O3269" s="11" t="str">
        <f t="shared" si="325"/>
        <v/>
      </c>
      <c r="P3269" s="11" t="str">
        <f t="shared" si="326"/>
        <v/>
      </c>
    </row>
    <row r="3270" spans="1:16" x14ac:dyDescent="0.25">
      <c r="A3270" s="9" t="str">
        <f>IF(A3269="","",IF(B3269&lt;C3269,A3269,IF(A3269=MAX('entry data'!$B$8:$B$507),"",A3269+1)))</f>
        <v/>
      </c>
      <c r="B3270" s="9" t="str">
        <f t="shared" si="321"/>
        <v/>
      </c>
      <c r="C3270" s="9" t="str">
        <f>IF(ISERROR(VLOOKUP(A3270,'entry data'!B:G,6,0)),"",VLOOKUP(A3270,'entry data'!B:G,6,0))</f>
        <v/>
      </c>
      <c r="D3270" s="9" t="str">
        <f>IF(ISERROR(VLOOKUP(A3270,'entry data'!B:C,2,0)),"",VLOOKUP(A3270,'entry data'!B:C,2,0))</f>
        <v/>
      </c>
      <c r="E3270" s="9" t="str">
        <f>IF(ISERROR(VLOOKUP(A3270,'entry data'!B:E,4,0)),"",VLOOKUP(A3270,'entry data'!B:E,4,0))</f>
        <v/>
      </c>
      <c r="F3270" s="11" t="str">
        <f>IF(A3270="","",IF(ISERROR(VLOOKUP(A3270,'entry data'!B:F,5,0)),"",VLOOKUP(A3270,'entry data'!B:F,5,0)))</f>
        <v/>
      </c>
      <c r="G3270" s="12" t="str">
        <f>IF(A3270="","",IF(ISERROR(VLOOKUP(A3270,'entry data'!B:I,8,0)),"",VLOOKUP(A3270,'entry data'!B:I,7,0)))</f>
        <v/>
      </c>
      <c r="H3270" s="13" t="str">
        <f>IF(A3270="","",IF(B3270=1,VLOOKUP(A3270,'entry data'!B:D,3,0),I3269))</f>
        <v/>
      </c>
      <c r="I3270" s="14" t="str">
        <f>IF(A3270="","",IF(E3270="weekly",7,IF(E3270="fortnightly",14,IF(E3270="monthly",DATE(IF(MONTH(H3270)=12,YEAR(H3270)+1,YEAR(H3270)),VLOOKUP(MONTH(H3270),index!$D$2:$G$13,2,0),DAY(H3270)),
IF(E3270="quarterly",DATE(IF(MONTH(H3270)&gt;=10,YEAR(H3270)+1,YEAR(H3270)),VLOOKUP(MONTH(H3270),index!$D$2:$G$13,3,0),DAY(H3270)),
IF(E3270="halfyearly",DATE(IF(MONTH(H3270)&gt;=7,YEAR(H3270)+1,YEAR(H3270)),VLOOKUP(MONTH(H3270),index!$D$2:$G$13,4,0),DAY(H3270)),
DATE(YEAR(H3270)+1,MONTH(H3270),DAY(H3270)))))-H3270))+H3270)</f>
        <v/>
      </c>
      <c r="J3270" s="9" t="str">
        <f t="shared" si="322"/>
        <v/>
      </c>
      <c r="K3270" s="11" t="str">
        <f t="shared" si="323"/>
        <v/>
      </c>
      <c r="L3270" s="11" t="str">
        <f t="shared" si="324"/>
        <v/>
      </c>
      <c r="M3270" s="11" t="str">
        <f>IF(A3270="","",VLOOKUP(E3270,index!$A$1:$B$6,2,0)*K3270*G3270)</f>
        <v/>
      </c>
      <c r="N3270" s="11" t="str">
        <f>IF(A3270="","",-PMT(G3270*VLOOKUP(E3270,index!$A$1:$B$6,2,0),C3270,F3270,0,0))</f>
        <v/>
      </c>
      <c r="O3270" s="11" t="str">
        <f t="shared" si="325"/>
        <v/>
      </c>
      <c r="P3270" s="11" t="str">
        <f t="shared" si="326"/>
        <v/>
      </c>
    </row>
    <row r="3271" spans="1:16" x14ac:dyDescent="0.25">
      <c r="A3271" s="9" t="str">
        <f>IF(A3270="","",IF(B3270&lt;C3270,A3270,IF(A3270=MAX('entry data'!$B$8:$B$507),"",A3270+1)))</f>
        <v/>
      </c>
      <c r="B3271" s="9" t="str">
        <f t="shared" si="321"/>
        <v/>
      </c>
      <c r="C3271" s="9" t="str">
        <f>IF(ISERROR(VLOOKUP(A3271,'entry data'!B:G,6,0)),"",VLOOKUP(A3271,'entry data'!B:G,6,0))</f>
        <v/>
      </c>
      <c r="D3271" s="9" t="str">
        <f>IF(ISERROR(VLOOKUP(A3271,'entry data'!B:C,2,0)),"",VLOOKUP(A3271,'entry data'!B:C,2,0))</f>
        <v/>
      </c>
      <c r="E3271" s="9" t="str">
        <f>IF(ISERROR(VLOOKUP(A3271,'entry data'!B:E,4,0)),"",VLOOKUP(A3271,'entry data'!B:E,4,0))</f>
        <v/>
      </c>
      <c r="F3271" s="11" t="str">
        <f>IF(A3271="","",IF(ISERROR(VLOOKUP(A3271,'entry data'!B:F,5,0)),"",VLOOKUP(A3271,'entry data'!B:F,5,0)))</f>
        <v/>
      </c>
      <c r="G3271" s="12" t="str">
        <f>IF(A3271="","",IF(ISERROR(VLOOKUP(A3271,'entry data'!B:I,8,0)),"",VLOOKUP(A3271,'entry data'!B:I,7,0)))</f>
        <v/>
      </c>
      <c r="H3271" s="13" t="str">
        <f>IF(A3271="","",IF(B3271=1,VLOOKUP(A3271,'entry data'!B:D,3,0),I3270))</f>
        <v/>
      </c>
      <c r="I3271" s="14" t="str">
        <f>IF(A3271="","",IF(E3271="weekly",7,IF(E3271="fortnightly",14,IF(E3271="monthly",DATE(IF(MONTH(H3271)=12,YEAR(H3271)+1,YEAR(H3271)),VLOOKUP(MONTH(H3271),index!$D$2:$G$13,2,0),DAY(H3271)),
IF(E3271="quarterly",DATE(IF(MONTH(H3271)&gt;=10,YEAR(H3271)+1,YEAR(H3271)),VLOOKUP(MONTH(H3271),index!$D$2:$G$13,3,0),DAY(H3271)),
IF(E3271="halfyearly",DATE(IF(MONTH(H3271)&gt;=7,YEAR(H3271)+1,YEAR(H3271)),VLOOKUP(MONTH(H3271),index!$D$2:$G$13,4,0),DAY(H3271)),
DATE(YEAR(H3271)+1,MONTH(H3271),DAY(H3271)))))-H3271))+H3271)</f>
        <v/>
      </c>
      <c r="J3271" s="9" t="str">
        <f t="shared" si="322"/>
        <v/>
      </c>
      <c r="K3271" s="11" t="str">
        <f t="shared" si="323"/>
        <v/>
      </c>
      <c r="L3271" s="11" t="str">
        <f t="shared" si="324"/>
        <v/>
      </c>
      <c r="M3271" s="11" t="str">
        <f>IF(A3271="","",VLOOKUP(E3271,index!$A$1:$B$6,2,0)*K3271*G3271)</f>
        <v/>
      </c>
      <c r="N3271" s="11" t="str">
        <f>IF(A3271="","",-PMT(G3271*VLOOKUP(E3271,index!$A$1:$B$6,2,0),C3271,F3271,0,0))</f>
        <v/>
      </c>
      <c r="O3271" s="11" t="str">
        <f t="shared" si="325"/>
        <v/>
      </c>
      <c r="P3271" s="11" t="str">
        <f t="shared" si="326"/>
        <v/>
      </c>
    </row>
    <row r="3272" spans="1:16" x14ac:dyDescent="0.25">
      <c r="A3272" s="9" t="str">
        <f>IF(A3271="","",IF(B3271&lt;C3271,A3271,IF(A3271=MAX('entry data'!$B$8:$B$507),"",A3271+1)))</f>
        <v/>
      </c>
      <c r="B3272" s="9" t="str">
        <f t="shared" si="321"/>
        <v/>
      </c>
      <c r="C3272" s="9" t="str">
        <f>IF(ISERROR(VLOOKUP(A3272,'entry data'!B:G,6,0)),"",VLOOKUP(A3272,'entry data'!B:G,6,0))</f>
        <v/>
      </c>
      <c r="D3272" s="9" t="str">
        <f>IF(ISERROR(VLOOKUP(A3272,'entry data'!B:C,2,0)),"",VLOOKUP(A3272,'entry data'!B:C,2,0))</f>
        <v/>
      </c>
      <c r="E3272" s="9" t="str">
        <f>IF(ISERROR(VLOOKUP(A3272,'entry data'!B:E,4,0)),"",VLOOKUP(A3272,'entry data'!B:E,4,0))</f>
        <v/>
      </c>
      <c r="F3272" s="11" t="str">
        <f>IF(A3272="","",IF(ISERROR(VLOOKUP(A3272,'entry data'!B:F,5,0)),"",VLOOKUP(A3272,'entry data'!B:F,5,0)))</f>
        <v/>
      </c>
      <c r="G3272" s="12" t="str">
        <f>IF(A3272="","",IF(ISERROR(VLOOKUP(A3272,'entry data'!B:I,8,0)),"",VLOOKUP(A3272,'entry data'!B:I,7,0)))</f>
        <v/>
      </c>
      <c r="H3272" s="13" t="str">
        <f>IF(A3272="","",IF(B3272=1,VLOOKUP(A3272,'entry data'!B:D,3,0),I3271))</f>
        <v/>
      </c>
      <c r="I3272" s="14" t="str">
        <f>IF(A3272="","",IF(E3272="weekly",7,IF(E3272="fortnightly",14,IF(E3272="monthly",DATE(IF(MONTH(H3272)=12,YEAR(H3272)+1,YEAR(H3272)),VLOOKUP(MONTH(H3272),index!$D$2:$G$13,2,0),DAY(H3272)),
IF(E3272="quarterly",DATE(IF(MONTH(H3272)&gt;=10,YEAR(H3272)+1,YEAR(H3272)),VLOOKUP(MONTH(H3272),index!$D$2:$G$13,3,0),DAY(H3272)),
IF(E3272="halfyearly",DATE(IF(MONTH(H3272)&gt;=7,YEAR(H3272)+1,YEAR(H3272)),VLOOKUP(MONTH(H3272),index!$D$2:$G$13,4,0),DAY(H3272)),
DATE(YEAR(H3272)+1,MONTH(H3272),DAY(H3272)))))-H3272))+H3272)</f>
        <v/>
      </c>
      <c r="J3272" s="9" t="str">
        <f t="shared" si="322"/>
        <v/>
      </c>
      <c r="K3272" s="11" t="str">
        <f t="shared" si="323"/>
        <v/>
      </c>
      <c r="L3272" s="11" t="str">
        <f t="shared" si="324"/>
        <v/>
      </c>
      <c r="M3272" s="11" t="str">
        <f>IF(A3272="","",VLOOKUP(E3272,index!$A$1:$B$6,2,0)*K3272*G3272)</f>
        <v/>
      </c>
      <c r="N3272" s="11" t="str">
        <f>IF(A3272="","",-PMT(G3272*VLOOKUP(E3272,index!$A$1:$B$6,2,0),C3272,F3272,0,0))</f>
        <v/>
      </c>
      <c r="O3272" s="11" t="str">
        <f t="shared" si="325"/>
        <v/>
      </c>
      <c r="P3272" s="11" t="str">
        <f t="shared" si="326"/>
        <v/>
      </c>
    </row>
    <row r="3273" spans="1:16" x14ac:dyDescent="0.25">
      <c r="A3273" s="9" t="str">
        <f>IF(A3272="","",IF(B3272&lt;C3272,A3272,IF(A3272=MAX('entry data'!$B$8:$B$507),"",A3272+1)))</f>
        <v/>
      </c>
      <c r="B3273" s="9" t="str">
        <f t="shared" si="321"/>
        <v/>
      </c>
      <c r="C3273" s="9" t="str">
        <f>IF(ISERROR(VLOOKUP(A3273,'entry data'!B:G,6,0)),"",VLOOKUP(A3273,'entry data'!B:G,6,0))</f>
        <v/>
      </c>
      <c r="D3273" s="9" t="str">
        <f>IF(ISERROR(VLOOKUP(A3273,'entry data'!B:C,2,0)),"",VLOOKUP(A3273,'entry data'!B:C,2,0))</f>
        <v/>
      </c>
      <c r="E3273" s="9" t="str">
        <f>IF(ISERROR(VLOOKUP(A3273,'entry data'!B:E,4,0)),"",VLOOKUP(A3273,'entry data'!B:E,4,0))</f>
        <v/>
      </c>
      <c r="F3273" s="11" t="str">
        <f>IF(A3273="","",IF(ISERROR(VLOOKUP(A3273,'entry data'!B:F,5,0)),"",VLOOKUP(A3273,'entry data'!B:F,5,0)))</f>
        <v/>
      </c>
      <c r="G3273" s="12" t="str">
        <f>IF(A3273="","",IF(ISERROR(VLOOKUP(A3273,'entry data'!B:I,8,0)),"",VLOOKUP(A3273,'entry data'!B:I,7,0)))</f>
        <v/>
      </c>
      <c r="H3273" s="13" t="str">
        <f>IF(A3273="","",IF(B3273=1,VLOOKUP(A3273,'entry data'!B:D,3,0),I3272))</f>
        <v/>
      </c>
      <c r="I3273" s="14" t="str">
        <f>IF(A3273="","",IF(E3273="weekly",7,IF(E3273="fortnightly",14,IF(E3273="monthly",DATE(IF(MONTH(H3273)=12,YEAR(H3273)+1,YEAR(H3273)),VLOOKUP(MONTH(H3273),index!$D$2:$G$13,2,0),DAY(H3273)),
IF(E3273="quarterly",DATE(IF(MONTH(H3273)&gt;=10,YEAR(H3273)+1,YEAR(H3273)),VLOOKUP(MONTH(H3273),index!$D$2:$G$13,3,0),DAY(H3273)),
IF(E3273="halfyearly",DATE(IF(MONTH(H3273)&gt;=7,YEAR(H3273)+1,YEAR(H3273)),VLOOKUP(MONTH(H3273),index!$D$2:$G$13,4,0),DAY(H3273)),
DATE(YEAR(H3273)+1,MONTH(H3273),DAY(H3273)))))-H3273))+H3273)</f>
        <v/>
      </c>
      <c r="J3273" s="9" t="str">
        <f t="shared" si="322"/>
        <v/>
      </c>
      <c r="K3273" s="11" t="str">
        <f t="shared" si="323"/>
        <v/>
      </c>
      <c r="L3273" s="11" t="str">
        <f t="shared" si="324"/>
        <v/>
      </c>
      <c r="M3273" s="11" t="str">
        <f>IF(A3273="","",VLOOKUP(E3273,index!$A$1:$B$6,2,0)*K3273*G3273)</f>
        <v/>
      </c>
      <c r="N3273" s="11" t="str">
        <f>IF(A3273="","",-PMT(G3273*VLOOKUP(E3273,index!$A$1:$B$6,2,0),C3273,F3273,0,0))</f>
        <v/>
      </c>
      <c r="O3273" s="11" t="str">
        <f t="shared" si="325"/>
        <v/>
      </c>
      <c r="P3273" s="11" t="str">
        <f t="shared" si="326"/>
        <v/>
      </c>
    </row>
    <row r="3274" spans="1:16" x14ac:dyDescent="0.25">
      <c r="A3274" s="9" t="str">
        <f>IF(A3273="","",IF(B3273&lt;C3273,A3273,IF(A3273=MAX('entry data'!$B$8:$B$507),"",A3273+1)))</f>
        <v/>
      </c>
      <c r="B3274" s="9" t="str">
        <f t="shared" si="321"/>
        <v/>
      </c>
      <c r="C3274" s="9" t="str">
        <f>IF(ISERROR(VLOOKUP(A3274,'entry data'!B:G,6,0)),"",VLOOKUP(A3274,'entry data'!B:G,6,0))</f>
        <v/>
      </c>
      <c r="D3274" s="9" t="str">
        <f>IF(ISERROR(VLOOKUP(A3274,'entry data'!B:C,2,0)),"",VLOOKUP(A3274,'entry data'!B:C,2,0))</f>
        <v/>
      </c>
      <c r="E3274" s="9" t="str">
        <f>IF(ISERROR(VLOOKUP(A3274,'entry data'!B:E,4,0)),"",VLOOKUP(A3274,'entry data'!B:E,4,0))</f>
        <v/>
      </c>
      <c r="F3274" s="11" t="str">
        <f>IF(A3274="","",IF(ISERROR(VLOOKUP(A3274,'entry data'!B:F,5,0)),"",VLOOKUP(A3274,'entry data'!B:F,5,0)))</f>
        <v/>
      </c>
      <c r="G3274" s="12" t="str">
        <f>IF(A3274="","",IF(ISERROR(VLOOKUP(A3274,'entry data'!B:I,8,0)),"",VLOOKUP(A3274,'entry data'!B:I,7,0)))</f>
        <v/>
      </c>
      <c r="H3274" s="13" t="str">
        <f>IF(A3274="","",IF(B3274=1,VLOOKUP(A3274,'entry data'!B:D,3,0),I3273))</f>
        <v/>
      </c>
      <c r="I3274" s="14" t="str">
        <f>IF(A3274="","",IF(E3274="weekly",7,IF(E3274="fortnightly",14,IF(E3274="monthly",DATE(IF(MONTH(H3274)=12,YEAR(H3274)+1,YEAR(H3274)),VLOOKUP(MONTH(H3274),index!$D$2:$G$13,2,0),DAY(H3274)),
IF(E3274="quarterly",DATE(IF(MONTH(H3274)&gt;=10,YEAR(H3274)+1,YEAR(H3274)),VLOOKUP(MONTH(H3274),index!$D$2:$G$13,3,0),DAY(H3274)),
IF(E3274="halfyearly",DATE(IF(MONTH(H3274)&gt;=7,YEAR(H3274)+1,YEAR(H3274)),VLOOKUP(MONTH(H3274),index!$D$2:$G$13,4,0),DAY(H3274)),
DATE(YEAR(H3274)+1,MONTH(H3274),DAY(H3274)))))-H3274))+H3274)</f>
        <v/>
      </c>
      <c r="J3274" s="9" t="str">
        <f t="shared" si="322"/>
        <v/>
      </c>
      <c r="K3274" s="11" t="str">
        <f t="shared" si="323"/>
        <v/>
      </c>
      <c r="L3274" s="11" t="str">
        <f t="shared" si="324"/>
        <v/>
      </c>
      <c r="M3274" s="11" t="str">
        <f>IF(A3274="","",VLOOKUP(E3274,index!$A$1:$B$6,2,0)*K3274*G3274)</f>
        <v/>
      </c>
      <c r="N3274" s="11" t="str">
        <f>IF(A3274="","",-PMT(G3274*VLOOKUP(E3274,index!$A$1:$B$6,2,0),C3274,F3274,0,0))</f>
        <v/>
      </c>
      <c r="O3274" s="11" t="str">
        <f t="shared" si="325"/>
        <v/>
      </c>
      <c r="P3274" s="11" t="str">
        <f t="shared" si="326"/>
        <v/>
      </c>
    </row>
    <row r="3275" spans="1:16" x14ac:dyDescent="0.25">
      <c r="A3275" s="9" t="str">
        <f>IF(A3274="","",IF(B3274&lt;C3274,A3274,IF(A3274=MAX('entry data'!$B$8:$B$507),"",A3274+1)))</f>
        <v/>
      </c>
      <c r="B3275" s="9" t="str">
        <f t="shared" si="321"/>
        <v/>
      </c>
      <c r="C3275" s="9" t="str">
        <f>IF(ISERROR(VLOOKUP(A3275,'entry data'!B:G,6,0)),"",VLOOKUP(A3275,'entry data'!B:G,6,0))</f>
        <v/>
      </c>
      <c r="D3275" s="9" t="str">
        <f>IF(ISERROR(VLOOKUP(A3275,'entry data'!B:C,2,0)),"",VLOOKUP(A3275,'entry data'!B:C,2,0))</f>
        <v/>
      </c>
      <c r="E3275" s="9" t="str">
        <f>IF(ISERROR(VLOOKUP(A3275,'entry data'!B:E,4,0)),"",VLOOKUP(A3275,'entry data'!B:E,4,0))</f>
        <v/>
      </c>
      <c r="F3275" s="11" t="str">
        <f>IF(A3275="","",IF(ISERROR(VLOOKUP(A3275,'entry data'!B:F,5,0)),"",VLOOKUP(A3275,'entry data'!B:F,5,0)))</f>
        <v/>
      </c>
      <c r="G3275" s="12" t="str">
        <f>IF(A3275="","",IF(ISERROR(VLOOKUP(A3275,'entry data'!B:I,8,0)),"",VLOOKUP(A3275,'entry data'!B:I,7,0)))</f>
        <v/>
      </c>
      <c r="H3275" s="13" t="str">
        <f>IF(A3275="","",IF(B3275=1,VLOOKUP(A3275,'entry data'!B:D,3,0),I3274))</f>
        <v/>
      </c>
      <c r="I3275" s="14" t="str">
        <f>IF(A3275="","",IF(E3275="weekly",7,IF(E3275="fortnightly",14,IF(E3275="monthly",DATE(IF(MONTH(H3275)=12,YEAR(H3275)+1,YEAR(H3275)),VLOOKUP(MONTH(H3275),index!$D$2:$G$13,2,0),DAY(H3275)),
IF(E3275="quarterly",DATE(IF(MONTH(H3275)&gt;=10,YEAR(H3275)+1,YEAR(H3275)),VLOOKUP(MONTH(H3275),index!$D$2:$G$13,3,0),DAY(H3275)),
IF(E3275="halfyearly",DATE(IF(MONTH(H3275)&gt;=7,YEAR(H3275)+1,YEAR(H3275)),VLOOKUP(MONTH(H3275),index!$D$2:$G$13,4,0),DAY(H3275)),
DATE(YEAR(H3275)+1,MONTH(H3275),DAY(H3275)))))-H3275))+H3275)</f>
        <v/>
      </c>
      <c r="J3275" s="9" t="str">
        <f t="shared" si="322"/>
        <v/>
      </c>
      <c r="K3275" s="11" t="str">
        <f t="shared" si="323"/>
        <v/>
      </c>
      <c r="L3275" s="11" t="str">
        <f t="shared" si="324"/>
        <v/>
      </c>
      <c r="M3275" s="11" t="str">
        <f>IF(A3275="","",VLOOKUP(E3275,index!$A$1:$B$6,2,0)*K3275*G3275)</f>
        <v/>
      </c>
      <c r="N3275" s="11" t="str">
        <f>IF(A3275="","",-PMT(G3275*VLOOKUP(E3275,index!$A$1:$B$6,2,0),C3275,F3275,0,0))</f>
        <v/>
      </c>
      <c r="O3275" s="11" t="str">
        <f t="shared" si="325"/>
        <v/>
      </c>
      <c r="P3275" s="11" t="str">
        <f t="shared" si="326"/>
        <v/>
      </c>
    </row>
    <row r="3276" spans="1:16" x14ac:dyDescent="0.25">
      <c r="A3276" s="9" t="str">
        <f>IF(A3275="","",IF(B3275&lt;C3275,A3275,IF(A3275=MAX('entry data'!$B$8:$B$507),"",A3275+1)))</f>
        <v/>
      </c>
      <c r="B3276" s="9" t="str">
        <f t="shared" si="321"/>
        <v/>
      </c>
      <c r="C3276" s="9" t="str">
        <f>IF(ISERROR(VLOOKUP(A3276,'entry data'!B:G,6,0)),"",VLOOKUP(A3276,'entry data'!B:G,6,0))</f>
        <v/>
      </c>
      <c r="D3276" s="9" t="str">
        <f>IF(ISERROR(VLOOKUP(A3276,'entry data'!B:C,2,0)),"",VLOOKUP(A3276,'entry data'!B:C,2,0))</f>
        <v/>
      </c>
      <c r="E3276" s="9" t="str">
        <f>IF(ISERROR(VLOOKUP(A3276,'entry data'!B:E,4,0)),"",VLOOKUP(A3276,'entry data'!B:E,4,0))</f>
        <v/>
      </c>
      <c r="F3276" s="11" t="str">
        <f>IF(A3276="","",IF(ISERROR(VLOOKUP(A3276,'entry data'!B:F,5,0)),"",VLOOKUP(A3276,'entry data'!B:F,5,0)))</f>
        <v/>
      </c>
      <c r="G3276" s="12" t="str">
        <f>IF(A3276="","",IF(ISERROR(VLOOKUP(A3276,'entry data'!B:I,8,0)),"",VLOOKUP(A3276,'entry data'!B:I,7,0)))</f>
        <v/>
      </c>
      <c r="H3276" s="13" t="str">
        <f>IF(A3276="","",IF(B3276=1,VLOOKUP(A3276,'entry data'!B:D,3,0),I3275))</f>
        <v/>
      </c>
      <c r="I3276" s="14" t="str">
        <f>IF(A3276="","",IF(E3276="weekly",7,IF(E3276="fortnightly",14,IF(E3276="monthly",DATE(IF(MONTH(H3276)=12,YEAR(H3276)+1,YEAR(H3276)),VLOOKUP(MONTH(H3276),index!$D$2:$G$13,2,0),DAY(H3276)),
IF(E3276="quarterly",DATE(IF(MONTH(H3276)&gt;=10,YEAR(H3276)+1,YEAR(H3276)),VLOOKUP(MONTH(H3276),index!$D$2:$G$13,3,0),DAY(H3276)),
IF(E3276="halfyearly",DATE(IF(MONTH(H3276)&gt;=7,YEAR(H3276)+1,YEAR(H3276)),VLOOKUP(MONTH(H3276),index!$D$2:$G$13,4,0),DAY(H3276)),
DATE(YEAR(H3276)+1,MONTH(H3276),DAY(H3276)))))-H3276))+H3276)</f>
        <v/>
      </c>
      <c r="J3276" s="9" t="str">
        <f t="shared" si="322"/>
        <v/>
      </c>
      <c r="K3276" s="11" t="str">
        <f t="shared" si="323"/>
        <v/>
      </c>
      <c r="L3276" s="11" t="str">
        <f t="shared" si="324"/>
        <v/>
      </c>
      <c r="M3276" s="11" t="str">
        <f>IF(A3276="","",VLOOKUP(E3276,index!$A$1:$B$6,2,0)*K3276*G3276)</f>
        <v/>
      </c>
      <c r="N3276" s="11" t="str">
        <f>IF(A3276="","",-PMT(G3276*VLOOKUP(E3276,index!$A$1:$B$6,2,0),C3276,F3276,0,0))</f>
        <v/>
      </c>
      <c r="O3276" s="11" t="str">
        <f t="shared" si="325"/>
        <v/>
      </c>
      <c r="P3276" s="11" t="str">
        <f t="shared" si="326"/>
        <v/>
      </c>
    </row>
    <row r="3277" spans="1:16" x14ac:dyDescent="0.25">
      <c r="A3277" s="9" t="str">
        <f>IF(A3276="","",IF(B3276&lt;C3276,A3276,IF(A3276=MAX('entry data'!$B$8:$B$507),"",A3276+1)))</f>
        <v/>
      </c>
      <c r="B3277" s="9" t="str">
        <f t="shared" si="321"/>
        <v/>
      </c>
      <c r="C3277" s="9" t="str">
        <f>IF(ISERROR(VLOOKUP(A3277,'entry data'!B:G,6,0)),"",VLOOKUP(A3277,'entry data'!B:G,6,0))</f>
        <v/>
      </c>
      <c r="D3277" s="9" t="str">
        <f>IF(ISERROR(VLOOKUP(A3277,'entry data'!B:C,2,0)),"",VLOOKUP(A3277,'entry data'!B:C,2,0))</f>
        <v/>
      </c>
      <c r="E3277" s="9" t="str">
        <f>IF(ISERROR(VLOOKUP(A3277,'entry data'!B:E,4,0)),"",VLOOKUP(A3277,'entry data'!B:E,4,0))</f>
        <v/>
      </c>
      <c r="F3277" s="11" t="str">
        <f>IF(A3277="","",IF(ISERROR(VLOOKUP(A3277,'entry data'!B:F,5,0)),"",VLOOKUP(A3277,'entry data'!B:F,5,0)))</f>
        <v/>
      </c>
      <c r="G3277" s="12" t="str">
        <f>IF(A3277="","",IF(ISERROR(VLOOKUP(A3277,'entry data'!B:I,8,0)),"",VLOOKUP(A3277,'entry data'!B:I,7,0)))</f>
        <v/>
      </c>
      <c r="H3277" s="13" t="str">
        <f>IF(A3277="","",IF(B3277=1,VLOOKUP(A3277,'entry data'!B:D,3,0),I3276))</f>
        <v/>
      </c>
      <c r="I3277" s="14" t="str">
        <f>IF(A3277="","",IF(E3277="weekly",7,IF(E3277="fortnightly",14,IF(E3277="monthly",DATE(IF(MONTH(H3277)=12,YEAR(H3277)+1,YEAR(H3277)),VLOOKUP(MONTH(H3277),index!$D$2:$G$13,2,0),DAY(H3277)),
IF(E3277="quarterly",DATE(IF(MONTH(H3277)&gt;=10,YEAR(H3277)+1,YEAR(H3277)),VLOOKUP(MONTH(H3277),index!$D$2:$G$13,3,0),DAY(H3277)),
IF(E3277="halfyearly",DATE(IF(MONTH(H3277)&gt;=7,YEAR(H3277)+1,YEAR(H3277)),VLOOKUP(MONTH(H3277),index!$D$2:$G$13,4,0),DAY(H3277)),
DATE(YEAR(H3277)+1,MONTH(H3277),DAY(H3277)))))-H3277))+H3277)</f>
        <v/>
      </c>
      <c r="J3277" s="9" t="str">
        <f t="shared" si="322"/>
        <v/>
      </c>
      <c r="K3277" s="11" t="str">
        <f t="shared" si="323"/>
        <v/>
      </c>
      <c r="L3277" s="11" t="str">
        <f t="shared" si="324"/>
        <v/>
      </c>
      <c r="M3277" s="11" t="str">
        <f>IF(A3277="","",VLOOKUP(E3277,index!$A$1:$B$6,2,0)*K3277*G3277)</f>
        <v/>
      </c>
      <c r="N3277" s="11" t="str">
        <f>IF(A3277="","",-PMT(G3277*VLOOKUP(E3277,index!$A$1:$B$6,2,0),C3277,F3277,0,0))</f>
        <v/>
      </c>
      <c r="O3277" s="11" t="str">
        <f t="shared" si="325"/>
        <v/>
      </c>
      <c r="P3277" s="11" t="str">
        <f t="shared" si="326"/>
        <v/>
      </c>
    </row>
    <row r="3278" spans="1:16" x14ac:dyDescent="0.25">
      <c r="A3278" s="9" t="str">
        <f>IF(A3277="","",IF(B3277&lt;C3277,A3277,IF(A3277=MAX('entry data'!$B$8:$B$507),"",A3277+1)))</f>
        <v/>
      </c>
      <c r="B3278" s="9" t="str">
        <f t="shared" si="321"/>
        <v/>
      </c>
      <c r="C3278" s="9" t="str">
        <f>IF(ISERROR(VLOOKUP(A3278,'entry data'!B:G,6,0)),"",VLOOKUP(A3278,'entry data'!B:G,6,0))</f>
        <v/>
      </c>
      <c r="D3278" s="9" t="str">
        <f>IF(ISERROR(VLOOKUP(A3278,'entry data'!B:C,2,0)),"",VLOOKUP(A3278,'entry data'!B:C,2,0))</f>
        <v/>
      </c>
      <c r="E3278" s="9" t="str">
        <f>IF(ISERROR(VLOOKUP(A3278,'entry data'!B:E,4,0)),"",VLOOKUP(A3278,'entry data'!B:E,4,0))</f>
        <v/>
      </c>
      <c r="F3278" s="11" t="str">
        <f>IF(A3278="","",IF(ISERROR(VLOOKUP(A3278,'entry data'!B:F,5,0)),"",VLOOKUP(A3278,'entry data'!B:F,5,0)))</f>
        <v/>
      </c>
      <c r="G3278" s="12" t="str">
        <f>IF(A3278="","",IF(ISERROR(VLOOKUP(A3278,'entry data'!B:I,8,0)),"",VLOOKUP(A3278,'entry data'!B:I,7,0)))</f>
        <v/>
      </c>
      <c r="H3278" s="13" t="str">
        <f>IF(A3278="","",IF(B3278=1,VLOOKUP(A3278,'entry data'!B:D,3,0),I3277))</f>
        <v/>
      </c>
      <c r="I3278" s="14" t="str">
        <f>IF(A3278="","",IF(E3278="weekly",7,IF(E3278="fortnightly",14,IF(E3278="monthly",DATE(IF(MONTH(H3278)=12,YEAR(H3278)+1,YEAR(H3278)),VLOOKUP(MONTH(H3278),index!$D$2:$G$13,2,0),DAY(H3278)),
IF(E3278="quarterly",DATE(IF(MONTH(H3278)&gt;=10,YEAR(H3278)+1,YEAR(H3278)),VLOOKUP(MONTH(H3278),index!$D$2:$G$13,3,0),DAY(H3278)),
IF(E3278="halfyearly",DATE(IF(MONTH(H3278)&gt;=7,YEAR(H3278)+1,YEAR(H3278)),VLOOKUP(MONTH(H3278),index!$D$2:$G$13,4,0),DAY(H3278)),
DATE(YEAR(H3278)+1,MONTH(H3278),DAY(H3278)))))-H3278))+H3278)</f>
        <v/>
      </c>
      <c r="J3278" s="9" t="str">
        <f t="shared" si="322"/>
        <v/>
      </c>
      <c r="K3278" s="11" t="str">
        <f t="shared" si="323"/>
        <v/>
      </c>
      <c r="L3278" s="11" t="str">
        <f t="shared" si="324"/>
        <v/>
      </c>
      <c r="M3278" s="11" t="str">
        <f>IF(A3278="","",VLOOKUP(E3278,index!$A$1:$B$6,2,0)*K3278*G3278)</f>
        <v/>
      </c>
      <c r="N3278" s="11" t="str">
        <f>IF(A3278="","",-PMT(G3278*VLOOKUP(E3278,index!$A$1:$B$6,2,0),C3278,F3278,0,0))</f>
        <v/>
      </c>
      <c r="O3278" s="11" t="str">
        <f t="shared" si="325"/>
        <v/>
      </c>
      <c r="P3278" s="11" t="str">
        <f t="shared" si="326"/>
        <v/>
      </c>
    </row>
    <row r="3279" spans="1:16" x14ac:dyDescent="0.25">
      <c r="A3279" s="9" t="str">
        <f>IF(A3278="","",IF(B3278&lt;C3278,A3278,IF(A3278=MAX('entry data'!$B$8:$B$507),"",A3278+1)))</f>
        <v/>
      </c>
      <c r="B3279" s="9" t="str">
        <f t="shared" si="321"/>
        <v/>
      </c>
      <c r="C3279" s="9" t="str">
        <f>IF(ISERROR(VLOOKUP(A3279,'entry data'!B:G,6,0)),"",VLOOKUP(A3279,'entry data'!B:G,6,0))</f>
        <v/>
      </c>
      <c r="D3279" s="9" t="str">
        <f>IF(ISERROR(VLOOKUP(A3279,'entry data'!B:C,2,0)),"",VLOOKUP(A3279,'entry data'!B:C,2,0))</f>
        <v/>
      </c>
      <c r="E3279" s="9" t="str">
        <f>IF(ISERROR(VLOOKUP(A3279,'entry data'!B:E,4,0)),"",VLOOKUP(A3279,'entry data'!B:E,4,0))</f>
        <v/>
      </c>
      <c r="F3279" s="11" t="str">
        <f>IF(A3279="","",IF(ISERROR(VLOOKUP(A3279,'entry data'!B:F,5,0)),"",VLOOKUP(A3279,'entry data'!B:F,5,0)))</f>
        <v/>
      </c>
      <c r="G3279" s="12" t="str">
        <f>IF(A3279="","",IF(ISERROR(VLOOKUP(A3279,'entry data'!B:I,8,0)),"",VLOOKUP(A3279,'entry data'!B:I,7,0)))</f>
        <v/>
      </c>
      <c r="H3279" s="13" t="str">
        <f>IF(A3279="","",IF(B3279=1,VLOOKUP(A3279,'entry data'!B:D,3,0),I3278))</f>
        <v/>
      </c>
      <c r="I3279" s="14" t="str">
        <f>IF(A3279="","",IF(E3279="weekly",7,IF(E3279="fortnightly",14,IF(E3279="monthly",DATE(IF(MONTH(H3279)=12,YEAR(H3279)+1,YEAR(H3279)),VLOOKUP(MONTH(H3279),index!$D$2:$G$13,2,0),DAY(H3279)),
IF(E3279="quarterly",DATE(IF(MONTH(H3279)&gt;=10,YEAR(H3279)+1,YEAR(H3279)),VLOOKUP(MONTH(H3279),index!$D$2:$G$13,3,0),DAY(H3279)),
IF(E3279="halfyearly",DATE(IF(MONTH(H3279)&gt;=7,YEAR(H3279)+1,YEAR(H3279)),VLOOKUP(MONTH(H3279),index!$D$2:$G$13,4,0),DAY(H3279)),
DATE(YEAR(H3279)+1,MONTH(H3279),DAY(H3279)))))-H3279))+H3279)</f>
        <v/>
      </c>
      <c r="J3279" s="9" t="str">
        <f t="shared" si="322"/>
        <v/>
      </c>
      <c r="K3279" s="11" t="str">
        <f t="shared" si="323"/>
        <v/>
      </c>
      <c r="L3279" s="11" t="str">
        <f t="shared" si="324"/>
        <v/>
      </c>
      <c r="M3279" s="11" t="str">
        <f>IF(A3279="","",VLOOKUP(E3279,index!$A$1:$B$6,2,0)*K3279*G3279)</f>
        <v/>
      </c>
      <c r="N3279" s="11" t="str">
        <f>IF(A3279="","",-PMT(G3279*VLOOKUP(E3279,index!$A$1:$B$6,2,0),C3279,F3279,0,0))</f>
        <v/>
      </c>
      <c r="O3279" s="11" t="str">
        <f t="shared" si="325"/>
        <v/>
      </c>
      <c r="P3279" s="11" t="str">
        <f t="shared" si="326"/>
        <v/>
      </c>
    </row>
    <row r="3280" spans="1:16" x14ac:dyDescent="0.25">
      <c r="A3280" s="9" t="str">
        <f>IF(A3279="","",IF(B3279&lt;C3279,A3279,IF(A3279=MAX('entry data'!$B$8:$B$507),"",A3279+1)))</f>
        <v/>
      </c>
      <c r="B3280" s="9" t="str">
        <f t="shared" si="321"/>
        <v/>
      </c>
      <c r="C3280" s="9" t="str">
        <f>IF(ISERROR(VLOOKUP(A3280,'entry data'!B:G,6,0)),"",VLOOKUP(A3280,'entry data'!B:G,6,0))</f>
        <v/>
      </c>
      <c r="D3280" s="9" t="str">
        <f>IF(ISERROR(VLOOKUP(A3280,'entry data'!B:C,2,0)),"",VLOOKUP(A3280,'entry data'!B:C,2,0))</f>
        <v/>
      </c>
      <c r="E3280" s="9" t="str">
        <f>IF(ISERROR(VLOOKUP(A3280,'entry data'!B:E,4,0)),"",VLOOKUP(A3280,'entry data'!B:E,4,0))</f>
        <v/>
      </c>
      <c r="F3280" s="11" t="str">
        <f>IF(A3280="","",IF(ISERROR(VLOOKUP(A3280,'entry data'!B:F,5,0)),"",VLOOKUP(A3280,'entry data'!B:F,5,0)))</f>
        <v/>
      </c>
      <c r="G3280" s="12" t="str">
        <f>IF(A3280="","",IF(ISERROR(VLOOKUP(A3280,'entry data'!B:I,8,0)),"",VLOOKUP(A3280,'entry data'!B:I,7,0)))</f>
        <v/>
      </c>
      <c r="H3280" s="13" t="str">
        <f>IF(A3280="","",IF(B3280=1,VLOOKUP(A3280,'entry data'!B:D,3,0),I3279))</f>
        <v/>
      </c>
      <c r="I3280" s="14" t="str">
        <f>IF(A3280="","",IF(E3280="weekly",7,IF(E3280="fortnightly",14,IF(E3280="monthly",DATE(IF(MONTH(H3280)=12,YEAR(H3280)+1,YEAR(H3280)),VLOOKUP(MONTH(H3280),index!$D$2:$G$13,2,0),DAY(H3280)),
IF(E3280="quarterly",DATE(IF(MONTH(H3280)&gt;=10,YEAR(H3280)+1,YEAR(H3280)),VLOOKUP(MONTH(H3280),index!$D$2:$G$13,3,0),DAY(H3280)),
IF(E3280="halfyearly",DATE(IF(MONTH(H3280)&gt;=7,YEAR(H3280)+1,YEAR(H3280)),VLOOKUP(MONTH(H3280),index!$D$2:$G$13,4,0),DAY(H3280)),
DATE(YEAR(H3280)+1,MONTH(H3280),DAY(H3280)))))-H3280))+H3280)</f>
        <v/>
      </c>
      <c r="J3280" s="9" t="str">
        <f t="shared" si="322"/>
        <v/>
      </c>
      <c r="K3280" s="11" t="str">
        <f t="shared" si="323"/>
        <v/>
      </c>
      <c r="L3280" s="11" t="str">
        <f t="shared" si="324"/>
        <v/>
      </c>
      <c r="M3280" s="11" t="str">
        <f>IF(A3280="","",VLOOKUP(E3280,index!$A$1:$B$6,2,0)*K3280*G3280)</f>
        <v/>
      </c>
      <c r="N3280" s="11" t="str">
        <f>IF(A3280="","",-PMT(G3280*VLOOKUP(E3280,index!$A$1:$B$6,2,0),C3280,F3280,0,0))</f>
        <v/>
      </c>
      <c r="O3280" s="11" t="str">
        <f t="shared" si="325"/>
        <v/>
      </c>
      <c r="P3280" s="11" t="str">
        <f t="shared" si="326"/>
        <v/>
      </c>
    </row>
    <row r="3281" spans="1:16" x14ac:dyDescent="0.25">
      <c r="A3281" s="9" t="str">
        <f>IF(A3280="","",IF(B3280&lt;C3280,A3280,IF(A3280=MAX('entry data'!$B$8:$B$507),"",A3280+1)))</f>
        <v/>
      </c>
      <c r="B3281" s="9" t="str">
        <f t="shared" si="321"/>
        <v/>
      </c>
      <c r="C3281" s="9" t="str">
        <f>IF(ISERROR(VLOOKUP(A3281,'entry data'!B:G,6,0)),"",VLOOKUP(A3281,'entry data'!B:G,6,0))</f>
        <v/>
      </c>
      <c r="D3281" s="9" t="str">
        <f>IF(ISERROR(VLOOKUP(A3281,'entry data'!B:C,2,0)),"",VLOOKUP(A3281,'entry data'!B:C,2,0))</f>
        <v/>
      </c>
      <c r="E3281" s="9" t="str">
        <f>IF(ISERROR(VLOOKUP(A3281,'entry data'!B:E,4,0)),"",VLOOKUP(A3281,'entry data'!B:E,4,0))</f>
        <v/>
      </c>
      <c r="F3281" s="11" t="str">
        <f>IF(A3281="","",IF(ISERROR(VLOOKUP(A3281,'entry data'!B:F,5,0)),"",VLOOKUP(A3281,'entry data'!B:F,5,0)))</f>
        <v/>
      </c>
      <c r="G3281" s="12" t="str">
        <f>IF(A3281="","",IF(ISERROR(VLOOKUP(A3281,'entry data'!B:I,8,0)),"",VLOOKUP(A3281,'entry data'!B:I,7,0)))</f>
        <v/>
      </c>
      <c r="H3281" s="13" t="str">
        <f>IF(A3281="","",IF(B3281=1,VLOOKUP(A3281,'entry data'!B:D,3,0),I3280))</f>
        <v/>
      </c>
      <c r="I3281" s="14" t="str">
        <f>IF(A3281="","",IF(E3281="weekly",7,IF(E3281="fortnightly",14,IF(E3281="monthly",DATE(IF(MONTH(H3281)=12,YEAR(H3281)+1,YEAR(H3281)),VLOOKUP(MONTH(H3281),index!$D$2:$G$13,2,0),DAY(H3281)),
IF(E3281="quarterly",DATE(IF(MONTH(H3281)&gt;=10,YEAR(H3281)+1,YEAR(H3281)),VLOOKUP(MONTH(H3281),index!$D$2:$G$13,3,0),DAY(H3281)),
IF(E3281="halfyearly",DATE(IF(MONTH(H3281)&gt;=7,YEAR(H3281)+1,YEAR(H3281)),VLOOKUP(MONTH(H3281),index!$D$2:$G$13,4,0),DAY(H3281)),
DATE(YEAR(H3281)+1,MONTH(H3281),DAY(H3281)))))-H3281))+H3281)</f>
        <v/>
      </c>
      <c r="J3281" s="9" t="str">
        <f t="shared" si="322"/>
        <v/>
      </c>
      <c r="K3281" s="11" t="str">
        <f t="shared" si="323"/>
        <v/>
      </c>
      <c r="L3281" s="11" t="str">
        <f t="shared" si="324"/>
        <v/>
      </c>
      <c r="M3281" s="11" t="str">
        <f>IF(A3281="","",VLOOKUP(E3281,index!$A$1:$B$6,2,0)*K3281*G3281)</f>
        <v/>
      </c>
      <c r="N3281" s="11" t="str">
        <f>IF(A3281="","",-PMT(G3281*VLOOKUP(E3281,index!$A$1:$B$6,2,0),C3281,F3281,0,0))</f>
        <v/>
      </c>
      <c r="O3281" s="11" t="str">
        <f t="shared" si="325"/>
        <v/>
      </c>
      <c r="P3281" s="11" t="str">
        <f t="shared" si="326"/>
        <v/>
      </c>
    </row>
    <row r="3282" spans="1:16" x14ac:dyDescent="0.25">
      <c r="A3282" s="9" t="str">
        <f>IF(A3281="","",IF(B3281&lt;C3281,A3281,IF(A3281=MAX('entry data'!$B$8:$B$507),"",A3281+1)))</f>
        <v/>
      </c>
      <c r="B3282" s="9" t="str">
        <f t="shared" si="321"/>
        <v/>
      </c>
      <c r="C3282" s="9" t="str">
        <f>IF(ISERROR(VLOOKUP(A3282,'entry data'!B:G,6,0)),"",VLOOKUP(A3282,'entry data'!B:G,6,0))</f>
        <v/>
      </c>
      <c r="D3282" s="9" t="str">
        <f>IF(ISERROR(VLOOKUP(A3282,'entry data'!B:C,2,0)),"",VLOOKUP(A3282,'entry data'!B:C,2,0))</f>
        <v/>
      </c>
      <c r="E3282" s="9" t="str">
        <f>IF(ISERROR(VLOOKUP(A3282,'entry data'!B:E,4,0)),"",VLOOKUP(A3282,'entry data'!B:E,4,0))</f>
        <v/>
      </c>
      <c r="F3282" s="11" t="str">
        <f>IF(A3282="","",IF(ISERROR(VLOOKUP(A3282,'entry data'!B:F,5,0)),"",VLOOKUP(A3282,'entry data'!B:F,5,0)))</f>
        <v/>
      </c>
      <c r="G3282" s="12" t="str">
        <f>IF(A3282="","",IF(ISERROR(VLOOKUP(A3282,'entry data'!B:I,8,0)),"",VLOOKUP(A3282,'entry data'!B:I,7,0)))</f>
        <v/>
      </c>
      <c r="H3282" s="13" t="str">
        <f>IF(A3282="","",IF(B3282=1,VLOOKUP(A3282,'entry data'!B:D,3,0),I3281))</f>
        <v/>
      </c>
      <c r="I3282" s="14" t="str">
        <f>IF(A3282="","",IF(E3282="weekly",7,IF(E3282="fortnightly",14,IF(E3282="monthly",DATE(IF(MONTH(H3282)=12,YEAR(H3282)+1,YEAR(H3282)),VLOOKUP(MONTH(H3282),index!$D$2:$G$13,2,0),DAY(H3282)),
IF(E3282="quarterly",DATE(IF(MONTH(H3282)&gt;=10,YEAR(H3282)+1,YEAR(H3282)),VLOOKUP(MONTH(H3282),index!$D$2:$G$13,3,0),DAY(H3282)),
IF(E3282="halfyearly",DATE(IF(MONTH(H3282)&gt;=7,YEAR(H3282)+1,YEAR(H3282)),VLOOKUP(MONTH(H3282),index!$D$2:$G$13,4,0),DAY(H3282)),
DATE(YEAR(H3282)+1,MONTH(H3282),DAY(H3282)))))-H3282))+H3282)</f>
        <v/>
      </c>
      <c r="J3282" s="9" t="str">
        <f t="shared" si="322"/>
        <v/>
      </c>
      <c r="K3282" s="11" t="str">
        <f t="shared" si="323"/>
        <v/>
      </c>
      <c r="L3282" s="11" t="str">
        <f t="shared" si="324"/>
        <v/>
      </c>
      <c r="M3282" s="11" t="str">
        <f>IF(A3282="","",VLOOKUP(E3282,index!$A$1:$B$6,2,0)*K3282*G3282)</f>
        <v/>
      </c>
      <c r="N3282" s="11" t="str">
        <f>IF(A3282="","",-PMT(G3282*VLOOKUP(E3282,index!$A$1:$B$6,2,0),C3282,F3282,0,0))</f>
        <v/>
      </c>
      <c r="O3282" s="11" t="str">
        <f t="shared" si="325"/>
        <v/>
      </c>
      <c r="P3282" s="11" t="str">
        <f t="shared" si="326"/>
        <v/>
      </c>
    </row>
    <row r="3283" spans="1:16" x14ac:dyDescent="0.25">
      <c r="A3283" s="9" t="str">
        <f>IF(A3282="","",IF(B3282&lt;C3282,A3282,IF(A3282=MAX('entry data'!$B$8:$B$507),"",A3282+1)))</f>
        <v/>
      </c>
      <c r="B3283" s="9" t="str">
        <f t="shared" si="321"/>
        <v/>
      </c>
      <c r="C3283" s="9" t="str">
        <f>IF(ISERROR(VLOOKUP(A3283,'entry data'!B:G,6,0)),"",VLOOKUP(A3283,'entry data'!B:G,6,0))</f>
        <v/>
      </c>
      <c r="D3283" s="9" t="str">
        <f>IF(ISERROR(VLOOKUP(A3283,'entry data'!B:C,2,0)),"",VLOOKUP(A3283,'entry data'!B:C,2,0))</f>
        <v/>
      </c>
      <c r="E3283" s="9" t="str">
        <f>IF(ISERROR(VLOOKUP(A3283,'entry data'!B:E,4,0)),"",VLOOKUP(A3283,'entry data'!B:E,4,0))</f>
        <v/>
      </c>
      <c r="F3283" s="11" t="str">
        <f>IF(A3283="","",IF(ISERROR(VLOOKUP(A3283,'entry data'!B:F,5,0)),"",VLOOKUP(A3283,'entry data'!B:F,5,0)))</f>
        <v/>
      </c>
      <c r="G3283" s="12" t="str">
        <f>IF(A3283="","",IF(ISERROR(VLOOKUP(A3283,'entry data'!B:I,8,0)),"",VLOOKUP(A3283,'entry data'!B:I,7,0)))</f>
        <v/>
      </c>
      <c r="H3283" s="13" t="str">
        <f>IF(A3283="","",IF(B3283=1,VLOOKUP(A3283,'entry data'!B:D,3,0),I3282))</f>
        <v/>
      </c>
      <c r="I3283" s="14" t="str">
        <f>IF(A3283="","",IF(E3283="weekly",7,IF(E3283="fortnightly",14,IF(E3283="monthly",DATE(IF(MONTH(H3283)=12,YEAR(H3283)+1,YEAR(H3283)),VLOOKUP(MONTH(H3283),index!$D$2:$G$13,2,0),DAY(H3283)),
IF(E3283="quarterly",DATE(IF(MONTH(H3283)&gt;=10,YEAR(H3283)+1,YEAR(H3283)),VLOOKUP(MONTH(H3283),index!$D$2:$G$13,3,0),DAY(H3283)),
IF(E3283="halfyearly",DATE(IF(MONTH(H3283)&gt;=7,YEAR(H3283)+1,YEAR(H3283)),VLOOKUP(MONTH(H3283),index!$D$2:$G$13,4,0),DAY(H3283)),
DATE(YEAR(H3283)+1,MONTH(H3283),DAY(H3283)))))-H3283))+H3283)</f>
        <v/>
      </c>
      <c r="J3283" s="9" t="str">
        <f t="shared" si="322"/>
        <v/>
      </c>
      <c r="K3283" s="11" t="str">
        <f t="shared" si="323"/>
        <v/>
      </c>
      <c r="L3283" s="11" t="str">
        <f t="shared" si="324"/>
        <v/>
      </c>
      <c r="M3283" s="11" t="str">
        <f>IF(A3283="","",VLOOKUP(E3283,index!$A$1:$B$6,2,0)*K3283*G3283)</f>
        <v/>
      </c>
      <c r="N3283" s="11" t="str">
        <f>IF(A3283="","",-PMT(G3283*VLOOKUP(E3283,index!$A$1:$B$6,2,0),C3283,F3283,0,0))</f>
        <v/>
      </c>
      <c r="O3283" s="11" t="str">
        <f t="shared" si="325"/>
        <v/>
      </c>
      <c r="P3283" s="11" t="str">
        <f t="shared" si="326"/>
        <v/>
      </c>
    </row>
    <row r="3284" spans="1:16" x14ac:dyDescent="0.25">
      <c r="A3284" s="9" t="str">
        <f>IF(A3283="","",IF(B3283&lt;C3283,A3283,IF(A3283=MAX('entry data'!$B$8:$B$507),"",A3283+1)))</f>
        <v/>
      </c>
      <c r="B3284" s="9" t="str">
        <f t="shared" si="321"/>
        <v/>
      </c>
      <c r="C3284" s="9" t="str">
        <f>IF(ISERROR(VLOOKUP(A3284,'entry data'!B:G,6,0)),"",VLOOKUP(A3284,'entry data'!B:G,6,0))</f>
        <v/>
      </c>
      <c r="D3284" s="9" t="str">
        <f>IF(ISERROR(VLOOKUP(A3284,'entry data'!B:C,2,0)),"",VLOOKUP(A3284,'entry data'!B:C,2,0))</f>
        <v/>
      </c>
      <c r="E3284" s="9" t="str">
        <f>IF(ISERROR(VLOOKUP(A3284,'entry data'!B:E,4,0)),"",VLOOKUP(A3284,'entry data'!B:E,4,0))</f>
        <v/>
      </c>
      <c r="F3284" s="11" t="str">
        <f>IF(A3284="","",IF(ISERROR(VLOOKUP(A3284,'entry data'!B:F,5,0)),"",VLOOKUP(A3284,'entry data'!B:F,5,0)))</f>
        <v/>
      </c>
      <c r="G3284" s="12" t="str">
        <f>IF(A3284="","",IF(ISERROR(VLOOKUP(A3284,'entry data'!B:I,8,0)),"",VLOOKUP(A3284,'entry data'!B:I,7,0)))</f>
        <v/>
      </c>
      <c r="H3284" s="13" t="str">
        <f>IF(A3284="","",IF(B3284=1,VLOOKUP(A3284,'entry data'!B:D,3,0),I3283))</f>
        <v/>
      </c>
      <c r="I3284" s="14" t="str">
        <f>IF(A3284="","",IF(E3284="weekly",7,IF(E3284="fortnightly",14,IF(E3284="monthly",DATE(IF(MONTH(H3284)=12,YEAR(H3284)+1,YEAR(H3284)),VLOOKUP(MONTH(H3284),index!$D$2:$G$13,2,0),DAY(H3284)),
IF(E3284="quarterly",DATE(IF(MONTH(H3284)&gt;=10,YEAR(H3284)+1,YEAR(H3284)),VLOOKUP(MONTH(H3284),index!$D$2:$G$13,3,0),DAY(H3284)),
IF(E3284="halfyearly",DATE(IF(MONTH(H3284)&gt;=7,YEAR(H3284)+1,YEAR(H3284)),VLOOKUP(MONTH(H3284),index!$D$2:$G$13,4,0),DAY(H3284)),
DATE(YEAR(H3284)+1,MONTH(H3284),DAY(H3284)))))-H3284))+H3284)</f>
        <v/>
      </c>
      <c r="J3284" s="9" t="str">
        <f t="shared" si="322"/>
        <v/>
      </c>
      <c r="K3284" s="11" t="str">
        <f t="shared" si="323"/>
        <v/>
      </c>
      <c r="L3284" s="11" t="str">
        <f t="shared" si="324"/>
        <v/>
      </c>
      <c r="M3284" s="11" t="str">
        <f>IF(A3284="","",VLOOKUP(E3284,index!$A$1:$B$6,2,0)*K3284*G3284)</f>
        <v/>
      </c>
      <c r="N3284" s="11" t="str">
        <f>IF(A3284="","",-PMT(G3284*VLOOKUP(E3284,index!$A$1:$B$6,2,0),C3284,F3284,0,0))</f>
        <v/>
      </c>
      <c r="O3284" s="11" t="str">
        <f t="shared" si="325"/>
        <v/>
      </c>
      <c r="P3284" s="11" t="str">
        <f t="shared" si="326"/>
        <v/>
      </c>
    </row>
    <row r="3285" spans="1:16" x14ac:dyDescent="0.25">
      <c r="A3285" s="9" t="str">
        <f>IF(A3284="","",IF(B3284&lt;C3284,A3284,IF(A3284=MAX('entry data'!$B$8:$B$507),"",A3284+1)))</f>
        <v/>
      </c>
      <c r="B3285" s="9" t="str">
        <f t="shared" si="321"/>
        <v/>
      </c>
      <c r="C3285" s="9" t="str">
        <f>IF(ISERROR(VLOOKUP(A3285,'entry data'!B:G,6,0)),"",VLOOKUP(A3285,'entry data'!B:G,6,0))</f>
        <v/>
      </c>
      <c r="D3285" s="9" t="str">
        <f>IF(ISERROR(VLOOKUP(A3285,'entry data'!B:C,2,0)),"",VLOOKUP(A3285,'entry data'!B:C,2,0))</f>
        <v/>
      </c>
      <c r="E3285" s="9" t="str">
        <f>IF(ISERROR(VLOOKUP(A3285,'entry data'!B:E,4,0)),"",VLOOKUP(A3285,'entry data'!B:E,4,0))</f>
        <v/>
      </c>
      <c r="F3285" s="11" t="str">
        <f>IF(A3285="","",IF(ISERROR(VLOOKUP(A3285,'entry data'!B:F,5,0)),"",VLOOKUP(A3285,'entry data'!B:F,5,0)))</f>
        <v/>
      </c>
      <c r="G3285" s="12" t="str">
        <f>IF(A3285="","",IF(ISERROR(VLOOKUP(A3285,'entry data'!B:I,8,0)),"",VLOOKUP(A3285,'entry data'!B:I,7,0)))</f>
        <v/>
      </c>
      <c r="H3285" s="13" t="str">
        <f>IF(A3285="","",IF(B3285=1,VLOOKUP(A3285,'entry data'!B:D,3,0),I3284))</f>
        <v/>
      </c>
      <c r="I3285" s="14" t="str">
        <f>IF(A3285="","",IF(E3285="weekly",7,IF(E3285="fortnightly",14,IF(E3285="monthly",DATE(IF(MONTH(H3285)=12,YEAR(H3285)+1,YEAR(H3285)),VLOOKUP(MONTH(H3285),index!$D$2:$G$13,2,0),DAY(H3285)),
IF(E3285="quarterly",DATE(IF(MONTH(H3285)&gt;=10,YEAR(H3285)+1,YEAR(H3285)),VLOOKUP(MONTH(H3285),index!$D$2:$G$13,3,0),DAY(H3285)),
IF(E3285="halfyearly",DATE(IF(MONTH(H3285)&gt;=7,YEAR(H3285)+1,YEAR(H3285)),VLOOKUP(MONTH(H3285),index!$D$2:$G$13,4,0),DAY(H3285)),
DATE(YEAR(H3285)+1,MONTH(H3285),DAY(H3285)))))-H3285))+H3285)</f>
        <v/>
      </c>
      <c r="J3285" s="9" t="str">
        <f t="shared" si="322"/>
        <v/>
      </c>
      <c r="K3285" s="11" t="str">
        <f t="shared" si="323"/>
        <v/>
      </c>
      <c r="L3285" s="11" t="str">
        <f t="shared" si="324"/>
        <v/>
      </c>
      <c r="M3285" s="11" t="str">
        <f>IF(A3285="","",VLOOKUP(E3285,index!$A$1:$B$6,2,0)*K3285*G3285)</f>
        <v/>
      </c>
      <c r="N3285" s="11" t="str">
        <f>IF(A3285="","",-PMT(G3285*VLOOKUP(E3285,index!$A$1:$B$6,2,0),C3285,F3285,0,0))</f>
        <v/>
      </c>
      <c r="O3285" s="11" t="str">
        <f t="shared" si="325"/>
        <v/>
      </c>
      <c r="P3285" s="11" t="str">
        <f t="shared" si="326"/>
        <v/>
      </c>
    </row>
    <row r="3286" spans="1:16" x14ac:dyDescent="0.25">
      <c r="A3286" s="9" t="str">
        <f>IF(A3285="","",IF(B3285&lt;C3285,A3285,IF(A3285=MAX('entry data'!$B$8:$B$507),"",A3285+1)))</f>
        <v/>
      </c>
      <c r="B3286" s="9" t="str">
        <f t="shared" si="321"/>
        <v/>
      </c>
      <c r="C3286" s="9" t="str">
        <f>IF(ISERROR(VLOOKUP(A3286,'entry data'!B:G,6,0)),"",VLOOKUP(A3286,'entry data'!B:G,6,0))</f>
        <v/>
      </c>
      <c r="D3286" s="9" t="str">
        <f>IF(ISERROR(VLOOKUP(A3286,'entry data'!B:C,2,0)),"",VLOOKUP(A3286,'entry data'!B:C,2,0))</f>
        <v/>
      </c>
      <c r="E3286" s="9" t="str">
        <f>IF(ISERROR(VLOOKUP(A3286,'entry data'!B:E,4,0)),"",VLOOKUP(A3286,'entry data'!B:E,4,0))</f>
        <v/>
      </c>
      <c r="F3286" s="11" t="str">
        <f>IF(A3286="","",IF(ISERROR(VLOOKUP(A3286,'entry data'!B:F,5,0)),"",VLOOKUP(A3286,'entry data'!B:F,5,0)))</f>
        <v/>
      </c>
      <c r="G3286" s="12" t="str">
        <f>IF(A3286="","",IF(ISERROR(VLOOKUP(A3286,'entry data'!B:I,8,0)),"",VLOOKUP(A3286,'entry data'!B:I,7,0)))</f>
        <v/>
      </c>
      <c r="H3286" s="13" t="str">
        <f>IF(A3286="","",IF(B3286=1,VLOOKUP(A3286,'entry data'!B:D,3,0),I3285))</f>
        <v/>
      </c>
      <c r="I3286" s="14" t="str">
        <f>IF(A3286="","",IF(E3286="weekly",7,IF(E3286="fortnightly",14,IF(E3286="monthly",DATE(IF(MONTH(H3286)=12,YEAR(H3286)+1,YEAR(H3286)),VLOOKUP(MONTH(H3286),index!$D$2:$G$13,2,0),DAY(H3286)),
IF(E3286="quarterly",DATE(IF(MONTH(H3286)&gt;=10,YEAR(H3286)+1,YEAR(H3286)),VLOOKUP(MONTH(H3286),index!$D$2:$G$13,3,0),DAY(H3286)),
IF(E3286="halfyearly",DATE(IF(MONTH(H3286)&gt;=7,YEAR(H3286)+1,YEAR(H3286)),VLOOKUP(MONTH(H3286),index!$D$2:$G$13,4,0),DAY(H3286)),
DATE(YEAR(H3286)+1,MONTH(H3286),DAY(H3286)))))-H3286))+H3286)</f>
        <v/>
      </c>
      <c r="J3286" s="9" t="str">
        <f t="shared" si="322"/>
        <v/>
      </c>
      <c r="K3286" s="11" t="str">
        <f t="shared" si="323"/>
        <v/>
      </c>
      <c r="L3286" s="11" t="str">
        <f t="shared" si="324"/>
        <v/>
      </c>
      <c r="M3286" s="11" t="str">
        <f>IF(A3286="","",VLOOKUP(E3286,index!$A$1:$B$6,2,0)*K3286*G3286)</f>
        <v/>
      </c>
      <c r="N3286" s="11" t="str">
        <f>IF(A3286="","",-PMT(G3286*VLOOKUP(E3286,index!$A$1:$B$6,2,0),C3286,F3286,0,0))</f>
        <v/>
      </c>
      <c r="O3286" s="11" t="str">
        <f t="shared" si="325"/>
        <v/>
      </c>
      <c r="P3286" s="11" t="str">
        <f t="shared" si="326"/>
        <v/>
      </c>
    </row>
    <row r="3287" spans="1:16" x14ac:dyDescent="0.25">
      <c r="A3287" s="9" t="str">
        <f>IF(A3286="","",IF(B3286&lt;C3286,A3286,IF(A3286=MAX('entry data'!$B$8:$B$507),"",A3286+1)))</f>
        <v/>
      </c>
      <c r="B3287" s="9" t="str">
        <f t="shared" ref="B3287:B3350" si="327">IF(A3287="","",IF(B3286=C3286,1,B3286+1))</f>
        <v/>
      </c>
      <c r="C3287" s="9" t="str">
        <f>IF(ISERROR(VLOOKUP(A3287,'entry data'!B:G,6,0)),"",VLOOKUP(A3287,'entry data'!B:G,6,0))</f>
        <v/>
      </c>
      <c r="D3287" s="9" t="str">
        <f>IF(ISERROR(VLOOKUP(A3287,'entry data'!B:C,2,0)),"",VLOOKUP(A3287,'entry data'!B:C,2,0))</f>
        <v/>
      </c>
      <c r="E3287" s="9" t="str">
        <f>IF(ISERROR(VLOOKUP(A3287,'entry data'!B:E,4,0)),"",VLOOKUP(A3287,'entry data'!B:E,4,0))</f>
        <v/>
      </c>
      <c r="F3287" s="11" t="str">
        <f>IF(A3287="","",IF(ISERROR(VLOOKUP(A3287,'entry data'!B:F,5,0)),"",VLOOKUP(A3287,'entry data'!B:F,5,0)))</f>
        <v/>
      </c>
      <c r="G3287" s="12" t="str">
        <f>IF(A3287="","",IF(ISERROR(VLOOKUP(A3287,'entry data'!B:I,8,0)),"",VLOOKUP(A3287,'entry data'!B:I,7,0)))</f>
        <v/>
      </c>
      <c r="H3287" s="13" t="str">
        <f>IF(A3287="","",IF(B3287=1,VLOOKUP(A3287,'entry data'!B:D,3,0),I3286))</f>
        <v/>
      </c>
      <c r="I3287" s="14" t="str">
        <f>IF(A3287="","",IF(E3287="weekly",7,IF(E3287="fortnightly",14,IF(E3287="monthly",DATE(IF(MONTH(H3287)=12,YEAR(H3287)+1,YEAR(H3287)),VLOOKUP(MONTH(H3287),index!$D$2:$G$13,2,0),DAY(H3287)),
IF(E3287="quarterly",DATE(IF(MONTH(H3287)&gt;=10,YEAR(H3287)+1,YEAR(H3287)),VLOOKUP(MONTH(H3287),index!$D$2:$G$13,3,0),DAY(H3287)),
IF(E3287="halfyearly",DATE(IF(MONTH(H3287)&gt;=7,YEAR(H3287)+1,YEAR(H3287)),VLOOKUP(MONTH(H3287),index!$D$2:$G$13,4,0),DAY(H3287)),
DATE(YEAR(H3287)+1,MONTH(H3287),DAY(H3287)))))-H3287))+H3287)</f>
        <v/>
      </c>
      <c r="J3287" s="9" t="str">
        <f t="shared" ref="J3287:J3350" si="328">IF(A3287="","",IF(MONTH(I3287)&lt;10,YEAR(I3287)&amp;"-0"&amp;MONTH(I3287),YEAR(I3287)&amp;"-"&amp;MONTH(I3287)))</f>
        <v/>
      </c>
      <c r="K3287" s="11" t="str">
        <f t="shared" ref="K3287:K3350" si="329">IF(A3287="","",IF(B3287=1,F3287,O3286))</f>
        <v/>
      </c>
      <c r="L3287" s="11" t="str">
        <f t="shared" ref="L3287:L3350" si="330">IF(A3287="","",N3287-M3287)</f>
        <v/>
      </c>
      <c r="M3287" s="11" t="str">
        <f>IF(A3287="","",VLOOKUP(E3287,index!$A$1:$B$6,2,0)*K3287*G3287)</f>
        <v/>
      </c>
      <c r="N3287" s="11" t="str">
        <f>IF(A3287="","",-PMT(G3287*VLOOKUP(E3287,index!$A$1:$B$6,2,0),C3287,F3287,0,0))</f>
        <v/>
      </c>
      <c r="O3287" s="11" t="str">
        <f t="shared" ref="O3287:O3350" si="331">IF(A3287="","",K3287-L3287)</f>
        <v/>
      </c>
      <c r="P3287" s="11" t="str">
        <f t="shared" si="326"/>
        <v/>
      </c>
    </row>
    <row r="3288" spans="1:16" x14ac:dyDescent="0.25">
      <c r="A3288" s="9" t="str">
        <f>IF(A3287="","",IF(B3287&lt;C3287,A3287,IF(A3287=MAX('entry data'!$B$8:$B$507),"",A3287+1)))</f>
        <v/>
      </c>
      <c r="B3288" s="9" t="str">
        <f t="shared" si="327"/>
        <v/>
      </c>
      <c r="C3288" s="9" t="str">
        <f>IF(ISERROR(VLOOKUP(A3288,'entry data'!B:G,6,0)),"",VLOOKUP(A3288,'entry data'!B:G,6,0))</f>
        <v/>
      </c>
      <c r="D3288" s="9" t="str">
        <f>IF(ISERROR(VLOOKUP(A3288,'entry data'!B:C,2,0)),"",VLOOKUP(A3288,'entry data'!B:C,2,0))</f>
        <v/>
      </c>
      <c r="E3288" s="9" t="str">
        <f>IF(ISERROR(VLOOKUP(A3288,'entry data'!B:E,4,0)),"",VLOOKUP(A3288,'entry data'!B:E,4,0))</f>
        <v/>
      </c>
      <c r="F3288" s="11" t="str">
        <f>IF(A3288="","",IF(ISERROR(VLOOKUP(A3288,'entry data'!B:F,5,0)),"",VLOOKUP(A3288,'entry data'!B:F,5,0)))</f>
        <v/>
      </c>
      <c r="G3288" s="12" t="str">
        <f>IF(A3288="","",IF(ISERROR(VLOOKUP(A3288,'entry data'!B:I,8,0)),"",VLOOKUP(A3288,'entry data'!B:I,7,0)))</f>
        <v/>
      </c>
      <c r="H3288" s="13" t="str">
        <f>IF(A3288="","",IF(B3288=1,VLOOKUP(A3288,'entry data'!B:D,3,0),I3287))</f>
        <v/>
      </c>
      <c r="I3288" s="14" t="str">
        <f>IF(A3288="","",IF(E3288="weekly",7,IF(E3288="fortnightly",14,IF(E3288="monthly",DATE(IF(MONTH(H3288)=12,YEAR(H3288)+1,YEAR(H3288)),VLOOKUP(MONTH(H3288),index!$D$2:$G$13,2,0),DAY(H3288)),
IF(E3288="quarterly",DATE(IF(MONTH(H3288)&gt;=10,YEAR(H3288)+1,YEAR(H3288)),VLOOKUP(MONTH(H3288),index!$D$2:$G$13,3,0),DAY(H3288)),
IF(E3288="halfyearly",DATE(IF(MONTH(H3288)&gt;=7,YEAR(H3288)+1,YEAR(H3288)),VLOOKUP(MONTH(H3288),index!$D$2:$G$13,4,0),DAY(H3288)),
DATE(YEAR(H3288)+1,MONTH(H3288),DAY(H3288)))))-H3288))+H3288)</f>
        <v/>
      </c>
      <c r="J3288" s="9" t="str">
        <f t="shared" si="328"/>
        <v/>
      </c>
      <c r="K3288" s="11" t="str">
        <f t="shared" si="329"/>
        <v/>
      </c>
      <c r="L3288" s="11" t="str">
        <f t="shared" si="330"/>
        <v/>
      </c>
      <c r="M3288" s="11" t="str">
        <f>IF(A3288="","",VLOOKUP(E3288,index!$A$1:$B$6,2,0)*K3288*G3288)</f>
        <v/>
      </c>
      <c r="N3288" s="11" t="str">
        <f>IF(A3288="","",-PMT(G3288*VLOOKUP(E3288,index!$A$1:$B$6,2,0),C3288,F3288,0,0))</f>
        <v/>
      </c>
      <c r="O3288" s="11" t="str">
        <f t="shared" si="331"/>
        <v/>
      </c>
      <c r="P3288" s="11" t="str">
        <f t="shared" si="326"/>
        <v/>
      </c>
    </row>
    <row r="3289" spans="1:16" x14ac:dyDescent="0.25">
      <c r="A3289" s="9" t="str">
        <f>IF(A3288="","",IF(B3288&lt;C3288,A3288,IF(A3288=MAX('entry data'!$B$8:$B$507),"",A3288+1)))</f>
        <v/>
      </c>
      <c r="B3289" s="9" t="str">
        <f t="shared" si="327"/>
        <v/>
      </c>
      <c r="C3289" s="9" t="str">
        <f>IF(ISERROR(VLOOKUP(A3289,'entry data'!B:G,6,0)),"",VLOOKUP(A3289,'entry data'!B:G,6,0))</f>
        <v/>
      </c>
      <c r="D3289" s="9" t="str">
        <f>IF(ISERROR(VLOOKUP(A3289,'entry data'!B:C,2,0)),"",VLOOKUP(A3289,'entry data'!B:C,2,0))</f>
        <v/>
      </c>
      <c r="E3289" s="9" t="str">
        <f>IF(ISERROR(VLOOKUP(A3289,'entry data'!B:E,4,0)),"",VLOOKUP(A3289,'entry data'!B:E,4,0))</f>
        <v/>
      </c>
      <c r="F3289" s="11" t="str">
        <f>IF(A3289="","",IF(ISERROR(VLOOKUP(A3289,'entry data'!B:F,5,0)),"",VLOOKUP(A3289,'entry data'!B:F,5,0)))</f>
        <v/>
      </c>
      <c r="G3289" s="12" t="str">
        <f>IF(A3289="","",IF(ISERROR(VLOOKUP(A3289,'entry data'!B:I,8,0)),"",VLOOKUP(A3289,'entry data'!B:I,7,0)))</f>
        <v/>
      </c>
      <c r="H3289" s="13" t="str">
        <f>IF(A3289="","",IF(B3289=1,VLOOKUP(A3289,'entry data'!B:D,3,0),I3288))</f>
        <v/>
      </c>
      <c r="I3289" s="14" t="str">
        <f>IF(A3289="","",IF(E3289="weekly",7,IF(E3289="fortnightly",14,IF(E3289="monthly",DATE(IF(MONTH(H3289)=12,YEAR(H3289)+1,YEAR(H3289)),VLOOKUP(MONTH(H3289),index!$D$2:$G$13,2,0),DAY(H3289)),
IF(E3289="quarterly",DATE(IF(MONTH(H3289)&gt;=10,YEAR(H3289)+1,YEAR(H3289)),VLOOKUP(MONTH(H3289),index!$D$2:$G$13,3,0),DAY(H3289)),
IF(E3289="halfyearly",DATE(IF(MONTH(H3289)&gt;=7,YEAR(H3289)+1,YEAR(H3289)),VLOOKUP(MONTH(H3289),index!$D$2:$G$13,4,0),DAY(H3289)),
DATE(YEAR(H3289)+1,MONTH(H3289),DAY(H3289)))))-H3289))+H3289)</f>
        <v/>
      </c>
      <c r="J3289" s="9" t="str">
        <f t="shared" si="328"/>
        <v/>
      </c>
      <c r="K3289" s="11" t="str">
        <f t="shared" si="329"/>
        <v/>
      </c>
      <c r="L3289" s="11" t="str">
        <f t="shared" si="330"/>
        <v/>
      </c>
      <c r="M3289" s="11" t="str">
        <f>IF(A3289="","",VLOOKUP(E3289,index!$A$1:$B$6,2,0)*K3289*G3289)</f>
        <v/>
      </c>
      <c r="N3289" s="11" t="str">
        <f>IF(A3289="","",-PMT(G3289*VLOOKUP(E3289,index!$A$1:$B$6,2,0),C3289,F3289,0,0))</f>
        <v/>
      </c>
      <c r="O3289" s="11" t="str">
        <f t="shared" si="331"/>
        <v/>
      </c>
      <c r="P3289" s="11" t="str">
        <f t="shared" si="326"/>
        <v/>
      </c>
    </row>
    <row r="3290" spans="1:16" x14ac:dyDescent="0.25">
      <c r="A3290" s="9" t="str">
        <f>IF(A3289="","",IF(B3289&lt;C3289,A3289,IF(A3289=MAX('entry data'!$B$8:$B$507),"",A3289+1)))</f>
        <v/>
      </c>
      <c r="B3290" s="9" t="str">
        <f t="shared" si="327"/>
        <v/>
      </c>
      <c r="C3290" s="9" t="str">
        <f>IF(ISERROR(VLOOKUP(A3290,'entry data'!B:G,6,0)),"",VLOOKUP(A3290,'entry data'!B:G,6,0))</f>
        <v/>
      </c>
      <c r="D3290" s="9" t="str">
        <f>IF(ISERROR(VLOOKUP(A3290,'entry data'!B:C,2,0)),"",VLOOKUP(A3290,'entry data'!B:C,2,0))</f>
        <v/>
      </c>
      <c r="E3290" s="9" t="str">
        <f>IF(ISERROR(VLOOKUP(A3290,'entry data'!B:E,4,0)),"",VLOOKUP(A3290,'entry data'!B:E,4,0))</f>
        <v/>
      </c>
      <c r="F3290" s="11" t="str">
        <f>IF(A3290="","",IF(ISERROR(VLOOKUP(A3290,'entry data'!B:F,5,0)),"",VLOOKUP(A3290,'entry data'!B:F,5,0)))</f>
        <v/>
      </c>
      <c r="G3290" s="12" t="str">
        <f>IF(A3290="","",IF(ISERROR(VLOOKUP(A3290,'entry data'!B:I,8,0)),"",VLOOKUP(A3290,'entry data'!B:I,7,0)))</f>
        <v/>
      </c>
      <c r="H3290" s="13" t="str">
        <f>IF(A3290="","",IF(B3290=1,VLOOKUP(A3290,'entry data'!B:D,3,0),I3289))</f>
        <v/>
      </c>
      <c r="I3290" s="14" t="str">
        <f>IF(A3290="","",IF(E3290="weekly",7,IF(E3290="fortnightly",14,IF(E3290="monthly",DATE(IF(MONTH(H3290)=12,YEAR(H3290)+1,YEAR(H3290)),VLOOKUP(MONTH(H3290),index!$D$2:$G$13,2,0),DAY(H3290)),
IF(E3290="quarterly",DATE(IF(MONTH(H3290)&gt;=10,YEAR(H3290)+1,YEAR(H3290)),VLOOKUP(MONTH(H3290),index!$D$2:$G$13,3,0),DAY(H3290)),
IF(E3290="halfyearly",DATE(IF(MONTH(H3290)&gt;=7,YEAR(H3290)+1,YEAR(H3290)),VLOOKUP(MONTH(H3290),index!$D$2:$G$13,4,0),DAY(H3290)),
DATE(YEAR(H3290)+1,MONTH(H3290),DAY(H3290)))))-H3290))+H3290)</f>
        <v/>
      </c>
      <c r="J3290" s="9" t="str">
        <f t="shared" si="328"/>
        <v/>
      </c>
      <c r="K3290" s="11" t="str">
        <f t="shared" si="329"/>
        <v/>
      </c>
      <c r="L3290" s="11" t="str">
        <f t="shared" si="330"/>
        <v/>
      </c>
      <c r="M3290" s="11" t="str">
        <f>IF(A3290="","",VLOOKUP(E3290,index!$A$1:$B$6,2,0)*K3290*G3290)</f>
        <v/>
      </c>
      <c r="N3290" s="11" t="str">
        <f>IF(A3290="","",-PMT(G3290*VLOOKUP(E3290,index!$A$1:$B$6,2,0),C3290,F3290,0,0))</f>
        <v/>
      </c>
      <c r="O3290" s="11" t="str">
        <f t="shared" si="331"/>
        <v/>
      </c>
      <c r="P3290" s="11" t="str">
        <f t="shared" si="326"/>
        <v/>
      </c>
    </row>
    <row r="3291" spans="1:16" x14ac:dyDescent="0.25">
      <c r="A3291" s="9" t="str">
        <f>IF(A3290="","",IF(B3290&lt;C3290,A3290,IF(A3290=MAX('entry data'!$B$8:$B$507),"",A3290+1)))</f>
        <v/>
      </c>
      <c r="B3291" s="9" t="str">
        <f t="shared" si="327"/>
        <v/>
      </c>
      <c r="C3291" s="9" t="str">
        <f>IF(ISERROR(VLOOKUP(A3291,'entry data'!B:G,6,0)),"",VLOOKUP(A3291,'entry data'!B:G,6,0))</f>
        <v/>
      </c>
      <c r="D3291" s="9" t="str">
        <f>IF(ISERROR(VLOOKUP(A3291,'entry data'!B:C,2,0)),"",VLOOKUP(A3291,'entry data'!B:C,2,0))</f>
        <v/>
      </c>
      <c r="E3291" s="9" t="str">
        <f>IF(ISERROR(VLOOKUP(A3291,'entry data'!B:E,4,0)),"",VLOOKUP(A3291,'entry data'!B:E,4,0))</f>
        <v/>
      </c>
      <c r="F3291" s="11" t="str">
        <f>IF(A3291="","",IF(ISERROR(VLOOKUP(A3291,'entry data'!B:F,5,0)),"",VLOOKUP(A3291,'entry data'!B:F,5,0)))</f>
        <v/>
      </c>
      <c r="G3291" s="12" t="str">
        <f>IF(A3291="","",IF(ISERROR(VLOOKUP(A3291,'entry data'!B:I,8,0)),"",VLOOKUP(A3291,'entry data'!B:I,7,0)))</f>
        <v/>
      </c>
      <c r="H3291" s="13" t="str">
        <f>IF(A3291="","",IF(B3291=1,VLOOKUP(A3291,'entry data'!B:D,3,0),I3290))</f>
        <v/>
      </c>
      <c r="I3291" s="14" t="str">
        <f>IF(A3291="","",IF(E3291="weekly",7,IF(E3291="fortnightly",14,IF(E3291="monthly",DATE(IF(MONTH(H3291)=12,YEAR(H3291)+1,YEAR(H3291)),VLOOKUP(MONTH(H3291),index!$D$2:$G$13,2,0),DAY(H3291)),
IF(E3291="quarterly",DATE(IF(MONTH(H3291)&gt;=10,YEAR(H3291)+1,YEAR(H3291)),VLOOKUP(MONTH(H3291),index!$D$2:$G$13,3,0),DAY(H3291)),
IF(E3291="halfyearly",DATE(IF(MONTH(H3291)&gt;=7,YEAR(H3291)+1,YEAR(H3291)),VLOOKUP(MONTH(H3291),index!$D$2:$G$13,4,0),DAY(H3291)),
DATE(YEAR(H3291)+1,MONTH(H3291),DAY(H3291)))))-H3291))+H3291)</f>
        <v/>
      </c>
      <c r="J3291" s="9" t="str">
        <f t="shared" si="328"/>
        <v/>
      </c>
      <c r="K3291" s="11" t="str">
        <f t="shared" si="329"/>
        <v/>
      </c>
      <c r="L3291" s="11" t="str">
        <f t="shared" si="330"/>
        <v/>
      </c>
      <c r="M3291" s="11" t="str">
        <f>IF(A3291="","",VLOOKUP(E3291,index!$A$1:$B$6,2,0)*K3291*G3291)</f>
        <v/>
      </c>
      <c r="N3291" s="11" t="str">
        <f>IF(A3291="","",-PMT(G3291*VLOOKUP(E3291,index!$A$1:$B$6,2,0),C3291,F3291,0,0))</f>
        <v/>
      </c>
      <c r="O3291" s="11" t="str">
        <f t="shared" si="331"/>
        <v/>
      </c>
      <c r="P3291" s="11" t="str">
        <f t="shared" si="326"/>
        <v/>
      </c>
    </row>
    <row r="3292" spans="1:16" x14ac:dyDescent="0.25">
      <c r="A3292" s="9" t="str">
        <f>IF(A3291="","",IF(B3291&lt;C3291,A3291,IF(A3291=MAX('entry data'!$B$8:$B$507),"",A3291+1)))</f>
        <v/>
      </c>
      <c r="B3292" s="9" t="str">
        <f t="shared" si="327"/>
        <v/>
      </c>
      <c r="C3292" s="9" t="str">
        <f>IF(ISERROR(VLOOKUP(A3292,'entry data'!B:G,6,0)),"",VLOOKUP(A3292,'entry data'!B:G,6,0))</f>
        <v/>
      </c>
      <c r="D3292" s="9" t="str">
        <f>IF(ISERROR(VLOOKUP(A3292,'entry data'!B:C,2,0)),"",VLOOKUP(A3292,'entry data'!B:C,2,0))</f>
        <v/>
      </c>
      <c r="E3292" s="9" t="str">
        <f>IF(ISERROR(VLOOKUP(A3292,'entry data'!B:E,4,0)),"",VLOOKUP(A3292,'entry data'!B:E,4,0))</f>
        <v/>
      </c>
      <c r="F3292" s="11" t="str">
        <f>IF(A3292="","",IF(ISERROR(VLOOKUP(A3292,'entry data'!B:F,5,0)),"",VLOOKUP(A3292,'entry data'!B:F,5,0)))</f>
        <v/>
      </c>
      <c r="G3292" s="12" t="str">
        <f>IF(A3292="","",IF(ISERROR(VLOOKUP(A3292,'entry data'!B:I,8,0)),"",VLOOKUP(A3292,'entry data'!B:I,7,0)))</f>
        <v/>
      </c>
      <c r="H3292" s="13" t="str">
        <f>IF(A3292="","",IF(B3292=1,VLOOKUP(A3292,'entry data'!B:D,3,0),I3291))</f>
        <v/>
      </c>
      <c r="I3292" s="14" t="str">
        <f>IF(A3292="","",IF(E3292="weekly",7,IF(E3292="fortnightly",14,IF(E3292="monthly",DATE(IF(MONTH(H3292)=12,YEAR(H3292)+1,YEAR(H3292)),VLOOKUP(MONTH(H3292),index!$D$2:$G$13,2,0),DAY(H3292)),
IF(E3292="quarterly",DATE(IF(MONTH(H3292)&gt;=10,YEAR(H3292)+1,YEAR(H3292)),VLOOKUP(MONTH(H3292),index!$D$2:$G$13,3,0),DAY(H3292)),
IF(E3292="halfyearly",DATE(IF(MONTH(H3292)&gt;=7,YEAR(H3292)+1,YEAR(H3292)),VLOOKUP(MONTH(H3292),index!$D$2:$G$13,4,0),DAY(H3292)),
DATE(YEAR(H3292)+1,MONTH(H3292),DAY(H3292)))))-H3292))+H3292)</f>
        <v/>
      </c>
      <c r="J3292" s="9" t="str">
        <f t="shared" si="328"/>
        <v/>
      </c>
      <c r="K3292" s="11" t="str">
        <f t="shared" si="329"/>
        <v/>
      </c>
      <c r="L3292" s="11" t="str">
        <f t="shared" si="330"/>
        <v/>
      </c>
      <c r="M3292" s="11" t="str">
        <f>IF(A3292="","",VLOOKUP(E3292,index!$A$1:$B$6,2,0)*K3292*G3292)</f>
        <v/>
      </c>
      <c r="N3292" s="11" t="str">
        <f>IF(A3292="","",-PMT(G3292*VLOOKUP(E3292,index!$A$1:$B$6,2,0),C3292,F3292,0,0))</f>
        <v/>
      </c>
      <c r="O3292" s="11" t="str">
        <f t="shared" si="331"/>
        <v/>
      </c>
      <c r="P3292" s="11" t="str">
        <f t="shared" si="326"/>
        <v/>
      </c>
    </row>
    <row r="3293" spans="1:16" x14ac:dyDescent="0.25">
      <c r="A3293" s="9" t="str">
        <f>IF(A3292="","",IF(B3292&lt;C3292,A3292,IF(A3292=MAX('entry data'!$B$8:$B$507),"",A3292+1)))</f>
        <v/>
      </c>
      <c r="B3293" s="9" t="str">
        <f t="shared" si="327"/>
        <v/>
      </c>
      <c r="C3293" s="9" t="str">
        <f>IF(ISERROR(VLOOKUP(A3293,'entry data'!B:G,6,0)),"",VLOOKUP(A3293,'entry data'!B:G,6,0))</f>
        <v/>
      </c>
      <c r="D3293" s="9" t="str">
        <f>IF(ISERROR(VLOOKUP(A3293,'entry data'!B:C,2,0)),"",VLOOKUP(A3293,'entry data'!B:C,2,0))</f>
        <v/>
      </c>
      <c r="E3293" s="9" t="str">
        <f>IF(ISERROR(VLOOKUP(A3293,'entry data'!B:E,4,0)),"",VLOOKUP(A3293,'entry data'!B:E,4,0))</f>
        <v/>
      </c>
      <c r="F3293" s="11" t="str">
        <f>IF(A3293="","",IF(ISERROR(VLOOKUP(A3293,'entry data'!B:F,5,0)),"",VLOOKUP(A3293,'entry data'!B:F,5,0)))</f>
        <v/>
      </c>
      <c r="G3293" s="12" t="str">
        <f>IF(A3293="","",IF(ISERROR(VLOOKUP(A3293,'entry data'!B:I,8,0)),"",VLOOKUP(A3293,'entry data'!B:I,7,0)))</f>
        <v/>
      </c>
      <c r="H3293" s="13" t="str">
        <f>IF(A3293="","",IF(B3293=1,VLOOKUP(A3293,'entry data'!B:D,3,0),I3292))</f>
        <v/>
      </c>
      <c r="I3293" s="14" t="str">
        <f>IF(A3293="","",IF(E3293="weekly",7,IF(E3293="fortnightly",14,IF(E3293="monthly",DATE(IF(MONTH(H3293)=12,YEAR(H3293)+1,YEAR(H3293)),VLOOKUP(MONTH(H3293),index!$D$2:$G$13,2,0),DAY(H3293)),
IF(E3293="quarterly",DATE(IF(MONTH(H3293)&gt;=10,YEAR(H3293)+1,YEAR(H3293)),VLOOKUP(MONTH(H3293),index!$D$2:$G$13,3,0),DAY(H3293)),
IF(E3293="halfyearly",DATE(IF(MONTH(H3293)&gt;=7,YEAR(H3293)+1,YEAR(H3293)),VLOOKUP(MONTH(H3293),index!$D$2:$G$13,4,0),DAY(H3293)),
DATE(YEAR(H3293)+1,MONTH(H3293),DAY(H3293)))))-H3293))+H3293)</f>
        <v/>
      </c>
      <c r="J3293" s="9" t="str">
        <f t="shared" si="328"/>
        <v/>
      </c>
      <c r="K3293" s="11" t="str">
        <f t="shared" si="329"/>
        <v/>
      </c>
      <c r="L3293" s="11" t="str">
        <f t="shared" si="330"/>
        <v/>
      </c>
      <c r="M3293" s="11" t="str">
        <f>IF(A3293="","",VLOOKUP(E3293,index!$A$1:$B$6,2,0)*K3293*G3293)</f>
        <v/>
      </c>
      <c r="N3293" s="11" t="str">
        <f>IF(A3293="","",-PMT(G3293*VLOOKUP(E3293,index!$A$1:$B$6,2,0),C3293,F3293,0,0))</f>
        <v/>
      </c>
      <c r="O3293" s="11" t="str">
        <f t="shared" si="331"/>
        <v/>
      </c>
      <c r="P3293" s="11" t="str">
        <f t="shared" si="326"/>
        <v/>
      </c>
    </row>
    <row r="3294" spans="1:16" x14ac:dyDescent="0.25">
      <c r="A3294" s="9" t="str">
        <f>IF(A3293="","",IF(B3293&lt;C3293,A3293,IF(A3293=MAX('entry data'!$B$8:$B$507),"",A3293+1)))</f>
        <v/>
      </c>
      <c r="B3294" s="9" t="str">
        <f t="shared" si="327"/>
        <v/>
      </c>
      <c r="C3294" s="9" t="str">
        <f>IF(ISERROR(VLOOKUP(A3294,'entry data'!B:G,6,0)),"",VLOOKUP(A3294,'entry data'!B:G,6,0))</f>
        <v/>
      </c>
      <c r="D3294" s="9" t="str">
        <f>IF(ISERROR(VLOOKUP(A3294,'entry data'!B:C,2,0)),"",VLOOKUP(A3294,'entry data'!B:C,2,0))</f>
        <v/>
      </c>
      <c r="E3294" s="9" t="str">
        <f>IF(ISERROR(VLOOKUP(A3294,'entry data'!B:E,4,0)),"",VLOOKUP(A3294,'entry data'!B:E,4,0))</f>
        <v/>
      </c>
      <c r="F3294" s="11" t="str">
        <f>IF(A3294="","",IF(ISERROR(VLOOKUP(A3294,'entry data'!B:F,5,0)),"",VLOOKUP(A3294,'entry data'!B:F,5,0)))</f>
        <v/>
      </c>
      <c r="G3294" s="12" t="str">
        <f>IF(A3294="","",IF(ISERROR(VLOOKUP(A3294,'entry data'!B:I,8,0)),"",VLOOKUP(A3294,'entry data'!B:I,7,0)))</f>
        <v/>
      </c>
      <c r="H3294" s="13" t="str">
        <f>IF(A3294="","",IF(B3294=1,VLOOKUP(A3294,'entry data'!B:D,3,0),I3293))</f>
        <v/>
      </c>
      <c r="I3294" s="14" t="str">
        <f>IF(A3294="","",IF(E3294="weekly",7,IF(E3294="fortnightly",14,IF(E3294="monthly",DATE(IF(MONTH(H3294)=12,YEAR(H3294)+1,YEAR(H3294)),VLOOKUP(MONTH(H3294),index!$D$2:$G$13,2,0),DAY(H3294)),
IF(E3294="quarterly",DATE(IF(MONTH(H3294)&gt;=10,YEAR(H3294)+1,YEAR(H3294)),VLOOKUP(MONTH(H3294),index!$D$2:$G$13,3,0),DAY(H3294)),
IF(E3294="halfyearly",DATE(IF(MONTH(H3294)&gt;=7,YEAR(H3294)+1,YEAR(H3294)),VLOOKUP(MONTH(H3294),index!$D$2:$G$13,4,0),DAY(H3294)),
DATE(YEAR(H3294)+1,MONTH(H3294),DAY(H3294)))))-H3294))+H3294)</f>
        <v/>
      </c>
      <c r="J3294" s="9" t="str">
        <f t="shared" si="328"/>
        <v/>
      </c>
      <c r="K3294" s="11" t="str">
        <f t="shared" si="329"/>
        <v/>
      </c>
      <c r="L3294" s="11" t="str">
        <f t="shared" si="330"/>
        <v/>
      </c>
      <c r="M3294" s="11" t="str">
        <f>IF(A3294="","",VLOOKUP(E3294,index!$A$1:$B$6,2,0)*K3294*G3294)</f>
        <v/>
      </c>
      <c r="N3294" s="11" t="str">
        <f>IF(A3294="","",-PMT(G3294*VLOOKUP(E3294,index!$A$1:$B$6,2,0),C3294,F3294,0,0))</f>
        <v/>
      </c>
      <c r="O3294" s="11" t="str">
        <f t="shared" si="331"/>
        <v/>
      </c>
      <c r="P3294" s="11" t="str">
        <f t="shared" si="326"/>
        <v/>
      </c>
    </row>
    <row r="3295" spans="1:16" x14ac:dyDescent="0.25">
      <c r="A3295" s="9" t="str">
        <f>IF(A3294="","",IF(B3294&lt;C3294,A3294,IF(A3294=MAX('entry data'!$B$8:$B$507),"",A3294+1)))</f>
        <v/>
      </c>
      <c r="B3295" s="9" t="str">
        <f t="shared" si="327"/>
        <v/>
      </c>
      <c r="C3295" s="9" t="str">
        <f>IF(ISERROR(VLOOKUP(A3295,'entry data'!B:G,6,0)),"",VLOOKUP(A3295,'entry data'!B:G,6,0))</f>
        <v/>
      </c>
      <c r="D3295" s="9" t="str">
        <f>IF(ISERROR(VLOOKUP(A3295,'entry data'!B:C,2,0)),"",VLOOKUP(A3295,'entry data'!B:C,2,0))</f>
        <v/>
      </c>
      <c r="E3295" s="9" t="str">
        <f>IF(ISERROR(VLOOKUP(A3295,'entry data'!B:E,4,0)),"",VLOOKUP(A3295,'entry data'!B:E,4,0))</f>
        <v/>
      </c>
      <c r="F3295" s="11" t="str">
        <f>IF(A3295="","",IF(ISERROR(VLOOKUP(A3295,'entry data'!B:F,5,0)),"",VLOOKUP(A3295,'entry data'!B:F,5,0)))</f>
        <v/>
      </c>
      <c r="G3295" s="12" t="str">
        <f>IF(A3295="","",IF(ISERROR(VLOOKUP(A3295,'entry data'!B:I,8,0)),"",VLOOKUP(A3295,'entry data'!B:I,7,0)))</f>
        <v/>
      </c>
      <c r="H3295" s="13" t="str">
        <f>IF(A3295="","",IF(B3295=1,VLOOKUP(A3295,'entry data'!B:D,3,0),I3294))</f>
        <v/>
      </c>
      <c r="I3295" s="14" t="str">
        <f>IF(A3295="","",IF(E3295="weekly",7,IF(E3295="fortnightly",14,IF(E3295="monthly",DATE(IF(MONTH(H3295)=12,YEAR(H3295)+1,YEAR(H3295)),VLOOKUP(MONTH(H3295),index!$D$2:$G$13,2,0),DAY(H3295)),
IF(E3295="quarterly",DATE(IF(MONTH(H3295)&gt;=10,YEAR(H3295)+1,YEAR(H3295)),VLOOKUP(MONTH(H3295),index!$D$2:$G$13,3,0),DAY(H3295)),
IF(E3295="halfyearly",DATE(IF(MONTH(H3295)&gt;=7,YEAR(H3295)+1,YEAR(H3295)),VLOOKUP(MONTH(H3295),index!$D$2:$G$13,4,0),DAY(H3295)),
DATE(YEAR(H3295)+1,MONTH(H3295),DAY(H3295)))))-H3295))+H3295)</f>
        <v/>
      </c>
      <c r="J3295" s="9" t="str">
        <f t="shared" si="328"/>
        <v/>
      </c>
      <c r="K3295" s="11" t="str">
        <f t="shared" si="329"/>
        <v/>
      </c>
      <c r="L3295" s="11" t="str">
        <f t="shared" si="330"/>
        <v/>
      </c>
      <c r="M3295" s="11" t="str">
        <f>IF(A3295="","",VLOOKUP(E3295,index!$A$1:$B$6,2,0)*K3295*G3295)</f>
        <v/>
      </c>
      <c r="N3295" s="11" t="str">
        <f>IF(A3295="","",-PMT(G3295*VLOOKUP(E3295,index!$A$1:$B$6,2,0),C3295,F3295,0,0))</f>
        <v/>
      </c>
      <c r="O3295" s="11" t="str">
        <f t="shared" si="331"/>
        <v/>
      </c>
      <c r="P3295" s="11" t="str">
        <f t="shared" si="326"/>
        <v/>
      </c>
    </row>
    <row r="3296" spans="1:16" x14ac:dyDescent="0.25">
      <c r="A3296" s="9" t="str">
        <f>IF(A3295="","",IF(B3295&lt;C3295,A3295,IF(A3295=MAX('entry data'!$B$8:$B$507),"",A3295+1)))</f>
        <v/>
      </c>
      <c r="B3296" s="9" t="str">
        <f t="shared" si="327"/>
        <v/>
      </c>
      <c r="C3296" s="9" t="str">
        <f>IF(ISERROR(VLOOKUP(A3296,'entry data'!B:G,6,0)),"",VLOOKUP(A3296,'entry data'!B:G,6,0))</f>
        <v/>
      </c>
      <c r="D3296" s="9" t="str">
        <f>IF(ISERROR(VLOOKUP(A3296,'entry data'!B:C,2,0)),"",VLOOKUP(A3296,'entry data'!B:C,2,0))</f>
        <v/>
      </c>
      <c r="E3296" s="9" t="str">
        <f>IF(ISERROR(VLOOKUP(A3296,'entry data'!B:E,4,0)),"",VLOOKUP(A3296,'entry data'!B:E,4,0))</f>
        <v/>
      </c>
      <c r="F3296" s="11" t="str">
        <f>IF(A3296="","",IF(ISERROR(VLOOKUP(A3296,'entry data'!B:F,5,0)),"",VLOOKUP(A3296,'entry data'!B:F,5,0)))</f>
        <v/>
      </c>
      <c r="G3296" s="12" t="str">
        <f>IF(A3296="","",IF(ISERROR(VLOOKUP(A3296,'entry data'!B:I,8,0)),"",VLOOKUP(A3296,'entry data'!B:I,7,0)))</f>
        <v/>
      </c>
      <c r="H3296" s="13" t="str">
        <f>IF(A3296="","",IF(B3296=1,VLOOKUP(A3296,'entry data'!B:D,3,0),I3295))</f>
        <v/>
      </c>
      <c r="I3296" s="14" t="str">
        <f>IF(A3296="","",IF(E3296="weekly",7,IF(E3296="fortnightly",14,IF(E3296="monthly",DATE(IF(MONTH(H3296)=12,YEAR(H3296)+1,YEAR(H3296)),VLOOKUP(MONTH(H3296),index!$D$2:$G$13,2,0),DAY(H3296)),
IF(E3296="quarterly",DATE(IF(MONTH(H3296)&gt;=10,YEAR(H3296)+1,YEAR(H3296)),VLOOKUP(MONTH(H3296),index!$D$2:$G$13,3,0),DAY(H3296)),
IF(E3296="halfyearly",DATE(IF(MONTH(H3296)&gt;=7,YEAR(H3296)+1,YEAR(H3296)),VLOOKUP(MONTH(H3296),index!$D$2:$G$13,4,0),DAY(H3296)),
DATE(YEAR(H3296)+1,MONTH(H3296),DAY(H3296)))))-H3296))+H3296)</f>
        <v/>
      </c>
      <c r="J3296" s="9" t="str">
        <f t="shared" si="328"/>
        <v/>
      </c>
      <c r="K3296" s="11" t="str">
        <f t="shared" si="329"/>
        <v/>
      </c>
      <c r="L3296" s="11" t="str">
        <f t="shared" si="330"/>
        <v/>
      </c>
      <c r="M3296" s="11" t="str">
        <f>IF(A3296="","",VLOOKUP(E3296,index!$A$1:$B$6,2,0)*K3296*G3296)</f>
        <v/>
      </c>
      <c r="N3296" s="11" t="str">
        <f>IF(A3296="","",-PMT(G3296*VLOOKUP(E3296,index!$A$1:$B$6,2,0),C3296,F3296,0,0))</f>
        <v/>
      </c>
      <c r="O3296" s="11" t="str">
        <f t="shared" si="331"/>
        <v/>
      </c>
      <c r="P3296" s="11" t="str">
        <f t="shared" si="326"/>
        <v/>
      </c>
    </row>
    <row r="3297" spans="1:16" x14ac:dyDescent="0.25">
      <c r="A3297" s="9" t="str">
        <f>IF(A3296="","",IF(B3296&lt;C3296,A3296,IF(A3296=MAX('entry data'!$B$8:$B$507),"",A3296+1)))</f>
        <v/>
      </c>
      <c r="B3297" s="9" t="str">
        <f t="shared" si="327"/>
        <v/>
      </c>
      <c r="C3297" s="9" t="str">
        <f>IF(ISERROR(VLOOKUP(A3297,'entry data'!B:G,6,0)),"",VLOOKUP(A3297,'entry data'!B:G,6,0))</f>
        <v/>
      </c>
      <c r="D3297" s="9" t="str">
        <f>IF(ISERROR(VLOOKUP(A3297,'entry data'!B:C,2,0)),"",VLOOKUP(A3297,'entry data'!B:C,2,0))</f>
        <v/>
      </c>
      <c r="E3297" s="9" t="str">
        <f>IF(ISERROR(VLOOKUP(A3297,'entry data'!B:E,4,0)),"",VLOOKUP(A3297,'entry data'!B:E,4,0))</f>
        <v/>
      </c>
      <c r="F3297" s="11" t="str">
        <f>IF(A3297="","",IF(ISERROR(VLOOKUP(A3297,'entry data'!B:F,5,0)),"",VLOOKUP(A3297,'entry data'!B:F,5,0)))</f>
        <v/>
      </c>
      <c r="G3297" s="12" t="str">
        <f>IF(A3297="","",IF(ISERROR(VLOOKUP(A3297,'entry data'!B:I,8,0)),"",VLOOKUP(A3297,'entry data'!B:I,7,0)))</f>
        <v/>
      </c>
      <c r="H3297" s="13" t="str">
        <f>IF(A3297="","",IF(B3297=1,VLOOKUP(A3297,'entry data'!B:D,3,0),I3296))</f>
        <v/>
      </c>
      <c r="I3297" s="14" t="str">
        <f>IF(A3297="","",IF(E3297="weekly",7,IF(E3297="fortnightly",14,IF(E3297="monthly",DATE(IF(MONTH(H3297)=12,YEAR(H3297)+1,YEAR(H3297)),VLOOKUP(MONTH(H3297),index!$D$2:$G$13,2,0),DAY(H3297)),
IF(E3297="quarterly",DATE(IF(MONTH(H3297)&gt;=10,YEAR(H3297)+1,YEAR(H3297)),VLOOKUP(MONTH(H3297),index!$D$2:$G$13,3,0),DAY(H3297)),
IF(E3297="halfyearly",DATE(IF(MONTH(H3297)&gt;=7,YEAR(H3297)+1,YEAR(H3297)),VLOOKUP(MONTH(H3297),index!$D$2:$G$13,4,0),DAY(H3297)),
DATE(YEAR(H3297)+1,MONTH(H3297),DAY(H3297)))))-H3297))+H3297)</f>
        <v/>
      </c>
      <c r="J3297" s="9" t="str">
        <f t="shared" si="328"/>
        <v/>
      </c>
      <c r="K3297" s="11" t="str">
        <f t="shared" si="329"/>
        <v/>
      </c>
      <c r="L3297" s="11" t="str">
        <f t="shared" si="330"/>
        <v/>
      </c>
      <c r="M3297" s="11" t="str">
        <f>IF(A3297="","",VLOOKUP(E3297,index!$A$1:$B$6,2,0)*K3297*G3297)</f>
        <v/>
      </c>
      <c r="N3297" s="11" t="str">
        <f>IF(A3297="","",-PMT(G3297*VLOOKUP(E3297,index!$A$1:$B$6,2,0),C3297,F3297,0,0))</f>
        <v/>
      </c>
      <c r="O3297" s="11" t="str">
        <f t="shared" si="331"/>
        <v/>
      </c>
      <c r="P3297" s="11" t="str">
        <f t="shared" si="326"/>
        <v/>
      </c>
    </row>
    <row r="3298" spans="1:16" x14ac:dyDescent="0.25">
      <c r="A3298" s="9" t="str">
        <f>IF(A3297="","",IF(B3297&lt;C3297,A3297,IF(A3297=MAX('entry data'!$B$8:$B$507),"",A3297+1)))</f>
        <v/>
      </c>
      <c r="B3298" s="9" t="str">
        <f t="shared" si="327"/>
        <v/>
      </c>
      <c r="C3298" s="9" t="str">
        <f>IF(ISERROR(VLOOKUP(A3298,'entry data'!B:G,6,0)),"",VLOOKUP(A3298,'entry data'!B:G,6,0))</f>
        <v/>
      </c>
      <c r="D3298" s="9" t="str">
        <f>IF(ISERROR(VLOOKUP(A3298,'entry data'!B:C,2,0)),"",VLOOKUP(A3298,'entry data'!B:C,2,0))</f>
        <v/>
      </c>
      <c r="E3298" s="9" t="str">
        <f>IF(ISERROR(VLOOKUP(A3298,'entry data'!B:E,4,0)),"",VLOOKUP(A3298,'entry data'!B:E,4,0))</f>
        <v/>
      </c>
      <c r="F3298" s="11" t="str">
        <f>IF(A3298="","",IF(ISERROR(VLOOKUP(A3298,'entry data'!B:F,5,0)),"",VLOOKUP(A3298,'entry data'!B:F,5,0)))</f>
        <v/>
      </c>
      <c r="G3298" s="12" t="str">
        <f>IF(A3298="","",IF(ISERROR(VLOOKUP(A3298,'entry data'!B:I,8,0)),"",VLOOKUP(A3298,'entry data'!B:I,7,0)))</f>
        <v/>
      </c>
      <c r="H3298" s="13" t="str">
        <f>IF(A3298="","",IF(B3298=1,VLOOKUP(A3298,'entry data'!B:D,3,0),I3297))</f>
        <v/>
      </c>
      <c r="I3298" s="14" t="str">
        <f>IF(A3298="","",IF(E3298="weekly",7,IF(E3298="fortnightly",14,IF(E3298="monthly",DATE(IF(MONTH(H3298)=12,YEAR(H3298)+1,YEAR(H3298)),VLOOKUP(MONTH(H3298),index!$D$2:$G$13,2,0),DAY(H3298)),
IF(E3298="quarterly",DATE(IF(MONTH(H3298)&gt;=10,YEAR(H3298)+1,YEAR(H3298)),VLOOKUP(MONTH(H3298),index!$D$2:$G$13,3,0),DAY(H3298)),
IF(E3298="halfyearly",DATE(IF(MONTH(H3298)&gt;=7,YEAR(H3298)+1,YEAR(H3298)),VLOOKUP(MONTH(H3298),index!$D$2:$G$13,4,0),DAY(H3298)),
DATE(YEAR(H3298)+1,MONTH(H3298),DAY(H3298)))))-H3298))+H3298)</f>
        <v/>
      </c>
      <c r="J3298" s="9" t="str">
        <f t="shared" si="328"/>
        <v/>
      </c>
      <c r="K3298" s="11" t="str">
        <f t="shared" si="329"/>
        <v/>
      </c>
      <c r="L3298" s="11" t="str">
        <f t="shared" si="330"/>
        <v/>
      </c>
      <c r="M3298" s="11" t="str">
        <f>IF(A3298="","",VLOOKUP(E3298,index!$A$1:$B$6,2,0)*K3298*G3298)</f>
        <v/>
      </c>
      <c r="N3298" s="11" t="str">
        <f>IF(A3298="","",-PMT(G3298*VLOOKUP(E3298,index!$A$1:$B$6,2,0),C3298,F3298,0,0))</f>
        <v/>
      </c>
      <c r="O3298" s="11" t="str">
        <f t="shared" si="331"/>
        <v/>
      </c>
      <c r="P3298" s="11" t="str">
        <f t="shared" si="326"/>
        <v/>
      </c>
    </row>
    <row r="3299" spans="1:16" x14ac:dyDescent="0.25">
      <c r="A3299" s="9" t="str">
        <f>IF(A3298="","",IF(B3298&lt;C3298,A3298,IF(A3298=MAX('entry data'!$B$8:$B$507),"",A3298+1)))</f>
        <v/>
      </c>
      <c r="B3299" s="9" t="str">
        <f t="shared" si="327"/>
        <v/>
      </c>
      <c r="C3299" s="9" t="str">
        <f>IF(ISERROR(VLOOKUP(A3299,'entry data'!B:G,6,0)),"",VLOOKUP(A3299,'entry data'!B:G,6,0))</f>
        <v/>
      </c>
      <c r="D3299" s="9" t="str">
        <f>IF(ISERROR(VLOOKUP(A3299,'entry data'!B:C,2,0)),"",VLOOKUP(A3299,'entry data'!B:C,2,0))</f>
        <v/>
      </c>
      <c r="E3299" s="9" t="str">
        <f>IF(ISERROR(VLOOKUP(A3299,'entry data'!B:E,4,0)),"",VLOOKUP(A3299,'entry data'!B:E,4,0))</f>
        <v/>
      </c>
      <c r="F3299" s="11" t="str">
        <f>IF(A3299="","",IF(ISERROR(VLOOKUP(A3299,'entry data'!B:F,5,0)),"",VLOOKUP(A3299,'entry data'!B:F,5,0)))</f>
        <v/>
      </c>
      <c r="G3299" s="12" t="str">
        <f>IF(A3299="","",IF(ISERROR(VLOOKUP(A3299,'entry data'!B:I,8,0)),"",VLOOKUP(A3299,'entry data'!B:I,7,0)))</f>
        <v/>
      </c>
      <c r="H3299" s="13" t="str">
        <f>IF(A3299="","",IF(B3299=1,VLOOKUP(A3299,'entry data'!B:D,3,0),I3298))</f>
        <v/>
      </c>
      <c r="I3299" s="14" t="str">
        <f>IF(A3299="","",IF(E3299="weekly",7,IF(E3299="fortnightly",14,IF(E3299="monthly",DATE(IF(MONTH(H3299)=12,YEAR(H3299)+1,YEAR(H3299)),VLOOKUP(MONTH(H3299),index!$D$2:$G$13,2,0),DAY(H3299)),
IF(E3299="quarterly",DATE(IF(MONTH(H3299)&gt;=10,YEAR(H3299)+1,YEAR(H3299)),VLOOKUP(MONTH(H3299),index!$D$2:$G$13,3,0),DAY(H3299)),
IF(E3299="halfyearly",DATE(IF(MONTH(H3299)&gt;=7,YEAR(H3299)+1,YEAR(H3299)),VLOOKUP(MONTH(H3299),index!$D$2:$G$13,4,0),DAY(H3299)),
DATE(YEAR(H3299)+1,MONTH(H3299),DAY(H3299)))))-H3299))+H3299)</f>
        <v/>
      </c>
      <c r="J3299" s="9" t="str">
        <f t="shared" si="328"/>
        <v/>
      </c>
      <c r="K3299" s="11" t="str">
        <f t="shared" si="329"/>
        <v/>
      </c>
      <c r="L3299" s="11" t="str">
        <f t="shared" si="330"/>
        <v/>
      </c>
      <c r="M3299" s="11" t="str">
        <f>IF(A3299="","",VLOOKUP(E3299,index!$A$1:$B$6,2,0)*K3299*G3299)</f>
        <v/>
      </c>
      <c r="N3299" s="11" t="str">
        <f>IF(A3299="","",-PMT(G3299*VLOOKUP(E3299,index!$A$1:$B$6,2,0),C3299,F3299,0,0))</f>
        <v/>
      </c>
      <c r="O3299" s="11" t="str">
        <f t="shared" si="331"/>
        <v/>
      </c>
      <c r="P3299" s="11" t="str">
        <f t="shared" si="326"/>
        <v/>
      </c>
    </row>
    <row r="3300" spans="1:16" x14ac:dyDescent="0.25">
      <c r="A3300" s="9" t="str">
        <f>IF(A3299="","",IF(B3299&lt;C3299,A3299,IF(A3299=MAX('entry data'!$B$8:$B$507),"",A3299+1)))</f>
        <v/>
      </c>
      <c r="B3300" s="9" t="str">
        <f t="shared" si="327"/>
        <v/>
      </c>
      <c r="C3300" s="9" t="str">
        <f>IF(ISERROR(VLOOKUP(A3300,'entry data'!B:G,6,0)),"",VLOOKUP(A3300,'entry data'!B:G,6,0))</f>
        <v/>
      </c>
      <c r="D3300" s="9" t="str">
        <f>IF(ISERROR(VLOOKUP(A3300,'entry data'!B:C,2,0)),"",VLOOKUP(A3300,'entry data'!B:C,2,0))</f>
        <v/>
      </c>
      <c r="E3300" s="9" t="str">
        <f>IF(ISERROR(VLOOKUP(A3300,'entry data'!B:E,4,0)),"",VLOOKUP(A3300,'entry data'!B:E,4,0))</f>
        <v/>
      </c>
      <c r="F3300" s="11" t="str">
        <f>IF(A3300="","",IF(ISERROR(VLOOKUP(A3300,'entry data'!B:F,5,0)),"",VLOOKUP(A3300,'entry data'!B:F,5,0)))</f>
        <v/>
      </c>
      <c r="G3300" s="12" t="str">
        <f>IF(A3300="","",IF(ISERROR(VLOOKUP(A3300,'entry data'!B:I,8,0)),"",VLOOKUP(A3300,'entry data'!B:I,7,0)))</f>
        <v/>
      </c>
      <c r="H3300" s="13" t="str">
        <f>IF(A3300="","",IF(B3300=1,VLOOKUP(A3300,'entry data'!B:D,3,0),I3299))</f>
        <v/>
      </c>
      <c r="I3300" s="14" t="str">
        <f>IF(A3300="","",IF(E3300="weekly",7,IF(E3300="fortnightly",14,IF(E3300="monthly",DATE(IF(MONTH(H3300)=12,YEAR(H3300)+1,YEAR(H3300)),VLOOKUP(MONTH(H3300),index!$D$2:$G$13,2,0),DAY(H3300)),
IF(E3300="quarterly",DATE(IF(MONTH(H3300)&gt;=10,YEAR(H3300)+1,YEAR(H3300)),VLOOKUP(MONTH(H3300),index!$D$2:$G$13,3,0),DAY(H3300)),
IF(E3300="halfyearly",DATE(IF(MONTH(H3300)&gt;=7,YEAR(H3300)+1,YEAR(H3300)),VLOOKUP(MONTH(H3300),index!$D$2:$G$13,4,0),DAY(H3300)),
DATE(YEAR(H3300)+1,MONTH(H3300),DAY(H3300)))))-H3300))+H3300)</f>
        <v/>
      </c>
      <c r="J3300" s="9" t="str">
        <f t="shared" si="328"/>
        <v/>
      </c>
      <c r="K3300" s="11" t="str">
        <f t="shared" si="329"/>
        <v/>
      </c>
      <c r="L3300" s="11" t="str">
        <f t="shared" si="330"/>
        <v/>
      </c>
      <c r="M3300" s="11" t="str">
        <f>IF(A3300="","",VLOOKUP(E3300,index!$A$1:$B$6,2,0)*K3300*G3300)</f>
        <v/>
      </c>
      <c r="N3300" s="11" t="str">
        <f>IF(A3300="","",-PMT(G3300*VLOOKUP(E3300,index!$A$1:$B$6,2,0),C3300,F3300,0,0))</f>
        <v/>
      </c>
      <c r="O3300" s="11" t="str">
        <f t="shared" si="331"/>
        <v/>
      </c>
      <c r="P3300" s="11" t="str">
        <f t="shared" si="326"/>
        <v/>
      </c>
    </row>
    <row r="3301" spans="1:16" x14ac:dyDescent="0.25">
      <c r="A3301" s="9" t="str">
        <f>IF(A3300="","",IF(B3300&lt;C3300,A3300,IF(A3300=MAX('entry data'!$B$8:$B$507),"",A3300+1)))</f>
        <v/>
      </c>
      <c r="B3301" s="9" t="str">
        <f t="shared" si="327"/>
        <v/>
      </c>
      <c r="C3301" s="9" t="str">
        <f>IF(ISERROR(VLOOKUP(A3301,'entry data'!B:G,6,0)),"",VLOOKUP(A3301,'entry data'!B:G,6,0))</f>
        <v/>
      </c>
      <c r="D3301" s="9" t="str">
        <f>IF(ISERROR(VLOOKUP(A3301,'entry data'!B:C,2,0)),"",VLOOKUP(A3301,'entry data'!B:C,2,0))</f>
        <v/>
      </c>
      <c r="E3301" s="9" t="str">
        <f>IF(ISERROR(VLOOKUP(A3301,'entry data'!B:E,4,0)),"",VLOOKUP(A3301,'entry data'!B:E,4,0))</f>
        <v/>
      </c>
      <c r="F3301" s="11" t="str">
        <f>IF(A3301="","",IF(ISERROR(VLOOKUP(A3301,'entry data'!B:F,5,0)),"",VLOOKUP(A3301,'entry data'!B:F,5,0)))</f>
        <v/>
      </c>
      <c r="G3301" s="12" t="str">
        <f>IF(A3301="","",IF(ISERROR(VLOOKUP(A3301,'entry data'!B:I,8,0)),"",VLOOKUP(A3301,'entry data'!B:I,7,0)))</f>
        <v/>
      </c>
      <c r="H3301" s="13" t="str">
        <f>IF(A3301="","",IF(B3301=1,VLOOKUP(A3301,'entry data'!B:D,3,0),I3300))</f>
        <v/>
      </c>
      <c r="I3301" s="14" t="str">
        <f>IF(A3301="","",IF(E3301="weekly",7,IF(E3301="fortnightly",14,IF(E3301="monthly",DATE(IF(MONTH(H3301)=12,YEAR(H3301)+1,YEAR(H3301)),VLOOKUP(MONTH(H3301),index!$D$2:$G$13,2,0),DAY(H3301)),
IF(E3301="quarterly",DATE(IF(MONTH(H3301)&gt;=10,YEAR(H3301)+1,YEAR(H3301)),VLOOKUP(MONTH(H3301),index!$D$2:$G$13,3,0),DAY(H3301)),
IF(E3301="halfyearly",DATE(IF(MONTH(H3301)&gt;=7,YEAR(H3301)+1,YEAR(H3301)),VLOOKUP(MONTH(H3301),index!$D$2:$G$13,4,0),DAY(H3301)),
DATE(YEAR(H3301)+1,MONTH(H3301),DAY(H3301)))))-H3301))+H3301)</f>
        <v/>
      </c>
      <c r="J3301" s="9" t="str">
        <f t="shared" si="328"/>
        <v/>
      </c>
      <c r="K3301" s="11" t="str">
        <f t="shared" si="329"/>
        <v/>
      </c>
      <c r="L3301" s="11" t="str">
        <f t="shared" si="330"/>
        <v/>
      </c>
      <c r="M3301" s="11" t="str">
        <f>IF(A3301="","",VLOOKUP(E3301,index!$A$1:$B$6,2,0)*K3301*G3301)</f>
        <v/>
      </c>
      <c r="N3301" s="11" t="str">
        <f>IF(A3301="","",-PMT(G3301*VLOOKUP(E3301,index!$A$1:$B$6,2,0),C3301,F3301,0,0))</f>
        <v/>
      </c>
      <c r="O3301" s="11" t="str">
        <f t="shared" si="331"/>
        <v/>
      </c>
      <c r="P3301" s="11" t="str">
        <f t="shared" si="326"/>
        <v/>
      </c>
    </row>
    <row r="3302" spans="1:16" x14ac:dyDescent="0.25">
      <c r="A3302" s="9" t="str">
        <f>IF(A3301="","",IF(B3301&lt;C3301,A3301,IF(A3301=MAX('entry data'!$B$8:$B$507),"",A3301+1)))</f>
        <v/>
      </c>
      <c r="B3302" s="9" t="str">
        <f t="shared" si="327"/>
        <v/>
      </c>
      <c r="C3302" s="9" t="str">
        <f>IF(ISERROR(VLOOKUP(A3302,'entry data'!B:G,6,0)),"",VLOOKUP(A3302,'entry data'!B:G,6,0))</f>
        <v/>
      </c>
      <c r="D3302" s="9" t="str">
        <f>IF(ISERROR(VLOOKUP(A3302,'entry data'!B:C,2,0)),"",VLOOKUP(A3302,'entry data'!B:C,2,0))</f>
        <v/>
      </c>
      <c r="E3302" s="9" t="str">
        <f>IF(ISERROR(VLOOKUP(A3302,'entry data'!B:E,4,0)),"",VLOOKUP(A3302,'entry data'!B:E,4,0))</f>
        <v/>
      </c>
      <c r="F3302" s="11" t="str">
        <f>IF(A3302="","",IF(ISERROR(VLOOKUP(A3302,'entry data'!B:F,5,0)),"",VLOOKUP(A3302,'entry data'!B:F,5,0)))</f>
        <v/>
      </c>
      <c r="G3302" s="12" t="str">
        <f>IF(A3302="","",IF(ISERROR(VLOOKUP(A3302,'entry data'!B:I,8,0)),"",VLOOKUP(A3302,'entry data'!B:I,7,0)))</f>
        <v/>
      </c>
      <c r="H3302" s="13" t="str">
        <f>IF(A3302="","",IF(B3302=1,VLOOKUP(A3302,'entry data'!B:D,3,0),I3301))</f>
        <v/>
      </c>
      <c r="I3302" s="14" t="str">
        <f>IF(A3302="","",IF(E3302="weekly",7,IF(E3302="fortnightly",14,IF(E3302="monthly",DATE(IF(MONTH(H3302)=12,YEAR(H3302)+1,YEAR(H3302)),VLOOKUP(MONTH(H3302),index!$D$2:$G$13,2,0),DAY(H3302)),
IF(E3302="quarterly",DATE(IF(MONTH(H3302)&gt;=10,YEAR(H3302)+1,YEAR(H3302)),VLOOKUP(MONTH(H3302),index!$D$2:$G$13,3,0),DAY(H3302)),
IF(E3302="halfyearly",DATE(IF(MONTH(H3302)&gt;=7,YEAR(H3302)+1,YEAR(H3302)),VLOOKUP(MONTH(H3302),index!$D$2:$G$13,4,0),DAY(H3302)),
DATE(YEAR(H3302)+1,MONTH(H3302),DAY(H3302)))))-H3302))+H3302)</f>
        <v/>
      </c>
      <c r="J3302" s="9" t="str">
        <f t="shared" si="328"/>
        <v/>
      </c>
      <c r="K3302" s="11" t="str">
        <f t="shared" si="329"/>
        <v/>
      </c>
      <c r="L3302" s="11" t="str">
        <f t="shared" si="330"/>
        <v/>
      </c>
      <c r="M3302" s="11" t="str">
        <f>IF(A3302="","",VLOOKUP(E3302,index!$A$1:$B$6,2,0)*K3302*G3302)</f>
        <v/>
      </c>
      <c r="N3302" s="11" t="str">
        <f>IF(A3302="","",-PMT(G3302*VLOOKUP(E3302,index!$A$1:$B$6,2,0),C3302,F3302,0,0))</f>
        <v/>
      </c>
      <c r="O3302" s="11" t="str">
        <f t="shared" si="331"/>
        <v/>
      </c>
      <c r="P3302" s="11" t="str">
        <f t="shared" si="326"/>
        <v/>
      </c>
    </row>
    <row r="3303" spans="1:16" x14ac:dyDescent="0.25">
      <c r="A3303" s="9" t="str">
        <f>IF(A3302="","",IF(B3302&lt;C3302,A3302,IF(A3302=MAX('entry data'!$B$8:$B$507),"",A3302+1)))</f>
        <v/>
      </c>
      <c r="B3303" s="9" t="str">
        <f t="shared" si="327"/>
        <v/>
      </c>
      <c r="C3303" s="9" t="str">
        <f>IF(ISERROR(VLOOKUP(A3303,'entry data'!B:G,6,0)),"",VLOOKUP(A3303,'entry data'!B:G,6,0))</f>
        <v/>
      </c>
      <c r="D3303" s="9" t="str">
        <f>IF(ISERROR(VLOOKUP(A3303,'entry data'!B:C,2,0)),"",VLOOKUP(A3303,'entry data'!B:C,2,0))</f>
        <v/>
      </c>
      <c r="E3303" s="9" t="str">
        <f>IF(ISERROR(VLOOKUP(A3303,'entry data'!B:E,4,0)),"",VLOOKUP(A3303,'entry data'!B:E,4,0))</f>
        <v/>
      </c>
      <c r="F3303" s="11" t="str">
        <f>IF(A3303="","",IF(ISERROR(VLOOKUP(A3303,'entry data'!B:F,5,0)),"",VLOOKUP(A3303,'entry data'!B:F,5,0)))</f>
        <v/>
      </c>
      <c r="G3303" s="12" t="str">
        <f>IF(A3303="","",IF(ISERROR(VLOOKUP(A3303,'entry data'!B:I,8,0)),"",VLOOKUP(A3303,'entry data'!B:I,7,0)))</f>
        <v/>
      </c>
      <c r="H3303" s="13" t="str">
        <f>IF(A3303="","",IF(B3303=1,VLOOKUP(A3303,'entry data'!B:D,3,0),I3302))</f>
        <v/>
      </c>
      <c r="I3303" s="14" t="str">
        <f>IF(A3303="","",IF(E3303="weekly",7,IF(E3303="fortnightly",14,IF(E3303="monthly",DATE(IF(MONTH(H3303)=12,YEAR(H3303)+1,YEAR(H3303)),VLOOKUP(MONTH(H3303),index!$D$2:$G$13,2,0),DAY(H3303)),
IF(E3303="quarterly",DATE(IF(MONTH(H3303)&gt;=10,YEAR(H3303)+1,YEAR(H3303)),VLOOKUP(MONTH(H3303),index!$D$2:$G$13,3,0),DAY(H3303)),
IF(E3303="halfyearly",DATE(IF(MONTH(H3303)&gt;=7,YEAR(H3303)+1,YEAR(H3303)),VLOOKUP(MONTH(H3303),index!$D$2:$G$13,4,0),DAY(H3303)),
DATE(YEAR(H3303)+1,MONTH(H3303),DAY(H3303)))))-H3303))+H3303)</f>
        <v/>
      </c>
      <c r="J3303" s="9" t="str">
        <f t="shared" si="328"/>
        <v/>
      </c>
      <c r="K3303" s="11" t="str">
        <f t="shared" si="329"/>
        <v/>
      </c>
      <c r="L3303" s="11" t="str">
        <f t="shared" si="330"/>
        <v/>
      </c>
      <c r="M3303" s="11" t="str">
        <f>IF(A3303="","",VLOOKUP(E3303,index!$A$1:$B$6,2,0)*K3303*G3303)</f>
        <v/>
      </c>
      <c r="N3303" s="11" t="str">
        <f>IF(A3303="","",-PMT(G3303*VLOOKUP(E3303,index!$A$1:$B$6,2,0),C3303,F3303,0,0))</f>
        <v/>
      </c>
      <c r="O3303" s="11" t="str">
        <f t="shared" si="331"/>
        <v/>
      </c>
      <c r="P3303" s="11" t="str">
        <f t="shared" si="326"/>
        <v/>
      </c>
    </row>
    <row r="3304" spans="1:16" x14ac:dyDescent="0.25">
      <c r="A3304" s="9" t="str">
        <f>IF(A3303="","",IF(B3303&lt;C3303,A3303,IF(A3303=MAX('entry data'!$B$8:$B$507),"",A3303+1)))</f>
        <v/>
      </c>
      <c r="B3304" s="9" t="str">
        <f t="shared" si="327"/>
        <v/>
      </c>
      <c r="C3304" s="9" t="str">
        <f>IF(ISERROR(VLOOKUP(A3304,'entry data'!B:G,6,0)),"",VLOOKUP(A3304,'entry data'!B:G,6,0))</f>
        <v/>
      </c>
      <c r="D3304" s="9" t="str">
        <f>IF(ISERROR(VLOOKUP(A3304,'entry data'!B:C,2,0)),"",VLOOKUP(A3304,'entry data'!B:C,2,0))</f>
        <v/>
      </c>
      <c r="E3304" s="9" t="str">
        <f>IF(ISERROR(VLOOKUP(A3304,'entry data'!B:E,4,0)),"",VLOOKUP(A3304,'entry data'!B:E,4,0))</f>
        <v/>
      </c>
      <c r="F3304" s="11" t="str">
        <f>IF(A3304="","",IF(ISERROR(VLOOKUP(A3304,'entry data'!B:F,5,0)),"",VLOOKUP(A3304,'entry data'!B:F,5,0)))</f>
        <v/>
      </c>
      <c r="G3304" s="12" t="str">
        <f>IF(A3304="","",IF(ISERROR(VLOOKUP(A3304,'entry data'!B:I,8,0)),"",VLOOKUP(A3304,'entry data'!B:I,7,0)))</f>
        <v/>
      </c>
      <c r="H3304" s="13" t="str">
        <f>IF(A3304="","",IF(B3304=1,VLOOKUP(A3304,'entry data'!B:D,3,0),I3303))</f>
        <v/>
      </c>
      <c r="I3304" s="14" t="str">
        <f>IF(A3304="","",IF(E3304="weekly",7,IF(E3304="fortnightly",14,IF(E3304="monthly",DATE(IF(MONTH(H3304)=12,YEAR(H3304)+1,YEAR(H3304)),VLOOKUP(MONTH(H3304),index!$D$2:$G$13,2,0),DAY(H3304)),
IF(E3304="quarterly",DATE(IF(MONTH(H3304)&gt;=10,YEAR(H3304)+1,YEAR(H3304)),VLOOKUP(MONTH(H3304),index!$D$2:$G$13,3,0),DAY(H3304)),
IF(E3304="halfyearly",DATE(IF(MONTH(H3304)&gt;=7,YEAR(H3304)+1,YEAR(H3304)),VLOOKUP(MONTH(H3304),index!$D$2:$G$13,4,0),DAY(H3304)),
DATE(YEAR(H3304)+1,MONTH(H3304),DAY(H3304)))))-H3304))+H3304)</f>
        <v/>
      </c>
      <c r="J3304" s="9" t="str">
        <f t="shared" si="328"/>
        <v/>
      </c>
      <c r="K3304" s="11" t="str">
        <f t="shared" si="329"/>
        <v/>
      </c>
      <c r="L3304" s="11" t="str">
        <f t="shared" si="330"/>
        <v/>
      </c>
      <c r="M3304" s="11" t="str">
        <f>IF(A3304="","",VLOOKUP(E3304,index!$A$1:$B$6,2,0)*K3304*G3304)</f>
        <v/>
      </c>
      <c r="N3304" s="11" t="str">
        <f>IF(A3304="","",-PMT(G3304*VLOOKUP(E3304,index!$A$1:$B$6,2,0),C3304,F3304,0,0))</f>
        <v/>
      </c>
      <c r="O3304" s="11" t="str">
        <f t="shared" si="331"/>
        <v/>
      </c>
      <c r="P3304" s="11" t="str">
        <f t="shared" si="326"/>
        <v/>
      </c>
    </row>
    <row r="3305" spans="1:16" x14ac:dyDescent="0.25">
      <c r="A3305" s="9" t="str">
        <f>IF(A3304="","",IF(B3304&lt;C3304,A3304,IF(A3304=MAX('entry data'!$B$8:$B$507),"",A3304+1)))</f>
        <v/>
      </c>
      <c r="B3305" s="9" t="str">
        <f t="shared" si="327"/>
        <v/>
      </c>
      <c r="C3305" s="9" t="str">
        <f>IF(ISERROR(VLOOKUP(A3305,'entry data'!B:G,6,0)),"",VLOOKUP(A3305,'entry data'!B:G,6,0))</f>
        <v/>
      </c>
      <c r="D3305" s="9" t="str">
        <f>IF(ISERROR(VLOOKUP(A3305,'entry data'!B:C,2,0)),"",VLOOKUP(A3305,'entry data'!B:C,2,0))</f>
        <v/>
      </c>
      <c r="E3305" s="9" t="str">
        <f>IF(ISERROR(VLOOKUP(A3305,'entry data'!B:E,4,0)),"",VLOOKUP(A3305,'entry data'!B:E,4,0))</f>
        <v/>
      </c>
      <c r="F3305" s="11" t="str">
        <f>IF(A3305="","",IF(ISERROR(VLOOKUP(A3305,'entry data'!B:F,5,0)),"",VLOOKUP(A3305,'entry data'!B:F,5,0)))</f>
        <v/>
      </c>
      <c r="G3305" s="12" t="str">
        <f>IF(A3305="","",IF(ISERROR(VLOOKUP(A3305,'entry data'!B:I,8,0)),"",VLOOKUP(A3305,'entry data'!B:I,7,0)))</f>
        <v/>
      </c>
      <c r="H3305" s="13" t="str">
        <f>IF(A3305="","",IF(B3305=1,VLOOKUP(A3305,'entry data'!B:D,3,0),I3304))</f>
        <v/>
      </c>
      <c r="I3305" s="14" t="str">
        <f>IF(A3305="","",IF(E3305="weekly",7,IF(E3305="fortnightly",14,IF(E3305="monthly",DATE(IF(MONTH(H3305)=12,YEAR(H3305)+1,YEAR(H3305)),VLOOKUP(MONTH(H3305),index!$D$2:$G$13,2,0),DAY(H3305)),
IF(E3305="quarterly",DATE(IF(MONTH(H3305)&gt;=10,YEAR(H3305)+1,YEAR(H3305)),VLOOKUP(MONTH(H3305),index!$D$2:$G$13,3,0),DAY(H3305)),
IF(E3305="halfyearly",DATE(IF(MONTH(H3305)&gt;=7,YEAR(H3305)+1,YEAR(H3305)),VLOOKUP(MONTH(H3305),index!$D$2:$G$13,4,0),DAY(H3305)),
DATE(YEAR(H3305)+1,MONTH(H3305),DAY(H3305)))))-H3305))+H3305)</f>
        <v/>
      </c>
      <c r="J3305" s="9" t="str">
        <f t="shared" si="328"/>
        <v/>
      </c>
      <c r="K3305" s="11" t="str">
        <f t="shared" si="329"/>
        <v/>
      </c>
      <c r="L3305" s="11" t="str">
        <f t="shared" si="330"/>
        <v/>
      </c>
      <c r="M3305" s="11" t="str">
        <f>IF(A3305="","",VLOOKUP(E3305,index!$A$1:$B$6,2,0)*K3305*G3305)</f>
        <v/>
      </c>
      <c r="N3305" s="11" t="str">
        <f>IF(A3305="","",-PMT(G3305*VLOOKUP(E3305,index!$A$1:$B$6,2,0),C3305,F3305,0,0))</f>
        <v/>
      </c>
      <c r="O3305" s="11" t="str">
        <f t="shared" si="331"/>
        <v/>
      </c>
      <c r="P3305" s="11" t="str">
        <f t="shared" si="326"/>
        <v/>
      </c>
    </row>
    <row r="3306" spans="1:16" x14ac:dyDescent="0.25">
      <c r="A3306" s="9" t="str">
        <f>IF(A3305="","",IF(B3305&lt;C3305,A3305,IF(A3305=MAX('entry data'!$B$8:$B$507),"",A3305+1)))</f>
        <v/>
      </c>
      <c r="B3306" s="9" t="str">
        <f t="shared" si="327"/>
        <v/>
      </c>
      <c r="C3306" s="9" t="str">
        <f>IF(ISERROR(VLOOKUP(A3306,'entry data'!B:G,6,0)),"",VLOOKUP(A3306,'entry data'!B:G,6,0))</f>
        <v/>
      </c>
      <c r="D3306" s="9" t="str">
        <f>IF(ISERROR(VLOOKUP(A3306,'entry data'!B:C,2,0)),"",VLOOKUP(A3306,'entry data'!B:C,2,0))</f>
        <v/>
      </c>
      <c r="E3306" s="9" t="str">
        <f>IF(ISERROR(VLOOKUP(A3306,'entry data'!B:E,4,0)),"",VLOOKUP(A3306,'entry data'!B:E,4,0))</f>
        <v/>
      </c>
      <c r="F3306" s="11" t="str">
        <f>IF(A3306="","",IF(ISERROR(VLOOKUP(A3306,'entry data'!B:F,5,0)),"",VLOOKUP(A3306,'entry data'!B:F,5,0)))</f>
        <v/>
      </c>
      <c r="G3306" s="12" t="str">
        <f>IF(A3306="","",IF(ISERROR(VLOOKUP(A3306,'entry data'!B:I,8,0)),"",VLOOKUP(A3306,'entry data'!B:I,7,0)))</f>
        <v/>
      </c>
      <c r="H3306" s="13" t="str">
        <f>IF(A3306="","",IF(B3306=1,VLOOKUP(A3306,'entry data'!B:D,3,0),I3305))</f>
        <v/>
      </c>
      <c r="I3306" s="14" t="str">
        <f>IF(A3306="","",IF(E3306="weekly",7,IF(E3306="fortnightly",14,IF(E3306="monthly",DATE(IF(MONTH(H3306)=12,YEAR(H3306)+1,YEAR(H3306)),VLOOKUP(MONTH(H3306),index!$D$2:$G$13,2,0),DAY(H3306)),
IF(E3306="quarterly",DATE(IF(MONTH(H3306)&gt;=10,YEAR(H3306)+1,YEAR(H3306)),VLOOKUP(MONTH(H3306),index!$D$2:$G$13,3,0),DAY(H3306)),
IF(E3306="halfyearly",DATE(IF(MONTH(H3306)&gt;=7,YEAR(H3306)+1,YEAR(H3306)),VLOOKUP(MONTH(H3306),index!$D$2:$G$13,4,0),DAY(H3306)),
DATE(YEAR(H3306)+1,MONTH(H3306),DAY(H3306)))))-H3306))+H3306)</f>
        <v/>
      </c>
      <c r="J3306" s="9" t="str">
        <f t="shared" si="328"/>
        <v/>
      </c>
      <c r="K3306" s="11" t="str">
        <f t="shared" si="329"/>
        <v/>
      </c>
      <c r="L3306" s="11" t="str">
        <f t="shared" si="330"/>
        <v/>
      </c>
      <c r="M3306" s="11" t="str">
        <f>IF(A3306="","",VLOOKUP(E3306,index!$A$1:$B$6,2,0)*K3306*G3306)</f>
        <v/>
      </c>
      <c r="N3306" s="11" t="str">
        <f>IF(A3306="","",-PMT(G3306*VLOOKUP(E3306,index!$A$1:$B$6,2,0),C3306,F3306,0,0))</f>
        <v/>
      </c>
      <c r="O3306" s="11" t="str">
        <f t="shared" si="331"/>
        <v/>
      </c>
      <c r="P3306" s="11" t="str">
        <f t="shared" si="326"/>
        <v/>
      </c>
    </row>
    <row r="3307" spans="1:16" x14ac:dyDescent="0.25">
      <c r="A3307" s="9" t="str">
        <f>IF(A3306="","",IF(B3306&lt;C3306,A3306,IF(A3306=MAX('entry data'!$B$8:$B$507),"",A3306+1)))</f>
        <v/>
      </c>
      <c r="B3307" s="9" t="str">
        <f t="shared" si="327"/>
        <v/>
      </c>
      <c r="C3307" s="9" t="str">
        <f>IF(ISERROR(VLOOKUP(A3307,'entry data'!B:G,6,0)),"",VLOOKUP(A3307,'entry data'!B:G,6,0))</f>
        <v/>
      </c>
      <c r="D3307" s="9" t="str">
        <f>IF(ISERROR(VLOOKUP(A3307,'entry data'!B:C,2,0)),"",VLOOKUP(A3307,'entry data'!B:C,2,0))</f>
        <v/>
      </c>
      <c r="E3307" s="9" t="str">
        <f>IF(ISERROR(VLOOKUP(A3307,'entry data'!B:E,4,0)),"",VLOOKUP(A3307,'entry data'!B:E,4,0))</f>
        <v/>
      </c>
      <c r="F3307" s="11" t="str">
        <f>IF(A3307="","",IF(ISERROR(VLOOKUP(A3307,'entry data'!B:F,5,0)),"",VLOOKUP(A3307,'entry data'!B:F,5,0)))</f>
        <v/>
      </c>
      <c r="G3307" s="12" t="str">
        <f>IF(A3307="","",IF(ISERROR(VLOOKUP(A3307,'entry data'!B:I,8,0)),"",VLOOKUP(A3307,'entry data'!B:I,7,0)))</f>
        <v/>
      </c>
      <c r="H3307" s="13" t="str">
        <f>IF(A3307="","",IF(B3307=1,VLOOKUP(A3307,'entry data'!B:D,3,0),I3306))</f>
        <v/>
      </c>
      <c r="I3307" s="14" t="str">
        <f>IF(A3307="","",IF(E3307="weekly",7,IF(E3307="fortnightly",14,IF(E3307="monthly",DATE(IF(MONTH(H3307)=12,YEAR(H3307)+1,YEAR(H3307)),VLOOKUP(MONTH(H3307),index!$D$2:$G$13,2,0),DAY(H3307)),
IF(E3307="quarterly",DATE(IF(MONTH(H3307)&gt;=10,YEAR(H3307)+1,YEAR(H3307)),VLOOKUP(MONTH(H3307),index!$D$2:$G$13,3,0),DAY(H3307)),
IF(E3307="halfyearly",DATE(IF(MONTH(H3307)&gt;=7,YEAR(H3307)+1,YEAR(H3307)),VLOOKUP(MONTH(H3307),index!$D$2:$G$13,4,0),DAY(H3307)),
DATE(YEAR(H3307)+1,MONTH(H3307),DAY(H3307)))))-H3307))+H3307)</f>
        <v/>
      </c>
      <c r="J3307" s="9" t="str">
        <f t="shared" si="328"/>
        <v/>
      </c>
      <c r="K3307" s="11" t="str">
        <f t="shared" si="329"/>
        <v/>
      </c>
      <c r="L3307" s="11" t="str">
        <f t="shared" si="330"/>
        <v/>
      </c>
      <c r="M3307" s="11" t="str">
        <f>IF(A3307="","",VLOOKUP(E3307,index!$A$1:$B$6,2,0)*K3307*G3307)</f>
        <v/>
      </c>
      <c r="N3307" s="11" t="str">
        <f>IF(A3307="","",-PMT(G3307*VLOOKUP(E3307,index!$A$1:$B$6,2,0),C3307,F3307,0,0))</f>
        <v/>
      </c>
      <c r="O3307" s="11" t="str">
        <f t="shared" si="331"/>
        <v/>
      </c>
      <c r="P3307" s="11" t="str">
        <f t="shared" si="326"/>
        <v/>
      </c>
    </row>
    <row r="3308" spans="1:16" x14ac:dyDescent="0.25">
      <c r="A3308" s="9" t="str">
        <f>IF(A3307="","",IF(B3307&lt;C3307,A3307,IF(A3307=MAX('entry data'!$B$8:$B$507),"",A3307+1)))</f>
        <v/>
      </c>
      <c r="B3308" s="9" t="str">
        <f t="shared" si="327"/>
        <v/>
      </c>
      <c r="C3308" s="9" t="str">
        <f>IF(ISERROR(VLOOKUP(A3308,'entry data'!B:G,6,0)),"",VLOOKUP(A3308,'entry data'!B:G,6,0))</f>
        <v/>
      </c>
      <c r="D3308" s="9" t="str">
        <f>IF(ISERROR(VLOOKUP(A3308,'entry data'!B:C,2,0)),"",VLOOKUP(A3308,'entry data'!B:C,2,0))</f>
        <v/>
      </c>
      <c r="E3308" s="9" t="str">
        <f>IF(ISERROR(VLOOKUP(A3308,'entry data'!B:E,4,0)),"",VLOOKUP(A3308,'entry data'!B:E,4,0))</f>
        <v/>
      </c>
      <c r="F3308" s="11" t="str">
        <f>IF(A3308="","",IF(ISERROR(VLOOKUP(A3308,'entry data'!B:F,5,0)),"",VLOOKUP(A3308,'entry data'!B:F,5,0)))</f>
        <v/>
      </c>
      <c r="G3308" s="12" t="str">
        <f>IF(A3308="","",IF(ISERROR(VLOOKUP(A3308,'entry data'!B:I,8,0)),"",VLOOKUP(A3308,'entry data'!B:I,7,0)))</f>
        <v/>
      </c>
      <c r="H3308" s="13" t="str">
        <f>IF(A3308="","",IF(B3308=1,VLOOKUP(A3308,'entry data'!B:D,3,0),I3307))</f>
        <v/>
      </c>
      <c r="I3308" s="14" t="str">
        <f>IF(A3308="","",IF(E3308="weekly",7,IF(E3308="fortnightly",14,IF(E3308="monthly",DATE(IF(MONTH(H3308)=12,YEAR(H3308)+1,YEAR(H3308)),VLOOKUP(MONTH(H3308),index!$D$2:$G$13,2,0),DAY(H3308)),
IF(E3308="quarterly",DATE(IF(MONTH(H3308)&gt;=10,YEAR(H3308)+1,YEAR(H3308)),VLOOKUP(MONTH(H3308),index!$D$2:$G$13,3,0),DAY(H3308)),
IF(E3308="halfyearly",DATE(IF(MONTH(H3308)&gt;=7,YEAR(H3308)+1,YEAR(H3308)),VLOOKUP(MONTH(H3308),index!$D$2:$G$13,4,0),DAY(H3308)),
DATE(YEAR(H3308)+1,MONTH(H3308),DAY(H3308)))))-H3308))+H3308)</f>
        <v/>
      </c>
      <c r="J3308" s="9" t="str">
        <f t="shared" si="328"/>
        <v/>
      </c>
      <c r="K3308" s="11" t="str">
        <f t="shared" si="329"/>
        <v/>
      </c>
      <c r="L3308" s="11" t="str">
        <f t="shared" si="330"/>
        <v/>
      </c>
      <c r="M3308" s="11" t="str">
        <f>IF(A3308="","",VLOOKUP(E3308,index!$A$1:$B$6,2,0)*K3308*G3308)</f>
        <v/>
      </c>
      <c r="N3308" s="11" t="str">
        <f>IF(A3308="","",-PMT(G3308*VLOOKUP(E3308,index!$A$1:$B$6,2,0),C3308,F3308,0,0))</f>
        <v/>
      </c>
      <c r="O3308" s="11" t="str">
        <f t="shared" si="331"/>
        <v/>
      </c>
      <c r="P3308" s="11" t="str">
        <f t="shared" si="326"/>
        <v/>
      </c>
    </row>
    <row r="3309" spans="1:16" x14ac:dyDescent="0.25">
      <c r="A3309" s="9" t="str">
        <f>IF(A3308="","",IF(B3308&lt;C3308,A3308,IF(A3308=MAX('entry data'!$B$8:$B$507),"",A3308+1)))</f>
        <v/>
      </c>
      <c r="B3309" s="9" t="str">
        <f t="shared" si="327"/>
        <v/>
      </c>
      <c r="C3309" s="9" t="str">
        <f>IF(ISERROR(VLOOKUP(A3309,'entry data'!B:G,6,0)),"",VLOOKUP(A3309,'entry data'!B:G,6,0))</f>
        <v/>
      </c>
      <c r="D3309" s="9" t="str">
        <f>IF(ISERROR(VLOOKUP(A3309,'entry data'!B:C,2,0)),"",VLOOKUP(A3309,'entry data'!B:C,2,0))</f>
        <v/>
      </c>
      <c r="E3309" s="9" t="str">
        <f>IF(ISERROR(VLOOKUP(A3309,'entry data'!B:E,4,0)),"",VLOOKUP(A3309,'entry data'!B:E,4,0))</f>
        <v/>
      </c>
      <c r="F3309" s="11" t="str">
        <f>IF(A3309="","",IF(ISERROR(VLOOKUP(A3309,'entry data'!B:F,5,0)),"",VLOOKUP(A3309,'entry data'!B:F,5,0)))</f>
        <v/>
      </c>
      <c r="G3309" s="12" t="str">
        <f>IF(A3309="","",IF(ISERROR(VLOOKUP(A3309,'entry data'!B:I,8,0)),"",VLOOKUP(A3309,'entry data'!B:I,7,0)))</f>
        <v/>
      </c>
      <c r="H3309" s="13" t="str">
        <f>IF(A3309="","",IF(B3309=1,VLOOKUP(A3309,'entry data'!B:D,3,0),I3308))</f>
        <v/>
      </c>
      <c r="I3309" s="14" t="str">
        <f>IF(A3309="","",IF(E3309="weekly",7,IF(E3309="fortnightly",14,IF(E3309="monthly",DATE(IF(MONTH(H3309)=12,YEAR(H3309)+1,YEAR(H3309)),VLOOKUP(MONTH(H3309),index!$D$2:$G$13,2,0),DAY(H3309)),
IF(E3309="quarterly",DATE(IF(MONTH(H3309)&gt;=10,YEAR(H3309)+1,YEAR(H3309)),VLOOKUP(MONTH(H3309),index!$D$2:$G$13,3,0),DAY(H3309)),
IF(E3309="halfyearly",DATE(IF(MONTH(H3309)&gt;=7,YEAR(H3309)+1,YEAR(H3309)),VLOOKUP(MONTH(H3309),index!$D$2:$G$13,4,0),DAY(H3309)),
DATE(YEAR(H3309)+1,MONTH(H3309),DAY(H3309)))))-H3309))+H3309)</f>
        <v/>
      </c>
      <c r="J3309" s="9" t="str">
        <f t="shared" si="328"/>
        <v/>
      </c>
      <c r="K3309" s="11" t="str">
        <f t="shared" si="329"/>
        <v/>
      </c>
      <c r="L3309" s="11" t="str">
        <f t="shared" si="330"/>
        <v/>
      </c>
      <c r="M3309" s="11" t="str">
        <f>IF(A3309="","",VLOOKUP(E3309,index!$A$1:$B$6,2,0)*K3309*G3309)</f>
        <v/>
      </c>
      <c r="N3309" s="11" t="str">
        <f>IF(A3309="","",-PMT(G3309*VLOOKUP(E3309,index!$A$1:$B$6,2,0),C3309,F3309,0,0))</f>
        <v/>
      </c>
      <c r="O3309" s="11" t="str">
        <f t="shared" si="331"/>
        <v/>
      </c>
      <c r="P3309" s="11" t="str">
        <f t="shared" si="326"/>
        <v/>
      </c>
    </row>
    <row r="3310" spans="1:16" x14ac:dyDescent="0.25">
      <c r="A3310" s="9" t="str">
        <f>IF(A3309="","",IF(B3309&lt;C3309,A3309,IF(A3309=MAX('entry data'!$B$8:$B$507),"",A3309+1)))</f>
        <v/>
      </c>
      <c r="B3310" s="9" t="str">
        <f t="shared" si="327"/>
        <v/>
      </c>
      <c r="C3310" s="9" t="str">
        <f>IF(ISERROR(VLOOKUP(A3310,'entry data'!B:G,6,0)),"",VLOOKUP(A3310,'entry data'!B:G,6,0))</f>
        <v/>
      </c>
      <c r="D3310" s="9" t="str">
        <f>IF(ISERROR(VLOOKUP(A3310,'entry data'!B:C,2,0)),"",VLOOKUP(A3310,'entry data'!B:C,2,0))</f>
        <v/>
      </c>
      <c r="E3310" s="9" t="str">
        <f>IF(ISERROR(VLOOKUP(A3310,'entry data'!B:E,4,0)),"",VLOOKUP(A3310,'entry data'!B:E,4,0))</f>
        <v/>
      </c>
      <c r="F3310" s="11" t="str">
        <f>IF(A3310="","",IF(ISERROR(VLOOKUP(A3310,'entry data'!B:F,5,0)),"",VLOOKUP(A3310,'entry data'!B:F,5,0)))</f>
        <v/>
      </c>
      <c r="G3310" s="12" t="str">
        <f>IF(A3310="","",IF(ISERROR(VLOOKUP(A3310,'entry data'!B:I,8,0)),"",VLOOKUP(A3310,'entry data'!B:I,7,0)))</f>
        <v/>
      </c>
      <c r="H3310" s="13" t="str">
        <f>IF(A3310="","",IF(B3310=1,VLOOKUP(A3310,'entry data'!B:D,3,0),I3309))</f>
        <v/>
      </c>
      <c r="I3310" s="14" t="str">
        <f>IF(A3310="","",IF(E3310="weekly",7,IF(E3310="fortnightly",14,IF(E3310="monthly",DATE(IF(MONTH(H3310)=12,YEAR(H3310)+1,YEAR(H3310)),VLOOKUP(MONTH(H3310),index!$D$2:$G$13,2,0),DAY(H3310)),
IF(E3310="quarterly",DATE(IF(MONTH(H3310)&gt;=10,YEAR(H3310)+1,YEAR(H3310)),VLOOKUP(MONTH(H3310),index!$D$2:$G$13,3,0),DAY(H3310)),
IF(E3310="halfyearly",DATE(IF(MONTH(H3310)&gt;=7,YEAR(H3310)+1,YEAR(H3310)),VLOOKUP(MONTH(H3310),index!$D$2:$G$13,4,0),DAY(H3310)),
DATE(YEAR(H3310)+1,MONTH(H3310),DAY(H3310)))))-H3310))+H3310)</f>
        <v/>
      </c>
      <c r="J3310" s="9" t="str">
        <f t="shared" si="328"/>
        <v/>
      </c>
      <c r="K3310" s="11" t="str">
        <f t="shared" si="329"/>
        <v/>
      </c>
      <c r="L3310" s="11" t="str">
        <f t="shared" si="330"/>
        <v/>
      </c>
      <c r="M3310" s="11" t="str">
        <f>IF(A3310="","",VLOOKUP(E3310,index!$A$1:$B$6,2,0)*K3310*G3310)</f>
        <v/>
      </c>
      <c r="N3310" s="11" t="str">
        <f>IF(A3310="","",-PMT(G3310*VLOOKUP(E3310,index!$A$1:$B$6,2,0),C3310,F3310,0,0))</f>
        <v/>
      </c>
      <c r="O3310" s="11" t="str">
        <f t="shared" si="331"/>
        <v/>
      </c>
      <c r="P3310" s="11" t="str">
        <f t="shared" si="326"/>
        <v/>
      </c>
    </row>
    <row r="3311" spans="1:16" x14ac:dyDescent="0.25">
      <c r="A3311" s="9" t="str">
        <f>IF(A3310="","",IF(B3310&lt;C3310,A3310,IF(A3310=MAX('entry data'!$B$8:$B$507),"",A3310+1)))</f>
        <v/>
      </c>
      <c r="B3311" s="9" t="str">
        <f t="shared" si="327"/>
        <v/>
      </c>
      <c r="C3311" s="9" t="str">
        <f>IF(ISERROR(VLOOKUP(A3311,'entry data'!B:G,6,0)),"",VLOOKUP(A3311,'entry data'!B:G,6,0))</f>
        <v/>
      </c>
      <c r="D3311" s="9" t="str">
        <f>IF(ISERROR(VLOOKUP(A3311,'entry data'!B:C,2,0)),"",VLOOKUP(A3311,'entry data'!B:C,2,0))</f>
        <v/>
      </c>
      <c r="E3311" s="9" t="str">
        <f>IF(ISERROR(VLOOKUP(A3311,'entry data'!B:E,4,0)),"",VLOOKUP(A3311,'entry data'!B:E,4,0))</f>
        <v/>
      </c>
      <c r="F3311" s="11" t="str">
        <f>IF(A3311="","",IF(ISERROR(VLOOKUP(A3311,'entry data'!B:F,5,0)),"",VLOOKUP(A3311,'entry data'!B:F,5,0)))</f>
        <v/>
      </c>
      <c r="G3311" s="12" t="str">
        <f>IF(A3311="","",IF(ISERROR(VLOOKUP(A3311,'entry data'!B:I,8,0)),"",VLOOKUP(A3311,'entry data'!B:I,7,0)))</f>
        <v/>
      </c>
      <c r="H3311" s="13" t="str">
        <f>IF(A3311="","",IF(B3311=1,VLOOKUP(A3311,'entry data'!B:D,3,0),I3310))</f>
        <v/>
      </c>
      <c r="I3311" s="14" t="str">
        <f>IF(A3311="","",IF(E3311="weekly",7,IF(E3311="fortnightly",14,IF(E3311="monthly",DATE(IF(MONTH(H3311)=12,YEAR(H3311)+1,YEAR(H3311)),VLOOKUP(MONTH(H3311),index!$D$2:$G$13,2,0),DAY(H3311)),
IF(E3311="quarterly",DATE(IF(MONTH(H3311)&gt;=10,YEAR(H3311)+1,YEAR(H3311)),VLOOKUP(MONTH(H3311),index!$D$2:$G$13,3,0),DAY(H3311)),
IF(E3311="halfyearly",DATE(IF(MONTH(H3311)&gt;=7,YEAR(H3311)+1,YEAR(H3311)),VLOOKUP(MONTH(H3311),index!$D$2:$G$13,4,0),DAY(H3311)),
DATE(YEAR(H3311)+1,MONTH(H3311),DAY(H3311)))))-H3311))+H3311)</f>
        <v/>
      </c>
      <c r="J3311" s="9" t="str">
        <f t="shared" si="328"/>
        <v/>
      </c>
      <c r="K3311" s="11" t="str">
        <f t="shared" si="329"/>
        <v/>
      </c>
      <c r="L3311" s="11" t="str">
        <f t="shared" si="330"/>
        <v/>
      </c>
      <c r="M3311" s="11" t="str">
        <f>IF(A3311="","",VLOOKUP(E3311,index!$A$1:$B$6,2,0)*K3311*G3311)</f>
        <v/>
      </c>
      <c r="N3311" s="11" t="str">
        <f>IF(A3311="","",-PMT(G3311*VLOOKUP(E3311,index!$A$1:$B$6,2,0),C3311,F3311,0,0))</f>
        <v/>
      </c>
      <c r="O3311" s="11" t="str">
        <f t="shared" si="331"/>
        <v/>
      </c>
      <c r="P3311" s="11" t="str">
        <f t="shared" si="326"/>
        <v/>
      </c>
    </row>
    <row r="3312" spans="1:16" x14ac:dyDescent="0.25">
      <c r="A3312" s="9" t="str">
        <f>IF(A3311="","",IF(B3311&lt;C3311,A3311,IF(A3311=MAX('entry data'!$B$8:$B$507),"",A3311+1)))</f>
        <v/>
      </c>
      <c r="B3312" s="9" t="str">
        <f t="shared" si="327"/>
        <v/>
      </c>
      <c r="C3312" s="9" t="str">
        <f>IF(ISERROR(VLOOKUP(A3312,'entry data'!B:G,6,0)),"",VLOOKUP(A3312,'entry data'!B:G,6,0))</f>
        <v/>
      </c>
      <c r="D3312" s="9" t="str">
        <f>IF(ISERROR(VLOOKUP(A3312,'entry data'!B:C,2,0)),"",VLOOKUP(A3312,'entry data'!B:C,2,0))</f>
        <v/>
      </c>
      <c r="E3312" s="9" t="str">
        <f>IF(ISERROR(VLOOKUP(A3312,'entry data'!B:E,4,0)),"",VLOOKUP(A3312,'entry data'!B:E,4,0))</f>
        <v/>
      </c>
      <c r="F3312" s="11" t="str">
        <f>IF(A3312="","",IF(ISERROR(VLOOKUP(A3312,'entry data'!B:F,5,0)),"",VLOOKUP(A3312,'entry data'!B:F,5,0)))</f>
        <v/>
      </c>
      <c r="G3312" s="12" t="str">
        <f>IF(A3312="","",IF(ISERROR(VLOOKUP(A3312,'entry data'!B:I,8,0)),"",VLOOKUP(A3312,'entry data'!B:I,7,0)))</f>
        <v/>
      </c>
      <c r="H3312" s="13" t="str">
        <f>IF(A3312="","",IF(B3312=1,VLOOKUP(A3312,'entry data'!B:D,3,0),I3311))</f>
        <v/>
      </c>
      <c r="I3312" s="14" t="str">
        <f>IF(A3312="","",IF(E3312="weekly",7,IF(E3312="fortnightly",14,IF(E3312="monthly",DATE(IF(MONTH(H3312)=12,YEAR(H3312)+1,YEAR(H3312)),VLOOKUP(MONTH(H3312),index!$D$2:$G$13,2,0),DAY(H3312)),
IF(E3312="quarterly",DATE(IF(MONTH(H3312)&gt;=10,YEAR(H3312)+1,YEAR(H3312)),VLOOKUP(MONTH(H3312),index!$D$2:$G$13,3,0),DAY(H3312)),
IF(E3312="halfyearly",DATE(IF(MONTH(H3312)&gt;=7,YEAR(H3312)+1,YEAR(H3312)),VLOOKUP(MONTH(H3312),index!$D$2:$G$13,4,0),DAY(H3312)),
DATE(YEAR(H3312)+1,MONTH(H3312),DAY(H3312)))))-H3312))+H3312)</f>
        <v/>
      </c>
      <c r="J3312" s="9" t="str">
        <f t="shared" si="328"/>
        <v/>
      </c>
      <c r="K3312" s="11" t="str">
        <f t="shared" si="329"/>
        <v/>
      </c>
      <c r="L3312" s="11" t="str">
        <f t="shared" si="330"/>
        <v/>
      </c>
      <c r="M3312" s="11" t="str">
        <f>IF(A3312="","",VLOOKUP(E3312,index!$A$1:$B$6,2,0)*K3312*G3312)</f>
        <v/>
      </c>
      <c r="N3312" s="11" t="str">
        <f>IF(A3312="","",-PMT(G3312*VLOOKUP(E3312,index!$A$1:$B$6,2,0),C3312,F3312,0,0))</f>
        <v/>
      </c>
      <c r="O3312" s="11" t="str">
        <f t="shared" si="331"/>
        <v/>
      </c>
      <c r="P3312" s="11" t="str">
        <f t="shared" si="326"/>
        <v/>
      </c>
    </row>
    <row r="3313" spans="1:16" x14ac:dyDescent="0.25">
      <c r="A3313" s="9" t="str">
        <f>IF(A3312="","",IF(B3312&lt;C3312,A3312,IF(A3312=MAX('entry data'!$B$8:$B$507),"",A3312+1)))</f>
        <v/>
      </c>
      <c r="B3313" s="9" t="str">
        <f t="shared" si="327"/>
        <v/>
      </c>
      <c r="C3313" s="9" t="str">
        <f>IF(ISERROR(VLOOKUP(A3313,'entry data'!B:G,6,0)),"",VLOOKUP(A3313,'entry data'!B:G,6,0))</f>
        <v/>
      </c>
      <c r="D3313" s="9" t="str">
        <f>IF(ISERROR(VLOOKUP(A3313,'entry data'!B:C,2,0)),"",VLOOKUP(A3313,'entry data'!B:C,2,0))</f>
        <v/>
      </c>
      <c r="E3313" s="9" t="str">
        <f>IF(ISERROR(VLOOKUP(A3313,'entry data'!B:E,4,0)),"",VLOOKUP(A3313,'entry data'!B:E,4,0))</f>
        <v/>
      </c>
      <c r="F3313" s="11" t="str">
        <f>IF(A3313="","",IF(ISERROR(VLOOKUP(A3313,'entry data'!B:F,5,0)),"",VLOOKUP(A3313,'entry data'!B:F,5,0)))</f>
        <v/>
      </c>
      <c r="G3313" s="12" t="str">
        <f>IF(A3313="","",IF(ISERROR(VLOOKUP(A3313,'entry data'!B:I,8,0)),"",VLOOKUP(A3313,'entry data'!B:I,7,0)))</f>
        <v/>
      </c>
      <c r="H3313" s="13" t="str">
        <f>IF(A3313="","",IF(B3313=1,VLOOKUP(A3313,'entry data'!B:D,3,0),I3312))</f>
        <v/>
      </c>
      <c r="I3313" s="14" t="str">
        <f>IF(A3313="","",IF(E3313="weekly",7,IF(E3313="fortnightly",14,IF(E3313="monthly",DATE(IF(MONTH(H3313)=12,YEAR(H3313)+1,YEAR(H3313)),VLOOKUP(MONTH(H3313),index!$D$2:$G$13,2,0),DAY(H3313)),
IF(E3313="quarterly",DATE(IF(MONTH(H3313)&gt;=10,YEAR(H3313)+1,YEAR(H3313)),VLOOKUP(MONTH(H3313),index!$D$2:$G$13,3,0),DAY(H3313)),
IF(E3313="halfyearly",DATE(IF(MONTH(H3313)&gt;=7,YEAR(H3313)+1,YEAR(H3313)),VLOOKUP(MONTH(H3313),index!$D$2:$G$13,4,0),DAY(H3313)),
DATE(YEAR(H3313)+1,MONTH(H3313),DAY(H3313)))))-H3313))+H3313)</f>
        <v/>
      </c>
      <c r="J3313" s="9" t="str">
        <f t="shared" si="328"/>
        <v/>
      </c>
      <c r="K3313" s="11" t="str">
        <f t="shared" si="329"/>
        <v/>
      </c>
      <c r="L3313" s="11" t="str">
        <f t="shared" si="330"/>
        <v/>
      </c>
      <c r="M3313" s="11" t="str">
        <f>IF(A3313="","",VLOOKUP(E3313,index!$A$1:$B$6,2,0)*K3313*G3313)</f>
        <v/>
      </c>
      <c r="N3313" s="11" t="str">
        <f>IF(A3313="","",-PMT(G3313*VLOOKUP(E3313,index!$A$1:$B$6,2,0),C3313,F3313,0,0))</f>
        <v/>
      </c>
      <c r="O3313" s="11" t="str">
        <f t="shared" si="331"/>
        <v/>
      </c>
      <c r="P3313" s="11" t="str">
        <f t="shared" si="326"/>
        <v/>
      </c>
    </row>
    <row r="3314" spans="1:16" x14ac:dyDescent="0.25">
      <c r="A3314" s="9" t="str">
        <f>IF(A3313="","",IF(B3313&lt;C3313,A3313,IF(A3313=MAX('entry data'!$B$8:$B$507),"",A3313+1)))</f>
        <v/>
      </c>
      <c r="B3314" s="9" t="str">
        <f t="shared" si="327"/>
        <v/>
      </c>
      <c r="C3314" s="9" t="str">
        <f>IF(ISERROR(VLOOKUP(A3314,'entry data'!B:G,6,0)),"",VLOOKUP(A3314,'entry data'!B:G,6,0))</f>
        <v/>
      </c>
      <c r="D3314" s="9" t="str">
        <f>IF(ISERROR(VLOOKUP(A3314,'entry data'!B:C,2,0)),"",VLOOKUP(A3314,'entry data'!B:C,2,0))</f>
        <v/>
      </c>
      <c r="E3314" s="9" t="str">
        <f>IF(ISERROR(VLOOKUP(A3314,'entry data'!B:E,4,0)),"",VLOOKUP(A3314,'entry data'!B:E,4,0))</f>
        <v/>
      </c>
      <c r="F3314" s="11" t="str">
        <f>IF(A3314="","",IF(ISERROR(VLOOKUP(A3314,'entry data'!B:F,5,0)),"",VLOOKUP(A3314,'entry data'!B:F,5,0)))</f>
        <v/>
      </c>
      <c r="G3314" s="12" t="str">
        <f>IF(A3314="","",IF(ISERROR(VLOOKUP(A3314,'entry data'!B:I,8,0)),"",VLOOKUP(A3314,'entry data'!B:I,7,0)))</f>
        <v/>
      </c>
      <c r="H3314" s="13" t="str">
        <f>IF(A3314="","",IF(B3314=1,VLOOKUP(A3314,'entry data'!B:D,3,0),I3313))</f>
        <v/>
      </c>
      <c r="I3314" s="14" t="str">
        <f>IF(A3314="","",IF(E3314="weekly",7,IF(E3314="fortnightly",14,IF(E3314="monthly",DATE(IF(MONTH(H3314)=12,YEAR(H3314)+1,YEAR(H3314)),VLOOKUP(MONTH(H3314),index!$D$2:$G$13,2,0),DAY(H3314)),
IF(E3314="quarterly",DATE(IF(MONTH(H3314)&gt;=10,YEAR(H3314)+1,YEAR(H3314)),VLOOKUP(MONTH(H3314),index!$D$2:$G$13,3,0),DAY(H3314)),
IF(E3314="halfyearly",DATE(IF(MONTH(H3314)&gt;=7,YEAR(H3314)+1,YEAR(H3314)),VLOOKUP(MONTH(H3314),index!$D$2:$G$13,4,0),DAY(H3314)),
DATE(YEAR(H3314)+1,MONTH(H3314),DAY(H3314)))))-H3314))+H3314)</f>
        <v/>
      </c>
      <c r="J3314" s="9" t="str">
        <f t="shared" si="328"/>
        <v/>
      </c>
      <c r="K3314" s="11" t="str">
        <f t="shared" si="329"/>
        <v/>
      </c>
      <c r="L3314" s="11" t="str">
        <f t="shared" si="330"/>
        <v/>
      </c>
      <c r="M3314" s="11" t="str">
        <f>IF(A3314="","",VLOOKUP(E3314,index!$A$1:$B$6,2,0)*K3314*G3314)</f>
        <v/>
      </c>
      <c r="N3314" s="11" t="str">
        <f>IF(A3314="","",-PMT(G3314*VLOOKUP(E3314,index!$A$1:$B$6,2,0),C3314,F3314,0,0))</f>
        <v/>
      </c>
      <c r="O3314" s="11" t="str">
        <f t="shared" si="331"/>
        <v/>
      </c>
      <c r="P3314" s="11" t="str">
        <f t="shared" si="326"/>
        <v/>
      </c>
    </row>
    <row r="3315" spans="1:16" x14ac:dyDescent="0.25">
      <c r="A3315" s="9" t="str">
        <f>IF(A3314="","",IF(B3314&lt;C3314,A3314,IF(A3314=MAX('entry data'!$B$8:$B$507),"",A3314+1)))</f>
        <v/>
      </c>
      <c r="B3315" s="9" t="str">
        <f t="shared" si="327"/>
        <v/>
      </c>
      <c r="C3315" s="9" t="str">
        <f>IF(ISERROR(VLOOKUP(A3315,'entry data'!B:G,6,0)),"",VLOOKUP(A3315,'entry data'!B:G,6,0))</f>
        <v/>
      </c>
      <c r="D3315" s="9" t="str">
        <f>IF(ISERROR(VLOOKUP(A3315,'entry data'!B:C,2,0)),"",VLOOKUP(A3315,'entry data'!B:C,2,0))</f>
        <v/>
      </c>
      <c r="E3315" s="9" t="str">
        <f>IF(ISERROR(VLOOKUP(A3315,'entry data'!B:E,4,0)),"",VLOOKUP(A3315,'entry data'!B:E,4,0))</f>
        <v/>
      </c>
      <c r="F3315" s="11" t="str">
        <f>IF(A3315="","",IF(ISERROR(VLOOKUP(A3315,'entry data'!B:F,5,0)),"",VLOOKUP(A3315,'entry data'!B:F,5,0)))</f>
        <v/>
      </c>
      <c r="G3315" s="12" t="str">
        <f>IF(A3315="","",IF(ISERROR(VLOOKUP(A3315,'entry data'!B:I,8,0)),"",VLOOKUP(A3315,'entry data'!B:I,7,0)))</f>
        <v/>
      </c>
      <c r="H3315" s="13" t="str">
        <f>IF(A3315="","",IF(B3315=1,VLOOKUP(A3315,'entry data'!B:D,3,0),I3314))</f>
        <v/>
      </c>
      <c r="I3315" s="14" t="str">
        <f>IF(A3315="","",IF(E3315="weekly",7,IF(E3315="fortnightly",14,IF(E3315="monthly",DATE(IF(MONTH(H3315)=12,YEAR(H3315)+1,YEAR(H3315)),VLOOKUP(MONTH(H3315),index!$D$2:$G$13,2,0),DAY(H3315)),
IF(E3315="quarterly",DATE(IF(MONTH(H3315)&gt;=10,YEAR(H3315)+1,YEAR(H3315)),VLOOKUP(MONTH(H3315),index!$D$2:$G$13,3,0),DAY(H3315)),
IF(E3315="halfyearly",DATE(IF(MONTH(H3315)&gt;=7,YEAR(H3315)+1,YEAR(H3315)),VLOOKUP(MONTH(H3315),index!$D$2:$G$13,4,0),DAY(H3315)),
DATE(YEAR(H3315)+1,MONTH(H3315),DAY(H3315)))))-H3315))+H3315)</f>
        <v/>
      </c>
      <c r="J3315" s="9" t="str">
        <f t="shared" si="328"/>
        <v/>
      </c>
      <c r="K3315" s="11" t="str">
        <f t="shared" si="329"/>
        <v/>
      </c>
      <c r="L3315" s="11" t="str">
        <f t="shared" si="330"/>
        <v/>
      </c>
      <c r="M3315" s="11" t="str">
        <f>IF(A3315="","",VLOOKUP(E3315,index!$A$1:$B$6,2,0)*K3315*G3315)</f>
        <v/>
      </c>
      <c r="N3315" s="11" t="str">
        <f>IF(A3315="","",-PMT(G3315*VLOOKUP(E3315,index!$A$1:$B$6,2,0),C3315,F3315,0,0))</f>
        <v/>
      </c>
      <c r="O3315" s="11" t="str">
        <f t="shared" si="331"/>
        <v/>
      </c>
      <c r="P3315" s="11" t="str">
        <f t="shared" si="326"/>
        <v/>
      </c>
    </row>
    <row r="3316" spans="1:16" x14ac:dyDescent="0.25">
      <c r="A3316" s="9" t="str">
        <f>IF(A3315="","",IF(B3315&lt;C3315,A3315,IF(A3315=MAX('entry data'!$B$8:$B$507),"",A3315+1)))</f>
        <v/>
      </c>
      <c r="B3316" s="9" t="str">
        <f t="shared" si="327"/>
        <v/>
      </c>
      <c r="C3316" s="9" t="str">
        <f>IF(ISERROR(VLOOKUP(A3316,'entry data'!B:G,6,0)),"",VLOOKUP(A3316,'entry data'!B:G,6,0))</f>
        <v/>
      </c>
      <c r="D3316" s="9" t="str">
        <f>IF(ISERROR(VLOOKUP(A3316,'entry data'!B:C,2,0)),"",VLOOKUP(A3316,'entry data'!B:C,2,0))</f>
        <v/>
      </c>
      <c r="E3316" s="9" t="str">
        <f>IF(ISERROR(VLOOKUP(A3316,'entry data'!B:E,4,0)),"",VLOOKUP(A3316,'entry data'!B:E,4,0))</f>
        <v/>
      </c>
      <c r="F3316" s="11" t="str">
        <f>IF(A3316="","",IF(ISERROR(VLOOKUP(A3316,'entry data'!B:F,5,0)),"",VLOOKUP(A3316,'entry data'!B:F,5,0)))</f>
        <v/>
      </c>
      <c r="G3316" s="12" t="str">
        <f>IF(A3316="","",IF(ISERROR(VLOOKUP(A3316,'entry data'!B:I,8,0)),"",VLOOKUP(A3316,'entry data'!B:I,7,0)))</f>
        <v/>
      </c>
      <c r="H3316" s="13" t="str">
        <f>IF(A3316="","",IF(B3316=1,VLOOKUP(A3316,'entry data'!B:D,3,0),I3315))</f>
        <v/>
      </c>
      <c r="I3316" s="14" t="str">
        <f>IF(A3316="","",IF(E3316="weekly",7,IF(E3316="fortnightly",14,IF(E3316="monthly",DATE(IF(MONTH(H3316)=12,YEAR(H3316)+1,YEAR(H3316)),VLOOKUP(MONTH(H3316),index!$D$2:$G$13,2,0),DAY(H3316)),
IF(E3316="quarterly",DATE(IF(MONTH(H3316)&gt;=10,YEAR(H3316)+1,YEAR(H3316)),VLOOKUP(MONTH(H3316),index!$D$2:$G$13,3,0),DAY(H3316)),
IF(E3316="halfyearly",DATE(IF(MONTH(H3316)&gt;=7,YEAR(H3316)+1,YEAR(H3316)),VLOOKUP(MONTH(H3316),index!$D$2:$G$13,4,0),DAY(H3316)),
DATE(YEAR(H3316)+1,MONTH(H3316),DAY(H3316)))))-H3316))+H3316)</f>
        <v/>
      </c>
      <c r="J3316" s="9" t="str">
        <f t="shared" si="328"/>
        <v/>
      </c>
      <c r="K3316" s="11" t="str">
        <f t="shared" si="329"/>
        <v/>
      </c>
      <c r="L3316" s="11" t="str">
        <f t="shared" si="330"/>
        <v/>
      </c>
      <c r="M3316" s="11" t="str">
        <f>IF(A3316="","",VLOOKUP(E3316,index!$A$1:$B$6,2,0)*K3316*G3316)</f>
        <v/>
      </c>
      <c r="N3316" s="11" t="str">
        <f>IF(A3316="","",-PMT(G3316*VLOOKUP(E3316,index!$A$1:$B$6,2,0),C3316,F3316,0,0))</f>
        <v/>
      </c>
      <c r="O3316" s="11" t="str">
        <f t="shared" si="331"/>
        <v/>
      </c>
      <c r="P3316" s="11" t="str">
        <f t="shared" si="326"/>
        <v/>
      </c>
    </row>
    <row r="3317" spans="1:16" x14ac:dyDescent="0.25">
      <c r="A3317" s="9" t="str">
        <f>IF(A3316="","",IF(B3316&lt;C3316,A3316,IF(A3316=MAX('entry data'!$B$8:$B$507),"",A3316+1)))</f>
        <v/>
      </c>
      <c r="B3317" s="9" t="str">
        <f t="shared" si="327"/>
        <v/>
      </c>
      <c r="C3317" s="9" t="str">
        <f>IF(ISERROR(VLOOKUP(A3317,'entry data'!B:G,6,0)),"",VLOOKUP(A3317,'entry data'!B:G,6,0))</f>
        <v/>
      </c>
      <c r="D3317" s="9" t="str">
        <f>IF(ISERROR(VLOOKUP(A3317,'entry data'!B:C,2,0)),"",VLOOKUP(A3317,'entry data'!B:C,2,0))</f>
        <v/>
      </c>
      <c r="E3317" s="9" t="str">
        <f>IF(ISERROR(VLOOKUP(A3317,'entry data'!B:E,4,0)),"",VLOOKUP(A3317,'entry data'!B:E,4,0))</f>
        <v/>
      </c>
      <c r="F3317" s="11" t="str">
        <f>IF(A3317="","",IF(ISERROR(VLOOKUP(A3317,'entry data'!B:F,5,0)),"",VLOOKUP(A3317,'entry data'!B:F,5,0)))</f>
        <v/>
      </c>
      <c r="G3317" s="12" t="str">
        <f>IF(A3317="","",IF(ISERROR(VLOOKUP(A3317,'entry data'!B:I,8,0)),"",VLOOKUP(A3317,'entry data'!B:I,7,0)))</f>
        <v/>
      </c>
      <c r="H3317" s="13" t="str">
        <f>IF(A3317="","",IF(B3317=1,VLOOKUP(A3317,'entry data'!B:D,3,0),I3316))</f>
        <v/>
      </c>
      <c r="I3317" s="14" t="str">
        <f>IF(A3317="","",IF(E3317="weekly",7,IF(E3317="fortnightly",14,IF(E3317="monthly",DATE(IF(MONTH(H3317)=12,YEAR(H3317)+1,YEAR(H3317)),VLOOKUP(MONTH(H3317),index!$D$2:$G$13,2,0),DAY(H3317)),
IF(E3317="quarterly",DATE(IF(MONTH(H3317)&gt;=10,YEAR(H3317)+1,YEAR(H3317)),VLOOKUP(MONTH(H3317),index!$D$2:$G$13,3,0),DAY(H3317)),
IF(E3317="halfyearly",DATE(IF(MONTH(H3317)&gt;=7,YEAR(H3317)+1,YEAR(H3317)),VLOOKUP(MONTH(H3317),index!$D$2:$G$13,4,0),DAY(H3317)),
DATE(YEAR(H3317)+1,MONTH(H3317),DAY(H3317)))))-H3317))+H3317)</f>
        <v/>
      </c>
      <c r="J3317" s="9" t="str">
        <f t="shared" si="328"/>
        <v/>
      </c>
      <c r="K3317" s="11" t="str">
        <f t="shared" si="329"/>
        <v/>
      </c>
      <c r="L3317" s="11" t="str">
        <f t="shared" si="330"/>
        <v/>
      </c>
      <c r="M3317" s="11" t="str">
        <f>IF(A3317="","",VLOOKUP(E3317,index!$A$1:$B$6,2,0)*K3317*G3317)</f>
        <v/>
      </c>
      <c r="N3317" s="11" t="str">
        <f>IF(A3317="","",-PMT(G3317*VLOOKUP(E3317,index!$A$1:$B$6,2,0),C3317,F3317,0,0))</f>
        <v/>
      </c>
      <c r="O3317" s="11" t="str">
        <f t="shared" si="331"/>
        <v/>
      </c>
      <c r="P3317" s="11" t="str">
        <f t="shared" si="326"/>
        <v/>
      </c>
    </row>
    <row r="3318" spans="1:16" x14ac:dyDescent="0.25">
      <c r="A3318" s="9" t="str">
        <f>IF(A3317="","",IF(B3317&lt;C3317,A3317,IF(A3317=MAX('entry data'!$B$8:$B$507),"",A3317+1)))</f>
        <v/>
      </c>
      <c r="B3318" s="9" t="str">
        <f t="shared" si="327"/>
        <v/>
      </c>
      <c r="C3318" s="9" t="str">
        <f>IF(ISERROR(VLOOKUP(A3318,'entry data'!B:G,6,0)),"",VLOOKUP(A3318,'entry data'!B:G,6,0))</f>
        <v/>
      </c>
      <c r="D3318" s="9" t="str">
        <f>IF(ISERROR(VLOOKUP(A3318,'entry data'!B:C,2,0)),"",VLOOKUP(A3318,'entry data'!B:C,2,0))</f>
        <v/>
      </c>
      <c r="E3318" s="9" t="str">
        <f>IF(ISERROR(VLOOKUP(A3318,'entry data'!B:E,4,0)),"",VLOOKUP(A3318,'entry data'!B:E,4,0))</f>
        <v/>
      </c>
      <c r="F3318" s="11" t="str">
        <f>IF(A3318="","",IF(ISERROR(VLOOKUP(A3318,'entry data'!B:F,5,0)),"",VLOOKUP(A3318,'entry data'!B:F,5,0)))</f>
        <v/>
      </c>
      <c r="G3318" s="12" t="str">
        <f>IF(A3318="","",IF(ISERROR(VLOOKUP(A3318,'entry data'!B:I,8,0)),"",VLOOKUP(A3318,'entry data'!B:I,7,0)))</f>
        <v/>
      </c>
      <c r="H3318" s="13" t="str">
        <f>IF(A3318="","",IF(B3318=1,VLOOKUP(A3318,'entry data'!B:D,3,0),I3317))</f>
        <v/>
      </c>
      <c r="I3318" s="14" t="str">
        <f>IF(A3318="","",IF(E3318="weekly",7,IF(E3318="fortnightly",14,IF(E3318="monthly",DATE(IF(MONTH(H3318)=12,YEAR(H3318)+1,YEAR(H3318)),VLOOKUP(MONTH(H3318),index!$D$2:$G$13,2,0),DAY(H3318)),
IF(E3318="quarterly",DATE(IF(MONTH(H3318)&gt;=10,YEAR(H3318)+1,YEAR(H3318)),VLOOKUP(MONTH(H3318),index!$D$2:$G$13,3,0),DAY(H3318)),
IF(E3318="halfyearly",DATE(IF(MONTH(H3318)&gt;=7,YEAR(H3318)+1,YEAR(H3318)),VLOOKUP(MONTH(H3318),index!$D$2:$G$13,4,0),DAY(H3318)),
DATE(YEAR(H3318)+1,MONTH(H3318),DAY(H3318)))))-H3318))+H3318)</f>
        <v/>
      </c>
      <c r="J3318" s="9" t="str">
        <f t="shared" si="328"/>
        <v/>
      </c>
      <c r="K3318" s="11" t="str">
        <f t="shared" si="329"/>
        <v/>
      </c>
      <c r="L3318" s="11" t="str">
        <f t="shared" si="330"/>
        <v/>
      </c>
      <c r="M3318" s="11" t="str">
        <f>IF(A3318="","",VLOOKUP(E3318,index!$A$1:$B$6,2,0)*K3318*G3318)</f>
        <v/>
      </c>
      <c r="N3318" s="11" t="str">
        <f>IF(A3318="","",-PMT(G3318*VLOOKUP(E3318,index!$A$1:$B$6,2,0),C3318,F3318,0,0))</f>
        <v/>
      </c>
      <c r="O3318" s="11" t="str">
        <f t="shared" si="331"/>
        <v/>
      </c>
      <c r="P3318" s="11" t="str">
        <f t="shared" si="326"/>
        <v/>
      </c>
    </row>
    <row r="3319" spans="1:16" x14ac:dyDescent="0.25">
      <c r="A3319" s="9" t="str">
        <f>IF(A3318="","",IF(B3318&lt;C3318,A3318,IF(A3318=MAX('entry data'!$B$8:$B$507),"",A3318+1)))</f>
        <v/>
      </c>
      <c r="B3319" s="9" t="str">
        <f t="shared" si="327"/>
        <v/>
      </c>
      <c r="C3319" s="9" t="str">
        <f>IF(ISERROR(VLOOKUP(A3319,'entry data'!B:G,6,0)),"",VLOOKUP(A3319,'entry data'!B:G,6,0))</f>
        <v/>
      </c>
      <c r="D3319" s="9" t="str">
        <f>IF(ISERROR(VLOOKUP(A3319,'entry data'!B:C,2,0)),"",VLOOKUP(A3319,'entry data'!B:C,2,0))</f>
        <v/>
      </c>
      <c r="E3319" s="9" t="str">
        <f>IF(ISERROR(VLOOKUP(A3319,'entry data'!B:E,4,0)),"",VLOOKUP(A3319,'entry data'!B:E,4,0))</f>
        <v/>
      </c>
      <c r="F3319" s="11" t="str">
        <f>IF(A3319="","",IF(ISERROR(VLOOKUP(A3319,'entry data'!B:F,5,0)),"",VLOOKUP(A3319,'entry data'!B:F,5,0)))</f>
        <v/>
      </c>
      <c r="G3319" s="12" t="str">
        <f>IF(A3319="","",IF(ISERROR(VLOOKUP(A3319,'entry data'!B:I,8,0)),"",VLOOKUP(A3319,'entry data'!B:I,7,0)))</f>
        <v/>
      </c>
      <c r="H3319" s="13" t="str">
        <f>IF(A3319="","",IF(B3319=1,VLOOKUP(A3319,'entry data'!B:D,3,0),I3318))</f>
        <v/>
      </c>
      <c r="I3319" s="14" t="str">
        <f>IF(A3319="","",IF(E3319="weekly",7,IF(E3319="fortnightly",14,IF(E3319="monthly",DATE(IF(MONTH(H3319)=12,YEAR(H3319)+1,YEAR(H3319)),VLOOKUP(MONTH(H3319),index!$D$2:$G$13,2,0),DAY(H3319)),
IF(E3319="quarterly",DATE(IF(MONTH(H3319)&gt;=10,YEAR(H3319)+1,YEAR(H3319)),VLOOKUP(MONTH(H3319),index!$D$2:$G$13,3,0),DAY(H3319)),
IF(E3319="halfyearly",DATE(IF(MONTH(H3319)&gt;=7,YEAR(H3319)+1,YEAR(H3319)),VLOOKUP(MONTH(H3319),index!$D$2:$G$13,4,0),DAY(H3319)),
DATE(YEAR(H3319)+1,MONTH(H3319),DAY(H3319)))))-H3319))+H3319)</f>
        <v/>
      </c>
      <c r="J3319" s="9" t="str">
        <f t="shared" si="328"/>
        <v/>
      </c>
      <c r="K3319" s="11" t="str">
        <f t="shared" si="329"/>
        <v/>
      </c>
      <c r="L3319" s="11" t="str">
        <f t="shared" si="330"/>
        <v/>
      </c>
      <c r="M3319" s="11" t="str">
        <f>IF(A3319="","",VLOOKUP(E3319,index!$A$1:$B$6,2,0)*K3319*G3319)</f>
        <v/>
      </c>
      <c r="N3319" s="11" t="str">
        <f>IF(A3319="","",-PMT(G3319*VLOOKUP(E3319,index!$A$1:$B$6,2,0),C3319,F3319,0,0))</f>
        <v/>
      </c>
      <c r="O3319" s="11" t="str">
        <f t="shared" si="331"/>
        <v/>
      </c>
      <c r="P3319" s="11" t="str">
        <f t="shared" si="326"/>
        <v/>
      </c>
    </row>
    <row r="3320" spans="1:16" x14ac:dyDescent="0.25">
      <c r="A3320" s="9" t="str">
        <f>IF(A3319="","",IF(B3319&lt;C3319,A3319,IF(A3319=MAX('entry data'!$B$8:$B$507),"",A3319+1)))</f>
        <v/>
      </c>
      <c r="B3320" s="9" t="str">
        <f t="shared" si="327"/>
        <v/>
      </c>
      <c r="C3320" s="9" t="str">
        <f>IF(ISERROR(VLOOKUP(A3320,'entry data'!B:G,6,0)),"",VLOOKUP(A3320,'entry data'!B:G,6,0))</f>
        <v/>
      </c>
      <c r="D3320" s="9" t="str">
        <f>IF(ISERROR(VLOOKUP(A3320,'entry data'!B:C,2,0)),"",VLOOKUP(A3320,'entry data'!B:C,2,0))</f>
        <v/>
      </c>
      <c r="E3320" s="9" t="str">
        <f>IF(ISERROR(VLOOKUP(A3320,'entry data'!B:E,4,0)),"",VLOOKUP(A3320,'entry data'!B:E,4,0))</f>
        <v/>
      </c>
      <c r="F3320" s="11" t="str">
        <f>IF(A3320="","",IF(ISERROR(VLOOKUP(A3320,'entry data'!B:F,5,0)),"",VLOOKUP(A3320,'entry data'!B:F,5,0)))</f>
        <v/>
      </c>
      <c r="G3320" s="12" t="str">
        <f>IF(A3320="","",IF(ISERROR(VLOOKUP(A3320,'entry data'!B:I,8,0)),"",VLOOKUP(A3320,'entry data'!B:I,7,0)))</f>
        <v/>
      </c>
      <c r="H3320" s="13" t="str">
        <f>IF(A3320="","",IF(B3320=1,VLOOKUP(A3320,'entry data'!B:D,3,0),I3319))</f>
        <v/>
      </c>
      <c r="I3320" s="14" t="str">
        <f>IF(A3320="","",IF(E3320="weekly",7,IF(E3320="fortnightly",14,IF(E3320="monthly",DATE(IF(MONTH(H3320)=12,YEAR(H3320)+1,YEAR(H3320)),VLOOKUP(MONTH(H3320),index!$D$2:$G$13,2,0),DAY(H3320)),
IF(E3320="quarterly",DATE(IF(MONTH(H3320)&gt;=10,YEAR(H3320)+1,YEAR(H3320)),VLOOKUP(MONTH(H3320),index!$D$2:$G$13,3,0),DAY(H3320)),
IF(E3320="halfyearly",DATE(IF(MONTH(H3320)&gt;=7,YEAR(H3320)+1,YEAR(H3320)),VLOOKUP(MONTH(H3320),index!$D$2:$G$13,4,0),DAY(H3320)),
DATE(YEAR(H3320)+1,MONTH(H3320),DAY(H3320)))))-H3320))+H3320)</f>
        <v/>
      </c>
      <c r="J3320" s="9" t="str">
        <f t="shared" si="328"/>
        <v/>
      </c>
      <c r="K3320" s="11" t="str">
        <f t="shared" si="329"/>
        <v/>
      </c>
      <c r="L3320" s="11" t="str">
        <f t="shared" si="330"/>
        <v/>
      </c>
      <c r="M3320" s="11" t="str">
        <f>IF(A3320="","",VLOOKUP(E3320,index!$A$1:$B$6,2,0)*K3320*G3320)</f>
        <v/>
      </c>
      <c r="N3320" s="11" t="str">
        <f>IF(A3320="","",-PMT(G3320*VLOOKUP(E3320,index!$A$1:$B$6,2,0),C3320,F3320,0,0))</f>
        <v/>
      </c>
      <c r="O3320" s="11" t="str">
        <f t="shared" si="331"/>
        <v/>
      </c>
      <c r="P3320" s="11" t="str">
        <f t="shared" si="326"/>
        <v/>
      </c>
    </row>
    <row r="3321" spans="1:16" x14ac:dyDescent="0.25">
      <c r="A3321" s="9" t="str">
        <f>IF(A3320="","",IF(B3320&lt;C3320,A3320,IF(A3320=MAX('entry data'!$B$8:$B$507),"",A3320+1)))</f>
        <v/>
      </c>
      <c r="B3321" s="9" t="str">
        <f t="shared" si="327"/>
        <v/>
      </c>
      <c r="C3321" s="9" t="str">
        <f>IF(ISERROR(VLOOKUP(A3321,'entry data'!B:G,6,0)),"",VLOOKUP(A3321,'entry data'!B:G,6,0))</f>
        <v/>
      </c>
      <c r="D3321" s="9" t="str">
        <f>IF(ISERROR(VLOOKUP(A3321,'entry data'!B:C,2,0)),"",VLOOKUP(A3321,'entry data'!B:C,2,0))</f>
        <v/>
      </c>
      <c r="E3321" s="9" t="str">
        <f>IF(ISERROR(VLOOKUP(A3321,'entry data'!B:E,4,0)),"",VLOOKUP(A3321,'entry data'!B:E,4,0))</f>
        <v/>
      </c>
      <c r="F3321" s="11" t="str">
        <f>IF(A3321="","",IF(ISERROR(VLOOKUP(A3321,'entry data'!B:F,5,0)),"",VLOOKUP(A3321,'entry data'!B:F,5,0)))</f>
        <v/>
      </c>
      <c r="G3321" s="12" t="str">
        <f>IF(A3321="","",IF(ISERROR(VLOOKUP(A3321,'entry data'!B:I,8,0)),"",VLOOKUP(A3321,'entry data'!B:I,7,0)))</f>
        <v/>
      </c>
      <c r="H3321" s="13" t="str">
        <f>IF(A3321="","",IF(B3321=1,VLOOKUP(A3321,'entry data'!B:D,3,0),I3320))</f>
        <v/>
      </c>
      <c r="I3321" s="14" t="str">
        <f>IF(A3321="","",IF(E3321="weekly",7,IF(E3321="fortnightly",14,IF(E3321="monthly",DATE(IF(MONTH(H3321)=12,YEAR(H3321)+1,YEAR(H3321)),VLOOKUP(MONTH(H3321),index!$D$2:$G$13,2,0),DAY(H3321)),
IF(E3321="quarterly",DATE(IF(MONTH(H3321)&gt;=10,YEAR(H3321)+1,YEAR(H3321)),VLOOKUP(MONTH(H3321),index!$D$2:$G$13,3,0),DAY(H3321)),
IF(E3321="halfyearly",DATE(IF(MONTH(H3321)&gt;=7,YEAR(H3321)+1,YEAR(H3321)),VLOOKUP(MONTH(H3321),index!$D$2:$G$13,4,0),DAY(H3321)),
DATE(YEAR(H3321)+1,MONTH(H3321),DAY(H3321)))))-H3321))+H3321)</f>
        <v/>
      </c>
      <c r="J3321" s="9" t="str">
        <f t="shared" si="328"/>
        <v/>
      </c>
      <c r="K3321" s="11" t="str">
        <f t="shared" si="329"/>
        <v/>
      </c>
      <c r="L3321" s="11" t="str">
        <f t="shared" si="330"/>
        <v/>
      </c>
      <c r="M3321" s="11" t="str">
        <f>IF(A3321="","",VLOOKUP(E3321,index!$A$1:$B$6,2,0)*K3321*G3321)</f>
        <v/>
      </c>
      <c r="N3321" s="11" t="str">
        <f>IF(A3321="","",-PMT(G3321*VLOOKUP(E3321,index!$A$1:$B$6,2,0),C3321,F3321,0,0))</f>
        <v/>
      </c>
      <c r="O3321" s="11" t="str">
        <f t="shared" si="331"/>
        <v/>
      </c>
      <c r="P3321" s="11" t="str">
        <f t="shared" si="326"/>
        <v/>
      </c>
    </row>
    <row r="3322" spans="1:16" x14ac:dyDescent="0.25">
      <c r="A3322" s="9" t="str">
        <f>IF(A3321="","",IF(B3321&lt;C3321,A3321,IF(A3321=MAX('entry data'!$B$8:$B$507),"",A3321+1)))</f>
        <v/>
      </c>
      <c r="B3322" s="9" t="str">
        <f t="shared" si="327"/>
        <v/>
      </c>
      <c r="C3322" s="9" t="str">
        <f>IF(ISERROR(VLOOKUP(A3322,'entry data'!B:G,6,0)),"",VLOOKUP(A3322,'entry data'!B:G,6,0))</f>
        <v/>
      </c>
      <c r="D3322" s="9" t="str">
        <f>IF(ISERROR(VLOOKUP(A3322,'entry data'!B:C,2,0)),"",VLOOKUP(A3322,'entry data'!B:C,2,0))</f>
        <v/>
      </c>
      <c r="E3322" s="9" t="str">
        <f>IF(ISERROR(VLOOKUP(A3322,'entry data'!B:E,4,0)),"",VLOOKUP(A3322,'entry data'!B:E,4,0))</f>
        <v/>
      </c>
      <c r="F3322" s="11" t="str">
        <f>IF(A3322="","",IF(ISERROR(VLOOKUP(A3322,'entry data'!B:F,5,0)),"",VLOOKUP(A3322,'entry data'!B:F,5,0)))</f>
        <v/>
      </c>
      <c r="G3322" s="12" t="str">
        <f>IF(A3322="","",IF(ISERROR(VLOOKUP(A3322,'entry data'!B:I,8,0)),"",VLOOKUP(A3322,'entry data'!B:I,7,0)))</f>
        <v/>
      </c>
      <c r="H3322" s="13" t="str">
        <f>IF(A3322="","",IF(B3322=1,VLOOKUP(A3322,'entry data'!B:D,3,0),I3321))</f>
        <v/>
      </c>
      <c r="I3322" s="14" t="str">
        <f>IF(A3322="","",IF(E3322="weekly",7,IF(E3322="fortnightly",14,IF(E3322="monthly",DATE(IF(MONTH(H3322)=12,YEAR(H3322)+1,YEAR(H3322)),VLOOKUP(MONTH(H3322),index!$D$2:$G$13,2,0),DAY(H3322)),
IF(E3322="quarterly",DATE(IF(MONTH(H3322)&gt;=10,YEAR(H3322)+1,YEAR(H3322)),VLOOKUP(MONTH(H3322),index!$D$2:$G$13,3,0),DAY(H3322)),
IF(E3322="halfyearly",DATE(IF(MONTH(H3322)&gt;=7,YEAR(H3322)+1,YEAR(H3322)),VLOOKUP(MONTH(H3322),index!$D$2:$G$13,4,0),DAY(H3322)),
DATE(YEAR(H3322)+1,MONTH(H3322),DAY(H3322)))))-H3322))+H3322)</f>
        <v/>
      </c>
      <c r="J3322" s="9" t="str">
        <f t="shared" si="328"/>
        <v/>
      </c>
      <c r="K3322" s="11" t="str">
        <f t="shared" si="329"/>
        <v/>
      </c>
      <c r="L3322" s="11" t="str">
        <f t="shared" si="330"/>
        <v/>
      </c>
      <c r="M3322" s="11" t="str">
        <f>IF(A3322="","",VLOOKUP(E3322,index!$A$1:$B$6,2,0)*K3322*G3322)</f>
        <v/>
      </c>
      <c r="N3322" s="11" t="str">
        <f>IF(A3322="","",-PMT(G3322*VLOOKUP(E3322,index!$A$1:$B$6,2,0),C3322,F3322,0,0))</f>
        <v/>
      </c>
      <c r="O3322" s="11" t="str">
        <f t="shared" si="331"/>
        <v/>
      </c>
      <c r="P3322" s="11" t="str">
        <f t="shared" si="326"/>
        <v/>
      </c>
    </row>
    <row r="3323" spans="1:16" x14ac:dyDescent="0.25">
      <c r="A3323" s="9" t="str">
        <f>IF(A3322="","",IF(B3322&lt;C3322,A3322,IF(A3322=MAX('entry data'!$B$8:$B$507),"",A3322+1)))</f>
        <v/>
      </c>
      <c r="B3323" s="9" t="str">
        <f t="shared" si="327"/>
        <v/>
      </c>
      <c r="C3323" s="9" t="str">
        <f>IF(ISERROR(VLOOKUP(A3323,'entry data'!B:G,6,0)),"",VLOOKUP(A3323,'entry data'!B:G,6,0))</f>
        <v/>
      </c>
      <c r="D3323" s="9" t="str">
        <f>IF(ISERROR(VLOOKUP(A3323,'entry data'!B:C,2,0)),"",VLOOKUP(A3323,'entry data'!B:C,2,0))</f>
        <v/>
      </c>
      <c r="E3323" s="9" t="str">
        <f>IF(ISERROR(VLOOKUP(A3323,'entry data'!B:E,4,0)),"",VLOOKUP(A3323,'entry data'!B:E,4,0))</f>
        <v/>
      </c>
      <c r="F3323" s="11" t="str">
        <f>IF(A3323="","",IF(ISERROR(VLOOKUP(A3323,'entry data'!B:F,5,0)),"",VLOOKUP(A3323,'entry data'!B:F,5,0)))</f>
        <v/>
      </c>
      <c r="G3323" s="12" t="str">
        <f>IF(A3323="","",IF(ISERROR(VLOOKUP(A3323,'entry data'!B:I,8,0)),"",VLOOKUP(A3323,'entry data'!B:I,7,0)))</f>
        <v/>
      </c>
      <c r="H3323" s="13" t="str">
        <f>IF(A3323="","",IF(B3323=1,VLOOKUP(A3323,'entry data'!B:D,3,0),I3322))</f>
        <v/>
      </c>
      <c r="I3323" s="14" t="str">
        <f>IF(A3323="","",IF(E3323="weekly",7,IF(E3323="fortnightly",14,IF(E3323="monthly",DATE(IF(MONTH(H3323)=12,YEAR(H3323)+1,YEAR(H3323)),VLOOKUP(MONTH(H3323),index!$D$2:$G$13,2,0),DAY(H3323)),
IF(E3323="quarterly",DATE(IF(MONTH(H3323)&gt;=10,YEAR(H3323)+1,YEAR(H3323)),VLOOKUP(MONTH(H3323),index!$D$2:$G$13,3,0),DAY(H3323)),
IF(E3323="halfyearly",DATE(IF(MONTH(H3323)&gt;=7,YEAR(H3323)+1,YEAR(H3323)),VLOOKUP(MONTH(H3323),index!$D$2:$G$13,4,0),DAY(H3323)),
DATE(YEAR(H3323)+1,MONTH(H3323),DAY(H3323)))))-H3323))+H3323)</f>
        <v/>
      </c>
      <c r="J3323" s="9" t="str">
        <f t="shared" si="328"/>
        <v/>
      </c>
      <c r="K3323" s="11" t="str">
        <f t="shared" si="329"/>
        <v/>
      </c>
      <c r="L3323" s="11" t="str">
        <f t="shared" si="330"/>
        <v/>
      </c>
      <c r="M3323" s="11" t="str">
        <f>IF(A3323="","",VLOOKUP(E3323,index!$A$1:$B$6,2,0)*K3323*G3323)</f>
        <v/>
      </c>
      <c r="N3323" s="11" t="str">
        <f>IF(A3323="","",-PMT(G3323*VLOOKUP(E3323,index!$A$1:$B$6,2,0),C3323,F3323,0,0))</f>
        <v/>
      </c>
      <c r="O3323" s="11" t="str">
        <f t="shared" si="331"/>
        <v/>
      </c>
      <c r="P3323" s="11" t="str">
        <f t="shared" si="326"/>
        <v/>
      </c>
    </row>
    <row r="3324" spans="1:16" x14ac:dyDescent="0.25">
      <c r="A3324" s="9" t="str">
        <f>IF(A3323="","",IF(B3323&lt;C3323,A3323,IF(A3323=MAX('entry data'!$B$8:$B$507),"",A3323+1)))</f>
        <v/>
      </c>
      <c r="B3324" s="9" t="str">
        <f t="shared" si="327"/>
        <v/>
      </c>
      <c r="C3324" s="9" t="str">
        <f>IF(ISERROR(VLOOKUP(A3324,'entry data'!B:G,6,0)),"",VLOOKUP(A3324,'entry data'!B:G,6,0))</f>
        <v/>
      </c>
      <c r="D3324" s="9" t="str">
        <f>IF(ISERROR(VLOOKUP(A3324,'entry data'!B:C,2,0)),"",VLOOKUP(A3324,'entry data'!B:C,2,0))</f>
        <v/>
      </c>
      <c r="E3324" s="9" t="str">
        <f>IF(ISERROR(VLOOKUP(A3324,'entry data'!B:E,4,0)),"",VLOOKUP(A3324,'entry data'!B:E,4,0))</f>
        <v/>
      </c>
      <c r="F3324" s="11" t="str">
        <f>IF(A3324="","",IF(ISERROR(VLOOKUP(A3324,'entry data'!B:F,5,0)),"",VLOOKUP(A3324,'entry data'!B:F,5,0)))</f>
        <v/>
      </c>
      <c r="G3324" s="12" t="str">
        <f>IF(A3324="","",IF(ISERROR(VLOOKUP(A3324,'entry data'!B:I,8,0)),"",VLOOKUP(A3324,'entry data'!B:I,7,0)))</f>
        <v/>
      </c>
      <c r="H3324" s="13" t="str">
        <f>IF(A3324="","",IF(B3324=1,VLOOKUP(A3324,'entry data'!B:D,3,0),I3323))</f>
        <v/>
      </c>
      <c r="I3324" s="14" t="str">
        <f>IF(A3324="","",IF(E3324="weekly",7,IF(E3324="fortnightly",14,IF(E3324="monthly",DATE(IF(MONTH(H3324)=12,YEAR(H3324)+1,YEAR(H3324)),VLOOKUP(MONTH(H3324),index!$D$2:$G$13,2,0),DAY(H3324)),
IF(E3324="quarterly",DATE(IF(MONTH(H3324)&gt;=10,YEAR(H3324)+1,YEAR(H3324)),VLOOKUP(MONTH(H3324),index!$D$2:$G$13,3,0),DAY(H3324)),
IF(E3324="halfyearly",DATE(IF(MONTH(H3324)&gt;=7,YEAR(H3324)+1,YEAR(H3324)),VLOOKUP(MONTH(H3324),index!$D$2:$G$13,4,0),DAY(H3324)),
DATE(YEAR(H3324)+1,MONTH(H3324),DAY(H3324)))))-H3324))+H3324)</f>
        <v/>
      </c>
      <c r="J3324" s="9" t="str">
        <f t="shared" si="328"/>
        <v/>
      </c>
      <c r="K3324" s="11" t="str">
        <f t="shared" si="329"/>
        <v/>
      </c>
      <c r="L3324" s="11" t="str">
        <f t="shared" si="330"/>
        <v/>
      </c>
      <c r="M3324" s="11" t="str">
        <f>IF(A3324="","",VLOOKUP(E3324,index!$A$1:$B$6,2,0)*K3324*G3324)</f>
        <v/>
      </c>
      <c r="N3324" s="11" t="str">
        <f>IF(A3324="","",-PMT(G3324*VLOOKUP(E3324,index!$A$1:$B$6,2,0),C3324,F3324,0,0))</f>
        <v/>
      </c>
      <c r="O3324" s="11" t="str">
        <f t="shared" si="331"/>
        <v/>
      </c>
      <c r="P3324" s="11" t="str">
        <f t="shared" si="326"/>
        <v/>
      </c>
    </row>
    <row r="3325" spans="1:16" x14ac:dyDescent="0.25">
      <c r="A3325" s="9" t="str">
        <f>IF(A3324="","",IF(B3324&lt;C3324,A3324,IF(A3324=MAX('entry data'!$B$8:$B$507),"",A3324+1)))</f>
        <v/>
      </c>
      <c r="B3325" s="9" t="str">
        <f t="shared" si="327"/>
        <v/>
      </c>
      <c r="C3325" s="9" t="str">
        <f>IF(ISERROR(VLOOKUP(A3325,'entry data'!B:G,6,0)),"",VLOOKUP(A3325,'entry data'!B:G,6,0))</f>
        <v/>
      </c>
      <c r="D3325" s="9" t="str">
        <f>IF(ISERROR(VLOOKUP(A3325,'entry data'!B:C,2,0)),"",VLOOKUP(A3325,'entry data'!B:C,2,0))</f>
        <v/>
      </c>
      <c r="E3325" s="9" t="str">
        <f>IF(ISERROR(VLOOKUP(A3325,'entry data'!B:E,4,0)),"",VLOOKUP(A3325,'entry data'!B:E,4,0))</f>
        <v/>
      </c>
      <c r="F3325" s="11" t="str">
        <f>IF(A3325="","",IF(ISERROR(VLOOKUP(A3325,'entry data'!B:F,5,0)),"",VLOOKUP(A3325,'entry data'!B:F,5,0)))</f>
        <v/>
      </c>
      <c r="G3325" s="12" t="str">
        <f>IF(A3325="","",IF(ISERROR(VLOOKUP(A3325,'entry data'!B:I,8,0)),"",VLOOKUP(A3325,'entry data'!B:I,7,0)))</f>
        <v/>
      </c>
      <c r="H3325" s="13" t="str">
        <f>IF(A3325="","",IF(B3325=1,VLOOKUP(A3325,'entry data'!B:D,3,0),I3324))</f>
        <v/>
      </c>
      <c r="I3325" s="14" t="str">
        <f>IF(A3325="","",IF(E3325="weekly",7,IF(E3325="fortnightly",14,IF(E3325="monthly",DATE(IF(MONTH(H3325)=12,YEAR(H3325)+1,YEAR(H3325)),VLOOKUP(MONTH(H3325),index!$D$2:$G$13,2,0),DAY(H3325)),
IF(E3325="quarterly",DATE(IF(MONTH(H3325)&gt;=10,YEAR(H3325)+1,YEAR(H3325)),VLOOKUP(MONTH(H3325),index!$D$2:$G$13,3,0),DAY(H3325)),
IF(E3325="halfyearly",DATE(IF(MONTH(H3325)&gt;=7,YEAR(H3325)+1,YEAR(H3325)),VLOOKUP(MONTH(H3325),index!$D$2:$G$13,4,0),DAY(H3325)),
DATE(YEAR(H3325)+1,MONTH(H3325),DAY(H3325)))))-H3325))+H3325)</f>
        <v/>
      </c>
      <c r="J3325" s="9" t="str">
        <f t="shared" si="328"/>
        <v/>
      </c>
      <c r="K3325" s="11" t="str">
        <f t="shared" si="329"/>
        <v/>
      </c>
      <c r="L3325" s="11" t="str">
        <f t="shared" si="330"/>
        <v/>
      </c>
      <c r="M3325" s="11" t="str">
        <f>IF(A3325="","",VLOOKUP(E3325,index!$A$1:$B$6,2,0)*K3325*G3325)</f>
        <v/>
      </c>
      <c r="N3325" s="11" t="str">
        <f>IF(A3325="","",-PMT(G3325*VLOOKUP(E3325,index!$A$1:$B$6,2,0),C3325,F3325,0,0))</f>
        <v/>
      </c>
      <c r="O3325" s="11" t="str">
        <f t="shared" si="331"/>
        <v/>
      </c>
      <c r="P3325" s="11" t="str">
        <f t="shared" si="326"/>
        <v/>
      </c>
    </row>
    <row r="3326" spans="1:16" x14ac:dyDescent="0.25">
      <c r="A3326" s="9" t="str">
        <f>IF(A3325="","",IF(B3325&lt;C3325,A3325,IF(A3325=MAX('entry data'!$B$8:$B$507),"",A3325+1)))</f>
        <v/>
      </c>
      <c r="B3326" s="9" t="str">
        <f t="shared" si="327"/>
        <v/>
      </c>
      <c r="C3326" s="9" t="str">
        <f>IF(ISERROR(VLOOKUP(A3326,'entry data'!B:G,6,0)),"",VLOOKUP(A3326,'entry data'!B:G,6,0))</f>
        <v/>
      </c>
      <c r="D3326" s="9" t="str">
        <f>IF(ISERROR(VLOOKUP(A3326,'entry data'!B:C,2,0)),"",VLOOKUP(A3326,'entry data'!B:C,2,0))</f>
        <v/>
      </c>
      <c r="E3326" s="9" t="str">
        <f>IF(ISERROR(VLOOKUP(A3326,'entry data'!B:E,4,0)),"",VLOOKUP(A3326,'entry data'!B:E,4,0))</f>
        <v/>
      </c>
      <c r="F3326" s="11" t="str">
        <f>IF(A3326="","",IF(ISERROR(VLOOKUP(A3326,'entry data'!B:F,5,0)),"",VLOOKUP(A3326,'entry data'!B:F,5,0)))</f>
        <v/>
      </c>
      <c r="G3326" s="12" t="str">
        <f>IF(A3326="","",IF(ISERROR(VLOOKUP(A3326,'entry data'!B:I,8,0)),"",VLOOKUP(A3326,'entry data'!B:I,7,0)))</f>
        <v/>
      </c>
      <c r="H3326" s="13" t="str">
        <f>IF(A3326="","",IF(B3326=1,VLOOKUP(A3326,'entry data'!B:D,3,0),I3325))</f>
        <v/>
      </c>
      <c r="I3326" s="14" t="str">
        <f>IF(A3326="","",IF(E3326="weekly",7,IF(E3326="fortnightly",14,IF(E3326="monthly",DATE(IF(MONTH(H3326)=12,YEAR(H3326)+1,YEAR(H3326)),VLOOKUP(MONTH(H3326),index!$D$2:$G$13,2,0),DAY(H3326)),
IF(E3326="quarterly",DATE(IF(MONTH(H3326)&gt;=10,YEAR(H3326)+1,YEAR(H3326)),VLOOKUP(MONTH(H3326),index!$D$2:$G$13,3,0),DAY(H3326)),
IF(E3326="halfyearly",DATE(IF(MONTH(H3326)&gt;=7,YEAR(H3326)+1,YEAR(H3326)),VLOOKUP(MONTH(H3326),index!$D$2:$G$13,4,0),DAY(H3326)),
DATE(YEAR(H3326)+1,MONTH(H3326),DAY(H3326)))))-H3326))+H3326)</f>
        <v/>
      </c>
      <c r="J3326" s="9" t="str">
        <f t="shared" si="328"/>
        <v/>
      </c>
      <c r="K3326" s="11" t="str">
        <f t="shared" si="329"/>
        <v/>
      </c>
      <c r="L3326" s="11" t="str">
        <f t="shared" si="330"/>
        <v/>
      </c>
      <c r="M3326" s="11" t="str">
        <f>IF(A3326="","",VLOOKUP(E3326,index!$A$1:$B$6,2,0)*K3326*G3326)</f>
        <v/>
      </c>
      <c r="N3326" s="11" t="str">
        <f>IF(A3326="","",-PMT(G3326*VLOOKUP(E3326,index!$A$1:$B$6,2,0),C3326,F3326,0,0))</f>
        <v/>
      </c>
      <c r="O3326" s="11" t="str">
        <f t="shared" si="331"/>
        <v/>
      </c>
      <c r="P3326" s="11" t="str">
        <f t="shared" si="326"/>
        <v/>
      </c>
    </row>
    <row r="3327" spans="1:16" x14ac:dyDescent="0.25">
      <c r="A3327" s="9" t="str">
        <f>IF(A3326="","",IF(B3326&lt;C3326,A3326,IF(A3326=MAX('entry data'!$B$8:$B$507),"",A3326+1)))</f>
        <v/>
      </c>
      <c r="B3327" s="9" t="str">
        <f t="shared" si="327"/>
        <v/>
      </c>
      <c r="C3327" s="9" t="str">
        <f>IF(ISERROR(VLOOKUP(A3327,'entry data'!B:G,6,0)),"",VLOOKUP(A3327,'entry data'!B:G,6,0))</f>
        <v/>
      </c>
      <c r="D3327" s="9" t="str">
        <f>IF(ISERROR(VLOOKUP(A3327,'entry data'!B:C,2,0)),"",VLOOKUP(A3327,'entry data'!B:C,2,0))</f>
        <v/>
      </c>
      <c r="E3327" s="9" t="str">
        <f>IF(ISERROR(VLOOKUP(A3327,'entry data'!B:E,4,0)),"",VLOOKUP(A3327,'entry data'!B:E,4,0))</f>
        <v/>
      </c>
      <c r="F3327" s="11" t="str">
        <f>IF(A3327="","",IF(ISERROR(VLOOKUP(A3327,'entry data'!B:F,5,0)),"",VLOOKUP(A3327,'entry data'!B:F,5,0)))</f>
        <v/>
      </c>
      <c r="G3327" s="12" t="str">
        <f>IF(A3327="","",IF(ISERROR(VLOOKUP(A3327,'entry data'!B:I,8,0)),"",VLOOKUP(A3327,'entry data'!B:I,7,0)))</f>
        <v/>
      </c>
      <c r="H3327" s="13" t="str">
        <f>IF(A3327="","",IF(B3327=1,VLOOKUP(A3327,'entry data'!B:D,3,0),I3326))</f>
        <v/>
      </c>
      <c r="I3327" s="14" t="str">
        <f>IF(A3327="","",IF(E3327="weekly",7,IF(E3327="fortnightly",14,IF(E3327="monthly",DATE(IF(MONTH(H3327)=12,YEAR(H3327)+1,YEAR(H3327)),VLOOKUP(MONTH(H3327),index!$D$2:$G$13,2,0),DAY(H3327)),
IF(E3327="quarterly",DATE(IF(MONTH(H3327)&gt;=10,YEAR(H3327)+1,YEAR(H3327)),VLOOKUP(MONTH(H3327),index!$D$2:$G$13,3,0),DAY(H3327)),
IF(E3327="halfyearly",DATE(IF(MONTH(H3327)&gt;=7,YEAR(H3327)+1,YEAR(H3327)),VLOOKUP(MONTH(H3327),index!$D$2:$G$13,4,0),DAY(H3327)),
DATE(YEAR(H3327)+1,MONTH(H3327),DAY(H3327)))))-H3327))+H3327)</f>
        <v/>
      </c>
      <c r="J3327" s="9" t="str">
        <f t="shared" si="328"/>
        <v/>
      </c>
      <c r="K3327" s="11" t="str">
        <f t="shared" si="329"/>
        <v/>
      </c>
      <c r="L3327" s="11" t="str">
        <f t="shared" si="330"/>
        <v/>
      </c>
      <c r="M3327" s="11" t="str">
        <f>IF(A3327="","",VLOOKUP(E3327,index!$A$1:$B$6,2,0)*K3327*G3327)</f>
        <v/>
      </c>
      <c r="N3327" s="11" t="str">
        <f>IF(A3327="","",-PMT(G3327*VLOOKUP(E3327,index!$A$1:$B$6,2,0),C3327,F3327,0,0))</f>
        <v/>
      </c>
      <c r="O3327" s="11" t="str">
        <f t="shared" si="331"/>
        <v/>
      </c>
      <c r="P3327" s="11" t="str">
        <f t="shared" si="326"/>
        <v/>
      </c>
    </row>
    <row r="3328" spans="1:16" x14ac:dyDescent="0.25">
      <c r="A3328" s="9" t="str">
        <f>IF(A3327="","",IF(B3327&lt;C3327,A3327,IF(A3327=MAX('entry data'!$B$8:$B$507),"",A3327+1)))</f>
        <v/>
      </c>
      <c r="B3328" s="9" t="str">
        <f t="shared" si="327"/>
        <v/>
      </c>
      <c r="C3328" s="9" t="str">
        <f>IF(ISERROR(VLOOKUP(A3328,'entry data'!B:G,6,0)),"",VLOOKUP(A3328,'entry data'!B:G,6,0))</f>
        <v/>
      </c>
      <c r="D3328" s="9" t="str">
        <f>IF(ISERROR(VLOOKUP(A3328,'entry data'!B:C,2,0)),"",VLOOKUP(A3328,'entry data'!B:C,2,0))</f>
        <v/>
      </c>
      <c r="E3328" s="9" t="str">
        <f>IF(ISERROR(VLOOKUP(A3328,'entry data'!B:E,4,0)),"",VLOOKUP(A3328,'entry data'!B:E,4,0))</f>
        <v/>
      </c>
      <c r="F3328" s="11" t="str">
        <f>IF(A3328="","",IF(ISERROR(VLOOKUP(A3328,'entry data'!B:F,5,0)),"",VLOOKUP(A3328,'entry data'!B:F,5,0)))</f>
        <v/>
      </c>
      <c r="G3328" s="12" t="str">
        <f>IF(A3328="","",IF(ISERROR(VLOOKUP(A3328,'entry data'!B:I,8,0)),"",VLOOKUP(A3328,'entry data'!B:I,7,0)))</f>
        <v/>
      </c>
      <c r="H3328" s="13" t="str">
        <f>IF(A3328="","",IF(B3328=1,VLOOKUP(A3328,'entry data'!B:D,3,0),I3327))</f>
        <v/>
      </c>
      <c r="I3328" s="14" t="str">
        <f>IF(A3328="","",IF(E3328="weekly",7,IF(E3328="fortnightly",14,IF(E3328="monthly",DATE(IF(MONTH(H3328)=12,YEAR(H3328)+1,YEAR(H3328)),VLOOKUP(MONTH(H3328),index!$D$2:$G$13,2,0),DAY(H3328)),
IF(E3328="quarterly",DATE(IF(MONTH(H3328)&gt;=10,YEAR(H3328)+1,YEAR(H3328)),VLOOKUP(MONTH(H3328),index!$D$2:$G$13,3,0),DAY(H3328)),
IF(E3328="halfyearly",DATE(IF(MONTH(H3328)&gt;=7,YEAR(H3328)+1,YEAR(H3328)),VLOOKUP(MONTH(H3328),index!$D$2:$G$13,4,0),DAY(H3328)),
DATE(YEAR(H3328)+1,MONTH(H3328),DAY(H3328)))))-H3328))+H3328)</f>
        <v/>
      </c>
      <c r="J3328" s="9" t="str">
        <f t="shared" si="328"/>
        <v/>
      </c>
      <c r="K3328" s="11" t="str">
        <f t="shared" si="329"/>
        <v/>
      </c>
      <c r="L3328" s="11" t="str">
        <f t="shared" si="330"/>
        <v/>
      </c>
      <c r="M3328" s="11" t="str">
        <f>IF(A3328="","",VLOOKUP(E3328,index!$A$1:$B$6,2,0)*K3328*G3328)</f>
        <v/>
      </c>
      <c r="N3328" s="11" t="str">
        <f>IF(A3328="","",-PMT(G3328*VLOOKUP(E3328,index!$A$1:$B$6,2,0),C3328,F3328,0,0))</f>
        <v/>
      </c>
      <c r="O3328" s="11" t="str">
        <f t="shared" si="331"/>
        <v/>
      </c>
      <c r="P3328" s="11" t="str">
        <f t="shared" si="326"/>
        <v/>
      </c>
    </row>
    <row r="3329" spans="1:16" x14ac:dyDescent="0.25">
      <c r="A3329" s="9" t="str">
        <f>IF(A3328="","",IF(B3328&lt;C3328,A3328,IF(A3328=MAX('entry data'!$B$8:$B$507),"",A3328+1)))</f>
        <v/>
      </c>
      <c r="B3329" s="9" t="str">
        <f t="shared" si="327"/>
        <v/>
      </c>
      <c r="C3329" s="9" t="str">
        <f>IF(ISERROR(VLOOKUP(A3329,'entry data'!B:G,6,0)),"",VLOOKUP(A3329,'entry data'!B:G,6,0))</f>
        <v/>
      </c>
      <c r="D3329" s="9" t="str">
        <f>IF(ISERROR(VLOOKUP(A3329,'entry data'!B:C,2,0)),"",VLOOKUP(A3329,'entry data'!B:C,2,0))</f>
        <v/>
      </c>
      <c r="E3329" s="9" t="str">
        <f>IF(ISERROR(VLOOKUP(A3329,'entry data'!B:E,4,0)),"",VLOOKUP(A3329,'entry data'!B:E,4,0))</f>
        <v/>
      </c>
      <c r="F3329" s="11" t="str">
        <f>IF(A3329="","",IF(ISERROR(VLOOKUP(A3329,'entry data'!B:F,5,0)),"",VLOOKUP(A3329,'entry data'!B:F,5,0)))</f>
        <v/>
      </c>
      <c r="G3329" s="12" t="str">
        <f>IF(A3329="","",IF(ISERROR(VLOOKUP(A3329,'entry data'!B:I,8,0)),"",VLOOKUP(A3329,'entry data'!B:I,7,0)))</f>
        <v/>
      </c>
      <c r="H3329" s="13" t="str">
        <f>IF(A3329="","",IF(B3329=1,VLOOKUP(A3329,'entry data'!B:D,3,0),I3328))</f>
        <v/>
      </c>
      <c r="I3329" s="14" t="str">
        <f>IF(A3329="","",IF(E3329="weekly",7,IF(E3329="fortnightly",14,IF(E3329="monthly",DATE(IF(MONTH(H3329)=12,YEAR(H3329)+1,YEAR(H3329)),VLOOKUP(MONTH(H3329),index!$D$2:$G$13,2,0),DAY(H3329)),
IF(E3329="quarterly",DATE(IF(MONTH(H3329)&gt;=10,YEAR(H3329)+1,YEAR(H3329)),VLOOKUP(MONTH(H3329),index!$D$2:$G$13,3,0),DAY(H3329)),
IF(E3329="halfyearly",DATE(IF(MONTH(H3329)&gt;=7,YEAR(H3329)+1,YEAR(H3329)),VLOOKUP(MONTH(H3329),index!$D$2:$G$13,4,0),DAY(H3329)),
DATE(YEAR(H3329)+1,MONTH(H3329),DAY(H3329)))))-H3329))+H3329)</f>
        <v/>
      </c>
      <c r="J3329" s="9" t="str">
        <f t="shared" si="328"/>
        <v/>
      </c>
      <c r="K3329" s="11" t="str">
        <f t="shared" si="329"/>
        <v/>
      </c>
      <c r="L3329" s="11" t="str">
        <f t="shared" si="330"/>
        <v/>
      </c>
      <c r="M3329" s="11" t="str">
        <f>IF(A3329="","",VLOOKUP(E3329,index!$A$1:$B$6,2,0)*K3329*G3329)</f>
        <v/>
      </c>
      <c r="N3329" s="11" t="str">
        <f>IF(A3329="","",-PMT(G3329*VLOOKUP(E3329,index!$A$1:$B$6,2,0),C3329,F3329,0,0))</f>
        <v/>
      </c>
      <c r="O3329" s="11" t="str">
        <f t="shared" si="331"/>
        <v/>
      </c>
      <c r="P3329" s="11" t="str">
        <f t="shared" si="326"/>
        <v/>
      </c>
    </row>
    <row r="3330" spans="1:16" x14ac:dyDescent="0.25">
      <c r="A3330" s="9" t="str">
        <f>IF(A3329="","",IF(B3329&lt;C3329,A3329,IF(A3329=MAX('entry data'!$B$8:$B$507),"",A3329+1)))</f>
        <v/>
      </c>
      <c r="B3330" s="9" t="str">
        <f t="shared" si="327"/>
        <v/>
      </c>
      <c r="C3330" s="9" t="str">
        <f>IF(ISERROR(VLOOKUP(A3330,'entry data'!B:G,6,0)),"",VLOOKUP(A3330,'entry data'!B:G,6,0))</f>
        <v/>
      </c>
      <c r="D3330" s="9" t="str">
        <f>IF(ISERROR(VLOOKUP(A3330,'entry data'!B:C,2,0)),"",VLOOKUP(A3330,'entry data'!B:C,2,0))</f>
        <v/>
      </c>
      <c r="E3330" s="9" t="str">
        <f>IF(ISERROR(VLOOKUP(A3330,'entry data'!B:E,4,0)),"",VLOOKUP(A3330,'entry data'!B:E,4,0))</f>
        <v/>
      </c>
      <c r="F3330" s="11" t="str">
        <f>IF(A3330="","",IF(ISERROR(VLOOKUP(A3330,'entry data'!B:F,5,0)),"",VLOOKUP(A3330,'entry data'!B:F,5,0)))</f>
        <v/>
      </c>
      <c r="G3330" s="12" t="str">
        <f>IF(A3330="","",IF(ISERROR(VLOOKUP(A3330,'entry data'!B:I,8,0)),"",VLOOKUP(A3330,'entry data'!B:I,7,0)))</f>
        <v/>
      </c>
      <c r="H3330" s="13" t="str">
        <f>IF(A3330="","",IF(B3330=1,VLOOKUP(A3330,'entry data'!B:D,3,0),I3329))</f>
        <v/>
      </c>
      <c r="I3330" s="14" t="str">
        <f>IF(A3330="","",IF(E3330="weekly",7,IF(E3330="fortnightly",14,IF(E3330="monthly",DATE(IF(MONTH(H3330)=12,YEAR(H3330)+1,YEAR(H3330)),VLOOKUP(MONTH(H3330),index!$D$2:$G$13,2,0),DAY(H3330)),
IF(E3330="quarterly",DATE(IF(MONTH(H3330)&gt;=10,YEAR(H3330)+1,YEAR(H3330)),VLOOKUP(MONTH(H3330),index!$D$2:$G$13,3,0),DAY(H3330)),
IF(E3330="halfyearly",DATE(IF(MONTH(H3330)&gt;=7,YEAR(H3330)+1,YEAR(H3330)),VLOOKUP(MONTH(H3330),index!$D$2:$G$13,4,0),DAY(H3330)),
DATE(YEAR(H3330)+1,MONTH(H3330),DAY(H3330)))))-H3330))+H3330)</f>
        <v/>
      </c>
      <c r="J3330" s="9" t="str">
        <f t="shared" si="328"/>
        <v/>
      </c>
      <c r="K3330" s="11" t="str">
        <f t="shared" si="329"/>
        <v/>
      </c>
      <c r="L3330" s="11" t="str">
        <f t="shared" si="330"/>
        <v/>
      </c>
      <c r="M3330" s="11" t="str">
        <f>IF(A3330="","",VLOOKUP(E3330,index!$A$1:$B$6,2,0)*K3330*G3330)</f>
        <v/>
      </c>
      <c r="N3330" s="11" t="str">
        <f>IF(A3330="","",-PMT(G3330*VLOOKUP(E3330,index!$A$1:$B$6,2,0),C3330,F3330,0,0))</f>
        <v/>
      </c>
      <c r="O3330" s="11" t="str">
        <f t="shared" si="331"/>
        <v/>
      </c>
      <c r="P3330" s="11" t="str">
        <f t="shared" si="326"/>
        <v/>
      </c>
    </row>
    <row r="3331" spans="1:16" x14ac:dyDescent="0.25">
      <c r="A3331" s="9" t="str">
        <f>IF(A3330="","",IF(B3330&lt;C3330,A3330,IF(A3330=MAX('entry data'!$B$8:$B$507),"",A3330+1)))</f>
        <v/>
      </c>
      <c r="B3331" s="9" t="str">
        <f t="shared" si="327"/>
        <v/>
      </c>
      <c r="C3331" s="9" t="str">
        <f>IF(ISERROR(VLOOKUP(A3331,'entry data'!B:G,6,0)),"",VLOOKUP(A3331,'entry data'!B:G,6,0))</f>
        <v/>
      </c>
      <c r="D3331" s="9" t="str">
        <f>IF(ISERROR(VLOOKUP(A3331,'entry data'!B:C,2,0)),"",VLOOKUP(A3331,'entry data'!B:C,2,0))</f>
        <v/>
      </c>
      <c r="E3331" s="9" t="str">
        <f>IF(ISERROR(VLOOKUP(A3331,'entry data'!B:E,4,0)),"",VLOOKUP(A3331,'entry data'!B:E,4,0))</f>
        <v/>
      </c>
      <c r="F3331" s="11" t="str">
        <f>IF(A3331="","",IF(ISERROR(VLOOKUP(A3331,'entry data'!B:F,5,0)),"",VLOOKUP(A3331,'entry data'!B:F,5,0)))</f>
        <v/>
      </c>
      <c r="G3331" s="12" t="str">
        <f>IF(A3331="","",IF(ISERROR(VLOOKUP(A3331,'entry data'!B:I,8,0)),"",VLOOKUP(A3331,'entry data'!B:I,7,0)))</f>
        <v/>
      </c>
      <c r="H3331" s="13" t="str">
        <f>IF(A3331="","",IF(B3331=1,VLOOKUP(A3331,'entry data'!B:D,3,0),I3330))</f>
        <v/>
      </c>
      <c r="I3331" s="14" t="str">
        <f>IF(A3331="","",IF(E3331="weekly",7,IF(E3331="fortnightly",14,IF(E3331="monthly",DATE(IF(MONTH(H3331)=12,YEAR(H3331)+1,YEAR(H3331)),VLOOKUP(MONTH(H3331),index!$D$2:$G$13,2,0),DAY(H3331)),
IF(E3331="quarterly",DATE(IF(MONTH(H3331)&gt;=10,YEAR(H3331)+1,YEAR(H3331)),VLOOKUP(MONTH(H3331),index!$D$2:$G$13,3,0),DAY(H3331)),
IF(E3331="halfyearly",DATE(IF(MONTH(H3331)&gt;=7,YEAR(H3331)+1,YEAR(H3331)),VLOOKUP(MONTH(H3331),index!$D$2:$G$13,4,0),DAY(H3331)),
DATE(YEAR(H3331)+1,MONTH(H3331),DAY(H3331)))))-H3331))+H3331)</f>
        <v/>
      </c>
      <c r="J3331" s="9" t="str">
        <f t="shared" si="328"/>
        <v/>
      </c>
      <c r="K3331" s="11" t="str">
        <f t="shared" si="329"/>
        <v/>
      </c>
      <c r="L3331" s="11" t="str">
        <f t="shared" si="330"/>
        <v/>
      </c>
      <c r="M3331" s="11" t="str">
        <f>IF(A3331="","",VLOOKUP(E3331,index!$A$1:$B$6,2,0)*K3331*G3331)</f>
        <v/>
      </c>
      <c r="N3331" s="11" t="str">
        <f>IF(A3331="","",-PMT(G3331*VLOOKUP(E3331,index!$A$1:$B$6,2,0),C3331,F3331,0,0))</f>
        <v/>
      </c>
      <c r="O3331" s="11" t="str">
        <f t="shared" si="331"/>
        <v/>
      </c>
      <c r="P3331" s="11" t="str">
        <f t="shared" ref="P3331:P3394" si="332">IF(A3331="","",IF(J3331&lt;&gt;J3332,O3331,0))</f>
        <v/>
      </c>
    </row>
    <row r="3332" spans="1:16" x14ac:dyDescent="0.25">
      <c r="A3332" s="9" t="str">
        <f>IF(A3331="","",IF(B3331&lt;C3331,A3331,IF(A3331=MAX('entry data'!$B$8:$B$507),"",A3331+1)))</f>
        <v/>
      </c>
      <c r="B3332" s="9" t="str">
        <f t="shared" si="327"/>
        <v/>
      </c>
      <c r="C3332" s="9" t="str">
        <f>IF(ISERROR(VLOOKUP(A3332,'entry data'!B:G,6,0)),"",VLOOKUP(A3332,'entry data'!B:G,6,0))</f>
        <v/>
      </c>
      <c r="D3332" s="9" t="str">
        <f>IF(ISERROR(VLOOKUP(A3332,'entry data'!B:C,2,0)),"",VLOOKUP(A3332,'entry data'!B:C,2,0))</f>
        <v/>
      </c>
      <c r="E3332" s="9" t="str">
        <f>IF(ISERROR(VLOOKUP(A3332,'entry data'!B:E,4,0)),"",VLOOKUP(A3332,'entry data'!B:E,4,0))</f>
        <v/>
      </c>
      <c r="F3332" s="11" t="str">
        <f>IF(A3332="","",IF(ISERROR(VLOOKUP(A3332,'entry data'!B:F,5,0)),"",VLOOKUP(A3332,'entry data'!B:F,5,0)))</f>
        <v/>
      </c>
      <c r="G3332" s="12" t="str">
        <f>IF(A3332="","",IF(ISERROR(VLOOKUP(A3332,'entry data'!B:I,8,0)),"",VLOOKUP(A3332,'entry data'!B:I,7,0)))</f>
        <v/>
      </c>
      <c r="H3332" s="13" t="str">
        <f>IF(A3332="","",IF(B3332=1,VLOOKUP(A3332,'entry data'!B:D,3,0),I3331))</f>
        <v/>
      </c>
      <c r="I3332" s="14" t="str">
        <f>IF(A3332="","",IF(E3332="weekly",7,IF(E3332="fortnightly",14,IF(E3332="monthly",DATE(IF(MONTH(H3332)=12,YEAR(H3332)+1,YEAR(H3332)),VLOOKUP(MONTH(H3332),index!$D$2:$G$13,2,0),DAY(H3332)),
IF(E3332="quarterly",DATE(IF(MONTH(H3332)&gt;=10,YEAR(H3332)+1,YEAR(H3332)),VLOOKUP(MONTH(H3332),index!$D$2:$G$13,3,0),DAY(H3332)),
IF(E3332="halfyearly",DATE(IF(MONTH(H3332)&gt;=7,YEAR(H3332)+1,YEAR(H3332)),VLOOKUP(MONTH(H3332),index!$D$2:$G$13,4,0),DAY(H3332)),
DATE(YEAR(H3332)+1,MONTH(H3332),DAY(H3332)))))-H3332))+H3332)</f>
        <v/>
      </c>
      <c r="J3332" s="9" t="str">
        <f t="shared" si="328"/>
        <v/>
      </c>
      <c r="K3332" s="11" t="str">
        <f t="shared" si="329"/>
        <v/>
      </c>
      <c r="L3332" s="11" t="str">
        <f t="shared" si="330"/>
        <v/>
      </c>
      <c r="M3332" s="11" t="str">
        <f>IF(A3332="","",VLOOKUP(E3332,index!$A$1:$B$6,2,0)*K3332*G3332)</f>
        <v/>
      </c>
      <c r="N3332" s="11" t="str">
        <f>IF(A3332="","",-PMT(G3332*VLOOKUP(E3332,index!$A$1:$B$6,2,0),C3332,F3332,0,0))</f>
        <v/>
      </c>
      <c r="O3332" s="11" t="str">
        <f t="shared" si="331"/>
        <v/>
      </c>
      <c r="P3332" s="11" t="str">
        <f t="shared" si="332"/>
        <v/>
      </c>
    </row>
    <row r="3333" spans="1:16" x14ac:dyDescent="0.25">
      <c r="A3333" s="9" t="str">
        <f>IF(A3332="","",IF(B3332&lt;C3332,A3332,IF(A3332=MAX('entry data'!$B$8:$B$507),"",A3332+1)))</f>
        <v/>
      </c>
      <c r="B3333" s="9" t="str">
        <f t="shared" si="327"/>
        <v/>
      </c>
      <c r="C3333" s="9" t="str">
        <f>IF(ISERROR(VLOOKUP(A3333,'entry data'!B:G,6,0)),"",VLOOKUP(A3333,'entry data'!B:G,6,0))</f>
        <v/>
      </c>
      <c r="D3333" s="9" t="str">
        <f>IF(ISERROR(VLOOKUP(A3333,'entry data'!B:C,2,0)),"",VLOOKUP(A3333,'entry data'!B:C,2,0))</f>
        <v/>
      </c>
      <c r="E3333" s="9" t="str">
        <f>IF(ISERROR(VLOOKUP(A3333,'entry data'!B:E,4,0)),"",VLOOKUP(A3333,'entry data'!B:E,4,0))</f>
        <v/>
      </c>
      <c r="F3333" s="11" t="str">
        <f>IF(A3333="","",IF(ISERROR(VLOOKUP(A3333,'entry data'!B:F,5,0)),"",VLOOKUP(A3333,'entry data'!B:F,5,0)))</f>
        <v/>
      </c>
      <c r="G3333" s="12" t="str">
        <f>IF(A3333="","",IF(ISERROR(VLOOKUP(A3333,'entry data'!B:I,8,0)),"",VLOOKUP(A3333,'entry data'!B:I,7,0)))</f>
        <v/>
      </c>
      <c r="H3333" s="13" t="str">
        <f>IF(A3333="","",IF(B3333=1,VLOOKUP(A3333,'entry data'!B:D,3,0),I3332))</f>
        <v/>
      </c>
      <c r="I3333" s="14" t="str">
        <f>IF(A3333="","",IF(E3333="weekly",7,IF(E3333="fortnightly",14,IF(E3333="monthly",DATE(IF(MONTH(H3333)=12,YEAR(H3333)+1,YEAR(H3333)),VLOOKUP(MONTH(H3333),index!$D$2:$G$13,2,0),DAY(H3333)),
IF(E3333="quarterly",DATE(IF(MONTH(H3333)&gt;=10,YEAR(H3333)+1,YEAR(H3333)),VLOOKUP(MONTH(H3333),index!$D$2:$G$13,3,0),DAY(H3333)),
IF(E3333="halfyearly",DATE(IF(MONTH(H3333)&gt;=7,YEAR(H3333)+1,YEAR(H3333)),VLOOKUP(MONTH(H3333),index!$D$2:$G$13,4,0),DAY(H3333)),
DATE(YEAR(H3333)+1,MONTH(H3333),DAY(H3333)))))-H3333))+H3333)</f>
        <v/>
      </c>
      <c r="J3333" s="9" t="str">
        <f t="shared" si="328"/>
        <v/>
      </c>
      <c r="K3333" s="11" t="str">
        <f t="shared" si="329"/>
        <v/>
      </c>
      <c r="L3333" s="11" t="str">
        <f t="shared" si="330"/>
        <v/>
      </c>
      <c r="M3333" s="11" t="str">
        <f>IF(A3333="","",VLOOKUP(E3333,index!$A$1:$B$6,2,0)*K3333*G3333)</f>
        <v/>
      </c>
      <c r="N3333" s="11" t="str">
        <f>IF(A3333="","",-PMT(G3333*VLOOKUP(E3333,index!$A$1:$B$6,2,0),C3333,F3333,0,0))</f>
        <v/>
      </c>
      <c r="O3333" s="11" t="str">
        <f t="shared" si="331"/>
        <v/>
      </c>
      <c r="P3333" s="11" t="str">
        <f t="shared" si="332"/>
        <v/>
      </c>
    </row>
    <row r="3334" spans="1:16" x14ac:dyDescent="0.25">
      <c r="A3334" s="9" t="str">
        <f>IF(A3333="","",IF(B3333&lt;C3333,A3333,IF(A3333=MAX('entry data'!$B$8:$B$507),"",A3333+1)))</f>
        <v/>
      </c>
      <c r="B3334" s="9" t="str">
        <f t="shared" si="327"/>
        <v/>
      </c>
      <c r="C3334" s="9" t="str">
        <f>IF(ISERROR(VLOOKUP(A3334,'entry data'!B:G,6,0)),"",VLOOKUP(A3334,'entry data'!B:G,6,0))</f>
        <v/>
      </c>
      <c r="D3334" s="9" t="str">
        <f>IF(ISERROR(VLOOKUP(A3334,'entry data'!B:C,2,0)),"",VLOOKUP(A3334,'entry data'!B:C,2,0))</f>
        <v/>
      </c>
      <c r="E3334" s="9" t="str">
        <f>IF(ISERROR(VLOOKUP(A3334,'entry data'!B:E,4,0)),"",VLOOKUP(A3334,'entry data'!B:E,4,0))</f>
        <v/>
      </c>
      <c r="F3334" s="11" t="str">
        <f>IF(A3334="","",IF(ISERROR(VLOOKUP(A3334,'entry data'!B:F,5,0)),"",VLOOKUP(A3334,'entry data'!B:F,5,0)))</f>
        <v/>
      </c>
      <c r="G3334" s="12" t="str">
        <f>IF(A3334="","",IF(ISERROR(VLOOKUP(A3334,'entry data'!B:I,8,0)),"",VLOOKUP(A3334,'entry data'!B:I,7,0)))</f>
        <v/>
      </c>
      <c r="H3334" s="13" t="str">
        <f>IF(A3334="","",IF(B3334=1,VLOOKUP(A3334,'entry data'!B:D,3,0),I3333))</f>
        <v/>
      </c>
      <c r="I3334" s="14" t="str">
        <f>IF(A3334="","",IF(E3334="weekly",7,IF(E3334="fortnightly",14,IF(E3334="monthly",DATE(IF(MONTH(H3334)=12,YEAR(H3334)+1,YEAR(H3334)),VLOOKUP(MONTH(H3334),index!$D$2:$G$13,2,0),DAY(H3334)),
IF(E3334="quarterly",DATE(IF(MONTH(H3334)&gt;=10,YEAR(H3334)+1,YEAR(H3334)),VLOOKUP(MONTH(H3334),index!$D$2:$G$13,3,0),DAY(H3334)),
IF(E3334="halfyearly",DATE(IF(MONTH(H3334)&gt;=7,YEAR(H3334)+1,YEAR(H3334)),VLOOKUP(MONTH(H3334),index!$D$2:$G$13,4,0),DAY(H3334)),
DATE(YEAR(H3334)+1,MONTH(H3334),DAY(H3334)))))-H3334))+H3334)</f>
        <v/>
      </c>
      <c r="J3334" s="9" t="str">
        <f t="shared" si="328"/>
        <v/>
      </c>
      <c r="K3334" s="11" t="str">
        <f t="shared" si="329"/>
        <v/>
      </c>
      <c r="L3334" s="11" t="str">
        <f t="shared" si="330"/>
        <v/>
      </c>
      <c r="M3334" s="11" t="str">
        <f>IF(A3334="","",VLOOKUP(E3334,index!$A$1:$B$6,2,0)*K3334*G3334)</f>
        <v/>
      </c>
      <c r="N3334" s="11" t="str">
        <f>IF(A3334="","",-PMT(G3334*VLOOKUP(E3334,index!$A$1:$B$6,2,0),C3334,F3334,0,0))</f>
        <v/>
      </c>
      <c r="O3334" s="11" t="str">
        <f t="shared" si="331"/>
        <v/>
      </c>
      <c r="P3334" s="11" t="str">
        <f t="shared" si="332"/>
        <v/>
      </c>
    </row>
    <row r="3335" spans="1:16" x14ac:dyDescent="0.25">
      <c r="A3335" s="9" t="str">
        <f>IF(A3334="","",IF(B3334&lt;C3334,A3334,IF(A3334=MAX('entry data'!$B$8:$B$507),"",A3334+1)))</f>
        <v/>
      </c>
      <c r="B3335" s="9" t="str">
        <f t="shared" si="327"/>
        <v/>
      </c>
      <c r="C3335" s="9" t="str">
        <f>IF(ISERROR(VLOOKUP(A3335,'entry data'!B:G,6,0)),"",VLOOKUP(A3335,'entry data'!B:G,6,0))</f>
        <v/>
      </c>
      <c r="D3335" s="9" t="str">
        <f>IF(ISERROR(VLOOKUP(A3335,'entry data'!B:C,2,0)),"",VLOOKUP(A3335,'entry data'!B:C,2,0))</f>
        <v/>
      </c>
      <c r="E3335" s="9" t="str">
        <f>IF(ISERROR(VLOOKUP(A3335,'entry data'!B:E,4,0)),"",VLOOKUP(A3335,'entry data'!B:E,4,0))</f>
        <v/>
      </c>
      <c r="F3335" s="11" t="str">
        <f>IF(A3335="","",IF(ISERROR(VLOOKUP(A3335,'entry data'!B:F,5,0)),"",VLOOKUP(A3335,'entry data'!B:F,5,0)))</f>
        <v/>
      </c>
      <c r="G3335" s="12" t="str">
        <f>IF(A3335="","",IF(ISERROR(VLOOKUP(A3335,'entry data'!B:I,8,0)),"",VLOOKUP(A3335,'entry data'!B:I,7,0)))</f>
        <v/>
      </c>
      <c r="H3335" s="13" t="str">
        <f>IF(A3335="","",IF(B3335=1,VLOOKUP(A3335,'entry data'!B:D,3,0),I3334))</f>
        <v/>
      </c>
      <c r="I3335" s="14" t="str">
        <f>IF(A3335="","",IF(E3335="weekly",7,IF(E3335="fortnightly",14,IF(E3335="monthly",DATE(IF(MONTH(H3335)=12,YEAR(H3335)+1,YEAR(H3335)),VLOOKUP(MONTH(H3335),index!$D$2:$G$13,2,0),DAY(H3335)),
IF(E3335="quarterly",DATE(IF(MONTH(H3335)&gt;=10,YEAR(H3335)+1,YEAR(H3335)),VLOOKUP(MONTH(H3335),index!$D$2:$G$13,3,0),DAY(H3335)),
IF(E3335="halfyearly",DATE(IF(MONTH(H3335)&gt;=7,YEAR(H3335)+1,YEAR(H3335)),VLOOKUP(MONTH(H3335),index!$D$2:$G$13,4,0),DAY(H3335)),
DATE(YEAR(H3335)+1,MONTH(H3335),DAY(H3335)))))-H3335))+H3335)</f>
        <v/>
      </c>
      <c r="J3335" s="9" t="str">
        <f t="shared" si="328"/>
        <v/>
      </c>
      <c r="K3335" s="11" t="str">
        <f t="shared" si="329"/>
        <v/>
      </c>
      <c r="L3335" s="11" t="str">
        <f t="shared" si="330"/>
        <v/>
      </c>
      <c r="M3335" s="11" t="str">
        <f>IF(A3335="","",VLOOKUP(E3335,index!$A$1:$B$6,2,0)*K3335*G3335)</f>
        <v/>
      </c>
      <c r="N3335" s="11" t="str">
        <f>IF(A3335="","",-PMT(G3335*VLOOKUP(E3335,index!$A$1:$B$6,2,0),C3335,F3335,0,0))</f>
        <v/>
      </c>
      <c r="O3335" s="11" t="str">
        <f t="shared" si="331"/>
        <v/>
      </c>
      <c r="P3335" s="11" t="str">
        <f t="shared" si="332"/>
        <v/>
      </c>
    </row>
    <row r="3336" spans="1:16" x14ac:dyDescent="0.25">
      <c r="A3336" s="9" t="str">
        <f>IF(A3335="","",IF(B3335&lt;C3335,A3335,IF(A3335=MAX('entry data'!$B$8:$B$507),"",A3335+1)))</f>
        <v/>
      </c>
      <c r="B3336" s="9" t="str">
        <f t="shared" si="327"/>
        <v/>
      </c>
      <c r="C3336" s="9" t="str">
        <f>IF(ISERROR(VLOOKUP(A3336,'entry data'!B:G,6,0)),"",VLOOKUP(A3336,'entry data'!B:G,6,0))</f>
        <v/>
      </c>
      <c r="D3336" s="9" t="str">
        <f>IF(ISERROR(VLOOKUP(A3336,'entry data'!B:C,2,0)),"",VLOOKUP(A3336,'entry data'!B:C,2,0))</f>
        <v/>
      </c>
      <c r="E3336" s="9" t="str">
        <f>IF(ISERROR(VLOOKUP(A3336,'entry data'!B:E,4,0)),"",VLOOKUP(A3336,'entry data'!B:E,4,0))</f>
        <v/>
      </c>
      <c r="F3336" s="11" t="str">
        <f>IF(A3336="","",IF(ISERROR(VLOOKUP(A3336,'entry data'!B:F,5,0)),"",VLOOKUP(A3336,'entry data'!B:F,5,0)))</f>
        <v/>
      </c>
      <c r="G3336" s="12" t="str">
        <f>IF(A3336="","",IF(ISERROR(VLOOKUP(A3336,'entry data'!B:I,8,0)),"",VLOOKUP(A3336,'entry data'!B:I,7,0)))</f>
        <v/>
      </c>
      <c r="H3336" s="13" t="str">
        <f>IF(A3336="","",IF(B3336=1,VLOOKUP(A3336,'entry data'!B:D,3,0),I3335))</f>
        <v/>
      </c>
      <c r="I3336" s="14" t="str">
        <f>IF(A3336="","",IF(E3336="weekly",7,IF(E3336="fortnightly",14,IF(E3336="monthly",DATE(IF(MONTH(H3336)=12,YEAR(H3336)+1,YEAR(H3336)),VLOOKUP(MONTH(H3336),index!$D$2:$G$13,2,0),DAY(H3336)),
IF(E3336="quarterly",DATE(IF(MONTH(H3336)&gt;=10,YEAR(H3336)+1,YEAR(H3336)),VLOOKUP(MONTH(H3336),index!$D$2:$G$13,3,0),DAY(H3336)),
IF(E3336="halfyearly",DATE(IF(MONTH(H3336)&gt;=7,YEAR(H3336)+1,YEAR(H3336)),VLOOKUP(MONTH(H3336),index!$D$2:$G$13,4,0),DAY(H3336)),
DATE(YEAR(H3336)+1,MONTH(H3336),DAY(H3336)))))-H3336))+H3336)</f>
        <v/>
      </c>
      <c r="J3336" s="9" t="str">
        <f t="shared" si="328"/>
        <v/>
      </c>
      <c r="K3336" s="11" t="str">
        <f t="shared" si="329"/>
        <v/>
      </c>
      <c r="L3336" s="11" t="str">
        <f t="shared" si="330"/>
        <v/>
      </c>
      <c r="M3336" s="11" t="str">
        <f>IF(A3336="","",VLOOKUP(E3336,index!$A$1:$B$6,2,0)*K3336*G3336)</f>
        <v/>
      </c>
      <c r="N3336" s="11" t="str">
        <f>IF(A3336="","",-PMT(G3336*VLOOKUP(E3336,index!$A$1:$B$6,2,0),C3336,F3336,0,0))</f>
        <v/>
      </c>
      <c r="O3336" s="11" t="str">
        <f t="shared" si="331"/>
        <v/>
      </c>
      <c r="P3336" s="11" t="str">
        <f t="shared" si="332"/>
        <v/>
      </c>
    </row>
    <row r="3337" spans="1:16" x14ac:dyDescent="0.25">
      <c r="A3337" s="9" t="str">
        <f>IF(A3336="","",IF(B3336&lt;C3336,A3336,IF(A3336=MAX('entry data'!$B$8:$B$507),"",A3336+1)))</f>
        <v/>
      </c>
      <c r="B3337" s="9" t="str">
        <f t="shared" si="327"/>
        <v/>
      </c>
      <c r="C3337" s="9" t="str">
        <f>IF(ISERROR(VLOOKUP(A3337,'entry data'!B:G,6,0)),"",VLOOKUP(A3337,'entry data'!B:G,6,0))</f>
        <v/>
      </c>
      <c r="D3337" s="9" t="str">
        <f>IF(ISERROR(VLOOKUP(A3337,'entry data'!B:C,2,0)),"",VLOOKUP(A3337,'entry data'!B:C,2,0))</f>
        <v/>
      </c>
      <c r="E3337" s="9" t="str">
        <f>IF(ISERROR(VLOOKUP(A3337,'entry data'!B:E,4,0)),"",VLOOKUP(A3337,'entry data'!B:E,4,0))</f>
        <v/>
      </c>
      <c r="F3337" s="11" t="str">
        <f>IF(A3337="","",IF(ISERROR(VLOOKUP(A3337,'entry data'!B:F,5,0)),"",VLOOKUP(A3337,'entry data'!B:F,5,0)))</f>
        <v/>
      </c>
      <c r="G3337" s="12" t="str">
        <f>IF(A3337="","",IF(ISERROR(VLOOKUP(A3337,'entry data'!B:I,8,0)),"",VLOOKUP(A3337,'entry data'!B:I,7,0)))</f>
        <v/>
      </c>
      <c r="H3337" s="13" t="str">
        <f>IF(A3337="","",IF(B3337=1,VLOOKUP(A3337,'entry data'!B:D,3,0),I3336))</f>
        <v/>
      </c>
      <c r="I3337" s="14" t="str">
        <f>IF(A3337="","",IF(E3337="weekly",7,IF(E3337="fortnightly",14,IF(E3337="monthly",DATE(IF(MONTH(H3337)=12,YEAR(H3337)+1,YEAR(H3337)),VLOOKUP(MONTH(H3337),index!$D$2:$G$13,2,0),DAY(H3337)),
IF(E3337="quarterly",DATE(IF(MONTH(H3337)&gt;=10,YEAR(H3337)+1,YEAR(H3337)),VLOOKUP(MONTH(H3337),index!$D$2:$G$13,3,0),DAY(H3337)),
IF(E3337="halfyearly",DATE(IF(MONTH(H3337)&gt;=7,YEAR(H3337)+1,YEAR(H3337)),VLOOKUP(MONTH(H3337),index!$D$2:$G$13,4,0),DAY(H3337)),
DATE(YEAR(H3337)+1,MONTH(H3337),DAY(H3337)))))-H3337))+H3337)</f>
        <v/>
      </c>
      <c r="J3337" s="9" t="str">
        <f t="shared" si="328"/>
        <v/>
      </c>
      <c r="K3337" s="11" t="str">
        <f t="shared" si="329"/>
        <v/>
      </c>
      <c r="L3337" s="11" t="str">
        <f t="shared" si="330"/>
        <v/>
      </c>
      <c r="M3337" s="11" t="str">
        <f>IF(A3337="","",VLOOKUP(E3337,index!$A$1:$B$6,2,0)*K3337*G3337)</f>
        <v/>
      </c>
      <c r="N3337" s="11" t="str">
        <f>IF(A3337="","",-PMT(G3337*VLOOKUP(E3337,index!$A$1:$B$6,2,0),C3337,F3337,0,0))</f>
        <v/>
      </c>
      <c r="O3337" s="11" t="str">
        <f t="shared" si="331"/>
        <v/>
      </c>
      <c r="P3337" s="11" t="str">
        <f t="shared" si="332"/>
        <v/>
      </c>
    </row>
    <row r="3338" spans="1:16" x14ac:dyDescent="0.25">
      <c r="A3338" s="9" t="str">
        <f>IF(A3337="","",IF(B3337&lt;C3337,A3337,IF(A3337=MAX('entry data'!$B$8:$B$507),"",A3337+1)))</f>
        <v/>
      </c>
      <c r="B3338" s="9" t="str">
        <f t="shared" si="327"/>
        <v/>
      </c>
      <c r="C3338" s="9" t="str">
        <f>IF(ISERROR(VLOOKUP(A3338,'entry data'!B:G,6,0)),"",VLOOKUP(A3338,'entry data'!B:G,6,0))</f>
        <v/>
      </c>
      <c r="D3338" s="9" t="str">
        <f>IF(ISERROR(VLOOKUP(A3338,'entry data'!B:C,2,0)),"",VLOOKUP(A3338,'entry data'!B:C,2,0))</f>
        <v/>
      </c>
      <c r="E3338" s="9" t="str">
        <f>IF(ISERROR(VLOOKUP(A3338,'entry data'!B:E,4,0)),"",VLOOKUP(A3338,'entry data'!B:E,4,0))</f>
        <v/>
      </c>
      <c r="F3338" s="11" t="str">
        <f>IF(A3338="","",IF(ISERROR(VLOOKUP(A3338,'entry data'!B:F,5,0)),"",VLOOKUP(A3338,'entry data'!B:F,5,0)))</f>
        <v/>
      </c>
      <c r="G3338" s="12" t="str">
        <f>IF(A3338="","",IF(ISERROR(VLOOKUP(A3338,'entry data'!B:I,8,0)),"",VLOOKUP(A3338,'entry data'!B:I,7,0)))</f>
        <v/>
      </c>
      <c r="H3338" s="13" t="str">
        <f>IF(A3338="","",IF(B3338=1,VLOOKUP(A3338,'entry data'!B:D,3,0),I3337))</f>
        <v/>
      </c>
      <c r="I3338" s="14" t="str">
        <f>IF(A3338="","",IF(E3338="weekly",7,IF(E3338="fortnightly",14,IF(E3338="monthly",DATE(IF(MONTH(H3338)=12,YEAR(H3338)+1,YEAR(H3338)),VLOOKUP(MONTH(H3338),index!$D$2:$G$13,2,0),DAY(H3338)),
IF(E3338="quarterly",DATE(IF(MONTH(H3338)&gt;=10,YEAR(H3338)+1,YEAR(H3338)),VLOOKUP(MONTH(H3338),index!$D$2:$G$13,3,0),DAY(H3338)),
IF(E3338="halfyearly",DATE(IF(MONTH(H3338)&gt;=7,YEAR(H3338)+1,YEAR(H3338)),VLOOKUP(MONTH(H3338),index!$D$2:$G$13,4,0),DAY(H3338)),
DATE(YEAR(H3338)+1,MONTH(H3338),DAY(H3338)))))-H3338))+H3338)</f>
        <v/>
      </c>
      <c r="J3338" s="9" t="str">
        <f t="shared" si="328"/>
        <v/>
      </c>
      <c r="K3338" s="11" t="str">
        <f t="shared" si="329"/>
        <v/>
      </c>
      <c r="L3338" s="11" t="str">
        <f t="shared" si="330"/>
        <v/>
      </c>
      <c r="M3338" s="11" t="str">
        <f>IF(A3338="","",VLOOKUP(E3338,index!$A$1:$B$6,2,0)*K3338*G3338)</f>
        <v/>
      </c>
      <c r="N3338" s="11" t="str">
        <f>IF(A3338="","",-PMT(G3338*VLOOKUP(E3338,index!$A$1:$B$6,2,0),C3338,F3338,0,0))</f>
        <v/>
      </c>
      <c r="O3338" s="11" t="str">
        <f t="shared" si="331"/>
        <v/>
      </c>
      <c r="P3338" s="11" t="str">
        <f t="shared" si="332"/>
        <v/>
      </c>
    </row>
    <row r="3339" spans="1:16" x14ac:dyDescent="0.25">
      <c r="A3339" s="9" t="str">
        <f>IF(A3338="","",IF(B3338&lt;C3338,A3338,IF(A3338=MAX('entry data'!$B$8:$B$507),"",A3338+1)))</f>
        <v/>
      </c>
      <c r="B3339" s="9" t="str">
        <f t="shared" si="327"/>
        <v/>
      </c>
      <c r="C3339" s="9" t="str">
        <f>IF(ISERROR(VLOOKUP(A3339,'entry data'!B:G,6,0)),"",VLOOKUP(A3339,'entry data'!B:G,6,0))</f>
        <v/>
      </c>
      <c r="D3339" s="9" t="str">
        <f>IF(ISERROR(VLOOKUP(A3339,'entry data'!B:C,2,0)),"",VLOOKUP(A3339,'entry data'!B:C,2,0))</f>
        <v/>
      </c>
      <c r="E3339" s="9" t="str">
        <f>IF(ISERROR(VLOOKUP(A3339,'entry data'!B:E,4,0)),"",VLOOKUP(A3339,'entry data'!B:E,4,0))</f>
        <v/>
      </c>
      <c r="F3339" s="11" t="str">
        <f>IF(A3339="","",IF(ISERROR(VLOOKUP(A3339,'entry data'!B:F,5,0)),"",VLOOKUP(A3339,'entry data'!B:F,5,0)))</f>
        <v/>
      </c>
      <c r="G3339" s="12" t="str">
        <f>IF(A3339="","",IF(ISERROR(VLOOKUP(A3339,'entry data'!B:I,8,0)),"",VLOOKUP(A3339,'entry data'!B:I,7,0)))</f>
        <v/>
      </c>
      <c r="H3339" s="13" t="str">
        <f>IF(A3339="","",IF(B3339=1,VLOOKUP(A3339,'entry data'!B:D,3,0),I3338))</f>
        <v/>
      </c>
      <c r="I3339" s="14" t="str">
        <f>IF(A3339="","",IF(E3339="weekly",7,IF(E3339="fortnightly",14,IF(E3339="monthly",DATE(IF(MONTH(H3339)=12,YEAR(H3339)+1,YEAR(H3339)),VLOOKUP(MONTH(H3339),index!$D$2:$G$13,2,0),DAY(H3339)),
IF(E3339="quarterly",DATE(IF(MONTH(H3339)&gt;=10,YEAR(H3339)+1,YEAR(H3339)),VLOOKUP(MONTH(H3339),index!$D$2:$G$13,3,0),DAY(H3339)),
IF(E3339="halfyearly",DATE(IF(MONTH(H3339)&gt;=7,YEAR(H3339)+1,YEAR(H3339)),VLOOKUP(MONTH(H3339),index!$D$2:$G$13,4,0),DAY(H3339)),
DATE(YEAR(H3339)+1,MONTH(H3339),DAY(H3339)))))-H3339))+H3339)</f>
        <v/>
      </c>
      <c r="J3339" s="9" t="str">
        <f t="shared" si="328"/>
        <v/>
      </c>
      <c r="K3339" s="11" t="str">
        <f t="shared" si="329"/>
        <v/>
      </c>
      <c r="L3339" s="11" t="str">
        <f t="shared" si="330"/>
        <v/>
      </c>
      <c r="M3339" s="11" t="str">
        <f>IF(A3339="","",VLOOKUP(E3339,index!$A$1:$B$6,2,0)*K3339*G3339)</f>
        <v/>
      </c>
      <c r="N3339" s="11" t="str">
        <f>IF(A3339="","",-PMT(G3339*VLOOKUP(E3339,index!$A$1:$B$6,2,0),C3339,F3339,0,0))</f>
        <v/>
      </c>
      <c r="O3339" s="11" t="str">
        <f t="shared" si="331"/>
        <v/>
      </c>
      <c r="P3339" s="11" t="str">
        <f t="shared" si="332"/>
        <v/>
      </c>
    </row>
    <row r="3340" spans="1:16" x14ac:dyDescent="0.25">
      <c r="A3340" s="9" t="str">
        <f>IF(A3339="","",IF(B3339&lt;C3339,A3339,IF(A3339=MAX('entry data'!$B$8:$B$507),"",A3339+1)))</f>
        <v/>
      </c>
      <c r="B3340" s="9" t="str">
        <f t="shared" si="327"/>
        <v/>
      </c>
      <c r="C3340" s="9" t="str">
        <f>IF(ISERROR(VLOOKUP(A3340,'entry data'!B:G,6,0)),"",VLOOKUP(A3340,'entry data'!B:G,6,0))</f>
        <v/>
      </c>
      <c r="D3340" s="9" t="str">
        <f>IF(ISERROR(VLOOKUP(A3340,'entry data'!B:C,2,0)),"",VLOOKUP(A3340,'entry data'!B:C,2,0))</f>
        <v/>
      </c>
      <c r="E3340" s="9" t="str">
        <f>IF(ISERROR(VLOOKUP(A3340,'entry data'!B:E,4,0)),"",VLOOKUP(A3340,'entry data'!B:E,4,0))</f>
        <v/>
      </c>
      <c r="F3340" s="11" t="str">
        <f>IF(A3340="","",IF(ISERROR(VLOOKUP(A3340,'entry data'!B:F,5,0)),"",VLOOKUP(A3340,'entry data'!B:F,5,0)))</f>
        <v/>
      </c>
      <c r="G3340" s="12" t="str">
        <f>IF(A3340="","",IF(ISERROR(VLOOKUP(A3340,'entry data'!B:I,8,0)),"",VLOOKUP(A3340,'entry data'!B:I,7,0)))</f>
        <v/>
      </c>
      <c r="H3340" s="13" t="str">
        <f>IF(A3340="","",IF(B3340=1,VLOOKUP(A3340,'entry data'!B:D,3,0),I3339))</f>
        <v/>
      </c>
      <c r="I3340" s="14" t="str">
        <f>IF(A3340="","",IF(E3340="weekly",7,IF(E3340="fortnightly",14,IF(E3340="monthly",DATE(IF(MONTH(H3340)=12,YEAR(H3340)+1,YEAR(H3340)),VLOOKUP(MONTH(H3340),index!$D$2:$G$13,2,0),DAY(H3340)),
IF(E3340="quarterly",DATE(IF(MONTH(H3340)&gt;=10,YEAR(H3340)+1,YEAR(H3340)),VLOOKUP(MONTH(H3340),index!$D$2:$G$13,3,0),DAY(H3340)),
IF(E3340="halfyearly",DATE(IF(MONTH(H3340)&gt;=7,YEAR(H3340)+1,YEAR(H3340)),VLOOKUP(MONTH(H3340),index!$D$2:$G$13,4,0),DAY(H3340)),
DATE(YEAR(H3340)+1,MONTH(H3340),DAY(H3340)))))-H3340))+H3340)</f>
        <v/>
      </c>
      <c r="J3340" s="9" t="str">
        <f t="shared" si="328"/>
        <v/>
      </c>
      <c r="K3340" s="11" t="str">
        <f t="shared" si="329"/>
        <v/>
      </c>
      <c r="L3340" s="11" t="str">
        <f t="shared" si="330"/>
        <v/>
      </c>
      <c r="M3340" s="11" t="str">
        <f>IF(A3340="","",VLOOKUP(E3340,index!$A$1:$B$6,2,0)*K3340*G3340)</f>
        <v/>
      </c>
      <c r="N3340" s="11" t="str">
        <f>IF(A3340="","",-PMT(G3340*VLOOKUP(E3340,index!$A$1:$B$6,2,0),C3340,F3340,0,0))</f>
        <v/>
      </c>
      <c r="O3340" s="11" t="str">
        <f t="shared" si="331"/>
        <v/>
      </c>
      <c r="P3340" s="11" t="str">
        <f t="shared" si="332"/>
        <v/>
      </c>
    </row>
    <row r="3341" spans="1:16" x14ac:dyDescent="0.25">
      <c r="A3341" s="9" t="str">
        <f>IF(A3340="","",IF(B3340&lt;C3340,A3340,IF(A3340=MAX('entry data'!$B$8:$B$507),"",A3340+1)))</f>
        <v/>
      </c>
      <c r="B3341" s="9" t="str">
        <f t="shared" si="327"/>
        <v/>
      </c>
      <c r="C3341" s="9" t="str">
        <f>IF(ISERROR(VLOOKUP(A3341,'entry data'!B:G,6,0)),"",VLOOKUP(A3341,'entry data'!B:G,6,0))</f>
        <v/>
      </c>
      <c r="D3341" s="9" t="str">
        <f>IF(ISERROR(VLOOKUP(A3341,'entry data'!B:C,2,0)),"",VLOOKUP(A3341,'entry data'!B:C,2,0))</f>
        <v/>
      </c>
      <c r="E3341" s="9" t="str">
        <f>IF(ISERROR(VLOOKUP(A3341,'entry data'!B:E,4,0)),"",VLOOKUP(A3341,'entry data'!B:E,4,0))</f>
        <v/>
      </c>
      <c r="F3341" s="11" t="str">
        <f>IF(A3341="","",IF(ISERROR(VLOOKUP(A3341,'entry data'!B:F,5,0)),"",VLOOKUP(A3341,'entry data'!B:F,5,0)))</f>
        <v/>
      </c>
      <c r="G3341" s="12" t="str">
        <f>IF(A3341="","",IF(ISERROR(VLOOKUP(A3341,'entry data'!B:I,8,0)),"",VLOOKUP(A3341,'entry data'!B:I,7,0)))</f>
        <v/>
      </c>
      <c r="H3341" s="13" t="str">
        <f>IF(A3341="","",IF(B3341=1,VLOOKUP(A3341,'entry data'!B:D,3,0),I3340))</f>
        <v/>
      </c>
      <c r="I3341" s="14" t="str">
        <f>IF(A3341="","",IF(E3341="weekly",7,IF(E3341="fortnightly",14,IF(E3341="monthly",DATE(IF(MONTH(H3341)=12,YEAR(H3341)+1,YEAR(H3341)),VLOOKUP(MONTH(H3341),index!$D$2:$G$13,2,0),DAY(H3341)),
IF(E3341="quarterly",DATE(IF(MONTH(H3341)&gt;=10,YEAR(H3341)+1,YEAR(H3341)),VLOOKUP(MONTH(H3341),index!$D$2:$G$13,3,0),DAY(H3341)),
IF(E3341="halfyearly",DATE(IF(MONTH(H3341)&gt;=7,YEAR(H3341)+1,YEAR(H3341)),VLOOKUP(MONTH(H3341),index!$D$2:$G$13,4,0),DAY(H3341)),
DATE(YEAR(H3341)+1,MONTH(H3341),DAY(H3341)))))-H3341))+H3341)</f>
        <v/>
      </c>
      <c r="J3341" s="9" t="str">
        <f t="shared" si="328"/>
        <v/>
      </c>
      <c r="K3341" s="11" t="str">
        <f t="shared" si="329"/>
        <v/>
      </c>
      <c r="L3341" s="11" t="str">
        <f t="shared" si="330"/>
        <v/>
      </c>
      <c r="M3341" s="11" t="str">
        <f>IF(A3341="","",VLOOKUP(E3341,index!$A$1:$B$6,2,0)*K3341*G3341)</f>
        <v/>
      </c>
      <c r="N3341" s="11" t="str">
        <f>IF(A3341="","",-PMT(G3341*VLOOKUP(E3341,index!$A$1:$B$6,2,0),C3341,F3341,0,0))</f>
        <v/>
      </c>
      <c r="O3341" s="11" t="str">
        <f t="shared" si="331"/>
        <v/>
      </c>
      <c r="P3341" s="11" t="str">
        <f t="shared" si="332"/>
        <v/>
      </c>
    </row>
    <row r="3342" spans="1:16" x14ac:dyDescent="0.25">
      <c r="A3342" s="9" t="str">
        <f>IF(A3341="","",IF(B3341&lt;C3341,A3341,IF(A3341=MAX('entry data'!$B$8:$B$507),"",A3341+1)))</f>
        <v/>
      </c>
      <c r="B3342" s="9" t="str">
        <f t="shared" si="327"/>
        <v/>
      </c>
      <c r="C3342" s="9" t="str">
        <f>IF(ISERROR(VLOOKUP(A3342,'entry data'!B:G,6,0)),"",VLOOKUP(A3342,'entry data'!B:G,6,0))</f>
        <v/>
      </c>
      <c r="D3342" s="9" t="str">
        <f>IF(ISERROR(VLOOKUP(A3342,'entry data'!B:C,2,0)),"",VLOOKUP(A3342,'entry data'!B:C,2,0))</f>
        <v/>
      </c>
      <c r="E3342" s="9" t="str">
        <f>IF(ISERROR(VLOOKUP(A3342,'entry data'!B:E,4,0)),"",VLOOKUP(A3342,'entry data'!B:E,4,0))</f>
        <v/>
      </c>
      <c r="F3342" s="11" t="str">
        <f>IF(A3342="","",IF(ISERROR(VLOOKUP(A3342,'entry data'!B:F,5,0)),"",VLOOKUP(A3342,'entry data'!B:F,5,0)))</f>
        <v/>
      </c>
      <c r="G3342" s="12" t="str">
        <f>IF(A3342="","",IF(ISERROR(VLOOKUP(A3342,'entry data'!B:I,8,0)),"",VLOOKUP(A3342,'entry data'!B:I,7,0)))</f>
        <v/>
      </c>
      <c r="H3342" s="13" t="str">
        <f>IF(A3342="","",IF(B3342=1,VLOOKUP(A3342,'entry data'!B:D,3,0),I3341))</f>
        <v/>
      </c>
      <c r="I3342" s="14" t="str">
        <f>IF(A3342="","",IF(E3342="weekly",7,IF(E3342="fortnightly",14,IF(E3342="monthly",DATE(IF(MONTH(H3342)=12,YEAR(H3342)+1,YEAR(H3342)),VLOOKUP(MONTH(H3342),index!$D$2:$G$13,2,0),DAY(H3342)),
IF(E3342="quarterly",DATE(IF(MONTH(H3342)&gt;=10,YEAR(H3342)+1,YEAR(H3342)),VLOOKUP(MONTH(H3342),index!$D$2:$G$13,3,0),DAY(H3342)),
IF(E3342="halfyearly",DATE(IF(MONTH(H3342)&gt;=7,YEAR(H3342)+1,YEAR(H3342)),VLOOKUP(MONTH(H3342),index!$D$2:$G$13,4,0),DAY(H3342)),
DATE(YEAR(H3342)+1,MONTH(H3342),DAY(H3342)))))-H3342))+H3342)</f>
        <v/>
      </c>
      <c r="J3342" s="9" t="str">
        <f t="shared" si="328"/>
        <v/>
      </c>
      <c r="K3342" s="11" t="str">
        <f t="shared" si="329"/>
        <v/>
      </c>
      <c r="L3342" s="11" t="str">
        <f t="shared" si="330"/>
        <v/>
      </c>
      <c r="M3342" s="11" t="str">
        <f>IF(A3342="","",VLOOKUP(E3342,index!$A$1:$B$6,2,0)*K3342*G3342)</f>
        <v/>
      </c>
      <c r="N3342" s="11" t="str">
        <f>IF(A3342="","",-PMT(G3342*VLOOKUP(E3342,index!$A$1:$B$6,2,0),C3342,F3342,0,0))</f>
        <v/>
      </c>
      <c r="O3342" s="11" t="str">
        <f t="shared" si="331"/>
        <v/>
      </c>
      <c r="P3342" s="11" t="str">
        <f t="shared" si="332"/>
        <v/>
      </c>
    </row>
    <row r="3343" spans="1:16" x14ac:dyDescent="0.25">
      <c r="A3343" s="9" t="str">
        <f>IF(A3342="","",IF(B3342&lt;C3342,A3342,IF(A3342=MAX('entry data'!$B$8:$B$507),"",A3342+1)))</f>
        <v/>
      </c>
      <c r="B3343" s="9" t="str">
        <f t="shared" si="327"/>
        <v/>
      </c>
      <c r="C3343" s="9" t="str">
        <f>IF(ISERROR(VLOOKUP(A3343,'entry data'!B:G,6,0)),"",VLOOKUP(A3343,'entry data'!B:G,6,0))</f>
        <v/>
      </c>
      <c r="D3343" s="9" t="str">
        <f>IF(ISERROR(VLOOKUP(A3343,'entry data'!B:C,2,0)),"",VLOOKUP(A3343,'entry data'!B:C,2,0))</f>
        <v/>
      </c>
      <c r="E3343" s="9" t="str">
        <f>IF(ISERROR(VLOOKUP(A3343,'entry data'!B:E,4,0)),"",VLOOKUP(A3343,'entry data'!B:E,4,0))</f>
        <v/>
      </c>
      <c r="F3343" s="11" t="str">
        <f>IF(A3343="","",IF(ISERROR(VLOOKUP(A3343,'entry data'!B:F,5,0)),"",VLOOKUP(A3343,'entry data'!B:F,5,0)))</f>
        <v/>
      </c>
      <c r="G3343" s="12" t="str">
        <f>IF(A3343="","",IF(ISERROR(VLOOKUP(A3343,'entry data'!B:I,8,0)),"",VLOOKUP(A3343,'entry data'!B:I,7,0)))</f>
        <v/>
      </c>
      <c r="H3343" s="13" t="str">
        <f>IF(A3343="","",IF(B3343=1,VLOOKUP(A3343,'entry data'!B:D,3,0),I3342))</f>
        <v/>
      </c>
      <c r="I3343" s="14" t="str">
        <f>IF(A3343="","",IF(E3343="weekly",7,IF(E3343="fortnightly",14,IF(E3343="monthly",DATE(IF(MONTH(H3343)=12,YEAR(H3343)+1,YEAR(H3343)),VLOOKUP(MONTH(H3343),index!$D$2:$G$13,2,0),DAY(H3343)),
IF(E3343="quarterly",DATE(IF(MONTH(H3343)&gt;=10,YEAR(H3343)+1,YEAR(H3343)),VLOOKUP(MONTH(H3343),index!$D$2:$G$13,3,0),DAY(H3343)),
IF(E3343="halfyearly",DATE(IF(MONTH(H3343)&gt;=7,YEAR(H3343)+1,YEAR(H3343)),VLOOKUP(MONTH(H3343),index!$D$2:$G$13,4,0),DAY(H3343)),
DATE(YEAR(H3343)+1,MONTH(H3343),DAY(H3343)))))-H3343))+H3343)</f>
        <v/>
      </c>
      <c r="J3343" s="9" t="str">
        <f t="shared" si="328"/>
        <v/>
      </c>
      <c r="K3343" s="11" t="str">
        <f t="shared" si="329"/>
        <v/>
      </c>
      <c r="L3343" s="11" t="str">
        <f t="shared" si="330"/>
        <v/>
      </c>
      <c r="M3343" s="11" t="str">
        <f>IF(A3343="","",VLOOKUP(E3343,index!$A$1:$B$6,2,0)*K3343*G3343)</f>
        <v/>
      </c>
      <c r="N3343" s="11" t="str">
        <f>IF(A3343="","",-PMT(G3343*VLOOKUP(E3343,index!$A$1:$B$6,2,0),C3343,F3343,0,0))</f>
        <v/>
      </c>
      <c r="O3343" s="11" t="str">
        <f t="shared" si="331"/>
        <v/>
      </c>
      <c r="P3343" s="11" t="str">
        <f t="shared" si="332"/>
        <v/>
      </c>
    </row>
    <row r="3344" spans="1:16" x14ac:dyDescent="0.25">
      <c r="A3344" s="9" t="str">
        <f>IF(A3343="","",IF(B3343&lt;C3343,A3343,IF(A3343=MAX('entry data'!$B$8:$B$507),"",A3343+1)))</f>
        <v/>
      </c>
      <c r="B3344" s="9" t="str">
        <f t="shared" si="327"/>
        <v/>
      </c>
      <c r="C3344" s="9" t="str">
        <f>IF(ISERROR(VLOOKUP(A3344,'entry data'!B:G,6,0)),"",VLOOKUP(A3344,'entry data'!B:G,6,0))</f>
        <v/>
      </c>
      <c r="D3344" s="9" t="str">
        <f>IF(ISERROR(VLOOKUP(A3344,'entry data'!B:C,2,0)),"",VLOOKUP(A3344,'entry data'!B:C,2,0))</f>
        <v/>
      </c>
      <c r="E3344" s="9" t="str">
        <f>IF(ISERROR(VLOOKUP(A3344,'entry data'!B:E,4,0)),"",VLOOKUP(A3344,'entry data'!B:E,4,0))</f>
        <v/>
      </c>
      <c r="F3344" s="11" t="str">
        <f>IF(A3344="","",IF(ISERROR(VLOOKUP(A3344,'entry data'!B:F,5,0)),"",VLOOKUP(A3344,'entry data'!B:F,5,0)))</f>
        <v/>
      </c>
      <c r="G3344" s="12" t="str">
        <f>IF(A3344="","",IF(ISERROR(VLOOKUP(A3344,'entry data'!B:I,8,0)),"",VLOOKUP(A3344,'entry data'!B:I,7,0)))</f>
        <v/>
      </c>
      <c r="H3344" s="13" t="str">
        <f>IF(A3344="","",IF(B3344=1,VLOOKUP(A3344,'entry data'!B:D,3,0),I3343))</f>
        <v/>
      </c>
      <c r="I3344" s="14" t="str">
        <f>IF(A3344="","",IF(E3344="weekly",7,IF(E3344="fortnightly",14,IF(E3344="monthly",DATE(IF(MONTH(H3344)=12,YEAR(H3344)+1,YEAR(H3344)),VLOOKUP(MONTH(H3344),index!$D$2:$G$13,2,0),DAY(H3344)),
IF(E3344="quarterly",DATE(IF(MONTH(H3344)&gt;=10,YEAR(H3344)+1,YEAR(H3344)),VLOOKUP(MONTH(H3344),index!$D$2:$G$13,3,0),DAY(H3344)),
IF(E3344="halfyearly",DATE(IF(MONTH(H3344)&gt;=7,YEAR(H3344)+1,YEAR(H3344)),VLOOKUP(MONTH(H3344),index!$D$2:$G$13,4,0),DAY(H3344)),
DATE(YEAR(H3344)+1,MONTH(H3344),DAY(H3344)))))-H3344))+H3344)</f>
        <v/>
      </c>
      <c r="J3344" s="9" t="str">
        <f t="shared" si="328"/>
        <v/>
      </c>
      <c r="K3344" s="11" t="str">
        <f t="shared" si="329"/>
        <v/>
      </c>
      <c r="L3344" s="11" t="str">
        <f t="shared" si="330"/>
        <v/>
      </c>
      <c r="M3344" s="11" t="str">
        <f>IF(A3344="","",VLOOKUP(E3344,index!$A$1:$B$6,2,0)*K3344*G3344)</f>
        <v/>
      </c>
      <c r="N3344" s="11" t="str">
        <f>IF(A3344="","",-PMT(G3344*VLOOKUP(E3344,index!$A$1:$B$6,2,0),C3344,F3344,0,0))</f>
        <v/>
      </c>
      <c r="O3344" s="11" t="str">
        <f t="shared" si="331"/>
        <v/>
      </c>
      <c r="P3344" s="11" t="str">
        <f t="shared" si="332"/>
        <v/>
      </c>
    </row>
    <row r="3345" spans="1:16" x14ac:dyDescent="0.25">
      <c r="A3345" s="9" t="str">
        <f>IF(A3344="","",IF(B3344&lt;C3344,A3344,IF(A3344=MAX('entry data'!$B$8:$B$507),"",A3344+1)))</f>
        <v/>
      </c>
      <c r="B3345" s="9" t="str">
        <f t="shared" si="327"/>
        <v/>
      </c>
      <c r="C3345" s="9" t="str">
        <f>IF(ISERROR(VLOOKUP(A3345,'entry data'!B:G,6,0)),"",VLOOKUP(A3345,'entry data'!B:G,6,0))</f>
        <v/>
      </c>
      <c r="D3345" s="9" t="str">
        <f>IF(ISERROR(VLOOKUP(A3345,'entry data'!B:C,2,0)),"",VLOOKUP(A3345,'entry data'!B:C,2,0))</f>
        <v/>
      </c>
      <c r="E3345" s="9" t="str">
        <f>IF(ISERROR(VLOOKUP(A3345,'entry data'!B:E,4,0)),"",VLOOKUP(A3345,'entry data'!B:E,4,0))</f>
        <v/>
      </c>
      <c r="F3345" s="11" t="str">
        <f>IF(A3345="","",IF(ISERROR(VLOOKUP(A3345,'entry data'!B:F,5,0)),"",VLOOKUP(A3345,'entry data'!B:F,5,0)))</f>
        <v/>
      </c>
      <c r="G3345" s="12" t="str">
        <f>IF(A3345="","",IF(ISERROR(VLOOKUP(A3345,'entry data'!B:I,8,0)),"",VLOOKUP(A3345,'entry data'!B:I,7,0)))</f>
        <v/>
      </c>
      <c r="H3345" s="13" t="str">
        <f>IF(A3345="","",IF(B3345=1,VLOOKUP(A3345,'entry data'!B:D,3,0),I3344))</f>
        <v/>
      </c>
      <c r="I3345" s="14" t="str">
        <f>IF(A3345="","",IF(E3345="weekly",7,IF(E3345="fortnightly",14,IF(E3345="monthly",DATE(IF(MONTH(H3345)=12,YEAR(H3345)+1,YEAR(H3345)),VLOOKUP(MONTH(H3345),index!$D$2:$G$13,2,0),DAY(H3345)),
IF(E3345="quarterly",DATE(IF(MONTH(H3345)&gt;=10,YEAR(H3345)+1,YEAR(H3345)),VLOOKUP(MONTH(H3345),index!$D$2:$G$13,3,0),DAY(H3345)),
IF(E3345="halfyearly",DATE(IF(MONTH(H3345)&gt;=7,YEAR(H3345)+1,YEAR(H3345)),VLOOKUP(MONTH(H3345),index!$D$2:$G$13,4,0),DAY(H3345)),
DATE(YEAR(H3345)+1,MONTH(H3345),DAY(H3345)))))-H3345))+H3345)</f>
        <v/>
      </c>
      <c r="J3345" s="9" t="str">
        <f t="shared" si="328"/>
        <v/>
      </c>
      <c r="K3345" s="11" t="str">
        <f t="shared" si="329"/>
        <v/>
      </c>
      <c r="L3345" s="11" t="str">
        <f t="shared" si="330"/>
        <v/>
      </c>
      <c r="M3345" s="11" t="str">
        <f>IF(A3345="","",VLOOKUP(E3345,index!$A$1:$B$6,2,0)*K3345*G3345)</f>
        <v/>
      </c>
      <c r="N3345" s="11" t="str">
        <f>IF(A3345="","",-PMT(G3345*VLOOKUP(E3345,index!$A$1:$B$6,2,0),C3345,F3345,0,0))</f>
        <v/>
      </c>
      <c r="O3345" s="11" t="str">
        <f t="shared" si="331"/>
        <v/>
      </c>
      <c r="P3345" s="11" t="str">
        <f t="shared" si="332"/>
        <v/>
      </c>
    </row>
    <row r="3346" spans="1:16" x14ac:dyDescent="0.25">
      <c r="A3346" s="9" t="str">
        <f>IF(A3345="","",IF(B3345&lt;C3345,A3345,IF(A3345=MAX('entry data'!$B$8:$B$507),"",A3345+1)))</f>
        <v/>
      </c>
      <c r="B3346" s="9" t="str">
        <f t="shared" si="327"/>
        <v/>
      </c>
      <c r="C3346" s="9" t="str">
        <f>IF(ISERROR(VLOOKUP(A3346,'entry data'!B:G,6,0)),"",VLOOKUP(A3346,'entry data'!B:G,6,0))</f>
        <v/>
      </c>
      <c r="D3346" s="9" t="str">
        <f>IF(ISERROR(VLOOKUP(A3346,'entry data'!B:C,2,0)),"",VLOOKUP(A3346,'entry data'!B:C,2,0))</f>
        <v/>
      </c>
      <c r="E3346" s="9" t="str">
        <f>IF(ISERROR(VLOOKUP(A3346,'entry data'!B:E,4,0)),"",VLOOKUP(A3346,'entry data'!B:E,4,0))</f>
        <v/>
      </c>
      <c r="F3346" s="11" t="str">
        <f>IF(A3346="","",IF(ISERROR(VLOOKUP(A3346,'entry data'!B:F,5,0)),"",VLOOKUP(A3346,'entry data'!B:F,5,0)))</f>
        <v/>
      </c>
      <c r="G3346" s="12" t="str">
        <f>IF(A3346="","",IF(ISERROR(VLOOKUP(A3346,'entry data'!B:I,8,0)),"",VLOOKUP(A3346,'entry data'!B:I,7,0)))</f>
        <v/>
      </c>
      <c r="H3346" s="13" t="str">
        <f>IF(A3346="","",IF(B3346=1,VLOOKUP(A3346,'entry data'!B:D,3,0),I3345))</f>
        <v/>
      </c>
      <c r="I3346" s="14" t="str">
        <f>IF(A3346="","",IF(E3346="weekly",7,IF(E3346="fortnightly",14,IF(E3346="monthly",DATE(IF(MONTH(H3346)=12,YEAR(H3346)+1,YEAR(H3346)),VLOOKUP(MONTH(H3346),index!$D$2:$G$13,2,0),DAY(H3346)),
IF(E3346="quarterly",DATE(IF(MONTH(H3346)&gt;=10,YEAR(H3346)+1,YEAR(H3346)),VLOOKUP(MONTH(H3346),index!$D$2:$G$13,3,0),DAY(H3346)),
IF(E3346="halfyearly",DATE(IF(MONTH(H3346)&gt;=7,YEAR(H3346)+1,YEAR(H3346)),VLOOKUP(MONTH(H3346),index!$D$2:$G$13,4,0),DAY(H3346)),
DATE(YEAR(H3346)+1,MONTH(H3346),DAY(H3346)))))-H3346))+H3346)</f>
        <v/>
      </c>
      <c r="J3346" s="9" t="str">
        <f t="shared" si="328"/>
        <v/>
      </c>
      <c r="K3346" s="11" t="str">
        <f t="shared" si="329"/>
        <v/>
      </c>
      <c r="L3346" s="11" t="str">
        <f t="shared" si="330"/>
        <v/>
      </c>
      <c r="M3346" s="11" t="str">
        <f>IF(A3346="","",VLOOKUP(E3346,index!$A$1:$B$6,2,0)*K3346*G3346)</f>
        <v/>
      </c>
      <c r="N3346" s="11" t="str">
        <f>IF(A3346="","",-PMT(G3346*VLOOKUP(E3346,index!$A$1:$B$6,2,0),C3346,F3346,0,0))</f>
        <v/>
      </c>
      <c r="O3346" s="11" t="str">
        <f t="shared" si="331"/>
        <v/>
      </c>
      <c r="P3346" s="11" t="str">
        <f t="shared" si="332"/>
        <v/>
      </c>
    </row>
    <row r="3347" spans="1:16" x14ac:dyDescent="0.25">
      <c r="A3347" s="9" t="str">
        <f>IF(A3346="","",IF(B3346&lt;C3346,A3346,IF(A3346=MAX('entry data'!$B$8:$B$507),"",A3346+1)))</f>
        <v/>
      </c>
      <c r="B3347" s="9" t="str">
        <f t="shared" si="327"/>
        <v/>
      </c>
      <c r="C3347" s="9" t="str">
        <f>IF(ISERROR(VLOOKUP(A3347,'entry data'!B:G,6,0)),"",VLOOKUP(A3347,'entry data'!B:G,6,0))</f>
        <v/>
      </c>
      <c r="D3347" s="9" t="str">
        <f>IF(ISERROR(VLOOKUP(A3347,'entry data'!B:C,2,0)),"",VLOOKUP(A3347,'entry data'!B:C,2,0))</f>
        <v/>
      </c>
      <c r="E3347" s="9" t="str">
        <f>IF(ISERROR(VLOOKUP(A3347,'entry data'!B:E,4,0)),"",VLOOKUP(A3347,'entry data'!B:E,4,0))</f>
        <v/>
      </c>
      <c r="F3347" s="11" t="str">
        <f>IF(A3347="","",IF(ISERROR(VLOOKUP(A3347,'entry data'!B:F,5,0)),"",VLOOKUP(A3347,'entry data'!B:F,5,0)))</f>
        <v/>
      </c>
      <c r="G3347" s="12" t="str">
        <f>IF(A3347="","",IF(ISERROR(VLOOKUP(A3347,'entry data'!B:I,8,0)),"",VLOOKUP(A3347,'entry data'!B:I,7,0)))</f>
        <v/>
      </c>
      <c r="H3347" s="13" t="str">
        <f>IF(A3347="","",IF(B3347=1,VLOOKUP(A3347,'entry data'!B:D,3,0),I3346))</f>
        <v/>
      </c>
      <c r="I3347" s="14" t="str">
        <f>IF(A3347="","",IF(E3347="weekly",7,IF(E3347="fortnightly",14,IF(E3347="monthly",DATE(IF(MONTH(H3347)=12,YEAR(H3347)+1,YEAR(H3347)),VLOOKUP(MONTH(H3347),index!$D$2:$G$13,2,0),DAY(H3347)),
IF(E3347="quarterly",DATE(IF(MONTH(H3347)&gt;=10,YEAR(H3347)+1,YEAR(H3347)),VLOOKUP(MONTH(H3347),index!$D$2:$G$13,3,0),DAY(H3347)),
IF(E3347="halfyearly",DATE(IF(MONTH(H3347)&gt;=7,YEAR(H3347)+1,YEAR(H3347)),VLOOKUP(MONTH(H3347),index!$D$2:$G$13,4,0),DAY(H3347)),
DATE(YEAR(H3347)+1,MONTH(H3347),DAY(H3347)))))-H3347))+H3347)</f>
        <v/>
      </c>
      <c r="J3347" s="9" t="str">
        <f t="shared" si="328"/>
        <v/>
      </c>
      <c r="K3347" s="11" t="str">
        <f t="shared" si="329"/>
        <v/>
      </c>
      <c r="L3347" s="11" t="str">
        <f t="shared" si="330"/>
        <v/>
      </c>
      <c r="M3347" s="11" t="str">
        <f>IF(A3347="","",VLOOKUP(E3347,index!$A$1:$B$6,2,0)*K3347*G3347)</f>
        <v/>
      </c>
      <c r="N3347" s="11" t="str">
        <f>IF(A3347="","",-PMT(G3347*VLOOKUP(E3347,index!$A$1:$B$6,2,0),C3347,F3347,0,0))</f>
        <v/>
      </c>
      <c r="O3347" s="11" t="str">
        <f t="shared" si="331"/>
        <v/>
      </c>
      <c r="P3347" s="11" t="str">
        <f t="shared" si="332"/>
        <v/>
      </c>
    </row>
    <row r="3348" spans="1:16" x14ac:dyDescent="0.25">
      <c r="A3348" s="9" t="str">
        <f>IF(A3347="","",IF(B3347&lt;C3347,A3347,IF(A3347=MAX('entry data'!$B$8:$B$507),"",A3347+1)))</f>
        <v/>
      </c>
      <c r="B3348" s="9" t="str">
        <f t="shared" si="327"/>
        <v/>
      </c>
      <c r="C3348" s="9" t="str">
        <f>IF(ISERROR(VLOOKUP(A3348,'entry data'!B:G,6,0)),"",VLOOKUP(A3348,'entry data'!B:G,6,0))</f>
        <v/>
      </c>
      <c r="D3348" s="9" t="str">
        <f>IF(ISERROR(VLOOKUP(A3348,'entry data'!B:C,2,0)),"",VLOOKUP(A3348,'entry data'!B:C,2,0))</f>
        <v/>
      </c>
      <c r="E3348" s="9" t="str">
        <f>IF(ISERROR(VLOOKUP(A3348,'entry data'!B:E,4,0)),"",VLOOKUP(A3348,'entry data'!B:E,4,0))</f>
        <v/>
      </c>
      <c r="F3348" s="11" t="str">
        <f>IF(A3348="","",IF(ISERROR(VLOOKUP(A3348,'entry data'!B:F,5,0)),"",VLOOKUP(A3348,'entry data'!B:F,5,0)))</f>
        <v/>
      </c>
      <c r="G3348" s="12" t="str">
        <f>IF(A3348="","",IF(ISERROR(VLOOKUP(A3348,'entry data'!B:I,8,0)),"",VLOOKUP(A3348,'entry data'!B:I,7,0)))</f>
        <v/>
      </c>
      <c r="H3348" s="13" t="str">
        <f>IF(A3348="","",IF(B3348=1,VLOOKUP(A3348,'entry data'!B:D,3,0),I3347))</f>
        <v/>
      </c>
      <c r="I3348" s="14" t="str">
        <f>IF(A3348="","",IF(E3348="weekly",7,IF(E3348="fortnightly",14,IF(E3348="monthly",DATE(IF(MONTH(H3348)=12,YEAR(H3348)+1,YEAR(H3348)),VLOOKUP(MONTH(H3348),index!$D$2:$G$13,2,0),DAY(H3348)),
IF(E3348="quarterly",DATE(IF(MONTH(H3348)&gt;=10,YEAR(H3348)+1,YEAR(H3348)),VLOOKUP(MONTH(H3348),index!$D$2:$G$13,3,0),DAY(H3348)),
IF(E3348="halfyearly",DATE(IF(MONTH(H3348)&gt;=7,YEAR(H3348)+1,YEAR(H3348)),VLOOKUP(MONTH(H3348),index!$D$2:$G$13,4,0),DAY(H3348)),
DATE(YEAR(H3348)+1,MONTH(H3348),DAY(H3348)))))-H3348))+H3348)</f>
        <v/>
      </c>
      <c r="J3348" s="9" t="str">
        <f t="shared" si="328"/>
        <v/>
      </c>
      <c r="K3348" s="11" t="str">
        <f t="shared" si="329"/>
        <v/>
      </c>
      <c r="L3348" s="11" t="str">
        <f t="shared" si="330"/>
        <v/>
      </c>
      <c r="M3348" s="11" t="str">
        <f>IF(A3348="","",VLOOKUP(E3348,index!$A$1:$B$6,2,0)*K3348*G3348)</f>
        <v/>
      </c>
      <c r="N3348" s="11" t="str">
        <f>IF(A3348="","",-PMT(G3348*VLOOKUP(E3348,index!$A$1:$B$6,2,0),C3348,F3348,0,0))</f>
        <v/>
      </c>
      <c r="O3348" s="11" t="str">
        <f t="shared" si="331"/>
        <v/>
      </c>
      <c r="P3348" s="11" t="str">
        <f t="shared" si="332"/>
        <v/>
      </c>
    </row>
    <row r="3349" spans="1:16" x14ac:dyDescent="0.25">
      <c r="A3349" s="9" t="str">
        <f>IF(A3348="","",IF(B3348&lt;C3348,A3348,IF(A3348=MAX('entry data'!$B$8:$B$507),"",A3348+1)))</f>
        <v/>
      </c>
      <c r="B3349" s="9" t="str">
        <f t="shared" si="327"/>
        <v/>
      </c>
      <c r="C3349" s="9" t="str">
        <f>IF(ISERROR(VLOOKUP(A3349,'entry data'!B:G,6,0)),"",VLOOKUP(A3349,'entry data'!B:G,6,0))</f>
        <v/>
      </c>
      <c r="D3349" s="9" t="str">
        <f>IF(ISERROR(VLOOKUP(A3349,'entry data'!B:C,2,0)),"",VLOOKUP(A3349,'entry data'!B:C,2,0))</f>
        <v/>
      </c>
      <c r="E3349" s="9" t="str">
        <f>IF(ISERROR(VLOOKUP(A3349,'entry data'!B:E,4,0)),"",VLOOKUP(A3349,'entry data'!B:E,4,0))</f>
        <v/>
      </c>
      <c r="F3349" s="11" t="str">
        <f>IF(A3349="","",IF(ISERROR(VLOOKUP(A3349,'entry data'!B:F,5,0)),"",VLOOKUP(A3349,'entry data'!B:F,5,0)))</f>
        <v/>
      </c>
      <c r="G3349" s="12" t="str">
        <f>IF(A3349="","",IF(ISERROR(VLOOKUP(A3349,'entry data'!B:I,8,0)),"",VLOOKUP(A3349,'entry data'!B:I,7,0)))</f>
        <v/>
      </c>
      <c r="H3349" s="13" t="str">
        <f>IF(A3349="","",IF(B3349=1,VLOOKUP(A3349,'entry data'!B:D,3,0),I3348))</f>
        <v/>
      </c>
      <c r="I3349" s="14" t="str">
        <f>IF(A3349="","",IF(E3349="weekly",7,IF(E3349="fortnightly",14,IF(E3349="monthly",DATE(IF(MONTH(H3349)=12,YEAR(H3349)+1,YEAR(H3349)),VLOOKUP(MONTH(H3349),index!$D$2:$G$13,2,0),DAY(H3349)),
IF(E3349="quarterly",DATE(IF(MONTH(H3349)&gt;=10,YEAR(H3349)+1,YEAR(H3349)),VLOOKUP(MONTH(H3349),index!$D$2:$G$13,3,0),DAY(H3349)),
IF(E3349="halfyearly",DATE(IF(MONTH(H3349)&gt;=7,YEAR(H3349)+1,YEAR(H3349)),VLOOKUP(MONTH(H3349),index!$D$2:$G$13,4,0),DAY(H3349)),
DATE(YEAR(H3349)+1,MONTH(H3349),DAY(H3349)))))-H3349))+H3349)</f>
        <v/>
      </c>
      <c r="J3349" s="9" t="str">
        <f t="shared" si="328"/>
        <v/>
      </c>
      <c r="K3349" s="11" t="str">
        <f t="shared" si="329"/>
        <v/>
      </c>
      <c r="L3349" s="11" t="str">
        <f t="shared" si="330"/>
        <v/>
      </c>
      <c r="M3349" s="11" t="str">
        <f>IF(A3349="","",VLOOKUP(E3349,index!$A$1:$B$6,2,0)*K3349*G3349)</f>
        <v/>
      </c>
      <c r="N3349" s="11" t="str">
        <f>IF(A3349="","",-PMT(G3349*VLOOKUP(E3349,index!$A$1:$B$6,2,0),C3349,F3349,0,0))</f>
        <v/>
      </c>
      <c r="O3349" s="11" t="str">
        <f t="shared" si="331"/>
        <v/>
      </c>
      <c r="P3349" s="11" t="str">
        <f t="shared" si="332"/>
        <v/>
      </c>
    </row>
    <row r="3350" spans="1:16" x14ac:dyDescent="0.25">
      <c r="A3350" s="9" t="str">
        <f>IF(A3349="","",IF(B3349&lt;C3349,A3349,IF(A3349=MAX('entry data'!$B$8:$B$507),"",A3349+1)))</f>
        <v/>
      </c>
      <c r="B3350" s="9" t="str">
        <f t="shared" si="327"/>
        <v/>
      </c>
      <c r="C3350" s="9" t="str">
        <f>IF(ISERROR(VLOOKUP(A3350,'entry data'!B:G,6,0)),"",VLOOKUP(A3350,'entry data'!B:G,6,0))</f>
        <v/>
      </c>
      <c r="D3350" s="9" t="str">
        <f>IF(ISERROR(VLOOKUP(A3350,'entry data'!B:C,2,0)),"",VLOOKUP(A3350,'entry data'!B:C,2,0))</f>
        <v/>
      </c>
      <c r="E3350" s="9" t="str">
        <f>IF(ISERROR(VLOOKUP(A3350,'entry data'!B:E,4,0)),"",VLOOKUP(A3350,'entry data'!B:E,4,0))</f>
        <v/>
      </c>
      <c r="F3350" s="11" t="str">
        <f>IF(A3350="","",IF(ISERROR(VLOOKUP(A3350,'entry data'!B:F,5,0)),"",VLOOKUP(A3350,'entry data'!B:F,5,0)))</f>
        <v/>
      </c>
      <c r="G3350" s="12" t="str">
        <f>IF(A3350="","",IF(ISERROR(VLOOKUP(A3350,'entry data'!B:I,8,0)),"",VLOOKUP(A3350,'entry data'!B:I,7,0)))</f>
        <v/>
      </c>
      <c r="H3350" s="13" t="str">
        <f>IF(A3350="","",IF(B3350=1,VLOOKUP(A3350,'entry data'!B:D,3,0),I3349))</f>
        <v/>
      </c>
      <c r="I3350" s="14" t="str">
        <f>IF(A3350="","",IF(E3350="weekly",7,IF(E3350="fortnightly",14,IF(E3350="monthly",DATE(IF(MONTH(H3350)=12,YEAR(H3350)+1,YEAR(H3350)),VLOOKUP(MONTH(H3350),index!$D$2:$G$13,2,0),DAY(H3350)),
IF(E3350="quarterly",DATE(IF(MONTH(H3350)&gt;=10,YEAR(H3350)+1,YEAR(H3350)),VLOOKUP(MONTH(H3350),index!$D$2:$G$13,3,0),DAY(H3350)),
IF(E3350="halfyearly",DATE(IF(MONTH(H3350)&gt;=7,YEAR(H3350)+1,YEAR(H3350)),VLOOKUP(MONTH(H3350),index!$D$2:$G$13,4,0),DAY(H3350)),
DATE(YEAR(H3350)+1,MONTH(H3350),DAY(H3350)))))-H3350))+H3350)</f>
        <v/>
      </c>
      <c r="J3350" s="9" t="str">
        <f t="shared" si="328"/>
        <v/>
      </c>
      <c r="K3350" s="11" t="str">
        <f t="shared" si="329"/>
        <v/>
      </c>
      <c r="L3350" s="11" t="str">
        <f t="shared" si="330"/>
        <v/>
      </c>
      <c r="M3350" s="11" t="str">
        <f>IF(A3350="","",VLOOKUP(E3350,index!$A$1:$B$6,2,0)*K3350*G3350)</f>
        <v/>
      </c>
      <c r="N3350" s="11" t="str">
        <f>IF(A3350="","",-PMT(G3350*VLOOKUP(E3350,index!$A$1:$B$6,2,0),C3350,F3350,0,0))</f>
        <v/>
      </c>
      <c r="O3350" s="11" t="str">
        <f t="shared" si="331"/>
        <v/>
      </c>
      <c r="P3350" s="11" t="str">
        <f t="shared" si="332"/>
        <v/>
      </c>
    </row>
    <row r="3351" spans="1:16" x14ac:dyDescent="0.25">
      <c r="A3351" s="9" t="str">
        <f>IF(A3350="","",IF(B3350&lt;C3350,A3350,IF(A3350=MAX('entry data'!$B$8:$B$507),"",A3350+1)))</f>
        <v/>
      </c>
      <c r="B3351" s="9" t="str">
        <f t="shared" ref="B3351:B3414" si="333">IF(A3351="","",IF(B3350=C3350,1,B3350+1))</f>
        <v/>
      </c>
      <c r="C3351" s="9" t="str">
        <f>IF(ISERROR(VLOOKUP(A3351,'entry data'!B:G,6,0)),"",VLOOKUP(A3351,'entry data'!B:G,6,0))</f>
        <v/>
      </c>
      <c r="D3351" s="9" t="str">
        <f>IF(ISERROR(VLOOKUP(A3351,'entry data'!B:C,2,0)),"",VLOOKUP(A3351,'entry data'!B:C,2,0))</f>
        <v/>
      </c>
      <c r="E3351" s="9" t="str">
        <f>IF(ISERROR(VLOOKUP(A3351,'entry data'!B:E,4,0)),"",VLOOKUP(A3351,'entry data'!B:E,4,0))</f>
        <v/>
      </c>
      <c r="F3351" s="11" t="str">
        <f>IF(A3351="","",IF(ISERROR(VLOOKUP(A3351,'entry data'!B:F,5,0)),"",VLOOKUP(A3351,'entry data'!B:F,5,0)))</f>
        <v/>
      </c>
      <c r="G3351" s="12" t="str">
        <f>IF(A3351="","",IF(ISERROR(VLOOKUP(A3351,'entry data'!B:I,8,0)),"",VLOOKUP(A3351,'entry data'!B:I,7,0)))</f>
        <v/>
      </c>
      <c r="H3351" s="13" t="str">
        <f>IF(A3351="","",IF(B3351=1,VLOOKUP(A3351,'entry data'!B:D,3,0),I3350))</f>
        <v/>
      </c>
      <c r="I3351" s="14" t="str">
        <f>IF(A3351="","",IF(E3351="weekly",7,IF(E3351="fortnightly",14,IF(E3351="monthly",DATE(IF(MONTH(H3351)=12,YEAR(H3351)+1,YEAR(H3351)),VLOOKUP(MONTH(H3351),index!$D$2:$G$13,2,0),DAY(H3351)),
IF(E3351="quarterly",DATE(IF(MONTH(H3351)&gt;=10,YEAR(H3351)+1,YEAR(H3351)),VLOOKUP(MONTH(H3351),index!$D$2:$G$13,3,0),DAY(H3351)),
IF(E3351="halfyearly",DATE(IF(MONTH(H3351)&gt;=7,YEAR(H3351)+1,YEAR(H3351)),VLOOKUP(MONTH(H3351),index!$D$2:$G$13,4,0),DAY(H3351)),
DATE(YEAR(H3351)+1,MONTH(H3351),DAY(H3351)))))-H3351))+H3351)</f>
        <v/>
      </c>
      <c r="J3351" s="9" t="str">
        <f t="shared" ref="J3351:J3414" si="334">IF(A3351="","",IF(MONTH(I3351)&lt;10,YEAR(I3351)&amp;"-0"&amp;MONTH(I3351),YEAR(I3351)&amp;"-"&amp;MONTH(I3351)))</f>
        <v/>
      </c>
      <c r="K3351" s="11" t="str">
        <f t="shared" ref="K3351:K3414" si="335">IF(A3351="","",IF(B3351=1,F3351,O3350))</f>
        <v/>
      </c>
      <c r="L3351" s="11" t="str">
        <f t="shared" ref="L3351:L3414" si="336">IF(A3351="","",N3351-M3351)</f>
        <v/>
      </c>
      <c r="M3351" s="11" t="str">
        <f>IF(A3351="","",VLOOKUP(E3351,index!$A$1:$B$6,2,0)*K3351*G3351)</f>
        <v/>
      </c>
      <c r="N3351" s="11" t="str">
        <f>IF(A3351="","",-PMT(G3351*VLOOKUP(E3351,index!$A$1:$B$6,2,0),C3351,F3351,0,0))</f>
        <v/>
      </c>
      <c r="O3351" s="11" t="str">
        <f t="shared" ref="O3351:O3414" si="337">IF(A3351="","",K3351-L3351)</f>
        <v/>
      </c>
      <c r="P3351" s="11" t="str">
        <f t="shared" si="332"/>
        <v/>
      </c>
    </row>
    <row r="3352" spans="1:16" x14ac:dyDescent="0.25">
      <c r="A3352" s="9" t="str">
        <f>IF(A3351="","",IF(B3351&lt;C3351,A3351,IF(A3351=MAX('entry data'!$B$8:$B$507),"",A3351+1)))</f>
        <v/>
      </c>
      <c r="B3352" s="9" t="str">
        <f t="shared" si="333"/>
        <v/>
      </c>
      <c r="C3352" s="9" t="str">
        <f>IF(ISERROR(VLOOKUP(A3352,'entry data'!B:G,6,0)),"",VLOOKUP(A3352,'entry data'!B:G,6,0))</f>
        <v/>
      </c>
      <c r="D3352" s="9" t="str">
        <f>IF(ISERROR(VLOOKUP(A3352,'entry data'!B:C,2,0)),"",VLOOKUP(A3352,'entry data'!B:C,2,0))</f>
        <v/>
      </c>
      <c r="E3352" s="9" t="str">
        <f>IF(ISERROR(VLOOKUP(A3352,'entry data'!B:E,4,0)),"",VLOOKUP(A3352,'entry data'!B:E,4,0))</f>
        <v/>
      </c>
      <c r="F3352" s="11" t="str">
        <f>IF(A3352="","",IF(ISERROR(VLOOKUP(A3352,'entry data'!B:F,5,0)),"",VLOOKUP(A3352,'entry data'!B:F,5,0)))</f>
        <v/>
      </c>
      <c r="G3352" s="12" t="str">
        <f>IF(A3352="","",IF(ISERROR(VLOOKUP(A3352,'entry data'!B:I,8,0)),"",VLOOKUP(A3352,'entry data'!B:I,7,0)))</f>
        <v/>
      </c>
      <c r="H3352" s="13" t="str">
        <f>IF(A3352="","",IF(B3352=1,VLOOKUP(A3352,'entry data'!B:D,3,0),I3351))</f>
        <v/>
      </c>
      <c r="I3352" s="14" t="str">
        <f>IF(A3352="","",IF(E3352="weekly",7,IF(E3352="fortnightly",14,IF(E3352="monthly",DATE(IF(MONTH(H3352)=12,YEAR(H3352)+1,YEAR(H3352)),VLOOKUP(MONTH(H3352),index!$D$2:$G$13,2,0),DAY(H3352)),
IF(E3352="quarterly",DATE(IF(MONTH(H3352)&gt;=10,YEAR(H3352)+1,YEAR(H3352)),VLOOKUP(MONTH(H3352),index!$D$2:$G$13,3,0),DAY(H3352)),
IF(E3352="halfyearly",DATE(IF(MONTH(H3352)&gt;=7,YEAR(H3352)+1,YEAR(H3352)),VLOOKUP(MONTH(H3352),index!$D$2:$G$13,4,0),DAY(H3352)),
DATE(YEAR(H3352)+1,MONTH(H3352),DAY(H3352)))))-H3352))+H3352)</f>
        <v/>
      </c>
      <c r="J3352" s="9" t="str">
        <f t="shared" si="334"/>
        <v/>
      </c>
      <c r="K3352" s="11" t="str">
        <f t="shared" si="335"/>
        <v/>
      </c>
      <c r="L3352" s="11" t="str">
        <f t="shared" si="336"/>
        <v/>
      </c>
      <c r="M3352" s="11" t="str">
        <f>IF(A3352="","",VLOOKUP(E3352,index!$A$1:$B$6,2,0)*K3352*G3352)</f>
        <v/>
      </c>
      <c r="N3352" s="11" t="str">
        <f>IF(A3352="","",-PMT(G3352*VLOOKUP(E3352,index!$A$1:$B$6,2,0),C3352,F3352,0,0))</f>
        <v/>
      </c>
      <c r="O3352" s="11" t="str">
        <f t="shared" si="337"/>
        <v/>
      </c>
      <c r="P3352" s="11" t="str">
        <f t="shared" si="332"/>
        <v/>
      </c>
    </row>
    <row r="3353" spans="1:16" x14ac:dyDescent="0.25">
      <c r="A3353" s="9" t="str">
        <f>IF(A3352="","",IF(B3352&lt;C3352,A3352,IF(A3352=MAX('entry data'!$B$8:$B$507),"",A3352+1)))</f>
        <v/>
      </c>
      <c r="B3353" s="9" t="str">
        <f t="shared" si="333"/>
        <v/>
      </c>
      <c r="C3353" s="9" t="str">
        <f>IF(ISERROR(VLOOKUP(A3353,'entry data'!B:G,6,0)),"",VLOOKUP(A3353,'entry data'!B:G,6,0))</f>
        <v/>
      </c>
      <c r="D3353" s="9" t="str">
        <f>IF(ISERROR(VLOOKUP(A3353,'entry data'!B:C,2,0)),"",VLOOKUP(A3353,'entry data'!B:C,2,0))</f>
        <v/>
      </c>
      <c r="E3353" s="9" t="str">
        <f>IF(ISERROR(VLOOKUP(A3353,'entry data'!B:E,4,0)),"",VLOOKUP(A3353,'entry data'!B:E,4,0))</f>
        <v/>
      </c>
      <c r="F3353" s="11" t="str">
        <f>IF(A3353="","",IF(ISERROR(VLOOKUP(A3353,'entry data'!B:F,5,0)),"",VLOOKUP(A3353,'entry data'!B:F,5,0)))</f>
        <v/>
      </c>
      <c r="G3353" s="12" t="str">
        <f>IF(A3353="","",IF(ISERROR(VLOOKUP(A3353,'entry data'!B:I,8,0)),"",VLOOKUP(A3353,'entry data'!B:I,7,0)))</f>
        <v/>
      </c>
      <c r="H3353" s="13" t="str">
        <f>IF(A3353="","",IF(B3353=1,VLOOKUP(A3353,'entry data'!B:D,3,0),I3352))</f>
        <v/>
      </c>
      <c r="I3353" s="14" t="str">
        <f>IF(A3353="","",IF(E3353="weekly",7,IF(E3353="fortnightly",14,IF(E3353="monthly",DATE(IF(MONTH(H3353)=12,YEAR(H3353)+1,YEAR(H3353)),VLOOKUP(MONTH(H3353),index!$D$2:$G$13,2,0),DAY(H3353)),
IF(E3353="quarterly",DATE(IF(MONTH(H3353)&gt;=10,YEAR(H3353)+1,YEAR(H3353)),VLOOKUP(MONTH(H3353),index!$D$2:$G$13,3,0),DAY(H3353)),
IF(E3353="halfyearly",DATE(IF(MONTH(H3353)&gt;=7,YEAR(H3353)+1,YEAR(H3353)),VLOOKUP(MONTH(H3353),index!$D$2:$G$13,4,0),DAY(H3353)),
DATE(YEAR(H3353)+1,MONTH(H3353),DAY(H3353)))))-H3353))+H3353)</f>
        <v/>
      </c>
      <c r="J3353" s="9" t="str">
        <f t="shared" si="334"/>
        <v/>
      </c>
      <c r="K3353" s="11" t="str">
        <f t="shared" si="335"/>
        <v/>
      </c>
      <c r="L3353" s="11" t="str">
        <f t="shared" si="336"/>
        <v/>
      </c>
      <c r="M3353" s="11" t="str">
        <f>IF(A3353="","",VLOOKUP(E3353,index!$A$1:$B$6,2,0)*K3353*G3353)</f>
        <v/>
      </c>
      <c r="N3353" s="11" t="str">
        <f>IF(A3353="","",-PMT(G3353*VLOOKUP(E3353,index!$A$1:$B$6,2,0),C3353,F3353,0,0))</f>
        <v/>
      </c>
      <c r="O3353" s="11" t="str">
        <f t="shared" si="337"/>
        <v/>
      </c>
      <c r="P3353" s="11" t="str">
        <f t="shared" si="332"/>
        <v/>
      </c>
    </row>
    <row r="3354" spans="1:16" x14ac:dyDescent="0.25">
      <c r="A3354" s="9" t="str">
        <f>IF(A3353="","",IF(B3353&lt;C3353,A3353,IF(A3353=MAX('entry data'!$B$8:$B$507),"",A3353+1)))</f>
        <v/>
      </c>
      <c r="B3354" s="9" t="str">
        <f t="shared" si="333"/>
        <v/>
      </c>
      <c r="C3354" s="9" t="str">
        <f>IF(ISERROR(VLOOKUP(A3354,'entry data'!B:G,6,0)),"",VLOOKUP(A3354,'entry data'!B:G,6,0))</f>
        <v/>
      </c>
      <c r="D3354" s="9" t="str">
        <f>IF(ISERROR(VLOOKUP(A3354,'entry data'!B:C,2,0)),"",VLOOKUP(A3354,'entry data'!B:C,2,0))</f>
        <v/>
      </c>
      <c r="E3354" s="9" t="str">
        <f>IF(ISERROR(VLOOKUP(A3354,'entry data'!B:E,4,0)),"",VLOOKUP(A3354,'entry data'!B:E,4,0))</f>
        <v/>
      </c>
      <c r="F3354" s="11" t="str">
        <f>IF(A3354="","",IF(ISERROR(VLOOKUP(A3354,'entry data'!B:F,5,0)),"",VLOOKUP(A3354,'entry data'!B:F,5,0)))</f>
        <v/>
      </c>
      <c r="G3354" s="12" t="str">
        <f>IF(A3354="","",IF(ISERROR(VLOOKUP(A3354,'entry data'!B:I,8,0)),"",VLOOKUP(A3354,'entry data'!B:I,7,0)))</f>
        <v/>
      </c>
      <c r="H3354" s="13" t="str">
        <f>IF(A3354="","",IF(B3354=1,VLOOKUP(A3354,'entry data'!B:D,3,0),I3353))</f>
        <v/>
      </c>
      <c r="I3354" s="14" t="str">
        <f>IF(A3354="","",IF(E3354="weekly",7,IF(E3354="fortnightly",14,IF(E3354="monthly",DATE(IF(MONTH(H3354)=12,YEAR(H3354)+1,YEAR(H3354)),VLOOKUP(MONTH(H3354),index!$D$2:$G$13,2,0),DAY(H3354)),
IF(E3354="quarterly",DATE(IF(MONTH(H3354)&gt;=10,YEAR(H3354)+1,YEAR(H3354)),VLOOKUP(MONTH(H3354),index!$D$2:$G$13,3,0),DAY(H3354)),
IF(E3354="halfyearly",DATE(IF(MONTH(H3354)&gt;=7,YEAR(H3354)+1,YEAR(H3354)),VLOOKUP(MONTH(H3354),index!$D$2:$G$13,4,0),DAY(H3354)),
DATE(YEAR(H3354)+1,MONTH(H3354),DAY(H3354)))))-H3354))+H3354)</f>
        <v/>
      </c>
      <c r="J3354" s="9" t="str">
        <f t="shared" si="334"/>
        <v/>
      </c>
      <c r="K3354" s="11" t="str">
        <f t="shared" si="335"/>
        <v/>
      </c>
      <c r="L3354" s="11" t="str">
        <f t="shared" si="336"/>
        <v/>
      </c>
      <c r="M3354" s="11" t="str">
        <f>IF(A3354="","",VLOOKUP(E3354,index!$A$1:$B$6,2,0)*K3354*G3354)</f>
        <v/>
      </c>
      <c r="N3354" s="11" t="str">
        <f>IF(A3354="","",-PMT(G3354*VLOOKUP(E3354,index!$A$1:$B$6,2,0),C3354,F3354,0,0))</f>
        <v/>
      </c>
      <c r="O3354" s="11" t="str">
        <f t="shared" si="337"/>
        <v/>
      </c>
      <c r="P3354" s="11" t="str">
        <f t="shared" si="332"/>
        <v/>
      </c>
    </row>
    <row r="3355" spans="1:16" x14ac:dyDescent="0.25">
      <c r="A3355" s="9" t="str">
        <f>IF(A3354="","",IF(B3354&lt;C3354,A3354,IF(A3354=MAX('entry data'!$B$8:$B$507),"",A3354+1)))</f>
        <v/>
      </c>
      <c r="B3355" s="9" t="str">
        <f t="shared" si="333"/>
        <v/>
      </c>
      <c r="C3355" s="9" t="str">
        <f>IF(ISERROR(VLOOKUP(A3355,'entry data'!B:G,6,0)),"",VLOOKUP(A3355,'entry data'!B:G,6,0))</f>
        <v/>
      </c>
      <c r="D3355" s="9" t="str">
        <f>IF(ISERROR(VLOOKUP(A3355,'entry data'!B:C,2,0)),"",VLOOKUP(A3355,'entry data'!B:C,2,0))</f>
        <v/>
      </c>
      <c r="E3355" s="9" t="str">
        <f>IF(ISERROR(VLOOKUP(A3355,'entry data'!B:E,4,0)),"",VLOOKUP(A3355,'entry data'!B:E,4,0))</f>
        <v/>
      </c>
      <c r="F3355" s="11" t="str">
        <f>IF(A3355="","",IF(ISERROR(VLOOKUP(A3355,'entry data'!B:F,5,0)),"",VLOOKUP(A3355,'entry data'!B:F,5,0)))</f>
        <v/>
      </c>
      <c r="G3355" s="12" t="str">
        <f>IF(A3355="","",IF(ISERROR(VLOOKUP(A3355,'entry data'!B:I,8,0)),"",VLOOKUP(A3355,'entry data'!B:I,7,0)))</f>
        <v/>
      </c>
      <c r="H3355" s="13" t="str">
        <f>IF(A3355="","",IF(B3355=1,VLOOKUP(A3355,'entry data'!B:D,3,0),I3354))</f>
        <v/>
      </c>
      <c r="I3355" s="14" t="str">
        <f>IF(A3355="","",IF(E3355="weekly",7,IF(E3355="fortnightly",14,IF(E3355="monthly",DATE(IF(MONTH(H3355)=12,YEAR(H3355)+1,YEAR(H3355)),VLOOKUP(MONTH(H3355),index!$D$2:$G$13,2,0),DAY(H3355)),
IF(E3355="quarterly",DATE(IF(MONTH(H3355)&gt;=10,YEAR(H3355)+1,YEAR(H3355)),VLOOKUP(MONTH(H3355),index!$D$2:$G$13,3,0),DAY(H3355)),
IF(E3355="halfyearly",DATE(IF(MONTH(H3355)&gt;=7,YEAR(H3355)+1,YEAR(H3355)),VLOOKUP(MONTH(H3355),index!$D$2:$G$13,4,0),DAY(H3355)),
DATE(YEAR(H3355)+1,MONTH(H3355),DAY(H3355)))))-H3355))+H3355)</f>
        <v/>
      </c>
      <c r="J3355" s="9" t="str">
        <f t="shared" si="334"/>
        <v/>
      </c>
      <c r="K3355" s="11" t="str">
        <f t="shared" si="335"/>
        <v/>
      </c>
      <c r="L3355" s="11" t="str">
        <f t="shared" si="336"/>
        <v/>
      </c>
      <c r="M3355" s="11" t="str">
        <f>IF(A3355="","",VLOOKUP(E3355,index!$A$1:$B$6,2,0)*K3355*G3355)</f>
        <v/>
      </c>
      <c r="N3355" s="11" t="str">
        <f>IF(A3355="","",-PMT(G3355*VLOOKUP(E3355,index!$A$1:$B$6,2,0),C3355,F3355,0,0))</f>
        <v/>
      </c>
      <c r="O3355" s="11" t="str">
        <f t="shared" si="337"/>
        <v/>
      </c>
      <c r="P3355" s="11" t="str">
        <f t="shared" si="332"/>
        <v/>
      </c>
    </row>
    <row r="3356" spans="1:16" x14ac:dyDescent="0.25">
      <c r="A3356" s="9" t="str">
        <f>IF(A3355="","",IF(B3355&lt;C3355,A3355,IF(A3355=MAX('entry data'!$B$8:$B$507),"",A3355+1)))</f>
        <v/>
      </c>
      <c r="B3356" s="9" t="str">
        <f t="shared" si="333"/>
        <v/>
      </c>
      <c r="C3356" s="9" t="str">
        <f>IF(ISERROR(VLOOKUP(A3356,'entry data'!B:G,6,0)),"",VLOOKUP(A3356,'entry data'!B:G,6,0))</f>
        <v/>
      </c>
      <c r="D3356" s="9" t="str">
        <f>IF(ISERROR(VLOOKUP(A3356,'entry data'!B:C,2,0)),"",VLOOKUP(A3356,'entry data'!B:C,2,0))</f>
        <v/>
      </c>
      <c r="E3356" s="9" t="str">
        <f>IF(ISERROR(VLOOKUP(A3356,'entry data'!B:E,4,0)),"",VLOOKUP(A3356,'entry data'!B:E,4,0))</f>
        <v/>
      </c>
      <c r="F3356" s="11" t="str">
        <f>IF(A3356="","",IF(ISERROR(VLOOKUP(A3356,'entry data'!B:F,5,0)),"",VLOOKUP(A3356,'entry data'!B:F,5,0)))</f>
        <v/>
      </c>
      <c r="G3356" s="12" t="str">
        <f>IF(A3356="","",IF(ISERROR(VLOOKUP(A3356,'entry data'!B:I,8,0)),"",VLOOKUP(A3356,'entry data'!B:I,7,0)))</f>
        <v/>
      </c>
      <c r="H3356" s="13" t="str">
        <f>IF(A3356="","",IF(B3356=1,VLOOKUP(A3356,'entry data'!B:D,3,0),I3355))</f>
        <v/>
      </c>
      <c r="I3356" s="14" t="str">
        <f>IF(A3356="","",IF(E3356="weekly",7,IF(E3356="fortnightly",14,IF(E3356="monthly",DATE(IF(MONTH(H3356)=12,YEAR(H3356)+1,YEAR(H3356)),VLOOKUP(MONTH(H3356),index!$D$2:$G$13,2,0),DAY(H3356)),
IF(E3356="quarterly",DATE(IF(MONTH(H3356)&gt;=10,YEAR(H3356)+1,YEAR(H3356)),VLOOKUP(MONTH(H3356),index!$D$2:$G$13,3,0),DAY(H3356)),
IF(E3356="halfyearly",DATE(IF(MONTH(H3356)&gt;=7,YEAR(H3356)+1,YEAR(H3356)),VLOOKUP(MONTH(H3356),index!$D$2:$G$13,4,0),DAY(H3356)),
DATE(YEAR(H3356)+1,MONTH(H3356),DAY(H3356)))))-H3356))+H3356)</f>
        <v/>
      </c>
      <c r="J3356" s="9" t="str">
        <f t="shared" si="334"/>
        <v/>
      </c>
      <c r="K3356" s="11" t="str">
        <f t="shared" si="335"/>
        <v/>
      </c>
      <c r="L3356" s="11" t="str">
        <f t="shared" si="336"/>
        <v/>
      </c>
      <c r="M3356" s="11" t="str">
        <f>IF(A3356="","",VLOOKUP(E3356,index!$A$1:$B$6,2,0)*K3356*G3356)</f>
        <v/>
      </c>
      <c r="N3356" s="11" t="str">
        <f>IF(A3356="","",-PMT(G3356*VLOOKUP(E3356,index!$A$1:$B$6,2,0),C3356,F3356,0,0))</f>
        <v/>
      </c>
      <c r="O3356" s="11" t="str">
        <f t="shared" si="337"/>
        <v/>
      </c>
      <c r="P3356" s="11" t="str">
        <f t="shared" si="332"/>
        <v/>
      </c>
    </row>
    <row r="3357" spans="1:16" x14ac:dyDescent="0.25">
      <c r="A3357" s="9" t="str">
        <f>IF(A3356="","",IF(B3356&lt;C3356,A3356,IF(A3356=MAX('entry data'!$B$8:$B$507),"",A3356+1)))</f>
        <v/>
      </c>
      <c r="B3357" s="9" t="str">
        <f t="shared" si="333"/>
        <v/>
      </c>
      <c r="C3357" s="9" t="str">
        <f>IF(ISERROR(VLOOKUP(A3357,'entry data'!B:G,6,0)),"",VLOOKUP(A3357,'entry data'!B:G,6,0))</f>
        <v/>
      </c>
      <c r="D3357" s="9" t="str">
        <f>IF(ISERROR(VLOOKUP(A3357,'entry data'!B:C,2,0)),"",VLOOKUP(A3357,'entry data'!B:C,2,0))</f>
        <v/>
      </c>
      <c r="E3357" s="9" t="str">
        <f>IF(ISERROR(VLOOKUP(A3357,'entry data'!B:E,4,0)),"",VLOOKUP(A3357,'entry data'!B:E,4,0))</f>
        <v/>
      </c>
      <c r="F3357" s="11" t="str">
        <f>IF(A3357="","",IF(ISERROR(VLOOKUP(A3357,'entry data'!B:F,5,0)),"",VLOOKUP(A3357,'entry data'!B:F,5,0)))</f>
        <v/>
      </c>
      <c r="G3357" s="12" t="str">
        <f>IF(A3357="","",IF(ISERROR(VLOOKUP(A3357,'entry data'!B:I,8,0)),"",VLOOKUP(A3357,'entry data'!B:I,7,0)))</f>
        <v/>
      </c>
      <c r="H3357" s="13" t="str">
        <f>IF(A3357="","",IF(B3357=1,VLOOKUP(A3357,'entry data'!B:D,3,0),I3356))</f>
        <v/>
      </c>
      <c r="I3357" s="14" t="str">
        <f>IF(A3357="","",IF(E3357="weekly",7,IF(E3357="fortnightly",14,IF(E3357="monthly",DATE(IF(MONTH(H3357)=12,YEAR(H3357)+1,YEAR(H3357)),VLOOKUP(MONTH(H3357),index!$D$2:$G$13,2,0),DAY(H3357)),
IF(E3357="quarterly",DATE(IF(MONTH(H3357)&gt;=10,YEAR(H3357)+1,YEAR(H3357)),VLOOKUP(MONTH(H3357),index!$D$2:$G$13,3,0),DAY(H3357)),
IF(E3357="halfyearly",DATE(IF(MONTH(H3357)&gt;=7,YEAR(H3357)+1,YEAR(H3357)),VLOOKUP(MONTH(H3357),index!$D$2:$G$13,4,0),DAY(H3357)),
DATE(YEAR(H3357)+1,MONTH(H3357),DAY(H3357)))))-H3357))+H3357)</f>
        <v/>
      </c>
      <c r="J3357" s="9" t="str">
        <f t="shared" si="334"/>
        <v/>
      </c>
      <c r="K3357" s="11" t="str">
        <f t="shared" si="335"/>
        <v/>
      </c>
      <c r="L3357" s="11" t="str">
        <f t="shared" si="336"/>
        <v/>
      </c>
      <c r="M3357" s="11" t="str">
        <f>IF(A3357="","",VLOOKUP(E3357,index!$A$1:$B$6,2,0)*K3357*G3357)</f>
        <v/>
      </c>
      <c r="N3357" s="11" t="str">
        <f>IF(A3357="","",-PMT(G3357*VLOOKUP(E3357,index!$A$1:$B$6,2,0),C3357,F3357,0,0))</f>
        <v/>
      </c>
      <c r="O3357" s="11" t="str">
        <f t="shared" si="337"/>
        <v/>
      </c>
      <c r="P3357" s="11" t="str">
        <f t="shared" si="332"/>
        <v/>
      </c>
    </row>
    <row r="3358" spans="1:16" x14ac:dyDescent="0.25">
      <c r="A3358" s="9" t="str">
        <f>IF(A3357="","",IF(B3357&lt;C3357,A3357,IF(A3357=MAX('entry data'!$B$8:$B$507),"",A3357+1)))</f>
        <v/>
      </c>
      <c r="B3358" s="9" t="str">
        <f t="shared" si="333"/>
        <v/>
      </c>
      <c r="C3358" s="9" t="str">
        <f>IF(ISERROR(VLOOKUP(A3358,'entry data'!B:G,6,0)),"",VLOOKUP(A3358,'entry data'!B:G,6,0))</f>
        <v/>
      </c>
      <c r="D3358" s="9" t="str">
        <f>IF(ISERROR(VLOOKUP(A3358,'entry data'!B:C,2,0)),"",VLOOKUP(A3358,'entry data'!B:C,2,0))</f>
        <v/>
      </c>
      <c r="E3358" s="9" t="str">
        <f>IF(ISERROR(VLOOKUP(A3358,'entry data'!B:E,4,0)),"",VLOOKUP(A3358,'entry data'!B:E,4,0))</f>
        <v/>
      </c>
      <c r="F3358" s="11" t="str">
        <f>IF(A3358="","",IF(ISERROR(VLOOKUP(A3358,'entry data'!B:F,5,0)),"",VLOOKUP(A3358,'entry data'!B:F,5,0)))</f>
        <v/>
      </c>
      <c r="G3358" s="12" t="str">
        <f>IF(A3358="","",IF(ISERROR(VLOOKUP(A3358,'entry data'!B:I,8,0)),"",VLOOKUP(A3358,'entry data'!B:I,7,0)))</f>
        <v/>
      </c>
      <c r="H3358" s="13" t="str">
        <f>IF(A3358="","",IF(B3358=1,VLOOKUP(A3358,'entry data'!B:D,3,0),I3357))</f>
        <v/>
      </c>
      <c r="I3358" s="14" t="str">
        <f>IF(A3358="","",IF(E3358="weekly",7,IF(E3358="fortnightly",14,IF(E3358="monthly",DATE(IF(MONTH(H3358)=12,YEAR(H3358)+1,YEAR(H3358)),VLOOKUP(MONTH(H3358),index!$D$2:$G$13,2,0),DAY(H3358)),
IF(E3358="quarterly",DATE(IF(MONTH(H3358)&gt;=10,YEAR(H3358)+1,YEAR(H3358)),VLOOKUP(MONTH(H3358),index!$D$2:$G$13,3,0),DAY(H3358)),
IF(E3358="halfyearly",DATE(IF(MONTH(H3358)&gt;=7,YEAR(H3358)+1,YEAR(H3358)),VLOOKUP(MONTH(H3358),index!$D$2:$G$13,4,0),DAY(H3358)),
DATE(YEAR(H3358)+1,MONTH(H3358),DAY(H3358)))))-H3358))+H3358)</f>
        <v/>
      </c>
      <c r="J3358" s="9" t="str">
        <f t="shared" si="334"/>
        <v/>
      </c>
      <c r="K3358" s="11" t="str">
        <f t="shared" si="335"/>
        <v/>
      </c>
      <c r="L3358" s="11" t="str">
        <f t="shared" si="336"/>
        <v/>
      </c>
      <c r="M3358" s="11" t="str">
        <f>IF(A3358="","",VLOOKUP(E3358,index!$A$1:$B$6,2,0)*K3358*G3358)</f>
        <v/>
      </c>
      <c r="N3358" s="11" t="str">
        <f>IF(A3358="","",-PMT(G3358*VLOOKUP(E3358,index!$A$1:$B$6,2,0),C3358,F3358,0,0))</f>
        <v/>
      </c>
      <c r="O3358" s="11" t="str">
        <f t="shared" si="337"/>
        <v/>
      </c>
      <c r="P3358" s="11" t="str">
        <f t="shared" si="332"/>
        <v/>
      </c>
    </row>
    <row r="3359" spans="1:16" x14ac:dyDescent="0.25">
      <c r="A3359" s="9" t="str">
        <f>IF(A3358="","",IF(B3358&lt;C3358,A3358,IF(A3358=MAX('entry data'!$B$8:$B$507),"",A3358+1)))</f>
        <v/>
      </c>
      <c r="B3359" s="9" t="str">
        <f t="shared" si="333"/>
        <v/>
      </c>
      <c r="C3359" s="9" t="str">
        <f>IF(ISERROR(VLOOKUP(A3359,'entry data'!B:G,6,0)),"",VLOOKUP(A3359,'entry data'!B:G,6,0))</f>
        <v/>
      </c>
      <c r="D3359" s="9" t="str">
        <f>IF(ISERROR(VLOOKUP(A3359,'entry data'!B:C,2,0)),"",VLOOKUP(A3359,'entry data'!B:C,2,0))</f>
        <v/>
      </c>
      <c r="E3359" s="9" t="str">
        <f>IF(ISERROR(VLOOKUP(A3359,'entry data'!B:E,4,0)),"",VLOOKUP(A3359,'entry data'!B:E,4,0))</f>
        <v/>
      </c>
      <c r="F3359" s="11" t="str">
        <f>IF(A3359="","",IF(ISERROR(VLOOKUP(A3359,'entry data'!B:F,5,0)),"",VLOOKUP(A3359,'entry data'!B:F,5,0)))</f>
        <v/>
      </c>
      <c r="G3359" s="12" t="str">
        <f>IF(A3359="","",IF(ISERROR(VLOOKUP(A3359,'entry data'!B:I,8,0)),"",VLOOKUP(A3359,'entry data'!B:I,7,0)))</f>
        <v/>
      </c>
      <c r="H3359" s="13" t="str">
        <f>IF(A3359="","",IF(B3359=1,VLOOKUP(A3359,'entry data'!B:D,3,0),I3358))</f>
        <v/>
      </c>
      <c r="I3359" s="14" t="str">
        <f>IF(A3359="","",IF(E3359="weekly",7,IF(E3359="fortnightly",14,IF(E3359="monthly",DATE(IF(MONTH(H3359)=12,YEAR(H3359)+1,YEAR(H3359)),VLOOKUP(MONTH(H3359),index!$D$2:$G$13,2,0),DAY(H3359)),
IF(E3359="quarterly",DATE(IF(MONTH(H3359)&gt;=10,YEAR(H3359)+1,YEAR(H3359)),VLOOKUP(MONTH(H3359),index!$D$2:$G$13,3,0),DAY(H3359)),
IF(E3359="halfyearly",DATE(IF(MONTH(H3359)&gt;=7,YEAR(H3359)+1,YEAR(H3359)),VLOOKUP(MONTH(H3359),index!$D$2:$G$13,4,0),DAY(H3359)),
DATE(YEAR(H3359)+1,MONTH(H3359),DAY(H3359)))))-H3359))+H3359)</f>
        <v/>
      </c>
      <c r="J3359" s="9" t="str">
        <f t="shared" si="334"/>
        <v/>
      </c>
      <c r="K3359" s="11" t="str">
        <f t="shared" si="335"/>
        <v/>
      </c>
      <c r="L3359" s="11" t="str">
        <f t="shared" si="336"/>
        <v/>
      </c>
      <c r="M3359" s="11" t="str">
        <f>IF(A3359="","",VLOOKUP(E3359,index!$A$1:$B$6,2,0)*K3359*G3359)</f>
        <v/>
      </c>
      <c r="N3359" s="11" t="str">
        <f>IF(A3359="","",-PMT(G3359*VLOOKUP(E3359,index!$A$1:$B$6,2,0),C3359,F3359,0,0))</f>
        <v/>
      </c>
      <c r="O3359" s="11" t="str">
        <f t="shared" si="337"/>
        <v/>
      </c>
      <c r="P3359" s="11" t="str">
        <f t="shared" si="332"/>
        <v/>
      </c>
    </row>
    <row r="3360" spans="1:16" x14ac:dyDescent="0.25">
      <c r="A3360" s="9" t="str">
        <f>IF(A3359="","",IF(B3359&lt;C3359,A3359,IF(A3359=MAX('entry data'!$B$8:$B$507),"",A3359+1)))</f>
        <v/>
      </c>
      <c r="B3360" s="9" t="str">
        <f t="shared" si="333"/>
        <v/>
      </c>
      <c r="C3360" s="9" t="str">
        <f>IF(ISERROR(VLOOKUP(A3360,'entry data'!B:G,6,0)),"",VLOOKUP(A3360,'entry data'!B:G,6,0))</f>
        <v/>
      </c>
      <c r="D3360" s="9" t="str">
        <f>IF(ISERROR(VLOOKUP(A3360,'entry data'!B:C,2,0)),"",VLOOKUP(A3360,'entry data'!B:C,2,0))</f>
        <v/>
      </c>
      <c r="E3360" s="9" t="str">
        <f>IF(ISERROR(VLOOKUP(A3360,'entry data'!B:E,4,0)),"",VLOOKUP(A3360,'entry data'!B:E,4,0))</f>
        <v/>
      </c>
      <c r="F3360" s="11" t="str">
        <f>IF(A3360="","",IF(ISERROR(VLOOKUP(A3360,'entry data'!B:F,5,0)),"",VLOOKUP(A3360,'entry data'!B:F,5,0)))</f>
        <v/>
      </c>
      <c r="G3360" s="12" t="str">
        <f>IF(A3360="","",IF(ISERROR(VLOOKUP(A3360,'entry data'!B:I,8,0)),"",VLOOKUP(A3360,'entry data'!B:I,7,0)))</f>
        <v/>
      </c>
      <c r="H3360" s="13" t="str">
        <f>IF(A3360="","",IF(B3360=1,VLOOKUP(A3360,'entry data'!B:D,3,0),I3359))</f>
        <v/>
      </c>
      <c r="I3360" s="14" t="str">
        <f>IF(A3360="","",IF(E3360="weekly",7,IF(E3360="fortnightly",14,IF(E3360="monthly",DATE(IF(MONTH(H3360)=12,YEAR(H3360)+1,YEAR(H3360)),VLOOKUP(MONTH(H3360),index!$D$2:$G$13,2,0),DAY(H3360)),
IF(E3360="quarterly",DATE(IF(MONTH(H3360)&gt;=10,YEAR(H3360)+1,YEAR(H3360)),VLOOKUP(MONTH(H3360),index!$D$2:$G$13,3,0),DAY(H3360)),
IF(E3360="halfyearly",DATE(IF(MONTH(H3360)&gt;=7,YEAR(H3360)+1,YEAR(H3360)),VLOOKUP(MONTH(H3360),index!$D$2:$G$13,4,0),DAY(H3360)),
DATE(YEAR(H3360)+1,MONTH(H3360),DAY(H3360)))))-H3360))+H3360)</f>
        <v/>
      </c>
      <c r="J3360" s="9" t="str">
        <f t="shared" si="334"/>
        <v/>
      </c>
      <c r="K3360" s="11" t="str">
        <f t="shared" si="335"/>
        <v/>
      </c>
      <c r="L3360" s="11" t="str">
        <f t="shared" si="336"/>
        <v/>
      </c>
      <c r="M3360" s="11" t="str">
        <f>IF(A3360="","",VLOOKUP(E3360,index!$A$1:$B$6,2,0)*K3360*G3360)</f>
        <v/>
      </c>
      <c r="N3360" s="11" t="str">
        <f>IF(A3360="","",-PMT(G3360*VLOOKUP(E3360,index!$A$1:$B$6,2,0),C3360,F3360,0,0))</f>
        <v/>
      </c>
      <c r="O3360" s="11" t="str">
        <f t="shared" si="337"/>
        <v/>
      </c>
      <c r="P3360" s="11" t="str">
        <f t="shared" si="332"/>
        <v/>
      </c>
    </row>
    <row r="3361" spans="1:16" x14ac:dyDescent="0.25">
      <c r="A3361" s="9" t="str">
        <f>IF(A3360="","",IF(B3360&lt;C3360,A3360,IF(A3360=MAX('entry data'!$B$8:$B$507),"",A3360+1)))</f>
        <v/>
      </c>
      <c r="B3361" s="9" t="str">
        <f t="shared" si="333"/>
        <v/>
      </c>
      <c r="C3361" s="9" t="str">
        <f>IF(ISERROR(VLOOKUP(A3361,'entry data'!B:G,6,0)),"",VLOOKUP(A3361,'entry data'!B:G,6,0))</f>
        <v/>
      </c>
      <c r="D3361" s="9" t="str">
        <f>IF(ISERROR(VLOOKUP(A3361,'entry data'!B:C,2,0)),"",VLOOKUP(A3361,'entry data'!B:C,2,0))</f>
        <v/>
      </c>
      <c r="E3361" s="9" t="str">
        <f>IF(ISERROR(VLOOKUP(A3361,'entry data'!B:E,4,0)),"",VLOOKUP(A3361,'entry data'!B:E,4,0))</f>
        <v/>
      </c>
      <c r="F3361" s="11" t="str">
        <f>IF(A3361="","",IF(ISERROR(VLOOKUP(A3361,'entry data'!B:F,5,0)),"",VLOOKUP(A3361,'entry data'!B:F,5,0)))</f>
        <v/>
      </c>
      <c r="G3361" s="12" t="str">
        <f>IF(A3361="","",IF(ISERROR(VLOOKUP(A3361,'entry data'!B:I,8,0)),"",VLOOKUP(A3361,'entry data'!B:I,7,0)))</f>
        <v/>
      </c>
      <c r="H3361" s="13" t="str">
        <f>IF(A3361="","",IF(B3361=1,VLOOKUP(A3361,'entry data'!B:D,3,0),I3360))</f>
        <v/>
      </c>
      <c r="I3361" s="14" t="str">
        <f>IF(A3361="","",IF(E3361="weekly",7,IF(E3361="fortnightly",14,IF(E3361="monthly",DATE(IF(MONTH(H3361)=12,YEAR(H3361)+1,YEAR(H3361)),VLOOKUP(MONTH(H3361),index!$D$2:$G$13,2,0),DAY(H3361)),
IF(E3361="quarterly",DATE(IF(MONTH(H3361)&gt;=10,YEAR(H3361)+1,YEAR(H3361)),VLOOKUP(MONTH(H3361),index!$D$2:$G$13,3,0),DAY(H3361)),
IF(E3361="halfyearly",DATE(IF(MONTH(H3361)&gt;=7,YEAR(H3361)+1,YEAR(H3361)),VLOOKUP(MONTH(H3361),index!$D$2:$G$13,4,0),DAY(H3361)),
DATE(YEAR(H3361)+1,MONTH(H3361),DAY(H3361)))))-H3361))+H3361)</f>
        <v/>
      </c>
      <c r="J3361" s="9" t="str">
        <f t="shared" si="334"/>
        <v/>
      </c>
      <c r="K3361" s="11" t="str">
        <f t="shared" si="335"/>
        <v/>
      </c>
      <c r="L3361" s="11" t="str">
        <f t="shared" si="336"/>
        <v/>
      </c>
      <c r="M3361" s="11" t="str">
        <f>IF(A3361="","",VLOOKUP(E3361,index!$A$1:$B$6,2,0)*K3361*G3361)</f>
        <v/>
      </c>
      <c r="N3361" s="11" t="str">
        <f>IF(A3361="","",-PMT(G3361*VLOOKUP(E3361,index!$A$1:$B$6,2,0),C3361,F3361,0,0))</f>
        <v/>
      </c>
      <c r="O3361" s="11" t="str">
        <f t="shared" si="337"/>
        <v/>
      </c>
      <c r="P3361" s="11" t="str">
        <f t="shared" si="332"/>
        <v/>
      </c>
    </row>
    <row r="3362" spans="1:16" x14ac:dyDescent="0.25">
      <c r="A3362" s="9" t="str">
        <f>IF(A3361="","",IF(B3361&lt;C3361,A3361,IF(A3361=MAX('entry data'!$B$8:$B$507),"",A3361+1)))</f>
        <v/>
      </c>
      <c r="B3362" s="9" t="str">
        <f t="shared" si="333"/>
        <v/>
      </c>
      <c r="C3362" s="9" t="str">
        <f>IF(ISERROR(VLOOKUP(A3362,'entry data'!B:G,6,0)),"",VLOOKUP(A3362,'entry data'!B:G,6,0))</f>
        <v/>
      </c>
      <c r="D3362" s="9" t="str">
        <f>IF(ISERROR(VLOOKUP(A3362,'entry data'!B:C,2,0)),"",VLOOKUP(A3362,'entry data'!B:C,2,0))</f>
        <v/>
      </c>
      <c r="E3362" s="9" t="str">
        <f>IF(ISERROR(VLOOKUP(A3362,'entry data'!B:E,4,0)),"",VLOOKUP(A3362,'entry data'!B:E,4,0))</f>
        <v/>
      </c>
      <c r="F3362" s="11" t="str">
        <f>IF(A3362="","",IF(ISERROR(VLOOKUP(A3362,'entry data'!B:F,5,0)),"",VLOOKUP(A3362,'entry data'!B:F,5,0)))</f>
        <v/>
      </c>
      <c r="G3362" s="12" t="str">
        <f>IF(A3362="","",IF(ISERROR(VLOOKUP(A3362,'entry data'!B:I,8,0)),"",VLOOKUP(A3362,'entry data'!B:I,7,0)))</f>
        <v/>
      </c>
      <c r="H3362" s="13" t="str">
        <f>IF(A3362="","",IF(B3362=1,VLOOKUP(A3362,'entry data'!B:D,3,0),I3361))</f>
        <v/>
      </c>
      <c r="I3362" s="14" t="str">
        <f>IF(A3362="","",IF(E3362="weekly",7,IF(E3362="fortnightly",14,IF(E3362="monthly",DATE(IF(MONTH(H3362)=12,YEAR(H3362)+1,YEAR(H3362)),VLOOKUP(MONTH(H3362),index!$D$2:$G$13,2,0),DAY(H3362)),
IF(E3362="quarterly",DATE(IF(MONTH(H3362)&gt;=10,YEAR(H3362)+1,YEAR(H3362)),VLOOKUP(MONTH(H3362),index!$D$2:$G$13,3,0),DAY(H3362)),
IF(E3362="halfyearly",DATE(IF(MONTH(H3362)&gt;=7,YEAR(H3362)+1,YEAR(H3362)),VLOOKUP(MONTH(H3362),index!$D$2:$G$13,4,0),DAY(H3362)),
DATE(YEAR(H3362)+1,MONTH(H3362),DAY(H3362)))))-H3362))+H3362)</f>
        <v/>
      </c>
      <c r="J3362" s="9" t="str">
        <f t="shared" si="334"/>
        <v/>
      </c>
      <c r="K3362" s="11" t="str">
        <f t="shared" si="335"/>
        <v/>
      </c>
      <c r="L3362" s="11" t="str">
        <f t="shared" si="336"/>
        <v/>
      </c>
      <c r="M3362" s="11" t="str">
        <f>IF(A3362="","",VLOOKUP(E3362,index!$A$1:$B$6,2,0)*K3362*G3362)</f>
        <v/>
      </c>
      <c r="N3362" s="11" t="str">
        <f>IF(A3362="","",-PMT(G3362*VLOOKUP(E3362,index!$A$1:$B$6,2,0),C3362,F3362,0,0))</f>
        <v/>
      </c>
      <c r="O3362" s="11" t="str">
        <f t="shared" si="337"/>
        <v/>
      </c>
      <c r="P3362" s="11" t="str">
        <f t="shared" si="332"/>
        <v/>
      </c>
    </row>
    <row r="3363" spans="1:16" x14ac:dyDescent="0.25">
      <c r="A3363" s="9" t="str">
        <f>IF(A3362="","",IF(B3362&lt;C3362,A3362,IF(A3362=MAX('entry data'!$B$8:$B$507),"",A3362+1)))</f>
        <v/>
      </c>
      <c r="B3363" s="9" t="str">
        <f t="shared" si="333"/>
        <v/>
      </c>
      <c r="C3363" s="9" t="str">
        <f>IF(ISERROR(VLOOKUP(A3363,'entry data'!B:G,6,0)),"",VLOOKUP(A3363,'entry data'!B:G,6,0))</f>
        <v/>
      </c>
      <c r="D3363" s="9" t="str">
        <f>IF(ISERROR(VLOOKUP(A3363,'entry data'!B:C,2,0)),"",VLOOKUP(A3363,'entry data'!B:C,2,0))</f>
        <v/>
      </c>
      <c r="E3363" s="9" t="str">
        <f>IF(ISERROR(VLOOKUP(A3363,'entry data'!B:E,4,0)),"",VLOOKUP(A3363,'entry data'!B:E,4,0))</f>
        <v/>
      </c>
      <c r="F3363" s="11" t="str">
        <f>IF(A3363="","",IF(ISERROR(VLOOKUP(A3363,'entry data'!B:F,5,0)),"",VLOOKUP(A3363,'entry data'!B:F,5,0)))</f>
        <v/>
      </c>
      <c r="G3363" s="12" t="str">
        <f>IF(A3363="","",IF(ISERROR(VLOOKUP(A3363,'entry data'!B:I,8,0)),"",VLOOKUP(A3363,'entry data'!B:I,7,0)))</f>
        <v/>
      </c>
      <c r="H3363" s="13" t="str">
        <f>IF(A3363="","",IF(B3363=1,VLOOKUP(A3363,'entry data'!B:D,3,0),I3362))</f>
        <v/>
      </c>
      <c r="I3363" s="14" t="str">
        <f>IF(A3363="","",IF(E3363="weekly",7,IF(E3363="fortnightly",14,IF(E3363="monthly",DATE(IF(MONTH(H3363)=12,YEAR(H3363)+1,YEAR(H3363)),VLOOKUP(MONTH(H3363),index!$D$2:$G$13,2,0),DAY(H3363)),
IF(E3363="quarterly",DATE(IF(MONTH(H3363)&gt;=10,YEAR(H3363)+1,YEAR(H3363)),VLOOKUP(MONTH(H3363),index!$D$2:$G$13,3,0),DAY(H3363)),
IF(E3363="halfyearly",DATE(IF(MONTH(H3363)&gt;=7,YEAR(H3363)+1,YEAR(H3363)),VLOOKUP(MONTH(H3363),index!$D$2:$G$13,4,0),DAY(H3363)),
DATE(YEAR(H3363)+1,MONTH(H3363),DAY(H3363)))))-H3363))+H3363)</f>
        <v/>
      </c>
      <c r="J3363" s="9" t="str">
        <f t="shared" si="334"/>
        <v/>
      </c>
      <c r="K3363" s="11" t="str">
        <f t="shared" si="335"/>
        <v/>
      </c>
      <c r="L3363" s="11" t="str">
        <f t="shared" si="336"/>
        <v/>
      </c>
      <c r="M3363" s="11" t="str">
        <f>IF(A3363="","",VLOOKUP(E3363,index!$A$1:$B$6,2,0)*K3363*G3363)</f>
        <v/>
      </c>
      <c r="N3363" s="11" t="str">
        <f>IF(A3363="","",-PMT(G3363*VLOOKUP(E3363,index!$A$1:$B$6,2,0),C3363,F3363,0,0))</f>
        <v/>
      </c>
      <c r="O3363" s="11" t="str">
        <f t="shared" si="337"/>
        <v/>
      </c>
      <c r="P3363" s="11" t="str">
        <f t="shared" si="332"/>
        <v/>
      </c>
    </row>
    <row r="3364" spans="1:16" x14ac:dyDescent="0.25">
      <c r="A3364" s="9" t="str">
        <f>IF(A3363="","",IF(B3363&lt;C3363,A3363,IF(A3363=MAX('entry data'!$B$8:$B$507),"",A3363+1)))</f>
        <v/>
      </c>
      <c r="B3364" s="9" t="str">
        <f t="shared" si="333"/>
        <v/>
      </c>
      <c r="C3364" s="9" t="str">
        <f>IF(ISERROR(VLOOKUP(A3364,'entry data'!B:G,6,0)),"",VLOOKUP(A3364,'entry data'!B:G,6,0))</f>
        <v/>
      </c>
      <c r="D3364" s="9" t="str">
        <f>IF(ISERROR(VLOOKUP(A3364,'entry data'!B:C,2,0)),"",VLOOKUP(A3364,'entry data'!B:C,2,0))</f>
        <v/>
      </c>
      <c r="E3364" s="9" t="str">
        <f>IF(ISERROR(VLOOKUP(A3364,'entry data'!B:E,4,0)),"",VLOOKUP(A3364,'entry data'!B:E,4,0))</f>
        <v/>
      </c>
      <c r="F3364" s="11" t="str">
        <f>IF(A3364="","",IF(ISERROR(VLOOKUP(A3364,'entry data'!B:F,5,0)),"",VLOOKUP(A3364,'entry data'!B:F,5,0)))</f>
        <v/>
      </c>
      <c r="G3364" s="12" t="str">
        <f>IF(A3364="","",IF(ISERROR(VLOOKUP(A3364,'entry data'!B:I,8,0)),"",VLOOKUP(A3364,'entry data'!B:I,7,0)))</f>
        <v/>
      </c>
      <c r="H3364" s="13" t="str">
        <f>IF(A3364="","",IF(B3364=1,VLOOKUP(A3364,'entry data'!B:D,3,0),I3363))</f>
        <v/>
      </c>
      <c r="I3364" s="14" t="str">
        <f>IF(A3364="","",IF(E3364="weekly",7,IF(E3364="fortnightly",14,IF(E3364="monthly",DATE(IF(MONTH(H3364)=12,YEAR(H3364)+1,YEAR(H3364)),VLOOKUP(MONTH(H3364),index!$D$2:$G$13,2,0),DAY(H3364)),
IF(E3364="quarterly",DATE(IF(MONTH(H3364)&gt;=10,YEAR(H3364)+1,YEAR(H3364)),VLOOKUP(MONTH(H3364),index!$D$2:$G$13,3,0),DAY(H3364)),
IF(E3364="halfyearly",DATE(IF(MONTH(H3364)&gt;=7,YEAR(H3364)+1,YEAR(H3364)),VLOOKUP(MONTH(H3364),index!$D$2:$G$13,4,0),DAY(H3364)),
DATE(YEAR(H3364)+1,MONTH(H3364),DAY(H3364)))))-H3364))+H3364)</f>
        <v/>
      </c>
      <c r="J3364" s="9" t="str">
        <f t="shared" si="334"/>
        <v/>
      </c>
      <c r="K3364" s="11" t="str">
        <f t="shared" si="335"/>
        <v/>
      </c>
      <c r="L3364" s="11" t="str">
        <f t="shared" si="336"/>
        <v/>
      </c>
      <c r="M3364" s="11" t="str">
        <f>IF(A3364="","",VLOOKUP(E3364,index!$A$1:$B$6,2,0)*K3364*G3364)</f>
        <v/>
      </c>
      <c r="N3364" s="11" t="str">
        <f>IF(A3364="","",-PMT(G3364*VLOOKUP(E3364,index!$A$1:$B$6,2,0),C3364,F3364,0,0))</f>
        <v/>
      </c>
      <c r="O3364" s="11" t="str">
        <f t="shared" si="337"/>
        <v/>
      </c>
      <c r="P3364" s="11" t="str">
        <f t="shared" si="332"/>
        <v/>
      </c>
    </row>
    <row r="3365" spans="1:16" x14ac:dyDescent="0.25">
      <c r="A3365" s="9" t="str">
        <f>IF(A3364="","",IF(B3364&lt;C3364,A3364,IF(A3364=MAX('entry data'!$B$8:$B$507),"",A3364+1)))</f>
        <v/>
      </c>
      <c r="B3365" s="9" t="str">
        <f t="shared" si="333"/>
        <v/>
      </c>
      <c r="C3365" s="9" t="str">
        <f>IF(ISERROR(VLOOKUP(A3365,'entry data'!B:G,6,0)),"",VLOOKUP(A3365,'entry data'!B:G,6,0))</f>
        <v/>
      </c>
      <c r="D3365" s="9" t="str">
        <f>IF(ISERROR(VLOOKUP(A3365,'entry data'!B:C,2,0)),"",VLOOKUP(A3365,'entry data'!B:C,2,0))</f>
        <v/>
      </c>
      <c r="E3365" s="9" t="str">
        <f>IF(ISERROR(VLOOKUP(A3365,'entry data'!B:E,4,0)),"",VLOOKUP(A3365,'entry data'!B:E,4,0))</f>
        <v/>
      </c>
      <c r="F3365" s="11" t="str">
        <f>IF(A3365="","",IF(ISERROR(VLOOKUP(A3365,'entry data'!B:F,5,0)),"",VLOOKUP(A3365,'entry data'!B:F,5,0)))</f>
        <v/>
      </c>
      <c r="G3365" s="12" t="str">
        <f>IF(A3365="","",IF(ISERROR(VLOOKUP(A3365,'entry data'!B:I,8,0)),"",VLOOKUP(A3365,'entry data'!B:I,7,0)))</f>
        <v/>
      </c>
      <c r="H3365" s="13" t="str">
        <f>IF(A3365="","",IF(B3365=1,VLOOKUP(A3365,'entry data'!B:D,3,0),I3364))</f>
        <v/>
      </c>
      <c r="I3365" s="14" t="str">
        <f>IF(A3365="","",IF(E3365="weekly",7,IF(E3365="fortnightly",14,IF(E3365="monthly",DATE(IF(MONTH(H3365)=12,YEAR(H3365)+1,YEAR(H3365)),VLOOKUP(MONTH(H3365),index!$D$2:$G$13,2,0),DAY(H3365)),
IF(E3365="quarterly",DATE(IF(MONTH(H3365)&gt;=10,YEAR(H3365)+1,YEAR(H3365)),VLOOKUP(MONTH(H3365),index!$D$2:$G$13,3,0),DAY(H3365)),
IF(E3365="halfyearly",DATE(IF(MONTH(H3365)&gt;=7,YEAR(H3365)+1,YEAR(H3365)),VLOOKUP(MONTH(H3365),index!$D$2:$G$13,4,0),DAY(H3365)),
DATE(YEAR(H3365)+1,MONTH(H3365),DAY(H3365)))))-H3365))+H3365)</f>
        <v/>
      </c>
      <c r="J3365" s="9" t="str">
        <f t="shared" si="334"/>
        <v/>
      </c>
      <c r="K3365" s="11" t="str">
        <f t="shared" si="335"/>
        <v/>
      </c>
      <c r="L3365" s="11" t="str">
        <f t="shared" si="336"/>
        <v/>
      </c>
      <c r="M3365" s="11" t="str">
        <f>IF(A3365="","",VLOOKUP(E3365,index!$A$1:$B$6,2,0)*K3365*G3365)</f>
        <v/>
      </c>
      <c r="N3365" s="11" t="str">
        <f>IF(A3365="","",-PMT(G3365*VLOOKUP(E3365,index!$A$1:$B$6,2,0),C3365,F3365,0,0))</f>
        <v/>
      </c>
      <c r="O3365" s="11" t="str">
        <f t="shared" si="337"/>
        <v/>
      </c>
      <c r="P3365" s="11" t="str">
        <f t="shared" si="332"/>
        <v/>
      </c>
    </row>
    <row r="3366" spans="1:16" x14ac:dyDescent="0.25">
      <c r="A3366" s="9" t="str">
        <f>IF(A3365="","",IF(B3365&lt;C3365,A3365,IF(A3365=MAX('entry data'!$B$8:$B$507),"",A3365+1)))</f>
        <v/>
      </c>
      <c r="B3366" s="9" t="str">
        <f t="shared" si="333"/>
        <v/>
      </c>
      <c r="C3366" s="9" t="str">
        <f>IF(ISERROR(VLOOKUP(A3366,'entry data'!B:G,6,0)),"",VLOOKUP(A3366,'entry data'!B:G,6,0))</f>
        <v/>
      </c>
      <c r="D3366" s="9" t="str">
        <f>IF(ISERROR(VLOOKUP(A3366,'entry data'!B:C,2,0)),"",VLOOKUP(A3366,'entry data'!B:C,2,0))</f>
        <v/>
      </c>
      <c r="E3366" s="9" t="str">
        <f>IF(ISERROR(VLOOKUP(A3366,'entry data'!B:E,4,0)),"",VLOOKUP(A3366,'entry data'!B:E,4,0))</f>
        <v/>
      </c>
      <c r="F3366" s="11" t="str">
        <f>IF(A3366="","",IF(ISERROR(VLOOKUP(A3366,'entry data'!B:F,5,0)),"",VLOOKUP(A3366,'entry data'!B:F,5,0)))</f>
        <v/>
      </c>
      <c r="G3366" s="12" t="str">
        <f>IF(A3366="","",IF(ISERROR(VLOOKUP(A3366,'entry data'!B:I,8,0)),"",VLOOKUP(A3366,'entry data'!B:I,7,0)))</f>
        <v/>
      </c>
      <c r="H3366" s="13" t="str">
        <f>IF(A3366="","",IF(B3366=1,VLOOKUP(A3366,'entry data'!B:D,3,0),I3365))</f>
        <v/>
      </c>
      <c r="I3366" s="14" t="str">
        <f>IF(A3366="","",IF(E3366="weekly",7,IF(E3366="fortnightly",14,IF(E3366="monthly",DATE(IF(MONTH(H3366)=12,YEAR(H3366)+1,YEAR(H3366)),VLOOKUP(MONTH(H3366),index!$D$2:$G$13,2,0),DAY(H3366)),
IF(E3366="quarterly",DATE(IF(MONTH(H3366)&gt;=10,YEAR(H3366)+1,YEAR(H3366)),VLOOKUP(MONTH(H3366),index!$D$2:$G$13,3,0),DAY(H3366)),
IF(E3366="halfyearly",DATE(IF(MONTH(H3366)&gt;=7,YEAR(H3366)+1,YEAR(H3366)),VLOOKUP(MONTH(H3366),index!$D$2:$G$13,4,0),DAY(H3366)),
DATE(YEAR(H3366)+1,MONTH(H3366),DAY(H3366)))))-H3366))+H3366)</f>
        <v/>
      </c>
      <c r="J3366" s="9" t="str">
        <f t="shared" si="334"/>
        <v/>
      </c>
      <c r="K3366" s="11" t="str">
        <f t="shared" si="335"/>
        <v/>
      </c>
      <c r="L3366" s="11" t="str">
        <f t="shared" si="336"/>
        <v/>
      </c>
      <c r="M3366" s="11" t="str">
        <f>IF(A3366="","",VLOOKUP(E3366,index!$A$1:$B$6,2,0)*K3366*G3366)</f>
        <v/>
      </c>
      <c r="N3366" s="11" t="str">
        <f>IF(A3366="","",-PMT(G3366*VLOOKUP(E3366,index!$A$1:$B$6,2,0),C3366,F3366,0,0))</f>
        <v/>
      </c>
      <c r="O3366" s="11" t="str">
        <f t="shared" si="337"/>
        <v/>
      </c>
      <c r="P3366" s="11" t="str">
        <f t="shared" si="332"/>
        <v/>
      </c>
    </row>
    <row r="3367" spans="1:16" x14ac:dyDescent="0.25">
      <c r="A3367" s="9" t="str">
        <f>IF(A3366="","",IF(B3366&lt;C3366,A3366,IF(A3366=MAX('entry data'!$B$8:$B$507),"",A3366+1)))</f>
        <v/>
      </c>
      <c r="B3367" s="9" t="str">
        <f t="shared" si="333"/>
        <v/>
      </c>
      <c r="C3367" s="9" t="str">
        <f>IF(ISERROR(VLOOKUP(A3367,'entry data'!B:G,6,0)),"",VLOOKUP(A3367,'entry data'!B:G,6,0))</f>
        <v/>
      </c>
      <c r="D3367" s="9" t="str">
        <f>IF(ISERROR(VLOOKUP(A3367,'entry data'!B:C,2,0)),"",VLOOKUP(A3367,'entry data'!B:C,2,0))</f>
        <v/>
      </c>
      <c r="E3367" s="9" t="str">
        <f>IF(ISERROR(VLOOKUP(A3367,'entry data'!B:E,4,0)),"",VLOOKUP(A3367,'entry data'!B:E,4,0))</f>
        <v/>
      </c>
      <c r="F3367" s="11" t="str">
        <f>IF(A3367="","",IF(ISERROR(VLOOKUP(A3367,'entry data'!B:F,5,0)),"",VLOOKUP(A3367,'entry data'!B:F,5,0)))</f>
        <v/>
      </c>
      <c r="G3367" s="12" t="str">
        <f>IF(A3367="","",IF(ISERROR(VLOOKUP(A3367,'entry data'!B:I,8,0)),"",VLOOKUP(A3367,'entry data'!B:I,7,0)))</f>
        <v/>
      </c>
      <c r="H3367" s="13" t="str">
        <f>IF(A3367="","",IF(B3367=1,VLOOKUP(A3367,'entry data'!B:D,3,0),I3366))</f>
        <v/>
      </c>
      <c r="I3367" s="14" t="str">
        <f>IF(A3367="","",IF(E3367="weekly",7,IF(E3367="fortnightly",14,IF(E3367="monthly",DATE(IF(MONTH(H3367)=12,YEAR(H3367)+1,YEAR(H3367)),VLOOKUP(MONTH(H3367),index!$D$2:$G$13,2,0),DAY(H3367)),
IF(E3367="quarterly",DATE(IF(MONTH(H3367)&gt;=10,YEAR(H3367)+1,YEAR(H3367)),VLOOKUP(MONTH(H3367),index!$D$2:$G$13,3,0),DAY(H3367)),
IF(E3367="halfyearly",DATE(IF(MONTH(H3367)&gt;=7,YEAR(H3367)+1,YEAR(H3367)),VLOOKUP(MONTH(H3367),index!$D$2:$G$13,4,0),DAY(H3367)),
DATE(YEAR(H3367)+1,MONTH(H3367),DAY(H3367)))))-H3367))+H3367)</f>
        <v/>
      </c>
      <c r="J3367" s="9" t="str">
        <f t="shared" si="334"/>
        <v/>
      </c>
      <c r="K3367" s="11" t="str">
        <f t="shared" si="335"/>
        <v/>
      </c>
      <c r="L3367" s="11" t="str">
        <f t="shared" si="336"/>
        <v/>
      </c>
      <c r="M3367" s="11" t="str">
        <f>IF(A3367="","",VLOOKUP(E3367,index!$A$1:$B$6,2,0)*K3367*G3367)</f>
        <v/>
      </c>
      <c r="N3367" s="11" t="str">
        <f>IF(A3367="","",-PMT(G3367*VLOOKUP(E3367,index!$A$1:$B$6,2,0),C3367,F3367,0,0))</f>
        <v/>
      </c>
      <c r="O3367" s="11" t="str">
        <f t="shared" si="337"/>
        <v/>
      </c>
      <c r="P3367" s="11" t="str">
        <f t="shared" si="332"/>
        <v/>
      </c>
    </row>
    <row r="3368" spans="1:16" x14ac:dyDescent="0.25">
      <c r="A3368" s="9" t="str">
        <f>IF(A3367="","",IF(B3367&lt;C3367,A3367,IF(A3367=MAX('entry data'!$B$8:$B$507),"",A3367+1)))</f>
        <v/>
      </c>
      <c r="B3368" s="9" t="str">
        <f t="shared" si="333"/>
        <v/>
      </c>
      <c r="C3368" s="9" t="str">
        <f>IF(ISERROR(VLOOKUP(A3368,'entry data'!B:G,6,0)),"",VLOOKUP(A3368,'entry data'!B:G,6,0))</f>
        <v/>
      </c>
      <c r="D3368" s="9" t="str">
        <f>IF(ISERROR(VLOOKUP(A3368,'entry data'!B:C,2,0)),"",VLOOKUP(A3368,'entry data'!B:C,2,0))</f>
        <v/>
      </c>
      <c r="E3368" s="9" t="str">
        <f>IF(ISERROR(VLOOKUP(A3368,'entry data'!B:E,4,0)),"",VLOOKUP(A3368,'entry data'!B:E,4,0))</f>
        <v/>
      </c>
      <c r="F3368" s="11" t="str">
        <f>IF(A3368="","",IF(ISERROR(VLOOKUP(A3368,'entry data'!B:F,5,0)),"",VLOOKUP(A3368,'entry data'!B:F,5,0)))</f>
        <v/>
      </c>
      <c r="G3368" s="12" t="str">
        <f>IF(A3368="","",IF(ISERROR(VLOOKUP(A3368,'entry data'!B:I,8,0)),"",VLOOKUP(A3368,'entry data'!B:I,7,0)))</f>
        <v/>
      </c>
      <c r="H3368" s="13" t="str">
        <f>IF(A3368="","",IF(B3368=1,VLOOKUP(A3368,'entry data'!B:D,3,0),I3367))</f>
        <v/>
      </c>
      <c r="I3368" s="14" t="str">
        <f>IF(A3368="","",IF(E3368="weekly",7,IF(E3368="fortnightly",14,IF(E3368="monthly",DATE(IF(MONTH(H3368)=12,YEAR(H3368)+1,YEAR(H3368)),VLOOKUP(MONTH(H3368),index!$D$2:$G$13,2,0),DAY(H3368)),
IF(E3368="quarterly",DATE(IF(MONTH(H3368)&gt;=10,YEAR(H3368)+1,YEAR(H3368)),VLOOKUP(MONTH(H3368),index!$D$2:$G$13,3,0),DAY(H3368)),
IF(E3368="halfyearly",DATE(IF(MONTH(H3368)&gt;=7,YEAR(H3368)+1,YEAR(H3368)),VLOOKUP(MONTH(H3368),index!$D$2:$G$13,4,0),DAY(H3368)),
DATE(YEAR(H3368)+1,MONTH(H3368),DAY(H3368)))))-H3368))+H3368)</f>
        <v/>
      </c>
      <c r="J3368" s="9" t="str">
        <f t="shared" si="334"/>
        <v/>
      </c>
      <c r="K3368" s="11" t="str">
        <f t="shared" si="335"/>
        <v/>
      </c>
      <c r="L3368" s="11" t="str">
        <f t="shared" si="336"/>
        <v/>
      </c>
      <c r="M3368" s="11" t="str">
        <f>IF(A3368="","",VLOOKUP(E3368,index!$A$1:$B$6,2,0)*K3368*G3368)</f>
        <v/>
      </c>
      <c r="N3368" s="11" t="str">
        <f>IF(A3368="","",-PMT(G3368*VLOOKUP(E3368,index!$A$1:$B$6,2,0),C3368,F3368,0,0))</f>
        <v/>
      </c>
      <c r="O3368" s="11" t="str">
        <f t="shared" si="337"/>
        <v/>
      </c>
      <c r="P3368" s="11" t="str">
        <f t="shared" si="332"/>
        <v/>
      </c>
    </row>
    <row r="3369" spans="1:16" x14ac:dyDescent="0.25">
      <c r="A3369" s="9" t="str">
        <f>IF(A3368="","",IF(B3368&lt;C3368,A3368,IF(A3368=MAX('entry data'!$B$8:$B$507),"",A3368+1)))</f>
        <v/>
      </c>
      <c r="B3369" s="9" t="str">
        <f t="shared" si="333"/>
        <v/>
      </c>
      <c r="C3369" s="9" t="str">
        <f>IF(ISERROR(VLOOKUP(A3369,'entry data'!B:G,6,0)),"",VLOOKUP(A3369,'entry data'!B:G,6,0))</f>
        <v/>
      </c>
      <c r="D3369" s="9" t="str">
        <f>IF(ISERROR(VLOOKUP(A3369,'entry data'!B:C,2,0)),"",VLOOKUP(A3369,'entry data'!B:C,2,0))</f>
        <v/>
      </c>
      <c r="E3369" s="9" t="str">
        <f>IF(ISERROR(VLOOKUP(A3369,'entry data'!B:E,4,0)),"",VLOOKUP(A3369,'entry data'!B:E,4,0))</f>
        <v/>
      </c>
      <c r="F3369" s="11" t="str">
        <f>IF(A3369="","",IF(ISERROR(VLOOKUP(A3369,'entry data'!B:F,5,0)),"",VLOOKUP(A3369,'entry data'!B:F,5,0)))</f>
        <v/>
      </c>
      <c r="G3369" s="12" t="str">
        <f>IF(A3369="","",IF(ISERROR(VLOOKUP(A3369,'entry data'!B:I,8,0)),"",VLOOKUP(A3369,'entry data'!B:I,7,0)))</f>
        <v/>
      </c>
      <c r="H3369" s="13" t="str">
        <f>IF(A3369="","",IF(B3369=1,VLOOKUP(A3369,'entry data'!B:D,3,0),I3368))</f>
        <v/>
      </c>
      <c r="I3369" s="14" t="str">
        <f>IF(A3369="","",IF(E3369="weekly",7,IF(E3369="fortnightly",14,IF(E3369="monthly",DATE(IF(MONTH(H3369)=12,YEAR(H3369)+1,YEAR(H3369)),VLOOKUP(MONTH(H3369),index!$D$2:$G$13,2,0),DAY(H3369)),
IF(E3369="quarterly",DATE(IF(MONTH(H3369)&gt;=10,YEAR(H3369)+1,YEAR(H3369)),VLOOKUP(MONTH(H3369),index!$D$2:$G$13,3,0),DAY(H3369)),
IF(E3369="halfyearly",DATE(IF(MONTH(H3369)&gt;=7,YEAR(H3369)+1,YEAR(H3369)),VLOOKUP(MONTH(H3369),index!$D$2:$G$13,4,0),DAY(H3369)),
DATE(YEAR(H3369)+1,MONTH(H3369),DAY(H3369)))))-H3369))+H3369)</f>
        <v/>
      </c>
      <c r="J3369" s="9" t="str">
        <f t="shared" si="334"/>
        <v/>
      </c>
      <c r="K3369" s="11" t="str">
        <f t="shared" si="335"/>
        <v/>
      </c>
      <c r="L3369" s="11" t="str">
        <f t="shared" si="336"/>
        <v/>
      </c>
      <c r="M3369" s="11" t="str">
        <f>IF(A3369="","",VLOOKUP(E3369,index!$A$1:$B$6,2,0)*K3369*G3369)</f>
        <v/>
      </c>
      <c r="N3369" s="11" t="str">
        <f>IF(A3369="","",-PMT(G3369*VLOOKUP(E3369,index!$A$1:$B$6,2,0),C3369,F3369,0,0))</f>
        <v/>
      </c>
      <c r="O3369" s="11" t="str">
        <f t="shared" si="337"/>
        <v/>
      </c>
      <c r="P3369" s="11" t="str">
        <f t="shared" si="332"/>
        <v/>
      </c>
    </row>
    <row r="3370" spans="1:16" x14ac:dyDescent="0.25">
      <c r="A3370" s="9" t="str">
        <f>IF(A3369="","",IF(B3369&lt;C3369,A3369,IF(A3369=MAX('entry data'!$B$8:$B$507),"",A3369+1)))</f>
        <v/>
      </c>
      <c r="B3370" s="9" t="str">
        <f t="shared" si="333"/>
        <v/>
      </c>
      <c r="C3370" s="9" t="str">
        <f>IF(ISERROR(VLOOKUP(A3370,'entry data'!B:G,6,0)),"",VLOOKUP(A3370,'entry data'!B:G,6,0))</f>
        <v/>
      </c>
      <c r="D3370" s="9" t="str">
        <f>IF(ISERROR(VLOOKUP(A3370,'entry data'!B:C,2,0)),"",VLOOKUP(A3370,'entry data'!B:C,2,0))</f>
        <v/>
      </c>
      <c r="E3370" s="9" t="str">
        <f>IF(ISERROR(VLOOKUP(A3370,'entry data'!B:E,4,0)),"",VLOOKUP(A3370,'entry data'!B:E,4,0))</f>
        <v/>
      </c>
      <c r="F3370" s="11" t="str">
        <f>IF(A3370="","",IF(ISERROR(VLOOKUP(A3370,'entry data'!B:F,5,0)),"",VLOOKUP(A3370,'entry data'!B:F,5,0)))</f>
        <v/>
      </c>
      <c r="G3370" s="12" t="str">
        <f>IF(A3370="","",IF(ISERROR(VLOOKUP(A3370,'entry data'!B:I,8,0)),"",VLOOKUP(A3370,'entry data'!B:I,7,0)))</f>
        <v/>
      </c>
      <c r="H3370" s="13" t="str">
        <f>IF(A3370="","",IF(B3370=1,VLOOKUP(A3370,'entry data'!B:D,3,0),I3369))</f>
        <v/>
      </c>
      <c r="I3370" s="14" t="str">
        <f>IF(A3370="","",IF(E3370="weekly",7,IF(E3370="fortnightly",14,IF(E3370="monthly",DATE(IF(MONTH(H3370)=12,YEAR(H3370)+1,YEAR(H3370)),VLOOKUP(MONTH(H3370),index!$D$2:$G$13,2,0),DAY(H3370)),
IF(E3370="quarterly",DATE(IF(MONTH(H3370)&gt;=10,YEAR(H3370)+1,YEAR(H3370)),VLOOKUP(MONTH(H3370),index!$D$2:$G$13,3,0),DAY(H3370)),
IF(E3370="halfyearly",DATE(IF(MONTH(H3370)&gt;=7,YEAR(H3370)+1,YEAR(H3370)),VLOOKUP(MONTH(H3370),index!$D$2:$G$13,4,0),DAY(H3370)),
DATE(YEAR(H3370)+1,MONTH(H3370),DAY(H3370)))))-H3370))+H3370)</f>
        <v/>
      </c>
      <c r="J3370" s="9" t="str">
        <f t="shared" si="334"/>
        <v/>
      </c>
      <c r="K3370" s="11" t="str">
        <f t="shared" si="335"/>
        <v/>
      </c>
      <c r="L3370" s="11" t="str">
        <f t="shared" si="336"/>
        <v/>
      </c>
      <c r="M3370" s="11" t="str">
        <f>IF(A3370="","",VLOOKUP(E3370,index!$A$1:$B$6,2,0)*K3370*G3370)</f>
        <v/>
      </c>
      <c r="N3370" s="11" t="str">
        <f>IF(A3370="","",-PMT(G3370*VLOOKUP(E3370,index!$A$1:$B$6,2,0),C3370,F3370,0,0))</f>
        <v/>
      </c>
      <c r="O3370" s="11" t="str">
        <f t="shared" si="337"/>
        <v/>
      </c>
      <c r="P3370" s="11" t="str">
        <f t="shared" si="332"/>
        <v/>
      </c>
    </row>
    <row r="3371" spans="1:16" x14ac:dyDescent="0.25">
      <c r="A3371" s="9" t="str">
        <f>IF(A3370="","",IF(B3370&lt;C3370,A3370,IF(A3370=MAX('entry data'!$B$8:$B$507),"",A3370+1)))</f>
        <v/>
      </c>
      <c r="B3371" s="9" t="str">
        <f t="shared" si="333"/>
        <v/>
      </c>
      <c r="C3371" s="9" t="str">
        <f>IF(ISERROR(VLOOKUP(A3371,'entry data'!B:G,6,0)),"",VLOOKUP(A3371,'entry data'!B:G,6,0))</f>
        <v/>
      </c>
      <c r="D3371" s="9" t="str">
        <f>IF(ISERROR(VLOOKUP(A3371,'entry data'!B:C,2,0)),"",VLOOKUP(A3371,'entry data'!B:C,2,0))</f>
        <v/>
      </c>
      <c r="E3371" s="9" t="str">
        <f>IF(ISERROR(VLOOKUP(A3371,'entry data'!B:E,4,0)),"",VLOOKUP(A3371,'entry data'!B:E,4,0))</f>
        <v/>
      </c>
      <c r="F3371" s="11" t="str">
        <f>IF(A3371="","",IF(ISERROR(VLOOKUP(A3371,'entry data'!B:F,5,0)),"",VLOOKUP(A3371,'entry data'!B:F,5,0)))</f>
        <v/>
      </c>
      <c r="G3371" s="12" t="str">
        <f>IF(A3371="","",IF(ISERROR(VLOOKUP(A3371,'entry data'!B:I,8,0)),"",VLOOKUP(A3371,'entry data'!B:I,7,0)))</f>
        <v/>
      </c>
      <c r="H3371" s="13" t="str">
        <f>IF(A3371="","",IF(B3371=1,VLOOKUP(A3371,'entry data'!B:D,3,0),I3370))</f>
        <v/>
      </c>
      <c r="I3371" s="14" t="str">
        <f>IF(A3371="","",IF(E3371="weekly",7,IF(E3371="fortnightly",14,IF(E3371="monthly",DATE(IF(MONTH(H3371)=12,YEAR(H3371)+1,YEAR(H3371)),VLOOKUP(MONTH(H3371),index!$D$2:$G$13,2,0),DAY(H3371)),
IF(E3371="quarterly",DATE(IF(MONTH(H3371)&gt;=10,YEAR(H3371)+1,YEAR(H3371)),VLOOKUP(MONTH(H3371),index!$D$2:$G$13,3,0),DAY(H3371)),
IF(E3371="halfyearly",DATE(IF(MONTH(H3371)&gt;=7,YEAR(H3371)+1,YEAR(H3371)),VLOOKUP(MONTH(H3371),index!$D$2:$G$13,4,0),DAY(H3371)),
DATE(YEAR(H3371)+1,MONTH(H3371),DAY(H3371)))))-H3371))+H3371)</f>
        <v/>
      </c>
      <c r="J3371" s="9" t="str">
        <f t="shared" si="334"/>
        <v/>
      </c>
      <c r="K3371" s="11" t="str">
        <f t="shared" si="335"/>
        <v/>
      </c>
      <c r="L3371" s="11" t="str">
        <f t="shared" si="336"/>
        <v/>
      </c>
      <c r="M3371" s="11" t="str">
        <f>IF(A3371="","",VLOOKUP(E3371,index!$A$1:$B$6,2,0)*K3371*G3371)</f>
        <v/>
      </c>
      <c r="N3371" s="11" t="str">
        <f>IF(A3371="","",-PMT(G3371*VLOOKUP(E3371,index!$A$1:$B$6,2,0),C3371,F3371,0,0))</f>
        <v/>
      </c>
      <c r="O3371" s="11" t="str">
        <f t="shared" si="337"/>
        <v/>
      </c>
      <c r="P3371" s="11" t="str">
        <f t="shared" si="332"/>
        <v/>
      </c>
    </row>
    <row r="3372" spans="1:16" x14ac:dyDescent="0.25">
      <c r="A3372" s="9" t="str">
        <f>IF(A3371="","",IF(B3371&lt;C3371,A3371,IF(A3371=MAX('entry data'!$B$8:$B$507),"",A3371+1)))</f>
        <v/>
      </c>
      <c r="B3372" s="9" t="str">
        <f t="shared" si="333"/>
        <v/>
      </c>
      <c r="C3372" s="9" t="str">
        <f>IF(ISERROR(VLOOKUP(A3372,'entry data'!B:G,6,0)),"",VLOOKUP(A3372,'entry data'!B:G,6,0))</f>
        <v/>
      </c>
      <c r="D3372" s="9" t="str">
        <f>IF(ISERROR(VLOOKUP(A3372,'entry data'!B:C,2,0)),"",VLOOKUP(A3372,'entry data'!B:C,2,0))</f>
        <v/>
      </c>
      <c r="E3372" s="9" t="str">
        <f>IF(ISERROR(VLOOKUP(A3372,'entry data'!B:E,4,0)),"",VLOOKUP(A3372,'entry data'!B:E,4,0))</f>
        <v/>
      </c>
      <c r="F3372" s="11" t="str">
        <f>IF(A3372="","",IF(ISERROR(VLOOKUP(A3372,'entry data'!B:F,5,0)),"",VLOOKUP(A3372,'entry data'!B:F,5,0)))</f>
        <v/>
      </c>
      <c r="G3372" s="12" t="str">
        <f>IF(A3372="","",IF(ISERROR(VLOOKUP(A3372,'entry data'!B:I,8,0)),"",VLOOKUP(A3372,'entry data'!B:I,7,0)))</f>
        <v/>
      </c>
      <c r="H3372" s="13" t="str">
        <f>IF(A3372="","",IF(B3372=1,VLOOKUP(A3372,'entry data'!B:D,3,0),I3371))</f>
        <v/>
      </c>
      <c r="I3372" s="14" t="str">
        <f>IF(A3372="","",IF(E3372="weekly",7,IF(E3372="fortnightly",14,IF(E3372="monthly",DATE(IF(MONTH(H3372)=12,YEAR(H3372)+1,YEAR(H3372)),VLOOKUP(MONTH(H3372),index!$D$2:$G$13,2,0),DAY(H3372)),
IF(E3372="quarterly",DATE(IF(MONTH(H3372)&gt;=10,YEAR(H3372)+1,YEAR(H3372)),VLOOKUP(MONTH(H3372),index!$D$2:$G$13,3,0),DAY(H3372)),
IF(E3372="halfyearly",DATE(IF(MONTH(H3372)&gt;=7,YEAR(H3372)+1,YEAR(H3372)),VLOOKUP(MONTH(H3372),index!$D$2:$G$13,4,0),DAY(H3372)),
DATE(YEAR(H3372)+1,MONTH(H3372),DAY(H3372)))))-H3372))+H3372)</f>
        <v/>
      </c>
      <c r="J3372" s="9" t="str">
        <f t="shared" si="334"/>
        <v/>
      </c>
      <c r="K3372" s="11" t="str">
        <f t="shared" si="335"/>
        <v/>
      </c>
      <c r="L3372" s="11" t="str">
        <f t="shared" si="336"/>
        <v/>
      </c>
      <c r="M3372" s="11" t="str">
        <f>IF(A3372="","",VLOOKUP(E3372,index!$A$1:$B$6,2,0)*K3372*G3372)</f>
        <v/>
      </c>
      <c r="N3372" s="11" t="str">
        <f>IF(A3372="","",-PMT(G3372*VLOOKUP(E3372,index!$A$1:$B$6,2,0),C3372,F3372,0,0))</f>
        <v/>
      </c>
      <c r="O3372" s="11" t="str">
        <f t="shared" si="337"/>
        <v/>
      </c>
      <c r="P3372" s="11" t="str">
        <f t="shared" si="332"/>
        <v/>
      </c>
    </row>
    <row r="3373" spans="1:16" x14ac:dyDescent="0.25">
      <c r="A3373" s="9" t="str">
        <f>IF(A3372="","",IF(B3372&lt;C3372,A3372,IF(A3372=MAX('entry data'!$B$8:$B$507),"",A3372+1)))</f>
        <v/>
      </c>
      <c r="B3373" s="9" t="str">
        <f t="shared" si="333"/>
        <v/>
      </c>
      <c r="C3373" s="9" t="str">
        <f>IF(ISERROR(VLOOKUP(A3373,'entry data'!B:G,6,0)),"",VLOOKUP(A3373,'entry data'!B:G,6,0))</f>
        <v/>
      </c>
      <c r="D3373" s="9" t="str">
        <f>IF(ISERROR(VLOOKUP(A3373,'entry data'!B:C,2,0)),"",VLOOKUP(A3373,'entry data'!B:C,2,0))</f>
        <v/>
      </c>
      <c r="E3373" s="9" t="str">
        <f>IF(ISERROR(VLOOKUP(A3373,'entry data'!B:E,4,0)),"",VLOOKUP(A3373,'entry data'!B:E,4,0))</f>
        <v/>
      </c>
      <c r="F3373" s="11" t="str">
        <f>IF(A3373="","",IF(ISERROR(VLOOKUP(A3373,'entry data'!B:F,5,0)),"",VLOOKUP(A3373,'entry data'!B:F,5,0)))</f>
        <v/>
      </c>
      <c r="G3373" s="12" t="str">
        <f>IF(A3373="","",IF(ISERROR(VLOOKUP(A3373,'entry data'!B:I,8,0)),"",VLOOKUP(A3373,'entry data'!B:I,7,0)))</f>
        <v/>
      </c>
      <c r="H3373" s="13" t="str">
        <f>IF(A3373="","",IF(B3373=1,VLOOKUP(A3373,'entry data'!B:D,3,0),I3372))</f>
        <v/>
      </c>
      <c r="I3373" s="14" t="str">
        <f>IF(A3373="","",IF(E3373="weekly",7,IF(E3373="fortnightly",14,IF(E3373="monthly",DATE(IF(MONTH(H3373)=12,YEAR(H3373)+1,YEAR(H3373)),VLOOKUP(MONTH(H3373),index!$D$2:$G$13,2,0),DAY(H3373)),
IF(E3373="quarterly",DATE(IF(MONTH(H3373)&gt;=10,YEAR(H3373)+1,YEAR(H3373)),VLOOKUP(MONTH(H3373),index!$D$2:$G$13,3,0),DAY(H3373)),
IF(E3373="halfyearly",DATE(IF(MONTH(H3373)&gt;=7,YEAR(H3373)+1,YEAR(H3373)),VLOOKUP(MONTH(H3373),index!$D$2:$G$13,4,0),DAY(H3373)),
DATE(YEAR(H3373)+1,MONTH(H3373),DAY(H3373)))))-H3373))+H3373)</f>
        <v/>
      </c>
      <c r="J3373" s="9" t="str">
        <f t="shared" si="334"/>
        <v/>
      </c>
      <c r="K3373" s="11" t="str">
        <f t="shared" si="335"/>
        <v/>
      </c>
      <c r="L3373" s="11" t="str">
        <f t="shared" si="336"/>
        <v/>
      </c>
      <c r="M3373" s="11" t="str">
        <f>IF(A3373="","",VLOOKUP(E3373,index!$A$1:$B$6,2,0)*K3373*G3373)</f>
        <v/>
      </c>
      <c r="N3373" s="11" t="str">
        <f>IF(A3373="","",-PMT(G3373*VLOOKUP(E3373,index!$A$1:$B$6,2,0),C3373,F3373,0,0))</f>
        <v/>
      </c>
      <c r="O3373" s="11" t="str">
        <f t="shared" si="337"/>
        <v/>
      </c>
      <c r="P3373" s="11" t="str">
        <f t="shared" si="332"/>
        <v/>
      </c>
    </row>
    <row r="3374" spans="1:16" x14ac:dyDescent="0.25">
      <c r="A3374" s="9" t="str">
        <f>IF(A3373="","",IF(B3373&lt;C3373,A3373,IF(A3373=MAX('entry data'!$B$8:$B$507),"",A3373+1)))</f>
        <v/>
      </c>
      <c r="B3374" s="9" t="str">
        <f t="shared" si="333"/>
        <v/>
      </c>
      <c r="C3374" s="9" t="str">
        <f>IF(ISERROR(VLOOKUP(A3374,'entry data'!B:G,6,0)),"",VLOOKUP(A3374,'entry data'!B:G,6,0))</f>
        <v/>
      </c>
      <c r="D3374" s="9" t="str">
        <f>IF(ISERROR(VLOOKUP(A3374,'entry data'!B:C,2,0)),"",VLOOKUP(A3374,'entry data'!B:C,2,0))</f>
        <v/>
      </c>
      <c r="E3374" s="9" t="str">
        <f>IF(ISERROR(VLOOKUP(A3374,'entry data'!B:E,4,0)),"",VLOOKUP(A3374,'entry data'!B:E,4,0))</f>
        <v/>
      </c>
      <c r="F3374" s="11" t="str">
        <f>IF(A3374="","",IF(ISERROR(VLOOKUP(A3374,'entry data'!B:F,5,0)),"",VLOOKUP(A3374,'entry data'!B:F,5,0)))</f>
        <v/>
      </c>
      <c r="G3374" s="12" t="str">
        <f>IF(A3374="","",IF(ISERROR(VLOOKUP(A3374,'entry data'!B:I,8,0)),"",VLOOKUP(A3374,'entry data'!B:I,7,0)))</f>
        <v/>
      </c>
      <c r="H3374" s="13" t="str">
        <f>IF(A3374="","",IF(B3374=1,VLOOKUP(A3374,'entry data'!B:D,3,0),I3373))</f>
        <v/>
      </c>
      <c r="I3374" s="14" t="str">
        <f>IF(A3374="","",IF(E3374="weekly",7,IF(E3374="fortnightly",14,IF(E3374="monthly",DATE(IF(MONTH(H3374)=12,YEAR(H3374)+1,YEAR(H3374)),VLOOKUP(MONTH(H3374),index!$D$2:$G$13,2,0),DAY(H3374)),
IF(E3374="quarterly",DATE(IF(MONTH(H3374)&gt;=10,YEAR(H3374)+1,YEAR(H3374)),VLOOKUP(MONTH(H3374),index!$D$2:$G$13,3,0),DAY(H3374)),
IF(E3374="halfyearly",DATE(IF(MONTH(H3374)&gt;=7,YEAR(H3374)+1,YEAR(H3374)),VLOOKUP(MONTH(H3374),index!$D$2:$G$13,4,0),DAY(H3374)),
DATE(YEAR(H3374)+1,MONTH(H3374),DAY(H3374)))))-H3374))+H3374)</f>
        <v/>
      </c>
      <c r="J3374" s="9" t="str">
        <f t="shared" si="334"/>
        <v/>
      </c>
      <c r="K3374" s="11" t="str">
        <f t="shared" si="335"/>
        <v/>
      </c>
      <c r="L3374" s="11" t="str">
        <f t="shared" si="336"/>
        <v/>
      </c>
      <c r="M3374" s="11" t="str">
        <f>IF(A3374="","",VLOOKUP(E3374,index!$A$1:$B$6,2,0)*K3374*G3374)</f>
        <v/>
      </c>
      <c r="N3374" s="11" t="str">
        <f>IF(A3374="","",-PMT(G3374*VLOOKUP(E3374,index!$A$1:$B$6,2,0),C3374,F3374,0,0))</f>
        <v/>
      </c>
      <c r="O3374" s="11" t="str">
        <f t="shared" si="337"/>
        <v/>
      </c>
      <c r="P3374" s="11" t="str">
        <f t="shared" si="332"/>
        <v/>
      </c>
    </row>
    <row r="3375" spans="1:16" x14ac:dyDescent="0.25">
      <c r="A3375" s="9" t="str">
        <f>IF(A3374="","",IF(B3374&lt;C3374,A3374,IF(A3374=MAX('entry data'!$B$8:$B$507),"",A3374+1)))</f>
        <v/>
      </c>
      <c r="B3375" s="9" t="str">
        <f t="shared" si="333"/>
        <v/>
      </c>
      <c r="C3375" s="9" t="str">
        <f>IF(ISERROR(VLOOKUP(A3375,'entry data'!B:G,6,0)),"",VLOOKUP(A3375,'entry data'!B:G,6,0))</f>
        <v/>
      </c>
      <c r="D3375" s="9" t="str">
        <f>IF(ISERROR(VLOOKUP(A3375,'entry data'!B:C,2,0)),"",VLOOKUP(A3375,'entry data'!B:C,2,0))</f>
        <v/>
      </c>
      <c r="E3375" s="9" t="str">
        <f>IF(ISERROR(VLOOKUP(A3375,'entry data'!B:E,4,0)),"",VLOOKUP(A3375,'entry data'!B:E,4,0))</f>
        <v/>
      </c>
      <c r="F3375" s="11" t="str">
        <f>IF(A3375="","",IF(ISERROR(VLOOKUP(A3375,'entry data'!B:F,5,0)),"",VLOOKUP(A3375,'entry data'!B:F,5,0)))</f>
        <v/>
      </c>
      <c r="G3375" s="12" t="str">
        <f>IF(A3375="","",IF(ISERROR(VLOOKUP(A3375,'entry data'!B:I,8,0)),"",VLOOKUP(A3375,'entry data'!B:I,7,0)))</f>
        <v/>
      </c>
      <c r="H3375" s="13" t="str">
        <f>IF(A3375="","",IF(B3375=1,VLOOKUP(A3375,'entry data'!B:D,3,0),I3374))</f>
        <v/>
      </c>
      <c r="I3375" s="14" t="str">
        <f>IF(A3375="","",IF(E3375="weekly",7,IF(E3375="fortnightly",14,IF(E3375="monthly",DATE(IF(MONTH(H3375)=12,YEAR(H3375)+1,YEAR(H3375)),VLOOKUP(MONTH(H3375),index!$D$2:$G$13,2,0),DAY(H3375)),
IF(E3375="quarterly",DATE(IF(MONTH(H3375)&gt;=10,YEAR(H3375)+1,YEAR(H3375)),VLOOKUP(MONTH(H3375),index!$D$2:$G$13,3,0),DAY(H3375)),
IF(E3375="halfyearly",DATE(IF(MONTH(H3375)&gt;=7,YEAR(H3375)+1,YEAR(H3375)),VLOOKUP(MONTH(H3375),index!$D$2:$G$13,4,0),DAY(H3375)),
DATE(YEAR(H3375)+1,MONTH(H3375),DAY(H3375)))))-H3375))+H3375)</f>
        <v/>
      </c>
      <c r="J3375" s="9" t="str">
        <f t="shared" si="334"/>
        <v/>
      </c>
      <c r="K3375" s="11" t="str">
        <f t="shared" si="335"/>
        <v/>
      </c>
      <c r="L3375" s="11" t="str">
        <f t="shared" si="336"/>
        <v/>
      </c>
      <c r="M3375" s="11" t="str">
        <f>IF(A3375="","",VLOOKUP(E3375,index!$A$1:$B$6,2,0)*K3375*G3375)</f>
        <v/>
      </c>
      <c r="N3375" s="11" t="str">
        <f>IF(A3375="","",-PMT(G3375*VLOOKUP(E3375,index!$A$1:$B$6,2,0),C3375,F3375,0,0))</f>
        <v/>
      </c>
      <c r="O3375" s="11" t="str">
        <f t="shared" si="337"/>
        <v/>
      </c>
      <c r="P3375" s="11" t="str">
        <f t="shared" si="332"/>
        <v/>
      </c>
    </row>
    <row r="3376" spans="1:16" x14ac:dyDescent="0.25">
      <c r="A3376" s="9" t="str">
        <f>IF(A3375="","",IF(B3375&lt;C3375,A3375,IF(A3375=MAX('entry data'!$B$8:$B$507),"",A3375+1)))</f>
        <v/>
      </c>
      <c r="B3376" s="9" t="str">
        <f t="shared" si="333"/>
        <v/>
      </c>
      <c r="C3376" s="9" t="str">
        <f>IF(ISERROR(VLOOKUP(A3376,'entry data'!B:G,6,0)),"",VLOOKUP(A3376,'entry data'!B:G,6,0))</f>
        <v/>
      </c>
      <c r="D3376" s="9" t="str">
        <f>IF(ISERROR(VLOOKUP(A3376,'entry data'!B:C,2,0)),"",VLOOKUP(A3376,'entry data'!B:C,2,0))</f>
        <v/>
      </c>
      <c r="E3376" s="9" t="str">
        <f>IF(ISERROR(VLOOKUP(A3376,'entry data'!B:E,4,0)),"",VLOOKUP(A3376,'entry data'!B:E,4,0))</f>
        <v/>
      </c>
      <c r="F3376" s="11" t="str">
        <f>IF(A3376="","",IF(ISERROR(VLOOKUP(A3376,'entry data'!B:F,5,0)),"",VLOOKUP(A3376,'entry data'!B:F,5,0)))</f>
        <v/>
      </c>
      <c r="G3376" s="12" t="str">
        <f>IF(A3376="","",IF(ISERROR(VLOOKUP(A3376,'entry data'!B:I,8,0)),"",VLOOKUP(A3376,'entry data'!B:I,7,0)))</f>
        <v/>
      </c>
      <c r="H3376" s="13" t="str">
        <f>IF(A3376="","",IF(B3376=1,VLOOKUP(A3376,'entry data'!B:D,3,0),I3375))</f>
        <v/>
      </c>
      <c r="I3376" s="14" t="str">
        <f>IF(A3376="","",IF(E3376="weekly",7,IF(E3376="fortnightly",14,IF(E3376="monthly",DATE(IF(MONTH(H3376)=12,YEAR(H3376)+1,YEAR(H3376)),VLOOKUP(MONTH(H3376),index!$D$2:$G$13,2,0),DAY(H3376)),
IF(E3376="quarterly",DATE(IF(MONTH(H3376)&gt;=10,YEAR(H3376)+1,YEAR(H3376)),VLOOKUP(MONTH(H3376),index!$D$2:$G$13,3,0),DAY(H3376)),
IF(E3376="halfyearly",DATE(IF(MONTH(H3376)&gt;=7,YEAR(H3376)+1,YEAR(H3376)),VLOOKUP(MONTH(H3376),index!$D$2:$G$13,4,0),DAY(H3376)),
DATE(YEAR(H3376)+1,MONTH(H3376),DAY(H3376)))))-H3376))+H3376)</f>
        <v/>
      </c>
      <c r="J3376" s="9" t="str">
        <f t="shared" si="334"/>
        <v/>
      </c>
      <c r="K3376" s="11" t="str">
        <f t="shared" si="335"/>
        <v/>
      </c>
      <c r="L3376" s="11" t="str">
        <f t="shared" si="336"/>
        <v/>
      </c>
      <c r="M3376" s="11" t="str">
        <f>IF(A3376="","",VLOOKUP(E3376,index!$A$1:$B$6,2,0)*K3376*G3376)</f>
        <v/>
      </c>
      <c r="N3376" s="11" t="str">
        <f>IF(A3376="","",-PMT(G3376*VLOOKUP(E3376,index!$A$1:$B$6,2,0),C3376,F3376,0,0))</f>
        <v/>
      </c>
      <c r="O3376" s="11" t="str">
        <f t="shared" si="337"/>
        <v/>
      </c>
      <c r="P3376" s="11" t="str">
        <f t="shared" si="332"/>
        <v/>
      </c>
    </row>
    <row r="3377" spans="1:16" x14ac:dyDescent="0.25">
      <c r="A3377" s="9" t="str">
        <f>IF(A3376="","",IF(B3376&lt;C3376,A3376,IF(A3376=MAX('entry data'!$B$8:$B$507),"",A3376+1)))</f>
        <v/>
      </c>
      <c r="B3377" s="9" t="str">
        <f t="shared" si="333"/>
        <v/>
      </c>
      <c r="C3377" s="9" t="str">
        <f>IF(ISERROR(VLOOKUP(A3377,'entry data'!B:G,6,0)),"",VLOOKUP(A3377,'entry data'!B:G,6,0))</f>
        <v/>
      </c>
      <c r="D3377" s="9" t="str">
        <f>IF(ISERROR(VLOOKUP(A3377,'entry data'!B:C,2,0)),"",VLOOKUP(A3377,'entry data'!B:C,2,0))</f>
        <v/>
      </c>
      <c r="E3377" s="9" t="str">
        <f>IF(ISERROR(VLOOKUP(A3377,'entry data'!B:E,4,0)),"",VLOOKUP(A3377,'entry data'!B:E,4,0))</f>
        <v/>
      </c>
      <c r="F3377" s="11" t="str">
        <f>IF(A3377="","",IF(ISERROR(VLOOKUP(A3377,'entry data'!B:F,5,0)),"",VLOOKUP(A3377,'entry data'!B:F,5,0)))</f>
        <v/>
      </c>
      <c r="G3377" s="12" t="str">
        <f>IF(A3377="","",IF(ISERROR(VLOOKUP(A3377,'entry data'!B:I,8,0)),"",VLOOKUP(A3377,'entry data'!B:I,7,0)))</f>
        <v/>
      </c>
      <c r="H3377" s="13" t="str">
        <f>IF(A3377="","",IF(B3377=1,VLOOKUP(A3377,'entry data'!B:D,3,0),I3376))</f>
        <v/>
      </c>
      <c r="I3377" s="14" t="str">
        <f>IF(A3377="","",IF(E3377="weekly",7,IF(E3377="fortnightly",14,IF(E3377="monthly",DATE(IF(MONTH(H3377)=12,YEAR(H3377)+1,YEAR(H3377)),VLOOKUP(MONTH(H3377),index!$D$2:$G$13,2,0),DAY(H3377)),
IF(E3377="quarterly",DATE(IF(MONTH(H3377)&gt;=10,YEAR(H3377)+1,YEAR(H3377)),VLOOKUP(MONTH(H3377),index!$D$2:$G$13,3,0),DAY(H3377)),
IF(E3377="halfyearly",DATE(IF(MONTH(H3377)&gt;=7,YEAR(H3377)+1,YEAR(H3377)),VLOOKUP(MONTH(H3377),index!$D$2:$G$13,4,0),DAY(H3377)),
DATE(YEAR(H3377)+1,MONTH(H3377),DAY(H3377)))))-H3377))+H3377)</f>
        <v/>
      </c>
      <c r="J3377" s="9" t="str">
        <f t="shared" si="334"/>
        <v/>
      </c>
      <c r="K3377" s="11" t="str">
        <f t="shared" si="335"/>
        <v/>
      </c>
      <c r="L3377" s="11" t="str">
        <f t="shared" si="336"/>
        <v/>
      </c>
      <c r="M3377" s="11" t="str">
        <f>IF(A3377="","",VLOOKUP(E3377,index!$A$1:$B$6,2,0)*K3377*G3377)</f>
        <v/>
      </c>
      <c r="N3377" s="11" t="str">
        <f>IF(A3377="","",-PMT(G3377*VLOOKUP(E3377,index!$A$1:$B$6,2,0),C3377,F3377,0,0))</f>
        <v/>
      </c>
      <c r="O3377" s="11" t="str">
        <f t="shared" si="337"/>
        <v/>
      </c>
      <c r="P3377" s="11" t="str">
        <f t="shared" si="332"/>
        <v/>
      </c>
    </row>
    <row r="3378" spans="1:16" x14ac:dyDescent="0.25">
      <c r="A3378" s="9" t="str">
        <f>IF(A3377="","",IF(B3377&lt;C3377,A3377,IF(A3377=MAX('entry data'!$B$8:$B$507),"",A3377+1)))</f>
        <v/>
      </c>
      <c r="B3378" s="9" t="str">
        <f t="shared" si="333"/>
        <v/>
      </c>
      <c r="C3378" s="9" t="str">
        <f>IF(ISERROR(VLOOKUP(A3378,'entry data'!B:G,6,0)),"",VLOOKUP(A3378,'entry data'!B:G,6,0))</f>
        <v/>
      </c>
      <c r="D3378" s="9" t="str">
        <f>IF(ISERROR(VLOOKUP(A3378,'entry data'!B:C,2,0)),"",VLOOKUP(A3378,'entry data'!B:C,2,0))</f>
        <v/>
      </c>
      <c r="E3378" s="9" t="str">
        <f>IF(ISERROR(VLOOKUP(A3378,'entry data'!B:E,4,0)),"",VLOOKUP(A3378,'entry data'!B:E,4,0))</f>
        <v/>
      </c>
      <c r="F3378" s="11" t="str">
        <f>IF(A3378="","",IF(ISERROR(VLOOKUP(A3378,'entry data'!B:F,5,0)),"",VLOOKUP(A3378,'entry data'!B:F,5,0)))</f>
        <v/>
      </c>
      <c r="G3378" s="12" t="str">
        <f>IF(A3378="","",IF(ISERROR(VLOOKUP(A3378,'entry data'!B:I,8,0)),"",VLOOKUP(A3378,'entry data'!B:I,7,0)))</f>
        <v/>
      </c>
      <c r="H3378" s="13" t="str">
        <f>IF(A3378="","",IF(B3378=1,VLOOKUP(A3378,'entry data'!B:D,3,0),I3377))</f>
        <v/>
      </c>
      <c r="I3378" s="14" t="str">
        <f>IF(A3378="","",IF(E3378="weekly",7,IF(E3378="fortnightly",14,IF(E3378="monthly",DATE(IF(MONTH(H3378)=12,YEAR(H3378)+1,YEAR(H3378)),VLOOKUP(MONTH(H3378),index!$D$2:$G$13,2,0),DAY(H3378)),
IF(E3378="quarterly",DATE(IF(MONTH(H3378)&gt;=10,YEAR(H3378)+1,YEAR(H3378)),VLOOKUP(MONTH(H3378),index!$D$2:$G$13,3,0),DAY(H3378)),
IF(E3378="halfyearly",DATE(IF(MONTH(H3378)&gt;=7,YEAR(H3378)+1,YEAR(H3378)),VLOOKUP(MONTH(H3378),index!$D$2:$G$13,4,0),DAY(H3378)),
DATE(YEAR(H3378)+1,MONTH(H3378),DAY(H3378)))))-H3378))+H3378)</f>
        <v/>
      </c>
      <c r="J3378" s="9" t="str">
        <f t="shared" si="334"/>
        <v/>
      </c>
      <c r="K3378" s="11" t="str">
        <f t="shared" si="335"/>
        <v/>
      </c>
      <c r="L3378" s="11" t="str">
        <f t="shared" si="336"/>
        <v/>
      </c>
      <c r="M3378" s="11" t="str">
        <f>IF(A3378="","",VLOOKUP(E3378,index!$A$1:$B$6,2,0)*K3378*G3378)</f>
        <v/>
      </c>
      <c r="N3378" s="11" t="str">
        <f>IF(A3378="","",-PMT(G3378*VLOOKUP(E3378,index!$A$1:$B$6,2,0),C3378,F3378,0,0))</f>
        <v/>
      </c>
      <c r="O3378" s="11" t="str">
        <f t="shared" si="337"/>
        <v/>
      </c>
      <c r="P3378" s="11" t="str">
        <f t="shared" si="332"/>
        <v/>
      </c>
    </row>
    <row r="3379" spans="1:16" x14ac:dyDescent="0.25">
      <c r="A3379" s="9" t="str">
        <f>IF(A3378="","",IF(B3378&lt;C3378,A3378,IF(A3378=MAX('entry data'!$B$8:$B$507),"",A3378+1)))</f>
        <v/>
      </c>
      <c r="B3379" s="9" t="str">
        <f t="shared" si="333"/>
        <v/>
      </c>
      <c r="C3379" s="9" t="str">
        <f>IF(ISERROR(VLOOKUP(A3379,'entry data'!B:G,6,0)),"",VLOOKUP(A3379,'entry data'!B:G,6,0))</f>
        <v/>
      </c>
      <c r="D3379" s="9" t="str">
        <f>IF(ISERROR(VLOOKUP(A3379,'entry data'!B:C,2,0)),"",VLOOKUP(A3379,'entry data'!B:C,2,0))</f>
        <v/>
      </c>
      <c r="E3379" s="9" t="str">
        <f>IF(ISERROR(VLOOKUP(A3379,'entry data'!B:E,4,0)),"",VLOOKUP(A3379,'entry data'!B:E,4,0))</f>
        <v/>
      </c>
      <c r="F3379" s="11" t="str">
        <f>IF(A3379="","",IF(ISERROR(VLOOKUP(A3379,'entry data'!B:F,5,0)),"",VLOOKUP(A3379,'entry data'!B:F,5,0)))</f>
        <v/>
      </c>
      <c r="G3379" s="12" t="str">
        <f>IF(A3379="","",IF(ISERROR(VLOOKUP(A3379,'entry data'!B:I,8,0)),"",VLOOKUP(A3379,'entry data'!B:I,7,0)))</f>
        <v/>
      </c>
      <c r="H3379" s="13" t="str">
        <f>IF(A3379="","",IF(B3379=1,VLOOKUP(A3379,'entry data'!B:D,3,0),I3378))</f>
        <v/>
      </c>
      <c r="I3379" s="14" t="str">
        <f>IF(A3379="","",IF(E3379="weekly",7,IF(E3379="fortnightly",14,IF(E3379="monthly",DATE(IF(MONTH(H3379)=12,YEAR(H3379)+1,YEAR(H3379)),VLOOKUP(MONTH(H3379),index!$D$2:$G$13,2,0),DAY(H3379)),
IF(E3379="quarterly",DATE(IF(MONTH(H3379)&gt;=10,YEAR(H3379)+1,YEAR(H3379)),VLOOKUP(MONTH(H3379),index!$D$2:$G$13,3,0),DAY(H3379)),
IF(E3379="halfyearly",DATE(IF(MONTH(H3379)&gt;=7,YEAR(H3379)+1,YEAR(H3379)),VLOOKUP(MONTH(H3379),index!$D$2:$G$13,4,0),DAY(H3379)),
DATE(YEAR(H3379)+1,MONTH(H3379),DAY(H3379)))))-H3379))+H3379)</f>
        <v/>
      </c>
      <c r="J3379" s="9" t="str">
        <f t="shared" si="334"/>
        <v/>
      </c>
      <c r="K3379" s="11" t="str">
        <f t="shared" si="335"/>
        <v/>
      </c>
      <c r="L3379" s="11" t="str">
        <f t="shared" si="336"/>
        <v/>
      </c>
      <c r="M3379" s="11" t="str">
        <f>IF(A3379="","",VLOOKUP(E3379,index!$A$1:$B$6,2,0)*K3379*G3379)</f>
        <v/>
      </c>
      <c r="N3379" s="11" t="str">
        <f>IF(A3379="","",-PMT(G3379*VLOOKUP(E3379,index!$A$1:$B$6,2,0),C3379,F3379,0,0))</f>
        <v/>
      </c>
      <c r="O3379" s="11" t="str">
        <f t="shared" si="337"/>
        <v/>
      </c>
      <c r="P3379" s="11" t="str">
        <f t="shared" si="332"/>
        <v/>
      </c>
    </row>
    <row r="3380" spans="1:16" x14ac:dyDescent="0.25">
      <c r="A3380" s="9" t="str">
        <f>IF(A3379="","",IF(B3379&lt;C3379,A3379,IF(A3379=MAX('entry data'!$B$8:$B$507),"",A3379+1)))</f>
        <v/>
      </c>
      <c r="B3380" s="9" t="str">
        <f t="shared" si="333"/>
        <v/>
      </c>
      <c r="C3380" s="9" t="str">
        <f>IF(ISERROR(VLOOKUP(A3380,'entry data'!B:G,6,0)),"",VLOOKUP(A3380,'entry data'!B:G,6,0))</f>
        <v/>
      </c>
      <c r="D3380" s="9" t="str">
        <f>IF(ISERROR(VLOOKUP(A3380,'entry data'!B:C,2,0)),"",VLOOKUP(A3380,'entry data'!B:C,2,0))</f>
        <v/>
      </c>
      <c r="E3380" s="9" t="str">
        <f>IF(ISERROR(VLOOKUP(A3380,'entry data'!B:E,4,0)),"",VLOOKUP(A3380,'entry data'!B:E,4,0))</f>
        <v/>
      </c>
      <c r="F3380" s="11" t="str">
        <f>IF(A3380="","",IF(ISERROR(VLOOKUP(A3380,'entry data'!B:F,5,0)),"",VLOOKUP(A3380,'entry data'!B:F,5,0)))</f>
        <v/>
      </c>
      <c r="G3380" s="12" t="str">
        <f>IF(A3380="","",IF(ISERROR(VLOOKUP(A3380,'entry data'!B:I,8,0)),"",VLOOKUP(A3380,'entry data'!B:I,7,0)))</f>
        <v/>
      </c>
      <c r="H3380" s="13" t="str">
        <f>IF(A3380="","",IF(B3380=1,VLOOKUP(A3380,'entry data'!B:D,3,0),I3379))</f>
        <v/>
      </c>
      <c r="I3380" s="14" t="str">
        <f>IF(A3380="","",IF(E3380="weekly",7,IF(E3380="fortnightly",14,IF(E3380="monthly",DATE(IF(MONTH(H3380)=12,YEAR(H3380)+1,YEAR(H3380)),VLOOKUP(MONTH(H3380),index!$D$2:$G$13,2,0),DAY(H3380)),
IF(E3380="quarterly",DATE(IF(MONTH(H3380)&gt;=10,YEAR(H3380)+1,YEAR(H3380)),VLOOKUP(MONTH(H3380),index!$D$2:$G$13,3,0),DAY(H3380)),
IF(E3380="halfyearly",DATE(IF(MONTH(H3380)&gt;=7,YEAR(H3380)+1,YEAR(H3380)),VLOOKUP(MONTH(H3380),index!$D$2:$G$13,4,0),DAY(H3380)),
DATE(YEAR(H3380)+1,MONTH(H3380),DAY(H3380)))))-H3380))+H3380)</f>
        <v/>
      </c>
      <c r="J3380" s="9" t="str">
        <f t="shared" si="334"/>
        <v/>
      </c>
      <c r="K3380" s="11" t="str">
        <f t="shared" si="335"/>
        <v/>
      </c>
      <c r="L3380" s="11" t="str">
        <f t="shared" si="336"/>
        <v/>
      </c>
      <c r="M3380" s="11" t="str">
        <f>IF(A3380="","",VLOOKUP(E3380,index!$A$1:$B$6,2,0)*K3380*G3380)</f>
        <v/>
      </c>
      <c r="N3380" s="11" t="str">
        <f>IF(A3380="","",-PMT(G3380*VLOOKUP(E3380,index!$A$1:$B$6,2,0),C3380,F3380,0,0))</f>
        <v/>
      </c>
      <c r="O3380" s="11" t="str">
        <f t="shared" si="337"/>
        <v/>
      </c>
      <c r="P3380" s="11" t="str">
        <f t="shared" si="332"/>
        <v/>
      </c>
    </row>
    <row r="3381" spans="1:16" x14ac:dyDescent="0.25">
      <c r="A3381" s="9" t="str">
        <f>IF(A3380="","",IF(B3380&lt;C3380,A3380,IF(A3380=MAX('entry data'!$B$8:$B$507),"",A3380+1)))</f>
        <v/>
      </c>
      <c r="B3381" s="9" t="str">
        <f t="shared" si="333"/>
        <v/>
      </c>
      <c r="C3381" s="9" t="str">
        <f>IF(ISERROR(VLOOKUP(A3381,'entry data'!B:G,6,0)),"",VLOOKUP(A3381,'entry data'!B:G,6,0))</f>
        <v/>
      </c>
      <c r="D3381" s="9" t="str">
        <f>IF(ISERROR(VLOOKUP(A3381,'entry data'!B:C,2,0)),"",VLOOKUP(A3381,'entry data'!B:C,2,0))</f>
        <v/>
      </c>
      <c r="E3381" s="9" t="str">
        <f>IF(ISERROR(VLOOKUP(A3381,'entry data'!B:E,4,0)),"",VLOOKUP(A3381,'entry data'!B:E,4,0))</f>
        <v/>
      </c>
      <c r="F3381" s="11" t="str">
        <f>IF(A3381="","",IF(ISERROR(VLOOKUP(A3381,'entry data'!B:F,5,0)),"",VLOOKUP(A3381,'entry data'!B:F,5,0)))</f>
        <v/>
      </c>
      <c r="G3381" s="12" t="str">
        <f>IF(A3381="","",IF(ISERROR(VLOOKUP(A3381,'entry data'!B:I,8,0)),"",VLOOKUP(A3381,'entry data'!B:I,7,0)))</f>
        <v/>
      </c>
      <c r="H3381" s="13" t="str">
        <f>IF(A3381="","",IF(B3381=1,VLOOKUP(A3381,'entry data'!B:D,3,0),I3380))</f>
        <v/>
      </c>
      <c r="I3381" s="14" t="str">
        <f>IF(A3381="","",IF(E3381="weekly",7,IF(E3381="fortnightly",14,IF(E3381="monthly",DATE(IF(MONTH(H3381)=12,YEAR(H3381)+1,YEAR(H3381)),VLOOKUP(MONTH(H3381),index!$D$2:$G$13,2,0),DAY(H3381)),
IF(E3381="quarterly",DATE(IF(MONTH(H3381)&gt;=10,YEAR(H3381)+1,YEAR(H3381)),VLOOKUP(MONTH(H3381),index!$D$2:$G$13,3,0),DAY(H3381)),
IF(E3381="halfyearly",DATE(IF(MONTH(H3381)&gt;=7,YEAR(H3381)+1,YEAR(H3381)),VLOOKUP(MONTH(H3381),index!$D$2:$G$13,4,0),DAY(H3381)),
DATE(YEAR(H3381)+1,MONTH(H3381),DAY(H3381)))))-H3381))+H3381)</f>
        <v/>
      </c>
      <c r="J3381" s="9" t="str">
        <f t="shared" si="334"/>
        <v/>
      </c>
      <c r="K3381" s="11" t="str">
        <f t="shared" si="335"/>
        <v/>
      </c>
      <c r="L3381" s="11" t="str">
        <f t="shared" si="336"/>
        <v/>
      </c>
      <c r="M3381" s="11" t="str">
        <f>IF(A3381="","",VLOOKUP(E3381,index!$A$1:$B$6,2,0)*K3381*G3381)</f>
        <v/>
      </c>
      <c r="N3381" s="11" t="str">
        <f>IF(A3381="","",-PMT(G3381*VLOOKUP(E3381,index!$A$1:$B$6,2,0),C3381,F3381,0,0))</f>
        <v/>
      </c>
      <c r="O3381" s="11" t="str">
        <f t="shared" si="337"/>
        <v/>
      </c>
      <c r="P3381" s="11" t="str">
        <f t="shared" si="332"/>
        <v/>
      </c>
    </row>
    <row r="3382" spans="1:16" x14ac:dyDescent="0.25">
      <c r="A3382" s="9" t="str">
        <f>IF(A3381="","",IF(B3381&lt;C3381,A3381,IF(A3381=MAX('entry data'!$B$8:$B$507),"",A3381+1)))</f>
        <v/>
      </c>
      <c r="B3382" s="9" t="str">
        <f t="shared" si="333"/>
        <v/>
      </c>
      <c r="C3382" s="9" t="str">
        <f>IF(ISERROR(VLOOKUP(A3382,'entry data'!B:G,6,0)),"",VLOOKUP(A3382,'entry data'!B:G,6,0))</f>
        <v/>
      </c>
      <c r="D3382" s="9" t="str">
        <f>IF(ISERROR(VLOOKUP(A3382,'entry data'!B:C,2,0)),"",VLOOKUP(A3382,'entry data'!B:C,2,0))</f>
        <v/>
      </c>
      <c r="E3382" s="9" t="str">
        <f>IF(ISERROR(VLOOKUP(A3382,'entry data'!B:E,4,0)),"",VLOOKUP(A3382,'entry data'!B:E,4,0))</f>
        <v/>
      </c>
      <c r="F3382" s="11" t="str">
        <f>IF(A3382="","",IF(ISERROR(VLOOKUP(A3382,'entry data'!B:F,5,0)),"",VLOOKUP(A3382,'entry data'!B:F,5,0)))</f>
        <v/>
      </c>
      <c r="G3382" s="12" t="str">
        <f>IF(A3382="","",IF(ISERROR(VLOOKUP(A3382,'entry data'!B:I,8,0)),"",VLOOKUP(A3382,'entry data'!B:I,7,0)))</f>
        <v/>
      </c>
      <c r="H3382" s="13" t="str">
        <f>IF(A3382="","",IF(B3382=1,VLOOKUP(A3382,'entry data'!B:D,3,0),I3381))</f>
        <v/>
      </c>
      <c r="I3382" s="14" t="str">
        <f>IF(A3382="","",IF(E3382="weekly",7,IF(E3382="fortnightly",14,IF(E3382="monthly",DATE(IF(MONTH(H3382)=12,YEAR(H3382)+1,YEAR(H3382)),VLOOKUP(MONTH(H3382),index!$D$2:$G$13,2,0),DAY(H3382)),
IF(E3382="quarterly",DATE(IF(MONTH(H3382)&gt;=10,YEAR(H3382)+1,YEAR(H3382)),VLOOKUP(MONTH(H3382),index!$D$2:$G$13,3,0),DAY(H3382)),
IF(E3382="halfyearly",DATE(IF(MONTH(H3382)&gt;=7,YEAR(H3382)+1,YEAR(H3382)),VLOOKUP(MONTH(H3382),index!$D$2:$G$13,4,0),DAY(H3382)),
DATE(YEAR(H3382)+1,MONTH(H3382),DAY(H3382)))))-H3382))+H3382)</f>
        <v/>
      </c>
      <c r="J3382" s="9" t="str">
        <f t="shared" si="334"/>
        <v/>
      </c>
      <c r="K3382" s="11" t="str">
        <f t="shared" si="335"/>
        <v/>
      </c>
      <c r="L3382" s="11" t="str">
        <f t="shared" si="336"/>
        <v/>
      </c>
      <c r="M3382" s="11" t="str">
        <f>IF(A3382="","",VLOOKUP(E3382,index!$A$1:$B$6,2,0)*K3382*G3382)</f>
        <v/>
      </c>
      <c r="N3382" s="11" t="str">
        <f>IF(A3382="","",-PMT(G3382*VLOOKUP(E3382,index!$A$1:$B$6,2,0),C3382,F3382,0,0))</f>
        <v/>
      </c>
      <c r="O3382" s="11" t="str">
        <f t="shared" si="337"/>
        <v/>
      </c>
      <c r="P3382" s="11" t="str">
        <f t="shared" si="332"/>
        <v/>
      </c>
    </row>
    <row r="3383" spans="1:16" x14ac:dyDescent="0.25">
      <c r="A3383" s="9" t="str">
        <f>IF(A3382="","",IF(B3382&lt;C3382,A3382,IF(A3382=MAX('entry data'!$B$8:$B$507),"",A3382+1)))</f>
        <v/>
      </c>
      <c r="B3383" s="9" t="str">
        <f t="shared" si="333"/>
        <v/>
      </c>
      <c r="C3383" s="9" t="str">
        <f>IF(ISERROR(VLOOKUP(A3383,'entry data'!B:G,6,0)),"",VLOOKUP(A3383,'entry data'!B:G,6,0))</f>
        <v/>
      </c>
      <c r="D3383" s="9" t="str">
        <f>IF(ISERROR(VLOOKUP(A3383,'entry data'!B:C,2,0)),"",VLOOKUP(A3383,'entry data'!B:C,2,0))</f>
        <v/>
      </c>
      <c r="E3383" s="9" t="str">
        <f>IF(ISERROR(VLOOKUP(A3383,'entry data'!B:E,4,0)),"",VLOOKUP(A3383,'entry data'!B:E,4,0))</f>
        <v/>
      </c>
      <c r="F3383" s="11" t="str">
        <f>IF(A3383="","",IF(ISERROR(VLOOKUP(A3383,'entry data'!B:F,5,0)),"",VLOOKUP(A3383,'entry data'!B:F,5,0)))</f>
        <v/>
      </c>
      <c r="G3383" s="12" t="str">
        <f>IF(A3383="","",IF(ISERROR(VLOOKUP(A3383,'entry data'!B:I,8,0)),"",VLOOKUP(A3383,'entry data'!B:I,7,0)))</f>
        <v/>
      </c>
      <c r="H3383" s="13" t="str">
        <f>IF(A3383="","",IF(B3383=1,VLOOKUP(A3383,'entry data'!B:D,3,0),I3382))</f>
        <v/>
      </c>
      <c r="I3383" s="14" t="str">
        <f>IF(A3383="","",IF(E3383="weekly",7,IF(E3383="fortnightly",14,IF(E3383="monthly",DATE(IF(MONTH(H3383)=12,YEAR(H3383)+1,YEAR(H3383)),VLOOKUP(MONTH(H3383),index!$D$2:$G$13,2,0),DAY(H3383)),
IF(E3383="quarterly",DATE(IF(MONTH(H3383)&gt;=10,YEAR(H3383)+1,YEAR(H3383)),VLOOKUP(MONTH(H3383),index!$D$2:$G$13,3,0),DAY(H3383)),
IF(E3383="halfyearly",DATE(IF(MONTH(H3383)&gt;=7,YEAR(H3383)+1,YEAR(H3383)),VLOOKUP(MONTH(H3383),index!$D$2:$G$13,4,0),DAY(H3383)),
DATE(YEAR(H3383)+1,MONTH(H3383),DAY(H3383)))))-H3383))+H3383)</f>
        <v/>
      </c>
      <c r="J3383" s="9" t="str">
        <f t="shared" si="334"/>
        <v/>
      </c>
      <c r="K3383" s="11" t="str">
        <f t="shared" si="335"/>
        <v/>
      </c>
      <c r="L3383" s="11" t="str">
        <f t="shared" si="336"/>
        <v/>
      </c>
      <c r="M3383" s="11" t="str">
        <f>IF(A3383="","",VLOOKUP(E3383,index!$A$1:$B$6,2,0)*K3383*G3383)</f>
        <v/>
      </c>
      <c r="N3383" s="11" t="str">
        <f>IF(A3383="","",-PMT(G3383*VLOOKUP(E3383,index!$A$1:$B$6,2,0),C3383,F3383,0,0))</f>
        <v/>
      </c>
      <c r="O3383" s="11" t="str">
        <f t="shared" si="337"/>
        <v/>
      </c>
      <c r="P3383" s="11" t="str">
        <f t="shared" si="332"/>
        <v/>
      </c>
    </row>
    <row r="3384" spans="1:16" x14ac:dyDescent="0.25">
      <c r="A3384" s="9" t="str">
        <f>IF(A3383="","",IF(B3383&lt;C3383,A3383,IF(A3383=MAX('entry data'!$B$8:$B$507),"",A3383+1)))</f>
        <v/>
      </c>
      <c r="B3384" s="9" t="str">
        <f t="shared" si="333"/>
        <v/>
      </c>
      <c r="C3384" s="9" t="str">
        <f>IF(ISERROR(VLOOKUP(A3384,'entry data'!B:G,6,0)),"",VLOOKUP(A3384,'entry data'!B:G,6,0))</f>
        <v/>
      </c>
      <c r="D3384" s="9" t="str">
        <f>IF(ISERROR(VLOOKUP(A3384,'entry data'!B:C,2,0)),"",VLOOKUP(A3384,'entry data'!B:C,2,0))</f>
        <v/>
      </c>
      <c r="E3384" s="9" t="str">
        <f>IF(ISERROR(VLOOKUP(A3384,'entry data'!B:E,4,0)),"",VLOOKUP(A3384,'entry data'!B:E,4,0))</f>
        <v/>
      </c>
      <c r="F3384" s="11" t="str">
        <f>IF(A3384="","",IF(ISERROR(VLOOKUP(A3384,'entry data'!B:F,5,0)),"",VLOOKUP(A3384,'entry data'!B:F,5,0)))</f>
        <v/>
      </c>
      <c r="G3384" s="12" t="str">
        <f>IF(A3384="","",IF(ISERROR(VLOOKUP(A3384,'entry data'!B:I,8,0)),"",VLOOKUP(A3384,'entry data'!B:I,7,0)))</f>
        <v/>
      </c>
      <c r="H3384" s="13" t="str">
        <f>IF(A3384="","",IF(B3384=1,VLOOKUP(A3384,'entry data'!B:D,3,0),I3383))</f>
        <v/>
      </c>
      <c r="I3384" s="14" t="str">
        <f>IF(A3384="","",IF(E3384="weekly",7,IF(E3384="fortnightly",14,IF(E3384="monthly",DATE(IF(MONTH(H3384)=12,YEAR(H3384)+1,YEAR(H3384)),VLOOKUP(MONTH(H3384),index!$D$2:$G$13,2,0),DAY(H3384)),
IF(E3384="quarterly",DATE(IF(MONTH(H3384)&gt;=10,YEAR(H3384)+1,YEAR(H3384)),VLOOKUP(MONTH(H3384),index!$D$2:$G$13,3,0),DAY(H3384)),
IF(E3384="halfyearly",DATE(IF(MONTH(H3384)&gt;=7,YEAR(H3384)+1,YEAR(H3384)),VLOOKUP(MONTH(H3384),index!$D$2:$G$13,4,0),DAY(H3384)),
DATE(YEAR(H3384)+1,MONTH(H3384),DAY(H3384)))))-H3384))+H3384)</f>
        <v/>
      </c>
      <c r="J3384" s="9" t="str">
        <f t="shared" si="334"/>
        <v/>
      </c>
      <c r="K3384" s="11" t="str">
        <f t="shared" si="335"/>
        <v/>
      </c>
      <c r="L3384" s="11" t="str">
        <f t="shared" si="336"/>
        <v/>
      </c>
      <c r="M3384" s="11" t="str">
        <f>IF(A3384="","",VLOOKUP(E3384,index!$A$1:$B$6,2,0)*K3384*G3384)</f>
        <v/>
      </c>
      <c r="N3384" s="11" t="str">
        <f>IF(A3384="","",-PMT(G3384*VLOOKUP(E3384,index!$A$1:$B$6,2,0),C3384,F3384,0,0))</f>
        <v/>
      </c>
      <c r="O3384" s="11" t="str">
        <f t="shared" si="337"/>
        <v/>
      </c>
      <c r="P3384" s="11" t="str">
        <f t="shared" si="332"/>
        <v/>
      </c>
    </row>
    <row r="3385" spans="1:16" x14ac:dyDescent="0.25">
      <c r="A3385" s="9" t="str">
        <f>IF(A3384="","",IF(B3384&lt;C3384,A3384,IF(A3384=MAX('entry data'!$B$8:$B$507),"",A3384+1)))</f>
        <v/>
      </c>
      <c r="B3385" s="9" t="str">
        <f t="shared" si="333"/>
        <v/>
      </c>
      <c r="C3385" s="9" t="str">
        <f>IF(ISERROR(VLOOKUP(A3385,'entry data'!B:G,6,0)),"",VLOOKUP(A3385,'entry data'!B:G,6,0))</f>
        <v/>
      </c>
      <c r="D3385" s="9" t="str">
        <f>IF(ISERROR(VLOOKUP(A3385,'entry data'!B:C,2,0)),"",VLOOKUP(A3385,'entry data'!B:C,2,0))</f>
        <v/>
      </c>
      <c r="E3385" s="9" t="str">
        <f>IF(ISERROR(VLOOKUP(A3385,'entry data'!B:E,4,0)),"",VLOOKUP(A3385,'entry data'!B:E,4,0))</f>
        <v/>
      </c>
      <c r="F3385" s="11" t="str">
        <f>IF(A3385="","",IF(ISERROR(VLOOKUP(A3385,'entry data'!B:F,5,0)),"",VLOOKUP(A3385,'entry data'!B:F,5,0)))</f>
        <v/>
      </c>
      <c r="G3385" s="12" t="str">
        <f>IF(A3385="","",IF(ISERROR(VLOOKUP(A3385,'entry data'!B:I,8,0)),"",VLOOKUP(A3385,'entry data'!B:I,7,0)))</f>
        <v/>
      </c>
      <c r="H3385" s="13" t="str">
        <f>IF(A3385="","",IF(B3385=1,VLOOKUP(A3385,'entry data'!B:D,3,0),I3384))</f>
        <v/>
      </c>
      <c r="I3385" s="14" t="str">
        <f>IF(A3385="","",IF(E3385="weekly",7,IF(E3385="fortnightly",14,IF(E3385="monthly",DATE(IF(MONTH(H3385)=12,YEAR(H3385)+1,YEAR(H3385)),VLOOKUP(MONTH(H3385),index!$D$2:$G$13,2,0),DAY(H3385)),
IF(E3385="quarterly",DATE(IF(MONTH(H3385)&gt;=10,YEAR(H3385)+1,YEAR(H3385)),VLOOKUP(MONTH(H3385),index!$D$2:$G$13,3,0),DAY(H3385)),
IF(E3385="halfyearly",DATE(IF(MONTH(H3385)&gt;=7,YEAR(H3385)+1,YEAR(H3385)),VLOOKUP(MONTH(H3385),index!$D$2:$G$13,4,0),DAY(H3385)),
DATE(YEAR(H3385)+1,MONTH(H3385),DAY(H3385)))))-H3385))+H3385)</f>
        <v/>
      </c>
      <c r="J3385" s="9" t="str">
        <f t="shared" si="334"/>
        <v/>
      </c>
      <c r="K3385" s="11" t="str">
        <f t="shared" si="335"/>
        <v/>
      </c>
      <c r="L3385" s="11" t="str">
        <f t="shared" si="336"/>
        <v/>
      </c>
      <c r="M3385" s="11" t="str">
        <f>IF(A3385="","",VLOOKUP(E3385,index!$A$1:$B$6,2,0)*K3385*G3385)</f>
        <v/>
      </c>
      <c r="N3385" s="11" t="str">
        <f>IF(A3385="","",-PMT(G3385*VLOOKUP(E3385,index!$A$1:$B$6,2,0),C3385,F3385,0,0))</f>
        <v/>
      </c>
      <c r="O3385" s="11" t="str">
        <f t="shared" si="337"/>
        <v/>
      </c>
      <c r="P3385" s="11" t="str">
        <f t="shared" si="332"/>
        <v/>
      </c>
    </row>
    <row r="3386" spans="1:16" x14ac:dyDescent="0.25">
      <c r="A3386" s="9" t="str">
        <f>IF(A3385="","",IF(B3385&lt;C3385,A3385,IF(A3385=MAX('entry data'!$B$8:$B$507),"",A3385+1)))</f>
        <v/>
      </c>
      <c r="B3386" s="9" t="str">
        <f t="shared" si="333"/>
        <v/>
      </c>
      <c r="C3386" s="9" t="str">
        <f>IF(ISERROR(VLOOKUP(A3386,'entry data'!B:G,6,0)),"",VLOOKUP(A3386,'entry data'!B:G,6,0))</f>
        <v/>
      </c>
      <c r="D3386" s="9" t="str">
        <f>IF(ISERROR(VLOOKUP(A3386,'entry data'!B:C,2,0)),"",VLOOKUP(A3386,'entry data'!B:C,2,0))</f>
        <v/>
      </c>
      <c r="E3386" s="9" t="str">
        <f>IF(ISERROR(VLOOKUP(A3386,'entry data'!B:E,4,0)),"",VLOOKUP(A3386,'entry data'!B:E,4,0))</f>
        <v/>
      </c>
      <c r="F3386" s="11" t="str">
        <f>IF(A3386="","",IF(ISERROR(VLOOKUP(A3386,'entry data'!B:F,5,0)),"",VLOOKUP(A3386,'entry data'!B:F,5,0)))</f>
        <v/>
      </c>
      <c r="G3386" s="12" t="str">
        <f>IF(A3386="","",IF(ISERROR(VLOOKUP(A3386,'entry data'!B:I,8,0)),"",VLOOKUP(A3386,'entry data'!B:I,7,0)))</f>
        <v/>
      </c>
      <c r="H3386" s="13" t="str">
        <f>IF(A3386="","",IF(B3386=1,VLOOKUP(A3386,'entry data'!B:D,3,0),I3385))</f>
        <v/>
      </c>
      <c r="I3386" s="14" t="str">
        <f>IF(A3386="","",IF(E3386="weekly",7,IF(E3386="fortnightly",14,IF(E3386="monthly",DATE(IF(MONTH(H3386)=12,YEAR(H3386)+1,YEAR(H3386)),VLOOKUP(MONTH(H3386),index!$D$2:$G$13,2,0),DAY(H3386)),
IF(E3386="quarterly",DATE(IF(MONTH(H3386)&gt;=10,YEAR(H3386)+1,YEAR(H3386)),VLOOKUP(MONTH(H3386),index!$D$2:$G$13,3,0),DAY(H3386)),
IF(E3386="halfyearly",DATE(IF(MONTH(H3386)&gt;=7,YEAR(H3386)+1,YEAR(H3386)),VLOOKUP(MONTH(H3386),index!$D$2:$G$13,4,0),DAY(H3386)),
DATE(YEAR(H3386)+1,MONTH(H3386),DAY(H3386)))))-H3386))+H3386)</f>
        <v/>
      </c>
      <c r="J3386" s="9" t="str">
        <f t="shared" si="334"/>
        <v/>
      </c>
      <c r="K3386" s="11" t="str">
        <f t="shared" si="335"/>
        <v/>
      </c>
      <c r="L3386" s="11" t="str">
        <f t="shared" si="336"/>
        <v/>
      </c>
      <c r="M3386" s="11" t="str">
        <f>IF(A3386="","",VLOOKUP(E3386,index!$A$1:$B$6,2,0)*K3386*G3386)</f>
        <v/>
      </c>
      <c r="N3386" s="11" t="str">
        <f>IF(A3386="","",-PMT(G3386*VLOOKUP(E3386,index!$A$1:$B$6,2,0),C3386,F3386,0,0))</f>
        <v/>
      </c>
      <c r="O3386" s="11" t="str">
        <f t="shared" si="337"/>
        <v/>
      </c>
      <c r="P3386" s="11" t="str">
        <f t="shared" si="332"/>
        <v/>
      </c>
    </row>
    <row r="3387" spans="1:16" x14ac:dyDescent="0.25">
      <c r="A3387" s="9" t="str">
        <f>IF(A3386="","",IF(B3386&lt;C3386,A3386,IF(A3386=MAX('entry data'!$B$8:$B$507),"",A3386+1)))</f>
        <v/>
      </c>
      <c r="B3387" s="9" t="str">
        <f t="shared" si="333"/>
        <v/>
      </c>
      <c r="C3387" s="9" t="str">
        <f>IF(ISERROR(VLOOKUP(A3387,'entry data'!B:G,6,0)),"",VLOOKUP(A3387,'entry data'!B:G,6,0))</f>
        <v/>
      </c>
      <c r="D3387" s="9" t="str">
        <f>IF(ISERROR(VLOOKUP(A3387,'entry data'!B:C,2,0)),"",VLOOKUP(A3387,'entry data'!B:C,2,0))</f>
        <v/>
      </c>
      <c r="E3387" s="9" t="str">
        <f>IF(ISERROR(VLOOKUP(A3387,'entry data'!B:E,4,0)),"",VLOOKUP(A3387,'entry data'!B:E,4,0))</f>
        <v/>
      </c>
      <c r="F3387" s="11" t="str">
        <f>IF(A3387="","",IF(ISERROR(VLOOKUP(A3387,'entry data'!B:F,5,0)),"",VLOOKUP(A3387,'entry data'!B:F,5,0)))</f>
        <v/>
      </c>
      <c r="G3387" s="12" t="str">
        <f>IF(A3387="","",IF(ISERROR(VLOOKUP(A3387,'entry data'!B:I,8,0)),"",VLOOKUP(A3387,'entry data'!B:I,7,0)))</f>
        <v/>
      </c>
      <c r="H3387" s="13" t="str">
        <f>IF(A3387="","",IF(B3387=1,VLOOKUP(A3387,'entry data'!B:D,3,0),I3386))</f>
        <v/>
      </c>
      <c r="I3387" s="14" t="str">
        <f>IF(A3387="","",IF(E3387="weekly",7,IF(E3387="fortnightly",14,IF(E3387="monthly",DATE(IF(MONTH(H3387)=12,YEAR(H3387)+1,YEAR(H3387)),VLOOKUP(MONTH(H3387),index!$D$2:$G$13,2,0),DAY(H3387)),
IF(E3387="quarterly",DATE(IF(MONTH(H3387)&gt;=10,YEAR(H3387)+1,YEAR(H3387)),VLOOKUP(MONTH(H3387),index!$D$2:$G$13,3,0),DAY(H3387)),
IF(E3387="halfyearly",DATE(IF(MONTH(H3387)&gt;=7,YEAR(H3387)+1,YEAR(H3387)),VLOOKUP(MONTH(H3387),index!$D$2:$G$13,4,0),DAY(H3387)),
DATE(YEAR(H3387)+1,MONTH(H3387),DAY(H3387)))))-H3387))+H3387)</f>
        <v/>
      </c>
      <c r="J3387" s="9" t="str">
        <f t="shared" si="334"/>
        <v/>
      </c>
      <c r="K3387" s="11" t="str">
        <f t="shared" si="335"/>
        <v/>
      </c>
      <c r="L3387" s="11" t="str">
        <f t="shared" si="336"/>
        <v/>
      </c>
      <c r="M3387" s="11" t="str">
        <f>IF(A3387="","",VLOOKUP(E3387,index!$A$1:$B$6,2,0)*K3387*G3387)</f>
        <v/>
      </c>
      <c r="N3387" s="11" t="str">
        <f>IF(A3387="","",-PMT(G3387*VLOOKUP(E3387,index!$A$1:$B$6,2,0),C3387,F3387,0,0))</f>
        <v/>
      </c>
      <c r="O3387" s="11" t="str">
        <f t="shared" si="337"/>
        <v/>
      </c>
      <c r="P3387" s="11" t="str">
        <f t="shared" si="332"/>
        <v/>
      </c>
    </row>
    <row r="3388" spans="1:16" x14ac:dyDescent="0.25">
      <c r="A3388" s="9" t="str">
        <f>IF(A3387="","",IF(B3387&lt;C3387,A3387,IF(A3387=MAX('entry data'!$B$8:$B$507),"",A3387+1)))</f>
        <v/>
      </c>
      <c r="B3388" s="9" t="str">
        <f t="shared" si="333"/>
        <v/>
      </c>
      <c r="C3388" s="9" t="str">
        <f>IF(ISERROR(VLOOKUP(A3388,'entry data'!B:G,6,0)),"",VLOOKUP(A3388,'entry data'!B:G,6,0))</f>
        <v/>
      </c>
      <c r="D3388" s="9" t="str">
        <f>IF(ISERROR(VLOOKUP(A3388,'entry data'!B:C,2,0)),"",VLOOKUP(A3388,'entry data'!B:C,2,0))</f>
        <v/>
      </c>
      <c r="E3388" s="9" t="str">
        <f>IF(ISERROR(VLOOKUP(A3388,'entry data'!B:E,4,0)),"",VLOOKUP(A3388,'entry data'!B:E,4,0))</f>
        <v/>
      </c>
      <c r="F3388" s="11" t="str">
        <f>IF(A3388="","",IF(ISERROR(VLOOKUP(A3388,'entry data'!B:F,5,0)),"",VLOOKUP(A3388,'entry data'!B:F,5,0)))</f>
        <v/>
      </c>
      <c r="G3388" s="12" t="str">
        <f>IF(A3388="","",IF(ISERROR(VLOOKUP(A3388,'entry data'!B:I,8,0)),"",VLOOKUP(A3388,'entry data'!B:I,7,0)))</f>
        <v/>
      </c>
      <c r="H3388" s="13" t="str">
        <f>IF(A3388="","",IF(B3388=1,VLOOKUP(A3388,'entry data'!B:D,3,0),I3387))</f>
        <v/>
      </c>
      <c r="I3388" s="14" t="str">
        <f>IF(A3388="","",IF(E3388="weekly",7,IF(E3388="fortnightly",14,IF(E3388="monthly",DATE(IF(MONTH(H3388)=12,YEAR(H3388)+1,YEAR(H3388)),VLOOKUP(MONTH(H3388),index!$D$2:$G$13,2,0),DAY(H3388)),
IF(E3388="quarterly",DATE(IF(MONTH(H3388)&gt;=10,YEAR(H3388)+1,YEAR(H3388)),VLOOKUP(MONTH(H3388),index!$D$2:$G$13,3,0),DAY(H3388)),
IF(E3388="halfyearly",DATE(IF(MONTH(H3388)&gt;=7,YEAR(H3388)+1,YEAR(H3388)),VLOOKUP(MONTH(H3388),index!$D$2:$G$13,4,0),DAY(H3388)),
DATE(YEAR(H3388)+1,MONTH(H3388),DAY(H3388)))))-H3388))+H3388)</f>
        <v/>
      </c>
      <c r="J3388" s="9" t="str">
        <f t="shared" si="334"/>
        <v/>
      </c>
      <c r="K3388" s="11" t="str">
        <f t="shared" si="335"/>
        <v/>
      </c>
      <c r="L3388" s="11" t="str">
        <f t="shared" si="336"/>
        <v/>
      </c>
      <c r="M3388" s="11" t="str">
        <f>IF(A3388="","",VLOOKUP(E3388,index!$A$1:$B$6,2,0)*K3388*G3388)</f>
        <v/>
      </c>
      <c r="N3388" s="11" t="str">
        <f>IF(A3388="","",-PMT(G3388*VLOOKUP(E3388,index!$A$1:$B$6,2,0),C3388,F3388,0,0))</f>
        <v/>
      </c>
      <c r="O3388" s="11" t="str">
        <f t="shared" si="337"/>
        <v/>
      </c>
      <c r="P3388" s="11" t="str">
        <f t="shared" si="332"/>
        <v/>
      </c>
    </row>
    <row r="3389" spans="1:16" x14ac:dyDescent="0.25">
      <c r="A3389" s="9" t="str">
        <f>IF(A3388="","",IF(B3388&lt;C3388,A3388,IF(A3388=MAX('entry data'!$B$8:$B$507),"",A3388+1)))</f>
        <v/>
      </c>
      <c r="B3389" s="9" t="str">
        <f t="shared" si="333"/>
        <v/>
      </c>
      <c r="C3389" s="9" t="str">
        <f>IF(ISERROR(VLOOKUP(A3389,'entry data'!B:G,6,0)),"",VLOOKUP(A3389,'entry data'!B:G,6,0))</f>
        <v/>
      </c>
      <c r="D3389" s="9" t="str">
        <f>IF(ISERROR(VLOOKUP(A3389,'entry data'!B:C,2,0)),"",VLOOKUP(A3389,'entry data'!B:C,2,0))</f>
        <v/>
      </c>
      <c r="E3389" s="9" t="str">
        <f>IF(ISERROR(VLOOKUP(A3389,'entry data'!B:E,4,0)),"",VLOOKUP(A3389,'entry data'!B:E,4,0))</f>
        <v/>
      </c>
      <c r="F3389" s="11" t="str">
        <f>IF(A3389="","",IF(ISERROR(VLOOKUP(A3389,'entry data'!B:F,5,0)),"",VLOOKUP(A3389,'entry data'!B:F,5,0)))</f>
        <v/>
      </c>
      <c r="G3389" s="12" t="str">
        <f>IF(A3389="","",IF(ISERROR(VLOOKUP(A3389,'entry data'!B:I,8,0)),"",VLOOKUP(A3389,'entry data'!B:I,7,0)))</f>
        <v/>
      </c>
      <c r="H3389" s="13" t="str">
        <f>IF(A3389="","",IF(B3389=1,VLOOKUP(A3389,'entry data'!B:D,3,0),I3388))</f>
        <v/>
      </c>
      <c r="I3389" s="14" t="str">
        <f>IF(A3389="","",IF(E3389="weekly",7,IF(E3389="fortnightly",14,IF(E3389="monthly",DATE(IF(MONTH(H3389)=12,YEAR(H3389)+1,YEAR(H3389)),VLOOKUP(MONTH(H3389),index!$D$2:$G$13,2,0),DAY(H3389)),
IF(E3389="quarterly",DATE(IF(MONTH(H3389)&gt;=10,YEAR(H3389)+1,YEAR(H3389)),VLOOKUP(MONTH(H3389),index!$D$2:$G$13,3,0),DAY(H3389)),
IF(E3389="halfyearly",DATE(IF(MONTH(H3389)&gt;=7,YEAR(H3389)+1,YEAR(H3389)),VLOOKUP(MONTH(H3389),index!$D$2:$G$13,4,0),DAY(H3389)),
DATE(YEAR(H3389)+1,MONTH(H3389),DAY(H3389)))))-H3389))+H3389)</f>
        <v/>
      </c>
      <c r="J3389" s="9" t="str">
        <f t="shared" si="334"/>
        <v/>
      </c>
      <c r="K3389" s="11" t="str">
        <f t="shared" si="335"/>
        <v/>
      </c>
      <c r="L3389" s="11" t="str">
        <f t="shared" si="336"/>
        <v/>
      </c>
      <c r="M3389" s="11" t="str">
        <f>IF(A3389="","",VLOOKUP(E3389,index!$A$1:$B$6,2,0)*K3389*G3389)</f>
        <v/>
      </c>
      <c r="N3389" s="11" t="str">
        <f>IF(A3389="","",-PMT(G3389*VLOOKUP(E3389,index!$A$1:$B$6,2,0),C3389,F3389,0,0))</f>
        <v/>
      </c>
      <c r="O3389" s="11" t="str">
        <f t="shared" si="337"/>
        <v/>
      </c>
      <c r="P3389" s="11" t="str">
        <f t="shared" si="332"/>
        <v/>
      </c>
    </row>
    <row r="3390" spans="1:16" x14ac:dyDescent="0.25">
      <c r="A3390" s="9" t="str">
        <f>IF(A3389="","",IF(B3389&lt;C3389,A3389,IF(A3389=MAX('entry data'!$B$8:$B$507),"",A3389+1)))</f>
        <v/>
      </c>
      <c r="B3390" s="9" t="str">
        <f t="shared" si="333"/>
        <v/>
      </c>
      <c r="C3390" s="9" t="str">
        <f>IF(ISERROR(VLOOKUP(A3390,'entry data'!B:G,6,0)),"",VLOOKUP(A3390,'entry data'!B:G,6,0))</f>
        <v/>
      </c>
      <c r="D3390" s="9" t="str">
        <f>IF(ISERROR(VLOOKUP(A3390,'entry data'!B:C,2,0)),"",VLOOKUP(A3390,'entry data'!B:C,2,0))</f>
        <v/>
      </c>
      <c r="E3390" s="9" t="str">
        <f>IF(ISERROR(VLOOKUP(A3390,'entry data'!B:E,4,0)),"",VLOOKUP(A3390,'entry data'!B:E,4,0))</f>
        <v/>
      </c>
      <c r="F3390" s="11" t="str">
        <f>IF(A3390="","",IF(ISERROR(VLOOKUP(A3390,'entry data'!B:F,5,0)),"",VLOOKUP(A3390,'entry data'!B:F,5,0)))</f>
        <v/>
      </c>
      <c r="G3390" s="12" t="str">
        <f>IF(A3390="","",IF(ISERROR(VLOOKUP(A3390,'entry data'!B:I,8,0)),"",VLOOKUP(A3390,'entry data'!B:I,7,0)))</f>
        <v/>
      </c>
      <c r="H3390" s="13" t="str">
        <f>IF(A3390="","",IF(B3390=1,VLOOKUP(A3390,'entry data'!B:D,3,0),I3389))</f>
        <v/>
      </c>
      <c r="I3390" s="14" t="str">
        <f>IF(A3390="","",IF(E3390="weekly",7,IF(E3390="fortnightly",14,IF(E3390="monthly",DATE(IF(MONTH(H3390)=12,YEAR(H3390)+1,YEAR(H3390)),VLOOKUP(MONTH(H3390),index!$D$2:$G$13,2,0),DAY(H3390)),
IF(E3390="quarterly",DATE(IF(MONTH(H3390)&gt;=10,YEAR(H3390)+1,YEAR(H3390)),VLOOKUP(MONTH(H3390),index!$D$2:$G$13,3,0),DAY(H3390)),
IF(E3390="halfyearly",DATE(IF(MONTH(H3390)&gt;=7,YEAR(H3390)+1,YEAR(H3390)),VLOOKUP(MONTH(H3390),index!$D$2:$G$13,4,0),DAY(H3390)),
DATE(YEAR(H3390)+1,MONTH(H3390),DAY(H3390)))))-H3390))+H3390)</f>
        <v/>
      </c>
      <c r="J3390" s="9" t="str">
        <f t="shared" si="334"/>
        <v/>
      </c>
      <c r="K3390" s="11" t="str">
        <f t="shared" si="335"/>
        <v/>
      </c>
      <c r="L3390" s="11" t="str">
        <f t="shared" si="336"/>
        <v/>
      </c>
      <c r="M3390" s="11" t="str">
        <f>IF(A3390="","",VLOOKUP(E3390,index!$A$1:$B$6,2,0)*K3390*G3390)</f>
        <v/>
      </c>
      <c r="N3390" s="11" t="str">
        <f>IF(A3390="","",-PMT(G3390*VLOOKUP(E3390,index!$A$1:$B$6,2,0),C3390,F3390,0,0))</f>
        <v/>
      </c>
      <c r="O3390" s="11" t="str">
        <f t="shared" si="337"/>
        <v/>
      </c>
      <c r="P3390" s="11" t="str">
        <f t="shared" si="332"/>
        <v/>
      </c>
    </row>
    <row r="3391" spans="1:16" x14ac:dyDescent="0.25">
      <c r="A3391" s="9" t="str">
        <f>IF(A3390="","",IF(B3390&lt;C3390,A3390,IF(A3390=MAX('entry data'!$B$8:$B$507),"",A3390+1)))</f>
        <v/>
      </c>
      <c r="B3391" s="9" t="str">
        <f t="shared" si="333"/>
        <v/>
      </c>
      <c r="C3391" s="9" t="str">
        <f>IF(ISERROR(VLOOKUP(A3391,'entry data'!B:G,6,0)),"",VLOOKUP(A3391,'entry data'!B:G,6,0))</f>
        <v/>
      </c>
      <c r="D3391" s="9" t="str">
        <f>IF(ISERROR(VLOOKUP(A3391,'entry data'!B:C,2,0)),"",VLOOKUP(A3391,'entry data'!B:C,2,0))</f>
        <v/>
      </c>
      <c r="E3391" s="9" t="str">
        <f>IF(ISERROR(VLOOKUP(A3391,'entry data'!B:E,4,0)),"",VLOOKUP(A3391,'entry data'!B:E,4,0))</f>
        <v/>
      </c>
      <c r="F3391" s="11" t="str">
        <f>IF(A3391="","",IF(ISERROR(VLOOKUP(A3391,'entry data'!B:F,5,0)),"",VLOOKUP(A3391,'entry data'!B:F,5,0)))</f>
        <v/>
      </c>
      <c r="G3391" s="12" t="str">
        <f>IF(A3391="","",IF(ISERROR(VLOOKUP(A3391,'entry data'!B:I,8,0)),"",VLOOKUP(A3391,'entry data'!B:I,7,0)))</f>
        <v/>
      </c>
      <c r="H3391" s="13" t="str">
        <f>IF(A3391="","",IF(B3391=1,VLOOKUP(A3391,'entry data'!B:D,3,0),I3390))</f>
        <v/>
      </c>
      <c r="I3391" s="14" t="str">
        <f>IF(A3391="","",IF(E3391="weekly",7,IF(E3391="fortnightly",14,IF(E3391="monthly",DATE(IF(MONTH(H3391)=12,YEAR(H3391)+1,YEAR(H3391)),VLOOKUP(MONTH(H3391),index!$D$2:$G$13,2,0),DAY(H3391)),
IF(E3391="quarterly",DATE(IF(MONTH(H3391)&gt;=10,YEAR(H3391)+1,YEAR(H3391)),VLOOKUP(MONTH(H3391),index!$D$2:$G$13,3,0),DAY(H3391)),
IF(E3391="halfyearly",DATE(IF(MONTH(H3391)&gt;=7,YEAR(H3391)+1,YEAR(H3391)),VLOOKUP(MONTH(H3391),index!$D$2:$G$13,4,0),DAY(H3391)),
DATE(YEAR(H3391)+1,MONTH(H3391),DAY(H3391)))))-H3391))+H3391)</f>
        <v/>
      </c>
      <c r="J3391" s="9" t="str">
        <f t="shared" si="334"/>
        <v/>
      </c>
      <c r="K3391" s="11" t="str">
        <f t="shared" si="335"/>
        <v/>
      </c>
      <c r="L3391" s="11" t="str">
        <f t="shared" si="336"/>
        <v/>
      </c>
      <c r="M3391" s="11" t="str">
        <f>IF(A3391="","",VLOOKUP(E3391,index!$A$1:$B$6,2,0)*K3391*G3391)</f>
        <v/>
      </c>
      <c r="N3391" s="11" t="str">
        <f>IF(A3391="","",-PMT(G3391*VLOOKUP(E3391,index!$A$1:$B$6,2,0),C3391,F3391,0,0))</f>
        <v/>
      </c>
      <c r="O3391" s="11" t="str">
        <f t="shared" si="337"/>
        <v/>
      </c>
      <c r="P3391" s="11" t="str">
        <f t="shared" si="332"/>
        <v/>
      </c>
    </row>
    <row r="3392" spans="1:16" x14ac:dyDescent="0.25">
      <c r="A3392" s="9" t="str">
        <f>IF(A3391="","",IF(B3391&lt;C3391,A3391,IF(A3391=MAX('entry data'!$B$8:$B$507),"",A3391+1)))</f>
        <v/>
      </c>
      <c r="B3392" s="9" t="str">
        <f t="shared" si="333"/>
        <v/>
      </c>
      <c r="C3392" s="9" t="str">
        <f>IF(ISERROR(VLOOKUP(A3392,'entry data'!B:G,6,0)),"",VLOOKUP(A3392,'entry data'!B:G,6,0))</f>
        <v/>
      </c>
      <c r="D3392" s="9" t="str">
        <f>IF(ISERROR(VLOOKUP(A3392,'entry data'!B:C,2,0)),"",VLOOKUP(A3392,'entry data'!B:C,2,0))</f>
        <v/>
      </c>
      <c r="E3392" s="9" t="str">
        <f>IF(ISERROR(VLOOKUP(A3392,'entry data'!B:E,4,0)),"",VLOOKUP(A3392,'entry data'!B:E,4,0))</f>
        <v/>
      </c>
      <c r="F3392" s="11" t="str">
        <f>IF(A3392="","",IF(ISERROR(VLOOKUP(A3392,'entry data'!B:F,5,0)),"",VLOOKUP(A3392,'entry data'!B:F,5,0)))</f>
        <v/>
      </c>
      <c r="G3392" s="12" t="str">
        <f>IF(A3392="","",IF(ISERROR(VLOOKUP(A3392,'entry data'!B:I,8,0)),"",VLOOKUP(A3392,'entry data'!B:I,7,0)))</f>
        <v/>
      </c>
      <c r="H3392" s="13" t="str">
        <f>IF(A3392="","",IF(B3392=1,VLOOKUP(A3392,'entry data'!B:D,3,0),I3391))</f>
        <v/>
      </c>
      <c r="I3392" s="14" t="str">
        <f>IF(A3392="","",IF(E3392="weekly",7,IF(E3392="fortnightly",14,IF(E3392="monthly",DATE(IF(MONTH(H3392)=12,YEAR(H3392)+1,YEAR(H3392)),VLOOKUP(MONTH(H3392),index!$D$2:$G$13,2,0),DAY(H3392)),
IF(E3392="quarterly",DATE(IF(MONTH(H3392)&gt;=10,YEAR(H3392)+1,YEAR(H3392)),VLOOKUP(MONTH(H3392),index!$D$2:$G$13,3,0),DAY(H3392)),
IF(E3392="halfyearly",DATE(IF(MONTH(H3392)&gt;=7,YEAR(H3392)+1,YEAR(H3392)),VLOOKUP(MONTH(H3392),index!$D$2:$G$13,4,0),DAY(H3392)),
DATE(YEAR(H3392)+1,MONTH(H3392),DAY(H3392)))))-H3392))+H3392)</f>
        <v/>
      </c>
      <c r="J3392" s="9" t="str">
        <f t="shared" si="334"/>
        <v/>
      </c>
      <c r="K3392" s="11" t="str">
        <f t="shared" si="335"/>
        <v/>
      </c>
      <c r="L3392" s="11" t="str">
        <f t="shared" si="336"/>
        <v/>
      </c>
      <c r="M3392" s="11" t="str">
        <f>IF(A3392="","",VLOOKUP(E3392,index!$A$1:$B$6,2,0)*K3392*G3392)</f>
        <v/>
      </c>
      <c r="N3392" s="11" t="str">
        <f>IF(A3392="","",-PMT(G3392*VLOOKUP(E3392,index!$A$1:$B$6,2,0),C3392,F3392,0,0))</f>
        <v/>
      </c>
      <c r="O3392" s="11" t="str">
        <f t="shared" si="337"/>
        <v/>
      </c>
      <c r="P3392" s="11" t="str">
        <f t="shared" si="332"/>
        <v/>
      </c>
    </row>
    <row r="3393" spans="1:16" x14ac:dyDescent="0.25">
      <c r="A3393" s="9" t="str">
        <f>IF(A3392="","",IF(B3392&lt;C3392,A3392,IF(A3392=MAX('entry data'!$B$8:$B$507),"",A3392+1)))</f>
        <v/>
      </c>
      <c r="B3393" s="9" t="str">
        <f t="shared" si="333"/>
        <v/>
      </c>
      <c r="C3393" s="9" t="str">
        <f>IF(ISERROR(VLOOKUP(A3393,'entry data'!B:G,6,0)),"",VLOOKUP(A3393,'entry data'!B:G,6,0))</f>
        <v/>
      </c>
      <c r="D3393" s="9" t="str">
        <f>IF(ISERROR(VLOOKUP(A3393,'entry data'!B:C,2,0)),"",VLOOKUP(A3393,'entry data'!B:C,2,0))</f>
        <v/>
      </c>
      <c r="E3393" s="9" t="str">
        <f>IF(ISERROR(VLOOKUP(A3393,'entry data'!B:E,4,0)),"",VLOOKUP(A3393,'entry data'!B:E,4,0))</f>
        <v/>
      </c>
      <c r="F3393" s="11" t="str">
        <f>IF(A3393="","",IF(ISERROR(VLOOKUP(A3393,'entry data'!B:F,5,0)),"",VLOOKUP(A3393,'entry data'!B:F,5,0)))</f>
        <v/>
      </c>
      <c r="G3393" s="12" t="str">
        <f>IF(A3393="","",IF(ISERROR(VLOOKUP(A3393,'entry data'!B:I,8,0)),"",VLOOKUP(A3393,'entry data'!B:I,7,0)))</f>
        <v/>
      </c>
      <c r="H3393" s="13" t="str">
        <f>IF(A3393="","",IF(B3393=1,VLOOKUP(A3393,'entry data'!B:D,3,0),I3392))</f>
        <v/>
      </c>
      <c r="I3393" s="14" t="str">
        <f>IF(A3393="","",IF(E3393="weekly",7,IF(E3393="fortnightly",14,IF(E3393="monthly",DATE(IF(MONTH(H3393)=12,YEAR(H3393)+1,YEAR(H3393)),VLOOKUP(MONTH(H3393),index!$D$2:$G$13,2,0),DAY(H3393)),
IF(E3393="quarterly",DATE(IF(MONTH(H3393)&gt;=10,YEAR(H3393)+1,YEAR(H3393)),VLOOKUP(MONTH(H3393),index!$D$2:$G$13,3,0),DAY(H3393)),
IF(E3393="halfyearly",DATE(IF(MONTH(H3393)&gt;=7,YEAR(H3393)+1,YEAR(H3393)),VLOOKUP(MONTH(H3393),index!$D$2:$G$13,4,0),DAY(H3393)),
DATE(YEAR(H3393)+1,MONTH(H3393),DAY(H3393)))))-H3393))+H3393)</f>
        <v/>
      </c>
      <c r="J3393" s="9" t="str">
        <f t="shared" si="334"/>
        <v/>
      </c>
      <c r="K3393" s="11" t="str">
        <f t="shared" si="335"/>
        <v/>
      </c>
      <c r="L3393" s="11" t="str">
        <f t="shared" si="336"/>
        <v/>
      </c>
      <c r="M3393" s="11" t="str">
        <f>IF(A3393="","",VLOOKUP(E3393,index!$A$1:$B$6,2,0)*K3393*G3393)</f>
        <v/>
      </c>
      <c r="N3393" s="11" t="str">
        <f>IF(A3393="","",-PMT(G3393*VLOOKUP(E3393,index!$A$1:$B$6,2,0),C3393,F3393,0,0))</f>
        <v/>
      </c>
      <c r="O3393" s="11" t="str">
        <f t="shared" si="337"/>
        <v/>
      </c>
      <c r="P3393" s="11" t="str">
        <f t="shared" si="332"/>
        <v/>
      </c>
    </row>
    <row r="3394" spans="1:16" x14ac:dyDescent="0.25">
      <c r="A3394" s="9" t="str">
        <f>IF(A3393="","",IF(B3393&lt;C3393,A3393,IF(A3393=MAX('entry data'!$B$8:$B$507),"",A3393+1)))</f>
        <v/>
      </c>
      <c r="B3394" s="9" t="str">
        <f t="shared" si="333"/>
        <v/>
      </c>
      <c r="C3394" s="9" t="str">
        <f>IF(ISERROR(VLOOKUP(A3394,'entry data'!B:G,6,0)),"",VLOOKUP(A3394,'entry data'!B:G,6,0))</f>
        <v/>
      </c>
      <c r="D3394" s="9" t="str">
        <f>IF(ISERROR(VLOOKUP(A3394,'entry data'!B:C,2,0)),"",VLOOKUP(A3394,'entry data'!B:C,2,0))</f>
        <v/>
      </c>
      <c r="E3394" s="9" t="str">
        <f>IF(ISERROR(VLOOKUP(A3394,'entry data'!B:E,4,0)),"",VLOOKUP(A3394,'entry data'!B:E,4,0))</f>
        <v/>
      </c>
      <c r="F3394" s="11" t="str">
        <f>IF(A3394="","",IF(ISERROR(VLOOKUP(A3394,'entry data'!B:F,5,0)),"",VLOOKUP(A3394,'entry data'!B:F,5,0)))</f>
        <v/>
      </c>
      <c r="G3394" s="12" t="str">
        <f>IF(A3394="","",IF(ISERROR(VLOOKUP(A3394,'entry data'!B:I,8,0)),"",VLOOKUP(A3394,'entry data'!B:I,7,0)))</f>
        <v/>
      </c>
      <c r="H3394" s="13" t="str">
        <f>IF(A3394="","",IF(B3394=1,VLOOKUP(A3394,'entry data'!B:D,3,0),I3393))</f>
        <v/>
      </c>
      <c r="I3394" s="14" t="str">
        <f>IF(A3394="","",IF(E3394="weekly",7,IF(E3394="fortnightly",14,IF(E3394="monthly",DATE(IF(MONTH(H3394)=12,YEAR(H3394)+1,YEAR(H3394)),VLOOKUP(MONTH(H3394),index!$D$2:$G$13,2,0),DAY(H3394)),
IF(E3394="quarterly",DATE(IF(MONTH(H3394)&gt;=10,YEAR(H3394)+1,YEAR(H3394)),VLOOKUP(MONTH(H3394),index!$D$2:$G$13,3,0),DAY(H3394)),
IF(E3394="halfyearly",DATE(IF(MONTH(H3394)&gt;=7,YEAR(H3394)+1,YEAR(H3394)),VLOOKUP(MONTH(H3394),index!$D$2:$G$13,4,0),DAY(H3394)),
DATE(YEAR(H3394)+1,MONTH(H3394),DAY(H3394)))))-H3394))+H3394)</f>
        <v/>
      </c>
      <c r="J3394" s="9" t="str">
        <f t="shared" si="334"/>
        <v/>
      </c>
      <c r="K3394" s="11" t="str">
        <f t="shared" si="335"/>
        <v/>
      </c>
      <c r="L3394" s="11" t="str">
        <f t="shared" si="336"/>
        <v/>
      </c>
      <c r="M3394" s="11" t="str">
        <f>IF(A3394="","",VLOOKUP(E3394,index!$A$1:$B$6,2,0)*K3394*G3394)</f>
        <v/>
      </c>
      <c r="N3394" s="11" t="str">
        <f>IF(A3394="","",-PMT(G3394*VLOOKUP(E3394,index!$A$1:$B$6,2,0),C3394,F3394,0,0))</f>
        <v/>
      </c>
      <c r="O3394" s="11" t="str">
        <f t="shared" si="337"/>
        <v/>
      </c>
      <c r="P3394" s="11" t="str">
        <f t="shared" si="332"/>
        <v/>
      </c>
    </row>
    <row r="3395" spans="1:16" x14ac:dyDescent="0.25">
      <c r="A3395" s="9" t="str">
        <f>IF(A3394="","",IF(B3394&lt;C3394,A3394,IF(A3394=MAX('entry data'!$B$8:$B$507),"",A3394+1)))</f>
        <v/>
      </c>
      <c r="B3395" s="9" t="str">
        <f t="shared" si="333"/>
        <v/>
      </c>
      <c r="C3395" s="9" t="str">
        <f>IF(ISERROR(VLOOKUP(A3395,'entry data'!B:G,6,0)),"",VLOOKUP(A3395,'entry data'!B:G,6,0))</f>
        <v/>
      </c>
      <c r="D3395" s="9" t="str">
        <f>IF(ISERROR(VLOOKUP(A3395,'entry data'!B:C,2,0)),"",VLOOKUP(A3395,'entry data'!B:C,2,0))</f>
        <v/>
      </c>
      <c r="E3395" s="9" t="str">
        <f>IF(ISERROR(VLOOKUP(A3395,'entry data'!B:E,4,0)),"",VLOOKUP(A3395,'entry data'!B:E,4,0))</f>
        <v/>
      </c>
      <c r="F3395" s="11" t="str">
        <f>IF(A3395="","",IF(ISERROR(VLOOKUP(A3395,'entry data'!B:F,5,0)),"",VLOOKUP(A3395,'entry data'!B:F,5,0)))</f>
        <v/>
      </c>
      <c r="G3395" s="12" t="str">
        <f>IF(A3395="","",IF(ISERROR(VLOOKUP(A3395,'entry data'!B:I,8,0)),"",VLOOKUP(A3395,'entry data'!B:I,7,0)))</f>
        <v/>
      </c>
      <c r="H3395" s="13" t="str">
        <f>IF(A3395="","",IF(B3395=1,VLOOKUP(A3395,'entry data'!B:D,3,0),I3394))</f>
        <v/>
      </c>
      <c r="I3395" s="14" t="str">
        <f>IF(A3395="","",IF(E3395="weekly",7,IF(E3395="fortnightly",14,IF(E3395="monthly",DATE(IF(MONTH(H3395)=12,YEAR(H3395)+1,YEAR(H3395)),VLOOKUP(MONTH(H3395),index!$D$2:$G$13,2,0),DAY(H3395)),
IF(E3395="quarterly",DATE(IF(MONTH(H3395)&gt;=10,YEAR(H3395)+1,YEAR(H3395)),VLOOKUP(MONTH(H3395),index!$D$2:$G$13,3,0),DAY(H3395)),
IF(E3395="halfyearly",DATE(IF(MONTH(H3395)&gt;=7,YEAR(H3395)+1,YEAR(H3395)),VLOOKUP(MONTH(H3395),index!$D$2:$G$13,4,0),DAY(H3395)),
DATE(YEAR(H3395)+1,MONTH(H3395),DAY(H3395)))))-H3395))+H3395)</f>
        <v/>
      </c>
      <c r="J3395" s="9" t="str">
        <f t="shared" si="334"/>
        <v/>
      </c>
      <c r="K3395" s="11" t="str">
        <f t="shared" si="335"/>
        <v/>
      </c>
      <c r="L3395" s="11" t="str">
        <f t="shared" si="336"/>
        <v/>
      </c>
      <c r="M3395" s="11" t="str">
        <f>IF(A3395="","",VLOOKUP(E3395,index!$A$1:$B$6,2,0)*K3395*G3395)</f>
        <v/>
      </c>
      <c r="N3395" s="11" t="str">
        <f>IF(A3395="","",-PMT(G3395*VLOOKUP(E3395,index!$A$1:$B$6,2,0),C3395,F3395,0,0))</f>
        <v/>
      </c>
      <c r="O3395" s="11" t="str">
        <f t="shared" si="337"/>
        <v/>
      </c>
      <c r="P3395" s="11" t="str">
        <f t="shared" ref="P3395:P3458" si="338">IF(A3395="","",IF(J3395&lt;&gt;J3396,O3395,0))</f>
        <v/>
      </c>
    </row>
    <row r="3396" spans="1:16" x14ac:dyDescent="0.25">
      <c r="A3396" s="9" t="str">
        <f>IF(A3395="","",IF(B3395&lt;C3395,A3395,IF(A3395=MAX('entry data'!$B$8:$B$507),"",A3395+1)))</f>
        <v/>
      </c>
      <c r="B3396" s="9" t="str">
        <f t="shared" si="333"/>
        <v/>
      </c>
      <c r="C3396" s="9" t="str">
        <f>IF(ISERROR(VLOOKUP(A3396,'entry data'!B:G,6,0)),"",VLOOKUP(A3396,'entry data'!B:G,6,0))</f>
        <v/>
      </c>
      <c r="D3396" s="9" t="str">
        <f>IF(ISERROR(VLOOKUP(A3396,'entry data'!B:C,2,0)),"",VLOOKUP(A3396,'entry data'!B:C,2,0))</f>
        <v/>
      </c>
      <c r="E3396" s="9" t="str">
        <f>IF(ISERROR(VLOOKUP(A3396,'entry data'!B:E,4,0)),"",VLOOKUP(A3396,'entry data'!B:E,4,0))</f>
        <v/>
      </c>
      <c r="F3396" s="11" t="str">
        <f>IF(A3396="","",IF(ISERROR(VLOOKUP(A3396,'entry data'!B:F,5,0)),"",VLOOKUP(A3396,'entry data'!B:F,5,0)))</f>
        <v/>
      </c>
      <c r="G3396" s="12" t="str">
        <f>IF(A3396="","",IF(ISERROR(VLOOKUP(A3396,'entry data'!B:I,8,0)),"",VLOOKUP(A3396,'entry data'!B:I,7,0)))</f>
        <v/>
      </c>
      <c r="H3396" s="13" t="str">
        <f>IF(A3396="","",IF(B3396=1,VLOOKUP(A3396,'entry data'!B:D,3,0),I3395))</f>
        <v/>
      </c>
      <c r="I3396" s="14" t="str">
        <f>IF(A3396="","",IF(E3396="weekly",7,IF(E3396="fortnightly",14,IF(E3396="monthly",DATE(IF(MONTH(H3396)=12,YEAR(H3396)+1,YEAR(H3396)),VLOOKUP(MONTH(H3396),index!$D$2:$G$13,2,0),DAY(H3396)),
IF(E3396="quarterly",DATE(IF(MONTH(H3396)&gt;=10,YEAR(H3396)+1,YEAR(H3396)),VLOOKUP(MONTH(H3396),index!$D$2:$G$13,3,0),DAY(H3396)),
IF(E3396="halfyearly",DATE(IF(MONTH(H3396)&gt;=7,YEAR(H3396)+1,YEAR(H3396)),VLOOKUP(MONTH(H3396),index!$D$2:$G$13,4,0),DAY(H3396)),
DATE(YEAR(H3396)+1,MONTH(H3396),DAY(H3396)))))-H3396))+H3396)</f>
        <v/>
      </c>
      <c r="J3396" s="9" t="str">
        <f t="shared" si="334"/>
        <v/>
      </c>
      <c r="K3396" s="11" t="str">
        <f t="shared" si="335"/>
        <v/>
      </c>
      <c r="L3396" s="11" t="str">
        <f t="shared" si="336"/>
        <v/>
      </c>
      <c r="M3396" s="11" t="str">
        <f>IF(A3396="","",VLOOKUP(E3396,index!$A$1:$B$6,2,0)*K3396*G3396)</f>
        <v/>
      </c>
      <c r="N3396" s="11" t="str">
        <f>IF(A3396="","",-PMT(G3396*VLOOKUP(E3396,index!$A$1:$B$6,2,0),C3396,F3396,0,0))</f>
        <v/>
      </c>
      <c r="O3396" s="11" t="str">
        <f t="shared" si="337"/>
        <v/>
      </c>
      <c r="P3396" s="11" t="str">
        <f t="shared" si="338"/>
        <v/>
      </c>
    </row>
    <row r="3397" spans="1:16" x14ac:dyDescent="0.25">
      <c r="A3397" s="9" t="str">
        <f>IF(A3396="","",IF(B3396&lt;C3396,A3396,IF(A3396=MAX('entry data'!$B$8:$B$507),"",A3396+1)))</f>
        <v/>
      </c>
      <c r="B3397" s="9" t="str">
        <f t="shared" si="333"/>
        <v/>
      </c>
      <c r="C3397" s="9" t="str">
        <f>IF(ISERROR(VLOOKUP(A3397,'entry data'!B:G,6,0)),"",VLOOKUP(A3397,'entry data'!B:G,6,0))</f>
        <v/>
      </c>
      <c r="D3397" s="9" t="str">
        <f>IF(ISERROR(VLOOKUP(A3397,'entry data'!B:C,2,0)),"",VLOOKUP(A3397,'entry data'!B:C,2,0))</f>
        <v/>
      </c>
      <c r="E3397" s="9" t="str">
        <f>IF(ISERROR(VLOOKUP(A3397,'entry data'!B:E,4,0)),"",VLOOKUP(A3397,'entry data'!B:E,4,0))</f>
        <v/>
      </c>
      <c r="F3397" s="11" t="str">
        <f>IF(A3397="","",IF(ISERROR(VLOOKUP(A3397,'entry data'!B:F,5,0)),"",VLOOKUP(A3397,'entry data'!B:F,5,0)))</f>
        <v/>
      </c>
      <c r="G3397" s="12" t="str">
        <f>IF(A3397="","",IF(ISERROR(VLOOKUP(A3397,'entry data'!B:I,8,0)),"",VLOOKUP(A3397,'entry data'!B:I,7,0)))</f>
        <v/>
      </c>
      <c r="H3397" s="13" t="str">
        <f>IF(A3397="","",IF(B3397=1,VLOOKUP(A3397,'entry data'!B:D,3,0),I3396))</f>
        <v/>
      </c>
      <c r="I3397" s="14" t="str">
        <f>IF(A3397="","",IF(E3397="weekly",7,IF(E3397="fortnightly",14,IF(E3397="monthly",DATE(IF(MONTH(H3397)=12,YEAR(H3397)+1,YEAR(H3397)),VLOOKUP(MONTH(H3397),index!$D$2:$G$13,2,0),DAY(H3397)),
IF(E3397="quarterly",DATE(IF(MONTH(H3397)&gt;=10,YEAR(H3397)+1,YEAR(H3397)),VLOOKUP(MONTH(H3397),index!$D$2:$G$13,3,0),DAY(H3397)),
IF(E3397="halfyearly",DATE(IF(MONTH(H3397)&gt;=7,YEAR(H3397)+1,YEAR(H3397)),VLOOKUP(MONTH(H3397),index!$D$2:$G$13,4,0),DAY(H3397)),
DATE(YEAR(H3397)+1,MONTH(H3397),DAY(H3397)))))-H3397))+H3397)</f>
        <v/>
      </c>
      <c r="J3397" s="9" t="str">
        <f t="shared" si="334"/>
        <v/>
      </c>
      <c r="K3397" s="11" t="str">
        <f t="shared" si="335"/>
        <v/>
      </c>
      <c r="L3397" s="11" t="str">
        <f t="shared" si="336"/>
        <v/>
      </c>
      <c r="M3397" s="11" t="str">
        <f>IF(A3397="","",VLOOKUP(E3397,index!$A$1:$B$6,2,0)*K3397*G3397)</f>
        <v/>
      </c>
      <c r="N3397" s="11" t="str">
        <f>IF(A3397="","",-PMT(G3397*VLOOKUP(E3397,index!$A$1:$B$6,2,0),C3397,F3397,0,0))</f>
        <v/>
      </c>
      <c r="O3397" s="11" t="str">
        <f t="shared" si="337"/>
        <v/>
      </c>
      <c r="P3397" s="11" t="str">
        <f t="shared" si="338"/>
        <v/>
      </c>
    </row>
    <row r="3398" spans="1:16" x14ac:dyDescent="0.25">
      <c r="A3398" s="9" t="str">
        <f>IF(A3397="","",IF(B3397&lt;C3397,A3397,IF(A3397=MAX('entry data'!$B$8:$B$507),"",A3397+1)))</f>
        <v/>
      </c>
      <c r="B3398" s="9" t="str">
        <f t="shared" si="333"/>
        <v/>
      </c>
      <c r="C3398" s="9" t="str">
        <f>IF(ISERROR(VLOOKUP(A3398,'entry data'!B:G,6,0)),"",VLOOKUP(A3398,'entry data'!B:G,6,0))</f>
        <v/>
      </c>
      <c r="D3398" s="9" t="str">
        <f>IF(ISERROR(VLOOKUP(A3398,'entry data'!B:C,2,0)),"",VLOOKUP(A3398,'entry data'!B:C,2,0))</f>
        <v/>
      </c>
      <c r="E3398" s="9" t="str">
        <f>IF(ISERROR(VLOOKUP(A3398,'entry data'!B:E,4,0)),"",VLOOKUP(A3398,'entry data'!B:E,4,0))</f>
        <v/>
      </c>
      <c r="F3398" s="11" t="str">
        <f>IF(A3398="","",IF(ISERROR(VLOOKUP(A3398,'entry data'!B:F,5,0)),"",VLOOKUP(A3398,'entry data'!B:F,5,0)))</f>
        <v/>
      </c>
      <c r="G3398" s="12" t="str">
        <f>IF(A3398="","",IF(ISERROR(VLOOKUP(A3398,'entry data'!B:I,8,0)),"",VLOOKUP(A3398,'entry data'!B:I,7,0)))</f>
        <v/>
      </c>
      <c r="H3398" s="13" t="str">
        <f>IF(A3398="","",IF(B3398=1,VLOOKUP(A3398,'entry data'!B:D,3,0),I3397))</f>
        <v/>
      </c>
      <c r="I3398" s="14" t="str">
        <f>IF(A3398="","",IF(E3398="weekly",7,IF(E3398="fortnightly",14,IF(E3398="monthly",DATE(IF(MONTH(H3398)=12,YEAR(H3398)+1,YEAR(H3398)),VLOOKUP(MONTH(H3398),index!$D$2:$G$13,2,0),DAY(H3398)),
IF(E3398="quarterly",DATE(IF(MONTH(H3398)&gt;=10,YEAR(H3398)+1,YEAR(H3398)),VLOOKUP(MONTH(H3398),index!$D$2:$G$13,3,0),DAY(H3398)),
IF(E3398="halfyearly",DATE(IF(MONTH(H3398)&gt;=7,YEAR(H3398)+1,YEAR(H3398)),VLOOKUP(MONTH(H3398),index!$D$2:$G$13,4,0),DAY(H3398)),
DATE(YEAR(H3398)+1,MONTH(H3398),DAY(H3398)))))-H3398))+H3398)</f>
        <v/>
      </c>
      <c r="J3398" s="9" t="str">
        <f t="shared" si="334"/>
        <v/>
      </c>
      <c r="K3398" s="11" t="str">
        <f t="shared" si="335"/>
        <v/>
      </c>
      <c r="L3398" s="11" t="str">
        <f t="shared" si="336"/>
        <v/>
      </c>
      <c r="M3398" s="11" t="str">
        <f>IF(A3398="","",VLOOKUP(E3398,index!$A$1:$B$6,2,0)*K3398*G3398)</f>
        <v/>
      </c>
      <c r="N3398" s="11" t="str">
        <f>IF(A3398="","",-PMT(G3398*VLOOKUP(E3398,index!$A$1:$B$6,2,0),C3398,F3398,0,0))</f>
        <v/>
      </c>
      <c r="O3398" s="11" t="str">
        <f t="shared" si="337"/>
        <v/>
      </c>
      <c r="P3398" s="11" t="str">
        <f t="shared" si="338"/>
        <v/>
      </c>
    </row>
    <row r="3399" spans="1:16" x14ac:dyDescent="0.25">
      <c r="A3399" s="9" t="str">
        <f>IF(A3398="","",IF(B3398&lt;C3398,A3398,IF(A3398=MAX('entry data'!$B$8:$B$507),"",A3398+1)))</f>
        <v/>
      </c>
      <c r="B3399" s="9" t="str">
        <f t="shared" si="333"/>
        <v/>
      </c>
      <c r="C3399" s="9" t="str">
        <f>IF(ISERROR(VLOOKUP(A3399,'entry data'!B:G,6,0)),"",VLOOKUP(A3399,'entry data'!B:G,6,0))</f>
        <v/>
      </c>
      <c r="D3399" s="9" t="str">
        <f>IF(ISERROR(VLOOKUP(A3399,'entry data'!B:C,2,0)),"",VLOOKUP(A3399,'entry data'!B:C,2,0))</f>
        <v/>
      </c>
      <c r="E3399" s="9" t="str">
        <f>IF(ISERROR(VLOOKUP(A3399,'entry data'!B:E,4,0)),"",VLOOKUP(A3399,'entry data'!B:E,4,0))</f>
        <v/>
      </c>
      <c r="F3399" s="11" t="str">
        <f>IF(A3399="","",IF(ISERROR(VLOOKUP(A3399,'entry data'!B:F,5,0)),"",VLOOKUP(A3399,'entry data'!B:F,5,0)))</f>
        <v/>
      </c>
      <c r="G3399" s="12" t="str">
        <f>IF(A3399="","",IF(ISERROR(VLOOKUP(A3399,'entry data'!B:I,8,0)),"",VLOOKUP(A3399,'entry data'!B:I,7,0)))</f>
        <v/>
      </c>
      <c r="H3399" s="13" t="str">
        <f>IF(A3399="","",IF(B3399=1,VLOOKUP(A3399,'entry data'!B:D,3,0),I3398))</f>
        <v/>
      </c>
      <c r="I3399" s="14" t="str">
        <f>IF(A3399="","",IF(E3399="weekly",7,IF(E3399="fortnightly",14,IF(E3399="monthly",DATE(IF(MONTH(H3399)=12,YEAR(H3399)+1,YEAR(H3399)),VLOOKUP(MONTH(H3399),index!$D$2:$G$13,2,0),DAY(H3399)),
IF(E3399="quarterly",DATE(IF(MONTH(H3399)&gt;=10,YEAR(H3399)+1,YEAR(H3399)),VLOOKUP(MONTH(H3399),index!$D$2:$G$13,3,0),DAY(H3399)),
IF(E3399="halfyearly",DATE(IF(MONTH(H3399)&gt;=7,YEAR(H3399)+1,YEAR(H3399)),VLOOKUP(MONTH(H3399),index!$D$2:$G$13,4,0),DAY(H3399)),
DATE(YEAR(H3399)+1,MONTH(H3399),DAY(H3399)))))-H3399))+H3399)</f>
        <v/>
      </c>
      <c r="J3399" s="9" t="str">
        <f t="shared" si="334"/>
        <v/>
      </c>
      <c r="K3399" s="11" t="str">
        <f t="shared" si="335"/>
        <v/>
      </c>
      <c r="L3399" s="11" t="str">
        <f t="shared" si="336"/>
        <v/>
      </c>
      <c r="M3399" s="11" t="str">
        <f>IF(A3399="","",VLOOKUP(E3399,index!$A$1:$B$6,2,0)*K3399*G3399)</f>
        <v/>
      </c>
      <c r="N3399" s="11" t="str">
        <f>IF(A3399="","",-PMT(G3399*VLOOKUP(E3399,index!$A$1:$B$6,2,0),C3399,F3399,0,0))</f>
        <v/>
      </c>
      <c r="O3399" s="11" t="str">
        <f t="shared" si="337"/>
        <v/>
      </c>
      <c r="P3399" s="11" t="str">
        <f t="shared" si="338"/>
        <v/>
      </c>
    </row>
    <row r="3400" spans="1:16" x14ac:dyDescent="0.25">
      <c r="A3400" s="9" t="str">
        <f>IF(A3399="","",IF(B3399&lt;C3399,A3399,IF(A3399=MAX('entry data'!$B$8:$B$507),"",A3399+1)))</f>
        <v/>
      </c>
      <c r="B3400" s="9" t="str">
        <f t="shared" si="333"/>
        <v/>
      </c>
      <c r="C3400" s="9" t="str">
        <f>IF(ISERROR(VLOOKUP(A3400,'entry data'!B:G,6,0)),"",VLOOKUP(A3400,'entry data'!B:G,6,0))</f>
        <v/>
      </c>
      <c r="D3400" s="9" t="str">
        <f>IF(ISERROR(VLOOKUP(A3400,'entry data'!B:C,2,0)),"",VLOOKUP(A3400,'entry data'!B:C,2,0))</f>
        <v/>
      </c>
      <c r="E3400" s="9" t="str">
        <f>IF(ISERROR(VLOOKUP(A3400,'entry data'!B:E,4,0)),"",VLOOKUP(A3400,'entry data'!B:E,4,0))</f>
        <v/>
      </c>
      <c r="F3400" s="11" t="str">
        <f>IF(A3400="","",IF(ISERROR(VLOOKUP(A3400,'entry data'!B:F,5,0)),"",VLOOKUP(A3400,'entry data'!B:F,5,0)))</f>
        <v/>
      </c>
      <c r="G3400" s="12" t="str">
        <f>IF(A3400="","",IF(ISERROR(VLOOKUP(A3400,'entry data'!B:I,8,0)),"",VLOOKUP(A3400,'entry data'!B:I,7,0)))</f>
        <v/>
      </c>
      <c r="H3400" s="13" t="str">
        <f>IF(A3400="","",IF(B3400=1,VLOOKUP(A3400,'entry data'!B:D,3,0),I3399))</f>
        <v/>
      </c>
      <c r="I3400" s="14" t="str">
        <f>IF(A3400="","",IF(E3400="weekly",7,IF(E3400="fortnightly",14,IF(E3400="monthly",DATE(IF(MONTH(H3400)=12,YEAR(H3400)+1,YEAR(H3400)),VLOOKUP(MONTH(H3400),index!$D$2:$G$13,2,0),DAY(H3400)),
IF(E3400="quarterly",DATE(IF(MONTH(H3400)&gt;=10,YEAR(H3400)+1,YEAR(H3400)),VLOOKUP(MONTH(H3400),index!$D$2:$G$13,3,0),DAY(H3400)),
IF(E3400="halfyearly",DATE(IF(MONTH(H3400)&gt;=7,YEAR(H3400)+1,YEAR(H3400)),VLOOKUP(MONTH(H3400),index!$D$2:$G$13,4,0),DAY(H3400)),
DATE(YEAR(H3400)+1,MONTH(H3400),DAY(H3400)))))-H3400))+H3400)</f>
        <v/>
      </c>
      <c r="J3400" s="9" t="str">
        <f t="shared" si="334"/>
        <v/>
      </c>
      <c r="K3400" s="11" t="str">
        <f t="shared" si="335"/>
        <v/>
      </c>
      <c r="L3400" s="11" t="str">
        <f t="shared" si="336"/>
        <v/>
      </c>
      <c r="M3400" s="11" t="str">
        <f>IF(A3400="","",VLOOKUP(E3400,index!$A$1:$B$6,2,0)*K3400*G3400)</f>
        <v/>
      </c>
      <c r="N3400" s="11" t="str">
        <f>IF(A3400="","",-PMT(G3400*VLOOKUP(E3400,index!$A$1:$B$6,2,0),C3400,F3400,0,0))</f>
        <v/>
      </c>
      <c r="O3400" s="11" t="str">
        <f t="shared" si="337"/>
        <v/>
      </c>
      <c r="P3400" s="11" t="str">
        <f t="shared" si="338"/>
        <v/>
      </c>
    </row>
    <row r="3401" spans="1:16" x14ac:dyDescent="0.25">
      <c r="A3401" s="9" t="str">
        <f>IF(A3400="","",IF(B3400&lt;C3400,A3400,IF(A3400=MAX('entry data'!$B$8:$B$507),"",A3400+1)))</f>
        <v/>
      </c>
      <c r="B3401" s="9" t="str">
        <f t="shared" si="333"/>
        <v/>
      </c>
      <c r="C3401" s="9" t="str">
        <f>IF(ISERROR(VLOOKUP(A3401,'entry data'!B:G,6,0)),"",VLOOKUP(A3401,'entry data'!B:G,6,0))</f>
        <v/>
      </c>
      <c r="D3401" s="9" t="str">
        <f>IF(ISERROR(VLOOKUP(A3401,'entry data'!B:C,2,0)),"",VLOOKUP(A3401,'entry data'!B:C,2,0))</f>
        <v/>
      </c>
      <c r="E3401" s="9" t="str">
        <f>IF(ISERROR(VLOOKUP(A3401,'entry data'!B:E,4,0)),"",VLOOKUP(A3401,'entry data'!B:E,4,0))</f>
        <v/>
      </c>
      <c r="F3401" s="11" t="str">
        <f>IF(A3401="","",IF(ISERROR(VLOOKUP(A3401,'entry data'!B:F,5,0)),"",VLOOKUP(A3401,'entry data'!B:F,5,0)))</f>
        <v/>
      </c>
      <c r="G3401" s="12" t="str">
        <f>IF(A3401="","",IF(ISERROR(VLOOKUP(A3401,'entry data'!B:I,8,0)),"",VLOOKUP(A3401,'entry data'!B:I,7,0)))</f>
        <v/>
      </c>
      <c r="H3401" s="13" t="str">
        <f>IF(A3401="","",IF(B3401=1,VLOOKUP(A3401,'entry data'!B:D,3,0),I3400))</f>
        <v/>
      </c>
      <c r="I3401" s="14" t="str">
        <f>IF(A3401="","",IF(E3401="weekly",7,IF(E3401="fortnightly",14,IF(E3401="monthly",DATE(IF(MONTH(H3401)=12,YEAR(H3401)+1,YEAR(H3401)),VLOOKUP(MONTH(H3401),index!$D$2:$G$13,2,0),DAY(H3401)),
IF(E3401="quarterly",DATE(IF(MONTH(H3401)&gt;=10,YEAR(H3401)+1,YEAR(H3401)),VLOOKUP(MONTH(H3401),index!$D$2:$G$13,3,0),DAY(H3401)),
IF(E3401="halfyearly",DATE(IF(MONTH(H3401)&gt;=7,YEAR(H3401)+1,YEAR(H3401)),VLOOKUP(MONTH(H3401),index!$D$2:$G$13,4,0),DAY(H3401)),
DATE(YEAR(H3401)+1,MONTH(H3401),DAY(H3401)))))-H3401))+H3401)</f>
        <v/>
      </c>
      <c r="J3401" s="9" t="str">
        <f t="shared" si="334"/>
        <v/>
      </c>
      <c r="K3401" s="11" t="str">
        <f t="shared" si="335"/>
        <v/>
      </c>
      <c r="L3401" s="11" t="str">
        <f t="shared" si="336"/>
        <v/>
      </c>
      <c r="M3401" s="11" t="str">
        <f>IF(A3401="","",VLOOKUP(E3401,index!$A$1:$B$6,2,0)*K3401*G3401)</f>
        <v/>
      </c>
      <c r="N3401" s="11" t="str">
        <f>IF(A3401="","",-PMT(G3401*VLOOKUP(E3401,index!$A$1:$B$6,2,0),C3401,F3401,0,0))</f>
        <v/>
      </c>
      <c r="O3401" s="11" t="str">
        <f t="shared" si="337"/>
        <v/>
      </c>
      <c r="P3401" s="11" t="str">
        <f t="shared" si="338"/>
        <v/>
      </c>
    </row>
    <row r="3402" spans="1:16" x14ac:dyDescent="0.25">
      <c r="A3402" s="9" t="str">
        <f>IF(A3401="","",IF(B3401&lt;C3401,A3401,IF(A3401=MAX('entry data'!$B$8:$B$507),"",A3401+1)))</f>
        <v/>
      </c>
      <c r="B3402" s="9" t="str">
        <f t="shared" si="333"/>
        <v/>
      </c>
      <c r="C3402" s="9" t="str">
        <f>IF(ISERROR(VLOOKUP(A3402,'entry data'!B:G,6,0)),"",VLOOKUP(A3402,'entry data'!B:G,6,0))</f>
        <v/>
      </c>
      <c r="D3402" s="9" t="str">
        <f>IF(ISERROR(VLOOKUP(A3402,'entry data'!B:C,2,0)),"",VLOOKUP(A3402,'entry data'!B:C,2,0))</f>
        <v/>
      </c>
      <c r="E3402" s="9" t="str">
        <f>IF(ISERROR(VLOOKUP(A3402,'entry data'!B:E,4,0)),"",VLOOKUP(A3402,'entry data'!B:E,4,0))</f>
        <v/>
      </c>
      <c r="F3402" s="11" t="str">
        <f>IF(A3402="","",IF(ISERROR(VLOOKUP(A3402,'entry data'!B:F,5,0)),"",VLOOKUP(A3402,'entry data'!B:F,5,0)))</f>
        <v/>
      </c>
      <c r="G3402" s="12" t="str">
        <f>IF(A3402="","",IF(ISERROR(VLOOKUP(A3402,'entry data'!B:I,8,0)),"",VLOOKUP(A3402,'entry data'!B:I,7,0)))</f>
        <v/>
      </c>
      <c r="H3402" s="13" t="str">
        <f>IF(A3402="","",IF(B3402=1,VLOOKUP(A3402,'entry data'!B:D,3,0),I3401))</f>
        <v/>
      </c>
      <c r="I3402" s="14" t="str">
        <f>IF(A3402="","",IF(E3402="weekly",7,IF(E3402="fortnightly",14,IF(E3402="monthly",DATE(IF(MONTH(H3402)=12,YEAR(H3402)+1,YEAR(H3402)),VLOOKUP(MONTH(H3402),index!$D$2:$G$13,2,0),DAY(H3402)),
IF(E3402="quarterly",DATE(IF(MONTH(H3402)&gt;=10,YEAR(H3402)+1,YEAR(H3402)),VLOOKUP(MONTH(H3402),index!$D$2:$G$13,3,0),DAY(H3402)),
IF(E3402="halfyearly",DATE(IF(MONTH(H3402)&gt;=7,YEAR(H3402)+1,YEAR(H3402)),VLOOKUP(MONTH(H3402),index!$D$2:$G$13,4,0),DAY(H3402)),
DATE(YEAR(H3402)+1,MONTH(H3402),DAY(H3402)))))-H3402))+H3402)</f>
        <v/>
      </c>
      <c r="J3402" s="9" t="str">
        <f t="shared" si="334"/>
        <v/>
      </c>
      <c r="K3402" s="11" t="str">
        <f t="shared" si="335"/>
        <v/>
      </c>
      <c r="L3402" s="11" t="str">
        <f t="shared" si="336"/>
        <v/>
      </c>
      <c r="M3402" s="11" t="str">
        <f>IF(A3402="","",VLOOKUP(E3402,index!$A$1:$B$6,2,0)*K3402*G3402)</f>
        <v/>
      </c>
      <c r="N3402" s="11" t="str">
        <f>IF(A3402="","",-PMT(G3402*VLOOKUP(E3402,index!$A$1:$B$6,2,0),C3402,F3402,0,0))</f>
        <v/>
      </c>
      <c r="O3402" s="11" t="str">
        <f t="shared" si="337"/>
        <v/>
      </c>
      <c r="P3402" s="11" t="str">
        <f t="shared" si="338"/>
        <v/>
      </c>
    </row>
    <row r="3403" spans="1:16" x14ac:dyDescent="0.25">
      <c r="A3403" s="9" t="str">
        <f>IF(A3402="","",IF(B3402&lt;C3402,A3402,IF(A3402=MAX('entry data'!$B$8:$B$507),"",A3402+1)))</f>
        <v/>
      </c>
      <c r="B3403" s="9" t="str">
        <f t="shared" si="333"/>
        <v/>
      </c>
      <c r="C3403" s="9" t="str">
        <f>IF(ISERROR(VLOOKUP(A3403,'entry data'!B:G,6,0)),"",VLOOKUP(A3403,'entry data'!B:G,6,0))</f>
        <v/>
      </c>
      <c r="D3403" s="9" t="str">
        <f>IF(ISERROR(VLOOKUP(A3403,'entry data'!B:C,2,0)),"",VLOOKUP(A3403,'entry data'!B:C,2,0))</f>
        <v/>
      </c>
      <c r="E3403" s="9" t="str">
        <f>IF(ISERROR(VLOOKUP(A3403,'entry data'!B:E,4,0)),"",VLOOKUP(A3403,'entry data'!B:E,4,0))</f>
        <v/>
      </c>
      <c r="F3403" s="11" t="str">
        <f>IF(A3403="","",IF(ISERROR(VLOOKUP(A3403,'entry data'!B:F,5,0)),"",VLOOKUP(A3403,'entry data'!B:F,5,0)))</f>
        <v/>
      </c>
      <c r="G3403" s="12" t="str">
        <f>IF(A3403="","",IF(ISERROR(VLOOKUP(A3403,'entry data'!B:I,8,0)),"",VLOOKUP(A3403,'entry data'!B:I,7,0)))</f>
        <v/>
      </c>
      <c r="H3403" s="13" t="str">
        <f>IF(A3403="","",IF(B3403=1,VLOOKUP(A3403,'entry data'!B:D,3,0),I3402))</f>
        <v/>
      </c>
      <c r="I3403" s="14" t="str">
        <f>IF(A3403="","",IF(E3403="weekly",7,IF(E3403="fortnightly",14,IF(E3403="monthly",DATE(IF(MONTH(H3403)=12,YEAR(H3403)+1,YEAR(H3403)),VLOOKUP(MONTH(H3403),index!$D$2:$G$13,2,0),DAY(H3403)),
IF(E3403="quarterly",DATE(IF(MONTH(H3403)&gt;=10,YEAR(H3403)+1,YEAR(H3403)),VLOOKUP(MONTH(H3403),index!$D$2:$G$13,3,0),DAY(H3403)),
IF(E3403="halfyearly",DATE(IF(MONTH(H3403)&gt;=7,YEAR(H3403)+1,YEAR(H3403)),VLOOKUP(MONTH(H3403),index!$D$2:$G$13,4,0),DAY(H3403)),
DATE(YEAR(H3403)+1,MONTH(H3403),DAY(H3403)))))-H3403))+H3403)</f>
        <v/>
      </c>
      <c r="J3403" s="9" t="str">
        <f t="shared" si="334"/>
        <v/>
      </c>
      <c r="K3403" s="11" t="str">
        <f t="shared" si="335"/>
        <v/>
      </c>
      <c r="L3403" s="11" t="str">
        <f t="shared" si="336"/>
        <v/>
      </c>
      <c r="M3403" s="11" t="str">
        <f>IF(A3403="","",VLOOKUP(E3403,index!$A$1:$B$6,2,0)*K3403*G3403)</f>
        <v/>
      </c>
      <c r="N3403" s="11" t="str">
        <f>IF(A3403="","",-PMT(G3403*VLOOKUP(E3403,index!$A$1:$B$6,2,0),C3403,F3403,0,0))</f>
        <v/>
      </c>
      <c r="O3403" s="11" t="str">
        <f t="shared" si="337"/>
        <v/>
      </c>
      <c r="P3403" s="11" t="str">
        <f t="shared" si="338"/>
        <v/>
      </c>
    </row>
    <row r="3404" spans="1:16" x14ac:dyDescent="0.25">
      <c r="A3404" s="9" t="str">
        <f>IF(A3403="","",IF(B3403&lt;C3403,A3403,IF(A3403=MAX('entry data'!$B$8:$B$507),"",A3403+1)))</f>
        <v/>
      </c>
      <c r="B3404" s="9" t="str">
        <f t="shared" si="333"/>
        <v/>
      </c>
      <c r="C3404" s="9" t="str">
        <f>IF(ISERROR(VLOOKUP(A3404,'entry data'!B:G,6,0)),"",VLOOKUP(A3404,'entry data'!B:G,6,0))</f>
        <v/>
      </c>
      <c r="D3404" s="9" t="str">
        <f>IF(ISERROR(VLOOKUP(A3404,'entry data'!B:C,2,0)),"",VLOOKUP(A3404,'entry data'!B:C,2,0))</f>
        <v/>
      </c>
      <c r="E3404" s="9" t="str">
        <f>IF(ISERROR(VLOOKUP(A3404,'entry data'!B:E,4,0)),"",VLOOKUP(A3404,'entry data'!B:E,4,0))</f>
        <v/>
      </c>
      <c r="F3404" s="11" t="str">
        <f>IF(A3404="","",IF(ISERROR(VLOOKUP(A3404,'entry data'!B:F,5,0)),"",VLOOKUP(A3404,'entry data'!B:F,5,0)))</f>
        <v/>
      </c>
      <c r="G3404" s="12" t="str">
        <f>IF(A3404="","",IF(ISERROR(VLOOKUP(A3404,'entry data'!B:I,8,0)),"",VLOOKUP(A3404,'entry data'!B:I,7,0)))</f>
        <v/>
      </c>
      <c r="H3404" s="13" t="str">
        <f>IF(A3404="","",IF(B3404=1,VLOOKUP(A3404,'entry data'!B:D,3,0),I3403))</f>
        <v/>
      </c>
      <c r="I3404" s="14" t="str">
        <f>IF(A3404="","",IF(E3404="weekly",7,IF(E3404="fortnightly",14,IF(E3404="monthly",DATE(IF(MONTH(H3404)=12,YEAR(H3404)+1,YEAR(H3404)),VLOOKUP(MONTH(H3404),index!$D$2:$G$13,2,0),DAY(H3404)),
IF(E3404="quarterly",DATE(IF(MONTH(H3404)&gt;=10,YEAR(H3404)+1,YEAR(H3404)),VLOOKUP(MONTH(H3404),index!$D$2:$G$13,3,0),DAY(H3404)),
IF(E3404="halfyearly",DATE(IF(MONTH(H3404)&gt;=7,YEAR(H3404)+1,YEAR(H3404)),VLOOKUP(MONTH(H3404),index!$D$2:$G$13,4,0),DAY(H3404)),
DATE(YEAR(H3404)+1,MONTH(H3404),DAY(H3404)))))-H3404))+H3404)</f>
        <v/>
      </c>
      <c r="J3404" s="9" t="str">
        <f t="shared" si="334"/>
        <v/>
      </c>
      <c r="K3404" s="11" t="str">
        <f t="shared" si="335"/>
        <v/>
      </c>
      <c r="L3404" s="11" t="str">
        <f t="shared" si="336"/>
        <v/>
      </c>
      <c r="M3404" s="11" t="str">
        <f>IF(A3404="","",VLOOKUP(E3404,index!$A$1:$B$6,2,0)*K3404*G3404)</f>
        <v/>
      </c>
      <c r="N3404" s="11" t="str">
        <f>IF(A3404="","",-PMT(G3404*VLOOKUP(E3404,index!$A$1:$B$6,2,0),C3404,F3404,0,0))</f>
        <v/>
      </c>
      <c r="O3404" s="11" t="str">
        <f t="shared" si="337"/>
        <v/>
      </c>
      <c r="P3404" s="11" t="str">
        <f t="shared" si="338"/>
        <v/>
      </c>
    </row>
    <row r="3405" spans="1:16" x14ac:dyDescent="0.25">
      <c r="A3405" s="9" t="str">
        <f>IF(A3404="","",IF(B3404&lt;C3404,A3404,IF(A3404=MAX('entry data'!$B$8:$B$507),"",A3404+1)))</f>
        <v/>
      </c>
      <c r="B3405" s="9" t="str">
        <f t="shared" si="333"/>
        <v/>
      </c>
      <c r="C3405" s="9" t="str">
        <f>IF(ISERROR(VLOOKUP(A3405,'entry data'!B:G,6,0)),"",VLOOKUP(A3405,'entry data'!B:G,6,0))</f>
        <v/>
      </c>
      <c r="D3405" s="9" t="str">
        <f>IF(ISERROR(VLOOKUP(A3405,'entry data'!B:C,2,0)),"",VLOOKUP(A3405,'entry data'!B:C,2,0))</f>
        <v/>
      </c>
      <c r="E3405" s="9" t="str">
        <f>IF(ISERROR(VLOOKUP(A3405,'entry data'!B:E,4,0)),"",VLOOKUP(A3405,'entry data'!B:E,4,0))</f>
        <v/>
      </c>
      <c r="F3405" s="11" t="str">
        <f>IF(A3405="","",IF(ISERROR(VLOOKUP(A3405,'entry data'!B:F,5,0)),"",VLOOKUP(A3405,'entry data'!B:F,5,0)))</f>
        <v/>
      </c>
      <c r="G3405" s="12" t="str">
        <f>IF(A3405="","",IF(ISERROR(VLOOKUP(A3405,'entry data'!B:I,8,0)),"",VLOOKUP(A3405,'entry data'!B:I,7,0)))</f>
        <v/>
      </c>
      <c r="H3405" s="13" t="str">
        <f>IF(A3405="","",IF(B3405=1,VLOOKUP(A3405,'entry data'!B:D,3,0),I3404))</f>
        <v/>
      </c>
      <c r="I3405" s="14" t="str">
        <f>IF(A3405="","",IF(E3405="weekly",7,IF(E3405="fortnightly",14,IF(E3405="monthly",DATE(IF(MONTH(H3405)=12,YEAR(H3405)+1,YEAR(H3405)),VLOOKUP(MONTH(H3405),index!$D$2:$G$13,2,0),DAY(H3405)),
IF(E3405="quarterly",DATE(IF(MONTH(H3405)&gt;=10,YEAR(H3405)+1,YEAR(H3405)),VLOOKUP(MONTH(H3405),index!$D$2:$G$13,3,0),DAY(H3405)),
IF(E3405="halfyearly",DATE(IF(MONTH(H3405)&gt;=7,YEAR(H3405)+1,YEAR(H3405)),VLOOKUP(MONTH(H3405),index!$D$2:$G$13,4,0),DAY(H3405)),
DATE(YEAR(H3405)+1,MONTH(H3405),DAY(H3405)))))-H3405))+H3405)</f>
        <v/>
      </c>
      <c r="J3405" s="9" t="str">
        <f t="shared" si="334"/>
        <v/>
      </c>
      <c r="K3405" s="11" t="str">
        <f t="shared" si="335"/>
        <v/>
      </c>
      <c r="L3405" s="11" t="str">
        <f t="shared" si="336"/>
        <v/>
      </c>
      <c r="M3405" s="11" t="str">
        <f>IF(A3405="","",VLOOKUP(E3405,index!$A$1:$B$6,2,0)*K3405*G3405)</f>
        <v/>
      </c>
      <c r="N3405" s="11" t="str">
        <f>IF(A3405="","",-PMT(G3405*VLOOKUP(E3405,index!$A$1:$B$6,2,0),C3405,F3405,0,0))</f>
        <v/>
      </c>
      <c r="O3405" s="11" t="str">
        <f t="shared" si="337"/>
        <v/>
      </c>
      <c r="P3405" s="11" t="str">
        <f t="shared" si="338"/>
        <v/>
      </c>
    </row>
    <row r="3406" spans="1:16" x14ac:dyDescent="0.25">
      <c r="A3406" s="9" t="str">
        <f>IF(A3405="","",IF(B3405&lt;C3405,A3405,IF(A3405=MAX('entry data'!$B$8:$B$507),"",A3405+1)))</f>
        <v/>
      </c>
      <c r="B3406" s="9" t="str">
        <f t="shared" si="333"/>
        <v/>
      </c>
      <c r="C3406" s="9" t="str">
        <f>IF(ISERROR(VLOOKUP(A3406,'entry data'!B:G,6,0)),"",VLOOKUP(A3406,'entry data'!B:G,6,0))</f>
        <v/>
      </c>
      <c r="D3406" s="9" t="str">
        <f>IF(ISERROR(VLOOKUP(A3406,'entry data'!B:C,2,0)),"",VLOOKUP(A3406,'entry data'!B:C,2,0))</f>
        <v/>
      </c>
      <c r="E3406" s="9" t="str">
        <f>IF(ISERROR(VLOOKUP(A3406,'entry data'!B:E,4,0)),"",VLOOKUP(A3406,'entry data'!B:E,4,0))</f>
        <v/>
      </c>
      <c r="F3406" s="11" t="str">
        <f>IF(A3406="","",IF(ISERROR(VLOOKUP(A3406,'entry data'!B:F,5,0)),"",VLOOKUP(A3406,'entry data'!B:F,5,0)))</f>
        <v/>
      </c>
      <c r="G3406" s="12" t="str">
        <f>IF(A3406="","",IF(ISERROR(VLOOKUP(A3406,'entry data'!B:I,8,0)),"",VLOOKUP(A3406,'entry data'!B:I,7,0)))</f>
        <v/>
      </c>
      <c r="H3406" s="13" t="str">
        <f>IF(A3406="","",IF(B3406=1,VLOOKUP(A3406,'entry data'!B:D,3,0),I3405))</f>
        <v/>
      </c>
      <c r="I3406" s="14" t="str">
        <f>IF(A3406="","",IF(E3406="weekly",7,IF(E3406="fortnightly",14,IF(E3406="monthly",DATE(IF(MONTH(H3406)=12,YEAR(H3406)+1,YEAR(H3406)),VLOOKUP(MONTH(H3406),index!$D$2:$G$13,2,0),DAY(H3406)),
IF(E3406="quarterly",DATE(IF(MONTH(H3406)&gt;=10,YEAR(H3406)+1,YEAR(H3406)),VLOOKUP(MONTH(H3406),index!$D$2:$G$13,3,0),DAY(H3406)),
IF(E3406="halfyearly",DATE(IF(MONTH(H3406)&gt;=7,YEAR(H3406)+1,YEAR(H3406)),VLOOKUP(MONTH(H3406),index!$D$2:$G$13,4,0),DAY(H3406)),
DATE(YEAR(H3406)+1,MONTH(H3406),DAY(H3406)))))-H3406))+H3406)</f>
        <v/>
      </c>
      <c r="J3406" s="9" t="str">
        <f t="shared" si="334"/>
        <v/>
      </c>
      <c r="K3406" s="11" t="str">
        <f t="shared" si="335"/>
        <v/>
      </c>
      <c r="L3406" s="11" t="str">
        <f t="shared" si="336"/>
        <v/>
      </c>
      <c r="M3406" s="11" t="str">
        <f>IF(A3406="","",VLOOKUP(E3406,index!$A$1:$B$6,2,0)*K3406*G3406)</f>
        <v/>
      </c>
      <c r="N3406" s="11" t="str">
        <f>IF(A3406="","",-PMT(G3406*VLOOKUP(E3406,index!$A$1:$B$6,2,0),C3406,F3406,0,0))</f>
        <v/>
      </c>
      <c r="O3406" s="11" t="str">
        <f t="shared" si="337"/>
        <v/>
      </c>
      <c r="P3406" s="11" t="str">
        <f t="shared" si="338"/>
        <v/>
      </c>
    </row>
    <row r="3407" spans="1:16" x14ac:dyDescent="0.25">
      <c r="A3407" s="9" t="str">
        <f>IF(A3406="","",IF(B3406&lt;C3406,A3406,IF(A3406=MAX('entry data'!$B$8:$B$507),"",A3406+1)))</f>
        <v/>
      </c>
      <c r="B3407" s="9" t="str">
        <f t="shared" si="333"/>
        <v/>
      </c>
      <c r="C3407" s="9" t="str">
        <f>IF(ISERROR(VLOOKUP(A3407,'entry data'!B:G,6,0)),"",VLOOKUP(A3407,'entry data'!B:G,6,0))</f>
        <v/>
      </c>
      <c r="D3407" s="9" t="str">
        <f>IF(ISERROR(VLOOKUP(A3407,'entry data'!B:C,2,0)),"",VLOOKUP(A3407,'entry data'!B:C,2,0))</f>
        <v/>
      </c>
      <c r="E3407" s="9" t="str">
        <f>IF(ISERROR(VLOOKUP(A3407,'entry data'!B:E,4,0)),"",VLOOKUP(A3407,'entry data'!B:E,4,0))</f>
        <v/>
      </c>
      <c r="F3407" s="11" t="str">
        <f>IF(A3407="","",IF(ISERROR(VLOOKUP(A3407,'entry data'!B:F,5,0)),"",VLOOKUP(A3407,'entry data'!B:F,5,0)))</f>
        <v/>
      </c>
      <c r="G3407" s="12" t="str">
        <f>IF(A3407="","",IF(ISERROR(VLOOKUP(A3407,'entry data'!B:I,8,0)),"",VLOOKUP(A3407,'entry data'!B:I,7,0)))</f>
        <v/>
      </c>
      <c r="H3407" s="13" t="str">
        <f>IF(A3407="","",IF(B3407=1,VLOOKUP(A3407,'entry data'!B:D,3,0),I3406))</f>
        <v/>
      </c>
      <c r="I3407" s="14" t="str">
        <f>IF(A3407="","",IF(E3407="weekly",7,IF(E3407="fortnightly",14,IF(E3407="monthly",DATE(IF(MONTH(H3407)=12,YEAR(H3407)+1,YEAR(H3407)),VLOOKUP(MONTH(H3407),index!$D$2:$G$13,2,0),DAY(H3407)),
IF(E3407="quarterly",DATE(IF(MONTH(H3407)&gt;=10,YEAR(H3407)+1,YEAR(H3407)),VLOOKUP(MONTH(H3407),index!$D$2:$G$13,3,0),DAY(H3407)),
IF(E3407="halfyearly",DATE(IF(MONTH(H3407)&gt;=7,YEAR(H3407)+1,YEAR(H3407)),VLOOKUP(MONTH(H3407),index!$D$2:$G$13,4,0),DAY(H3407)),
DATE(YEAR(H3407)+1,MONTH(H3407),DAY(H3407)))))-H3407))+H3407)</f>
        <v/>
      </c>
      <c r="J3407" s="9" t="str">
        <f t="shared" si="334"/>
        <v/>
      </c>
      <c r="K3407" s="11" t="str">
        <f t="shared" si="335"/>
        <v/>
      </c>
      <c r="L3407" s="11" t="str">
        <f t="shared" si="336"/>
        <v/>
      </c>
      <c r="M3407" s="11" t="str">
        <f>IF(A3407="","",VLOOKUP(E3407,index!$A$1:$B$6,2,0)*K3407*G3407)</f>
        <v/>
      </c>
      <c r="N3407" s="11" t="str">
        <f>IF(A3407="","",-PMT(G3407*VLOOKUP(E3407,index!$A$1:$B$6,2,0),C3407,F3407,0,0))</f>
        <v/>
      </c>
      <c r="O3407" s="11" t="str">
        <f t="shared" si="337"/>
        <v/>
      </c>
      <c r="P3407" s="11" t="str">
        <f t="shared" si="338"/>
        <v/>
      </c>
    </row>
    <row r="3408" spans="1:16" x14ac:dyDescent="0.25">
      <c r="A3408" s="9" t="str">
        <f>IF(A3407="","",IF(B3407&lt;C3407,A3407,IF(A3407=MAX('entry data'!$B$8:$B$507),"",A3407+1)))</f>
        <v/>
      </c>
      <c r="B3408" s="9" t="str">
        <f t="shared" si="333"/>
        <v/>
      </c>
      <c r="C3408" s="9" t="str">
        <f>IF(ISERROR(VLOOKUP(A3408,'entry data'!B:G,6,0)),"",VLOOKUP(A3408,'entry data'!B:G,6,0))</f>
        <v/>
      </c>
      <c r="D3408" s="9" t="str">
        <f>IF(ISERROR(VLOOKUP(A3408,'entry data'!B:C,2,0)),"",VLOOKUP(A3408,'entry data'!B:C,2,0))</f>
        <v/>
      </c>
      <c r="E3408" s="9" t="str">
        <f>IF(ISERROR(VLOOKUP(A3408,'entry data'!B:E,4,0)),"",VLOOKUP(A3408,'entry data'!B:E,4,0))</f>
        <v/>
      </c>
      <c r="F3408" s="11" t="str">
        <f>IF(A3408="","",IF(ISERROR(VLOOKUP(A3408,'entry data'!B:F,5,0)),"",VLOOKUP(A3408,'entry data'!B:F,5,0)))</f>
        <v/>
      </c>
      <c r="G3408" s="12" t="str">
        <f>IF(A3408="","",IF(ISERROR(VLOOKUP(A3408,'entry data'!B:I,8,0)),"",VLOOKUP(A3408,'entry data'!B:I,7,0)))</f>
        <v/>
      </c>
      <c r="H3408" s="13" t="str">
        <f>IF(A3408="","",IF(B3408=1,VLOOKUP(A3408,'entry data'!B:D,3,0),I3407))</f>
        <v/>
      </c>
      <c r="I3408" s="14" t="str">
        <f>IF(A3408="","",IF(E3408="weekly",7,IF(E3408="fortnightly",14,IF(E3408="monthly",DATE(IF(MONTH(H3408)=12,YEAR(H3408)+1,YEAR(H3408)),VLOOKUP(MONTH(H3408),index!$D$2:$G$13,2,0),DAY(H3408)),
IF(E3408="quarterly",DATE(IF(MONTH(H3408)&gt;=10,YEAR(H3408)+1,YEAR(H3408)),VLOOKUP(MONTH(H3408),index!$D$2:$G$13,3,0),DAY(H3408)),
IF(E3408="halfyearly",DATE(IF(MONTH(H3408)&gt;=7,YEAR(H3408)+1,YEAR(H3408)),VLOOKUP(MONTH(H3408),index!$D$2:$G$13,4,0),DAY(H3408)),
DATE(YEAR(H3408)+1,MONTH(H3408),DAY(H3408)))))-H3408))+H3408)</f>
        <v/>
      </c>
      <c r="J3408" s="9" t="str">
        <f t="shared" si="334"/>
        <v/>
      </c>
      <c r="K3408" s="11" t="str">
        <f t="shared" si="335"/>
        <v/>
      </c>
      <c r="L3408" s="11" t="str">
        <f t="shared" si="336"/>
        <v/>
      </c>
      <c r="M3408" s="11" t="str">
        <f>IF(A3408="","",VLOOKUP(E3408,index!$A$1:$B$6,2,0)*K3408*G3408)</f>
        <v/>
      </c>
      <c r="N3408" s="11" t="str">
        <f>IF(A3408="","",-PMT(G3408*VLOOKUP(E3408,index!$A$1:$B$6,2,0),C3408,F3408,0,0))</f>
        <v/>
      </c>
      <c r="O3408" s="11" t="str">
        <f t="shared" si="337"/>
        <v/>
      </c>
      <c r="P3408" s="11" t="str">
        <f t="shared" si="338"/>
        <v/>
      </c>
    </row>
    <row r="3409" spans="1:16" x14ac:dyDescent="0.25">
      <c r="A3409" s="9" t="str">
        <f>IF(A3408="","",IF(B3408&lt;C3408,A3408,IF(A3408=MAX('entry data'!$B$8:$B$507),"",A3408+1)))</f>
        <v/>
      </c>
      <c r="B3409" s="9" t="str">
        <f t="shared" si="333"/>
        <v/>
      </c>
      <c r="C3409" s="9" t="str">
        <f>IF(ISERROR(VLOOKUP(A3409,'entry data'!B:G,6,0)),"",VLOOKUP(A3409,'entry data'!B:G,6,0))</f>
        <v/>
      </c>
      <c r="D3409" s="9" t="str">
        <f>IF(ISERROR(VLOOKUP(A3409,'entry data'!B:C,2,0)),"",VLOOKUP(A3409,'entry data'!B:C,2,0))</f>
        <v/>
      </c>
      <c r="E3409" s="9" t="str">
        <f>IF(ISERROR(VLOOKUP(A3409,'entry data'!B:E,4,0)),"",VLOOKUP(A3409,'entry data'!B:E,4,0))</f>
        <v/>
      </c>
      <c r="F3409" s="11" t="str">
        <f>IF(A3409="","",IF(ISERROR(VLOOKUP(A3409,'entry data'!B:F,5,0)),"",VLOOKUP(A3409,'entry data'!B:F,5,0)))</f>
        <v/>
      </c>
      <c r="G3409" s="12" t="str">
        <f>IF(A3409="","",IF(ISERROR(VLOOKUP(A3409,'entry data'!B:I,8,0)),"",VLOOKUP(A3409,'entry data'!B:I,7,0)))</f>
        <v/>
      </c>
      <c r="H3409" s="13" t="str">
        <f>IF(A3409="","",IF(B3409=1,VLOOKUP(A3409,'entry data'!B:D,3,0),I3408))</f>
        <v/>
      </c>
      <c r="I3409" s="14" t="str">
        <f>IF(A3409="","",IF(E3409="weekly",7,IF(E3409="fortnightly",14,IF(E3409="monthly",DATE(IF(MONTH(H3409)=12,YEAR(H3409)+1,YEAR(H3409)),VLOOKUP(MONTH(H3409),index!$D$2:$G$13,2,0),DAY(H3409)),
IF(E3409="quarterly",DATE(IF(MONTH(H3409)&gt;=10,YEAR(H3409)+1,YEAR(H3409)),VLOOKUP(MONTH(H3409),index!$D$2:$G$13,3,0),DAY(H3409)),
IF(E3409="halfyearly",DATE(IF(MONTH(H3409)&gt;=7,YEAR(H3409)+1,YEAR(H3409)),VLOOKUP(MONTH(H3409),index!$D$2:$G$13,4,0),DAY(H3409)),
DATE(YEAR(H3409)+1,MONTH(H3409),DAY(H3409)))))-H3409))+H3409)</f>
        <v/>
      </c>
      <c r="J3409" s="9" t="str">
        <f t="shared" si="334"/>
        <v/>
      </c>
      <c r="K3409" s="11" t="str">
        <f t="shared" si="335"/>
        <v/>
      </c>
      <c r="L3409" s="11" t="str">
        <f t="shared" si="336"/>
        <v/>
      </c>
      <c r="M3409" s="11" t="str">
        <f>IF(A3409="","",VLOOKUP(E3409,index!$A$1:$B$6,2,0)*K3409*G3409)</f>
        <v/>
      </c>
      <c r="N3409" s="11" t="str">
        <f>IF(A3409="","",-PMT(G3409*VLOOKUP(E3409,index!$A$1:$B$6,2,0),C3409,F3409,0,0))</f>
        <v/>
      </c>
      <c r="O3409" s="11" t="str">
        <f t="shared" si="337"/>
        <v/>
      </c>
      <c r="P3409" s="11" t="str">
        <f t="shared" si="338"/>
        <v/>
      </c>
    </row>
    <row r="3410" spans="1:16" x14ac:dyDescent="0.25">
      <c r="A3410" s="9" t="str">
        <f>IF(A3409="","",IF(B3409&lt;C3409,A3409,IF(A3409=MAX('entry data'!$B$8:$B$507),"",A3409+1)))</f>
        <v/>
      </c>
      <c r="B3410" s="9" t="str">
        <f t="shared" si="333"/>
        <v/>
      </c>
      <c r="C3410" s="9" t="str">
        <f>IF(ISERROR(VLOOKUP(A3410,'entry data'!B:G,6,0)),"",VLOOKUP(A3410,'entry data'!B:G,6,0))</f>
        <v/>
      </c>
      <c r="D3410" s="9" t="str">
        <f>IF(ISERROR(VLOOKUP(A3410,'entry data'!B:C,2,0)),"",VLOOKUP(A3410,'entry data'!B:C,2,0))</f>
        <v/>
      </c>
      <c r="E3410" s="9" t="str">
        <f>IF(ISERROR(VLOOKUP(A3410,'entry data'!B:E,4,0)),"",VLOOKUP(A3410,'entry data'!B:E,4,0))</f>
        <v/>
      </c>
      <c r="F3410" s="11" t="str">
        <f>IF(A3410="","",IF(ISERROR(VLOOKUP(A3410,'entry data'!B:F,5,0)),"",VLOOKUP(A3410,'entry data'!B:F,5,0)))</f>
        <v/>
      </c>
      <c r="G3410" s="12" t="str">
        <f>IF(A3410="","",IF(ISERROR(VLOOKUP(A3410,'entry data'!B:I,8,0)),"",VLOOKUP(A3410,'entry data'!B:I,7,0)))</f>
        <v/>
      </c>
      <c r="H3410" s="13" t="str">
        <f>IF(A3410="","",IF(B3410=1,VLOOKUP(A3410,'entry data'!B:D,3,0),I3409))</f>
        <v/>
      </c>
      <c r="I3410" s="14" t="str">
        <f>IF(A3410="","",IF(E3410="weekly",7,IF(E3410="fortnightly",14,IF(E3410="monthly",DATE(IF(MONTH(H3410)=12,YEAR(H3410)+1,YEAR(H3410)),VLOOKUP(MONTH(H3410),index!$D$2:$G$13,2,0),DAY(H3410)),
IF(E3410="quarterly",DATE(IF(MONTH(H3410)&gt;=10,YEAR(H3410)+1,YEAR(H3410)),VLOOKUP(MONTH(H3410),index!$D$2:$G$13,3,0),DAY(H3410)),
IF(E3410="halfyearly",DATE(IF(MONTH(H3410)&gt;=7,YEAR(H3410)+1,YEAR(H3410)),VLOOKUP(MONTH(H3410),index!$D$2:$G$13,4,0),DAY(H3410)),
DATE(YEAR(H3410)+1,MONTH(H3410),DAY(H3410)))))-H3410))+H3410)</f>
        <v/>
      </c>
      <c r="J3410" s="9" t="str">
        <f t="shared" si="334"/>
        <v/>
      </c>
      <c r="K3410" s="11" t="str">
        <f t="shared" si="335"/>
        <v/>
      </c>
      <c r="L3410" s="11" t="str">
        <f t="shared" si="336"/>
        <v/>
      </c>
      <c r="M3410" s="11" t="str">
        <f>IF(A3410="","",VLOOKUP(E3410,index!$A$1:$B$6,2,0)*K3410*G3410)</f>
        <v/>
      </c>
      <c r="N3410" s="11" t="str">
        <f>IF(A3410="","",-PMT(G3410*VLOOKUP(E3410,index!$A$1:$B$6,2,0),C3410,F3410,0,0))</f>
        <v/>
      </c>
      <c r="O3410" s="11" t="str">
        <f t="shared" si="337"/>
        <v/>
      </c>
      <c r="P3410" s="11" t="str">
        <f t="shared" si="338"/>
        <v/>
      </c>
    </row>
    <row r="3411" spans="1:16" x14ac:dyDescent="0.25">
      <c r="A3411" s="9" t="str">
        <f>IF(A3410="","",IF(B3410&lt;C3410,A3410,IF(A3410=MAX('entry data'!$B$8:$B$507),"",A3410+1)))</f>
        <v/>
      </c>
      <c r="B3411" s="9" t="str">
        <f t="shared" si="333"/>
        <v/>
      </c>
      <c r="C3411" s="9" t="str">
        <f>IF(ISERROR(VLOOKUP(A3411,'entry data'!B:G,6,0)),"",VLOOKUP(A3411,'entry data'!B:G,6,0))</f>
        <v/>
      </c>
      <c r="D3411" s="9" t="str">
        <f>IF(ISERROR(VLOOKUP(A3411,'entry data'!B:C,2,0)),"",VLOOKUP(A3411,'entry data'!B:C,2,0))</f>
        <v/>
      </c>
      <c r="E3411" s="9" t="str">
        <f>IF(ISERROR(VLOOKUP(A3411,'entry data'!B:E,4,0)),"",VLOOKUP(A3411,'entry data'!B:E,4,0))</f>
        <v/>
      </c>
      <c r="F3411" s="11" t="str">
        <f>IF(A3411="","",IF(ISERROR(VLOOKUP(A3411,'entry data'!B:F,5,0)),"",VLOOKUP(A3411,'entry data'!B:F,5,0)))</f>
        <v/>
      </c>
      <c r="G3411" s="12" t="str">
        <f>IF(A3411="","",IF(ISERROR(VLOOKUP(A3411,'entry data'!B:I,8,0)),"",VLOOKUP(A3411,'entry data'!B:I,7,0)))</f>
        <v/>
      </c>
      <c r="H3411" s="13" t="str">
        <f>IF(A3411="","",IF(B3411=1,VLOOKUP(A3411,'entry data'!B:D,3,0),I3410))</f>
        <v/>
      </c>
      <c r="I3411" s="14" t="str">
        <f>IF(A3411="","",IF(E3411="weekly",7,IF(E3411="fortnightly",14,IF(E3411="monthly",DATE(IF(MONTH(H3411)=12,YEAR(H3411)+1,YEAR(H3411)),VLOOKUP(MONTH(H3411),index!$D$2:$G$13,2,0),DAY(H3411)),
IF(E3411="quarterly",DATE(IF(MONTH(H3411)&gt;=10,YEAR(H3411)+1,YEAR(H3411)),VLOOKUP(MONTH(H3411),index!$D$2:$G$13,3,0),DAY(H3411)),
IF(E3411="halfyearly",DATE(IF(MONTH(H3411)&gt;=7,YEAR(H3411)+1,YEAR(H3411)),VLOOKUP(MONTH(H3411),index!$D$2:$G$13,4,0),DAY(H3411)),
DATE(YEAR(H3411)+1,MONTH(H3411),DAY(H3411)))))-H3411))+H3411)</f>
        <v/>
      </c>
      <c r="J3411" s="9" t="str">
        <f t="shared" si="334"/>
        <v/>
      </c>
      <c r="K3411" s="11" t="str">
        <f t="shared" si="335"/>
        <v/>
      </c>
      <c r="L3411" s="11" t="str">
        <f t="shared" si="336"/>
        <v/>
      </c>
      <c r="M3411" s="11" t="str">
        <f>IF(A3411="","",VLOOKUP(E3411,index!$A$1:$B$6,2,0)*K3411*G3411)</f>
        <v/>
      </c>
      <c r="N3411" s="11" t="str">
        <f>IF(A3411="","",-PMT(G3411*VLOOKUP(E3411,index!$A$1:$B$6,2,0),C3411,F3411,0,0))</f>
        <v/>
      </c>
      <c r="O3411" s="11" t="str">
        <f t="shared" si="337"/>
        <v/>
      </c>
      <c r="P3411" s="11" t="str">
        <f t="shared" si="338"/>
        <v/>
      </c>
    </row>
    <row r="3412" spans="1:16" x14ac:dyDescent="0.25">
      <c r="A3412" s="9" t="str">
        <f>IF(A3411="","",IF(B3411&lt;C3411,A3411,IF(A3411=MAX('entry data'!$B$8:$B$507),"",A3411+1)))</f>
        <v/>
      </c>
      <c r="B3412" s="9" t="str">
        <f t="shared" si="333"/>
        <v/>
      </c>
      <c r="C3412" s="9" t="str">
        <f>IF(ISERROR(VLOOKUP(A3412,'entry data'!B:G,6,0)),"",VLOOKUP(A3412,'entry data'!B:G,6,0))</f>
        <v/>
      </c>
      <c r="D3412" s="9" t="str">
        <f>IF(ISERROR(VLOOKUP(A3412,'entry data'!B:C,2,0)),"",VLOOKUP(A3412,'entry data'!B:C,2,0))</f>
        <v/>
      </c>
      <c r="E3412" s="9" t="str">
        <f>IF(ISERROR(VLOOKUP(A3412,'entry data'!B:E,4,0)),"",VLOOKUP(A3412,'entry data'!B:E,4,0))</f>
        <v/>
      </c>
      <c r="F3412" s="11" t="str">
        <f>IF(A3412="","",IF(ISERROR(VLOOKUP(A3412,'entry data'!B:F,5,0)),"",VLOOKUP(A3412,'entry data'!B:F,5,0)))</f>
        <v/>
      </c>
      <c r="G3412" s="12" t="str">
        <f>IF(A3412="","",IF(ISERROR(VLOOKUP(A3412,'entry data'!B:I,8,0)),"",VLOOKUP(A3412,'entry data'!B:I,7,0)))</f>
        <v/>
      </c>
      <c r="H3412" s="13" t="str">
        <f>IF(A3412="","",IF(B3412=1,VLOOKUP(A3412,'entry data'!B:D,3,0),I3411))</f>
        <v/>
      </c>
      <c r="I3412" s="14" t="str">
        <f>IF(A3412="","",IF(E3412="weekly",7,IF(E3412="fortnightly",14,IF(E3412="monthly",DATE(IF(MONTH(H3412)=12,YEAR(H3412)+1,YEAR(H3412)),VLOOKUP(MONTH(H3412),index!$D$2:$G$13,2,0),DAY(H3412)),
IF(E3412="quarterly",DATE(IF(MONTH(H3412)&gt;=10,YEAR(H3412)+1,YEAR(H3412)),VLOOKUP(MONTH(H3412),index!$D$2:$G$13,3,0),DAY(H3412)),
IF(E3412="halfyearly",DATE(IF(MONTH(H3412)&gt;=7,YEAR(H3412)+1,YEAR(H3412)),VLOOKUP(MONTH(H3412),index!$D$2:$G$13,4,0),DAY(H3412)),
DATE(YEAR(H3412)+1,MONTH(H3412),DAY(H3412)))))-H3412))+H3412)</f>
        <v/>
      </c>
      <c r="J3412" s="9" t="str">
        <f t="shared" si="334"/>
        <v/>
      </c>
      <c r="K3412" s="11" t="str">
        <f t="shared" si="335"/>
        <v/>
      </c>
      <c r="L3412" s="11" t="str">
        <f t="shared" si="336"/>
        <v/>
      </c>
      <c r="M3412" s="11" t="str">
        <f>IF(A3412="","",VLOOKUP(E3412,index!$A$1:$B$6,2,0)*K3412*G3412)</f>
        <v/>
      </c>
      <c r="N3412" s="11" t="str">
        <f>IF(A3412="","",-PMT(G3412*VLOOKUP(E3412,index!$A$1:$B$6,2,0),C3412,F3412,0,0))</f>
        <v/>
      </c>
      <c r="O3412" s="11" t="str">
        <f t="shared" si="337"/>
        <v/>
      </c>
      <c r="P3412" s="11" t="str">
        <f t="shared" si="338"/>
        <v/>
      </c>
    </row>
    <row r="3413" spans="1:16" x14ac:dyDescent="0.25">
      <c r="A3413" s="9" t="str">
        <f>IF(A3412="","",IF(B3412&lt;C3412,A3412,IF(A3412=MAX('entry data'!$B$8:$B$507),"",A3412+1)))</f>
        <v/>
      </c>
      <c r="B3413" s="9" t="str">
        <f t="shared" si="333"/>
        <v/>
      </c>
      <c r="C3413" s="9" t="str">
        <f>IF(ISERROR(VLOOKUP(A3413,'entry data'!B:G,6,0)),"",VLOOKUP(A3413,'entry data'!B:G,6,0))</f>
        <v/>
      </c>
      <c r="D3413" s="9" t="str">
        <f>IF(ISERROR(VLOOKUP(A3413,'entry data'!B:C,2,0)),"",VLOOKUP(A3413,'entry data'!B:C,2,0))</f>
        <v/>
      </c>
      <c r="E3413" s="9" t="str">
        <f>IF(ISERROR(VLOOKUP(A3413,'entry data'!B:E,4,0)),"",VLOOKUP(A3413,'entry data'!B:E,4,0))</f>
        <v/>
      </c>
      <c r="F3413" s="11" t="str">
        <f>IF(A3413="","",IF(ISERROR(VLOOKUP(A3413,'entry data'!B:F,5,0)),"",VLOOKUP(A3413,'entry data'!B:F,5,0)))</f>
        <v/>
      </c>
      <c r="G3413" s="12" t="str">
        <f>IF(A3413="","",IF(ISERROR(VLOOKUP(A3413,'entry data'!B:I,8,0)),"",VLOOKUP(A3413,'entry data'!B:I,7,0)))</f>
        <v/>
      </c>
      <c r="H3413" s="13" t="str">
        <f>IF(A3413="","",IF(B3413=1,VLOOKUP(A3413,'entry data'!B:D,3,0),I3412))</f>
        <v/>
      </c>
      <c r="I3413" s="14" t="str">
        <f>IF(A3413="","",IF(E3413="weekly",7,IF(E3413="fortnightly",14,IF(E3413="monthly",DATE(IF(MONTH(H3413)=12,YEAR(H3413)+1,YEAR(H3413)),VLOOKUP(MONTH(H3413),index!$D$2:$G$13,2,0),DAY(H3413)),
IF(E3413="quarterly",DATE(IF(MONTH(H3413)&gt;=10,YEAR(H3413)+1,YEAR(H3413)),VLOOKUP(MONTH(H3413),index!$D$2:$G$13,3,0),DAY(H3413)),
IF(E3413="halfyearly",DATE(IF(MONTH(H3413)&gt;=7,YEAR(H3413)+1,YEAR(H3413)),VLOOKUP(MONTH(H3413),index!$D$2:$G$13,4,0),DAY(H3413)),
DATE(YEAR(H3413)+1,MONTH(H3413),DAY(H3413)))))-H3413))+H3413)</f>
        <v/>
      </c>
      <c r="J3413" s="9" t="str">
        <f t="shared" si="334"/>
        <v/>
      </c>
      <c r="K3413" s="11" t="str">
        <f t="shared" si="335"/>
        <v/>
      </c>
      <c r="L3413" s="11" t="str">
        <f t="shared" si="336"/>
        <v/>
      </c>
      <c r="M3413" s="11" t="str">
        <f>IF(A3413="","",VLOOKUP(E3413,index!$A$1:$B$6,2,0)*K3413*G3413)</f>
        <v/>
      </c>
      <c r="N3413" s="11" t="str">
        <f>IF(A3413="","",-PMT(G3413*VLOOKUP(E3413,index!$A$1:$B$6,2,0),C3413,F3413,0,0))</f>
        <v/>
      </c>
      <c r="O3413" s="11" t="str">
        <f t="shared" si="337"/>
        <v/>
      </c>
      <c r="P3413" s="11" t="str">
        <f t="shared" si="338"/>
        <v/>
      </c>
    </row>
    <row r="3414" spans="1:16" x14ac:dyDescent="0.25">
      <c r="A3414" s="9" t="str">
        <f>IF(A3413="","",IF(B3413&lt;C3413,A3413,IF(A3413=MAX('entry data'!$B$8:$B$507),"",A3413+1)))</f>
        <v/>
      </c>
      <c r="B3414" s="9" t="str">
        <f t="shared" si="333"/>
        <v/>
      </c>
      <c r="C3414" s="9" t="str">
        <f>IF(ISERROR(VLOOKUP(A3414,'entry data'!B:G,6,0)),"",VLOOKUP(A3414,'entry data'!B:G,6,0))</f>
        <v/>
      </c>
      <c r="D3414" s="9" t="str">
        <f>IF(ISERROR(VLOOKUP(A3414,'entry data'!B:C,2,0)),"",VLOOKUP(A3414,'entry data'!B:C,2,0))</f>
        <v/>
      </c>
      <c r="E3414" s="9" t="str">
        <f>IF(ISERROR(VLOOKUP(A3414,'entry data'!B:E,4,0)),"",VLOOKUP(A3414,'entry data'!B:E,4,0))</f>
        <v/>
      </c>
      <c r="F3414" s="11" t="str">
        <f>IF(A3414="","",IF(ISERROR(VLOOKUP(A3414,'entry data'!B:F,5,0)),"",VLOOKUP(A3414,'entry data'!B:F,5,0)))</f>
        <v/>
      </c>
      <c r="G3414" s="12" t="str">
        <f>IF(A3414="","",IF(ISERROR(VLOOKUP(A3414,'entry data'!B:I,8,0)),"",VLOOKUP(A3414,'entry data'!B:I,7,0)))</f>
        <v/>
      </c>
      <c r="H3414" s="13" t="str">
        <f>IF(A3414="","",IF(B3414=1,VLOOKUP(A3414,'entry data'!B:D,3,0),I3413))</f>
        <v/>
      </c>
      <c r="I3414" s="14" t="str">
        <f>IF(A3414="","",IF(E3414="weekly",7,IF(E3414="fortnightly",14,IF(E3414="monthly",DATE(IF(MONTH(H3414)=12,YEAR(H3414)+1,YEAR(H3414)),VLOOKUP(MONTH(H3414),index!$D$2:$G$13,2,0),DAY(H3414)),
IF(E3414="quarterly",DATE(IF(MONTH(H3414)&gt;=10,YEAR(H3414)+1,YEAR(H3414)),VLOOKUP(MONTH(H3414),index!$D$2:$G$13,3,0),DAY(H3414)),
IF(E3414="halfyearly",DATE(IF(MONTH(H3414)&gt;=7,YEAR(H3414)+1,YEAR(H3414)),VLOOKUP(MONTH(H3414),index!$D$2:$G$13,4,0),DAY(H3414)),
DATE(YEAR(H3414)+1,MONTH(H3414),DAY(H3414)))))-H3414))+H3414)</f>
        <v/>
      </c>
      <c r="J3414" s="9" t="str">
        <f t="shared" si="334"/>
        <v/>
      </c>
      <c r="K3414" s="11" t="str">
        <f t="shared" si="335"/>
        <v/>
      </c>
      <c r="L3414" s="11" t="str">
        <f t="shared" si="336"/>
        <v/>
      </c>
      <c r="M3414" s="11" t="str">
        <f>IF(A3414="","",VLOOKUP(E3414,index!$A$1:$B$6,2,0)*K3414*G3414)</f>
        <v/>
      </c>
      <c r="N3414" s="11" t="str">
        <f>IF(A3414="","",-PMT(G3414*VLOOKUP(E3414,index!$A$1:$B$6,2,0),C3414,F3414,0,0))</f>
        <v/>
      </c>
      <c r="O3414" s="11" t="str">
        <f t="shared" si="337"/>
        <v/>
      </c>
      <c r="P3414" s="11" t="str">
        <f t="shared" si="338"/>
        <v/>
      </c>
    </row>
    <row r="3415" spans="1:16" x14ac:dyDescent="0.25">
      <c r="A3415" s="9" t="str">
        <f>IF(A3414="","",IF(B3414&lt;C3414,A3414,IF(A3414=MAX('entry data'!$B$8:$B$507),"",A3414+1)))</f>
        <v/>
      </c>
      <c r="B3415" s="9" t="str">
        <f t="shared" ref="B3415:B3478" si="339">IF(A3415="","",IF(B3414=C3414,1,B3414+1))</f>
        <v/>
      </c>
      <c r="C3415" s="9" t="str">
        <f>IF(ISERROR(VLOOKUP(A3415,'entry data'!B:G,6,0)),"",VLOOKUP(A3415,'entry data'!B:G,6,0))</f>
        <v/>
      </c>
      <c r="D3415" s="9" t="str">
        <f>IF(ISERROR(VLOOKUP(A3415,'entry data'!B:C,2,0)),"",VLOOKUP(A3415,'entry data'!B:C,2,0))</f>
        <v/>
      </c>
      <c r="E3415" s="9" t="str">
        <f>IF(ISERROR(VLOOKUP(A3415,'entry data'!B:E,4,0)),"",VLOOKUP(A3415,'entry data'!B:E,4,0))</f>
        <v/>
      </c>
      <c r="F3415" s="11" t="str">
        <f>IF(A3415="","",IF(ISERROR(VLOOKUP(A3415,'entry data'!B:F,5,0)),"",VLOOKUP(A3415,'entry data'!B:F,5,0)))</f>
        <v/>
      </c>
      <c r="G3415" s="12" t="str">
        <f>IF(A3415="","",IF(ISERROR(VLOOKUP(A3415,'entry data'!B:I,8,0)),"",VLOOKUP(A3415,'entry data'!B:I,7,0)))</f>
        <v/>
      </c>
      <c r="H3415" s="13" t="str">
        <f>IF(A3415="","",IF(B3415=1,VLOOKUP(A3415,'entry data'!B:D,3,0),I3414))</f>
        <v/>
      </c>
      <c r="I3415" s="14" t="str">
        <f>IF(A3415="","",IF(E3415="weekly",7,IF(E3415="fortnightly",14,IF(E3415="monthly",DATE(IF(MONTH(H3415)=12,YEAR(H3415)+1,YEAR(H3415)),VLOOKUP(MONTH(H3415),index!$D$2:$G$13,2,0),DAY(H3415)),
IF(E3415="quarterly",DATE(IF(MONTH(H3415)&gt;=10,YEAR(H3415)+1,YEAR(H3415)),VLOOKUP(MONTH(H3415),index!$D$2:$G$13,3,0),DAY(H3415)),
IF(E3415="halfyearly",DATE(IF(MONTH(H3415)&gt;=7,YEAR(H3415)+1,YEAR(H3415)),VLOOKUP(MONTH(H3415),index!$D$2:$G$13,4,0),DAY(H3415)),
DATE(YEAR(H3415)+1,MONTH(H3415),DAY(H3415)))))-H3415))+H3415)</f>
        <v/>
      </c>
      <c r="J3415" s="9" t="str">
        <f t="shared" ref="J3415:J3478" si="340">IF(A3415="","",IF(MONTH(I3415)&lt;10,YEAR(I3415)&amp;"-0"&amp;MONTH(I3415),YEAR(I3415)&amp;"-"&amp;MONTH(I3415)))</f>
        <v/>
      </c>
      <c r="K3415" s="11" t="str">
        <f t="shared" ref="K3415:K3478" si="341">IF(A3415="","",IF(B3415=1,F3415,O3414))</f>
        <v/>
      </c>
      <c r="L3415" s="11" t="str">
        <f t="shared" ref="L3415:L3478" si="342">IF(A3415="","",N3415-M3415)</f>
        <v/>
      </c>
      <c r="M3415" s="11" t="str">
        <f>IF(A3415="","",VLOOKUP(E3415,index!$A$1:$B$6,2,0)*K3415*G3415)</f>
        <v/>
      </c>
      <c r="N3415" s="11" t="str">
        <f>IF(A3415="","",-PMT(G3415*VLOOKUP(E3415,index!$A$1:$B$6,2,0),C3415,F3415,0,0))</f>
        <v/>
      </c>
      <c r="O3415" s="11" t="str">
        <f t="shared" ref="O3415:O3478" si="343">IF(A3415="","",K3415-L3415)</f>
        <v/>
      </c>
      <c r="P3415" s="11" t="str">
        <f t="shared" si="338"/>
        <v/>
      </c>
    </row>
    <row r="3416" spans="1:16" x14ac:dyDescent="0.25">
      <c r="A3416" s="9" t="str">
        <f>IF(A3415="","",IF(B3415&lt;C3415,A3415,IF(A3415=MAX('entry data'!$B$8:$B$507),"",A3415+1)))</f>
        <v/>
      </c>
      <c r="B3416" s="9" t="str">
        <f t="shared" si="339"/>
        <v/>
      </c>
      <c r="C3416" s="9" t="str">
        <f>IF(ISERROR(VLOOKUP(A3416,'entry data'!B:G,6,0)),"",VLOOKUP(A3416,'entry data'!B:G,6,0))</f>
        <v/>
      </c>
      <c r="D3416" s="9" t="str">
        <f>IF(ISERROR(VLOOKUP(A3416,'entry data'!B:C,2,0)),"",VLOOKUP(A3416,'entry data'!B:C,2,0))</f>
        <v/>
      </c>
      <c r="E3416" s="9" t="str">
        <f>IF(ISERROR(VLOOKUP(A3416,'entry data'!B:E,4,0)),"",VLOOKUP(A3416,'entry data'!B:E,4,0))</f>
        <v/>
      </c>
      <c r="F3416" s="11" t="str">
        <f>IF(A3416="","",IF(ISERROR(VLOOKUP(A3416,'entry data'!B:F,5,0)),"",VLOOKUP(A3416,'entry data'!B:F,5,0)))</f>
        <v/>
      </c>
      <c r="G3416" s="12" t="str">
        <f>IF(A3416="","",IF(ISERROR(VLOOKUP(A3416,'entry data'!B:I,8,0)),"",VLOOKUP(A3416,'entry data'!B:I,7,0)))</f>
        <v/>
      </c>
      <c r="H3416" s="13" t="str">
        <f>IF(A3416="","",IF(B3416=1,VLOOKUP(A3416,'entry data'!B:D,3,0),I3415))</f>
        <v/>
      </c>
      <c r="I3416" s="14" t="str">
        <f>IF(A3416="","",IF(E3416="weekly",7,IF(E3416="fortnightly",14,IF(E3416="monthly",DATE(IF(MONTH(H3416)=12,YEAR(H3416)+1,YEAR(H3416)),VLOOKUP(MONTH(H3416),index!$D$2:$G$13,2,0),DAY(H3416)),
IF(E3416="quarterly",DATE(IF(MONTH(H3416)&gt;=10,YEAR(H3416)+1,YEAR(H3416)),VLOOKUP(MONTH(H3416),index!$D$2:$G$13,3,0),DAY(H3416)),
IF(E3416="halfyearly",DATE(IF(MONTH(H3416)&gt;=7,YEAR(H3416)+1,YEAR(H3416)),VLOOKUP(MONTH(H3416),index!$D$2:$G$13,4,0),DAY(H3416)),
DATE(YEAR(H3416)+1,MONTH(H3416),DAY(H3416)))))-H3416))+H3416)</f>
        <v/>
      </c>
      <c r="J3416" s="9" t="str">
        <f t="shared" si="340"/>
        <v/>
      </c>
      <c r="K3416" s="11" t="str">
        <f t="shared" si="341"/>
        <v/>
      </c>
      <c r="L3416" s="11" t="str">
        <f t="shared" si="342"/>
        <v/>
      </c>
      <c r="M3416" s="11" t="str">
        <f>IF(A3416="","",VLOOKUP(E3416,index!$A$1:$B$6,2,0)*K3416*G3416)</f>
        <v/>
      </c>
      <c r="N3416" s="11" t="str">
        <f>IF(A3416="","",-PMT(G3416*VLOOKUP(E3416,index!$A$1:$B$6,2,0),C3416,F3416,0,0))</f>
        <v/>
      </c>
      <c r="O3416" s="11" t="str">
        <f t="shared" si="343"/>
        <v/>
      </c>
      <c r="P3416" s="11" t="str">
        <f t="shared" si="338"/>
        <v/>
      </c>
    </row>
    <row r="3417" spans="1:16" x14ac:dyDescent="0.25">
      <c r="A3417" s="9" t="str">
        <f>IF(A3416="","",IF(B3416&lt;C3416,A3416,IF(A3416=MAX('entry data'!$B$8:$B$507),"",A3416+1)))</f>
        <v/>
      </c>
      <c r="B3417" s="9" t="str">
        <f t="shared" si="339"/>
        <v/>
      </c>
      <c r="C3417" s="9" t="str">
        <f>IF(ISERROR(VLOOKUP(A3417,'entry data'!B:G,6,0)),"",VLOOKUP(A3417,'entry data'!B:G,6,0))</f>
        <v/>
      </c>
      <c r="D3417" s="9" t="str">
        <f>IF(ISERROR(VLOOKUP(A3417,'entry data'!B:C,2,0)),"",VLOOKUP(A3417,'entry data'!B:C,2,0))</f>
        <v/>
      </c>
      <c r="E3417" s="9" t="str">
        <f>IF(ISERROR(VLOOKUP(A3417,'entry data'!B:E,4,0)),"",VLOOKUP(A3417,'entry data'!B:E,4,0))</f>
        <v/>
      </c>
      <c r="F3417" s="11" t="str">
        <f>IF(A3417="","",IF(ISERROR(VLOOKUP(A3417,'entry data'!B:F,5,0)),"",VLOOKUP(A3417,'entry data'!B:F,5,0)))</f>
        <v/>
      </c>
      <c r="G3417" s="12" t="str">
        <f>IF(A3417="","",IF(ISERROR(VLOOKUP(A3417,'entry data'!B:I,8,0)),"",VLOOKUP(A3417,'entry data'!B:I,7,0)))</f>
        <v/>
      </c>
      <c r="H3417" s="13" t="str">
        <f>IF(A3417="","",IF(B3417=1,VLOOKUP(A3417,'entry data'!B:D,3,0),I3416))</f>
        <v/>
      </c>
      <c r="I3417" s="14" t="str">
        <f>IF(A3417="","",IF(E3417="weekly",7,IF(E3417="fortnightly",14,IF(E3417="monthly",DATE(IF(MONTH(H3417)=12,YEAR(H3417)+1,YEAR(H3417)),VLOOKUP(MONTH(H3417),index!$D$2:$G$13,2,0),DAY(H3417)),
IF(E3417="quarterly",DATE(IF(MONTH(H3417)&gt;=10,YEAR(H3417)+1,YEAR(H3417)),VLOOKUP(MONTH(H3417),index!$D$2:$G$13,3,0),DAY(H3417)),
IF(E3417="halfyearly",DATE(IF(MONTH(H3417)&gt;=7,YEAR(H3417)+1,YEAR(H3417)),VLOOKUP(MONTH(H3417),index!$D$2:$G$13,4,0),DAY(H3417)),
DATE(YEAR(H3417)+1,MONTH(H3417),DAY(H3417)))))-H3417))+H3417)</f>
        <v/>
      </c>
      <c r="J3417" s="9" t="str">
        <f t="shared" si="340"/>
        <v/>
      </c>
      <c r="K3417" s="11" t="str">
        <f t="shared" si="341"/>
        <v/>
      </c>
      <c r="L3417" s="11" t="str">
        <f t="shared" si="342"/>
        <v/>
      </c>
      <c r="M3417" s="11" t="str">
        <f>IF(A3417="","",VLOOKUP(E3417,index!$A$1:$B$6,2,0)*K3417*G3417)</f>
        <v/>
      </c>
      <c r="N3417" s="11" t="str">
        <f>IF(A3417="","",-PMT(G3417*VLOOKUP(E3417,index!$A$1:$B$6,2,0),C3417,F3417,0,0))</f>
        <v/>
      </c>
      <c r="O3417" s="11" t="str">
        <f t="shared" si="343"/>
        <v/>
      </c>
      <c r="P3417" s="11" t="str">
        <f t="shared" si="338"/>
        <v/>
      </c>
    </row>
    <row r="3418" spans="1:16" x14ac:dyDescent="0.25">
      <c r="A3418" s="9" t="str">
        <f>IF(A3417="","",IF(B3417&lt;C3417,A3417,IF(A3417=MAX('entry data'!$B$8:$B$507),"",A3417+1)))</f>
        <v/>
      </c>
      <c r="B3418" s="9" t="str">
        <f t="shared" si="339"/>
        <v/>
      </c>
      <c r="C3418" s="9" t="str">
        <f>IF(ISERROR(VLOOKUP(A3418,'entry data'!B:G,6,0)),"",VLOOKUP(A3418,'entry data'!B:G,6,0))</f>
        <v/>
      </c>
      <c r="D3418" s="9" t="str">
        <f>IF(ISERROR(VLOOKUP(A3418,'entry data'!B:C,2,0)),"",VLOOKUP(A3418,'entry data'!B:C,2,0))</f>
        <v/>
      </c>
      <c r="E3418" s="9" t="str">
        <f>IF(ISERROR(VLOOKUP(A3418,'entry data'!B:E,4,0)),"",VLOOKUP(A3418,'entry data'!B:E,4,0))</f>
        <v/>
      </c>
      <c r="F3418" s="11" t="str">
        <f>IF(A3418="","",IF(ISERROR(VLOOKUP(A3418,'entry data'!B:F,5,0)),"",VLOOKUP(A3418,'entry data'!B:F,5,0)))</f>
        <v/>
      </c>
      <c r="G3418" s="12" t="str">
        <f>IF(A3418="","",IF(ISERROR(VLOOKUP(A3418,'entry data'!B:I,8,0)),"",VLOOKUP(A3418,'entry data'!B:I,7,0)))</f>
        <v/>
      </c>
      <c r="H3418" s="13" t="str">
        <f>IF(A3418="","",IF(B3418=1,VLOOKUP(A3418,'entry data'!B:D,3,0),I3417))</f>
        <v/>
      </c>
      <c r="I3418" s="14" t="str">
        <f>IF(A3418="","",IF(E3418="weekly",7,IF(E3418="fortnightly",14,IF(E3418="monthly",DATE(IF(MONTH(H3418)=12,YEAR(H3418)+1,YEAR(H3418)),VLOOKUP(MONTH(H3418),index!$D$2:$G$13,2,0),DAY(H3418)),
IF(E3418="quarterly",DATE(IF(MONTH(H3418)&gt;=10,YEAR(H3418)+1,YEAR(H3418)),VLOOKUP(MONTH(H3418),index!$D$2:$G$13,3,0),DAY(H3418)),
IF(E3418="halfyearly",DATE(IF(MONTH(H3418)&gt;=7,YEAR(H3418)+1,YEAR(H3418)),VLOOKUP(MONTH(H3418),index!$D$2:$G$13,4,0),DAY(H3418)),
DATE(YEAR(H3418)+1,MONTH(H3418),DAY(H3418)))))-H3418))+H3418)</f>
        <v/>
      </c>
      <c r="J3418" s="9" t="str">
        <f t="shared" si="340"/>
        <v/>
      </c>
      <c r="K3418" s="11" t="str">
        <f t="shared" si="341"/>
        <v/>
      </c>
      <c r="L3418" s="11" t="str">
        <f t="shared" si="342"/>
        <v/>
      </c>
      <c r="M3418" s="11" t="str">
        <f>IF(A3418="","",VLOOKUP(E3418,index!$A$1:$B$6,2,0)*K3418*G3418)</f>
        <v/>
      </c>
      <c r="N3418" s="11" t="str">
        <f>IF(A3418="","",-PMT(G3418*VLOOKUP(E3418,index!$A$1:$B$6,2,0),C3418,F3418,0,0))</f>
        <v/>
      </c>
      <c r="O3418" s="11" t="str">
        <f t="shared" si="343"/>
        <v/>
      </c>
      <c r="P3418" s="11" t="str">
        <f t="shared" si="338"/>
        <v/>
      </c>
    </row>
    <row r="3419" spans="1:16" x14ac:dyDescent="0.25">
      <c r="A3419" s="9" t="str">
        <f>IF(A3418="","",IF(B3418&lt;C3418,A3418,IF(A3418=MAX('entry data'!$B$8:$B$507),"",A3418+1)))</f>
        <v/>
      </c>
      <c r="B3419" s="9" t="str">
        <f t="shared" si="339"/>
        <v/>
      </c>
      <c r="C3419" s="9" t="str">
        <f>IF(ISERROR(VLOOKUP(A3419,'entry data'!B:G,6,0)),"",VLOOKUP(A3419,'entry data'!B:G,6,0))</f>
        <v/>
      </c>
      <c r="D3419" s="9" t="str">
        <f>IF(ISERROR(VLOOKUP(A3419,'entry data'!B:C,2,0)),"",VLOOKUP(A3419,'entry data'!B:C,2,0))</f>
        <v/>
      </c>
      <c r="E3419" s="9" t="str">
        <f>IF(ISERROR(VLOOKUP(A3419,'entry data'!B:E,4,0)),"",VLOOKUP(A3419,'entry data'!B:E,4,0))</f>
        <v/>
      </c>
      <c r="F3419" s="11" t="str">
        <f>IF(A3419="","",IF(ISERROR(VLOOKUP(A3419,'entry data'!B:F,5,0)),"",VLOOKUP(A3419,'entry data'!B:F,5,0)))</f>
        <v/>
      </c>
      <c r="G3419" s="12" t="str">
        <f>IF(A3419="","",IF(ISERROR(VLOOKUP(A3419,'entry data'!B:I,8,0)),"",VLOOKUP(A3419,'entry data'!B:I,7,0)))</f>
        <v/>
      </c>
      <c r="H3419" s="13" t="str">
        <f>IF(A3419="","",IF(B3419=1,VLOOKUP(A3419,'entry data'!B:D,3,0),I3418))</f>
        <v/>
      </c>
      <c r="I3419" s="14" t="str">
        <f>IF(A3419="","",IF(E3419="weekly",7,IF(E3419="fortnightly",14,IF(E3419="monthly",DATE(IF(MONTH(H3419)=12,YEAR(H3419)+1,YEAR(H3419)),VLOOKUP(MONTH(H3419),index!$D$2:$G$13,2,0),DAY(H3419)),
IF(E3419="quarterly",DATE(IF(MONTH(H3419)&gt;=10,YEAR(H3419)+1,YEAR(H3419)),VLOOKUP(MONTH(H3419),index!$D$2:$G$13,3,0),DAY(H3419)),
IF(E3419="halfyearly",DATE(IF(MONTH(H3419)&gt;=7,YEAR(H3419)+1,YEAR(H3419)),VLOOKUP(MONTH(H3419),index!$D$2:$G$13,4,0),DAY(H3419)),
DATE(YEAR(H3419)+1,MONTH(H3419),DAY(H3419)))))-H3419))+H3419)</f>
        <v/>
      </c>
      <c r="J3419" s="9" t="str">
        <f t="shared" si="340"/>
        <v/>
      </c>
      <c r="K3419" s="11" t="str">
        <f t="shared" si="341"/>
        <v/>
      </c>
      <c r="L3419" s="11" t="str">
        <f t="shared" si="342"/>
        <v/>
      </c>
      <c r="M3419" s="11" t="str">
        <f>IF(A3419="","",VLOOKUP(E3419,index!$A$1:$B$6,2,0)*K3419*G3419)</f>
        <v/>
      </c>
      <c r="N3419" s="11" t="str">
        <f>IF(A3419="","",-PMT(G3419*VLOOKUP(E3419,index!$A$1:$B$6,2,0),C3419,F3419,0,0))</f>
        <v/>
      </c>
      <c r="O3419" s="11" t="str">
        <f t="shared" si="343"/>
        <v/>
      </c>
      <c r="P3419" s="11" t="str">
        <f t="shared" si="338"/>
        <v/>
      </c>
    </row>
    <row r="3420" spans="1:16" x14ac:dyDescent="0.25">
      <c r="A3420" s="9" t="str">
        <f>IF(A3419="","",IF(B3419&lt;C3419,A3419,IF(A3419=MAX('entry data'!$B$8:$B$507),"",A3419+1)))</f>
        <v/>
      </c>
      <c r="B3420" s="9" t="str">
        <f t="shared" si="339"/>
        <v/>
      </c>
      <c r="C3420" s="9" t="str">
        <f>IF(ISERROR(VLOOKUP(A3420,'entry data'!B:G,6,0)),"",VLOOKUP(A3420,'entry data'!B:G,6,0))</f>
        <v/>
      </c>
      <c r="D3420" s="9" t="str">
        <f>IF(ISERROR(VLOOKUP(A3420,'entry data'!B:C,2,0)),"",VLOOKUP(A3420,'entry data'!B:C,2,0))</f>
        <v/>
      </c>
      <c r="E3420" s="9" t="str">
        <f>IF(ISERROR(VLOOKUP(A3420,'entry data'!B:E,4,0)),"",VLOOKUP(A3420,'entry data'!B:E,4,0))</f>
        <v/>
      </c>
      <c r="F3420" s="11" t="str">
        <f>IF(A3420="","",IF(ISERROR(VLOOKUP(A3420,'entry data'!B:F,5,0)),"",VLOOKUP(A3420,'entry data'!B:F,5,0)))</f>
        <v/>
      </c>
      <c r="G3420" s="12" t="str">
        <f>IF(A3420="","",IF(ISERROR(VLOOKUP(A3420,'entry data'!B:I,8,0)),"",VLOOKUP(A3420,'entry data'!B:I,7,0)))</f>
        <v/>
      </c>
      <c r="H3420" s="13" t="str">
        <f>IF(A3420="","",IF(B3420=1,VLOOKUP(A3420,'entry data'!B:D,3,0),I3419))</f>
        <v/>
      </c>
      <c r="I3420" s="14" t="str">
        <f>IF(A3420="","",IF(E3420="weekly",7,IF(E3420="fortnightly",14,IF(E3420="monthly",DATE(IF(MONTH(H3420)=12,YEAR(H3420)+1,YEAR(H3420)),VLOOKUP(MONTH(H3420),index!$D$2:$G$13,2,0),DAY(H3420)),
IF(E3420="quarterly",DATE(IF(MONTH(H3420)&gt;=10,YEAR(H3420)+1,YEAR(H3420)),VLOOKUP(MONTH(H3420),index!$D$2:$G$13,3,0),DAY(H3420)),
IF(E3420="halfyearly",DATE(IF(MONTH(H3420)&gt;=7,YEAR(H3420)+1,YEAR(H3420)),VLOOKUP(MONTH(H3420),index!$D$2:$G$13,4,0),DAY(H3420)),
DATE(YEAR(H3420)+1,MONTH(H3420),DAY(H3420)))))-H3420))+H3420)</f>
        <v/>
      </c>
      <c r="J3420" s="9" t="str">
        <f t="shared" si="340"/>
        <v/>
      </c>
      <c r="K3420" s="11" t="str">
        <f t="shared" si="341"/>
        <v/>
      </c>
      <c r="L3420" s="11" t="str">
        <f t="shared" si="342"/>
        <v/>
      </c>
      <c r="M3420" s="11" t="str">
        <f>IF(A3420="","",VLOOKUP(E3420,index!$A$1:$B$6,2,0)*K3420*G3420)</f>
        <v/>
      </c>
      <c r="N3420" s="11" t="str">
        <f>IF(A3420="","",-PMT(G3420*VLOOKUP(E3420,index!$A$1:$B$6,2,0),C3420,F3420,0,0))</f>
        <v/>
      </c>
      <c r="O3420" s="11" t="str">
        <f t="shared" si="343"/>
        <v/>
      </c>
      <c r="P3420" s="11" t="str">
        <f t="shared" si="338"/>
        <v/>
      </c>
    </row>
    <row r="3421" spans="1:16" x14ac:dyDescent="0.25">
      <c r="A3421" s="9" t="str">
        <f>IF(A3420="","",IF(B3420&lt;C3420,A3420,IF(A3420=MAX('entry data'!$B$8:$B$507),"",A3420+1)))</f>
        <v/>
      </c>
      <c r="B3421" s="9" t="str">
        <f t="shared" si="339"/>
        <v/>
      </c>
      <c r="C3421" s="9" t="str">
        <f>IF(ISERROR(VLOOKUP(A3421,'entry data'!B:G,6,0)),"",VLOOKUP(A3421,'entry data'!B:G,6,0))</f>
        <v/>
      </c>
      <c r="D3421" s="9" t="str">
        <f>IF(ISERROR(VLOOKUP(A3421,'entry data'!B:C,2,0)),"",VLOOKUP(A3421,'entry data'!B:C,2,0))</f>
        <v/>
      </c>
      <c r="E3421" s="9" t="str">
        <f>IF(ISERROR(VLOOKUP(A3421,'entry data'!B:E,4,0)),"",VLOOKUP(A3421,'entry data'!B:E,4,0))</f>
        <v/>
      </c>
      <c r="F3421" s="11" t="str">
        <f>IF(A3421="","",IF(ISERROR(VLOOKUP(A3421,'entry data'!B:F,5,0)),"",VLOOKUP(A3421,'entry data'!B:F,5,0)))</f>
        <v/>
      </c>
      <c r="G3421" s="12" t="str">
        <f>IF(A3421="","",IF(ISERROR(VLOOKUP(A3421,'entry data'!B:I,8,0)),"",VLOOKUP(A3421,'entry data'!B:I,7,0)))</f>
        <v/>
      </c>
      <c r="H3421" s="13" t="str">
        <f>IF(A3421="","",IF(B3421=1,VLOOKUP(A3421,'entry data'!B:D,3,0),I3420))</f>
        <v/>
      </c>
      <c r="I3421" s="14" t="str">
        <f>IF(A3421="","",IF(E3421="weekly",7,IF(E3421="fortnightly",14,IF(E3421="monthly",DATE(IF(MONTH(H3421)=12,YEAR(H3421)+1,YEAR(H3421)),VLOOKUP(MONTH(H3421),index!$D$2:$G$13,2,0),DAY(H3421)),
IF(E3421="quarterly",DATE(IF(MONTH(H3421)&gt;=10,YEAR(H3421)+1,YEAR(H3421)),VLOOKUP(MONTH(H3421),index!$D$2:$G$13,3,0),DAY(H3421)),
IF(E3421="halfyearly",DATE(IF(MONTH(H3421)&gt;=7,YEAR(H3421)+1,YEAR(H3421)),VLOOKUP(MONTH(H3421),index!$D$2:$G$13,4,0),DAY(H3421)),
DATE(YEAR(H3421)+1,MONTH(H3421),DAY(H3421)))))-H3421))+H3421)</f>
        <v/>
      </c>
      <c r="J3421" s="9" t="str">
        <f t="shared" si="340"/>
        <v/>
      </c>
      <c r="K3421" s="11" t="str">
        <f t="shared" si="341"/>
        <v/>
      </c>
      <c r="L3421" s="11" t="str">
        <f t="shared" si="342"/>
        <v/>
      </c>
      <c r="M3421" s="11" t="str">
        <f>IF(A3421="","",VLOOKUP(E3421,index!$A$1:$B$6,2,0)*K3421*G3421)</f>
        <v/>
      </c>
      <c r="N3421" s="11" t="str">
        <f>IF(A3421="","",-PMT(G3421*VLOOKUP(E3421,index!$A$1:$B$6,2,0),C3421,F3421,0,0))</f>
        <v/>
      </c>
      <c r="O3421" s="11" t="str">
        <f t="shared" si="343"/>
        <v/>
      </c>
      <c r="P3421" s="11" t="str">
        <f t="shared" si="338"/>
        <v/>
      </c>
    </row>
    <row r="3422" spans="1:16" x14ac:dyDescent="0.25">
      <c r="A3422" s="9" t="str">
        <f>IF(A3421="","",IF(B3421&lt;C3421,A3421,IF(A3421=MAX('entry data'!$B$8:$B$507),"",A3421+1)))</f>
        <v/>
      </c>
      <c r="B3422" s="9" t="str">
        <f t="shared" si="339"/>
        <v/>
      </c>
      <c r="C3422" s="9" t="str">
        <f>IF(ISERROR(VLOOKUP(A3422,'entry data'!B:G,6,0)),"",VLOOKUP(A3422,'entry data'!B:G,6,0))</f>
        <v/>
      </c>
      <c r="D3422" s="9" t="str">
        <f>IF(ISERROR(VLOOKUP(A3422,'entry data'!B:C,2,0)),"",VLOOKUP(A3422,'entry data'!B:C,2,0))</f>
        <v/>
      </c>
      <c r="E3422" s="9" t="str">
        <f>IF(ISERROR(VLOOKUP(A3422,'entry data'!B:E,4,0)),"",VLOOKUP(A3422,'entry data'!B:E,4,0))</f>
        <v/>
      </c>
      <c r="F3422" s="11" t="str">
        <f>IF(A3422="","",IF(ISERROR(VLOOKUP(A3422,'entry data'!B:F,5,0)),"",VLOOKUP(A3422,'entry data'!B:F,5,0)))</f>
        <v/>
      </c>
      <c r="G3422" s="12" t="str">
        <f>IF(A3422="","",IF(ISERROR(VLOOKUP(A3422,'entry data'!B:I,8,0)),"",VLOOKUP(A3422,'entry data'!B:I,7,0)))</f>
        <v/>
      </c>
      <c r="H3422" s="13" t="str">
        <f>IF(A3422="","",IF(B3422=1,VLOOKUP(A3422,'entry data'!B:D,3,0),I3421))</f>
        <v/>
      </c>
      <c r="I3422" s="14" t="str">
        <f>IF(A3422="","",IF(E3422="weekly",7,IF(E3422="fortnightly",14,IF(E3422="monthly",DATE(IF(MONTH(H3422)=12,YEAR(H3422)+1,YEAR(H3422)),VLOOKUP(MONTH(H3422),index!$D$2:$G$13,2,0),DAY(H3422)),
IF(E3422="quarterly",DATE(IF(MONTH(H3422)&gt;=10,YEAR(H3422)+1,YEAR(H3422)),VLOOKUP(MONTH(H3422),index!$D$2:$G$13,3,0),DAY(H3422)),
IF(E3422="halfyearly",DATE(IF(MONTH(H3422)&gt;=7,YEAR(H3422)+1,YEAR(H3422)),VLOOKUP(MONTH(H3422),index!$D$2:$G$13,4,0),DAY(H3422)),
DATE(YEAR(H3422)+1,MONTH(H3422),DAY(H3422)))))-H3422))+H3422)</f>
        <v/>
      </c>
      <c r="J3422" s="9" t="str">
        <f t="shared" si="340"/>
        <v/>
      </c>
      <c r="K3422" s="11" t="str">
        <f t="shared" si="341"/>
        <v/>
      </c>
      <c r="L3422" s="11" t="str">
        <f t="shared" si="342"/>
        <v/>
      </c>
      <c r="M3422" s="11" t="str">
        <f>IF(A3422="","",VLOOKUP(E3422,index!$A$1:$B$6,2,0)*K3422*G3422)</f>
        <v/>
      </c>
      <c r="N3422" s="11" t="str">
        <f>IF(A3422="","",-PMT(G3422*VLOOKUP(E3422,index!$A$1:$B$6,2,0),C3422,F3422,0,0))</f>
        <v/>
      </c>
      <c r="O3422" s="11" t="str">
        <f t="shared" si="343"/>
        <v/>
      </c>
      <c r="P3422" s="11" t="str">
        <f t="shared" si="338"/>
        <v/>
      </c>
    </row>
    <row r="3423" spans="1:16" x14ac:dyDescent="0.25">
      <c r="A3423" s="9" t="str">
        <f>IF(A3422="","",IF(B3422&lt;C3422,A3422,IF(A3422=MAX('entry data'!$B$8:$B$507),"",A3422+1)))</f>
        <v/>
      </c>
      <c r="B3423" s="9" t="str">
        <f t="shared" si="339"/>
        <v/>
      </c>
      <c r="C3423" s="9" t="str">
        <f>IF(ISERROR(VLOOKUP(A3423,'entry data'!B:G,6,0)),"",VLOOKUP(A3423,'entry data'!B:G,6,0))</f>
        <v/>
      </c>
      <c r="D3423" s="9" t="str">
        <f>IF(ISERROR(VLOOKUP(A3423,'entry data'!B:C,2,0)),"",VLOOKUP(A3423,'entry data'!B:C,2,0))</f>
        <v/>
      </c>
      <c r="E3423" s="9" t="str">
        <f>IF(ISERROR(VLOOKUP(A3423,'entry data'!B:E,4,0)),"",VLOOKUP(A3423,'entry data'!B:E,4,0))</f>
        <v/>
      </c>
      <c r="F3423" s="11" t="str">
        <f>IF(A3423="","",IF(ISERROR(VLOOKUP(A3423,'entry data'!B:F,5,0)),"",VLOOKUP(A3423,'entry data'!B:F,5,0)))</f>
        <v/>
      </c>
      <c r="G3423" s="12" t="str">
        <f>IF(A3423="","",IF(ISERROR(VLOOKUP(A3423,'entry data'!B:I,8,0)),"",VLOOKUP(A3423,'entry data'!B:I,7,0)))</f>
        <v/>
      </c>
      <c r="H3423" s="13" t="str">
        <f>IF(A3423="","",IF(B3423=1,VLOOKUP(A3423,'entry data'!B:D,3,0),I3422))</f>
        <v/>
      </c>
      <c r="I3423" s="14" t="str">
        <f>IF(A3423="","",IF(E3423="weekly",7,IF(E3423="fortnightly",14,IF(E3423="monthly",DATE(IF(MONTH(H3423)=12,YEAR(H3423)+1,YEAR(H3423)),VLOOKUP(MONTH(H3423),index!$D$2:$G$13,2,0),DAY(H3423)),
IF(E3423="quarterly",DATE(IF(MONTH(H3423)&gt;=10,YEAR(H3423)+1,YEAR(H3423)),VLOOKUP(MONTH(H3423),index!$D$2:$G$13,3,0),DAY(H3423)),
IF(E3423="halfyearly",DATE(IF(MONTH(H3423)&gt;=7,YEAR(H3423)+1,YEAR(H3423)),VLOOKUP(MONTH(H3423),index!$D$2:$G$13,4,0),DAY(H3423)),
DATE(YEAR(H3423)+1,MONTH(H3423),DAY(H3423)))))-H3423))+H3423)</f>
        <v/>
      </c>
      <c r="J3423" s="9" t="str">
        <f t="shared" si="340"/>
        <v/>
      </c>
      <c r="K3423" s="11" t="str">
        <f t="shared" si="341"/>
        <v/>
      </c>
      <c r="L3423" s="11" t="str">
        <f t="shared" si="342"/>
        <v/>
      </c>
      <c r="M3423" s="11" t="str">
        <f>IF(A3423="","",VLOOKUP(E3423,index!$A$1:$B$6,2,0)*K3423*G3423)</f>
        <v/>
      </c>
      <c r="N3423" s="11" t="str">
        <f>IF(A3423="","",-PMT(G3423*VLOOKUP(E3423,index!$A$1:$B$6,2,0),C3423,F3423,0,0))</f>
        <v/>
      </c>
      <c r="O3423" s="11" t="str">
        <f t="shared" si="343"/>
        <v/>
      </c>
      <c r="P3423" s="11" t="str">
        <f t="shared" si="338"/>
        <v/>
      </c>
    </row>
    <row r="3424" spans="1:16" x14ac:dyDescent="0.25">
      <c r="A3424" s="9" t="str">
        <f>IF(A3423="","",IF(B3423&lt;C3423,A3423,IF(A3423=MAX('entry data'!$B$8:$B$507),"",A3423+1)))</f>
        <v/>
      </c>
      <c r="B3424" s="9" t="str">
        <f t="shared" si="339"/>
        <v/>
      </c>
      <c r="C3424" s="9" t="str">
        <f>IF(ISERROR(VLOOKUP(A3424,'entry data'!B:G,6,0)),"",VLOOKUP(A3424,'entry data'!B:G,6,0))</f>
        <v/>
      </c>
      <c r="D3424" s="9" t="str">
        <f>IF(ISERROR(VLOOKUP(A3424,'entry data'!B:C,2,0)),"",VLOOKUP(A3424,'entry data'!B:C,2,0))</f>
        <v/>
      </c>
      <c r="E3424" s="9" t="str">
        <f>IF(ISERROR(VLOOKUP(A3424,'entry data'!B:E,4,0)),"",VLOOKUP(A3424,'entry data'!B:E,4,0))</f>
        <v/>
      </c>
      <c r="F3424" s="11" t="str">
        <f>IF(A3424="","",IF(ISERROR(VLOOKUP(A3424,'entry data'!B:F,5,0)),"",VLOOKUP(A3424,'entry data'!B:F,5,0)))</f>
        <v/>
      </c>
      <c r="G3424" s="12" t="str">
        <f>IF(A3424="","",IF(ISERROR(VLOOKUP(A3424,'entry data'!B:I,8,0)),"",VLOOKUP(A3424,'entry data'!B:I,7,0)))</f>
        <v/>
      </c>
      <c r="H3424" s="13" t="str">
        <f>IF(A3424="","",IF(B3424=1,VLOOKUP(A3424,'entry data'!B:D,3,0),I3423))</f>
        <v/>
      </c>
      <c r="I3424" s="14" t="str">
        <f>IF(A3424="","",IF(E3424="weekly",7,IF(E3424="fortnightly",14,IF(E3424="monthly",DATE(IF(MONTH(H3424)=12,YEAR(H3424)+1,YEAR(H3424)),VLOOKUP(MONTH(H3424),index!$D$2:$G$13,2,0),DAY(H3424)),
IF(E3424="quarterly",DATE(IF(MONTH(H3424)&gt;=10,YEAR(H3424)+1,YEAR(H3424)),VLOOKUP(MONTH(H3424),index!$D$2:$G$13,3,0),DAY(H3424)),
IF(E3424="halfyearly",DATE(IF(MONTH(H3424)&gt;=7,YEAR(H3424)+1,YEAR(H3424)),VLOOKUP(MONTH(H3424),index!$D$2:$G$13,4,0),DAY(H3424)),
DATE(YEAR(H3424)+1,MONTH(H3424),DAY(H3424)))))-H3424))+H3424)</f>
        <v/>
      </c>
      <c r="J3424" s="9" t="str">
        <f t="shared" si="340"/>
        <v/>
      </c>
      <c r="K3424" s="11" t="str">
        <f t="shared" si="341"/>
        <v/>
      </c>
      <c r="L3424" s="11" t="str">
        <f t="shared" si="342"/>
        <v/>
      </c>
      <c r="M3424" s="11" t="str">
        <f>IF(A3424="","",VLOOKUP(E3424,index!$A$1:$B$6,2,0)*K3424*G3424)</f>
        <v/>
      </c>
      <c r="N3424" s="11" t="str">
        <f>IF(A3424="","",-PMT(G3424*VLOOKUP(E3424,index!$A$1:$B$6,2,0),C3424,F3424,0,0))</f>
        <v/>
      </c>
      <c r="O3424" s="11" t="str">
        <f t="shared" si="343"/>
        <v/>
      </c>
      <c r="P3424" s="11" t="str">
        <f t="shared" si="338"/>
        <v/>
      </c>
    </row>
    <row r="3425" spans="1:16" x14ac:dyDescent="0.25">
      <c r="A3425" s="9" t="str">
        <f>IF(A3424="","",IF(B3424&lt;C3424,A3424,IF(A3424=MAX('entry data'!$B$8:$B$507),"",A3424+1)))</f>
        <v/>
      </c>
      <c r="B3425" s="9" t="str">
        <f t="shared" si="339"/>
        <v/>
      </c>
      <c r="C3425" s="9" t="str">
        <f>IF(ISERROR(VLOOKUP(A3425,'entry data'!B:G,6,0)),"",VLOOKUP(A3425,'entry data'!B:G,6,0))</f>
        <v/>
      </c>
      <c r="D3425" s="9" t="str">
        <f>IF(ISERROR(VLOOKUP(A3425,'entry data'!B:C,2,0)),"",VLOOKUP(A3425,'entry data'!B:C,2,0))</f>
        <v/>
      </c>
      <c r="E3425" s="9" t="str">
        <f>IF(ISERROR(VLOOKUP(A3425,'entry data'!B:E,4,0)),"",VLOOKUP(A3425,'entry data'!B:E,4,0))</f>
        <v/>
      </c>
      <c r="F3425" s="11" t="str">
        <f>IF(A3425="","",IF(ISERROR(VLOOKUP(A3425,'entry data'!B:F,5,0)),"",VLOOKUP(A3425,'entry data'!B:F,5,0)))</f>
        <v/>
      </c>
      <c r="G3425" s="12" t="str">
        <f>IF(A3425="","",IF(ISERROR(VLOOKUP(A3425,'entry data'!B:I,8,0)),"",VLOOKUP(A3425,'entry data'!B:I,7,0)))</f>
        <v/>
      </c>
      <c r="H3425" s="13" t="str">
        <f>IF(A3425="","",IF(B3425=1,VLOOKUP(A3425,'entry data'!B:D,3,0),I3424))</f>
        <v/>
      </c>
      <c r="I3425" s="14" t="str">
        <f>IF(A3425="","",IF(E3425="weekly",7,IF(E3425="fortnightly",14,IF(E3425="monthly",DATE(IF(MONTH(H3425)=12,YEAR(H3425)+1,YEAR(H3425)),VLOOKUP(MONTH(H3425),index!$D$2:$G$13,2,0),DAY(H3425)),
IF(E3425="quarterly",DATE(IF(MONTH(H3425)&gt;=10,YEAR(H3425)+1,YEAR(H3425)),VLOOKUP(MONTH(H3425),index!$D$2:$G$13,3,0),DAY(H3425)),
IF(E3425="halfyearly",DATE(IF(MONTH(H3425)&gt;=7,YEAR(H3425)+1,YEAR(H3425)),VLOOKUP(MONTH(H3425),index!$D$2:$G$13,4,0),DAY(H3425)),
DATE(YEAR(H3425)+1,MONTH(H3425),DAY(H3425)))))-H3425))+H3425)</f>
        <v/>
      </c>
      <c r="J3425" s="9" t="str">
        <f t="shared" si="340"/>
        <v/>
      </c>
      <c r="K3425" s="11" t="str">
        <f t="shared" si="341"/>
        <v/>
      </c>
      <c r="L3425" s="11" t="str">
        <f t="shared" si="342"/>
        <v/>
      </c>
      <c r="M3425" s="11" t="str">
        <f>IF(A3425="","",VLOOKUP(E3425,index!$A$1:$B$6,2,0)*K3425*G3425)</f>
        <v/>
      </c>
      <c r="N3425" s="11" t="str">
        <f>IF(A3425="","",-PMT(G3425*VLOOKUP(E3425,index!$A$1:$B$6,2,0),C3425,F3425,0,0))</f>
        <v/>
      </c>
      <c r="O3425" s="11" t="str">
        <f t="shared" si="343"/>
        <v/>
      </c>
      <c r="P3425" s="11" t="str">
        <f t="shared" si="338"/>
        <v/>
      </c>
    </row>
    <row r="3426" spans="1:16" x14ac:dyDescent="0.25">
      <c r="A3426" s="9" t="str">
        <f>IF(A3425="","",IF(B3425&lt;C3425,A3425,IF(A3425=MAX('entry data'!$B$8:$B$507),"",A3425+1)))</f>
        <v/>
      </c>
      <c r="B3426" s="9" t="str">
        <f t="shared" si="339"/>
        <v/>
      </c>
      <c r="C3426" s="9" t="str">
        <f>IF(ISERROR(VLOOKUP(A3426,'entry data'!B:G,6,0)),"",VLOOKUP(A3426,'entry data'!B:G,6,0))</f>
        <v/>
      </c>
      <c r="D3426" s="9" t="str">
        <f>IF(ISERROR(VLOOKUP(A3426,'entry data'!B:C,2,0)),"",VLOOKUP(A3426,'entry data'!B:C,2,0))</f>
        <v/>
      </c>
      <c r="E3426" s="9" t="str">
        <f>IF(ISERROR(VLOOKUP(A3426,'entry data'!B:E,4,0)),"",VLOOKUP(A3426,'entry data'!B:E,4,0))</f>
        <v/>
      </c>
      <c r="F3426" s="11" t="str">
        <f>IF(A3426="","",IF(ISERROR(VLOOKUP(A3426,'entry data'!B:F,5,0)),"",VLOOKUP(A3426,'entry data'!B:F,5,0)))</f>
        <v/>
      </c>
      <c r="G3426" s="12" t="str">
        <f>IF(A3426="","",IF(ISERROR(VLOOKUP(A3426,'entry data'!B:I,8,0)),"",VLOOKUP(A3426,'entry data'!B:I,7,0)))</f>
        <v/>
      </c>
      <c r="H3426" s="13" t="str">
        <f>IF(A3426="","",IF(B3426=1,VLOOKUP(A3426,'entry data'!B:D,3,0),I3425))</f>
        <v/>
      </c>
      <c r="I3426" s="14" t="str">
        <f>IF(A3426="","",IF(E3426="weekly",7,IF(E3426="fortnightly",14,IF(E3426="monthly",DATE(IF(MONTH(H3426)=12,YEAR(H3426)+1,YEAR(H3426)),VLOOKUP(MONTH(H3426),index!$D$2:$G$13,2,0),DAY(H3426)),
IF(E3426="quarterly",DATE(IF(MONTH(H3426)&gt;=10,YEAR(H3426)+1,YEAR(H3426)),VLOOKUP(MONTH(H3426),index!$D$2:$G$13,3,0),DAY(H3426)),
IF(E3426="halfyearly",DATE(IF(MONTH(H3426)&gt;=7,YEAR(H3426)+1,YEAR(H3426)),VLOOKUP(MONTH(H3426),index!$D$2:$G$13,4,0),DAY(H3426)),
DATE(YEAR(H3426)+1,MONTH(H3426),DAY(H3426)))))-H3426))+H3426)</f>
        <v/>
      </c>
      <c r="J3426" s="9" t="str">
        <f t="shared" si="340"/>
        <v/>
      </c>
      <c r="K3426" s="11" t="str">
        <f t="shared" si="341"/>
        <v/>
      </c>
      <c r="L3426" s="11" t="str">
        <f t="shared" si="342"/>
        <v/>
      </c>
      <c r="M3426" s="11" t="str">
        <f>IF(A3426="","",VLOOKUP(E3426,index!$A$1:$B$6,2,0)*K3426*G3426)</f>
        <v/>
      </c>
      <c r="N3426" s="11" t="str">
        <f>IF(A3426="","",-PMT(G3426*VLOOKUP(E3426,index!$A$1:$B$6,2,0),C3426,F3426,0,0))</f>
        <v/>
      </c>
      <c r="O3426" s="11" t="str">
        <f t="shared" si="343"/>
        <v/>
      </c>
      <c r="P3426" s="11" t="str">
        <f t="shared" si="338"/>
        <v/>
      </c>
    </row>
    <row r="3427" spans="1:16" x14ac:dyDescent="0.25">
      <c r="A3427" s="9" t="str">
        <f>IF(A3426="","",IF(B3426&lt;C3426,A3426,IF(A3426=MAX('entry data'!$B$8:$B$507),"",A3426+1)))</f>
        <v/>
      </c>
      <c r="B3427" s="9" t="str">
        <f t="shared" si="339"/>
        <v/>
      </c>
      <c r="C3427" s="9" t="str">
        <f>IF(ISERROR(VLOOKUP(A3427,'entry data'!B:G,6,0)),"",VLOOKUP(A3427,'entry data'!B:G,6,0))</f>
        <v/>
      </c>
      <c r="D3427" s="9" t="str">
        <f>IF(ISERROR(VLOOKUP(A3427,'entry data'!B:C,2,0)),"",VLOOKUP(A3427,'entry data'!B:C,2,0))</f>
        <v/>
      </c>
      <c r="E3427" s="9" t="str">
        <f>IF(ISERROR(VLOOKUP(A3427,'entry data'!B:E,4,0)),"",VLOOKUP(A3427,'entry data'!B:E,4,0))</f>
        <v/>
      </c>
      <c r="F3427" s="11" t="str">
        <f>IF(A3427="","",IF(ISERROR(VLOOKUP(A3427,'entry data'!B:F,5,0)),"",VLOOKUP(A3427,'entry data'!B:F,5,0)))</f>
        <v/>
      </c>
      <c r="G3427" s="12" t="str">
        <f>IF(A3427="","",IF(ISERROR(VLOOKUP(A3427,'entry data'!B:I,8,0)),"",VLOOKUP(A3427,'entry data'!B:I,7,0)))</f>
        <v/>
      </c>
      <c r="H3427" s="13" t="str">
        <f>IF(A3427="","",IF(B3427=1,VLOOKUP(A3427,'entry data'!B:D,3,0),I3426))</f>
        <v/>
      </c>
      <c r="I3427" s="14" t="str">
        <f>IF(A3427="","",IF(E3427="weekly",7,IF(E3427="fortnightly",14,IF(E3427="monthly",DATE(IF(MONTH(H3427)=12,YEAR(H3427)+1,YEAR(H3427)),VLOOKUP(MONTH(H3427),index!$D$2:$G$13,2,0),DAY(H3427)),
IF(E3427="quarterly",DATE(IF(MONTH(H3427)&gt;=10,YEAR(H3427)+1,YEAR(H3427)),VLOOKUP(MONTH(H3427),index!$D$2:$G$13,3,0),DAY(H3427)),
IF(E3427="halfyearly",DATE(IF(MONTH(H3427)&gt;=7,YEAR(H3427)+1,YEAR(H3427)),VLOOKUP(MONTH(H3427),index!$D$2:$G$13,4,0),DAY(H3427)),
DATE(YEAR(H3427)+1,MONTH(H3427),DAY(H3427)))))-H3427))+H3427)</f>
        <v/>
      </c>
      <c r="J3427" s="9" t="str">
        <f t="shared" si="340"/>
        <v/>
      </c>
      <c r="K3427" s="11" t="str">
        <f t="shared" si="341"/>
        <v/>
      </c>
      <c r="L3427" s="11" t="str">
        <f t="shared" si="342"/>
        <v/>
      </c>
      <c r="M3427" s="11" t="str">
        <f>IF(A3427="","",VLOOKUP(E3427,index!$A$1:$B$6,2,0)*K3427*G3427)</f>
        <v/>
      </c>
      <c r="N3427" s="11" t="str">
        <f>IF(A3427="","",-PMT(G3427*VLOOKUP(E3427,index!$A$1:$B$6,2,0),C3427,F3427,0,0))</f>
        <v/>
      </c>
      <c r="O3427" s="11" t="str">
        <f t="shared" si="343"/>
        <v/>
      </c>
      <c r="P3427" s="11" t="str">
        <f t="shared" si="338"/>
        <v/>
      </c>
    </row>
    <row r="3428" spans="1:16" x14ac:dyDescent="0.25">
      <c r="A3428" s="9" t="str">
        <f>IF(A3427="","",IF(B3427&lt;C3427,A3427,IF(A3427=MAX('entry data'!$B$8:$B$507),"",A3427+1)))</f>
        <v/>
      </c>
      <c r="B3428" s="9" t="str">
        <f t="shared" si="339"/>
        <v/>
      </c>
      <c r="C3428" s="9" t="str">
        <f>IF(ISERROR(VLOOKUP(A3428,'entry data'!B:G,6,0)),"",VLOOKUP(A3428,'entry data'!B:G,6,0))</f>
        <v/>
      </c>
      <c r="D3428" s="9" t="str">
        <f>IF(ISERROR(VLOOKUP(A3428,'entry data'!B:C,2,0)),"",VLOOKUP(A3428,'entry data'!B:C,2,0))</f>
        <v/>
      </c>
      <c r="E3428" s="9" t="str">
        <f>IF(ISERROR(VLOOKUP(A3428,'entry data'!B:E,4,0)),"",VLOOKUP(A3428,'entry data'!B:E,4,0))</f>
        <v/>
      </c>
      <c r="F3428" s="11" t="str">
        <f>IF(A3428="","",IF(ISERROR(VLOOKUP(A3428,'entry data'!B:F,5,0)),"",VLOOKUP(A3428,'entry data'!B:F,5,0)))</f>
        <v/>
      </c>
      <c r="G3428" s="12" t="str">
        <f>IF(A3428="","",IF(ISERROR(VLOOKUP(A3428,'entry data'!B:I,8,0)),"",VLOOKUP(A3428,'entry data'!B:I,7,0)))</f>
        <v/>
      </c>
      <c r="H3428" s="13" t="str">
        <f>IF(A3428="","",IF(B3428=1,VLOOKUP(A3428,'entry data'!B:D,3,0),I3427))</f>
        <v/>
      </c>
      <c r="I3428" s="14" t="str">
        <f>IF(A3428="","",IF(E3428="weekly",7,IF(E3428="fortnightly",14,IF(E3428="monthly",DATE(IF(MONTH(H3428)=12,YEAR(H3428)+1,YEAR(H3428)),VLOOKUP(MONTH(H3428),index!$D$2:$G$13,2,0),DAY(H3428)),
IF(E3428="quarterly",DATE(IF(MONTH(H3428)&gt;=10,YEAR(H3428)+1,YEAR(H3428)),VLOOKUP(MONTH(H3428),index!$D$2:$G$13,3,0),DAY(H3428)),
IF(E3428="halfyearly",DATE(IF(MONTH(H3428)&gt;=7,YEAR(H3428)+1,YEAR(H3428)),VLOOKUP(MONTH(H3428),index!$D$2:$G$13,4,0),DAY(H3428)),
DATE(YEAR(H3428)+1,MONTH(H3428),DAY(H3428)))))-H3428))+H3428)</f>
        <v/>
      </c>
      <c r="J3428" s="9" t="str">
        <f t="shared" si="340"/>
        <v/>
      </c>
      <c r="K3428" s="11" t="str">
        <f t="shared" si="341"/>
        <v/>
      </c>
      <c r="L3428" s="11" t="str">
        <f t="shared" si="342"/>
        <v/>
      </c>
      <c r="M3428" s="11" t="str">
        <f>IF(A3428="","",VLOOKUP(E3428,index!$A$1:$B$6,2,0)*K3428*G3428)</f>
        <v/>
      </c>
      <c r="N3428" s="11" t="str">
        <f>IF(A3428="","",-PMT(G3428*VLOOKUP(E3428,index!$A$1:$B$6,2,0),C3428,F3428,0,0))</f>
        <v/>
      </c>
      <c r="O3428" s="11" t="str">
        <f t="shared" si="343"/>
        <v/>
      </c>
      <c r="P3428" s="11" t="str">
        <f t="shared" si="338"/>
        <v/>
      </c>
    </row>
    <row r="3429" spans="1:16" x14ac:dyDescent="0.25">
      <c r="A3429" s="9" t="str">
        <f>IF(A3428="","",IF(B3428&lt;C3428,A3428,IF(A3428=MAX('entry data'!$B$8:$B$507),"",A3428+1)))</f>
        <v/>
      </c>
      <c r="B3429" s="9" t="str">
        <f t="shared" si="339"/>
        <v/>
      </c>
      <c r="C3429" s="9" t="str">
        <f>IF(ISERROR(VLOOKUP(A3429,'entry data'!B:G,6,0)),"",VLOOKUP(A3429,'entry data'!B:G,6,0))</f>
        <v/>
      </c>
      <c r="D3429" s="9" t="str">
        <f>IF(ISERROR(VLOOKUP(A3429,'entry data'!B:C,2,0)),"",VLOOKUP(A3429,'entry data'!B:C,2,0))</f>
        <v/>
      </c>
      <c r="E3429" s="9" t="str">
        <f>IF(ISERROR(VLOOKUP(A3429,'entry data'!B:E,4,0)),"",VLOOKUP(A3429,'entry data'!B:E,4,0))</f>
        <v/>
      </c>
      <c r="F3429" s="11" t="str">
        <f>IF(A3429="","",IF(ISERROR(VLOOKUP(A3429,'entry data'!B:F,5,0)),"",VLOOKUP(A3429,'entry data'!B:F,5,0)))</f>
        <v/>
      </c>
      <c r="G3429" s="12" t="str">
        <f>IF(A3429="","",IF(ISERROR(VLOOKUP(A3429,'entry data'!B:I,8,0)),"",VLOOKUP(A3429,'entry data'!B:I,7,0)))</f>
        <v/>
      </c>
      <c r="H3429" s="13" t="str">
        <f>IF(A3429="","",IF(B3429=1,VLOOKUP(A3429,'entry data'!B:D,3,0),I3428))</f>
        <v/>
      </c>
      <c r="I3429" s="14" t="str">
        <f>IF(A3429="","",IF(E3429="weekly",7,IF(E3429="fortnightly",14,IF(E3429="monthly",DATE(IF(MONTH(H3429)=12,YEAR(H3429)+1,YEAR(H3429)),VLOOKUP(MONTH(H3429),index!$D$2:$G$13,2,0),DAY(H3429)),
IF(E3429="quarterly",DATE(IF(MONTH(H3429)&gt;=10,YEAR(H3429)+1,YEAR(H3429)),VLOOKUP(MONTH(H3429),index!$D$2:$G$13,3,0),DAY(H3429)),
IF(E3429="halfyearly",DATE(IF(MONTH(H3429)&gt;=7,YEAR(H3429)+1,YEAR(H3429)),VLOOKUP(MONTH(H3429),index!$D$2:$G$13,4,0),DAY(H3429)),
DATE(YEAR(H3429)+1,MONTH(H3429),DAY(H3429)))))-H3429))+H3429)</f>
        <v/>
      </c>
      <c r="J3429" s="9" t="str">
        <f t="shared" si="340"/>
        <v/>
      </c>
      <c r="K3429" s="11" t="str">
        <f t="shared" si="341"/>
        <v/>
      </c>
      <c r="L3429" s="11" t="str">
        <f t="shared" si="342"/>
        <v/>
      </c>
      <c r="M3429" s="11" t="str">
        <f>IF(A3429="","",VLOOKUP(E3429,index!$A$1:$B$6,2,0)*K3429*G3429)</f>
        <v/>
      </c>
      <c r="N3429" s="11" t="str">
        <f>IF(A3429="","",-PMT(G3429*VLOOKUP(E3429,index!$A$1:$B$6,2,0),C3429,F3429,0,0))</f>
        <v/>
      </c>
      <c r="O3429" s="11" t="str">
        <f t="shared" si="343"/>
        <v/>
      </c>
      <c r="P3429" s="11" t="str">
        <f t="shared" si="338"/>
        <v/>
      </c>
    </row>
    <row r="3430" spans="1:16" x14ac:dyDescent="0.25">
      <c r="A3430" s="9" t="str">
        <f>IF(A3429="","",IF(B3429&lt;C3429,A3429,IF(A3429=MAX('entry data'!$B$8:$B$507),"",A3429+1)))</f>
        <v/>
      </c>
      <c r="B3430" s="9" t="str">
        <f t="shared" si="339"/>
        <v/>
      </c>
      <c r="C3430" s="9" t="str">
        <f>IF(ISERROR(VLOOKUP(A3430,'entry data'!B:G,6,0)),"",VLOOKUP(A3430,'entry data'!B:G,6,0))</f>
        <v/>
      </c>
      <c r="D3430" s="9" t="str">
        <f>IF(ISERROR(VLOOKUP(A3430,'entry data'!B:C,2,0)),"",VLOOKUP(A3430,'entry data'!B:C,2,0))</f>
        <v/>
      </c>
      <c r="E3430" s="9" t="str">
        <f>IF(ISERROR(VLOOKUP(A3430,'entry data'!B:E,4,0)),"",VLOOKUP(A3430,'entry data'!B:E,4,0))</f>
        <v/>
      </c>
      <c r="F3430" s="11" t="str">
        <f>IF(A3430="","",IF(ISERROR(VLOOKUP(A3430,'entry data'!B:F,5,0)),"",VLOOKUP(A3430,'entry data'!B:F,5,0)))</f>
        <v/>
      </c>
      <c r="G3430" s="12" t="str">
        <f>IF(A3430="","",IF(ISERROR(VLOOKUP(A3430,'entry data'!B:I,8,0)),"",VLOOKUP(A3430,'entry data'!B:I,7,0)))</f>
        <v/>
      </c>
      <c r="H3430" s="13" t="str">
        <f>IF(A3430="","",IF(B3430=1,VLOOKUP(A3430,'entry data'!B:D,3,0),I3429))</f>
        <v/>
      </c>
      <c r="I3430" s="14" t="str">
        <f>IF(A3430="","",IF(E3430="weekly",7,IF(E3430="fortnightly",14,IF(E3430="monthly",DATE(IF(MONTH(H3430)=12,YEAR(H3430)+1,YEAR(H3430)),VLOOKUP(MONTH(H3430),index!$D$2:$G$13,2,0),DAY(H3430)),
IF(E3430="quarterly",DATE(IF(MONTH(H3430)&gt;=10,YEAR(H3430)+1,YEAR(H3430)),VLOOKUP(MONTH(H3430),index!$D$2:$G$13,3,0),DAY(H3430)),
IF(E3430="halfyearly",DATE(IF(MONTH(H3430)&gt;=7,YEAR(H3430)+1,YEAR(H3430)),VLOOKUP(MONTH(H3430),index!$D$2:$G$13,4,0),DAY(H3430)),
DATE(YEAR(H3430)+1,MONTH(H3430),DAY(H3430)))))-H3430))+H3430)</f>
        <v/>
      </c>
      <c r="J3430" s="9" t="str">
        <f t="shared" si="340"/>
        <v/>
      </c>
      <c r="K3430" s="11" t="str">
        <f t="shared" si="341"/>
        <v/>
      </c>
      <c r="L3430" s="11" t="str">
        <f t="shared" si="342"/>
        <v/>
      </c>
      <c r="M3430" s="11" t="str">
        <f>IF(A3430="","",VLOOKUP(E3430,index!$A$1:$B$6,2,0)*K3430*G3430)</f>
        <v/>
      </c>
      <c r="N3430" s="11" t="str">
        <f>IF(A3430="","",-PMT(G3430*VLOOKUP(E3430,index!$A$1:$B$6,2,0),C3430,F3430,0,0))</f>
        <v/>
      </c>
      <c r="O3430" s="11" t="str">
        <f t="shared" si="343"/>
        <v/>
      </c>
      <c r="P3430" s="11" t="str">
        <f t="shared" si="338"/>
        <v/>
      </c>
    </row>
    <row r="3431" spans="1:16" x14ac:dyDescent="0.25">
      <c r="A3431" s="9" t="str">
        <f>IF(A3430="","",IF(B3430&lt;C3430,A3430,IF(A3430=MAX('entry data'!$B$8:$B$507),"",A3430+1)))</f>
        <v/>
      </c>
      <c r="B3431" s="9" t="str">
        <f t="shared" si="339"/>
        <v/>
      </c>
      <c r="C3431" s="9" t="str">
        <f>IF(ISERROR(VLOOKUP(A3431,'entry data'!B:G,6,0)),"",VLOOKUP(A3431,'entry data'!B:G,6,0))</f>
        <v/>
      </c>
      <c r="D3431" s="9" t="str">
        <f>IF(ISERROR(VLOOKUP(A3431,'entry data'!B:C,2,0)),"",VLOOKUP(A3431,'entry data'!B:C,2,0))</f>
        <v/>
      </c>
      <c r="E3431" s="9" t="str">
        <f>IF(ISERROR(VLOOKUP(A3431,'entry data'!B:E,4,0)),"",VLOOKUP(A3431,'entry data'!B:E,4,0))</f>
        <v/>
      </c>
      <c r="F3431" s="11" t="str">
        <f>IF(A3431="","",IF(ISERROR(VLOOKUP(A3431,'entry data'!B:F,5,0)),"",VLOOKUP(A3431,'entry data'!B:F,5,0)))</f>
        <v/>
      </c>
      <c r="G3431" s="12" t="str">
        <f>IF(A3431="","",IF(ISERROR(VLOOKUP(A3431,'entry data'!B:I,8,0)),"",VLOOKUP(A3431,'entry data'!B:I,7,0)))</f>
        <v/>
      </c>
      <c r="H3431" s="13" t="str">
        <f>IF(A3431="","",IF(B3431=1,VLOOKUP(A3431,'entry data'!B:D,3,0),I3430))</f>
        <v/>
      </c>
      <c r="I3431" s="14" t="str">
        <f>IF(A3431="","",IF(E3431="weekly",7,IF(E3431="fortnightly",14,IF(E3431="monthly",DATE(IF(MONTH(H3431)=12,YEAR(H3431)+1,YEAR(H3431)),VLOOKUP(MONTH(H3431),index!$D$2:$G$13,2,0),DAY(H3431)),
IF(E3431="quarterly",DATE(IF(MONTH(H3431)&gt;=10,YEAR(H3431)+1,YEAR(H3431)),VLOOKUP(MONTH(H3431),index!$D$2:$G$13,3,0),DAY(H3431)),
IF(E3431="halfyearly",DATE(IF(MONTH(H3431)&gt;=7,YEAR(H3431)+1,YEAR(H3431)),VLOOKUP(MONTH(H3431),index!$D$2:$G$13,4,0),DAY(H3431)),
DATE(YEAR(H3431)+1,MONTH(H3431),DAY(H3431)))))-H3431))+H3431)</f>
        <v/>
      </c>
      <c r="J3431" s="9" t="str">
        <f t="shared" si="340"/>
        <v/>
      </c>
      <c r="K3431" s="11" t="str">
        <f t="shared" si="341"/>
        <v/>
      </c>
      <c r="L3431" s="11" t="str">
        <f t="shared" si="342"/>
        <v/>
      </c>
      <c r="M3431" s="11" t="str">
        <f>IF(A3431="","",VLOOKUP(E3431,index!$A$1:$B$6,2,0)*K3431*G3431)</f>
        <v/>
      </c>
      <c r="N3431" s="11" t="str">
        <f>IF(A3431="","",-PMT(G3431*VLOOKUP(E3431,index!$A$1:$B$6,2,0),C3431,F3431,0,0))</f>
        <v/>
      </c>
      <c r="O3431" s="11" t="str">
        <f t="shared" si="343"/>
        <v/>
      </c>
      <c r="P3431" s="11" t="str">
        <f t="shared" si="338"/>
        <v/>
      </c>
    </row>
    <row r="3432" spans="1:16" x14ac:dyDescent="0.25">
      <c r="A3432" s="9" t="str">
        <f>IF(A3431="","",IF(B3431&lt;C3431,A3431,IF(A3431=MAX('entry data'!$B$8:$B$507),"",A3431+1)))</f>
        <v/>
      </c>
      <c r="B3432" s="9" t="str">
        <f t="shared" si="339"/>
        <v/>
      </c>
      <c r="C3432" s="9" t="str">
        <f>IF(ISERROR(VLOOKUP(A3432,'entry data'!B:G,6,0)),"",VLOOKUP(A3432,'entry data'!B:G,6,0))</f>
        <v/>
      </c>
      <c r="D3432" s="9" t="str">
        <f>IF(ISERROR(VLOOKUP(A3432,'entry data'!B:C,2,0)),"",VLOOKUP(A3432,'entry data'!B:C,2,0))</f>
        <v/>
      </c>
      <c r="E3432" s="9" t="str">
        <f>IF(ISERROR(VLOOKUP(A3432,'entry data'!B:E,4,0)),"",VLOOKUP(A3432,'entry data'!B:E,4,0))</f>
        <v/>
      </c>
      <c r="F3432" s="11" t="str">
        <f>IF(A3432="","",IF(ISERROR(VLOOKUP(A3432,'entry data'!B:F,5,0)),"",VLOOKUP(A3432,'entry data'!B:F,5,0)))</f>
        <v/>
      </c>
      <c r="G3432" s="12" t="str">
        <f>IF(A3432="","",IF(ISERROR(VLOOKUP(A3432,'entry data'!B:I,8,0)),"",VLOOKUP(A3432,'entry data'!B:I,7,0)))</f>
        <v/>
      </c>
      <c r="H3432" s="13" t="str">
        <f>IF(A3432="","",IF(B3432=1,VLOOKUP(A3432,'entry data'!B:D,3,0),I3431))</f>
        <v/>
      </c>
      <c r="I3432" s="14" t="str">
        <f>IF(A3432="","",IF(E3432="weekly",7,IF(E3432="fortnightly",14,IF(E3432="monthly",DATE(IF(MONTH(H3432)=12,YEAR(H3432)+1,YEAR(H3432)),VLOOKUP(MONTH(H3432),index!$D$2:$G$13,2,0),DAY(H3432)),
IF(E3432="quarterly",DATE(IF(MONTH(H3432)&gt;=10,YEAR(H3432)+1,YEAR(H3432)),VLOOKUP(MONTH(H3432),index!$D$2:$G$13,3,0),DAY(H3432)),
IF(E3432="halfyearly",DATE(IF(MONTH(H3432)&gt;=7,YEAR(H3432)+1,YEAR(H3432)),VLOOKUP(MONTH(H3432),index!$D$2:$G$13,4,0),DAY(H3432)),
DATE(YEAR(H3432)+1,MONTH(H3432),DAY(H3432)))))-H3432))+H3432)</f>
        <v/>
      </c>
      <c r="J3432" s="9" t="str">
        <f t="shared" si="340"/>
        <v/>
      </c>
      <c r="K3432" s="11" t="str">
        <f t="shared" si="341"/>
        <v/>
      </c>
      <c r="L3432" s="11" t="str">
        <f t="shared" si="342"/>
        <v/>
      </c>
      <c r="M3432" s="11" t="str">
        <f>IF(A3432="","",VLOOKUP(E3432,index!$A$1:$B$6,2,0)*K3432*G3432)</f>
        <v/>
      </c>
      <c r="N3432" s="11" t="str">
        <f>IF(A3432="","",-PMT(G3432*VLOOKUP(E3432,index!$A$1:$B$6,2,0),C3432,F3432,0,0))</f>
        <v/>
      </c>
      <c r="O3432" s="11" t="str">
        <f t="shared" si="343"/>
        <v/>
      </c>
      <c r="P3432" s="11" t="str">
        <f t="shared" si="338"/>
        <v/>
      </c>
    </row>
    <row r="3433" spans="1:16" x14ac:dyDescent="0.25">
      <c r="A3433" s="9" t="str">
        <f>IF(A3432="","",IF(B3432&lt;C3432,A3432,IF(A3432=MAX('entry data'!$B$8:$B$507),"",A3432+1)))</f>
        <v/>
      </c>
      <c r="B3433" s="9" t="str">
        <f t="shared" si="339"/>
        <v/>
      </c>
      <c r="C3433" s="9" t="str">
        <f>IF(ISERROR(VLOOKUP(A3433,'entry data'!B:G,6,0)),"",VLOOKUP(A3433,'entry data'!B:G,6,0))</f>
        <v/>
      </c>
      <c r="D3433" s="9" t="str">
        <f>IF(ISERROR(VLOOKUP(A3433,'entry data'!B:C,2,0)),"",VLOOKUP(A3433,'entry data'!B:C,2,0))</f>
        <v/>
      </c>
      <c r="E3433" s="9" t="str">
        <f>IF(ISERROR(VLOOKUP(A3433,'entry data'!B:E,4,0)),"",VLOOKUP(A3433,'entry data'!B:E,4,0))</f>
        <v/>
      </c>
      <c r="F3433" s="11" t="str">
        <f>IF(A3433="","",IF(ISERROR(VLOOKUP(A3433,'entry data'!B:F,5,0)),"",VLOOKUP(A3433,'entry data'!B:F,5,0)))</f>
        <v/>
      </c>
      <c r="G3433" s="12" t="str">
        <f>IF(A3433="","",IF(ISERROR(VLOOKUP(A3433,'entry data'!B:I,8,0)),"",VLOOKUP(A3433,'entry data'!B:I,7,0)))</f>
        <v/>
      </c>
      <c r="H3433" s="13" t="str">
        <f>IF(A3433="","",IF(B3433=1,VLOOKUP(A3433,'entry data'!B:D,3,0),I3432))</f>
        <v/>
      </c>
      <c r="I3433" s="14" t="str">
        <f>IF(A3433="","",IF(E3433="weekly",7,IF(E3433="fortnightly",14,IF(E3433="monthly",DATE(IF(MONTH(H3433)=12,YEAR(H3433)+1,YEAR(H3433)),VLOOKUP(MONTH(H3433),index!$D$2:$G$13,2,0),DAY(H3433)),
IF(E3433="quarterly",DATE(IF(MONTH(H3433)&gt;=10,YEAR(H3433)+1,YEAR(H3433)),VLOOKUP(MONTH(H3433),index!$D$2:$G$13,3,0),DAY(H3433)),
IF(E3433="halfyearly",DATE(IF(MONTH(H3433)&gt;=7,YEAR(H3433)+1,YEAR(H3433)),VLOOKUP(MONTH(H3433),index!$D$2:$G$13,4,0),DAY(H3433)),
DATE(YEAR(H3433)+1,MONTH(H3433),DAY(H3433)))))-H3433))+H3433)</f>
        <v/>
      </c>
      <c r="J3433" s="9" t="str">
        <f t="shared" si="340"/>
        <v/>
      </c>
      <c r="K3433" s="11" t="str">
        <f t="shared" si="341"/>
        <v/>
      </c>
      <c r="L3433" s="11" t="str">
        <f t="shared" si="342"/>
        <v/>
      </c>
      <c r="M3433" s="11" t="str">
        <f>IF(A3433="","",VLOOKUP(E3433,index!$A$1:$B$6,2,0)*K3433*G3433)</f>
        <v/>
      </c>
      <c r="N3433" s="11" t="str">
        <f>IF(A3433="","",-PMT(G3433*VLOOKUP(E3433,index!$A$1:$B$6,2,0),C3433,F3433,0,0))</f>
        <v/>
      </c>
      <c r="O3433" s="11" t="str">
        <f t="shared" si="343"/>
        <v/>
      </c>
      <c r="P3433" s="11" t="str">
        <f t="shared" si="338"/>
        <v/>
      </c>
    </row>
    <row r="3434" spans="1:16" x14ac:dyDescent="0.25">
      <c r="A3434" s="9" t="str">
        <f>IF(A3433="","",IF(B3433&lt;C3433,A3433,IF(A3433=MAX('entry data'!$B$8:$B$507),"",A3433+1)))</f>
        <v/>
      </c>
      <c r="B3434" s="9" t="str">
        <f t="shared" si="339"/>
        <v/>
      </c>
      <c r="C3434" s="9" t="str">
        <f>IF(ISERROR(VLOOKUP(A3434,'entry data'!B:G,6,0)),"",VLOOKUP(A3434,'entry data'!B:G,6,0))</f>
        <v/>
      </c>
      <c r="D3434" s="9" t="str">
        <f>IF(ISERROR(VLOOKUP(A3434,'entry data'!B:C,2,0)),"",VLOOKUP(A3434,'entry data'!B:C,2,0))</f>
        <v/>
      </c>
      <c r="E3434" s="9" t="str">
        <f>IF(ISERROR(VLOOKUP(A3434,'entry data'!B:E,4,0)),"",VLOOKUP(A3434,'entry data'!B:E,4,0))</f>
        <v/>
      </c>
      <c r="F3434" s="11" t="str">
        <f>IF(A3434="","",IF(ISERROR(VLOOKUP(A3434,'entry data'!B:F,5,0)),"",VLOOKUP(A3434,'entry data'!B:F,5,0)))</f>
        <v/>
      </c>
      <c r="G3434" s="12" t="str">
        <f>IF(A3434="","",IF(ISERROR(VLOOKUP(A3434,'entry data'!B:I,8,0)),"",VLOOKUP(A3434,'entry data'!B:I,7,0)))</f>
        <v/>
      </c>
      <c r="H3434" s="13" t="str">
        <f>IF(A3434="","",IF(B3434=1,VLOOKUP(A3434,'entry data'!B:D,3,0),I3433))</f>
        <v/>
      </c>
      <c r="I3434" s="14" t="str">
        <f>IF(A3434="","",IF(E3434="weekly",7,IF(E3434="fortnightly",14,IF(E3434="monthly",DATE(IF(MONTH(H3434)=12,YEAR(H3434)+1,YEAR(H3434)),VLOOKUP(MONTH(H3434),index!$D$2:$G$13,2,0),DAY(H3434)),
IF(E3434="quarterly",DATE(IF(MONTH(H3434)&gt;=10,YEAR(H3434)+1,YEAR(H3434)),VLOOKUP(MONTH(H3434),index!$D$2:$G$13,3,0),DAY(H3434)),
IF(E3434="halfyearly",DATE(IF(MONTH(H3434)&gt;=7,YEAR(H3434)+1,YEAR(H3434)),VLOOKUP(MONTH(H3434),index!$D$2:$G$13,4,0),DAY(H3434)),
DATE(YEAR(H3434)+1,MONTH(H3434),DAY(H3434)))))-H3434))+H3434)</f>
        <v/>
      </c>
      <c r="J3434" s="9" t="str">
        <f t="shared" si="340"/>
        <v/>
      </c>
      <c r="K3434" s="11" t="str">
        <f t="shared" si="341"/>
        <v/>
      </c>
      <c r="L3434" s="11" t="str">
        <f t="shared" si="342"/>
        <v/>
      </c>
      <c r="M3434" s="11" t="str">
        <f>IF(A3434="","",VLOOKUP(E3434,index!$A$1:$B$6,2,0)*K3434*G3434)</f>
        <v/>
      </c>
      <c r="N3434" s="11" t="str">
        <f>IF(A3434="","",-PMT(G3434*VLOOKUP(E3434,index!$A$1:$B$6,2,0),C3434,F3434,0,0))</f>
        <v/>
      </c>
      <c r="O3434" s="11" t="str">
        <f t="shared" si="343"/>
        <v/>
      </c>
      <c r="P3434" s="11" t="str">
        <f t="shared" si="338"/>
        <v/>
      </c>
    </row>
    <row r="3435" spans="1:16" x14ac:dyDescent="0.25">
      <c r="A3435" s="9" t="str">
        <f>IF(A3434="","",IF(B3434&lt;C3434,A3434,IF(A3434=MAX('entry data'!$B$8:$B$507),"",A3434+1)))</f>
        <v/>
      </c>
      <c r="B3435" s="9" t="str">
        <f t="shared" si="339"/>
        <v/>
      </c>
      <c r="C3435" s="9" t="str">
        <f>IF(ISERROR(VLOOKUP(A3435,'entry data'!B:G,6,0)),"",VLOOKUP(A3435,'entry data'!B:G,6,0))</f>
        <v/>
      </c>
      <c r="D3435" s="9" t="str">
        <f>IF(ISERROR(VLOOKUP(A3435,'entry data'!B:C,2,0)),"",VLOOKUP(A3435,'entry data'!B:C,2,0))</f>
        <v/>
      </c>
      <c r="E3435" s="9" t="str">
        <f>IF(ISERROR(VLOOKUP(A3435,'entry data'!B:E,4,0)),"",VLOOKUP(A3435,'entry data'!B:E,4,0))</f>
        <v/>
      </c>
      <c r="F3435" s="11" t="str">
        <f>IF(A3435="","",IF(ISERROR(VLOOKUP(A3435,'entry data'!B:F,5,0)),"",VLOOKUP(A3435,'entry data'!B:F,5,0)))</f>
        <v/>
      </c>
      <c r="G3435" s="12" t="str">
        <f>IF(A3435="","",IF(ISERROR(VLOOKUP(A3435,'entry data'!B:I,8,0)),"",VLOOKUP(A3435,'entry data'!B:I,7,0)))</f>
        <v/>
      </c>
      <c r="H3435" s="13" t="str">
        <f>IF(A3435="","",IF(B3435=1,VLOOKUP(A3435,'entry data'!B:D,3,0),I3434))</f>
        <v/>
      </c>
      <c r="I3435" s="14" t="str">
        <f>IF(A3435="","",IF(E3435="weekly",7,IF(E3435="fortnightly",14,IF(E3435="monthly",DATE(IF(MONTH(H3435)=12,YEAR(H3435)+1,YEAR(H3435)),VLOOKUP(MONTH(H3435),index!$D$2:$G$13,2,0),DAY(H3435)),
IF(E3435="quarterly",DATE(IF(MONTH(H3435)&gt;=10,YEAR(H3435)+1,YEAR(H3435)),VLOOKUP(MONTH(H3435),index!$D$2:$G$13,3,0),DAY(H3435)),
IF(E3435="halfyearly",DATE(IF(MONTH(H3435)&gt;=7,YEAR(H3435)+1,YEAR(H3435)),VLOOKUP(MONTH(H3435),index!$D$2:$G$13,4,0),DAY(H3435)),
DATE(YEAR(H3435)+1,MONTH(H3435),DAY(H3435)))))-H3435))+H3435)</f>
        <v/>
      </c>
      <c r="J3435" s="9" t="str">
        <f t="shared" si="340"/>
        <v/>
      </c>
      <c r="K3435" s="11" t="str">
        <f t="shared" si="341"/>
        <v/>
      </c>
      <c r="L3435" s="11" t="str">
        <f t="shared" si="342"/>
        <v/>
      </c>
      <c r="M3435" s="11" t="str">
        <f>IF(A3435="","",VLOOKUP(E3435,index!$A$1:$B$6,2,0)*K3435*G3435)</f>
        <v/>
      </c>
      <c r="N3435" s="11" t="str">
        <f>IF(A3435="","",-PMT(G3435*VLOOKUP(E3435,index!$A$1:$B$6,2,0),C3435,F3435,0,0))</f>
        <v/>
      </c>
      <c r="O3435" s="11" t="str">
        <f t="shared" si="343"/>
        <v/>
      </c>
      <c r="P3435" s="11" t="str">
        <f t="shared" si="338"/>
        <v/>
      </c>
    </row>
    <row r="3436" spans="1:16" x14ac:dyDescent="0.25">
      <c r="A3436" s="9" t="str">
        <f>IF(A3435="","",IF(B3435&lt;C3435,A3435,IF(A3435=MAX('entry data'!$B$8:$B$507),"",A3435+1)))</f>
        <v/>
      </c>
      <c r="B3436" s="9" t="str">
        <f t="shared" si="339"/>
        <v/>
      </c>
      <c r="C3436" s="9" t="str">
        <f>IF(ISERROR(VLOOKUP(A3436,'entry data'!B:G,6,0)),"",VLOOKUP(A3436,'entry data'!B:G,6,0))</f>
        <v/>
      </c>
      <c r="D3436" s="9" t="str">
        <f>IF(ISERROR(VLOOKUP(A3436,'entry data'!B:C,2,0)),"",VLOOKUP(A3436,'entry data'!B:C,2,0))</f>
        <v/>
      </c>
      <c r="E3436" s="9" t="str">
        <f>IF(ISERROR(VLOOKUP(A3436,'entry data'!B:E,4,0)),"",VLOOKUP(A3436,'entry data'!B:E,4,0))</f>
        <v/>
      </c>
      <c r="F3436" s="11" t="str">
        <f>IF(A3436="","",IF(ISERROR(VLOOKUP(A3436,'entry data'!B:F,5,0)),"",VLOOKUP(A3436,'entry data'!B:F,5,0)))</f>
        <v/>
      </c>
      <c r="G3436" s="12" t="str">
        <f>IF(A3436="","",IF(ISERROR(VLOOKUP(A3436,'entry data'!B:I,8,0)),"",VLOOKUP(A3436,'entry data'!B:I,7,0)))</f>
        <v/>
      </c>
      <c r="H3436" s="13" t="str">
        <f>IF(A3436="","",IF(B3436=1,VLOOKUP(A3436,'entry data'!B:D,3,0),I3435))</f>
        <v/>
      </c>
      <c r="I3436" s="14" t="str">
        <f>IF(A3436="","",IF(E3436="weekly",7,IF(E3436="fortnightly",14,IF(E3436="monthly",DATE(IF(MONTH(H3436)=12,YEAR(H3436)+1,YEAR(H3436)),VLOOKUP(MONTH(H3436),index!$D$2:$G$13,2,0),DAY(H3436)),
IF(E3436="quarterly",DATE(IF(MONTH(H3436)&gt;=10,YEAR(H3436)+1,YEAR(H3436)),VLOOKUP(MONTH(H3436),index!$D$2:$G$13,3,0),DAY(H3436)),
IF(E3436="halfyearly",DATE(IF(MONTH(H3436)&gt;=7,YEAR(H3436)+1,YEAR(H3436)),VLOOKUP(MONTH(H3436),index!$D$2:$G$13,4,0),DAY(H3436)),
DATE(YEAR(H3436)+1,MONTH(H3436),DAY(H3436)))))-H3436))+H3436)</f>
        <v/>
      </c>
      <c r="J3436" s="9" t="str">
        <f t="shared" si="340"/>
        <v/>
      </c>
      <c r="K3436" s="11" t="str">
        <f t="shared" si="341"/>
        <v/>
      </c>
      <c r="L3436" s="11" t="str">
        <f t="shared" si="342"/>
        <v/>
      </c>
      <c r="M3436" s="11" t="str">
        <f>IF(A3436="","",VLOOKUP(E3436,index!$A$1:$B$6,2,0)*K3436*G3436)</f>
        <v/>
      </c>
      <c r="N3436" s="11" t="str">
        <f>IF(A3436="","",-PMT(G3436*VLOOKUP(E3436,index!$A$1:$B$6,2,0),C3436,F3436,0,0))</f>
        <v/>
      </c>
      <c r="O3436" s="11" t="str">
        <f t="shared" si="343"/>
        <v/>
      </c>
      <c r="P3436" s="11" t="str">
        <f t="shared" si="338"/>
        <v/>
      </c>
    </row>
    <row r="3437" spans="1:16" x14ac:dyDescent="0.25">
      <c r="A3437" s="9" t="str">
        <f>IF(A3436="","",IF(B3436&lt;C3436,A3436,IF(A3436=MAX('entry data'!$B$8:$B$507),"",A3436+1)))</f>
        <v/>
      </c>
      <c r="B3437" s="9" t="str">
        <f t="shared" si="339"/>
        <v/>
      </c>
      <c r="C3437" s="9" t="str">
        <f>IF(ISERROR(VLOOKUP(A3437,'entry data'!B:G,6,0)),"",VLOOKUP(A3437,'entry data'!B:G,6,0))</f>
        <v/>
      </c>
      <c r="D3437" s="9" t="str">
        <f>IF(ISERROR(VLOOKUP(A3437,'entry data'!B:C,2,0)),"",VLOOKUP(A3437,'entry data'!B:C,2,0))</f>
        <v/>
      </c>
      <c r="E3437" s="9" t="str">
        <f>IF(ISERROR(VLOOKUP(A3437,'entry data'!B:E,4,0)),"",VLOOKUP(A3437,'entry data'!B:E,4,0))</f>
        <v/>
      </c>
      <c r="F3437" s="11" t="str">
        <f>IF(A3437="","",IF(ISERROR(VLOOKUP(A3437,'entry data'!B:F,5,0)),"",VLOOKUP(A3437,'entry data'!B:F,5,0)))</f>
        <v/>
      </c>
      <c r="G3437" s="12" t="str">
        <f>IF(A3437="","",IF(ISERROR(VLOOKUP(A3437,'entry data'!B:I,8,0)),"",VLOOKUP(A3437,'entry data'!B:I,7,0)))</f>
        <v/>
      </c>
      <c r="H3437" s="13" t="str">
        <f>IF(A3437="","",IF(B3437=1,VLOOKUP(A3437,'entry data'!B:D,3,0),I3436))</f>
        <v/>
      </c>
      <c r="I3437" s="14" t="str">
        <f>IF(A3437="","",IF(E3437="weekly",7,IF(E3437="fortnightly",14,IF(E3437="monthly",DATE(IF(MONTH(H3437)=12,YEAR(H3437)+1,YEAR(H3437)),VLOOKUP(MONTH(H3437),index!$D$2:$G$13,2,0),DAY(H3437)),
IF(E3437="quarterly",DATE(IF(MONTH(H3437)&gt;=10,YEAR(H3437)+1,YEAR(H3437)),VLOOKUP(MONTH(H3437),index!$D$2:$G$13,3,0),DAY(H3437)),
IF(E3437="halfyearly",DATE(IF(MONTH(H3437)&gt;=7,YEAR(H3437)+1,YEAR(H3437)),VLOOKUP(MONTH(H3437),index!$D$2:$G$13,4,0),DAY(H3437)),
DATE(YEAR(H3437)+1,MONTH(H3437),DAY(H3437)))))-H3437))+H3437)</f>
        <v/>
      </c>
      <c r="J3437" s="9" t="str">
        <f t="shared" si="340"/>
        <v/>
      </c>
      <c r="K3437" s="11" t="str">
        <f t="shared" si="341"/>
        <v/>
      </c>
      <c r="L3437" s="11" t="str">
        <f t="shared" si="342"/>
        <v/>
      </c>
      <c r="M3437" s="11" t="str">
        <f>IF(A3437="","",VLOOKUP(E3437,index!$A$1:$B$6,2,0)*K3437*G3437)</f>
        <v/>
      </c>
      <c r="N3437" s="11" t="str">
        <f>IF(A3437="","",-PMT(G3437*VLOOKUP(E3437,index!$A$1:$B$6,2,0),C3437,F3437,0,0))</f>
        <v/>
      </c>
      <c r="O3437" s="11" t="str">
        <f t="shared" si="343"/>
        <v/>
      </c>
      <c r="P3437" s="11" t="str">
        <f t="shared" si="338"/>
        <v/>
      </c>
    </row>
    <row r="3438" spans="1:16" x14ac:dyDescent="0.25">
      <c r="A3438" s="9" t="str">
        <f>IF(A3437="","",IF(B3437&lt;C3437,A3437,IF(A3437=MAX('entry data'!$B$8:$B$507),"",A3437+1)))</f>
        <v/>
      </c>
      <c r="B3438" s="9" t="str">
        <f t="shared" si="339"/>
        <v/>
      </c>
      <c r="C3438" s="9" t="str">
        <f>IF(ISERROR(VLOOKUP(A3438,'entry data'!B:G,6,0)),"",VLOOKUP(A3438,'entry data'!B:G,6,0))</f>
        <v/>
      </c>
      <c r="D3438" s="9" t="str">
        <f>IF(ISERROR(VLOOKUP(A3438,'entry data'!B:C,2,0)),"",VLOOKUP(A3438,'entry data'!B:C,2,0))</f>
        <v/>
      </c>
      <c r="E3438" s="9" t="str">
        <f>IF(ISERROR(VLOOKUP(A3438,'entry data'!B:E,4,0)),"",VLOOKUP(A3438,'entry data'!B:E,4,0))</f>
        <v/>
      </c>
      <c r="F3438" s="11" t="str">
        <f>IF(A3438="","",IF(ISERROR(VLOOKUP(A3438,'entry data'!B:F,5,0)),"",VLOOKUP(A3438,'entry data'!B:F,5,0)))</f>
        <v/>
      </c>
      <c r="G3438" s="12" t="str">
        <f>IF(A3438="","",IF(ISERROR(VLOOKUP(A3438,'entry data'!B:I,8,0)),"",VLOOKUP(A3438,'entry data'!B:I,7,0)))</f>
        <v/>
      </c>
      <c r="H3438" s="13" t="str">
        <f>IF(A3438="","",IF(B3438=1,VLOOKUP(A3438,'entry data'!B:D,3,0),I3437))</f>
        <v/>
      </c>
      <c r="I3438" s="14" t="str">
        <f>IF(A3438="","",IF(E3438="weekly",7,IF(E3438="fortnightly",14,IF(E3438="monthly",DATE(IF(MONTH(H3438)=12,YEAR(H3438)+1,YEAR(H3438)),VLOOKUP(MONTH(H3438),index!$D$2:$G$13,2,0),DAY(H3438)),
IF(E3438="quarterly",DATE(IF(MONTH(H3438)&gt;=10,YEAR(H3438)+1,YEAR(H3438)),VLOOKUP(MONTH(H3438),index!$D$2:$G$13,3,0),DAY(H3438)),
IF(E3438="halfyearly",DATE(IF(MONTH(H3438)&gt;=7,YEAR(H3438)+1,YEAR(H3438)),VLOOKUP(MONTH(H3438),index!$D$2:$G$13,4,0),DAY(H3438)),
DATE(YEAR(H3438)+1,MONTH(H3438),DAY(H3438)))))-H3438))+H3438)</f>
        <v/>
      </c>
      <c r="J3438" s="9" t="str">
        <f t="shared" si="340"/>
        <v/>
      </c>
      <c r="K3438" s="11" t="str">
        <f t="shared" si="341"/>
        <v/>
      </c>
      <c r="L3438" s="11" t="str">
        <f t="shared" si="342"/>
        <v/>
      </c>
      <c r="M3438" s="11" t="str">
        <f>IF(A3438="","",VLOOKUP(E3438,index!$A$1:$B$6,2,0)*K3438*G3438)</f>
        <v/>
      </c>
      <c r="N3438" s="11" t="str">
        <f>IF(A3438="","",-PMT(G3438*VLOOKUP(E3438,index!$A$1:$B$6,2,0),C3438,F3438,0,0))</f>
        <v/>
      </c>
      <c r="O3438" s="11" t="str">
        <f t="shared" si="343"/>
        <v/>
      </c>
      <c r="P3438" s="11" t="str">
        <f t="shared" si="338"/>
        <v/>
      </c>
    </row>
    <row r="3439" spans="1:16" x14ac:dyDescent="0.25">
      <c r="A3439" s="9" t="str">
        <f>IF(A3438="","",IF(B3438&lt;C3438,A3438,IF(A3438=MAX('entry data'!$B$8:$B$507),"",A3438+1)))</f>
        <v/>
      </c>
      <c r="B3439" s="9" t="str">
        <f t="shared" si="339"/>
        <v/>
      </c>
      <c r="C3439" s="9" t="str">
        <f>IF(ISERROR(VLOOKUP(A3439,'entry data'!B:G,6,0)),"",VLOOKUP(A3439,'entry data'!B:G,6,0))</f>
        <v/>
      </c>
      <c r="D3439" s="9" t="str">
        <f>IF(ISERROR(VLOOKUP(A3439,'entry data'!B:C,2,0)),"",VLOOKUP(A3439,'entry data'!B:C,2,0))</f>
        <v/>
      </c>
      <c r="E3439" s="9" t="str">
        <f>IF(ISERROR(VLOOKUP(A3439,'entry data'!B:E,4,0)),"",VLOOKUP(A3439,'entry data'!B:E,4,0))</f>
        <v/>
      </c>
      <c r="F3439" s="11" t="str">
        <f>IF(A3439="","",IF(ISERROR(VLOOKUP(A3439,'entry data'!B:F,5,0)),"",VLOOKUP(A3439,'entry data'!B:F,5,0)))</f>
        <v/>
      </c>
      <c r="G3439" s="12" t="str">
        <f>IF(A3439="","",IF(ISERROR(VLOOKUP(A3439,'entry data'!B:I,8,0)),"",VLOOKUP(A3439,'entry data'!B:I,7,0)))</f>
        <v/>
      </c>
      <c r="H3439" s="13" t="str">
        <f>IF(A3439="","",IF(B3439=1,VLOOKUP(A3439,'entry data'!B:D,3,0),I3438))</f>
        <v/>
      </c>
      <c r="I3439" s="14" t="str">
        <f>IF(A3439="","",IF(E3439="weekly",7,IF(E3439="fortnightly",14,IF(E3439="monthly",DATE(IF(MONTH(H3439)=12,YEAR(H3439)+1,YEAR(H3439)),VLOOKUP(MONTH(H3439),index!$D$2:$G$13,2,0),DAY(H3439)),
IF(E3439="quarterly",DATE(IF(MONTH(H3439)&gt;=10,YEAR(H3439)+1,YEAR(H3439)),VLOOKUP(MONTH(H3439),index!$D$2:$G$13,3,0),DAY(H3439)),
IF(E3439="halfyearly",DATE(IF(MONTH(H3439)&gt;=7,YEAR(H3439)+1,YEAR(H3439)),VLOOKUP(MONTH(H3439),index!$D$2:$G$13,4,0),DAY(H3439)),
DATE(YEAR(H3439)+1,MONTH(H3439),DAY(H3439)))))-H3439))+H3439)</f>
        <v/>
      </c>
      <c r="J3439" s="9" t="str">
        <f t="shared" si="340"/>
        <v/>
      </c>
      <c r="K3439" s="11" t="str">
        <f t="shared" si="341"/>
        <v/>
      </c>
      <c r="L3439" s="11" t="str">
        <f t="shared" si="342"/>
        <v/>
      </c>
      <c r="M3439" s="11" t="str">
        <f>IF(A3439="","",VLOOKUP(E3439,index!$A$1:$B$6,2,0)*K3439*G3439)</f>
        <v/>
      </c>
      <c r="N3439" s="11" t="str">
        <f>IF(A3439="","",-PMT(G3439*VLOOKUP(E3439,index!$A$1:$B$6,2,0),C3439,F3439,0,0))</f>
        <v/>
      </c>
      <c r="O3439" s="11" t="str">
        <f t="shared" si="343"/>
        <v/>
      </c>
      <c r="P3439" s="11" t="str">
        <f t="shared" si="338"/>
        <v/>
      </c>
    </row>
    <row r="3440" spans="1:16" x14ac:dyDescent="0.25">
      <c r="A3440" s="9" t="str">
        <f>IF(A3439="","",IF(B3439&lt;C3439,A3439,IF(A3439=MAX('entry data'!$B$8:$B$507),"",A3439+1)))</f>
        <v/>
      </c>
      <c r="B3440" s="9" t="str">
        <f t="shared" si="339"/>
        <v/>
      </c>
      <c r="C3440" s="9" t="str">
        <f>IF(ISERROR(VLOOKUP(A3440,'entry data'!B:G,6,0)),"",VLOOKUP(A3440,'entry data'!B:G,6,0))</f>
        <v/>
      </c>
      <c r="D3440" s="9" t="str">
        <f>IF(ISERROR(VLOOKUP(A3440,'entry data'!B:C,2,0)),"",VLOOKUP(A3440,'entry data'!B:C,2,0))</f>
        <v/>
      </c>
      <c r="E3440" s="9" t="str">
        <f>IF(ISERROR(VLOOKUP(A3440,'entry data'!B:E,4,0)),"",VLOOKUP(A3440,'entry data'!B:E,4,0))</f>
        <v/>
      </c>
      <c r="F3440" s="11" t="str">
        <f>IF(A3440="","",IF(ISERROR(VLOOKUP(A3440,'entry data'!B:F,5,0)),"",VLOOKUP(A3440,'entry data'!B:F,5,0)))</f>
        <v/>
      </c>
      <c r="G3440" s="12" t="str">
        <f>IF(A3440="","",IF(ISERROR(VLOOKUP(A3440,'entry data'!B:I,8,0)),"",VLOOKUP(A3440,'entry data'!B:I,7,0)))</f>
        <v/>
      </c>
      <c r="H3440" s="13" t="str">
        <f>IF(A3440="","",IF(B3440=1,VLOOKUP(A3440,'entry data'!B:D,3,0),I3439))</f>
        <v/>
      </c>
      <c r="I3440" s="14" t="str">
        <f>IF(A3440="","",IF(E3440="weekly",7,IF(E3440="fortnightly",14,IF(E3440="monthly",DATE(IF(MONTH(H3440)=12,YEAR(H3440)+1,YEAR(H3440)),VLOOKUP(MONTH(H3440),index!$D$2:$G$13,2,0),DAY(H3440)),
IF(E3440="quarterly",DATE(IF(MONTH(H3440)&gt;=10,YEAR(H3440)+1,YEAR(H3440)),VLOOKUP(MONTH(H3440),index!$D$2:$G$13,3,0),DAY(H3440)),
IF(E3440="halfyearly",DATE(IF(MONTH(H3440)&gt;=7,YEAR(H3440)+1,YEAR(H3440)),VLOOKUP(MONTH(H3440),index!$D$2:$G$13,4,0),DAY(H3440)),
DATE(YEAR(H3440)+1,MONTH(H3440),DAY(H3440)))))-H3440))+H3440)</f>
        <v/>
      </c>
      <c r="J3440" s="9" t="str">
        <f t="shared" si="340"/>
        <v/>
      </c>
      <c r="K3440" s="11" t="str">
        <f t="shared" si="341"/>
        <v/>
      </c>
      <c r="L3440" s="11" t="str">
        <f t="shared" si="342"/>
        <v/>
      </c>
      <c r="M3440" s="11" t="str">
        <f>IF(A3440="","",VLOOKUP(E3440,index!$A$1:$B$6,2,0)*K3440*G3440)</f>
        <v/>
      </c>
      <c r="N3440" s="11" t="str">
        <f>IF(A3440="","",-PMT(G3440*VLOOKUP(E3440,index!$A$1:$B$6,2,0),C3440,F3440,0,0))</f>
        <v/>
      </c>
      <c r="O3440" s="11" t="str">
        <f t="shared" si="343"/>
        <v/>
      </c>
      <c r="P3440" s="11" t="str">
        <f t="shared" si="338"/>
        <v/>
      </c>
    </row>
    <row r="3441" spans="1:16" x14ac:dyDescent="0.25">
      <c r="A3441" s="9" t="str">
        <f>IF(A3440="","",IF(B3440&lt;C3440,A3440,IF(A3440=MAX('entry data'!$B$8:$B$507),"",A3440+1)))</f>
        <v/>
      </c>
      <c r="B3441" s="9" t="str">
        <f t="shared" si="339"/>
        <v/>
      </c>
      <c r="C3441" s="9" t="str">
        <f>IF(ISERROR(VLOOKUP(A3441,'entry data'!B:G,6,0)),"",VLOOKUP(A3441,'entry data'!B:G,6,0))</f>
        <v/>
      </c>
      <c r="D3441" s="9" t="str">
        <f>IF(ISERROR(VLOOKUP(A3441,'entry data'!B:C,2,0)),"",VLOOKUP(A3441,'entry data'!B:C,2,0))</f>
        <v/>
      </c>
      <c r="E3441" s="9" t="str">
        <f>IF(ISERROR(VLOOKUP(A3441,'entry data'!B:E,4,0)),"",VLOOKUP(A3441,'entry data'!B:E,4,0))</f>
        <v/>
      </c>
      <c r="F3441" s="11" t="str">
        <f>IF(A3441="","",IF(ISERROR(VLOOKUP(A3441,'entry data'!B:F,5,0)),"",VLOOKUP(A3441,'entry data'!B:F,5,0)))</f>
        <v/>
      </c>
      <c r="G3441" s="12" t="str">
        <f>IF(A3441="","",IF(ISERROR(VLOOKUP(A3441,'entry data'!B:I,8,0)),"",VLOOKUP(A3441,'entry data'!B:I,7,0)))</f>
        <v/>
      </c>
      <c r="H3441" s="13" t="str">
        <f>IF(A3441="","",IF(B3441=1,VLOOKUP(A3441,'entry data'!B:D,3,0),I3440))</f>
        <v/>
      </c>
      <c r="I3441" s="14" t="str">
        <f>IF(A3441="","",IF(E3441="weekly",7,IF(E3441="fortnightly",14,IF(E3441="monthly",DATE(IF(MONTH(H3441)=12,YEAR(H3441)+1,YEAR(H3441)),VLOOKUP(MONTH(H3441),index!$D$2:$G$13,2,0),DAY(H3441)),
IF(E3441="quarterly",DATE(IF(MONTH(H3441)&gt;=10,YEAR(H3441)+1,YEAR(H3441)),VLOOKUP(MONTH(H3441),index!$D$2:$G$13,3,0),DAY(H3441)),
IF(E3441="halfyearly",DATE(IF(MONTH(H3441)&gt;=7,YEAR(H3441)+1,YEAR(H3441)),VLOOKUP(MONTH(H3441),index!$D$2:$G$13,4,0),DAY(H3441)),
DATE(YEAR(H3441)+1,MONTH(H3441),DAY(H3441)))))-H3441))+H3441)</f>
        <v/>
      </c>
      <c r="J3441" s="9" t="str">
        <f t="shared" si="340"/>
        <v/>
      </c>
      <c r="K3441" s="11" t="str">
        <f t="shared" si="341"/>
        <v/>
      </c>
      <c r="L3441" s="11" t="str">
        <f t="shared" si="342"/>
        <v/>
      </c>
      <c r="M3441" s="11" t="str">
        <f>IF(A3441="","",VLOOKUP(E3441,index!$A$1:$B$6,2,0)*K3441*G3441)</f>
        <v/>
      </c>
      <c r="N3441" s="11" t="str">
        <f>IF(A3441="","",-PMT(G3441*VLOOKUP(E3441,index!$A$1:$B$6,2,0),C3441,F3441,0,0))</f>
        <v/>
      </c>
      <c r="O3441" s="11" t="str">
        <f t="shared" si="343"/>
        <v/>
      </c>
      <c r="P3441" s="11" t="str">
        <f t="shared" si="338"/>
        <v/>
      </c>
    </row>
    <row r="3442" spans="1:16" x14ac:dyDescent="0.25">
      <c r="A3442" s="9" t="str">
        <f>IF(A3441="","",IF(B3441&lt;C3441,A3441,IF(A3441=MAX('entry data'!$B$8:$B$507),"",A3441+1)))</f>
        <v/>
      </c>
      <c r="B3442" s="9" t="str">
        <f t="shared" si="339"/>
        <v/>
      </c>
      <c r="C3442" s="9" t="str">
        <f>IF(ISERROR(VLOOKUP(A3442,'entry data'!B:G,6,0)),"",VLOOKUP(A3442,'entry data'!B:G,6,0))</f>
        <v/>
      </c>
      <c r="D3442" s="9" t="str">
        <f>IF(ISERROR(VLOOKUP(A3442,'entry data'!B:C,2,0)),"",VLOOKUP(A3442,'entry data'!B:C,2,0))</f>
        <v/>
      </c>
      <c r="E3442" s="9" t="str">
        <f>IF(ISERROR(VLOOKUP(A3442,'entry data'!B:E,4,0)),"",VLOOKUP(A3442,'entry data'!B:E,4,0))</f>
        <v/>
      </c>
      <c r="F3442" s="11" t="str">
        <f>IF(A3442="","",IF(ISERROR(VLOOKUP(A3442,'entry data'!B:F,5,0)),"",VLOOKUP(A3442,'entry data'!B:F,5,0)))</f>
        <v/>
      </c>
      <c r="G3442" s="12" t="str">
        <f>IF(A3442="","",IF(ISERROR(VLOOKUP(A3442,'entry data'!B:I,8,0)),"",VLOOKUP(A3442,'entry data'!B:I,7,0)))</f>
        <v/>
      </c>
      <c r="H3442" s="13" t="str">
        <f>IF(A3442="","",IF(B3442=1,VLOOKUP(A3442,'entry data'!B:D,3,0),I3441))</f>
        <v/>
      </c>
      <c r="I3442" s="14" t="str">
        <f>IF(A3442="","",IF(E3442="weekly",7,IF(E3442="fortnightly",14,IF(E3442="monthly",DATE(IF(MONTH(H3442)=12,YEAR(H3442)+1,YEAR(H3442)),VLOOKUP(MONTH(H3442),index!$D$2:$G$13,2,0),DAY(H3442)),
IF(E3442="quarterly",DATE(IF(MONTH(H3442)&gt;=10,YEAR(H3442)+1,YEAR(H3442)),VLOOKUP(MONTH(H3442),index!$D$2:$G$13,3,0),DAY(H3442)),
IF(E3442="halfyearly",DATE(IF(MONTH(H3442)&gt;=7,YEAR(H3442)+1,YEAR(H3442)),VLOOKUP(MONTH(H3442),index!$D$2:$G$13,4,0),DAY(H3442)),
DATE(YEAR(H3442)+1,MONTH(H3442),DAY(H3442)))))-H3442))+H3442)</f>
        <v/>
      </c>
      <c r="J3442" s="9" t="str">
        <f t="shared" si="340"/>
        <v/>
      </c>
      <c r="K3442" s="11" t="str">
        <f t="shared" si="341"/>
        <v/>
      </c>
      <c r="L3442" s="11" t="str">
        <f t="shared" si="342"/>
        <v/>
      </c>
      <c r="M3442" s="11" t="str">
        <f>IF(A3442="","",VLOOKUP(E3442,index!$A$1:$B$6,2,0)*K3442*G3442)</f>
        <v/>
      </c>
      <c r="N3442" s="11" t="str">
        <f>IF(A3442="","",-PMT(G3442*VLOOKUP(E3442,index!$A$1:$B$6,2,0),C3442,F3442,0,0))</f>
        <v/>
      </c>
      <c r="O3442" s="11" t="str">
        <f t="shared" si="343"/>
        <v/>
      </c>
      <c r="P3442" s="11" t="str">
        <f t="shared" si="338"/>
        <v/>
      </c>
    </row>
    <row r="3443" spans="1:16" x14ac:dyDescent="0.25">
      <c r="A3443" s="9" t="str">
        <f>IF(A3442="","",IF(B3442&lt;C3442,A3442,IF(A3442=MAX('entry data'!$B$8:$B$507),"",A3442+1)))</f>
        <v/>
      </c>
      <c r="B3443" s="9" t="str">
        <f t="shared" si="339"/>
        <v/>
      </c>
      <c r="C3443" s="9" t="str">
        <f>IF(ISERROR(VLOOKUP(A3443,'entry data'!B:G,6,0)),"",VLOOKUP(A3443,'entry data'!B:G,6,0))</f>
        <v/>
      </c>
      <c r="D3443" s="9" t="str">
        <f>IF(ISERROR(VLOOKUP(A3443,'entry data'!B:C,2,0)),"",VLOOKUP(A3443,'entry data'!B:C,2,0))</f>
        <v/>
      </c>
      <c r="E3443" s="9" t="str">
        <f>IF(ISERROR(VLOOKUP(A3443,'entry data'!B:E,4,0)),"",VLOOKUP(A3443,'entry data'!B:E,4,0))</f>
        <v/>
      </c>
      <c r="F3443" s="11" t="str">
        <f>IF(A3443="","",IF(ISERROR(VLOOKUP(A3443,'entry data'!B:F,5,0)),"",VLOOKUP(A3443,'entry data'!B:F,5,0)))</f>
        <v/>
      </c>
      <c r="G3443" s="12" t="str">
        <f>IF(A3443="","",IF(ISERROR(VLOOKUP(A3443,'entry data'!B:I,8,0)),"",VLOOKUP(A3443,'entry data'!B:I,7,0)))</f>
        <v/>
      </c>
      <c r="H3443" s="13" t="str">
        <f>IF(A3443="","",IF(B3443=1,VLOOKUP(A3443,'entry data'!B:D,3,0),I3442))</f>
        <v/>
      </c>
      <c r="I3443" s="14" t="str">
        <f>IF(A3443="","",IF(E3443="weekly",7,IF(E3443="fortnightly",14,IF(E3443="monthly",DATE(IF(MONTH(H3443)=12,YEAR(H3443)+1,YEAR(H3443)),VLOOKUP(MONTH(H3443),index!$D$2:$G$13,2,0),DAY(H3443)),
IF(E3443="quarterly",DATE(IF(MONTH(H3443)&gt;=10,YEAR(H3443)+1,YEAR(H3443)),VLOOKUP(MONTH(H3443),index!$D$2:$G$13,3,0),DAY(H3443)),
IF(E3443="halfyearly",DATE(IF(MONTH(H3443)&gt;=7,YEAR(H3443)+1,YEAR(H3443)),VLOOKUP(MONTH(H3443),index!$D$2:$G$13,4,0),DAY(H3443)),
DATE(YEAR(H3443)+1,MONTH(H3443),DAY(H3443)))))-H3443))+H3443)</f>
        <v/>
      </c>
      <c r="J3443" s="9" t="str">
        <f t="shared" si="340"/>
        <v/>
      </c>
      <c r="K3443" s="11" t="str">
        <f t="shared" si="341"/>
        <v/>
      </c>
      <c r="L3443" s="11" t="str">
        <f t="shared" si="342"/>
        <v/>
      </c>
      <c r="M3443" s="11" t="str">
        <f>IF(A3443="","",VLOOKUP(E3443,index!$A$1:$B$6,2,0)*K3443*G3443)</f>
        <v/>
      </c>
      <c r="N3443" s="11" t="str">
        <f>IF(A3443="","",-PMT(G3443*VLOOKUP(E3443,index!$A$1:$B$6,2,0),C3443,F3443,0,0))</f>
        <v/>
      </c>
      <c r="O3443" s="11" t="str">
        <f t="shared" si="343"/>
        <v/>
      </c>
      <c r="P3443" s="11" t="str">
        <f t="shared" si="338"/>
        <v/>
      </c>
    </row>
    <row r="3444" spans="1:16" x14ac:dyDescent="0.25">
      <c r="A3444" s="9" t="str">
        <f>IF(A3443="","",IF(B3443&lt;C3443,A3443,IF(A3443=MAX('entry data'!$B$8:$B$507),"",A3443+1)))</f>
        <v/>
      </c>
      <c r="B3444" s="9" t="str">
        <f t="shared" si="339"/>
        <v/>
      </c>
      <c r="C3444" s="9" t="str">
        <f>IF(ISERROR(VLOOKUP(A3444,'entry data'!B:G,6,0)),"",VLOOKUP(A3444,'entry data'!B:G,6,0))</f>
        <v/>
      </c>
      <c r="D3444" s="9" t="str">
        <f>IF(ISERROR(VLOOKUP(A3444,'entry data'!B:C,2,0)),"",VLOOKUP(A3444,'entry data'!B:C,2,0))</f>
        <v/>
      </c>
      <c r="E3444" s="9" t="str">
        <f>IF(ISERROR(VLOOKUP(A3444,'entry data'!B:E,4,0)),"",VLOOKUP(A3444,'entry data'!B:E,4,0))</f>
        <v/>
      </c>
      <c r="F3444" s="11" t="str">
        <f>IF(A3444="","",IF(ISERROR(VLOOKUP(A3444,'entry data'!B:F,5,0)),"",VLOOKUP(A3444,'entry data'!B:F,5,0)))</f>
        <v/>
      </c>
      <c r="G3444" s="12" t="str">
        <f>IF(A3444="","",IF(ISERROR(VLOOKUP(A3444,'entry data'!B:I,8,0)),"",VLOOKUP(A3444,'entry data'!B:I,7,0)))</f>
        <v/>
      </c>
      <c r="H3444" s="13" t="str">
        <f>IF(A3444="","",IF(B3444=1,VLOOKUP(A3444,'entry data'!B:D,3,0),I3443))</f>
        <v/>
      </c>
      <c r="I3444" s="14" t="str">
        <f>IF(A3444="","",IF(E3444="weekly",7,IF(E3444="fortnightly",14,IF(E3444="monthly",DATE(IF(MONTH(H3444)=12,YEAR(H3444)+1,YEAR(H3444)),VLOOKUP(MONTH(H3444),index!$D$2:$G$13,2,0),DAY(H3444)),
IF(E3444="quarterly",DATE(IF(MONTH(H3444)&gt;=10,YEAR(H3444)+1,YEAR(H3444)),VLOOKUP(MONTH(H3444),index!$D$2:$G$13,3,0),DAY(H3444)),
IF(E3444="halfyearly",DATE(IF(MONTH(H3444)&gt;=7,YEAR(H3444)+1,YEAR(H3444)),VLOOKUP(MONTH(H3444),index!$D$2:$G$13,4,0),DAY(H3444)),
DATE(YEAR(H3444)+1,MONTH(H3444),DAY(H3444)))))-H3444))+H3444)</f>
        <v/>
      </c>
      <c r="J3444" s="9" t="str">
        <f t="shared" si="340"/>
        <v/>
      </c>
      <c r="K3444" s="11" t="str">
        <f t="shared" si="341"/>
        <v/>
      </c>
      <c r="L3444" s="11" t="str">
        <f t="shared" si="342"/>
        <v/>
      </c>
      <c r="M3444" s="11" t="str">
        <f>IF(A3444="","",VLOOKUP(E3444,index!$A$1:$B$6,2,0)*K3444*G3444)</f>
        <v/>
      </c>
      <c r="N3444" s="11" t="str">
        <f>IF(A3444="","",-PMT(G3444*VLOOKUP(E3444,index!$A$1:$B$6,2,0),C3444,F3444,0,0))</f>
        <v/>
      </c>
      <c r="O3444" s="11" t="str">
        <f t="shared" si="343"/>
        <v/>
      </c>
      <c r="P3444" s="11" t="str">
        <f t="shared" si="338"/>
        <v/>
      </c>
    </row>
    <row r="3445" spans="1:16" x14ac:dyDescent="0.25">
      <c r="A3445" s="9" t="str">
        <f>IF(A3444="","",IF(B3444&lt;C3444,A3444,IF(A3444=MAX('entry data'!$B$8:$B$507),"",A3444+1)))</f>
        <v/>
      </c>
      <c r="B3445" s="9" t="str">
        <f t="shared" si="339"/>
        <v/>
      </c>
      <c r="C3445" s="9" t="str">
        <f>IF(ISERROR(VLOOKUP(A3445,'entry data'!B:G,6,0)),"",VLOOKUP(A3445,'entry data'!B:G,6,0))</f>
        <v/>
      </c>
      <c r="D3445" s="9" t="str">
        <f>IF(ISERROR(VLOOKUP(A3445,'entry data'!B:C,2,0)),"",VLOOKUP(A3445,'entry data'!B:C,2,0))</f>
        <v/>
      </c>
      <c r="E3445" s="9" t="str">
        <f>IF(ISERROR(VLOOKUP(A3445,'entry data'!B:E,4,0)),"",VLOOKUP(A3445,'entry data'!B:E,4,0))</f>
        <v/>
      </c>
      <c r="F3445" s="11" t="str">
        <f>IF(A3445="","",IF(ISERROR(VLOOKUP(A3445,'entry data'!B:F,5,0)),"",VLOOKUP(A3445,'entry data'!B:F,5,0)))</f>
        <v/>
      </c>
      <c r="G3445" s="12" t="str">
        <f>IF(A3445="","",IF(ISERROR(VLOOKUP(A3445,'entry data'!B:I,8,0)),"",VLOOKUP(A3445,'entry data'!B:I,7,0)))</f>
        <v/>
      </c>
      <c r="H3445" s="13" t="str">
        <f>IF(A3445="","",IF(B3445=1,VLOOKUP(A3445,'entry data'!B:D,3,0),I3444))</f>
        <v/>
      </c>
      <c r="I3445" s="14" t="str">
        <f>IF(A3445="","",IF(E3445="weekly",7,IF(E3445="fortnightly",14,IF(E3445="monthly",DATE(IF(MONTH(H3445)=12,YEAR(H3445)+1,YEAR(H3445)),VLOOKUP(MONTH(H3445),index!$D$2:$G$13,2,0),DAY(H3445)),
IF(E3445="quarterly",DATE(IF(MONTH(H3445)&gt;=10,YEAR(H3445)+1,YEAR(H3445)),VLOOKUP(MONTH(H3445),index!$D$2:$G$13,3,0),DAY(H3445)),
IF(E3445="halfyearly",DATE(IF(MONTH(H3445)&gt;=7,YEAR(H3445)+1,YEAR(H3445)),VLOOKUP(MONTH(H3445),index!$D$2:$G$13,4,0),DAY(H3445)),
DATE(YEAR(H3445)+1,MONTH(H3445),DAY(H3445)))))-H3445))+H3445)</f>
        <v/>
      </c>
      <c r="J3445" s="9" t="str">
        <f t="shared" si="340"/>
        <v/>
      </c>
      <c r="K3445" s="11" t="str">
        <f t="shared" si="341"/>
        <v/>
      </c>
      <c r="L3445" s="11" t="str">
        <f t="shared" si="342"/>
        <v/>
      </c>
      <c r="M3445" s="11" t="str">
        <f>IF(A3445="","",VLOOKUP(E3445,index!$A$1:$B$6,2,0)*K3445*G3445)</f>
        <v/>
      </c>
      <c r="N3445" s="11" t="str">
        <f>IF(A3445="","",-PMT(G3445*VLOOKUP(E3445,index!$A$1:$B$6,2,0),C3445,F3445,0,0))</f>
        <v/>
      </c>
      <c r="O3445" s="11" t="str">
        <f t="shared" si="343"/>
        <v/>
      </c>
      <c r="P3445" s="11" t="str">
        <f t="shared" si="338"/>
        <v/>
      </c>
    </row>
    <row r="3446" spans="1:16" x14ac:dyDescent="0.25">
      <c r="A3446" s="9" t="str">
        <f>IF(A3445="","",IF(B3445&lt;C3445,A3445,IF(A3445=MAX('entry data'!$B$8:$B$507),"",A3445+1)))</f>
        <v/>
      </c>
      <c r="B3446" s="9" t="str">
        <f t="shared" si="339"/>
        <v/>
      </c>
      <c r="C3446" s="9" t="str">
        <f>IF(ISERROR(VLOOKUP(A3446,'entry data'!B:G,6,0)),"",VLOOKUP(A3446,'entry data'!B:G,6,0))</f>
        <v/>
      </c>
      <c r="D3446" s="9" t="str">
        <f>IF(ISERROR(VLOOKUP(A3446,'entry data'!B:C,2,0)),"",VLOOKUP(A3446,'entry data'!B:C,2,0))</f>
        <v/>
      </c>
      <c r="E3446" s="9" t="str">
        <f>IF(ISERROR(VLOOKUP(A3446,'entry data'!B:E,4,0)),"",VLOOKUP(A3446,'entry data'!B:E,4,0))</f>
        <v/>
      </c>
      <c r="F3446" s="11" t="str">
        <f>IF(A3446="","",IF(ISERROR(VLOOKUP(A3446,'entry data'!B:F,5,0)),"",VLOOKUP(A3446,'entry data'!B:F,5,0)))</f>
        <v/>
      </c>
      <c r="G3446" s="12" t="str">
        <f>IF(A3446="","",IF(ISERROR(VLOOKUP(A3446,'entry data'!B:I,8,0)),"",VLOOKUP(A3446,'entry data'!B:I,7,0)))</f>
        <v/>
      </c>
      <c r="H3446" s="13" t="str">
        <f>IF(A3446="","",IF(B3446=1,VLOOKUP(A3446,'entry data'!B:D,3,0),I3445))</f>
        <v/>
      </c>
      <c r="I3446" s="14" t="str">
        <f>IF(A3446="","",IF(E3446="weekly",7,IF(E3446="fortnightly",14,IF(E3446="monthly",DATE(IF(MONTH(H3446)=12,YEAR(H3446)+1,YEAR(H3446)),VLOOKUP(MONTH(H3446),index!$D$2:$G$13,2,0),DAY(H3446)),
IF(E3446="quarterly",DATE(IF(MONTH(H3446)&gt;=10,YEAR(H3446)+1,YEAR(H3446)),VLOOKUP(MONTH(H3446),index!$D$2:$G$13,3,0),DAY(H3446)),
IF(E3446="halfyearly",DATE(IF(MONTH(H3446)&gt;=7,YEAR(H3446)+1,YEAR(H3446)),VLOOKUP(MONTH(H3446),index!$D$2:$G$13,4,0),DAY(H3446)),
DATE(YEAR(H3446)+1,MONTH(H3446),DAY(H3446)))))-H3446))+H3446)</f>
        <v/>
      </c>
      <c r="J3446" s="9" t="str">
        <f t="shared" si="340"/>
        <v/>
      </c>
      <c r="K3446" s="11" t="str">
        <f t="shared" si="341"/>
        <v/>
      </c>
      <c r="L3446" s="11" t="str">
        <f t="shared" si="342"/>
        <v/>
      </c>
      <c r="M3446" s="11" t="str">
        <f>IF(A3446="","",VLOOKUP(E3446,index!$A$1:$B$6,2,0)*K3446*G3446)</f>
        <v/>
      </c>
      <c r="N3446" s="11" t="str">
        <f>IF(A3446="","",-PMT(G3446*VLOOKUP(E3446,index!$A$1:$B$6,2,0),C3446,F3446,0,0))</f>
        <v/>
      </c>
      <c r="O3446" s="11" t="str">
        <f t="shared" si="343"/>
        <v/>
      </c>
      <c r="P3446" s="11" t="str">
        <f t="shared" si="338"/>
        <v/>
      </c>
    </row>
    <row r="3447" spans="1:16" x14ac:dyDescent="0.25">
      <c r="A3447" s="9" t="str">
        <f>IF(A3446="","",IF(B3446&lt;C3446,A3446,IF(A3446=MAX('entry data'!$B$8:$B$507),"",A3446+1)))</f>
        <v/>
      </c>
      <c r="B3447" s="9" t="str">
        <f t="shared" si="339"/>
        <v/>
      </c>
      <c r="C3447" s="9" t="str">
        <f>IF(ISERROR(VLOOKUP(A3447,'entry data'!B:G,6,0)),"",VLOOKUP(A3447,'entry data'!B:G,6,0))</f>
        <v/>
      </c>
      <c r="D3447" s="9" t="str">
        <f>IF(ISERROR(VLOOKUP(A3447,'entry data'!B:C,2,0)),"",VLOOKUP(A3447,'entry data'!B:C,2,0))</f>
        <v/>
      </c>
      <c r="E3447" s="9" t="str">
        <f>IF(ISERROR(VLOOKUP(A3447,'entry data'!B:E,4,0)),"",VLOOKUP(A3447,'entry data'!B:E,4,0))</f>
        <v/>
      </c>
      <c r="F3447" s="11" t="str">
        <f>IF(A3447="","",IF(ISERROR(VLOOKUP(A3447,'entry data'!B:F,5,0)),"",VLOOKUP(A3447,'entry data'!B:F,5,0)))</f>
        <v/>
      </c>
      <c r="G3447" s="12" t="str">
        <f>IF(A3447="","",IF(ISERROR(VLOOKUP(A3447,'entry data'!B:I,8,0)),"",VLOOKUP(A3447,'entry data'!B:I,7,0)))</f>
        <v/>
      </c>
      <c r="H3447" s="13" t="str">
        <f>IF(A3447="","",IF(B3447=1,VLOOKUP(A3447,'entry data'!B:D,3,0),I3446))</f>
        <v/>
      </c>
      <c r="I3447" s="14" t="str">
        <f>IF(A3447="","",IF(E3447="weekly",7,IF(E3447="fortnightly",14,IF(E3447="monthly",DATE(IF(MONTH(H3447)=12,YEAR(H3447)+1,YEAR(H3447)),VLOOKUP(MONTH(H3447),index!$D$2:$G$13,2,0),DAY(H3447)),
IF(E3447="quarterly",DATE(IF(MONTH(H3447)&gt;=10,YEAR(H3447)+1,YEAR(H3447)),VLOOKUP(MONTH(H3447),index!$D$2:$G$13,3,0),DAY(H3447)),
IF(E3447="halfyearly",DATE(IF(MONTH(H3447)&gt;=7,YEAR(H3447)+1,YEAR(H3447)),VLOOKUP(MONTH(H3447),index!$D$2:$G$13,4,0),DAY(H3447)),
DATE(YEAR(H3447)+1,MONTH(H3447),DAY(H3447)))))-H3447))+H3447)</f>
        <v/>
      </c>
      <c r="J3447" s="9" t="str">
        <f t="shared" si="340"/>
        <v/>
      </c>
      <c r="K3447" s="11" t="str">
        <f t="shared" si="341"/>
        <v/>
      </c>
      <c r="L3447" s="11" t="str">
        <f t="shared" si="342"/>
        <v/>
      </c>
      <c r="M3447" s="11" t="str">
        <f>IF(A3447="","",VLOOKUP(E3447,index!$A$1:$B$6,2,0)*K3447*G3447)</f>
        <v/>
      </c>
      <c r="N3447" s="11" t="str">
        <f>IF(A3447="","",-PMT(G3447*VLOOKUP(E3447,index!$A$1:$B$6,2,0),C3447,F3447,0,0))</f>
        <v/>
      </c>
      <c r="O3447" s="11" t="str">
        <f t="shared" si="343"/>
        <v/>
      </c>
      <c r="P3447" s="11" t="str">
        <f t="shared" si="338"/>
        <v/>
      </c>
    </row>
    <row r="3448" spans="1:16" x14ac:dyDescent="0.25">
      <c r="A3448" s="9" t="str">
        <f>IF(A3447="","",IF(B3447&lt;C3447,A3447,IF(A3447=MAX('entry data'!$B$8:$B$507),"",A3447+1)))</f>
        <v/>
      </c>
      <c r="B3448" s="9" t="str">
        <f t="shared" si="339"/>
        <v/>
      </c>
      <c r="C3448" s="9" t="str">
        <f>IF(ISERROR(VLOOKUP(A3448,'entry data'!B:G,6,0)),"",VLOOKUP(A3448,'entry data'!B:G,6,0))</f>
        <v/>
      </c>
      <c r="D3448" s="9" t="str">
        <f>IF(ISERROR(VLOOKUP(A3448,'entry data'!B:C,2,0)),"",VLOOKUP(A3448,'entry data'!B:C,2,0))</f>
        <v/>
      </c>
      <c r="E3448" s="9" t="str">
        <f>IF(ISERROR(VLOOKUP(A3448,'entry data'!B:E,4,0)),"",VLOOKUP(A3448,'entry data'!B:E,4,0))</f>
        <v/>
      </c>
      <c r="F3448" s="11" t="str">
        <f>IF(A3448="","",IF(ISERROR(VLOOKUP(A3448,'entry data'!B:F,5,0)),"",VLOOKUP(A3448,'entry data'!B:F,5,0)))</f>
        <v/>
      </c>
      <c r="G3448" s="12" t="str">
        <f>IF(A3448="","",IF(ISERROR(VLOOKUP(A3448,'entry data'!B:I,8,0)),"",VLOOKUP(A3448,'entry data'!B:I,7,0)))</f>
        <v/>
      </c>
      <c r="H3448" s="13" t="str">
        <f>IF(A3448="","",IF(B3448=1,VLOOKUP(A3448,'entry data'!B:D,3,0),I3447))</f>
        <v/>
      </c>
      <c r="I3448" s="14" t="str">
        <f>IF(A3448="","",IF(E3448="weekly",7,IF(E3448="fortnightly",14,IF(E3448="monthly",DATE(IF(MONTH(H3448)=12,YEAR(H3448)+1,YEAR(H3448)),VLOOKUP(MONTH(H3448),index!$D$2:$G$13,2,0),DAY(H3448)),
IF(E3448="quarterly",DATE(IF(MONTH(H3448)&gt;=10,YEAR(H3448)+1,YEAR(H3448)),VLOOKUP(MONTH(H3448),index!$D$2:$G$13,3,0),DAY(H3448)),
IF(E3448="halfyearly",DATE(IF(MONTH(H3448)&gt;=7,YEAR(H3448)+1,YEAR(H3448)),VLOOKUP(MONTH(H3448),index!$D$2:$G$13,4,0),DAY(H3448)),
DATE(YEAR(H3448)+1,MONTH(H3448),DAY(H3448)))))-H3448))+H3448)</f>
        <v/>
      </c>
      <c r="J3448" s="9" t="str">
        <f t="shared" si="340"/>
        <v/>
      </c>
      <c r="K3448" s="11" t="str">
        <f t="shared" si="341"/>
        <v/>
      </c>
      <c r="L3448" s="11" t="str">
        <f t="shared" si="342"/>
        <v/>
      </c>
      <c r="M3448" s="11" t="str">
        <f>IF(A3448="","",VLOOKUP(E3448,index!$A$1:$B$6,2,0)*K3448*G3448)</f>
        <v/>
      </c>
      <c r="N3448" s="11" t="str">
        <f>IF(A3448="","",-PMT(G3448*VLOOKUP(E3448,index!$A$1:$B$6,2,0),C3448,F3448,0,0))</f>
        <v/>
      </c>
      <c r="O3448" s="11" t="str">
        <f t="shared" si="343"/>
        <v/>
      </c>
      <c r="P3448" s="11" t="str">
        <f t="shared" si="338"/>
        <v/>
      </c>
    </row>
    <row r="3449" spans="1:16" x14ac:dyDescent="0.25">
      <c r="A3449" s="9" t="str">
        <f>IF(A3448="","",IF(B3448&lt;C3448,A3448,IF(A3448=MAX('entry data'!$B$8:$B$507),"",A3448+1)))</f>
        <v/>
      </c>
      <c r="B3449" s="9" t="str">
        <f t="shared" si="339"/>
        <v/>
      </c>
      <c r="C3449" s="9" t="str">
        <f>IF(ISERROR(VLOOKUP(A3449,'entry data'!B:G,6,0)),"",VLOOKUP(A3449,'entry data'!B:G,6,0))</f>
        <v/>
      </c>
      <c r="D3449" s="9" t="str">
        <f>IF(ISERROR(VLOOKUP(A3449,'entry data'!B:C,2,0)),"",VLOOKUP(A3449,'entry data'!B:C,2,0))</f>
        <v/>
      </c>
      <c r="E3449" s="9" t="str">
        <f>IF(ISERROR(VLOOKUP(A3449,'entry data'!B:E,4,0)),"",VLOOKUP(A3449,'entry data'!B:E,4,0))</f>
        <v/>
      </c>
      <c r="F3449" s="11" t="str">
        <f>IF(A3449="","",IF(ISERROR(VLOOKUP(A3449,'entry data'!B:F,5,0)),"",VLOOKUP(A3449,'entry data'!B:F,5,0)))</f>
        <v/>
      </c>
      <c r="G3449" s="12" t="str">
        <f>IF(A3449="","",IF(ISERROR(VLOOKUP(A3449,'entry data'!B:I,8,0)),"",VLOOKUP(A3449,'entry data'!B:I,7,0)))</f>
        <v/>
      </c>
      <c r="H3449" s="13" t="str">
        <f>IF(A3449="","",IF(B3449=1,VLOOKUP(A3449,'entry data'!B:D,3,0),I3448))</f>
        <v/>
      </c>
      <c r="I3449" s="14" t="str">
        <f>IF(A3449="","",IF(E3449="weekly",7,IF(E3449="fortnightly",14,IF(E3449="monthly",DATE(IF(MONTH(H3449)=12,YEAR(H3449)+1,YEAR(H3449)),VLOOKUP(MONTH(H3449),index!$D$2:$G$13,2,0),DAY(H3449)),
IF(E3449="quarterly",DATE(IF(MONTH(H3449)&gt;=10,YEAR(H3449)+1,YEAR(H3449)),VLOOKUP(MONTH(H3449),index!$D$2:$G$13,3,0),DAY(H3449)),
IF(E3449="halfyearly",DATE(IF(MONTH(H3449)&gt;=7,YEAR(H3449)+1,YEAR(H3449)),VLOOKUP(MONTH(H3449),index!$D$2:$G$13,4,0),DAY(H3449)),
DATE(YEAR(H3449)+1,MONTH(H3449),DAY(H3449)))))-H3449))+H3449)</f>
        <v/>
      </c>
      <c r="J3449" s="9" t="str">
        <f t="shared" si="340"/>
        <v/>
      </c>
      <c r="K3449" s="11" t="str">
        <f t="shared" si="341"/>
        <v/>
      </c>
      <c r="L3449" s="11" t="str">
        <f t="shared" si="342"/>
        <v/>
      </c>
      <c r="M3449" s="11" t="str">
        <f>IF(A3449="","",VLOOKUP(E3449,index!$A$1:$B$6,2,0)*K3449*G3449)</f>
        <v/>
      </c>
      <c r="N3449" s="11" t="str">
        <f>IF(A3449="","",-PMT(G3449*VLOOKUP(E3449,index!$A$1:$B$6,2,0),C3449,F3449,0,0))</f>
        <v/>
      </c>
      <c r="O3449" s="11" t="str">
        <f t="shared" si="343"/>
        <v/>
      </c>
      <c r="P3449" s="11" t="str">
        <f t="shared" si="338"/>
        <v/>
      </c>
    </row>
    <row r="3450" spans="1:16" x14ac:dyDescent="0.25">
      <c r="A3450" s="9" t="str">
        <f>IF(A3449="","",IF(B3449&lt;C3449,A3449,IF(A3449=MAX('entry data'!$B$8:$B$507),"",A3449+1)))</f>
        <v/>
      </c>
      <c r="B3450" s="9" t="str">
        <f t="shared" si="339"/>
        <v/>
      </c>
      <c r="C3450" s="9" t="str">
        <f>IF(ISERROR(VLOOKUP(A3450,'entry data'!B:G,6,0)),"",VLOOKUP(A3450,'entry data'!B:G,6,0))</f>
        <v/>
      </c>
      <c r="D3450" s="9" t="str">
        <f>IF(ISERROR(VLOOKUP(A3450,'entry data'!B:C,2,0)),"",VLOOKUP(A3450,'entry data'!B:C,2,0))</f>
        <v/>
      </c>
      <c r="E3450" s="9" t="str">
        <f>IF(ISERROR(VLOOKUP(A3450,'entry data'!B:E,4,0)),"",VLOOKUP(A3450,'entry data'!B:E,4,0))</f>
        <v/>
      </c>
      <c r="F3450" s="11" t="str">
        <f>IF(A3450="","",IF(ISERROR(VLOOKUP(A3450,'entry data'!B:F,5,0)),"",VLOOKUP(A3450,'entry data'!B:F,5,0)))</f>
        <v/>
      </c>
      <c r="G3450" s="12" t="str">
        <f>IF(A3450="","",IF(ISERROR(VLOOKUP(A3450,'entry data'!B:I,8,0)),"",VLOOKUP(A3450,'entry data'!B:I,7,0)))</f>
        <v/>
      </c>
      <c r="H3450" s="13" t="str">
        <f>IF(A3450="","",IF(B3450=1,VLOOKUP(A3450,'entry data'!B:D,3,0),I3449))</f>
        <v/>
      </c>
      <c r="I3450" s="14" t="str">
        <f>IF(A3450="","",IF(E3450="weekly",7,IF(E3450="fortnightly",14,IF(E3450="monthly",DATE(IF(MONTH(H3450)=12,YEAR(H3450)+1,YEAR(H3450)),VLOOKUP(MONTH(H3450),index!$D$2:$G$13,2,0),DAY(H3450)),
IF(E3450="quarterly",DATE(IF(MONTH(H3450)&gt;=10,YEAR(H3450)+1,YEAR(H3450)),VLOOKUP(MONTH(H3450),index!$D$2:$G$13,3,0),DAY(H3450)),
IF(E3450="halfyearly",DATE(IF(MONTH(H3450)&gt;=7,YEAR(H3450)+1,YEAR(H3450)),VLOOKUP(MONTH(H3450),index!$D$2:$G$13,4,0),DAY(H3450)),
DATE(YEAR(H3450)+1,MONTH(H3450),DAY(H3450)))))-H3450))+H3450)</f>
        <v/>
      </c>
      <c r="J3450" s="9" t="str">
        <f t="shared" si="340"/>
        <v/>
      </c>
      <c r="K3450" s="11" t="str">
        <f t="shared" si="341"/>
        <v/>
      </c>
      <c r="L3450" s="11" t="str">
        <f t="shared" si="342"/>
        <v/>
      </c>
      <c r="M3450" s="11" t="str">
        <f>IF(A3450="","",VLOOKUP(E3450,index!$A$1:$B$6,2,0)*K3450*G3450)</f>
        <v/>
      </c>
      <c r="N3450" s="11" t="str">
        <f>IF(A3450="","",-PMT(G3450*VLOOKUP(E3450,index!$A$1:$B$6,2,0),C3450,F3450,0,0))</f>
        <v/>
      </c>
      <c r="O3450" s="11" t="str">
        <f t="shared" si="343"/>
        <v/>
      </c>
      <c r="P3450" s="11" t="str">
        <f t="shared" si="338"/>
        <v/>
      </c>
    </row>
    <row r="3451" spans="1:16" x14ac:dyDescent="0.25">
      <c r="A3451" s="9" t="str">
        <f>IF(A3450="","",IF(B3450&lt;C3450,A3450,IF(A3450=MAX('entry data'!$B$8:$B$507),"",A3450+1)))</f>
        <v/>
      </c>
      <c r="B3451" s="9" t="str">
        <f t="shared" si="339"/>
        <v/>
      </c>
      <c r="C3451" s="9" t="str">
        <f>IF(ISERROR(VLOOKUP(A3451,'entry data'!B:G,6,0)),"",VLOOKUP(A3451,'entry data'!B:G,6,0))</f>
        <v/>
      </c>
      <c r="D3451" s="9" t="str">
        <f>IF(ISERROR(VLOOKUP(A3451,'entry data'!B:C,2,0)),"",VLOOKUP(A3451,'entry data'!B:C,2,0))</f>
        <v/>
      </c>
      <c r="E3451" s="9" t="str">
        <f>IF(ISERROR(VLOOKUP(A3451,'entry data'!B:E,4,0)),"",VLOOKUP(A3451,'entry data'!B:E,4,0))</f>
        <v/>
      </c>
      <c r="F3451" s="11" t="str">
        <f>IF(A3451="","",IF(ISERROR(VLOOKUP(A3451,'entry data'!B:F,5,0)),"",VLOOKUP(A3451,'entry data'!B:F,5,0)))</f>
        <v/>
      </c>
      <c r="G3451" s="12" t="str">
        <f>IF(A3451="","",IF(ISERROR(VLOOKUP(A3451,'entry data'!B:I,8,0)),"",VLOOKUP(A3451,'entry data'!B:I,7,0)))</f>
        <v/>
      </c>
      <c r="H3451" s="13" t="str">
        <f>IF(A3451="","",IF(B3451=1,VLOOKUP(A3451,'entry data'!B:D,3,0),I3450))</f>
        <v/>
      </c>
      <c r="I3451" s="14" t="str">
        <f>IF(A3451="","",IF(E3451="weekly",7,IF(E3451="fortnightly",14,IF(E3451="monthly",DATE(IF(MONTH(H3451)=12,YEAR(H3451)+1,YEAR(H3451)),VLOOKUP(MONTH(H3451),index!$D$2:$G$13,2,0),DAY(H3451)),
IF(E3451="quarterly",DATE(IF(MONTH(H3451)&gt;=10,YEAR(H3451)+1,YEAR(H3451)),VLOOKUP(MONTH(H3451),index!$D$2:$G$13,3,0),DAY(H3451)),
IF(E3451="halfyearly",DATE(IF(MONTH(H3451)&gt;=7,YEAR(H3451)+1,YEAR(H3451)),VLOOKUP(MONTH(H3451),index!$D$2:$G$13,4,0),DAY(H3451)),
DATE(YEAR(H3451)+1,MONTH(H3451),DAY(H3451)))))-H3451))+H3451)</f>
        <v/>
      </c>
      <c r="J3451" s="9" t="str">
        <f t="shared" si="340"/>
        <v/>
      </c>
      <c r="K3451" s="11" t="str">
        <f t="shared" si="341"/>
        <v/>
      </c>
      <c r="L3451" s="11" t="str">
        <f t="shared" si="342"/>
        <v/>
      </c>
      <c r="M3451" s="11" t="str">
        <f>IF(A3451="","",VLOOKUP(E3451,index!$A$1:$B$6,2,0)*K3451*G3451)</f>
        <v/>
      </c>
      <c r="N3451" s="11" t="str">
        <f>IF(A3451="","",-PMT(G3451*VLOOKUP(E3451,index!$A$1:$B$6,2,0),C3451,F3451,0,0))</f>
        <v/>
      </c>
      <c r="O3451" s="11" t="str">
        <f t="shared" si="343"/>
        <v/>
      </c>
      <c r="P3451" s="11" t="str">
        <f t="shared" si="338"/>
        <v/>
      </c>
    </row>
    <row r="3452" spans="1:16" x14ac:dyDescent="0.25">
      <c r="A3452" s="9" t="str">
        <f>IF(A3451="","",IF(B3451&lt;C3451,A3451,IF(A3451=MAX('entry data'!$B$8:$B$507),"",A3451+1)))</f>
        <v/>
      </c>
      <c r="B3452" s="9" t="str">
        <f t="shared" si="339"/>
        <v/>
      </c>
      <c r="C3452" s="9" t="str">
        <f>IF(ISERROR(VLOOKUP(A3452,'entry data'!B:G,6,0)),"",VLOOKUP(A3452,'entry data'!B:G,6,0))</f>
        <v/>
      </c>
      <c r="D3452" s="9" t="str">
        <f>IF(ISERROR(VLOOKUP(A3452,'entry data'!B:C,2,0)),"",VLOOKUP(A3452,'entry data'!B:C,2,0))</f>
        <v/>
      </c>
      <c r="E3452" s="9" t="str">
        <f>IF(ISERROR(VLOOKUP(A3452,'entry data'!B:E,4,0)),"",VLOOKUP(A3452,'entry data'!B:E,4,0))</f>
        <v/>
      </c>
      <c r="F3452" s="11" t="str">
        <f>IF(A3452="","",IF(ISERROR(VLOOKUP(A3452,'entry data'!B:F,5,0)),"",VLOOKUP(A3452,'entry data'!B:F,5,0)))</f>
        <v/>
      </c>
      <c r="G3452" s="12" t="str">
        <f>IF(A3452="","",IF(ISERROR(VLOOKUP(A3452,'entry data'!B:I,8,0)),"",VLOOKUP(A3452,'entry data'!B:I,7,0)))</f>
        <v/>
      </c>
      <c r="H3452" s="13" t="str">
        <f>IF(A3452="","",IF(B3452=1,VLOOKUP(A3452,'entry data'!B:D,3,0),I3451))</f>
        <v/>
      </c>
      <c r="I3452" s="14" t="str">
        <f>IF(A3452="","",IF(E3452="weekly",7,IF(E3452="fortnightly",14,IF(E3452="monthly",DATE(IF(MONTH(H3452)=12,YEAR(H3452)+1,YEAR(H3452)),VLOOKUP(MONTH(H3452),index!$D$2:$G$13,2,0),DAY(H3452)),
IF(E3452="quarterly",DATE(IF(MONTH(H3452)&gt;=10,YEAR(H3452)+1,YEAR(H3452)),VLOOKUP(MONTH(H3452),index!$D$2:$G$13,3,0),DAY(H3452)),
IF(E3452="halfyearly",DATE(IF(MONTH(H3452)&gt;=7,YEAR(H3452)+1,YEAR(H3452)),VLOOKUP(MONTH(H3452),index!$D$2:$G$13,4,0),DAY(H3452)),
DATE(YEAR(H3452)+1,MONTH(H3452),DAY(H3452)))))-H3452))+H3452)</f>
        <v/>
      </c>
      <c r="J3452" s="9" t="str">
        <f t="shared" si="340"/>
        <v/>
      </c>
      <c r="K3452" s="11" t="str">
        <f t="shared" si="341"/>
        <v/>
      </c>
      <c r="L3452" s="11" t="str">
        <f t="shared" si="342"/>
        <v/>
      </c>
      <c r="M3452" s="11" t="str">
        <f>IF(A3452="","",VLOOKUP(E3452,index!$A$1:$B$6,2,0)*K3452*G3452)</f>
        <v/>
      </c>
      <c r="N3452" s="11" t="str">
        <f>IF(A3452="","",-PMT(G3452*VLOOKUP(E3452,index!$A$1:$B$6,2,0),C3452,F3452,0,0))</f>
        <v/>
      </c>
      <c r="O3452" s="11" t="str">
        <f t="shared" si="343"/>
        <v/>
      </c>
      <c r="P3452" s="11" t="str">
        <f t="shared" si="338"/>
        <v/>
      </c>
    </row>
    <row r="3453" spans="1:16" x14ac:dyDescent="0.25">
      <c r="A3453" s="9" t="str">
        <f>IF(A3452="","",IF(B3452&lt;C3452,A3452,IF(A3452=MAX('entry data'!$B$8:$B$507),"",A3452+1)))</f>
        <v/>
      </c>
      <c r="B3453" s="9" t="str">
        <f t="shared" si="339"/>
        <v/>
      </c>
      <c r="C3453" s="9" t="str">
        <f>IF(ISERROR(VLOOKUP(A3453,'entry data'!B:G,6,0)),"",VLOOKUP(A3453,'entry data'!B:G,6,0))</f>
        <v/>
      </c>
      <c r="D3453" s="9" t="str">
        <f>IF(ISERROR(VLOOKUP(A3453,'entry data'!B:C,2,0)),"",VLOOKUP(A3453,'entry data'!B:C,2,0))</f>
        <v/>
      </c>
      <c r="E3453" s="9" t="str">
        <f>IF(ISERROR(VLOOKUP(A3453,'entry data'!B:E,4,0)),"",VLOOKUP(A3453,'entry data'!B:E,4,0))</f>
        <v/>
      </c>
      <c r="F3453" s="11" t="str">
        <f>IF(A3453="","",IF(ISERROR(VLOOKUP(A3453,'entry data'!B:F,5,0)),"",VLOOKUP(A3453,'entry data'!B:F,5,0)))</f>
        <v/>
      </c>
      <c r="G3453" s="12" t="str">
        <f>IF(A3453="","",IF(ISERROR(VLOOKUP(A3453,'entry data'!B:I,8,0)),"",VLOOKUP(A3453,'entry data'!B:I,7,0)))</f>
        <v/>
      </c>
      <c r="H3453" s="13" t="str">
        <f>IF(A3453="","",IF(B3453=1,VLOOKUP(A3453,'entry data'!B:D,3,0),I3452))</f>
        <v/>
      </c>
      <c r="I3453" s="14" t="str">
        <f>IF(A3453="","",IF(E3453="weekly",7,IF(E3453="fortnightly",14,IF(E3453="monthly",DATE(IF(MONTH(H3453)=12,YEAR(H3453)+1,YEAR(H3453)),VLOOKUP(MONTH(H3453),index!$D$2:$G$13,2,0),DAY(H3453)),
IF(E3453="quarterly",DATE(IF(MONTH(H3453)&gt;=10,YEAR(H3453)+1,YEAR(H3453)),VLOOKUP(MONTH(H3453),index!$D$2:$G$13,3,0),DAY(H3453)),
IF(E3453="halfyearly",DATE(IF(MONTH(H3453)&gt;=7,YEAR(H3453)+1,YEAR(H3453)),VLOOKUP(MONTH(H3453),index!$D$2:$G$13,4,0),DAY(H3453)),
DATE(YEAR(H3453)+1,MONTH(H3453),DAY(H3453)))))-H3453))+H3453)</f>
        <v/>
      </c>
      <c r="J3453" s="9" t="str">
        <f t="shared" si="340"/>
        <v/>
      </c>
      <c r="K3453" s="11" t="str">
        <f t="shared" si="341"/>
        <v/>
      </c>
      <c r="L3453" s="11" t="str">
        <f t="shared" si="342"/>
        <v/>
      </c>
      <c r="M3453" s="11" t="str">
        <f>IF(A3453="","",VLOOKUP(E3453,index!$A$1:$B$6,2,0)*K3453*G3453)</f>
        <v/>
      </c>
      <c r="N3453" s="11" t="str">
        <f>IF(A3453="","",-PMT(G3453*VLOOKUP(E3453,index!$A$1:$B$6,2,0),C3453,F3453,0,0))</f>
        <v/>
      </c>
      <c r="O3453" s="11" t="str">
        <f t="shared" si="343"/>
        <v/>
      </c>
      <c r="P3453" s="11" t="str">
        <f t="shared" si="338"/>
        <v/>
      </c>
    </row>
    <row r="3454" spans="1:16" x14ac:dyDescent="0.25">
      <c r="A3454" s="9" t="str">
        <f>IF(A3453="","",IF(B3453&lt;C3453,A3453,IF(A3453=MAX('entry data'!$B$8:$B$507),"",A3453+1)))</f>
        <v/>
      </c>
      <c r="B3454" s="9" t="str">
        <f t="shared" si="339"/>
        <v/>
      </c>
      <c r="C3454" s="9" t="str">
        <f>IF(ISERROR(VLOOKUP(A3454,'entry data'!B:G,6,0)),"",VLOOKUP(A3454,'entry data'!B:G,6,0))</f>
        <v/>
      </c>
      <c r="D3454" s="9" t="str">
        <f>IF(ISERROR(VLOOKUP(A3454,'entry data'!B:C,2,0)),"",VLOOKUP(A3454,'entry data'!B:C,2,0))</f>
        <v/>
      </c>
      <c r="E3454" s="9" t="str">
        <f>IF(ISERROR(VLOOKUP(A3454,'entry data'!B:E,4,0)),"",VLOOKUP(A3454,'entry data'!B:E,4,0))</f>
        <v/>
      </c>
      <c r="F3454" s="11" t="str">
        <f>IF(A3454="","",IF(ISERROR(VLOOKUP(A3454,'entry data'!B:F,5,0)),"",VLOOKUP(A3454,'entry data'!B:F,5,0)))</f>
        <v/>
      </c>
      <c r="G3454" s="12" t="str">
        <f>IF(A3454="","",IF(ISERROR(VLOOKUP(A3454,'entry data'!B:I,8,0)),"",VLOOKUP(A3454,'entry data'!B:I,7,0)))</f>
        <v/>
      </c>
      <c r="H3454" s="13" t="str">
        <f>IF(A3454="","",IF(B3454=1,VLOOKUP(A3454,'entry data'!B:D,3,0),I3453))</f>
        <v/>
      </c>
      <c r="I3454" s="14" t="str">
        <f>IF(A3454="","",IF(E3454="weekly",7,IF(E3454="fortnightly",14,IF(E3454="monthly",DATE(IF(MONTH(H3454)=12,YEAR(H3454)+1,YEAR(H3454)),VLOOKUP(MONTH(H3454),index!$D$2:$G$13,2,0),DAY(H3454)),
IF(E3454="quarterly",DATE(IF(MONTH(H3454)&gt;=10,YEAR(H3454)+1,YEAR(H3454)),VLOOKUP(MONTH(H3454),index!$D$2:$G$13,3,0),DAY(H3454)),
IF(E3454="halfyearly",DATE(IF(MONTH(H3454)&gt;=7,YEAR(H3454)+1,YEAR(H3454)),VLOOKUP(MONTH(H3454),index!$D$2:$G$13,4,0),DAY(H3454)),
DATE(YEAR(H3454)+1,MONTH(H3454),DAY(H3454)))))-H3454))+H3454)</f>
        <v/>
      </c>
      <c r="J3454" s="9" t="str">
        <f t="shared" si="340"/>
        <v/>
      </c>
      <c r="K3454" s="11" t="str">
        <f t="shared" si="341"/>
        <v/>
      </c>
      <c r="L3454" s="11" t="str">
        <f t="shared" si="342"/>
        <v/>
      </c>
      <c r="M3454" s="11" t="str">
        <f>IF(A3454="","",VLOOKUP(E3454,index!$A$1:$B$6,2,0)*K3454*G3454)</f>
        <v/>
      </c>
      <c r="N3454" s="11" t="str">
        <f>IF(A3454="","",-PMT(G3454*VLOOKUP(E3454,index!$A$1:$B$6,2,0),C3454,F3454,0,0))</f>
        <v/>
      </c>
      <c r="O3454" s="11" t="str">
        <f t="shared" si="343"/>
        <v/>
      </c>
      <c r="P3454" s="11" t="str">
        <f t="shared" si="338"/>
        <v/>
      </c>
    </row>
    <row r="3455" spans="1:16" x14ac:dyDescent="0.25">
      <c r="A3455" s="9" t="str">
        <f>IF(A3454="","",IF(B3454&lt;C3454,A3454,IF(A3454=MAX('entry data'!$B$8:$B$507),"",A3454+1)))</f>
        <v/>
      </c>
      <c r="B3455" s="9" t="str">
        <f t="shared" si="339"/>
        <v/>
      </c>
      <c r="C3455" s="9" t="str">
        <f>IF(ISERROR(VLOOKUP(A3455,'entry data'!B:G,6,0)),"",VLOOKUP(A3455,'entry data'!B:G,6,0))</f>
        <v/>
      </c>
      <c r="D3455" s="9" t="str">
        <f>IF(ISERROR(VLOOKUP(A3455,'entry data'!B:C,2,0)),"",VLOOKUP(A3455,'entry data'!B:C,2,0))</f>
        <v/>
      </c>
      <c r="E3455" s="9" t="str">
        <f>IF(ISERROR(VLOOKUP(A3455,'entry data'!B:E,4,0)),"",VLOOKUP(A3455,'entry data'!B:E,4,0))</f>
        <v/>
      </c>
      <c r="F3455" s="11" t="str">
        <f>IF(A3455="","",IF(ISERROR(VLOOKUP(A3455,'entry data'!B:F,5,0)),"",VLOOKUP(A3455,'entry data'!B:F,5,0)))</f>
        <v/>
      </c>
      <c r="G3455" s="12" t="str">
        <f>IF(A3455="","",IF(ISERROR(VLOOKUP(A3455,'entry data'!B:I,8,0)),"",VLOOKUP(A3455,'entry data'!B:I,7,0)))</f>
        <v/>
      </c>
      <c r="H3455" s="13" t="str">
        <f>IF(A3455="","",IF(B3455=1,VLOOKUP(A3455,'entry data'!B:D,3,0),I3454))</f>
        <v/>
      </c>
      <c r="I3455" s="14" t="str">
        <f>IF(A3455="","",IF(E3455="weekly",7,IF(E3455="fortnightly",14,IF(E3455="monthly",DATE(IF(MONTH(H3455)=12,YEAR(H3455)+1,YEAR(H3455)),VLOOKUP(MONTH(H3455),index!$D$2:$G$13,2,0),DAY(H3455)),
IF(E3455="quarterly",DATE(IF(MONTH(H3455)&gt;=10,YEAR(H3455)+1,YEAR(H3455)),VLOOKUP(MONTH(H3455),index!$D$2:$G$13,3,0),DAY(H3455)),
IF(E3455="halfyearly",DATE(IF(MONTH(H3455)&gt;=7,YEAR(H3455)+1,YEAR(H3455)),VLOOKUP(MONTH(H3455),index!$D$2:$G$13,4,0),DAY(H3455)),
DATE(YEAR(H3455)+1,MONTH(H3455),DAY(H3455)))))-H3455))+H3455)</f>
        <v/>
      </c>
      <c r="J3455" s="9" t="str">
        <f t="shared" si="340"/>
        <v/>
      </c>
      <c r="K3455" s="11" t="str">
        <f t="shared" si="341"/>
        <v/>
      </c>
      <c r="L3455" s="11" t="str">
        <f t="shared" si="342"/>
        <v/>
      </c>
      <c r="M3455" s="11" t="str">
        <f>IF(A3455="","",VLOOKUP(E3455,index!$A$1:$B$6,2,0)*K3455*G3455)</f>
        <v/>
      </c>
      <c r="N3455" s="11" t="str">
        <f>IF(A3455="","",-PMT(G3455*VLOOKUP(E3455,index!$A$1:$B$6,2,0),C3455,F3455,0,0))</f>
        <v/>
      </c>
      <c r="O3455" s="11" t="str">
        <f t="shared" si="343"/>
        <v/>
      </c>
      <c r="P3455" s="11" t="str">
        <f t="shared" si="338"/>
        <v/>
      </c>
    </row>
    <row r="3456" spans="1:16" x14ac:dyDescent="0.25">
      <c r="A3456" s="9" t="str">
        <f>IF(A3455="","",IF(B3455&lt;C3455,A3455,IF(A3455=MAX('entry data'!$B$8:$B$507),"",A3455+1)))</f>
        <v/>
      </c>
      <c r="B3456" s="9" t="str">
        <f t="shared" si="339"/>
        <v/>
      </c>
      <c r="C3456" s="9" t="str">
        <f>IF(ISERROR(VLOOKUP(A3456,'entry data'!B:G,6,0)),"",VLOOKUP(A3456,'entry data'!B:G,6,0))</f>
        <v/>
      </c>
      <c r="D3456" s="9" t="str">
        <f>IF(ISERROR(VLOOKUP(A3456,'entry data'!B:C,2,0)),"",VLOOKUP(A3456,'entry data'!B:C,2,0))</f>
        <v/>
      </c>
      <c r="E3456" s="9" t="str">
        <f>IF(ISERROR(VLOOKUP(A3456,'entry data'!B:E,4,0)),"",VLOOKUP(A3456,'entry data'!B:E,4,0))</f>
        <v/>
      </c>
      <c r="F3456" s="11" t="str">
        <f>IF(A3456="","",IF(ISERROR(VLOOKUP(A3456,'entry data'!B:F,5,0)),"",VLOOKUP(A3456,'entry data'!B:F,5,0)))</f>
        <v/>
      </c>
      <c r="G3456" s="12" t="str">
        <f>IF(A3456="","",IF(ISERROR(VLOOKUP(A3456,'entry data'!B:I,8,0)),"",VLOOKUP(A3456,'entry data'!B:I,7,0)))</f>
        <v/>
      </c>
      <c r="H3456" s="13" t="str">
        <f>IF(A3456="","",IF(B3456=1,VLOOKUP(A3456,'entry data'!B:D,3,0),I3455))</f>
        <v/>
      </c>
      <c r="I3456" s="14" t="str">
        <f>IF(A3456="","",IF(E3456="weekly",7,IF(E3456="fortnightly",14,IF(E3456="monthly",DATE(IF(MONTH(H3456)=12,YEAR(H3456)+1,YEAR(H3456)),VLOOKUP(MONTH(H3456),index!$D$2:$G$13,2,0),DAY(H3456)),
IF(E3456="quarterly",DATE(IF(MONTH(H3456)&gt;=10,YEAR(H3456)+1,YEAR(H3456)),VLOOKUP(MONTH(H3456),index!$D$2:$G$13,3,0),DAY(H3456)),
IF(E3456="halfyearly",DATE(IF(MONTH(H3456)&gt;=7,YEAR(H3456)+1,YEAR(H3456)),VLOOKUP(MONTH(H3456),index!$D$2:$G$13,4,0),DAY(H3456)),
DATE(YEAR(H3456)+1,MONTH(H3456),DAY(H3456)))))-H3456))+H3456)</f>
        <v/>
      </c>
      <c r="J3456" s="9" t="str">
        <f t="shared" si="340"/>
        <v/>
      </c>
      <c r="K3456" s="11" t="str">
        <f t="shared" si="341"/>
        <v/>
      </c>
      <c r="L3456" s="11" t="str">
        <f t="shared" si="342"/>
        <v/>
      </c>
      <c r="M3456" s="11" t="str">
        <f>IF(A3456="","",VLOOKUP(E3456,index!$A$1:$B$6,2,0)*K3456*G3456)</f>
        <v/>
      </c>
      <c r="N3456" s="11" t="str">
        <f>IF(A3456="","",-PMT(G3456*VLOOKUP(E3456,index!$A$1:$B$6,2,0),C3456,F3456,0,0))</f>
        <v/>
      </c>
      <c r="O3456" s="11" t="str">
        <f t="shared" si="343"/>
        <v/>
      </c>
      <c r="P3456" s="11" t="str">
        <f t="shared" si="338"/>
        <v/>
      </c>
    </row>
    <row r="3457" spans="1:16" x14ac:dyDescent="0.25">
      <c r="A3457" s="9" t="str">
        <f>IF(A3456="","",IF(B3456&lt;C3456,A3456,IF(A3456=MAX('entry data'!$B$8:$B$507),"",A3456+1)))</f>
        <v/>
      </c>
      <c r="B3457" s="9" t="str">
        <f t="shared" si="339"/>
        <v/>
      </c>
      <c r="C3457" s="9" t="str">
        <f>IF(ISERROR(VLOOKUP(A3457,'entry data'!B:G,6,0)),"",VLOOKUP(A3457,'entry data'!B:G,6,0))</f>
        <v/>
      </c>
      <c r="D3457" s="9" t="str">
        <f>IF(ISERROR(VLOOKUP(A3457,'entry data'!B:C,2,0)),"",VLOOKUP(A3457,'entry data'!B:C,2,0))</f>
        <v/>
      </c>
      <c r="E3457" s="9" t="str">
        <f>IF(ISERROR(VLOOKUP(A3457,'entry data'!B:E,4,0)),"",VLOOKUP(A3457,'entry data'!B:E,4,0))</f>
        <v/>
      </c>
      <c r="F3457" s="11" t="str">
        <f>IF(A3457="","",IF(ISERROR(VLOOKUP(A3457,'entry data'!B:F,5,0)),"",VLOOKUP(A3457,'entry data'!B:F,5,0)))</f>
        <v/>
      </c>
      <c r="G3457" s="12" t="str">
        <f>IF(A3457="","",IF(ISERROR(VLOOKUP(A3457,'entry data'!B:I,8,0)),"",VLOOKUP(A3457,'entry data'!B:I,7,0)))</f>
        <v/>
      </c>
      <c r="H3457" s="13" t="str">
        <f>IF(A3457="","",IF(B3457=1,VLOOKUP(A3457,'entry data'!B:D,3,0),I3456))</f>
        <v/>
      </c>
      <c r="I3457" s="14" t="str">
        <f>IF(A3457="","",IF(E3457="weekly",7,IF(E3457="fortnightly",14,IF(E3457="monthly",DATE(IF(MONTH(H3457)=12,YEAR(H3457)+1,YEAR(H3457)),VLOOKUP(MONTH(H3457),index!$D$2:$G$13,2,0),DAY(H3457)),
IF(E3457="quarterly",DATE(IF(MONTH(H3457)&gt;=10,YEAR(H3457)+1,YEAR(H3457)),VLOOKUP(MONTH(H3457),index!$D$2:$G$13,3,0),DAY(H3457)),
IF(E3457="halfyearly",DATE(IF(MONTH(H3457)&gt;=7,YEAR(H3457)+1,YEAR(H3457)),VLOOKUP(MONTH(H3457),index!$D$2:$G$13,4,0),DAY(H3457)),
DATE(YEAR(H3457)+1,MONTH(H3457),DAY(H3457)))))-H3457))+H3457)</f>
        <v/>
      </c>
      <c r="J3457" s="9" t="str">
        <f t="shared" si="340"/>
        <v/>
      </c>
      <c r="K3457" s="11" t="str">
        <f t="shared" si="341"/>
        <v/>
      </c>
      <c r="L3457" s="11" t="str">
        <f t="shared" si="342"/>
        <v/>
      </c>
      <c r="M3457" s="11" t="str">
        <f>IF(A3457="","",VLOOKUP(E3457,index!$A$1:$B$6,2,0)*K3457*G3457)</f>
        <v/>
      </c>
      <c r="N3457" s="11" t="str">
        <f>IF(A3457="","",-PMT(G3457*VLOOKUP(E3457,index!$A$1:$B$6,2,0),C3457,F3457,0,0))</f>
        <v/>
      </c>
      <c r="O3457" s="11" t="str">
        <f t="shared" si="343"/>
        <v/>
      </c>
      <c r="P3457" s="11" t="str">
        <f t="shared" si="338"/>
        <v/>
      </c>
    </row>
    <row r="3458" spans="1:16" x14ac:dyDescent="0.25">
      <c r="A3458" s="9" t="str">
        <f>IF(A3457="","",IF(B3457&lt;C3457,A3457,IF(A3457=MAX('entry data'!$B$8:$B$507),"",A3457+1)))</f>
        <v/>
      </c>
      <c r="B3458" s="9" t="str">
        <f t="shared" si="339"/>
        <v/>
      </c>
      <c r="C3458" s="9" t="str">
        <f>IF(ISERROR(VLOOKUP(A3458,'entry data'!B:G,6,0)),"",VLOOKUP(A3458,'entry data'!B:G,6,0))</f>
        <v/>
      </c>
      <c r="D3458" s="9" t="str">
        <f>IF(ISERROR(VLOOKUP(A3458,'entry data'!B:C,2,0)),"",VLOOKUP(A3458,'entry data'!B:C,2,0))</f>
        <v/>
      </c>
      <c r="E3458" s="9" t="str">
        <f>IF(ISERROR(VLOOKUP(A3458,'entry data'!B:E,4,0)),"",VLOOKUP(A3458,'entry data'!B:E,4,0))</f>
        <v/>
      </c>
      <c r="F3458" s="11" t="str">
        <f>IF(A3458="","",IF(ISERROR(VLOOKUP(A3458,'entry data'!B:F,5,0)),"",VLOOKUP(A3458,'entry data'!B:F,5,0)))</f>
        <v/>
      </c>
      <c r="G3458" s="12" t="str">
        <f>IF(A3458="","",IF(ISERROR(VLOOKUP(A3458,'entry data'!B:I,8,0)),"",VLOOKUP(A3458,'entry data'!B:I,7,0)))</f>
        <v/>
      </c>
      <c r="H3458" s="13" t="str">
        <f>IF(A3458="","",IF(B3458=1,VLOOKUP(A3458,'entry data'!B:D,3,0),I3457))</f>
        <v/>
      </c>
      <c r="I3458" s="14" t="str">
        <f>IF(A3458="","",IF(E3458="weekly",7,IF(E3458="fortnightly",14,IF(E3458="monthly",DATE(IF(MONTH(H3458)=12,YEAR(H3458)+1,YEAR(H3458)),VLOOKUP(MONTH(H3458),index!$D$2:$G$13,2,0),DAY(H3458)),
IF(E3458="quarterly",DATE(IF(MONTH(H3458)&gt;=10,YEAR(H3458)+1,YEAR(H3458)),VLOOKUP(MONTH(H3458),index!$D$2:$G$13,3,0),DAY(H3458)),
IF(E3458="halfyearly",DATE(IF(MONTH(H3458)&gt;=7,YEAR(H3458)+1,YEAR(H3458)),VLOOKUP(MONTH(H3458),index!$D$2:$G$13,4,0),DAY(H3458)),
DATE(YEAR(H3458)+1,MONTH(H3458),DAY(H3458)))))-H3458))+H3458)</f>
        <v/>
      </c>
      <c r="J3458" s="9" t="str">
        <f t="shared" si="340"/>
        <v/>
      </c>
      <c r="K3458" s="11" t="str">
        <f t="shared" si="341"/>
        <v/>
      </c>
      <c r="L3458" s="11" t="str">
        <f t="shared" si="342"/>
        <v/>
      </c>
      <c r="M3458" s="11" t="str">
        <f>IF(A3458="","",VLOOKUP(E3458,index!$A$1:$B$6,2,0)*K3458*G3458)</f>
        <v/>
      </c>
      <c r="N3458" s="11" t="str">
        <f>IF(A3458="","",-PMT(G3458*VLOOKUP(E3458,index!$A$1:$B$6,2,0),C3458,F3458,0,0))</f>
        <v/>
      </c>
      <c r="O3458" s="11" t="str">
        <f t="shared" si="343"/>
        <v/>
      </c>
      <c r="P3458" s="11" t="str">
        <f t="shared" si="338"/>
        <v/>
      </c>
    </row>
    <row r="3459" spans="1:16" x14ac:dyDescent="0.25">
      <c r="A3459" s="9" t="str">
        <f>IF(A3458="","",IF(B3458&lt;C3458,A3458,IF(A3458=MAX('entry data'!$B$8:$B$507),"",A3458+1)))</f>
        <v/>
      </c>
      <c r="B3459" s="9" t="str">
        <f t="shared" si="339"/>
        <v/>
      </c>
      <c r="C3459" s="9" t="str">
        <f>IF(ISERROR(VLOOKUP(A3459,'entry data'!B:G,6,0)),"",VLOOKUP(A3459,'entry data'!B:G,6,0))</f>
        <v/>
      </c>
      <c r="D3459" s="9" t="str">
        <f>IF(ISERROR(VLOOKUP(A3459,'entry data'!B:C,2,0)),"",VLOOKUP(A3459,'entry data'!B:C,2,0))</f>
        <v/>
      </c>
      <c r="E3459" s="9" t="str">
        <f>IF(ISERROR(VLOOKUP(A3459,'entry data'!B:E,4,0)),"",VLOOKUP(A3459,'entry data'!B:E,4,0))</f>
        <v/>
      </c>
      <c r="F3459" s="11" t="str">
        <f>IF(A3459="","",IF(ISERROR(VLOOKUP(A3459,'entry data'!B:F,5,0)),"",VLOOKUP(A3459,'entry data'!B:F,5,0)))</f>
        <v/>
      </c>
      <c r="G3459" s="12" t="str">
        <f>IF(A3459="","",IF(ISERROR(VLOOKUP(A3459,'entry data'!B:I,8,0)),"",VLOOKUP(A3459,'entry data'!B:I,7,0)))</f>
        <v/>
      </c>
      <c r="H3459" s="13" t="str">
        <f>IF(A3459="","",IF(B3459=1,VLOOKUP(A3459,'entry data'!B:D,3,0),I3458))</f>
        <v/>
      </c>
      <c r="I3459" s="14" t="str">
        <f>IF(A3459="","",IF(E3459="weekly",7,IF(E3459="fortnightly",14,IF(E3459="monthly",DATE(IF(MONTH(H3459)=12,YEAR(H3459)+1,YEAR(H3459)),VLOOKUP(MONTH(H3459),index!$D$2:$G$13,2,0),DAY(H3459)),
IF(E3459="quarterly",DATE(IF(MONTH(H3459)&gt;=10,YEAR(H3459)+1,YEAR(H3459)),VLOOKUP(MONTH(H3459),index!$D$2:$G$13,3,0),DAY(H3459)),
IF(E3459="halfyearly",DATE(IF(MONTH(H3459)&gt;=7,YEAR(H3459)+1,YEAR(H3459)),VLOOKUP(MONTH(H3459),index!$D$2:$G$13,4,0),DAY(H3459)),
DATE(YEAR(H3459)+1,MONTH(H3459),DAY(H3459)))))-H3459))+H3459)</f>
        <v/>
      </c>
      <c r="J3459" s="9" t="str">
        <f t="shared" si="340"/>
        <v/>
      </c>
      <c r="K3459" s="11" t="str">
        <f t="shared" si="341"/>
        <v/>
      </c>
      <c r="L3459" s="11" t="str">
        <f t="shared" si="342"/>
        <v/>
      </c>
      <c r="M3459" s="11" t="str">
        <f>IF(A3459="","",VLOOKUP(E3459,index!$A$1:$B$6,2,0)*K3459*G3459)</f>
        <v/>
      </c>
      <c r="N3459" s="11" t="str">
        <f>IF(A3459="","",-PMT(G3459*VLOOKUP(E3459,index!$A$1:$B$6,2,0),C3459,F3459,0,0))</f>
        <v/>
      </c>
      <c r="O3459" s="11" t="str">
        <f t="shared" si="343"/>
        <v/>
      </c>
      <c r="P3459" s="11" t="str">
        <f t="shared" ref="P3459:P3522" si="344">IF(A3459="","",IF(J3459&lt;&gt;J3460,O3459,0))</f>
        <v/>
      </c>
    </row>
    <row r="3460" spans="1:16" x14ac:dyDescent="0.25">
      <c r="A3460" s="9" t="str">
        <f>IF(A3459="","",IF(B3459&lt;C3459,A3459,IF(A3459=MAX('entry data'!$B$8:$B$507),"",A3459+1)))</f>
        <v/>
      </c>
      <c r="B3460" s="9" t="str">
        <f t="shared" si="339"/>
        <v/>
      </c>
      <c r="C3460" s="9" t="str">
        <f>IF(ISERROR(VLOOKUP(A3460,'entry data'!B:G,6,0)),"",VLOOKUP(A3460,'entry data'!B:G,6,0))</f>
        <v/>
      </c>
      <c r="D3460" s="9" t="str">
        <f>IF(ISERROR(VLOOKUP(A3460,'entry data'!B:C,2,0)),"",VLOOKUP(A3460,'entry data'!B:C,2,0))</f>
        <v/>
      </c>
      <c r="E3460" s="9" t="str">
        <f>IF(ISERROR(VLOOKUP(A3460,'entry data'!B:E,4,0)),"",VLOOKUP(A3460,'entry data'!B:E,4,0))</f>
        <v/>
      </c>
      <c r="F3460" s="11" t="str">
        <f>IF(A3460="","",IF(ISERROR(VLOOKUP(A3460,'entry data'!B:F,5,0)),"",VLOOKUP(A3460,'entry data'!B:F,5,0)))</f>
        <v/>
      </c>
      <c r="G3460" s="12" t="str">
        <f>IF(A3460="","",IF(ISERROR(VLOOKUP(A3460,'entry data'!B:I,8,0)),"",VLOOKUP(A3460,'entry data'!B:I,7,0)))</f>
        <v/>
      </c>
      <c r="H3460" s="13" t="str">
        <f>IF(A3460="","",IF(B3460=1,VLOOKUP(A3460,'entry data'!B:D,3,0),I3459))</f>
        <v/>
      </c>
      <c r="I3460" s="14" t="str">
        <f>IF(A3460="","",IF(E3460="weekly",7,IF(E3460="fortnightly",14,IF(E3460="monthly",DATE(IF(MONTH(H3460)=12,YEAR(H3460)+1,YEAR(H3460)),VLOOKUP(MONTH(H3460),index!$D$2:$G$13,2,0),DAY(H3460)),
IF(E3460="quarterly",DATE(IF(MONTH(H3460)&gt;=10,YEAR(H3460)+1,YEAR(H3460)),VLOOKUP(MONTH(H3460),index!$D$2:$G$13,3,0),DAY(H3460)),
IF(E3460="halfyearly",DATE(IF(MONTH(H3460)&gt;=7,YEAR(H3460)+1,YEAR(H3460)),VLOOKUP(MONTH(H3460),index!$D$2:$G$13,4,0),DAY(H3460)),
DATE(YEAR(H3460)+1,MONTH(H3460),DAY(H3460)))))-H3460))+H3460)</f>
        <v/>
      </c>
      <c r="J3460" s="9" t="str">
        <f t="shared" si="340"/>
        <v/>
      </c>
      <c r="K3460" s="11" t="str">
        <f t="shared" si="341"/>
        <v/>
      </c>
      <c r="L3460" s="11" t="str">
        <f t="shared" si="342"/>
        <v/>
      </c>
      <c r="M3460" s="11" t="str">
        <f>IF(A3460="","",VLOOKUP(E3460,index!$A$1:$B$6,2,0)*K3460*G3460)</f>
        <v/>
      </c>
      <c r="N3460" s="11" t="str">
        <f>IF(A3460="","",-PMT(G3460*VLOOKUP(E3460,index!$A$1:$B$6,2,0),C3460,F3460,0,0))</f>
        <v/>
      </c>
      <c r="O3460" s="11" t="str">
        <f t="shared" si="343"/>
        <v/>
      </c>
      <c r="P3460" s="11" t="str">
        <f t="shared" si="344"/>
        <v/>
      </c>
    </row>
    <row r="3461" spans="1:16" x14ac:dyDescent="0.25">
      <c r="A3461" s="9" t="str">
        <f>IF(A3460="","",IF(B3460&lt;C3460,A3460,IF(A3460=MAX('entry data'!$B$8:$B$507),"",A3460+1)))</f>
        <v/>
      </c>
      <c r="B3461" s="9" t="str">
        <f t="shared" si="339"/>
        <v/>
      </c>
      <c r="C3461" s="9" t="str">
        <f>IF(ISERROR(VLOOKUP(A3461,'entry data'!B:G,6,0)),"",VLOOKUP(A3461,'entry data'!B:G,6,0))</f>
        <v/>
      </c>
      <c r="D3461" s="9" t="str">
        <f>IF(ISERROR(VLOOKUP(A3461,'entry data'!B:C,2,0)),"",VLOOKUP(A3461,'entry data'!B:C,2,0))</f>
        <v/>
      </c>
      <c r="E3461" s="9" t="str">
        <f>IF(ISERROR(VLOOKUP(A3461,'entry data'!B:E,4,0)),"",VLOOKUP(A3461,'entry data'!B:E,4,0))</f>
        <v/>
      </c>
      <c r="F3461" s="11" t="str">
        <f>IF(A3461="","",IF(ISERROR(VLOOKUP(A3461,'entry data'!B:F,5,0)),"",VLOOKUP(A3461,'entry data'!B:F,5,0)))</f>
        <v/>
      </c>
      <c r="G3461" s="12" t="str">
        <f>IF(A3461="","",IF(ISERROR(VLOOKUP(A3461,'entry data'!B:I,8,0)),"",VLOOKUP(A3461,'entry data'!B:I,7,0)))</f>
        <v/>
      </c>
      <c r="H3461" s="13" t="str">
        <f>IF(A3461="","",IF(B3461=1,VLOOKUP(A3461,'entry data'!B:D,3,0),I3460))</f>
        <v/>
      </c>
      <c r="I3461" s="14" t="str">
        <f>IF(A3461="","",IF(E3461="weekly",7,IF(E3461="fortnightly",14,IF(E3461="monthly",DATE(IF(MONTH(H3461)=12,YEAR(H3461)+1,YEAR(H3461)),VLOOKUP(MONTH(H3461),index!$D$2:$G$13,2,0),DAY(H3461)),
IF(E3461="quarterly",DATE(IF(MONTH(H3461)&gt;=10,YEAR(H3461)+1,YEAR(H3461)),VLOOKUP(MONTH(H3461),index!$D$2:$G$13,3,0),DAY(H3461)),
IF(E3461="halfyearly",DATE(IF(MONTH(H3461)&gt;=7,YEAR(H3461)+1,YEAR(H3461)),VLOOKUP(MONTH(H3461),index!$D$2:$G$13,4,0),DAY(H3461)),
DATE(YEAR(H3461)+1,MONTH(H3461),DAY(H3461)))))-H3461))+H3461)</f>
        <v/>
      </c>
      <c r="J3461" s="9" t="str">
        <f t="shared" si="340"/>
        <v/>
      </c>
      <c r="K3461" s="11" t="str">
        <f t="shared" si="341"/>
        <v/>
      </c>
      <c r="L3461" s="11" t="str">
        <f t="shared" si="342"/>
        <v/>
      </c>
      <c r="M3461" s="11" t="str">
        <f>IF(A3461="","",VLOOKUP(E3461,index!$A$1:$B$6,2,0)*K3461*G3461)</f>
        <v/>
      </c>
      <c r="N3461" s="11" t="str">
        <f>IF(A3461="","",-PMT(G3461*VLOOKUP(E3461,index!$A$1:$B$6,2,0),C3461,F3461,0,0))</f>
        <v/>
      </c>
      <c r="O3461" s="11" t="str">
        <f t="shared" si="343"/>
        <v/>
      </c>
      <c r="P3461" s="11" t="str">
        <f t="shared" si="344"/>
        <v/>
      </c>
    </row>
    <row r="3462" spans="1:16" x14ac:dyDescent="0.25">
      <c r="A3462" s="9" t="str">
        <f>IF(A3461="","",IF(B3461&lt;C3461,A3461,IF(A3461=MAX('entry data'!$B$8:$B$507),"",A3461+1)))</f>
        <v/>
      </c>
      <c r="B3462" s="9" t="str">
        <f t="shared" si="339"/>
        <v/>
      </c>
      <c r="C3462" s="9" t="str">
        <f>IF(ISERROR(VLOOKUP(A3462,'entry data'!B:G,6,0)),"",VLOOKUP(A3462,'entry data'!B:G,6,0))</f>
        <v/>
      </c>
      <c r="D3462" s="9" t="str">
        <f>IF(ISERROR(VLOOKUP(A3462,'entry data'!B:C,2,0)),"",VLOOKUP(A3462,'entry data'!B:C,2,0))</f>
        <v/>
      </c>
      <c r="E3462" s="9" t="str">
        <f>IF(ISERROR(VLOOKUP(A3462,'entry data'!B:E,4,0)),"",VLOOKUP(A3462,'entry data'!B:E,4,0))</f>
        <v/>
      </c>
      <c r="F3462" s="11" t="str">
        <f>IF(A3462="","",IF(ISERROR(VLOOKUP(A3462,'entry data'!B:F,5,0)),"",VLOOKUP(A3462,'entry data'!B:F,5,0)))</f>
        <v/>
      </c>
      <c r="G3462" s="12" t="str">
        <f>IF(A3462="","",IF(ISERROR(VLOOKUP(A3462,'entry data'!B:I,8,0)),"",VLOOKUP(A3462,'entry data'!B:I,7,0)))</f>
        <v/>
      </c>
      <c r="H3462" s="13" t="str">
        <f>IF(A3462="","",IF(B3462=1,VLOOKUP(A3462,'entry data'!B:D,3,0),I3461))</f>
        <v/>
      </c>
      <c r="I3462" s="14" t="str">
        <f>IF(A3462="","",IF(E3462="weekly",7,IF(E3462="fortnightly",14,IF(E3462="monthly",DATE(IF(MONTH(H3462)=12,YEAR(H3462)+1,YEAR(H3462)),VLOOKUP(MONTH(H3462),index!$D$2:$G$13,2,0),DAY(H3462)),
IF(E3462="quarterly",DATE(IF(MONTH(H3462)&gt;=10,YEAR(H3462)+1,YEAR(H3462)),VLOOKUP(MONTH(H3462),index!$D$2:$G$13,3,0),DAY(H3462)),
IF(E3462="halfyearly",DATE(IF(MONTH(H3462)&gt;=7,YEAR(H3462)+1,YEAR(H3462)),VLOOKUP(MONTH(H3462),index!$D$2:$G$13,4,0),DAY(H3462)),
DATE(YEAR(H3462)+1,MONTH(H3462),DAY(H3462)))))-H3462))+H3462)</f>
        <v/>
      </c>
      <c r="J3462" s="9" t="str">
        <f t="shared" si="340"/>
        <v/>
      </c>
      <c r="K3462" s="11" t="str">
        <f t="shared" si="341"/>
        <v/>
      </c>
      <c r="L3462" s="11" t="str">
        <f t="shared" si="342"/>
        <v/>
      </c>
      <c r="M3462" s="11" t="str">
        <f>IF(A3462="","",VLOOKUP(E3462,index!$A$1:$B$6,2,0)*K3462*G3462)</f>
        <v/>
      </c>
      <c r="N3462" s="11" t="str">
        <f>IF(A3462="","",-PMT(G3462*VLOOKUP(E3462,index!$A$1:$B$6,2,0),C3462,F3462,0,0))</f>
        <v/>
      </c>
      <c r="O3462" s="11" t="str">
        <f t="shared" si="343"/>
        <v/>
      </c>
      <c r="P3462" s="11" t="str">
        <f t="shared" si="344"/>
        <v/>
      </c>
    </row>
    <row r="3463" spans="1:16" x14ac:dyDescent="0.25">
      <c r="A3463" s="9" t="str">
        <f>IF(A3462="","",IF(B3462&lt;C3462,A3462,IF(A3462=MAX('entry data'!$B$8:$B$507),"",A3462+1)))</f>
        <v/>
      </c>
      <c r="B3463" s="9" t="str">
        <f t="shared" si="339"/>
        <v/>
      </c>
      <c r="C3463" s="9" t="str">
        <f>IF(ISERROR(VLOOKUP(A3463,'entry data'!B:G,6,0)),"",VLOOKUP(A3463,'entry data'!B:G,6,0))</f>
        <v/>
      </c>
      <c r="D3463" s="9" t="str">
        <f>IF(ISERROR(VLOOKUP(A3463,'entry data'!B:C,2,0)),"",VLOOKUP(A3463,'entry data'!B:C,2,0))</f>
        <v/>
      </c>
      <c r="E3463" s="9" t="str">
        <f>IF(ISERROR(VLOOKUP(A3463,'entry data'!B:E,4,0)),"",VLOOKUP(A3463,'entry data'!B:E,4,0))</f>
        <v/>
      </c>
      <c r="F3463" s="11" t="str">
        <f>IF(A3463="","",IF(ISERROR(VLOOKUP(A3463,'entry data'!B:F,5,0)),"",VLOOKUP(A3463,'entry data'!B:F,5,0)))</f>
        <v/>
      </c>
      <c r="G3463" s="12" t="str">
        <f>IF(A3463="","",IF(ISERROR(VLOOKUP(A3463,'entry data'!B:I,8,0)),"",VLOOKUP(A3463,'entry data'!B:I,7,0)))</f>
        <v/>
      </c>
      <c r="H3463" s="13" t="str">
        <f>IF(A3463="","",IF(B3463=1,VLOOKUP(A3463,'entry data'!B:D,3,0),I3462))</f>
        <v/>
      </c>
      <c r="I3463" s="14" t="str">
        <f>IF(A3463="","",IF(E3463="weekly",7,IF(E3463="fortnightly",14,IF(E3463="monthly",DATE(IF(MONTH(H3463)=12,YEAR(H3463)+1,YEAR(H3463)),VLOOKUP(MONTH(H3463),index!$D$2:$G$13,2,0),DAY(H3463)),
IF(E3463="quarterly",DATE(IF(MONTH(H3463)&gt;=10,YEAR(H3463)+1,YEAR(H3463)),VLOOKUP(MONTH(H3463),index!$D$2:$G$13,3,0),DAY(H3463)),
IF(E3463="halfyearly",DATE(IF(MONTH(H3463)&gt;=7,YEAR(H3463)+1,YEAR(H3463)),VLOOKUP(MONTH(H3463),index!$D$2:$G$13,4,0),DAY(H3463)),
DATE(YEAR(H3463)+1,MONTH(H3463),DAY(H3463)))))-H3463))+H3463)</f>
        <v/>
      </c>
      <c r="J3463" s="9" t="str">
        <f t="shared" si="340"/>
        <v/>
      </c>
      <c r="K3463" s="11" t="str">
        <f t="shared" si="341"/>
        <v/>
      </c>
      <c r="L3463" s="11" t="str">
        <f t="shared" si="342"/>
        <v/>
      </c>
      <c r="M3463" s="11" t="str">
        <f>IF(A3463="","",VLOOKUP(E3463,index!$A$1:$B$6,2,0)*K3463*G3463)</f>
        <v/>
      </c>
      <c r="N3463" s="11" t="str">
        <f>IF(A3463="","",-PMT(G3463*VLOOKUP(E3463,index!$A$1:$B$6,2,0),C3463,F3463,0,0))</f>
        <v/>
      </c>
      <c r="O3463" s="11" t="str">
        <f t="shared" si="343"/>
        <v/>
      </c>
      <c r="P3463" s="11" t="str">
        <f t="shared" si="344"/>
        <v/>
      </c>
    </row>
    <row r="3464" spans="1:16" x14ac:dyDescent="0.25">
      <c r="A3464" s="9" t="str">
        <f>IF(A3463="","",IF(B3463&lt;C3463,A3463,IF(A3463=MAX('entry data'!$B$8:$B$507),"",A3463+1)))</f>
        <v/>
      </c>
      <c r="B3464" s="9" t="str">
        <f t="shared" si="339"/>
        <v/>
      </c>
      <c r="C3464" s="9" t="str">
        <f>IF(ISERROR(VLOOKUP(A3464,'entry data'!B:G,6,0)),"",VLOOKUP(A3464,'entry data'!B:G,6,0))</f>
        <v/>
      </c>
      <c r="D3464" s="9" t="str">
        <f>IF(ISERROR(VLOOKUP(A3464,'entry data'!B:C,2,0)),"",VLOOKUP(A3464,'entry data'!B:C,2,0))</f>
        <v/>
      </c>
      <c r="E3464" s="9" t="str">
        <f>IF(ISERROR(VLOOKUP(A3464,'entry data'!B:E,4,0)),"",VLOOKUP(A3464,'entry data'!B:E,4,0))</f>
        <v/>
      </c>
      <c r="F3464" s="11" t="str">
        <f>IF(A3464="","",IF(ISERROR(VLOOKUP(A3464,'entry data'!B:F,5,0)),"",VLOOKUP(A3464,'entry data'!B:F,5,0)))</f>
        <v/>
      </c>
      <c r="G3464" s="12" t="str">
        <f>IF(A3464="","",IF(ISERROR(VLOOKUP(A3464,'entry data'!B:I,8,0)),"",VLOOKUP(A3464,'entry data'!B:I,7,0)))</f>
        <v/>
      </c>
      <c r="H3464" s="13" t="str">
        <f>IF(A3464="","",IF(B3464=1,VLOOKUP(A3464,'entry data'!B:D,3,0),I3463))</f>
        <v/>
      </c>
      <c r="I3464" s="14" t="str">
        <f>IF(A3464="","",IF(E3464="weekly",7,IF(E3464="fortnightly",14,IF(E3464="monthly",DATE(IF(MONTH(H3464)=12,YEAR(H3464)+1,YEAR(H3464)),VLOOKUP(MONTH(H3464),index!$D$2:$G$13,2,0),DAY(H3464)),
IF(E3464="quarterly",DATE(IF(MONTH(H3464)&gt;=10,YEAR(H3464)+1,YEAR(H3464)),VLOOKUP(MONTH(H3464),index!$D$2:$G$13,3,0),DAY(H3464)),
IF(E3464="halfyearly",DATE(IF(MONTH(H3464)&gt;=7,YEAR(H3464)+1,YEAR(H3464)),VLOOKUP(MONTH(H3464),index!$D$2:$G$13,4,0),DAY(H3464)),
DATE(YEAR(H3464)+1,MONTH(H3464),DAY(H3464)))))-H3464))+H3464)</f>
        <v/>
      </c>
      <c r="J3464" s="9" t="str">
        <f t="shared" si="340"/>
        <v/>
      </c>
      <c r="K3464" s="11" t="str">
        <f t="shared" si="341"/>
        <v/>
      </c>
      <c r="L3464" s="11" t="str">
        <f t="shared" si="342"/>
        <v/>
      </c>
      <c r="M3464" s="11" t="str">
        <f>IF(A3464="","",VLOOKUP(E3464,index!$A$1:$B$6,2,0)*K3464*G3464)</f>
        <v/>
      </c>
      <c r="N3464" s="11" t="str">
        <f>IF(A3464="","",-PMT(G3464*VLOOKUP(E3464,index!$A$1:$B$6,2,0),C3464,F3464,0,0))</f>
        <v/>
      </c>
      <c r="O3464" s="11" t="str">
        <f t="shared" si="343"/>
        <v/>
      </c>
      <c r="P3464" s="11" t="str">
        <f t="shared" si="344"/>
        <v/>
      </c>
    </row>
    <row r="3465" spans="1:16" x14ac:dyDescent="0.25">
      <c r="A3465" s="9" t="str">
        <f>IF(A3464="","",IF(B3464&lt;C3464,A3464,IF(A3464=MAX('entry data'!$B$8:$B$507),"",A3464+1)))</f>
        <v/>
      </c>
      <c r="B3465" s="9" t="str">
        <f t="shared" si="339"/>
        <v/>
      </c>
      <c r="C3465" s="9" t="str">
        <f>IF(ISERROR(VLOOKUP(A3465,'entry data'!B:G,6,0)),"",VLOOKUP(A3465,'entry data'!B:G,6,0))</f>
        <v/>
      </c>
      <c r="D3465" s="9" t="str">
        <f>IF(ISERROR(VLOOKUP(A3465,'entry data'!B:C,2,0)),"",VLOOKUP(A3465,'entry data'!B:C,2,0))</f>
        <v/>
      </c>
      <c r="E3465" s="9" t="str">
        <f>IF(ISERROR(VLOOKUP(A3465,'entry data'!B:E,4,0)),"",VLOOKUP(A3465,'entry data'!B:E,4,0))</f>
        <v/>
      </c>
      <c r="F3465" s="11" t="str">
        <f>IF(A3465="","",IF(ISERROR(VLOOKUP(A3465,'entry data'!B:F,5,0)),"",VLOOKUP(A3465,'entry data'!B:F,5,0)))</f>
        <v/>
      </c>
      <c r="G3465" s="12" t="str">
        <f>IF(A3465="","",IF(ISERROR(VLOOKUP(A3465,'entry data'!B:I,8,0)),"",VLOOKUP(A3465,'entry data'!B:I,7,0)))</f>
        <v/>
      </c>
      <c r="H3465" s="13" t="str">
        <f>IF(A3465="","",IF(B3465=1,VLOOKUP(A3465,'entry data'!B:D,3,0),I3464))</f>
        <v/>
      </c>
      <c r="I3465" s="14" t="str">
        <f>IF(A3465="","",IF(E3465="weekly",7,IF(E3465="fortnightly",14,IF(E3465="monthly",DATE(IF(MONTH(H3465)=12,YEAR(H3465)+1,YEAR(H3465)),VLOOKUP(MONTH(H3465),index!$D$2:$G$13,2,0),DAY(H3465)),
IF(E3465="quarterly",DATE(IF(MONTH(H3465)&gt;=10,YEAR(H3465)+1,YEAR(H3465)),VLOOKUP(MONTH(H3465),index!$D$2:$G$13,3,0),DAY(H3465)),
IF(E3465="halfyearly",DATE(IF(MONTH(H3465)&gt;=7,YEAR(H3465)+1,YEAR(H3465)),VLOOKUP(MONTH(H3465),index!$D$2:$G$13,4,0),DAY(H3465)),
DATE(YEAR(H3465)+1,MONTH(H3465),DAY(H3465)))))-H3465))+H3465)</f>
        <v/>
      </c>
      <c r="J3465" s="9" t="str">
        <f t="shared" si="340"/>
        <v/>
      </c>
      <c r="K3465" s="11" t="str">
        <f t="shared" si="341"/>
        <v/>
      </c>
      <c r="L3465" s="11" t="str">
        <f t="shared" si="342"/>
        <v/>
      </c>
      <c r="M3465" s="11" t="str">
        <f>IF(A3465="","",VLOOKUP(E3465,index!$A$1:$B$6,2,0)*K3465*G3465)</f>
        <v/>
      </c>
      <c r="N3465" s="11" t="str">
        <f>IF(A3465="","",-PMT(G3465*VLOOKUP(E3465,index!$A$1:$B$6,2,0),C3465,F3465,0,0))</f>
        <v/>
      </c>
      <c r="O3465" s="11" t="str">
        <f t="shared" si="343"/>
        <v/>
      </c>
      <c r="P3465" s="11" t="str">
        <f t="shared" si="344"/>
        <v/>
      </c>
    </row>
    <row r="3466" spans="1:16" x14ac:dyDescent="0.25">
      <c r="A3466" s="9" t="str">
        <f>IF(A3465="","",IF(B3465&lt;C3465,A3465,IF(A3465=MAX('entry data'!$B$8:$B$507),"",A3465+1)))</f>
        <v/>
      </c>
      <c r="B3466" s="9" t="str">
        <f t="shared" si="339"/>
        <v/>
      </c>
      <c r="C3466" s="9" t="str">
        <f>IF(ISERROR(VLOOKUP(A3466,'entry data'!B:G,6,0)),"",VLOOKUP(A3466,'entry data'!B:G,6,0))</f>
        <v/>
      </c>
      <c r="D3466" s="9" t="str">
        <f>IF(ISERROR(VLOOKUP(A3466,'entry data'!B:C,2,0)),"",VLOOKUP(A3466,'entry data'!B:C,2,0))</f>
        <v/>
      </c>
      <c r="E3466" s="9" t="str">
        <f>IF(ISERROR(VLOOKUP(A3466,'entry data'!B:E,4,0)),"",VLOOKUP(A3466,'entry data'!B:E,4,0))</f>
        <v/>
      </c>
      <c r="F3466" s="11" t="str">
        <f>IF(A3466="","",IF(ISERROR(VLOOKUP(A3466,'entry data'!B:F,5,0)),"",VLOOKUP(A3466,'entry data'!B:F,5,0)))</f>
        <v/>
      </c>
      <c r="G3466" s="12" t="str">
        <f>IF(A3466="","",IF(ISERROR(VLOOKUP(A3466,'entry data'!B:I,8,0)),"",VLOOKUP(A3466,'entry data'!B:I,7,0)))</f>
        <v/>
      </c>
      <c r="H3466" s="13" t="str">
        <f>IF(A3466="","",IF(B3466=1,VLOOKUP(A3466,'entry data'!B:D,3,0),I3465))</f>
        <v/>
      </c>
      <c r="I3466" s="14" t="str">
        <f>IF(A3466="","",IF(E3466="weekly",7,IF(E3466="fortnightly",14,IF(E3466="monthly",DATE(IF(MONTH(H3466)=12,YEAR(H3466)+1,YEAR(H3466)),VLOOKUP(MONTH(H3466),index!$D$2:$G$13,2,0),DAY(H3466)),
IF(E3466="quarterly",DATE(IF(MONTH(H3466)&gt;=10,YEAR(H3466)+1,YEAR(H3466)),VLOOKUP(MONTH(H3466),index!$D$2:$G$13,3,0),DAY(H3466)),
IF(E3466="halfyearly",DATE(IF(MONTH(H3466)&gt;=7,YEAR(H3466)+1,YEAR(H3466)),VLOOKUP(MONTH(H3466),index!$D$2:$G$13,4,0),DAY(H3466)),
DATE(YEAR(H3466)+1,MONTH(H3466),DAY(H3466)))))-H3466))+H3466)</f>
        <v/>
      </c>
      <c r="J3466" s="9" t="str">
        <f t="shared" si="340"/>
        <v/>
      </c>
      <c r="K3466" s="11" t="str">
        <f t="shared" si="341"/>
        <v/>
      </c>
      <c r="L3466" s="11" t="str">
        <f t="shared" si="342"/>
        <v/>
      </c>
      <c r="M3466" s="11" t="str">
        <f>IF(A3466="","",VLOOKUP(E3466,index!$A$1:$B$6,2,0)*K3466*G3466)</f>
        <v/>
      </c>
      <c r="N3466" s="11" t="str">
        <f>IF(A3466="","",-PMT(G3466*VLOOKUP(E3466,index!$A$1:$B$6,2,0),C3466,F3466,0,0))</f>
        <v/>
      </c>
      <c r="O3466" s="11" t="str">
        <f t="shared" si="343"/>
        <v/>
      </c>
      <c r="P3466" s="11" t="str">
        <f t="shared" si="344"/>
        <v/>
      </c>
    </row>
    <row r="3467" spans="1:16" x14ac:dyDescent="0.25">
      <c r="A3467" s="9" t="str">
        <f>IF(A3466="","",IF(B3466&lt;C3466,A3466,IF(A3466=MAX('entry data'!$B$8:$B$507),"",A3466+1)))</f>
        <v/>
      </c>
      <c r="B3467" s="9" t="str">
        <f t="shared" si="339"/>
        <v/>
      </c>
      <c r="C3467" s="9" t="str">
        <f>IF(ISERROR(VLOOKUP(A3467,'entry data'!B:G,6,0)),"",VLOOKUP(A3467,'entry data'!B:G,6,0))</f>
        <v/>
      </c>
      <c r="D3467" s="9" t="str">
        <f>IF(ISERROR(VLOOKUP(A3467,'entry data'!B:C,2,0)),"",VLOOKUP(A3467,'entry data'!B:C,2,0))</f>
        <v/>
      </c>
      <c r="E3467" s="9" t="str">
        <f>IF(ISERROR(VLOOKUP(A3467,'entry data'!B:E,4,0)),"",VLOOKUP(A3467,'entry data'!B:E,4,0))</f>
        <v/>
      </c>
      <c r="F3467" s="11" t="str">
        <f>IF(A3467="","",IF(ISERROR(VLOOKUP(A3467,'entry data'!B:F,5,0)),"",VLOOKUP(A3467,'entry data'!B:F,5,0)))</f>
        <v/>
      </c>
      <c r="G3467" s="12" t="str">
        <f>IF(A3467="","",IF(ISERROR(VLOOKUP(A3467,'entry data'!B:I,8,0)),"",VLOOKUP(A3467,'entry data'!B:I,7,0)))</f>
        <v/>
      </c>
      <c r="H3467" s="13" t="str">
        <f>IF(A3467="","",IF(B3467=1,VLOOKUP(A3467,'entry data'!B:D,3,0),I3466))</f>
        <v/>
      </c>
      <c r="I3467" s="14" t="str">
        <f>IF(A3467="","",IF(E3467="weekly",7,IF(E3467="fortnightly",14,IF(E3467="monthly",DATE(IF(MONTH(H3467)=12,YEAR(H3467)+1,YEAR(H3467)),VLOOKUP(MONTH(H3467),index!$D$2:$G$13,2,0),DAY(H3467)),
IF(E3467="quarterly",DATE(IF(MONTH(H3467)&gt;=10,YEAR(H3467)+1,YEAR(H3467)),VLOOKUP(MONTH(H3467),index!$D$2:$G$13,3,0),DAY(H3467)),
IF(E3467="halfyearly",DATE(IF(MONTH(H3467)&gt;=7,YEAR(H3467)+1,YEAR(H3467)),VLOOKUP(MONTH(H3467),index!$D$2:$G$13,4,0),DAY(H3467)),
DATE(YEAR(H3467)+1,MONTH(H3467),DAY(H3467)))))-H3467))+H3467)</f>
        <v/>
      </c>
      <c r="J3467" s="9" t="str">
        <f t="shared" si="340"/>
        <v/>
      </c>
      <c r="K3467" s="11" t="str">
        <f t="shared" si="341"/>
        <v/>
      </c>
      <c r="L3467" s="11" t="str">
        <f t="shared" si="342"/>
        <v/>
      </c>
      <c r="M3467" s="11" t="str">
        <f>IF(A3467="","",VLOOKUP(E3467,index!$A$1:$B$6,2,0)*K3467*G3467)</f>
        <v/>
      </c>
      <c r="N3467" s="11" t="str">
        <f>IF(A3467="","",-PMT(G3467*VLOOKUP(E3467,index!$A$1:$B$6,2,0),C3467,F3467,0,0))</f>
        <v/>
      </c>
      <c r="O3467" s="11" t="str">
        <f t="shared" si="343"/>
        <v/>
      </c>
      <c r="P3467" s="11" t="str">
        <f t="shared" si="344"/>
        <v/>
      </c>
    </row>
    <row r="3468" spans="1:16" x14ac:dyDescent="0.25">
      <c r="A3468" s="9" t="str">
        <f>IF(A3467="","",IF(B3467&lt;C3467,A3467,IF(A3467=MAX('entry data'!$B$8:$B$507),"",A3467+1)))</f>
        <v/>
      </c>
      <c r="B3468" s="9" t="str">
        <f t="shared" si="339"/>
        <v/>
      </c>
      <c r="C3468" s="9" t="str">
        <f>IF(ISERROR(VLOOKUP(A3468,'entry data'!B:G,6,0)),"",VLOOKUP(A3468,'entry data'!B:G,6,0))</f>
        <v/>
      </c>
      <c r="D3468" s="9" t="str">
        <f>IF(ISERROR(VLOOKUP(A3468,'entry data'!B:C,2,0)),"",VLOOKUP(A3468,'entry data'!B:C,2,0))</f>
        <v/>
      </c>
      <c r="E3468" s="9" t="str">
        <f>IF(ISERROR(VLOOKUP(A3468,'entry data'!B:E,4,0)),"",VLOOKUP(A3468,'entry data'!B:E,4,0))</f>
        <v/>
      </c>
      <c r="F3468" s="11" t="str">
        <f>IF(A3468="","",IF(ISERROR(VLOOKUP(A3468,'entry data'!B:F,5,0)),"",VLOOKUP(A3468,'entry data'!B:F,5,0)))</f>
        <v/>
      </c>
      <c r="G3468" s="12" t="str">
        <f>IF(A3468="","",IF(ISERROR(VLOOKUP(A3468,'entry data'!B:I,8,0)),"",VLOOKUP(A3468,'entry data'!B:I,7,0)))</f>
        <v/>
      </c>
      <c r="H3468" s="13" t="str">
        <f>IF(A3468="","",IF(B3468=1,VLOOKUP(A3468,'entry data'!B:D,3,0),I3467))</f>
        <v/>
      </c>
      <c r="I3468" s="14" t="str">
        <f>IF(A3468="","",IF(E3468="weekly",7,IF(E3468="fortnightly",14,IF(E3468="monthly",DATE(IF(MONTH(H3468)=12,YEAR(H3468)+1,YEAR(H3468)),VLOOKUP(MONTH(H3468),index!$D$2:$G$13,2,0),DAY(H3468)),
IF(E3468="quarterly",DATE(IF(MONTH(H3468)&gt;=10,YEAR(H3468)+1,YEAR(H3468)),VLOOKUP(MONTH(H3468),index!$D$2:$G$13,3,0),DAY(H3468)),
IF(E3468="halfyearly",DATE(IF(MONTH(H3468)&gt;=7,YEAR(H3468)+1,YEAR(H3468)),VLOOKUP(MONTH(H3468),index!$D$2:$G$13,4,0),DAY(H3468)),
DATE(YEAR(H3468)+1,MONTH(H3468),DAY(H3468)))))-H3468))+H3468)</f>
        <v/>
      </c>
      <c r="J3468" s="9" t="str">
        <f t="shared" si="340"/>
        <v/>
      </c>
      <c r="K3468" s="11" t="str">
        <f t="shared" si="341"/>
        <v/>
      </c>
      <c r="L3468" s="11" t="str">
        <f t="shared" si="342"/>
        <v/>
      </c>
      <c r="M3468" s="11" t="str">
        <f>IF(A3468="","",VLOOKUP(E3468,index!$A$1:$B$6,2,0)*K3468*G3468)</f>
        <v/>
      </c>
      <c r="N3468" s="11" t="str">
        <f>IF(A3468="","",-PMT(G3468*VLOOKUP(E3468,index!$A$1:$B$6,2,0),C3468,F3468,0,0))</f>
        <v/>
      </c>
      <c r="O3468" s="11" t="str">
        <f t="shared" si="343"/>
        <v/>
      </c>
      <c r="P3468" s="11" t="str">
        <f t="shared" si="344"/>
        <v/>
      </c>
    </row>
    <row r="3469" spans="1:16" x14ac:dyDescent="0.25">
      <c r="A3469" s="9" t="str">
        <f>IF(A3468="","",IF(B3468&lt;C3468,A3468,IF(A3468=MAX('entry data'!$B$8:$B$507),"",A3468+1)))</f>
        <v/>
      </c>
      <c r="B3469" s="9" t="str">
        <f t="shared" si="339"/>
        <v/>
      </c>
      <c r="C3469" s="9" t="str">
        <f>IF(ISERROR(VLOOKUP(A3469,'entry data'!B:G,6,0)),"",VLOOKUP(A3469,'entry data'!B:G,6,0))</f>
        <v/>
      </c>
      <c r="D3469" s="9" t="str">
        <f>IF(ISERROR(VLOOKUP(A3469,'entry data'!B:C,2,0)),"",VLOOKUP(A3469,'entry data'!B:C,2,0))</f>
        <v/>
      </c>
      <c r="E3469" s="9" t="str">
        <f>IF(ISERROR(VLOOKUP(A3469,'entry data'!B:E,4,0)),"",VLOOKUP(A3469,'entry data'!B:E,4,0))</f>
        <v/>
      </c>
      <c r="F3469" s="11" t="str">
        <f>IF(A3469="","",IF(ISERROR(VLOOKUP(A3469,'entry data'!B:F,5,0)),"",VLOOKUP(A3469,'entry data'!B:F,5,0)))</f>
        <v/>
      </c>
      <c r="G3469" s="12" t="str">
        <f>IF(A3469="","",IF(ISERROR(VLOOKUP(A3469,'entry data'!B:I,8,0)),"",VLOOKUP(A3469,'entry data'!B:I,7,0)))</f>
        <v/>
      </c>
      <c r="H3469" s="13" t="str">
        <f>IF(A3469="","",IF(B3469=1,VLOOKUP(A3469,'entry data'!B:D,3,0),I3468))</f>
        <v/>
      </c>
      <c r="I3469" s="14" t="str">
        <f>IF(A3469="","",IF(E3469="weekly",7,IF(E3469="fortnightly",14,IF(E3469="monthly",DATE(IF(MONTH(H3469)=12,YEAR(H3469)+1,YEAR(H3469)),VLOOKUP(MONTH(H3469),index!$D$2:$G$13,2,0),DAY(H3469)),
IF(E3469="quarterly",DATE(IF(MONTH(H3469)&gt;=10,YEAR(H3469)+1,YEAR(H3469)),VLOOKUP(MONTH(H3469),index!$D$2:$G$13,3,0),DAY(H3469)),
IF(E3469="halfyearly",DATE(IF(MONTH(H3469)&gt;=7,YEAR(H3469)+1,YEAR(H3469)),VLOOKUP(MONTH(H3469),index!$D$2:$G$13,4,0),DAY(H3469)),
DATE(YEAR(H3469)+1,MONTH(H3469),DAY(H3469)))))-H3469))+H3469)</f>
        <v/>
      </c>
      <c r="J3469" s="9" t="str">
        <f t="shared" si="340"/>
        <v/>
      </c>
      <c r="K3469" s="11" t="str">
        <f t="shared" si="341"/>
        <v/>
      </c>
      <c r="L3469" s="11" t="str">
        <f t="shared" si="342"/>
        <v/>
      </c>
      <c r="M3469" s="11" t="str">
        <f>IF(A3469="","",VLOOKUP(E3469,index!$A$1:$B$6,2,0)*K3469*G3469)</f>
        <v/>
      </c>
      <c r="N3469" s="11" t="str">
        <f>IF(A3469="","",-PMT(G3469*VLOOKUP(E3469,index!$A$1:$B$6,2,0),C3469,F3469,0,0))</f>
        <v/>
      </c>
      <c r="O3469" s="11" t="str">
        <f t="shared" si="343"/>
        <v/>
      </c>
      <c r="P3469" s="11" t="str">
        <f t="shared" si="344"/>
        <v/>
      </c>
    </row>
    <row r="3470" spans="1:16" x14ac:dyDescent="0.25">
      <c r="A3470" s="9" t="str">
        <f>IF(A3469="","",IF(B3469&lt;C3469,A3469,IF(A3469=MAX('entry data'!$B$8:$B$507),"",A3469+1)))</f>
        <v/>
      </c>
      <c r="B3470" s="9" t="str">
        <f t="shared" si="339"/>
        <v/>
      </c>
      <c r="C3470" s="9" t="str">
        <f>IF(ISERROR(VLOOKUP(A3470,'entry data'!B:G,6,0)),"",VLOOKUP(A3470,'entry data'!B:G,6,0))</f>
        <v/>
      </c>
      <c r="D3470" s="9" t="str">
        <f>IF(ISERROR(VLOOKUP(A3470,'entry data'!B:C,2,0)),"",VLOOKUP(A3470,'entry data'!B:C,2,0))</f>
        <v/>
      </c>
      <c r="E3470" s="9" t="str">
        <f>IF(ISERROR(VLOOKUP(A3470,'entry data'!B:E,4,0)),"",VLOOKUP(A3470,'entry data'!B:E,4,0))</f>
        <v/>
      </c>
      <c r="F3470" s="11" t="str">
        <f>IF(A3470="","",IF(ISERROR(VLOOKUP(A3470,'entry data'!B:F,5,0)),"",VLOOKUP(A3470,'entry data'!B:F,5,0)))</f>
        <v/>
      </c>
      <c r="G3470" s="12" t="str">
        <f>IF(A3470="","",IF(ISERROR(VLOOKUP(A3470,'entry data'!B:I,8,0)),"",VLOOKUP(A3470,'entry data'!B:I,7,0)))</f>
        <v/>
      </c>
      <c r="H3470" s="13" t="str">
        <f>IF(A3470="","",IF(B3470=1,VLOOKUP(A3470,'entry data'!B:D,3,0),I3469))</f>
        <v/>
      </c>
      <c r="I3470" s="14" t="str">
        <f>IF(A3470="","",IF(E3470="weekly",7,IF(E3470="fortnightly",14,IF(E3470="monthly",DATE(IF(MONTH(H3470)=12,YEAR(H3470)+1,YEAR(H3470)),VLOOKUP(MONTH(H3470),index!$D$2:$G$13,2,0),DAY(H3470)),
IF(E3470="quarterly",DATE(IF(MONTH(H3470)&gt;=10,YEAR(H3470)+1,YEAR(H3470)),VLOOKUP(MONTH(H3470),index!$D$2:$G$13,3,0),DAY(H3470)),
IF(E3470="halfyearly",DATE(IF(MONTH(H3470)&gt;=7,YEAR(H3470)+1,YEAR(H3470)),VLOOKUP(MONTH(H3470),index!$D$2:$G$13,4,0),DAY(H3470)),
DATE(YEAR(H3470)+1,MONTH(H3470),DAY(H3470)))))-H3470))+H3470)</f>
        <v/>
      </c>
      <c r="J3470" s="9" t="str">
        <f t="shared" si="340"/>
        <v/>
      </c>
      <c r="K3470" s="11" t="str">
        <f t="shared" si="341"/>
        <v/>
      </c>
      <c r="L3470" s="11" t="str">
        <f t="shared" si="342"/>
        <v/>
      </c>
      <c r="M3470" s="11" t="str">
        <f>IF(A3470="","",VLOOKUP(E3470,index!$A$1:$B$6,2,0)*K3470*G3470)</f>
        <v/>
      </c>
      <c r="N3470" s="11" t="str">
        <f>IF(A3470="","",-PMT(G3470*VLOOKUP(E3470,index!$A$1:$B$6,2,0),C3470,F3470,0,0))</f>
        <v/>
      </c>
      <c r="O3470" s="11" t="str">
        <f t="shared" si="343"/>
        <v/>
      </c>
      <c r="P3470" s="11" t="str">
        <f t="shared" si="344"/>
        <v/>
      </c>
    </row>
    <row r="3471" spans="1:16" x14ac:dyDescent="0.25">
      <c r="A3471" s="9" t="str">
        <f>IF(A3470="","",IF(B3470&lt;C3470,A3470,IF(A3470=MAX('entry data'!$B$8:$B$507),"",A3470+1)))</f>
        <v/>
      </c>
      <c r="B3471" s="9" t="str">
        <f t="shared" si="339"/>
        <v/>
      </c>
      <c r="C3471" s="9" t="str">
        <f>IF(ISERROR(VLOOKUP(A3471,'entry data'!B:G,6,0)),"",VLOOKUP(A3471,'entry data'!B:G,6,0))</f>
        <v/>
      </c>
      <c r="D3471" s="9" t="str">
        <f>IF(ISERROR(VLOOKUP(A3471,'entry data'!B:C,2,0)),"",VLOOKUP(A3471,'entry data'!B:C,2,0))</f>
        <v/>
      </c>
      <c r="E3471" s="9" t="str">
        <f>IF(ISERROR(VLOOKUP(A3471,'entry data'!B:E,4,0)),"",VLOOKUP(A3471,'entry data'!B:E,4,0))</f>
        <v/>
      </c>
      <c r="F3471" s="11" t="str">
        <f>IF(A3471="","",IF(ISERROR(VLOOKUP(A3471,'entry data'!B:F,5,0)),"",VLOOKUP(A3471,'entry data'!B:F,5,0)))</f>
        <v/>
      </c>
      <c r="G3471" s="12" t="str">
        <f>IF(A3471="","",IF(ISERROR(VLOOKUP(A3471,'entry data'!B:I,8,0)),"",VLOOKUP(A3471,'entry data'!B:I,7,0)))</f>
        <v/>
      </c>
      <c r="H3471" s="13" t="str">
        <f>IF(A3471="","",IF(B3471=1,VLOOKUP(A3471,'entry data'!B:D,3,0),I3470))</f>
        <v/>
      </c>
      <c r="I3471" s="14" t="str">
        <f>IF(A3471="","",IF(E3471="weekly",7,IF(E3471="fortnightly",14,IF(E3471="monthly",DATE(IF(MONTH(H3471)=12,YEAR(H3471)+1,YEAR(H3471)),VLOOKUP(MONTH(H3471),index!$D$2:$G$13,2,0),DAY(H3471)),
IF(E3471="quarterly",DATE(IF(MONTH(H3471)&gt;=10,YEAR(H3471)+1,YEAR(H3471)),VLOOKUP(MONTH(H3471),index!$D$2:$G$13,3,0),DAY(H3471)),
IF(E3471="halfyearly",DATE(IF(MONTH(H3471)&gt;=7,YEAR(H3471)+1,YEAR(H3471)),VLOOKUP(MONTH(H3471),index!$D$2:$G$13,4,0),DAY(H3471)),
DATE(YEAR(H3471)+1,MONTH(H3471),DAY(H3471)))))-H3471))+H3471)</f>
        <v/>
      </c>
      <c r="J3471" s="9" t="str">
        <f t="shared" si="340"/>
        <v/>
      </c>
      <c r="K3471" s="11" t="str">
        <f t="shared" si="341"/>
        <v/>
      </c>
      <c r="L3471" s="11" t="str">
        <f t="shared" si="342"/>
        <v/>
      </c>
      <c r="M3471" s="11" t="str">
        <f>IF(A3471="","",VLOOKUP(E3471,index!$A$1:$B$6,2,0)*K3471*G3471)</f>
        <v/>
      </c>
      <c r="N3471" s="11" t="str">
        <f>IF(A3471="","",-PMT(G3471*VLOOKUP(E3471,index!$A$1:$B$6,2,0),C3471,F3471,0,0))</f>
        <v/>
      </c>
      <c r="O3471" s="11" t="str">
        <f t="shared" si="343"/>
        <v/>
      </c>
      <c r="P3471" s="11" t="str">
        <f t="shared" si="344"/>
        <v/>
      </c>
    </row>
    <row r="3472" spans="1:16" x14ac:dyDescent="0.25">
      <c r="A3472" s="9" t="str">
        <f>IF(A3471="","",IF(B3471&lt;C3471,A3471,IF(A3471=MAX('entry data'!$B$8:$B$507),"",A3471+1)))</f>
        <v/>
      </c>
      <c r="B3472" s="9" t="str">
        <f t="shared" si="339"/>
        <v/>
      </c>
      <c r="C3472" s="9" t="str">
        <f>IF(ISERROR(VLOOKUP(A3472,'entry data'!B:G,6,0)),"",VLOOKUP(A3472,'entry data'!B:G,6,0))</f>
        <v/>
      </c>
      <c r="D3472" s="9" t="str">
        <f>IF(ISERROR(VLOOKUP(A3472,'entry data'!B:C,2,0)),"",VLOOKUP(A3472,'entry data'!B:C,2,0))</f>
        <v/>
      </c>
      <c r="E3472" s="9" t="str">
        <f>IF(ISERROR(VLOOKUP(A3472,'entry data'!B:E,4,0)),"",VLOOKUP(A3472,'entry data'!B:E,4,0))</f>
        <v/>
      </c>
      <c r="F3472" s="11" t="str">
        <f>IF(A3472="","",IF(ISERROR(VLOOKUP(A3472,'entry data'!B:F,5,0)),"",VLOOKUP(A3472,'entry data'!B:F,5,0)))</f>
        <v/>
      </c>
      <c r="G3472" s="12" t="str">
        <f>IF(A3472="","",IF(ISERROR(VLOOKUP(A3472,'entry data'!B:I,8,0)),"",VLOOKUP(A3472,'entry data'!B:I,7,0)))</f>
        <v/>
      </c>
      <c r="H3472" s="13" t="str">
        <f>IF(A3472="","",IF(B3472=1,VLOOKUP(A3472,'entry data'!B:D,3,0),I3471))</f>
        <v/>
      </c>
      <c r="I3472" s="14" t="str">
        <f>IF(A3472="","",IF(E3472="weekly",7,IF(E3472="fortnightly",14,IF(E3472="monthly",DATE(IF(MONTH(H3472)=12,YEAR(H3472)+1,YEAR(H3472)),VLOOKUP(MONTH(H3472),index!$D$2:$G$13,2,0),DAY(H3472)),
IF(E3472="quarterly",DATE(IF(MONTH(H3472)&gt;=10,YEAR(H3472)+1,YEAR(H3472)),VLOOKUP(MONTH(H3472),index!$D$2:$G$13,3,0),DAY(H3472)),
IF(E3472="halfyearly",DATE(IF(MONTH(H3472)&gt;=7,YEAR(H3472)+1,YEAR(H3472)),VLOOKUP(MONTH(H3472),index!$D$2:$G$13,4,0),DAY(H3472)),
DATE(YEAR(H3472)+1,MONTH(H3472),DAY(H3472)))))-H3472))+H3472)</f>
        <v/>
      </c>
      <c r="J3472" s="9" t="str">
        <f t="shared" si="340"/>
        <v/>
      </c>
      <c r="K3472" s="11" t="str">
        <f t="shared" si="341"/>
        <v/>
      </c>
      <c r="L3472" s="11" t="str">
        <f t="shared" si="342"/>
        <v/>
      </c>
      <c r="M3472" s="11" t="str">
        <f>IF(A3472="","",VLOOKUP(E3472,index!$A$1:$B$6,2,0)*K3472*G3472)</f>
        <v/>
      </c>
      <c r="N3472" s="11" t="str">
        <f>IF(A3472="","",-PMT(G3472*VLOOKUP(E3472,index!$A$1:$B$6,2,0),C3472,F3472,0,0))</f>
        <v/>
      </c>
      <c r="O3472" s="11" t="str">
        <f t="shared" si="343"/>
        <v/>
      </c>
      <c r="P3472" s="11" t="str">
        <f t="shared" si="344"/>
        <v/>
      </c>
    </row>
    <row r="3473" spans="1:16" x14ac:dyDescent="0.25">
      <c r="A3473" s="9" t="str">
        <f>IF(A3472="","",IF(B3472&lt;C3472,A3472,IF(A3472=MAX('entry data'!$B$8:$B$507),"",A3472+1)))</f>
        <v/>
      </c>
      <c r="B3473" s="9" t="str">
        <f t="shared" si="339"/>
        <v/>
      </c>
      <c r="C3473" s="9" t="str">
        <f>IF(ISERROR(VLOOKUP(A3473,'entry data'!B:G,6,0)),"",VLOOKUP(A3473,'entry data'!B:G,6,0))</f>
        <v/>
      </c>
      <c r="D3473" s="9" t="str">
        <f>IF(ISERROR(VLOOKUP(A3473,'entry data'!B:C,2,0)),"",VLOOKUP(A3473,'entry data'!B:C,2,0))</f>
        <v/>
      </c>
      <c r="E3473" s="9" t="str">
        <f>IF(ISERROR(VLOOKUP(A3473,'entry data'!B:E,4,0)),"",VLOOKUP(A3473,'entry data'!B:E,4,0))</f>
        <v/>
      </c>
      <c r="F3473" s="11" t="str">
        <f>IF(A3473="","",IF(ISERROR(VLOOKUP(A3473,'entry data'!B:F,5,0)),"",VLOOKUP(A3473,'entry data'!B:F,5,0)))</f>
        <v/>
      </c>
      <c r="G3473" s="12" t="str">
        <f>IF(A3473="","",IF(ISERROR(VLOOKUP(A3473,'entry data'!B:I,8,0)),"",VLOOKUP(A3473,'entry data'!B:I,7,0)))</f>
        <v/>
      </c>
      <c r="H3473" s="13" t="str">
        <f>IF(A3473="","",IF(B3473=1,VLOOKUP(A3473,'entry data'!B:D,3,0),I3472))</f>
        <v/>
      </c>
      <c r="I3473" s="14" t="str">
        <f>IF(A3473="","",IF(E3473="weekly",7,IF(E3473="fortnightly",14,IF(E3473="monthly",DATE(IF(MONTH(H3473)=12,YEAR(H3473)+1,YEAR(H3473)),VLOOKUP(MONTH(H3473),index!$D$2:$G$13,2,0),DAY(H3473)),
IF(E3473="quarterly",DATE(IF(MONTH(H3473)&gt;=10,YEAR(H3473)+1,YEAR(H3473)),VLOOKUP(MONTH(H3473),index!$D$2:$G$13,3,0),DAY(H3473)),
IF(E3473="halfyearly",DATE(IF(MONTH(H3473)&gt;=7,YEAR(H3473)+1,YEAR(H3473)),VLOOKUP(MONTH(H3473),index!$D$2:$G$13,4,0),DAY(H3473)),
DATE(YEAR(H3473)+1,MONTH(H3473),DAY(H3473)))))-H3473))+H3473)</f>
        <v/>
      </c>
      <c r="J3473" s="9" t="str">
        <f t="shared" si="340"/>
        <v/>
      </c>
      <c r="K3473" s="11" t="str">
        <f t="shared" si="341"/>
        <v/>
      </c>
      <c r="L3473" s="11" t="str">
        <f t="shared" si="342"/>
        <v/>
      </c>
      <c r="M3473" s="11" t="str">
        <f>IF(A3473="","",VLOOKUP(E3473,index!$A$1:$B$6,2,0)*K3473*G3473)</f>
        <v/>
      </c>
      <c r="N3473" s="11" t="str">
        <f>IF(A3473="","",-PMT(G3473*VLOOKUP(E3473,index!$A$1:$B$6,2,0),C3473,F3473,0,0))</f>
        <v/>
      </c>
      <c r="O3473" s="11" t="str">
        <f t="shared" si="343"/>
        <v/>
      </c>
      <c r="P3473" s="11" t="str">
        <f t="shared" si="344"/>
        <v/>
      </c>
    </row>
    <row r="3474" spans="1:16" x14ac:dyDescent="0.25">
      <c r="A3474" s="9" t="str">
        <f>IF(A3473="","",IF(B3473&lt;C3473,A3473,IF(A3473=MAX('entry data'!$B$8:$B$507),"",A3473+1)))</f>
        <v/>
      </c>
      <c r="B3474" s="9" t="str">
        <f t="shared" si="339"/>
        <v/>
      </c>
      <c r="C3474" s="9" t="str">
        <f>IF(ISERROR(VLOOKUP(A3474,'entry data'!B:G,6,0)),"",VLOOKUP(A3474,'entry data'!B:G,6,0))</f>
        <v/>
      </c>
      <c r="D3474" s="9" t="str">
        <f>IF(ISERROR(VLOOKUP(A3474,'entry data'!B:C,2,0)),"",VLOOKUP(A3474,'entry data'!B:C,2,0))</f>
        <v/>
      </c>
      <c r="E3474" s="9" t="str">
        <f>IF(ISERROR(VLOOKUP(A3474,'entry data'!B:E,4,0)),"",VLOOKUP(A3474,'entry data'!B:E,4,0))</f>
        <v/>
      </c>
      <c r="F3474" s="11" t="str">
        <f>IF(A3474="","",IF(ISERROR(VLOOKUP(A3474,'entry data'!B:F,5,0)),"",VLOOKUP(A3474,'entry data'!B:F,5,0)))</f>
        <v/>
      </c>
      <c r="G3474" s="12" t="str">
        <f>IF(A3474="","",IF(ISERROR(VLOOKUP(A3474,'entry data'!B:I,8,0)),"",VLOOKUP(A3474,'entry data'!B:I,7,0)))</f>
        <v/>
      </c>
      <c r="H3474" s="13" t="str">
        <f>IF(A3474="","",IF(B3474=1,VLOOKUP(A3474,'entry data'!B:D,3,0),I3473))</f>
        <v/>
      </c>
      <c r="I3474" s="14" t="str">
        <f>IF(A3474="","",IF(E3474="weekly",7,IF(E3474="fortnightly",14,IF(E3474="monthly",DATE(IF(MONTH(H3474)=12,YEAR(H3474)+1,YEAR(H3474)),VLOOKUP(MONTH(H3474),index!$D$2:$G$13,2,0),DAY(H3474)),
IF(E3474="quarterly",DATE(IF(MONTH(H3474)&gt;=10,YEAR(H3474)+1,YEAR(H3474)),VLOOKUP(MONTH(H3474),index!$D$2:$G$13,3,0),DAY(H3474)),
IF(E3474="halfyearly",DATE(IF(MONTH(H3474)&gt;=7,YEAR(H3474)+1,YEAR(H3474)),VLOOKUP(MONTH(H3474),index!$D$2:$G$13,4,0),DAY(H3474)),
DATE(YEAR(H3474)+1,MONTH(H3474),DAY(H3474)))))-H3474))+H3474)</f>
        <v/>
      </c>
      <c r="J3474" s="9" t="str">
        <f t="shared" si="340"/>
        <v/>
      </c>
      <c r="K3474" s="11" t="str">
        <f t="shared" si="341"/>
        <v/>
      </c>
      <c r="L3474" s="11" t="str">
        <f t="shared" si="342"/>
        <v/>
      </c>
      <c r="M3474" s="11" t="str">
        <f>IF(A3474="","",VLOOKUP(E3474,index!$A$1:$B$6,2,0)*K3474*G3474)</f>
        <v/>
      </c>
      <c r="N3474" s="11" t="str">
        <f>IF(A3474="","",-PMT(G3474*VLOOKUP(E3474,index!$A$1:$B$6,2,0),C3474,F3474,0,0))</f>
        <v/>
      </c>
      <c r="O3474" s="11" t="str">
        <f t="shared" si="343"/>
        <v/>
      </c>
      <c r="P3474" s="11" t="str">
        <f t="shared" si="344"/>
        <v/>
      </c>
    </row>
    <row r="3475" spans="1:16" x14ac:dyDescent="0.25">
      <c r="A3475" s="9" t="str">
        <f>IF(A3474="","",IF(B3474&lt;C3474,A3474,IF(A3474=MAX('entry data'!$B$8:$B$507),"",A3474+1)))</f>
        <v/>
      </c>
      <c r="B3475" s="9" t="str">
        <f t="shared" si="339"/>
        <v/>
      </c>
      <c r="C3475" s="9" t="str">
        <f>IF(ISERROR(VLOOKUP(A3475,'entry data'!B:G,6,0)),"",VLOOKUP(A3475,'entry data'!B:G,6,0))</f>
        <v/>
      </c>
      <c r="D3475" s="9" t="str">
        <f>IF(ISERROR(VLOOKUP(A3475,'entry data'!B:C,2,0)),"",VLOOKUP(A3475,'entry data'!B:C,2,0))</f>
        <v/>
      </c>
      <c r="E3475" s="9" t="str">
        <f>IF(ISERROR(VLOOKUP(A3475,'entry data'!B:E,4,0)),"",VLOOKUP(A3475,'entry data'!B:E,4,0))</f>
        <v/>
      </c>
      <c r="F3475" s="11" t="str">
        <f>IF(A3475="","",IF(ISERROR(VLOOKUP(A3475,'entry data'!B:F,5,0)),"",VLOOKUP(A3475,'entry data'!B:F,5,0)))</f>
        <v/>
      </c>
      <c r="G3475" s="12" t="str">
        <f>IF(A3475="","",IF(ISERROR(VLOOKUP(A3475,'entry data'!B:I,8,0)),"",VLOOKUP(A3475,'entry data'!B:I,7,0)))</f>
        <v/>
      </c>
      <c r="H3475" s="13" t="str">
        <f>IF(A3475="","",IF(B3475=1,VLOOKUP(A3475,'entry data'!B:D,3,0),I3474))</f>
        <v/>
      </c>
      <c r="I3475" s="14" t="str">
        <f>IF(A3475="","",IF(E3475="weekly",7,IF(E3475="fortnightly",14,IF(E3475="monthly",DATE(IF(MONTH(H3475)=12,YEAR(H3475)+1,YEAR(H3475)),VLOOKUP(MONTH(H3475),index!$D$2:$G$13,2,0),DAY(H3475)),
IF(E3475="quarterly",DATE(IF(MONTH(H3475)&gt;=10,YEAR(H3475)+1,YEAR(H3475)),VLOOKUP(MONTH(H3475),index!$D$2:$G$13,3,0),DAY(H3475)),
IF(E3475="halfyearly",DATE(IF(MONTH(H3475)&gt;=7,YEAR(H3475)+1,YEAR(H3475)),VLOOKUP(MONTH(H3475),index!$D$2:$G$13,4,0),DAY(H3475)),
DATE(YEAR(H3475)+1,MONTH(H3475),DAY(H3475)))))-H3475))+H3475)</f>
        <v/>
      </c>
      <c r="J3475" s="9" t="str">
        <f t="shared" si="340"/>
        <v/>
      </c>
      <c r="K3475" s="11" t="str">
        <f t="shared" si="341"/>
        <v/>
      </c>
      <c r="L3475" s="11" t="str">
        <f t="shared" si="342"/>
        <v/>
      </c>
      <c r="M3475" s="11" t="str">
        <f>IF(A3475="","",VLOOKUP(E3475,index!$A$1:$B$6,2,0)*K3475*G3475)</f>
        <v/>
      </c>
      <c r="N3475" s="11" t="str">
        <f>IF(A3475="","",-PMT(G3475*VLOOKUP(E3475,index!$A$1:$B$6,2,0),C3475,F3475,0,0))</f>
        <v/>
      </c>
      <c r="O3475" s="11" t="str">
        <f t="shared" si="343"/>
        <v/>
      </c>
      <c r="P3475" s="11" t="str">
        <f t="shared" si="344"/>
        <v/>
      </c>
    </row>
    <row r="3476" spans="1:16" x14ac:dyDescent="0.25">
      <c r="A3476" s="9" t="str">
        <f>IF(A3475="","",IF(B3475&lt;C3475,A3475,IF(A3475=MAX('entry data'!$B$8:$B$507),"",A3475+1)))</f>
        <v/>
      </c>
      <c r="B3476" s="9" t="str">
        <f t="shared" si="339"/>
        <v/>
      </c>
      <c r="C3476" s="9" t="str">
        <f>IF(ISERROR(VLOOKUP(A3476,'entry data'!B:G,6,0)),"",VLOOKUP(A3476,'entry data'!B:G,6,0))</f>
        <v/>
      </c>
      <c r="D3476" s="9" t="str">
        <f>IF(ISERROR(VLOOKUP(A3476,'entry data'!B:C,2,0)),"",VLOOKUP(A3476,'entry data'!B:C,2,0))</f>
        <v/>
      </c>
      <c r="E3476" s="9" t="str">
        <f>IF(ISERROR(VLOOKUP(A3476,'entry data'!B:E,4,0)),"",VLOOKUP(A3476,'entry data'!B:E,4,0))</f>
        <v/>
      </c>
      <c r="F3476" s="11" t="str">
        <f>IF(A3476="","",IF(ISERROR(VLOOKUP(A3476,'entry data'!B:F,5,0)),"",VLOOKUP(A3476,'entry data'!B:F,5,0)))</f>
        <v/>
      </c>
      <c r="G3476" s="12" t="str">
        <f>IF(A3476="","",IF(ISERROR(VLOOKUP(A3476,'entry data'!B:I,8,0)),"",VLOOKUP(A3476,'entry data'!B:I,7,0)))</f>
        <v/>
      </c>
      <c r="H3476" s="13" t="str">
        <f>IF(A3476="","",IF(B3476=1,VLOOKUP(A3476,'entry data'!B:D,3,0),I3475))</f>
        <v/>
      </c>
      <c r="I3476" s="14" t="str">
        <f>IF(A3476="","",IF(E3476="weekly",7,IF(E3476="fortnightly",14,IF(E3476="monthly",DATE(IF(MONTH(H3476)=12,YEAR(H3476)+1,YEAR(H3476)),VLOOKUP(MONTH(H3476),index!$D$2:$G$13,2,0),DAY(H3476)),
IF(E3476="quarterly",DATE(IF(MONTH(H3476)&gt;=10,YEAR(H3476)+1,YEAR(H3476)),VLOOKUP(MONTH(H3476),index!$D$2:$G$13,3,0),DAY(H3476)),
IF(E3476="halfyearly",DATE(IF(MONTH(H3476)&gt;=7,YEAR(H3476)+1,YEAR(H3476)),VLOOKUP(MONTH(H3476),index!$D$2:$G$13,4,0),DAY(H3476)),
DATE(YEAR(H3476)+1,MONTH(H3476),DAY(H3476)))))-H3476))+H3476)</f>
        <v/>
      </c>
      <c r="J3476" s="9" t="str">
        <f t="shared" si="340"/>
        <v/>
      </c>
      <c r="K3476" s="11" t="str">
        <f t="shared" si="341"/>
        <v/>
      </c>
      <c r="L3476" s="11" t="str">
        <f t="shared" si="342"/>
        <v/>
      </c>
      <c r="M3476" s="11" t="str">
        <f>IF(A3476="","",VLOOKUP(E3476,index!$A$1:$B$6,2,0)*K3476*G3476)</f>
        <v/>
      </c>
      <c r="N3476" s="11" t="str">
        <f>IF(A3476="","",-PMT(G3476*VLOOKUP(E3476,index!$A$1:$B$6,2,0),C3476,F3476,0,0))</f>
        <v/>
      </c>
      <c r="O3476" s="11" t="str">
        <f t="shared" si="343"/>
        <v/>
      </c>
      <c r="P3476" s="11" t="str">
        <f t="shared" si="344"/>
        <v/>
      </c>
    </row>
    <row r="3477" spans="1:16" x14ac:dyDescent="0.25">
      <c r="A3477" s="9" t="str">
        <f>IF(A3476="","",IF(B3476&lt;C3476,A3476,IF(A3476=MAX('entry data'!$B$8:$B$507),"",A3476+1)))</f>
        <v/>
      </c>
      <c r="B3477" s="9" t="str">
        <f t="shared" si="339"/>
        <v/>
      </c>
      <c r="C3477" s="9" t="str">
        <f>IF(ISERROR(VLOOKUP(A3477,'entry data'!B:G,6,0)),"",VLOOKUP(A3477,'entry data'!B:G,6,0))</f>
        <v/>
      </c>
      <c r="D3477" s="9" t="str">
        <f>IF(ISERROR(VLOOKUP(A3477,'entry data'!B:C,2,0)),"",VLOOKUP(A3477,'entry data'!B:C,2,0))</f>
        <v/>
      </c>
      <c r="E3477" s="9" t="str">
        <f>IF(ISERROR(VLOOKUP(A3477,'entry data'!B:E,4,0)),"",VLOOKUP(A3477,'entry data'!B:E,4,0))</f>
        <v/>
      </c>
      <c r="F3477" s="11" t="str">
        <f>IF(A3477="","",IF(ISERROR(VLOOKUP(A3477,'entry data'!B:F,5,0)),"",VLOOKUP(A3477,'entry data'!B:F,5,0)))</f>
        <v/>
      </c>
      <c r="G3477" s="12" t="str">
        <f>IF(A3477="","",IF(ISERROR(VLOOKUP(A3477,'entry data'!B:I,8,0)),"",VLOOKUP(A3477,'entry data'!B:I,7,0)))</f>
        <v/>
      </c>
      <c r="H3477" s="13" t="str">
        <f>IF(A3477="","",IF(B3477=1,VLOOKUP(A3477,'entry data'!B:D,3,0),I3476))</f>
        <v/>
      </c>
      <c r="I3477" s="14" t="str">
        <f>IF(A3477="","",IF(E3477="weekly",7,IF(E3477="fortnightly",14,IF(E3477="monthly",DATE(IF(MONTH(H3477)=12,YEAR(H3477)+1,YEAR(H3477)),VLOOKUP(MONTH(H3477),index!$D$2:$G$13,2,0),DAY(H3477)),
IF(E3477="quarterly",DATE(IF(MONTH(H3477)&gt;=10,YEAR(H3477)+1,YEAR(H3477)),VLOOKUP(MONTH(H3477),index!$D$2:$G$13,3,0),DAY(H3477)),
IF(E3477="halfyearly",DATE(IF(MONTH(H3477)&gt;=7,YEAR(H3477)+1,YEAR(H3477)),VLOOKUP(MONTH(H3477),index!$D$2:$G$13,4,0),DAY(H3477)),
DATE(YEAR(H3477)+1,MONTH(H3477),DAY(H3477)))))-H3477))+H3477)</f>
        <v/>
      </c>
      <c r="J3477" s="9" t="str">
        <f t="shared" si="340"/>
        <v/>
      </c>
      <c r="K3477" s="11" t="str">
        <f t="shared" si="341"/>
        <v/>
      </c>
      <c r="L3477" s="11" t="str">
        <f t="shared" si="342"/>
        <v/>
      </c>
      <c r="M3477" s="11" t="str">
        <f>IF(A3477="","",VLOOKUP(E3477,index!$A$1:$B$6,2,0)*K3477*G3477)</f>
        <v/>
      </c>
      <c r="N3477" s="11" t="str">
        <f>IF(A3477="","",-PMT(G3477*VLOOKUP(E3477,index!$A$1:$B$6,2,0),C3477,F3477,0,0))</f>
        <v/>
      </c>
      <c r="O3477" s="11" t="str">
        <f t="shared" si="343"/>
        <v/>
      </c>
      <c r="P3477" s="11" t="str">
        <f t="shared" si="344"/>
        <v/>
      </c>
    </row>
    <row r="3478" spans="1:16" x14ac:dyDescent="0.25">
      <c r="A3478" s="9" t="str">
        <f>IF(A3477="","",IF(B3477&lt;C3477,A3477,IF(A3477=MAX('entry data'!$B$8:$B$507),"",A3477+1)))</f>
        <v/>
      </c>
      <c r="B3478" s="9" t="str">
        <f t="shared" si="339"/>
        <v/>
      </c>
      <c r="C3478" s="9" t="str">
        <f>IF(ISERROR(VLOOKUP(A3478,'entry data'!B:G,6,0)),"",VLOOKUP(A3478,'entry data'!B:G,6,0))</f>
        <v/>
      </c>
      <c r="D3478" s="9" t="str">
        <f>IF(ISERROR(VLOOKUP(A3478,'entry data'!B:C,2,0)),"",VLOOKUP(A3478,'entry data'!B:C,2,0))</f>
        <v/>
      </c>
      <c r="E3478" s="9" t="str">
        <f>IF(ISERROR(VLOOKUP(A3478,'entry data'!B:E,4,0)),"",VLOOKUP(A3478,'entry data'!B:E,4,0))</f>
        <v/>
      </c>
      <c r="F3478" s="11" t="str">
        <f>IF(A3478="","",IF(ISERROR(VLOOKUP(A3478,'entry data'!B:F,5,0)),"",VLOOKUP(A3478,'entry data'!B:F,5,0)))</f>
        <v/>
      </c>
      <c r="G3478" s="12" t="str">
        <f>IF(A3478="","",IF(ISERROR(VLOOKUP(A3478,'entry data'!B:I,8,0)),"",VLOOKUP(A3478,'entry data'!B:I,7,0)))</f>
        <v/>
      </c>
      <c r="H3478" s="13" t="str">
        <f>IF(A3478="","",IF(B3478=1,VLOOKUP(A3478,'entry data'!B:D,3,0),I3477))</f>
        <v/>
      </c>
      <c r="I3478" s="14" t="str">
        <f>IF(A3478="","",IF(E3478="weekly",7,IF(E3478="fortnightly",14,IF(E3478="monthly",DATE(IF(MONTH(H3478)=12,YEAR(H3478)+1,YEAR(H3478)),VLOOKUP(MONTH(H3478),index!$D$2:$G$13,2,0),DAY(H3478)),
IF(E3478="quarterly",DATE(IF(MONTH(H3478)&gt;=10,YEAR(H3478)+1,YEAR(H3478)),VLOOKUP(MONTH(H3478),index!$D$2:$G$13,3,0),DAY(H3478)),
IF(E3478="halfyearly",DATE(IF(MONTH(H3478)&gt;=7,YEAR(H3478)+1,YEAR(H3478)),VLOOKUP(MONTH(H3478),index!$D$2:$G$13,4,0),DAY(H3478)),
DATE(YEAR(H3478)+1,MONTH(H3478),DAY(H3478)))))-H3478))+H3478)</f>
        <v/>
      </c>
      <c r="J3478" s="9" t="str">
        <f t="shared" si="340"/>
        <v/>
      </c>
      <c r="K3478" s="11" t="str">
        <f t="shared" si="341"/>
        <v/>
      </c>
      <c r="L3478" s="11" t="str">
        <f t="shared" si="342"/>
        <v/>
      </c>
      <c r="M3478" s="11" t="str">
        <f>IF(A3478="","",VLOOKUP(E3478,index!$A$1:$B$6,2,0)*K3478*G3478)</f>
        <v/>
      </c>
      <c r="N3478" s="11" t="str">
        <f>IF(A3478="","",-PMT(G3478*VLOOKUP(E3478,index!$A$1:$B$6,2,0),C3478,F3478,0,0))</f>
        <v/>
      </c>
      <c r="O3478" s="11" t="str">
        <f t="shared" si="343"/>
        <v/>
      </c>
      <c r="P3478" s="11" t="str">
        <f t="shared" si="344"/>
        <v/>
      </c>
    </row>
    <row r="3479" spans="1:16" x14ac:dyDescent="0.25">
      <c r="A3479" s="9" t="str">
        <f>IF(A3478="","",IF(B3478&lt;C3478,A3478,IF(A3478=MAX('entry data'!$B$8:$B$507),"",A3478+1)))</f>
        <v/>
      </c>
      <c r="B3479" s="9" t="str">
        <f t="shared" ref="B3479:B3542" si="345">IF(A3479="","",IF(B3478=C3478,1,B3478+1))</f>
        <v/>
      </c>
      <c r="C3479" s="9" t="str">
        <f>IF(ISERROR(VLOOKUP(A3479,'entry data'!B:G,6,0)),"",VLOOKUP(A3479,'entry data'!B:G,6,0))</f>
        <v/>
      </c>
      <c r="D3479" s="9" t="str">
        <f>IF(ISERROR(VLOOKUP(A3479,'entry data'!B:C,2,0)),"",VLOOKUP(A3479,'entry data'!B:C,2,0))</f>
        <v/>
      </c>
      <c r="E3479" s="9" t="str">
        <f>IF(ISERROR(VLOOKUP(A3479,'entry data'!B:E,4,0)),"",VLOOKUP(A3479,'entry data'!B:E,4,0))</f>
        <v/>
      </c>
      <c r="F3479" s="11" t="str">
        <f>IF(A3479="","",IF(ISERROR(VLOOKUP(A3479,'entry data'!B:F,5,0)),"",VLOOKUP(A3479,'entry data'!B:F,5,0)))</f>
        <v/>
      </c>
      <c r="G3479" s="12" t="str">
        <f>IF(A3479="","",IF(ISERROR(VLOOKUP(A3479,'entry data'!B:I,8,0)),"",VLOOKUP(A3479,'entry data'!B:I,7,0)))</f>
        <v/>
      </c>
      <c r="H3479" s="13" t="str">
        <f>IF(A3479="","",IF(B3479=1,VLOOKUP(A3479,'entry data'!B:D,3,0),I3478))</f>
        <v/>
      </c>
      <c r="I3479" s="14" t="str">
        <f>IF(A3479="","",IF(E3479="weekly",7,IF(E3479="fortnightly",14,IF(E3479="monthly",DATE(IF(MONTH(H3479)=12,YEAR(H3479)+1,YEAR(H3479)),VLOOKUP(MONTH(H3479),index!$D$2:$G$13,2,0),DAY(H3479)),
IF(E3479="quarterly",DATE(IF(MONTH(H3479)&gt;=10,YEAR(H3479)+1,YEAR(H3479)),VLOOKUP(MONTH(H3479),index!$D$2:$G$13,3,0),DAY(H3479)),
IF(E3479="halfyearly",DATE(IF(MONTH(H3479)&gt;=7,YEAR(H3479)+1,YEAR(H3479)),VLOOKUP(MONTH(H3479),index!$D$2:$G$13,4,0),DAY(H3479)),
DATE(YEAR(H3479)+1,MONTH(H3479),DAY(H3479)))))-H3479))+H3479)</f>
        <v/>
      </c>
      <c r="J3479" s="9" t="str">
        <f t="shared" ref="J3479:J3542" si="346">IF(A3479="","",IF(MONTH(I3479)&lt;10,YEAR(I3479)&amp;"-0"&amp;MONTH(I3479),YEAR(I3479)&amp;"-"&amp;MONTH(I3479)))</f>
        <v/>
      </c>
      <c r="K3479" s="11" t="str">
        <f t="shared" ref="K3479:K3542" si="347">IF(A3479="","",IF(B3479=1,F3479,O3478))</f>
        <v/>
      </c>
      <c r="L3479" s="11" t="str">
        <f t="shared" ref="L3479:L3542" si="348">IF(A3479="","",N3479-M3479)</f>
        <v/>
      </c>
      <c r="M3479" s="11" t="str">
        <f>IF(A3479="","",VLOOKUP(E3479,index!$A$1:$B$6,2,0)*K3479*G3479)</f>
        <v/>
      </c>
      <c r="N3479" s="11" t="str">
        <f>IF(A3479="","",-PMT(G3479*VLOOKUP(E3479,index!$A$1:$B$6,2,0),C3479,F3479,0,0))</f>
        <v/>
      </c>
      <c r="O3479" s="11" t="str">
        <f t="shared" ref="O3479:O3542" si="349">IF(A3479="","",K3479-L3479)</f>
        <v/>
      </c>
      <c r="P3479" s="11" t="str">
        <f t="shared" si="344"/>
        <v/>
      </c>
    </row>
    <row r="3480" spans="1:16" x14ac:dyDescent="0.25">
      <c r="A3480" s="9" t="str">
        <f>IF(A3479="","",IF(B3479&lt;C3479,A3479,IF(A3479=MAX('entry data'!$B$8:$B$507),"",A3479+1)))</f>
        <v/>
      </c>
      <c r="B3480" s="9" t="str">
        <f t="shared" si="345"/>
        <v/>
      </c>
      <c r="C3480" s="9" t="str">
        <f>IF(ISERROR(VLOOKUP(A3480,'entry data'!B:G,6,0)),"",VLOOKUP(A3480,'entry data'!B:G,6,0))</f>
        <v/>
      </c>
      <c r="D3480" s="9" t="str">
        <f>IF(ISERROR(VLOOKUP(A3480,'entry data'!B:C,2,0)),"",VLOOKUP(A3480,'entry data'!B:C,2,0))</f>
        <v/>
      </c>
      <c r="E3480" s="9" t="str">
        <f>IF(ISERROR(VLOOKUP(A3480,'entry data'!B:E,4,0)),"",VLOOKUP(A3480,'entry data'!B:E,4,0))</f>
        <v/>
      </c>
      <c r="F3480" s="11" t="str">
        <f>IF(A3480="","",IF(ISERROR(VLOOKUP(A3480,'entry data'!B:F,5,0)),"",VLOOKUP(A3480,'entry data'!B:F,5,0)))</f>
        <v/>
      </c>
      <c r="G3480" s="12" t="str">
        <f>IF(A3480="","",IF(ISERROR(VLOOKUP(A3480,'entry data'!B:I,8,0)),"",VLOOKUP(A3480,'entry data'!B:I,7,0)))</f>
        <v/>
      </c>
      <c r="H3480" s="13" t="str">
        <f>IF(A3480="","",IF(B3480=1,VLOOKUP(A3480,'entry data'!B:D,3,0),I3479))</f>
        <v/>
      </c>
      <c r="I3480" s="14" t="str">
        <f>IF(A3480="","",IF(E3480="weekly",7,IF(E3480="fortnightly",14,IF(E3480="monthly",DATE(IF(MONTH(H3480)=12,YEAR(H3480)+1,YEAR(H3480)),VLOOKUP(MONTH(H3480),index!$D$2:$G$13,2,0),DAY(H3480)),
IF(E3480="quarterly",DATE(IF(MONTH(H3480)&gt;=10,YEAR(H3480)+1,YEAR(H3480)),VLOOKUP(MONTH(H3480),index!$D$2:$G$13,3,0),DAY(H3480)),
IF(E3480="halfyearly",DATE(IF(MONTH(H3480)&gt;=7,YEAR(H3480)+1,YEAR(H3480)),VLOOKUP(MONTH(H3480),index!$D$2:$G$13,4,0),DAY(H3480)),
DATE(YEAR(H3480)+1,MONTH(H3480),DAY(H3480)))))-H3480))+H3480)</f>
        <v/>
      </c>
      <c r="J3480" s="9" t="str">
        <f t="shared" si="346"/>
        <v/>
      </c>
      <c r="K3480" s="11" t="str">
        <f t="shared" si="347"/>
        <v/>
      </c>
      <c r="L3480" s="11" t="str">
        <f t="shared" si="348"/>
        <v/>
      </c>
      <c r="M3480" s="11" t="str">
        <f>IF(A3480="","",VLOOKUP(E3480,index!$A$1:$B$6,2,0)*K3480*G3480)</f>
        <v/>
      </c>
      <c r="N3480" s="11" t="str">
        <f>IF(A3480="","",-PMT(G3480*VLOOKUP(E3480,index!$A$1:$B$6,2,0),C3480,F3480,0,0))</f>
        <v/>
      </c>
      <c r="O3480" s="11" t="str">
        <f t="shared" si="349"/>
        <v/>
      </c>
      <c r="P3480" s="11" t="str">
        <f t="shared" si="344"/>
        <v/>
      </c>
    </row>
    <row r="3481" spans="1:16" x14ac:dyDescent="0.25">
      <c r="A3481" s="9" t="str">
        <f>IF(A3480="","",IF(B3480&lt;C3480,A3480,IF(A3480=MAX('entry data'!$B$8:$B$507),"",A3480+1)))</f>
        <v/>
      </c>
      <c r="B3481" s="9" t="str">
        <f t="shared" si="345"/>
        <v/>
      </c>
      <c r="C3481" s="9" t="str">
        <f>IF(ISERROR(VLOOKUP(A3481,'entry data'!B:G,6,0)),"",VLOOKUP(A3481,'entry data'!B:G,6,0))</f>
        <v/>
      </c>
      <c r="D3481" s="9" t="str">
        <f>IF(ISERROR(VLOOKUP(A3481,'entry data'!B:C,2,0)),"",VLOOKUP(A3481,'entry data'!B:C,2,0))</f>
        <v/>
      </c>
      <c r="E3481" s="9" t="str">
        <f>IF(ISERROR(VLOOKUP(A3481,'entry data'!B:E,4,0)),"",VLOOKUP(A3481,'entry data'!B:E,4,0))</f>
        <v/>
      </c>
      <c r="F3481" s="11" t="str">
        <f>IF(A3481="","",IF(ISERROR(VLOOKUP(A3481,'entry data'!B:F,5,0)),"",VLOOKUP(A3481,'entry data'!B:F,5,0)))</f>
        <v/>
      </c>
      <c r="G3481" s="12" t="str">
        <f>IF(A3481="","",IF(ISERROR(VLOOKUP(A3481,'entry data'!B:I,8,0)),"",VLOOKUP(A3481,'entry data'!B:I,7,0)))</f>
        <v/>
      </c>
      <c r="H3481" s="13" t="str">
        <f>IF(A3481="","",IF(B3481=1,VLOOKUP(A3481,'entry data'!B:D,3,0),I3480))</f>
        <v/>
      </c>
      <c r="I3481" s="14" t="str">
        <f>IF(A3481="","",IF(E3481="weekly",7,IF(E3481="fortnightly",14,IF(E3481="monthly",DATE(IF(MONTH(H3481)=12,YEAR(H3481)+1,YEAR(H3481)),VLOOKUP(MONTH(H3481),index!$D$2:$G$13,2,0),DAY(H3481)),
IF(E3481="quarterly",DATE(IF(MONTH(H3481)&gt;=10,YEAR(H3481)+1,YEAR(H3481)),VLOOKUP(MONTH(H3481),index!$D$2:$G$13,3,0),DAY(H3481)),
IF(E3481="halfyearly",DATE(IF(MONTH(H3481)&gt;=7,YEAR(H3481)+1,YEAR(H3481)),VLOOKUP(MONTH(H3481),index!$D$2:$G$13,4,0),DAY(H3481)),
DATE(YEAR(H3481)+1,MONTH(H3481),DAY(H3481)))))-H3481))+H3481)</f>
        <v/>
      </c>
      <c r="J3481" s="9" t="str">
        <f t="shared" si="346"/>
        <v/>
      </c>
      <c r="K3481" s="11" t="str">
        <f t="shared" si="347"/>
        <v/>
      </c>
      <c r="L3481" s="11" t="str">
        <f t="shared" si="348"/>
        <v/>
      </c>
      <c r="M3481" s="11" t="str">
        <f>IF(A3481="","",VLOOKUP(E3481,index!$A$1:$B$6,2,0)*K3481*G3481)</f>
        <v/>
      </c>
      <c r="N3481" s="11" t="str">
        <f>IF(A3481="","",-PMT(G3481*VLOOKUP(E3481,index!$A$1:$B$6,2,0),C3481,F3481,0,0))</f>
        <v/>
      </c>
      <c r="O3481" s="11" t="str">
        <f t="shared" si="349"/>
        <v/>
      </c>
      <c r="P3481" s="11" t="str">
        <f t="shared" si="344"/>
        <v/>
      </c>
    </row>
    <row r="3482" spans="1:16" x14ac:dyDescent="0.25">
      <c r="A3482" s="9" t="str">
        <f>IF(A3481="","",IF(B3481&lt;C3481,A3481,IF(A3481=MAX('entry data'!$B$8:$B$507),"",A3481+1)))</f>
        <v/>
      </c>
      <c r="B3482" s="9" t="str">
        <f t="shared" si="345"/>
        <v/>
      </c>
      <c r="C3482" s="9" t="str">
        <f>IF(ISERROR(VLOOKUP(A3482,'entry data'!B:G,6,0)),"",VLOOKUP(A3482,'entry data'!B:G,6,0))</f>
        <v/>
      </c>
      <c r="D3482" s="9" t="str">
        <f>IF(ISERROR(VLOOKUP(A3482,'entry data'!B:C,2,0)),"",VLOOKUP(A3482,'entry data'!B:C,2,0))</f>
        <v/>
      </c>
      <c r="E3482" s="9" t="str">
        <f>IF(ISERROR(VLOOKUP(A3482,'entry data'!B:E,4,0)),"",VLOOKUP(A3482,'entry data'!B:E,4,0))</f>
        <v/>
      </c>
      <c r="F3482" s="11" t="str">
        <f>IF(A3482="","",IF(ISERROR(VLOOKUP(A3482,'entry data'!B:F,5,0)),"",VLOOKUP(A3482,'entry data'!B:F,5,0)))</f>
        <v/>
      </c>
      <c r="G3482" s="12" t="str">
        <f>IF(A3482="","",IF(ISERROR(VLOOKUP(A3482,'entry data'!B:I,8,0)),"",VLOOKUP(A3482,'entry data'!B:I,7,0)))</f>
        <v/>
      </c>
      <c r="H3482" s="13" t="str">
        <f>IF(A3482="","",IF(B3482=1,VLOOKUP(A3482,'entry data'!B:D,3,0),I3481))</f>
        <v/>
      </c>
      <c r="I3482" s="14" t="str">
        <f>IF(A3482="","",IF(E3482="weekly",7,IF(E3482="fortnightly",14,IF(E3482="monthly",DATE(IF(MONTH(H3482)=12,YEAR(H3482)+1,YEAR(H3482)),VLOOKUP(MONTH(H3482),index!$D$2:$G$13,2,0),DAY(H3482)),
IF(E3482="quarterly",DATE(IF(MONTH(H3482)&gt;=10,YEAR(H3482)+1,YEAR(H3482)),VLOOKUP(MONTH(H3482),index!$D$2:$G$13,3,0),DAY(H3482)),
IF(E3482="halfyearly",DATE(IF(MONTH(H3482)&gt;=7,YEAR(H3482)+1,YEAR(H3482)),VLOOKUP(MONTH(H3482),index!$D$2:$G$13,4,0),DAY(H3482)),
DATE(YEAR(H3482)+1,MONTH(H3482),DAY(H3482)))))-H3482))+H3482)</f>
        <v/>
      </c>
      <c r="J3482" s="9" t="str">
        <f t="shared" si="346"/>
        <v/>
      </c>
      <c r="K3482" s="11" t="str">
        <f t="shared" si="347"/>
        <v/>
      </c>
      <c r="L3482" s="11" t="str">
        <f t="shared" si="348"/>
        <v/>
      </c>
      <c r="M3482" s="11" t="str">
        <f>IF(A3482="","",VLOOKUP(E3482,index!$A$1:$B$6,2,0)*K3482*G3482)</f>
        <v/>
      </c>
      <c r="N3482" s="11" t="str">
        <f>IF(A3482="","",-PMT(G3482*VLOOKUP(E3482,index!$A$1:$B$6,2,0),C3482,F3482,0,0))</f>
        <v/>
      </c>
      <c r="O3482" s="11" t="str">
        <f t="shared" si="349"/>
        <v/>
      </c>
      <c r="P3482" s="11" t="str">
        <f t="shared" si="344"/>
        <v/>
      </c>
    </row>
    <row r="3483" spans="1:16" x14ac:dyDescent="0.25">
      <c r="A3483" s="9" t="str">
        <f>IF(A3482="","",IF(B3482&lt;C3482,A3482,IF(A3482=MAX('entry data'!$B$8:$B$507),"",A3482+1)))</f>
        <v/>
      </c>
      <c r="B3483" s="9" t="str">
        <f t="shared" si="345"/>
        <v/>
      </c>
      <c r="C3483" s="9" t="str">
        <f>IF(ISERROR(VLOOKUP(A3483,'entry data'!B:G,6,0)),"",VLOOKUP(A3483,'entry data'!B:G,6,0))</f>
        <v/>
      </c>
      <c r="D3483" s="9" t="str">
        <f>IF(ISERROR(VLOOKUP(A3483,'entry data'!B:C,2,0)),"",VLOOKUP(A3483,'entry data'!B:C,2,0))</f>
        <v/>
      </c>
      <c r="E3483" s="9" t="str">
        <f>IF(ISERROR(VLOOKUP(A3483,'entry data'!B:E,4,0)),"",VLOOKUP(A3483,'entry data'!B:E,4,0))</f>
        <v/>
      </c>
      <c r="F3483" s="11" t="str">
        <f>IF(A3483="","",IF(ISERROR(VLOOKUP(A3483,'entry data'!B:F,5,0)),"",VLOOKUP(A3483,'entry data'!B:F,5,0)))</f>
        <v/>
      </c>
      <c r="G3483" s="12" t="str">
        <f>IF(A3483="","",IF(ISERROR(VLOOKUP(A3483,'entry data'!B:I,8,0)),"",VLOOKUP(A3483,'entry data'!B:I,7,0)))</f>
        <v/>
      </c>
      <c r="H3483" s="13" t="str">
        <f>IF(A3483="","",IF(B3483=1,VLOOKUP(A3483,'entry data'!B:D,3,0),I3482))</f>
        <v/>
      </c>
      <c r="I3483" s="14" t="str">
        <f>IF(A3483="","",IF(E3483="weekly",7,IF(E3483="fortnightly",14,IF(E3483="monthly",DATE(IF(MONTH(H3483)=12,YEAR(H3483)+1,YEAR(H3483)),VLOOKUP(MONTH(H3483),index!$D$2:$G$13,2,0),DAY(H3483)),
IF(E3483="quarterly",DATE(IF(MONTH(H3483)&gt;=10,YEAR(H3483)+1,YEAR(H3483)),VLOOKUP(MONTH(H3483),index!$D$2:$G$13,3,0),DAY(H3483)),
IF(E3483="halfyearly",DATE(IF(MONTH(H3483)&gt;=7,YEAR(H3483)+1,YEAR(H3483)),VLOOKUP(MONTH(H3483),index!$D$2:$G$13,4,0),DAY(H3483)),
DATE(YEAR(H3483)+1,MONTH(H3483),DAY(H3483)))))-H3483))+H3483)</f>
        <v/>
      </c>
      <c r="J3483" s="9" t="str">
        <f t="shared" si="346"/>
        <v/>
      </c>
      <c r="K3483" s="11" t="str">
        <f t="shared" si="347"/>
        <v/>
      </c>
      <c r="L3483" s="11" t="str">
        <f t="shared" si="348"/>
        <v/>
      </c>
      <c r="M3483" s="11" t="str">
        <f>IF(A3483="","",VLOOKUP(E3483,index!$A$1:$B$6,2,0)*K3483*G3483)</f>
        <v/>
      </c>
      <c r="N3483" s="11" t="str">
        <f>IF(A3483="","",-PMT(G3483*VLOOKUP(E3483,index!$A$1:$B$6,2,0),C3483,F3483,0,0))</f>
        <v/>
      </c>
      <c r="O3483" s="11" t="str">
        <f t="shared" si="349"/>
        <v/>
      </c>
      <c r="P3483" s="11" t="str">
        <f t="shared" si="344"/>
        <v/>
      </c>
    </row>
    <row r="3484" spans="1:16" x14ac:dyDescent="0.25">
      <c r="A3484" s="9" t="str">
        <f>IF(A3483="","",IF(B3483&lt;C3483,A3483,IF(A3483=MAX('entry data'!$B$8:$B$507),"",A3483+1)))</f>
        <v/>
      </c>
      <c r="B3484" s="9" t="str">
        <f t="shared" si="345"/>
        <v/>
      </c>
      <c r="C3484" s="9" t="str">
        <f>IF(ISERROR(VLOOKUP(A3484,'entry data'!B:G,6,0)),"",VLOOKUP(A3484,'entry data'!B:G,6,0))</f>
        <v/>
      </c>
      <c r="D3484" s="9" t="str">
        <f>IF(ISERROR(VLOOKUP(A3484,'entry data'!B:C,2,0)),"",VLOOKUP(A3484,'entry data'!B:C,2,0))</f>
        <v/>
      </c>
      <c r="E3484" s="9" t="str">
        <f>IF(ISERROR(VLOOKUP(A3484,'entry data'!B:E,4,0)),"",VLOOKUP(A3484,'entry data'!B:E,4,0))</f>
        <v/>
      </c>
      <c r="F3484" s="11" t="str">
        <f>IF(A3484="","",IF(ISERROR(VLOOKUP(A3484,'entry data'!B:F,5,0)),"",VLOOKUP(A3484,'entry data'!B:F,5,0)))</f>
        <v/>
      </c>
      <c r="G3484" s="12" t="str">
        <f>IF(A3484="","",IF(ISERROR(VLOOKUP(A3484,'entry data'!B:I,8,0)),"",VLOOKUP(A3484,'entry data'!B:I,7,0)))</f>
        <v/>
      </c>
      <c r="H3484" s="13" t="str">
        <f>IF(A3484="","",IF(B3484=1,VLOOKUP(A3484,'entry data'!B:D,3,0),I3483))</f>
        <v/>
      </c>
      <c r="I3484" s="14" t="str">
        <f>IF(A3484="","",IF(E3484="weekly",7,IF(E3484="fortnightly",14,IF(E3484="monthly",DATE(IF(MONTH(H3484)=12,YEAR(H3484)+1,YEAR(H3484)),VLOOKUP(MONTH(H3484),index!$D$2:$G$13,2,0),DAY(H3484)),
IF(E3484="quarterly",DATE(IF(MONTH(H3484)&gt;=10,YEAR(H3484)+1,YEAR(H3484)),VLOOKUP(MONTH(H3484),index!$D$2:$G$13,3,0),DAY(H3484)),
IF(E3484="halfyearly",DATE(IF(MONTH(H3484)&gt;=7,YEAR(H3484)+1,YEAR(H3484)),VLOOKUP(MONTH(H3484),index!$D$2:$G$13,4,0),DAY(H3484)),
DATE(YEAR(H3484)+1,MONTH(H3484),DAY(H3484)))))-H3484))+H3484)</f>
        <v/>
      </c>
      <c r="J3484" s="9" t="str">
        <f t="shared" si="346"/>
        <v/>
      </c>
      <c r="K3484" s="11" t="str">
        <f t="shared" si="347"/>
        <v/>
      </c>
      <c r="L3484" s="11" t="str">
        <f t="shared" si="348"/>
        <v/>
      </c>
      <c r="M3484" s="11" t="str">
        <f>IF(A3484="","",VLOOKUP(E3484,index!$A$1:$B$6,2,0)*K3484*G3484)</f>
        <v/>
      </c>
      <c r="N3484" s="11" t="str">
        <f>IF(A3484="","",-PMT(G3484*VLOOKUP(E3484,index!$A$1:$B$6,2,0),C3484,F3484,0,0))</f>
        <v/>
      </c>
      <c r="O3484" s="11" t="str">
        <f t="shared" si="349"/>
        <v/>
      </c>
      <c r="P3484" s="11" t="str">
        <f t="shared" si="344"/>
        <v/>
      </c>
    </row>
    <row r="3485" spans="1:16" x14ac:dyDescent="0.25">
      <c r="A3485" s="9" t="str">
        <f>IF(A3484="","",IF(B3484&lt;C3484,A3484,IF(A3484=MAX('entry data'!$B$8:$B$507),"",A3484+1)))</f>
        <v/>
      </c>
      <c r="B3485" s="9" t="str">
        <f t="shared" si="345"/>
        <v/>
      </c>
      <c r="C3485" s="9" t="str">
        <f>IF(ISERROR(VLOOKUP(A3485,'entry data'!B:G,6,0)),"",VLOOKUP(A3485,'entry data'!B:G,6,0))</f>
        <v/>
      </c>
      <c r="D3485" s="9" t="str">
        <f>IF(ISERROR(VLOOKUP(A3485,'entry data'!B:C,2,0)),"",VLOOKUP(A3485,'entry data'!B:C,2,0))</f>
        <v/>
      </c>
      <c r="E3485" s="9" t="str">
        <f>IF(ISERROR(VLOOKUP(A3485,'entry data'!B:E,4,0)),"",VLOOKUP(A3485,'entry data'!B:E,4,0))</f>
        <v/>
      </c>
      <c r="F3485" s="11" t="str">
        <f>IF(A3485="","",IF(ISERROR(VLOOKUP(A3485,'entry data'!B:F,5,0)),"",VLOOKUP(A3485,'entry data'!B:F,5,0)))</f>
        <v/>
      </c>
      <c r="G3485" s="12" t="str">
        <f>IF(A3485="","",IF(ISERROR(VLOOKUP(A3485,'entry data'!B:I,8,0)),"",VLOOKUP(A3485,'entry data'!B:I,7,0)))</f>
        <v/>
      </c>
      <c r="H3485" s="13" t="str">
        <f>IF(A3485="","",IF(B3485=1,VLOOKUP(A3485,'entry data'!B:D,3,0),I3484))</f>
        <v/>
      </c>
      <c r="I3485" s="14" t="str">
        <f>IF(A3485="","",IF(E3485="weekly",7,IF(E3485="fortnightly",14,IF(E3485="monthly",DATE(IF(MONTH(H3485)=12,YEAR(H3485)+1,YEAR(H3485)),VLOOKUP(MONTH(H3485),index!$D$2:$G$13,2,0),DAY(H3485)),
IF(E3485="quarterly",DATE(IF(MONTH(H3485)&gt;=10,YEAR(H3485)+1,YEAR(H3485)),VLOOKUP(MONTH(H3485),index!$D$2:$G$13,3,0),DAY(H3485)),
IF(E3485="halfyearly",DATE(IF(MONTH(H3485)&gt;=7,YEAR(H3485)+1,YEAR(H3485)),VLOOKUP(MONTH(H3485),index!$D$2:$G$13,4,0),DAY(H3485)),
DATE(YEAR(H3485)+1,MONTH(H3485),DAY(H3485)))))-H3485))+H3485)</f>
        <v/>
      </c>
      <c r="J3485" s="9" t="str">
        <f t="shared" si="346"/>
        <v/>
      </c>
      <c r="K3485" s="11" t="str">
        <f t="shared" si="347"/>
        <v/>
      </c>
      <c r="L3485" s="11" t="str">
        <f t="shared" si="348"/>
        <v/>
      </c>
      <c r="M3485" s="11" t="str">
        <f>IF(A3485="","",VLOOKUP(E3485,index!$A$1:$B$6,2,0)*K3485*G3485)</f>
        <v/>
      </c>
      <c r="N3485" s="11" t="str">
        <f>IF(A3485="","",-PMT(G3485*VLOOKUP(E3485,index!$A$1:$B$6,2,0),C3485,F3485,0,0))</f>
        <v/>
      </c>
      <c r="O3485" s="11" t="str">
        <f t="shared" si="349"/>
        <v/>
      </c>
      <c r="P3485" s="11" t="str">
        <f t="shared" si="344"/>
        <v/>
      </c>
    </row>
    <row r="3486" spans="1:16" x14ac:dyDescent="0.25">
      <c r="A3486" s="9" t="str">
        <f>IF(A3485="","",IF(B3485&lt;C3485,A3485,IF(A3485=MAX('entry data'!$B$8:$B$507),"",A3485+1)))</f>
        <v/>
      </c>
      <c r="B3486" s="9" t="str">
        <f t="shared" si="345"/>
        <v/>
      </c>
      <c r="C3486" s="9" t="str">
        <f>IF(ISERROR(VLOOKUP(A3486,'entry data'!B:G,6,0)),"",VLOOKUP(A3486,'entry data'!B:G,6,0))</f>
        <v/>
      </c>
      <c r="D3486" s="9" t="str">
        <f>IF(ISERROR(VLOOKUP(A3486,'entry data'!B:C,2,0)),"",VLOOKUP(A3486,'entry data'!B:C,2,0))</f>
        <v/>
      </c>
      <c r="E3486" s="9" t="str">
        <f>IF(ISERROR(VLOOKUP(A3486,'entry data'!B:E,4,0)),"",VLOOKUP(A3486,'entry data'!B:E,4,0))</f>
        <v/>
      </c>
      <c r="F3486" s="11" t="str">
        <f>IF(A3486="","",IF(ISERROR(VLOOKUP(A3486,'entry data'!B:F,5,0)),"",VLOOKUP(A3486,'entry data'!B:F,5,0)))</f>
        <v/>
      </c>
      <c r="G3486" s="12" t="str">
        <f>IF(A3486="","",IF(ISERROR(VLOOKUP(A3486,'entry data'!B:I,8,0)),"",VLOOKUP(A3486,'entry data'!B:I,7,0)))</f>
        <v/>
      </c>
      <c r="H3486" s="13" t="str">
        <f>IF(A3486="","",IF(B3486=1,VLOOKUP(A3486,'entry data'!B:D,3,0),I3485))</f>
        <v/>
      </c>
      <c r="I3486" s="14" t="str">
        <f>IF(A3486="","",IF(E3486="weekly",7,IF(E3486="fortnightly",14,IF(E3486="monthly",DATE(IF(MONTH(H3486)=12,YEAR(H3486)+1,YEAR(H3486)),VLOOKUP(MONTH(H3486),index!$D$2:$G$13,2,0),DAY(H3486)),
IF(E3486="quarterly",DATE(IF(MONTH(H3486)&gt;=10,YEAR(H3486)+1,YEAR(H3486)),VLOOKUP(MONTH(H3486),index!$D$2:$G$13,3,0),DAY(H3486)),
IF(E3486="halfyearly",DATE(IF(MONTH(H3486)&gt;=7,YEAR(H3486)+1,YEAR(H3486)),VLOOKUP(MONTH(H3486),index!$D$2:$G$13,4,0),DAY(H3486)),
DATE(YEAR(H3486)+1,MONTH(H3486),DAY(H3486)))))-H3486))+H3486)</f>
        <v/>
      </c>
      <c r="J3486" s="9" t="str">
        <f t="shared" si="346"/>
        <v/>
      </c>
      <c r="K3486" s="11" t="str">
        <f t="shared" si="347"/>
        <v/>
      </c>
      <c r="L3486" s="11" t="str">
        <f t="shared" si="348"/>
        <v/>
      </c>
      <c r="M3486" s="11" t="str">
        <f>IF(A3486="","",VLOOKUP(E3486,index!$A$1:$B$6,2,0)*K3486*G3486)</f>
        <v/>
      </c>
      <c r="N3486" s="11" t="str">
        <f>IF(A3486="","",-PMT(G3486*VLOOKUP(E3486,index!$A$1:$B$6,2,0),C3486,F3486,0,0))</f>
        <v/>
      </c>
      <c r="O3486" s="11" t="str">
        <f t="shared" si="349"/>
        <v/>
      </c>
      <c r="P3486" s="11" t="str">
        <f t="shared" si="344"/>
        <v/>
      </c>
    </row>
    <row r="3487" spans="1:16" x14ac:dyDescent="0.25">
      <c r="A3487" s="9" t="str">
        <f>IF(A3486="","",IF(B3486&lt;C3486,A3486,IF(A3486=MAX('entry data'!$B$8:$B$507),"",A3486+1)))</f>
        <v/>
      </c>
      <c r="B3487" s="9" t="str">
        <f t="shared" si="345"/>
        <v/>
      </c>
      <c r="C3487" s="9" t="str">
        <f>IF(ISERROR(VLOOKUP(A3487,'entry data'!B:G,6,0)),"",VLOOKUP(A3487,'entry data'!B:G,6,0))</f>
        <v/>
      </c>
      <c r="D3487" s="9" t="str">
        <f>IF(ISERROR(VLOOKUP(A3487,'entry data'!B:C,2,0)),"",VLOOKUP(A3487,'entry data'!B:C,2,0))</f>
        <v/>
      </c>
      <c r="E3487" s="9" t="str">
        <f>IF(ISERROR(VLOOKUP(A3487,'entry data'!B:E,4,0)),"",VLOOKUP(A3487,'entry data'!B:E,4,0))</f>
        <v/>
      </c>
      <c r="F3487" s="11" t="str">
        <f>IF(A3487="","",IF(ISERROR(VLOOKUP(A3487,'entry data'!B:F,5,0)),"",VLOOKUP(A3487,'entry data'!B:F,5,0)))</f>
        <v/>
      </c>
      <c r="G3487" s="12" t="str">
        <f>IF(A3487="","",IF(ISERROR(VLOOKUP(A3487,'entry data'!B:I,8,0)),"",VLOOKUP(A3487,'entry data'!B:I,7,0)))</f>
        <v/>
      </c>
      <c r="H3487" s="13" t="str">
        <f>IF(A3487="","",IF(B3487=1,VLOOKUP(A3487,'entry data'!B:D,3,0),I3486))</f>
        <v/>
      </c>
      <c r="I3487" s="14" t="str">
        <f>IF(A3487="","",IF(E3487="weekly",7,IF(E3487="fortnightly",14,IF(E3487="monthly",DATE(IF(MONTH(H3487)=12,YEAR(H3487)+1,YEAR(H3487)),VLOOKUP(MONTH(H3487),index!$D$2:$G$13,2,0),DAY(H3487)),
IF(E3487="quarterly",DATE(IF(MONTH(H3487)&gt;=10,YEAR(H3487)+1,YEAR(H3487)),VLOOKUP(MONTH(H3487),index!$D$2:$G$13,3,0),DAY(H3487)),
IF(E3487="halfyearly",DATE(IF(MONTH(H3487)&gt;=7,YEAR(H3487)+1,YEAR(H3487)),VLOOKUP(MONTH(H3487),index!$D$2:$G$13,4,0),DAY(H3487)),
DATE(YEAR(H3487)+1,MONTH(H3487),DAY(H3487)))))-H3487))+H3487)</f>
        <v/>
      </c>
      <c r="J3487" s="9" t="str">
        <f t="shared" si="346"/>
        <v/>
      </c>
      <c r="K3487" s="11" t="str">
        <f t="shared" si="347"/>
        <v/>
      </c>
      <c r="L3487" s="11" t="str">
        <f t="shared" si="348"/>
        <v/>
      </c>
      <c r="M3487" s="11" t="str">
        <f>IF(A3487="","",VLOOKUP(E3487,index!$A$1:$B$6,2,0)*K3487*G3487)</f>
        <v/>
      </c>
      <c r="N3487" s="11" t="str">
        <f>IF(A3487="","",-PMT(G3487*VLOOKUP(E3487,index!$A$1:$B$6,2,0),C3487,F3487,0,0))</f>
        <v/>
      </c>
      <c r="O3487" s="11" t="str">
        <f t="shared" si="349"/>
        <v/>
      </c>
      <c r="P3487" s="11" t="str">
        <f t="shared" si="344"/>
        <v/>
      </c>
    </row>
    <row r="3488" spans="1:16" x14ac:dyDescent="0.25">
      <c r="A3488" s="9" t="str">
        <f>IF(A3487="","",IF(B3487&lt;C3487,A3487,IF(A3487=MAX('entry data'!$B$8:$B$507),"",A3487+1)))</f>
        <v/>
      </c>
      <c r="B3488" s="9" t="str">
        <f t="shared" si="345"/>
        <v/>
      </c>
      <c r="C3488" s="9" t="str">
        <f>IF(ISERROR(VLOOKUP(A3488,'entry data'!B:G,6,0)),"",VLOOKUP(A3488,'entry data'!B:G,6,0))</f>
        <v/>
      </c>
      <c r="D3488" s="9" t="str">
        <f>IF(ISERROR(VLOOKUP(A3488,'entry data'!B:C,2,0)),"",VLOOKUP(A3488,'entry data'!B:C,2,0))</f>
        <v/>
      </c>
      <c r="E3488" s="9" t="str">
        <f>IF(ISERROR(VLOOKUP(A3488,'entry data'!B:E,4,0)),"",VLOOKUP(A3488,'entry data'!B:E,4,0))</f>
        <v/>
      </c>
      <c r="F3488" s="11" t="str">
        <f>IF(A3488="","",IF(ISERROR(VLOOKUP(A3488,'entry data'!B:F,5,0)),"",VLOOKUP(A3488,'entry data'!B:F,5,0)))</f>
        <v/>
      </c>
      <c r="G3488" s="12" t="str">
        <f>IF(A3488="","",IF(ISERROR(VLOOKUP(A3488,'entry data'!B:I,8,0)),"",VLOOKUP(A3488,'entry data'!B:I,7,0)))</f>
        <v/>
      </c>
      <c r="H3488" s="13" t="str">
        <f>IF(A3488="","",IF(B3488=1,VLOOKUP(A3488,'entry data'!B:D,3,0),I3487))</f>
        <v/>
      </c>
      <c r="I3488" s="14" t="str">
        <f>IF(A3488="","",IF(E3488="weekly",7,IF(E3488="fortnightly",14,IF(E3488="monthly",DATE(IF(MONTH(H3488)=12,YEAR(H3488)+1,YEAR(H3488)),VLOOKUP(MONTH(H3488),index!$D$2:$G$13,2,0),DAY(H3488)),
IF(E3488="quarterly",DATE(IF(MONTH(H3488)&gt;=10,YEAR(H3488)+1,YEAR(H3488)),VLOOKUP(MONTH(H3488),index!$D$2:$G$13,3,0),DAY(H3488)),
IF(E3488="halfyearly",DATE(IF(MONTH(H3488)&gt;=7,YEAR(H3488)+1,YEAR(H3488)),VLOOKUP(MONTH(H3488),index!$D$2:$G$13,4,0),DAY(H3488)),
DATE(YEAR(H3488)+1,MONTH(H3488),DAY(H3488)))))-H3488))+H3488)</f>
        <v/>
      </c>
      <c r="J3488" s="9" t="str">
        <f t="shared" si="346"/>
        <v/>
      </c>
      <c r="K3488" s="11" t="str">
        <f t="shared" si="347"/>
        <v/>
      </c>
      <c r="L3488" s="11" t="str">
        <f t="shared" si="348"/>
        <v/>
      </c>
      <c r="M3488" s="11" t="str">
        <f>IF(A3488="","",VLOOKUP(E3488,index!$A$1:$B$6,2,0)*K3488*G3488)</f>
        <v/>
      </c>
      <c r="N3488" s="11" t="str">
        <f>IF(A3488="","",-PMT(G3488*VLOOKUP(E3488,index!$A$1:$B$6,2,0),C3488,F3488,0,0))</f>
        <v/>
      </c>
      <c r="O3488" s="11" t="str">
        <f t="shared" si="349"/>
        <v/>
      </c>
      <c r="P3488" s="11" t="str">
        <f t="shared" si="344"/>
        <v/>
      </c>
    </row>
    <row r="3489" spans="1:16" x14ac:dyDescent="0.25">
      <c r="A3489" s="9" t="str">
        <f>IF(A3488="","",IF(B3488&lt;C3488,A3488,IF(A3488=MAX('entry data'!$B$8:$B$507),"",A3488+1)))</f>
        <v/>
      </c>
      <c r="B3489" s="9" t="str">
        <f t="shared" si="345"/>
        <v/>
      </c>
      <c r="C3489" s="9" t="str">
        <f>IF(ISERROR(VLOOKUP(A3489,'entry data'!B:G,6,0)),"",VLOOKUP(A3489,'entry data'!B:G,6,0))</f>
        <v/>
      </c>
      <c r="D3489" s="9" t="str">
        <f>IF(ISERROR(VLOOKUP(A3489,'entry data'!B:C,2,0)),"",VLOOKUP(A3489,'entry data'!B:C,2,0))</f>
        <v/>
      </c>
      <c r="E3489" s="9" t="str">
        <f>IF(ISERROR(VLOOKUP(A3489,'entry data'!B:E,4,0)),"",VLOOKUP(A3489,'entry data'!B:E,4,0))</f>
        <v/>
      </c>
      <c r="F3489" s="11" t="str">
        <f>IF(A3489="","",IF(ISERROR(VLOOKUP(A3489,'entry data'!B:F,5,0)),"",VLOOKUP(A3489,'entry data'!B:F,5,0)))</f>
        <v/>
      </c>
      <c r="G3489" s="12" t="str">
        <f>IF(A3489="","",IF(ISERROR(VLOOKUP(A3489,'entry data'!B:I,8,0)),"",VLOOKUP(A3489,'entry data'!B:I,7,0)))</f>
        <v/>
      </c>
      <c r="H3489" s="13" t="str">
        <f>IF(A3489="","",IF(B3489=1,VLOOKUP(A3489,'entry data'!B:D,3,0),I3488))</f>
        <v/>
      </c>
      <c r="I3489" s="14" t="str">
        <f>IF(A3489="","",IF(E3489="weekly",7,IF(E3489="fortnightly",14,IF(E3489="monthly",DATE(IF(MONTH(H3489)=12,YEAR(H3489)+1,YEAR(H3489)),VLOOKUP(MONTH(H3489),index!$D$2:$G$13,2,0),DAY(H3489)),
IF(E3489="quarterly",DATE(IF(MONTH(H3489)&gt;=10,YEAR(H3489)+1,YEAR(H3489)),VLOOKUP(MONTH(H3489),index!$D$2:$G$13,3,0),DAY(H3489)),
IF(E3489="halfyearly",DATE(IF(MONTH(H3489)&gt;=7,YEAR(H3489)+1,YEAR(H3489)),VLOOKUP(MONTH(H3489),index!$D$2:$G$13,4,0),DAY(H3489)),
DATE(YEAR(H3489)+1,MONTH(H3489),DAY(H3489)))))-H3489))+H3489)</f>
        <v/>
      </c>
      <c r="J3489" s="9" t="str">
        <f t="shared" si="346"/>
        <v/>
      </c>
      <c r="K3489" s="11" t="str">
        <f t="shared" si="347"/>
        <v/>
      </c>
      <c r="L3489" s="11" t="str">
        <f t="shared" si="348"/>
        <v/>
      </c>
      <c r="M3489" s="11" t="str">
        <f>IF(A3489="","",VLOOKUP(E3489,index!$A$1:$B$6,2,0)*K3489*G3489)</f>
        <v/>
      </c>
      <c r="N3489" s="11" t="str">
        <f>IF(A3489="","",-PMT(G3489*VLOOKUP(E3489,index!$A$1:$B$6,2,0),C3489,F3489,0,0))</f>
        <v/>
      </c>
      <c r="O3489" s="11" t="str">
        <f t="shared" si="349"/>
        <v/>
      </c>
      <c r="P3489" s="11" t="str">
        <f t="shared" si="344"/>
        <v/>
      </c>
    </row>
    <row r="3490" spans="1:16" x14ac:dyDescent="0.25">
      <c r="A3490" s="9" t="str">
        <f>IF(A3489="","",IF(B3489&lt;C3489,A3489,IF(A3489=MAX('entry data'!$B$8:$B$507),"",A3489+1)))</f>
        <v/>
      </c>
      <c r="B3490" s="9" t="str">
        <f t="shared" si="345"/>
        <v/>
      </c>
      <c r="C3490" s="9" t="str">
        <f>IF(ISERROR(VLOOKUP(A3490,'entry data'!B:G,6,0)),"",VLOOKUP(A3490,'entry data'!B:G,6,0))</f>
        <v/>
      </c>
      <c r="D3490" s="9" t="str">
        <f>IF(ISERROR(VLOOKUP(A3490,'entry data'!B:C,2,0)),"",VLOOKUP(A3490,'entry data'!B:C,2,0))</f>
        <v/>
      </c>
      <c r="E3490" s="9" t="str">
        <f>IF(ISERROR(VLOOKUP(A3490,'entry data'!B:E,4,0)),"",VLOOKUP(A3490,'entry data'!B:E,4,0))</f>
        <v/>
      </c>
      <c r="F3490" s="11" t="str">
        <f>IF(A3490="","",IF(ISERROR(VLOOKUP(A3490,'entry data'!B:F,5,0)),"",VLOOKUP(A3490,'entry data'!B:F,5,0)))</f>
        <v/>
      </c>
      <c r="G3490" s="12" t="str">
        <f>IF(A3490="","",IF(ISERROR(VLOOKUP(A3490,'entry data'!B:I,8,0)),"",VLOOKUP(A3490,'entry data'!B:I,7,0)))</f>
        <v/>
      </c>
      <c r="H3490" s="13" t="str">
        <f>IF(A3490="","",IF(B3490=1,VLOOKUP(A3490,'entry data'!B:D,3,0),I3489))</f>
        <v/>
      </c>
      <c r="I3490" s="14" t="str">
        <f>IF(A3490="","",IF(E3490="weekly",7,IF(E3490="fortnightly",14,IF(E3490="monthly",DATE(IF(MONTH(H3490)=12,YEAR(H3490)+1,YEAR(H3490)),VLOOKUP(MONTH(H3490),index!$D$2:$G$13,2,0),DAY(H3490)),
IF(E3490="quarterly",DATE(IF(MONTH(H3490)&gt;=10,YEAR(H3490)+1,YEAR(H3490)),VLOOKUP(MONTH(H3490),index!$D$2:$G$13,3,0),DAY(H3490)),
IF(E3490="halfyearly",DATE(IF(MONTH(H3490)&gt;=7,YEAR(H3490)+1,YEAR(H3490)),VLOOKUP(MONTH(H3490),index!$D$2:$G$13,4,0),DAY(H3490)),
DATE(YEAR(H3490)+1,MONTH(H3490),DAY(H3490)))))-H3490))+H3490)</f>
        <v/>
      </c>
      <c r="J3490" s="9" t="str">
        <f t="shared" si="346"/>
        <v/>
      </c>
      <c r="K3490" s="11" t="str">
        <f t="shared" si="347"/>
        <v/>
      </c>
      <c r="L3490" s="11" t="str">
        <f t="shared" si="348"/>
        <v/>
      </c>
      <c r="M3490" s="11" t="str">
        <f>IF(A3490="","",VLOOKUP(E3490,index!$A$1:$B$6,2,0)*K3490*G3490)</f>
        <v/>
      </c>
      <c r="N3490" s="11" t="str">
        <f>IF(A3490="","",-PMT(G3490*VLOOKUP(E3490,index!$A$1:$B$6,2,0),C3490,F3490,0,0))</f>
        <v/>
      </c>
      <c r="O3490" s="11" t="str">
        <f t="shared" si="349"/>
        <v/>
      </c>
      <c r="P3490" s="11" t="str">
        <f t="shared" si="344"/>
        <v/>
      </c>
    </row>
    <row r="3491" spans="1:16" x14ac:dyDescent="0.25">
      <c r="A3491" s="9" t="str">
        <f>IF(A3490="","",IF(B3490&lt;C3490,A3490,IF(A3490=MAX('entry data'!$B$8:$B$507),"",A3490+1)))</f>
        <v/>
      </c>
      <c r="B3491" s="9" t="str">
        <f t="shared" si="345"/>
        <v/>
      </c>
      <c r="C3491" s="9" t="str">
        <f>IF(ISERROR(VLOOKUP(A3491,'entry data'!B:G,6,0)),"",VLOOKUP(A3491,'entry data'!B:G,6,0))</f>
        <v/>
      </c>
      <c r="D3491" s="9" t="str">
        <f>IF(ISERROR(VLOOKUP(A3491,'entry data'!B:C,2,0)),"",VLOOKUP(A3491,'entry data'!B:C,2,0))</f>
        <v/>
      </c>
      <c r="E3491" s="9" t="str">
        <f>IF(ISERROR(VLOOKUP(A3491,'entry data'!B:E,4,0)),"",VLOOKUP(A3491,'entry data'!B:E,4,0))</f>
        <v/>
      </c>
      <c r="F3491" s="11" t="str">
        <f>IF(A3491="","",IF(ISERROR(VLOOKUP(A3491,'entry data'!B:F,5,0)),"",VLOOKUP(A3491,'entry data'!B:F,5,0)))</f>
        <v/>
      </c>
      <c r="G3491" s="12" t="str">
        <f>IF(A3491="","",IF(ISERROR(VLOOKUP(A3491,'entry data'!B:I,8,0)),"",VLOOKUP(A3491,'entry data'!B:I,7,0)))</f>
        <v/>
      </c>
      <c r="H3491" s="13" t="str">
        <f>IF(A3491="","",IF(B3491=1,VLOOKUP(A3491,'entry data'!B:D,3,0),I3490))</f>
        <v/>
      </c>
      <c r="I3491" s="14" t="str">
        <f>IF(A3491="","",IF(E3491="weekly",7,IF(E3491="fortnightly",14,IF(E3491="monthly",DATE(IF(MONTH(H3491)=12,YEAR(H3491)+1,YEAR(H3491)),VLOOKUP(MONTH(H3491),index!$D$2:$G$13,2,0),DAY(H3491)),
IF(E3491="quarterly",DATE(IF(MONTH(H3491)&gt;=10,YEAR(H3491)+1,YEAR(H3491)),VLOOKUP(MONTH(H3491),index!$D$2:$G$13,3,0),DAY(H3491)),
IF(E3491="halfyearly",DATE(IF(MONTH(H3491)&gt;=7,YEAR(H3491)+1,YEAR(H3491)),VLOOKUP(MONTH(H3491),index!$D$2:$G$13,4,0),DAY(H3491)),
DATE(YEAR(H3491)+1,MONTH(H3491),DAY(H3491)))))-H3491))+H3491)</f>
        <v/>
      </c>
      <c r="J3491" s="9" t="str">
        <f t="shared" si="346"/>
        <v/>
      </c>
      <c r="K3491" s="11" t="str">
        <f t="shared" si="347"/>
        <v/>
      </c>
      <c r="L3491" s="11" t="str">
        <f t="shared" si="348"/>
        <v/>
      </c>
      <c r="M3491" s="11" t="str">
        <f>IF(A3491="","",VLOOKUP(E3491,index!$A$1:$B$6,2,0)*K3491*G3491)</f>
        <v/>
      </c>
      <c r="N3491" s="11" t="str">
        <f>IF(A3491="","",-PMT(G3491*VLOOKUP(E3491,index!$A$1:$B$6,2,0),C3491,F3491,0,0))</f>
        <v/>
      </c>
      <c r="O3491" s="11" t="str">
        <f t="shared" si="349"/>
        <v/>
      </c>
      <c r="P3491" s="11" t="str">
        <f t="shared" si="344"/>
        <v/>
      </c>
    </row>
    <row r="3492" spans="1:16" x14ac:dyDescent="0.25">
      <c r="A3492" s="9" t="str">
        <f>IF(A3491="","",IF(B3491&lt;C3491,A3491,IF(A3491=MAX('entry data'!$B$8:$B$507),"",A3491+1)))</f>
        <v/>
      </c>
      <c r="B3492" s="9" t="str">
        <f t="shared" si="345"/>
        <v/>
      </c>
      <c r="C3492" s="9" t="str">
        <f>IF(ISERROR(VLOOKUP(A3492,'entry data'!B:G,6,0)),"",VLOOKUP(A3492,'entry data'!B:G,6,0))</f>
        <v/>
      </c>
      <c r="D3492" s="9" t="str">
        <f>IF(ISERROR(VLOOKUP(A3492,'entry data'!B:C,2,0)),"",VLOOKUP(A3492,'entry data'!B:C,2,0))</f>
        <v/>
      </c>
      <c r="E3492" s="9" t="str">
        <f>IF(ISERROR(VLOOKUP(A3492,'entry data'!B:E,4,0)),"",VLOOKUP(A3492,'entry data'!B:E,4,0))</f>
        <v/>
      </c>
      <c r="F3492" s="11" t="str">
        <f>IF(A3492="","",IF(ISERROR(VLOOKUP(A3492,'entry data'!B:F,5,0)),"",VLOOKUP(A3492,'entry data'!B:F,5,0)))</f>
        <v/>
      </c>
      <c r="G3492" s="12" t="str">
        <f>IF(A3492="","",IF(ISERROR(VLOOKUP(A3492,'entry data'!B:I,8,0)),"",VLOOKUP(A3492,'entry data'!B:I,7,0)))</f>
        <v/>
      </c>
      <c r="H3492" s="13" t="str">
        <f>IF(A3492="","",IF(B3492=1,VLOOKUP(A3492,'entry data'!B:D,3,0),I3491))</f>
        <v/>
      </c>
      <c r="I3492" s="14" t="str">
        <f>IF(A3492="","",IF(E3492="weekly",7,IF(E3492="fortnightly",14,IF(E3492="monthly",DATE(IF(MONTH(H3492)=12,YEAR(H3492)+1,YEAR(H3492)),VLOOKUP(MONTH(H3492),index!$D$2:$G$13,2,0),DAY(H3492)),
IF(E3492="quarterly",DATE(IF(MONTH(H3492)&gt;=10,YEAR(H3492)+1,YEAR(H3492)),VLOOKUP(MONTH(H3492),index!$D$2:$G$13,3,0),DAY(H3492)),
IF(E3492="halfyearly",DATE(IF(MONTH(H3492)&gt;=7,YEAR(H3492)+1,YEAR(H3492)),VLOOKUP(MONTH(H3492),index!$D$2:$G$13,4,0),DAY(H3492)),
DATE(YEAR(H3492)+1,MONTH(H3492),DAY(H3492)))))-H3492))+H3492)</f>
        <v/>
      </c>
      <c r="J3492" s="9" t="str">
        <f t="shared" si="346"/>
        <v/>
      </c>
      <c r="K3492" s="11" t="str">
        <f t="shared" si="347"/>
        <v/>
      </c>
      <c r="L3492" s="11" t="str">
        <f t="shared" si="348"/>
        <v/>
      </c>
      <c r="M3492" s="11" t="str">
        <f>IF(A3492="","",VLOOKUP(E3492,index!$A$1:$B$6,2,0)*K3492*G3492)</f>
        <v/>
      </c>
      <c r="N3492" s="11" t="str">
        <f>IF(A3492="","",-PMT(G3492*VLOOKUP(E3492,index!$A$1:$B$6,2,0),C3492,F3492,0,0))</f>
        <v/>
      </c>
      <c r="O3492" s="11" t="str">
        <f t="shared" si="349"/>
        <v/>
      </c>
      <c r="P3492" s="11" t="str">
        <f t="shared" si="344"/>
        <v/>
      </c>
    </row>
    <row r="3493" spans="1:16" x14ac:dyDescent="0.25">
      <c r="A3493" s="9" t="str">
        <f>IF(A3492="","",IF(B3492&lt;C3492,A3492,IF(A3492=MAX('entry data'!$B$8:$B$507),"",A3492+1)))</f>
        <v/>
      </c>
      <c r="B3493" s="9" t="str">
        <f t="shared" si="345"/>
        <v/>
      </c>
      <c r="C3493" s="9" t="str">
        <f>IF(ISERROR(VLOOKUP(A3493,'entry data'!B:G,6,0)),"",VLOOKUP(A3493,'entry data'!B:G,6,0))</f>
        <v/>
      </c>
      <c r="D3493" s="9" t="str">
        <f>IF(ISERROR(VLOOKUP(A3493,'entry data'!B:C,2,0)),"",VLOOKUP(A3493,'entry data'!B:C,2,0))</f>
        <v/>
      </c>
      <c r="E3493" s="9" t="str">
        <f>IF(ISERROR(VLOOKUP(A3493,'entry data'!B:E,4,0)),"",VLOOKUP(A3493,'entry data'!B:E,4,0))</f>
        <v/>
      </c>
      <c r="F3493" s="11" t="str">
        <f>IF(A3493="","",IF(ISERROR(VLOOKUP(A3493,'entry data'!B:F,5,0)),"",VLOOKUP(A3493,'entry data'!B:F,5,0)))</f>
        <v/>
      </c>
      <c r="G3493" s="12" t="str">
        <f>IF(A3493="","",IF(ISERROR(VLOOKUP(A3493,'entry data'!B:I,8,0)),"",VLOOKUP(A3493,'entry data'!B:I,7,0)))</f>
        <v/>
      </c>
      <c r="H3493" s="13" t="str">
        <f>IF(A3493="","",IF(B3493=1,VLOOKUP(A3493,'entry data'!B:D,3,0),I3492))</f>
        <v/>
      </c>
      <c r="I3493" s="14" t="str">
        <f>IF(A3493="","",IF(E3493="weekly",7,IF(E3493="fortnightly",14,IF(E3493="monthly",DATE(IF(MONTH(H3493)=12,YEAR(H3493)+1,YEAR(H3493)),VLOOKUP(MONTH(H3493),index!$D$2:$G$13,2,0),DAY(H3493)),
IF(E3493="quarterly",DATE(IF(MONTH(H3493)&gt;=10,YEAR(H3493)+1,YEAR(H3493)),VLOOKUP(MONTH(H3493),index!$D$2:$G$13,3,0),DAY(H3493)),
IF(E3493="halfyearly",DATE(IF(MONTH(H3493)&gt;=7,YEAR(H3493)+1,YEAR(H3493)),VLOOKUP(MONTH(H3493),index!$D$2:$G$13,4,0),DAY(H3493)),
DATE(YEAR(H3493)+1,MONTH(H3493),DAY(H3493)))))-H3493))+H3493)</f>
        <v/>
      </c>
      <c r="J3493" s="9" t="str">
        <f t="shared" si="346"/>
        <v/>
      </c>
      <c r="K3493" s="11" t="str">
        <f t="shared" si="347"/>
        <v/>
      </c>
      <c r="L3493" s="11" t="str">
        <f t="shared" si="348"/>
        <v/>
      </c>
      <c r="M3493" s="11" t="str">
        <f>IF(A3493="","",VLOOKUP(E3493,index!$A$1:$B$6,2,0)*K3493*G3493)</f>
        <v/>
      </c>
      <c r="N3493" s="11" t="str">
        <f>IF(A3493="","",-PMT(G3493*VLOOKUP(E3493,index!$A$1:$B$6,2,0),C3493,F3493,0,0))</f>
        <v/>
      </c>
      <c r="O3493" s="11" t="str">
        <f t="shared" si="349"/>
        <v/>
      </c>
      <c r="P3493" s="11" t="str">
        <f t="shared" si="344"/>
        <v/>
      </c>
    </row>
    <row r="3494" spans="1:16" x14ac:dyDescent="0.25">
      <c r="A3494" s="9" t="str">
        <f>IF(A3493="","",IF(B3493&lt;C3493,A3493,IF(A3493=MAX('entry data'!$B$8:$B$507),"",A3493+1)))</f>
        <v/>
      </c>
      <c r="B3494" s="9" t="str">
        <f t="shared" si="345"/>
        <v/>
      </c>
      <c r="C3494" s="9" t="str">
        <f>IF(ISERROR(VLOOKUP(A3494,'entry data'!B:G,6,0)),"",VLOOKUP(A3494,'entry data'!B:G,6,0))</f>
        <v/>
      </c>
      <c r="D3494" s="9" t="str">
        <f>IF(ISERROR(VLOOKUP(A3494,'entry data'!B:C,2,0)),"",VLOOKUP(A3494,'entry data'!B:C,2,0))</f>
        <v/>
      </c>
      <c r="E3494" s="9" t="str">
        <f>IF(ISERROR(VLOOKUP(A3494,'entry data'!B:E,4,0)),"",VLOOKUP(A3494,'entry data'!B:E,4,0))</f>
        <v/>
      </c>
      <c r="F3494" s="11" t="str">
        <f>IF(A3494="","",IF(ISERROR(VLOOKUP(A3494,'entry data'!B:F,5,0)),"",VLOOKUP(A3494,'entry data'!B:F,5,0)))</f>
        <v/>
      </c>
      <c r="G3494" s="12" t="str">
        <f>IF(A3494="","",IF(ISERROR(VLOOKUP(A3494,'entry data'!B:I,8,0)),"",VLOOKUP(A3494,'entry data'!B:I,7,0)))</f>
        <v/>
      </c>
      <c r="H3494" s="13" t="str">
        <f>IF(A3494="","",IF(B3494=1,VLOOKUP(A3494,'entry data'!B:D,3,0),I3493))</f>
        <v/>
      </c>
      <c r="I3494" s="14" t="str">
        <f>IF(A3494="","",IF(E3494="weekly",7,IF(E3494="fortnightly",14,IF(E3494="monthly",DATE(IF(MONTH(H3494)=12,YEAR(H3494)+1,YEAR(H3494)),VLOOKUP(MONTH(H3494),index!$D$2:$G$13,2,0),DAY(H3494)),
IF(E3494="quarterly",DATE(IF(MONTH(H3494)&gt;=10,YEAR(H3494)+1,YEAR(H3494)),VLOOKUP(MONTH(H3494),index!$D$2:$G$13,3,0),DAY(H3494)),
IF(E3494="halfyearly",DATE(IF(MONTH(H3494)&gt;=7,YEAR(H3494)+1,YEAR(H3494)),VLOOKUP(MONTH(H3494),index!$D$2:$G$13,4,0),DAY(H3494)),
DATE(YEAR(H3494)+1,MONTH(H3494),DAY(H3494)))))-H3494))+H3494)</f>
        <v/>
      </c>
      <c r="J3494" s="9" t="str">
        <f t="shared" si="346"/>
        <v/>
      </c>
      <c r="K3494" s="11" t="str">
        <f t="shared" si="347"/>
        <v/>
      </c>
      <c r="L3494" s="11" t="str">
        <f t="shared" si="348"/>
        <v/>
      </c>
      <c r="M3494" s="11" t="str">
        <f>IF(A3494="","",VLOOKUP(E3494,index!$A$1:$B$6,2,0)*K3494*G3494)</f>
        <v/>
      </c>
      <c r="N3494" s="11" t="str">
        <f>IF(A3494="","",-PMT(G3494*VLOOKUP(E3494,index!$A$1:$B$6,2,0),C3494,F3494,0,0))</f>
        <v/>
      </c>
      <c r="O3494" s="11" t="str">
        <f t="shared" si="349"/>
        <v/>
      </c>
      <c r="P3494" s="11" t="str">
        <f t="shared" si="344"/>
        <v/>
      </c>
    </row>
    <row r="3495" spans="1:16" x14ac:dyDescent="0.25">
      <c r="A3495" s="9" t="str">
        <f>IF(A3494="","",IF(B3494&lt;C3494,A3494,IF(A3494=MAX('entry data'!$B$8:$B$507),"",A3494+1)))</f>
        <v/>
      </c>
      <c r="B3495" s="9" t="str">
        <f t="shared" si="345"/>
        <v/>
      </c>
      <c r="C3495" s="9" t="str">
        <f>IF(ISERROR(VLOOKUP(A3495,'entry data'!B:G,6,0)),"",VLOOKUP(A3495,'entry data'!B:G,6,0))</f>
        <v/>
      </c>
      <c r="D3495" s="9" t="str">
        <f>IF(ISERROR(VLOOKUP(A3495,'entry data'!B:C,2,0)),"",VLOOKUP(A3495,'entry data'!B:C,2,0))</f>
        <v/>
      </c>
      <c r="E3495" s="9" t="str">
        <f>IF(ISERROR(VLOOKUP(A3495,'entry data'!B:E,4,0)),"",VLOOKUP(A3495,'entry data'!B:E,4,0))</f>
        <v/>
      </c>
      <c r="F3495" s="11" t="str">
        <f>IF(A3495="","",IF(ISERROR(VLOOKUP(A3495,'entry data'!B:F,5,0)),"",VLOOKUP(A3495,'entry data'!B:F,5,0)))</f>
        <v/>
      </c>
      <c r="G3495" s="12" t="str">
        <f>IF(A3495="","",IF(ISERROR(VLOOKUP(A3495,'entry data'!B:I,8,0)),"",VLOOKUP(A3495,'entry data'!B:I,7,0)))</f>
        <v/>
      </c>
      <c r="H3495" s="13" t="str">
        <f>IF(A3495="","",IF(B3495=1,VLOOKUP(A3495,'entry data'!B:D,3,0),I3494))</f>
        <v/>
      </c>
      <c r="I3495" s="14" t="str">
        <f>IF(A3495="","",IF(E3495="weekly",7,IF(E3495="fortnightly",14,IF(E3495="monthly",DATE(IF(MONTH(H3495)=12,YEAR(H3495)+1,YEAR(H3495)),VLOOKUP(MONTH(H3495),index!$D$2:$G$13,2,0),DAY(H3495)),
IF(E3495="quarterly",DATE(IF(MONTH(H3495)&gt;=10,YEAR(H3495)+1,YEAR(H3495)),VLOOKUP(MONTH(H3495),index!$D$2:$G$13,3,0),DAY(H3495)),
IF(E3495="halfyearly",DATE(IF(MONTH(H3495)&gt;=7,YEAR(H3495)+1,YEAR(H3495)),VLOOKUP(MONTH(H3495),index!$D$2:$G$13,4,0),DAY(H3495)),
DATE(YEAR(H3495)+1,MONTH(H3495),DAY(H3495)))))-H3495))+H3495)</f>
        <v/>
      </c>
      <c r="J3495" s="9" t="str">
        <f t="shared" si="346"/>
        <v/>
      </c>
      <c r="K3495" s="11" t="str">
        <f t="shared" si="347"/>
        <v/>
      </c>
      <c r="L3495" s="11" t="str">
        <f t="shared" si="348"/>
        <v/>
      </c>
      <c r="M3495" s="11" t="str">
        <f>IF(A3495="","",VLOOKUP(E3495,index!$A$1:$B$6,2,0)*K3495*G3495)</f>
        <v/>
      </c>
      <c r="N3495" s="11" t="str">
        <f>IF(A3495="","",-PMT(G3495*VLOOKUP(E3495,index!$A$1:$B$6,2,0),C3495,F3495,0,0))</f>
        <v/>
      </c>
      <c r="O3495" s="11" t="str">
        <f t="shared" si="349"/>
        <v/>
      </c>
      <c r="P3495" s="11" t="str">
        <f t="shared" si="344"/>
        <v/>
      </c>
    </row>
    <row r="3496" spans="1:16" x14ac:dyDescent="0.25">
      <c r="A3496" s="9" t="str">
        <f>IF(A3495="","",IF(B3495&lt;C3495,A3495,IF(A3495=MAX('entry data'!$B$8:$B$507),"",A3495+1)))</f>
        <v/>
      </c>
      <c r="B3496" s="9" t="str">
        <f t="shared" si="345"/>
        <v/>
      </c>
      <c r="C3496" s="9" t="str">
        <f>IF(ISERROR(VLOOKUP(A3496,'entry data'!B:G,6,0)),"",VLOOKUP(A3496,'entry data'!B:G,6,0))</f>
        <v/>
      </c>
      <c r="D3496" s="9" t="str">
        <f>IF(ISERROR(VLOOKUP(A3496,'entry data'!B:C,2,0)),"",VLOOKUP(A3496,'entry data'!B:C,2,0))</f>
        <v/>
      </c>
      <c r="E3496" s="9" t="str">
        <f>IF(ISERROR(VLOOKUP(A3496,'entry data'!B:E,4,0)),"",VLOOKUP(A3496,'entry data'!B:E,4,0))</f>
        <v/>
      </c>
      <c r="F3496" s="11" t="str">
        <f>IF(A3496="","",IF(ISERROR(VLOOKUP(A3496,'entry data'!B:F,5,0)),"",VLOOKUP(A3496,'entry data'!B:F,5,0)))</f>
        <v/>
      </c>
      <c r="G3496" s="12" t="str">
        <f>IF(A3496="","",IF(ISERROR(VLOOKUP(A3496,'entry data'!B:I,8,0)),"",VLOOKUP(A3496,'entry data'!B:I,7,0)))</f>
        <v/>
      </c>
      <c r="H3496" s="13" t="str">
        <f>IF(A3496="","",IF(B3496=1,VLOOKUP(A3496,'entry data'!B:D,3,0),I3495))</f>
        <v/>
      </c>
      <c r="I3496" s="14" t="str">
        <f>IF(A3496="","",IF(E3496="weekly",7,IF(E3496="fortnightly",14,IF(E3496="monthly",DATE(IF(MONTH(H3496)=12,YEAR(H3496)+1,YEAR(H3496)),VLOOKUP(MONTH(H3496),index!$D$2:$G$13,2,0),DAY(H3496)),
IF(E3496="quarterly",DATE(IF(MONTH(H3496)&gt;=10,YEAR(H3496)+1,YEAR(H3496)),VLOOKUP(MONTH(H3496),index!$D$2:$G$13,3,0),DAY(H3496)),
IF(E3496="halfyearly",DATE(IF(MONTH(H3496)&gt;=7,YEAR(H3496)+1,YEAR(H3496)),VLOOKUP(MONTH(H3496),index!$D$2:$G$13,4,0),DAY(H3496)),
DATE(YEAR(H3496)+1,MONTH(H3496),DAY(H3496)))))-H3496))+H3496)</f>
        <v/>
      </c>
      <c r="J3496" s="9" t="str">
        <f t="shared" si="346"/>
        <v/>
      </c>
      <c r="K3496" s="11" t="str">
        <f t="shared" si="347"/>
        <v/>
      </c>
      <c r="L3496" s="11" t="str">
        <f t="shared" si="348"/>
        <v/>
      </c>
      <c r="M3496" s="11" t="str">
        <f>IF(A3496="","",VLOOKUP(E3496,index!$A$1:$B$6,2,0)*K3496*G3496)</f>
        <v/>
      </c>
      <c r="N3496" s="11" t="str">
        <f>IF(A3496="","",-PMT(G3496*VLOOKUP(E3496,index!$A$1:$B$6,2,0),C3496,F3496,0,0))</f>
        <v/>
      </c>
      <c r="O3496" s="11" t="str">
        <f t="shared" si="349"/>
        <v/>
      </c>
      <c r="P3496" s="11" t="str">
        <f t="shared" si="344"/>
        <v/>
      </c>
    </row>
    <row r="3497" spans="1:16" x14ac:dyDescent="0.25">
      <c r="A3497" s="9" t="str">
        <f>IF(A3496="","",IF(B3496&lt;C3496,A3496,IF(A3496=MAX('entry data'!$B$8:$B$507),"",A3496+1)))</f>
        <v/>
      </c>
      <c r="B3497" s="9" t="str">
        <f t="shared" si="345"/>
        <v/>
      </c>
      <c r="C3497" s="9" t="str">
        <f>IF(ISERROR(VLOOKUP(A3497,'entry data'!B:G,6,0)),"",VLOOKUP(A3497,'entry data'!B:G,6,0))</f>
        <v/>
      </c>
      <c r="D3497" s="9" t="str">
        <f>IF(ISERROR(VLOOKUP(A3497,'entry data'!B:C,2,0)),"",VLOOKUP(A3497,'entry data'!B:C,2,0))</f>
        <v/>
      </c>
      <c r="E3497" s="9" t="str">
        <f>IF(ISERROR(VLOOKUP(A3497,'entry data'!B:E,4,0)),"",VLOOKUP(A3497,'entry data'!B:E,4,0))</f>
        <v/>
      </c>
      <c r="F3497" s="11" t="str">
        <f>IF(A3497="","",IF(ISERROR(VLOOKUP(A3497,'entry data'!B:F,5,0)),"",VLOOKUP(A3497,'entry data'!B:F,5,0)))</f>
        <v/>
      </c>
      <c r="G3497" s="12" t="str">
        <f>IF(A3497="","",IF(ISERROR(VLOOKUP(A3497,'entry data'!B:I,8,0)),"",VLOOKUP(A3497,'entry data'!B:I,7,0)))</f>
        <v/>
      </c>
      <c r="H3497" s="13" t="str">
        <f>IF(A3497="","",IF(B3497=1,VLOOKUP(A3497,'entry data'!B:D,3,0),I3496))</f>
        <v/>
      </c>
      <c r="I3497" s="14" t="str">
        <f>IF(A3497="","",IF(E3497="weekly",7,IF(E3497="fortnightly",14,IF(E3497="monthly",DATE(IF(MONTH(H3497)=12,YEAR(H3497)+1,YEAR(H3497)),VLOOKUP(MONTH(H3497),index!$D$2:$G$13,2,0),DAY(H3497)),
IF(E3497="quarterly",DATE(IF(MONTH(H3497)&gt;=10,YEAR(H3497)+1,YEAR(H3497)),VLOOKUP(MONTH(H3497),index!$D$2:$G$13,3,0),DAY(H3497)),
IF(E3497="halfyearly",DATE(IF(MONTH(H3497)&gt;=7,YEAR(H3497)+1,YEAR(H3497)),VLOOKUP(MONTH(H3497),index!$D$2:$G$13,4,0),DAY(H3497)),
DATE(YEAR(H3497)+1,MONTH(H3497),DAY(H3497)))))-H3497))+H3497)</f>
        <v/>
      </c>
      <c r="J3497" s="9" t="str">
        <f t="shared" si="346"/>
        <v/>
      </c>
      <c r="K3497" s="11" t="str">
        <f t="shared" si="347"/>
        <v/>
      </c>
      <c r="L3497" s="11" t="str">
        <f t="shared" si="348"/>
        <v/>
      </c>
      <c r="M3497" s="11" t="str">
        <f>IF(A3497="","",VLOOKUP(E3497,index!$A$1:$B$6,2,0)*K3497*G3497)</f>
        <v/>
      </c>
      <c r="N3497" s="11" t="str">
        <f>IF(A3497="","",-PMT(G3497*VLOOKUP(E3497,index!$A$1:$B$6,2,0),C3497,F3497,0,0))</f>
        <v/>
      </c>
      <c r="O3497" s="11" t="str">
        <f t="shared" si="349"/>
        <v/>
      </c>
      <c r="P3497" s="11" t="str">
        <f t="shared" si="344"/>
        <v/>
      </c>
    </row>
    <row r="3498" spans="1:16" x14ac:dyDescent="0.25">
      <c r="A3498" s="9" t="str">
        <f>IF(A3497="","",IF(B3497&lt;C3497,A3497,IF(A3497=MAX('entry data'!$B$8:$B$507),"",A3497+1)))</f>
        <v/>
      </c>
      <c r="B3498" s="9" t="str">
        <f t="shared" si="345"/>
        <v/>
      </c>
      <c r="C3498" s="9" t="str">
        <f>IF(ISERROR(VLOOKUP(A3498,'entry data'!B:G,6,0)),"",VLOOKUP(A3498,'entry data'!B:G,6,0))</f>
        <v/>
      </c>
      <c r="D3498" s="9" t="str">
        <f>IF(ISERROR(VLOOKUP(A3498,'entry data'!B:C,2,0)),"",VLOOKUP(A3498,'entry data'!B:C,2,0))</f>
        <v/>
      </c>
      <c r="E3498" s="9" t="str">
        <f>IF(ISERROR(VLOOKUP(A3498,'entry data'!B:E,4,0)),"",VLOOKUP(A3498,'entry data'!B:E,4,0))</f>
        <v/>
      </c>
      <c r="F3498" s="11" t="str">
        <f>IF(A3498="","",IF(ISERROR(VLOOKUP(A3498,'entry data'!B:F,5,0)),"",VLOOKUP(A3498,'entry data'!B:F,5,0)))</f>
        <v/>
      </c>
      <c r="G3498" s="12" t="str">
        <f>IF(A3498="","",IF(ISERROR(VLOOKUP(A3498,'entry data'!B:I,8,0)),"",VLOOKUP(A3498,'entry data'!B:I,7,0)))</f>
        <v/>
      </c>
      <c r="H3498" s="13" t="str">
        <f>IF(A3498="","",IF(B3498=1,VLOOKUP(A3498,'entry data'!B:D,3,0),I3497))</f>
        <v/>
      </c>
      <c r="I3498" s="14" t="str">
        <f>IF(A3498="","",IF(E3498="weekly",7,IF(E3498="fortnightly",14,IF(E3498="monthly",DATE(IF(MONTH(H3498)=12,YEAR(H3498)+1,YEAR(H3498)),VLOOKUP(MONTH(H3498),index!$D$2:$G$13,2,0),DAY(H3498)),
IF(E3498="quarterly",DATE(IF(MONTH(H3498)&gt;=10,YEAR(H3498)+1,YEAR(H3498)),VLOOKUP(MONTH(H3498),index!$D$2:$G$13,3,0),DAY(H3498)),
IF(E3498="halfyearly",DATE(IF(MONTH(H3498)&gt;=7,YEAR(H3498)+1,YEAR(H3498)),VLOOKUP(MONTH(H3498),index!$D$2:$G$13,4,0),DAY(H3498)),
DATE(YEAR(H3498)+1,MONTH(H3498),DAY(H3498)))))-H3498))+H3498)</f>
        <v/>
      </c>
      <c r="J3498" s="9" t="str">
        <f t="shared" si="346"/>
        <v/>
      </c>
      <c r="K3498" s="11" t="str">
        <f t="shared" si="347"/>
        <v/>
      </c>
      <c r="L3498" s="11" t="str">
        <f t="shared" si="348"/>
        <v/>
      </c>
      <c r="M3498" s="11" t="str">
        <f>IF(A3498="","",VLOOKUP(E3498,index!$A$1:$B$6,2,0)*K3498*G3498)</f>
        <v/>
      </c>
      <c r="N3498" s="11" t="str">
        <f>IF(A3498="","",-PMT(G3498*VLOOKUP(E3498,index!$A$1:$B$6,2,0),C3498,F3498,0,0))</f>
        <v/>
      </c>
      <c r="O3498" s="11" t="str">
        <f t="shared" si="349"/>
        <v/>
      </c>
      <c r="P3498" s="11" t="str">
        <f t="shared" si="344"/>
        <v/>
      </c>
    </row>
    <row r="3499" spans="1:16" x14ac:dyDescent="0.25">
      <c r="A3499" s="9" t="str">
        <f>IF(A3498="","",IF(B3498&lt;C3498,A3498,IF(A3498=MAX('entry data'!$B$8:$B$507),"",A3498+1)))</f>
        <v/>
      </c>
      <c r="B3499" s="9" t="str">
        <f t="shared" si="345"/>
        <v/>
      </c>
      <c r="C3499" s="9" t="str">
        <f>IF(ISERROR(VLOOKUP(A3499,'entry data'!B:G,6,0)),"",VLOOKUP(A3499,'entry data'!B:G,6,0))</f>
        <v/>
      </c>
      <c r="D3499" s="9" t="str">
        <f>IF(ISERROR(VLOOKUP(A3499,'entry data'!B:C,2,0)),"",VLOOKUP(A3499,'entry data'!B:C,2,0))</f>
        <v/>
      </c>
      <c r="E3499" s="9" t="str">
        <f>IF(ISERROR(VLOOKUP(A3499,'entry data'!B:E,4,0)),"",VLOOKUP(A3499,'entry data'!B:E,4,0))</f>
        <v/>
      </c>
      <c r="F3499" s="11" t="str">
        <f>IF(A3499="","",IF(ISERROR(VLOOKUP(A3499,'entry data'!B:F,5,0)),"",VLOOKUP(A3499,'entry data'!B:F,5,0)))</f>
        <v/>
      </c>
      <c r="G3499" s="12" t="str">
        <f>IF(A3499="","",IF(ISERROR(VLOOKUP(A3499,'entry data'!B:I,8,0)),"",VLOOKUP(A3499,'entry data'!B:I,7,0)))</f>
        <v/>
      </c>
      <c r="H3499" s="13" t="str">
        <f>IF(A3499="","",IF(B3499=1,VLOOKUP(A3499,'entry data'!B:D,3,0),I3498))</f>
        <v/>
      </c>
      <c r="I3499" s="14" t="str">
        <f>IF(A3499="","",IF(E3499="weekly",7,IF(E3499="fortnightly",14,IF(E3499="monthly",DATE(IF(MONTH(H3499)=12,YEAR(H3499)+1,YEAR(H3499)),VLOOKUP(MONTH(H3499),index!$D$2:$G$13,2,0),DAY(H3499)),
IF(E3499="quarterly",DATE(IF(MONTH(H3499)&gt;=10,YEAR(H3499)+1,YEAR(H3499)),VLOOKUP(MONTH(H3499),index!$D$2:$G$13,3,0),DAY(H3499)),
IF(E3499="halfyearly",DATE(IF(MONTH(H3499)&gt;=7,YEAR(H3499)+1,YEAR(H3499)),VLOOKUP(MONTH(H3499),index!$D$2:$G$13,4,0),DAY(H3499)),
DATE(YEAR(H3499)+1,MONTH(H3499),DAY(H3499)))))-H3499))+H3499)</f>
        <v/>
      </c>
      <c r="J3499" s="9" t="str">
        <f t="shared" si="346"/>
        <v/>
      </c>
      <c r="K3499" s="11" t="str">
        <f t="shared" si="347"/>
        <v/>
      </c>
      <c r="L3499" s="11" t="str">
        <f t="shared" si="348"/>
        <v/>
      </c>
      <c r="M3499" s="11" t="str">
        <f>IF(A3499="","",VLOOKUP(E3499,index!$A$1:$B$6,2,0)*K3499*G3499)</f>
        <v/>
      </c>
      <c r="N3499" s="11" t="str">
        <f>IF(A3499="","",-PMT(G3499*VLOOKUP(E3499,index!$A$1:$B$6,2,0),C3499,F3499,0,0))</f>
        <v/>
      </c>
      <c r="O3499" s="11" t="str">
        <f t="shared" si="349"/>
        <v/>
      </c>
      <c r="P3499" s="11" t="str">
        <f t="shared" si="344"/>
        <v/>
      </c>
    </row>
    <row r="3500" spans="1:16" x14ac:dyDescent="0.25">
      <c r="A3500" s="9" t="str">
        <f>IF(A3499="","",IF(B3499&lt;C3499,A3499,IF(A3499=MAX('entry data'!$B$8:$B$507),"",A3499+1)))</f>
        <v/>
      </c>
      <c r="B3500" s="9" t="str">
        <f t="shared" si="345"/>
        <v/>
      </c>
      <c r="C3500" s="9" t="str">
        <f>IF(ISERROR(VLOOKUP(A3500,'entry data'!B:G,6,0)),"",VLOOKUP(A3500,'entry data'!B:G,6,0))</f>
        <v/>
      </c>
      <c r="D3500" s="9" t="str">
        <f>IF(ISERROR(VLOOKUP(A3500,'entry data'!B:C,2,0)),"",VLOOKUP(A3500,'entry data'!B:C,2,0))</f>
        <v/>
      </c>
      <c r="E3500" s="9" t="str">
        <f>IF(ISERROR(VLOOKUP(A3500,'entry data'!B:E,4,0)),"",VLOOKUP(A3500,'entry data'!B:E,4,0))</f>
        <v/>
      </c>
      <c r="F3500" s="11" t="str">
        <f>IF(A3500="","",IF(ISERROR(VLOOKUP(A3500,'entry data'!B:F,5,0)),"",VLOOKUP(A3500,'entry data'!B:F,5,0)))</f>
        <v/>
      </c>
      <c r="G3500" s="12" t="str">
        <f>IF(A3500="","",IF(ISERROR(VLOOKUP(A3500,'entry data'!B:I,8,0)),"",VLOOKUP(A3500,'entry data'!B:I,7,0)))</f>
        <v/>
      </c>
      <c r="H3500" s="13" t="str">
        <f>IF(A3500="","",IF(B3500=1,VLOOKUP(A3500,'entry data'!B:D,3,0),I3499))</f>
        <v/>
      </c>
      <c r="I3500" s="14" t="str">
        <f>IF(A3500="","",IF(E3500="weekly",7,IF(E3500="fortnightly",14,IF(E3500="monthly",DATE(IF(MONTH(H3500)=12,YEAR(H3500)+1,YEAR(H3500)),VLOOKUP(MONTH(H3500),index!$D$2:$G$13,2,0),DAY(H3500)),
IF(E3500="quarterly",DATE(IF(MONTH(H3500)&gt;=10,YEAR(H3500)+1,YEAR(H3500)),VLOOKUP(MONTH(H3500),index!$D$2:$G$13,3,0),DAY(H3500)),
IF(E3500="halfyearly",DATE(IF(MONTH(H3500)&gt;=7,YEAR(H3500)+1,YEAR(H3500)),VLOOKUP(MONTH(H3500),index!$D$2:$G$13,4,0),DAY(H3500)),
DATE(YEAR(H3500)+1,MONTH(H3500),DAY(H3500)))))-H3500))+H3500)</f>
        <v/>
      </c>
      <c r="J3500" s="9" t="str">
        <f t="shared" si="346"/>
        <v/>
      </c>
      <c r="K3500" s="11" t="str">
        <f t="shared" si="347"/>
        <v/>
      </c>
      <c r="L3500" s="11" t="str">
        <f t="shared" si="348"/>
        <v/>
      </c>
      <c r="M3500" s="11" t="str">
        <f>IF(A3500="","",VLOOKUP(E3500,index!$A$1:$B$6,2,0)*K3500*G3500)</f>
        <v/>
      </c>
      <c r="N3500" s="11" t="str">
        <f>IF(A3500="","",-PMT(G3500*VLOOKUP(E3500,index!$A$1:$B$6,2,0),C3500,F3500,0,0))</f>
        <v/>
      </c>
      <c r="O3500" s="11" t="str">
        <f t="shared" si="349"/>
        <v/>
      </c>
      <c r="P3500" s="11" t="str">
        <f t="shared" si="344"/>
        <v/>
      </c>
    </row>
    <row r="3501" spans="1:16" x14ac:dyDescent="0.25">
      <c r="A3501" s="9" t="str">
        <f>IF(A3500="","",IF(B3500&lt;C3500,A3500,IF(A3500=MAX('entry data'!$B$8:$B$507),"",A3500+1)))</f>
        <v/>
      </c>
      <c r="B3501" s="9" t="str">
        <f t="shared" si="345"/>
        <v/>
      </c>
      <c r="C3501" s="9" t="str">
        <f>IF(ISERROR(VLOOKUP(A3501,'entry data'!B:G,6,0)),"",VLOOKUP(A3501,'entry data'!B:G,6,0))</f>
        <v/>
      </c>
      <c r="D3501" s="9" t="str">
        <f>IF(ISERROR(VLOOKUP(A3501,'entry data'!B:C,2,0)),"",VLOOKUP(A3501,'entry data'!B:C,2,0))</f>
        <v/>
      </c>
      <c r="E3501" s="9" t="str">
        <f>IF(ISERROR(VLOOKUP(A3501,'entry data'!B:E,4,0)),"",VLOOKUP(A3501,'entry data'!B:E,4,0))</f>
        <v/>
      </c>
      <c r="F3501" s="11" t="str">
        <f>IF(A3501="","",IF(ISERROR(VLOOKUP(A3501,'entry data'!B:F,5,0)),"",VLOOKUP(A3501,'entry data'!B:F,5,0)))</f>
        <v/>
      </c>
      <c r="G3501" s="12" t="str">
        <f>IF(A3501="","",IF(ISERROR(VLOOKUP(A3501,'entry data'!B:I,8,0)),"",VLOOKUP(A3501,'entry data'!B:I,7,0)))</f>
        <v/>
      </c>
      <c r="H3501" s="13" t="str">
        <f>IF(A3501="","",IF(B3501=1,VLOOKUP(A3501,'entry data'!B:D,3,0),I3500))</f>
        <v/>
      </c>
      <c r="I3501" s="14" t="str">
        <f>IF(A3501="","",IF(E3501="weekly",7,IF(E3501="fortnightly",14,IF(E3501="monthly",DATE(IF(MONTH(H3501)=12,YEAR(H3501)+1,YEAR(H3501)),VLOOKUP(MONTH(H3501),index!$D$2:$G$13,2,0),DAY(H3501)),
IF(E3501="quarterly",DATE(IF(MONTH(H3501)&gt;=10,YEAR(H3501)+1,YEAR(H3501)),VLOOKUP(MONTH(H3501),index!$D$2:$G$13,3,0),DAY(H3501)),
IF(E3501="halfyearly",DATE(IF(MONTH(H3501)&gt;=7,YEAR(H3501)+1,YEAR(H3501)),VLOOKUP(MONTH(H3501),index!$D$2:$G$13,4,0),DAY(H3501)),
DATE(YEAR(H3501)+1,MONTH(H3501),DAY(H3501)))))-H3501))+H3501)</f>
        <v/>
      </c>
      <c r="J3501" s="9" t="str">
        <f t="shared" si="346"/>
        <v/>
      </c>
      <c r="K3501" s="11" t="str">
        <f t="shared" si="347"/>
        <v/>
      </c>
      <c r="L3501" s="11" t="str">
        <f t="shared" si="348"/>
        <v/>
      </c>
      <c r="M3501" s="11" t="str">
        <f>IF(A3501="","",VLOOKUP(E3501,index!$A$1:$B$6,2,0)*K3501*G3501)</f>
        <v/>
      </c>
      <c r="N3501" s="11" t="str">
        <f>IF(A3501="","",-PMT(G3501*VLOOKUP(E3501,index!$A$1:$B$6,2,0),C3501,F3501,0,0))</f>
        <v/>
      </c>
      <c r="O3501" s="11" t="str">
        <f t="shared" si="349"/>
        <v/>
      </c>
      <c r="P3501" s="11" t="str">
        <f t="shared" si="344"/>
        <v/>
      </c>
    </row>
    <row r="3502" spans="1:16" x14ac:dyDescent="0.25">
      <c r="A3502" s="9" t="str">
        <f>IF(A3501="","",IF(B3501&lt;C3501,A3501,IF(A3501=MAX('entry data'!$B$8:$B$507),"",A3501+1)))</f>
        <v/>
      </c>
      <c r="B3502" s="9" t="str">
        <f t="shared" si="345"/>
        <v/>
      </c>
      <c r="C3502" s="9" t="str">
        <f>IF(ISERROR(VLOOKUP(A3502,'entry data'!B:G,6,0)),"",VLOOKUP(A3502,'entry data'!B:G,6,0))</f>
        <v/>
      </c>
      <c r="D3502" s="9" t="str">
        <f>IF(ISERROR(VLOOKUP(A3502,'entry data'!B:C,2,0)),"",VLOOKUP(A3502,'entry data'!B:C,2,0))</f>
        <v/>
      </c>
      <c r="E3502" s="9" t="str">
        <f>IF(ISERROR(VLOOKUP(A3502,'entry data'!B:E,4,0)),"",VLOOKUP(A3502,'entry data'!B:E,4,0))</f>
        <v/>
      </c>
      <c r="F3502" s="11" t="str">
        <f>IF(A3502="","",IF(ISERROR(VLOOKUP(A3502,'entry data'!B:F,5,0)),"",VLOOKUP(A3502,'entry data'!B:F,5,0)))</f>
        <v/>
      </c>
      <c r="G3502" s="12" t="str">
        <f>IF(A3502="","",IF(ISERROR(VLOOKUP(A3502,'entry data'!B:I,8,0)),"",VLOOKUP(A3502,'entry data'!B:I,7,0)))</f>
        <v/>
      </c>
      <c r="H3502" s="13" t="str">
        <f>IF(A3502="","",IF(B3502=1,VLOOKUP(A3502,'entry data'!B:D,3,0),I3501))</f>
        <v/>
      </c>
      <c r="I3502" s="14" t="str">
        <f>IF(A3502="","",IF(E3502="weekly",7,IF(E3502="fortnightly",14,IF(E3502="monthly",DATE(IF(MONTH(H3502)=12,YEAR(H3502)+1,YEAR(H3502)),VLOOKUP(MONTH(H3502),index!$D$2:$G$13,2,0),DAY(H3502)),
IF(E3502="quarterly",DATE(IF(MONTH(H3502)&gt;=10,YEAR(H3502)+1,YEAR(H3502)),VLOOKUP(MONTH(H3502),index!$D$2:$G$13,3,0),DAY(H3502)),
IF(E3502="halfyearly",DATE(IF(MONTH(H3502)&gt;=7,YEAR(H3502)+1,YEAR(H3502)),VLOOKUP(MONTH(H3502),index!$D$2:$G$13,4,0),DAY(H3502)),
DATE(YEAR(H3502)+1,MONTH(H3502),DAY(H3502)))))-H3502))+H3502)</f>
        <v/>
      </c>
      <c r="J3502" s="9" t="str">
        <f t="shared" si="346"/>
        <v/>
      </c>
      <c r="K3502" s="11" t="str">
        <f t="shared" si="347"/>
        <v/>
      </c>
      <c r="L3502" s="11" t="str">
        <f t="shared" si="348"/>
        <v/>
      </c>
      <c r="M3502" s="11" t="str">
        <f>IF(A3502="","",VLOOKUP(E3502,index!$A$1:$B$6,2,0)*K3502*G3502)</f>
        <v/>
      </c>
      <c r="N3502" s="11" t="str">
        <f>IF(A3502="","",-PMT(G3502*VLOOKUP(E3502,index!$A$1:$B$6,2,0),C3502,F3502,0,0))</f>
        <v/>
      </c>
      <c r="O3502" s="11" t="str">
        <f t="shared" si="349"/>
        <v/>
      </c>
      <c r="P3502" s="11" t="str">
        <f t="shared" si="344"/>
        <v/>
      </c>
    </row>
    <row r="3503" spans="1:16" x14ac:dyDescent="0.25">
      <c r="A3503" s="9" t="str">
        <f>IF(A3502="","",IF(B3502&lt;C3502,A3502,IF(A3502=MAX('entry data'!$B$8:$B$507),"",A3502+1)))</f>
        <v/>
      </c>
      <c r="B3503" s="9" t="str">
        <f t="shared" si="345"/>
        <v/>
      </c>
      <c r="C3503" s="9" t="str">
        <f>IF(ISERROR(VLOOKUP(A3503,'entry data'!B:G,6,0)),"",VLOOKUP(A3503,'entry data'!B:G,6,0))</f>
        <v/>
      </c>
      <c r="D3503" s="9" t="str">
        <f>IF(ISERROR(VLOOKUP(A3503,'entry data'!B:C,2,0)),"",VLOOKUP(A3503,'entry data'!B:C,2,0))</f>
        <v/>
      </c>
      <c r="E3503" s="9" t="str">
        <f>IF(ISERROR(VLOOKUP(A3503,'entry data'!B:E,4,0)),"",VLOOKUP(A3503,'entry data'!B:E,4,0))</f>
        <v/>
      </c>
      <c r="F3503" s="11" t="str">
        <f>IF(A3503="","",IF(ISERROR(VLOOKUP(A3503,'entry data'!B:F,5,0)),"",VLOOKUP(A3503,'entry data'!B:F,5,0)))</f>
        <v/>
      </c>
      <c r="G3503" s="12" t="str">
        <f>IF(A3503="","",IF(ISERROR(VLOOKUP(A3503,'entry data'!B:I,8,0)),"",VLOOKUP(A3503,'entry data'!B:I,7,0)))</f>
        <v/>
      </c>
      <c r="H3503" s="13" t="str">
        <f>IF(A3503="","",IF(B3503=1,VLOOKUP(A3503,'entry data'!B:D,3,0),I3502))</f>
        <v/>
      </c>
      <c r="I3503" s="14" t="str">
        <f>IF(A3503="","",IF(E3503="weekly",7,IF(E3503="fortnightly",14,IF(E3503="monthly",DATE(IF(MONTH(H3503)=12,YEAR(H3503)+1,YEAR(H3503)),VLOOKUP(MONTH(H3503),index!$D$2:$G$13,2,0),DAY(H3503)),
IF(E3503="quarterly",DATE(IF(MONTH(H3503)&gt;=10,YEAR(H3503)+1,YEAR(H3503)),VLOOKUP(MONTH(H3503),index!$D$2:$G$13,3,0),DAY(H3503)),
IF(E3503="halfyearly",DATE(IF(MONTH(H3503)&gt;=7,YEAR(H3503)+1,YEAR(H3503)),VLOOKUP(MONTH(H3503),index!$D$2:$G$13,4,0),DAY(H3503)),
DATE(YEAR(H3503)+1,MONTH(H3503),DAY(H3503)))))-H3503))+H3503)</f>
        <v/>
      </c>
      <c r="J3503" s="9" t="str">
        <f t="shared" si="346"/>
        <v/>
      </c>
      <c r="K3503" s="11" t="str">
        <f t="shared" si="347"/>
        <v/>
      </c>
      <c r="L3503" s="11" t="str">
        <f t="shared" si="348"/>
        <v/>
      </c>
      <c r="M3503" s="11" t="str">
        <f>IF(A3503="","",VLOOKUP(E3503,index!$A$1:$B$6,2,0)*K3503*G3503)</f>
        <v/>
      </c>
      <c r="N3503" s="11" t="str">
        <f>IF(A3503="","",-PMT(G3503*VLOOKUP(E3503,index!$A$1:$B$6,2,0),C3503,F3503,0,0))</f>
        <v/>
      </c>
      <c r="O3503" s="11" t="str">
        <f t="shared" si="349"/>
        <v/>
      </c>
      <c r="P3503" s="11" t="str">
        <f t="shared" si="344"/>
        <v/>
      </c>
    </row>
    <row r="3504" spans="1:16" x14ac:dyDescent="0.25">
      <c r="A3504" s="9" t="str">
        <f>IF(A3503="","",IF(B3503&lt;C3503,A3503,IF(A3503=MAX('entry data'!$B$8:$B$507),"",A3503+1)))</f>
        <v/>
      </c>
      <c r="B3504" s="9" t="str">
        <f t="shared" si="345"/>
        <v/>
      </c>
      <c r="C3504" s="9" t="str">
        <f>IF(ISERROR(VLOOKUP(A3504,'entry data'!B:G,6,0)),"",VLOOKUP(A3504,'entry data'!B:G,6,0))</f>
        <v/>
      </c>
      <c r="D3504" s="9" t="str">
        <f>IF(ISERROR(VLOOKUP(A3504,'entry data'!B:C,2,0)),"",VLOOKUP(A3504,'entry data'!B:C,2,0))</f>
        <v/>
      </c>
      <c r="E3504" s="9" t="str">
        <f>IF(ISERROR(VLOOKUP(A3504,'entry data'!B:E,4,0)),"",VLOOKUP(A3504,'entry data'!B:E,4,0))</f>
        <v/>
      </c>
      <c r="F3504" s="11" t="str">
        <f>IF(A3504="","",IF(ISERROR(VLOOKUP(A3504,'entry data'!B:F,5,0)),"",VLOOKUP(A3504,'entry data'!B:F,5,0)))</f>
        <v/>
      </c>
      <c r="G3504" s="12" t="str">
        <f>IF(A3504="","",IF(ISERROR(VLOOKUP(A3504,'entry data'!B:I,8,0)),"",VLOOKUP(A3504,'entry data'!B:I,7,0)))</f>
        <v/>
      </c>
      <c r="H3504" s="13" t="str">
        <f>IF(A3504="","",IF(B3504=1,VLOOKUP(A3504,'entry data'!B:D,3,0),I3503))</f>
        <v/>
      </c>
      <c r="I3504" s="14" t="str">
        <f>IF(A3504="","",IF(E3504="weekly",7,IF(E3504="fortnightly",14,IF(E3504="monthly",DATE(IF(MONTH(H3504)=12,YEAR(H3504)+1,YEAR(H3504)),VLOOKUP(MONTH(H3504),index!$D$2:$G$13,2,0),DAY(H3504)),
IF(E3504="quarterly",DATE(IF(MONTH(H3504)&gt;=10,YEAR(H3504)+1,YEAR(H3504)),VLOOKUP(MONTH(H3504),index!$D$2:$G$13,3,0),DAY(H3504)),
IF(E3504="halfyearly",DATE(IF(MONTH(H3504)&gt;=7,YEAR(H3504)+1,YEAR(H3504)),VLOOKUP(MONTH(H3504),index!$D$2:$G$13,4,0),DAY(H3504)),
DATE(YEAR(H3504)+1,MONTH(H3504),DAY(H3504)))))-H3504))+H3504)</f>
        <v/>
      </c>
      <c r="J3504" s="9" t="str">
        <f t="shared" si="346"/>
        <v/>
      </c>
      <c r="K3504" s="11" t="str">
        <f t="shared" si="347"/>
        <v/>
      </c>
      <c r="L3504" s="11" t="str">
        <f t="shared" si="348"/>
        <v/>
      </c>
      <c r="M3504" s="11" t="str">
        <f>IF(A3504="","",VLOOKUP(E3504,index!$A$1:$B$6,2,0)*K3504*G3504)</f>
        <v/>
      </c>
      <c r="N3504" s="11" t="str">
        <f>IF(A3504="","",-PMT(G3504*VLOOKUP(E3504,index!$A$1:$B$6,2,0),C3504,F3504,0,0))</f>
        <v/>
      </c>
      <c r="O3504" s="11" t="str">
        <f t="shared" si="349"/>
        <v/>
      </c>
      <c r="P3504" s="11" t="str">
        <f t="shared" si="344"/>
        <v/>
      </c>
    </row>
    <row r="3505" spans="1:16" x14ac:dyDescent="0.25">
      <c r="A3505" s="9" t="str">
        <f>IF(A3504="","",IF(B3504&lt;C3504,A3504,IF(A3504=MAX('entry data'!$B$8:$B$507),"",A3504+1)))</f>
        <v/>
      </c>
      <c r="B3505" s="9" t="str">
        <f t="shared" si="345"/>
        <v/>
      </c>
      <c r="C3505" s="9" t="str">
        <f>IF(ISERROR(VLOOKUP(A3505,'entry data'!B:G,6,0)),"",VLOOKUP(A3505,'entry data'!B:G,6,0))</f>
        <v/>
      </c>
      <c r="D3505" s="9" t="str">
        <f>IF(ISERROR(VLOOKUP(A3505,'entry data'!B:C,2,0)),"",VLOOKUP(A3505,'entry data'!B:C,2,0))</f>
        <v/>
      </c>
      <c r="E3505" s="9" t="str">
        <f>IF(ISERROR(VLOOKUP(A3505,'entry data'!B:E,4,0)),"",VLOOKUP(A3505,'entry data'!B:E,4,0))</f>
        <v/>
      </c>
      <c r="F3505" s="11" t="str">
        <f>IF(A3505="","",IF(ISERROR(VLOOKUP(A3505,'entry data'!B:F,5,0)),"",VLOOKUP(A3505,'entry data'!B:F,5,0)))</f>
        <v/>
      </c>
      <c r="G3505" s="12" t="str">
        <f>IF(A3505="","",IF(ISERROR(VLOOKUP(A3505,'entry data'!B:I,8,0)),"",VLOOKUP(A3505,'entry data'!B:I,7,0)))</f>
        <v/>
      </c>
      <c r="H3505" s="13" t="str">
        <f>IF(A3505="","",IF(B3505=1,VLOOKUP(A3505,'entry data'!B:D,3,0),I3504))</f>
        <v/>
      </c>
      <c r="I3505" s="14" t="str">
        <f>IF(A3505="","",IF(E3505="weekly",7,IF(E3505="fortnightly",14,IF(E3505="monthly",DATE(IF(MONTH(H3505)=12,YEAR(H3505)+1,YEAR(H3505)),VLOOKUP(MONTH(H3505),index!$D$2:$G$13,2,0),DAY(H3505)),
IF(E3505="quarterly",DATE(IF(MONTH(H3505)&gt;=10,YEAR(H3505)+1,YEAR(H3505)),VLOOKUP(MONTH(H3505),index!$D$2:$G$13,3,0),DAY(H3505)),
IF(E3505="halfyearly",DATE(IF(MONTH(H3505)&gt;=7,YEAR(H3505)+1,YEAR(H3505)),VLOOKUP(MONTH(H3505),index!$D$2:$G$13,4,0),DAY(H3505)),
DATE(YEAR(H3505)+1,MONTH(H3505),DAY(H3505)))))-H3505))+H3505)</f>
        <v/>
      </c>
      <c r="J3505" s="9" t="str">
        <f t="shared" si="346"/>
        <v/>
      </c>
      <c r="K3505" s="11" t="str">
        <f t="shared" si="347"/>
        <v/>
      </c>
      <c r="L3505" s="11" t="str">
        <f t="shared" si="348"/>
        <v/>
      </c>
      <c r="M3505" s="11" t="str">
        <f>IF(A3505="","",VLOOKUP(E3505,index!$A$1:$B$6,2,0)*K3505*G3505)</f>
        <v/>
      </c>
      <c r="N3505" s="11" t="str">
        <f>IF(A3505="","",-PMT(G3505*VLOOKUP(E3505,index!$A$1:$B$6,2,0),C3505,F3505,0,0))</f>
        <v/>
      </c>
      <c r="O3505" s="11" t="str">
        <f t="shared" si="349"/>
        <v/>
      </c>
      <c r="P3505" s="11" t="str">
        <f t="shared" si="344"/>
        <v/>
      </c>
    </row>
    <row r="3506" spans="1:16" x14ac:dyDescent="0.25">
      <c r="A3506" s="9" t="str">
        <f>IF(A3505="","",IF(B3505&lt;C3505,A3505,IF(A3505=MAX('entry data'!$B$8:$B$507),"",A3505+1)))</f>
        <v/>
      </c>
      <c r="B3506" s="9" t="str">
        <f t="shared" si="345"/>
        <v/>
      </c>
      <c r="C3506" s="9" t="str">
        <f>IF(ISERROR(VLOOKUP(A3506,'entry data'!B:G,6,0)),"",VLOOKUP(A3506,'entry data'!B:G,6,0))</f>
        <v/>
      </c>
      <c r="D3506" s="9" t="str">
        <f>IF(ISERROR(VLOOKUP(A3506,'entry data'!B:C,2,0)),"",VLOOKUP(A3506,'entry data'!B:C,2,0))</f>
        <v/>
      </c>
      <c r="E3506" s="9" t="str">
        <f>IF(ISERROR(VLOOKUP(A3506,'entry data'!B:E,4,0)),"",VLOOKUP(A3506,'entry data'!B:E,4,0))</f>
        <v/>
      </c>
      <c r="F3506" s="11" t="str">
        <f>IF(A3506="","",IF(ISERROR(VLOOKUP(A3506,'entry data'!B:F,5,0)),"",VLOOKUP(A3506,'entry data'!B:F,5,0)))</f>
        <v/>
      </c>
      <c r="G3506" s="12" t="str">
        <f>IF(A3506="","",IF(ISERROR(VLOOKUP(A3506,'entry data'!B:I,8,0)),"",VLOOKUP(A3506,'entry data'!B:I,7,0)))</f>
        <v/>
      </c>
      <c r="H3506" s="13" t="str">
        <f>IF(A3506="","",IF(B3506=1,VLOOKUP(A3506,'entry data'!B:D,3,0),I3505))</f>
        <v/>
      </c>
      <c r="I3506" s="14" t="str">
        <f>IF(A3506="","",IF(E3506="weekly",7,IF(E3506="fortnightly",14,IF(E3506="monthly",DATE(IF(MONTH(H3506)=12,YEAR(H3506)+1,YEAR(H3506)),VLOOKUP(MONTH(H3506),index!$D$2:$G$13,2,0),DAY(H3506)),
IF(E3506="quarterly",DATE(IF(MONTH(H3506)&gt;=10,YEAR(H3506)+1,YEAR(H3506)),VLOOKUP(MONTH(H3506),index!$D$2:$G$13,3,0),DAY(H3506)),
IF(E3506="halfyearly",DATE(IF(MONTH(H3506)&gt;=7,YEAR(H3506)+1,YEAR(H3506)),VLOOKUP(MONTH(H3506),index!$D$2:$G$13,4,0),DAY(H3506)),
DATE(YEAR(H3506)+1,MONTH(H3506),DAY(H3506)))))-H3506))+H3506)</f>
        <v/>
      </c>
      <c r="J3506" s="9" t="str">
        <f t="shared" si="346"/>
        <v/>
      </c>
      <c r="K3506" s="11" t="str">
        <f t="shared" si="347"/>
        <v/>
      </c>
      <c r="L3506" s="11" t="str">
        <f t="shared" si="348"/>
        <v/>
      </c>
      <c r="M3506" s="11" t="str">
        <f>IF(A3506="","",VLOOKUP(E3506,index!$A$1:$B$6,2,0)*K3506*G3506)</f>
        <v/>
      </c>
      <c r="N3506" s="11" t="str">
        <f>IF(A3506="","",-PMT(G3506*VLOOKUP(E3506,index!$A$1:$B$6,2,0),C3506,F3506,0,0))</f>
        <v/>
      </c>
      <c r="O3506" s="11" t="str">
        <f t="shared" si="349"/>
        <v/>
      </c>
      <c r="P3506" s="11" t="str">
        <f t="shared" si="344"/>
        <v/>
      </c>
    </row>
    <row r="3507" spans="1:16" x14ac:dyDescent="0.25">
      <c r="A3507" s="9" t="str">
        <f>IF(A3506="","",IF(B3506&lt;C3506,A3506,IF(A3506=MAX('entry data'!$B$8:$B$507),"",A3506+1)))</f>
        <v/>
      </c>
      <c r="B3507" s="9" t="str">
        <f t="shared" si="345"/>
        <v/>
      </c>
      <c r="C3507" s="9" t="str">
        <f>IF(ISERROR(VLOOKUP(A3507,'entry data'!B:G,6,0)),"",VLOOKUP(A3507,'entry data'!B:G,6,0))</f>
        <v/>
      </c>
      <c r="D3507" s="9" t="str">
        <f>IF(ISERROR(VLOOKUP(A3507,'entry data'!B:C,2,0)),"",VLOOKUP(A3507,'entry data'!B:C,2,0))</f>
        <v/>
      </c>
      <c r="E3507" s="9" t="str">
        <f>IF(ISERROR(VLOOKUP(A3507,'entry data'!B:E,4,0)),"",VLOOKUP(A3507,'entry data'!B:E,4,0))</f>
        <v/>
      </c>
      <c r="F3507" s="11" t="str">
        <f>IF(A3507="","",IF(ISERROR(VLOOKUP(A3507,'entry data'!B:F,5,0)),"",VLOOKUP(A3507,'entry data'!B:F,5,0)))</f>
        <v/>
      </c>
      <c r="G3507" s="12" t="str">
        <f>IF(A3507="","",IF(ISERROR(VLOOKUP(A3507,'entry data'!B:I,8,0)),"",VLOOKUP(A3507,'entry data'!B:I,7,0)))</f>
        <v/>
      </c>
      <c r="H3507" s="13" t="str">
        <f>IF(A3507="","",IF(B3507=1,VLOOKUP(A3507,'entry data'!B:D,3,0),I3506))</f>
        <v/>
      </c>
      <c r="I3507" s="14" t="str">
        <f>IF(A3507="","",IF(E3507="weekly",7,IF(E3507="fortnightly",14,IF(E3507="monthly",DATE(IF(MONTH(H3507)=12,YEAR(H3507)+1,YEAR(H3507)),VLOOKUP(MONTH(H3507),index!$D$2:$G$13,2,0),DAY(H3507)),
IF(E3507="quarterly",DATE(IF(MONTH(H3507)&gt;=10,YEAR(H3507)+1,YEAR(H3507)),VLOOKUP(MONTH(H3507),index!$D$2:$G$13,3,0),DAY(H3507)),
IF(E3507="halfyearly",DATE(IF(MONTH(H3507)&gt;=7,YEAR(H3507)+1,YEAR(H3507)),VLOOKUP(MONTH(H3507),index!$D$2:$G$13,4,0),DAY(H3507)),
DATE(YEAR(H3507)+1,MONTH(H3507),DAY(H3507)))))-H3507))+H3507)</f>
        <v/>
      </c>
      <c r="J3507" s="9" t="str">
        <f t="shared" si="346"/>
        <v/>
      </c>
      <c r="K3507" s="11" t="str">
        <f t="shared" si="347"/>
        <v/>
      </c>
      <c r="L3507" s="11" t="str">
        <f t="shared" si="348"/>
        <v/>
      </c>
      <c r="M3507" s="11" t="str">
        <f>IF(A3507="","",VLOOKUP(E3507,index!$A$1:$B$6,2,0)*K3507*G3507)</f>
        <v/>
      </c>
      <c r="N3507" s="11" t="str">
        <f>IF(A3507="","",-PMT(G3507*VLOOKUP(E3507,index!$A$1:$B$6,2,0),C3507,F3507,0,0))</f>
        <v/>
      </c>
      <c r="O3507" s="11" t="str">
        <f t="shared" si="349"/>
        <v/>
      </c>
      <c r="P3507" s="11" t="str">
        <f t="shared" si="344"/>
        <v/>
      </c>
    </row>
    <row r="3508" spans="1:16" x14ac:dyDescent="0.25">
      <c r="A3508" s="9" t="str">
        <f>IF(A3507="","",IF(B3507&lt;C3507,A3507,IF(A3507=MAX('entry data'!$B$8:$B$507),"",A3507+1)))</f>
        <v/>
      </c>
      <c r="B3508" s="9" t="str">
        <f t="shared" si="345"/>
        <v/>
      </c>
      <c r="C3508" s="9" t="str">
        <f>IF(ISERROR(VLOOKUP(A3508,'entry data'!B:G,6,0)),"",VLOOKUP(A3508,'entry data'!B:G,6,0))</f>
        <v/>
      </c>
      <c r="D3508" s="9" t="str">
        <f>IF(ISERROR(VLOOKUP(A3508,'entry data'!B:C,2,0)),"",VLOOKUP(A3508,'entry data'!B:C,2,0))</f>
        <v/>
      </c>
      <c r="E3508" s="9" t="str">
        <f>IF(ISERROR(VLOOKUP(A3508,'entry data'!B:E,4,0)),"",VLOOKUP(A3508,'entry data'!B:E,4,0))</f>
        <v/>
      </c>
      <c r="F3508" s="11" t="str">
        <f>IF(A3508="","",IF(ISERROR(VLOOKUP(A3508,'entry data'!B:F,5,0)),"",VLOOKUP(A3508,'entry data'!B:F,5,0)))</f>
        <v/>
      </c>
      <c r="G3508" s="12" t="str">
        <f>IF(A3508="","",IF(ISERROR(VLOOKUP(A3508,'entry data'!B:I,8,0)),"",VLOOKUP(A3508,'entry data'!B:I,7,0)))</f>
        <v/>
      </c>
      <c r="H3508" s="13" t="str">
        <f>IF(A3508="","",IF(B3508=1,VLOOKUP(A3508,'entry data'!B:D,3,0),I3507))</f>
        <v/>
      </c>
      <c r="I3508" s="14" t="str">
        <f>IF(A3508="","",IF(E3508="weekly",7,IF(E3508="fortnightly",14,IF(E3508="monthly",DATE(IF(MONTH(H3508)=12,YEAR(H3508)+1,YEAR(H3508)),VLOOKUP(MONTH(H3508),index!$D$2:$G$13,2,0),DAY(H3508)),
IF(E3508="quarterly",DATE(IF(MONTH(H3508)&gt;=10,YEAR(H3508)+1,YEAR(H3508)),VLOOKUP(MONTH(H3508),index!$D$2:$G$13,3,0),DAY(H3508)),
IF(E3508="halfyearly",DATE(IF(MONTH(H3508)&gt;=7,YEAR(H3508)+1,YEAR(H3508)),VLOOKUP(MONTH(H3508),index!$D$2:$G$13,4,0),DAY(H3508)),
DATE(YEAR(H3508)+1,MONTH(H3508),DAY(H3508)))))-H3508))+H3508)</f>
        <v/>
      </c>
      <c r="J3508" s="9" t="str">
        <f t="shared" si="346"/>
        <v/>
      </c>
      <c r="K3508" s="11" t="str">
        <f t="shared" si="347"/>
        <v/>
      </c>
      <c r="L3508" s="11" t="str">
        <f t="shared" si="348"/>
        <v/>
      </c>
      <c r="M3508" s="11" t="str">
        <f>IF(A3508="","",VLOOKUP(E3508,index!$A$1:$B$6,2,0)*K3508*G3508)</f>
        <v/>
      </c>
      <c r="N3508" s="11" t="str">
        <f>IF(A3508="","",-PMT(G3508*VLOOKUP(E3508,index!$A$1:$B$6,2,0),C3508,F3508,0,0))</f>
        <v/>
      </c>
      <c r="O3508" s="11" t="str">
        <f t="shared" si="349"/>
        <v/>
      </c>
      <c r="P3508" s="11" t="str">
        <f t="shared" si="344"/>
        <v/>
      </c>
    </row>
    <row r="3509" spans="1:16" x14ac:dyDescent="0.25">
      <c r="A3509" s="9" t="str">
        <f>IF(A3508="","",IF(B3508&lt;C3508,A3508,IF(A3508=MAX('entry data'!$B$8:$B$507),"",A3508+1)))</f>
        <v/>
      </c>
      <c r="B3509" s="9" t="str">
        <f t="shared" si="345"/>
        <v/>
      </c>
      <c r="C3509" s="9" t="str">
        <f>IF(ISERROR(VLOOKUP(A3509,'entry data'!B:G,6,0)),"",VLOOKUP(A3509,'entry data'!B:G,6,0))</f>
        <v/>
      </c>
      <c r="D3509" s="9" t="str">
        <f>IF(ISERROR(VLOOKUP(A3509,'entry data'!B:C,2,0)),"",VLOOKUP(A3509,'entry data'!B:C,2,0))</f>
        <v/>
      </c>
      <c r="E3509" s="9" t="str">
        <f>IF(ISERROR(VLOOKUP(A3509,'entry data'!B:E,4,0)),"",VLOOKUP(A3509,'entry data'!B:E,4,0))</f>
        <v/>
      </c>
      <c r="F3509" s="11" t="str">
        <f>IF(A3509="","",IF(ISERROR(VLOOKUP(A3509,'entry data'!B:F,5,0)),"",VLOOKUP(A3509,'entry data'!B:F,5,0)))</f>
        <v/>
      </c>
      <c r="G3509" s="12" t="str">
        <f>IF(A3509="","",IF(ISERROR(VLOOKUP(A3509,'entry data'!B:I,8,0)),"",VLOOKUP(A3509,'entry data'!B:I,7,0)))</f>
        <v/>
      </c>
      <c r="H3509" s="13" t="str">
        <f>IF(A3509="","",IF(B3509=1,VLOOKUP(A3509,'entry data'!B:D,3,0),I3508))</f>
        <v/>
      </c>
      <c r="I3509" s="14" t="str">
        <f>IF(A3509="","",IF(E3509="weekly",7,IF(E3509="fortnightly",14,IF(E3509="monthly",DATE(IF(MONTH(H3509)=12,YEAR(H3509)+1,YEAR(H3509)),VLOOKUP(MONTH(H3509),index!$D$2:$G$13,2,0),DAY(H3509)),
IF(E3509="quarterly",DATE(IF(MONTH(H3509)&gt;=10,YEAR(H3509)+1,YEAR(H3509)),VLOOKUP(MONTH(H3509),index!$D$2:$G$13,3,0),DAY(H3509)),
IF(E3509="halfyearly",DATE(IF(MONTH(H3509)&gt;=7,YEAR(H3509)+1,YEAR(H3509)),VLOOKUP(MONTH(H3509),index!$D$2:$G$13,4,0),DAY(H3509)),
DATE(YEAR(H3509)+1,MONTH(H3509),DAY(H3509)))))-H3509))+H3509)</f>
        <v/>
      </c>
      <c r="J3509" s="9" t="str">
        <f t="shared" si="346"/>
        <v/>
      </c>
      <c r="K3509" s="11" t="str">
        <f t="shared" si="347"/>
        <v/>
      </c>
      <c r="L3509" s="11" t="str">
        <f t="shared" si="348"/>
        <v/>
      </c>
      <c r="M3509" s="11" t="str">
        <f>IF(A3509="","",VLOOKUP(E3509,index!$A$1:$B$6,2,0)*K3509*G3509)</f>
        <v/>
      </c>
      <c r="N3509" s="11" t="str">
        <f>IF(A3509="","",-PMT(G3509*VLOOKUP(E3509,index!$A$1:$B$6,2,0),C3509,F3509,0,0))</f>
        <v/>
      </c>
      <c r="O3509" s="11" t="str">
        <f t="shared" si="349"/>
        <v/>
      </c>
      <c r="P3509" s="11" t="str">
        <f t="shared" si="344"/>
        <v/>
      </c>
    </row>
    <row r="3510" spans="1:16" x14ac:dyDescent="0.25">
      <c r="A3510" s="9" t="str">
        <f>IF(A3509="","",IF(B3509&lt;C3509,A3509,IF(A3509=MAX('entry data'!$B$8:$B$507),"",A3509+1)))</f>
        <v/>
      </c>
      <c r="B3510" s="9" t="str">
        <f t="shared" si="345"/>
        <v/>
      </c>
      <c r="C3510" s="9" t="str">
        <f>IF(ISERROR(VLOOKUP(A3510,'entry data'!B:G,6,0)),"",VLOOKUP(A3510,'entry data'!B:G,6,0))</f>
        <v/>
      </c>
      <c r="D3510" s="9" t="str">
        <f>IF(ISERROR(VLOOKUP(A3510,'entry data'!B:C,2,0)),"",VLOOKUP(A3510,'entry data'!B:C,2,0))</f>
        <v/>
      </c>
      <c r="E3510" s="9" t="str">
        <f>IF(ISERROR(VLOOKUP(A3510,'entry data'!B:E,4,0)),"",VLOOKUP(A3510,'entry data'!B:E,4,0))</f>
        <v/>
      </c>
      <c r="F3510" s="11" t="str">
        <f>IF(A3510="","",IF(ISERROR(VLOOKUP(A3510,'entry data'!B:F,5,0)),"",VLOOKUP(A3510,'entry data'!B:F,5,0)))</f>
        <v/>
      </c>
      <c r="G3510" s="12" t="str">
        <f>IF(A3510="","",IF(ISERROR(VLOOKUP(A3510,'entry data'!B:I,8,0)),"",VLOOKUP(A3510,'entry data'!B:I,7,0)))</f>
        <v/>
      </c>
      <c r="H3510" s="13" t="str">
        <f>IF(A3510="","",IF(B3510=1,VLOOKUP(A3510,'entry data'!B:D,3,0),I3509))</f>
        <v/>
      </c>
      <c r="I3510" s="14" t="str">
        <f>IF(A3510="","",IF(E3510="weekly",7,IF(E3510="fortnightly",14,IF(E3510="monthly",DATE(IF(MONTH(H3510)=12,YEAR(H3510)+1,YEAR(H3510)),VLOOKUP(MONTH(H3510),index!$D$2:$G$13,2,0),DAY(H3510)),
IF(E3510="quarterly",DATE(IF(MONTH(H3510)&gt;=10,YEAR(H3510)+1,YEAR(H3510)),VLOOKUP(MONTH(H3510),index!$D$2:$G$13,3,0),DAY(H3510)),
IF(E3510="halfyearly",DATE(IF(MONTH(H3510)&gt;=7,YEAR(H3510)+1,YEAR(H3510)),VLOOKUP(MONTH(H3510),index!$D$2:$G$13,4,0),DAY(H3510)),
DATE(YEAR(H3510)+1,MONTH(H3510),DAY(H3510)))))-H3510))+H3510)</f>
        <v/>
      </c>
      <c r="J3510" s="9" t="str">
        <f t="shared" si="346"/>
        <v/>
      </c>
      <c r="K3510" s="11" t="str">
        <f t="shared" si="347"/>
        <v/>
      </c>
      <c r="L3510" s="11" t="str">
        <f t="shared" si="348"/>
        <v/>
      </c>
      <c r="M3510" s="11" t="str">
        <f>IF(A3510="","",VLOOKUP(E3510,index!$A$1:$B$6,2,0)*K3510*G3510)</f>
        <v/>
      </c>
      <c r="N3510" s="11" t="str">
        <f>IF(A3510="","",-PMT(G3510*VLOOKUP(E3510,index!$A$1:$B$6,2,0),C3510,F3510,0,0))</f>
        <v/>
      </c>
      <c r="O3510" s="11" t="str">
        <f t="shared" si="349"/>
        <v/>
      </c>
      <c r="P3510" s="11" t="str">
        <f t="shared" si="344"/>
        <v/>
      </c>
    </row>
    <row r="3511" spans="1:16" x14ac:dyDescent="0.25">
      <c r="A3511" s="9" t="str">
        <f>IF(A3510="","",IF(B3510&lt;C3510,A3510,IF(A3510=MAX('entry data'!$B$8:$B$507),"",A3510+1)))</f>
        <v/>
      </c>
      <c r="B3511" s="9" t="str">
        <f t="shared" si="345"/>
        <v/>
      </c>
      <c r="C3511" s="9" t="str">
        <f>IF(ISERROR(VLOOKUP(A3511,'entry data'!B:G,6,0)),"",VLOOKUP(A3511,'entry data'!B:G,6,0))</f>
        <v/>
      </c>
      <c r="D3511" s="9" t="str">
        <f>IF(ISERROR(VLOOKUP(A3511,'entry data'!B:C,2,0)),"",VLOOKUP(A3511,'entry data'!B:C,2,0))</f>
        <v/>
      </c>
      <c r="E3511" s="9" t="str">
        <f>IF(ISERROR(VLOOKUP(A3511,'entry data'!B:E,4,0)),"",VLOOKUP(A3511,'entry data'!B:E,4,0))</f>
        <v/>
      </c>
      <c r="F3511" s="11" t="str">
        <f>IF(A3511="","",IF(ISERROR(VLOOKUP(A3511,'entry data'!B:F,5,0)),"",VLOOKUP(A3511,'entry data'!B:F,5,0)))</f>
        <v/>
      </c>
      <c r="G3511" s="12" t="str">
        <f>IF(A3511="","",IF(ISERROR(VLOOKUP(A3511,'entry data'!B:I,8,0)),"",VLOOKUP(A3511,'entry data'!B:I,7,0)))</f>
        <v/>
      </c>
      <c r="H3511" s="13" t="str">
        <f>IF(A3511="","",IF(B3511=1,VLOOKUP(A3511,'entry data'!B:D,3,0),I3510))</f>
        <v/>
      </c>
      <c r="I3511" s="14" t="str">
        <f>IF(A3511="","",IF(E3511="weekly",7,IF(E3511="fortnightly",14,IF(E3511="monthly",DATE(IF(MONTH(H3511)=12,YEAR(H3511)+1,YEAR(H3511)),VLOOKUP(MONTH(H3511),index!$D$2:$G$13,2,0),DAY(H3511)),
IF(E3511="quarterly",DATE(IF(MONTH(H3511)&gt;=10,YEAR(H3511)+1,YEAR(H3511)),VLOOKUP(MONTH(H3511),index!$D$2:$G$13,3,0),DAY(H3511)),
IF(E3511="halfyearly",DATE(IF(MONTH(H3511)&gt;=7,YEAR(H3511)+1,YEAR(H3511)),VLOOKUP(MONTH(H3511),index!$D$2:$G$13,4,0),DAY(H3511)),
DATE(YEAR(H3511)+1,MONTH(H3511),DAY(H3511)))))-H3511))+H3511)</f>
        <v/>
      </c>
      <c r="J3511" s="9" t="str">
        <f t="shared" si="346"/>
        <v/>
      </c>
      <c r="K3511" s="11" t="str">
        <f t="shared" si="347"/>
        <v/>
      </c>
      <c r="L3511" s="11" t="str">
        <f t="shared" si="348"/>
        <v/>
      </c>
      <c r="M3511" s="11" t="str">
        <f>IF(A3511="","",VLOOKUP(E3511,index!$A$1:$B$6,2,0)*K3511*G3511)</f>
        <v/>
      </c>
      <c r="N3511" s="11" t="str">
        <f>IF(A3511="","",-PMT(G3511*VLOOKUP(E3511,index!$A$1:$B$6,2,0),C3511,F3511,0,0))</f>
        <v/>
      </c>
      <c r="O3511" s="11" t="str">
        <f t="shared" si="349"/>
        <v/>
      </c>
      <c r="P3511" s="11" t="str">
        <f t="shared" si="344"/>
        <v/>
      </c>
    </row>
    <row r="3512" spans="1:16" x14ac:dyDescent="0.25">
      <c r="A3512" s="9" t="str">
        <f>IF(A3511="","",IF(B3511&lt;C3511,A3511,IF(A3511=MAX('entry data'!$B$8:$B$507),"",A3511+1)))</f>
        <v/>
      </c>
      <c r="B3512" s="9" t="str">
        <f t="shared" si="345"/>
        <v/>
      </c>
      <c r="C3512" s="9" t="str">
        <f>IF(ISERROR(VLOOKUP(A3512,'entry data'!B:G,6,0)),"",VLOOKUP(A3512,'entry data'!B:G,6,0))</f>
        <v/>
      </c>
      <c r="D3512" s="9" t="str">
        <f>IF(ISERROR(VLOOKUP(A3512,'entry data'!B:C,2,0)),"",VLOOKUP(A3512,'entry data'!B:C,2,0))</f>
        <v/>
      </c>
      <c r="E3512" s="9" t="str">
        <f>IF(ISERROR(VLOOKUP(A3512,'entry data'!B:E,4,0)),"",VLOOKUP(A3512,'entry data'!B:E,4,0))</f>
        <v/>
      </c>
      <c r="F3512" s="11" t="str">
        <f>IF(A3512="","",IF(ISERROR(VLOOKUP(A3512,'entry data'!B:F,5,0)),"",VLOOKUP(A3512,'entry data'!B:F,5,0)))</f>
        <v/>
      </c>
      <c r="G3512" s="12" t="str">
        <f>IF(A3512="","",IF(ISERROR(VLOOKUP(A3512,'entry data'!B:I,8,0)),"",VLOOKUP(A3512,'entry data'!B:I,7,0)))</f>
        <v/>
      </c>
      <c r="H3512" s="13" t="str">
        <f>IF(A3512="","",IF(B3512=1,VLOOKUP(A3512,'entry data'!B:D,3,0),I3511))</f>
        <v/>
      </c>
      <c r="I3512" s="14" t="str">
        <f>IF(A3512="","",IF(E3512="weekly",7,IF(E3512="fortnightly",14,IF(E3512="monthly",DATE(IF(MONTH(H3512)=12,YEAR(H3512)+1,YEAR(H3512)),VLOOKUP(MONTH(H3512),index!$D$2:$G$13,2,0),DAY(H3512)),
IF(E3512="quarterly",DATE(IF(MONTH(H3512)&gt;=10,YEAR(H3512)+1,YEAR(H3512)),VLOOKUP(MONTH(H3512),index!$D$2:$G$13,3,0),DAY(H3512)),
IF(E3512="halfyearly",DATE(IF(MONTH(H3512)&gt;=7,YEAR(H3512)+1,YEAR(H3512)),VLOOKUP(MONTH(H3512),index!$D$2:$G$13,4,0),DAY(H3512)),
DATE(YEAR(H3512)+1,MONTH(H3512),DAY(H3512)))))-H3512))+H3512)</f>
        <v/>
      </c>
      <c r="J3512" s="9" t="str">
        <f t="shared" si="346"/>
        <v/>
      </c>
      <c r="K3512" s="11" t="str">
        <f t="shared" si="347"/>
        <v/>
      </c>
      <c r="L3512" s="11" t="str">
        <f t="shared" si="348"/>
        <v/>
      </c>
      <c r="M3512" s="11" t="str">
        <f>IF(A3512="","",VLOOKUP(E3512,index!$A$1:$B$6,2,0)*K3512*G3512)</f>
        <v/>
      </c>
      <c r="N3512" s="11" t="str">
        <f>IF(A3512="","",-PMT(G3512*VLOOKUP(E3512,index!$A$1:$B$6,2,0),C3512,F3512,0,0))</f>
        <v/>
      </c>
      <c r="O3512" s="11" t="str">
        <f t="shared" si="349"/>
        <v/>
      </c>
      <c r="P3512" s="11" t="str">
        <f t="shared" si="344"/>
        <v/>
      </c>
    </row>
    <row r="3513" spans="1:16" x14ac:dyDescent="0.25">
      <c r="A3513" s="9" t="str">
        <f>IF(A3512="","",IF(B3512&lt;C3512,A3512,IF(A3512=MAX('entry data'!$B$8:$B$507),"",A3512+1)))</f>
        <v/>
      </c>
      <c r="B3513" s="9" t="str">
        <f t="shared" si="345"/>
        <v/>
      </c>
      <c r="C3513" s="9" t="str">
        <f>IF(ISERROR(VLOOKUP(A3513,'entry data'!B:G,6,0)),"",VLOOKUP(A3513,'entry data'!B:G,6,0))</f>
        <v/>
      </c>
      <c r="D3513" s="9" t="str">
        <f>IF(ISERROR(VLOOKUP(A3513,'entry data'!B:C,2,0)),"",VLOOKUP(A3513,'entry data'!B:C,2,0))</f>
        <v/>
      </c>
      <c r="E3513" s="9" t="str">
        <f>IF(ISERROR(VLOOKUP(A3513,'entry data'!B:E,4,0)),"",VLOOKUP(A3513,'entry data'!B:E,4,0))</f>
        <v/>
      </c>
      <c r="F3513" s="11" t="str">
        <f>IF(A3513="","",IF(ISERROR(VLOOKUP(A3513,'entry data'!B:F,5,0)),"",VLOOKUP(A3513,'entry data'!B:F,5,0)))</f>
        <v/>
      </c>
      <c r="G3513" s="12" t="str">
        <f>IF(A3513="","",IF(ISERROR(VLOOKUP(A3513,'entry data'!B:I,8,0)),"",VLOOKUP(A3513,'entry data'!B:I,7,0)))</f>
        <v/>
      </c>
      <c r="H3513" s="13" t="str">
        <f>IF(A3513="","",IF(B3513=1,VLOOKUP(A3513,'entry data'!B:D,3,0),I3512))</f>
        <v/>
      </c>
      <c r="I3513" s="14" t="str">
        <f>IF(A3513="","",IF(E3513="weekly",7,IF(E3513="fortnightly",14,IF(E3513="monthly",DATE(IF(MONTH(H3513)=12,YEAR(H3513)+1,YEAR(H3513)),VLOOKUP(MONTH(H3513),index!$D$2:$G$13,2,0),DAY(H3513)),
IF(E3513="quarterly",DATE(IF(MONTH(H3513)&gt;=10,YEAR(H3513)+1,YEAR(H3513)),VLOOKUP(MONTH(H3513),index!$D$2:$G$13,3,0),DAY(H3513)),
IF(E3513="halfyearly",DATE(IF(MONTH(H3513)&gt;=7,YEAR(H3513)+1,YEAR(H3513)),VLOOKUP(MONTH(H3513),index!$D$2:$G$13,4,0),DAY(H3513)),
DATE(YEAR(H3513)+1,MONTH(H3513),DAY(H3513)))))-H3513))+H3513)</f>
        <v/>
      </c>
      <c r="J3513" s="9" t="str">
        <f t="shared" si="346"/>
        <v/>
      </c>
      <c r="K3513" s="11" t="str">
        <f t="shared" si="347"/>
        <v/>
      </c>
      <c r="L3513" s="11" t="str">
        <f t="shared" si="348"/>
        <v/>
      </c>
      <c r="M3513" s="11" t="str">
        <f>IF(A3513="","",VLOOKUP(E3513,index!$A$1:$B$6,2,0)*K3513*G3513)</f>
        <v/>
      </c>
      <c r="N3513" s="11" t="str">
        <f>IF(A3513="","",-PMT(G3513*VLOOKUP(E3513,index!$A$1:$B$6,2,0),C3513,F3513,0,0))</f>
        <v/>
      </c>
      <c r="O3513" s="11" t="str">
        <f t="shared" si="349"/>
        <v/>
      </c>
      <c r="P3513" s="11" t="str">
        <f t="shared" si="344"/>
        <v/>
      </c>
    </row>
    <row r="3514" spans="1:16" x14ac:dyDescent="0.25">
      <c r="A3514" s="9" t="str">
        <f>IF(A3513="","",IF(B3513&lt;C3513,A3513,IF(A3513=MAX('entry data'!$B$8:$B$507),"",A3513+1)))</f>
        <v/>
      </c>
      <c r="B3514" s="9" t="str">
        <f t="shared" si="345"/>
        <v/>
      </c>
      <c r="C3514" s="9" t="str">
        <f>IF(ISERROR(VLOOKUP(A3514,'entry data'!B:G,6,0)),"",VLOOKUP(A3514,'entry data'!B:G,6,0))</f>
        <v/>
      </c>
      <c r="D3514" s="9" t="str">
        <f>IF(ISERROR(VLOOKUP(A3514,'entry data'!B:C,2,0)),"",VLOOKUP(A3514,'entry data'!B:C,2,0))</f>
        <v/>
      </c>
      <c r="E3514" s="9" t="str">
        <f>IF(ISERROR(VLOOKUP(A3514,'entry data'!B:E,4,0)),"",VLOOKUP(A3514,'entry data'!B:E,4,0))</f>
        <v/>
      </c>
      <c r="F3514" s="11" t="str">
        <f>IF(A3514="","",IF(ISERROR(VLOOKUP(A3514,'entry data'!B:F,5,0)),"",VLOOKUP(A3514,'entry data'!B:F,5,0)))</f>
        <v/>
      </c>
      <c r="G3514" s="12" t="str">
        <f>IF(A3514="","",IF(ISERROR(VLOOKUP(A3514,'entry data'!B:I,8,0)),"",VLOOKUP(A3514,'entry data'!B:I,7,0)))</f>
        <v/>
      </c>
      <c r="H3514" s="13" t="str">
        <f>IF(A3514="","",IF(B3514=1,VLOOKUP(A3514,'entry data'!B:D,3,0),I3513))</f>
        <v/>
      </c>
      <c r="I3514" s="14" t="str">
        <f>IF(A3514="","",IF(E3514="weekly",7,IF(E3514="fortnightly",14,IF(E3514="monthly",DATE(IF(MONTH(H3514)=12,YEAR(H3514)+1,YEAR(H3514)),VLOOKUP(MONTH(H3514),index!$D$2:$G$13,2,0),DAY(H3514)),
IF(E3514="quarterly",DATE(IF(MONTH(H3514)&gt;=10,YEAR(H3514)+1,YEAR(H3514)),VLOOKUP(MONTH(H3514),index!$D$2:$G$13,3,0),DAY(H3514)),
IF(E3514="halfyearly",DATE(IF(MONTH(H3514)&gt;=7,YEAR(H3514)+1,YEAR(H3514)),VLOOKUP(MONTH(H3514),index!$D$2:$G$13,4,0),DAY(H3514)),
DATE(YEAR(H3514)+1,MONTH(H3514),DAY(H3514)))))-H3514))+H3514)</f>
        <v/>
      </c>
      <c r="J3514" s="9" t="str">
        <f t="shared" si="346"/>
        <v/>
      </c>
      <c r="K3514" s="11" t="str">
        <f t="shared" si="347"/>
        <v/>
      </c>
      <c r="L3514" s="11" t="str">
        <f t="shared" si="348"/>
        <v/>
      </c>
      <c r="M3514" s="11" t="str">
        <f>IF(A3514="","",VLOOKUP(E3514,index!$A$1:$B$6,2,0)*K3514*G3514)</f>
        <v/>
      </c>
      <c r="N3514" s="11" t="str">
        <f>IF(A3514="","",-PMT(G3514*VLOOKUP(E3514,index!$A$1:$B$6,2,0),C3514,F3514,0,0))</f>
        <v/>
      </c>
      <c r="O3514" s="11" t="str">
        <f t="shared" si="349"/>
        <v/>
      </c>
      <c r="P3514" s="11" t="str">
        <f t="shared" si="344"/>
        <v/>
      </c>
    </row>
    <row r="3515" spans="1:16" x14ac:dyDescent="0.25">
      <c r="A3515" s="9" t="str">
        <f>IF(A3514="","",IF(B3514&lt;C3514,A3514,IF(A3514=MAX('entry data'!$B$8:$B$507),"",A3514+1)))</f>
        <v/>
      </c>
      <c r="B3515" s="9" t="str">
        <f t="shared" si="345"/>
        <v/>
      </c>
      <c r="C3515" s="9" t="str">
        <f>IF(ISERROR(VLOOKUP(A3515,'entry data'!B:G,6,0)),"",VLOOKUP(A3515,'entry data'!B:G,6,0))</f>
        <v/>
      </c>
      <c r="D3515" s="9" t="str">
        <f>IF(ISERROR(VLOOKUP(A3515,'entry data'!B:C,2,0)),"",VLOOKUP(A3515,'entry data'!B:C,2,0))</f>
        <v/>
      </c>
      <c r="E3515" s="9" t="str">
        <f>IF(ISERROR(VLOOKUP(A3515,'entry data'!B:E,4,0)),"",VLOOKUP(A3515,'entry data'!B:E,4,0))</f>
        <v/>
      </c>
      <c r="F3515" s="11" t="str">
        <f>IF(A3515="","",IF(ISERROR(VLOOKUP(A3515,'entry data'!B:F,5,0)),"",VLOOKUP(A3515,'entry data'!B:F,5,0)))</f>
        <v/>
      </c>
      <c r="G3515" s="12" t="str">
        <f>IF(A3515="","",IF(ISERROR(VLOOKUP(A3515,'entry data'!B:I,8,0)),"",VLOOKUP(A3515,'entry data'!B:I,7,0)))</f>
        <v/>
      </c>
      <c r="H3515" s="13" t="str">
        <f>IF(A3515="","",IF(B3515=1,VLOOKUP(A3515,'entry data'!B:D,3,0),I3514))</f>
        <v/>
      </c>
      <c r="I3515" s="14" t="str">
        <f>IF(A3515="","",IF(E3515="weekly",7,IF(E3515="fortnightly",14,IF(E3515="monthly",DATE(IF(MONTH(H3515)=12,YEAR(H3515)+1,YEAR(H3515)),VLOOKUP(MONTH(H3515),index!$D$2:$G$13,2,0),DAY(H3515)),
IF(E3515="quarterly",DATE(IF(MONTH(H3515)&gt;=10,YEAR(H3515)+1,YEAR(H3515)),VLOOKUP(MONTH(H3515),index!$D$2:$G$13,3,0),DAY(H3515)),
IF(E3515="halfyearly",DATE(IF(MONTH(H3515)&gt;=7,YEAR(H3515)+1,YEAR(H3515)),VLOOKUP(MONTH(H3515),index!$D$2:$G$13,4,0),DAY(H3515)),
DATE(YEAR(H3515)+1,MONTH(H3515),DAY(H3515)))))-H3515))+H3515)</f>
        <v/>
      </c>
      <c r="J3515" s="9" t="str">
        <f t="shared" si="346"/>
        <v/>
      </c>
      <c r="K3515" s="11" t="str">
        <f t="shared" si="347"/>
        <v/>
      </c>
      <c r="L3515" s="11" t="str">
        <f t="shared" si="348"/>
        <v/>
      </c>
      <c r="M3515" s="11" t="str">
        <f>IF(A3515="","",VLOOKUP(E3515,index!$A$1:$B$6,2,0)*K3515*G3515)</f>
        <v/>
      </c>
      <c r="N3515" s="11" t="str">
        <f>IF(A3515="","",-PMT(G3515*VLOOKUP(E3515,index!$A$1:$B$6,2,0),C3515,F3515,0,0))</f>
        <v/>
      </c>
      <c r="O3515" s="11" t="str">
        <f t="shared" si="349"/>
        <v/>
      </c>
      <c r="P3515" s="11" t="str">
        <f t="shared" si="344"/>
        <v/>
      </c>
    </row>
    <row r="3516" spans="1:16" x14ac:dyDescent="0.25">
      <c r="A3516" s="9" t="str">
        <f>IF(A3515="","",IF(B3515&lt;C3515,A3515,IF(A3515=MAX('entry data'!$B$8:$B$507),"",A3515+1)))</f>
        <v/>
      </c>
      <c r="B3516" s="9" t="str">
        <f t="shared" si="345"/>
        <v/>
      </c>
      <c r="C3516" s="9" t="str">
        <f>IF(ISERROR(VLOOKUP(A3516,'entry data'!B:G,6,0)),"",VLOOKUP(A3516,'entry data'!B:G,6,0))</f>
        <v/>
      </c>
      <c r="D3516" s="9" t="str">
        <f>IF(ISERROR(VLOOKUP(A3516,'entry data'!B:C,2,0)),"",VLOOKUP(A3516,'entry data'!B:C,2,0))</f>
        <v/>
      </c>
      <c r="E3516" s="9" t="str">
        <f>IF(ISERROR(VLOOKUP(A3516,'entry data'!B:E,4,0)),"",VLOOKUP(A3516,'entry data'!B:E,4,0))</f>
        <v/>
      </c>
      <c r="F3516" s="11" t="str">
        <f>IF(A3516="","",IF(ISERROR(VLOOKUP(A3516,'entry data'!B:F,5,0)),"",VLOOKUP(A3516,'entry data'!B:F,5,0)))</f>
        <v/>
      </c>
      <c r="G3516" s="12" t="str">
        <f>IF(A3516="","",IF(ISERROR(VLOOKUP(A3516,'entry data'!B:I,8,0)),"",VLOOKUP(A3516,'entry data'!B:I,7,0)))</f>
        <v/>
      </c>
      <c r="H3516" s="13" t="str">
        <f>IF(A3516="","",IF(B3516=1,VLOOKUP(A3516,'entry data'!B:D,3,0),I3515))</f>
        <v/>
      </c>
      <c r="I3516" s="14" t="str">
        <f>IF(A3516="","",IF(E3516="weekly",7,IF(E3516="fortnightly",14,IF(E3516="monthly",DATE(IF(MONTH(H3516)=12,YEAR(H3516)+1,YEAR(H3516)),VLOOKUP(MONTH(H3516),index!$D$2:$G$13,2,0),DAY(H3516)),
IF(E3516="quarterly",DATE(IF(MONTH(H3516)&gt;=10,YEAR(H3516)+1,YEAR(H3516)),VLOOKUP(MONTH(H3516),index!$D$2:$G$13,3,0),DAY(H3516)),
IF(E3516="halfyearly",DATE(IF(MONTH(H3516)&gt;=7,YEAR(H3516)+1,YEAR(H3516)),VLOOKUP(MONTH(H3516),index!$D$2:$G$13,4,0),DAY(H3516)),
DATE(YEAR(H3516)+1,MONTH(H3516),DAY(H3516)))))-H3516))+H3516)</f>
        <v/>
      </c>
      <c r="J3516" s="9" t="str">
        <f t="shared" si="346"/>
        <v/>
      </c>
      <c r="K3516" s="11" t="str">
        <f t="shared" si="347"/>
        <v/>
      </c>
      <c r="L3516" s="11" t="str">
        <f t="shared" si="348"/>
        <v/>
      </c>
      <c r="M3516" s="11" t="str">
        <f>IF(A3516="","",VLOOKUP(E3516,index!$A$1:$B$6,2,0)*K3516*G3516)</f>
        <v/>
      </c>
      <c r="N3516" s="11" t="str">
        <f>IF(A3516="","",-PMT(G3516*VLOOKUP(E3516,index!$A$1:$B$6,2,0),C3516,F3516,0,0))</f>
        <v/>
      </c>
      <c r="O3516" s="11" t="str">
        <f t="shared" si="349"/>
        <v/>
      </c>
      <c r="P3516" s="11" t="str">
        <f t="shared" si="344"/>
        <v/>
      </c>
    </row>
    <row r="3517" spans="1:16" x14ac:dyDescent="0.25">
      <c r="A3517" s="9" t="str">
        <f>IF(A3516="","",IF(B3516&lt;C3516,A3516,IF(A3516=MAX('entry data'!$B$8:$B$507),"",A3516+1)))</f>
        <v/>
      </c>
      <c r="B3517" s="9" t="str">
        <f t="shared" si="345"/>
        <v/>
      </c>
      <c r="C3517" s="9" t="str">
        <f>IF(ISERROR(VLOOKUP(A3517,'entry data'!B:G,6,0)),"",VLOOKUP(A3517,'entry data'!B:G,6,0))</f>
        <v/>
      </c>
      <c r="D3517" s="9" t="str">
        <f>IF(ISERROR(VLOOKUP(A3517,'entry data'!B:C,2,0)),"",VLOOKUP(A3517,'entry data'!B:C,2,0))</f>
        <v/>
      </c>
      <c r="E3517" s="9" t="str">
        <f>IF(ISERROR(VLOOKUP(A3517,'entry data'!B:E,4,0)),"",VLOOKUP(A3517,'entry data'!B:E,4,0))</f>
        <v/>
      </c>
      <c r="F3517" s="11" t="str">
        <f>IF(A3517="","",IF(ISERROR(VLOOKUP(A3517,'entry data'!B:F,5,0)),"",VLOOKUP(A3517,'entry data'!B:F,5,0)))</f>
        <v/>
      </c>
      <c r="G3517" s="12" t="str">
        <f>IF(A3517="","",IF(ISERROR(VLOOKUP(A3517,'entry data'!B:I,8,0)),"",VLOOKUP(A3517,'entry data'!B:I,7,0)))</f>
        <v/>
      </c>
      <c r="H3517" s="13" t="str">
        <f>IF(A3517="","",IF(B3517=1,VLOOKUP(A3517,'entry data'!B:D,3,0),I3516))</f>
        <v/>
      </c>
      <c r="I3517" s="14" t="str">
        <f>IF(A3517="","",IF(E3517="weekly",7,IF(E3517="fortnightly",14,IF(E3517="monthly",DATE(IF(MONTH(H3517)=12,YEAR(H3517)+1,YEAR(H3517)),VLOOKUP(MONTH(H3517),index!$D$2:$G$13,2,0),DAY(H3517)),
IF(E3517="quarterly",DATE(IF(MONTH(H3517)&gt;=10,YEAR(H3517)+1,YEAR(H3517)),VLOOKUP(MONTH(H3517),index!$D$2:$G$13,3,0),DAY(H3517)),
IF(E3517="halfyearly",DATE(IF(MONTH(H3517)&gt;=7,YEAR(H3517)+1,YEAR(H3517)),VLOOKUP(MONTH(H3517),index!$D$2:$G$13,4,0),DAY(H3517)),
DATE(YEAR(H3517)+1,MONTH(H3517),DAY(H3517)))))-H3517))+H3517)</f>
        <v/>
      </c>
      <c r="J3517" s="9" t="str">
        <f t="shared" si="346"/>
        <v/>
      </c>
      <c r="K3517" s="11" t="str">
        <f t="shared" si="347"/>
        <v/>
      </c>
      <c r="L3517" s="11" t="str">
        <f t="shared" si="348"/>
        <v/>
      </c>
      <c r="M3517" s="11" t="str">
        <f>IF(A3517="","",VLOOKUP(E3517,index!$A$1:$B$6,2,0)*K3517*G3517)</f>
        <v/>
      </c>
      <c r="N3517" s="11" t="str">
        <f>IF(A3517="","",-PMT(G3517*VLOOKUP(E3517,index!$A$1:$B$6,2,0),C3517,F3517,0,0))</f>
        <v/>
      </c>
      <c r="O3517" s="11" t="str">
        <f t="shared" si="349"/>
        <v/>
      </c>
      <c r="P3517" s="11" t="str">
        <f t="shared" si="344"/>
        <v/>
      </c>
    </row>
    <row r="3518" spans="1:16" x14ac:dyDescent="0.25">
      <c r="A3518" s="9" t="str">
        <f>IF(A3517="","",IF(B3517&lt;C3517,A3517,IF(A3517=MAX('entry data'!$B$8:$B$507),"",A3517+1)))</f>
        <v/>
      </c>
      <c r="B3518" s="9" t="str">
        <f t="shared" si="345"/>
        <v/>
      </c>
      <c r="C3518" s="9" t="str">
        <f>IF(ISERROR(VLOOKUP(A3518,'entry data'!B:G,6,0)),"",VLOOKUP(A3518,'entry data'!B:G,6,0))</f>
        <v/>
      </c>
      <c r="D3518" s="9" t="str">
        <f>IF(ISERROR(VLOOKUP(A3518,'entry data'!B:C,2,0)),"",VLOOKUP(A3518,'entry data'!B:C,2,0))</f>
        <v/>
      </c>
      <c r="E3518" s="9" t="str">
        <f>IF(ISERROR(VLOOKUP(A3518,'entry data'!B:E,4,0)),"",VLOOKUP(A3518,'entry data'!B:E,4,0))</f>
        <v/>
      </c>
      <c r="F3518" s="11" t="str">
        <f>IF(A3518="","",IF(ISERROR(VLOOKUP(A3518,'entry data'!B:F,5,0)),"",VLOOKUP(A3518,'entry data'!B:F,5,0)))</f>
        <v/>
      </c>
      <c r="G3518" s="12" t="str">
        <f>IF(A3518="","",IF(ISERROR(VLOOKUP(A3518,'entry data'!B:I,8,0)),"",VLOOKUP(A3518,'entry data'!B:I,7,0)))</f>
        <v/>
      </c>
      <c r="H3518" s="13" t="str">
        <f>IF(A3518="","",IF(B3518=1,VLOOKUP(A3518,'entry data'!B:D,3,0),I3517))</f>
        <v/>
      </c>
      <c r="I3518" s="14" t="str">
        <f>IF(A3518="","",IF(E3518="weekly",7,IF(E3518="fortnightly",14,IF(E3518="monthly",DATE(IF(MONTH(H3518)=12,YEAR(H3518)+1,YEAR(H3518)),VLOOKUP(MONTH(H3518),index!$D$2:$G$13,2,0),DAY(H3518)),
IF(E3518="quarterly",DATE(IF(MONTH(H3518)&gt;=10,YEAR(H3518)+1,YEAR(H3518)),VLOOKUP(MONTH(H3518),index!$D$2:$G$13,3,0),DAY(H3518)),
IF(E3518="halfyearly",DATE(IF(MONTH(H3518)&gt;=7,YEAR(H3518)+1,YEAR(H3518)),VLOOKUP(MONTH(H3518),index!$D$2:$G$13,4,0),DAY(H3518)),
DATE(YEAR(H3518)+1,MONTH(H3518),DAY(H3518)))))-H3518))+H3518)</f>
        <v/>
      </c>
      <c r="J3518" s="9" t="str">
        <f t="shared" si="346"/>
        <v/>
      </c>
      <c r="K3518" s="11" t="str">
        <f t="shared" si="347"/>
        <v/>
      </c>
      <c r="L3518" s="11" t="str">
        <f t="shared" si="348"/>
        <v/>
      </c>
      <c r="M3518" s="11" t="str">
        <f>IF(A3518="","",VLOOKUP(E3518,index!$A$1:$B$6,2,0)*K3518*G3518)</f>
        <v/>
      </c>
      <c r="N3518" s="11" t="str">
        <f>IF(A3518="","",-PMT(G3518*VLOOKUP(E3518,index!$A$1:$B$6,2,0),C3518,F3518,0,0))</f>
        <v/>
      </c>
      <c r="O3518" s="11" t="str">
        <f t="shared" si="349"/>
        <v/>
      </c>
      <c r="P3518" s="11" t="str">
        <f t="shared" si="344"/>
        <v/>
      </c>
    </row>
    <row r="3519" spans="1:16" x14ac:dyDescent="0.25">
      <c r="A3519" s="9" t="str">
        <f>IF(A3518="","",IF(B3518&lt;C3518,A3518,IF(A3518=MAX('entry data'!$B$8:$B$507),"",A3518+1)))</f>
        <v/>
      </c>
      <c r="B3519" s="9" t="str">
        <f t="shared" si="345"/>
        <v/>
      </c>
      <c r="C3519" s="9" t="str">
        <f>IF(ISERROR(VLOOKUP(A3519,'entry data'!B:G,6,0)),"",VLOOKUP(A3519,'entry data'!B:G,6,0))</f>
        <v/>
      </c>
      <c r="D3519" s="9" t="str">
        <f>IF(ISERROR(VLOOKUP(A3519,'entry data'!B:C,2,0)),"",VLOOKUP(A3519,'entry data'!B:C,2,0))</f>
        <v/>
      </c>
      <c r="E3519" s="9" t="str">
        <f>IF(ISERROR(VLOOKUP(A3519,'entry data'!B:E,4,0)),"",VLOOKUP(A3519,'entry data'!B:E,4,0))</f>
        <v/>
      </c>
      <c r="F3519" s="11" t="str">
        <f>IF(A3519="","",IF(ISERROR(VLOOKUP(A3519,'entry data'!B:F,5,0)),"",VLOOKUP(A3519,'entry data'!B:F,5,0)))</f>
        <v/>
      </c>
      <c r="G3519" s="12" t="str">
        <f>IF(A3519="","",IF(ISERROR(VLOOKUP(A3519,'entry data'!B:I,8,0)),"",VLOOKUP(A3519,'entry data'!B:I,7,0)))</f>
        <v/>
      </c>
      <c r="H3519" s="13" t="str">
        <f>IF(A3519="","",IF(B3519=1,VLOOKUP(A3519,'entry data'!B:D,3,0),I3518))</f>
        <v/>
      </c>
      <c r="I3519" s="14" t="str">
        <f>IF(A3519="","",IF(E3519="weekly",7,IF(E3519="fortnightly",14,IF(E3519="monthly",DATE(IF(MONTH(H3519)=12,YEAR(H3519)+1,YEAR(H3519)),VLOOKUP(MONTH(H3519),index!$D$2:$G$13,2,0),DAY(H3519)),
IF(E3519="quarterly",DATE(IF(MONTH(H3519)&gt;=10,YEAR(H3519)+1,YEAR(H3519)),VLOOKUP(MONTH(H3519),index!$D$2:$G$13,3,0),DAY(H3519)),
IF(E3519="halfyearly",DATE(IF(MONTH(H3519)&gt;=7,YEAR(H3519)+1,YEAR(H3519)),VLOOKUP(MONTH(H3519),index!$D$2:$G$13,4,0),DAY(H3519)),
DATE(YEAR(H3519)+1,MONTH(H3519),DAY(H3519)))))-H3519))+H3519)</f>
        <v/>
      </c>
      <c r="J3519" s="9" t="str">
        <f t="shared" si="346"/>
        <v/>
      </c>
      <c r="K3519" s="11" t="str">
        <f t="shared" si="347"/>
        <v/>
      </c>
      <c r="L3519" s="11" t="str">
        <f t="shared" si="348"/>
        <v/>
      </c>
      <c r="M3519" s="11" t="str">
        <f>IF(A3519="","",VLOOKUP(E3519,index!$A$1:$B$6,2,0)*K3519*G3519)</f>
        <v/>
      </c>
      <c r="N3519" s="11" t="str">
        <f>IF(A3519="","",-PMT(G3519*VLOOKUP(E3519,index!$A$1:$B$6,2,0),C3519,F3519,0,0))</f>
        <v/>
      </c>
      <c r="O3519" s="11" t="str">
        <f t="shared" si="349"/>
        <v/>
      </c>
      <c r="P3519" s="11" t="str">
        <f t="shared" si="344"/>
        <v/>
      </c>
    </row>
    <row r="3520" spans="1:16" x14ac:dyDescent="0.25">
      <c r="A3520" s="9" t="str">
        <f>IF(A3519="","",IF(B3519&lt;C3519,A3519,IF(A3519=MAX('entry data'!$B$8:$B$507),"",A3519+1)))</f>
        <v/>
      </c>
      <c r="B3520" s="9" t="str">
        <f t="shared" si="345"/>
        <v/>
      </c>
      <c r="C3520" s="9" t="str">
        <f>IF(ISERROR(VLOOKUP(A3520,'entry data'!B:G,6,0)),"",VLOOKUP(A3520,'entry data'!B:G,6,0))</f>
        <v/>
      </c>
      <c r="D3520" s="9" t="str">
        <f>IF(ISERROR(VLOOKUP(A3520,'entry data'!B:C,2,0)),"",VLOOKUP(A3520,'entry data'!B:C,2,0))</f>
        <v/>
      </c>
      <c r="E3520" s="9" t="str">
        <f>IF(ISERROR(VLOOKUP(A3520,'entry data'!B:E,4,0)),"",VLOOKUP(A3520,'entry data'!B:E,4,0))</f>
        <v/>
      </c>
      <c r="F3520" s="11" t="str">
        <f>IF(A3520="","",IF(ISERROR(VLOOKUP(A3520,'entry data'!B:F,5,0)),"",VLOOKUP(A3520,'entry data'!B:F,5,0)))</f>
        <v/>
      </c>
      <c r="G3520" s="12" t="str">
        <f>IF(A3520="","",IF(ISERROR(VLOOKUP(A3520,'entry data'!B:I,8,0)),"",VLOOKUP(A3520,'entry data'!B:I,7,0)))</f>
        <v/>
      </c>
      <c r="H3520" s="13" t="str">
        <f>IF(A3520="","",IF(B3520=1,VLOOKUP(A3520,'entry data'!B:D,3,0),I3519))</f>
        <v/>
      </c>
      <c r="I3520" s="14" t="str">
        <f>IF(A3520="","",IF(E3520="weekly",7,IF(E3520="fortnightly",14,IF(E3520="monthly",DATE(IF(MONTH(H3520)=12,YEAR(H3520)+1,YEAR(H3520)),VLOOKUP(MONTH(H3520),index!$D$2:$G$13,2,0),DAY(H3520)),
IF(E3520="quarterly",DATE(IF(MONTH(H3520)&gt;=10,YEAR(H3520)+1,YEAR(H3520)),VLOOKUP(MONTH(H3520),index!$D$2:$G$13,3,0),DAY(H3520)),
IF(E3520="halfyearly",DATE(IF(MONTH(H3520)&gt;=7,YEAR(H3520)+1,YEAR(H3520)),VLOOKUP(MONTH(H3520),index!$D$2:$G$13,4,0),DAY(H3520)),
DATE(YEAR(H3520)+1,MONTH(H3520),DAY(H3520)))))-H3520))+H3520)</f>
        <v/>
      </c>
      <c r="J3520" s="9" t="str">
        <f t="shared" si="346"/>
        <v/>
      </c>
      <c r="K3520" s="11" t="str">
        <f t="shared" si="347"/>
        <v/>
      </c>
      <c r="L3520" s="11" t="str">
        <f t="shared" si="348"/>
        <v/>
      </c>
      <c r="M3520" s="11" t="str">
        <f>IF(A3520="","",VLOOKUP(E3520,index!$A$1:$B$6,2,0)*K3520*G3520)</f>
        <v/>
      </c>
      <c r="N3520" s="11" t="str">
        <f>IF(A3520="","",-PMT(G3520*VLOOKUP(E3520,index!$A$1:$B$6,2,0),C3520,F3520,0,0))</f>
        <v/>
      </c>
      <c r="O3520" s="11" t="str">
        <f t="shared" si="349"/>
        <v/>
      </c>
      <c r="P3520" s="11" t="str">
        <f t="shared" si="344"/>
        <v/>
      </c>
    </row>
    <row r="3521" spans="1:16" x14ac:dyDescent="0.25">
      <c r="A3521" s="9" t="str">
        <f>IF(A3520="","",IF(B3520&lt;C3520,A3520,IF(A3520=MAX('entry data'!$B$8:$B$507),"",A3520+1)))</f>
        <v/>
      </c>
      <c r="B3521" s="9" t="str">
        <f t="shared" si="345"/>
        <v/>
      </c>
      <c r="C3521" s="9" t="str">
        <f>IF(ISERROR(VLOOKUP(A3521,'entry data'!B:G,6,0)),"",VLOOKUP(A3521,'entry data'!B:G,6,0))</f>
        <v/>
      </c>
      <c r="D3521" s="9" t="str">
        <f>IF(ISERROR(VLOOKUP(A3521,'entry data'!B:C,2,0)),"",VLOOKUP(A3521,'entry data'!B:C,2,0))</f>
        <v/>
      </c>
      <c r="E3521" s="9" t="str">
        <f>IF(ISERROR(VLOOKUP(A3521,'entry data'!B:E,4,0)),"",VLOOKUP(A3521,'entry data'!B:E,4,0))</f>
        <v/>
      </c>
      <c r="F3521" s="11" t="str">
        <f>IF(A3521="","",IF(ISERROR(VLOOKUP(A3521,'entry data'!B:F,5,0)),"",VLOOKUP(A3521,'entry data'!B:F,5,0)))</f>
        <v/>
      </c>
      <c r="G3521" s="12" t="str">
        <f>IF(A3521="","",IF(ISERROR(VLOOKUP(A3521,'entry data'!B:I,8,0)),"",VLOOKUP(A3521,'entry data'!B:I,7,0)))</f>
        <v/>
      </c>
      <c r="H3521" s="13" t="str">
        <f>IF(A3521="","",IF(B3521=1,VLOOKUP(A3521,'entry data'!B:D,3,0),I3520))</f>
        <v/>
      </c>
      <c r="I3521" s="14" t="str">
        <f>IF(A3521="","",IF(E3521="weekly",7,IF(E3521="fortnightly",14,IF(E3521="monthly",DATE(IF(MONTH(H3521)=12,YEAR(H3521)+1,YEAR(H3521)),VLOOKUP(MONTH(H3521),index!$D$2:$G$13,2,0),DAY(H3521)),
IF(E3521="quarterly",DATE(IF(MONTH(H3521)&gt;=10,YEAR(H3521)+1,YEAR(H3521)),VLOOKUP(MONTH(H3521),index!$D$2:$G$13,3,0),DAY(H3521)),
IF(E3521="halfyearly",DATE(IF(MONTH(H3521)&gt;=7,YEAR(H3521)+1,YEAR(H3521)),VLOOKUP(MONTH(H3521),index!$D$2:$G$13,4,0),DAY(H3521)),
DATE(YEAR(H3521)+1,MONTH(H3521),DAY(H3521)))))-H3521))+H3521)</f>
        <v/>
      </c>
      <c r="J3521" s="9" t="str">
        <f t="shared" si="346"/>
        <v/>
      </c>
      <c r="K3521" s="11" t="str">
        <f t="shared" si="347"/>
        <v/>
      </c>
      <c r="L3521" s="11" t="str">
        <f t="shared" si="348"/>
        <v/>
      </c>
      <c r="M3521" s="11" t="str">
        <f>IF(A3521="","",VLOOKUP(E3521,index!$A$1:$B$6,2,0)*K3521*G3521)</f>
        <v/>
      </c>
      <c r="N3521" s="11" t="str">
        <f>IF(A3521="","",-PMT(G3521*VLOOKUP(E3521,index!$A$1:$B$6,2,0),C3521,F3521,0,0))</f>
        <v/>
      </c>
      <c r="O3521" s="11" t="str">
        <f t="shared" si="349"/>
        <v/>
      </c>
      <c r="P3521" s="11" t="str">
        <f t="shared" si="344"/>
        <v/>
      </c>
    </row>
    <row r="3522" spans="1:16" x14ac:dyDescent="0.25">
      <c r="A3522" s="9" t="str">
        <f>IF(A3521="","",IF(B3521&lt;C3521,A3521,IF(A3521=MAX('entry data'!$B$8:$B$507),"",A3521+1)))</f>
        <v/>
      </c>
      <c r="B3522" s="9" t="str">
        <f t="shared" si="345"/>
        <v/>
      </c>
      <c r="C3522" s="9" t="str">
        <f>IF(ISERROR(VLOOKUP(A3522,'entry data'!B:G,6,0)),"",VLOOKUP(A3522,'entry data'!B:G,6,0))</f>
        <v/>
      </c>
      <c r="D3522" s="9" t="str">
        <f>IF(ISERROR(VLOOKUP(A3522,'entry data'!B:C,2,0)),"",VLOOKUP(A3522,'entry data'!B:C,2,0))</f>
        <v/>
      </c>
      <c r="E3522" s="9" t="str">
        <f>IF(ISERROR(VLOOKUP(A3522,'entry data'!B:E,4,0)),"",VLOOKUP(A3522,'entry data'!B:E,4,0))</f>
        <v/>
      </c>
      <c r="F3522" s="11" t="str">
        <f>IF(A3522="","",IF(ISERROR(VLOOKUP(A3522,'entry data'!B:F,5,0)),"",VLOOKUP(A3522,'entry data'!B:F,5,0)))</f>
        <v/>
      </c>
      <c r="G3522" s="12" t="str">
        <f>IF(A3522="","",IF(ISERROR(VLOOKUP(A3522,'entry data'!B:I,8,0)),"",VLOOKUP(A3522,'entry data'!B:I,7,0)))</f>
        <v/>
      </c>
      <c r="H3522" s="13" t="str">
        <f>IF(A3522="","",IF(B3522=1,VLOOKUP(A3522,'entry data'!B:D,3,0),I3521))</f>
        <v/>
      </c>
      <c r="I3522" s="14" t="str">
        <f>IF(A3522="","",IF(E3522="weekly",7,IF(E3522="fortnightly",14,IF(E3522="monthly",DATE(IF(MONTH(H3522)=12,YEAR(H3522)+1,YEAR(H3522)),VLOOKUP(MONTH(H3522),index!$D$2:$G$13,2,0),DAY(H3522)),
IF(E3522="quarterly",DATE(IF(MONTH(H3522)&gt;=10,YEAR(H3522)+1,YEAR(H3522)),VLOOKUP(MONTH(H3522),index!$D$2:$G$13,3,0),DAY(H3522)),
IF(E3522="halfyearly",DATE(IF(MONTH(H3522)&gt;=7,YEAR(H3522)+1,YEAR(H3522)),VLOOKUP(MONTH(H3522),index!$D$2:$G$13,4,0),DAY(H3522)),
DATE(YEAR(H3522)+1,MONTH(H3522),DAY(H3522)))))-H3522))+H3522)</f>
        <v/>
      </c>
      <c r="J3522" s="9" t="str">
        <f t="shared" si="346"/>
        <v/>
      </c>
      <c r="K3522" s="11" t="str">
        <f t="shared" si="347"/>
        <v/>
      </c>
      <c r="L3522" s="11" t="str">
        <f t="shared" si="348"/>
        <v/>
      </c>
      <c r="M3522" s="11" t="str">
        <f>IF(A3522="","",VLOOKUP(E3522,index!$A$1:$B$6,2,0)*K3522*G3522)</f>
        <v/>
      </c>
      <c r="N3522" s="11" t="str">
        <f>IF(A3522="","",-PMT(G3522*VLOOKUP(E3522,index!$A$1:$B$6,2,0),C3522,F3522,0,0))</f>
        <v/>
      </c>
      <c r="O3522" s="11" t="str">
        <f t="shared" si="349"/>
        <v/>
      </c>
      <c r="P3522" s="11" t="str">
        <f t="shared" si="344"/>
        <v/>
      </c>
    </row>
    <row r="3523" spans="1:16" x14ac:dyDescent="0.25">
      <c r="A3523" s="9" t="str">
        <f>IF(A3522="","",IF(B3522&lt;C3522,A3522,IF(A3522=MAX('entry data'!$B$8:$B$507),"",A3522+1)))</f>
        <v/>
      </c>
      <c r="B3523" s="9" t="str">
        <f t="shared" si="345"/>
        <v/>
      </c>
      <c r="C3523" s="9" t="str">
        <f>IF(ISERROR(VLOOKUP(A3523,'entry data'!B:G,6,0)),"",VLOOKUP(A3523,'entry data'!B:G,6,0))</f>
        <v/>
      </c>
      <c r="D3523" s="9" t="str">
        <f>IF(ISERROR(VLOOKUP(A3523,'entry data'!B:C,2,0)),"",VLOOKUP(A3523,'entry data'!B:C,2,0))</f>
        <v/>
      </c>
      <c r="E3523" s="9" t="str">
        <f>IF(ISERROR(VLOOKUP(A3523,'entry data'!B:E,4,0)),"",VLOOKUP(A3523,'entry data'!B:E,4,0))</f>
        <v/>
      </c>
      <c r="F3523" s="11" t="str">
        <f>IF(A3523="","",IF(ISERROR(VLOOKUP(A3523,'entry data'!B:F,5,0)),"",VLOOKUP(A3523,'entry data'!B:F,5,0)))</f>
        <v/>
      </c>
      <c r="G3523" s="12" t="str">
        <f>IF(A3523="","",IF(ISERROR(VLOOKUP(A3523,'entry data'!B:I,8,0)),"",VLOOKUP(A3523,'entry data'!B:I,7,0)))</f>
        <v/>
      </c>
      <c r="H3523" s="13" t="str">
        <f>IF(A3523="","",IF(B3523=1,VLOOKUP(A3523,'entry data'!B:D,3,0),I3522))</f>
        <v/>
      </c>
      <c r="I3523" s="14" t="str">
        <f>IF(A3523="","",IF(E3523="weekly",7,IF(E3523="fortnightly",14,IF(E3523="monthly",DATE(IF(MONTH(H3523)=12,YEAR(H3523)+1,YEAR(H3523)),VLOOKUP(MONTH(H3523),index!$D$2:$G$13,2,0),DAY(H3523)),
IF(E3523="quarterly",DATE(IF(MONTH(H3523)&gt;=10,YEAR(H3523)+1,YEAR(H3523)),VLOOKUP(MONTH(H3523),index!$D$2:$G$13,3,0),DAY(H3523)),
IF(E3523="halfyearly",DATE(IF(MONTH(H3523)&gt;=7,YEAR(H3523)+1,YEAR(H3523)),VLOOKUP(MONTH(H3523),index!$D$2:$G$13,4,0),DAY(H3523)),
DATE(YEAR(H3523)+1,MONTH(H3523),DAY(H3523)))))-H3523))+H3523)</f>
        <v/>
      </c>
      <c r="J3523" s="9" t="str">
        <f t="shared" si="346"/>
        <v/>
      </c>
      <c r="K3523" s="11" t="str">
        <f t="shared" si="347"/>
        <v/>
      </c>
      <c r="L3523" s="11" t="str">
        <f t="shared" si="348"/>
        <v/>
      </c>
      <c r="M3523" s="11" t="str">
        <f>IF(A3523="","",VLOOKUP(E3523,index!$A$1:$B$6,2,0)*K3523*G3523)</f>
        <v/>
      </c>
      <c r="N3523" s="11" t="str">
        <f>IF(A3523="","",-PMT(G3523*VLOOKUP(E3523,index!$A$1:$B$6,2,0),C3523,F3523,0,0))</f>
        <v/>
      </c>
      <c r="O3523" s="11" t="str">
        <f t="shared" si="349"/>
        <v/>
      </c>
      <c r="P3523" s="11" t="str">
        <f t="shared" ref="P3523:P3586" si="350">IF(A3523="","",IF(J3523&lt;&gt;J3524,O3523,0))</f>
        <v/>
      </c>
    </row>
    <row r="3524" spans="1:16" x14ac:dyDescent="0.25">
      <c r="A3524" s="9" t="str">
        <f>IF(A3523="","",IF(B3523&lt;C3523,A3523,IF(A3523=MAX('entry data'!$B$8:$B$507),"",A3523+1)))</f>
        <v/>
      </c>
      <c r="B3524" s="9" t="str">
        <f t="shared" si="345"/>
        <v/>
      </c>
      <c r="C3524" s="9" t="str">
        <f>IF(ISERROR(VLOOKUP(A3524,'entry data'!B:G,6,0)),"",VLOOKUP(A3524,'entry data'!B:G,6,0))</f>
        <v/>
      </c>
      <c r="D3524" s="9" t="str">
        <f>IF(ISERROR(VLOOKUP(A3524,'entry data'!B:C,2,0)),"",VLOOKUP(A3524,'entry data'!B:C,2,0))</f>
        <v/>
      </c>
      <c r="E3524" s="9" t="str">
        <f>IF(ISERROR(VLOOKUP(A3524,'entry data'!B:E,4,0)),"",VLOOKUP(A3524,'entry data'!B:E,4,0))</f>
        <v/>
      </c>
      <c r="F3524" s="11" t="str">
        <f>IF(A3524="","",IF(ISERROR(VLOOKUP(A3524,'entry data'!B:F,5,0)),"",VLOOKUP(A3524,'entry data'!B:F,5,0)))</f>
        <v/>
      </c>
      <c r="G3524" s="12" t="str">
        <f>IF(A3524="","",IF(ISERROR(VLOOKUP(A3524,'entry data'!B:I,8,0)),"",VLOOKUP(A3524,'entry data'!B:I,7,0)))</f>
        <v/>
      </c>
      <c r="H3524" s="13" t="str">
        <f>IF(A3524="","",IF(B3524=1,VLOOKUP(A3524,'entry data'!B:D,3,0),I3523))</f>
        <v/>
      </c>
      <c r="I3524" s="14" t="str">
        <f>IF(A3524="","",IF(E3524="weekly",7,IF(E3524="fortnightly",14,IF(E3524="monthly",DATE(IF(MONTH(H3524)=12,YEAR(H3524)+1,YEAR(H3524)),VLOOKUP(MONTH(H3524),index!$D$2:$G$13,2,0),DAY(H3524)),
IF(E3524="quarterly",DATE(IF(MONTH(H3524)&gt;=10,YEAR(H3524)+1,YEAR(H3524)),VLOOKUP(MONTH(H3524),index!$D$2:$G$13,3,0),DAY(H3524)),
IF(E3524="halfyearly",DATE(IF(MONTH(H3524)&gt;=7,YEAR(H3524)+1,YEAR(H3524)),VLOOKUP(MONTH(H3524),index!$D$2:$G$13,4,0),DAY(H3524)),
DATE(YEAR(H3524)+1,MONTH(H3524),DAY(H3524)))))-H3524))+H3524)</f>
        <v/>
      </c>
      <c r="J3524" s="9" t="str">
        <f t="shared" si="346"/>
        <v/>
      </c>
      <c r="K3524" s="11" t="str">
        <f t="shared" si="347"/>
        <v/>
      </c>
      <c r="L3524" s="11" t="str">
        <f t="shared" si="348"/>
        <v/>
      </c>
      <c r="M3524" s="11" t="str">
        <f>IF(A3524="","",VLOOKUP(E3524,index!$A$1:$B$6,2,0)*K3524*G3524)</f>
        <v/>
      </c>
      <c r="N3524" s="11" t="str">
        <f>IF(A3524="","",-PMT(G3524*VLOOKUP(E3524,index!$A$1:$B$6,2,0),C3524,F3524,0,0))</f>
        <v/>
      </c>
      <c r="O3524" s="11" t="str">
        <f t="shared" si="349"/>
        <v/>
      </c>
      <c r="P3524" s="11" t="str">
        <f t="shared" si="350"/>
        <v/>
      </c>
    </row>
    <row r="3525" spans="1:16" x14ac:dyDescent="0.25">
      <c r="A3525" s="9" t="str">
        <f>IF(A3524="","",IF(B3524&lt;C3524,A3524,IF(A3524=MAX('entry data'!$B$8:$B$507),"",A3524+1)))</f>
        <v/>
      </c>
      <c r="B3525" s="9" t="str">
        <f t="shared" si="345"/>
        <v/>
      </c>
      <c r="C3525" s="9" t="str">
        <f>IF(ISERROR(VLOOKUP(A3525,'entry data'!B:G,6,0)),"",VLOOKUP(A3525,'entry data'!B:G,6,0))</f>
        <v/>
      </c>
      <c r="D3525" s="9" t="str">
        <f>IF(ISERROR(VLOOKUP(A3525,'entry data'!B:C,2,0)),"",VLOOKUP(A3525,'entry data'!B:C,2,0))</f>
        <v/>
      </c>
      <c r="E3525" s="9" t="str">
        <f>IF(ISERROR(VLOOKUP(A3525,'entry data'!B:E,4,0)),"",VLOOKUP(A3525,'entry data'!B:E,4,0))</f>
        <v/>
      </c>
      <c r="F3525" s="11" t="str">
        <f>IF(A3525="","",IF(ISERROR(VLOOKUP(A3525,'entry data'!B:F,5,0)),"",VLOOKUP(A3525,'entry data'!B:F,5,0)))</f>
        <v/>
      </c>
      <c r="G3525" s="12" t="str">
        <f>IF(A3525="","",IF(ISERROR(VLOOKUP(A3525,'entry data'!B:I,8,0)),"",VLOOKUP(A3525,'entry data'!B:I,7,0)))</f>
        <v/>
      </c>
      <c r="H3525" s="13" t="str">
        <f>IF(A3525="","",IF(B3525=1,VLOOKUP(A3525,'entry data'!B:D,3,0),I3524))</f>
        <v/>
      </c>
      <c r="I3525" s="14" t="str">
        <f>IF(A3525="","",IF(E3525="weekly",7,IF(E3525="fortnightly",14,IF(E3525="monthly",DATE(IF(MONTH(H3525)=12,YEAR(H3525)+1,YEAR(H3525)),VLOOKUP(MONTH(H3525),index!$D$2:$G$13,2,0),DAY(H3525)),
IF(E3525="quarterly",DATE(IF(MONTH(H3525)&gt;=10,YEAR(H3525)+1,YEAR(H3525)),VLOOKUP(MONTH(H3525),index!$D$2:$G$13,3,0),DAY(H3525)),
IF(E3525="halfyearly",DATE(IF(MONTH(H3525)&gt;=7,YEAR(H3525)+1,YEAR(H3525)),VLOOKUP(MONTH(H3525),index!$D$2:$G$13,4,0),DAY(H3525)),
DATE(YEAR(H3525)+1,MONTH(H3525),DAY(H3525)))))-H3525))+H3525)</f>
        <v/>
      </c>
      <c r="J3525" s="9" t="str">
        <f t="shared" si="346"/>
        <v/>
      </c>
      <c r="K3525" s="11" t="str">
        <f t="shared" si="347"/>
        <v/>
      </c>
      <c r="L3525" s="11" t="str">
        <f t="shared" si="348"/>
        <v/>
      </c>
      <c r="M3525" s="11" t="str">
        <f>IF(A3525="","",VLOOKUP(E3525,index!$A$1:$B$6,2,0)*K3525*G3525)</f>
        <v/>
      </c>
      <c r="N3525" s="11" t="str">
        <f>IF(A3525="","",-PMT(G3525*VLOOKUP(E3525,index!$A$1:$B$6,2,0),C3525,F3525,0,0))</f>
        <v/>
      </c>
      <c r="O3525" s="11" t="str">
        <f t="shared" si="349"/>
        <v/>
      </c>
      <c r="P3525" s="11" t="str">
        <f t="shared" si="350"/>
        <v/>
      </c>
    </row>
    <row r="3526" spans="1:16" x14ac:dyDescent="0.25">
      <c r="A3526" s="9" t="str">
        <f>IF(A3525="","",IF(B3525&lt;C3525,A3525,IF(A3525=MAX('entry data'!$B$8:$B$507),"",A3525+1)))</f>
        <v/>
      </c>
      <c r="B3526" s="9" t="str">
        <f t="shared" si="345"/>
        <v/>
      </c>
      <c r="C3526" s="9" t="str">
        <f>IF(ISERROR(VLOOKUP(A3526,'entry data'!B:G,6,0)),"",VLOOKUP(A3526,'entry data'!B:G,6,0))</f>
        <v/>
      </c>
      <c r="D3526" s="9" t="str">
        <f>IF(ISERROR(VLOOKUP(A3526,'entry data'!B:C,2,0)),"",VLOOKUP(A3526,'entry data'!B:C,2,0))</f>
        <v/>
      </c>
      <c r="E3526" s="9" t="str">
        <f>IF(ISERROR(VLOOKUP(A3526,'entry data'!B:E,4,0)),"",VLOOKUP(A3526,'entry data'!B:E,4,0))</f>
        <v/>
      </c>
      <c r="F3526" s="11" t="str">
        <f>IF(A3526="","",IF(ISERROR(VLOOKUP(A3526,'entry data'!B:F,5,0)),"",VLOOKUP(A3526,'entry data'!B:F,5,0)))</f>
        <v/>
      </c>
      <c r="G3526" s="12" t="str">
        <f>IF(A3526="","",IF(ISERROR(VLOOKUP(A3526,'entry data'!B:I,8,0)),"",VLOOKUP(A3526,'entry data'!B:I,7,0)))</f>
        <v/>
      </c>
      <c r="H3526" s="13" t="str">
        <f>IF(A3526="","",IF(B3526=1,VLOOKUP(A3526,'entry data'!B:D,3,0),I3525))</f>
        <v/>
      </c>
      <c r="I3526" s="14" t="str">
        <f>IF(A3526="","",IF(E3526="weekly",7,IF(E3526="fortnightly",14,IF(E3526="monthly",DATE(IF(MONTH(H3526)=12,YEAR(H3526)+1,YEAR(H3526)),VLOOKUP(MONTH(H3526),index!$D$2:$G$13,2,0),DAY(H3526)),
IF(E3526="quarterly",DATE(IF(MONTH(H3526)&gt;=10,YEAR(H3526)+1,YEAR(H3526)),VLOOKUP(MONTH(H3526),index!$D$2:$G$13,3,0),DAY(H3526)),
IF(E3526="halfyearly",DATE(IF(MONTH(H3526)&gt;=7,YEAR(H3526)+1,YEAR(H3526)),VLOOKUP(MONTH(H3526),index!$D$2:$G$13,4,0),DAY(H3526)),
DATE(YEAR(H3526)+1,MONTH(H3526),DAY(H3526)))))-H3526))+H3526)</f>
        <v/>
      </c>
      <c r="J3526" s="9" t="str">
        <f t="shared" si="346"/>
        <v/>
      </c>
      <c r="K3526" s="11" t="str">
        <f t="shared" si="347"/>
        <v/>
      </c>
      <c r="L3526" s="11" t="str">
        <f t="shared" si="348"/>
        <v/>
      </c>
      <c r="M3526" s="11" t="str">
        <f>IF(A3526="","",VLOOKUP(E3526,index!$A$1:$B$6,2,0)*K3526*G3526)</f>
        <v/>
      </c>
      <c r="N3526" s="11" t="str">
        <f>IF(A3526="","",-PMT(G3526*VLOOKUP(E3526,index!$A$1:$B$6,2,0),C3526,F3526,0,0))</f>
        <v/>
      </c>
      <c r="O3526" s="11" t="str">
        <f t="shared" si="349"/>
        <v/>
      </c>
      <c r="P3526" s="11" t="str">
        <f t="shared" si="350"/>
        <v/>
      </c>
    </row>
    <row r="3527" spans="1:16" x14ac:dyDescent="0.25">
      <c r="A3527" s="9" t="str">
        <f>IF(A3526="","",IF(B3526&lt;C3526,A3526,IF(A3526=MAX('entry data'!$B$8:$B$507),"",A3526+1)))</f>
        <v/>
      </c>
      <c r="B3527" s="9" t="str">
        <f t="shared" si="345"/>
        <v/>
      </c>
      <c r="C3527" s="9" t="str">
        <f>IF(ISERROR(VLOOKUP(A3527,'entry data'!B:G,6,0)),"",VLOOKUP(A3527,'entry data'!B:G,6,0))</f>
        <v/>
      </c>
      <c r="D3527" s="9" t="str">
        <f>IF(ISERROR(VLOOKUP(A3527,'entry data'!B:C,2,0)),"",VLOOKUP(A3527,'entry data'!B:C,2,0))</f>
        <v/>
      </c>
      <c r="E3527" s="9" t="str">
        <f>IF(ISERROR(VLOOKUP(A3527,'entry data'!B:E,4,0)),"",VLOOKUP(A3527,'entry data'!B:E,4,0))</f>
        <v/>
      </c>
      <c r="F3527" s="11" t="str">
        <f>IF(A3527="","",IF(ISERROR(VLOOKUP(A3527,'entry data'!B:F,5,0)),"",VLOOKUP(A3527,'entry data'!B:F,5,0)))</f>
        <v/>
      </c>
      <c r="G3527" s="12" t="str">
        <f>IF(A3527="","",IF(ISERROR(VLOOKUP(A3527,'entry data'!B:I,8,0)),"",VLOOKUP(A3527,'entry data'!B:I,7,0)))</f>
        <v/>
      </c>
      <c r="H3527" s="13" t="str">
        <f>IF(A3527="","",IF(B3527=1,VLOOKUP(A3527,'entry data'!B:D,3,0),I3526))</f>
        <v/>
      </c>
      <c r="I3527" s="14" t="str">
        <f>IF(A3527="","",IF(E3527="weekly",7,IF(E3527="fortnightly",14,IF(E3527="monthly",DATE(IF(MONTH(H3527)=12,YEAR(H3527)+1,YEAR(H3527)),VLOOKUP(MONTH(H3527),index!$D$2:$G$13,2,0),DAY(H3527)),
IF(E3527="quarterly",DATE(IF(MONTH(H3527)&gt;=10,YEAR(H3527)+1,YEAR(H3527)),VLOOKUP(MONTH(H3527),index!$D$2:$G$13,3,0),DAY(H3527)),
IF(E3527="halfyearly",DATE(IF(MONTH(H3527)&gt;=7,YEAR(H3527)+1,YEAR(H3527)),VLOOKUP(MONTH(H3527),index!$D$2:$G$13,4,0),DAY(H3527)),
DATE(YEAR(H3527)+1,MONTH(H3527),DAY(H3527)))))-H3527))+H3527)</f>
        <v/>
      </c>
      <c r="J3527" s="9" t="str">
        <f t="shared" si="346"/>
        <v/>
      </c>
      <c r="K3527" s="11" t="str">
        <f t="shared" si="347"/>
        <v/>
      </c>
      <c r="L3527" s="11" t="str">
        <f t="shared" si="348"/>
        <v/>
      </c>
      <c r="M3527" s="11" t="str">
        <f>IF(A3527="","",VLOOKUP(E3527,index!$A$1:$B$6,2,0)*K3527*G3527)</f>
        <v/>
      </c>
      <c r="N3527" s="11" t="str">
        <f>IF(A3527="","",-PMT(G3527*VLOOKUP(E3527,index!$A$1:$B$6,2,0),C3527,F3527,0,0))</f>
        <v/>
      </c>
      <c r="O3527" s="11" t="str">
        <f t="shared" si="349"/>
        <v/>
      </c>
      <c r="P3527" s="11" t="str">
        <f t="shared" si="350"/>
        <v/>
      </c>
    </row>
    <row r="3528" spans="1:16" x14ac:dyDescent="0.25">
      <c r="A3528" s="9" t="str">
        <f>IF(A3527="","",IF(B3527&lt;C3527,A3527,IF(A3527=MAX('entry data'!$B$8:$B$507),"",A3527+1)))</f>
        <v/>
      </c>
      <c r="B3528" s="9" t="str">
        <f t="shared" si="345"/>
        <v/>
      </c>
      <c r="C3528" s="9" t="str">
        <f>IF(ISERROR(VLOOKUP(A3528,'entry data'!B:G,6,0)),"",VLOOKUP(A3528,'entry data'!B:G,6,0))</f>
        <v/>
      </c>
      <c r="D3528" s="9" t="str">
        <f>IF(ISERROR(VLOOKUP(A3528,'entry data'!B:C,2,0)),"",VLOOKUP(A3528,'entry data'!B:C,2,0))</f>
        <v/>
      </c>
      <c r="E3528" s="9" t="str">
        <f>IF(ISERROR(VLOOKUP(A3528,'entry data'!B:E,4,0)),"",VLOOKUP(A3528,'entry data'!B:E,4,0))</f>
        <v/>
      </c>
      <c r="F3528" s="11" t="str">
        <f>IF(A3528="","",IF(ISERROR(VLOOKUP(A3528,'entry data'!B:F,5,0)),"",VLOOKUP(A3528,'entry data'!B:F,5,0)))</f>
        <v/>
      </c>
      <c r="G3528" s="12" t="str">
        <f>IF(A3528="","",IF(ISERROR(VLOOKUP(A3528,'entry data'!B:I,8,0)),"",VLOOKUP(A3528,'entry data'!B:I,7,0)))</f>
        <v/>
      </c>
      <c r="H3528" s="13" t="str">
        <f>IF(A3528="","",IF(B3528=1,VLOOKUP(A3528,'entry data'!B:D,3,0),I3527))</f>
        <v/>
      </c>
      <c r="I3528" s="14" t="str">
        <f>IF(A3528="","",IF(E3528="weekly",7,IF(E3528="fortnightly",14,IF(E3528="monthly",DATE(IF(MONTH(H3528)=12,YEAR(H3528)+1,YEAR(H3528)),VLOOKUP(MONTH(H3528),index!$D$2:$G$13,2,0),DAY(H3528)),
IF(E3528="quarterly",DATE(IF(MONTH(H3528)&gt;=10,YEAR(H3528)+1,YEAR(H3528)),VLOOKUP(MONTH(H3528),index!$D$2:$G$13,3,0),DAY(H3528)),
IF(E3528="halfyearly",DATE(IF(MONTH(H3528)&gt;=7,YEAR(H3528)+1,YEAR(H3528)),VLOOKUP(MONTH(H3528),index!$D$2:$G$13,4,0),DAY(H3528)),
DATE(YEAR(H3528)+1,MONTH(H3528),DAY(H3528)))))-H3528))+H3528)</f>
        <v/>
      </c>
      <c r="J3528" s="9" t="str">
        <f t="shared" si="346"/>
        <v/>
      </c>
      <c r="K3528" s="11" t="str">
        <f t="shared" si="347"/>
        <v/>
      </c>
      <c r="L3528" s="11" t="str">
        <f t="shared" si="348"/>
        <v/>
      </c>
      <c r="M3528" s="11" t="str">
        <f>IF(A3528="","",VLOOKUP(E3528,index!$A$1:$B$6,2,0)*K3528*G3528)</f>
        <v/>
      </c>
      <c r="N3528" s="11" t="str">
        <f>IF(A3528="","",-PMT(G3528*VLOOKUP(E3528,index!$A$1:$B$6,2,0),C3528,F3528,0,0))</f>
        <v/>
      </c>
      <c r="O3528" s="11" t="str">
        <f t="shared" si="349"/>
        <v/>
      </c>
      <c r="P3528" s="11" t="str">
        <f t="shared" si="350"/>
        <v/>
      </c>
    </row>
    <row r="3529" spans="1:16" x14ac:dyDescent="0.25">
      <c r="A3529" s="9" t="str">
        <f>IF(A3528="","",IF(B3528&lt;C3528,A3528,IF(A3528=MAX('entry data'!$B$8:$B$507),"",A3528+1)))</f>
        <v/>
      </c>
      <c r="B3529" s="9" t="str">
        <f t="shared" si="345"/>
        <v/>
      </c>
      <c r="C3529" s="9" t="str">
        <f>IF(ISERROR(VLOOKUP(A3529,'entry data'!B:G,6,0)),"",VLOOKUP(A3529,'entry data'!B:G,6,0))</f>
        <v/>
      </c>
      <c r="D3529" s="9" t="str">
        <f>IF(ISERROR(VLOOKUP(A3529,'entry data'!B:C,2,0)),"",VLOOKUP(A3529,'entry data'!B:C,2,0))</f>
        <v/>
      </c>
      <c r="E3529" s="9" t="str">
        <f>IF(ISERROR(VLOOKUP(A3529,'entry data'!B:E,4,0)),"",VLOOKUP(A3529,'entry data'!B:E,4,0))</f>
        <v/>
      </c>
      <c r="F3529" s="11" t="str">
        <f>IF(A3529="","",IF(ISERROR(VLOOKUP(A3529,'entry data'!B:F,5,0)),"",VLOOKUP(A3529,'entry data'!B:F,5,0)))</f>
        <v/>
      </c>
      <c r="G3529" s="12" t="str">
        <f>IF(A3529="","",IF(ISERROR(VLOOKUP(A3529,'entry data'!B:I,8,0)),"",VLOOKUP(A3529,'entry data'!B:I,7,0)))</f>
        <v/>
      </c>
      <c r="H3529" s="13" t="str">
        <f>IF(A3529="","",IF(B3529=1,VLOOKUP(A3529,'entry data'!B:D,3,0),I3528))</f>
        <v/>
      </c>
      <c r="I3529" s="14" t="str">
        <f>IF(A3529="","",IF(E3529="weekly",7,IF(E3529="fortnightly",14,IF(E3529="monthly",DATE(IF(MONTH(H3529)=12,YEAR(H3529)+1,YEAR(H3529)),VLOOKUP(MONTH(H3529),index!$D$2:$G$13,2,0),DAY(H3529)),
IF(E3529="quarterly",DATE(IF(MONTH(H3529)&gt;=10,YEAR(H3529)+1,YEAR(H3529)),VLOOKUP(MONTH(H3529),index!$D$2:$G$13,3,0),DAY(H3529)),
IF(E3529="halfyearly",DATE(IF(MONTH(H3529)&gt;=7,YEAR(H3529)+1,YEAR(H3529)),VLOOKUP(MONTH(H3529),index!$D$2:$G$13,4,0),DAY(H3529)),
DATE(YEAR(H3529)+1,MONTH(H3529),DAY(H3529)))))-H3529))+H3529)</f>
        <v/>
      </c>
      <c r="J3529" s="9" t="str">
        <f t="shared" si="346"/>
        <v/>
      </c>
      <c r="K3529" s="11" t="str">
        <f t="shared" si="347"/>
        <v/>
      </c>
      <c r="L3529" s="11" t="str">
        <f t="shared" si="348"/>
        <v/>
      </c>
      <c r="M3529" s="11" t="str">
        <f>IF(A3529="","",VLOOKUP(E3529,index!$A$1:$B$6,2,0)*K3529*G3529)</f>
        <v/>
      </c>
      <c r="N3529" s="11" t="str">
        <f>IF(A3529="","",-PMT(G3529*VLOOKUP(E3529,index!$A$1:$B$6,2,0),C3529,F3529,0,0))</f>
        <v/>
      </c>
      <c r="O3529" s="11" t="str">
        <f t="shared" si="349"/>
        <v/>
      </c>
      <c r="P3529" s="11" t="str">
        <f t="shared" si="350"/>
        <v/>
      </c>
    </row>
    <row r="3530" spans="1:16" x14ac:dyDescent="0.25">
      <c r="A3530" s="9" t="str">
        <f>IF(A3529="","",IF(B3529&lt;C3529,A3529,IF(A3529=MAX('entry data'!$B$8:$B$507),"",A3529+1)))</f>
        <v/>
      </c>
      <c r="B3530" s="9" t="str">
        <f t="shared" si="345"/>
        <v/>
      </c>
      <c r="C3530" s="9" t="str">
        <f>IF(ISERROR(VLOOKUP(A3530,'entry data'!B:G,6,0)),"",VLOOKUP(A3530,'entry data'!B:G,6,0))</f>
        <v/>
      </c>
      <c r="D3530" s="9" t="str">
        <f>IF(ISERROR(VLOOKUP(A3530,'entry data'!B:C,2,0)),"",VLOOKUP(A3530,'entry data'!B:C,2,0))</f>
        <v/>
      </c>
      <c r="E3530" s="9" t="str">
        <f>IF(ISERROR(VLOOKUP(A3530,'entry data'!B:E,4,0)),"",VLOOKUP(A3530,'entry data'!B:E,4,0))</f>
        <v/>
      </c>
      <c r="F3530" s="11" t="str">
        <f>IF(A3530="","",IF(ISERROR(VLOOKUP(A3530,'entry data'!B:F,5,0)),"",VLOOKUP(A3530,'entry data'!B:F,5,0)))</f>
        <v/>
      </c>
      <c r="G3530" s="12" t="str">
        <f>IF(A3530="","",IF(ISERROR(VLOOKUP(A3530,'entry data'!B:I,8,0)),"",VLOOKUP(A3530,'entry data'!B:I,7,0)))</f>
        <v/>
      </c>
      <c r="H3530" s="13" t="str">
        <f>IF(A3530="","",IF(B3530=1,VLOOKUP(A3530,'entry data'!B:D,3,0),I3529))</f>
        <v/>
      </c>
      <c r="I3530" s="14" t="str">
        <f>IF(A3530="","",IF(E3530="weekly",7,IF(E3530="fortnightly",14,IF(E3530="monthly",DATE(IF(MONTH(H3530)=12,YEAR(H3530)+1,YEAR(H3530)),VLOOKUP(MONTH(H3530),index!$D$2:$G$13,2,0),DAY(H3530)),
IF(E3530="quarterly",DATE(IF(MONTH(H3530)&gt;=10,YEAR(H3530)+1,YEAR(H3530)),VLOOKUP(MONTH(H3530),index!$D$2:$G$13,3,0),DAY(H3530)),
IF(E3530="halfyearly",DATE(IF(MONTH(H3530)&gt;=7,YEAR(H3530)+1,YEAR(H3530)),VLOOKUP(MONTH(H3530),index!$D$2:$G$13,4,0),DAY(H3530)),
DATE(YEAR(H3530)+1,MONTH(H3530),DAY(H3530)))))-H3530))+H3530)</f>
        <v/>
      </c>
      <c r="J3530" s="9" t="str">
        <f t="shared" si="346"/>
        <v/>
      </c>
      <c r="K3530" s="11" t="str">
        <f t="shared" si="347"/>
        <v/>
      </c>
      <c r="L3530" s="11" t="str">
        <f t="shared" si="348"/>
        <v/>
      </c>
      <c r="M3530" s="11" t="str">
        <f>IF(A3530="","",VLOOKUP(E3530,index!$A$1:$B$6,2,0)*K3530*G3530)</f>
        <v/>
      </c>
      <c r="N3530" s="11" t="str">
        <f>IF(A3530="","",-PMT(G3530*VLOOKUP(E3530,index!$A$1:$B$6,2,0),C3530,F3530,0,0))</f>
        <v/>
      </c>
      <c r="O3530" s="11" t="str">
        <f t="shared" si="349"/>
        <v/>
      </c>
      <c r="P3530" s="11" t="str">
        <f t="shared" si="350"/>
        <v/>
      </c>
    </row>
    <row r="3531" spans="1:16" x14ac:dyDescent="0.25">
      <c r="A3531" s="9" t="str">
        <f>IF(A3530="","",IF(B3530&lt;C3530,A3530,IF(A3530=MAX('entry data'!$B$8:$B$507),"",A3530+1)))</f>
        <v/>
      </c>
      <c r="B3531" s="9" t="str">
        <f t="shared" si="345"/>
        <v/>
      </c>
      <c r="C3531" s="9" t="str">
        <f>IF(ISERROR(VLOOKUP(A3531,'entry data'!B:G,6,0)),"",VLOOKUP(A3531,'entry data'!B:G,6,0))</f>
        <v/>
      </c>
      <c r="D3531" s="9" t="str">
        <f>IF(ISERROR(VLOOKUP(A3531,'entry data'!B:C,2,0)),"",VLOOKUP(A3531,'entry data'!B:C,2,0))</f>
        <v/>
      </c>
      <c r="E3531" s="9" t="str">
        <f>IF(ISERROR(VLOOKUP(A3531,'entry data'!B:E,4,0)),"",VLOOKUP(A3531,'entry data'!B:E,4,0))</f>
        <v/>
      </c>
      <c r="F3531" s="11" t="str">
        <f>IF(A3531="","",IF(ISERROR(VLOOKUP(A3531,'entry data'!B:F,5,0)),"",VLOOKUP(A3531,'entry data'!B:F,5,0)))</f>
        <v/>
      </c>
      <c r="G3531" s="12" t="str">
        <f>IF(A3531="","",IF(ISERROR(VLOOKUP(A3531,'entry data'!B:I,8,0)),"",VLOOKUP(A3531,'entry data'!B:I,7,0)))</f>
        <v/>
      </c>
      <c r="H3531" s="13" t="str">
        <f>IF(A3531="","",IF(B3531=1,VLOOKUP(A3531,'entry data'!B:D,3,0),I3530))</f>
        <v/>
      </c>
      <c r="I3531" s="14" t="str">
        <f>IF(A3531="","",IF(E3531="weekly",7,IF(E3531="fortnightly",14,IF(E3531="monthly",DATE(IF(MONTH(H3531)=12,YEAR(H3531)+1,YEAR(H3531)),VLOOKUP(MONTH(H3531),index!$D$2:$G$13,2,0),DAY(H3531)),
IF(E3531="quarterly",DATE(IF(MONTH(H3531)&gt;=10,YEAR(H3531)+1,YEAR(H3531)),VLOOKUP(MONTH(H3531),index!$D$2:$G$13,3,0),DAY(H3531)),
IF(E3531="halfyearly",DATE(IF(MONTH(H3531)&gt;=7,YEAR(H3531)+1,YEAR(H3531)),VLOOKUP(MONTH(H3531),index!$D$2:$G$13,4,0),DAY(H3531)),
DATE(YEAR(H3531)+1,MONTH(H3531),DAY(H3531)))))-H3531))+H3531)</f>
        <v/>
      </c>
      <c r="J3531" s="9" t="str">
        <f t="shared" si="346"/>
        <v/>
      </c>
      <c r="K3531" s="11" t="str">
        <f t="shared" si="347"/>
        <v/>
      </c>
      <c r="L3531" s="11" t="str">
        <f t="shared" si="348"/>
        <v/>
      </c>
      <c r="M3531" s="11" t="str">
        <f>IF(A3531="","",VLOOKUP(E3531,index!$A$1:$B$6,2,0)*K3531*G3531)</f>
        <v/>
      </c>
      <c r="N3531" s="11" t="str">
        <f>IF(A3531="","",-PMT(G3531*VLOOKUP(E3531,index!$A$1:$B$6,2,0),C3531,F3531,0,0))</f>
        <v/>
      </c>
      <c r="O3531" s="11" t="str">
        <f t="shared" si="349"/>
        <v/>
      </c>
      <c r="P3531" s="11" t="str">
        <f t="shared" si="350"/>
        <v/>
      </c>
    </row>
    <row r="3532" spans="1:16" x14ac:dyDescent="0.25">
      <c r="A3532" s="9" t="str">
        <f>IF(A3531="","",IF(B3531&lt;C3531,A3531,IF(A3531=MAX('entry data'!$B$8:$B$507),"",A3531+1)))</f>
        <v/>
      </c>
      <c r="B3532" s="9" t="str">
        <f t="shared" si="345"/>
        <v/>
      </c>
      <c r="C3532" s="9" t="str">
        <f>IF(ISERROR(VLOOKUP(A3532,'entry data'!B:G,6,0)),"",VLOOKUP(A3532,'entry data'!B:G,6,0))</f>
        <v/>
      </c>
      <c r="D3532" s="9" t="str">
        <f>IF(ISERROR(VLOOKUP(A3532,'entry data'!B:C,2,0)),"",VLOOKUP(A3532,'entry data'!B:C,2,0))</f>
        <v/>
      </c>
      <c r="E3532" s="9" t="str">
        <f>IF(ISERROR(VLOOKUP(A3532,'entry data'!B:E,4,0)),"",VLOOKUP(A3532,'entry data'!B:E,4,0))</f>
        <v/>
      </c>
      <c r="F3532" s="11" t="str">
        <f>IF(A3532="","",IF(ISERROR(VLOOKUP(A3532,'entry data'!B:F,5,0)),"",VLOOKUP(A3532,'entry data'!B:F,5,0)))</f>
        <v/>
      </c>
      <c r="G3532" s="12" t="str">
        <f>IF(A3532="","",IF(ISERROR(VLOOKUP(A3532,'entry data'!B:I,8,0)),"",VLOOKUP(A3532,'entry data'!B:I,7,0)))</f>
        <v/>
      </c>
      <c r="H3532" s="13" t="str">
        <f>IF(A3532="","",IF(B3532=1,VLOOKUP(A3532,'entry data'!B:D,3,0),I3531))</f>
        <v/>
      </c>
      <c r="I3532" s="14" t="str">
        <f>IF(A3532="","",IF(E3532="weekly",7,IF(E3532="fortnightly",14,IF(E3532="monthly",DATE(IF(MONTH(H3532)=12,YEAR(H3532)+1,YEAR(H3532)),VLOOKUP(MONTH(H3532),index!$D$2:$G$13,2,0),DAY(H3532)),
IF(E3532="quarterly",DATE(IF(MONTH(H3532)&gt;=10,YEAR(H3532)+1,YEAR(H3532)),VLOOKUP(MONTH(H3532),index!$D$2:$G$13,3,0),DAY(H3532)),
IF(E3532="halfyearly",DATE(IF(MONTH(H3532)&gt;=7,YEAR(H3532)+1,YEAR(H3532)),VLOOKUP(MONTH(H3532),index!$D$2:$G$13,4,0),DAY(H3532)),
DATE(YEAR(H3532)+1,MONTH(H3532),DAY(H3532)))))-H3532))+H3532)</f>
        <v/>
      </c>
      <c r="J3532" s="9" t="str">
        <f t="shared" si="346"/>
        <v/>
      </c>
      <c r="K3532" s="11" t="str">
        <f t="shared" si="347"/>
        <v/>
      </c>
      <c r="L3532" s="11" t="str">
        <f t="shared" si="348"/>
        <v/>
      </c>
      <c r="M3532" s="11" t="str">
        <f>IF(A3532="","",VLOOKUP(E3532,index!$A$1:$B$6,2,0)*K3532*G3532)</f>
        <v/>
      </c>
      <c r="N3532" s="11" t="str">
        <f>IF(A3532="","",-PMT(G3532*VLOOKUP(E3532,index!$A$1:$B$6,2,0),C3532,F3532,0,0))</f>
        <v/>
      </c>
      <c r="O3532" s="11" t="str">
        <f t="shared" si="349"/>
        <v/>
      </c>
      <c r="P3532" s="11" t="str">
        <f t="shared" si="350"/>
        <v/>
      </c>
    </row>
    <row r="3533" spans="1:16" x14ac:dyDescent="0.25">
      <c r="A3533" s="9" t="str">
        <f>IF(A3532="","",IF(B3532&lt;C3532,A3532,IF(A3532=MAX('entry data'!$B$8:$B$507),"",A3532+1)))</f>
        <v/>
      </c>
      <c r="B3533" s="9" t="str">
        <f t="shared" si="345"/>
        <v/>
      </c>
      <c r="C3533" s="9" t="str">
        <f>IF(ISERROR(VLOOKUP(A3533,'entry data'!B:G,6,0)),"",VLOOKUP(A3533,'entry data'!B:G,6,0))</f>
        <v/>
      </c>
      <c r="D3533" s="9" t="str">
        <f>IF(ISERROR(VLOOKUP(A3533,'entry data'!B:C,2,0)),"",VLOOKUP(A3533,'entry data'!B:C,2,0))</f>
        <v/>
      </c>
      <c r="E3533" s="9" t="str">
        <f>IF(ISERROR(VLOOKUP(A3533,'entry data'!B:E,4,0)),"",VLOOKUP(A3533,'entry data'!B:E,4,0))</f>
        <v/>
      </c>
      <c r="F3533" s="11" t="str">
        <f>IF(A3533="","",IF(ISERROR(VLOOKUP(A3533,'entry data'!B:F,5,0)),"",VLOOKUP(A3533,'entry data'!B:F,5,0)))</f>
        <v/>
      </c>
      <c r="G3533" s="12" t="str">
        <f>IF(A3533="","",IF(ISERROR(VLOOKUP(A3533,'entry data'!B:I,8,0)),"",VLOOKUP(A3533,'entry data'!B:I,7,0)))</f>
        <v/>
      </c>
      <c r="H3533" s="13" t="str">
        <f>IF(A3533="","",IF(B3533=1,VLOOKUP(A3533,'entry data'!B:D,3,0),I3532))</f>
        <v/>
      </c>
      <c r="I3533" s="14" t="str">
        <f>IF(A3533="","",IF(E3533="weekly",7,IF(E3533="fortnightly",14,IF(E3533="monthly",DATE(IF(MONTH(H3533)=12,YEAR(H3533)+1,YEAR(H3533)),VLOOKUP(MONTH(H3533),index!$D$2:$G$13,2,0),DAY(H3533)),
IF(E3533="quarterly",DATE(IF(MONTH(H3533)&gt;=10,YEAR(H3533)+1,YEAR(H3533)),VLOOKUP(MONTH(H3533),index!$D$2:$G$13,3,0),DAY(H3533)),
IF(E3533="halfyearly",DATE(IF(MONTH(H3533)&gt;=7,YEAR(H3533)+1,YEAR(H3533)),VLOOKUP(MONTH(H3533),index!$D$2:$G$13,4,0),DAY(H3533)),
DATE(YEAR(H3533)+1,MONTH(H3533),DAY(H3533)))))-H3533))+H3533)</f>
        <v/>
      </c>
      <c r="J3533" s="9" t="str">
        <f t="shared" si="346"/>
        <v/>
      </c>
      <c r="K3533" s="11" t="str">
        <f t="shared" si="347"/>
        <v/>
      </c>
      <c r="L3533" s="11" t="str">
        <f t="shared" si="348"/>
        <v/>
      </c>
      <c r="M3533" s="11" t="str">
        <f>IF(A3533="","",VLOOKUP(E3533,index!$A$1:$B$6,2,0)*K3533*G3533)</f>
        <v/>
      </c>
      <c r="N3533" s="11" t="str">
        <f>IF(A3533="","",-PMT(G3533*VLOOKUP(E3533,index!$A$1:$B$6,2,0),C3533,F3533,0,0))</f>
        <v/>
      </c>
      <c r="O3533" s="11" t="str">
        <f t="shared" si="349"/>
        <v/>
      </c>
      <c r="P3533" s="11" t="str">
        <f t="shared" si="350"/>
        <v/>
      </c>
    </row>
    <row r="3534" spans="1:16" x14ac:dyDescent="0.25">
      <c r="A3534" s="9" t="str">
        <f>IF(A3533="","",IF(B3533&lt;C3533,A3533,IF(A3533=MAX('entry data'!$B$8:$B$507),"",A3533+1)))</f>
        <v/>
      </c>
      <c r="B3534" s="9" t="str">
        <f t="shared" si="345"/>
        <v/>
      </c>
      <c r="C3534" s="9" t="str">
        <f>IF(ISERROR(VLOOKUP(A3534,'entry data'!B:G,6,0)),"",VLOOKUP(A3534,'entry data'!B:G,6,0))</f>
        <v/>
      </c>
      <c r="D3534" s="9" t="str">
        <f>IF(ISERROR(VLOOKUP(A3534,'entry data'!B:C,2,0)),"",VLOOKUP(A3534,'entry data'!B:C,2,0))</f>
        <v/>
      </c>
      <c r="E3534" s="9" t="str">
        <f>IF(ISERROR(VLOOKUP(A3534,'entry data'!B:E,4,0)),"",VLOOKUP(A3534,'entry data'!B:E,4,0))</f>
        <v/>
      </c>
      <c r="F3534" s="11" t="str">
        <f>IF(A3534="","",IF(ISERROR(VLOOKUP(A3534,'entry data'!B:F,5,0)),"",VLOOKUP(A3534,'entry data'!B:F,5,0)))</f>
        <v/>
      </c>
      <c r="G3534" s="12" t="str">
        <f>IF(A3534="","",IF(ISERROR(VLOOKUP(A3534,'entry data'!B:I,8,0)),"",VLOOKUP(A3534,'entry data'!B:I,7,0)))</f>
        <v/>
      </c>
      <c r="H3534" s="13" t="str">
        <f>IF(A3534="","",IF(B3534=1,VLOOKUP(A3534,'entry data'!B:D,3,0),I3533))</f>
        <v/>
      </c>
      <c r="I3534" s="14" t="str">
        <f>IF(A3534="","",IF(E3534="weekly",7,IF(E3534="fortnightly",14,IF(E3534="monthly",DATE(IF(MONTH(H3534)=12,YEAR(H3534)+1,YEAR(H3534)),VLOOKUP(MONTH(H3534),index!$D$2:$G$13,2,0),DAY(H3534)),
IF(E3534="quarterly",DATE(IF(MONTH(H3534)&gt;=10,YEAR(H3534)+1,YEAR(H3534)),VLOOKUP(MONTH(H3534),index!$D$2:$G$13,3,0),DAY(H3534)),
IF(E3534="halfyearly",DATE(IF(MONTH(H3534)&gt;=7,YEAR(H3534)+1,YEAR(H3534)),VLOOKUP(MONTH(H3534),index!$D$2:$G$13,4,0),DAY(H3534)),
DATE(YEAR(H3534)+1,MONTH(H3534),DAY(H3534)))))-H3534))+H3534)</f>
        <v/>
      </c>
      <c r="J3534" s="9" t="str">
        <f t="shared" si="346"/>
        <v/>
      </c>
      <c r="K3534" s="11" t="str">
        <f t="shared" si="347"/>
        <v/>
      </c>
      <c r="L3534" s="11" t="str">
        <f t="shared" si="348"/>
        <v/>
      </c>
      <c r="M3534" s="11" t="str">
        <f>IF(A3534="","",VLOOKUP(E3534,index!$A$1:$B$6,2,0)*K3534*G3534)</f>
        <v/>
      </c>
      <c r="N3534" s="11" t="str">
        <f>IF(A3534="","",-PMT(G3534*VLOOKUP(E3534,index!$A$1:$B$6,2,0),C3534,F3534,0,0))</f>
        <v/>
      </c>
      <c r="O3534" s="11" t="str">
        <f t="shared" si="349"/>
        <v/>
      </c>
      <c r="P3534" s="11" t="str">
        <f t="shared" si="350"/>
        <v/>
      </c>
    </row>
    <row r="3535" spans="1:16" x14ac:dyDescent="0.25">
      <c r="A3535" s="9" t="str">
        <f>IF(A3534="","",IF(B3534&lt;C3534,A3534,IF(A3534=MAX('entry data'!$B$8:$B$507),"",A3534+1)))</f>
        <v/>
      </c>
      <c r="B3535" s="9" t="str">
        <f t="shared" si="345"/>
        <v/>
      </c>
      <c r="C3535" s="9" t="str">
        <f>IF(ISERROR(VLOOKUP(A3535,'entry data'!B:G,6,0)),"",VLOOKUP(A3535,'entry data'!B:G,6,0))</f>
        <v/>
      </c>
      <c r="D3535" s="9" t="str">
        <f>IF(ISERROR(VLOOKUP(A3535,'entry data'!B:C,2,0)),"",VLOOKUP(A3535,'entry data'!B:C,2,0))</f>
        <v/>
      </c>
      <c r="E3535" s="9" t="str">
        <f>IF(ISERROR(VLOOKUP(A3535,'entry data'!B:E,4,0)),"",VLOOKUP(A3535,'entry data'!B:E,4,0))</f>
        <v/>
      </c>
      <c r="F3535" s="11" t="str">
        <f>IF(A3535="","",IF(ISERROR(VLOOKUP(A3535,'entry data'!B:F,5,0)),"",VLOOKUP(A3535,'entry data'!B:F,5,0)))</f>
        <v/>
      </c>
      <c r="G3535" s="12" t="str">
        <f>IF(A3535="","",IF(ISERROR(VLOOKUP(A3535,'entry data'!B:I,8,0)),"",VLOOKUP(A3535,'entry data'!B:I,7,0)))</f>
        <v/>
      </c>
      <c r="H3535" s="13" t="str">
        <f>IF(A3535="","",IF(B3535=1,VLOOKUP(A3535,'entry data'!B:D,3,0),I3534))</f>
        <v/>
      </c>
      <c r="I3535" s="14" t="str">
        <f>IF(A3535="","",IF(E3535="weekly",7,IF(E3535="fortnightly",14,IF(E3535="monthly",DATE(IF(MONTH(H3535)=12,YEAR(H3535)+1,YEAR(H3535)),VLOOKUP(MONTH(H3535),index!$D$2:$G$13,2,0),DAY(H3535)),
IF(E3535="quarterly",DATE(IF(MONTH(H3535)&gt;=10,YEAR(H3535)+1,YEAR(H3535)),VLOOKUP(MONTH(H3535),index!$D$2:$G$13,3,0),DAY(H3535)),
IF(E3535="halfyearly",DATE(IF(MONTH(H3535)&gt;=7,YEAR(H3535)+1,YEAR(H3535)),VLOOKUP(MONTH(H3535),index!$D$2:$G$13,4,0),DAY(H3535)),
DATE(YEAR(H3535)+1,MONTH(H3535),DAY(H3535)))))-H3535))+H3535)</f>
        <v/>
      </c>
      <c r="J3535" s="9" t="str">
        <f t="shared" si="346"/>
        <v/>
      </c>
      <c r="K3535" s="11" t="str">
        <f t="shared" si="347"/>
        <v/>
      </c>
      <c r="L3535" s="11" t="str">
        <f t="shared" si="348"/>
        <v/>
      </c>
      <c r="M3535" s="11" t="str">
        <f>IF(A3535="","",VLOOKUP(E3535,index!$A$1:$B$6,2,0)*K3535*G3535)</f>
        <v/>
      </c>
      <c r="N3535" s="11" t="str">
        <f>IF(A3535="","",-PMT(G3535*VLOOKUP(E3535,index!$A$1:$B$6,2,0),C3535,F3535,0,0))</f>
        <v/>
      </c>
      <c r="O3535" s="11" t="str">
        <f t="shared" si="349"/>
        <v/>
      </c>
      <c r="P3535" s="11" t="str">
        <f t="shared" si="350"/>
        <v/>
      </c>
    </row>
    <row r="3536" spans="1:16" x14ac:dyDescent="0.25">
      <c r="A3536" s="9" t="str">
        <f>IF(A3535="","",IF(B3535&lt;C3535,A3535,IF(A3535=MAX('entry data'!$B$8:$B$507),"",A3535+1)))</f>
        <v/>
      </c>
      <c r="B3536" s="9" t="str">
        <f t="shared" si="345"/>
        <v/>
      </c>
      <c r="C3536" s="9" t="str">
        <f>IF(ISERROR(VLOOKUP(A3536,'entry data'!B:G,6,0)),"",VLOOKUP(A3536,'entry data'!B:G,6,0))</f>
        <v/>
      </c>
      <c r="D3536" s="9" t="str">
        <f>IF(ISERROR(VLOOKUP(A3536,'entry data'!B:C,2,0)),"",VLOOKUP(A3536,'entry data'!B:C,2,0))</f>
        <v/>
      </c>
      <c r="E3536" s="9" t="str">
        <f>IF(ISERROR(VLOOKUP(A3536,'entry data'!B:E,4,0)),"",VLOOKUP(A3536,'entry data'!B:E,4,0))</f>
        <v/>
      </c>
      <c r="F3536" s="11" t="str">
        <f>IF(A3536="","",IF(ISERROR(VLOOKUP(A3536,'entry data'!B:F,5,0)),"",VLOOKUP(A3536,'entry data'!B:F,5,0)))</f>
        <v/>
      </c>
      <c r="G3536" s="12" t="str">
        <f>IF(A3536="","",IF(ISERROR(VLOOKUP(A3536,'entry data'!B:I,8,0)),"",VLOOKUP(A3536,'entry data'!B:I,7,0)))</f>
        <v/>
      </c>
      <c r="H3536" s="13" t="str">
        <f>IF(A3536="","",IF(B3536=1,VLOOKUP(A3536,'entry data'!B:D,3,0),I3535))</f>
        <v/>
      </c>
      <c r="I3536" s="14" t="str">
        <f>IF(A3536="","",IF(E3536="weekly",7,IF(E3536="fortnightly",14,IF(E3536="monthly",DATE(IF(MONTH(H3536)=12,YEAR(H3536)+1,YEAR(H3536)),VLOOKUP(MONTH(H3536),index!$D$2:$G$13,2,0),DAY(H3536)),
IF(E3536="quarterly",DATE(IF(MONTH(H3536)&gt;=10,YEAR(H3536)+1,YEAR(H3536)),VLOOKUP(MONTH(H3536),index!$D$2:$G$13,3,0),DAY(H3536)),
IF(E3536="halfyearly",DATE(IF(MONTH(H3536)&gt;=7,YEAR(H3536)+1,YEAR(H3536)),VLOOKUP(MONTH(H3536),index!$D$2:$G$13,4,0),DAY(H3536)),
DATE(YEAR(H3536)+1,MONTH(H3536),DAY(H3536)))))-H3536))+H3536)</f>
        <v/>
      </c>
      <c r="J3536" s="9" t="str">
        <f t="shared" si="346"/>
        <v/>
      </c>
      <c r="K3536" s="11" t="str">
        <f t="shared" si="347"/>
        <v/>
      </c>
      <c r="L3536" s="11" t="str">
        <f t="shared" si="348"/>
        <v/>
      </c>
      <c r="M3536" s="11" t="str">
        <f>IF(A3536="","",VLOOKUP(E3536,index!$A$1:$B$6,2,0)*K3536*G3536)</f>
        <v/>
      </c>
      <c r="N3536" s="11" t="str">
        <f>IF(A3536="","",-PMT(G3536*VLOOKUP(E3536,index!$A$1:$B$6,2,0),C3536,F3536,0,0))</f>
        <v/>
      </c>
      <c r="O3536" s="11" t="str">
        <f t="shared" si="349"/>
        <v/>
      </c>
      <c r="P3536" s="11" t="str">
        <f t="shared" si="350"/>
        <v/>
      </c>
    </row>
    <row r="3537" spans="1:16" x14ac:dyDescent="0.25">
      <c r="A3537" s="9" t="str">
        <f>IF(A3536="","",IF(B3536&lt;C3536,A3536,IF(A3536=MAX('entry data'!$B$8:$B$507),"",A3536+1)))</f>
        <v/>
      </c>
      <c r="B3537" s="9" t="str">
        <f t="shared" si="345"/>
        <v/>
      </c>
      <c r="C3537" s="9" t="str">
        <f>IF(ISERROR(VLOOKUP(A3537,'entry data'!B:G,6,0)),"",VLOOKUP(A3537,'entry data'!B:G,6,0))</f>
        <v/>
      </c>
      <c r="D3537" s="9" t="str">
        <f>IF(ISERROR(VLOOKUP(A3537,'entry data'!B:C,2,0)),"",VLOOKUP(A3537,'entry data'!B:C,2,0))</f>
        <v/>
      </c>
      <c r="E3537" s="9" t="str">
        <f>IF(ISERROR(VLOOKUP(A3537,'entry data'!B:E,4,0)),"",VLOOKUP(A3537,'entry data'!B:E,4,0))</f>
        <v/>
      </c>
      <c r="F3537" s="11" t="str">
        <f>IF(A3537="","",IF(ISERROR(VLOOKUP(A3537,'entry data'!B:F,5,0)),"",VLOOKUP(A3537,'entry data'!B:F,5,0)))</f>
        <v/>
      </c>
      <c r="G3537" s="12" t="str">
        <f>IF(A3537="","",IF(ISERROR(VLOOKUP(A3537,'entry data'!B:I,8,0)),"",VLOOKUP(A3537,'entry data'!B:I,7,0)))</f>
        <v/>
      </c>
      <c r="H3537" s="13" t="str">
        <f>IF(A3537="","",IF(B3537=1,VLOOKUP(A3537,'entry data'!B:D,3,0),I3536))</f>
        <v/>
      </c>
      <c r="I3537" s="14" t="str">
        <f>IF(A3537="","",IF(E3537="weekly",7,IF(E3537="fortnightly",14,IF(E3537="monthly",DATE(IF(MONTH(H3537)=12,YEAR(H3537)+1,YEAR(H3537)),VLOOKUP(MONTH(H3537),index!$D$2:$G$13,2,0),DAY(H3537)),
IF(E3537="quarterly",DATE(IF(MONTH(H3537)&gt;=10,YEAR(H3537)+1,YEAR(H3537)),VLOOKUP(MONTH(H3537),index!$D$2:$G$13,3,0),DAY(H3537)),
IF(E3537="halfyearly",DATE(IF(MONTH(H3537)&gt;=7,YEAR(H3537)+1,YEAR(H3537)),VLOOKUP(MONTH(H3537),index!$D$2:$G$13,4,0),DAY(H3537)),
DATE(YEAR(H3537)+1,MONTH(H3537),DAY(H3537)))))-H3537))+H3537)</f>
        <v/>
      </c>
      <c r="J3537" s="9" t="str">
        <f t="shared" si="346"/>
        <v/>
      </c>
      <c r="K3537" s="11" t="str">
        <f t="shared" si="347"/>
        <v/>
      </c>
      <c r="L3537" s="11" t="str">
        <f t="shared" si="348"/>
        <v/>
      </c>
      <c r="M3537" s="11" t="str">
        <f>IF(A3537="","",VLOOKUP(E3537,index!$A$1:$B$6,2,0)*K3537*G3537)</f>
        <v/>
      </c>
      <c r="N3537" s="11" t="str">
        <f>IF(A3537="","",-PMT(G3537*VLOOKUP(E3537,index!$A$1:$B$6,2,0),C3537,F3537,0,0))</f>
        <v/>
      </c>
      <c r="O3537" s="11" t="str">
        <f t="shared" si="349"/>
        <v/>
      </c>
      <c r="P3537" s="11" t="str">
        <f t="shared" si="350"/>
        <v/>
      </c>
    </row>
    <row r="3538" spans="1:16" x14ac:dyDescent="0.25">
      <c r="A3538" s="9" t="str">
        <f>IF(A3537="","",IF(B3537&lt;C3537,A3537,IF(A3537=MAX('entry data'!$B$8:$B$507),"",A3537+1)))</f>
        <v/>
      </c>
      <c r="B3538" s="9" t="str">
        <f t="shared" si="345"/>
        <v/>
      </c>
      <c r="C3538" s="9" t="str">
        <f>IF(ISERROR(VLOOKUP(A3538,'entry data'!B:G,6,0)),"",VLOOKUP(A3538,'entry data'!B:G,6,0))</f>
        <v/>
      </c>
      <c r="D3538" s="9" t="str">
        <f>IF(ISERROR(VLOOKUP(A3538,'entry data'!B:C,2,0)),"",VLOOKUP(A3538,'entry data'!B:C,2,0))</f>
        <v/>
      </c>
      <c r="E3538" s="9" t="str">
        <f>IF(ISERROR(VLOOKUP(A3538,'entry data'!B:E,4,0)),"",VLOOKUP(A3538,'entry data'!B:E,4,0))</f>
        <v/>
      </c>
      <c r="F3538" s="11" t="str">
        <f>IF(A3538="","",IF(ISERROR(VLOOKUP(A3538,'entry data'!B:F,5,0)),"",VLOOKUP(A3538,'entry data'!B:F,5,0)))</f>
        <v/>
      </c>
      <c r="G3538" s="12" t="str">
        <f>IF(A3538="","",IF(ISERROR(VLOOKUP(A3538,'entry data'!B:I,8,0)),"",VLOOKUP(A3538,'entry data'!B:I,7,0)))</f>
        <v/>
      </c>
      <c r="H3538" s="13" t="str">
        <f>IF(A3538="","",IF(B3538=1,VLOOKUP(A3538,'entry data'!B:D,3,0),I3537))</f>
        <v/>
      </c>
      <c r="I3538" s="14" t="str">
        <f>IF(A3538="","",IF(E3538="weekly",7,IF(E3538="fortnightly",14,IF(E3538="monthly",DATE(IF(MONTH(H3538)=12,YEAR(H3538)+1,YEAR(H3538)),VLOOKUP(MONTH(H3538),index!$D$2:$G$13,2,0),DAY(H3538)),
IF(E3538="quarterly",DATE(IF(MONTH(H3538)&gt;=10,YEAR(H3538)+1,YEAR(H3538)),VLOOKUP(MONTH(H3538),index!$D$2:$G$13,3,0),DAY(H3538)),
IF(E3538="halfyearly",DATE(IF(MONTH(H3538)&gt;=7,YEAR(H3538)+1,YEAR(H3538)),VLOOKUP(MONTH(H3538),index!$D$2:$G$13,4,0),DAY(H3538)),
DATE(YEAR(H3538)+1,MONTH(H3538),DAY(H3538)))))-H3538))+H3538)</f>
        <v/>
      </c>
      <c r="J3538" s="9" t="str">
        <f t="shared" si="346"/>
        <v/>
      </c>
      <c r="K3538" s="11" t="str">
        <f t="shared" si="347"/>
        <v/>
      </c>
      <c r="L3538" s="11" t="str">
        <f t="shared" si="348"/>
        <v/>
      </c>
      <c r="M3538" s="11" t="str">
        <f>IF(A3538="","",VLOOKUP(E3538,index!$A$1:$B$6,2,0)*K3538*G3538)</f>
        <v/>
      </c>
      <c r="N3538" s="11" t="str">
        <f>IF(A3538="","",-PMT(G3538*VLOOKUP(E3538,index!$A$1:$B$6,2,0),C3538,F3538,0,0))</f>
        <v/>
      </c>
      <c r="O3538" s="11" t="str">
        <f t="shared" si="349"/>
        <v/>
      </c>
      <c r="P3538" s="11" t="str">
        <f t="shared" si="350"/>
        <v/>
      </c>
    </row>
    <row r="3539" spans="1:16" x14ac:dyDescent="0.25">
      <c r="A3539" s="9" t="str">
        <f>IF(A3538="","",IF(B3538&lt;C3538,A3538,IF(A3538=MAX('entry data'!$B$8:$B$507),"",A3538+1)))</f>
        <v/>
      </c>
      <c r="B3539" s="9" t="str">
        <f t="shared" si="345"/>
        <v/>
      </c>
      <c r="C3539" s="9" t="str">
        <f>IF(ISERROR(VLOOKUP(A3539,'entry data'!B:G,6,0)),"",VLOOKUP(A3539,'entry data'!B:G,6,0))</f>
        <v/>
      </c>
      <c r="D3539" s="9" t="str">
        <f>IF(ISERROR(VLOOKUP(A3539,'entry data'!B:C,2,0)),"",VLOOKUP(A3539,'entry data'!B:C,2,0))</f>
        <v/>
      </c>
      <c r="E3539" s="9" t="str">
        <f>IF(ISERROR(VLOOKUP(A3539,'entry data'!B:E,4,0)),"",VLOOKUP(A3539,'entry data'!B:E,4,0))</f>
        <v/>
      </c>
      <c r="F3539" s="11" t="str">
        <f>IF(A3539="","",IF(ISERROR(VLOOKUP(A3539,'entry data'!B:F,5,0)),"",VLOOKUP(A3539,'entry data'!B:F,5,0)))</f>
        <v/>
      </c>
      <c r="G3539" s="12" t="str">
        <f>IF(A3539="","",IF(ISERROR(VLOOKUP(A3539,'entry data'!B:I,8,0)),"",VLOOKUP(A3539,'entry data'!B:I,7,0)))</f>
        <v/>
      </c>
      <c r="H3539" s="13" t="str">
        <f>IF(A3539="","",IF(B3539=1,VLOOKUP(A3539,'entry data'!B:D,3,0),I3538))</f>
        <v/>
      </c>
      <c r="I3539" s="14" t="str">
        <f>IF(A3539="","",IF(E3539="weekly",7,IF(E3539="fortnightly",14,IF(E3539="monthly",DATE(IF(MONTH(H3539)=12,YEAR(H3539)+1,YEAR(H3539)),VLOOKUP(MONTH(H3539),index!$D$2:$G$13,2,0),DAY(H3539)),
IF(E3539="quarterly",DATE(IF(MONTH(H3539)&gt;=10,YEAR(H3539)+1,YEAR(H3539)),VLOOKUP(MONTH(H3539),index!$D$2:$G$13,3,0),DAY(H3539)),
IF(E3539="halfyearly",DATE(IF(MONTH(H3539)&gt;=7,YEAR(H3539)+1,YEAR(H3539)),VLOOKUP(MONTH(H3539),index!$D$2:$G$13,4,0),DAY(H3539)),
DATE(YEAR(H3539)+1,MONTH(H3539),DAY(H3539)))))-H3539))+H3539)</f>
        <v/>
      </c>
      <c r="J3539" s="9" t="str">
        <f t="shared" si="346"/>
        <v/>
      </c>
      <c r="K3539" s="11" t="str">
        <f t="shared" si="347"/>
        <v/>
      </c>
      <c r="L3539" s="11" t="str">
        <f t="shared" si="348"/>
        <v/>
      </c>
      <c r="M3539" s="11" t="str">
        <f>IF(A3539="","",VLOOKUP(E3539,index!$A$1:$B$6,2,0)*K3539*G3539)</f>
        <v/>
      </c>
      <c r="N3539" s="11" t="str">
        <f>IF(A3539="","",-PMT(G3539*VLOOKUP(E3539,index!$A$1:$B$6,2,0),C3539,F3539,0,0))</f>
        <v/>
      </c>
      <c r="O3539" s="11" t="str">
        <f t="shared" si="349"/>
        <v/>
      </c>
      <c r="P3539" s="11" t="str">
        <f t="shared" si="350"/>
        <v/>
      </c>
    </row>
    <row r="3540" spans="1:16" x14ac:dyDescent="0.25">
      <c r="A3540" s="9" t="str">
        <f>IF(A3539="","",IF(B3539&lt;C3539,A3539,IF(A3539=MAX('entry data'!$B$8:$B$507),"",A3539+1)))</f>
        <v/>
      </c>
      <c r="B3540" s="9" t="str">
        <f t="shared" si="345"/>
        <v/>
      </c>
      <c r="C3540" s="9" t="str">
        <f>IF(ISERROR(VLOOKUP(A3540,'entry data'!B:G,6,0)),"",VLOOKUP(A3540,'entry data'!B:G,6,0))</f>
        <v/>
      </c>
      <c r="D3540" s="9" t="str">
        <f>IF(ISERROR(VLOOKUP(A3540,'entry data'!B:C,2,0)),"",VLOOKUP(A3540,'entry data'!B:C,2,0))</f>
        <v/>
      </c>
      <c r="E3540" s="9" t="str">
        <f>IF(ISERROR(VLOOKUP(A3540,'entry data'!B:E,4,0)),"",VLOOKUP(A3540,'entry data'!B:E,4,0))</f>
        <v/>
      </c>
      <c r="F3540" s="11" t="str">
        <f>IF(A3540="","",IF(ISERROR(VLOOKUP(A3540,'entry data'!B:F,5,0)),"",VLOOKUP(A3540,'entry data'!B:F,5,0)))</f>
        <v/>
      </c>
      <c r="G3540" s="12" t="str">
        <f>IF(A3540="","",IF(ISERROR(VLOOKUP(A3540,'entry data'!B:I,8,0)),"",VLOOKUP(A3540,'entry data'!B:I,7,0)))</f>
        <v/>
      </c>
      <c r="H3540" s="13" t="str">
        <f>IF(A3540="","",IF(B3540=1,VLOOKUP(A3540,'entry data'!B:D,3,0),I3539))</f>
        <v/>
      </c>
      <c r="I3540" s="14" t="str">
        <f>IF(A3540="","",IF(E3540="weekly",7,IF(E3540="fortnightly",14,IF(E3540="monthly",DATE(IF(MONTH(H3540)=12,YEAR(H3540)+1,YEAR(H3540)),VLOOKUP(MONTH(H3540),index!$D$2:$G$13,2,0),DAY(H3540)),
IF(E3540="quarterly",DATE(IF(MONTH(H3540)&gt;=10,YEAR(H3540)+1,YEAR(H3540)),VLOOKUP(MONTH(H3540),index!$D$2:$G$13,3,0),DAY(H3540)),
IF(E3540="halfyearly",DATE(IF(MONTH(H3540)&gt;=7,YEAR(H3540)+1,YEAR(H3540)),VLOOKUP(MONTH(H3540),index!$D$2:$G$13,4,0),DAY(H3540)),
DATE(YEAR(H3540)+1,MONTH(H3540),DAY(H3540)))))-H3540))+H3540)</f>
        <v/>
      </c>
      <c r="J3540" s="9" t="str">
        <f t="shared" si="346"/>
        <v/>
      </c>
      <c r="K3540" s="11" t="str">
        <f t="shared" si="347"/>
        <v/>
      </c>
      <c r="L3540" s="11" t="str">
        <f t="shared" si="348"/>
        <v/>
      </c>
      <c r="M3540" s="11" t="str">
        <f>IF(A3540="","",VLOOKUP(E3540,index!$A$1:$B$6,2,0)*K3540*G3540)</f>
        <v/>
      </c>
      <c r="N3540" s="11" t="str">
        <f>IF(A3540="","",-PMT(G3540*VLOOKUP(E3540,index!$A$1:$B$6,2,0),C3540,F3540,0,0))</f>
        <v/>
      </c>
      <c r="O3540" s="11" t="str">
        <f t="shared" si="349"/>
        <v/>
      </c>
      <c r="P3540" s="11" t="str">
        <f t="shared" si="350"/>
        <v/>
      </c>
    </row>
    <row r="3541" spans="1:16" x14ac:dyDescent="0.25">
      <c r="A3541" s="9" t="str">
        <f>IF(A3540="","",IF(B3540&lt;C3540,A3540,IF(A3540=MAX('entry data'!$B$8:$B$507),"",A3540+1)))</f>
        <v/>
      </c>
      <c r="B3541" s="9" t="str">
        <f t="shared" si="345"/>
        <v/>
      </c>
      <c r="C3541" s="9" t="str">
        <f>IF(ISERROR(VLOOKUP(A3541,'entry data'!B:G,6,0)),"",VLOOKUP(A3541,'entry data'!B:G,6,0))</f>
        <v/>
      </c>
      <c r="D3541" s="9" t="str">
        <f>IF(ISERROR(VLOOKUP(A3541,'entry data'!B:C,2,0)),"",VLOOKUP(A3541,'entry data'!B:C,2,0))</f>
        <v/>
      </c>
      <c r="E3541" s="9" t="str">
        <f>IF(ISERROR(VLOOKUP(A3541,'entry data'!B:E,4,0)),"",VLOOKUP(A3541,'entry data'!B:E,4,0))</f>
        <v/>
      </c>
      <c r="F3541" s="11" t="str">
        <f>IF(A3541="","",IF(ISERROR(VLOOKUP(A3541,'entry data'!B:F,5,0)),"",VLOOKUP(A3541,'entry data'!B:F,5,0)))</f>
        <v/>
      </c>
      <c r="G3541" s="12" t="str">
        <f>IF(A3541="","",IF(ISERROR(VLOOKUP(A3541,'entry data'!B:I,8,0)),"",VLOOKUP(A3541,'entry data'!B:I,7,0)))</f>
        <v/>
      </c>
      <c r="H3541" s="13" t="str">
        <f>IF(A3541="","",IF(B3541=1,VLOOKUP(A3541,'entry data'!B:D,3,0),I3540))</f>
        <v/>
      </c>
      <c r="I3541" s="14" t="str">
        <f>IF(A3541="","",IF(E3541="weekly",7,IF(E3541="fortnightly",14,IF(E3541="monthly",DATE(IF(MONTH(H3541)=12,YEAR(H3541)+1,YEAR(H3541)),VLOOKUP(MONTH(H3541),index!$D$2:$G$13,2,0),DAY(H3541)),
IF(E3541="quarterly",DATE(IF(MONTH(H3541)&gt;=10,YEAR(H3541)+1,YEAR(H3541)),VLOOKUP(MONTH(H3541),index!$D$2:$G$13,3,0),DAY(H3541)),
IF(E3541="halfyearly",DATE(IF(MONTH(H3541)&gt;=7,YEAR(H3541)+1,YEAR(H3541)),VLOOKUP(MONTH(H3541),index!$D$2:$G$13,4,0),DAY(H3541)),
DATE(YEAR(H3541)+1,MONTH(H3541),DAY(H3541)))))-H3541))+H3541)</f>
        <v/>
      </c>
      <c r="J3541" s="9" t="str">
        <f t="shared" si="346"/>
        <v/>
      </c>
      <c r="K3541" s="11" t="str">
        <f t="shared" si="347"/>
        <v/>
      </c>
      <c r="L3541" s="11" t="str">
        <f t="shared" si="348"/>
        <v/>
      </c>
      <c r="M3541" s="11" t="str">
        <f>IF(A3541="","",VLOOKUP(E3541,index!$A$1:$B$6,2,0)*K3541*G3541)</f>
        <v/>
      </c>
      <c r="N3541" s="11" t="str">
        <f>IF(A3541="","",-PMT(G3541*VLOOKUP(E3541,index!$A$1:$B$6,2,0),C3541,F3541,0,0))</f>
        <v/>
      </c>
      <c r="O3541" s="11" t="str">
        <f t="shared" si="349"/>
        <v/>
      </c>
      <c r="P3541" s="11" t="str">
        <f t="shared" si="350"/>
        <v/>
      </c>
    </row>
    <row r="3542" spans="1:16" x14ac:dyDescent="0.25">
      <c r="A3542" s="9" t="str">
        <f>IF(A3541="","",IF(B3541&lt;C3541,A3541,IF(A3541=MAX('entry data'!$B$8:$B$507),"",A3541+1)))</f>
        <v/>
      </c>
      <c r="B3542" s="9" t="str">
        <f t="shared" si="345"/>
        <v/>
      </c>
      <c r="C3542" s="9" t="str">
        <f>IF(ISERROR(VLOOKUP(A3542,'entry data'!B:G,6,0)),"",VLOOKUP(A3542,'entry data'!B:G,6,0))</f>
        <v/>
      </c>
      <c r="D3542" s="9" t="str">
        <f>IF(ISERROR(VLOOKUP(A3542,'entry data'!B:C,2,0)),"",VLOOKUP(A3542,'entry data'!B:C,2,0))</f>
        <v/>
      </c>
      <c r="E3542" s="9" t="str">
        <f>IF(ISERROR(VLOOKUP(A3542,'entry data'!B:E,4,0)),"",VLOOKUP(A3542,'entry data'!B:E,4,0))</f>
        <v/>
      </c>
      <c r="F3542" s="11" t="str">
        <f>IF(A3542="","",IF(ISERROR(VLOOKUP(A3542,'entry data'!B:F,5,0)),"",VLOOKUP(A3542,'entry data'!B:F,5,0)))</f>
        <v/>
      </c>
      <c r="G3542" s="12" t="str">
        <f>IF(A3542="","",IF(ISERROR(VLOOKUP(A3542,'entry data'!B:I,8,0)),"",VLOOKUP(A3542,'entry data'!B:I,7,0)))</f>
        <v/>
      </c>
      <c r="H3542" s="13" t="str">
        <f>IF(A3542="","",IF(B3542=1,VLOOKUP(A3542,'entry data'!B:D,3,0),I3541))</f>
        <v/>
      </c>
      <c r="I3542" s="14" t="str">
        <f>IF(A3542="","",IF(E3542="weekly",7,IF(E3542="fortnightly",14,IF(E3542="monthly",DATE(IF(MONTH(H3542)=12,YEAR(H3542)+1,YEAR(H3542)),VLOOKUP(MONTH(H3542),index!$D$2:$G$13,2,0),DAY(H3542)),
IF(E3542="quarterly",DATE(IF(MONTH(H3542)&gt;=10,YEAR(H3542)+1,YEAR(H3542)),VLOOKUP(MONTH(H3542),index!$D$2:$G$13,3,0),DAY(H3542)),
IF(E3542="halfyearly",DATE(IF(MONTH(H3542)&gt;=7,YEAR(H3542)+1,YEAR(H3542)),VLOOKUP(MONTH(H3542),index!$D$2:$G$13,4,0),DAY(H3542)),
DATE(YEAR(H3542)+1,MONTH(H3542),DAY(H3542)))))-H3542))+H3542)</f>
        <v/>
      </c>
      <c r="J3542" s="9" t="str">
        <f t="shared" si="346"/>
        <v/>
      </c>
      <c r="K3542" s="11" t="str">
        <f t="shared" si="347"/>
        <v/>
      </c>
      <c r="L3542" s="11" t="str">
        <f t="shared" si="348"/>
        <v/>
      </c>
      <c r="M3542" s="11" t="str">
        <f>IF(A3542="","",VLOOKUP(E3542,index!$A$1:$B$6,2,0)*K3542*G3542)</f>
        <v/>
      </c>
      <c r="N3542" s="11" t="str">
        <f>IF(A3542="","",-PMT(G3542*VLOOKUP(E3542,index!$A$1:$B$6,2,0),C3542,F3542,0,0))</f>
        <v/>
      </c>
      <c r="O3542" s="11" t="str">
        <f t="shared" si="349"/>
        <v/>
      </c>
      <c r="P3542" s="11" t="str">
        <f t="shared" si="350"/>
        <v/>
      </c>
    </row>
    <row r="3543" spans="1:16" x14ac:dyDescent="0.25">
      <c r="A3543" s="9" t="str">
        <f>IF(A3542="","",IF(B3542&lt;C3542,A3542,IF(A3542=MAX('entry data'!$B$8:$B$507),"",A3542+1)))</f>
        <v/>
      </c>
      <c r="B3543" s="9" t="str">
        <f t="shared" ref="B3543:B3606" si="351">IF(A3543="","",IF(B3542=C3542,1,B3542+1))</f>
        <v/>
      </c>
      <c r="C3543" s="9" t="str">
        <f>IF(ISERROR(VLOOKUP(A3543,'entry data'!B:G,6,0)),"",VLOOKUP(A3543,'entry data'!B:G,6,0))</f>
        <v/>
      </c>
      <c r="D3543" s="9" t="str">
        <f>IF(ISERROR(VLOOKUP(A3543,'entry data'!B:C,2,0)),"",VLOOKUP(A3543,'entry data'!B:C,2,0))</f>
        <v/>
      </c>
      <c r="E3543" s="9" t="str">
        <f>IF(ISERROR(VLOOKUP(A3543,'entry data'!B:E,4,0)),"",VLOOKUP(A3543,'entry data'!B:E,4,0))</f>
        <v/>
      </c>
      <c r="F3543" s="11" t="str">
        <f>IF(A3543="","",IF(ISERROR(VLOOKUP(A3543,'entry data'!B:F,5,0)),"",VLOOKUP(A3543,'entry data'!B:F,5,0)))</f>
        <v/>
      </c>
      <c r="G3543" s="12" t="str">
        <f>IF(A3543="","",IF(ISERROR(VLOOKUP(A3543,'entry data'!B:I,8,0)),"",VLOOKUP(A3543,'entry data'!B:I,7,0)))</f>
        <v/>
      </c>
      <c r="H3543" s="13" t="str">
        <f>IF(A3543="","",IF(B3543=1,VLOOKUP(A3543,'entry data'!B:D,3,0),I3542))</f>
        <v/>
      </c>
      <c r="I3543" s="14" t="str">
        <f>IF(A3543="","",IF(E3543="weekly",7,IF(E3543="fortnightly",14,IF(E3543="monthly",DATE(IF(MONTH(H3543)=12,YEAR(H3543)+1,YEAR(H3543)),VLOOKUP(MONTH(H3543),index!$D$2:$G$13,2,0),DAY(H3543)),
IF(E3543="quarterly",DATE(IF(MONTH(H3543)&gt;=10,YEAR(H3543)+1,YEAR(H3543)),VLOOKUP(MONTH(H3543),index!$D$2:$G$13,3,0),DAY(H3543)),
IF(E3543="halfyearly",DATE(IF(MONTH(H3543)&gt;=7,YEAR(H3543)+1,YEAR(H3543)),VLOOKUP(MONTH(H3543),index!$D$2:$G$13,4,0),DAY(H3543)),
DATE(YEAR(H3543)+1,MONTH(H3543),DAY(H3543)))))-H3543))+H3543)</f>
        <v/>
      </c>
      <c r="J3543" s="9" t="str">
        <f t="shared" ref="J3543:J3606" si="352">IF(A3543="","",IF(MONTH(I3543)&lt;10,YEAR(I3543)&amp;"-0"&amp;MONTH(I3543),YEAR(I3543)&amp;"-"&amp;MONTH(I3543)))</f>
        <v/>
      </c>
      <c r="K3543" s="11" t="str">
        <f t="shared" ref="K3543:K3606" si="353">IF(A3543="","",IF(B3543=1,F3543,O3542))</f>
        <v/>
      </c>
      <c r="L3543" s="11" t="str">
        <f t="shared" ref="L3543:L3606" si="354">IF(A3543="","",N3543-M3543)</f>
        <v/>
      </c>
      <c r="M3543" s="11" t="str">
        <f>IF(A3543="","",VLOOKUP(E3543,index!$A$1:$B$6,2,0)*K3543*G3543)</f>
        <v/>
      </c>
      <c r="N3543" s="11" t="str">
        <f>IF(A3543="","",-PMT(G3543*VLOOKUP(E3543,index!$A$1:$B$6,2,0),C3543,F3543,0,0))</f>
        <v/>
      </c>
      <c r="O3543" s="11" t="str">
        <f t="shared" ref="O3543:O3606" si="355">IF(A3543="","",K3543-L3543)</f>
        <v/>
      </c>
      <c r="P3543" s="11" t="str">
        <f t="shared" si="350"/>
        <v/>
      </c>
    </row>
    <row r="3544" spans="1:16" x14ac:dyDescent="0.25">
      <c r="A3544" s="9" t="str">
        <f>IF(A3543="","",IF(B3543&lt;C3543,A3543,IF(A3543=MAX('entry data'!$B$8:$B$507),"",A3543+1)))</f>
        <v/>
      </c>
      <c r="B3544" s="9" t="str">
        <f t="shared" si="351"/>
        <v/>
      </c>
      <c r="C3544" s="9" t="str">
        <f>IF(ISERROR(VLOOKUP(A3544,'entry data'!B:G,6,0)),"",VLOOKUP(A3544,'entry data'!B:G,6,0))</f>
        <v/>
      </c>
      <c r="D3544" s="9" t="str">
        <f>IF(ISERROR(VLOOKUP(A3544,'entry data'!B:C,2,0)),"",VLOOKUP(A3544,'entry data'!B:C,2,0))</f>
        <v/>
      </c>
      <c r="E3544" s="9" t="str">
        <f>IF(ISERROR(VLOOKUP(A3544,'entry data'!B:E,4,0)),"",VLOOKUP(A3544,'entry data'!B:E,4,0))</f>
        <v/>
      </c>
      <c r="F3544" s="11" t="str">
        <f>IF(A3544="","",IF(ISERROR(VLOOKUP(A3544,'entry data'!B:F,5,0)),"",VLOOKUP(A3544,'entry data'!B:F,5,0)))</f>
        <v/>
      </c>
      <c r="G3544" s="12" t="str">
        <f>IF(A3544="","",IF(ISERROR(VLOOKUP(A3544,'entry data'!B:I,8,0)),"",VLOOKUP(A3544,'entry data'!B:I,7,0)))</f>
        <v/>
      </c>
      <c r="H3544" s="13" t="str">
        <f>IF(A3544="","",IF(B3544=1,VLOOKUP(A3544,'entry data'!B:D,3,0),I3543))</f>
        <v/>
      </c>
      <c r="I3544" s="14" t="str">
        <f>IF(A3544="","",IF(E3544="weekly",7,IF(E3544="fortnightly",14,IF(E3544="monthly",DATE(IF(MONTH(H3544)=12,YEAR(H3544)+1,YEAR(H3544)),VLOOKUP(MONTH(H3544),index!$D$2:$G$13,2,0),DAY(H3544)),
IF(E3544="quarterly",DATE(IF(MONTH(H3544)&gt;=10,YEAR(H3544)+1,YEAR(H3544)),VLOOKUP(MONTH(H3544),index!$D$2:$G$13,3,0),DAY(H3544)),
IF(E3544="halfyearly",DATE(IF(MONTH(H3544)&gt;=7,YEAR(H3544)+1,YEAR(H3544)),VLOOKUP(MONTH(H3544),index!$D$2:$G$13,4,0),DAY(H3544)),
DATE(YEAR(H3544)+1,MONTH(H3544),DAY(H3544)))))-H3544))+H3544)</f>
        <v/>
      </c>
      <c r="J3544" s="9" t="str">
        <f t="shared" si="352"/>
        <v/>
      </c>
      <c r="K3544" s="11" t="str">
        <f t="shared" si="353"/>
        <v/>
      </c>
      <c r="L3544" s="11" t="str">
        <f t="shared" si="354"/>
        <v/>
      </c>
      <c r="M3544" s="11" t="str">
        <f>IF(A3544="","",VLOOKUP(E3544,index!$A$1:$B$6,2,0)*K3544*G3544)</f>
        <v/>
      </c>
      <c r="N3544" s="11" t="str">
        <f>IF(A3544="","",-PMT(G3544*VLOOKUP(E3544,index!$A$1:$B$6,2,0),C3544,F3544,0,0))</f>
        <v/>
      </c>
      <c r="O3544" s="11" t="str">
        <f t="shared" si="355"/>
        <v/>
      </c>
      <c r="P3544" s="11" t="str">
        <f t="shared" si="350"/>
        <v/>
      </c>
    </row>
    <row r="3545" spans="1:16" x14ac:dyDescent="0.25">
      <c r="A3545" s="9" t="str">
        <f>IF(A3544="","",IF(B3544&lt;C3544,A3544,IF(A3544=MAX('entry data'!$B$8:$B$507),"",A3544+1)))</f>
        <v/>
      </c>
      <c r="B3545" s="9" t="str">
        <f t="shared" si="351"/>
        <v/>
      </c>
      <c r="C3545" s="9" t="str">
        <f>IF(ISERROR(VLOOKUP(A3545,'entry data'!B:G,6,0)),"",VLOOKUP(A3545,'entry data'!B:G,6,0))</f>
        <v/>
      </c>
      <c r="D3545" s="9" t="str">
        <f>IF(ISERROR(VLOOKUP(A3545,'entry data'!B:C,2,0)),"",VLOOKUP(A3545,'entry data'!B:C,2,0))</f>
        <v/>
      </c>
      <c r="E3545" s="9" t="str">
        <f>IF(ISERROR(VLOOKUP(A3545,'entry data'!B:E,4,0)),"",VLOOKUP(A3545,'entry data'!B:E,4,0))</f>
        <v/>
      </c>
      <c r="F3545" s="11" t="str">
        <f>IF(A3545="","",IF(ISERROR(VLOOKUP(A3545,'entry data'!B:F,5,0)),"",VLOOKUP(A3545,'entry data'!B:F,5,0)))</f>
        <v/>
      </c>
      <c r="G3545" s="12" t="str">
        <f>IF(A3545="","",IF(ISERROR(VLOOKUP(A3545,'entry data'!B:I,8,0)),"",VLOOKUP(A3545,'entry data'!B:I,7,0)))</f>
        <v/>
      </c>
      <c r="H3545" s="13" t="str">
        <f>IF(A3545="","",IF(B3545=1,VLOOKUP(A3545,'entry data'!B:D,3,0),I3544))</f>
        <v/>
      </c>
      <c r="I3545" s="14" t="str">
        <f>IF(A3545="","",IF(E3545="weekly",7,IF(E3545="fortnightly",14,IF(E3545="monthly",DATE(IF(MONTH(H3545)=12,YEAR(H3545)+1,YEAR(H3545)),VLOOKUP(MONTH(H3545),index!$D$2:$G$13,2,0),DAY(H3545)),
IF(E3545="quarterly",DATE(IF(MONTH(H3545)&gt;=10,YEAR(H3545)+1,YEAR(H3545)),VLOOKUP(MONTH(H3545),index!$D$2:$G$13,3,0),DAY(H3545)),
IF(E3545="halfyearly",DATE(IF(MONTH(H3545)&gt;=7,YEAR(H3545)+1,YEAR(H3545)),VLOOKUP(MONTH(H3545),index!$D$2:$G$13,4,0),DAY(H3545)),
DATE(YEAR(H3545)+1,MONTH(H3545),DAY(H3545)))))-H3545))+H3545)</f>
        <v/>
      </c>
      <c r="J3545" s="9" t="str">
        <f t="shared" si="352"/>
        <v/>
      </c>
      <c r="K3545" s="11" t="str">
        <f t="shared" si="353"/>
        <v/>
      </c>
      <c r="L3545" s="11" t="str">
        <f t="shared" si="354"/>
        <v/>
      </c>
      <c r="M3545" s="11" t="str">
        <f>IF(A3545="","",VLOOKUP(E3545,index!$A$1:$B$6,2,0)*K3545*G3545)</f>
        <v/>
      </c>
      <c r="N3545" s="11" t="str">
        <f>IF(A3545="","",-PMT(G3545*VLOOKUP(E3545,index!$A$1:$B$6,2,0),C3545,F3545,0,0))</f>
        <v/>
      </c>
      <c r="O3545" s="11" t="str">
        <f t="shared" si="355"/>
        <v/>
      </c>
      <c r="P3545" s="11" t="str">
        <f t="shared" si="350"/>
        <v/>
      </c>
    </row>
    <row r="3546" spans="1:16" x14ac:dyDescent="0.25">
      <c r="A3546" s="9" t="str">
        <f>IF(A3545="","",IF(B3545&lt;C3545,A3545,IF(A3545=MAX('entry data'!$B$8:$B$507),"",A3545+1)))</f>
        <v/>
      </c>
      <c r="B3546" s="9" t="str">
        <f t="shared" si="351"/>
        <v/>
      </c>
      <c r="C3546" s="9" t="str">
        <f>IF(ISERROR(VLOOKUP(A3546,'entry data'!B:G,6,0)),"",VLOOKUP(A3546,'entry data'!B:G,6,0))</f>
        <v/>
      </c>
      <c r="D3546" s="9" t="str">
        <f>IF(ISERROR(VLOOKUP(A3546,'entry data'!B:C,2,0)),"",VLOOKUP(A3546,'entry data'!B:C,2,0))</f>
        <v/>
      </c>
      <c r="E3546" s="9" t="str">
        <f>IF(ISERROR(VLOOKUP(A3546,'entry data'!B:E,4,0)),"",VLOOKUP(A3546,'entry data'!B:E,4,0))</f>
        <v/>
      </c>
      <c r="F3546" s="11" t="str">
        <f>IF(A3546="","",IF(ISERROR(VLOOKUP(A3546,'entry data'!B:F,5,0)),"",VLOOKUP(A3546,'entry data'!B:F,5,0)))</f>
        <v/>
      </c>
      <c r="G3546" s="12" t="str">
        <f>IF(A3546="","",IF(ISERROR(VLOOKUP(A3546,'entry data'!B:I,8,0)),"",VLOOKUP(A3546,'entry data'!B:I,7,0)))</f>
        <v/>
      </c>
      <c r="H3546" s="13" t="str">
        <f>IF(A3546="","",IF(B3546=1,VLOOKUP(A3546,'entry data'!B:D,3,0),I3545))</f>
        <v/>
      </c>
      <c r="I3546" s="14" t="str">
        <f>IF(A3546="","",IF(E3546="weekly",7,IF(E3546="fortnightly",14,IF(E3546="monthly",DATE(IF(MONTH(H3546)=12,YEAR(H3546)+1,YEAR(H3546)),VLOOKUP(MONTH(H3546),index!$D$2:$G$13,2,0),DAY(H3546)),
IF(E3546="quarterly",DATE(IF(MONTH(H3546)&gt;=10,YEAR(H3546)+1,YEAR(H3546)),VLOOKUP(MONTH(H3546),index!$D$2:$G$13,3,0),DAY(H3546)),
IF(E3546="halfyearly",DATE(IF(MONTH(H3546)&gt;=7,YEAR(H3546)+1,YEAR(H3546)),VLOOKUP(MONTH(H3546),index!$D$2:$G$13,4,0),DAY(H3546)),
DATE(YEAR(H3546)+1,MONTH(H3546),DAY(H3546)))))-H3546))+H3546)</f>
        <v/>
      </c>
      <c r="J3546" s="9" t="str">
        <f t="shared" si="352"/>
        <v/>
      </c>
      <c r="K3546" s="11" t="str">
        <f t="shared" si="353"/>
        <v/>
      </c>
      <c r="L3546" s="11" t="str">
        <f t="shared" si="354"/>
        <v/>
      </c>
      <c r="M3546" s="11" t="str">
        <f>IF(A3546="","",VLOOKUP(E3546,index!$A$1:$B$6,2,0)*K3546*G3546)</f>
        <v/>
      </c>
      <c r="N3546" s="11" t="str">
        <f>IF(A3546="","",-PMT(G3546*VLOOKUP(E3546,index!$A$1:$B$6,2,0),C3546,F3546,0,0))</f>
        <v/>
      </c>
      <c r="O3546" s="11" t="str">
        <f t="shared" si="355"/>
        <v/>
      </c>
      <c r="P3546" s="11" t="str">
        <f t="shared" si="350"/>
        <v/>
      </c>
    </row>
    <row r="3547" spans="1:16" x14ac:dyDescent="0.25">
      <c r="A3547" s="9" t="str">
        <f>IF(A3546="","",IF(B3546&lt;C3546,A3546,IF(A3546=MAX('entry data'!$B$8:$B$507),"",A3546+1)))</f>
        <v/>
      </c>
      <c r="B3547" s="9" t="str">
        <f t="shared" si="351"/>
        <v/>
      </c>
      <c r="C3547" s="9" t="str">
        <f>IF(ISERROR(VLOOKUP(A3547,'entry data'!B:G,6,0)),"",VLOOKUP(A3547,'entry data'!B:G,6,0))</f>
        <v/>
      </c>
      <c r="D3547" s="9" t="str">
        <f>IF(ISERROR(VLOOKUP(A3547,'entry data'!B:C,2,0)),"",VLOOKUP(A3547,'entry data'!B:C,2,0))</f>
        <v/>
      </c>
      <c r="E3547" s="9" t="str">
        <f>IF(ISERROR(VLOOKUP(A3547,'entry data'!B:E,4,0)),"",VLOOKUP(A3547,'entry data'!B:E,4,0))</f>
        <v/>
      </c>
      <c r="F3547" s="11" t="str">
        <f>IF(A3547="","",IF(ISERROR(VLOOKUP(A3547,'entry data'!B:F,5,0)),"",VLOOKUP(A3547,'entry data'!B:F,5,0)))</f>
        <v/>
      </c>
      <c r="G3547" s="12" t="str">
        <f>IF(A3547="","",IF(ISERROR(VLOOKUP(A3547,'entry data'!B:I,8,0)),"",VLOOKUP(A3547,'entry data'!B:I,7,0)))</f>
        <v/>
      </c>
      <c r="H3547" s="13" t="str">
        <f>IF(A3547="","",IF(B3547=1,VLOOKUP(A3547,'entry data'!B:D,3,0),I3546))</f>
        <v/>
      </c>
      <c r="I3547" s="14" t="str">
        <f>IF(A3547="","",IF(E3547="weekly",7,IF(E3547="fortnightly",14,IF(E3547="monthly",DATE(IF(MONTH(H3547)=12,YEAR(H3547)+1,YEAR(H3547)),VLOOKUP(MONTH(H3547),index!$D$2:$G$13,2,0),DAY(H3547)),
IF(E3547="quarterly",DATE(IF(MONTH(H3547)&gt;=10,YEAR(H3547)+1,YEAR(H3547)),VLOOKUP(MONTH(H3547),index!$D$2:$G$13,3,0),DAY(H3547)),
IF(E3547="halfyearly",DATE(IF(MONTH(H3547)&gt;=7,YEAR(H3547)+1,YEAR(H3547)),VLOOKUP(MONTH(H3547),index!$D$2:$G$13,4,0),DAY(H3547)),
DATE(YEAR(H3547)+1,MONTH(H3547),DAY(H3547)))))-H3547))+H3547)</f>
        <v/>
      </c>
      <c r="J3547" s="9" t="str">
        <f t="shared" si="352"/>
        <v/>
      </c>
      <c r="K3547" s="11" t="str">
        <f t="shared" si="353"/>
        <v/>
      </c>
      <c r="L3547" s="11" t="str">
        <f t="shared" si="354"/>
        <v/>
      </c>
      <c r="M3547" s="11" t="str">
        <f>IF(A3547="","",VLOOKUP(E3547,index!$A$1:$B$6,2,0)*K3547*G3547)</f>
        <v/>
      </c>
      <c r="N3547" s="11" t="str">
        <f>IF(A3547="","",-PMT(G3547*VLOOKUP(E3547,index!$A$1:$B$6,2,0),C3547,F3547,0,0))</f>
        <v/>
      </c>
      <c r="O3547" s="11" t="str">
        <f t="shared" si="355"/>
        <v/>
      </c>
      <c r="P3547" s="11" t="str">
        <f t="shared" si="350"/>
        <v/>
      </c>
    </row>
    <row r="3548" spans="1:16" x14ac:dyDescent="0.25">
      <c r="A3548" s="9" t="str">
        <f>IF(A3547="","",IF(B3547&lt;C3547,A3547,IF(A3547=MAX('entry data'!$B$8:$B$507),"",A3547+1)))</f>
        <v/>
      </c>
      <c r="B3548" s="9" t="str">
        <f t="shared" si="351"/>
        <v/>
      </c>
      <c r="C3548" s="9" t="str">
        <f>IF(ISERROR(VLOOKUP(A3548,'entry data'!B:G,6,0)),"",VLOOKUP(A3548,'entry data'!B:G,6,0))</f>
        <v/>
      </c>
      <c r="D3548" s="9" t="str">
        <f>IF(ISERROR(VLOOKUP(A3548,'entry data'!B:C,2,0)),"",VLOOKUP(A3548,'entry data'!B:C,2,0))</f>
        <v/>
      </c>
      <c r="E3548" s="9" t="str">
        <f>IF(ISERROR(VLOOKUP(A3548,'entry data'!B:E,4,0)),"",VLOOKUP(A3548,'entry data'!B:E,4,0))</f>
        <v/>
      </c>
      <c r="F3548" s="11" t="str">
        <f>IF(A3548="","",IF(ISERROR(VLOOKUP(A3548,'entry data'!B:F,5,0)),"",VLOOKUP(A3548,'entry data'!B:F,5,0)))</f>
        <v/>
      </c>
      <c r="G3548" s="12" t="str">
        <f>IF(A3548="","",IF(ISERROR(VLOOKUP(A3548,'entry data'!B:I,8,0)),"",VLOOKUP(A3548,'entry data'!B:I,7,0)))</f>
        <v/>
      </c>
      <c r="H3548" s="13" t="str">
        <f>IF(A3548="","",IF(B3548=1,VLOOKUP(A3548,'entry data'!B:D,3,0),I3547))</f>
        <v/>
      </c>
      <c r="I3548" s="14" t="str">
        <f>IF(A3548="","",IF(E3548="weekly",7,IF(E3548="fortnightly",14,IF(E3548="monthly",DATE(IF(MONTH(H3548)=12,YEAR(H3548)+1,YEAR(H3548)),VLOOKUP(MONTH(H3548),index!$D$2:$G$13,2,0),DAY(H3548)),
IF(E3548="quarterly",DATE(IF(MONTH(H3548)&gt;=10,YEAR(H3548)+1,YEAR(H3548)),VLOOKUP(MONTH(H3548),index!$D$2:$G$13,3,0),DAY(H3548)),
IF(E3548="halfyearly",DATE(IF(MONTH(H3548)&gt;=7,YEAR(H3548)+1,YEAR(H3548)),VLOOKUP(MONTH(H3548),index!$D$2:$G$13,4,0),DAY(H3548)),
DATE(YEAR(H3548)+1,MONTH(H3548),DAY(H3548)))))-H3548))+H3548)</f>
        <v/>
      </c>
      <c r="J3548" s="9" t="str">
        <f t="shared" si="352"/>
        <v/>
      </c>
      <c r="K3548" s="11" t="str">
        <f t="shared" si="353"/>
        <v/>
      </c>
      <c r="L3548" s="11" t="str">
        <f t="shared" si="354"/>
        <v/>
      </c>
      <c r="M3548" s="11" t="str">
        <f>IF(A3548="","",VLOOKUP(E3548,index!$A$1:$B$6,2,0)*K3548*G3548)</f>
        <v/>
      </c>
      <c r="N3548" s="11" t="str">
        <f>IF(A3548="","",-PMT(G3548*VLOOKUP(E3548,index!$A$1:$B$6,2,0),C3548,F3548,0,0))</f>
        <v/>
      </c>
      <c r="O3548" s="11" t="str">
        <f t="shared" si="355"/>
        <v/>
      </c>
      <c r="P3548" s="11" t="str">
        <f t="shared" si="350"/>
        <v/>
      </c>
    </row>
    <row r="3549" spans="1:16" x14ac:dyDescent="0.25">
      <c r="A3549" s="9" t="str">
        <f>IF(A3548="","",IF(B3548&lt;C3548,A3548,IF(A3548=MAX('entry data'!$B$8:$B$507),"",A3548+1)))</f>
        <v/>
      </c>
      <c r="B3549" s="9" t="str">
        <f t="shared" si="351"/>
        <v/>
      </c>
      <c r="C3549" s="9" t="str">
        <f>IF(ISERROR(VLOOKUP(A3549,'entry data'!B:G,6,0)),"",VLOOKUP(A3549,'entry data'!B:G,6,0))</f>
        <v/>
      </c>
      <c r="D3549" s="9" t="str">
        <f>IF(ISERROR(VLOOKUP(A3549,'entry data'!B:C,2,0)),"",VLOOKUP(A3549,'entry data'!B:C,2,0))</f>
        <v/>
      </c>
      <c r="E3549" s="9" t="str">
        <f>IF(ISERROR(VLOOKUP(A3549,'entry data'!B:E,4,0)),"",VLOOKUP(A3549,'entry data'!B:E,4,0))</f>
        <v/>
      </c>
      <c r="F3549" s="11" t="str">
        <f>IF(A3549="","",IF(ISERROR(VLOOKUP(A3549,'entry data'!B:F,5,0)),"",VLOOKUP(A3549,'entry data'!B:F,5,0)))</f>
        <v/>
      </c>
      <c r="G3549" s="12" t="str">
        <f>IF(A3549="","",IF(ISERROR(VLOOKUP(A3549,'entry data'!B:I,8,0)),"",VLOOKUP(A3549,'entry data'!B:I,7,0)))</f>
        <v/>
      </c>
      <c r="H3549" s="13" t="str">
        <f>IF(A3549="","",IF(B3549=1,VLOOKUP(A3549,'entry data'!B:D,3,0),I3548))</f>
        <v/>
      </c>
      <c r="I3549" s="14" t="str">
        <f>IF(A3549="","",IF(E3549="weekly",7,IF(E3549="fortnightly",14,IF(E3549="monthly",DATE(IF(MONTH(H3549)=12,YEAR(H3549)+1,YEAR(H3549)),VLOOKUP(MONTH(H3549),index!$D$2:$G$13,2,0),DAY(H3549)),
IF(E3549="quarterly",DATE(IF(MONTH(H3549)&gt;=10,YEAR(H3549)+1,YEAR(H3549)),VLOOKUP(MONTH(H3549),index!$D$2:$G$13,3,0),DAY(H3549)),
IF(E3549="halfyearly",DATE(IF(MONTH(H3549)&gt;=7,YEAR(H3549)+1,YEAR(H3549)),VLOOKUP(MONTH(H3549),index!$D$2:$G$13,4,0),DAY(H3549)),
DATE(YEAR(H3549)+1,MONTH(H3549),DAY(H3549)))))-H3549))+H3549)</f>
        <v/>
      </c>
      <c r="J3549" s="9" t="str">
        <f t="shared" si="352"/>
        <v/>
      </c>
      <c r="K3549" s="11" t="str">
        <f t="shared" si="353"/>
        <v/>
      </c>
      <c r="L3549" s="11" t="str">
        <f t="shared" si="354"/>
        <v/>
      </c>
      <c r="M3549" s="11" t="str">
        <f>IF(A3549="","",VLOOKUP(E3549,index!$A$1:$B$6,2,0)*K3549*G3549)</f>
        <v/>
      </c>
      <c r="N3549" s="11" t="str">
        <f>IF(A3549="","",-PMT(G3549*VLOOKUP(E3549,index!$A$1:$B$6,2,0),C3549,F3549,0,0))</f>
        <v/>
      </c>
      <c r="O3549" s="11" t="str">
        <f t="shared" si="355"/>
        <v/>
      </c>
      <c r="P3549" s="11" t="str">
        <f t="shared" si="350"/>
        <v/>
      </c>
    </row>
    <row r="3550" spans="1:16" x14ac:dyDescent="0.25">
      <c r="A3550" s="9" t="str">
        <f>IF(A3549="","",IF(B3549&lt;C3549,A3549,IF(A3549=MAX('entry data'!$B$8:$B$507),"",A3549+1)))</f>
        <v/>
      </c>
      <c r="B3550" s="9" t="str">
        <f t="shared" si="351"/>
        <v/>
      </c>
      <c r="C3550" s="9" t="str">
        <f>IF(ISERROR(VLOOKUP(A3550,'entry data'!B:G,6,0)),"",VLOOKUP(A3550,'entry data'!B:G,6,0))</f>
        <v/>
      </c>
      <c r="D3550" s="9" t="str">
        <f>IF(ISERROR(VLOOKUP(A3550,'entry data'!B:C,2,0)),"",VLOOKUP(A3550,'entry data'!B:C,2,0))</f>
        <v/>
      </c>
      <c r="E3550" s="9" t="str">
        <f>IF(ISERROR(VLOOKUP(A3550,'entry data'!B:E,4,0)),"",VLOOKUP(A3550,'entry data'!B:E,4,0))</f>
        <v/>
      </c>
      <c r="F3550" s="11" t="str">
        <f>IF(A3550="","",IF(ISERROR(VLOOKUP(A3550,'entry data'!B:F,5,0)),"",VLOOKUP(A3550,'entry data'!B:F,5,0)))</f>
        <v/>
      </c>
      <c r="G3550" s="12" t="str">
        <f>IF(A3550="","",IF(ISERROR(VLOOKUP(A3550,'entry data'!B:I,8,0)),"",VLOOKUP(A3550,'entry data'!B:I,7,0)))</f>
        <v/>
      </c>
      <c r="H3550" s="13" t="str">
        <f>IF(A3550="","",IF(B3550=1,VLOOKUP(A3550,'entry data'!B:D,3,0),I3549))</f>
        <v/>
      </c>
      <c r="I3550" s="14" t="str">
        <f>IF(A3550="","",IF(E3550="weekly",7,IF(E3550="fortnightly",14,IF(E3550="monthly",DATE(IF(MONTH(H3550)=12,YEAR(H3550)+1,YEAR(H3550)),VLOOKUP(MONTH(H3550),index!$D$2:$G$13,2,0),DAY(H3550)),
IF(E3550="quarterly",DATE(IF(MONTH(H3550)&gt;=10,YEAR(H3550)+1,YEAR(H3550)),VLOOKUP(MONTH(H3550),index!$D$2:$G$13,3,0),DAY(H3550)),
IF(E3550="halfyearly",DATE(IF(MONTH(H3550)&gt;=7,YEAR(H3550)+1,YEAR(H3550)),VLOOKUP(MONTH(H3550),index!$D$2:$G$13,4,0),DAY(H3550)),
DATE(YEAR(H3550)+1,MONTH(H3550),DAY(H3550)))))-H3550))+H3550)</f>
        <v/>
      </c>
      <c r="J3550" s="9" t="str">
        <f t="shared" si="352"/>
        <v/>
      </c>
      <c r="K3550" s="11" t="str">
        <f t="shared" si="353"/>
        <v/>
      </c>
      <c r="L3550" s="11" t="str">
        <f t="shared" si="354"/>
        <v/>
      </c>
      <c r="M3550" s="11" t="str">
        <f>IF(A3550="","",VLOOKUP(E3550,index!$A$1:$B$6,2,0)*K3550*G3550)</f>
        <v/>
      </c>
      <c r="N3550" s="11" t="str">
        <f>IF(A3550="","",-PMT(G3550*VLOOKUP(E3550,index!$A$1:$B$6,2,0),C3550,F3550,0,0))</f>
        <v/>
      </c>
      <c r="O3550" s="11" t="str">
        <f t="shared" si="355"/>
        <v/>
      </c>
      <c r="P3550" s="11" t="str">
        <f t="shared" si="350"/>
        <v/>
      </c>
    </row>
    <row r="3551" spans="1:16" x14ac:dyDescent="0.25">
      <c r="A3551" s="9" t="str">
        <f>IF(A3550="","",IF(B3550&lt;C3550,A3550,IF(A3550=MAX('entry data'!$B$8:$B$507),"",A3550+1)))</f>
        <v/>
      </c>
      <c r="B3551" s="9" t="str">
        <f t="shared" si="351"/>
        <v/>
      </c>
      <c r="C3551" s="9" t="str">
        <f>IF(ISERROR(VLOOKUP(A3551,'entry data'!B:G,6,0)),"",VLOOKUP(A3551,'entry data'!B:G,6,0))</f>
        <v/>
      </c>
      <c r="D3551" s="9" t="str">
        <f>IF(ISERROR(VLOOKUP(A3551,'entry data'!B:C,2,0)),"",VLOOKUP(A3551,'entry data'!B:C,2,0))</f>
        <v/>
      </c>
      <c r="E3551" s="9" t="str">
        <f>IF(ISERROR(VLOOKUP(A3551,'entry data'!B:E,4,0)),"",VLOOKUP(A3551,'entry data'!B:E,4,0))</f>
        <v/>
      </c>
      <c r="F3551" s="11" t="str">
        <f>IF(A3551="","",IF(ISERROR(VLOOKUP(A3551,'entry data'!B:F,5,0)),"",VLOOKUP(A3551,'entry data'!B:F,5,0)))</f>
        <v/>
      </c>
      <c r="G3551" s="12" t="str">
        <f>IF(A3551="","",IF(ISERROR(VLOOKUP(A3551,'entry data'!B:I,8,0)),"",VLOOKUP(A3551,'entry data'!B:I,7,0)))</f>
        <v/>
      </c>
      <c r="H3551" s="13" t="str">
        <f>IF(A3551="","",IF(B3551=1,VLOOKUP(A3551,'entry data'!B:D,3,0),I3550))</f>
        <v/>
      </c>
      <c r="I3551" s="14" t="str">
        <f>IF(A3551="","",IF(E3551="weekly",7,IF(E3551="fortnightly",14,IF(E3551="monthly",DATE(IF(MONTH(H3551)=12,YEAR(H3551)+1,YEAR(H3551)),VLOOKUP(MONTH(H3551),index!$D$2:$G$13,2,0),DAY(H3551)),
IF(E3551="quarterly",DATE(IF(MONTH(H3551)&gt;=10,YEAR(H3551)+1,YEAR(H3551)),VLOOKUP(MONTH(H3551),index!$D$2:$G$13,3,0),DAY(H3551)),
IF(E3551="halfyearly",DATE(IF(MONTH(H3551)&gt;=7,YEAR(H3551)+1,YEAR(H3551)),VLOOKUP(MONTH(H3551),index!$D$2:$G$13,4,0),DAY(H3551)),
DATE(YEAR(H3551)+1,MONTH(H3551),DAY(H3551)))))-H3551))+H3551)</f>
        <v/>
      </c>
      <c r="J3551" s="9" t="str">
        <f t="shared" si="352"/>
        <v/>
      </c>
      <c r="K3551" s="11" t="str">
        <f t="shared" si="353"/>
        <v/>
      </c>
      <c r="L3551" s="11" t="str">
        <f t="shared" si="354"/>
        <v/>
      </c>
      <c r="M3551" s="11" t="str">
        <f>IF(A3551="","",VLOOKUP(E3551,index!$A$1:$B$6,2,0)*K3551*G3551)</f>
        <v/>
      </c>
      <c r="N3551" s="11" t="str">
        <f>IF(A3551="","",-PMT(G3551*VLOOKUP(E3551,index!$A$1:$B$6,2,0),C3551,F3551,0,0))</f>
        <v/>
      </c>
      <c r="O3551" s="11" t="str">
        <f t="shared" si="355"/>
        <v/>
      </c>
      <c r="P3551" s="11" t="str">
        <f t="shared" si="350"/>
        <v/>
      </c>
    </row>
    <row r="3552" spans="1:16" x14ac:dyDescent="0.25">
      <c r="A3552" s="9" t="str">
        <f>IF(A3551="","",IF(B3551&lt;C3551,A3551,IF(A3551=MAX('entry data'!$B$8:$B$507),"",A3551+1)))</f>
        <v/>
      </c>
      <c r="B3552" s="9" t="str">
        <f t="shared" si="351"/>
        <v/>
      </c>
      <c r="C3552" s="9" t="str">
        <f>IF(ISERROR(VLOOKUP(A3552,'entry data'!B:G,6,0)),"",VLOOKUP(A3552,'entry data'!B:G,6,0))</f>
        <v/>
      </c>
      <c r="D3552" s="9" t="str">
        <f>IF(ISERROR(VLOOKUP(A3552,'entry data'!B:C,2,0)),"",VLOOKUP(A3552,'entry data'!B:C,2,0))</f>
        <v/>
      </c>
      <c r="E3552" s="9" t="str">
        <f>IF(ISERROR(VLOOKUP(A3552,'entry data'!B:E,4,0)),"",VLOOKUP(A3552,'entry data'!B:E,4,0))</f>
        <v/>
      </c>
      <c r="F3552" s="11" t="str">
        <f>IF(A3552="","",IF(ISERROR(VLOOKUP(A3552,'entry data'!B:F,5,0)),"",VLOOKUP(A3552,'entry data'!B:F,5,0)))</f>
        <v/>
      </c>
      <c r="G3552" s="12" t="str">
        <f>IF(A3552="","",IF(ISERROR(VLOOKUP(A3552,'entry data'!B:I,8,0)),"",VLOOKUP(A3552,'entry data'!B:I,7,0)))</f>
        <v/>
      </c>
      <c r="H3552" s="13" t="str">
        <f>IF(A3552="","",IF(B3552=1,VLOOKUP(A3552,'entry data'!B:D,3,0),I3551))</f>
        <v/>
      </c>
      <c r="I3552" s="14" t="str">
        <f>IF(A3552="","",IF(E3552="weekly",7,IF(E3552="fortnightly",14,IF(E3552="monthly",DATE(IF(MONTH(H3552)=12,YEAR(H3552)+1,YEAR(H3552)),VLOOKUP(MONTH(H3552),index!$D$2:$G$13,2,0),DAY(H3552)),
IF(E3552="quarterly",DATE(IF(MONTH(H3552)&gt;=10,YEAR(H3552)+1,YEAR(H3552)),VLOOKUP(MONTH(H3552),index!$D$2:$G$13,3,0),DAY(H3552)),
IF(E3552="halfyearly",DATE(IF(MONTH(H3552)&gt;=7,YEAR(H3552)+1,YEAR(H3552)),VLOOKUP(MONTH(H3552),index!$D$2:$G$13,4,0),DAY(H3552)),
DATE(YEAR(H3552)+1,MONTH(H3552),DAY(H3552)))))-H3552))+H3552)</f>
        <v/>
      </c>
      <c r="J3552" s="9" t="str">
        <f t="shared" si="352"/>
        <v/>
      </c>
      <c r="K3552" s="11" t="str">
        <f t="shared" si="353"/>
        <v/>
      </c>
      <c r="L3552" s="11" t="str">
        <f t="shared" si="354"/>
        <v/>
      </c>
      <c r="M3552" s="11" t="str">
        <f>IF(A3552="","",VLOOKUP(E3552,index!$A$1:$B$6,2,0)*K3552*G3552)</f>
        <v/>
      </c>
      <c r="N3552" s="11" t="str">
        <f>IF(A3552="","",-PMT(G3552*VLOOKUP(E3552,index!$A$1:$B$6,2,0),C3552,F3552,0,0))</f>
        <v/>
      </c>
      <c r="O3552" s="11" t="str">
        <f t="shared" si="355"/>
        <v/>
      </c>
      <c r="P3552" s="11" t="str">
        <f t="shared" si="350"/>
        <v/>
      </c>
    </row>
    <row r="3553" spans="1:16" x14ac:dyDescent="0.25">
      <c r="A3553" s="9" t="str">
        <f>IF(A3552="","",IF(B3552&lt;C3552,A3552,IF(A3552=MAX('entry data'!$B$8:$B$507),"",A3552+1)))</f>
        <v/>
      </c>
      <c r="B3553" s="9" t="str">
        <f t="shared" si="351"/>
        <v/>
      </c>
      <c r="C3553" s="9" t="str">
        <f>IF(ISERROR(VLOOKUP(A3553,'entry data'!B:G,6,0)),"",VLOOKUP(A3553,'entry data'!B:G,6,0))</f>
        <v/>
      </c>
      <c r="D3553" s="9" t="str">
        <f>IF(ISERROR(VLOOKUP(A3553,'entry data'!B:C,2,0)),"",VLOOKUP(A3553,'entry data'!B:C,2,0))</f>
        <v/>
      </c>
      <c r="E3553" s="9" t="str">
        <f>IF(ISERROR(VLOOKUP(A3553,'entry data'!B:E,4,0)),"",VLOOKUP(A3553,'entry data'!B:E,4,0))</f>
        <v/>
      </c>
      <c r="F3553" s="11" t="str">
        <f>IF(A3553="","",IF(ISERROR(VLOOKUP(A3553,'entry data'!B:F,5,0)),"",VLOOKUP(A3553,'entry data'!B:F,5,0)))</f>
        <v/>
      </c>
      <c r="G3553" s="12" t="str">
        <f>IF(A3553="","",IF(ISERROR(VLOOKUP(A3553,'entry data'!B:I,8,0)),"",VLOOKUP(A3553,'entry data'!B:I,7,0)))</f>
        <v/>
      </c>
      <c r="H3553" s="13" t="str">
        <f>IF(A3553="","",IF(B3553=1,VLOOKUP(A3553,'entry data'!B:D,3,0),I3552))</f>
        <v/>
      </c>
      <c r="I3553" s="14" t="str">
        <f>IF(A3553="","",IF(E3553="weekly",7,IF(E3553="fortnightly",14,IF(E3553="monthly",DATE(IF(MONTH(H3553)=12,YEAR(H3553)+1,YEAR(H3553)),VLOOKUP(MONTH(H3553),index!$D$2:$G$13,2,0),DAY(H3553)),
IF(E3553="quarterly",DATE(IF(MONTH(H3553)&gt;=10,YEAR(H3553)+1,YEAR(H3553)),VLOOKUP(MONTH(H3553),index!$D$2:$G$13,3,0),DAY(H3553)),
IF(E3553="halfyearly",DATE(IF(MONTH(H3553)&gt;=7,YEAR(H3553)+1,YEAR(H3553)),VLOOKUP(MONTH(H3553),index!$D$2:$G$13,4,0),DAY(H3553)),
DATE(YEAR(H3553)+1,MONTH(H3553),DAY(H3553)))))-H3553))+H3553)</f>
        <v/>
      </c>
      <c r="J3553" s="9" t="str">
        <f t="shared" si="352"/>
        <v/>
      </c>
      <c r="K3553" s="11" t="str">
        <f t="shared" si="353"/>
        <v/>
      </c>
      <c r="L3553" s="11" t="str">
        <f t="shared" si="354"/>
        <v/>
      </c>
      <c r="M3553" s="11" t="str">
        <f>IF(A3553="","",VLOOKUP(E3553,index!$A$1:$B$6,2,0)*K3553*G3553)</f>
        <v/>
      </c>
      <c r="N3553" s="11" t="str">
        <f>IF(A3553="","",-PMT(G3553*VLOOKUP(E3553,index!$A$1:$B$6,2,0),C3553,F3553,0,0))</f>
        <v/>
      </c>
      <c r="O3553" s="11" t="str">
        <f t="shared" si="355"/>
        <v/>
      </c>
      <c r="P3553" s="11" t="str">
        <f t="shared" si="350"/>
        <v/>
      </c>
    </row>
    <row r="3554" spans="1:16" x14ac:dyDescent="0.25">
      <c r="A3554" s="9" t="str">
        <f>IF(A3553="","",IF(B3553&lt;C3553,A3553,IF(A3553=MAX('entry data'!$B$8:$B$507),"",A3553+1)))</f>
        <v/>
      </c>
      <c r="B3554" s="9" t="str">
        <f t="shared" si="351"/>
        <v/>
      </c>
      <c r="C3554" s="9" t="str">
        <f>IF(ISERROR(VLOOKUP(A3554,'entry data'!B:G,6,0)),"",VLOOKUP(A3554,'entry data'!B:G,6,0))</f>
        <v/>
      </c>
      <c r="D3554" s="9" t="str">
        <f>IF(ISERROR(VLOOKUP(A3554,'entry data'!B:C,2,0)),"",VLOOKUP(A3554,'entry data'!B:C,2,0))</f>
        <v/>
      </c>
      <c r="E3554" s="9" t="str">
        <f>IF(ISERROR(VLOOKUP(A3554,'entry data'!B:E,4,0)),"",VLOOKUP(A3554,'entry data'!B:E,4,0))</f>
        <v/>
      </c>
      <c r="F3554" s="11" t="str">
        <f>IF(A3554="","",IF(ISERROR(VLOOKUP(A3554,'entry data'!B:F,5,0)),"",VLOOKUP(A3554,'entry data'!B:F,5,0)))</f>
        <v/>
      </c>
      <c r="G3554" s="12" t="str">
        <f>IF(A3554="","",IF(ISERROR(VLOOKUP(A3554,'entry data'!B:I,8,0)),"",VLOOKUP(A3554,'entry data'!B:I,7,0)))</f>
        <v/>
      </c>
      <c r="H3554" s="13" t="str">
        <f>IF(A3554="","",IF(B3554=1,VLOOKUP(A3554,'entry data'!B:D,3,0),I3553))</f>
        <v/>
      </c>
      <c r="I3554" s="14" t="str">
        <f>IF(A3554="","",IF(E3554="weekly",7,IF(E3554="fortnightly",14,IF(E3554="monthly",DATE(IF(MONTH(H3554)=12,YEAR(H3554)+1,YEAR(H3554)),VLOOKUP(MONTH(H3554),index!$D$2:$G$13,2,0),DAY(H3554)),
IF(E3554="quarterly",DATE(IF(MONTH(H3554)&gt;=10,YEAR(H3554)+1,YEAR(H3554)),VLOOKUP(MONTH(H3554),index!$D$2:$G$13,3,0),DAY(H3554)),
IF(E3554="halfyearly",DATE(IF(MONTH(H3554)&gt;=7,YEAR(H3554)+1,YEAR(H3554)),VLOOKUP(MONTH(H3554),index!$D$2:$G$13,4,0),DAY(H3554)),
DATE(YEAR(H3554)+1,MONTH(H3554),DAY(H3554)))))-H3554))+H3554)</f>
        <v/>
      </c>
      <c r="J3554" s="9" t="str">
        <f t="shared" si="352"/>
        <v/>
      </c>
      <c r="K3554" s="11" t="str">
        <f t="shared" si="353"/>
        <v/>
      </c>
      <c r="L3554" s="11" t="str">
        <f t="shared" si="354"/>
        <v/>
      </c>
      <c r="M3554" s="11" t="str">
        <f>IF(A3554="","",VLOOKUP(E3554,index!$A$1:$B$6,2,0)*K3554*G3554)</f>
        <v/>
      </c>
      <c r="N3554" s="11" t="str">
        <f>IF(A3554="","",-PMT(G3554*VLOOKUP(E3554,index!$A$1:$B$6,2,0),C3554,F3554,0,0))</f>
        <v/>
      </c>
      <c r="O3554" s="11" t="str">
        <f t="shared" si="355"/>
        <v/>
      </c>
      <c r="P3554" s="11" t="str">
        <f t="shared" si="350"/>
        <v/>
      </c>
    </row>
    <row r="3555" spans="1:16" x14ac:dyDescent="0.25">
      <c r="A3555" s="9" t="str">
        <f>IF(A3554="","",IF(B3554&lt;C3554,A3554,IF(A3554=MAX('entry data'!$B$8:$B$507),"",A3554+1)))</f>
        <v/>
      </c>
      <c r="B3555" s="9" t="str">
        <f t="shared" si="351"/>
        <v/>
      </c>
      <c r="C3555" s="9" t="str">
        <f>IF(ISERROR(VLOOKUP(A3555,'entry data'!B:G,6,0)),"",VLOOKUP(A3555,'entry data'!B:G,6,0))</f>
        <v/>
      </c>
      <c r="D3555" s="9" t="str">
        <f>IF(ISERROR(VLOOKUP(A3555,'entry data'!B:C,2,0)),"",VLOOKUP(A3555,'entry data'!B:C,2,0))</f>
        <v/>
      </c>
      <c r="E3555" s="9" t="str">
        <f>IF(ISERROR(VLOOKUP(A3555,'entry data'!B:E,4,0)),"",VLOOKUP(A3555,'entry data'!B:E,4,0))</f>
        <v/>
      </c>
      <c r="F3555" s="11" t="str">
        <f>IF(A3555="","",IF(ISERROR(VLOOKUP(A3555,'entry data'!B:F,5,0)),"",VLOOKUP(A3555,'entry data'!B:F,5,0)))</f>
        <v/>
      </c>
      <c r="G3555" s="12" t="str">
        <f>IF(A3555="","",IF(ISERROR(VLOOKUP(A3555,'entry data'!B:I,8,0)),"",VLOOKUP(A3555,'entry data'!B:I,7,0)))</f>
        <v/>
      </c>
      <c r="H3555" s="13" t="str">
        <f>IF(A3555="","",IF(B3555=1,VLOOKUP(A3555,'entry data'!B:D,3,0),I3554))</f>
        <v/>
      </c>
      <c r="I3555" s="14" t="str">
        <f>IF(A3555="","",IF(E3555="weekly",7,IF(E3555="fortnightly",14,IF(E3555="monthly",DATE(IF(MONTH(H3555)=12,YEAR(H3555)+1,YEAR(H3555)),VLOOKUP(MONTH(H3555),index!$D$2:$G$13,2,0),DAY(H3555)),
IF(E3555="quarterly",DATE(IF(MONTH(H3555)&gt;=10,YEAR(H3555)+1,YEAR(H3555)),VLOOKUP(MONTH(H3555),index!$D$2:$G$13,3,0),DAY(H3555)),
IF(E3555="halfyearly",DATE(IF(MONTH(H3555)&gt;=7,YEAR(H3555)+1,YEAR(H3555)),VLOOKUP(MONTH(H3555),index!$D$2:$G$13,4,0),DAY(H3555)),
DATE(YEAR(H3555)+1,MONTH(H3555),DAY(H3555)))))-H3555))+H3555)</f>
        <v/>
      </c>
      <c r="J3555" s="9" t="str">
        <f t="shared" si="352"/>
        <v/>
      </c>
      <c r="K3555" s="11" t="str">
        <f t="shared" si="353"/>
        <v/>
      </c>
      <c r="L3555" s="11" t="str">
        <f t="shared" si="354"/>
        <v/>
      </c>
      <c r="M3555" s="11" t="str">
        <f>IF(A3555="","",VLOOKUP(E3555,index!$A$1:$B$6,2,0)*K3555*G3555)</f>
        <v/>
      </c>
      <c r="N3555" s="11" t="str">
        <f>IF(A3555="","",-PMT(G3555*VLOOKUP(E3555,index!$A$1:$B$6,2,0),C3555,F3555,0,0))</f>
        <v/>
      </c>
      <c r="O3555" s="11" t="str">
        <f t="shared" si="355"/>
        <v/>
      </c>
      <c r="P3555" s="11" t="str">
        <f t="shared" si="350"/>
        <v/>
      </c>
    </row>
    <row r="3556" spans="1:16" x14ac:dyDescent="0.25">
      <c r="A3556" s="9" t="str">
        <f>IF(A3555="","",IF(B3555&lt;C3555,A3555,IF(A3555=MAX('entry data'!$B$8:$B$507),"",A3555+1)))</f>
        <v/>
      </c>
      <c r="B3556" s="9" t="str">
        <f t="shared" si="351"/>
        <v/>
      </c>
      <c r="C3556" s="9" t="str">
        <f>IF(ISERROR(VLOOKUP(A3556,'entry data'!B:G,6,0)),"",VLOOKUP(A3556,'entry data'!B:G,6,0))</f>
        <v/>
      </c>
      <c r="D3556" s="9" t="str">
        <f>IF(ISERROR(VLOOKUP(A3556,'entry data'!B:C,2,0)),"",VLOOKUP(A3556,'entry data'!B:C,2,0))</f>
        <v/>
      </c>
      <c r="E3556" s="9" t="str">
        <f>IF(ISERROR(VLOOKUP(A3556,'entry data'!B:E,4,0)),"",VLOOKUP(A3556,'entry data'!B:E,4,0))</f>
        <v/>
      </c>
      <c r="F3556" s="11" t="str">
        <f>IF(A3556="","",IF(ISERROR(VLOOKUP(A3556,'entry data'!B:F,5,0)),"",VLOOKUP(A3556,'entry data'!B:F,5,0)))</f>
        <v/>
      </c>
      <c r="G3556" s="12" t="str">
        <f>IF(A3556="","",IF(ISERROR(VLOOKUP(A3556,'entry data'!B:I,8,0)),"",VLOOKUP(A3556,'entry data'!B:I,7,0)))</f>
        <v/>
      </c>
      <c r="H3556" s="13" t="str">
        <f>IF(A3556="","",IF(B3556=1,VLOOKUP(A3556,'entry data'!B:D,3,0),I3555))</f>
        <v/>
      </c>
      <c r="I3556" s="14" t="str">
        <f>IF(A3556="","",IF(E3556="weekly",7,IF(E3556="fortnightly",14,IF(E3556="monthly",DATE(IF(MONTH(H3556)=12,YEAR(H3556)+1,YEAR(H3556)),VLOOKUP(MONTH(H3556),index!$D$2:$G$13,2,0),DAY(H3556)),
IF(E3556="quarterly",DATE(IF(MONTH(H3556)&gt;=10,YEAR(H3556)+1,YEAR(H3556)),VLOOKUP(MONTH(H3556),index!$D$2:$G$13,3,0),DAY(H3556)),
IF(E3556="halfyearly",DATE(IF(MONTH(H3556)&gt;=7,YEAR(H3556)+1,YEAR(H3556)),VLOOKUP(MONTH(H3556),index!$D$2:$G$13,4,0),DAY(H3556)),
DATE(YEAR(H3556)+1,MONTH(H3556),DAY(H3556)))))-H3556))+H3556)</f>
        <v/>
      </c>
      <c r="J3556" s="9" t="str">
        <f t="shared" si="352"/>
        <v/>
      </c>
      <c r="K3556" s="11" t="str">
        <f t="shared" si="353"/>
        <v/>
      </c>
      <c r="L3556" s="11" t="str">
        <f t="shared" si="354"/>
        <v/>
      </c>
      <c r="M3556" s="11" t="str">
        <f>IF(A3556="","",VLOOKUP(E3556,index!$A$1:$B$6,2,0)*K3556*G3556)</f>
        <v/>
      </c>
      <c r="N3556" s="11" t="str">
        <f>IF(A3556="","",-PMT(G3556*VLOOKUP(E3556,index!$A$1:$B$6,2,0),C3556,F3556,0,0))</f>
        <v/>
      </c>
      <c r="O3556" s="11" t="str">
        <f t="shared" si="355"/>
        <v/>
      </c>
      <c r="P3556" s="11" t="str">
        <f t="shared" si="350"/>
        <v/>
      </c>
    </row>
    <row r="3557" spans="1:16" x14ac:dyDescent="0.25">
      <c r="A3557" s="9" t="str">
        <f>IF(A3556="","",IF(B3556&lt;C3556,A3556,IF(A3556=MAX('entry data'!$B$8:$B$507),"",A3556+1)))</f>
        <v/>
      </c>
      <c r="B3557" s="9" t="str">
        <f t="shared" si="351"/>
        <v/>
      </c>
      <c r="C3557" s="9" t="str">
        <f>IF(ISERROR(VLOOKUP(A3557,'entry data'!B:G,6,0)),"",VLOOKUP(A3557,'entry data'!B:G,6,0))</f>
        <v/>
      </c>
      <c r="D3557" s="9" t="str">
        <f>IF(ISERROR(VLOOKUP(A3557,'entry data'!B:C,2,0)),"",VLOOKUP(A3557,'entry data'!B:C,2,0))</f>
        <v/>
      </c>
      <c r="E3557" s="9" t="str">
        <f>IF(ISERROR(VLOOKUP(A3557,'entry data'!B:E,4,0)),"",VLOOKUP(A3557,'entry data'!B:E,4,0))</f>
        <v/>
      </c>
      <c r="F3557" s="11" t="str">
        <f>IF(A3557="","",IF(ISERROR(VLOOKUP(A3557,'entry data'!B:F,5,0)),"",VLOOKUP(A3557,'entry data'!B:F,5,0)))</f>
        <v/>
      </c>
      <c r="G3557" s="12" t="str">
        <f>IF(A3557="","",IF(ISERROR(VLOOKUP(A3557,'entry data'!B:I,8,0)),"",VLOOKUP(A3557,'entry data'!B:I,7,0)))</f>
        <v/>
      </c>
      <c r="H3557" s="13" t="str">
        <f>IF(A3557="","",IF(B3557=1,VLOOKUP(A3557,'entry data'!B:D,3,0),I3556))</f>
        <v/>
      </c>
      <c r="I3557" s="14" t="str">
        <f>IF(A3557="","",IF(E3557="weekly",7,IF(E3557="fortnightly",14,IF(E3557="monthly",DATE(IF(MONTH(H3557)=12,YEAR(H3557)+1,YEAR(H3557)),VLOOKUP(MONTH(H3557),index!$D$2:$G$13,2,0),DAY(H3557)),
IF(E3557="quarterly",DATE(IF(MONTH(H3557)&gt;=10,YEAR(H3557)+1,YEAR(H3557)),VLOOKUP(MONTH(H3557),index!$D$2:$G$13,3,0),DAY(H3557)),
IF(E3557="halfyearly",DATE(IF(MONTH(H3557)&gt;=7,YEAR(H3557)+1,YEAR(H3557)),VLOOKUP(MONTH(H3557),index!$D$2:$G$13,4,0),DAY(H3557)),
DATE(YEAR(H3557)+1,MONTH(H3557),DAY(H3557)))))-H3557))+H3557)</f>
        <v/>
      </c>
      <c r="J3557" s="9" t="str">
        <f t="shared" si="352"/>
        <v/>
      </c>
      <c r="K3557" s="11" t="str">
        <f t="shared" si="353"/>
        <v/>
      </c>
      <c r="L3557" s="11" t="str">
        <f t="shared" si="354"/>
        <v/>
      </c>
      <c r="M3557" s="11" t="str">
        <f>IF(A3557="","",VLOOKUP(E3557,index!$A$1:$B$6,2,0)*K3557*G3557)</f>
        <v/>
      </c>
      <c r="N3557" s="11" t="str">
        <f>IF(A3557="","",-PMT(G3557*VLOOKUP(E3557,index!$A$1:$B$6,2,0),C3557,F3557,0,0))</f>
        <v/>
      </c>
      <c r="O3557" s="11" t="str">
        <f t="shared" si="355"/>
        <v/>
      </c>
      <c r="P3557" s="11" t="str">
        <f t="shared" si="350"/>
        <v/>
      </c>
    </row>
    <row r="3558" spans="1:16" x14ac:dyDescent="0.25">
      <c r="A3558" s="9" t="str">
        <f>IF(A3557="","",IF(B3557&lt;C3557,A3557,IF(A3557=MAX('entry data'!$B$8:$B$507),"",A3557+1)))</f>
        <v/>
      </c>
      <c r="B3558" s="9" t="str">
        <f t="shared" si="351"/>
        <v/>
      </c>
      <c r="C3558" s="9" t="str">
        <f>IF(ISERROR(VLOOKUP(A3558,'entry data'!B:G,6,0)),"",VLOOKUP(A3558,'entry data'!B:G,6,0))</f>
        <v/>
      </c>
      <c r="D3558" s="9" t="str">
        <f>IF(ISERROR(VLOOKUP(A3558,'entry data'!B:C,2,0)),"",VLOOKUP(A3558,'entry data'!B:C,2,0))</f>
        <v/>
      </c>
      <c r="E3558" s="9" t="str">
        <f>IF(ISERROR(VLOOKUP(A3558,'entry data'!B:E,4,0)),"",VLOOKUP(A3558,'entry data'!B:E,4,0))</f>
        <v/>
      </c>
      <c r="F3558" s="11" t="str">
        <f>IF(A3558="","",IF(ISERROR(VLOOKUP(A3558,'entry data'!B:F,5,0)),"",VLOOKUP(A3558,'entry data'!B:F,5,0)))</f>
        <v/>
      </c>
      <c r="G3558" s="12" t="str">
        <f>IF(A3558="","",IF(ISERROR(VLOOKUP(A3558,'entry data'!B:I,8,0)),"",VLOOKUP(A3558,'entry data'!B:I,7,0)))</f>
        <v/>
      </c>
      <c r="H3558" s="13" t="str">
        <f>IF(A3558="","",IF(B3558=1,VLOOKUP(A3558,'entry data'!B:D,3,0),I3557))</f>
        <v/>
      </c>
      <c r="I3558" s="14" t="str">
        <f>IF(A3558="","",IF(E3558="weekly",7,IF(E3558="fortnightly",14,IF(E3558="monthly",DATE(IF(MONTH(H3558)=12,YEAR(H3558)+1,YEAR(H3558)),VLOOKUP(MONTH(H3558),index!$D$2:$G$13,2,0),DAY(H3558)),
IF(E3558="quarterly",DATE(IF(MONTH(H3558)&gt;=10,YEAR(H3558)+1,YEAR(H3558)),VLOOKUP(MONTH(H3558),index!$D$2:$G$13,3,0),DAY(H3558)),
IF(E3558="halfyearly",DATE(IF(MONTH(H3558)&gt;=7,YEAR(H3558)+1,YEAR(H3558)),VLOOKUP(MONTH(H3558),index!$D$2:$G$13,4,0),DAY(H3558)),
DATE(YEAR(H3558)+1,MONTH(H3558),DAY(H3558)))))-H3558))+H3558)</f>
        <v/>
      </c>
      <c r="J3558" s="9" t="str">
        <f t="shared" si="352"/>
        <v/>
      </c>
      <c r="K3558" s="11" t="str">
        <f t="shared" si="353"/>
        <v/>
      </c>
      <c r="L3558" s="11" t="str">
        <f t="shared" si="354"/>
        <v/>
      </c>
      <c r="M3558" s="11" t="str">
        <f>IF(A3558="","",VLOOKUP(E3558,index!$A$1:$B$6,2,0)*K3558*G3558)</f>
        <v/>
      </c>
      <c r="N3558" s="11" t="str">
        <f>IF(A3558="","",-PMT(G3558*VLOOKUP(E3558,index!$A$1:$B$6,2,0),C3558,F3558,0,0))</f>
        <v/>
      </c>
      <c r="O3558" s="11" t="str">
        <f t="shared" si="355"/>
        <v/>
      </c>
      <c r="P3558" s="11" t="str">
        <f t="shared" si="350"/>
        <v/>
      </c>
    </row>
    <row r="3559" spans="1:16" x14ac:dyDescent="0.25">
      <c r="A3559" s="9" t="str">
        <f>IF(A3558="","",IF(B3558&lt;C3558,A3558,IF(A3558=MAX('entry data'!$B$8:$B$507),"",A3558+1)))</f>
        <v/>
      </c>
      <c r="B3559" s="9" t="str">
        <f t="shared" si="351"/>
        <v/>
      </c>
      <c r="C3559" s="9" t="str">
        <f>IF(ISERROR(VLOOKUP(A3559,'entry data'!B:G,6,0)),"",VLOOKUP(A3559,'entry data'!B:G,6,0))</f>
        <v/>
      </c>
      <c r="D3559" s="9" t="str">
        <f>IF(ISERROR(VLOOKUP(A3559,'entry data'!B:C,2,0)),"",VLOOKUP(A3559,'entry data'!B:C,2,0))</f>
        <v/>
      </c>
      <c r="E3559" s="9" t="str">
        <f>IF(ISERROR(VLOOKUP(A3559,'entry data'!B:E,4,0)),"",VLOOKUP(A3559,'entry data'!B:E,4,0))</f>
        <v/>
      </c>
      <c r="F3559" s="11" t="str">
        <f>IF(A3559="","",IF(ISERROR(VLOOKUP(A3559,'entry data'!B:F,5,0)),"",VLOOKUP(A3559,'entry data'!B:F,5,0)))</f>
        <v/>
      </c>
      <c r="G3559" s="12" t="str">
        <f>IF(A3559="","",IF(ISERROR(VLOOKUP(A3559,'entry data'!B:I,8,0)),"",VLOOKUP(A3559,'entry data'!B:I,7,0)))</f>
        <v/>
      </c>
      <c r="H3559" s="13" t="str">
        <f>IF(A3559="","",IF(B3559=1,VLOOKUP(A3559,'entry data'!B:D,3,0),I3558))</f>
        <v/>
      </c>
      <c r="I3559" s="14" t="str">
        <f>IF(A3559="","",IF(E3559="weekly",7,IF(E3559="fortnightly",14,IF(E3559="monthly",DATE(IF(MONTH(H3559)=12,YEAR(H3559)+1,YEAR(H3559)),VLOOKUP(MONTH(H3559),index!$D$2:$G$13,2,0),DAY(H3559)),
IF(E3559="quarterly",DATE(IF(MONTH(H3559)&gt;=10,YEAR(H3559)+1,YEAR(H3559)),VLOOKUP(MONTH(H3559),index!$D$2:$G$13,3,0),DAY(H3559)),
IF(E3559="halfyearly",DATE(IF(MONTH(H3559)&gt;=7,YEAR(H3559)+1,YEAR(H3559)),VLOOKUP(MONTH(H3559),index!$D$2:$G$13,4,0),DAY(H3559)),
DATE(YEAR(H3559)+1,MONTH(H3559),DAY(H3559)))))-H3559))+H3559)</f>
        <v/>
      </c>
      <c r="J3559" s="9" t="str">
        <f t="shared" si="352"/>
        <v/>
      </c>
      <c r="K3559" s="11" t="str">
        <f t="shared" si="353"/>
        <v/>
      </c>
      <c r="L3559" s="11" t="str">
        <f t="shared" si="354"/>
        <v/>
      </c>
      <c r="M3559" s="11" t="str">
        <f>IF(A3559="","",VLOOKUP(E3559,index!$A$1:$B$6,2,0)*K3559*G3559)</f>
        <v/>
      </c>
      <c r="N3559" s="11" t="str">
        <f>IF(A3559="","",-PMT(G3559*VLOOKUP(E3559,index!$A$1:$B$6,2,0),C3559,F3559,0,0))</f>
        <v/>
      </c>
      <c r="O3559" s="11" t="str">
        <f t="shared" si="355"/>
        <v/>
      </c>
      <c r="P3559" s="11" t="str">
        <f t="shared" si="350"/>
        <v/>
      </c>
    </row>
    <row r="3560" spans="1:16" x14ac:dyDescent="0.25">
      <c r="A3560" s="9" t="str">
        <f>IF(A3559="","",IF(B3559&lt;C3559,A3559,IF(A3559=MAX('entry data'!$B$8:$B$507),"",A3559+1)))</f>
        <v/>
      </c>
      <c r="B3560" s="9" t="str">
        <f t="shared" si="351"/>
        <v/>
      </c>
      <c r="C3560" s="9" t="str">
        <f>IF(ISERROR(VLOOKUP(A3560,'entry data'!B:G,6,0)),"",VLOOKUP(A3560,'entry data'!B:G,6,0))</f>
        <v/>
      </c>
      <c r="D3560" s="9" t="str">
        <f>IF(ISERROR(VLOOKUP(A3560,'entry data'!B:C,2,0)),"",VLOOKUP(A3560,'entry data'!B:C,2,0))</f>
        <v/>
      </c>
      <c r="E3560" s="9" t="str">
        <f>IF(ISERROR(VLOOKUP(A3560,'entry data'!B:E,4,0)),"",VLOOKUP(A3560,'entry data'!B:E,4,0))</f>
        <v/>
      </c>
      <c r="F3560" s="11" t="str">
        <f>IF(A3560="","",IF(ISERROR(VLOOKUP(A3560,'entry data'!B:F,5,0)),"",VLOOKUP(A3560,'entry data'!B:F,5,0)))</f>
        <v/>
      </c>
      <c r="G3560" s="12" t="str">
        <f>IF(A3560="","",IF(ISERROR(VLOOKUP(A3560,'entry data'!B:I,8,0)),"",VLOOKUP(A3560,'entry data'!B:I,7,0)))</f>
        <v/>
      </c>
      <c r="H3560" s="13" t="str">
        <f>IF(A3560="","",IF(B3560=1,VLOOKUP(A3560,'entry data'!B:D,3,0),I3559))</f>
        <v/>
      </c>
      <c r="I3560" s="14" t="str">
        <f>IF(A3560="","",IF(E3560="weekly",7,IF(E3560="fortnightly",14,IF(E3560="monthly",DATE(IF(MONTH(H3560)=12,YEAR(H3560)+1,YEAR(H3560)),VLOOKUP(MONTH(H3560),index!$D$2:$G$13,2,0),DAY(H3560)),
IF(E3560="quarterly",DATE(IF(MONTH(H3560)&gt;=10,YEAR(H3560)+1,YEAR(H3560)),VLOOKUP(MONTH(H3560),index!$D$2:$G$13,3,0),DAY(H3560)),
IF(E3560="halfyearly",DATE(IF(MONTH(H3560)&gt;=7,YEAR(H3560)+1,YEAR(H3560)),VLOOKUP(MONTH(H3560),index!$D$2:$G$13,4,0),DAY(H3560)),
DATE(YEAR(H3560)+1,MONTH(H3560),DAY(H3560)))))-H3560))+H3560)</f>
        <v/>
      </c>
      <c r="J3560" s="9" t="str">
        <f t="shared" si="352"/>
        <v/>
      </c>
      <c r="K3560" s="11" t="str">
        <f t="shared" si="353"/>
        <v/>
      </c>
      <c r="L3560" s="11" t="str">
        <f t="shared" si="354"/>
        <v/>
      </c>
      <c r="M3560" s="11" t="str">
        <f>IF(A3560="","",VLOOKUP(E3560,index!$A$1:$B$6,2,0)*K3560*G3560)</f>
        <v/>
      </c>
      <c r="N3560" s="11" t="str">
        <f>IF(A3560="","",-PMT(G3560*VLOOKUP(E3560,index!$A$1:$B$6,2,0),C3560,F3560,0,0))</f>
        <v/>
      </c>
      <c r="O3560" s="11" t="str">
        <f t="shared" si="355"/>
        <v/>
      </c>
      <c r="P3560" s="11" t="str">
        <f t="shared" si="350"/>
        <v/>
      </c>
    </row>
    <row r="3561" spans="1:16" x14ac:dyDescent="0.25">
      <c r="A3561" s="9" t="str">
        <f>IF(A3560="","",IF(B3560&lt;C3560,A3560,IF(A3560=MAX('entry data'!$B$8:$B$507),"",A3560+1)))</f>
        <v/>
      </c>
      <c r="B3561" s="9" t="str">
        <f t="shared" si="351"/>
        <v/>
      </c>
      <c r="C3561" s="9" t="str">
        <f>IF(ISERROR(VLOOKUP(A3561,'entry data'!B:G,6,0)),"",VLOOKUP(A3561,'entry data'!B:G,6,0))</f>
        <v/>
      </c>
      <c r="D3561" s="9" t="str">
        <f>IF(ISERROR(VLOOKUP(A3561,'entry data'!B:C,2,0)),"",VLOOKUP(A3561,'entry data'!B:C,2,0))</f>
        <v/>
      </c>
      <c r="E3561" s="9" t="str">
        <f>IF(ISERROR(VLOOKUP(A3561,'entry data'!B:E,4,0)),"",VLOOKUP(A3561,'entry data'!B:E,4,0))</f>
        <v/>
      </c>
      <c r="F3561" s="11" t="str">
        <f>IF(A3561="","",IF(ISERROR(VLOOKUP(A3561,'entry data'!B:F,5,0)),"",VLOOKUP(A3561,'entry data'!B:F,5,0)))</f>
        <v/>
      </c>
      <c r="G3561" s="12" t="str">
        <f>IF(A3561="","",IF(ISERROR(VLOOKUP(A3561,'entry data'!B:I,8,0)),"",VLOOKUP(A3561,'entry data'!B:I,7,0)))</f>
        <v/>
      </c>
      <c r="H3561" s="13" t="str">
        <f>IF(A3561="","",IF(B3561=1,VLOOKUP(A3561,'entry data'!B:D,3,0),I3560))</f>
        <v/>
      </c>
      <c r="I3561" s="14" t="str">
        <f>IF(A3561="","",IF(E3561="weekly",7,IF(E3561="fortnightly",14,IF(E3561="monthly",DATE(IF(MONTH(H3561)=12,YEAR(H3561)+1,YEAR(H3561)),VLOOKUP(MONTH(H3561),index!$D$2:$G$13,2,0),DAY(H3561)),
IF(E3561="quarterly",DATE(IF(MONTH(H3561)&gt;=10,YEAR(H3561)+1,YEAR(H3561)),VLOOKUP(MONTH(H3561),index!$D$2:$G$13,3,0),DAY(H3561)),
IF(E3561="halfyearly",DATE(IF(MONTH(H3561)&gt;=7,YEAR(H3561)+1,YEAR(H3561)),VLOOKUP(MONTH(H3561),index!$D$2:$G$13,4,0),DAY(H3561)),
DATE(YEAR(H3561)+1,MONTH(H3561),DAY(H3561)))))-H3561))+H3561)</f>
        <v/>
      </c>
      <c r="J3561" s="9" t="str">
        <f t="shared" si="352"/>
        <v/>
      </c>
      <c r="K3561" s="11" t="str">
        <f t="shared" si="353"/>
        <v/>
      </c>
      <c r="L3561" s="11" t="str">
        <f t="shared" si="354"/>
        <v/>
      </c>
      <c r="M3561" s="11" t="str">
        <f>IF(A3561="","",VLOOKUP(E3561,index!$A$1:$B$6,2,0)*K3561*G3561)</f>
        <v/>
      </c>
      <c r="N3561" s="11" t="str">
        <f>IF(A3561="","",-PMT(G3561*VLOOKUP(E3561,index!$A$1:$B$6,2,0),C3561,F3561,0,0))</f>
        <v/>
      </c>
      <c r="O3561" s="11" t="str">
        <f t="shared" si="355"/>
        <v/>
      </c>
      <c r="P3561" s="11" t="str">
        <f t="shared" si="350"/>
        <v/>
      </c>
    </row>
    <row r="3562" spans="1:16" x14ac:dyDescent="0.25">
      <c r="A3562" s="9" t="str">
        <f>IF(A3561="","",IF(B3561&lt;C3561,A3561,IF(A3561=MAX('entry data'!$B$8:$B$507),"",A3561+1)))</f>
        <v/>
      </c>
      <c r="B3562" s="9" t="str">
        <f t="shared" si="351"/>
        <v/>
      </c>
      <c r="C3562" s="9" t="str">
        <f>IF(ISERROR(VLOOKUP(A3562,'entry data'!B:G,6,0)),"",VLOOKUP(A3562,'entry data'!B:G,6,0))</f>
        <v/>
      </c>
      <c r="D3562" s="9" t="str">
        <f>IF(ISERROR(VLOOKUP(A3562,'entry data'!B:C,2,0)),"",VLOOKUP(A3562,'entry data'!B:C,2,0))</f>
        <v/>
      </c>
      <c r="E3562" s="9" t="str">
        <f>IF(ISERROR(VLOOKUP(A3562,'entry data'!B:E,4,0)),"",VLOOKUP(A3562,'entry data'!B:E,4,0))</f>
        <v/>
      </c>
      <c r="F3562" s="11" t="str">
        <f>IF(A3562="","",IF(ISERROR(VLOOKUP(A3562,'entry data'!B:F,5,0)),"",VLOOKUP(A3562,'entry data'!B:F,5,0)))</f>
        <v/>
      </c>
      <c r="G3562" s="12" t="str">
        <f>IF(A3562="","",IF(ISERROR(VLOOKUP(A3562,'entry data'!B:I,8,0)),"",VLOOKUP(A3562,'entry data'!B:I,7,0)))</f>
        <v/>
      </c>
      <c r="H3562" s="13" t="str">
        <f>IF(A3562="","",IF(B3562=1,VLOOKUP(A3562,'entry data'!B:D,3,0),I3561))</f>
        <v/>
      </c>
      <c r="I3562" s="14" t="str">
        <f>IF(A3562="","",IF(E3562="weekly",7,IF(E3562="fortnightly",14,IF(E3562="monthly",DATE(IF(MONTH(H3562)=12,YEAR(H3562)+1,YEAR(H3562)),VLOOKUP(MONTH(H3562),index!$D$2:$G$13,2,0),DAY(H3562)),
IF(E3562="quarterly",DATE(IF(MONTH(H3562)&gt;=10,YEAR(H3562)+1,YEAR(H3562)),VLOOKUP(MONTH(H3562),index!$D$2:$G$13,3,0),DAY(H3562)),
IF(E3562="halfyearly",DATE(IF(MONTH(H3562)&gt;=7,YEAR(H3562)+1,YEAR(H3562)),VLOOKUP(MONTH(H3562),index!$D$2:$G$13,4,0),DAY(H3562)),
DATE(YEAR(H3562)+1,MONTH(H3562),DAY(H3562)))))-H3562))+H3562)</f>
        <v/>
      </c>
      <c r="J3562" s="9" t="str">
        <f t="shared" si="352"/>
        <v/>
      </c>
      <c r="K3562" s="11" t="str">
        <f t="shared" si="353"/>
        <v/>
      </c>
      <c r="L3562" s="11" t="str">
        <f t="shared" si="354"/>
        <v/>
      </c>
      <c r="M3562" s="11" t="str">
        <f>IF(A3562="","",VLOOKUP(E3562,index!$A$1:$B$6,2,0)*K3562*G3562)</f>
        <v/>
      </c>
      <c r="N3562" s="11" t="str">
        <f>IF(A3562="","",-PMT(G3562*VLOOKUP(E3562,index!$A$1:$B$6,2,0),C3562,F3562,0,0))</f>
        <v/>
      </c>
      <c r="O3562" s="11" t="str">
        <f t="shared" si="355"/>
        <v/>
      </c>
      <c r="P3562" s="11" t="str">
        <f t="shared" si="350"/>
        <v/>
      </c>
    </row>
    <row r="3563" spans="1:16" x14ac:dyDescent="0.25">
      <c r="A3563" s="9" t="str">
        <f>IF(A3562="","",IF(B3562&lt;C3562,A3562,IF(A3562=MAX('entry data'!$B$8:$B$507),"",A3562+1)))</f>
        <v/>
      </c>
      <c r="B3563" s="9" t="str">
        <f t="shared" si="351"/>
        <v/>
      </c>
      <c r="C3563" s="9" t="str">
        <f>IF(ISERROR(VLOOKUP(A3563,'entry data'!B:G,6,0)),"",VLOOKUP(A3563,'entry data'!B:G,6,0))</f>
        <v/>
      </c>
      <c r="D3563" s="9" t="str">
        <f>IF(ISERROR(VLOOKUP(A3563,'entry data'!B:C,2,0)),"",VLOOKUP(A3563,'entry data'!B:C,2,0))</f>
        <v/>
      </c>
      <c r="E3563" s="9" t="str">
        <f>IF(ISERROR(VLOOKUP(A3563,'entry data'!B:E,4,0)),"",VLOOKUP(A3563,'entry data'!B:E,4,0))</f>
        <v/>
      </c>
      <c r="F3563" s="11" t="str">
        <f>IF(A3563="","",IF(ISERROR(VLOOKUP(A3563,'entry data'!B:F,5,0)),"",VLOOKUP(A3563,'entry data'!B:F,5,0)))</f>
        <v/>
      </c>
      <c r="G3563" s="12" t="str">
        <f>IF(A3563="","",IF(ISERROR(VLOOKUP(A3563,'entry data'!B:I,8,0)),"",VLOOKUP(A3563,'entry data'!B:I,7,0)))</f>
        <v/>
      </c>
      <c r="H3563" s="13" t="str">
        <f>IF(A3563="","",IF(B3563=1,VLOOKUP(A3563,'entry data'!B:D,3,0),I3562))</f>
        <v/>
      </c>
      <c r="I3563" s="14" t="str">
        <f>IF(A3563="","",IF(E3563="weekly",7,IF(E3563="fortnightly",14,IF(E3563="monthly",DATE(IF(MONTH(H3563)=12,YEAR(H3563)+1,YEAR(H3563)),VLOOKUP(MONTH(H3563),index!$D$2:$G$13,2,0),DAY(H3563)),
IF(E3563="quarterly",DATE(IF(MONTH(H3563)&gt;=10,YEAR(H3563)+1,YEAR(H3563)),VLOOKUP(MONTH(H3563),index!$D$2:$G$13,3,0),DAY(H3563)),
IF(E3563="halfyearly",DATE(IF(MONTH(H3563)&gt;=7,YEAR(H3563)+1,YEAR(H3563)),VLOOKUP(MONTH(H3563),index!$D$2:$G$13,4,0),DAY(H3563)),
DATE(YEAR(H3563)+1,MONTH(H3563),DAY(H3563)))))-H3563))+H3563)</f>
        <v/>
      </c>
      <c r="J3563" s="9" t="str">
        <f t="shared" si="352"/>
        <v/>
      </c>
      <c r="K3563" s="11" t="str">
        <f t="shared" si="353"/>
        <v/>
      </c>
      <c r="L3563" s="11" t="str">
        <f t="shared" si="354"/>
        <v/>
      </c>
      <c r="M3563" s="11" t="str">
        <f>IF(A3563="","",VLOOKUP(E3563,index!$A$1:$B$6,2,0)*K3563*G3563)</f>
        <v/>
      </c>
      <c r="N3563" s="11" t="str">
        <f>IF(A3563="","",-PMT(G3563*VLOOKUP(E3563,index!$A$1:$B$6,2,0),C3563,F3563,0,0))</f>
        <v/>
      </c>
      <c r="O3563" s="11" t="str">
        <f t="shared" si="355"/>
        <v/>
      </c>
      <c r="P3563" s="11" t="str">
        <f t="shared" si="350"/>
        <v/>
      </c>
    </row>
    <row r="3564" spans="1:16" x14ac:dyDescent="0.25">
      <c r="A3564" s="9" t="str">
        <f>IF(A3563="","",IF(B3563&lt;C3563,A3563,IF(A3563=MAX('entry data'!$B$8:$B$507),"",A3563+1)))</f>
        <v/>
      </c>
      <c r="B3564" s="9" t="str">
        <f t="shared" si="351"/>
        <v/>
      </c>
      <c r="C3564" s="9" t="str">
        <f>IF(ISERROR(VLOOKUP(A3564,'entry data'!B:G,6,0)),"",VLOOKUP(A3564,'entry data'!B:G,6,0))</f>
        <v/>
      </c>
      <c r="D3564" s="9" t="str">
        <f>IF(ISERROR(VLOOKUP(A3564,'entry data'!B:C,2,0)),"",VLOOKUP(A3564,'entry data'!B:C,2,0))</f>
        <v/>
      </c>
      <c r="E3564" s="9" t="str">
        <f>IF(ISERROR(VLOOKUP(A3564,'entry data'!B:E,4,0)),"",VLOOKUP(A3564,'entry data'!B:E,4,0))</f>
        <v/>
      </c>
      <c r="F3564" s="11" t="str">
        <f>IF(A3564="","",IF(ISERROR(VLOOKUP(A3564,'entry data'!B:F,5,0)),"",VLOOKUP(A3564,'entry data'!B:F,5,0)))</f>
        <v/>
      </c>
      <c r="G3564" s="12" t="str">
        <f>IF(A3564="","",IF(ISERROR(VLOOKUP(A3564,'entry data'!B:I,8,0)),"",VLOOKUP(A3564,'entry data'!B:I,7,0)))</f>
        <v/>
      </c>
      <c r="H3564" s="13" t="str">
        <f>IF(A3564="","",IF(B3564=1,VLOOKUP(A3564,'entry data'!B:D,3,0),I3563))</f>
        <v/>
      </c>
      <c r="I3564" s="14" t="str">
        <f>IF(A3564="","",IF(E3564="weekly",7,IF(E3564="fortnightly",14,IF(E3564="monthly",DATE(IF(MONTH(H3564)=12,YEAR(H3564)+1,YEAR(H3564)),VLOOKUP(MONTH(H3564),index!$D$2:$G$13,2,0),DAY(H3564)),
IF(E3564="quarterly",DATE(IF(MONTH(H3564)&gt;=10,YEAR(H3564)+1,YEAR(H3564)),VLOOKUP(MONTH(H3564),index!$D$2:$G$13,3,0),DAY(H3564)),
IF(E3564="halfyearly",DATE(IF(MONTH(H3564)&gt;=7,YEAR(H3564)+1,YEAR(H3564)),VLOOKUP(MONTH(H3564),index!$D$2:$G$13,4,0),DAY(H3564)),
DATE(YEAR(H3564)+1,MONTH(H3564),DAY(H3564)))))-H3564))+H3564)</f>
        <v/>
      </c>
      <c r="J3564" s="9" t="str">
        <f t="shared" si="352"/>
        <v/>
      </c>
      <c r="K3564" s="11" t="str">
        <f t="shared" si="353"/>
        <v/>
      </c>
      <c r="L3564" s="11" t="str">
        <f t="shared" si="354"/>
        <v/>
      </c>
      <c r="M3564" s="11" t="str">
        <f>IF(A3564="","",VLOOKUP(E3564,index!$A$1:$B$6,2,0)*K3564*G3564)</f>
        <v/>
      </c>
      <c r="N3564" s="11" t="str">
        <f>IF(A3564="","",-PMT(G3564*VLOOKUP(E3564,index!$A$1:$B$6,2,0),C3564,F3564,0,0))</f>
        <v/>
      </c>
      <c r="O3564" s="11" t="str">
        <f t="shared" si="355"/>
        <v/>
      </c>
      <c r="P3564" s="11" t="str">
        <f t="shared" si="350"/>
        <v/>
      </c>
    </row>
    <row r="3565" spans="1:16" x14ac:dyDescent="0.25">
      <c r="A3565" s="9" t="str">
        <f>IF(A3564="","",IF(B3564&lt;C3564,A3564,IF(A3564=MAX('entry data'!$B$8:$B$507),"",A3564+1)))</f>
        <v/>
      </c>
      <c r="B3565" s="9" t="str">
        <f t="shared" si="351"/>
        <v/>
      </c>
      <c r="C3565" s="9" t="str">
        <f>IF(ISERROR(VLOOKUP(A3565,'entry data'!B:G,6,0)),"",VLOOKUP(A3565,'entry data'!B:G,6,0))</f>
        <v/>
      </c>
      <c r="D3565" s="9" t="str">
        <f>IF(ISERROR(VLOOKUP(A3565,'entry data'!B:C,2,0)),"",VLOOKUP(A3565,'entry data'!B:C,2,0))</f>
        <v/>
      </c>
      <c r="E3565" s="9" t="str">
        <f>IF(ISERROR(VLOOKUP(A3565,'entry data'!B:E,4,0)),"",VLOOKUP(A3565,'entry data'!B:E,4,0))</f>
        <v/>
      </c>
      <c r="F3565" s="11" t="str">
        <f>IF(A3565="","",IF(ISERROR(VLOOKUP(A3565,'entry data'!B:F,5,0)),"",VLOOKUP(A3565,'entry data'!B:F,5,0)))</f>
        <v/>
      </c>
      <c r="G3565" s="12" t="str">
        <f>IF(A3565="","",IF(ISERROR(VLOOKUP(A3565,'entry data'!B:I,8,0)),"",VLOOKUP(A3565,'entry data'!B:I,7,0)))</f>
        <v/>
      </c>
      <c r="H3565" s="13" t="str">
        <f>IF(A3565="","",IF(B3565=1,VLOOKUP(A3565,'entry data'!B:D,3,0),I3564))</f>
        <v/>
      </c>
      <c r="I3565" s="14" t="str">
        <f>IF(A3565="","",IF(E3565="weekly",7,IF(E3565="fortnightly",14,IF(E3565="monthly",DATE(IF(MONTH(H3565)=12,YEAR(H3565)+1,YEAR(H3565)),VLOOKUP(MONTH(H3565),index!$D$2:$G$13,2,0),DAY(H3565)),
IF(E3565="quarterly",DATE(IF(MONTH(H3565)&gt;=10,YEAR(H3565)+1,YEAR(H3565)),VLOOKUP(MONTH(H3565),index!$D$2:$G$13,3,0),DAY(H3565)),
IF(E3565="halfyearly",DATE(IF(MONTH(H3565)&gt;=7,YEAR(H3565)+1,YEAR(H3565)),VLOOKUP(MONTH(H3565),index!$D$2:$G$13,4,0),DAY(H3565)),
DATE(YEAR(H3565)+1,MONTH(H3565),DAY(H3565)))))-H3565))+H3565)</f>
        <v/>
      </c>
      <c r="J3565" s="9" t="str">
        <f t="shared" si="352"/>
        <v/>
      </c>
      <c r="K3565" s="11" t="str">
        <f t="shared" si="353"/>
        <v/>
      </c>
      <c r="L3565" s="11" t="str">
        <f t="shared" si="354"/>
        <v/>
      </c>
      <c r="M3565" s="11" t="str">
        <f>IF(A3565="","",VLOOKUP(E3565,index!$A$1:$B$6,2,0)*K3565*G3565)</f>
        <v/>
      </c>
      <c r="N3565" s="11" t="str">
        <f>IF(A3565="","",-PMT(G3565*VLOOKUP(E3565,index!$A$1:$B$6,2,0),C3565,F3565,0,0))</f>
        <v/>
      </c>
      <c r="O3565" s="11" t="str">
        <f t="shared" si="355"/>
        <v/>
      </c>
      <c r="P3565" s="11" t="str">
        <f t="shared" si="350"/>
        <v/>
      </c>
    </row>
    <row r="3566" spans="1:16" x14ac:dyDescent="0.25">
      <c r="A3566" s="9" t="str">
        <f>IF(A3565="","",IF(B3565&lt;C3565,A3565,IF(A3565=MAX('entry data'!$B$8:$B$507),"",A3565+1)))</f>
        <v/>
      </c>
      <c r="B3566" s="9" t="str">
        <f t="shared" si="351"/>
        <v/>
      </c>
      <c r="C3566" s="9" t="str">
        <f>IF(ISERROR(VLOOKUP(A3566,'entry data'!B:G,6,0)),"",VLOOKUP(A3566,'entry data'!B:G,6,0))</f>
        <v/>
      </c>
      <c r="D3566" s="9" t="str">
        <f>IF(ISERROR(VLOOKUP(A3566,'entry data'!B:C,2,0)),"",VLOOKUP(A3566,'entry data'!B:C,2,0))</f>
        <v/>
      </c>
      <c r="E3566" s="9" t="str">
        <f>IF(ISERROR(VLOOKUP(A3566,'entry data'!B:E,4,0)),"",VLOOKUP(A3566,'entry data'!B:E,4,0))</f>
        <v/>
      </c>
      <c r="F3566" s="11" t="str">
        <f>IF(A3566="","",IF(ISERROR(VLOOKUP(A3566,'entry data'!B:F,5,0)),"",VLOOKUP(A3566,'entry data'!B:F,5,0)))</f>
        <v/>
      </c>
      <c r="G3566" s="12" t="str">
        <f>IF(A3566="","",IF(ISERROR(VLOOKUP(A3566,'entry data'!B:I,8,0)),"",VLOOKUP(A3566,'entry data'!B:I,7,0)))</f>
        <v/>
      </c>
      <c r="H3566" s="13" t="str">
        <f>IF(A3566="","",IF(B3566=1,VLOOKUP(A3566,'entry data'!B:D,3,0),I3565))</f>
        <v/>
      </c>
      <c r="I3566" s="14" t="str">
        <f>IF(A3566="","",IF(E3566="weekly",7,IF(E3566="fortnightly",14,IF(E3566="monthly",DATE(IF(MONTH(H3566)=12,YEAR(H3566)+1,YEAR(H3566)),VLOOKUP(MONTH(H3566),index!$D$2:$G$13,2,0),DAY(H3566)),
IF(E3566="quarterly",DATE(IF(MONTH(H3566)&gt;=10,YEAR(H3566)+1,YEAR(H3566)),VLOOKUP(MONTH(H3566),index!$D$2:$G$13,3,0),DAY(H3566)),
IF(E3566="halfyearly",DATE(IF(MONTH(H3566)&gt;=7,YEAR(H3566)+1,YEAR(H3566)),VLOOKUP(MONTH(H3566),index!$D$2:$G$13,4,0),DAY(H3566)),
DATE(YEAR(H3566)+1,MONTH(H3566),DAY(H3566)))))-H3566))+H3566)</f>
        <v/>
      </c>
      <c r="J3566" s="9" t="str">
        <f t="shared" si="352"/>
        <v/>
      </c>
      <c r="K3566" s="11" t="str">
        <f t="shared" si="353"/>
        <v/>
      </c>
      <c r="L3566" s="11" t="str">
        <f t="shared" si="354"/>
        <v/>
      </c>
      <c r="M3566" s="11" t="str">
        <f>IF(A3566="","",VLOOKUP(E3566,index!$A$1:$B$6,2,0)*K3566*G3566)</f>
        <v/>
      </c>
      <c r="N3566" s="11" t="str">
        <f>IF(A3566="","",-PMT(G3566*VLOOKUP(E3566,index!$A$1:$B$6,2,0),C3566,F3566,0,0))</f>
        <v/>
      </c>
      <c r="O3566" s="11" t="str">
        <f t="shared" si="355"/>
        <v/>
      </c>
      <c r="P3566" s="11" t="str">
        <f t="shared" si="350"/>
        <v/>
      </c>
    </row>
    <row r="3567" spans="1:16" x14ac:dyDescent="0.25">
      <c r="A3567" s="9" t="str">
        <f>IF(A3566="","",IF(B3566&lt;C3566,A3566,IF(A3566=MAX('entry data'!$B$8:$B$507),"",A3566+1)))</f>
        <v/>
      </c>
      <c r="B3567" s="9" t="str">
        <f t="shared" si="351"/>
        <v/>
      </c>
      <c r="C3567" s="9" t="str">
        <f>IF(ISERROR(VLOOKUP(A3567,'entry data'!B:G,6,0)),"",VLOOKUP(A3567,'entry data'!B:G,6,0))</f>
        <v/>
      </c>
      <c r="D3567" s="9" t="str">
        <f>IF(ISERROR(VLOOKUP(A3567,'entry data'!B:C,2,0)),"",VLOOKUP(A3567,'entry data'!B:C,2,0))</f>
        <v/>
      </c>
      <c r="E3567" s="9" t="str">
        <f>IF(ISERROR(VLOOKUP(A3567,'entry data'!B:E,4,0)),"",VLOOKUP(A3567,'entry data'!B:E,4,0))</f>
        <v/>
      </c>
      <c r="F3567" s="11" t="str">
        <f>IF(A3567="","",IF(ISERROR(VLOOKUP(A3567,'entry data'!B:F,5,0)),"",VLOOKUP(A3567,'entry data'!B:F,5,0)))</f>
        <v/>
      </c>
      <c r="G3567" s="12" t="str">
        <f>IF(A3567="","",IF(ISERROR(VLOOKUP(A3567,'entry data'!B:I,8,0)),"",VLOOKUP(A3567,'entry data'!B:I,7,0)))</f>
        <v/>
      </c>
      <c r="H3567" s="13" t="str">
        <f>IF(A3567="","",IF(B3567=1,VLOOKUP(A3567,'entry data'!B:D,3,0),I3566))</f>
        <v/>
      </c>
      <c r="I3567" s="14" t="str">
        <f>IF(A3567="","",IF(E3567="weekly",7,IF(E3567="fortnightly",14,IF(E3567="monthly",DATE(IF(MONTH(H3567)=12,YEAR(H3567)+1,YEAR(H3567)),VLOOKUP(MONTH(H3567),index!$D$2:$G$13,2,0),DAY(H3567)),
IF(E3567="quarterly",DATE(IF(MONTH(H3567)&gt;=10,YEAR(H3567)+1,YEAR(H3567)),VLOOKUP(MONTH(H3567),index!$D$2:$G$13,3,0),DAY(H3567)),
IF(E3567="halfyearly",DATE(IF(MONTH(H3567)&gt;=7,YEAR(H3567)+1,YEAR(H3567)),VLOOKUP(MONTH(H3567),index!$D$2:$G$13,4,0),DAY(H3567)),
DATE(YEAR(H3567)+1,MONTH(H3567),DAY(H3567)))))-H3567))+H3567)</f>
        <v/>
      </c>
      <c r="J3567" s="9" t="str">
        <f t="shared" si="352"/>
        <v/>
      </c>
      <c r="K3567" s="11" t="str">
        <f t="shared" si="353"/>
        <v/>
      </c>
      <c r="L3567" s="11" t="str">
        <f t="shared" si="354"/>
        <v/>
      </c>
      <c r="M3567" s="11" t="str">
        <f>IF(A3567="","",VLOOKUP(E3567,index!$A$1:$B$6,2,0)*K3567*G3567)</f>
        <v/>
      </c>
      <c r="N3567" s="11" t="str">
        <f>IF(A3567="","",-PMT(G3567*VLOOKUP(E3567,index!$A$1:$B$6,2,0),C3567,F3567,0,0))</f>
        <v/>
      </c>
      <c r="O3567" s="11" t="str">
        <f t="shared" si="355"/>
        <v/>
      </c>
      <c r="P3567" s="11" t="str">
        <f t="shared" si="350"/>
        <v/>
      </c>
    </row>
    <row r="3568" spans="1:16" x14ac:dyDescent="0.25">
      <c r="A3568" s="9" t="str">
        <f>IF(A3567="","",IF(B3567&lt;C3567,A3567,IF(A3567=MAX('entry data'!$B$8:$B$507),"",A3567+1)))</f>
        <v/>
      </c>
      <c r="B3568" s="9" t="str">
        <f t="shared" si="351"/>
        <v/>
      </c>
      <c r="C3568" s="9" t="str">
        <f>IF(ISERROR(VLOOKUP(A3568,'entry data'!B:G,6,0)),"",VLOOKUP(A3568,'entry data'!B:G,6,0))</f>
        <v/>
      </c>
      <c r="D3568" s="9" t="str">
        <f>IF(ISERROR(VLOOKUP(A3568,'entry data'!B:C,2,0)),"",VLOOKUP(A3568,'entry data'!B:C,2,0))</f>
        <v/>
      </c>
      <c r="E3568" s="9" t="str">
        <f>IF(ISERROR(VLOOKUP(A3568,'entry data'!B:E,4,0)),"",VLOOKUP(A3568,'entry data'!B:E,4,0))</f>
        <v/>
      </c>
      <c r="F3568" s="11" t="str">
        <f>IF(A3568="","",IF(ISERROR(VLOOKUP(A3568,'entry data'!B:F,5,0)),"",VLOOKUP(A3568,'entry data'!B:F,5,0)))</f>
        <v/>
      </c>
      <c r="G3568" s="12" t="str">
        <f>IF(A3568="","",IF(ISERROR(VLOOKUP(A3568,'entry data'!B:I,8,0)),"",VLOOKUP(A3568,'entry data'!B:I,7,0)))</f>
        <v/>
      </c>
      <c r="H3568" s="13" t="str">
        <f>IF(A3568="","",IF(B3568=1,VLOOKUP(A3568,'entry data'!B:D,3,0),I3567))</f>
        <v/>
      </c>
      <c r="I3568" s="14" t="str">
        <f>IF(A3568="","",IF(E3568="weekly",7,IF(E3568="fortnightly",14,IF(E3568="monthly",DATE(IF(MONTH(H3568)=12,YEAR(H3568)+1,YEAR(H3568)),VLOOKUP(MONTH(H3568),index!$D$2:$G$13,2,0),DAY(H3568)),
IF(E3568="quarterly",DATE(IF(MONTH(H3568)&gt;=10,YEAR(H3568)+1,YEAR(H3568)),VLOOKUP(MONTH(H3568),index!$D$2:$G$13,3,0),DAY(H3568)),
IF(E3568="halfyearly",DATE(IF(MONTH(H3568)&gt;=7,YEAR(H3568)+1,YEAR(H3568)),VLOOKUP(MONTH(H3568),index!$D$2:$G$13,4,0),DAY(H3568)),
DATE(YEAR(H3568)+1,MONTH(H3568),DAY(H3568)))))-H3568))+H3568)</f>
        <v/>
      </c>
      <c r="J3568" s="9" t="str">
        <f t="shared" si="352"/>
        <v/>
      </c>
      <c r="K3568" s="11" t="str">
        <f t="shared" si="353"/>
        <v/>
      </c>
      <c r="L3568" s="11" t="str">
        <f t="shared" si="354"/>
        <v/>
      </c>
      <c r="M3568" s="11" t="str">
        <f>IF(A3568="","",VLOOKUP(E3568,index!$A$1:$B$6,2,0)*K3568*G3568)</f>
        <v/>
      </c>
      <c r="N3568" s="11" t="str">
        <f>IF(A3568="","",-PMT(G3568*VLOOKUP(E3568,index!$A$1:$B$6,2,0),C3568,F3568,0,0))</f>
        <v/>
      </c>
      <c r="O3568" s="11" t="str">
        <f t="shared" si="355"/>
        <v/>
      </c>
      <c r="P3568" s="11" t="str">
        <f t="shared" si="350"/>
        <v/>
      </c>
    </row>
    <row r="3569" spans="1:16" x14ac:dyDescent="0.25">
      <c r="A3569" s="9" t="str">
        <f>IF(A3568="","",IF(B3568&lt;C3568,A3568,IF(A3568=MAX('entry data'!$B$8:$B$507),"",A3568+1)))</f>
        <v/>
      </c>
      <c r="B3569" s="9" t="str">
        <f t="shared" si="351"/>
        <v/>
      </c>
      <c r="C3569" s="9" t="str">
        <f>IF(ISERROR(VLOOKUP(A3569,'entry data'!B:G,6,0)),"",VLOOKUP(A3569,'entry data'!B:G,6,0))</f>
        <v/>
      </c>
      <c r="D3569" s="9" t="str">
        <f>IF(ISERROR(VLOOKUP(A3569,'entry data'!B:C,2,0)),"",VLOOKUP(A3569,'entry data'!B:C,2,0))</f>
        <v/>
      </c>
      <c r="E3569" s="9" t="str">
        <f>IF(ISERROR(VLOOKUP(A3569,'entry data'!B:E,4,0)),"",VLOOKUP(A3569,'entry data'!B:E,4,0))</f>
        <v/>
      </c>
      <c r="F3569" s="11" t="str">
        <f>IF(A3569="","",IF(ISERROR(VLOOKUP(A3569,'entry data'!B:F,5,0)),"",VLOOKUP(A3569,'entry data'!B:F,5,0)))</f>
        <v/>
      </c>
      <c r="G3569" s="12" t="str">
        <f>IF(A3569="","",IF(ISERROR(VLOOKUP(A3569,'entry data'!B:I,8,0)),"",VLOOKUP(A3569,'entry data'!B:I,7,0)))</f>
        <v/>
      </c>
      <c r="H3569" s="13" t="str">
        <f>IF(A3569="","",IF(B3569=1,VLOOKUP(A3569,'entry data'!B:D,3,0),I3568))</f>
        <v/>
      </c>
      <c r="I3569" s="14" t="str">
        <f>IF(A3569="","",IF(E3569="weekly",7,IF(E3569="fortnightly",14,IF(E3569="monthly",DATE(IF(MONTH(H3569)=12,YEAR(H3569)+1,YEAR(H3569)),VLOOKUP(MONTH(H3569),index!$D$2:$G$13,2,0),DAY(H3569)),
IF(E3569="quarterly",DATE(IF(MONTH(H3569)&gt;=10,YEAR(H3569)+1,YEAR(H3569)),VLOOKUP(MONTH(H3569),index!$D$2:$G$13,3,0),DAY(H3569)),
IF(E3569="halfyearly",DATE(IF(MONTH(H3569)&gt;=7,YEAR(H3569)+1,YEAR(H3569)),VLOOKUP(MONTH(H3569),index!$D$2:$G$13,4,0),DAY(H3569)),
DATE(YEAR(H3569)+1,MONTH(H3569),DAY(H3569)))))-H3569))+H3569)</f>
        <v/>
      </c>
      <c r="J3569" s="9" t="str">
        <f t="shared" si="352"/>
        <v/>
      </c>
      <c r="K3569" s="11" t="str">
        <f t="shared" si="353"/>
        <v/>
      </c>
      <c r="L3569" s="11" t="str">
        <f t="shared" si="354"/>
        <v/>
      </c>
      <c r="M3569" s="11" t="str">
        <f>IF(A3569="","",VLOOKUP(E3569,index!$A$1:$B$6,2,0)*K3569*G3569)</f>
        <v/>
      </c>
      <c r="N3569" s="11" t="str">
        <f>IF(A3569="","",-PMT(G3569*VLOOKUP(E3569,index!$A$1:$B$6,2,0),C3569,F3569,0,0))</f>
        <v/>
      </c>
      <c r="O3569" s="11" t="str">
        <f t="shared" si="355"/>
        <v/>
      </c>
      <c r="P3569" s="11" t="str">
        <f t="shared" si="350"/>
        <v/>
      </c>
    </row>
    <row r="3570" spans="1:16" x14ac:dyDescent="0.25">
      <c r="A3570" s="9" t="str">
        <f>IF(A3569="","",IF(B3569&lt;C3569,A3569,IF(A3569=MAX('entry data'!$B$8:$B$507),"",A3569+1)))</f>
        <v/>
      </c>
      <c r="B3570" s="9" t="str">
        <f t="shared" si="351"/>
        <v/>
      </c>
      <c r="C3570" s="9" t="str">
        <f>IF(ISERROR(VLOOKUP(A3570,'entry data'!B:G,6,0)),"",VLOOKUP(A3570,'entry data'!B:G,6,0))</f>
        <v/>
      </c>
      <c r="D3570" s="9" t="str">
        <f>IF(ISERROR(VLOOKUP(A3570,'entry data'!B:C,2,0)),"",VLOOKUP(A3570,'entry data'!B:C,2,0))</f>
        <v/>
      </c>
      <c r="E3570" s="9" t="str">
        <f>IF(ISERROR(VLOOKUP(A3570,'entry data'!B:E,4,0)),"",VLOOKUP(A3570,'entry data'!B:E,4,0))</f>
        <v/>
      </c>
      <c r="F3570" s="11" t="str">
        <f>IF(A3570="","",IF(ISERROR(VLOOKUP(A3570,'entry data'!B:F,5,0)),"",VLOOKUP(A3570,'entry data'!B:F,5,0)))</f>
        <v/>
      </c>
      <c r="G3570" s="12" t="str">
        <f>IF(A3570="","",IF(ISERROR(VLOOKUP(A3570,'entry data'!B:I,8,0)),"",VLOOKUP(A3570,'entry data'!B:I,7,0)))</f>
        <v/>
      </c>
      <c r="H3570" s="13" t="str">
        <f>IF(A3570="","",IF(B3570=1,VLOOKUP(A3570,'entry data'!B:D,3,0),I3569))</f>
        <v/>
      </c>
      <c r="I3570" s="14" t="str">
        <f>IF(A3570="","",IF(E3570="weekly",7,IF(E3570="fortnightly",14,IF(E3570="monthly",DATE(IF(MONTH(H3570)=12,YEAR(H3570)+1,YEAR(H3570)),VLOOKUP(MONTH(H3570),index!$D$2:$G$13,2,0),DAY(H3570)),
IF(E3570="quarterly",DATE(IF(MONTH(H3570)&gt;=10,YEAR(H3570)+1,YEAR(H3570)),VLOOKUP(MONTH(H3570),index!$D$2:$G$13,3,0),DAY(H3570)),
IF(E3570="halfyearly",DATE(IF(MONTH(H3570)&gt;=7,YEAR(H3570)+1,YEAR(H3570)),VLOOKUP(MONTH(H3570),index!$D$2:$G$13,4,0),DAY(H3570)),
DATE(YEAR(H3570)+1,MONTH(H3570),DAY(H3570)))))-H3570))+H3570)</f>
        <v/>
      </c>
      <c r="J3570" s="9" t="str">
        <f t="shared" si="352"/>
        <v/>
      </c>
      <c r="K3570" s="11" t="str">
        <f t="shared" si="353"/>
        <v/>
      </c>
      <c r="L3570" s="11" t="str">
        <f t="shared" si="354"/>
        <v/>
      </c>
      <c r="M3570" s="11" t="str">
        <f>IF(A3570="","",VLOOKUP(E3570,index!$A$1:$B$6,2,0)*K3570*G3570)</f>
        <v/>
      </c>
      <c r="N3570" s="11" t="str">
        <f>IF(A3570="","",-PMT(G3570*VLOOKUP(E3570,index!$A$1:$B$6,2,0),C3570,F3570,0,0))</f>
        <v/>
      </c>
      <c r="O3570" s="11" t="str">
        <f t="shared" si="355"/>
        <v/>
      </c>
      <c r="P3570" s="11" t="str">
        <f t="shared" si="350"/>
        <v/>
      </c>
    </row>
    <row r="3571" spans="1:16" x14ac:dyDescent="0.25">
      <c r="A3571" s="9" t="str">
        <f>IF(A3570="","",IF(B3570&lt;C3570,A3570,IF(A3570=MAX('entry data'!$B$8:$B$507),"",A3570+1)))</f>
        <v/>
      </c>
      <c r="B3571" s="9" t="str">
        <f t="shared" si="351"/>
        <v/>
      </c>
      <c r="C3571" s="9" t="str">
        <f>IF(ISERROR(VLOOKUP(A3571,'entry data'!B:G,6,0)),"",VLOOKUP(A3571,'entry data'!B:G,6,0))</f>
        <v/>
      </c>
      <c r="D3571" s="9" t="str">
        <f>IF(ISERROR(VLOOKUP(A3571,'entry data'!B:C,2,0)),"",VLOOKUP(A3571,'entry data'!B:C,2,0))</f>
        <v/>
      </c>
      <c r="E3571" s="9" t="str">
        <f>IF(ISERROR(VLOOKUP(A3571,'entry data'!B:E,4,0)),"",VLOOKUP(A3571,'entry data'!B:E,4,0))</f>
        <v/>
      </c>
      <c r="F3571" s="11" t="str">
        <f>IF(A3571="","",IF(ISERROR(VLOOKUP(A3571,'entry data'!B:F,5,0)),"",VLOOKUP(A3571,'entry data'!B:F,5,0)))</f>
        <v/>
      </c>
      <c r="G3571" s="12" t="str">
        <f>IF(A3571="","",IF(ISERROR(VLOOKUP(A3571,'entry data'!B:I,8,0)),"",VLOOKUP(A3571,'entry data'!B:I,7,0)))</f>
        <v/>
      </c>
      <c r="H3571" s="13" t="str">
        <f>IF(A3571="","",IF(B3571=1,VLOOKUP(A3571,'entry data'!B:D,3,0),I3570))</f>
        <v/>
      </c>
      <c r="I3571" s="14" t="str">
        <f>IF(A3571="","",IF(E3571="weekly",7,IF(E3571="fortnightly",14,IF(E3571="monthly",DATE(IF(MONTH(H3571)=12,YEAR(H3571)+1,YEAR(H3571)),VLOOKUP(MONTH(H3571),index!$D$2:$G$13,2,0),DAY(H3571)),
IF(E3571="quarterly",DATE(IF(MONTH(H3571)&gt;=10,YEAR(H3571)+1,YEAR(H3571)),VLOOKUP(MONTH(H3571),index!$D$2:$G$13,3,0),DAY(H3571)),
IF(E3571="halfyearly",DATE(IF(MONTH(H3571)&gt;=7,YEAR(H3571)+1,YEAR(H3571)),VLOOKUP(MONTH(H3571),index!$D$2:$G$13,4,0),DAY(H3571)),
DATE(YEAR(H3571)+1,MONTH(H3571),DAY(H3571)))))-H3571))+H3571)</f>
        <v/>
      </c>
      <c r="J3571" s="9" t="str">
        <f t="shared" si="352"/>
        <v/>
      </c>
      <c r="K3571" s="11" t="str">
        <f t="shared" si="353"/>
        <v/>
      </c>
      <c r="L3571" s="11" t="str">
        <f t="shared" si="354"/>
        <v/>
      </c>
      <c r="M3571" s="11" t="str">
        <f>IF(A3571="","",VLOOKUP(E3571,index!$A$1:$B$6,2,0)*K3571*G3571)</f>
        <v/>
      </c>
      <c r="N3571" s="11" t="str">
        <f>IF(A3571="","",-PMT(G3571*VLOOKUP(E3571,index!$A$1:$B$6,2,0),C3571,F3571,0,0))</f>
        <v/>
      </c>
      <c r="O3571" s="11" t="str">
        <f t="shared" si="355"/>
        <v/>
      </c>
      <c r="P3571" s="11" t="str">
        <f t="shared" si="350"/>
        <v/>
      </c>
    </row>
    <row r="3572" spans="1:16" x14ac:dyDescent="0.25">
      <c r="A3572" s="9" t="str">
        <f>IF(A3571="","",IF(B3571&lt;C3571,A3571,IF(A3571=MAX('entry data'!$B$8:$B$507),"",A3571+1)))</f>
        <v/>
      </c>
      <c r="B3572" s="9" t="str">
        <f t="shared" si="351"/>
        <v/>
      </c>
      <c r="C3572" s="9" t="str">
        <f>IF(ISERROR(VLOOKUP(A3572,'entry data'!B:G,6,0)),"",VLOOKUP(A3572,'entry data'!B:G,6,0))</f>
        <v/>
      </c>
      <c r="D3572" s="9" t="str">
        <f>IF(ISERROR(VLOOKUP(A3572,'entry data'!B:C,2,0)),"",VLOOKUP(A3572,'entry data'!B:C,2,0))</f>
        <v/>
      </c>
      <c r="E3572" s="9" t="str">
        <f>IF(ISERROR(VLOOKUP(A3572,'entry data'!B:E,4,0)),"",VLOOKUP(A3572,'entry data'!B:E,4,0))</f>
        <v/>
      </c>
      <c r="F3572" s="11" t="str">
        <f>IF(A3572="","",IF(ISERROR(VLOOKUP(A3572,'entry data'!B:F,5,0)),"",VLOOKUP(A3572,'entry data'!B:F,5,0)))</f>
        <v/>
      </c>
      <c r="G3572" s="12" t="str">
        <f>IF(A3572="","",IF(ISERROR(VLOOKUP(A3572,'entry data'!B:I,8,0)),"",VLOOKUP(A3572,'entry data'!B:I,7,0)))</f>
        <v/>
      </c>
      <c r="H3572" s="13" t="str">
        <f>IF(A3572="","",IF(B3572=1,VLOOKUP(A3572,'entry data'!B:D,3,0),I3571))</f>
        <v/>
      </c>
      <c r="I3572" s="14" t="str">
        <f>IF(A3572="","",IF(E3572="weekly",7,IF(E3572="fortnightly",14,IF(E3572="monthly",DATE(IF(MONTH(H3572)=12,YEAR(H3572)+1,YEAR(H3572)),VLOOKUP(MONTH(H3572),index!$D$2:$G$13,2,0),DAY(H3572)),
IF(E3572="quarterly",DATE(IF(MONTH(H3572)&gt;=10,YEAR(H3572)+1,YEAR(H3572)),VLOOKUP(MONTH(H3572),index!$D$2:$G$13,3,0),DAY(H3572)),
IF(E3572="halfyearly",DATE(IF(MONTH(H3572)&gt;=7,YEAR(H3572)+1,YEAR(H3572)),VLOOKUP(MONTH(H3572),index!$D$2:$G$13,4,0),DAY(H3572)),
DATE(YEAR(H3572)+1,MONTH(H3572),DAY(H3572)))))-H3572))+H3572)</f>
        <v/>
      </c>
      <c r="J3572" s="9" t="str">
        <f t="shared" si="352"/>
        <v/>
      </c>
      <c r="K3572" s="11" t="str">
        <f t="shared" si="353"/>
        <v/>
      </c>
      <c r="L3572" s="11" t="str">
        <f t="shared" si="354"/>
        <v/>
      </c>
      <c r="M3572" s="11" t="str">
        <f>IF(A3572="","",VLOOKUP(E3572,index!$A$1:$B$6,2,0)*K3572*G3572)</f>
        <v/>
      </c>
      <c r="N3572" s="11" t="str">
        <f>IF(A3572="","",-PMT(G3572*VLOOKUP(E3572,index!$A$1:$B$6,2,0),C3572,F3572,0,0))</f>
        <v/>
      </c>
      <c r="O3572" s="11" t="str">
        <f t="shared" si="355"/>
        <v/>
      </c>
      <c r="P3572" s="11" t="str">
        <f t="shared" si="350"/>
        <v/>
      </c>
    </row>
    <row r="3573" spans="1:16" x14ac:dyDescent="0.25">
      <c r="A3573" s="9" t="str">
        <f>IF(A3572="","",IF(B3572&lt;C3572,A3572,IF(A3572=MAX('entry data'!$B$8:$B$507),"",A3572+1)))</f>
        <v/>
      </c>
      <c r="B3573" s="9" t="str">
        <f t="shared" si="351"/>
        <v/>
      </c>
      <c r="C3573" s="9" t="str">
        <f>IF(ISERROR(VLOOKUP(A3573,'entry data'!B:G,6,0)),"",VLOOKUP(A3573,'entry data'!B:G,6,0))</f>
        <v/>
      </c>
      <c r="D3573" s="9" t="str">
        <f>IF(ISERROR(VLOOKUP(A3573,'entry data'!B:C,2,0)),"",VLOOKUP(A3573,'entry data'!B:C,2,0))</f>
        <v/>
      </c>
      <c r="E3573" s="9" t="str">
        <f>IF(ISERROR(VLOOKUP(A3573,'entry data'!B:E,4,0)),"",VLOOKUP(A3573,'entry data'!B:E,4,0))</f>
        <v/>
      </c>
      <c r="F3573" s="11" t="str">
        <f>IF(A3573="","",IF(ISERROR(VLOOKUP(A3573,'entry data'!B:F,5,0)),"",VLOOKUP(A3573,'entry data'!B:F,5,0)))</f>
        <v/>
      </c>
      <c r="G3573" s="12" t="str">
        <f>IF(A3573="","",IF(ISERROR(VLOOKUP(A3573,'entry data'!B:I,8,0)),"",VLOOKUP(A3573,'entry data'!B:I,7,0)))</f>
        <v/>
      </c>
      <c r="H3573" s="13" t="str">
        <f>IF(A3573="","",IF(B3573=1,VLOOKUP(A3573,'entry data'!B:D,3,0),I3572))</f>
        <v/>
      </c>
      <c r="I3573" s="14" t="str">
        <f>IF(A3573="","",IF(E3573="weekly",7,IF(E3573="fortnightly",14,IF(E3573="monthly",DATE(IF(MONTH(H3573)=12,YEAR(H3573)+1,YEAR(H3573)),VLOOKUP(MONTH(H3573),index!$D$2:$G$13,2,0),DAY(H3573)),
IF(E3573="quarterly",DATE(IF(MONTH(H3573)&gt;=10,YEAR(H3573)+1,YEAR(H3573)),VLOOKUP(MONTH(H3573),index!$D$2:$G$13,3,0),DAY(H3573)),
IF(E3573="halfyearly",DATE(IF(MONTH(H3573)&gt;=7,YEAR(H3573)+1,YEAR(H3573)),VLOOKUP(MONTH(H3573),index!$D$2:$G$13,4,0),DAY(H3573)),
DATE(YEAR(H3573)+1,MONTH(H3573),DAY(H3573)))))-H3573))+H3573)</f>
        <v/>
      </c>
      <c r="J3573" s="9" t="str">
        <f t="shared" si="352"/>
        <v/>
      </c>
      <c r="K3573" s="11" t="str">
        <f t="shared" si="353"/>
        <v/>
      </c>
      <c r="L3573" s="11" t="str">
        <f t="shared" si="354"/>
        <v/>
      </c>
      <c r="M3573" s="11" t="str">
        <f>IF(A3573="","",VLOOKUP(E3573,index!$A$1:$B$6,2,0)*K3573*G3573)</f>
        <v/>
      </c>
      <c r="N3573" s="11" t="str">
        <f>IF(A3573="","",-PMT(G3573*VLOOKUP(E3573,index!$A$1:$B$6,2,0),C3573,F3573,0,0))</f>
        <v/>
      </c>
      <c r="O3573" s="11" t="str">
        <f t="shared" si="355"/>
        <v/>
      </c>
      <c r="P3573" s="11" t="str">
        <f t="shared" si="350"/>
        <v/>
      </c>
    </row>
    <row r="3574" spans="1:16" x14ac:dyDescent="0.25">
      <c r="A3574" s="9" t="str">
        <f>IF(A3573="","",IF(B3573&lt;C3573,A3573,IF(A3573=MAX('entry data'!$B$8:$B$507),"",A3573+1)))</f>
        <v/>
      </c>
      <c r="B3574" s="9" t="str">
        <f t="shared" si="351"/>
        <v/>
      </c>
      <c r="C3574" s="9" t="str">
        <f>IF(ISERROR(VLOOKUP(A3574,'entry data'!B:G,6,0)),"",VLOOKUP(A3574,'entry data'!B:G,6,0))</f>
        <v/>
      </c>
      <c r="D3574" s="9" t="str">
        <f>IF(ISERROR(VLOOKUP(A3574,'entry data'!B:C,2,0)),"",VLOOKUP(A3574,'entry data'!B:C,2,0))</f>
        <v/>
      </c>
      <c r="E3574" s="9" t="str">
        <f>IF(ISERROR(VLOOKUP(A3574,'entry data'!B:E,4,0)),"",VLOOKUP(A3574,'entry data'!B:E,4,0))</f>
        <v/>
      </c>
      <c r="F3574" s="11" t="str">
        <f>IF(A3574="","",IF(ISERROR(VLOOKUP(A3574,'entry data'!B:F,5,0)),"",VLOOKUP(A3574,'entry data'!B:F,5,0)))</f>
        <v/>
      </c>
      <c r="G3574" s="12" t="str">
        <f>IF(A3574="","",IF(ISERROR(VLOOKUP(A3574,'entry data'!B:I,8,0)),"",VLOOKUP(A3574,'entry data'!B:I,7,0)))</f>
        <v/>
      </c>
      <c r="H3574" s="13" t="str">
        <f>IF(A3574="","",IF(B3574=1,VLOOKUP(A3574,'entry data'!B:D,3,0),I3573))</f>
        <v/>
      </c>
      <c r="I3574" s="14" t="str">
        <f>IF(A3574="","",IF(E3574="weekly",7,IF(E3574="fortnightly",14,IF(E3574="monthly",DATE(IF(MONTH(H3574)=12,YEAR(H3574)+1,YEAR(H3574)),VLOOKUP(MONTH(H3574),index!$D$2:$G$13,2,0),DAY(H3574)),
IF(E3574="quarterly",DATE(IF(MONTH(H3574)&gt;=10,YEAR(H3574)+1,YEAR(H3574)),VLOOKUP(MONTH(H3574),index!$D$2:$G$13,3,0),DAY(H3574)),
IF(E3574="halfyearly",DATE(IF(MONTH(H3574)&gt;=7,YEAR(H3574)+1,YEAR(H3574)),VLOOKUP(MONTH(H3574),index!$D$2:$G$13,4,0),DAY(H3574)),
DATE(YEAR(H3574)+1,MONTH(H3574),DAY(H3574)))))-H3574))+H3574)</f>
        <v/>
      </c>
      <c r="J3574" s="9" t="str">
        <f t="shared" si="352"/>
        <v/>
      </c>
      <c r="K3574" s="11" t="str">
        <f t="shared" si="353"/>
        <v/>
      </c>
      <c r="L3574" s="11" t="str">
        <f t="shared" si="354"/>
        <v/>
      </c>
      <c r="M3574" s="11" t="str">
        <f>IF(A3574="","",VLOOKUP(E3574,index!$A$1:$B$6,2,0)*K3574*G3574)</f>
        <v/>
      </c>
      <c r="N3574" s="11" t="str">
        <f>IF(A3574="","",-PMT(G3574*VLOOKUP(E3574,index!$A$1:$B$6,2,0),C3574,F3574,0,0))</f>
        <v/>
      </c>
      <c r="O3574" s="11" t="str">
        <f t="shared" si="355"/>
        <v/>
      </c>
      <c r="P3574" s="11" t="str">
        <f t="shared" si="350"/>
        <v/>
      </c>
    </row>
    <row r="3575" spans="1:16" x14ac:dyDescent="0.25">
      <c r="A3575" s="9" t="str">
        <f>IF(A3574="","",IF(B3574&lt;C3574,A3574,IF(A3574=MAX('entry data'!$B$8:$B$507),"",A3574+1)))</f>
        <v/>
      </c>
      <c r="B3575" s="9" t="str">
        <f t="shared" si="351"/>
        <v/>
      </c>
      <c r="C3575" s="9" t="str">
        <f>IF(ISERROR(VLOOKUP(A3575,'entry data'!B:G,6,0)),"",VLOOKUP(A3575,'entry data'!B:G,6,0))</f>
        <v/>
      </c>
      <c r="D3575" s="9" t="str">
        <f>IF(ISERROR(VLOOKUP(A3575,'entry data'!B:C,2,0)),"",VLOOKUP(A3575,'entry data'!B:C,2,0))</f>
        <v/>
      </c>
      <c r="E3575" s="9" t="str">
        <f>IF(ISERROR(VLOOKUP(A3575,'entry data'!B:E,4,0)),"",VLOOKUP(A3575,'entry data'!B:E,4,0))</f>
        <v/>
      </c>
      <c r="F3575" s="11" t="str">
        <f>IF(A3575="","",IF(ISERROR(VLOOKUP(A3575,'entry data'!B:F,5,0)),"",VLOOKUP(A3575,'entry data'!B:F,5,0)))</f>
        <v/>
      </c>
      <c r="G3575" s="12" t="str">
        <f>IF(A3575="","",IF(ISERROR(VLOOKUP(A3575,'entry data'!B:I,8,0)),"",VLOOKUP(A3575,'entry data'!B:I,7,0)))</f>
        <v/>
      </c>
      <c r="H3575" s="13" t="str">
        <f>IF(A3575="","",IF(B3575=1,VLOOKUP(A3575,'entry data'!B:D,3,0),I3574))</f>
        <v/>
      </c>
      <c r="I3575" s="14" t="str">
        <f>IF(A3575="","",IF(E3575="weekly",7,IF(E3575="fortnightly",14,IF(E3575="monthly",DATE(IF(MONTH(H3575)=12,YEAR(H3575)+1,YEAR(H3575)),VLOOKUP(MONTH(H3575),index!$D$2:$G$13,2,0),DAY(H3575)),
IF(E3575="quarterly",DATE(IF(MONTH(H3575)&gt;=10,YEAR(H3575)+1,YEAR(H3575)),VLOOKUP(MONTH(H3575),index!$D$2:$G$13,3,0),DAY(H3575)),
IF(E3575="halfyearly",DATE(IF(MONTH(H3575)&gt;=7,YEAR(H3575)+1,YEAR(H3575)),VLOOKUP(MONTH(H3575),index!$D$2:$G$13,4,0),DAY(H3575)),
DATE(YEAR(H3575)+1,MONTH(H3575),DAY(H3575)))))-H3575))+H3575)</f>
        <v/>
      </c>
      <c r="J3575" s="9" t="str">
        <f t="shared" si="352"/>
        <v/>
      </c>
      <c r="K3575" s="11" t="str">
        <f t="shared" si="353"/>
        <v/>
      </c>
      <c r="L3575" s="11" t="str">
        <f t="shared" si="354"/>
        <v/>
      </c>
      <c r="M3575" s="11" t="str">
        <f>IF(A3575="","",VLOOKUP(E3575,index!$A$1:$B$6,2,0)*K3575*G3575)</f>
        <v/>
      </c>
      <c r="N3575" s="11" t="str">
        <f>IF(A3575="","",-PMT(G3575*VLOOKUP(E3575,index!$A$1:$B$6,2,0),C3575,F3575,0,0))</f>
        <v/>
      </c>
      <c r="O3575" s="11" t="str">
        <f t="shared" si="355"/>
        <v/>
      </c>
      <c r="P3575" s="11" t="str">
        <f t="shared" si="350"/>
        <v/>
      </c>
    </row>
    <row r="3576" spans="1:16" x14ac:dyDescent="0.25">
      <c r="A3576" s="9" t="str">
        <f>IF(A3575="","",IF(B3575&lt;C3575,A3575,IF(A3575=MAX('entry data'!$B$8:$B$507),"",A3575+1)))</f>
        <v/>
      </c>
      <c r="B3576" s="9" t="str">
        <f t="shared" si="351"/>
        <v/>
      </c>
      <c r="C3576" s="9" t="str">
        <f>IF(ISERROR(VLOOKUP(A3576,'entry data'!B:G,6,0)),"",VLOOKUP(A3576,'entry data'!B:G,6,0))</f>
        <v/>
      </c>
      <c r="D3576" s="9" t="str">
        <f>IF(ISERROR(VLOOKUP(A3576,'entry data'!B:C,2,0)),"",VLOOKUP(A3576,'entry data'!B:C,2,0))</f>
        <v/>
      </c>
      <c r="E3576" s="9" t="str">
        <f>IF(ISERROR(VLOOKUP(A3576,'entry data'!B:E,4,0)),"",VLOOKUP(A3576,'entry data'!B:E,4,0))</f>
        <v/>
      </c>
      <c r="F3576" s="11" t="str">
        <f>IF(A3576="","",IF(ISERROR(VLOOKUP(A3576,'entry data'!B:F,5,0)),"",VLOOKUP(A3576,'entry data'!B:F,5,0)))</f>
        <v/>
      </c>
      <c r="G3576" s="12" t="str">
        <f>IF(A3576="","",IF(ISERROR(VLOOKUP(A3576,'entry data'!B:I,8,0)),"",VLOOKUP(A3576,'entry data'!B:I,7,0)))</f>
        <v/>
      </c>
      <c r="H3576" s="13" t="str">
        <f>IF(A3576="","",IF(B3576=1,VLOOKUP(A3576,'entry data'!B:D,3,0),I3575))</f>
        <v/>
      </c>
      <c r="I3576" s="14" t="str">
        <f>IF(A3576="","",IF(E3576="weekly",7,IF(E3576="fortnightly",14,IF(E3576="monthly",DATE(IF(MONTH(H3576)=12,YEAR(H3576)+1,YEAR(H3576)),VLOOKUP(MONTH(H3576),index!$D$2:$G$13,2,0),DAY(H3576)),
IF(E3576="quarterly",DATE(IF(MONTH(H3576)&gt;=10,YEAR(H3576)+1,YEAR(H3576)),VLOOKUP(MONTH(H3576),index!$D$2:$G$13,3,0),DAY(H3576)),
IF(E3576="halfyearly",DATE(IF(MONTH(H3576)&gt;=7,YEAR(H3576)+1,YEAR(H3576)),VLOOKUP(MONTH(H3576),index!$D$2:$G$13,4,0),DAY(H3576)),
DATE(YEAR(H3576)+1,MONTH(H3576),DAY(H3576)))))-H3576))+H3576)</f>
        <v/>
      </c>
      <c r="J3576" s="9" t="str">
        <f t="shared" si="352"/>
        <v/>
      </c>
      <c r="K3576" s="11" t="str">
        <f t="shared" si="353"/>
        <v/>
      </c>
      <c r="L3576" s="11" t="str">
        <f t="shared" si="354"/>
        <v/>
      </c>
      <c r="M3576" s="11" t="str">
        <f>IF(A3576="","",VLOOKUP(E3576,index!$A$1:$B$6,2,0)*K3576*G3576)</f>
        <v/>
      </c>
      <c r="N3576" s="11" t="str">
        <f>IF(A3576="","",-PMT(G3576*VLOOKUP(E3576,index!$A$1:$B$6,2,0),C3576,F3576,0,0))</f>
        <v/>
      </c>
      <c r="O3576" s="11" t="str">
        <f t="shared" si="355"/>
        <v/>
      </c>
      <c r="P3576" s="11" t="str">
        <f t="shared" si="350"/>
        <v/>
      </c>
    </row>
    <row r="3577" spans="1:16" x14ac:dyDescent="0.25">
      <c r="A3577" s="9" t="str">
        <f>IF(A3576="","",IF(B3576&lt;C3576,A3576,IF(A3576=MAX('entry data'!$B$8:$B$507),"",A3576+1)))</f>
        <v/>
      </c>
      <c r="B3577" s="9" t="str">
        <f t="shared" si="351"/>
        <v/>
      </c>
      <c r="C3577" s="9" t="str">
        <f>IF(ISERROR(VLOOKUP(A3577,'entry data'!B:G,6,0)),"",VLOOKUP(A3577,'entry data'!B:G,6,0))</f>
        <v/>
      </c>
      <c r="D3577" s="9" t="str">
        <f>IF(ISERROR(VLOOKUP(A3577,'entry data'!B:C,2,0)),"",VLOOKUP(A3577,'entry data'!B:C,2,0))</f>
        <v/>
      </c>
      <c r="E3577" s="9" t="str">
        <f>IF(ISERROR(VLOOKUP(A3577,'entry data'!B:E,4,0)),"",VLOOKUP(A3577,'entry data'!B:E,4,0))</f>
        <v/>
      </c>
      <c r="F3577" s="11" t="str">
        <f>IF(A3577="","",IF(ISERROR(VLOOKUP(A3577,'entry data'!B:F,5,0)),"",VLOOKUP(A3577,'entry data'!B:F,5,0)))</f>
        <v/>
      </c>
      <c r="G3577" s="12" t="str">
        <f>IF(A3577="","",IF(ISERROR(VLOOKUP(A3577,'entry data'!B:I,8,0)),"",VLOOKUP(A3577,'entry data'!B:I,7,0)))</f>
        <v/>
      </c>
      <c r="H3577" s="13" t="str">
        <f>IF(A3577="","",IF(B3577=1,VLOOKUP(A3577,'entry data'!B:D,3,0),I3576))</f>
        <v/>
      </c>
      <c r="I3577" s="14" t="str">
        <f>IF(A3577="","",IF(E3577="weekly",7,IF(E3577="fortnightly",14,IF(E3577="monthly",DATE(IF(MONTH(H3577)=12,YEAR(H3577)+1,YEAR(H3577)),VLOOKUP(MONTH(H3577),index!$D$2:$G$13,2,0),DAY(H3577)),
IF(E3577="quarterly",DATE(IF(MONTH(H3577)&gt;=10,YEAR(H3577)+1,YEAR(H3577)),VLOOKUP(MONTH(H3577),index!$D$2:$G$13,3,0),DAY(H3577)),
IF(E3577="halfyearly",DATE(IF(MONTH(H3577)&gt;=7,YEAR(H3577)+1,YEAR(H3577)),VLOOKUP(MONTH(H3577),index!$D$2:$G$13,4,0),DAY(H3577)),
DATE(YEAR(H3577)+1,MONTH(H3577),DAY(H3577)))))-H3577))+H3577)</f>
        <v/>
      </c>
      <c r="J3577" s="9" t="str">
        <f t="shared" si="352"/>
        <v/>
      </c>
      <c r="K3577" s="11" t="str">
        <f t="shared" si="353"/>
        <v/>
      </c>
      <c r="L3577" s="11" t="str">
        <f t="shared" si="354"/>
        <v/>
      </c>
      <c r="M3577" s="11" t="str">
        <f>IF(A3577="","",VLOOKUP(E3577,index!$A$1:$B$6,2,0)*K3577*G3577)</f>
        <v/>
      </c>
      <c r="N3577" s="11" t="str">
        <f>IF(A3577="","",-PMT(G3577*VLOOKUP(E3577,index!$A$1:$B$6,2,0),C3577,F3577,0,0))</f>
        <v/>
      </c>
      <c r="O3577" s="11" t="str">
        <f t="shared" si="355"/>
        <v/>
      </c>
      <c r="P3577" s="11" t="str">
        <f t="shared" si="350"/>
        <v/>
      </c>
    </row>
    <row r="3578" spans="1:16" x14ac:dyDescent="0.25">
      <c r="A3578" s="9" t="str">
        <f>IF(A3577="","",IF(B3577&lt;C3577,A3577,IF(A3577=MAX('entry data'!$B$8:$B$507),"",A3577+1)))</f>
        <v/>
      </c>
      <c r="B3578" s="9" t="str">
        <f t="shared" si="351"/>
        <v/>
      </c>
      <c r="C3578" s="9" t="str">
        <f>IF(ISERROR(VLOOKUP(A3578,'entry data'!B:G,6,0)),"",VLOOKUP(A3578,'entry data'!B:G,6,0))</f>
        <v/>
      </c>
      <c r="D3578" s="9" t="str">
        <f>IF(ISERROR(VLOOKUP(A3578,'entry data'!B:C,2,0)),"",VLOOKUP(A3578,'entry data'!B:C,2,0))</f>
        <v/>
      </c>
      <c r="E3578" s="9" t="str">
        <f>IF(ISERROR(VLOOKUP(A3578,'entry data'!B:E,4,0)),"",VLOOKUP(A3578,'entry data'!B:E,4,0))</f>
        <v/>
      </c>
      <c r="F3578" s="11" t="str">
        <f>IF(A3578="","",IF(ISERROR(VLOOKUP(A3578,'entry data'!B:F,5,0)),"",VLOOKUP(A3578,'entry data'!B:F,5,0)))</f>
        <v/>
      </c>
      <c r="G3578" s="12" t="str">
        <f>IF(A3578="","",IF(ISERROR(VLOOKUP(A3578,'entry data'!B:I,8,0)),"",VLOOKUP(A3578,'entry data'!B:I,7,0)))</f>
        <v/>
      </c>
      <c r="H3578" s="13" t="str">
        <f>IF(A3578="","",IF(B3578=1,VLOOKUP(A3578,'entry data'!B:D,3,0),I3577))</f>
        <v/>
      </c>
      <c r="I3578" s="14" t="str">
        <f>IF(A3578="","",IF(E3578="weekly",7,IF(E3578="fortnightly",14,IF(E3578="monthly",DATE(IF(MONTH(H3578)=12,YEAR(H3578)+1,YEAR(H3578)),VLOOKUP(MONTH(H3578),index!$D$2:$G$13,2,0),DAY(H3578)),
IF(E3578="quarterly",DATE(IF(MONTH(H3578)&gt;=10,YEAR(H3578)+1,YEAR(H3578)),VLOOKUP(MONTH(H3578),index!$D$2:$G$13,3,0),DAY(H3578)),
IF(E3578="halfyearly",DATE(IF(MONTH(H3578)&gt;=7,YEAR(H3578)+1,YEAR(H3578)),VLOOKUP(MONTH(H3578),index!$D$2:$G$13,4,0),DAY(H3578)),
DATE(YEAR(H3578)+1,MONTH(H3578),DAY(H3578)))))-H3578))+H3578)</f>
        <v/>
      </c>
      <c r="J3578" s="9" t="str">
        <f t="shared" si="352"/>
        <v/>
      </c>
      <c r="K3578" s="11" t="str">
        <f t="shared" si="353"/>
        <v/>
      </c>
      <c r="L3578" s="11" t="str">
        <f t="shared" si="354"/>
        <v/>
      </c>
      <c r="M3578" s="11" t="str">
        <f>IF(A3578="","",VLOOKUP(E3578,index!$A$1:$B$6,2,0)*K3578*G3578)</f>
        <v/>
      </c>
      <c r="N3578" s="11" t="str">
        <f>IF(A3578="","",-PMT(G3578*VLOOKUP(E3578,index!$A$1:$B$6,2,0),C3578,F3578,0,0))</f>
        <v/>
      </c>
      <c r="O3578" s="11" t="str">
        <f t="shared" si="355"/>
        <v/>
      </c>
      <c r="P3578" s="11" t="str">
        <f t="shared" si="350"/>
        <v/>
      </c>
    </row>
    <row r="3579" spans="1:16" x14ac:dyDescent="0.25">
      <c r="A3579" s="9" t="str">
        <f>IF(A3578="","",IF(B3578&lt;C3578,A3578,IF(A3578=MAX('entry data'!$B$8:$B$507),"",A3578+1)))</f>
        <v/>
      </c>
      <c r="B3579" s="9" t="str">
        <f t="shared" si="351"/>
        <v/>
      </c>
      <c r="C3579" s="9" t="str">
        <f>IF(ISERROR(VLOOKUP(A3579,'entry data'!B:G,6,0)),"",VLOOKUP(A3579,'entry data'!B:G,6,0))</f>
        <v/>
      </c>
      <c r="D3579" s="9" t="str">
        <f>IF(ISERROR(VLOOKUP(A3579,'entry data'!B:C,2,0)),"",VLOOKUP(A3579,'entry data'!B:C,2,0))</f>
        <v/>
      </c>
      <c r="E3579" s="9" t="str">
        <f>IF(ISERROR(VLOOKUP(A3579,'entry data'!B:E,4,0)),"",VLOOKUP(A3579,'entry data'!B:E,4,0))</f>
        <v/>
      </c>
      <c r="F3579" s="11" t="str">
        <f>IF(A3579="","",IF(ISERROR(VLOOKUP(A3579,'entry data'!B:F,5,0)),"",VLOOKUP(A3579,'entry data'!B:F,5,0)))</f>
        <v/>
      </c>
      <c r="G3579" s="12" t="str">
        <f>IF(A3579="","",IF(ISERROR(VLOOKUP(A3579,'entry data'!B:I,8,0)),"",VLOOKUP(A3579,'entry data'!B:I,7,0)))</f>
        <v/>
      </c>
      <c r="H3579" s="13" t="str">
        <f>IF(A3579="","",IF(B3579=1,VLOOKUP(A3579,'entry data'!B:D,3,0),I3578))</f>
        <v/>
      </c>
      <c r="I3579" s="14" t="str">
        <f>IF(A3579="","",IF(E3579="weekly",7,IF(E3579="fortnightly",14,IF(E3579="monthly",DATE(IF(MONTH(H3579)=12,YEAR(H3579)+1,YEAR(H3579)),VLOOKUP(MONTH(H3579),index!$D$2:$G$13,2,0),DAY(H3579)),
IF(E3579="quarterly",DATE(IF(MONTH(H3579)&gt;=10,YEAR(H3579)+1,YEAR(H3579)),VLOOKUP(MONTH(H3579),index!$D$2:$G$13,3,0),DAY(H3579)),
IF(E3579="halfyearly",DATE(IF(MONTH(H3579)&gt;=7,YEAR(H3579)+1,YEAR(H3579)),VLOOKUP(MONTH(H3579),index!$D$2:$G$13,4,0),DAY(H3579)),
DATE(YEAR(H3579)+1,MONTH(H3579),DAY(H3579)))))-H3579))+H3579)</f>
        <v/>
      </c>
      <c r="J3579" s="9" t="str">
        <f t="shared" si="352"/>
        <v/>
      </c>
      <c r="K3579" s="11" t="str">
        <f t="shared" si="353"/>
        <v/>
      </c>
      <c r="L3579" s="11" t="str">
        <f t="shared" si="354"/>
        <v/>
      </c>
      <c r="M3579" s="11" t="str">
        <f>IF(A3579="","",VLOOKUP(E3579,index!$A$1:$B$6,2,0)*K3579*G3579)</f>
        <v/>
      </c>
      <c r="N3579" s="11" t="str">
        <f>IF(A3579="","",-PMT(G3579*VLOOKUP(E3579,index!$A$1:$B$6,2,0),C3579,F3579,0,0))</f>
        <v/>
      </c>
      <c r="O3579" s="11" t="str">
        <f t="shared" si="355"/>
        <v/>
      </c>
      <c r="P3579" s="11" t="str">
        <f t="shared" si="350"/>
        <v/>
      </c>
    </row>
    <row r="3580" spans="1:16" x14ac:dyDescent="0.25">
      <c r="A3580" s="9" t="str">
        <f>IF(A3579="","",IF(B3579&lt;C3579,A3579,IF(A3579=MAX('entry data'!$B$8:$B$507),"",A3579+1)))</f>
        <v/>
      </c>
      <c r="B3580" s="9" t="str">
        <f t="shared" si="351"/>
        <v/>
      </c>
      <c r="C3580" s="9" t="str">
        <f>IF(ISERROR(VLOOKUP(A3580,'entry data'!B:G,6,0)),"",VLOOKUP(A3580,'entry data'!B:G,6,0))</f>
        <v/>
      </c>
      <c r="D3580" s="9" t="str">
        <f>IF(ISERROR(VLOOKUP(A3580,'entry data'!B:C,2,0)),"",VLOOKUP(A3580,'entry data'!B:C,2,0))</f>
        <v/>
      </c>
      <c r="E3580" s="9" t="str">
        <f>IF(ISERROR(VLOOKUP(A3580,'entry data'!B:E,4,0)),"",VLOOKUP(A3580,'entry data'!B:E,4,0))</f>
        <v/>
      </c>
      <c r="F3580" s="11" t="str">
        <f>IF(A3580="","",IF(ISERROR(VLOOKUP(A3580,'entry data'!B:F,5,0)),"",VLOOKUP(A3580,'entry data'!B:F,5,0)))</f>
        <v/>
      </c>
      <c r="G3580" s="12" t="str">
        <f>IF(A3580="","",IF(ISERROR(VLOOKUP(A3580,'entry data'!B:I,8,0)),"",VLOOKUP(A3580,'entry data'!B:I,7,0)))</f>
        <v/>
      </c>
      <c r="H3580" s="13" t="str">
        <f>IF(A3580="","",IF(B3580=1,VLOOKUP(A3580,'entry data'!B:D,3,0),I3579))</f>
        <v/>
      </c>
      <c r="I3580" s="14" t="str">
        <f>IF(A3580="","",IF(E3580="weekly",7,IF(E3580="fortnightly",14,IF(E3580="monthly",DATE(IF(MONTH(H3580)=12,YEAR(H3580)+1,YEAR(H3580)),VLOOKUP(MONTH(H3580),index!$D$2:$G$13,2,0),DAY(H3580)),
IF(E3580="quarterly",DATE(IF(MONTH(H3580)&gt;=10,YEAR(H3580)+1,YEAR(H3580)),VLOOKUP(MONTH(H3580),index!$D$2:$G$13,3,0),DAY(H3580)),
IF(E3580="halfyearly",DATE(IF(MONTH(H3580)&gt;=7,YEAR(H3580)+1,YEAR(H3580)),VLOOKUP(MONTH(H3580),index!$D$2:$G$13,4,0),DAY(H3580)),
DATE(YEAR(H3580)+1,MONTH(H3580),DAY(H3580)))))-H3580))+H3580)</f>
        <v/>
      </c>
      <c r="J3580" s="9" t="str">
        <f t="shared" si="352"/>
        <v/>
      </c>
      <c r="K3580" s="11" t="str">
        <f t="shared" si="353"/>
        <v/>
      </c>
      <c r="L3580" s="11" t="str">
        <f t="shared" si="354"/>
        <v/>
      </c>
      <c r="M3580" s="11" t="str">
        <f>IF(A3580="","",VLOOKUP(E3580,index!$A$1:$B$6,2,0)*K3580*G3580)</f>
        <v/>
      </c>
      <c r="N3580" s="11" t="str">
        <f>IF(A3580="","",-PMT(G3580*VLOOKUP(E3580,index!$A$1:$B$6,2,0),C3580,F3580,0,0))</f>
        <v/>
      </c>
      <c r="O3580" s="11" t="str">
        <f t="shared" si="355"/>
        <v/>
      </c>
      <c r="P3580" s="11" t="str">
        <f t="shared" si="350"/>
        <v/>
      </c>
    </row>
    <row r="3581" spans="1:16" x14ac:dyDescent="0.25">
      <c r="A3581" s="9" t="str">
        <f>IF(A3580="","",IF(B3580&lt;C3580,A3580,IF(A3580=MAX('entry data'!$B$8:$B$507),"",A3580+1)))</f>
        <v/>
      </c>
      <c r="B3581" s="9" t="str">
        <f t="shared" si="351"/>
        <v/>
      </c>
      <c r="C3581" s="9" t="str">
        <f>IF(ISERROR(VLOOKUP(A3581,'entry data'!B:G,6,0)),"",VLOOKUP(A3581,'entry data'!B:G,6,0))</f>
        <v/>
      </c>
      <c r="D3581" s="9" t="str">
        <f>IF(ISERROR(VLOOKUP(A3581,'entry data'!B:C,2,0)),"",VLOOKUP(A3581,'entry data'!B:C,2,0))</f>
        <v/>
      </c>
      <c r="E3581" s="9" t="str">
        <f>IF(ISERROR(VLOOKUP(A3581,'entry data'!B:E,4,0)),"",VLOOKUP(A3581,'entry data'!B:E,4,0))</f>
        <v/>
      </c>
      <c r="F3581" s="11" t="str">
        <f>IF(A3581="","",IF(ISERROR(VLOOKUP(A3581,'entry data'!B:F,5,0)),"",VLOOKUP(A3581,'entry data'!B:F,5,0)))</f>
        <v/>
      </c>
      <c r="G3581" s="12" t="str">
        <f>IF(A3581="","",IF(ISERROR(VLOOKUP(A3581,'entry data'!B:I,8,0)),"",VLOOKUP(A3581,'entry data'!B:I,7,0)))</f>
        <v/>
      </c>
      <c r="H3581" s="13" t="str">
        <f>IF(A3581="","",IF(B3581=1,VLOOKUP(A3581,'entry data'!B:D,3,0),I3580))</f>
        <v/>
      </c>
      <c r="I3581" s="14" t="str">
        <f>IF(A3581="","",IF(E3581="weekly",7,IF(E3581="fortnightly",14,IF(E3581="monthly",DATE(IF(MONTH(H3581)=12,YEAR(H3581)+1,YEAR(H3581)),VLOOKUP(MONTH(H3581),index!$D$2:$G$13,2,0),DAY(H3581)),
IF(E3581="quarterly",DATE(IF(MONTH(H3581)&gt;=10,YEAR(H3581)+1,YEAR(H3581)),VLOOKUP(MONTH(H3581),index!$D$2:$G$13,3,0),DAY(H3581)),
IF(E3581="halfyearly",DATE(IF(MONTH(H3581)&gt;=7,YEAR(H3581)+1,YEAR(H3581)),VLOOKUP(MONTH(H3581),index!$D$2:$G$13,4,0),DAY(H3581)),
DATE(YEAR(H3581)+1,MONTH(H3581),DAY(H3581)))))-H3581))+H3581)</f>
        <v/>
      </c>
      <c r="J3581" s="9" t="str">
        <f t="shared" si="352"/>
        <v/>
      </c>
      <c r="K3581" s="11" t="str">
        <f t="shared" si="353"/>
        <v/>
      </c>
      <c r="L3581" s="11" t="str">
        <f t="shared" si="354"/>
        <v/>
      </c>
      <c r="M3581" s="11" t="str">
        <f>IF(A3581="","",VLOOKUP(E3581,index!$A$1:$B$6,2,0)*K3581*G3581)</f>
        <v/>
      </c>
      <c r="N3581" s="11" t="str">
        <f>IF(A3581="","",-PMT(G3581*VLOOKUP(E3581,index!$A$1:$B$6,2,0),C3581,F3581,0,0))</f>
        <v/>
      </c>
      <c r="O3581" s="11" t="str">
        <f t="shared" si="355"/>
        <v/>
      </c>
      <c r="P3581" s="11" t="str">
        <f t="shared" si="350"/>
        <v/>
      </c>
    </row>
    <row r="3582" spans="1:16" x14ac:dyDescent="0.25">
      <c r="A3582" s="9" t="str">
        <f>IF(A3581="","",IF(B3581&lt;C3581,A3581,IF(A3581=MAX('entry data'!$B$8:$B$507),"",A3581+1)))</f>
        <v/>
      </c>
      <c r="B3582" s="9" t="str">
        <f t="shared" si="351"/>
        <v/>
      </c>
      <c r="C3582" s="9" t="str">
        <f>IF(ISERROR(VLOOKUP(A3582,'entry data'!B:G,6,0)),"",VLOOKUP(A3582,'entry data'!B:G,6,0))</f>
        <v/>
      </c>
      <c r="D3582" s="9" t="str">
        <f>IF(ISERROR(VLOOKUP(A3582,'entry data'!B:C,2,0)),"",VLOOKUP(A3582,'entry data'!B:C,2,0))</f>
        <v/>
      </c>
      <c r="E3582" s="9" t="str">
        <f>IF(ISERROR(VLOOKUP(A3582,'entry data'!B:E,4,0)),"",VLOOKUP(A3582,'entry data'!B:E,4,0))</f>
        <v/>
      </c>
      <c r="F3582" s="11" t="str">
        <f>IF(A3582="","",IF(ISERROR(VLOOKUP(A3582,'entry data'!B:F,5,0)),"",VLOOKUP(A3582,'entry data'!B:F,5,0)))</f>
        <v/>
      </c>
      <c r="G3582" s="12" t="str">
        <f>IF(A3582="","",IF(ISERROR(VLOOKUP(A3582,'entry data'!B:I,8,0)),"",VLOOKUP(A3582,'entry data'!B:I,7,0)))</f>
        <v/>
      </c>
      <c r="H3582" s="13" t="str">
        <f>IF(A3582="","",IF(B3582=1,VLOOKUP(A3582,'entry data'!B:D,3,0),I3581))</f>
        <v/>
      </c>
      <c r="I3582" s="14" t="str">
        <f>IF(A3582="","",IF(E3582="weekly",7,IF(E3582="fortnightly",14,IF(E3582="monthly",DATE(IF(MONTH(H3582)=12,YEAR(H3582)+1,YEAR(H3582)),VLOOKUP(MONTH(H3582),index!$D$2:$G$13,2,0),DAY(H3582)),
IF(E3582="quarterly",DATE(IF(MONTH(H3582)&gt;=10,YEAR(H3582)+1,YEAR(H3582)),VLOOKUP(MONTH(H3582),index!$D$2:$G$13,3,0),DAY(H3582)),
IF(E3582="halfyearly",DATE(IF(MONTH(H3582)&gt;=7,YEAR(H3582)+1,YEAR(H3582)),VLOOKUP(MONTH(H3582),index!$D$2:$G$13,4,0),DAY(H3582)),
DATE(YEAR(H3582)+1,MONTH(H3582),DAY(H3582)))))-H3582))+H3582)</f>
        <v/>
      </c>
      <c r="J3582" s="9" t="str">
        <f t="shared" si="352"/>
        <v/>
      </c>
      <c r="K3582" s="11" t="str">
        <f t="shared" si="353"/>
        <v/>
      </c>
      <c r="L3582" s="11" t="str">
        <f t="shared" si="354"/>
        <v/>
      </c>
      <c r="M3582" s="11" t="str">
        <f>IF(A3582="","",VLOOKUP(E3582,index!$A$1:$B$6,2,0)*K3582*G3582)</f>
        <v/>
      </c>
      <c r="N3582" s="11" t="str">
        <f>IF(A3582="","",-PMT(G3582*VLOOKUP(E3582,index!$A$1:$B$6,2,0),C3582,F3582,0,0))</f>
        <v/>
      </c>
      <c r="O3582" s="11" t="str">
        <f t="shared" si="355"/>
        <v/>
      </c>
      <c r="P3582" s="11" t="str">
        <f t="shared" si="350"/>
        <v/>
      </c>
    </row>
    <row r="3583" spans="1:16" x14ac:dyDescent="0.25">
      <c r="A3583" s="9" t="str">
        <f>IF(A3582="","",IF(B3582&lt;C3582,A3582,IF(A3582=MAX('entry data'!$B$8:$B$507),"",A3582+1)))</f>
        <v/>
      </c>
      <c r="B3583" s="9" t="str">
        <f t="shared" si="351"/>
        <v/>
      </c>
      <c r="C3583" s="9" t="str">
        <f>IF(ISERROR(VLOOKUP(A3583,'entry data'!B:G,6,0)),"",VLOOKUP(A3583,'entry data'!B:G,6,0))</f>
        <v/>
      </c>
      <c r="D3583" s="9" t="str">
        <f>IF(ISERROR(VLOOKUP(A3583,'entry data'!B:C,2,0)),"",VLOOKUP(A3583,'entry data'!B:C,2,0))</f>
        <v/>
      </c>
      <c r="E3583" s="9" t="str">
        <f>IF(ISERROR(VLOOKUP(A3583,'entry data'!B:E,4,0)),"",VLOOKUP(A3583,'entry data'!B:E,4,0))</f>
        <v/>
      </c>
      <c r="F3583" s="11" t="str">
        <f>IF(A3583="","",IF(ISERROR(VLOOKUP(A3583,'entry data'!B:F,5,0)),"",VLOOKUP(A3583,'entry data'!B:F,5,0)))</f>
        <v/>
      </c>
      <c r="G3583" s="12" t="str">
        <f>IF(A3583="","",IF(ISERROR(VLOOKUP(A3583,'entry data'!B:I,8,0)),"",VLOOKUP(A3583,'entry data'!B:I,7,0)))</f>
        <v/>
      </c>
      <c r="H3583" s="13" t="str">
        <f>IF(A3583="","",IF(B3583=1,VLOOKUP(A3583,'entry data'!B:D,3,0),I3582))</f>
        <v/>
      </c>
      <c r="I3583" s="14" t="str">
        <f>IF(A3583="","",IF(E3583="weekly",7,IF(E3583="fortnightly",14,IF(E3583="monthly",DATE(IF(MONTH(H3583)=12,YEAR(H3583)+1,YEAR(H3583)),VLOOKUP(MONTH(H3583),index!$D$2:$G$13,2,0),DAY(H3583)),
IF(E3583="quarterly",DATE(IF(MONTH(H3583)&gt;=10,YEAR(H3583)+1,YEAR(H3583)),VLOOKUP(MONTH(H3583),index!$D$2:$G$13,3,0),DAY(H3583)),
IF(E3583="halfyearly",DATE(IF(MONTH(H3583)&gt;=7,YEAR(H3583)+1,YEAR(H3583)),VLOOKUP(MONTH(H3583),index!$D$2:$G$13,4,0),DAY(H3583)),
DATE(YEAR(H3583)+1,MONTH(H3583),DAY(H3583)))))-H3583))+H3583)</f>
        <v/>
      </c>
      <c r="J3583" s="9" t="str">
        <f t="shared" si="352"/>
        <v/>
      </c>
      <c r="K3583" s="11" t="str">
        <f t="shared" si="353"/>
        <v/>
      </c>
      <c r="L3583" s="11" t="str">
        <f t="shared" si="354"/>
        <v/>
      </c>
      <c r="M3583" s="11" t="str">
        <f>IF(A3583="","",VLOOKUP(E3583,index!$A$1:$B$6,2,0)*K3583*G3583)</f>
        <v/>
      </c>
      <c r="N3583" s="11" t="str">
        <f>IF(A3583="","",-PMT(G3583*VLOOKUP(E3583,index!$A$1:$B$6,2,0),C3583,F3583,0,0))</f>
        <v/>
      </c>
      <c r="O3583" s="11" t="str">
        <f t="shared" si="355"/>
        <v/>
      </c>
      <c r="P3583" s="11" t="str">
        <f t="shared" si="350"/>
        <v/>
      </c>
    </row>
    <row r="3584" spans="1:16" x14ac:dyDescent="0.25">
      <c r="A3584" s="9" t="str">
        <f>IF(A3583="","",IF(B3583&lt;C3583,A3583,IF(A3583=MAX('entry data'!$B$8:$B$507),"",A3583+1)))</f>
        <v/>
      </c>
      <c r="B3584" s="9" t="str">
        <f t="shared" si="351"/>
        <v/>
      </c>
      <c r="C3584" s="9" t="str">
        <f>IF(ISERROR(VLOOKUP(A3584,'entry data'!B:G,6,0)),"",VLOOKUP(A3584,'entry data'!B:G,6,0))</f>
        <v/>
      </c>
      <c r="D3584" s="9" t="str">
        <f>IF(ISERROR(VLOOKUP(A3584,'entry data'!B:C,2,0)),"",VLOOKUP(A3584,'entry data'!B:C,2,0))</f>
        <v/>
      </c>
      <c r="E3584" s="9" t="str">
        <f>IF(ISERROR(VLOOKUP(A3584,'entry data'!B:E,4,0)),"",VLOOKUP(A3584,'entry data'!B:E,4,0))</f>
        <v/>
      </c>
      <c r="F3584" s="11" t="str">
        <f>IF(A3584="","",IF(ISERROR(VLOOKUP(A3584,'entry data'!B:F,5,0)),"",VLOOKUP(A3584,'entry data'!B:F,5,0)))</f>
        <v/>
      </c>
      <c r="G3584" s="12" t="str">
        <f>IF(A3584="","",IF(ISERROR(VLOOKUP(A3584,'entry data'!B:I,8,0)),"",VLOOKUP(A3584,'entry data'!B:I,7,0)))</f>
        <v/>
      </c>
      <c r="H3584" s="13" t="str">
        <f>IF(A3584="","",IF(B3584=1,VLOOKUP(A3584,'entry data'!B:D,3,0),I3583))</f>
        <v/>
      </c>
      <c r="I3584" s="14" t="str">
        <f>IF(A3584="","",IF(E3584="weekly",7,IF(E3584="fortnightly",14,IF(E3584="monthly",DATE(IF(MONTH(H3584)=12,YEAR(H3584)+1,YEAR(H3584)),VLOOKUP(MONTH(H3584),index!$D$2:$G$13,2,0),DAY(H3584)),
IF(E3584="quarterly",DATE(IF(MONTH(H3584)&gt;=10,YEAR(H3584)+1,YEAR(H3584)),VLOOKUP(MONTH(H3584),index!$D$2:$G$13,3,0),DAY(H3584)),
IF(E3584="halfyearly",DATE(IF(MONTH(H3584)&gt;=7,YEAR(H3584)+1,YEAR(H3584)),VLOOKUP(MONTH(H3584),index!$D$2:$G$13,4,0),DAY(H3584)),
DATE(YEAR(H3584)+1,MONTH(H3584),DAY(H3584)))))-H3584))+H3584)</f>
        <v/>
      </c>
      <c r="J3584" s="9" t="str">
        <f t="shared" si="352"/>
        <v/>
      </c>
      <c r="K3584" s="11" t="str">
        <f t="shared" si="353"/>
        <v/>
      </c>
      <c r="L3584" s="11" t="str">
        <f t="shared" si="354"/>
        <v/>
      </c>
      <c r="M3584" s="11" t="str">
        <f>IF(A3584="","",VLOOKUP(E3584,index!$A$1:$B$6,2,0)*K3584*G3584)</f>
        <v/>
      </c>
      <c r="N3584" s="11" t="str">
        <f>IF(A3584="","",-PMT(G3584*VLOOKUP(E3584,index!$A$1:$B$6,2,0),C3584,F3584,0,0))</f>
        <v/>
      </c>
      <c r="O3584" s="11" t="str">
        <f t="shared" si="355"/>
        <v/>
      </c>
      <c r="P3584" s="11" t="str">
        <f t="shared" si="350"/>
        <v/>
      </c>
    </row>
    <row r="3585" spans="1:16" x14ac:dyDescent="0.25">
      <c r="A3585" s="9" t="str">
        <f>IF(A3584="","",IF(B3584&lt;C3584,A3584,IF(A3584=MAX('entry data'!$B$8:$B$507),"",A3584+1)))</f>
        <v/>
      </c>
      <c r="B3585" s="9" t="str">
        <f t="shared" si="351"/>
        <v/>
      </c>
      <c r="C3585" s="9" t="str">
        <f>IF(ISERROR(VLOOKUP(A3585,'entry data'!B:G,6,0)),"",VLOOKUP(A3585,'entry data'!B:G,6,0))</f>
        <v/>
      </c>
      <c r="D3585" s="9" t="str">
        <f>IF(ISERROR(VLOOKUP(A3585,'entry data'!B:C,2,0)),"",VLOOKUP(A3585,'entry data'!B:C,2,0))</f>
        <v/>
      </c>
      <c r="E3585" s="9" t="str">
        <f>IF(ISERROR(VLOOKUP(A3585,'entry data'!B:E,4,0)),"",VLOOKUP(A3585,'entry data'!B:E,4,0))</f>
        <v/>
      </c>
      <c r="F3585" s="11" t="str">
        <f>IF(A3585="","",IF(ISERROR(VLOOKUP(A3585,'entry data'!B:F,5,0)),"",VLOOKUP(A3585,'entry data'!B:F,5,0)))</f>
        <v/>
      </c>
      <c r="G3585" s="12" t="str">
        <f>IF(A3585="","",IF(ISERROR(VLOOKUP(A3585,'entry data'!B:I,8,0)),"",VLOOKUP(A3585,'entry data'!B:I,7,0)))</f>
        <v/>
      </c>
      <c r="H3585" s="13" t="str">
        <f>IF(A3585="","",IF(B3585=1,VLOOKUP(A3585,'entry data'!B:D,3,0),I3584))</f>
        <v/>
      </c>
      <c r="I3585" s="14" t="str">
        <f>IF(A3585="","",IF(E3585="weekly",7,IF(E3585="fortnightly",14,IF(E3585="monthly",DATE(IF(MONTH(H3585)=12,YEAR(H3585)+1,YEAR(H3585)),VLOOKUP(MONTH(H3585),index!$D$2:$G$13,2,0),DAY(H3585)),
IF(E3585="quarterly",DATE(IF(MONTH(H3585)&gt;=10,YEAR(H3585)+1,YEAR(H3585)),VLOOKUP(MONTH(H3585),index!$D$2:$G$13,3,0),DAY(H3585)),
IF(E3585="halfyearly",DATE(IF(MONTH(H3585)&gt;=7,YEAR(H3585)+1,YEAR(H3585)),VLOOKUP(MONTH(H3585),index!$D$2:$G$13,4,0),DAY(H3585)),
DATE(YEAR(H3585)+1,MONTH(H3585),DAY(H3585)))))-H3585))+H3585)</f>
        <v/>
      </c>
      <c r="J3585" s="9" t="str">
        <f t="shared" si="352"/>
        <v/>
      </c>
      <c r="K3585" s="11" t="str">
        <f t="shared" si="353"/>
        <v/>
      </c>
      <c r="L3585" s="11" t="str">
        <f t="shared" si="354"/>
        <v/>
      </c>
      <c r="M3585" s="11" t="str">
        <f>IF(A3585="","",VLOOKUP(E3585,index!$A$1:$B$6,2,0)*K3585*G3585)</f>
        <v/>
      </c>
      <c r="N3585" s="11" t="str">
        <f>IF(A3585="","",-PMT(G3585*VLOOKUP(E3585,index!$A$1:$B$6,2,0),C3585,F3585,0,0))</f>
        <v/>
      </c>
      <c r="O3585" s="11" t="str">
        <f t="shared" si="355"/>
        <v/>
      </c>
      <c r="P3585" s="11" t="str">
        <f t="shared" si="350"/>
        <v/>
      </c>
    </row>
    <row r="3586" spans="1:16" x14ac:dyDescent="0.25">
      <c r="A3586" s="9" t="str">
        <f>IF(A3585="","",IF(B3585&lt;C3585,A3585,IF(A3585=MAX('entry data'!$B$8:$B$507),"",A3585+1)))</f>
        <v/>
      </c>
      <c r="B3586" s="9" t="str">
        <f t="shared" si="351"/>
        <v/>
      </c>
      <c r="C3586" s="9" t="str">
        <f>IF(ISERROR(VLOOKUP(A3586,'entry data'!B:G,6,0)),"",VLOOKUP(A3586,'entry data'!B:G,6,0))</f>
        <v/>
      </c>
      <c r="D3586" s="9" t="str">
        <f>IF(ISERROR(VLOOKUP(A3586,'entry data'!B:C,2,0)),"",VLOOKUP(A3586,'entry data'!B:C,2,0))</f>
        <v/>
      </c>
      <c r="E3586" s="9" t="str">
        <f>IF(ISERROR(VLOOKUP(A3586,'entry data'!B:E,4,0)),"",VLOOKUP(A3586,'entry data'!B:E,4,0))</f>
        <v/>
      </c>
      <c r="F3586" s="11" t="str">
        <f>IF(A3586="","",IF(ISERROR(VLOOKUP(A3586,'entry data'!B:F,5,0)),"",VLOOKUP(A3586,'entry data'!B:F,5,0)))</f>
        <v/>
      </c>
      <c r="G3586" s="12" t="str">
        <f>IF(A3586="","",IF(ISERROR(VLOOKUP(A3586,'entry data'!B:I,8,0)),"",VLOOKUP(A3586,'entry data'!B:I,7,0)))</f>
        <v/>
      </c>
      <c r="H3586" s="13" t="str">
        <f>IF(A3586="","",IF(B3586=1,VLOOKUP(A3586,'entry data'!B:D,3,0),I3585))</f>
        <v/>
      </c>
      <c r="I3586" s="14" t="str">
        <f>IF(A3586="","",IF(E3586="weekly",7,IF(E3586="fortnightly",14,IF(E3586="monthly",DATE(IF(MONTH(H3586)=12,YEAR(H3586)+1,YEAR(H3586)),VLOOKUP(MONTH(H3586),index!$D$2:$G$13,2,0),DAY(H3586)),
IF(E3586="quarterly",DATE(IF(MONTH(H3586)&gt;=10,YEAR(H3586)+1,YEAR(H3586)),VLOOKUP(MONTH(H3586),index!$D$2:$G$13,3,0),DAY(H3586)),
IF(E3586="halfyearly",DATE(IF(MONTH(H3586)&gt;=7,YEAR(H3586)+1,YEAR(H3586)),VLOOKUP(MONTH(H3586),index!$D$2:$G$13,4,0),DAY(H3586)),
DATE(YEAR(H3586)+1,MONTH(H3586),DAY(H3586)))))-H3586))+H3586)</f>
        <v/>
      </c>
      <c r="J3586" s="9" t="str">
        <f t="shared" si="352"/>
        <v/>
      </c>
      <c r="K3586" s="11" t="str">
        <f t="shared" si="353"/>
        <v/>
      </c>
      <c r="L3586" s="11" t="str">
        <f t="shared" si="354"/>
        <v/>
      </c>
      <c r="M3586" s="11" t="str">
        <f>IF(A3586="","",VLOOKUP(E3586,index!$A$1:$B$6,2,0)*K3586*G3586)</f>
        <v/>
      </c>
      <c r="N3586" s="11" t="str">
        <f>IF(A3586="","",-PMT(G3586*VLOOKUP(E3586,index!$A$1:$B$6,2,0),C3586,F3586,0,0))</f>
        <v/>
      </c>
      <c r="O3586" s="11" t="str">
        <f t="shared" si="355"/>
        <v/>
      </c>
      <c r="P3586" s="11" t="str">
        <f t="shared" si="350"/>
        <v/>
      </c>
    </row>
    <row r="3587" spans="1:16" x14ac:dyDescent="0.25">
      <c r="A3587" s="9" t="str">
        <f>IF(A3586="","",IF(B3586&lt;C3586,A3586,IF(A3586=MAX('entry data'!$B$8:$B$507),"",A3586+1)))</f>
        <v/>
      </c>
      <c r="B3587" s="9" t="str">
        <f t="shared" si="351"/>
        <v/>
      </c>
      <c r="C3587" s="9" t="str">
        <f>IF(ISERROR(VLOOKUP(A3587,'entry data'!B:G,6,0)),"",VLOOKUP(A3587,'entry data'!B:G,6,0))</f>
        <v/>
      </c>
      <c r="D3587" s="9" t="str">
        <f>IF(ISERROR(VLOOKUP(A3587,'entry data'!B:C,2,0)),"",VLOOKUP(A3587,'entry data'!B:C,2,0))</f>
        <v/>
      </c>
      <c r="E3587" s="9" t="str">
        <f>IF(ISERROR(VLOOKUP(A3587,'entry data'!B:E,4,0)),"",VLOOKUP(A3587,'entry data'!B:E,4,0))</f>
        <v/>
      </c>
      <c r="F3587" s="11" t="str">
        <f>IF(A3587="","",IF(ISERROR(VLOOKUP(A3587,'entry data'!B:F,5,0)),"",VLOOKUP(A3587,'entry data'!B:F,5,0)))</f>
        <v/>
      </c>
      <c r="G3587" s="12" t="str">
        <f>IF(A3587="","",IF(ISERROR(VLOOKUP(A3587,'entry data'!B:I,8,0)),"",VLOOKUP(A3587,'entry data'!B:I,7,0)))</f>
        <v/>
      </c>
      <c r="H3587" s="13" t="str">
        <f>IF(A3587="","",IF(B3587=1,VLOOKUP(A3587,'entry data'!B:D,3,0),I3586))</f>
        <v/>
      </c>
      <c r="I3587" s="14" t="str">
        <f>IF(A3587="","",IF(E3587="weekly",7,IF(E3587="fortnightly",14,IF(E3587="monthly",DATE(IF(MONTH(H3587)=12,YEAR(H3587)+1,YEAR(H3587)),VLOOKUP(MONTH(H3587),index!$D$2:$G$13,2,0),DAY(H3587)),
IF(E3587="quarterly",DATE(IF(MONTH(H3587)&gt;=10,YEAR(H3587)+1,YEAR(H3587)),VLOOKUP(MONTH(H3587),index!$D$2:$G$13,3,0),DAY(H3587)),
IF(E3587="halfyearly",DATE(IF(MONTH(H3587)&gt;=7,YEAR(H3587)+1,YEAR(H3587)),VLOOKUP(MONTH(H3587),index!$D$2:$G$13,4,0),DAY(H3587)),
DATE(YEAR(H3587)+1,MONTH(H3587),DAY(H3587)))))-H3587))+H3587)</f>
        <v/>
      </c>
      <c r="J3587" s="9" t="str">
        <f t="shared" si="352"/>
        <v/>
      </c>
      <c r="K3587" s="11" t="str">
        <f t="shared" si="353"/>
        <v/>
      </c>
      <c r="L3587" s="11" t="str">
        <f t="shared" si="354"/>
        <v/>
      </c>
      <c r="M3587" s="11" t="str">
        <f>IF(A3587="","",VLOOKUP(E3587,index!$A$1:$B$6,2,0)*K3587*G3587)</f>
        <v/>
      </c>
      <c r="N3587" s="11" t="str">
        <f>IF(A3587="","",-PMT(G3587*VLOOKUP(E3587,index!$A$1:$B$6,2,0),C3587,F3587,0,0))</f>
        <v/>
      </c>
      <c r="O3587" s="11" t="str">
        <f t="shared" si="355"/>
        <v/>
      </c>
      <c r="P3587" s="11" t="str">
        <f t="shared" ref="P3587:P3650" si="356">IF(A3587="","",IF(J3587&lt;&gt;J3588,O3587,0))</f>
        <v/>
      </c>
    </row>
    <row r="3588" spans="1:16" x14ac:dyDescent="0.25">
      <c r="A3588" s="9" t="str">
        <f>IF(A3587="","",IF(B3587&lt;C3587,A3587,IF(A3587=MAX('entry data'!$B$8:$B$507),"",A3587+1)))</f>
        <v/>
      </c>
      <c r="B3588" s="9" t="str">
        <f t="shared" si="351"/>
        <v/>
      </c>
      <c r="C3588" s="9" t="str">
        <f>IF(ISERROR(VLOOKUP(A3588,'entry data'!B:G,6,0)),"",VLOOKUP(A3588,'entry data'!B:G,6,0))</f>
        <v/>
      </c>
      <c r="D3588" s="9" t="str">
        <f>IF(ISERROR(VLOOKUP(A3588,'entry data'!B:C,2,0)),"",VLOOKUP(A3588,'entry data'!B:C,2,0))</f>
        <v/>
      </c>
      <c r="E3588" s="9" t="str">
        <f>IF(ISERROR(VLOOKUP(A3588,'entry data'!B:E,4,0)),"",VLOOKUP(A3588,'entry data'!B:E,4,0))</f>
        <v/>
      </c>
      <c r="F3588" s="11" t="str">
        <f>IF(A3588="","",IF(ISERROR(VLOOKUP(A3588,'entry data'!B:F,5,0)),"",VLOOKUP(A3588,'entry data'!B:F,5,0)))</f>
        <v/>
      </c>
      <c r="G3588" s="12" t="str">
        <f>IF(A3588="","",IF(ISERROR(VLOOKUP(A3588,'entry data'!B:I,8,0)),"",VLOOKUP(A3588,'entry data'!B:I,7,0)))</f>
        <v/>
      </c>
      <c r="H3588" s="13" t="str">
        <f>IF(A3588="","",IF(B3588=1,VLOOKUP(A3588,'entry data'!B:D,3,0),I3587))</f>
        <v/>
      </c>
      <c r="I3588" s="14" t="str">
        <f>IF(A3588="","",IF(E3588="weekly",7,IF(E3588="fortnightly",14,IF(E3588="monthly",DATE(IF(MONTH(H3588)=12,YEAR(H3588)+1,YEAR(H3588)),VLOOKUP(MONTH(H3588),index!$D$2:$G$13,2,0),DAY(H3588)),
IF(E3588="quarterly",DATE(IF(MONTH(H3588)&gt;=10,YEAR(H3588)+1,YEAR(H3588)),VLOOKUP(MONTH(H3588),index!$D$2:$G$13,3,0),DAY(H3588)),
IF(E3588="halfyearly",DATE(IF(MONTH(H3588)&gt;=7,YEAR(H3588)+1,YEAR(H3588)),VLOOKUP(MONTH(H3588),index!$D$2:$G$13,4,0),DAY(H3588)),
DATE(YEAR(H3588)+1,MONTH(H3588),DAY(H3588)))))-H3588))+H3588)</f>
        <v/>
      </c>
      <c r="J3588" s="9" t="str">
        <f t="shared" si="352"/>
        <v/>
      </c>
      <c r="K3588" s="11" t="str">
        <f t="shared" si="353"/>
        <v/>
      </c>
      <c r="L3588" s="11" t="str">
        <f t="shared" si="354"/>
        <v/>
      </c>
      <c r="M3588" s="11" t="str">
        <f>IF(A3588="","",VLOOKUP(E3588,index!$A$1:$B$6,2,0)*K3588*G3588)</f>
        <v/>
      </c>
      <c r="N3588" s="11" t="str">
        <f>IF(A3588="","",-PMT(G3588*VLOOKUP(E3588,index!$A$1:$B$6,2,0),C3588,F3588,0,0))</f>
        <v/>
      </c>
      <c r="O3588" s="11" t="str">
        <f t="shared" si="355"/>
        <v/>
      </c>
      <c r="P3588" s="11" t="str">
        <f t="shared" si="356"/>
        <v/>
      </c>
    </row>
    <row r="3589" spans="1:16" x14ac:dyDescent="0.25">
      <c r="A3589" s="9" t="str">
        <f>IF(A3588="","",IF(B3588&lt;C3588,A3588,IF(A3588=MAX('entry data'!$B$8:$B$507),"",A3588+1)))</f>
        <v/>
      </c>
      <c r="B3589" s="9" t="str">
        <f t="shared" si="351"/>
        <v/>
      </c>
      <c r="C3589" s="9" t="str">
        <f>IF(ISERROR(VLOOKUP(A3589,'entry data'!B:G,6,0)),"",VLOOKUP(A3589,'entry data'!B:G,6,0))</f>
        <v/>
      </c>
      <c r="D3589" s="9" t="str">
        <f>IF(ISERROR(VLOOKUP(A3589,'entry data'!B:C,2,0)),"",VLOOKUP(A3589,'entry data'!B:C,2,0))</f>
        <v/>
      </c>
      <c r="E3589" s="9" t="str">
        <f>IF(ISERROR(VLOOKUP(A3589,'entry data'!B:E,4,0)),"",VLOOKUP(A3589,'entry data'!B:E,4,0))</f>
        <v/>
      </c>
      <c r="F3589" s="11" t="str">
        <f>IF(A3589="","",IF(ISERROR(VLOOKUP(A3589,'entry data'!B:F,5,0)),"",VLOOKUP(A3589,'entry data'!B:F,5,0)))</f>
        <v/>
      </c>
      <c r="G3589" s="12" t="str">
        <f>IF(A3589="","",IF(ISERROR(VLOOKUP(A3589,'entry data'!B:I,8,0)),"",VLOOKUP(A3589,'entry data'!B:I,7,0)))</f>
        <v/>
      </c>
      <c r="H3589" s="13" t="str">
        <f>IF(A3589="","",IF(B3589=1,VLOOKUP(A3589,'entry data'!B:D,3,0),I3588))</f>
        <v/>
      </c>
      <c r="I3589" s="14" t="str">
        <f>IF(A3589="","",IF(E3589="weekly",7,IF(E3589="fortnightly",14,IF(E3589="monthly",DATE(IF(MONTH(H3589)=12,YEAR(H3589)+1,YEAR(H3589)),VLOOKUP(MONTH(H3589),index!$D$2:$G$13,2,0),DAY(H3589)),
IF(E3589="quarterly",DATE(IF(MONTH(H3589)&gt;=10,YEAR(H3589)+1,YEAR(H3589)),VLOOKUP(MONTH(H3589),index!$D$2:$G$13,3,0),DAY(H3589)),
IF(E3589="halfyearly",DATE(IF(MONTH(H3589)&gt;=7,YEAR(H3589)+1,YEAR(H3589)),VLOOKUP(MONTH(H3589),index!$D$2:$G$13,4,0),DAY(H3589)),
DATE(YEAR(H3589)+1,MONTH(H3589),DAY(H3589)))))-H3589))+H3589)</f>
        <v/>
      </c>
      <c r="J3589" s="9" t="str">
        <f t="shared" si="352"/>
        <v/>
      </c>
      <c r="K3589" s="11" t="str">
        <f t="shared" si="353"/>
        <v/>
      </c>
      <c r="L3589" s="11" t="str">
        <f t="shared" si="354"/>
        <v/>
      </c>
      <c r="M3589" s="11" t="str">
        <f>IF(A3589="","",VLOOKUP(E3589,index!$A$1:$B$6,2,0)*K3589*G3589)</f>
        <v/>
      </c>
      <c r="N3589" s="11" t="str">
        <f>IF(A3589="","",-PMT(G3589*VLOOKUP(E3589,index!$A$1:$B$6,2,0),C3589,F3589,0,0))</f>
        <v/>
      </c>
      <c r="O3589" s="11" t="str">
        <f t="shared" si="355"/>
        <v/>
      </c>
      <c r="P3589" s="11" t="str">
        <f t="shared" si="356"/>
        <v/>
      </c>
    </row>
    <row r="3590" spans="1:16" x14ac:dyDescent="0.25">
      <c r="A3590" s="9" t="str">
        <f>IF(A3589="","",IF(B3589&lt;C3589,A3589,IF(A3589=MAX('entry data'!$B$8:$B$507),"",A3589+1)))</f>
        <v/>
      </c>
      <c r="B3590" s="9" t="str">
        <f t="shared" si="351"/>
        <v/>
      </c>
      <c r="C3590" s="9" t="str">
        <f>IF(ISERROR(VLOOKUP(A3590,'entry data'!B:G,6,0)),"",VLOOKUP(A3590,'entry data'!B:G,6,0))</f>
        <v/>
      </c>
      <c r="D3590" s="9" t="str">
        <f>IF(ISERROR(VLOOKUP(A3590,'entry data'!B:C,2,0)),"",VLOOKUP(A3590,'entry data'!B:C,2,0))</f>
        <v/>
      </c>
      <c r="E3590" s="9" t="str">
        <f>IF(ISERROR(VLOOKUP(A3590,'entry data'!B:E,4,0)),"",VLOOKUP(A3590,'entry data'!B:E,4,0))</f>
        <v/>
      </c>
      <c r="F3590" s="11" t="str">
        <f>IF(A3590="","",IF(ISERROR(VLOOKUP(A3590,'entry data'!B:F,5,0)),"",VLOOKUP(A3590,'entry data'!B:F,5,0)))</f>
        <v/>
      </c>
      <c r="G3590" s="12" t="str">
        <f>IF(A3590="","",IF(ISERROR(VLOOKUP(A3590,'entry data'!B:I,8,0)),"",VLOOKUP(A3590,'entry data'!B:I,7,0)))</f>
        <v/>
      </c>
      <c r="H3590" s="13" t="str">
        <f>IF(A3590="","",IF(B3590=1,VLOOKUP(A3590,'entry data'!B:D,3,0),I3589))</f>
        <v/>
      </c>
      <c r="I3590" s="14" t="str">
        <f>IF(A3590="","",IF(E3590="weekly",7,IF(E3590="fortnightly",14,IF(E3590="monthly",DATE(IF(MONTH(H3590)=12,YEAR(H3590)+1,YEAR(H3590)),VLOOKUP(MONTH(H3590),index!$D$2:$G$13,2,0),DAY(H3590)),
IF(E3590="quarterly",DATE(IF(MONTH(H3590)&gt;=10,YEAR(H3590)+1,YEAR(H3590)),VLOOKUP(MONTH(H3590),index!$D$2:$G$13,3,0),DAY(H3590)),
IF(E3590="halfyearly",DATE(IF(MONTH(H3590)&gt;=7,YEAR(H3590)+1,YEAR(H3590)),VLOOKUP(MONTH(H3590),index!$D$2:$G$13,4,0),DAY(H3590)),
DATE(YEAR(H3590)+1,MONTH(H3590),DAY(H3590)))))-H3590))+H3590)</f>
        <v/>
      </c>
      <c r="J3590" s="9" t="str">
        <f t="shared" si="352"/>
        <v/>
      </c>
      <c r="K3590" s="11" t="str">
        <f t="shared" si="353"/>
        <v/>
      </c>
      <c r="L3590" s="11" t="str">
        <f t="shared" si="354"/>
        <v/>
      </c>
      <c r="M3590" s="11" t="str">
        <f>IF(A3590="","",VLOOKUP(E3590,index!$A$1:$B$6,2,0)*K3590*G3590)</f>
        <v/>
      </c>
      <c r="N3590" s="11" t="str">
        <f>IF(A3590="","",-PMT(G3590*VLOOKUP(E3590,index!$A$1:$B$6,2,0),C3590,F3590,0,0))</f>
        <v/>
      </c>
      <c r="O3590" s="11" t="str">
        <f t="shared" si="355"/>
        <v/>
      </c>
      <c r="P3590" s="11" t="str">
        <f t="shared" si="356"/>
        <v/>
      </c>
    </row>
    <row r="3591" spans="1:16" x14ac:dyDescent="0.25">
      <c r="A3591" s="9" t="str">
        <f>IF(A3590="","",IF(B3590&lt;C3590,A3590,IF(A3590=MAX('entry data'!$B$8:$B$507),"",A3590+1)))</f>
        <v/>
      </c>
      <c r="B3591" s="9" t="str">
        <f t="shared" si="351"/>
        <v/>
      </c>
      <c r="C3591" s="9" t="str">
        <f>IF(ISERROR(VLOOKUP(A3591,'entry data'!B:G,6,0)),"",VLOOKUP(A3591,'entry data'!B:G,6,0))</f>
        <v/>
      </c>
      <c r="D3591" s="9" t="str">
        <f>IF(ISERROR(VLOOKUP(A3591,'entry data'!B:C,2,0)),"",VLOOKUP(A3591,'entry data'!B:C,2,0))</f>
        <v/>
      </c>
      <c r="E3591" s="9" t="str">
        <f>IF(ISERROR(VLOOKUP(A3591,'entry data'!B:E,4,0)),"",VLOOKUP(A3591,'entry data'!B:E,4,0))</f>
        <v/>
      </c>
      <c r="F3591" s="11" t="str">
        <f>IF(A3591="","",IF(ISERROR(VLOOKUP(A3591,'entry data'!B:F,5,0)),"",VLOOKUP(A3591,'entry data'!B:F,5,0)))</f>
        <v/>
      </c>
      <c r="G3591" s="12" t="str">
        <f>IF(A3591="","",IF(ISERROR(VLOOKUP(A3591,'entry data'!B:I,8,0)),"",VLOOKUP(A3591,'entry data'!B:I,7,0)))</f>
        <v/>
      </c>
      <c r="H3591" s="13" t="str">
        <f>IF(A3591="","",IF(B3591=1,VLOOKUP(A3591,'entry data'!B:D,3,0),I3590))</f>
        <v/>
      </c>
      <c r="I3591" s="14" t="str">
        <f>IF(A3591="","",IF(E3591="weekly",7,IF(E3591="fortnightly",14,IF(E3591="monthly",DATE(IF(MONTH(H3591)=12,YEAR(H3591)+1,YEAR(H3591)),VLOOKUP(MONTH(H3591),index!$D$2:$G$13,2,0),DAY(H3591)),
IF(E3591="quarterly",DATE(IF(MONTH(H3591)&gt;=10,YEAR(H3591)+1,YEAR(H3591)),VLOOKUP(MONTH(H3591),index!$D$2:$G$13,3,0),DAY(H3591)),
IF(E3591="halfyearly",DATE(IF(MONTH(H3591)&gt;=7,YEAR(H3591)+1,YEAR(H3591)),VLOOKUP(MONTH(H3591),index!$D$2:$G$13,4,0),DAY(H3591)),
DATE(YEAR(H3591)+1,MONTH(H3591),DAY(H3591)))))-H3591))+H3591)</f>
        <v/>
      </c>
      <c r="J3591" s="9" t="str">
        <f t="shared" si="352"/>
        <v/>
      </c>
      <c r="K3591" s="11" t="str">
        <f t="shared" si="353"/>
        <v/>
      </c>
      <c r="L3591" s="11" t="str">
        <f t="shared" si="354"/>
        <v/>
      </c>
      <c r="M3591" s="11" t="str">
        <f>IF(A3591="","",VLOOKUP(E3591,index!$A$1:$B$6,2,0)*K3591*G3591)</f>
        <v/>
      </c>
      <c r="N3591" s="11" t="str">
        <f>IF(A3591="","",-PMT(G3591*VLOOKUP(E3591,index!$A$1:$B$6,2,0),C3591,F3591,0,0))</f>
        <v/>
      </c>
      <c r="O3591" s="11" t="str">
        <f t="shared" si="355"/>
        <v/>
      </c>
      <c r="P3591" s="11" t="str">
        <f t="shared" si="356"/>
        <v/>
      </c>
    </row>
    <row r="3592" spans="1:16" x14ac:dyDescent="0.25">
      <c r="A3592" s="9" t="str">
        <f>IF(A3591="","",IF(B3591&lt;C3591,A3591,IF(A3591=MAX('entry data'!$B$8:$B$507),"",A3591+1)))</f>
        <v/>
      </c>
      <c r="B3592" s="9" t="str">
        <f t="shared" si="351"/>
        <v/>
      </c>
      <c r="C3592" s="9" t="str">
        <f>IF(ISERROR(VLOOKUP(A3592,'entry data'!B:G,6,0)),"",VLOOKUP(A3592,'entry data'!B:G,6,0))</f>
        <v/>
      </c>
      <c r="D3592" s="9" t="str">
        <f>IF(ISERROR(VLOOKUP(A3592,'entry data'!B:C,2,0)),"",VLOOKUP(A3592,'entry data'!B:C,2,0))</f>
        <v/>
      </c>
      <c r="E3592" s="9" t="str">
        <f>IF(ISERROR(VLOOKUP(A3592,'entry data'!B:E,4,0)),"",VLOOKUP(A3592,'entry data'!B:E,4,0))</f>
        <v/>
      </c>
      <c r="F3592" s="11" t="str">
        <f>IF(A3592="","",IF(ISERROR(VLOOKUP(A3592,'entry data'!B:F,5,0)),"",VLOOKUP(A3592,'entry data'!B:F,5,0)))</f>
        <v/>
      </c>
      <c r="G3592" s="12" t="str">
        <f>IF(A3592="","",IF(ISERROR(VLOOKUP(A3592,'entry data'!B:I,8,0)),"",VLOOKUP(A3592,'entry data'!B:I,7,0)))</f>
        <v/>
      </c>
      <c r="H3592" s="13" t="str">
        <f>IF(A3592="","",IF(B3592=1,VLOOKUP(A3592,'entry data'!B:D,3,0),I3591))</f>
        <v/>
      </c>
      <c r="I3592" s="14" t="str">
        <f>IF(A3592="","",IF(E3592="weekly",7,IF(E3592="fortnightly",14,IF(E3592="monthly",DATE(IF(MONTH(H3592)=12,YEAR(H3592)+1,YEAR(H3592)),VLOOKUP(MONTH(H3592),index!$D$2:$G$13,2,0),DAY(H3592)),
IF(E3592="quarterly",DATE(IF(MONTH(H3592)&gt;=10,YEAR(H3592)+1,YEAR(H3592)),VLOOKUP(MONTH(H3592),index!$D$2:$G$13,3,0),DAY(H3592)),
IF(E3592="halfyearly",DATE(IF(MONTH(H3592)&gt;=7,YEAR(H3592)+1,YEAR(H3592)),VLOOKUP(MONTH(H3592),index!$D$2:$G$13,4,0),DAY(H3592)),
DATE(YEAR(H3592)+1,MONTH(H3592),DAY(H3592)))))-H3592))+H3592)</f>
        <v/>
      </c>
      <c r="J3592" s="9" t="str">
        <f t="shared" si="352"/>
        <v/>
      </c>
      <c r="K3592" s="11" t="str">
        <f t="shared" si="353"/>
        <v/>
      </c>
      <c r="L3592" s="11" t="str">
        <f t="shared" si="354"/>
        <v/>
      </c>
      <c r="M3592" s="11" t="str">
        <f>IF(A3592="","",VLOOKUP(E3592,index!$A$1:$B$6,2,0)*K3592*G3592)</f>
        <v/>
      </c>
      <c r="N3592" s="11" t="str">
        <f>IF(A3592="","",-PMT(G3592*VLOOKUP(E3592,index!$A$1:$B$6,2,0),C3592,F3592,0,0))</f>
        <v/>
      </c>
      <c r="O3592" s="11" t="str">
        <f t="shared" si="355"/>
        <v/>
      </c>
      <c r="P3592" s="11" t="str">
        <f t="shared" si="356"/>
        <v/>
      </c>
    </row>
    <row r="3593" spans="1:16" x14ac:dyDescent="0.25">
      <c r="A3593" s="9" t="str">
        <f>IF(A3592="","",IF(B3592&lt;C3592,A3592,IF(A3592=MAX('entry data'!$B$8:$B$507),"",A3592+1)))</f>
        <v/>
      </c>
      <c r="B3593" s="9" t="str">
        <f t="shared" si="351"/>
        <v/>
      </c>
      <c r="C3593" s="9" t="str">
        <f>IF(ISERROR(VLOOKUP(A3593,'entry data'!B:G,6,0)),"",VLOOKUP(A3593,'entry data'!B:G,6,0))</f>
        <v/>
      </c>
      <c r="D3593" s="9" t="str">
        <f>IF(ISERROR(VLOOKUP(A3593,'entry data'!B:C,2,0)),"",VLOOKUP(A3593,'entry data'!B:C,2,0))</f>
        <v/>
      </c>
      <c r="E3593" s="9" t="str">
        <f>IF(ISERROR(VLOOKUP(A3593,'entry data'!B:E,4,0)),"",VLOOKUP(A3593,'entry data'!B:E,4,0))</f>
        <v/>
      </c>
      <c r="F3593" s="11" t="str">
        <f>IF(A3593="","",IF(ISERROR(VLOOKUP(A3593,'entry data'!B:F,5,0)),"",VLOOKUP(A3593,'entry data'!B:F,5,0)))</f>
        <v/>
      </c>
      <c r="G3593" s="12" t="str">
        <f>IF(A3593="","",IF(ISERROR(VLOOKUP(A3593,'entry data'!B:I,8,0)),"",VLOOKUP(A3593,'entry data'!B:I,7,0)))</f>
        <v/>
      </c>
      <c r="H3593" s="13" t="str">
        <f>IF(A3593="","",IF(B3593=1,VLOOKUP(A3593,'entry data'!B:D,3,0),I3592))</f>
        <v/>
      </c>
      <c r="I3593" s="14" t="str">
        <f>IF(A3593="","",IF(E3593="weekly",7,IF(E3593="fortnightly",14,IF(E3593="monthly",DATE(IF(MONTH(H3593)=12,YEAR(H3593)+1,YEAR(H3593)),VLOOKUP(MONTH(H3593),index!$D$2:$G$13,2,0),DAY(H3593)),
IF(E3593="quarterly",DATE(IF(MONTH(H3593)&gt;=10,YEAR(H3593)+1,YEAR(H3593)),VLOOKUP(MONTH(H3593),index!$D$2:$G$13,3,0),DAY(H3593)),
IF(E3593="halfyearly",DATE(IF(MONTH(H3593)&gt;=7,YEAR(H3593)+1,YEAR(H3593)),VLOOKUP(MONTH(H3593),index!$D$2:$G$13,4,0),DAY(H3593)),
DATE(YEAR(H3593)+1,MONTH(H3593),DAY(H3593)))))-H3593))+H3593)</f>
        <v/>
      </c>
      <c r="J3593" s="9" t="str">
        <f t="shared" si="352"/>
        <v/>
      </c>
      <c r="K3593" s="11" t="str">
        <f t="shared" si="353"/>
        <v/>
      </c>
      <c r="L3593" s="11" t="str">
        <f t="shared" si="354"/>
        <v/>
      </c>
      <c r="M3593" s="11" t="str">
        <f>IF(A3593="","",VLOOKUP(E3593,index!$A$1:$B$6,2,0)*K3593*G3593)</f>
        <v/>
      </c>
      <c r="N3593" s="11" t="str">
        <f>IF(A3593="","",-PMT(G3593*VLOOKUP(E3593,index!$A$1:$B$6,2,0),C3593,F3593,0,0))</f>
        <v/>
      </c>
      <c r="O3593" s="11" t="str">
        <f t="shared" si="355"/>
        <v/>
      </c>
      <c r="P3593" s="11" t="str">
        <f t="shared" si="356"/>
        <v/>
      </c>
    </row>
    <row r="3594" spans="1:16" x14ac:dyDescent="0.25">
      <c r="A3594" s="9" t="str">
        <f>IF(A3593="","",IF(B3593&lt;C3593,A3593,IF(A3593=MAX('entry data'!$B$8:$B$507),"",A3593+1)))</f>
        <v/>
      </c>
      <c r="B3594" s="9" t="str">
        <f t="shared" si="351"/>
        <v/>
      </c>
      <c r="C3594" s="9" t="str">
        <f>IF(ISERROR(VLOOKUP(A3594,'entry data'!B:G,6,0)),"",VLOOKUP(A3594,'entry data'!B:G,6,0))</f>
        <v/>
      </c>
      <c r="D3594" s="9" t="str">
        <f>IF(ISERROR(VLOOKUP(A3594,'entry data'!B:C,2,0)),"",VLOOKUP(A3594,'entry data'!B:C,2,0))</f>
        <v/>
      </c>
      <c r="E3594" s="9" t="str">
        <f>IF(ISERROR(VLOOKUP(A3594,'entry data'!B:E,4,0)),"",VLOOKUP(A3594,'entry data'!B:E,4,0))</f>
        <v/>
      </c>
      <c r="F3594" s="11" t="str">
        <f>IF(A3594="","",IF(ISERROR(VLOOKUP(A3594,'entry data'!B:F,5,0)),"",VLOOKUP(A3594,'entry data'!B:F,5,0)))</f>
        <v/>
      </c>
      <c r="G3594" s="12" t="str">
        <f>IF(A3594="","",IF(ISERROR(VLOOKUP(A3594,'entry data'!B:I,8,0)),"",VLOOKUP(A3594,'entry data'!B:I,7,0)))</f>
        <v/>
      </c>
      <c r="H3594" s="13" t="str">
        <f>IF(A3594="","",IF(B3594=1,VLOOKUP(A3594,'entry data'!B:D,3,0),I3593))</f>
        <v/>
      </c>
      <c r="I3594" s="14" t="str">
        <f>IF(A3594="","",IF(E3594="weekly",7,IF(E3594="fortnightly",14,IF(E3594="monthly",DATE(IF(MONTH(H3594)=12,YEAR(H3594)+1,YEAR(H3594)),VLOOKUP(MONTH(H3594),index!$D$2:$G$13,2,0),DAY(H3594)),
IF(E3594="quarterly",DATE(IF(MONTH(H3594)&gt;=10,YEAR(H3594)+1,YEAR(H3594)),VLOOKUP(MONTH(H3594),index!$D$2:$G$13,3,0),DAY(H3594)),
IF(E3594="halfyearly",DATE(IF(MONTH(H3594)&gt;=7,YEAR(H3594)+1,YEAR(H3594)),VLOOKUP(MONTH(H3594),index!$D$2:$G$13,4,0),DAY(H3594)),
DATE(YEAR(H3594)+1,MONTH(H3594),DAY(H3594)))))-H3594))+H3594)</f>
        <v/>
      </c>
      <c r="J3594" s="9" t="str">
        <f t="shared" si="352"/>
        <v/>
      </c>
      <c r="K3594" s="11" t="str">
        <f t="shared" si="353"/>
        <v/>
      </c>
      <c r="L3594" s="11" t="str">
        <f t="shared" si="354"/>
        <v/>
      </c>
      <c r="M3594" s="11" t="str">
        <f>IF(A3594="","",VLOOKUP(E3594,index!$A$1:$B$6,2,0)*K3594*G3594)</f>
        <v/>
      </c>
      <c r="N3594" s="11" t="str">
        <f>IF(A3594="","",-PMT(G3594*VLOOKUP(E3594,index!$A$1:$B$6,2,0),C3594,F3594,0,0))</f>
        <v/>
      </c>
      <c r="O3594" s="11" t="str">
        <f t="shared" si="355"/>
        <v/>
      </c>
      <c r="P3594" s="11" t="str">
        <f t="shared" si="356"/>
        <v/>
      </c>
    </row>
    <row r="3595" spans="1:16" x14ac:dyDescent="0.25">
      <c r="A3595" s="9" t="str">
        <f>IF(A3594="","",IF(B3594&lt;C3594,A3594,IF(A3594=MAX('entry data'!$B$8:$B$507),"",A3594+1)))</f>
        <v/>
      </c>
      <c r="B3595" s="9" t="str">
        <f t="shared" si="351"/>
        <v/>
      </c>
      <c r="C3595" s="9" t="str">
        <f>IF(ISERROR(VLOOKUP(A3595,'entry data'!B:G,6,0)),"",VLOOKUP(A3595,'entry data'!B:G,6,0))</f>
        <v/>
      </c>
      <c r="D3595" s="9" t="str">
        <f>IF(ISERROR(VLOOKUP(A3595,'entry data'!B:C,2,0)),"",VLOOKUP(A3595,'entry data'!B:C,2,0))</f>
        <v/>
      </c>
      <c r="E3595" s="9" t="str">
        <f>IF(ISERROR(VLOOKUP(A3595,'entry data'!B:E,4,0)),"",VLOOKUP(A3595,'entry data'!B:E,4,0))</f>
        <v/>
      </c>
      <c r="F3595" s="11" t="str">
        <f>IF(A3595="","",IF(ISERROR(VLOOKUP(A3595,'entry data'!B:F,5,0)),"",VLOOKUP(A3595,'entry data'!B:F,5,0)))</f>
        <v/>
      </c>
      <c r="G3595" s="12" t="str">
        <f>IF(A3595="","",IF(ISERROR(VLOOKUP(A3595,'entry data'!B:I,8,0)),"",VLOOKUP(A3595,'entry data'!B:I,7,0)))</f>
        <v/>
      </c>
      <c r="H3595" s="13" t="str">
        <f>IF(A3595="","",IF(B3595=1,VLOOKUP(A3595,'entry data'!B:D,3,0),I3594))</f>
        <v/>
      </c>
      <c r="I3595" s="14" t="str">
        <f>IF(A3595="","",IF(E3595="weekly",7,IF(E3595="fortnightly",14,IF(E3595="monthly",DATE(IF(MONTH(H3595)=12,YEAR(H3595)+1,YEAR(H3595)),VLOOKUP(MONTH(H3595),index!$D$2:$G$13,2,0),DAY(H3595)),
IF(E3595="quarterly",DATE(IF(MONTH(H3595)&gt;=10,YEAR(H3595)+1,YEAR(H3595)),VLOOKUP(MONTH(H3595),index!$D$2:$G$13,3,0),DAY(H3595)),
IF(E3595="halfyearly",DATE(IF(MONTH(H3595)&gt;=7,YEAR(H3595)+1,YEAR(H3595)),VLOOKUP(MONTH(H3595),index!$D$2:$G$13,4,0),DAY(H3595)),
DATE(YEAR(H3595)+1,MONTH(H3595),DAY(H3595)))))-H3595))+H3595)</f>
        <v/>
      </c>
      <c r="J3595" s="9" t="str">
        <f t="shared" si="352"/>
        <v/>
      </c>
      <c r="K3595" s="11" t="str">
        <f t="shared" si="353"/>
        <v/>
      </c>
      <c r="L3595" s="11" t="str">
        <f t="shared" si="354"/>
        <v/>
      </c>
      <c r="M3595" s="11" t="str">
        <f>IF(A3595="","",VLOOKUP(E3595,index!$A$1:$B$6,2,0)*K3595*G3595)</f>
        <v/>
      </c>
      <c r="N3595" s="11" t="str">
        <f>IF(A3595="","",-PMT(G3595*VLOOKUP(E3595,index!$A$1:$B$6,2,0),C3595,F3595,0,0))</f>
        <v/>
      </c>
      <c r="O3595" s="11" t="str">
        <f t="shared" si="355"/>
        <v/>
      </c>
      <c r="P3595" s="11" t="str">
        <f t="shared" si="356"/>
        <v/>
      </c>
    </row>
    <row r="3596" spans="1:16" x14ac:dyDescent="0.25">
      <c r="A3596" s="9" t="str">
        <f>IF(A3595="","",IF(B3595&lt;C3595,A3595,IF(A3595=MAX('entry data'!$B$8:$B$507),"",A3595+1)))</f>
        <v/>
      </c>
      <c r="B3596" s="9" t="str">
        <f t="shared" si="351"/>
        <v/>
      </c>
      <c r="C3596" s="9" t="str">
        <f>IF(ISERROR(VLOOKUP(A3596,'entry data'!B:G,6,0)),"",VLOOKUP(A3596,'entry data'!B:G,6,0))</f>
        <v/>
      </c>
      <c r="D3596" s="9" t="str">
        <f>IF(ISERROR(VLOOKUP(A3596,'entry data'!B:C,2,0)),"",VLOOKUP(A3596,'entry data'!B:C,2,0))</f>
        <v/>
      </c>
      <c r="E3596" s="9" t="str">
        <f>IF(ISERROR(VLOOKUP(A3596,'entry data'!B:E,4,0)),"",VLOOKUP(A3596,'entry data'!B:E,4,0))</f>
        <v/>
      </c>
      <c r="F3596" s="11" t="str">
        <f>IF(A3596="","",IF(ISERROR(VLOOKUP(A3596,'entry data'!B:F,5,0)),"",VLOOKUP(A3596,'entry data'!B:F,5,0)))</f>
        <v/>
      </c>
      <c r="G3596" s="12" t="str">
        <f>IF(A3596="","",IF(ISERROR(VLOOKUP(A3596,'entry data'!B:I,8,0)),"",VLOOKUP(A3596,'entry data'!B:I,7,0)))</f>
        <v/>
      </c>
      <c r="H3596" s="13" t="str">
        <f>IF(A3596="","",IF(B3596=1,VLOOKUP(A3596,'entry data'!B:D,3,0),I3595))</f>
        <v/>
      </c>
      <c r="I3596" s="14" t="str">
        <f>IF(A3596="","",IF(E3596="weekly",7,IF(E3596="fortnightly",14,IF(E3596="monthly",DATE(IF(MONTH(H3596)=12,YEAR(H3596)+1,YEAR(H3596)),VLOOKUP(MONTH(H3596),index!$D$2:$G$13,2,0),DAY(H3596)),
IF(E3596="quarterly",DATE(IF(MONTH(H3596)&gt;=10,YEAR(H3596)+1,YEAR(H3596)),VLOOKUP(MONTH(H3596),index!$D$2:$G$13,3,0),DAY(H3596)),
IF(E3596="halfyearly",DATE(IF(MONTH(H3596)&gt;=7,YEAR(H3596)+1,YEAR(H3596)),VLOOKUP(MONTH(H3596),index!$D$2:$G$13,4,0),DAY(H3596)),
DATE(YEAR(H3596)+1,MONTH(H3596),DAY(H3596)))))-H3596))+H3596)</f>
        <v/>
      </c>
      <c r="J3596" s="9" t="str">
        <f t="shared" si="352"/>
        <v/>
      </c>
      <c r="K3596" s="11" t="str">
        <f t="shared" si="353"/>
        <v/>
      </c>
      <c r="L3596" s="11" t="str">
        <f t="shared" si="354"/>
        <v/>
      </c>
      <c r="M3596" s="11" t="str">
        <f>IF(A3596="","",VLOOKUP(E3596,index!$A$1:$B$6,2,0)*K3596*G3596)</f>
        <v/>
      </c>
      <c r="N3596" s="11" t="str">
        <f>IF(A3596="","",-PMT(G3596*VLOOKUP(E3596,index!$A$1:$B$6,2,0),C3596,F3596,0,0))</f>
        <v/>
      </c>
      <c r="O3596" s="11" t="str">
        <f t="shared" si="355"/>
        <v/>
      </c>
      <c r="P3596" s="11" t="str">
        <f t="shared" si="356"/>
        <v/>
      </c>
    </row>
    <row r="3597" spans="1:16" x14ac:dyDescent="0.25">
      <c r="A3597" s="9" t="str">
        <f>IF(A3596="","",IF(B3596&lt;C3596,A3596,IF(A3596=MAX('entry data'!$B$8:$B$507),"",A3596+1)))</f>
        <v/>
      </c>
      <c r="B3597" s="9" t="str">
        <f t="shared" si="351"/>
        <v/>
      </c>
      <c r="C3597" s="9" t="str">
        <f>IF(ISERROR(VLOOKUP(A3597,'entry data'!B:G,6,0)),"",VLOOKUP(A3597,'entry data'!B:G,6,0))</f>
        <v/>
      </c>
      <c r="D3597" s="9" t="str">
        <f>IF(ISERROR(VLOOKUP(A3597,'entry data'!B:C,2,0)),"",VLOOKUP(A3597,'entry data'!B:C,2,0))</f>
        <v/>
      </c>
      <c r="E3597" s="9" t="str">
        <f>IF(ISERROR(VLOOKUP(A3597,'entry data'!B:E,4,0)),"",VLOOKUP(A3597,'entry data'!B:E,4,0))</f>
        <v/>
      </c>
      <c r="F3597" s="11" t="str">
        <f>IF(A3597="","",IF(ISERROR(VLOOKUP(A3597,'entry data'!B:F,5,0)),"",VLOOKUP(A3597,'entry data'!B:F,5,0)))</f>
        <v/>
      </c>
      <c r="G3597" s="12" t="str">
        <f>IF(A3597="","",IF(ISERROR(VLOOKUP(A3597,'entry data'!B:I,8,0)),"",VLOOKUP(A3597,'entry data'!B:I,7,0)))</f>
        <v/>
      </c>
      <c r="H3597" s="13" t="str">
        <f>IF(A3597="","",IF(B3597=1,VLOOKUP(A3597,'entry data'!B:D,3,0),I3596))</f>
        <v/>
      </c>
      <c r="I3597" s="14" t="str">
        <f>IF(A3597="","",IF(E3597="weekly",7,IF(E3597="fortnightly",14,IF(E3597="monthly",DATE(IF(MONTH(H3597)=12,YEAR(H3597)+1,YEAR(H3597)),VLOOKUP(MONTH(H3597),index!$D$2:$G$13,2,0),DAY(H3597)),
IF(E3597="quarterly",DATE(IF(MONTH(H3597)&gt;=10,YEAR(H3597)+1,YEAR(H3597)),VLOOKUP(MONTH(H3597),index!$D$2:$G$13,3,0),DAY(H3597)),
IF(E3597="halfyearly",DATE(IF(MONTH(H3597)&gt;=7,YEAR(H3597)+1,YEAR(H3597)),VLOOKUP(MONTH(H3597),index!$D$2:$G$13,4,0),DAY(H3597)),
DATE(YEAR(H3597)+1,MONTH(H3597),DAY(H3597)))))-H3597))+H3597)</f>
        <v/>
      </c>
      <c r="J3597" s="9" t="str">
        <f t="shared" si="352"/>
        <v/>
      </c>
      <c r="K3597" s="11" t="str">
        <f t="shared" si="353"/>
        <v/>
      </c>
      <c r="L3597" s="11" t="str">
        <f t="shared" si="354"/>
        <v/>
      </c>
      <c r="M3597" s="11" t="str">
        <f>IF(A3597="","",VLOOKUP(E3597,index!$A$1:$B$6,2,0)*K3597*G3597)</f>
        <v/>
      </c>
      <c r="N3597" s="11" t="str">
        <f>IF(A3597="","",-PMT(G3597*VLOOKUP(E3597,index!$A$1:$B$6,2,0),C3597,F3597,0,0))</f>
        <v/>
      </c>
      <c r="O3597" s="11" t="str">
        <f t="shared" si="355"/>
        <v/>
      </c>
      <c r="P3597" s="11" t="str">
        <f t="shared" si="356"/>
        <v/>
      </c>
    </row>
    <row r="3598" spans="1:16" x14ac:dyDescent="0.25">
      <c r="A3598" s="9" t="str">
        <f>IF(A3597="","",IF(B3597&lt;C3597,A3597,IF(A3597=MAX('entry data'!$B$8:$B$507),"",A3597+1)))</f>
        <v/>
      </c>
      <c r="B3598" s="9" t="str">
        <f t="shared" si="351"/>
        <v/>
      </c>
      <c r="C3598" s="9" t="str">
        <f>IF(ISERROR(VLOOKUP(A3598,'entry data'!B:G,6,0)),"",VLOOKUP(A3598,'entry data'!B:G,6,0))</f>
        <v/>
      </c>
      <c r="D3598" s="9" t="str">
        <f>IF(ISERROR(VLOOKUP(A3598,'entry data'!B:C,2,0)),"",VLOOKUP(A3598,'entry data'!B:C,2,0))</f>
        <v/>
      </c>
      <c r="E3598" s="9" t="str">
        <f>IF(ISERROR(VLOOKUP(A3598,'entry data'!B:E,4,0)),"",VLOOKUP(A3598,'entry data'!B:E,4,0))</f>
        <v/>
      </c>
      <c r="F3598" s="11" t="str">
        <f>IF(A3598="","",IF(ISERROR(VLOOKUP(A3598,'entry data'!B:F,5,0)),"",VLOOKUP(A3598,'entry data'!B:F,5,0)))</f>
        <v/>
      </c>
      <c r="G3598" s="12" t="str">
        <f>IF(A3598="","",IF(ISERROR(VLOOKUP(A3598,'entry data'!B:I,8,0)),"",VLOOKUP(A3598,'entry data'!B:I,7,0)))</f>
        <v/>
      </c>
      <c r="H3598" s="13" t="str">
        <f>IF(A3598="","",IF(B3598=1,VLOOKUP(A3598,'entry data'!B:D,3,0),I3597))</f>
        <v/>
      </c>
      <c r="I3598" s="14" t="str">
        <f>IF(A3598="","",IF(E3598="weekly",7,IF(E3598="fortnightly",14,IF(E3598="monthly",DATE(IF(MONTH(H3598)=12,YEAR(H3598)+1,YEAR(H3598)),VLOOKUP(MONTH(H3598),index!$D$2:$G$13,2,0),DAY(H3598)),
IF(E3598="quarterly",DATE(IF(MONTH(H3598)&gt;=10,YEAR(H3598)+1,YEAR(H3598)),VLOOKUP(MONTH(H3598),index!$D$2:$G$13,3,0),DAY(H3598)),
IF(E3598="halfyearly",DATE(IF(MONTH(H3598)&gt;=7,YEAR(H3598)+1,YEAR(H3598)),VLOOKUP(MONTH(H3598),index!$D$2:$G$13,4,0),DAY(H3598)),
DATE(YEAR(H3598)+1,MONTH(H3598),DAY(H3598)))))-H3598))+H3598)</f>
        <v/>
      </c>
      <c r="J3598" s="9" t="str">
        <f t="shared" si="352"/>
        <v/>
      </c>
      <c r="K3598" s="11" t="str">
        <f t="shared" si="353"/>
        <v/>
      </c>
      <c r="L3598" s="11" t="str">
        <f t="shared" si="354"/>
        <v/>
      </c>
      <c r="M3598" s="11" t="str">
        <f>IF(A3598="","",VLOOKUP(E3598,index!$A$1:$B$6,2,0)*K3598*G3598)</f>
        <v/>
      </c>
      <c r="N3598" s="11" t="str">
        <f>IF(A3598="","",-PMT(G3598*VLOOKUP(E3598,index!$A$1:$B$6,2,0),C3598,F3598,0,0))</f>
        <v/>
      </c>
      <c r="O3598" s="11" t="str">
        <f t="shared" si="355"/>
        <v/>
      </c>
      <c r="P3598" s="11" t="str">
        <f t="shared" si="356"/>
        <v/>
      </c>
    </row>
    <row r="3599" spans="1:16" x14ac:dyDescent="0.25">
      <c r="A3599" s="9" t="str">
        <f>IF(A3598="","",IF(B3598&lt;C3598,A3598,IF(A3598=MAX('entry data'!$B$8:$B$507),"",A3598+1)))</f>
        <v/>
      </c>
      <c r="B3599" s="9" t="str">
        <f t="shared" si="351"/>
        <v/>
      </c>
      <c r="C3599" s="9" t="str">
        <f>IF(ISERROR(VLOOKUP(A3599,'entry data'!B:G,6,0)),"",VLOOKUP(A3599,'entry data'!B:G,6,0))</f>
        <v/>
      </c>
      <c r="D3599" s="9" t="str">
        <f>IF(ISERROR(VLOOKUP(A3599,'entry data'!B:C,2,0)),"",VLOOKUP(A3599,'entry data'!B:C,2,0))</f>
        <v/>
      </c>
      <c r="E3599" s="9" t="str">
        <f>IF(ISERROR(VLOOKUP(A3599,'entry data'!B:E,4,0)),"",VLOOKUP(A3599,'entry data'!B:E,4,0))</f>
        <v/>
      </c>
      <c r="F3599" s="11" t="str">
        <f>IF(A3599="","",IF(ISERROR(VLOOKUP(A3599,'entry data'!B:F,5,0)),"",VLOOKUP(A3599,'entry data'!B:F,5,0)))</f>
        <v/>
      </c>
      <c r="G3599" s="12" t="str">
        <f>IF(A3599="","",IF(ISERROR(VLOOKUP(A3599,'entry data'!B:I,8,0)),"",VLOOKUP(A3599,'entry data'!B:I,7,0)))</f>
        <v/>
      </c>
      <c r="H3599" s="13" t="str">
        <f>IF(A3599="","",IF(B3599=1,VLOOKUP(A3599,'entry data'!B:D,3,0),I3598))</f>
        <v/>
      </c>
      <c r="I3599" s="14" t="str">
        <f>IF(A3599="","",IF(E3599="weekly",7,IF(E3599="fortnightly",14,IF(E3599="monthly",DATE(IF(MONTH(H3599)=12,YEAR(H3599)+1,YEAR(H3599)),VLOOKUP(MONTH(H3599),index!$D$2:$G$13,2,0),DAY(H3599)),
IF(E3599="quarterly",DATE(IF(MONTH(H3599)&gt;=10,YEAR(H3599)+1,YEAR(H3599)),VLOOKUP(MONTH(H3599),index!$D$2:$G$13,3,0),DAY(H3599)),
IF(E3599="halfyearly",DATE(IF(MONTH(H3599)&gt;=7,YEAR(H3599)+1,YEAR(H3599)),VLOOKUP(MONTH(H3599),index!$D$2:$G$13,4,0),DAY(H3599)),
DATE(YEAR(H3599)+1,MONTH(H3599),DAY(H3599)))))-H3599))+H3599)</f>
        <v/>
      </c>
      <c r="J3599" s="9" t="str">
        <f t="shared" si="352"/>
        <v/>
      </c>
      <c r="K3599" s="11" t="str">
        <f t="shared" si="353"/>
        <v/>
      </c>
      <c r="L3599" s="11" t="str">
        <f t="shared" si="354"/>
        <v/>
      </c>
      <c r="M3599" s="11" t="str">
        <f>IF(A3599="","",VLOOKUP(E3599,index!$A$1:$B$6,2,0)*K3599*G3599)</f>
        <v/>
      </c>
      <c r="N3599" s="11" t="str">
        <f>IF(A3599="","",-PMT(G3599*VLOOKUP(E3599,index!$A$1:$B$6,2,0),C3599,F3599,0,0))</f>
        <v/>
      </c>
      <c r="O3599" s="11" t="str">
        <f t="shared" si="355"/>
        <v/>
      </c>
      <c r="P3599" s="11" t="str">
        <f t="shared" si="356"/>
        <v/>
      </c>
    </row>
    <row r="3600" spans="1:16" x14ac:dyDescent="0.25">
      <c r="A3600" s="9" t="str">
        <f>IF(A3599="","",IF(B3599&lt;C3599,A3599,IF(A3599=MAX('entry data'!$B$8:$B$507),"",A3599+1)))</f>
        <v/>
      </c>
      <c r="B3600" s="9" t="str">
        <f t="shared" si="351"/>
        <v/>
      </c>
      <c r="C3600" s="9" t="str">
        <f>IF(ISERROR(VLOOKUP(A3600,'entry data'!B:G,6,0)),"",VLOOKUP(A3600,'entry data'!B:G,6,0))</f>
        <v/>
      </c>
      <c r="D3600" s="9" t="str">
        <f>IF(ISERROR(VLOOKUP(A3600,'entry data'!B:C,2,0)),"",VLOOKUP(A3600,'entry data'!B:C,2,0))</f>
        <v/>
      </c>
      <c r="E3600" s="9" t="str">
        <f>IF(ISERROR(VLOOKUP(A3600,'entry data'!B:E,4,0)),"",VLOOKUP(A3600,'entry data'!B:E,4,0))</f>
        <v/>
      </c>
      <c r="F3600" s="11" t="str">
        <f>IF(A3600="","",IF(ISERROR(VLOOKUP(A3600,'entry data'!B:F,5,0)),"",VLOOKUP(A3600,'entry data'!B:F,5,0)))</f>
        <v/>
      </c>
      <c r="G3600" s="12" t="str">
        <f>IF(A3600="","",IF(ISERROR(VLOOKUP(A3600,'entry data'!B:I,8,0)),"",VLOOKUP(A3600,'entry data'!B:I,7,0)))</f>
        <v/>
      </c>
      <c r="H3600" s="13" t="str">
        <f>IF(A3600="","",IF(B3600=1,VLOOKUP(A3600,'entry data'!B:D,3,0),I3599))</f>
        <v/>
      </c>
      <c r="I3600" s="14" t="str">
        <f>IF(A3600="","",IF(E3600="weekly",7,IF(E3600="fortnightly",14,IF(E3600="monthly",DATE(IF(MONTH(H3600)=12,YEAR(H3600)+1,YEAR(H3600)),VLOOKUP(MONTH(H3600),index!$D$2:$G$13,2,0),DAY(H3600)),
IF(E3600="quarterly",DATE(IF(MONTH(H3600)&gt;=10,YEAR(H3600)+1,YEAR(H3600)),VLOOKUP(MONTH(H3600),index!$D$2:$G$13,3,0),DAY(H3600)),
IF(E3600="halfyearly",DATE(IF(MONTH(H3600)&gt;=7,YEAR(H3600)+1,YEAR(H3600)),VLOOKUP(MONTH(H3600),index!$D$2:$G$13,4,0),DAY(H3600)),
DATE(YEAR(H3600)+1,MONTH(H3600),DAY(H3600)))))-H3600))+H3600)</f>
        <v/>
      </c>
      <c r="J3600" s="9" t="str">
        <f t="shared" si="352"/>
        <v/>
      </c>
      <c r="K3600" s="11" t="str">
        <f t="shared" si="353"/>
        <v/>
      </c>
      <c r="L3600" s="11" t="str">
        <f t="shared" si="354"/>
        <v/>
      </c>
      <c r="M3600" s="11" t="str">
        <f>IF(A3600="","",VLOOKUP(E3600,index!$A$1:$B$6,2,0)*K3600*G3600)</f>
        <v/>
      </c>
      <c r="N3600" s="11" t="str">
        <f>IF(A3600="","",-PMT(G3600*VLOOKUP(E3600,index!$A$1:$B$6,2,0),C3600,F3600,0,0))</f>
        <v/>
      </c>
      <c r="O3600" s="11" t="str">
        <f t="shared" si="355"/>
        <v/>
      </c>
      <c r="P3600" s="11" t="str">
        <f t="shared" si="356"/>
        <v/>
      </c>
    </row>
    <row r="3601" spans="1:16" x14ac:dyDescent="0.25">
      <c r="A3601" s="9" t="str">
        <f>IF(A3600="","",IF(B3600&lt;C3600,A3600,IF(A3600=MAX('entry data'!$B$8:$B$507),"",A3600+1)))</f>
        <v/>
      </c>
      <c r="B3601" s="9" t="str">
        <f t="shared" si="351"/>
        <v/>
      </c>
      <c r="C3601" s="9" t="str">
        <f>IF(ISERROR(VLOOKUP(A3601,'entry data'!B:G,6,0)),"",VLOOKUP(A3601,'entry data'!B:G,6,0))</f>
        <v/>
      </c>
      <c r="D3601" s="9" t="str">
        <f>IF(ISERROR(VLOOKUP(A3601,'entry data'!B:C,2,0)),"",VLOOKUP(A3601,'entry data'!B:C,2,0))</f>
        <v/>
      </c>
      <c r="E3601" s="9" t="str">
        <f>IF(ISERROR(VLOOKUP(A3601,'entry data'!B:E,4,0)),"",VLOOKUP(A3601,'entry data'!B:E,4,0))</f>
        <v/>
      </c>
      <c r="F3601" s="11" t="str">
        <f>IF(A3601="","",IF(ISERROR(VLOOKUP(A3601,'entry data'!B:F,5,0)),"",VLOOKUP(A3601,'entry data'!B:F,5,0)))</f>
        <v/>
      </c>
      <c r="G3601" s="12" t="str">
        <f>IF(A3601="","",IF(ISERROR(VLOOKUP(A3601,'entry data'!B:I,8,0)),"",VLOOKUP(A3601,'entry data'!B:I,7,0)))</f>
        <v/>
      </c>
      <c r="H3601" s="13" t="str">
        <f>IF(A3601="","",IF(B3601=1,VLOOKUP(A3601,'entry data'!B:D,3,0),I3600))</f>
        <v/>
      </c>
      <c r="I3601" s="14" t="str">
        <f>IF(A3601="","",IF(E3601="weekly",7,IF(E3601="fortnightly",14,IF(E3601="monthly",DATE(IF(MONTH(H3601)=12,YEAR(H3601)+1,YEAR(H3601)),VLOOKUP(MONTH(H3601),index!$D$2:$G$13,2,0),DAY(H3601)),
IF(E3601="quarterly",DATE(IF(MONTH(H3601)&gt;=10,YEAR(H3601)+1,YEAR(H3601)),VLOOKUP(MONTH(H3601),index!$D$2:$G$13,3,0),DAY(H3601)),
IF(E3601="halfyearly",DATE(IF(MONTH(H3601)&gt;=7,YEAR(H3601)+1,YEAR(H3601)),VLOOKUP(MONTH(H3601),index!$D$2:$G$13,4,0),DAY(H3601)),
DATE(YEAR(H3601)+1,MONTH(H3601),DAY(H3601)))))-H3601))+H3601)</f>
        <v/>
      </c>
      <c r="J3601" s="9" t="str">
        <f t="shared" si="352"/>
        <v/>
      </c>
      <c r="K3601" s="11" t="str">
        <f t="shared" si="353"/>
        <v/>
      </c>
      <c r="L3601" s="11" t="str">
        <f t="shared" si="354"/>
        <v/>
      </c>
      <c r="M3601" s="11" t="str">
        <f>IF(A3601="","",VLOOKUP(E3601,index!$A$1:$B$6,2,0)*K3601*G3601)</f>
        <v/>
      </c>
      <c r="N3601" s="11" t="str">
        <f>IF(A3601="","",-PMT(G3601*VLOOKUP(E3601,index!$A$1:$B$6,2,0),C3601,F3601,0,0))</f>
        <v/>
      </c>
      <c r="O3601" s="11" t="str">
        <f t="shared" si="355"/>
        <v/>
      </c>
      <c r="P3601" s="11" t="str">
        <f t="shared" si="356"/>
        <v/>
      </c>
    </row>
    <row r="3602" spans="1:16" x14ac:dyDescent="0.25">
      <c r="A3602" s="9" t="str">
        <f>IF(A3601="","",IF(B3601&lt;C3601,A3601,IF(A3601=MAX('entry data'!$B$8:$B$507),"",A3601+1)))</f>
        <v/>
      </c>
      <c r="B3602" s="9" t="str">
        <f t="shared" si="351"/>
        <v/>
      </c>
      <c r="C3602" s="9" t="str">
        <f>IF(ISERROR(VLOOKUP(A3602,'entry data'!B:G,6,0)),"",VLOOKUP(A3602,'entry data'!B:G,6,0))</f>
        <v/>
      </c>
      <c r="D3602" s="9" t="str">
        <f>IF(ISERROR(VLOOKUP(A3602,'entry data'!B:C,2,0)),"",VLOOKUP(A3602,'entry data'!B:C,2,0))</f>
        <v/>
      </c>
      <c r="E3602" s="9" t="str">
        <f>IF(ISERROR(VLOOKUP(A3602,'entry data'!B:E,4,0)),"",VLOOKUP(A3602,'entry data'!B:E,4,0))</f>
        <v/>
      </c>
      <c r="F3602" s="11" t="str">
        <f>IF(A3602="","",IF(ISERROR(VLOOKUP(A3602,'entry data'!B:F,5,0)),"",VLOOKUP(A3602,'entry data'!B:F,5,0)))</f>
        <v/>
      </c>
      <c r="G3602" s="12" t="str">
        <f>IF(A3602="","",IF(ISERROR(VLOOKUP(A3602,'entry data'!B:I,8,0)),"",VLOOKUP(A3602,'entry data'!B:I,7,0)))</f>
        <v/>
      </c>
      <c r="H3602" s="13" t="str">
        <f>IF(A3602="","",IF(B3602=1,VLOOKUP(A3602,'entry data'!B:D,3,0),I3601))</f>
        <v/>
      </c>
      <c r="I3602" s="14" t="str">
        <f>IF(A3602="","",IF(E3602="weekly",7,IF(E3602="fortnightly",14,IF(E3602="monthly",DATE(IF(MONTH(H3602)=12,YEAR(H3602)+1,YEAR(H3602)),VLOOKUP(MONTH(H3602),index!$D$2:$G$13,2,0),DAY(H3602)),
IF(E3602="quarterly",DATE(IF(MONTH(H3602)&gt;=10,YEAR(H3602)+1,YEAR(H3602)),VLOOKUP(MONTH(H3602),index!$D$2:$G$13,3,0),DAY(H3602)),
IF(E3602="halfyearly",DATE(IF(MONTH(H3602)&gt;=7,YEAR(H3602)+1,YEAR(H3602)),VLOOKUP(MONTH(H3602),index!$D$2:$G$13,4,0),DAY(H3602)),
DATE(YEAR(H3602)+1,MONTH(H3602),DAY(H3602)))))-H3602))+H3602)</f>
        <v/>
      </c>
      <c r="J3602" s="9" t="str">
        <f t="shared" si="352"/>
        <v/>
      </c>
      <c r="K3602" s="11" t="str">
        <f t="shared" si="353"/>
        <v/>
      </c>
      <c r="L3602" s="11" t="str">
        <f t="shared" si="354"/>
        <v/>
      </c>
      <c r="M3602" s="11" t="str">
        <f>IF(A3602="","",VLOOKUP(E3602,index!$A$1:$B$6,2,0)*K3602*G3602)</f>
        <v/>
      </c>
      <c r="N3602" s="11" t="str">
        <f>IF(A3602="","",-PMT(G3602*VLOOKUP(E3602,index!$A$1:$B$6,2,0),C3602,F3602,0,0))</f>
        <v/>
      </c>
      <c r="O3602" s="11" t="str">
        <f t="shared" si="355"/>
        <v/>
      </c>
      <c r="P3602" s="11" t="str">
        <f t="shared" si="356"/>
        <v/>
      </c>
    </row>
    <row r="3603" spans="1:16" x14ac:dyDescent="0.25">
      <c r="A3603" s="9" t="str">
        <f>IF(A3602="","",IF(B3602&lt;C3602,A3602,IF(A3602=MAX('entry data'!$B$8:$B$507),"",A3602+1)))</f>
        <v/>
      </c>
      <c r="B3603" s="9" t="str">
        <f t="shared" si="351"/>
        <v/>
      </c>
      <c r="C3603" s="9" t="str">
        <f>IF(ISERROR(VLOOKUP(A3603,'entry data'!B:G,6,0)),"",VLOOKUP(A3603,'entry data'!B:G,6,0))</f>
        <v/>
      </c>
      <c r="D3603" s="9" t="str">
        <f>IF(ISERROR(VLOOKUP(A3603,'entry data'!B:C,2,0)),"",VLOOKUP(A3603,'entry data'!B:C,2,0))</f>
        <v/>
      </c>
      <c r="E3603" s="9" t="str">
        <f>IF(ISERROR(VLOOKUP(A3603,'entry data'!B:E,4,0)),"",VLOOKUP(A3603,'entry data'!B:E,4,0))</f>
        <v/>
      </c>
      <c r="F3603" s="11" t="str">
        <f>IF(A3603="","",IF(ISERROR(VLOOKUP(A3603,'entry data'!B:F,5,0)),"",VLOOKUP(A3603,'entry data'!B:F,5,0)))</f>
        <v/>
      </c>
      <c r="G3603" s="12" t="str">
        <f>IF(A3603="","",IF(ISERROR(VLOOKUP(A3603,'entry data'!B:I,8,0)),"",VLOOKUP(A3603,'entry data'!B:I,7,0)))</f>
        <v/>
      </c>
      <c r="H3603" s="13" t="str">
        <f>IF(A3603="","",IF(B3603=1,VLOOKUP(A3603,'entry data'!B:D,3,0),I3602))</f>
        <v/>
      </c>
      <c r="I3603" s="14" t="str">
        <f>IF(A3603="","",IF(E3603="weekly",7,IF(E3603="fortnightly",14,IF(E3603="monthly",DATE(IF(MONTH(H3603)=12,YEAR(H3603)+1,YEAR(H3603)),VLOOKUP(MONTH(H3603),index!$D$2:$G$13,2,0),DAY(H3603)),
IF(E3603="quarterly",DATE(IF(MONTH(H3603)&gt;=10,YEAR(H3603)+1,YEAR(H3603)),VLOOKUP(MONTH(H3603),index!$D$2:$G$13,3,0),DAY(H3603)),
IF(E3603="halfyearly",DATE(IF(MONTH(H3603)&gt;=7,YEAR(H3603)+1,YEAR(H3603)),VLOOKUP(MONTH(H3603),index!$D$2:$G$13,4,0),DAY(H3603)),
DATE(YEAR(H3603)+1,MONTH(H3603),DAY(H3603)))))-H3603))+H3603)</f>
        <v/>
      </c>
      <c r="J3603" s="9" t="str">
        <f t="shared" si="352"/>
        <v/>
      </c>
      <c r="K3603" s="11" t="str">
        <f t="shared" si="353"/>
        <v/>
      </c>
      <c r="L3603" s="11" t="str">
        <f t="shared" si="354"/>
        <v/>
      </c>
      <c r="M3603" s="11" t="str">
        <f>IF(A3603="","",VLOOKUP(E3603,index!$A$1:$B$6,2,0)*K3603*G3603)</f>
        <v/>
      </c>
      <c r="N3603" s="11" t="str">
        <f>IF(A3603="","",-PMT(G3603*VLOOKUP(E3603,index!$A$1:$B$6,2,0),C3603,F3603,0,0))</f>
        <v/>
      </c>
      <c r="O3603" s="11" t="str">
        <f t="shared" si="355"/>
        <v/>
      </c>
      <c r="P3603" s="11" t="str">
        <f t="shared" si="356"/>
        <v/>
      </c>
    </row>
    <row r="3604" spans="1:16" x14ac:dyDescent="0.25">
      <c r="A3604" s="9" t="str">
        <f>IF(A3603="","",IF(B3603&lt;C3603,A3603,IF(A3603=MAX('entry data'!$B$8:$B$507),"",A3603+1)))</f>
        <v/>
      </c>
      <c r="B3604" s="9" t="str">
        <f t="shared" si="351"/>
        <v/>
      </c>
      <c r="C3604" s="9" t="str">
        <f>IF(ISERROR(VLOOKUP(A3604,'entry data'!B:G,6,0)),"",VLOOKUP(A3604,'entry data'!B:G,6,0))</f>
        <v/>
      </c>
      <c r="D3604" s="9" t="str">
        <f>IF(ISERROR(VLOOKUP(A3604,'entry data'!B:C,2,0)),"",VLOOKUP(A3604,'entry data'!B:C,2,0))</f>
        <v/>
      </c>
      <c r="E3604" s="9" t="str">
        <f>IF(ISERROR(VLOOKUP(A3604,'entry data'!B:E,4,0)),"",VLOOKUP(A3604,'entry data'!B:E,4,0))</f>
        <v/>
      </c>
      <c r="F3604" s="11" t="str">
        <f>IF(A3604="","",IF(ISERROR(VLOOKUP(A3604,'entry data'!B:F,5,0)),"",VLOOKUP(A3604,'entry data'!B:F,5,0)))</f>
        <v/>
      </c>
      <c r="G3604" s="12" t="str">
        <f>IF(A3604="","",IF(ISERROR(VLOOKUP(A3604,'entry data'!B:I,8,0)),"",VLOOKUP(A3604,'entry data'!B:I,7,0)))</f>
        <v/>
      </c>
      <c r="H3604" s="13" t="str">
        <f>IF(A3604="","",IF(B3604=1,VLOOKUP(A3604,'entry data'!B:D,3,0),I3603))</f>
        <v/>
      </c>
      <c r="I3604" s="14" t="str">
        <f>IF(A3604="","",IF(E3604="weekly",7,IF(E3604="fortnightly",14,IF(E3604="monthly",DATE(IF(MONTH(H3604)=12,YEAR(H3604)+1,YEAR(H3604)),VLOOKUP(MONTH(H3604),index!$D$2:$G$13,2,0),DAY(H3604)),
IF(E3604="quarterly",DATE(IF(MONTH(H3604)&gt;=10,YEAR(H3604)+1,YEAR(H3604)),VLOOKUP(MONTH(H3604),index!$D$2:$G$13,3,0),DAY(H3604)),
IF(E3604="halfyearly",DATE(IF(MONTH(H3604)&gt;=7,YEAR(H3604)+1,YEAR(H3604)),VLOOKUP(MONTH(H3604),index!$D$2:$G$13,4,0),DAY(H3604)),
DATE(YEAR(H3604)+1,MONTH(H3604),DAY(H3604)))))-H3604))+H3604)</f>
        <v/>
      </c>
      <c r="J3604" s="9" t="str">
        <f t="shared" si="352"/>
        <v/>
      </c>
      <c r="K3604" s="11" t="str">
        <f t="shared" si="353"/>
        <v/>
      </c>
      <c r="L3604" s="11" t="str">
        <f t="shared" si="354"/>
        <v/>
      </c>
      <c r="M3604" s="11" t="str">
        <f>IF(A3604="","",VLOOKUP(E3604,index!$A$1:$B$6,2,0)*K3604*G3604)</f>
        <v/>
      </c>
      <c r="N3604" s="11" t="str">
        <f>IF(A3604="","",-PMT(G3604*VLOOKUP(E3604,index!$A$1:$B$6,2,0),C3604,F3604,0,0))</f>
        <v/>
      </c>
      <c r="O3604" s="11" t="str">
        <f t="shared" si="355"/>
        <v/>
      </c>
      <c r="P3604" s="11" t="str">
        <f t="shared" si="356"/>
        <v/>
      </c>
    </row>
    <row r="3605" spans="1:16" x14ac:dyDescent="0.25">
      <c r="A3605" s="9" t="str">
        <f>IF(A3604="","",IF(B3604&lt;C3604,A3604,IF(A3604=MAX('entry data'!$B$8:$B$507),"",A3604+1)))</f>
        <v/>
      </c>
      <c r="B3605" s="9" t="str">
        <f t="shared" si="351"/>
        <v/>
      </c>
      <c r="C3605" s="9" t="str">
        <f>IF(ISERROR(VLOOKUP(A3605,'entry data'!B:G,6,0)),"",VLOOKUP(A3605,'entry data'!B:G,6,0))</f>
        <v/>
      </c>
      <c r="D3605" s="9" t="str">
        <f>IF(ISERROR(VLOOKUP(A3605,'entry data'!B:C,2,0)),"",VLOOKUP(A3605,'entry data'!B:C,2,0))</f>
        <v/>
      </c>
      <c r="E3605" s="9" t="str">
        <f>IF(ISERROR(VLOOKUP(A3605,'entry data'!B:E,4,0)),"",VLOOKUP(A3605,'entry data'!B:E,4,0))</f>
        <v/>
      </c>
      <c r="F3605" s="11" t="str">
        <f>IF(A3605="","",IF(ISERROR(VLOOKUP(A3605,'entry data'!B:F,5,0)),"",VLOOKUP(A3605,'entry data'!B:F,5,0)))</f>
        <v/>
      </c>
      <c r="G3605" s="12" t="str">
        <f>IF(A3605="","",IF(ISERROR(VLOOKUP(A3605,'entry data'!B:I,8,0)),"",VLOOKUP(A3605,'entry data'!B:I,7,0)))</f>
        <v/>
      </c>
      <c r="H3605" s="13" t="str">
        <f>IF(A3605="","",IF(B3605=1,VLOOKUP(A3605,'entry data'!B:D,3,0),I3604))</f>
        <v/>
      </c>
      <c r="I3605" s="14" t="str">
        <f>IF(A3605="","",IF(E3605="weekly",7,IF(E3605="fortnightly",14,IF(E3605="monthly",DATE(IF(MONTH(H3605)=12,YEAR(H3605)+1,YEAR(H3605)),VLOOKUP(MONTH(H3605),index!$D$2:$G$13,2,0),DAY(H3605)),
IF(E3605="quarterly",DATE(IF(MONTH(H3605)&gt;=10,YEAR(H3605)+1,YEAR(H3605)),VLOOKUP(MONTH(H3605),index!$D$2:$G$13,3,0),DAY(H3605)),
IF(E3605="halfyearly",DATE(IF(MONTH(H3605)&gt;=7,YEAR(H3605)+1,YEAR(H3605)),VLOOKUP(MONTH(H3605),index!$D$2:$G$13,4,0),DAY(H3605)),
DATE(YEAR(H3605)+1,MONTH(H3605),DAY(H3605)))))-H3605))+H3605)</f>
        <v/>
      </c>
      <c r="J3605" s="9" t="str">
        <f t="shared" si="352"/>
        <v/>
      </c>
      <c r="K3605" s="11" t="str">
        <f t="shared" si="353"/>
        <v/>
      </c>
      <c r="L3605" s="11" t="str">
        <f t="shared" si="354"/>
        <v/>
      </c>
      <c r="M3605" s="11" t="str">
        <f>IF(A3605="","",VLOOKUP(E3605,index!$A$1:$B$6,2,0)*K3605*G3605)</f>
        <v/>
      </c>
      <c r="N3605" s="11" t="str">
        <f>IF(A3605="","",-PMT(G3605*VLOOKUP(E3605,index!$A$1:$B$6,2,0),C3605,F3605,0,0))</f>
        <v/>
      </c>
      <c r="O3605" s="11" t="str">
        <f t="shared" si="355"/>
        <v/>
      </c>
      <c r="P3605" s="11" t="str">
        <f t="shared" si="356"/>
        <v/>
      </c>
    </row>
    <row r="3606" spans="1:16" x14ac:dyDescent="0.25">
      <c r="A3606" s="9" t="str">
        <f>IF(A3605="","",IF(B3605&lt;C3605,A3605,IF(A3605=MAX('entry data'!$B$8:$B$507),"",A3605+1)))</f>
        <v/>
      </c>
      <c r="B3606" s="9" t="str">
        <f t="shared" si="351"/>
        <v/>
      </c>
      <c r="C3606" s="9" t="str">
        <f>IF(ISERROR(VLOOKUP(A3606,'entry data'!B:G,6,0)),"",VLOOKUP(A3606,'entry data'!B:G,6,0))</f>
        <v/>
      </c>
      <c r="D3606" s="9" t="str">
        <f>IF(ISERROR(VLOOKUP(A3606,'entry data'!B:C,2,0)),"",VLOOKUP(A3606,'entry data'!B:C,2,0))</f>
        <v/>
      </c>
      <c r="E3606" s="9" t="str">
        <f>IF(ISERROR(VLOOKUP(A3606,'entry data'!B:E,4,0)),"",VLOOKUP(A3606,'entry data'!B:E,4,0))</f>
        <v/>
      </c>
      <c r="F3606" s="11" t="str">
        <f>IF(A3606="","",IF(ISERROR(VLOOKUP(A3606,'entry data'!B:F,5,0)),"",VLOOKUP(A3606,'entry data'!B:F,5,0)))</f>
        <v/>
      </c>
      <c r="G3606" s="12" t="str">
        <f>IF(A3606="","",IF(ISERROR(VLOOKUP(A3606,'entry data'!B:I,8,0)),"",VLOOKUP(A3606,'entry data'!B:I,7,0)))</f>
        <v/>
      </c>
      <c r="H3606" s="13" t="str">
        <f>IF(A3606="","",IF(B3606=1,VLOOKUP(A3606,'entry data'!B:D,3,0),I3605))</f>
        <v/>
      </c>
      <c r="I3606" s="14" t="str">
        <f>IF(A3606="","",IF(E3606="weekly",7,IF(E3606="fortnightly",14,IF(E3606="monthly",DATE(IF(MONTH(H3606)=12,YEAR(H3606)+1,YEAR(H3606)),VLOOKUP(MONTH(H3606),index!$D$2:$G$13,2,0),DAY(H3606)),
IF(E3606="quarterly",DATE(IF(MONTH(H3606)&gt;=10,YEAR(H3606)+1,YEAR(H3606)),VLOOKUP(MONTH(H3606),index!$D$2:$G$13,3,0),DAY(H3606)),
IF(E3606="halfyearly",DATE(IF(MONTH(H3606)&gt;=7,YEAR(H3606)+1,YEAR(H3606)),VLOOKUP(MONTH(H3606),index!$D$2:$G$13,4,0),DAY(H3606)),
DATE(YEAR(H3606)+1,MONTH(H3606),DAY(H3606)))))-H3606))+H3606)</f>
        <v/>
      </c>
      <c r="J3606" s="9" t="str">
        <f t="shared" si="352"/>
        <v/>
      </c>
      <c r="K3606" s="11" t="str">
        <f t="shared" si="353"/>
        <v/>
      </c>
      <c r="L3606" s="11" t="str">
        <f t="shared" si="354"/>
        <v/>
      </c>
      <c r="M3606" s="11" t="str">
        <f>IF(A3606="","",VLOOKUP(E3606,index!$A$1:$B$6,2,0)*K3606*G3606)</f>
        <v/>
      </c>
      <c r="N3606" s="11" t="str">
        <f>IF(A3606="","",-PMT(G3606*VLOOKUP(E3606,index!$A$1:$B$6,2,0),C3606,F3606,0,0))</f>
        <v/>
      </c>
      <c r="O3606" s="11" t="str">
        <f t="shared" si="355"/>
        <v/>
      </c>
      <c r="P3606" s="11" t="str">
        <f t="shared" si="356"/>
        <v/>
      </c>
    </row>
    <row r="3607" spans="1:16" x14ac:dyDescent="0.25">
      <c r="A3607" s="9" t="str">
        <f>IF(A3606="","",IF(B3606&lt;C3606,A3606,IF(A3606=MAX('entry data'!$B$8:$B$507),"",A3606+1)))</f>
        <v/>
      </c>
      <c r="B3607" s="9" t="str">
        <f t="shared" ref="B3607:B3670" si="357">IF(A3607="","",IF(B3606=C3606,1,B3606+1))</f>
        <v/>
      </c>
      <c r="C3607" s="9" t="str">
        <f>IF(ISERROR(VLOOKUP(A3607,'entry data'!B:G,6,0)),"",VLOOKUP(A3607,'entry data'!B:G,6,0))</f>
        <v/>
      </c>
      <c r="D3607" s="9" t="str">
        <f>IF(ISERROR(VLOOKUP(A3607,'entry data'!B:C,2,0)),"",VLOOKUP(A3607,'entry data'!B:C,2,0))</f>
        <v/>
      </c>
      <c r="E3607" s="9" t="str">
        <f>IF(ISERROR(VLOOKUP(A3607,'entry data'!B:E,4,0)),"",VLOOKUP(A3607,'entry data'!B:E,4,0))</f>
        <v/>
      </c>
      <c r="F3607" s="11" t="str">
        <f>IF(A3607="","",IF(ISERROR(VLOOKUP(A3607,'entry data'!B:F,5,0)),"",VLOOKUP(A3607,'entry data'!B:F,5,0)))</f>
        <v/>
      </c>
      <c r="G3607" s="12" t="str">
        <f>IF(A3607="","",IF(ISERROR(VLOOKUP(A3607,'entry data'!B:I,8,0)),"",VLOOKUP(A3607,'entry data'!B:I,7,0)))</f>
        <v/>
      </c>
      <c r="H3607" s="13" t="str">
        <f>IF(A3607="","",IF(B3607=1,VLOOKUP(A3607,'entry data'!B:D,3,0),I3606))</f>
        <v/>
      </c>
      <c r="I3607" s="14" t="str">
        <f>IF(A3607="","",IF(E3607="weekly",7,IF(E3607="fortnightly",14,IF(E3607="monthly",DATE(IF(MONTH(H3607)=12,YEAR(H3607)+1,YEAR(H3607)),VLOOKUP(MONTH(H3607),index!$D$2:$G$13,2,0),DAY(H3607)),
IF(E3607="quarterly",DATE(IF(MONTH(H3607)&gt;=10,YEAR(H3607)+1,YEAR(H3607)),VLOOKUP(MONTH(H3607),index!$D$2:$G$13,3,0),DAY(H3607)),
IF(E3607="halfyearly",DATE(IF(MONTH(H3607)&gt;=7,YEAR(H3607)+1,YEAR(H3607)),VLOOKUP(MONTH(H3607),index!$D$2:$G$13,4,0),DAY(H3607)),
DATE(YEAR(H3607)+1,MONTH(H3607),DAY(H3607)))))-H3607))+H3607)</f>
        <v/>
      </c>
      <c r="J3607" s="9" t="str">
        <f t="shared" ref="J3607:J3670" si="358">IF(A3607="","",IF(MONTH(I3607)&lt;10,YEAR(I3607)&amp;"-0"&amp;MONTH(I3607),YEAR(I3607)&amp;"-"&amp;MONTH(I3607)))</f>
        <v/>
      </c>
      <c r="K3607" s="11" t="str">
        <f t="shared" ref="K3607:K3670" si="359">IF(A3607="","",IF(B3607=1,F3607,O3606))</f>
        <v/>
      </c>
      <c r="L3607" s="11" t="str">
        <f t="shared" ref="L3607:L3670" si="360">IF(A3607="","",N3607-M3607)</f>
        <v/>
      </c>
      <c r="M3607" s="11" t="str">
        <f>IF(A3607="","",VLOOKUP(E3607,index!$A$1:$B$6,2,0)*K3607*G3607)</f>
        <v/>
      </c>
      <c r="N3607" s="11" t="str">
        <f>IF(A3607="","",-PMT(G3607*VLOOKUP(E3607,index!$A$1:$B$6,2,0),C3607,F3607,0,0))</f>
        <v/>
      </c>
      <c r="O3607" s="11" t="str">
        <f t="shared" ref="O3607:O3670" si="361">IF(A3607="","",K3607-L3607)</f>
        <v/>
      </c>
      <c r="P3607" s="11" t="str">
        <f t="shared" si="356"/>
        <v/>
      </c>
    </row>
    <row r="3608" spans="1:16" x14ac:dyDescent="0.25">
      <c r="A3608" s="9" t="str">
        <f>IF(A3607="","",IF(B3607&lt;C3607,A3607,IF(A3607=MAX('entry data'!$B$8:$B$507),"",A3607+1)))</f>
        <v/>
      </c>
      <c r="B3608" s="9" t="str">
        <f t="shared" si="357"/>
        <v/>
      </c>
      <c r="C3608" s="9" t="str">
        <f>IF(ISERROR(VLOOKUP(A3608,'entry data'!B:G,6,0)),"",VLOOKUP(A3608,'entry data'!B:G,6,0))</f>
        <v/>
      </c>
      <c r="D3608" s="9" t="str">
        <f>IF(ISERROR(VLOOKUP(A3608,'entry data'!B:C,2,0)),"",VLOOKUP(A3608,'entry data'!B:C,2,0))</f>
        <v/>
      </c>
      <c r="E3608" s="9" t="str">
        <f>IF(ISERROR(VLOOKUP(A3608,'entry data'!B:E,4,0)),"",VLOOKUP(A3608,'entry data'!B:E,4,0))</f>
        <v/>
      </c>
      <c r="F3608" s="11" t="str">
        <f>IF(A3608="","",IF(ISERROR(VLOOKUP(A3608,'entry data'!B:F,5,0)),"",VLOOKUP(A3608,'entry data'!B:F,5,0)))</f>
        <v/>
      </c>
      <c r="G3608" s="12" t="str">
        <f>IF(A3608="","",IF(ISERROR(VLOOKUP(A3608,'entry data'!B:I,8,0)),"",VLOOKUP(A3608,'entry data'!B:I,7,0)))</f>
        <v/>
      </c>
      <c r="H3608" s="13" t="str">
        <f>IF(A3608="","",IF(B3608=1,VLOOKUP(A3608,'entry data'!B:D,3,0),I3607))</f>
        <v/>
      </c>
      <c r="I3608" s="14" t="str">
        <f>IF(A3608="","",IF(E3608="weekly",7,IF(E3608="fortnightly",14,IF(E3608="monthly",DATE(IF(MONTH(H3608)=12,YEAR(H3608)+1,YEAR(H3608)),VLOOKUP(MONTH(H3608),index!$D$2:$G$13,2,0),DAY(H3608)),
IF(E3608="quarterly",DATE(IF(MONTH(H3608)&gt;=10,YEAR(H3608)+1,YEAR(H3608)),VLOOKUP(MONTH(H3608),index!$D$2:$G$13,3,0),DAY(H3608)),
IF(E3608="halfyearly",DATE(IF(MONTH(H3608)&gt;=7,YEAR(H3608)+1,YEAR(H3608)),VLOOKUP(MONTH(H3608),index!$D$2:$G$13,4,0),DAY(H3608)),
DATE(YEAR(H3608)+1,MONTH(H3608),DAY(H3608)))))-H3608))+H3608)</f>
        <v/>
      </c>
      <c r="J3608" s="9" t="str">
        <f t="shared" si="358"/>
        <v/>
      </c>
      <c r="K3608" s="11" t="str">
        <f t="shared" si="359"/>
        <v/>
      </c>
      <c r="L3608" s="11" t="str">
        <f t="shared" si="360"/>
        <v/>
      </c>
      <c r="M3608" s="11" t="str">
        <f>IF(A3608="","",VLOOKUP(E3608,index!$A$1:$B$6,2,0)*K3608*G3608)</f>
        <v/>
      </c>
      <c r="N3608" s="11" t="str">
        <f>IF(A3608="","",-PMT(G3608*VLOOKUP(E3608,index!$A$1:$B$6,2,0),C3608,F3608,0,0))</f>
        <v/>
      </c>
      <c r="O3608" s="11" t="str">
        <f t="shared" si="361"/>
        <v/>
      </c>
      <c r="P3608" s="11" t="str">
        <f t="shared" si="356"/>
        <v/>
      </c>
    </row>
    <row r="3609" spans="1:16" x14ac:dyDescent="0.25">
      <c r="A3609" s="9" t="str">
        <f>IF(A3608="","",IF(B3608&lt;C3608,A3608,IF(A3608=MAX('entry data'!$B$8:$B$507),"",A3608+1)))</f>
        <v/>
      </c>
      <c r="B3609" s="9" t="str">
        <f t="shared" si="357"/>
        <v/>
      </c>
      <c r="C3609" s="9" t="str">
        <f>IF(ISERROR(VLOOKUP(A3609,'entry data'!B:G,6,0)),"",VLOOKUP(A3609,'entry data'!B:G,6,0))</f>
        <v/>
      </c>
      <c r="D3609" s="9" t="str">
        <f>IF(ISERROR(VLOOKUP(A3609,'entry data'!B:C,2,0)),"",VLOOKUP(A3609,'entry data'!B:C,2,0))</f>
        <v/>
      </c>
      <c r="E3609" s="9" t="str">
        <f>IF(ISERROR(VLOOKUP(A3609,'entry data'!B:E,4,0)),"",VLOOKUP(A3609,'entry data'!B:E,4,0))</f>
        <v/>
      </c>
      <c r="F3609" s="11" t="str">
        <f>IF(A3609="","",IF(ISERROR(VLOOKUP(A3609,'entry data'!B:F,5,0)),"",VLOOKUP(A3609,'entry data'!B:F,5,0)))</f>
        <v/>
      </c>
      <c r="G3609" s="12" t="str">
        <f>IF(A3609="","",IF(ISERROR(VLOOKUP(A3609,'entry data'!B:I,8,0)),"",VLOOKUP(A3609,'entry data'!B:I,7,0)))</f>
        <v/>
      </c>
      <c r="H3609" s="13" t="str">
        <f>IF(A3609="","",IF(B3609=1,VLOOKUP(A3609,'entry data'!B:D,3,0),I3608))</f>
        <v/>
      </c>
      <c r="I3609" s="14" t="str">
        <f>IF(A3609="","",IF(E3609="weekly",7,IF(E3609="fortnightly",14,IF(E3609="monthly",DATE(IF(MONTH(H3609)=12,YEAR(H3609)+1,YEAR(H3609)),VLOOKUP(MONTH(H3609),index!$D$2:$G$13,2,0),DAY(H3609)),
IF(E3609="quarterly",DATE(IF(MONTH(H3609)&gt;=10,YEAR(H3609)+1,YEAR(H3609)),VLOOKUP(MONTH(H3609),index!$D$2:$G$13,3,0),DAY(H3609)),
IF(E3609="halfyearly",DATE(IF(MONTH(H3609)&gt;=7,YEAR(H3609)+1,YEAR(H3609)),VLOOKUP(MONTH(H3609),index!$D$2:$G$13,4,0),DAY(H3609)),
DATE(YEAR(H3609)+1,MONTH(H3609),DAY(H3609)))))-H3609))+H3609)</f>
        <v/>
      </c>
      <c r="J3609" s="9" t="str">
        <f t="shared" si="358"/>
        <v/>
      </c>
      <c r="K3609" s="11" t="str">
        <f t="shared" si="359"/>
        <v/>
      </c>
      <c r="L3609" s="11" t="str">
        <f t="shared" si="360"/>
        <v/>
      </c>
      <c r="M3609" s="11" t="str">
        <f>IF(A3609="","",VLOOKUP(E3609,index!$A$1:$B$6,2,0)*K3609*G3609)</f>
        <v/>
      </c>
      <c r="N3609" s="11" t="str">
        <f>IF(A3609="","",-PMT(G3609*VLOOKUP(E3609,index!$A$1:$B$6,2,0),C3609,F3609,0,0))</f>
        <v/>
      </c>
      <c r="O3609" s="11" t="str">
        <f t="shared" si="361"/>
        <v/>
      </c>
      <c r="P3609" s="11" t="str">
        <f t="shared" si="356"/>
        <v/>
      </c>
    </row>
    <row r="3610" spans="1:16" x14ac:dyDescent="0.25">
      <c r="A3610" s="9" t="str">
        <f>IF(A3609="","",IF(B3609&lt;C3609,A3609,IF(A3609=MAX('entry data'!$B$8:$B$507),"",A3609+1)))</f>
        <v/>
      </c>
      <c r="B3610" s="9" t="str">
        <f t="shared" si="357"/>
        <v/>
      </c>
      <c r="C3610" s="9" t="str">
        <f>IF(ISERROR(VLOOKUP(A3610,'entry data'!B:G,6,0)),"",VLOOKUP(A3610,'entry data'!B:G,6,0))</f>
        <v/>
      </c>
      <c r="D3610" s="9" t="str">
        <f>IF(ISERROR(VLOOKUP(A3610,'entry data'!B:C,2,0)),"",VLOOKUP(A3610,'entry data'!B:C,2,0))</f>
        <v/>
      </c>
      <c r="E3610" s="9" t="str">
        <f>IF(ISERROR(VLOOKUP(A3610,'entry data'!B:E,4,0)),"",VLOOKUP(A3610,'entry data'!B:E,4,0))</f>
        <v/>
      </c>
      <c r="F3610" s="11" t="str">
        <f>IF(A3610="","",IF(ISERROR(VLOOKUP(A3610,'entry data'!B:F,5,0)),"",VLOOKUP(A3610,'entry data'!B:F,5,0)))</f>
        <v/>
      </c>
      <c r="G3610" s="12" t="str">
        <f>IF(A3610="","",IF(ISERROR(VLOOKUP(A3610,'entry data'!B:I,8,0)),"",VLOOKUP(A3610,'entry data'!B:I,7,0)))</f>
        <v/>
      </c>
      <c r="H3610" s="13" t="str">
        <f>IF(A3610="","",IF(B3610=1,VLOOKUP(A3610,'entry data'!B:D,3,0),I3609))</f>
        <v/>
      </c>
      <c r="I3610" s="14" t="str">
        <f>IF(A3610="","",IF(E3610="weekly",7,IF(E3610="fortnightly",14,IF(E3610="monthly",DATE(IF(MONTH(H3610)=12,YEAR(H3610)+1,YEAR(H3610)),VLOOKUP(MONTH(H3610),index!$D$2:$G$13,2,0),DAY(H3610)),
IF(E3610="quarterly",DATE(IF(MONTH(H3610)&gt;=10,YEAR(H3610)+1,YEAR(H3610)),VLOOKUP(MONTH(H3610),index!$D$2:$G$13,3,0),DAY(H3610)),
IF(E3610="halfyearly",DATE(IF(MONTH(H3610)&gt;=7,YEAR(H3610)+1,YEAR(H3610)),VLOOKUP(MONTH(H3610),index!$D$2:$G$13,4,0),DAY(H3610)),
DATE(YEAR(H3610)+1,MONTH(H3610),DAY(H3610)))))-H3610))+H3610)</f>
        <v/>
      </c>
      <c r="J3610" s="9" t="str">
        <f t="shared" si="358"/>
        <v/>
      </c>
      <c r="K3610" s="11" t="str">
        <f t="shared" si="359"/>
        <v/>
      </c>
      <c r="L3610" s="11" t="str">
        <f t="shared" si="360"/>
        <v/>
      </c>
      <c r="M3610" s="11" t="str">
        <f>IF(A3610="","",VLOOKUP(E3610,index!$A$1:$B$6,2,0)*K3610*G3610)</f>
        <v/>
      </c>
      <c r="N3610" s="11" t="str">
        <f>IF(A3610="","",-PMT(G3610*VLOOKUP(E3610,index!$A$1:$B$6,2,0),C3610,F3610,0,0))</f>
        <v/>
      </c>
      <c r="O3610" s="11" t="str">
        <f t="shared" si="361"/>
        <v/>
      </c>
      <c r="P3610" s="11" t="str">
        <f t="shared" si="356"/>
        <v/>
      </c>
    </row>
    <row r="3611" spans="1:16" x14ac:dyDescent="0.25">
      <c r="A3611" s="9" t="str">
        <f>IF(A3610="","",IF(B3610&lt;C3610,A3610,IF(A3610=MAX('entry data'!$B$8:$B$507),"",A3610+1)))</f>
        <v/>
      </c>
      <c r="B3611" s="9" t="str">
        <f t="shared" si="357"/>
        <v/>
      </c>
      <c r="C3611" s="9" t="str">
        <f>IF(ISERROR(VLOOKUP(A3611,'entry data'!B:G,6,0)),"",VLOOKUP(A3611,'entry data'!B:G,6,0))</f>
        <v/>
      </c>
      <c r="D3611" s="9" t="str">
        <f>IF(ISERROR(VLOOKUP(A3611,'entry data'!B:C,2,0)),"",VLOOKUP(A3611,'entry data'!B:C,2,0))</f>
        <v/>
      </c>
      <c r="E3611" s="9" t="str">
        <f>IF(ISERROR(VLOOKUP(A3611,'entry data'!B:E,4,0)),"",VLOOKUP(A3611,'entry data'!B:E,4,0))</f>
        <v/>
      </c>
      <c r="F3611" s="11" t="str">
        <f>IF(A3611="","",IF(ISERROR(VLOOKUP(A3611,'entry data'!B:F,5,0)),"",VLOOKUP(A3611,'entry data'!B:F,5,0)))</f>
        <v/>
      </c>
      <c r="G3611" s="12" t="str">
        <f>IF(A3611="","",IF(ISERROR(VLOOKUP(A3611,'entry data'!B:I,8,0)),"",VLOOKUP(A3611,'entry data'!B:I,7,0)))</f>
        <v/>
      </c>
      <c r="H3611" s="13" t="str">
        <f>IF(A3611="","",IF(B3611=1,VLOOKUP(A3611,'entry data'!B:D,3,0),I3610))</f>
        <v/>
      </c>
      <c r="I3611" s="14" t="str">
        <f>IF(A3611="","",IF(E3611="weekly",7,IF(E3611="fortnightly",14,IF(E3611="monthly",DATE(IF(MONTH(H3611)=12,YEAR(H3611)+1,YEAR(H3611)),VLOOKUP(MONTH(H3611),index!$D$2:$G$13,2,0),DAY(H3611)),
IF(E3611="quarterly",DATE(IF(MONTH(H3611)&gt;=10,YEAR(H3611)+1,YEAR(H3611)),VLOOKUP(MONTH(H3611),index!$D$2:$G$13,3,0),DAY(H3611)),
IF(E3611="halfyearly",DATE(IF(MONTH(H3611)&gt;=7,YEAR(H3611)+1,YEAR(H3611)),VLOOKUP(MONTH(H3611),index!$D$2:$G$13,4,0),DAY(H3611)),
DATE(YEAR(H3611)+1,MONTH(H3611),DAY(H3611)))))-H3611))+H3611)</f>
        <v/>
      </c>
      <c r="J3611" s="9" t="str">
        <f t="shared" si="358"/>
        <v/>
      </c>
      <c r="K3611" s="11" t="str">
        <f t="shared" si="359"/>
        <v/>
      </c>
      <c r="L3611" s="11" t="str">
        <f t="shared" si="360"/>
        <v/>
      </c>
      <c r="M3611" s="11" t="str">
        <f>IF(A3611="","",VLOOKUP(E3611,index!$A$1:$B$6,2,0)*K3611*G3611)</f>
        <v/>
      </c>
      <c r="N3611" s="11" t="str">
        <f>IF(A3611="","",-PMT(G3611*VLOOKUP(E3611,index!$A$1:$B$6,2,0),C3611,F3611,0,0))</f>
        <v/>
      </c>
      <c r="O3611" s="11" t="str">
        <f t="shared" si="361"/>
        <v/>
      </c>
      <c r="P3611" s="11" t="str">
        <f t="shared" si="356"/>
        <v/>
      </c>
    </row>
    <row r="3612" spans="1:16" x14ac:dyDescent="0.25">
      <c r="A3612" s="9" t="str">
        <f>IF(A3611="","",IF(B3611&lt;C3611,A3611,IF(A3611=MAX('entry data'!$B$8:$B$507),"",A3611+1)))</f>
        <v/>
      </c>
      <c r="B3612" s="9" t="str">
        <f t="shared" si="357"/>
        <v/>
      </c>
      <c r="C3612" s="9" t="str">
        <f>IF(ISERROR(VLOOKUP(A3612,'entry data'!B:G,6,0)),"",VLOOKUP(A3612,'entry data'!B:G,6,0))</f>
        <v/>
      </c>
      <c r="D3612" s="9" t="str">
        <f>IF(ISERROR(VLOOKUP(A3612,'entry data'!B:C,2,0)),"",VLOOKUP(A3612,'entry data'!B:C,2,0))</f>
        <v/>
      </c>
      <c r="E3612" s="9" t="str">
        <f>IF(ISERROR(VLOOKUP(A3612,'entry data'!B:E,4,0)),"",VLOOKUP(A3612,'entry data'!B:E,4,0))</f>
        <v/>
      </c>
      <c r="F3612" s="11" t="str">
        <f>IF(A3612="","",IF(ISERROR(VLOOKUP(A3612,'entry data'!B:F,5,0)),"",VLOOKUP(A3612,'entry data'!B:F,5,0)))</f>
        <v/>
      </c>
      <c r="G3612" s="12" t="str">
        <f>IF(A3612="","",IF(ISERROR(VLOOKUP(A3612,'entry data'!B:I,8,0)),"",VLOOKUP(A3612,'entry data'!B:I,7,0)))</f>
        <v/>
      </c>
      <c r="H3612" s="13" t="str">
        <f>IF(A3612="","",IF(B3612=1,VLOOKUP(A3612,'entry data'!B:D,3,0),I3611))</f>
        <v/>
      </c>
      <c r="I3612" s="14" t="str">
        <f>IF(A3612="","",IF(E3612="weekly",7,IF(E3612="fortnightly",14,IF(E3612="monthly",DATE(IF(MONTH(H3612)=12,YEAR(H3612)+1,YEAR(H3612)),VLOOKUP(MONTH(H3612),index!$D$2:$G$13,2,0),DAY(H3612)),
IF(E3612="quarterly",DATE(IF(MONTH(H3612)&gt;=10,YEAR(H3612)+1,YEAR(H3612)),VLOOKUP(MONTH(H3612),index!$D$2:$G$13,3,0),DAY(H3612)),
IF(E3612="halfyearly",DATE(IF(MONTH(H3612)&gt;=7,YEAR(H3612)+1,YEAR(H3612)),VLOOKUP(MONTH(H3612),index!$D$2:$G$13,4,0),DAY(H3612)),
DATE(YEAR(H3612)+1,MONTH(H3612),DAY(H3612)))))-H3612))+H3612)</f>
        <v/>
      </c>
      <c r="J3612" s="9" t="str">
        <f t="shared" si="358"/>
        <v/>
      </c>
      <c r="K3612" s="11" t="str">
        <f t="shared" si="359"/>
        <v/>
      </c>
      <c r="L3612" s="11" t="str">
        <f t="shared" si="360"/>
        <v/>
      </c>
      <c r="M3612" s="11" t="str">
        <f>IF(A3612="","",VLOOKUP(E3612,index!$A$1:$B$6,2,0)*K3612*G3612)</f>
        <v/>
      </c>
      <c r="N3612" s="11" t="str">
        <f>IF(A3612="","",-PMT(G3612*VLOOKUP(E3612,index!$A$1:$B$6,2,0),C3612,F3612,0,0))</f>
        <v/>
      </c>
      <c r="O3612" s="11" t="str">
        <f t="shared" si="361"/>
        <v/>
      </c>
      <c r="P3612" s="11" t="str">
        <f t="shared" si="356"/>
        <v/>
      </c>
    </row>
    <row r="3613" spans="1:16" x14ac:dyDescent="0.25">
      <c r="A3613" s="9" t="str">
        <f>IF(A3612="","",IF(B3612&lt;C3612,A3612,IF(A3612=MAX('entry data'!$B$8:$B$507),"",A3612+1)))</f>
        <v/>
      </c>
      <c r="B3613" s="9" t="str">
        <f t="shared" si="357"/>
        <v/>
      </c>
      <c r="C3613" s="9" t="str">
        <f>IF(ISERROR(VLOOKUP(A3613,'entry data'!B:G,6,0)),"",VLOOKUP(A3613,'entry data'!B:G,6,0))</f>
        <v/>
      </c>
      <c r="D3613" s="9" t="str">
        <f>IF(ISERROR(VLOOKUP(A3613,'entry data'!B:C,2,0)),"",VLOOKUP(A3613,'entry data'!B:C,2,0))</f>
        <v/>
      </c>
      <c r="E3613" s="9" t="str">
        <f>IF(ISERROR(VLOOKUP(A3613,'entry data'!B:E,4,0)),"",VLOOKUP(A3613,'entry data'!B:E,4,0))</f>
        <v/>
      </c>
      <c r="F3613" s="11" t="str">
        <f>IF(A3613="","",IF(ISERROR(VLOOKUP(A3613,'entry data'!B:F,5,0)),"",VLOOKUP(A3613,'entry data'!B:F,5,0)))</f>
        <v/>
      </c>
      <c r="G3613" s="12" t="str">
        <f>IF(A3613="","",IF(ISERROR(VLOOKUP(A3613,'entry data'!B:I,8,0)),"",VLOOKUP(A3613,'entry data'!B:I,7,0)))</f>
        <v/>
      </c>
      <c r="H3613" s="13" t="str">
        <f>IF(A3613="","",IF(B3613=1,VLOOKUP(A3613,'entry data'!B:D,3,0),I3612))</f>
        <v/>
      </c>
      <c r="I3613" s="14" t="str">
        <f>IF(A3613="","",IF(E3613="weekly",7,IF(E3613="fortnightly",14,IF(E3613="monthly",DATE(IF(MONTH(H3613)=12,YEAR(H3613)+1,YEAR(H3613)),VLOOKUP(MONTH(H3613),index!$D$2:$G$13,2,0),DAY(H3613)),
IF(E3613="quarterly",DATE(IF(MONTH(H3613)&gt;=10,YEAR(H3613)+1,YEAR(H3613)),VLOOKUP(MONTH(H3613),index!$D$2:$G$13,3,0),DAY(H3613)),
IF(E3613="halfyearly",DATE(IF(MONTH(H3613)&gt;=7,YEAR(H3613)+1,YEAR(H3613)),VLOOKUP(MONTH(H3613),index!$D$2:$G$13,4,0),DAY(H3613)),
DATE(YEAR(H3613)+1,MONTH(H3613),DAY(H3613)))))-H3613))+H3613)</f>
        <v/>
      </c>
      <c r="J3613" s="9" t="str">
        <f t="shared" si="358"/>
        <v/>
      </c>
      <c r="K3613" s="11" t="str">
        <f t="shared" si="359"/>
        <v/>
      </c>
      <c r="L3613" s="11" t="str">
        <f t="shared" si="360"/>
        <v/>
      </c>
      <c r="M3613" s="11" t="str">
        <f>IF(A3613="","",VLOOKUP(E3613,index!$A$1:$B$6,2,0)*K3613*G3613)</f>
        <v/>
      </c>
      <c r="N3613" s="11" t="str">
        <f>IF(A3613="","",-PMT(G3613*VLOOKUP(E3613,index!$A$1:$B$6,2,0),C3613,F3613,0,0))</f>
        <v/>
      </c>
      <c r="O3613" s="11" t="str">
        <f t="shared" si="361"/>
        <v/>
      </c>
      <c r="P3613" s="11" t="str">
        <f t="shared" si="356"/>
        <v/>
      </c>
    </row>
    <row r="3614" spans="1:16" x14ac:dyDescent="0.25">
      <c r="A3614" s="9" t="str">
        <f>IF(A3613="","",IF(B3613&lt;C3613,A3613,IF(A3613=MAX('entry data'!$B$8:$B$507),"",A3613+1)))</f>
        <v/>
      </c>
      <c r="B3614" s="9" t="str">
        <f t="shared" si="357"/>
        <v/>
      </c>
      <c r="C3614" s="9" t="str">
        <f>IF(ISERROR(VLOOKUP(A3614,'entry data'!B:G,6,0)),"",VLOOKUP(A3614,'entry data'!B:G,6,0))</f>
        <v/>
      </c>
      <c r="D3614" s="9" t="str">
        <f>IF(ISERROR(VLOOKUP(A3614,'entry data'!B:C,2,0)),"",VLOOKUP(A3614,'entry data'!B:C,2,0))</f>
        <v/>
      </c>
      <c r="E3614" s="9" t="str">
        <f>IF(ISERROR(VLOOKUP(A3614,'entry data'!B:E,4,0)),"",VLOOKUP(A3614,'entry data'!B:E,4,0))</f>
        <v/>
      </c>
      <c r="F3614" s="11" t="str">
        <f>IF(A3614="","",IF(ISERROR(VLOOKUP(A3614,'entry data'!B:F,5,0)),"",VLOOKUP(A3614,'entry data'!B:F,5,0)))</f>
        <v/>
      </c>
      <c r="G3614" s="12" t="str">
        <f>IF(A3614="","",IF(ISERROR(VLOOKUP(A3614,'entry data'!B:I,8,0)),"",VLOOKUP(A3614,'entry data'!B:I,7,0)))</f>
        <v/>
      </c>
      <c r="H3614" s="13" t="str">
        <f>IF(A3614="","",IF(B3614=1,VLOOKUP(A3614,'entry data'!B:D,3,0),I3613))</f>
        <v/>
      </c>
      <c r="I3614" s="14" t="str">
        <f>IF(A3614="","",IF(E3614="weekly",7,IF(E3614="fortnightly",14,IF(E3614="monthly",DATE(IF(MONTH(H3614)=12,YEAR(H3614)+1,YEAR(H3614)),VLOOKUP(MONTH(H3614),index!$D$2:$G$13,2,0),DAY(H3614)),
IF(E3614="quarterly",DATE(IF(MONTH(H3614)&gt;=10,YEAR(H3614)+1,YEAR(H3614)),VLOOKUP(MONTH(H3614),index!$D$2:$G$13,3,0),DAY(H3614)),
IF(E3614="halfyearly",DATE(IF(MONTH(H3614)&gt;=7,YEAR(H3614)+1,YEAR(H3614)),VLOOKUP(MONTH(H3614),index!$D$2:$G$13,4,0),DAY(H3614)),
DATE(YEAR(H3614)+1,MONTH(H3614),DAY(H3614)))))-H3614))+H3614)</f>
        <v/>
      </c>
      <c r="J3614" s="9" t="str">
        <f t="shared" si="358"/>
        <v/>
      </c>
      <c r="K3614" s="11" t="str">
        <f t="shared" si="359"/>
        <v/>
      </c>
      <c r="L3614" s="11" t="str">
        <f t="shared" si="360"/>
        <v/>
      </c>
      <c r="M3614" s="11" t="str">
        <f>IF(A3614="","",VLOOKUP(E3614,index!$A$1:$B$6,2,0)*K3614*G3614)</f>
        <v/>
      </c>
      <c r="N3614" s="11" t="str">
        <f>IF(A3614="","",-PMT(G3614*VLOOKUP(E3614,index!$A$1:$B$6,2,0),C3614,F3614,0,0))</f>
        <v/>
      </c>
      <c r="O3614" s="11" t="str">
        <f t="shared" si="361"/>
        <v/>
      </c>
      <c r="P3614" s="11" t="str">
        <f t="shared" si="356"/>
        <v/>
      </c>
    </row>
    <row r="3615" spans="1:16" x14ac:dyDescent="0.25">
      <c r="A3615" s="9" t="str">
        <f>IF(A3614="","",IF(B3614&lt;C3614,A3614,IF(A3614=MAX('entry data'!$B$8:$B$507),"",A3614+1)))</f>
        <v/>
      </c>
      <c r="B3615" s="9" t="str">
        <f t="shared" si="357"/>
        <v/>
      </c>
      <c r="C3615" s="9" t="str">
        <f>IF(ISERROR(VLOOKUP(A3615,'entry data'!B:G,6,0)),"",VLOOKUP(A3615,'entry data'!B:G,6,0))</f>
        <v/>
      </c>
      <c r="D3615" s="9" t="str">
        <f>IF(ISERROR(VLOOKUP(A3615,'entry data'!B:C,2,0)),"",VLOOKUP(A3615,'entry data'!B:C,2,0))</f>
        <v/>
      </c>
      <c r="E3615" s="9" t="str">
        <f>IF(ISERROR(VLOOKUP(A3615,'entry data'!B:E,4,0)),"",VLOOKUP(A3615,'entry data'!B:E,4,0))</f>
        <v/>
      </c>
      <c r="F3615" s="11" t="str">
        <f>IF(A3615="","",IF(ISERROR(VLOOKUP(A3615,'entry data'!B:F,5,0)),"",VLOOKUP(A3615,'entry data'!B:F,5,0)))</f>
        <v/>
      </c>
      <c r="G3615" s="12" t="str">
        <f>IF(A3615="","",IF(ISERROR(VLOOKUP(A3615,'entry data'!B:I,8,0)),"",VLOOKUP(A3615,'entry data'!B:I,7,0)))</f>
        <v/>
      </c>
      <c r="H3615" s="13" t="str">
        <f>IF(A3615="","",IF(B3615=1,VLOOKUP(A3615,'entry data'!B:D,3,0),I3614))</f>
        <v/>
      </c>
      <c r="I3615" s="14" t="str">
        <f>IF(A3615="","",IF(E3615="weekly",7,IF(E3615="fortnightly",14,IF(E3615="monthly",DATE(IF(MONTH(H3615)=12,YEAR(H3615)+1,YEAR(H3615)),VLOOKUP(MONTH(H3615),index!$D$2:$G$13,2,0),DAY(H3615)),
IF(E3615="quarterly",DATE(IF(MONTH(H3615)&gt;=10,YEAR(H3615)+1,YEAR(H3615)),VLOOKUP(MONTH(H3615),index!$D$2:$G$13,3,0),DAY(H3615)),
IF(E3615="halfyearly",DATE(IF(MONTH(H3615)&gt;=7,YEAR(H3615)+1,YEAR(H3615)),VLOOKUP(MONTH(H3615),index!$D$2:$G$13,4,0),DAY(H3615)),
DATE(YEAR(H3615)+1,MONTH(H3615),DAY(H3615)))))-H3615))+H3615)</f>
        <v/>
      </c>
      <c r="J3615" s="9" t="str">
        <f t="shared" si="358"/>
        <v/>
      </c>
      <c r="K3615" s="11" t="str">
        <f t="shared" si="359"/>
        <v/>
      </c>
      <c r="L3615" s="11" t="str">
        <f t="shared" si="360"/>
        <v/>
      </c>
      <c r="M3615" s="11" t="str">
        <f>IF(A3615="","",VLOOKUP(E3615,index!$A$1:$B$6,2,0)*K3615*G3615)</f>
        <v/>
      </c>
      <c r="N3615" s="11" t="str">
        <f>IF(A3615="","",-PMT(G3615*VLOOKUP(E3615,index!$A$1:$B$6,2,0),C3615,F3615,0,0))</f>
        <v/>
      </c>
      <c r="O3615" s="11" t="str">
        <f t="shared" si="361"/>
        <v/>
      </c>
      <c r="P3615" s="11" t="str">
        <f t="shared" si="356"/>
        <v/>
      </c>
    </row>
    <row r="3616" spans="1:16" x14ac:dyDescent="0.25">
      <c r="A3616" s="9" t="str">
        <f>IF(A3615="","",IF(B3615&lt;C3615,A3615,IF(A3615=MAX('entry data'!$B$8:$B$507),"",A3615+1)))</f>
        <v/>
      </c>
      <c r="B3616" s="9" t="str">
        <f t="shared" si="357"/>
        <v/>
      </c>
      <c r="C3616" s="9" t="str">
        <f>IF(ISERROR(VLOOKUP(A3616,'entry data'!B:G,6,0)),"",VLOOKUP(A3616,'entry data'!B:G,6,0))</f>
        <v/>
      </c>
      <c r="D3616" s="9" t="str">
        <f>IF(ISERROR(VLOOKUP(A3616,'entry data'!B:C,2,0)),"",VLOOKUP(A3616,'entry data'!B:C,2,0))</f>
        <v/>
      </c>
      <c r="E3616" s="9" t="str">
        <f>IF(ISERROR(VLOOKUP(A3616,'entry data'!B:E,4,0)),"",VLOOKUP(A3616,'entry data'!B:E,4,0))</f>
        <v/>
      </c>
      <c r="F3616" s="11" t="str">
        <f>IF(A3616="","",IF(ISERROR(VLOOKUP(A3616,'entry data'!B:F,5,0)),"",VLOOKUP(A3616,'entry data'!B:F,5,0)))</f>
        <v/>
      </c>
      <c r="G3616" s="12" t="str">
        <f>IF(A3616="","",IF(ISERROR(VLOOKUP(A3616,'entry data'!B:I,8,0)),"",VLOOKUP(A3616,'entry data'!B:I,7,0)))</f>
        <v/>
      </c>
      <c r="H3616" s="13" t="str">
        <f>IF(A3616="","",IF(B3616=1,VLOOKUP(A3616,'entry data'!B:D,3,0),I3615))</f>
        <v/>
      </c>
      <c r="I3616" s="14" t="str">
        <f>IF(A3616="","",IF(E3616="weekly",7,IF(E3616="fortnightly",14,IF(E3616="monthly",DATE(IF(MONTH(H3616)=12,YEAR(H3616)+1,YEAR(H3616)),VLOOKUP(MONTH(H3616),index!$D$2:$G$13,2,0),DAY(H3616)),
IF(E3616="quarterly",DATE(IF(MONTH(H3616)&gt;=10,YEAR(H3616)+1,YEAR(H3616)),VLOOKUP(MONTH(H3616),index!$D$2:$G$13,3,0),DAY(H3616)),
IF(E3616="halfyearly",DATE(IF(MONTH(H3616)&gt;=7,YEAR(H3616)+1,YEAR(H3616)),VLOOKUP(MONTH(H3616),index!$D$2:$G$13,4,0),DAY(H3616)),
DATE(YEAR(H3616)+1,MONTH(H3616),DAY(H3616)))))-H3616))+H3616)</f>
        <v/>
      </c>
      <c r="J3616" s="9" t="str">
        <f t="shared" si="358"/>
        <v/>
      </c>
      <c r="K3616" s="11" t="str">
        <f t="shared" si="359"/>
        <v/>
      </c>
      <c r="L3616" s="11" t="str">
        <f t="shared" si="360"/>
        <v/>
      </c>
      <c r="M3616" s="11" t="str">
        <f>IF(A3616="","",VLOOKUP(E3616,index!$A$1:$B$6,2,0)*K3616*G3616)</f>
        <v/>
      </c>
      <c r="N3616" s="11" t="str">
        <f>IF(A3616="","",-PMT(G3616*VLOOKUP(E3616,index!$A$1:$B$6,2,0),C3616,F3616,0,0))</f>
        <v/>
      </c>
      <c r="O3616" s="11" t="str">
        <f t="shared" si="361"/>
        <v/>
      </c>
      <c r="P3616" s="11" t="str">
        <f t="shared" si="356"/>
        <v/>
      </c>
    </row>
    <row r="3617" spans="1:16" x14ac:dyDescent="0.25">
      <c r="A3617" s="9" t="str">
        <f>IF(A3616="","",IF(B3616&lt;C3616,A3616,IF(A3616=MAX('entry data'!$B$8:$B$507),"",A3616+1)))</f>
        <v/>
      </c>
      <c r="B3617" s="9" t="str">
        <f t="shared" si="357"/>
        <v/>
      </c>
      <c r="C3617" s="9" t="str">
        <f>IF(ISERROR(VLOOKUP(A3617,'entry data'!B:G,6,0)),"",VLOOKUP(A3617,'entry data'!B:G,6,0))</f>
        <v/>
      </c>
      <c r="D3617" s="9" t="str">
        <f>IF(ISERROR(VLOOKUP(A3617,'entry data'!B:C,2,0)),"",VLOOKUP(A3617,'entry data'!B:C,2,0))</f>
        <v/>
      </c>
      <c r="E3617" s="9" t="str">
        <f>IF(ISERROR(VLOOKUP(A3617,'entry data'!B:E,4,0)),"",VLOOKUP(A3617,'entry data'!B:E,4,0))</f>
        <v/>
      </c>
      <c r="F3617" s="11" t="str">
        <f>IF(A3617="","",IF(ISERROR(VLOOKUP(A3617,'entry data'!B:F,5,0)),"",VLOOKUP(A3617,'entry data'!B:F,5,0)))</f>
        <v/>
      </c>
      <c r="G3617" s="12" t="str">
        <f>IF(A3617="","",IF(ISERROR(VLOOKUP(A3617,'entry data'!B:I,8,0)),"",VLOOKUP(A3617,'entry data'!B:I,7,0)))</f>
        <v/>
      </c>
      <c r="H3617" s="13" t="str">
        <f>IF(A3617="","",IF(B3617=1,VLOOKUP(A3617,'entry data'!B:D,3,0),I3616))</f>
        <v/>
      </c>
      <c r="I3617" s="14" t="str">
        <f>IF(A3617="","",IF(E3617="weekly",7,IF(E3617="fortnightly",14,IF(E3617="monthly",DATE(IF(MONTH(H3617)=12,YEAR(H3617)+1,YEAR(H3617)),VLOOKUP(MONTH(H3617),index!$D$2:$G$13,2,0),DAY(H3617)),
IF(E3617="quarterly",DATE(IF(MONTH(H3617)&gt;=10,YEAR(H3617)+1,YEAR(H3617)),VLOOKUP(MONTH(H3617),index!$D$2:$G$13,3,0),DAY(H3617)),
IF(E3617="halfyearly",DATE(IF(MONTH(H3617)&gt;=7,YEAR(H3617)+1,YEAR(H3617)),VLOOKUP(MONTH(H3617),index!$D$2:$G$13,4,0),DAY(H3617)),
DATE(YEAR(H3617)+1,MONTH(H3617),DAY(H3617)))))-H3617))+H3617)</f>
        <v/>
      </c>
      <c r="J3617" s="9" t="str">
        <f t="shared" si="358"/>
        <v/>
      </c>
      <c r="K3617" s="11" t="str">
        <f t="shared" si="359"/>
        <v/>
      </c>
      <c r="L3617" s="11" t="str">
        <f t="shared" si="360"/>
        <v/>
      </c>
      <c r="M3617" s="11" t="str">
        <f>IF(A3617="","",VLOOKUP(E3617,index!$A$1:$B$6,2,0)*K3617*G3617)</f>
        <v/>
      </c>
      <c r="N3617" s="11" t="str">
        <f>IF(A3617="","",-PMT(G3617*VLOOKUP(E3617,index!$A$1:$B$6,2,0),C3617,F3617,0,0))</f>
        <v/>
      </c>
      <c r="O3617" s="11" t="str">
        <f t="shared" si="361"/>
        <v/>
      </c>
      <c r="P3617" s="11" t="str">
        <f t="shared" si="356"/>
        <v/>
      </c>
    </row>
    <row r="3618" spans="1:16" x14ac:dyDescent="0.25">
      <c r="A3618" s="9" t="str">
        <f>IF(A3617="","",IF(B3617&lt;C3617,A3617,IF(A3617=MAX('entry data'!$B$8:$B$507),"",A3617+1)))</f>
        <v/>
      </c>
      <c r="B3618" s="9" t="str">
        <f t="shared" si="357"/>
        <v/>
      </c>
      <c r="C3618" s="9" t="str">
        <f>IF(ISERROR(VLOOKUP(A3618,'entry data'!B:G,6,0)),"",VLOOKUP(A3618,'entry data'!B:G,6,0))</f>
        <v/>
      </c>
      <c r="D3618" s="9" t="str">
        <f>IF(ISERROR(VLOOKUP(A3618,'entry data'!B:C,2,0)),"",VLOOKUP(A3618,'entry data'!B:C,2,0))</f>
        <v/>
      </c>
      <c r="E3618" s="9" t="str">
        <f>IF(ISERROR(VLOOKUP(A3618,'entry data'!B:E,4,0)),"",VLOOKUP(A3618,'entry data'!B:E,4,0))</f>
        <v/>
      </c>
      <c r="F3618" s="11" t="str">
        <f>IF(A3618="","",IF(ISERROR(VLOOKUP(A3618,'entry data'!B:F,5,0)),"",VLOOKUP(A3618,'entry data'!B:F,5,0)))</f>
        <v/>
      </c>
      <c r="G3618" s="12" t="str">
        <f>IF(A3618="","",IF(ISERROR(VLOOKUP(A3618,'entry data'!B:I,8,0)),"",VLOOKUP(A3618,'entry data'!B:I,7,0)))</f>
        <v/>
      </c>
      <c r="H3618" s="13" t="str">
        <f>IF(A3618="","",IF(B3618=1,VLOOKUP(A3618,'entry data'!B:D,3,0),I3617))</f>
        <v/>
      </c>
      <c r="I3618" s="14" t="str">
        <f>IF(A3618="","",IF(E3618="weekly",7,IF(E3618="fortnightly",14,IF(E3618="monthly",DATE(IF(MONTH(H3618)=12,YEAR(H3618)+1,YEAR(H3618)),VLOOKUP(MONTH(H3618),index!$D$2:$G$13,2,0),DAY(H3618)),
IF(E3618="quarterly",DATE(IF(MONTH(H3618)&gt;=10,YEAR(H3618)+1,YEAR(H3618)),VLOOKUP(MONTH(H3618),index!$D$2:$G$13,3,0),DAY(H3618)),
IF(E3618="halfyearly",DATE(IF(MONTH(H3618)&gt;=7,YEAR(H3618)+1,YEAR(H3618)),VLOOKUP(MONTH(H3618),index!$D$2:$G$13,4,0),DAY(H3618)),
DATE(YEAR(H3618)+1,MONTH(H3618),DAY(H3618)))))-H3618))+H3618)</f>
        <v/>
      </c>
      <c r="J3618" s="9" t="str">
        <f t="shared" si="358"/>
        <v/>
      </c>
      <c r="K3618" s="11" t="str">
        <f t="shared" si="359"/>
        <v/>
      </c>
      <c r="L3618" s="11" t="str">
        <f t="shared" si="360"/>
        <v/>
      </c>
      <c r="M3618" s="11" t="str">
        <f>IF(A3618="","",VLOOKUP(E3618,index!$A$1:$B$6,2,0)*K3618*G3618)</f>
        <v/>
      </c>
      <c r="N3618" s="11" t="str">
        <f>IF(A3618="","",-PMT(G3618*VLOOKUP(E3618,index!$A$1:$B$6,2,0),C3618,F3618,0,0))</f>
        <v/>
      </c>
      <c r="O3618" s="11" t="str">
        <f t="shared" si="361"/>
        <v/>
      </c>
      <c r="P3618" s="11" t="str">
        <f t="shared" si="356"/>
        <v/>
      </c>
    </row>
    <row r="3619" spans="1:16" x14ac:dyDescent="0.25">
      <c r="A3619" s="9" t="str">
        <f>IF(A3618="","",IF(B3618&lt;C3618,A3618,IF(A3618=MAX('entry data'!$B$8:$B$507),"",A3618+1)))</f>
        <v/>
      </c>
      <c r="B3619" s="9" t="str">
        <f t="shared" si="357"/>
        <v/>
      </c>
      <c r="C3619" s="9" t="str">
        <f>IF(ISERROR(VLOOKUP(A3619,'entry data'!B:G,6,0)),"",VLOOKUP(A3619,'entry data'!B:G,6,0))</f>
        <v/>
      </c>
      <c r="D3619" s="9" t="str">
        <f>IF(ISERROR(VLOOKUP(A3619,'entry data'!B:C,2,0)),"",VLOOKUP(A3619,'entry data'!B:C,2,0))</f>
        <v/>
      </c>
      <c r="E3619" s="9" t="str">
        <f>IF(ISERROR(VLOOKUP(A3619,'entry data'!B:E,4,0)),"",VLOOKUP(A3619,'entry data'!B:E,4,0))</f>
        <v/>
      </c>
      <c r="F3619" s="11" t="str">
        <f>IF(A3619="","",IF(ISERROR(VLOOKUP(A3619,'entry data'!B:F,5,0)),"",VLOOKUP(A3619,'entry data'!B:F,5,0)))</f>
        <v/>
      </c>
      <c r="G3619" s="12" t="str">
        <f>IF(A3619="","",IF(ISERROR(VLOOKUP(A3619,'entry data'!B:I,8,0)),"",VLOOKUP(A3619,'entry data'!B:I,7,0)))</f>
        <v/>
      </c>
      <c r="H3619" s="13" t="str">
        <f>IF(A3619="","",IF(B3619=1,VLOOKUP(A3619,'entry data'!B:D,3,0),I3618))</f>
        <v/>
      </c>
      <c r="I3619" s="14" t="str">
        <f>IF(A3619="","",IF(E3619="weekly",7,IF(E3619="fortnightly",14,IF(E3619="monthly",DATE(IF(MONTH(H3619)=12,YEAR(H3619)+1,YEAR(H3619)),VLOOKUP(MONTH(H3619),index!$D$2:$G$13,2,0),DAY(H3619)),
IF(E3619="quarterly",DATE(IF(MONTH(H3619)&gt;=10,YEAR(H3619)+1,YEAR(H3619)),VLOOKUP(MONTH(H3619),index!$D$2:$G$13,3,0),DAY(H3619)),
IF(E3619="halfyearly",DATE(IF(MONTH(H3619)&gt;=7,YEAR(H3619)+1,YEAR(H3619)),VLOOKUP(MONTH(H3619),index!$D$2:$G$13,4,0),DAY(H3619)),
DATE(YEAR(H3619)+1,MONTH(H3619),DAY(H3619)))))-H3619))+H3619)</f>
        <v/>
      </c>
      <c r="J3619" s="9" t="str">
        <f t="shared" si="358"/>
        <v/>
      </c>
      <c r="K3619" s="11" t="str">
        <f t="shared" si="359"/>
        <v/>
      </c>
      <c r="L3619" s="11" t="str">
        <f t="shared" si="360"/>
        <v/>
      </c>
      <c r="M3619" s="11" t="str">
        <f>IF(A3619="","",VLOOKUP(E3619,index!$A$1:$B$6,2,0)*K3619*G3619)</f>
        <v/>
      </c>
      <c r="N3619" s="11" t="str">
        <f>IF(A3619="","",-PMT(G3619*VLOOKUP(E3619,index!$A$1:$B$6,2,0),C3619,F3619,0,0))</f>
        <v/>
      </c>
      <c r="O3619" s="11" t="str">
        <f t="shared" si="361"/>
        <v/>
      </c>
      <c r="P3619" s="11" t="str">
        <f t="shared" si="356"/>
        <v/>
      </c>
    </row>
    <row r="3620" spans="1:16" x14ac:dyDescent="0.25">
      <c r="A3620" s="9" t="str">
        <f>IF(A3619="","",IF(B3619&lt;C3619,A3619,IF(A3619=MAX('entry data'!$B$8:$B$507),"",A3619+1)))</f>
        <v/>
      </c>
      <c r="B3620" s="9" t="str">
        <f t="shared" si="357"/>
        <v/>
      </c>
      <c r="C3620" s="9" t="str">
        <f>IF(ISERROR(VLOOKUP(A3620,'entry data'!B:G,6,0)),"",VLOOKUP(A3620,'entry data'!B:G,6,0))</f>
        <v/>
      </c>
      <c r="D3620" s="9" t="str">
        <f>IF(ISERROR(VLOOKUP(A3620,'entry data'!B:C,2,0)),"",VLOOKUP(A3620,'entry data'!B:C,2,0))</f>
        <v/>
      </c>
      <c r="E3620" s="9" t="str">
        <f>IF(ISERROR(VLOOKUP(A3620,'entry data'!B:E,4,0)),"",VLOOKUP(A3620,'entry data'!B:E,4,0))</f>
        <v/>
      </c>
      <c r="F3620" s="11" t="str">
        <f>IF(A3620="","",IF(ISERROR(VLOOKUP(A3620,'entry data'!B:F,5,0)),"",VLOOKUP(A3620,'entry data'!B:F,5,0)))</f>
        <v/>
      </c>
      <c r="G3620" s="12" t="str">
        <f>IF(A3620="","",IF(ISERROR(VLOOKUP(A3620,'entry data'!B:I,8,0)),"",VLOOKUP(A3620,'entry data'!B:I,7,0)))</f>
        <v/>
      </c>
      <c r="H3620" s="13" t="str">
        <f>IF(A3620="","",IF(B3620=1,VLOOKUP(A3620,'entry data'!B:D,3,0),I3619))</f>
        <v/>
      </c>
      <c r="I3620" s="14" t="str">
        <f>IF(A3620="","",IF(E3620="weekly",7,IF(E3620="fortnightly",14,IF(E3620="monthly",DATE(IF(MONTH(H3620)=12,YEAR(H3620)+1,YEAR(H3620)),VLOOKUP(MONTH(H3620),index!$D$2:$G$13,2,0),DAY(H3620)),
IF(E3620="quarterly",DATE(IF(MONTH(H3620)&gt;=10,YEAR(H3620)+1,YEAR(H3620)),VLOOKUP(MONTH(H3620),index!$D$2:$G$13,3,0),DAY(H3620)),
IF(E3620="halfyearly",DATE(IF(MONTH(H3620)&gt;=7,YEAR(H3620)+1,YEAR(H3620)),VLOOKUP(MONTH(H3620),index!$D$2:$G$13,4,0),DAY(H3620)),
DATE(YEAR(H3620)+1,MONTH(H3620),DAY(H3620)))))-H3620))+H3620)</f>
        <v/>
      </c>
      <c r="J3620" s="9" t="str">
        <f t="shared" si="358"/>
        <v/>
      </c>
      <c r="K3620" s="11" t="str">
        <f t="shared" si="359"/>
        <v/>
      </c>
      <c r="L3620" s="11" t="str">
        <f t="shared" si="360"/>
        <v/>
      </c>
      <c r="M3620" s="11" t="str">
        <f>IF(A3620="","",VLOOKUP(E3620,index!$A$1:$B$6,2,0)*K3620*G3620)</f>
        <v/>
      </c>
      <c r="N3620" s="11" t="str">
        <f>IF(A3620="","",-PMT(G3620*VLOOKUP(E3620,index!$A$1:$B$6,2,0),C3620,F3620,0,0))</f>
        <v/>
      </c>
      <c r="O3620" s="11" t="str">
        <f t="shared" si="361"/>
        <v/>
      </c>
      <c r="P3620" s="11" t="str">
        <f t="shared" si="356"/>
        <v/>
      </c>
    </row>
    <row r="3621" spans="1:16" x14ac:dyDescent="0.25">
      <c r="A3621" s="9" t="str">
        <f>IF(A3620="","",IF(B3620&lt;C3620,A3620,IF(A3620=MAX('entry data'!$B$8:$B$507),"",A3620+1)))</f>
        <v/>
      </c>
      <c r="B3621" s="9" t="str">
        <f t="shared" si="357"/>
        <v/>
      </c>
      <c r="C3621" s="9" t="str">
        <f>IF(ISERROR(VLOOKUP(A3621,'entry data'!B:G,6,0)),"",VLOOKUP(A3621,'entry data'!B:G,6,0))</f>
        <v/>
      </c>
      <c r="D3621" s="9" t="str">
        <f>IF(ISERROR(VLOOKUP(A3621,'entry data'!B:C,2,0)),"",VLOOKUP(A3621,'entry data'!B:C,2,0))</f>
        <v/>
      </c>
      <c r="E3621" s="9" t="str">
        <f>IF(ISERROR(VLOOKUP(A3621,'entry data'!B:E,4,0)),"",VLOOKUP(A3621,'entry data'!B:E,4,0))</f>
        <v/>
      </c>
      <c r="F3621" s="11" t="str">
        <f>IF(A3621="","",IF(ISERROR(VLOOKUP(A3621,'entry data'!B:F,5,0)),"",VLOOKUP(A3621,'entry data'!B:F,5,0)))</f>
        <v/>
      </c>
      <c r="G3621" s="12" t="str">
        <f>IF(A3621="","",IF(ISERROR(VLOOKUP(A3621,'entry data'!B:I,8,0)),"",VLOOKUP(A3621,'entry data'!B:I,7,0)))</f>
        <v/>
      </c>
      <c r="H3621" s="13" t="str">
        <f>IF(A3621="","",IF(B3621=1,VLOOKUP(A3621,'entry data'!B:D,3,0),I3620))</f>
        <v/>
      </c>
      <c r="I3621" s="14" t="str">
        <f>IF(A3621="","",IF(E3621="weekly",7,IF(E3621="fortnightly",14,IF(E3621="monthly",DATE(IF(MONTH(H3621)=12,YEAR(H3621)+1,YEAR(H3621)),VLOOKUP(MONTH(H3621),index!$D$2:$G$13,2,0),DAY(H3621)),
IF(E3621="quarterly",DATE(IF(MONTH(H3621)&gt;=10,YEAR(H3621)+1,YEAR(H3621)),VLOOKUP(MONTH(H3621),index!$D$2:$G$13,3,0),DAY(H3621)),
IF(E3621="halfyearly",DATE(IF(MONTH(H3621)&gt;=7,YEAR(H3621)+1,YEAR(H3621)),VLOOKUP(MONTH(H3621),index!$D$2:$G$13,4,0),DAY(H3621)),
DATE(YEAR(H3621)+1,MONTH(H3621),DAY(H3621)))))-H3621))+H3621)</f>
        <v/>
      </c>
      <c r="J3621" s="9" t="str">
        <f t="shared" si="358"/>
        <v/>
      </c>
      <c r="K3621" s="11" t="str">
        <f t="shared" si="359"/>
        <v/>
      </c>
      <c r="L3621" s="11" t="str">
        <f t="shared" si="360"/>
        <v/>
      </c>
      <c r="M3621" s="11" t="str">
        <f>IF(A3621="","",VLOOKUP(E3621,index!$A$1:$B$6,2,0)*K3621*G3621)</f>
        <v/>
      </c>
      <c r="N3621" s="11" t="str">
        <f>IF(A3621="","",-PMT(G3621*VLOOKUP(E3621,index!$A$1:$B$6,2,0),C3621,F3621,0,0))</f>
        <v/>
      </c>
      <c r="O3621" s="11" t="str">
        <f t="shared" si="361"/>
        <v/>
      </c>
      <c r="P3621" s="11" t="str">
        <f t="shared" si="356"/>
        <v/>
      </c>
    </row>
    <row r="3622" spans="1:16" x14ac:dyDescent="0.25">
      <c r="A3622" s="9" t="str">
        <f>IF(A3621="","",IF(B3621&lt;C3621,A3621,IF(A3621=MAX('entry data'!$B$8:$B$507),"",A3621+1)))</f>
        <v/>
      </c>
      <c r="B3622" s="9" t="str">
        <f t="shared" si="357"/>
        <v/>
      </c>
      <c r="C3622" s="9" t="str">
        <f>IF(ISERROR(VLOOKUP(A3622,'entry data'!B:G,6,0)),"",VLOOKUP(A3622,'entry data'!B:G,6,0))</f>
        <v/>
      </c>
      <c r="D3622" s="9" t="str">
        <f>IF(ISERROR(VLOOKUP(A3622,'entry data'!B:C,2,0)),"",VLOOKUP(A3622,'entry data'!B:C,2,0))</f>
        <v/>
      </c>
      <c r="E3622" s="9" t="str">
        <f>IF(ISERROR(VLOOKUP(A3622,'entry data'!B:E,4,0)),"",VLOOKUP(A3622,'entry data'!B:E,4,0))</f>
        <v/>
      </c>
      <c r="F3622" s="11" t="str">
        <f>IF(A3622="","",IF(ISERROR(VLOOKUP(A3622,'entry data'!B:F,5,0)),"",VLOOKUP(A3622,'entry data'!B:F,5,0)))</f>
        <v/>
      </c>
      <c r="G3622" s="12" t="str">
        <f>IF(A3622="","",IF(ISERROR(VLOOKUP(A3622,'entry data'!B:I,8,0)),"",VLOOKUP(A3622,'entry data'!B:I,7,0)))</f>
        <v/>
      </c>
      <c r="H3622" s="13" t="str">
        <f>IF(A3622="","",IF(B3622=1,VLOOKUP(A3622,'entry data'!B:D,3,0),I3621))</f>
        <v/>
      </c>
      <c r="I3622" s="14" t="str">
        <f>IF(A3622="","",IF(E3622="weekly",7,IF(E3622="fortnightly",14,IF(E3622="monthly",DATE(IF(MONTH(H3622)=12,YEAR(H3622)+1,YEAR(H3622)),VLOOKUP(MONTH(H3622),index!$D$2:$G$13,2,0),DAY(H3622)),
IF(E3622="quarterly",DATE(IF(MONTH(H3622)&gt;=10,YEAR(H3622)+1,YEAR(H3622)),VLOOKUP(MONTH(H3622),index!$D$2:$G$13,3,0),DAY(H3622)),
IF(E3622="halfyearly",DATE(IF(MONTH(H3622)&gt;=7,YEAR(H3622)+1,YEAR(H3622)),VLOOKUP(MONTH(H3622),index!$D$2:$G$13,4,0),DAY(H3622)),
DATE(YEAR(H3622)+1,MONTH(H3622),DAY(H3622)))))-H3622))+H3622)</f>
        <v/>
      </c>
      <c r="J3622" s="9" t="str">
        <f t="shared" si="358"/>
        <v/>
      </c>
      <c r="K3622" s="11" t="str">
        <f t="shared" si="359"/>
        <v/>
      </c>
      <c r="L3622" s="11" t="str">
        <f t="shared" si="360"/>
        <v/>
      </c>
      <c r="M3622" s="11" t="str">
        <f>IF(A3622="","",VLOOKUP(E3622,index!$A$1:$B$6,2,0)*K3622*G3622)</f>
        <v/>
      </c>
      <c r="N3622" s="11" t="str">
        <f>IF(A3622="","",-PMT(G3622*VLOOKUP(E3622,index!$A$1:$B$6,2,0),C3622,F3622,0,0))</f>
        <v/>
      </c>
      <c r="O3622" s="11" t="str">
        <f t="shared" si="361"/>
        <v/>
      </c>
      <c r="P3622" s="11" t="str">
        <f t="shared" si="356"/>
        <v/>
      </c>
    </row>
    <row r="3623" spans="1:16" x14ac:dyDescent="0.25">
      <c r="A3623" s="9" t="str">
        <f>IF(A3622="","",IF(B3622&lt;C3622,A3622,IF(A3622=MAX('entry data'!$B$8:$B$507),"",A3622+1)))</f>
        <v/>
      </c>
      <c r="B3623" s="9" t="str">
        <f t="shared" si="357"/>
        <v/>
      </c>
      <c r="C3623" s="9" t="str">
        <f>IF(ISERROR(VLOOKUP(A3623,'entry data'!B:G,6,0)),"",VLOOKUP(A3623,'entry data'!B:G,6,0))</f>
        <v/>
      </c>
      <c r="D3623" s="9" t="str">
        <f>IF(ISERROR(VLOOKUP(A3623,'entry data'!B:C,2,0)),"",VLOOKUP(A3623,'entry data'!B:C,2,0))</f>
        <v/>
      </c>
      <c r="E3623" s="9" t="str">
        <f>IF(ISERROR(VLOOKUP(A3623,'entry data'!B:E,4,0)),"",VLOOKUP(A3623,'entry data'!B:E,4,0))</f>
        <v/>
      </c>
      <c r="F3623" s="11" t="str">
        <f>IF(A3623="","",IF(ISERROR(VLOOKUP(A3623,'entry data'!B:F,5,0)),"",VLOOKUP(A3623,'entry data'!B:F,5,0)))</f>
        <v/>
      </c>
      <c r="G3623" s="12" t="str">
        <f>IF(A3623="","",IF(ISERROR(VLOOKUP(A3623,'entry data'!B:I,8,0)),"",VLOOKUP(A3623,'entry data'!B:I,7,0)))</f>
        <v/>
      </c>
      <c r="H3623" s="13" t="str">
        <f>IF(A3623="","",IF(B3623=1,VLOOKUP(A3623,'entry data'!B:D,3,0),I3622))</f>
        <v/>
      </c>
      <c r="I3623" s="14" t="str">
        <f>IF(A3623="","",IF(E3623="weekly",7,IF(E3623="fortnightly",14,IF(E3623="monthly",DATE(IF(MONTH(H3623)=12,YEAR(H3623)+1,YEAR(H3623)),VLOOKUP(MONTH(H3623),index!$D$2:$G$13,2,0),DAY(H3623)),
IF(E3623="quarterly",DATE(IF(MONTH(H3623)&gt;=10,YEAR(H3623)+1,YEAR(H3623)),VLOOKUP(MONTH(H3623),index!$D$2:$G$13,3,0),DAY(H3623)),
IF(E3623="halfyearly",DATE(IF(MONTH(H3623)&gt;=7,YEAR(H3623)+1,YEAR(H3623)),VLOOKUP(MONTH(H3623),index!$D$2:$G$13,4,0),DAY(H3623)),
DATE(YEAR(H3623)+1,MONTH(H3623),DAY(H3623)))))-H3623))+H3623)</f>
        <v/>
      </c>
      <c r="J3623" s="9" t="str">
        <f t="shared" si="358"/>
        <v/>
      </c>
      <c r="K3623" s="11" t="str">
        <f t="shared" si="359"/>
        <v/>
      </c>
      <c r="L3623" s="11" t="str">
        <f t="shared" si="360"/>
        <v/>
      </c>
      <c r="M3623" s="11" t="str">
        <f>IF(A3623="","",VLOOKUP(E3623,index!$A$1:$B$6,2,0)*K3623*G3623)</f>
        <v/>
      </c>
      <c r="N3623" s="11" t="str">
        <f>IF(A3623="","",-PMT(G3623*VLOOKUP(E3623,index!$A$1:$B$6,2,0),C3623,F3623,0,0))</f>
        <v/>
      </c>
      <c r="O3623" s="11" t="str">
        <f t="shared" si="361"/>
        <v/>
      </c>
      <c r="P3623" s="11" t="str">
        <f t="shared" si="356"/>
        <v/>
      </c>
    </row>
    <row r="3624" spans="1:16" x14ac:dyDescent="0.25">
      <c r="A3624" s="9" t="str">
        <f>IF(A3623="","",IF(B3623&lt;C3623,A3623,IF(A3623=MAX('entry data'!$B$8:$B$507),"",A3623+1)))</f>
        <v/>
      </c>
      <c r="B3624" s="9" t="str">
        <f t="shared" si="357"/>
        <v/>
      </c>
      <c r="C3624" s="9" t="str">
        <f>IF(ISERROR(VLOOKUP(A3624,'entry data'!B:G,6,0)),"",VLOOKUP(A3624,'entry data'!B:G,6,0))</f>
        <v/>
      </c>
      <c r="D3624" s="9" t="str">
        <f>IF(ISERROR(VLOOKUP(A3624,'entry data'!B:C,2,0)),"",VLOOKUP(A3624,'entry data'!B:C,2,0))</f>
        <v/>
      </c>
      <c r="E3624" s="9" t="str">
        <f>IF(ISERROR(VLOOKUP(A3624,'entry data'!B:E,4,0)),"",VLOOKUP(A3624,'entry data'!B:E,4,0))</f>
        <v/>
      </c>
      <c r="F3624" s="11" t="str">
        <f>IF(A3624="","",IF(ISERROR(VLOOKUP(A3624,'entry data'!B:F,5,0)),"",VLOOKUP(A3624,'entry data'!B:F,5,0)))</f>
        <v/>
      </c>
      <c r="G3624" s="12" t="str">
        <f>IF(A3624="","",IF(ISERROR(VLOOKUP(A3624,'entry data'!B:I,8,0)),"",VLOOKUP(A3624,'entry data'!B:I,7,0)))</f>
        <v/>
      </c>
      <c r="H3624" s="13" t="str">
        <f>IF(A3624="","",IF(B3624=1,VLOOKUP(A3624,'entry data'!B:D,3,0),I3623))</f>
        <v/>
      </c>
      <c r="I3624" s="14" t="str">
        <f>IF(A3624="","",IF(E3624="weekly",7,IF(E3624="fortnightly",14,IF(E3624="monthly",DATE(IF(MONTH(H3624)=12,YEAR(H3624)+1,YEAR(H3624)),VLOOKUP(MONTH(H3624),index!$D$2:$G$13,2,0),DAY(H3624)),
IF(E3624="quarterly",DATE(IF(MONTH(H3624)&gt;=10,YEAR(H3624)+1,YEAR(H3624)),VLOOKUP(MONTH(H3624),index!$D$2:$G$13,3,0),DAY(H3624)),
IF(E3624="halfyearly",DATE(IF(MONTH(H3624)&gt;=7,YEAR(H3624)+1,YEAR(H3624)),VLOOKUP(MONTH(H3624),index!$D$2:$G$13,4,0),DAY(H3624)),
DATE(YEAR(H3624)+1,MONTH(H3624),DAY(H3624)))))-H3624))+H3624)</f>
        <v/>
      </c>
      <c r="J3624" s="9" t="str">
        <f t="shared" si="358"/>
        <v/>
      </c>
      <c r="K3624" s="11" t="str">
        <f t="shared" si="359"/>
        <v/>
      </c>
      <c r="L3624" s="11" t="str">
        <f t="shared" si="360"/>
        <v/>
      </c>
      <c r="M3624" s="11" t="str">
        <f>IF(A3624="","",VLOOKUP(E3624,index!$A$1:$B$6,2,0)*K3624*G3624)</f>
        <v/>
      </c>
      <c r="N3624" s="11" t="str">
        <f>IF(A3624="","",-PMT(G3624*VLOOKUP(E3624,index!$A$1:$B$6,2,0),C3624,F3624,0,0))</f>
        <v/>
      </c>
      <c r="O3624" s="11" t="str">
        <f t="shared" si="361"/>
        <v/>
      </c>
      <c r="P3624" s="11" t="str">
        <f t="shared" si="356"/>
        <v/>
      </c>
    </row>
    <row r="3625" spans="1:16" x14ac:dyDescent="0.25">
      <c r="A3625" s="9" t="str">
        <f>IF(A3624="","",IF(B3624&lt;C3624,A3624,IF(A3624=MAX('entry data'!$B$8:$B$507),"",A3624+1)))</f>
        <v/>
      </c>
      <c r="B3625" s="9" t="str">
        <f t="shared" si="357"/>
        <v/>
      </c>
      <c r="C3625" s="9" t="str">
        <f>IF(ISERROR(VLOOKUP(A3625,'entry data'!B:G,6,0)),"",VLOOKUP(A3625,'entry data'!B:G,6,0))</f>
        <v/>
      </c>
      <c r="D3625" s="9" t="str">
        <f>IF(ISERROR(VLOOKUP(A3625,'entry data'!B:C,2,0)),"",VLOOKUP(A3625,'entry data'!B:C,2,0))</f>
        <v/>
      </c>
      <c r="E3625" s="9" t="str">
        <f>IF(ISERROR(VLOOKUP(A3625,'entry data'!B:E,4,0)),"",VLOOKUP(A3625,'entry data'!B:E,4,0))</f>
        <v/>
      </c>
      <c r="F3625" s="11" t="str">
        <f>IF(A3625="","",IF(ISERROR(VLOOKUP(A3625,'entry data'!B:F,5,0)),"",VLOOKUP(A3625,'entry data'!B:F,5,0)))</f>
        <v/>
      </c>
      <c r="G3625" s="12" t="str">
        <f>IF(A3625="","",IF(ISERROR(VLOOKUP(A3625,'entry data'!B:I,8,0)),"",VLOOKUP(A3625,'entry data'!B:I,7,0)))</f>
        <v/>
      </c>
      <c r="H3625" s="13" t="str">
        <f>IF(A3625="","",IF(B3625=1,VLOOKUP(A3625,'entry data'!B:D,3,0),I3624))</f>
        <v/>
      </c>
      <c r="I3625" s="14" t="str">
        <f>IF(A3625="","",IF(E3625="weekly",7,IF(E3625="fortnightly",14,IF(E3625="monthly",DATE(IF(MONTH(H3625)=12,YEAR(H3625)+1,YEAR(H3625)),VLOOKUP(MONTH(H3625),index!$D$2:$G$13,2,0),DAY(H3625)),
IF(E3625="quarterly",DATE(IF(MONTH(H3625)&gt;=10,YEAR(H3625)+1,YEAR(H3625)),VLOOKUP(MONTH(H3625),index!$D$2:$G$13,3,0),DAY(H3625)),
IF(E3625="halfyearly",DATE(IF(MONTH(H3625)&gt;=7,YEAR(H3625)+1,YEAR(H3625)),VLOOKUP(MONTH(H3625),index!$D$2:$G$13,4,0),DAY(H3625)),
DATE(YEAR(H3625)+1,MONTH(H3625),DAY(H3625)))))-H3625))+H3625)</f>
        <v/>
      </c>
      <c r="J3625" s="9" t="str">
        <f t="shared" si="358"/>
        <v/>
      </c>
      <c r="K3625" s="11" t="str">
        <f t="shared" si="359"/>
        <v/>
      </c>
      <c r="L3625" s="11" t="str">
        <f t="shared" si="360"/>
        <v/>
      </c>
      <c r="M3625" s="11" t="str">
        <f>IF(A3625="","",VLOOKUP(E3625,index!$A$1:$B$6,2,0)*K3625*G3625)</f>
        <v/>
      </c>
      <c r="N3625" s="11" t="str">
        <f>IF(A3625="","",-PMT(G3625*VLOOKUP(E3625,index!$A$1:$B$6,2,0),C3625,F3625,0,0))</f>
        <v/>
      </c>
      <c r="O3625" s="11" t="str">
        <f t="shared" si="361"/>
        <v/>
      </c>
      <c r="P3625" s="11" t="str">
        <f t="shared" si="356"/>
        <v/>
      </c>
    </row>
    <row r="3626" spans="1:16" x14ac:dyDescent="0.25">
      <c r="A3626" s="9" t="str">
        <f>IF(A3625="","",IF(B3625&lt;C3625,A3625,IF(A3625=MAX('entry data'!$B$8:$B$507),"",A3625+1)))</f>
        <v/>
      </c>
      <c r="B3626" s="9" t="str">
        <f t="shared" si="357"/>
        <v/>
      </c>
      <c r="C3626" s="9" t="str">
        <f>IF(ISERROR(VLOOKUP(A3626,'entry data'!B:G,6,0)),"",VLOOKUP(A3626,'entry data'!B:G,6,0))</f>
        <v/>
      </c>
      <c r="D3626" s="9" t="str">
        <f>IF(ISERROR(VLOOKUP(A3626,'entry data'!B:C,2,0)),"",VLOOKUP(A3626,'entry data'!B:C,2,0))</f>
        <v/>
      </c>
      <c r="E3626" s="9" t="str">
        <f>IF(ISERROR(VLOOKUP(A3626,'entry data'!B:E,4,0)),"",VLOOKUP(A3626,'entry data'!B:E,4,0))</f>
        <v/>
      </c>
      <c r="F3626" s="11" t="str">
        <f>IF(A3626="","",IF(ISERROR(VLOOKUP(A3626,'entry data'!B:F,5,0)),"",VLOOKUP(A3626,'entry data'!B:F,5,0)))</f>
        <v/>
      </c>
      <c r="G3626" s="12" t="str">
        <f>IF(A3626="","",IF(ISERROR(VLOOKUP(A3626,'entry data'!B:I,8,0)),"",VLOOKUP(A3626,'entry data'!B:I,7,0)))</f>
        <v/>
      </c>
      <c r="H3626" s="13" t="str">
        <f>IF(A3626="","",IF(B3626=1,VLOOKUP(A3626,'entry data'!B:D,3,0),I3625))</f>
        <v/>
      </c>
      <c r="I3626" s="14" t="str">
        <f>IF(A3626="","",IF(E3626="weekly",7,IF(E3626="fortnightly",14,IF(E3626="monthly",DATE(IF(MONTH(H3626)=12,YEAR(H3626)+1,YEAR(H3626)),VLOOKUP(MONTH(H3626),index!$D$2:$G$13,2,0),DAY(H3626)),
IF(E3626="quarterly",DATE(IF(MONTH(H3626)&gt;=10,YEAR(H3626)+1,YEAR(H3626)),VLOOKUP(MONTH(H3626),index!$D$2:$G$13,3,0),DAY(H3626)),
IF(E3626="halfyearly",DATE(IF(MONTH(H3626)&gt;=7,YEAR(H3626)+1,YEAR(H3626)),VLOOKUP(MONTH(H3626),index!$D$2:$G$13,4,0),DAY(H3626)),
DATE(YEAR(H3626)+1,MONTH(H3626),DAY(H3626)))))-H3626))+H3626)</f>
        <v/>
      </c>
      <c r="J3626" s="9" t="str">
        <f t="shared" si="358"/>
        <v/>
      </c>
      <c r="K3626" s="11" t="str">
        <f t="shared" si="359"/>
        <v/>
      </c>
      <c r="L3626" s="11" t="str">
        <f t="shared" si="360"/>
        <v/>
      </c>
      <c r="M3626" s="11" t="str">
        <f>IF(A3626="","",VLOOKUP(E3626,index!$A$1:$B$6,2,0)*K3626*G3626)</f>
        <v/>
      </c>
      <c r="N3626" s="11" t="str">
        <f>IF(A3626="","",-PMT(G3626*VLOOKUP(E3626,index!$A$1:$B$6,2,0),C3626,F3626,0,0))</f>
        <v/>
      </c>
      <c r="O3626" s="11" t="str">
        <f t="shared" si="361"/>
        <v/>
      </c>
      <c r="P3626" s="11" t="str">
        <f t="shared" si="356"/>
        <v/>
      </c>
    </row>
    <row r="3627" spans="1:16" x14ac:dyDescent="0.25">
      <c r="A3627" s="9" t="str">
        <f>IF(A3626="","",IF(B3626&lt;C3626,A3626,IF(A3626=MAX('entry data'!$B$8:$B$507),"",A3626+1)))</f>
        <v/>
      </c>
      <c r="B3627" s="9" t="str">
        <f t="shared" si="357"/>
        <v/>
      </c>
      <c r="C3627" s="9" t="str">
        <f>IF(ISERROR(VLOOKUP(A3627,'entry data'!B:G,6,0)),"",VLOOKUP(A3627,'entry data'!B:G,6,0))</f>
        <v/>
      </c>
      <c r="D3627" s="9" t="str">
        <f>IF(ISERROR(VLOOKUP(A3627,'entry data'!B:C,2,0)),"",VLOOKUP(A3627,'entry data'!B:C,2,0))</f>
        <v/>
      </c>
      <c r="E3627" s="9" t="str">
        <f>IF(ISERROR(VLOOKUP(A3627,'entry data'!B:E,4,0)),"",VLOOKUP(A3627,'entry data'!B:E,4,0))</f>
        <v/>
      </c>
      <c r="F3627" s="11" t="str">
        <f>IF(A3627="","",IF(ISERROR(VLOOKUP(A3627,'entry data'!B:F,5,0)),"",VLOOKUP(A3627,'entry data'!B:F,5,0)))</f>
        <v/>
      </c>
      <c r="G3627" s="12" t="str">
        <f>IF(A3627="","",IF(ISERROR(VLOOKUP(A3627,'entry data'!B:I,8,0)),"",VLOOKUP(A3627,'entry data'!B:I,7,0)))</f>
        <v/>
      </c>
      <c r="H3627" s="13" t="str">
        <f>IF(A3627="","",IF(B3627=1,VLOOKUP(A3627,'entry data'!B:D,3,0),I3626))</f>
        <v/>
      </c>
      <c r="I3627" s="14" t="str">
        <f>IF(A3627="","",IF(E3627="weekly",7,IF(E3627="fortnightly",14,IF(E3627="monthly",DATE(IF(MONTH(H3627)=12,YEAR(H3627)+1,YEAR(H3627)),VLOOKUP(MONTH(H3627),index!$D$2:$G$13,2,0),DAY(H3627)),
IF(E3627="quarterly",DATE(IF(MONTH(H3627)&gt;=10,YEAR(H3627)+1,YEAR(H3627)),VLOOKUP(MONTH(H3627),index!$D$2:$G$13,3,0),DAY(H3627)),
IF(E3627="halfyearly",DATE(IF(MONTH(H3627)&gt;=7,YEAR(H3627)+1,YEAR(H3627)),VLOOKUP(MONTH(H3627),index!$D$2:$G$13,4,0),DAY(H3627)),
DATE(YEAR(H3627)+1,MONTH(H3627),DAY(H3627)))))-H3627))+H3627)</f>
        <v/>
      </c>
      <c r="J3627" s="9" t="str">
        <f t="shared" si="358"/>
        <v/>
      </c>
      <c r="K3627" s="11" t="str">
        <f t="shared" si="359"/>
        <v/>
      </c>
      <c r="L3627" s="11" t="str">
        <f t="shared" si="360"/>
        <v/>
      </c>
      <c r="M3627" s="11" t="str">
        <f>IF(A3627="","",VLOOKUP(E3627,index!$A$1:$B$6,2,0)*K3627*G3627)</f>
        <v/>
      </c>
      <c r="N3627" s="11" t="str">
        <f>IF(A3627="","",-PMT(G3627*VLOOKUP(E3627,index!$A$1:$B$6,2,0),C3627,F3627,0,0))</f>
        <v/>
      </c>
      <c r="O3627" s="11" t="str">
        <f t="shared" si="361"/>
        <v/>
      </c>
      <c r="P3627" s="11" t="str">
        <f t="shared" si="356"/>
        <v/>
      </c>
    </row>
    <row r="3628" spans="1:16" x14ac:dyDescent="0.25">
      <c r="A3628" s="9" t="str">
        <f>IF(A3627="","",IF(B3627&lt;C3627,A3627,IF(A3627=MAX('entry data'!$B$8:$B$507),"",A3627+1)))</f>
        <v/>
      </c>
      <c r="B3628" s="9" t="str">
        <f t="shared" si="357"/>
        <v/>
      </c>
      <c r="C3628" s="9" t="str">
        <f>IF(ISERROR(VLOOKUP(A3628,'entry data'!B:G,6,0)),"",VLOOKUP(A3628,'entry data'!B:G,6,0))</f>
        <v/>
      </c>
      <c r="D3628" s="9" t="str">
        <f>IF(ISERROR(VLOOKUP(A3628,'entry data'!B:C,2,0)),"",VLOOKUP(A3628,'entry data'!B:C,2,0))</f>
        <v/>
      </c>
      <c r="E3628" s="9" t="str">
        <f>IF(ISERROR(VLOOKUP(A3628,'entry data'!B:E,4,0)),"",VLOOKUP(A3628,'entry data'!B:E,4,0))</f>
        <v/>
      </c>
      <c r="F3628" s="11" t="str">
        <f>IF(A3628="","",IF(ISERROR(VLOOKUP(A3628,'entry data'!B:F,5,0)),"",VLOOKUP(A3628,'entry data'!B:F,5,0)))</f>
        <v/>
      </c>
      <c r="G3628" s="12" t="str">
        <f>IF(A3628="","",IF(ISERROR(VLOOKUP(A3628,'entry data'!B:I,8,0)),"",VLOOKUP(A3628,'entry data'!B:I,7,0)))</f>
        <v/>
      </c>
      <c r="H3628" s="13" t="str">
        <f>IF(A3628="","",IF(B3628=1,VLOOKUP(A3628,'entry data'!B:D,3,0),I3627))</f>
        <v/>
      </c>
      <c r="I3628" s="14" t="str">
        <f>IF(A3628="","",IF(E3628="weekly",7,IF(E3628="fortnightly",14,IF(E3628="monthly",DATE(IF(MONTH(H3628)=12,YEAR(H3628)+1,YEAR(H3628)),VLOOKUP(MONTH(H3628),index!$D$2:$G$13,2,0),DAY(H3628)),
IF(E3628="quarterly",DATE(IF(MONTH(H3628)&gt;=10,YEAR(H3628)+1,YEAR(H3628)),VLOOKUP(MONTH(H3628),index!$D$2:$G$13,3,0),DAY(H3628)),
IF(E3628="halfyearly",DATE(IF(MONTH(H3628)&gt;=7,YEAR(H3628)+1,YEAR(H3628)),VLOOKUP(MONTH(H3628),index!$D$2:$G$13,4,0),DAY(H3628)),
DATE(YEAR(H3628)+1,MONTH(H3628),DAY(H3628)))))-H3628))+H3628)</f>
        <v/>
      </c>
      <c r="J3628" s="9" t="str">
        <f t="shared" si="358"/>
        <v/>
      </c>
      <c r="K3628" s="11" t="str">
        <f t="shared" si="359"/>
        <v/>
      </c>
      <c r="L3628" s="11" t="str">
        <f t="shared" si="360"/>
        <v/>
      </c>
      <c r="M3628" s="11" t="str">
        <f>IF(A3628="","",VLOOKUP(E3628,index!$A$1:$B$6,2,0)*K3628*G3628)</f>
        <v/>
      </c>
      <c r="N3628" s="11" t="str">
        <f>IF(A3628="","",-PMT(G3628*VLOOKUP(E3628,index!$A$1:$B$6,2,0),C3628,F3628,0,0))</f>
        <v/>
      </c>
      <c r="O3628" s="11" t="str">
        <f t="shared" si="361"/>
        <v/>
      </c>
      <c r="P3628" s="11" t="str">
        <f t="shared" si="356"/>
        <v/>
      </c>
    </row>
    <row r="3629" spans="1:16" x14ac:dyDescent="0.25">
      <c r="A3629" s="9" t="str">
        <f>IF(A3628="","",IF(B3628&lt;C3628,A3628,IF(A3628=MAX('entry data'!$B$8:$B$507),"",A3628+1)))</f>
        <v/>
      </c>
      <c r="B3629" s="9" t="str">
        <f t="shared" si="357"/>
        <v/>
      </c>
      <c r="C3629" s="9" t="str">
        <f>IF(ISERROR(VLOOKUP(A3629,'entry data'!B:G,6,0)),"",VLOOKUP(A3629,'entry data'!B:G,6,0))</f>
        <v/>
      </c>
      <c r="D3629" s="9" t="str">
        <f>IF(ISERROR(VLOOKUP(A3629,'entry data'!B:C,2,0)),"",VLOOKUP(A3629,'entry data'!B:C,2,0))</f>
        <v/>
      </c>
      <c r="E3629" s="9" t="str">
        <f>IF(ISERROR(VLOOKUP(A3629,'entry data'!B:E,4,0)),"",VLOOKUP(A3629,'entry data'!B:E,4,0))</f>
        <v/>
      </c>
      <c r="F3629" s="11" t="str">
        <f>IF(A3629="","",IF(ISERROR(VLOOKUP(A3629,'entry data'!B:F,5,0)),"",VLOOKUP(A3629,'entry data'!B:F,5,0)))</f>
        <v/>
      </c>
      <c r="G3629" s="12" t="str">
        <f>IF(A3629="","",IF(ISERROR(VLOOKUP(A3629,'entry data'!B:I,8,0)),"",VLOOKUP(A3629,'entry data'!B:I,7,0)))</f>
        <v/>
      </c>
      <c r="H3629" s="13" t="str">
        <f>IF(A3629="","",IF(B3629=1,VLOOKUP(A3629,'entry data'!B:D,3,0),I3628))</f>
        <v/>
      </c>
      <c r="I3629" s="14" t="str">
        <f>IF(A3629="","",IF(E3629="weekly",7,IF(E3629="fortnightly",14,IF(E3629="monthly",DATE(IF(MONTH(H3629)=12,YEAR(H3629)+1,YEAR(H3629)),VLOOKUP(MONTH(H3629),index!$D$2:$G$13,2,0),DAY(H3629)),
IF(E3629="quarterly",DATE(IF(MONTH(H3629)&gt;=10,YEAR(H3629)+1,YEAR(H3629)),VLOOKUP(MONTH(H3629),index!$D$2:$G$13,3,0),DAY(H3629)),
IF(E3629="halfyearly",DATE(IF(MONTH(H3629)&gt;=7,YEAR(H3629)+1,YEAR(H3629)),VLOOKUP(MONTH(H3629),index!$D$2:$G$13,4,0),DAY(H3629)),
DATE(YEAR(H3629)+1,MONTH(H3629),DAY(H3629)))))-H3629))+H3629)</f>
        <v/>
      </c>
      <c r="J3629" s="9" t="str">
        <f t="shared" si="358"/>
        <v/>
      </c>
      <c r="K3629" s="11" t="str">
        <f t="shared" si="359"/>
        <v/>
      </c>
      <c r="L3629" s="11" t="str">
        <f t="shared" si="360"/>
        <v/>
      </c>
      <c r="M3629" s="11" t="str">
        <f>IF(A3629="","",VLOOKUP(E3629,index!$A$1:$B$6,2,0)*K3629*G3629)</f>
        <v/>
      </c>
      <c r="N3629" s="11" t="str">
        <f>IF(A3629="","",-PMT(G3629*VLOOKUP(E3629,index!$A$1:$B$6,2,0),C3629,F3629,0,0))</f>
        <v/>
      </c>
      <c r="O3629" s="11" t="str">
        <f t="shared" si="361"/>
        <v/>
      </c>
      <c r="P3629" s="11" t="str">
        <f t="shared" si="356"/>
        <v/>
      </c>
    </row>
    <row r="3630" spans="1:16" x14ac:dyDescent="0.25">
      <c r="A3630" s="9" t="str">
        <f>IF(A3629="","",IF(B3629&lt;C3629,A3629,IF(A3629=MAX('entry data'!$B$8:$B$507),"",A3629+1)))</f>
        <v/>
      </c>
      <c r="B3630" s="9" t="str">
        <f t="shared" si="357"/>
        <v/>
      </c>
      <c r="C3630" s="9" t="str">
        <f>IF(ISERROR(VLOOKUP(A3630,'entry data'!B:G,6,0)),"",VLOOKUP(A3630,'entry data'!B:G,6,0))</f>
        <v/>
      </c>
      <c r="D3630" s="9" t="str">
        <f>IF(ISERROR(VLOOKUP(A3630,'entry data'!B:C,2,0)),"",VLOOKUP(A3630,'entry data'!B:C,2,0))</f>
        <v/>
      </c>
      <c r="E3630" s="9" t="str">
        <f>IF(ISERROR(VLOOKUP(A3630,'entry data'!B:E,4,0)),"",VLOOKUP(A3630,'entry data'!B:E,4,0))</f>
        <v/>
      </c>
      <c r="F3630" s="11" t="str">
        <f>IF(A3630="","",IF(ISERROR(VLOOKUP(A3630,'entry data'!B:F,5,0)),"",VLOOKUP(A3630,'entry data'!B:F,5,0)))</f>
        <v/>
      </c>
      <c r="G3630" s="12" t="str">
        <f>IF(A3630="","",IF(ISERROR(VLOOKUP(A3630,'entry data'!B:I,8,0)),"",VLOOKUP(A3630,'entry data'!B:I,7,0)))</f>
        <v/>
      </c>
      <c r="H3630" s="13" t="str">
        <f>IF(A3630="","",IF(B3630=1,VLOOKUP(A3630,'entry data'!B:D,3,0),I3629))</f>
        <v/>
      </c>
      <c r="I3630" s="14" t="str">
        <f>IF(A3630="","",IF(E3630="weekly",7,IF(E3630="fortnightly",14,IF(E3630="monthly",DATE(IF(MONTH(H3630)=12,YEAR(H3630)+1,YEAR(H3630)),VLOOKUP(MONTH(H3630),index!$D$2:$G$13,2,0),DAY(H3630)),
IF(E3630="quarterly",DATE(IF(MONTH(H3630)&gt;=10,YEAR(H3630)+1,YEAR(H3630)),VLOOKUP(MONTH(H3630),index!$D$2:$G$13,3,0),DAY(H3630)),
IF(E3630="halfyearly",DATE(IF(MONTH(H3630)&gt;=7,YEAR(H3630)+1,YEAR(H3630)),VLOOKUP(MONTH(H3630),index!$D$2:$G$13,4,0),DAY(H3630)),
DATE(YEAR(H3630)+1,MONTH(H3630),DAY(H3630)))))-H3630))+H3630)</f>
        <v/>
      </c>
      <c r="J3630" s="9" t="str">
        <f t="shared" si="358"/>
        <v/>
      </c>
      <c r="K3630" s="11" t="str">
        <f t="shared" si="359"/>
        <v/>
      </c>
      <c r="L3630" s="11" t="str">
        <f t="shared" si="360"/>
        <v/>
      </c>
      <c r="M3630" s="11" t="str">
        <f>IF(A3630="","",VLOOKUP(E3630,index!$A$1:$B$6,2,0)*K3630*G3630)</f>
        <v/>
      </c>
      <c r="N3630" s="11" t="str">
        <f>IF(A3630="","",-PMT(G3630*VLOOKUP(E3630,index!$A$1:$B$6,2,0),C3630,F3630,0,0))</f>
        <v/>
      </c>
      <c r="O3630" s="11" t="str">
        <f t="shared" si="361"/>
        <v/>
      </c>
      <c r="P3630" s="11" t="str">
        <f t="shared" si="356"/>
        <v/>
      </c>
    </row>
    <row r="3631" spans="1:16" x14ac:dyDescent="0.25">
      <c r="A3631" s="9" t="str">
        <f>IF(A3630="","",IF(B3630&lt;C3630,A3630,IF(A3630=MAX('entry data'!$B$8:$B$507),"",A3630+1)))</f>
        <v/>
      </c>
      <c r="B3631" s="9" t="str">
        <f t="shared" si="357"/>
        <v/>
      </c>
      <c r="C3631" s="9" t="str">
        <f>IF(ISERROR(VLOOKUP(A3631,'entry data'!B:G,6,0)),"",VLOOKUP(A3631,'entry data'!B:G,6,0))</f>
        <v/>
      </c>
      <c r="D3631" s="9" t="str">
        <f>IF(ISERROR(VLOOKUP(A3631,'entry data'!B:C,2,0)),"",VLOOKUP(A3631,'entry data'!B:C,2,0))</f>
        <v/>
      </c>
      <c r="E3631" s="9" t="str">
        <f>IF(ISERROR(VLOOKUP(A3631,'entry data'!B:E,4,0)),"",VLOOKUP(A3631,'entry data'!B:E,4,0))</f>
        <v/>
      </c>
      <c r="F3631" s="11" t="str">
        <f>IF(A3631="","",IF(ISERROR(VLOOKUP(A3631,'entry data'!B:F,5,0)),"",VLOOKUP(A3631,'entry data'!B:F,5,0)))</f>
        <v/>
      </c>
      <c r="G3631" s="12" t="str">
        <f>IF(A3631="","",IF(ISERROR(VLOOKUP(A3631,'entry data'!B:I,8,0)),"",VLOOKUP(A3631,'entry data'!B:I,7,0)))</f>
        <v/>
      </c>
      <c r="H3631" s="13" t="str">
        <f>IF(A3631="","",IF(B3631=1,VLOOKUP(A3631,'entry data'!B:D,3,0),I3630))</f>
        <v/>
      </c>
      <c r="I3631" s="14" t="str">
        <f>IF(A3631="","",IF(E3631="weekly",7,IF(E3631="fortnightly",14,IF(E3631="monthly",DATE(IF(MONTH(H3631)=12,YEAR(H3631)+1,YEAR(H3631)),VLOOKUP(MONTH(H3631),index!$D$2:$G$13,2,0),DAY(H3631)),
IF(E3631="quarterly",DATE(IF(MONTH(H3631)&gt;=10,YEAR(H3631)+1,YEAR(H3631)),VLOOKUP(MONTH(H3631),index!$D$2:$G$13,3,0),DAY(H3631)),
IF(E3631="halfyearly",DATE(IF(MONTH(H3631)&gt;=7,YEAR(H3631)+1,YEAR(H3631)),VLOOKUP(MONTH(H3631),index!$D$2:$G$13,4,0),DAY(H3631)),
DATE(YEAR(H3631)+1,MONTH(H3631),DAY(H3631)))))-H3631))+H3631)</f>
        <v/>
      </c>
      <c r="J3631" s="9" t="str">
        <f t="shared" si="358"/>
        <v/>
      </c>
      <c r="K3631" s="11" t="str">
        <f t="shared" si="359"/>
        <v/>
      </c>
      <c r="L3631" s="11" t="str">
        <f t="shared" si="360"/>
        <v/>
      </c>
      <c r="M3631" s="11" t="str">
        <f>IF(A3631="","",VLOOKUP(E3631,index!$A$1:$B$6,2,0)*K3631*G3631)</f>
        <v/>
      </c>
      <c r="N3631" s="11" t="str">
        <f>IF(A3631="","",-PMT(G3631*VLOOKUP(E3631,index!$A$1:$B$6,2,0),C3631,F3631,0,0))</f>
        <v/>
      </c>
      <c r="O3631" s="11" t="str">
        <f t="shared" si="361"/>
        <v/>
      </c>
      <c r="P3631" s="11" t="str">
        <f t="shared" si="356"/>
        <v/>
      </c>
    </row>
    <row r="3632" spans="1:16" x14ac:dyDescent="0.25">
      <c r="A3632" s="9" t="str">
        <f>IF(A3631="","",IF(B3631&lt;C3631,A3631,IF(A3631=MAX('entry data'!$B$8:$B$507),"",A3631+1)))</f>
        <v/>
      </c>
      <c r="B3632" s="9" t="str">
        <f t="shared" si="357"/>
        <v/>
      </c>
      <c r="C3632" s="9" t="str">
        <f>IF(ISERROR(VLOOKUP(A3632,'entry data'!B:G,6,0)),"",VLOOKUP(A3632,'entry data'!B:G,6,0))</f>
        <v/>
      </c>
      <c r="D3632" s="9" t="str">
        <f>IF(ISERROR(VLOOKUP(A3632,'entry data'!B:C,2,0)),"",VLOOKUP(A3632,'entry data'!B:C,2,0))</f>
        <v/>
      </c>
      <c r="E3632" s="9" t="str">
        <f>IF(ISERROR(VLOOKUP(A3632,'entry data'!B:E,4,0)),"",VLOOKUP(A3632,'entry data'!B:E,4,0))</f>
        <v/>
      </c>
      <c r="F3632" s="11" t="str">
        <f>IF(A3632="","",IF(ISERROR(VLOOKUP(A3632,'entry data'!B:F,5,0)),"",VLOOKUP(A3632,'entry data'!B:F,5,0)))</f>
        <v/>
      </c>
      <c r="G3632" s="12" t="str">
        <f>IF(A3632="","",IF(ISERROR(VLOOKUP(A3632,'entry data'!B:I,8,0)),"",VLOOKUP(A3632,'entry data'!B:I,7,0)))</f>
        <v/>
      </c>
      <c r="H3632" s="13" t="str">
        <f>IF(A3632="","",IF(B3632=1,VLOOKUP(A3632,'entry data'!B:D,3,0),I3631))</f>
        <v/>
      </c>
      <c r="I3632" s="14" t="str">
        <f>IF(A3632="","",IF(E3632="weekly",7,IF(E3632="fortnightly",14,IF(E3632="monthly",DATE(IF(MONTH(H3632)=12,YEAR(H3632)+1,YEAR(H3632)),VLOOKUP(MONTH(H3632),index!$D$2:$G$13,2,0),DAY(H3632)),
IF(E3632="quarterly",DATE(IF(MONTH(H3632)&gt;=10,YEAR(H3632)+1,YEAR(H3632)),VLOOKUP(MONTH(H3632),index!$D$2:$G$13,3,0),DAY(H3632)),
IF(E3632="halfyearly",DATE(IF(MONTH(H3632)&gt;=7,YEAR(H3632)+1,YEAR(H3632)),VLOOKUP(MONTH(H3632),index!$D$2:$G$13,4,0),DAY(H3632)),
DATE(YEAR(H3632)+1,MONTH(H3632),DAY(H3632)))))-H3632))+H3632)</f>
        <v/>
      </c>
      <c r="J3632" s="9" t="str">
        <f t="shared" si="358"/>
        <v/>
      </c>
      <c r="K3632" s="11" t="str">
        <f t="shared" si="359"/>
        <v/>
      </c>
      <c r="L3632" s="11" t="str">
        <f t="shared" si="360"/>
        <v/>
      </c>
      <c r="M3632" s="11" t="str">
        <f>IF(A3632="","",VLOOKUP(E3632,index!$A$1:$B$6,2,0)*K3632*G3632)</f>
        <v/>
      </c>
      <c r="N3632" s="11" t="str">
        <f>IF(A3632="","",-PMT(G3632*VLOOKUP(E3632,index!$A$1:$B$6,2,0),C3632,F3632,0,0))</f>
        <v/>
      </c>
      <c r="O3632" s="11" t="str">
        <f t="shared" si="361"/>
        <v/>
      </c>
      <c r="P3632" s="11" t="str">
        <f t="shared" si="356"/>
        <v/>
      </c>
    </row>
    <row r="3633" spans="1:16" x14ac:dyDescent="0.25">
      <c r="A3633" s="9" t="str">
        <f>IF(A3632="","",IF(B3632&lt;C3632,A3632,IF(A3632=MAX('entry data'!$B$8:$B$507),"",A3632+1)))</f>
        <v/>
      </c>
      <c r="B3633" s="9" t="str">
        <f t="shared" si="357"/>
        <v/>
      </c>
      <c r="C3633" s="9" t="str">
        <f>IF(ISERROR(VLOOKUP(A3633,'entry data'!B:G,6,0)),"",VLOOKUP(A3633,'entry data'!B:G,6,0))</f>
        <v/>
      </c>
      <c r="D3633" s="9" t="str">
        <f>IF(ISERROR(VLOOKUP(A3633,'entry data'!B:C,2,0)),"",VLOOKUP(A3633,'entry data'!B:C,2,0))</f>
        <v/>
      </c>
      <c r="E3633" s="9" t="str">
        <f>IF(ISERROR(VLOOKUP(A3633,'entry data'!B:E,4,0)),"",VLOOKUP(A3633,'entry data'!B:E,4,0))</f>
        <v/>
      </c>
      <c r="F3633" s="11" t="str">
        <f>IF(A3633="","",IF(ISERROR(VLOOKUP(A3633,'entry data'!B:F,5,0)),"",VLOOKUP(A3633,'entry data'!B:F,5,0)))</f>
        <v/>
      </c>
      <c r="G3633" s="12" t="str">
        <f>IF(A3633="","",IF(ISERROR(VLOOKUP(A3633,'entry data'!B:I,8,0)),"",VLOOKUP(A3633,'entry data'!B:I,7,0)))</f>
        <v/>
      </c>
      <c r="H3633" s="13" t="str">
        <f>IF(A3633="","",IF(B3633=1,VLOOKUP(A3633,'entry data'!B:D,3,0),I3632))</f>
        <v/>
      </c>
      <c r="I3633" s="14" t="str">
        <f>IF(A3633="","",IF(E3633="weekly",7,IF(E3633="fortnightly",14,IF(E3633="monthly",DATE(IF(MONTH(H3633)=12,YEAR(H3633)+1,YEAR(H3633)),VLOOKUP(MONTH(H3633),index!$D$2:$G$13,2,0),DAY(H3633)),
IF(E3633="quarterly",DATE(IF(MONTH(H3633)&gt;=10,YEAR(H3633)+1,YEAR(H3633)),VLOOKUP(MONTH(H3633),index!$D$2:$G$13,3,0),DAY(H3633)),
IF(E3633="halfyearly",DATE(IF(MONTH(H3633)&gt;=7,YEAR(H3633)+1,YEAR(H3633)),VLOOKUP(MONTH(H3633),index!$D$2:$G$13,4,0),DAY(H3633)),
DATE(YEAR(H3633)+1,MONTH(H3633),DAY(H3633)))))-H3633))+H3633)</f>
        <v/>
      </c>
      <c r="J3633" s="9" t="str">
        <f t="shared" si="358"/>
        <v/>
      </c>
      <c r="K3633" s="11" t="str">
        <f t="shared" si="359"/>
        <v/>
      </c>
      <c r="L3633" s="11" t="str">
        <f t="shared" si="360"/>
        <v/>
      </c>
      <c r="M3633" s="11" t="str">
        <f>IF(A3633="","",VLOOKUP(E3633,index!$A$1:$B$6,2,0)*K3633*G3633)</f>
        <v/>
      </c>
      <c r="N3633" s="11" t="str">
        <f>IF(A3633="","",-PMT(G3633*VLOOKUP(E3633,index!$A$1:$B$6,2,0),C3633,F3633,0,0))</f>
        <v/>
      </c>
      <c r="O3633" s="11" t="str">
        <f t="shared" si="361"/>
        <v/>
      </c>
      <c r="P3633" s="11" t="str">
        <f t="shared" si="356"/>
        <v/>
      </c>
    </row>
    <row r="3634" spans="1:16" x14ac:dyDescent="0.25">
      <c r="A3634" s="9" t="str">
        <f>IF(A3633="","",IF(B3633&lt;C3633,A3633,IF(A3633=MAX('entry data'!$B$8:$B$507),"",A3633+1)))</f>
        <v/>
      </c>
      <c r="B3634" s="9" t="str">
        <f t="shared" si="357"/>
        <v/>
      </c>
      <c r="C3634" s="9" t="str">
        <f>IF(ISERROR(VLOOKUP(A3634,'entry data'!B:G,6,0)),"",VLOOKUP(A3634,'entry data'!B:G,6,0))</f>
        <v/>
      </c>
      <c r="D3634" s="9" t="str">
        <f>IF(ISERROR(VLOOKUP(A3634,'entry data'!B:C,2,0)),"",VLOOKUP(A3634,'entry data'!B:C,2,0))</f>
        <v/>
      </c>
      <c r="E3634" s="9" t="str">
        <f>IF(ISERROR(VLOOKUP(A3634,'entry data'!B:E,4,0)),"",VLOOKUP(A3634,'entry data'!B:E,4,0))</f>
        <v/>
      </c>
      <c r="F3634" s="11" t="str">
        <f>IF(A3634="","",IF(ISERROR(VLOOKUP(A3634,'entry data'!B:F,5,0)),"",VLOOKUP(A3634,'entry data'!B:F,5,0)))</f>
        <v/>
      </c>
      <c r="G3634" s="12" t="str">
        <f>IF(A3634="","",IF(ISERROR(VLOOKUP(A3634,'entry data'!B:I,8,0)),"",VLOOKUP(A3634,'entry data'!B:I,7,0)))</f>
        <v/>
      </c>
      <c r="H3634" s="13" t="str">
        <f>IF(A3634="","",IF(B3634=1,VLOOKUP(A3634,'entry data'!B:D,3,0),I3633))</f>
        <v/>
      </c>
      <c r="I3634" s="14" t="str">
        <f>IF(A3634="","",IF(E3634="weekly",7,IF(E3634="fortnightly",14,IF(E3634="monthly",DATE(IF(MONTH(H3634)=12,YEAR(H3634)+1,YEAR(H3634)),VLOOKUP(MONTH(H3634),index!$D$2:$G$13,2,0),DAY(H3634)),
IF(E3634="quarterly",DATE(IF(MONTH(H3634)&gt;=10,YEAR(H3634)+1,YEAR(H3634)),VLOOKUP(MONTH(H3634),index!$D$2:$G$13,3,0),DAY(H3634)),
IF(E3634="halfyearly",DATE(IF(MONTH(H3634)&gt;=7,YEAR(H3634)+1,YEAR(H3634)),VLOOKUP(MONTH(H3634),index!$D$2:$G$13,4,0),DAY(H3634)),
DATE(YEAR(H3634)+1,MONTH(H3634),DAY(H3634)))))-H3634))+H3634)</f>
        <v/>
      </c>
      <c r="J3634" s="9" t="str">
        <f t="shared" si="358"/>
        <v/>
      </c>
      <c r="K3634" s="11" t="str">
        <f t="shared" si="359"/>
        <v/>
      </c>
      <c r="L3634" s="11" t="str">
        <f t="shared" si="360"/>
        <v/>
      </c>
      <c r="M3634" s="11" t="str">
        <f>IF(A3634="","",VLOOKUP(E3634,index!$A$1:$B$6,2,0)*K3634*G3634)</f>
        <v/>
      </c>
      <c r="N3634" s="11" t="str">
        <f>IF(A3634="","",-PMT(G3634*VLOOKUP(E3634,index!$A$1:$B$6,2,0),C3634,F3634,0,0))</f>
        <v/>
      </c>
      <c r="O3634" s="11" t="str">
        <f t="shared" si="361"/>
        <v/>
      </c>
      <c r="P3634" s="11" t="str">
        <f t="shared" si="356"/>
        <v/>
      </c>
    </row>
    <row r="3635" spans="1:16" x14ac:dyDescent="0.25">
      <c r="A3635" s="9" t="str">
        <f>IF(A3634="","",IF(B3634&lt;C3634,A3634,IF(A3634=MAX('entry data'!$B$8:$B$507),"",A3634+1)))</f>
        <v/>
      </c>
      <c r="B3635" s="9" t="str">
        <f t="shared" si="357"/>
        <v/>
      </c>
      <c r="C3635" s="9" t="str">
        <f>IF(ISERROR(VLOOKUP(A3635,'entry data'!B:G,6,0)),"",VLOOKUP(A3635,'entry data'!B:G,6,0))</f>
        <v/>
      </c>
      <c r="D3635" s="9" t="str">
        <f>IF(ISERROR(VLOOKUP(A3635,'entry data'!B:C,2,0)),"",VLOOKUP(A3635,'entry data'!B:C,2,0))</f>
        <v/>
      </c>
      <c r="E3635" s="9" t="str">
        <f>IF(ISERROR(VLOOKUP(A3635,'entry data'!B:E,4,0)),"",VLOOKUP(A3635,'entry data'!B:E,4,0))</f>
        <v/>
      </c>
      <c r="F3635" s="11" t="str">
        <f>IF(A3635="","",IF(ISERROR(VLOOKUP(A3635,'entry data'!B:F,5,0)),"",VLOOKUP(A3635,'entry data'!B:F,5,0)))</f>
        <v/>
      </c>
      <c r="G3635" s="12" t="str">
        <f>IF(A3635="","",IF(ISERROR(VLOOKUP(A3635,'entry data'!B:I,8,0)),"",VLOOKUP(A3635,'entry data'!B:I,7,0)))</f>
        <v/>
      </c>
      <c r="H3635" s="13" t="str">
        <f>IF(A3635="","",IF(B3635=1,VLOOKUP(A3635,'entry data'!B:D,3,0),I3634))</f>
        <v/>
      </c>
      <c r="I3635" s="14" t="str">
        <f>IF(A3635="","",IF(E3635="weekly",7,IF(E3635="fortnightly",14,IF(E3635="monthly",DATE(IF(MONTH(H3635)=12,YEAR(H3635)+1,YEAR(H3635)),VLOOKUP(MONTH(H3635),index!$D$2:$G$13,2,0),DAY(H3635)),
IF(E3635="quarterly",DATE(IF(MONTH(H3635)&gt;=10,YEAR(H3635)+1,YEAR(H3635)),VLOOKUP(MONTH(H3635),index!$D$2:$G$13,3,0),DAY(H3635)),
IF(E3635="halfyearly",DATE(IF(MONTH(H3635)&gt;=7,YEAR(H3635)+1,YEAR(H3635)),VLOOKUP(MONTH(H3635),index!$D$2:$G$13,4,0),DAY(H3635)),
DATE(YEAR(H3635)+1,MONTH(H3635),DAY(H3635)))))-H3635))+H3635)</f>
        <v/>
      </c>
      <c r="J3635" s="9" t="str">
        <f t="shared" si="358"/>
        <v/>
      </c>
      <c r="K3635" s="11" t="str">
        <f t="shared" si="359"/>
        <v/>
      </c>
      <c r="L3635" s="11" t="str">
        <f t="shared" si="360"/>
        <v/>
      </c>
      <c r="M3635" s="11" t="str">
        <f>IF(A3635="","",VLOOKUP(E3635,index!$A$1:$B$6,2,0)*K3635*G3635)</f>
        <v/>
      </c>
      <c r="N3635" s="11" t="str">
        <f>IF(A3635="","",-PMT(G3635*VLOOKUP(E3635,index!$A$1:$B$6,2,0),C3635,F3635,0,0))</f>
        <v/>
      </c>
      <c r="O3635" s="11" t="str">
        <f t="shared" si="361"/>
        <v/>
      </c>
      <c r="P3635" s="11" t="str">
        <f t="shared" si="356"/>
        <v/>
      </c>
    </row>
    <row r="3636" spans="1:16" x14ac:dyDescent="0.25">
      <c r="A3636" s="9" t="str">
        <f>IF(A3635="","",IF(B3635&lt;C3635,A3635,IF(A3635=MAX('entry data'!$B$8:$B$507),"",A3635+1)))</f>
        <v/>
      </c>
      <c r="B3636" s="9" t="str">
        <f t="shared" si="357"/>
        <v/>
      </c>
      <c r="C3636" s="9" t="str">
        <f>IF(ISERROR(VLOOKUP(A3636,'entry data'!B:G,6,0)),"",VLOOKUP(A3636,'entry data'!B:G,6,0))</f>
        <v/>
      </c>
      <c r="D3636" s="9" t="str">
        <f>IF(ISERROR(VLOOKUP(A3636,'entry data'!B:C,2,0)),"",VLOOKUP(A3636,'entry data'!B:C,2,0))</f>
        <v/>
      </c>
      <c r="E3636" s="9" t="str">
        <f>IF(ISERROR(VLOOKUP(A3636,'entry data'!B:E,4,0)),"",VLOOKUP(A3636,'entry data'!B:E,4,0))</f>
        <v/>
      </c>
      <c r="F3636" s="11" t="str">
        <f>IF(A3636="","",IF(ISERROR(VLOOKUP(A3636,'entry data'!B:F,5,0)),"",VLOOKUP(A3636,'entry data'!B:F,5,0)))</f>
        <v/>
      </c>
      <c r="G3636" s="12" t="str">
        <f>IF(A3636="","",IF(ISERROR(VLOOKUP(A3636,'entry data'!B:I,8,0)),"",VLOOKUP(A3636,'entry data'!B:I,7,0)))</f>
        <v/>
      </c>
      <c r="H3636" s="13" t="str">
        <f>IF(A3636="","",IF(B3636=1,VLOOKUP(A3636,'entry data'!B:D,3,0),I3635))</f>
        <v/>
      </c>
      <c r="I3636" s="14" t="str">
        <f>IF(A3636="","",IF(E3636="weekly",7,IF(E3636="fortnightly",14,IF(E3636="monthly",DATE(IF(MONTH(H3636)=12,YEAR(H3636)+1,YEAR(H3636)),VLOOKUP(MONTH(H3636),index!$D$2:$G$13,2,0),DAY(H3636)),
IF(E3636="quarterly",DATE(IF(MONTH(H3636)&gt;=10,YEAR(H3636)+1,YEAR(H3636)),VLOOKUP(MONTH(H3636),index!$D$2:$G$13,3,0),DAY(H3636)),
IF(E3636="halfyearly",DATE(IF(MONTH(H3636)&gt;=7,YEAR(H3636)+1,YEAR(H3636)),VLOOKUP(MONTH(H3636),index!$D$2:$G$13,4,0),DAY(H3636)),
DATE(YEAR(H3636)+1,MONTH(H3636),DAY(H3636)))))-H3636))+H3636)</f>
        <v/>
      </c>
      <c r="J3636" s="9" t="str">
        <f t="shared" si="358"/>
        <v/>
      </c>
      <c r="K3636" s="11" t="str">
        <f t="shared" si="359"/>
        <v/>
      </c>
      <c r="L3636" s="11" t="str">
        <f t="shared" si="360"/>
        <v/>
      </c>
      <c r="M3636" s="11" t="str">
        <f>IF(A3636="","",VLOOKUP(E3636,index!$A$1:$B$6,2,0)*K3636*G3636)</f>
        <v/>
      </c>
      <c r="N3636" s="11" t="str">
        <f>IF(A3636="","",-PMT(G3636*VLOOKUP(E3636,index!$A$1:$B$6,2,0),C3636,F3636,0,0))</f>
        <v/>
      </c>
      <c r="O3636" s="11" t="str">
        <f t="shared" si="361"/>
        <v/>
      </c>
      <c r="P3636" s="11" t="str">
        <f t="shared" si="356"/>
        <v/>
      </c>
    </row>
    <row r="3637" spans="1:16" x14ac:dyDescent="0.25">
      <c r="A3637" s="9" t="str">
        <f>IF(A3636="","",IF(B3636&lt;C3636,A3636,IF(A3636=MAX('entry data'!$B$8:$B$507),"",A3636+1)))</f>
        <v/>
      </c>
      <c r="B3637" s="9" t="str">
        <f t="shared" si="357"/>
        <v/>
      </c>
      <c r="C3637" s="9" t="str">
        <f>IF(ISERROR(VLOOKUP(A3637,'entry data'!B:G,6,0)),"",VLOOKUP(A3637,'entry data'!B:G,6,0))</f>
        <v/>
      </c>
      <c r="D3637" s="9" t="str">
        <f>IF(ISERROR(VLOOKUP(A3637,'entry data'!B:C,2,0)),"",VLOOKUP(A3637,'entry data'!B:C,2,0))</f>
        <v/>
      </c>
      <c r="E3637" s="9" t="str">
        <f>IF(ISERROR(VLOOKUP(A3637,'entry data'!B:E,4,0)),"",VLOOKUP(A3637,'entry data'!B:E,4,0))</f>
        <v/>
      </c>
      <c r="F3637" s="11" t="str">
        <f>IF(A3637="","",IF(ISERROR(VLOOKUP(A3637,'entry data'!B:F,5,0)),"",VLOOKUP(A3637,'entry data'!B:F,5,0)))</f>
        <v/>
      </c>
      <c r="G3637" s="12" t="str">
        <f>IF(A3637="","",IF(ISERROR(VLOOKUP(A3637,'entry data'!B:I,8,0)),"",VLOOKUP(A3637,'entry data'!B:I,7,0)))</f>
        <v/>
      </c>
      <c r="H3637" s="13" t="str">
        <f>IF(A3637="","",IF(B3637=1,VLOOKUP(A3637,'entry data'!B:D,3,0),I3636))</f>
        <v/>
      </c>
      <c r="I3637" s="14" t="str">
        <f>IF(A3637="","",IF(E3637="weekly",7,IF(E3637="fortnightly",14,IF(E3637="monthly",DATE(IF(MONTH(H3637)=12,YEAR(H3637)+1,YEAR(H3637)),VLOOKUP(MONTH(H3637),index!$D$2:$G$13,2,0),DAY(H3637)),
IF(E3637="quarterly",DATE(IF(MONTH(H3637)&gt;=10,YEAR(H3637)+1,YEAR(H3637)),VLOOKUP(MONTH(H3637),index!$D$2:$G$13,3,0),DAY(H3637)),
IF(E3637="halfyearly",DATE(IF(MONTH(H3637)&gt;=7,YEAR(H3637)+1,YEAR(H3637)),VLOOKUP(MONTH(H3637),index!$D$2:$G$13,4,0),DAY(H3637)),
DATE(YEAR(H3637)+1,MONTH(H3637),DAY(H3637)))))-H3637))+H3637)</f>
        <v/>
      </c>
      <c r="J3637" s="9" t="str">
        <f t="shared" si="358"/>
        <v/>
      </c>
      <c r="K3637" s="11" t="str">
        <f t="shared" si="359"/>
        <v/>
      </c>
      <c r="L3637" s="11" t="str">
        <f t="shared" si="360"/>
        <v/>
      </c>
      <c r="M3637" s="11" t="str">
        <f>IF(A3637="","",VLOOKUP(E3637,index!$A$1:$B$6,2,0)*K3637*G3637)</f>
        <v/>
      </c>
      <c r="N3637" s="11" t="str">
        <f>IF(A3637="","",-PMT(G3637*VLOOKUP(E3637,index!$A$1:$B$6,2,0),C3637,F3637,0,0))</f>
        <v/>
      </c>
      <c r="O3637" s="11" t="str">
        <f t="shared" si="361"/>
        <v/>
      </c>
      <c r="P3637" s="11" t="str">
        <f t="shared" si="356"/>
        <v/>
      </c>
    </row>
    <row r="3638" spans="1:16" x14ac:dyDescent="0.25">
      <c r="A3638" s="9" t="str">
        <f>IF(A3637="","",IF(B3637&lt;C3637,A3637,IF(A3637=MAX('entry data'!$B$8:$B$507),"",A3637+1)))</f>
        <v/>
      </c>
      <c r="B3638" s="9" t="str">
        <f t="shared" si="357"/>
        <v/>
      </c>
      <c r="C3638" s="9" t="str">
        <f>IF(ISERROR(VLOOKUP(A3638,'entry data'!B:G,6,0)),"",VLOOKUP(A3638,'entry data'!B:G,6,0))</f>
        <v/>
      </c>
      <c r="D3638" s="9" t="str">
        <f>IF(ISERROR(VLOOKUP(A3638,'entry data'!B:C,2,0)),"",VLOOKUP(A3638,'entry data'!B:C,2,0))</f>
        <v/>
      </c>
      <c r="E3638" s="9" t="str">
        <f>IF(ISERROR(VLOOKUP(A3638,'entry data'!B:E,4,0)),"",VLOOKUP(A3638,'entry data'!B:E,4,0))</f>
        <v/>
      </c>
      <c r="F3638" s="11" t="str">
        <f>IF(A3638="","",IF(ISERROR(VLOOKUP(A3638,'entry data'!B:F,5,0)),"",VLOOKUP(A3638,'entry data'!B:F,5,0)))</f>
        <v/>
      </c>
      <c r="G3638" s="12" t="str">
        <f>IF(A3638="","",IF(ISERROR(VLOOKUP(A3638,'entry data'!B:I,8,0)),"",VLOOKUP(A3638,'entry data'!B:I,7,0)))</f>
        <v/>
      </c>
      <c r="H3638" s="13" t="str">
        <f>IF(A3638="","",IF(B3638=1,VLOOKUP(A3638,'entry data'!B:D,3,0),I3637))</f>
        <v/>
      </c>
      <c r="I3638" s="14" t="str">
        <f>IF(A3638="","",IF(E3638="weekly",7,IF(E3638="fortnightly",14,IF(E3638="monthly",DATE(IF(MONTH(H3638)=12,YEAR(H3638)+1,YEAR(H3638)),VLOOKUP(MONTH(H3638),index!$D$2:$G$13,2,0),DAY(H3638)),
IF(E3638="quarterly",DATE(IF(MONTH(H3638)&gt;=10,YEAR(H3638)+1,YEAR(H3638)),VLOOKUP(MONTH(H3638),index!$D$2:$G$13,3,0),DAY(H3638)),
IF(E3638="halfyearly",DATE(IF(MONTH(H3638)&gt;=7,YEAR(H3638)+1,YEAR(H3638)),VLOOKUP(MONTH(H3638),index!$D$2:$G$13,4,0),DAY(H3638)),
DATE(YEAR(H3638)+1,MONTH(H3638),DAY(H3638)))))-H3638))+H3638)</f>
        <v/>
      </c>
      <c r="J3638" s="9" t="str">
        <f t="shared" si="358"/>
        <v/>
      </c>
      <c r="K3638" s="11" t="str">
        <f t="shared" si="359"/>
        <v/>
      </c>
      <c r="L3638" s="11" t="str">
        <f t="shared" si="360"/>
        <v/>
      </c>
      <c r="M3638" s="11" t="str">
        <f>IF(A3638="","",VLOOKUP(E3638,index!$A$1:$B$6,2,0)*K3638*G3638)</f>
        <v/>
      </c>
      <c r="N3638" s="11" t="str">
        <f>IF(A3638="","",-PMT(G3638*VLOOKUP(E3638,index!$A$1:$B$6,2,0),C3638,F3638,0,0))</f>
        <v/>
      </c>
      <c r="O3638" s="11" t="str">
        <f t="shared" si="361"/>
        <v/>
      </c>
      <c r="P3638" s="11" t="str">
        <f t="shared" si="356"/>
        <v/>
      </c>
    </row>
    <row r="3639" spans="1:16" x14ac:dyDescent="0.25">
      <c r="A3639" s="9" t="str">
        <f>IF(A3638="","",IF(B3638&lt;C3638,A3638,IF(A3638=MAX('entry data'!$B$8:$B$507),"",A3638+1)))</f>
        <v/>
      </c>
      <c r="B3639" s="9" t="str">
        <f t="shared" si="357"/>
        <v/>
      </c>
      <c r="C3639" s="9" t="str">
        <f>IF(ISERROR(VLOOKUP(A3639,'entry data'!B:G,6,0)),"",VLOOKUP(A3639,'entry data'!B:G,6,0))</f>
        <v/>
      </c>
      <c r="D3639" s="9" t="str">
        <f>IF(ISERROR(VLOOKUP(A3639,'entry data'!B:C,2,0)),"",VLOOKUP(A3639,'entry data'!B:C,2,0))</f>
        <v/>
      </c>
      <c r="E3639" s="9" t="str">
        <f>IF(ISERROR(VLOOKUP(A3639,'entry data'!B:E,4,0)),"",VLOOKUP(A3639,'entry data'!B:E,4,0))</f>
        <v/>
      </c>
      <c r="F3639" s="11" t="str">
        <f>IF(A3639="","",IF(ISERROR(VLOOKUP(A3639,'entry data'!B:F,5,0)),"",VLOOKUP(A3639,'entry data'!B:F,5,0)))</f>
        <v/>
      </c>
      <c r="G3639" s="12" t="str">
        <f>IF(A3639="","",IF(ISERROR(VLOOKUP(A3639,'entry data'!B:I,8,0)),"",VLOOKUP(A3639,'entry data'!B:I,7,0)))</f>
        <v/>
      </c>
      <c r="H3639" s="13" t="str">
        <f>IF(A3639="","",IF(B3639=1,VLOOKUP(A3639,'entry data'!B:D,3,0),I3638))</f>
        <v/>
      </c>
      <c r="I3639" s="14" t="str">
        <f>IF(A3639="","",IF(E3639="weekly",7,IF(E3639="fortnightly",14,IF(E3639="monthly",DATE(IF(MONTH(H3639)=12,YEAR(H3639)+1,YEAR(H3639)),VLOOKUP(MONTH(H3639),index!$D$2:$G$13,2,0),DAY(H3639)),
IF(E3639="quarterly",DATE(IF(MONTH(H3639)&gt;=10,YEAR(H3639)+1,YEAR(H3639)),VLOOKUP(MONTH(H3639),index!$D$2:$G$13,3,0),DAY(H3639)),
IF(E3639="halfyearly",DATE(IF(MONTH(H3639)&gt;=7,YEAR(H3639)+1,YEAR(H3639)),VLOOKUP(MONTH(H3639),index!$D$2:$G$13,4,0),DAY(H3639)),
DATE(YEAR(H3639)+1,MONTH(H3639),DAY(H3639)))))-H3639))+H3639)</f>
        <v/>
      </c>
      <c r="J3639" s="9" t="str">
        <f t="shared" si="358"/>
        <v/>
      </c>
      <c r="K3639" s="11" t="str">
        <f t="shared" si="359"/>
        <v/>
      </c>
      <c r="L3639" s="11" t="str">
        <f t="shared" si="360"/>
        <v/>
      </c>
      <c r="M3639" s="11" t="str">
        <f>IF(A3639="","",VLOOKUP(E3639,index!$A$1:$B$6,2,0)*K3639*G3639)</f>
        <v/>
      </c>
      <c r="N3639" s="11" t="str">
        <f>IF(A3639="","",-PMT(G3639*VLOOKUP(E3639,index!$A$1:$B$6,2,0),C3639,F3639,0,0))</f>
        <v/>
      </c>
      <c r="O3639" s="11" t="str">
        <f t="shared" si="361"/>
        <v/>
      </c>
      <c r="P3639" s="11" t="str">
        <f t="shared" si="356"/>
        <v/>
      </c>
    </row>
    <row r="3640" spans="1:16" x14ac:dyDescent="0.25">
      <c r="A3640" s="9" t="str">
        <f>IF(A3639="","",IF(B3639&lt;C3639,A3639,IF(A3639=MAX('entry data'!$B$8:$B$507),"",A3639+1)))</f>
        <v/>
      </c>
      <c r="B3640" s="9" t="str">
        <f t="shared" si="357"/>
        <v/>
      </c>
      <c r="C3640" s="9" t="str">
        <f>IF(ISERROR(VLOOKUP(A3640,'entry data'!B:G,6,0)),"",VLOOKUP(A3640,'entry data'!B:G,6,0))</f>
        <v/>
      </c>
      <c r="D3640" s="9" t="str">
        <f>IF(ISERROR(VLOOKUP(A3640,'entry data'!B:C,2,0)),"",VLOOKUP(A3640,'entry data'!B:C,2,0))</f>
        <v/>
      </c>
      <c r="E3640" s="9" t="str">
        <f>IF(ISERROR(VLOOKUP(A3640,'entry data'!B:E,4,0)),"",VLOOKUP(A3640,'entry data'!B:E,4,0))</f>
        <v/>
      </c>
      <c r="F3640" s="11" t="str">
        <f>IF(A3640="","",IF(ISERROR(VLOOKUP(A3640,'entry data'!B:F,5,0)),"",VLOOKUP(A3640,'entry data'!B:F,5,0)))</f>
        <v/>
      </c>
      <c r="G3640" s="12" t="str">
        <f>IF(A3640="","",IF(ISERROR(VLOOKUP(A3640,'entry data'!B:I,8,0)),"",VLOOKUP(A3640,'entry data'!B:I,7,0)))</f>
        <v/>
      </c>
      <c r="H3640" s="13" t="str">
        <f>IF(A3640="","",IF(B3640=1,VLOOKUP(A3640,'entry data'!B:D,3,0),I3639))</f>
        <v/>
      </c>
      <c r="I3640" s="14" t="str">
        <f>IF(A3640="","",IF(E3640="weekly",7,IF(E3640="fortnightly",14,IF(E3640="monthly",DATE(IF(MONTH(H3640)=12,YEAR(H3640)+1,YEAR(H3640)),VLOOKUP(MONTH(H3640),index!$D$2:$G$13,2,0),DAY(H3640)),
IF(E3640="quarterly",DATE(IF(MONTH(H3640)&gt;=10,YEAR(H3640)+1,YEAR(H3640)),VLOOKUP(MONTH(H3640),index!$D$2:$G$13,3,0),DAY(H3640)),
IF(E3640="halfyearly",DATE(IF(MONTH(H3640)&gt;=7,YEAR(H3640)+1,YEAR(H3640)),VLOOKUP(MONTH(H3640),index!$D$2:$G$13,4,0),DAY(H3640)),
DATE(YEAR(H3640)+1,MONTH(H3640),DAY(H3640)))))-H3640))+H3640)</f>
        <v/>
      </c>
      <c r="J3640" s="9" t="str">
        <f t="shared" si="358"/>
        <v/>
      </c>
      <c r="K3640" s="11" t="str">
        <f t="shared" si="359"/>
        <v/>
      </c>
      <c r="L3640" s="11" t="str">
        <f t="shared" si="360"/>
        <v/>
      </c>
      <c r="M3640" s="11" t="str">
        <f>IF(A3640="","",VLOOKUP(E3640,index!$A$1:$B$6,2,0)*K3640*G3640)</f>
        <v/>
      </c>
      <c r="N3640" s="11" t="str">
        <f>IF(A3640="","",-PMT(G3640*VLOOKUP(E3640,index!$A$1:$B$6,2,0),C3640,F3640,0,0))</f>
        <v/>
      </c>
      <c r="O3640" s="11" t="str">
        <f t="shared" si="361"/>
        <v/>
      </c>
      <c r="P3640" s="11" t="str">
        <f t="shared" si="356"/>
        <v/>
      </c>
    </row>
    <row r="3641" spans="1:16" x14ac:dyDescent="0.25">
      <c r="A3641" s="9" t="str">
        <f>IF(A3640="","",IF(B3640&lt;C3640,A3640,IF(A3640=MAX('entry data'!$B$8:$B$507),"",A3640+1)))</f>
        <v/>
      </c>
      <c r="B3641" s="9" t="str">
        <f t="shared" si="357"/>
        <v/>
      </c>
      <c r="C3641" s="9" t="str">
        <f>IF(ISERROR(VLOOKUP(A3641,'entry data'!B:G,6,0)),"",VLOOKUP(A3641,'entry data'!B:G,6,0))</f>
        <v/>
      </c>
      <c r="D3641" s="9" t="str">
        <f>IF(ISERROR(VLOOKUP(A3641,'entry data'!B:C,2,0)),"",VLOOKUP(A3641,'entry data'!B:C,2,0))</f>
        <v/>
      </c>
      <c r="E3641" s="9" t="str">
        <f>IF(ISERROR(VLOOKUP(A3641,'entry data'!B:E,4,0)),"",VLOOKUP(A3641,'entry data'!B:E,4,0))</f>
        <v/>
      </c>
      <c r="F3641" s="11" t="str">
        <f>IF(A3641="","",IF(ISERROR(VLOOKUP(A3641,'entry data'!B:F,5,0)),"",VLOOKUP(A3641,'entry data'!B:F,5,0)))</f>
        <v/>
      </c>
      <c r="G3641" s="12" t="str">
        <f>IF(A3641="","",IF(ISERROR(VLOOKUP(A3641,'entry data'!B:I,8,0)),"",VLOOKUP(A3641,'entry data'!B:I,7,0)))</f>
        <v/>
      </c>
      <c r="H3641" s="13" t="str">
        <f>IF(A3641="","",IF(B3641=1,VLOOKUP(A3641,'entry data'!B:D,3,0),I3640))</f>
        <v/>
      </c>
      <c r="I3641" s="14" t="str">
        <f>IF(A3641="","",IF(E3641="weekly",7,IF(E3641="fortnightly",14,IF(E3641="monthly",DATE(IF(MONTH(H3641)=12,YEAR(H3641)+1,YEAR(H3641)),VLOOKUP(MONTH(H3641),index!$D$2:$G$13,2,0),DAY(H3641)),
IF(E3641="quarterly",DATE(IF(MONTH(H3641)&gt;=10,YEAR(H3641)+1,YEAR(H3641)),VLOOKUP(MONTH(H3641),index!$D$2:$G$13,3,0),DAY(H3641)),
IF(E3641="halfyearly",DATE(IF(MONTH(H3641)&gt;=7,YEAR(H3641)+1,YEAR(H3641)),VLOOKUP(MONTH(H3641),index!$D$2:$G$13,4,0),DAY(H3641)),
DATE(YEAR(H3641)+1,MONTH(H3641),DAY(H3641)))))-H3641))+H3641)</f>
        <v/>
      </c>
      <c r="J3641" s="9" t="str">
        <f t="shared" si="358"/>
        <v/>
      </c>
      <c r="K3641" s="11" t="str">
        <f t="shared" si="359"/>
        <v/>
      </c>
      <c r="L3641" s="11" t="str">
        <f t="shared" si="360"/>
        <v/>
      </c>
      <c r="M3641" s="11" t="str">
        <f>IF(A3641="","",VLOOKUP(E3641,index!$A$1:$B$6,2,0)*K3641*G3641)</f>
        <v/>
      </c>
      <c r="N3641" s="11" t="str">
        <f>IF(A3641="","",-PMT(G3641*VLOOKUP(E3641,index!$A$1:$B$6,2,0),C3641,F3641,0,0))</f>
        <v/>
      </c>
      <c r="O3641" s="11" t="str">
        <f t="shared" si="361"/>
        <v/>
      </c>
      <c r="P3641" s="11" t="str">
        <f t="shared" si="356"/>
        <v/>
      </c>
    </row>
    <row r="3642" spans="1:16" x14ac:dyDescent="0.25">
      <c r="A3642" s="9" t="str">
        <f>IF(A3641="","",IF(B3641&lt;C3641,A3641,IF(A3641=MAX('entry data'!$B$8:$B$507),"",A3641+1)))</f>
        <v/>
      </c>
      <c r="B3642" s="9" t="str">
        <f t="shared" si="357"/>
        <v/>
      </c>
      <c r="C3642" s="9" t="str">
        <f>IF(ISERROR(VLOOKUP(A3642,'entry data'!B:G,6,0)),"",VLOOKUP(A3642,'entry data'!B:G,6,0))</f>
        <v/>
      </c>
      <c r="D3642" s="9" t="str">
        <f>IF(ISERROR(VLOOKUP(A3642,'entry data'!B:C,2,0)),"",VLOOKUP(A3642,'entry data'!B:C,2,0))</f>
        <v/>
      </c>
      <c r="E3642" s="9" t="str">
        <f>IF(ISERROR(VLOOKUP(A3642,'entry data'!B:E,4,0)),"",VLOOKUP(A3642,'entry data'!B:E,4,0))</f>
        <v/>
      </c>
      <c r="F3642" s="11" t="str">
        <f>IF(A3642="","",IF(ISERROR(VLOOKUP(A3642,'entry data'!B:F,5,0)),"",VLOOKUP(A3642,'entry data'!B:F,5,0)))</f>
        <v/>
      </c>
      <c r="G3642" s="12" t="str">
        <f>IF(A3642="","",IF(ISERROR(VLOOKUP(A3642,'entry data'!B:I,8,0)),"",VLOOKUP(A3642,'entry data'!B:I,7,0)))</f>
        <v/>
      </c>
      <c r="H3642" s="13" t="str">
        <f>IF(A3642="","",IF(B3642=1,VLOOKUP(A3642,'entry data'!B:D,3,0),I3641))</f>
        <v/>
      </c>
      <c r="I3642" s="14" t="str">
        <f>IF(A3642="","",IF(E3642="weekly",7,IF(E3642="fortnightly",14,IF(E3642="monthly",DATE(IF(MONTH(H3642)=12,YEAR(H3642)+1,YEAR(H3642)),VLOOKUP(MONTH(H3642),index!$D$2:$G$13,2,0),DAY(H3642)),
IF(E3642="quarterly",DATE(IF(MONTH(H3642)&gt;=10,YEAR(H3642)+1,YEAR(H3642)),VLOOKUP(MONTH(H3642),index!$D$2:$G$13,3,0),DAY(H3642)),
IF(E3642="halfyearly",DATE(IF(MONTH(H3642)&gt;=7,YEAR(H3642)+1,YEAR(H3642)),VLOOKUP(MONTH(H3642),index!$D$2:$G$13,4,0),DAY(H3642)),
DATE(YEAR(H3642)+1,MONTH(H3642),DAY(H3642)))))-H3642))+H3642)</f>
        <v/>
      </c>
      <c r="J3642" s="9" t="str">
        <f t="shared" si="358"/>
        <v/>
      </c>
      <c r="K3642" s="11" t="str">
        <f t="shared" si="359"/>
        <v/>
      </c>
      <c r="L3642" s="11" t="str">
        <f t="shared" si="360"/>
        <v/>
      </c>
      <c r="M3642" s="11" t="str">
        <f>IF(A3642="","",VLOOKUP(E3642,index!$A$1:$B$6,2,0)*K3642*G3642)</f>
        <v/>
      </c>
      <c r="N3642" s="11" t="str">
        <f>IF(A3642="","",-PMT(G3642*VLOOKUP(E3642,index!$A$1:$B$6,2,0),C3642,F3642,0,0))</f>
        <v/>
      </c>
      <c r="O3642" s="11" t="str">
        <f t="shared" si="361"/>
        <v/>
      </c>
      <c r="P3642" s="11" t="str">
        <f t="shared" si="356"/>
        <v/>
      </c>
    </row>
    <row r="3643" spans="1:16" x14ac:dyDescent="0.25">
      <c r="A3643" s="9" t="str">
        <f>IF(A3642="","",IF(B3642&lt;C3642,A3642,IF(A3642=MAX('entry data'!$B$8:$B$507),"",A3642+1)))</f>
        <v/>
      </c>
      <c r="B3643" s="9" t="str">
        <f t="shared" si="357"/>
        <v/>
      </c>
      <c r="C3643" s="9" t="str">
        <f>IF(ISERROR(VLOOKUP(A3643,'entry data'!B:G,6,0)),"",VLOOKUP(A3643,'entry data'!B:G,6,0))</f>
        <v/>
      </c>
      <c r="D3643" s="9" t="str">
        <f>IF(ISERROR(VLOOKUP(A3643,'entry data'!B:C,2,0)),"",VLOOKUP(A3643,'entry data'!B:C,2,0))</f>
        <v/>
      </c>
      <c r="E3643" s="9" t="str">
        <f>IF(ISERROR(VLOOKUP(A3643,'entry data'!B:E,4,0)),"",VLOOKUP(A3643,'entry data'!B:E,4,0))</f>
        <v/>
      </c>
      <c r="F3643" s="11" t="str">
        <f>IF(A3643="","",IF(ISERROR(VLOOKUP(A3643,'entry data'!B:F,5,0)),"",VLOOKUP(A3643,'entry data'!B:F,5,0)))</f>
        <v/>
      </c>
      <c r="G3643" s="12" t="str">
        <f>IF(A3643="","",IF(ISERROR(VLOOKUP(A3643,'entry data'!B:I,8,0)),"",VLOOKUP(A3643,'entry data'!B:I,7,0)))</f>
        <v/>
      </c>
      <c r="H3643" s="13" t="str">
        <f>IF(A3643="","",IF(B3643=1,VLOOKUP(A3643,'entry data'!B:D,3,0),I3642))</f>
        <v/>
      </c>
      <c r="I3643" s="14" t="str">
        <f>IF(A3643="","",IF(E3643="weekly",7,IF(E3643="fortnightly",14,IF(E3643="monthly",DATE(IF(MONTH(H3643)=12,YEAR(H3643)+1,YEAR(H3643)),VLOOKUP(MONTH(H3643),index!$D$2:$G$13,2,0),DAY(H3643)),
IF(E3643="quarterly",DATE(IF(MONTH(H3643)&gt;=10,YEAR(H3643)+1,YEAR(H3643)),VLOOKUP(MONTH(H3643),index!$D$2:$G$13,3,0),DAY(H3643)),
IF(E3643="halfyearly",DATE(IF(MONTH(H3643)&gt;=7,YEAR(H3643)+1,YEAR(H3643)),VLOOKUP(MONTH(H3643),index!$D$2:$G$13,4,0),DAY(H3643)),
DATE(YEAR(H3643)+1,MONTH(H3643),DAY(H3643)))))-H3643))+H3643)</f>
        <v/>
      </c>
      <c r="J3643" s="9" t="str">
        <f t="shared" si="358"/>
        <v/>
      </c>
      <c r="K3643" s="11" t="str">
        <f t="shared" si="359"/>
        <v/>
      </c>
      <c r="L3643" s="11" t="str">
        <f t="shared" si="360"/>
        <v/>
      </c>
      <c r="M3643" s="11" t="str">
        <f>IF(A3643="","",VLOOKUP(E3643,index!$A$1:$B$6,2,0)*K3643*G3643)</f>
        <v/>
      </c>
      <c r="N3643" s="11" t="str">
        <f>IF(A3643="","",-PMT(G3643*VLOOKUP(E3643,index!$A$1:$B$6,2,0),C3643,F3643,0,0))</f>
        <v/>
      </c>
      <c r="O3643" s="11" t="str">
        <f t="shared" si="361"/>
        <v/>
      </c>
      <c r="P3643" s="11" t="str">
        <f t="shared" si="356"/>
        <v/>
      </c>
    </row>
    <row r="3644" spans="1:16" x14ac:dyDescent="0.25">
      <c r="A3644" s="9" t="str">
        <f>IF(A3643="","",IF(B3643&lt;C3643,A3643,IF(A3643=MAX('entry data'!$B$8:$B$507),"",A3643+1)))</f>
        <v/>
      </c>
      <c r="B3644" s="9" t="str">
        <f t="shared" si="357"/>
        <v/>
      </c>
      <c r="C3644" s="9" t="str">
        <f>IF(ISERROR(VLOOKUP(A3644,'entry data'!B:G,6,0)),"",VLOOKUP(A3644,'entry data'!B:G,6,0))</f>
        <v/>
      </c>
      <c r="D3644" s="9" t="str">
        <f>IF(ISERROR(VLOOKUP(A3644,'entry data'!B:C,2,0)),"",VLOOKUP(A3644,'entry data'!B:C,2,0))</f>
        <v/>
      </c>
      <c r="E3644" s="9" t="str">
        <f>IF(ISERROR(VLOOKUP(A3644,'entry data'!B:E,4,0)),"",VLOOKUP(A3644,'entry data'!B:E,4,0))</f>
        <v/>
      </c>
      <c r="F3644" s="11" t="str">
        <f>IF(A3644="","",IF(ISERROR(VLOOKUP(A3644,'entry data'!B:F,5,0)),"",VLOOKUP(A3644,'entry data'!B:F,5,0)))</f>
        <v/>
      </c>
      <c r="G3644" s="12" t="str">
        <f>IF(A3644="","",IF(ISERROR(VLOOKUP(A3644,'entry data'!B:I,8,0)),"",VLOOKUP(A3644,'entry data'!B:I,7,0)))</f>
        <v/>
      </c>
      <c r="H3644" s="13" t="str">
        <f>IF(A3644="","",IF(B3644=1,VLOOKUP(A3644,'entry data'!B:D,3,0),I3643))</f>
        <v/>
      </c>
      <c r="I3644" s="14" t="str">
        <f>IF(A3644="","",IF(E3644="weekly",7,IF(E3644="fortnightly",14,IF(E3644="monthly",DATE(IF(MONTH(H3644)=12,YEAR(H3644)+1,YEAR(H3644)),VLOOKUP(MONTH(H3644),index!$D$2:$G$13,2,0),DAY(H3644)),
IF(E3644="quarterly",DATE(IF(MONTH(H3644)&gt;=10,YEAR(H3644)+1,YEAR(H3644)),VLOOKUP(MONTH(H3644),index!$D$2:$G$13,3,0),DAY(H3644)),
IF(E3644="halfyearly",DATE(IF(MONTH(H3644)&gt;=7,YEAR(H3644)+1,YEAR(H3644)),VLOOKUP(MONTH(H3644),index!$D$2:$G$13,4,0),DAY(H3644)),
DATE(YEAR(H3644)+1,MONTH(H3644),DAY(H3644)))))-H3644))+H3644)</f>
        <v/>
      </c>
      <c r="J3644" s="9" t="str">
        <f t="shared" si="358"/>
        <v/>
      </c>
      <c r="K3644" s="11" t="str">
        <f t="shared" si="359"/>
        <v/>
      </c>
      <c r="L3644" s="11" t="str">
        <f t="shared" si="360"/>
        <v/>
      </c>
      <c r="M3644" s="11" t="str">
        <f>IF(A3644="","",VLOOKUP(E3644,index!$A$1:$B$6,2,0)*K3644*G3644)</f>
        <v/>
      </c>
      <c r="N3644" s="11" t="str">
        <f>IF(A3644="","",-PMT(G3644*VLOOKUP(E3644,index!$A$1:$B$6,2,0),C3644,F3644,0,0))</f>
        <v/>
      </c>
      <c r="O3644" s="11" t="str">
        <f t="shared" si="361"/>
        <v/>
      </c>
      <c r="P3644" s="11" t="str">
        <f t="shared" si="356"/>
        <v/>
      </c>
    </row>
    <row r="3645" spans="1:16" x14ac:dyDescent="0.25">
      <c r="A3645" s="9" t="str">
        <f>IF(A3644="","",IF(B3644&lt;C3644,A3644,IF(A3644=MAX('entry data'!$B$8:$B$507),"",A3644+1)))</f>
        <v/>
      </c>
      <c r="B3645" s="9" t="str">
        <f t="shared" si="357"/>
        <v/>
      </c>
      <c r="C3645" s="9" t="str">
        <f>IF(ISERROR(VLOOKUP(A3645,'entry data'!B:G,6,0)),"",VLOOKUP(A3645,'entry data'!B:G,6,0))</f>
        <v/>
      </c>
      <c r="D3645" s="9" t="str">
        <f>IF(ISERROR(VLOOKUP(A3645,'entry data'!B:C,2,0)),"",VLOOKUP(A3645,'entry data'!B:C,2,0))</f>
        <v/>
      </c>
      <c r="E3645" s="9" t="str">
        <f>IF(ISERROR(VLOOKUP(A3645,'entry data'!B:E,4,0)),"",VLOOKUP(A3645,'entry data'!B:E,4,0))</f>
        <v/>
      </c>
      <c r="F3645" s="11" t="str">
        <f>IF(A3645="","",IF(ISERROR(VLOOKUP(A3645,'entry data'!B:F,5,0)),"",VLOOKUP(A3645,'entry data'!B:F,5,0)))</f>
        <v/>
      </c>
      <c r="G3645" s="12" t="str">
        <f>IF(A3645="","",IF(ISERROR(VLOOKUP(A3645,'entry data'!B:I,8,0)),"",VLOOKUP(A3645,'entry data'!B:I,7,0)))</f>
        <v/>
      </c>
      <c r="H3645" s="13" t="str">
        <f>IF(A3645="","",IF(B3645=1,VLOOKUP(A3645,'entry data'!B:D,3,0),I3644))</f>
        <v/>
      </c>
      <c r="I3645" s="14" t="str">
        <f>IF(A3645="","",IF(E3645="weekly",7,IF(E3645="fortnightly",14,IF(E3645="monthly",DATE(IF(MONTH(H3645)=12,YEAR(H3645)+1,YEAR(H3645)),VLOOKUP(MONTH(H3645),index!$D$2:$G$13,2,0),DAY(H3645)),
IF(E3645="quarterly",DATE(IF(MONTH(H3645)&gt;=10,YEAR(H3645)+1,YEAR(H3645)),VLOOKUP(MONTH(H3645),index!$D$2:$G$13,3,0),DAY(H3645)),
IF(E3645="halfyearly",DATE(IF(MONTH(H3645)&gt;=7,YEAR(H3645)+1,YEAR(H3645)),VLOOKUP(MONTH(H3645),index!$D$2:$G$13,4,0),DAY(H3645)),
DATE(YEAR(H3645)+1,MONTH(H3645),DAY(H3645)))))-H3645))+H3645)</f>
        <v/>
      </c>
      <c r="J3645" s="9" t="str">
        <f t="shared" si="358"/>
        <v/>
      </c>
      <c r="K3645" s="11" t="str">
        <f t="shared" si="359"/>
        <v/>
      </c>
      <c r="L3645" s="11" t="str">
        <f t="shared" si="360"/>
        <v/>
      </c>
      <c r="M3645" s="11" t="str">
        <f>IF(A3645="","",VLOOKUP(E3645,index!$A$1:$B$6,2,0)*K3645*G3645)</f>
        <v/>
      </c>
      <c r="N3645" s="11" t="str">
        <f>IF(A3645="","",-PMT(G3645*VLOOKUP(E3645,index!$A$1:$B$6,2,0),C3645,F3645,0,0))</f>
        <v/>
      </c>
      <c r="O3645" s="11" t="str">
        <f t="shared" si="361"/>
        <v/>
      </c>
      <c r="P3645" s="11" t="str">
        <f t="shared" si="356"/>
        <v/>
      </c>
    </row>
    <row r="3646" spans="1:16" x14ac:dyDescent="0.25">
      <c r="A3646" s="9" t="str">
        <f>IF(A3645="","",IF(B3645&lt;C3645,A3645,IF(A3645=MAX('entry data'!$B$8:$B$507),"",A3645+1)))</f>
        <v/>
      </c>
      <c r="B3646" s="9" t="str">
        <f t="shared" si="357"/>
        <v/>
      </c>
      <c r="C3646" s="9" t="str">
        <f>IF(ISERROR(VLOOKUP(A3646,'entry data'!B:G,6,0)),"",VLOOKUP(A3646,'entry data'!B:G,6,0))</f>
        <v/>
      </c>
      <c r="D3646" s="9" t="str">
        <f>IF(ISERROR(VLOOKUP(A3646,'entry data'!B:C,2,0)),"",VLOOKUP(A3646,'entry data'!B:C,2,0))</f>
        <v/>
      </c>
      <c r="E3646" s="9" t="str">
        <f>IF(ISERROR(VLOOKUP(A3646,'entry data'!B:E,4,0)),"",VLOOKUP(A3646,'entry data'!B:E,4,0))</f>
        <v/>
      </c>
      <c r="F3646" s="11" t="str">
        <f>IF(A3646="","",IF(ISERROR(VLOOKUP(A3646,'entry data'!B:F,5,0)),"",VLOOKUP(A3646,'entry data'!B:F,5,0)))</f>
        <v/>
      </c>
      <c r="G3646" s="12" t="str">
        <f>IF(A3646="","",IF(ISERROR(VLOOKUP(A3646,'entry data'!B:I,8,0)),"",VLOOKUP(A3646,'entry data'!B:I,7,0)))</f>
        <v/>
      </c>
      <c r="H3646" s="13" t="str">
        <f>IF(A3646="","",IF(B3646=1,VLOOKUP(A3646,'entry data'!B:D,3,0),I3645))</f>
        <v/>
      </c>
      <c r="I3646" s="14" t="str">
        <f>IF(A3646="","",IF(E3646="weekly",7,IF(E3646="fortnightly",14,IF(E3646="monthly",DATE(IF(MONTH(H3646)=12,YEAR(H3646)+1,YEAR(H3646)),VLOOKUP(MONTH(H3646),index!$D$2:$G$13,2,0),DAY(H3646)),
IF(E3646="quarterly",DATE(IF(MONTH(H3646)&gt;=10,YEAR(H3646)+1,YEAR(H3646)),VLOOKUP(MONTH(H3646),index!$D$2:$G$13,3,0),DAY(H3646)),
IF(E3646="halfyearly",DATE(IF(MONTH(H3646)&gt;=7,YEAR(H3646)+1,YEAR(H3646)),VLOOKUP(MONTH(H3646),index!$D$2:$G$13,4,0),DAY(H3646)),
DATE(YEAR(H3646)+1,MONTH(H3646),DAY(H3646)))))-H3646))+H3646)</f>
        <v/>
      </c>
      <c r="J3646" s="9" t="str">
        <f t="shared" si="358"/>
        <v/>
      </c>
      <c r="K3646" s="11" t="str">
        <f t="shared" si="359"/>
        <v/>
      </c>
      <c r="L3646" s="11" t="str">
        <f t="shared" si="360"/>
        <v/>
      </c>
      <c r="M3646" s="11" t="str">
        <f>IF(A3646="","",VLOOKUP(E3646,index!$A$1:$B$6,2,0)*K3646*G3646)</f>
        <v/>
      </c>
      <c r="N3646" s="11" t="str">
        <f>IF(A3646="","",-PMT(G3646*VLOOKUP(E3646,index!$A$1:$B$6,2,0),C3646,F3646,0,0))</f>
        <v/>
      </c>
      <c r="O3646" s="11" t="str">
        <f t="shared" si="361"/>
        <v/>
      </c>
      <c r="P3646" s="11" t="str">
        <f t="shared" si="356"/>
        <v/>
      </c>
    </row>
    <row r="3647" spans="1:16" x14ac:dyDescent="0.25">
      <c r="A3647" s="9" t="str">
        <f>IF(A3646="","",IF(B3646&lt;C3646,A3646,IF(A3646=MAX('entry data'!$B$8:$B$507),"",A3646+1)))</f>
        <v/>
      </c>
      <c r="B3647" s="9" t="str">
        <f t="shared" si="357"/>
        <v/>
      </c>
      <c r="C3647" s="9" t="str">
        <f>IF(ISERROR(VLOOKUP(A3647,'entry data'!B:G,6,0)),"",VLOOKUP(A3647,'entry data'!B:G,6,0))</f>
        <v/>
      </c>
      <c r="D3647" s="9" t="str">
        <f>IF(ISERROR(VLOOKUP(A3647,'entry data'!B:C,2,0)),"",VLOOKUP(A3647,'entry data'!B:C,2,0))</f>
        <v/>
      </c>
      <c r="E3647" s="9" t="str">
        <f>IF(ISERROR(VLOOKUP(A3647,'entry data'!B:E,4,0)),"",VLOOKUP(A3647,'entry data'!B:E,4,0))</f>
        <v/>
      </c>
      <c r="F3647" s="11" t="str">
        <f>IF(A3647="","",IF(ISERROR(VLOOKUP(A3647,'entry data'!B:F,5,0)),"",VLOOKUP(A3647,'entry data'!B:F,5,0)))</f>
        <v/>
      </c>
      <c r="G3647" s="12" t="str">
        <f>IF(A3647="","",IF(ISERROR(VLOOKUP(A3647,'entry data'!B:I,8,0)),"",VLOOKUP(A3647,'entry data'!B:I,7,0)))</f>
        <v/>
      </c>
      <c r="H3647" s="13" t="str">
        <f>IF(A3647="","",IF(B3647=1,VLOOKUP(A3647,'entry data'!B:D,3,0),I3646))</f>
        <v/>
      </c>
      <c r="I3647" s="14" t="str">
        <f>IF(A3647="","",IF(E3647="weekly",7,IF(E3647="fortnightly",14,IF(E3647="monthly",DATE(IF(MONTH(H3647)=12,YEAR(H3647)+1,YEAR(H3647)),VLOOKUP(MONTH(H3647),index!$D$2:$G$13,2,0),DAY(H3647)),
IF(E3647="quarterly",DATE(IF(MONTH(H3647)&gt;=10,YEAR(H3647)+1,YEAR(H3647)),VLOOKUP(MONTH(H3647),index!$D$2:$G$13,3,0),DAY(H3647)),
IF(E3647="halfyearly",DATE(IF(MONTH(H3647)&gt;=7,YEAR(H3647)+1,YEAR(H3647)),VLOOKUP(MONTH(H3647),index!$D$2:$G$13,4,0),DAY(H3647)),
DATE(YEAR(H3647)+1,MONTH(H3647),DAY(H3647)))))-H3647))+H3647)</f>
        <v/>
      </c>
      <c r="J3647" s="9" t="str">
        <f t="shared" si="358"/>
        <v/>
      </c>
      <c r="K3647" s="11" t="str">
        <f t="shared" si="359"/>
        <v/>
      </c>
      <c r="L3647" s="11" t="str">
        <f t="shared" si="360"/>
        <v/>
      </c>
      <c r="M3647" s="11" t="str">
        <f>IF(A3647="","",VLOOKUP(E3647,index!$A$1:$B$6,2,0)*K3647*G3647)</f>
        <v/>
      </c>
      <c r="N3647" s="11" t="str">
        <f>IF(A3647="","",-PMT(G3647*VLOOKUP(E3647,index!$A$1:$B$6,2,0),C3647,F3647,0,0))</f>
        <v/>
      </c>
      <c r="O3647" s="11" t="str">
        <f t="shared" si="361"/>
        <v/>
      </c>
      <c r="P3647" s="11" t="str">
        <f t="shared" si="356"/>
        <v/>
      </c>
    </row>
    <row r="3648" spans="1:16" x14ac:dyDescent="0.25">
      <c r="A3648" s="9" t="str">
        <f>IF(A3647="","",IF(B3647&lt;C3647,A3647,IF(A3647=MAX('entry data'!$B$8:$B$507),"",A3647+1)))</f>
        <v/>
      </c>
      <c r="B3648" s="9" t="str">
        <f t="shared" si="357"/>
        <v/>
      </c>
      <c r="C3648" s="9" t="str">
        <f>IF(ISERROR(VLOOKUP(A3648,'entry data'!B:G,6,0)),"",VLOOKUP(A3648,'entry data'!B:G,6,0))</f>
        <v/>
      </c>
      <c r="D3648" s="9" t="str">
        <f>IF(ISERROR(VLOOKUP(A3648,'entry data'!B:C,2,0)),"",VLOOKUP(A3648,'entry data'!B:C,2,0))</f>
        <v/>
      </c>
      <c r="E3648" s="9" t="str">
        <f>IF(ISERROR(VLOOKUP(A3648,'entry data'!B:E,4,0)),"",VLOOKUP(A3648,'entry data'!B:E,4,0))</f>
        <v/>
      </c>
      <c r="F3648" s="11" t="str">
        <f>IF(A3648="","",IF(ISERROR(VLOOKUP(A3648,'entry data'!B:F,5,0)),"",VLOOKUP(A3648,'entry data'!B:F,5,0)))</f>
        <v/>
      </c>
      <c r="G3648" s="12" t="str">
        <f>IF(A3648="","",IF(ISERROR(VLOOKUP(A3648,'entry data'!B:I,8,0)),"",VLOOKUP(A3648,'entry data'!B:I,7,0)))</f>
        <v/>
      </c>
      <c r="H3648" s="13" t="str">
        <f>IF(A3648="","",IF(B3648=1,VLOOKUP(A3648,'entry data'!B:D,3,0),I3647))</f>
        <v/>
      </c>
      <c r="I3648" s="14" t="str">
        <f>IF(A3648="","",IF(E3648="weekly",7,IF(E3648="fortnightly",14,IF(E3648="monthly",DATE(IF(MONTH(H3648)=12,YEAR(H3648)+1,YEAR(H3648)),VLOOKUP(MONTH(H3648),index!$D$2:$G$13,2,0),DAY(H3648)),
IF(E3648="quarterly",DATE(IF(MONTH(H3648)&gt;=10,YEAR(H3648)+1,YEAR(H3648)),VLOOKUP(MONTH(H3648),index!$D$2:$G$13,3,0),DAY(H3648)),
IF(E3648="halfyearly",DATE(IF(MONTH(H3648)&gt;=7,YEAR(H3648)+1,YEAR(H3648)),VLOOKUP(MONTH(H3648),index!$D$2:$G$13,4,0),DAY(H3648)),
DATE(YEAR(H3648)+1,MONTH(H3648),DAY(H3648)))))-H3648))+H3648)</f>
        <v/>
      </c>
      <c r="J3648" s="9" t="str">
        <f t="shared" si="358"/>
        <v/>
      </c>
      <c r="K3648" s="11" t="str">
        <f t="shared" si="359"/>
        <v/>
      </c>
      <c r="L3648" s="11" t="str">
        <f t="shared" si="360"/>
        <v/>
      </c>
      <c r="M3648" s="11" t="str">
        <f>IF(A3648="","",VLOOKUP(E3648,index!$A$1:$B$6,2,0)*K3648*G3648)</f>
        <v/>
      </c>
      <c r="N3648" s="11" t="str">
        <f>IF(A3648="","",-PMT(G3648*VLOOKUP(E3648,index!$A$1:$B$6,2,0),C3648,F3648,0,0))</f>
        <v/>
      </c>
      <c r="O3648" s="11" t="str">
        <f t="shared" si="361"/>
        <v/>
      </c>
      <c r="P3648" s="11" t="str">
        <f t="shared" si="356"/>
        <v/>
      </c>
    </row>
    <row r="3649" spans="1:16" x14ac:dyDescent="0.25">
      <c r="A3649" s="9" t="str">
        <f>IF(A3648="","",IF(B3648&lt;C3648,A3648,IF(A3648=MAX('entry data'!$B$8:$B$507),"",A3648+1)))</f>
        <v/>
      </c>
      <c r="B3649" s="9" t="str">
        <f t="shared" si="357"/>
        <v/>
      </c>
      <c r="C3649" s="9" t="str">
        <f>IF(ISERROR(VLOOKUP(A3649,'entry data'!B:G,6,0)),"",VLOOKUP(A3649,'entry data'!B:G,6,0))</f>
        <v/>
      </c>
      <c r="D3649" s="9" t="str">
        <f>IF(ISERROR(VLOOKUP(A3649,'entry data'!B:C,2,0)),"",VLOOKUP(A3649,'entry data'!B:C,2,0))</f>
        <v/>
      </c>
      <c r="E3649" s="9" t="str">
        <f>IF(ISERROR(VLOOKUP(A3649,'entry data'!B:E,4,0)),"",VLOOKUP(A3649,'entry data'!B:E,4,0))</f>
        <v/>
      </c>
      <c r="F3649" s="11" t="str">
        <f>IF(A3649="","",IF(ISERROR(VLOOKUP(A3649,'entry data'!B:F,5,0)),"",VLOOKUP(A3649,'entry data'!B:F,5,0)))</f>
        <v/>
      </c>
      <c r="G3649" s="12" t="str">
        <f>IF(A3649="","",IF(ISERROR(VLOOKUP(A3649,'entry data'!B:I,8,0)),"",VLOOKUP(A3649,'entry data'!B:I,7,0)))</f>
        <v/>
      </c>
      <c r="H3649" s="13" t="str">
        <f>IF(A3649="","",IF(B3649=1,VLOOKUP(A3649,'entry data'!B:D,3,0),I3648))</f>
        <v/>
      </c>
      <c r="I3649" s="14" t="str">
        <f>IF(A3649="","",IF(E3649="weekly",7,IF(E3649="fortnightly",14,IF(E3649="monthly",DATE(IF(MONTH(H3649)=12,YEAR(H3649)+1,YEAR(H3649)),VLOOKUP(MONTH(H3649),index!$D$2:$G$13,2,0),DAY(H3649)),
IF(E3649="quarterly",DATE(IF(MONTH(H3649)&gt;=10,YEAR(H3649)+1,YEAR(H3649)),VLOOKUP(MONTH(H3649),index!$D$2:$G$13,3,0),DAY(H3649)),
IF(E3649="halfyearly",DATE(IF(MONTH(H3649)&gt;=7,YEAR(H3649)+1,YEAR(H3649)),VLOOKUP(MONTH(H3649),index!$D$2:$G$13,4,0),DAY(H3649)),
DATE(YEAR(H3649)+1,MONTH(H3649),DAY(H3649)))))-H3649))+H3649)</f>
        <v/>
      </c>
      <c r="J3649" s="9" t="str">
        <f t="shared" si="358"/>
        <v/>
      </c>
      <c r="K3649" s="11" t="str">
        <f t="shared" si="359"/>
        <v/>
      </c>
      <c r="L3649" s="11" t="str">
        <f t="shared" si="360"/>
        <v/>
      </c>
      <c r="M3649" s="11" t="str">
        <f>IF(A3649="","",VLOOKUP(E3649,index!$A$1:$B$6,2,0)*K3649*G3649)</f>
        <v/>
      </c>
      <c r="N3649" s="11" t="str">
        <f>IF(A3649="","",-PMT(G3649*VLOOKUP(E3649,index!$A$1:$B$6,2,0),C3649,F3649,0,0))</f>
        <v/>
      </c>
      <c r="O3649" s="11" t="str">
        <f t="shared" si="361"/>
        <v/>
      </c>
      <c r="P3649" s="11" t="str">
        <f t="shared" si="356"/>
        <v/>
      </c>
    </row>
    <row r="3650" spans="1:16" x14ac:dyDescent="0.25">
      <c r="A3650" s="9" t="str">
        <f>IF(A3649="","",IF(B3649&lt;C3649,A3649,IF(A3649=MAX('entry data'!$B$8:$B$507),"",A3649+1)))</f>
        <v/>
      </c>
      <c r="B3650" s="9" t="str">
        <f t="shared" si="357"/>
        <v/>
      </c>
      <c r="C3650" s="9" t="str">
        <f>IF(ISERROR(VLOOKUP(A3650,'entry data'!B:G,6,0)),"",VLOOKUP(A3650,'entry data'!B:G,6,0))</f>
        <v/>
      </c>
      <c r="D3650" s="9" t="str">
        <f>IF(ISERROR(VLOOKUP(A3650,'entry data'!B:C,2,0)),"",VLOOKUP(A3650,'entry data'!B:C,2,0))</f>
        <v/>
      </c>
      <c r="E3650" s="9" t="str">
        <f>IF(ISERROR(VLOOKUP(A3650,'entry data'!B:E,4,0)),"",VLOOKUP(A3650,'entry data'!B:E,4,0))</f>
        <v/>
      </c>
      <c r="F3650" s="11" t="str">
        <f>IF(A3650="","",IF(ISERROR(VLOOKUP(A3650,'entry data'!B:F,5,0)),"",VLOOKUP(A3650,'entry data'!B:F,5,0)))</f>
        <v/>
      </c>
      <c r="G3650" s="12" t="str">
        <f>IF(A3650="","",IF(ISERROR(VLOOKUP(A3650,'entry data'!B:I,8,0)),"",VLOOKUP(A3650,'entry data'!B:I,7,0)))</f>
        <v/>
      </c>
      <c r="H3650" s="13" t="str">
        <f>IF(A3650="","",IF(B3650=1,VLOOKUP(A3650,'entry data'!B:D,3,0),I3649))</f>
        <v/>
      </c>
      <c r="I3650" s="14" t="str">
        <f>IF(A3650="","",IF(E3650="weekly",7,IF(E3650="fortnightly",14,IF(E3650="monthly",DATE(IF(MONTH(H3650)=12,YEAR(H3650)+1,YEAR(H3650)),VLOOKUP(MONTH(H3650),index!$D$2:$G$13,2,0),DAY(H3650)),
IF(E3650="quarterly",DATE(IF(MONTH(H3650)&gt;=10,YEAR(H3650)+1,YEAR(H3650)),VLOOKUP(MONTH(H3650),index!$D$2:$G$13,3,0),DAY(H3650)),
IF(E3650="halfyearly",DATE(IF(MONTH(H3650)&gt;=7,YEAR(H3650)+1,YEAR(H3650)),VLOOKUP(MONTH(H3650),index!$D$2:$G$13,4,0),DAY(H3650)),
DATE(YEAR(H3650)+1,MONTH(H3650),DAY(H3650)))))-H3650))+H3650)</f>
        <v/>
      </c>
      <c r="J3650" s="9" t="str">
        <f t="shared" si="358"/>
        <v/>
      </c>
      <c r="K3650" s="11" t="str">
        <f t="shared" si="359"/>
        <v/>
      </c>
      <c r="L3650" s="11" t="str">
        <f t="shared" si="360"/>
        <v/>
      </c>
      <c r="M3650" s="11" t="str">
        <f>IF(A3650="","",VLOOKUP(E3650,index!$A$1:$B$6,2,0)*K3650*G3650)</f>
        <v/>
      </c>
      <c r="N3650" s="11" t="str">
        <f>IF(A3650="","",-PMT(G3650*VLOOKUP(E3650,index!$A$1:$B$6,2,0),C3650,F3650,0,0))</f>
        <v/>
      </c>
      <c r="O3650" s="11" t="str">
        <f t="shared" si="361"/>
        <v/>
      </c>
      <c r="P3650" s="11" t="str">
        <f t="shared" si="356"/>
        <v/>
      </c>
    </row>
    <row r="3651" spans="1:16" x14ac:dyDescent="0.25">
      <c r="A3651" s="9" t="str">
        <f>IF(A3650="","",IF(B3650&lt;C3650,A3650,IF(A3650=MAX('entry data'!$B$8:$B$507),"",A3650+1)))</f>
        <v/>
      </c>
      <c r="B3651" s="9" t="str">
        <f t="shared" si="357"/>
        <v/>
      </c>
      <c r="C3651" s="9" t="str">
        <f>IF(ISERROR(VLOOKUP(A3651,'entry data'!B:G,6,0)),"",VLOOKUP(A3651,'entry data'!B:G,6,0))</f>
        <v/>
      </c>
      <c r="D3651" s="9" t="str">
        <f>IF(ISERROR(VLOOKUP(A3651,'entry data'!B:C,2,0)),"",VLOOKUP(A3651,'entry data'!B:C,2,0))</f>
        <v/>
      </c>
      <c r="E3651" s="9" t="str">
        <f>IF(ISERROR(VLOOKUP(A3651,'entry data'!B:E,4,0)),"",VLOOKUP(A3651,'entry data'!B:E,4,0))</f>
        <v/>
      </c>
      <c r="F3651" s="11" t="str">
        <f>IF(A3651="","",IF(ISERROR(VLOOKUP(A3651,'entry data'!B:F,5,0)),"",VLOOKUP(A3651,'entry data'!B:F,5,0)))</f>
        <v/>
      </c>
      <c r="G3651" s="12" t="str">
        <f>IF(A3651="","",IF(ISERROR(VLOOKUP(A3651,'entry data'!B:I,8,0)),"",VLOOKUP(A3651,'entry data'!B:I,7,0)))</f>
        <v/>
      </c>
      <c r="H3651" s="13" t="str">
        <f>IF(A3651="","",IF(B3651=1,VLOOKUP(A3651,'entry data'!B:D,3,0),I3650))</f>
        <v/>
      </c>
      <c r="I3651" s="14" t="str">
        <f>IF(A3651="","",IF(E3651="weekly",7,IF(E3651="fortnightly",14,IF(E3651="monthly",DATE(IF(MONTH(H3651)=12,YEAR(H3651)+1,YEAR(H3651)),VLOOKUP(MONTH(H3651),index!$D$2:$G$13,2,0),DAY(H3651)),
IF(E3651="quarterly",DATE(IF(MONTH(H3651)&gt;=10,YEAR(H3651)+1,YEAR(H3651)),VLOOKUP(MONTH(H3651),index!$D$2:$G$13,3,0),DAY(H3651)),
IF(E3651="halfyearly",DATE(IF(MONTH(H3651)&gt;=7,YEAR(H3651)+1,YEAR(H3651)),VLOOKUP(MONTH(H3651),index!$D$2:$G$13,4,0),DAY(H3651)),
DATE(YEAR(H3651)+1,MONTH(H3651),DAY(H3651)))))-H3651))+H3651)</f>
        <v/>
      </c>
      <c r="J3651" s="9" t="str">
        <f t="shared" si="358"/>
        <v/>
      </c>
      <c r="K3651" s="11" t="str">
        <f t="shared" si="359"/>
        <v/>
      </c>
      <c r="L3651" s="11" t="str">
        <f t="shared" si="360"/>
        <v/>
      </c>
      <c r="M3651" s="11" t="str">
        <f>IF(A3651="","",VLOOKUP(E3651,index!$A$1:$B$6,2,0)*K3651*G3651)</f>
        <v/>
      </c>
      <c r="N3651" s="11" t="str">
        <f>IF(A3651="","",-PMT(G3651*VLOOKUP(E3651,index!$A$1:$B$6,2,0),C3651,F3651,0,0))</f>
        <v/>
      </c>
      <c r="O3651" s="11" t="str">
        <f t="shared" si="361"/>
        <v/>
      </c>
      <c r="P3651" s="11" t="str">
        <f t="shared" ref="P3651:P3714" si="362">IF(A3651="","",IF(J3651&lt;&gt;J3652,O3651,0))</f>
        <v/>
      </c>
    </row>
    <row r="3652" spans="1:16" x14ac:dyDescent="0.25">
      <c r="A3652" s="9" t="str">
        <f>IF(A3651="","",IF(B3651&lt;C3651,A3651,IF(A3651=MAX('entry data'!$B$8:$B$507),"",A3651+1)))</f>
        <v/>
      </c>
      <c r="B3652" s="9" t="str">
        <f t="shared" si="357"/>
        <v/>
      </c>
      <c r="C3652" s="9" t="str">
        <f>IF(ISERROR(VLOOKUP(A3652,'entry data'!B:G,6,0)),"",VLOOKUP(A3652,'entry data'!B:G,6,0))</f>
        <v/>
      </c>
      <c r="D3652" s="9" t="str">
        <f>IF(ISERROR(VLOOKUP(A3652,'entry data'!B:C,2,0)),"",VLOOKUP(A3652,'entry data'!B:C,2,0))</f>
        <v/>
      </c>
      <c r="E3652" s="9" t="str">
        <f>IF(ISERROR(VLOOKUP(A3652,'entry data'!B:E,4,0)),"",VLOOKUP(A3652,'entry data'!B:E,4,0))</f>
        <v/>
      </c>
      <c r="F3652" s="11" t="str">
        <f>IF(A3652="","",IF(ISERROR(VLOOKUP(A3652,'entry data'!B:F,5,0)),"",VLOOKUP(A3652,'entry data'!B:F,5,0)))</f>
        <v/>
      </c>
      <c r="G3652" s="12" t="str">
        <f>IF(A3652="","",IF(ISERROR(VLOOKUP(A3652,'entry data'!B:I,8,0)),"",VLOOKUP(A3652,'entry data'!B:I,7,0)))</f>
        <v/>
      </c>
      <c r="H3652" s="13" t="str">
        <f>IF(A3652="","",IF(B3652=1,VLOOKUP(A3652,'entry data'!B:D,3,0),I3651))</f>
        <v/>
      </c>
      <c r="I3652" s="14" t="str">
        <f>IF(A3652="","",IF(E3652="weekly",7,IF(E3652="fortnightly",14,IF(E3652="monthly",DATE(IF(MONTH(H3652)=12,YEAR(H3652)+1,YEAR(H3652)),VLOOKUP(MONTH(H3652),index!$D$2:$G$13,2,0),DAY(H3652)),
IF(E3652="quarterly",DATE(IF(MONTH(H3652)&gt;=10,YEAR(H3652)+1,YEAR(H3652)),VLOOKUP(MONTH(H3652),index!$D$2:$G$13,3,0),DAY(H3652)),
IF(E3652="halfyearly",DATE(IF(MONTH(H3652)&gt;=7,YEAR(H3652)+1,YEAR(H3652)),VLOOKUP(MONTH(H3652),index!$D$2:$G$13,4,0),DAY(H3652)),
DATE(YEAR(H3652)+1,MONTH(H3652),DAY(H3652)))))-H3652))+H3652)</f>
        <v/>
      </c>
      <c r="J3652" s="9" t="str">
        <f t="shared" si="358"/>
        <v/>
      </c>
      <c r="K3652" s="11" t="str">
        <f t="shared" si="359"/>
        <v/>
      </c>
      <c r="L3652" s="11" t="str">
        <f t="shared" si="360"/>
        <v/>
      </c>
      <c r="M3652" s="11" t="str">
        <f>IF(A3652="","",VLOOKUP(E3652,index!$A$1:$B$6,2,0)*K3652*G3652)</f>
        <v/>
      </c>
      <c r="N3652" s="11" t="str">
        <f>IF(A3652="","",-PMT(G3652*VLOOKUP(E3652,index!$A$1:$B$6,2,0),C3652,F3652,0,0))</f>
        <v/>
      </c>
      <c r="O3652" s="11" t="str">
        <f t="shared" si="361"/>
        <v/>
      </c>
      <c r="P3652" s="11" t="str">
        <f t="shared" si="362"/>
        <v/>
      </c>
    </row>
    <row r="3653" spans="1:16" x14ac:dyDescent="0.25">
      <c r="A3653" s="9" t="str">
        <f>IF(A3652="","",IF(B3652&lt;C3652,A3652,IF(A3652=MAX('entry data'!$B$8:$B$507),"",A3652+1)))</f>
        <v/>
      </c>
      <c r="B3653" s="9" t="str">
        <f t="shared" si="357"/>
        <v/>
      </c>
      <c r="C3653" s="9" t="str">
        <f>IF(ISERROR(VLOOKUP(A3653,'entry data'!B:G,6,0)),"",VLOOKUP(A3653,'entry data'!B:G,6,0))</f>
        <v/>
      </c>
      <c r="D3653" s="9" t="str">
        <f>IF(ISERROR(VLOOKUP(A3653,'entry data'!B:C,2,0)),"",VLOOKUP(A3653,'entry data'!B:C,2,0))</f>
        <v/>
      </c>
      <c r="E3653" s="9" t="str">
        <f>IF(ISERROR(VLOOKUP(A3653,'entry data'!B:E,4,0)),"",VLOOKUP(A3653,'entry data'!B:E,4,0))</f>
        <v/>
      </c>
      <c r="F3653" s="11" t="str">
        <f>IF(A3653="","",IF(ISERROR(VLOOKUP(A3653,'entry data'!B:F,5,0)),"",VLOOKUP(A3653,'entry data'!B:F,5,0)))</f>
        <v/>
      </c>
      <c r="G3653" s="12" t="str">
        <f>IF(A3653="","",IF(ISERROR(VLOOKUP(A3653,'entry data'!B:I,8,0)),"",VLOOKUP(A3653,'entry data'!B:I,7,0)))</f>
        <v/>
      </c>
      <c r="H3653" s="13" t="str">
        <f>IF(A3653="","",IF(B3653=1,VLOOKUP(A3653,'entry data'!B:D,3,0),I3652))</f>
        <v/>
      </c>
      <c r="I3653" s="14" t="str">
        <f>IF(A3653="","",IF(E3653="weekly",7,IF(E3653="fortnightly",14,IF(E3653="monthly",DATE(IF(MONTH(H3653)=12,YEAR(H3653)+1,YEAR(H3653)),VLOOKUP(MONTH(H3653),index!$D$2:$G$13,2,0),DAY(H3653)),
IF(E3653="quarterly",DATE(IF(MONTH(H3653)&gt;=10,YEAR(H3653)+1,YEAR(H3653)),VLOOKUP(MONTH(H3653),index!$D$2:$G$13,3,0),DAY(H3653)),
IF(E3653="halfyearly",DATE(IF(MONTH(H3653)&gt;=7,YEAR(H3653)+1,YEAR(H3653)),VLOOKUP(MONTH(H3653),index!$D$2:$G$13,4,0),DAY(H3653)),
DATE(YEAR(H3653)+1,MONTH(H3653),DAY(H3653)))))-H3653))+H3653)</f>
        <v/>
      </c>
      <c r="J3653" s="9" t="str">
        <f t="shared" si="358"/>
        <v/>
      </c>
      <c r="K3653" s="11" t="str">
        <f t="shared" si="359"/>
        <v/>
      </c>
      <c r="L3653" s="11" t="str">
        <f t="shared" si="360"/>
        <v/>
      </c>
      <c r="M3653" s="11" t="str">
        <f>IF(A3653="","",VLOOKUP(E3653,index!$A$1:$B$6,2,0)*K3653*G3653)</f>
        <v/>
      </c>
      <c r="N3653" s="11" t="str">
        <f>IF(A3653="","",-PMT(G3653*VLOOKUP(E3653,index!$A$1:$B$6,2,0),C3653,F3653,0,0))</f>
        <v/>
      </c>
      <c r="O3653" s="11" t="str">
        <f t="shared" si="361"/>
        <v/>
      </c>
      <c r="P3653" s="11" t="str">
        <f t="shared" si="362"/>
        <v/>
      </c>
    </row>
    <row r="3654" spans="1:16" x14ac:dyDescent="0.25">
      <c r="A3654" s="9" t="str">
        <f>IF(A3653="","",IF(B3653&lt;C3653,A3653,IF(A3653=MAX('entry data'!$B$8:$B$507),"",A3653+1)))</f>
        <v/>
      </c>
      <c r="B3654" s="9" t="str">
        <f t="shared" si="357"/>
        <v/>
      </c>
      <c r="C3654" s="9" t="str">
        <f>IF(ISERROR(VLOOKUP(A3654,'entry data'!B:G,6,0)),"",VLOOKUP(A3654,'entry data'!B:G,6,0))</f>
        <v/>
      </c>
      <c r="D3654" s="9" t="str">
        <f>IF(ISERROR(VLOOKUP(A3654,'entry data'!B:C,2,0)),"",VLOOKUP(A3654,'entry data'!B:C,2,0))</f>
        <v/>
      </c>
      <c r="E3654" s="9" t="str">
        <f>IF(ISERROR(VLOOKUP(A3654,'entry data'!B:E,4,0)),"",VLOOKUP(A3654,'entry data'!B:E,4,0))</f>
        <v/>
      </c>
      <c r="F3654" s="11" t="str">
        <f>IF(A3654="","",IF(ISERROR(VLOOKUP(A3654,'entry data'!B:F,5,0)),"",VLOOKUP(A3654,'entry data'!B:F,5,0)))</f>
        <v/>
      </c>
      <c r="G3654" s="12" t="str">
        <f>IF(A3654="","",IF(ISERROR(VLOOKUP(A3654,'entry data'!B:I,8,0)),"",VLOOKUP(A3654,'entry data'!B:I,7,0)))</f>
        <v/>
      </c>
      <c r="H3654" s="13" t="str">
        <f>IF(A3654="","",IF(B3654=1,VLOOKUP(A3654,'entry data'!B:D,3,0),I3653))</f>
        <v/>
      </c>
      <c r="I3654" s="14" t="str">
        <f>IF(A3654="","",IF(E3654="weekly",7,IF(E3654="fortnightly",14,IF(E3654="monthly",DATE(IF(MONTH(H3654)=12,YEAR(H3654)+1,YEAR(H3654)),VLOOKUP(MONTH(H3654),index!$D$2:$G$13,2,0),DAY(H3654)),
IF(E3654="quarterly",DATE(IF(MONTH(H3654)&gt;=10,YEAR(H3654)+1,YEAR(H3654)),VLOOKUP(MONTH(H3654),index!$D$2:$G$13,3,0),DAY(H3654)),
IF(E3654="halfyearly",DATE(IF(MONTH(H3654)&gt;=7,YEAR(H3654)+1,YEAR(H3654)),VLOOKUP(MONTH(H3654),index!$D$2:$G$13,4,0),DAY(H3654)),
DATE(YEAR(H3654)+1,MONTH(H3654),DAY(H3654)))))-H3654))+H3654)</f>
        <v/>
      </c>
      <c r="J3654" s="9" t="str">
        <f t="shared" si="358"/>
        <v/>
      </c>
      <c r="K3654" s="11" t="str">
        <f t="shared" si="359"/>
        <v/>
      </c>
      <c r="L3654" s="11" t="str">
        <f t="shared" si="360"/>
        <v/>
      </c>
      <c r="M3654" s="11" t="str">
        <f>IF(A3654="","",VLOOKUP(E3654,index!$A$1:$B$6,2,0)*K3654*G3654)</f>
        <v/>
      </c>
      <c r="N3654" s="11" t="str">
        <f>IF(A3654="","",-PMT(G3654*VLOOKUP(E3654,index!$A$1:$B$6,2,0),C3654,F3654,0,0))</f>
        <v/>
      </c>
      <c r="O3654" s="11" t="str">
        <f t="shared" si="361"/>
        <v/>
      </c>
      <c r="P3654" s="11" t="str">
        <f t="shared" si="362"/>
        <v/>
      </c>
    </row>
    <row r="3655" spans="1:16" x14ac:dyDescent="0.25">
      <c r="A3655" s="9" t="str">
        <f>IF(A3654="","",IF(B3654&lt;C3654,A3654,IF(A3654=MAX('entry data'!$B$8:$B$507),"",A3654+1)))</f>
        <v/>
      </c>
      <c r="B3655" s="9" t="str">
        <f t="shared" si="357"/>
        <v/>
      </c>
      <c r="C3655" s="9" t="str">
        <f>IF(ISERROR(VLOOKUP(A3655,'entry data'!B:G,6,0)),"",VLOOKUP(A3655,'entry data'!B:G,6,0))</f>
        <v/>
      </c>
      <c r="D3655" s="9" t="str">
        <f>IF(ISERROR(VLOOKUP(A3655,'entry data'!B:C,2,0)),"",VLOOKUP(A3655,'entry data'!B:C,2,0))</f>
        <v/>
      </c>
      <c r="E3655" s="9" t="str">
        <f>IF(ISERROR(VLOOKUP(A3655,'entry data'!B:E,4,0)),"",VLOOKUP(A3655,'entry data'!B:E,4,0))</f>
        <v/>
      </c>
      <c r="F3655" s="11" t="str">
        <f>IF(A3655="","",IF(ISERROR(VLOOKUP(A3655,'entry data'!B:F,5,0)),"",VLOOKUP(A3655,'entry data'!B:F,5,0)))</f>
        <v/>
      </c>
      <c r="G3655" s="12" t="str">
        <f>IF(A3655="","",IF(ISERROR(VLOOKUP(A3655,'entry data'!B:I,8,0)),"",VLOOKUP(A3655,'entry data'!B:I,7,0)))</f>
        <v/>
      </c>
      <c r="H3655" s="13" t="str">
        <f>IF(A3655="","",IF(B3655=1,VLOOKUP(A3655,'entry data'!B:D,3,0),I3654))</f>
        <v/>
      </c>
      <c r="I3655" s="14" t="str">
        <f>IF(A3655="","",IF(E3655="weekly",7,IF(E3655="fortnightly",14,IF(E3655="monthly",DATE(IF(MONTH(H3655)=12,YEAR(H3655)+1,YEAR(H3655)),VLOOKUP(MONTH(H3655),index!$D$2:$G$13,2,0),DAY(H3655)),
IF(E3655="quarterly",DATE(IF(MONTH(H3655)&gt;=10,YEAR(H3655)+1,YEAR(H3655)),VLOOKUP(MONTH(H3655),index!$D$2:$G$13,3,0),DAY(H3655)),
IF(E3655="halfyearly",DATE(IF(MONTH(H3655)&gt;=7,YEAR(H3655)+1,YEAR(H3655)),VLOOKUP(MONTH(H3655),index!$D$2:$G$13,4,0),DAY(H3655)),
DATE(YEAR(H3655)+1,MONTH(H3655),DAY(H3655)))))-H3655))+H3655)</f>
        <v/>
      </c>
      <c r="J3655" s="9" t="str">
        <f t="shared" si="358"/>
        <v/>
      </c>
      <c r="K3655" s="11" t="str">
        <f t="shared" si="359"/>
        <v/>
      </c>
      <c r="L3655" s="11" t="str">
        <f t="shared" si="360"/>
        <v/>
      </c>
      <c r="M3655" s="11" t="str">
        <f>IF(A3655="","",VLOOKUP(E3655,index!$A$1:$B$6,2,0)*K3655*G3655)</f>
        <v/>
      </c>
      <c r="N3655" s="11" t="str">
        <f>IF(A3655="","",-PMT(G3655*VLOOKUP(E3655,index!$A$1:$B$6,2,0),C3655,F3655,0,0))</f>
        <v/>
      </c>
      <c r="O3655" s="11" t="str">
        <f t="shared" si="361"/>
        <v/>
      </c>
      <c r="P3655" s="11" t="str">
        <f t="shared" si="362"/>
        <v/>
      </c>
    </row>
    <row r="3656" spans="1:16" x14ac:dyDescent="0.25">
      <c r="A3656" s="9" t="str">
        <f>IF(A3655="","",IF(B3655&lt;C3655,A3655,IF(A3655=MAX('entry data'!$B$8:$B$507),"",A3655+1)))</f>
        <v/>
      </c>
      <c r="B3656" s="9" t="str">
        <f t="shared" si="357"/>
        <v/>
      </c>
      <c r="C3656" s="9" t="str">
        <f>IF(ISERROR(VLOOKUP(A3656,'entry data'!B:G,6,0)),"",VLOOKUP(A3656,'entry data'!B:G,6,0))</f>
        <v/>
      </c>
      <c r="D3656" s="9" t="str">
        <f>IF(ISERROR(VLOOKUP(A3656,'entry data'!B:C,2,0)),"",VLOOKUP(A3656,'entry data'!B:C,2,0))</f>
        <v/>
      </c>
      <c r="E3656" s="9" t="str">
        <f>IF(ISERROR(VLOOKUP(A3656,'entry data'!B:E,4,0)),"",VLOOKUP(A3656,'entry data'!B:E,4,0))</f>
        <v/>
      </c>
      <c r="F3656" s="11" t="str">
        <f>IF(A3656="","",IF(ISERROR(VLOOKUP(A3656,'entry data'!B:F,5,0)),"",VLOOKUP(A3656,'entry data'!B:F,5,0)))</f>
        <v/>
      </c>
      <c r="G3656" s="12" t="str">
        <f>IF(A3656="","",IF(ISERROR(VLOOKUP(A3656,'entry data'!B:I,8,0)),"",VLOOKUP(A3656,'entry data'!B:I,7,0)))</f>
        <v/>
      </c>
      <c r="H3656" s="13" t="str">
        <f>IF(A3656="","",IF(B3656=1,VLOOKUP(A3656,'entry data'!B:D,3,0),I3655))</f>
        <v/>
      </c>
      <c r="I3656" s="14" t="str">
        <f>IF(A3656="","",IF(E3656="weekly",7,IF(E3656="fortnightly",14,IF(E3656="monthly",DATE(IF(MONTH(H3656)=12,YEAR(H3656)+1,YEAR(H3656)),VLOOKUP(MONTH(H3656),index!$D$2:$G$13,2,0),DAY(H3656)),
IF(E3656="quarterly",DATE(IF(MONTH(H3656)&gt;=10,YEAR(H3656)+1,YEAR(H3656)),VLOOKUP(MONTH(H3656),index!$D$2:$G$13,3,0),DAY(H3656)),
IF(E3656="halfyearly",DATE(IF(MONTH(H3656)&gt;=7,YEAR(H3656)+1,YEAR(H3656)),VLOOKUP(MONTH(H3656),index!$D$2:$G$13,4,0),DAY(H3656)),
DATE(YEAR(H3656)+1,MONTH(H3656),DAY(H3656)))))-H3656))+H3656)</f>
        <v/>
      </c>
      <c r="J3656" s="9" t="str">
        <f t="shared" si="358"/>
        <v/>
      </c>
      <c r="K3656" s="11" t="str">
        <f t="shared" si="359"/>
        <v/>
      </c>
      <c r="L3656" s="11" t="str">
        <f t="shared" si="360"/>
        <v/>
      </c>
      <c r="M3656" s="11" t="str">
        <f>IF(A3656="","",VLOOKUP(E3656,index!$A$1:$B$6,2,0)*K3656*G3656)</f>
        <v/>
      </c>
      <c r="N3656" s="11" t="str">
        <f>IF(A3656="","",-PMT(G3656*VLOOKUP(E3656,index!$A$1:$B$6,2,0),C3656,F3656,0,0))</f>
        <v/>
      </c>
      <c r="O3656" s="11" t="str">
        <f t="shared" si="361"/>
        <v/>
      </c>
      <c r="P3656" s="11" t="str">
        <f t="shared" si="362"/>
        <v/>
      </c>
    </row>
    <row r="3657" spans="1:16" x14ac:dyDescent="0.25">
      <c r="A3657" s="9" t="str">
        <f>IF(A3656="","",IF(B3656&lt;C3656,A3656,IF(A3656=MAX('entry data'!$B$8:$B$507),"",A3656+1)))</f>
        <v/>
      </c>
      <c r="B3657" s="9" t="str">
        <f t="shared" si="357"/>
        <v/>
      </c>
      <c r="C3657" s="9" t="str">
        <f>IF(ISERROR(VLOOKUP(A3657,'entry data'!B:G,6,0)),"",VLOOKUP(A3657,'entry data'!B:G,6,0))</f>
        <v/>
      </c>
      <c r="D3657" s="9" t="str">
        <f>IF(ISERROR(VLOOKUP(A3657,'entry data'!B:C,2,0)),"",VLOOKUP(A3657,'entry data'!B:C,2,0))</f>
        <v/>
      </c>
      <c r="E3657" s="9" t="str">
        <f>IF(ISERROR(VLOOKUP(A3657,'entry data'!B:E,4,0)),"",VLOOKUP(A3657,'entry data'!B:E,4,0))</f>
        <v/>
      </c>
      <c r="F3657" s="11" t="str">
        <f>IF(A3657="","",IF(ISERROR(VLOOKUP(A3657,'entry data'!B:F,5,0)),"",VLOOKUP(A3657,'entry data'!B:F,5,0)))</f>
        <v/>
      </c>
      <c r="G3657" s="12" t="str">
        <f>IF(A3657="","",IF(ISERROR(VLOOKUP(A3657,'entry data'!B:I,8,0)),"",VLOOKUP(A3657,'entry data'!B:I,7,0)))</f>
        <v/>
      </c>
      <c r="H3657" s="13" t="str">
        <f>IF(A3657="","",IF(B3657=1,VLOOKUP(A3657,'entry data'!B:D,3,0),I3656))</f>
        <v/>
      </c>
      <c r="I3657" s="14" t="str">
        <f>IF(A3657="","",IF(E3657="weekly",7,IF(E3657="fortnightly",14,IF(E3657="monthly",DATE(IF(MONTH(H3657)=12,YEAR(H3657)+1,YEAR(H3657)),VLOOKUP(MONTH(H3657),index!$D$2:$G$13,2,0),DAY(H3657)),
IF(E3657="quarterly",DATE(IF(MONTH(H3657)&gt;=10,YEAR(H3657)+1,YEAR(H3657)),VLOOKUP(MONTH(H3657),index!$D$2:$G$13,3,0),DAY(H3657)),
IF(E3657="halfyearly",DATE(IF(MONTH(H3657)&gt;=7,YEAR(H3657)+1,YEAR(H3657)),VLOOKUP(MONTH(H3657),index!$D$2:$G$13,4,0),DAY(H3657)),
DATE(YEAR(H3657)+1,MONTH(H3657),DAY(H3657)))))-H3657))+H3657)</f>
        <v/>
      </c>
      <c r="J3657" s="9" t="str">
        <f t="shared" si="358"/>
        <v/>
      </c>
      <c r="K3657" s="11" t="str">
        <f t="shared" si="359"/>
        <v/>
      </c>
      <c r="L3657" s="11" t="str">
        <f t="shared" si="360"/>
        <v/>
      </c>
      <c r="M3657" s="11" t="str">
        <f>IF(A3657="","",VLOOKUP(E3657,index!$A$1:$B$6,2,0)*K3657*G3657)</f>
        <v/>
      </c>
      <c r="N3657" s="11" t="str">
        <f>IF(A3657="","",-PMT(G3657*VLOOKUP(E3657,index!$A$1:$B$6,2,0),C3657,F3657,0,0))</f>
        <v/>
      </c>
      <c r="O3657" s="11" t="str">
        <f t="shared" si="361"/>
        <v/>
      </c>
      <c r="P3657" s="11" t="str">
        <f t="shared" si="362"/>
        <v/>
      </c>
    </row>
    <row r="3658" spans="1:16" x14ac:dyDescent="0.25">
      <c r="A3658" s="9" t="str">
        <f>IF(A3657="","",IF(B3657&lt;C3657,A3657,IF(A3657=MAX('entry data'!$B$8:$B$507),"",A3657+1)))</f>
        <v/>
      </c>
      <c r="B3658" s="9" t="str">
        <f t="shared" si="357"/>
        <v/>
      </c>
      <c r="C3658" s="9" t="str">
        <f>IF(ISERROR(VLOOKUP(A3658,'entry data'!B:G,6,0)),"",VLOOKUP(A3658,'entry data'!B:G,6,0))</f>
        <v/>
      </c>
      <c r="D3658" s="9" t="str">
        <f>IF(ISERROR(VLOOKUP(A3658,'entry data'!B:C,2,0)),"",VLOOKUP(A3658,'entry data'!B:C,2,0))</f>
        <v/>
      </c>
      <c r="E3658" s="9" t="str">
        <f>IF(ISERROR(VLOOKUP(A3658,'entry data'!B:E,4,0)),"",VLOOKUP(A3658,'entry data'!B:E,4,0))</f>
        <v/>
      </c>
      <c r="F3658" s="11" t="str">
        <f>IF(A3658="","",IF(ISERROR(VLOOKUP(A3658,'entry data'!B:F,5,0)),"",VLOOKUP(A3658,'entry data'!B:F,5,0)))</f>
        <v/>
      </c>
      <c r="G3658" s="12" t="str">
        <f>IF(A3658="","",IF(ISERROR(VLOOKUP(A3658,'entry data'!B:I,8,0)),"",VLOOKUP(A3658,'entry data'!B:I,7,0)))</f>
        <v/>
      </c>
      <c r="H3658" s="13" t="str">
        <f>IF(A3658="","",IF(B3658=1,VLOOKUP(A3658,'entry data'!B:D,3,0),I3657))</f>
        <v/>
      </c>
      <c r="I3658" s="14" t="str">
        <f>IF(A3658="","",IF(E3658="weekly",7,IF(E3658="fortnightly",14,IF(E3658="monthly",DATE(IF(MONTH(H3658)=12,YEAR(H3658)+1,YEAR(H3658)),VLOOKUP(MONTH(H3658),index!$D$2:$G$13,2,0),DAY(H3658)),
IF(E3658="quarterly",DATE(IF(MONTH(H3658)&gt;=10,YEAR(H3658)+1,YEAR(H3658)),VLOOKUP(MONTH(H3658),index!$D$2:$G$13,3,0),DAY(H3658)),
IF(E3658="halfyearly",DATE(IF(MONTH(H3658)&gt;=7,YEAR(H3658)+1,YEAR(H3658)),VLOOKUP(MONTH(H3658),index!$D$2:$G$13,4,0),DAY(H3658)),
DATE(YEAR(H3658)+1,MONTH(H3658),DAY(H3658)))))-H3658))+H3658)</f>
        <v/>
      </c>
      <c r="J3658" s="9" t="str">
        <f t="shared" si="358"/>
        <v/>
      </c>
      <c r="K3658" s="11" t="str">
        <f t="shared" si="359"/>
        <v/>
      </c>
      <c r="L3658" s="11" t="str">
        <f t="shared" si="360"/>
        <v/>
      </c>
      <c r="M3658" s="11" t="str">
        <f>IF(A3658="","",VLOOKUP(E3658,index!$A$1:$B$6,2,0)*K3658*G3658)</f>
        <v/>
      </c>
      <c r="N3658" s="11" t="str">
        <f>IF(A3658="","",-PMT(G3658*VLOOKUP(E3658,index!$A$1:$B$6,2,0),C3658,F3658,0,0))</f>
        <v/>
      </c>
      <c r="O3658" s="11" t="str">
        <f t="shared" si="361"/>
        <v/>
      </c>
      <c r="P3658" s="11" t="str">
        <f t="shared" si="362"/>
        <v/>
      </c>
    </row>
    <row r="3659" spans="1:16" x14ac:dyDescent="0.25">
      <c r="A3659" s="9" t="str">
        <f>IF(A3658="","",IF(B3658&lt;C3658,A3658,IF(A3658=MAX('entry data'!$B$8:$B$507),"",A3658+1)))</f>
        <v/>
      </c>
      <c r="B3659" s="9" t="str">
        <f t="shared" si="357"/>
        <v/>
      </c>
      <c r="C3659" s="9" t="str">
        <f>IF(ISERROR(VLOOKUP(A3659,'entry data'!B:G,6,0)),"",VLOOKUP(A3659,'entry data'!B:G,6,0))</f>
        <v/>
      </c>
      <c r="D3659" s="9" t="str">
        <f>IF(ISERROR(VLOOKUP(A3659,'entry data'!B:C,2,0)),"",VLOOKUP(A3659,'entry data'!B:C,2,0))</f>
        <v/>
      </c>
      <c r="E3659" s="9" t="str">
        <f>IF(ISERROR(VLOOKUP(A3659,'entry data'!B:E,4,0)),"",VLOOKUP(A3659,'entry data'!B:E,4,0))</f>
        <v/>
      </c>
      <c r="F3659" s="11" t="str">
        <f>IF(A3659="","",IF(ISERROR(VLOOKUP(A3659,'entry data'!B:F,5,0)),"",VLOOKUP(A3659,'entry data'!B:F,5,0)))</f>
        <v/>
      </c>
      <c r="G3659" s="12" t="str">
        <f>IF(A3659="","",IF(ISERROR(VLOOKUP(A3659,'entry data'!B:I,8,0)),"",VLOOKUP(A3659,'entry data'!B:I,7,0)))</f>
        <v/>
      </c>
      <c r="H3659" s="13" t="str">
        <f>IF(A3659="","",IF(B3659=1,VLOOKUP(A3659,'entry data'!B:D,3,0),I3658))</f>
        <v/>
      </c>
      <c r="I3659" s="14" t="str">
        <f>IF(A3659="","",IF(E3659="weekly",7,IF(E3659="fortnightly",14,IF(E3659="monthly",DATE(IF(MONTH(H3659)=12,YEAR(H3659)+1,YEAR(H3659)),VLOOKUP(MONTH(H3659),index!$D$2:$G$13,2,0),DAY(H3659)),
IF(E3659="quarterly",DATE(IF(MONTH(H3659)&gt;=10,YEAR(H3659)+1,YEAR(H3659)),VLOOKUP(MONTH(H3659),index!$D$2:$G$13,3,0),DAY(H3659)),
IF(E3659="halfyearly",DATE(IF(MONTH(H3659)&gt;=7,YEAR(H3659)+1,YEAR(H3659)),VLOOKUP(MONTH(H3659),index!$D$2:$G$13,4,0),DAY(H3659)),
DATE(YEAR(H3659)+1,MONTH(H3659),DAY(H3659)))))-H3659))+H3659)</f>
        <v/>
      </c>
      <c r="J3659" s="9" t="str">
        <f t="shared" si="358"/>
        <v/>
      </c>
      <c r="K3659" s="11" t="str">
        <f t="shared" si="359"/>
        <v/>
      </c>
      <c r="L3659" s="11" t="str">
        <f t="shared" si="360"/>
        <v/>
      </c>
      <c r="M3659" s="11" t="str">
        <f>IF(A3659="","",VLOOKUP(E3659,index!$A$1:$B$6,2,0)*K3659*G3659)</f>
        <v/>
      </c>
      <c r="N3659" s="11" t="str">
        <f>IF(A3659="","",-PMT(G3659*VLOOKUP(E3659,index!$A$1:$B$6,2,0),C3659,F3659,0,0))</f>
        <v/>
      </c>
      <c r="O3659" s="11" t="str">
        <f t="shared" si="361"/>
        <v/>
      </c>
      <c r="P3659" s="11" t="str">
        <f t="shared" si="362"/>
        <v/>
      </c>
    </row>
    <row r="3660" spans="1:16" x14ac:dyDescent="0.25">
      <c r="A3660" s="9" t="str">
        <f>IF(A3659="","",IF(B3659&lt;C3659,A3659,IF(A3659=MAX('entry data'!$B$8:$B$507),"",A3659+1)))</f>
        <v/>
      </c>
      <c r="B3660" s="9" t="str">
        <f t="shared" si="357"/>
        <v/>
      </c>
      <c r="C3660" s="9" t="str">
        <f>IF(ISERROR(VLOOKUP(A3660,'entry data'!B:G,6,0)),"",VLOOKUP(A3660,'entry data'!B:G,6,0))</f>
        <v/>
      </c>
      <c r="D3660" s="9" t="str">
        <f>IF(ISERROR(VLOOKUP(A3660,'entry data'!B:C,2,0)),"",VLOOKUP(A3660,'entry data'!B:C,2,0))</f>
        <v/>
      </c>
      <c r="E3660" s="9" t="str">
        <f>IF(ISERROR(VLOOKUP(A3660,'entry data'!B:E,4,0)),"",VLOOKUP(A3660,'entry data'!B:E,4,0))</f>
        <v/>
      </c>
      <c r="F3660" s="11" t="str">
        <f>IF(A3660="","",IF(ISERROR(VLOOKUP(A3660,'entry data'!B:F,5,0)),"",VLOOKUP(A3660,'entry data'!B:F,5,0)))</f>
        <v/>
      </c>
      <c r="G3660" s="12" t="str">
        <f>IF(A3660="","",IF(ISERROR(VLOOKUP(A3660,'entry data'!B:I,8,0)),"",VLOOKUP(A3660,'entry data'!B:I,7,0)))</f>
        <v/>
      </c>
      <c r="H3660" s="13" t="str">
        <f>IF(A3660="","",IF(B3660=1,VLOOKUP(A3660,'entry data'!B:D,3,0),I3659))</f>
        <v/>
      </c>
      <c r="I3660" s="14" t="str">
        <f>IF(A3660="","",IF(E3660="weekly",7,IF(E3660="fortnightly",14,IF(E3660="monthly",DATE(IF(MONTH(H3660)=12,YEAR(H3660)+1,YEAR(H3660)),VLOOKUP(MONTH(H3660),index!$D$2:$G$13,2,0),DAY(H3660)),
IF(E3660="quarterly",DATE(IF(MONTH(H3660)&gt;=10,YEAR(H3660)+1,YEAR(H3660)),VLOOKUP(MONTH(H3660),index!$D$2:$G$13,3,0),DAY(H3660)),
IF(E3660="halfyearly",DATE(IF(MONTH(H3660)&gt;=7,YEAR(H3660)+1,YEAR(H3660)),VLOOKUP(MONTH(H3660),index!$D$2:$G$13,4,0),DAY(H3660)),
DATE(YEAR(H3660)+1,MONTH(H3660),DAY(H3660)))))-H3660))+H3660)</f>
        <v/>
      </c>
      <c r="J3660" s="9" t="str">
        <f t="shared" si="358"/>
        <v/>
      </c>
      <c r="K3660" s="11" t="str">
        <f t="shared" si="359"/>
        <v/>
      </c>
      <c r="L3660" s="11" t="str">
        <f t="shared" si="360"/>
        <v/>
      </c>
      <c r="M3660" s="11" t="str">
        <f>IF(A3660="","",VLOOKUP(E3660,index!$A$1:$B$6,2,0)*K3660*G3660)</f>
        <v/>
      </c>
      <c r="N3660" s="11" t="str">
        <f>IF(A3660="","",-PMT(G3660*VLOOKUP(E3660,index!$A$1:$B$6,2,0),C3660,F3660,0,0))</f>
        <v/>
      </c>
      <c r="O3660" s="11" t="str">
        <f t="shared" si="361"/>
        <v/>
      </c>
      <c r="P3660" s="11" t="str">
        <f t="shared" si="362"/>
        <v/>
      </c>
    </row>
    <row r="3661" spans="1:16" x14ac:dyDescent="0.25">
      <c r="A3661" s="9" t="str">
        <f>IF(A3660="","",IF(B3660&lt;C3660,A3660,IF(A3660=MAX('entry data'!$B$8:$B$507),"",A3660+1)))</f>
        <v/>
      </c>
      <c r="B3661" s="9" t="str">
        <f t="shared" si="357"/>
        <v/>
      </c>
      <c r="C3661" s="9" t="str">
        <f>IF(ISERROR(VLOOKUP(A3661,'entry data'!B:G,6,0)),"",VLOOKUP(A3661,'entry data'!B:G,6,0))</f>
        <v/>
      </c>
      <c r="D3661" s="9" t="str">
        <f>IF(ISERROR(VLOOKUP(A3661,'entry data'!B:C,2,0)),"",VLOOKUP(A3661,'entry data'!B:C,2,0))</f>
        <v/>
      </c>
      <c r="E3661" s="9" t="str">
        <f>IF(ISERROR(VLOOKUP(A3661,'entry data'!B:E,4,0)),"",VLOOKUP(A3661,'entry data'!B:E,4,0))</f>
        <v/>
      </c>
      <c r="F3661" s="11" t="str">
        <f>IF(A3661="","",IF(ISERROR(VLOOKUP(A3661,'entry data'!B:F,5,0)),"",VLOOKUP(A3661,'entry data'!B:F,5,0)))</f>
        <v/>
      </c>
      <c r="G3661" s="12" t="str">
        <f>IF(A3661="","",IF(ISERROR(VLOOKUP(A3661,'entry data'!B:I,8,0)),"",VLOOKUP(A3661,'entry data'!B:I,7,0)))</f>
        <v/>
      </c>
      <c r="H3661" s="13" t="str">
        <f>IF(A3661="","",IF(B3661=1,VLOOKUP(A3661,'entry data'!B:D,3,0),I3660))</f>
        <v/>
      </c>
      <c r="I3661" s="14" t="str">
        <f>IF(A3661="","",IF(E3661="weekly",7,IF(E3661="fortnightly",14,IF(E3661="monthly",DATE(IF(MONTH(H3661)=12,YEAR(H3661)+1,YEAR(H3661)),VLOOKUP(MONTH(H3661),index!$D$2:$G$13,2,0),DAY(H3661)),
IF(E3661="quarterly",DATE(IF(MONTH(H3661)&gt;=10,YEAR(H3661)+1,YEAR(H3661)),VLOOKUP(MONTH(H3661),index!$D$2:$G$13,3,0),DAY(H3661)),
IF(E3661="halfyearly",DATE(IF(MONTH(H3661)&gt;=7,YEAR(H3661)+1,YEAR(H3661)),VLOOKUP(MONTH(H3661),index!$D$2:$G$13,4,0),DAY(H3661)),
DATE(YEAR(H3661)+1,MONTH(H3661),DAY(H3661)))))-H3661))+H3661)</f>
        <v/>
      </c>
      <c r="J3661" s="9" t="str">
        <f t="shared" si="358"/>
        <v/>
      </c>
      <c r="K3661" s="11" t="str">
        <f t="shared" si="359"/>
        <v/>
      </c>
      <c r="L3661" s="11" t="str">
        <f t="shared" si="360"/>
        <v/>
      </c>
      <c r="M3661" s="11" t="str">
        <f>IF(A3661="","",VLOOKUP(E3661,index!$A$1:$B$6,2,0)*K3661*G3661)</f>
        <v/>
      </c>
      <c r="N3661" s="11" t="str">
        <f>IF(A3661="","",-PMT(G3661*VLOOKUP(E3661,index!$A$1:$B$6,2,0),C3661,F3661,0,0))</f>
        <v/>
      </c>
      <c r="O3661" s="11" t="str">
        <f t="shared" si="361"/>
        <v/>
      </c>
      <c r="P3661" s="11" t="str">
        <f t="shared" si="362"/>
        <v/>
      </c>
    </row>
    <row r="3662" spans="1:16" x14ac:dyDescent="0.25">
      <c r="A3662" s="9" t="str">
        <f>IF(A3661="","",IF(B3661&lt;C3661,A3661,IF(A3661=MAX('entry data'!$B$8:$B$507),"",A3661+1)))</f>
        <v/>
      </c>
      <c r="B3662" s="9" t="str">
        <f t="shared" si="357"/>
        <v/>
      </c>
      <c r="C3662" s="9" t="str">
        <f>IF(ISERROR(VLOOKUP(A3662,'entry data'!B:G,6,0)),"",VLOOKUP(A3662,'entry data'!B:G,6,0))</f>
        <v/>
      </c>
      <c r="D3662" s="9" t="str">
        <f>IF(ISERROR(VLOOKUP(A3662,'entry data'!B:C,2,0)),"",VLOOKUP(A3662,'entry data'!B:C,2,0))</f>
        <v/>
      </c>
      <c r="E3662" s="9" t="str">
        <f>IF(ISERROR(VLOOKUP(A3662,'entry data'!B:E,4,0)),"",VLOOKUP(A3662,'entry data'!B:E,4,0))</f>
        <v/>
      </c>
      <c r="F3662" s="11" t="str">
        <f>IF(A3662="","",IF(ISERROR(VLOOKUP(A3662,'entry data'!B:F,5,0)),"",VLOOKUP(A3662,'entry data'!B:F,5,0)))</f>
        <v/>
      </c>
      <c r="G3662" s="12" t="str">
        <f>IF(A3662="","",IF(ISERROR(VLOOKUP(A3662,'entry data'!B:I,8,0)),"",VLOOKUP(A3662,'entry data'!B:I,7,0)))</f>
        <v/>
      </c>
      <c r="H3662" s="13" t="str">
        <f>IF(A3662="","",IF(B3662=1,VLOOKUP(A3662,'entry data'!B:D,3,0),I3661))</f>
        <v/>
      </c>
      <c r="I3662" s="14" t="str">
        <f>IF(A3662="","",IF(E3662="weekly",7,IF(E3662="fortnightly",14,IF(E3662="monthly",DATE(IF(MONTH(H3662)=12,YEAR(H3662)+1,YEAR(H3662)),VLOOKUP(MONTH(H3662),index!$D$2:$G$13,2,0),DAY(H3662)),
IF(E3662="quarterly",DATE(IF(MONTH(H3662)&gt;=10,YEAR(H3662)+1,YEAR(H3662)),VLOOKUP(MONTH(H3662),index!$D$2:$G$13,3,0),DAY(H3662)),
IF(E3662="halfyearly",DATE(IF(MONTH(H3662)&gt;=7,YEAR(H3662)+1,YEAR(H3662)),VLOOKUP(MONTH(H3662),index!$D$2:$G$13,4,0),DAY(H3662)),
DATE(YEAR(H3662)+1,MONTH(H3662),DAY(H3662)))))-H3662))+H3662)</f>
        <v/>
      </c>
      <c r="J3662" s="9" t="str">
        <f t="shared" si="358"/>
        <v/>
      </c>
      <c r="K3662" s="11" t="str">
        <f t="shared" si="359"/>
        <v/>
      </c>
      <c r="L3662" s="11" t="str">
        <f t="shared" si="360"/>
        <v/>
      </c>
      <c r="M3662" s="11" t="str">
        <f>IF(A3662="","",VLOOKUP(E3662,index!$A$1:$B$6,2,0)*K3662*G3662)</f>
        <v/>
      </c>
      <c r="N3662" s="11" t="str">
        <f>IF(A3662="","",-PMT(G3662*VLOOKUP(E3662,index!$A$1:$B$6,2,0),C3662,F3662,0,0))</f>
        <v/>
      </c>
      <c r="O3662" s="11" t="str">
        <f t="shared" si="361"/>
        <v/>
      </c>
      <c r="P3662" s="11" t="str">
        <f t="shared" si="362"/>
        <v/>
      </c>
    </row>
    <row r="3663" spans="1:16" x14ac:dyDescent="0.25">
      <c r="A3663" s="9" t="str">
        <f>IF(A3662="","",IF(B3662&lt;C3662,A3662,IF(A3662=MAX('entry data'!$B$8:$B$507),"",A3662+1)))</f>
        <v/>
      </c>
      <c r="B3663" s="9" t="str">
        <f t="shared" si="357"/>
        <v/>
      </c>
      <c r="C3663" s="9" t="str">
        <f>IF(ISERROR(VLOOKUP(A3663,'entry data'!B:G,6,0)),"",VLOOKUP(A3663,'entry data'!B:G,6,0))</f>
        <v/>
      </c>
      <c r="D3663" s="9" t="str">
        <f>IF(ISERROR(VLOOKUP(A3663,'entry data'!B:C,2,0)),"",VLOOKUP(A3663,'entry data'!B:C,2,0))</f>
        <v/>
      </c>
      <c r="E3663" s="9" t="str">
        <f>IF(ISERROR(VLOOKUP(A3663,'entry data'!B:E,4,0)),"",VLOOKUP(A3663,'entry data'!B:E,4,0))</f>
        <v/>
      </c>
      <c r="F3663" s="11" t="str">
        <f>IF(A3663="","",IF(ISERROR(VLOOKUP(A3663,'entry data'!B:F,5,0)),"",VLOOKUP(A3663,'entry data'!B:F,5,0)))</f>
        <v/>
      </c>
      <c r="G3663" s="12" t="str">
        <f>IF(A3663="","",IF(ISERROR(VLOOKUP(A3663,'entry data'!B:I,8,0)),"",VLOOKUP(A3663,'entry data'!B:I,7,0)))</f>
        <v/>
      </c>
      <c r="H3663" s="13" t="str">
        <f>IF(A3663="","",IF(B3663=1,VLOOKUP(A3663,'entry data'!B:D,3,0),I3662))</f>
        <v/>
      </c>
      <c r="I3663" s="14" t="str">
        <f>IF(A3663="","",IF(E3663="weekly",7,IF(E3663="fortnightly",14,IF(E3663="monthly",DATE(IF(MONTH(H3663)=12,YEAR(H3663)+1,YEAR(H3663)),VLOOKUP(MONTH(H3663),index!$D$2:$G$13,2,0),DAY(H3663)),
IF(E3663="quarterly",DATE(IF(MONTH(H3663)&gt;=10,YEAR(H3663)+1,YEAR(H3663)),VLOOKUP(MONTH(H3663),index!$D$2:$G$13,3,0),DAY(H3663)),
IF(E3663="halfyearly",DATE(IF(MONTH(H3663)&gt;=7,YEAR(H3663)+1,YEAR(H3663)),VLOOKUP(MONTH(H3663),index!$D$2:$G$13,4,0),DAY(H3663)),
DATE(YEAR(H3663)+1,MONTH(H3663),DAY(H3663)))))-H3663))+H3663)</f>
        <v/>
      </c>
      <c r="J3663" s="9" t="str">
        <f t="shared" si="358"/>
        <v/>
      </c>
      <c r="K3663" s="11" t="str">
        <f t="shared" si="359"/>
        <v/>
      </c>
      <c r="L3663" s="11" t="str">
        <f t="shared" si="360"/>
        <v/>
      </c>
      <c r="M3663" s="11" t="str">
        <f>IF(A3663="","",VLOOKUP(E3663,index!$A$1:$B$6,2,0)*K3663*G3663)</f>
        <v/>
      </c>
      <c r="N3663" s="11" t="str">
        <f>IF(A3663="","",-PMT(G3663*VLOOKUP(E3663,index!$A$1:$B$6,2,0),C3663,F3663,0,0))</f>
        <v/>
      </c>
      <c r="O3663" s="11" t="str">
        <f t="shared" si="361"/>
        <v/>
      </c>
      <c r="P3663" s="11" t="str">
        <f t="shared" si="362"/>
        <v/>
      </c>
    </row>
    <row r="3664" spans="1:16" x14ac:dyDescent="0.25">
      <c r="A3664" s="9" t="str">
        <f>IF(A3663="","",IF(B3663&lt;C3663,A3663,IF(A3663=MAX('entry data'!$B$8:$B$507),"",A3663+1)))</f>
        <v/>
      </c>
      <c r="B3664" s="9" t="str">
        <f t="shared" si="357"/>
        <v/>
      </c>
      <c r="C3664" s="9" t="str">
        <f>IF(ISERROR(VLOOKUP(A3664,'entry data'!B:G,6,0)),"",VLOOKUP(A3664,'entry data'!B:G,6,0))</f>
        <v/>
      </c>
      <c r="D3664" s="9" t="str">
        <f>IF(ISERROR(VLOOKUP(A3664,'entry data'!B:C,2,0)),"",VLOOKUP(A3664,'entry data'!B:C,2,0))</f>
        <v/>
      </c>
      <c r="E3664" s="9" t="str">
        <f>IF(ISERROR(VLOOKUP(A3664,'entry data'!B:E,4,0)),"",VLOOKUP(A3664,'entry data'!B:E,4,0))</f>
        <v/>
      </c>
      <c r="F3664" s="11" t="str">
        <f>IF(A3664="","",IF(ISERROR(VLOOKUP(A3664,'entry data'!B:F,5,0)),"",VLOOKUP(A3664,'entry data'!B:F,5,0)))</f>
        <v/>
      </c>
      <c r="G3664" s="12" t="str">
        <f>IF(A3664="","",IF(ISERROR(VLOOKUP(A3664,'entry data'!B:I,8,0)),"",VLOOKUP(A3664,'entry data'!B:I,7,0)))</f>
        <v/>
      </c>
      <c r="H3664" s="13" t="str">
        <f>IF(A3664="","",IF(B3664=1,VLOOKUP(A3664,'entry data'!B:D,3,0),I3663))</f>
        <v/>
      </c>
      <c r="I3664" s="14" t="str">
        <f>IF(A3664="","",IF(E3664="weekly",7,IF(E3664="fortnightly",14,IF(E3664="monthly",DATE(IF(MONTH(H3664)=12,YEAR(H3664)+1,YEAR(H3664)),VLOOKUP(MONTH(H3664),index!$D$2:$G$13,2,0),DAY(H3664)),
IF(E3664="quarterly",DATE(IF(MONTH(H3664)&gt;=10,YEAR(H3664)+1,YEAR(H3664)),VLOOKUP(MONTH(H3664),index!$D$2:$G$13,3,0),DAY(H3664)),
IF(E3664="halfyearly",DATE(IF(MONTH(H3664)&gt;=7,YEAR(H3664)+1,YEAR(H3664)),VLOOKUP(MONTH(H3664),index!$D$2:$G$13,4,0),DAY(H3664)),
DATE(YEAR(H3664)+1,MONTH(H3664),DAY(H3664)))))-H3664))+H3664)</f>
        <v/>
      </c>
      <c r="J3664" s="9" t="str">
        <f t="shared" si="358"/>
        <v/>
      </c>
      <c r="K3664" s="11" t="str">
        <f t="shared" si="359"/>
        <v/>
      </c>
      <c r="L3664" s="11" t="str">
        <f t="shared" si="360"/>
        <v/>
      </c>
      <c r="M3664" s="11" t="str">
        <f>IF(A3664="","",VLOOKUP(E3664,index!$A$1:$B$6,2,0)*K3664*G3664)</f>
        <v/>
      </c>
      <c r="N3664" s="11" t="str">
        <f>IF(A3664="","",-PMT(G3664*VLOOKUP(E3664,index!$A$1:$B$6,2,0),C3664,F3664,0,0))</f>
        <v/>
      </c>
      <c r="O3664" s="11" t="str">
        <f t="shared" si="361"/>
        <v/>
      </c>
      <c r="P3664" s="11" t="str">
        <f t="shared" si="362"/>
        <v/>
      </c>
    </row>
    <row r="3665" spans="1:16" x14ac:dyDescent="0.25">
      <c r="A3665" s="9" t="str">
        <f>IF(A3664="","",IF(B3664&lt;C3664,A3664,IF(A3664=MAX('entry data'!$B$8:$B$507),"",A3664+1)))</f>
        <v/>
      </c>
      <c r="B3665" s="9" t="str">
        <f t="shared" si="357"/>
        <v/>
      </c>
      <c r="C3665" s="9" t="str">
        <f>IF(ISERROR(VLOOKUP(A3665,'entry data'!B:G,6,0)),"",VLOOKUP(A3665,'entry data'!B:G,6,0))</f>
        <v/>
      </c>
      <c r="D3665" s="9" t="str">
        <f>IF(ISERROR(VLOOKUP(A3665,'entry data'!B:C,2,0)),"",VLOOKUP(A3665,'entry data'!B:C,2,0))</f>
        <v/>
      </c>
      <c r="E3665" s="9" t="str">
        <f>IF(ISERROR(VLOOKUP(A3665,'entry data'!B:E,4,0)),"",VLOOKUP(A3665,'entry data'!B:E,4,0))</f>
        <v/>
      </c>
      <c r="F3665" s="11" t="str">
        <f>IF(A3665="","",IF(ISERROR(VLOOKUP(A3665,'entry data'!B:F,5,0)),"",VLOOKUP(A3665,'entry data'!B:F,5,0)))</f>
        <v/>
      </c>
      <c r="G3665" s="12" t="str">
        <f>IF(A3665="","",IF(ISERROR(VLOOKUP(A3665,'entry data'!B:I,8,0)),"",VLOOKUP(A3665,'entry data'!B:I,7,0)))</f>
        <v/>
      </c>
      <c r="H3665" s="13" t="str">
        <f>IF(A3665="","",IF(B3665=1,VLOOKUP(A3665,'entry data'!B:D,3,0),I3664))</f>
        <v/>
      </c>
      <c r="I3665" s="14" t="str">
        <f>IF(A3665="","",IF(E3665="weekly",7,IF(E3665="fortnightly",14,IF(E3665="monthly",DATE(IF(MONTH(H3665)=12,YEAR(H3665)+1,YEAR(H3665)),VLOOKUP(MONTH(H3665),index!$D$2:$G$13,2,0),DAY(H3665)),
IF(E3665="quarterly",DATE(IF(MONTH(H3665)&gt;=10,YEAR(H3665)+1,YEAR(H3665)),VLOOKUP(MONTH(H3665),index!$D$2:$G$13,3,0),DAY(H3665)),
IF(E3665="halfyearly",DATE(IF(MONTH(H3665)&gt;=7,YEAR(H3665)+1,YEAR(H3665)),VLOOKUP(MONTH(H3665),index!$D$2:$G$13,4,0),DAY(H3665)),
DATE(YEAR(H3665)+1,MONTH(H3665),DAY(H3665)))))-H3665))+H3665)</f>
        <v/>
      </c>
      <c r="J3665" s="9" t="str">
        <f t="shared" si="358"/>
        <v/>
      </c>
      <c r="K3665" s="11" t="str">
        <f t="shared" si="359"/>
        <v/>
      </c>
      <c r="L3665" s="11" t="str">
        <f t="shared" si="360"/>
        <v/>
      </c>
      <c r="M3665" s="11" t="str">
        <f>IF(A3665="","",VLOOKUP(E3665,index!$A$1:$B$6,2,0)*K3665*G3665)</f>
        <v/>
      </c>
      <c r="N3665" s="11" t="str">
        <f>IF(A3665="","",-PMT(G3665*VLOOKUP(E3665,index!$A$1:$B$6,2,0),C3665,F3665,0,0))</f>
        <v/>
      </c>
      <c r="O3665" s="11" t="str">
        <f t="shared" si="361"/>
        <v/>
      </c>
      <c r="P3665" s="11" t="str">
        <f t="shared" si="362"/>
        <v/>
      </c>
    </row>
    <row r="3666" spans="1:16" x14ac:dyDescent="0.25">
      <c r="A3666" s="9" t="str">
        <f>IF(A3665="","",IF(B3665&lt;C3665,A3665,IF(A3665=MAX('entry data'!$B$8:$B$507),"",A3665+1)))</f>
        <v/>
      </c>
      <c r="B3666" s="9" t="str">
        <f t="shared" si="357"/>
        <v/>
      </c>
      <c r="C3666" s="9" t="str">
        <f>IF(ISERROR(VLOOKUP(A3666,'entry data'!B:G,6,0)),"",VLOOKUP(A3666,'entry data'!B:G,6,0))</f>
        <v/>
      </c>
      <c r="D3666" s="9" t="str">
        <f>IF(ISERROR(VLOOKUP(A3666,'entry data'!B:C,2,0)),"",VLOOKUP(A3666,'entry data'!B:C,2,0))</f>
        <v/>
      </c>
      <c r="E3666" s="9" t="str">
        <f>IF(ISERROR(VLOOKUP(A3666,'entry data'!B:E,4,0)),"",VLOOKUP(A3666,'entry data'!B:E,4,0))</f>
        <v/>
      </c>
      <c r="F3666" s="11" t="str">
        <f>IF(A3666="","",IF(ISERROR(VLOOKUP(A3666,'entry data'!B:F,5,0)),"",VLOOKUP(A3666,'entry data'!B:F,5,0)))</f>
        <v/>
      </c>
      <c r="G3666" s="12" t="str">
        <f>IF(A3666="","",IF(ISERROR(VLOOKUP(A3666,'entry data'!B:I,8,0)),"",VLOOKUP(A3666,'entry data'!B:I,7,0)))</f>
        <v/>
      </c>
      <c r="H3666" s="13" t="str">
        <f>IF(A3666="","",IF(B3666=1,VLOOKUP(A3666,'entry data'!B:D,3,0),I3665))</f>
        <v/>
      </c>
      <c r="I3666" s="14" t="str">
        <f>IF(A3666="","",IF(E3666="weekly",7,IF(E3666="fortnightly",14,IF(E3666="monthly",DATE(IF(MONTH(H3666)=12,YEAR(H3666)+1,YEAR(H3666)),VLOOKUP(MONTH(H3666),index!$D$2:$G$13,2,0),DAY(H3666)),
IF(E3666="quarterly",DATE(IF(MONTH(H3666)&gt;=10,YEAR(H3666)+1,YEAR(H3666)),VLOOKUP(MONTH(H3666),index!$D$2:$G$13,3,0),DAY(H3666)),
IF(E3666="halfyearly",DATE(IF(MONTH(H3666)&gt;=7,YEAR(H3666)+1,YEAR(H3666)),VLOOKUP(MONTH(H3666),index!$D$2:$G$13,4,0),DAY(H3666)),
DATE(YEAR(H3666)+1,MONTH(H3666),DAY(H3666)))))-H3666))+H3666)</f>
        <v/>
      </c>
      <c r="J3666" s="9" t="str">
        <f t="shared" si="358"/>
        <v/>
      </c>
      <c r="K3666" s="11" t="str">
        <f t="shared" si="359"/>
        <v/>
      </c>
      <c r="L3666" s="11" t="str">
        <f t="shared" si="360"/>
        <v/>
      </c>
      <c r="M3666" s="11" t="str">
        <f>IF(A3666="","",VLOOKUP(E3666,index!$A$1:$B$6,2,0)*K3666*G3666)</f>
        <v/>
      </c>
      <c r="N3666" s="11" t="str">
        <f>IF(A3666="","",-PMT(G3666*VLOOKUP(E3666,index!$A$1:$B$6,2,0),C3666,F3666,0,0))</f>
        <v/>
      </c>
      <c r="O3666" s="11" t="str">
        <f t="shared" si="361"/>
        <v/>
      </c>
      <c r="P3666" s="11" t="str">
        <f t="shared" si="362"/>
        <v/>
      </c>
    </row>
    <row r="3667" spans="1:16" x14ac:dyDescent="0.25">
      <c r="A3667" s="9" t="str">
        <f>IF(A3666="","",IF(B3666&lt;C3666,A3666,IF(A3666=MAX('entry data'!$B$8:$B$507),"",A3666+1)))</f>
        <v/>
      </c>
      <c r="B3667" s="9" t="str">
        <f t="shared" si="357"/>
        <v/>
      </c>
      <c r="C3667" s="9" t="str">
        <f>IF(ISERROR(VLOOKUP(A3667,'entry data'!B:G,6,0)),"",VLOOKUP(A3667,'entry data'!B:G,6,0))</f>
        <v/>
      </c>
      <c r="D3667" s="9" t="str">
        <f>IF(ISERROR(VLOOKUP(A3667,'entry data'!B:C,2,0)),"",VLOOKUP(A3667,'entry data'!B:C,2,0))</f>
        <v/>
      </c>
      <c r="E3667" s="9" t="str">
        <f>IF(ISERROR(VLOOKUP(A3667,'entry data'!B:E,4,0)),"",VLOOKUP(A3667,'entry data'!B:E,4,0))</f>
        <v/>
      </c>
      <c r="F3667" s="11" t="str">
        <f>IF(A3667="","",IF(ISERROR(VLOOKUP(A3667,'entry data'!B:F,5,0)),"",VLOOKUP(A3667,'entry data'!B:F,5,0)))</f>
        <v/>
      </c>
      <c r="G3667" s="12" t="str">
        <f>IF(A3667="","",IF(ISERROR(VLOOKUP(A3667,'entry data'!B:I,8,0)),"",VLOOKUP(A3667,'entry data'!B:I,7,0)))</f>
        <v/>
      </c>
      <c r="H3667" s="13" t="str">
        <f>IF(A3667="","",IF(B3667=1,VLOOKUP(A3667,'entry data'!B:D,3,0),I3666))</f>
        <v/>
      </c>
      <c r="I3667" s="14" t="str">
        <f>IF(A3667="","",IF(E3667="weekly",7,IF(E3667="fortnightly",14,IF(E3667="monthly",DATE(IF(MONTH(H3667)=12,YEAR(H3667)+1,YEAR(H3667)),VLOOKUP(MONTH(H3667),index!$D$2:$G$13,2,0),DAY(H3667)),
IF(E3667="quarterly",DATE(IF(MONTH(H3667)&gt;=10,YEAR(H3667)+1,YEAR(H3667)),VLOOKUP(MONTH(H3667),index!$D$2:$G$13,3,0),DAY(H3667)),
IF(E3667="halfyearly",DATE(IF(MONTH(H3667)&gt;=7,YEAR(H3667)+1,YEAR(H3667)),VLOOKUP(MONTH(H3667),index!$D$2:$G$13,4,0),DAY(H3667)),
DATE(YEAR(H3667)+1,MONTH(H3667),DAY(H3667)))))-H3667))+H3667)</f>
        <v/>
      </c>
      <c r="J3667" s="9" t="str">
        <f t="shared" si="358"/>
        <v/>
      </c>
      <c r="K3667" s="11" t="str">
        <f t="shared" si="359"/>
        <v/>
      </c>
      <c r="L3667" s="11" t="str">
        <f t="shared" si="360"/>
        <v/>
      </c>
      <c r="M3667" s="11" t="str">
        <f>IF(A3667="","",VLOOKUP(E3667,index!$A$1:$B$6,2,0)*K3667*G3667)</f>
        <v/>
      </c>
      <c r="N3667" s="11" t="str">
        <f>IF(A3667="","",-PMT(G3667*VLOOKUP(E3667,index!$A$1:$B$6,2,0),C3667,F3667,0,0))</f>
        <v/>
      </c>
      <c r="O3667" s="11" t="str">
        <f t="shared" si="361"/>
        <v/>
      </c>
      <c r="P3667" s="11" t="str">
        <f t="shared" si="362"/>
        <v/>
      </c>
    </row>
    <row r="3668" spans="1:16" x14ac:dyDescent="0.25">
      <c r="A3668" s="9" t="str">
        <f>IF(A3667="","",IF(B3667&lt;C3667,A3667,IF(A3667=MAX('entry data'!$B$8:$B$507),"",A3667+1)))</f>
        <v/>
      </c>
      <c r="B3668" s="9" t="str">
        <f t="shared" si="357"/>
        <v/>
      </c>
      <c r="C3668" s="9" t="str">
        <f>IF(ISERROR(VLOOKUP(A3668,'entry data'!B:G,6,0)),"",VLOOKUP(A3668,'entry data'!B:G,6,0))</f>
        <v/>
      </c>
      <c r="D3668" s="9" t="str">
        <f>IF(ISERROR(VLOOKUP(A3668,'entry data'!B:C,2,0)),"",VLOOKUP(A3668,'entry data'!B:C,2,0))</f>
        <v/>
      </c>
      <c r="E3668" s="9" t="str">
        <f>IF(ISERROR(VLOOKUP(A3668,'entry data'!B:E,4,0)),"",VLOOKUP(A3668,'entry data'!B:E,4,0))</f>
        <v/>
      </c>
      <c r="F3668" s="11" t="str">
        <f>IF(A3668="","",IF(ISERROR(VLOOKUP(A3668,'entry data'!B:F,5,0)),"",VLOOKUP(A3668,'entry data'!B:F,5,0)))</f>
        <v/>
      </c>
      <c r="G3668" s="12" t="str">
        <f>IF(A3668="","",IF(ISERROR(VLOOKUP(A3668,'entry data'!B:I,8,0)),"",VLOOKUP(A3668,'entry data'!B:I,7,0)))</f>
        <v/>
      </c>
      <c r="H3668" s="13" t="str">
        <f>IF(A3668="","",IF(B3668=1,VLOOKUP(A3668,'entry data'!B:D,3,0),I3667))</f>
        <v/>
      </c>
      <c r="I3668" s="14" t="str">
        <f>IF(A3668="","",IF(E3668="weekly",7,IF(E3668="fortnightly",14,IF(E3668="monthly",DATE(IF(MONTH(H3668)=12,YEAR(H3668)+1,YEAR(H3668)),VLOOKUP(MONTH(H3668),index!$D$2:$G$13,2,0),DAY(H3668)),
IF(E3668="quarterly",DATE(IF(MONTH(H3668)&gt;=10,YEAR(H3668)+1,YEAR(H3668)),VLOOKUP(MONTH(H3668),index!$D$2:$G$13,3,0),DAY(H3668)),
IF(E3668="halfyearly",DATE(IF(MONTH(H3668)&gt;=7,YEAR(H3668)+1,YEAR(H3668)),VLOOKUP(MONTH(H3668),index!$D$2:$G$13,4,0),DAY(H3668)),
DATE(YEAR(H3668)+1,MONTH(H3668),DAY(H3668)))))-H3668))+H3668)</f>
        <v/>
      </c>
      <c r="J3668" s="9" t="str">
        <f t="shared" si="358"/>
        <v/>
      </c>
      <c r="K3668" s="11" t="str">
        <f t="shared" si="359"/>
        <v/>
      </c>
      <c r="L3668" s="11" t="str">
        <f t="shared" si="360"/>
        <v/>
      </c>
      <c r="M3668" s="11" t="str">
        <f>IF(A3668="","",VLOOKUP(E3668,index!$A$1:$B$6,2,0)*K3668*G3668)</f>
        <v/>
      </c>
      <c r="N3668" s="11" t="str">
        <f>IF(A3668="","",-PMT(G3668*VLOOKUP(E3668,index!$A$1:$B$6,2,0),C3668,F3668,0,0))</f>
        <v/>
      </c>
      <c r="O3668" s="11" t="str">
        <f t="shared" si="361"/>
        <v/>
      </c>
      <c r="P3668" s="11" t="str">
        <f t="shared" si="362"/>
        <v/>
      </c>
    </row>
    <row r="3669" spans="1:16" x14ac:dyDescent="0.25">
      <c r="A3669" s="9" t="str">
        <f>IF(A3668="","",IF(B3668&lt;C3668,A3668,IF(A3668=MAX('entry data'!$B$8:$B$507),"",A3668+1)))</f>
        <v/>
      </c>
      <c r="B3669" s="9" t="str">
        <f t="shared" si="357"/>
        <v/>
      </c>
      <c r="C3669" s="9" t="str">
        <f>IF(ISERROR(VLOOKUP(A3669,'entry data'!B:G,6,0)),"",VLOOKUP(A3669,'entry data'!B:G,6,0))</f>
        <v/>
      </c>
      <c r="D3669" s="9" t="str">
        <f>IF(ISERROR(VLOOKUP(A3669,'entry data'!B:C,2,0)),"",VLOOKUP(A3669,'entry data'!B:C,2,0))</f>
        <v/>
      </c>
      <c r="E3669" s="9" t="str">
        <f>IF(ISERROR(VLOOKUP(A3669,'entry data'!B:E,4,0)),"",VLOOKUP(A3669,'entry data'!B:E,4,0))</f>
        <v/>
      </c>
      <c r="F3669" s="11" t="str">
        <f>IF(A3669="","",IF(ISERROR(VLOOKUP(A3669,'entry data'!B:F,5,0)),"",VLOOKUP(A3669,'entry data'!B:F,5,0)))</f>
        <v/>
      </c>
      <c r="G3669" s="12" t="str">
        <f>IF(A3669="","",IF(ISERROR(VLOOKUP(A3669,'entry data'!B:I,8,0)),"",VLOOKUP(A3669,'entry data'!B:I,7,0)))</f>
        <v/>
      </c>
      <c r="H3669" s="13" t="str">
        <f>IF(A3669="","",IF(B3669=1,VLOOKUP(A3669,'entry data'!B:D,3,0),I3668))</f>
        <v/>
      </c>
      <c r="I3669" s="14" t="str">
        <f>IF(A3669="","",IF(E3669="weekly",7,IF(E3669="fortnightly",14,IF(E3669="monthly",DATE(IF(MONTH(H3669)=12,YEAR(H3669)+1,YEAR(H3669)),VLOOKUP(MONTH(H3669),index!$D$2:$G$13,2,0),DAY(H3669)),
IF(E3669="quarterly",DATE(IF(MONTH(H3669)&gt;=10,YEAR(H3669)+1,YEAR(H3669)),VLOOKUP(MONTH(H3669),index!$D$2:$G$13,3,0),DAY(H3669)),
IF(E3669="halfyearly",DATE(IF(MONTH(H3669)&gt;=7,YEAR(H3669)+1,YEAR(H3669)),VLOOKUP(MONTH(H3669),index!$D$2:$G$13,4,0),DAY(H3669)),
DATE(YEAR(H3669)+1,MONTH(H3669),DAY(H3669)))))-H3669))+H3669)</f>
        <v/>
      </c>
      <c r="J3669" s="9" t="str">
        <f t="shared" si="358"/>
        <v/>
      </c>
      <c r="K3669" s="11" t="str">
        <f t="shared" si="359"/>
        <v/>
      </c>
      <c r="L3669" s="11" t="str">
        <f t="shared" si="360"/>
        <v/>
      </c>
      <c r="M3669" s="11" t="str">
        <f>IF(A3669="","",VLOOKUP(E3669,index!$A$1:$B$6,2,0)*K3669*G3669)</f>
        <v/>
      </c>
      <c r="N3669" s="11" t="str">
        <f>IF(A3669="","",-PMT(G3669*VLOOKUP(E3669,index!$A$1:$B$6,2,0),C3669,F3669,0,0))</f>
        <v/>
      </c>
      <c r="O3669" s="11" t="str">
        <f t="shared" si="361"/>
        <v/>
      </c>
      <c r="P3669" s="11" t="str">
        <f t="shared" si="362"/>
        <v/>
      </c>
    </row>
    <row r="3670" spans="1:16" x14ac:dyDescent="0.25">
      <c r="A3670" s="9" t="str">
        <f>IF(A3669="","",IF(B3669&lt;C3669,A3669,IF(A3669=MAX('entry data'!$B$8:$B$507),"",A3669+1)))</f>
        <v/>
      </c>
      <c r="B3670" s="9" t="str">
        <f t="shared" si="357"/>
        <v/>
      </c>
      <c r="C3670" s="9" t="str">
        <f>IF(ISERROR(VLOOKUP(A3670,'entry data'!B:G,6,0)),"",VLOOKUP(A3670,'entry data'!B:G,6,0))</f>
        <v/>
      </c>
      <c r="D3670" s="9" t="str">
        <f>IF(ISERROR(VLOOKUP(A3670,'entry data'!B:C,2,0)),"",VLOOKUP(A3670,'entry data'!B:C,2,0))</f>
        <v/>
      </c>
      <c r="E3670" s="9" t="str">
        <f>IF(ISERROR(VLOOKUP(A3670,'entry data'!B:E,4,0)),"",VLOOKUP(A3670,'entry data'!B:E,4,0))</f>
        <v/>
      </c>
      <c r="F3670" s="11" t="str">
        <f>IF(A3670="","",IF(ISERROR(VLOOKUP(A3670,'entry data'!B:F,5,0)),"",VLOOKUP(A3670,'entry data'!B:F,5,0)))</f>
        <v/>
      </c>
      <c r="G3670" s="12" t="str">
        <f>IF(A3670="","",IF(ISERROR(VLOOKUP(A3670,'entry data'!B:I,8,0)),"",VLOOKUP(A3670,'entry data'!B:I,7,0)))</f>
        <v/>
      </c>
      <c r="H3670" s="13" t="str">
        <f>IF(A3670="","",IF(B3670=1,VLOOKUP(A3670,'entry data'!B:D,3,0),I3669))</f>
        <v/>
      </c>
      <c r="I3670" s="14" t="str">
        <f>IF(A3670="","",IF(E3670="weekly",7,IF(E3670="fortnightly",14,IF(E3670="monthly",DATE(IF(MONTH(H3670)=12,YEAR(H3670)+1,YEAR(H3670)),VLOOKUP(MONTH(H3670),index!$D$2:$G$13,2,0),DAY(H3670)),
IF(E3670="quarterly",DATE(IF(MONTH(H3670)&gt;=10,YEAR(H3670)+1,YEAR(H3670)),VLOOKUP(MONTH(H3670),index!$D$2:$G$13,3,0),DAY(H3670)),
IF(E3670="halfyearly",DATE(IF(MONTH(H3670)&gt;=7,YEAR(H3670)+1,YEAR(H3670)),VLOOKUP(MONTH(H3670),index!$D$2:$G$13,4,0),DAY(H3670)),
DATE(YEAR(H3670)+1,MONTH(H3670),DAY(H3670)))))-H3670))+H3670)</f>
        <v/>
      </c>
      <c r="J3670" s="9" t="str">
        <f t="shared" si="358"/>
        <v/>
      </c>
      <c r="K3670" s="11" t="str">
        <f t="shared" si="359"/>
        <v/>
      </c>
      <c r="L3670" s="11" t="str">
        <f t="shared" si="360"/>
        <v/>
      </c>
      <c r="M3670" s="11" t="str">
        <f>IF(A3670="","",VLOOKUP(E3670,index!$A$1:$B$6,2,0)*K3670*G3670)</f>
        <v/>
      </c>
      <c r="N3670" s="11" t="str">
        <f>IF(A3670="","",-PMT(G3670*VLOOKUP(E3670,index!$A$1:$B$6,2,0),C3670,F3670,0,0))</f>
        <v/>
      </c>
      <c r="O3670" s="11" t="str">
        <f t="shared" si="361"/>
        <v/>
      </c>
      <c r="P3670" s="11" t="str">
        <f t="shared" si="362"/>
        <v/>
      </c>
    </row>
    <row r="3671" spans="1:16" x14ac:dyDescent="0.25">
      <c r="A3671" s="9" t="str">
        <f>IF(A3670="","",IF(B3670&lt;C3670,A3670,IF(A3670=MAX('entry data'!$B$8:$B$507),"",A3670+1)))</f>
        <v/>
      </c>
      <c r="B3671" s="9" t="str">
        <f t="shared" ref="B3671:B3734" si="363">IF(A3671="","",IF(B3670=C3670,1,B3670+1))</f>
        <v/>
      </c>
      <c r="C3671" s="9" t="str">
        <f>IF(ISERROR(VLOOKUP(A3671,'entry data'!B:G,6,0)),"",VLOOKUP(A3671,'entry data'!B:G,6,0))</f>
        <v/>
      </c>
      <c r="D3671" s="9" t="str">
        <f>IF(ISERROR(VLOOKUP(A3671,'entry data'!B:C,2,0)),"",VLOOKUP(A3671,'entry data'!B:C,2,0))</f>
        <v/>
      </c>
      <c r="E3671" s="9" t="str">
        <f>IF(ISERROR(VLOOKUP(A3671,'entry data'!B:E,4,0)),"",VLOOKUP(A3671,'entry data'!B:E,4,0))</f>
        <v/>
      </c>
      <c r="F3671" s="11" t="str">
        <f>IF(A3671="","",IF(ISERROR(VLOOKUP(A3671,'entry data'!B:F,5,0)),"",VLOOKUP(A3671,'entry data'!B:F,5,0)))</f>
        <v/>
      </c>
      <c r="G3671" s="12" t="str">
        <f>IF(A3671="","",IF(ISERROR(VLOOKUP(A3671,'entry data'!B:I,8,0)),"",VLOOKUP(A3671,'entry data'!B:I,7,0)))</f>
        <v/>
      </c>
      <c r="H3671" s="13" t="str">
        <f>IF(A3671="","",IF(B3671=1,VLOOKUP(A3671,'entry data'!B:D,3,0),I3670))</f>
        <v/>
      </c>
      <c r="I3671" s="14" t="str">
        <f>IF(A3671="","",IF(E3671="weekly",7,IF(E3671="fortnightly",14,IF(E3671="monthly",DATE(IF(MONTH(H3671)=12,YEAR(H3671)+1,YEAR(H3671)),VLOOKUP(MONTH(H3671),index!$D$2:$G$13,2,0),DAY(H3671)),
IF(E3671="quarterly",DATE(IF(MONTH(H3671)&gt;=10,YEAR(H3671)+1,YEAR(H3671)),VLOOKUP(MONTH(H3671),index!$D$2:$G$13,3,0),DAY(H3671)),
IF(E3671="halfyearly",DATE(IF(MONTH(H3671)&gt;=7,YEAR(H3671)+1,YEAR(H3671)),VLOOKUP(MONTH(H3671),index!$D$2:$G$13,4,0),DAY(H3671)),
DATE(YEAR(H3671)+1,MONTH(H3671),DAY(H3671)))))-H3671))+H3671)</f>
        <v/>
      </c>
      <c r="J3671" s="9" t="str">
        <f t="shared" ref="J3671:J3734" si="364">IF(A3671="","",IF(MONTH(I3671)&lt;10,YEAR(I3671)&amp;"-0"&amp;MONTH(I3671),YEAR(I3671)&amp;"-"&amp;MONTH(I3671)))</f>
        <v/>
      </c>
      <c r="K3671" s="11" t="str">
        <f t="shared" ref="K3671:K3734" si="365">IF(A3671="","",IF(B3671=1,F3671,O3670))</f>
        <v/>
      </c>
      <c r="L3671" s="11" t="str">
        <f t="shared" ref="L3671:L3734" si="366">IF(A3671="","",N3671-M3671)</f>
        <v/>
      </c>
      <c r="M3671" s="11" t="str">
        <f>IF(A3671="","",VLOOKUP(E3671,index!$A$1:$B$6,2,0)*K3671*G3671)</f>
        <v/>
      </c>
      <c r="N3671" s="11" t="str">
        <f>IF(A3671="","",-PMT(G3671*VLOOKUP(E3671,index!$A$1:$B$6,2,0),C3671,F3671,0,0))</f>
        <v/>
      </c>
      <c r="O3671" s="11" t="str">
        <f t="shared" ref="O3671:O3734" si="367">IF(A3671="","",K3671-L3671)</f>
        <v/>
      </c>
      <c r="P3671" s="11" t="str">
        <f t="shared" si="362"/>
        <v/>
      </c>
    </row>
    <row r="3672" spans="1:16" x14ac:dyDescent="0.25">
      <c r="A3672" s="9" t="str">
        <f>IF(A3671="","",IF(B3671&lt;C3671,A3671,IF(A3671=MAX('entry data'!$B$8:$B$507),"",A3671+1)))</f>
        <v/>
      </c>
      <c r="B3672" s="9" t="str">
        <f t="shared" si="363"/>
        <v/>
      </c>
      <c r="C3672" s="9" t="str">
        <f>IF(ISERROR(VLOOKUP(A3672,'entry data'!B:G,6,0)),"",VLOOKUP(A3672,'entry data'!B:G,6,0))</f>
        <v/>
      </c>
      <c r="D3672" s="9" t="str">
        <f>IF(ISERROR(VLOOKUP(A3672,'entry data'!B:C,2,0)),"",VLOOKUP(A3672,'entry data'!B:C,2,0))</f>
        <v/>
      </c>
      <c r="E3672" s="9" t="str">
        <f>IF(ISERROR(VLOOKUP(A3672,'entry data'!B:E,4,0)),"",VLOOKUP(A3672,'entry data'!B:E,4,0))</f>
        <v/>
      </c>
      <c r="F3672" s="11" t="str">
        <f>IF(A3672="","",IF(ISERROR(VLOOKUP(A3672,'entry data'!B:F,5,0)),"",VLOOKUP(A3672,'entry data'!B:F,5,0)))</f>
        <v/>
      </c>
      <c r="G3672" s="12" t="str">
        <f>IF(A3672="","",IF(ISERROR(VLOOKUP(A3672,'entry data'!B:I,8,0)),"",VLOOKUP(A3672,'entry data'!B:I,7,0)))</f>
        <v/>
      </c>
      <c r="H3672" s="13" t="str">
        <f>IF(A3672="","",IF(B3672=1,VLOOKUP(A3672,'entry data'!B:D,3,0),I3671))</f>
        <v/>
      </c>
      <c r="I3672" s="14" t="str">
        <f>IF(A3672="","",IF(E3672="weekly",7,IF(E3672="fortnightly",14,IF(E3672="monthly",DATE(IF(MONTH(H3672)=12,YEAR(H3672)+1,YEAR(H3672)),VLOOKUP(MONTH(H3672),index!$D$2:$G$13,2,0),DAY(H3672)),
IF(E3672="quarterly",DATE(IF(MONTH(H3672)&gt;=10,YEAR(H3672)+1,YEAR(H3672)),VLOOKUP(MONTH(H3672),index!$D$2:$G$13,3,0),DAY(H3672)),
IF(E3672="halfyearly",DATE(IF(MONTH(H3672)&gt;=7,YEAR(H3672)+1,YEAR(H3672)),VLOOKUP(MONTH(H3672),index!$D$2:$G$13,4,0),DAY(H3672)),
DATE(YEAR(H3672)+1,MONTH(H3672),DAY(H3672)))))-H3672))+H3672)</f>
        <v/>
      </c>
      <c r="J3672" s="9" t="str">
        <f t="shared" si="364"/>
        <v/>
      </c>
      <c r="K3672" s="11" t="str">
        <f t="shared" si="365"/>
        <v/>
      </c>
      <c r="L3672" s="11" t="str">
        <f t="shared" si="366"/>
        <v/>
      </c>
      <c r="M3672" s="11" t="str">
        <f>IF(A3672="","",VLOOKUP(E3672,index!$A$1:$B$6,2,0)*K3672*G3672)</f>
        <v/>
      </c>
      <c r="N3672" s="11" t="str">
        <f>IF(A3672="","",-PMT(G3672*VLOOKUP(E3672,index!$A$1:$B$6,2,0),C3672,F3672,0,0))</f>
        <v/>
      </c>
      <c r="O3672" s="11" t="str">
        <f t="shared" si="367"/>
        <v/>
      </c>
      <c r="P3672" s="11" t="str">
        <f t="shared" si="362"/>
        <v/>
      </c>
    </row>
    <row r="3673" spans="1:16" x14ac:dyDescent="0.25">
      <c r="A3673" s="9" t="str">
        <f>IF(A3672="","",IF(B3672&lt;C3672,A3672,IF(A3672=MAX('entry data'!$B$8:$B$507),"",A3672+1)))</f>
        <v/>
      </c>
      <c r="B3673" s="9" t="str">
        <f t="shared" si="363"/>
        <v/>
      </c>
      <c r="C3673" s="9" t="str">
        <f>IF(ISERROR(VLOOKUP(A3673,'entry data'!B:G,6,0)),"",VLOOKUP(A3673,'entry data'!B:G,6,0))</f>
        <v/>
      </c>
      <c r="D3673" s="9" t="str">
        <f>IF(ISERROR(VLOOKUP(A3673,'entry data'!B:C,2,0)),"",VLOOKUP(A3673,'entry data'!B:C,2,0))</f>
        <v/>
      </c>
      <c r="E3673" s="9" t="str">
        <f>IF(ISERROR(VLOOKUP(A3673,'entry data'!B:E,4,0)),"",VLOOKUP(A3673,'entry data'!B:E,4,0))</f>
        <v/>
      </c>
      <c r="F3673" s="11" t="str">
        <f>IF(A3673="","",IF(ISERROR(VLOOKUP(A3673,'entry data'!B:F,5,0)),"",VLOOKUP(A3673,'entry data'!B:F,5,0)))</f>
        <v/>
      </c>
      <c r="G3673" s="12" t="str">
        <f>IF(A3673="","",IF(ISERROR(VLOOKUP(A3673,'entry data'!B:I,8,0)),"",VLOOKUP(A3673,'entry data'!B:I,7,0)))</f>
        <v/>
      </c>
      <c r="H3673" s="13" t="str">
        <f>IF(A3673="","",IF(B3673=1,VLOOKUP(A3673,'entry data'!B:D,3,0),I3672))</f>
        <v/>
      </c>
      <c r="I3673" s="14" t="str">
        <f>IF(A3673="","",IF(E3673="weekly",7,IF(E3673="fortnightly",14,IF(E3673="monthly",DATE(IF(MONTH(H3673)=12,YEAR(H3673)+1,YEAR(H3673)),VLOOKUP(MONTH(H3673),index!$D$2:$G$13,2,0),DAY(H3673)),
IF(E3673="quarterly",DATE(IF(MONTH(H3673)&gt;=10,YEAR(H3673)+1,YEAR(H3673)),VLOOKUP(MONTH(H3673),index!$D$2:$G$13,3,0),DAY(H3673)),
IF(E3673="halfyearly",DATE(IF(MONTH(H3673)&gt;=7,YEAR(H3673)+1,YEAR(H3673)),VLOOKUP(MONTH(H3673),index!$D$2:$G$13,4,0),DAY(H3673)),
DATE(YEAR(H3673)+1,MONTH(H3673),DAY(H3673)))))-H3673))+H3673)</f>
        <v/>
      </c>
      <c r="J3673" s="9" t="str">
        <f t="shared" si="364"/>
        <v/>
      </c>
      <c r="K3673" s="11" t="str">
        <f t="shared" si="365"/>
        <v/>
      </c>
      <c r="L3673" s="11" t="str">
        <f t="shared" si="366"/>
        <v/>
      </c>
      <c r="M3673" s="11" t="str">
        <f>IF(A3673="","",VLOOKUP(E3673,index!$A$1:$B$6,2,0)*K3673*G3673)</f>
        <v/>
      </c>
      <c r="N3673" s="11" t="str">
        <f>IF(A3673="","",-PMT(G3673*VLOOKUP(E3673,index!$A$1:$B$6,2,0),C3673,F3673,0,0))</f>
        <v/>
      </c>
      <c r="O3673" s="11" t="str">
        <f t="shared" si="367"/>
        <v/>
      </c>
      <c r="P3673" s="11" t="str">
        <f t="shared" si="362"/>
        <v/>
      </c>
    </row>
    <row r="3674" spans="1:16" x14ac:dyDescent="0.25">
      <c r="A3674" s="9" t="str">
        <f>IF(A3673="","",IF(B3673&lt;C3673,A3673,IF(A3673=MAX('entry data'!$B$8:$B$507),"",A3673+1)))</f>
        <v/>
      </c>
      <c r="B3674" s="9" t="str">
        <f t="shared" si="363"/>
        <v/>
      </c>
      <c r="C3674" s="9" t="str">
        <f>IF(ISERROR(VLOOKUP(A3674,'entry data'!B:G,6,0)),"",VLOOKUP(A3674,'entry data'!B:G,6,0))</f>
        <v/>
      </c>
      <c r="D3674" s="9" t="str">
        <f>IF(ISERROR(VLOOKUP(A3674,'entry data'!B:C,2,0)),"",VLOOKUP(A3674,'entry data'!B:C,2,0))</f>
        <v/>
      </c>
      <c r="E3674" s="9" t="str">
        <f>IF(ISERROR(VLOOKUP(A3674,'entry data'!B:E,4,0)),"",VLOOKUP(A3674,'entry data'!B:E,4,0))</f>
        <v/>
      </c>
      <c r="F3674" s="11" t="str">
        <f>IF(A3674="","",IF(ISERROR(VLOOKUP(A3674,'entry data'!B:F,5,0)),"",VLOOKUP(A3674,'entry data'!B:F,5,0)))</f>
        <v/>
      </c>
      <c r="G3674" s="12" t="str">
        <f>IF(A3674="","",IF(ISERROR(VLOOKUP(A3674,'entry data'!B:I,8,0)),"",VLOOKUP(A3674,'entry data'!B:I,7,0)))</f>
        <v/>
      </c>
      <c r="H3674" s="13" t="str">
        <f>IF(A3674="","",IF(B3674=1,VLOOKUP(A3674,'entry data'!B:D,3,0),I3673))</f>
        <v/>
      </c>
      <c r="I3674" s="14" t="str">
        <f>IF(A3674="","",IF(E3674="weekly",7,IF(E3674="fortnightly",14,IF(E3674="monthly",DATE(IF(MONTH(H3674)=12,YEAR(H3674)+1,YEAR(H3674)),VLOOKUP(MONTH(H3674),index!$D$2:$G$13,2,0),DAY(H3674)),
IF(E3674="quarterly",DATE(IF(MONTH(H3674)&gt;=10,YEAR(H3674)+1,YEAR(H3674)),VLOOKUP(MONTH(H3674),index!$D$2:$G$13,3,0),DAY(H3674)),
IF(E3674="halfyearly",DATE(IF(MONTH(H3674)&gt;=7,YEAR(H3674)+1,YEAR(H3674)),VLOOKUP(MONTH(H3674),index!$D$2:$G$13,4,0),DAY(H3674)),
DATE(YEAR(H3674)+1,MONTH(H3674),DAY(H3674)))))-H3674))+H3674)</f>
        <v/>
      </c>
      <c r="J3674" s="9" t="str">
        <f t="shared" si="364"/>
        <v/>
      </c>
      <c r="K3674" s="11" t="str">
        <f t="shared" si="365"/>
        <v/>
      </c>
      <c r="L3674" s="11" t="str">
        <f t="shared" si="366"/>
        <v/>
      </c>
      <c r="M3674" s="11" t="str">
        <f>IF(A3674="","",VLOOKUP(E3674,index!$A$1:$B$6,2,0)*K3674*G3674)</f>
        <v/>
      </c>
      <c r="N3674" s="11" t="str">
        <f>IF(A3674="","",-PMT(G3674*VLOOKUP(E3674,index!$A$1:$B$6,2,0),C3674,F3674,0,0))</f>
        <v/>
      </c>
      <c r="O3674" s="11" t="str">
        <f t="shared" si="367"/>
        <v/>
      </c>
      <c r="P3674" s="11" t="str">
        <f t="shared" si="362"/>
        <v/>
      </c>
    </row>
    <row r="3675" spans="1:16" x14ac:dyDescent="0.25">
      <c r="A3675" s="9" t="str">
        <f>IF(A3674="","",IF(B3674&lt;C3674,A3674,IF(A3674=MAX('entry data'!$B$8:$B$507),"",A3674+1)))</f>
        <v/>
      </c>
      <c r="B3675" s="9" t="str">
        <f t="shared" si="363"/>
        <v/>
      </c>
      <c r="C3675" s="9" t="str">
        <f>IF(ISERROR(VLOOKUP(A3675,'entry data'!B:G,6,0)),"",VLOOKUP(A3675,'entry data'!B:G,6,0))</f>
        <v/>
      </c>
      <c r="D3675" s="9" t="str">
        <f>IF(ISERROR(VLOOKUP(A3675,'entry data'!B:C,2,0)),"",VLOOKUP(A3675,'entry data'!B:C,2,0))</f>
        <v/>
      </c>
      <c r="E3675" s="9" t="str">
        <f>IF(ISERROR(VLOOKUP(A3675,'entry data'!B:E,4,0)),"",VLOOKUP(A3675,'entry data'!B:E,4,0))</f>
        <v/>
      </c>
      <c r="F3675" s="11" t="str">
        <f>IF(A3675="","",IF(ISERROR(VLOOKUP(A3675,'entry data'!B:F,5,0)),"",VLOOKUP(A3675,'entry data'!B:F,5,0)))</f>
        <v/>
      </c>
      <c r="G3675" s="12" t="str">
        <f>IF(A3675="","",IF(ISERROR(VLOOKUP(A3675,'entry data'!B:I,8,0)),"",VLOOKUP(A3675,'entry data'!B:I,7,0)))</f>
        <v/>
      </c>
      <c r="H3675" s="13" t="str">
        <f>IF(A3675="","",IF(B3675=1,VLOOKUP(A3675,'entry data'!B:D,3,0),I3674))</f>
        <v/>
      </c>
      <c r="I3675" s="14" t="str">
        <f>IF(A3675="","",IF(E3675="weekly",7,IF(E3675="fortnightly",14,IF(E3675="monthly",DATE(IF(MONTH(H3675)=12,YEAR(H3675)+1,YEAR(H3675)),VLOOKUP(MONTH(H3675),index!$D$2:$G$13,2,0),DAY(H3675)),
IF(E3675="quarterly",DATE(IF(MONTH(H3675)&gt;=10,YEAR(H3675)+1,YEAR(H3675)),VLOOKUP(MONTH(H3675),index!$D$2:$G$13,3,0),DAY(H3675)),
IF(E3675="halfyearly",DATE(IF(MONTH(H3675)&gt;=7,YEAR(H3675)+1,YEAR(H3675)),VLOOKUP(MONTH(H3675),index!$D$2:$G$13,4,0),DAY(H3675)),
DATE(YEAR(H3675)+1,MONTH(H3675),DAY(H3675)))))-H3675))+H3675)</f>
        <v/>
      </c>
      <c r="J3675" s="9" t="str">
        <f t="shared" si="364"/>
        <v/>
      </c>
      <c r="K3675" s="11" t="str">
        <f t="shared" si="365"/>
        <v/>
      </c>
      <c r="L3675" s="11" t="str">
        <f t="shared" si="366"/>
        <v/>
      </c>
      <c r="M3675" s="11" t="str">
        <f>IF(A3675="","",VLOOKUP(E3675,index!$A$1:$B$6,2,0)*K3675*G3675)</f>
        <v/>
      </c>
      <c r="N3675" s="11" t="str">
        <f>IF(A3675="","",-PMT(G3675*VLOOKUP(E3675,index!$A$1:$B$6,2,0),C3675,F3675,0,0))</f>
        <v/>
      </c>
      <c r="O3675" s="11" t="str">
        <f t="shared" si="367"/>
        <v/>
      </c>
      <c r="P3675" s="11" t="str">
        <f t="shared" si="362"/>
        <v/>
      </c>
    </row>
    <row r="3676" spans="1:16" x14ac:dyDescent="0.25">
      <c r="A3676" s="9" t="str">
        <f>IF(A3675="","",IF(B3675&lt;C3675,A3675,IF(A3675=MAX('entry data'!$B$8:$B$507),"",A3675+1)))</f>
        <v/>
      </c>
      <c r="B3676" s="9" t="str">
        <f t="shared" si="363"/>
        <v/>
      </c>
      <c r="C3676" s="9" t="str">
        <f>IF(ISERROR(VLOOKUP(A3676,'entry data'!B:G,6,0)),"",VLOOKUP(A3676,'entry data'!B:G,6,0))</f>
        <v/>
      </c>
      <c r="D3676" s="9" t="str">
        <f>IF(ISERROR(VLOOKUP(A3676,'entry data'!B:C,2,0)),"",VLOOKUP(A3676,'entry data'!B:C,2,0))</f>
        <v/>
      </c>
      <c r="E3676" s="9" t="str">
        <f>IF(ISERROR(VLOOKUP(A3676,'entry data'!B:E,4,0)),"",VLOOKUP(A3676,'entry data'!B:E,4,0))</f>
        <v/>
      </c>
      <c r="F3676" s="11" t="str">
        <f>IF(A3676="","",IF(ISERROR(VLOOKUP(A3676,'entry data'!B:F,5,0)),"",VLOOKUP(A3676,'entry data'!B:F,5,0)))</f>
        <v/>
      </c>
      <c r="G3676" s="12" t="str">
        <f>IF(A3676="","",IF(ISERROR(VLOOKUP(A3676,'entry data'!B:I,8,0)),"",VLOOKUP(A3676,'entry data'!B:I,7,0)))</f>
        <v/>
      </c>
      <c r="H3676" s="13" t="str">
        <f>IF(A3676="","",IF(B3676=1,VLOOKUP(A3676,'entry data'!B:D,3,0),I3675))</f>
        <v/>
      </c>
      <c r="I3676" s="14" t="str">
        <f>IF(A3676="","",IF(E3676="weekly",7,IF(E3676="fortnightly",14,IF(E3676="monthly",DATE(IF(MONTH(H3676)=12,YEAR(H3676)+1,YEAR(H3676)),VLOOKUP(MONTH(H3676),index!$D$2:$G$13,2,0),DAY(H3676)),
IF(E3676="quarterly",DATE(IF(MONTH(H3676)&gt;=10,YEAR(H3676)+1,YEAR(H3676)),VLOOKUP(MONTH(H3676),index!$D$2:$G$13,3,0),DAY(H3676)),
IF(E3676="halfyearly",DATE(IF(MONTH(H3676)&gt;=7,YEAR(H3676)+1,YEAR(H3676)),VLOOKUP(MONTH(H3676),index!$D$2:$G$13,4,0),DAY(H3676)),
DATE(YEAR(H3676)+1,MONTH(H3676),DAY(H3676)))))-H3676))+H3676)</f>
        <v/>
      </c>
      <c r="J3676" s="9" t="str">
        <f t="shared" si="364"/>
        <v/>
      </c>
      <c r="K3676" s="11" t="str">
        <f t="shared" si="365"/>
        <v/>
      </c>
      <c r="L3676" s="11" t="str">
        <f t="shared" si="366"/>
        <v/>
      </c>
      <c r="M3676" s="11" t="str">
        <f>IF(A3676="","",VLOOKUP(E3676,index!$A$1:$B$6,2,0)*K3676*G3676)</f>
        <v/>
      </c>
      <c r="N3676" s="11" t="str">
        <f>IF(A3676="","",-PMT(G3676*VLOOKUP(E3676,index!$A$1:$B$6,2,0),C3676,F3676,0,0))</f>
        <v/>
      </c>
      <c r="O3676" s="11" t="str">
        <f t="shared" si="367"/>
        <v/>
      </c>
      <c r="P3676" s="11" t="str">
        <f t="shared" si="362"/>
        <v/>
      </c>
    </row>
    <row r="3677" spans="1:16" x14ac:dyDescent="0.25">
      <c r="A3677" s="9" t="str">
        <f>IF(A3676="","",IF(B3676&lt;C3676,A3676,IF(A3676=MAX('entry data'!$B$8:$B$507),"",A3676+1)))</f>
        <v/>
      </c>
      <c r="B3677" s="9" t="str">
        <f t="shared" si="363"/>
        <v/>
      </c>
      <c r="C3677" s="9" t="str">
        <f>IF(ISERROR(VLOOKUP(A3677,'entry data'!B:G,6,0)),"",VLOOKUP(A3677,'entry data'!B:G,6,0))</f>
        <v/>
      </c>
      <c r="D3677" s="9" t="str">
        <f>IF(ISERROR(VLOOKUP(A3677,'entry data'!B:C,2,0)),"",VLOOKUP(A3677,'entry data'!B:C,2,0))</f>
        <v/>
      </c>
      <c r="E3677" s="9" t="str">
        <f>IF(ISERROR(VLOOKUP(A3677,'entry data'!B:E,4,0)),"",VLOOKUP(A3677,'entry data'!B:E,4,0))</f>
        <v/>
      </c>
      <c r="F3677" s="11" t="str">
        <f>IF(A3677="","",IF(ISERROR(VLOOKUP(A3677,'entry data'!B:F,5,0)),"",VLOOKUP(A3677,'entry data'!B:F,5,0)))</f>
        <v/>
      </c>
      <c r="G3677" s="12" t="str">
        <f>IF(A3677="","",IF(ISERROR(VLOOKUP(A3677,'entry data'!B:I,8,0)),"",VLOOKUP(A3677,'entry data'!B:I,7,0)))</f>
        <v/>
      </c>
      <c r="H3677" s="13" t="str">
        <f>IF(A3677="","",IF(B3677=1,VLOOKUP(A3677,'entry data'!B:D,3,0),I3676))</f>
        <v/>
      </c>
      <c r="I3677" s="14" t="str">
        <f>IF(A3677="","",IF(E3677="weekly",7,IF(E3677="fortnightly",14,IF(E3677="monthly",DATE(IF(MONTH(H3677)=12,YEAR(H3677)+1,YEAR(H3677)),VLOOKUP(MONTH(H3677),index!$D$2:$G$13,2,0),DAY(H3677)),
IF(E3677="quarterly",DATE(IF(MONTH(H3677)&gt;=10,YEAR(H3677)+1,YEAR(H3677)),VLOOKUP(MONTH(H3677),index!$D$2:$G$13,3,0),DAY(H3677)),
IF(E3677="halfyearly",DATE(IF(MONTH(H3677)&gt;=7,YEAR(H3677)+1,YEAR(H3677)),VLOOKUP(MONTH(H3677),index!$D$2:$G$13,4,0),DAY(H3677)),
DATE(YEAR(H3677)+1,MONTH(H3677),DAY(H3677)))))-H3677))+H3677)</f>
        <v/>
      </c>
      <c r="J3677" s="9" t="str">
        <f t="shared" si="364"/>
        <v/>
      </c>
      <c r="K3677" s="11" t="str">
        <f t="shared" si="365"/>
        <v/>
      </c>
      <c r="L3677" s="11" t="str">
        <f t="shared" si="366"/>
        <v/>
      </c>
      <c r="M3677" s="11" t="str">
        <f>IF(A3677="","",VLOOKUP(E3677,index!$A$1:$B$6,2,0)*K3677*G3677)</f>
        <v/>
      </c>
      <c r="N3677" s="11" t="str">
        <f>IF(A3677="","",-PMT(G3677*VLOOKUP(E3677,index!$A$1:$B$6,2,0),C3677,F3677,0,0))</f>
        <v/>
      </c>
      <c r="O3677" s="11" t="str">
        <f t="shared" si="367"/>
        <v/>
      </c>
      <c r="P3677" s="11" t="str">
        <f t="shared" si="362"/>
        <v/>
      </c>
    </row>
    <row r="3678" spans="1:16" x14ac:dyDescent="0.25">
      <c r="A3678" s="9" t="str">
        <f>IF(A3677="","",IF(B3677&lt;C3677,A3677,IF(A3677=MAX('entry data'!$B$8:$B$507),"",A3677+1)))</f>
        <v/>
      </c>
      <c r="B3678" s="9" t="str">
        <f t="shared" si="363"/>
        <v/>
      </c>
      <c r="C3678" s="9" t="str">
        <f>IF(ISERROR(VLOOKUP(A3678,'entry data'!B:G,6,0)),"",VLOOKUP(A3678,'entry data'!B:G,6,0))</f>
        <v/>
      </c>
      <c r="D3678" s="9" t="str">
        <f>IF(ISERROR(VLOOKUP(A3678,'entry data'!B:C,2,0)),"",VLOOKUP(A3678,'entry data'!B:C,2,0))</f>
        <v/>
      </c>
      <c r="E3678" s="9" t="str">
        <f>IF(ISERROR(VLOOKUP(A3678,'entry data'!B:E,4,0)),"",VLOOKUP(A3678,'entry data'!B:E,4,0))</f>
        <v/>
      </c>
      <c r="F3678" s="11" t="str">
        <f>IF(A3678="","",IF(ISERROR(VLOOKUP(A3678,'entry data'!B:F,5,0)),"",VLOOKUP(A3678,'entry data'!B:F,5,0)))</f>
        <v/>
      </c>
      <c r="G3678" s="12" t="str">
        <f>IF(A3678="","",IF(ISERROR(VLOOKUP(A3678,'entry data'!B:I,8,0)),"",VLOOKUP(A3678,'entry data'!B:I,7,0)))</f>
        <v/>
      </c>
      <c r="H3678" s="13" t="str">
        <f>IF(A3678="","",IF(B3678=1,VLOOKUP(A3678,'entry data'!B:D,3,0),I3677))</f>
        <v/>
      </c>
      <c r="I3678" s="14" t="str">
        <f>IF(A3678="","",IF(E3678="weekly",7,IF(E3678="fortnightly",14,IF(E3678="monthly",DATE(IF(MONTH(H3678)=12,YEAR(H3678)+1,YEAR(H3678)),VLOOKUP(MONTH(H3678),index!$D$2:$G$13,2,0),DAY(H3678)),
IF(E3678="quarterly",DATE(IF(MONTH(H3678)&gt;=10,YEAR(H3678)+1,YEAR(H3678)),VLOOKUP(MONTH(H3678),index!$D$2:$G$13,3,0),DAY(H3678)),
IF(E3678="halfyearly",DATE(IF(MONTH(H3678)&gt;=7,YEAR(H3678)+1,YEAR(H3678)),VLOOKUP(MONTH(H3678),index!$D$2:$G$13,4,0),DAY(H3678)),
DATE(YEAR(H3678)+1,MONTH(H3678),DAY(H3678)))))-H3678))+H3678)</f>
        <v/>
      </c>
      <c r="J3678" s="9" t="str">
        <f t="shared" si="364"/>
        <v/>
      </c>
      <c r="K3678" s="11" t="str">
        <f t="shared" si="365"/>
        <v/>
      </c>
      <c r="L3678" s="11" t="str">
        <f t="shared" si="366"/>
        <v/>
      </c>
      <c r="M3678" s="11" t="str">
        <f>IF(A3678="","",VLOOKUP(E3678,index!$A$1:$B$6,2,0)*K3678*G3678)</f>
        <v/>
      </c>
      <c r="N3678" s="11" t="str">
        <f>IF(A3678="","",-PMT(G3678*VLOOKUP(E3678,index!$A$1:$B$6,2,0),C3678,F3678,0,0))</f>
        <v/>
      </c>
      <c r="O3678" s="11" t="str">
        <f t="shared" si="367"/>
        <v/>
      </c>
      <c r="P3678" s="11" t="str">
        <f t="shared" si="362"/>
        <v/>
      </c>
    </row>
    <row r="3679" spans="1:16" x14ac:dyDescent="0.25">
      <c r="A3679" s="9" t="str">
        <f>IF(A3678="","",IF(B3678&lt;C3678,A3678,IF(A3678=MAX('entry data'!$B$8:$B$507),"",A3678+1)))</f>
        <v/>
      </c>
      <c r="B3679" s="9" t="str">
        <f t="shared" si="363"/>
        <v/>
      </c>
      <c r="C3679" s="9" t="str">
        <f>IF(ISERROR(VLOOKUP(A3679,'entry data'!B:G,6,0)),"",VLOOKUP(A3679,'entry data'!B:G,6,0))</f>
        <v/>
      </c>
      <c r="D3679" s="9" t="str">
        <f>IF(ISERROR(VLOOKUP(A3679,'entry data'!B:C,2,0)),"",VLOOKUP(A3679,'entry data'!B:C,2,0))</f>
        <v/>
      </c>
      <c r="E3679" s="9" t="str">
        <f>IF(ISERROR(VLOOKUP(A3679,'entry data'!B:E,4,0)),"",VLOOKUP(A3679,'entry data'!B:E,4,0))</f>
        <v/>
      </c>
      <c r="F3679" s="11" t="str">
        <f>IF(A3679="","",IF(ISERROR(VLOOKUP(A3679,'entry data'!B:F,5,0)),"",VLOOKUP(A3679,'entry data'!B:F,5,0)))</f>
        <v/>
      </c>
      <c r="G3679" s="12" t="str">
        <f>IF(A3679="","",IF(ISERROR(VLOOKUP(A3679,'entry data'!B:I,8,0)),"",VLOOKUP(A3679,'entry data'!B:I,7,0)))</f>
        <v/>
      </c>
      <c r="H3679" s="13" t="str">
        <f>IF(A3679="","",IF(B3679=1,VLOOKUP(A3679,'entry data'!B:D,3,0),I3678))</f>
        <v/>
      </c>
      <c r="I3679" s="14" t="str">
        <f>IF(A3679="","",IF(E3679="weekly",7,IF(E3679="fortnightly",14,IF(E3679="monthly",DATE(IF(MONTH(H3679)=12,YEAR(H3679)+1,YEAR(H3679)),VLOOKUP(MONTH(H3679),index!$D$2:$G$13,2,0),DAY(H3679)),
IF(E3679="quarterly",DATE(IF(MONTH(H3679)&gt;=10,YEAR(H3679)+1,YEAR(H3679)),VLOOKUP(MONTH(H3679),index!$D$2:$G$13,3,0),DAY(H3679)),
IF(E3679="halfyearly",DATE(IF(MONTH(H3679)&gt;=7,YEAR(H3679)+1,YEAR(H3679)),VLOOKUP(MONTH(H3679),index!$D$2:$G$13,4,0),DAY(H3679)),
DATE(YEAR(H3679)+1,MONTH(H3679),DAY(H3679)))))-H3679))+H3679)</f>
        <v/>
      </c>
      <c r="J3679" s="9" t="str">
        <f t="shared" si="364"/>
        <v/>
      </c>
      <c r="K3679" s="11" t="str">
        <f t="shared" si="365"/>
        <v/>
      </c>
      <c r="L3679" s="11" t="str">
        <f t="shared" si="366"/>
        <v/>
      </c>
      <c r="M3679" s="11" t="str">
        <f>IF(A3679="","",VLOOKUP(E3679,index!$A$1:$B$6,2,0)*K3679*G3679)</f>
        <v/>
      </c>
      <c r="N3679" s="11" t="str">
        <f>IF(A3679="","",-PMT(G3679*VLOOKUP(E3679,index!$A$1:$B$6,2,0),C3679,F3679,0,0))</f>
        <v/>
      </c>
      <c r="O3679" s="11" t="str">
        <f t="shared" si="367"/>
        <v/>
      </c>
      <c r="P3679" s="11" t="str">
        <f t="shared" si="362"/>
        <v/>
      </c>
    </row>
    <row r="3680" spans="1:16" x14ac:dyDescent="0.25">
      <c r="A3680" s="9" t="str">
        <f>IF(A3679="","",IF(B3679&lt;C3679,A3679,IF(A3679=MAX('entry data'!$B$8:$B$507),"",A3679+1)))</f>
        <v/>
      </c>
      <c r="B3680" s="9" t="str">
        <f t="shared" si="363"/>
        <v/>
      </c>
      <c r="C3680" s="9" t="str">
        <f>IF(ISERROR(VLOOKUP(A3680,'entry data'!B:G,6,0)),"",VLOOKUP(A3680,'entry data'!B:G,6,0))</f>
        <v/>
      </c>
      <c r="D3680" s="9" t="str">
        <f>IF(ISERROR(VLOOKUP(A3680,'entry data'!B:C,2,0)),"",VLOOKUP(A3680,'entry data'!B:C,2,0))</f>
        <v/>
      </c>
      <c r="E3680" s="9" t="str">
        <f>IF(ISERROR(VLOOKUP(A3680,'entry data'!B:E,4,0)),"",VLOOKUP(A3680,'entry data'!B:E,4,0))</f>
        <v/>
      </c>
      <c r="F3680" s="11" t="str">
        <f>IF(A3680="","",IF(ISERROR(VLOOKUP(A3680,'entry data'!B:F,5,0)),"",VLOOKUP(A3680,'entry data'!B:F,5,0)))</f>
        <v/>
      </c>
      <c r="G3680" s="12" t="str">
        <f>IF(A3680="","",IF(ISERROR(VLOOKUP(A3680,'entry data'!B:I,8,0)),"",VLOOKUP(A3680,'entry data'!B:I,7,0)))</f>
        <v/>
      </c>
      <c r="H3680" s="13" t="str">
        <f>IF(A3680="","",IF(B3680=1,VLOOKUP(A3680,'entry data'!B:D,3,0),I3679))</f>
        <v/>
      </c>
      <c r="I3680" s="14" t="str">
        <f>IF(A3680="","",IF(E3680="weekly",7,IF(E3680="fortnightly",14,IF(E3680="monthly",DATE(IF(MONTH(H3680)=12,YEAR(H3680)+1,YEAR(H3680)),VLOOKUP(MONTH(H3680),index!$D$2:$G$13,2,0),DAY(H3680)),
IF(E3680="quarterly",DATE(IF(MONTH(H3680)&gt;=10,YEAR(H3680)+1,YEAR(H3680)),VLOOKUP(MONTH(H3680),index!$D$2:$G$13,3,0),DAY(H3680)),
IF(E3680="halfyearly",DATE(IF(MONTH(H3680)&gt;=7,YEAR(H3680)+1,YEAR(H3680)),VLOOKUP(MONTH(H3680),index!$D$2:$G$13,4,0),DAY(H3680)),
DATE(YEAR(H3680)+1,MONTH(H3680),DAY(H3680)))))-H3680))+H3680)</f>
        <v/>
      </c>
      <c r="J3680" s="9" t="str">
        <f t="shared" si="364"/>
        <v/>
      </c>
      <c r="K3680" s="11" t="str">
        <f t="shared" si="365"/>
        <v/>
      </c>
      <c r="L3680" s="11" t="str">
        <f t="shared" si="366"/>
        <v/>
      </c>
      <c r="M3680" s="11" t="str">
        <f>IF(A3680="","",VLOOKUP(E3680,index!$A$1:$B$6,2,0)*K3680*G3680)</f>
        <v/>
      </c>
      <c r="N3680" s="11" t="str">
        <f>IF(A3680="","",-PMT(G3680*VLOOKUP(E3680,index!$A$1:$B$6,2,0),C3680,F3680,0,0))</f>
        <v/>
      </c>
      <c r="O3680" s="11" t="str">
        <f t="shared" si="367"/>
        <v/>
      </c>
      <c r="P3680" s="11" t="str">
        <f t="shared" si="362"/>
        <v/>
      </c>
    </row>
    <row r="3681" spans="1:16" x14ac:dyDescent="0.25">
      <c r="A3681" s="9" t="str">
        <f>IF(A3680="","",IF(B3680&lt;C3680,A3680,IF(A3680=MAX('entry data'!$B$8:$B$507),"",A3680+1)))</f>
        <v/>
      </c>
      <c r="B3681" s="9" t="str">
        <f t="shared" si="363"/>
        <v/>
      </c>
      <c r="C3681" s="9" t="str">
        <f>IF(ISERROR(VLOOKUP(A3681,'entry data'!B:G,6,0)),"",VLOOKUP(A3681,'entry data'!B:G,6,0))</f>
        <v/>
      </c>
      <c r="D3681" s="9" t="str">
        <f>IF(ISERROR(VLOOKUP(A3681,'entry data'!B:C,2,0)),"",VLOOKUP(A3681,'entry data'!B:C,2,0))</f>
        <v/>
      </c>
      <c r="E3681" s="9" t="str">
        <f>IF(ISERROR(VLOOKUP(A3681,'entry data'!B:E,4,0)),"",VLOOKUP(A3681,'entry data'!B:E,4,0))</f>
        <v/>
      </c>
      <c r="F3681" s="11" t="str">
        <f>IF(A3681="","",IF(ISERROR(VLOOKUP(A3681,'entry data'!B:F,5,0)),"",VLOOKUP(A3681,'entry data'!B:F,5,0)))</f>
        <v/>
      </c>
      <c r="G3681" s="12" t="str">
        <f>IF(A3681="","",IF(ISERROR(VLOOKUP(A3681,'entry data'!B:I,8,0)),"",VLOOKUP(A3681,'entry data'!B:I,7,0)))</f>
        <v/>
      </c>
      <c r="H3681" s="13" t="str">
        <f>IF(A3681="","",IF(B3681=1,VLOOKUP(A3681,'entry data'!B:D,3,0),I3680))</f>
        <v/>
      </c>
      <c r="I3681" s="14" t="str">
        <f>IF(A3681="","",IF(E3681="weekly",7,IF(E3681="fortnightly",14,IF(E3681="monthly",DATE(IF(MONTH(H3681)=12,YEAR(H3681)+1,YEAR(H3681)),VLOOKUP(MONTH(H3681),index!$D$2:$G$13,2,0),DAY(H3681)),
IF(E3681="quarterly",DATE(IF(MONTH(H3681)&gt;=10,YEAR(H3681)+1,YEAR(H3681)),VLOOKUP(MONTH(H3681),index!$D$2:$G$13,3,0),DAY(H3681)),
IF(E3681="halfyearly",DATE(IF(MONTH(H3681)&gt;=7,YEAR(H3681)+1,YEAR(H3681)),VLOOKUP(MONTH(H3681),index!$D$2:$G$13,4,0),DAY(H3681)),
DATE(YEAR(H3681)+1,MONTH(H3681),DAY(H3681)))))-H3681))+H3681)</f>
        <v/>
      </c>
      <c r="J3681" s="9" t="str">
        <f t="shared" si="364"/>
        <v/>
      </c>
      <c r="K3681" s="11" t="str">
        <f t="shared" si="365"/>
        <v/>
      </c>
      <c r="L3681" s="11" t="str">
        <f t="shared" si="366"/>
        <v/>
      </c>
      <c r="M3681" s="11" t="str">
        <f>IF(A3681="","",VLOOKUP(E3681,index!$A$1:$B$6,2,0)*K3681*G3681)</f>
        <v/>
      </c>
      <c r="N3681" s="11" t="str">
        <f>IF(A3681="","",-PMT(G3681*VLOOKUP(E3681,index!$A$1:$B$6,2,0),C3681,F3681,0,0))</f>
        <v/>
      </c>
      <c r="O3681" s="11" t="str">
        <f t="shared" si="367"/>
        <v/>
      </c>
      <c r="P3681" s="11" t="str">
        <f t="shared" si="362"/>
        <v/>
      </c>
    </row>
    <row r="3682" spans="1:16" x14ac:dyDescent="0.25">
      <c r="A3682" s="9" t="str">
        <f>IF(A3681="","",IF(B3681&lt;C3681,A3681,IF(A3681=MAX('entry data'!$B$8:$B$507),"",A3681+1)))</f>
        <v/>
      </c>
      <c r="B3682" s="9" t="str">
        <f t="shared" si="363"/>
        <v/>
      </c>
      <c r="C3682" s="9" t="str">
        <f>IF(ISERROR(VLOOKUP(A3682,'entry data'!B:G,6,0)),"",VLOOKUP(A3682,'entry data'!B:G,6,0))</f>
        <v/>
      </c>
      <c r="D3682" s="9" t="str">
        <f>IF(ISERROR(VLOOKUP(A3682,'entry data'!B:C,2,0)),"",VLOOKUP(A3682,'entry data'!B:C,2,0))</f>
        <v/>
      </c>
      <c r="E3682" s="9" t="str">
        <f>IF(ISERROR(VLOOKUP(A3682,'entry data'!B:E,4,0)),"",VLOOKUP(A3682,'entry data'!B:E,4,0))</f>
        <v/>
      </c>
      <c r="F3682" s="11" t="str">
        <f>IF(A3682="","",IF(ISERROR(VLOOKUP(A3682,'entry data'!B:F,5,0)),"",VLOOKUP(A3682,'entry data'!B:F,5,0)))</f>
        <v/>
      </c>
      <c r="G3682" s="12" t="str">
        <f>IF(A3682="","",IF(ISERROR(VLOOKUP(A3682,'entry data'!B:I,8,0)),"",VLOOKUP(A3682,'entry data'!B:I,7,0)))</f>
        <v/>
      </c>
      <c r="H3682" s="13" t="str">
        <f>IF(A3682="","",IF(B3682=1,VLOOKUP(A3682,'entry data'!B:D,3,0),I3681))</f>
        <v/>
      </c>
      <c r="I3682" s="14" t="str">
        <f>IF(A3682="","",IF(E3682="weekly",7,IF(E3682="fortnightly",14,IF(E3682="monthly",DATE(IF(MONTH(H3682)=12,YEAR(H3682)+1,YEAR(H3682)),VLOOKUP(MONTH(H3682),index!$D$2:$G$13,2,0),DAY(H3682)),
IF(E3682="quarterly",DATE(IF(MONTH(H3682)&gt;=10,YEAR(H3682)+1,YEAR(H3682)),VLOOKUP(MONTH(H3682),index!$D$2:$G$13,3,0),DAY(H3682)),
IF(E3682="halfyearly",DATE(IF(MONTH(H3682)&gt;=7,YEAR(H3682)+1,YEAR(H3682)),VLOOKUP(MONTH(H3682),index!$D$2:$G$13,4,0),DAY(H3682)),
DATE(YEAR(H3682)+1,MONTH(H3682),DAY(H3682)))))-H3682))+H3682)</f>
        <v/>
      </c>
      <c r="J3682" s="9" t="str">
        <f t="shared" si="364"/>
        <v/>
      </c>
      <c r="K3682" s="11" t="str">
        <f t="shared" si="365"/>
        <v/>
      </c>
      <c r="L3682" s="11" t="str">
        <f t="shared" si="366"/>
        <v/>
      </c>
      <c r="M3682" s="11" t="str">
        <f>IF(A3682="","",VLOOKUP(E3682,index!$A$1:$B$6,2,0)*K3682*G3682)</f>
        <v/>
      </c>
      <c r="N3682" s="11" t="str">
        <f>IF(A3682="","",-PMT(G3682*VLOOKUP(E3682,index!$A$1:$B$6,2,0),C3682,F3682,0,0))</f>
        <v/>
      </c>
      <c r="O3682" s="11" t="str">
        <f t="shared" si="367"/>
        <v/>
      </c>
      <c r="P3682" s="11" t="str">
        <f t="shared" si="362"/>
        <v/>
      </c>
    </row>
    <row r="3683" spans="1:16" x14ac:dyDescent="0.25">
      <c r="A3683" s="9" t="str">
        <f>IF(A3682="","",IF(B3682&lt;C3682,A3682,IF(A3682=MAX('entry data'!$B$8:$B$507),"",A3682+1)))</f>
        <v/>
      </c>
      <c r="B3683" s="9" t="str">
        <f t="shared" si="363"/>
        <v/>
      </c>
      <c r="C3683" s="9" t="str">
        <f>IF(ISERROR(VLOOKUP(A3683,'entry data'!B:G,6,0)),"",VLOOKUP(A3683,'entry data'!B:G,6,0))</f>
        <v/>
      </c>
      <c r="D3683" s="9" t="str">
        <f>IF(ISERROR(VLOOKUP(A3683,'entry data'!B:C,2,0)),"",VLOOKUP(A3683,'entry data'!B:C,2,0))</f>
        <v/>
      </c>
      <c r="E3683" s="9" t="str">
        <f>IF(ISERROR(VLOOKUP(A3683,'entry data'!B:E,4,0)),"",VLOOKUP(A3683,'entry data'!B:E,4,0))</f>
        <v/>
      </c>
      <c r="F3683" s="11" t="str">
        <f>IF(A3683="","",IF(ISERROR(VLOOKUP(A3683,'entry data'!B:F,5,0)),"",VLOOKUP(A3683,'entry data'!B:F,5,0)))</f>
        <v/>
      </c>
      <c r="G3683" s="12" t="str">
        <f>IF(A3683="","",IF(ISERROR(VLOOKUP(A3683,'entry data'!B:I,8,0)),"",VLOOKUP(A3683,'entry data'!B:I,7,0)))</f>
        <v/>
      </c>
      <c r="H3683" s="13" t="str">
        <f>IF(A3683="","",IF(B3683=1,VLOOKUP(A3683,'entry data'!B:D,3,0),I3682))</f>
        <v/>
      </c>
      <c r="I3683" s="14" t="str">
        <f>IF(A3683="","",IF(E3683="weekly",7,IF(E3683="fortnightly",14,IF(E3683="monthly",DATE(IF(MONTH(H3683)=12,YEAR(H3683)+1,YEAR(H3683)),VLOOKUP(MONTH(H3683),index!$D$2:$G$13,2,0),DAY(H3683)),
IF(E3683="quarterly",DATE(IF(MONTH(H3683)&gt;=10,YEAR(H3683)+1,YEAR(H3683)),VLOOKUP(MONTH(H3683),index!$D$2:$G$13,3,0),DAY(H3683)),
IF(E3683="halfyearly",DATE(IF(MONTH(H3683)&gt;=7,YEAR(H3683)+1,YEAR(H3683)),VLOOKUP(MONTH(H3683),index!$D$2:$G$13,4,0),DAY(H3683)),
DATE(YEAR(H3683)+1,MONTH(H3683),DAY(H3683)))))-H3683))+H3683)</f>
        <v/>
      </c>
      <c r="J3683" s="9" t="str">
        <f t="shared" si="364"/>
        <v/>
      </c>
      <c r="K3683" s="11" t="str">
        <f t="shared" si="365"/>
        <v/>
      </c>
      <c r="L3683" s="11" t="str">
        <f t="shared" si="366"/>
        <v/>
      </c>
      <c r="M3683" s="11" t="str">
        <f>IF(A3683="","",VLOOKUP(E3683,index!$A$1:$B$6,2,0)*K3683*G3683)</f>
        <v/>
      </c>
      <c r="N3683" s="11" t="str">
        <f>IF(A3683="","",-PMT(G3683*VLOOKUP(E3683,index!$A$1:$B$6,2,0),C3683,F3683,0,0))</f>
        <v/>
      </c>
      <c r="O3683" s="11" t="str">
        <f t="shared" si="367"/>
        <v/>
      </c>
      <c r="P3683" s="11" t="str">
        <f t="shared" si="362"/>
        <v/>
      </c>
    </row>
    <row r="3684" spans="1:16" x14ac:dyDescent="0.25">
      <c r="A3684" s="9" t="str">
        <f>IF(A3683="","",IF(B3683&lt;C3683,A3683,IF(A3683=MAX('entry data'!$B$8:$B$507),"",A3683+1)))</f>
        <v/>
      </c>
      <c r="B3684" s="9" t="str">
        <f t="shared" si="363"/>
        <v/>
      </c>
      <c r="C3684" s="9" t="str">
        <f>IF(ISERROR(VLOOKUP(A3684,'entry data'!B:G,6,0)),"",VLOOKUP(A3684,'entry data'!B:G,6,0))</f>
        <v/>
      </c>
      <c r="D3684" s="9" t="str">
        <f>IF(ISERROR(VLOOKUP(A3684,'entry data'!B:C,2,0)),"",VLOOKUP(A3684,'entry data'!B:C,2,0))</f>
        <v/>
      </c>
      <c r="E3684" s="9" t="str">
        <f>IF(ISERROR(VLOOKUP(A3684,'entry data'!B:E,4,0)),"",VLOOKUP(A3684,'entry data'!B:E,4,0))</f>
        <v/>
      </c>
      <c r="F3684" s="11" t="str">
        <f>IF(A3684="","",IF(ISERROR(VLOOKUP(A3684,'entry data'!B:F,5,0)),"",VLOOKUP(A3684,'entry data'!B:F,5,0)))</f>
        <v/>
      </c>
      <c r="G3684" s="12" t="str">
        <f>IF(A3684="","",IF(ISERROR(VLOOKUP(A3684,'entry data'!B:I,8,0)),"",VLOOKUP(A3684,'entry data'!B:I,7,0)))</f>
        <v/>
      </c>
      <c r="H3684" s="13" t="str">
        <f>IF(A3684="","",IF(B3684=1,VLOOKUP(A3684,'entry data'!B:D,3,0),I3683))</f>
        <v/>
      </c>
      <c r="I3684" s="14" t="str">
        <f>IF(A3684="","",IF(E3684="weekly",7,IF(E3684="fortnightly",14,IF(E3684="monthly",DATE(IF(MONTH(H3684)=12,YEAR(H3684)+1,YEAR(H3684)),VLOOKUP(MONTH(H3684),index!$D$2:$G$13,2,0),DAY(H3684)),
IF(E3684="quarterly",DATE(IF(MONTH(H3684)&gt;=10,YEAR(H3684)+1,YEAR(H3684)),VLOOKUP(MONTH(H3684),index!$D$2:$G$13,3,0),DAY(H3684)),
IF(E3684="halfyearly",DATE(IF(MONTH(H3684)&gt;=7,YEAR(H3684)+1,YEAR(H3684)),VLOOKUP(MONTH(H3684),index!$D$2:$G$13,4,0),DAY(H3684)),
DATE(YEAR(H3684)+1,MONTH(H3684),DAY(H3684)))))-H3684))+H3684)</f>
        <v/>
      </c>
      <c r="J3684" s="9" t="str">
        <f t="shared" si="364"/>
        <v/>
      </c>
      <c r="K3684" s="11" t="str">
        <f t="shared" si="365"/>
        <v/>
      </c>
      <c r="L3684" s="11" t="str">
        <f t="shared" si="366"/>
        <v/>
      </c>
      <c r="M3684" s="11" t="str">
        <f>IF(A3684="","",VLOOKUP(E3684,index!$A$1:$B$6,2,0)*K3684*G3684)</f>
        <v/>
      </c>
      <c r="N3684" s="11" t="str">
        <f>IF(A3684="","",-PMT(G3684*VLOOKUP(E3684,index!$A$1:$B$6,2,0),C3684,F3684,0,0))</f>
        <v/>
      </c>
      <c r="O3684" s="11" t="str">
        <f t="shared" si="367"/>
        <v/>
      </c>
      <c r="P3684" s="11" t="str">
        <f t="shared" si="362"/>
        <v/>
      </c>
    </row>
    <row r="3685" spans="1:16" x14ac:dyDescent="0.25">
      <c r="A3685" s="9" t="str">
        <f>IF(A3684="","",IF(B3684&lt;C3684,A3684,IF(A3684=MAX('entry data'!$B$8:$B$507),"",A3684+1)))</f>
        <v/>
      </c>
      <c r="B3685" s="9" t="str">
        <f t="shared" si="363"/>
        <v/>
      </c>
      <c r="C3685" s="9" t="str">
        <f>IF(ISERROR(VLOOKUP(A3685,'entry data'!B:G,6,0)),"",VLOOKUP(A3685,'entry data'!B:G,6,0))</f>
        <v/>
      </c>
      <c r="D3685" s="9" t="str">
        <f>IF(ISERROR(VLOOKUP(A3685,'entry data'!B:C,2,0)),"",VLOOKUP(A3685,'entry data'!B:C,2,0))</f>
        <v/>
      </c>
      <c r="E3685" s="9" t="str">
        <f>IF(ISERROR(VLOOKUP(A3685,'entry data'!B:E,4,0)),"",VLOOKUP(A3685,'entry data'!B:E,4,0))</f>
        <v/>
      </c>
      <c r="F3685" s="11" t="str">
        <f>IF(A3685="","",IF(ISERROR(VLOOKUP(A3685,'entry data'!B:F,5,0)),"",VLOOKUP(A3685,'entry data'!B:F,5,0)))</f>
        <v/>
      </c>
      <c r="G3685" s="12" t="str">
        <f>IF(A3685="","",IF(ISERROR(VLOOKUP(A3685,'entry data'!B:I,8,0)),"",VLOOKUP(A3685,'entry data'!B:I,7,0)))</f>
        <v/>
      </c>
      <c r="H3685" s="13" t="str">
        <f>IF(A3685="","",IF(B3685=1,VLOOKUP(A3685,'entry data'!B:D,3,0),I3684))</f>
        <v/>
      </c>
      <c r="I3685" s="14" t="str">
        <f>IF(A3685="","",IF(E3685="weekly",7,IF(E3685="fortnightly",14,IF(E3685="monthly",DATE(IF(MONTH(H3685)=12,YEAR(H3685)+1,YEAR(H3685)),VLOOKUP(MONTH(H3685),index!$D$2:$G$13,2,0),DAY(H3685)),
IF(E3685="quarterly",DATE(IF(MONTH(H3685)&gt;=10,YEAR(H3685)+1,YEAR(H3685)),VLOOKUP(MONTH(H3685),index!$D$2:$G$13,3,0),DAY(H3685)),
IF(E3685="halfyearly",DATE(IF(MONTH(H3685)&gt;=7,YEAR(H3685)+1,YEAR(H3685)),VLOOKUP(MONTH(H3685),index!$D$2:$G$13,4,0),DAY(H3685)),
DATE(YEAR(H3685)+1,MONTH(H3685),DAY(H3685)))))-H3685))+H3685)</f>
        <v/>
      </c>
      <c r="J3685" s="9" t="str">
        <f t="shared" si="364"/>
        <v/>
      </c>
      <c r="K3685" s="11" t="str">
        <f t="shared" si="365"/>
        <v/>
      </c>
      <c r="L3685" s="11" t="str">
        <f t="shared" si="366"/>
        <v/>
      </c>
      <c r="M3685" s="11" t="str">
        <f>IF(A3685="","",VLOOKUP(E3685,index!$A$1:$B$6,2,0)*K3685*G3685)</f>
        <v/>
      </c>
      <c r="N3685" s="11" t="str">
        <f>IF(A3685="","",-PMT(G3685*VLOOKUP(E3685,index!$A$1:$B$6,2,0),C3685,F3685,0,0))</f>
        <v/>
      </c>
      <c r="O3685" s="11" t="str">
        <f t="shared" si="367"/>
        <v/>
      </c>
      <c r="P3685" s="11" t="str">
        <f t="shared" si="362"/>
        <v/>
      </c>
    </row>
    <row r="3686" spans="1:16" x14ac:dyDescent="0.25">
      <c r="A3686" s="9" t="str">
        <f>IF(A3685="","",IF(B3685&lt;C3685,A3685,IF(A3685=MAX('entry data'!$B$8:$B$507),"",A3685+1)))</f>
        <v/>
      </c>
      <c r="B3686" s="9" t="str">
        <f t="shared" si="363"/>
        <v/>
      </c>
      <c r="C3686" s="9" t="str">
        <f>IF(ISERROR(VLOOKUP(A3686,'entry data'!B:G,6,0)),"",VLOOKUP(A3686,'entry data'!B:G,6,0))</f>
        <v/>
      </c>
      <c r="D3686" s="9" t="str">
        <f>IF(ISERROR(VLOOKUP(A3686,'entry data'!B:C,2,0)),"",VLOOKUP(A3686,'entry data'!B:C,2,0))</f>
        <v/>
      </c>
      <c r="E3686" s="9" t="str">
        <f>IF(ISERROR(VLOOKUP(A3686,'entry data'!B:E,4,0)),"",VLOOKUP(A3686,'entry data'!B:E,4,0))</f>
        <v/>
      </c>
      <c r="F3686" s="11" t="str">
        <f>IF(A3686="","",IF(ISERROR(VLOOKUP(A3686,'entry data'!B:F,5,0)),"",VLOOKUP(A3686,'entry data'!B:F,5,0)))</f>
        <v/>
      </c>
      <c r="G3686" s="12" t="str">
        <f>IF(A3686="","",IF(ISERROR(VLOOKUP(A3686,'entry data'!B:I,8,0)),"",VLOOKUP(A3686,'entry data'!B:I,7,0)))</f>
        <v/>
      </c>
      <c r="H3686" s="13" t="str">
        <f>IF(A3686="","",IF(B3686=1,VLOOKUP(A3686,'entry data'!B:D,3,0),I3685))</f>
        <v/>
      </c>
      <c r="I3686" s="14" t="str">
        <f>IF(A3686="","",IF(E3686="weekly",7,IF(E3686="fortnightly",14,IF(E3686="monthly",DATE(IF(MONTH(H3686)=12,YEAR(H3686)+1,YEAR(H3686)),VLOOKUP(MONTH(H3686),index!$D$2:$G$13,2,0),DAY(H3686)),
IF(E3686="quarterly",DATE(IF(MONTH(H3686)&gt;=10,YEAR(H3686)+1,YEAR(H3686)),VLOOKUP(MONTH(H3686),index!$D$2:$G$13,3,0),DAY(H3686)),
IF(E3686="halfyearly",DATE(IF(MONTH(H3686)&gt;=7,YEAR(H3686)+1,YEAR(H3686)),VLOOKUP(MONTH(H3686),index!$D$2:$G$13,4,0),DAY(H3686)),
DATE(YEAR(H3686)+1,MONTH(H3686),DAY(H3686)))))-H3686))+H3686)</f>
        <v/>
      </c>
      <c r="J3686" s="9" t="str">
        <f t="shared" si="364"/>
        <v/>
      </c>
      <c r="K3686" s="11" t="str">
        <f t="shared" si="365"/>
        <v/>
      </c>
      <c r="L3686" s="11" t="str">
        <f t="shared" si="366"/>
        <v/>
      </c>
      <c r="M3686" s="11" t="str">
        <f>IF(A3686="","",VLOOKUP(E3686,index!$A$1:$B$6,2,0)*K3686*G3686)</f>
        <v/>
      </c>
      <c r="N3686" s="11" t="str">
        <f>IF(A3686="","",-PMT(G3686*VLOOKUP(E3686,index!$A$1:$B$6,2,0),C3686,F3686,0,0))</f>
        <v/>
      </c>
      <c r="O3686" s="11" t="str">
        <f t="shared" si="367"/>
        <v/>
      </c>
      <c r="P3686" s="11" t="str">
        <f t="shared" si="362"/>
        <v/>
      </c>
    </row>
    <row r="3687" spans="1:16" x14ac:dyDescent="0.25">
      <c r="A3687" s="9" t="str">
        <f>IF(A3686="","",IF(B3686&lt;C3686,A3686,IF(A3686=MAX('entry data'!$B$8:$B$507),"",A3686+1)))</f>
        <v/>
      </c>
      <c r="B3687" s="9" t="str">
        <f t="shared" si="363"/>
        <v/>
      </c>
      <c r="C3687" s="9" t="str">
        <f>IF(ISERROR(VLOOKUP(A3687,'entry data'!B:G,6,0)),"",VLOOKUP(A3687,'entry data'!B:G,6,0))</f>
        <v/>
      </c>
      <c r="D3687" s="9" t="str">
        <f>IF(ISERROR(VLOOKUP(A3687,'entry data'!B:C,2,0)),"",VLOOKUP(A3687,'entry data'!B:C,2,0))</f>
        <v/>
      </c>
      <c r="E3687" s="9" t="str">
        <f>IF(ISERROR(VLOOKUP(A3687,'entry data'!B:E,4,0)),"",VLOOKUP(A3687,'entry data'!B:E,4,0))</f>
        <v/>
      </c>
      <c r="F3687" s="11" t="str">
        <f>IF(A3687="","",IF(ISERROR(VLOOKUP(A3687,'entry data'!B:F,5,0)),"",VLOOKUP(A3687,'entry data'!B:F,5,0)))</f>
        <v/>
      </c>
      <c r="G3687" s="12" t="str">
        <f>IF(A3687="","",IF(ISERROR(VLOOKUP(A3687,'entry data'!B:I,8,0)),"",VLOOKUP(A3687,'entry data'!B:I,7,0)))</f>
        <v/>
      </c>
      <c r="H3687" s="13" t="str">
        <f>IF(A3687="","",IF(B3687=1,VLOOKUP(A3687,'entry data'!B:D,3,0),I3686))</f>
        <v/>
      </c>
      <c r="I3687" s="14" t="str">
        <f>IF(A3687="","",IF(E3687="weekly",7,IF(E3687="fortnightly",14,IF(E3687="monthly",DATE(IF(MONTH(H3687)=12,YEAR(H3687)+1,YEAR(H3687)),VLOOKUP(MONTH(H3687),index!$D$2:$G$13,2,0),DAY(H3687)),
IF(E3687="quarterly",DATE(IF(MONTH(H3687)&gt;=10,YEAR(H3687)+1,YEAR(H3687)),VLOOKUP(MONTH(H3687),index!$D$2:$G$13,3,0),DAY(H3687)),
IF(E3687="halfyearly",DATE(IF(MONTH(H3687)&gt;=7,YEAR(H3687)+1,YEAR(H3687)),VLOOKUP(MONTH(H3687),index!$D$2:$G$13,4,0),DAY(H3687)),
DATE(YEAR(H3687)+1,MONTH(H3687),DAY(H3687)))))-H3687))+H3687)</f>
        <v/>
      </c>
      <c r="J3687" s="9" t="str">
        <f t="shared" si="364"/>
        <v/>
      </c>
      <c r="K3687" s="11" t="str">
        <f t="shared" si="365"/>
        <v/>
      </c>
      <c r="L3687" s="11" t="str">
        <f t="shared" si="366"/>
        <v/>
      </c>
      <c r="M3687" s="11" t="str">
        <f>IF(A3687="","",VLOOKUP(E3687,index!$A$1:$B$6,2,0)*K3687*G3687)</f>
        <v/>
      </c>
      <c r="N3687" s="11" t="str">
        <f>IF(A3687="","",-PMT(G3687*VLOOKUP(E3687,index!$A$1:$B$6,2,0),C3687,F3687,0,0))</f>
        <v/>
      </c>
      <c r="O3687" s="11" t="str">
        <f t="shared" si="367"/>
        <v/>
      </c>
      <c r="P3687" s="11" t="str">
        <f t="shared" si="362"/>
        <v/>
      </c>
    </row>
    <row r="3688" spans="1:16" x14ac:dyDescent="0.25">
      <c r="A3688" s="9" t="str">
        <f>IF(A3687="","",IF(B3687&lt;C3687,A3687,IF(A3687=MAX('entry data'!$B$8:$B$507),"",A3687+1)))</f>
        <v/>
      </c>
      <c r="B3688" s="9" t="str">
        <f t="shared" si="363"/>
        <v/>
      </c>
      <c r="C3688" s="9" t="str">
        <f>IF(ISERROR(VLOOKUP(A3688,'entry data'!B:G,6,0)),"",VLOOKUP(A3688,'entry data'!B:G,6,0))</f>
        <v/>
      </c>
      <c r="D3688" s="9" t="str">
        <f>IF(ISERROR(VLOOKUP(A3688,'entry data'!B:C,2,0)),"",VLOOKUP(A3688,'entry data'!B:C,2,0))</f>
        <v/>
      </c>
      <c r="E3688" s="9" t="str">
        <f>IF(ISERROR(VLOOKUP(A3688,'entry data'!B:E,4,0)),"",VLOOKUP(A3688,'entry data'!B:E,4,0))</f>
        <v/>
      </c>
      <c r="F3688" s="11" t="str">
        <f>IF(A3688="","",IF(ISERROR(VLOOKUP(A3688,'entry data'!B:F,5,0)),"",VLOOKUP(A3688,'entry data'!B:F,5,0)))</f>
        <v/>
      </c>
      <c r="G3688" s="12" t="str">
        <f>IF(A3688="","",IF(ISERROR(VLOOKUP(A3688,'entry data'!B:I,8,0)),"",VLOOKUP(A3688,'entry data'!B:I,7,0)))</f>
        <v/>
      </c>
      <c r="H3688" s="13" t="str">
        <f>IF(A3688="","",IF(B3688=1,VLOOKUP(A3688,'entry data'!B:D,3,0),I3687))</f>
        <v/>
      </c>
      <c r="I3688" s="14" t="str">
        <f>IF(A3688="","",IF(E3688="weekly",7,IF(E3688="fortnightly",14,IF(E3688="monthly",DATE(IF(MONTH(H3688)=12,YEAR(H3688)+1,YEAR(H3688)),VLOOKUP(MONTH(H3688),index!$D$2:$G$13,2,0),DAY(H3688)),
IF(E3688="quarterly",DATE(IF(MONTH(H3688)&gt;=10,YEAR(H3688)+1,YEAR(H3688)),VLOOKUP(MONTH(H3688),index!$D$2:$G$13,3,0),DAY(H3688)),
IF(E3688="halfyearly",DATE(IF(MONTH(H3688)&gt;=7,YEAR(H3688)+1,YEAR(H3688)),VLOOKUP(MONTH(H3688),index!$D$2:$G$13,4,0),DAY(H3688)),
DATE(YEAR(H3688)+1,MONTH(H3688),DAY(H3688)))))-H3688))+H3688)</f>
        <v/>
      </c>
      <c r="J3688" s="9" t="str">
        <f t="shared" si="364"/>
        <v/>
      </c>
      <c r="K3688" s="11" t="str">
        <f t="shared" si="365"/>
        <v/>
      </c>
      <c r="L3688" s="11" t="str">
        <f t="shared" si="366"/>
        <v/>
      </c>
      <c r="M3688" s="11" t="str">
        <f>IF(A3688="","",VLOOKUP(E3688,index!$A$1:$B$6,2,0)*K3688*G3688)</f>
        <v/>
      </c>
      <c r="N3688" s="11" t="str">
        <f>IF(A3688="","",-PMT(G3688*VLOOKUP(E3688,index!$A$1:$B$6,2,0),C3688,F3688,0,0))</f>
        <v/>
      </c>
      <c r="O3688" s="11" t="str">
        <f t="shared" si="367"/>
        <v/>
      </c>
      <c r="P3688" s="11" t="str">
        <f t="shared" si="362"/>
        <v/>
      </c>
    </row>
    <row r="3689" spans="1:16" x14ac:dyDescent="0.25">
      <c r="A3689" s="9" t="str">
        <f>IF(A3688="","",IF(B3688&lt;C3688,A3688,IF(A3688=MAX('entry data'!$B$8:$B$507),"",A3688+1)))</f>
        <v/>
      </c>
      <c r="B3689" s="9" t="str">
        <f t="shared" si="363"/>
        <v/>
      </c>
      <c r="C3689" s="9" t="str">
        <f>IF(ISERROR(VLOOKUP(A3689,'entry data'!B:G,6,0)),"",VLOOKUP(A3689,'entry data'!B:G,6,0))</f>
        <v/>
      </c>
      <c r="D3689" s="9" t="str">
        <f>IF(ISERROR(VLOOKUP(A3689,'entry data'!B:C,2,0)),"",VLOOKUP(A3689,'entry data'!B:C,2,0))</f>
        <v/>
      </c>
      <c r="E3689" s="9" t="str">
        <f>IF(ISERROR(VLOOKUP(A3689,'entry data'!B:E,4,0)),"",VLOOKUP(A3689,'entry data'!B:E,4,0))</f>
        <v/>
      </c>
      <c r="F3689" s="11" t="str">
        <f>IF(A3689="","",IF(ISERROR(VLOOKUP(A3689,'entry data'!B:F,5,0)),"",VLOOKUP(A3689,'entry data'!B:F,5,0)))</f>
        <v/>
      </c>
      <c r="G3689" s="12" t="str">
        <f>IF(A3689="","",IF(ISERROR(VLOOKUP(A3689,'entry data'!B:I,8,0)),"",VLOOKUP(A3689,'entry data'!B:I,7,0)))</f>
        <v/>
      </c>
      <c r="H3689" s="13" t="str">
        <f>IF(A3689="","",IF(B3689=1,VLOOKUP(A3689,'entry data'!B:D,3,0),I3688))</f>
        <v/>
      </c>
      <c r="I3689" s="14" t="str">
        <f>IF(A3689="","",IF(E3689="weekly",7,IF(E3689="fortnightly",14,IF(E3689="monthly",DATE(IF(MONTH(H3689)=12,YEAR(H3689)+1,YEAR(H3689)),VLOOKUP(MONTH(H3689),index!$D$2:$G$13,2,0),DAY(H3689)),
IF(E3689="quarterly",DATE(IF(MONTH(H3689)&gt;=10,YEAR(H3689)+1,YEAR(H3689)),VLOOKUP(MONTH(H3689),index!$D$2:$G$13,3,0),DAY(H3689)),
IF(E3689="halfyearly",DATE(IF(MONTH(H3689)&gt;=7,YEAR(H3689)+1,YEAR(H3689)),VLOOKUP(MONTH(H3689),index!$D$2:$G$13,4,0),DAY(H3689)),
DATE(YEAR(H3689)+1,MONTH(H3689),DAY(H3689)))))-H3689))+H3689)</f>
        <v/>
      </c>
      <c r="J3689" s="9" t="str">
        <f t="shared" si="364"/>
        <v/>
      </c>
      <c r="K3689" s="11" t="str">
        <f t="shared" si="365"/>
        <v/>
      </c>
      <c r="L3689" s="11" t="str">
        <f t="shared" si="366"/>
        <v/>
      </c>
      <c r="M3689" s="11" t="str">
        <f>IF(A3689="","",VLOOKUP(E3689,index!$A$1:$B$6,2,0)*K3689*G3689)</f>
        <v/>
      </c>
      <c r="N3689" s="11" t="str">
        <f>IF(A3689="","",-PMT(G3689*VLOOKUP(E3689,index!$A$1:$B$6,2,0),C3689,F3689,0,0))</f>
        <v/>
      </c>
      <c r="O3689" s="11" t="str">
        <f t="shared" si="367"/>
        <v/>
      </c>
      <c r="P3689" s="11" t="str">
        <f t="shared" si="362"/>
        <v/>
      </c>
    </row>
    <row r="3690" spans="1:16" x14ac:dyDescent="0.25">
      <c r="A3690" s="9" t="str">
        <f>IF(A3689="","",IF(B3689&lt;C3689,A3689,IF(A3689=MAX('entry data'!$B$8:$B$507),"",A3689+1)))</f>
        <v/>
      </c>
      <c r="B3690" s="9" t="str">
        <f t="shared" si="363"/>
        <v/>
      </c>
      <c r="C3690" s="9" t="str">
        <f>IF(ISERROR(VLOOKUP(A3690,'entry data'!B:G,6,0)),"",VLOOKUP(A3690,'entry data'!B:G,6,0))</f>
        <v/>
      </c>
      <c r="D3690" s="9" t="str">
        <f>IF(ISERROR(VLOOKUP(A3690,'entry data'!B:C,2,0)),"",VLOOKUP(A3690,'entry data'!B:C,2,0))</f>
        <v/>
      </c>
      <c r="E3690" s="9" t="str">
        <f>IF(ISERROR(VLOOKUP(A3690,'entry data'!B:E,4,0)),"",VLOOKUP(A3690,'entry data'!B:E,4,0))</f>
        <v/>
      </c>
      <c r="F3690" s="11" t="str">
        <f>IF(A3690="","",IF(ISERROR(VLOOKUP(A3690,'entry data'!B:F,5,0)),"",VLOOKUP(A3690,'entry data'!B:F,5,0)))</f>
        <v/>
      </c>
      <c r="G3690" s="12" t="str">
        <f>IF(A3690="","",IF(ISERROR(VLOOKUP(A3690,'entry data'!B:I,8,0)),"",VLOOKUP(A3690,'entry data'!B:I,7,0)))</f>
        <v/>
      </c>
      <c r="H3690" s="13" t="str">
        <f>IF(A3690="","",IF(B3690=1,VLOOKUP(A3690,'entry data'!B:D,3,0),I3689))</f>
        <v/>
      </c>
      <c r="I3690" s="14" t="str">
        <f>IF(A3690="","",IF(E3690="weekly",7,IF(E3690="fortnightly",14,IF(E3690="monthly",DATE(IF(MONTH(H3690)=12,YEAR(H3690)+1,YEAR(H3690)),VLOOKUP(MONTH(H3690),index!$D$2:$G$13,2,0),DAY(H3690)),
IF(E3690="quarterly",DATE(IF(MONTH(H3690)&gt;=10,YEAR(H3690)+1,YEAR(H3690)),VLOOKUP(MONTH(H3690),index!$D$2:$G$13,3,0),DAY(H3690)),
IF(E3690="halfyearly",DATE(IF(MONTH(H3690)&gt;=7,YEAR(H3690)+1,YEAR(H3690)),VLOOKUP(MONTH(H3690),index!$D$2:$G$13,4,0),DAY(H3690)),
DATE(YEAR(H3690)+1,MONTH(H3690),DAY(H3690)))))-H3690))+H3690)</f>
        <v/>
      </c>
      <c r="J3690" s="9" t="str">
        <f t="shared" si="364"/>
        <v/>
      </c>
      <c r="K3690" s="11" t="str">
        <f t="shared" si="365"/>
        <v/>
      </c>
      <c r="L3690" s="11" t="str">
        <f t="shared" si="366"/>
        <v/>
      </c>
      <c r="M3690" s="11" t="str">
        <f>IF(A3690="","",VLOOKUP(E3690,index!$A$1:$B$6,2,0)*K3690*G3690)</f>
        <v/>
      </c>
      <c r="N3690" s="11" t="str">
        <f>IF(A3690="","",-PMT(G3690*VLOOKUP(E3690,index!$A$1:$B$6,2,0),C3690,F3690,0,0))</f>
        <v/>
      </c>
      <c r="O3690" s="11" t="str">
        <f t="shared" si="367"/>
        <v/>
      </c>
      <c r="P3690" s="11" t="str">
        <f t="shared" si="362"/>
        <v/>
      </c>
    </row>
    <row r="3691" spans="1:16" x14ac:dyDescent="0.25">
      <c r="A3691" s="9" t="str">
        <f>IF(A3690="","",IF(B3690&lt;C3690,A3690,IF(A3690=MAX('entry data'!$B$8:$B$507),"",A3690+1)))</f>
        <v/>
      </c>
      <c r="B3691" s="9" t="str">
        <f t="shared" si="363"/>
        <v/>
      </c>
      <c r="C3691" s="9" t="str">
        <f>IF(ISERROR(VLOOKUP(A3691,'entry data'!B:G,6,0)),"",VLOOKUP(A3691,'entry data'!B:G,6,0))</f>
        <v/>
      </c>
      <c r="D3691" s="9" t="str">
        <f>IF(ISERROR(VLOOKUP(A3691,'entry data'!B:C,2,0)),"",VLOOKUP(A3691,'entry data'!B:C,2,0))</f>
        <v/>
      </c>
      <c r="E3691" s="9" t="str">
        <f>IF(ISERROR(VLOOKUP(A3691,'entry data'!B:E,4,0)),"",VLOOKUP(A3691,'entry data'!B:E,4,0))</f>
        <v/>
      </c>
      <c r="F3691" s="11" t="str">
        <f>IF(A3691="","",IF(ISERROR(VLOOKUP(A3691,'entry data'!B:F,5,0)),"",VLOOKUP(A3691,'entry data'!B:F,5,0)))</f>
        <v/>
      </c>
      <c r="G3691" s="12" t="str">
        <f>IF(A3691="","",IF(ISERROR(VLOOKUP(A3691,'entry data'!B:I,8,0)),"",VLOOKUP(A3691,'entry data'!B:I,7,0)))</f>
        <v/>
      </c>
      <c r="H3691" s="13" t="str">
        <f>IF(A3691="","",IF(B3691=1,VLOOKUP(A3691,'entry data'!B:D,3,0),I3690))</f>
        <v/>
      </c>
      <c r="I3691" s="14" t="str">
        <f>IF(A3691="","",IF(E3691="weekly",7,IF(E3691="fortnightly",14,IF(E3691="monthly",DATE(IF(MONTH(H3691)=12,YEAR(H3691)+1,YEAR(H3691)),VLOOKUP(MONTH(H3691),index!$D$2:$G$13,2,0),DAY(H3691)),
IF(E3691="quarterly",DATE(IF(MONTH(H3691)&gt;=10,YEAR(H3691)+1,YEAR(H3691)),VLOOKUP(MONTH(H3691),index!$D$2:$G$13,3,0),DAY(H3691)),
IF(E3691="halfyearly",DATE(IF(MONTH(H3691)&gt;=7,YEAR(H3691)+1,YEAR(H3691)),VLOOKUP(MONTH(H3691),index!$D$2:$G$13,4,0),DAY(H3691)),
DATE(YEAR(H3691)+1,MONTH(H3691),DAY(H3691)))))-H3691))+H3691)</f>
        <v/>
      </c>
      <c r="J3691" s="9" t="str">
        <f t="shared" si="364"/>
        <v/>
      </c>
      <c r="K3691" s="11" t="str">
        <f t="shared" si="365"/>
        <v/>
      </c>
      <c r="L3691" s="11" t="str">
        <f t="shared" si="366"/>
        <v/>
      </c>
      <c r="M3691" s="11" t="str">
        <f>IF(A3691="","",VLOOKUP(E3691,index!$A$1:$B$6,2,0)*K3691*G3691)</f>
        <v/>
      </c>
      <c r="N3691" s="11" t="str">
        <f>IF(A3691="","",-PMT(G3691*VLOOKUP(E3691,index!$A$1:$B$6,2,0),C3691,F3691,0,0))</f>
        <v/>
      </c>
      <c r="O3691" s="11" t="str">
        <f t="shared" si="367"/>
        <v/>
      </c>
      <c r="P3691" s="11" t="str">
        <f t="shared" si="362"/>
        <v/>
      </c>
    </row>
    <row r="3692" spans="1:16" x14ac:dyDescent="0.25">
      <c r="A3692" s="9" t="str">
        <f>IF(A3691="","",IF(B3691&lt;C3691,A3691,IF(A3691=MAX('entry data'!$B$8:$B$507),"",A3691+1)))</f>
        <v/>
      </c>
      <c r="B3692" s="9" t="str">
        <f t="shared" si="363"/>
        <v/>
      </c>
      <c r="C3692" s="9" t="str">
        <f>IF(ISERROR(VLOOKUP(A3692,'entry data'!B:G,6,0)),"",VLOOKUP(A3692,'entry data'!B:G,6,0))</f>
        <v/>
      </c>
      <c r="D3692" s="9" t="str">
        <f>IF(ISERROR(VLOOKUP(A3692,'entry data'!B:C,2,0)),"",VLOOKUP(A3692,'entry data'!B:C,2,0))</f>
        <v/>
      </c>
      <c r="E3692" s="9" t="str">
        <f>IF(ISERROR(VLOOKUP(A3692,'entry data'!B:E,4,0)),"",VLOOKUP(A3692,'entry data'!B:E,4,0))</f>
        <v/>
      </c>
      <c r="F3692" s="11" t="str">
        <f>IF(A3692="","",IF(ISERROR(VLOOKUP(A3692,'entry data'!B:F,5,0)),"",VLOOKUP(A3692,'entry data'!B:F,5,0)))</f>
        <v/>
      </c>
      <c r="G3692" s="12" t="str">
        <f>IF(A3692="","",IF(ISERROR(VLOOKUP(A3692,'entry data'!B:I,8,0)),"",VLOOKUP(A3692,'entry data'!B:I,7,0)))</f>
        <v/>
      </c>
      <c r="H3692" s="13" t="str">
        <f>IF(A3692="","",IF(B3692=1,VLOOKUP(A3692,'entry data'!B:D,3,0),I3691))</f>
        <v/>
      </c>
      <c r="I3692" s="14" t="str">
        <f>IF(A3692="","",IF(E3692="weekly",7,IF(E3692="fortnightly",14,IF(E3692="monthly",DATE(IF(MONTH(H3692)=12,YEAR(H3692)+1,YEAR(H3692)),VLOOKUP(MONTH(H3692),index!$D$2:$G$13,2,0),DAY(H3692)),
IF(E3692="quarterly",DATE(IF(MONTH(H3692)&gt;=10,YEAR(H3692)+1,YEAR(H3692)),VLOOKUP(MONTH(H3692),index!$D$2:$G$13,3,0),DAY(H3692)),
IF(E3692="halfyearly",DATE(IF(MONTH(H3692)&gt;=7,YEAR(H3692)+1,YEAR(H3692)),VLOOKUP(MONTH(H3692),index!$D$2:$G$13,4,0),DAY(H3692)),
DATE(YEAR(H3692)+1,MONTH(H3692),DAY(H3692)))))-H3692))+H3692)</f>
        <v/>
      </c>
      <c r="J3692" s="9" t="str">
        <f t="shared" si="364"/>
        <v/>
      </c>
      <c r="K3692" s="11" t="str">
        <f t="shared" si="365"/>
        <v/>
      </c>
      <c r="L3692" s="11" t="str">
        <f t="shared" si="366"/>
        <v/>
      </c>
      <c r="M3692" s="11" t="str">
        <f>IF(A3692="","",VLOOKUP(E3692,index!$A$1:$B$6,2,0)*K3692*G3692)</f>
        <v/>
      </c>
      <c r="N3692" s="11" t="str">
        <f>IF(A3692="","",-PMT(G3692*VLOOKUP(E3692,index!$A$1:$B$6,2,0),C3692,F3692,0,0))</f>
        <v/>
      </c>
      <c r="O3692" s="11" t="str">
        <f t="shared" si="367"/>
        <v/>
      </c>
      <c r="P3692" s="11" t="str">
        <f t="shared" si="362"/>
        <v/>
      </c>
    </row>
    <row r="3693" spans="1:16" x14ac:dyDescent="0.25">
      <c r="A3693" s="9" t="str">
        <f>IF(A3692="","",IF(B3692&lt;C3692,A3692,IF(A3692=MAX('entry data'!$B$8:$B$507),"",A3692+1)))</f>
        <v/>
      </c>
      <c r="B3693" s="9" t="str">
        <f t="shared" si="363"/>
        <v/>
      </c>
      <c r="C3693" s="9" t="str">
        <f>IF(ISERROR(VLOOKUP(A3693,'entry data'!B:G,6,0)),"",VLOOKUP(A3693,'entry data'!B:G,6,0))</f>
        <v/>
      </c>
      <c r="D3693" s="9" t="str">
        <f>IF(ISERROR(VLOOKUP(A3693,'entry data'!B:C,2,0)),"",VLOOKUP(A3693,'entry data'!B:C,2,0))</f>
        <v/>
      </c>
      <c r="E3693" s="9" t="str">
        <f>IF(ISERROR(VLOOKUP(A3693,'entry data'!B:E,4,0)),"",VLOOKUP(A3693,'entry data'!B:E,4,0))</f>
        <v/>
      </c>
      <c r="F3693" s="11" t="str">
        <f>IF(A3693="","",IF(ISERROR(VLOOKUP(A3693,'entry data'!B:F,5,0)),"",VLOOKUP(A3693,'entry data'!B:F,5,0)))</f>
        <v/>
      </c>
      <c r="G3693" s="12" t="str">
        <f>IF(A3693="","",IF(ISERROR(VLOOKUP(A3693,'entry data'!B:I,8,0)),"",VLOOKUP(A3693,'entry data'!B:I,7,0)))</f>
        <v/>
      </c>
      <c r="H3693" s="13" t="str">
        <f>IF(A3693="","",IF(B3693=1,VLOOKUP(A3693,'entry data'!B:D,3,0),I3692))</f>
        <v/>
      </c>
      <c r="I3693" s="14" t="str">
        <f>IF(A3693="","",IF(E3693="weekly",7,IF(E3693="fortnightly",14,IF(E3693="monthly",DATE(IF(MONTH(H3693)=12,YEAR(H3693)+1,YEAR(H3693)),VLOOKUP(MONTH(H3693),index!$D$2:$G$13,2,0),DAY(H3693)),
IF(E3693="quarterly",DATE(IF(MONTH(H3693)&gt;=10,YEAR(H3693)+1,YEAR(H3693)),VLOOKUP(MONTH(H3693),index!$D$2:$G$13,3,0),DAY(H3693)),
IF(E3693="halfyearly",DATE(IF(MONTH(H3693)&gt;=7,YEAR(H3693)+1,YEAR(H3693)),VLOOKUP(MONTH(H3693),index!$D$2:$G$13,4,0),DAY(H3693)),
DATE(YEAR(H3693)+1,MONTH(H3693),DAY(H3693)))))-H3693))+H3693)</f>
        <v/>
      </c>
      <c r="J3693" s="9" t="str">
        <f t="shared" si="364"/>
        <v/>
      </c>
      <c r="K3693" s="11" t="str">
        <f t="shared" si="365"/>
        <v/>
      </c>
      <c r="L3693" s="11" t="str">
        <f t="shared" si="366"/>
        <v/>
      </c>
      <c r="M3693" s="11" t="str">
        <f>IF(A3693="","",VLOOKUP(E3693,index!$A$1:$B$6,2,0)*K3693*G3693)</f>
        <v/>
      </c>
      <c r="N3693" s="11" t="str">
        <f>IF(A3693="","",-PMT(G3693*VLOOKUP(E3693,index!$A$1:$B$6,2,0),C3693,F3693,0,0))</f>
        <v/>
      </c>
      <c r="O3693" s="11" t="str">
        <f t="shared" si="367"/>
        <v/>
      </c>
      <c r="P3693" s="11" t="str">
        <f t="shared" si="362"/>
        <v/>
      </c>
    </row>
    <row r="3694" spans="1:16" x14ac:dyDescent="0.25">
      <c r="A3694" s="9" t="str">
        <f>IF(A3693="","",IF(B3693&lt;C3693,A3693,IF(A3693=MAX('entry data'!$B$8:$B$507),"",A3693+1)))</f>
        <v/>
      </c>
      <c r="B3694" s="9" t="str">
        <f t="shared" si="363"/>
        <v/>
      </c>
      <c r="C3694" s="9" t="str">
        <f>IF(ISERROR(VLOOKUP(A3694,'entry data'!B:G,6,0)),"",VLOOKUP(A3694,'entry data'!B:G,6,0))</f>
        <v/>
      </c>
      <c r="D3694" s="9" t="str">
        <f>IF(ISERROR(VLOOKUP(A3694,'entry data'!B:C,2,0)),"",VLOOKUP(A3694,'entry data'!B:C,2,0))</f>
        <v/>
      </c>
      <c r="E3694" s="9" t="str">
        <f>IF(ISERROR(VLOOKUP(A3694,'entry data'!B:E,4,0)),"",VLOOKUP(A3694,'entry data'!B:E,4,0))</f>
        <v/>
      </c>
      <c r="F3694" s="11" t="str">
        <f>IF(A3694="","",IF(ISERROR(VLOOKUP(A3694,'entry data'!B:F,5,0)),"",VLOOKUP(A3694,'entry data'!B:F,5,0)))</f>
        <v/>
      </c>
      <c r="G3694" s="12" t="str">
        <f>IF(A3694="","",IF(ISERROR(VLOOKUP(A3694,'entry data'!B:I,8,0)),"",VLOOKUP(A3694,'entry data'!B:I,7,0)))</f>
        <v/>
      </c>
      <c r="H3694" s="13" t="str">
        <f>IF(A3694="","",IF(B3694=1,VLOOKUP(A3694,'entry data'!B:D,3,0),I3693))</f>
        <v/>
      </c>
      <c r="I3694" s="14" t="str">
        <f>IF(A3694="","",IF(E3694="weekly",7,IF(E3694="fortnightly",14,IF(E3694="monthly",DATE(IF(MONTH(H3694)=12,YEAR(H3694)+1,YEAR(H3694)),VLOOKUP(MONTH(H3694),index!$D$2:$G$13,2,0),DAY(H3694)),
IF(E3694="quarterly",DATE(IF(MONTH(H3694)&gt;=10,YEAR(H3694)+1,YEAR(H3694)),VLOOKUP(MONTH(H3694),index!$D$2:$G$13,3,0),DAY(H3694)),
IF(E3694="halfyearly",DATE(IF(MONTH(H3694)&gt;=7,YEAR(H3694)+1,YEAR(H3694)),VLOOKUP(MONTH(H3694),index!$D$2:$G$13,4,0),DAY(H3694)),
DATE(YEAR(H3694)+1,MONTH(H3694),DAY(H3694)))))-H3694))+H3694)</f>
        <v/>
      </c>
      <c r="J3694" s="9" t="str">
        <f t="shared" si="364"/>
        <v/>
      </c>
      <c r="K3694" s="11" t="str">
        <f t="shared" si="365"/>
        <v/>
      </c>
      <c r="L3694" s="11" t="str">
        <f t="shared" si="366"/>
        <v/>
      </c>
      <c r="M3694" s="11" t="str">
        <f>IF(A3694="","",VLOOKUP(E3694,index!$A$1:$B$6,2,0)*K3694*G3694)</f>
        <v/>
      </c>
      <c r="N3694" s="11" t="str">
        <f>IF(A3694="","",-PMT(G3694*VLOOKUP(E3694,index!$A$1:$B$6,2,0),C3694,F3694,0,0))</f>
        <v/>
      </c>
      <c r="O3694" s="11" t="str">
        <f t="shared" si="367"/>
        <v/>
      </c>
      <c r="P3694" s="11" t="str">
        <f t="shared" si="362"/>
        <v/>
      </c>
    </row>
    <row r="3695" spans="1:16" x14ac:dyDescent="0.25">
      <c r="A3695" s="9" t="str">
        <f>IF(A3694="","",IF(B3694&lt;C3694,A3694,IF(A3694=MAX('entry data'!$B$8:$B$507),"",A3694+1)))</f>
        <v/>
      </c>
      <c r="B3695" s="9" t="str">
        <f t="shared" si="363"/>
        <v/>
      </c>
      <c r="C3695" s="9" t="str">
        <f>IF(ISERROR(VLOOKUP(A3695,'entry data'!B:G,6,0)),"",VLOOKUP(A3695,'entry data'!B:G,6,0))</f>
        <v/>
      </c>
      <c r="D3695" s="9" t="str">
        <f>IF(ISERROR(VLOOKUP(A3695,'entry data'!B:C,2,0)),"",VLOOKUP(A3695,'entry data'!B:C,2,0))</f>
        <v/>
      </c>
      <c r="E3695" s="9" t="str">
        <f>IF(ISERROR(VLOOKUP(A3695,'entry data'!B:E,4,0)),"",VLOOKUP(A3695,'entry data'!B:E,4,0))</f>
        <v/>
      </c>
      <c r="F3695" s="11" t="str">
        <f>IF(A3695="","",IF(ISERROR(VLOOKUP(A3695,'entry data'!B:F,5,0)),"",VLOOKUP(A3695,'entry data'!B:F,5,0)))</f>
        <v/>
      </c>
      <c r="G3695" s="12" t="str">
        <f>IF(A3695="","",IF(ISERROR(VLOOKUP(A3695,'entry data'!B:I,8,0)),"",VLOOKUP(A3695,'entry data'!B:I,7,0)))</f>
        <v/>
      </c>
      <c r="H3695" s="13" t="str">
        <f>IF(A3695="","",IF(B3695=1,VLOOKUP(A3695,'entry data'!B:D,3,0),I3694))</f>
        <v/>
      </c>
      <c r="I3695" s="14" t="str">
        <f>IF(A3695="","",IF(E3695="weekly",7,IF(E3695="fortnightly",14,IF(E3695="monthly",DATE(IF(MONTH(H3695)=12,YEAR(H3695)+1,YEAR(H3695)),VLOOKUP(MONTH(H3695),index!$D$2:$G$13,2,0),DAY(H3695)),
IF(E3695="quarterly",DATE(IF(MONTH(H3695)&gt;=10,YEAR(H3695)+1,YEAR(H3695)),VLOOKUP(MONTH(H3695),index!$D$2:$G$13,3,0),DAY(H3695)),
IF(E3695="halfyearly",DATE(IF(MONTH(H3695)&gt;=7,YEAR(H3695)+1,YEAR(H3695)),VLOOKUP(MONTH(H3695),index!$D$2:$G$13,4,0),DAY(H3695)),
DATE(YEAR(H3695)+1,MONTH(H3695),DAY(H3695)))))-H3695))+H3695)</f>
        <v/>
      </c>
      <c r="J3695" s="9" t="str">
        <f t="shared" si="364"/>
        <v/>
      </c>
      <c r="K3695" s="11" t="str">
        <f t="shared" si="365"/>
        <v/>
      </c>
      <c r="L3695" s="11" t="str">
        <f t="shared" si="366"/>
        <v/>
      </c>
      <c r="M3695" s="11" t="str">
        <f>IF(A3695="","",VLOOKUP(E3695,index!$A$1:$B$6,2,0)*K3695*G3695)</f>
        <v/>
      </c>
      <c r="N3695" s="11" t="str">
        <f>IF(A3695="","",-PMT(G3695*VLOOKUP(E3695,index!$A$1:$B$6,2,0),C3695,F3695,0,0))</f>
        <v/>
      </c>
      <c r="O3695" s="11" t="str">
        <f t="shared" si="367"/>
        <v/>
      </c>
      <c r="P3695" s="11" t="str">
        <f t="shared" si="362"/>
        <v/>
      </c>
    </row>
    <row r="3696" spans="1:16" x14ac:dyDescent="0.25">
      <c r="A3696" s="9" t="str">
        <f>IF(A3695="","",IF(B3695&lt;C3695,A3695,IF(A3695=MAX('entry data'!$B$8:$B$507),"",A3695+1)))</f>
        <v/>
      </c>
      <c r="B3696" s="9" t="str">
        <f t="shared" si="363"/>
        <v/>
      </c>
      <c r="C3696" s="9" t="str">
        <f>IF(ISERROR(VLOOKUP(A3696,'entry data'!B:G,6,0)),"",VLOOKUP(A3696,'entry data'!B:G,6,0))</f>
        <v/>
      </c>
      <c r="D3696" s="9" t="str">
        <f>IF(ISERROR(VLOOKUP(A3696,'entry data'!B:C,2,0)),"",VLOOKUP(A3696,'entry data'!B:C,2,0))</f>
        <v/>
      </c>
      <c r="E3696" s="9" t="str">
        <f>IF(ISERROR(VLOOKUP(A3696,'entry data'!B:E,4,0)),"",VLOOKUP(A3696,'entry data'!B:E,4,0))</f>
        <v/>
      </c>
      <c r="F3696" s="11" t="str">
        <f>IF(A3696="","",IF(ISERROR(VLOOKUP(A3696,'entry data'!B:F,5,0)),"",VLOOKUP(A3696,'entry data'!B:F,5,0)))</f>
        <v/>
      </c>
      <c r="G3696" s="12" t="str">
        <f>IF(A3696="","",IF(ISERROR(VLOOKUP(A3696,'entry data'!B:I,8,0)),"",VLOOKUP(A3696,'entry data'!B:I,7,0)))</f>
        <v/>
      </c>
      <c r="H3696" s="13" t="str">
        <f>IF(A3696="","",IF(B3696=1,VLOOKUP(A3696,'entry data'!B:D,3,0),I3695))</f>
        <v/>
      </c>
      <c r="I3696" s="14" t="str">
        <f>IF(A3696="","",IF(E3696="weekly",7,IF(E3696="fortnightly",14,IF(E3696="monthly",DATE(IF(MONTH(H3696)=12,YEAR(H3696)+1,YEAR(H3696)),VLOOKUP(MONTH(H3696),index!$D$2:$G$13,2,0),DAY(H3696)),
IF(E3696="quarterly",DATE(IF(MONTH(H3696)&gt;=10,YEAR(H3696)+1,YEAR(H3696)),VLOOKUP(MONTH(H3696),index!$D$2:$G$13,3,0),DAY(H3696)),
IF(E3696="halfyearly",DATE(IF(MONTH(H3696)&gt;=7,YEAR(H3696)+1,YEAR(H3696)),VLOOKUP(MONTH(H3696),index!$D$2:$G$13,4,0),DAY(H3696)),
DATE(YEAR(H3696)+1,MONTH(H3696),DAY(H3696)))))-H3696))+H3696)</f>
        <v/>
      </c>
      <c r="J3696" s="9" t="str">
        <f t="shared" si="364"/>
        <v/>
      </c>
      <c r="K3696" s="11" t="str">
        <f t="shared" si="365"/>
        <v/>
      </c>
      <c r="L3696" s="11" t="str">
        <f t="shared" si="366"/>
        <v/>
      </c>
      <c r="M3696" s="11" t="str">
        <f>IF(A3696="","",VLOOKUP(E3696,index!$A$1:$B$6,2,0)*K3696*G3696)</f>
        <v/>
      </c>
      <c r="N3696" s="11" t="str">
        <f>IF(A3696="","",-PMT(G3696*VLOOKUP(E3696,index!$A$1:$B$6,2,0),C3696,F3696,0,0))</f>
        <v/>
      </c>
      <c r="O3696" s="11" t="str">
        <f t="shared" si="367"/>
        <v/>
      </c>
      <c r="P3696" s="11" t="str">
        <f t="shared" si="362"/>
        <v/>
      </c>
    </row>
    <row r="3697" spans="1:16" x14ac:dyDescent="0.25">
      <c r="A3697" s="9" t="str">
        <f>IF(A3696="","",IF(B3696&lt;C3696,A3696,IF(A3696=MAX('entry data'!$B$8:$B$507),"",A3696+1)))</f>
        <v/>
      </c>
      <c r="B3697" s="9" t="str">
        <f t="shared" si="363"/>
        <v/>
      </c>
      <c r="C3697" s="9" t="str">
        <f>IF(ISERROR(VLOOKUP(A3697,'entry data'!B:G,6,0)),"",VLOOKUP(A3697,'entry data'!B:G,6,0))</f>
        <v/>
      </c>
      <c r="D3697" s="9" t="str">
        <f>IF(ISERROR(VLOOKUP(A3697,'entry data'!B:C,2,0)),"",VLOOKUP(A3697,'entry data'!B:C,2,0))</f>
        <v/>
      </c>
      <c r="E3697" s="9" t="str">
        <f>IF(ISERROR(VLOOKUP(A3697,'entry data'!B:E,4,0)),"",VLOOKUP(A3697,'entry data'!B:E,4,0))</f>
        <v/>
      </c>
      <c r="F3697" s="11" t="str">
        <f>IF(A3697="","",IF(ISERROR(VLOOKUP(A3697,'entry data'!B:F,5,0)),"",VLOOKUP(A3697,'entry data'!B:F,5,0)))</f>
        <v/>
      </c>
      <c r="G3697" s="12" t="str">
        <f>IF(A3697="","",IF(ISERROR(VLOOKUP(A3697,'entry data'!B:I,8,0)),"",VLOOKUP(A3697,'entry data'!B:I,7,0)))</f>
        <v/>
      </c>
      <c r="H3697" s="13" t="str">
        <f>IF(A3697="","",IF(B3697=1,VLOOKUP(A3697,'entry data'!B:D,3,0),I3696))</f>
        <v/>
      </c>
      <c r="I3697" s="14" t="str">
        <f>IF(A3697="","",IF(E3697="weekly",7,IF(E3697="fortnightly",14,IF(E3697="monthly",DATE(IF(MONTH(H3697)=12,YEAR(H3697)+1,YEAR(H3697)),VLOOKUP(MONTH(H3697),index!$D$2:$G$13,2,0),DAY(H3697)),
IF(E3697="quarterly",DATE(IF(MONTH(H3697)&gt;=10,YEAR(H3697)+1,YEAR(H3697)),VLOOKUP(MONTH(H3697),index!$D$2:$G$13,3,0),DAY(H3697)),
IF(E3697="halfyearly",DATE(IF(MONTH(H3697)&gt;=7,YEAR(H3697)+1,YEAR(H3697)),VLOOKUP(MONTH(H3697),index!$D$2:$G$13,4,0),DAY(H3697)),
DATE(YEAR(H3697)+1,MONTH(H3697),DAY(H3697)))))-H3697))+H3697)</f>
        <v/>
      </c>
      <c r="J3697" s="9" t="str">
        <f t="shared" si="364"/>
        <v/>
      </c>
      <c r="K3697" s="11" t="str">
        <f t="shared" si="365"/>
        <v/>
      </c>
      <c r="L3697" s="11" t="str">
        <f t="shared" si="366"/>
        <v/>
      </c>
      <c r="M3697" s="11" t="str">
        <f>IF(A3697="","",VLOOKUP(E3697,index!$A$1:$B$6,2,0)*K3697*G3697)</f>
        <v/>
      </c>
      <c r="N3697" s="11" t="str">
        <f>IF(A3697="","",-PMT(G3697*VLOOKUP(E3697,index!$A$1:$B$6,2,0),C3697,F3697,0,0))</f>
        <v/>
      </c>
      <c r="O3697" s="11" t="str">
        <f t="shared" si="367"/>
        <v/>
      </c>
      <c r="P3697" s="11" t="str">
        <f t="shared" si="362"/>
        <v/>
      </c>
    </row>
    <row r="3698" spans="1:16" x14ac:dyDescent="0.25">
      <c r="A3698" s="9" t="str">
        <f>IF(A3697="","",IF(B3697&lt;C3697,A3697,IF(A3697=MAX('entry data'!$B$8:$B$507),"",A3697+1)))</f>
        <v/>
      </c>
      <c r="B3698" s="9" t="str">
        <f t="shared" si="363"/>
        <v/>
      </c>
      <c r="C3698" s="9" t="str">
        <f>IF(ISERROR(VLOOKUP(A3698,'entry data'!B:G,6,0)),"",VLOOKUP(A3698,'entry data'!B:G,6,0))</f>
        <v/>
      </c>
      <c r="D3698" s="9" t="str">
        <f>IF(ISERROR(VLOOKUP(A3698,'entry data'!B:C,2,0)),"",VLOOKUP(A3698,'entry data'!B:C,2,0))</f>
        <v/>
      </c>
      <c r="E3698" s="9" t="str">
        <f>IF(ISERROR(VLOOKUP(A3698,'entry data'!B:E,4,0)),"",VLOOKUP(A3698,'entry data'!B:E,4,0))</f>
        <v/>
      </c>
      <c r="F3698" s="11" t="str">
        <f>IF(A3698="","",IF(ISERROR(VLOOKUP(A3698,'entry data'!B:F,5,0)),"",VLOOKUP(A3698,'entry data'!B:F,5,0)))</f>
        <v/>
      </c>
      <c r="G3698" s="12" t="str">
        <f>IF(A3698="","",IF(ISERROR(VLOOKUP(A3698,'entry data'!B:I,8,0)),"",VLOOKUP(A3698,'entry data'!B:I,7,0)))</f>
        <v/>
      </c>
      <c r="H3698" s="13" t="str">
        <f>IF(A3698="","",IF(B3698=1,VLOOKUP(A3698,'entry data'!B:D,3,0),I3697))</f>
        <v/>
      </c>
      <c r="I3698" s="14" t="str">
        <f>IF(A3698="","",IF(E3698="weekly",7,IF(E3698="fortnightly",14,IF(E3698="monthly",DATE(IF(MONTH(H3698)=12,YEAR(H3698)+1,YEAR(H3698)),VLOOKUP(MONTH(H3698),index!$D$2:$G$13,2,0),DAY(H3698)),
IF(E3698="quarterly",DATE(IF(MONTH(H3698)&gt;=10,YEAR(H3698)+1,YEAR(H3698)),VLOOKUP(MONTH(H3698),index!$D$2:$G$13,3,0),DAY(H3698)),
IF(E3698="halfyearly",DATE(IF(MONTH(H3698)&gt;=7,YEAR(H3698)+1,YEAR(H3698)),VLOOKUP(MONTH(H3698),index!$D$2:$G$13,4,0),DAY(H3698)),
DATE(YEAR(H3698)+1,MONTH(H3698),DAY(H3698)))))-H3698))+H3698)</f>
        <v/>
      </c>
      <c r="J3698" s="9" t="str">
        <f t="shared" si="364"/>
        <v/>
      </c>
      <c r="K3698" s="11" t="str">
        <f t="shared" si="365"/>
        <v/>
      </c>
      <c r="L3698" s="11" t="str">
        <f t="shared" si="366"/>
        <v/>
      </c>
      <c r="M3698" s="11" t="str">
        <f>IF(A3698="","",VLOOKUP(E3698,index!$A$1:$B$6,2,0)*K3698*G3698)</f>
        <v/>
      </c>
      <c r="N3698" s="11" t="str">
        <f>IF(A3698="","",-PMT(G3698*VLOOKUP(E3698,index!$A$1:$B$6,2,0),C3698,F3698,0,0))</f>
        <v/>
      </c>
      <c r="O3698" s="11" t="str">
        <f t="shared" si="367"/>
        <v/>
      </c>
      <c r="P3698" s="11" t="str">
        <f t="shared" si="362"/>
        <v/>
      </c>
    </row>
    <row r="3699" spans="1:16" x14ac:dyDescent="0.25">
      <c r="A3699" s="9" t="str">
        <f>IF(A3698="","",IF(B3698&lt;C3698,A3698,IF(A3698=MAX('entry data'!$B$8:$B$507),"",A3698+1)))</f>
        <v/>
      </c>
      <c r="B3699" s="9" t="str">
        <f t="shared" si="363"/>
        <v/>
      </c>
      <c r="C3699" s="9" t="str">
        <f>IF(ISERROR(VLOOKUP(A3699,'entry data'!B:G,6,0)),"",VLOOKUP(A3699,'entry data'!B:G,6,0))</f>
        <v/>
      </c>
      <c r="D3699" s="9" t="str">
        <f>IF(ISERROR(VLOOKUP(A3699,'entry data'!B:C,2,0)),"",VLOOKUP(A3699,'entry data'!B:C,2,0))</f>
        <v/>
      </c>
      <c r="E3699" s="9" t="str">
        <f>IF(ISERROR(VLOOKUP(A3699,'entry data'!B:E,4,0)),"",VLOOKUP(A3699,'entry data'!B:E,4,0))</f>
        <v/>
      </c>
      <c r="F3699" s="11" t="str">
        <f>IF(A3699="","",IF(ISERROR(VLOOKUP(A3699,'entry data'!B:F,5,0)),"",VLOOKUP(A3699,'entry data'!B:F,5,0)))</f>
        <v/>
      </c>
      <c r="G3699" s="12" t="str">
        <f>IF(A3699="","",IF(ISERROR(VLOOKUP(A3699,'entry data'!B:I,8,0)),"",VLOOKUP(A3699,'entry data'!B:I,7,0)))</f>
        <v/>
      </c>
      <c r="H3699" s="13" t="str">
        <f>IF(A3699="","",IF(B3699=1,VLOOKUP(A3699,'entry data'!B:D,3,0),I3698))</f>
        <v/>
      </c>
      <c r="I3699" s="14" t="str">
        <f>IF(A3699="","",IF(E3699="weekly",7,IF(E3699="fortnightly",14,IF(E3699="monthly",DATE(IF(MONTH(H3699)=12,YEAR(H3699)+1,YEAR(H3699)),VLOOKUP(MONTH(H3699),index!$D$2:$G$13,2,0),DAY(H3699)),
IF(E3699="quarterly",DATE(IF(MONTH(H3699)&gt;=10,YEAR(H3699)+1,YEAR(H3699)),VLOOKUP(MONTH(H3699),index!$D$2:$G$13,3,0),DAY(H3699)),
IF(E3699="halfyearly",DATE(IF(MONTH(H3699)&gt;=7,YEAR(H3699)+1,YEAR(H3699)),VLOOKUP(MONTH(H3699),index!$D$2:$G$13,4,0),DAY(H3699)),
DATE(YEAR(H3699)+1,MONTH(H3699),DAY(H3699)))))-H3699))+H3699)</f>
        <v/>
      </c>
      <c r="J3699" s="9" t="str">
        <f t="shared" si="364"/>
        <v/>
      </c>
      <c r="K3699" s="11" t="str">
        <f t="shared" si="365"/>
        <v/>
      </c>
      <c r="L3699" s="11" t="str">
        <f t="shared" si="366"/>
        <v/>
      </c>
      <c r="M3699" s="11" t="str">
        <f>IF(A3699="","",VLOOKUP(E3699,index!$A$1:$B$6,2,0)*K3699*G3699)</f>
        <v/>
      </c>
      <c r="N3699" s="11" t="str">
        <f>IF(A3699="","",-PMT(G3699*VLOOKUP(E3699,index!$A$1:$B$6,2,0),C3699,F3699,0,0))</f>
        <v/>
      </c>
      <c r="O3699" s="11" t="str">
        <f t="shared" si="367"/>
        <v/>
      </c>
      <c r="P3699" s="11" t="str">
        <f t="shared" si="362"/>
        <v/>
      </c>
    </row>
    <row r="3700" spans="1:16" x14ac:dyDescent="0.25">
      <c r="A3700" s="9" t="str">
        <f>IF(A3699="","",IF(B3699&lt;C3699,A3699,IF(A3699=MAX('entry data'!$B$8:$B$507),"",A3699+1)))</f>
        <v/>
      </c>
      <c r="B3700" s="9" t="str">
        <f t="shared" si="363"/>
        <v/>
      </c>
      <c r="C3700" s="9" t="str">
        <f>IF(ISERROR(VLOOKUP(A3700,'entry data'!B:G,6,0)),"",VLOOKUP(A3700,'entry data'!B:G,6,0))</f>
        <v/>
      </c>
      <c r="D3700" s="9" t="str">
        <f>IF(ISERROR(VLOOKUP(A3700,'entry data'!B:C,2,0)),"",VLOOKUP(A3700,'entry data'!B:C,2,0))</f>
        <v/>
      </c>
      <c r="E3700" s="9" t="str">
        <f>IF(ISERROR(VLOOKUP(A3700,'entry data'!B:E,4,0)),"",VLOOKUP(A3700,'entry data'!B:E,4,0))</f>
        <v/>
      </c>
      <c r="F3700" s="11" t="str">
        <f>IF(A3700="","",IF(ISERROR(VLOOKUP(A3700,'entry data'!B:F,5,0)),"",VLOOKUP(A3700,'entry data'!B:F,5,0)))</f>
        <v/>
      </c>
      <c r="G3700" s="12" t="str">
        <f>IF(A3700="","",IF(ISERROR(VLOOKUP(A3700,'entry data'!B:I,8,0)),"",VLOOKUP(A3700,'entry data'!B:I,7,0)))</f>
        <v/>
      </c>
      <c r="H3700" s="13" t="str">
        <f>IF(A3700="","",IF(B3700=1,VLOOKUP(A3700,'entry data'!B:D,3,0),I3699))</f>
        <v/>
      </c>
      <c r="I3700" s="14" t="str">
        <f>IF(A3700="","",IF(E3700="weekly",7,IF(E3700="fortnightly",14,IF(E3700="monthly",DATE(IF(MONTH(H3700)=12,YEAR(H3700)+1,YEAR(H3700)),VLOOKUP(MONTH(H3700),index!$D$2:$G$13,2,0),DAY(H3700)),
IF(E3700="quarterly",DATE(IF(MONTH(H3700)&gt;=10,YEAR(H3700)+1,YEAR(H3700)),VLOOKUP(MONTH(H3700),index!$D$2:$G$13,3,0),DAY(H3700)),
IF(E3700="halfyearly",DATE(IF(MONTH(H3700)&gt;=7,YEAR(H3700)+1,YEAR(H3700)),VLOOKUP(MONTH(H3700),index!$D$2:$G$13,4,0),DAY(H3700)),
DATE(YEAR(H3700)+1,MONTH(H3700),DAY(H3700)))))-H3700))+H3700)</f>
        <v/>
      </c>
      <c r="J3700" s="9" t="str">
        <f t="shared" si="364"/>
        <v/>
      </c>
      <c r="K3700" s="11" t="str">
        <f t="shared" si="365"/>
        <v/>
      </c>
      <c r="L3700" s="11" t="str">
        <f t="shared" si="366"/>
        <v/>
      </c>
      <c r="M3700" s="11" t="str">
        <f>IF(A3700="","",VLOOKUP(E3700,index!$A$1:$B$6,2,0)*K3700*G3700)</f>
        <v/>
      </c>
      <c r="N3700" s="11" t="str">
        <f>IF(A3700="","",-PMT(G3700*VLOOKUP(E3700,index!$A$1:$B$6,2,0),C3700,F3700,0,0))</f>
        <v/>
      </c>
      <c r="O3700" s="11" t="str">
        <f t="shared" si="367"/>
        <v/>
      </c>
      <c r="P3700" s="11" t="str">
        <f t="shared" si="362"/>
        <v/>
      </c>
    </row>
    <row r="3701" spans="1:16" x14ac:dyDescent="0.25">
      <c r="A3701" s="9" t="str">
        <f>IF(A3700="","",IF(B3700&lt;C3700,A3700,IF(A3700=MAX('entry data'!$B$8:$B$507),"",A3700+1)))</f>
        <v/>
      </c>
      <c r="B3701" s="9" t="str">
        <f t="shared" si="363"/>
        <v/>
      </c>
      <c r="C3701" s="9" t="str">
        <f>IF(ISERROR(VLOOKUP(A3701,'entry data'!B:G,6,0)),"",VLOOKUP(A3701,'entry data'!B:G,6,0))</f>
        <v/>
      </c>
      <c r="D3701" s="9" t="str">
        <f>IF(ISERROR(VLOOKUP(A3701,'entry data'!B:C,2,0)),"",VLOOKUP(A3701,'entry data'!B:C,2,0))</f>
        <v/>
      </c>
      <c r="E3701" s="9" t="str">
        <f>IF(ISERROR(VLOOKUP(A3701,'entry data'!B:E,4,0)),"",VLOOKUP(A3701,'entry data'!B:E,4,0))</f>
        <v/>
      </c>
      <c r="F3701" s="11" t="str">
        <f>IF(A3701="","",IF(ISERROR(VLOOKUP(A3701,'entry data'!B:F,5,0)),"",VLOOKUP(A3701,'entry data'!B:F,5,0)))</f>
        <v/>
      </c>
      <c r="G3701" s="12" t="str">
        <f>IF(A3701="","",IF(ISERROR(VLOOKUP(A3701,'entry data'!B:I,8,0)),"",VLOOKUP(A3701,'entry data'!B:I,7,0)))</f>
        <v/>
      </c>
      <c r="H3701" s="13" t="str">
        <f>IF(A3701="","",IF(B3701=1,VLOOKUP(A3701,'entry data'!B:D,3,0),I3700))</f>
        <v/>
      </c>
      <c r="I3701" s="14" t="str">
        <f>IF(A3701="","",IF(E3701="weekly",7,IF(E3701="fortnightly",14,IF(E3701="monthly",DATE(IF(MONTH(H3701)=12,YEAR(H3701)+1,YEAR(H3701)),VLOOKUP(MONTH(H3701),index!$D$2:$G$13,2,0),DAY(H3701)),
IF(E3701="quarterly",DATE(IF(MONTH(H3701)&gt;=10,YEAR(H3701)+1,YEAR(H3701)),VLOOKUP(MONTH(H3701),index!$D$2:$G$13,3,0),DAY(H3701)),
IF(E3701="halfyearly",DATE(IF(MONTH(H3701)&gt;=7,YEAR(H3701)+1,YEAR(H3701)),VLOOKUP(MONTH(H3701),index!$D$2:$G$13,4,0),DAY(H3701)),
DATE(YEAR(H3701)+1,MONTH(H3701),DAY(H3701)))))-H3701))+H3701)</f>
        <v/>
      </c>
      <c r="J3701" s="9" t="str">
        <f t="shared" si="364"/>
        <v/>
      </c>
      <c r="K3701" s="11" t="str">
        <f t="shared" si="365"/>
        <v/>
      </c>
      <c r="L3701" s="11" t="str">
        <f t="shared" si="366"/>
        <v/>
      </c>
      <c r="M3701" s="11" t="str">
        <f>IF(A3701="","",VLOOKUP(E3701,index!$A$1:$B$6,2,0)*K3701*G3701)</f>
        <v/>
      </c>
      <c r="N3701" s="11" t="str">
        <f>IF(A3701="","",-PMT(G3701*VLOOKUP(E3701,index!$A$1:$B$6,2,0),C3701,F3701,0,0))</f>
        <v/>
      </c>
      <c r="O3701" s="11" t="str">
        <f t="shared" si="367"/>
        <v/>
      </c>
      <c r="P3701" s="11" t="str">
        <f t="shared" si="362"/>
        <v/>
      </c>
    </row>
    <row r="3702" spans="1:16" x14ac:dyDescent="0.25">
      <c r="A3702" s="9" t="str">
        <f>IF(A3701="","",IF(B3701&lt;C3701,A3701,IF(A3701=MAX('entry data'!$B$8:$B$507),"",A3701+1)))</f>
        <v/>
      </c>
      <c r="B3702" s="9" t="str">
        <f t="shared" si="363"/>
        <v/>
      </c>
      <c r="C3702" s="9" t="str">
        <f>IF(ISERROR(VLOOKUP(A3702,'entry data'!B:G,6,0)),"",VLOOKUP(A3702,'entry data'!B:G,6,0))</f>
        <v/>
      </c>
      <c r="D3702" s="9" t="str">
        <f>IF(ISERROR(VLOOKUP(A3702,'entry data'!B:C,2,0)),"",VLOOKUP(A3702,'entry data'!B:C,2,0))</f>
        <v/>
      </c>
      <c r="E3702" s="9" t="str">
        <f>IF(ISERROR(VLOOKUP(A3702,'entry data'!B:E,4,0)),"",VLOOKUP(A3702,'entry data'!B:E,4,0))</f>
        <v/>
      </c>
      <c r="F3702" s="11" t="str">
        <f>IF(A3702="","",IF(ISERROR(VLOOKUP(A3702,'entry data'!B:F,5,0)),"",VLOOKUP(A3702,'entry data'!B:F,5,0)))</f>
        <v/>
      </c>
      <c r="G3702" s="12" t="str">
        <f>IF(A3702="","",IF(ISERROR(VLOOKUP(A3702,'entry data'!B:I,8,0)),"",VLOOKUP(A3702,'entry data'!B:I,7,0)))</f>
        <v/>
      </c>
      <c r="H3702" s="13" t="str">
        <f>IF(A3702="","",IF(B3702=1,VLOOKUP(A3702,'entry data'!B:D,3,0),I3701))</f>
        <v/>
      </c>
      <c r="I3702" s="14" t="str">
        <f>IF(A3702="","",IF(E3702="weekly",7,IF(E3702="fortnightly",14,IF(E3702="monthly",DATE(IF(MONTH(H3702)=12,YEAR(H3702)+1,YEAR(H3702)),VLOOKUP(MONTH(H3702),index!$D$2:$G$13,2,0),DAY(H3702)),
IF(E3702="quarterly",DATE(IF(MONTH(H3702)&gt;=10,YEAR(H3702)+1,YEAR(H3702)),VLOOKUP(MONTH(H3702),index!$D$2:$G$13,3,0),DAY(H3702)),
IF(E3702="halfyearly",DATE(IF(MONTH(H3702)&gt;=7,YEAR(H3702)+1,YEAR(H3702)),VLOOKUP(MONTH(H3702),index!$D$2:$G$13,4,0),DAY(H3702)),
DATE(YEAR(H3702)+1,MONTH(H3702),DAY(H3702)))))-H3702))+H3702)</f>
        <v/>
      </c>
      <c r="J3702" s="9" t="str">
        <f t="shared" si="364"/>
        <v/>
      </c>
      <c r="K3702" s="11" t="str">
        <f t="shared" si="365"/>
        <v/>
      </c>
      <c r="L3702" s="11" t="str">
        <f t="shared" si="366"/>
        <v/>
      </c>
      <c r="M3702" s="11" t="str">
        <f>IF(A3702="","",VLOOKUP(E3702,index!$A$1:$B$6,2,0)*K3702*G3702)</f>
        <v/>
      </c>
      <c r="N3702" s="11" t="str">
        <f>IF(A3702="","",-PMT(G3702*VLOOKUP(E3702,index!$A$1:$B$6,2,0),C3702,F3702,0,0))</f>
        <v/>
      </c>
      <c r="O3702" s="11" t="str">
        <f t="shared" si="367"/>
        <v/>
      </c>
      <c r="P3702" s="11" t="str">
        <f t="shared" si="362"/>
        <v/>
      </c>
    </row>
    <row r="3703" spans="1:16" x14ac:dyDescent="0.25">
      <c r="A3703" s="9" t="str">
        <f>IF(A3702="","",IF(B3702&lt;C3702,A3702,IF(A3702=MAX('entry data'!$B$8:$B$507),"",A3702+1)))</f>
        <v/>
      </c>
      <c r="B3703" s="9" t="str">
        <f t="shared" si="363"/>
        <v/>
      </c>
      <c r="C3703" s="9" t="str">
        <f>IF(ISERROR(VLOOKUP(A3703,'entry data'!B:G,6,0)),"",VLOOKUP(A3703,'entry data'!B:G,6,0))</f>
        <v/>
      </c>
      <c r="D3703" s="9" t="str">
        <f>IF(ISERROR(VLOOKUP(A3703,'entry data'!B:C,2,0)),"",VLOOKUP(A3703,'entry data'!B:C,2,0))</f>
        <v/>
      </c>
      <c r="E3703" s="9" t="str">
        <f>IF(ISERROR(VLOOKUP(A3703,'entry data'!B:E,4,0)),"",VLOOKUP(A3703,'entry data'!B:E,4,0))</f>
        <v/>
      </c>
      <c r="F3703" s="11" t="str">
        <f>IF(A3703="","",IF(ISERROR(VLOOKUP(A3703,'entry data'!B:F,5,0)),"",VLOOKUP(A3703,'entry data'!B:F,5,0)))</f>
        <v/>
      </c>
      <c r="G3703" s="12" t="str">
        <f>IF(A3703="","",IF(ISERROR(VLOOKUP(A3703,'entry data'!B:I,8,0)),"",VLOOKUP(A3703,'entry data'!B:I,7,0)))</f>
        <v/>
      </c>
      <c r="H3703" s="13" t="str">
        <f>IF(A3703="","",IF(B3703=1,VLOOKUP(A3703,'entry data'!B:D,3,0),I3702))</f>
        <v/>
      </c>
      <c r="I3703" s="14" t="str">
        <f>IF(A3703="","",IF(E3703="weekly",7,IF(E3703="fortnightly",14,IF(E3703="monthly",DATE(IF(MONTH(H3703)=12,YEAR(H3703)+1,YEAR(H3703)),VLOOKUP(MONTH(H3703),index!$D$2:$G$13,2,0),DAY(H3703)),
IF(E3703="quarterly",DATE(IF(MONTH(H3703)&gt;=10,YEAR(H3703)+1,YEAR(H3703)),VLOOKUP(MONTH(H3703),index!$D$2:$G$13,3,0),DAY(H3703)),
IF(E3703="halfyearly",DATE(IF(MONTH(H3703)&gt;=7,YEAR(H3703)+1,YEAR(H3703)),VLOOKUP(MONTH(H3703),index!$D$2:$G$13,4,0),DAY(H3703)),
DATE(YEAR(H3703)+1,MONTH(H3703),DAY(H3703)))))-H3703))+H3703)</f>
        <v/>
      </c>
      <c r="J3703" s="9" t="str">
        <f t="shared" si="364"/>
        <v/>
      </c>
      <c r="K3703" s="11" t="str">
        <f t="shared" si="365"/>
        <v/>
      </c>
      <c r="L3703" s="11" t="str">
        <f t="shared" si="366"/>
        <v/>
      </c>
      <c r="M3703" s="11" t="str">
        <f>IF(A3703="","",VLOOKUP(E3703,index!$A$1:$B$6,2,0)*K3703*G3703)</f>
        <v/>
      </c>
      <c r="N3703" s="11" t="str">
        <f>IF(A3703="","",-PMT(G3703*VLOOKUP(E3703,index!$A$1:$B$6,2,0),C3703,F3703,0,0))</f>
        <v/>
      </c>
      <c r="O3703" s="11" t="str">
        <f t="shared" si="367"/>
        <v/>
      </c>
      <c r="P3703" s="11" t="str">
        <f t="shared" si="362"/>
        <v/>
      </c>
    </row>
    <row r="3704" spans="1:16" x14ac:dyDescent="0.25">
      <c r="A3704" s="9" t="str">
        <f>IF(A3703="","",IF(B3703&lt;C3703,A3703,IF(A3703=MAX('entry data'!$B$8:$B$507),"",A3703+1)))</f>
        <v/>
      </c>
      <c r="B3704" s="9" t="str">
        <f t="shared" si="363"/>
        <v/>
      </c>
      <c r="C3704" s="9" t="str">
        <f>IF(ISERROR(VLOOKUP(A3704,'entry data'!B:G,6,0)),"",VLOOKUP(A3704,'entry data'!B:G,6,0))</f>
        <v/>
      </c>
      <c r="D3704" s="9" t="str">
        <f>IF(ISERROR(VLOOKUP(A3704,'entry data'!B:C,2,0)),"",VLOOKUP(A3704,'entry data'!B:C,2,0))</f>
        <v/>
      </c>
      <c r="E3704" s="9" t="str">
        <f>IF(ISERROR(VLOOKUP(A3704,'entry data'!B:E,4,0)),"",VLOOKUP(A3704,'entry data'!B:E,4,0))</f>
        <v/>
      </c>
      <c r="F3704" s="11" t="str">
        <f>IF(A3704="","",IF(ISERROR(VLOOKUP(A3704,'entry data'!B:F,5,0)),"",VLOOKUP(A3704,'entry data'!B:F,5,0)))</f>
        <v/>
      </c>
      <c r="G3704" s="12" t="str">
        <f>IF(A3704="","",IF(ISERROR(VLOOKUP(A3704,'entry data'!B:I,8,0)),"",VLOOKUP(A3704,'entry data'!B:I,7,0)))</f>
        <v/>
      </c>
      <c r="H3704" s="13" t="str">
        <f>IF(A3704="","",IF(B3704=1,VLOOKUP(A3704,'entry data'!B:D,3,0),I3703))</f>
        <v/>
      </c>
      <c r="I3704" s="14" t="str">
        <f>IF(A3704="","",IF(E3704="weekly",7,IF(E3704="fortnightly",14,IF(E3704="monthly",DATE(IF(MONTH(H3704)=12,YEAR(H3704)+1,YEAR(H3704)),VLOOKUP(MONTH(H3704),index!$D$2:$G$13,2,0),DAY(H3704)),
IF(E3704="quarterly",DATE(IF(MONTH(H3704)&gt;=10,YEAR(H3704)+1,YEAR(H3704)),VLOOKUP(MONTH(H3704),index!$D$2:$G$13,3,0),DAY(H3704)),
IF(E3704="halfyearly",DATE(IF(MONTH(H3704)&gt;=7,YEAR(H3704)+1,YEAR(H3704)),VLOOKUP(MONTH(H3704),index!$D$2:$G$13,4,0),DAY(H3704)),
DATE(YEAR(H3704)+1,MONTH(H3704),DAY(H3704)))))-H3704))+H3704)</f>
        <v/>
      </c>
      <c r="J3704" s="9" t="str">
        <f t="shared" si="364"/>
        <v/>
      </c>
      <c r="K3704" s="11" t="str">
        <f t="shared" si="365"/>
        <v/>
      </c>
      <c r="L3704" s="11" t="str">
        <f t="shared" si="366"/>
        <v/>
      </c>
      <c r="M3704" s="11" t="str">
        <f>IF(A3704="","",VLOOKUP(E3704,index!$A$1:$B$6,2,0)*K3704*G3704)</f>
        <v/>
      </c>
      <c r="N3704" s="11" t="str">
        <f>IF(A3704="","",-PMT(G3704*VLOOKUP(E3704,index!$A$1:$B$6,2,0),C3704,F3704,0,0))</f>
        <v/>
      </c>
      <c r="O3704" s="11" t="str">
        <f t="shared" si="367"/>
        <v/>
      </c>
      <c r="P3704" s="11" t="str">
        <f t="shared" si="362"/>
        <v/>
      </c>
    </row>
    <row r="3705" spans="1:16" x14ac:dyDescent="0.25">
      <c r="A3705" s="9" t="str">
        <f>IF(A3704="","",IF(B3704&lt;C3704,A3704,IF(A3704=MAX('entry data'!$B$8:$B$507),"",A3704+1)))</f>
        <v/>
      </c>
      <c r="B3705" s="9" t="str">
        <f t="shared" si="363"/>
        <v/>
      </c>
      <c r="C3705" s="9" t="str">
        <f>IF(ISERROR(VLOOKUP(A3705,'entry data'!B:G,6,0)),"",VLOOKUP(A3705,'entry data'!B:G,6,0))</f>
        <v/>
      </c>
      <c r="D3705" s="9" t="str">
        <f>IF(ISERROR(VLOOKUP(A3705,'entry data'!B:C,2,0)),"",VLOOKUP(A3705,'entry data'!B:C,2,0))</f>
        <v/>
      </c>
      <c r="E3705" s="9" t="str">
        <f>IF(ISERROR(VLOOKUP(A3705,'entry data'!B:E,4,0)),"",VLOOKUP(A3705,'entry data'!B:E,4,0))</f>
        <v/>
      </c>
      <c r="F3705" s="11" t="str">
        <f>IF(A3705="","",IF(ISERROR(VLOOKUP(A3705,'entry data'!B:F,5,0)),"",VLOOKUP(A3705,'entry data'!B:F,5,0)))</f>
        <v/>
      </c>
      <c r="G3705" s="12" t="str">
        <f>IF(A3705="","",IF(ISERROR(VLOOKUP(A3705,'entry data'!B:I,8,0)),"",VLOOKUP(A3705,'entry data'!B:I,7,0)))</f>
        <v/>
      </c>
      <c r="H3705" s="13" t="str">
        <f>IF(A3705="","",IF(B3705=1,VLOOKUP(A3705,'entry data'!B:D,3,0),I3704))</f>
        <v/>
      </c>
      <c r="I3705" s="14" t="str">
        <f>IF(A3705="","",IF(E3705="weekly",7,IF(E3705="fortnightly",14,IF(E3705="monthly",DATE(IF(MONTH(H3705)=12,YEAR(H3705)+1,YEAR(H3705)),VLOOKUP(MONTH(H3705),index!$D$2:$G$13,2,0),DAY(H3705)),
IF(E3705="quarterly",DATE(IF(MONTH(H3705)&gt;=10,YEAR(H3705)+1,YEAR(H3705)),VLOOKUP(MONTH(H3705),index!$D$2:$G$13,3,0),DAY(H3705)),
IF(E3705="halfyearly",DATE(IF(MONTH(H3705)&gt;=7,YEAR(H3705)+1,YEAR(H3705)),VLOOKUP(MONTH(H3705),index!$D$2:$G$13,4,0),DAY(H3705)),
DATE(YEAR(H3705)+1,MONTH(H3705),DAY(H3705)))))-H3705))+H3705)</f>
        <v/>
      </c>
      <c r="J3705" s="9" t="str">
        <f t="shared" si="364"/>
        <v/>
      </c>
      <c r="K3705" s="11" t="str">
        <f t="shared" si="365"/>
        <v/>
      </c>
      <c r="L3705" s="11" t="str">
        <f t="shared" si="366"/>
        <v/>
      </c>
      <c r="M3705" s="11" t="str">
        <f>IF(A3705="","",VLOOKUP(E3705,index!$A$1:$B$6,2,0)*K3705*G3705)</f>
        <v/>
      </c>
      <c r="N3705" s="11" t="str">
        <f>IF(A3705="","",-PMT(G3705*VLOOKUP(E3705,index!$A$1:$B$6,2,0),C3705,F3705,0,0))</f>
        <v/>
      </c>
      <c r="O3705" s="11" t="str">
        <f t="shared" si="367"/>
        <v/>
      </c>
      <c r="P3705" s="11" t="str">
        <f t="shared" si="362"/>
        <v/>
      </c>
    </row>
    <row r="3706" spans="1:16" x14ac:dyDescent="0.25">
      <c r="A3706" s="9" t="str">
        <f>IF(A3705="","",IF(B3705&lt;C3705,A3705,IF(A3705=MAX('entry data'!$B$8:$B$507),"",A3705+1)))</f>
        <v/>
      </c>
      <c r="B3706" s="9" t="str">
        <f t="shared" si="363"/>
        <v/>
      </c>
      <c r="C3706" s="9" t="str">
        <f>IF(ISERROR(VLOOKUP(A3706,'entry data'!B:G,6,0)),"",VLOOKUP(A3706,'entry data'!B:G,6,0))</f>
        <v/>
      </c>
      <c r="D3706" s="9" t="str">
        <f>IF(ISERROR(VLOOKUP(A3706,'entry data'!B:C,2,0)),"",VLOOKUP(A3706,'entry data'!B:C,2,0))</f>
        <v/>
      </c>
      <c r="E3706" s="9" t="str">
        <f>IF(ISERROR(VLOOKUP(A3706,'entry data'!B:E,4,0)),"",VLOOKUP(A3706,'entry data'!B:E,4,0))</f>
        <v/>
      </c>
      <c r="F3706" s="11" t="str">
        <f>IF(A3706="","",IF(ISERROR(VLOOKUP(A3706,'entry data'!B:F,5,0)),"",VLOOKUP(A3706,'entry data'!B:F,5,0)))</f>
        <v/>
      </c>
      <c r="G3706" s="12" t="str">
        <f>IF(A3706="","",IF(ISERROR(VLOOKUP(A3706,'entry data'!B:I,8,0)),"",VLOOKUP(A3706,'entry data'!B:I,7,0)))</f>
        <v/>
      </c>
      <c r="H3706" s="13" t="str">
        <f>IF(A3706="","",IF(B3706=1,VLOOKUP(A3706,'entry data'!B:D,3,0),I3705))</f>
        <v/>
      </c>
      <c r="I3706" s="14" t="str">
        <f>IF(A3706="","",IF(E3706="weekly",7,IF(E3706="fortnightly",14,IF(E3706="monthly",DATE(IF(MONTH(H3706)=12,YEAR(H3706)+1,YEAR(H3706)),VLOOKUP(MONTH(H3706),index!$D$2:$G$13,2,0),DAY(H3706)),
IF(E3706="quarterly",DATE(IF(MONTH(H3706)&gt;=10,YEAR(H3706)+1,YEAR(H3706)),VLOOKUP(MONTH(H3706),index!$D$2:$G$13,3,0),DAY(H3706)),
IF(E3706="halfyearly",DATE(IF(MONTH(H3706)&gt;=7,YEAR(H3706)+1,YEAR(H3706)),VLOOKUP(MONTH(H3706),index!$D$2:$G$13,4,0),DAY(H3706)),
DATE(YEAR(H3706)+1,MONTH(H3706),DAY(H3706)))))-H3706))+H3706)</f>
        <v/>
      </c>
      <c r="J3706" s="9" t="str">
        <f t="shared" si="364"/>
        <v/>
      </c>
      <c r="K3706" s="11" t="str">
        <f t="shared" si="365"/>
        <v/>
      </c>
      <c r="L3706" s="11" t="str">
        <f t="shared" si="366"/>
        <v/>
      </c>
      <c r="M3706" s="11" t="str">
        <f>IF(A3706="","",VLOOKUP(E3706,index!$A$1:$B$6,2,0)*K3706*G3706)</f>
        <v/>
      </c>
      <c r="N3706" s="11" t="str">
        <f>IF(A3706="","",-PMT(G3706*VLOOKUP(E3706,index!$A$1:$B$6,2,0),C3706,F3706,0,0))</f>
        <v/>
      </c>
      <c r="O3706" s="11" t="str">
        <f t="shared" si="367"/>
        <v/>
      </c>
      <c r="P3706" s="11" t="str">
        <f t="shared" si="362"/>
        <v/>
      </c>
    </row>
    <row r="3707" spans="1:16" x14ac:dyDescent="0.25">
      <c r="A3707" s="9" t="str">
        <f>IF(A3706="","",IF(B3706&lt;C3706,A3706,IF(A3706=MAX('entry data'!$B$8:$B$507),"",A3706+1)))</f>
        <v/>
      </c>
      <c r="B3707" s="9" t="str">
        <f t="shared" si="363"/>
        <v/>
      </c>
      <c r="C3707" s="9" t="str">
        <f>IF(ISERROR(VLOOKUP(A3707,'entry data'!B:G,6,0)),"",VLOOKUP(A3707,'entry data'!B:G,6,0))</f>
        <v/>
      </c>
      <c r="D3707" s="9" t="str">
        <f>IF(ISERROR(VLOOKUP(A3707,'entry data'!B:C,2,0)),"",VLOOKUP(A3707,'entry data'!B:C,2,0))</f>
        <v/>
      </c>
      <c r="E3707" s="9" t="str">
        <f>IF(ISERROR(VLOOKUP(A3707,'entry data'!B:E,4,0)),"",VLOOKUP(A3707,'entry data'!B:E,4,0))</f>
        <v/>
      </c>
      <c r="F3707" s="11" t="str">
        <f>IF(A3707="","",IF(ISERROR(VLOOKUP(A3707,'entry data'!B:F,5,0)),"",VLOOKUP(A3707,'entry data'!B:F,5,0)))</f>
        <v/>
      </c>
      <c r="G3707" s="12" t="str">
        <f>IF(A3707="","",IF(ISERROR(VLOOKUP(A3707,'entry data'!B:I,8,0)),"",VLOOKUP(A3707,'entry data'!B:I,7,0)))</f>
        <v/>
      </c>
      <c r="H3707" s="13" t="str">
        <f>IF(A3707="","",IF(B3707=1,VLOOKUP(A3707,'entry data'!B:D,3,0),I3706))</f>
        <v/>
      </c>
      <c r="I3707" s="14" t="str">
        <f>IF(A3707="","",IF(E3707="weekly",7,IF(E3707="fortnightly",14,IF(E3707="monthly",DATE(IF(MONTH(H3707)=12,YEAR(H3707)+1,YEAR(H3707)),VLOOKUP(MONTH(H3707),index!$D$2:$G$13,2,0),DAY(H3707)),
IF(E3707="quarterly",DATE(IF(MONTH(H3707)&gt;=10,YEAR(H3707)+1,YEAR(H3707)),VLOOKUP(MONTH(H3707),index!$D$2:$G$13,3,0),DAY(H3707)),
IF(E3707="halfyearly",DATE(IF(MONTH(H3707)&gt;=7,YEAR(H3707)+1,YEAR(H3707)),VLOOKUP(MONTH(H3707),index!$D$2:$G$13,4,0),DAY(H3707)),
DATE(YEAR(H3707)+1,MONTH(H3707),DAY(H3707)))))-H3707))+H3707)</f>
        <v/>
      </c>
      <c r="J3707" s="9" t="str">
        <f t="shared" si="364"/>
        <v/>
      </c>
      <c r="K3707" s="11" t="str">
        <f t="shared" si="365"/>
        <v/>
      </c>
      <c r="L3707" s="11" t="str">
        <f t="shared" si="366"/>
        <v/>
      </c>
      <c r="M3707" s="11" t="str">
        <f>IF(A3707="","",VLOOKUP(E3707,index!$A$1:$B$6,2,0)*K3707*G3707)</f>
        <v/>
      </c>
      <c r="N3707" s="11" t="str">
        <f>IF(A3707="","",-PMT(G3707*VLOOKUP(E3707,index!$A$1:$B$6,2,0),C3707,F3707,0,0))</f>
        <v/>
      </c>
      <c r="O3707" s="11" t="str">
        <f t="shared" si="367"/>
        <v/>
      </c>
      <c r="P3707" s="11" t="str">
        <f t="shared" si="362"/>
        <v/>
      </c>
    </row>
    <row r="3708" spans="1:16" x14ac:dyDescent="0.25">
      <c r="A3708" s="9" t="str">
        <f>IF(A3707="","",IF(B3707&lt;C3707,A3707,IF(A3707=MAX('entry data'!$B$8:$B$507),"",A3707+1)))</f>
        <v/>
      </c>
      <c r="B3708" s="9" t="str">
        <f t="shared" si="363"/>
        <v/>
      </c>
      <c r="C3708" s="9" t="str">
        <f>IF(ISERROR(VLOOKUP(A3708,'entry data'!B:G,6,0)),"",VLOOKUP(A3708,'entry data'!B:G,6,0))</f>
        <v/>
      </c>
      <c r="D3708" s="9" t="str">
        <f>IF(ISERROR(VLOOKUP(A3708,'entry data'!B:C,2,0)),"",VLOOKUP(A3708,'entry data'!B:C,2,0))</f>
        <v/>
      </c>
      <c r="E3708" s="9" t="str">
        <f>IF(ISERROR(VLOOKUP(A3708,'entry data'!B:E,4,0)),"",VLOOKUP(A3708,'entry data'!B:E,4,0))</f>
        <v/>
      </c>
      <c r="F3708" s="11" t="str">
        <f>IF(A3708="","",IF(ISERROR(VLOOKUP(A3708,'entry data'!B:F,5,0)),"",VLOOKUP(A3708,'entry data'!B:F,5,0)))</f>
        <v/>
      </c>
      <c r="G3708" s="12" t="str">
        <f>IF(A3708="","",IF(ISERROR(VLOOKUP(A3708,'entry data'!B:I,8,0)),"",VLOOKUP(A3708,'entry data'!B:I,7,0)))</f>
        <v/>
      </c>
      <c r="H3708" s="13" t="str">
        <f>IF(A3708="","",IF(B3708=1,VLOOKUP(A3708,'entry data'!B:D,3,0),I3707))</f>
        <v/>
      </c>
      <c r="I3708" s="14" t="str">
        <f>IF(A3708="","",IF(E3708="weekly",7,IF(E3708="fortnightly",14,IF(E3708="monthly",DATE(IF(MONTH(H3708)=12,YEAR(H3708)+1,YEAR(H3708)),VLOOKUP(MONTH(H3708),index!$D$2:$G$13,2,0),DAY(H3708)),
IF(E3708="quarterly",DATE(IF(MONTH(H3708)&gt;=10,YEAR(H3708)+1,YEAR(H3708)),VLOOKUP(MONTH(H3708),index!$D$2:$G$13,3,0),DAY(H3708)),
IF(E3708="halfyearly",DATE(IF(MONTH(H3708)&gt;=7,YEAR(H3708)+1,YEAR(H3708)),VLOOKUP(MONTH(H3708),index!$D$2:$G$13,4,0),DAY(H3708)),
DATE(YEAR(H3708)+1,MONTH(H3708),DAY(H3708)))))-H3708))+H3708)</f>
        <v/>
      </c>
      <c r="J3708" s="9" t="str">
        <f t="shared" si="364"/>
        <v/>
      </c>
      <c r="K3708" s="11" t="str">
        <f t="shared" si="365"/>
        <v/>
      </c>
      <c r="L3708" s="11" t="str">
        <f t="shared" si="366"/>
        <v/>
      </c>
      <c r="M3708" s="11" t="str">
        <f>IF(A3708="","",VLOOKUP(E3708,index!$A$1:$B$6,2,0)*K3708*G3708)</f>
        <v/>
      </c>
      <c r="N3708" s="11" t="str">
        <f>IF(A3708="","",-PMT(G3708*VLOOKUP(E3708,index!$A$1:$B$6,2,0),C3708,F3708,0,0))</f>
        <v/>
      </c>
      <c r="O3708" s="11" t="str">
        <f t="shared" si="367"/>
        <v/>
      </c>
      <c r="P3708" s="11" t="str">
        <f t="shared" si="362"/>
        <v/>
      </c>
    </row>
    <row r="3709" spans="1:16" x14ac:dyDescent="0.25">
      <c r="A3709" s="9" t="str">
        <f>IF(A3708="","",IF(B3708&lt;C3708,A3708,IF(A3708=MAX('entry data'!$B$8:$B$507),"",A3708+1)))</f>
        <v/>
      </c>
      <c r="B3709" s="9" t="str">
        <f t="shared" si="363"/>
        <v/>
      </c>
      <c r="C3709" s="9" t="str">
        <f>IF(ISERROR(VLOOKUP(A3709,'entry data'!B:G,6,0)),"",VLOOKUP(A3709,'entry data'!B:G,6,0))</f>
        <v/>
      </c>
      <c r="D3709" s="9" t="str">
        <f>IF(ISERROR(VLOOKUP(A3709,'entry data'!B:C,2,0)),"",VLOOKUP(A3709,'entry data'!B:C,2,0))</f>
        <v/>
      </c>
      <c r="E3709" s="9" t="str">
        <f>IF(ISERROR(VLOOKUP(A3709,'entry data'!B:E,4,0)),"",VLOOKUP(A3709,'entry data'!B:E,4,0))</f>
        <v/>
      </c>
      <c r="F3709" s="11" t="str">
        <f>IF(A3709="","",IF(ISERROR(VLOOKUP(A3709,'entry data'!B:F,5,0)),"",VLOOKUP(A3709,'entry data'!B:F,5,0)))</f>
        <v/>
      </c>
      <c r="G3709" s="12" t="str">
        <f>IF(A3709="","",IF(ISERROR(VLOOKUP(A3709,'entry data'!B:I,8,0)),"",VLOOKUP(A3709,'entry data'!B:I,7,0)))</f>
        <v/>
      </c>
      <c r="H3709" s="13" t="str">
        <f>IF(A3709="","",IF(B3709=1,VLOOKUP(A3709,'entry data'!B:D,3,0),I3708))</f>
        <v/>
      </c>
      <c r="I3709" s="14" t="str">
        <f>IF(A3709="","",IF(E3709="weekly",7,IF(E3709="fortnightly",14,IF(E3709="monthly",DATE(IF(MONTH(H3709)=12,YEAR(H3709)+1,YEAR(H3709)),VLOOKUP(MONTH(H3709),index!$D$2:$G$13,2,0),DAY(H3709)),
IF(E3709="quarterly",DATE(IF(MONTH(H3709)&gt;=10,YEAR(H3709)+1,YEAR(H3709)),VLOOKUP(MONTH(H3709),index!$D$2:$G$13,3,0),DAY(H3709)),
IF(E3709="halfyearly",DATE(IF(MONTH(H3709)&gt;=7,YEAR(H3709)+1,YEAR(H3709)),VLOOKUP(MONTH(H3709),index!$D$2:$G$13,4,0),DAY(H3709)),
DATE(YEAR(H3709)+1,MONTH(H3709),DAY(H3709)))))-H3709))+H3709)</f>
        <v/>
      </c>
      <c r="J3709" s="9" t="str">
        <f t="shared" si="364"/>
        <v/>
      </c>
      <c r="K3709" s="11" t="str">
        <f t="shared" si="365"/>
        <v/>
      </c>
      <c r="L3709" s="11" t="str">
        <f t="shared" si="366"/>
        <v/>
      </c>
      <c r="M3709" s="11" t="str">
        <f>IF(A3709="","",VLOOKUP(E3709,index!$A$1:$B$6,2,0)*K3709*G3709)</f>
        <v/>
      </c>
      <c r="N3709" s="11" t="str">
        <f>IF(A3709="","",-PMT(G3709*VLOOKUP(E3709,index!$A$1:$B$6,2,0),C3709,F3709,0,0))</f>
        <v/>
      </c>
      <c r="O3709" s="11" t="str">
        <f t="shared" si="367"/>
        <v/>
      </c>
      <c r="P3709" s="11" t="str">
        <f t="shared" si="362"/>
        <v/>
      </c>
    </row>
    <row r="3710" spans="1:16" x14ac:dyDescent="0.25">
      <c r="A3710" s="9" t="str">
        <f>IF(A3709="","",IF(B3709&lt;C3709,A3709,IF(A3709=MAX('entry data'!$B$8:$B$507),"",A3709+1)))</f>
        <v/>
      </c>
      <c r="B3710" s="9" t="str">
        <f t="shared" si="363"/>
        <v/>
      </c>
      <c r="C3710" s="9" t="str">
        <f>IF(ISERROR(VLOOKUP(A3710,'entry data'!B:G,6,0)),"",VLOOKUP(A3710,'entry data'!B:G,6,0))</f>
        <v/>
      </c>
      <c r="D3710" s="9" t="str">
        <f>IF(ISERROR(VLOOKUP(A3710,'entry data'!B:C,2,0)),"",VLOOKUP(A3710,'entry data'!B:C,2,0))</f>
        <v/>
      </c>
      <c r="E3710" s="9" t="str">
        <f>IF(ISERROR(VLOOKUP(A3710,'entry data'!B:E,4,0)),"",VLOOKUP(A3710,'entry data'!B:E,4,0))</f>
        <v/>
      </c>
      <c r="F3710" s="11" t="str">
        <f>IF(A3710="","",IF(ISERROR(VLOOKUP(A3710,'entry data'!B:F,5,0)),"",VLOOKUP(A3710,'entry data'!B:F,5,0)))</f>
        <v/>
      </c>
      <c r="G3710" s="12" t="str">
        <f>IF(A3710="","",IF(ISERROR(VLOOKUP(A3710,'entry data'!B:I,8,0)),"",VLOOKUP(A3710,'entry data'!B:I,7,0)))</f>
        <v/>
      </c>
      <c r="H3710" s="13" t="str">
        <f>IF(A3710="","",IF(B3710=1,VLOOKUP(A3710,'entry data'!B:D,3,0),I3709))</f>
        <v/>
      </c>
      <c r="I3710" s="14" t="str">
        <f>IF(A3710="","",IF(E3710="weekly",7,IF(E3710="fortnightly",14,IF(E3710="monthly",DATE(IF(MONTH(H3710)=12,YEAR(H3710)+1,YEAR(H3710)),VLOOKUP(MONTH(H3710),index!$D$2:$G$13,2,0),DAY(H3710)),
IF(E3710="quarterly",DATE(IF(MONTH(H3710)&gt;=10,YEAR(H3710)+1,YEAR(H3710)),VLOOKUP(MONTH(H3710),index!$D$2:$G$13,3,0),DAY(H3710)),
IF(E3710="halfyearly",DATE(IF(MONTH(H3710)&gt;=7,YEAR(H3710)+1,YEAR(H3710)),VLOOKUP(MONTH(H3710),index!$D$2:$G$13,4,0),DAY(H3710)),
DATE(YEAR(H3710)+1,MONTH(H3710),DAY(H3710)))))-H3710))+H3710)</f>
        <v/>
      </c>
      <c r="J3710" s="9" t="str">
        <f t="shared" si="364"/>
        <v/>
      </c>
      <c r="K3710" s="11" t="str">
        <f t="shared" si="365"/>
        <v/>
      </c>
      <c r="L3710" s="11" t="str">
        <f t="shared" si="366"/>
        <v/>
      </c>
      <c r="M3710" s="11" t="str">
        <f>IF(A3710="","",VLOOKUP(E3710,index!$A$1:$B$6,2,0)*K3710*G3710)</f>
        <v/>
      </c>
      <c r="N3710" s="11" t="str">
        <f>IF(A3710="","",-PMT(G3710*VLOOKUP(E3710,index!$A$1:$B$6,2,0),C3710,F3710,0,0))</f>
        <v/>
      </c>
      <c r="O3710" s="11" t="str">
        <f t="shared" si="367"/>
        <v/>
      </c>
      <c r="P3710" s="11" t="str">
        <f t="shared" si="362"/>
        <v/>
      </c>
    </row>
    <row r="3711" spans="1:16" x14ac:dyDescent="0.25">
      <c r="A3711" s="9" t="str">
        <f>IF(A3710="","",IF(B3710&lt;C3710,A3710,IF(A3710=MAX('entry data'!$B$8:$B$507),"",A3710+1)))</f>
        <v/>
      </c>
      <c r="B3711" s="9" t="str">
        <f t="shared" si="363"/>
        <v/>
      </c>
      <c r="C3711" s="9" t="str">
        <f>IF(ISERROR(VLOOKUP(A3711,'entry data'!B:G,6,0)),"",VLOOKUP(A3711,'entry data'!B:G,6,0))</f>
        <v/>
      </c>
      <c r="D3711" s="9" t="str">
        <f>IF(ISERROR(VLOOKUP(A3711,'entry data'!B:C,2,0)),"",VLOOKUP(A3711,'entry data'!B:C,2,0))</f>
        <v/>
      </c>
      <c r="E3711" s="9" t="str">
        <f>IF(ISERROR(VLOOKUP(A3711,'entry data'!B:E,4,0)),"",VLOOKUP(A3711,'entry data'!B:E,4,0))</f>
        <v/>
      </c>
      <c r="F3711" s="11" t="str">
        <f>IF(A3711="","",IF(ISERROR(VLOOKUP(A3711,'entry data'!B:F,5,0)),"",VLOOKUP(A3711,'entry data'!B:F,5,0)))</f>
        <v/>
      </c>
      <c r="G3711" s="12" t="str">
        <f>IF(A3711="","",IF(ISERROR(VLOOKUP(A3711,'entry data'!B:I,8,0)),"",VLOOKUP(A3711,'entry data'!B:I,7,0)))</f>
        <v/>
      </c>
      <c r="H3711" s="13" t="str">
        <f>IF(A3711="","",IF(B3711=1,VLOOKUP(A3711,'entry data'!B:D,3,0),I3710))</f>
        <v/>
      </c>
      <c r="I3711" s="14" t="str">
        <f>IF(A3711="","",IF(E3711="weekly",7,IF(E3711="fortnightly",14,IF(E3711="monthly",DATE(IF(MONTH(H3711)=12,YEAR(H3711)+1,YEAR(H3711)),VLOOKUP(MONTH(H3711),index!$D$2:$G$13,2,0),DAY(H3711)),
IF(E3711="quarterly",DATE(IF(MONTH(H3711)&gt;=10,YEAR(H3711)+1,YEAR(H3711)),VLOOKUP(MONTH(H3711),index!$D$2:$G$13,3,0),DAY(H3711)),
IF(E3711="halfyearly",DATE(IF(MONTH(H3711)&gt;=7,YEAR(H3711)+1,YEAR(H3711)),VLOOKUP(MONTH(H3711),index!$D$2:$G$13,4,0),DAY(H3711)),
DATE(YEAR(H3711)+1,MONTH(H3711),DAY(H3711)))))-H3711))+H3711)</f>
        <v/>
      </c>
      <c r="J3711" s="9" t="str">
        <f t="shared" si="364"/>
        <v/>
      </c>
      <c r="K3711" s="11" t="str">
        <f t="shared" si="365"/>
        <v/>
      </c>
      <c r="L3711" s="11" t="str">
        <f t="shared" si="366"/>
        <v/>
      </c>
      <c r="M3711" s="11" t="str">
        <f>IF(A3711="","",VLOOKUP(E3711,index!$A$1:$B$6,2,0)*K3711*G3711)</f>
        <v/>
      </c>
      <c r="N3711" s="11" t="str">
        <f>IF(A3711="","",-PMT(G3711*VLOOKUP(E3711,index!$A$1:$B$6,2,0),C3711,F3711,0,0))</f>
        <v/>
      </c>
      <c r="O3711" s="11" t="str">
        <f t="shared" si="367"/>
        <v/>
      </c>
      <c r="P3711" s="11" t="str">
        <f t="shared" si="362"/>
        <v/>
      </c>
    </row>
    <row r="3712" spans="1:16" x14ac:dyDescent="0.25">
      <c r="A3712" s="9" t="str">
        <f>IF(A3711="","",IF(B3711&lt;C3711,A3711,IF(A3711=MAX('entry data'!$B$8:$B$507),"",A3711+1)))</f>
        <v/>
      </c>
      <c r="B3712" s="9" t="str">
        <f t="shared" si="363"/>
        <v/>
      </c>
      <c r="C3712" s="9" t="str">
        <f>IF(ISERROR(VLOOKUP(A3712,'entry data'!B:G,6,0)),"",VLOOKUP(A3712,'entry data'!B:G,6,0))</f>
        <v/>
      </c>
      <c r="D3712" s="9" t="str">
        <f>IF(ISERROR(VLOOKUP(A3712,'entry data'!B:C,2,0)),"",VLOOKUP(A3712,'entry data'!B:C,2,0))</f>
        <v/>
      </c>
      <c r="E3712" s="9" t="str">
        <f>IF(ISERROR(VLOOKUP(A3712,'entry data'!B:E,4,0)),"",VLOOKUP(A3712,'entry data'!B:E,4,0))</f>
        <v/>
      </c>
      <c r="F3712" s="11" t="str">
        <f>IF(A3712="","",IF(ISERROR(VLOOKUP(A3712,'entry data'!B:F,5,0)),"",VLOOKUP(A3712,'entry data'!B:F,5,0)))</f>
        <v/>
      </c>
      <c r="G3712" s="12" t="str">
        <f>IF(A3712="","",IF(ISERROR(VLOOKUP(A3712,'entry data'!B:I,8,0)),"",VLOOKUP(A3712,'entry data'!B:I,7,0)))</f>
        <v/>
      </c>
      <c r="H3712" s="13" t="str">
        <f>IF(A3712="","",IF(B3712=1,VLOOKUP(A3712,'entry data'!B:D,3,0),I3711))</f>
        <v/>
      </c>
      <c r="I3712" s="14" t="str">
        <f>IF(A3712="","",IF(E3712="weekly",7,IF(E3712="fortnightly",14,IF(E3712="monthly",DATE(IF(MONTH(H3712)=12,YEAR(H3712)+1,YEAR(H3712)),VLOOKUP(MONTH(H3712),index!$D$2:$G$13,2,0),DAY(H3712)),
IF(E3712="quarterly",DATE(IF(MONTH(H3712)&gt;=10,YEAR(H3712)+1,YEAR(H3712)),VLOOKUP(MONTH(H3712),index!$D$2:$G$13,3,0),DAY(H3712)),
IF(E3712="halfyearly",DATE(IF(MONTH(H3712)&gt;=7,YEAR(H3712)+1,YEAR(H3712)),VLOOKUP(MONTH(H3712),index!$D$2:$G$13,4,0),DAY(H3712)),
DATE(YEAR(H3712)+1,MONTH(H3712),DAY(H3712)))))-H3712))+H3712)</f>
        <v/>
      </c>
      <c r="J3712" s="9" t="str">
        <f t="shared" si="364"/>
        <v/>
      </c>
      <c r="K3712" s="11" t="str">
        <f t="shared" si="365"/>
        <v/>
      </c>
      <c r="L3712" s="11" t="str">
        <f t="shared" si="366"/>
        <v/>
      </c>
      <c r="M3712" s="11" t="str">
        <f>IF(A3712="","",VLOOKUP(E3712,index!$A$1:$B$6,2,0)*K3712*G3712)</f>
        <v/>
      </c>
      <c r="N3712" s="11" t="str">
        <f>IF(A3712="","",-PMT(G3712*VLOOKUP(E3712,index!$A$1:$B$6,2,0),C3712,F3712,0,0))</f>
        <v/>
      </c>
      <c r="O3712" s="11" t="str">
        <f t="shared" si="367"/>
        <v/>
      </c>
      <c r="P3712" s="11" t="str">
        <f t="shared" si="362"/>
        <v/>
      </c>
    </row>
    <row r="3713" spans="1:16" x14ac:dyDescent="0.25">
      <c r="A3713" s="9" t="str">
        <f>IF(A3712="","",IF(B3712&lt;C3712,A3712,IF(A3712=MAX('entry data'!$B$8:$B$507),"",A3712+1)))</f>
        <v/>
      </c>
      <c r="B3713" s="9" t="str">
        <f t="shared" si="363"/>
        <v/>
      </c>
      <c r="C3713" s="9" t="str">
        <f>IF(ISERROR(VLOOKUP(A3713,'entry data'!B:G,6,0)),"",VLOOKUP(A3713,'entry data'!B:G,6,0))</f>
        <v/>
      </c>
      <c r="D3713" s="9" t="str">
        <f>IF(ISERROR(VLOOKUP(A3713,'entry data'!B:C,2,0)),"",VLOOKUP(A3713,'entry data'!B:C,2,0))</f>
        <v/>
      </c>
      <c r="E3713" s="9" t="str">
        <f>IF(ISERROR(VLOOKUP(A3713,'entry data'!B:E,4,0)),"",VLOOKUP(A3713,'entry data'!B:E,4,0))</f>
        <v/>
      </c>
      <c r="F3713" s="11" t="str">
        <f>IF(A3713="","",IF(ISERROR(VLOOKUP(A3713,'entry data'!B:F,5,0)),"",VLOOKUP(A3713,'entry data'!B:F,5,0)))</f>
        <v/>
      </c>
      <c r="G3713" s="12" t="str">
        <f>IF(A3713="","",IF(ISERROR(VLOOKUP(A3713,'entry data'!B:I,8,0)),"",VLOOKUP(A3713,'entry data'!B:I,7,0)))</f>
        <v/>
      </c>
      <c r="H3713" s="13" t="str">
        <f>IF(A3713="","",IF(B3713=1,VLOOKUP(A3713,'entry data'!B:D,3,0),I3712))</f>
        <v/>
      </c>
      <c r="I3713" s="14" t="str">
        <f>IF(A3713="","",IF(E3713="weekly",7,IF(E3713="fortnightly",14,IF(E3713="monthly",DATE(IF(MONTH(H3713)=12,YEAR(H3713)+1,YEAR(H3713)),VLOOKUP(MONTH(H3713),index!$D$2:$G$13,2,0),DAY(H3713)),
IF(E3713="quarterly",DATE(IF(MONTH(H3713)&gt;=10,YEAR(H3713)+1,YEAR(H3713)),VLOOKUP(MONTH(H3713),index!$D$2:$G$13,3,0),DAY(H3713)),
IF(E3713="halfyearly",DATE(IF(MONTH(H3713)&gt;=7,YEAR(H3713)+1,YEAR(H3713)),VLOOKUP(MONTH(H3713),index!$D$2:$G$13,4,0),DAY(H3713)),
DATE(YEAR(H3713)+1,MONTH(H3713),DAY(H3713)))))-H3713))+H3713)</f>
        <v/>
      </c>
      <c r="J3713" s="9" t="str">
        <f t="shared" si="364"/>
        <v/>
      </c>
      <c r="K3713" s="11" t="str">
        <f t="shared" si="365"/>
        <v/>
      </c>
      <c r="L3713" s="11" t="str">
        <f t="shared" si="366"/>
        <v/>
      </c>
      <c r="M3713" s="11" t="str">
        <f>IF(A3713="","",VLOOKUP(E3713,index!$A$1:$B$6,2,0)*K3713*G3713)</f>
        <v/>
      </c>
      <c r="N3713" s="11" t="str">
        <f>IF(A3713="","",-PMT(G3713*VLOOKUP(E3713,index!$A$1:$B$6,2,0),C3713,F3713,0,0))</f>
        <v/>
      </c>
      <c r="O3713" s="11" t="str">
        <f t="shared" si="367"/>
        <v/>
      </c>
      <c r="P3713" s="11" t="str">
        <f t="shared" si="362"/>
        <v/>
      </c>
    </row>
    <row r="3714" spans="1:16" x14ac:dyDescent="0.25">
      <c r="A3714" s="9" t="str">
        <f>IF(A3713="","",IF(B3713&lt;C3713,A3713,IF(A3713=MAX('entry data'!$B$8:$B$507),"",A3713+1)))</f>
        <v/>
      </c>
      <c r="B3714" s="9" t="str">
        <f t="shared" si="363"/>
        <v/>
      </c>
      <c r="C3714" s="9" t="str">
        <f>IF(ISERROR(VLOOKUP(A3714,'entry data'!B:G,6,0)),"",VLOOKUP(A3714,'entry data'!B:G,6,0))</f>
        <v/>
      </c>
      <c r="D3714" s="9" t="str">
        <f>IF(ISERROR(VLOOKUP(A3714,'entry data'!B:C,2,0)),"",VLOOKUP(A3714,'entry data'!B:C,2,0))</f>
        <v/>
      </c>
      <c r="E3714" s="9" t="str">
        <f>IF(ISERROR(VLOOKUP(A3714,'entry data'!B:E,4,0)),"",VLOOKUP(A3714,'entry data'!B:E,4,0))</f>
        <v/>
      </c>
      <c r="F3714" s="11" t="str">
        <f>IF(A3714="","",IF(ISERROR(VLOOKUP(A3714,'entry data'!B:F,5,0)),"",VLOOKUP(A3714,'entry data'!B:F,5,0)))</f>
        <v/>
      </c>
      <c r="G3714" s="12" t="str">
        <f>IF(A3714="","",IF(ISERROR(VLOOKUP(A3714,'entry data'!B:I,8,0)),"",VLOOKUP(A3714,'entry data'!B:I,7,0)))</f>
        <v/>
      </c>
      <c r="H3714" s="13" t="str">
        <f>IF(A3714="","",IF(B3714=1,VLOOKUP(A3714,'entry data'!B:D,3,0),I3713))</f>
        <v/>
      </c>
      <c r="I3714" s="14" t="str">
        <f>IF(A3714="","",IF(E3714="weekly",7,IF(E3714="fortnightly",14,IF(E3714="monthly",DATE(IF(MONTH(H3714)=12,YEAR(H3714)+1,YEAR(H3714)),VLOOKUP(MONTH(H3714),index!$D$2:$G$13,2,0),DAY(H3714)),
IF(E3714="quarterly",DATE(IF(MONTH(H3714)&gt;=10,YEAR(H3714)+1,YEAR(H3714)),VLOOKUP(MONTH(H3714),index!$D$2:$G$13,3,0),DAY(H3714)),
IF(E3714="halfyearly",DATE(IF(MONTH(H3714)&gt;=7,YEAR(H3714)+1,YEAR(H3714)),VLOOKUP(MONTH(H3714),index!$D$2:$G$13,4,0),DAY(H3714)),
DATE(YEAR(H3714)+1,MONTH(H3714),DAY(H3714)))))-H3714))+H3714)</f>
        <v/>
      </c>
      <c r="J3714" s="9" t="str">
        <f t="shared" si="364"/>
        <v/>
      </c>
      <c r="K3714" s="11" t="str">
        <f t="shared" si="365"/>
        <v/>
      </c>
      <c r="L3714" s="11" t="str">
        <f t="shared" si="366"/>
        <v/>
      </c>
      <c r="M3714" s="11" t="str">
        <f>IF(A3714="","",VLOOKUP(E3714,index!$A$1:$B$6,2,0)*K3714*G3714)</f>
        <v/>
      </c>
      <c r="N3714" s="11" t="str">
        <f>IF(A3714="","",-PMT(G3714*VLOOKUP(E3714,index!$A$1:$B$6,2,0),C3714,F3714,0,0))</f>
        <v/>
      </c>
      <c r="O3714" s="11" t="str">
        <f t="shared" si="367"/>
        <v/>
      </c>
      <c r="P3714" s="11" t="str">
        <f t="shared" si="362"/>
        <v/>
      </c>
    </row>
    <row r="3715" spans="1:16" x14ac:dyDescent="0.25">
      <c r="A3715" s="9" t="str">
        <f>IF(A3714="","",IF(B3714&lt;C3714,A3714,IF(A3714=MAX('entry data'!$B$8:$B$507),"",A3714+1)))</f>
        <v/>
      </c>
      <c r="B3715" s="9" t="str">
        <f t="shared" si="363"/>
        <v/>
      </c>
      <c r="C3715" s="9" t="str">
        <f>IF(ISERROR(VLOOKUP(A3715,'entry data'!B:G,6,0)),"",VLOOKUP(A3715,'entry data'!B:G,6,0))</f>
        <v/>
      </c>
      <c r="D3715" s="9" t="str">
        <f>IF(ISERROR(VLOOKUP(A3715,'entry data'!B:C,2,0)),"",VLOOKUP(A3715,'entry data'!B:C,2,0))</f>
        <v/>
      </c>
      <c r="E3715" s="9" t="str">
        <f>IF(ISERROR(VLOOKUP(A3715,'entry data'!B:E,4,0)),"",VLOOKUP(A3715,'entry data'!B:E,4,0))</f>
        <v/>
      </c>
      <c r="F3715" s="11" t="str">
        <f>IF(A3715="","",IF(ISERROR(VLOOKUP(A3715,'entry data'!B:F,5,0)),"",VLOOKUP(A3715,'entry data'!B:F,5,0)))</f>
        <v/>
      </c>
      <c r="G3715" s="12" t="str">
        <f>IF(A3715="","",IF(ISERROR(VLOOKUP(A3715,'entry data'!B:I,8,0)),"",VLOOKUP(A3715,'entry data'!B:I,7,0)))</f>
        <v/>
      </c>
      <c r="H3715" s="13" t="str">
        <f>IF(A3715="","",IF(B3715=1,VLOOKUP(A3715,'entry data'!B:D,3,0),I3714))</f>
        <v/>
      </c>
      <c r="I3715" s="14" t="str">
        <f>IF(A3715="","",IF(E3715="weekly",7,IF(E3715="fortnightly",14,IF(E3715="monthly",DATE(IF(MONTH(H3715)=12,YEAR(H3715)+1,YEAR(H3715)),VLOOKUP(MONTH(H3715),index!$D$2:$G$13,2,0),DAY(H3715)),
IF(E3715="quarterly",DATE(IF(MONTH(H3715)&gt;=10,YEAR(H3715)+1,YEAR(H3715)),VLOOKUP(MONTH(H3715),index!$D$2:$G$13,3,0),DAY(H3715)),
IF(E3715="halfyearly",DATE(IF(MONTH(H3715)&gt;=7,YEAR(H3715)+1,YEAR(H3715)),VLOOKUP(MONTH(H3715),index!$D$2:$G$13,4,0),DAY(H3715)),
DATE(YEAR(H3715)+1,MONTH(H3715),DAY(H3715)))))-H3715))+H3715)</f>
        <v/>
      </c>
      <c r="J3715" s="9" t="str">
        <f t="shared" si="364"/>
        <v/>
      </c>
      <c r="K3715" s="11" t="str">
        <f t="shared" si="365"/>
        <v/>
      </c>
      <c r="L3715" s="11" t="str">
        <f t="shared" si="366"/>
        <v/>
      </c>
      <c r="M3715" s="11" t="str">
        <f>IF(A3715="","",VLOOKUP(E3715,index!$A$1:$B$6,2,0)*K3715*G3715)</f>
        <v/>
      </c>
      <c r="N3715" s="11" t="str">
        <f>IF(A3715="","",-PMT(G3715*VLOOKUP(E3715,index!$A$1:$B$6,2,0),C3715,F3715,0,0))</f>
        <v/>
      </c>
      <c r="O3715" s="11" t="str">
        <f t="shared" si="367"/>
        <v/>
      </c>
      <c r="P3715" s="11" t="str">
        <f t="shared" ref="P3715:P3778" si="368">IF(A3715="","",IF(J3715&lt;&gt;J3716,O3715,0))</f>
        <v/>
      </c>
    </row>
    <row r="3716" spans="1:16" x14ac:dyDescent="0.25">
      <c r="A3716" s="9" t="str">
        <f>IF(A3715="","",IF(B3715&lt;C3715,A3715,IF(A3715=MAX('entry data'!$B$8:$B$507),"",A3715+1)))</f>
        <v/>
      </c>
      <c r="B3716" s="9" t="str">
        <f t="shared" si="363"/>
        <v/>
      </c>
      <c r="C3716" s="9" t="str">
        <f>IF(ISERROR(VLOOKUP(A3716,'entry data'!B:G,6,0)),"",VLOOKUP(A3716,'entry data'!B:G,6,0))</f>
        <v/>
      </c>
      <c r="D3716" s="9" t="str">
        <f>IF(ISERROR(VLOOKUP(A3716,'entry data'!B:C,2,0)),"",VLOOKUP(A3716,'entry data'!B:C,2,0))</f>
        <v/>
      </c>
      <c r="E3716" s="9" t="str">
        <f>IF(ISERROR(VLOOKUP(A3716,'entry data'!B:E,4,0)),"",VLOOKUP(A3716,'entry data'!B:E,4,0))</f>
        <v/>
      </c>
      <c r="F3716" s="11" t="str">
        <f>IF(A3716="","",IF(ISERROR(VLOOKUP(A3716,'entry data'!B:F,5,0)),"",VLOOKUP(A3716,'entry data'!B:F,5,0)))</f>
        <v/>
      </c>
      <c r="G3716" s="12" t="str">
        <f>IF(A3716="","",IF(ISERROR(VLOOKUP(A3716,'entry data'!B:I,8,0)),"",VLOOKUP(A3716,'entry data'!B:I,7,0)))</f>
        <v/>
      </c>
      <c r="H3716" s="13" t="str">
        <f>IF(A3716="","",IF(B3716=1,VLOOKUP(A3716,'entry data'!B:D,3,0),I3715))</f>
        <v/>
      </c>
      <c r="I3716" s="14" t="str">
        <f>IF(A3716="","",IF(E3716="weekly",7,IF(E3716="fortnightly",14,IF(E3716="monthly",DATE(IF(MONTH(H3716)=12,YEAR(H3716)+1,YEAR(H3716)),VLOOKUP(MONTH(H3716),index!$D$2:$G$13,2,0),DAY(H3716)),
IF(E3716="quarterly",DATE(IF(MONTH(H3716)&gt;=10,YEAR(H3716)+1,YEAR(H3716)),VLOOKUP(MONTH(H3716),index!$D$2:$G$13,3,0),DAY(H3716)),
IF(E3716="halfyearly",DATE(IF(MONTH(H3716)&gt;=7,YEAR(H3716)+1,YEAR(H3716)),VLOOKUP(MONTH(H3716),index!$D$2:$G$13,4,0),DAY(H3716)),
DATE(YEAR(H3716)+1,MONTH(H3716),DAY(H3716)))))-H3716))+H3716)</f>
        <v/>
      </c>
      <c r="J3716" s="9" t="str">
        <f t="shared" si="364"/>
        <v/>
      </c>
      <c r="K3716" s="11" t="str">
        <f t="shared" si="365"/>
        <v/>
      </c>
      <c r="L3716" s="11" t="str">
        <f t="shared" si="366"/>
        <v/>
      </c>
      <c r="M3716" s="11" t="str">
        <f>IF(A3716="","",VLOOKUP(E3716,index!$A$1:$B$6,2,0)*K3716*G3716)</f>
        <v/>
      </c>
      <c r="N3716" s="11" t="str">
        <f>IF(A3716="","",-PMT(G3716*VLOOKUP(E3716,index!$A$1:$B$6,2,0),C3716,F3716,0,0))</f>
        <v/>
      </c>
      <c r="O3716" s="11" t="str">
        <f t="shared" si="367"/>
        <v/>
      </c>
      <c r="P3716" s="11" t="str">
        <f t="shared" si="368"/>
        <v/>
      </c>
    </row>
    <row r="3717" spans="1:16" x14ac:dyDescent="0.25">
      <c r="A3717" s="9" t="str">
        <f>IF(A3716="","",IF(B3716&lt;C3716,A3716,IF(A3716=MAX('entry data'!$B$8:$B$507),"",A3716+1)))</f>
        <v/>
      </c>
      <c r="B3717" s="9" t="str">
        <f t="shared" si="363"/>
        <v/>
      </c>
      <c r="C3717" s="9" t="str">
        <f>IF(ISERROR(VLOOKUP(A3717,'entry data'!B:G,6,0)),"",VLOOKUP(A3717,'entry data'!B:G,6,0))</f>
        <v/>
      </c>
      <c r="D3717" s="9" t="str">
        <f>IF(ISERROR(VLOOKUP(A3717,'entry data'!B:C,2,0)),"",VLOOKUP(A3717,'entry data'!B:C,2,0))</f>
        <v/>
      </c>
      <c r="E3717" s="9" t="str">
        <f>IF(ISERROR(VLOOKUP(A3717,'entry data'!B:E,4,0)),"",VLOOKUP(A3717,'entry data'!B:E,4,0))</f>
        <v/>
      </c>
      <c r="F3717" s="11" t="str">
        <f>IF(A3717="","",IF(ISERROR(VLOOKUP(A3717,'entry data'!B:F,5,0)),"",VLOOKUP(A3717,'entry data'!B:F,5,0)))</f>
        <v/>
      </c>
      <c r="G3717" s="12" t="str">
        <f>IF(A3717="","",IF(ISERROR(VLOOKUP(A3717,'entry data'!B:I,8,0)),"",VLOOKUP(A3717,'entry data'!B:I,7,0)))</f>
        <v/>
      </c>
      <c r="H3717" s="13" t="str">
        <f>IF(A3717="","",IF(B3717=1,VLOOKUP(A3717,'entry data'!B:D,3,0),I3716))</f>
        <v/>
      </c>
      <c r="I3717" s="14" t="str">
        <f>IF(A3717="","",IF(E3717="weekly",7,IF(E3717="fortnightly",14,IF(E3717="monthly",DATE(IF(MONTH(H3717)=12,YEAR(H3717)+1,YEAR(H3717)),VLOOKUP(MONTH(H3717),index!$D$2:$G$13,2,0),DAY(H3717)),
IF(E3717="quarterly",DATE(IF(MONTH(H3717)&gt;=10,YEAR(H3717)+1,YEAR(H3717)),VLOOKUP(MONTH(H3717),index!$D$2:$G$13,3,0),DAY(H3717)),
IF(E3717="halfyearly",DATE(IF(MONTH(H3717)&gt;=7,YEAR(H3717)+1,YEAR(H3717)),VLOOKUP(MONTH(H3717),index!$D$2:$G$13,4,0),DAY(H3717)),
DATE(YEAR(H3717)+1,MONTH(H3717),DAY(H3717)))))-H3717))+H3717)</f>
        <v/>
      </c>
      <c r="J3717" s="9" t="str">
        <f t="shared" si="364"/>
        <v/>
      </c>
      <c r="K3717" s="11" t="str">
        <f t="shared" si="365"/>
        <v/>
      </c>
      <c r="L3717" s="11" t="str">
        <f t="shared" si="366"/>
        <v/>
      </c>
      <c r="M3717" s="11" t="str">
        <f>IF(A3717="","",VLOOKUP(E3717,index!$A$1:$B$6,2,0)*K3717*G3717)</f>
        <v/>
      </c>
      <c r="N3717" s="11" t="str">
        <f>IF(A3717="","",-PMT(G3717*VLOOKUP(E3717,index!$A$1:$B$6,2,0),C3717,F3717,0,0))</f>
        <v/>
      </c>
      <c r="O3717" s="11" t="str">
        <f t="shared" si="367"/>
        <v/>
      </c>
      <c r="P3717" s="11" t="str">
        <f t="shared" si="368"/>
        <v/>
      </c>
    </row>
    <row r="3718" spans="1:16" x14ac:dyDescent="0.25">
      <c r="A3718" s="9" t="str">
        <f>IF(A3717="","",IF(B3717&lt;C3717,A3717,IF(A3717=MAX('entry data'!$B$8:$B$507),"",A3717+1)))</f>
        <v/>
      </c>
      <c r="B3718" s="9" t="str">
        <f t="shared" si="363"/>
        <v/>
      </c>
      <c r="C3718" s="9" t="str">
        <f>IF(ISERROR(VLOOKUP(A3718,'entry data'!B:G,6,0)),"",VLOOKUP(A3718,'entry data'!B:G,6,0))</f>
        <v/>
      </c>
      <c r="D3718" s="9" t="str">
        <f>IF(ISERROR(VLOOKUP(A3718,'entry data'!B:C,2,0)),"",VLOOKUP(A3718,'entry data'!B:C,2,0))</f>
        <v/>
      </c>
      <c r="E3718" s="9" t="str">
        <f>IF(ISERROR(VLOOKUP(A3718,'entry data'!B:E,4,0)),"",VLOOKUP(A3718,'entry data'!B:E,4,0))</f>
        <v/>
      </c>
      <c r="F3718" s="11" t="str">
        <f>IF(A3718="","",IF(ISERROR(VLOOKUP(A3718,'entry data'!B:F,5,0)),"",VLOOKUP(A3718,'entry data'!B:F,5,0)))</f>
        <v/>
      </c>
      <c r="G3718" s="12" t="str">
        <f>IF(A3718="","",IF(ISERROR(VLOOKUP(A3718,'entry data'!B:I,8,0)),"",VLOOKUP(A3718,'entry data'!B:I,7,0)))</f>
        <v/>
      </c>
      <c r="H3718" s="13" t="str">
        <f>IF(A3718="","",IF(B3718=1,VLOOKUP(A3718,'entry data'!B:D,3,0),I3717))</f>
        <v/>
      </c>
      <c r="I3718" s="14" t="str">
        <f>IF(A3718="","",IF(E3718="weekly",7,IF(E3718="fortnightly",14,IF(E3718="monthly",DATE(IF(MONTH(H3718)=12,YEAR(H3718)+1,YEAR(H3718)),VLOOKUP(MONTH(H3718),index!$D$2:$G$13,2,0),DAY(H3718)),
IF(E3718="quarterly",DATE(IF(MONTH(H3718)&gt;=10,YEAR(H3718)+1,YEAR(H3718)),VLOOKUP(MONTH(H3718),index!$D$2:$G$13,3,0),DAY(H3718)),
IF(E3718="halfyearly",DATE(IF(MONTH(H3718)&gt;=7,YEAR(H3718)+1,YEAR(H3718)),VLOOKUP(MONTH(H3718),index!$D$2:$G$13,4,0),DAY(H3718)),
DATE(YEAR(H3718)+1,MONTH(H3718),DAY(H3718)))))-H3718))+H3718)</f>
        <v/>
      </c>
      <c r="J3718" s="9" t="str">
        <f t="shared" si="364"/>
        <v/>
      </c>
      <c r="K3718" s="11" t="str">
        <f t="shared" si="365"/>
        <v/>
      </c>
      <c r="L3718" s="11" t="str">
        <f t="shared" si="366"/>
        <v/>
      </c>
      <c r="M3718" s="11" t="str">
        <f>IF(A3718="","",VLOOKUP(E3718,index!$A$1:$B$6,2,0)*K3718*G3718)</f>
        <v/>
      </c>
      <c r="N3718" s="11" t="str">
        <f>IF(A3718="","",-PMT(G3718*VLOOKUP(E3718,index!$A$1:$B$6,2,0),C3718,F3718,0,0))</f>
        <v/>
      </c>
      <c r="O3718" s="11" t="str">
        <f t="shared" si="367"/>
        <v/>
      </c>
      <c r="P3718" s="11" t="str">
        <f t="shared" si="368"/>
        <v/>
      </c>
    </row>
    <row r="3719" spans="1:16" x14ac:dyDescent="0.25">
      <c r="A3719" s="9" t="str">
        <f>IF(A3718="","",IF(B3718&lt;C3718,A3718,IF(A3718=MAX('entry data'!$B$8:$B$507),"",A3718+1)))</f>
        <v/>
      </c>
      <c r="B3719" s="9" t="str">
        <f t="shared" si="363"/>
        <v/>
      </c>
      <c r="C3719" s="9" t="str">
        <f>IF(ISERROR(VLOOKUP(A3719,'entry data'!B:G,6,0)),"",VLOOKUP(A3719,'entry data'!B:G,6,0))</f>
        <v/>
      </c>
      <c r="D3719" s="9" t="str">
        <f>IF(ISERROR(VLOOKUP(A3719,'entry data'!B:C,2,0)),"",VLOOKUP(A3719,'entry data'!B:C,2,0))</f>
        <v/>
      </c>
      <c r="E3719" s="9" t="str">
        <f>IF(ISERROR(VLOOKUP(A3719,'entry data'!B:E,4,0)),"",VLOOKUP(A3719,'entry data'!B:E,4,0))</f>
        <v/>
      </c>
      <c r="F3719" s="11" t="str">
        <f>IF(A3719="","",IF(ISERROR(VLOOKUP(A3719,'entry data'!B:F,5,0)),"",VLOOKUP(A3719,'entry data'!B:F,5,0)))</f>
        <v/>
      </c>
      <c r="G3719" s="12" t="str">
        <f>IF(A3719="","",IF(ISERROR(VLOOKUP(A3719,'entry data'!B:I,8,0)),"",VLOOKUP(A3719,'entry data'!B:I,7,0)))</f>
        <v/>
      </c>
      <c r="H3719" s="13" t="str">
        <f>IF(A3719="","",IF(B3719=1,VLOOKUP(A3719,'entry data'!B:D,3,0),I3718))</f>
        <v/>
      </c>
      <c r="I3719" s="14" t="str">
        <f>IF(A3719="","",IF(E3719="weekly",7,IF(E3719="fortnightly",14,IF(E3719="monthly",DATE(IF(MONTH(H3719)=12,YEAR(H3719)+1,YEAR(H3719)),VLOOKUP(MONTH(H3719),index!$D$2:$G$13,2,0),DAY(H3719)),
IF(E3719="quarterly",DATE(IF(MONTH(H3719)&gt;=10,YEAR(H3719)+1,YEAR(H3719)),VLOOKUP(MONTH(H3719),index!$D$2:$G$13,3,0),DAY(H3719)),
IF(E3719="halfyearly",DATE(IF(MONTH(H3719)&gt;=7,YEAR(H3719)+1,YEAR(H3719)),VLOOKUP(MONTH(H3719),index!$D$2:$G$13,4,0),DAY(H3719)),
DATE(YEAR(H3719)+1,MONTH(H3719),DAY(H3719)))))-H3719))+H3719)</f>
        <v/>
      </c>
      <c r="J3719" s="9" t="str">
        <f t="shared" si="364"/>
        <v/>
      </c>
      <c r="K3719" s="11" t="str">
        <f t="shared" si="365"/>
        <v/>
      </c>
      <c r="L3719" s="11" t="str">
        <f t="shared" si="366"/>
        <v/>
      </c>
      <c r="M3719" s="11" t="str">
        <f>IF(A3719="","",VLOOKUP(E3719,index!$A$1:$B$6,2,0)*K3719*G3719)</f>
        <v/>
      </c>
      <c r="N3719" s="11" t="str">
        <f>IF(A3719="","",-PMT(G3719*VLOOKUP(E3719,index!$A$1:$B$6,2,0),C3719,F3719,0,0))</f>
        <v/>
      </c>
      <c r="O3719" s="11" t="str">
        <f t="shared" si="367"/>
        <v/>
      </c>
      <c r="P3719" s="11" t="str">
        <f t="shared" si="368"/>
        <v/>
      </c>
    </row>
    <row r="3720" spans="1:16" x14ac:dyDescent="0.25">
      <c r="A3720" s="9" t="str">
        <f>IF(A3719="","",IF(B3719&lt;C3719,A3719,IF(A3719=MAX('entry data'!$B$8:$B$507),"",A3719+1)))</f>
        <v/>
      </c>
      <c r="B3720" s="9" t="str">
        <f t="shared" si="363"/>
        <v/>
      </c>
      <c r="C3720" s="9" t="str">
        <f>IF(ISERROR(VLOOKUP(A3720,'entry data'!B:G,6,0)),"",VLOOKUP(A3720,'entry data'!B:G,6,0))</f>
        <v/>
      </c>
      <c r="D3720" s="9" t="str">
        <f>IF(ISERROR(VLOOKUP(A3720,'entry data'!B:C,2,0)),"",VLOOKUP(A3720,'entry data'!B:C,2,0))</f>
        <v/>
      </c>
      <c r="E3720" s="9" t="str">
        <f>IF(ISERROR(VLOOKUP(A3720,'entry data'!B:E,4,0)),"",VLOOKUP(A3720,'entry data'!B:E,4,0))</f>
        <v/>
      </c>
      <c r="F3720" s="11" t="str">
        <f>IF(A3720="","",IF(ISERROR(VLOOKUP(A3720,'entry data'!B:F,5,0)),"",VLOOKUP(A3720,'entry data'!B:F,5,0)))</f>
        <v/>
      </c>
      <c r="G3720" s="12" t="str">
        <f>IF(A3720="","",IF(ISERROR(VLOOKUP(A3720,'entry data'!B:I,8,0)),"",VLOOKUP(A3720,'entry data'!B:I,7,0)))</f>
        <v/>
      </c>
      <c r="H3720" s="13" t="str">
        <f>IF(A3720="","",IF(B3720=1,VLOOKUP(A3720,'entry data'!B:D,3,0),I3719))</f>
        <v/>
      </c>
      <c r="I3720" s="14" t="str">
        <f>IF(A3720="","",IF(E3720="weekly",7,IF(E3720="fortnightly",14,IF(E3720="monthly",DATE(IF(MONTH(H3720)=12,YEAR(H3720)+1,YEAR(H3720)),VLOOKUP(MONTH(H3720),index!$D$2:$G$13,2,0),DAY(H3720)),
IF(E3720="quarterly",DATE(IF(MONTH(H3720)&gt;=10,YEAR(H3720)+1,YEAR(H3720)),VLOOKUP(MONTH(H3720),index!$D$2:$G$13,3,0),DAY(H3720)),
IF(E3720="halfyearly",DATE(IF(MONTH(H3720)&gt;=7,YEAR(H3720)+1,YEAR(H3720)),VLOOKUP(MONTH(H3720),index!$D$2:$G$13,4,0),DAY(H3720)),
DATE(YEAR(H3720)+1,MONTH(H3720),DAY(H3720)))))-H3720))+H3720)</f>
        <v/>
      </c>
      <c r="J3720" s="9" t="str">
        <f t="shared" si="364"/>
        <v/>
      </c>
      <c r="K3720" s="11" t="str">
        <f t="shared" si="365"/>
        <v/>
      </c>
      <c r="L3720" s="11" t="str">
        <f t="shared" si="366"/>
        <v/>
      </c>
      <c r="M3720" s="11" t="str">
        <f>IF(A3720="","",VLOOKUP(E3720,index!$A$1:$B$6,2,0)*K3720*G3720)</f>
        <v/>
      </c>
      <c r="N3720" s="11" t="str">
        <f>IF(A3720="","",-PMT(G3720*VLOOKUP(E3720,index!$A$1:$B$6,2,0),C3720,F3720,0,0))</f>
        <v/>
      </c>
      <c r="O3720" s="11" t="str">
        <f t="shared" si="367"/>
        <v/>
      </c>
      <c r="P3720" s="11" t="str">
        <f t="shared" si="368"/>
        <v/>
      </c>
    </row>
    <row r="3721" spans="1:16" x14ac:dyDescent="0.25">
      <c r="A3721" s="9" t="str">
        <f>IF(A3720="","",IF(B3720&lt;C3720,A3720,IF(A3720=MAX('entry data'!$B$8:$B$507),"",A3720+1)))</f>
        <v/>
      </c>
      <c r="B3721" s="9" t="str">
        <f t="shared" si="363"/>
        <v/>
      </c>
      <c r="C3721" s="9" t="str">
        <f>IF(ISERROR(VLOOKUP(A3721,'entry data'!B:G,6,0)),"",VLOOKUP(A3721,'entry data'!B:G,6,0))</f>
        <v/>
      </c>
      <c r="D3721" s="9" t="str">
        <f>IF(ISERROR(VLOOKUP(A3721,'entry data'!B:C,2,0)),"",VLOOKUP(A3721,'entry data'!B:C,2,0))</f>
        <v/>
      </c>
      <c r="E3721" s="9" t="str">
        <f>IF(ISERROR(VLOOKUP(A3721,'entry data'!B:E,4,0)),"",VLOOKUP(A3721,'entry data'!B:E,4,0))</f>
        <v/>
      </c>
      <c r="F3721" s="11" t="str">
        <f>IF(A3721="","",IF(ISERROR(VLOOKUP(A3721,'entry data'!B:F,5,0)),"",VLOOKUP(A3721,'entry data'!B:F,5,0)))</f>
        <v/>
      </c>
      <c r="G3721" s="12" t="str">
        <f>IF(A3721="","",IF(ISERROR(VLOOKUP(A3721,'entry data'!B:I,8,0)),"",VLOOKUP(A3721,'entry data'!B:I,7,0)))</f>
        <v/>
      </c>
      <c r="H3721" s="13" t="str">
        <f>IF(A3721="","",IF(B3721=1,VLOOKUP(A3721,'entry data'!B:D,3,0),I3720))</f>
        <v/>
      </c>
      <c r="I3721" s="14" t="str">
        <f>IF(A3721="","",IF(E3721="weekly",7,IF(E3721="fortnightly",14,IF(E3721="monthly",DATE(IF(MONTH(H3721)=12,YEAR(H3721)+1,YEAR(H3721)),VLOOKUP(MONTH(H3721),index!$D$2:$G$13,2,0),DAY(H3721)),
IF(E3721="quarterly",DATE(IF(MONTH(H3721)&gt;=10,YEAR(H3721)+1,YEAR(H3721)),VLOOKUP(MONTH(H3721),index!$D$2:$G$13,3,0),DAY(H3721)),
IF(E3721="halfyearly",DATE(IF(MONTH(H3721)&gt;=7,YEAR(H3721)+1,YEAR(H3721)),VLOOKUP(MONTH(H3721),index!$D$2:$G$13,4,0),DAY(H3721)),
DATE(YEAR(H3721)+1,MONTH(H3721),DAY(H3721)))))-H3721))+H3721)</f>
        <v/>
      </c>
      <c r="J3721" s="9" t="str">
        <f t="shared" si="364"/>
        <v/>
      </c>
      <c r="K3721" s="11" t="str">
        <f t="shared" si="365"/>
        <v/>
      </c>
      <c r="L3721" s="11" t="str">
        <f t="shared" si="366"/>
        <v/>
      </c>
      <c r="M3721" s="11" t="str">
        <f>IF(A3721="","",VLOOKUP(E3721,index!$A$1:$B$6,2,0)*K3721*G3721)</f>
        <v/>
      </c>
      <c r="N3721" s="11" t="str">
        <f>IF(A3721="","",-PMT(G3721*VLOOKUP(E3721,index!$A$1:$B$6,2,0),C3721,F3721,0,0))</f>
        <v/>
      </c>
      <c r="O3721" s="11" t="str">
        <f t="shared" si="367"/>
        <v/>
      </c>
      <c r="P3721" s="11" t="str">
        <f t="shared" si="368"/>
        <v/>
      </c>
    </row>
    <row r="3722" spans="1:16" x14ac:dyDescent="0.25">
      <c r="A3722" s="9" t="str">
        <f>IF(A3721="","",IF(B3721&lt;C3721,A3721,IF(A3721=MAX('entry data'!$B$8:$B$507),"",A3721+1)))</f>
        <v/>
      </c>
      <c r="B3722" s="9" t="str">
        <f t="shared" si="363"/>
        <v/>
      </c>
      <c r="C3722" s="9" t="str">
        <f>IF(ISERROR(VLOOKUP(A3722,'entry data'!B:G,6,0)),"",VLOOKUP(A3722,'entry data'!B:G,6,0))</f>
        <v/>
      </c>
      <c r="D3722" s="9" t="str">
        <f>IF(ISERROR(VLOOKUP(A3722,'entry data'!B:C,2,0)),"",VLOOKUP(A3722,'entry data'!B:C,2,0))</f>
        <v/>
      </c>
      <c r="E3722" s="9" t="str">
        <f>IF(ISERROR(VLOOKUP(A3722,'entry data'!B:E,4,0)),"",VLOOKUP(A3722,'entry data'!B:E,4,0))</f>
        <v/>
      </c>
      <c r="F3722" s="11" t="str">
        <f>IF(A3722="","",IF(ISERROR(VLOOKUP(A3722,'entry data'!B:F,5,0)),"",VLOOKUP(A3722,'entry data'!B:F,5,0)))</f>
        <v/>
      </c>
      <c r="G3722" s="12" t="str">
        <f>IF(A3722="","",IF(ISERROR(VLOOKUP(A3722,'entry data'!B:I,8,0)),"",VLOOKUP(A3722,'entry data'!B:I,7,0)))</f>
        <v/>
      </c>
      <c r="H3722" s="13" t="str">
        <f>IF(A3722="","",IF(B3722=1,VLOOKUP(A3722,'entry data'!B:D,3,0),I3721))</f>
        <v/>
      </c>
      <c r="I3722" s="14" t="str">
        <f>IF(A3722="","",IF(E3722="weekly",7,IF(E3722="fortnightly",14,IF(E3722="monthly",DATE(IF(MONTH(H3722)=12,YEAR(H3722)+1,YEAR(H3722)),VLOOKUP(MONTH(H3722),index!$D$2:$G$13,2,0),DAY(H3722)),
IF(E3722="quarterly",DATE(IF(MONTH(H3722)&gt;=10,YEAR(H3722)+1,YEAR(H3722)),VLOOKUP(MONTH(H3722),index!$D$2:$G$13,3,0),DAY(H3722)),
IF(E3722="halfyearly",DATE(IF(MONTH(H3722)&gt;=7,YEAR(H3722)+1,YEAR(H3722)),VLOOKUP(MONTH(H3722),index!$D$2:$G$13,4,0),DAY(H3722)),
DATE(YEAR(H3722)+1,MONTH(H3722),DAY(H3722)))))-H3722))+H3722)</f>
        <v/>
      </c>
      <c r="J3722" s="9" t="str">
        <f t="shared" si="364"/>
        <v/>
      </c>
      <c r="K3722" s="11" t="str">
        <f t="shared" si="365"/>
        <v/>
      </c>
      <c r="L3722" s="11" t="str">
        <f t="shared" si="366"/>
        <v/>
      </c>
      <c r="M3722" s="11" t="str">
        <f>IF(A3722="","",VLOOKUP(E3722,index!$A$1:$B$6,2,0)*K3722*G3722)</f>
        <v/>
      </c>
      <c r="N3722" s="11" t="str">
        <f>IF(A3722="","",-PMT(G3722*VLOOKUP(E3722,index!$A$1:$B$6,2,0),C3722,F3722,0,0))</f>
        <v/>
      </c>
      <c r="O3722" s="11" t="str">
        <f t="shared" si="367"/>
        <v/>
      </c>
      <c r="P3722" s="11" t="str">
        <f t="shared" si="368"/>
        <v/>
      </c>
    </row>
    <row r="3723" spans="1:16" x14ac:dyDescent="0.25">
      <c r="A3723" s="9" t="str">
        <f>IF(A3722="","",IF(B3722&lt;C3722,A3722,IF(A3722=MAX('entry data'!$B$8:$B$507),"",A3722+1)))</f>
        <v/>
      </c>
      <c r="B3723" s="9" t="str">
        <f t="shared" si="363"/>
        <v/>
      </c>
      <c r="C3723" s="9" t="str">
        <f>IF(ISERROR(VLOOKUP(A3723,'entry data'!B:G,6,0)),"",VLOOKUP(A3723,'entry data'!B:G,6,0))</f>
        <v/>
      </c>
      <c r="D3723" s="9" t="str">
        <f>IF(ISERROR(VLOOKUP(A3723,'entry data'!B:C,2,0)),"",VLOOKUP(A3723,'entry data'!B:C,2,0))</f>
        <v/>
      </c>
      <c r="E3723" s="9" t="str">
        <f>IF(ISERROR(VLOOKUP(A3723,'entry data'!B:E,4,0)),"",VLOOKUP(A3723,'entry data'!B:E,4,0))</f>
        <v/>
      </c>
      <c r="F3723" s="11" t="str">
        <f>IF(A3723="","",IF(ISERROR(VLOOKUP(A3723,'entry data'!B:F,5,0)),"",VLOOKUP(A3723,'entry data'!B:F,5,0)))</f>
        <v/>
      </c>
      <c r="G3723" s="12" t="str">
        <f>IF(A3723="","",IF(ISERROR(VLOOKUP(A3723,'entry data'!B:I,8,0)),"",VLOOKUP(A3723,'entry data'!B:I,7,0)))</f>
        <v/>
      </c>
      <c r="H3723" s="13" t="str">
        <f>IF(A3723="","",IF(B3723=1,VLOOKUP(A3723,'entry data'!B:D,3,0),I3722))</f>
        <v/>
      </c>
      <c r="I3723" s="14" t="str">
        <f>IF(A3723="","",IF(E3723="weekly",7,IF(E3723="fortnightly",14,IF(E3723="monthly",DATE(IF(MONTH(H3723)=12,YEAR(H3723)+1,YEAR(H3723)),VLOOKUP(MONTH(H3723),index!$D$2:$G$13,2,0),DAY(H3723)),
IF(E3723="quarterly",DATE(IF(MONTH(H3723)&gt;=10,YEAR(H3723)+1,YEAR(H3723)),VLOOKUP(MONTH(H3723),index!$D$2:$G$13,3,0),DAY(H3723)),
IF(E3723="halfyearly",DATE(IF(MONTH(H3723)&gt;=7,YEAR(H3723)+1,YEAR(H3723)),VLOOKUP(MONTH(H3723),index!$D$2:$G$13,4,0),DAY(H3723)),
DATE(YEAR(H3723)+1,MONTH(H3723),DAY(H3723)))))-H3723))+H3723)</f>
        <v/>
      </c>
      <c r="J3723" s="9" t="str">
        <f t="shared" si="364"/>
        <v/>
      </c>
      <c r="K3723" s="11" t="str">
        <f t="shared" si="365"/>
        <v/>
      </c>
      <c r="L3723" s="11" t="str">
        <f t="shared" si="366"/>
        <v/>
      </c>
      <c r="M3723" s="11" t="str">
        <f>IF(A3723="","",VLOOKUP(E3723,index!$A$1:$B$6,2,0)*K3723*G3723)</f>
        <v/>
      </c>
      <c r="N3723" s="11" t="str">
        <f>IF(A3723="","",-PMT(G3723*VLOOKUP(E3723,index!$A$1:$B$6,2,0),C3723,F3723,0,0))</f>
        <v/>
      </c>
      <c r="O3723" s="11" t="str">
        <f t="shared" si="367"/>
        <v/>
      </c>
      <c r="P3723" s="11" t="str">
        <f t="shared" si="368"/>
        <v/>
      </c>
    </row>
    <row r="3724" spans="1:16" x14ac:dyDescent="0.25">
      <c r="A3724" s="9" t="str">
        <f>IF(A3723="","",IF(B3723&lt;C3723,A3723,IF(A3723=MAX('entry data'!$B$8:$B$507),"",A3723+1)))</f>
        <v/>
      </c>
      <c r="B3724" s="9" t="str">
        <f t="shared" si="363"/>
        <v/>
      </c>
      <c r="C3724" s="9" t="str">
        <f>IF(ISERROR(VLOOKUP(A3724,'entry data'!B:G,6,0)),"",VLOOKUP(A3724,'entry data'!B:G,6,0))</f>
        <v/>
      </c>
      <c r="D3724" s="9" t="str">
        <f>IF(ISERROR(VLOOKUP(A3724,'entry data'!B:C,2,0)),"",VLOOKUP(A3724,'entry data'!B:C,2,0))</f>
        <v/>
      </c>
      <c r="E3724" s="9" t="str">
        <f>IF(ISERROR(VLOOKUP(A3724,'entry data'!B:E,4,0)),"",VLOOKUP(A3724,'entry data'!B:E,4,0))</f>
        <v/>
      </c>
      <c r="F3724" s="11" t="str">
        <f>IF(A3724="","",IF(ISERROR(VLOOKUP(A3724,'entry data'!B:F,5,0)),"",VLOOKUP(A3724,'entry data'!B:F,5,0)))</f>
        <v/>
      </c>
      <c r="G3724" s="12" t="str">
        <f>IF(A3724="","",IF(ISERROR(VLOOKUP(A3724,'entry data'!B:I,8,0)),"",VLOOKUP(A3724,'entry data'!B:I,7,0)))</f>
        <v/>
      </c>
      <c r="H3724" s="13" t="str">
        <f>IF(A3724="","",IF(B3724=1,VLOOKUP(A3724,'entry data'!B:D,3,0),I3723))</f>
        <v/>
      </c>
      <c r="I3724" s="14" t="str">
        <f>IF(A3724="","",IF(E3724="weekly",7,IF(E3724="fortnightly",14,IF(E3724="monthly",DATE(IF(MONTH(H3724)=12,YEAR(H3724)+1,YEAR(H3724)),VLOOKUP(MONTH(H3724),index!$D$2:$G$13,2,0),DAY(H3724)),
IF(E3724="quarterly",DATE(IF(MONTH(H3724)&gt;=10,YEAR(H3724)+1,YEAR(H3724)),VLOOKUP(MONTH(H3724),index!$D$2:$G$13,3,0),DAY(H3724)),
IF(E3724="halfyearly",DATE(IF(MONTH(H3724)&gt;=7,YEAR(H3724)+1,YEAR(H3724)),VLOOKUP(MONTH(H3724),index!$D$2:$G$13,4,0),DAY(H3724)),
DATE(YEAR(H3724)+1,MONTH(H3724),DAY(H3724)))))-H3724))+H3724)</f>
        <v/>
      </c>
      <c r="J3724" s="9" t="str">
        <f t="shared" si="364"/>
        <v/>
      </c>
      <c r="K3724" s="11" t="str">
        <f t="shared" si="365"/>
        <v/>
      </c>
      <c r="L3724" s="11" t="str">
        <f t="shared" si="366"/>
        <v/>
      </c>
      <c r="M3724" s="11" t="str">
        <f>IF(A3724="","",VLOOKUP(E3724,index!$A$1:$B$6,2,0)*K3724*G3724)</f>
        <v/>
      </c>
      <c r="N3724" s="11" t="str">
        <f>IF(A3724="","",-PMT(G3724*VLOOKUP(E3724,index!$A$1:$B$6,2,0),C3724,F3724,0,0))</f>
        <v/>
      </c>
      <c r="O3724" s="11" t="str">
        <f t="shared" si="367"/>
        <v/>
      </c>
      <c r="P3724" s="11" t="str">
        <f t="shared" si="368"/>
        <v/>
      </c>
    </row>
    <row r="3725" spans="1:16" x14ac:dyDescent="0.25">
      <c r="A3725" s="9" t="str">
        <f>IF(A3724="","",IF(B3724&lt;C3724,A3724,IF(A3724=MAX('entry data'!$B$8:$B$507),"",A3724+1)))</f>
        <v/>
      </c>
      <c r="B3725" s="9" t="str">
        <f t="shared" si="363"/>
        <v/>
      </c>
      <c r="C3725" s="9" t="str">
        <f>IF(ISERROR(VLOOKUP(A3725,'entry data'!B:G,6,0)),"",VLOOKUP(A3725,'entry data'!B:G,6,0))</f>
        <v/>
      </c>
      <c r="D3725" s="9" t="str">
        <f>IF(ISERROR(VLOOKUP(A3725,'entry data'!B:C,2,0)),"",VLOOKUP(A3725,'entry data'!B:C,2,0))</f>
        <v/>
      </c>
      <c r="E3725" s="9" t="str">
        <f>IF(ISERROR(VLOOKUP(A3725,'entry data'!B:E,4,0)),"",VLOOKUP(A3725,'entry data'!B:E,4,0))</f>
        <v/>
      </c>
      <c r="F3725" s="11" t="str">
        <f>IF(A3725="","",IF(ISERROR(VLOOKUP(A3725,'entry data'!B:F,5,0)),"",VLOOKUP(A3725,'entry data'!B:F,5,0)))</f>
        <v/>
      </c>
      <c r="G3725" s="12" t="str">
        <f>IF(A3725="","",IF(ISERROR(VLOOKUP(A3725,'entry data'!B:I,8,0)),"",VLOOKUP(A3725,'entry data'!B:I,7,0)))</f>
        <v/>
      </c>
      <c r="H3725" s="13" t="str">
        <f>IF(A3725="","",IF(B3725=1,VLOOKUP(A3725,'entry data'!B:D,3,0),I3724))</f>
        <v/>
      </c>
      <c r="I3725" s="14" t="str">
        <f>IF(A3725="","",IF(E3725="weekly",7,IF(E3725="fortnightly",14,IF(E3725="monthly",DATE(IF(MONTH(H3725)=12,YEAR(H3725)+1,YEAR(H3725)),VLOOKUP(MONTH(H3725),index!$D$2:$G$13,2,0),DAY(H3725)),
IF(E3725="quarterly",DATE(IF(MONTH(H3725)&gt;=10,YEAR(H3725)+1,YEAR(H3725)),VLOOKUP(MONTH(H3725),index!$D$2:$G$13,3,0),DAY(H3725)),
IF(E3725="halfyearly",DATE(IF(MONTH(H3725)&gt;=7,YEAR(H3725)+1,YEAR(H3725)),VLOOKUP(MONTH(H3725),index!$D$2:$G$13,4,0),DAY(H3725)),
DATE(YEAR(H3725)+1,MONTH(H3725),DAY(H3725)))))-H3725))+H3725)</f>
        <v/>
      </c>
      <c r="J3725" s="9" t="str">
        <f t="shared" si="364"/>
        <v/>
      </c>
      <c r="K3725" s="11" t="str">
        <f t="shared" si="365"/>
        <v/>
      </c>
      <c r="L3725" s="11" t="str">
        <f t="shared" si="366"/>
        <v/>
      </c>
      <c r="M3725" s="11" t="str">
        <f>IF(A3725="","",VLOOKUP(E3725,index!$A$1:$B$6,2,0)*K3725*G3725)</f>
        <v/>
      </c>
      <c r="N3725" s="11" t="str">
        <f>IF(A3725="","",-PMT(G3725*VLOOKUP(E3725,index!$A$1:$B$6,2,0),C3725,F3725,0,0))</f>
        <v/>
      </c>
      <c r="O3725" s="11" t="str">
        <f t="shared" si="367"/>
        <v/>
      </c>
      <c r="P3725" s="11" t="str">
        <f t="shared" si="368"/>
        <v/>
      </c>
    </row>
    <row r="3726" spans="1:16" x14ac:dyDescent="0.25">
      <c r="A3726" s="9" t="str">
        <f>IF(A3725="","",IF(B3725&lt;C3725,A3725,IF(A3725=MAX('entry data'!$B$8:$B$507),"",A3725+1)))</f>
        <v/>
      </c>
      <c r="B3726" s="9" t="str">
        <f t="shared" si="363"/>
        <v/>
      </c>
      <c r="C3726" s="9" t="str">
        <f>IF(ISERROR(VLOOKUP(A3726,'entry data'!B:G,6,0)),"",VLOOKUP(A3726,'entry data'!B:G,6,0))</f>
        <v/>
      </c>
      <c r="D3726" s="9" t="str">
        <f>IF(ISERROR(VLOOKUP(A3726,'entry data'!B:C,2,0)),"",VLOOKUP(A3726,'entry data'!B:C,2,0))</f>
        <v/>
      </c>
      <c r="E3726" s="9" t="str">
        <f>IF(ISERROR(VLOOKUP(A3726,'entry data'!B:E,4,0)),"",VLOOKUP(A3726,'entry data'!B:E,4,0))</f>
        <v/>
      </c>
      <c r="F3726" s="11" t="str">
        <f>IF(A3726="","",IF(ISERROR(VLOOKUP(A3726,'entry data'!B:F,5,0)),"",VLOOKUP(A3726,'entry data'!B:F,5,0)))</f>
        <v/>
      </c>
      <c r="G3726" s="12" t="str">
        <f>IF(A3726="","",IF(ISERROR(VLOOKUP(A3726,'entry data'!B:I,8,0)),"",VLOOKUP(A3726,'entry data'!B:I,7,0)))</f>
        <v/>
      </c>
      <c r="H3726" s="13" t="str">
        <f>IF(A3726="","",IF(B3726=1,VLOOKUP(A3726,'entry data'!B:D,3,0),I3725))</f>
        <v/>
      </c>
      <c r="I3726" s="14" t="str">
        <f>IF(A3726="","",IF(E3726="weekly",7,IF(E3726="fortnightly",14,IF(E3726="monthly",DATE(IF(MONTH(H3726)=12,YEAR(H3726)+1,YEAR(H3726)),VLOOKUP(MONTH(H3726),index!$D$2:$G$13,2,0),DAY(H3726)),
IF(E3726="quarterly",DATE(IF(MONTH(H3726)&gt;=10,YEAR(H3726)+1,YEAR(H3726)),VLOOKUP(MONTH(H3726),index!$D$2:$G$13,3,0),DAY(H3726)),
IF(E3726="halfyearly",DATE(IF(MONTH(H3726)&gt;=7,YEAR(H3726)+1,YEAR(H3726)),VLOOKUP(MONTH(H3726),index!$D$2:$G$13,4,0),DAY(H3726)),
DATE(YEAR(H3726)+1,MONTH(H3726),DAY(H3726)))))-H3726))+H3726)</f>
        <v/>
      </c>
      <c r="J3726" s="9" t="str">
        <f t="shared" si="364"/>
        <v/>
      </c>
      <c r="K3726" s="11" t="str">
        <f t="shared" si="365"/>
        <v/>
      </c>
      <c r="L3726" s="11" t="str">
        <f t="shared" si="366"/>
        <v/>
      </c>
      <c r="M3726" s="11" t="str">
        <f>IF(A3726="","",VLOOKUP(E3726,index!$A$1:$B$6,2,0)*K3726*G3726)</f>
        <v/>
      </c>
      <c r="N3726" s="11" t="str">
        <f>IF(A3726="","",-PMT(G3726*VLOOKUP(E3726,index!$A$1:$B$6,2,0),C3726,F3726,0,0))</f>
        <v/>
      </c>
      <c r="O3726" s="11" t="str">
        <f t="shared" si="367"/>
        <v/>
      </c>
      <c r="P3726" s="11" t="str">
        <f t="shared" si="368"/>
        <v/>
      </c>
    </row>
    <row r="3727" spans="1:16" x14ac:dyDescent="0.25">
      <c r="A3727" s="9" t="str">
        <f>IF(A3726="","",IF(B3726&lt;C3726,A3726,IF(A3726=MAX('entry data'!$B$8:$B$507),"",A3726+1)))</f>
        <v/>
      </c>
      <c r="B3727" s="9" t="str">
        <f t="shared" si="363"/>
        <v/>
      </c>
      <c r="C3727" s="9" t="str">
        <f>IF(ISERROR(VLOOKUP(A3727,'entry data'!B:G,6,0)),"",VLOOKUP(A3727,'entry data'!B:G,6,0))</f>
        <v/>
      </c>
      <c r="D3727" s="9" t="str">
        <f>IF(ISERROR(VLOOKUP(A3727,'entry data'!B:C,2,0)),"",VLOOKUP(A3727,'entry data'!B:C,2,0))</f>
        <v/>
      </c>
      <c r="E3727" s="9" t="str">
        <f>IF(ISERROR(VLOOKUP(A3727,'entry data'!B:E,4,0)),"",VLOOKUP(A3727,'entry data'!B:E,4,0))</f>
        <v/>
      </c>
      <c r="F3727" s="11" t="str">
        <f>IF(A3727="","",IF(ISERROR(VLOOKUP(A3727,'entry data'!B:F,5,0)),"",VLOOKUP(A3727,'entry data'!B:F,5,0)))</f>
        <v/>
      </c>
      <c r="G3727" s="12" t="str">
        <f>IF(A3727="","",IF(ISERROR(VLOOKUP(A3727,'entry data'!B:I,8,0)),"",VLOOKUP(A3727,'entry data'!B:I,7,0)))</f>
        <v/>
      </c>
      <c r="H3727" s="13" t="str">
        <f>IF(A3727="","",IF(B3727=1,VLOOKUP(A3727,'entry data'!B:D,3,0),I3726))</f>
        <v/>
      </c>
      <c r="I3727" s="14" t="str">
        <f>IF(A3727="","",IF(E3727="weekly",7,IF(E3727="fortnightly",14,IF(E3727="monthly",DATE(IF(MONTH(H3727)=12,YEAR(H3727)+1,YEAR(H3727)),VLOOKUP(MONTH(H3727),index!$D$2:$G$13,2,0),DAY(H3727)),
IF(E3727="quarterly",DATE(IF(MONTH(H3727)&gt;=10,YEAR(H3727)+1,YEAR(H3727)),VLOOKUP(MONTH(H3727),index!$D$2:$G$13,3,0),DAY(H3727)),
IF(E3727="halfyearly",DATE(IF(MONTH(H3727)&gt;=7,YEAR(H3727)+1,YEAR(H3727)),VLOOKUP(MONTH(H3727),index!$D$2:$G$13,4,0),DAY(H3727)),
DATE(YEAR(H3727)+1,MONTH(H3727),DAY(H3727)))))-H3727))+H3727)</f>
        <v/>
      </c>
      <c r="J3727" s="9" t="str">
        <f t="shared" si="364"/>
        <v/>
      </c>
      <c r="K3727" s="11" t="str">
        <f t="shared" si="365"/>
        <v/>
      </c>
      <c r="L3727" s="11" t="str">
        <f t="shared" si="366"/>
        <v/>
      </c>
      <c r="M3727" s="11" t="str">
        <f>IF(A3727="","",VLOOKUP(E3727,index!$A$1:$B$6,2,0)*K3727*G3727)</f>
        <v/>
      </c>
      <c r="N3727" s="11" t="str">
        <f>IF(A3727="","",-PMT(G3727*VLOOKUP(E3727,index!$A$1:$B$6,2,0),C3727,F3727,0,0))</f>
        <v/>
      </c>
      <c r="O3727" s="11" t="str">
        <f t="shared" si="367"/>
        <v/>
      </c>
      <c r="P3727" s="11" t="str">
        <f t="shared" si="368"/>
        <v/>
      </c>
    </row>
    <row r="3728" spans="1:16" x14ac:dyDescent="0.25">
      <c r="A3728" s="9" t="str">
        <f>IF(A3727="","",IF(B3727&lt;C3727,A3727,IF(A3727=MAX('entry data'!$B$8:$B$507),"",A3727+1)))</f>
        <v/>
      </c>
      <c r="B3728" s="9" t="str">
        <f t="shared" si="363"/>
        <v/>
      </c>
      <c r="C3728" s="9" t="str">
        <f>IF(ISERROR(VLOOKUP(A3728,'entry data'!B:G,6,0)),"",VLOOKUP(A3728,'entry data'!B:G,6,0))</f>
        <v/>
      </c>
      <c r="D3728" s="9" t="str">
        <f>IF(ISERROR(VLOOKUP(A3728,'entry data'!B:C,2,0)),"",VLOOKUP(A3728,'entry data'!B:C,2,0))</f>
        <v/>
      </c>
      <c r="E3728" s="9" t="str">
        <f>IF(ISERROR(VLOOKUP(A3728,'entry data'!B:E,4,0)),"",VLOOKUP(A3728,'entry data'!B:E,4,0))</f>
        <v/>
      </c>
      <c r="F3728" s="11" t="str">
        <f>IF(A3728="","",IF(ISERROR(VLOOKUP(A3728,'entry data'!B:F,5,0)),"",VLOOKUP(A3728,'entry data'!B:F,5,0)))</f>
        <v/>
      </c>
      <c r="G3728" s="12" t="str">
        <f>IF(A3728="","",IF(ISERROR(VLOOKUP(A3728,'entry data'!B:I,8,0)),"",VLOOKUP(A3728,'entry data'!B:I,7,0)))</f>
        <v/>
      </c>
      <c r="H3728" s="13" t="str">
        <f>IF(A3728="","",IF(B3728=1,VLOOKUP(A3728,'entry data'!B:D,3,0),I3727))</f>
        <v/>
      </c>
      <c r="I3728" s="14" t="str">
        <f>IF(A3728="","",IF(E3728="weekly",7,IF(E3728="fortnightly",14,IF(E3728="monthly",DATE(IF(MONTH(H3728)=12,YEAR(H3728)+1,YEAR(H3728)),VLOOKUP(MONTH(H3728),index!$D$2:$G$13,2,0),DAY(H3728)),
IF(E3728="quarterly",DATE(IF(MONTH(H3728)&gt;=10,YEAR(H3728)+1,YEAR(H3728)),VLOOKUP(MONTH(H3728),index!$D$2:$G$13,3,0),DAY(H3728)),
IF(E3728="halfyearly",DATE(IF(MONTH(H3728)&gt;=7,YEAR(H3728)+1,YEAR(H3728)),VLOOKUP(MONTH(H3728),index!$D$2:$G$13,4,0),DAY(H3728)),
DATE(YEAR(H3728)+1,MONTH(H3728),DAY(H3728)))))-H3728))+H3728)</f>
        <v/>
      </c>
      <c r="J3728" s="9" t="str">
        <f t="shared" si="364"/>
        <v/>
      </c>
      <c r="K3728" s="11" t="str">
        <f t="shared" si="365"/>
        <v/>
      </c>
      <c r="L3728" s="11" t="str">
        <f t="shared" si="366"/>
        <v/>
      </c>
      <c r="M3728" s="11" t="str">
        <f>IF(A3728="","",VLOOKUP(E3728,index!$A$1:$B$6,2,0)*K3728*G3728)</f>
        <v/>
      </c>
      <c r="N3728" s="11" t="str">
        <f>IF(A3728="","",-PMT(G3728*VLOOKUP(E3728,index!$A$1:$B$6,2,0),C3728,F3728,0,0))</f>
        <v/>
      </c>
      <c r="O3728" s="11" t="str">
        <f t="shared" si="367"/>
        <v/>
      </c>
      <c r="P3728" s="11" t="str">
        <f t="shared" si="368"/>
        <v/>
      </c>
    </row>
    <row r="3729" spans="1:16" x14ac:dyDescent="0.25">
      <c r="A3729" s="9" t="str">
        <f>IF(A3728="","",IF(B3728&lt;C3728,A3728,IF(A3728=MAX('entry data'!$B$8:$B$507),"",A3728+1)))</f>
        <v/>
      </c>
      <c r="B3729" s="9" t="str">
        <f t="shared" si="363"/>
        <v/>
      </c>
      <c r="C3729" s="9" t="str">
        <f>IF(ISERROR(VLOOKUP(A3729,'entry data'!B:G,6,0)),"",VLOOKUP(A3729,'entry data'!B:G,6,0))</f>
        <v/>
      </c>
      <c r="D3729" s="9" t="str">
        <f>IF(ISERROR(VLOOKUP(A3729,'entry data'!B:C,2,0)),"",VLOOKUP(A3729,'entry data'!B:C,2,0))</f>
        <v/>
      </c>
      <c r="E3729" s="9" t="str">
        <f>IF(ISERROR(VLOOKUP(A3729,'entry data'!B:E,4,0)),"",VLOOKUP(A3729,'entry data'!B:E,4,0))</f>
        <v/>
      </c>
      <c r="F3729" s="11" t="str">
        <f>IF(A3729="","",IF(ISERROR(VLOOKUP(A3729,'entry data'!B:F,5,0)),"",VLOOKUP(A3729,'entry data'!B:F,5,0)))</f>
        <v/>
      </c>
      <c r="G3729" s="12" t="str">
        <f>IF(A3729="","",IF(ISERROR(VLOOKUP(A3729,'entry data'!B:I,8,0)),"",VLOOKUP(A3729,'entry data'!B:I,7,0)))</f>
        <v/>
      </c>
      <c r="H3729" s="13" t="str">
        <f>IF(A3729="","",IF(B3729=1,VLOOKUP(A3729,'entry data'!B:D,3,0),I3728))</f>
        <v/>
      </c>
      <c r="I3729" s="14" t="str">
        <f>IF(A3729="","",IF(E3729="weekly",7,IF(E3729="fortnightly",14,IF(E3729="monthly",DATE(IF(MONTH(H3729)=12,YEAR(H3729)+1,YEAR(H3729)),VLOOKUP(MONTH(H3729),index!$D$2:$G$13,2,0),DAY(H3729)),
IF(E3729="quarterly",DATE(IF(MONTH(H3729)&gt;=10,YEAR(H3729)+1,YEAR(H3729)),VLOOKUP(MONTH(H3729),index!$D$2:$G$13,3,0),DAY(H3729)),
IF(E3729="halfyearly",DATE(IF(MONTH(H3729)&gt;=7,YEAR(H3729)+1,YEAR(H3729)),VLOOKUP(MONTH(H3729),index!$D$2:$G$13,4,0),DAY(H3729)),
DATE(YEAR(H3729)+1,MONTH(H3729),DAY(H3729)))))-H3729))+H3729)</f>
        <v/>
      </c>
      <c r="J3729" s="9" t="str">
        <f t="shared" si="364"/>
        <v/>
      </c>
      <c r="K3729" s="11" t="str">
        <f t="shared" si="365"/>
        <v/>
      </c>
      <c r="L3729" s="11" t="str">
        <f t="shared" si="366"/>
        <v/>
      </c>
      <c r="M3729" s="11" t="str">
        <f>IF(A3729="","",VLOOKUP(E3729,index!$A$1:$B$6,2,0)*K3729*G3729)</f>
        <v/>
      </c>
      <c r="N3729" s="11" t="str">
        <f>IF(A3729="","",-PMT(G3729*VLOOKUP(E3729,index!$A$1:$B$6,2,0),C3729,F3729,0,0))</f>
        <v/>
      </c>
      <c r="O3729" s="11" t="str">
        <f t="shared" si="367"/>
        <v/>
      </c>
      <c r="P3729" s="11" t="str">
        <f t="shared" si="368"/>
        <v/>
      </c>
    </row>
    <row r="3730" spans="1:16" x14ac:dyDescent="0.25">
      <c r="A3730" s="9" t="str">
        <f>IF(A3729="","",IF(B3729&lt;C3729,A3729,IF(A3729=MAX('entry data'!$B$8:$B$507),"",A3729+1)))</f>
        <v/>
      </c>
      <c r="B3730" s="9" t="str">
        <f t="shared" si="363"/>
        <v/>
      </c>
      <c r="C3730" s="9" t="str">
        <f>IF(ISERROR(VLOOKUP(A3730,'entry data'!B:G,6,0)),"",VLOOKUP(A3730,'entry data'!B:G,6,0))</f>
        <v/>
      </c>
      <c r="D3730" s="9" t="str">
        <f>IF(ISERROR(VLOOKUP(A3730,'entry data'!B:C,2,0)),"",VLOOKUP(A3730,'entry data'!B:C,2,0))</f>
        <v/>
      </c>
      <c r="E3730" s="9" t="str">
        <f>IF(ISERROR(VLOOKUP(A3730,'entry data'!B:E,4,0)),"",VLOOKUP(A3730,'entry data'!B:E,4,0))</f>
        <v/>
      </c>
      <c r="F3730" s="11" t="str">
        <f>IF(A3730="","",IF(ISERROR(VLOOKUP(A3730,'entry data'!B:F,5,0)),"",VLOOKUP(A3730,'entry data'!B:F,5,0)))</f>
        <v/>
      </c>
      <c r="G3730" s="12" t="str">
        <f>IF(A3730="","",IF(ISERROR(VLOOKUP(A3730,'entry data'!B:I,8,0)),"",VLOOKUP(A3730,'entry data'!B:I,7,0)))</f>
        <v/>
      </c>
      <c r="H3730" s="13" t="str">
        <f>IF(A3730="","",IF(B3730=1,VLOOKUP(A3730,'entry data'!B:D,3,0),I3729))</f>
        <v/>
      </c>
      <c r="I3730" s="14" t="str">
        <f>IF(A3730="","",IF(E3730="weekly",7,IF(E3730="fortnightly",14,IF(E3730="monthly",DATE(IF(MONTH(H3730)=12,YEAR(H3730)+1,YEAR(H3730)),VLOOKUP(MONTH(H3730),index!$D$2:$G$13,2,0),DAY(H3730)),
IF(E3730="quarterly",DATE(IF(MONTH(H3730)&gt;=10,YEAR(H3730)+1,YEAR(H3730)),VLOOKUP(MONTH(H3730),index!$D$2:$G$13,3,0),DAY(H3730)),
IF(E3730="halfyearly",DATE(IF(MONTH(H3730)&gt;=7,YEAR(H3730)+1,YEAR(H3730)),VLOOKUP(MONTH(H3730),index!$D$2:$G$13,4,0),DAY(H3730)),
DATE(YEAR(H3730)+1,MONTH(H3730),DAY(H3730)))))-H3730))+H3730)</f>
        <v/>
      </c>
      <c r="J3730" s="9" t="str">
        <f t="shared" si="364"/>
        <v/>
      </c>
      <c r="K3730" s="11" t="str">
        <f t="shared" si="365"/>
        <v/>
      </c>
      <c r="L3730" s="11" t="str">
        <f t="shared" si="366"/>
        <v/>
      </c>
      <c r="M3730" s="11" t="str">
        <f>IF(A3730="","",VLOOKUP(E3730,index!$A$1:$B$6,2,0)*K3730*G3730)</f>
        <v/>
      </c>
      <c r="N3730" s="11" t="str">
        <f>IF(A3730="","",-PMT(G3730*VLOOKUP(E3730,index!$A$1:$B$6,2,0),C3730,F3730,0,0))</f>
        <v/>
      </c>
      <c r="O3730" s="11" t="str">
        <f t="shared" si="367"/>
        <v/>
      </c>
      <c r="P3730" s="11" t="str">
        <f t="shared" si="368"/>
        <v/>
      </c>
    </row>
    <row r="3731" spans="1:16" x14ac:dyDescent="0.25">
      <c r="A3731" s="9" t="str">
        <f>IF(A3730="","",IF(B3730&lt;C3730,A3730,IF(A3730=MAX('entry data'!$B$8:$B$507),"",A3730+1)))</f>
        <v/>
      </c>
      <c r="B3731" s="9" t="str">
        <f t="shared" si="363"/>
        <v/>
      </c>
      <c r="C3731" s="9" t="str">
        <f>IF(ISERROR(VLOOKUP(A3731,'entry data'!B:G,6,0)),"",VLOOKUP(A3731,'entry data'!B:G,6,0))</f>
        <v/>
      </c>
      <c r="D3731" s="9" t="str">
        <f>IF(ISERROR(VLOOKUP(A3731,'entry data'!B:C,2,0)),"",VLOOKUP(A3731,'entry data'!B:C,2,0))</f>
        <v/>
      </c>
      <c r="E3731" s="9" t="str">
        <f>IF(ISERROR(VLOOKUP(A3731,'entry data'!B:E,4,0)),"",VLOOKUP(A3731,'entry data'!B:E,4,0))</f>
        <v/>
      </c>
      <c r="F3731" s="11" t="str">
        <f>IF(A3731="","",IF(ISERROR(VLOOKUP(A3731,'entry data'!B:F,5,0)),"",VLOOKUP(A3731,'entry data'!B:F,5,0)))</f>
        <v/>
      </c>
      <c r="G3731" s="12" t="str">
        <f>IF(A3731="","",IF(ISERROR(VLOOKUP(A3731,'entry data'!B:I,8,0)),"",VLOOKUP(A3731,'entry data'!B:I,7,0)))</f>
        <v/>
      </c>
      <c r="H3731" s="13" t="str">
        <f>IF(A3731="","",IF(B3731=1,VLOOKUP(A3731,'entry data'!B:D,3,0),I3730))</f>
        <v/>
      </c>
      <c r="I3731" s="14" t="str">
        <f>IF(A3731="","",IF(E3731="weekly",7,IF(E3731="fortnightly",14,IF(E3731="monthly",DATE(IF(MONTH(H3731)=12,YEAR(H3731)+1,YEAR(H3731)),VLOOKUP(MONTH(H3731),index!$D$2:$G$13,2,0),DAY(H3731)),
IF(E3731="quarterly",DATE(IF(MONTH(H3731)&gt;=10,YEAR(H3731)+1,YEAR(H3731)),VLOOKUP(MONTH(H3731),index!$D$2:$G$13,3,0),DAY(H3731)),
IF(E3731="halfyearly",DATE(IF(MONTH(H3731)&gt;=7,YEAR(H3731)+1,YEAR(H3731)),VLOOKUP(MONTH(H3731),index!$D$2:$G$13,4,0),DAY(H3731)),
DATE(YEAR(H3731)+1,MONTH(H3731),DAY(H3731)))))-H3731))+H3731)</f>
        <v/>
      </c>
      <c r="J3731" s="9" t="str">
        <f t="shared" si="364"/>
        <v/>
      </c>
      <c r="K3731" s="11" t="str">
        <f t="shared" si="365"/>
        <v/>
      </c>
      <c r="L3731" s="11" t="str">
        <f t="shared" si="366"/>
        <v/>
      </c>
      <c r="M3731" s="11" t="str">
        <f>IF(A3731="","",VLOOKUP(E3731,index!$A$1:$B$6,2,0)*K3731*G3731)</f>
        <v/>
      </c>
      <c r="N3731" s="11" t="str">
        <f>IF(A3731="","",-PMT(G3731*VLOOKUP(E3731,index!$A$1:$B$6,2,0),C3731,F3731,0,0))</f>
        <v/>
      </c>
      <c r="O3731" s="11" t="str">
        <f t="shared" si="367"/>
        <v/>
      </c>
      <c r="P3731" s="11" t="str">
        <f t="shared" si="368"/>
        <v/>
      </c>
    </row>
    <row r="3732" spans="1:16" x14ac:dyDescent="0.25">
      <c r="A3732" s="9" t="str">
        <f>IF(A3731="","",IF(B3731&lt;C3731,A3731,IF(A3731=MAX('entry data'!$B$8:$B$507),"",A3731+1)))</f>
        <v/>
      </c>
      <c r="B3732" s="9" t="str">
        <f t="shared" si="363"/>
        <v/>
      </c>
      <c r="C3732" s="9" t="str">
        <f>IF(ISERROR(VLOOKUP(A3732,'entry data'!B:G,6,0)),"",VLOOKUP(A3732,'entry data'!B:G,6,0))</f>
        <v/>
      </c>
      <c r="D3732" s="9" t="str">
        <f>IF(ISERROR(VLOOKUP(A3732,'entry data'!B:C,2,0)),"",VLOOKUP(A3732,'entry data'!B:C,2,0))</f>
        <v/>
      </c>
      <c r="E3732" s="9" t="str">
        <f>IF(ISERROR(VLOOKUP(A3732,'entry data'!B:E,4,0)),"",VLOOKUP(A3732,'entry data'!B:E,4,0))</f>
        <v/>
      </c>
      <c r="F3732" s="11" t="str">
        <f>IF(A3732="","",IF(ISERROR(VLOOKUP(A3732,'entry data'!B:F,5,0)),"",VLOOKUP(A3732,'entry data'!B:F,5,0)))</f>
        <v/>
      </c>
      <c r="G3732" s="12" t="str">
        <f>IF(A3732="","",IF(ISERROR(VLOOKUP(A3732,'entry data'!B:I,8,0)),"",VLOOKUP(A3732,'entry data'!B:I,7,0)))</f>
        <v/>
      </c>
      <c r="H3732" s="13" t="str">
        <f>IF(A3732="","",IF(B3732=1,VLOOKUP(A3732,'entry data'!B:D,3,0),I3731))</f>
        <v/>
      </c>
      <c r="I3732" s="14" t="str">
        <f>IF(A3732="","",IF(E3732="weekly",7,IF(E3732="fortnightly",14,IF(E3732="monthly",DATE(IF(MONTH(H3732)=12,YEAR(H3732)+1,YEAR(H3732)),VLOOKUP(MONTH(H3732),index!$D$2:$G$13,2,0),DAY(H3732)),
IF(E3732="quarterly",DATE(IF(MONTH(H3732)&gt;=10,YEAR(H3732)+1,YEAR(H3732)),VLOOKUP(MONTH(H3732),index!$D$2:$G$13,3,0),DAY(H3732)),
IF(E3732="halfyearly",DATE(IF(MONTH(H3732)&gt;=7,YEAR(H3732)+1,YEAR(H3732)),VLOOKUP(MONTH(H3732),index!$D$2:$G$13,4,0),DAY(H3732)),
DATE(YEAR(H3732)+1,MONTH(H3732),DAY(H3732)))))-H3732))+H3732)</f>
        <v/>
      </c>
      <c r="J3732" s="9" t="str">
        <f t="shared" si="364"/>
        <v/>
      </c>
      <c r="K3732" s="11" t="str">
        <f t="shared" si="365"/>
        <v/>
      </c>
      <c r="L3732" s="11" t="str">
        <f t="shared" si="366"/>
        <v/>
      </c>
      <c r="M3732" s="11" t="str">
        <f>IF(A3732="","",VLOOKUP(E3732,index!$A$1:$B$6,2,0)*K3732*G3732)</f>
        <v/>
      </c>
      <c r="N3732" s="11" t="str">
        <f>IF(A3732="","",-PMT(G3732*VLOOKUP(E3732,index!$A$1:$B$6,2,0),C3732,F3732,0,0))</f>
        <v/>
      </c>
      <c r="O3732" s="11" t="str">
        <f t="shared" si="367"/>
        <v/>
      </c>
      <c r="P3732" s="11" t="str">
        <f t="shared" si="368"/>
        <v/>
      </c>
    </row>
    <row r="3733" spans="1:16" x14ac:dyDescent="0.25">
      <c r="A3733" s="9" t="str">
        <f>IF(A3732="","",IF(B3732&lt;C3732,A3732,IF(A3732=MAX('entry data'!$B$8:$B$507),"",A3732+1)))</f>
        <v/>
      </c>
      <c r="B3733" s="9" t="str">
        <f t="shared" si="363"/>
        <v/>
      </c>
      <c r="C3733" s="9" t="str">
        <f>IF(ISERROR(VLOOKUP(A3733,'entry data'!B:G,6,0)),"",VLOOKUP(A3733,'entry data'!B:G,6,0))</f>
        <v/>
      </c>
      <c r="D3733" s="9" t="str">
        <f>IF(ISERROR(VLOOKUP(A3733,'entry data'!B:C,2,0)),"",VLOOKUP(A3733,'entry data'!B:C,2,0))</f>
        <v/>
      </c>
      <c r="E3733" s="9" t="str">
        <f>IF(ISERROR(VLOOKUP(A3733,'entry data'!B:E,4,0)),"",VLOOKUP(A3733,'entry data'!B:E,4,0))</f>
        <v/>
      </c>
      <c r="F3733" s="11" t="str">
        <f>IF(A3733="","",IF(ISERROR(VLOOKUP(A3733,'entry data'!B:F,5,0)),"",VLOOKUP(A3733,'entry data'!B:F,5,0)))</f>
        <v/>
      </c>
      <c r="G3733" s="12" t="str">
        <f>IF(A3733="","",IF(ISERROR(VLOOKUP(A3733,'entry data'!B:I,8,0)),"",VLOOKUP(A3733,'entry data'!B:I,7,0)))</f>
        <v/>
      </c>
      <c r="H3733" s="13" t="str">
        <f>IF(A3733="","",IF(B3733=1,VLOOKUP(A3733,'entry data'!B:D,3,0),I3732))</f>
        <v/>
      </c>
      <c r="I3733" s="14" t="str">
        <f>IF(A3733="","",IF(E3733="weekly",7,IF(E3733="fortnightly",14,IF(E3733="monthly",DATE(IF(MONTH(H3733)=12,YEAR(H3733)+1,YEAR(H3733)),VLOOKUP(MONTH(H3733),index!$D$2:$G$13,2,0),DAY(H3733)),
IF(E3733="quarterly",DATE(IF(MONTH(H3733)&gt;=10,YEAR(H3733)+1,YEAR(H3733)),VLOOKUP(MONTH(H3733),index!$D$2:$G$13,3,0),DAY(H3733)),
IF(E3733="halfyearly",DATE(IF(MONTH(H3733)&gt;=7,YEAR(H3733)+1,YEAR(H3733)),VLOOKUP(MONTH(H3733),index!$D$2:$G$13,4,0),DAY(H3733)),
DATE(YEAR(H3733)+1,MONTH(H3733),DAY(H3733)))))-H3733))+H3733)</f>
        <v/>
      </c>
      <c r="J3733" s="9" t="str">
        <f t="shared" si="364"/>
        <v/>
      </c>
      <c r="K3733" s="11" t="str">
        <f t="shared" si="365"/>
        <v/>
      </c>
      <c r="L3733" s="11" t="str">
        <f t="shared" si="366"/>
        <v/>
      </c>
      <c r="M3733" s="11" t="str">
        <f>IF(A3733="","",VLOOKUP(E3733,index!$A$1:$B$6,2,0)*K3733*G3733)</f>
        <v/>
      </c>
      <c r="N3733" s="11" t="str">
        <f>IF(A3733="","",-PMT(G3733*VLOOKUP(E3733,index!$A$1:$B$6,2,0),C3733,F3733,0,0))</f>
        <v/>
      </c>
      <c r="O3733" s="11" t="str">
        <f t="shared" si="367"/>
        <v/>
      </c>
      <c r="P3733" s="11" t="str">
        <f t="shared" si="368"/>
        <v/>
      </c>
    </row>
    <row r="3734" spans="1:16" x14ac:dyDescent="0.25">
      <c r="A3734" s="9" t="str">
        <f>IF(A3733="","",IF(B3733&lt;C3733,A3733,IF(A3733=MAX('entry data'!$B$8:$B$507),"",A3733+1)))</f>
        <v/>
      </c>
      <c r="B3734" s="9" t="str">
        <f t="shared" si="363"/>
        <v/>
      </c>
      <c r="C3734" s="9" t="str">
        <f>IF(ISERROR(VLOOKUP(A3734,'entry data'!B:G,6,0)),"",VLOOKUP(A3734,'entry data'!B:G,6,0))</f>
        <v/>
      </c>
      <c r="D3734" s="9" t="str">
        <f>IF(ISERROR(VLOOKUP(A3734,'entry data'!B:C,2,0)),"",VLOOKUP(A3734,'entry data'!B:C,2,0))</f>
        <v/>
      </c>
      <c r="E3734" s="9" t="str">
        <f>IF(ISERROR(VLOOKUP(A3734,'entry data'!B:E,4,0)),"",VLOOKUP(A3734,'entry data'!B:E,4,0))</f>
        <v/>
      </c>
      <c r="F3734" s="11" t="str">
        <f>IF(A3734="","",IF(ISERROR(VLOOKUP(A3734,'entry data'!B:F,5,0)),"",VLOOKUP(A3734,'entry data'!B:F,5,0)))</f>
        <v/>
      </c>
      <c r="G3734" s="12" t="str">
        <f>IF(A3734="","",IF(ISERROR(VLOOKUP(A3734,'entry data'!B:I,8,0)),"",VLOOKUP(A3734,'entry data'!B:I,7,0)))</f>
        <v/>
      </c>
      <c r="H3734" s="13" t="str">
        <f>IF(A3734="","",IF(B3734=1,VLOOKUP(A3734,'entry data'!B:D,3,0),I3733))</f>
        <v/>
      </c>
      <c r="I3734" s="14" t="str">
        <f>IF(A3734="","",IF(E3734="weekly",7,IF(E3734="fortnightly",14,IF(E3734="monthly",DATE(IF(MONTH(H3734)=12,YEAR(H3734)+1,YEAR(H3734)),VLOOKUP(MONTH(H3734),index!$D$2:$G$13,2,0),DAY(H3734)),
IF(E3734="quarterly",DATE(IF(MONTH(H3734)&gt;=10,YEAR(H3734)+1,YEAR(H3734)),VLOOKUP(MONTH(H3734),index!$D$2:$G$13,3,0),DAY(H3734)),
IF(E3734="halfyearly",DATE(IF(MONTH(H3734)&gt;=7,YEAR(H3734)+1,YEAR(H3734)),VLOOKUP(MONTH(H3734),index!$D$2:$G$13,4,0),DAY(H3734)),
DATE(YEAR(H3734)+1,MONTH(H3734),DAY(H3734)))))-H3734))+H3734)</f>
        <v/>
      </c>
      <c r="J3734" s="9" t="str">
        <f t="shared" si="364"/>
        <v/>
      </c>
      <c r="K3734" s="11" t="str">
        <f t="shared" si="365"/>
        <v/>
      </c>
      <c r="L3734" s="11" t="str">
        <f t="shared" si="366"/>
        <v/>
      </c>
      <c r="M3734" s="11" t="str">
        <f>IF(A3734="","",VLOOKUP(E3734,index!$A$1:$B$6,2,0)*K3734*G3734)</f>
        <v/>
      </c>
      <c r="N3734" s="11" t="str">
        <f>IF(A3734="","",-PMT(G3734*VLOOKUP(E3734,index!$A$1:$B$6,2,0),C3734,F3734,0,0))</f>
        <v/>
      </c>
      <c r="O3734" s="11" t="str">
        <f t="shared" si="367"/>
        <v/>
      </c>
      <c r="P3734" s="11" t="str">
        <f t="shared" si="368"/>
        <v/>
      </c>
    </row>
    <row r="3735" spans="1:16" x14ac:dyDescent="0.25">
      <c r="A3735" s="9" t="str">
        <f>IF(A3734="","",IF(B3734&lt;C3734,A3734,IF(A3734=MAX('entry data'!$B$8:$B$507),"",A3734+1)))</f>
        <v/>
      </c>
      <c r="B3735" s="9" t="str">
        <f t="shared" ref="B3735:B3798" si="369">IF(A3735="","",IF(B3734=C3734,1,B3734+1))</f>
        <v/>
      </c>
      <c r="C3735" s="9" t="str">
        <f>IF(ISERROR(VLOOKUP(A3735,'entry data'!B:G,6,0)),"",VLOOKUP(A3735,'entry data'!B:G,6,0))</f>
        <v/>
      </c>
      <c r="D3735" s="9" t="str">
        <f>IF(ISERROR(VLOOKUP(A3735,'entry data'!B:C,2,0)),"",VLOOKUP(A3735,'entry data'!B:C,2,0))</f>
        <v/>
      </c>
      <c r="E3735" s="9" t="str">
        <f>IF(ISERROR(VLOOKUP(A3735,'entry data'!B:E,4,0)),"",VLOOKUP(A3735,'entry data'!B:E,4,0))</f>
        <v/>
      </c>
      <c r="F3735" s="11" t="str">
        <f>IF(A3735="","",IF(ISERROR(VLOOKUP(A3735,'entry data'!B:F,5,0)),"",VLOOKUP(A3735,'entry data'!B:F,5,0)))</f>
        <v/>
      </c>
      <c r="G3735" s="12" t="str">
        <f>IF(A3735="","",IF(ISERROR(VLOOKUP(A3735,'entry data'!B:I,8,0)),"",VLOOKUP(A3735,'entry data'!B:I,7,0)))</f>
        <v/>
      </c>
      <c r="H3735" s="13" t="str">
        <f>IF(A3735="","",IF(B3735=1,VLOOKUP(A3735,'entry data'!B:D,3,0),I3734))</f>
        <v/>
      </c>
      <c r="I3735" s="14" t="str">
        <f>IF(A3735="","",IF(E3735="weekly",7,IF(E3735="fortnightly",14,IF(E3735="monthly",DATE(IF(MONTH(H3735)=12,YEAR(H3735)+1,YEAR(H3735)),VLOOKUP(MONTH(H3735),index!$D$2:$G$13,2,0),DAY(H3735)),
IF(E3735="quarterly",DATE(IF(MONTH(H3735)&gt;=10,YEAR(H3735)+1,YEAR(H3735)),VLOOKUP(MONTH(H3735),index!$D$2:$G$13,3,0),DAY(H3735)),
IF(E3735="halfyearly",DATE(IF(MONTH(H3735)&gt;=7,YEAR(H3735)+1,YEAR(H3735)),VLOOKUP(MONTH(H3735),index!$D$2:$G$13,4,0),DAY(H3735)),
DATE(YEAR(H3735)+1,MONTH(H3735),DAY(H3735)))))-H3735))+H3735)</f>
        <v/>
      </c>
      <c r="J3735" s="9" t="str">
        <f t="shared" ref="J3735:J3798" si="370">IF(A3735="","",IF(MONTH(I3735)&lt;10,YEAR(I3735)&amp;"-0"&amp;MONTH(I3735),YEAR(I3735)&amp;"-"&amp;MONTH(I3735)))</f>
        <v/>
      </c>
      <c r="K3735" s="11" t="str">
        <f t="shared" ref="K3735:K3798" si="371">IF(A3735="","",IF(B3735=1,F3735,O3734))</f>
        <v/>
      </c>
      <c r="L3735" s="11" t="str">
        <f t="shared" ref="L3735:L3798" si="372">IF(A3735="","",N3735-M3735)</f>
        <v/>
      </c>
      <c r="M3735" s="11" t="str">
        <f>IF(A3735="","",VLOOKUP(E3735,index!$A$1:$B$6,2,0)*K3735*G3735)</f>
        <v/>
      </c>
      <c r="N3735" s="11" t="str">
        <f>IF(A3735="","",-PMT(G3735*VLOOKUP(E3735,index!$A$1:$B$6,2,0),C3735,F3735,0,0))</f>
        <v/>
      </c>
      <c r="O3735" s="11" t="str">
        <f t="shared" ref="O3735:O3798" si="373">IF(A3735="","",K3735-L3735)</f>
        <v/>
      </c>
      <c r="P3735" s="11" t="str">
        <f t="shared" si="368"/>
        <v/>
      </c>
    </row>
    <row r="3736" spans="1:16" x14ac:dyDescent="0.25">
      <c r="A3736" s="9" t="str">
        <f>IF(A3735="","",IF(B3735&lt;C3735,A3735,IF(A3735=MAX('entry data'!$B$8:$B$507),"",A3735+1)))</f>
        <v/>
      </c>
      <c r="B3736" s="9" t="str">
        <f t="shared" si="369"/>
        <v/>
      </c>
      <c r="C3736" s="9" t="str">
        <f>IF(ISERROR(VLOOKUP(A3736,'entry data'!B:G,6,0)),"",VLOOKUP(A3736,'entry data'!B:G,6,0))</f>
        <v/>
      </c>
      <c r="D3736" s="9" t="str">
        <f>IF(ISERROR(VLOOKUP(A3736,'entry data'!B:C,2,0)),"",VLOOKUP(A3736,'entry data'!B:C,2,0))</f>
        <v/>
      </c>
      <c r="E3736" s="9" t="str">
        <f>IF(ISERROR(VLOOKUP(A3736,'entry data'!B:E,4,0)),"",VLOOKUP(A3736,'entry data'!B:E,4,0))</f>
        <v/>
      </c>
      <c r="F3736" s="11" t="str">
        <f>IF(A3736="","",IF(ISERROR(VLOOKUP(A3736,'entry data'!B:F,5,0)),"",VLOOKUP(A3736,'entry data'!B:F,5,0)))</f>
        <v/>
      </c>
      <c r="G3736" s="12" t="str">
        <f>IF(A3736="","",IF(ISERROR(VLOOKUP(A3736,'entry data'!B:I,8,0)),"",VLOOKUP(A3736,'entry data'!B:I,7,0)))</f>
        <v/>
      </c>
      <c r="H3736" s="13" t="str">
        <f>IF(A3736="","",IF(B3736=1,VLOOKUP(A3736,'entry data'!B:D,3,0),I3735))</f>
        <v/>
      </c>
      <c r="I3736" s="14" t="str">
        <f>IF(A3736="","",IF(E3736="weekly",7,IF(E3736="fortnightly",14,IF(E3736="monthly",DATE(IF(MONTH(H3736)=12,YEAR(H3736)+1,YEAR(H3736)),VLOOKUP(MONTH(H3736),index!$D$2:$G$13,2,0),DAY(H3736)),
IF(E3736="quarterly",DATE(IF(MONTH(H3736)&gt;=10,YEAR(H3736)+1,YEAR(H3736)),VLOOKUP(MONTH(H3736),index!$D$2:$G$13,3,0),DAY(H3736)),
IF(E3736="halfyearly",DATE(IF(MONTH(H3736)&gt;=7,YEAR(H3736)+1,YEAR(H3736)),VLOOKUP(MONTH(H3736),index!$D$2:$G$13,4,0),DAY(H3736)),
DATE(YEAR(H3736)+1,MONTH(H3736),DAY(H3736)))))-H3736))+H3736)</f>
        <v/>
      </c>
      <c r="J3736" s="9" t="str">
        <f t="shared" si="370"/>
        <v/>
      </c>
      <c r="K3736" s="11" t="str">
        <f t="shared" si="371"/>
        <v/>
      </c>
      <c r="L3736" s="11" t="str">
        <f t="shared" si="372"/>
        <v/>
      </c>
      <c r="M3736" s="11" t="str">
        <f>IF(A3736="","",VLOOKUP(E3736,index!$A$1:$B$6,2,0)*K3736*G3736)</f>
        <v/>
      </c>
      <c r="N3736" s="11" t="str">
        <f>IF(A3736="","",-PMT(G3736*VLOOKUP(E3736,index!$A$1:$B$6,2,0),C3736,F3736,0,0))</f>
        <v/>
      </c>
      <c r="O3736" s="11" t="str">
        <f t="shared" si="373"/>
        <v/>
      </c>
      <c r="P3736" s="11" t="str">
        <f t="shared" si="368"/>
        <v/>
      </c>
    </row>
    <row r="3737" spans="1:16" x14ac:dyDescent="0.25">
      <c r="A3737" s="9" t="str">
        <f>IF(A3736="","",IF(B3736&lt;C3736,A3736,IF(A3736=MAX('entry data'!$B$8:$B$507),"",A3736+1)))</f>
        <v/>
      </c>
      <c r="B3737" s="9" t="str">
        <f t="shared" si="369"/>
        <v/>
      </c>
      <c r="C3737" s="9" t="str">
        <f>IF(ISERROR(VLOOKUP(A3737,'entry data'!B:G,6,0)),"",VLOOKUP(A3737,'entry data'!B:G,6,0))</f>
        <v/>
      </c>
      <c r="D3737" s="9" t="str">
        <f>IF(ISERROR(VLOOKUP(A3737,'entry data'!B:C,2,0)),"",VLOOKUP(A3737,'entry data'!B:C,2,0))</f>
        <v/>
      </c>
      <c r="E3737" s="9" t="str">
        <f>IF(ISERROR(VLOOKUP(A3737,'entry data'!B:E,4,0)),"",VLOOKUP(A3737,'entry data'!B:E,4,0))</f>
        <v/>
      </c>
      <c r="F3737" s="11" t="str">
        <f>IF(A3737="","",IF(ISERROR(VLOOKUP(A3737,'entry data'!B:F,5,0)),"",VLOOKUP(A3737,'entry data'!B:F,5,0)))</f>
        <v/>
      </c>
      <c r="G3737" s="12" t="str">
        <f>IF(A3737="","",IF(ISERROR(VLOOKUP(A3737,'entry data'!B:I,8,0)),"",VLOOKUP(A3737,'entry data'!B:I,7,0)))</f>
        <v/>
      </c>
      <c r="H3737" s="13" t="str">
        <f>IF(A3737="","",IF(B3737=1,VLOOKUP(A3737,'entry data'!B:D,3,0),I3736))</f>
        <v/>
      </c>
      <c r="I3737" s="14" t="str">
        <f>IF(A3737="","",IF(E3737="weekly",7,IF(E3737="fortnightly",14,IF(E3737="monthly",DATE(IF(MONTH(H3737)=12,YEAR(H3737)+1,YEAR(H3737)),VLOOKUP(MONTH(H3737),index!$D$2:$G$13,2,0),DAY(H3737)),
IF(E3737="quarterly",DATE(IF(MONTH(H3737)&gt;=10,YEAR(H3737)+1,YEAR(H3737)),VLOOKUP(MONTH(H3737),index!$D$2:$G$13,3,0),DAY(H3737)),
IF(E3737="halfyearly",DATE(IF(MONTH(H3737)&gt;=7,YEAR(H3737)+1,YEAR(H3737)),VLOOKUP(MONTH(H3737),index!$D$2:$G$13,4,0),DAY(H3737)),
DATE(YEAR(H3737)+1,MONTH(H3737),DAY(H3737)))))-H3737))+H3737)</f>
        <v/>
      </c>
      <c r="J3737" s="9" t="str">
        <f t="shared" si="370"/>
        <v/>
      </c>
      <c r="K3737" s="11" t="str">
        <f t="shared" si="371"/>
        <v/>
      </c>
      <c r="L3737" s="11" t="str">
        <f t="shared" si="372"/>
        <v/>
      </c>
      <c r="M3737" s="11" t="str">
        <f>IF(A3737="","",VLOOKUP(E3737,index!$A$1:$B$6,2,0)*K3737*G3737)</f>
        <v/>
      </c>
      <c r="N3737" s="11" t="str">
        <f>IF(A3737="","",-PMT(G3737*VLOOKUP(E3737,index!$A$1:$B$6,2,0),C3737,F3737,0,0))</f>
        <v/>
      </c>
      <c r="O3737" s="11" t="str">
        <f t="shared" si="373"/>
        <v/>
      </c>
      <c r="P3737" s="11" t="str">
        <f t="shared" si="368"/>
        <v/>
      </c>
    </row>
    <row r="3738" spans="1:16" x14ac:dyDescent="0.25">
      <c r="A3738" s="9" t="str">
        <f>IF(A3737="","",IF(B3737&lt;C3737,A3737,IF(A3737=MAX('entry data'!$B$8:$B$507),"",A3737+1)))</f>
        <v/>
      </c>
      <c r="B3738" s="9" t="str">
        <f t="shared" si="369"/>
        <v/>
      </c>
      <c r="C3738" s="9" t="str">
        <f>IF(ISERROR(VLOOKUP(A3738,'entry data'!B:G,6,0)),"",VLOOKUP(A3738,'entry data'!B:G,6,0))</f>
        <v/>
      </c>
      <c r="D3738" s="9" t="str">
        <f>IF(ISERROR(VLOOKUP(A3738,'entry data'!B:C,2,0)),"",VLOOKUP(A3738,'entry data'!B:C,2,0))</f>
        <v/>
      </c>
      <c r="E3738" s="9" t="str">
        <f>IF(ISERROR(VLOOKUP(A3738,'entry data'!B:E,4,0)),"",VLOOKUP(A3738,'entry data'!B:E,4,0))</f>
        <v/>
      </c>
      <c r="F3738" s="11" t="str">
        <f>IF(A3738="","",IF(ISERROR(VLOOKUP(A3738,'entry data'!B:F,5,0)),"",VLOOKUP(A3738,'entry data'!B:F,5,0)))</f>
        <v/>
      </c>
      <c r="G3738" s="12" t="str">
        <f>IF(A3738="","",IF(ISERROR(VLOOKUP(A3738,'entry data'!B:I,8,0)),"",VLOOKUP(A3738,'entry data'!B:I,7,0)))</f>
        <v/>
      </c>
      <c r="H3738" s="13" t="str">
        <f>IF(A3738="","",IF(B3738=1,VLOOKUP(A3738,'entry data'!B:D,3,0),I3737))</f>
        <v/>
      </c>
      <c r="I3738" s="14" t="str">
        <f>IF(A3738="","",IF(E3738="weekly",7,IF(E3738="fortnightly",14,IF(E3738="monthly",DATE(IF(MONTH(H3738)=12,YEAR(H3738)+1,YEAR(H3738)),VLOOKUP(MONTH(H3738),index!$D$2:$G$13,2,0),DAY(H3738)),
IF(E3738="quarterly",DATE(IF(MONTH(H3738)&gt;=10,YEAR(H3738)+1,YEAR(H3738)),VLOOKUP(MONTH(H3738),index!$D$2:$G$13,3,0),DAY(H3738)),
IF(E3738="halfyearly",DATE(IF(MONTH(H3738)&gt;=7,YEAR(H3738)+1,YEAR(H3738)),VLOOKUP(MONTH(H3738),index!$D$2:$G$13,4,0),DAY(H3738)),
DATE(YEAR(H3738)+1,MONTH(H3738),DAY(H3738)))))-H3738))+H3738)</f>
        <v/>
      </c>
      <c r="J3738" s="9" t="str">
        <f t="shared" si="370"/>
        <v/>
      </c>
      <c r="K3738" s="11" t="str">
        <f t="shared" si="371"/>
        <v/>
      </c>
      <c r="L3738" s="11" t="str">
        <f t="shared" si="372"/>
        <v/>
      </c>
      <c r="M3738" s="11" t="str">
        <f>IF(A3738="","",VLOOKUP(E3738,index!$A$1:$B$6,2,0)*K3738*G3738)</f>
        <v/>
      </c>
      <c r="N3738" s="11" t="str">
        <f>IF(A3738="","",-PMT(G3738*VLOOKUP(E3738,index!$A$1:$B$6,2,0),C3738,F3738,0,0))</f>
        <v/>
      </c>
      <c r="O3738" s="11" t="str">
        <f t="shared" si="373"/>
        <v/>
      </c>
      <c r="P3738" s="11" t="str">
        <f t="shared" si="368"/>
        <v/>
      </c>
    </row>
    <row r="3739" spans="1:16" x14ac:dyDescent="0.25">
      <c r="A3739" s="9" t="str">
        <f>IF(A3738="","",IF(B3738&lt;C3738,A3738,IF(A3738=MAX('entry data'!$B$8:$B$507),"",A3738+1)))</f>
        <v/>
      </c>
      <c r="B3739" s="9" t="str">
        <f t="shared" si="369"/>
        <v/>
      </c>
      <c r="C3739" s="9" t="str">
        <f>IF(ISERROR(VLOOKUP(A3739,'entry data'!B:G,6,0)),"",VLOOKUP(A3739,'entry data'!B:G,6,0))</f>
        <v/>
      </c>
      <c r="D3739" s="9" t="str">
        <f>IF(ISERROR(VLOOKUP(A3739,'entry data'!B:C,2,0)),"",VLOOKUP(A3739,'entry data'!B:C,2,0))</f>
        <v/>
      </c>
      <c r="E3739" s="9" t="str">
        <f>IF(ISERROR(VLOOKUP(A3739,'entry data'!B:E,4,0)),"",VLOOKUP(A3739,'entry data'!B:E,4,0))</f>
        <v/>
      </c>
      <c r="F3739" s="11" t="str">
        <f>IF(A3739="","",IF(ISERROR(VLOOKUP(A3739,'entry data'!B:F,5,0)),"",VLOOKUP(A3739,'entry data'!B:F,5,0)))</f>
        <v/>
      </c>
      <c r="G3739" s="12" t="str">
        <f>IF(A3739="","",IF(ISERROR(VLOOKUP(A3739,'entry data'!B:I,8,0)),"",VLOOKUP(A3739,'entry data'!B:I,7,0)))</f>
        <v/>
      </c>
      <c r="H3739" s="13" t="str">
        <f>IF(A3739="","",IF(B3739=1,VLOOKUP(A3739,'entry data'!B:D,3,0),I3738))</f>
        <v/>
      </c>
      <c r="I3739" s="14" t="str">
        <f>IF(A3739="","",IF(E3739="weekly",7,IF(E3739="fortnightly",14,IF(E3739="monthly",DATE(IF(MONTH(H3739)=12,YEAR(H3739)+1,YEAR(H3739)),VLOOKUP(MONTH(H3739),index!$D$2:$G$13,2,0),DAY(H3739)),
IF(E3739="quarterly",DATE(IF(MONTH(H3739)&gt;=10,YEAR(H3739)+1,YEAR(H3739)),VLOOKUP(MONTH(H3739),index!$D$2:$G$13,3,0),DAY(H3739)),
IF(E3739="halfyearly",DATE(IF(MONTH(H3739)&gt;=7,YEAR(H3739)+1,YEAR(H3739)),VLOOKUP(MONTH(H3739),index!$D$2:$G$13,4,0),DAY(H3739)),
DATE(YEAR(H3739)+1,MONTH(H3739),DAY(H3739)))))-H3739))+H3739)</f>
        <v/>
      </c>
      <c r="J3739" s="9" t="str">
        <f t="shared" si="370"/>
        <v/>
      </c>
      <c r="K3739" s="11" t="str">
        <f t="shared" si="371"/>
        <v/>
      </c>
      <c r="L3739" s="11" t="str">
        <f t="shared" si="372"/>
        <v/>
      </c>
      <c r="M3739" s="11" t="str">
        <f>IF(A3739="","",VLOOKUP(E3739,index!$A$1:$B$6,2,0)*K3739*G3739)</f>
        <v/>
      </c>
      <c r="N3739" s="11" t="str">
        <f>IF(A3739="","",-PMT(G3739*VLOOKUP(E3739,index!$A$1:$B$6,2,0),C3739,F3739,0,0))</f>
        <v/>
      </c>
      <c r="O3739" s="11" t="str">
        <f t="shared" si="373"/>
        <v/>
      </c>
      <c r="P3739" s="11" t="str">
        <f t="shared" si="368"/>
        <v/>
      </c>
    </row>
    <row r="3740" spans="1:16" x14ac:dyDescent="0.25">
      <c r="A3740" s="9" t="str">
        <f>IF(A3739="","",IF(B3739&lt;C3739,A3739,IF(A3739=MAX('entry data'!$B$8:$B$507),"",A3739+1)))</f>
        <v/>
      </c>
      <c r="B3740" s="9" t="str">
        <f t="shared" si="369"/>
        <v/>
      </c>
      <c r="C3740" s="9" t="str">
        <f>IF(ISERROR(VLOOKUP(A3740,'entry data'!B:G,6,0)),"",VLOOKUP(A3740,'entry data'!B:G,6,0))</f>
        <v/>
      </c>
      <c r="D3740" s="9" t="str">
        <f>IF(ISERROR(VLOOKUP(A3740,'entry data'!B:C,2,0)),"",VLOOKUP(A3740,'entry data'!B:C,2,0))</f>
        <v/>
      </c>
      <c r="E3740" s="9" t="str">
        <f>IF(ISERROR(VLOOKUP(A3740,'entry data'!B:E,4,0)),"",VLOOKUP(A3740,'entry data'!B:E,4,0))</f>
        <v/>
      </c>
      <c r="F3740" s="11" t="str">
        <f>IF(A3740="","",IF(ISERROR(VLOOKUP(A3740,'entry data'!B:F,5,0)),"",VLOOKUP(A3740,'entry data'!B:F,5,0)))</f>
        <v/>
      </c>
      <c r="G3740" s="12" t="str">
        <f>IF(A3740="","",IF(ISERROR(VLOOKUP(A3740,'entry data'!B:I,8,0)),"",VLOOKUP(A3740,'entry data'!B:I,7,0)))</f>
        <v/>
      </c>
      <c r="H3740" s="13" t="str">
        <f>IF(A3740="","",IF(B3740=1,VLOOKUP(A3740,'entry data'!B:D,3,0),I3739))</f>
        <v/>
      </c>
      <c r="I3740" s="14" t="str">
        <f>IF(A3740="","",IF(E3740="weekly",7,IF(E3740="fortnightly",14,IF(E3740="monthly",DATE(IF(MONTH(H3740)=12,YEAR(H3740)+1,YEAR(H3740)),VLOOKUP(MONTH(H3740),index!$D$2:$G$13,2,0),DAY(H3740)),
IF(E3740="quarterly",DATE(IF(MONTH(H3740)&gt;=10,YEAR(H3740)+1,YEAR(H3740)),VLOOKUP(MONTH(H3740),index!$D$2:$G$13,3,0),DAY(H3740)),
IF(E3740="halfyearly",DATE(IF(MONTH(H3740)&gt;=7,YEAR(H3740)+1,YEAR(H3740)),VLOOKUP(MONTH(H3740),index!$D$2:$G$13,4,0),DAY(H3740)),
DATE(YEAR(H3740)+1,MONTH(H3740),DAY(H3740)))))-H3740))+H3740)</f>
        <v/>
      </c>
      <c r="J3740" s="9" t="str">
        <f t="shared" si="370"/>
        <v/>
      </c>
      <c r="K3740" s="11" t="str">
        <f t="shared" si="371"/>
        <v/>
      </c>
      <c r="L3740" s="11" t="str">
        <f t="shared" si="372"/>
        <v/>
      </c>
      <c r="M3740" s="11" t="str">
        <f>IF(A3740="","",VLOOKUP(E3740,index!$A$1:$B$6,2,0)*K3740*G3740)</f>
        <v/>
      </c>
      <c r="N3740" s="11" t="str">
        <f>IF(A3740="","",-PMT(G3740*VLOOKUP(E3740,index!$A$1:$B$6,2,0),C3740,F3740,0,0))</f>
        <v/>
      </c>
      <c r="O3740" s="11" t="str">
        <f t="shared" si="373"/>
        <v/>
      </c>
      <c r="P3740" s="11" t="str">
        <f t="shared" si="368"/>
        <v/>
      </c>
    </row>
    <row r="3741" spans="1:16" x14ac:dyDescent="0.25">
      <c r="A3741" s="9" t="str">
        <f>IF(A3740="","",IF(B3740&lt;C3740,A3740,IF(A3740=MAX('entry data'!$B$8:$B$507),"",A3740+1)))</f>
        <v/>
      </c>
      <c r="B3741" s="9" t="str">
        <f t="shared" si="369"/>
        <v/>
      </c>
      <c r="C3741" s="9" t="str">
        <f>IF(ISERROR(VLOOKUP(A3741,'entry data'!B:G,6,0)),"",VLOOKUP(A3741,'entry data'!B:G,6,0))</f>
        <v/>
      </c>
      <c r="D3741" s="9" t="str">
        <f>IF(ISERROR(VLOOKUP(A3741,'entry data'!B:C,2,0)),"",VLOOKUP(A3741,'entry data'!B:C,2,0))</f>
        <v/>
      </c>
      <c r="E3741" s="9" t="str">
        <f>IF(ISERROR(VLOOKUP(A3741,'entry data'!B:E,4,0)),"",VLOOKUP(A3741,'entry data'!B:E,4,0))</f>
        <v/>
      </c>
      <c r="F3741" s="11" t="str">
        <f>IF(A3741="","",IF(ISERROR(VLOOKUP(A3741,'entry data'!B:F,5,0)),"",VLOOKUP(A3741,'entry data'!B:F,5,0)))</f>
        <v/>
      </c>
      <c r="G3741" s="12" t="str">
        <f>IF(A3741="","",IF(ISERROR(VLOOKUP(A3741,'entry data'!B:I,8,0)),"",VLOOKUP(A3741,'entry data'!B:I,7,0)))</f>
        <v/>
      </c>
      <c r="H3741" s="13" t="str">
        <f>IF(A3741="","",IF(B3741=1,VLOOKUP(A3741,'entry data'!B:D,3,0),I3740))</f>
        <v/>
      </c>
      <c r="I3741" s="14" t="str">
        <f>IF(A3741="","",IF(E3741="weekly",7,IF(E3741="fortnightly",14,IF(E3741="monthly",DATE(IF(MONTH(H3741)=12,YEAR(H3741)+1,YEAR(H3741)),VLOOKUP(MONTH(H3741),index!$D$2:$G$13,2,0),DAY(H3741)),
IF(E3741="quarterly",DATE(IF(MONTH(H3741)&gt;=10,YEAR(H3741)+1,YEAR(H3741)),VLOOKUP(MONTH(H3741),index!$D$2:$G$13,3,0),DAY(H3741)),
IF(E3741="halfyearly",DATE(IF(MONTH(H3741)&gt;=7,YEAR(H3741)+1,YEAR(H3741)),VLOOKUP(MONTH(H3741),index!$D$2:$G$13,4,0),DAY(H3741)),
DATE(YEAR(H3741)+1,MONTH(H3741),DAY(H3741)))))-H3741))+H3741)</f>
        <v/>
      </c>
      <c r="J3741" s="9" t="str">
        <f t="shared" si="370"/>
        <v/>
      </c>
      <c r="K3741" s="11" t="str">
        <f t="shared" si="371"/>
        <v/>
      </c>
      <c r="L3741" s="11" t="str">
        <f t="shared" si="372"/>
        <v/>
      </c>
      <c r="M3741" s="11" t="str">
        <f>IF(A3741="","",VLOOKUP(E3741,index!$A$1:$B$6,2,0)*K3741*G3741)</f>
        <v/>
      </c>
      <c r="N3741" s="11" t="str">
        <f>IF(A3741="","",-PMT(G3741*VLOOKUP(E3741,index!$A$1:$B$6,2,0),C3741,F3741,0,0))</f>
        <v/>
      </c>
      <c r="O3741" s="11" t="str">
        <f t="shared" si="373"/>
        <v/>
      </c>
      <c r="P3741" s="11" t="str">
        <f t="shared" si="368"/>
        <v/>
      </c>
    </row>
    <row r="3742" spans="1:16" x14ac:dyDescent="0.25">
      <c r="A3742" s="9" t="str">
        <f>IF(A3741="","",IF(B3741&lt;C3741,A3741,IF(A3741=MAX('entry data'!$B$8:$B$507),"",A3741+1)))</f>
        <v/>
      </c>
      <c r="B3742" s="9" t="str">
        <f t="shared" si="369"/>
        <v/>
      </c>
      <c r="C3742" s="9" t="str">
        <f>IF(ISERROR(VLOOKUP(A3742,'entry data'!B:G,6,0)),"",VLOOKUP(A3742,'entry data'!B:G,6,0))</f>
        <v/>
      </c>
      <c r="D3742" s="9" t="str">
        <f>IF(ISERROR(VLOOKUP(A3742,'entry data'!B:C,2,0)),"",VLOOKUP(A3742,'entry data'!B:C,2,0))</f>
        <v/>
      </c>
      <c r="E3742" s="9" t="str">
        <f>IF(ISERROR(VLOOKUP(A3742,'entry data'!B:E,4,0)),"",VLOOKUP(A3742,'entry data'!B:E,4,0))</f>
        <v/>
      </c>
      <c r="F3742" s="11" t="str">
        <f>IF(A3742="","",IF(ISERROR(VLOOKUP(A3742,'entry data'!B:F,5,0)),"",VLOOKUP(A3742,'entry data'!B:F,5,0)))</f>
        <v/>
      </c>
      <c r="G3742" s="12" t="str">
        <f>IF(A3742="","",IF(ISERROR(VLOOKUP(A3742,'entry data'!B:I,8,0)),"",VLOOKUP(A3742,'entry data'!B:I,7,0)))</f>
        <v/>
      </c>
      <c r="H3742" s="13" t="str">
        <f>IF(A3742="","",IF(B3742=1,VLOOKUP(A3742,'entry data'!B:D,3,0),I3741))</f>
        <v/>
      </c>
      <c r="I3742" s="14" t="str">
        <f>IF(A3742="","",IF(E3742="weekly",7,IF(E3742="fortnightly",14,IF(E3742="monthly",DATE(IF(MONTH(H3742)=12,YEAR(H3742)+1,YEAR(H3742)),VLOOKUP(MONTH(H3742),index!$D$2:$G$13,2,0),DAY(H3742)),
IF(E3742="quarterly",DATE(IF(MONTH(H3742)&gt;=10,YEAR(H3742)+1,YEAR(H3742)),VLOOKUP(MONTH(H3742),index!$D$2:$G$13,3,0),DAY(H3742)),
IF(E3742="halfyearly",DATE(IF(MONTH(H3742)&gt;=7,YEAR(H3742)+1,YEAR(H3742)),VLOOKUP(MONTH(H3742),index!$D$2:$G$13,4,0),DAY(H3742)),
DATE(YEAR(H3742)+1,MONTH(H3742),DAY(H3742)))))-H3742))+H3742)</f>
        <v/>
      </c>
      <c r="J3742" s="9" t="str">
        <f t="shared" si="370"/>
        <v/>
      </c>
      <c r="K3742" s="11" t="str">
        <f t="shared" si="371"/>
        <v/>
      </c>
      <c r="L3742" s="11" t="str">
        <f t="shared" si="372"/>
        <v/>
      </c>
      <c r="M3742" s="11" t="str">
        <f>IF(A3742="","",VLOOKUP(E3742,index!$A$1:$B$6,2,0)*K3742*G3742)</f>
        <v/>
      </c>
      <c r="N3742" s="11" t="str">
        <f>IF(A3742="","",-PMT(G3742*VLOOKUP(E3742,index!$A$1:$B$6,2,0),C3742,F3742,0,0))</f>
        <v/>
      </c>
      <c r="O3742" s="11" t="str">
        <f t="shared" si="373"/>
        <v/>
      </c>
      <c r="P3742" s="11" t="str">
        <f t="shared" si="368"/>
        <v/>
      </c>
    </row>
    <row r="3743" spans="1:16" x14ac:dyDescent="0.25">
      <c r="A3743" s="9" t="str">
        <f>IF(A3742="","",IF(B3742&lt;C3742,A3742,IF(A3742=MAX('entry data'!$B$8:$B$507),"",A3742+1)))</f>
        <v/>
      </c>
      <c r="B3743" s="9" t="str">
        <f t="shared" si="369"/>
        <v/>
      </c>
      <c r="C3743" s="9" t="str">
        <f>IF(ISERROR(VLOOKUP(A3743,'entry data'!B:G,6,0)),"",VLOOKUP(A3743,'entry data'!B:G,6,0))</f>
        <v/>
      </c>
      <c r="D3743" s="9" t="str">
        <f>IF(ISERROR(VLOOKUP(A3743,'entry data'!B:C,2,0)),"",VLOOKUP(A3743,'entry data'!B:C,2,0))</f>
        <v/>
      </c>
      <c r="E3743" s="9" t="str">
        <f>IF(ISERROR(VLOOKUP(A3743,'entry data'!B:E,4,0)),"",VLOOKUP(A3743,'entry data'!B:E,4,0))</f>
        <v/>
      </c>
      <c r="F3743" s="11" t="str">
        <f>IF(A3743="","",IF(ISERROR(VLOOKUP(A3743,'entry data'!B:F,5,0)),"",VLOOKUP(A3743,'entry data'!B:F,5,0)))</f>
        <v/>
      </c>
      <c r="G3743" s="12" t="str">
        <f>IF(A3743="","",IF(ISERROR(VLOOKUP(A3743,'entry data'!B:I,8,0)),"",VLOOKUP(A3743,'entry data'!B:I,7,0)))</f>
        <v/>
      </c>
      <c r="H3743" s="13" t="str">
        <f>IF(A3743="","",IF(B3743=1,VLOOKUP(A3743,'entry data'!B:D,3,0),I3742))</f>
        <v/>
      </c>
      <c r="I3743" s="14" t="str">
        <f>IF(A3743="","",IF(E3743="weekly",7,IF(E3743="fortnightly",14,IF(E3743="monthly",DATE(IF(MONTH(H3743)=12,YEAR(H3743)+1,YEAR(H3743)),VLOOKUP(MONTH(H3743),index!$D$2:$G$13,2,0),DAY(H3743)),
IF(E3743="quarterly",DATE(IF(MONTH(H3743)&gt;=10,YEAR(H3743)+1,YEAR(H3743)),VLOOKUP(MONTH(H3743),index!$D$2:$G$13,3,0),DAY(H3743)),
IF(E3743="halfyearly",DATE(IF(MONTH(H3743)&gt;=7,YEAR(H3743)+1,YEAR(H3743)),VLOOKUP(MONTH(H3743),index!$D$2:$G$13,4,0),DAY(H3743)),
DATE(YEAR(H3743)+1,MONTH(H3743),DAY(H3743)))))-H3743))+H3743)</f>
        <v/>
      </c>
      <c r="J3743" s="9" t="str">
        <f t="shared" si="370"/>
        <v/>
      </c>
      <c r="K3743" s="11" t="str">
        <f t="shared" si="371"/>
        <v/>
      </c>
      <c r="L3743" s="11" t="str">
        <f t="shared" si="372"/>
        <v/>
      </c>
      <c r="M3743" s="11" t="str">
        <f>IF(A3743="","",VLOOKUP(E3743,index!$A$1:$B$6,2,0)*K3743*G3743)</f>
        <v/>
      </c>
      <c r="N3743" s="11" t="str">
        <f>IF(A3743="","",-PMT(G3743*VLOOKUP(E3743,index!$A$1:$B$6,2,0),C3743,F3743,0,0))</f>
        <v/>
      </c>
      <c r="O3743" s="11" t="str">
        <f t="shared" si="373"/>
        <v/>
      </c>
      <c r="P3743" s="11" t="str">
        <f t="shared" si="368"/>
        <v/>
      </c>
    </row>
    <row r="3744" spans="1:16" x14ac:dyDescent="0.25">
      <c r="A3744" s="9" t="str">
        <f>IF(A3743="","",IF(B3743&lt;C3743,A3743,IF(A3743=MAX('entry data'!$B$8:$B$507),"",A3743+1)))</f>
        <v/>
      </c>
      <c r="B3744" s="9" t="str">
        <f t="shared" si="369"/>
        <v/>
      </c>
      <c r="C3744" s="9" t="str">
        <f>IF(ISERROR(VLOOKUP(A3744,'entry data'!B:G,6,0)),"",VLOOKUP(A3744,'entry data'!B:G,6,0))</f>
        <v/>
      </c>
      <c r="D3744" s="9" t="str">
        <f>IF(ISERROR(VLOOKUP(A3744,'entry data'!B:C,2,0)),"",VLOOKUP(A3744,'entry data'!B:C,2,0))</f>
        <v/>
      </c>
      <c r="E3744" s="9" t="str">
        <f>IF(ISERROR(VLOOKUP(A3744,'entry data'!B:E,4,0)),"",VLOOKUP(A3744,'entry data'!B:E,4,0))</f>
        <v/>
      </c>
      <c r="F3744" s="11" t="str">
        <f>IF(A3744="","",IF(ISERROR(VLOOKUP(A3744,'entry data'!B:F,5,0)),"",VLOOKUP(A3744,'entry data'!B:F,5,0)))</f>
        <v/>
      </c>
      <c r="G3744" s="12" t="str">
        <f>IF(A3744="","",IF(ISERROR(VLOOKUP(A3744,'entry data'!B:I,8,0)),"",VLOOKUP(A3744,'entry data'!B:I,7,0)))</f>
        <v/>
      </c>
      <c r="H3744" s="13" t="str">
        <f>IF(A3744="","",IF(B3744=1,VLOOKUP(A3744,'entry data'!B:D,3,0),I3743))</f>
        <v/>
      </c>
      <c r="I3744" s="14" t="str">
        <f>IF(A3744="","",IF(E3744="weekly",7,IF(E3744="fortnightly",14,IF(E3744="monthly",DATE(IF(MONTH(H3744)=12,YEAR(H3744)+1,YEAR(H3744)),VLOOKUP(MONTH(H3744),index!$D$2:$G$13,2,0),DAY(H3744)),
IF(E3744="quarterly",DATE(IF(MONTH(H3744)&gt;=10,YEAR(H3744)+1,YEAR(H3744)),VLOOKUP(MONTH(H3744),index!$D$2:$G$13,3,0),DAY(H3744)),
IF(E3744="halfyearly",DATE(IF(MONTH(H3744)&gt;=7,YEAR(H3744)+1,YEAR(H3744)),VLOOKUP(MONTH(H3744),index!$D$2:$G$13,4,0),DAY(H3744)),
DATE(YEAR(H3744)+1,MONTH(H3744),DAY(H3744)))))-H3744))+H3744)</f>
        <v/>
      </c>
      <c r="J3744" s="9" t="str">
        <f t="shared" si="370"/>
        <v/>
      </c>
      <c r="K3744" s="11" t="str">
        <f t="shared" si="371"/>
        <v/>
      </c>
      <c r="L3744" s="11" t="str">
        <f t="shared" si="372"/>
        <v/>
      </c>
      <c r="M3744" s="11" t="str">
        <f>IF(A3744="","",VLOOKUP(E3744,index!$A$1:$B$6,2,0)*K3744*G3744)</f>
        <v/>
      </c>
      <c r="N3744" s="11" t="str">
        <f>IF(A3744="","",-PMT(G3744*VLOOKUP(E3744,index!$A$1:$B$6,2,0),C3744,F3744,0,0))</f>
        <v/>
      </c>
      <c r="O3744" s="11" t="str">
        <f t="shared" si="373"/>
        <v/>
      </c>
      <c r="P3744" s="11" t="str">
        <f t="shared" si="368"/>
        <v/>
      </c>
    </row>
    <row r="3745" spans="1:16" x14ac:dyDescent="0.25">
      <c r="A3745" s="9" t="str">
        <f>IF(A3744="","",IF(B3744&lt;C3744,A3744,IF(A3744=MAX('entry data'!$B$8:$B$507),"",A3744+1)))</f>
        <v/>
      </c>
      <c r="B3745" s="9" t="str">
        <f t="shared" si="369"/>
        <v/>
      </c>
      <c r="C3745" s="9" t="str">
        <f>IF(ISERROR(VLOOKUP(A3745,'entry data'!B:G,6,0)),"",VLOOKUP(A3745,'entry data'!B:G,6,0))</f>
        <v/>
      </c>
      <c r="D3745" s="9" t="str">
        <f>IF(ISERROR(VLOOKUP(A3745,'entry data'!B:C,2,0)),"",VLOOKUP(A3745,'entry data'!B:C,2,0))</f>
        <v/>
      </c>
      <c r="E3745" s="9" t="str">
        <f>IF(ISERROR(VLOOKUP(A3745,'entry data'!B:E,4,0)),"",VLOOKUP(A3745,'entry data'!B:E,4,0))</f>
        <v/>
      </c>
      <c r="F3745" s="11" t="str">
        <f>IF(A3745="","",IF(ISERROR(VLOOKUP(A3745,'entry data'!B:F,5,0)),"",VLOOKUP(A3745,'entry data'!B:F,5,0)))</f>
        <v/>
      </c>
      <c r="G3745" s="12" t="str">
        <f>IF(A3745="","",IF(ISERROR(VLOOKUP(A3745,'entry data'!B:I,8,0)),"",VLOOKUP(A3745,'entry data'!B:I,7,0)))</f>
        <v/>
      </c>
      <c r="H3745" s="13" t="str">
        <f>IF(A3745="","",IF(B3745=1,VLOOKUP(A3745,'entry data'!B:D,3,0),I3744))</f>
        <v/>
      </c>
      <c r="I3745" s="14" t="str">
        <f>IF(A3745="","",IF(E3745="weekly",7,IF(E3745="fortnightly",14,IF(E3745="monthly",DATE(IF(MONTH(H3745)=12,YEAR(H3745)+1,YEAR(H3745)),VLOOKUP(MONTH(H3745),index!$D$2:$G$13,2,0),DAY(H3745)),
IF(E3745="quarterly",DATE(IF(MONTH(H3745)&gt;=10,YEAR(H3745)+1,YEAR(H3745)),VLOOKUP(MONTH(H3745),index!$D$2:$G$13,3,0),DAY(H3745)),
IF(E3745="halfyearly",DATE(IF(MONTH(H3745)&gt;=7,YEAR(H3745)+1,YEAR(H3745)),VLOOKUP(MONTH(H3745),index!$D$2:$G$13,4,0),DAY(H3745)),
DATE(YEAR(H3745)+1,MONTH(H3745),DAY(H3745)))))-H3745))+H3745)</f>
        <v/>
      </c>
      <c r="J3745" s="9" t="str">
        <f t="shared" si="370"/>
        <v/>
      </c>
      <c r="K3745" s="11" t="str">
        <f t="shared" si="371"/>
        <v/>
      </c>
      <c r="L3745" s="11" t="str">
        <f t="shared" si="372"/>
        <v/>
      </c>
      <c r="M3745" s="11" t="str">
        <f>IF(A3745="","",VLOOKUP(E3745,index!$A$1:$B$6,2,0)*K3745*G3745)</f>
        <v/>
      </c>
      <c r="N3745" s="11" t="str">
        <f>IF(A3745="","",-PMT(G3745*VLOOKUP(E3745,index!$A$1:$B$6,2,0),C3745,F3745,0,0))</f>
        <v/>
      </c>
      <c r="O3745" s="11" t="str">
        <f t="shared" si="373"/>
        <v/>
      </c>
      <c r="P3745" s="11" t="str">
        <f t="shared" si="368"/>
        <v/>
      </c>
    </row>
    <row r="3746" spans="1:16" x14ac:dyDescent="0.25">
      <c r="A3746" s="9" t="str">
        <f>IF(A3745="","",IF(B3745&lt;C3745,A3745,IF(A3745=MAX('entry data'!$B$8:$B$507),"",A3745+1)))</f>
        <v/>
      </c>
      <c r="B3746" s="9" t="str">
        <f t="shared" si="369"/>
        <v/>
      </c>
      <c r="C3746" s="9" t="str">
        <f>IF(ISERROR(VLOOKUP(A3746,'entry data'!B:G,6,0)),"",VLOOKUP(A3746,'entry data'!B:G,6,0))</f>
        <v/>
      </c>
      <c r="D3746" s="9" t="str">
        <f>IF(ISERROR(VLOOKUP(A3746,'entry data'!B:C,2,0)),"",VLOOKUP(A3746,'entry data'!B:C,2,0))</f>
        <v/>
      </c>
      <c r="E3746" s="9" t="str">
        <f>IF(ISERROR(VLOOKUP(A3746,'entry data'!B:E,4,0)),"",VLOOKUP(A3746,'entry data'!B:E,4,0))</f>
        <v/>
      </c>
      <c r="F3746" s="11" t="str">
        <f>IF(A3746="","",IF(ISERROR(VLOOKUP(A3746,'entry data'!B:F,5,0)),"",VLOOKUP(A3746,'entry data'!B:F,5,0)))</f>
        <v/>
      </c>
      <c r="G3746" s="12" t="str">
        <f>IF(A3746="","",IF(ISERROR(VLOOKUP(A3746,'entry data'!B:I,8,0)),"",VLOOKUP(A3746,'entry data'!B:I,7,0)))</f>
        <v/>
      </c>
      <c r="H3746" s="13" t="str">
        <f>IF(A3746="","",IF(B3746=1,VLOOKUP(A3746,'entry data'!B:D,3,0),I3745))</f>
        <v/>
      </c>
      <c r="I3746" s="14" t="str">
        <f>IF(A3746="","",IF(E3746="weekly",7,IF(E3746="fortnightly",14,IF(E3746="monthly",DATE(IF(MONTH(H3746)=12,YEAR(H3746)+1,YEAR(H3746)),VLOOKUP(MONTH(H3746),index!$D$2:$G$13,2,0),DAY(H3746)),
IF(E3746="quarterly",DATE(IF(MONTH(H3746)&gt;=10,YEAR(H3746)+1,YEAR(H3746)),VLOOKUP(MONTH(H3746),index!$D$2:$G$13,3,0),DAY(H3746)),
IF(E3746="halfyearly",DATE(IF(MONTH(H3746)&gt;=7,YEAR(H3746)+1,YEAR(H3746)),VLOOKUP(MONTH(H3746),index!$D$2:$G$13,4,0),DAY(H3746)),
DATE(YEAR(H3746)+1,MONTH(H3746),DAY(H3746)))))-H3746))+H3746)</f>
        <v/>
      </c>
      <c r="J3746" s="9" t="str">
        <f t="shared" si="370"/>
        <v/>
      </c>
      <c r="K3746" s="11" t="str">
        <f t="shared" si="371"/>
        <v/>
      </c>
      <c r="L3746" s="11" t="str">
        <f t="shared" si="372"/>
        <v/>
      </c>
      <c r="M3746" s="11" t="str">
        <f>IF(A3746="","",VLOOKUP(E3746,index!$A$1:$B$6,2,0)*K3746*G3746)</f>
        <v/>
      </c>
      <c r="N3746" s="11" t="str">
        <f>IF(A3746="","",-PMT(G3746*VLOOKUP(E3746,index!$A$1:$B$6,2,0),C3746,F3746,0,0))</f>
        <v/>
      </c>
      <c r="O3746" s="11" t="str">
        <f t="shared" si="373"/>
        <v/>
      </c>
      <c r="P3746" s="11" t="str">
        <f t="shared" si="368"/>
        <v/>
      </c>
    </row>
    <row r="3747" spans="1:16" x14ac:dyDescent="0.25">
      <c r="A3747" s="9" t="str">
        <f>IF(A3746="","",IF(B3746&lt;C3746,A3746,IF(A3746=MAX('entry data'!$B$8:$B$507),"",A3746+1)))</f>
        <v/>
      </c>
      <c r="B3747" s="9" t="str">
        <f t="shared" si="369"/>
        <v/>
      </c>
      <c r="C3747" s="9" t="str">
        <f>IF(ISERROR(VLOOKUP(A3747,'entry data'!B:G,6,0)),"",VLOOKUP(A3747,'entry data'!B:G,6,0))</f>
        <v/>
      </c>
      <c r="D3747" s="9" t="str">
        <f>IF(ISERROR(VLOOKUP(A3747,'entry data'!B:C,2,0)),"",VLOOKUP(A3747,'entry data'!B:C,2,0))</f>
        <v/>
      </c>
      <c r="E3747" s="9" t="str">
        <f>IF(ISERROR(VLOOKUP(A3747,'entry data'!B:E,4,0)),"",VLOOKUP(A3747,'entry data'!B:E,4,0))</f>
        <v/>
      </c>
      <c r="F3747" s="11" t="str">
        <f>IF(A3747="","",IF(ISERROR(VLOOKUP(A3747,'entry data'!B:F,5,0)),"",VLOOKUP(A3747,'entry data'!B:F,5,0)))</f>
        <v/>
      </c>
      <c r="G3747" s="12" t="str">
        <f>IF(A3747="","",IF(ISERROR(VLOOKUP(A3747,'entry data'!B:I,8,0)),"",VLOOKUP(A3747,'entry data'!B:I,7,0)))</f>
        <v/>
      </c>
      <c r="H3747" s="13" t="str">
        <f>IF(A3747="","",IF(B3747=1,VLOOKUP(A3747,'entry data'!B:D,3,0),I3746))</f>
        <v/>
      </c>
      <c r="I3747" s="14" t="str">
        <f>IF(A3747="","",IF(E3747="weekly",7,IF(E3747="fortnightly",14,IF(E3747="monthly",DATE(IF(MONTH(H3747)=12,YEAR(H3747)+1,YEAR(H3747)),VLOOKUP(MONTH(H3747),index!$D$2:$G$13,2,0),DAY(H3747)),
IF(E3747="quarterly",DATE(IF(MONTH(H3747)&gt;=10,YEAR(H3747)+1,YEAR(H3747)),VLOOKUP(MONTH(H3747),index!$D$2:$G$13,3,0),DAY(H3747)),
IF(E3747="halfyearly",DATE(IF(MONTH(H3747)&gt;=7,YEAR(H3747)+1,YEAR(H3747)),VLOOKUP(MONTH(H3747),index!$D$2:$G$13,4,0),DAY(H3747)),
DATE(YEAR(H3747)+1,MONTH(H3747),DAY(H3747)))))-H3747))+H3747)</f>
        <v/>
      </c>
      <c r="J3747" s="9" t="str">
        <f t="shared" si="370"/>
        <v/>
      </c>
      <c r="K3747" s="11" t="str">
        <f t="shared" si="371"/>
        <v/>
      </c>
      <c r="L3747" s="11" t="str">
        <f t="shared" si="372"/>
        <v/>
      </c>
      <c r="M3747" s="11" t="str">
        <f>IF(A3747="","",VLOOKUP(E3747,index!$A$1:$B$6,2,0)*K3747*G3747)</f>
        <v/>
      </c>
      <c r="N3747" s="11" t="str">
        <f>IF(A3747="","",-PMT(G3747*VLOOKUP(E3747,index!$A$1:$B$6,2,0),C3747,F3747,0,0))</f>
        <v/>
      </c>
      <c r="O3747" s="11" t="str">
        <f t="shared" si="373"/>
        <v/>
      </c>
      <c r="P3747" s="11" t="str">
        <f t="shared" si="368"/>
        <v/>
      </c>
    </row>
    <row r="3748" spans="1:16" x14ac:dyDescent="0.25">
      <c r="A3748" s="9" t="str">
        <f>IF(A3747="","",IF(B3747&lt;C3747,A3747,IF(A3747=MAX('entry data'!$B$8:$B$507),"",A3747+1)))</f>
        <v/>
      </c>
      <c r="B3748" s="9" t="str">
        <f t="shared" si="369"/>
        <v/>
      </c>
      <c r="C3748" s="9" t="str">
        <f>IF(ISERROR(VLOOKUP(A3748,'entry data'!B:G,6,0)),"",VLOOKUP(A3748,'entry data'!B:G,6,0))</f>
        <v/>
      </c>
      <c r="D3748" s="9" t="str">
        <f>IF(ISERROR(VLOOKUP(A3748,'entry data'!B:C,2,0)),"",VLOOKUP(A3748,'entry data'!B:C,2,0))</f>
        <v/>
      </c>
      <c r="E3748" s="9" t="str">
        <f>IF(ISERROR(VLOOKUP(A3748,'entry data'!B:E,4,0)),"",VLOOKUP(A3748,'entry data'!B:E,4,0))</f>
        <v/>
      </c>
      <c r="F3748" s="11" t="str">
        <f>IF(A3748="","",IF(ISERROR(VLOOKUP(A3748,'entry data'!B:F,5,0)),"",VLOOKUP(A3748,'entry data'!B:F,5,0)))</f>
        <v/>
      </c>
      <c r="G3748" s="12" t="str">
        <f>IF(A3748="","",IF(ISERROR(VLOOKUP(A3748,'entry data'!B:I,8,0)),"",VLOOKUP(A3748,'entry data'!B:I,7,0)))</f>
        <v/>
      </c>
      <c r="H3748" s="13" t="str">
        <f>IF(A3748="","",IF(B3748=1,VLOOKUP(A3748,'entry data'!B:D,3,0),I3747))</f>
        <v/>
      </c>
      <c r="I3748" s="14" t="str">
        <f>IF(A3748="","",IF(E3748="weekly",7,IF(E3748="fortnightly",14,IF(E3748="monthly",DATE(IF(MONTH(H3748)=12,YEAR(H3748)+1,YEAR(H3748)),VLOOKUP(MONTH(H3748),index!$D$2:$G$13,2,0),DAY(H3748)),
IF(E3748="quarterly",DATE(IF(MONTH(H3748)&gt;=10,YEAR(H3748)+1,YEAR(H3748)),VLOOKUP(MONTH(H3748),index!$D$2:$G$13,3,0),DAY(H3748)),
IF(E3748="halfyearly",DATE(IF(MONTH(H3748)&gt;=7,YEAR(H3748)+1,YEAR(H3748)),VLOOKUP(MONTH(H3748),index!$D$2:$G$13,4,0),DAY(H3748)),
DATE(YEAR(H3748)+1,MONTH(H3748),DAY(H3748)))))-H3748))+H3748)</f>
        <v/>
      </c>
      <c r="J3748" s="9" t="str">
        <f t="shared" si="370"/>
        <v/>
      </c>
      <c r="K3748" s="11" t="str">
        <f t="shared" si="371"/>
        <v/>
      </c>
      <c r="L3748" s="11" t="str">
        <f t="shared" si="372"/>
        <v/>
      </c>
      <c r="M3748" s="11" t="str">
        <f>IF(A3748="","",VLOOKUP(E3748,index!$A$1:$B$6,2,0)*K3748*G3748)</f>
        <v/>
      </c>
      <c r="N3748" s="11" t="str">
        <f>IF(A3748="","",-PMT(G3748*VLOOKUP(E3748,index!$A$1:$B$6,2,0),C3748,F3748,0,0))</f>
        <v/>
      </c>
      <c r="O3748" s="11" t="str">
        <f t="shared" si="373"/>
        <v/>
      </c>
      <c r="P3748" s="11" t="str">
        <f t="shared" si="368"/>
        <v/>
      </c>
    </row>
    <row r="3749" spans="1:16" x14ac:dyDescent="0.25">
      <c r="A3749" s="9" t="str">
        <f>IF(A3748="","",IF(B3748&lt;C3748,A3748,IF(A3748=MAX('entry data'!$B$8:$B$507),"",A3748+1)))</f>
        <v/>
      </c>
      <c r="B3749" s="9" t="str">
        <f t="shared" si="369"/>
        <v/>
      </c>
      <c r="C3749" s="9" t="str">
        <f>IF(ISERROR(VLOOKUP(A3749,'entry data'!B:G,6,0)),"",VLOOKUP(A3749,'entry data'!B:G,6,0))</f>
        <v/>
      </c>
      <c r="D3749" s="9" t="str">
        <f>IF(ISERROR(VLOOKUP(A3749,'entry data'!B:C,2,0)),"",VLOOKUP(A3749,'entry data'!B:C,2,0))</f>
        <v/>
      </c>
      <c r="E3749" s="9" t="str">
        <f>IF(ISERROR(VLOOKUP(A3749,'entry data'!B:E,4,0)),"",VLOOKUP(A3749,'entry data'!B:E,4,0))</f>
        <v/>
      </c>
      <c r="F3749" s="11" t="str">
        <f>IF(A3749="","",IF(ISERROR(VLOOKUP(A3749,'entry data'!B:F,5,0)),"",VLOOKUP(A3749,'entry data'!B:F,5,0)))</f>
        <v/>
      </c>
      <c r="G3749" s="12" t="str">
        <f>IF(A3749="","",IF(ISERROR(VLOOKUP(A3749,'entry data'!B:I,8,0)),"",VLOOKUP(A3749,'entry data'!B:I,7,0)))</f>
        <v/>
      </c>
      <c r="H3749" s="13" t="str">
        <f>IF(A3749="","",IF(B3749=1,VLOOKUP(A3749,'entry data'!B:D,3,0),I3748))</f>
        <v/>
      </c>
      <c r="I3749" s="14" t="str">
        <f>IF(A3749="","",IF(E3749="weekly",7,IF(E3749="fortnightly",14,IF(E3749="monthly",DATE(IF(MONTH(H3749)=12,YEAR(H3749)+1,YEAR(H3749)),VLOOKUP(MONTH(H3749),index!$D$2:$G$13,2,0),DAY(H3749)),
IF(E3749="quarterly",DATE(IF(MONTH(H3749)&gt;=10,YEAR(H3749)+1,YEAR(H3749)),VLOOKUP(MONTH(H3749),index!$D$2:$G$13,3,0),DAY(H3749)),
IF(E3749="halfyearly",DATE(IF(MONTH(H3749)&gt;=7,YEAR(H3749)+1,YEAR(H3749)),VLOOKUP(MONTH(H3749),index!$D$2:$G$13,4,0),DAY(H3749)),
DATE(YEAR(H3749)+1,MONTH(H3749),DAY(H3749)))))-H3749))+H3749)</f>
        <v/>
      </c>
      <c r="J3749" s="9" t="str">
        <f t="shared" si="370"/>
        <v/>
      </c>
      <c r="K3749" s="11" t="str">
        <f t="shared" si="371"/>
        <v/>
      </c>
      <c r="L3749" s="11" t="str">
        <f t="shared" si="372"/>
        <v/>
      </c>
      <c r="M3749" s="11" t="str">
        <f>IF(A3749="","",VLOOKUP(E3749,index!$A$1:$B$6,2,0)*K3749*G3749)</f>
        <v/>
      </c>
      <c r="N3749" s="11" t="str">
        <f>IF(A3749="","",-PMT(G3749*VLOOKUP(E3749,index!$A$1:$B$6,2,0),C3749,F3749,0,0))</f>
        <v/>
      </c>
      <c r="O3749" s="11" t="str">
        <f t="shared" si="373"/>
        <v/>
      </c>
      <c r="P3749" s="11" t="str">
        <f t="shared" si="368"/>
        <v/>
      </c>
    </row>
    <row r="3750" spans="1:16" x14ac:dyDescent="0.25">
      <c r="A3750" s="9" t="str">
        <f>IF(A3749="","",IF(B3749&lt;C3749,A3749,IF(A3749=MAX('entry data'!$B$8:$B$507),"",A3749+1)))</f>
        <v/>
      </c>
      <c r="B3750" s="9" t="str">
        <f t="shared" si="369"/>
        <v/>
      </c>
      <c r="C3750" s="9" t="str">
        <f>IF(ISERROR(VLOOKUP(A3750,'entry data'!B:G,6,0)),"",VLOOKUP(A3750,'entry data'!B:G,6,0))</f>
        <v/>
      </c>
      <c r="D3750" s="9" t="str">
        <f>IF(ISERROR(VLOOKUP(A3750,'entry data'!B:C,2,0)),"",VLOOKUP(A3750,'entry data'!B:C,2,0))</f>
        <v/>
      </c>
      <c r="E3750" s="9" t="str">
        <f>IF(ISERROR(VLOOKUP(A3750,'entry data'!B:E,4,0)),"",VLOOKUP(A3750,'entry data'!B:E,4,0))</f>
        <v/>
      </c>
      <c r="F3750" s="11" t="str">
        <f>IF(A3750="","",IF(ISERROR(VLOOKUP(A3750,'entry data'!B:F,5,0)),"",VLOOKUP(A3750,'entry data'!B:F,5,0)))</f>
        <v/>
      </c>
      <c r="G3750" s="12" t="str">
        <f>IF(A3750="","",IF(ISERROR(VLOOKUP(A3750,'entry data'!B:I,8,0)),"",VLOOKUP(A3750,'entry data'!B:I,7,0)))</f>
        <v/>
      </c>
      <c r="H3750" s="13" t="str">
        <f>IF(A3750="","",IF(B3750=1,VLOOKUP(A3750,'entry data'!B:D,3,0),I3749))</f>
        <v/>
      </c>
      <c r="I3750" s="14" t="str">
        <f>IF(A3750="","",IF(E3750="weekly",7,IF(E3750="fortnightly",14,IF(E3750="monthly",DATE(IF(MONTH(H3750)=12,YEAR(H3750)+1,YEAR(H3750)),VLOOKUP(MONTH(H3750),index!$D$2:$G$13,2,0),DAY(H3750)),
IF(E3750="quarterly",DATE(IF(MONTH(H3750)&gt;=10,YEAR(H3750)+1,YEAR(H3750)),VLOOKUP(MONTH(H3750),index!$D$2:$G$13,3,0),DAY(H3750)),
IF(E3750="halfyearly",DATE(IF(MONTH(H3750)&gt;=7,YEAR(H3750)+1,YEAR(H3750)),VLOOKUP(MONTH(H3750),index!$D$2:$G$13,4,0),DAY(H3750)),
DATE(YEAR(H3750)+1,MONTH(H3750),DAY(H3750)))))-H3750))+H3750)</f>
        <v/>
      </c>
      <c r="J3750" s="9" t="str">
        <f t="shared" si="370"/>
        <v/>
      </c>
      <c r="K3750" s="11" t="str">
        <f t="shared" si="371"/>
        <v/>
      </c>
      <c r="L3750" s="11" t="str">
        <f t="shared" si="372"/>
        <v/>
      </c>
      <c r="M3750" s="11" t="str">
        <f>IF(A3750="","",VLOOKUP(E3750,index!$A$1:$B$6,2,0)*K3750*G3750)</f>
        <v/>
      </c>
      <c r="N3750" s="11" t="str">
        <f>IF(A3750="","",-PMT(G3750*VLOOKUP(E3750,index!$A$1:$B$6,2,0),C3750,F3750,0,0))</f>
        <v/>
      </c>
      <c r="O3750" s="11" t="str">
        <f t="shared" si="373"/>
        <v/>
      </c>
      <c r="P3750" s="11" t="str">
        <f t="shared" si="368"/>
        <v/>
      </c>
    </row>
    <row r="3751" spans="1:16" x14ac:dyDescent="0.25">
      <c r="A3751" s="9" t="str">
        <f>IF(A3750="","",IF(B3750&lt;C3750,A3750,IF(A3750=MAX('entry data'!$B$8:$B$507),"",A3750+1)))</f>
        <v/>
      </c>
      <c r="B3751" s="9" t="str">
        <f t="shared" si="369"/>
        <v/>
      </c>
      <c r="C3751" s="9" t="str">
        <f>IF(ISERROR(VLOOKUP(A3751,'entry data'!B:G,6,0)),"",VLOOKUP(A3751,'entry data'!B:G,6,0))</f>
        <v/>
      </c>
      <c r="D3751" s="9" t="str">
        <f>IF(ISERROR(VLOOKUP(A3751,'entry data'!B:C,2,0)),"",VLOOKUP(A3751,'entry data'!B:C,2,0))</f>
        <v/>
      </c>
      <c r="E3751" s="9" t="str">
        <f>IF(ISERROR(VLOOKUP(A3751,'entry data'!B:E,4,0)),"",VLOOKUP(A3751,'entry data'!B:E,4,0))</f>
        <v/>
      </c>
      <c r="F3751" s="11" t="str">
        <f>IF(A3751="","",IF(ISERROR(VLOOKUP(A3751,'entry data'!B:F,5,0)),"",VLOOKUP(A3751,'entry data'!B:F,5,0)))</f>
        <v/>
      </c>
      <c r="G3751" s="12" t="str">
        <f>IF(A3751="","",IF(ISERROR(VLOOKUP(A3751,'entry data'!B:I,8,0)),"",VLOOKUP(A3751,'entry data'!B:I,7,0)))</f>
        <v/>
      </c>
      <c r="H3751" s="13" t="str">
        <f>IF(A3751="","",IF(B3751=1,VLOOKUP(A3751,'entry data'!B:D,3,0),I3750))</f>
        <v/>
      </c>
      <c r="I3751" s="14" t="str">
        <f>IF(A3751="","",IF(E3751="weekly",7,IF(E3751="fortnightly",14,IF(E3751="monthly",DATE(IF(MONTH(H3751)=12,YEAR(H3751)+1,YEAR(H3751)),VLOOKUP(MONTH(H3751),index!$D$2:$G$13,2,0),DAY(H3751)),
IF(E3751="quarterly",DATE(IF(MONTH(H3751)&gt;=10,YEAR(H3751)+1,YEAR(H3751)),VLOOKUP(MONTH(H3751),index!$D$2:$G$13,3,0),DAY(H3751)),
IF(E3751="halfyearly",DATE(IF(MONTH(H3751)&gt;=7,YEAR(H3751)+1,YEAR(H3751)),VLOOKUP(MONTH(H3751),index!$D$2:$G$13,4,0),DAY(H3751)),
DATE(YEAR(H3751)+1,MONTH(H3751),DAY(H3751)))))-H3751))+H3751)</f>
        <v/>
      </c>
      <c r="J3751" s="9" t="str">
        <f t="shared" si="370"/>
        <v/>
      </c>
      <c r="K3751" s="11" t="str">
        <f t="shared" si="371"/>
        <v/>
      </c>
      <c r="L3751" s="11" t="str">
        <f t="shared" si="372"/>
        <v/>
      </c>
      <c r="M3751" s="11" t="str">
        <f>IF(A3751="","",VLOOKUP(E3751,index!$A$1:$B$6,2,0)*K3751*G3751)</f>
        <v/>
      </c>
      <c r="N3751" s="11" t="str">
        <f>IF(A3751="","",-PMT(G3751*VLOOKUP(E3751,index!$A$1:$B$6,2,0),C3751,F3751,0,0))</f>
        <v/>
      </c>
      <c r="O3751" s="11" t="str">
        <f t="shared" si="373"/>
        <v/>
      </c>
      <c r="P3751" s="11" t="str">
        <f t="shared" si="368"/>
        <v/>
      </c>
    </row>
    <row r="3752" spans="1:16" x14ac:dyDescent="0.25">
      <c r="A3752" s="9" t="str">
        <f>IF(A3751="","",IF(B3751&lt;C3751,A3751,IF(A3751=MAX('entry data'!$B$8:$B$507),"",A3751+1)))</f>
        <v/>
      </c>
      <c r="B3752" s="9" t="str">
        <f t="shared" si="369"/>
        <v/>
      </c>
      <c r="C3752" s="9" t="str">
        <f>IF(ISERROR(VLOOKUP(A3752,'entry data'!B:G,6,0)),"",VLOOKUP(A3752,'entry data'!B:G,6,0))</f>
        <v/>
      </c>
      <c r="D3752" s="9" t="str">
        <f>IF(ISERROR(VLOOKUP(A3752,'entry data'!B:C,2,0)),"",VLOOKUP(A3752,'entry data'!B:C,2,0))</f>
        <v/>
      </c>
      <c r="E3752" s="9" t="str">
        <f>IF(ISERROR(VLOOKUP(A3752,'entry data'!B:E,4,0)),"",VLOOKUP(A3752,'entry data'!B:E,4,0))</f>
        <v/>
      </c>
      <c r="F3752" s="11" t="str">
        <f>IF(A3752="","",IF(ISERROR(VLOOKUP(A3752,'entry data'!B:F,5,0)),"",VLOOKUP(A3752,'entry data'!B:F,5,0)))</f>
        <v/>
      </c>
      <c r="G3752" s="12" t="str">
        <f>IF(A3752="","",IF(ISERROR(VLOOKUP(A3752,'entry data'!B:I,8,0)),"",VLOOKUP(A3752,'entry data'!B:I,7,0)))</f>
        <v/>
      </c>
      <c r="H3752" s="13" t="str">
        <f>IF(A3752="","",IF(B3752=1,VLOOKUP(A3752,'entry data'!B:D,3,0),I3751))</f>
        <v/>
      </c>
      <c r="I3752" s="14" t="str">
        <f>IF(A3752="","",IF(E3752="weekly",7,IF(E3752="fortnightly",14,IF(E3752="monthly",DATE(IF(MONTH(H3752)=12,YEAR(H3752)+1,YEAR(H3752)),VLOOKUP(MONTH(H3752),index!$D$2:$G$13,2,0),DAY(H3752)),
IF(E3752="quarterly",DATE(IF(MONTH(H3752)&gt;=10,YEAR(H3752)+1,YEAR(H3752)),VLOOKUP(MONTH(H3752),index!$D$2:$G$13,3,0),DAY(H3752)),
IF(E3752="halfyearly",DATE(IF(MONTH(H3752)&gt;=7,YEAR(H3752)+1,YEAR(H3752)),VLOOKUP(MONTH(H3752),index!$D$2:$G$13,4,0),DAY(H3752)),
DATE(YEAR(H3752)+1,MONTH(H3752),DAY(H3752)))))-H3752))+H3752)</f>
        <v/>
      </c>
      <c r="J3752" s="9" t="str">
        <f t="shared" si="370"/>
        <v/>
      </c>
      <c r="K3752" s="11" t="str">
        <f t="shared" si="371"/>
        <v/>
      </c>
      <c r="L3752" s="11" t="str">
        <f t="shared" si="372"/>
        <v/>
      </c>
      <c r="M3752" s="11" t="str">
        <f>IF(A3752="","",VLOOKUP(E3752,index!$A$1:$B$6,2,0)*K3752*G3752)</f>
        <v/>
      </c>
      <c r="N3752" s="11" t="str">
        <f>IF(A3752="","",-PMT(G3752*VLOOKUP(E3752,index!$A$1:$B$6,2,0),C3752,F3752,0,0))</f>
        <v/>
      </c>
      <c r="O3752" s="11" t="str">
        <f t="shared" si="373"/>
        <v/>
      </c>
      <c r="P3752" s="11" t="str">
        <f t="shared" si="368"/>
        <v/>
      </c>
    </row>
    <row r="3753" spans="1:16" x14ac:dyDescent="0.25">
      <c r="A3753" s="9" t="str">
        <f>IF(A3752="","",IF(B3752&lt;C3752,A3752,IF(A3752=MAX('entry data'!$B$8:$B$507),"",A3752+1)))</f>
        <v/>
      </c>
      <c r="B3753" s="9" t="str">
        <f t="shared" si="369"/>
        <v/>
      </c>
      <c r="C3753" s="9" t="str">
        <f>IF(ISERROR(VLOOKUP(A3753,'entry data'!B:G,6,0)),"",VLOOKUP(A3753,'entry data'!B:G,6,0))</f>
        <v/>
      </c>
      <c r="D3753" s="9" t="str">
        <f>IF(ISERROR(VLOOKUP(A3753,'entry data'!B:C,2,0)),"",VLOOKUP(A3753,'entry data'!B:C,2,0))</f>
        <v/>
      </c>
      <c r="E3753" s="9" t="str">
        <f>IF(ISERROR(VLOOKUP(A3753,'entry data'!B:E,4,0)),"",VLOOKUP(A3753,'entry data'!B:E,4,0))</f>
        <v/>
      </c>
      <c r="F3753" s="11" t="str">
        <f>IF(A3753="","",IF(ISERROR(VLOOKUP(A3753,'entry data'!B:F,5,0)),"",VLOOKUP(A3753,'entry data'!B:F,5,0)))</f>
        <v/>
      </c>
      <c r="G3753" s="12" t="str">
        <f>IF(A3753="","",IF(ISERROR(VLOOKUP(A3753,'entry data'!B:I,8,0)),"",VLOOKUP(A3753,'entry data'!B:I,7,0)))</f>
        <v/>
      </c>
      <c r="H3753" s="13" t="str">
        <f>IF(A3753="","",IF(B3753=1,VLOOKUP(A3753,'entry data'!B:D,3,0),I3752))</f>
        <v/>
      </c>
      <c r="I3753" s="14" t="str">
        <f>IF(A3753="","",IF(E3753="weekly",7,IF(E3753="fortnightly",14,IF(E3753="monthly",DATE(IF(MONTH(H3753)=12,YEAR(H3753)+1,YEAR(H3753)),VLOOKUP(MONTH(H3753),index!$D$2:$G$13,2,0),DAY(H3753)),
IF(E3753="quarterly",DATE(IF(MONTH(H3753)&gt;=10,YEAR(H3753)+1,YEAR(H3753)),VLOOKUP(MONTH(H3753),index!$D$2:$G$13,3,0),DAY(H3753)),
IF(E3753="halfyearly",DATE(IF(MONTH(H3753)&gt;=7,YEAR(H3753)+1,YEAR(H3753)),VLOOKUP(MONTH(H3753),index!$D$2:$G$13,4,0),DAY(H3753)),
DATE(YEAR(H3753)+1,MONTH(H3753),DAY(H3753)))))-H3753))+H3753)</f>
        <v/>
      </c>
      <c r="J3753" s="9" t="str">
        <f t="shared" si="370"/>
        <v/>
      </c>
      <c r="K3753" s="11" t="str">
        <f t="shared" si="371"/>
        <v/>
      </c>
      <c r="L3753" s="11" t="str">
        <f t="shared" si="372"/>
        <v/>
      </c>
      <c r="M3753" s="11" t="str">
        <f>IF(A3753="","",VLOOKUP(E3753,index!$A$1:$B$6,2,0)*K3753*G3753)</f>
        <v/>
      </c>
      <c r="N3753" s="11" t="str">
        <f>IF(A3753="","",-PMT(G3753*VLOOKUP(E3753,index!$A$1:$B$6,2,0),C3753,F3753,0,0))</f>
        <v/>
      </c>
      <c r="O3753" s="11" t="str">
        <f t="shared" si="373"/>
        <v/>
      </c>
      <c r="P3753" s="11" t="str">
        <f t="shared" si="368"/>
        <v/>
      </c>
    </row>
    <row r="3754" spans="1:16" x14ac:dyDescent="0.25">
      <c r="A3754" s="9" t="str">
        <f>IF(A3753="","",IF(B3753&lt;C3753,A3753,IF(A3753=MAX('entry data'!$B$8:$B$507),"",A3753+1)))</f>
        <v/>
      </c>
      <c r="B3754" s="9" t="str">
        <f t="shared" si="369"/>
        <v/>
      </c>
      <c r="C3754" s="9" t="str">
        <f>IF(ISERROR(VLOOKUP(A3754,'entry data'!B:G,6,0)),"",VLOOKUP(A3754,'entry data'!B:G,6,0))</f>
        <v/>
      </c>
      <c r="D3754" s="9" t="str">
        <f>IF(ISERROR(VLOOKUP(A3754,'entry data'!B:C,2,0)),"",VLOOKUP(A3754,'entry data'!B:C,2,0))</f>
        <v/>
      </c>
      <c r="E3754" s="9" t="str">
        <f>IF(ISERROR(VLOOKUP(A3754,'entry data'!B:E,4,0)),"",VLOOKUP(A3754,'entry data'!B:E,4,0))</f>
        <v/>
      </c>
      <c r="F3754" s="11" t="str">
        <f>IF(A3754="","",IF(ISERROR(VLOOKUP(A3754,'entry data'!B:F,5,0)),"",VLOOKUP(A3754,'entry data'!B:F,5,0)))</f>
        <v/>
      </c>
      <c r="G3754" s="12" t="str">
        <f>IF(A3754="","",IF(ISERROR(VLOOKUP(A3754,'entry data'!B:I,8,0)),"",VLOOKUP(A3754,'entry data'!B:I,7,0)))</f>
        <v/>
      </c>
      <c r="H3754" s="13" t="str">
        <f>IF(A3754="","",IF(B3754=1,VLOOKUP(A3754,'entry data'!B:D,3,0),I3753))</f>
        <v/>
      </c>
      <c r="I3754" s="14" t="str">
        <f>IF(A3754="","",IF(E3754="weekly",7,IF(E3754="fortnightly",14,IF(E3754="monthly",DATE(IF(MONTH(H3754)=12,YEAR(H3754)+1,YEAR(H3754)),VLOOKUP(MONTH(H3754),index!$D$2:$G$13,2,0),DAY(H3754)),
IF(E3754="quarterly",DATE(IF(MONTH(H3754)&gt;=10,YEAR(H3754)+1,YEAR(H3754)),VLOOKUP(MONTH(H3754),index!$D$2:$G$13,3,0),DAY(H3754)),
IF(E3754="halfyearly",DATE(IF(MONTH(H3754)&gt;=7,YEAR(H3754)+1,YEAR(H3754)),VLOOKUP(MONTH(H3754),index!$D$2:$G$13,4,0),DAY(H3754)),
DATE(YEAR(H3754)+1,MONTH(H3754),DAY(H3754)))))-H3754))+H3754)</f>
        <v/>
      </c>
      <c r="J3754" s="9" t="str">
        <f t="shared" si="370"/>
        <v/>
      </c>
      <c r="K3754" s="11" t="str">
        <f t="shared" si="371"/>
        <v/>
      </c>
      <c r="L3754" s="11" t="str">
        <f t="shared" si="372"/>
        <v/>
      </c>
      <c r="M3754" s="11" t="str">
        <f>IF(A3754="","",VLOOKUP(E3754,index!$A$1:$B$6,2,0)*K3754*G3754)</f>
        <v/>
      </c>
      <c r="N3754" s="11" t="str">
        <f>IF(A3754="","",-PMT(G3754*VLOOKUP(E3754,index!$A$1:$B$6,2,0),C3754,F3754,0,0))</f>
        <v/>
      </c>
      <c r="O3754" s="11" t="str">
        <f t="shared" si="373"/>
        <v/>
      </c>
      <c r="P3754" s="11" t="str">
        <f t="shared" si="368"/>
        <v/>
      </c>
    </row>
    <row r="3755" spans="1:16" x14ac:dyDescent="0.25">
      <c r="A3755" s="9" t="str">
        <f>IF(A3754="","",IF(B3754&lt;C3754,A3754,IF(A3754=MAX('entry data'!$B$8:$B$507),"",A3754+1)))</f>
        <v/>
      </c>
      <c r="B3755" s="9" t="str">
        <f t="shared" si="369"/>
        <v/>
      </c>
      <c r="C3755" s="9" t="str">
        <f>IF(ISERROR(VLOOKUP(A3755,'entry data'!B:G,6,0)),"",VLOOKUP(A3755,'entry data'!B:G,6,0))</f>
        <v/>
      </c>
      <c r="D3755" s="9" t="str">
        <f>IF(ISERROR(VLOOKUP(A3755,'entry data'!B:C,2,0)),"",VLOOKUP(A3755,'entry data'!B:C,2,0))</f>
        <v/>
      </c>
      <c r="E3755" s="9" t="str">
        <f>IF(ISERROR(VLOOKUP(A3755,'entry data'!B:E,4,0)),"",VLOOKUP(A3755,'entry data'!B:E,4,0))</f>
        <v/>
      </c>
      <c r="F3755" s="11" t="str">
        <f>IF(A3755="","",IF(ISERROR(VLOOKUP(A3755,'entry data'!B:F,5,0)),"",VLOOKUP(A3755,'entry data'!B:F,5,0)))</f>
        <v/>
      </c>
      <c r="G3755" s="12" t="str">
        <f>IF(A3755="","",IF(ISERROR(VLOOKUP(A3755,'entry data'!B:I,8,0)),"",VLOOKUP(A3755,'entry data'!B:I,7,0)))</f>
        <v/>
      </c>
      <c r="H3755" s="13" t="str">
        <f>IF(A3755="","",IF(B3755=1,VLOOKUP(A3755,'entry data'!B:D,3,0),I3754))</f>
        <v/>
      </c>
      <c r="I3755" s="14" t="str">
        <f>IF(A3755="","",IF(E3755="weekly",7,IF(E3755="fortnightly",14,IF(E3755="monthly",DATE(IF(MONTH(H3755)=12,YEAR(H3755)+1,YEAR(H3755)),VLOOKUP(MONTH(H3755),index!$D$2:$G$13,2,0),DAY(H3755)),
IF(E3755="quarterly",DATE(IF(MONTH(H3755)&gt;=10,YEAR(H3755)+1,YEAR(H3755)),VLOOKUP(MONTH(H3755),index!$D$2:$G$13,3,0),DAY(H3755)),
IF(E3755="halfyearly",DATE(IF(MONTH(H3755)&gt;=7,YEAR(H3755)+1,YEAR(H3755)),VLOOKUP(MONTH(H3755),index!$D$2:$G$13,4,0),DAY(H3755)),
DATE(YEAR(H3755)+1,MONTH(H3755),DAY(H3755)))))-H3755))+H3755)</f>
        <v/>
      </c>
      <c r="J3755" s="9" t="str">
        <f t="shared" si="370"/>
        <v/>
      </c>
      <c r="K3755" s="11" t="str">
        <f t="shared" si="371"/>
        <v/>
      </c>
      <c r="L3755" s="11" t="str">
        <f t="shared" si="372"/>
        <v/>
      </c>
      <c r="M3755" s="11" t="str">
        <f>IF(A3755="","",VLOOKUP(E3755,index!$A$1:$B$6,2,0)*K3755*G3755)</f>
        <v/>
      </c>
      <c r="N3755" s="11" t="str">
        <f>IF(A3755="","",-PMT(G3755*VLOOKUP(E3755,index!$A$1:$B$6,2,0),C3755,F3755,0,0))</f>
        <v/>
      </c>
      <c r="O3755" s="11" t="str">
        <f t="shared" si="373"/>
        <v/>
      </c>
      <c r="P3755" s="11" t="str">
        <f t="shared" si="368"/>
        <v/>
      </c>
    </row>
    <row r="3756" spans="1:16" x14ac:dyDescent="0.25">
      <c r="A3756" s="9" t="str">
        <f>IF(A3755="","",IF(B3755&lt;C3755,A3755,IF(A3755=MAX('entry data'!$B$8:$B$507),"",A3755+1)))</f>
        <v/>
      </c>
      <c r="B3756" s="9" t="str">
        <f t="shared" si="369"/>
        <v/>
      </c>
      <c r="C3756" s="9" t="str">
        <f>IF(ISERROR(VLOOKUP(A3756,'entry data'!B:G,6,0)),"",VLOOKUP(A3756,'entry data'!B:G,6,0))</f>
        <v/>
      </c>
      <c r="D3756" s="9" t="str">
        <f>IF(ISERROR(VLOOKUP(A3756,'entry data'!B:C,2,0)),"",VLOOKUP(A3756,'entry data'!B:C,2,0))</f>
        <v/>
      </c>
      <c r="E3756" s="9" t="str">
        <f>IF(ISERROR(VLOOKUP(A3756,'entry data'!B:E,4,0)),"",VLOOKUP(A3756,'entry data'!B:E,4,0))</f>
        <v/>
      </c>
      <c r="F3756" s="11" t="str">
        <f>IF(A3756="","",IF(ISERROR(VLOOKUP(A3756,'entry data'!B:F,5,0)),"",VLOOKUP(A3756,'entry data'!B:F,5,0)))</f>
        <v/>
      </c>
      <c r="G3756" s="12" t="str">
        <f>IF(A3756="","",IF(ISERROR(VLOOKUP(A3756,'entry data'!B:I,8,0)),"",VLOOKUP(A3756,'entry data'!B:I,7,0)))</f>
        <v/>
      </c>
      <c r="H3756" s="13" t="str">
        <f>IF(A3756="","",IF(B3756=1,VLOOKUP(A3756,'entry data'!B:D,3,0),I3755))</f>
        <v/>
      </c>
      <c r="I3756" s="14" t="str">
        <f>IF(A3756="","",IF(E3756="weekly",7,IF(E3756="fortnightly",14,IF(E3756="monthly",DATE(IF(MONTH(H3756)=12,YEAR(H3756)+1,YEAR(H3756)),VLOOKUP(MONTH(H3756),index!$D$2:$G$13,2,0),DAY(H3756)),
IF(E3756="quarterly",DATE(IF(MONTH(H3756)&gt;=10,YEAR(H3756)+1,YEAR(H3756)),VLOOKUP(MONTH(H3756),index!$D$2:$G$13,3,0),DAY(H3756)),
IF(E3756="halfyearly",DATE(IF(MONTH(H3756)&gt;=7,YEAR(H3756)+1,YEAR(H3756)),VLOOKUP(MONTH(H3756),index!$D$2:$G$13,4,0),DAY(H3756)),
DATE(YEAR(H3756)+1,MONTH(H3756),DAY(H3756)))))-H3756))+H3756)</f>
        <v/>
      </c>
      <c r="J3756" s="9" t="str">
        <f t="shared" si="370"/>
        <v/>
      </c>
      <c r="K3756" s="11" t="str">
        <f t="shared" si="371"/>
        <v/>
      </c>
      <c r="L3756" s="11" t="str">
        <f t="shared" si="372"/>
        <v/>
      </c>
      <c r="M3756" s="11" t="str">
        <f>IF(A3756="","",VLOOKUP(E3756,index!$A$1:$B$6,2,0)*K3756*G3756)</f>
        <v/>
      </c>
      <c r="N3756" s="11" t="str">
        <f>IF(A3756="","",-PMT(G3756*VLOOKUP(E3756,index!$A$1:$B$6,2,0),C3756,F3756,0,0))</f>
        <v/>
      </c>
      <c r="O3756" s="11" t="str">
        <f t="shared" si="373"/>
        <v/>
      </c>
      <c r="P3756" s="11" t="str">
        <f t="shared" si="368"/>
        <v/>
      </c>
    </row>
    <row r="3757" spans="1:16" x14ac:dyDescent="0.25">
      <c r="A3757" s="9" t="str">
        <f>IF(A3756="","",IF(B3756&lt;C3756,A3756,IF(A3756=MAX('entry data'!$B$8:$B$507),"",A3756+1)))</f>
        <v/>
      </c>
      <c r="B3757" s="9" t="str">
        <f t="shared" si="369"/>
        <v/>
      </c>
      <c r="C3757" s="9" t="str">
        <f>IF(ISERROR(VLOOKUP(A3757,'entry data'!B:G,6,0)),"",VLOOKUP(A3757,'entry data'!B:G,6,0))</f>
        <v/>
      </c>
      <c r="D3757" s="9" t="str">
        <f>IF(ISERROR(VLOOKUP(A3757,'entry data'!B:C,2,0)),"",VLOOKUP(A3757,'entry data'!B:C,2,0))</f>
        <v/>
      </c>
      <c r="E3757" s="9" t="str">
        <f>IF(ISERROR(VLOOKUP(A3757,'entry data'!B:E,4,0)),"",VLOOKUP(A3757,'entry data'!B:E,4,0))</f>
        <v/>
      </c>
      <c r="F3757" s="11" t="str">
        <f>IF(A3757="","",IF(ISERROR(VLOOKUP(A3757,'entry data'!B:F,5,0)),"",VLOOKUP(A3757,'entry data'!B:F,5,0)))</f>
        <v/>
      </c>
      <c r="G3757" s="12" t="str">
        <f>IF(A3757="","",IF(ISERROR(VLOOKUP(A3757,'entry data'!B:I,8,0)),"",VLOOKUP(A3757,'entry data'!B:I,7,0)))</f>
        <v/>
      </c>
      <c r="H3757" s="13" t="str">
        <f>IF(A3757="","",IF(B3757=1,VLOOKUP(A3757,'entry data'!B:D,3,0),I3756))</f>
        <v/>
      </c>
      <c r="I3757" s="14" t="str">
        <f>IF(A3757="","",IF(E3757="weekly",7,IF(E3757="fortnightly",14,IF(E3757="monthly",DATE(IF(MONTH(H3757)=12,YEAR(H3757)+1,YEAR(H3757)),VLOOKUP(MONTH(H3757),index!$D$2:$G$13,2,0),DAY(H3757)),
IF(E3757="quarterly",DATE(IF(MONTH(H3757)&gt;=10,YEAR(H3757)+1,YEAR(H3757)),VLOOKUP(MONTH(H3757),index!$D$2:$G$13,3,0),DAY(H3757)),
IF(E3757="halfyearly",DATE(IF(MONTH(H3757)&gt;=7,YEAR(H3757)+1,YEAR(H3757)),VLOOKUP(MONTH(H3757),index!$D$2:$G$13,4,0),DAY(H3757)),
DATE(YEAR(H3757)+1,MONTH(H3757),DAY(H3757)))))-H3757))+H3757)</f>
        <v/>
      </c>
      <c r="J3757" s="9" t="str">
        <f t="shared" si="370"/>
        <v/>
      </c>
      <c r="K3757" s="11" t="str">
        <f t="shared" si="371"/>
        <v/>
      </c>
      <c r="L3757" s="11" t="str">
        <f t="shared" si="372"/>
        <v/>
      </c>
      <c r="M3757" s="11" t="str">
        <f>IF(A3757="","",VLOOKUP(E3757,index!$A$1:$B$6,2,0)*K3757*G3757)</f>
        <v/>
      </c>
      <c r="N3757" s="11" t="str">
        <f>IF(A3757="","",-PMT(G3757*VLOOKUP(E3757,index!$A$1:$B$6,2,0),C3757,F3757,0,0))</f>
        <v/>
      </c>
      <c r="O3757" s="11" t="str">
        <f t="shared" si="373"/>
        <v/>
      </c>
      <c r="P3757" s="11" t="str">
        <f t="shared" si="368"/>
        <v/>
      </c>
    </row>
    <row r="3758" spans="1:16" x14ac:dyDescent="0.25">
      <c r="A3758" s="9" t="str">
        <f>IF(A3757="","",IF(B3757&lt;C3757,A3757,IF(A3757=MAX('entry data'!$B$8:$B$507),"",A3757+1)))</f>
        <v/>
      </c>
      <c r="B3758" s="9" t="str">
        <f t="shared" si="369"/>
        <v/>
      </c>
      <c r="C3758" s="9" t="str">
        <f>IF(ISERROR(VLOOKUP(A3758,'entry data'!B:G,6,0)),"",VLOOKUP(A3758,'entry data'!B:G,6,0))</f>
        <v/>
      </c>
      <c r="D3758" s="9" t="str">
        <f>IF(ISERROR(VLOOKUP(A3758,'entry data'!B:C,2,0)),"",VLOOKUP(A3758,'entry data'!B:C,2,0))</f>
        <v/>
      </c>
      <c r="E3758" s="9" t="str">
        <f>IF(ISERROR(VLOOKUP(A3758,'entry data'!B:E,4,0)),"",VLOOKUP(A3758,'entry data'!B:E,4,0))</f>
        <v/>
      </c>
      <c r="F3758" s="11" t="str">
        <f>IF(A3758="","",IF(ISERROR(VLOOKUP(A3758,'entry data'!B:F,5,0)),"",VLOOKUP(A3758,'entry data'!B:F,5,0)))</f>
        <v/>
      </c>
      <c r="G3758" s="12" t="str">
        <f>IF(A3758="","",IF(ISERROR(VLOOKUP(A3758,'entry data'!B:I,8,0)),"",VLOOKUP(A3758,'entry data'!B:I,7,0)))</f>
        <v/>
      </c>
      <c r="H3758" s="13" t="str">
        <f>IF(A3758="","",IF(B3758=1,VLOOKUP(A3758,'entry data'!B:D,3,0),I3757))</f>
        <v/>
      </c>
      <c r="I3758" s="14" t="str">
        <f>IF(A3758="","",IF(E3758="weekly",7,IF(E3758="fortnightly",14,IF(E3758="monthly",DATE(IF(MONTH(H3758)=12,YEAR(H3758)+1,YEAR(H3758)),VLOOKUP(MONTH(H3758),index!$D$2:$G$13,2,0),DAY(H3758)),
IF(E3758="quarterly",DATE(IF(MONTH(H3758)&gt;=10,YEAR(H3758)+1,YEAR(H3758)),VLOOKUP(MONTH(H3758),index!$D$2:$G$13,3,0),DAY(H3758)),
IF(E3758="halfyearly",DATE(IF(MONTH(H3758)&gt;=7,YEAR(H3758)+1,YEAR(H3758)),VLOOKUP(MONTH(H3758),index!$D$2:$G$13,4,0),DAY(H3758)),
DATE(YEAR(H3758)+1,MONTH(H3758),DAY(H3758)))))-H3758))+H3758)</f>
        <v/>
      </c>
      <c r="J3758" s="9" t="str">
        <f t="shared" si="370"/>
        <v/>
      </c>
      <c r="K3758" s="11" t="str">
        <f t="shared" si="371"/>
        <v/>
      </c>
      <c r="L3758" s="11" t="str">
        <f t="shared" si="372"/>
        <v/>
      </c>
      <c r="M3758" s="11" t="str">
        <f>IF(A3758="","",VLOOKUP(E3758,index!$A$1:$B$6,2,0)*K3758*G3758)</f>
        <v/>
      </c>
      <c r="N3758" s="11" t="str">
        <f>IF(A3758="","",-PMT(G3758*VLOOKUP(E3758,index!$A$1:$B$6,2,0),C3758,F3758,0,0))</f>
        <v/>
      </c>
      <c r="O3758" s="11" t="str">
        <f t="shared" si="373"/>
        <v/>
      </c>
      <c r="P3758" s="11" t="str">
        <f t="shared" si="368"/>
        <v/>
      </c>
    </row>
    <row r="3759" spans="1:16" x14ac:dyDescent="0.25">
      <c r="A3759" s="9" t="str">
        <f>IF(A3758="","",IF(B3758&lt;C3758,A3758,IF(A3758=MAX('entry data'!$B$8:$B$507),"",A3758+1)))</f>
        <v/>
      </c>
      <c r="B3759" s="9" t="str">
        <f t="shared" si="369"/>
        <v/>
      </c>
      <c r="C3759" s="9" t="str">
        <f>IF(ISERROR(VLOOKUP(A3759,'entry data'!B:G,6,0)),"",VLOOKUP(A3759,'entry data'!B:G,6,0))</f>
        <v/>
      </c>
      <c r="D3759" s="9" t="str">
        <f>IF(ISERROR(VLOOKUP(A3759,'entry data'!B:C,2,0)),"",VLOOKUP(A3759,'entry data'!B:C,2,0))</f>
        <v/>
      </c>
      <c r="E3759" s="9" t="str">
        <f>IF(ISERROR(VLOOKUP(A3759,'entry data'!B:E,4,0)),"",VLOOKUP(A3759,'entry data'!B:E,4,0))</f>
        <v/>
      </c>
      <c r="F3759" s="11" t="str">
        <f>IF(A3759="","",IF(ISERROR(VLOOKUP(A3759,'entry data'!B:F,5,0)),"",VLOOKUP(A3759,'entry data'!B:F,5,0)))</f>
        <v/>
      </c>
      <c r="G3759" s="12" t="str">
        <f>IF(A3759="","",IF(ISERROR(VLOOKUP(A3759,'entry data'!B:I,8,0)),"",VLOOKUP(A3759,'entry data'!B:I,7,0)))</f>
        <v/>
      </c>
      <c r="H3759" s="13" t="str">
        <f>IF(A3759="","",IF(B3759=1,VLOOKUP(A3759,'entry data'!B:D,3,0),I3758))</f>
        <v/>
      </c>
      <c r="I3759" s="14" t="str">
        <f>IF(A3759="","",IF(E3759="weekly",7,IF(E3759="fortnightly",14,IF(E3759="monthly",DATE(IF(MONTH(H3759)=12,YEAR(H3759)+1,YEAR(H3759)),VLOOKUP(MONTH(H3759),index!$D$2:$G$13,2,0),DAY(H3759)),
IF(E3759="quarterly",DATE(IF(MONTH(H3759)&gt;=10,YEAR(H3759)+1,YEAR(H3759)),VLOOKUP(MONTH(H3759),index!$D$2:$G$13,3,0),DAY(H3759)),
IF(E3759="halfyearly",DATE(IF(MONTH(H3759)&gt;=7,YEAR(H3759)+1,YEAR(H3759)),VLOOKUP(MONTH(H3759),index!$D$2:$G$13,4,0),DAY(H3759)),
DATE(YEAR(H3759)+1,MONTH(H3759),DAY(H3759)))))-H3759))+H3759)</f>
        <v/>
      </c>
      <c r="J3759" s="9" t="str">
        <f t="shared" si="370"/>
        <v/>
      </c>
      <c r="K3759" s="11" t="str">
        <f t="shared" si="371"/>
        <v/>
      </c>
      <c r="L3759" s="11" t="str">
        <f t="shared" si="372"/>
        <v/>
      </c>
      <c r="M3759" s="11" t="str">
        <f>IF(A3759="","",VLOOKUP(E3759,index!$A$1:$B$6,2,0)*K3759*G3759)</f>
        <v/>
      </c>
      <c r="N3759" s="11" t="str">
        <f>IF(A3759="","",-PMT(G3759*VLOOKUP(E3759,index!$A$1:$B$6,2,0),C3759,F3759,0,0))</f>
        <v/>
      </c>
      <c r="O3759" s="11" t="str">
        <f t="shared" si="373"/>
        <v/>
      </c>
      <c r="P3759" s="11" t="str">
        <f t="shared" si="368"/>
        <v/>
      </c>
    </row>
    <row r="3760" spans="1:16" x14ac:dyDescent="0.25">
      <c r="A3760" s="9" t="str">
        <f>IF(A3759="","",IF(B3759&lt;C3759,A3759,IF(A3759=MAX('entry data'!$B$8:$B$507),"",A3759+1)))</f>
        <v/>
      </c>
      <c r="B3760" s="9" t="str">
        <f t="shared" si="369"/>
        <v/>
      </c>
      <c r="C3760" s="9" t="str">
        <f>IF(ISERROR(VLOOKUP(A3760,'entry data'!B:G,6,0)),"",VLOOKUP(A3760,'entry data'!B:G,6,0))</f>
        <v/>
      </c>
      <c r="D3760" s="9" t="str">
        <f>IF(ISERROR(VLOOKUP(A3760,'entry data'!B:C,2,0)),"",VLOOKUP(A3760,'entry data'!B:C,2,0))</f>
        <v/>
      </c>
      <c r="E3760" s="9" t="str">
        <f>IF(ISERROR(VLOOKUP(A3760,'entry data'!B:E,4,0)),"",VLOOKUP(A3760,'entry data'!B:E,4,0))</f>
        <v/>
      </c>
      <c r="F3760" s="11" t="str">
        <f>IF(A3760="","",IF(ISERROR(VLOOKUP(A3760,'entry data'!B:F,5,0)),"",VLOOKUP(A3760,'entry data'!B:F,5,0)))</f>
        <v/>
      </c>
      <c r="G3760" s="12" t="str">
        <f>IF(A3760="","",IF(ISERROR(VLOOKUP(A3760,'entry data'!B:I,8,0)),"",VLOOKUP(A3760,'entry data'!B:I,7,0)))</f>
        <v/>
      </c>
      <c r="H3760" s="13" t="str">
        <f>IF(A3760="","",IF(B3760=1,VLOOKUP(A3760,'entry data'!B:D,3,0),I3759))</f>
        <v/>
      </c>
      <c r="I3760" s="14" t="str">
        <f>IF(A3760="","",IF(E3760="weekly",7,IF(E3760="fortnightly",14,IF(E3760="monthly",DATE(IF(MONTH(H3760)=12,YEAR(H3760)+1,YEAR(H3760)),VLOOKUP(MONTH(H3760),index!$D$2:$G$13,2,0),DAY(H3760)),
IF(E3760="quarterly",DATE(IF(MONTH(H3760)&gt;=10,YEAR(H3760)+1,YEAR(H3760)),VLOOKUP(MONTH(H3760),index!$D$2:$G$13,3,0),DAY(H3760)),
IF(E3760="halfyearly",DATE(IF(MONTH(H3760)&gt;=7,YEAR(H3760)+1,YEAR(H3760)),VLOOKUP(MONTH(H3760),index!$D$2:$G$13,4,0),DAY(H3760)),
DATE(YEAR(H3760)+1,MONTH(H3760),DAY(H3760)))))-H3760))+H3760)</f>
        <v/>
      </c>
      <c r="J3760" s="9" t="str">
        <f t="shared" si="370"/>
        <v/>
      </c>
      <c r="K3760" s="11" t="str">
        <f t="shared" si="371"/>
        <v/>
      </c>
      <c r="L3760" s="11" t="str">
        <f t="shared" si="372"/>
        <v/>
      </c>
      <c r="M3760" s="11" t="str">
        <f>IF(A3760="","",VLOOKUP(E3760,index!$A$1:$B$6,2,0)*K3760*G3760)</f>
        <v/>
      </c>
      <c r="N3760" s="11" t="str">
        <f>IF(A3760="","",-PMT(G3760*VLOOKUP(E3760,index!$A$1:$B$6,2,0),C3760,F3760,0,0))</f>
        <v/>
      </c>
      <c r="O3760" s="11" t="str">
        <f t="shared" si="373"/>
        <v/>
      </c>
      <c r="P3760" s="11" t="str">
        <f t="shared" si="368"/>
        <v/>
      </c>
    </row>
    <row r="3761" spans="1:16" x14ac:dyDescent="0.25">
      <c r="A3761" s="9" t="str">
        <f>IF(A3760="","",IF(B3760&lt;C3760,A3760,IF(A3760=MAX('entry data'!$B$8:$B$507),"",A3760+1)))</f>
        <v/>
      </c>
      <c r="B3761" s="9" t="str">
        <f t="shared" si="369"/>
        <v/>
      </c>
      <c r="C3761" s="9" t="str">
        <f>IF(ISERROR(VLOOKUP(A3761,'entry data'!B:G,6,0)),"",VLOOKUP(A3761,'entry data'!B:G,6,0))</f>
        <v/>
      </c>
      <c r="D3761" s="9" t="str">
        <f>IF(ISERROR(VLOOKUP(A3761,'entry data'!B:C,2,0)),"",VLOOKUP(A3761,'entry data'!B:C,2,0))</f>
        <v/>
      </c>
      <c r="E3761" s="9" t="str">
        <f>IF(ISERROR(VLOOKUP(A3761,'entry data'!B:E,4,0)),"",VLOOKUP(A3761,'entry data'!B:E,4,0))</f>
        <v/>
      </c>
      <c r="F3761" s="11" t="str">
        <f>IF(A3761="","",IF(ISERROR(VLOOKUP(A3761,'entry data'!B:F,5,0)),"",VLOOKUP(A3761,'entry data'!B:F,5,0)))</f>
        <v/>
      </c>
      <c r="G3761" s="12" t="str">
        <f>IF(A3761="","",IF(ISERROR(VLOOKUP(A3761,'entry data'!B:I,8,0)),"",VLOOKUP(A3761,'entry data'!B:I,7,0)))</f>
        <v/>
      </c>
      <c r="H3761" s="13" t="str">
        <f>IF(A3761="","",IF(B3761=1,VLOOKUP(A3761,'entry data'!B:D,3,0),I3760))</f>
        <v/>
      </c>
      <c r="I3761" s="14" t="str">
        <f>IF(A3761="","",IF(E3761="weekly",7,IF(E3761="fortnightly",14,IF(E3761="monthly",DATE(IF(MONTH(H3761)=12,YEAR(H3761)+1,YEAR(H3761)),VLOOKUP(MONTH(H3761),index!$D$2:$G$13,2,0),DAY(H3761)),
IF(E3761="quarterly",DATE(IF(MONTH(H3761)&gt;=10,YEAR(H3761)+1,YEAR(H3761)),VLOOKUP(MONTH(H3761),index!$D$2:$G$13,3,0),DAY(H3761)),
IF(E3761="halfyearly",DATE(IF(MONTH(H3761)&gt;=7,YEAR(H3761)+1,YEAR(H3761)),VLOOKUP(MONTH(H3761),index!$D$2:$G$13,4,0),DAY(H3761)),
DATE(YEAR(H3761)+1,MONTH(H3761),DAY(H3761)))))-H3761))+H3761)</f>
        <v/>
      </c>
      <c r="J3761" s="9" t="str">
        <f t="shared" si="370"/>
        <v/>
      </c>
      <c r="K3761" s="11" t="str">
        <f t="shared" si="371"/>
        <v/>
      </c>
      <c r="L3761" s="11" t="str">
        <f t="shared" si="372"/>
        <v/>
      </c>
      <c r="M3761" s="11" t="str">
        <f>IF(A3761="","",VLOOKUP(E3761,index!$A$1:$B$6,2,0)*K3761*G3761)</f>
        <v/>
      </c>
      <c r="N3761" s="11" t="str">
        <f>IF(A3761="","",-PMT(G3761*VLOOKUP(E3761,index!$A$1:$B$6,2,0),C3761,F3761,0,0))</f>
        <v/>
      </c>
      <c r="O3761" s="11" t="str">
        <f t="shared" si="373"/>
        <v/>
      </c>
      <c r="P3761" s="11" t="str">
        <f t="shared" si="368"/>
        <v/>
      </c>
    </row>
    <row r="3762" spans="1:16" x14ac:dyDescent="0.25">
      <c r="A3762" s="9" t="str">
        <f>IF(A3761="","",IF(B3761&lt;C3761,A3761,IF(A3761=MAX('entry data'!$B$8:$B$507),"",A3761+1)))</f>
        <v/>
      </c>
      <c r="B3762" s="9" t="str">
        <f t="shared" si="369"/>
        <v/>
      </c>
      <c r="C3762" s="9" t="str">
        <f>IF(ISERROR(VLOOKUP(A3762,'entry data'!B:G,6,0)),"",VLOOKUP(A3762,'entry data'!B:G,6,0))</f>
        <v/>
      </c>
      <c r="D3762" s="9" t="str">
        <f>IF(ISERROR(VLOOKUP(A3762,'entry data'!B:C,2,0)),"",VLOOKUP(A3762,'entry data'!B:C,2,0))</f>
        <v/>
      </c>
      <c r="E3762" s="9" t="str">
        <f>IF(ISERROR(VLOOKUP(A3762,'entry data'!B:E,4,0)),"",VLOOKUP(A3762,'entry data'!B:E,4,0))</f>
        <v/>
      </c>
      <c r="F3762" s="11" t="str">
        <f>IF(A3762="","",IF(ISERROR(VLOOKUP(A3762,'entry data'!B:F,5,0)),"",VLOOKUP(A3762,'entry data'!B:F,5,0)))</f>
        <v/>
      </c>
      <c r="G3762" s="12" t="str">
        <f>IF(A3762="","",IF(ISERROR(VLOOKUP(A3762,'entry data'!B:I,8,0)),"",VLOOKUP(A3762,'entry data'!B:I,7,0)))</f>
        <v/>
      </c>
      <c r="H3762" s="13" t="str">
        <f>IF(A3762="","",IF(B3762=1,VLOOKUP(A3762,'entry data'!B:D,3,0),I3761))</f>
        <v/>
      </c>
      <c r="I3762" s="14" t="str">
        <f>IF(A3762="","",IF(E3762="weekly",7,IF(E3762="fortnightly",14,IF(E3762="monthly",DATE(IF(MONTH(H3762)=12,YEAR(H3762)+1,YEAR(H3762)),VLOOKUP(MONTH(H3762),index!$D$2:$G$13,2,0),DAY(H3762)),
IF(E3762="quarterly",DATE(IF(MONTH(H3762)&gt;=10,YEAR(H3762)+1,YEAR(H3762)),VLOOKUP(MONTH(H3762),index!$D$2:$G$13,3,0),DAY(H3762)),
IF(E3762="halfyearly",DATE(IF(MONTH(H3762)&gt;=7,YEAR(H3762)+1,YEAR(H3762)),VLOOKUP(MONTH(H3762),index!$D$2:$G$13,4,0),DAY(H3762)),
DATE(YEAR(H3762)+1,MONTH(H3762),DAY(H3762)))))-H3762))+H3762)</f>
        <v/>
      </c>
      <c r="J3762" s="9" t="str">
        <f t="shared" si="370"/>
        <v/>
      </c>
      <c r="K3762" s="11" t="str">
        <f t="shared" si="371"/>
        <v/>
      </c>
      <c r="L3762" s="11" t="str">
        <f t="shared" si="372"/>
        <v/>
      </c>
      <c r="M3762" s="11" t="str">
        <f>IF(A3762="","",VLOOKUP(E3762,index!$A$1:$B$6,2,0)*K3762*G3762)</f>
        <v/>
      </c>
      <c r="N3762" s="11" t="str">
        <f>IF(A3762="","",-PMT(G3762*VLOOKUP(E3762,index!$A$1:$B$6,2,0),C3762,F3762,0,0))</f>
        <v/>
      </c>
      <c r="O3762" s="11" t="str">
        <f t="shared" si="373"/>
        <v/>
      </c>
      <c r="P3762" s="11" t="str">
        <f t="shared" si="368"/>
        <v/>
      </c>
    </row>
    <row r="3763" spans="1:16" x14ac:dyDescent="0.25">
      <c r="A3763" s="9" t="str">
        <f>IF(A3762="","",IF(B3762&lt;C3762,A3762,IF(A3762=MAX('entry data'!$B$8:$B$507),"",A3762+1)))</f>
        <v/>
      </c>
      <c r="B3763" s="9" t="str">
        <f t="shared" si="369"/>
        <v/>
      </c>
      <c r="C3763" s="9" t="str">
        <f>IF(ISERROR(VLOOKUP(A3763,'entry data'!B:G,6,0)),"",VLOOKUP(A3763,'entry data'!B:G,6,0))</f>
        <v/>
      </c>
      <c r="D3763" s="9" t="str">
        <f>IF(ISERROR(VLOOKUP(A3763,'entry data'!B:C,2,0)),"",VLOOKUP(A3763,'entry data'!B:C,2,0))</f>
        <v/>
      </c>
      <c r="E3763" s="9" t="str">
        <f>IF(ISERROR(VLOOKUP(A3763,'entry data'!B:E,4,0)),"",VLOOKUP(A3763,'entry data'!B:E,4,0))</f>
        <v/>
      </c>
      <c r="F3763" s="11" t="str">
        <f>IF(A3763="","",IF(ISERROR(VLOOKUP(A3763,'entry data'!B:F,5,0)),"",VLOOKUP(A3763,'entry data'!B:F,5,0)))</f>
        <v/>
      </c>
      <c r="G3763" s="12" t="str">
        <f>IF(A3763="","",IF(ISERROR(VLOOKUP(A3763,'entry data'!B:I,8,0)),"",VLOOKUP(A3763,'entry data'!B:I,7,0)))</f>
        <v/>
      </c>
      <c r="H3763" s="13" t="str">
        <f>IF(A3763="","",IF(B3763=1,VLOOKUP(A3763,'entry data'!B:D,3,0),I3762))</f>
        <v/>
      </c>
      <c r="I3763" s="14" t="str">
        <f>IF(A3763="","",IF(E3763="weekly",7,IF(E3763="fortnightly",14,IF(E3763="monthly",DATE(IF(MONTH(H3763)=12,YEAR(H3763)+1,YEAR(H3763)),VLOOKUP(MONTH(H3763),index!$D$2:$G$13,2,0),DAY(H3763)),
IF(E3763="quarterly",DATE(IF(MONTH(H3763)&gt;=10,YEAR(H3763)+1,YEAR(H3763)),VLOOKUP(MONTH(H3763),index!$D$2:$G$13,3,0),DAY(H3763)),
IF(E3763="halfyearly",DATE(IF(MONTH(H3763)&gt;=7,YEAR(H3763)+1,YEAR(H3763)),VLOOKUP(MONTH(H3763),index!$D$2:$G$13,4,0),DAY(H3763)),
DATE(YEAR(H3763)+1,MONTH(H3763),DAY(H3763)))))-H3763))+H3763)</f>
        <v/>
      </c>
      <c r="J3763" s="9" t="str">
        <f t="shared" si="370"/>
        <v/>
      </c>
      <c r="K3763" s="11" t="str">
        <f t="shared" si="371"/>
        <v/>
      </c>
      <c r="L3763" s="11" t="str">
        <f t="shared" si="372"/>
        <v/>
      </c>
      <c r="M3763" s="11" t="str">
        <f>IF(A3763="","",VLOOKUP(E3763,index!$A$1:$B$6,2,0)*K3763*G3763)</f>
        <v/>
      </c>
      <c r="N3763" s="11" t="str">
        <f>IF(A3763="","",-PMT(G3763*VLOOKUP(E3763,index!$A$1:$B$6,2,0),C3763,F3763,0,0))</f>
        <v/>
      </c>
      <c r="O3763" s="11" t="str">
        <f t="shared" si="373"/>
        <v/>
      </c>
      <c r="P3763" s="11" t="str">
        <f t="shared" si="368"/>
        <v/>
      </c>
    </row>
    <row r="3764" spans="1:16" x14ac:dyDescent="0.25">
      <c r="A3764" s="9" t="str">
        <f>IF(A3763="","",IF(B3763&lt;C3763,A3763,IF(A3763=MAX('entry data'!$B$8:$B$507),"",A3763+1)))</f>
        <v/>
      </c>
      <c r="B3764" s="9" t="str">
        <f t="shared" si="369"/>
        <v/>
      </c>
      <c r="C3764" s="9" t="str">
        <f>IF(ISERROR(VLOOKUP(A3764,'entry data'!B:G,6,0)),"",VLOOKUP(A3764,'entry data'!B:G,6,0))</f>
        <v/>
      </c>
      <c r="D3764" s="9" t="str">
        <f>IF(ISERROR(VLOOKUP(A3764,'entry data'!B:C,2,0)),"",VLOOKUP(A3764,'entry data'!B:C,2,0))</f>
        <v/>
      </c>
      <c r="E3764" s="9" t="str">
        <f>IF(ISERROR(VLOOKUP(A3764,'entry data'!B:E,4,0)),"",VLOOKUP(A3764,'entry data'!B:E,4,0))</f>
        <v/>
      </c>
      <c r="F3764" s="11" t="str">
        <f>IF(A3764="","",IF(ISERROR(VLOOKUP(A3764,'entry data'!B:F,5,0)),"",VLOOKUP(A3764,'entry data'!B:F,5,0)))</f>
        <v/>
      </c>
      <c r="G3764" s="12" t="str">
        <f>IF(A3764="","",IF(ISERROR(VLOOKUP(A3764,'entry data'!B:I,8,0)),"",VLOOKUP(A3764,'entry data'!B:I,7,0)))</f>
        <v/>
      </c>
      <c r="H3764" s="13" t="str">
        <f>IF(A3764="","",IF(B3764=1,VLOOKUP(A3764,'entry data'!B:D,3,0),I3763))</f>
        <v/>
      </c>
      <c r="I3764" s="14" t="str">
        <f>IF(A3764="","",IF(E3764="weekly",7,IF(E3764="fortnightly",14,IF(E3764="monthly",DATE(IF(MONTH(H3764)=12,YEAR(H3764)+1,YEAR(H3764)),VLOOKUP(MONTH(H3764),index!$D$2:$G$13,2,0),DAY(H3764)),
IF(E3764="quarterly",DATE(IF(MONTH(H3764)&gt;=10,YEAR(H3764)+1,YEAR(H3764)),VLOOKUP(MONTH(H3764),index!$D$2:$G$13,3,0),DAY(H3764)),
IF(E3764="halfyearly",DATE(IF(MONTH(H3764)&gt;=7,YEAR(H3764)+1,YEAR(H3764)),VLOOKUP(MONTH(H3764),index!$D$2:$G$13,4,0),DAY(H3764)),
DATE(YEAR(H3764)+1,MONTH(H3764),DAY(H3764)))))-H3764))+H3764)</f>
        <v/>
      </c>
      <c r="J3764" s="9" t="str">
        <f t="shared" si="370"/>
        <v/>
      </c>
      <c r="K3764" s="11" t="str">
        <f t="shared" si="371"/>
        <v/>
      </c>
      <c r="L3764" s="11" t="str">
        <f t="shared" si="372"/>
        <v/>
      </c>
      <c r="M3764" s="11" t="str">
        <f>IF(A3764="","",VLOOKUP(E3764,index!$A$1:$B$6,2,0)*K3764*G3764)</f>
        <v/>
      </c>
      <c r="N3764" s="11" t="str">
        <f>IF(A3764="","",-PMT(G3764*VLOOKUP(E3764,index!$A$1:$B$6,2,0),C3764,F3764,0,0))</f>
        <v/>
      </c>
      <c r="O3764" s="11" t="str">
        <f t="shared" si="373"/>
        <v/>
      </c>
      <c r="P3764" s="11" t="str">
        <f t="shared" si="368"/>
        <v/>
      </c>
    </row>
    <row r="3765" spans="1:16" x14ac:dyDescent="0.25">
      <c r="A3765" s="9" t="str">
        <f>IF(A3764="","",IF(B3764&lt;C3764,A3764,IF(A3764=MAX('entry data'!$B$8:$B$507),"",A3764+1)))</f>
        <v/>
      </c>
      <c r="B3765" s="9" t="str">
        <f t="shared" si="369"/>
        <v/>
      </c>
      <c r="C3765" s="9" t="str">
        <f>IF(ISERROR(VLOOKUP(A3765,'entry data'!B:G,6,0)),"",VLOOKUP(A3765,'entry data'!B:G,6,0))</f>
        <v/>
      </c>
      <c r="D3765" s="9" t="str">
        <f>IF(ISERROR(VLOOKUP(A3765,'entry data'!B:C,2,0)),"",VLOOKUP(A3765,'entry data'!B:C,2,0))</f>
        <v/>
      </c>
      <c r="E3765" s="9" t="str">
        <f>IF(ISERROR(VLOOKUP(A3765,'entry data'!B:E,4,0)),"",VLOOKUP(A3765,'entry data'!B:E,4,0))</f>
        <v/>
      </c>
      <c r="F3765" s="11" t="str">
        <f>IF(A3765="","",IF(ISERROR(VLOOKUP(A3765,'entry data'!B:F,5,0)),"",VLOOKUP(A3765,'entry data'!B:F,5,0)))</f>
        <v/>
      </c>
      <c r="G3765" s="12" t="str">
        <f>IF(A3765="","",IF(ISERROR(VLOOKUP(A3765,'entry data'!B:I,8,0)),"",VLOOKUP(A3765,'entry data'!B:I,7,0)))</f>
        <v/>
      </c>
      <c r="H3765" s="13" t="str">
        <f>IF(A3765="","",IF(B3765=1,VLOOKUP(A3765,'entry data'!B:D,3,0),I3764))</f>
        <v/>
      </c>
      <c r="I3765" s="14" t="str">
        <f>IF(A3765="","",IF(E3765="weekly",7,IF(E3765="fortnightly",14,IF(E3765="monthly",DATE(IF(MONTH(H3765)=12,YEAR(H3765)+1,YEAR(H3765)),VLOOKUP(MONTH(H3765),index!$D$2:$G$13,2,0),DAY(H3765)),
IF(E3765="quarterly",DATE(IF(MONTH(H3765)&gt;=10,YEAR(H3765)+1,YEAR(H3765)),VLOOKUP(MONTH(H3765),index!$D$2:$G$13,3,0),DAY(H3765)),
IF(E3765="halfyearly",DATE(IF(MONTH(H3765)&gt;=7,YEAR(H3765)+1,YEAR(H3765)),VLOOKUP(MONTH(H3765),index!$D$2:$G$13,4,0),DAY(H3765)),
DATE(YEAR(H3765)+1,MONTH(H3765),DAY(H3765)))))-H3765))+H3765)</f>
        <v/>
      </c>
      <c r="J3765" s="9" t="str">
        <f t="shared" si="370"/>
        <v/>
      </c>
      <c r="K3765" s="11" t="str">
        <f t="shared" si="371"/>
        <v/>
      </c>
      <c r="L3765" s="11" t="str">
        <f t="shared" si="372"/>
        <v/>
      </c>
      <c r="M3765" s="11" t="str">
        <f>IF(A3765="","",VLOOKUP(E3765,index!$A$1:$B$6,2,0)*K3765*G3765)</f>
        <v/>
      </c>
      <c r="N3765" s="11" t="str">
        <f>IF(A3765="","",-PMT(G3765*VLOOKUP(E3765,index!$A$1:$B$6,2,0),C3765,F3765,0,0))</f>
        <v/>
      </c>
      <c r="O3765" s="11" t="str">
        <f t="shared" si="373"/>
        <v/>
      </c>
      <c r="P3765" s="11" t="str">
        <f t="shared" si="368"/>
        <v/>
      </c>
    </row>
    <row r="3766" spans="1:16" x14ac:dyDescent="0.25">
      <c r="A3766" s="9" t="str">
        <f>IF(A3765="","",IF(B3765&lt;C3765,A3765,IF(A3765=MAX('entry data'!$B$8:$B$507),"",A3765+1)))</f>
        <v/>
      </c>
      <c r="B3766" s="9" t="str">
        <f t="shared" si="369"/>
        <v/>
      </c>
      <c r="C3766" s="9" t="str">
        <f>IF(ISERROR(VLOOKUP(A3766,'entry data'!B:G,6,0)),"",VLOOKUP(A3766,'entry data'!B:G,6,0))</f>
        <v/>
      </c>
      <c r="D3766" s="9" t="str">
        <f>IF(ISERROR(VLOOKUP(A3766,'entry data'!B:C,2,0)),"",VLOOKUP(A3766,'entry data'!B:C,2,0))</f>
        <v/>
      </c>
      <c r="E3766" s="9" t="str">
        <f>IF(ISERROR(VLOOKUP(A3766,'entry data'!B:E,4,0)),"",VLOOKUP(A3766,'entry data'!B:E,4,0))</f>
        <v/>
      </c>
      <c r="F3766" s="11" t="str">
        <f>IF(A3766="","",IF(ISERROR(VLOOKUP(A3766,'entry data'!B:F,5,0)),"",VLOOKUP(A3766,'entry data'!B:F,5,0)))</f>
        <v/>
      </c>
      <c r="G3766" s="12" t="str">
        <f>IF(A3766="","",IF(ISERROR(VLOOKUP(A3766,'entry data'!B:I,8,0)),"",VLOOKUP(A3766,'entry data'!B:I,7,0)))</f>
        <v/>
      </c>
      <c r="H3766" s="13" t="str">
        <f>IF(A3766="","",IF(B3766=1,VLOOKUP(A3766,'entry data'!B:D,3,0),I3765))</f>
        <v/>
      </c>
      <c r="I3766" s="14" t="str">
        <f>IF(A3766="","",IF(E3766="weekly",7,IF(E3766="fortnightly",14,IF(E3766="monthly",DATE(IF(MONTH(H3766)=12,YEAR(H3766)+1,YEAR(H3766)),VLOOKUP(MONTH(H3766),index!$D$2:$G$13,2,0),DAY(H3766)),
IF(E3766="quarterly",DATE(IF(MONTH(H3766)&gt;=10,YEAR(H3766)+1,YEAR(H3766)),VLOOKUP(MONTH(H3766),index!$D$2:$G$13,3,0),DAY(H3766)),
IF(E3766="halfyearly",DATE(IF(MONTH(H3766)&gt;=7,YEAR(H3766)+1,YEAR(H3766)),VLOOKUP(MONTH(H3766),index!$D$2:$G$13,4,0),DAY(H3766)),
DATE(YEAR(H3766)+1,MONTH(H3766),DAY(H3766)))))-H3766))+H3766)</f>
        <v/>
      </c>
      <c r="J3766" s="9" t="str">
        <f t="shared" si="370"/>
        <v/>
      </c>
      <c r="K3766" s="11" t="str">
        <f t="shared" si="371"/>
        <v/>
      </c>
      <c r="L3766" s="11" t="str">
        <f t="shared" si="372"/>
        <v/>
      </c>
      <c r="M3766" s="11" t="str">
        <f>IF(A3766="","",VLOOKUP(E3766,index!$A$1:$B$6,2,0)*K3766*G3766)</f>
        <v/>
      </c>
      <c r="N3766" s="11" t="str">
        <f>IF(A3766="","",-PMT(G3766*VLOOKUP(E3766,index!$A$1:$B$6,2,0),C3766,F3766,0,0))</f>
        <v/>
      </c>
      <c r="O3766" s="11" t="str">
        <f t="shared" si="373"/>
        <v/>
      </c>
      <c r="P3766" s="11" t="str">
        <f t="shared" si="368"/>
        <v/>
      </c>
    </row>
    <row r="3767" spans="1:16" x14ac:dyDescent="0.25">
      <c r="A3767" s="9" t="str">
        <f>IF(A3766="","",IF(B3766&lt;C3766,A3766,IF(A3766=MAX('entry data'!$B$8:$B$507),"",A3766+1)))</f>
        <v/>
      </c>
      <c r="B3767" s="9" t="str">
        <f t="shared" si="369"/>
        <v/>
      </c>
      <c r="C3767" s="9" t="str">
        <f>IF(ISERROR(VLOOKUP(A3767,'entry data'!B:G,6,0)),"",VLOOKUP(A3767,'entry data'!B:G,6,0))</f>
        <v/>
      </c>
      <c r="D3767" s="9" t="str">
        <f>IF(ISERROR(VLOOKUP(A3767,'entry data'!B:C,2,0)),"",VLOOKUP(A3767,'entry data'!B:C,2,0))</f>
        <v/>
      </c>
      <c r="E3767" s="9" t="str">
        <f>IF(ISERROR(VLOOKUP(A3767,'entry data'!B:E,4,0)),"",VLOOKUP(A3767,'entry data'!B:E,4,0))</f>
        <v/>
      </c>
      <c r="F3767" s="11" t="str">
        <f>IF(A3767="","",IF(ISERROR(VLOOKUP(A3767,'entry data'!B:F,5,0)),"",VLOOKUP(A3767,'entry data'!B:F,5,0)))</f>
        <v/>
      </c>
      <c r="G3767" s="12" t="str">
        <f>IF(A3767="","",IF(ISERROR(VLOOKUP(A3767,'entry data'!B:I,8,0)),"",VLOOKUP(A3767,'entry data'!B:I,7,0)))</f>
        <v/>
      </c>
      <c r="H3767" s="13" t="str">
        <f>IF(A3767="","",IF(B3767=1,VLOOKUP(A3767,'entry data'!B:D,3,0),I3766))</f>
        <v/>
      </c>
      <c r="I3767" s="14" t="str">
        <f>IF(A3767="","",IF(E3767="weekly",7,IF(E3767="fortnightly",14,IF(E3767="monthly",DATE(IF(MONTH(H3767)=12,YEAR(H3767)+1,YEAR(H3767)),VLOOKUP(MONTH(H3767),index!$D$2:$G$13,2,0),DAY(H3767)),
IF(E3767="quarterly",DATE(IF(MONTH(H3767)&gt;=10,YEAR(H3767)+1,YEAR(H3767)),VLOOKUP(MONTH(H3767),index!$D$2:$G$13,3,0),DAY(H3767)),
IF(E3767="halfyearly",DATE(IF(MONTH(H3767)&gt;=7,YEAR(H3767)+1,YEAR(H3767)),VLOOKUP(MONTH(H3767),index!$D$2:$G$13,4,0),DAY(H3767)),
DATE(YEAR(H3767)+1,MONTH(H3767),DAY(H3767)))))-H3767))+H3767)</f>
        <v/>
      </c>
      <c r="J3767" s="9" t="str">
        <f t="shared" si="370"/>
        <v/>
      </c>
      <c r="K3767" s="11" t="str">
        <f t="shared" si="371"/>
        <v/>
      </c>
      <c r="L3767" s="11" t="str">
        <f t="shared" si="372"/>
        <v/>
      </c>
      <c r="M3767" s="11" t="str">
        <f>IF(A3767="","",VLOOKUP(E3767,index!$A$1:$B$6,2,0)*K3767*G3767)</f>
        <v/>
      </c>
      <c r="N3767" s="11" t="str">
        <f>IF(A3767="","",-PMT(G3767*VLOOKUP(E3767,index!$A$1:$B$6,2,0),C3767,F3767,0,0))</f>
        <v/>
      </c>
      <c r="O3767" s="11" t="str">
        <f t="shared" si="373"/>
        <v/>
      </c>
      <c r="P3767" s="11" t="str">
        <f t="shared" si="368"/>
        <v/>
      </c>
    </row>
    <row r="3768" spans="1:16" x14ac:dyDescent="0.25">
      <c r="A3768" s="9" t="str">
        <f>IF(A3767="","",IF(B3767&lt;C3767,A3767,IF(A3767=MAX('entry data'!$B$8:$B$507),"",A3767+1)))</f>
        <v/>
      </c>
      <c r="B3768" s="9" t="str">
        <f t="shared" si="369"/>
        <v/>
      </c>
      <c r="C3768" s="9" t="str">
        <f>IF(ISERROR(VLOOKUP(A3768,'entry data'!B:G,6,0)),"",VLOOKUP(A3768,'entry data'!B:G,6,0))</f>
        <v/>
      </c>
      <c r="D3768" s="9" t="str">
        <f>IF(ISERROR(VLOOKUP(A3768,'entry data'!B:C,2,0)),"",VLOOKUP(A3768,'entry data'!B:C,2,0))</f>
        <v/>
      </c>
      <c r="E3768" s="9" t="str">
        <f>IF(ISERROR(VLOOKUP(A3768,'entry data'!B:E,4,0)),"",VLOOKUP(A3768,'entry data'!B:E,4,0))</f>
        <v/>
      </c>
      <c r="F3768" s="11" t="str">
        <f>IF(A3768="","",IF(ISERROR(VLOOKUP(A3768,'entry data'!B:F,5,0)),"",VLOOKUP(A3768,'entry data'!B:F,5,0)))</f>
        <v/>
      </c>
      <c r="G3768" s="12" t="str">
        <f>IF(A3768="","",IF(ISERROR(VLOOKUP(A3768,'entry data'!B:I,8,0)),"",VLOOKUP(A3768,'entry data'!B:I,7,0)))</f>
        <v/>
      </c>
      <c r="H3768" s="13" t="str">
        <f>IF(A3768="","",IF(B3768=1,VLOOKUP(A3768,'entry data'!B:D,3,0),I3767))</f>
        <v/>
      </c>
      <c r="I3768" s="14" t="str">
        <f>IF(A3768="","",IF(E3768="weekly",7,IF(E3768="fortnightly",14,IF(E3768="monthly",DATE(IF(MONTH(H3768)=12,YEAR(H3768)+1,YEAR(H3768)),VLOOKUP(MONTH(H3768),index!$D$2:$G$13,2,0),DAY(H3768)),
IF(E3768="quarterly",DATE(IF(MONTH(H3768)&gt;=10,YEAR(H3768)+1,YEAR(H3768)),VLOOKUP(MONTH(H3768),index!$D$2:$G$13,3,0),DAY(H3768)),
IF(E3768="halfyearly",DATE(IF(MONTH(H3768)&gt;=7,YEAR(H3768)+1,YEAR(H3768)),VLOOKUP(MONTH(H3768),index!$D$2:$G$13,4,0),DAY(H3768)),
DATE(YEAR(H3768)+1,MONTH(H3768),DAY(H3768)))))-H3768))+H3768)</f>
        <v/>
      </c>
      <c r="J3768" s="9" t="str">
        <f t="shared" si="370"/>
        <v/>
      </c>
      <c r="K3768" s="11" t="str">
        <f t="shared" si="371"/>
        <v/>
      </c>
      <c r="L3768" s="11" t="str">
        <f t="shared" si="372"/>
        <v/>
      </c>
      <c r="M3768" s="11" t="str">
        <f>IF(A3768="","",VLOOKUP(E3768,index!$A$1:$B$6,2,0)*K3768*G3768)</f>
        <v/>
      </c>
      <c r="N3768" s="11" t="str">
        <f>IF(A3768="","",-PMT(G3768*VLOOKUP(E3768,index!$A$1:$B$6,2,0),C3768,F3768,0,0))</f>
        <v/>
      </c>
      <c r="O3768" s="11" t="str">
        <f t="shared" si="373"/>
        <v/>
      </c>
      <c r="P3768" s="11" t="str">
        <f t="shared" si="368"/>
        <v/>
      </c>
    </row>
    <row r="3769" spans="1:16" x14ac:dyDescent="0.25">
      <c r="A3769" s="9" t="str">
        <f>IF(A3768="","",IF(B3768&lt;C3768,A3768,IF(A3768=MAX('entry data'!$B$8:$B$507),"",A3768+1)))</f>
        <v/>
      </c>
      <c r="B3769" s="9" t="str">
        <f t="shared" si="369"/>
        <v/>
      </c>
      <c r="C3769" s="9" t="str">
        <f>IF(ISERROR(VLOOKUP(A3769,'entry data'!B:G,6,0)),"",VLOOKUP(A3769,'entry data'!B:G,6,0))</f>
        <v/>
      </c>
      <c r="D3769" s="9" t="str">
        <f>IF(ISERROR(VLOOKUP(A3769,'entry data'!B:C,2,0)),"",VLOOKUP(A3769,'entry data'!B:C,2,0))</f>
        <v/>
      </c>
      <c r="E3769" s="9" t="str">
        <f>IF(ISERROR(VLOOKUP(A3769,'entry data'!B:E,4,0)),"",VLOOKUP(A3769,'entry data'!B:E,4,0))</f>
        <v/>
      </c>
      <c r="F3769" s="11" t="str">
        <f>IF(A3769="","",IF(ISERROR(VLOOKUP(A3769,'entry data'!B:F,5,0)),"",VLOOKUP(A3769,'entry data'!B:F,5,0)))</f>
        <v/>
      </c>
      <c r="G3769" s="12" t="str">
        <f>IF(A3769="","",IF(ISERROR(VLOOKUP(A3769,'entry data'!B:I,8,0)),"",VLOOKUP(A3769,'entry data'!B:I,7,0)))</f>
        <v/>
      </c>
      <c r="H3769" s="13" t="str">
        <f>IF(A3769="","",IF(B3769=1,VLOOKUP(A3769,'entry data'!B:D,3,0),I3768))</f>
        <v/>
      </c>
      <c r="I3769" s="14" t="str">
        <f>IF(A3769="","",IF(E3769="weekly",7,IF(E3769="fortnightly",14,IF(E3769="monthly",DATE(IF(MONTH(H3769)=12,YEAR(H3769)+1,YEAR(H3769)),VLOOKUP(MONTH(H3769),index!$D$2:$G$13,2,0),DAY(H3769)),
IF(E3769="quarterly",DATE(IF(MONTH(H3769)&gt;=10,YEAR(H3769)+1,YEAR(H3769)),VLOOKUP(MONTH(H3769),index!$D$2:$G$13,3,0),DAY(H3769)),
IF(E3769="halfyearly",DATE(IF(MONTH(H3769)&gt;=7,YEAR(H3769)+1,YEAR(H3769)),VLOOKUP(MONTH(H3769),index!$D$2:$G$13,4,0),DAY(H3769)),
DATE(YEAR(H3769)+1,MONTH(H3769),DAY(H3769)))))-H3769))+H3769)</f>
        <v/>
      </c>
      <c r="J3769" s="9" t="str">
        <f t="shared" si="370"/>
        <v/>
      </c>
      <c r="K3769" s="11" t="str">
        <f t="shared" si="371"/>
        <v/>
      </c>
      <c r="L3769" s="11" t="str">
        <f t="shared" si="372"/>
        <v/>
      </c>
      <c r="M3769" s="11" t="str">
        <f>IF(A3769="","",VLOOKUP(E3769,index!$A$1:$B$6,2,0)*K3769*G3769)</f>
        <v/>
      </c>
      <c r="N3769" s="11" t="str">
        <f>IF(A3769="","",-PMT(G3769*VLOOKUP(E3769,index!$A$1:$B$6,2,0),C3769,F3769,0,0))</f>
        <v/>
      </c>
      <c r="O3769" s="11" t="str">
        <f t="shared" si="373"/>
        <v/>
      </c>
      <c r="P3769" s="11" t="str">
        <f t="shared" si="368"/>
        <v/>
      </c>
    </row>
    <row r="3770" spans="1:16" x14ac:dyDescent="0.25">
      <c r="A3770" s="9" t="str">
        <f>IF(A3769="","",IF(B3769&lt;C3769,A3769,IF(A3769=MAX('entry data'!$B$8:$B$507),"",A3769+1)))</f>
        <v/>
      </c>
      <c r="B3770" s="9" t="str">
        <f t="shared" si="369"/>
        <v/>
      </c>
      <c r="C3770" s="9" t="str">
        <f>IF(ISERROR(VLOOKUP(A3770,'entry data'!B:G,6,0)),"",VLOOKUP(A3770,'entry data'!B:G,6,0))</f>
        <v/>
      </c>
      <c r="D3770" s="9" t="str">
        <f>IF(ISERROR(VLOOKUP(A3770,'entry data'!B:C,2,0)),"",VLOOKUP(A3770,'entry data'!B:C,2,0))</f>
        <v/>
      </c>
      <c r="E3770" s="9" t="str">
        <f>IF(ISERROR(VLOOKUP(A3770,'entry data'!B:E,4,0)),"",VLOOKUP(A3770,'entry data'!B:E,4,0))</f>
        <v/>
      </c>
      <c r="F3770" s="11" t="str">
        <f>IF(A3770="","",IF(ISERROR(VLOOKUP(A3770,'entry data'!B:F,5,0)),"",VLOOKUP(A3770,'entry data'!B:F,5,0)))</f>
        <v/>
      </c>
      <c r="G3770" s="12" t="str">
        <f>IF(A3770="","",IF(ISERROR(VLOOKUP(A3770,'entry data'!B:I,8,0)),"",VLOOKUP(A3770,'entry data'!B:I,7,0)))</f>
        <v/>
      </c>
      <c r="H3770" s="13" t="str">
        <f>IF(A3770="","",IF(B3770=1,VLOOKUP(A3770,'entry data'!B:D,3,0),I3769))</f>
        <v/>
      </c>
      <c r="I3770" s="14" t="str">
        <f>IF(A3770="","",IF(E3770="weekly",7,IF(E3770="fortnightly",14,IF(E3770="monthly",DATE(IF(MONTH(H3770)=12,YEAR(H3770)+1,YEAR(H3770)),VLOOKUP(MONTH(H3770),index!$D$2:$G$13,2,0),DAY(H3770)),
IF(E3770="quarterly",DATE(IF(MONTH(H3770)&gt;=10,YEAR(H3770)+1,YEAR(H3770)),VLOOKUP(MONTH(H3770),index!$D$2:$G$13,3,0),DAY(H3770)),
IF(E3770="halfyearly",DATE(IF(MONTH(H3770)&gt;=7,YEAR(H3770)+1,YEAR(H3770)),VLOOKUP(MONTH(H3770),index!$D$2:$G$13,4,0),DAY(H3770)),
DATE(YEAR(H3770)+1,MONTH(H3770),DAY(H3770)))))-H3770))+H3770)</f>
        <v/>
      </c>
      <c r="J3770" s="9" t="str">
        <f t="shared" si="370"/>
        <v/>
      </c>
      <c r="K3770" s="11" t="str">
        <f t="shared" si="371"/>
        <v/>
      </c>
      <c r="L3770" s="11" t="str">
        <f t="shared" si="372"/>
        <v/>
      </c>
      <c r="M3770" s="11" t="str">
        <f>IF(A3770="","",VLOOKUP(E3770,index!$A$1:$B$6,2,0)*K3770*G3770)</f>
        <v/>
      </c>
      <c r="N3770" s="11" t="str">
        <f>IF(A3770="","",-PMT(G3770*VLOOKUP(E3770,index!$A$1:$B$6,2,0),C3770,F3770,0,0))</f>
        <v/>
      </c>
      <c r="O3770" s="11" t="str">
        <f t="shared" si="373"/>
        <v/>
      </c>
      <c r="P3770" s="11" t="str">
        <f t="shared" si="368"/>
        <v/>
      </c>
    </row>
    <row r="3771" spans="1:16" x14ac:dyDescent="0.25">
      <c r="A3771" s="9" t="str">
        <f>IF(A3770="","",IF(B3770&lt;C3770,A3770,IF(A3770=MAX('entry data'!$B$8:$B$507),"",A3770+1)))</f>
        <v/>
      </c>
      <c r="B3771" s="9" t="str">
        <f t="shared" si="369"/>
        <v/>
      </c>
      <c r="C3771" s="9" t="str">
        <f>IF(ISERROR(VLOOKUP(A3771,'entry data'!B:G,6,0)),"",VLOOKUP(A3771,'entry data'!B:G,6,0))</f>
        <v/>
      </c>
      <c r="D3771" s="9" t="str">
        <f>IF(ISERROR(VLOOKUP(A3771,'entry data'!B:C,2,0)),"",VLOOKUP(A3771,'entry data'!B:C,2,0))</f>
        <v/>
      </c>
      <c r="E3771" s="9" t="str">
        <f>IF(ISERROR(VLOOKUP(A3771,'entry data'!B:E,4,0)),"",VLOOKUP(A3771,'entry data'!B:E,4,0))</f>
        <v/>
      </c>
      <c r="F3771" s="11" t="str">
        <f>IF(A3771="","",IF(ISERROR(VLOOKUP(A3771,'entry data'!B:F,5,0)),"",VLOOKUP(A3771,'entry data'!B:F,5,0)))</f>
        <v/>
      </c>
      <c r="G3771" s="12" t="str">
        <f>IF(A3771="","",IF(ISERROR(VLOOKUP(A3771,'entry data'!B:I,8,0)),"",VLOOKUP(A3771,'entry data'!B:I,7,0)))</f>
        <v/>
      </c>
      <c r="H3771" s="13" t="str">
        <f>IF(A3771="","",IF(B3771=1,VLOOKUP(A3771,'entry data'!B:D,3,0),I3770))</f>
        <v/>
      </c>
      <c r="I3771" s="14" t="str">
        <f>IF(A3771="","",IF(E3771="weekly",7,IF(E3771="fortnightly",14,IF(E3771="monthly",DATE(IF(MONTH(H3771)=12,YEAR(H3771)+1,YEAR(H3771)),VLOOKUP(MONTH(H3771),index!$D$2:$G$13,2,0),DAY(H3771)),
IF(E3771="quarterly",DATE(IF(MONTH(H3771)&gt;=10,YEAR(H3771)+1,YEAR(H3771)),VLOOKUP(MONTH(H3771),index!$D$2:$G$13,3,0),DAY(H3771)),
IF(E3771="halfyearly",DATE(IF(MONTH(H3771)&gt;=7,YEAR(H3771)+1,YEAR(H3771)),VLOOKUP(MONTH(H3771),index!$D$2:$G$13,4,0),DAY(H3771)),
DATE(YEAR(H3771)+1,MONTH(H3771),DAY(H3771)))))-H3771))+H3771)</f>
        <v/>
      </c>
      <c r="J3771" s="9" t="str">
        <f t="shared" si="370"/>
        <v/>
      </c>
      <c r="K3771" s="11" t="str">
        <f t="shared" si="371"/>
        <v/>
      </c>
      <c r="L3771" s="11" t="str">
        <f t="shared" si="372"/>
        <v/>
      </c>
      <c r="M3771" s="11" t="str">
        <f>IF(A3771="","",VLOOKUP(E3771,index!$A$1:$B$6,2,0)*K3771*G3771)</f>
        <v/>
      </c>
      <c r="N3771" s="11" t="str">
        <f>IF(A3771="","",-PMT(G3771*VLOOKUP(E3771,index!$A$1:$B$6,2,0),C3771,F3771,0,0))</f>
        <v/>
      </c>
      <c r="O3771" s="11" t="str">
        <f t="shared" si="373"/>
        <v/>
      </c>
      <c r="P3771" s="11" t="str">
        <f t="shared" si="368"/>
        <v/>
      </c>
    </row>
    <row r="3772" spans="1:16" x14ac:dyDescent="0.25">
      <c r="A3772" s="9" t="str">
        <f>IF(A3771="","",IF(B3771&lt;C3771,A3771,IF(A3771=MAX('entry data'!$B$8:$B$507),"",A3771+1)))</f>
        <v/>
      </c>
      <c r="B3772" s="9" t="str">
        <f t="shared" si="369"/>
        <v/>
      </c>
      <c r="C3772" s="9" t="str">
        <f>IF(ISERROR(VLOOKUP(A3772,'entry data'!B:G,6,0)),"",VLOOKUP(A3772,'entry data'!B:G,6,0))</f>
        <v/>
      </c>
      <c r="D3772" s="9" t="str">
        <f>IF(ISERROR(VLOOKUP(A3772,'entry data'!B:C,2,0)),"",VLOOKUP(A3772,'entry data'!B:C,2,0))</f>
        <v/>
      </c>
      <c r="E3772" s="9" t="str">
        <f>IF(ISERROR(VLOOKUP(A3772,'entry data'!B:E,4,0)),"",VLOOKUP(A3772,'entry data'!B:E,4,0))</f>
        <v/>
      </c>
      <c r="F3772" s="11" t="str">
        <f>IF(A3772="","",IF(ISERROR(VLOOKUP(A3772,'entry data'!B:F,5,0)),"",VLOOKUP(A3772,'entry data'!B:F,5,0)))</f>
        <v/>
      </c>
      <c r="G3772" s="12" t="str">
        <f>IF(A3772="","",IF(ISERROR(VLOOKUP(A3772,'entry data'!B:I,8,0)),"",VLOOKUP(A3772,'entry data'!B:I,7,0)))</f>
        <v/>
      </c>
      <c r="H3772" s="13" t="str">
        <f>IF(A3772="","",IF(B3772=1,VLOOKUP(A3772,'entry data'!B:D,3,0),I3771))</f>
        <v/>
      </c>
      <c r="I3772" s="14" t="str">
        <f>IF(A3772="","",IF(E3772="weekly",7,IF(E3772="fortnightly",14,IF(E3772="monthly",DATE(IF(MONTH(H3772)=12,YEAR(H3772)+1,YEAR(H3772)),VLOOKUP(MONTH(H3772),index!$D$2:$G$13,2,0),DAY(H3772)),
IF(E3772="quarterly",DATE(IF(MONTH(H3772)&gt;=10,YEAR(H3772)+1,YEAR(H3772)),VLOOKUP(MONTH(H3772),index!$D$2:$G$13,3,0),DAY(H3772)),
IF(E3772="halfyearly",DATE(IF(MONTH(H3772)&gt;=7,YEAR(H3772)+1,YEAR(H3772)),VLOOKUP(MONTH(H3772),index!$D$2:$G$13,4,0),DAY(H3772)),
DATE(YEAR(H3772)+1,MONTH(H3772),DAY(H3772)))))-H3772))+H3772)</f>
        <v/>
      </c>
      <c r="J3772" s="9" t="str">
        <f t="shared" si="370"/>
        <v/>
      </c>
      <c r="K3772" s="11" t="str">
        <f t="shared" si="371"/>
        <v/>
      </c>
      <c r="L3772" s="11" t="str">
        <f t="shared" si="372"/>
        <v/>
      </c>
      <c r="M3772" s="11" t="str">
        <f>IF(A3772="","",VLOOKUP(E3772,index!$A$1:$B$6,2,0)*K3772*G3772)</f>
        <v/>
      </c>
      <c r="N3772" s="11" t="str">
        <f>IF(A3772="","",-PMT(G3772*VLOOKUP(E3772,index!$A$1:$B$6,2,0),C3772,F3772,0,0))</f>
        <v/>
      </c>
      <c r="O3772" s="11" t="str">
        <f t="shared" si="373"/>
        <v/>
      </c>
      <c r="P3772" s="11" t="str">
        <f t="shared" si="368"/>
        <v/>
      </c>
    </row>
    <row r="3773" spans="1:16" x14ac:dyDescent="0.25">
      <c r="A3773" s="9" t="str">
        <f>IF(A3772="","",IF(B3772&lt;C3772,A3772,IF(A3772=MAX('entry data'!$B$8:$B$507),"",A3772+1)))</f>
        <v/>
      </c>
      <c r="B3773" s="9" t="str">
        <f t="shared" si="369"/>
        <v/>
      </c>
      <c r="C3773" s="9" t="str">
        <f>IF(ISERROR(VLOOKUP(A3773,'entry data'!B:G,6,0)),"",VLOOKUP(A3773,'entry data'!B:G,6,0))</f>
        <v/>
      </c>
      <c r="D3773" s="9" t="str">
        <f>IF(ISERROR(VLOOKUP(A3773,'entry data'!B:C,2,0)),"",VLOOKUP(A3773,'entry data'!B:C,2,0))</f>
        <v/>
      </c>
      <c r="E3773" s="9" t="str">
        <f>IF(ISERROR(VLOOKUP(A3773,'entry data'!B:E,4,0)),"",VLOOKUP(A3773,'entry data'!B:E,4,0))</f>
        <v/>
      </c>
      <c r="F3773" s="11" t="str">
        <f>IF(A3773="","",IF(ISERROR(VLOOKUP(A3773,'entry data'!B:F,5,0)),"",VLOOKUP(A3773,'entry data'!B:F,5,0)))</f>
        <v/>
      </c>
      <c r="G3773" s="12" t="str">
        <f>IF(A3773="","",IF(ISERROR(VLOOKUP(A3773,'entry data'!B:I,8,0)),"",VLOOKUP(A3773,'entry data'!B:I,7,0)))</f>
        <v/>
      </c>
      <c r="H3773" s="13" t="str">
        <f>IF(A3773="","",IF(B3773=1,VLOOKUP(A3773,'entry data'!B:D,3,0),I3772))</f>
        <v/>
      </c>
      <c r="I3773" s="14" t="str">
        <f>IF(A3773="","",IF(E3773="weekly",7,IF(E3773="fortnightly",14,IF(E3773="monthly",DATE(IF(MONTH(H3773)=12,YEAR(H3773)+1,YEAR(H3773)),VLOOKUP(MONTH(H3773),index!$D$2:$G$13,2,0),DAY(H3773)),
IF(E3773="quarterly",DATE(IF(MONTH(H3773)&gt;=10,YEAR(H3773)+1,YEAR(H3773)),VLOOKUP(MONTH(H3773),index!$D$2:$G$13,3,0),DAY(H3773)),
IF(E3773="halfyearly",DATE(IF(MONTH(H3773)&gt;=7,YEAR(H3773)+1,YEAR(H3773)),VLOOKUP(MONTH(H3773),index!$D$2:$G$13,4,0),DAY(H3773)),
DATE(YEAR(H3773)+1,MONTH(H3773),DAY(H3773)))))-H3773))+H3773)</f>
        <v/>
      </c>
      <c r="J3773" s="9" t="str">
        <f t="shared" si="370"/>
        <v/>
      </c>
      <c r="K3773" s="11" t="str">
        <f t="shared" si="371"/>
        <v/>
      </c>
      <c r="L3773" s="11" t="str">
        <f t="shared" si="372"/>
        <v/>
      </c>
      <c r="M3773" s="11" t="str">
        <f>IF(A3773="","",VLOOKUP(E3773,index!$A$1:$B$6,2,0)*K3773*G3773)</f>
        <v/>
      </c>
      <c r="N3773" s="11" t="str">
        <f>IF(A3773="","",-PMT(G3773*VLOOKUP(E3773,index!$A$1:$B$6,2,0),C3773,F3773,0,0))</f>
        <v/>
      </c>
      <c r="O3773" s="11" t="str">
        <f t="shared" si="373"/>
        <v/>
      </c>
      <c r="P3773" s="11" t="str">
        <f t="shared" si="368"/>
        <v/>
      </c>
    </row>
    <row r="3774" spans="1:16" x14ac:dyDescent="0.25">
      <c r="A3774" s="9" t="str">
        <f>IF(A3773="","",IF(B3773&lt;C3773,A3773,IF(A3773=MAX('entry data'!$B$8:$B$507),"",A3773+1)))</f>
        <v/>
      </c>
      <c r="B3774" s="9" t="str">
        <f t="shared" si="369"/>
        <v/>
      </c>
      <c r="C3774" s="9" t="str">
        <f>IF(ISERROR(VLOOKUP(A3774,'entry data'!B:G,6,0)),"",VLOOKUP(A3774,'entry data'!B:G,6,0))</f>
        <v/>
      </c>
      <c r="D3774" s="9" t="str">
        <f>IF(ISERROR(VLOOKUP(A3774,'entry data'!B:C,2,0)),"",VLOOKUP(A3774,'entry data'!B:C,2,0))</f>
        <v/>
      </c>
      <c r="E3774" s="9" t="str">
        <f>IF(ISERROR(VLOOKUP(A3774,'entry data'!B:E,4,0)),"",VLOOKUP(A3774,'entry data'!B:E,4,0))</f>
        <v/>
      </c>
      <c r="F3774" s="11" t="str">
        <f>IF(A3774="","",IF(ISERROR(VLOOKUP(A3774,'entry data'!B:F,5,0)),"",VLOOKUP(A3774,'entry data'!B:F,5,0)))</f>
        <v/>
      </c>
      <c r="G3774" s="12" t="str">
        <f>IF(A3774="","",IF(ISERROR(VLOOKUP(A3774,'entry data'!B:I,8,0)),"",VLOOKUP(A3774,'entry data'!B:I,7,0)))</f>
        <v/>
      </c>
      <c r="H3774" s="13" t="str">
        <f>IF(A3774="","",IF(B3774=1,VLOOKUP(A3774,'entry data'!B:D,3,0),I3773))</f>
        <v/>
      </c>
      <c r="I3774" s="14" t="str">
        <f>IF(A3774="","",IF(E3774="weekly",7,IF(E3774="fortnightly",14,IF(E3774="monthly",DATE(IF(MONTH(H3774)=12,YEAR(H3774)+1,YEAR(H3774)),VLOOKUP(MONTH(H3774),index!$D$2:$G$13,2,0),DAY(H3774)),
IF(E3774="quarterly",DATE(IF(MONTH(H3774)&gt;=10,YEAR(H3774)+1,YEAR(H3774)),VLOOKUP(MONTH(H3774),index!$D$2:$G$13,3,0),DAY(H3774)),
IF(E3774="halfyearly",DATE(IF(MONTH(H3774)&gt;=7,YEAR(H3774)+1,YEAR(H3774)),VLOOKUP(MONTH(H3774),index!$D$2:$G$13,4,0),DAY(H3774)),
DATE(YEAR(H3774)+1,MONTH(H3774),DAY(H3774)))))-H3774))+H3774)</f>
        <v/>
      </c>
      <c r="J3774" s="9" t="str">
        <f t="shared" si="370"/>
        <v/>
      </c>
      <c r="K3774" s="11" t="str">
        <f t="shared" si="371"/>
        <v/>
      </c>
      <c r="L3774" s="11" t="str">
        <f t="shared" si="372"/>
        <v/>
      </c>
      <c r="M3774" s="11" t="str">
        <f>IF(A3774="","",VLOOKUP(E3774,index!$A$1:$B$6,2,0)*K3774*G3774)</f>
        <v/>
      </c>
      <c r="N3774" s="11" t="str">
        <f>IF(A3774="","",-PMT(G3774*VLOOKUP(E3774,index!$A$1:$B$6,2,0),C3774,F3774,0,0))</f>
        <v/>
      </c>
      <c r="O3774" s="11" t="str">
        <f t="shared" si="373"/>
        <v/>
      </c>
      <c r="P3774" s="11" t="str">
        <f t="shared" si="368"/>
        <v/>
      </c>
    </row>
    <row r="3775" spans="1:16" x14ac:dyDescent="0.25">
      <c r="A3775" s="9" t="str">
        <f>IF(A3774="","",IF(B3774&lt;C3774,A3774,IF(A3774=MAX('entry data'!$B$8:$B$507),"",A3774+1)))</f>
        <v/>
      </c>
      <c r="B3775" s="9" t="str">
        <f t="shared" si="369"/>
        <v/>
      </c>
      <c r="C3775" s="9" t="str">
        <f>IF(ISERROR(VLOOKUP(A3775,'entry data'!B:G,6,0)),"",VLOOKUP(A3775,'entry data'!B:G,6,0))</f>
        <v/>
      </c>
      <c r="D3775" s="9" t="str">
        <f>IF(ISERROR(VLOOKUP(A3775,'entry data'!B:C,2,0)),"",VLOOKUP(A3775,'entry data'!B:C,2,0))</f>
        <v/>
      </c>
      <c r="E3775" s="9" t="str">
        <f>IF(ISERROR(VLOOKUP(A3775,'entry data'!B:E,4,0)),"",VLOOKUP(A3775,'entry data'!B:E,4,0))</f>
        <v/>
      </c>
      <c r="F3775" s="11" t="str">
        <f>IF(A3775="","",IF(ISERROR(VLOOKUP(A3775,'entry data'!B:F,5,0)),"",VLOOKUP(A3775,'entry data'!B:F,5,0)))</f>
        <v/>
      </c>
      <c r="G3775" s="12" t="str">
        <f>IF(A3775="","",IF(ISERROR(VLOOKUP(A3775,'entry data'!B:I,8,0)),"",VLOOKUP(A3775,'entry data'!B:I,7,0)))</f>
        <v/>
      </c>
      <c r="H3775" s="13" t="str">
        <f>IF(A3775="","",IF(B3775=1,VLOOKUP(A3775,'entry data'!B:D,3,0),I3774))</f>
        <v/>
      </c>
      <c r="I3775" s="14" t="str">
        <f>IF(A3775="","",IF(E3775="weekly",7,IF(E3775="fortnightly",14,IF(E3775="monthly",DATE(IF(MONTH(H3775)=12,YEAR(H3775)+1,YEAR(H3775)),VLOOKUP(MONTH(H3775),index!$D$2:$G$13,2,0),DAY(H3775)),
IF(E3775="quarterly",DATE(IF(MONTH(H3775)&gt;=10,YEAR(H3775)+1,YEAR(H3775)),VLOOKUP(MONTH(H3775),index!$D$2:$G$13,3,0),DAY(H3775)),
IF(E3775="halfyearly",DATE(IF(MONTH(H3775)&gt;=7,YEAR(H3775)+1,YEAR(H3775)),VLOOKUP(MONTH(H3775),index!$D$2:$G$13,4,0),DAY(H3775)),
DATE(YEAR(H3775)+1,MONTH(H3775),DAY(H3775)))))-H3775))+H3775)</f>
        <v/>
      </c>
      <c r="J3775" s="9" t="str">
        <f t="shared" si="370"/>
        <v/>
      </c>
      <c r="K3775" s="11" t="str">
        <f t="shared" si="371"/>
        <v/>
      </c>
      <c r="L3775" s="11" t="str">
        <f t="shared" si="372"/>
        <v/>
      </c>
      <c r="M3775" s="11" t="str">
        <f>IF(A3775="","",VLOOKUP(E3775,index!$A$1:$B$6,2,0)*K3775*G3775)</f>
        <v/>
      </c>
      <c r="N3775" s="11" t="str">
        <f>IF(A3775="","",-PMT(G3775*VLOOKUP(E3775,index!$A$1:$B$6,2,0),C3775,F3775,0,0))</f>
        <v/>
      </c>
      <c r="O3775" s="11" t="str">
        <f t="shared" si="373"/>
        <v/>
      </c>
      <c r="P3775" s="11" t="str">
        <f t="shared" si="368"/>
        <v/>
      </c>
    </row>
    <row r="3776" spans="1:16" x14ac:dyDescent="0.25">
      <c r="A3776" s="9" t="str">
        <f>IF(A3775="","",IF(B3775&lt;C3775,A3775,IF(A3775=MAX('entry data'!$B$8:$B$507),"",A3775+1)))</f>
        <v/>
      </c>
      <c r="B3776" s="9" t="str">
        <f t="shared" si="369"/>
        <v/>
      </c>
      <c r="C3776" s="9" t="str">
        <f>IF(ISERROR(VLOOKUP(A3776,'entry data'!B:G,6,0)),"",VLOOKUP(A3776,'entry data'!B:G,6,0))</f>
        <v/>
      </c>
      <c r="D3776" s="9" t="str">
        <f>IF(ISERROR(VLOOKUP(A3776,'entry data'!B:C,2,0)),"",VLOOKUP(A3776,'entry data'!B:C,2,0))</f>
        <v/>
      </c>
      <c r="E3776" s="9" t="str">
        <f>IF(ISERROR(VLOOKUP(A3776,'entry data'!B:E,4,0)),"",VLOOKUP(A3776,'entry data'!B:E,4,0))</f>
        <v/>
      </c>
      <c r="F3776" s="11" t="str">
        <f>IF(A3776="","",IF(ISERROR(VLOOKUP(A3776,'entry data'!B:F,5,0)),"",VLOOKUP(A3776,'entry data'!B:F,5,0)))</f>
        <v/>
      </c>
      <c r="G3776" s="12" t="str">
        <f>IF(A3776="","",IF(ISERROR(VLOOKUP(A3776,'entry data'!B:I,8,0)),"",VLOOKUP(A3776,'entry data'!B:I,7,0)))</f>
        <v/>
      </c>
      <c r="H3776" s="13" t="str">
        <f>IF(A3776="","",IF(B3776=1,VLOOKUP(A3776,'entry data'!B:D,3,0),I3775))</f>
        <v/>
      </c>
      <c r="I3776" s="14" t="str">
        <f>IF(A3776="","",IF(E3776="weekly",7,IF(E3776="fortnightly",14,IF(E3776="monthly",DATE(IF(MONTH(H3776)=12,YEAR(H3776)+1,YEAR(H3776)),VLOOKUP(MONTH(H3776),index!$D$2:$G$13,2,0),DAY(H3776)),
IF(E3776="quarterly",DATE(IF(MONTH(H3776)&gt;=10,YEAR(H3776)+1,YEAR(H3776)),VLOOKUP(MONTH(H3776),index!$D$2:$G$13,3,0),DAY(H3776)),
IF(E3776="halfyearly",DATE(IF(MONTH(H3776)&gt;=7,YEAR(H3776)+1,YEAR(H3776)),VLOOKUP(MONTH(H3776),index!$D$2:$G$13,4,0),DAY(H3776)),
DATE(YEAR(H3776)+1,MONTH(H3776),DAY(H3776)))))-H3776))+H3776)</f>
        <v/>
      </c>
      <c r="J3776" s="9" t="str">
        <f t="shared" si="370"/>
        <v/>
      </c>
      <c r="K3776" s="11" t="str">
        <f t="shared" si="371"/>
        <v/>
      </c>
      <c r="L3776" s="11" t="str">
        <f t="shared" si="372"/>
        <v/>
      </c>
      <c r="M3776" s="11" t="str">
        <f>IF(A3776="","",VLOOKUP(E3776,index!$A$1:$B$6,2,0)*K3776*G3776)</f>
        <v/>
      </c>
      <c r="N3776" s="11" t="str">
        <f>IF(A3776="","",-PMT(G3776*VLOOKUP(E3776,index!$A$1:$B$6,2,0),C3776,F3776,0,0))</f>
        <v/>
      </c>
      <c r="O3776" s="11" t="str">
        <f t="shared" si="373"/>
        <v/>
      </c>
      <c r="P3776" s="11" t="str">
        <f t="shared" si="368"/>
        <v/>
      </c>
    </row>
    <row r="3777" spans="1:16" x14ac:dyDescent="0.25">
      <c r="A3777" s="9" t="str">
        <f>IF(A3776="","",IF(B3776&lt;C3776,A3776,IF(A3776=MAX('entry data'!$B$8:$B$507),"",A3776+1)))</f>
        <v/>
      </c>
      <c r="B3777" s="9" t="str">
        <f t="shared" si="369"/>
        <v/>
      </c>
      <c r="C3777" s="9" t="str">
        <f>IF(ISERROR(VLOOKUP(A3777,'entry data'!B:G,6,0)),"",VLOOKUP(A3777,'entry data'!B:G,6,0))</f>
        <v/>
      </c>
      <c r="D3777" s="9" t="str">
        <f>IF(ISERROR(VLOOKUP(A3777,'entry data'!B:C,2,0)),"",VLOOKUP(A3777,'entry data'!B:C,2,0))</f>
        <v/>
      </c>
      <c r="E3777" s="9" t="str">
        <f>IF(ISERROR(VLOOKUP(A3777,'entry data'!B:E,4,0)),"",VLOOKUP(A3777,'entry data'!B:E,4,0))</f>
        <v/>
      </c>
      <c r="F3777" s="11" t="str">
        <f>IF(A3777="","",IF(ISERROR(VLOOKUP(A3777,'entry data'!B:F,5,0)),"",VLOOKUP(A3777,'entry data'!B:F,5,0)))</f>
        <v/>
      </c>
      <c r="G3777" s="12" t="str">
        <f>IF(A3777="","",IF(ISERROR(VLOOKUP(A3777,'entry data'!B:I,8,0)),"",VLOOKUP(A3777,'entry data'!B:I,7,0)))</f>
        <v/>
      </c>
      <c r="H3777" s="13" t="str">
        <f>IF(A3777="","",IF(B3777=1,VLOOKUP(A3777,'entry data'!B:D,3,0),I3776))</f>
        <v/>
      </c>
      <c r="I3777" s="14" t="str">
        <f>IF(A3777="","",IF(E3777="weekly",7,IF(E3777="fortnightly",14,IF(E3777="monthly",DATE(IF(MONTH(H3777)=12,YEAR(H3777)+1,YEAR(H3777)),VLOOKUP(MONTH(H3777),index!$D$2:$G$13,2,0),DAY(H3777)),
IF(E3777="quarterly",DATE(IF(MONTH(H3777)&gt;=10,YEAR(H3777)+1,YEAR(H3777)),VLOOKUP(MONTH(H3777),index!$D$2:$G$13,3,0),DAY(H3777)),
IF(E3777="halfyearly",DATE(IF(MONTH(H3777)&gt;=7,YEAR(H3777)+1,YEAR(H3777)),VLOOKUP(MONTH(H3777),index!$D$2:$G$13,4,0),DAY(H3777)),
DATE(YEAR(H3777)+1,MONTH(H3777),DAY(H3777)))))-H3777))+H3777)</f>
        <v/>
      </c>
      <c r="J3777" s="9" t="str">
        <f t="shared" si="370"/>
        <v/>
      </c>
      <c r="K3777" s="11" t="str">
        <f t="shared" si="371"/>
        <v/>
      </c>
      <c r="L3777" s="11" t="str">
        <f t="shared" si="372"/>
        <v/>
      </c>
      <c r="M3777" s="11" t="str">
        <f>IF(A3777="","",VLOOKUP(E3777,index!$A$1:$B$6,2,0)*K3777*G3777)</f>
        <v/>
      </c>
      <c r="N3777" s="11" t="str">
        <f>IF(A3777="","",-PMT(G3777*VLOOKUP(E3777,index!$A$1:$B$6,2,0),C3777,F3777,0,0))</f>
        <v/>
      </c>
      <c r="O3777" s="11" t="str">
        <f t="shared" si="373"/>
        <v/>
      </c>
      <c r="P3777" s="11" t="str">
        <f t="shared" si="368"/>
        <v/>
      </c>
    </row>
    <row r="3778" spans="1:16" x14ac:dyDescent="0.25">
      <c r="A3778" s="9" t="str">
        <f>IF(A3777="","",IF(B3777&lt;C3777,A3777,IF(A3777=MAX('entry data'!$B$8:$B$507),"",A3777+1)))</f>
        <v/>
      </c>
      <c r="B3778" s="9" t="str">
        <f t="shared" si="369"/>
        <v/>
      </c>
      <c r="C3778" s="9" t="str">
        <f>IF(ISERROR(VLOOKUP(A3778,'entry data'!B:G,6,0)),"",VLOOKUP(A3778,'entry data'!B:G,6,0))</f>
        <v/>
      </c>
      <c r="D3778" s="9" t="str">
        <f>IF(ISERROR(VLOOKUP(A3778,'entry data'!B:C,2,0)),"",VLOOKUP(A3778,'entry data'!B:C,2,0))</f>
        <v/>
      </c>
      <c r="E3778" s="9" t="str">
        <f>IF(ISERROR(VLOOKUP(A3778,'entry data'!B:E,4,0)),"",VLOOKUP(A3778,'entry data'!B:E,4,0))</f>
        <v/>
      </c>
      <c r="F3778" s="11" t="str">
        <f>IF(A3778="","",IF(ISERROR(VLOOKUP(A3778,'entry data'!B:F,5,0)),"",VLOOKUP(A3778,'entry data'!B:F,5,0)))</f>
        <v/>
      </c>
      <c r="G3778" s="12" t="str">
        <f>IF(A3778="","",IF(ISERROR(VLOOKUP(A3778,'entry data'!B:I,8,0)),"",VLOOKUP(A3778,'entry data'!B:I,7,0)))</f>
        <v/>
      </c>
      <c r="H3778" s="13" t="str">
        <f>IF(A3778="","",IF(B3778=1,VLOOKUP(A3778,'entry data'!B:D,3,0),I3777))</f>
        <v/>
      </c>
      <c r="I3778" s="14" t="str">
        <f>IF(A3778="","",IF(E3778="weekly",7,IF(E3778="fortnightly",14,IF(E3778="monthly",DATE(IF(MONTH(H3778)=12,YEAR(H3778)+1,YEAR(H3778)),VLOOKUP(MONTH(H3778),index!$D$2:$G$13,2,0),DAY(H3778)),
IF(E3778="quarterly",DATE(IF(MONTH(H3778)&gt;=10,YEAR(H3778)+1,YEAR(H3778)),VLOOKUP(MONTH(H3778),index!$D$2:$G$13,3,0),DAY(H3778)),
IF(E3778="halfyearly",DATE(IF(MONTH(H3778)&gt;=7,YEAR(H3778)+1,YEAR(H3778)),VLOOKUP(MONTH(H3778),index!$D$2:$G$13,4,0),DAY(H3778)),
DATE(YEAR(H3778)+1,MONTH(H3778),DAY(H3778)))))-H3778))+H3778)</f>
        <v/>
      </c>
      <c r="J3778" s="9" t="str">
        <f t="shared" si="370"/>
        <v/>
      </c>
      <c r="K3778" s="11" t="str">
        <f t="shared" si="371"/>
        <v/>
      </c>
      <c r="L3778" s="11" t="str">
        <f t="shared" si="372"/>
        <v/>
      </c>
      <c r="M3778" s="11" t="str">
        <f>IF(A3778="","",VLOOKUP(E3778,index!$A$1:$B$6,2,0)*K3778*G3778)</f>
        <v/>
      </c>
      <c r="N3778" s="11" t="str">
        <f>IF(A3778="","",-PMT(G3778*VLOOKUP(E3778,index!$A$1:$B$6,2,0),C3778,F3778,0,0))</f>
        <v/>
      </c>
      <c r="O3778" s="11" t="str">
        <f t="shared" si="373"/>
        <v/>
      </c>
      <c r="P3778" s="11" t="str">
        <f t="shared" si="368"/>
        <v/>
      </c>
    </row>
    <row r="3779" spans="1:16" x14ac:dyDescent="0.25">
      <c r="A3779" s="9" t="str">
        <f>IF(A3778="","",IF(B3778&lt;C3778,A3778,IF(A3778=MAX('entry data'!$B$8:$B$507),"",A3778+1)))</f>
        <v/>
      </c>
      <c r="B3779" s="9" t="str">
        <f t="shared" si="369"/>
        <v/>
      </c>
      <c r="C3779" s="9" t="str">
        <f>IF(ISERROR(VLOOKUP(A3779,'entry data'!B:G,6,0)),"",VLOOKUP(A3779,'entry data'!B:G,6,0))</f>
        <v/>
      </c>
      <c r="D3779" s="9" t="str">
        <f>IF(ISERROR(VLOOKUP(A3779,'entry data'!B:C,2,0)),"",VLOOKUP(A3779,'entry data'!B:C,2,0))</f>
        <v/>
      </c>
      <c r="E3779" s="9" t="str">
        <f>IF(ISERROR(VLOOKUP(A3779,'entry data'!B:E,4,0)),"",VLOOKUP(A3779,'entry data'!B:E,4,0))</f>
        <v/>
      </c>
      <c r="F3779" s="11" t="str">
        <f>IF(A3779="","",IF(ISERROR(VLOOKUP(A3779,'entry data'!B:F,5,0)),"",VLOOKUP(A3779,'entry data'!B:F,5,0)))</f>
        <v/>
      </c>
      <c r="G3779" s="12" t="str">
        <f>IF(A3779="","",IF(ISERROR(VLOOKUP(A3779,'entry data'!B:I,8,0)),"",VLOOKUP(A3779,'entry data'!B:I,7,0)))</f>
        <v/>
      </c>
      <c r="H3779" s="13" t="str">
        <f>IF(A3779="","",IF(B3779=1,VLOOKUP(A3779,'entry data'!B:D,3,0),I3778))</f>
        <v/>
      </c>
      <c r="I3779" s="14" t="str">
        <f>IF(A3779="","",IF(E3779="weekly",7,IF(E3779="fortnightly",14,IF(E3779="monthly",DATE(IF(MONTH(H3779)=12,YEAR(H3779)+1,YEAR(H3779)),VLOOKUP(MONTH(H3779),index!$D$2:$G$13,2,0),DAY(H3779)),
IF(E3779="quarterly",DATE(IF(MONTH(H3779)&gt;=10,YEAR(H3779)+1,YEAR(H3779)),VLOOKUP(MONTH(H3779),index!$D$2:$G$13,3,0),DAY(H3779)),
IF(E3779="halfyearly",DATE(IF(MONTH(H3779)&gt;=7,YEAR(H3779)+1,YEAR(H3779)),VLOOKUP(MONTH(H3779),index!$D$2:$G$13,4,0),DAY(H3779)),
DATE(YEAR(H3779)+1,MONTH(H3779),DAY(H3779)))))-H3779))+H3779)</f>
        <v/>
      </c>
      <c r="J3779" s="9" t="str">
        <f t="shared" si="370"/>
        <v/>
      </c>
      <c r="K3779" s="11" t="str">
        <f t="shared" si="371"/>
        <v/>
      </c>
      <c r="L3779" s="11" t="str">
        <f t="shared" si="372"/>
        <v/>
      </c>
      <c r="M3779" s="11" t="str">
        <f>IF(A3779="","",VLOOKUP(E3779,index!$A$1:$B$6,2,0)*K3779*G3779)</f>
        <v/>
      </c>
      <c r="N3779" s="11" t="str">
        <f>IF(A3779="","",-PMT(G3779*VLOOKUP(E3779,index!$A$1:$B$6,2,0),C3779,F3779,0,0))</f>
        <v/>
      </c>
      <c r="O3779" s="11" t="str">
        <f t="shared" si="373"/>
        <v/>
      </c>
      <c r="P3779" s="11" t="str">
        <f t="shared" ref="P3779:P3842" si="374">IF(A3779="","",IF(J3779&lt;&gt;J3780,O3779,0))</f>
        <v/>
      </c>
    </row>
    <row r="3780" spans="1:16" x14ac:dyDescent="0.25">
      <c r="A3780" s="9" t="str">
        <f>IF(A3779="","",IF(B3779&lt;C3779,A3779,IF(A3779=MAX('entry data'!$B$8:$B$507),"",A3779+1)))</f>
        <v/>
      </c>
      <c r="B3780" s="9" t="str">
        <f t="shared" si="369"/>
        <v/>
      </c>
      <c r="C3780" s="9" t="str">
        <f>IF(ISERROR(VLOOKUP(A3780,'entry data'!B:G,6,0)),"",VLOOKUP(A3780,'entry data'!B:G,6,0))</f>
        <v/>
      </c>
      <c r="D3780" s="9" t="str">
        <f>IF(ISERROR(VLOOKUP(A3780,'entry data'!B:C,2,0)),"",VLOOKUP(A3780,'entry data'!B:C,2,0))</f>
        <v/>
      </c>
      <c r="E3780" s="9" t="str">
        <f>IF(ISERROR(VLOOKUP(A3780,'entry data'!B:E,4,0)),"",VLOOKUP(A3780,'entry data'!B:E,4,0))</f>
        <v/>
      </c>
      <c r="F3780" s="11" t="str">
        <f>IF(A3780="","",IF(ISERROR(VLOOKUP(A3780,'entry data'!B:F,5,0)),"",VLOOKUP(A3780,'entry data'!B:F,5,0)))</f>
        <v/>
      </c>
      <c r="G3780" s="12" t="str">
        <f>IF(A3780="","",IF(ISERROR(VLOOKUP(A3780,'entry data'!B:I,8,0)),"",VLOOKUP(A3780,'entry data'!B:I,7,0)))</f>
        <v/>
      </c>
      <c r="H3780" s="13" t="str">
        <f>IF(A3780="","",IF(B3780=1,VLOOKUP(A3780,'entry data'!B:D,3,0),I3779))</f>
        <v/>
      </c>
      <c r="I3780" s="14" t="str">
        <f>IF(A3780="","",IF(E3780="weekly",7,IF(E3780="fortnightly",14,IF(E3780="monthly",DATE(IF(MONTH(H3780)=12,YEAR(H3780)+1,YEAR(H3780)),VLOOKUP(MONTH(H3780),index!$D$2:$G$13,2,0),DAY(H3780)),
IF(E3780="quarterly",DATE(IF(MONTH(H3780)&gt;=10,YEAR(H3780)+1,YEAR(H3780)),VLOOKUP(MONTH(H3780),index!$D$2:$G$13,3,0),DAY(H3780)),
IF(E3780="halfyearly",DATE(IF(MONTH(H3780)&gt;=7,YEAR(H3780)+1,YEAR(H3780)),VLOOKUP(MONTH(H3780),index!$D$2:$G$13,4,0),DAY(H3780)),
DATE(YEAR(H3780)+1,MONTH(H3780),DAY(H3780)))))-H3780))+H3780)</f>
        <v/>
      </c>
      <c r="J3780" s="9" t="str">
        <f t="shared" si="370"/>
        <v/>
      </c>
      <c r="K3780" s="11" t="str">
        <f t="shared" si="371"/>
        <v/>
      </c>
      <c r="L3780" s="11" t="str">
        <f t="shared" si="372"/>
        <v/>
      </c>
      <c r="M3780" s="11" t="str">
        <f>IF(A3780="","",VLOOKUP(E3780,index!$A$1:$B$6,2,0)*K3780*G3780)</f>
        <v/>
      </c>
      <c r="N3780" s="11" t="str">
        <f>IF(A3780="","",-PMT(G3780*VLOOKUP(E3780,index!$A$1:$B$6,2,0),C3780,F3780,0,0))</f>
        <v/>
      </c>
      <c r="O3780" s="11" t="str">
        <f t="shared" si="373"/>
        <v/>
      </c>
      <c r="P3780" s="11" t="str">
        <f t="shared" si="374"/>
        <v/>
      </c>
    </row>
    <row r="3781" spans="1:16" x14ac:dyDescent="0.25">
      <c r="A3781" s="9" t="str">
        <f>IF(A3780="","",IF(B3780&lt;C3780,A3780,IF(A3780=MAX('entry data'!$B$8:$B$507),"",A3780+1)))</f>
        <v/>
      </c>
      <c r="B3781" s="9" t="str">
        <f t="shared" si="369"/>
        <v/>
      </c>
      <c r="C3781" s="9" t="str">
        <f>IF(ISERROR(VLOOKUP(A3781,'entry data'!B:G,6,0)),"",VLOOKUP(A3781,'entry data'!B:G,6,0))</f>
        <v/>
      </c>
      <c r="D3781" s="9" t="str">
        <f>IF(ISERROR(VLOOKUP(A3781,'entry data'!B:C,2,0)),"",VLOOKUP(A3781,'entry data'!B:C,2,0))</f>
        <v/>
      </c>
      <c r="E3781" s="9" t="str">
        <f>IF(ISERROR(VLOOKUP(A3781,'entry data'!B:E,4,0)),"",VLOOKUP(A3781,'entry data'!B:E,4,0))</f>
        <v/>
      </c>
      <c r="F3781" s="11" t="str">
        <f>IF(A3781="","",IF(ISERROR(VLOOKUP(A3781,'entry data'!B:F,5,0)),"",VLOOKUP(A3781,'entry data'!B:F,5,0)))</f>
        <v/>
      </c>
      <c r="G3781" s="12" t="str">
        <f>IF(A3781="","",IF(ISERROR(VLOOKUP(A3781,'entry data'!B:I,8,0)),"",VLOOKUP(A3781,'entry data'!B:I,7,0)))</f>
        <v/>
      </c>
      <c r="H3781" s="13" t="str">
        <f>IF(A3781="","",IF(B3781=1,VLOOKUP(A3781,'entry data'!B:D,3,0),I3780))</f>
        <v/>
      </c>
      <c r="I3781" s="14" t="str">
        <f>IF(A3781="","",IF(E3781="weekly",7,IF(E3781="fortnightly",14,IF(E3781="monthly",DATE(IF(MONTH(H3781)=12,YEAR(H3781)+1,YEAR(H3781)),VLOOKUP(MONTH(H3781),index!$D$2:$G$13,2,0),DAY(H3781)),
IF(E3781="quarterly",DATE(IF(MONTH(H3781)&gt;=10,YEAR(H3781)+1,YEAR(H3781)),VLOOKUP(MONTH(H3781),index!$D$2:$G$13,3,0),DAY(H3781)),
IF(E3781="halfyearly",DATE(IF(MONTH(H3781)&gt;=7,YEAR(H3781)+1,YEAR(H3781)),VLOOKUP(MONTH(H3781),index!$D$2:$G$13,4,0),DAY(H3781)),
DATE(YEAR(H3781)+1,MONTH(H3781),DAY(H3781)))))-H3781))+H3781)</f>
        <v/>
      </c>
      <c r="J3781" s="9" t="str">
        <f t="shared" si="370"/>
        <v/>
      </c>
      <c r="K3781" s="11" t="str">
        <f t="shared" si="371"/>
        <v/>
      </c>
      <c r="L3781" s="11" t="str">
        <f t="shared" si="372"/>
        <v/>
      </c>
      <c r="M3781" s="11" t="str">
        <f>IF(A3781="","",VLOOKUP(E3781,index!$A$1:$B$6,2,0)*K3781*G3781)</f>
        <v/>
      </c>
      <c r="N3781" s="11" t="str">
        <f>IF(A3781="","",-PMT(G3781*VLOOKUP(E3781,index!$A$1:$B$6,2,0),C3781,F3781,0,0))</f>
        <v/>
      </c>
      <c r="O3781" s="11" t="str">
        <f t="shared" si="373"/>
        <v/>
      </c>
      <c r="P3781" s="11" t="str">
        <f t="shared" si="374"/>
        <v/>
      </c>
    </row>
    <row r="3782" spans="1:16" x14ac:dyDescent="0.25">
      <c r="A3782" s="9" t="str">
        <f>IF(A3781="","",IF(B3781&lt;C3781,A3781,IF(A3781=MAX('entry data'!$B$8:$B$507),"",A3781+1)))</f>
        <v/>
      </c>
      <c r="B3782" s="9" t="str">
        <f t="shared" si="369"/>
        <v/>
      </c>
      <c r="C3782" s="9" t="str">
        <f>IF(ISERROR(VLOOKUP(A3782,'entry data'!B:G,6,0)),"",VLOOKUP(A3782,'entry data'!B:G,6,0))</f>
        <v/>
      </c>
      <c r="D3782" s="9" t="str">
        <f>IF(ISERROR(VLOOKUP(A3782,'entry data'!B:C,2,0)),"",VLOOKUP(A3782,'entry data'!B:C,2,0))</f>
        <v/>
      </c>
      <c r="E3782" s="9" t="str">
        <f>IF(ISERROR(VLOOKUP(A3782,'entry data'!B:E,4,0)),"",VLOOKUP(A3782,'entry data'!B:E,4,0))</f>
        <v/>
      </c>
      <c r="F3782" s="11" t="str">
        <f>IF(A3782="","",IF(ISERROR(VLOOKUP(A3782,'entry data'!B:F,5,0)),"",VLOOKUP(A3782,'entry data'!B:F,5,0)))</f>
        <v/>
      </c>
      <c r="G3782" s="12" t="str">
        <f>IF(A3782="","",IF(ISERROR(VLOOKUP(A3782,'entry data'!B:I,8,0)),"",VLOOKUP(A3782,'entry data'!B:I,7,0)))</f>
        <v/>
      </c>
      <c r="H3782" s="13" t="str">
        <f>IF(A3782="","",IF(B3782=1,VLOOKUP(A3782,'entry data'!B:D,3,0),I3781))</f>
        <v/>
      </c>
      <c r="I3782" s="14" t="str">
        <f>IF(A3782="","",IF(E3782="weekly",7,IF(E3782="fortnightly",14,IF(E3782="monthly",DATE(IF(MONTH(H3782)=12,YEAR(H3782)+1,YEAR(H3782)),VLOOKUP(MONTH(H3782),index!$D$2:$G$13,2,0),DAY(H3782)),
IF(E3782="quarterly",DATE(IF(MONTH(H3782)&gt;=10,YEAR(H3782)+1,YEAR(H3782)),VLOOKUP(MONTH(H3782),index!$D$2:$G$13,3,0),DAY(H3782)),
IF(E3782="halfyearly",DATE(IF(MONTH(H3782)&gt;=7,YEAR(H3782)+1,YEAR(H3782)),VLOOKUP(MONTH(H3782),index!$D$2:$G$13,4,0),DAY(H3782)),
DATE(YEAR(H3782)+1,MONTH(H3782),DAY(H3782)))))-H3782))+H3782)</f>
        <v/>
      </c>
      <c r="J3782" s="9" t="str">
        <f t="shared" si="370"/>
        <v/>
      </c>
      <c r="K3782" s="11" t="str">
        <f t="shared" si="371"/>
        <v/>
      </c>
      <c r="L3782" s="11" t="str">
        <f t="shared" si="372"/>
        <v/>
      </c>
      <c r="M3782" s="11" t="str">
        <f>IF(A3782="","",VLOOKUP(E3782,index!$A$1:$B$6,2,0)*K3782*G3782)</f>
        <v/>
      </c>
      <c r="N3782" s="11" t="str">
        <f>IF(A3782="","",-PMT(G3782*VLOOKUP(E3782,index!$A$1:$B$6,2,0),C3782,F3782,0,0))</f>
        <v/>
      </c>
      <c r="O3782" s="11" t="str">
        <f t="shared" si="373"/>
        <v/>
      </c>
      <c r="P3782" s="11" t="str">
        <f t="shared" si="374"/>
        <v/>
      </c>
    </row>
    <row r="3783" spans="1:16" x14ac:dyDescent="0.25">
      <c r="A3783" s="9" t="str">
        <f>IF(A3782="","",IF(B3782&lt;C3782,A3782,IF(A3782=MAX('entry data'!$B$8:$B$507),"",A3782+1)))</f>
        <v/>
      </c>
      <c r="B3783" s="9" t="str">
        <f t="shared" si="369"/>
        <v/>
      </c>
      <c r="C3783" s="9" t="str">
        <f>IF(ISERROR(VLOOKUP(A3783,'entry data'!B:G,6,0)),"",VLOOKUP(A3783,'entry data'!B:G,6,0))</f>
        <v/>
      </c>
      <c r="D3783" s="9" t="str">
        <f>IF(ISERROR(VLOOKUP(A3783,'entry data'!B:C,2,0)),"",VLOOKUP(A3783,'entry data'!B:C,2,0))</f>
        <v/>
      </c>
      <c r="E3783" s="9" t="str">
        <f>IF(ISERROR(VLOOKUP(A3783,'entry data'!B:E,4,0)),"",VLOOKUP(A3783,'entry data'!B:E,4,0))</f>
        <v/>
      </c>
      <c r="F3783" s="11" t="str">
        <f>IF(A3783="","",IF(ISERROR(VLOOKUP(A3783,'entry data'!B:F,5,0)),"",VLOOKUP(A3783,'entry data'!B:F,5,0)))</f>
        <v/>
      </c>
      <c r="G3783" s="12" t="str">
        <f>IF(A3783="","",IF(ISERROR(VLOOKUP(A3783,'entry data'!B:I,8,0)),"",VLOOKUP(A3783,'entry data'!B:I,7,0)))</f>
        <v/>
      </c>
      <c r="H3783" s="13" t="str">
        <f>IF(A3783="","",IF(B3783=1,VLOOKUP(A3783,'entry data'!B:D,3,0),I3782))</f>
        <v/>
      </c>
      <c r="I3783" s="14" t="str">
        <f>IF(A3783="","",IF(E3783="weekly",7,IF(E3783="fortnightly",14,IF(E3783="monthly",DATE(IF(MONTH(H3783)=12,YEAR(H3783)+1,YEAR(H3783)),VLOOKUP(MONTH(H3783),index!$D$2:$G$13,2,0),DAY(H3783)),
IF(E3783="quarterly",DATE(IF(MONTH(H3783)&gt;=10,YEAR(H3783)+1,YEAR(H3783)),VLOOKUP(MONTH(H3783),index!$D$2:$G$13,3,0),DAY(H3783)),
IF(E3783="halfyearly",DATE(IF(MONTH(H3783)&gt;=7,YEAR(H3783)+1,YEAR(H3783)),VLOOKUP(MONTH(H3783),index!$D$2:$G$13,4,0),DAY(H3783)),
DATE(YEAR(H3783)+1,MONTH(H3783),DAY(H3783)))))-H3783))+H3783)</f>
        <v/>
      </c>
      <c r="J3783" s="9" t="str">
        <f t="shared" si="370"/>
        <v/>
      </c>
      <c r="K3783" s="11" t="str">
        <f t="shared" si="371"/>
        <v/>
      </c>
      <c r="L3783" s="11" t="str">
        <f t="shared" si="372"/>
        <v/>
      </c>
      <c r="M3783" s="11" t="str">
        <f>IF(A3783="","",VLOOKUP(E3783,index!$A$1:$B$6,2,0)*K3783*G3783)</f>
        <v/>
      </c>
      <c r="N3783" s="11" t="str">
        <f>IF(A3783="","",-PMT(G3783*VLOOKUP(E3783,index!$A$1:$B$6,2,0),C3783,F3783,0,0))</f>
        <v/>
      </c>
      <c r="O3783" s="11" t="str">
        <f t="shared" si="373"/>
        <v/>
      </c>
      <c r="P3783" s="11" t="str">
        <f t="shared" si="374"/>
        <v/>
      </c>
    </row>
    <row r="3784" spans="1:16" x14ac:dyDescent="0.25">
      <c r="A3784" s="9" t="str">
        <f>IF(A3783="","",IF(B3783&lt;C3783,A3783,IF(A3783=MAX('entry data'!$B$8:$B$507),"",A3783+1)))</f>
        <v/>
      </c>
      <c r="B3784" s="9" t="str">
        <f t="shared" si="369"/>
        <v/>
      </c>
      <c r="C3784" s="9" t="str">
        <f>IF(ISERROR(VLOOKUP(A3784,'entry data'!B:G,6,0)),"",VLOOKUP(A3784,'entry data'!B:G,6,0))</f>
        <v/>
      </c>
      <c r="D3784" s="9" t="str">
        <f>IF(ISERROR(VLOOKUP(A3784,'entry data'!B:C,2,0)),"",VLOOKUP(A3784,'entry data'!B:C,2,0))</f>
        <v/>
      </c>
      <c r="E3784" s="9" t="str">
        <f>IF(ISERROR(VLOOKUP(A3784,'entry data'!B:E,4,0)),"",VLOOKUP(A3784,'entry data'!B:E,4,0))</f>
        <v/>
      </c>
      <c r="F3784" s="11" t="str">
        <f>IF(A3784="","",IF(ISERROR(VLOOKUP(A3784,'entry data'!B:F,5,0)),"",VLOOKUP(A3784,'entry data'!B:F,5,0)))</f>
        <v/>
      </c>
      <c r="G3784" s="12" t="str">
        <f>IF(A3784="","",IF(ISERROR(VLOOKUP(A3784,'entry data'!B:I,8,0)),"",VLOOKUP(A3784,'entry data'!B:I,7,0)))</f>
        <v/>
      </c>
      <c r="H3784" s="13" t="str">
        <f>IF(A3784="","",IF(B3784=1,VLOOKUP(A3784,'entry data'!B:D,3,0),I3783))</f>
        <v/>
      </c>
      <c r="I3784" s="14" t="str">
        <f>IF(A3784="","",IF(E3784="weekly",7,IF(E3784="fortnightly",14,IF(E3784="monthly",DATE(IF(MONTH(H3784)=12,YEAR(H3784)+1,YEAR(H3784)),VLOOKUP(MONTH(H3784),index!$D$2:$G$13,2,0),DAY(H3784)),
IF(E3784="quarterly",DATE(IF(MONTH(H3784)&gt;=10,YEAR(H3784)+1,YEAR(H3784)),VLOOKUP(MONTH(H3784),index!$D$2:$G$13,3,0),DAY(H3784)),
IF(E3784="halfyearly",DATE(IF(MONTH(H3784)&gt;=7,YEAR(H3784)+1,YEAR(H3784)),VLOOKUP(MONTH(H3784),index!$D$2:$G$13,4,0),DAY(H3784)),
DATE(YEAR(H3784)+1,MONTH(H3784),DAY(H3784)))))-H3784))+H3784)</f>
        <v/>
      </c>
      <c r="J3784" s="9" t="str">
        <f t="shared" si="370"/>
        <v/>
      </c>
      <c r="K3784" s="11" t="str">
        <f t="shared" si="371"/>
        <v/>
      </c>
      <c r="L3784" s="11" t="str">
        <f t="shared" si="372"/>
        <v/>
      </c>
      <c r="M3784" s="11" t="str">
        <f>IF(A3784="","",VLOOKUP(E3784,index!$A$1:$B$6,2,0)*K3784*G3784)</f>
        <v/>
      </c>
      <c r="N3784" s="11" t="str">
        <f>IF(A3784="","",-PMT(G3784*VLOOKUP(E3784,index!$A$1:$B$6,2,0),C3784,F3784,0,0))</f>
        <v/>
      </c>
      <c r="O3784" s="11" t="str">
        <f t="shared" si="373"/>
        <v/>
      </c>
      <c r="P3784" s="11" t="str">
        <f t="shared" si="374"/>
        <v/>
      </c>
    </row>
    <row r="3785" spans="1:16" x14ac:dyDescent="0.25">
      <c r="A3785" s="9" t="str">
        <f>IF(A3784="","",IF(B3784&lt;C3784,A3784,IF(A3784=MAX('entry data'!$B$8:$B$507),"",A3784+1)))</f>
        <v/>
      </c>
      <c r="B3785" s="9" t="str">
        <f t="shared" si="369"/>
        <v/>
      </c>
      <c r="C3785" s="9" t="str">
        <f>IF(ISERROR(VLOOKUP(A3785,'entry data'!B:G,6,0)),"",VLOOKUP(A3785,'entry data'!B:G,6,0))</f>
        <v/>
      </c>
      <c r="D3785" s="9" t="str">
        <f>IF(ISERROR(VLOOKUP(A3785,'entry data'!B:C,2,0)),"",VLOOKUP(A3785,'entry data'!B:C,2,0))</f>
        <v/>
      </c>
      <c r="E3785" s="9" t="str">
        <f>IF(ISERROR(VLOOKUP(A3785,'entry data'!B:E,4,0)),"",VLOOKUP(A3785,'entry data'!B:E,4,0))</f>
        <v/>
      </c>
      <c r="F3785" s="11" t="str">
        <f>IF(A3785="","",IF(ISERROR(VLOOKUP(A3785,'entry data'!B:F,5,0)),"",VLOOKUP(A3785,'entry data'!B:F,5,0)))</f>
        <v/>
      </c>
      <c r="G3785" s="12" t="str">
        <f>IF(A3785="","",IF(ISERROR(VLOOKUP(A3785,'entry data'!B:I,8,0)),"",VLOOKUP(A3785,'entry data'!B:I,7,0)))</f>
        <v/>
      </c>
      <c r="H3785" s="13" t="str">
        <f>IF(A3785="","",IF(B3785=1,VLOOKUP(A3785,'entry data'!B:D,3,0),I3784))</f>
        <v/>
      </c>
      <c r="I3785" s="14" t="str">
        <f>IF(A3785="","",IF(E3785="weekly",7,IF(E3785="fortnightly",14,IF(E3785="monthly",DATE(IF(MONTH(H3785)=12,YEAR(H3785)+1,YEAR(H3785)),VLOOKUP(MONTH(H3785),index!$D$2:$G$13,2,0),DAY(H3785)),
IF(E3785="quarterly",DATE(IF(MONTH(H3785)&gt;=10,YEAR(H3785)+1,YEAR(H3785)),VLOOKUP(MONTH(H3785),index!$D$2:$G$13,3,0),DAY(H3785)),
IF(E3785="halfyearly",DATE(IF(MONTH(H3785)&gt;=7,YEAR(H3785)+1,YEAR(H3785)),VLOOKUP(MONTH(H3785),index!$D$2:$G$13,4,0),DAY(H3785)),
DATE(YEAR(H3785)+1,MONTH(H3785),DAY(H3785)))))-H3785))+H3785)</f>
        <v/>
      </c>
      <c r="J3785" s="9" t="str">
        <f t="shared" si="370"/>
        <v/>
      </c>
      <c r="K3785" s="11" t="str">
        <f t="shared" si="371"/>
        <v/>
      </c>
      <c r="L3785" s="11" t="str">
        <f t="shared" si="372"/>
        <v/>
      </c>
      <c r="M3785" s="11" t="str">
        <f>IF(A3785="","",VLOOKUP(E3785,index!$A$1:$B$6,2,0)*K3785*G3785)</f>
        <v/>
      </c>
      <c r="N3785" s="11" t="str">
        <f>IF(A3785="","",-PMT(G3785*VLOOKUP(E3785,index!$A$1:$B$6,2,0),C3785,F3785,0,0))</f>
        <v/>
      </c>
      <c r="O3785" s="11" t="str">
        <f t="shared" si="373"/>
        <v/>
      </c>
      <c r="P3785" s="11" t="str">
        <f t="shared" si="374"/>
        <v/>
      </c>
    </row>
    <row r="3786" spans="1:16" x14ac:dyDescent="0.25">
      <c r="A3786" s="9" t="str">
        <f>IF(A3785="","",IF(B3785&lt;C3785,A3785,IF(A3785=MAX('entry data'!$B$8:$B$507),"",A3785+1)))</f>
        <v/>
      </c>
      <c r="B3786" s="9" t="str">
        <f t="shared" si="369"/>
        <v/>
      </c>
      <c r="C3786" s="9" t="str">
        <f>IF(ISERROR(VLOOKUP(A3786,'entry data'!B:G,6,0)),"",VLOOKUP(A3786,'entry data'!B:G,6,0))</f>
        <v/>
      </c>
      <c r="D3786" s="9" t="str">
        <f>IF(ISERROR(VLOOKUP(A3786,'entry data'!B:C,2,0)),"",VLOOKUP(A3786,'entry data'!B:C,2,0))</f>
        <v/>
      </c>
      <c r="E3786" s="9" t="str">
        <f>IF(ISERROR(VLOOKUP(A3786,'entry data'!B:E,4,0)),"",VLOOKUP(A3786,'entry data'!B:E,4,0))</f>
        <v/>
      </c>
      <c r="F3786" s="11" t="str">
        <f>IF(A3786="","",IF(ISERROR(VLOOKUP(A3786,'entry data'!B:F,5,0)),"",VLOOKUP(A3786,'entry data'!B:F,5,0)))</f>
        <v/>
      </c>
      <c r="G3786" s="12" t="str">
        <f>IF(A3786="","",IF(ISERROR(VLOOKUP(A3786,'entry data'!B:I,8,0)),"",VLOOKUP(A3786,'entry data'!B:I,7,0)))</f>
        <v/>
      </c>
      <c r="H3786" s="13" t="str">
        <f>IF(A3786="","",IF(B3786=1,VLOOKUP(A3786,'entry data'!B:D,3,0),I3785))</f>
        <v/>
      </c>
      <c r="I3786" s="14" t="str">
        <f>IF(A3786="","",IF(E3786="weekly",7,IF(E3786="fortnightly",14,IF(E3786="monthly",DATE(IF(MONTH(H3786)=12,YEAR(H3786)+1,YEAR(H3786)),VLOOKUP(MONTH(H3786),index!$D$2:$G$13,2,0),DAY(H3786)),
IF(E3786="quarterly",DATE(IF(MONTH(H3786)&gt;=10,YEAR(H3786)+1,YEAR(H3786)),VLOOKUP(MONTH(H3786),index!$D$2:$G$13,3,0),DAY(H3786)),
IF(E3786="halfyearly",DATE(IF(MONTH(H3786)&gt;=7,YEAR(H3786)+1,YEAR(H3786)),VLOOKUP(MONTH(H3786),index!$D$2:$G$13,4,0),DAY(H3786)),
DATE(YEAR(H3786)+1,MONTH(H3786),DAY(H3786)))))-H3786))+H3786)</f>
        <v/>
      </c>
      <c r="J3786" s="9" t="str">
        <f t="shared" si="370"/>
        <v/>
      </c>
      <c r="K3786" s="11" t="str">
        <f t="shared" si="371"/>
        <v/>
      </c>
      <c r="L3786" s="11" t="str">
        <f t="shared" si="372"/>
        <v/>
      </c>
      <c r="M3786" s="11" t="str">
        <f>IF(A3786="","",VLOOKUP(E3786,index!$A$1:$B$6,2,0)*K3786*G3786)</f>
        <v/>
      </c>
      <c r="N3786" s="11" t="str">
        <f>IF(A3786="","",-PMT(G3786*VLOOKUP(E3786,index!$A$1:$B$6,2,0),C3786,F3786,0,0))</f>
        <v/>
      </c>
      <c r="O3786" s="11" t="str">
        <f t="shared" si="373"/>
        <v/>
      </c>
      <c r="P3786" s="11" t="str">
        <f t="shared" si="374"/>
        <v/>
      </c>
    </row>
    <row r="3787" spans="1:16" x14ac:dyDescent="0.25">
      <c r="A3787" s="9" t="str">
        <f>IF(A3786="","",IF(B3786&lt;C3786,A3786,IF(A3786=MAX('entry data'!$B$8:$B$507),"",A3786+1)))</f>
        <v/>
      </c>
      <c r="B3787" s="9" t="str">
        <f t="shared" si="369"/>
        <v/>
      </c>
      <c r="C3787" s="9" t="str">
        <f>IF(ISERROR(VLOOKUP(A3787,'entry data'!B:G,6,0)),"",VLOOKUP(A3787,'entry data'!B:G,6,0))</f>
        <v/>
      </c>
      <c r="D3787" s="9" t="str">
        <f>IF(ISERROR(VLOOKUP(A3787,'entry data'!B:C,2,0)),"",VLOOKUP(A3787,'entry data'!B:C,2,0))</f>
        <v/>
      </c>
      <c r="E3787" s="9" t="str">
        <f>IF(ISERROR(VLOOKUP(A3787,'entry data'!B:E,4,0)),"",VLOOKUP(A3787,'entry data'!B:E,4,0))</f>
        <v/>
      </c>
      <c r="F3787" s="11" t="str">
        <f>IF(A3787="","",IF(ISERROR(VLOOKUP(A3787,'entry data'!B:F,5,0)),"",VLOOKUP(A3787,'entry data'!B:F,5,0)))</f>
        <v/>
      </c>
      <c r="G3787" s="12" t="str">
        <f>IF(A3787="","",IF(ISERROR(VLOOKUP(A3787,'entry data'!B:I,8,0)),"",VLOOKUP(A3787,'entry data'!B:I,7,0)))</f>
        <v/>
      </c>
      <c r="H3787" s="13" t="str">
        <f>IF(A3787="","",IF(B3787=1,VLOOKUP(A3787,'entry data'!B:D,3,0),I3786))</f>
        <v/>
      </c>
      <c r="I3787" s="14" t="str">
        <f>IF(A3787="","",IF(E3787="weekly",7,IF(E3787="fortnightly",14,IF(E3787="monthly",DATE(IF(MONTH(H3787)=12,YEAR(H3787)+1,YEAR(H3787)),VLOOKUP(MONTH(H3787),index!$D$2:$G$13,2,0),DAY(H3787)),
IF(E3787="quarterly",DATE(IF(MONTH(H3787)&gt;=10,YEAR(H3787)+1,YEAR(H3787)),VLOOKUP(MONTH(H3787),index!$D$2:$G$13,3,0),DAY(H3787)),
IF(E3787="halfyearly",DATE(IF(MONTH(H3787)&gt;=7,YEAR(H3787)+1,YEAR(H3787)),VLOOKUP(MONTH(H3787),index!$D$2:$G$13,4,0),DAY(H3787)),
DATE(YEAR(H3787)+1,MONTH(H3787),DAY(H3787)))))-H3787))+H3787)</f>
        <v/>
      </c>
      <c r="J3787" s="9" t="str">
        <f t="shared" si="370"/>
        <v/>
      </c>
      <c r="K3787" s="11" t="str">
        <f t="shared" si="371"/>
        <v/>
      </c>
      <c r="L3787" s="11" t="str">
        <f t="shared" si="372"/>
        <v/>
      </c>
      <c r="M3787" s="11" t="str">
        <f>IF(A3787="","",VLOOKUP(E3787,index!$A$1:$B$6,2,0)*K3787*G3787)</f>
        <v/>
      </c>
      <c r="N3787" s="11" t="str">
        <f>IF(A3787="","",-PMT(G3787*VLOOKUP(E3787,index!$A$1:$B$6,2,0),C3787,F3787,0,0))</f>
        <v/>
      </c>
      <c r="O3787" s="11" t="str">
        <f t="shared" si="373"/>
        <v/>
      </c>
      <c r="P3787" s="11" t="str">
        <f t="shared" si="374"/>
        <v/>
      </c>
    </row>
    <row r="3788" spans="1:16" x14ac:dyDescent="0.25">
      <c r="A3788" s="9" t="str">
        <f>IF(A3787="","",IF(B3787&lt;C3787,A3787,IF(A3787=MAX('entry data'!$B$8:$B$507),"",A3787+1)))</f>
        <v/>
      </c>
      <c r="B3788" s="9" t="str">
        <f t="shared" si="369"/>
        <v/>
      </c>
      <c r="C3788" s="9" t="str">
        <f>IF(ISERROR(VLOOKUP(A3788,'entry data'!B:G,6,0)),"",VLOOKUP(A3788,'entry data'!B:G,6,0))</f>
        <v/>
      </c>
      <c r="D3788" s="9" t="str">
        <f>IF(ISERROR(VLOOKUP(A3788,'entry data'!B:C,2,0)),"",VLOOKUP(A3788,'entry data'!B:C,2,0))</f>
        <v/>
      </c>
      <c r="E3788" s="9" t="str">
        <f>IF(ISERROR(VLOOKUP(A3788,'entry data'!B:E,4,0)),"",VLOOKUP(A3788,'entry data'!B:E,4,0))</f>
        <v/>
      </c>
      <c r="F3788" s="11" t="str">
        <f>IF(A3788="","",IF(ISERROR(VLOOKUP(A3788,'entry data'!B:F,5,0)),"",VLOOKUP(A3788,'entry data'!B:F,5,0)))</f>
        <v/>
      </c>
      <c r="G3788" s="12" t="str">
        <f>IF(A3788="","",IF(ISERROR(VLOOKUP(A3788,'entry data'!B:I,8,0)),"",VLOOKUP(A3788,'entry data'!B:I,7,0)))</f>
        <v/>
      </c>
      <c r="H3788" s="13" t="str">
        <f>IF(A3788="","",IF(B3788=1,VLOOKUP(A3788,'entry data'!B:D,3,0),I3787))</f>
        <v/>
      </c>
      <c r="I3788" s="14" t="str">
        <f>IF(A3788="","",IF(E3788="weekly",7,IF(E3788="fortnightly",14,IF(E3788="monthly",DATE(IF(MONTH(H3788)=12,YEAR(H3788)+1,YEAR(H3788)),VLOOKUP(MONTH(H3788),index!$D$2:$G$13,2,0),DAY(H3788)),
IF(E3788="quarterly",DATE(IF(MONTH(H3788)&gt;=10,YEAR(H3788)+1,YEAR(H3788)),VLOOKUP(MONTH(H3788),index!$D$2:$G$13,3,0),DAY(H3788)),
IF(E3788="halfyearly",DATE(IF(MONTH(H3788)&gt;=7,YEAR(H3788)+1,YEAR(H3788)),VLOOKUP(MONTH(H3788),index!$D$2:$G$13,4,0),DAY(H3788)),
DATE(YEAR(H3788)+1,MONTH(H3788),DAY(H3788)))))-H3788))+H3788)</f>
        <v/>
      </c>
      <c r="J3788" s="9" t="str">
        <f t="shared" si="370"/>
        <v/>
      </c>
      <c r="K3788" s="11" t="str">
        <f t="shared" si="371"/>
        <v/>
      </c>
      <c r="L3788" s="11" t="str">
        <f t="shared" si="372"/>
        <v/>
      </c>
      <c r="M3788" s="11" t="str">
        <f>IF(A3788="","",VLOOKUP(E3788,index!$A$1:$B$6,2,0)*K3788*G3788)</f>
        <v/>
      </c>
      <c r="N3788" s="11" t="str">
        <f>IF(A3788="","",-PMT(G3788*VLOOKUP(E3788,index!$A$1:$B$6,2,0),C3788,F3788,0,0))</f>
        <v/>
      </c>
      <c r="O3788" s="11" t="str">
        <f t="shared" si="373"/>
        <v/>
      </c>
      <c r="P3788" s="11" t="str">
        <f t="shared" si="374"/>
        <v/>
      </c>
    </row>
    <row r="3789" spans="1:16" x14ac:dyDescent="0.25">
      <c r="A3789" s="9" t="str">
        <f>IF(A3788="","",IF(B3788&lt;C3788,A3788,IF(A3788=MAX('entry data'!$B$8:$B$507),"",A3788+1)))</f>
        <v/>
      </c>
      <c r="B3789" s="9" t="str">
        <f t="shared" si="369"/>
        <v/>
      </c>
      <c r="C3789" s="9" t="str">
        <f>IF(ISERROR(VLOOKUP(A3789,'entry data'!B:G,6,0)),"",VLOOKUP(A3789,'entry data'!B:G,6,0))</f>
        <v/>
      </c>
      <c r="D3789" s="9" t="str">
        <f>IF(ISERROR(VLOOKUP(A3789,'entry data'!B:C,2,0)),"",VLOOKUP(A3789,'entry data'!B:C,2,0))</f>
        <v/>
      </c>
      <c r="E3789" s="9" t="str">
        <f>IF(ISERROR(VLOOKUP(A3789,'entry data'!B:E,4,0)),"",VLOOKUP(A3789,'entry data'!B:E,4,0))</f>
        <v/>
      </c>
      <c r="F3789" s="11" t="str">
        <f>IF(A3789="","",IF(ISERROR(VLOOKUP(A3789,'entry data'!B:F,5,0)),"",VLOOKUP(A3789,'entry data'!B:F,5,0)))</f>
        <v/>
      </c>
      <c r="G3789" s="12" t="str">
        <f>IF(A3789="","",IF(ISERROR(VLOOKUP(A3789,'entry data'!B:I,8,0)),"",VLOOKUP(A3789,'entry data'!B:I,7,0)))</f>
        <v/>
      </c>
      <c r="H3789" s="13" t="str">
        <f>IF(A3789="","",IF(B3789=1,VLOOKUP(A3789,'entry data'!B:D,3,0),I3788))</f>
        <v/>
      </c>
      <c r="I3789" s="14" t="str">
        <f>IF(A3789="","",IF(E3789="weekly",7,IF(E3789="fortnightly",14,IF(E3789="monthly",DATE(IF(MONTH(H3789)=12,YEAR(H3789)+1,YEAR(H3789)),VLOOKUP(MONTH(H3789),index!$D$2:$G$13,2,0),DAY(H3789)),
IF(E3789="quarterly",DATE(IF(MONTH(H3789)&gt;=10,YEAR(H3789)+1,YEAR(H3789)),VLOOKUP(MONTH(H3789),index!$D$2:$G$13,3,0),DAY(H3789)),
IF(E3789="halfyearly",DATE(IF(MONTH(H3789)&gt;=7,YEAR(H3789)+1,YEAR(H3789)),VLOOKUP(MONTH(H3789),index!$D$2:$G$13,4,0),DAY(H3789)),
DATE(YEAR(H3789)+1,MONTH(H3789),DAY(H3789)))))-H3789))+H3789)</f>
        <v/>
      </c>
      <c r="J3789" s="9" t="str">
        <f t="shared" si="370"/>
        <v/>
      </c>
      <c r="K3789" s="11" t="str">
        <f t="shared" si="371"/>
        <v/>
      </c>
      <c r="L3789" s="11" t="str">
        <f t="shared" si="372"/>
        <v/>
      </c>
      <c r="M3789" s="11" t="str">
        <f>IF(A3789="","",VLOOKUP(E3789,index!$A$1:$B$6,2,0)*K3789*G3789)</f>
        <v/>
      </c>
      <c r="N3789" s="11" t="str">
        <f>IF(A3789="","",-PMT(G3789*VLOOKUP(E3789,index!$A$1:$B$6,2,0),C3789,F3789,0,0))</f>
        <v/>
      </c>
      <c r="O3789" s="11" t="str">
        <f t="shared" si="373"/>
        <v/>
      </c>
      <c r="P3789" s="11" t="str">
        <f t="shared" si="374"/>
        <v/>
      </c>
    </row>
    <row r="3790" spans="1:16" x14ac:dyDescent="0.25">
      <c r="A3790" s="9" t="str">
        <f>IF(A3789="","",IF(B3789&lt;C3789,A3789,IF(A3789=MAX('entry data'!$B$8:$B$507),"",A3789+1)))</f>
        <v/>
      </c>
      <c r="B3790" s="9" t="str">
        <f t="shared" si="369"/>
        <v/>
      </c>
      <c r="C3790" s="9" t="str">
        <f>IF(ISERROR(VLOOKUP(A3790,'entry data'!B:G,6,0)),"",VLOOKUP(A3790,'entry data'!B:G,6,0))</f>
        <v/>
      </c>
      <c r="D3790" s="9" t="str">
        <f>IF(ISERROR(VLOOKUP(A3790,'entry data'!B:C,2,0)),"",VLOOKUP(A3790,'entry data'!B:C,2,0))</f>
        <v/>
      </c>
      <c r="E3790" s="9" t="str">
        <f>IF(ISERROR(VLOOKUP(A3790,'entry data'!B:E,4,0)),"",VLOOKUP(A3790,'entry data'!B:E,4,0))</f>
        <v/>
      </c>
      <c r="F3790" s="11" t="str">
        <f>IF(A3790="","",IF(ISERROR(VLOOKUP(A3790,'entry data'!B:F,5,0)),"",VLOOKUP(A3790,'entry data'!B:F,5,0)))</f>
        <v/>
      </c>
      <c r="G3790" s="12" t="str">
        <f>IF(A3790="","",IF(ISERROR(VLOOKUP(A3790,'entry data'!B:I,8,0)),"",VLOOKUP(A3790,'entry data'!B:I,7,0)))</f>
        <v/>
      </c>
      <c r="H3790" s="13" t="str">
        <f>IF(A3790="","",IF(B3790=1,VLOOKUP(A3790,'entry data'!B:D,3,0),I3789))</f>
        <v/>
      </c>
      <c r="I3790" s="14" t="str">
        <f>IF(A3790="","",IF(E3790="weekly",7,IF(E3790="fortnightly",14,IF(E3790="monthly",DATE(IF(MONTH(H3790)=12,YEAR(H3790)+1,YEAR(H3790)),VLOOKUP(MONTH(H3790),index!$D$2:$G$13,2,0),DAY(H3790)),
IF(E3790="quarterly",DATE(IF(MONTH(H3790)&gt;=10,YEAR(H3790)+1,YEAR(H3790)),VLOOKUP(MONTH(H3790),index!$D$2:$G$13,3,0),DAY(H3790)),
IF(E3790="halfyearly",DATE(IF(MONTH(H3790)&gt;=7,YEAR(H3790)+1,YEAR(H3790)),VLOOKUP(MONTH(H3790),index!$D$2:$G$13,4,0),DAY(H3790)),
DATE(YEAR(H3790)+1,MONTH(H3790),DAY(H3790)))))-H3790))+H3790)</f>
        <v/>
      </c>
      <c r="J3790" s="9" t="str">
        <f t="shared" si="370"/>
        <v/>
      </c>
      <c r="K3790" s="11" t="str">
        <f t="shared" si="371"/>
        <v/>
      </c>
      <c r="L3790" s="11" t="str">
        <f t="shared" si="372"/>
        <v/>
      </c>
      <c r="M3790" s="11" t="str">
        <f>IF(A3790="","",VLOOKUP(E3790,index!$A$1:$B$6,2,0)*K3790*G3790)</f>
        <v/>
      </c>
      <c r="N3790" s="11" t="str">
        <f>IF(A3790="","",-PMT(G3790*VLOOKUP(E3790,index!$A$1:$B$6,2,0),C3790,F3790,0,0))</f>
        <v/>
      </c>
      <c r="O3790" s="11" t="str">
        <f t="shared" si="373"/>
        <v/>
      </c>
      <c r="P3790" s="11" t="str">
        <f t="shared" si="374"/>
        <v/>
      </c>
    </row>
    <row r="3791" spans="1:16" x14ac:dyDescent="0.25">
      <c r="A3791" s="9" t="str">
        <f>IF(A3790="","",IF(B3790&lt;C3790,A3790,IF(A3790=MAX('entry data'!$B$8:$B$507),"",A3790+1)))</f>
        <v/>
      </c>
      <c r="B3791" s="9" t="str">
        <f t="shared" si="369"/>
        <v/>
      </c>
      <c r="C3791" s="9" t="str">
        <f>IF(ISERROR(VLOOKUP(A3791,'entry data'!B:G,6,0)),"",VLOOKUP(A3791,'entry data'!B:G,6,0))</f>
        <v/>
      </c>
      <c r="D3791" s="9" t="str">
        <f>IF(ISERROR(VLOOKUP(A3791,'entry data'!B:C,2,0)),"",VLOOKUP(A3791,'entry data'!B:C,2,0))</f>
        <v/>
      </c>
      <c r="E3791" s="9" t="str">
        <f>IF(ISERROR(VLOOKUP(A3791,'entry data'!B:E,4,0)),"",VLOOKUP(A3791,'entry data'!B:E,4,0))</f>
        <v/>
      </c>
      <c r="F3791" s="11" t="str">
        <f>IF(A3791="","",IF(ISERROR(VLOOKUP(A3791,'entry data'!B:F,5,0)),"",VLOOKUP(A3791,'entry data'!B:F,5,0)))</f>
        <v/>
      </c>
      <c r="G3791" s="12" t="str">
        <f>IF(A3791="","",IF(ISERROR(VLOOKUP(A3791,'entry data'!B:I,8,0)),"",VLOOKUP(A3791,'entry data'!B:I,7,0)))</f>
        <v/>
      </c>
      <c r="H3791" s="13" t="str">
        <f>IF(A3791="","",IF(B3791=1,VLOOKUP(A3791,'entry data'!B:D,3,0),I3790))</f>
        <v/>
      </c>
      <c r="I3791" s="14" t="str">
        <f>IF(A3791="","",IF(E3791="weekly",7,IF(E3791="fortnightly",14,IF(E3791="monthly",DATE(IF(MONTH(H3791)=12,YEAR(H3791)+1,YEAR(H3791)),VLOOKUP(MONTH(H3791),index!$D$2:$G$13,2,0),DAY(H3791)),
IF(E3791="quarterly",DATE(IF(MONTH(H3791)&gt;=10,YEAR(H3791)+1,YEAR(H3791)),VLOOKUP(MONTH(H3791),index!$D$2:$G$13,3,0),DAY(H3791)),
IF(E3791="halfyearly",DATE(IF(MONTH(H3791)&gt;=7,YEAR(H3791)+1,YEAR(H3791)),VLOOKUP(MONTH(H3791),index!$D$2:$G$13,4,0),DAY(H3791)),
DATE(YEAR(H3791)+1,MONTH(H3791),DAY(H3791)))))-H3791))+H3791)</f>
        <v/>
      </c>
      <c r="J3791" s="9" t="str">
        <f t="shared" si="370"/>
        <v/>
      </c>
      <c r="K3791" s="11" t="str">
        <f t="shared" si="371"/>
        <v/>
      </c>
      <c r="L3791" s="11" t="str">
        <f t="shared" si="372"/>
        <v/>
      </c>
      <c r="M3791" s="11" t="str">
        <f>IF(A3791="","",VLOOKUP(E3791,index!$A$1:$B$6,2,0)*K3791*G3791)</f>
        <v/>
      </c>
      <c r="N3791" s="11" t="str">
        <f>IF(A3791="","",-PMT(G3791*VLOOKUP(E3791,index!$A$1:$B$6,2,0),C3791,F3791,0,0))</f>
        <v/>
      </c>
      <c r="O3791" s="11" t="str">
        <f t="shared" si="373"/>
        <v/>
      </c>
      <c r="P3791" s="11" t="str">
        <f t="shared" si="374"/>
        <v/>
      </c>
    </row>
    <row r="3792" spans="1:16" x14ac:dyDescent="0.25">
      <c r="A3792" s="9" t="str">
        <f>IF(A3791="","",IF(B3791&lt;C3791,A3791,IF(A3791=MAX('entry data'!$B$8:$B$507),"",A3791+1)))</f>
        <v/>
      </c>
      <c r="B3792" s="9" t="str">
        <f t="shared" si="369"/>
        <v/>
      </c>
      <c r="C3792" s="9" t="str">
        <f>IF(ISERROR(VLOOKUP(A3792,'entry data'!B:G,6,0)),"",VLOOKUP(A3792,'entry data'!B:G,6,0))</f>
        <v/>
      </c>
      <c r="D3792" s="9" t="str">
        <f>IF(ISERROR(VLOOKUP(A3792,'entry data'!B:C,2,0)),"",VLOOKUP(A3792,'entry data'!B:C,2,0))</f>
        <v/>
      </c>
      <c r="E3792" s="9" t="str">
        <f>IF(ISERROR(VLOOKUP(A3792,'entry data'!B:E,4,0)),"",VLOOKUP(A3792,'entry data'!B:E,4,0))</f>
        <v/>
      </c>
      <c r="F3792" s="11" t="str">
        <f>IF(A3792="","",IF(ISERROR(VLOOKUP(A3792,'entry data'!B:F,5,0)),"",VLOOKUP(A3792,'entry data'!B:F,5,0)))</f>
        <v/>
      </c>
      <c r="G3792" s="12" t="str">
        <f>IF(A3792="","",IF(ISERROR(VLOOKUP(A3792,'entry data'!B:I,8,0)),"",VLOOKUP(A3792,'entry data'!B:I,7,0)))</f>
        <v/>
      </c>
      <c r="H3792" s="13" t="str">
        <f>IF(A3792="","",IF(B3792=1,VLOOKUP(A3792,'entry data'!B:D,3,0),I3791))</f>
        <v/>
      </c>
      <c r="I3792" s="14" t="str">
        <f>IF(A3792="","",IF(E3792="weekly",7,IF(E3792="fortnightly",14,IF(E3792="monthly",DATE(IF(MONTH(H3792)=12,YEAR(H3792)+1,YEAR(H3792)),VLOOKUP(MONTH(H3792),index!$D$2:$G$13,2,0),DAY(H3792)),
IF(E3792="quarterly",DATE(IF(MONTH(H3792)&gt;=10,YEAR(H3792)+1,YEAR(H3792)),VLOOKUP(MONTH(H3792),index!$D$2:$G$13,3,0),DAY(H3792)),
IF(E3792="halfyearly",DATE(IF(MONTH(H3792)&gt;=7,YEAR(H3792)+1,YEAR(H3792)),VLOOKUP(MONTH(H3792),index!$D$2:$G$13,4,0),DAY(H3792)),
DATE(YEAR(H3792)+1,MONTH(H3792),DAY(H3792)))))-H3792))+H3792)</f>
        <v/>
      </c>
      <c r="J3792" s="9" t="str">
        <f t="shared" si="370"/>
        <v/>
      </c>
      <c r="K3792" s="11" t="str">
        <f t="shared" si="371"/>
        <v/>
      </c>
      <c r="L3792" s="11" t="str">
        <f t="shared" si="372"/>
        <v/>
      </c>
      <c r="M3792" s="11" t="str">
        <f>IF(A3792="","",VLOOKUP(E3792,index!$A$1:$B$6,2,0)*K3792*G3792)</f>
        <v/>
      </c>
      <c r="N3792" s="11" t="str">
        <f>IF(A3792="","",-PMT(G3792*VLOOKUP(E3792,index!$A$1:$B$6,2,0),C3792,F3792,0,0))</f>
        <v/>
      </c>
      <c r="O3792" s="11" t="str">
        <f t="shared" si="373"/>
        <v/>
      </c>
      <c r="P3792" s="11" t="str">
        <f t="shared" si="374"/>
        <v/>
      </c>
    </row>
    <row r="3793" spans="1:16" x14ac:dyDescent="0.25">
      <c r="A3793" s="9" t="str">
        <f>IF(A3792="","",IF(B3792&lt;C3792,A3792,IF(A3792=MAX('entry data'!$B$8:$B$507),"",A3792+1)))</f>
        <v/>
      </c>
      <c r="B3793" s="9" t="str">
        <f t="shared" si="369"/>
        <v/>
      </c>
      <c r="C3793" s="9" t="str">
        <f>IF(ISERROR(VLOOKUP(A3793,'entry data'!B:G,6,0)),"",VLOOKUP(A3793,'entry data'!B:G,6,0))</f>
        <v/>
      </c>
      <c r="D3793" s="9" t="str">
        <f>IF(ISERROR(VLOOKUP(A3793,'entry data'!B:C,2,0)),"",VLOOKUP(A3793,'entry data'!B:C,2,0))</f>
        <v/>
      </c>
      <c r="E3793" s="9" t="str">
        <f>IF(ISERROR(VLOOKUP(A3793,'entry data'!B:E,4,0)),"",VLOOKUP(A3793,'entry data'!B:E,4,0))</f>
        <v/>
      </c>
      <c r="F3793" s="11" t="str">
        <f>IF(A3793="","",IF(ISERROR(VLOOKUP(A3793,'entry data'!B:F,5,0)),"",VLOOKUP(A3793,'entry data'!B:F,5,0)))</f>
        <v/>
      </c>
      <c r="G3793" s="12" t="str">
        <f>IF(A3793="","",IF(ISERROR(VLOOKUP(A3793,'entry data'!B:I,8,0)),"",VLOOKUP(A3793,'entry data'!B:I,7,0)))</f>
        <v/>
      </c>
      <c r="H3793" s="13" t="str">
        <f>IF(A3793="","",IF(B3793=1,VLOOKUP(A3793,'entry data'!B:D,3,0),I3792))</f>
        <v/>
      </c>
      <c r="I3793" s="14" t="str">
        <f>IF(A3793="","",IF(E3793="weekly",7,IF(E3793="fortnightly",14,IF(E3793="monthly",DATE(IF(MONTH(H3793)=12,YEAR(H3793)+1,YEAR(H3793)),VLOOKUP(MONTH(H3793),index!$D$2:$G$13,2,0),DAY(H3793)),
IF(E3793="quarterly",DATE(IF(MONTH(H3793)&gt;=10,YEAR(H3793)+1,YEAR(H3793)),VLOOKUP(MONTH(H3793),index!$D$2:$G$13,3,0),DAY(H3793)),
IF(E3793="halfyearly",DATE(IF(MONTH(H3793)&gt;=7,YEAR(H3793)+1,YEAR(H3793)),VLOOKUP(MONTH(H3793),index!$D$2:$G$13,4,0),DAY(H3793)),
DATE(YEAR(H3793)+1,MONTH(H3793),DAY(H3793)))))-H3793))+H3793)</f>
        <v/>
      </c>
      <c r="J3793" s="9" t="str">
        <f t="shared" si="370"/>
        <v/>
      </c>
      <c r="K3793" s="11" t="str">
        <f t="shared" si="371"/>
        <v/>
      </c>
      <c r="L3793" s="11" t="str">
        <f t="shared" si="372"/>
        <v/>
      </c>
      <c r="M3793" s="11" t="str">
        <f>IF(A3793="","",VLOOKUP(E3793,index!$A$1:$B$6,2,0)*K3793*G3793)</f>
        <v/>
      </c>
      <c r="N3793" s="11" t="str">
        <f>IF(A3793="","",-PMT(G3793*VLOOKUP(E3793,index!$A$1:$B$6,2,0),C3793,F3793,0,0))</f>
        <v/>
      </c>
      <c r="O3793" s="11" t="str">
        <f t="shared" si="373"/>
        <v/>
      </c>
      <c r="P3793" s="11" t="str">
        <f t="shared" si="374"/>
        <v/>
      </c>
    </row>
    <row r="3794" spans="1:16" x14ac:dyDescent="0.25">
      <c r="A3794" s="9" t="str">
        <f>IF(A3793="","",IF(B3793&lt;C3793,A3793,IF(A3793=MAX('entry data'!$B$8:$B$507),"",A3793+1)))</f>
        <v/>
      </c>
      <c r="B3794" s="9" t="str">
        <f t="shared" si="369"/>
        <v/>
      </c>
      <c r="C3794" s="9" t="str">
        <f>IF(ISERROR(VLOOKUP(A3794,'entry data'!B:G,6,0)),"",VLOOKUP(A3794,'entry data'!B:G,6,0))</f>
        <v/>
      </c>
      <c r="D3794" s="9" t="str">
        <f>IF(ISERROR(VLOOKUP(A3794,'entry data'!B:C,2,0)),"",VLOOKUP(A3794,'entry data'!B:C,2,0))</f>
        <v/>
      </c>
      <c r="E3794" s="9" t="str">
        <f>IF(ISERROR(VLOOKUP(A3794,'entry data'!B:E,4,0)),"",VLOOKUP(A3794,'entry data'!B:E,4,0))</f>
        <v/>
      </c>
      <c r="F3794" s="11" t="str">
        <f>IF(A3794="","",IF(ISERROR(VLOOKUP(A3794,'entry data'!B:F,5,0)),"",VLOOKUP(A3794,'entry data'!B:F,5,0)))</f>
        <v/>
      </c>
      <c r="G3794" s="12" t="str">
        <f>IF(A3794="","",IF(ISERROR(VLOOKUP(A3794,'entry data'!B:I,8,0)),"",VLOOKUP(A3794,'entry data'!B:I,7,0)))</f>
        <v/>
      </c>
      <c r="H3794" s="13" t="str">
        <f>IF(A3794="","",IF(B3794=1,VLOOKUP(A3794,'entry data'!B:D,3,0),I3793))</f>
        <v/>
      </c>
      <c r="I3794" s="14" t="str">
        <f>IF(A3794="","",IF(E3794="weekly",7,IF(E3794="fortnightly",14,IF(E3794="monthly",DATE(IF(MONTH(H3794)=12,YEAR(H3794)+1,YEAR(H3794)),VLOOKUP(MONTH(H3794),index!$D$2:$G$13,2,0),DAY(H3794)),
IF(E3794="quarterly",DATE(IF(MONTH(H3794)&gt;=10,YEAR(H3794)+1,YEAR(H3794)),VLOOKUP(MONTH(H3794),index!$D$2:$G$13,3,0),DAY(H3794)),
IF(E3794="halfyearly",DATE(IF(MONTH(H3794)&gt;=7,YEAR(H3794)+1,YEAR(H3794)),VLOOKUP(MONTH(H3794),index!$D$2:$G$13,4,0),DAY(H3794)),
DATE(YEAR(H3794)+1,MONTH(H3794),DAY(H3794)))))-H3794))+H3794)</f>
        <v/>
      </c>
      <c r="J3794" s="9" t="str">
        <f t="shared" si="370"/>
        <v/>
      </c>
      <c r="K3794" s="11" t="str">
        <f t="shared" si="371"/>
        <v/>
      </c>
      <c r="L3794" s="11" t="str">
        <f t="shared" si="372"/>
        <v/>
      </c>
      <c r="M3794" s="11" t="str">
        <f>IF(A3794="","",VLOOKUP(E3794,index!$A$1:$B$6,2,0)*K3794*G3794)</f>
        <v/>
      </c>
      <c r="N3794" s="11" t="str">
        <f>IF(A3794="","",-PMT(G3794*VLOOKUP(E3794,index!$A$1:$B$6,2,0),C3794,F3794,0,0))</f>
        <v/>
      </c>
      <c r="O3794" s="11" t="str">
        <f t="shared" si="373"/>
        <v/>
      </c>
      <c r="P3794" s="11" t="str">
        <f t="shared" si="374"/>
        <v/>
      </c>
    </row>
    <row r="3795" spans="1:16" x14ac:dyDescent="0.25">
      <c r="A3795" s="9" t="str">
        <f>IF(A3794="","",IF(B3794&lt;C3794,A3794,IF(A3794=MAX('entry data'!$B$8:$B$507),"",A3794+1)))</f>
        <v/>
      </c>
      <c r="B3795" s="9" t="str">
        <f t="shared" si="369"/>
        <v/>
      </c>
      <c r="C3795" s="9" t="str">
        <f>IF(ISERROR(VLOOKUP(A3795,'entry data'!B:G,6,0)),"",VLOOKUP(A3795,'entry data'!B:G,6,0))</f>
        <v/>
      </c>
      <c r="D3795" s="9" t="str">
        <f>IF(ISERROR(VLOOKUP(A3795,'entry data'!B:C,2,0)),"",VLOOKUP(A3795,'entry data'!B:C,2,0))</f>
        <v/>
      </c>
      <c r="E3795" s="9" t="str">
        <f>IF(ISERROR(VLOOKUP(A3795,'entry data'!B:E,4,0)),"",VLOOKUP(A3795,'entry data'!B:E,4,0))</f>
        <v/>
      </c>
      <c r="F3795" s="11" t="str">
        <f>IF(A3795="","",IF(ISERROR(VLOOKUP(A3795,'entry data'!B:F,5,0)),"",VLOOKUP(A3795,'entry data'!B:F,5,0)))</f>
        <v/>
      </c>
      <c r="G3795" s="12" t="str">
        <f>IF(A3795="","",IF(ISERROR(VLOOKUP(A3795,'entry data'!B:I,8,0)),"",VLOOKUP(A3795,'entry data'!B:I,7,0)))</f>
        <v/>
      </c>
      <c r="H3795" s="13" t="str">
        <f>IF(A3795="","",IF(B3795=1,VLOOKUP(A3795,'entry data'!B:D,3,0),I3794))</f>
        <v/>
      </c>
      <c r="I3795" s="14" t="str">
        <f>IF(A3795="","",IF(E3795="weekly",7,IF(E3795="fortnightly",14,IF(E3795="monthly",DATE(IF(MONTH(H3795)=12,YEAR(H3795)+1,YEAR(H3795)),VLOOKUP(MONTH(H3795),index!$D$2:$G$13,2,0),DAY(H3795)),
IF(E3795="quarterly",DATE(IF(MONTH(H3795)&gt;=10,YEAR(H3795)+1,YEAR(H3795)),VLOOKUP(MONTH(H3795),index!$D$2:$G$13,3,0),DAY(H3795)),
IF(E3795="halfyearly",DATE(IF(MONTH(H3795)&gt;=7,YEAR(H3795)+1,YEAR(H3795)),VLOOKUP(MONTH(H3795),index!$D$2:$G$13,4,0),DAY(H3795)),
DATE(YEAR(H3795)+1,MONTH(H3795),DAY(H3795)))))-H3795))+H3795)</f>
        <v/>
      </c>
      <c r="J3795" s="9" t="str">
        <f t="shared" si="370"/>
        <v/>
      </c>
      <c r="K3795" s="11" t="str">
        <f t="shared" si="371"/>
        <v/>
      </c>
      <c r="L3795" s="11" t="str">
        <f t="shared" si="372"/>
        <v/>
      </c>
      <c r="M3795" s="11" t="str">
        <f>IF(A3795="","",VLOOKUP(E3795,index!$A$1:$B$6,2,0)*K3795*G3795)</f>
        <v/>
      </c>
      <c r="N3795" s="11" t="str">
        <f>IF(A3795="","",-PMT(G3795*VLOOKUP(E3795,index!$A$1:$B$6,2,0),C3795,F3795,0,0))</f>
        <v/>
      </c>
      <c r="O3795" s="11" t="str">
        <f t="shared" si="373"/>
        <v/>
      </c>
      <c r="P3795" s="11" t="str">
        <f t="shared" si="374"/>
        <v/>
      </c>
    </row>
    <row r="3796" spans="1:16" x14ac:dyDescent="0.25">
      <c r="A3796" s="9" t="str">
        <f>IF(A3795="","",IF(B3795&lt;C3795,A3795,IF(A3795=MAX('entry data'!$B$8:$B$507),"",A3795+1)))</f>
        <v/>
      </c>
      <c r="B3796" s="9" t="str">
        <f t="shared" si="369"/>
        <v/>
      </c>
      <c r="C3796" s="9" t="str">
        <f>IF(ISERROR(VLOOKUP(A3796,'entry data'!B:G,6,0)),"",VLOOKUP(A3796,'entry data'!B:G,6,0))</f>
        <v/>
      </c>
      <c r="D3796" s="9" t="str">
        <f>IF(ISERROR(VLOOKUP(A3796,'entry data'!B:C,2,0)),"",VLOOKUP(A3796,'entry data'!B:C,2,0))</f>
        <v/>
      </c>
      <c r="E3796" s="9" t="str">
        <f>IF(ISERROR(VLOOKUP(A3796,'entry data'!B:E,4,0)),"",VLOOKUP(A3796,'entry data'!B:E,4,0))</f>
        <v/>
      </c>
      <c r="F3796" s="11" t="str">
        <f>IF(A3796="","",IF(ISERROR(VLOOKUP(A3796,'entry data'!B:F,5,0)),"",VLOOKUP(A3796,'entry data'!B:F,5,0)))</f>
        <v/>
      </c>
      <c r="G3796" s="12" t="str">
        <f>IF(A3796="","",IF(ISERROR(VLOOKUP(A3796,'entry data'!B:I,8,0)),"",VLOOKUP(A3796,'entry data'!B:I,7,0)))</f>
        <v/>
      </c>
      <c r="H3796" s="13" t="str">
        <f>IF(A3796="","",IF(B3796=1,VLOOKUP(A3796,'entry data'!B:D,3,0),I3795))</f>
        <v/>
      </c>
      <c r="I3796" s="14" t="str">
        <f>IF(A3796="","",IF(E3796="weekly",7,IF(E3796="fortnightly",14,IF(E3796="monthly",DATE(IF(MONTH(H3796)=12,YEAR(H3796)+1,YEAR(H3796)),VLOOKUP(MONTH(H3796),index!$D$2:$G$13,2,0),DAY(H3796)),
IF(E3796="quarterly",DATE(IF(MONTH(H3796)&gt;=10,YEAR(H3796)+1,YEAR(H3796)),VLOOKUP(MONTH(H3796),index!$D$2:$G$13,3,0),DAY(H3796)),
IF(E3796="halfyearly",DATE(IF(MONTH(H3796)&gt;=7,YEAR(H3796)+1,YEAR(H3796)),VLOOKUP(MONTH(H3796),index!$D$2:$G$13,4,0),DAY(H3796)),
DATE(YEAR(H3796)+1,MONTH(H3796),DAY(H3796)))))-H3796))+H3796)</f>
        <v/>
      </c>
      <c r="J3796" s="9" t="str">
        <f t="shared" si="370"/>
        <v/>
      </c>
      <c r="K3796" s="11" t="str">
        <f t="shared" si="371"/>
        <v/>
      </c>
      <c r="L3796" s="11" t="str">
        <f t="shared" si="372"/>
        <v/>
      </c>
      <c r="M3796" s="11" t="str">
        <f>IF(A3796="","",VLOOKUP(E3796,index!$A$1:$B$6,2,0)*K3796*G3796)</f>
        <v/>
      </c>
      <c r="N3796" s="11" t="str">
        <f>IF(A3796="","",-PMT(G3796*VLOOKUP(E3796,index!$A$1:$B$6,2,0),C3796,F3796,0,0))</f>
        <v/>
      </c>
      <c r="O3796" s="11" t="str">
        <f t="shared" si="373"/>
        <v/>
      </c>
      <c r="P3796" s="11" t="str">
        <f t="shared" si="374"/>
        <v/>
      </c>
    </row>
    <row r="3797" spans="1:16" x14ac:dyDescent="0.25">
      <c r="A3797" s="9" t="str">
        <f>IF(A3796="","",IF(B3796&lt;C3796,A3796,IF(A3796=MAX('entry data'!$B$8:$B$507),"",A3796+1)))</f>
        <v/>
      </c>
      <c r="B3797" s="9" t="str">
        <f t="shared" si="369"/>
        <v/>
      </c>
      <c r="C3797" s="9" t="str">
        <f>IF(ISERROR(VLOOKUP(A3797,'entry data'!B:G,6,0)),"",VLOOKUP(A3797,'entry data'!B:G,6,0))</f>
        <v/>
      </c>
      <c r="D3797" s="9" t="str">
        <f>IF(ISERROR(VLOOKUP(A3797,'entry data'!B:C,2,0)),"",VLOOKUP(A3797,'entry data'!B:C,2,0))</f>
        <v/>
      </c>
      <c r="E3797" s="9" t="str">
        <f>IF(ISERROR(VLOOKUP(A3797,'entry data'!B:E,4,0)),"",VLOOKUP(A3797,'entry data'!B:E,4,0))</f>
        <v/>
      </c>
      <c r="F3797" s="11" t="str">
        <f>IF(A3797="","",IF(ISERROR(VLOOKUP(A3797,'entry data'!B:F,5,0)),"",VLOOKUP(A3797,'entry data'!B:F,5,0)))</f>
        <v/>
      </c>
      <c r="G3797" s="12" t="str">
        <f>IF(A3797="","",IF(ISERROR(VLOOKUP(A3797,'entry data'!B:I,8,0)),"",VLOOKUP(A3797,'entry data'!B:I,7,0)))</f>
        <v/>
      </c>
      <c r="H3797" s="13" t="str">
        <f>IF(A3797="","",IF(B3797=1,VLOOKUP(A3797,'entry data'!B:D,3,0),I3796))</f>
        <v/>
      </c>
      <c r="I3797" s="14" t="str">
        <f>IF(A3797="","",IF(E3797="weekly",7,IF(E3797="fortnightly",14,IF(E3797="monthly",DATE(IF(MONTH(H3797)=12,YEAR(H3797)+1,YEAR(H3797)),VLOOKUP(MONTH(H3797),index!$D$2:$G$13,2,0),DAY(H3797)),
IF(E3797="quarterly",DATE(IF(MONTH(H3797)&gt;=10,YEAR(H3797)+1,YEAR(H3797)),VLOOKUP(MONTH(H3797),index!$D$2:$G$13,3,0),DAY(H3797)),
IF(E3797="halfyearly",DATE(IF(MONTH(H3797)&gt;=7,YEAR(H3797)+1,YEAR(H3797)),VLOOKUP(MONTH(H3797),index!$D$2:$G$13,4,0),DAY(H3797)),
DATE(YEAR(H3797)+1,MONTH(H3797),DAY(H3797)))))-H3797))+H3797)</f>
        <v/>
      </c>
      <c r="J3797" s="9" t="str">
        <f t="shared" si="370"/>
        <v/>
      </c>
      <c r="K3797" s="11" t="str">
        <f t="shared" si="371"/>
        <v/>
      </c>
      <c r="L3797" s="11" t="str">
        <f t="shared" si="372"/>
        <v/>
      </c>
      <c r="M3797" s="11" t="str">
        <f>IF(A3797="","",VLOOKUP(E3797,index!$A$1:$B$6,2,0)*K3797*G3797)</f>
        <v/>
      </c>
      <c r="N3797" s="11" t="str">
        <f>IF(A3797="","",-PMT(G3797*VLOOKUP(E3797,index!$A$1:$B$6,2,0),C3797,F3797,0,0))</f>
        <v/>
      </c>
      <c r="O3797" s="11" t="str">
        <f t="shared" si="373"/>
        <v/>
      </c>
      <c r="P3797" s="11" t="str">
        <f t="shared" si="374"/>
        <v/>
      </c>
    </row>
    <row r="3798" spans="1:16" x14ac:dyDescent="0.25">
      <c r="A3798" s="9" t="str">
        <f>IF(A3797="","",IF(B3797&lt;C3797,A3797,IF(A3797=MAX('entry data'!$B$8:$B$507),"",A3797+1)))</f>
        <v/>
      </c>
      <c r="B3798" s="9" t="str">
        <f t="shared" si="369"/>
        <v/>
      </c>
      <c r="C3798" s="9" t="str">
        <f>IF(ISERROR(VLOOKUP(A3798,'entry data'!B:G,6,0)),"",VLOOKUP(A3798,'entry data'!B:G,6,0))</f>
        <v/>
      </c>
      <c r="D3798" s="9" t="str">
        <f>IF(ISERROR(VLOOKUP(A3798,'entry data'!B:C,2,0)),"",VLOOKUP(A3798,'entry data'!B:C,2,0))</f>
        <v/>
      </c>
      <c r="E3798" s="9" t="str">
        <f>IF(ISERROR(VLOOKUP(A3798,'entry data'!B:E,4,0)),"",VLOOKUP(A3798,'entry data'!B:E,4,0))</f>
        <v/>
      </c>
      <c r="F3798" s="11" t="str">
        <f>IF(A3798="","",IF(ISERROR(VLOOKUP(A3798,'entry data'!B:F,5,0)),"",VLOOKUP(A3798,'entry data'!B:F,5,0)))</f>
        <v/>
      </c>
      <c r="G3798" s="12" t="str">
        <f>IF(A3798="","",IF(ISERROR(VLOOKUP(A3798,'entry data'!B:I,8,0)),"",VLOOKUP(A3798,'entry data'!B:I,7,0)))</f>
        <v/>
      </c>
      <c r="H3798" s="13" t="str">
        <f>IF(A3798="","",IF(B3798=1,VLOOKUP(A3798,'entry data'!B:D,3,0),I3797))</f>
        <v/>
      </c>
      <c r="I3798" s="14" t="str">
        <f>IF(A3798="","",IF(E3798="weekly",7,IF(E3798="fortnightly",14,IF(E3798="monthly",DATE(IF(MONTH(H3798)=12,YEAR(H3798)+1,YEAR(H3798)),VLOOKUP(MONTH(H3798),index!$D$2:$G$13,2,0),DAY(H3798)),
IF(E3798="quarterly",DATE(IF(MONTH(H3798)&gt;=10,YEAR(H3798)+1,YEAR(H3798)),VLOOKUP(MONTH(H3798),index!$D$2:$G$13,3,0),DAY(H3798)),
IF(E3798="halfyearly",DATE(IF(MONTH(H3798)&gt;=7,YEAR(H3798)+1,YEAR(H3798)),VLOOKUP(MONTH(H3798),index!$D$2:$G$13,4,0),DAY(H3798)),
DATE(YEAR(H3798)+1,MONTH(H3798),DAY(H3798)))))-H3798))+H3798)</f>
        <v/>
      </c>
      <c r="J3798" s="9" t="str">
        <f t="shared" si="370"/>
        <v/>
      </c>
      <c r="K3798" s="11" t="str">
        <f t="shared" si="371"/>
        <v/>
      </c>
      <c r="L3798" s="11" t="str">
        <f t="shared" si="372"/>
        <v/>
      </c>
      <c r="M3798" s="11" t="str">
        <f>IF(A3798="","",VLOOKUP(E3798,index!$A$1:$B$6,2,0)*K3798*G3798)</f>
        <v/>
      </c>
      <c r="N3798" s="11" t="str">
        <f>IF(A3798="","",-PMT(G3798*VLOOKUP(E3798,index!$A$1:$B$6,2,0),C3798,F3798,0,0))</f>
        <v/>
      </c>
      <c r="O3798" s="11" t="str">
        <f t="shared" si="373"/>
        <v/>
      </c>
      <c r="P3798" s="11" t="str">
        <f t="shared" si="374"/>
        <v/>
      </c>
    </row>
    <row r="3799" spans="1:16" x14ac:dyDescent="0.25">
      <c r="A3799" s="9" t="str">
        <f>IF(A3798="","",IF(B3798&lt;C3798,A3798,IF(A3798=MAX('entry data'!$B$8:$B$507),"",A3798+1)))</f>
        <v/>
      </c>
      <c r="B3799" s="9" t="str">
        <f t="shared" ref="B3799:B3862" si="375">IF(A3799="","",IF(B3798=C3798,1,B3798+1))</f>
        <v/>
      </c>
      <c r="C3799" s="9" t="str">
        <f>IF(ISERROR(VLOOKUP(A3799,'entry data'!B:G,6,0)),"",VLOOKUP(A3799,'entry data'!B:G,6,0))</f>
        <v/>
      </c>
      <c r="D3799" s="9" t="str">
        <f>IF(ISERROR(VLOOKUP(A3799,'entry data'!B:C,2,0)),"",VLOOKUP(A3799,'entry data'!B:C,2,0))</f>
        <v/>
      </c>
      <c r="E3799" s="9" t="str">
        <f>IF(ISERROR(VLOOKUP(A3799,'entry data'!B:E,4,0)),"",VLOOKUP(A3799,'entry data'!B:E,4,0))</f>
        <v/>
      </c>
      <c r="F3799" s="11" t="str">
        <f>IF(A3799="","",IF(ISERROR(VLOOKUP(A3799,'entry data'!B:F,5,0)),"",VLOOKUP(A3799,'entry data'!B:F,5,0)))</f>
        <v/>
      </c>
      <c r="G3799" s="12" t="str">
        <f>IF(A3799="","",IF(ISERROR(VLOOKUP(A3799,'entry data'!B:I,8,0)),"",VLOOKUP(A3799,'entry data'!B:I,7,0)))</f>
        <v/>
      </c>
      <c r="H3799" s="13" t="str">
        <f>IF(A3799="","",IF(B3799=1,VLOOKUP(A3799,'entry data'!B:D,3,0),I3798))</f>
        <v/>
      </c>
      <c r="I3799" s="14" t="str">
        <f>IF(A3799="","",IF(E3799="weekly",7,IF(E3799="fortnightly",14,IF(E3799="monthly",DATE(IF(MONTH(H3799)=12,YEAR(H3799)+1,YEAR(H3799)),VLOOKUP(MONTH(H3799),index!$D$2:$G$13,2,0),DAY(H3799)),
IF(E3799="quarterly",DATE(IF(MONTH(H3799)&gt;=10,YEAR(H3799)+1,YEAR(H3799)),VLOOKUP(MONTH(H3799),index!$D$2:$G$13,3,0),DAY(H3799)),
IF(E3799="halfyearly",DATE(IF(MONTH(H3799)&gt;=7,YEAR(H3799)+1,YEAR(H3799)),VLOOKUP(MONTH(H3799),index!$D$2:$G$13,4,0),DAY(H3799)),
DATE(YEAR(H3799)+1,MONTH(H3799),DAY(H3799)))))-H3799))+H3799)</f>
        <v/>
      </c>
      <c r="J3799" s="9" t="str">
        <f t="shared" ref="J3799:J3862" si="376">IF(A3799="","",IF(MONTH(I3799)&lt;10,YEAR(I3799)&amp;"-0"&amp;MONTH(I3799),YEAR(I3799)&amp;"-"&amp;MONTH(I3799)))</f>
        <v/>
      </c>
      <c r="K3799" s="11" t="str">
        <f t="shared" ref="K3799:K3862" si="377">IF(A3799="","",IF(B3799=1,F3799,O3798))</f>
        <v/>
      </c>
      <c r="L3799" s="11" t="str">
        <f t="shared" ref="L3799:L3862" si="378">IF(A3799="","",N3799-M3799)</f>
        <v/>
      </c>
      <c r="M3799" s="11" t="str">
        <f>IF(A3799="","",VLOOKUP(E3799,index!$A$1:$B$6,2,0)*K3799*G3799)</f>
        <v/>
      </c>
      <c r="N3799" s="11" t="str">
        <f>IF(A3799="","",-PMT(G3799*VLOOKUP(E3799,index!$A$1:$B$6,2,0),C3799,F3799,0,0))</f>
        <v/>
      </c>
      <c r="O3799" s="11" t="str">
        <f t="shared" ref="O3799:O3862" si="379">IF(A3799="","",K3799-L3799)</f>
        <v/>
      </c>
      <c r="P3799" s="11" t="str">
        <f t="shared" si="374"/>
        <v/>
      </c>
    </row>
    <row r="3800" spans="1:16" x14ac:dyDescent="0.25">
      <c r="A3800" s="9" t="str">
        <f>IF(A3799="","",IF(B3799&lt;C3799,A3799,IF(A3799=MAX('entry data'!$B$8:$B$507),"",A3799+1)))</f>
        <v/>
      </c>
      <c r="B3800" s="9" t="str">
        <f t="shared" si="375"/>
        <v/>
      </c>
      <c r="C3800" s="9" t="str">
        <f>IF(ISERROR(VLOOKUP(A3800,'entry data'!B:G,6,0)),"",VLOOKUP(A3800,'entry data'!B:G,6,0))</f>
        <v/>
      </c>
      <c r="D3800" s="9" t="str">
        <f>IF(ISERROR(VLOOKUP(A3800,'entry data'!B:C,2,0)),"",VLOOKUP(A3800,'entry data'!B:C,2,0))</f>
        <v/>
      </c>
      <c r="E3800" s="9" t="str">
        <f>IF(ISERROR(VLOOKUP(A3800,'entry data'!B:E,4,0)),"",VLOOKUP(A3800,'entry data'!B:E,4,0))</f>
        <v/>
      </c>
      <c r="F3800" s="11" t="str">
        <f>IF(A3800="","",IF(ISERROR(VLOOKUP(A3800,'entry data'!B:F,5,0)),"",VLOOKUP(A3800,'entry data'!B:F,5,0)))</f>
        <v/>
      </c>
      <c r="G3800" s="12" t="str">
        <f>IF(A3800="","",IF(ISERROR(VLOOKUP(A3800,'entry data'!B:I,8,0)),"",VLOOKUP(A3800,'entry data'!B:I,7,0)))</f>
        <v/>
      </c>
      <c r="H3800" s="13" t="str">
        <f>IF(A3800="","",IF(B3800=1,VLOOKUP(A3800,'entry data'!B:D,3,0),I3799))</f>
        <v/>
      </c>
      <c r="I3800" s="14" t="str">
        <f>IF(A3800="","",IF(E3800="weekly",7,IF(E3800="fortnightly",14,IF(E3800="monthly",DATE(IF(MONTH(H3800)=12,YEAR(H3800)+1,YEAR(H3800)),VLOOKUP(MONTH(H3800),index!$D$2:$G$13,2,0),DAY(H3800)),
IF(E3800="quarterly",DATE(IF(MONTH(H3800)&gt;=10,YEAR(H3800)+1,YEAR(H3800)),VLOOKUP(MONTH(H3800),index!$D$2:$G$13,3,0),DAY(H3800)),
IF(E3800="halfyearly",DATE(IF(MONTH(H3800)&gt;=7,YEAR(H3800)+1,YEAR(H3800)),VLOOKUP(MONTH(H3800),index!$D$2:$G$13,4,0),DAY(H3800)),
DATE(YEAR(H3800)+1,MONTH(H3800),DAY(H3800)))))-H3800))+H3800)</f>
        <v/>
      </c>
      <c r="J3800" s="9" t="str">
        <f t="shared" si="376"/>
        <v/>
      </c>
      <c r="K3800" s="11" t="str">
        <f t="shared" si="377"/>
        <v/>
      </c>
      <c r="L3800" s="11" t="str">
        <f t="shared" si="378"/>
        <v/>
      </c>
      <c r="M3800" s="11" t="str">
        <f>IF(A3800="","",VLOOKUP(E3800,index!$A$1:$B$6,2,0)*K3800*G3800)</f>
        <v/>
      </c>
      <c r="N3800" s="11" t="str">
        <f>IF(A3800="","",-PMT(G3800*VLOOKUP(E3800,index!$A$1:$B$6,2,0),C3800,F3800,0,0))</f>
        <v/>
      </c>
      <c r="O3800" s="11" t="str">
        <f t="shared" si="379"/>
        <v/>
      </c>
      <c r="P3800" s="11" t="str">
        <f t="shared" si="374"/>
        <v/>
      </c>
    </row>
    <row r="3801" spans="1:16" x14ac:dyDescent="0.25">
      <c r="A3801" s="9" t="str">
        <f>IF(A3800="","",IF(B3800&lt;C3800,A3800,IF(A3800=MAX('entry data'!$B$8:$B$507),"",A3800+1)))</f>
        <v/>
      </c>
      <c r="B3801" s="9" t="str">
        <f t="shared" si="375"/>
        <v/>
      </c>
      <c r="C3801" s="9" t="str">
        <f>IF(ISERROR(VLOOKUP(A3801,'entry data'!B:G,6,0)),"",VLOOKUP(A3801,'entry data'!B:G,6,0))</f>
        <v/>
      </c>
      <c r="D3801" s="9" t="str">
        <f>IF(ISERROR(VLOOKUP(A3801,'entry data'!B:C,2,0)),"",VLOOKUP(A3801,'entry data'!B:C,2,0))</f>
        <v/>
      </c>
      <c r="E3801" s="9" t="str">
        <f>IF(ISERROR(VLOOKUP(A3801,'entry data'!B:E,4,0)),"",VLOOKUP(A3801,'entry data'!B:E,4,0))</f>
        <v/>
      </c>
      <c r="F3801" s="11" t="str">
        <f>IF(A3801="","",IF(ISERROR(VLOOKUP(A3801,'entry data'!B:F,5,0)),"",VLOOKUP(A3801,'entry data'!B:F,5,0)))</f>
        <v/>
      </c>
      <c r="G3801" s="12" t="str">
        <f>IF(A3801="","",IF(ISERROR(VLOOKUP(A3801,'entry data'!B:I,8,0)),"",VLOOKUP(A3801,'entry data'!B:I,7,0)))</f>
        <v/>
      </c>
      <c r="H3801" s="13" t="str">
        <f>IF(A3801="","",IF(B3801=1,VLOOKUP(A3801,'entry data'!B:D,3,0),I3800))</f>
        <v/>
      </c>
      <c r="I3801" s="14" t="str">
        <f>IF(A3801="","",IF(E3801="weekly",7,IF(E3801="fortnightly",14,IF(E3801="monthly",DATE(IF(MONTH(H3801)=12,YEAR(H3801)+1,YEAR(H3801)),VLOOKUP(MONTH(H3801),index!$D$2:$G$13,2,0),DAY(H3801)),
IF(E3801="quarterly",DATE(IF(MONTH(H3801)&gt;=10,YEAR(H3801)+1,YEAR(H3801)),VLOOKUP(MONTH(H3801),index!$D$2:$G$13,3,0),DAY(H3801)),
IF(E3801="halfyearly",DATE(IF(MONTH(H3801)&gt;=7,YEAR(H3801)+1,YEAR(H3801)),VLOOKUP(MONTH(H3801),index!$D$2:$G$13,4,0),DAY(H3801)),
DATE(YEAR(H3801)+1,MONTH(H3801),DAY(H3801)))))-H3801))+H3801)</f>
        <v/>
      </c>
      <c r="J3801" s="9" t="str">
        <f t="shared" si="376"/>
        <v/>
      </c>
      <c r="K3801" s="11" t="str">
        <f t="shared" si="377"/>
        <v/>
      </c>
      <c r="L3801" s="11" t="str">
        <f t="shared" si="378"/>
        <v/>
      </c>
      <c r="M3801" s="11" t="str">
        <f>IF(A3801="","",VLOOKUP(E3801,index!$A$1:$B$6,2,0)*K3801*G3801)</f>
        <v/>
      </c>
      <c r="N3801" s="11" t="str">
        <f>IF(A3801="","",-PMT(G3801*VLOOKUP(E3801,index!$A$1:$B$6,2,0),C3801,F3801,0,0))</f>
        <v/>
      </c>
      <c r="O3801" s="11" t="str">
        <f t="shared" si="379"/>
        <v/>
      </c>
      <c r="P3801" s="11" t="str">
        <f t="shared" si="374"/>
        <v/>
      </c>
    </row>
    <row r="3802" spans="1:16" x14ac:dyDescent="0.25">
      <c r="A3802" s="9" t="str">
        <f>IF(A3801="","",IF(B3801&lt;C3801,A3801,IF(A3801=MAX('entry data'!$B$8:$B$507),"",A3801+1)))</f>
        <v/>
      </c>
      <c r="B3802" s="9" t="str">
        <f t="shared" si="375"/>
        <v/>
      </c>
      <c r="C3802" s="9" t="str">
        <f>IF(ISERROR(VLOOKUP(A3802,'entry data'!B:G,6,0)),"",VLOOKUP(A3802,'entry data'!B:G,6,0))</f>
        <v/>
      </c>
      <c r="D3802" s="9" t="str">
        <f>IF(ISERROR(VLOOKUP(A3802,'entry data'!B:C,2,0)),"",VLOOKUP(A3802,'entry data'!B:C,2,0))</f>
        <v/>
      </c>
      <c r="E3802" s="9" t="str">
        <f>IF(ISERROR(VLOOKUP(A3802,'entry data'!B:E,4,0)),"",VLOOKUP(A3802,'entry data'!B:E,4,0))</f>
        <v/>
      </c>
      <c r="F3802" s="11" t="str">
        <f>IF(A3802="","",IF(ISERROR(VLOOKUP(A3802,'entry data'!B:F,5,0)),"",VLOOKUP(A3802,'entry data'!B:F,5,0)))</f>
        <v/>
      </c>
      <c r="G3802" s="12" t="str">
        <f>IF(A3802="","",IF(ISERROR(VLOOKUP(A3802,'entry data'!B:I,8,0)),"",VLOOKUP(A3802,'entry data'!B:I,7,0)))</f>
        <v/>
      </c>
      <c r="H3802" s="13" t="str">
        <f>IF(A3802="","",IF(B3802=1,VLOOKUP(A3802,'entry data'!B:D,3,0),I3801))</f>
        <v/>
      </c>
      <c r="I3802" s="14" t="str">
        <f>IF(A3802="","",IF(E3802="weekly",7,IF(E3802="fortnightly",14,IF(E3802="monthly",DATE(IF(MONTH(H3802)=12,YEAR(H3802)+1,YEAR(H3802)),VLOOKUP(MONTH(H3802),index!$D$2:$G$13,2,0),DAY(H3802)),
IF(E3802="quarterly",DATE(IF(MONTH(H3802)&gt;=10,YEAR(H3802)+1,YEAR(H3802)),VLOOKUP(MONTH(H3802),index!$D$2:$G$13,3,0),DAY(H3802)),
IF(E3802="halfyearly",DATE(IF(MONTH(H3802)&gt;=7,YEAR(H3802)+1,YEAR(H3802)),VLOOKUP(MONTH(H3802),index!$D$2:$G$13,4,0),DAY(H3802)),
DATE(YEAR(H3802)+1,MONTH(H3802),DAY(H3802)))))-H3802))+H3802)</f>
        <v/>
      </c>
      <c r="J3802" s="9" t="str">
        <f t="shared" si="376"/>
        <v/>
      </c>
      <c r="K3802" s="11" t="str">
        <f t="shared" si="377"/>
        <v/>
      </c>
      <c r="L3802" s="11" t="str">
        <f t="shared" si="378"/>
        <v/>
      </c>
      <c r="M3802" s="11" t="str">
        <f>IF(A3802="","",VLOOKUP(E3802,index!$A$1:$B$6,2,0)*K3802*G3802)</f>
        <v/>
      </c>
      <c r="N3802" s="11" t="str">
        <f>IF(A3802="","",-PMT(G3802*VLOOKUP(E3802,index!$A$1:$B$6,2,0),C3802,F3802,0,0))</f>
        <v/>
      </c>
      <c r="O3802" s="11" t="str">
        <f t="shared" si="379"/>
        <v/>
      </c>
      <c r="P3802" s="11" t="str">
        <f t="shared" si="374"/>
        <v/>
      </c>
    </row>
    <row r="3803" spans="1:16" x14ac:dyDescent="0.25">
      <c r="A3803" s="9" t="str">
        <f>IF(A3802="","",IF(B3802&lt;C3802,A3802,IF(A3802=MAX('entry data'!$B$8:$B$507),"",A3802+1)))</f>
        <v/>
      </c>
      <c r="B3803" s="9" t="str">
        <f t="shared" si="375"/>
        <v/>
      </c>
      <c r="C3803" s="9" t="str">
        <f>IF(ISERROR(VLOOKUP(A3803,'entry data'!B:G,6,0)),"",VLOOKUP(A3803,'entry data'!B:G,6,0))</f>
        <v/>
      </c>
      <c r="D3803" s="9" t="str">
        <f>IF(ISERROR(VLOOKUP(A3803,'entry data'!B:C,2,0)),"",VLOOKUP(A3803,'entry data'!B:C,2,0))</f>
        <v/>
      </c>
      <c r="E3803" s="9" t="str">
        <f>IF(ISERROR(VLOOKUP(A3803,'entry data'!B:E,4,0)),"",VLOOKUP(A3803,'entry data'!B:E,4,0))</f>
        <v/>
      </c>
      <c r="F3803" s="11" t="str">
        <f>IF(A3803="","",IF(ISERROR(VLOOKUP(A3803,'entry data'!B:F,5,0)),"",VLOOKUP(A3803,'entry data'!B:F,5,0)))</f>
        <v/>
      </c>
      <c r="G3803" s="12" t="str">
        <f>IF(A3803="","",IF(ISERROR(VLOOKUP(A3803,'entry data'!B:I,8,0)),"",VLOOKUP(A3803,'entry data'!B:I,7,0)))</f>
        <v/>
      </c>
      <c r="H3803" s="13" t="str">
        <f>IF(A3803="","",IF(B3803=1,VLOOKUP(A3803,'entry data'!B:D,3,0),I3802))</f>
        <v/>
      </c>
      <c r="I3803" s="14" t="str">
        <f>IF(A3803="","",IF(E3803="weekly",7,IF(E3803="fortnightly",14,IF(E3803="monthly",DATE(IF(MONTH(H3803)=12,YEAR(H3803)+1,YEAR(H3803)),VLOOKUP(MONTH(H3803),index!$D$2:$G$13,2,0),DAY(H3803)),
IF(E3803="quarterly",DATE(IF(MONTH(H3803)&gt;=10,YEAR(H3803)+1,YEAR(H3803)),VLOOKUP(MONTH(H3803),index!$D$2:$G$13,3,0),DAY(H3803)),
IF(E3803="halfyearly",DATE(IF(MONTH(H3803)&gt;=7,YEAR(H3803)+1,YEAR(H3803)),VLOOKUP(MONTH(H3803),index!$D$2:$G$13,4,0),DAY(H3803)),
DATE(YEAR(H3803)+1,MONTH(H3803),DAY(H3803)))))-H3803))+H3803)</f>
        <v/>
      </c>
      <c r="J3803" s="9" t="str">
        <f t="shared" si="376"/>
        <v/>
      </c>
      <c r="K3803" s="11" t="str">
        <f t="shared" si="377"/>
        <v/>
      </c>
      <c r="L3803" s="11" t="str">
        <f t="shared" si="378"/>
        <v/>
      </c>
      <c r="M3803" s="11" t="str">
        <f>IF(A3803="","",VLOOKUP(E3803,index!$A$1:$B$6,2,0)*K3803*G3803)</f>
        <v/>
      </c>
      <c r="N3803" s="11" t="str">
        <f>IF(A3803="","",-PMT(G3803*VLOOKUP(E3803,index!$A$1:$B$6,2,0),C3803,F3803,0,0))</f>
        <v/>
      </c>
      <c r="O3803" s="11" t="str">
        <f t="shared" si="379"/>
        <v/>
      </c>
      <c r="P3803" s="11" t="str">
        <f t="shared" si="374"/>
        <v/>
      </c>
    </row>
    <row r="3804" spans="1:16" x14ac:dyDescent="0.25">
      <c r="A3804" s="9" t="str">
        <f>IF(A3803="","",IF(B3803&lt;C3803,A3803,IF(A3803=MAX('entry data'!$B$8:$B$507),"",A3803+1)))</f>
        <v/>
      </c>
      <c r="B3804" s="9" t="str">
        <f t="shared" si="375"/>
        <v/>
      </c>
      <c r="C3804" s="9" t="str">
        <f>IF(ISERROR(VLOOKUP(A3804,'entry data'!B:G,6,0)),"",VLOOKUP(A3804,'entry data'!B:G,6,0))</f>
        <v/>
      </c>
      <c r="D3804" s="9" t="str">
        <f>IF(ISERROR(VLOOKUP(A3804,'entry data'!B:C,2,0)),"",VLOOKUP(A3804,'entry data'!B:C,2,0))</f>
        <v/>
      </c>
      <c r="E3804" s="9" t="str">
        <f>IF(ISERROR(VLOOKUP(A3804,'entry data'!B:E,4,0)),"",VLOOKUP(A3804,'entry data'!B:E,4,0))</f>
        <v/>
      </c>
      <c r="F3804" s="11" t="str">
        <f>IF(A3804="","",IF(ISERROR(VLOOKUP(A3804,'entry data'!B:F,5,0)),"",VLOOKUP(A3804,'entry data'!B:F,5,0)))</f>
        <v/>
      </c>
      <c r="G3804" s="12" t="str">
        <f>IF(A3804="","",IF(ISERROR(VLOOKUP(A3804,'entry data'!B:I,8,0)),"",VLOOKUP(A3804,'entry data'!B:I,7,0)))</f>
        <v/>
      </c>
      <c r="H3804" s="13" t="str">
        <f>IF(A3804="","",IF(B3804=1,VLOOKUP(A3804,'entry data'!B:D,3,0),I3803))</f>
        <v/>
      </c>
      <c r="I3804" s="14" t="str">
        <f>IF(A3804="","",IF(E3804="weekly",7,IF(E3804="fortnightly",14,IF(E3804="monthly",DATE(IF(MONTH(H3804)=12,YEAR(H3804)+1,YEAR(H3804)),VLOOKUP(MONTH(H3804),index!$D$2:$G$13,2,0),DAY(H3804)),
IF(E3804="quarterly",DATE(IF(MONTH(H3804)&gt;=10,YEAR(H3804)+1,YEAR(H3804)),VLOOKUP(MONTH(H3804),index!$D$2:$G$13,3,0),DAY(H3804)),
IF(E3804="halfyearly",DATE(IF(MONTH(H3804)&gt;=7,YEAR(H3804)+1,YEAR(H3804)),VLOOKUP(MONTH(H3804),index!$D$2:$G$13,4,0),DAY(H3804)),
DATE(YEAR(H3804)+1,MONTH(H3804),DAY(H3804)))))-H3804))+H3804)</f>
        <v/>
      </c>
      <c r="J3804" s="9" t="str">
        <f t="shared" si="376"/>
        <v/>
      </c>
      <c r="K3804" s="11" t="str">
        <f t="shared" si="377"/>
        <v/>
      </c>
      <c r="L3804" s="11" t="str">
        <f t="shared" si="378"/>
        <v/>
      </c>
      <c r="M3804" s="11" t="str">
        <f>IF(A3804="","",VLOOKUP(E3804,index!$A$1:$B$6,2,0)*K3804*G3804)</f>
        <v/>
      </c>
      <c r="N3804" s="11" t="str">
        <f>IF(A3804="","",-PMT(G3804*VLOOKUP(E3804,index!$A$1:$B$6,2,0),C3804,F3804,0,0))</f>
        <v/>
      </c>
      <c r="O3804" s="11" t="str">
        <f t="shared" si="379"/>
        <v/>
      </c>
      <c r="P3804" s="11" t="str">
        <f t="shared" si="374"/>
        <v/>
      </c>
    </row>
    <row r="3805" spans="1:16" x14ac:dyDescent="0.25">
      <c r="A3805" s="9" t="str">
        <f>IF(A3804="","",IF(B3804&lt;C3804,A3804,IF(A3804=MAX('entry data'!$B$8:$B$507),"",A3804+1)))</f>
        <v/>
      </c>
      <c r="B3805" s="9" t="str">
        <f t="shared" si="375"/>
        <v/>
      </c>
      <c r="C3805" s="9" t="str">
        <f>IF(ISERROR(VLOOKUP(A3805,'entry data'!B:G,6,0)),"",VLOOKUP(A3805,'entry data'!B:G,6,0))</f>
        <v/>
      </c>
      <c r="D3805" s="9" t="str">
        <f>IF(ISERROR(VLOOKUP(A3805,'entry data'!B:C,2,0)),"",VLOOKUP(A3805,'entry data'!B:C,2,0))</f>
        <v/>
      </c>
      <c r="E3805" s="9" t="str">
        <f>IF(ISERROR(VLOOKUP(A3805,'entry data'!B:E,4,0)),"",VLOOKUP(A3805,'entry data'!B:E,4,0))</f>
        <v/>
      </c>
      <c r="F3805" s="11" t="str">
        <f>IF(A3805="","",IF(ISERROR(VLOOKUP(A3805,'entry data'!B:F,5,0)),"",VLOOKUP(A3805,'entry data'!B:F,5,0)))</f>
        <v/>
      </c>
      <c r="G3805" s="12" t="str">
        <f>IF(A3805="","",IF(ISERROR(VLOOKUP(A3805,'entry data'!B:I,8,0)),"",VLOOKUP(A3805,'entry data'!B:I,7,0)))</f>
        <v/>
      </c>
      <c r="H3805" s="13" t="str">
        <f>IF(A3805="","",IF(B3805=1,VLOOKUP(A3805,'entry data'!B:D,3,0),I3804))</f>
        <v/>
      </c>
      <c r="I3805" s="14" t="str">
        <f>IF(A3805="","",IF(E3805="weekly",7,IF(E3805="fortnightly",14,IF(E3805="monthly",DATE(IF(MONTH(H3805)=12,YEAR(H3805)+1,YEAR(H3805)),VLOOKUP(MONTH(H3805),index!$D$2:$G$13,2,0),DAY(H3805)),
IF(E3805="quarterly",DATE(IF(MONTH(H3805)&gt;=10,YEAR(H3805)+1,YEAR(H3805)),VLOOKUP(MONTH(H3805),index!$D$2:$G$13,3,0),DAY(H3805)),
IF(E3805="halfyearly",DATE(IF(MONTH(H3805)&gt;=7,YEAR(H3805)+1,YEAR(H3805)),VLOOKUP(MONTH(H3805),index!$D$2:$G$13,4,0),DAY(H3805)),
DATE(YEAR(H3805)+1,MONTH(H3805),DAY(H3805)))))-H3805))+H3805)</f>
        <v/>
      </c>
      <c r="J3805" s="9" t="str">
        <f t="shared" si="376"/>
        <v/>
      </c>
      <c r="K3805" s="11" t="str">
        <f t="shared" si="377"/>
        <v/>
      </c>
      <c r="L3805" s="11" t="str">
        <f t="shared" si="378"/>
        <v/>
      </c>
      <c r="M3805" s="11" t="str">
        <f>IF(A3805="","",VLOOKUP(E3805,index!$A$1:$B$6,2,0)*K3805*G3805)</f>
        <v/>
      </c>
      <c r="N3805" s="11" t="str">
        <f>IF(A3805="","",-PMT(G3805*VLOOKUP(E3805,index!$A$1:$B$6,2,0),C3805,F3805,0,0))</f>
        <v/>
      </c>
      <c r="O3805" s="11" t="str">
        <f t="shared" si="379"/>
        <v/>
      </c>
      <c r="P3805" s="11" t="str">
        <f t="shared" si="374"/>
        <v/>
      </c>
    </row>
    <row r="3806" spans="1:16" x14ac:dyDescent="0.25">
      <c r="A3806" s="9" t="str">
        <f>IF(A3805="","",IF(B3805&lt;C3805,A3805,IF(A3805=MAX('entry data'!$B$8:$B$507),"",A3805+1)))</f>
        <v/>
      </c>
      <c r="B3806" s="9" t="str">
        <f t="shared" si="375"/>
        <v/>
      </c>
      <c r="C3806" s="9" t="str">
        <f>IF(ISERROR(VLOOKUP(A3806,'entry data'!B:G,6,0)),"",VLOOKUP(A3806,'entry data'!B:G,6,0))</f>
        <v/>
      </c>
      <c r="D3806" s="9" t="str">
        <f>IF(ISERROR(VLOOKUP(A3806,'entry data'!B:C,2,0)),"",VLOOKUP(A3806,'entry data'!B:C,2,0))</f>
        <v/>
      </c>
      <c r="E3806" s="9" t="str">
        <f>IF(ISERROR(VLOOKUP(A3806,'entry data'!B:E,4,0)),"",VLOOKUP(A3806,'entry data'!B:E,4,0))</f>
        <v/>
      </c>
      <c r="F3806" s="11" t="str">
        <f>IF(A3806="","",IF(ISERROR(VLOOKUP(A3806,'entry data'!B:F,5,0)),"",VLOOKUP(A3806,'entry data'!B:F,5,0)))</f>
        <v/>
      </c>
      <c r="G3806" s="12" t="str">
        <f>IF(A3806="","",IF(ISERROR(VLOOKUP(A3806,'entry data'!B:I,8,0)),"",VLOOKUP(A3806,'entry data'!B:I,7,0)))</f>
        <v/>
      </c>
      <c r="H3806" s="13" t="str">
        <f>IF(A3806="","",IF(B3806=1,VLOOKUP(A3806,'entry data'!B:D,3,0),I3805))</f>
        <v/>
      </c>
      <c r="I3806" s="14" t="str">
        <f>IF(A3806="","",IF(E3806="weekly",7,IF(E3806="fortnightly",14,IF(E3806="monthly",DATE(IF(MONTH(H3806)=12,YEAR(H3806)+1,YEAR(H3806)),VLOOKUP(MONTH(H3806),index!$D$2:$G$13,2,0),DAY(H3806)),
IF(E3806="quarterly",DATE(IF(MONTH(H3806)&gt;=10,YEAR(H3806)+1,YEAR(H3806)),VLOOKUP(MONTH(H3806),index!$D$2:$G$13,3,0),DAY(H3806)),
IF(E3806="halfyearly",DATE(IF(MONTH(H3806)&gt;=7,YEAR(H3806)+1,YEAR(H3806)),VLOOKUP(MONTH(H3806),index!$D$2:$G$13,4,0),DAY(H3806)),
DATE(YEAR(H3806)+1,MONTH(H3806),DAY(H3806)))))-H3806))+H3806)</f>
        <v/>
      </c>
      <c r="J3806" s="9" t="str">
        <f t="shared" si="376"/>
        <v/>
      </c>
      <c r="K3806" s="11" t="str">
        <f t="shared" si="377"/>
        <v/>
      </c>
      <c r="L3806" s="11" t="str">
        <f t="shared" si="378"/>
        <v/>
      </c>
      <c r="M3806" s="11" t="str">
        <f>IF(A3806="","",VLOOKUP(E3806,index!$A$1:$B$6,2,0)*K3806*G3806)</f>
        <v/>
      </c>
      <c r="N3806" s="11" t="str">
        <f>IF(A3806="","",-PMT(G3806*VLOOKUP(E3806,index!$A$1:$B$6,2,0),C3806,F3806,0,0))</f>
        <v/>
      </c>
      <c r="O3806" s="11" t="str">
        <f t="shared" si="379"/>
        <v/>
      </c>
      <c r="P3806" s="11" t="str">
        <f t="shared" si="374"/>
        <v/>
      </c>
    </row>
    <row r="3807" spans="1:16" x14ac:dyDescent="0.25">
      <c r="A3807" s="9" t="str">
        <f>IF(A3806="","",IF(B3806&lt;C3806,A3806,IF(A3806=MAX('entry data'!$B$8:$B$507),"",A3806+1)))</f>
        <v/>
      </c>
      <c r="B3807" s="9" t="str">
        <f t="shared" si="375"/>
        <v/>
      </c>
      <c r="C3807" s="9" t="str">
        <f>IF(ISERROR(VLOOKUP(A3807,'entry data'!B:G,6,0)),"",VLOOKUP(A3807,'entry data'!B:G,6,0))</f>
        <v/>
      </c>
      <c r="D3807" s="9" t="str">
        <f>IF(ISERROR(VLOOKUP(A3807,'entry data'!B:C,2,0)),"",VLOOKUP(A3807,'entry data'!B:C,2,0))</f>
        <v/>
      </c>
      <c r="E3807" s="9" t="str">
        <f>IF(ISERROR(VLOOKUP(A3807,'entry data'!B:E,4,0)),"",VLOOKUP(A3807,'entry data'!B:E,4,0))</f>
        <v/>
      </c>
      <c r="F3807" s="11" t="str">
        <f>IF(A3807="","",IF(ISERROR(VLOOKUP(A3807,'entry data'!B:F,5,0)),"",VLOOKUP(A3807,'entry data'!B:F,5,0)))</f>
        <v/>
      </c>
      <c r="G3807" s="12" t="str">
        <f>IF(A3807="","",IF(ISERROR(VLOOKUP(A3807,'entry data'!B:I,8,0)),"",VLOOKUP(A3807,'entry data'!B:I,7,0)))</f>
        <v/>
      </c>
      <c r="H3807" s="13" t="str">
        <f>IF(A3807="","",IF(B3807=1,VLOOKUP(A3807,'entry data'!B:D,3,0),I3806))</f>
        <v/>
      </c>
      <c r="I3807" s="14" t="str">
        <f>IF(A3807="","",IF(E3807="weekly",7,IF(E3807="fortnightly",14,IF(E3807="monthly",DATE(IF(MONTH(H3807)=12,YEAR(H3807)+1,YEAR(H3807)),VLOOKUP(MONTH(H3807),index!$D$2:$G$13,2,0),DAY(H3807)),
IF(E3807="quarterly",DATE(IF(MONTH(H3807)&gt;=10,YEAR(H3807)+1,YEAR(H3807)),VLOOKUP(MONTH(H3807),index!$D$2:$G$13,3,0),DAY(H3807)),
IF(E3807="halfyearly",DATE(IF(MONTH(H3807)&gt;=7,YEAR(H3807)+1,YEAR(H3807)),VLOOKUP(MONTH(H3807),index!$D$2:$G$13,4,0),DAY(H3807)),
DATE(YEAR(H3807)+1,MONTH(H3807),DAY(H3807)))))-H3807))+H3807)</f>
        <v/>
      </c>
      <c r="J3807" s="9" t="str">
        <f t="shared" si="376"/>
        <v/>
      </c>
      <c r="K3807" s="11" t="str">
        <f t="shared" si="377"/>
        <v/>
      </c>
      <c r="L3807" s="11" t="str">
        <f t="shared" si="378"/>
        <v/>
      </c>
      <c r="M3807" s="11" t="str">
        <f>IF(A3807="","",VLOOKUP(E3807,index!$A$1:$B$6,2,0)*K3807*G3807)</f>
        <v/>
      </c>
      <c r="N3807" s="11" t="str">
        <f>IF(A3807="","",-PMT(G3807*VLOOKUP(E3807,index!$A$1:$B$6,2,0),C3807,F3807,0,0))</f>
        <v/>
      </c>
      <c r="O3807" s="11" t="str">
        <f t="shared" si="379"/>
        <v/>
      </c>
      <c r="P3807" s="11" t="str">
        <f t="shared" si="374"/>
        <v/>
      </c>
    </row>
    <row r="3808" spans="1:16" x14ac:dyDescent="0.25">
      <c r="A3808" s="9" t="str">
        <f>IF(A3807="","",IF(B3807&lt;C3807,A3807,IF(A3807=MAX('entry data'!$B$8:$B$507),"",A3807+1)))</f>
        <v/>
      </c>
      <c r="B3808" s="9" t="str">
        <f t="shared" si="375"/>
        <v/>
      </c>
      <c r="C3808" s="9" t="str">
        <f>IF(ISERROR(VLOOKUP(A3808,'entry data'!B:G,6,0)),"",VLOOKUP(A3808,'entry data'!B:G,6,0))</f>
        <v/>
      </c>
      <c r="D3808" s="9" t="str">
        <f>IF(ISERROR(VLOOKUP(A3808,'entry data'!B:C,2,0)),"",VLOOKUP(A3808,'entry data'!B:C,2,0))</f>
        <v/>
      </c>
      <c r="E3808" s="9" t="str">
        <f>IF(ISERROR(VLOOKUP(A3808,'entry data'!B:E,4,0)),"",VLOOKUP(A3808,'entry data'!B:E,4,0))</f>
        <v/>
      </c>
      <c r="F3808" s="11" t="str">
        <f>IF(A3808="","",IF(ISERROR(VLOOKUP(A3808,'entry data'!B:F,5,0)),"",VLOOKUP(A3808,'entry data'!B:F,5,0)))</f>
        <v/>
      </c>
      <c r="G3808" s="12" t="str">
        <f>IF(A3808="","",IF(ISERROR(VLOOKUP(A3808,'entry data'!B:I,8,0)),"",VLOOKUP(A3808,'entry data'!B:I,7,0)))</f>
        <v/>
      </c>
      <c r="H3808" s="13" t="str">
        <f>IF(A3808="","",IF(B3808=1,VLOOKUP(A3808,'entry data'!B:D,3,0),I3807))</f>
        <v/>
      </c>
      <c r="I3808" s="14" t="str">
        <f>IF(A3808="","",IF(E3808="weekly",7,IF(E3808="fortnightly",14,IF(E3808="monthly",DATE(IF(MONTH(H3808)=12,YEAR(H3808)+1,YEAR(H3808)),VLOOKUP(MONTH(H3808),index!$D$2:$G$13,2,0),DAY(H3808)),
IF(E3808="quarterly",DATE(IF(MONTH(H3808)&gt;=10,YEAR(H3808)+1,YEAR(H3808)),VLOOKUP(MONTH(H3808),index!$D$2:$G$13,3,0),DAY(H3808)),
IF(E3808="halfyearly",DATE(IF(MONTH(H3808)&gt;=7,YEAR(H3808)+1,YEAR(H3808)),VLOOKUP(MONTH(H3808),index!$D$2:$G$13,4,0),DAY(H3808)),
DATE(YEAR(H3808)+1,MONTH(H3808),DAY(H3808)))))-H3808))+H3808)</f>
        <v/>
      </c>
      <c r="J3808" s="9" t="str">
        <f t="shared" si="376"/>
        <v/>
      </c>
      <c r="K3808" s="11" t="str">
        <f t="shared" si="377"/>
        <v/>
      </c>
      <c r="L3808" s="11" t="str">
        <f t="shared" si="378"/>
        <v/>
      </c>
      <c r="M3808" s="11" t="str">
        <f>IF(A3808="","",VLOOKUP(E3808,index!$A$1:$B$6,2,0)*K3808*G3808)</f>
        <v/>
      </c>
      <c r="N3808" s="11" t="str">
        <f>IF(A3808="","",-PMT(G3808*VLOOKUP(E3808,index!$A$1:$B$6,2,0),C3808,F3808,0,0))</f>
        <v/>
      </c>
      <c r="O3808" s="11" t="str">
        <f t="shared" si="379"/>
        <v/>
      </c>
      <c r="P3808" s="11" t="str">
        <f t="shared" si="374"/>
        <v/>
      </c>
    </row>
    <row r="3809" spans="1:16" x14ac:dyDescent="0.25">
      <c r="A3809" s="9" t="str">
        <f>IF(A3808="","",IF(B3808&lt;C3808,A3808,IF(A3808=MAX('entry data'!$B$8:$B$507),"",A3808+1)))</f>
        <v/>
      </c>
      <c r="B3809" s="9" t="str">
        <f t="shared" si="375"/>
        <v/>
      </c>
      <c r="C3809" s="9" t="str">
        <f>IF(ISERROR(VLOOKUP(A3809,'entry data'!B:G,6,0)),"",VLOOKUP(A3809,'entry data'!B:G,6,0))</f>
        <v/>
      </c>
      <c r="D3809" s="9" t="str">
        <f>IF(ISERROR(VLOOKUP(A3809,'entry data'!B:C,2,0)),"",VLOOKUP(A3809,'entry data'!B:C,2,0))</f>
        <v/>
      </c>
      <c r="E3809" s="9" t="str">
        <f>IF(ISERROR(VLOOKUP(A3809,'entry data'!B:E,4,0)),"",VLOOKUP(A3809,'entry data'!B:E,4,0))</f>
        <v/>
      </c>
      <c r="F3809" s="11" t="str">
        <f>IF(A3809="","",IF(ISERROR(VLOOKUP(A3809,'entry data'!B:F,5,0)),"",VLOOKUP(A3809,'entry data'!B:F,5,0)))</f>
        <v/>
      </c>
      <c r="G3809" s="12" t="str">
        <f>IF(A3809="","",IF(ISERROR(VLOOKUP(A3809,'entry data'!B:I,8,0)),"",VLOOKUP(A3809,'entry data'!B:I,7,0)))</f>
        <v/>
      </c>
      <c r="H3809" s="13" t="str">
        <f>IF(A3809="","",IF(B3809=1,VLOOKUP(A3809,'entry data'!B:D,3,0),I3808))</f>
        <v/>
      </c>
      <c r="I3809" s="14" t="str">
        <f>IF(A3809="","",IF(E3809="weekly",7,IF(E3809="fortnightly",14,IF(E3809="monthly",DATE(IF(MONTH(H3809)=12,YEAR(H3809)+1,YEAR(H3809)),VLOOKUP(MONTH(H3809),index!$D$2:$G$13,2,0),DAY(H3809)),
IF(E3809="quarterly",DATE(IF(MONTH(H3809)&gt;=10,YEAR(H3809)+1,YEAR(H3809)),VLOOKUP(MONTH(H3809),index!$D$2:$G$13,3,0),DAY(H3809)),
IF(E3809="halfyearly",DATE(IF(MONTH(H3809)&gt;=7,YEAR(H3809)+1,YEAR(H3809)),VLOOKUP(MONTH(H3809),index!$D$2:$G$13,4,0),DAY(H3809)),
DATE(YEAR(H3809)+1,MONTH(H3809),DAY(H3809)))))-H3809))+H3809)</f>
        <v/>
      </c>
      <c r="J3809" s="9" t="str">
        <f t="shared" si="376"/>
        <v/>
      </c>
      <c r="K3809" s="11" t="str">
        <f t="shared" si="377"/>
        <v/>
      </c>
      <c r="L3809" s="11" t="str">
        <f t="shared" si="378"/>
        <v/>
      </c>
      <c r="M3809" s="11" t="str">
        <f>IF(A3809="","",VLOOKUP(E3809,index!$A$1:$B$6,2,0)*K3809*G3809)</f>
        <v/>
      </c>
      <c r="N3809" s="11" t="str">
        <f>IF(A3809="","",-PMT(G3809*VLOOKUP(E3809,index!$A$1:$B$6,2,0),C3809,F3809,0,0))</f>
        <v/>
      </c>
      <c r="O3809" s="11" t="str">
        <f t="shared" si="379"/>
        <v/>
      </c>
      <c r="P3809" s="11" t="str">
        <f t="shared" si="374"/>
        <v/>
      </c>
    </row>
    <row r="3810" spans="1:16" x14ac:dyDescent="0.25">
      <c r="A3810" s="9" t="str">
        <f>IF(A3809="","",IF(B3809&lt;C3809,A3809,IF(A3809=MAX('entry data'!$B$8:$B$507),"",A3809+1)))</f>
        <v/>
      </c>
      <c r="B3810" s="9" t="str">
        <f t="shared" si="375"/>
        <v/>
      </c>
      <c r="C3810" s="9" t="str">
        <f>IF(ISERROR(VLOOKUP(A3810,'entry data'!B:G,6,0)),"",VLOOKUP(A3810,'entry data'!B:G,6,0))</f>
        <v/>
      </c>
      <c r="D3810" s="9" t="str">
        <f>IF(ISERROR(VLOOKUP(A3810,'entry data'!B:C,2,0)),"",VLOOKUP(A3810,'entry data'!B:C,2,0))</f>
        <v/>
      </c>
      <c r="E3810" s="9" t="str">
        <f>IF(ISERROR(VLOOKUP(A3810,'entry data'!B:E,4,0)),"",VLOOKUP(A3810,'entry data'!B:E,4,0))</f>
        <v/>
      </c>
      <c r="F3810" s="11" t="str">
        <f>IF(A3810="","",IF(ISERROR(VLOOKUP(A3810,'entry data'!B:F,5,0)),"",VLOOKUP(A3810,'entry data'!B:F,5,0)))</f>
        <v/>
      </c>
      <c r="G3810" s="12" t="str">
        <f>IF(A3810="","",IF(ISERROR(VLOOKUP(A3810,'entry data'!B:I,8,0)),"",VLOOKUP(A3810,'entry data'!B:I,7,0)))</f>
        <v/>
      </c>
      <c r="H3810" s="13" t="str">
        <f>IF(A3810="","",IF(B3810=1,VLOOKUP(A3810,'entry data'!B:D,3,0),I3809))</f>
        <v/>
      </c>
      <c r="I3810" s="14" t="str">
        <f>IF(A3810="","",IF(E3810="weekly",7,IF(E3810="fortnightly",14,IF(E3810="monthly",DATE(IF(MONTH(H3810)=12,YEAR(H3810)+1,YEAR(H3810)),VLOOKUP(MONTH(H3810),index!$D$2:$G$13,2,0),DAY(H3810)),
IF(E3810="quarterly",DATE(IF(MONTH(H3810)&gt;=10,YEAR(H3810)+1,YEAR(H3810)),VLOOKUP(MONTH(H3810),index!$D$2:$G$13,3,0),DAY(H3810)),
IF(E3810="halfyearly",DATE(IF(MONTH(H3810)&gt;=7,YEAR(H3810)+1,YEAR(H3810)),VLOOKUP(MONTH(H3810),index!$D$2:$G$13,4,0),DAY(H3810)),
DATE(YEAR(H3810)+1,MONTH(H3810),DAY(H3810)))))-H3810))+H3810)</f>
        <v/>
      </c>
      <c r="J3810" s="9" t="str">
        <f t="shared" si="376"/>
        <v/>
      </c>
      <c r="K3810" s="11" t="str">
        <f t="shared" si="377"/>
        <v/>
      </c>
      <c r="L3810" s="11" t="str">
        <f t="shared" si="378"/>
        <v/>
      </c>
      <c r="M3810" s="11" t="str">
        <f>IF(A3810="","",VLOOKUP(E3810,index!$A$1:$B$6,2,0)*K3810*G3810)</f>
        <v/>
      </c>
      <c r="N3810" s="11" t="str">
        <f>IF(A3810="","",-PMT(G3810*VLOOKUP(E3810,index!$A$1:$B$6,2,0),C3810,F3810,0,0))</f>
        <v/>
      </c>
      <c r="O3810" s="11" t="str">
        <f t="shared" si="379"/>
        <v/>
      </c>
      <c r="P3810" s="11" t="str">
        <f t="shared" si="374"/>
        <v/>
      </c>
    </row>
    <row r="3811" spans="1:16" x14ac:dyDescent="0.25">
      <c r="A3811" s="9" t="str">
        <f>IF(A3810="","",IF(B3810&lt;C3810,A3810,IF(A3810=MAX('entry data'!$B$8:$B$507),"",A3810+1)))</f>
        <v/>
      </c>
      <c r="B3811" s="9" t="str">
        <f t="shared" si="375"/>
        <v/>
      </c>
      <c r="C3811" s="9" t="str">
        <f>IF(ISERROR(VLOOKUP(A3811,'entry data'!B:G,6,0)),"",VLOOKUP(A3811,'entry data'!B:G,6,0))</f>
        <v/>
      </c>
      <c r="D3811" s="9" t="str">
        <f>IF(ISERROR(VLOOKUP(A3811,'entry data'!B:C,2,0)),"",VLOOKUP(A3811,'entry data'!B:C,2,0))</f>
        <v/>
      </c>
      <c r="E3811" s="9" t="str">
        <f>IF(ISERROR(VLOOKUP(A3811,'entry data'!B:E,4,0)),"",VLOOKUP(A3811,'entry data'!B:E,4,0))</f>
        <v/>
      </c>
      <c r="F3811" s="11" t="str">
        <f>IF(A3811="","",IF(ISERROR(VLOOKUP(A3811,'entry data'!B:F,5,0)),"",VLOOKUP(A3811,'entry data'!B:F,5,0)))</f>
        <v/>
      </c>
      <c r="G3811" s="12" t="str">
        <f>IF(A3811="","",IF(ISERROR(VLOOKUP(A3811,'entry data'!B:I,8,0)),"",VLOOKUP(A3811,'entry data'!B:I,7,0)))</f>
        <v/>
      </c>
      <c r="H3811" s="13" t="str">
        <f>IF(A3811="","",IF(B3811=1,VLOOKUP(A3811,'entry data'!B:D,3,0),I3810))</f>
        <v/>
      </c>
      <c r="I3811" s="14" t="str">
        <f>IF(A3811="","",IF(E3811="weekly",7,IF(E3811="fortnightly",14,IF(E3811="monthly",DATE(IF(MONTH(H3811)=12,YEAR(H3811)+1,YEAR(H3811)),VLOOKUP(MONTH(H3811),index!$D$2:$G$13,2,0),DAY(H3811)),
IF(E3811="quarterly",DATE(IF(MONTH(H3811)&gt;=10,YEAR(H3811)+1,YEAR(H3811)),VLOOKUP(MONTH(H3811),index!$D$2:$G$13,3,0),DAY(H3811)),
IF(E3811="halfyearly",DATE(IF(MONTH(H3811)&gt;=7,YEAR(H3811)+1,YEAR(H3811)),VLOOKUP(MONTH(H3811),index!$D$2:$G$13,4,0),DAY(H3811)),
DATE(YEAR(H3811)+1,MONTH(H3811),DAY(H3811)))))-H3811))+H3811)</f>
        <v/>
      </c>
      <c r="J3811" s="9" t="str">
        <f t="shared" si="376"/>
        <v/>
      </c>
      <c r="K3811" s="11" t="str">
        <f t="shared" si="377"/>
        <v/>
      </c>
      <c r="L3811" s="11" t="str">
        <f t="shared" si="378"/>
        <v/>
      </c>
      <c r="M3811" s="11" t="str">
        <f>IF(A3811="","",VLOOKUP(E3811,index!$A$1:$B$6,2,0)*K3811*G3811)</f>
        <v/>
      </c>
      <c r="N3811" s="11" t="str">
        <f>IF(A3811="","",-PMT(G3811*VLOOKUP(E3811,index!$A$1:$B$6,2,0),C3811,F3811,0,0))</f>
        <v/>
      </c>
      <c r="O3811" s="11" t="str">
        <f t="shared" si="379"/>
        <v/>
      </c>
      <c r="P3811" s="11" t="str">
        <f t="shared" si="374"/>
        <v/>
      </c>
    </row>
    <row r="3812" spans="1:16" x14ac:dyDescent="0.25">
      <c r="A3812" s="9" t="str">
        <f>IF(A3811="","",IF(B3811&lt;C3811,A3811,IF(A3811=MAX('entry data'!$B$8:$B$507),"",A3811+1)))</f>
        <v/>
      </c>
      <c r="B3812" s="9" t="str">
        <f t="shared" si="375"/>
        <v/>
      </c>
      <c r="C3812" s="9" t="str">
        <f>IF(ISERROR(VLOOKUP(A3812,'entry data'!B:G,6,0)),"",VLOOKUP(A3812,'entry data'!B:G,6,0))</f>
        <v/>
      </c>
      <c r="D3812" s="9" t="str">
        <f>IF(ISERROR(VLOOKUP(A3812,'entry data'!B:C,2,0)),"",VLOOKUP(A3812,'entry data'!B:C,2,0))</f>
        <v/>
      </c>
      <c r="E3812" s="9" t="str">
        <f>IF(ISERROR(VLOOKUP(A3812,'entry data'!B:E,4,0)),"",VLOOKUP(A3812,'entry data'!B:E,4,0))</f>
        <v/>
      </c>
      <c r="F3812" s="11" t="str">
        <f>IF(A3812="","",IF(ISERROR(VLOOKUP(A3812,'entry data'!B:F,5,0)),"",VLOOKUP(A3812,'entry data'!B:F,5,0)))</f>
        <v/>
      </c>
      <c r="G3812" s="12" t="str">
        <f>IF(A3812="","",IF(ISERROR(VLOOKUP(A3812,'entry data'!B:I,8,0)),"",VLOOKUP(A3812,'entry data'!B:I,7,0)))</f>
        <v/>
      </c>
      <c r="H3812" s="13" t="str">
        <f>IF(A3812="","",IF(B3812=1,VLOOKUP(A3812,'entry data'!B:D,3,0),I3811))</f>
        <v/>
      </c>
      <c r="I3812" s="14" t="str">
        <f>IF(A3812="","",IF(E3812="weekly",7,IF(E3812="fortnightly",14,IF(E3812="monthly",DATE(IF(MONTH(H3812)=12,YEAR(H3812)+1,YEAR(H3812)),VLOOKUP(MONTH(H3812),index!$D$2:$G$13,2,0),DAY(H3812)),
IF(E3812="quarterly",DATE(IF(MONTH(H3812)&gt;=10,YEAR(H3812)+1,YEAR(H3812)),VLOOKUP(MONTH(H3812),index!$D$2:$G$13,3,0),DAY(H3812)),
IF(E3812="halfyearly",DATE(IF(MONTH(H3812)&gt;=7,YEAR(H3812)+1,YEAR(H3812)),VLOOKUP(MONTH(H3812),index!$D$2:$G$13,4,0),DAY(H3812)),
DATE(YEAR(H3812)+1,MONTH(H3812),DAY(H3812)))))-H3812))+H3812)</f>
        <v/>
      </c>
      <c r="J3812" s="9" t="str">
        <f t="shared" si="376"/>
        <v/>
      </c>
      <c r="K3812" s="11" t="str">
        <f t="shared" si="377"/>
        <v/>
      </c>
      <c r="L3812" s="11" t="str">
        <f t="shared" si="378"/>
        <v/>
      </c>
      <c r="M3812" s="11" t="str">
        <f>IF(A3812="","",VLOOKUP(E3812,index!$A$1:$B$6,2,0)*K3812*G3812)</f>
        <v/>
      </c>
      <c r="N3812" s="11" t="str">
        <f>IF(A3812="","",-PMT(G3812*VLOOKUP(E3812,index!$A$1:$B$6,2,0),C3812,F3812,0,0))</f>
        <v/>
      </c>
      <c r="O3812" s="11" t="str">
        <f t="shared" si="379"/>
        <v/>
      </c>
      <c r="P3812" s="11" t="str">
        <f t="shared" si="374"/>
        <v/>
      </c>
    </row>
    <row r="3813" spans="1:16" x14ac:dyDescent="0.25">
      <c r="A3813" s="9" t="str">
        <f>IF(A3812="","",IF(B3812&lt;C3812,A3812,IF(A3812=MAX('entry data'!$B$8:$B$507),"",A3812+1)))</f>
        <v/>
      </c>
      <c r="B3813" s="9" t="str">
        <f t="shared" si="375"/>
        <v/>
      </c>
      <c r="C3813" s="9" t="str">
        <f>IF(ISERROR(VLOOKUP(A3813,'entry data'!B:G,6,0)),"",VLOOKUP(A3813,'entry data'!B:G,6,0))</f>
        <v/>
      </c>
      <c r="D3813" s="9" t="str">
        <f>IF(ISERROR(VLOOKUP(A3813,'entry data'!B:C,2,0)),"",VLOOKUP(A3813,'entry data'!B:C,2,0))</f>
        <v/>
      </c>
      <c r="E3813" s="9" t="str">
        <f>IF(ISERROR(VLOOKUP(A3813,'entry data'!B:E,4,0)),"",VLOOKUP(A3813,'entry data'!B:E,4,0))</f>
        <v/>
      </c>
      <c r="F3813" s="11" t="str">
        <f>IF(A3813="","",IF(ISERROR(VLOOKUP(A3813,'entry data'!B:F,5,0)),"",VLOOKUP(A3813,'entry data'!B:F,5,0)))</f>
        <v/>
      </c>
      <c r="G3813" s="12" t="str">
        <f>IF(A3813="","",IF(ISERROR(VLOOKUP(A3813,'entry data'!B:I,8,0)),"",VLOOKUP(A3813,'entry data'!B:I,7,0)))</f>
        <v/>
      </c>
      <c r="H3813" s="13" t="str">
        <f>IF(A3813="","",IF(B3813=1,VLOOKUP(A3813,'entry data'!B:D,3,0),I3812))</f>
        <v/>
      </c>
      <c r="I3813" s="14" t="str">
        <f>IF(A3813="","",IF(E3813="weekly",7,IF(E3813="fortnightly",14,IF(E3813="monthly",DATE(IF(MONTH(H3813)=12,YEAR(H3813)+1,YEAR(H3813)),VLOOKUP(MONTH(H3813),index!$D$2:$G$13,2,0),DAY(H3813)),
IF(E3813="quarterly",DATE(IF(MONTH(H3813)&gt;=10,YEAR(H3813)+1,YEAR(H3813)),VLOOKUP(MONTH(H3813),index!$D$2:$G$13,3,0),DAY(H3813)),
IF(E3813="halfyearly",DATE(IF(MONTH(H3813)&gt;=7,YEAR(H3813)+1,YEAR(H3813)),VLOOKUP(MONTH(H3813),index!$D$2:$G$13,4,0),DAY(H3813)),
DATE(YEAR(H3813)+1,MONTH(H3813),DAY(H3813)))))-H3813))+H3813)</f>
        <v/>
      </c>
      <c r="J3813" s="9" t="str">
        <f t="shared" si="376"/>
        <v/>
      </c>
      <c r="K3813" s="11" t="str">
        <f t="shared" si="377"/>
        <v/>
      </c>
      <c r="L3813" s="11" t="str">
        <f t="shared" si="378"/>
        <v/>
      </c>
      <c r="M3813" s="11" t="str">
        <f>IF(A3813="","",VLOOKUP(E3813,index!$A$1:$B$6,2,0)*K3813*G3813)</f>
        <v/>
      </c>
      <c r="N3813" s="11" t="str">
        <f>IF(A3813="","",-PMT(G3813*VLOOKUP(E3813,index!$A$1:$B$6,2,0),C3813,F3813,0,0))</f>
        <v/>
      </c>
      <c r="O3813" s="11" t="str">
        <f t="shared" si="379"/>
        <v/>
      </c>
      <c r="P3813" s="11" t="str">
        <f t="shared" si="374"/>
        <v/>
      </c>
    </row>
    <row r="3814" spans="1:16" x14ac:dyDescent="0.25">
      <c r="A3814" s="9" t="str">
        <f>IF(A3813="","",IF(B3813&lt;C3813,A3813,IF(A3813=MAX('entry data'!$B$8:$B$507),"",A3813+1)))</f>
        <v/>
      </c>
      <c r="B3814" s="9" t="str">
        <f t="shared" si="375"/>
        <v/>
      </c>
      <c r="C3814" s="9" t="str">
        <f>IF(ISERROR(VLOOKUP(A3814,'entry data'!B:G,6,0)),"",VLOOKUP(A3814,'entry data'!B:G,6,0))</f>
        <v/>
      </c>
      <c r="D3814" s="9" t="str">
        <f>IF(ISERROR(VLOOKUP(A3814,'entry data'!B:C,2,0)),"",VLOOKUP(A3814,'entry data'!B:C,2,0))</f>
        <v/>
      </c>
      <c r="E3814" s="9" t="str">
        <f>IF(ISERROR(VLOOKUP(A3814,'entry data'!B:E,4,0)),"",VLOOKUP(A3814,'entry data'!B:E,4,0))</f>
        <v/>
      </c>
      <c r="F3814" s="11" t="str">
        <f>IF(A3814="","",IF(ISERROR(VLOOKUP(A3814,'entry data'!B:F,5,0)),"",VLOOKUP(A3814,'entry data'!B:F,5,0)))</f>
        <v/>
      </c>
      <c r="G3814" s="12" t="str">
        <f>IF(A3814="","",IF(ISERROR(VLOOKUP(A3814,'entry data'!B:I,8,0)),"",VLOOKUP(A3814,'entry data'!B:I,7,0)))</f>
        <v/>
      </c>
      <c r="H3814" s="13" t="str">
        <f>IF(A3814="","",IF(B3814=1,VLOOKUP(A3814,'entry data'!B:D,3,0),I3813))</f>
        <v/>
      </c>
      <c r="I3814" s="14" t="str">
        <f>IF(A3814="","",IF(E3814="weekly",7,IF(E3814="fortnightly",14,IF(E3814="monthly",DATE(IF(MONTH(H3814)=12,YEAR(H3814)+1,YEAR(H3814)),VLOOKUP(MONTH(H3814),index!$D$2:$G$13,2,0),DAY(H3814)),
IF(E3814="quarterly",DATE(IF(MONTH(H3814)&gt;=10,YEAR(H3814)+1,YEAR(H3814)),VLOOKUP(MONTH(H3814),index!$D$2:$G$13,3,0),DAY(H3814)),
IF(E3814="halfyearly",DATE(IF(MONTH(H3814)&gt;=7,YEAR(H3814)+1,YEAR(H3814)),VLOOKUP(MONTH(H3814),index!$D$2:$G$13,4,0),DAY(H3814)),
DATE(YEAR(H3814)+1,MONTH(H3814),DAY(H3814)))))-H3814))+H3814)</f>
        <v/>
      </c>
      <c r="J3814" s="9" t="str">
        <f t="shared" si="376"/>
        <v/>
      </c>
      <c r="K3814" s="11" t="str">
        <f t="shared" si="377"/>
        <v/>
      </c>
      <c r="L3814" s="11" t="str">
        <f t="shared" si="378"/>
        <v/>
      </c>
      <c r="M3814" s="11" t="str">
        <f>IF(A3814="","",VLOOKUP(E3814,index!$A$1:$B$6,2,0)*K3814*G3814)</f>
        <v/>
      </c>
      <c r="N3814" s="11" t="str">
        <f>IF(A3814="","",-PMT(G3814*VLOOKUP(E3814,index!$A$1:$B$6,2,0),C3814,F3814,0,0))</f>
        <v/>
      </c>
      <c r="O3814" s="11" t="str">
        <f t="shared" si="379"/>
        <v/>
      </c>
      <c r="P3814" s="11" t="str">
        <f t="shared" si="374"/>
        <v/>
      </c>
    </row>
    <row r="3815" spans="1:16" x14ac:dyDescent="0.25">
      <c r="A3815" s="9" t="str">
        <f>IF(A3814="","",IF(B3814&lt;C3814,A3814,IF(A3814=MAX('entry data'!$B$8:$B$507),"",A3814+1)))</f>
        <v/>
      </c>
      <c r="B3815" s="9" t="str">
        <f t="shared" si="375"/>
        <v/>
      </c>
      <c r="C3815" s="9" t="str">
        <f>IF(ISERROR(VLOOKUP(A3815,'entry data'!B:G,6,0)),"",VLOOKUP(A3815,'entry data'!B:G,6,0))</f>
        <v/>
      </c>
      <c r="D3815" s="9" t="str">
        <f>IF(ISERROR(VLOOKUP(A3815,'entry data'!B:C,2,0)),"",VLOOKUP(A3815,'entry data'!B:C,2,0))</f>
        <v/>
      </c>
      <c r="E3815" s="9" t="str">
        <f>IF(ISERROR(VLOOKUP(A3815,'entry data'!B:E,4,0)),"",VLOOKUP(A3815,'entry data'!B:E,4,0))</f>
        <v/>
      </c>
      <c r="F3815" s="11" t="str">
        <f>IF(A3815="","",IF(ISERROR(VLOOKUP(A3815,'entry data'!B:F,5,0)),"",VLOOKUP(A3815,'entry data'!B:F,5,0)))</f>
        <v/>
      </c>
      <c r="G3815" s="12" t="str">
        <f>IF(A3815="","",IF(ISERROR(VLOOKUP(A3815,'entry data'!B:I,8,0)),"",VLOOKUP(A3815,'entry data'!B:I,7,0)))</f>
        <v/>
      </c>
      <c r="H3815" s="13" t="str">
        <f>IF(A3815="","",IF(B3815=1,VLOOKUP(A3815,'entry data'!B:D,3,0),I3814))</f>
        <v/>
      </c>
      <c r="I3815" s="14" t="str">
        <f>IF(A3815="","",IF(E3815="weekly",7,IF(E3815="fortnightly",14,IF(E3815="monthly",DATE(IF(MONTH(H3815)=12,YEAR(H3815)+1,YEAR(H3815)),VLOOKUP(MONTH(H3815),index!$D$2:$G$13,2,0),DAY(H3815)),
IF(E3815="quarterly",DATE(IF(MONTH(H3815)&gt;=10,YEAR(H3815)+1,YEAR(H3815)),VLOOKUP(MONTH(H3815),index!$D$2:$G$13,3,0),DAY(H3815)),
IF(E3815="halfyearly",DATE(IF(MONTH(H3815)&gt;=7,YEAR(H3815)+1,YEAR(H3815)),VLOOKUP(MONTH(H3815),index!$D$2:$G$13,4,0),DAY(H3815)),
DATE(YEAR(H3815)+1,MONTH(H3815),DAY(H3815)))))-H3815))+H3815)</f>
        <v/>
      </c>
      <c r="J3815" s="9" t="str">
        <f t="shared" si="376"/>
        <v/>
      </c>
      <c r="K3815" s="11" t="str">
        <f t="shared" si="377"/>
        <v/>
      </c>
      <c r="L3815" s="11" t="str">
        <f t="shared" si="378"/>
        <v/>
      </c>
      <c r="M3815" s="11" t="str">
        <f>IF(A3815="","",VLOOKUP(E3815,index!$A$1:$B$6,2,0)*K3815*G3815)</f>
        <v/>
      </c>
      <c r="N3815" s="11" t="str">
        <f>IF(A3815="","",-PMT(G3815*VLOOKUP(E3815,index!$A$1:$B$6,2,0),C3815,F3815,0,0))</f>
        <v/>
      </c>
      <c r="O3815" s="11" t="str">
        <f t="shared" si="379"/>
        <v/>
      </c>
      <c r="P3815" s="11" t="str">
        <f t="shared" si="374"/>
        <v/>
      </c>
    </row>
    <row r="3816" spans="1:16" x14ac:dyDescent="0.25">
      <c r="A3816" s="9" t="str">
        <f>IF(A3815="","",IF(B3815&lt;C3815,A3815,IF(A3815=MAX('entry data'!$B$8:$B$507),"",A3815+1)))</f>
        <v/>
      </c>
      <c r="B3816" s="9" t="str">
        <f t="shared" si="375"/>
        <v/>
      </c>
      <c r="C3816" s="9" t="str">
        <f>IF(ISERROR(VLOOKUP(A3816,'entry data'!B:G,6,0)),"",VLOOKUP(A3816,'entry data'!B:G,6,0))</f>
        <v/>
      </c>
      <c r="D3816" s="9" t="str">
        <f>IF(ISERROR(VLOOKUP(A3816,'entry data'!B:C,2,0)),"",VLOOKUP(A3816,'entry data'!B:C,2,0))</f>
        <v/>
      </c>
      <c r="E3816" s="9" t="str">
        <f>IF(ISERROR(VLOOKUP(A3816,'entry data'!B:E,4,0)),"",VLOOKUP(A3816,'entry data'!B:E,4,0))</f>
        <v/>
      </c>
      <c r="F3816" s="11" t="str">
        <f>IF(A3816="","",IF(ISERROR(VLOOKUP(A3816,'entry data'!B:F,5,0)),"",VLOOKUP(A3816,'entry data'!B:F,5,0)))</f>
        <v/>
      </c>
      <c r="G3816" s="12" t="str">
        <f>IF(A3816="","",IF(ISERROR(VLOOKUP(A3816,'entry data'!B:I,8,0)),"",VLOOKUP(A3816,'entry data'!B:I,7,0)))</f>
        <v/>
      </c>
      <c r="H3816" s="13" t="str">
        <f>IF(A3816="","",IF(B3816=1,VLOOKUP(A3816,'entry data'!B:D,3,0),I3815))</f>
        <v/>
      </c>
      <c r="I3816" s="14" t="str">
        <f>IF(A3816="","",IF(E3816="weekly",7,IF(E3816="fortnightly",14,IF(E3816="monthly",DATE(IF(MONTH(H3816)=12,YEAR(H3816)+1,YEAR(H3816)),VLOOKUP(MONTH(H3816),index!$D$2:$G$13,2,0),DAY(H3816)),
IF(E3816="quarterly",DATE(IF(MONTH(H3816)&gt;=10,YEAR(H3816)+1,YEAR(H3816)),VLOOKUP(MONTH(H3816),index!$D$2:$G$13,3,0),DAY(H3816)),
IF(E3816="halfyearly",DATE(IF(MONTH(H3816)&gt;=7,YEAR(H3816)+1,YEAR(H3816)),VLOOKUP(MONTH(H3816),index!$D$2:$G$13,4,0),DAY(H3816)),
DATE(YEAR(H3816)+1,MONTH(H3816),DAY(H3816)))))-H3816))+H3816)</f>
        <v/>
      </c>
      <c r="J3816" s="9" t="str">
        <f t="shared" si="376"/>
        <v/>
      </c>
      <c r="K3816" s="11" t="str">
        <f t="shared" si="377"/>
        <v/>
      </c>
      <c r="L3816" s="11" t="str">
        <f t="shared" si="378"/>
        <v/>
      </c>
      <c r="M3816" s="11" t="str">
        <f>IF(A3816="","",VLOOKUP(E3816,index!$A$1:$B$6,2,0)*K3816*G3816)</f>
        <v/>
      </c>
      <c r="N3816" s="11" t="str">
        <f>IF(A3816="","",-PMT(G3816*VLOOKUP(E3816,index!$A$1:$B$6,2,0),C3816,F3816,0,0))</f>
        <v/>
      </c>
      <c r="O3816" s="11" t="str">
        <f t="shared" si="379"/>
        <v/>
      </c>
      <c r="P3816" s="11" t="str">
        <f t="shared" si="374"/>
        <v/>
      </c>
    </row>
    <row r="3817" spans="1:16" x14ac:dyDescent="0.25">
      <c r="A3817" s="9" t="str">
        <f>IF(A3816="","",IF(B3816&lt;C3816,A3816,IF(A3816=MAX('entry data'!$B$8:$B$507),"",A3816+1)))</f>
        <v/>
      </c>
      <c r="B3817" s="9" t="str">
        <f t="shared" si="375"/>
        <v/>
      </c>
      <c r="C3817" s="9" t="str">
        <f>IF(ISERROR(VLOOKUP(A3817,'entry data'!B:G,6,0)),"",VLOOKUP(A3817,'entry data'!B:G,6,0))</f>
        <v/>
      </c>
      <c r="D3817" s="9" t="str">
        <f>IF(ISERROR(VLOOKUP(A3817,'entry data'!B:C,2,0)),"",VLOOKUP(A3817,'entry data'!B:C,2,0))</f>
        <v/>
      </c>
      <c r="E3817" s="9" t="str">
        <f>IF(ISERROR(VLOOKUP(A3817,'entry data'!B:E,4,0)),"",VLOOKUP(A3817,'entry data'!B:E,4,0))</f>
        <v/>
      </c>
      <c r="F3817" s="11" t="str">
        <f>IF(A3817="","",IF(ISERROR(VLOOKUP(A3817,'entry data'!B:F,5,0)),"",VLOOKUP(A3817,'entry data'!B:F,5,0)))</f>
        <v/>
      </c>
      <c r="G3817" s="12" t="str">
        <f>IF(A3817="","",IF(ISERROR(VLOOKUP(A3817,'entry data'!B:I,8,0)),"",VLOOKUP(A3817,'entry data'!B:I,7,0)))</f>
        <v/>
      </c>
      <c r="H3817" s="13" t="str">
        <f>IF(A3817="","",IF(B3817=1,VLOOKUP(A3817,'entry data'!B:D,3,0),I3816))</f>
        <v/>
      </c>
      <c r="I3817" s="14" t="str">
        <f>IF(A3817="","",IF(E3817="weekly",7,IF(E3817="fortnightly",14,IF(E3817="monthly",DATE(IF(MONTH(H3817)=12,YEAR(H3817)+1,YEAR(H3817)),VLOOKUP(MONTH(H3817),index!$D$2:$G$13,2,0),DAY(H3817)),
IF(E3817="quarterly",DATE(IF(MONTH(H3817)&gt;=10,YEAR(H3817)+1,YEAR(H3817)),VLOOKUP(MONTH(H3817),index!$D$2:$G$13,3,0),DAY(H3817)),
IF(E3817="halfyearly",DATE(IF(MONTH(H3817)&gt;=7,YEAR(H3817)+1,YEAR(H3817)),VLOOKUP(MONTH(H3817),index!$D$2:$G$13,4,0),DAY(H3817)),
DATE(YEAR(H3817)+1,MONTH(H3817),DAY(H3817)))))-H3817))+H3817)</f>
        <v/>
      </c>
      <c r="J3817" s="9" t="str">
        <f t="shared" si="376"/>
        <v/>
      </c>
      <c r="K3817" s="11" t="str">
        <f t="shared" si="377"/>
        <v/>
      </c>
      <c r="L3817" s="11" t="str">
        <f t="shared" si="378"/>
        <v/>
      </c>
      <c r="M3817" s="11" t="str">
        <f>IF(A3817="","",VLOOKUP(E3817,index!$A$1:$B$6,2,0)*K3817*G3817)</f>
        <v/>
      </c>
      <c r="N3817" s="11" t="str">
        <f>IF(A3817="","",-PMT(G3817*VLOOKUP(E3817,index!$A$1:$B$6,2,0),C3817,F3817,0,0))</f>
        <v/>
      </c>
      <c r="O3817" s="11" t="str">
        <f t="shared" si="379"/>
        <v/>
      </c>
      <c r="P3817" s="11" t="str">
        <f t="shared" si="374"/>
        <v/>
      </c>
    </row>
    <row r="3818" spans="1:16" x14ac:dyDescent="0.25">
      <c r="A3818" s="9" t="str">
        <f>IF(A3817="","",IF(B3817&lt;C3817,A3817,IF(A3817=MAX('entry data'!$B$8:$B$507),"",A3817+1)))</f>
        <v/>
      </c>
      <c r="B3818" s="9" t="str">
        <f t="shared" si="375"/>
        <v/>
      </c>
      <c r="C3818" s="9" t="str">
        <f>IF(ISERROR(VLOOKUP(A3818,'entry data'!B:G,6,0)),"",VLOOKUP(A3818,'entry data'!B:G,6,0))</f>
        <v/>
      </c>
      <c r="D3818" s="9" t="str">
        <f>IF(ISERROR(VLOOKUP(A3818,'entry data'!B:C,2,0)),"",VLOOKUP(A3818,'entry data'!B:C,2,0))</f>
        <v/>
      </c>
      <c r="E3818" s="9" t="str">
        <f>IF(ISERROR(VLOOKUP(A3818,'entry data'!B:E,4,0)),"",VLOOKUP(A3818,'entry data'!B:E,4,0))</f>
        <v/>
      </c>
      <c r="F3818" s="11" t="str">
        <f>IF(A3818="","",IF(ISERROR(VLOOKUP(A3818,'entry data'!B:F,5,0)),"",VLOOKUP(A3818,'entry data'!B:F,5,0)))</f>
        <v/>
      </c>
      <c r="G3818" s="12" t="str">
        <f>IF(A3818="","",IF(ISERROR(VLOOKUP(A3818,'entry data'!B:I,8,0)),"",VLOOKUP(A3818,'entry data'!B:I,7,0)))</f>
        <v/>
      </c>
      <c r="H3818" s="13" t="str">
        <f>IF(A3818="","",IF(B3818=1,VLOOKUP(A3818,'entry data'!B:D,3,0),I3817))</f>
        <v/>
      </c>
      <c r="I3818" s="14" t="str">
        <f>IF(A3818="","",IF(E3818="weekly",7,IF(E3818="fortnightly",14,IF(E3818="monthly",DATE(IF(MONTH(H3818)=12,YEAR(H3818)+1,YEAR(H3818)),VLOOKUP(MONTH(H3818),index!$D$2:$G$13,2,0),DAY(H3818)),
IF(E3818="quarterly",DATE(IF(MONTH(H3818)&gt;=10,YEAR(H3818)+1,YEAR(H3818)),VLOOKUP(MONTH(H3818),index!$D$2:$G$13,3,0),DAY(H3818)),
IF(E3818="halfyearly",DATE(IF(MONTH(H3818)&gt;=7,YEAR(H3818)+1,YEAR(H3818)),VLOOKUP(MONTH(H3818),index!$D$2:$G$13,4,0),DAY(H3818)),
DATE(YEAR(H3818)+1,MONTH(H3818),DAY(H3818)))))-H3818))+H3818)</f>
        <v/>
      </c>
      <c r="J3818" s="9" t="str">
        <f t="shared" si="376"/>
        <v/>
      </c>
      <c r="K3818" s="11" t="str">
        <f t="shared" si="377"/>
        <v/>
      </c>
      <c r="L3818" s="11" t="str">
        <f t="shared" si="378"/>
        <v/>
      </c>
      <c r="M3818" s="11" t="str">
        <f>IF(A3818="","",VLOOKUP(E3818,index!$A$1:$B$6,2,0)*K3818*G3818)</f>
        <v/>
      </c>
      <c r="N3818" s="11" t="str">
        <f>IF(A3818="","",-PMT(G3818*VLOOKUP(E3818,index!$A$1:$B$6,2,0),C3818,F3818,0,0))</f>
        <v/>
      </c>
      <c r="O3818" s="11" t="str">
        <f t="shared" si="379"/>
        <v/>
      </c>
      <c r="P3818" s="11" t="str">
        <f t="shared" si="374"/>
        <v/>
      </c>
    </row>
    <row r="3819" spans="1:16" x14ac:dyDescent="0.25">
      <c r="A3819" s="9" t="str">
        <f>IF(A3818="","",IF(B3818&lt;C3818,A3818,IF(A3818=MAX('entry data'!$B$8:$B$507),"",A3818+1)))</f>
        <v/>
      </c>
      <c r="B3819" s="9" t="str">
        <f t="shared" si="375"/>
        <v/>
      </c>
      <c r="C3819" s="9" t="str">
        <f>IF(ISERROR(VLOOKUP(A3819,'entry data'!B:G,6,0)),"",VLOOKUP(A3819,'entry data'!B:G,6,0))</f>
        <v/>
      </c>
      <c r="D3819" s="9" t="str">
        <f>IF(ISERROR(VLOOKUP(A3819,'entry data'!B:C,2,0)),"",VLOOKUP(A3819,'entry data'!B:C,2,0))</f>
        <v/>
      </c>
      <c r="E3819" s="9" t="str">
        <f>IF(ISERROR(VLOOKUP(A3819,'entry data'!B:E,4,0)),"",VLOOKUP(A3819,'entry data'!B:E,4,0))</f>
        <v/>
      </c>
      <c r="F3819" s="11" t="str">
        <f>IF(A3819="","",IF(ISERROR(VLOOKUP(A3819,'entry data'!B:F,5,0)),"",VLOOKUP(A3819,'entry data'!B:F,5,0)))</f>
        <v/>
      </c>
      <c r="G3819" s="12" t="str">
        <f>IF(A3819="","",IF(ISERROR(VLOOKUP(A3819,'entry data'!B:I,8,0)),"",VLOOKUP(A3819,'entry data'!B:I,7,0)))</f>
        <v/>
      </c>
      <c r="H3819" s="13" t="str">
        <f>IF(A3819="","",IF(B3819=1,VLOOKUP(A3819,'entry data'!B:D,3,0),I3818))</f>
        <v/>
      </c>
      <c r="I3819" s="14" t="str">
        <f>IF(A3819="","",IF(E3819="weekly",7,IF(E3819="fortnightly",14,IF(E3819="monthly",DATE(IF(MONTH(H3819)=12,YEAR(H3819)+1,YEAR(H3819)),VLOOKUP(MONTH(H3819),index!$D$2:$G$13,2,0),DAY(H3819)),
IF(E3819="quarterly",DATE(IF(MONTH(H3819)&gt;=10,YEAR(H3819)+1,YEAR(H3819)),VLOOKUP(MONTH(H3819),index!$D$2:$G$13,3,0),DAY(H3819)),
IF(E3819="halfyearly",DATE(IF(MONTH(H3819)&gt;=7,YEAR(H3819)+1,YEAR(H3819)),VLOOKUP(MONTH(H3819),index!$D$2:$G$13,4,0),DAY(H3819)),
DATE(YEAR(H3819)+1,MONTH(H3819),DAY(H3819)))))-H3819))+H3819)</f>
        <v/>
      </c>
      <c r="J3819" s="9" t="str">
        <f t="shared" si="376"/>
        <v/>
      </c>
      <c r="K3819" s="11" t="str">
        <f t="shared" si="377"/>
        <v/>
      </c>
      <c r="L3819" s="11" t="str">
        <f t="shared" si="378"/>
        <v/>
      </c>
      <c r="M3819" s="11" t="str">
        <f>IF(A3819="","",VLOOKUP(E3819,index!$A$1:$B$6,2,0)*K3819*G3819)</f>
        <v/>
      </c>
      <c r="N3819" s="11" t="str">
        <f>IF(A3819="","",-PMT(G3819*VLOOKUP(E3819,index!$A$1:$B$6,2,0),C3819,F3819,0,0))</f>
        <v/>
      </c>
      <c r="O3819" s="11" t="str">
        <f t="shared" si="379"/>
        <v/>
      </c>
      <c r="P3819" s="11" t="str">
        <f t="shared" si="374"/>
        <v/>
      </c>
    </row>
    <row r="3820" spans="1:16" x14ac:dyDescent="0.25">
      <c r="A3820" s="9" t="str">
        <f>IF(A3819="","",IF(B3819&lt;C3819,A3819,IF(A3819=MAX('entry data'!$B$8:$B$507),"",A3819+1)))</f>
        <v/>
      </c>
      <c r="B3820" s="9" t="str">
        <f t="shared" si="375"/>
        <v/>
      </c>
      <c r="C3820" s="9" t="str">
        <f>IF(ISERROR(VLOOKUP(A3820,'entry data'!B:G,6,0)),"",VLOOKUP(A3820,'entry data'!B:G,6,0))</f>
        <v/>
      </c>
      <c r="D3820" s="9" t="str">
        <f>IF(ISERROR(VLOOKUP(A3820,'entry data'!B:C,2,0)),"",VLOOKUP(A3820,'entry data'!B:C,2,0))</f>
        <v/>
      </c>
      <c r="E3820" s="9" t="str">
        <f>IF(ISERROR(VLOOKUP(A3820,'entry data'!B:E,4,0)),"",VLOOKUP(A3820,'entry data'!B:E,4,0))</f>
        <v/>
      </c>
      <c r="F3820" s="11" t="str">
        <f>IF(A3820="","",IF(ISERROR(VLOOKUP(A3820,'entry data'!B:F,5,0)),"",VLOOKUP(A3820,'entry data'!B:F,5,0)))</f>
        <v/>
      </c>
      <c r="G3820" s="12" t="str">
        <f>IF(A3820="","",IF(ISERROR(VLOOKUP(A3820,'entry data'!B:I,8,0)),"",VLOOKUP(A3820,'entry data'!B:I,7,0)))</f>
        <v/>
      </c>
      <c r="H3820" s="13" t="str">
        <f>IF(A3820="","",IF(B3820=1,VLOOKUP(A3820,'entry data'!B:D,3,0),I3819))</f>
        <v/>
      </c>
      <c r="I3820" s="14" t="str">
        <f>IF(A3820="","",IF(E3820="weekly",7,IF(E3820="fortnightly",14,IF(E3820="monthly",DATE(IF(MONTH(H3820)=12,YEAR(H3820)+1,YEAR(H3820)),VLOOKUP(MONTH(H3820),index!$D$2:$G$13,2,0),DAY(H3820)),
IF(E3820="quarterly",DATE(IF(MONTH(H3820)&gt;=10,YEAR(H3820)+1,YEAR(H3820)),VLOOKUP(MONTH(H3820),index!$D$2:$G$13,3,0),DAY(H3820)),
IF(E3820="halfyearly",DATE(IF(MONTH(H3820)&gt;=7,YEAR(H3820)+1,YEAR(H3820)),VLOOKUP(MONTH(H3820),index!$D$2:$G$13,4,0),DAY(H3820)),
DATE(YEAR(H3820)+1,MONTH(H3820),DAY(H3820)))))-H3820))+H3820)</f>
        <v/>
      </c>
      <c r="J3820" s="9" t="str">
        <f t="shared" si="376"/>
        <v/>
      </c>
      <c r="K3820" s="11" t="str">
        <f t="shared" si="377"/>
        <v/>
      </c>
      <c r="L3820" s="11" t="str">
        <f t="shared" si="378"/>
        <v/>
      </c>
      <c r="M3820" s="11" t="str">
        <f>IF(A3820="","",VLOOKUP(E3820,index!$A$1:$B$6,2,0)*K3820*G3820)</f>
        <v/>
      </c>
      <c r="N3820" s="11" t="str">
        <f>IF(A3820="","",-PMT(G3820*VLOOKUP(E3820,index!$A$1:$B$6,2,0),C3820,F3820,0,0))</f>
        <v/>
      </c>
      <c r="O3820" s="11" t="str">
        <f t="shared" si="379"/>
        <v/>
      </c>
      <c r="P3820" s="11" t="str">
        <f t="shared" si="374"/>
        <v/>
      </c>
    </row>
    <row r="3821" spans="1:16" x14ac:dyDescent="0.25">
      <c r="A3821" s="9" t="str">
        <f>IF(A3820="","",IF(B3820&lt;C3820,A3820,IF(A3820=MAX('entry data'!$B$8:$B$507),"",A3820+1)))</f>
        <v/>
      </c>
      <c r="B3821" s="9" t="str">
        <f t="shared" si="375"/>
        <v/>
      </c>
      <c r="C3821" s="9" t="str">
        <f>IF(ISERROR(VLOOKUP(A3821,'entry data'!B:G,6,0)),"",VLOOKUP(A3821,'entry data'!B:G,6,0))</f>
        <v/>
      </c>
      <c r="D3821" s="9" t="str">
        <f>IF(ISERROR(VLOOKUP(A3821,'entry data'!B:C,2,0)),"",VLOOKUP(A3821,'entry data'!B:C,2,0))</f>
        <v/>
      </c>
      <c r="E3821" s="9" t="str">
        <f>IF(ISERROR(VLOOKUP(A3821,'entry data'!B:E,4,0)),"",VLOOKUP(A3821,'entry data'!B:E,4,0))</f>
        <v/>
      </c>
      <c r="F3821" s="11" t="str">
        <f>IF(A3821="","",IF(ISERROR(VLOOKUP(A3821,'entry data'!B:F,5,0)),"",VLOOKUP(A3821,'entry data'!B:F,5,0)))</f>
        <v/>
      </c>
      <c r="G3821" s="12" t="str">
        <f>IF(A3821="","",IF(ISERROR(VLOOKUP(A3821,'entry data'!B:I,8,0)),"",VLOOKUP(A3821,'entry data'!B:I,7,0)))</f>
        <v/>
      </c>
      <c r="H3821" s="13" t="str">
        <f>IF(A3821="","",IF(B3821=1,VLOOKUP(A3821,'entry data'!B:D,3,0),I3820))</f>
        <v/>
      </c>
      <c r="I3821" s="14" t="str">
        <f>IF(A3821="","",IF(E3821="weekly",7,IF(E3821="fortnightly",14,IF(E3821="monthly",DATE(IF(MONTH(H3821)=12,YEAR(H3821)+1,YEAR(H3821)),VLOOKUP(MONTH(H3821),index!$D$2:$G$13,2,0),DAY(H3821)),
IF(E3821="quarterly",DATE(IF(MONTH(H3821)&gt;=10,YEAR(H3821)+1,YEAR(H3821)),VLOOKUP(MONTH(H3821),index!$D$2:$G$13,3,0),DAY(H3821)),
IF(E3821="halfyearly",DATE(IF(MONTH(H3821)&gt;=7,YEAR(H3821)+1,YEAR(H3821)),VLOOKUP(MONTH(H3821),index!$D$2:$G$13,4,0),DAY(H3821)),
DATE(YEAR(H3821)+1,MONTH(H3821),DAY(H3821)))))-H3821))+H3821)</f>
        <v/>
      </c>
      <c r="J3821" s="9" t="str">
        <f t="shared" si="376"/>
        <v/>
      </c>
      <c r="K3821" s="11" t="str">
        <f t="shared" si="377"/>
        <v/>
      </c>
      <c r="L3821" s="11" t="str">
        <f t="shared" si="378"/>
        <v/>
      </c>
      <c r="M3821" s="11" t="str">
        <f>IF(A3821="","",VLOOKUP(E3821,index!$A$1:$B$6,2,0)*K3821*G3821)</f>
        <v/>
      </c>
      <c r="N3821" s="11" t="str">
        <f>IF(A3821="","",-PMT(G3821*VLOOKUP(E3821,index!$A$1:$B$6,2,0),C3821,F3821,0,0))</f>
        <v/>
      </c>
      <c r="O3821" s="11" t="str">
        <f t="shared" si="379"/>
        <v/>
      </c>
      <c r="P3821" s="11" t="str">
        <f t="shared" si="374"/>
        <v/>
      </c>
    </row>
    <row r="3822" spans="1:16" x14ac:dyDescent="0.25">
      <c r="A3822" s="9" t="str">
        <f>IF(A3821="","",IF(B3821&lt;C3821,A3821,IF(A3821=MAX('entry data'!$B$8:$B$507),"",A3821+1)))</f>
        <v/>
      </c>
      <c r="B3822" s="9" t="str">
        <f t="shared" si="375"/>
        <v/>
      </c>
      <c r="C3822" s="9" t="str">
        <f>IF(ISERROR(VLOOKUP(A3822,'entry data'!B:G,6,0)),"",VLOOKUP(A3822,'entry data'!B:G,6,0))</f>
        <v/>
      </c>
      <c r="D3822" s="9" t="str">
        <f>IF(ISERROR(VLOOKUP(A3822,'entry data'!B:C,2,0)),"",VLOOKUP(A3822,'entry data'!B:C,2,0))</f>
        <v/>
      </c>
      <c r="E3822" s="9" t="str">
        <f>IF(ISERROR(VLOOKUP(A3822,'entry data'!B:E,4,0)),"",VLOOKUP(A3822,'entry data'!B:E,4,0))</f>
        <v/>
      </c>
      <c r="F3822" s="11" t="str">
        <f>IF(A3822="","",IF(ISERROR(VLOOKUP(A3822,'entry data'!B:F,5,0)),"",VLOOKUP(A3822,'entry data'!B:F,5,0)))</f>
        <v/>
      </c>
      <c r="G3822" s="12" t="str">
        <f>IF(A3822="","",IF(ISERROR(VLOOKUP(A3822,'entry data'!B:I,8,0)),"",VLOOKUP(A3822,'entry data'!B:I,7,0)))</f>
        <v/>
      </c>
      <c r="H3822" s="13" t="str">
        <f>IF(A3822="","",IF(B3822=1,VLOOKUP(A3822,'entry data'!B:D,3,0),I3821))</f>
        <v/>
      </c>
      <c r="I3822" s="14" t="str">
        <f>IF(A3822="","",IF(E3822="weekly",7,IF(E3822="fortnightly",14,IF(E3822="monthly",DATE(IF(MONTH(H3822)=12,YEAR(H3822)+1,YEAR(H3822)),VLOOKUP(MONTH(H3822),index!$D$2:$G$13,2,0),DAY(H3822)),
IF(E3822="quarterly",DATE(IF(MONTH(H3822)&gt;=10,YEAR(H3822)+1,YEAR(H3822)),VLOOKUP(MONTH(H3822),index!$D$2:$G$13,3,0),DAY(H3822)),
IF(E3822="halfyearly",DATE(IF(MONTH(H3822)&gt;=7,YEAR(H3822)+1,YEAR(H3822)),VLOOKUP(MONTH(H3822),index!$D$2:$G$13,4,0),DAY(H3822)),
DATE(YEAR(H3822)+1,MONTH(H3822),DAY(H3822)))))-H3822))+H3822)</f>
        <v/>
      </c>
      <c r="J3822" s="9" t="str">
        <f t="shared" si="376"/>
        <v/>
      </c>
      <c r="K3822" s="11" t="str">
        <f t="shared" si="377"/>
        <v/>
      </c>
      <c r="L3822" s="11" t="str">
        <f t="shared" si="378"/>
        <v/>
      </c>
      <c r="M3822" s="11" t="str">
        <f>IF(A3822="","",VLOOKUP(E3822,index!$A$1:$B$6,2,0)*K3822*G3822)</f>
        <v/>
      </c>
      <c r="N3822" s="11" t="str">
        <f>IF(A3822="","",-PMT(G3822*VLOOKUP(E3822,index!$A$1:$B$6,2,0),C3822,F3822,0,0))</f>
        <v/>
      </c>
      <c r="O3822" s="11" t="str">
        <f t="shared" si="379"/>
        <v/>
      </c>
      <c r="P3822" s="11" t="str">
        <f t="shared" si="374"/>
        <v/>
      </c>
    </row>
    <row r="3823" spans="1:16" x14ac:dyDescent="0.25">
      <c r="A3823" s="9" t="str">
        <f>IF(A3822="","",IF(B3822&lt;C3822,A3822,IF(A3822=MAX('entry data'!$B$8:$B$507),"",A3822+1)))</f>
        <v/>
      </c>
      <c r="B3823" s="9" t="str">
        <f t="shared" si="375"/>
        <v/>
      </c>
      <c r="C3823" s="9" t="str">
        <f>IF(ISERROR(VLOOKUP(A3823,'entry data'!B:G,6,0)),"",VLOOKUP(A3823,'entry data'!B:G,6,0))</f>
        <v/>
      </c>
      <c r="D3823" s="9" t="str">
        <f>IF(ISERROR(VLOOKUP(A3823,'entry data'!B:C,2,0)),"",VLOOKUP(A3823,'entry data'!B:C,2,0))</f>
        <v/>
      </c>
      <c r="E3823" s="9" t="str">
        <f>IF(ISERROR(VLOOKUP(A3823,'entry data'!B:E,4,0)),"",VLOOKUP(A3823,'entry data'!B:E,4,0))</f>
        <v/>
      </c>
      <c r="F3823" s="11" t="str">
        <f>IF(A3823="","",IF(ISERROR(VLOOKUP(A3823,'entry data'!B:F,5,0)),"",VLOOKUP(A3823,'entry data'!B:F,5,0)))</f>
        <v/>
      </c>
      <c r="G3823" s="12" t="str">
        <f>IF(A3823="","",IF(ISERROR(VLOOKUP(A3823,'entry data'!B:I,8,0)),"",VLOOKUP(A3823,'entry data'!B:I,7,0)))</f>
        <v/>
      </c>
      <c r="H3823" s="13" t="str">
        <f>IF(A3823="","",IF(B3823=1,VLOOKUP(A3823,'entry data'!B:D,3,0),I3822))</f>
        <v/>
      </c>
      <c r="I3823" s="14" t="str">
        <f>IF(A3823="","",IF(E3823="weekly",7,IF(E3823="fortnightly",14,IF(E3823="monthly",DATE(IF(MONTH(H3823)=12,YEAR(H3823)+1,YEAR(H3823)),VLOOKUP(MONTH(H3823),index!$D$2:$G$13,2,0),DAY(H3823)),
IF(E3823="quarterly",DATE(IF(MONTH(H3823)&gt;=10,YEAR(H3823)+1,YEAR(H3823)),VLOOKUP(MONTH(H3823),index!$D$2:$G$13,3,0),DAY(H3823)),
IF(E3823="halfyearly",DATE(IF(MONTH(H3823)&gt;=7,YEAR(H3823)+1,YEAR(H3823)),VLOOKUP(MONTH(H3823),index!$D$2:$G$13,4,0),DAY(H3823)),
DATE(YEAR(H3823)+1,MONTH(H3823),DAY(H3823)))))-H3823))+H3823)</f>
        <v/>
      </c>
      <c r="J3823" s="9" t="str">
        <f t="shared" si="376"/>
        <v/>
      </c>
      <c r="K3823" s="11" t="str">
        <f t="shared" si="377"/>
        <v/>
      </c>
      <c r="L3823" s="11" t="str">
        <f t="shared" si="378"/>
        <v/>
      </c>
      <c r="M3823" s="11" t="str">
        <f>IF(A3823="","",VLOOKUP(E3823,index!$A$1:$B$6,2,0)*K3823*G3823)</f>
        <v/>
      </c>
      <c r="N3823" s="11" t="str">
        <f>IF(A3823="","",-PMT(G3823*VLOOKUP(E3823,index!$A$1:$B$6,2,0),C3823,F3823,0,0))</f>
        <v/>
      </c>
      <c r="O3823" s="11" t="str">
        <f t="shared" si="379"/>
        <v/>
      </c>
      <c r="P3823" s="11" t="str">
        <f t="shared" si="374"/>
        <v/>
      </c>
    </row>
    <row r="3824" spans="1:16" x14ac:dyDescent="0.25">
      <c r="A3824" s="9" t="str">
        <f>IF(A3823="","",IF(B3823&lt;C3823,A3823,IF(A3823=MAX('entry data'!$B$8:$B$507),"",A3823+1)))</f>
        <v/>
      </c>
      <c r="B3824" s="9" t="str">
        <f t="shared" si="375"/>
        <v/>
      </c>
      <c r="C3824" s="9" t="str">
        <f>IF(ISERROR(VLOOKUP(A3824,'entry data'!B:G,6,0)),"",VLOOKUP(A3824,'entry data'!B:G,6,0))</f>
        <v/>
      </c>
      <c r="D3824" s="9" t="str">
        <f>IF(ISERROR(VLOOKUP(A3824,'entry data'!B:C,2,0)),"",VLOOKUP(A3824,'entry data'!B:C,2,0))</f>
        <v/>
      </c>
      <c r="E3824" s="9" t="str">
        <f>IF(ISERROR(VLOOKUP(A3824,'entry data'!B:E,4,0)),"",VLOOKUP(A3824,'entry data'!B:E,4,0))</f>
        <v/>
      </c>
      <c r="F3824" s="11" t="str">
        <f>IF(A3824="","",IF(ISERROR(VLOOKUP(A3824,'entry data'!B:F,5,0)),"",VLOOKUP(A3824,'entry data'!B:F,5,0)))</f>
        <v/>
      </c>
      <c r="G3824" s="12" t="str">
        <f>IF(A3824="","",IF(ISERROR(VLOOKUP(A3824,'entry data'!B:I,8,0)),"",VLOOKUP(A3824,'entry data'!B:I,7,0)))</f>
        <v/>
      </c>
      <c r="H3824" s="13" t="str">
        <f>IF(A3824="","",IF(B3824=1,VLOOKUP(A3824,'entry data'!B:D,3,0),I3823))</f>
        <v/>
      </c>
      <c r="I3824" s="14" t="str">
        <f>IF(A3824="","",IF(E3824="weekly",7,IF(E3824="fortnightly",14,IF(E3824="monthly",DATE(IF(MONTH(H3824)=12,YEAR(H3824)+1,YEAR(H3824)),VLOOKUP(MONTH(H3824),index!$D$2:$G$13,2,0),DAY(H3824)),
IF(E3824="quarterly",DATE(IF(MONTH(H3824)&gt;=10,YEAR(H3824)+1,YEAR(H3824)),VLOOKUP(MONTH(H3824),index!$D$2:$G$13,3,0),DAY(H3824)),
IF(E3824="halfyearly",DATE(IF(MONTH(H3824)&gt;=7,YEAR(H3824)+1,YEAR(H3824)),VLOOKUP(MONTH(H3824),index!$D$2:$G$13,4,0),DAY(H3824)),
DATE(YEAR(H3824)+1,MONTH(H3824),DAY(H3824)))))-H3824))+H3824)</f>
        <v/>
      </c>
      <c r="J3824" s="9" t="str">
        <f t="shared" si="376"/>
        <v/>
      </c>
      <c r="K3824" s="11" t="str">
        <f t="shared" si="377"/>
        <v/>
      </c>
      <c r="L3824" s="11" t="str">
        <f t="shared" si="378"/>
        <v/>
      </c>
      <c r="M3824" s="11" t="str">
        <f>IF(A3824="","",VLOOKUP(E3824,index!$A$1:$B$6,2,0)*K3824*G3824)</f>
        <v/>
      </c>
      <c r="N3824" s="11" t="str">
        <f>IF(A3824="","",-PMT(G3824*VLOOKUP(E3824,index!$A$1:$B$6,2,0),C3824,F3824,0,0))</f>
        <v/>
      </c>
      <c r="O3824" s="11" t="str">
        <f t="shared" si="379"/>
        <v/>
      </c>
      <c r="P3824" s="11" t="str">
        <f t="shared" si="374"/>
        <v/>
      </c>
    </row>
    <row r="3825" spans="1:16" x14ac:dyDescent="0.25">
      <c r="A3825" s="9" t="str">
        <f>IF(A3824="","",IF(B3824&lt;C3824,A3824,IF(A3824=MAX('entry data'!$B$8:$B$507),"",A3824+1)))</f>
        <v/>
      </c>
      <c r="B3825" s="9" t="str">
        <f t="shared" si="375"/>
        <v/>
      </c>
      <c r="C3825" s="9" t="str">
        <f>IF(ISERROR(VLOOKUP(A3825,'entry data'!B:G,6,0)),"",VLOOKUP(A3825,'entry data'!B:G,6,0))</f>
        <v/>
      </c>
      <c r="D3825" s="9" t="str">
        <f>IF(ISERROR(VLOOKUP(A3825,'entry data'!B:C,2,0)),"",VLOOKUP(A3825,'entry data'!B:C,2,0))</f>
        <v/>
      </c>
      <c r="E3825" s="9" t="str">
        <f>IF(ISERROR(VLOOKUP(A3825,'entry data'!B:E,4,0)),"",VLOOKUP(A3825,'entry data'!B:E,4,0))</f>
        <v/>
      </c>
      <c r="F3825" s="11" t="str">
        <f>IF(A3825="","",IF(ISERROR(VLOOKUP(A3825,'entry data'!B:F,5,0)),"",VLOOKUP(A3825,'entry data'!B:F,5,0)))</f>
        <v/>
      </c>
      <c r="G3825" s="12" t="str">
        <f>IF(A3825="","",IF(ISERROR(VLOOKUP(A3825,'entry data'!B:I,8,0)),"",VLOOKUP(A3825,'entry data'!B:I,7,0)))</f>
        <v/>
      </c>
      <c r="H3825" s="13" t="str">
        <f>IF(A3825="","",IF(B3825=1,VLOOKUP(A3825,'entry data'!B:D,3,0),I3824))</f>
        <v/>
      </c>
      <c r="I3825" s="14" t="str">
        <f>IF(A3825="","",IF(E3825="weekly",7,IF(E3825="fortnightly",14,IF(E3825="monthly",DATE(IF(MONTH(H3825)=12,YEAR(H3825)+1,YEAR(H3825)),VLOOKUP(MONTH(H3825),index!$D$2:$G$13,2,0),DAY(H3825)),
IF(E3825="quarterly",DATE(IF(MONTH(H3825)&gt;=10,YEAR(H3825)+1,YEAR(H3825)),VLOOKUP(MONTH(H3825),index!$D$2:$G$13,3,0),DAY(H3825)),
IF(E3825="halfyearly",DATE(IF(MONTH(H3825)&gt;=7,YEAR(H3825)+1,YEAR(H3825)),VLOOKUP(MONTH(H3825),index!$D$2:$G$13,4,0),DAY(H3825)),
DATE(YEAR(H3825)+1,MONTH(H3825),DAY(H3825)))))-H3825))+H3825)</f>
        <v/>
      </c>
      <c r="J3825" s="9" t="str">
        <f t="shared" si="376"/>
        <v/>
      </c>
      <c r="K3825" s="11" t="str">
        <f t="shared" si="377"/>
        <v/>
      </c>
      <c r="L3825" s="11" t="str">
        <f t="shared" si="378"/>
        <v/>
      </c>
      <c r="M3825" s="11" t="str">
        <f>IF(A3825="","",VLOOKUP(E3825,index!$A$1:$B$6,2,0)*K3825*G3825)</f>
        <v/>
      </c>
      <c r="N3825" s="11" t="str">
        <f>IF(A3825="","",-PMT(G3825*VLOOKUP(E3825,index!$A$1:$B$6,2,0),C3825,F3825,0,0))</f>
        <v/>
      </c>
      <c r="O3825" s="11" t="str">
        <f t="shared" si="379"/>
        <v/>
      </c>
      <c r="P3825" s="11" t="str">
        <f t="shared" si="374"/>
        <v/>
      </c>
    </row>
    <row r="3826" spans="1:16" x14ac:dyDescent="0.25">
      <c r="A3826" s="9" t="str">
        <f>IF(A3825="","",IF(B3825&lt;C3825,A3825,IF(A3825=MAX('entry data'!$B$8:$B$507),"",A3825+1)))</f>
        <v/>
      </c>
      <c r="B3826" s="9" t="str">
        <f t="shared" si="375"/>
        <v/>
      </c>
      <c r="C3826" s="9" t="str">
        <f>IF(ISERROR(VLOOKUP(A3826,'entry data'!B:G,6,0)),"",VLOOKUP(A3826,'entry data'!B:G,6,0))</f>
        <v/>
      </c>
      <c r="D3826" s="9" t="str">
        <f>IF(ISERROR(VLOOKUP(A3826,'entry data'!B:C,2,0)),"",VLOOKUP(A3826,'entry data'!B:C,2,0))</f>
        <v/>
      </c>
      <c r="E3826" s="9" t="str">
        <f>IF(ISERROR(VLOOKUP(A3826,'entry data'!B:E,4,0)),"",VLOOKUP(A3826,'entry data'!B:E,4,0))</f>
        <v/>
      </c>
      <c r="F3826" s="11" t="str">
        <f>IF(A3826="","",IF(ISERROR(VLOOKUP(A3826,'entry data'!B:F,5,0)),"",VLOOKUP(A3826,'entry data'!B:F,5,0)))</f>
        <v/>
      </c>
      <c r="G3826" s="12" t="str">
        <f>IF(A3826="","",IF(ISERROR(VLOOKUP(A3826,'entry data'!B:I,8,0)),"",VLOOKUP(A3826,'entry data'!B:I,7,0)))</f>
        <v/>
      </c>
      <c r="H3826" s="13" t="str">
        <f>IF(A3826="","",IF(B3826=1,VLOOKUP(A3826,'entry data'!B:D,3,0),I3825))</f>
        <v/>
      </c>
      <c r="I3826" s="14" t="str">
        <f>IF(A3826="","",IF(E3826="weekly",7,IF(E3826="fortnightly",14,IF(E3826="monthly",DATE(IF(MONTH(H3826)=12,YEAR(H3826)+1,YEAR(H3826)),VLOOKUP(MONTH(H3826),index!$D$2:$G$13,2,0),DAY(H3826)),
IF(E3826="quarterly",DATE(IF(MONTH(H3826)&gt;=10,YEAR(H3826)+1,YEAR(H3826)),VLOOKUP(MONTH(H3826),index!$D$2:$G$13,3,0),DAY(H3826)),
IF(E3826="halfyearly",DATE(IF(MONTH(H3826)&gt;=7,YEAR(H3826)+1,YEAR(H3826)),VLOOKUP(MONTH(H3826),index!$D$2:$G$13,4,0),DAY(H3826)),
DATE(YEAR(H3826)+1,MONTH(H3826),DAY(H3826)))))-H3826))+H3826)</f>
        <v/>
      </c>
      <c r="J3826" s="9" t="str">
        <f t="shared" si="376"/>
        <v/>
      </c>
      <c r="K3826" s="11" t="str">
        <f t="shared" si="377"/>
        <v/>
      </c>
      <c r="L3826" s="11" t="str">
        <f t="shared" si="378"/>
        <v/>
      </c>
      <c r="M3826" s="11" t="str">
        <f>IF(A3826="","",VLOOKUP(E3826,index!$A$1:$B$6,2,0)*K3826*G3826)</f>
        <v/>
      </c>
      <c r="N3826" s="11" t="str">
        <f>IF(A3826="","",-PMT(G3826*VLOOKUP(E3826,index!$A$1:$B$6,2,0),C3826,F3826,0,0))</f>
        <v/>
      </c>
      <c r="O3826" s="11" t="str">
        <f t="shared" si="379"/>
        <v/>
      </c>
      <c r="P3826" s="11" t="str">
        <f t="shared" si="374"/>
        <v/>
      </c>
    </row>
    <row r="3827" spans="1:16" x14ac:dyDescent="0.25">
      <c r="A3827" s="9" t="str">
        <f>IF(A3826="","",IF(B3826&lt;C3826,A3826,IF(A3826=MAX('entry data'!$B$8:$B$507),"",A3826+1)))</f>
        <v/>
      </c>
      <c r="B3827" s="9" t="str">
        <f t="shared" si="375"/>
        <v/>
      </c>
      <c r="C3827" s="9" t="str">
        <f>IF(ISERROR(VLOOKUP(A3827,'entry data'!B:G,6,0)),"",VLOOKUP(A3827,'entry data'!B:G,6,0))</f>
        <v/>
      </c>
      <c r="D3827" s="9" t="str">
        <f>IF(ISERROR(VLOOKUP(A3827,'entry data'!B:C,2,0)),"",VLOOKUP(A3827,'entry data'!B:C,2,0))</f>
        <v/>
      </c>
      <c r="E3827" s="9" t="str">
        <f>IF(ISERROR(VLOOKUP(A3827,'entry data'!B:E,4,0)),"",VLOOKUP(A3827,'entry data'!B:E,4,0))</f>
        <v/>
      </c>
      <c r="F3827" s="11" t="str">
        <f>IF(A3827="","",IF(ISERROR(VLOOKUP(A3827,'entry data'!B:F,5,0)),"",VLOOKUP(A3827,'entry data'!B:F,5,0)))</f>
        <v/>
      </c>
      <c r="G3827" s="12" t="str">
        <f>IF(A3827="","",IF(ISERROR(VLOOKUP(A3827,'entry data'!B:I,8,0)),"",VLOOKUP(A3827,'entry data'!B:I,7,0)))</f>
        <v/>
      </c>
      <c r="H3827" s="13" t="str">
        <f>IF(A3827="","",IF(B3827=1,VLOOKUP(A3827,'entry data'!B:D,3,0),I3826))</f>
        <v/>
      </c>
      <c r="I3827" s="14" t="str">
        <f>IF(A3827="","",IF(E3827="weekly",7,IF(E3827="fortnightly",14,IF(E3827="monthly",DATE(IF(MONTH(H3827)=12,YEAR(H3827)+1,YEAR(H3827)),VLOOKUP(MONTH(H3827),index!$D$2:$G$13,2,0),DAY(H3827)),
IF(E3827="quarterly",DATE(IF(MONTH(H3827)&gt;=10,YEAR(H3827)+1,YEAR(H3827)),VLOOKUP(MONTH(H3827),index!$D$2:$G$13,3,0),DAY(H3827)),
IF(E3827="halfyearly",DATE(IF(MONTH(H3827)&gt;=7,YEAR(H3827)+1,YEAR(H3827)),VLOOKUP(MONTH(H3827),index!$D$2:$G$13,4,0),DAY(H3827)),
DATE(YEAR(H3827)+1,MONTH(H3827),DAY(H3827)))))-H3827))+H3827)</f>
        <v/>
      </c>
      <c r="J3827" s="9" t="str">
        <f t="shared" si="376"/>
        <v/>
      </c>
      <c r="K3827" s="11" t="str">
        <f t="shared" si="377"/>
        <v/>
      </c>
      <c r="L3827" s="11" t="str">
        <f t="shared" si="378"/>
        <v/>
      </c>
      <c r="M3827" s="11" t="str">
        <f>IF(A3827="","",VLOOKUP(E3827,index!$A$1:$B$6,2,0)*K3827*G3827)</f>
        <v/>
      </c>
      <c r="N3827" s="11" t="str">
        <f>IF(A3827="","",-PMT(G3827*VLOOKUP(E3827,index!$A$1:$B$6,2,0),C3827,F3827,0,0))</f>
        <v/>
      </c>
      <c r="O3827" s="11" t="str">
        <f t="shared" si="379"/>
        <v/>
      </c>
      <c r="P3827" s="11" t="str">
        <f t="shared" si="374"/>
        <v/>
      </c>
    </row>
    <row r="3828" spans="1:16" x14ac:dyDescent="0.25">
      <c r="A3828" s="9" t="str">
        <f>IF(A3827="","",IF(B3827&lt;C3827,A3827,IF(A3827=MAX('entry data'!$B$8:$B$507),"",A3827+1)))</f>
        <v/>
      </c>
      <c r="B3828" s="9" t="str">
        <f t="shared" si="375"/>
        <v/>
      </c>
      <c r="C3828" s="9" t="str">
        <f>IF(ISERROR(VLOOKUP(A3828,'entry data'!B:G,6,0)),"",VLOOKUP(A3828,'entry data'!B:G,6,0))</f>
        <v/>
      </c>
      <c r="D3828" s="9" t="str">
        <f>IF(ISERROR(VLOOKUP(A3828,'entry data'!B:C,2,0)),"",VLOOKUP(A3828,'entry data'!B:C,2,0))</f>
        <v/>
      </c>
      <c r="E3828" s="9" t="str">
        <f>IF(ISERROR(VLOOKUP(A3828,'entry data'!B:E,4,0)),"",VLOOKUP(A3828,'entry data'!B:E,4,0))</f>
        <v/>
      </c>
      <c r="F3828" s="11" t="str">
        <f>IF(A3828="","",IF(ISERROR(VLOOKUP(A3828,'entry data'!B:F,5,0)),"",VLOOKUP(A3828,'entry data'!B:F,5,0)))</f>
        <v/>
      </c>
      <c r="G3828" s="12" t="str">
        <f>IF(A3828="","",IF(ISERROR(VLOOKUP(A3828,'entry data'!B:I,8,0)),"",VLOOKUP(A3828,'entry data'!B:I,7,0)))</f>
        <v/>
      </c>
      <c r="H3828" s="13" t="str">
        <f>IF(A3828="","",IF(B3828=1,VLOOKUP(A3828,'entry data'!B:D,3,0),I3827))</f>
        <v/>
      </c>
      <c r="I3828" s="14" t="str">
        <f>IF(A3828="","",IF(E3828="weekly",7,IF(E3828="fortnightly",14,IF(E3828="monthly",DATE(IF(MONTH(H3828)=12,YEAR(H3828)+1,YEAR(H3828)),VLOOKUP(MONTH(H3828),index!$D$2:$G$13,2,0),DAY(H3828)),
IF(E3828="quarterly",DATE(IF(MONTH(H3828)&gt;=10,YEAR(H3828)+1,YEAR(H3828)),VLOOKUP(MONTH(H3828),index!$D$2:$G$13,3,0),DAY(H3828)),
IF(E3828="halfyearly",DATE(IF(MONTH(H3828)&gt;=7,YEAR(H3828)+1,YEAR(H3828)),VLOOKUP(MONTH(H3828),index!$D$2:$G$13,4,0),DAY(H3828)),
DATE(YEAR(H3828)+1,MONTH(H3828),DAY(H3828)))))-H3828))+H3828)</f>
        <v/>
      </c>
      <c r="J3828" s="9" t="str">
        <f t="shared" si="376"/>
        <v/>
      </c>
      <c r="K3828" s="11" t="str">
        <f t="shared" si="377"/>
        <v/>
      </c>
      <c r="L3828" s="11" t="str">
        <f t="shared" si="378"/>
        <v/>
      </c>
      <c r="M3828" s="11" t="str">
        <f>IF(A3828="","",VLOOKUP(E3828,index!$A$1:$B$6,2,0)*K3828*G3828)</f>
        <v/>
      </c>
      <c r="N3828" s="11" t="str">
        <f>IF(A3828="","",-PMT(G3828*VLOOKUP(E3828,index!$A$1:$B$6,2,0),C3828,F3828,0,0))</f>
        <v/>
      </c>
      <c r="O3828" s="11" t="str">
        <f t="shared" si="379"/>
        <v/>
      </c>
      <c r="P3828" s="11" t="str">
        <f t="shared" si="374"/>
        <v/>
      </c>
    </row>
    <row r="3829" spans="1:16" x14ac:dyDescent="0.25">
      <c r="A3829" s="9" t="str">
        <f>IF(A3828="","",IF(B3828&lt;C3828,A3828,IF(A3828=MAX('entry data'!$B$8:$B$507),"",A3828+1)))</f>
        <v/>
      </c>
      <c r="B3829" s="9" t="str">
        <f t="shared" si="375"/>
        <v/>
      </c>
      <c r="C3829" s="9" t="str">
        <f>IF(ISERROR(VLOOKUP(A3829,'entry data'!B:G,6,0)),"",VLOOKUP(A3829,'entry data'!B:G,6,0))</f>
        <v/>
      </c>
      <c r="D3829" s="9" t="str">
        <f>IF(ISERROR(VLOOKUP(A3829,'entry data'!B:C,2,0)),"",VLOOKUP(A3829,'entry data'!B:C,2,0))</f>
        <v/>
      </c>
      <c r="E3829" s="9" t="str">
        <f>IF(ISERROR(VLOOKUP(A3829,'entry data'!B:E,4,0)),"",VLOOKUP(A3829,'entry data'!B:E,4,0))</f>
        <v/>
      </c>
      <c r="F3829" s="11" t="str">
        <f>IF(A3829="","",IF(ISERROR(VLOOKUP(A3829,'entry data'!B:F,5,0)),"",VLOOKUP(A3829,'entry data'!B:F,5,0)))</f>
        <v/>
      </c>
      <c r="G3829" s="12" t="str">
        <f>IF(A3829="","",IF(ISERROR(VLOOKUP(A3829,'entry data'!B:I,8,0)),"",VLOOKUP(A3829,'entry data'!B:I,7,0)))</f>
        <v/>
      </c>
      <c r="H3829" s="13" t="str">
        <f>IF(A3829="","",IF(B3829=1,VLOOKUP(A3829,'entry data'!B:D,3,0),I3828))</f>
        <v/>
      </c>
      <c r="I3829" s="14" t="str">
        <f>IF(A3829="","",IF(E3829="weekly",7,IF(E3829="fortnightly",14,IF(E3829="monthly",DATE(IF(MONTH(H3829)=12,YEAR(H3829)+1,YEAR(H3829)),VLOOKUP(MONTH(H3829),index!$D$2:$G$13,2,0),DAY(H3829)),
IF(E3829="quarterly",DATE(IF(MONTH(H3829)&gt;=10,YEAR(H3829)+1,YEAR(H3829)),VLOOKUP(MONTH(H3829),index!$D$2:$G$13,3,0),DAY(H3829)),
IF(E3829="halfyearly",DATE(IF(MONTH(H3829)&gt;=7,YEAR(H3829)+1,YEAR(H3829)),VLOOKUP(MONTH(H3829),index!$D$2:$G$13,4,0),DAY(H3829)),
DATE(YEAR(H3829)+1,MONTH(H3829),DAY(H3829)))))-H3829))+H3829)</f>
        <v/>
      </c>
      <c r="J3829" s="9" t="str">
        <f t="shared" si="376"/>
        <v/>
      </c>
      <c r="K3829" s="11" t="str">
        <f t="shared" si="377"/>
        <v/>
      </c>
      <c r="L3829" s="11" t="str">
        <f t="shared" si="378"/>
        <v/>
      </c>
      <c r="M3829" s="11" t="str">
        <f>IF(A3829="","",VLOOKUP(E3829,index!$A$1:$B$6,2,0)*K3829*G3829)</f>
        <v/>
      </c>
      <c r="N3829" s="11" t="str">
        <f>IF(A3829="","",-PMT(G3829*VLOOKUP(E3829,index!$A$1:$B$6,2,0),C3829,F3829,0,0))</f>
        <v/>
      </c>
      <c r="O3829" s="11" t="str">
        <f t="shared" si="379"/>
        <v/>
      </c>
      <c r="P3829" s="11" t="str">
        <f t="shared" si="374"/>
        <v/>
      </c>
    </row>
    <row r="3830" spans="1:16" x14ac:dyDescent="0.25">
      <c r="A3830" s="9" t="str">
        <f>IF(A3829="","",IF(B3829&lt;C3829,A3829,IF(A3829=MAX('entry data'!$B$8:$B$507),"",A3829+1)))</f>
        <v/>
      </c>
      <c r="B3830" s="9" t="str">
        <f t="shared" si="375"/>
        <v/>
      </c>
      <c r="C3830" s="9" t="str">
        <f>IF(ISERROR(VLOOKUP(A3830,'entry data'!B:G,6,0)),"",VLOOKUP(A3830,'entry data'!B:G,6,0))</f>
        <v/>
      </c>
      <c r="D3830" s="9" t="str">
        <f>IF(ISERROR(VLOOKUP(A3830,'entry data'!B:C,2,0)),"",VLOOKUP(A3830,'entry data'!B:C,2,0))</f>
        <v/>
      </c>
      <c r="E3830" s="9" t="str">
        <f>IF(ISERROR(VLOOKUP(A3830,'entry data'!B:E,4,0)),"",VLOOKUP(A3830,'entry data'!B:E,4,0))</f>
        <v/>
      </c>
      <c r="F3830" s="11" t="str">
        <f>IF(A3830="","",IF(ISERROR(VLOOKUP(A3830,'entry data'!B:F,5,0)),"",VLOOKUP(A3830,'entry data'!B:F,5,0)))</f>
        <v/>
      </c>
      <c r="G3830" s="12" t="str">
        <f>IF(A3830="","",IF(ISERROR(VLOOKUP(A3830,'entry data'!B:I,8,0)),"",VLOOKUP(A3830,'entry data'!B:I,7,0)))</f>
        <v/>
      </c>
      <c r="H3830" s="13" t="str">
        <f>IF(A3830="","",IF(B3830=1,VLOOKUP(A3830,'entry data'!B:D,3,0),I3829))</f>
        <v/>
      </c>
      <c r="I3830" s="14" t="str">
        <f>IF(A3830="","",IF(E3830="weekly",7,IF(E3830="fortnightly",14,IF(E3830="monthly",DATE(IF(MONTH(H3830)=12,YEAR(H3830)+1,YEAR(H3830)),VLOOKUP(MONTH(H3830),index!$D$2:$G$13,2,0),DAY(H3830)),
IF(E3830="quarterly",DATE(IF(MONTH(H3830)&gt;=10,YEAR(H3830)+1,YEAR(H3830)),VLOOKUP(MONTH(H3830),index!$D$2:$G$13,3,0),DAY(H3830)),
IF(E3830="halfyearly",DATE(IF(MONTH(H3830)&gt;=7,YEAR(H3830)+1,YEAR(H3830)),VLOOKUP(MONTH(H3830),index!$D$2:$G$13,4,0),DAY(H3830)),
DATE(YEAR(H3830)+1,MONTH(H3830),DAY(H3830)))))-H3830))+H3830)</f>
        <v/>
      </c>
      <c r="J3830" s="9" t="str">
        <f t="shared" si="376"/>
        <v/>
      </c>
      <c r="K3830" s="11" t="str">
        <f t="shared" si="377"/>
        <v/>
      </c>
      <c r="L3830" s="11" t="str">
        <f t="shared" si="378"/>
        <v/>
      </c>
      <c r="M3830" s="11" t="str">
        <f>IF(A3830="","",VLOOKUP(E3830,index!$A$1:$B$6,2,0)*K3830*G3830)</f>
        <v/>
      </c>
      <c r="N3830" s="11" t="str">
        <f>IF(A3830="","",-PMT(G3830*VLOOKUP(E3830,index!$A$1:$B$6,2,0),C3830,F3830,0,0))</f>
        <v/>
      </c>
      <c r="O3830" s="11" t="str">
        <f t="shared" si="379"/>
        <v/>
      </c>
      <c r="P3830" s="11" t="str">
        <f t="shared" si="374"/>
        <v/>
      </c>
    </row>
    <row r="3831" spans="1:16" x14ac:dyDescent="0.25">
      <c r="A3831" s="9" t="str">
        <f>IF(A3830="","",IF(B3830&lt;C3830,A3830,IF(A3830=MAX('entry data'!$B$8:$B$507),"",A3830+1)))</f>
        <v/>
      </c>
      <c r="B3831" s="9" t="str">
        <f t="shared" si="375"/>
        <v/>
      </c>
      <c r="C3831" s="9" t="str">
        <f>IF(ISERROR(VLOOKUP(A3831,'entry data'!B:G,6,0)),"",VLOOKUP(A3831,'entry data'!B:G,6,0))</f>
        <v/>
      </c>
      <c r="D3831" s="9" t="str">
        <f>IF(ISERROR(VLOOKUP(A3831,'entry data'!B:C,2,0)),"",VLOOKUP(A3831,'entry data'!B:C,2,0))</f>
        <v/>
      </c>
      <c r="E3831" s="9" t="str">
        <f>IF(ISERROR(VLOOKUP(A3831,'entry data'!B:E,4,0)),"",VLOOKUP(A3831,'entry data'!B:E,4,0))</f>
        <v/>
      </c>
      <c r="F3831" s="11" t="str">
        <f>IF(A3831="","",IF(ISERROR(VLOOKUP(A3831,'entry data'!B:F,5,0)),"",VLOOKUP(A3831,'entry data'!B:F,5,0)))</f>
        <v/>
      </c>
      <c r="G3831" s="12" t="str">
        <f>IF(A3831="","",IF(ISERROR(VLOOKUP(A3831,'entry data'!B:I,8,0)),"",VLOOKUP(A3831,'entry data'!B:I,7,0)))</f>
        <v/>
      </c>
      <c r="H3831" s="13" t="str">
        <f>IF(A3831="","",IF(B3831=1,VLOOKUP(A3831,'entry data'!B:D,3,0),I3830))</f>
        <v/>
      </c>
      <c r="I3831" s="14" t="str">
        <f>IF(A3831="","",IF(E3831="weekly",7,IF(E3831="fortnightly",14,IF(E3831="monthly",DATE(IF(MONTH(H3831)=12,YEAR(H3831)+1,YEAR(H3831)),VLOOKUP(MONTH(H3831),index!$D$2:$G$13,2,0),DAY(H3831)),
IF(E3831="quarterly",DATE(IF(MONTH(H3831)&gt;=10,YEAR(H3831)+1,YEAR(H3831)),VLOOKUP(MONTH(H3831),index!$D$2:$G$13,3,0),DAY(H3831)),
IF(E3831="halfyearly",DATE(IF(MONTH(H3831)&gt;=7,YEAR(H3831)+1,YEAR(H3831)),VLOOKUP(MONTH(H3831),index!$D$2:$G$13,4,0),DAY(H3831)),
DATE(YEAR(H3831)+1,MONTH(H3831),DAY(H3831)))))-H3831))+H3831)</f>
        <v/>
      </c>
      <c r="J3831" s="9" t="str">
        <f t="shared" si="376"/>
        <v/>
      </c>
      <c r="K3831" s="11" t="str">
        <f t="shared" si="377"/>
        <v/>
      </c>
      <c r="L3831" s="11" t="str">
        <f t="shared" si="378"/>
        <v/>
      </c>
      <c r="M3831" s="11" t="str">
        <f>IF(A3831="","",VLOOKUP(E3831,index!$A$1:$B$6,2,0)*K3831*G3831)</f>
        <v/>
      </c>
      <c r="N3831" s="11" t="str">
        <f>IF(A3831="","",-PMT(G3831*VLOOKUP(E3831,index!$A$1:$B$6,2,0),C3831,F3831,0,0))</f>
        <v/>
      </c>
      <c r="O3831" s="11" t="str">
        <f t="shared" si="379"/>
        <v/>
      </c>
      <c r="P3831" s="11" t="str">
        <f t="shared" si="374"/>
        <v/>
      </c>
    </row>
    <row r="3832" spans="1:16" x14ac:dyDescent="0.25">
      <c r="A3832" s="9" t="str">
        <f>IF(A3831="","",IF(B3831&lt;C3831,A3831,IF(A3831=MAX('entry data'!$B$8:$B$507),"",A3831+1)))</f>
        <v/>
      </c>
      <c r="B3832" s="9" t="str">
        <f t="shared" si="375"/>
        <v/>
      </c>
      <c r="C3832" s="9" t="str">
        <f>IF(ISERROR(VLOOKUP(A3832,'entry data'!B:G,6,0)),"",VLOOKUP(A3832,'entry data'!B:G,6,0))</f>
        <v/>
      </c>
      <c r="D3832" s="9" t="str">
        <f>IF(ISERROR(VLOOKUP(A3832,'entry data'!B:C,2,0)),"",VLOOKUP(A3832,'entry data'!B:C,2,0))</f>
        <v/>
      </c>
      <c r="E3832" s="9" t="str">
        <f>IF(ISERROR(VLOOKUP(A3832,'entry data'!B:E,4,0)),"",VLOOKUP(A3832,'entry data'!B:E,4,0))</f>
        <v/>
      </c>
      <c r="F3832" s="11" t="str">
        <f>IF(A3832="","",IF(ISERROR(VLOOKUP(A3832,'entry data'!B:F,5,0)),"",VLOOKUP(A3832,'entry data'!B:F,5,0)))</f>
        <v/>
      </c>
      <c r="G3832" s="12" t="str">
        <f>IF(A3832="","",IF(ISERROR(VLOOKUP(A3832,'entry data'!B:I,8,0)),"",VLOOKUP(A3832,'entry data'!B:I,7,0)))</f>
        <v/>
      </c>
      <c r="H3832" s="13" t="str">
        <f>IF(A3832="","",IF(B3832=1,VLOOKUP(A3832,'entry data'!B:D,3,0),I3831))</f>
        <v/>
      </c>
      <c r="I3832" s="14" t="str">
        <f>IF(A3832="","",IF(E3832="weekly",7,IF(E3832="fortnightly",14,IF(E3832="monthly",DATE(IF(MONTH(H3832)=12,YEAR(H3832)+1,YEAR(H3832)),VLOOKUP(MONTH(H3832),index!$D$2:$G$13,2,0),DAY(H3832)),
IF(E3832="quarterly",DATE(IF(MONTH(H3832)&gt;=10,YEAR(H3832)+1,YEAR(H3832)),VLOOKUP(MONTH(H3832),index!$D$2:$G$13,3,0),DAY(H3832)),
IF(E3832="halfyearly",DATE(IF(MONTH(H3832)&gt;=7,YEAR(H3832)+1,YEAR(H3832)),VLOOKUP(MONTH(H3832),index!$D$2:$G$13,4,0),DAY(H3832)),
DATE(YEAR(H3832)+1,MONTH(H3832),DAY(H3832)))))-H3832))+H3832)</f>
        <v/>
      </c>
      <c r="J3832" s="9" t="str">
        <f t="shared" si="376"/>
        <v/>
      </c>
      <c r="K3832" s="11" t="str">
        <f t="shared" si="377"/>
        <v/>
      </c>
      <c r="L3832" s="11" t="str">
        <f t="shared" si="378"/>
        <v/>
      </c>
      <c r="M3832" s="11" t="str">
        <f>IF(A3832="","",VLOOKUP(E3832,index!$A$1:$B$6,2,0)*K3832*G3832)</f>
        <v/>
      </c>
      <c r="N3832" s="11" t="str">
        <f>IF(A3832="","",-PMT(G3832*VLOOKUP(E3832,index!$A$1:$B$6,2,0),C3832,F3832,0,0))</f>
        <v/>
      </c>
      <c r="O3832" s="11" t="str">
        <f t="shared" si="379"/>
        <v/>
      </c>
      <c r="P3832" s="11" t="str">
        <f t="shared" si="374"/>
        <v/>
      </c>
    </row>
    <row r="3833" spans="1:16" x14ac:dyDescent="0.25">
      <c r="A3833" s="9" t="str">
        <f>IF(A3832="","",IF(B3832&lt;C3832,A3832,IF(A3832=MAX('entry data'!$B$8:$B$507),"",A3832+1)))</f>
        <v/>
      </c>
      <c r="B3833" s="9" t="str">
        <f t="shared" si="375"/>
        <v/>
      </c>
      <c r="C3833" s="9" t="str">
        <f>IF(ISERROR(VLOOKUP(A3833,'entry data'!B:G,6,0)),"",VLOOKUP(A3833,'entry data'!B:G,6,0))</f>
        <v/>
      </c>
      <c r="D3833" s="9" t="str">
        <f>IF(ISERROR(VLOOKUP(A3833,'entry data'!B:C,2,0)),"",VLOOKUP(A3833,'entry data'!B:C,2,0))</f>
        <v/>
      </c>
      <c r="E3833" s="9" t="str">
        <f>IF(ISERROR(VLOOKUP(A3833,'entry data'!B:E,4,0)),"",VLOOKUP(A3833,'entry data'!B:E,4,0))</f>
        <v/>
      </c>
      <c r="F3833" s="11" t="str">
        <f>IF(A3833="","",IF(ISERROR(VLOOKUP(A3833,'entry data'!B:F,5,0)),"",VLOOKUP(A3833,'entry data'!B:F,5,0)))</f>
        <v/>
      </c>
      <c r="G3833" s="12" t="str">
        <f>IF(A3833="","",IF(ISERROR(VLOOKUP(A3833,'entry data'!B:I,8,0)),"",VLOOKUP(A3833,'entry data'!B:I,7,0)))</f>
        <v/>
      </c>
      <c r="H3833" s="13" t="str">
        <f>IF(A3833="","",IF(B3833=1,VLOOKUP(A3833,'entry data'!B:D,3,0),I3832))</f>
        <v/>
      </c>
      <c r="I3833" s="14" t="str">
        <f>IF(A3833="","",IF(E3833="weekly",7,IF(E3833="fortnightly",14,IF(E3833="monthly",DATE(IF(MONTH(H3833)=12,YEAR(H3833)+1,YEAR(H3833)),VLOOKUP(MONTH(H3833),index!$D$2:$G$13,2,0),DAY(H3833)),
IF(E3833="quarterly",DATE(IF(MONTH(H3833)&gt;=10,YEAR(H3833)+1,YEAR(H3833)),VLOOKUP(MONTH(H3833),index!$D$2:$G$13,3,0),DAY(H3833)),
IF(E3833="halfyearly",DATE(IF(MONTH(H3833)&gt;=7,YEAR(H3833)+1,YEAR(H3833)),VLOOKUP(MONTH(H3833),index!$D$2:$G$13,4,0),DAY(H3833)),
DATE(YEAR(H3833)+1,MONTH(H3833),DAY(H3833)))))-H3833))+H3833)</f>
        <v/>
      </c>
      <c r="J3833" s="9" t="str">
        <f t="shared" si="376"/>
        <v/>
      </c>
      <c r="K3833" s="11" t="str">
        <f t="shared" si="377"/>
        <v/>
      </c>
      <c r="L3833" s="11" t="str">
        <f t="shared" si="378"/>
        <v/>
      </c>
      <c r="M3833" s="11" t="str">
        <f>IF(A3833="","",VLOOKUP(E3833,index!$A$1:$B$6,2,0)*K3833*G3833)</f>
        <v/>
      </c>
      <c r="N3833" s="11" t="str">
        <f>IF(A3833="","",-PMT(G3833*VLOOKUP(E3833,index!$A$1:$B$6,2,0),C3833,F3833,0,0))</f>
        <v/>
      </c>
      <c r="O3833" s="11" t="str">
        <f t="shared" si="379"/>
        <v/>
      </c>
      <c r="P3833" s="11" t="str">
        <f t="shared" si="374"/>
        <v/>
      </c>
    </row>
    <row r="3834" spans="1:16" x14ac:dyDescent="0.25">
      <c r="A3834" s="9" t="str">
        <f>IF(A3833="","",IF(B3833&lt;C3833,A3833,IF(A3833=MAX('entry data'!$B$8:$B$507),"",A3833+1)))</f>
        <v/>
      </c>
      <c r="B3834" s="9" t="str">
        <f t="shared" si="375"/>
        <v/>
      </c>
      <c r="C3834" s="9" t="str">
        <f>IF(ISERROR(VLOOKUP(A3834,'entry data'!B:G,6,0)),"",VLOOKUP(A3834,'entry data'!B:G,6,0))</f>
        <v/>
      </c>
      <c r="D3834" s="9" t="str">
        <f>IF(ISERROR(VLOOKUP(A3834,'entry data'!B:C,2,0)),"",VLOOKUP(A3834,'entry data'!B:C,2,0))</f>
        <v/>
      </c>
      <c r="E3834" s="9" t="str">
        <f>IF(ISERROR(VLOOKUP(A3834,'entry data'!B:E,4,0)),"",VLOOKUP(A3834,'entry data'!B:E,4,0))</f>
        <v/>
      </c>
      <c r="F3834" s="11" t="str">
        <f>IF(A3834="","",IF(ISERROR(VLOOKUP(A3834,'entry data'!B:F,5,0)),"",VLOOKUP(A3834,'entry data'!B:F,5,0)))</f>
        <v/>
      </c>
      <c r="G3834" s="12" t="str">
        <f>IF(A3834="","",IF(ISERROR(VLOOKUP(A3834,'entry data'!B:I,8,0)),"",VLOOKUP(A3834,'entry data'!B:I,7,0)))</f>
        <v/>
      </c>
      <c r="H3834" s="13" t="str">
        <f>IF(A3834="","",IF(B3834=1,VLOOKUP(A3834,'entry data'!B:D,3,0),I3833))</f>
        <v/>
      </c>
      <c r="I3834" s="14" t="str">
        <f>IF(A3834="","",IF(E3834="weekly",7,IF(E3834="fortnightly",14,IF(E3834="monthly",DATE(IF(MONTH(H3834)=12,YEAR(H3834)+1,YEAR(H3834)),VLOOKUP(MONTH(H3834),index!$D$2:$G$13,2,0),DAY(H3834)),
IF(E3834="quarterly",DATE(IF(MONTH(H3834)&gt;=10,YEAR(H3834)+1,YEAR(H3834)),VLOOKUP(MONTH(H3834),index!$D$2:$G$13,3,0),DAY(H3834)),
IF(E3834="halfyearly",DATE(IF(MONTH(H3834)&gt;=7,YEAR(H3834)+1,YEAR(H3834)),VLOOKUP(MONTH(H3834),index!$D$2:$G$13,4,0),DAY(H3834)),
DATE(YEAR(H3834)+1,MONTH(H3834),DAY(H3834)))))-H3834))+H3834)</f>
        <v/>
      </c>
      <c r="J3834" s="9" t="str">
        <f t="shared" si="376"/>
        <v/>
      </c>
      <c r="K3834" s="11" t="str">
        <f t="shared" si="377"/>
        <v/>
      </c>
      <c r="L3834" s="11" t="str">
        <f t="shared" si="378"/>
        <v/>
      </c>
      <c r="M3834" s="11" t="str">
        <f>IF(A3834="","",VLOOKUP(E3834,index!$A$1:$B$6,2,0)*K3834*G3834)</f>
        <v/>
      </c>
      <c r="N3834" s="11" t="str">
        <f>IF(A3834="","",-PMT(G3834*VLOOKUP(E3834,index!$A$1:$B$6,2,0),C3834,F3834,0,0))</f>
        <v/>
      </c>
      <c r="O3834" s="11" t="str">
        <f t="shared" si="379"/>
        <v/>
      </c>
      <c r="P3834" s="11" t="str">
        <f t="shared" si="374"/>
        <v/>
      </c>
    </row>
    <row r="3835" spans="1:16" x14ac:dyDescent="0.25">
      <c r="A3835" s="9" t="str">
        <f>IF(A3834="","",IF(B3834&lt;C3834,A3834,IF(A3834=MAX('entry data'!$B$8:$B$507),"",A3834+1)))</f>
        <v/>
      </c>
      <c r="B3835" s="9" t="str">
        <f t="shared" si="375"/>
        <v/>
      </c>
      <c r="C3835" s="9" t="str">
        <f>IF(ISERROR(VLOOKUP(A3835,'entry data'!B:G,6,0)),"",VLOOKUP(A3835,'entry data'!B:G,6,0))</f>
        <v/>
      </c>
      <c r="D3835" s="9" t="str">
        <f>IF(ISERROR(VLOOKUP(A3835,'entry data'!B:C,2,0)),"",VLOOKUP(A3835,'entry data'!B:C,2,0))</f>
        <v/>
      </c>
      <c r="E3835" s="9" t="str">
        <f>IF(ISERROR(VLOOKUP(A3835,'entry data'!B:E,4,0)),"",VLOOKUP(A3835,'entry data'!B:E,4,0))</f>
        <v/>
      </c>
      <c r="F3835" s="11" t="str">
        <f>IF(A3835="","",IF(ISERROR(VLOOKUP(A3835,'entry data'!B:F,5,0)),"",VLOOKUP(A3835,'entry data'!B:F,5,0)))</f>
        <v/>
      </c>
      <c r="G3835" s="12" t="str">
        <f>IF(A3835="","",IF(ISERROR(VLOOKUP(A3835,'entry data'!B:I,8,0)),"",VLOOKUP(A3835,'entry data'!B:I,7,0)))</f>
        <v/>
      </c>
      <c r="H3835" s="13" t="str">
        <f>IF(A3835="","",IF(B3835=1,VLOOKUP(A3835,'entry data'!B:D,3,0),I3834))</f>
        <v/>
      </c>
      <c r="I3835" s="14" t="str">
        <f>IF(A3835="","",IF(E3835="weekly",7,IF(E3835="fortnightly",14,IF(E3835="monthly",DATE(IF(MONTH(H3835)=12,YEAR(H3835)+1,YEAR(H3835)),VLOOKUP(MONTH(H3835),index!$D$2:$G$13,2,0),DAY(H3835)),
IF(E3835="quarterly",DATE(IF(MONTH(H3835)&gt;=10,YEAR(H3835)+1,YEAR(H3835)),VLOOKUP(MONTH(H3835),index!$D$2:$G$13,3,0),DAY(H3835)),
IF(E3835="halfyearly",DATE(IF(MONTH(H3835)&gt;=7,YEAR(H3835)+1,YEAR(H3835)),VLOOKUP(MONTH(H3835),index!$D$2:$G$13,4,0),DAY(H3835)),
DATE(YEAR(H3835)+1,MONTH(H3835),DAY(H3835)))))-H3835))+H3835)</f>
        <v/>
      </c>
      <c r="J3835" s="9" t="str">
        <f t="shared" si="376"/>
        <v/>
      </c>
      <c r="K3835" s="11" t="str">
        <f t="shared" si="377"/>
        <v/>
      </c>
      <c r="L3835" s="11" t="str">
        <f t="shared" si="378"/>
        <v/>
      </c>
      <c r="M3835" s="11" t="str">
        <f>IF(A3835="","",VLOOKUP(E3835,index!$A$1:$B$6,2,0)*K3835*G3835)</f>
        <v/>
      </c>
      <c r="N3835" s="11" t="str">
        <f>IF(A3835="","",-PMT(G3835*VLOOKUP(E3835,index!$A$1:$B$6,2,0),C3835,F3835,0,0))</f>
        <v/>
      </c>
      <c r="O3835" s="11" t="str">
        <f t="shared" si="379"/>
        <v/>
      </c>
      <c r="P3835" s="11" t="str">
        <f t="shared" si="374"/>
        <v/>
      </c>
    </row>
    <row r="3836" spans="1:16" x14ac:dyDescent="0.25">
      <c r="A3836" s="9" t="str">
        <f>IF(A3835="","",IF(B3835&lt;C3835,A3835,IF(A3835=MAX('entry data'!$B$8:$B$507),"",A3835+1)))</f>
        <v/>
      </c>
      <c r="B3836" s="9" t="str">
        <f t="shared" si="375"/>
        <v/>
      </c>
      <c r="C3836" s="9" t="str">
        <f>IF(ISERROR(VLOOKUP(A3836,'entry data'!B:G,6,0)),"",VLOOKUP(A3836,'entry data'!B:G,6,0))</f>
        <v/>
      </c>
      <c r="D3836" s="9" t="str">
        <f>IF(ISERROR(VLOOKUP(A3836,'entry data'!B:C,2,0)),"",VLOOKUP(A3836,'entry data'!B:C,2,0))</f>
        <v/>
      </c>
      <c r="E3836" s="9" t="str">
        <f>IF(ISERROR(VLOOKUP(A3836,'entry data'!B:E,4,0)),"",VLOOKUP(A3836,'entry data'!B:E,4,0))</f>
        <v/>
      </c>
      <c r="F3836" s="11" t="str">
        <f>IF(A3836="","",IF(ISERROR(VLOOKUP(A3836,'entry data'!B:F,5,0)),"",VLOOKUP(A3836,'entry data'!B:F,5,0)))</f>
        <v/>
      </c>
      <c r="G3836" s="12" t="str">
        <f>IF(A3836="","",IF(ISERROR(VLOOKUP(A3836,'entry data'!B:I,8,0)),"",VLOOKUP(A3836,'entry data'!B:I,7,0)))</f>
        <v/>
      </c>
      <c r="H3836" s="13" t="str">
        <f>IF(A3836="","",IF(B3836=1,VLOOKUP(A3836,'entry data'!B:D,3,0),I3835))</f>
        <v/>
      </c>
      <c r="I3836" s="14" t="str">
        <f>IF(A3836="","",IF(E3836="weekly",7,IF(E3836="fortnightly",14,IF(E3836="monthly",DATE(IF(MONTH(H3836)=12,YEAR(H3836)+1,YEAR(H3836)),VLOOKUP(MONTH(H3836),index!$D$2:$G$13,2,0),DAY(H3836)),
IF(E3836="quarterly",DATE(IF(MONTH(H3836)&gt;=10,YEAR(H3836)+1,YEAR(H3836)),VLOOKUP(MONTH(H3836),index!$D$2:$G$13,3,0),DAY(H3836)),
IF(E3836="halfyearly",DATE(IF(MONTH(H3836)&gt;=7,YEAR(H3836)+1,YEAR(H3836)),VLOOKUP(MONTH(H3836),index!$D$2:$G$13,4,0),DAY(H3836)),
DATE(YEAR(H3836)+1,MONTH(H3836),DAY(H3836)))))-H3836))+H3836)</f>
        <v/>
      </c>
      <c r="J3836" s="9" t="str">
        <f t="shared" si="376"/>
        <v/>
      </c>
      <c r="K3836" s="11" t="str">
        <f t="shared" si="377"/>
        <v/>
      </c>
      <c r="L3836" s="11" t="str">
        <f t="shared" si="378"/>
        <v/>
      </c>
      <c r="M3836" s="11" t="str">
        <f>IF(A3836="","",VLOOKUP(E3836,index!$A$1:$B$6,2,0)*K3836*G3836)</f>
        <v/>
      </c>
      <c r="N3836" s="11" t="str">
        <f>IF(A3836="","",-PMT(G3836*VLOOKUP(E3836,index!$A$1:$B$6,2,0),C3836,F3836,0,0))</f>
        <v/>
      </c>
      <c r="O3836" s="11" t="str">
        <f t="shared" si="379"/>
        <v/>
      </c>
      <c r="P3836" s="11" t="str">
        <f t="shared" si="374"/>
        <v/>
      </c>
    </row>
    <row r="3837" spans="1:16" x14ac:dyDescent="0.25">
      <c r="A3837" s="9" t="str">
        <f>IF(A3836="","",IF(B3836&lt;C3836,A3836,IF(A3836=MAX('entry data'!$B$8:$B$507),"",A3836+1)))</f>
        <v/>
      </c>
      <c r="B3837" s="9" t="str">
        <f t="shared" si="375"/>
        <v/>
      </c>
      <c r="C3837" s="9" t="str">
        <f>IF(ISERROR(VLOOKUP(A3837,'entry data'!B:G,6,0)),"",VLOOKUP(A3837,'entry data'!B:G,6,0))</f>
        <v/>
      </c>
      <c r="D3837" s="9" t="str">
        <f>IF(ISERROR(VLOOKUP(A3837,'entry data'!B:C,2,0)),"",VLOOKUP(A3837,'entry data'!B:C,2,0))</f>
        <v/>
      </c>
      <c r="E3837" s="9" t="str">
        <f>IF(ISERROR(VLOOKUP(A3837,'entry data'!B:E,4,0)),"",VLOOKUP(A3837,'entry data'!B:E,4,0))</f>
        <v/>
      </c>
      <c r="F3837" s="11" t="str">
        <f>IF(A3837="","",IF(ISERROR(VLOOKUP(A3837,'entry data'!B:F,5,0)),"",VLOOKUP(A3837,'entry data'!B:F,5,0)))</f>
        <v/>
      </c>
      <c r="G3837" s="12" t="str">
        <f>IF(A3837="","",IF(ISERROR(VLOOKUP(A3837,'entry data'!B:I,8,0)),"",VLOOKUP(A3837,'entry data'!B:I,7,0)))</f>
        <v/>
      </c>
      <c r="H3837" s="13" t="str">
        <f>IF(A3837="","",IF(B3837=1,VLOOKUP(A3837,'entry data'!B:D,3,0),I3836))</f>
        <v/>
      </c>
      <c r="I3837" s="14" t="str">
        <f>IF(A3837="","",IF(E3837="weekly",7,IF(E3837="fortnightly",14,IF(E3837="monthly",DATE(IF(MONTH(H3837)=12,YEAR(H3837)+1,YEAR(H3837)),VLOOKUP(MONTH(H3837),index!$D$2:$G$13,2,0),DAY(H3837)),
IF(E3837="quarterly",DATE(IF(MONTH(H3837)&gt;=10,YEAR(H3837)+1,YEAR(H3837)),VLOOKUP(MONTH(H3837),index!$D$2:$G$13,3,0),DAY(H3837)),
IF(E3837="halfyearly",DATE(IF(MONTH(H3837)&gt;=7,YEAR(H3837)+1,YEAR(H3837)),VLOOKUP(MONTH(H3837),index!$D$2:$G$13,4,0),DAY(H3837)),
DATE(YEAR(H3837)+1,MONTH(H3837),DAY(H3837)))))-H3837))+H3837)</f>
        <v/>
      </c>
      <c r="J3837" s="9" t="str">
        <f t="shared" si="376"/>
        <v/>
      </c>
      <c r="K3837" s="11" t="str">
        <f t="shared" si="377"/>
        <v/>
      </c>
      <c r="L3837" s="11" t="str">
        <f t="shared" si="378"/>
        <v/>
      </c>
      <c r="M3837" s="11" t="str">
        <f>IF(A3837="","",VLOOKUP(E3837,index!$A$1:$B$6,2,0)*K3837*G3837)</f>
        <v/>
      </c>
      <c r="N3837" s="11" t="str">
        <f>IF(A3837="","",-PMT(G3837*VLOOKUP(E3837,index!$A$1:$B$6,2,0),C3837,F3837,0,0))</f>
        <v/>
      </c>
      <c r="O3837" s="11" t="str">
        <f t="shared" si="379"/>
        <v/>
      </c>
      <c r="P3837" s="11" t="str">
        <f t="shared" si="374"/>
        <v/>
      </c>
    </row>
    <row r="3838" spans="1:16" x14ac:dyDescent="0.25">
      <c r="A3838" s="9" t="str">
        <f>IF(A3837="","",IF(B3837&lt;C3837,A3837,IF(A3837=MAX('entry data'!$B$8:$B$507),"",A3837+1)))</f>
        <v/>
      </c>
      <c r="B3838" s="9" t="str">
        <f t="shared" si="375"/>
        <v/>
      </c>
      <c r="C3838" s="9" t="str">
        <f>IF(ISERROR(VLOOKUP(A3838,'entry data'!B:G,6,0)),"",VLOOKUP(A3838,'entry data'!B:G,6,0))</f>
        <v/>
      </c>
      <c r="D3838" s="9" t="str">
        <f>IF(ISERROR(VLOOKUP(A3838,'entry data'!B:C,2,0)),"",VLOOKUP(A3838,'entry data'!B:C,2,0))</f>
        <v/>
      </c>
      <c r="E3838" s="9" t="str">
        <f>IF(ISERROR(VLOOKUP(A3838,'entry data'!B:E,4,0)),"",VLOOKUP(A3838,'entry data'!B:E,4,0))</f>
        <v/>
      </c>
      <c r="F3838" s="11" t="str">
        <f>IF(A3838="","",IF(ISERROR(VLOOKUP(A3838,'entry data'!B:F,5,0)),"",VLOOKUP(A3838,'entry data'!B:F,5,0)))</f>
        <v/>
      </c>
      <c r="G3838" s="12" t="str">
        <f>IF(A3838="","",IF(ISERROR(VLOOKUP(A3838,'entry data'!B:I,8,0)),"",VLOOKUP(A3838,'entry data'!B:I,7,0)))</f>
        <v/>
      </c>
      <c r="H3838" s="13" t="str">
        <f>IF(A3838="","",IF(B3838=1,VLOOKUP(A3838,'entry data'!B:D,3,0),I3837))</f>
        <v/>
      </c>
      <c r="I3838" s="14" t="str">
        <f>IF(A3838="","",IF(E3838="weekly",7,IF(E3838="fortnightly",14,IF(E3838="monthly",DATE(IF(MONTH(H3838)=12,YEAR(H3838)+1,YEAR(H3838)),VLOOKUP(MONTH(H3838),index!$D$2:$G$13,2,0),DAY(H3838)),
IF(E3838="quarterly",DATE(IF(MONTH(H3838)&gt;=10,YEAR(H3838)+1,YEAR(H3838)),VLOOKUP(MONTH(H3838),index!$D$2:$G$13,3,0),DAY(H3838)),
IF(E3838="halfyearly",DATE(IF(MONTH(H3838)&gt;=7,YEAR(H3838)+1,YEAR(H3838)),VLOOKUP(MONTH(H3838),index!$D$2:$G$13,4,0),DAY(H3838)),
DATE(YEAR(H3838)+1,MONTH(H3838),DAY(H3838)))))-H3838))+H3838)</f>
        <v/>
      </c>
      <c r="J3838" s="9" t="str">
        <f t="shared" si="376"/>
        <v/>
      </c>
      <c r="K3838" s="11" t="str">
        <f t="shared" si="377"/>
        <v/>
      </c>
      <c r="L3838" s="11" t="str">
        <f t="shared" si="378"/>
        <v/>
      </c>
      <c r="M3838" s="11" t="str">
        <f>IF(A3838="","",VLOOKUP(E3838,index!$A$1:$B$6,2,0)*K3838*G3838)</f>
        <v/>
      </c>
      <c r="N3838" s="11" t="str">
        <f>IF(A3838="","",-PMT(G3838*VLOOKUP(E3838,index!$A$1:$B$6,2,0),C3838,F3838,0,0))</f>
        <v/>
      </c>
      <c r="O3838" s="11" t="str">
        <f t="shared" si="379"/>
        <v/>
      </c>
      <c r="P3838" s="11" t="str">
        <f t="shared" si="374"/>
        <v/>
      </c>
    </row>
    <row r="3839" spans="1:16" x14ac:dyDescent="0.25">
      <c r="A3839" s="9" t="str">
        <f>IF(A3838="","",IF(B3838&lt;C3838,A3838,IF(A3838=MAX('entry data'!$B$8:$B$507),"",A3838+1)))</f>
        <v/>
      </c>
      <c r="B3839" s="9" t="str">
        <f t="shared" si="375"/>
        <v/>
      </c>
      <c r="C3839" s="9" t="str">
        <f>IF(ISERROR(VLOOKUP(A3839,'entry data'!B:G,6,0)),"",VLOOKUP(A3839,'entry data'!B:G,6,0))</f>
        <v/>
      </c>
      <c r="D3839" s="9" t="str">
        <f>IF(ISERROR(VLOOKUP(A3839,'entry data'!B:C,2,0)),"",VLOOKUP(A3839,'entry data'!B:C,2,0))</f>
        <v/>
      </c>
      <c r="E3839" s="9" t="str">
        <f>IF(ISERROR(VLOOKUP(A3839,'entry data'!B:E,4,0)),"",VLOOKUP(A3839,'entry data'!B:E,4,0))</f>
        <v/>
      </c>
      <c r="F3839" s="11" t="str">
        <f>IF(A3839="","",IF(ISERROR(VLOOKUP(A3839,'entry data'!B:F,5,0)),"",VLOOKUP(A3839,'entry data'!B:F,5,0)))</f>
        <v/>
      </c>
      <c r="G3839" s="12" t="str">
        <f>IF(A3839="","",IF(ISERROR(VLOOKUP(A3839,'entry data'!B:I,8,0)),"",VLOOKUP(A3839,'entry data'!B:I,7,0)))</f>
        <v/>
      </c>
      <c r="H3839" s="13" t="str">
        <f>IF(A3839="","",IF(B3839=1,VLOOKUP(A3839,'entry data'!B:D,3,0),I3838))</f>
        <v/>
      </c>
      <c r="I3839" s="14" t="str">
        <f>IF(A3839="","",IF(E3839="weekly",7,IF(E3839="fortnightly",14,IF(E3839="monthly",DATE(IF(MONTH(H3839)=12,YEAR(H3839)+1,YEAR(H3839)),VLOOKUP(MONTH(H3839),index!$D$2:$G$13,2,0),DAY(H3839)),
IF(E3839="quarterly",DATE(IF(MONTH(H3839)&gt;=10,YEAR(H3839)+1,YEAR(H3839)),VLOOKUP(MONTH(H3839),index!$D$2:$G$13,3,0),DAY(H3839)),
IF(E3839="halfyearly",DATE(IF(MONTH(H3839)&gt;=7,YEAR(H3839)+1,YEAR(H3839)),VLOOKUP(MONTH(H3839),index!$D$2:$G$13,4,0),DAY(H3839)),
DATE(YEAR(H3839)+1,MONTH(H3839),DAY(H3839)))))-H3839))+H3839)</f>
        <v/>
      </c>
      <c r="J3839" s="9" t="str">
        <f t="shared" si="376"/>
        <v/>
      </c>
      <c r="K3839" s="11" t="str">
        <f t="shared" si="377"/>
        <v/>
      </c>
      <c r="L3839" s="11" t="str">
        <f t="shared" si="378"/>
        <v/>
      </c>
      <c r="M3839" s="11" t="str">
        <f>IF(A3839="","",VLOOKUP(E3839,index!$A$1:$B$6,2,0)*K3839*G3839)</f>
        <v/>
      </c>
      <c r="N3839" s="11" t="str">
        <f>IF(A3839="","",-PMT(G3839*VLOOKUP(E3839,index!$A$1:$B$6,2,0),C3839,F3839,0,0))</f>
        <v/>
      </c>
      <c r="O3839" s="11" t="str">
        <f t="shared" si="379"/>
        <v/>
      </c>
      <c r="P3839" s="11" t="str">
        <f t="shared" si="374"/>
        <v/>
      </c>
    </row>
    <row r="3840" spans="1:16" x14ac:dyDescent="0.25">
      <c r="A3840" s="9" t="str">
        <f>IF(A3839="","",IF(B3839&lt;C3839,A3839,IF(A3839=MAX('entry data'!$B$8:$B$507),"",A3839+1)))</f>
        <v/>
      </c>
      <c r="B3840" s="9" t="str">
        <f t="shared" si="375"/>
        <v/>
      </c>
      <c r="C3840" s="9" t="str">
        <f>IF(ISERROR(VLOOKUP(A3840,'entry data'!B:G,6,0)),"",VLOOKUP(A3840,'entry data'!B:G,6,0))</f>
        <v/>
      </c>
      <c r="D3840" s="9" t="str">
        <f>IF(ISERROR(VLOOKUP(A3840,'entry data'!B:C,2,0)),"",VLOOKUP(A3840,'entry data'!B:C,2,0))</f>
        <v/>
      </c>
      <c r="E3840" s="9" t="str">
        <f>IF(ISERROR(VLOOKUP(A3840,'entry data'!B:E,4,0)),"",VLOOKUP(A3840,'entry data'!B:E,4,0))</f>
        <v/>
      </c>
      <c r="F3840" s="11" t="str">
        <f>IF(A3840="","",IF(ISERROR(VLOOKUP(A3840,'entry data'!B:F,5,0)),"",VLOOKUP(A3840,'entry data'!B:F,5,0)))</f>
        <v/>
      </c>
      <c r="G3840" s="12" t="str">
        <f>IF(A3840="","",IF(ISERROR(VLOOKUP(A3840,'entry data'!B:I,8,0)),"",VLOOKUP(A3840,'entry data'!B:I,7,0)))</f>
        <v/>
      </c>
      <c r="H3840" s="13" t="str">
        <f>IF(A3840="","",IF(B3840=1,VLOOKUP(A3840,'entry data'!B:D,3,0),I3839))</f>
        <v/>
      </c>
      <c r="I3840" s="14" t="str">
        <f>IF(A3840="","",IF(E3840="weekly",7,IF(E3840="fortnightly",14,IF(E3840="monthly",DATE(IF(MONTH(H3840)=12,YEAR(H3840)+1,YEAR(H3840)),VLOOKUP(MONTH(H3840),index!$D$2:$G$13,2,0),DAY(H3840)),
IF(E3840="quarterly",DATE(IF(MONTH(H3840)&gt;=10,YEAR(H3840)+1,YEAR(H3840)),VLOOKUP(MONTH(H3840),index!$D$2:$G$13,3,0),DAY(H3840)),
IF(E3840="halfyearly",DATE(IF(MONTH(H3840)&gt;=7,YEAR(H3840)+1,YEAR(H3840)),VLOOKUP(MONTH(H3840),index!$D$2:$G$13,4,0),DAY(H3840)),
DATE(YEAR(H3840)+1,MONTH(H3840),DAY(H3840)))))-H3840))+H3840)</f>
        <v/>
      </c>
      <c r="J3840" s="9" t="str">
        <f t="shared" si="376"/>
        <v/>
      </c>
      <c r="K3840" s="11" t="str">
        <f t="shared" si="377"/>
        <v/>
      </c>
      <c r="L3840" s="11" t="str">
        <f t="shared" si="378"/>
        <v/>
      </c>
      <c r="M3840" s="11" t="str">
        <f>IF(A3840="","",VLOOKUP(E3840,index!$A$1:$B$6,2,0)*K3840*G3840)</f>
        <v/>
      </c>
      <c r="N3840" s="11" t="str">
        <f>IF(A3840="","",-PMT(G3840*VLOOKUP(E3840,index!$A$1:$B$6,2,0),C3840,F3840,0,0))</f>
        <v/>
      </c>
      <c r="O3840" s="11" t="str">
        <f t="shared" si="379"/>
        <v/>
      </c>
      <c r="P3840" s="11" t="str">
        <f t="shared" si="374"/>
        <v/>
      </c>
    </row>
    <row r="3841" spans="1:16" x14ac:dyDescent="0.25">
      <c r="A3841" s="9" t="str">
        <f>IF(A3840="","",IF(B3840&lt;C3840,A3840,IF(A3840=MAX('entry data'!$B$8:$B$507),"",A3840+1)))</f>
        <v/>
      </c>
      <c r="B3841" s="9" t="str">
        <f t="shared" si="375"/>
        <v/>
      </c>
      <c r="C3841" s="9" t="str">
        <f>IF(ISERROR(VLOOKUP(A3841,'entry data'!B:G,6,0)),"",VLOOKUP(A3841,'entry data'!B:G,6,0))</f>
        <v/>
      </c>
      <c r="D3841" s="9" t="str">
        <f>IF(ISERROR(VLOOKUP(A3841,'entry data'!B:C,2,0)),"",VLOOKUP(A3841,'entry data'!B:C,2,0))</f>
        <v/>
      </c>
      <c r="E3841" s="9" t="str">
        <f>IF(ISERROR(VLOOKUP(A3841,'entry data'!B:E,4,0)),"",VLOOKUP(A3841,'entry data'!B:E,4,0))</f>
        <v/>
      </c>
      <c r="F3841" s="11" t="str">
        <f>IF(A3841="","",IF(ISERROR(VLOOKUP(A3841,'entry data'!B:F,5,0)),"",VLOOKUP(A3841,'entry data'!B:F,5,0)))</f>
        <v/>
      </c>
      <c r="G3841" s="12" t="str">
        <f>IF(A3841="","",IF(ISERROR(VLOOKUP(A3841,'entry data'!B:I,8,0)),"",VLOOKUP(A3841,'entry data'!B:I,7,0)))</f>
        <v/>
      </c>
      <c r="H3841" s="13" t="str">
        <f>IF(A3841="","",IF(B3841=1,VLOOKUP(A3841,'entry data'!B:D,3,0),I3840))</f>
        <v/>
      </c>
      <c r="I3841" s="14" t="str">
        <f>IF(A3841="","",IF(E3841="weekly",7,IF(E3841="fortnightly",14,IF(E3841="monthly",DATE(IF(MONTH(H3841)=12,YEAR(H3841)+1,YEAR(H3841)),VLOOKUP(MONTH(H3841),index!$D$2:$G$13,2,0),DAY(H3841)),
IF(E3841="quarterly",DATE(IF(MONTH(H3841)&gt;=10,YEAR(H3841)+1,YEAR(H3841)),VLOOKUP(MONTH(H3841),index!$D$2:$G$13,3,0),DAY(H3841)),
IF(E3841="halfyearly",DATE(IF(MONTH(H3841)&gt;=7,YEAR(H3841)+1,YEAR(H3841)),VLOOKUP(MONTH(H3841),index!$D$2:$G$13,4,0),DAY(H3841)),
DATE(YEAR(H3841)+1,MONTH(H3841),DAY(H3841)))))-H3841))+H3841)</f>
        <v/>
      </c>
      <c r="J3841" s="9" t="str">
        <f t="shared" si="376"/>
        <v/>
      </c>
      <c r="K3841" s="11" t="str">
        <f t="shared" si="377"/>
        <v/>
      </c>
      <c r="L3841" s="11" t="str">
        <f t="shared" si="378"/>
        <v/>
      </c>
      <c r="M3841" s="11" t="str">
        <f>IF(A3841="","",VLOOKUP(E3841,index!$A$1:$B$6,2,0)*K3841*G3841)</f>
        <v/>
      </c>
      <c r="N3841" s="11" t="str">
        <f>IF(A3841="","",-PMT(G3841*VLOOKUP(E3841,index!$A$1:$B$6,2,0),C3841,F3841,0,0))</f>
        <v/>
      </c>
      <c r="O3841" s="11" t="str">
        <f t="shared" si="379"/>
        <v/>
      </c>
      <c r="P3841" s="11" t="str">
        <f t="shared" si="374"/>
        <v/>
      </c>
    </row>
    <row r="3842" spans="1:16" x14ac:dyDescent="0.25">
      <c r="A3842" s="9" t="str">
        <f>IF(A3841="","",IF(B3841&lt;C3841,A3841,IF(A3841=MAX('entry data'!$B$8:$B$507),"",A3841+1)))</f>
        <v/>
      </c>
      <c r="B3842" s="9" t="str">
        <f t="shared" si="375"/>
        <v/>
      </c>
      <c r="C3842" s="9" t="str">
        <f>IF(ISERROR(VLOOKUP(A3842,'entry data'!B:G,6,0)),"",VLOOKUP(A3842,'entry data'!B:G,6,0))</f>
        <v/>
      </c>
      <c r="D3842" s="9" t="str">
        <f>IF(ISERROR(VLOOKUP(A3842,'entry data'!B:C,2,0)),"",VLOOKUP(A3842,'entry data'!B:C,2,0))</f>
        <v/>
      </c>
      <c r="E3842" s="9" t="str">
        <f>IF(ISERROR(VLOOKUP(A3842,'entry data'!B:E,4,0)),"",VLOOKUP(A3842,'entry data'!B:E,4,0))</f>
        <v/>
      </c>
      <c r="F3842" s="11" t="str">
        <f>IF(A3842="","",IF(ISERROR(VLOOKUP(A3842,'entry data'!B:F,5,0)),"",VLOOKUP(A3842,'entry data'!B:F,5,0)))</f>
        <v/>
      </c>
      <c r="G3842" s="12" t="str">
        <f>IF(A3842="","",IF(ISERROR(VLOOKUP(A3842,'entry data'!B:I,8,0)),"",VLOOKUP(A3842,'entry data'!B:I,7,0)))</f>
        <v/>
      </c>
      <c r="H3842" s="13" t="str">
        <f>IF(A3842="","",IF(B3842=1,VLOOKUP(A3842,'entry data'!B:D,3,0),I3841))</f>
        <v/>
      </c>
      <c r="I3842" s="14" t="str">
        <f>IF(A3842="","",IF(E3842="weekly",7,IF(E3842="fortnightly",14,IF(E3842="monthly",DATE(IF(MONTH(H3842)=12,YEAR(H3842)+1,YEAR(H3842)),VLOOKUP(MONTH(H3842),index!$D$2:$G$13,2,0),DAY(H3842)),
IF(E3842="quarterly",DATE(IF(MONTH(H3842)&gt;=10,YEAR(H3842)+1,YEAR(H3842)),VLOOKUP(MONTH(H3842),index!$D$2:$G$13,3,0),DAY(H3842)),
IF(E3842="halfyearly",DATE(IF(MONTH(H3842)&gt;=7,YEAR(H3842)+1,YEAR(H3842)),VLOOKUP(MONTH(H3842),index!$D$2:$G$13,4,0),DAY(H3842)),
DATE(YEAR(H3842)+1,MONTH(H3842),DAY(H3842)))))-H3842))+H3842)</f>
        <v/>
      </c>
      <c r="J3842" s="9" t="str">
        <f t="shared" si="376"/>
        <v/>
      </c>
      <c r="K3842" s="11" t="str">
        <f t="shared" si="377"/>
        <v/>
      </c>
      <c r="L3842" s="11" t="str">
        <f t="shared" si="378"/>
        <v/>
      </c>
      <c r="M3842" s="11" t="str">
        <f>IF(A3842="","",VLOOKUP(E3842,index!$A$1:$B$6,2,0)*K3842*G3842)</f>
        <v/>
      </c>
      <c r="N3842" s="11" t="str">
        <f>IF(A3842="","",-PMT(G3842*VLOOKUP(E3842,index!$A$1:$B$6,2,0),C3842,F3842,0,0))</f>
        <v/>
      </c>
      <c r="O3842" s="11" t="str">
        <f t="shared" si="379"/>
        <v/>
      </c>
      <c r="P3842" s="11" t="str">
        <f t="shared" si="374"/>
        <v/>
      </c>
    </row>
    <row r="3843" spans="1:16" x14ac:dyDescent="0.25">
      <c r="A3843" s="9" t="str">
        <f>IF(A3842="","",IF(B3842&lt;C3842,A3842,IF(A3842=MAX('entry data'!$B$8:$B$507),"",A3842+1)))</f>
        <v/>
      </c>
      <c r="B3843" s="9" t="str">
        <f t="shared" si="375"/>
        <v/>
      </c>
      <c r="C3843" s="9" t="str">
        <f>IF(ISERROR(VLOOKUP(A3843,'entry data'!B:G,6,0)),"",VLOOKUP(A3843,'entry data'!B:G,6,0))</f>
        <v/>
      </c>
      <c r="D3843" s="9" t="str">
        <f>IF(ISERROR(VLOOKUP(A3843,'entry data'!B:C,2,0)),"",VLOOKUP(A3843,'entry data'!B:C,2,0))</f>
        <v/>
      </c>
      <c r="E3843" s="9" t="str">
        <f>IF(ISERROR(VLOOKUP(A3843,'entry data'!B:E,4,0)),"",VLOOKUP(A3843,'entry data'!B:E,4,0))</f>
        <v/>
      </c>
      <c r="F3843" s="11" t="str">
        <f>IF(A3843="","",IF(ISERROR(VLOOKUP(A3843,'entry data'!B:F,5,0)),"",VLOOKUP(A3843,'entry data'!B:F,5,0)))</f>
        <v/>
      </c>
      <c r="G3843" s="12" t="str">
        <f>IF(A3843="","",IF(ISERROR(VLOOKUP(A3843,'entry data'!B:I,8,0)),"",VLOOKUP(A3843,'entry data'!B:I,7,0)))</f>
        <v/>
      </c>
      <c r="H3843" s="13" t="str">
        <f>IF(A3843="","",IF(B3843=1,VLOOKUP(A3843,'entry data'!B:D,3,0),I3842))</f>
        <v/>
      </c>
      <c r="I3843" s="14" t="str">
        <f>IF(A3843="","",IF(E3843="weekly",7,IF(E3843="fortnightly",14,IF(E3843="monthly",DATE(IF(MONTH(H3843)=12,YEAR(H3843)+1,YEAR(H3843)),VLOOKUP(MONTH(H3843),index!$D$2:$G$13,2,0),DAY(H3843)),
IF(E3843="quarterly",DATE(IF(MONTH(H3843)&gt;=10,YEAR(H3843)+1,YEAR(H3843)),VLOOKUP(MONTH(H3843),index!$D$2:$G$13,3,0),DAY(H3843)),
IF(E3843="halfyearly",DATE(IF(MONTH(H3843)&gt;=7,YEAR(H3843)+1,YEAR(H3843)),VLOOKUP(MONTH(H3843),index!$D$2:$G$13,4,0),DAY(H3843)),
DATE(YEAR(H3843)+1,MONTH(H3843),DAY(H3843)))))-H3843))+H3843)</f>
        <v/>
      </c>
      <c r="J3843" s="9" t="str">
        <f t="shared" si="376"/>
        <v/>
      </c>
      <c r="K3843" s="11" t="str">
        <f t="shared" si="377"/>
        <v/>
      </c>
      <c r="L3843" s="11" t="str">
        <f t="shared" si="378"/>
        <v/>
      </c>
      <c r="M3843" s="11" t="str">
        <f>IF(A3843="","",VLOOKUP(E3843,index!$A$1:$B$6,2,0)*K3843*G3843)</f>
        <v/>
      </c>
      <c r="N3843" s="11" t="str">
        <f>IF(A3843="","",-PMT(G3843*VLOOKUP(E3843,index!$A$1:$B$6,2,0),C3843,F3843,0,0))</f>
        <v/>
      </c>
      <c r="O3843" s="11" t="str">
        <f t="shared" si="379"/>
        <v/>
      </c>
      <c r="P3843" s="11" t="str">
        <f t="shared" ref="P3843:P3906" si="380">IF(A3843="","",IF(J3843&lt;&gt;J3844,O3843,0))</f>
        <v/>
      </c>
    </row>
    <row r="3844" spans="1:16" x14ac:dyDescent="0.25">
      <c r="A3844" s="9" t="str">
        <f>IF(A3843="","",IF(B3843&lt;C3843,A3843,IF(A3843=MAX('entry data'!$B$8:$B$507),"",A3843+1)))</f>
        <v/>
      </c>
      <c r="B3844" s="9" t="str">
        <f t="shared" si="375"/>
        <v/>
      </c>
      <c r="C3844" s="9" t="str">
        <f>IF(ISERROR(VLOOKUP(A3844,'entry data'!B:G,6,0)),"",VLOOKUP(A3844,'entry data'!B:G,6,0))</f>
        <v/>
      </c>
      <c r="D3844" s="9" t="str">
        <f>IF(ISERROR(VLOOKUP(A3844,'entry data'!B:C,2,0)),"",VLOOKUP(A3844,'entry data'!B:C,2,0))</f>
        <v/>
      </c>
      <c r="E3844" s="9" t="str">
        <f>IF(ISERROR(VLOOKUP(A3844,'entry data'!B:E,4,0)),"",VLOOKUP(A3844,'entry data'!B:E,4,0))</f>
        <v/>
      </c>
      <c r="F3844" s="11" t="str">
        <f>IF(A3844="","",IF(ISERROR(VLOOKUP(A3844,'entry data'!B:F,5,0)),"",VLOOKUP(A3844,'entry data'!B:F,5,0)))</f>
        <v/>
      </c>
      <c r="G3844" s="12" t="str">
        <f>IF(A3844="","",IF(ISERROR(VLOOKUP(A3844,'entry data'!B:I,8,0)),"",VLOOKUP(A3844,'entry data'!B:I,7,0)))</f>
        <v/>
      </c>
      <c r="H3844" s="13" t="str">
        <f>IF(A3844="","",IF(B3844=1,VLOOKUP(A3844,'entry data'!B:D,3,0),I3843))</f>
        <v/>
      </c>
      <c r="I3844" s="14" t="str">
        <f>IF(A3844="","",IF(E3844="weekly",7,IF(E3844="fortnightly",14,IF(E3844="monthly",DATE(IF(MONTH(H3844)=12,YEAR(H3844)+1,YEAR(H3844)),VLOOKUP(MONTH(H3844),index!$D$2:$G$13,2,0),DAY(H3844)),
IF(E3844="quarterly",DATE(IF(MONTH(H3844)&gt;=10,YEAR(H3844)+1,YEAR(H3844)),VLOOKUP(MONTH(H3844),index!$D$2:$G$13,3,0),DAY(H3844)),
IF(E3844="halfyearly",DATE(IF(MONTH(H3844)&gt;=7,YEAR(H3844)+1,YEAR(H3844)),VLOOKUP(MONTH(H3844),index!$D$2:$G$13,4,0),DAY(H3844)),
DATE(YEAR(H3844)+1,MONTH(H3844),DAY(H3844)))))-H3844))+H3844)</f>
        <v/>
      </c>
      <c r="J3844" s="9" t="str">
        <f t="shared" si="376"/>
        <v/>
      </c>
      <c r="K3844" s="11" t="str">
        <f t="shared" si="377"/>
        <v/>
      </c>
      <c r="L3844" s="11" t="str">
        <f t="shared" si="378"/>
        <v/>
      </c>
      <c r="M3844" s="11" t="str">
        <f>IF(A3844="","",VLOOKUP(E3844,index!$A$1:$B$6,2,0)*K3844*G3844)</f>
        <v/>
      </c>
      <c r="N3844" s="11" t="str">
        <f>IF(A3844="","",-PMT(G3844*VLOOKUP(E3844,index!$A$1:$B$6,2,0),C3844,F3844,0,0))</f>
        <v/>
      </c>
      <c r="O3844" s="11" t="str">
        <f t="shared" si="379"/>
        <v/>
      </c>
      <c r="P3844" s="11" t="str">
        <f t="shared" si="380"/>
        <v/>
      </c>
    </row>
    <row r="3845" spans="1:16" x14ac:dyDescent="0.25">
      <c r="A3845" s="9" t="str">
        <f>IF(A3844="","",IF(B3844&lt;C3844,A3844,IF(A3844=MAX('entry data'!$B$8:$B$507),"",A3844+1)))</f>
        <v/>
      </c>
      <c r="B3845" s="9" t="str">
        <f t="shared" si="375"/>
        <v/>
      </c>
      <c r="C3845" s="9" t="str">
        <f>IF(ISERROR(VLOOKUP(A3845,'entry data'!B:G,6,0)),"",VLOOKUP(A3845,'entry data'!B:G,6,0))</f>
        <v/>
      </c>
      <c r="D3845" s="9" t="str">
        <f>IF(ISERROR(VLOOKUP(A3845,'entry data'!B:C,2,0)),"",VLOOKUP(A3845,'entry data'!B:C,2,0))</f>
        <v/>
      </c>
      <c r="E3845" s="9" t="str">
        <f>IF(ISERROR(VLOOKUP(A3845,'entry data'!B:E,4,0)),"",VLOOKUP(A3845,'entry data'!B:E,4,0))</f>
        <v/>
      </c>
      <c r="F3845" s="11" t="str">
        <f>IF(A3845="","",IF(ISERROR(VLOOKUP(A3845,'entry data'!B:F,5,0)),"",VLOOKUP(A3845,'entry data'!B:F,5,0)))</f>
        <v/>
      </c>
      <c r="G3845" s="12" t="str">
        <f>IF(A3845="","",IF(ISERROR(VLOOKUP(A3845,'entry data'!B:I,8,0)),"",VLOOKUP(A3845,'entry data'!B:I,7,0)))</f>
        <v/>
      </c>
      <c r="H3845" s="13" t="str">
        <f>IF(A3845="","",IF(B3845=1,VLOOKUP(A3845,'entry data'!B:D,3,0),I3844))</f>
        <v/>
      </c>
      <c r="I3845" s="14" t="str">
        <f>IF(A3845="","",IF(E3845="weekly",7,IF(E3845="fortnightly",14,IF(E3845="monthly",DATE(IF(MONTH(H3845)=12,YEAR(H3845)+1,YEAR(H3845)),VLOOKUP(MONTH(H3845),index!$D$2:$G$13,2,0),DAY(H3845)),
IF(E3845="quarterly",DATE(IF(MONTH(H3845)&gt;=10,YEAR(H3845)+1,YEAR(H3845)),VLOOKUP(MONTH(H3845),index!$D$2:$G$13,3,0),DAY(H3845)),
IF(E3845="halfyearly",DATE(IF(MONTH(H3845)&gt;=7,YEAR(H3845)+1,YEAR(H3845)),VLOOKUP(MONTH(H3845),index!$D$2:$G$13,4,0),DAY(H3845)),
DATE(YEAR(H3845)+1,MONTH(H3845),DAY(H3845)))))-H3845))+H3845)</f>
        <v/>
      </c>
      <c r="J3845" s="9" t="str">
        <f t="shared" si="376"/>
        <v/>
      </c>
      <c r="K3845" s="11" t="str">
        <f t="shared" si="377"/>
        <v/>
      </c>
      <c r="L3845" s="11" t="str">
        <f t="shared" si="378"/>
        <v/>
      </c>
      <c r="M3845" s="11" t="str">
        <f>IF(A3845="","",VLOOKUP(E3845,index!$A$1:$B$6,2,0)*K3845*G3845)</f>
        <v/>
      </c>
      <c r="N3845" s="11" t="str">
        <f>IF(A3845="","",-PMT(G3845*VLOOKUP(E3845,index!$A$1:$B$6,2,0),C3845,F3845,0,0))</f>
        <v/>
      </c>
      <c r="O3845" s="11" t="str">
        <f t="shared" si="379"/>
        <v/>
      </c>
      <c r="P3845" s="11" t="str">
        <f t="shared" si="380"/>
        <v/>
      </c>
    </row>
    <row r="3846" spans="1:16" x14ac:dyDescent="0.25">
      <c r="A3846" s="9" t="str">
        <f>IF(A3845="","",IF(B3845&lt;C3845,A3845,IF(A3845=MAX('entry data'!$B$8:$B$507),"",A3845+1)))</f>
        <v/>
      </c>
      <c r="B3846" s="9" t="str">
        <f t="shared" si="375"/>
        <v/>
      </c>
      <c r="C3846" s="9" t="str">
        <f>IF(ISERROR(VLOOKUP(A3846,'entry data'!B:G,6,0)),"",VLOOKUP(A3846,'entry data'!B:G,6,0))</f>
        <v/>
      </c>
      <c r="D3846" s="9" t="str">
        <f>IF(ISERROR(VLOOKUP(A3846,'entry data'!B:C,2,0)),"",VLOOKUP(A3846,'entry data'!B:C,2,0))</f>
        <v/>
      </c>
      <c r="E3846" s="9" t="str">
        <f>IF(ISERROR(VLOOKUP(A3846,'entry data'!B:E,4,0)),"",VLOOKUP(A3846,'entry data'!B:E,4,0))</f>
        <v/>
      </c>
      <c r="F3846" s="11" t="str">
        <f>IF(A3846="","",IF(ISERROR(VLOOKUP(A3846,'entry data'!B:F,5,0)),"",VLOOKUP(A3846,'entry data'!B:F,5,0)))</f>
        <v/>
      </c>
      <c r="G3846" s="12" t="str">
        <f>IF(A3846="","",IF(ISERROR(VLOOKUP(A3846,'entry data'!B:I,8,0)),"",VLOOKUP(A3846,'entry data'!B:I,7,0)))</f>
        <v/>
      </c>
      <c r="H3846" s="13" t="str">
        <f>IF(A3846="","",IF(B3846=1,VLOOKUP(A3846,'entry data'!B:D,3,0),I3845))</f>
        <v/>
      </c>
      <c r="I3846" s="14" t="str">
        <f>IF(A3846="","",IF(E3846="weekly",7,IF(E3846="fortnightly",14,IF(E3846="monthly",DATE(IF(MONTH(H3846)=12,YEAR(H3846)+1,YEAR(H3846)),VLOOKUP(MONTH(H3846),index!$D$2:$G$13,2,0),DAY(H3846)),
IF(E3846="quarterly",DATE(IF(MONTH(H3846)&gt;=10,YEAR(H3846)+1,YEAR(H3846)),VLOOKUP(MONTH(H3846),index!$D$2:$G$13,3,0),DAY(H3846)),
IF(E3846="halfyearly",DATE(IF(MONTH(H3846)&gt;=7,YEAR(H3846)+1,YEAR(H3846)),VLOOKUP(MONTH(H3846),index!$D$2:$G$13,4,0),DAY(H3846)),
DATE(YEAR(H3846)+1,MONTH(H3846),DAY(H3846)))))-H3846))+H3846)</f>
        <v/>
      </c>
      <c r="J3846" s="9" t="str">
        <f t="shared" si="376"/>
        <v/>
      </c>
      <c r="K3846" s="11" t="str">
        <f t="shared" si="377"/>
        <v/>
      </c>
      <c r="L3846" s="11" t="str">
        <f t="shared" si="378"/>
        <v/>
      </c>
      <c r="M3846" s="11" t="str">
        <f>IF(A3846="","",VLOOKUP(E3846,index!$A$1:$B$6,2,0)*K3846*G3846)</f>
        <v/>
      </c>
      <c r="N3846" s="11" t="str">
        <f>IF(A3846="","",-PMT(G3846*VLOOKUP(E3846,index!$A$1:$B$6,2,0),C3846,F3846,0,0))</f>
        <v/>
      </c>
      <c r="O3846" s="11" t="str">
        <f t="shared" si="379"/>
        <v/>
      </c>
      <c r="P3846" s="11" t="str">
        <f t="shared" si="380"/>
        <v/>
      </c>
    </row>
    <row r="3847" spans="1:16" x14ac:dyDescent="0.25">
      <c r="A3847" s="9" t="str">
        <f>IF(A3846="","",IF(B3846&lt;C3846,A3846,IF(A3846=MAX('entry data'!$B$8:$B$507),"",A3846+1)))</f>
        <v/>
      </c>
      <c r="B3847" s="9" t="str">
        <f t="shared" si="375"/>
        <v/>
      </c>
      <c r="C3847" s="9" t="str">
        <f>IF(ISERROR(VLOOKUP(A3847,'entry data'!B:G,6,0)),"",VLOOKUP(A3847,'entry data'!B:G,6,0))</f>
        <v/>
      </c>
      <c r="D3847" s="9" t="str">
        <f>IF(ISERROR(VLOOKUP(A3847,'entry data'!B:C,2,0)),"",VLOOKUP(A3847,'entry data'!B:C,2,0))</f>
        <v/>
      </c>
      <c r="E3847" s="9" t="str">
        <f>IF(ISERROR(VLOOKUP(A3847,'entry data'!B:E,4,0)),"",VLOOKUP(A3847,'entry data'!B:E,4,0))</f>
        <v/>
      </c>
      <c r="F3847" s="11" t="str">
        <f>IF(A3847="","",IF(ISERROR(VLOOKUP(A3847,'entry data'!B:F,5,0)),"",VLOOKUP(A3847,'entry data'!B:F,5,0)))</f>
        <v/>
      </c>
      <c r="G3847" s="12" t="str">
        <f>IF(A3847="","",IF(ISERROR(VLOOKUP(A3847,'entry data'!B:I,8,0)),"",VLOOKUP(A3847,'entry data'!B:I,7,0)))</f>
        <v/>
      </c>
      <c r="H3847" s="13" t="str">
        <f>IF(A3847="","",IF(B3847=1,VLOOKUP(A3847,'entry data'!B:D,3,0),I3846))</f>
        <v/>
      </c>
      <c r="I3847" s="14" t="str">
        <f>IF(A3847="","",IF(E3847="weekly",7,IF(E3847="fortnightly",14,IF(E3847="monthly",DATE(IF(MONTH(H3847)=12,YEAR(H3847)+1,YEAR(H3847)),VLOOKUP(MONTH(H3847),index!$D$2:$G$13,2,0),DAY(H3847)),
IF(E3847="quarterly",DATE(IF(MONTH(H3847)&gt;=10,YEAR(H3847)+1,YEAR(H3847)),VLOOKUP(MONTH(H3847),index!$D$2:$G$13,3,0),DAY(H3847)),
IF(E3847="halfyearly",DATE(IF(MONTH(H3847)&gt;=7,YEAR(H3847)+1,YEAR(H3847)),VLOOKUP(MONTH(H3847),index!$D$2:$G$13,4,0),DAY(H3847)),
DATE(YEAR(H3847)+1,MONTH(H3847),DAY(H3847)))))-H3847))+H3847)</f>
        <v/>
      </c>
      <c r="J3847" s="9" t="str">
        <f t="shared" si="376"/>
        <v/>
      </c>
      <c r="K3847" s="11" t="str">
        <f t="shared" si="377"/>
        <v/>
      </c>
      <c r="L3847" s="11" t="str">
        <f t="shared" si="378"/>
        <v/>
      </c>
      <c r="M3847" s="11" t="str">
        <f>IF(A3847="","",VLOOKUP(E3847,index!$A$1:$B$6,2,0)*K3847*G3847)</f>
        <v/>
      </c>
      <c r="N3847" s="11" t="str">
        <f>IF(A3847="","",-PMT(G3847*VLOOKUP(E3847,index!$A$1:$B$6,2,0),C3847,F3847,0,0))</f>
        <v/>
      </c>
      <c r="O3847" s="11" t="str">
        <f t="shared" si="379"/>
        <v/>
      </c>
      <c r="P3847" s="11" t="str">
        <f t="shared" si="380"/>
        <v/>
      </c>
    </row>
    <row r="3848" spans="1:16" x14ac:dyDescent="0.25">
      <c r="A3848" s="9" t="str">
        <f>IF(A3847="","",IF(B3847&lt;C3847,A3847,IF(A3847=MAX('entry data'!$B$8:$B$507),"",A3847+1)))</f>
        <v/>
      </c>
      <c r="B3848" s="9" t="str">
        <f t="shared" si="375"/>
        <v/>
      </c>
      <c r="C3848" s="9" t="str">
        <f>IF(ISERROR(VLOOKUP(A3848,'entry data'!B:G,6,0)),"",VLOOKUP(A3848,'entry data'!B:G,6,0))</f>
        <v/>
      </c>
      <c r="D3848" s="9" t="str">
        <f>IF(ISERROR(VLOOKUP(A3848,'entry data'!B:C,2,0)),"",VLOOKUP(A3848,'entry data'!B:C,2,0))</f>
        <v/>
      </c>
      <c r="E3848" s="9" t="str">
        <f>IF(ISERROR(VLOOKUP(A3848,'entry data'!B:E,4,0)),"",VLOOKUP(A3848,'entry data'!B:E,4,0))</f>
        <v/>
      </c>
      <c r="F3848" s="11" t="str">
        <f>IF(A3848="","",IF(ISERROR(VLOOKUP(A3848,'entry data'!B:F,5,0)),"",VLOOKUP(A3848,'entry data'!B:F,5,0)))</f>
        <v/>
      </c>
      <c r="G3848" s="12" t="str">
        <f>IF(A3848="","",IF(ISERROR(VLOOKUP(A3848,'entry data'!B:I,8,0)),"",VLOOKUP(A3848,'entry data'!B:I,7,0)))</f>
        <v/>
      </c>
      <c r="H3848" s="13" t="str">
        <f>IF(A3848="","",IF(B3848=1,VLOOKUP(A3848,'entry data'!B:D,3,0),I3847))</f>
        <v/>
      </c>
      <c r="I3848" s="14" t="str">
        <f>IF(A3848="","",IF(E3848="weekly",7,IF(E3848="fortnightly",14,IF(E3848="monthly",DATE(IF(MONTH(H3848)=12,YEAR(H3848)+1,YEAR(H3848)),VLOOKUP(MONTH(H3848),index!$D$2:$G$13,2,0),DAY(H3848)),
IF(E3848="quarterly",DATE(IF(MONTH(H3848)&gt;=10,YEAR(H3848)+1,YEAR(H3848)),VLOOKUP(MONTH(H3848),index!$D$2:$G$13,3,0),DAY(H3848)),
IF(E3848="halfyearly",DATE(IF(MONTH(H3848)&gt;=7,YEAR(H3848)+1,YEAR(H3848)),VLOOKUP(MONTH(H3848),index!$D$2:$G$13,4,0),DAY(H3848)),
DATE(YEAR(H3848)+1,MONTH(H3848),DAY(H3848)))))-H3848))+H3848)</f>
        <v/>
      </c>
      <c r="J3848" s="9" t="str">
        <f t="shared" si="376"/>
        <v/>
      </c>
      <c r="K3848" s="11" t="str">
        <f t="shared" si="377"/>
        <v/>
      </c>
      <c r="L3848" s="11" t="str">
        <f t="shared" si="378"/>
        <v/>
      </c>
      <c r="M3848" s="11" t="str">
        <f>IF(A3848="","",VLOOKUP(E3848,index!$A$1:$B$6,2,0)*K3848*G3848)</f>
        <v/>
      </c>
      <c r="N3848" s="11" t="str">
        <f>IF(A3848="","",-PMT(G3848*VLOOKUP(E3848,index!$A$1:$B$6,2,0),C3848,F3848,0,0))</f>
        <v/>
      </c>
      <c r="O3848" s="11" t="str">
        <f t="shared" si="379"/>
        <v/>
      </c>
      <c r="P3848" s="11" t="str">
        <f t="shared" si="380"/>
        <v/>
      </c>
    </row>
    <row r="3849" spans="1:16" x14ac:dyDescent="0.25">
      <c r="A3849" s="9" t="str">
        <f>IF(A3848="","",IF(B3848&lt;C3848,A3848,IF(A3848=MAX('entry data'!$B$8:$B$507),"",A3848+1)))</f>
        <v/>
      </c>
      <c r="B3849" s="9" t="str">
        <f t="shared" si="375"/>
        <v/>
      </c>
      <c r="C3849" s="9" t="str">
        <f>IF(ISERROR(VLOOKUP(A3849,'entry data'!B:G,6,0)),"",VLOOKUP(A3849,'entry data'!B:G,6,0))</f>
        <v/>
      </c>
      <c r="D3849" s="9" t="str">
        <f>IF(ISERROR(VLOOKUP(A3849,'entry data'!B:C,2,0)),"",VLOOKUP(A3849,'entry data'!B:C,2,0))</f>
        <v/>
      </c>
      <c r="E3849" s="9" t="str">
        <f>IF(ISERROR(VLOOKUP(A3849,'entry data'!B:E,4,0)),"",VLOOKUP(A3849,'entry data'!B:E,4,0))</f>
        <v/>
      </c>
      <c r="F3849" s="11" t="str">
        <f>IF(A3849="","",IF(ISERROR(VLOOKUP(A3849,'entry data'!B:F,5,0)),"",VLOOKUP(A3849,'entry data'!B:F,5,0)))</f>
        <v/>
      </c>
      <c r="G3849" s="12" t="str">
        <f>IF(A3849="","",IF(ISERROR(VLOOKUP(A3849,'entry data'!B:I,8,0)),"",VLOOKUP(A3849,'entry data'!B:I,7,0)))</f>
        <v/>
      </c>
      <c r="H3849" s="13" t="str">
        <f>IF(A3849="","",IF(B3849=1,VLOOKUP(A3849,'entry data'!B:D,3,0),I3848))</f>
        <v/>
      </c>
      <c r="I3849" s="14" t="str">
        <f>IF(A3849="","",IF(E3849="weekly",7,IF(E3849="fortnightly",14,IF(E3849="monthly",DATE(IF(MONTH(H3849)=12,YEAR(H3849)+1,YEAR(H3849)),VLOOKUP(MONTH(H3849),index!$D$2:$G$13,2,0),DAY(H3849)),
IF(E3849="quarterly",DATE(IF(MONTH(H3849)&gt;=10,YEAR(H3849)+1,YEAR(H3849)),VLOOKUP(MONTH(H3849),index!$D$2:$G$13,3,0),DAY(H3849)),
IF(E3849="halfyearly",DATE(IF(MONTH(H3849)&gt;=7,YEAR(H3849)+1,YEAR(H3849)),VLOOKUP(MONTH(H3849),index!$D$2:$G$13,4,0),DAY(H3849)),
DATE(YEAR(H3849)+1,MONTH(H3849),DAY(H3849)))))-H3849))+H3849)</f>
        <v/>
      </c>
      <c r="J3849" s="9" t="str">
        <f t="shared" si="376"/>
        <v/>
      </c>
      <c r="K3849" s="11" t="str">
        <f t="shared" si="377"/>
        <v/>
      </c>
      <c r="L3849" s="11" t="str">
        <f t="shared" si="378"/>
        <v/>
      </c>
      <c r="M3849" s="11" t="str">
        <f>IF(A3849="","",VLOOKUP(E3849,index!$A$1:$B$6,2,0)*K3849*G3849)</f>
        <v/>
      </c>
      <c r="N3849" s="11" t="str">
        <f>IF(A3849="","",-PMT(G3849*VLOOKUP(E3849,index!$A$1:$B$6,2,0),C3849,F3849,0,0))</f>
        <v/>
      </c>
      <c r="O3849" s="11" t="str">
        <f t="shared" si="379"/>
        <v/>
      </c>
      <c r="P3849" s="11" t="str">
        <f t="shared" si="380"/>
        <v/>
      </c>
    </row>
    <row r="3850" spans="1:16" x14ac:dyDescent="0.25">
      <c r="A3850" s="9" t="str">
        <f>IF(A3849="","",IF(B3849&lt;C3849,A3849,IF(A3849=MAX('entry data'!$B$8:$B$507),"",A3849+1)))</f>
        <v/>
      </c>
      <c r="B3850" s="9" t="str">
        <f t="shared" si="375"/>
        <v/>
      </c>
      <c r="C3850" s="9" t="str">
        <f>IF(ISERROR(VLOOKUP(A3850,'entry data'!B:G,6,0)),"",VLOOKUP(A3850,'entry data'!B:G,6,0))</f>
        <v/>
      </c>
      <c r="D3850" s="9" t="str">
        <f>IF(ISERROR(VLOOKUP(A3850,'entry data'!B:C,2,0)),"",VLOOKUP(A3850,'entry data'!B:C,2,0))</f>
        <v/>
      </c>
      <c r="E3850" s="9" t="str">
        <f>IF(ISERROR(VLOOKUP(A3850,'entry data'!B:E,4,0)),"",VLOOKUP(A3850,'entry data'!B:E,4,0))</f>
        <v/>
      </c>
      <c r="F3850" s="11" t="str">
        <f>IF(A3850="","",IF(ISERROR(VLOOKUP(A3850,'entry data'!B:F,5,0)),"",VLOOKUP(A3850,'entry data'!B:F,5,0)))</f>
        <v/>
      </c>
      <c r="G3850" s="12" t="str">
        <f>IF(A3850="","",IF(ISERROR(VLOOKUP(A3850,'entry data'!B:I,8,0)),"",VLOOKUP(A3850,'entry data'!B:I,7,0)))</f>
        <v/>
      </c>
      <c r="H3850" s="13" t="str">
        <f>IF(A3850="","",IF(B3850=1,VLOOKUP(A3850,'entry data'!B:D,3,0),I3849))</f>
        <v/>
      </c>
      <c r="I3850" s="14" t="str">
        <f>IF(A3850="","",IF(E3850="weekly",7,IF(E3850="fortnightly",14,IF(E3850="monthly",DATE(IF(MONTH(H3850)=12,YEAR(H3850)+1,YEAR(H3850)),VLOOKUP(MONTH(H3850),index!$D$2:$G$13,2,0),DAY(H3850)),
IF(E3850="quarterly",DATE(IF(MONTH(H3850)&gt;=10,YEAR(H3850)+1,YEAR(H3850)),VLOOKUP(MONTH(H3850),index!$D$2:$G$13,3,0),DAY(H3850)),
IF(E3850="halfyearly",DATE(IF(MONTH(H3850)&gt;=7,YEAR(H3850)+1,YEAR(H3850)),VLOOKUP(MONTH(H3850),index!$D$2:$G$13,4,0),DAY(H3850)),
DATE(YEAR(H3850)+1,MONTH(H3850),DAY(H3850)))))-H3850))+H3850)</f>
        <v/>
      </c>
      <c r="J3850" s="9" t="str">
        <f t="shared" si="376"/>
        <v/>
      </c>
      <c r="K3850" s="11" t="str">
        <f t="shared" si="377"/>
        <v/>
      </c>
      <c r="L3850" s="11" t="str">
        <f t="shared" si="378"/>
        <v/>
      </c>
      <c r="M3850" s="11" t="str">
        <f>IF(A3850="","",VLOOKUP(E3850,index!$A$1:$B$6,2,0)*K3850*G3850)</f>
        <v/>
      </c>
      <c r="N3850" s="11" t="str">
        <f>IF(A3850="","",-PMT(G3850*VLOOKUP(E3850,index!$A$1:$B$6,2,0),C3850,F3850,0,0))</f>
        <v/>
      </c>
      <c r="O3850" s="11" t="str">
        <f t="shared" si="379"/>
        <v/>
      </c>
      <c r="P3850" s="11" t="str">
        <f t="shared" si="380"/>
        <v/>
      </c>
    </row>
    <row r="3851" spans="1:16" x14ac:dyDescent="0.25">
      <c r="A3851" s="9" t="str">
        <f>IF(A3850="","",IF(B3850&lt;C3850,A3850,IF(A3850=MAX('entry data'!$B$8:$B$507),"",A3850+1)))</f>
        <v/>
      </c>
      <c r="B3851" s="9" t="str">
        <f t="shared" si="375"/>
        <v/>
      </c>
      <c r="C3851" s="9" t="str">
        <f>IF(ISERROR(VLOOKUP(A3851,'entry data'!B:G,6,0)),"",VLOOKUP(A3851,'entry data'!B:G,6,0))</f>
        <v/>
      </c>
      <c r="D3851" s="9" t="str">
        <f>IF(ISERROR(VLOOKUP(A3851,'entry data'!B:C,2,0)),"",VLOOKUP(A3851,'entry data'!B:C,2,0))</f>
        <v/>
      </c>
      <c r="E3851" s="9" t="str">
        <f>IF(ISERROR(VLOOKUP(A3851,'entry data'!B:E,4,0)),"",VLOOKUP(A3851,'entry data'!B:E,4,0))</f>
        <v/>
      </c>
      <c r="F3851" s="11" t="str">
        <f>IF(A3851="","",IF(ISERROR(VLOOKUP(A3851,'entry data'!B:F,5,0)),"",VLOOKUP(A3851,'entry data'!B:F,5,0)))</f>
        <v/>
      </c>
      <c r="G3851" s="12" t="str">
        <f>IF(A3851="","",IF(ISERROR(VLOOKUP(A3851,'entry data'!B:I,8,0)),"",VLOOKUP(A3851,'entry data'!B:I,7,0)))</f>
        <v/>
      </c>
      <c r="H3851" s="13" t="str">
        <f>IF(A3851="","",IF(B3851=1,VLOOKUP(A3851,'entry data'!B:D,3,0),I3850))</f>
        <v/>
      </c>
      <c r="I3851" s="14" t="str">
        <f>IF(A3851="","",IF(E3851="weekly",7,IF(E3851="fortnightly",14,IF(E3851="monthly",DATE(IF(MONTH(H3851)=12,YEAR(H3851)+1,YEAR(H3851)),VLOOKUP(MONTH(H3851),index!$D$2:$G$13,2,0),DAY(H3851)),
IF(E3851="quarterly",DATE(IF(MONTH(H3851)&gt;=10,YEAR(H3851)+1,YEAR(H3851)),VLOOKUP(MONTH(H3851),index!$D$2:$G$13,3,0),DAY(H3851)),
IF(E3851="halfyearly",DATE(IF(MONTH(H3851)&gt;=7,YEAR(H3851)+1,YEAR(H3851)),VLOOKUP(MONTH(H3851),index!$D$2:$G$13,4,0),DAY(H3851)),
DATE(YEAR(H3851)+1,MONTH(H3851),DAY(H3851)))))-H3851))+H3851)</f>
        <v/>
      </c>
      <c r="J3851" s="9" t="str">
        <f t="shared" si="376"/>
        <v/>
      </c>
      <c r="K3851" s="11" t="str">
        <f t="shared" si="377"/>
        <v/>
      </c>
      <c r="L3851" s="11" t="str">
        <f t="shared" si="378"/>
        <v/>
      </c>
      <c r="M3851" s="11" t="str">
        <f>IF(A3851="","",VLOOKUP(E3851,index!$A$1:$B$6,2,0)*K3851*G3851)</f>
        <v/>
      </c>
      <c r="N3851" s="11" t="str">
        <f>IF(A3851="","",-PMT(G3851*VLOOKUP(E3851,index!$A$1:$B$6,2,0),C3851,F3851,0,0))</f>
        <v/>
      </c>
      <c r="O3851" s="11" t="str">
        <f t="shared" si="379"/>
        <v/>
      </c>
      <c r="P3851" s="11" t="str">
        <f t="shared" si="380"/>
        <v/>
      </c>
    </row>
    <row r="3852" spans="1:16" x14ac:dyDescent="0.25">
      <c r="A3852" s="9" t="str">
        <f>IF(A3851="","",IF(B3851&lt;C3851,A3851,IF(A3851=MAX('entry data'!$B$8:$B$507),"",A3851+1)))</f>
        <v/>
      </c>
      <c r="B3852" s="9" t="str">
        <f t="shared" si="375"/>
        <v/>
      </c>
      <c r="C3852" s="9" t="str">
        <f>IF(ISERROR(VLOOKUP(A3852,'entry data'!B:G,6,0)),"",VLOOKUP(A3852,'entry data'!B:G,6,0))</f>
        <v/>
      </c>
      <c r="D3852" s="9" t="str">
        <f>IF(ISERROR(VLOOKUP(A3852,'entry data'!B:C,2,0)),"",VLOOKUP(A3852,'entry data'!B:C,2,0))</f>
        <v/>
      </c>
      <c r="E3852" s="9" t="str">
        <f>IF(ISERROR(VLOOKUP(A3852,'entry data'!B:E,4,0)),"",VLOOKUP(A3852,'entry data'!B:E,4,0))</f>
        <v/>
      </c>
      <c r="F3852" s="11" t="str">
        <f>IF(A3852="","",IF(ISERROR(VLOOKUP(A3852,'entry data'!B:F,5,0)),"",VLOOKUP(A3852,'entry data'!B:F,5,0)))</f>
        <v/>
      </c>
      <c r="G3852" s="12" t="str">
        <f>IF(A3852="","",IF(ISERROR(VLOOKUP(A3852,'entry data'!B:I,8,0)),"",VLOOKUP(A3852,'entry data'!B:I,7,0)))</f>
        <v/>
      </c>
      <c r="H3852" s="13" t="str">
        <f>IF(A3852="","",IF(B3852=1,VLOOKUP(A3852,'entry data'!B:D,3,0),I3851))</f>
        <v/>
      </c>
      <c r="I3852" s="14" t="str">
        <f>IF(A3852="","",IF(E3852="weekly",7,IF(E3852="fortnightly",14,IF(E3852="monthly",DATE(IF(MONTH(H3852)=12,YEAR(H3852)+1,YEAR(H3852)),VLOOKUP(MONTH(H3852),index!$D$2:$G$13,2,0),DAY(H3852)),
IF(E3852="quarterly",DATE(IF(MONTH(H3852)&gt;=10,YEAR(H3852)+1,YEAR(H3852)),VLOOKUP(MONTH(H3852),index!$D$2:$G$13,3,0),DAY(H3852)),
IF(E3852="halfyearly",DATE(IF(MONTH(H3852)&gt;=7,YEAR(H3852)+1,YEAR(H3852)),VLOOKUP(MONTH(H3852),index!$D$2:$G$13,4,0),DAY(H3852)),
DATE(YEAR(H3852)+1,MONTH(H3852),DAY(H3852)))))-H3852))+H3852)</f>
        <v/>
      </c>
      <c r="J3852" s="9" t="str">
        <f t="shared" si="376"/>
        <v/>
      </c>
      <c r="K3852" s="11" t="str">
        <f t="shared" si="377"/>
        <v/>
      </c>
      <c r="L3852" s="11" t="str">
        <f t="shared" si="378"/>
        <v/>
      </c>
      <c r="M3852" s="11" t="str">
        <f>IF(A3852="","",VLOOKUP(E3852,index!$A$1:$B$6,2,0)*K3852*G3852)</f>
        <v/>
      </c>
      <c r="N3852" s="11" t="str">
        <f>IF(A3852="","",-PMT(G3852*VLOOKUP(E3852,index!$A$1:$B$6,2,0),C3852,F3852,0,0))</f>
        <v/>
      </c>
      <c r="O3852" s="11" t="str">
        <f t="shared" si="379"/>
        <v/>
      </c>
      <c r="P3852" s="11" t="str">
        <f t="shared" si="380"/>
        <v/>
      </c>
    </row>
    <row r="3853" spans="1:16" x14ac:dyDescent="0.25">
      <c r="A3853" s="9" t="str">
        <f>IF(A3852="","",IF(B3852&lt;C3852,A3852,IF(A3852=MAX('entry data'!$B$8:$B$507),"",A3852+1)))</f>
        <v/>
      </c>
      <c r="B3853" s="9" t="str">
        <f t="shared" si="375"/>
        <v/>
      </c>
      <c r="C3853" s="9" t="str">
        <f>IF(ISERROR(VLOOKUP(A3853,'entry data'!B:G,6,0)),"",VLOOKUP(A3853,'entry data'!B:G,6,0))</f>
        <v/>
      </c>
      <c r="D3853" s="9" t="str">
        <f>IF(ISERROR(VLOOKUP(A3853,'entry data'!B:C,2,0)),"",VLOOKUP(A3853,'entry data'!B:C,2,0))</f>
        <v/>
      </c>
      <c r="E3853" s="9" t="str">
        <f>IF(ISERROR(VLOOKUP(A3853,'entry data'!B:E,4,0)),"",VLOOKUP(A3853,'entry data'!B:E,4,0))</f>
        <v/>
      </c>
      <c r="F3853" s="11" t="str">
        <f>IF(A3853="","",IF(ISERROR(VLOOKUP(A3853,'entry data'!B:F,5,0)),"",VLOOKUP(A3853,'entry data'!B:F,5,0)))</f>
        <v/>
      </c>
      <c r="G3853" s="12" t="str">
        <f>IF(A3853="","",IF(ISERROR(VLOOKUP(A3853,'entry data'!B:I,8,0)),"",VLOOKUP(A3853,'entry data'!B:I,7,0)))</f>
        <v/>
      </c>
      <c r="H3853" s="13" t="str">
        <f>IF(A3853="","",IF(B3853=1,VLOOKUP(A3853,'entry data'!B:D,3,0),I3852))</f>
        <v/>
      </c>
      <c r="I3853" s="14" t="str">
        <f>IF(A3853="","",IF(E3853="weekly",7,IF(E3853="fortnightly",14,IF(E3853="monthly",DATE(IF(MONTH(H3853)=12,YEAR(H3853)+1,YEAR(H3853)),VLOOKUP(MONTH(H3853),index!$D$2:$G$13,2,0),DAY(H3853)),
IF(E3853="quarterly",DATE(IF(MONTH(H3853)&gt;=10,YEAR(H3853)+1,YEAR(H3853)),VLOOKUP(MONTH(H3853),index!$D$2:$G$13,3,0),DAY(H3853)),
IF(E3853="halfyearly",DATE(IF(MONTH(H3853)&gt;=7,YEAR(H3853)+1,YEAR(H3853)),VLOOKUP(MONTH(H3853),index!$D$2:$G$13,4,0),DAY(H3853)),
DATE(YEAR(H3853)+1,MONTH(H3853),DAY(H3853)))))-H3853))+H3853)</f>
        <v/>
      </c>
      <c r="J3853" s="9" t="str">
        <f t="shared" si="376"/>
        <v/>
      </c>
      <c r="K3853" s="11" t="str">
        <f t="shared" si="377"/>
        <v/>
      </c>
      <c r="L3853" s="11" t="str">
        <f t="shared" si="378"/>
        <v/>
      </c>
      <c r="M3853" s="11" t="str">
        <f>IF(A3853="","",VLOOKUP(E3853,index!$A$1:$B$6,2,0)*K3853*G3853)</f>
        <v/>
      </c>
      <c r="N3853" s="11" t="str">
        <f>IF(A3853="","",-PMT(G3853*VLOOKUP(E3853,index!$A$1:$B$6,2,0),C3853,F3853,0,0))</f>
        <v/>
      </c>
      <c r="O3853" s="11" t="str">
        <f t="shared" si="379"/>
        <v/>
      </c>
      <c r="P3853" s="11" t="str">
        <f t="shared" si="380"/>
        <v/>
      </c>
    </row>
    <row r="3854" spans="1:16" x14ac:dyDescent="0.25">
      <c r="A3854" s="9" t="str">
        <f>IF(A3853="","",IF(B3853&lt;C3853,A3853,IF(A3853=MAX('entry data'!$B$8:$B$507),"",A3853+1)))</f>
        <v/>
      </c>
      <c r="B3854" s="9" t="str">
        <f t="shared" si="375"/>
        <v/>
      </c>
      <c r="C3854" s="9" t="str">
        <f>IF(ISERROR(VLOOKUP(A3854,'entry data'!B:G,6,0)),"",VLOOKUP(A3854,'entry data'!B:G,6,0))</f>
        <v/>
      </c>
      <c r="D3854" s="9" t="str">
        <f>IF(ISERROR(VLOOKUP(A3854,'entry data'!B:C,2,0)),"",VLOOKUP(A3854,'entry data'!B:C,2,0))</f>
        <v/>
      </c>
      <c r="E3854" s="9" t="str">
        <f>IF(ISERROR(VLOOKUP(A3854,'entry data'!B:E,4,0)),"",VLOOKUP(A3854,'entry data'!B:E,4,0))</f>
        <v/>
      </c>
      <c r="F3854" s="11" t="str">
        <f>IF(A3854="","",IF(ISERROR(VLOOKUP(A3854,'entry data'!B:F,5,0)),"",VLOOKUP(A3854,'entry data'!B:F,5,0)))</f>
        <v/>
      </c>
      <c r="G3854" s="12" t="str">
        <f>IF(A3854="","",IF(ISERROR(VLOOKUP(A3854,'entry data'!B:I,8,0)),"",VLOOKUP(A3854,'entry data'!B:I,7,0)))</f>
        <v/>
      </c>
      <c r="H3854" s="13" t="str">
        <f>IF(A3854="","",IF(B3854=1,VLOOKUP(A3854,'entry data'!B:D,3,0),I3853))</f>
        <v/>
      </c>
      <c r="I3854" s="14" t="str">
        <f>IF(A3854="","",IF(E3854="weekly",7,IF(E3854="fortnightly",14,IF(E3854="monthly",DATE(IF(MONTH(H3854)=12,YEAR(H3854)+1,YEAR(H3854)),VLOOKUP(MONTH(H3854),index!$D$2:$G$13,2,0),DAY(H3854)),
IF(E3854="quarterly",DATE(IF(MONTH(H3854)&gt;=10,YEAR(H3854)+1,YEAR(H3854)),VLOOKUP(MONTH(H3854),index!$D$2:$G$13,3,0),DAY(H3854)),
IF(E3854="halfyearly",DATE(IF(MONTH(H3854)&gt;=7,YEAR(H3854)+1,YEAR(H3854)),VLOOKUP(MONTH(H3854),index!$D$2:$G$13,4,0),DAY(H3854)),
DATE(YEAR(H3854)+1,MONTH(H3854),DAY(H3854)))))-H3854))+H3854)</f>
        <v/>
      </c>
      <c r="J3854" s="9" t="str">
        <f t="shared" si="376"/>
        <v/>
      </c>
      <c r="K3854" s="11" t="str">
        <f t="shared" si="377"/>
        <v/>
      </c>
      <c r="L3854" s="11" t="str">
        <f t="shared" si="378"/>
        <v/>
      </c>
      <c r="M3854" s="11" t="str">
        <f>IF(A3854="","",VLOOKUP(E3854,index!$A$1:$B$6,2,0)*K3854*G3854)</f>
        <v/>
      </c>
      <c r="N3854" s="11" t="str">
        <f>IF(A3854="","",-PMT(G3854*VLOOKUP(E3854,index!$A$1:$B$6,2,0),C3854,F3854,0,0))</f>
        <v/>
      </c>
      <c r="O3854" s="11" t="str">
        <f t="shared" si="379"/>
        <v/>
      </c>
      <c r="P3854" s="11" t="str">
        <f t="shared" si="380"/>
        <v/>
      </c>
    </row>
    <row r="3855" spans="1:16" x14ac:dyDescent="0.25">
      <c r="A3855" s="9" t="str">
        <f>IF(A3854="","",IF(B3854&lt;C3854,A3854,IF(A3854=MAX('entry data'!$B$8:$B$507),"",A3854+1)))</f>
        <v/>
      </c>
      <c r="B3855" s="9" t="str">
        <f t="shared" si="375"/>
        <v/>
      </c>
      <c r="C3855" s="9" t="str">
        <f>IF(ISERROR(VLOOKUP(A3855,'entry data'!B:G,6,0)),"",VLOOKUP(A3855,'entry data'!B:G,6,0))</f>
        <v/>
      </c>
      <c r="D3855" s="9" t="str">
        <f>IF(ISERROR(VLOOKUP(A3855,'entry data'!B:C,2,0)),"",VLOOKUP(A3855,'entry data'!B:C,2,0))</f>
        <v/>
      </c>
      <c r="E3855" s="9" t="str">
        <f>IF(ISERROR(VLOOKUP(A3855,'entry data'!B:E,4,0)),"",VLOOKUP(A3855,'entry data'!B:E,4,0))</f>
        <v/>
      </c>
      <c r="F3855" s="11" t="str">
        <f>IF(A3855="","",IF(ISERROR(VLOOKUP(A3855,'entry data'!B:F,5,0)),"",VLOOKUP(A3855,'entry data'!B:F,5,0)))</f>
        <v/>
      </c>
      <c r="G3855" s="12" t="str">
        <f>IF(A3855="","",IF(ISERROR(VLOOKUP(A3855,'entry data'!B:I,8,0)),"",VLOOKUP(A3855,'entry data'!B:I,7,0)))</f>
        <v/>
      </c>
      <c r="H3855" s="13" t="str">
        <f>IF(A3855="","",IF(B3855=1,VLOOKUP(A3855,'entry data'!B:D,3,0),I3854))</f>
        <v/>
      </c>
      <c r="I3855" s="14" t="str">
        <f>IF(A3855="","",IF(E3855="weekly",7,IF(E3855="fortnightly",14,IF(E3855="monthly",DATE(IF(MONTH(H3855)=12,YEAR(H3855)+1,YEAR(H3855)),VLOOKUP(MONTH(H3855),index!$D$2:$G$13,2,0),DAY(H3855)),
IF(E3855="quarterly",DATE(IF(MONTH(H3855)&gt;=10,YEAR(H3855)+1,YEAR(H3855)),VLOOKUP(MONTH(H3855),index!$D$2:$G$13,3,0),DAY(H3855)),
IF(E3855="halfyearly",DATE(IF(MONTH(H3855)&gt;=7,YEAR(H3855)+1,YEAR(H3855)),VLOOKUP(MONTH(H3855),index!$D$2:$G$13,4,0),DAY(H3855)),
DATE(YEAR(H3855)+1,MONTH(H3855),DAY(H3855)))))-H3855))+H3855)</f>
        <v/>
      </c>
      <c r="J3855" s="9" t="str">
        <f t="shared" si="376"/>
        <v/>
      </c>
      <c r="K3855" s="11" t="str">
        <f t="shared" si="377"/>
        <v/>
      </c>
      <c r="L3855" s="11" t="str">
        <f t="shared" si="378"/>
        <v/>
      </c>
      <c r="M3855" s="11" t="str">
        <f>IF(A3855="","",VLOOKUP(E3855,index!$A$1:$B$6,2,0)*K3855*G3855)</f>
        <v/>
      </c>
      <c r="N3855" s="11" t="str">
        <f>IF(A3855="","",-PMT(G3855*VLOOKUP(E3855,index!$A$1:$B$6,2,0),C3855,F3855,0,0))</f>
        <v/>
      </c>
      <c r="O3855" s="11" t="str">
        <f t="shared" si="379"/>
        <v/>
      </c>
      <c r="P3855" s="11" t="str">
        <f t="shared" si="380"/>
        <v/>
      </c>
    </row>
    <row r="3856" spans="1:16" x14ac:dyDescent="0.25">
      <c r="A3856" s="9" t="str">
        <f>IF(A3855="","",IF(B3855&lt;C3855,A3855,IF(A3855=MAX('entry data'!$B$8:$B$507),"",A3855+1)))</f>
        <v/>
      </c>
      <c r="B3856" s="9" t="str">
        <f t="shared" si="375"/>
        <v/>
      </c>
      <c r="C3856" s="9" t="str">
        <f>IF(ISERROR(VLOOKUP(A3856,'entry data'!B:G,6,0)),"",VLOOKUP(A3856,'entry data'!B:G,6,0))</f>
        <v/>
      </c>
      <c r="D3856" s="9" t="str">
        <f>IF(ISERROR(VLOOKUP(A3856,'entry data'!B:C,2,0)),"",VLOOKUP(A3856,'entry data'!B:C,2,0))</f>
        <v/>
      </c>
      <c r="E3856" s="9" t="str">
        <f>IF(ISERROR(VLOOKUP(A3856,'entry data'!B:E,4,0)),"",VLOOKUP(A3856,'entry data'!B:E,4,0))</f>
        <v/>
      </c>
      <c r="F3856" s="11" t="str">
        <f>IF(A3856="","",IF(ISERROR(VLOOKUP(A3856,'entry data'!B:F,5,0)),"",VLOOKUP(A3856,'entry data'!B:F,5,0)))</f>
        <v/>
      </c>
      <c r="G3856" s="12" t="str">
        <f>IF(A3856="","",IF(ISERROR(VLOOKUP(A3856,'entry data'!B:I,8,0)),"",VLOOKUP(A3856,'entry data'!B:I,7,0)))</f>
        <v/>
      </c>
      <c r="H3856" s="13" t="str">
        <f>IF(A3856="","",IF(B3856=1,VLOOKUP(A3856,'entry data'!B:D,3,0),I3855))</f>
        <v/>
      </c>
      <c r="I3856" s="14" t="str">
        <f>IF(A3856="","",IF(E3856="weekly",7,IF(E3856="fortnightly",14,IF(E3856="monthly",DATE(IF(MONTH(H3856)=12,YEAR(H3856)+1,YEAR(H3856)),VLOOKUP(MONTH(H3856),index!$D$2:$G$13,2,0),DAY(H3856)),
IF(E3856="quarterly",DATE(IF(MONTH(H3856)&gt;=10,YEAR(H3856)+1,YEAR(H3856)),VLOOKUP(MONTH(H3856),index!$D$2:$G$13,3,0),DAY(H3856)),
IF(E3856="halfyearly",DATE(IF(MONTH(H3856)&gt;=7,YEAR(H3856)+1,YEAR(H3856)),VLOOKUP(MONTH(H3856),index!$D$2:$G$13,4,0),DAY(H3856)),
DATE(YEAR(H3856)+1,MONTH(H3856),DAY(H3856)))))-H3856))+H3856)</f>
        <v/>
      </c>
      <c r="J3856" s="9" t="str">
        <f t="shared" si="376"/>
        <v/>
      </c>
      <c r="K3856" s="11" t="str">
        <f t="shared" si="377"/>
        <v/>
      </c>
      <c r="L3856" s="11" t="str">
        <f t="shared" si="378"/>
        <v/>
      </c>
      <c r="M3856" s="11" t="str">
        <f>IF(A3856="","",VLOOKUP(E3856,index!$A$1:$B$6,2,0)*K3856*G3856)</f>
        <v/>
      </c>
      <c r="N3856" s="11" t="str">
        <f>IF(A3856="","",-PMT(G3856*VLOOKUP(E3856,index!$A$1:$B$6,2,0),C3856,F3856,0,0))</f>
        <v/>
      </c>
      <c r="O3856" s="11" t="str">
        <f t="shared" si="379"/>
        <v/>
      </c>
      <c r="P3856" s="11" t="str">
        <f t="shared" si="380"/>
        <v/>
      </c>
    </row>
    <row r="3857" spans="1:16" x14ac:dyDescent="0.25">
      <c r="A3857" s="9" t="str">
        <f>IF(A3856="","",IF(B3856&lt;C3856,A3856,IF(A3856=MAX('entry data'!$B$8:$B$507),"",A3856+1)))</f>
        <v/>
      </c>
      <c r="B3857" s="9" t="str">
        <f t="shared" si="375"/>
        <v/>
      </c>
      <c r="C3857" s="9" t="str">
        <f>IF(ISERROR(VLOOKUP(A3857,'entry data'!B:G,6,0)),"",VLOOKUP(A3857,'entry data'!B:G,6,0))</f>
        <v/>
      </c>
      <c r="D3857" s="9" t="str">
        <f>IF(ISERROR(VLOOKUP(A3857,'entry data'!B:C,2,0)),"",VLOOKUP(A3857,'entry data'!B:C,2,0))</f>
        <v/>
      </c>
      <c r="E3857" s="9" t="str">
        <f>IF(ISERROR(VLOOKUP(A3857,'entry data'!B:E,4,0)),"",VLOOKUP(A3857,'entry data'!B:E,4,0))</f>
        <v/>
      </c>
      <c r="F3857" s="11" t="str">
        <f>IF(A3857="","",IF(ISERROR(VLOOKUP(A3857,'entry data'!B:F,5,0)),"",VLOOKUP(A3857,'entry data'!B:F,5,0)))</f>
        <v/>
      </c>
      <c r="G3857" s="12" t="str">
        <f>IF(A3857="","",IF(ISERROR(VLOOKUP(A3857,'entry data'!B:I,8,0)),"",VLOOKUP(A3857,'entry data'!B:I,7,0)))</f>
        <v/>
      </c>
      <c r="H3857" s="13" t="str">
        <f>IF(A3857="","",IF(B3857=1,VLOOKUP(A3857,'entry data'!B:D,3,0),I3856))</f>
        <v/>
      </c>
      <c r="I3857" s="14" t="str">
        <f>IF(A3857="","",IF(E3857="weekly",7,IF(E3857="fortnightly",14,IF(E3857="monthly",DATE(IF(MONTH(H3857)=12,YEAR(H3857)+1,YEAR(H3857)),VLOOKUP(MONTH(H3857),index!$D$2:$G$13,2,0),DAY(H3857)),
IF(E3857="quarterly",DATE(IF(MONTH(H3857)&gt;=10,YEAR(H3857)+1,YEAR(H3857)),VLOOKUP(MONTH(H3857),index!$D$2:$G$13,3,0),DAY(H3857)),
IF(E3857="halfyearly",DATE(IF(MONTH(H3857)&gt;=7,YEAR(H3857)+1,YEAR(H3857)),VLOOKUP(MONTH(H3857),index!$D$2:$G$13,4,0),DAY(H3857)),
DATE(YEAR(H3857)+1,MONTH(H3857),DAY(H3857)))))-H3857))+H3857)</f>
        <v/>
      </c>
      <c r="J3857" s="9" t="str">
        <f t="shared" si="376"/>
        <v/>
      </c>
      <c r="K3857" s="11" t="str">
        <f t="shared" si="377"/>
        <v/>
      </c>
      <c r="L3857" s="11" t="str">
        <f t="shared" si="378"/>
        <v/>
      </c>
      <c r="M3857" s="11" t="str">
        <f>IF(A3857="","",VLOOKUP(E3857,index!$A$1:$B$6,2,0)*K3857*G3857)</f>
        <v/>
      </c>
      <c r="N3857" s="11" t="str">
        <f>IF(A3857="","",-PMT(G3857*VLOOKUP(E3857,index!$A$1:$B$6,2,0),C3857,F3857,0,0))</f>
        <v/>
      </c>
      <c r="O3857" s="11" t="str">
        <f t="shared" si="379"/>
        <v/>
      </c>
      <c r="P3857" s="11" t="str">
        <f t="shared" si="380"/>
        <v/>
      </c>
    </row>
    <row r="3858" spans="1:16" x14ac:dyDescent="0.25">
      <c r="A3858" s="9" t="str">
        <f>IF(A3857="","",IF(B3857&lt;C3857,A3857,IF(A3857=MAX('entry data'!$B$8:$B$507),"",A3857+1)))</f>
        <v/>
      </c>
      <c r="B3858" s="9" t="str">
        <f t="shared" si="375"/>
        <v/>
      </c>
      <c r="C3858" s="9" t="str">
        <f>IF(ISERROR(VLOOKUP(A3858,'entry data'!B:G,6,0)),"",VLOOKUP(A3858,'entry data'!B:G,6,0))</f>
        <v/>
      </c>
      <c r="D3858" s="9" t="str">
        <f>IF(ISERROR(VLOOKUP(A3858,'entry data'!B:C,2,0)),"",VLOOKUP(A3858,'entry data'!B:C,2,0))</f>
        <v/>
      </c>
      <c r="E3858" s="9" t="str">
        <f>IF(ISERROR(VLOOKUP(A3858,'entry data'!B:E,4,0)),"",VLOOKUP(A3858,'entry data'!B:E,4,0))</f>
        <v/>
      </c>
      <c r="F3858" s="11" t="str">
        <f>IF(A3858="","",IF(ISERROR(VLOOKUP(A3858,'entry data'!B:F,5,0)),"",VLOOKUP(A3858,'entry data'!B:F,5,0)))</f>
        <v/>
      </c>
      <c r="G3858" s="12" t="str">
        <f>IF(A3858="","",IF(ISERROR(VLOOKUP(A3858,'entry data'!B:I,8,0)),"",VLOOKUP(A3858,'entry data'!B:I,7,0)))</f>
        <v/>
      </c>
      <c r="H3858" s="13" t="str">
        <f>IF(A3858="","",IF(B3858=1,VLOOKUP(A3858,'entry data'!B:D,3,0),I3857))</f>
        <v/>
      </c>
      <c r="I3858" s="14" t="str">
        <f>IF(A3858="","",IF(E3858="weekly",7,IF(E3858="fortnightly",14,IF(E3858="monthly",DATE(IF(MONTH(H3858)=12,YEAR(H3858)+1,YEAR(H3858)),VLOOKUP(MONTH(H3858),index!$D$2:$G$13,2,0),DAY(H3858)),
IF(E3858="quarterly",DATE(IF(MONTH(H3858)&gt;=10,YEAR(H3858)+1,YEAR(H3858)),VLOOKUP(MONTH(H3858),index!$D$2:$G$13,3,0),DAY(H3858)),
IF(E3858="halfyearly",DATE(IF(MONTH(H3858)&gt;=7,YEAR(H3858)+1,YEAR(H3858)),VLOOKUP(MONTH(H3858),index!$D$2:$G$13,4,0),DAY(H3858)),
DATE(YEAR(H3858)+1,MONTH(H3858),DAY(H3858)))))-H3858))+H3858)</f>
        <v/>
      </c>
      <c r="J3858" s="9" t="str">
        <f t="shared" si="376"/>
        <v/>
      </c>
      <c r="K3858" s="11" t="str">
        <f t="shared" si="377"/>
        <v/>
      </c>
      <c r="L3858" s="11" t="str">
        <f t="shared" si="378"/>
        <v/>
      </c>
      <c r="M3858" s="11" t="str">
        <f>IF(A3858="","",VLOOKUP(E3858,index!$A$1:$B$6,2,0)*K3858*G3858)</f>
        <v/>
      </c>
      <c r="N3858" s="11" t="str">
        <f>IF(A3858="","",-PMT(G3858*VLOOKUP(E3858,index!$A$1:$B$6,2,0),C3858,F3858,0,0))</f>
        <v/>
      </c>
      <c r="O3858" s="11" t="str">
        <f t="shared" si="379"/>
        <v/>
      </c>
      <c r="P3858" s="11" t="str">
        <f t="shared" si="380"/>
        <v/>
      </c>
    </row>
    <row r="3859" spans="1:16" x14ac:dyDescent="0.25">
      <c r="A3859" s="9" t="str">
        <f>IF(A3858="","",IF(B3858&lt;C3858,A3858,IF(A3858=MAX('entry data'!$B$8:$B$507),"",A3858+1)))</f>
        <v/>
      </c>
      <c r="B3859" s="9" t="str">
        <f t="shared" si="375"/>
        <v/>
      </c>
      <c r="C3859" s="9" t="str">
        <f>IF(ISERROR(VLOOKUP(A3859,'entry data'!B:G,6,0)),"",VLOOKUP(A3859,'entry data'!B:G,6,0))</f>
        <v/>
      </c>
      <c r="D3859" s="9" t="str">
        <f>IF(ISERROR(VLOOKUP(A3859,'entry data'!B:C,2,0)),"",VLOOKUP(A3859,'entry data'!B:C,2,0))</f>
        <v/>
      </c>
      <c r="E3859" s="9" t="str">
        <f>IF(ISERROR(VLOOKUP(A3859,'entry data'!B:E,4,0)),"",VLOOKUP(A3859,'entry data'!B:E,4,0))</f>
        <v/>
      </c>
      <c r="F3859" s="11" t="str">
        <f>IF(A3859="","",IF(ISERROR(VLOOKUP(A3859,'entry data'!B:F,5,0)),"",VLOOKUP(A3859,'entry data'!B:F,5,0)))</f>
        <v/>
      </c>
      <c r="G3859" s="12" t="str">
        <f>IF(A3859="","",IF(ISERROR(VLOOKUP(A3859,'entry data'!B:I,8,0)),"",VLOOKUP(A3859,'entry data'!B:I,7,0)))</f>
        <v/>
      </c>
      <c r="H3859" s="13" t="str">
        <f>IF(A3859="","",IF(B3859=1,VLOOKUP(A3859,'entry data'!B:D,3,0),I3858))</f>
        <v/>
      </c>
      <c r="I3859" s="14" t="str">
        <f>IF(A3859="","",IF(E3859="weekly",7,IF(E3859="fortnightly",14,IF(E3859="monthly",DATE(IF(MONTH(H3859)=12,YEAR(H3859)+1,YEAR(H3859)),VLOOKUP(MONTH(H3859),index!$D$2:$G$13,2,0),DAY(H3859)),
IF(E3859="quarterly",DATE(IF(MONTH(H3859)&gt;=10,YEAR(H3859)+1,YEAR(H3859)),VLOOKUP(MONTH(H3859),index!$D$2:$G$13,3,0),DAY(H3859)),
IF(E3859="halfyearly",DATE(IF(MONTH(H3859)&gt;=7,YEAR(H3859)+1,YEAR(H3859)),VLOOKUP(MONTH(H3859),index!$D$2:$G$13,4,0),DAY(H3859)),
DATE(YEAR(H3859)+1,MONTH(H3859),DAY(H3859)))))-H3859))+H3859)</f>
        <v/>
      </c>
      <c r="J3859" s="9" t="str">
        <f t="shared" si="376"/>
        <v/>
      </c>
      <c r="K3859" s="11" t="str">
        <f t="shared" si="377"/>
        <v/>
      </c>
      <c r="L3859" s="11" t="str">
        <f t="shared" si="378"/>
        <v/>
      </c>
      <c r="M3859" s="11" t="str">
        <f>IF(A3859="","",VLOOKUP(E3859,index!$A$1:$B$6,2,0)*K3859*G3859)</f>
        <v/>
      </c>
      <c r="N3859" s="11" t="str">
        <f>IF(A3859="","",-PMT(G3859*VLOOKUP(E3859,index!$A$1:$B$6,2,0),C3859,F3859,0,0))</f>
        <v/>
      </c>
      <c r="O3859" s="11" t="str">
        <f t="shared" si="379"/>
        <v/>
      </c>
      <c r="P3859" s="11" t="str">
        <f t="shared" si="380"/>
        <v/>
      </c>
    </row>
    <row r="3860" spans="1:16" x14ac:dyDescent="0.25">
      <c r="A3860" s="9" t="str">
        <f>IF(A3859="","",IF(B3859&lt;C3859,A3859,IF(A3859=MAX('entry data'!$B$8:$B$507),"",A3859+1)))</f>
        <v/>
      </c>
      <c r="B3860" s="9" t="str">
        <f t="shared" si="375"/>
        <v/>
      </c>
      <c r="C3860" s="9" t="str">
        <f>IF(ISERROR(VLOOKUP(A3860,'entry data'!B:G,6,0)),"",VLOOKUP(A3860,'entry data'!B:G,6,0))</f>
        <v/>
      </c>
      <c r="D3860" s="9" t="str">
        <f>IF(ISERROR(VLOOKUP(A3860,'entry data'!B:C,2,0)),"",VLOOKUP(A3860,'entry data'!B:C,2,0))</f>
        <v/>
      </c>
      <c r="E3860" s="9" t="str">
        <f>IF(ISERROR(VLOOKUP(A3860,'entry data'!B:E,4,0)),"",VLOOKUP(A3860,'entry data'!B:E,4,0))</f>
        <v/>
      </c>
      <c r="F3860" s="11" t="str">
        <f>IF(A3860="","",IF(ISERROR(VLOOKUP(A3860,'entry data'!B:F,5,0)),"",VLOOKUP(A3860,'entry data'!B:F,5,0)))</f>
        <v/>
      </c>
      <c r="G3860" s="12" t="str">
        <f>IF(A3860="","",IF(ISERROR(VLOOKUP(A3860,'entry data'!B:I,8,0)),"",VLOOKUP(A3860,'entry data'!B:I,7,0)))</f>
        <v/>
      </c>
      <c r="H3860" s="13" t="str">
        <f>IF(A3860="","",IF(B3860=1,VLOOKUP(A3860,'entry data'!B:D,3,0),I3859))</f>
        <v/>
      </c>
      <c r="I3860" s="14" t="str">
        <f>IF(A3860="","",IF(E3860="weekly",7,IF(E3860="fortnightly",14,IF(E3860="monthly",DATE(IF(MONTH(H3860)=12,YEAR(H3860)+1,YEAR(H3860)),VLOOKUP(MONTH(H3860),index!$D$2:$G$13,2,0),DAY(H3860)),
IF(E3860="quarterly",DATE(IF(MONTH(H3860)&gt;=10,YEAR(H3860)+1,YEAR(H3860)),VLOOKUP(MONTH(H3860),index!$D$2:$G$13,3,0),DAY(H3860)),
IF(E3860="halfyearly",DATE(IF(MONTH(H3860)&gt;=7,YEAR(H3860)+1,YEAR(H3860)),VLOOKUP(MONTH(H3860),index!$D$2:$G$13,4,0),DAY(H3860)),
DATE(YEAR(H3860)+1,MONTH(H3860),DAY(H3860)))))-H3860))+H3860)</f>
        <v/>
      </c>
      <c r="J3860" s="9" t="str">
        <f t="shared" si="376"/>
        <v/>
      </c>
      <c r="K3860" s="11" t="str">
        <f t="shared" si="377"/>
        <v/>
      </c>
      <c r="L3860" s="11" t="str">
        <f t="shared" si="378"/>
        <v/>
      </c>
      <c r="M3860" s="11" t="str">
        <f>IF(A3860="","",VLOOKUP(E3860,index!$A$1:$B$6,2,0)*K3860*G3860)</f>
        <v/>
      </c>
      <c r="N3860" s="11" t="str">
        <f>IF(A3860="","",-PMT(G3860*VLOOKUP(E3860,index!$A$1:$B$6,2,0),C3860,F3860,0,0))</f>
        <v/>
      </c>
      <c r="O3860" s="11" t="str">
        <f t="shared" si="379"/>
        <v/>
      </c>
      <c r="P3860" s="11" t="str">
        <f t="shared" si="380"/>
        <v/>
      </c>
    </row>
    <row r="3861" spans="1:16" x14ac:dyDescent="0.25">
      <c r="A3861" s="9" t="str">
        <f>IF(A3860="","",IF(B3860&lt;C3860,A3860,IF(A3860=MAX('entry data'!$B$8:$B$507),"",A3860+1)))</f>
        <v/>
      </c>
      <c r="B3861" s="9" t="str">
        <f t="shared" si="375"/>
        <v/>
      </c>
      <c r="C3861" s="9" t="str">
        <f>IF(ISERROR(VLOOKUP(A3861,'entry data'!B:G,6,0)),"",VLOOKUP(A3861,'entry data'!B:G,6,0))</f>
        <v/>
      </c>
      <c r="D3861" s="9" t="str">
        <f>IF(ISERROR(VLOOKUP(A3861,'entry data'!B:C,2,0)),"",VLOOKUP(A3861,'entry data'!B:C,2,0))</f>
        <v/>
      </c>
      <c r="E3861" s="9" t="str">
        <f>IF(ISERROR(VLOOKUP(A3861,'entry data'!B:E,4,0)),"",VLOOKUP(A3861,'entry data'!B:E,4,0))</f>
        <v/>
      </c>
      <c r="F3861" s="11" t="str">
        <f>IF(A3861="","",IF(ISERROR(VLOOKUP(A3861,'entry data'!B:F,5,0)),"",VLOOKUP(A3861,'entry data'!B:F,5,0)))</f>
        <v/>
      </c>
      <c r="G3861" s="12" t="str">
        <f>IF(A3861="","",IF(ISERROR(VLOOKUP(A3861,'entry data'!B:I,8,0)),"",VLOOKUP(A3861,'entry data'!B:I,7,0)))</f>
        <v/>
      </c>
      <c r="H3861" s="13" t="str">
        <f>IF(A3861="","",IF(B3861=1,VLOOKUP(A3861,'entry data'!B:D,3,0),I3860))</f>
        <v/>
      </c>
      <c r="I3861" s="14" t="str">
        <f>IF(A3861="","",IF(E3861="weekly",7,IF(E3861="fortnightly",14,IF(E3861="monthly",DATE(IF(MONTH(H3861)=12,YEAR(H3861)+1,YEAR(H3861)),VLOOKUP(MONTH(H3861),index!$D$2:$G$13,2,0),DAY(H3861)),
IF(E3861="quarterly",DATE(IF(MONTH(H3861)&gt;=10,YEAR(H3861)+1,YEAR(H3861)),VLOOKUP(MONTH(H3861),index!$D$2:$G$13,3,0),DAY(H3861)),
IF(E3861="halfyearly",DATE(IF(MONTH(H3861)&gt;=7,YEAR(H3861)+1,YEAR(H3861)),VLOOKUP(MONTH(H3861),index!$D$2:$G$13,4,0),DAY(H3861)),
DATE(YEAR(H3861)+1,MONTH(H3861),DAY(H3861)))))-H3861))+H3861)</f>
        <v/>
      </c>
      <c r="J3861" s="9" t="str">
        <f t="shared" si="376"/>
        <v/>
      </c>
      <c r="K3861" s="11" t="str">
        <f t="shared" si="377"/>
        <v/>
      </c>
      <c r="L3861" s="11" t="str">
        <f t="shared" si="378"/>
        <v/>
      </c>
      <c r="M3861" s="11" t="str">
        <f>IF(A3861="","",VLOOKUP(E3861,index!$A$1:$B$6,2,0)*K3861*G3861)</f>
        <v/>
      </c>
      <c r="N3861" s="11" t="str">
        <f>IF(A3861="","",-PMT(G3861*VLOOKUP(E3861,index!$A$1:$B$6,2,0),C3861,F3861,0,0))</f>
        <v/>
      </c>
      <c r="O3861" s="11" t="str">
        <f t="shared" si="379"/>
        <v/>
      </c>
      <c r="P3861" s="11" t="str">
        <f t="shared" si="380"/>
        <v/>
      </c>
    </row>
    <row r="3862" spans="1:16" x14ac:dyDescent="0.25">
      <c r="A3862" s="9" t="str">
        <f>IF(A3861="","",IF(B3861&lt;C3861,A3861,IF(A3861=MAX('entry data'!$B$8:$B$507),"",A3861+1)))</f>
        <v/>
      </c>
      <c r="B3862" s="9" t="str">
        <f t="shared" si="375"/>
        <v/>
      </c>
      <c r="C3862" s="9" t="str">
        <f>IF(ISERROR(VLOOKUP(A3862,'entry data'!B:G,6,0)),"",VLOOKUP(A3862,'entry data'!B:G,6,0))</f>
        <v/>
      </c>
      <c r="D3862" s="9" t="str">
        <f>IF(ISERROR(VLOOKUP(A3862,'entry data'!B:C,2,0)),"",VLOOKUP(A3862,'entry data'!B:C,2,0))</f>
        <v/>
      </c>
      <c r="E3862" s="9" t="str">
        <f>IF(ISERROR(VLOOKUP(A3862,'entry data'!B:E,4,0)),"",VLOOKUP(A3862,'entry data'!B:E,4,0))</f>
        <v/>
      </c>
      <c r="F3862" s="11" t="str">
        <f>IF(A3862="","",IF(ISERROR(VLOOKUP(A3862,'entry data'!B:F,5,0)),"",VLOOKUP(A3862,'entry data'!B:F,5,0)))</f>
        <v/>
      </c>
      <c r="G3862" s="12" t="str">
        <f>IF(A3862="","",IF(ISERROR(VLOOKUP(A3862,'entry data'!B:I,8,0)),"",VLOOKUP(A3862,'entry data'!B:I,7,0)))</f>
        <v/>
      </c>
      <c r="H3862" s="13" t="str">
        <f>IF(A3862="","",IF(B3862=1,VLOOKUP(A3862,'entry data'!B:D,3,0),I3861))</f>
        <v/>
      </c>
      <c r="I3862" s="14" t="str">
        <f>IF(A3862="","",IF(E3862="weekly",7,IF(E3862="fortnightly",14,IF(E3862="monthly",DATE(IF(MONTH(H3862)=12,YEAR(H3862)+1,YEAR(H3862)),VLOOKUP(MONTH(H3862),index!$D$2:$G$13,2,0),DAY(H3862)),
IF(E3862="quarterly",DATE(IF(MONTH(H3862)&gt;=10,YEAR(H3862)+1,YEAR(H3862)),VLOOKUP(MONTH(H3862),index!$D$2:$G$13,3,0),DAY(H3862)),
IF(E3862="halfyearly",DATE(IF(MONTH(H3862)&gt;=7,YEAR(H3862)+1,YEAR(H3862)),VLOOKUP(MONTH(H3862),index!$D$2:$G$13,4,0),DAY(H3862)),
DATE(YEAR(H3862)+1,MONTH(H3862),DAY(H3862)))))-H3862))+H3862)</f>
        <v/>
      </c>
      <c r="J3862" s="9" t="str">
        <f t="shared" si="376"/>
        <v/>
      </c>
      <c r="K3862" s="11" t="str">
        <f t="shared" si="377"/>
        <v/>
      </c>
      <c r="L3862" s="11" t="str">
        <f t="shared" si="378"/>
        <v/>
      </c>
      <c r="M3862" s="11" t="str">
        <f>IF(A3862="","",VLOOKUP(E3862,index!$A$1:$B$6,2,0)*K3862*G3862)</f>
        <v/>
      </c>
      <c r="N3862" s="11" t="str">
        <f>IF(A3862="","",-PMT(G3862*VLOOKUP(E3862,index!$A$1:$B$6,2,0),C3862,F3862,0,0))</f>
        <v/>
      </c>
      <c r="O3862" s="11" t="str">
        <f t="shared" si="379"/>
        <v/>
      </c>
      <c r="P3862" s="11" t="str">
        <f t="shared" si="380"/>
        <v/>
      </c>
    </row>
    <row r="3863" spans="1:16" x14ac:dyDescent="0.25">
      <c r="A3863" s="9" t="str">
        <f>IF(A3862="","",IF(B3862&lt;C3862,A3862,IF(A3862=MAX('entry data'!$B$8:$B$507),"",A3862+1)))</f>
        <v/>
      </c>
      <c r="B3863" s="9" t="str">
        <f t="shared" ref="B3863:B3926" si="381">IF(A3863="","",IF(B3862=C3862,1,B3862+1))</f>
        <v/>
      </c>
      <c r="C3863" s="9" t="str">
        <f>IF(ISERROR(VLOOKUP(A3863,'entry data'!B:G,6,0)),"",VLOOKUP(A3863,'entry data'!B:G,6,0))</f>
        <v/>
      </c>
      <c r="D3863" s="9" t="str">
        <f>IF(ISERROR(VLOOKUP(A3863,'entry data'!B:C,2,0)),"",VLOOKUP(A3863,'entry data'!B:C,2,0))</f>
        <v/>
      </c>
      <c r="E3863" s="9" t="str">
        <f>IF(ISERROR(VLOOKUP(A3863,'entry data'!B:E,4,0)),"",VLOOKUP(A3863,'entry data'!B:E,4,0))</f>
        <v/>
      </c>
      <c r="F3863" s="11" t="str">
        <f>IF(A3863="","",IF(ISERROR(VLOOKUP(A3863,'entry data'!B:F,5,0)),"",VLOOKUP(A3863,'entry data'!B:F,5,0)))</f>
        <v/>
      </c>
      <c r="G3863" s="12" t="str">
        <f>IF(A3863="","",IF(ISERROR(VLOOKUP(A3863,'entry data'!B:I,8,0)),"",VLOOKUP(A3863,'entry data'!B:I,7,0)))</f>
        <v/>
      </c>
      <c r="H3863" s="13" t="str">
        <f>IF(A3863="","",IF(B3863=1,VLOOKUP(A3863,'entry data'!B:D,3,0),I3862))</f>
        <v/>
      </c>
      <c r="I3863" s="14" t="str">
        <f>IF(A3863="","",IF(E3863="weekly",7,IF(E3863="fortnightly",14,IF(E3863="monthly",DATE(IF(MONTH(H3863)=12,YEAR(H3863)+1,YEAR(H3863)),VLOOKUP(MONTH(H3863),index!$D$2:$G$13,2,0),DAY(H3863)),
IF(E3863="quarterly",DATE(IF(MONTH(H3863)&gt;=10,YEAR(H3863)+1,YEAR(H3863)),VLOOKUP(MONTH(H3863),index!$D$2:$G$13,3,0),DAY(H3863)),
IF(E3863="halfyearly",DATE(IF(MONTH(H3863)&gt;=7,YEAR(H3863)+1,YEAR(H3863)),VLOOKUP(MONTH(H3863),index!$D$2:$G$13,4,0),DAY(H3863)),
DATE(YEAR(H3863)+1,MONTH(H3863),DAY(H3863)))))-H3863))+H3863)</f>
        <v/>
      </c>
      <c r="J3863" s="9" t="str">
        <f t="shared" ref="J3863:J3926" si="382">IF(A3863="","",IF(MONTH(I3863)&lt;10,YEAR(I3863)&amp;"-0"&amp;MONTH(I3863),YEAR(I3863)&amp;"-"&amp;MONTH(I3863)))</f>
        <v/>
      </c>
      <c r="K3863" s="11" t="str">
        <f t="shared" ref="K3863:K3926" si="383">IF(A3863="","",IF(B3863=1,F3863,O3862))</f>
        <v/>
      </c>
      <c r="L3863" s="11" t="str">
        <f t="shared" ref="L3863:L3926" si="384">IF(A3863="","",N3863-M3863)</f>
        <v/>
      </c>
      <c r="M3863" s="11" t="str">
        <f>IF(A3863="","",VLOOKUP(E3863,index!$A$1:$B$6,2,0)*K3863*G3863)</f>
        <v/>
      </c>
      <c r="N3863" s="11" t="str">
        <f>IF(A3863="","",-PMT(G3863*VLOOKUP(E3863,index!$A$1:$B$6,2,0),C3863,F3863,0,0))</f>
        <v/>
      </c>
      <c r="O3863" s="11" t="str">
        <f t="shared" ref="O3863:O3926" si="385">IF(A3863="","",K3863-L3863)</f>
        <v/>
      </c>
      <c r="P3863" s="11" t="str">
        <f t="shared" si="380"/>
        <v/>
      </c>
    </row>
    <row r="3864" spans="1:16" x14ac:dyDescent="0.25">
      <c r="A3864" s="9" t="str">
        <f>IF(A3863="","",IF(B3863&lt;C3863,A3863,IF(A3863=MAX('entry data'!$B$8:$B$507),"",A3863+1)))</f>
        <v/>
      </c>
      <c r="B3864" s="9" t="str">
        <f t="shared" si="381"/>
        <v/>
      </c>
      <c r="C3864" s="9" t="str">
        <f>IF(ISERROR(VLOOKUP(A3864,'entry data'!B:G,6,0)),"",VLOOKUP(A3864,'entry data'!B:G,6,0))</f>
        <v/>
      </c>
      <c r="D3864" s="9" t="str">
        <f>IF(ISERROR(VLOOKUP(A3864,'entry data'!B:C,2,0)),"",VLOOKUP(A3864,'entry data'!B:C,2,0))</f>
        <v/>
      </c>
      <c r="E3864" s="9" t="str">
        <f>IF(ISERROR(VLOOKUP(A3864,'entry data'!B:E,4,0)),"",VLOOKUP(A3864,'entry data'!B:E,4,0))</f>
        <v/>
      </c>
      <c r="F3864" s="11" t="str">
        <f>IF(A3864="","",IF(ISERROR(VLOOKUP(A3864,'entry data'!B:F,5,0)),"",VLOOKUP(A3864,'entry data'!B:F,5,0)))</f>
        <v/>
      </c>
      <c r="G3864" s="12" t="str">
        <f>IF(A3864="","",IF(ISERROR(VLOOKUP(A3864,'entry data'!B:I,8,0)),"",VLOOKUP(A3864,'entry data'!B:I,7,0)))</f>
        <v/>
      </c>
      <c r="H3864" s="13" t="str">
        <f>IF(A3864="","",IF(B3864=1,VLOOKUP(A3864,'entry data'!B:D,3,0),I3863))</f>
        <v/>
      </c>
      <c r="I3864" s="14" t="str">
        <f>IF(A3864="","",IF(E3864="weekly",7,IF(E3864="fortnightly",14,IF(E3864="monthly",DATE(IF(MONTH(H3864)=12,YEAR(H3864)+1,YEAR(H3864)),VLOOKUP(MONTH(H3864),index!$D$2:$G$13,2,0),DAY(H3864)),
IF(E3864="quarterly",DATE(IF(MONTH(H3864)&gt;=10,YEAR(H3864)+1,YEAR(H3864)),VLOOKUP(MONTH(H3864),index!$D$2:$G$13,3,0),DAY(H3864)),
IF(E3864="halfyearly",DATE(IF(MONTH(H3864)&gt;=7,YEAR(H3864)+1,YEAR(H3864)),VLOOKUP(MONTH(H3864),index!$D$2:$G$13,4,0),DAY(H3864)),
DATE(YEAR(H3864)+1,MONTH(H3864),DAY(H3864)))))-H3864))+H3864)</f>
        <v/>
      </c>
      <c r="J3864" s="9" t="str">
        <f t="shared" si="382"/>
        <v/>
      </c>
      <c r="K3864" s="11" t="str">
        <f t="shared" si="383"/>
        <v/>
      </c>
      <c r="L3864" s="11" t="str">
        <f t="shared" si="384"/>
        <v/>
      </c>
      <c r="M3864" s="11" t="str">
        <f>IF(A3864="","",VLOOKUP(E3864,index!$A$1:$B$6,2,0)*K3864*G3864)</f>
        <v/>
      </c>
      <c r="N3864" s="11" t="str">
        <f>IF(A3864="","",-PMT(G3864*VLOOKUP(E3864,index!$A$1:$B$6,2,0),C3864,F3864,0,0))</f>
        <v/>
      </c>
      <c r="O3864" s="11" t="str">
        <f t="shared" si="385"/>
        <v/>
      </c>
      <c r="P3864" s="11" t="str">
        <f t="shared" si="380"/>
        <v/>
      </c>
    </row>
    <row r="3865" spans="1:16" x14ac:dyDescent="0.25">
      <c r="A3865" s="9" t="str">
        <f>IF(A3864="","",IF(B3864&lt;C3864,A3864,IF(A3864=MAX('entry data'!$B$8:$B$507),"",A3864+1)))</f>
        <v/>
      </c>
      <c r="B3865" s="9" t="str">
        <f t="shared" si="381"/>
        <v/>
      </c>
      <c r="C3865" s="9" t="str">
        <f>IF(ISERROR(VLOOKUP(A3865,'entry data'!B:G,6,0)),"",VLOOKUP(A3865,'entry data'!B:G,6,0))</f>
        <v/>
      </c>
      <c r="D3865" s="9" t="str">
        <f>IF(ISERROR(VLOOKUP(A3865,'entry data'!B:C,2,0)),"",VLOOKUP(A3865,'entry data'!B:C,2,0))</f>
        <v/>
      </c>
      <c r="E3865" s="9" t="str">
        <f>IF(ISERROR(VLOOKUP(A3865,'entry data'!B:E,4,0)),"",VLOOKUP(A3865,'entry data'!B:E,4,0))</f>
        <v/>
      </c>
      <c r="F3865" s="11" t="str">
        <f>IF(A3865="","",IF(ISERROR(VLOOKUP(A3865,'entry data'!B:F,5,0)),"",VLOOKUP(A3865,'entry data'!B:F,5,0)))</f>
        <v/>
      </c>
      <c r="G3865" s="12" t="str">
        <f>IF(A3865="","",IF(ISERROR(VLOOKUP(A3865,'entry data'!B:I,8,0)),"",VLOOKUP(A3865,'entry data'!B:I,7,0)))</f>
        <v/>
      </c>
      <c r="H3865" s="13" t="str">
        <f>IF(A3865="","",IF(B3865=1,VLOOKUP(A3865,'entry data'!B:D,3,0),I3864))</f>
        <v/>
      </c>
      <c r="I3865" s="14" t="str">
        <f>IF(A3865="","",IF(E3865="weekly",7,IF(E3865="fortnightly",14,IF(E3865="monthly",DATE(IF(MONTH(H3865)=12,YEAR(H3865)+1,YEAR(H3865)),VLOOKUP(MONTH(H3865),index!$D$2:$G$13,2,0),DAY(H3865)),
IF(E3865="quarterly",DATE(IF(MONTH(H3865)&gt;=10,YEAR(H3865)+1,YEAR(H3865)),VLOOKUP(MONTH(H3865),index!$D$2:$G$13,3,0),DAY(H3865)),
IF(E3865="halfyearly",DATE(IF(MONTH(H3865)&gt;=7,YEAR(H3865)+1,YEAR(H3865)),VLOOKUP(MONTH(H3865),index!$D$2:$G$13,4,0),DAY(H3865)),
DATE(YEAR(H3865)+1,MONTH(H3865),DAY(H3865)))))-H3865))+H3865)</f>
        <v/>
      </c>
      <c r="J3865" s="9" t="str">
        <f t="shared" si="382"/>
        <v/>
      </c>
      <c r="K3865" s="11" t="str">
        <f t="shared" si="383"/>
        <v/>
      </c>
      <c r="L3865" s="11" t="str">
        <f t="shared" si="384"/>
        <v/>
      </c>
      <c r="M3865" s="11" t="str">
        <f>IF(A3865="","",VLOOKUP(E3865,index!$A$1:$B$6,2,0)*K3865*G3865)</f>
        <v/>
      </c>
      <c r="N3865" s="11" t="str">
        <f>IF(A3865="","",-PMT(G3865*VLOOKUP(E3865,index!$A$1:$B$6,2,0),C3865,F3865,0,0))</f>
        <v/>
      </c>
      <c r="O3865" s="11" t="str">
        <f t="shared" si="385"/>
        <v/>
      </c>
      <c r="P3865" s="11" t="str">
        <f t="shared" si="380"/>
        <v/>
      </c>
    </row>
    <row r="3866" spans="1:16" x14ac:dyDescent="0.25">
      <c r="A3866" s="9" t="str">
        <f>IF(A3865="","",IF(B3865&lt;C3865,A3865,IF(A3865=MAX('entry data'!$B$8:$B$507),"",A3865+1)))</f>
        <v/>
      </c>
      <c r="B3866" s="9" t="str">
        <f t="shared" si="381"/>
        <v/>
      </c>
      <c r="C3866" s="9" t="str">
        <f>IF(ISERROR(VLOOKUP(A3866,'entry data'!B:G,6,0)),"",VLOOKUP(A3866,'entry data'!B:G,6,0))</f>
        <v/>
      </c>
      <c r="D3866" s="9" t="str">
        <f>IF(ISERROR(VLOOKUP(A3866,'entry data'!B:C,2,0)),"",VLOOKUP(A3866,'entry data'!B:C,2,0))</f>
        <v/>
      </c>
      <c r="E3866" s="9" t="str">
        <f>IF(ISERROR(VLOOKUP(A3866,'entry data'!B:E,4,0)),"",VLOOKUP(A3866,'entry data'!B:E,4,0))</f>
        <v/>
      </c>
      <c r="F3866" s="11" t="str">
        <f>IF(A3866="","",IF(ISERROR(VLOOKUP(A3866,'entry data'!B:F,5,0)),"",VLOOKUP(A3866,'entry data'!B:F,5,0)))</f>
        <v/>
      </c>
      <c r="G3866" s="12" t="str">
        <f>IF(A3866="","",IF(ISERROR(VLOOKUP(A3866,'entry data'!B:I,8,0)),"",VLOOKUP(A3866,'entry data'!B:I,7,0)))</f>
        <v/>
      </c>
      <c r="H3866" s="13" t="str">
        <f>IF(A3866="","",IF(B3866=1,VLOOKUP(A3866,'entry data'!B:D,3,0),I3865))</f>
        <v/>
      </c>
      <c r="I3866" s="14" t="str">
        <f>IF(A3866="","",IF(E3866="weekly",7,IF(E3866="fortnightly",14,IF(E3866="monthly",DATE(IF(MONTH(H3866)=12,YEAR(H3866)+1,YEAR(H3866)),VLOOKUP(MONTH(H3866),index!$D$2:$G$13,2,0),DAY(H3866)),
IF(E3866="quarterly",DATE(IF(MONTH(H3866)&gt;=10,YEAR(H3866)+1,YEAR(H3866)),VLOOKUP(MONTH(H3866),index!$D$2:$G$13,3,0),DAY(H3866)),
IF(E3866="halfyearly",DATE(IF(MONTH(H3866)&gt;=7,YEAR(H3866)+1,YEAR(H3866)),VLOOKUP(MONTH(H3866),index!$D$2:$G$13,4,0),DAY(H3866)),
DATE(YEAR(H3866)+1,MONTH(H3866),DAY(H3866)))))-H3866))+H3866)</f>
        <v/>
      </c>
      <c r="J3866" s="9" t="str">
        <f t="shared" si="382"/>
        <v/>
      </c>
      <c r="K3866" s="11" t="str">
        <f t="shared" si="383"/>
        <v/>
      </c>
      <c r="L3866" s="11" t="str">
        <f t="shared" si="384"/>
        <v/>
      </c>
      <c r="M3866" s="11" t="str">
        <f>IF(A3866="","",VLOOKUP(E3866,index!$A$1:$B$6,2,0)*K3866*G3866)</f>
        <v/>
      </c>
      <c r="N3866" s="11" t="str">
        <f>IF(A3866="","",-PMT(G3866*VLOOKUP(E3866,index!$A$1:$B$6,2,0),C3866,F3866,0,0))</f>
        <v/>
      </c>
      <c r="O3866" s="11" t="str">
        <f t="shared" si="385"/>
        <v/>
      </c>
      <c r="P3866" s="11" t="str">
        <f t="shared" si="380"/>
        <v/>
      </c>
    </row>
    <row r="3867" spans="1:16" x14ac:dyDescent="0.25">
      <c r="A3867" s="9" t="str">
        <f>IF(A3866="","",IF(B3866&lt;C3866,A3866,IF(A3866=MAX('entry data'!$B$8:$B$507),"",A3866+1)))</f>
        <v/>
      </c>
      <c r="B3867" s="9" t="str">
        <f t="shared" si="381"/>
        <v/>
      </c>
      <c r="C3867" s="9" t="str">
        <f>IF(ISERROR(VLOOKUP(A3867,'entry data'!B:G,6,0)),"",VLOOKUP(A3867,'entry data'!B:G,6,0))</f>
        <v/>
      </c>
      <c r="D3867" s="9" t="str">
        <f>IF(ISERROR(VLOOKUP(A3867,'entry data'!B:C,2,0)),"",VLOOKUP(A3867,'entry data'!B:C,2,0))</f>
        <v/>
      </c>
      <c r="E3867" s="9" t="str">
        <f>IF(ISERROR(VLOOKUP(A3867,'entry data'!B:E,4,0)),"",VLOOKUP(A3867,'entry data'!B:E,4,0))</f>
        <v/>
      </c>
      <c r="F3867" s="11" t="str">
        <f>IF(A3867="","",IF(ISERROR(VLOOKUP(A3867,'entry data'!B:F,5,0)),"",VLOOKUP(A3867,'entry data'!B:F,5,0)))</f>
        <v/>
      </c>
      <c r="G3867" s="12" t="str">
        <f>IF(A3867="","",IF(ISERROR(VLOOKUP(A3867,'entry data'!B:I,8,0)),"",VLOOKUP(A3867,'entry data'!B:I,7,0)))</f>
        <v/>
      </c>
      <c r="H3867" s="13" t="str">
        <f>IF(A3867="","",IF(B3867=1,VLOOKUP(A3867,'entry data'!B:D,3,0),I3866))</f>
        <v/>
      </c>
      <c r="I3867" s="14" t="str">
        <f>IF(A3867="","",IF(E3867="weekly",7,IF(E3867="fortnightly",14,IF(E3867="monthly",DATE(IF(MONTH(H3867)=12,YEAR(H3867)+1,YEAR(H3867)),VLOOKUP(MONTH(H3867),index!$D$2:$G$13,2,0),DAY(H3867)),
IF(E3867="quarterly",DATE(IF(MONTH(H3867)&gt;=10,YEAR(H3867)+1,YEAR(H3867)),VLOOKUP(MONTH(H3867),index!$D$2:$G$13,3,0),DAY(H3867)),
IF(E3867="halfyearly",DATE(IF(MONTH(H3867)&gt;=7,YEAR(H3867)+1,YEAR(H3867)),VLOOKUP(MONTH(H3867),index!$D$2:$G$13,4,0),DAY(H3867)),
DATE(YEAR(H3867)+1,MONTH(H3867),DAY(H3867)))))-H3867))+H3867)</f>
        <v/>
      </c>
      <c r="J3867" s="9" t="str">
        <f t="shared" si="382"/>
        <v/>
      </c>
      <c r="K3867" s="11" t="str">
        <f t="shared" si="383"/>
        <v/>
      </c>
      <c r="L3867" s="11" t="str">
        <f t="shared" si="384"/>
        <v/>
      </c>
      <c r="M3867" s="11" t="str">
        <f>IF(A3867="","",VLOOKUP(E3867,index!$A$1:$B$6,2,0)*K3867*G3867)</f>
        <v/>
      </c>
      <c r="N3867" s="11" t="str">
        <f>IF(A3867="","",-PMT(G3867*VLOOKUP(E3867,index!$A$1:$B$6,2,0),C3867,F3867,0,0))</f>
        <v/>
      </c>
      <c r="O3867" s="11" t="str">
        <f t="shared" si="385"/>
        <v/>
      </c>
      <c r="P3867" s="11" t="str">
        <f t="shared" si="380"/>
        <v/>
      </c>
    </row>
    <row r="3868" spans="1:16" x14ac:dyDescent="0.25">
      <c r="A3868" s="9" t="str">
        <f>IF(A3867="","",IF(B3867&lt;C3867,A3867,IF(A3867=MAX('entry data'!$B$8:$B$507),"",A3867+1)))</f>
        <v/>
      </c>
      <c r="B3868" s="9" t="str">
        <f t="shared" si="381"/>
        <v/>
      </c>
      <c r="C3868" s="9" t="str">
        <f>IF(ISERROR(VLOOKUP(A3868,'entry data'!B:G,6,0)),"",VLOOKUP(A3868,'entry data'!B:G,6,0))</f>
        <v/>
      </c>
      <c r="D3868" s="9" t="str">
        <f>IF(ISERROR(VLOOKUP(A3868,'entry data'!B:C,2,0)),"",VLOOKUP(A3868,'entry data'!B:C,2,0))</f>
        <v/>
      </c>
      <c r="E3868" s="9" t="str">
        <f>IF(ISERROR(VLOOKUP(A3868,'entry data'!B:E,4,0)),"",VLOOKUP(A3868,'entry data'!B:E,4,0))</f>
        <v/>
      </c>
      <c r="F3868" s="11" t="str">
        <f>IF(A3868="","",IF(ISERROR(VLOOKUP(A3868,'entry data'!B:F,5,0)),"",VLOOKUP(A3868,'entry data'!B:F,5,0)))</f>
        <v/>
      </c>
      <c r="G3868" s="12" t="str">
        <f>IF(A3868="","",IF(ISERROR(VLOOKUP(A3868,'entry data'!B:I,8,0)),"",VLOOKUP(A3868,'entry data'!B:I,7,0)))</f>
        <v/>
      </c>
      <c r="H3868" s="13" t="str">
        <f>IF(A3868="","",IF(B3868=1,VLOOKUP(A3868,'entry data'!B:D,3,0),I3867))</f>
        <v/>
      </c>
      <c r="I3868" s="14" t="str">
        <f>IF(A3868="","",IF(E3868="weekly",7,IF(E3868="fortnightly",14,IF(E3868="monthly",DATE(IF(MONTH(H3868)=12,YEAR(H3868)+1,YEAR(H3868)),VLOOKUP(MONTH(H3868),index!$D$2:$G$13,2,0),DAY(H3868)),
IF(E3868="quarterly",DATE(IF(MONTH(H3868)&gt;=10,YEAR(H3868)+1,YEAR(H3868)),VLOOKUP(MONTH(H3868),index!$D$2:$G$13,3,0),DAY(H3868)),
IF(E3868="halfyearly",DATE(IF(MONTH(H3868)&gt;=7,YEAR(H3868)+1,YEAR(H3868)),VLOOKUP(MONTH(H3868),index!$D$2:$G$13,4,0),DAY(H3868)),
DATE(YEAR(H3868)+1,MONTH(H3868),DAY(H3868)))))-H3868))+H3868)</f>
        <v/>
      </c>
      <c r="J3868" s="9" t="str">
        <f t="shared" si="382"/>
        <v/>
      </c>
      <c r="K3868" s="11" t="str">
        <f t="shared" si="383"/>
        <v/>
      </c>
      <c r="L3868" s="11" t="str">
        <f t="shared" si="384"/>
        <v/>
      </c>
      <c r="M3868" s="11" t="str">
        <f>IF(A3868="","",VLOOKUP(E3868,index!$A$1:$B$6,2,0)*K3868*G3868)</f>
        <v/>
      </c>
      <c r="N3868" s="11" t="str">
        <f>IF(A3868="","",-PMT(G3868*VLOOKUP(E3868,index!$A$1:$B$6,2,0),C3868,F3868,0,0))</f>
        <v/>
      </c>
      <c r="O3868" s="11" t="str">
        <f t="shared" si="385"/>
        <v/>
      </c>
      <c r="P3868" s="11" t="str">
        <f t="shared" si="380"/>
        <v/>
      </c>
    </row>
    <row r="3869" spans="1:16" x14ac:dyDescent="0.25">
      <c r="A3869" s="9" t="str">
        <f>IF(A3868="","",IF(B3868&lt;C3868,A3868,IF(A3868=MAX('entry data'!$B$8:$B$507),"",A3868+1)))</f>
        <v/>
      </c>
      <c r="B3869" s="9" t="str">
        <f t="shared" si="381"/>
        <v/>
      </c>
      <c r="C3869" s="9" t="str">
        <f>IF(ISERROR(VLOOKUP(A3869,'entry data'!B:G,6,0)),"",VLOOKUP(A3869,'entry data'!B:G,6,0))</f>
        <v/>
      </c>
      <c r="D3869" s="9" t="str">
        <f>IF(ISERROR(VLOOKUP(A3869,'entry data'!B:C,2,0)),"",VLOOKUP(A3869,'entry data'!B:C,2,0))</f>
        <v/>
      </c>
      <c r="E3869" s="9" t="str">
        <f>IF(ISERROR(VLOOKUP(A3869,'entry data'!B:E,4,0)),"",VLOOKUP(A3869,'entry data'!B:E,4,0))</f>
        <v/>
      </c>
      <c r="F3869" s="11" t="str">
        <f>IF(A3869="","",IF(ISERROR(VLOOKUP(A3869,'entry data'!B:F,5,0)),"",VLOOKUP(A3869,'entry data'!B:F,5,0)))</f>
        <v/>
      </c>
      <c r="G3869" s="12" t="str">
        <f>IF(A3869="","",IF(ISERROR(VLOOKUP(A3869,'entry data'!B:I,8,0)),"",VLOOKUP(A3869,'entry data'!B:I,7,0)))</f>
        <v/>
      </c>
      <c r="H3869" s="13" t="str">
        <f>IF(A3869="","",IF(B3869=1,VLOOKUP(A3869,'entry data'!B:D,3,0),I3868))</f>
        <v/>
      </c>
      <c r="I3869" s="14" t="str">
        <f>IF(A3869="","",IF(E3869="weekly",7,IF(E3869="fortnightly",14,IF(E3869="monthly",DATE(IF(MONTH(H3869)=12,YEAR(H3869)+1,YEAR(H3869)),VLOOKUP(MONTH(H3869),index!$D$2:$G$13,2,0),DAY(H3869)),
IF(E3869="quarterly",DATE(IF(MONTH(H3869)&gt;=10,YEAR(H3869)+1,YEAR(H3869)),VLOOKUP(MONTH(H3869),index!$D$2:$G$13,3,0),DAY(H3869)),
IF(E3869="halfyearly",DATE(IF(MONTH(H3869)&gt;=7,YEAR(H3869)+1,YEAR(H3869)),VLOOKUP(MONTH(H3869),index!$D$2:$G$13,4,0),DAY(H3869)),
DATE(YEAR(H3869)+1,MONTH(H3869),DAY(H3869)))))-H3869))+H3869)</f>
        <v/>
      </c>
      <c r="J3869" s="9" t="str">
        <f t="shared" si="382"/>
        <v/>
      </c>
      <c r="K3869" s="11" t="str">
        <f t="shared" si="383"/>
        <v/>
      </c>
      <c r="L3869" s="11" t="str">
        <f t="shared" si="384"/>
        <v/>
      </c>
      <c r="M3869" s="11" t="str">
        <f>IF(A3869="","",VLOOKUP(E3869,index!$A$1:$B$6,2,0)*K3869*G3869)</f>
        <v/>
      </c>
      <c r="N3869" s="11" t="str">
        <f>IF(A3869="","",-PMT(G3869*VLOOKUP(E3869,index!$A$1:$B$6,2,0),C3869,F3869,0,0))</f>
        <v/>
      </c>
      <c r="O3869" s="11" t="str">
        <f t="shared" si="385"/>
        <v/>
      </c>
      <c r="P3869" s="11" t="str">
        <f t="shared" si="380"/>
        <v/>
      </c>
    </row>
    <row r="3870" spans="1:16" x14ac:dyDescent="0.25">
      <c r="A3870" s="9" t="str">
        <f>IF(A3869="","",IF(B3869&lt;C3869,A3869,IF(A3869=MAX('entry data'!$B$8:$B$507),"",A3869+1)))</f>
        <v/>
      </c>
      <c r="B3870" s="9" t="str">
        <f t="shared" si="381"/>
        <v/>
      </c>
      <c r="C3870" s="9" t="str">
        <f>IF(ISERROR(VLOOKUP(A3870,'entry data'!B:G,6,0)),"",VLOOKUP(A3870,'entry data'!B:G,6,0))</f>
        <v/>
      </c>
      <c r="D3870" s="9" t="str">
        <f>IF(ISERROR(VLOOKUP(A3870,'entry data'!B:C,2,0)),"",VLOOKUP(A3870,'entry data'!B:C,2,0))</f>
        <v/>
      </c>
      <c r="E3870" s="9" t="str">
        <f>IF(ISERROR(VLOOKUP(A3870,'entry data'!B:E,4,0)),"",VLOOKUP(A3870,'entry data'!B:E,4,0))</f>
        <v/>
      </c>
      <c r="F3870" s="11" t="str">
        <f>IF(A3870="","",IF(ISERROR(VLOOKUP(A3870,'entry data'!B:F,5,0)),"",VLOOKUP(A3870,'entry data'!B:F,5,0)))</f>
        <v/>
      </c>
      <c r="G3870" s="12" t="str">
        <f>IF(A3870="","",IF(ISERROR(VLOOKUP(A3870,'entry data'!B:I,8,0)),"",VLOOKUP(A3870,'entry data'!B:I,7,0)))</f>
        <v/>
      </c>
      <c r="H3870" s="13" t="str">
        <f>IF(A3870="","",IF(B3870=1,VLOOKUP(A3870,'entry data'!B:D,3,0),I3869))</f>
        <v/>
      </c>
      <c r="I3870" s="14" t="str">
        <f>IF(A3870="","",IF(E3870="weekly",7,IF(E3870="fortnightly",14,IF(E3870="monthly",DATE(IF(MONTH(H3870)=12,YEAR(H3870)+1,YEAR(H3870)),VLOOKUP(MONTH(H3870),index!$D$2:$G$13,2,0),DAY(H3870)),
IF(E3870="quarterly",DATE(IF(MONTH(H3870)&gt;=10,YEAR(H3870)+1,YEAR(H3870)),VLOOKUP(MONTH(H3870),index!$D$2:$G$13,3,0),DAY(H3870)),
IF(E3870="halfyearly",DATE(IF(MONTH(H3870)&gt;=7,YEAR(H3870)+1,YEAR(H3870)),VLOOKUP(MONTH(H3870),index!$D$2:$G$13,4,0),DAY(H3870)),
DATE(YEAR(H3870)+1,MONTH(H3870),DAY(H3870)))))-H3870))+H3870)</f>
        <v/>
      </c>
      <c r="J3870" s="9" t="str">
        <f t="shared" si="382"/>
        <v/>
      </c>
      <c r="K3870" s="11" t="str">
        <f t="shared" si="383"/>
        <v/>
      </c>
      <c r="L3870" s="11" t="str">
        <f t="shared" si="384"/>
        <v/>
      </c>
      <c r="M3870" s="11" t="str">
        <f>IF(A3870="","",VLOOKUP(E3870,index!$A$1:$B$6,2,0)*K3870*G3870)</f>
        <v/>
      </c>
      <c r="N3870" s="11" t="str">
        <f>IF(A3870="","",-PMT(G3870*VLOOKUP(E3870,index!$A$1:$B$6,2,0),C3870,F3870,0,0))</f>
        <v/>
      </c>
      <c r="O3870" s="11" t="str">
        <f t="shared" si="385"/>
        <v/>
      </c>
      <c r="P3870" s="11" t="str">
        <f t="shared" si="380"/>
        <v/>
      </c>
    </row>
    <row r="3871" spans="1:16" x14ac:dyDescent="0.25">
      <c r="A3871" s="9" t="str">
        <f>IF(A3870="","",IF(B3870&lt;C3870,A3870,IF(A3870=MAX('entry data'!$B$8:$B$507),"",A3870+1)))</f>
        <v/>
      </c>
      <c r="B3871" s="9" t="str">
        <f t="shared" si="381"/>
        <v/>
      </c>
      <c r="C3871" s="9" t="str">
        <f>IF(ISERROR(VLOOKUP(A3871,'entry data'!B:G,6,0)),"",VLOOKUP(A3871,'entry data'!B:G,6,0))</f>
        <v/>
      </c>
      <c r="D3871" s="9" t="str">
        <f>IF(ISERROR(VLOOKUP(A3871,'entry data'!B:C,2,0)),"",VLOOKUP(A3871,'entry data'!B:C,2,0))</f>
        <v/>
      </c>
      <c r="E3871" s="9" t="str">
        <f>IF(ISERROR(VLOOKUP(A3871,'entry data'!B:E,4,0)),"",VLOOKUP(A3871,'entry data'!B:E,4,0))</f>
        <v/>
      </c>
      <c r="F3871" s="11" t="str">
        <f>IF(A3871="","",IF(ISERROR(VLOOKUP(A3871,'entry data'!B:F,5,0)),"",VLOOKUP(A3871,'entry data'!B:F,5,0)))</f>
        <v/>
      </c>
      <c r="G3871" s="12" t="str">
        <f>IF(A3871="","",IF(ISERROR(VLOOKUP(A3871,'entry data'!B:I,8,0)),"",VLOOKUP(A3871,'entry data'!B:I,7,0)))</f>
        <v/>
      </c>
      <c r="H3871" s="13" t="str">
        <f>IF(A3871="","",IF(B3871=1,VLOOKUP(A3871,'entry data'!B:D,3,0),I3870))</f>
        <v/>
      </c>
      <c r="I3871" s="14" t="str">
        <f>IF(A3871="","",IF(E3871="weekly",7,IF(E3871="fortnightly",14,IF(E3871="monthly",DATE(IF(MONTH(H3871)=12,YEAR(H3871)+1,YEAR(H3871)),VLOOKUP(MONTH(H3871),index!$D$2:$G$13,2,0),DAY(H3871)),
IF(E3871="quarterly",DATE(IF(MONTH(H3871)&gt;=10,YEAR(H3871)+1,YEAR(H3871)),VLOOKUP(MONTH(H3871),index!$D$2:$G$13,3,0),DAY(H3871)),
IF(E3871="halfyearly",DATE(IF(MONTH(H3871)&gt;=7,YEAR(H3871)+1,YEAR(H3871)),VLOOKUP(MONTH(H3871),index!$D$2:$G$13,4,0),DAY(H3871)),
DATE(YEAR(H3871)+1,MONTH(H3871),DAY(H3871)))))-H3871))+H3871)</f>
        <v/>
      </c>
      <c r="J3871" s="9" t="str">
        <f t="shared" si="382"/>
        <v/>
      </c>
      <c r="K3871" s="11" t="str">
        <f t="shared" si="383"/>
        <v/>
      </c>
      <c r="L3871" s="11" t="str">
        <f t="shared" si="384"/>
        <v/>
      </c>
      <c r="M3871" s="11" t="str">
        <f>IF(A3871="","",VLOOKUP(E3871,index!$A$1:$B$6,2,0)*K3871*G3871)</f>
        <v/>
      </c>
      <c r="N3871" s="11" t="str">
        <f>IF(A3871="","",-PMT(G3871*VLOOKUP(E3871,index!$A$1:$B$6,2,0),C3871,F3871,0,0))</f>
        <v/>
      </c>
      <c r="O3871" s="11" t="str">
        <f t="shared" si="385"/>
        <v/>
      </c>
      <c r="P3871" s="11" t="str">
        <f t="shared" si="380"/>
        <v/>
      </c>
    </row>
    <row r="3872" spans="1:16" x14ac:dyDescent="0.25">
      <c r="A3872" s="9" t="str">
        <f>IF(A3871="","",IF(B3871&lt;C3871,A3871,IF(A3871=MAX('entry data'!$B$8:$B$507),"",A3871+1)))</f>
        <v/>
      </c>
      <c r="B3872" s="9" t="str">
        <f t="shared" si="381"/>
        <v/>
      </c>
      <c r="C3872" s="9" t="str">
        <f>IF(ISERROR(VLOOKUP(A3872,'entry data'!B:G,6,0)),"",VLOOKUP(A3872,'entry data'!B:G,6,0))</f>
        <v/>
      </c>
      <c r="D3872" s="9" t="str">
        <f>IF(ISERROR(VLOOKUP(A3872,'entry data'!B:C,2,0)),"",VLOOKUP(A3872,'entry data'!B:C,2,0))</f>
        <v/>
      </c>
      <c r="E3872" s="9" t="str">
        <f>IF(ISERROR(VLOOKUP(A3872,'entry data'!B:E,4,0)),"",VLOOKUP(A3872,'entry data'!B:E,4,0))</f>
        <v/>
      </c>
      <c r="F3872" s="11" t="str">
        <f>IF(A3872="","",IF(ISERROR(VLOOKUP(A3872,'entry data'!B:F,5,0)),"",VLOOKUP(A3872,'entry data'!B:F,5,0)))</f>
        <v/>
      </c>
      <c r="G3872" s="12" t="str">
        <f>IF(A3872="","",IF(ISERROR(VLOOKUP(A3872,'entry data'!B:I,8,0)),"",VLOOKUP(A3872,'entry data'!B:I,7,0)))</f>
        <v/>
      </c>
      <c r="H3872" s="13" t="str">
        <f>IF(A3872="","",IF(B3872=1,VLOOKUP(A3872,'entry data'!B:D,3,0),I3871))</f>
        <v/>
      </c>
      <c r="I3872" s="14" t="str">
        <f>IF(A3872="","",IF(E3872="weekly",7,IF(E3872="fortnightly",14,IF(E3872="monthly",DATE(IF(MONTH(H3872)=12,YEAR(H3872)+1,YEAR(H3872)),VLOOKUP(MONTH(H3872),index!$D$2:$G$13,2,0),DAY(H3872)),
IF(E3872="quarterly",DATE(IF(MONTH(H3872)&gt;=10,YEAR(H3872)+1,YEAR(H3872)),VLOOKUP(MONTH(H3872),index!$D$2:$G$13,3,0),DAY(H3872)),
IF(E3872="halfyearly",DATE(IF(MONTH(H3872)&gt;=7,YEAR(H3872)+1,YEAR(H3872)),VLOOKUP(MONTH(H3872),index!$D$2:$G$13,4,0),DAY(H3872)),
DATE(YEAR(H3872)+1,MONTH(H3872),DAY(H3872)))))-H3872))+H3872)</f>
        <v/>
      </c>
      <c r="J3872" s="9" t="str">
        <f t="shared" si="382"/>
        <v/>
      </c>
      <c r="K3872" s="11" t="str">
        <f t="shared" si="383"/>
        <v/>
      </c>
      <c r="L3872" s="11" t="str">
        <f t="shared" si="384"/>
        <v/>
      </c>
      <c r="M3872" s="11" t="str">
        <f>IF(A3872="","",VLOOKUP(E3872,index!$A$1:$B$6,2,0)*K3872*G3872)</f>
        <v/>
      </c>
      <c r="N3872" s="11" t="str">
        <f>IF(A3872="","",-PMT(G3872*VLOOKUP(E3872,index!$A$1:$B$6,2,0),C3872,F3872,0,0))</f>
        <v/>
      </c>
      <c r="O3872" s="11" t="str">
        <f t="shared" si="385"/>
        <v/>
      </c>
      <c r="P3872" s="11" t="str">
        <f t="shared" si="380"/>
        <v/>
      </c>
    </row>
    <row r="3873" spans="1:16" x14ac:dyDescent="0.25">
      <c r="A3873" s="9" t="str">
        <f>IF(A3872="","",IF(B3872&lt;C3872,A3872,IF(A3872=MAX('entry data'!$B$8:$B$507),"",A3872+1)))</f>
        <v/>
      </c>
      <c r="B3873" s="9" t="str">
        <f t="shared" si="381"/>
        <v/>
      </c>
      <c r="C3873" s="9" t="str">
        <f>IF(ISERROR(VLOOKUP(A3873,'entry data'!B:G,6,0)),"",VLOOKUP(A3873,'entry data'!B:G,6,0))</f>
        <v/>
      </c>
      <c r="D3873" s="9" t="str">
        <f>IF(ISERROR(VLOOKUP(A3873,'entry data'!B:C,2,0)),"",VLOOKUP(A3873,'entry data'!B:C,2,0))</f>
        <v/>
      </c>
      <c r="E3873" s="9" t="str">
        <f>IF(ISERROR(VLOOKUP(A3873,'entry data'!B:E,4,0)),"",VLOOKUP(A3873,'entry data'!B:E,4,0))</f>
        <v/>
      </c>
      <c r="F3873" s="11" t="str">
        <f>IF(A3873="","",IF(ISERROR(VLOOKUP(A3873,'entry data'!B:F,5,0)),"",VLOOKUP(A3873,'entry data'!B:F,5,0)))</f>
        <v/>
      </c>
      <c r="G3873" s="12" t="str">
        <f>IF(A3873="","",IF(ISERROR(VLOOKUP(A3873,'entry data'!B:I,8,0)),"",VLOOKUP(A3873,'entry data'!B:I,7,0)))</f>
        <v/>
      </c>
      <c r="H3873" s="13" t="str">
        <f>IF(A3873="","",IF(B3873=1,VLOOKUP(A3873,'entry data'!B:D,3,0),I3872))</f>
        <v/>
      </c>
      <c r="I3873" s="14" t="str">
        <f>IF(A3873="","",IF(E3873="weekly",7,IF(E3873="fortnightly",14,IF(E3873="monthly",DATE(IF(MONTH(H3873)=12,YEAR(H3873)+1,YEAR(H3873)),VLOOKUP(MONTH(H3873),index!$D$2:$G$13,2,0),DAY(H3873)),
IF(E3873="quarterly",DATE(IF(MONTH(H3873)&gt;=10,YEAR(H3873)+1,YEAR(H3873)),VLOOKUP(MONTH(H3873),index!$D$2:$G$13,3,0),DAY(H3873)),
IF(E3873="halfyearly",DATE(IF(MONTH(H3873)&gt;=7,YEAR(H3873)+1,YEAR(H3873)),VLOOKUP(MONTH(H3873),index!$D$2:$G$13,4,0),DAY(H3873)),
DATE(YEAR(H3873)+1,MONTH(H3873),DAY(H3873)))))-H3873))+H3873)</f>
        <v/>
      </c>
      <c r="J3873" s="9" t="str">
        <f t="shared" si="382"/>
        <v/>
      </c>
      <c r="K3873" s="11" t="str">
        <f t="shared" si="383"/>
        <v/>
      </c>
      <c r="L3873" s="11" t="str">
        <f t="shared" si="384"/>
        <v/>
      </c>
      <c r="M3873" s="11" t="str">
        <f>IF(A3873="","",VLOOKUP(E3873,index!$A$1:$B$6,2,0)*K3873*G3873)</f>
        <v/>
      </c>
      <c r="N3873" s="11" t="str">
        <f>IF(A3873="","",-PMT(G3873*VLOOKUP(E3873,index!$A$1:$B$6,2,0),C3873,F3873,0,0))</f>
        <v/>
      </c>
      <c r="O3873" s="11" t="str">
        <f t="shared" si="385"/>
        <v/>
      </c>
      <c r="P3873" s="11" t="str">
        <f t="shared" si="380"/>
        <v/>
      </c>
    </row>
    <row r="3874" spans="1:16" x14ac:dyDescent="0.25">
      <c r="A3874" s="9" t="str">
        <f>IF(A3873="","",IF(B3873&lt;C3873,A3873,IF(A3873=MAX('entry data'!$B$8:$B$507),"",A3873+1)))</f>
        <v/>
      </c>
      <c r="B3874" s="9" t="str">
        <f t="shared" si="381"/>
        <v/>
      </c>
      <c r="C3874" s="9" t="str">
        <f>IF(ISERROR(VLOOKUP(A3874,'entry data'!B:G,6,0)),"",VLOOKUP(A3874,'entry data'!B:G,6,0))</f>
        <v/>
      </c>
      <c r="D3874" s="9" t="str">
        <f>IF(ISERROR(VLOOKUP(A3874,'entry data'!B:C,2,0)),"",VLOOKUP(A3874,'entry data'!B:C,2,0))</f>
        <v/>
      </c>
      <c r="E3874" s="9" t="str">
        <f>IF(ISERROR(VLOOKUP(A3874,'entry data'!B:E,4,0)),"",VLOOKUP(A3874,'entry data'!B:E,4,0))</f>
        <v/>
      </c>
      <c r="F3874" s="11" t="str">
        <f>IF(A3874="","",IF(ISERROR(VLOOKUP(A3874,'entry data'!B:F,5,0)),"",VLOOKUP(A3874,'entry data'!B:F,5,0)))</f>
        <v/>
      </c>
      <c r="G3874" s="12" t="str">
        <f>IF(A3874="","",IF(ISERROR(VLOOKUP(A3874,'entry data'!B:I,8,0)),"",VLOOKUP(A3874,'entry data'!B:I,7,0)))</f>
        <v/>
      </c>
      <c r="H3874" s="13" t="str">
        <f>IF(A3874="","",IF(B3874=1,VLOOKUP(A3874,'entry data'!B:D,3,0),I3873))</f>
        <v/>
      </c>
      <c r="I3874" s="14" t="str">
        <f>IF(A3874="","",IF(E3874="weekly",7,IF(E3874="fortnightly",14,IF(E3874="monthly",DATE(IF(MONTH(H3874)=12,YEAR(H3874)+1,YEAR(H3874)),VLOOKUP(MONTH(H3874),index!$D$2:$G$13,2,0),DAY(H3874)),
IF(E3874="quarterly",DATE(IF(MONTH(H3874)&gt;=10,YEAR(H3874)+1,YEAR(H3874)),VLOOKUP(MONTH(H3874),index!$D$2:$G$13,3,0),DAY(H3874)),
IF(E3874="halfyearly",DATE(IF(MONTH(H3874)&gt;=7,YEAR(H3874)+1,YEAR(H3874)),VLOOKUP(MONTH(H3874),index!$D$2:$G$13,4,0),DAY(H3874)),
DATE(YEAR(H3874)+1,MONTH(H3874),DAY(H3874)))))-H3874))+H3874)</f>
        <v/>
      </c>
      <c r="J3874" s="9" t="str">
        <f t="shared" si="382"/>
        <v/>
      </c>
      <c r="K3874" s="11" t="str">
        <f t="shared" si="383"/>
        <v/>
      </c>
      <c r="L3874" s="11" t="str">
        <f t="shared" si="384"/>
        <v/>
      </c>
      <c r="M3874" s="11" t="str">
        <f>IF(A3874="","",VLOOKUP(E3874,index!$A$1:$B$6,2,0)*K3874*G3874)</f>
        <v/>
      </c>
      <c r="N3874" s="11" t="str">
        <f>IF(A3874="","",-PMT(G3874*VLOOKUP(E3874,index!$A$1:$B$6,2,0),C3874,F3874,0,0))</f>
        <v/>
      </c>
      <c r="O3874" s="11" t="str">
        <f t="shared" si="385"/>
        <v/>
      </c>
      <c r="P3874" s="11" t="str">
        <f t="shared" si="380"/>
        <v/>
      </c>
    </row>
    <row r="3875" spans="1:16" x14ac:dyDescent="0.25">
      <c r="A3875" s="9" t="str">
        <f>IF(A3874="","",IF(B3874&lt;C3874,A3874,IF(A3874=MAX('entry data'!$B$8:$B$507),"",A3874+1)))</f>
        <v/>
      </c>
      <c r="B3875" s="9" t="str">
        <f t="shared" si="381"/>
        <v/>
      </c>
      <c r="C3875" s="9" t="str">
        <f>IF(ISERROR(VLOOKUP(A3875,'entry data'!B:G,6,0)),"",VLOOKUP(A3875,'entry data'!B:G,6,0))</f>
        <v/>
      </c>
      <c r="D3875" s="9" t="str">
        <f>IF(ISERROR(VLOOKUP(A3875,'entry data'!B:C,2,0)),"",VLOOKUP(A3875,'entry data'!B:C,2,0))</f>
        <v/>
      </c>
      <c r="E3875" s="9" t="str">
        <f>IF(ISERROR(VLOOKUP(A3875,'entry data'!B:E,4,0)),"",VLOOKUP(A3875,'entry data'!B:E,4,0))</f>
        <v/>
      </c>
      <c r="F3875" s="11" t="str">
        <f>IF(A3875="","",IF(ISERROR(VLOOKUP(A3875,'entry data'!B:F,5,0)),"",VLOOKUP(A3875,'entry data'!B:F,5,0)))</f>
        <v/>
      </c>
      <c r="G3875" s="12" t="str">
        <f>IF(A3875="","",IF(ISERROR(VLOOKUP(A3875,'entry data'!B:I,8,0)),"",VLOOKUP(A3875,'entry data'!B:I,7,0)))</f>
        <v/>
      </c>
      <c r="H3875" s="13" t="str">
        <f>IF(A3875="","",IF(B3875=1,VLOOKUP(A3875,'entry data'!B:D,3,0),I3874))</f>
        <v/>
      </c>
      <c r="I3875" s="14" t="str">
        <f>IF(A3875="","",IF(E3875="weekly",7,IF(E3875="fortnightly",14,IF(E3875="monthly",DATE(IF(MONTH(H3875)=12,YEAR(H3875)+1,YEAR(H3875)),VLOOKUP(MONTH(H3875),index!$D$2:$G$13,2,0),DAY(H3875)),
IF(E3875="quarterly",DATE(IF(MONTH(H3875)&gt;=10,YEAR(H3875)+1,YEAR(H3875)),VLOOKUP(MONTH(H3875),index!$D$2:$G$13,3,0),DAY(H3875)),
IF(E3875="halfyearly",DATE(IF(MONTH(H3875)&gt;=7,YEAR(H3875)+1,YEAR(H3875)),VLOOKUP(MONTH(H3875),index!$D$2:$G$13,4,0),DAY(H3875)),
DATE(YEAR(H3875)+1,MONTH(H3875),DAY(H3875)))))-H3875))+H3875)</f>
        <v/>
      </c>
      <c r="J3875" s="9" t="str">
        <f t="shared" si="382"/>
        <v/>
      </c>
      <c r="K3875" s="11" t="str">
        <f t="shared" si="383"/>
        <v/>
      </c>
      <c r="L3875" s="11" t="str">
        <f t="shared" si="384"/>
        <v/>
      </c>
      <c r="M3875" s="11" t="str">
        <f>IF(A3875="","",VLOOKUP(E3875,index!$A$1:$B$6,2,0)*K3875*G3875)</f>
        <v/>
      </c>
      <c r="N3875" s="11" t="str">
        <f>IF(A3875="","",-PMT(G3875*VLOOKUP(E3875,index!$A$1:$B$6,2,0),C3875,F3875,0,0))</f>
        <v/>
      </c>
      <c r="O3875" s="11" t="str">
        <f t="shared" si="385"/>
        <v/>
      </c>
      <c r="P3875" s="11" t="str">
        <f t="shared" si="380"/>
        <v/>
      </c>
    </row>
    <row r="3876" spans="1:16" x14ac:dyDescent="0.25">
      <c r="A3876" s="9" t="str">
        <f>IF(A3875="","",IF(B3875&lt;C3875,A3875,IF(A3875=MAX('entry data'!$B$8:$B$507),"",A3875+1)))</f>
        <v/>
      </c>
      <c r="B3876" s="9" t="str">
        <f t="shared" si="381"/>
        <v/>
      </c>
      <c r="C3876" s="9" t="str">
        <f>IF(ISERROR(VLOOKUP(A3876,'entry data'!B:G,6,0)),"",VLOOKUP(A3876,'entry data'!B:G,6,0))</f>
        <v/>
      </c>
      <c r="D3876" s="9" t="str">
        <f>IF(ISERROR(VLOOKUP(A3876,'entry data'!B:C,2,0)),"",VLOOKUP(A3876,'entry data'!B:C,2,0))</f>
        <v/>
      </c>
      <c r="E3876" s="9" t="str">
        <f>IF(ISERROR(VLOOKUP(A3876,'entry data'!B:E,4,0)),"",VLOOKUP(A3876,'entry data'!B:E,4,0))</f>
        <v/>
      </c>
      <c r="F3876" s="11" t="str">
        <f>IF(A3876="","",IF(ISERROR(VLOOKUP(A3876,'entry data'!B:F,5,0)),"",VLOOKUP(A3876,'entry data'!B:F,5,0)))</f>
        <v/>
      </c>
      <c r="G3876" s="12" t="str">
        <f>IF(A3876="","",IF(ISERROR(VLOOKUP(A3876,'entry data'!B:I,8,0)),"",VLOOKUP(A3876,'entry data'!B:I,7,0)))</f>
        <v/>
      </c>
      <c r="H3876" s="13" t="str">
        <f>IF(A3876="","",IF(B3876=1,VLOOKUP(A3876,'entry data'!B:D,3,0),I3875))</f>
        <v/>
      </c>
      <c r="I3876" s="14" t="str">
        <f>IF(A3876="","",IF(E3876="weekly",7,IF(E3876="fortnightly",14,IF(E3876="monthly",DATE(IF(MONTH(H3876)=12,YEAR(H3876)+1,YEAR(H3876)),VLOOKUP(MONTH(H3876),index!$D$2:$G$13,2,0),DAY(H3876)),
IF(E3876="quarterly",DATE(IF(MONTH(H3876)&gt;=10,YEAR(H3876)+1,YEAR(H3876)),VLOOKUP(MONTH(H3876),index!$D$2:$G$13,3,0),DAY(H3876)),
IF(E3876="halfyearly",DATE(IF(MONTH(H3876)&gt;=7,YEAR(H3876)+1,YEAR(H3876)),VLOOKUP(MONTH(H3876),index!$D$2:$G$13,4,0),DAY(H3876)),
DATE(YEAR(H3876)+1,MONTH(H3876),DAY(H3876)))))-H3876))+H3876)</f>
        <v/>
      </c>
      <c r="J3876" s="9" t="str">
        <f t="shared" si="382"/>
        <v/>
      </c>
      <c r="K3876" s="11" t="str">
        <f t="shared" si="383"/>
        <v/>
      </c>
      <c r="L3876" s="11" t="str">
        <f t="shared" si="384"/>
        <v/>
      </c>
      <c r="M3876" s="11" t="str">
        <f>IF(A3876="","",VLOOKUP(E3876,index!$A$1:$B$6,2,0)*K3876*G3876)</f>
        <v/>
      </c>
      <c r="N3876" s="11" t="str">
        <f>IF(A3876="","",-PMT(G3876*VLOOKUP(E3876,index!$A$1:$B$6,2,0),C3876,F3876,0,0))</f>
        <v/>
      </c>
      <c r="O3876" s="11" t="str">
        <f t="shared" si="385"/>
        <v/>
      </c>
      <c r="P3876" s="11" t="str">
        <f t="shared" si="380"/>
        <v/>
      </c>
    </row>
    <row r="3877" spans="1:16" x14ac:dyDescent="0.25">
      <c r="A3877" s="9" t="str">
        <f>IF(A3876="","",IF(B3876&lt;C3876,A3876,IF(A3876=MAX('entry data'!$B$8:$B$507),"",A3876+1)))</f>
        <v/>
      </c>
      <c r="B3877" s="9" t="str">
        <f t="shared" si="381"/>
        <v/>
      </c>
      <c r="C3877" s="9" t="str">
        <f>IF(ISERROR(VLOOKUP(A3877,'entry data'!B:G,6,0)),"",VLOOKUP(A3877,'entry data'!B:G,6,0))</f>
        <v/>
      </c>
      <c r="D3877" s="9" t="str">
        <f>IF(ISERROR(VLOOKUP(A3877,'entry data'!B:C,2,0)),"",VLOOKUP(A3877,'entry data'!B:C,2,0))</f>
        <v/>
      </c>
      <c r="E3877" s="9" t="str">
        <f>IF(ISERROR(VLOOKUP(A3877,'entry data'!B:E,4,0)),"",VLOOKUP(A3877,'entry data'!B:E,4,0))</f>
        <v/>
      </c>
      <c r="F3877" s="11" t="str">
        <f>IF(A3877="","",IF(ISERROR(VLOOKUP(A3877,'entry data'!B:F,5,0)),"",VLOOKUP(A3877,'entry data'!B:F,5,0)))</f>
        <v/>
      </c>
      <c r="G3877" s="12" t="str">
        <f>IF(A3877="","",IF(ISERROR(VLOOKUP(A3877,'entry data'!B:I,8,0)),"",VLOOKUP(A3877,'entry data'!B:I,7,0)))</f>
        <v/>
      </c>
      <c r="H3877" s="13" t="str">
        <f>IF(A3877="","",IF(B3877=1,VLOOKUP(A3877,'entry data'!B:D,3,0),I3876))</f>
        <v/>
      </c>
      <c r="I3877" s="14" t="str">
        <f>IF(A3877="","",IF(E3877="weekly",7,IF(E3877="fortnightly",14,IF(E3877="monthly",DATE(IF(MONTH(H3877)=12,YEAR(H3877)+1,YEAR(H3877)),VLOOKUP(MONTH(H3877),index!$D$2:$G$13,2,0),DAY(H3877)),
IF(E3877="quarterly",DATE(IF(MONTH(H3877)&gt;=10,YEAR(H3877)+1,YEAR(H3877)),VLOOKUP(MONTH(H3877),index!$D$2:$G$13,3,0),DAY(H3877)),
IF(E3877="halfyearly",DATE(IF(MONTH(H3877)&gt;=7,YEAR(H3877)+1,YEAR(H3877)),VLOOKUP(MONTH(H3877),index!$D$2:$G$13,4,0),DAY(H3877)),
DATE(YEAR(H3877)+1,MONTH(H3877),DAY(H3877)))))-H3877))+H3877)</f>
        <v/>
      </c>
      <c r="J3877" s="9" t="str">
        <f t="shared" si="382"/>
        <v/>
      </c>
      <c r="K3877" s="11" t="str">
        <f t="shared" si="383"/>
        <v/>
      </c>
      <c r="L3877" s="11" t="str">
        <f t="shared" si="384"/>
        <v/>
      </c>
      <c r="M3877" s="11" t="str">
        <f>IF(A3877="","",VLOOKUP(E3877,index!$A$1:$B$6,2,0)*K3877*G3877)</f>
        <v/>
      </c>
      <c r="N3877" s="11" t="str">
        <f>IF(A3877="","",-PMT(G3877*VLOOKUP(E3877,index!$A$1:$B$6,2,0),C3877,F3877,0,0))</f>
        <v/>
      </c>
      <c r="O3877" s="11" t="str">
        <f t="shared" si="385"/>
        <v/>
      </c>
      <c r="P3877" s="11" t="str">
        <f t="shared" si="380"/>
        <v/>
      </c>
    </row>
    <row r="3878" spans="1:16" x14ac:dyDescent="0.25">
      <c r="A3878" s="9" t="str">
        <f>IF(A3877="","",IF(B3877&lt;C3877,A3877,IF(A3877=MAX('entry data'!$B$8:$B$507),"",A3877+1)))</f>
        <v/>
      </c>
      <c r="B3878" s="9" t="str">
        <f t="shared" si="381"/>
        <v/>
      </c>
      <c r="C3878" s="9" t="str">
        <f>IF(ISERROR(VLOOKUP(A3878,'entry data'!B:G,6,0)),"",VLOOKUP(A3878,'entry data'!B:G,6,0))</f>
        <v/>
      </c>
      <c r="D3878" s="9" t="str">
        <f>IF(ISERROR(VLOOKUP(A3878,'entry data'!B:C,2,0)),"",VLOOKUP(A3878,'entry data'!B:C,2,0))</f>
        <v/>
      </c>
      <c r="E3878" s="9" t="str">
        <f>IF(ISERROR(VLOOKUP(A3878,'entry data'!B:E,4,0)),"",VLOOKUP(A3878,'entry data'!B:E,4,0))</f>
        <v/>
      </c>
      <c r="F3878" s="11" t="str">
        <f>IF(A3878="","",IF(ISERROR(VLOOKUP(A3878,'entry data'!B:F,5,0)),"",VLOOKUP(A3878,'entry data'!B:F,5,0)))</f>
        <v/>
      </c>
      <c r="G3878" s="12" t="str">
        <f>IF(A3878="","",IF(ISERROR(VLOOKUP(A3878,'entry data'!B:I,8,0)),"",VLOOKUP(A3878,'entry data'!B:I,7,0)))</f>
        <v/>
      </c>
      <c r="H3878" s="13" t="str">
        <f>IF(A3878="","",IF(B3878=1,VLOOKUP(A3878,'entry data'!B:D,3,0),I3877))</f>
        <v/>
      </c>
      <c r="I3878" s="14" t="str">
        <f>IF(A3878="","",IF(E3878="weekly",7,IF(E3878="fortnightly",14,IF(E3878="monthly",DATE(IF(MONTH(H3878)=12,YEAR(H3878)+1,YEAR(H3878)),VLOOKUP(MONTH(H3878),index!$D$2:$G$13,2,0),DAY(H3878)),
IF(E3878="quarterly",DATE(IF(MONTH(H3878)&gt;=10,YEAR(H3878)+1,YEAR(H3878)),VLOOKUP(MONTH(H3878),index!$D$2:$G$13,3,0),DAY(H3878)),
IF(E3878="halfyearly",DATE(IF(MONTH(H3878)&gt;=7,YEAR(H3878)+1,YEAR(H3878)),VLOOKUP(MONTH(H3878),index!$D$2:$G$13,4,0),DAY(H3878)),
DATE(YEAR(H3878)+1,MONTH(H3878),DAY(H3878)))))-H3878))+H3878)</f>
        <v/>
      </c>
      <c r="J3878" s="9" t="str">
        <f t="shared" si="382"/>
        <v/>
      </c>
      <c r="K3878" s="11" t="str">
        <f t="shared" si="383"/>
        <v/>
      </c>
      <c r="L3878" s="11" t="str">
        <f t="shared" si="384"/>
        <v/>
      </c>
      <c r="M3878" s="11" t="str">
        <f>IF(A3878="","",VLOOKUP(E3878,index!$A$1:$B$6,2,0)*K3878*G3878)</f>
        <v/>
      </c>
      <c r="N3878" s="11" t="str">
        <f>IF(A3878="","",-PMT(G3878*VLOOKUP(E3878,index!$A$1:$B$6,2,0),C3878,F3878,0,0))</f>
        <v/>
      </c>
      <c r="O3878" s="11" t="str">
        <f t="shared" si="385"/>
        <v/>
      </c>
      <c r="P3878" s="11" t="str">
        <f t="shared" si="380"/>
        <v/>
      </c>
    </row>
    <row r="3879" spans="1:16" x14ac:dyDescent="0.25">
      <c r="A3879" s="9" t="str">
        <f>IF(A3878="","",IF(B3878&lt;C3878,A3878,IF(A3878=MAX('entry data'!$B$8:$B$507),"",A3878+1)))</f>
        <v/>
      </c>
      <c r="B3879" s="9" t="str">
        <f t="shared" si="381"/>
        <v/>
      </c>
      <c r="C3879" s="9" t="str">
        <f>IF(ISERROR(VLOOKUP(A3879,'entry data'!B:G,6,0)),"",VLOOKUP(A3879,'entry data'!B:G,6,0))</f>
        <v/>
      </c>
      <c r="D3879" s="9" t="str">
        <f>IF(ISERROR(VLOOKUP(A3879,'entry data'!B:C,2,0)),"",VLOOKUP(A3879,'entry data'!B:C,2,0))</f>
        <v/>
      </c>
      <c r="E3879" s="9" t="str">
        <f>IF(ISERROR(VLOOKUP(A3879,'entry data'!B:E,4,0)),"",VLOOKUP(A3879,'entry data'!B:E,4,0))</f>
        <v/>
      </c>
      <c r="F3879" s="11" t="str">
        <f>IF(A3879="","",IF(ISERROR(VLOOKUP(A3879,'entry data'!B:F,5,0)),"",VLOOKUP(A3879,'entry data'!B:F,5,0)))</f>
        <v/>
      </c>
      <c r="G3879" s="12" t="str">
        <f>IF(A3879="","",IF(ISERROR(VLOOKUP(A3879,'entry data'!B:I,8,0)),"",VLOOKUP(A3879,'entry data'!B:I,7,0)))</f>
        <v/>
      </c>
      <c r="H3879" s="13" t="str">
        <f>IF(A3879="","",IF(B3879=1,VLOOKUP(A3879,'entry data'!B:D,3,0),I3878))</f>
        <v/>
      </c>
      <c r="I3879" s="14" t="str">
        <f>IF(A3879="","",IF(E3879="weekly",7,IF(E3879="fortnightly",14,IF(E3879="monthly",DATE(IF(MONTH(H3879)=12,YEAR(H3879)+1,YEAR(H3879)),VLOOKUP(MONTH(H3879),index!$D$2:$G$13,2,0),DAY(H3879)),
IF(E3879="quarterly",DATE(IF(MONTH(H3879)&gt;=10,YEAR(H3879)+1,YEAR(H3879)),VLOOKUP(MONTH(H3879),index!$D$2:$G$13,3,0),DAY(H3879)),
IF(E3879="halfyearly",DATE(IF(MONTH(H3879)&gt;=7,YEAR(H3879)+1,YEAR(H3879)),VLOOKUP(MONTH(H3879),index!$D$2:$G$13,4,0),DAY(H3879)),
DATE(YEAR(H3879)+1,MONTH(H3879),DAY(H3879)))))-H3879))+H3879)</f>
        <v/>
      </c>
      <c r="J3879" s="9" t="str">
        <f t="shared" si="382"/>
        <v/>
      </c>
      <c r="K3879" s="11" t="str">
        <f t="shared" si="383"/>
        <v/>
      </c>
      <c r="L3879" s="11" t="str">
        <f t="shared" si="384"/>
        <v/>
      </c>
      <c r="M3879" s="11" t="str">
        <f>IF(A3879="","",VLOOKUP(E3879,index!$A$1:$B$6,2,0)*K3879*G3879)</f>
        <v/>
      </c>
      <c r="N3879" s="11" t="str">
        <f>IF(A3879="","",-PMT(G3879*VLOOKUP(E3879,index!$A$1:$B$6,2,0),C3879,F3879,0,0))</f>
        <v/>
      </c>
      <c r="O3879" s="11" t="str">
        <f t="shared" si="385"/>
        <v/>
      </c>
      <c r="P3879" s="11" t="str">
        <f t="shared" si="380"/>
        <v/>
      </c>
    </row>
    <row r="3880" spans="1:16" x14ac:dyDescent="0.25">
      <c r="A3880" s="9" t="str">
        <f>IF(A3879="","",IF(B3879&lt;C3879,A3879,IF(A3879=MAX('entry data'!$B$8:$B$507),"",A3879+1)))</f>
        <v/>
      </c>
      <c r="B3880" s="9" t="str">
        <f t="shared" si="381"/>
        <v/>
      </c>
      <c r="C3880" s="9" t="str">
        <f>IF(ISERROR(VLOOKUP(A3880,'entry data'!B:G,6,0)),"",VLOOKUP(A3880,'entry data'!B:G,6,0))</f>
        <v/>
      </c>
      <c r="D3880" s="9" t="str">
        <f>IF(ISERROR(VLOOKUP(A3880,'entry data'!B:C,2,0)),"",VLOOKUP(A3880,'entry data'!B:C,2,0))</f>
        <v/>
      </c>
      <c r="E3880" s="9" t="str">
        <f>IF(ISERROR(VLOOKUP(A3880,'entry data'!B:E,4,0)),"",VLOOKUP(A3880,'entry data'!B:E,4,0))</f>
        <v/>
      </c>
      <c r="F3880" s="11" t="str">
        <f>IF(A3880="","",IF(ISERROR(VLOOKUP(A3880,'entry data'!B:F,5,0)),"",VLOOKUP(A3880,'entry data'!B:F,5,0)))</f>
        <v/>
      </c>
      <c r="G3880" s="12" t="str">
        <f>IF(A3880="","",IF(ISERROR(VLOOKUP(A3880,'entry data'!B:I,8,0)),"",VLOOKUP(A3880,'entry data'!B:I,7,0)))</f>
        <v/>
      </c>
      <c r="H3880" s="13" t="str">
        <f>IF(A3880="","",IF(B3880=1,VLOOKUP(A3880,'entry data'!B:D,3,0),I3879))</f>
        <v/>
      </c>
      <c r="I3880" s="14" t="str">
        <f>IF(A3880="","",IF(E3880="weekly",7,IF(E3880="fortnightly",14,IF(E3880="monthly",DATE(IF(MONTH(H3880)=12,YEAR(H3880)+1,YEAR(H3880)),VLOOKUP(MONTH(H3880),index!$D$2:$G$13,2,0),DAY(H3880)),
IF(E3880="quarterly",DATE(IF(MONTH(H3880)&gt;=10,YEAR(H3880)+1,YEAR(H3880)),VLOOKUP(MONTH(H3880),index!$D$2:$G$13,3,0),DAY(H3880)),
IF(E3880="halfyearly",DATE(IF(MONTH(H3880)&gt;=7,YEAR(H3880)+1,YEAR(H3880)),VLOOKUP(MONTH(H3880),index!$D$2:$G$13,4,0),DAY(H3880)),
DATE(YEAR(H3880)+1,MONTH(H3880),DAY(H3880)))))-H3880))+H3880)</f>
        <v/>
      </c>
      <c r="J3880" s="9" t="str">
        <f t="shared" si="382"/>
        <v/>
      </c>
      <c r="K3880" s="11" t="str">
        <f t="shared" si="383"/>
        <v/>
      </c>
      <c r="L3880" s="11" t="str">
        <f t="shared" si="384"/>
        <v/>
      </c>
      <c r="M3880" s="11" t="str">
        <f>IF(A3880="","",VLOOKUP(E3880,index!$A$1:$B$6,2,0)*K3880*G3880)</f>
        <v/>
      </c>
      <c r="N3880" s="11" t="str">
        <f>IF(A3880="","",-PMT(G3880*VLOOKUP(E3880,index!$A$1:$B$6,2,0),C3880,F3880,0,0))</f>
        <v/>
      </c>
      <c r="O3880" s="11" t="str">
        <f t="shared" si="385"/>
        <v/>
      </c>
      <c r="P3880" s="11" t="str">
        <f t="shared" si="380"/>
        <v/>
      </c>
    </row>
    <row r="3881" spans="1:16" x14ac:dyDescent="0.25">
      <c r="A3881" s="9" t="str">
        <f>IF(A3880="","",IF(B3880&lt;C3880,A3880,IF(A3880=MAX('entry data'!$B$8:$B$507),"",A3880+1)))</f>
        <v/>
      </c>
      <c r="B3881" s="9" t="str">
        <f t="shared" si="381"/>
        <v/>
      </c>
      <c r="C3881" s="9" t="str">
        <f>IF(ISERROR(VLOOKUP(A3881,'entry data'!B:G,6,0)),"",VLOOKUP(A3881,'entry data'!B:G,6,0))</f>
        <v/>
      </c>
      <c r="D3881" s="9" t="str">
        <f>IF(ISERROR(VLOOKUP(A3881,'entry data'!B:C,2,0)),"",VLOOKUP(A3881,'entry data'!B:C,2,0))</f>
        <v/>
      </c>
      <c r="E3881" s="9" t="str">
        <f>IF(ISERROR(VLOOKUP(A3881,'entry data'!B:E,4,0)),"",VLOOKUP(A3881,'entry data'!B:E,4,0))</f>
        <v/>
      </c>
      <c r="F3881" s="11" t="str">
        <f>IF(A3881="","",IF(ISERROR(VLOOKUP(A3881,'entry data'!B:F,5,0)),"",VLOOKUP(A3881,'entry data'!B:F,5,0)))</f>
        <v/>
      </c>
      <c r="G3881" s="12" t="str">
        <f>IF(A3881="","",IF(ISERROR(VLOOKUP(A3881,'entry data'!B:I,8,0)),"",VLOOKUP(A3881,'entry data'!B:I,7,0)))</f>
        <v/>
      </c>
      <c r="H3881" s="13" t="str">
        <f>IF(A3881="","",IF(B3881=1,VLOOKUP(A3881,'entry data'!B:D,3,0),I3880))</f>
        <v/>
      </c>
      <c r="I3881" s="14" t="str">
        <f>IF(A3881="","",IF(E3881="weekly",7,IF(E3881="fortnightly",14,IF(E3881="monthly",DATE(IF(MONTH(H3881)=12,YEAR(H3881)+1,YEAR(H3881)),VLOOKUP(MONTH(H3881),index!$D$2:$G$13,2,0),DAY(H3881)),
IF(E3881="quarterly",DATE(IF(MONTH(H3881)&gt;=10,YEAR(H3881)+1,YEAR(H3881)),VLOOKUP(MONTH(H3881),index!$D$2:$G$13,3,0),DAY(H3881)),
IF(E3881="halfyearly",DATE(IF(MONTH(H3881)&gt;=7,YEAR(H3881)+1,YEAR(H3881)),VLOOKUP(MONTH(H3881),index!$D$2:$G$13,4,0),DAY(H3881)),
DATE(YEAR(H3881)+1,MONTH(H3881),DAY(H3881)))))-H3881))+H3881)</f>
        <v/>
      </c>
      <c r="J3881" s="9" t="str">
        <f t="shared" si="382"/>
        <v/>
      </c>
      <c r="K3881" s="11" t="str">
        <f t="shared" si="383"/>
        <v/>
      </c>
      <c r="L3881" s="11" t="str">
        <f t="shared" si="384"/>
        <v/>
      </c>
      <c r="M3881" s="11" t="str">
        <f>IF(A3881="","",VLOOKUP(E3881,index!$A$1:$B$6,2,0)*K3881*G3881)</f>
        <v/>
      </c>
      <c r="N3881" s="11" t="str">
        <f>IF(A3881="","",-PMT(G3881*VLOOKUP(E3881,index!$A$1:$B$6,2,0),C3881,F3881,0,0))</f>
        <v/>
      </c>
      <c r="O3881" s="11" t="str">
        <f t="shared" si="385"/>
        <v/>
      </c>
      <c r="P3881" s="11" t="str">
        <f t="shared" si="380"/>
        <v/>
      </c>
    </row>
    <row r="3882" spans="1:16" x14ac:dyDescent="0.25">
      <c r="A3882" s="9" t="str">
        <f>IF(A3881="","",IF(B3881&lt;C3881,A3881,IF(A3881=MAX('entry data'!$B$8:$B$507),"",A3881+1)))</f>
        <v/>
      </c>
      <c r="B3882" s="9" t="str">
        <f t="shared" si="381"/>
        <v/>
      </c>
      <c r="C3882" s="9" t="str">
        <f>IF(ISERROR(VLOOKUP(A3882,'entry data'!B:G,6,0)),"",VLOOKUP(A3882,'entry data'!B:G,6,0))</f>
        <v/>
      </c>
      <c r="D3882" s="9" t="str">
        <f>IF(ISERROR(VLOOKUP(A3882,'entry data'!B:C,2,0)),"",VLOOKUP(A3882,'entry data'!B:C,2,0))</f>
        <v/>
      </c>
      <c r="E3882" s="9" t="str">
        <f>IF(ISERROR(VLOOKUP(A3882,'entry data'!B:E,4,0)),"",VLOOKUP(A3882,'entry data'!B:E,4,0))</f>
        <v/>
      </c>
      <c r="F3882" s="11" t="str">
        <f>IF(A3882="","",IF(ISERROR(VLOOKUP(A3882,'entry data'!B:F,5,0)),"",VLOOKUP(A3882,'entry data'!B:F,5,0)))</f>
        <v/>
      </c>
      <c r="G3882" s="12" t="str">
        <f>IF(A3882="","",IF(ISERROR(VLOOKUP(A3882,'entry data'!B:I,8,0)),"",VLOOKUP(A3882,'entry data'!B:I,7,0)))</f>
        <v/>
      </c>
      <c r="H3882" s="13" t="str">
        <f>IF(A3882="","",IF(B3882=1,VLOOKUP(A3882,'entry data'!B:D,3,0),I3881))</f>
        <v/>
      </c>
      <c r="I3882" s="14" t="str">
        <f>IF(A3882="","",IF(E3882="weekly",7,IF(E3882="fortnightly",14,IF(E3882="monthly",DATE(IF(MONTH(H3882)=12,YEAR(H3882)+1,YEAR(H3882)),VLOOKUP(MONTH(H3882),index!$D$2:$G$13,2,0),DAY(H3882)),
IF(E3882="quarterly",DATE(IF(MONTH(H3882)&gt;=10,YEAR(H3882)+1,YEAR(H3882)),VLOOKUP(MONTH(H3882),index!$D$2:$G$13,3,0),DAY(H3882)),
IF(E3882="halfyearly",DATE(IF(MONTH(H3882)&gt;=7,YEAR(H3882)+1,YEAR(H3882)),VLOOKUP(MONTH(H3882),index!$D$2:$G$13,4,0),DAY(H3882)),
DATE(YEAR(H3882)+1,MONTH(H3882),DAY(H3882)))))-H3882))+H3882)</f>
        <v/>
      </c>
      <c r="J3882" s="9" t="str">
        <f t="shared" si="382"/>
        <v/>
      </c>
      <c r="K3882" s="11" t="str">
        <f t="shared" si="383"/>
        <v/>
      </c>
      <c r="L3882" s="11" t="str">
        <f t="shared" si="384"/>
        <v/>
      </c>
      <c r="M3882" s="11" t="str">
        <f>IF(A3882="","",VLOOKUP(E3882,index!$A$1:$B$6,2,0)*K3882*G3882)</f>
        <v/>
      </c>
      <c r="N3882" s="11" t="str">
        <f>IF(A3882="","",-PMT(G3882*VLOOKUP(E3882,index!$A$1:$B$6,2,0),C3882,F3882,0,0))</f>
        <v/>
      </c>
      <c r="O3882" s="11" t="str">
        <f t="shared" si="385"/>
        <v/>
      </c>
      <c r="P3882" s="11" t="str">
        <f t="shared" si="380"/>
        <v/>
      </c>
    </row>
    <row r="3883" spans="1:16" x14ac:dyDescent="0.25">
      <c r="A3883" s="9" t="str">
        <f>IF(A3882="","",IF(B3882&lt;C3882,A3882,IF(A3882=MAX('entry data'!$B$8:$B$507),"",A3882+1)))</f>
        <v/>
      </c>
      <c r="B3883" s="9" t="str">
        <f t="shared" si="381"/>
        <v/>
      </c>
      <c r="C3883" s="9" t="str">
        <f>IF(ISERROR(VLOOKUP(A3883,'entry data'!B:G,6,0)),"",VLOOKUP(A3883,'entry data'!B:G,6,0))</f>
        <v/>
      </c>
      <c r="D3883" s="9" t="str">
        <f>IF(ISERROR(VLOOKUP(A3883,'entry data'!B:C,2,0)),"",VLOOKUP(A3883,'entry data'!B:C,2,0))</f>
        <v/>
      </c>
      <c r="E3883" s="9" t="str">
        <f>IF(ISERROR(VLOOKUP(A3883,'entry data'!B:E,4,0)),"",VLOOKUP(A3883,'entry data'!B:E,4,0))</f>
        <v/>
      </c>
      <c r="F3883" s="11" t="str">
        <f>IF(A3883="","",IF(ISERROR(VLOOKUP(A3883,'entry data'!B:F,5,0)),"",VLOOKUP(A3883,'entry data'!B:F,5,0)))</f>
        <v/>
      </c>
      <c r="G3883" s="12" t="str">
        <f>IF(A3883="","",IF(ISERROR(VLOOKUP(A3883,'entry data'!B:I,8,0)),"",VLOOKUP(A3883,'entry data'!B:I,7,0)))</f>
        <v/>
      </c>
      <c r="H3883" s="13" t="str">
        <f>IF(A3883="","",IF(B3883=1,VLOOKUP(A3883,'entry data'!B:D,3,0),I3882))</f>
        <v/>
      </c>
      <c r="I3883" s="14" t="str">
        <f>IF(A3883="","",IF(E3883="weekly",7,IF(E3883="fortnightly",14,IF(E3883="monthly",DATE(IF(MONTH(H3883)=12,YEAR(H3883)+1,YEAR(H3883)),VLOOKUP(MONTH(H3883),index!$D$2:$G$13,2,0),DAY(H3883)),
IF(E3883="quarterly",DATE(IF(MONTH(H3883)&gt;=10,YEAR(H3883)+1,YEAR(H3883)),VLOOKUP(MONTH(H3883),index!$D$2:$G$13,3,0),DAY(H3883)),
IF(E3883="halfyearly",DATE(IF(MONTH(H3883)&gt;=7,YEAR(H3883)+1,YEAR(H3883)),VLOOKUP(MONTH(H3883),index!$D$2:$G$13,4,0),DAY(H3883)),
DATE(YEAR(H3883)+1,MONTH(H3883),DAY(H3883)))))-H3883))+H3883)</f>
        <v/>
      </c>
      <c r="J3883" s="9" t="str">
        <f t="shared" si="382"/>
        <v/>
      </c>
      <c r="K3883" s="11" t="str">
        <f t="shared" si="383"/>
        <v/>
      </c>
      <c r="L3883" s="11" t="str">
        <f t="shared" si="384"/>
        <v/>
      </c>
      <c r="M3883" s="11" t="str">
        <f>IF(A3883="","",VLOOKUP(E3883,index!$A$1:$B$6,2,0)*K3883*G3883)</f>
        <v/>
      </c>
      <c r="N3883" s="11" t="str">
        <f>IF(A3883="","",-PMT(G3883*VLOOKUP(E3883,index!$A$1:$B$6,2,0),C3883,F3883,0,0))</f>
        <v/>
      </c>
      <c r="O3883" s="11" t="str">
        <f t="shared" si="385"/>
        <v/>
      </c>
      <c r="P3883" s="11" t="str">
        <f t="shared" si="380"/>
        <v/>
      </c>
    </row>
    <row r="3884" spans="1:16" x14ac:dyDescent="0.25">
      <c r="A3884" s="9" t="str">
        <f>IF(A3883="","",IF(B3883&lt;C3883,A3883,IF(A3883=MAX('entry data'!$B$8:$B$507),"",A3883+1)))</f>
        <v/>
      </c>
      <c r="B3884" s="9" t="str">
        <f t="shared" si="381"/>
        <v/>
      </c>
      <c r="C3884" s="9" t="str">
        <f>IF(ISERROR(VLOOKUP(A3884,'entry data'!B:G,6,0)),"",VLOOKUP(A3884,'entry data'!B:G,6,0))</f>
        <v/>
      </c>
      <c r="D3884" s="9" t="str">
        <f>IF(ISERROR(VLOOKUP(A3884,'entry data'!B:C,2,0)),"",VLOOKUP(A3884,'entry data'!B:C,2,0))</f>
        <v/>
      </c>
      <c r="E3884" s="9" t="str">
        <f>IF(ISERROR(VLOOKUP(A3884,'entry data'!B:E,4,0)),"",VLOOKUP(A3884,'entry data'!B:E,4,0))</f>
        <v/>
      </c>
      <c r="F3884" s="11" t="str">
        <f>IF(A3884="","",IF(ISERROR(VLOOKUP(A3884,'entry data'!B:F,5,0)),"",VLOOKUP(A3884,'entry data'!B:F,5,0)))</f>
        <v/>
      </c>
      <c r="G3884" s="12" t="str">
        <f>IF(A3884="","",IF(ISERROR(VLOOKUP(A3884,'entry data'!B:I,8,0)),"",VLOOKUP(A3884,'entry data'!B:I,7,0)))</f>
        <v/>
      </c>
      <c r="H3884" s="13" t="str">
        <f>IF(A3884="","",IF(B3884=1,VLOOKUP(A3884,'entry data'!B:D,3,0),I3883))</f>
        <v/>
      </c>
      <c r="I3884" s="14" t="str">
        <f>IF(A3884="","",IF(E3884="weekly",7,IF(E3884="fortnightly",14,IF(E3884="monthly",DATE(IF(MONTH(H3884)=12,YEAR(H3884)+1,YEAR(H3884)),VLOOKUP(MONTH(H3884),index!$D$2:$G$13,2,0),DAY(H3884)),
IF(E3884="quarterly",DATE(IF(MONTH(H3884)&gt;=10,YEAR(H3884)+1,YEAR(H3884)),VLOOKUP(MONTH(H3884),index!$D$2:$G$13,3,0),DAY(H3884)),
IF(E3884="halfyearly",DATE(IF(MONTH(H3884)&gt;=7,YEAR(H3884)+1,YEAR(H3884)),VLOOKUP(MONTH(H3884),index!$D$2:$G$13,4,0),DAY(H3884)),
DATE(YEAR(H3884)+1,MONTH(H3884),DAY(H3884)))))-H3884))+H3884)</f>
        <v/>
      </c>
      <c r="J3884" s="9" t="str">
        <f t="shared" si="382"/>
        <v/>
      </c>
      <c r="K3884" s="11" t="str">
        <f t="shared" si="383"/>
        <v/>
      </c>
      <c r="L3884" s="11" t="str">
        <f t="shared" si="384"/>
        <v/>
      </c>
      <c r="M3884" s="11" t="str">
        <f>IF(A3884="","",VLOOKUP(E3884,index!$A$1:$B$6,2,0)*K3884*G3884)</f>
        <v/>
      </c>
      <c r="N3884" s="11" t="str">
        <f>IF(A3884="","",-PMT(G3884*VLOOKUP(E3884,index!$A$1:$B$6,2,0),C3884,F3884,0,0))</f>
        <v/>
      </c>
      <c r="O3884" s="11" t="str">
        <f t="shared" si="385"/>
        <v/>
      </c>
      <c r="P3884" s="11" t="str">
        <f t="shared" si="380"/>
        <v/>
      </c>
    </row>
    <row r="3885" spans="1:16" x14ac:dyDescent="0.25">
      <c r="A3885" s="9" t="str">
        <f>IF(A3884="","",IF(B3884&lt;C3884,A3884,IF(A3884=MAX('entry data'!$B$8:$B$507),"",A3884+1)))</f>
        <v/>
      </c>
      <c r="B3885" s="9" t="str">
        <f t="shared" si="381"/>
        <v/>
      </c>
      <c r="C3885" s="9" t="str">
        <f>IF(ISERROR(VLOOKUP(A3885,'entry data'!B:G,6,0)),"",VLOOKUP(A3885,'entry data'!B:G,6,0))</f>
        <v/>
      </c>
      <c r="D3885" s="9" t="str">
        <f>IF(ISERROR(VLOOKUP(A3885,'entry data'!B:C,2,0)),"",VLOOKUP(A3885,'entry data'!B:C,2,0))</f>
        <v/>
      </c>
      <c r="E3885" s="9" t="str">
        <f>IF(ISERROR(VLOOKUP(A3885,'entry data'!B:E,4,0)),"",VLOOKUP(A3885,'entry data'!B:E,4,0))</f>
        <v/>
      </c>
      <c r="F3885" s="11" t="str">
        <f>IF(A3885="","",IF(ISERROR(VLOOKUP(A3885,'entry data'!B:F,5,0)),"",VLOOKUP(A3885,'entry data'!B:F,5,0)))</f>
        <v/>
      </c>
      <c r="G3885" s="12" t="str">
        <f>IF(A3885="","",IF(ISERROR(VLOOKUP(A3885,'entry data'!B:I,8,0)),"",VLOOKUP(A3885,'entry data'!B:I,7,0)))</f>
        <v/>
      </c>
      <c r="H3885" s="13" t="str">
        <f>IF(A3885="","",IF(B3885=1,VLOOKUP(A3885,'entry data'!B:D,3,0),I3884))</f>
        <v/>
      </c>
      <c r="I3885" s="14" t="str">
        <f>IF(A3885="","",IF(E3885="weekly",7,IF(E3885="fortnightly",14,IF(E3885="monthly",DATE(IF(MONTH(H3885)=12,YEAR(H3885)+1,YEAR(H3885)),VLOOKUP(MONTH(H3885),index!$D$2:$G$13,2,0),DAY(H3885)),
IF(E3885="quarterly",DATE(IF(MONTH(H3885)&gt;=10,YEAR(H3885)+1,YEAR(H3885)),VLOOKUP(MONTH(H3885),index!$D$2:$G$13,3,0),DAY(H3885)),
IF(E3885="halfyearly",DATE(IF(MONTH(H3885)&gt;=7,YEAR(H3885)+1,YEAR(H3885)),VLOOKUP(MONTH(H3885),index!$D$2:$G$13,4,0),DAY(H3885)),
DATE(YEAR(H3885)+1,MONTH(H3885),DAY(H3885)))))-H3885))+H3885)</f>
        <v/>
      </c>
      <c r="J3885" s="9" t="str">
        <f t="shared" si="382"/>
        <v/>
      </c>
      <c r="K3885" s="11" t="str">
        <f t="shared" si="383"/>
        <v/>
      </c>
      <c r="L3885" s="11" t="str">
        <f t="shared" si="384"/>
        <v/>
      </c>
      <c r="M3885" s="11" t="str">
        <f>IF(A3885="","",VLOOKUP(E3885,index!$A$1:$B$6,2,0)*K3885*G3885)</f>
        <v/>
      </c>
      <c r="N3885" s="11" t="str">
        <f>IF(A3885="","",-PMT(G3885*VLOOKUP(E3885,index!$A$1:$B$6,2,0),C3885,F3885,0,0))</f>
        <v/>
      </c>
      <c r="O3885" s="11" t="str">
        <f t="shared" si="385"/>
        <v/>
      </c>
      <c r="P3885" s="11" t="str">
        <f t="shared" si="380"/>
        <v/>
      </c>
    </row>
    <row r="3886" spans="1:16" x14ac:dyDescent="0.25">
      <c r="A3886" s="9" t="str">
        <f>IF(A3885="","",IF(B3885&lt;C3885,A3885,IF(A3885=MAX('entry data'!$B$8:$B$507),"",A3885+1)))</f>
        <v/>
      </c>
      <c r="B3886" s="9" t="str">
        <f t="shared" si="381"/>
        <v/>
      </c>
      <c r="C3886" s="9" t="str">
        <f>IF(ISERROR(VLOOKUP(A3886,'entry data'!B:G,6,0)),"",VLOOKUP(A3886,'entry data'!B:G,6,0))</f>
        <v/>
      </c>
      <c r="D3886" s="9" t="str">
        <f>IF(ISERROR(VLOOKUP(A3886,'entry data'!B:C,2,0)),"",VLOOKUP(A3886,'entry data'!B:C,2,0))</f>
        <v/>
      </c>
      <c r="E3886" s="9" t="str">
        <f>IF(ISERROR(VLOOKUP(A3886,'entry data'!B:E,4,0)),"",VLOOKUP(A3886,'entry data'!B:E,4,0))</f>
        <v/>
      </c>
      <c r="F3886" s="11" t="str">
        <f>IF(A3886="","",IF(ISERROR(VLOOKUP(A3886,'entry data'!B:F,5,0)),"",VLOOKUP(A3886,'entry data'!B:F,5,0)))</f>
        <v/>
      </c>
      <c r="G3886" s="12" t="str">
        <f>IF(A3886="","",IF(ISERROR(VLOOKUP(A3886,'entry data'!B:I,8,0)),"",VLOOKUP(A3886,'entry data'!B:I,7,0)))</f>
        <v/>
      </c>
      <c r="H3886" s="13" t="str">
        <f>IF(A3886="","",IF(B3886=1,VLOOKUP(A3886,'entry data'!B:D,3,0),I3885))</f>
        <v/>
      </c>
      <c r="I3886" s="14" t="str">
        <f>IF(A3886="","",IF(E3886="weekly",7,IF(E3886="fortnightly",14,IF(E3886="monthly",DATE(IF(MONTH(H3886)=12,YEAR(H3886)+1,YEAR(H3886)),VLOOKUP(MONTH(H3886),index!$D$2:$G$13,2,0),DAY(H3886)),
IF(E3886="quarterly",DATE(IF(MONTH(H3886)&gt;=10,YEAR(H3886)+1,YEAR(H3886)),VLOOKUP(MONTH(H3886),index!$D$2:$G$13,3,0),DAY(H3886)),
IF(E3886="halfyearly",DATE(IF(MONTH(H3886)&gt;=7,YEAR(H3886)+1,YEAR(H3886)),VLOOKUP(MONTH(H3886),index!$D$2:$G$13,4,0),DAY(H3886)),
DATE(YEAR(H3886)+1,MONTH(H3886),DAY(H3886)))))-H3886))+H3886)</f>
        <v/>
      </c>
      <c r="J3886" s="9" t="str">
        <f t="shared" si="382"/>
        <v/>
      </c>
      <c r="K3886" s="11" t="str">
        <f t="shared" si="383"/>
        <v/>
      </c>
      <c r="L3886" s="11" t="str">
        <f t="shared" si="384"/>
        <v/>
      </c>
      <c r="M3886" s="11" t="str">
        <f>IF(A3886="","",VLOOKUP(E3886,index!$A$1:$B$6,2,0)*K3886*G3886)</f>
        <v/>
      </c>
      <c r="N3886" s="11" t="str">
        <f>IF(A3886="","",-PMT(G3886*VLOOKUP(E3886,index!$A$1:$B$6,2,0),C3886,F3886,0,0))</f>
        <v/>
      </c>
      <c r="O3886" s="11" t="str">
        <f t="shared" si="385"/>
        <v/>
      </c>
      <c r="P3886" s="11" t="str">
        <f t="shared" si="380"/>
        <v/>
      </c>
    </row>
    <row r="3887" spans="1:16" x14ac:dyDescent="0.25">
      <c r="A3887" s="9" t="str">
        <f>IF(A3886="","",IF(B3886&lt;C3886,A3886,IF(A3886=MAX('entry data'!$B$8:$B$507),"",A3886+1)))</f>
        <v/>
      </c>
      <c r="B3887" s="9" t="str">
        <f t="shared" si="381"/>
        <v/>
      </c>
      <c r="C3887" s="9" t="str">
        <f>IF(ISERROR(VLOOKUP(A3887,'entry data'!B:G,6,0)),"",VLOOKUP(A3887,'entry data'!B:G,6,0))</f>
        <v/>
      </c>
      <c r="D3887" s="9" t="str">
        <f>IF(ISERROR(VLOOKUP(A3887,'entry data'!B:C,2,0)),"",VLOOKUP(A3887,'entry data'!B:C,2,0))</f>
        <v/>
      </c>
      <c r="E3887" s="9" t="str">
        <f>IF(ISERROR(VLOOKUP(A3887,'entry data'!B:E,4,0)),"",VLOOKUP(A3887,'entry data'!B:E,4,0))</f>
        <v/>
      </c>
      <c r="F3887" s="11" t="str">
        <f>IF(A3887="","",IF(ISERROR(VLOOKUP(A3887,'entry data'!B:F,5,0)),"",VLOOKUP(A3887,'entry data'!B:F,5,0)))</f>
        <v/>
      </c>
      <c r="G3887" s="12" t="str">
        <f>IF(A3887="","",IF(ISERROR(VLOOKUP(A3887,'entry data'!B:I,8,0)),"",VLOOKUP(A3887,'entry data'!B:I,7,0)))</f>
        <v/>
      </c>
      <c r="H3887" s="13" t="str">
        <f>IF(A3887="","",IF(B3887=1,VLOOKUP(A3887,'entry data'!B:D,3,0),I3886))</f>
        <v/>
      </c>
      <c r="I3887" s="14" t="str">
        <f>IF(A3887="","",IF(E3887="weekly",7,IF(E3887="fortnightly",14,IF(E3887="monthly",DATE(IF(MONTH(H3887)=12,YEAR(H3887)+1,YEAR(H3887)),VLOOKUP(MONTH(H3887),index!$D$2:$G$13,2,0),DAY(H3887)),
IF(E3887="quarterly",DATE(IF(MONTH(H3887)&gt;=10,YEAR(H3887)+1,YEAR(H3887)),VLOOKUP(MONTH(H3887),index!$D$2:$G$13,3,0),DAY(H3887)),
IF(E3887="halfyearly",DATE(IF(MONTH(H3887)&gt;=7,YEAR(H3887)+1,YEAR(H3887)),VLOOKUP(MONTH(H3887),index!$D$2:$G$13,4,0),DAY(H3887)),
DATE(YEAR(H3887)+1,MONTH(H3887),DAY(H3887)))))-H3887))+H3887)</f>
        <v/>
      </c>
      <c r="J3887" s="9" t="str">
        <f t="shared" si="382"/>
        <v/>
      </c>
      <c r="K3887" s="11" t="str">
        <f t="shared" si="383"/>
        <v/>
      </c>
      <c r="L3887" s="11" t="str">
        <f t="shared" si="384"/>
        <v/>
      </c>
      <c r="M3887" s="11" t="str">
        <f>IF(A3887="","",VLOOKUP(E3887,index!$A$1:$B$6,2,0)*K3887*G3887)</f>
        <v/>
      </c>
      <c r="N3887" s="11" t="str">
        <f>IF(A3887="","",-PMT(G3887*VLOOKUP(E3887,index!$A$1:$B$6,2,0),C3887,F3887,0,0))</f>
        <v/>
      </c>
      <c r="O3887" s="11" t="str">
        <f t="shared" si="385"/>
        <v/>
      </c>
      <c r="P3887" s="11" t="str">
        <f t="shared" si="380"/>
        <v/>
      </c>
    </row>
    <row r="3888" spans="1:16" x14ac:dyDescent="0.25">
      <c r="A3888" s="9" t="str">
        <f>IF(A3887="","",IF(B3887&lt;C3887,A3887,IF(A3887=MAX('entry data'!$B$8:$B$507),"",A3887+1)))</f>
        <v/>
      </c>
      <c r="B3888" s="9" t="str">
        <f t="shared" si="381"/>
        <v/>
      </c>
      <c r="C3888" s="9" t="str">
        <f>IF(ISERROR(VLOOKUP(A3888,'entry data'!B:G,6,0)),"",VLOOKUP(A3888,'entry data'!B:G,6,0))</f>
        <v/>
      </c>
      <c r="D3888" s="9" t="str">
        <f>IF(ISERROR(VLOOKUP(A3888,'entry data'!B:C,2,0)),"",VLOOKUP(A3888,'entry data'!B:C,2,0))</f>
        <v/>
      </c>
      <c r="E3888" s="9" t="str">
        <f>IF(ISERROR(VLOOKUP(A3888,'entry data'!B:E,4,0)),"",VLOOKUP(A3888,'entry data'!B:E,4,0))</f>
        <v/>
      </c>
      <c r="F3888" s="11" t="str">
        <f>IF(A3888="","",IF(ISERROR(VLOOKUP(A3888,'entry data'!B:F,5,0)),"",VLOOKUP(A3888,'entry data'!B:F,5,0)))</f>
        <v/>
      </c>
      <c r="G3888" s="12" t="str">
        <f>IF(A3888="","",IF(ISERROR(VLOOKUP(A3888,'entry data'!B:I,8,0)),"",VLOOKUP(A3888,'entry data'!B:I,7,0)))</f>
        <v/>
      </c>
      <c r="H3888" s="13" t="str">
        <f>IF(A3888="","",IF(B3888=1,VLOOKUP(A3888,'entry data'!B:D,3,0),I3887))</f>
        <v/>
      </c>
      <c r="I3888" s="14" t="str">
        <f>IF(A3888="","",IF(E3888="weekly",7,IF(E3888="fortnightly",14,IF(E3888="monthly",DATE(IF(MONTH(H3888)=12,YEAR(H3888)+1,YEAR(H3888)),VLOOKUP(MONTH(H3888),index!$D$2:$G$13,2,0),DAY(H3888)),
IF(E3888="quarterly",DATE(IF(MONTH(H3888)&gt;=10,YEAR(H3888)+1,YEAR(H3888)),VLOOKUP(MONTH(H3888),index!$D$2:$G$13,3,0),DAY(H3888)),
IF(E3888="halfyearly",DATE(IF(MONTH(H3888)&gt;=7,YEAR(H3888)+1,YEAR(H3888)),VLOOKUP(MONTH(H3888),index!$D$2:$G$13,4,0),DAY(H3888)),
DATE(YEAR(H3888)+1,MONTH(H3888),DAY(H3888)))))-H3888))+H3888)</f>
        <v/>
      </c>
      <c r="J3888" s="9" t="str">
        <f t="shared" si="382"/>
        <v/>
      </c>
      <c r="K3888" s="11" t="str">
        <f t="shared" si="383"/>
        <v/>
      </c>
      <c r="L3888" s="11" t="str">
        <f t="shared" si="384"/>
        <v/>
      </c>
      <c r="M3888" s="11" t="str">
        <f>IF(A3888="","",VLOOKUP(E3888,index!$A$1:$B$6,2,0)*K3888*G3888)</f>
        <v/>
      </c>
      <c r="N3888" s="11" t="str">
        <f>IF(A3888="","",-PMT(G3888*VLOOKUP(E3888,index!$A$1:$B$6,2,0),C3888,F3888,0,0))</f>
        <v/>
      </c>
      <c r="O3888" s="11" t="str">
        <f t="shared" si="385"/>
        <v/>
      </c>
      <c r="P3888" s="11" t="str">
        <f t="shared" si="380"/>
        <v/>
      </c>
    </row>
    <row r="3889" spans="1:16" x14ac:dyDescent="0.25">
      <c r="A3889" s="9" t="str">
        <f>IF(A3888="","",IF(B3888&lt;C3888,A3888,IF(A3888=MAX('entry data'!$B$8:$B$507),"",A3888+1)))</f>
        <v/>
      </c>
      <c r="B3889" s="9" t="str">
        <f t="shared" si="381"/>
        <v/>
      </c>
      <c r="C3889" s="9" t="str">
        <f>IF(ISERROR(VLOOKUP(A3889,'entry data'!B:G,6,0)),"",VLOOKUP(A3889,'entry data'!B:G,6,0))</f>
        <v/>
      </c>
      <c r="D3889" s="9" t="str">
        <f>IF(ISERROR(VLOOKUP(A3889,'entry data'!B:C,2,0)),"",VLOOKUP(A3889,'entry data'!B:C,2,0))</f>
        <v/>
      </c>
      <c r="E3889" s="9" t="str">
        <f>IF(ISERROR(VLOOKUP(A3889,'entry data'!B:E,4,0)),"",VLOOKUP(A3889,'entry data'!B:E,4,0))</f>
        <v/>
      </c>
      <c r="F3889" s="11" t="str">
        <f>IF(A3889="","",IF(ISERROR(VLOOKUP(A3889,'entry data'!B:F,5,0)),"",VLOOKUP(A3889,'entry data'!B:F,5,0)))</f>
        <v/>
      </c>
      <c r="G3889" s="12" t="str">
        <f>IF(A3889="","",IF(ISERROR(VLOOKUP(A3889,'entry data'!B:I,8,0)),"",VLOOKUP(A3889,'entry data'!B:I,7,0)))</f>
        <v/>
      </c>
      <c r="H3889" s="13" t="str">
        <f>IF(A3889="","",IF(B3889=1,VLOOKUP(A3889,'entry data'!B:D,3,0),I3888))</f>
        <v/>
      </c>
      <c r="I3889" s="14" t="str">
        <f>IF(A3889="","",IF(E3889="weekly",7,IF(E3889="fortnightly",14,IF(E3889="monthly",DATE(IF(MONTH(H3889)=12,YEAR(H3889)+1,YEAR(H3889)),VLOOKUP(MONTH(H3889),index!$D$2:$G$13,2,0),DAY(H3889)),
IF(E3889="quarterly",DATE(IF(MONTH(H3889)&gt;=10,YEAR(H3889)+1,YEAR(H3889)),VLOOKUP(MONTH(H3889),index!$D$2:$G$13,3,0),DAY(H3889)),
IF(E3889="halfyearly",DATE(IF(MONTH(H3889)&gt;=7,YEAR(H3889)+1,YEAR(H3889)),VLOOKUP(MONTH(H3889),index!$D$2:$G$13,4,0),DAY(H3889)),
DATE(YEAR(H3889)+1,MONTH(H3889),DAY(H3889)))))-H3889))+H3889)</f>
        <v/>
      </c>
      <c r="J3889" s="9" t="str">
        <f t="shared" si="382"/>
        <v/>
      </c>
      <c r="K3889" s="11" t="str">
        <f t="shared" si="383"/>
        <v/>
      </c>
      <c r="L3889" s="11" t="str">
        <f t="shared" si="384"/>
        <v/>
      </c>
      <c r="M3889" s="11" t="str">
        <f>IF(A3889="","",VLOOKUP(E3889,index!$A$1:$B$6,2,0)*K3889*G3889)</f>
        <v/>
      </c>
      <c r="N3889" s="11" t="str">
        <f>IF(A3889="","",-PMT(G3889*VLOOKUP(E3889,index!$A$1:$B$6,2,0),C3889,F3889,0,0))</f>
        <v/>
      </c>
      <c r="O3889" s="11" t="str">
        <f t="shared" si="385"/>
        <v/>
      </c>
      <c r="P3889" s="11" t="str">
        <f t="shared" si="380"/>
        <v/>
      </c>
    </row>
    <row r="3890" spans="1:16" x14ac:dyDescent="0.25">
      <c r="A3890" s="9" t="str">
        <f>IF(A3889="","",IF(B3889&lt;C3889,A3889,IF(A3889=MAX('entry data'!$B$8:$B$507),"",A3889+1)))</f>
        <v/>
      </c>
      <c r="B3890" s="9" t="str">
        <f t="shared" si="381"/>
        <v/>
      </c>
      <c r="C3890" s="9" t="str">
        <f>IF(ISERROR(VLOOKUP(A3890,'entry data'!B:G,6,0)),"",VLOOKUP(A3890,'entry data'!B:G,6,0))</f>
        <v/>
      </c>
      <c r="D3890" s="9" t="str">
        <f>IF(ISERROR(VLOOKUP(A3890,'entry data'!B:C,2,0)),"",VLOOKUP(A3890,'entry data'!B:C,2,0))</f>
        <v/>
      </c>
      <c r="E3890" s="9" t="str">
        <f>IF(ISERROR(VLOOKUP(A3890,'entry data'!B:E,4,0)),"",VLOOKUP(A3890,'entry data'!B:E,4,0))</f>
        <v/>
      </c>
      <c r="F3890" s="11" t="str">
        <f>IF(A3890="","",IF(ISERROR(VLOOKUP(A3890,'entry data'!B:F,5,0)),"",VLOOKUP(A3890,'entry data'!B:F,5,0)))</f>
        <v/>
      </c>
      <c r="G3890" s="12" t="str">
        <f>IF(A3890="","",IF(ISERROR(VLOOKUP(A3890,'entry data'!B:I,8,0)),"",VLOOKUP(A3890,'entry data'!B:I,7,0)))</f>
        <v/>
      </c>
      <c r="H3890" s="13" t="str">
        <f>IF(A3890="","",IF(B3890=1,VLOOKUP(A3890,'entry data'!B:D,3,0),I3889))</f>
        <v/>
      </c>
      <c r="I3890" s="14" t="str">
        <f>IF(A3890="","",IF(E3890="weekly",7,IF(E3890="fortnightly",14,IF(E3890="monthly",DATE(IF(MONTH(H3890)=12,YEAR(H3890)+1,YEAR(H3890)),VLOOKUP(MONTH(H3890),index!$D$2:$G$13,2,0),DAY(H3890)),
IF(E3890="quarterly",DATE(IF(MONTH(H3890)&gt;=10,YEAR(H3890)+1,YEAR(H3890)),VLOOKUP(MONTH(H3890),index!$D$2:$G$13,3,0),DAY(H3890)),
IF(E3890="halfyearly",DATE(IF(MONTH(H3890)&gt;=7,YEAR(H3890)+1,YEAR(H3890)),VLOOKUP(MONTH(H3890),index!$D$2:$G$13,4,0),DAY(H3890)),
DATE(YEAR(H3890)+1,MONTH(H3890),DAY(H3890)))))-H3890))+H3890)</f>
        <v/>
      </c>
      <c r="J3890" s="9" t="str">
        <f t="shared" si="382"/>
        <v/>
      </c>
      <c r="K3890" s="11" t="str">
        <f t="shared" si="383"/>
        <v/>
      </c>
      <c r="L3890" s="11" t="str">
        <f t="shared" si="384"/>
        <v/>
      </c>
      <c r="M3890" s="11" t="str">
        <f>IF(A3890="","",VLOOKUP(E3890,index!$A$1:$B$6,2,0)*K3890*G3890)</f>
        <v/>
      </c>
      <c r="N3890" s="11" t="str">
        <f>IF(A3890="","",-PMT(G3890*VLOOKUP(E3890,index!$A$1:$B$6,2,0),C3890,F3890,0,0))</f>
        <v/>
      </c>
      <c r="O3890" s="11" t="str">
        <f t="shared" si="385"/>
        <v/>
      </c>
      <c r="P3890" s="11" t="str">
        <f t="shared" si="380"/>
        <v/>
      </c>
    </row>
    <row r="3891" spans="1:16" x14ac:dyDescent="0.25">
      <c r="A3891" s="9" t="str">
        <f>IF(A3890="","",IF(B3890&lt;C3890,A3890,IF(A3890=MAX('entry data'!$B$8:$B$507),"",A3890+1)))</f>
        <v/>
      </c>
      <c r="B3891" s="9" t="str">
        <f t="shared" si="381"/>
        <v/>
      </c>
      <c r="C3891" s="9" t="str">
        <f>IF(ISERROR(VLOOKUP(A3891,'entry data'!B:G,6,0)),"",VLOOKUP(A3891,'entry data'!B:G,6,0))</f>
        <v/>
      </c>
      <c r="D3891" s="9" t="str">
        <f>IF(ISERROR(VLOOKUP(A3891,'entry data'!B:C,2,0)),"",VLOOKUP(A3891,'entry data'!B:C,2,0))</f>
        <v/>
      </c>
      <c r="E3891" s="9" t="str">
        <f>IF(ISERROR(VLOOKUP(A3891,'entry data'!B:E,4,0)),"",VLOOKUP(A3891,'entry data'!B:E,4,0))</f>
        <v/>
      </c>
      <c r="F3891" s="11" t="str">
        <f>IF(A3891="","",IF(ISERROR(VLOOKUP(A3891,'entry data'!B:F,5,0)),"",VLOOKUP(A3891,'entry data'!B:F,5,0)))</f>
        <v/>
      </c>
      <c r="G3891" s="12" t="str">
        <f>IF(A3891="","",IF(ISERROR(VLOOKUP(A3891,'entry data'!B:I,8,0)),"",VLOOKUP(A3891,'entry data'!B:I,7,0)))</f>
        <v/>
      </c>
      <c r="H3891" s="13" t="str">
        <f>IF(A3891="","",IF(B3891=1,VLOOKUP(A3891,'entry data'!B:D,3,0),I3890))</f>
        <v/>
      </c>
      <c r="I3891" s="14" t="str">
        <f>IF(A3891="","",IF(E3891="weekly",7,IF(E3891="fortnightly",14,IF(E3891="monthly",DATE(IF(MONTH(H3891)=12,YEAR(H3891)+1,YEAR(H3891)),VLOOKUP(MONTH(H3891),index!$D$2:$G$13,2,0),DAY(H3891)),
IF(E3891="quarterly",DATE(IF(MONTH(H3891)&gt;=10,YEAR(H3891)+1,YEAR(H3891)),VLOOKUP(MONTH(H3891),index!$D$2:$G$13,3,0),DAY(H3891)),
IF(E3891="halfyearly",DATE(IF(MONTH(H3891)&gt;=7,YEAR(H3891)+1,YEAR(H3891)),VLOOKUP(MONTH(H3891),index!$D$2:$G$13,4,0),DAY(H3891)),
DATE(YEAR(H3891)+1,MONTH(H3891),DAY(H3891)))))-H3891))+H3891)</f>
        <v/>
      </c>
      <c r="J3891" s="9" t="str">
        <f t="shared" si="382"/>
        <v/>
      </c>
      <c r="K3891" s="11" t="str">
        <f t="shared" si="383"/>
        <v/>
      </c>
      <c r="L3891" s="11" t="str">
        <f t="shared" si="384"/>
        <v/>
      </c>
      <c r="M3891" s="11" t="str">
        <f>IF(A3891="","",VLOOKUP(E3891,index!$A$1:$B$6,2,0)*K3891*G3891)</f>
        <v/>
      </c>
      <c r="N3891" s="11" t="str">
        <f>IF(A3891="","",-PMT(G3891*VLOOKUP(E3891,index!$A$1:$B$6,2,0),C3891,F3891,0,0))</f>
        <v/>
      </c>
      <c r="O3891" s="11" t="str">
        <f t="shared" si="385"/>
        <v/>
      </c>
      <c r="P3891" s="11" t="str">
        <f t="shared" si="380"/>
        <v/>
      </c>
    </row>
    <row r="3892" spans="1:16" x14ac:dyDescent="0.25">
      <c r="A3892" s="9" t="str">
        <f>IF(A3891="","",IF(B3891&lt;C3891,A3891,IF(A3891=MAX('entry data'!$B$8:$B$507),"",A3891+1)))</f>
        <v/>
      </c>
      <c r="B3892" s="9" t="str">
        <f t="shared" si="381"/>
        <v/>
      </c>
      <c r="C3892" s="9" t="str">
        <f>IF(ISERROR(VLOOKUP(A3892,'entry data'!B:G,6,0)),"",VLOOKUP(A3892,'entry data'!B:G,6,0))</f>
        <v/>
      </c>
      <c r="D3892" s="9" t="str">
        <f>IF(ISERROR(VLOOKUP(A3892,'entry data'!B:C,2,0)),"",VLOOKUP(A3892,'entry data'!B:C,2,0))</f>
        <v/>
      </c>
      <c r="E3892" s="9" t="str">
        <f>IF(ISERROR(VLOOKUP(A3892,'entry data'!B:E,4,0)),"",VLOOKUP(A3892,'entry data'!B:E,4,0))</f>
        <v/>
      </c>
      <c r="F3892" s="11" t="str">
        <f>IF(A3892="","",IF(ISERROR(VLOOKUP(A3892,'entry data'!B:F,5,0)),"",VLOOKUP(A3892,'entry data'!B:F,5,0)))</f>
        <v/>
      </c>
      <c r="G3892" s="12" t="str">
        <f>IF(A3892="","",IF(ISERROR(VLOOKUP(A3892,'entry data'!B:I,8,0)),"",VLOOKUP(A3892,'entry data'!B:I,7,0)))</f>
        <v/>
      </c>
      <c r="H3892" s="13" t="str">
        <f>IF(A3892="","",IF(B3892=1,VLOOKUP(A3892,'entry data'!B:D,3,0),I3891))</f>
        <v/>
      </c>
      <c r="I3892" s="14" t="str">
        <f>IF(A3892="","",IF(E3892="weekly",7,IF(E3892="fortnightly",14,IF(E3892="monthly",DATE(IF(MONTH(H3892)=12,YEAR(H3892)+1,YEAR(H3892)),VLOOKUP(MONTH(H3892),index!$D$2:$G$13,2,0),DAY(H3892)),
IF(E3892="quarterly",DATE(IF(MONTH(H3892)&gt;=10,YEAR(H3892)+1,YEAR(H3892)),VLOOKUP(MONTH(H3892),index!$D$2:$G$13,3,0),DAY(H3892)),
IF(E3892="halfyearly",DATE(IF(MONTH(H3892)&gt;=7,YEAR(H3892)+1,YEAR(H3892)),VLOOKUP(MONTH(H3892),index!$D$2:$G$13,4,0),DAY(H3892)),
DATE(YEAR(H3892)+1,MONTH(H3892),DAY(H3892)))))-H3892))+H3892)</f>
        <v/>
      </c>
      <c r="J3892" s="9" t="str">
        <f t="shared" si="382"/>
        <v/>
      </c>
      <c r="K3892" s="11" t="str">
        <f t="shared" si="383"/>
        <v/>
      </c>
      <c r="L3892" s="11" t="str">
        <f t="shared" si="384"/>
        <v/>
      </c>
      <c r="M3892" s="11" t="str">
        <f>IF(A3892="","",VLOOKUP(E3892,index!$A$1:$B$6,2,0)*K3892*G3892)</f>
        <v/>
      </c>
      <c r="N3892" s="11" t="str">
        <f>IF(A3892="","",-PMT(G3892*VLOOKUP(E3892,index!$A$1:$B$6,2,0),C3892,F3892,0,0))</f>
        <v/>
      </c>
      <c r="O3892" s="11" t="str">
        <f t="shared" si="385"/>
        <v/>
      </c>
      <c r="P3892" s="11" t="str">
        <f t="shared" si="380"/>
        <v/>
      </c>
    </row>
    <row r="3893" spans="1:16" x14ac:dyDescent="0.25">
      <c r="A3893" s="9" t="str">
        <f>IF(A3892="","",IF(B3892&lt;C3892,A3892,IF(A3892=MAX('entry data'!$B$8:$B$507),"",A3892+1)))</f>
        <v/>
      </c>
      <c r="B3893" s="9" t="str">
        <f t="shared" si="381"/>
        <v/>
      </c>
      <c r="C3893" s="9" t="str">
        <f>IF(ISERROR(VLOOKUP(A3893,'entry data'!B:G,6,0)),"",VLOOKUP(A3893,'entry data'!B:G,6,0))</f>
        <v/>
      </c>
      <c r="D3893" s="9" t="str">
        <f>IF(ISERROR(VLOOKUP(A3893,'entry data'!B:C,2,0)),"",VLOOKUP(A3893,'entry data'!B:C,2,0))</f>
        <v/>
      </c>
      <c r="E3893" s="9" t="str">
        <f>IF(ISERROR(VLOOKUP(A3893,'entry data'!B:E,4,0)),"",VLOOKUP(A3893,'entry data'!B:E,4,0))</f>
        <v/>
      </c>
      <c r="F3893" s="11" t="str">
        <f>IF(A3893="","",IF(ISERROR(VLOOKUP(A3893,'entry data'!B:F,5,0)),"",VLOOKUP(A3893,'entry data'!B:F,5,0)))</f>
        <v/>
      </c>
      <c r="G3893" s="12" t="str">
        <f>IF(A3893="","",IF(ISERROR(VLOOKUP(A3893,'entry data'!B:I,8,0)),"",VLOOKUP(A3893,'entry data'!B:I,7,0)))</f>
        <v/>
      </c>
      <c r="H3893" s="13" t="str">
        <f>IF(A3893="","",IF(B3893=1,VLOOKUP(A3893,'entry data'!B:D,3,0),I3892))</f>
        <v/>
      </c>
      <c r="I3893" s="14" t="str">
        <f>IF(A3893="","",IF(E3893="weekly",7,IF(E3893="fortnightly",14,IF(E3893="monthly",DATE(IF(MONTH(H3893)=12,YEAR(H3893)+1,YEAR(H3893)),VLOOKUP(MONTH(H3893),index!$D$2:$G$13,2,0),DAY(H3893)),
IF(E3893="quarterly",DATE(IF(MONTH(H3893)&gt;=10,YEAR(H3893)+1,YEAR(H3893)),VLOOKUP(MONTH(H3893),index!$D$2:$G$13,3,0),DAY(H3893)),
IF(E3893="halfyearly",DATE(IF(MONTH(H3893)&gt;=7,YEAR(H3893)+1,YEAR(H3893)),VLOOKUP(MONTH(H3893),index!$D$2:$G$13,4,0),DAY(H3893)),
DATE(YEAR(H3893)+1,MONTH(H3893),DAY(H3893)))))-H3893))+H3893)</f>
        <v/>
      </c>
      <c r="J3893" s="9" t="str">
        <f t="shared" si="382"/>
        <v/>
      </c>
      <c r="K3893" s="11" t="str">
        <f t="shared" si="383"/>
        <v/>
      </c>
      <c r="L3893" s="11" t="str">
        <f t="shared" si="384"/>
        <v/>
      </c>
      <c r="M3893" s="11" t="str">
        <f>IF(A3893="","",VLOOKUP(E3893,index!$A$1:$B$6,2,0)*K3893*G3893)</f>
        <v/>
      </c>
      <c r="N3893" s="11" t="str">
        <f>IF(A3893="","",-PMT(G3893*VLOOKUP(E3893,index!$A$1:$B$6,2,0),C3893,F3893,0,0))</f>
        <v/>
      </c>
      <c r="O3893" s="11" t="str">
        <f t="shared" si="385"/>
        <v/>
      </c>
      <c r="P3893" s="11" t="str">
        <f t="shared" si="380"/>
        <v/>
      </c>
    </row>
    <row r="3894" spans="1:16" x14ac:dyDescent="0.25">
      <c r="A3894" s="9" t="str">
        <f>IF(A3893="","",IF(B3893&lt;C3893,A3893,IF(A3893=MAX('entry data'!$B$8:$B$507),"",A3893+1)))</f>
        <v/>
      </c>
      <c r="B3894" s="9" t="str">
        <f t="shared" si="381"/>
        <v/>
      </c>
      <c r="C3894" s="9" t="str">
        <f>IF(ISERROR(VLOOKUP(A3894,'entry data'!B:G,6,0)),"",VLOOKUP(A3894,'entry data'!B:G,6,0))</f>
        <v/>
      </c>
      <c r="D3894" s="9" t="str">
        <f>IF(ISERROR(VLOOKUP(A3894,'entry data'!B:C,2,0)),"",VLOOKUP(A3894,'entry data'!B:C,2,0))</f>
        <v/>
      </c>
      <c r="E3894" s="9" t="str">
        <f>IF(ISERROR(VLOOKUP(A3894,'entry data'!B:E,4,0)),"",VLOOKUP(A3894,'entry data'!B:E,4,0))</f>
        <v/>
      </c>
      <c r="F3894" s="11" t="str">
        <f>IF(A3894="","",IF(ISERROR(VLOOKUP(A3894,'entry data'!B:F,5,0)),"",VLOOKUP(A3894,'entry data'!B:F,5,0)))</f>
        <v/>
      </c>
      <c r="G3894" s="12" t="str">
        <f>IF(A3894="","",IF(ISERROR(VLOOKUP(A3894,'entry data'!B:I,8,0)),"",VLOOKUP(A3894,'entry data'!B:I,7,0)))</f>
        <v/>
      </c>
      <c r="H3894" s="13" t="str">
        <f>IF(A3894="","",IF(B3894=1,VLOOKUP(A3894,'entry data'!B:D,3,0),I3893))</f>
        <v/>
      </c>
      <c r="I3894" s="14" t="str">
        <f>IF(A3894="","",IF(E3894="weekly",7,IF(E3894="fortnightly",14,IF(E3894="monthly",DATE(IF(MONTH(H3894)=12,YEAR(H3894)+1,YEAR(H3894)),VLOOKUP(MONTH(H3894),index!$D$2:$G$13,2,0),DAY(H3894)),
IF(E3894="quarterly",DATE(IF(MONTH(H3894)&gt;=10,YEAR(H3894)+1,YEAR(H3894)),VLOOKUP(MONTH(H3894),index!$D$2:$G$13,3,0),DAY(H3894)),
IF(E3894="halfyearly",DATE(IF(MONTH(H3894)&gt;=7,YEAR(H3894)+1,YEAR(H3894)),VLOOKUP(MONTH(H3894),index!$D$2:$G$13,4,0),DAY(H3894)),
DATE(YEAR(H3894)+1,MONTH(H3894),DAY(H3894)))))-H3894))+H3894)</f>
        <v/>
      </c>
      <c r="J3894" s="9" t="str">
        <f t="shared" si="382"/>
        <v/>
      </c>
      <c r="K3894" s="11" t="str">
        <f t="shared" si="383"/>
        <v/>
      </c>
      <c r="L3894" s="11" t="str">
        <f t="shared" si="384"/>
        <v/>
      </c>
      <c r="M3894" s="11" t="str">
        <f>IF(A3894="","",VLOOKUP(E3894,index!$A$1:$B$6,2,0)*K3894*G3894)</f>
        <v/>
      </c>
      <c r="N3894" s="11" t="str">
        <f>IF(A3894="","",-PMT(G3894*VLOOKUP(E3894,index!$A$1:$B$6,2,0),C3894,F3894,0,0))</f>
        <v/>
      </c>
      <c r="O3894" s="11" t="str">
        <f t="shared" si="385"/>
        <v/>
      </c>
      <c r="P3894" s="11" t="str">
        <f t="shared" si="380"/>
        <v/>
      </c>
    </row>
    <row r="3895" spans="1:16" x14ac:dyDescent="0.25">
      <c r="A3895" s="9" t="str">
        <f>IF(A3894="","",IF(B3894&lt;C3894,A3894,IF(A3894=MAX('entry data'!$B$8:$B$507),"",A3894+1)))</f>
        <v/>
      </c>
      <c r="B3895" s="9" t="str">
        <f t="shared" si="381"/>
        <v/>
      </c>
      <c r="C3895" s="9" t="str">
        <f>IF(ISERROR(VLOOKUP(A3895,'entry data'!B:G,6,0)),"",VLOOKUP(A3895,'entry data'!B:G,6,0))</f>
        <v/>
      </c>
      <c r="D3895" s="9" t="str">
        <f>IF(ISERROR(VLOOKUP(A3895,'entry data'!B:C,2,0)),"",VLOOKUP(A3895,'entry data'!B:C,2,0))</f>
        <v/>
      </c>
      <c r="E3895" s="9" t="str">
        <f>IF(ISERROR(VLOOKUP(A3895,'entry data'!B:E,4,0)),"",VLOOKUP(A3895,'entry data'!B:E,4,0))</f>
        <v/>
      </c>
      <c r="F3895" s="11" t="str">
        <f>IF(A3895="","",IF(ISERROR(VLOOKUP(A3895,'entry data'!B:F,5,0)),"",VLOOKUP(A3895,'entry data'!B:F,5,0)))</f>
        <v/>
      </c>
      <c r="G3895" s="12" t="str">
        <f>IF(A3895="","",IF(ISERROR(VLOOKUP(A3895,'entry data'!B:I,8,0)),"",VLOOKUP(A3895,'entry data'!B:I,7,0)))</f>
        <v/>
      </c>
      <c r="H3895" s="13" t="str">
        <f>IF(A3895="","",IF(B3895=1,VLOOKUP(A3895,'entry data'!B:D,3,0),I3894))</f>
        <v/>
      </c>
      <c r="I3895" s="14" t="str">
        <f>IF(A3895="","",IF(E3895="weekly",7,IF(E3895="fortnightly",14,IF(E3895="monthly",DATE(IF(MONTH(H3895)=12,YEAR(H3895)+1,YEAR(H3895)),VLOOKUP(MONTH(H3895),index!$D$2:$G$13,2,0),DAY(H3895)),
IF(E3895="quarterly",DATE(IF(MONTH(H3895)&gt;=10,YEAR(H3895)+1,YEAR(H3895)),VLOOKUP(MONTH(H3895),index!$D$2:$G$13,3,0),DAY(H3895)),
IF(E3895="halfyearly",DATE(IF(MONTH(H3895)&gt;=7,YEAR(H3895)+1,YEAR(H3895)),VLOOKUP(MONTH(H3895),index!$D$2:$G$13,4,0),DAY(H3895)),
DATE(YEAR(H3895)+1,MONTH(H3895),DAY(H3895)))))-H3895))+H3895)</f>
        <v/>
      </c>
      <c r="J3895" s="9" t="str">
        <f t="shared" si="382"/>
        <v/>
      </c>
      <c r="K3895" s="11" t="str">
        <f t="shared" si="383"/>
        <v/>
      </c>
      <c r="L3895" s="11" t="str">
        <f t="shared" si="384"/>
        <v/>
      </c>
      <c r="M3895" s="11" t="str">
        <f>IF(A3895="","",VLOOKUP(E3895,index!$A$1:$B$6,2,0)*K3895*G3895)</f>
        <v/>
      </c>
      <c r="N3895" s="11" t="str">
        <f>IF(A3895="","",-PMT(G3895*VLOOKUP(E3895,index!$A$1:$B$6,2,0),C3895,F3895,0,0))</f>
        <v/>
      </c>
      <c r="O3895" s="11" t="str">
        <f t="shared" si="385"/>
        <v/>
      </c>
      <c r="P3895" s="11" t="str">
        <f t="shared" si="380"/>
        <v/>
      </c>
    </row>
    <row r="3896" spans="1:16" x14ac:dyDescent="0.25">
      <c r="A3896" s="9" t="str">
        <f>IF(A3895="","",IF(B3895&lt;C3895,A3895,IF(A3895=MAX('entry data'!$B$8:$B$507),"",A3895+1)))</f>
        <v/>
      </c>
      <c r="B3896" s="9" t="str">
        <f t="shared" si="381"/>
        <v/>
      </c>
      <c r="C3896" s="9" t="str">
        <f>IF(ISERROR(VLOOKUP(A3896,'entry data'!B:G,6,0)),"",VLOOKUP(A3896,'entry data'!B:G,6,0))</f>
        <v/>
      </c>
      <c r="D3896" s="9" t="str">
        <f>IF(ISERROR(VLOOKUP(A3896,'entry data'!B:C,2,0)),"",VLOOKUP(A3896,'entry data'!B:C,2,0))</f>
        <v/>
      </c>
      <c r="E3896" s="9" t="str">
        <f>IF(ISERROR(VLOOKUP(A3896,'entry data'!B:E,4,0)),"",VLOOKUP(A3896,'entry data'!B:E,4,0))</f>
        <v/>
      </c>
      <c r="F3896" s="11" t="str">
        <f>IF(A3896="","",IF(ISERROR(VLOOKUP(A3896,'entry data'!B:F,5,0)),"",VLOOKUP(A3896,'entry data'!B:F,5,0)))</f>
        <v/>
      </c>
      <c r="G3896" s="12" t="str">
        <f>IF(A3896="","",IF(ISERROR(VLOOKUP(A3896,'entry data'!B:I,8,0)),"",VLOOKUP(A3896,'entry data'!B:I,7,0)))</f>
        <v/>
      </c>
      <c r="H3896" s="13" t="str">
        <f>IF(A3896="","",IF(B3896=1,VLOOKUP(A3896,'entry data'!B:D,3,0),I3895))</f>
        <v/>
      </c>
      <c r="I3896" s="14" t="str">
        <f>IF(A3896="","",IF(E3896="weekly",7,IF(E3896="fortnightly",14,IF(E3896="monthly",DATE(IF(MONTH(H3896)=12,YEAR(H3896)+1,YEAR(H3896)),VLOOKUP(MONTH(H3896),index!$D$2:$G$13,2,0),DAY(H3896)),
IF(E3896="quarterly",DATE(IF(MONTH(H3896)&gt;=10,YEAR(H3896)+1,YEAR(H3896)),VLOOKUP(MONTH(H3896),index!$D$2:$G$13,3,0),DAY(H3896)),
IF(E3896="halfyearly",DATE(IF(MONTH(H3896)&gt;=7,YEAR(H3896)+1,YEAR(H3896)),VLOOKUP(MONTH(H3896),index!$D$2:$G$13,4,0),DAY(H3896)),
DATE(YEAR(H3896)+1,MONTH(H3896),DAY(H3896)))))-H3896))+H3896)</f>
        <v/>
      </c>
      <c r="J3896" s="9" t="str">
        <f t="shared" si="382"/>
        <v/>
      </c>
      <c r="K3896" s="11" t="str">
        <f t="shared" si="383"/>
        <v/>
      </c>
      <c r="L3896" s="11" t="str">
        <f t="shared" si="384"/>
        <v/>
      </c>
      <c r="M3896" s="11" t="str">
        <f>IF(A3896="","",VLOOKUP(E3896,index!$A$1:$B$6,2,0)*K3896*G3896)</f>
        <v/>
      </c>
      <c r="N3896" s="11" t="str">
        <f>IF(A3896="","",-PMT(G3896*VLOOKUP(E3896,index!$A$1:$B$6,2,0),C3896,F3896,0,0))</f>
        <v/>
      </c>
      <c r="O3896" s="11" t="str">
        <f t="shared" si="385"/>
        <v/>
      </c>
      <c r="P3896" s="11" t="str">
        <f t="shared" si="380"/>
        <v/>
      </c>
    </row>
    <row r="3897" spans="1:16" x14ac:dyDescent="0.25">
      <c r="A3897" s="9" t="str">
        <f>IF(A3896="","",IF(B3896&lt;C3896,A3896,IF(A3896=MAX('entry data'!$B$8:$B$507),"",A3896+1)))</f>
        <v/>
      </c>
      <c r="B3897" s="9" t="str">
        <f t="shared" si="381"/>
        <v/>
      </c>
      <c r="C3897" s="9" t="str">
        <f>IF(ISERROR(VLOOKUP(A3897,'entry data'!B:G,6,0)),"",VLOOKUP(A3897,'entry data'!B:G,6,0))</f>
        <v/>
      </c>
      <c r="D3897" s="9" t="str">
        <f>IF(ISERROR(VLOOKUP(A3897,'entry data'!B:C,2,0)),"",VLOOKUP(A3897,'entry data'!B:C,2,0))</f>
        <v/>
      </c>
      <c r="E3897" s="9" t="str">
        <f>IF(ISERROR(VLOOKUP(A3897,'entry data'!B:E,4,0)),"",VLOOKUP(A3897,'entry data'!B:E,4,0))</f>
        <v/>
      </c>
      <c r="F3897" s="11" t="str">
        <f>IF(A3897="","",IF(ISERROR(VLOOKUP(A3897,'entry data'!B:F,5,0)),"",VLOOKUP(A3897,'entry data'!B:F,5,0)))</f>
        <v/>
      </c>
      <c r="G3897" s="12" t="str">
        <f>IF(A3897="","",IF(ISERROR(VLOOKUP(A3897,'entry data'!B:I,8,0)),"",VLOOKUP(A3897,'entry data'!B:I,7,0)))</f>
        <v/>
      </c>
      <c r="H3897" s="13" t="str">
        <f>IF(A3897="","",IF(B3897=1,VLOOKUP(A3897,'entry data'!B:D,3,0),I3896))</f>
        <v/>
      </c>
      <c r="I3897" s="14" t="str">
        <f>IF(A3897="","",IF(E3897="weekly",7,IF(E3897="fortnightly",14,IF(E3897="monthly",DATE(IF(MONTH(H3897)=12,YEAR(H3897)+1,YEAR(H3897)),VLOOKUP(MONTH(H3897),index!$D$2:$G$13,2,0),DAY(H3897)),
IF(E3897="quarterly",DATE(IF(MONTH(H3897)&gt;=10,YEAR(H3897)+1,YEAR(H3897)),VLOOKUP(MONTH(H3897),index!$D$2:$G$13,3,0),DAY(H3897)),
IF(E3897="halfyearly",DATE(IF(MONTH(H3897)&gt;=7,YEAR(H3897)+1,YEAR(H3897)),VLOOKUP(MONTH(H3897),index!$D$2:$G$13,4,0),DAY(H3897)),
DATE(YEAR(H3897)+1,MONTH(H3897),DAY(H3897)))))-H3897))+H3897)</f>
        <v/>
      </c>
      <c r="J3897" s="9" t="str">
        <f t="shared" si="382"/>
        <v/>
      </c>
      <c r="K3897" s="11" t="str">
        <f t="shared" si="383"/>
        <v/>
      </c>
      <c r="L3897" s="11" t="str">
        <f t="shared" si="384"/>
        <v/>
      </c>
      <c r="M3897" s="11" t="str">
        <f>IF(A3897="","",VLOOKUP(E3897,index!$A$1:$B$6,2,0)*K3897*G3897)</f>
        <v/>
      </c>
      <c r="N3897" s="11" t="str">
        <f>IF(A3897="","",-PMT(G3897*VLOOKUP(E3897,index!$A$1:$B$6,2,0),C3897,F3897,0,0))</f>
        <v/>
      </c>
      <c r="O3897" s="11" t="str">
        <f t="shared" si="385"/>
        <v/>
      </c>
      <c r="P3897" s="11" t="str">
        <f t="shared" si="380"/>
        <v/>
      </c>
    </row>
    <row r="3898" spans="1:16" x14ac:dyDescent="0.25">
      <c r="A3898" s="9" t="str">
        <f>IF(A3897="","",IF(B3897&lt;C3897,A3897,IF(A3897=MAX('entry data'!$B$8:$B$507),"",A3897+1)))</f>
        <v/>
      </c>
      <c r="B3898" s="9" t="str">
        <f t="shared" si="381"/>
        <v/>
      </c>
      <c r="C3898" s="9" t="str">
        <f>IF(ISERROR(VLOOKUP(A3898,'entry data'!B:G,6,0)),"",VLOOKUP(A3898,'entry data'!B:G,6,0))</f>
        <v/>
      </c>
      <c r="D3898" s="9" t="str">
        <f>IF(ISERROR(VLOOKUP(A3898,'entry data'!B:C,2,0)),"",VLOOKUP(A3898,'entry data'!B:C,2,0))</f>
        <v/>
      </c>
      <c r="E3898" s="9" t="str">
        <f>IF(ISERROR(VLOOKUP(A3898,'entry data'!B:E,4,0)),"",VLOOKUP(A3898,'entry data'!B:E,4,0))</f>
        <v/>
      </c>
      <c r="F3898" s="11" t="str">
        <f>IF(A3898="","",IF(ISERROR(VLOOKUP(A3898,'entry data'!B:F,5,0)),"",VLOOKUP(A3898,'entry data'!B:F,5,0)))</f>
        <v/>
      </c>
      <c r="G3898" s="12" t="str">
        <f>IF(A3898="","",IF(ISERROR(VLOOKUP(A3898,'entry data'!B:I,8,0)),"",VLOOKUP(A3898,'entry data'!B:I,7,0)))</f>
        <v/>
      </c>
      <c r="H3898" s="13" t="str">
        <f>IF(A3898="","",IF(B3898=1,VLOOKUP(A3898,'entry data'!B:D,3,0),I3897))</f>
        <v/>
      </c>
      <c r="I3898" s="14" t="str">
        <f>IF(A3898="","",IF(E3898="weekly",7,IF(E3898="fortnightly",14,IF(E3898="monthly",DATE(IF(MONTH(H3898)=12,YEAR(H3898)+1,YEAR(H3898)),VLOOKUP(MONTH(H3898),index!$D$2:$G$13,2,0),DAY(H3898)),
IF(E3898="quarterly",DATE(IF(MONTH(H3898)&gt;=10,YEAR(H3898)+1,YEAR(H3898)),VLOOKUP(MONTH(H3898),index!$D$2:$G$13,3,0),DAY(H3898)),
IF(E3898="halfyearly",DATE(IF(MONTH(H3898)&gt;=7,YEAR(H3898)+1,YEAR(H3898)),VLOOKUP(MONTH(H3898),index!$D$2:$G$13,4,0),DAY(H3898)),
DATE(YEAR(H3898)+1,MONTH(H3898),DAY(H3898)))))-H3898))+H3898)</f>
        <v/>
      </c>
      <c r="J3898" s="9" t="str">
        <f t="shared" si="382"/>
        <v/>
      </c>
      <c r="K3898" s="11" t="str">
        <f t="shared" si="383"/>
        <v/>
      </c>
      <c r="L3898" s="11" t="str">
        <f t="shared" si="384"/>
        <v/>
      </c>
      <c r="M3898" s="11" t="str">
        <f>IF(A3898="","",VLOOKUP(E3898,index!$A$1:$B$6,2,0)*K3898*G3898)</f>
        <v/>
      </c>
      <c r="N3898" s="11" t="str">
        <f>IF(A3898="","",-PMT(G3898*VLOOKUP(E3898,index!$A$1:$B$6,2,0),C3898,F3898,0,0))</f>
        <v/>
      </c>
      <c r="O3898" s="11" t="str">
        <f t="shared" si="385"/>
        <v/>
      </c>
      <c r="P3898" s="11" t="str">
        <f t="shared" si="380"/>
        <v/>
      </c>
    </row>
    <row r="3899" spans="1:16" x14ac:dyDescent="0.25">
      <c r="A3899" s="9" t="str">
        <f>IF(A3898="","",IF(B3898&lt;C3898,A3898,IF(A3898=MAX('entry data'!$B$8:$B$507),"",A3898+1)))</f>
        <v/>
      </c>
      <c r="B3899" s="9" t="str">
        <f t="shared" si="381"/>
        <v/>
      </c>
      <c r="C3899" s="9" t="str">
        <f>IF(ISERROR(VLOOKUP(A3899,'entry data'!B:G,6,0)),"",VLOOKUP(A3899,'entry data'!B:G,6,0))</f>
        <v/>
      </c>
      <c r="D3899" s="9" t="str">
        <f>IF(ISERROR(VLOOKUP(A3899,'entry data'!B:C,2,0)),"",VLOOKUP(A3899,'entry data'!B:C,2,0))</f>
        <v/>
      </c>
      <c r="E3899" s="9" t="str">
        <f>IF(ISERROR(VLOOKUP(A3899,'entry data'!B:E,4,0)),"",VLOOKUP(A3899,'entry data'!B:E,4,0))</f>
        <v/>
      </c>
      <c r="F3899" s="11" t="str">
        <f>IF(A3899="","",IF(ISERROR(VLOOKUP(A3899,'entry data'!B:F,5,0)),"",VLOOKUP(A3899,'entry data'!B:F,5,0)))</f>
        <v/>
      </c>
      <c r="G3899" s="12" t="str">
        <f>IF(A3899="","",IF(ISERROR(VLOOKUP(A3899,'entry data'!B:I,8,0)),"",VLOOKUP(A3899,'entry data'!B:I,7,0)))</f>
        <v/>
      </c>
      <c r="H3899" s="13" t="str">
        <f>IF(A3899="","",IF(B3899=1,VLOOKUP(A3899,'entry data'!B:D,3,0),I3898))</f>
        <v/>
      </c>
      <c r="I3899" s="14" t="str">
        <f>IF(A3899="","",IF(E3899="weekly",7,IF(E3899="fortnightly",14,IF(E3899="monthly",DATE(IF(MONTH(H3899)=12,YEAR(H3899)+1,YEAR(H3899)),VLOOKUP(MONTH(H3899),index!$D$2:$G$13,2,0),DAY(H3899)),
IF(E3899="quarterly",DATE(IF(MONTH(H3899)&gt;=10,YEAR(H3899)+1,YEAR(H3899)),VLOOKUP(MONTH(H3899),index!$D$2:$G$13,3,0),DAY(H3899)),
IF(E3899="halfyearly",DATE(IF(MONTH(H3899)&gt;=7,YEAR(H3899)+1,YEAR(H3899)),VLOOKUP(MONTH(H3899),index!$D$2:$G$13,4,0),DAY(H3899)),
DATE(YEAR(H3899)+1,MONTH(H3899),DAY(H3899)))))-H3899))+H3899)</f>
        <v/>
      </c>
      <c r="J3899" s="9" t="str">
        <f t="shared" si="382"/>
        <v/>
      </c>
      <c r="K3899" s="11" t="str">
        <f t="shared" si="383"/>
        <v/>
      </c>
      <c r="L3899" s="11" t="str">
        <f t="shared" si="384"/>
        <v/>
      </c>
      <c r="M3899" s="11" t="str">
        <f>IF(A3899="","",VLOOKUP(E3899,index!$A$1:$B$6,2,0)*K3899*G3899)</f>
        <v/>
      </c>
      <c r="N3899" s="11" t="str">
        <f>IF(A3899="","",-PMT(G3899*VLOOKUP(E3899,index!$A$1:$B$6,2,0),C3899,F3899,0,0))</f>
        <v/>
      </c>
      <c r="O3899" s="11" t="str">
        <f t="shared" si="385"/>
        <v/>
      </c>
      <c r="P3899" s="11" t="str">
        <f t="shared" si="380"/>
        <v/>
      </c>
    </row>
    <row r="3900" spans="1:16" x14ac:dyDescent="0.25">
      <c r="A3900" s="9" t="str">
        <f>IF(A3899="","",IF(B3899&lt;C3899,A3899,IF(A3899=MAX('entry data'!$B$8:$B$507),"",A3899+1)))</f>
        <v/>
      </c>
      <c r="B3900" s="9" t="str">
        <f t="shared" si="381"/>
        <v/>
      </c>
      <c r="C3900" s="9" t="str">
        <f>IF(ISERROR(VLOOKUP(A3900,'entry data'!B:G,6,0)),"",VLOOKUP(A3900,'entry data'!B:G,6,0))</f>
        <v/>
      </c>
      <c r="D3900" s="9" t="str">
        <f>IF(ISERROR(VLOOKUP(A3900,'entry data'!B:C,2,0)),"",VLOOKUP(A3900,'entry data'!B:C,2,0))</f>
        <v/>
      </c>
      <c r="E3900" s="9" t="str">
        <f>IF(ISERROR(VLOOKUP(A3900,'entry data'!B:E,4,0)),"",VLOOKUP(A3900,'entry data'!B:E,4,0))</f>
        <v/>
      </c>
      <c r="F3900" s="11" t="str">
        <f>IF(A3900="","",IF(ISERROR(VLOOKUP(A3900,'entry data'!B:F,5,0)),"",VLOOKUP(A3900,'entry data'!B:F,5,0)))</f>
        <v/>
      </c>
      <c r="G3900" s="12" t="str">
        <f>IF(A3900="","",IF(ISERROR(VLOOKUP(A3900,'entry data'!B:I,8,0)),"",VLOOKUP(A3900,'entry data'!B:I,7,0)))</f>
        <v/>
      </c>
      <c r="H3900" s="13" t="str">
        <f>IF(A3900="","",IF(B3900=1,VLOOKUP(A3900,'entry data'!B:D,3,0),I3899))</f>
        <v/>
      </c>
      <c r="I3900" s="14" t="str">
        <f>IF(A3900="","",IF(E3900="weekly",7,IF(E3900="fortnightly",14,IF(E3900="monthly",DATE(IF(MONTH(H3900)=12,YEAR(H3900)+1,YEAR(H3900)),VLOOKUP(MONTH(H3900),index!$D$2:$G$13,2,0),DAY(H3900)),
IF(E3900="quarterly",DATE(IF(MONTH(H3900)&gt;=10,YEAR(H3900)+1,YEAR(H3900)),VLOOKUP(MONTH(H3900),index!$D$2:$G$13,3,0),DAY(H3900)),
IF(E3900="halfyearly",DATE(IF(MONTH(H3900)&gt;=7,YEAR(H3900)+1,YEAR(H3900)),VLOOKUP(MONTH(H3900),index!$D$2:$G$13,4,0),DAY(H3900)),
DATE(YEAR(H3900)+1,MONTH(H3900),DAY(H3900)))))-H3900))+H3900)</f>
        <v/>
      </c>
      <c r="J3900" s="9" t="str">
        <f t="shared" si="382"/>
        <v/>
      </c>
      <c r="K3900" s="11" t="str">
        <f t="shared" si="383"/>
        <v/>
      </c>
      <c r="L3900" s="11" t="str">
        <f t="shared" si="384"/>
        <v/>
      </c>
      <c r="M3900" s="11" t="str">
        <f>IF(A3900="","",VLOOKUP(E3900,index!$A$1:$B$6,2,0)*K3900*G3900)</f>
        <v/>
      </c>
      <c r="N3900" s="11" t="str">
        <f>IF(A3900="","",-PMT(G3900*VLOOKUP(E3900,index!$A$1:$B$6,2,0),C3900,F3900,0,0))</f>
        <v/>
      </c>
      <c r="O3900" s="11" t="str">
        <f t="shared" si="385"/>
        <v/>
      </c>
      <c r="P3900" s="11" t="str">
        <f t="shared" si="380"/>
        <v/>
      </c>
    </row>
    <row r="3901" spans="1:16" x14ac:dyDescent="0.25">
      <c r="A3901" s="9" t="str">
        <f>IF(A3900="","",IF(B3900&lt;C3900,A3900,IF(A3900=MAX('entry data'!$B$8:$B$507),"",A3900+1)))</f>
        <v/>
      </c>
      <c r="B3901" s="9" t="str">
        <f t="shared" si="381"/>
        <v/>
      </c>
      <c r="C3901" s="9" t="str">
        <f>IF(ISERROR(VLOOKUP(A3901,'entry data'!B:G,6,0)),"",VLOOKUP(A3901,'entry data'!B:G,6,0))</f>
        <v/>
      </c>
      <c r="D3901" s="9" t="str">
        <f>IF(ISERROR(VLOOKUP(A3901,'entry data'!B:C,2,0)),"",VLOOKUP(A3901,'entry data'!B:C,2,0))</f>
        <v/>
      </c>
      <c r="E3901" s="9" t="str">
        <f>IF(ISERROR(VLOOKUP(A3901,'entry data'!B:E,4,0)),"",VLOOKUP(A3901,'entry data'!B:E,4,0))</f>
        <v/>
      </c>
      <c r="F3901" s="11" t="str">
        <f>IF(A3901="","",IF(ISERROR(VLOOKUP(A3901,'entry data'!B:F,5,0)),"",VLOOKUP(A3901,'entry data'!B:F,5,0)))</f>
        <v/>
      </c>
      <c r="G3901" s="12" t="str">
        <f>IF(A3901="","",IF(ISERROR(VLOOKUP(A3901,'entry data'!B:I,8,0)),"",VLOOKUP(A3901,'entry data'!B:I,7,0)))</f>
        <v/>
      </c>
      <c r="H3901" s="13" t="str">
        <f>IF(A3901="","",IF(B3901=1,VLOOKUP(A3901,'entry data'!B:D,3,0),I3900))</f>
        <v/>
      </c>
      <c r="I3901" s="14" t="str">
        <f>IF(A3901="","",IF(E3901="weekly",7,IF(E3901="fortnightly",14,IF(E3901="monthly",DATE(IF(MONTH(H3901)=12,YEAR(H3901)+1,YEAR(H3901)),VLOOKUP(MONTH(H3901),index!$D$2:$G$13,2,0),DAY(H3901)),
IF(E3901="quarterly",DATE(IF(MONTH(H3901)&gt;=10,YEAR(H3901)+1,YEAR(H3901)),VLOOKUP(MONTH(H3901),index!$D$2:$G$13,3,0),DAY(H3901)),
IF(E3901="halfyearly",DATE(IF(MONTH(H3901)&gt;=7,YEAR(H3901)+1,YEAR(H3901)),VLOOKUP(MONTH(H3901),index!$D$2:$G$13,4,0),DAY(H3901)),
DATE(YEAR(H3901)+1,MONTH(H3901),DAY(H3901)))))-H3901))+H3901)</f>
        <v/>
      </c>
      <c r="J3901" s="9" t="str">
        <f t="shared" si="382"/>
        <v/>
      </c>
      <c r="K3901" s="11" t="str">
        <f t="shared" si="383"/>
        <v/>
      </c>
      <c r="L3901" s="11" t="str">
        <f t="shared" si="384"/>
        <v/>
      </c>
      <c r="M3901" s="11" t="str">
        <f>IF(A3901="","",VLOOKUP(E3901,index!$A$1:$B$6,2,0)*K3901*G3901)</f>
        <v/>
      </c>
      <c r="N3901" s="11" t="str">
        <f>IF(A3901="","",-PMT(G3901*VLOOKUP(E3901,index!$A$1:$B$6,2,0),C3901,F3901,0,0))</f>
        <v/>
      </c>
      <c r="O3901" s="11" t="str">
        <f t="shared" si="385"/>
        <v/>
      </c>
      <c r="P3901" s="11" t="str">
        <f t="shared" si="380"/>
        <v/>
      </c>
    </row>
    <row r="3902" spans="1:16" x14ac:dyDescent="0.25">
      <c r="A3902" s="9" t="str">
        <f>IF(A3901="","",IF(B3901&lt;C3901,A3901,IF(A3901=MAX('entry data'!$B$8:$B$507),"",A3901+1)))</f>
        <v/>
      </c>
      <c r="B3902" s="9" t="str">
        <f t="shared" si="381"/>
        <v/>
      </c>
      <c r="C3902" s="9" t="str">
        <f>IF(ISERROR(VLOOKUP(A3902,'entry data'!B:G,6,0)),"",VLOOKUP(A3902,'entry data'!B:G,6,0))</f>
        <v/>
      </c>
      <c r="D3902" s="9" t="str">
        <f>IF(ISERROR(VLOOKUP(A3902,'entry data'!B:C,2,0)),"",VLOOKUP(A3902,'entry data'!B:C,2,0))</f>
        <v/>
      </c>
      <c r="E3902" s="9" t="str">
        <f>IF(ISERROR(VLOOKUP(A3902,'entry data'!B:E,4,0)),"",VLOOKUP(A3902,'entry data'!B:E,4,0))</f>
        <v/>
      </c>
      <c r="F3902" s="11" t="str">
        <f>IF(A3902="","",IF(ISERROR(VLOOKUP(A3902,'entry data'!B:F,5,0)),"",VLOOKUP(A3902,'entry data'!B:F,5,0)))</f>
        <v/>
      </c>
      <c r="G3902" s="12" t="str">
        <f>IF(A3902="","",IF(ISERROR(VLOOKUP(A3902,'entry data'!B:I,8,0)),"",VLOOKUP(A3902,'entry data'!B:I,7,0)))</f>
        <v/>
      </c>
      <c r="H3902" s="13" t="str">
        <f>IF(A3902="","",IF(B3902=1,VLOOKUP(A3902,'entry data'!B:D,3,0),I3901))</f>
        <v/>
      </c>
      <c r="I3902" s="14" t="str">
        <f>IF(A3902="","",IF(E3902="weekly",7,IF(E3902="fortnightly",14,IF(E3902="monthly",DATE(IF(MONTH(H3902)=12,YEAR(H3902)+1,YEAR(H3902)),VLOOKUP(MONTH(H3902),index!$D$2:$G$13,2,0),DAY(H3902)),
IF(E3902="quarterly",DATE(IF(MONTH(H3902)&gt;=10,YEAR(H3902)+1,YEAR(H3902)),VLOOKUP(MONTH(H3902),index!$D$2:$G$13,3,0),DAY(H3902)),
IF(E3902="halfyearly",DATE(IF(MONTH(H3902)&gt;=7,YEAR(H3902)+1,YEAR(H3902)),VLOOKUP(MONTH(H3902),index!$D$2:$G$13,4,0),DAY(H3902)),
DATE(YEAR(H3902)+1,MONTH(H3902),DAY(H3902)))))-H3902))+H3902)</f>
        <v/>
      </c>
      <c r="J3902" s="9" t="str">
        <f t="shared" si="382"/>
        <v/>
      </c>
      <c r="K3902" s="11" t="str">
        <f t="shared" si="383"/>
        <v/>
      </c>
      <c r="L3902" s="11" t="str">
        <f t="shared" si="384"/>
        <v/>
      </c>
      <c r="M3902" s="11" t="str">
        <f>IF(A3902="","",VLOOKUP(E3902,index!$A$1:$B$6,2,0)*K3902*G3902)</f>
        <v/>
      </c>
      <c r="N3902" s="11" t="str">
        <f>IF(A3902="","",-PMT(G3902*VLOOKUP(E3902,index!$A$1:$B$6,2,0),C3902,F3902,0,0))</f>
        <v/>
      </c>
      <c r="O3902" s="11" t="str">
        <f t="shared" si="385"/>
        <v/>
      </c>
      <c r="P3902" s="11" t="str">
        <f t="shared" si="380"/>
        <v/>
      </c>
    </row>
    <row r="3903" spans="1:16" x14ac:dyDescent="0.25">
      <c r="A3903" s="9" t="str">
        <f>IF(A3902="","",IF(B3902&lt;C3902,A3902,IF(A3902=MAX('entry data'!$B$8:$B$507),"",A3902+1)))</f>
        <v/>
      </c>
      <c r="B3903" s="9" t="str">
        <f t="shared" si="381"/>
        <v/>
      </c>
      <c r="C3903" s="9" t="str">
        <f>IF(ISERROR(VLOOKUP(A3903,'entry data'!B:G,6,0)),"",VLOOKUP(A3903,'entry data'!B:G,6,0))</f>
        <v/>
      </c>
      <c r="D3903" s="9" t="str">
        <f>IF(ISERROR(VLOOKUP(A3903,'entry data'!B:C,2,0)),"",VLOOKUP(A3903,'entry data'!B:C,2,0))</f>
        <v/>
      </c>
      <c r="E3903" s="9" t="str">
        <f>IF(ISERROR(VLOOKUP(A3903,'entry data'!B:E,4,0)),"",VLOOKUP(A3903,'entry data'!B:E,4,0))</f>
        <v/>
      </c>
      <c r="F3903" s="11" t="str">
        <f>IF(A3903="","",IF(ISERROR(VLOOKUP(A3903,'entry data'!B:F,5,0)),"",VLOOKUP(A3903,'entry data'!B:F,5,0)))</f>
        <v/>
      </c>
      <c r="G3903" s="12" t="str">
        <f>IF(A3903="","",IF(ISERROR(VLOOKUP(A3903,'entry data'!B:I,8,0)),"",VLOOKUP(A3903,'entry data'!B:I,7,0)))</f>
        <v/>
      </c>
      <c r="H3903" s="13" t="str">
        <f>IF(A3903="","",IF(B3903=1,VLOOKUP(A3903,'entry data'!B:D,3,0),I3902))</f>
        <v/>
      </c>
      <c r="I3903" s="14" t="str">
        <f>IF(A3903="","",IF(E3903="weekly",7,IF(E3903="fortnightly",14,IF(E3903="monthly",DATE(IF(MONTH(H3903)=12,YEAR(H3903)+1,YEAR(H3903)),VLOOKUP(MONTH(H3903),index!$D$2:$G$13,2,0),DAY(H3903)),
IF(E3903="quarterly",DATE(IF(MONTH(H3903)&gt;=10,YEAR(H3903)+1,YEAR(H3903)),VLOOKUP(MONTH(H3903),index!$D$2:$G$13,3,0),DAY(H3903)),
IF(E3903="halfyearly",DATE(IF(MONTH(H3903)&gt;=7,YEAR(H3903)+1,YEAR(H3903)),VLOOKUP(MONTH(H3903),index!$D$2:$G$13,4,0),DAY(H3903)),
DATE(YEAR(H3903)+1,MONTH(H3903),DAY(H3903)))))-H3903))+H3903)</f>
        <v/>
      </c>
      <c r="J3903" s="9" t="str">
        <f t="shared" si="382"/>
        <v/>
      </c>
      <c r="K3903" s="11" t="str">
        <f t="shared" si="383"/>
        <v/>
      </c>
      <c r="L3903" s="11" t="str">
        <f t="shared" si="384"/>
        <v/>
      </c>
      <c r="M3903" s="11" t="str">
        <f>IF(A3903="","",VLOOKUP(E3903,index!$A$1:$B$6,2,0)*K3903*G3903)</f>
        <v/>
      </c>
      <c r="N3903" s="11" t="str">
        <f>IF(A3903="","",-PMT(G3903*VLOOKUP(E3903,index!$A$1:$B$6,2,0),C3903,F3903,0,0))</f>
        <v/>
      </c>
      <c r="O3903" s="11" t="str">
        <f t="shared" si="385"/>
        <v/>
      </c>
      <c r="P3903" s="11" t="str">
        <f t="shared" si="380"/>
        <v/>
      </c>
    </row>
    <row r="3904" spans="1:16" x14ac:dyDescent="0.25">
      <c r="A3904" s="9" t="str">
        <f>IF(A3903="","",IF(B3903&lt;C3903,A3903,IF(A3903=MAX('entry data'!$B$8:$B$507),"",A3903+1)))</f>
        <v/>
      </c>
      <c r="B3904" s="9" t="str">
        <f t="shared" si="381"/>
        <v/>
      </c>
      <c r="C3904" s="9" t="str">
        <f>IF(ISERROR(VLOOKUP(A3904,'entry data'!B:G,6,0)),"",VLOOKUP(A3904,'entry data'!B:G,6,0))</f>
        <v/>
      </c>
      <c r="D3904" s="9" t="str">
        <f>IF(ISERROR(VLOOKUP(A3904,'entry data'!B:C,2,0)),"",VLOOKUP(A3904,'entry data'!B:C,2,0))</f>
        <v/>
      </c>
      <c r="E3904" s="9" t="str">
        <f>IF(ISERROR(VLOOKUP(A3904,'entry data'!B:E,4,0)),"",VLOOKUP(A3904,'entry data'!B:E,4,0))</f>
        <v/>
      </c>
      <c r="F3904" s="11" t="str">
        <f>IF(A3904="","",IF(ISERROR(VLOOKUP(A3904,'entry data'!B:F,5,0)),"",VLOOKUP(A3904,'entry data'!B:F,5,0)))</f>
        <v/>
      </c>
      <c r="G3904" s="12" t="str">
        <f>IF(A3904="","",IF(ISERROR(VLOOKUP(A3904,'entry data'!B:I,8,0)),"",VLOOKUP(A3904,'entry data'!B:I,7,0)))</f>
        <v/>
      </c>
      <c r="H3904" s="13" t="str">
        <f>IF(A3904="","",IF(B3904=1,VLOOKUP(A3904,'entry data'!B:D,3,0),I3903))</f>
        <v/>
      </c>
      <c r="I3904" s="14" t="str">
        <f>IF(A3904="","",IF(E3904="weekly",7,IF(E3904="fortnightly",14,IF(E3904="monthly",DATE(IF(MONTH(H3904)=12,YEAR(H3904)+1,YEAR(H3904)),VLOOKUP(MONTH(H3904),index!$D$2:$G$13,2,0),DAY(H3904)),
IF(E3904="quarterly",DATE(IF(MONTH(H3904)&gt;=10,YEAR(H3904)+1,YEAR(H3904)),VLOOKUP(MONTH(H3904),index!$D$2:$G$13,3,0),DAY(H3904)),
IF(E3904="halfyearly",DATE(IF(MONTH(H3904)&gt;=7,YEAR(H3904)+1,YEAR(H3904)),VLOOKUP(MONTH(H3904),index!$D$2:$G$13,4,0),DAY(H3904)),
DATE(YEAR(H3904)+1,MONTH(H3904),DAY(H3904)))))-H3904))+H3904)</f>
        <v/>
      </c>
      <c r="J3904" s="9" t="str">
        <f t="shared" si="382"/>
        <v/>
      </c>
      <c r="K3904" s="11" t="str">
        <f t="shared" si="383"/>
        <v/>
      </c>
      <c r="L3904" s="11" t="str">
        <f t="shared" si="384"/>
        <v/>
      </c>
      <c r="M3904" s="11" t="str">
        <f>IF(A3904="","",VLOOKUP(E3904,index!$A$1:$B$6,2,0)*K3904*G3904)</f>
        <v/>
      </c>
      <c r="N3904" s="11" t="str">
        <f>IF(A3904="","",-PMT(G3904*VLOOKUP(E3904,index!$A$1:$B$6,2,0),C3904,F3904,0,0))</f>
        <v/>
      </c>
      <c r="O3904" s="11" t="str">
        <f t="shared" si="385"/>
        <v/>
      </c>
      <c r="P3904" s="11" t="str">
        <f t="shared" si="380"/>
        <v/>
      </c>
    </row>
    <row r="3905" spans="1:16" x14ac:dyDescent="0.25">
      <c r="A3905" s="9" t="str">
        <f>IF(A3904="","",IF(B3904&lt;C3904,A3904,IF(A3904=MAX('entry data'!$B$8:$B$507),"",A3904+1)))</f>
        <v/>
      </c>
      <c r="B3905" s="9" t="str">
        <f t="shared" si="381"/>
        <v/>
      </c>
      <c r="C3905" s="9" t="str">
        <f>IF(ISERROR(VLOOKUP(A3905,'entry data'!B:G,6,0)),"",VLOOKUP(A3905,'entry data'!B:G,6,0))</f>
        <v/>
      </c>
      <c r="D3905" s="9" t="str">
        <f>IF(ISERROR(VLOOKUP(A3905,'entry data'!B:C,2,0)),"",VLOOKUP(A3905,'entry data'!B:C,2,0))</f>
        <v/>
      </c>
      <c r="E3905" s="9" t="str">
        <f>IF(ISERROR(VLOOKUP(A3905,'entry data'!B:E,4,0)),"",VLOOKUP(A3905,'entry data'!B:E,4,0))</f>
        <v/>
      </c>
      <c r="F3905" s="11" t="str">
        <f>IF(A3905="","",IF(ISERROR(VLOOKUP(A3905,'entry data'!B:F,5,0)),"",VLOOKUP(A3905,'entry data'!B:F,5,0)))</f>
        <v/>
      </c>
      <c r="G3905" s="12" t="str">
        <f>IF(A3905="","",IF(ISERROR(VLOOKUP(A3905,'entry data'!B:I,8,0)),"",VLOOKUP(A3905,'entry data'!B:I,7,0)))</f>
        <v/>
      </c>
      <c r="H3905" s="13" t="str">
        <f>IF(A3905="","",IF(B3905=1,VLOOKUP(A3905,'entry data'!B:D,3,0),I3904))</f>
        <v/>
      </c>
      <c r="I3905" s="14" t="str">
        <f>IF(A3905="","",IF(E3905="weekly",7,IF(E3905="fortnightly",14,IF(E3905="monthly",DATE(IF(MONTH(H3905)=12,YEAR(H3905)+1,YEAR(H3905)),VLOOKUP(MONTH(H3905),index!$D$2:$G$13,2,0),DAY(H3905)),
IF(E3905="quarterly",DATE(IF(MONTH(H3905)&gt;=10,YEAR(H3905)+1,YEAR(H3905)),VLOOKUP(MONTH(H3905),index!$D$2:$G$13,3,0),DAY(H3905)),
IF(E3905="halfyearly",DATE(IF(MONTH(H3905)&gt;=7,YEAR(H3905)+1,YEAR(H3905)),VLOOKUP(MONTH(H3905),index!$D$2:$G$13,4,0),DAY(H3905)),
DATE(YEAR(H3905)+1,MONTH(H3905),DAY(H3905)))))-H3905))+H3905)</f>
        <v/>
      </c>
      <c r="J3905" s="9" t="str">
        <f t="shared" si="382"/>
        <v/>
      </c>
      <c r="K3905" s="11" t="str">
        <f t="shared" si="383"/>
        <v/>
      </c>
      <c r="L3905" s="11" t="str">
        <f t="shared" si="384"/>
        <v/>
      </c>
      <c r="M3905" s="11" t="str">
        <f>IF(A3905="","",VLOOKUP(E3905,index!$A$1:$B$6,2,0)*K3905*G3905)</f>
        <v/>
      </c>
      <c r="N3905" s="11" t="str">
        <f>IF(A3905="","",-PMT(G3905*VLOOKUP(E3905,index!$A$1:$B$6,2,0),C3905,F3905,0,0))</f>
        <v/>
      </c>
      <c r="O3905" s="11" t="str">
        <f t="shared" si="385"/>
        <v/>
      </c>
      <c r="P3905" s="11" t="str">
        <f t="shared" si="380"/>
        <v/>
      </c>
    </row>
    <row r="3906" spans="1:16" x14ac:dyDescent="0.25">
      <c r="A3906" s="9" t="str">
        <f>IF(A3905="","",IF(B3905&lt;C3905,A3905,IF(A3905=MAX('entry data'!$B$8:$B$507),"",A3905+1)))</f>
        <v/>
      </c>
      <c r="B3906" s="9" t="str">
        <f t="shared" si="381"/>
        <v/>
      </c>
      <c r="C3906" s="9" t="str">
        <f>IF(ISERROR(VLOOKUP(A3906,'entry data'!B:G,6,0)),"",VLOOKUP(A3906,'entry data'!B:G,6,0))</f>
        <v/>
      </c>
      <c r="D3906" s="9" t="str">
        <f>IF(ISERROR(VLOOKUP(A3906,'entry data'!B:C,2,0)),"",VLOOKUP(A3906,'entry data'!B:C,2,0))</f>
        <v/>
      </c>
      <c r="E3906" s="9" t="str">
        <f>IF(ISERROR(VLOOKUP(A3906,'entry data'!B:E,4,0)),"",VLOOKUP(A3906,'entry data'!B:E,4,0))</f>
        <v/>
      </c>
      <c r="F3906" s="11" t="str">
        <f>IF(A3906="","",IF(ISERROR(VLOOKUP(A3906,'entry data'!B:F,5,0)),"",VLOOKUP(A3906,'entry data'!B:F,5,0)))</f>
        <v/>
      </c>
      <c r="G3906" s="12" t="str">
        <f>IF(A3906="","",IF(ISERROR(VLOOKUP(A3906,'entry data'!B:I,8,0)),"",VLOOKUP(A3906,'entry data'!B:I,7,0)))</f>
        <v/>
      </c>
      <c r="H3906" s="13" t="str">
        <f>IF(A3906="","",IF(B3906=1,VLOOKUP(A3906,'entry data'!B:D,3,0),I3905))</f>
        <v/>
      </c>
      <c r="I3906" s="14" t="str">
        <f>IF(A3906="","",IF(E3906="weekly",7,IF(E3906="fortnightly",14,IF(E3906="monthly",DATE(IF(MONTH(H3906)=12,YEAR(H3906)+1,YEAR(H3906)),VLOOKUP(MONTH(H3906),index!$D$2:$G$13,2,0),DAY(H3906)),
IF(E3906="quarterly",DATE(IF(MONTH(H3906)&gt;=10,YEAR(H3906)+1,YEAR(H3906)),VLOOKUP(MONTH(H3906),index!$D$2:$G$13,3,0),DAY(H3906)),
IF(E3906="halfyearly",DATE(IF(MONTH(H3906)&gt;=7,YEAR(H3906)+1,YEAR(H3906)),VLOOKUP(MONTH(H3906),index!$D$2:$G$13,4,0),DAY(H3906)),
DATE(YEAR(H3906)+1,MONTH(H3906),DAY(H3906)))))-H3906))+H3906)</f>
        <v/>
      </c>
      <c r="J3906" s="9" t="str">
        <f t="shared" si="382"/>
        <v/>
      </c>
      <c r="K3906" s="11" t="str">
        <f t="shared" si="383"/>
        <v/>
      </c>
      <c r="L3906" s="11" t="str">
        <f t="shared" si="384"/>
        <v/>
      </c>
      <c r="M3906" s="11" t="str">
        <f>IF(A3906="","",VLOOKUP(E3906,index!$A$1:$B$6,2,0)*K3906*G3906)</f>
        <v/>
      </c>
      <c r="N3906" s="11" t="str">
        <f>IF(A3906="","",-PMT(G3906*VLOOKUP(E3906,index!$A$1:$B$6,2,0),C3906,F3906,0,0))</f>
        <v/>
      </c>
      <c r="O3906" s="11" t="str">
        <f t="shared" si="385"/>
        <v/>
      </c>
      <c r="P3906" s="11" t="str">
        <f t="shared" si="380"/>
        <v/>
      </c>
    </row>
    <row r="3907" spans="1:16" x14ac:dyDescent="0.25">
      <c r="A3907" s="9" t="str">
        <f>IF(A3906="","",IF(B3906&lt;C3906,A3906,IF(A3906=MAX('entry data'!$B$8:$B$507),"",A3906+1)))</f>
        <v/>
      </c>
      <c r="B3907" s="9" t="str">
        <f t="shared" si="381"/>
        <v/>
      </c>
      <c r="C3907" s="9" t="str">
        <f>IF(ISERROR(VLOOKUP(A3907,'entry data'!B:G,6,0)),"",VLOOKUP(A3907,'entry data'!B:G,6,0))</f>
        <v/>
      </c>
      <c r="D3907" s="9" t="str">
        <f>IF(ISERROR(VLOOKUP(A3907,'entry data'!B:C,2,0)),"",VLOOKUP(A3907,'entry data'!B:C,2,0))</f>
        <v/>
      </c>
      <c r="E3907" s="9" t="str">
        <f>IF(ISERROR(VLOOKUP(A3907,'entry data'!B:E,4,0)),"",VLOOKUP(A3907,'entry data'!B:E,4,0))</f>
        <v/>
      </c>
      <c r="F3907" s="11" t="str">
        <f>IF(A3907="","",IF(ISERROR(VLOOKUP(A3907,'entry data'!B:F,5,0)),"",VLOOKUP(A3907,'entry data'!B:F,5,0)))</f>
        <v/>
      </c>
      <c r="G3907" s="12" t="str">
        <f>IF(A3907="","",IF(ISERROR(VLOOKUP(A3907,'entry data'!B:I,8,0)),"",VLOOKUP(A3907,'entry data'!B:I,7,0)))</f>
        <v/>
      </c>
      <c r="H3907" s="13" t="str">
        <f>IF(A3907="","",IF(B3907=1,VLOOKUP(A3907,'entry data'!B:D,3,0),I3906))</f>
        <v/>
      </c>
      <c r="I3907" s="14" t="str">
        <f>IF(A3907="","",IF(E3907="weekly",7,IF(E3907="fortnightly",14,IF(E3907="monthly",DATE(IF(MONTH(H3907)=12,YEAR(H3907)+1,YEAR(H3907)),VLOOKUP(MONTH(H3907),index!$D$2:$G$13,2,0),DAY(H3907)),
IF(E3907="quarterly",DATE(IF(MONTH(H3907)&gt;=10,YEAR(H3907)+1,YEAR(H3907)),VLOOKUP(MONTH(H3907),index!$D$2:$G$13,3,0),DAY(H3907)),
IF(E3907="halfyearly",DATE(IF(MONTH(H3907)&gt;=7,YEAR(H3907)+1,YEAR(H3907)),VLOOKUP(MONTH(H3907),index!$D$2:$G$13,4,0),DAY(H3907)),
DATE(YEAR(H3907)+1,MONTH(H3907),DAY(H3907)))))-H3907))+H3907)</f>
        <v/>
      </c>
      <c r="J3907" s="9" t="str">
        <f t="shared" si="382"/>
        <v/>
      </c>
      <c r="K3907" s="11" t="str">
        <f t="shared" si="383"/>
        <v/>
      </c>
      <c r="L3907" s="11" t="str">
        <f t="shared" si="384"/>
        <v/>
      </c>
      <c r="M3907" s="11" t="str">
        <f>IF(A3907="","",VLOOKUP(E3907,index!$A$1:$B$6,2,0)*K3907*G3907)</f>
        <v/>
      </c>
      <c r="N3907" s="11" t="str">
        <f>IF(A3907="","",-PMT(G3907*VLOOKUP(E3907,index!$A$1:$B$6,2,0),C3907,F3907,0,0))</f>
        <v/>
      </c>
      <c r="O3907" s="11" t="str">
        <f t="shared" si="385"/>
        <v/>
      </c>
      <c r="P3907" s="11" t="str">
        <f t="shared" ref="P3907:P3970" si="386">IF(A3907="","",IF(J3907&lt;&gt;J3908,O3907,0))</f>
        <v/>
      </c>
    </row>
    <row r="3908" spans="1:16" x14ac:dyDescent="0.25">
      <c r="A3908" s="9" t="str">
        <f>IF(A3907="","",IF(B3907&lt;C3907,A3907,IF(A3907=MAX('entry data'!$B$8:$B$507),"",A3907+1)))</f>
        <v/>
      </c>
      <c r="B3908" s="9" t="str">
        <f t="shared" si="381"/>
        <v/>
      </c>
      <c r="C3908" s="9" t="str">
        <f>IF(ISERROR(VLOOKUP(A3908,'entry data'!B:G,6,0)),"",VLOOKUP(A3908,'entry data'!B:G,6,0))</f>
        <v/>
      </c>
      <c r="D3908" s="9" t="str">
        <f>IF(ISERROR(VLOOKUP(A3908,'entry data'!B:C,2,0)),"",VLOOKUP(A3908,'entry data'!B:C,2,0))</f>
        <v/>
      </c>
      <c r="E3908" s="9" t="str">
        <f>IF(ISERROR(VLOOKUP(A3908,'entry data'!B:E,4,0)),"",VLOOKUP(A3908,'entry data'!B:E,4,0))</f>
        <v/>
      </c>
      <c r="F3908" s="11" t="str">
        <f>IF(A3908="","",IF(ISERROR(VLOOKUP(A3908,'entry data'!B:F,5,0)),"",VLOOKUP(A3908,'entry data'!B:F,5,0)))</f>
        <v/>
      </c>
      <c r="G3908" s="12" t="str">
        <f>IF(A3908="","",IF(ISERROR(VLOOKUP(A3908,'entry data'!B:I,8,0)),"",VLOOKUP(A3908,'entry data'!B:I,7,0)))</f>
        <v/>
      </c>
      <c r="H3908" s="13" t="str">
        <f>IF(A3908="","",IF(B3908=1,VLOOKUP(A3908,'entry data'!B:D,3,0),I3907))</f>
        <v/>
      </c>
      <c r="I3908" s="14" t="str">
        <f>IF(A3908="","",IF(E3908="weekly",7,IF(E3908="fortnightly",14,IF(E3908="monthly",DATE(IF(MONTH(H3908)=12,YEAR(H3908)+1,YEAR(H3908)),VLOOKUP(MONTH(H3908),index!$D$2:$G$13,2,0),DAY(H3908)),
IF(E3908="quarterly",DATE(IF(MONTH(H3908)&gt;=10,YEAR(H3908)+1,YEAR(H3908)),VLOOKUP(MONTH(H3908),index!$D$2:$G$13,3,0),DAY(H3908)),
IF(E3908="halfyearly",DATE(IF(MONTH(H3908)&gt;=7,YEAR(H3908)+1,YEAR(H3908)),VLOOKUP(MONTH(H3908),index!$D$2:$G$13,4,0),DAY(H3908)),
DATE(YEAR(H3908)+1,MONTH(H3908),DAY(H3908)))))-H3908))+H3908)</f>
        <v/>
      </c>
      <c r="J3908" s="9" t="str">
        <f t="shared" si="382"/>
        <v/>
      </c>
      <c r="K3908" s="11" t="str">
        <f t="shared" si="383"/>
        <v/>
      </c>
      <c r="L3908" s="11" t="str">
        <f t="shared" si="384"/>
        <v/>
      </c>
      <c r="M3908" s="11" t="str">
        <f>IF(A3908="","",VLOOKUP(E3908,index!$A$1:$B$6,2,0)*K3908*G3908)</f>
        <v/>
      </c>
      <c r="N3908" s="11" t="str">
        <f>IF(A3908="","",-PMT(G3908*VLOOKUP(E3908,index!$A$1:$B$6,2,0),C3908,F3908,0,0))</f>
        <v/>
      </c>
      <c r="O3908" s="11" t="str">
        <f t="shared" si="385"/>
        <v/>
      </c>
      <c r="P3908" s="11" t="str">
        <f t="shared" si="386"/>
        <v/>
      </c>
    </row>
    <row r="3909" spans="1:16" x14ac:dyDescent="0.25">
      <c r="A3909" s="9" t="str">
        <f>IF(A3908="","",IF(B3908&lt;C3908,A3908,IF(A3908=MAX('entry data'!$B$8:$B$507),"",A3908+1)))</f>
        <v/>
      </c>
      <c r="B3909" s="9" t="str">
        <f t="shared" si="381"/>
        <v/>
      </c>
      <c r="C3909" s="9" t="str">
        <f>IF(ISERROR(VLOOKUP(A3909,'entry data'!B:G,6,0)),"",VLOOKUP(A3909,'entry data'!B:G,6,0))</f>
        <v/>
      </c>
      <c r="D3909" s="9" t="str">
        <f>IF(ISERROR(VLOOKUP(A3909,'entry data'!B:C,2,0)),"",VLOOKUP(A3909,'entry data'!B:C,2,0))</f>
        <v/>
      </c>
      <c r="E3909" s="9" t="str">
        <f>IF(ISERROR(VLOOKUP(A3909,'entry data'!B:E,4,0)),"",VLOOKUP(A3909,'entry data'!B:E,4,0))</f>
        <v/>
      </c>
      <c r="F3909" s="11" t="str">
        <f>IF(A3909="","",IF(ISERROR(VLOOKUP(A3909,'entry data'!B:F,5,0)),"",VLOOKUP(A3909,'entry data'!B:F,5,0)))</f>
        <v/>
      </c>
      <c r="G3909" s="12" t="str">
        <f>IF(A3909="","",IF(ISERROR(VLOOKUP(A3909,'entry data'!B:I,8,0)),"",VLOOKUP(A3909,'entry data'!B:I,7,0)))</f>
        <v/>
      </c>
      <c r="H3909" s="13" t="str">
        <f>IF(A3909="","",IF(B3909=1,VLOOKUP(A3909,'entry data'!B:D,3,0),I3908))</f>
        <v/>
      </c>
      <c r="I3909" s="14" t="str">
        <f>IF(A3909="","",IF(E3909="weekly",7,IF(E3909="fortnightly",14,IF(E3909="monthly",DATE(IF(MONTH(H3909)=12,YEAR(H3909)+1,YEAR(H3909)),VLOOKUP(MONTH(H3909),index!$D$2:$G$13,2,0),DAY(H3909)),
IF(E3909="quarterly",DATE(IF(MONTH(H3909)&gt;=10,YEAR(H3909)+1,YEAR(H3909)),VLOOKUP(MONTH(H3909),index!$D$2:$G$13,3,0),DAY(H3909)),
IF(E3909="halfyearly",DATE(IF(MONTH(H3909)&gt;=7,YEAR(H3909)+1,YEAR(H3909)),VLOOKUP(MONTH(H3909),index!$D$2:$G$13,4,0),DAY(H3909)),
DATE(YEAR(H3909)+1,MONTH(H3909),DAY(H3909)))))-H3909))+H3909)</f>
        <v/>
      </c>
      <c r="J3909" s="9" t="str">
        <f t="shared" si="382"/>
        <v/>
      </c>
      <c r="K3909" s="11" t="str">
        <f t="shared" si="383"/>
        <v/>
      </c>
      <c r="L3909" s="11" t="str">
        <f t="shared" si="384"/>
        <v/>
      </c>
      <c r="M3909" s="11" t="str">
        <f>IF(A3909="","",VLOOKUP(E3909,index!$A$1:$B$6,2,0)*K3909*G3909)</f>
        <v/>
      </c>
      <c r="N3909" s="11" t="str">
        <f>IF(A3909="","",-PMT(G3909*VLOOKUP(E3909,index!$A$1:$B$6,2,0),C3909,F3909,0,0))</f>
        <v/>
      </c>
      <c r="O3909" s="11" t="str">
        <f t="shared" si="385"/>
        <v/>
      </c>
      <c r="P3909" s="11" t="str">
        <f t="shared" si="386"/>
        <v/>
      </c>
    </row>
    <row r="3910" spans="1:16" x14ac:dyDescent="0.25">
      <c r="A3910" s="9" t="str">
        <f>IF(A3909="","",IF(B3909&lt;C3909,A3909,IF(A3909=MAX('entry data'!$B$8:$B$507),"",A3909+1)))</f>
        <v/>
      </c>
      <c r="B3910" s="9" t="str">
        <f t="shared" si="381"/>
        <v/>
      </c>
      <c r="C3910" s="9" t="str">
        <f>IF(ISERROR(VLOOKUP(A3910,'entry data'!B:G,6,0)),"",VLOOKUP(A3910,'entry data'!B:G,6,0))</f>
        <v/>
      </c>
      <c r="D3910" s="9" t="str">
        <f>IF(ISERROR(VLOOKUP(A3910,'entry data'!B:C,2,0)),"",VLOOKUP(A3910,'entry data'!B:C,2,0))</f>
        <v/>
      </c>
      <c r="E3910" s="9" t="str">
        <f>IF(ISERROR(VLOOKUP(A3910,'entry data'!B:E,4,0)),"",VLOOKUP(A3910,'entry data'!B:E,4,0))</f>
        <v/>
      </c>
      <c r="F3910" s="11" t="str">
        <f>IF(A3910="","",IF(ISERROR(VLOOKUP(A3910,'entry data'!B:F,5,0)),"",VLOOKUP(A3910,'entry data'!B:F,5,0)))</f>
        <v/>
      </c>
      <c r="G3910" s="12" t="str">
        <f>IF(A3910="","",IF(ISERROR(VLOOKUP(A3910,'entry data'!B:I,8,0)),"",VLOOKUP(A3910,'entry data'!B:I,7,0)))</f>
        <v/>
      </c>
      <c r="H3910" s="13" t="str">
        <f>IF(A3910="","",IF(B3910=1,VLOOKUP(A3910,'entry data'!B:D,3,0),I3909))</f>
        <v/>
      </c>
      <c r="I3910" s="14" t="str">
        <f>IF(A3910="","",IF(E3910="weekly",7,IF(E3910="fortnightly",14,IF(E3910="monthly",DATE(IF(MONTH(H3910)=12,YEAR(H3910)+1,YEAR(H3910)),VLOOKUP(MONTH(H3910),index!$D$2:$G$13,2,0),DAY(H3910)),
IF(E3910="quarterly",DATE(IF(MONTH(H3910)&gt;=10,YEAR(H3910)+1,YEAR(H3910)),VLOOKUP(MONTH(H3910),index!$D$2:$G$13,3,0),DAY(H3910)),
IF(E3910="halfyearly",DATE(IF(MONTH(H3910)&gt;=7,YEAR(H3910)+1,YEAR(H3910)),VLOOKUP(MONTH(H3910),index!$D$2:$G$13,4,0),DAY(H3910)),
DATE(YEAR(H3910)+1,MONTH(H3910),DAY(H3910)))))-H3910))+H3910)</f>
        <v/>
      </c>
      <c r="J3910" s="9" t="str">
        <f t="shared" si="382"/>
        <v/>
      </c>
      <c r="K3910" s="11" t="str">
        <f t="shared" si="383"/>
        <v/>
      </c>
      <c r="L3910" s="11" t="str">
        <f t="shared" si="384"/>
        <v/>
      </c>
      <c r="M3910" s="11" t="str">
        <f>IF(A3910="","",VLOOKUP(E3910,index!$A$1:$B$6,2,0)*K3910*G3910)</f>
        <v/>
      </c>
      <c r="N3910" s="11" t="str">
        <f>IF(A3910="","",-PMT(G3910*VLOOKUP(E3910,index!$A$1:$B$6,2,0),C3910,F3910,0,0))</f>
        <v/>
      </c>
      <c r="O3910" s="11" t="str">
        <f t="shared" si="385"/>
        <v/>
      </c>
      <c r="P3910" s="11" t="str">
        <f t="shared" si="386"/>
        <v/>
      </c>
    </row>
    <row r="3911" spans="1:16" x14ac:dyDescent="0.25">
      <c r="A3911" s="9" t="str">
        <f>IF(A3910="","",IF(B3910&lt;C3910,A3910,IF(A3910=MAX('entry data'!$B$8:$B$507),"",A3910+1)))</f>
        <v/>
      </c>
      <c r="B3911" s="9" t="str">
        <f t="shared" si="381"/>
        <v/>
      </c>
      <c r="C3911" s="9" t="str">
        <f>IF(ISERROR(VLOOKUP(A3911,'entry data'!B:G,6,0)),"",VLOOKUP(A3911,'entry data'!B:G,6,0))</f>
        <v/>
      </c>
      <c r="D3911" s="9" t="str">
        <f>IF(ISERROR(VLOOKUP(A3911,'entry data'!B:C,2,0)),"",VLOOKUP(A3911,'entry data'!B:C,2,0))</f>
        <v/>
      </c>
      <c r="E3911" s="9" t="str">
        <f>IF(ISERROR(VLOOKUP(A3911,'entry data'!B:E,4,0)),"",VLOOKUP(A3911,'entry data'!B:E,4,0))</f>
        <v/>
      </c>
      <c r="F3911" s="11" t="str">
        <f>IF(A3911="","",IF(ISERROR(VLOOKUP(A3911,'entry data'!B:F,5,0)),"",VLOOKUP(A3911,'entry data'!B:F,5,0)))</f>
        <v/>
      </c>
      <c r="G3911" s="12" t="str">
        <f>IF(A3911="","",IF(ISERROR(VLOOKUP(A3911,'entry data'!B:I,8,0)),"",VLOOKUP(A3911,'entry data'!B:I,7,0)))</f>
        <v/>
      </c>
      <c r="H3911" s="13" t="str">
        <f>IF(A3911="","",IF(B3911=1,VLOOKUP(A3911,'entry data'!B:D,3,0),I3910))</f>
        <v/>
      </c>
      <c r="I3911" s="14" t="str">
        <f>IF(A3911="","",IF(E3911="weekly",7,IF(E3911="fortnightly",14,IF(E3911="monthly",DATE(IF(MONTH(H3911)=12,YEAR(H3911)+1,YEAR(H3911)),VLOOKUP(MONTH(H3911),index!$D$2:$G$13,2,0),DAY(H3911)),
IF(E3911="quarterly",DATE(IF(MONTH(H3911)&gt;=10,YEAR(H3911)+1,YEAR(H3911)),VLOOKUP(MONTH(H3911),index!$D$2:$G$13,3,0),DAY(H3911)),
IF(E3911="halfyearly",DATE(IF(MONTH(H3911)&gt;=7,YEAR(H3911)+1,YEAR(H3911)),VLOOKUP(MONTH(H3911),index!$D$2:$G$13,4,0),DAY(H3911)),
DATE(YEAR(H3911)+1,MONTH(H3911),DAY(H3911)))))-H3911))+H3911)</f>
        <v/>
      </c>
      <c r="J3911" s="9" t="str">
        <f t="shared" si="382"/>
        <v/>
      </c>
      <c r="K3911" s="11" t="str">
        <f t="shared" si="383"/>
        <v/>
      </c>
      <c r="L3911" s="11" t="str">
        <f t="shared" si="384"/>
        <v/>
      </c>
      <c r="M3911" s="11" t="str">
        <f>IF(A3911="","",VLOOKUP(E3911,index!$A$1:$B$6,2,0)*K3911*G3911)</f>
        <v/>
      </c>
      <c r="N3911" s="11" t="str">
        <f>IF(A3911="","",-PMT(G3911*VLOOKUP(E3911,index!$A$1:$B$6,2,0),C3911,F3911,0,0))</f>
        <v/>
      </c>
      <c r="O3911" s="11" t="str">
        <f t="shared" si="385"/>
        <v/>
      </c>
      <c r="P3911" s="11" t="str">
        <f t="shared" si="386"/>
        <v/>
      </c>
    </row>
    <row r="3912" spans="1:16" x14ac:dyDescent="0.25">
      <c r="A3912" s="9" t="str">
        <f>IF(A3911="","",IF(B3911&lt;C3911,A3911,IF(A3911=MAX('entry data'!$B$8:$B$507),"",A3911+1)))</f>
        <v/>
      </c>
      <c r="B3912" s="9" t="str">
        <f t="shared" si="381"/>
        <v/>
      </c>
      <c r="C3912" s="9" t="str">
        <f>IF(ISERROR(VLOOKUP(A3912,'entry data'!B:G,6,0)),"",VLOOKUP(A3912,'entry data'!B:G,6,0))</f>
        <v/>
      </c>
      <c r="D3912" s="9" t="str">
        <f>IF(ISERROR(VLOOKUP(A3912,'entry data'!B:C,2,0)),"",VLOOKUP(A3912,'entry data'!B:C,2,0))</f>
        <v/>
      </c>
      <c r="E3912" s="9" t="str">
        <f>IF(ISERROR(VLOOKUP(A3912,'entry data'!B:E,4,0)),"",VLOOKUP(A3912,'entry data'!B:E,4,0))</f>
        <v/>
      </c>
      <c r="F3912" s="11" t="str">
        <f>IF(A3912="","",IF(ISERROR(VLOOKUP(A3912,'entry data'!B:F,5,0)),"",VLOOKUP(A3912,'entry data'!B:F,5,0)))</f>
        <v/>
      </c>
      <c r="G3912" s="12" t="str">
        <f>IF(A3912="","",IF(ISERROR(VLOOKUP(A3912,'entry data'!B:I,8,0)),"",VLOOKUP(A3912,'entry data'!B:I,7,0)))</f>
        <v/>
      </c>
      <c r="H3912" s="13" t="str">
        <f>IF(A3912="","",IF(B3912=1,VLOOKUP(A3912,'entry data'!B:D,3,0),I3911))</f>
        <v/>
      </c>
      <c r="I3912" s="14" t="str">
        <f>IF(A3912="","",IF(E3912="weekly",7,IF(E3912="fortnightly",14,IF(E3912="monthly",DATE(IF(MONTH(H3912)=12,YEAR(H3912)+1,YEAR(H3912)),VLOOKUP(MONTH(H3912),index!$D$2:$G$13,2,0),DAY(H3912)),
IF(E3912="quarterly",DATE(IF(MONTH(H3912)&gt;=10,YEAR(H3912)+1,YEAR(H3912)),VLOOKUP(MONTH(H3912),index!$D$2:$G$13,3,0),DAY(H3912)),
IF(E3912="halfyearly",DATE(IF(MONTH(H3912)&gt;=7,YEAR(H3912)+1,YEAR(H3912)),VLOOKUP(MONTH(H3912),index!$D$2:$G$13,4,0),DAY(H3912)),
DATE(YEAR(H3912)+1,MONTH(H3912),DAY(H3912)))))-H3912))+H3912)</f>
        <v/>
      </c>
      <c r="J3912" s="9" t="str">
        <f t="shared" si="382"/>
        <v/>
      </c>
      <c r="K3912" s="11" t="str">
        <f t="shared" si="383"/>
        <v/>
      </c>
      <c r="L3912" s="11" t="str">
        <f t="shared" si="384"/>
        <v/>
      </c>
      <c r="M3912" s="11" t="str">
        <f>IF(A3912="","",VLOOKUP(E3912,index!$A$1:$B$6,2,0)*K3912*G3912)</f>
        <v/>
      </c>
      <c r="N3912" s="11" t="str">
        <f>IF(A3912="","",-PMT(G3912*VLOOKUP(E3912,index!$A$1:$B$6,2,0),C3912,F3912,0,0))</f>
        <v/>
      </c>
      <c r="O3912" s="11" t="str">
        <f t="shared" si="385"/>
        <v/>
      </c>
      <c r="P3912" s="11" t="str">
        <f t="shared" si="386"/>
        <v/>
      </c>
    </row>
    <row r="3913" spans="1:16" x14ac:dyDescent="0.25">
      <c r="A3913" s="9" t="str">
        <f>IF(A3912="","",IF(B3912&lt;C3912,A3912,IF(A3912=MAX('entry data'!$B$8:$B$507),"",A3912+1)))</f>
        <v/>
      </c>
      <c r="B3913" s="9" t="str">
        <f t="shared" si="381"/>
        <v/>
      </c>
      <c r="C3913" s="9" t="str">
        <f>IF(ISERROR(VLOOKUP(A3913,'entry data'!B:G,6,0)),"",VLOOKUP(A3913,'entry data'!B:G,6,0))</f>
        <v/>
      </c>
      <c r="D3913" s="9" t="str">
        <f>IF(ISERROR(VLOOKUP(A3913,'entry data'!B:C,2,0)),"",VLOOKUP(A3913,'entry data'!B:C,2,0))</f>
        <v/>
      </c>
      <c r="E3913" s="9" t="str">
        <f>IF(ISERROR(VLOOKUP(A3913,'entry data'!B:E,4,0)),"",VLOOKUP(A3913,'entry data'!B:E,4,0))</f>
        <v/>
      </c>
      <c r="F3913" s="11" t="str">
        <f>IF(A3913="","",IF(ISERROR(VLOOKUP(A3913,'entry data'!B:F,5,0)),"",VLOOKUP(A3913,'entry data'!B:F,5,0)))</f>
        <v/>
      </c>
      <c r="G3913" s="12" t="str">
        <f>IF(A3913="","",IF(ISERROR(VLOOKUP(A3913,'entry data'!B:I,8,0)),"",VLOOKUP(A3913,'entry data'!B:I,7,0)))</f>
        <v/>
      </c>
      <c r="H3913" s="13" t="str">
        <f>IF(A3913="","",IF(B3913=1,VLOOKUP(A3913,'entry data'!B:D,3,0),I3912))</f>
        <v/>
      </c>
      <c r="I3913" s="14" t="str">
        <f>IF(A3913="","",IF(E3913="weekly",7,IF(E3913="fortnightly",14,IF(E3913="monthly",DATE(IF(MONTH(H3913)=12,YEAR(H3913)+1,YEAR(H3913)),VLOOKUP(MONTH(H3913),index!$D$2:$G$13,2,0),DAY(H3913)),
IF(E3913="quarterly",DATE(IF(MONTH(H3913)&gt;=10,YEAR(H3913)+1,YEAR(H3913)),VLOOKUP(MONTH(H3913),index!$D$2:$G$13,3,0),DAY(H3913)),
IF(E3913="halfyearly",DATE(IF(MONTH(H3913)&gt;=7,YEAR(H3913)+1,YEAR(H3913)),VLOOKUP(MONTH(H3913),index!$D$2:$G$13,4,0),DAY(H3913)),
DATE(YEAR(H3913)+1,MONTH(H3913),DAY(H3913)))))-H3913))+H3913)</f>
        <v/>
      </c>
      <c r="J3913" s="9" t="str">
        <f t="shared" si="382"/>
        <v/>
      </c>
      <c r="K3913" s="11" t="str">
        <f t="shared" si="383"/>
        <v/>
      </c>
      <c r="L3913" s="11" t="str">
        <f t="shared" si="384"/>
        <v/>
      </c>
      <c r="M3913" s="11" t="str">
        <f>IF(A3913="","",VLOOKUP(E3913,index!$A$1:$B$6,2,0)*K3913*G3913)</f>
        <v/>
      </c>
      <c r="N3913" s="11" t="str">
        <f>IF(A3913="","",-PMT(G3913*VLOOKUP(E3913,index!$A$1:$B$6,2,0),C3913,F3913,0,0))</f>
        <v/>
      </c>
      <c r="O3913" s="11" t="str">
        <f t="shared" si="385"/>
        <v/>
      </c>
      <c r="P3913" s="11" t="str">
        <f t="shared" si="386"/>
        <v/>
      </c>
    </row>
    <row r="3914" spans="1:16" x14ac:dyDescent="0.25">
      <c r="A3914" s="9" t="str">
        <f>IF(A3913="","",IF(B3913&lt;C3913,A3913,IF(A3913=MAX('entry data'!$B$8:$B$507),"",A3913+1)))</f>
        <v/>
      </c>
      <c r="B3914" s="9" t="str">
        <f t="shared" si="381"/>
        <v/>
      </c>
      <c r="C3914" s="9" t="str">
        <f>IF(ISERROR(VLOOKUP(A3914,'entry data'!B:G,6,0)),"",VLOOKUP(A3914,'entry data'!B:G,6,0))</f>
        <v/>
      </c>
      <c r="D3914" s="9" t="str">
        <f>IF(ISERROR(VLOOKUP(A3914,'entry data'!B:C,2,0)),"",VLOOKUP(A3914,'entry data'!B:C,2,0))</f>
        <v/>
      </c>
      <c r="E3914" s="9" t="str">
        <f>IF(ISERROR(VLOOKUP(A3914,'entry data'!B:E,4,0)),"",VLOOKUP(A3914,'entry data'!B:E,4,0))</f>
        <v/>
      </c>
      <c r="F3914" s="11" t="str">
        <f>IF(A3914="","",IF(ISERROR(VLOOKUP(A3914,'entry data'!B:F,5,0)),"",VLOOKUP(A3914,'entry data'!B:F,5,0)))</f>
        <v/>
      </c>
      <c r="G3914" s="12" t="str">
        <f>IF(A3914="","",IF(ISERROR(VLOOKUP(A3914,'entry data'!B:I,8,0)),"",VLOOKUP(A3914,'entry data'!B:I,7,0)))</f>
        <v/>
      </c>
      <c r="H3914" s="13" t="str">
        <f>IF(A3914="","",IF(B3914=1,VLOOKUP(A3914,'entry data'!B:D,3,0),I3913))</f>
        <v/>
      </c>
      <c r="I3914" s="14" t="str">
        <f>IF(A3914="","",IF(E3914="weekly",7,IF(E3914="fortnightly",14,IF(E3914="monthly",DATE(IF(MONTH(H3914)=12,YEAR(H3914)+1,YEAR(H3914)),VLOOKUP(MONTH(H3914),index!$D$2:$G$13,2,0),DAY(H3914)),
IF(E3914="quarterly",DATE(IF(MONTH(H3914)&gt;=10,YEAR(H3914)+1,YEAR(H3914)),VLOOKUP(MONTH(H3914),index!$D$2:$G$13,3,0),DAY(H3914)),
IF(E3914="halfyearly",DATE(IF(MONTH(H3914)&gt;=7,YEAR(H3914)+1,YEAR(H3914)),VLOOKUP(MONTH(H3914),index!$D$2:$G$13,4,0),DAY(H3914)),
DATE(YEAR(H3914)+1,MONTH(H3914),DAY(H3914)))))-H3914))+H3914)</f>
        <v/>
      </c>
      <c r="J3914" s="9" t="str">
        <f t="shared" si="382"/>
        <v/>
      </c>
      <c r="K3914" s="11" t="str">
        <f t="shared" si="383"/>
        <v/>
      </c>
      <c r="L3914" s="11" t="str">
        <f t="shared" si="384"/>
        <v/>
      </c>
      <c r="M3914" s="11" t="str">
        <f>IF(A3914="","",VLOOKUP(E3914,index!$A$1:$B$6,2,0)*K3914*G3914)</f>
        <v/>
      </c>
      <c r="N3914" s="11" t="str">
        <f>IF(A3914="","",-PMT(G3914*VLOOKUP(E3914,index!$A$1:$B$6,2,0),C3914,F3914,0,0))</f>
        <v/>
      </c>
      <c r="O3914" s="11" t="str">
        <f t="shared" si="385"/>
        <v/>
      </c>
      <c r="P3914" s="11" t="str">
        <f t="shared" si="386"/>
        <v/>
      </c>
    </row>
    <row r="3915" spans="1:16" x14ac:dyDescent="0.25">
      <c r="A3915" s="9" t="str">
        <f>IF(A3914="","",IF(B3914&lt;C3914,A3914,IF(A3914=MAX('entry data'!$B$8:$B$507),"",A3914+1)))</f>
        <v/>
      </c>
      <c r="B3915" s="9" t="str">
        <f t="shared" si="381"/>
        <v/>
      </c>
      <c r="C3915" s="9" t="str">
        <f>IF(ISERROR(VLOOKUP(A3915,'entry data'!B:G,6,0)),"",VLOOKUP(A3915,'entry data'!B:G,6,0))</f>
        <v/>
      </c>
      <c r="D3915" s="9" t="str">
        <f>IF(ISERROR(VLOOKUP(A3915,'entry data'!B:C,2,0)),"",VLOOKUP(A3915,'entry data'!B:C,2,0))</f>
        <v/>
      </c>
      <c r="E3915" s="9" t="str">
        <f>IF(ISERROR(VLOOKUP(A3915,'entry data'!B:E,4,0)),"",VLOOKUP(A3915,'entry data'!B:E,4,0))</f>
        <v/>
      </c>
      <c r="F3915" s="11" t="str">
        <f>IF(A3915="","",IF(ISERROR(VLOOKUP(A3915,'entry data'!B:F,5,0)),"",VLOOKUP(A3915,'entry data'!B:F,5,0)))</f>
        <v/>
      </c>
      <c r="G3915" s="12" t="str">
        <f>IF(A3915="","",IF(ISERROR(VLOOKUP(A3915,'entry data'!B:I,8,0)),"",VLOOKUP(A3915,'entry data'!B:I,7,0)))</f>
        <v/>
      </c>
      <c r="H3915" s="13" t="str">
        <f>IF(A3915="","",IF(B3915=1,VLOOKUP(A3915,'entry data'!B:D,3,0),I3914))</f>
        <v/>
      </c>
      <c r="I3915" s="14" t="str">
        <f>IF(A3915="","",IF(E3915="weekly",7,IF(E3915="fortnightly",14,IF(E3915="monthly",DATE(IF(MONTH(H3915)=12,YEAR(H3915)+1,YEAR(H3915)),VLOOKUP(MONTH(H3915),index!$D$2:$G$13,2,0),DAY(H3915)),
IF(E3915="quarterly",DATE(IF(MONTH(H3915)&gt;=10,YEAR(H3915)+1,YEAR(H3915)),VLOOKUP(MONTH(H3915),index!$D$2:$G$13,3,0),DAY(H3915)),
IF(E3915="halfyearly",DATE(IF(MONTH(H3915)&gt;=7,YEAR(H3915)+1,YEAR(H3915)),VLOOKUP(MONTH(H3915),index!$D$2:$G$13,4,0),DAY(H3915)),
DATE(YEAR(H3915)+1,MONTH(H3915),DAY(H3915)))))-H3915))+H3915)</f>
        <v/>
      </c>
      <c r="J3915" s="9" t="str">
        <f t="shared" si="382"/>
        <v/>
      </c>
      <c r="K3915" s="11" t="str">
        <f t="shared" si="383"/>
        <v/>
      </c>
      <c r="L3915" s="11" t="str">
        <f t="shared" si="384"/>
        <v/>
      </c>
      <c r="M3915" s="11" t="str">
        <f>IF(A3915="","",VLOOKUP(E3915,index!$A$1:$B$6,2,0)*K3915*G3915)</f>
        <v/>
      </c>
      <c r="N3915" s="11" t="str">
        <f>IF(A3915="","",-PMT(G3915*VLOOKUP(E3915,index!$A$1:$B$6,2,0),C3915,F3915,0,0))</f>
        <v/>
      </c>
      <c r="O3915" s="11" t="str">
        <f t="shared" si="385"/>
        <v/>
      </c>
      <c r="P3915" s="11" t="str">
        <f t="shared" si="386"/>
        <v/>
      </c>
    </row>
    <row r="3916" spans="1:16" x14ac:dyDescent="0.25">
      <c r="A3916" s="9" t="str">
        <f>IF(A3915="","",IF(B3915&lt;C3915,A3915,IF(A3915=MAX('entry data'!$B$8:$B$507),"",A3915+1)))</f>
        <v/>
      </c>
      <c r="B3916" s="9" t="str">
        <f t="shared" si="381"/>
        <v/>
      </c>
      <c r="C3916" s="9" t="str">
        <f>IF(ISERROR(VLOOKUP(A3916,'entry data'!B:G,6,0)),"",VLOOKUP(A3916,'entry data'!B:G,6,0))</f>
        <v/>
      </c>
      <c r="D3916" s="9" t="str">
        <f>IF(ISERROR(VLOOKUP(A3916,'entry data'!B:C,2,0)),"",VLOOKUP(A3916,'entry data'!B:C,2,0))</f>
        <v/>
      </c>
      <c r="E3916" s="9" t="str">
        <f>IF(ISERROR(VLOOKUP(A3916,'entry data'!B:E,4,0)),"",VLOOKUP(A3916,'entry data'!B:E,4,0))</f>
        <v/>
      </c>
      <c r="F3916" s="11" t="str">
        <f>IF(A3916="","",IF(ISERROR(VLOOKUP(A3916,'entry data'!B:F,5,0)),"",VLOOKUP(A3916,'entry data'!B:F,5,0)))</f>
        <v/>
      </c>
      <c r="G3916" s="12" t="str">
        <f>IF(A3916="","",IF(ISERROR(VLOOKUP(A3916,'entry data'!B:I,8,0)),"",VLOOKUP(A3916,'entry data'!B:I,7,0)))</f>
        <v/>
      </c>
      <c r="H3916" s="13" t="str">
        <f>IF(A3916="","",IF(B3916=1,VLOOKUP(A3916,'entry data'!B:D,3,0),I3915))</f>
        <v/>
      </c>
      <c r="I3916" s="14" t="str">
        <f>IF(A3916="","",IF(E3916="weekly",7,IF(E3916="fortnightly",14,IF(E3916="monthly",DATE(IF(MONTH(H3916)=12,YEAR(H3916)+1,YEAR(H3916)),VLOOKUP(MONTH(H3916),index!$D$2:$G$13,2,0),DAY(H3916)),
IF(E3916="quarterly",DATE(IF(MONTH(H3916)&gt;=10,YEAR(H3916)+1,YEAR(H3916)),VLOOKUP(MONTH(H3916),index!$D$2:$G$13,3,0),DAY(H3916)),
IF(E3916="halfyearly",DATE(IF(MONTH(H3916)&gt;=7,YEAR(H3916)+1,YEAR(H3916)),VLOOKUP(MONTH(H3916),index!$D$2:$G$13,4,0),DAY(H3916)),
DATE(YEAR(H3916)+1,MONTH(H3916),DAY(H3916)))))-H3916))+H3916)</f>
        <v/>
      </c>
      <c r="J3916" s="9" t="str">
        <f t="shared" si="382"/>
        <v/>
      </c>
      <c r="K3916" s="11" t="str">
        <f t="shared" si="383"/>
        <v/>
      </c>
      <c r="L3916" s="11" t="str">
        <f t="shared" si="384"/>
        <v/>
      </c>
      <c r="M3916" s="11" t="str">
        <f>IF(A3916="","",VLOOKUP(E3916,index!$A$1:$B$6,2,0)*K3916*G3916)</f>
        <v/>
      </c>
      <c r="N3916" s="11" t="str">
        <f>IF(A3916="","",-PMT(G3916*VLOOKUP(E3916,index!$A$1:$B$6,2,0),C3916,F3916,0,0))</f>
        <v/>
      </c>
      <c r="O3916" s="11" t="str">
        <f t="shared" si="385"/>
        <v/>
      </c>
      <c r="P3916" s="11" t="str">
        <f t="shared" si="386"/>
        <v/>
      </c>
    </row>
    <row r="3917" spans="1:16" x14ac:dyDescent="0.25">
      <c r="A3917" s="9" t="str">
        <f>IF(A3916="","",IF(B3916&lt;C3916,A3916,IF(A3916=MAX('entry data'!$B$8:$B$507),"",A3916+1)))</f>
        <v/>
      </c>
      <c r="B3917" s="9" t="str">
        <f t="shared" si="381"/>
        <v/>
      </c>
      <c r="C3917" s="9" t="str">
        <f>IF(ISERROR(VLOOKUP(A3917,'entry data'!B:G,6,0)),"",VLOOKUP(A3917,'entry data'!B:G,6,0))</f>
        <v/>
      </c>
      <c r="D3917" s="9" t="str">
        <f>IF(ISERROR(VLOOKUP(A3917,'entry data'!B:C,2,0)),"",VLOOKUP(A3917,'entry data'!B:C,2,0))</f>
        <v/>
      </c>
      <c r="E3917" s="9" t="str">
        <f>IF(ISERROR(VLOOKUP(A3917,'entry data'!B:E,4,0)),"",VLOOKUP(A3917,'entry data'!B:E,4,0))</f>
        <v/>
      </c>
      <c r="F3917" s="11" t="str">
        <f>IF(A3917="","",IF(ISERROR(VLOOKUP(A3917,'entry data'!B:F,5,0)),"",VLOOKUP(A3917,'entry data'!B:F,5,0)))</f>
        <v/>
      </c>
      <c r="G3917" s="12" t="str">
        <f>IF(A3917="","",IF(ISERROR(VLOOKUP(A3917,'entry data'!B:I,8,0)),"",VLOOKUP(A3917,'entry data'!B:I,7,0)))</f>
        <v/>
      </c>
      <c r="H3917" s="13" t="str">
        <f>IF(A3917="","",IF(B3917=1,VLOOKUP(A3917,'entry data'!B:D,3,0),I3916))</f>
        <v/>
      </c>
      <c r="I3917" s="14" t="str">
        <f>IF(A3917="","",IF(E3917="weekly",7,IF(E3917="fortnightly",14,IF(E3917="monthly",DATE(IF(MONTH(H3917)=12,YEAR(H3917)+1,YEAR(H3917)),VLOOKUP(MONTH(H3917),index!$D$2:$G$13,2,0),DAY(H3917)),
IF(E3917="quarterly",DATE(IF(MONTH(H3917)&gt;=10,YEAR(H3917)+1,YEAR(H3917)),VLOOKUP(MONTH(H3917),index!$D$2:$G$13,3,0),DAY(H3917)),
IF(E3917="halfyearly",DATE(IF(MONTH(H3917)&gt;=7,YEAR(H3917)+1,YEAR(H3917)),VLOOKUP(MONTH(H3917),index!$D$2:$G$13,4,0),DAY(H3917)),
DATE(YEAR(H3917)+1,MONTH(H3917),DAY(H3917)))))-H3917))+H3917)</f>
        <v/>
      </c>
      <c r="J3917" s="9" t="str">
        <f t="shared" si="382"/>
        <v/>
      </c>
      <c r="K3917" s="11" t="str">
        <f t="shared" si="383"/>
        <v/>
      </c>
      <c r="L3917" s="11" t="str">
        <f t="shared" si="384"/>
        <v/>
      </c>
      <c r="M3917" s="11" t="str">
        <f>IF(A3917="","",VLOOKUP(E3917,index!$A$1:$B$6,2,0)*K3917*G3917)</f>
        <v/>
      </c>
      <c r="N3917" s="11" t="str">
        <f>IF(A3917="","",-PMT(G3917*VLOOKUP(E3917,index!$A$1:$B$6,2,0),C3917,F3917,0,0))</f>
        <v/>
      </c>
      <c r="O3917" s="11" t="str">
        <f t="shared" si="385"/>
        <v/>
      </c>
      <c r="P3917" s="11" t="str">
        <f t="shared" si="386"/>
        <v/>
      </c>
    </row>
    <row r="3918" spans="1:16" x14ac:dyDescent="0.25">
      <c r="A3918" s="9" t="str">
        <f>IF(A3917="","",IF(B3917&lt;C3917,A3917,IF(A3917=MAX('entry data'!$B$8:$B$507),"",A3917+1)))</f>
        <v/>
      </c>
      <c r="B3918" s="9" t="str">
        <f t="shared" si="381"/>
        <v/>
      </c>
      <c r="C3918" s="9" t="str">
        <f>IF(ISERROR(VLOOKUP(A3918,'entry data'!B:G,6,0)),"",VLOOKUP(A3918,'entry data'!B:G,6,0))</f>
        <v/>
      </c>
      <c r="D3918" s="9" t="str">
        <f>IF(ISERROR(VLOOKUP(A3918,'entry data'!B:C,2,0)),"",VLOOKUP(A3918,'entry data'!B:C,2,0))</f>
        <v/>
      </c>
      <c r="E3918" s="9" t="str">
        <f>IF(ISERROR(VLOOKUP(A3918,'entry data'!B:E,4,0)),"",VLOOKUP(A3918,'entry data'!B:E,4,0))</f>
        <v/>
      </c>
      <c r="F3918" s="11" t="str">
        <f>IF(A3918="","",IF(ISERROR(VLOOKUP(A3918,'entry data'!B:F,5,0)),"",VLOOKUP(A3918,'entry data'!B:F,5,0)))</f>
        <v/>
      </c>
      <c r="G3918" s="12" t="str">
        <f>IF(A3918="","",IF(ISERROR(VLOOKUP(A3918,'entry data'!B:I,8,0)),"",VLOOKUP(A3918,'entry data'!B:I,7,0)))</f>
        <v/>
      </c>
      <c r="H3918" s="13" t="str">
        <f>IF(A3918="","",IF(B3918=1,VLOOKUP(A3918,'entry data'!B:D,3,0),I3917))</f>
        <v/>
      </c>
      <c r="I3918" s="14" t="str">
        <f>IF(A3918="","",IF(E3918="weekly",7,IF(E3918="fortnightly",14,IF(E3918="monthly",DATE(IF(MONTH(H3918)=12,YEAR(H3918)+1,YEAR(H3918)),VLOOKUP(MONTH(H3918),index!$D$2:$G$13,2,0),DAY(H3918)),
IF(E3918="quarterly",DATE(IF(MONTH(H3918)&gt;=10,YEAR(H3918)+1,YEAR(H3918)),VLOOKUP(MONTH(H3918),index!$D$2:$G$13,3,0),DAY(H3918)),
IF(E3918="halfyearly",DATE(IF(MONTH(H3918)&gt;=7,YEAR(H3918)+1,YEAR(H3918)),VLOOKUP(MONTH(H3918),index!$D$2:$G$13,4,0),DAY(H3918)),
DATE(YEAR(H3918)+1,MONTH(H3918),DAY(H3918)))))-H3918))+H3918)</f>
        <v/>
      </c>
      <c r="J3918" s="9" t="str">
        <f t="shared" si="382"/>
        <v/>
      </c>
      <c r="K3918" s="11" t="str">
        <f t="shared" si="383"/>
        <v/>
      </c>
      <c r="L3918" s="11" t="str">
        <f t="shared" si="384"/>
        <v/>
      </c>
      <c r="M3918" s="11" t="str">
        <f>IF(A3918="","",VLOOKUP(E3918,index!$A$1:$B$6,2,0)*K3918*G3918)</f>
        <v/>
      </c>
      <c r="N3918" s="11" t="str">
        <f>IF(A3918="","",-PMT(G3918*VLOOKUP(E3918,index!$A$1:$B$6,2,0),C3918,F3918,0,0))</f>
        <v/>
      </c>
      <c r="O3918" s="11" t="str">
        <f t="shared" si="385"/>
        <v/>
      </c>
      <c r="P3918" s="11" t="str">
        <f t="shared" si="386"/>
        <v/>
      </c>
    </row>
    <row r="3919" spans="1:16" x14ac:dyDescent="0.25">
      <c r="A3919" s="9" t="str">
        <f>IF(A3918="","",IF(B3918&lt;C3918,A3918,IF(A3918=MAX('entry data'!$B$8:$B$507),"",A3918+1)))</f>
        <v/>
      </c>
      <c r="B3919" s="9" t="str">
        <f t="shared" si="381"/>
        <v/>
      </c>
      <c r="C3919" s="9" t="str">
        <f>IF(ISERROR(VLOOKUP(A3919,'entry data'!B:G,6,0)),"",VLOOKUP(A3919,'entry data'!B:G,6,0))</f>
        <v/>
      </c>
      <c r="D3919" s="9" t="str">
        <f>IF(ISERROR(VLOOKUP(A3919,'entry data'!B:C,2,0)),"",VLOOKUP(A3919,'entry data'!B:C,2,0))</f>
        <v/>
      </c>
      <c r="E3919" s="9" t="str">
        <f>IF(ISERROR(VLOOKUP(A3919,'entry data'!B:E,4,0)),"",VLOOKUP(A3919,'entry data'!B:E,4,0))</f>
        <v/>
      </c>
      <c r="F3919" s="11" t="str">
        <f>IF(A3919="","",IF(ISERROR(VLOOKUP(A3919,'entry data'!B:F,5,0)),"",VLOOKUP(A3919,'entry data'!B:F,5,0)))</f>
        <v/>
      </c>
      <c r="G3919" s="12" t="str">
        <f>IF(A3919="","",IF(ISERROR(VLOOKUP(A3919,'entry data'!B:I,8,0)),"",VLOOKUP(A3919,'entry data'!B:I,7,0)))</f>
        <v/>
      </c>
      <c r="H3919" s="13" t="str">
        <f>IF(A3919="","",IF(B3919=1,VLOOKUP(A3919,'entry data'!B:D,3,0),I3918))</f>
        <v/>
      </c>
      <c r="I3919" s="14" t="str">
        <f>IF(A3919="","",IF(E3919="weekly",7,IF(E3919="fortnightly",14,IF(E3919="monthly",DATE(IF(MONTH(H3919)=12,YEAR(H3919)+1,YEAR(H3919)),VLOOKUP(MONTH(H3919),index!$D$2:$G$13,2,0),DAY(H3919)),
IF(E3919="quarterly",DATE(IF(MONTH(H3919)&gt;=10,YEAR(H3919)+1,YEAR(H3919)),VLOOKUP(MONTH(H3919),index!$D$2:$G$13,3,0),DAY(H3919)),
IF(E3919="halfyearly",DATE(IF(MONTH(H3919)&gt;=7,YEAR(H3919)+1,YEAR(H3919)),VLOOKUP(MONTH(H3919),index!$D$2:$G$13,4,0),DAY(H3919)),
DATE(YEAR(H3919)+1,MONTH(H3919),DAY(H3919)))))-H3919))+H3919)</f>
        <v/>
      </c>
      <c r="J3919" s="9" t="str">
        <f t="shared" si="382"/>
        <v/>
      </c>
      <c r="K3919" s="11" t="str">
        <f t="shared" si="383"/>
        <v/>
      </c>
      <c r="L3919" s="11" t="str">
        <f t="shared" si="384"/>
        <v/>
      </c>
      <c r="M3919" s="11" t="str">
        <f>IF(A3919="","",VLOOKUP(E3919,index!$A$1:$B$6,2,0)*K3919*G3919)</f>
        <v/>
      </c>
      <c r="N3919" s="11" t="str">
        <f>IF(A3919="","",-PMT(G3919*VLOOKUP(E3919,index!$A$1:$B$6,2,0),C3919,F3919,0,0))</f>
        <v/>
      </c>
      <c r="O3919" s="11" t="str">
        <f t="shared" si="385"/>
        <v/>
      </c>
      <c r="P3919" s="11" t="str">
        <f t="shared" si="386"/>
        <v/>
      </c>
    </row>
    <row r="3920" spans="1:16" x14ac:dyDescent="0.25">
      <c r="A3920" s="9" t="str">
        <f>IF(A3919="","",IF(B3919&lt;C3919,A3919,IF(A3919=MAX('entry data'!$B$8:$B$507),"",A3919+1)))</f>
        <v/>
      </c>
      <c r="B3920" s="9" t="str">
        <f t="shared" si="381"/>
        <v/>
      </c>
      <c r="C3920" s="9" t="str">
        <f>IF(ISERROR(VLOOKUP(A3920,'entry data'!B:G,6,0)),"",VLOOKUP(A3920,'entry data'!B:G,6,0))</f>
        <v/>
      </c>
      <c r="D3920" s="9" t="str">
        <f>IF(ISERROR(VLOOKUP(A3920,'entry data'!B:C,2,0)),"",VLOOKUP(A3920,'entry data'!B:C,2,0))</f>
        <v/>
      </c>
      <c r="E3920" s="9" t="str">
        <f>IF(ISERROR(VLOOKUP(A3920,'entry data'!B:E,4,0)),"",VLOOKUP(A3920,'entry data'!B:E,4,0))</f>
        <v/>
      </c>
      <c r="F3920" s="11" t="str">
        <f>IF(A3920="","",IF(ISERROR(VLOOKUP(A3920,'entry data'!B:F,5,0)),"",VLOOKUP(A3920,'entry data'!B:F,5,0)))</f>
        <v/>
      </c>
      <c r="G3920" s="12" t="str">
        <f>IF(A3920="","",IF(ISERROR(VLOOKUP(A3920,'entry data'!B:I,8,0)),"",VLOOKUP(A3920,'entry data'!B:I,7,0)))</f>
        <v/>
      </c>
      <c r="H3920" s="13" t="str">
        <f>IF(A3920="","",IF(B3920=1,VLOOKUP(A3920,'entry data'!B:D,3,0),I3919))</f>
        <v/>
      </c>
      <c r="I3920" s="14" t="str">
        <f>IF(A3920="","",IF(E3920="weekly",7,IF(E3920="fortnightly",14,IF(E3920="monthly",DATE(IF(MONTH(H3920)=12,YEAR(H3920)+1,YEAR(H3920)),VLOOKUP(MONTH(H3920),index!$D$2:$G$13,2,0),DAY(H3920)),
IF(E3920="quarterly",DATE(IF(MONTH(H3920)&gt;=10,YEAR(H3920)+1,YEAR(H3920)),VLOOKUP(MONTH(H3920),index!$D$2:$G$13,3,0),DAY(H3920)),
IF(E3920="halfyearly",DATE(IF(MONTH(H3920)&gt;=7,YEAR(H3920)+1,YEAR(H3920)),VLOOKUP(MONTH(H3920),index!$D$2:$G$13,4,0),DAY(H3920)),
DATE(YEAR(H3920)+1,MONTH(H3920),DAY(H3920)))))-H3920))+H3920)</f>
        <v/>
      </c>
      <c r="J3920" s="9" t="str">
        <f t="shared" si="382"/>
        <v/>
      </c>
      <c r="K3920" s="11" t="str">
        <f t="shared" si="383"/>
        <v/>
      </c>
      <c r="L3920" s="11" t="str">
        <f t="shared" si="384"/>
        <v/>
      </c>
      <c r="M3920" s="11" t="str">
        <f>IF(A3920="","",VLOOKUP(E3920,index!$A$1:$B$6,2,0)*K3920*G3920)</f>
        <v/>
      </c>
      <c r="N3920" s="11" t="str">
        <f>IF(A3920="","",-PMT(G3920*VLOOKUP(E3920,index!$A$1:$B$6,2,0),C3920,F3920,0,0))</f>
        <v/>
      </c>
      <c r="O3920" s="11" t="str">
        <f t="shared" si="385"/>
        <v/>
      </c>
      <c r="P3920" s="11" t="str">
        <f t="shared" si="386"/>
        <v/>
      </c>
    </row>
    <row r="3921" spans="1:16" x14ac:dyDescent="0.25">
      <c r="A3921" s="9" t="str">
        <f>IF(A3920="","",IF(B3920&lt;C3920,A3920,IF(A3920=MAX('entry data'!$B$8:$B$507),"",A3920+1)))</f>
        <v/>
      </c>
      <c r="B3921" s="9" t="str">
        <f t="shared" si="381"/>
        <v/>
      </c>
      <c r="C3921" s="9" t="str">
        <f>IF(ISERROR(VLOOKUP(A3921,'entry data'!B:G,6,0)),"",VLOOKUP(A3921,'entry data'!B:G,6,0))</f>
        <v/>
      </c>
      <c r="D3921" s="9" t="str">
        <f>IF(ISERROR(VLOOKUP(A3921,'entry data'!B:C,2,0)),"",VLOOKUP(A3921,'entry data'!B:C,2,0))</f>
        <v/>
      </c>
      <c r="E3921" s="9" t="str">
        <f>IF(ISERROR(VLOOKUP(A3921,'entry data'!B:E,4,0)),"",VLOOKUP(A3921,'entry data'!B:E,4,0))</f>
        <v/>
      </c>
      <c r="F3921" s="11" t="str">
        <f>IF(A3921="","",IF(ISERROR(VLOOKUP(A3921,'entry data'!B:F,5,0)),"",VLOOKUP(A3921,'entry data'!B:F,5,0)))</f>
        <v/>
      </c>
      <c r="G3921" s="12" t="str">
        <f>IF(A3921="","",IF(ISERROR(VLOOKUP(A3921,'entry data'!B:I,8,0)),"",VLOOKUP(A3921,'entry data'!B:I,7,0)))</f>
        <v/>
      </c>
      <c r="H3921" s="13" t="str">
        <f>IF(A3921="","",IF(B3921=1,VLOOKUP(A3921,'entry data'!B:D,3,0),I3920))</f>
        <v/>
      </c>
      <c r="I3921" s="14" t="str">
        <f>IF(A3921="","",IF(E3921="weekly",7,IF(E3921="fortnightly",14,IF(E3921="monthly",DATE(IF(MONTH(H3921)=12,YEAR(H3921)+1,YEAR(H3921)),VLOOKUP(MONTH(H3921),index!$D$2:$G$13,2,0),DAY(H3921)),
IF(E3921="quarterly",DATE(IF(MONTH(H3921)&gt;=10,YEAR(H3921)+1,YEAR(H3921)),VLOOKUP(MONTH(H3921),index!$D$2:$G$13,3,0),DAY(H3921)),
IF(E3921="halfyearly",DATE(IF(MONTH(H3921)&gt;=7,YEAR(H3921)+1,YEAR(H3921)),VLOOKUP(MONTH(H3921),index!$D$2:$G$13,4,0),DAY(H3921)),
DATE(YEAR(H3921)+1,MONTH(H3921),DAY(H3921)))))-H3921))+H3921)</f>
        <v/>
      </c>
      <c r="J3921" s="9" t="str">
        <f t="shared" si="382"/>
        <v/>
      </c>
      <c r="K3921" s="11" t="str">
        <f t="shared" si="383"/>
        <v/>
      </c>
      <c r="L3921" s="11" t="str">
        <f t="shared" si="384"/>
        <v/>
      </c>
      <c r="M3921" s="11" t="str">
        <f>IF(A3921="","",VLOOKUP(E3921,index!$A$1:$B$6,2,0)*K3921*G3921)</f>
        <v/>
      </c>
      <c r="N3921" s="11" t="str">
        <f>IF(A3921="","",-PMT(G3921*VLOOKUP(E3921,index!$A$1:$B$6,2,0),C3921,F3921,0,0))</f>
        <v/>
      </c>
      <c r="O3921" s="11" t="str">
        <f t="shared" si="385"/>
        <v/>
      </c>
      <c r="P3921" s="11" t="str">
        <f t="shared" si="386"/>
        <v/>
      </c>
    </row>
    <row r="3922" spans="1:16" x14ac:dyDescent="0.25">
      <c r="A3922" s="9" t="str">
        <f>IF(A3921="","",IF(B3921&lt;C3921,A3921,IF(A3921=MAX('entry data'!$B$8:$B$507),"",A3921+1)))</f>
        <v/>
      </c>
      <c r="B3922" s="9" t="str">
        <f t="shared" si="381"/>
        <v/>
      </c>
      <c r="C3922" s="9" t="str">
        <f>IF(ISERROR(VLOOKUP(A3922,'entry data'!B:G,6,0)),"",VLOOKUP(A3922,'entry data'!B:G,6,0))</f>
        <v/>
      </c>
      <c r="D3922" s="9" t="str">
        <f>IF(ISERROR(VLOOKUP(A3922,'entry data'!B:C,2,0)),"",VLOOKUP(A3922,'entry data'!B:C,2,0))</f>
        <v/>
      </c>
      <c r="E3922" s="9" t="str">
        <f>IF(ISERROR(VLOOKUP(A3922,'entry data'!B:E,4,0)),"",VLOOKUP(A3922,'entry data'!B:E,4,0))</f>
        <v/>
      </c>
      <c r="F3922" s="11" t="str">
        <f>IF(A3922="","",IF(ISERROR(VLOOKUP(A3922,'entry data'!B:F,5,0)),"",VLOOKUP(A3922,'entry data'!B:F,5,0)))</f>
        <v/>
      </c>
      <c r="G3922" s="12" t="str">
        <f>IF(A3922="","",IF(ISERROR(VLOOKUP(A3922,'entry data'!B:I,8,0)),"",VLOOKUP(A3922,'entry data'!B:I,7,0)))</f>
        <v/>
      </c>
      <c r="H3922" s="13" t="str">
        <f>IF(A3922="","",IF(B3922=1,VLOOKUP(A3922,'entry data'!B:D,3,0),I3921))</f>
        <v/>
      </c>
      <c r="I3922" s="14" t="str">
        <f>IF(A3922="","",IF(E3922="weekly",7,IF(E3922="fortnightly",14,IF(E3922="monthly",DATE(IF(MONTH(H3922)=12,YEAR(H3922)+1,YEAR(H3922)),VLOOKUP(MONTH(H3922),index!$D$2:$G$13,2,0),DAY(H3922)),
IF(E3922="quarterly",DATE(IF(MONTH(H3922)&gt;=10,YEAR(H3922)+1,YEAR(H3922)),VLOOKUP(MONTH(H3922),index!$D$2:$G$13,3,0),DAY(H3922)),
IF(E3922="halfyearly",DATE(IF(MONTH(H3922)&gt;=7,YEAR(H3922)+1,YEAR(H3922)),VLOOKUP(MONTH(H3922),index!$D$2:$G$13,4,0),DAY(H3922)),
DATE(YEAR(H3922)+1,MONTH(H3922),DAY(H3922)))))-H3922))+H3922)</f>
        <v/>
      </c>
      <c r="J3922" s="9" t="str">
        <f t="shared" si="382"/>
        <v/>
      </c>
      <c r="K3922" s="11" t="str">
        <f t="shared" si="383"/>
        <v/>
      </c>
      <c r="L3922" s="11" t="str">
        <f t="shared" si="384"/>
        <v/>
      </c>
      <c r="M3922" s="11" t="str">
        <f>IF(A3922="","",VLOOKUP(E3922,index!$A$1:$B$6,2,0)*K3922*G3922)</f>
        <v/>
      </c>
      <c r="N3922" s="11" t="str">
        <f>IF(A3922="","",-PMT(G3922*VLOOKUP(E3922,index!$A$1:$B$6,2,0),C3922,F3922,0,0))</f>
        <v/>
      </c>
      <c r="O3922" s="11" t="str">
        <f t="shared" si="385"/>
        <v/>
      </c>
      <c r="P3922" s="11" t="str">
        <f t="shared" si="386"/>
        <v/>
      </c>
    </row>
    <row r="3923" spans="1:16" x14ac:dyDescent="0.25">
      <c r="A3923" s="9" t="str">
        <f>IF(A3922="","",IF(B3922&lt;C3922,A3922,IF(A3922=MAX('entry data'!$B$8:$B$507),"",A3922+1)))</f>
        <v/>
      </c>
      <c r="B3923" s="9" t="str">
        <f t="shared" si="381"/>
        <v/>
      </c>
      <c r="C3923" s="9" t="str">
        <f>IF(ISERROR(VLOOKUP(A3923,'entry data'!B:G,6,0)),"",VLOOKUP(A3923,'entry data'!B:G,6,0))</f>
        <v/>
      </c>
      <c r="D3923" s="9" t="str">
        <f>IF(ISERROR(VLOOKUP(A3923,'entry data'!B:C,2,0)),"",VLOOKUP(A3923,'entry data'!B:C,2,0))</f>
        <v/>
      </c>
      <c r="E3923" s="9" t="str">
        <f>IF(ISERROR(VLOOKUP(A3923,'entry data'!B:E,4,0)),"",VLOOKUP(A3923,'entry data'!B:E,4,0))</f>
        <v/>
      </c>
      <c r="F3923" s="11" t="str">
        <f>IF(A3923="","",IF(ISERROR(VLOOKUP(A3923,'entry data'!B:F,5,0)),"",VLOOKUP(A3923,'entry data'!B:F,5,0)))</f>
        <v/>
      </c>
      <c r="G3923" s="12" t="str">
        <f>IF(A3923="","",IF(ISERROR(VLOOKUP(A3923,'entry data'!B:I,8,0)),"",VLOOKUP(A3923,'entry data'!B:I,7,0)))</f>
        <v/>
      </c>
      <c r="H3923" s="13" t="str">
        <f>IF(A3923="","",IF(B3923=1,VLOOKUP(A3923,'entry data'!B:D,3,0),I3922))</f>
        <v/>
      </c>
      <c r="I3923" s="14" t="str">
        <f>IF(A3923="","",IF(E3923="weekly",7,IF(E3923="fortnightly",14,IF(E3923="monthly",DATE(IF(MONTH(H3923)=12,YEAR(H3923)+1,YEAR(H3923)),VLOOKUP(MONTH(H3923),index!$D$2:$G$13,2,0),DAY(H3923)),
IF(E3923="quarterly",DATE(IF(MONTH(H3923)&gt;=10,YEAR(H3923)+1,YEAR(H3923)),VLOOKUP(MONTH(H3923),index!$D$2:$G$13,3,0),DAY(H3923)),
IF(E3923="halfyearly",DATE(IF(MONTH(H3923)&gt;=7,YEAR(H3923)+1,YEAR(H3923)),VLOOKUP(MONTH(H3923),index!$D$2:$G$13,4,0),DAY(H3923)),
DATE(YEAR(H3923)+1,MONTH(H3923),DAY(H3923)))))-H3923))+H3923)</f>
        <v/>
      </c>
      <c r="J3923" s="9" t="str">
        <f t="shared" si="382"/>
        <v/>
      </c>
      <c r="K3923" s="11" t="str">
        <f t="shared" si="383"/>
        <v/>
      </c>
      <c r="L3923" s="11" t="str">
        <f t="shared" si="384"/>
        <v/>
      </c>
      <c r="M3923" s="11" t="str">
        <f>IF(A3923="","",VLOOKUP(E3923,index!$A$1:$B$6,2,0)*K3923*G3923)</f>
        <v/>
      </c>
      <c r="N3923" s="11" t="str">
        <f>IF(A3923="","",-PMT(G3923*VLOOKUP(E3923,index!$A$1:$B$6,2,0),C3923,F3923,0,0))</f>
        <v/>
      </c>
      <c r="O3923" s="11" t="str">
        <f t="shared" si="385"/>
        <v/>
      </c>
      <c r="P3923" s="11" t="str">
        <f t="shared" si="386"/>
        <v/>
      </c>
    </row>
    <row r="3924" spans="1:16" x14ac:dyDescent="0.25">
      <c r="A3924" s="9" t="str">
        <f>IF(A3923="","",IF(B3923&lt;C3923,A3923,IF(A3923=MAX('entry data'!$B$8:$B$507),"",A3923+1)))</f>
        <v/>
      </c>
      <c r="B3924" s="9" t="str">
        <f t="shared" si="381"/>
        <v/>
      </c>
      <c r="C3924" s="9" t="str">
        <f>IF(ISERROR(VLOOKUP(A3924,'entry data'!B:G,6,0)),"",VLOOKUP(A3924,'entry data'!B:G,6,0))</f>
        <v/>
      </c>
      <c r="D3924" s="9" t="str">
        <f>IF(ISERROR(VLOOKUP(A3924,'entry data'!B:C,2,0)),"",VLOOKUP(A3924,'entry data'!B:C,2,0))</f>
        <v/>
      </c>
      <c r="E3924" s="9" t="str">
        <f>IF(ISERROR(VLOOKUP(A3924,'entry data'!B:E,4,0)),"",VLOOKUP(A3924,'entry data'!B:E,4,0))</f>
        <v/>
      </c>
      <c r="F3924" s="11" t="str">
        <f>IF(A3924="","",IF(ISERROR(VLOOKUP(A3924,'entry data'!B:F,5,0)),"",VLOOKUP(A3924,'entry data'!B:F,5,0)))</f>
        <v/>
      </c>
      <c r="G3924" s="12" t="str">
        <f>IF(A3924="","",IF(ISERROR(VLOOKUP(A3924,'entry data'!B:I,8,0)),"",VLOOKUP(A3924,'entry data'!B:I,7,0)))</f>
        <v/>
      </c>
      <c r="H3924" s="13" t="str">
        <f>IF(A3924="","",IF(B3924=1,VLOOKUP(A3924,'entry data'!B:D,3,0),I3923))</f>
        <v/>
      </c>
      <c r="I3924" s="14" t="str">
        <f>IF(A3924="","",IF(E3924="weekly",7,IF(E3924="fortnightly",14,IF(E3924="monthly",DATE(IF(MONTH(H3924)=12,YEAR(H3924)+1,YEAR(H3924)),VLOOKUP(MONTH(H3924),index!$D$2:$G$13,2,0),DAY(H3924)),
IF(E3924="quarterly",DATE(IF(MONTH(H3924)&gt;=10,YEAR(H3924)+1,YEAR(H3924)),VLOOKUP(MONTH(H3924),index!$D$2:$G$13,3,0),DAY(H3924)),
IF(E3924="halfyearly",DATE(IF(MONTH(H3924)&gt;=7,YEAR(H3924)+1,YEAR(H3924)),VLOOKUP(MONTH(H3924),index!$D$2:$G$13,4,0),DAY(H3924)),
DATE(YEAR(H3924)+1,MONTH(H3924),DAY(H3924)))))-H3924))+H3924)</f>
        <v/>
      </c>
      <c r="J3924" s="9" t="str">
        <f t="shared" si="382"/>
        <v/>
      </c>
      <c r="K3924" s="11" t="str">
        <f t="shared" si="383"/>
        <v/>
      </c>
      <c r="L3924" s="11" t="str">
        <f t="shared" si="384"/>
        <v/>
      </c>
      <c r="M3924" s="11" t="str">
        <f>IF(A3924="","",VLOOKUP(E3924,index!$A$1:$B$6,2,0)*K3924*G3924)</f>
        <v/>
      </c>
      <c r="N3924" s="11" t="str">
        <f>IF(A3924="","",-PMT(G3924*VLOOKUP(E3924,index!$A$1:$B$6,2,0),C3924,F3924,0,0))</f>
        <v/>
      </c>
      <c r="O3924" s="11" t="str">
        <f t="shared" si="385"/>
        <v/>
      </c>
      <c r="P3924" s="11" t="str">
        <f t="shared" si="386"/>
        <v/>
      </c>
    </row>
    <row r="3925" spans="1:16" x14ac:dyDescent="0.25">
      <c r="A3925" s="9" t="str">
        <f>IF(A3924="","",IF(B3924&lt;C3924,A3924,IF(A3924=MAX('entry data'!$B$8:$B$507),"",A3924+1)))</f>
        <v/>
      </c>
      <c r="B3925" s="9" t="str">
        <f t="shared" si="381"/>
        <v/>
      </c>
      <c r="C3925" s="9" t="str">
        <f>IF(ISERROR(VLOOKUP(A3925,'entry data'!B:G,6,0)),"",VLOOKUP(A3925,'entry data'!B:G,6,0))</f>
        <v/>
      </c>
      <c r="D3925" s="9" t="str">
        <f>IF(ISERROR(VLOOKUP(A3925,'entry data'!B:C,2,0)),"",VLOOKUP(A3925,'entry data'!B:C,2,0))</f>
        <v/>
      </c>
      <c r="E3925" s="9" t="str">
        <f>IF(ISERROR(VLOOKUP(A3925,'entry data'!B:E,4,0)),"",VLOOKUP(A3925,'entry data'!B:E,4,0))</f>
        <v/>
      </c>
      <c r="F3925" s="11" t="str">
        <f>IF(A3925="","",IF(ISERROR(VLOOKUP(A3925,'entry data'!B:F,5,0)),"",VLOOKUP(A3925,'entry data'!B:F,5,0)))</f>
        <v/>
      </c>
      <c r="G3925" s="12" t="str">
        <f>IF(A3925="","",IF(ISERROR(VLOOKUP(A3925,'entry data'!B:I,8,0)),"",VLOOKUP(A3925,'entry data'!B:I,7,0)))</f>
        <v/>
      </c>
      <c r="H3925" s="13" t="str">
        <f>IF(A3925="","",IF(B3925=1,VLOOKUP(A3925,'entry data'!B:D,3,0),I3924))</f>
        <v/>
      </c>
      <c r="I3925" s="14" t="str">
        <f>IF(A3925="","",IF(E3925="weekly",7,IF(E3925="fortnightly",14,IF(E3925="monthly",DATE(IF(MONTH(H3925)=12,YEAR(H3925)+1,YEAR(H3925)),VLOOKUP(MONTH(H3925),index!$D$2:$G$13,2,0),DAY(H3925)),
IF(E3925="quarterly",DATE(IF(MONTH(H3925)&gt;=10,YEAR(H3925)+1,YEAR(H3925)),VLOOKUP(MONTH(H3925),index!$D$2:$G$13,3,0),DAY(H3925)),
IF(E3925="halfyearly",DATE(IF(MONTH(H3925)&gt;=7,YEAR(H3925)+1,YEAR(H3925)),VLOOKUP(MONTH(H3925),index!$D$2:$G$13,4,0),DAY(H3925)),
DATE(YEAR(H3925)+1,MONTH(H3925),DAY(H3925)))))-H3925))+H3925)</f>
        <v/>
      </c>
      <c r="J3925" s="9" t="str">
        <f t="shared" si="382"/>
        <v/>
      </c>
      <c r="K3925" s="11" t="str">
        <f t="shared" si="383"/>
        <v/>
      </c>
      <c r="L3925" s="11" t="str">
        <f t="shared" si="384"/>
        <v/>
      </c>
      <c r="M3925" s="11" t="str">
        <f>IF(A3925="","",VLOOKUP(E3925,index!$A$1:$B$6,2,0)*K3925*G3925)</f>
        <v/>
      </c>
      <c r="N3925" s="11" t="str">
        <f>IF(A3925="","",-PMT(G3925*VLOOKUP(E3925,index!$A$1:$B$6,2,0),C3925,F3925,0,0))</f>
        <v/>
      </c>
      <c r="O3925" s="11" t="str">
        <f t="shared" si="385"/>
        <v/>
      </c>
      <c r="P3925" s="11" t="str">
        <f t="shared" si="386"/>
        <v/>
      </c>
    </row>
    <row r="3926" spans="1:16" x14ac:dyDescent="0.25">
      <c r="A3926" s="9" t="str">
        <f>IF(A3925="","",IF(B3925&lt;C3925,A3925,IF(A3925=MAX('entry data'!$B$8:$B$507),"",A3925+1)))</f>
        <v/>
      </c>
      <c r="B3926" s="9" t="str">
        <f t="shared" si="381"/>
        <v/>
      </c>
      <c r="C3926" s="9" t="str">
        <f>IF(ISERROR(VLOOKUP(A3926,'entry data'!B:G,6,0)),"",VLOOKUP(A3926,'entry data'!B:G,6,0))</f>
        <v/>
      </c>
      <c r="D3926" s="9" t="str">
        <f>IF(ISERROR(VLOOKUP(A3926,'entry data'!B:C,2,0)),"",VLOOKUP(A3926,'entry data'!B:C,2,0))</f>
        <v/>
      </c>
      <c r="E3926" s="9" t="str">
        <f>IF(ISERROR(VLOOKUP(A3926,'entry data'!B:E,4,0)),"",VLOOKUP(A3926,'entry data'!B:E,4,0))</f>
        <v/>
      </c>
      <c r="F3926" s="11" t="str">
        <f>IF(A3926="","",IF(ISERROR(VLOOKUP(A3926,'entry data'!B:F,5,0)),"",VLOOKUP(A3926,'entry data'!B:F,5,0)))</f>
        <v/>
      </c>
      <c r="G3926" s="12" t="str">
        <f>IF(A3926="","",IF(ISERROR(VLOOKUP(A3926,'entry data'!B:I,8,0)),"",VLOOKUP(A3926,'entry data'!B:I,7,0)))</f>
        <v/>
      </c>
      <c r="H3926" s="13" t="str">
        <f>IF(A3926="","",IF(B3926=1,VLOOKUP(A3926,'entry data'!B:D,3,0),I3925))</f>
        <v/>
      </c>
      <c r="I3926" s="14" t="str">
        <f>IF(A3926="","",IF(E3926="weekly",7,IF(E3926="fortnightly",14,IF(E3926="monthly",DATE(IF(MONTH(H3926)=12,YEAR(H3926)+1,YEAR(H3926)),VLOOKUP(MONTH(H3926),index!$D$2:$G$13,2,0),DAY(H3926)),
IF(E3926="quarterly",DATE(IF(MONTH(H3926)&gt;=10,YEAR(H3926)+1,YEAR(H3926)),VLOOKUP(MONTH(H3926),index!$D$2:$G$13,3,0),DAY(H3926)),
IF(E3926="halfyearly",DATE(IF(MONTH(H3926)&gt;=7,YEAR(H3926)+1,YEAR(H3926)),VLOOKUP(MONTH(H3926),index!$D$2:$G$13,4,0),DAY(H3926)),
DATE(YEAR(H3926)+1,MONTH(H3926),DAY(H3926)))))-H3926))+H3926)</f>
        <v/>
      </c>
      <c r="J3926" s="9" t="str">
        <f t="shared" si="382"/>
        <v/>
      </c>
      <c r="K3926" s="11" t="str">
        <f t="shared" si="383"/>
        <v/>
      </c>
      <c r="L3926" s="11" t="str">
        <f t="shared" si="384"/>
        <v/>
      </c>
      <c r="M3926" s="11" t="str">
        <f>IF(A3926="","",VLOOKUP(E3926,index!$A$1:$B$6,2,0)*K3926*G3926)</f>
        <v/>
      </c>
      <c r="N3926" s="11" t="str">
        <f>IF(A3926="","",-PMT(G3926*VLOOKUP(E3926,index!$A$1:$B$6,2,0),C3926,F3926,0,0))</f>
        <v/>
      </c>
      <c r="O3926" s="11" t="str">
        <f t="shared" si="385"/>
        <v/>
      </c>
      <c r="P3926" s="11" t="str">
        <f t="shared" si="386"/>
        <v/>
      </c>
    </row>
    <row r="3927" spans="1:16" x14ac:dyDescent="0.25">
      <c r="A3927" s="9" t="str">
        <f>IF(A3926="","",IF(B3926&lt;C3926,A3926,IF(A3926=MAX('entry data'!$B$8:$B$507),"",A3926+1)))</f>
        <v/>
      </c>
      <c r="B3927" s="9" t="str">
        <f t="shared" ref="B3927:B3990" si="387">IF(A3927="","",IF(B3926=C3926,1,B3926+1))</f>
        <v/>
      </c>
      <c r="C3927" s="9" t="str">
        <f>IF(ISERROR(VLOOKUP(A3927,'entry data'!B:G,6,0)),"",VLOOKUP(A3927,'entry data'!B:G,6,0))</f>
        <v/>
      </c>
      <c r="D3927" s="9" t="str">
        <f>IF(ISERROR(VLOOKUP(A3927,'entry data'!B:C,2,0)),"",VLOOKUP(A3927,'entry data'!B:C,2,0))</f>
        <v/>
      </c>
      <c r="E3927" s="9" t="str">
        <f>IF(ISERROR(VLOOKUP(A3927,'entry data'!B:E,4,0)),"",VLOOKUP(A3927,'entry data'!B:E,4,0))</f>
        <v/>
      </c>
      <c r="F3927" s="11" t="str">
        <f>IF(A3927="","",IF(ISERROR(VLOOKUP(A3927,'entry data'!B:F,5,0)),"",VLOOKUP(A3927,'entry data'!B:F,5,0)))</f>
        <v/>
      </c>
      <c r="G3927" s="12" t="str">
        <f>IF(A3927="","",IF(ISERROR(VLOOKUP(A3927,'entry data'!B:I,8,0)),"",VLOOKUP(A3927,'entry data'!B:I,7,0)))</f>
        <v/>
      </c>
      <c r="H3927" s="13" t="str">
        <f>IF(A3927="","",IF(B3927=1,VLOOKUP(A3927,'entry data'!B:D,3,0),I3926))</f>
        <v/>
      </c>
      <c r="I3927" s="14" t="str">
        <f>IF(A3927="","",IF(E3927="weekly",7,IF(E3927="fortnightly",14,IF(E3927="monthly",DATE(IF(MONTH(H3927)=12,YEAR(H3927)+1,YEAR(H3927)),VLOOKUP(MONTH(H3927),index!$D$2:$G$13,2,0),DAY(H3927)),
IF(E3927="quarterly",DATE(IF(MONTH(H3927)&gt;=10,YEAR(H3927)+1,YEAR(H3927)),VLOOKUP(MONTH(H3927),index!$D$2:$G$13,3,0),DAY(H3927)),
IF(E3927="halfyearly",DATE(IF(MONTH(H3927)&gt;=7,YEAR(H3927)+1,YEAR(H3927)),VLOOKUP(MONTH(H3927),index!$D$2:$G$13,4,0),DAY(H3927)),
DATE(YEAR(H3927)+1,MONTH(H3927),DAY(H3927)))))-H3927))+H3927)</f>
        <v/>
      </c>
      <c r="J3927" s="9" t="str">
        <f t="shared" ref="J3927:J3990" si="388">IF(A3927="","",IF(MONTH(I3927)&lt;10,YEAR(I3927)&amp;"-0"&amp;MONTH(I3927),YEAR(I3927)&amp;"-"&amp;MONTH(I3927)))</f>
        <v/>
      </c>
      <c r="K3927" s="11" t="str">
        <f t="shared" ref="K3927:K3990" si="389">IF(A3927="","",IF(B3927=1,F3927,O3926))</f>
        <v/>
      </c>
      <c r="L3927" s="11" t="str">
        <f t="shared" ref="L3927:L3990" si="390">IF(A3927="","",N3927-M3927)</f>
        <v/>
      </c>
      <c r="M3927" s="11" t="str">
        <f>IF(A3927="","",VLOOKUP(E3927,index!$A$1:$B$6,2,0)*K3927*G3927)</f>
        <v/>
      </c>
      <c r="N3927" s="11" t="str">
        <f>IF(A3927="","",-PMT(G3927*VLOOKUP(E3927,index!$A$1:$B$6,2,0),C3927,F3927,0,0))</f>
        <v/>
      </c>
      <c r="O3927" s="11" t="str">
        <f t="shared" ref="O3927:O3990" si="391">IF(A3927="","",K3927-L3927)</f>
        <v/>
      </c>
      <c r="P3927" s="11" t="str">
        <f t="shared" si="386"/>
        <v/>
      </c>
    </row>
    <row r="3928" spans="1:16" x14ac:dyDescent="0.25">
      <c r="A3928" s="9" t="str">
        <f>IF(A3927="","",IF(B3927&lt;C3927,A3927,IF(A3927=MAX('entry data'!$B$8:$B$507),"",A3927+1)))</f>
        <v/>
      </c>
      <c r="B3928" s="9" t="str">
        <f t="shared" si="387"/>
        <v/>
      </c>
      <c r="C3928" s="9" t="str">
        <f>IF(ISERROR(VLOOKUP(A3928,'entry data'!B:G,6,0)),"",VLOOKUP(A3928,'entry data'!B:G,6,0))</f>
        <v/>
      </c>
      <c r="D3928" s="9" t="str">
        <f>IF(ISERROR(VLOOKUP(A3928,'entry data'!B:C,2,0)),"",VLOOKUP(A3928,'entry data'!B:C,2,0))</f>
        <v/>
      </c>
      <c r="E3928" s="9" t="str">
        <f>IF(ISERROR(VLOOKUP(A3928,'entry data'!B:E,4,0)),"",VLOOKUP(A3928,'entry data'!B:E,4,0))</f>
        <v/>
      </c>
      <c r="F3928" s="11" t="str">
        <f>IF(A3928="","",IF(ISERROR(VLOOKUP(A3928,'entry data'!B:F,5,0)),"",VLOOKUP(A3928,'entry data'!B:F,5,0)))</f>
        <v/>
      </c>
      <c r="G3928" s="12" t="str">
        <f>IF(A3928="","",IF(ISERROR(VLOOKUP(A3928,'entry data'!B:I,8,0)),"",VLOOKUP(A3928,'entry data'!B:I,7,0)))</f>
        <v/>
      </c>
      <c r="H3928" s="13" t="str">
        <f>IF(A3928="","",IF(B3928=1,VLOOKUP(A3928,'entry data'!B:D,3,0),I3927))</f>
        <v/>
      </c>
      <c r="I3928" s="14" t="str">
        <f>IF(A3928="","",IF(E3928="weekly",7,IF(E3928="fortnightly",14,IF(E3928="monthly",DATE(IF(MONTH(H3928)=12,YEAR(H3928)+1,YEAR(H3928)),VLOOKUP(MONTH(H3928),index!$D$2:$G$13,2,0),DAY(H3928)),
IF(E3928="quarterly",DATE(IF(MONTH(H3928)&gt;=10,YEAR(H3928)+1,YEAR(H3928)),VLOOKUP(MONTH(H3928),index!$D$2:$G$13,3,0),DAY(H3928)),
IF(E3928="halfyearly",DATE(IF(MONTH(H3928)&gt;=7,YEAR(H3928)+1,YEAR(H3928)),VLOOKUP(MONTH(H3928),index!$D$2:$G$13,4,0),DAY(H3928)),
DATE(YEAR(H3928)+1,MONTH(H3928),DAY(H3928)))))-H3928))+H3928)</f>
        <v/>
      </c>
      <c r="J3928" s="9" t="str">
        <f t="shared" si="388"/>
        <v/>
      </c>
      <c r="K3928" s="11" t="str">
        <f t="shared" si="389"/>
        <v/>
      </c>
      <c r="L3928" s="11" t="str">
        <f t="shared" si="390"/>
        <v/>
      </c>
      <c r="M3928" s="11" t="str">
        <f>IF(A3928="","",VLOOKUP(E3928,index!$A$1:$B$6,2,0)*K3928*G3928)</f>
        <v/>
      </c>
      <c r="N3928" s="11" t="str">
        <f>IF(A3928="","",-PMT(G3928*VLOOKUP(E3928,index!$A$1:$B$6,2,0),C3928,F3928,0,0))</f>
        <v/>
      </c>
      <c r="O3928" s="11" t="str">
        <f t="shared" si="391"/>
        <v/>
      </c>
      <c r="P3928" s="11" t="str">
        <f t="shared" si="386"/>
        <v/>
      </c>
    </row>
    <row r="3929" spans="1:16" x14ac:dyDescent="0.25">
      <c r="A3929" s="9" t="str">
        <f>IF(A3928="","",IF(B3928&lt;C3928,A3928,IF(A3928=MAX('entry data'!$B$8:$B$507),"",A3928+1)))</f>
        <v/>
      </c>
      <c r="B3929" s="9" t="str">
        <f t="shared" si="387"/>
        <v/>
      </c>
      <c r="C3929" s="9" t="str">
        <f>IF(ISERROR(VLOOKUP(A3929,'entry data'!B:G,6,0)),"",VLOOKUP(A3929,'entry data'!B:G,6,0))</f>
        <v/>
      </c>
      <c r="D3929" s="9" t="str">
        <f>IF(ISERROR(VLOOKUP(A3929,'entry data'!B:C,2,0)),"",VLOOKUP(A3929,'entry data'!B:C,2,0))</f>
        <v/>
      </c>
      <c r="E3929" s="9" t="str">
        <f>IF(ISERROR(VLOOKUP(A3929,'entry data'!B:E,4,0)),"",VLOOKUP(A3929,'entry data'!B:E,4,0))</f>
        <v/>
      </c>
      <c r="F3929" s="11" t="str">
        <f>IF(A3929="","",IF(ISERROR(VLOOKUP(A3929,'entry data'!B:F,5,0)),"",VLOOKUP(A3929,'entry data'!B:F,5,0)))</f>
        <v/>
      </c>
      <c r="G3929" s="12" t="str">
        <f>IF(A3929="","",IF(ISERROR(VLOOKUP(A3929,'entry data'!B:I,8,0)),"",VLOOKUP(A3929,'entry data'!B:I,7,0)))</f>
        <v/>
      </c>
      <c r="H3929" s="13" t="str">
        <f>IF(A3929="","",IF(B3929=1,VLOOKUP(A3929,'entry data'!B:D,3,0),I3928))</f>
        <v/>
      </c>
      <c r="I3929" s="14" t="str">
        <f>IF(A3929="","",IF(E3929="weekly",7,IF(E3929="fortnightly",14,IF(E3929="monthly",DATE(IF(MONTH(H3929)=12,YEAR(H3929)+1,YEAR(H3929)),VLOOKUP(MONTH(H3929),index!$D$2:$G$13,2,0),DAY(H3929)),
IF(E3929="quarterly",DATE(IF(MONTH(H3929)&gt;=10,YEAR(H3929)+1,YEAR(H3929)),VLOOKUP(MONTH(H3929),index!$D$2:$G$13,3,0),DAY(H3929)),
IF(E3929="halfyearly",DATE(IF(MONTH(H3929)&gt;=7,YEAR(H3929)+1,YEAR(H3929)),VLOOKUP(MONTH(H3929),index!$D$2:$G$13,4,0),DAY(H3929)),
DATE(YEAR(H3929)+1,MONTH(H3929),DAY(H3929)))))-H3929))+H3929)</f>
        <v/>
      </c>
      <c r="J3929" s="9" t="str">
        <f t="shared" si="388"/>
        <v/>
      </c>
      <c r="K3929" s="11" t="str">
        <f t="shared" si="389"/>
        <v/>
      </c>
      <c r="L3929" s="11" t="str">
        <f t="shared" si="390"/>
        <v/>
      </c>
      <c r="M3929" s="11" t="str">
        <f>IF(A3929="","",VLOOKUP(E3929,index!$A$1:$B$6,2,0)*K3929*G3929)</f>
        <v/>
      </c>
      <c r="N3929" s="11" t="str">
        <f>IF(A3929="","",-PMT(G3929*VLOOKUP(E3929,index!$A$1:$B$6,2,0),C3929,F3929,0,0))</f>
        <v/>
      </c>
      <c r="O3929" s="11" t="str">
        <f t="shared" si="391"/>
        <v/>
      </c>
      <c r="P3929" s="11" t="str">
        <f t="shared" si="386"/>
        <v/>
      </c>
    </row>
    <row r="3930" spans="1:16" x14ac:dyDescent="0.25">
      <c r="A3930" s="9" t="str">
        <f>IF(A3929="","",IF(B3929&lt;C3929,A3929,IF(A3929=MAX('entry data'!$B$8:$B$507),"",A3929+1)))</f>
        <v/>
      </c>
      <c r="B3930" s="9" t="str">
        <f t="shared" si="387"/>
        <v/>
      </c>
      <c r="C3930" s="9" t="str">
        <f>IF(ISERROR(VLOOKUP(A3930,'entry data'!B:G,6,0)),"",VLOOKUP(A3930,'entry data'!B:G,6,0))</f>
        <v/>
      </c>
      <c r="D3930" s="9" t="str">
        <f>IF(ISERROR(VLOOKUP(A3930,'entry data'!B:C,2,0)),"",VLOOKUP(A3930,'entry data'!B:C,2,0))</f>
        <v/>
      </c>
      <c r="E3930" s="9" t="str">
        <f>IF(ISERROR(VLOOKUP(A3930,'entry data'!B:E,4,0)),"",VLOOKUP(A3930,'entry data'!B:E,4,0))</f>
        <v/>
      </c>
      <c r="F3930" s="11" t="str">
        <f>IF(A3930="","",IF(ISERROR(VLOOKUP(A3930,'entry data'!B:F,5,0)),"",VLOOKUP(A3930,'entry data'!B:F,5,0)))</f>
        <v/>
      </c>
      <c r="G3930" s="12" t="str">
        <f>IF(A3930="","",IF(ISERROR(VLOOKUP(A3930,'entry data'!B:I,8,0)),"",VLOOKUP(A3930,'entry data'!B:I,7,0)))</f>
        <v/>
      </c>
      <c r="H3930" s="13" t="str">
        <f>IF(A3930="","",IF(B3930=1,VLOOKUP(A3930,'entry data'!B:D,3,0),I3929))</f>
        <v/>
      </c>
      <c r="I3930" s="14" t="str">
        <f>IF(A3930="","",IF(E3930="weekly",7,IF(E3930="fortnightly",14,IF(E3930="monthly",DATE(IF(MONTH(H3930)=12,YEAR(H3930)+1,YEAR(H3930)),VLOOKUP(MONTH(H3930),index!$D$2:$G$13,2,0),DAY(H3930)),
IF(E3930="quarterly",DATE(IF(MONTH(H3930)&gt;=10,YEAR(H3930)+1,YEAR(H3930)),VLOOKUP(MONTH(H3930),index!$D$2:$G$13,3,0),DAY(H3930)),
IF(E3930="halfyearly",DATE(IF(MONTH(H3930)&gt;=7,YEAR(H3930)+1,YEAR(H3930)),VLOOKUP(MONTH(H3930),index!$D$2:$G$13,4,0),DAY(H3930)),
DATE(YEAR(H3930)+1,MONTH(H3930),DAY(H3930)))))-H3930))+H3930)</f>
        <v/>
      </c>
      <c r="J3930" s="9" t="str">
        <f t="shared" si="388"/>
        <v/>
      </c>
      <c r="K3930" s="11" t="str">
        <f t="shared" si="389"/>
        <v/>
      </c>
      <c r="L3930" s="11" t="str">
        <f t="shared" si="390"/>
        <v/>
      </c>
      <c r="M3930" s="11" t="str">
        <f>IF(A3930="","",VLOOKUP(E3930,index!$A$1:$B$6,2,0)*K3930*G3930)</f>
        <v/>
      </c>
      <c r="N3930" s="11" t="str">
        <f>IF(A3930="","",-PMT(G3930*VLOOKUP(E3930,index!$A$1:$B$6,2,0),C3930,F3930,0,0))</f>
        <v/>
      </c>
      <c r="O3930" s="11" t="str">
        <f t="shared" si="391"/>
        <v/>
      </c>
      <c r="P3930" s="11" t="str">
        <f t="shared" si="386"/>
        <v/>
      </c>
    </row>
    <row r="3931" spans="1:16" x14ac:dyDescent="0.25">
      <c r="A3931" s="9" t="str">
        <f>IF(A3930="","",IF(B3930&lt;C3930,A3930,IF(A3930=MAX('entry data'!$B$8:$B$507),"",A3930+1)))</f>
        <v/>
      </c>
      <c r="B3931" s="9" t="str">
        <f t="shared" si="387"/>
        <v/>
      </c>
      <c r="C3931" s="9" t="str">
        <f>IF(ISERROR(VLOOKUP(A3931,'entry data'!B:G,6,0)),"",VLOOKUP(A3931,'entry data'!B:G,6,0))</f>
        <v/>
      </c>
      <c r="D3931" s="9" t="str">
        <f>IF(ISERROR(VLOOKUP(A3931,'entry data'!B:C,2,0)),"",VLOOKUP(A3931,'entry data'!B:C,2,0))</f>
        <v/>
      </c>
      <c r="E3931" s="9" t="str">
        <f>IF(ISERROR(VLOOKUP(A3931,'entry data'!B:E,4,0)),"",VLOOKUP(A3931,'entry data'!B:E,4,0))</f>
        <v/>
      </c>
      <c r="F3931" s="11" t="str">
        <f>IF(A3931="","",IF(ISERROR(VLOOKUP(A3931,'entry data'!B:F,5,0)),"",VLOOKUP(A3931,'entry data'!B:F,5,0)))</f>
        <v/>
      </c>
      <c r="G3931" s="12" t="str">
        <f>IF(A3931="","",IF(ISERROR(VLOOKUP(A3931,'entry data'!B:I,8,0)),"",VLOOKUP(A3931,'entry data'!B:I,7,0)))</f>
        <v/>
      </c>
      <c r="H3931" s="13" t="str">
        <f>IF(A3931="","",IF(B3931=1,VLOOKUP(A3931,'entry data'!B:D,3,0),I3930))</f>
        <v/>
      </c>
      <c r="I3931" s="14" t="str">
        <f>IF(A3931="","",IF(E3931="weekly",7,IF(E3931="fortnightly",14,IF(E3931="monthly",DATE(IF(MONTH(H3931)=12,YEAR(H3931)+1,YEAR(H3931)),VLOOKUP(MONTH(H3931),index!$D$2:$G$13,2,0),DAY(H3931)),
IF(E3931="quarterly",DATE(IF(MONTH(H3931)&gt;=10,YEAR(H3931)+1,YEAR(H3931)),VLOOKUP(MONTH(H3931),index!$D$2:$G$13,3,0),DAY(H3931)),
IF(E3931="halfyearly",DATE(IF(MONTH(H3931)&gt;=7,YEAR(H3931)+1,YEAR(H3931)),VLOOKUP(MONTH(H3931),index!$D$2:$G$13,4,0),DAY(H3931)),
DATE(YEAR(H3931)+1,MONTH(H3931),DAY(H3931)))))-H3931))+H3931)</f>
        <v/>
      </c>
      <c r="J3931" s="9" t="str">
        <f t="shared" si="388"/>
        <v/>
      </c>
      <c r="K3931" s="11" t="str">
        <f t="shared" si="389"/>
        <v/>
      </c>
      <c r="L3931" s="11" t="str">
        <f t="shared" si="390"/>
        <v/>
      </c>
      <c r="M3931" s="11" t="str">
        <f>IF(A3931="","",VLOOKUP(E3931,index!$A$1:$B$6,2,0)*K3931*G3931)</f>
        <v/>
      </c>
      <c r="N3931" s="11" t="str">
        <f>IF(A3931="","",-PMT(G3931*VLOOKUP(E3931,index!$A$1:$B$6,2,0),C3931,F3931,0,0))</f>
        <v/>
      </c>
      <c r="O3931" s="11" t="str">
        <f t="shared" si="391"/>
        <v/>
      </c>
      <c r="P3931" s="11" t="str">
        <f t="shared" si="386"/>
        <v/>
      </c>
    </row>
    <row r="3932" spans="1:16" x14ac:dyDescent="0.25">
      <c r="A3932" s="9" t="str">
        <f>IF(A3931="","",IF(B3931&lt;C3931,A3931,IF(A3931=MAX('entry data'!$B$8:$B$507),"",A3931+1)))</f>
        <v/>
      </c>
      <c r="B3932" s="9" t="str">
        <f t="shared" si="387"/>
        <v/>
      </c>
      <c r="C3932" s="9" t="str">
        <f>IF(ISERROR(VLOOKUP(A3932,'entry data'!B:G,6,0)),"",VLOOKUP(A3932,'entry data'!B:G,6,0))</f>
        <v/>
      </c>
      <c r="D3932" s="9" t="str">
        <f>IF(ISERROR(VLOOKUP(A3932,'entry data'!B:C,2,0)),"",VLOOKUP(A3932,'entry data'!B:C,2,0))</f>
        <v/>
      </c>
      <c r="E3932" s="9" t="str">
        <f>IF(ISERROR(VLOOKUP(A3932,'entry data'!B:E,4,0)),"",VLOOKUP(A3932,'entry data'!B:E,4,0))</f>
        <v/>
      </c>
      <c r="F3932" s="11" t="str">
        <f>IF(A3932="","",IF(ISERROR(VLOOKUP(A3932,'entry data'!B:F,5,0)),"",VLOOKUP(A3932,'entry data'!B:F,5,0)))</f>
        <v/>
      </c>
      <c r="G3932" s="12" t="str">
        <f>IF(A3932="","",IF(ISERROR(VLOOKUP(A3932,'entry data'!B:I,8,0)),"",VLOOKUP(A3932,'entry data'!B:I,7,0)))</f>
        <v/>
      </c>
      <c r="H3932" s="13" t="str">
        <f>IF(A3932="","",IF(B3932=1,VLOOKUP(A3932,'entry data'!B:D,3,0),I3931))</f>
        <v/>
      </c>
      <c r="I3932" s="14" t="str">
        <f>IF(A3932="","",IF(E3932="weekly",7,IF(E3932="fortnightly",14,IF(E3932="monthly",DATE(IF(MONTH(H3932)=12,YEAR(H3932)+1,YEAR(H3932)),VLOOKUP(MONTH(H3932),index!$D$2:$G$13,2,0),DAY(H3932)),
IF(E3932="quarterly",DATE(IF(MONTH(H3932)&gt;=10,YEAR(H3932)+1,YEAR(H3932)),VLOOKUP(MONTH(H3932),index!$D$2:$G$13,3,0),DAY(H3932)),
IF(E3932="halfyearly",DATE(IF(MONTH(H3932)&gt;=7,YEAR(H3932)+1,YEAR(H3932)),VLOOKUP(MONTH(H3932),index!$D$2:$G$13,4,0),DAY(H3932)),
DATE(YEAR(H3932)+1,MONTH(H3932),DAY(H3932)))))-H3932))+H3932)</f>
        <v/>
      </c>
      <c r="J3932" s="9" t="str">
        <f t="shared" si="388"/>
        <v/>
      </c>
      <c r="K3932" s="11" t="str">
        <f t="shared" si="389"/>
        <v/>
      </c>
      <c r="L3932" s="11" t="str">
        <f t="shared" si="390"/>
        <v/>
      </c>
      <c r="M3932" s="11" t="str">
        <f>IF(A3932="","",VLOOKUP(E3932,index!$A$1:$B$6,2,0)*K3932*G3932)</f>
        <v/>
      </c>
      <c r="N3932" s="11" t="str">
        <f>IF(A3932="","",-PMT(G3932*VLOOKUP(E3932,index!$A$1:$B$6,2,0),C3932,F3932,0,0))</f>
        <v/>
      </c>
      <c r="O3932" s="11" t="str">
        <f t="shared" si="391"/>
        <v/>
      </c>
      <c r="P3932" s="11" t="str">
        <f t="shared" si="386"/>
        <v/>
      </c>
    </row>
    <row r="3933" spans="1:16" x14ac:dyDescent="0.25">
      <c r="A3933" s="9" t="str">
        <f>IF(A3932="","",IF(B3932&lt;C3932,A3932,IF(A3932=MAX('entry data'!$B$8:$B$507),"",A3932+1)))</f>
        <v/>
      </c>
      <c r="B3933" s="9" t="str">
        <f t="shared" si="387"/>
        <v/>
      </c>
      <c r="C3933" s="9" t="str">
        <f>IF(ISERROR(VLOOKUP(A3933,'entry data'!B:G,6,0)),"",VLOOKUP(A3933,'entry data'!B:G,6,0))</f>
        <v/>
      </c>
      <c r="D3933" s="9" t="str">
        <f>IF(ISERROR(VLOOKUP(A3933,'entry data'!B:C,2,0)),"",VLOOKUP(A3933,'entry data'!B:C,2,0))</f>
        <v/>
      </c>
      <c r="E3933" s="9" t="str">
        <f>IF(ISERROR(VLOOKUP(A3933,'entry data'!B:E,4,0)),"",VLOOKUP(A3933,'entry data'!B:E,4,0))</f>
        <v/>
      </c>
      <c r="F3933" s="11" t="str">
        <f>IF(A3933="","",IF(ISERROR(VLOOKUP(A3933,'entry data'!B:F,5,0)),"",VLOOKUP(A3933,'entry data'!B:F,5,0)))</f>
        <v/>
      </c>
      <c r="G3933" s="12" t="str">
        <f>IF(A3933="","",IF(ISERROR(VLOOKUP(A3933,'entry data'!B:I,8,0)),"",VLOOKUP(A3933,'entry data'!B:I,7,0)))</f>
        <v/>
      </c>
      <c r="H3933" s="13" t="str">
        <f>IF(A3933="","",IF(B3933=1,VLOOKUP(A3933,'entry data'!B:D,3,0),I3932))</f>
        <v/>
      </c>
      <c r="I3933" s="14" t="str">
        <f>IF(A3933="","",IF(E3933="weekly",7,IF(E3933="fortnightly",14,IF(E3933="monthly",DATE(IF(MONTH(H3933)=12,YEAR(H3933)+1,YEAR(H3933)),VLOOKUP(MONTH(H3933),index!$D$2:$G$13,2,0),DAY(H3933)),
IF(E3933="quarterly",DATE(IF(MONTH(H3933)&gt;=10,YEAR(H3933)+1,YEAR(H3933)),VLOOKUP(MONTH(H3933),index!$D$2:$G$13,3,0),DAY(H3933)),
IF(E3933="halfyearly",DATE(IF(MONTH(H3933)&gt;=7,YEAR(H3933)+1,YEAR(H3933)),VLOOKUP(MONTH(H3933),index!$D$2:$G$13,4,0),DAY(H3933)),
DATE(YEAR(H3933)+1,MONTH(H3933),DAY(H3933)))))-H3933))+H3933)</f>
        <v/>
      </c>
      <c r="J3933" s="9" t="str">
        <f t="shared" si="388"/>
        <v/>
      </c>
      <c r="K3933" s="11" t="str">
        <f t="shared" si="389"/>
        <v/>
      </c>
      <c r="L3933" s="11" t="str">
        <f t="shared" si="390"/>
        <v/>
      </c>
      <c r="M3933" s="11" t="str">
        <f>IF(A3933="","",VLOOKUP(E3933,index!$A$1:$B$6,2,0)*K3933*G3933)</f>
        <v/>
      </c>
      <c r="N3933" s="11" t="str">
        <f>IF(A3933="","",-PMT(G3933*VLOOKUP(E3933,index!$A$1:$B$6,2,0),C3933,F3933,0,0))</f>
        <v/>
      </c>
      <c r="O3933" s="11" t="str">
        <f t="shared" si="391"/>
        <v/>
      </c>
      <c r="P3933" s="11" t="str">
        <f t="shared" si="386"/>
        <v/>
      </c>
    </row>
    <row r="3934" spans="1:16" x14ac:dyDescent="0.25">
      <c r="A3934" s="9" t="str">
        <f>IF(A3933="","",IF(B3933&lt;C3933,A3933,IF(A3933=MAX('entry data'!$B$8:$B$507),"",A3933+1)))</f>
        <v/>
      </c>
      <c r="B3934" s="9" t="str">
        <f t="shared" si="387"/>
        <v/>
      </c>
      <c r="C3934" s="9" t="str">
        <f>IF(ISERROR(VLOOKUP(A3934,'entry data'!B:G,6,0)),"",VLOOKUP(A3934,'entry data'!B:G,6,0))</f>
        <v/>
      </c>
      <c r="D3934" s="9" t="str">
        <f>IF(ISERROR(VLOOKUP(A3934,'entry data'!B:C,2,0)),"",VLOOKUP(A3934,'entry data'!B:C,2,0))</f>
        <v/>
      </c>
      <c r="E3934" s="9" t="str">
        <f>IF(ISERROR(VLOOKUP(A3934,'entry data'!B:E,4,0)),"",VLOOKUP(A3934,'entry data'!B:E,4,0))</f>
        <v/>
      </c>
      <c r="F3934" s="11" t="str">
        <f>IF(A3934="","",IF(ISERROR(VLOOKUP(A3934,'entry data'!B:F,5,0)),"",VLOOKUP(A3934,'entry data'!B:F,5,0)))</f>
        <v/>
      </c>
      <c r="G3934" s="12" t="str">
        <f>IF(A3934="","",IF(ISERROR(VLOOKUP(A3934,'entry data'!B:I,8,0)),"",VLOOKUP(A3934,'entry data'!B:I,7,0)))</f>
        <v/>
      </c>
      <c r="H3934" s="13" t="str">
        <f>IF(A3934="","",IF(B3934=1,VLOOKUP(A3934,'entry data'!B:D,3,0),I3933))</f>
        <v/>
      </c>
      <c r="I3934" s="14" t="str">
        <f>IF(A3934="","",IF(E3934="weekly",7,IF(E3934="fortnightly",14,IF(E3934="monthly",DATE(IF(MONTH(H3934)=12,YEAR(H3934)+1,YEAR(H3934)),VLOOKUP(MONTH(H3934),index!$D$2:$G$13,2,0),DAY(H3934)),
IF(E3934="quarterly",DATE(IF(MONTH(H3934)&gt;=10,YEAR(H3934)+1,YEAR(H3934)),VLOOKUP(MONTH(H3934),index!$D$2:$G$13,3,0),DAY(H3934)),
IF(E3934="halfyearly",DATE(IF(MONTH(H3934)&gt;=7,YEAR(H3934)+1,YEAR(H3934)),VLOOKUP(MONTH(H3934),index!$D$2:$G$13,4,0),DAY(H3934)),
DATE(YEAR(H3934)+1,MONTH(H3934),DAY(H3934)))))-H3934))+H3934)</f>
        <v/>
      </c>
      <c r="J3934" s="9" t="str">
        <f t="shared" si="388"/>
        <v/>
      </c>
      <c r="K3934" s="11" t="str">
        <f t="shared" si="389"/>
        <v/>
      </c>
      <c r="L3934" s="11" t="str">
        <f t="shared" si="390"/>
        <v/>
      </c>
      <c r="M3934" s="11" t="str">
        <f>IF(A3934="","",VLOOKUP(E3934,index!$A$1:$B$6,2,0)*K3934*G3934)</f>
        <v/>
      </c>
      <c r="N3934" s="11" t="str">
        <f>IF(A3934="","",-PMT(G3934*VLOOKUP(E3934,index!$A$1:$B$6,2,0),C3934,F3934,0,0))</f>
        <v/>
      </c>
      <c r="O3934" s="11" t="str">
        <f t="shared" si="391"/>
        <v/>
      </c>
      <c r="P3934" s="11" t="str">
        <f t="shared" si="386"/>
        <v/>
      </c>
    </row>
    <row r="3935" spans="1:16" x14ac:dyDescent="0.25">
      <c r="A3935" s="9" t="str">
        <f>IF(A3934="","",IF(B3934&lt;C3934,A3934,IF(A3934=MAX('entry data'!$B$8:$B$507),"",A3934+1)))</f>
        <v/>
      </c>
      <c r="B3935" s="9" t="str">
        <f t="shared" si="387"/>
        <v/>
      </c>
      <c r="C3935" s="9" t="str">
        <f>IF(ISERROR(VLOOKUP(A3935,'entry data'!B:G,6,0)),"",VLOOKUP(A3935,'entry data'!B:G,6,0))</f>
        <v/>
      </c>
      <c r="D3935" s="9" t="str">
        <f>IF(ISERROR(VLOOKUP(A3935,'entry data'!B:C,2,0)),"",VLOOKUP(A3935,'entry data'!B:C,2,0))</f>
        <v/>
      </c>
      <c r="E3935" s="9" t="str">
        <f>IF(ISERROR(VLOOKUP(A3935,'entry data'!B:E,4,0)),"",VLOOKUP(A3935,'entry data'!B:E,4,0))</f>
        <v/>
      </c>
      <c r="F3935" s="11" t="str">
        <f>IF(A3935="","",IF(ISERROR(VLOOKUP(A3935,'entry data'!B:F,5,0)),"",VLOOKUP(A3935,'entry data'!B:F,5,0)))</f>
        <v/>
      </c>
      <c r="G3935" s="12" t="str">
        <f>IF(A3935="","",IF(ISERROR(VLOOKUP(A3935,'entry data'!B:I,8,0)),"",VLOOKUP(A3935,'entry data'!B:I,7,0)))</f>
        <v/>
      </c>
      <c r="H3935" s="13" t="str">
        <f>IF(A3935="","",IF(B3935=1,VLOOKUP(A3935,'entry data'!B:D,3,0),I3934))</f>
        <v/>
      </c>
      <c r="I3935" s="14" t="str">
        <f>IF(A3935="","",IF(E3935="weekly",7,IF(E3935="fortnightly",14,IF(E3935="monthly",DATE(IF(MONTH(H3935)=12,YEAR(H3935)+1,YEAR(H3935)),VLOOKUP(MONTH(H3935),index!$D$2:$G$13,2,0),DAY(H3935)),
IF(E3935="quarterly",DATE(IF(MONTH(H3935)&gt;=10,YEAR(H3935)+1,YEAR(H3935)),VLOOKUP(MONTH(H3935),index!$D$2:$G$13,3,0),DAY(H3935)),
IF(E3935="halfyearly",DATE(IF(MONTH(H3935)&gt;=7,YEAR(H3935)+1,YEAR(H3935)),VLOOKUP(MONTH(H3935),index!$D$2:$G$13,4,0),DAY(H3935)),
DATE(YEAR(H3935)+1,MONTH(H3935),DAY(H3935)))))-H3935))+H3935)</f>
        <v/>
      </c>
      <c r="J3935" s="9" t="str">
        <f t="shared" si="388"/>
        <v/>
      </c>
      <c r="K3935" s="11" t="str">
        <f t="shared" si="389"/>
        <v/>
      </c>
      <c r="L3935" s="11" t="str">
        <f t="shared" si="390"/>
        <v/>
      </c>
      <c r="M3935" s="11" t="str">
        <f>IF(A3935="","",VLOOKUP(E3935,index!$A$1:$B$6,2,0)*K3935*G3935)</f>
        <v/>
      </c>
      <c r="N3935" s="11" t="str">
        <f>IF(A3935="","",-PMT(G3935*VLOOKUP(E3935,index!$A$1:$B$6,2,0),C3935,F3935,0,0))</f>
        <v/>
      </c>
      <c r="O3935" s="11" t="str">
        <f t="shared" si="391"/>
        <v/>
      </c>
      <c r="P3935" s="11" t="str">
        <f t="shared" si="386"/>
        <v/>
      </c>
    </row>
    <row r="3936" spans="1:16" x14ac:dyDescent="0.25">
      <c r="A3936" s="9" t="str">
        <f>IF(A3935="","",IF(B3935&lt;C3935,A3935,IF(A3935=MAX('entry data'!$B$8:$B$507),"",A3935+1)))</f>
        <v/>
      </c>
      <c r="B3936" s="9" t="str">
        <f t="shared" si="387"/>
        <v/>
      </c>
      <c r="C3936" s="9" t="str">
        <f>IF(ISERROR(VLOOKUP(A3936,'entry data'!B:G,6,0)),"",VLOOKUP(A3936,'entry data'!B:G,6,0))</f>
        <v/>
      </c>
      <c r="D3936" s="9" t="str">
        <f>IF(ISERROR(VLOOKUP(A3936,'entry data'!B:C,2,0)),"",VLOOKUP(A3936,'entry data'!B:C,2,0))</f>
        <v/>
      </c>
      <c r="E3936" s="9" t="str">
        <f>IF(ISERROR(VLOOKUP(A3936,'entry data'!B:E,4,0)),"",VLOOKUP(A3936,'entry data'!B:E,4,0))</f>
        <v/>
      </c>
      <c r="F3936" s="11" t="str">
        <f>IF(A3936="","",IF(ISERROR(VLOOKUP(A3936,'entry data'!B:F,5,0)),"",VLOOKUP(A3936,'entry data'!B:F,5,0)))</f>
        <v/>
      </c>
      <c r="G3936" s="12" t="str">
        <f>IF(A3936="","",IF(ISERROR(VLOOKUP(A3936,'entry data'!B:I,8,0)),"",VLOOKUP(A3936,'entry data'!B:I,7,0)))</f>
        <v/>
      </c>
      <c r="H3936" s="13" t="str">
        <f>IF(A3936="","",IF(B3936=1,VLOOKUP(A3936,'entry data'!B:D,3,0),I3935))</f>
        <v/>
      </c>
      <c r="I3936" s="14" t="str">
        <f>IF(A3936="","",IF(E3936="weekly",7,IF(E3936="fortnightly",14,IF(E3936="monthly",DATE(IF(MONTH(H3936)=12,YEAR(H3936)+1,YEAR(H3936)),VLOOKUP(MONTH(H3936),index!$D$2:$G$13,2,0),DAY(H3936)),
IF(E3936="quarterly",DATE(IF(MONTH(H3936)&gt;=10,YEAR(H3936)+1,YEAR(H3936)),VLOOKUP(MONTH(H3936),index!$D$2:$G$13,3,0),DAY(H3936)),
IF(E3936="halfyearly",DATE(IF(MONTH(H3936)&gt;=7,YEAR(H3936)+1,YEAR(H3936)),VLOOKUP(MONTH(H3936),index!$D$2:$G$13,4,0),DAY(H3936)),
DATE(YEAR(H3936)+1,MONTH(H3936),DAY(H3936)))))-H3936))+H3936)</f>
        <v/>
      </c>
      <c r="J3936" s="9" t="str">
        <f t="shared" si="388"/>
        <v/>
      </c>
      <c r="K3936" s="11" t="str">
        <f t="shared" si="389"/>
        <v/>
      </c>
      <c r="L3936" s="11" t="str">
        <f t="shared" si="390"/>
        <v/>
      </c>
      <c r="M3936" s="11" t="str">
        <f>IF(A3936="","",VLOOKUP(E3936,index!$A$1:$B$6,2,0)*K3936*G3936)</f>
        <v/>
      </c>
      <c r="N3936" s="11" t="str">
        <f>IF(A3936="","",-PMT(G3936*VLOOKUP(E3936,index!$A$1:$B$6,2,0),C3936,F3936,0,0))</f>
        <v/>
      </c>
      <c r="O3936" s="11" t="str">
        <f t="shared" si="391"/>
        <v/>
      </c>
      <c r="P3936" s="11" t="str">
        <f t="shared" si="386"/>
        <v/>
      </c>
    </row>
    <row r="3937" spans="1:16" x14ac:dyDescent="0.25">
      <c r="A3937" s="9" t="str">
        <f>IF(A3936="","",IF(B3936&lt;C3936,A3936,IF(A3936=MAX('entry data'!$B$8:$B$507),"",A3936+1)))</f>
        <v/>
      </c>
      <c r="B3937" s="9" t="str">
        <f t="shared" si="387"/>
        <v/>
      </c>
      <c r="C3937" s="9" t="str">
        <f>IF(ISERROR(VLOOKUP(A3937,'entry data'!B:G,6,0)),"",VLOOKUP(A3937,'entry data'!B:G,6,0))</f>
        <v/>
      </c>
      <c r="D3937" s="9" t="str">
        <f>IF(ISERROR(VLOOKUP(A3937,'entry data'!B:C,2,0)),"",VLOOKUP(A3937,'entry data'!B:C,2,0))</f>
        <v/>
      </c>
      <c r="E3937" s="9" t="str">
        <f>IF(ISERROR(VLOOKUP(A3937,'entry data'!B:E,4,0)),"",VLOOKUP(A3937,'entry data'!B:E,4,0))</f>
        <v/>
      </c>
      <c r="F3937" s="11" t="str">
        <f>IF(A3937="","",IF(ISERROR(VLOOKUP(A3937,'entry data'!B:F,5,0)),"",VLOOKUP(A3937,'entry data'!B:F,5,0)))</f>
        <v/>
      </c>
      <c r="G3937" s="12" t="str">
        <f>IF(A3937="","",IF(ISERROR(VLOOKUP(A3937,'entry data'!B:I,8,0)),"",VLOOKUP(A3937,'entry data'!B:I,7,0)))</f>
        <v/>
      </c>
      <c r="H3937" s="13" t="str">
        <f>IF(A3937="","",IF(B3937=1,VLOOKUP(A3937,'entry data'!B:D,3,0),I3936))</f>
        <v/>
      </c>
      <c r="I3937" s="14" t="str">
        <f>IF(A3937="","",IF(E3937="weekly",7,IF(E3937="fortnightly",14,IF(E3937="monthly",DATE(IF(MONTH(H3937)=12,YEAR(H3937)+1,YEAR(H3937)),VLOOKUP(MONTH(H3937),index!$D$2:$G$13,2,0),DAY(H3937)),
IF(E3937="quarterly",DATE(IF(MONTH(H3937)&gt;=10,YEAR(H3937)+1,YEAR(H3937)),VLOOKUP(MONTH(H3937),index!$D$2:$G$13,3,0),DAY(H3937)),
IF(E3937="halfyearly",DATE(IF(MONTH(H3937)&gt;=7,YEAR(H3937)+1,YEAR(H3937)),VLOOKUP(MONTH(H3937),index!$D$2:$G$13,4,0),DAY(H3937)),
DATE(YEAR(H3937)+1,MONTH(H3937),DAY(H3937)))))-H3937))+H3937)</f>
        <v/>
      </c>
      <c r="J3937" s="9" t="str">
        <f t="shared" si="388"/>
        <v/>
      </c>
      <c r="K3937" s="11" t="str">
        <f t="shared" si="389"/>
        <v/>
      </c>
      <c r="L3937" s="11" t="str">
        <f t="shared" si="390"/>
        <v/>
      </c>
      <c r="M3937" s="11" t="str">
        <f>IF(A3937="","",VLOOKUP(E3937,index!$A$1:$B$6,2,0)*K3937*G3937)</f>
        <v/>
      </c>
      <c r="N3937" s="11" t="str">
        <f>IF(A3937="","",-PMT(G3937*VLOOKUP(E3937,index!$A$1:$B$6,2,0),C3937,F3937,0,0))</f>
        <v/>
      </c>
      <c r="O3937" s="11" t="str">
        <f t="shared" si="391"/>
        <v/>
      </c>
      <c r="P3937" s="11" t="str">
        <f t="shared" si="386"/>
        <v/>
      </c>
    </row>
    <row r="3938" spans="1:16" x14ac:dyDescent="0.25">
      <c r="A3938" s="9" t="str">
        <f>IF(A3937="","",IF(B3937&lt;C3937,A3937,IF(A3937=MAX('entry data'!$B$8:$B$507),"",A3937+1)))</f>
        <v/>
      </c>
      <c r="B3938" s="9" t="str">
        <f t="shared" si="387"/>
        <v/>
      </c>
      <c r="C3938" s="9" t="str">
        <f>IF(ISERROR(VLOOKUP(A3938,'entry data'!B:G,6,0)),"",VLOOKUP(A3938,'entry data'!B:G,6,0))</f>
        <v/>
      </c>
      <c r="D3938" s="9" t="str">
        <f>IF(ISERROR(VLOOKUP(A3938,'entry data'!B:C,2,0)),"",VLOOKUP(A3938,'entry data'!B:C,2,0))</f>
        <v/>
      </c>
      <c r="E3938" s="9" t="str">
        <f>IF(ISERROR(VLOOKUP(A3938,'entry data'!B:E,4,0)),"",VLOOKUP(A3938,'entry data'!B:E,4,0))</f>
        <v/>
      </c>
      <c r="F3938" s="11" t="str">
        <f>IF(A3938="","",IF(ISERROR(VLOOKUP(A3938,'entry data'!B:F,5,0)),"",VLOOKUP(A3938,'entry data'!B:F,5,0)))</f>
        <v/>
      </c>
      <c r="G3938" s="12" t="str">
        <f>IF(A3938="","",IF(ISERROR(VLOOKUP(A3938,'entry data'!B:I,8,0)),"",VLOOKUP(A3938,'entry data'!B:I,7,0)))</f>
        <v/>
      </c>
      <c r="H3938" s="13" t="str">
        <f>IF(A3938="","",IF(B3938=1,VLOOKUP(A3938,'entry data'!B:D,3,0),I3937))</f>
        <v/>
      </c>
      <c r="I3938" s="14" t="str">
        <f>IF(A3938="","",IF(E3938="weekly",7,IF(E3938="fortnightly",14,IF(E3938="monthly",DATE(IF(MONTH(H3938)=12,YEAR(H3938)+1,YEAR(H3938)),VLOOKUP(MONTH(H3938),index!$D$2:$G$13,2,0),DAY(H3938)),
IF(E3938="quarterly",DATE(IF(MONTH(H3938)&gt;=10,YEAR(H3938)+1,YEAR(H3938)),VLOOKUP(MONTH(H3938),index!$D$2:$G$13,3,0),DAY(H3938)),
IF(E3938="halfyearly",DATE(IF(MONTH(H3938)&gt;=7,YEAR(H3938)+1,YEAR(H3938)),VLOOKUP(MONTH(H3938),index!$D$2:$G$13,4,0),DAY(H3938)),
DATE(YEAR(H3938)+1,MONTH(H3938),DAY(H3938)))))-H3938))+H3938)</f>
        <v/>
      </c>
      <c r="J3938" s="9" t="str">
        <f t="shared" si="388"/>
        <v/>
      </c>
      <c r="K3938" s="11" t="str">
        <f t="shared" si="389"/>
        <v/>
      </c>
      <c r="L3938" s="11" t="str">
        <f t="shared" si="390"/>
        <v/>
      </c>
      <c r="M3938" s="11" t="str">
        <f>IF(A3938="","",VLOOKUP(E3938,index!$A$1:$B$6,2,0)*K3938*G3938)</f>
        <v/>
      </c>
      <c r="N3938" s="11" t="str">
        <f>IF(A3938="","",-PMT(G3938*VLOOKUP(E3938,index!$A$1:$B$6,2,0),C3938,F3938,0,0))</f>
        <v/>
      </c>
      <c r="O3938" s="11" t="str">
        <f t="shared" si="391"/>
        <v/>
      </c>
      <c r="P3938" s="11" t="str">
        <f t="shared" si="386"/>
        <v/>
      </c>
    </row>
    <row r="3939" spans="1:16" x14ac:dyDescent="0.25">
      <c r="A3939" s="9" t="str">
        <f>IF(A3938="","",IF(B3938&lt;C3938,A3938,IF(A3938=MAX('entry data'!$B$8:$B$507),"",A3938+1)))</f>
        <v/>
      </c>
      <c r="B3939" s="9" t="str">
        <f t="shared" si="387"/>
        <v/>
      </c>
      <c r="C3939" s="9" t="str">
        <f>IF(ISERROR(VLOOKUP(A3939,'entry data'!B:G,6,0)),"",VLOOKUP(A3939,'entry data'!B:G,6,0))</f>
        <v/>
      </c>
      <c r="D3939" s="9" t="str">
        <f>IF(ISERROR(VLOOKUP(A3939,'entry data'!B:C,2,0)),"",VLOOKUP(A3939,'entry data'!B:C,2,0))</f>
        <v/>
      </c>
      <c r="E3939" s="9" t="str">
        <f>IF(ISERROR(VLOOKUP(A3939,'entry data'!B:E,4,0)),"",VLOOKUP(A3939,'entry data'!B:E,4,0))</f>
        <v/>
      </c>
      <c r="F3939" s="11" t="str">
        <f>IF(A3939="","",IF(ISERROR(VLOOKUP(A3939,'entry data'!B:F,5,0)),"",VLOOKUP(A3939,'entry data'!B:F,5,0)))</f>
        <v/>
      </c>
      <c r="G3939" s="12" t="str">
        <f>IF(A3939="","",IF(ISERROR(VLOOKUP(A3939,'entry data'!B:I,8,0)),"",VLOOKUP(A3939,'entry data'!B:I,7,0)))</f>
        <v/>
      </c>
      <c r="H3939" s="13" t="str">
        <f>IF(A3939="","",IF(B3939=1,VLOOKUP(A3939,'entry data'!B:D,3,0),I3938))</f>
        <v/>
      </c>
      <c r="I3939" s="14" t="str">
        <f>IF(A3939="","",IF(E3939="weekly",7,IF(E3939="fortnightly",14,IF(E3939="monthly",DATE(IF(MONTH(H3939)=12,YEAR(H3939)+1,YEAR(H3939)),VLOOKUP(MONTH(H3939),index!$D$2:$G$13,2,0),DAY(H3939)),
IF(E3939="quarterly",DATE(IF(MONTH(H3939)&gt;=10,YEAR(H3939)+1,YEAR(H3939)),VLOOKUP(MONTH(H3939),index!$D$2:$G$13,3,0),DAY(H3939)),
IF(E3939="halfyearly",DATE(IF(MONTH(H3939)&gt;=7,YEAR(H3939)+1,YEAR(H3939)),VLOOKUP(MONTH(H3939),index!$D$2:$G$13,4,0),DAY(H3939)),
DATE(YEAR(H3939)+1,MONTH(H3939),DAY(H3939)))))-H3939))+H3939)</f>
        <v/>
      </c>
      <c r="J3939" s="9" t="str">
        <f t="shared" si="388"/>
        <v/>
      </c>
      <c r="K3939" s="11" t="str">
        <f t="shared" si="389"/>
        <v/>
      </c>
      <c r="L3939" s="11" t="str">
        <f t="shared" si="390"/>
        <v/>
      </c>
      <c r="M3939" s="11" t="str">
        <f>IF(A3939="","",VLOOKUP(E3939,index!$A$1:$B$6,2,0)*K3939*G3939)</f>
        <v/>
      </c>
      <c r="N3939" s="11" t="str">
        <f>IF(A3939="","",-PMT(G3939*VLOOKUP(E3939,index!$A$1:$B$6,2,0),C3939,F3939,0,0))</f>
        <v/>
      </c>
      <c r="O3939" s="11" t="str">
        <f t="shared" si="391"/>
        <v/>
      </c>
      <c r="P3939" s="11" t="str">
        <f t="shared" si="386"/>
        <v/>
      </c>
    </row>
    <row r="3940" spans="1:16" x14ac:dyDescent="0.25">
      <c r="A3940" s="9" t="str">
        <f>IF(A3939="","",IF(B3939&lt;C3939,A3939,IF(A3939=MAX('entry data'!$B$8:$B$507),"",A3939+1)))</f>
        <v/>
      </c>
      <c r="B3940" s="9" t="str">
        <f t="shared" si="387"/>
        <v/>
      </c>
      <c r="C3940" s="9" t="str">
        <f>IF(ISERROR(VLOOKUP(A3940,'entry data'!B:G,6,0)),"",VLOOKUP(A3940,'entry data'!B:G,6,0))</f>
        <v/>
      </c>
      <c r="D3940" s="9" t="str">
        <f>IF(ISERROR(VLOOKUP(A3940,'entry data'!B:C,2,0)),"",VLOOKUP(A3940,'entry data'!B:C,2,0))</f>
        <v/>
      </c>
      <c r="E3940" s="9" t="str">
        <f>IF(ISERROR(VLOOKUP(A3940,'entry data'!B:E,4,0)),"",VLOOKUP(A3940,'entry data'!B:E,4,0))</f>
        <v/>
      </c>
      <c r="F3940" s="11" t="str">
        <f>IF(A3940="","",IF(ISERROR(VLOOKUP(A3940,'entry data'!B:F,5,0)),"",VLOOKUP(A3940,'entry data'!B:F,5,0)))</f>
        <v/>
      </c>
      <c r="G3940" s="12" t="str">
        <f>IF(A3940="","",IF(ISERROR(VLOOKUP(A3940,'entry data'!B:I,8,0)),"",VLOOKUP(A3940,'entry data'!B:I,7,0)))</f>
        <v/>
      </c>
      <c r="H3940" s="13" t="str">
        <f>IF(A3940="","",IF(B3940=1,VLOOKUP(A3940,'entry data'!B:D,3,0),I3939))</f>
        <v/>
      </c>
      <c r="I3940" s="14" t="str">
        <f>IF(A3940="","",IF(E3940="weekly",7,IF(E3940="fortnightly",14,IF(E3940="monthly",DATE(IF(MONTH(H3940)=12,YEAR(H3940)+1,YEAR(H3940)),VLOOKUP(MONTH(H3940),index!$D$2:$G$13,2,0),DAY(H3940)),
IF(E3940="quarterly",DATE(IF(MONTH(H3940)&gt;=10,YEAR(H3940)+1,YEAR(H3940)),VLOOKUP(MONTH(H3940),index!$D$2:$G$13,3,0),DAY(H3940)),
IF(E3940="halfyearly",DATE(IF(MONTH(H3940)&gt;=7,YEAR(H3940)+1,YEAR(H3940)),VLOOKUP(MONTH(H3940),index!$D$2:$G$13,4,0),DAY(H3940)),
DATE(YEAR(H3940)+1,MONTH(H3940),DAY(H3940)))))-H3940))+H3940)</f>
        <v/>
      </c>
      <c r="J3940" s="9" t="str">
        <f t="shared" si="388"/>
        <v/>
      </c>
      <c r="K3940" s="11" t="str">
        <f t="shared" si="389"/>
        <v/>
      </c>
      <c r="L3940" s="11" t="str">
        <f t="shared" si="390"/>
        <v/>
      </c>
      <c r="M3940" s="11" t="str">
        <f>IF(A3940="","",VLOOKUP(E3940,index!$A$1:$B$6,2,0)*K3940*G3940)</f>
        <v/>
      </c>
      <c r="N3940" s="11" t="str">
        <f>IF(A3940="","",-PMT(G3940*VLOOKUP(E3940,index!$A$1:$B$6,2,0),C3940,F3940,0,0))</f>
        <v/>
      </c>
      <c r="O3940" s="11" t="str">
        <f t="shared" si="391"/>
        <v/>
      </c>
      <c r="P3940" s="11" t="str">
        <f t="shared" si="386"/>
        <v/>
      </c>
    </row>
    <row r="3941" spans="1:16" x14ac:dyDescent="0.25">
      <c r="A3941" s="9" t="str">
        <f>IF(A3940="","",IF(B3940&lt;C3940,A3940,IF(A3940=MAX('entry data'!$B$8:$B$507),"",A3940+1)))</f>
        <v/>
      </c>
      <c r="B3941" s="9" t="str">
        <f t="shared" si="387"/>
        <v/>
      </c>
      <c r="C3941" s="9" t="str">
        <f>IF(ISERROR(VLOOKUP(A3941,'entry data'!B:G,6,0)),"",VLOOKUP(A3941,'entry data'!B:G,6,0))</f>
        <v/>
      </c>
      <c r="D3941" s="9" t="str">
        <f>IF(ISERROR(VLOOKUP(A3941,'entry data'!B:C,2,0)),"",VLOOKUP(A3941,'entry data'!B:C,2,0))</f>
        <v/>
      </c>
      <c r="E3941" s="9" t="str">
        <f>IF(ISERROR(VLOOKUP(A3941,'entry data'!B:E,4,0)),"",VLOOKUP(A3941,'entry data'!B:E,4,0))</f>
        <v/>
      </c>
      <c r="F3941" s="11" t="str">
        <f>IF(A3941="","",IF(ISERROR(VLOOKUP(A3941,'entry data'!B:F,5,0)),"",VLOOKUP(A3941,'entry data'!B:F,5,0)))</f>
        <v/>
      </c>
      <c r="G3941" s="12" t="str">
        <f>IF(A3941="","",IF(ISERROR(VLOOKUP(A3941,'entry data'!B:I,8,0)),"",VLOOKUP(A3941,'entry data'!B:I,7,0)))</f>
        <v/>
      </c>
      <c r="H3941" s="13" t="str">
        <f>IF(A3941="","",IF(B3941=1,VLOOKUP(A3941,'entry data'!B:D,3,0),I3940))</f>
        <v/>
      </c>
      <c r="I3941" s="14" t="str">
        <f>IF(A3941="","",IF(E3941="weekly",7,IF(E3941="fortnightly",14,IF(E3941="monthly",DATE(IF(MONTH(H3941)=12,YEAR(H3941)+1,YEAR(H3941)),VLOOKUP(MONTH(H3941),index!$D$2:$G$13,2,0),DAY(H3941)),
IF(E3941="quarterly",DATE(IF(MONTH(H3941)&gt;=10,YEAR(H3941)+1,YEAR(H3941)),VLOOKUP(MONTH(H3941),index!$D$2:$G$13,3,0),DAY(H3941)),
IF(E3941="halfyearly",DATE(IF(MONTH(H3941)&gt;=7,YEAR(H3941)+1,YEAR(H3941)),VLOOKUP(MONTH(H3941),index!$D$2:$G$13,4,0),DAY(H3941)),
DATE(YEAR(H3941)+1,MONTH(H3941),DAY(H3941)))))-H3941))+H3941)</f>
        <v/>
      </c>
      <c r="J3941" s="9" t="str">
        <f t="shared" si="388"/>
        <v/>
      </c>
      <c r="K3941" s="11" t="str">
        <f t="shared" si="389"/>
        <v/>
      </c>
      <c r="L3941" s="11" t="str">
        <f t="shared" si="390"/>
        <v/>
      </c>
      <c r="M3941" s="11" t="str">
        <f>IF(A3941="","",VLOOKUP(E3941,index!$A$1:$B$6,2,0)*K3941*G3941)</f>
        <v/>
      </c>
      <c r="N3941" s="11" t="str">
        <f>IF(A3941="","",-PMT(G3941*VLOOKUP(E3941,index!$A$1:$B$6,2,0),C3941,F3941,0,0))</f>
        <v/>
      </c>
      <c r="O3941" s="11" t="str">
        <f t="shared" si="391"/>
        <v/>
      </c>
      <c r="P3941" s="11" t="str">
        <f t="shared" si="386"/>
        <v/>
      </c>
    </row>
    <row r="3942" spans="1:16" x14ac:dyDescent="0.25">
      <c r="A3942" s="9" t="str">
        <f>IF(A3941="","",IF(B3941&lt;C3941,A3941,IF(A3941=MAX('entry data'!$B$8:$B$507),"",A3941+1)))</f>
        <v/>
      </c>
      <c r="B3942" s="9" t="str">
        <f t="shared" si="387"/>
        <v/>
      </c>
      <c r="C3942" s="9" t="str">
        <f>IF(ISERROR(VLOOKUP(A3942,'entry data'!B:G,6,0)),"",VLOOKUP(A3942,'entry data'!B:G,6,0))</f>
        <v/>
      </c>
      <c r="D3942" s="9" t="str">
        <f>IF(ISERROR(VLOOKUP(A3942,'entry data'!B:C,2,0)),"",VLOOKUP(A3942,'entry data'!B:C,2,0))</f>
        <v/>
      </c>
      <c r="E3942" s="9" t="str">
        <f>IF(ISERROR(VLOOKUP(A3942,'entry data'!B:E,4,0)),"",VLOOKUP(A3942,'entry data'!B:E,4,0))</f>
        <v/>
      </c>
      <c r="F3942" s="11" t="str">
        <f>IF(A3942="","",IF(ISERROR(VLOOKUP(A3942,'entry data'!B:F,5,0)),"",VLOOKUP(A3942,'entry data'!B:F,5,0)))</f>
        <v/>
      </c>
      <c r="G3942" s="12" t="str">
        <f>IF(A3942="","",IF(ISERROR(VLOOKUP(A3942,'entry data'!B:I,8,0)),"",VLOOKUP(A3942,'entry data'!B:I,7,0)))</f>
        <v/>
      </c>
      <c r="H3942" s="13" t="str">
        <f>IF(A3942="","",IF(B3942=1,VLOOKUP(A3942,'entry data'!B:D,3,0),I3941))</f>
        <v/>
      </c>
      <c r="I3942" s="14" t="str">
        <f>IF(A3942="","",IF(E3942="weekly",7,IF(E3942="fortnightly",14,IF(E3942="monthly",DATE(IF(MONTH(H3942)=12,YEAR(H3942)+1,YEAR(H3942)),VLOOKUP(MONTH(H3942),index!$D$2:$G$13,2,0),DAY(H3942)),
IF(E3942="quarterly",DATE(IF(MONTH(H3942)&gt;=10,YEAR(H3942)+1,YEAR(H3942)),VLOOKUP(MONTH(H3942),index!$D$2:$G$13,3,0),DAY(H3942)),
IF(E3942="halfyearly",DATE(IF(MONTH(H3942)&gt;=7,YEAR(H3942)+1,YEAR(H3942)),VLOOKUP(MONTH(H3942),index!$D$2:$G$13,4,0),DAY(H3942)),
DATE(YEAR(H3942)+1,MONTH(H3942),DAY(H3942)))))-H3942))+H3942)</f>
        <v/>
      </c>
      <c r="J3942" s="9" t="str">
        <f t="shared" si="388"/>
        <v/>
      </c>
      <c r="K3942" s="11" t="str">
        <f t="shared" si="389"/>
        <v/>
      </c>
      <c r="L3942" s="11" t="str">
        <f t="shared" si="390"/>
        <v/>
      </c>
      <c r="M3942" s="11" t="str">
        <f>IF(A3942="","",VLOOKUP(E3942,index!$A$1:$B$6,2,0)*K3942*G3942)</f>
        <v/>
      </c>
      <c r="N3942" s="11" t="str">
        <f>IF(A3942="","",-PMT(G3942*VLOOKUP(E3942,index!$A$1:$B$6,2,0),C3942,F3942,0,0))</f>
        <v/>
      </c>
      <c r="O3942" s="11" t="str">
        <f t="shared" si="391"/>
        <v/>
      </c>
      <c r="P3942" s="11" t="str">
        <f t="shared" si="386"/>
        <v/>
      </c>
    </row>
    <row r="3943" spans="1:16" x14ac:dyDescent="0.25">
      <c r="A3943" s="9" t="str">
        <f>IF(A3942="","",IF(B3942&lt;C3942,A3942,IF(A3942=MAX('entry data'!$B$8:$B$507),"",A3942+1)))</f>
        <v/>
      </c>
      <c r="B3943" s="9" t="str">
        <f t="shared" si="387"/>
        <v/>
      </c>
      <c r="C3943" s="9" t="str">
        <f>IF(ISERROR(VLOOKUP(A3943,'entry data'!B:G,6,0)),"",VLOOKUP(A3943,'entry data'!B:G,6,0))</f>
        <v/>
      </c>
      <c r="D3943" s="9" t="str">
        <f>IF(ISERROR(VLOOKUP(A3943,'entry data'!B:C,2,0)),"",VLOOKUP(A3943,'entry data'!B:C,2,0))</f>
        <v/>
      </c>
      <c r="E3943" s="9" t="str">
        <f>IF(ISERROR(VLOOKUP(A3943,'entry data'!B:E,4,0)),"",VLOOKUP(A3943,'entry data'!B:E,4,0))</f>
        <v/>
      </c>
      <c r="F3943" s="11" t="str">
        <f>IF(A3943="","",IF(ISERROR(VLOOKUP(A3943,'entry data'!B:F,5,0)),"",VLOOKUP(A3943,'entry data'!B:F,5,0)))</f>
        <v/>
      </c>
      <c r="G3943" s="12" t="str">
        <f>IF(A3943="","",IF(ISERROR(VLOOKUP(A3943,'entry data'!B:I,8,0)),"",VLOOKUP(A3943,'entry data'!B:I,7,0)))</f>
        <v/>
      </c>
      <c r="H3943" s="13" t="str">
        <f>IF(A3943="","",IF(B3943=1,VLOOKUP(A3943,'entry data'!B:D,3,0),I3942))</f>
        <v/>
      </c>
      <c r="I3943" s="14" t="str">
        <f>IF(A3943="","",IF(E3943="weekly",7,IF(E3943="fortnightly",14,IF(E3943="monthly",DATE(IF(MONTH(H3943)=12,YEAR(H3943)+1,YEAR(H3943)),VLOOKUP(MONTH(H3943),index!$D$2:$G$13,2,0),DAY(H3943)),
IF(E3943="quarterly",DATE(IF(MONTH(H3943)&gt;=10,YEAR(H3943)+1,YEAR(H3943)),VLOOKUP(MONTH(H3943),index!$D$2:$G$13,3,0),DAY(H3943)),
IF(E3943="halfyearly",DATE(IF(MONTH(H3943)&gt;=7,YEAR(H3943)+1,YEAR(H3943)),VLOOKUP(MONTH(H3943),index!$D$2:$G$13,4,0),DAY(H3943)),
DATE(YEAR(H3943)+1,MONTH(H3943),DAY(H3943)))))-H3943))+H3943)</f>
        <v/>
      </c>
      <c r="J3943" s="9" t="str">
        <f t="shared" si="388"/>
        <v/>
      </c>
      <c r="K3943" s="11" t="str">
        <f t="shared" si="389"/>
        <v/>
      </c>
      <c r="L3943" s="11" t="str">
        <f t="shared" si="390"/>
        <v/>
      </c>
      <c r="M3943" s="11" t="str">
        <f>IF(A3943="","",VLOOKUP(E3943,index!$A$1:$B$6,2,0)*K3943*G3943)</f>
        <v/>
      </c>
      <c r="N3943" s="11" t="str">
        <f>IF(A3943="","",-PMT(G3943*VLOOKUP(E3943,index!$A$1:$B$6,2,0),C3943,F3943,0,0))</f>
        <v/>
      </c>
      <c r="O3943" s="11" t="str">
        <f t="shared" si="391"/>
        <v/>
      </c>
      <c r="P3943" s="11" t="str">
        <f t="shared" si="386"/>
        <v/>
      </c>
    </row>
    <row r="3944" spans="1:16" x14ac:dyDescent="0.25">
      <c r="A3944" s="9" t="str">
        <f>IF(A3943="","",IF(B3943&lt;C3943,A3943,IF(A3943=MAX('entry data'!$B$8:$B$507),"",A3943+1)))</f>
        <v/>
      </c>
      <c r="B3944" s="9" t="str">
        <f t="shared" si="387"/>
        <v/>
      </c>
      <c r="C3944" s="9" t="str">
        <f>IF(ISERROR(VLOOKUP(A3944,'entry data'!B:G,6,0)),"",VLOOKUP(A3944,'entry data'!B:G,6,0))</f>
        <v/>
      </c>
      <c r="D3944" s="9" t="str">
        <f>IF(ISERROR(VLOOKUP(A3944,'entry data'!B:C,2,0)),"",VLOOKUP(A3944,'entry data'!B:C,2,0))</f>
        <v/>
      </c>
      <c r="E3944" s="9" t="str">
        <f>IF(ISERROR(VLOOKUP(A3944,'entry data'!B:E,4,0)),"",VLOOKUP(A3944,'entry data'!B:E,4,0))</f>
        <v/>
      </c>
      <c r="F3944" s="11" t="str">
        <f>IF(A3944="","",IF(ISERROR(VLOOKUP(A3944,'entry data'!B:F,5,0)),"",VLOOKUP(A3944,'entry data'!B:F,5,0)))</f>
        <v/>
      </c>
      <c r="G3944" s="12" t="str">
        <f>IF(A3944="","",IF(ISERROR(VLOOKUP(A3944,'entry data'!B:I,8,0)),"",VLOOKUP(A3944,'entry data'!B:I,7,0)))</f>
        <v/>
      </c>
      <c r="H3944" s="13" t="str">
        <f>IF(A3944="","",IF(B3944=1,VLOOKUP(A3944,'entry data'!B:D,3,0),I3943))</f>
        <v/>
      </c>
      <c r="I3944" s="14" t="str">
        <f>IF(A3944="","",IF(E3944="weekly",7,IF(E3944="fortnightly",14,IF(E3944="monthly",DATE(IF(MONTH(H3944)=12,YEAR(H3944)+1,YEAR(H3944)),VLOOKUP(MONTH(H3944),index!$D$2:$G$13,2,0),DAY(H3944)),
IF(E3944="quarterly",DATE(IF(MONTH(H3944)&gt;=10,YEAR(H3944)+1,YEAR(H3944)),VLOOKUP(MONTH(H3944),index!$D$2:$G$13,3,0),DAY(H3944)),
IF(E3944="halfyearly",DATE(IF(MONTH(H3944)&gt;=7,YEAR(H3944)+1,YEAR(H3944)),VLOOKUP(MONTH(H3944),index!$D$2:$G$13,4,0),DAY(H3944)),
DATE(YEAR(H3944)+1,MONTH(H3944),DAY(H3944)))))-H3944))+H3944)</f>
        <v/>
      </c>
      <c r="J3944" s="9" t="str">
        <f t="shared" si="388"/>
        <v/>
      </c>
      <c r="K3944" s="11" t="str">
        <f t="shared" si="389"/>
        <v/>
      </c>
      <c r="L3944" s="11" t="str">
        <f t="shared" si="390"/>
        <v/>
      </c>
      <c r="M3944" s="11" t="str">
        <f>IF(A3944="","",VLOOKUP(E3944,index!$A$1:$B$6,2,0)*K3944*G3944)</f>
        <v/>
      </c>
      <c r="N3944" s="11" t="str">
        <f>IF(A3944="","",-PMT(G3944*VLOOKUP(E3944,index!$A$1:$B$6,2,0),C3944,F3944,0,0))</f>
        <v/>
      </c>
      <c r="O3944" s="11" t="str">
        <f t="shared" si="391"/>
        <v/>
      </c>
      <c r="P3944" s="11" t="str">
        <f t="shared" si="386"/>
        <v/>
      </c>
    </row>
    <row r="3945" spans="1:16" x14ac:dyDescent="0.25">
      <c r="A3945" s="9" t="str">
        <f>IF(A3944="","",IF(B3944&lt;C3944,A3944,IF(A3944=MAX('entry data'!$B$8:$B$507),"",A3944+1)))</f>
        <v/>
      </c>
      <c r="B3945" s="9" t="str">
        <f t="shared" si="387"/>
        <v/>
      </c>
      <c r="C3945" s="9" t="str">
        <f>IF(ISERROR(VLOOKUP(A3945,'entry data'!B:G,6,0)),"",VLOOKUP(A3945,'entry data'!B:G,6,0))</f>
        <v/>
      </c>
      <c r="D3945" s="9" t="str">
        <f>IF(ISERROR(VLOOKUP(A3945,'entry data'!B:C,2,0)),"",VLOOKUP(A3945,'entry data'!B:C,2,0))</f>
        <v/>
      </c>
      <c r="E3945" s="9" t="str">
        <f>IF(ISERROR(VLOOKUP(A3945,'entry data'!B:E,4,0)),"",VLOOKUP(A3945,'entry data'!B:E,4,0))</f>
        <v/>
      </c>
      <c r="F3945" s="11" t="str">
        <f>IF(A3945="","",IF(ISERROR(VLOOKUP(A3945,'entry data'!B:F,5,0)),"",VLOOKUP(A3945,'entry data'!B:F,5,0)))</f>
        <v/>
      </c>
      <c r="G3945" s="12" t="str">
        <f>IF(A3945="","",IF(ISERROR(VLOOKUP(A3945,'entry data'!B:I,8,0)),"",VLOOKUP(A3945,'entry data'!B:I,7,0)))</f>
        <v/>
      </c>
      <c r="H3945" s="13" t="str">
        <f>IF(A3945="","",IF(B3945=1,VLOOKUP(A3945,'entry data'!B:D,3,0),I3944))</f>
        <v/>
      </c>
      <c r="I3945" s="14" t="str">
        <f>IF(A3945="","",IF(E3945="weekly",7,IF(E3945="fortnightly",14,IF(E3945="monthly",DATE(IF(MONTH(H3945)=12,YEAR(H3945)+1,YEAR(H3945)),VLOOKUP(MONTH(H3945),index!$D$2:$G$13,2,0),DAY(H3945)),
IF(E3945="quarterly",DATE(IF(MONTH(H3945)&gt;=10,YEAR(H3945)+1,YEAR(H3945)),VLOOKUP(MONTH(H3945),index!$D$2:$G$13,3,0),DAY(H3945)),
IF(E3945="halfyearly",DATE(IF(MONTH(H3945)&gt;=7,YEAR(H3945)+1,YEAR(H3945)),VLOOKUP(MONTH(H3945),index!$D$2:$G$13,4,0),DAY(H3945)),
DATE(YEAR(H3945)+1,MONTH(H3945),DAY(H3945)))))-H3945))+H3945)</f>
        <v/>
      </c>
      <c r="J3945" s="9" t="str">
        <f t="shared" si="388"/>
        <v/>
      </c>
      <c r="K3945" s="11" t="str">
        <f t="shared" si="389"/>
        <v/>
      </c>
      <c r="L3945" s="11" t="str">
        <f t="shared" si="390"/>
        <v/>
      </c>
      <c r="M3945" s="11" t="str">
        <f>IF(A3945="","",VLOOKUP(E3945,index!$A$1:$B$6,2,0)*K3945*G3945)</f>
        <v/>
      </c>
      <c r="N3945" s="11" t="str">
        <f>IF(A3945="","",-PMT(G3945*VLOOKUP(E3945,index!$A$1:$B$6,2,0),C3945,F3945,0,0))</f>
        <v/>
      </c>
      <c r="O3945" s="11" t="str">
        <f t="shared" si="391"/>
        <v/>
      </c>
      <c r="P3945" s="11" t="str">
        <f t="shared" si="386"/>
        <v/>
      </c>
    </row>
    <row r="3946" spans="1:16" x14ac:dyDescent="0.25">
      <c r="A3946" s="9" t="str">
        <f>IF(A3945="","",IF(B3945&lt;C3945,A3945,IF(A3945=MAX('entry data'!$B$8:$B$507),"",A3945+1)))</f>
        <v/>
      </c>
      <c r="B3946" s="9" t="str">
        <f t="shared" si="387"/>
        <v/>
      </c>
      <c r="C3946" s="9" t="str">
        <f>IF(ISERROR(VLOOKUP(A3946,'entry data'!B:G,6,0)),"",VLOOKUP(A3946,'entry data'!B:G,6,0))</f>
        <v/>
      </c>
      <c r="D3946" s="9" t="str">
        <f>IF(ISERROR(VLOOKUP(A3946,'entry data'!B:C,2,0)),"",VLOOKUP(A3946,'entry data'!B:C,2,0))</f>
        <v/>
      </c>
      <c r="E3946" s="9" t="str">
        <f>IF(ISERROR(VLOOKUP(A3946,'entry data'!B:E,4,0)),"",VLOOKUP(A3946,'entry data'!B:E,4,0))</f>
        <v/>
      </c>
      <c r="F3946" s="11" t="str">
        <f>IF(A3946="","",IF(ISERROR(VLOOKUP(A3946,'entry data'!B:F,5,0)),"",VLOOKUP(A3946,'entry data'!B:F,5,0)))</f>
        <v/>
      </c>
      <c r="G3946" s="12" t="str">
        <f>IF(A3946="","",IF(ISERROR(VLOOKUP(A3946,'entry data'!B:I,8,0)),"",VLOOKUP(A3946,'entry data'!B:I,7,0)))</f>
        <v/>
      </c>
      <c r="H3946" s="13" t="str">
        <f>IF(A3946="","",IF(B3946=1,VLOOKUP(A3946,'entry data'!B:D,3,0),I3945))</f>
        <v/>
      </c>
      <c r="I3946" s="14" t="str">
        <f>IF(A3946="","",IF(E3946="weekly",7,IF(E3946="fortnightly",14,IF(E3946="monthly",DATE(IF(MONTH(H3946)=12,YEAR(H3946)+1,YEAR(H3946)),VLOOKUP(MONTH(H3946),index!$D$2:$G$13,2,0),DAY(H3946)),
IF(E3946="quarterly",DATE(IF(MONTH(H3946)&gt;=10,YEAR(H3946)+1,YEAR(H3946)),VLOOKUP(MONTH(H3946),index!$D$2:$G$13,3,0),DAY(H3946)),
IF(E3946="halfyearly",DATE(IF(MONTH(H3946)&gt;=7,YEAR(H3946)+1,YEAR(H3946)),VLOOKUP(MONTH(H3946),index!$D$2:$G$13,4,0),DAY(H3946)),
DATE(YEAR(H3946)+1,MONTH(H3946),DAY(H3946)))))-H3946))+H3946)</f>
        <v/>
      </c>
      <c r="J3946" s="9" t="str">
        <f t="shared" si="388"/>
        <v/>
      </c>
      <c r="K3946" s="11" t="str">
        <f t="shared" si="389"/>
        <v/>
      </c>
      <c r="L3946" s="11" t="str">
        <f t="shared" si="390"/>
        <v/>
      </c>
      <c r="M3946" s="11" t="str">
        <f>IF(A3946="","",VLOOKUP(E3946,index!$A$1:$B$6,2,0)*K3946*G3946)</f>
        <v/>
      </c>
      <c r="N3946" s="11" t="str">
        <f>IF(A3946="","",-PMT(G3946*VLOOKUP(E3946,index!$A$1:$B$6,2,0),C3946,F3946,0,0))</f>
        <v/>
      </c>
      <c r="O3946" s="11" t="str">
        <f t="shared" si="391"/>
        <v/>
      </c>
      <c r="P3946" s="11" t="str">
        <f t="shared" si="386"/>
        <v/>
      </c>
    </row>
    <row r="3947" spans="1:16" x14ac:dyDescent="0.25">
      <c r="A3947" s="9" t="str">
        <f>IF(A3946="","",IF(B3946&lt;C3946,A3946,IF(A3946=MAX('entry data'!$B$8:$B$507),"",A3946+1)))</f>
        <v/>
      </c>
      <c r="B3947" s="9" t="str">
        <f t="shared" si="387"/>
        <v/>
      </c>
      <c r="C3947" s="9" t="str">
        <f>IF(ISERROR(VLOOKUP(A3947,'entry data'!B:G,6,0)),"",VLOOKUP(A3947,'entry data'!B:G,6,0))</f>
        <v/>
      </c>
      <c r="D3947" s="9" t="str">
        <f>IF(ISERROR(VLOOKUP(A3947,'entry data'!B:C,2,0)),"",VLOOKUP(A3947,'entry data'!B:C,2,0))</f>
        <v/>
      </c>
      <c r="E3947" s="9" t="str">
        <f>IF(ISERROR(VLOOKUP(A3947,'entry data'!B:E,4,0)),"",VLOOKUP(A3947,'entry data'!B:E,4,0))</f>
        <v/>
      </c>
      <c r="F3947" s="11" t="str">
        <f>IF(A3947="","",IF(ISERROR(VLOOKUP(A3947,'entry data'!B:F,5,0)),"",VLOOKUP(A3947,'entry data'!B:F,5,0)))</f>
        <v/>
      </c>
      <c r="G3947" s="12" t="str">
        <f>IF(A3947="","",IF(ISERROR(VLOOKUP(A3947,'entry data'!B:I,8,0)),"",VLOOKUP(A3947,'entry data'!B:I,7,0)))</f>
        <v/>
      </c>
      <c r="H3947" s="13" t="str">
        <f>IF(A3947="","",IF(B3947=1,VLOOKUP(A3947,'entry data'!B:D,3,0),I3946))</f>
        <v/>
      </c>
      <c r="I3947" s="14" t="str">
        <f>IF(A3947="","",IF(E3947="weekly",7,IF(E3947="fortnightly",14,IF(E3947="monthly",DATE(IF(MONTH(H3947)=12,YEAR(H3947)+1,YEAR(H3947)),VLOOKUP(MONTH(H3947),index!$D$2:$G$13,2,0),DAY(H3947)),
IF(E3947="quarterly",DATE(IF(MONTH(H3947)&gt;=10,YEAR(H3947)+1,YEAR(H3947)),VLOOKUP(MONTH(H3947),index!$D$2:$G$13,3,0),DAY(H3947)),
IF(E3947="halfyearly",DATE(IF(MONTH(H3947)&gt;=7,YEAR(H3947)+1,YEAR(H3947)),VLOOKUP(MONTH(H3947),index!$D$2:$G$13,4,0),DAY(H3947)),
DATE(YEAR(H3947)+1,MONTH(H3947),DAY(H3947)))))-H3947))+H3947)</f>
        <v/>
      </c>
      <c r="J3947" s="9" t="str">
        <f t="shared" si="388"/>
        <v/>
      </c>
      <c r="K3947" s="11" t="str">
        <f t="shared" si="389"/>
        <v/>
      </c>
      <c r="L3947" s="11" t="str">
        <f t="shared" si="390"/>
        <v/>
      </c>
      <c r="M3947" s="11" t="str">
        <f>IF(A3947="","",VLOOKUP(E3947,index!$A$1:$B$6,2,0)*K3947*G3947)</f>
        <v/>
      </c>
      <c r="N3947" s="11" t="str">
        <f>IF(A3947="","",-PMT(G3947*VLOOKUP(E3947,index!$A$1:$B$6,2,0),C3947,F3947,0,0))</f>
        <v/>
      </c>
      <c r="O3947" s="11" t="str">
        <f t="shared" si="391"/>
        <v/>
      </c>
      <c r="P3947" s="11" t="str">
        <f t="shared" si="386"/>
        <v/>
      </c>
    </row>
    <row r="3948" spans="1:16" x14ac:dyDescent="0.25">
      <c r="A3948" s="9" t="str">
        <f>IF(A3947="","",IF(B3947&lt;C3947,A3947,IF(A3947=MAX('entry data'!$B$8:$B$507),"",A3947+1)))</f>
        <v/>
      </c>
      <c r="B3948" s="9" t="str">
        <f t="shared" si="387"/>
        <v/>
      </c>
      <c r="C3948" s="9" t="str">
        <f>IF(ISERROR(VLOOKUP(A3948,'entry data'!B:G,6,0)),"",VLOOKUP(A3948,'entry data'!B:G,6,0))</f>
        <v/>
      </c>
      <c r="D3948" s="9" t="str">
        <f>IF(ISERROR(VLOOKUP(A3948,'entry data'!B:C,2,0)),"",VLOOKUP(A3948,'entry data'!B:C,2,0))</f>
        <v/>
      </c>
      <c r="E3948" s="9" t="str">
        <f>IF(ISERROR(VLOOKUP(A3948,'entry data'!B:E,4,0)),"",VLOOKUP(A3948,'entry data'!B:E,4,0))</f>
        <v/>
      </c>
      <c r="F3948" s="11" t="str">
        <f>IF(A3948="","",IF(ISERROR(VLOOKUP(A3948,'entry data'!B:F,5,0)),"",VLOOKUP(A3948,'entry data'!B:F,5,0)))</f>
        <v/>
      </c>
      <c r="G3948" s="12" t="str">
        <f>IF(A3948="","",IF(ISERROR(VLOOKUP(A3948,'entry data'!B:I,8,0)),"",VLOOKUP(A3948,'entry data'!B:I,7,0)))</f>
        <v/>
      </c>
      <c r="H3948" s="13" t="str">
        <f>IF(A3948="","",IF(B3948=1,VLOOKUP(A3948,'entry data'!B:D,3,0),I3947))</f>
        <v/>
      </c>
      <c r="I3948" s="14" t="str">
        <f>IF(A3948="","",IF(E3948="weekly",7,IF(E3948="fortnightly",14,IF(E3948="monthly",DATE(IF(MONTH(H3948)=12,YEAR(H3948)+1,YEAR(H3948)),VLOOKUP(MONTH(H3948),index!$D$2:$G$13,2,0),DAY(H3948)),
IF(E3948="quarterly",DATE(IF(MONTH(H3948)&gt;=10,YEAR(H3948)+1,YEAR(H3948)),VLOOKUP(MONTH(H3948),index!$D$2:$G$13,3,0),DAY(H3948)),
IF(E3948="halfyearly",DATE(IF(MONTH(H3948)&gt;=7,YEAR(H3948)+1,YEAR(H3948)),VLOOKUP(MONTH(H3948),index!$D$2:$G$13,4,0),DAY(H3948)),
DATE(YEAR(H3948)+1,MONTH(H3948),DAY(H3948)))))-H3948))+H3948)</f>
        <v/>
      </c>
      <c r="J3948" s="9" t="str">
        <f t="shared" si="388"/>
        <v/>
      </c>
      <c r="K3948" s="11" t="str">
        <f t="shared" si="389"/>
        <v/>
      </c>
      <c r="L3948" s="11" t="str">
        <f t="shared" si="390"/>
        <v/>
      </c>
      <c r="M3948" s="11" t="str">
        <f>IF(A3948="","",VLOOKUP(E3948,index!$A$1:$B$6,2,0)*K3948*G3948)</f>
        <v/>
      </c>
      <c r="N3948" s="11" t="str">
        <f>IF(A3948="","",-PMT(G3948*VLOOKUP(E3948,index!$A$1:$B$6,2,0),C3948,F3948,0,0))</f>
        <v/>
      </c>
      <c r="O3948" s="11" t="str">
        <f t="shared" si="391"/>
        <v/>
      </c>
      <c r="P3948" s="11" t="str">
        <f t="shared" si="386"/>
        <v/>
      </c>
    </row>
    <row r="3949" spans="1:16" x14ac:dyDescent="0.25">
      <c r="A3949" s="9" t="str">
        <f>IF(A3948="","",IF(B3948&lt;C3948,A3948,IF(A3948=MAX('entry data'!$B$8:$B$507),"",A3948+1)))</f>
        <v/>
      </c>
      <c r="B3949" s="9" t="str">
        <f t="shared" si="387"/>
        <v/>
      </c>
      <c r="C3949" s="9" t="str">
        <f>IF(ISERROR(VLOOKUP(A3949,'entry data'!B:G,6,0)),"",VLOOKUP(A3949,'entry data'!B:G,6,0))</f>
        <v/>
      </c>
      <c r="D3949" s="9" t="str">
        <f>IF(ISERROR(VLOOKUP(A3949,'entry data'!B:C,2,0)),"",VLOOKUP(A3949,'entry data'!B:C,2,0))</f>
        <v/>
      </c>
      <c r="E3949" s="9" t="str">
        <f>IF(ISERROR(VLOOKUP(A3949,'entry data'!B:E,4,0)),"",VLOOKUP(A3949,'entry data'!B:E,4,0))</f>
        <v/>
      </c>
      <c r="F3949" s="11" t="str">
        <f>IF(A3949="","",IF(ISERROR(VLOOKUP(A3949,'entry data'!B:F,5,0)),"",VLOOKUP(A3949,'entry data'!B:F,5,0)))</f>
        <v/>
      </c>
      <c r="G3949" s="12" t="str">
        <f>IF(A3949="","",IF(ISERROR(VLOOKUP(A3949,'entry data'!B:I,8,0)),"",VLOOKUP(A3949,'entry data'!B:I,7,0)))</f>
        <v/>
      </c>
      <c r="H3949" s="13" t="str">
        <f>IF(A3949="","",IF(B3949=1,VLOOKUP(A3949,'entry data'!B:D,3,0),I3948))</f>
        <v/>
      </c>
      <c r="I3949" s="14" t="str">
        <f>IF(A3949="","",IF(E3949="weekly",7,IF(E3949="fortnightly",14,IF(E3949="monthly",DATE(IF(MONTH(H3949)=12,YEAR(H3949)+1,YEAR(H3949)),VLOOKUP(MONTH(H3949),index!$D$2:$G$13,2,0),DAY(H3949)),
IF(E3949="quarterly",DATE(IF(MONTH(H3949)&gt;=10,YEAR(H3949)+1,YEAR(H3949)),VLOOKUP(MONTH(H3949),index!$D$2:$G$13,3,0),DAY(H3949)),
IF(E3949="halfyearly",DATE(IF(MONTH(H3949)&gt;=7,YEAR(H3949)+1,YEAR(H3949)),VLOOKUP(MONTH(H3949),index!$D$2:$G$13,4,0),DAY(H3949)),
DATE(YEAR(H3949)+1,MONTH(H3949),DAY(H3949)))))-H3949))+H3949)</f>
        <v/>
      </c>
      <c r="J3949" s="9" t="str">
        <f t="shared" si="388"/>
        <v/>
      </c>
      <c r="K3949" s="11" t="str">
        <f t="shared" si="389"/>
        <v/>
      </c>
      <c r="L3949" s="11" t="str">
        <f t="shared" si="390"/>
        <v/>
      </c>
      <c r="M3949" s="11" t="str">
        <f>IF(A3949="","",VLOOKUP(E3949,index!$A$1:$B$6,2,0)*K3949*G3949)</f>
        <v/>
      </c>
      <c r="N3949" s="11" t="str">
        <f>IF(A3949="","",-PMT(G3949*VLOOKUP(E3949,index!$A$1:$B$6,2,0),C3949,F3949,0,0))</f>
        <v/>
      </c>
      <c r="O3949" s="11" t="str">
        <f t="shared" si="391"/>
        <v/>
      </c>
      <c r="P3949" s="11" t="str">
        <f t="shared" si="386"/>
        <v/>
      </c>
    </row>
    <row r="3950" spans="1:16" x14ac:dyDescent="0.25">
      <c r="A3950" s="9" t="str">
        <f>IF(A3949="","",IF(B3949&lt;C3949,A3949,IF(A3949=MAX('entry data'!$B$8:$B$507),"",A3949+1)))</f>
        <v/>
      </c>
      <c r="B3950" s="9" t="str">
        <f t="shared" si="387"/>
        <v/>
      </c>
      <c r="C3950" s="9" t="str">
        <f>IF(ISERROR(VLOOKUP(A3950,'entry data'!B:G,6,0)),"",VLOOKUP(A3950,'entry data'!B:G,6,0))</f>
        <v/>
      </c>
      <c r="D3950" s="9" t="str">
        <f>IF(ISERROR(VLOOKUP(A3950,'entry data'!B:C,2,0)),"",VLOOKUP(A3950,'entry data'!B:C,2,0))</f>
        <v/>
      </c>
      <c r="E3950" s="9" t="str">
        <f>IF(ISERROR(VLOOKUP(A3950,'entry data'!B:E,4,0)),"",VLOOKUP(A3950,'entry data'!B:E,4,0))</f>
        <v/>
      </c>
      <c r="F3950" s="11" t="str">
        <f>IF(A3950="","",IF(ISERROR(VLOOKUP(A3950,'entry data'!B:F,5,0)),"",VLOOKUP(A3950,'entry data'!B:F,5,0)))</f>
        <v/>
      </c>
      <c r="G3950" s="12" t="str">
        <f>IF(A3950="","",IF(ISERROR(VLOOKUP(A3950,'entry data'!B:I,8,0)),"",VLOOKUP(A3950,'entry data'!B:I,7,0)))</f>
        <v/>
      </c>
      <c r="H3950" s="13" t="str">
        <f>IF(A3950="","",IF(B3950=1,VLOOKUP(A3950,'entry data'!B:D,3,0),I3949))</f>
        <v/>
      </c>
      <c r="I3950" s="14" t="str">
        <f>IF(A3950="","",IF(E3950="weekly",7,IF(E3950="fortnightly",14,IF(E3950="monthly",DATE(IF(MONTH(H3950)=12,YEAR(H3950)+1,YEAR(H3950)),VLOOKUP(MONTH(H3950),index!$D$2:$G$13,2,0),DAY(H3950)),
IF(E3950="quarterly",DATE(IF(MONTH(H3950)&gt;=10,YEAR(H3950)+1,YEAR(H3950)),VLOOKUP(MONTH(H3950),index!$D$2:$G$13,3,0),DAY(H3950)),
IF(E3950="halfyearly",DATE(IF(MONTH(H3950)&gt;=7,YEAR(H3950)+1,YEAR(H3950)),VLOOKUP(MONTH(H3950),index!$D$2:$G$13,4,0),DAY(H3950)),
DATE(YEAR(H3950)+1,MONTH(H3950),DAY(H3950)))))-H3950))+H3950)</f>
        <v/>
      </c>
      <c r="J3950" s="9" t="str">
        <f t="shared" si="388"/>
        <v/>
      </c>
      <c r="K3950" s="11" t="str">
        <f t="shared" si="389"/>
        <v/>
      </c>
      <c r="L3950" s="11" t="str">
        <f t="shared" si="390"/>
        <v/>
      </c>
      <c r="M3950" s="11" t="str">
        <f>IF(A3950="","",VLOOKUP(E3950,index!$A$1:$B$6,2,0)*K3950*G3950)</f>
        <v/>
      </c>
      <c r="N3950" s="11" t="str">
        <f>IF(A3950="","",-PMT(G3950*VLOOKUP(E3950,index!$A$1:$B$6,2,0),C3950,F3950,0,0))</f>
        <v/>
      </c>
      <c r="O3950" s="11" t="str">
        <f t="shared" si="391"/>
        <v/>
      </c>
      <c r="P3950" s="11" t="str">
        <f t="shared" si="386"/>
        <v/>
      </c>
    </row>
    <row r="3951" spans="1:16" x14ac:dyDescent="0.25">
      <c r="A3951" s="9" t="str">
        <f>IF(A3950="","",IF(B3950&lt;C3950,A3950,IF(A3950=MAX('entry data'!$B$8:$B$507),"",A3950+1)))</f>
        <v/>
      </c>
      <c r="B3951" s="9" t="str">
        <f t="shared" si="387"/>
        <v/>
      </c>
      <c r="C3951" s="9" t="str">
        <f>IF(ISERROR(VLOOKUP(A3951,'entry data'!B:G,6,0)),"",VLOOKUP(A3951,'entry data'!B:G,6,0))</f>
        <v/>
      </c>
      <c r="D3951" s="9" t="str">
        <f>IF(ISERROR(VLOOKUP(A3951,'entry data'!B:C,2,0)),"",VLOOKUP(A3951,'entry data'!B:C,2,0))</f>
        <v/>
      </c>
      <c r="E3951" s="9" t="str">
        <f>IF(ISERROR(VLOOKUP(A3951,'entry data'!B:E,4,0)),"",VLOOKUP(A3951,'entry data'!B:E,4,0))</f>
        <v/>
      </c>
      <c r="F3951" s="11" t="str">
        <f>IF(A3951="","",IF(ISERROR(VLOOKUP(A3951,'entry data'!B:F,5,0)),"",VLOOKUP(A3951,'entry data'!B:F,5,0)))</f>
        <v/>
      </c>
      <c r="G3951" s="12" t="str">
        <f>IF(A3951="","",IF(ISERROR(VLOOKUP(A3951,'entry data'!B:I,8,0)),"",VLOOKUP(A3951,'entry data'!B:I,7,0)))</f>
        <v/>
      </c>
      <c r="H3951" s="13" t="str">
        <f>IF(A3951="","",IF(B3951=1,VLOOKUP(A3951,'entry data'!B:D,3,0),I3950))</f>
        <v/>
      </c>
      <c r="I3951" s="14" t="str">
        <f>IF(A3951="","",IF(E3951="weekly",7,IF(E3951="fortnightly",14,IF(E3951="monthly",DATE(IF(MONTH(H3951)=12,YEAR(H3951)+1,YEAR(H3951)),VLOOKUP(MONTH(H3951),index!$D$2:$G$13,2,0),DAY(H3951)),
IF(E3951="quarterly",DATE(IF(MONTH(H3951)&gt;=10,YEAR(H3951)+1,YEAR(H3951)),VLOOKUP(MONTH(H3951),index!$D$2:$G$13,3,0),DAY(H3951)),
IF(E3951="halfyearly",DATE(IF(MONTH(H3951)&gt;=7,YEAR(H3951)+1,YEAR(H3951)),VLOOKUP(MONTH(H3951),index!$D$2:$G$13,4,0),DAY(H3951)),
DATE(YEAR(H3951)+1,MONTH(H3951),DAY(H3951)))))-H3951))+H3951)</f>
        <v/>
      </c>
      <c r="J3951" s="9" t="str">
        <f t="shared" si="388"/>
        <v/>
      </c>
      <c r="K3951" s="11" t="str">
        <f t="shared" si="389"/>
        <v/>
      </c>
      <c r="L3951" s="11" t="str">
        <f t="shared" si="390"/>
        <v/>
      </c>
      <c r="M3951" s="11" t="str">
        <f>IF(A3951="","",VLOOKUP(E3951,index!$A$1:$B$6,2,0)*K3951*G3951)</f>
        <v/>
      </c>
      <c r="N3951" s="11" t="str">
        <f>IF(A3951="","",-PMT(G3951*VLOOKUP(E3951,index!$A$1:$B$6,2,0),C3951,F3951,0,0))</f>
        <v/>
      </c>
      <c r="O3951" s="11" t="str">
        <f t="shared" si="391"/>
        <v/>
      </c>
      <c r="P3951" s="11" t="str">
        <f t="shared" si="386"/>
        <v/>
      </c>
    </row>
    <row r="3952" spans="1:16" x14ac:dyDescent="0.25">
      <c r="A3952" s="9" t="str">
        <f>IF(A3951="","",IF(B3951&lt;C3951,A3951,IF(A3951=MAX('entry data'!$B$8:$B$507),"",A3951+1)))</f>
        <v/>
      </c>
      <c r="B3952" s="9" t="str">
        <f t="shared" si="387"/>
        <v/>
      </c>
      <c r="C3952" s="9" t="str">
        <f>IF(ISERROR(VLOOKUP(A3952,'entry data'!B:G,6,0)),"",VLOOKUP(A3952,'entry data'!B:G,6,0))</f>
        <v/>
      </c>
      <c r="D3952" s="9" t="str">
        <f>IF(ISERROR(VLOOKUP(A3952,'entry data'!B:C,2,0)),"",VLOOKUP(A3952,'entry data'!B:C,2,0))</f>
        <v/>
      </c>
      <c r="E3952" s="9" t="str">
        <f>IF(ISERROR(VLOOKUP(A3952,'entry data'!B:E,4,0)),"",VLOOKUP(A3952,'entry data'!B:E,4,0))</f>
        <v/>
      </c>
      <c r="F3952" s="11" t="str">
        <f>IF(A3952="","",IF(ISERROR(VLOOKUP(A3952,'entry data'!B:F,5,0)),"",VLOOKUP(A3952,'entry data'!B:F,5,0)))</f>
        <v/>
      </c>
      <c r="G3952" s="12" t="str">
        <f>IF(A3952="","",IF(ISERROR(VLOOKUP(A3952,'entry data'!B:I,8,0)),"",VLOOKUP(A3952,'entry data'!B:I,7,0)))</f>
        <v/>
      </c>
      <c r="H3952" s="13" t="str">
        <f>IF(A3952="","",IF(B3952=1,VLOOKUP(A3952,'entry data'!B:D,3,0),I3951))</f>
        <v/>
      </c>
      <c r="I3952" s="14" t="str">
        <f>IF(A3952="","",IF(E3952="weekly",7,IF(E3952="fortnightly",14,IF(E3952="monthly",DATE(IF(MONTH(H3952)=12,YEAR(H3952)+1,YEAR(H3952)),VLOOKUP(MONTH(H3952),index!$D$2:$G$13,2,0),DAY(H3952)),
IF(E3952="quarterly",DATE(IF(MONTH(H3952)&gt;=10,YEAR(H3952)+1,YEAR(H3952)),VLOOKUP(MONTH(H3952),index!$D$2:$G$13,3,0),DAY(H3952)),
IF(E3952="halfyearly",DATE(IF(MONTH(H3952)&gt;=7,YEAR(H3952)+1,YEAR(H3952)),VLOOKUP(MONTH(H3952),index!$D$2:$G$13,4,0),DAY(H3952)),
DATE(YEAR(H3952)+1,MONTH(H3952),DAY(H3952)))))-H3952))+H3952)</f>
        <v/>
      </c>
      <c r="J3952" s="9" t="str">
        <f t="shared" si="388"/>
        <v/>
      </c>
      <c r="K3952" s="11" t="str">
        <f t="shared" si="389"/>
        <v/>
      </c>
      <c r="L3952" s="11" t="str">
        <f t="shared" si="390"/>
        <v/>
      </c>
      <c r="M3952" s="11" t="str">
        <f>IF(A3952="","",VLOOKUP(E3952,index!$A$1:$B$6,2,0)*K3952*G3952)</f>
        <v/>
      </c>
      <c r="N3952" s="11" t="str">
        <f>IF(A3952="","",-PMT(G3952*VLOOKUP(E3952,index!$A$1:$B$6,2,0),C3952,F3952,0,0))</f>
        <v/>
      </c>
      <c r="O3952" s="11" t="str">
        <f t="shared" si="391"/>
        <v/>
      </c>
      <c r="P3952" s="11" t="str">
        <f t="shared" si="386"/>
        <v/>
      </c>
    </row>
    <row r="3953" spans="1:16" x14ac:dyDescent="0.25">
      <c r="A3953" s="9" t="str">
        <f>IF(A3952="","",IF(B3952&lt;C3952,A3952,IF(A3952=MAX('entry data'!$B$8:$B$507),"",A3952+1)))</f>
        <v/>
      </c>
      <c r="B3953" s="9" t="str">
        <f t="shared" si="387"/>
        <v/>
      </c>
      <c r="C3953" s="9" t="str">
        <f>IF(ISERROR(VLOOKUP(A3953,'entry data'!B:G,6,0)),"",VLOOKUP(A3953,'entry data'!B:G,6,0))</f>
        <v/>
      </c>
      <c r="D3953" s="9" t="str">
        <f>IF(ISERROR(VLOOKUP(A3953,'entry data'!B:C,2,0)),"",VLOOKUP(A3953,'entry data'!B:C,2,0))</f>
        <v/>
      </c>
      <c r="E3953" s="9" t="str">
        <f>IF(ISERROR(VLOOKUP(A3953,'entry data'!B:E,4,0)),"",VLOOKUP(A3953,'entry data'!B:E,4,0))</f>
        <v/>
      </c>
      <c r="F3953" s="11" t="str">
        <f>IF(A3953="","",IF(ISERROR(VLOOKUP(A3953,'entry data'!B:F,5,0)),"",VLOOKUP(A3953,'entry data'!B:F,5,0)))</f>
        <v/>
      </c>
      <c r="G3953" s="12" t="str">
        <f>IF(A3953="","",IF(ISERROR(VLOOKUP(A3953,'entry data'!B:I,8,0)),"",VLOOKUP(A3953,'entry data'!B:I,7,0)))</f>
        <v/>
      </c>
      <c r="H3953" s="13" t="str">
        <f>IF(A3953="","",IF(B3953=1,VLOOKUP(A3953,'entry data'!B:D,3,0),I3952))</f>
        <v/>
      </c>
      <c r="I3953" s="14" t="str">
        <f>IF(A3953="","",IF(E3953="weekly",7,IF(E3953="fortnightly",14,IF(E3953="monthly",DATE(IF(MONTH(H3953)=12,YEAR(H3953)+1,YEAR(H3953)),VLOOKUP(MONTH(H3953),index!$D$2:$G$13,2,0),DAY(H3953)),
IF(E3953="quarterly",DATE(IF(MONTH(H3953)&gt;=10,YEAR(H3953)+1,YEAR(H3953)),VLOOKUP(MONTH(H3953),index!$D$2:$G$13,3,0),DAY(H3953)),
IF(E3953="halfyearly",DATE(IF(MONTH(H3953)&gt;=7,YEAR(H3953)+1,YEAR(H3953)),VLOOKUP(MONTH(H3953),index!$D$2:$G$13,4,0),DAY(H3953)),
DATE(YEAR(H3953)+1,MONTH(H3953),DAY(H3953)))))-H3953))+H3953)</f>
        <v/>
      </c>
      <c r="J3953" s="9" t="str">
        <f t="shared" si="388"/>
        <v/>
      </c>
      <c r="K3953" s="11" t="str">
        <f t="shared" si="389"/>
        <v/>
      </c>
      <c r="L3953" s="11" t="str">
        <f t="shared" si="390"/>
        <v/>
      </c>
      <c r="M3953" s="11" t="str">
        <f>IF(A3953="","",VLOOKUP(E3953,index!$A$1:$B$6,2,0)*K3953*G3953)</f>
        <v/>
      </c>
      <c r="N3953" s="11" t="str">
        <f>IF(A3953="","",-PMT(G3953*VLOOKUP(E3953,index!$A$1:$B$6,2,0),C3953,F3953,0,0))</f>
        <v/>
      </c>
      <c r="O3953" s="11" t="str">
        <f t="shared" si="391"/>
        <v/>
      </c>
      <c r="P3953" s="11" t="str">
        <f t="shared" si="386"/>
        <v/>
      </c>
    </row>
    <row r="3954" spans="1:16" x14ac:dyDescent="0.25">
      <c r="A3954" s="9" t="str">
        <f>IF(A3953="","",IF(B3953&lt;C3953,A3953,IF(A3953=MAX('entry data'!$B$8:$B$507),"",A3953+1)))</f>
        <v/>
      </c>
      <c r="B3954" s="9" t="str">
        <f t="shared" si="387"/>
        <v/>
      </c>
      <c r="C3954" s="9" t="str">
        <f>IF(ISERROR(VLOOKUP(A3954,'entry data'!B:G,6,0)),"",VLOOKUP(A3954,'entry data'!B:G,6,0))</f>
        <v/>
      </c>
      <c r="D3954" s="9" t="str">
        <f>IF(ISERROR(VLOOKUP(A3954,'entry data'!B:C,2,0)),"",VLOOKUP(A3954,'entry data'!B:C,2,0))</f>
        <v/>
      </c>
      <c r="E3954" s="9" t="str">
        <f>IF(ISERROR(VLOOKUP(A3954,'entry data'!B:E,4,0)),"",VLOOKUP(A3954,'entry data'!B:E,4,0))</f>
        <v/>
      </c>
      <c r="F3954" s="11" t="str">
        <f>IF(A3954="","",IF(ISERROR(VLOOKUP(A3954,'entry data'!B:F,5,0)),"",VLOOKUP(A3954,'entry data'!B:F,5,0)))</f>
        <v/>
      </c>
      <c r="G3954" s="12" t="str">
        <f>IF(A3954="","",IF(ISERROR(VLOOKUP(A3954,'entry data'!B:I,8,0)),"",VLOOKUP(A3954,'entry data'!B:I,7,0)))</f>
        <v/>
      </c>
      <c r="H3954" s="13" t="str">
        <f>IF(A3954="","",IF(B3954=1,VLOOKUP(A3954,'entry data'!B:D,3,0),I3953))</f>
        <v/>
      </c>
      <c r="I3954" s="14" t="str">
        <f>IF(A3954="","",IF(E3954="weekly",7,IF(E3954="fortnightly",14,IF(E3954="monthly",DATE(IF(MONTH(H3954)=12,YEAR(H3954)+1,YEAR(H3954)),VLOOKUP(MONTH(H3954),index!$D$2:$G$13,2,0),DAY(H3954)),
IF(E3954="quarterly",DATE(IF(MONTH(H3954)&gt;=10,YEAR(H3954)+1,YEAR(H3954)),VLOOKUP(MONTH(H3954),index!$D$2:$G$13,3,0),DAY(H3954)),
IF(E3954="halfyearly",DATE(IF(MONTH(H3954)&gt;=7,YEAR(H3954)+1,YEAR(H3954)),VLOOKUP(MONTH(H3954),index!$D$2:$G$13,4,0),DAY(H3954)),
DATE(YEAR(H3954)+1,MONTH(H3954),DAY(H3954)))))-H3954))+H3954)</f>
        <v/>
      </c>
      <c r="J3954" s="9" t="str">
        <f t="shared" si="388"/>
        <v/>
      </c>
      <c r="K3954" s="11" t="str">
        <f t="shared" si="389"/>
        <v/>
      </c>
      <c r="L3954" s="11" t="str">
        <f t="shared" si="390"/>
        <v/>
      </c>
      <c r="M3954" s="11" t="str">
        <f>IF(A3954="","",VLOOKUP(E3954,index!$A$1:$B$6,2,0)*K3954*G3954)</f>
        <v/>
      </c>
      <c r="N3954" s="11" t="str">
        <f>IF(A3954="","",-PMT(G3954*VLOOKUP(E3954,index!$A$1:$B$6,2,0),C3954,F3954,0,0))</f>
        <v/>
      </c>
      <c r="O3954" s="11" t="str">
        <f t="shared" si="391"/>
        <v/>
      </c>
      <c r="P3954" s="11" t="str">
        <f t="shared" si="386"/>
        <v/>
      </c>
    </row>
    <row r="3955" spans="1:16" x14ac:dyDescent="0.25">
      <c r="A3955" s="9" t="str">
        <f>IF(A3954="","",IF(B3954&lt;C3954,A3954,IF(A3954=MAX('entry data'!$B$8:$B$507),"",A3954+1)))</f>
        <v/>
      </c>
      <c r="B3955" s="9" t="str">
        <f t="shared" si="387"/>
        <v/>
      </c>
      <c r="C3955" s="9" t="str">
        <f>IF(ISERROR(VLOOKUP(A3955,'entry data'!B:G,6,0)),"",VLOOKUP(A3955,'entry data'!B:G,6,0))</f>
        <v/>
      </c>
      <c r="D3955" s="9" t="str">
        <f>IF(ISERROR(VLOOKUP(A3955,'entry data'!B:C,2,0)),"",VLOOKUP(A3955,'entry data'!B:C,2,0))</f>
        <v/>
      </c>
      <c r="E3955" s="9" t="str">
        <f>IF(ISERROR(VLOOKUP(A3955,'entry data'!B:E,4,0)),"",VLOOKUP(A3955,'entry data'!B:E,4,0))</f>
        <v/>
      </c>
      <c r="F3955" s="11" t="str">
        <f>IF(A3955="","",IF(ISERROR(VLOOKUP(A3955,'entry data'!B:F,5,0)),"",VLOOKUP(A3955,'entry data'!B:F,5,0)))</f>
        <v/>
      </c>
      <c r="G3955" s="12" t="str">
        <f>IF(A3955="","",IF(ISERROR(VLOOKUP(A3955,'entry data'!B:I,8,0)),"",VLOOKUP(A3955,'entry data'!B:I,7,0)))</f>
        <v/>
      </c>
      <c r="H3955" s="13" t="str">
        <f>IF(A3955="","",IF(B3955=1,VLOOKUP(A3955,'entry data'!B:D,3,0),I3954))</f>
        <v/>
      </c>
      <c r="I3955" s="14" t="str">
        <f>IF(A3955="","",IF(E3955="weekly",7,IF(E3955="fortnightly",14,IF(E3955="monthly",DATE(IF(MONTH(H3955)=12,YEAR(H3955)+1,YEAR(H3955)),VLOOKUP(MONTH(H3955),index!$D$2:$G$13,2,0),DAY(H3955)),
IF(E3955="quarterly",DATE(IF(MONTH(H3955)&gt;=10,YEAR(H3955)+1,YEAR(H3955)),VLOOKUP(MONTH(H3955),index!$D$2:$G$13,3,0),DAY(H3955)),
IF(E3955="halfyearly",DATE(IF(MONTH(H3955)&gt;=7,YEAR(H3955)+1,YEAR(H3955)),VLOOKUP(MONTH(H3955),index!$D$2:$G$13,4,0),DAY(H3955)),
DATE(YEAR(H3955)+1,MONTH(H3955),DAY(H3955)))))-H3955))+H3955)</f>
        <v/>
      </c>
      <c r="J3955" s="9" t="str">
        <f t="shared" si="388"/>
        <v/>
      </c>
      <c r="K3955" s="11" t="str">
        <f t="shared" si="389"/>
        <v/>
      </c>
      <c r="L3955" s="11" t="str">
        <f t="shared" si="390"/>
        <v/>
      </c>
      <c r="M3955" s="11" t="str">
        <f>IF(A3955="","",VLOOKUP(E3955,index!$A$1:$B$6,2,0)*K3955*G3955)</f>
        <v/>
      </c>
      <c r="N3955" s="11" t="str">
        <f>IF(A3955="","",-PMT(G3955*VLOOKUP(E3955,index!$A$1:$B$6,2,0),C3955,F3955,0,0))</f>
        <v/>
      </c>
      <c r="O3955" s="11" t="str">
        <f t="shared" si="391"/>
        <v/>
      </c>
      <c r="P3955" s="11" t="str">
        <f t="shared" si="386"/>
        <v/>
      </c>
    </row>
    <row r="3956" spans="1:16" x14ac:dyDescent="0.25">
      <c r="A3956" s="9" t="str">
        <f>IF(A3955="","",IF(B3955&lt;C3955,A3955,IF(A3955=MAX('entry data'!$B$8:$B$507),"",A3955+1)))</f>
        <v/>
      </c>
      <c r="B3956" s="9" t="str">
        <f t="shared" si="387"/>
        <v/>
      </c>
      <c r="C3956" s="9" t="str">
        <f>IF(ISERROR(VLOOKUP(A3956,'entry data'!B:G,6,0)),"",VLOOKUP(A3956,'entry data'!B:G,6,0))</f>
        <v/>
      </c>
      <c r="D3956" s="9" t="str">
        <f>IF(ISERROR(VLOOKUP(A3956,'entry data'!B:C,2,0)),"",VLOOKUP(A3956,'entry data'!B:C,2,0))</f>
        <v/>
      </c>
      <c r="E3956" s="9" t="str">
        <f>IF(ISERROR(VLOOKUP(A3956,'entry data'!B:E,4,0)),"",VLOOKUP(A3956,'entry data'!B:E,4,0))</f>
        <v/>
      </c>
      <c r="F3956" s="11" t="str">
        <f>IF(A3956="","",IF(ISERROR(VLOOKUP(A3956,'entry data'!B:F,5,0)),"",VLOOKUP(A3956,'entry data'!B:F,5,0)))</f>
        <v/>
      </c>
      <c r="G3956" s="12" t="str">
        <f>IF(A3956="","",IF(ISERROR(VLOOKUP(A3956,'entry data'!B:I,8,0)),"",VLOOKUP(A3956,'entry data'!B:I,7,0)))</f>
        <v/>
      </c>
      <c r="H3956" s="13" t="str">
        <f>IF(A3956="","",IF(B3956=1,VLOOKUP(A3956,'entry data'!B:D,3,0),I3955))</f>
        <v/>
      </c>
      <c r="I3956" s="14" t="str">
        <f>IF(A3956="","",IF(E3956="weekly",7,IF(E3956="fortnightly",14,IF(E3956="monthly",DATE(IF(MONTH(H3956)=12,YEAR(H3956)+1,YEAR(H3956)),VLOOKUP(MONTH(H3956),index!$D$2:$G$13,2,0),DAY(H3956)),
IF(E3956="quarterly",DATE(IF(MONTH(H3956)&gt;=10,YEAR(H3956)+1,YEAR(H3956)),VLOOKUP(MONTH(H3956),index!$D$2:$G$13,3,0),DAY(H3956)),
IF(E3956="halfyearly",DATE(IF(MONTH(H3956)&gt;=7,YEAR(H3956)+1,YEAR(H3956)),VLOOKUP(MONTH(H3956),index!$D$2:$G$13,4,0),DAY(H3956)),
DATE(YEAR(H3956)+1,MONTH(H3956),DAY(H3956)))))-H3956))+H3956)</f>
        <v/>
      </c>
      <c r="J3956" s="9" t="str">
        <f t="shared" si="388"/>
        <v/>
      </c>
      <c r="K3956" s="11" t="str">
        <f t="shared" si="389"/>
        <v/>
      </c>
      <c r="L3956" s="11" t="str">
        <f t="shared" si="390"/>
        <v/>
      </c>
      <c r="M3956" s="11" t="str">
        <f>IF(A3956="","",VLOOKUP(E3956,index!$A$1:$B$6,2,0)*K3956*G3956)</f>
        <v/>
      </c>
      <c r="N3956" s="11" t="str">
        <f>IF(A3956="","",-PMT(G3956*VLOOKUP(E3956,index!$A$1:$B$6,2,0),C3956,F3956,0,0))</f>
        <v/>
      </c>
      <c r="O3956" s="11" t="str">
        <f t="shared" si="391"/>
        <v/>
      </c>
      <c r="P3956" s="11" t="str">
        <f t="shared" si="386"/>
        <v/>
      </c>
    </row>
    <row r="3957" spans="1:16" x14ac:dyDescent="0.25">
      <c r="A3957" s="9" t="str">
        <f>IF(A3956="","",IF(B3956&lt;C3956,A3956,IF(A3956=MAX('entry data'!$B$8:$B$507),"",A3956+1)))</f>
        <v/>
      </c>
      <c r="B3957" s="9" t="str">
        <f t="shared" si="387"/>
        <v/>
      </c>
      <c r="C3957" s="9" t="str">
        <f>IF(ISERROR(VLOOKUP(A3957,'entry data'!B:G,6,0)),"",VLOOKUP(A3957,'entry data'!B:G,6,0))</f>
        <v/>
      </c>
      <c r="D3957" s="9" t="str">
        <f>IF(ISERROR(VLOOKUP(A3957,'entry data'!B:C,2,0)),"",VLOOKUP(A3957,'entry data'!B:C,2,0))</f>
        <v/>
      </c>
      <c r="E3957" s="9" t="str">
        <f>IF(ISERROR(VLOOKUP(A3957,'entry data'!B:E,4,0)),"",VLOOKUP(A3957,'entry data'!B:E,4,0))</f>
        <v/>
      </c>
      <c r="F3957" s="11" t="str">
        <f>IF(A3957="","",IF(ISERROR(VLOOKUP(A3957,'entry data'!B:F,5,0)),"",VLOOKUP(A3957,'entry data'!B:F,5,0)))</f>
        <v/>
      </c>
      <c r="G3957" s="12" t="str">
        <f>IF(A3957="","",IF(ISERROR(VLOOKUP(A3957,'entry data'!B:I,8,0)),"",VLOOKUP(A3957,'entry data'!B:I,7,0)))</f>
        <v/>
      </c>
      <c r="H3957" s="13" t="str">
        <f>IF(A3957="","",IF(B3957=1,VLOOKUP(A3957,'entry data'!B:D,3,0),I3956))</f>
        <v/>
      </c>
      <c r="I3957" s="14" t="str">
        <f>IF(A3957="","",IF(E3957="weekly",7,IF(E3957="fortnightly",14,IF(E3957="monthly",DATE(IF(MONTH(H3957)=12,YEAR(H3957)+1,YEAR(H3957)),VLOOKUP(MONTH(H3957),index!$D$2:$G$13,2,0),DAY(H3957)),
IF(E3957="quarterly",DATE(IF(MONTH(H3957)&gt;=10,YEAR(H3957)+1,YEAR(H3957)),VLOOKUP(MONTH(H3957),index!$D$2:$G$13,3,0),DAY(H3957)),
IF(E3957="halfyearly",DATE(IF(MONTH(H3957)&gt;=7,YEAR(H3957)+1,YEAR(H3957)),VLOOKUP(MONTH(H3957),index!$D$2:$G$13,4,0),DAY(H3957)),
DATE(YEAR(H3957)+1,MONTH(H3957),DAY(H3957)))))-H3957))+H3957)</f>
        <v/>
      </c>
      <c r="J3957" s="9" t="str">
        <f t="shared" si="388"/>
        <v/>
      </c>
      <c r="K3957" s="11" t="str">
        <f t="shared" si="389"/>
        <v/>
      </c>
      <c r="L3957" s="11" t="str">
        <f t="shared" si="390"/>
        <v/>
      </c>
      <c r="M3957" s="11" t="str">
        <f>IF(A3957="","",VLOOKUP(E3957,index!$A$1:$B$6,2,0)*K3957*G3957)</f>
        <v/>
      </c>
      <c r="N3957" s="11" t="str">
        <f>IF(A3957="","",-PMT(G3957*VLOOKUP(E3957,index!$A$1:$B$6,2,0),C3957,F3957,0,0))</f>
        <v/>
      </c>
      <c r="O3957" s="11" t="str">
        <f t="shared" si="391"/>
        <v/>
      </c>
      <c r="P3957" s="11" t="str">
        <f t="shared" si="386"/>
        <v/>
      </c>
    </row>
    <row r="3958" spans="1:16" x14ac:dyDescent="0.25">
      <c r="A3958" s="9" t="str">
        <f>IF(A3957="","",IF(B3957&lt;C3957,A3957,IF(A3957=MAX('entry data'!$B$8:$B$507),"",A3957+1)))</f>
        <v/>
      </c>
      <c r="B3958" s="9" t="str">
        <f t="shared" si="387"/>
        <v/>
      </c>
      <c r="C3958" s="9" t="str">
        <f>IF(ISERROR(VLOOKUP(A3958,'entry data'!B:G,6,0)),"",VLOOKUP(A3958,'entry data'!B:G,6,0))</f>
        <v/>
      </c>
      <c r="D3958" s="9" t="str">
        <f>IF(ISERROR(VLOOKUP(A3958,'entry data'!B:C,2,0)),"",VLOOKUP(A3958,'entry data'!B:C,2,0))</f>
        <v/>
      </c>
      <c r="E3958" s="9" t="str">
        <f>IF(ISERROR(VLOOKUP(A3958,'entry data'!B:E,4,0)),"",VLOOKUP(A3958,'entry data'!B:E,4,0))</f>
        <v/>
      </c>
      <c r="F3958" s="11" t="str">
        <f>IF(A3958="","",IF(ISERROR(VLOOKUP(A3958,'entry data'!B:F,5,0)),"",VLOOKUP(A3958,'entry data'!B:F,5,0)))</f>
        <v/>
      </c>
      <c r="G3958" s="12" t="str">
        <f>IF(A3958="","",IF(ISERROR(VLOOKUP(A3958,'entry data'!B:I,8,0)),"",VLOOKUP(A3958,'entry data'!B:I,7,0)))</f>
        <v/>
      </c>
      <c r="H3958" s="13" t="str">
        <f>IF(A3958="","",IF(B3958=1,VLOOKUP(A3958,'entry data'!B:D,3,0),I3957))</f>
        <v/>
      </c>
      <c r="I3958" s="14" t="str">
        <f>IF(A3958="","",IF(E3958="weekly",7,IF(E3958="fortnightly",14,IF(E3958="monthly",DATE(IF(MONTH(H3958)=12,YEAR(H3958)+1,YEAR(H3958)),VLOOKUP(MONTH(H3958),index!$D$2:$G$13,2,0),DAY(H3958)),
IF(E3958="quarterly",DATE(IF(MONTH(H3958)&gt;=10,YEAR(H3958)+1,YEAR(H3958)),VLOOKUP(MONTH(H3958),index!$D$2:$G$13,3,0),DAY(H3958)),
IF(E3958="halfyearly",DATE(IF(MONTH(H3958)&gt;=7,YEAR(H3958)+1,YEAR(H3958)),VLOOKUP(MONTH(H3958),index!$D$2:$G$13,4,0),DAY(H3958)),
DATE(YEAR(H3958)+1,MONTH(H3958),DAY(H3958)))))-H3958))+H3958)</f>
        <v/>
      </c>
      <c r="J3958" s="9" t="str">
        <f t="shared" si="388"/>
        <v/>
      </c>
      <c r="K3958" s="11" t="str">
        <f t="shared" si="389"/>
        <v/>
      </c>
      <c r="L3958" s="11" t="str">
        <f t="shared" si="390"/>
        <v/>
      </c>
      <c r="M3958" s="11" t="str">
        <f>IF(A3958="","",VLOOKUP(E3958,index!$A$1:$B$6,2,0)*K3958*G3958)</f>
        <v/>
      </c>
      <c r="N3958" s="11" t="str">
        <f>IF(A3958="","",-PMT(G3958*VLOOKUP(E3958,index!$A$1:$B$6,2,0),C3958,F3958,0,0))</f>
        <v/>
      </c>
      <c r="O3958" s="11" t="str">
        <f t="shared" si="391"/>
        <v/>
      </c>
      <c r="P3958" s="11" t="str">
        <f t="shared" si="386"/>
        <v/>
      </c>
    </row>
    <row r="3959" spans="1:16" x14ac:dyDescent="0.25">
      <c r="A3959" s="9" t="str">
        <f>IF(A3958="","",IF(B3958&lt;C3958,A3958,IF(A3958=MAX('entry data'!$B$8:$B$507),"",A3958+1)))</f>
        <v/>
      </c>
      <c r="B3959" s="9" t="str">
        <f t="shared" si="387"/>
        <v/>
      </c>
      <c r="C3959" s="9" t="str">
        <f>IF(ISERROR(VLOOKUP(A3959,'entry data'!B:G,6,0)),"",VLOOKUP(A3959,'entry data'!B:G,6,0))</f>
        <v/>
      </c>
      <c r="D3959" s="9" t="str">
        <f>IF(ISERROR(VLOOKUP(A3959,'entry data'!B:C,2,0)),"",VLOOKUP(A3959,'entry data'!B:C,2,0))</f>
        <v/>
      </c>
      <c r="E3959" s="9" t="str">
        <f>IF(ISERROR(VLOOKUP(A3959,'entry data'!B:E,4,0)),"",VLOOKUP(A3959,'entry data'!B:E,4,0))</f>
        <v/>
      </c>
      <c r="F3959" s="11" t="str">
        <f>IF(A3959="","",IF(ISERROR(VLOOKUP(A3959,'entry data'!B:F,5,0)),"",VLOOKUP(A3959,'entry data'!B:F,5,0)))</f>
        <v/>
      </c>
      <c r="G3959" s="12" t="str">
        <f>IF(A3959="","",IF(ISERROR(VLOOKUP(A3959,'entry data'!B:I,8,0)),"",VLOOKUP(A3959,'entry data'!B:I,7,0)))</f>
        <v/>
      </c>
      <c r="H3959" s="13" t="str">
        <f>IF(A3959="","",IF(B3959=1,VLOOKUP(A3959,'entry data'!B:D,3,0),I3958))</f>
        <v/>
      </c>
      <c r="I3959" s="14" t="str">
        <f>IF(A3959="","",IF(E3959="weekly",7,IF(E3959="fortnightly",14,IF(E3959="monthly",DATE(IF(MONTH(H3959)=12,YEAR(H3959)+1,YEAR(H3959)),VLOOKUP(MONTH(H3959),index!$D$2:$G$13,2,0),DAY(H3959)),
IF(E3959="quarterly",DATE(IF(MONTH(H3959)&gt;=10,YEAR(H3959)+1,YEAR(H3959)),VLOOKUP(MONTH(H3959),index!$D$2:$G$13,3,0),DAY(H3959)),
IF(E3959="halfyearly",DATE(IF(MONTH(H3959)&gt;=7,YEAR(H3959)+1,YEAR(H3959)),VLOOKUP(MONTH(H3959),index!$D$2:$G$13,4,0),DAY(H3959)),
DATE(YEAR(H3959)+1,MONTH(H3959),DAY(H3959)))))-H3959))+H3959)</f>
        <v/>
      </c>
      <c r="J3959" s="9" t="str">
        <f t="shared" si="388"/>
        <v/>
      </c>
      <c r="K3959" s="11" t="str">
        <f t="shared" si="389"/>
        <v/>
      </c>
      <c r="L3959" s="11" t="str">
        <f t="shared" si="390"/>
        <v/>
      </c>
      <c r="M3959" s="11" t="str">
        <f>IF(A3959="","",VLOOKUP(E3959,index!$A$1:$B$6,2,0)*K3959*G3959)</f>
        <v/>
      </c>
      <c r="N3959" s="11" t="str">
        <f>IF(A3959="","",-PMT(G3959*VLOOKUP(E3959,index!$A$1:$B$6,2,0),C3959,F3959,0,0))</f>
        <v/>
      </c>
      <c r="O3959" s="11" t="str">
        <f t="shared" si="391"/>
        <v/>
      </c>
      <c r="P3959" s="11" t="str">
        <f t="shared" si="386"/>
        <v/>
      </c>
    </row>
    <row r="3960" spans="1:16" x14ac:dyDescent="0.25">
      <c r="A3960" s="9" t="str">
        <f>IF(A3959="","",IF(B3959&lt;C3959,A3959,IF(A3959=MAX('entry data'!$B$8:$B$507),"",A3959+1)))</f>
        <v/>
      </c>
      <c r="B3960" s="9" t="str">
        <f t="shared" si="387"/>
        <v/>
      </c>
      <c r="C3960" s="9" t="str">
        <f>IF(ISERROR(VLOOKUP(A3960,'entry data'!B:G,6,0)),"",VLOOKUP(A3960,'entry data'!B:G,6,0))</f>
        <v/>
      </c>
      <c r="D3960" s="9" t="str">
        <f>IF(ISERROR(VLOOKUP(A3960,'entry data'!B:C,2,0)),"",VLOOKUP(A3960,'entry data'!B:C,2,0))</f>
        <v/>
      </c>
      <c r="E3960" s="9" t="str">
        <f>IF(ISERROR(VLOOKUP(A3960,'entry data'!B:E,4,0)),"",VLOOKUP(A3960,'entry data'!B:E,4,0))</f>
        <v/>
      </c>
      <c r="F3960" s="11" t="str">
        <f>IF(A3960="","",IF(ISERROR(VLOOKUP(A3960,'entry data'!B:F,5,0)),"",VLOOKUP(A3960,'entry data'!B:F,5,0)))</f>
        <v/>
      </c>
      <c r="G3960" s="12" t="str">
        <f>IF(A3960="","",IF(ISERROR(VLOOKUP(A3960,'entry data'!B:I,8,0)),"",VLOOKUP(A3960,'entry data'!B:I,7,0)))</f>
        <v/>
      </c>
      <c r="H3960" s="13" t="str">
        <f>IF(A3960="","",IF(B3960=1,VLOOKUP(A3960,'entry data'!B:D,3,0),I3959))</f>
        <v/>
      </c>
      <c r="I3960" s="14" t="str">
        <f>IF(A3960="","",IF(E3960="weekly",7,IF(E3960="fortnightly",14,IF(E3960="monthly",DATE(IF(MONTH(H3960)=12,YEAR(H3960)+1,YEAR(H3960)),VLOOKUP(MONTH(H3960),index!$D$2:$G$13,2,0),DAY(H3960)),
IF(E3960="quarterly",DATE(IF(MONTH(H3960)&gt;=10,YEAR(H3960)+1,YEAR(H3960)),VLOOKUP(MONTH(H3960),index!$D$2:$G$13,3,0),DAY(H3960)),
IF(E3960="halfyearly",DATE(IF(MONTH(H3960)&gt;=7,YEAR(H3960)+1,YEAR(H3960)),VLOOKUP(MONTH(H3960),index!$D$2:$G$13,4,0),DAY(H3960)),
DATE(YEAR(H3960)+1,MONTH(H3960),DAY(H3960)))))-H3960))+H3960)</f>
        <v/>
      </c>
      <c r="J3960" s="9" t="str">
        <f t="shared" si="388"/>
        <v/>
      </c>
      <c r="K3960" s="11" t="str">
        <f t="shared" si="389"/>
        <v/>
      </c>
      <c r="L3960" s="11" t="str">
        <f t="shared" si="390"/>
        <v/>
      </c>
      <c r="M3960" s="11" t="str">
        <f>IF(A3960="","",VLOOKUP(E3960,index!$A$1:$B$6,2,0)*K3960*G3960)</f>
        <v/>
      </c>
      <c r="N3960" s="11" t="str">
        <f>IF(A3960="","",-PMT(G3960*VLOOKUP(E3960,index!$A$1:$B$6,2,0),C3960,F3960,0,0))</f>
        <v/>
      </c>
      <c r="O3960" s="11" t="str">
        <f t="shared" si="391"/>
        <v/>
      </c>
      <c r="P3960" s="11" t="str">
        <f t="shared" si="386"/>
        <v/>
      </c>
    </row>
    <row r="3961" spans="1:16" x14ac:dyDescent="0.25">
      <c r="A3961" s="9" t="str">
        <f>IF(A3960="","",IF(B3960&lt;C3960,A3960,IF(A3960=MAX('entry data'!$B$8:$B$507),"",A3960+1)))</f>
        <v/>
      </c>
      <c r="B3961" s="9" t="str">
        <f t="shared" si="387"/>
        <v/>
      </c>
      <c r="C3961" s="9" t="str">
        <f>IF(ISERROR(VLOOKUP(A3961,'entry data'!B:G,6,0)),"",VLOOKUP(A3961,'entry data'!B:G,6,0))</f>
        <v/>
      </c>
      <c r="D3961" s="9" t="str">
        <f>IF(ISERROR(VLOOKUP(A3961,'entry data'!B:C,2,0)),"",VLOOKUP(A3961,'entry data'!B:C,2,0))</f>
        <v/>
      </c>
      <c r="E3961" s="9" t="str">
        <f>IF(ISERROR(VLOOKUP(A3961,'entry data'!B:E,4,0)),"",VLOOKUP(A3961,'entry data'!B:E,4,0))</f>
        <v/>
      </c>
      <c r="F3961" s="11" t="str">
        <f>IF(A3961="","",IF(ISERROR(VLOOKUP(A3961,'entry data'!B:F,5,0)),"",VLOOKUP(A3961,'entry data'!B:F,5,0)))</f>
        <v/>
      </c>
      <c r="G3961" s="12" t="str">
        <f>IF(A3961="","",IF(ISERROR(VLOOKUP(A3961,'entry data'!B:I,8,0)),"",VLOOKUP(A3961,'entry data'!B:I,7,0)))</f>
        <v/>
      </c>
      <c r="H3961" s="13" t="str">
        <f>IF(A3961="","",IF(B3961=1,VLOOKUP(A3961,'entry data'!B:D,3,0),I3960))</f>
        <v/>
      </c>
      <c r="I3961" s="14" t="str">
        <f>IF(A3961="","",IF(E3961="weekly",7,IF(E3961="fortnightly",14,IF(E3961="monthly",DATE(IF(MONTH(H3961)=12,YEAR(H3961)+1,YEAR(H3961)),VLOOKUP(MONTH(H3961),index!$D$2:$G$13,2,0),DAY(H3961)),
IF(E3961="quarterly",DATE(IF(MONTH(H3961)&gt;=10,YEAR(H3961)+1,YEAR(H3961)),VLOOKUP(MONTH(H3961),index!$D$2:$G$13,3,0),DAY(H3961)),
IF(E3961="halfyearly",DATE(IF(MONTH(H3961)&gt;=7,YEAR(H3961)+1,YEAR(H3961)),VLOOKUP(MONTH(H3961),index!$D$2:$G$13,4,0),DAY(H3961)),
DATE(YEAR(H3961)+1,MONTH(H3961),DAY(H3961)))))-H3961))+H3961)</f>
        <v/>
      </c>
      <c r="J3961" s="9" t="str">
        <f t="shared" si="388"/>
        <v/>
      </c>
      <c r="K3961" s="11" t="str">
        <f t="shared" si="389"/>
        <v/>
      </c>
      <c r="L3961" s="11" t="str">
        <f t="shared" si="390"/>
        <v/>
      </c>
      <c r="M3961" s="11" t="str">
        <f>IF(A3961="","",VLOOKUP(E3961,index!$A$1:$B$6,2,0)*K3961*G3961)</f>
        <v/>
      </c>
      <c r="N3961" s="11" t="str">
        <f>IF(A3961="","",-PMT(G3961*VLOOKUP(E3961,index!$A$1:$B$6,2,0),C3961,F3961,0,0))</f>
        <v/>
      </c>
      <c r="O3961" s="11" t="str">
        <f t="shared" si="391"/>
        <v/>
      </c>
      <c r="P3961" s="11" t="str">
        <f t="shared" si="386"/>
        <v/>
      </c>
    </row>
    <row r="3962" spans="1:16" x14ac:dyDescent="0.25">
      <c r="A3962" s="9" t="str">
        <f>IF(A3961="","",IF(B3961&lt;C3961,A3961,IF(A3961=MAX('entry data'!$B$8:$B$507),"",A3961+1)))</f>
        <v/>
      </c>
      <c r="B3962" s="9" t="str">
        <f t="shared" si="387"/>
        <v/>
      </c>
      <c r="C3962" s="9" t="str">
        <f>IF(ISERROR(VLOOKUP(A3962,'entry data'!B:G,6,0)),"",VLOOKUP(A3962,'entry data'!B:G,6,0))</f>
        <v/>
      </c>
      <c r="D3962" s="9" t="str">
        <f>IF(ISERROR(VLOOKUP(A3962,'entry data'!B:C,2,0)),"",VLOOKUP(A3962,'entry data'!B:C,2,0))</f>
        <v/>
      </c>
      <c r="E3962" s="9" t="str">
        <f>IF(ISERROR(VLOOKUP(A3962,'entry data'!B:E,4,0)),"",VLOOKUP(A3962,'entry data'!B:E,4,0))</f>
        <v/>
      </c>
      <c r="F3962" s="11" t="str">
        <f>IF(A3962="","",IF(ISERROR(VLOOKUP(A3962,'entry data'!B:F,5,0)),"",VLOOKUP(A3962,'entry data'!B:F,5,0)))</f>
        <v/>
      </c>
      <c r="G3962" s="12" t="str">
        <f>IF(A3962="","",IF(ISERROR(VLOOKUP(A3962,'entry data'!B:I,8,0)),"",VLOOKUP(A3962,'entry data'!B:I,7,0)))</f>
        <v/>
      </c>
      <c r="H3962" s="13" t="str">
        <f>IF(A3962="","",IF(B3962=1,VLOOKUP(A3962,'entry data'!B:D,3,0),I3961))</f>
        <v/>
      </c>
      <c r="I3962" s="14" t="str">
        <f>IF(A3962="","",IF(E3962="weekly",7,IF(E3962="fortnightly",14,IF(E3962="monthly",DATE(IF(MONTH(H3962)=12,YEAR(H3962)+1,YEAR(H3962)),VLOOKUP(MONTH(H3962),index!$D$2:$G$13,2,0),DAY(H3962)),
IF(E3962="quarterly",DATE(IF(MONTH(H3962)&gt;=10,YEAR(H3962)+1,YEAR(H3962)),VLOOKUP(MONTH(H3962),index!$D$2:$G$13,3,0),DAY(H3962)),
IF(E3962="halfyearly",DATE(IF(MONTH(H3962)&gt;=7,YEAR(H3962)+1,YEAR(H3962)),VLOOKUP(MONTH(H3962),index!$D$2:$G$13,4,0),DAY(H3962)),
DATE(YEAR(H3962)+1,MONTH(H3962),DAY(H3962)))))-H3962))+H3962)</f>
        <v/>
      </c>
      <c r="J3962" s="9" t="str">
        <f t="shared" si="388"/>
        <v/>
      </c>
      <c r="K3962" s="11" t="str">
        <f t="shared" si="389"/>
        <v/>
      </c>
      <c r="L3962" s="11" t="str">
        <f t="shared" si="390"/>
        <v/>
      </c>
      <c r="M3962" s="11" t="str">
        <f>IF(A3962="","",VLOOKUP(E3962,index!$A$1:$B$6,2,0)*K3962*G3962)</f>
        <v/>
      </c>
      <c r="N3962" s="11" t="str">
        <f>IF(A3962="","",-PMT(G3962*VLOOKUP(E3962,index!$A$1:$B$6,2,0),C3962,F3962,0,0))</f>
        <v/>
      </c>
      <c r="O3962" s="11" t="str">
        <f t="shared" si="391"/>
        <v/>
      </c>
      <c r="P3962" s="11" t="str">
        <f t="shared" si="386"/>
        <v/>
      </c>
    </row>
    <row r="3963" spans="1:16" x14ac:dyDescent="0.25">
      <c r="A3963" s="9" t="str">
        <f>IF(A3962="","",IF(B3962&lt;C3962,A3962,IF(A3962=MAX('entry data'!$B$8:$B$507),"",A3962+1)))</f>
        <v/>
      </c>
      <c r="B3963" s="9" t="str">
        <f t="shared" si="387"/>
        <v/>
      </c>
      <c r="C3963" s="9" t="str">
        <f>IF(ISERROR(VLOOKUP(A3963,'entry data'!B:G,6,0)),"",VLOOKUP(A3963,'entry data'!B:G,6,0))</f>
        <v/>
      </c>
      <c r="D3963" s="9" t="str">
        <f>IF(ISERROR(VLOOKUP(A3963,'entry data'!B:C,2,0)),"",VLOOKUP(A3963,'entry data'!B:C,2,0))</f>
        <v/>
      </c>
      <c r="E3963" s="9" t="str">
        <f>IF(ISERROR(VLOOKUP(A3963,'entry data'!B:E,4,0)),"",VLOOKUP(A3963,'entry data'!B:E,4,0))</f>
        <v/>
      </c>
      <c r="F3963" s="11" t="str">
        <f>IF(A3963="","",IF(ISERROR(VLOOKUP(A3963,'entry data'!B:F,5,0)),"",VLOOKUP(A3963,'entry data'!B:F,5,0)))</f>
        <v/>
      </c>
      <c r="G3963" s="12" t="str">
        <f>IF(A3963="","",IF(ISERROR(VLOOKUP(A3963,'entry data'!B:I,8,0)),"",VLOOKUP(A3963,'entry data'!B:I,7,0)))</f>
        <v/>
      </c>
      <c r="H3963" s="13" t="str">
        <f>IF(A3963="","",IF(B3963=1,VLOOKUP(A3963,'entry data'!B:D,3,0),I3962))</f>
        <v/>
      </c>
      <c r="I3963" s="14" t="str">
        <f>IF(A3963="","",IF(E3963="weekly",7,IF(E3963="fortnightly",14,IF(E3963="monthly",DATE(IF(MONTH(H3963)=12,YEAR(H3963)+1,YEAR(H3963)),VLOOKUP(MONTH(H3963),index!$D$2:$G$13,2,0),DAY(H3963)),
IF(E3963="quarterly",DATE(IF(MONTH(H3963)&gt;=10,YEAR(H3963)+1,YEAR(H3963)),VLOOKUP(MONTH(H3963),index!$D$2:$G$13,3,0),DAY(H3963)),
IF(E3963="halfyearly",DATE(IF(MONTH(H3963)&gt;=7,YEAR(H3963)+1,YEAR(H3963)),VLOOKUP(MONTH(H3963),index!$D$2:$G$13,4,0),DAY(H3963)),
DATE(YEAR(H3963)+1,MONTH(H3963),DAY(H3963)))))-H3963))+H3963)</f>
        <v/>
      </c>
      <c r="J3963" s="9" t="str">
        <f t="shared" si="388"/>
        <v/>
      </c>
      <c r="K3963" s="11" t="str">
        <f t="shared" si="389"/>
        <v/>
      </c>
      <c r="L3963" s="11" t="str">
        <f t="shared" si="390"/>
        <v/>
      </c>
      <c r="M3963" s="11" t="str">
        <f>IF(A3963="","",VLOOKUP(E3963,index!$A$1:$B$6,2,0)*K3963*G3963)</f>
        <v/>
      </c>
      <c r="N3963" s="11" t="str">
        <f>IF(A3963="","",-PMT(G3963*VLOOKUP(E3963,index!$A$1:$B$6,2,0),C3963,F3963,0,0))</f>
        <v/>
      </c>
      <c r="O3963" s="11" t="str">
        <f t="shared" si="391"/>
        <v/>
      </c>
      <c r="P3963" s="11" t="str">
        <f t="shared" si="386"/>
        <v/>
      </c>
    </row>
    <row r="3964" spans="1:16" x14ac:dyDescent="0.25">
      <c r="A3964" s="9" t="str">
        <f>IF(A3963="","",IF(B3963&lt;C3963,A3963,IF(A3963=MAX('entry data'!$B$8:$B$507),"",A3963+1)))</f>
        <v/>
      </c>
      <c r="B3964" s="9" t="str">
        <f t="shared" si="387"/>
        <v/>
      </c>
      <c r="C3964" s="9" t="str">
        <f>IF(ISERROR(VLOOKUP(A3964,'entry data'!B:G,6,0)),"",VLOOKUP(A3964,'entry data'!B:G,6,0))</f>
        <v/>
      </c>
      <c r="D3964" s="9" t="str">
        <f>IF(ISERROR(VLOOKUP(A3964,'entry data'!B:C,2,0)),"",VLOOKUP(A3964,'entry data'!B:C,2,0))</f>
        <v/>
      </c>
      <c r="E3964" s="9" t="str">
        <f>IF(ISERROR(VLOOKUP(A3964,'entry data'!B:E,4,0)),"",VLOOKUP(A3964,'entry data'!B:E,4,0))</f>
        <v/>
      </c>
      <c r="F3964" s="11" t="str">
        <f>IF(A3964="","",IF(ISERROR(VLOOKUP(A3964,'entry data'!B:F,5,0)),"",VLOOKUP(A3964,'entry data'!B:F,5,0)))</f>
        <v/>
      </c>
      <c r="G3964" s="12" t="str">
        <f>IF(A3964="","",IF(ISERROR(VLOOKUP(A3964,'entry data'!B:I,8,0)),"",VLOOKUP(A3964,'entry data'!B:I,7,0)))</f>
        <v/>
      </c>
      <c r="H3964" s="13" t="str">
        <f>IF(A3964="","",IF(B3964=1,VLOOKUP(A3964,'entry data'!B:D,3,0),I3963))</f>
        <v/>
      </c>
      <c r="I3964" s="14" t="str">
        <f>IF(A3964="","",IF(E3964="weekly",7,IF(E3964="fortnightly",14,IF(E3964="monthly",DATE(IF(MONTH(H3964)=12,YEAR(H3964)+1,YEAR(H3964)),VLOOKUP(MONTH(H3964),index!$D$2:$G$13,2,0),DAY(H3964)),
IF(E3964="quarterly",DATE(IF(MONTH(H3964)&gt;=10,YEAR(H3964)+1,YEAR(H3964)),VLOOKUP(MONTH(H3964),index!$D$2:$G$13,3,0),DAY(H3964)),
IF(E3964="halfyearly",DATE(IF(MONTH(H3964)&gt;=7,YEAR(H3964)+1,YEAR(H3964)),VLOOKUP(MONTH(H3964),index!$D$2:$G$13,4,0),DAY(H3964)),
DATE(YEAR(H3964)+1,MONTH(H3964),DAY(H3964)))))-H3964))+H3964)</f>
        <v/>
      </c>
      <c r="J3964" s="9" t="str">
        <f t="shared" si="388"/>
        <v/>
      </c>
      <c r="K3964" s="11" t="str">
        <f t="shared" si="389"/>
        <v/>
      </c>
      <c r="L3964" s="11" t="str">
        <f t="shared" si="390"/>
        <v/>
      </c>
      <c r="M3964" s="11" t="str">
        <f>IF(A3964="","",VLOOKUP(E3964,index!$A$1:$B$6,2,0)*K3964*G3964)</f>
        <v/>
      </c>
      <c r="N3964" s="11" t="str">
        <f>IF(A3964="","",-PMT(G3964*VLOOKUP(E3964,index!$A$1:$B$6,2,0),C3964,F3964,0,0))</f>
        <v/>
      </c>
      <c r="O3964" s="11" t="str">
        <f t="shared" si="391"/>
        <v/>
      </c>
      <c r="P3964" s="11" t="str">
        <f t="shared" si="386"/>
        <v/>
      </c>
    </row>
    <row r="3965" spans="1:16" x14ac:dyDescent="0.25">
      <c r="A3965" s="9" t="str">
        <f>IF(A3964="","",IF(B3964&lt;C3964,A3964,IF(A3964=MAX('entry data'!$B$8:$B$507),"",A3964+1)))</f>
        <v/>
      </c>
      <c r="B3965" s="9" t="str">
        <f t="shared" si="387"/>
        <v/>
      </c>
      <c r="C3965" s="9" t="str">
        <f>IF(ISERROR(VLOOKUP(A3965,'entry data'!B:G,6,0)),"",VLOOKUP(A3965,'entry data'!B:G,6,0))</f>
        <v/>
      </c>
      <c r="D3965" s="9" t="str">
        <f>IF(ISERROR(VLOOKUP(A3965,'entry data'!B:C,2,0)),"",VLOOKUP(A3965,'entry data'!B:C,2,0))</f>
        <v/>
      </c>
      <c r="E3965" s="9" t="str">
        <f>IF(ISERROR(VLOOKUP(A3965,'entry data'!B:E,4,0)),"",VLOOKUP(A3965,'entry data'!B:E,4,0))</f>
        <v/>
      </c>
      <c r="F3965" s="11" t="str">
        <f>IF(A3965="","",IF(ISERROR(VLOOKUP(A3965,'entry data'!B:F,5,0)),"",VLOOKUP(A3965,'entry data'!B:F,5,0)))</f>
        <v/>
      </c>
      <c r="G3965" s="12" t="str">
        <f>IF(A3965="","",IF(ISERROR(VLOOKUP(A3965,'entry data'!B:I,8,0)),"",VLOOKUP(A3965,'entry data'!B:I,7,0)))</f>
        <v/>
      </c>
      <c r="H3965" s="13" t="str">
        <f>IF(A3965="","",IF(B3965=1,VLOOKUP(A3965,'entry data'!B:D,3,0),I3964))</f>
        <v/>
      </c>
      <c r="I3965" s="14" t="str">
        <f>IF(A3965="","",IF(E3965="weekly",7,IF(E3965="fortnightly",14,IF(E3965="monthly",DATE(IF(MONTH(H3965)=12,YEAR(H3965)+1,YEAR(H3965)),VLOOKUP(MONTH(H3965),index!$D$2:$G$13,2,0),DAY(H3965)),
IF(E3965="quarterly",DATE(IF(MONTH(H3965)&gt;=10,YEAR(H3965)+1,YEAR(H3965)),VLOOKUP(MONTH(H3965),index!$D$2:$G$13,3,0),DAY(H3965)),
IF(E3965="halfyearly",DATE(IF(MONTH(H3965)&gt;=7,YEAR(H3965)+1,YEAR(H3965)),VLOOKUP(MONTH(H3965),index!$D$2:$G$13,4,0),DAY(H3965)),
DATE(YEAR(H3965)+1,MONTH(H3965),DAY(H3965)))))-H3965))+H3965)</f>
        <v/>
      </c>
      <c r="J3965" s="9" t="str">
        <f t="shared" si="388"/>
        <v/>
      </c>
      <c r="K3965" s="11" t="str">
        <f t="shared" si="389"/>
        <v/>
      </c>
      <c r="L3965" s="11" t="str">
        <f t="shared" si="390"/>
        <v/>
      </c>
      <c r="M3965" s="11" t="str">
        <f>IF(A3965="","",VLOOKUP(E3965,index!$A$1:$B$6,2,0)*K3965*G3965)</f>
        <v/>
      </c>
      <c r="N3965" s="11" t="str">
        <f>IF(A3965="","",-PMT(G3965*VLOOKUP(E3965,index!$A$1:$B$6,2,0),C3965,F3965,0,0))</f>
        <v/>
      </c>
      <c r="O3965" s="11" t="str">
        <f t="shared" si="391"/>
        <v/>
      </c>
      <c r="P3965" s="11" t="str">
        <f t="shared" si="386"/>
        <v/>
      </c>
    </row>
    <row r="3966" spans="1:16" x14ac:dyDescent="0.25">
      <c r="A3966" s="9" t="str">
        <f>IF(A3965="","",IF(B3965&lt;C3965,A3965,IF(A3965=MAX('entry data'!$B$8:$B$507),"",A3965+1)))</f>
        <v/>
      </c>
      <c r="B3966" s="9" t="str">
        <f t="shared" si="387"/>
        <v/>
      </c>
      <c r="C3966" s="9" t="str">
        <f>IF(ISERROR(VLOOKUP(A3966,'entry data'!B:G,6,0)),"",VLOOKUP(A3966,'entry data'!B:G,6,0))</f>
        <v/>
      </c>
      <c r="D3966" s="9" t="str">
        <f>IF(ISERROR(VLOOKUP(A3966,'entry data'!B:C,2,0)),"",VLOOKUP(A3966,'entry data'!B:C,2,0))</f>
        <v/>
      </c>
      <c r="E3966" s="9" t="str">
        <f>IF(ISERROR(VLOOKUP(A3966,'entry data'!B:E,4,0)),"",VLOOKUP(A3966,'entry data'!B:E,4,0))</f>
        <v/>
      </c>
      <c r="F3966" s="11" t="str">
        <f>IF(A3966="","",IF(ISERROR(VLOOKUP(A3966,'entry data'!B:F,5,0)),"",VLOOKUP(A3966,'entry data'!B:F,5,0)))</f>
        <v/>
      </c>
      <c r="G3966" s="12" t="str">
        <f>IF(A3966="","",IF(ISERROR(VLOOKUP(A3966,'entry data'!B:I,8,0)),"",VLOOKUP(A3966,'entry data'!B:I,7,0)))</f>
        <v/>
      </c>
      <c r="H3966" s="13" t="str">
        <f>IF(A3966="","",IF(B3966=1,VLOOKUP(A3966,'entry data'!B:D,3,0),I3965))</f>
        <v/>
      </c>
      <c r="I3966" s="14" t="str">
        <f>IF(A3966="","",IF(E3966="weekly",7,IF(E3966="fortnightly",14,IF(E3966="monthly",DATE(IF(MONTH(H3966)=12,YEAR(H3966)+1,YEAR(H3966)),VLOOKUP(MONTH(H3966),index!$D$2:$G$13,2,0),DAY(H3966)),
IF(E3966="quarterly",DATE(IF(MONTH(H3966)&gt;=10,YEAR(H3966)+1,YEAR(H3966)),VLOOKUP(MONTH(H3966),index!$D$2:$G$13,3,0),DAY(H3966)),
IF(E3966="halfyearly",DATE(IF(MONTH(H3966)&gt;=7,YEAR(H3966)+1,YEAR(H3966)),VLOOKUP(MONTH(H3966),index!$D$2:$G$13,4,0),DAY(H3966)),
DATE(YEAR(H3966)+1,MONTH(H3966),DAY(H3966)))))-H3966))+H3966)</f>
        <v/>
      </c>
      <c r="J3966" s="9" t="str">
        <f t="shared" si="388"/>
        <v/>
      </c>
      <c r="K3966" s="11" t="str">
        <f t="shared" si="389"/>
        <v/>
      </c>
      <c r="L3966" s="11" t="str">
        <f t="shared" si="390"/>
        <v/>
      </c>
      <c r="M3966" s="11" t="str">
        <f>IF(A3966="","",VLOOKUP(E3966,index!$A$1:$B$6,2,0)*K3966*G3966)</f>
        <v/>
      </c>
      <c r="N3966" s="11" t="str">
        <f>IF(A3966="","",-PMT(G3966*VLOOKUP(E3966,index!$A$1:$B$6,2,0),C3966,F3966,0,0))</f>
        <v/>
      </c>
      <c r="O3966" s="11" t="str">
        <f t="shared" si="391"/>
        <v/>
      </c>
      <c r="P3966" s="11" t="str">
        <f t="shared" si="386"/>
        <v/>
      </c>
    </row>
    <row r="3967" spans="1:16" x14ac:dyDescent="0.25">
      <c r="A3967" s="9" t="str">
        <f>IF(A3966="","",IF(B3966&lt;C3966,A3966,IF(A3966=MAX('entry data'!$B$8:$B$507),"",A3966+1)))</f>
        <v/>
      </c>
      <c r="B3967" s="9" t="str">
        <f t="shared" si="387"/>
        <v/>
      </c>
      <c r="C3967" s="9" t="str">
        <f>IF(ISERROR(VLOOKUP(A3967,'entry data'!B:G,6,0)),"",VLOOKUP(A3967,'entry data'!B:G,6,0))</f>
        <v/>
      </c>
      <c r="D3967" s="9" t="str">
        <f>IF(ISERROR(VLOOKUP(A3967,'entry data'!B:C,2,0)),"",VLOOKUP(A3967,'entry data'!B:C,2,0))</f>
        <v/>
      </c>
      <c r="E3967" s="9" t="str">
        <f>IF(ISERROR(VLOOKUP(A3967,'entry data'!B:E,4,0)),"",VLOOKUP(A3967,'entry data'!B:E,4,0))</f>
        <v/>
      </c>
      <c r="F3967" s="11" t="str">
        <f>IF(A3967="","",IF(ISERROR(VLOOKUP(A3967,'entry data'!B:F,5,0)),"",VLOOKUP(A3967,'entry data'!B:F,5,0)))</f>
        <v/>
      </c>
      <c r="G3967" s="12" t="str">
        <f>IF(A3967="","",IF(ISERROR(VLOOKUP(A3967,'entry data'!B:I,8,0)),"",VLOOKUP(A3967,'entry data'!B:I,7,0)))</f>
        <v/>
      </c>
      <c r="H3967" s="13" t="str">
        <f>IF(A3967="","",IF(B3967=1,VLOOKUP(A3967,'entry data'!B:D,3,0),I3966))</f>
        <v/>
      </c>
      <c r="I3967" s="14" t="str">
        <f>IF(A3967="","",IF(E3967="weekly",7,IF(E3967="fortnightly",14,IF(E3967="monthly",DATE(IF(MONTH(H3967)=12,YEAR(H3967)+1,YEAR(H3967)),VLOOKUP(MONTH(H3967),index!$D$2:$G$13,2,0),DAY(H3967)),
IF(E3967="quarterly",DATE(IF(MONTH(H3967)&gt;=10,YEAR(H3967)+1,YEAR(H3967)),VLOOKUP(MONTH(H3967),index!$D$2:$G$13,3,0),DAY(H3967)),
IF(E3967="halfyearly",DATE(IF(MONTH(H3967)&gt;=7,YEAR(H3967)+1,YEAR(H3967)),VLOOKUP(MONTH(H3967),index!$D$2:$G$13,4,0),DAY(H3967)),
DATE(YEAR(H3967)+1,MONTH(H3967),DAY(H3967)))))-H3967))+H3967)</f>
        <v/>
      </c>
      <c r="J3967" s="9" t="str">
        <f t="shared" si="388"/>
        <v/>
      </c>
      <c r="K3967" s="11" t="str">
        <f t="shared" si="389"/>
        <v/>
      </c>
      <c r="L3967" s="11" t="str">
        <f t="shared" si="390"/>
        <v/>
      </c>
      <c r="M3967" s="11" t="str">
        <f>IF(A3967="","",VLOOKUP(E3967,index!$A$1:$B$6,2,0)*K3967*G3967)</f>
        <v/>
      </c>
      <c r="N3967" s="11" t="str">
        <f>IF(A3967="","",-PMT(G3967*VLOOKUP(E3967,index!$A$1:$B$6,2,0),C3967,F3967,0,0))</f>
        <v/>
      </c>
      <c r="O3967" s="11" t="str">
        <f t="shared" si="391"/>
        <v/>
      </c>
      <c r="P3967" s="11" t="str">
        <f t="shared" si="386"/>
        <v/>
      </c>
    </row>
    <row r="3968" spans="1:16" x14ac:dyDescent="0.25">
      <c r="A3968" s="9" t="str">
        <f>IF(A3967="","",IF(B3967&lt;C3967,A3967,IF(A3967=MAX('entry data'!$B$8:$B$507),"",A3967+1)))</f>
        <v/>
      </c>
      <c r="B3968" s="9" t="str">
        <f t="shared" si="387"/>
        <v/>
      </c>
      <c r="C3968" s="9" t="str">
        <f>IF(ISERROR(VLOOKUP(A3968,'entry data'!B:G,6,0)),"",VLOOKUP(A3968,'entry data'!B:G,6,0))</f>
        <v/>
      </c>
      <c r="D3968" s="9" t="str">
        <f>IF(ISERROR(VLOOKUP(A3968,'entry data'!B:C,2,0)),"",VLOOKUP(A3968,'entry data'!B:C,2,0))</f>
        <v/>
      </c>
      <c r="E3968" s="9" t="str">
        <f>IF(ISERROR(VLOOKUP(A3968,'entry data'!B:E,4,0)),"",VLOOKUP(A3968,'entry data'!B:E,4,0))</f>
        <v/>
      </c>
      <c r="F3968" s="11" t="str">
        <f>IF(A3968="","",IF(ISERROR(VLOOKUP(A3968,'entry data'!B:F,5,0)),"",VLOOKUP(A3968,'entry data'!B:F,5,0)))</f>
        <v/>
      </c>
      <c r="G3968" s="12" t="str">
        <f>IF(A3968="","",IF(ISERROR(VLOOKUP(A3968,'entry data'!B:I,8,0)),"",VLOOKUP(A3968,'entry data'!B:I,7,0)))</f>
        <v/>
      </c>
      <c r="H3968" s="13" t="str">
        <f>IF(A3968="","",IF(B3968=1,VLOOKUP(A3968,'entry data'!B:D,3,0),I3967))</f>
        <v/>
      </c>
      <c r="I3968" s="14" t="str">
        <f>IF(A3968="","",IF(E3968="weekly",7,IF(E3968="fortnightly",14,IF(E3968="monthly",DATE(IF(MONTH(H3968)=12,YEAR(H3968)+1,YEAR(H3968)),VLOOKUP(MONTH(H3968),index!$D$2:$G$13,2,0),DAY(H3968)),
IF(E3968="quarterly",DATE(IF(MONTH(H3968)&gt;=10,YEAR(H3968)+1,YEAR(H3968)),VLOOKUP(MONTH(H3968),index!$D$2:$G$13,3,0),DAY(H3968)),
IF(E3968="halfyearly",DATE(IF(MONTH(H3968)&gt;=7,YEAR(H3968)+1,YEAR(H3968)),VLOOKUP(MONTH(H3968),index!$D$2:$G$13,4,0),DAY(H3968)),
DATE(YEAR(H3968)+1,MONTH(H3968),DAY(H3968)))))-H3968))+H3968)</f>
        <v/>
      </c>
      <c r="J3968" s="9" t="str">
        <f t="shared" si="388"/>
        <v/>
      </c>
      <c r="K3968" s="11" t="str">
        <f t="shared" si="389"/>
        <v/>
      </c>
      <c r="L3968" s="11" t="str">
        <f t="shared" si="390"/>
        <v/>
      </c>
      <c r="M3968" s="11" t="str">
        <f>IF(A3968="","",VLOOKUP(E3968,index!$A$1:$B$6,2,0)*K3968*G3968)</f>
        <v/>
      </c>
      <c r="N3968" s="11" t="str">
        <f>IF(A3968="","",-PMT(G3968*VLOOKUP(E3968,index!$A$1:$B$6,2,0),C3968,F3968,0,0))</f>
        <v/>
      </c>
      <c r="O3968" s="11" t="str">
        <f t="shared" si="391"/>
        <v/>
      </c>
      <c r="P3968" s="11" t="str">
        <f t="shared" si="386"/>
        <v/>
      </c>
    </row>
    <row r="3969" spans="1:16" x14ac:dyDescent="0.25">
      <c r="A3969" s="9" t="str">
        <f>IF(A3968="","",IF(B3968&lt;C3968,A3968,IF(A3968=MAX('entry data'!$B$8:$B$507),"",A3968+1)))</f>
        <v/>
      </c>
      <c r="B3969" s="9" t="str">
        <f t="shared" si="387"/>
        <v/>
      </c>
      <c r="C3969" s="9" t="str">
        <f>IF(ISERROR(VLOOKUP(A3969,'entry data'!B:G,6,0)),"",VLOOKUP(A3969,'entry data'!B:G,6,0))</f>
        <v/>
      </c>
      <c r="D3969" s="9" t="str">
        <f>IF(ISERROR(VLOOKUP(A3969,'entry data'!B:C,2,0)),"",VLOOKUP(A3969,'entry data'!B:C,2,0))</f>
        <v/>
      </c>
      <c r="E3969" s="9" t="str">
        <f>IF(ISERROR(VLOOKUP(A3969,'entry data'!B:E,4,0)),"",VLOOKUP(A3969,'entry data'!B:E,4,0))</f>
        <v/>
      </c>
      <c r="F3969" s="11" t="str">
        <f>IF(A3969="","",IF(ISERROR(VLOOKUP(A3969,'entry data'!B:F,5,0)),"",VLOOKUP(A3969,'entry data'!B:F,5,0)))</f>
        <v/>
      </c>
      <c r="G3969" s="12" t="str">
        <f>IF(A3969="","",IF(ISERROR(VLOOKUP(A3969,'entry data'!B:I,8,0)),"",VLOOKUP(A3969,'entry data'!B:I,7,0)))</f>
        <v/>
      </c>
      <c r="H3969" s="13" t="str">
        <f>IF(A3969="","",IF(B3969=1,VLOOKUP(A3969,'entry data'!B:D,3,0),I3968))</f>
        <v/>
      </c>
      <c r="I3969" s="14" t="str">
        <f>IF(A3969="","",IF(E3969="weekly",7,IF(E3969="fortnightly",14,IF(E3969="monthly",DATE(IF(MONTH(H3969)=12,YEAR(H3969)+1,YEAR(H3969)),VLOOKUP(MONTH(H3969),index!$D$2:$G$13,2,0),DAY(H3969)),
IF(E3969="quarterly",DATE(IF(MONTH(H3969)&gt;=10,YEAR(H3969)+1,YEAR(H3969)),VLOOKUP(MONTH(H3969),index!$D$2:$G$13,3,0),DAY(H3969)),
IF(E3969="halfyearly",DATE(IF(MONTH(H3969)&gt;=7,YEAR(H3969)+1,YEAR(H3969)),VLOOKUP(MONTH(H3969),index!$D$2:$G$13,4,0),DAY(H3969)),
DATE(YEAR(H3969)+1,MONTH(H3969),DAY(H3969)))))-H3969))+H3969)</f>
        <v/>
      </c>
      <c r="J3969" s="9" t="str">
        <f t="shared" si="388"/>
        <v/>
      </c>
      <c r="K3969" s="11" t="str">
        <f t="shared" si="389"/>
        <v/>
      </c>
      <c r="L3969" s="11" t="str">
        <f t="shared" si="390"/>
        <v/>
      </c>
      <c r="M3969" s="11" t="str">
        <f>IF(A3969="","",VLOOKUP(E3969,index!$A$1:$B$6,2,0)*K3969*G3969)</f>
        <v/>
      </c>
      <c r="N3969" s="11" t="str">
        <f>IF(A3969="","",-PMT(G3969*VLOOKUP(E3969,index!$A$1:$B$6,2,0),C3969,F3969,0,0))</f>
        <v/>
      </c>
      <c r="O3969" s="11" t="str">
        <f t="shared" si="391"/>
        <v/>
      </c>
      <c r="P3969" s="11" t="str">
        <f t="shared" si="386"/>
        <v/>
      </c>
    </row>
    <row r="3970" spans="1:16" x14ac:dyDescent="0.25">
      <c r="A3970" s="9" t="str">
        <f>IF(A3969="","",IF(B3969&lt;C3969,A3969,IF(A3969=MAX('entry data'!$B$8:$B$507),"",A3969+1)))</f>
        <v/>
      </c>
      <c r="B3970" s="9" t="str">
        <f t="shared" si="387"/>
        <v/>
      </c>
      <c r="C3970" s="9" t="str">
        <f>IF(ISERROR(VLOOKUP(A3970,'entry data'!B:G,6,0)),"",VLOOKUP(A3970,'entry data'!B:G,6,0))</f>
        <v/>
      </c>
      <c r="D3970" s="9" t="str">
        <f>IF(ISERROR(VLOOKUP(A3970,'entry data'!B:C,2,0)),"",VLOOKUP(A3970,'entry data'!B:C,2,0))</f>
        <v/>
      </c>
      <c r="E3970" s="9" t="str">
        <f>IF(ISERROR(VLOOKUP(A3970,'entry data'!B:E,4,0)),"",VLOOKUP(A3970,'entry data'!B:E,4,0))</f>
        <v/>
      </c>
      <c r="F3970" s="11" t="str">
        <f>IF(A3970="","",IF(ISERROR(VLOOKUP(A3970,'entry data'!B:F,5,0)),"",VLOOKUP(A3970,'entry data'!B:F,5,0)))</f>
        <v/>
      </c>
      <c r="G3970" s="12" t="str">
        <f>IF(A3970="","",IF(ISERROR(VLOOKUP(A3970,'entry data'!B:I,8,0)),"",VLOOKUP(A3970,'entry data'!B:I,7,0)))</f>
        <v/>
      </c>
      <c r="H3970" s="13" t="str">
        <f>IF(A3970="","",IF(B3970=1,VLOOKUP(A3970,'entry data'!B:D,3,0),I3969))</f>
        <v/>
      </c>
      <c r="I3970" s="14" t="str">
        <f>IF(A3970="","",IF(E3970="weekly",7,IF(E3970="fortnightly",14,IF(E3970="monthly",DATE(IF(MONTH(H3970)=12,YEAR(H3970)+1,YEAR(H3970)),VLOOKUP(MONTH(H3970),index!$D$2:$G$13,2,0),DAY(H3970)),
IF(E3970="quarterly",DATE(IF(MONTH(H3970)&gt;=10,YEAR(H3970)+1,YEAR(H3970)),VLOOKUP(MONTH(H3970),index!$D$2:$G$13,3,0),DAY(H3970)),
IF(E3970="halfyearly",DATE(IF(MONTH(H3970)&gt;=7,YEAR(H3970)+1,YEAR(H3970)),VLOOKUP(MONTH(H3970),index!$D$2:$G$13,4,0),DAY(H3970)),
DATE(YEAR(H3970)+1,MONTH(H3970),DAY(H3970)))))-H3970))+H3970)</f>
        <v/>
      </c>
      <c r="J3970" s="9" t="str">
        <f t="shared" si="388"/>
        <v/>
      </c>
      <c r="K3970" s="11" t="str">
        <f t="shared" si="389"/>
        <v/>
      </c>
      <c r="L3970" s="11" t="str">
        <f t="shared" si="390"/>
        <v/>
      </c>
      <c r="M3970" s="11" t="str">
        <f>IF(A3970="","",VLOOKUP(E3970,index!$A$1:$B$6,2,0)*K3970*G3970)</f>
        <v/>
      </c>
      <c r="N3970" s="11" t="str">
        <f>IF(A3970="","",-PMT(G3970*VLOOKUP(E3970,index!$A$1:$B$6,2,0),C3970,F3970,0,0))</f>
        <v/>
      </c>
      <c r="O3970" s="11" t="str">
        <f t="shared" si="391"/>
        <v/>
      </c>
      <c r="P3970" s="11" t="str">
        <f t="shared" si="386"/>
        <v/>
      </c>
    </row>
    <row r="3971" spans="1:16" x14ac:dyDescent="0.25">
      <c r="A3971" s="9" t="str">
        <f>IF(A3970="","",IF(B3970&lt;C3970,A3970,IF(A3970=MAX('entry data'!$B$8:$B$507),"",A3970+1)))</f>
        <v/>
      </c>
      <c r="B3971" s="9" t="str">
        <f t="shared" si="387"/>
        <v/>
      </c>
      <c r="C3971" s="9" t="str">
        <f>IF(ISERROR(VLOOKUP(A3971,'entry data'!B:G,6,0)),"",VLOOKUP(A3971,'entry data'!B:G,6,0))</f>
        <v/>
      </c>
      <c r="D3971" s="9" t="str">
        <f>IF(ISERROR(VLOOKUP(A3971,'entry data'!B:C,2,0)),"",VLOOKUP(A3971,'entry data'!B:C,2,0))</f>
        <v/>
      </c>
      <c r="E3971" s="9" t="str">
        <f>IF(ISERROR(VLOOKUP(A3971,'entry data'!B:E,4,0)),"",VLOOKUP(A3971,'entry data'!B:E,4,0))</f>
        <v/>
      </c>
      <c r="F3971" s="11" t="str">
        <f>IF(A3971="","",IF(ISERROR(VLOOKUP(A3971,'entry data'!B:F,5,0)),"",VLOOKUP(A3971,'entry data'!B:F,5,0)))</f>
        <v/>
      </c>
      <c r="G3971" s="12" t="str">
        <f>IF(A3971="","",IF(ISERROR(VLOOKUP(A3971,'entry data'!B:I,8,0)),"",VLOOKUP(A3971,'entry data'!B:I,7,0)))</f>
        <v/>
      </c>
      <c r="H3971" s="13" t="str">
        <f>IF(A3971="","",IF(B3971=1,VLOOKUP(A3971,'entry data'!B:D,3,0),I3970))</f>
        <v/>
      </c>
      <c r="I3971" s="14" t="str">
        <f>IF(A3971="","",IF(E3971="weekly",7,IF(E3971="fortnightly",14,IF(E3971="monthly",DATE(IF(MONTH(H3971)=12,YEAR(H3971)+1,YEAR(H3971)),VLOOKUP(MONTH(H3971),index!$D$2:$G$13,2,0),DAY(H3971)),
IF(E3971="quarterly",DATE(IF(MONTH(H3971)&gt;=10,YEAR(H3971)+1,YEAR(H3971)),VLOOKUP(MONTH(H3971),index!$D$2:$G$13,3,0),DAY(H3971)),
IF(E3971="halfyearly",DATE(IF(MONTH(H3971)&gt;=7,YEAR(H3971)+1,YEAR(H3971)),VLOOKUP(MONTH(H3971),index!$D$2:$G$13,4,0),DAY(H3971)),
DATE(YEAR(H3971)+1,MONTH(H3971),DAY(H3971)))))-H3971))+H3971)</f>
        <v/>
      </c>
      <c r="J3971" s="9" t="str">
        <f t="shared" si="388"/>
        <v/>
      </c>
      <c r="K3971" s="11" t="str">
        <f t="shared" si="389"/>
        <v/>
      </c>
      <c r="L3971" s="11" t="str">
        <f t="shared" si="390"/>
        <v/>
      </c>
      <c r="M3971" s="11" t="str">
        <f>IF(A3971="","",VLOOKUP(E3971,index!$A$1:$B$6,2,0)*K3971*G3971)</f>
        <v/>
      </c>
      <c r="N3971" s="11" t="str">
        <f>IF(A3971="","",-PMT(G3971*VLOOKUP(E3971,index!$A$1:$B$6,2,0),C3971,F3971,0,0))</f>
        <v/>
      </c>
      <c r="O3971" s="11" t="str">
        <f t="shared" si="391"/>
        <v/>
      </c>
      <c r="P3971" s="11" t="str">
        <f t="shared" ref="P3971:P4034" si="392">IF(A3971="","",IF(J3971&lt;&gt;J3972,O3971,0))</f>
        <v/>
      </c>
    </row>
    <row r="3972" spans="1:16" x14ac:dyDescent="0.25">
      <c r="A3972" s="9" t="str">
        <f>IF(A3971="","",IF(B3971&lt;C3971,A3971,IF(A3971=MAX('entry data'!$B$8:$B$507),"",A3971+1)))</f>
        <v/>
      </c>
      <c r="B3972" s="9" t="str">
        <f t="shared" si="387"/>
        <v/>
      </c>
      <c r="C3972" s="9" t="str">
        <f>IF(ISERROR(VLOOKUP(A3972,'entry data'!B:G,6,0)),"",VLOOKUP(A3972,'entry data'!B:G,6,0))</f>
        <v/>
      </c>
      <c r="D3972" s="9" t="str">
        <f>IF(ISERROR(VLOOKUP(A3972,'entry data'!B:C,2,0)),"",VLOOKUP(A3972,'entry data'!B:C,2,0))</f>
        <v/>
      </c>
      <c r="E3972" s="9" t="str">
        <f>IF(ISERROR(VLOOKUP(A3972,'entry data'!B:E,4,0)),"",VLOOKUP(A3972,'entry data'!B:E,4,0))</f>
        <v/>
      </c>
      <c r="F3972" s="11" t="str">
        <f>IF(A3972="","",IF(ISERROR(VLOOKUP(A3972,'entry data'!B:F,5,0)),"",VLOOKUP(A3972,'entry data'!B:F,5,0)))</f>
        <v/>
      </c>
      <c r="G3972" s="12" t="str">
        <f>IF(A3972="","",IF(ISERROR(VLOOKUP(A3972,'entry data'!B:I,8,0)),"",VLOOKUP(A3972,'entry data'!B:I,7,0)))</f>
        <v/>
      </c>
      <c r="H3972" s="13" t="str">
        <f>IF(A3972="","",IF(B3972=1,VLOOKUP(A3972,'entry data'!B:D,3,0),I3971))</f>
        <v/>
      </c>
      <c r="I3972" s="14" t="str">
        <f>IF(A3972="","",IF(E3972="weekly",7,IF(E3972="fortnightly",14,IF(E3972="monthly",DATE(IF(MONTH(H3972)=12,YEAR(H3972)+1,YEAR(H3972)),VLOOKUP(MONTH(H3972),index!$D$2:$G$13,2,0),DAY(H3972)),
IF(E3972="quarterly",DATE(IF(MONTH(H3972)&gt;=10,YEAR(H3972)+1,YEAR(H3972)),VLOOKUP(MONTH(H3972),index!$D$2:$G$13,3,0),DAY(H3972)),
IF(E3972="halfyearly",DATE(IF(MONTH(H3972)&gt;=7,YEAR(H3972)+1,YEAR(H3972)),VLOOKUP(MONTH(H3972),index!$D$2:$G$13,4,0),DAY(H3972)),
DATE(YEAR(H3972)+1,MONTH(H3972),DAY(H3972)))))-H3972))+H3972)</f>
        <v/>
      </c>
      <c r="J3972" s="9" t="str">
        <f t="shared" si="388"/>
        <v/>
      </c>
      <c r="K3972" s="11" t="str">
        <f t="shared" si="389"/>
        <v/>
      </c>
      <c r="L3972" s="11" t="str">
        <f t="shared" si="390"/>
        <v/>
      </c>
      <c r="M3972" s="11" t="str">
        <f>IF(A3972="","",VLOOKUP(E3972,index!$A$1:$B$6,2,0)*K3972*G3972)</f>
        <v/>
      </c>
      <c r="N3972" s="11" t="str">
        <f>IF(A3972="","",-PMT(G3972*VLOOKUP(E3972,index!$A$1:$B$6,2,0),C3972,F3972,0,0))</f>
        <v/>
      </c>
      <c r="O3972" s="11" t="str">
        <f t="shared" si="391"/>
        <v/>
      </c>
      <c r="P3972" s="11" t="str">
        <f t="shared" si="392"/>
        <v/>
      </c>
    </row>
    <row r="3973" spans="1:16" x14ac:dyDescent="0.25">
      <c r="A3973" s="9" t="str">
        <f>IF(A3972="","",IF(B3972&lt;C3972,A3972,IF(A3972=MAX('entry data'!$B$8:$B$507),"",A3972+1)))</f>
        <v/>
      </c>
      <c r="B3973" s="9" t="str">
        <f t="shared" si="387"/>
        <v/>
      </c>
      <c r="C3973" s="9" t="str">
        <f>IF(ISERROR(VLOOKUP(A3973,'entry data'!B:G,6,0)),"",VLOOKUP(A3973,'entry data'!B:G,6,0))</f>
        <v/>
      </c>
      <c r="D3973" s="9" t="str">
        <f>IF(ISERROR(VLOOKUP(A3973,'entry data'!B:C,2,0)),"",VLOOKUP(A3973,'entry data'!B:C,2,0))</f>
        <v/>
      </c>
      <c r="E3973" s="9" t="str">
        <f>IF(ISERROR(VLOOKUP(A3973,'entry data'!B:E,4,0)),"",VLOOKUP(A3973,'entry data'!B:E,4,0))</f>
        <v/>
      </c>
      <c r="F3973" s="11" t="str">
        <f>IF(A3973="","",IF(ISERROR(VLOOKUP(A3973,'entry data'!B:F,5,0)),"",VLOOKUP(A3973,'entry data'!B:F,5,0)))</f>
        <v/>
      </c>
      <c r="G3973" s="12" t="str">
        <f>IF(A3973="","",IF(ISERROR(VLOOKUP(A3973,'entry data'!B:I,8,0)),"",VLOOKUP(A3973,'entry data'!B:I,7,0)))</f>
        <v/>
      </c>
      <c r="H3973" s="13" t="str">
        <f>IF(A3973="","",IF(B3973=1,VLOOKUP(A3973,'entry data'!B:D,3,0),I3972))</f>
        <v/>
      </c>
      <c r="I3973" s="14" t="str">
        <f>IF(A3973="","",IF(E3973="weekly",7,IF(E3973="fortnightly",14,IF(E3973="monthly",DATE(IF(MONTH(H3973)=12,YEAR(H3973)+1,YEAR(H3973)),VLOOKUP(MONTH(H3973),index!$D$2:$G$13,2,0),DAY(H3973)),
IF(E3973="quarterly",DATE(IF(MONTH(H3973)&gt;=10,YEAR(H3973)+1,YEAR(H3973)),VLOOKUP(MONTH(H3973),index!$D$2:$G$13,3,0),DAY(H3973)),
IF(E3973="halfyearly",DATE(IF(MONTH(H3973)&gt;=7,YEAR(H3973)+1,YEAR(H3973)),VLOOKUP(MONTH(H3973),index!$D$2:$G$13,4,0),DAY(H3973)),
DATE(YEAR(H3973)+1,MONTH(H3973),DAY(H3973)))))-H3973))+H3973)</f>
        <v/>
      </c>
      <c r="J3973" s="9" t="str">
        <f t="shared" si="388"/>
        <v/>
      </c>
      <c r="K3973" s="11" t="str">
        <f t="shared" si="389"/>
        <v/>
      </c>
      <c r="L3973" s="11" t="str">
        <f t="shared" si="390"/>
        <v/>
      </c>
      <c r="M3973" s="11" t="str">
        <f>IF(A3973="","",VLOOKUP(E3973,index!$A$1:$B$6,2,0)*K3973*G3973)</f>
        <v/>
      </c>
      <c r="N3973" s="11" t="str">
        <f>IF(A3973="","",-PMT(G3973*VLOOKUP(E3973,index!$A$1:$B$6,2,0),C3973,F3973,0,0))</f>
        <v/>
      </c>
      <c r="O3973" s="11" t="str">
        <f t="shared" si="391"/>
        <v/>
      </c>
      <c r="P3973" s="11" t="str">
        <f t="shared" si="392"/>
        <v/>
      </c>
    </row>
    <row r="3974" spans="1:16" x14ac:dyDescent="0.25">
      <c r="A3974" s="9" t="str">
        <f>IF(A3973="","",IF(B3973&lt;C3973,A3973,IF(A3973=MAX('entry data'!$B$8:$B$507),"",A3973+1)))</f>
        <v/>
      </c>
      <c r="B3974" s="9" t="str">
        <f t="shared" si="387"/>
        <v/>
      </c>
      <c r="C3974" s="9" t="str">
        <f>IF(ISERROR(VLOOKUP(A3974,'entry data'!B:G,6,0)),"",VLOOKUP(A3974,'entry data'!B:G,6,0))</f>
        <v/>
      </c>
      <c r="D3974" s="9" t="str">
        <f>IF(ISERROR(VLOOKUP(A3974,'entry data'!B:C,2,0)),"",VLOOKUP(A3974,'entry data'!B:C,2,0))</f>
        <v/>
      </c>
      <c r="E3974" s="9" t="str">
        <f>IF(ISERROR(VLOOKUP(A3974,'entry data'!B:E,4,0)),"",VLOOKUP(A3974,'entry data'!B:E,4,0))</f>
        <v/>
      </c>
      <c r="F3974" s="11" t="str">
        <f>IF(A3974="","",IF(ISERROR(VLOOKUP(A3974,'entry data'!B:F,5,0)),"",VLOOKUP(A3974,'entry data'!B:F,5,0)))</f>
        <v/>
      </c>
      <c r="G3974" s="12" t="str">
        <f>IF(A3974="","",IF(ISERROR(VLOOKUP(A3974,'entry data'!B:I,8,0)),"",VLOOKUP(A3974,'entry data'!B:I,7,0)))</f>
        <v/>
      </c>
      <c r="H3974" s="13" t="str">
        <f>IF(A3974="","",IF(B3974=1,VLOOKUP(A3974,'entry data'!B:D,3,0),I3973))</f>
        <v/>
      </c>
      <c r="I3974" s="14" t="str">
        <f>IF(A3974="","",IF(E3974="weekly",7,IF(E3974="fortnightly",14,IF(E3974="monthly",DATE(IF(MONTH(H3974)=12,YEAR(H3974)+1,YEAR(H3974)),VLOOKUP(MONTH(H3974),index!$D$2:$G$13,2,0),DAY(H3974)),
IF(E3974="quarterly",DATE(IF(MONTH(H3974)&gt;=10,YEAR(H3974)+1,YEAR(H3974)),VLOOKUP(MONTH(H3974),index!$D$2:$G$13,3,0),DAY(H3974)),
IF(E3974="halfyearly",DATE(IF(MONTH(H3974)&gt;=7,YEAR(H3974)+1,YEAR(H3974)),VLOOKUP(MONTH(H3974),index!$D$2:$G$13,4,0),DAY(H3974)),
DATE(YEAR(H3974)+1,MONTH(H3974),DAY(H3974)))))-H3974))+H3974)</f>
        <v/>
      </c>
      <c r="J3974" s="9" t="str">
        <f t="shared" si="388"/>
        <v/>
      </c>
      <c r="K3974" s="11" t="str">
        <f t="shared" si="389"/>
        <v/>
      </c>
      <c r="L3974" s="11" t="str">
        <f t="shared" si="390"/>
        <v/>
      </c>
      <c r="M3974" s="11" t="str">
        <f>IF(A3974="","",VLOOKUP(E3974,index!$A$1:$B$6,2,0)*K3974*G3974)</f>
        <v/>
      </c>
      <c r="N3974" s="11" t="str">
        <f>IF(A3974="","",-PMT(G3974*VLOOKUP(E3974,index!$A$1:$B$6,2,0),C3974,F3974,0,0))</f>
        <v/>
      </c>
      <c r="O3974" s="11" t="str">
        <f t="shared" si="391"/>
        <v/>
      </c>
      <c r="P3974" s="11" t="str">
        <f t="shared" si="392"/>
        <v/>
      </c>
    </row>
    <row r="3975" spans="1:16" x14ac:dyDescent="0.25">
      <c r="A3975" s="9" t="str">
        <f>IF(A3974="","",IF(B3974&lt;C3974,A3974,IF(A3974=MAX('entry data'!$B$8:$B$507),"",A3974+1)))</f>
        <v/>
      </c>
      <c r="B3975" s="9" t="str">
        <f t="shared" si="387"/>
        <v/>
      </c>
      <c r="C3975" s="9" t="str">
        <f>IF(ISERROR(VLOOKUP(A3975,'entry data'!B:G,6,0)),"",VLOOKUP(A3975,'entry data'!B:G,6,0))</f>
        <v/>
      </c>
      <c r="D3975" s="9" t="str">
        <f>IF(ISERROR(VLOOKUP(A3975,'entry data'!B:C,2,0)),"",VLOOKUP(A3975,'entry data'!B:C,2,0))</f>
        <v/>
      </c>
      <c r="E3975" s="9" t="str">
        <f>IF(ISERROR(VLOOKUP(A3975,'entry data'!B:E,4,0)),"",VLOOKUP(A3975,'entry data'!B:E,4,0))</f>
        <v/>
      </c>
      <c r="F3975" s="11" t="str">
        <f>IF(A3975="","",IF(ISERROR(VLOOKUP(A3975,'entry data'!B:F,5,0)),"",VLOOKUP(A3975,'entry data'!B:F,5,0)))</f>
        <v/>
      </c>
      <c r="G3975" s="12" t="str">
        <f>IF(A3975="","",IF(ISERROR(VLOOKUP(A3975,'entry data'!B:I,8,0)),"",VLOOKUP(A3975,'entry data'!B:I,7,0)))</f>
        <v/>
      </c>
      <c r="H3975" s="13" t="str">
        <f>IF(A3975="","",IF(B3975=1,VLOOKUP(A3975,'entry data'!B:D,3,0),I3974))</f>
        <v/>
      </c>
      <c r="I3975" s="14" t="str">
        <f>IF(A3975="","",IF(E3975="weekly",7,IF(E3975="fortnightly",14,IF(E3975="monthly",DATE(IF(MONTH(H3975)=12,YEAR(H3975)+1,YEAR(H3975)),VLOOKUP(MONTH(H3975),index!$D$2:$G$13,2,0),DAY(H3975)),
IF(E3975="quarterly",DATE(IF(MONTH(H3975)&gt;=10,YEAR(H3975)+1,YEAR(H3975)),VLOOKUP(MONTH(H3975),index!$D$2:$G$13,3,0),DAY(H3975)),
IF(E3975="halfyearly",DATE(IF(MONTH(H3975)&gt;=7,YEAR(H3975)+1,YEAR(H3975)),VLOOKUP(MONTH(H3975),index!$D$2:$G$13,4,0),DAY(H3975)),
DATE(YEAR(H3975)+1,MONTH(H3975),DAY(H3975)))))-H3975))+H3975)</f>
        <v/>
      </c>
      <c r="J3975" s="9" t="str">
        <f t="shared" si="388"/>
        <v/>
      </c>
      <c r="K3975" s="11" t="str">
        <f t="shared" si="389"/>
        <v/>
      </c>
      <c r="L3975" s="11" t="str">
        <f t="shared" si="390"/>
        <v/>
      </c>
      <c r="M3975" s="11" t="str">
        <f>IF(A3975="","",VLOOKUP(E3975,index!$A$1:$B$6,2,0)*K3975*G3975)</f>
        <v/>
      </c>
      <c r="N3975" s="11" t="str">
        <f>IF(A3975="","",-PMT(G3975*VLOOKUP(E3975,index!$A$1:$B$6,2,0),C3975,F3975,0,0))</f>
        <v/>
      </c>
      <c r="O3975" s="11" t="str">
        <f t="shared" si="391"/>
        <v/>
      </c>
      <c r="P3975" s="11" t="str">
        <f t="shared" si="392"/>
        <v/>
      </c>
    </row>
    <row r="3976" spans="1:16" x14ac:dyDescent="0.25">
      <c r="A3976" s="9" t="str">
        <f>IF(A3975="","",IF(B3975&lt;C3975,A3975,IF(A3975=MAX('entry data'!$B$8:$B$507),"",A3975+1)))</f>
        <v/>
      </c>
      <c r="B3976" s="9" t="str">
        <f t="shared" si="387"/>
        <v/>
      </c>
      <c r="C3976" s="9" t="str">
        <f>IF(ISERROR(VLOOKUP(A3976,'entry data'!B:G,6,0)),"",VLOOKUP(A3976,'entry data'!B:G,6,0))</f>
        <v/>
      </c>
      <c r="D3976" s="9" t="str">
        <f>IF(ISERROR(VLOOKUP(A3976,'entry data'!B:C,2,0)),"",VLOOKUP(A3976,'entry data'!B:C,2,0))</f>
        <v/>
      </c>
      <c r="E3976" s="9" t="str">
        <f>IF(ISERROR(VLOOKUP(A3976,'entry data'!B:E,4,0)),"",VLOOKUP(A3976,'entry data'!B:E,4,0))</f>
        <v/>
      </c>
      <c r="F3976" s="11" t="str">
        <f>IF(A3976="","",IF(ISERROR(VLOOKUP(A3976,'entry data'!B:F,5,0)),"",VLOOKUP(A3976,'entry data'!B:F,5,0)))</f>
        <v/>
      </c>
      <c r="G3976" s="12" t="str">
        <f>IF(A3976="","",IF(ISERROR(VLOOKUP(A3976,'entry data'!B:I,8,0)),"",VLOOKUP(A3976,'entry data'!B:I,7,0)))</f>
        <v/>
      </c>
      <c r="H3976" s="13" t="str">
        <f>IF(A3976="","",IF(B3976=1,VLOOKUP(A3976,'entry data'!B:D,3,0),I3975))</f>
        <v/>
      </c>
      <c r="I3976" s="14" t="str">
        <f>IF(A3976="","",IF(E3976="weekly",7,IF(E3976="fortnightly",14,IF(E3976="monthly",DATE(IF(MONTH(H3976)=12,YEAR(H3976)+1,YEAR(H3976)),VLOOKUP(MONTH(H3976),index!$D$2:$G$13,2,0),DAY(H3976)),
IF(E3976="quarterly",DATE(IF(MONTH(H3976)&gt;=10,YEAR(H3976)+1,YEAR(H3976)),VLOOKUP(MONTH(H3976),index!$D$2:$G$13,3,0),DAY(H3976)),
IF(E3976="halfyearly",DATE(IF(MONTH(H3976)&gt;=7,YEAR(H3976)+1,YEAR(H3976)),VLOOKUP(MONTH(H3976),index!$D$2:$G$13,4,0),DAY(H3976)),
DATE(YEAR(H3976)+1,MONTH(H3976),DAY(H3976)))))-H3976))+H3976)</f>
        <v/>
      </c>
      <c r="J3976" s="9" t="str">
        <f t="shared" si="388"/>
        <v/>
      </c>
      <c r="K3976" s="11" t="str">
        <f t="shared" si="389"/>
        <v/>
      </c>
      <c r="L3976" s="11" t="str">
        <f t="shared" si="390"/>
        <v/>
      </c>
      <c r="M3976" s="11" t="str">
        <f>IF(A3976="","",VLOOKUP(E3976,index!$A$1:$B$6,2,0)*K3976*G3976)</f>
        <v/>
      </c>
      <c r="N3976" s="11" t="str">
        <f>IF(A3976="","",-PMT(G3976*VLOOKUP(E3976,index!$A$1:$B$6,2,0),C3976,F3976,0,0))</f>
        <v/>
      </c>
      <c r="O3976" s="11" t="str">
        <f t="shared" si="391"/>
        <v/>
      </c>
      <c r="P3976" s="11" t="str">
        <f t="shared" si="392"/>
        <v/>
      </c>
    </row>
    <row r="3977" spans="1:16" x14ac:dyDescent="0.25">
      <c r="A3977" s="9" t="str">
        <f>IF(A3976="","",IF(B3976&lt;C3976,A3976,IF(A3976=MAX('entry data'!$B$8:$B$507),"",A3976+1)))</f>
        <v/>
      </c>
      <c r="B3977" s="9" t="str">
        <f t="shared" si="387"/>
        <v/>
      </c>
      <c r="C3977" s="9" t="str">
        <f>IF(ISERROR(VLOOKUP(A3977,'entry data'!B:G,6,0)),"",VLOOKUP(A3977,'entry data'!B:G,6,0))</f>
        <v/>
      </c>
      <c r="D3977" s="9" t="str">
        <f>IF(ISERROR(VLOOKUP(A3977,'entry data'!B:C,2,0)),"",VLOOKUP(A3977,'entry data'!B:C,2,0))</f>
        <v/>
      </c>
      <c r="E3977" s="9" t="str">
        <f>IF(ISERROR(VLOOKUP(A3977,'entry data'!B:E,4,0)),"",VLOOKUP(A3977,'entry data'!B:E,4,0))</f>
        <v/>
      </c>
      <c r="F3977" s="11" t="str">
        <f>IF(A3977="","",IF(ISERROR(VLOOKUP(A3977,'entry data'!B:F,5,0)),"",VLOOKUP(A3977,'entry data'!B:F,5,0)))</f>
        <v/>
      </c>
      <c r="G3977" s="12" t="str">
        <f>IF(A3977="","",IF(ISERROR(VLOOKUP(A3977,'entry data'!B:I,8,0)),"",VLOOKUP(A3977,'entry data'!B:I,7,0)))</f>
        <v/>
      </c>
      <c r="H3977" s="13" t="str">
        <f>IF(A3977="","",IF(B3977=1,VLOOKUP(A3977,'entry data'!B:D,3,0),I3976))</f>
        <v/>
      </c>
      <c r="I3977" s="14" t="str">
        <f>IF(A3977="","",IF(E3977="weekly",7,IF(E3977="fortnightly",14,IF(E3977="monthly",DATE(IF(MONTH(H3977)=12,YEAR(H3977)+1,YEAR(H3977)),VLOOKUP(MONTH(H3977),index!$D$2:$G$13,2,0),DAY(H3977)),
IF(E3977="quarterly",DATE(IF(MONTH(H3977)&gt;=10,YEAR(H3977)+1,YEAR(H3977)),VLOOKUP(MONTH(H3977),index!$D$2:$G$13,3,0),DAY(H3977)),
IF(E3977="halfyearly",DATE(IF(MONTH(H3977)&gt;=7,YEAR(H3977)+1,YEAR(H3977)),VLOOKUP(MONTH(H3977),index!$D$2:$G$13,4,0),DAY(H3977)),
DATE(YEAR(H3977)+1,MONTH(H3977),DAY(H3977)))))-H3977))+H3977)</f>
        <v/>
      </c>
      <c r="J3977" s="9" t="str">
        <f t="shared" si="388"/>
        <v/>
      </c>
      <c r="K3977" s="11" t="str">
        <f t="shared" si="389"/>
        <v/>
      </c>
      <c r="L3977" s="11" t="str">
        <f t="shared" si="390"/>
        <v/>
      </c>
      <c r="M3977" s="11" t="str">
        <f>IF(A3977="","",VLOOKUP(E3977,index!$A$1:$B$6,2,0)*K3977*G3977)</f>
        <v/>
      </c>
      <c r="N3977" s="11" t="str">
        <f>IF(A3977="","",-PMT(G3977*VLOOKUP(E3977,index!$A$1:$B$6,2,0),C3977,F3977,0,0))</f>
        <v/>
      </c>
      <c r="O3977" s="11" t="str">
        <f t="shared" si="391"/>
        <v/>
      </c>
      <c r="P3977" s="11" t="str">
        <f t="shared" si="392"/>
        <v/>
      </c>
    </row>
    <row r="3978" spans="1:16" x14ac:dyDescent="0.25">
      <c r="A3978" s="9" t="str">
        <f>IF(A3977="","",IF(B3977&lt;C3977,A3977,IF(A3977=MAX('entry data'!$B$8:$B$507),"",A3977+1)))</f>
        <v/>
      </c>
      <c r="B3978" s="9" t="str">
        <f t="shared" si="387"/>
        <v/>
      </c>
      <c r="C3978" s="9" t="str">
        <f>IF(ISERROR(VLOOKUP(A3978,'entry data'!B:G,6,0)),"",VLOOKUP(A3978,'entry data'!B:G,6,0))</f>
        <v/>
      </c>
      <c r="D3978" s="9" t="str">
        <f>IF(ISERROR(VLOOKUP(A3978,'entry data'!B:C,2,0)),"",VLOOKUP(A3978,'entry data'!B:C,2,0))</f>
        <v/>
      </c>
      <c r="E3978" s="9" t="str">
        <f>IF(ISERROR(VLOOKUP(A3978,'entry data'!B:E,4,0)),"",VLOOKUP(A3978,'entry data'!B:E,4,0))</f>
        <v/>
      </c>
      <c r="F3978" s="11" t="str">
        <f>IF(A3978="","",IF(ISERROR(VLOOKUP(A3978,'entry data'!B:F,5,0)),"",VLOOKUP(A3978,'entry data'!B:F,5,0)))</f>
        <v/>
      </c>
      <c r="G3978" s="12" t="str">
        <f>IF(A3978="","",IF(ISERROR(VLOOKUP(A3978,'entry data'!B:I,8,0)),"",VLOOKUP(A3978,'entry data'!B:I,7,0)))</f>
        <v/>
      </c>
      <c r="H3978" s="13" t="str">
        <f>IF(A3978="","",IF(B3978=1,VLOOKUP(A3978,'entry data'!B:D,3,0),I3977))</f>
        <v/>
      </c>
      <c r="I3978" s="14" t="str">
        <f>IF(A3978="","",IF(E3978="weekly",7,IF(E3978="fortnightly",14,IF(E3978="monthly",DATE(IF(MONTH(H3978)=12,YEAR(H3978)+1,YEAR(H3978)),VLOOKUP(MONTH(H3978),index!$D$2:$G$13,2,0),DAY(H3978)),
IF(E3978="quarterly",DATE(IF(MONTH(H3978)&gt;=10,YEAR(H3978)+1,YEAR(H3978)),VLOOKUP(MONTH(H3978),index!$D$2:$G$13,3,0),DAY(H3978)),
IF(E3978="halfyearly",DATE(IF(MONTH(H3978)&gt;=7,YEAR(H3978)+1,YEAR(H3978)),VLOOKUP(MONTH(H3978),index!$D$2:$G$13,4,0),DAY(H3978)),
DATE(YEAR(H3978)+1,MONTH(H3978),DAY(H3978)))))-H3978))+H3978)</f>
        <v/>
      </c>
      <c r="J3978" s="9" t="str">
        <f t="shared" si="388"/>
        <v/>
      </c>
      <c r="K3978" s="11" t="str">
        <f t="shared" si="389"/>
        <v/>
      </c>
      <c r="L3978" s="11" t="str">
        <f t="shared" si="390"/>
        <v/>
      </c>
      <c r="M3978" s="11" t="str">
        <f>IF(A3978="","",VLOOKUP(E3978,index!$A$1:$B$6,2,0)*K3978*G3978)</f>
        <v/>
      </c>
      <c r="N3978" s="11" t="str">
        <f>IF(A3978="","",-PMT(G3978*VLOOKUP(E3978,index!$A$1:$B$6,2,0),C3978,F3978,0,0))</f>
        <v/>
      </c>
      <c r="O3978" s="11" t="str">
        <f t="shared" si="391"/>
        <v/>
      </c>
      <c r="P3978" s="11" t="str">
        <f t="shared" si="392"/>
        <v/>
      </c>
    </row>
    <row r="3979" spans="1:16" x14ac:dyDescent="0.25">
      <c r="A3979" s="9" t="str">
        <f>IF(A3978="","",IF(B3978&lt;C3978,A3978,IF(A3978=MAX('entry data'!$B$8:$B$507),"",A3978+1)))</f>
        <v/>
      </c>
      <c r="B3979" s="9" t="str">
        <f t="shared" si="387"/>
        <v/>
      </c>
      <c r="C3979" s="9" t="str">
        <f>IF(ISERROR(VLOOKUP(A3979,'entry data'!B:G,6,0)),"",VLOOKUP(A3979,'entry data'!B:G,6,0))</f>
        <v/>
      </c>
      <c r="D3979" s="9" t="str">
        <f>IF(ISERROR(VLOOKUP(A3979,'entry data'!B:C,2,0)),"",VLOOKUP(A3979,'entry data'!B:C,2,0))</f>
        <v/>
      </c>
      <c r="E3979" s="9" t="str">
        <f>IF(ISERROR(VLOOKUP(A3979,'entry data'!B:E,4,0)),"",VLOOKUP(A3979,'entry data'!B:E,4,0))</f>
        <v/>
      </c>
      <c r="F3979" s="11" t="str">
        <f>IF(A3979="","",IF(ISERROR(VLOOKUP(A3979,'entry data'!B:F,5,0)),"",VLOOKUP(A3979,'entry data'!B:F,5,0)))</f>
        <v/>
      </c>
      <c r="G3979" s="12" t="str">
        <f>IF(A3979="","",IF(ISERROR(VLOOKUP(A3979,'entry data'!B:I,8,0)),"",VLOOKUP(A3979,'entry data'!B:I,7,0)))</f>
        <v/>
      </c>
      <c r="H3979" s="13" t="str">
        <f>IF(A3979="","",IF(B3979=1,VLOOKUP(A3979,'entry data'!B:D,3,0),I3978))</f>
        <v/>
      </c>
      <c r="I3979" s="14" t="str">
        <f>IF(A3979="","",IF(E3979="weekly",7,IF(E3979="fortnightly",14,IF(E3979="monthly",DATE(IF(MONTH(H3979)=12,YEAR(H3979)+1,YEAR(H3979)),VLOOKUP(MONTH(H3979),index!$D$2:$G$13,2,0),DAY(H3979)),
IF(E3979="quarterly",DATE(IF(MONTH(H3979)&gt;=10,YEAR(H3979)+1,YEAR(H3979)),VLOOKUP(MONTH(H3979),index!$D$2:$G$13,3,0),DAY(H3979)),
IF(E3979="halfyearly",DATE(IF(MONTH(H3979)&gt;=7,YEAR(H3979)+1,YEAR(H3979)),VLOOKUP(MONTH(H3979),index!$D$2:$G$13,4,0),DAY(H3979)),
DATE(YEAR(H3979)+1,MONTH(H3979),DAY(H3979)))))-H3979))+H3979)</f>
        <v/>
      </c>
      <c r="J3979" s="9" t="str">
        <f t="shared" si="388"/>
        <v/>
      </c>
      <c r="K3979" s="11" t="str">
        <f t="shared" si="389"/>
        <v/>
      </c>
      <c r="L3979" s="11" t="str">
        <f t="shared" si="390"/>
        <v/>
      </c>
      <c r="M3979" s="11" t="str">
        <f>IF(A3979="","",VLOOKUP(E3979,index!$A$1:$B$6,2,0)*K3979*G3979)</f>
        <v/>
      </c>
      <c r="N3979" s="11" t="str">
        <f>IF(A3979="","",-PMT(G3979*VLOOKUP(E3979,index!$A$1:$B$6,2,0),C3979,F3979,0,0))</f>
        <v/>
      </c>
      <c r="O3979" s="11" t="str">
        <f t="shared" si="391"/>
        <v/>
      </c>
      <c r="P3979" s="11" t="str">
        <f t="shared" si="392"/>
        <v/>
      </c>
    </row>
    <row r="3980" spans="1:16" x14ac:dyDescent="0.25">
      <c r="A3980" s="9" t="str">
        <f>IF(A3979="","",IF(B3979&lt;C3979,A3979,IF(A3979=MAX('entry data'!$B$8:$B$507),"",A3979+1)))</f>
        <v/>
      </c>
      <c r="B3980" s="9" t="str">
        <f t="shared" si="387"/>
        <v/>
      </c>
      <c r="C3980" s="9" t="str">
        <f>IF(ISERROR(VLOOKUP(A3980,'entry data'!B:G,6,0)),"",VLOOKUP(A3980,'entry data'!B:G,6,0))</f>
        <v/>
      </c>
      <c r="D3980" s="9" t="str">
        <f>IF(ISERROR(VLOOKUP(A3980,'entry data'!B:C,2,0)),"",VLOOKUP(A3980,'entry data'!B:C,2,0))</f>
        <v/>
      </c>
      <c r="E3980" s="9" t="str">
        <f>IF(ISERROR(VLOOKUP(A3980,'entry data'!B:E,4,0)),"",VLOOKUP(A3980,'entry data'!B:E,4,0))</f>
        <v/>
      </c>
      <c r="F3980" s="11" t="str">
        <f>IF(A3980="","",IF(ISERROR(VLOOKUP(A3980,'entry data'!B:F,5,0)),"",VLOOKUP(A3980,'entry data'!B:F,5,0)))</f>
        <v/>
      </c>
      <c r="G3980" s="12" t="str">
        <f>IF(A3980="","",IF(ISERROR(VLOOKUP(A3980,'entry data'!B:I,8,0)),"",VLOOKUP(A3980,'entry data'!B:I,7,0)))</f>
        <v/>
      </c>
      <c r="H3980" s="13" t="str">
        <f>IF(A3980="","",IF(B3980=1,VLOOKUP(A3980,'entry data'!B:D,3,0),I3979))</f>
        <v/>
      </c>
      <c r="I3980" s="14" t="str">
        <f>IF(A3980="","",IF(E3980="weekly",7,IF(E3980="fortnightly",14,IF(E3980="monthly",DATE(IF(MONTH(H3980)=12,YEAR(H3980)+1,YEAR(H3980)),VLOOKUP(MONTH(H3980),index!$D$2:$G$13,2,0),DAY(H3980)),
IF(E3980="quarterly",DATE(IF(MONTH(H3980)&gt;=10,YEAR(H3980)+1,YEAR(H3980)),VLOOKUP(MONTH(H3980),index!$D$2:$G$13,3,0),DAY(H3980)),
IF(E3980="halfyearly",DATE(IF(MONTH(H3980)&gt;=7,YEAR(H3980)+1,YEAR(H3980)),VLOOKUP(MONTH(H3980),index!$D$2:$G$13,4,0),DAY(H3980)),
DATE(YEAR(H3980)+1,MONTH(H3980),DAY(H3980)))))-H3980))+H3980)</f>
        <v/>
      </c>
      <c r="J3980" s="9" t="str">
        <f t="shared" si="388"/>
        <v/>
      </c>
      <c r="K3980" s="11" t="str">
        <f t="shared" si="389"/>
        <v/>
      </c>
      <c r="L3980" s="11" t="str">
        <f t="shared" si="390"/>
        <v/>
      </c>
      <c r="M3980" s="11" t="str">
        <f>IF(A3980="","",VLOOKUP(E3980,index!$A$1:$B$6,2,0)*K3980*G3980)</f>
        <v/>
      </c>
      <c r="N3980" s="11" t="str">
        <f>IF(A3980="","",-PMT(G3980*VLOOKUP(E3980,index!$A$1:$B$6,2,0),C3980,F3980,0,0))</f>
        <v/>
      </c>
      <c r="O3980" s="11" t="str">
        <f t="shared" si="391"/>
        <v/>
      </c>
      <c r="P3980" s="11" t="str">
        <f t="shared" si="392"/>
        <v/>
      </c>
    </row>
    <row r="3981" spans="1:16" x14ac:dyDescent="0.25">
      <c r="A3981" s="9" t="str">
        <f>IF(A3980="","",IF(B3980&lt;C3980,A3980,IF(A3980=MAX('entry data'!$B$8:$B$507),"",A3980+1)))</f>
        <v/>
      </c>
      <c r="B3981" s="9" t="str">
        <f t="shared" si="387"/>
        <v/>
      </c>
      <c r="C3981" s="9" t="str">
        <f>IF(ISERROR(VLOOKUP(A3981,'entry data'!B:G,6,0)),"",VLOOKUP(A3981,'entry data'!B:G,6,0))</f>
        <v/>
      </c>
      <c r="D3981" s="9" t="str">
        <f>IF(ISERROR(VLOOKUP(A3981,'entry data'!B:C,2,0)),"",VLOOKUP(A3981,'entry data'!B:C,2,0))</f>
        <v/>
      </c>
      <c r="E3981" s="9" t="str">
        <f>IF(ISERROR(VLOOKUP(A3981,'entry data'!B:E,4,0)),"",VLOOKUP(A3981,'entry data'!B:E,4,0))</f>
        <v/>
      </c>
      <c r="F3981" s="11" t="str">
        <f>IF(A3981="","",IF(ISERROR(VLOOKUP(A3981,'entry data'!B:F,5,0)),"",VLOOKUP(A3981,'entry data'!B:F,5,0)))</f>
        <v/>
      </c>
      <c r="G3981" s="12" t="str">
        <f>IF(A3981="","",IF(ISERROR(VLOOKUP(A3981,'entry data'!B:I,8,0)),"",VLOOKUP(A3981,'entry data'!B:I,7,0)))</f>
        <v/>
      </c>
      <c r="H3981" s="13" t="str">
        <f>IF(A3981="","",IF(B3981=1,VLOOKUP(A3981,'entry data'!B:D,3,0),I3980))</f>
        <v/>
      </c>
      <c r="I3981" s="14" t="str">
        <f>IF(A3981="","",IF(E3981="weekly",7,IF(E3981="fortnightly",14,IF(E3981="monthly",DATE(IF(MONTH(H3981)=12,YEAR(H3981)+1,YEAR(H3981)),VLOOKUP(MONTH(H3981),index!$D$2:$G$13,2,0),DAY(H3981)),
IF(E3981="quarterly",DATE(IF(MONTH(H3981)&gt;=10,YEAR(H3981)+1,YEAR(H3981)),VLOOKUP(MONTH(H3981),index!$D$2:$G$13,3,0),DAY(H3981)),
IF(E3981="halfyearly",DATE(IF(MONTH(H3981)&gt;=7,YEAR(H3981)+1,YEAR(H3981)),VLOOKUP(MONTH(H3981),index!$D$2:$G$13,4,0),DAY(H3981)),
DATE(YEAR(H3981)+1,MONTH(H3981),DAY(H3981)))))-H3981))+H3981)</f>
        <v/>
      </c>
      <c r="J3981" s="9" t="str">
        <f t="shared" si="388"/>
        <v/>
      </c>
      <c r="K3981" s="11" t="str">
        <f t="shared" si="389"/>
        <v/>
      </c>
      <c r="L3981" s="11" t="str">
        <f t="shared" si="390"/>
        <v/>
      </c>
      <c r="M3981" s="11" t="str">
        <f>IF(A3981="","",VLOOKUP(E3981,index!$A$1:$B$6,2,0)*K3981*G3981)</f>
        <v/>
      </c>
      <c r="N3981" s="11" t="str">
        <f>IF(A3981="","",-PMT(G3981*VLOOKUP(E3981,index!$A$1:$B$6,2,0),C3981,F3981,0,0))</f>
        <v/>
      </c>
      <c r="O3981" s="11" t="str">
        <f t="shared" si="391"/>
        <v/>
      </c>
      <c r="P3981" s="11" t="str">
        <f t="shared" si="392"/>
        <v/>
      </c>
    </row>
    <row r="3982" spans="1:16" x14ac:dyDescent="0.25">
      <c r="A3982" s="9" t="str">
        <f>IF(A3981="","",IF(B3981&lt;C3981,A3981,IF(A3981=MAX('entry data'!$B$8:$B$507),"",A3981+1)))</f>
        <v/>
      </c>
      <c r="B3982" s="9" t="str">
        <f t="shared" si="387"/>
        <v/>
      </c>
      <c r="C3982" s="9" t="str">
        <f>IF(ISERROR(VLOOKUP(A3982,'entry data'!B:G,6,0)),"",VLOOKUP(A3982,'entry data'!B:G,6,0))</f>
        <v/>
      </c>
      <c r="D3982" s="9" t="str">
        <f>IF(ISERROR(VLOOKUP(A3982,'entry data'!B:C,2,0)),"",VLOOKUP(A3982,'entry data'!B:C,2,0))</f>
        <v/>
      </c>
      <c r="E3982" s="9" t="str">
        <f>IF(ISERROR(VLOOKUP(A3982,'entry data'!B:E,4,0)),"",VLOOKUP(A3982,'entry data'!B:E,4,0))</f>
        <v/>
      </c>
      <c r="F3982" s="11" t="str">
        <f>IF(A3982="","",IF(ISERROR(VLOOKUP(A3982,'entry data'!B:F,5,0)),"",VLOOKUP(A3982,'entry data'!B:F,5,0)))</f>
        <v/>
      </c>
      <c r="G3982" s="12" t="str">
        <f>IF(A3982="","",IF(ISERROR(VLOOKUP(A3982,'entry data'!B:I,8,0)),"",VLOOKUP(A3982,'entry data'!B:I,7,0)))</f>
        <v/>
      </c>
      <c r="H3982" s="13" t="str">
        <f>IF(A3982="","",IF(B3982=1,VLOOKUP(A3982,'entry data'!B:D,3,0),I3981))</f>
        <v/>
      </c>
      <c r="I3982" s="14" t="str">
        <f>IF(A3982="","",IF(E3982="weekly",7,IF(E3982="fortnightly",14,IF(E3982="monthly",DATE(IF(MONTH(H3982)=12,YEAR(H3982)+1,YEAR(H3982)),VLOOKUP(MONTH(H3982),index!$D$2:$G$13,2,0),DAY(H3982)),
IF(E3982="quarterly",DATE(IF(MONTH(H3982)&gt;=10,YEAR(H3982)+1,YEAR(H3982)),VLOOKUP(MONTH(H3982),index!$D$2:$G$13,3,0),DAY(H3982)),
IF(E3982="halfyearly",DATE(IF(MONTH(H3982)&gt;=7,YEAR(H3982)+1,YEAR(H3982)),VLOOKUP(MONTH(H3982),index!$D$2:$G$13,4,0),DAY(H3982)),
DATE(YEAR(H3982)+1,MONTH(H3982),DAY(H3982)))))-H3982))+H3982)</f>
        <v/>
      </c>
      <c r="J3982" s="9" t="str">
        <f t="shared" si="388"/>
        <v/>
      </c>
      <c r="K3982" s="11" t="str">
        <f t="shared" si="389"/>
        <v/>
      </c>
      <c r="L3982" s="11" t="str">
        <f t="shared" si="390"/>
        <v/>
      </c>
      <c r="M3982" s="11" t="str">
        <f>IF(A3982="","",VLOOKUP(E3982,index!$A$1:$B$6,2,0)*K3982*G3982)</f>
        <v/>
      </c>
      <c r="N3982" s="11" t="str">
        <f>IF(A3982="","",-PMT(G3982*VLOOKUP(E3982,index!$A$1:$B$6,2,0),C3982,F3982,0,0))</f>
        <v/>
      </c>
      <c r="O3982" s="11" t="str">
        <f t="shared" si="391"/>
        <v/>
      </c>
      <c r="P3982" s="11" t="str">
        <f t="shared" si="392"/>
        <v/>
      </c>
    </row>
    <row r="3983" spans="1:16" x14ac:dyDescent="0.25">
      <c r="A3983" s="9" t="str">
        <f>IF(A3982="","",IF(B3982&lt;C3982,A3982,IF(A3982=MAX('entry data'!$B$8:$B$507),"",A3982+1)))</f>
        <v/>
      </c>
      <c r="B3983" s="9" t="str">
        <f t="shared" si="387"/>
        <v/>
      </c>
      <c r="C3983" s="9" t="str">
        <f>IF(ISERROR(VLOOKUP(A3983,'entry data'!B:G,6,0)),"",VLOOKUP(A3983,'entry data'!B:G,6,0))</f>
        <v/>
      </c>
      <c r="D3983" s="9" t="str">
        <f>IF(ISERROR(VLOOKUP(A3983,'entry data'!B:C,2,0)),"",VLOOKUP(A3983,'entry data'!B:C,2,0))</f>
        <v/>
      </c>
      <c r="E3983" s="9" t="str">
        <f>IF(ISERROR(VLOOKUP(A3983,'entry data'!B:E,4,0)),"",VLOOKUP(A3983,'entry data'!B:E,4,0))</f>
        <v/>
      </c>
      <c r="F3983" s="11" t="str">
        <f>IF(A3983="","",IF(ISERROR(VLOOKUP(A3983,'entry data'!B:F,5,0)),"",VLOOKUP(A3983,'entry data'!B:F,5,0)))</f>
        <v/>
      </c>
      <c r="G3983" s="12" t="str">
        <f>IF(A3983="","",IF(ISERROR(VLOOKUP(A3983,'entry data'!B:I,8,0)),"",VLOOKUP(A3983,'entry data'!B:I,7,0)))</f>
        <v/>
      </c>
      <c r="H3983" s="13" t="str">
        <f>IF(A3983="","",IF(B3983=1,VLOOKUP(A3983,'entry data'!B:D,3,0),I3982))</f>
        <v/>
      </c>
      <c r="I3983" s="14" t="str">
        <f>IF(A3983="","",IF(E3983="weekly",7,IF(E3983="fortnightly",14,IF(E3983="monthly",DATE(IF(MONTH(H3983)=12,YEAR(H3983)+1,YEAR(H3983)),VLOOKUP(MONTH(H3983),index!$D$2:$G$13,2,0),DAY(H3983)),
IF(E3983="quarterly",DATE(IF(MONTH(H3983)&gt;=10,YEAR(H3983)+1,YEAR(H3983)),VLOOKUP(MONTH(H3983),index!$D$2:$G$13,3,0),DAY(H3983)),
IF(E3983="halfyearly",DATE(IF(MONTH(H3983)&gt;=7,YEAR(H3983)+1,YEAR(H3983)),VLOOKUP(MONTH(H3983),index!$D$2:$G$13,4,0),DAY(H3983)),
DATE(YEAR(H3983)+1,MONTH(H3983),DAY(H3983)))))-H3983))+H3983)</f>
        <v/>
      </c>
      <c r="J3983" s="9" t="str">
        <f t="shared" si="388"/>
        <v/>
      </c>
      <c r="K3983" s="11" t="str">
        <f t="shared" si="389"/>
        <v/>
      </c>
      <c r="L3983" s="11" t="str">
        <f t="shared" si="390"/>
        <v/>
      </c>
      <c r="M3983" s="11" t="str">
        <f>IF(A3983="","",VLOOKUP(E3983,index!$A$1:$B$6,2,0)*K3983*G3983)</f>
        <v/>
      </c>
      <c r="N3983" s="11" t="str">
        <f>IF(A3983="","",-PMT(G3983*VLOOKUP(E3983,index!$A$1:$B$6,2,0),C3983,F3983,0,0))</f>
        <v/>
      </c>
      <c r="O3983" s="11" t="str">
        <f t="shared" si="391"/>
        <v/>
      </c>
      <c r="P3983" s="11" t="str">
        <f t="shared" si="392"/>
        <v/>
      </c>
    </row>
    <row r="3984" spans="1:16" x14ac:dyDescent="0.25">
      <c r="A3984" s="9" t="str">
        <f>IF(A3983="","",IF(B3983&lt;C3983,A3983,IF(A3983=MAX('entry data'!$B$8:$B$507),"",A3983+1)))</f>
        <v/>
      </c>
      <c r="B3984" s="9" t="str">
        <f t="shared" si="387"/>
        <v/>
      </c>
      <c r="C3984" s="9" t="str">
        <f>IF(ISERROR(VLOOKUP(A3984,'entry data'!B:G,6,0)),"",VLOOKUP(A3984,'entry data'!B:G,6,0))</f>
        <v/>
      </c>
      <c r="D3984" s="9" t="str">
        <f>IF(ISERROR(VLOOKUP(A3984,'entry data'!B:C,2,0)),"",VLOOKUP(A3984,'entry data'!B:C,2,0))</f>
        <v/>
      </c>
      <c r="E3984" s="9" t="str">
        <f>IF(ISERROR(VLOOKUP(A3984,'entry data'!B:E,4,0)),"",VLOOKUP(A3984,'entry data'!B:E,4,0))</f>
        <v/>
      </c>
      <c r="F3984" s="11" t="str">
        <f>IF(A3984="","",IF(ISERROR(VLOOKUP(A3984,'entry data'!B:F,5,0)),"",VLOOKUP(A3984,'entry data'!B:F,5,0)))</f>
        <v/>
      </c>
      <c r="G3984" s="12" t="str">
        <f>IF(A3984="","",IF(ISERROR(VLOOKUP(A3984,'entry data'!B:I,8,0)),"",VLOOKUP(A3984,'entry data'!B:I,7,0)))</f>
        <v/>
      </c>
      <c r="H3984" s="13" t="str">
        <f>IF(A3984="","",IF(B3984=1,VLOOKUP(A3984,'entry data'!B:D,3,0),I3983))</f>
        <v/>
      </c>
      <c r="I3984" s="14" t="str">
        <f>IF(A3984="","",IF(E3984="weekly",7,IF(E3984="fortnightly",14,IF(E3984="monthly",DATE(IF(MONTH(H3984)=12,YEAR(H3984)+1,YEAR(H3984)),VLOOKUP(MONTH(H3984),index!$D$2:$G$13,2,0),DAY(H3984)),
IF(E3984="quarterly",DATE(IF(MONTH(H3984)&gt;=10,YEAR(H3984)+1,YEAR(H3984)),VLOOKUP(MONTH(H3984),index!$D$2:$G$13,3,0),DAY(H3984)),
IF(E3984="halfyearly",DATE(IF(MONTH(H3984)&gt;=7,YEAR(H3984)+1,YEAR(H3984)),VLOOKUP(MONTH(H3984),index!$D$2:$G$13,4,0),DAY(H3984)),
DATE(YEAR(H3984)+1,MONTH(H3984),DAY(H3984)))))-H3984))+H3984)</f>
        <v/>
      </c>
      <c r="J3984" s="9" t="str">
        <f t="shared" si="388"/>
        <v/>
      </c>
      <c r="K3984" s="11" t="str">
        <f t="shared" si="389"/>
        <v/>
      </c>
      <c r="L3984" s="11" t="str">
        <f t="shared" si="390"/>
        <v/>
      </c>
      <c r="M3984" s="11" t="str">
        <f>IF(A3984="","",VLOOKUP(E3984,index!$A$1:$B$6,2,0)*K3984*G3984)</f>
        <v/>
      </c>
      <c r="N3984" s="11" t="str">
        <f>IF(A3984="","",-PMT(G3984*VLOOKUP(E3984,index!$A$1:$B$6,2,0),C3984,F3984,0,0))</f>
        <v/>
      </c>
      <c r="O3984" s="11" t="str">
        <f t="shared" si="391"/>
        <v/>
      </c>
      <c r="P3984" s="11" t="str">
        <f t="shared" si="392"/>
        <v/>
      </c>
    </row>
    <row r="3985" spans="1:16" x14ac:dyDescent="0.25">
      <c r="A3985" s="9" t="str">
        <f>IF(A3984="","",IF(B3984&lt;C3984,A3984,IF(A3984=MAX('entry data'!$B$8:$B$507),"",A3984+1)))</f>
        <v/>
      </c>
      <c r="B3985" s="9" t="str">
        <f t="shared" si="387"/>
        <v/>
      </c>
      <c r="C3985" s="9" t="str">
        <f>IF(ISERROR(VLOOKUP(A3985,'entry data'!B:G,6,0)),"",VLOOKUP(A3985,'entry data'!B:G,6,0))</f>
        <v/>
      </c>
      <c r="D3985" s="9" t="str">
        <f>IF(ISERROR(VLOOKUP(A3985,'entry data'!B:C,2,0)),"",VLOOKUP(A3985,'entry data'!B:C,2,0))</f>
        <v/>
      </c>
      <c r="E3985" s="9" t="str">
        <f>IF(ISERROR(VLOOKUP(A3985,'entry data'!B:E,4,0)),"",VLOOKUP(A3985,'entry data'!B:E,4,0))</f>
        <v/>
      </c>
      <c r="F3985" s="11" t="str">
        <f>IF(A3985="","",IF(ISERROR(VLOOKUP(A3985,'entry data'!B:F,5,0)),"",VLOOKUP(A3985,'entry data'!B:F,5,0)))</f>
        <v/>
      </c>
      <c r="G3985" s="12" t="str">
        <f>IF(A3985="","",IF(ISERROR(VLOOKUP(A3985,'entry data'!B:I,8,0)),"",VLOOKUP(A3985,'entry data'!B:I,7,0)))</f>
        <v/>
      </c>
      <c r="H3985" s="13" t="str">
        <f>IF(A3985="","",IF(B3985=1,VLOOKUP(A3985,'entry data'!B:D,3,0),I3984))</f>
        <v/>
      </c>
      <c r="I3985" s="14" t="str">
        <f>IF(A3985="","",IF(E3985="weekly",7,IF(E3985="fortnightly",14,IF(E3985="monthly",DATE(IF(MONTH(H3985)=12,YEAR(H3985)+1,YEAR(H3985)),VLOOKUP(MONTH(H3985),index!$D$2:$G$13,2,0),DAY(H3985)),
IF(E3985="quarterly",DATE(IF(MONTH(H3985)&gt;=10,YEAR(H3985)+1,YEAR(H3985)),VLOOKUP(MONTH(H3985),index!$D$2:$G$13,3,0),DAY(H3985)),
IF(E3985="halfyearly",DATE(IF(MONTH(H3985)&gt;=7,YEAR(H3985)+1,YEAR(H3985)),VLOOKUP(MONTH(H3985),index!$D$2:$G$13,4,0),DAY(H3985)),
DATE(YEAR(H3985)+1,MONTH(H3985),DAY(H3985)))))-H3985))+H3985)</f>
        <v/>
      </c>
      <c r="J3985" s="9" t="str">
        <f t="shared" si="388"/>
        <v/>
      </c>
      <c r="K3985" s="11" t="str">
        <f t="shared" si="389"/>
        <v/>
      </c>
      <c r="L3985" s="11" t="str">
        <f t="shared" si="390"/>
        <v/>
      </c>
      <c r="M3985" s="11" t="str">
        <f>IF(A3985="","",VLOOKUP(E3985,index!$A$1:$B$6,2,0)*K3985*G3985)</f>
        <v/>
      </c>
      <c r="N3985" s="11" t="str">
        <f>IF(A3985="","",-PMT(G3985*VLOOKUP(E3985,index!$A$1:$B$6,2,0),C3985,F3985,0,0))</f>
        <v/>
      </c>
      <c r="O3985" s="11" t="str">
        <f t="shared" si="391"/>
        <v/>
      </c>
      <c r="P3985" s="11" t="str">
        <f t="shared" si="392"/>
        <v/>
      </c>
    </row>
    <row r="3986" spans="1:16" x14ac:dyDescent="0.25">
      <c r="A3986" s="9" t="str">
        <f>IF(A3985="","",IF(B3985&lt;C3985,A3985,IF(A3985=MAX('entry data'!$B$8:$B$507),"",A3985+1)))</f>
        <v/>
      </c>
      <c r="B3986" s="9" t="str">
        <f t="shared" si="387"/>
        <v/>
      </c>
      <c r="C3986" s="9" t="str">
        <f>IF(ISERROR(VLOOKUP(A3986,'entry data'!B:G,6,0)),"",VLOOKUP(A3986,'entry data'!B:G,6,0))</f>
        <v/>
      </c>
      <c r="D3986" s="9" t="str">
        <f>IF(ISERROR(VLOOKUP(A3986,'entry data'!B:C,2,0)),"",VLOOKUP(A3986,'entry data'!B:C,2,0))</f>
        <v/>
      </c>
      <c r="E3986" s="9" t="str">
        <f>IF(ISERROR(VLOOKUP(A3986,'entry data'!B:E,4,0)),"",VLOOKUP(A3986,'entry data'!B:E,4,0))</f>
        <v/>
      </c>
      <c r="F3986" s="11" t="str">
        <f>IF(A3986="","",IF(ISERROR(VLOOKUP(A3986,'entry data'!B:F,5,0)),"",VLOOKUP(A3986,'entry data'!B:F,5,0)))</f>
        <v/>
      </c>
      <c r="G3986" s="12" t="str">
        <f>IF(A3986="","",IF(ISERROR(VLOOKUP(A3986,'entry data'!B:I,8,0)),"",VLOOKUP(A3986,'entry data'!B:I,7,0)))</f>
        <v/>
      </c>
      <c r="H3986" s="13" t="str">
        <f>IF(A3986="","",IF(B3986=1,VLOOKUP(A3986,'entry data'!B:D,3,0),I3985))</f>
        <v/>
      </c>
      <c r="I3986" s="14" t="str">
        <f>IF(A3986="","",IF(E3986="weekly",7,IF(E3986="fortnightly",14,IF(E3986="monthly",DATE(IF(MONTH(H3986)=12,YEAR(H3986)+1,YEAR(H3986)),VLOOKUP(MONTH(H3986),index!$D$2:$G$13,2,0),DAY(H3986)),
IF(E3986="quarterly",DATE(IF(MONTH(H3986)&gt;=10,YEAR(H3986)+1,YEAR(H3986)),VLOOKUP(MONTH(H3986),index!$D$2:$G$13,3,0),DAY(H3986)),
IF(E3986="halfyearly",DATE(IF(MONTH(H3986)&gt;=7,YEAR(H3986)+1,YEAR(H3986)),VLOOKUP(MONTH(H3986),index!$D$2:$G$13,4,0),DAY(H3986)),
DATE(YEAR(H3986)+1,MONTH(H3986),DAY(H3986)))))-H3986))+H3986)</f>
        <v/>
      </c>
      <c r="J3986" s="9" t="str">
        <f t="shared" si="388"/>
        <v/>
      </c>
      <c r="K3986" s="11" t="str">
        <f t="shared" si="389"/>
        <v/>
      </c>
      <c r="L3986" s="11" t="str">
        <f t="shared" si="390"/>
        <v/>
      </c>
      <c r="M3986" s="11" t="str">
        <f>IF(A3986="","",VLOOKUP(E3986,index!$A$1:$B$6,2,0)*K3986*G3986)</f>
        <v/>
      </c>
      <c r="N3986" s="11" t="str">
        <f>IF(A3986="","",-PMT(G3986*VLOOKUP(E3986,index!$A$1:$B$6,2,0),C3986,F3986,0,0))</f>
        <v/>
      </c>
      <c r="O3986" s="11" t="str">
        <f t="shared" si="391"/>
        <v/>
      </c>
      <c r="P3986" s="11" t="str">
        <f t="shared" si="392"/>
        <v/>
      </c>
    </row>
    <row r="3987" spans="1:16" x14ac:dyDescent="0.25">
      <c r="A3987" s="9" t="str">
        <f>IF(A3986="","",IF(B3986&lt;C3986,A3986,IF(A3986=MAX('entry data'!$B$8:$B$507),"",A3986+1)))</f>
        <v/>
      </c>
      <c r="B3987" s="9" t="str">
        <f t="shared" si="387"/>
        <v/>
      </c>
      <c r="C3987" s="9" t="str">
        <f>IF(ISERROR(VLOOKUP(A3987,'entry data'!B:G,6,0)),"",VLOOKUP(A3987,'entry data'!B:G,6,0))</f>
        <v/>
      </c>
      <c r="D3987" s="9" t="str">
        <f>IF(ISERROR(VLOOKUP(A3987,'entry data'!B:C,2,0)),"",VLOOKUP(A3987,'entry data'!B:C,2,0))</f>
        <v/>
      </c>
      <c r="E3987" s="9" t="str">
        <f>IF(ISERROR(VLOOKUP(A3987,'entry data'!B:E,4,0)),"",VLOOKUP(A3987,'entry data'!B:E,4,0))</f>
        <v/>
      </c>
      <c r="F3987" s="11" t="str">
        <f>IF(A3987="","",IF(ISERROR(VLOOKUP(A3987,'entry data'!B:F,5,0)),"",VLOOKUP(A3987,'entry data'!B:F,5,0)))</f>
        <v/>
      </c>
      <c r="G3987" s="12" t="str">
        <f>IF(A3987="","",IF(ISERROR(VLOOKUP(A3987,'entry data'!B:I,8,0)),"",VLOOKUP(A3987,'entry data'!B:I,7,0)))</f>
        <v/>
      </c>
      <c r="H3987" s="13" t="str">
        <f>IF(A3987="","",IF(B3987=1,VLOOKUP(A3987,'entry data'!B:D,3,0),I3986))</f>
        <v/>
      </c>
      <c r="I3987" s="14" t="str">
        <f>IF(A3987="","",IF(E3987="weekly",7,IF(E3987="fortnightly",14,IF(E3987="monthly",DATE(IF(MONTH(H3987)=12,YEAR(H3987)+1,YEAR(H3987)),VLOOKUP(MONTH(H3987),index!$D$2:$G$13,2,0),DAY(H3987)),
IF(E3987="quarterly",DATE(IF(MONTH(H3987)&gt;=10,YEAR(H3987)+1,YEAR(H3987)),VLOOKUP(MONTH(H3987),index!$D$2:$G$13,3,0),DAY(H3987)),
IF(E3987="halfyearly",DATE(IF(MONTH(H3987)&gt;=7,YEAR(H3987)+1,YEAR(H3987)),VLOOKUP(MONTH(H3987),index!$D$2:$G$13,4,0),DAY(H3987)),
DATE(YEAR(H3987)+1,MONTH(H3987),DAY(H3987)))))-H3987))+H3987)</f>
        <v/>
      </c>
      <c r="J3987" s="9" t="str">
        <f t="shared" si="388"/>
        <v/>
      </c>
      <c r="K3987" s="11" t="str">
        <f t="shared" si="389"/>
        <v/>
      </c>
      <c r="L3987" s="11" t="str">
        <f t="shared" si="390"/>
        <v/>
      </c>
      <c r="M3987" s="11" t="str">
        <f>IF(A3987="","",VLOOKUP(E3987,index!$A$1:$B$6,2,0)*K3987*G3987)</f>
        <v/>
      </c>
      <c r="N3987" s="11" t="str">
        <f>IF(A3987="","",-PMT(G3987*VLOOKUP(E3987,index!$A$1:$B$6,2,0),C3987,F3987,0,0))</f>
        <v/>
      </c>
      <c r="O3987" s="11" t="str">
        <f t="shared" si="391"/>
        <v/>
      </c>
      <c r="P3987" s="11" t="str">
        <f t="shared" si="392"/>
        <v/>
      </c>
    </row>
    <row r="3988" spans="1:16" x14ac:dyDescent="0.25">
      <c r="A3988" s="9" t="str">
        <f>IF(A3987="","",IF(B3987&lt;C3987,A3987,IF(A3987=MAX('entry data'!$B$8:$B$507),"",A3987+1)))</f>
        <v/>
      </c>
      <c r="B3988" s="9" t="str">
        <f t="shared" si="387"/>
        <v/>
      </c>
      <c r="C3988" s="9" t="str">
        <f>IF(ISERROR(VLOOKUP(A3988,'entry data'!B:G,6,0)),"",VLOOKUP(A3988,'entry data'!B:G,6,0))</f>
        <v/>
      </c>
      <c r="D3988" s="9" t="str">
        <f>IF(ISERROR(VLOOKUP(A3988,'entry data'!B:C,2,0)),"",VLOOKUP(A3988,'entry data'!B:C,2,0))</f>
        <v/>
      </c>
      <c r="E3988" s="9" t="str">
        <f>IF(ISERROR(VLOOKUP(A3988,'entry data'!B:E,4,0)),"",VLOOKUP(A3988,'entry data'!B:E,4,0))</f>
        <v/>
      </c>
      <c r="F3988" s="11" t="str">
        <f>IF(A3988="","",IF(ISERROR(VLOOKUP(A3988,'entry data'!B:F,5,0)),"",VLOOKUP(A3988,'entry data'!B:F,5,0)))</f>
        <v/>
      </c>
      <c r="G3988" s="12" t="str">
        <f>IF(A3988="","",IF(ISERROR(VLOOKUP(A3988,'entry data'!B:I,8,0)),"",VLOOKUP(A3988,'entry data'!B:I,7,0)))</f>
        <v/>
      </c>
      <c r="H3988" s="13" t="str">
        <f>IF(A3988="","",IF(B3988=1,VLOOKUP(A3988,'entry data'!B:D,3,0),I3987))</f>
        <v/>
      </c>
      <c r="I3988" s="14" t="str">
        <f>IF(A3988="","",IF(E3988="weekly",7,IF(E3988="fortnightly",14,IF(E3988="monthly",DATE(IF(MONTH(H3988)=12,YEAR(H3988)+1,YEAR(H3988)),VLOOKUP(MONTH(H3988),index!$D$2:$G$13,2,0),DAY(H3988)),
IF(E3988="quarterly",DATE(IF(MONTH(H3988)&gt;=10,YEAR(H3988)+1,YEAR(H3988)),VLOOKUP(MONTH(H3988),index!$D$2:$G$13,3,0),DAY(H3988)),
IF(E3988="halfyearly",DATE(IF(MONTH(H3988)&gt;=7,YEAR(H3988)+1,YEAR(H3988)),VLOOKUP(MONTH(H3988),index!$D$2:$G$13,4,0),DAY(H3988)),
DATE(YEAR(H3988)+1,MONTH(H3988),DAY(H3988)))))-H3988))+H3988)</f>
        <v/>
      </c>
      <c r="J3988" s="9" t="str">
        <f t="shared" si="388"/>
        <v/>
      </c>
      <c r="K3988" s="11" t="str">
        <f t="shared" si="389"/>
        <v/>
      </c>
      <c r="L3988" s="11" t="str">
        <f t="shared" si="390"/>
        <v/>
      </c>
      <c r="M3988" s="11" t="str">
        <f>IF(A3988="","",VLOOKUP(E3988,index!$A$1:$B$6,2,0)*K3988*G3988)</f>
        <v/>
      </c>
      <c r="N3988" s="11" t="str">
        <f>IF(A3988="","",-PMT(G3988*VLOOKUP(E3988,index!$A$1:$B$6,2,0),C3988,F3988,0,0))</f>
        <v/>
      </c>
      <c r="O3988" s="11" t="str">
        <f t="shared" si="391"/>
        <v/>
      </c>
      <c r="P3988" s="11" t="str">
        <f t="shared" si="392"/>
        <v/>
      </c>
    </row>
    <row r="3989" spans="1:16" x14ac:dyDescent="0.25">
      <c r="A3989" s="9" t="str">
        <f>IF(A3988="","",IF(B3988&lt;C3988,A3988,IF(A3988=MAX('entry data'!$B$8:$B$507),"",A3988+1)))</f>
        <v/>
      </c>
      <c r="B3989" s="9" t="str">
        <f t="shared" si="387"/>
        <v/>
      </c>
      <c r="C3989" s="9" t="str">
        <f>IF(ISERROR(VLOOKUP(A3989,'entry data'!B:G,6,0)),"",VLOOKUP(A3989,'entry data'!B:G,6,0))</f>
        <v/>
      </c>
      <c r="D3989" s="9" t="str">
        <f>IF(ISERROR(VLOOKUP(A3989,'entry data'!B:C,2,0)),"",VLOOKUP(A3989,'entry data'!B:C,2,0))</f>
        <v/>
      </c>
      <c r="E3989" s="9" t="str">
        <f>IF(ISERROR(VLOOKUP(A3989,'entry data'!B:E,4,0)),"",VLOOKUP(A3989,'entry data'!B:E,4,0))</f>
        <v/>
      </c>
      <c r="F3989" s="11" t="str">
        <f>IF(A3989="","",IF(ISERROR(VLOOKUP(A3989,'entry data'!B:F,5,0)),"",VLOOKUP(A3989,'entry data'!B:F,5,0)))</f>
        <v/>
      </c>
      <c r="G3989" s="12" t="str">
        <f>IF(A3989="","",IF(ISERROR(VLOOKUP(A3989,'entry data'!B:I,8,0)),"",VLOOKUP(A3989,'entry data'!B:I,7,0)))</f>
        <v/>
      </c>
      <c r="H3989" s="13" t="str">
        <f>IF(A3989="","",IF(B3989=1,VLOOKUP(A3989,'entry data'!B:D,3,0),I3988))</f>
        <v/>
      </c>
      <c r="I3989" s="14" t="str">
        <f>IF(A3989="","",IF(E3989="weekly",7,IF(E3989="fortnightly",14,IF(E3989="monthly",DATE(IF(MONTH(H3989)=12,YEAR(H3989)+1,YEAR(H3989)),VLOOKUP(MONTH(H3989),index!$D$2:$G$13,2,0),DAY(H3989)),
IF(E3989="quarterly",DATE(IF(MONTH(H3989)&gt;=10,YEAR(H3989)+1,YEAR(H3989)),VLOOKUP(MONTH(H3989),index!$D$2:$G$13,3,0),DAY(H3989)),
IF(E3989="halfyearly",DATE(IF(MONTH(H3989)&gt;=7,YEAR(H3989)+1,YEAR(H3989)),VLOOKUP(MONTH(H3989),index!$D$2:$G$13,4,0),DAY(H3989)),
DATE(YEAR(H3989)+1,MONTH(H3989),DAY(H3989)))))-H3989))+H3989)</f>
        <v/>
      </c>
      <c r="J3989" s="9" t="str">
        <f t="shared" si="388"/>
        <v/>
      </c>
      <c r="K3989" s="11" t="str">
        <f t="shared" si="389"/>
        <v/>
      </c>
      <c r="L3989" s="11" t="str">
        <f t="shared" si="390"/>
        <v/>
      </c>
      <c r="M3989" s="11" t="str">
        <f>IF(A3989="","",VLOOKUP(E3989,index!$A$1:$B$6,2,0)*K3989*G3989)</f>
        <v/>
      </c>
      <c r="N3989" s="11" t="str">
        <f>IF(A3989="","",-PMT(G3989*VLOOKUP(E3989,index!$A$1:$B$6,2,0),C3989,F3989,0,0))</f>
        <v/>
      </c>
      <c r="O3989" s="11" t="str">
        <f t="shared" si="391"/>
        <v/>
      </c>
      <c r="P3989" s="11" t="str">
        <f t="shared" si="392"/>
        <v/>
      </c>
    </row>
    <row r="3990" spans="1:16" x14ac:dyDescent="0.25">
      <c r="A3990" s="9" t="str">
        <f>IF(A3989="","",IF(B3989&lt;C3989,A3989,IF(A3989=MAX('entry data'!$B$8:$B$507),"",A3989+1)))</f>
        <v/>
      </c>
      <c r="B3990" s="9" t="str">
        <f t="shared" si="387"/>
        <v/>
      </c>
      <c r="C3990" s="9" t="str">
        <f>IF(ISERROR(VLOOKUP(A3990,'entry data'!B:G,6,0)),"",VLOOKUP(A3990,'entry data'!B:G,6,0))</f>
        <v/>
      </c>
      <c r="D3990" s="9" t="str">
        <f>IF(ISERROR(VLOOKUP(A3990,'entry data'!B:C,2,0)),"",VLOOKUP(A3990,'entry data'!B:C,2,0))</f>
        <v/>
      </c>
      <c r="E3990" s="9" t="str">
        <f>IF(ISERROR(VLOOKUP(A3990,'entry data'!B:E,4,0)),"",VLOOKUP(A3990,'entry data'!B:E,4,0))</f>
        <v/>
      </c>
      <c r="F3990" s="11" t="str">
        <f>IF(A3990="","",IF(ISERROR(VLOOKUP(A3990,'entry data'!B:F,5,0)),"",VLOOKUP(A3990,'entry data'!B:F,5,0)))</f>
        <v/>
      </c>
      <c r="G3990" s="12" t="str">
        <f>IF(A3990="","",IF(ISERROR(VLOOKUP(A3990,'entry data'!B:I,8,0)),"",VLOOKUP(A3990,'entry data'!B:I,7,0)))</f>
        <v/>
      </c>
      <c r="H3990" s="13" t="str">
        <f>IF(A3990="","",IF(B3990=1,VLOOKUP(A3990,'entry data'!B:D,3,0),I3989))</f>
        <v/>
      </c>
      <c r="I3990" s="14" t="str">
        <f>IF(A3990="","",IF(E3990="weekly",7,IF(E3990="fortnightly",14,IF(E3990="monthly",DATE(IF(MONTH(H3990)=12,YEAR(H3990)+1,YEAR(H3990)),VLOOKUP(MONTH(H3990),index!$D$2:$G$13,2,0),DAY(H3990)),
IF(E3990="quarterly",DATE(IF(MONTH(H3990)&gt;=10,YEAR(H3990)+1,YEAR(H3990)),VLOOKUP(MONTH(H3990),index!$D$2:$G$13,3,0),DAY(H3990)),
IF(E3990="halfyearly",DATE(IF(MONTH(H3990)&gt;=7,YEAR(H3990)+1,YEAR(H3990)),VLOOKUP(MONTH(H3990),index!$D$2:$G$13,4,0),DAY(H3990)),
DATE(YEAR(H3990)+1,MONTH(H3990),DAY(H3990)))))-H3990))+H3990)</f>
        <v/>
      </c>
      <c r="J3990" s="9" t="str">
        <f t="shared" si="388"/>
        <v/>
      </c>
      <c r="K3990" s="11" t="str">
        <f t="shared" si="389"/>
        <v/>
      </c>
      <c r="L3990" s="11" t="str">
        <f t="shared" si="390"/>
        <v/>
      </c>
      <c r="M3990" s="11" t="str">
        <f>IF(A3990="","",VLOOKUP(E3990,index!$A$1:$B$6,2,0)*K3990*G3990)</f>
        <v/>
      </c>
      <c r="N3990" s="11" t="str">
        <f>IF(A3990="","",-PMT(G3990*VLOOKUP(E3990,index!$A$1:$B$6,2,0),C3990,F3990,0,0))</f>
        <v/>
      </c>
      <c r="O3990" s="11" t="str">
        <f t="shared" si="391"/>
        <v/>
      </c>
      <c r="P3990" s="11" t="str">
        <f t="shared" si="392"/>
        <v/>
      </c>
    </row>
    <row r="3991" spans="1:16" x14ac:dyDescent="0.25">
      <c r="A3991" s="9" t="str">
        <f>IF(A3990="","",IF(B3990&lt;C3990,A3990,IF(A3990=MAX('entry data'!$B$8:$B$507),"",A3990+1)))</f>
        <v/>
      </c>
      <c r="B3991" s="9" t="str">
        <f t="shared" ref="B3991:B4054" si="393">IF(A3991="","",IF(B3990=C3990,1,B3990+1))</f>
        <v/>
      </c>
      <c r="C3991" s="9" t="str">
        <f>IF(ISERROR(VLOOKUP(A3991,'entry data'!B:G,6,0)),"",VLOOKUP(A3991,'entry data'!B:G,6,0))</f>
        <v/>
      </c>
      <c r="D3991" s="9" t="str">
        <f>IF(ISERROR(VLOOKUP(A3991,'entry data'!B:C,2,0)),"",VLOOKUP(A3991,'entry data'!B:C,2,0))</f>
        <v/>
      </c>
      <c r="E3991" s="9" t="str">
        <f>IF(ISERROR(VLOOKUP(A3991,'entry data'!B:E,4,0)),"",VLOOKUP(A3991,'entry data'!B:E,4,0))</f>
        <v/>
      </c>
      <c r="F3991" s="11" t="str">
        <f>IF(A3991="","",IF(ISERROR(VLOOKUP(A3991,'entry data'!B:F,5,0)),"",VLOOKUP(A3991,'entry data'!B:F,5,0)))</f>
        <v/>
      </c>
      <c r="G3991" s="12" t="str">
        <f>IF(A3991="","",IF(ISERROR(VLOOKUP(A3991,'entry data'!B:I,8,0)),"",VLOOKUP(A3991,'entry data'!B:I,7,0)))</f>
        <v/>
      </c>
      <c r="H3991" s="13" t="str">
        <f>IF(A3991="","",IF(B3991=1,VLOOKUP(A3991,'entry data'!B:D,3,0),I3990))</f>
        <v/>
      </c>
      <c r="I3991" s="14" t="str">
        <f>IF(A3991="","",IF(E3991="weekly",7,IF(E3991="fortnightly",14,IF(E3991="monthly",DATE(IF(MONTH(H3991)=12,YEAR(H3991)+1,YEAR(H3991)),VLOOKUP(MONTH(H3991),index!$D$2:$G$13,2,0),DAY(H3991)),
IF(E3991="quarterly",DATE(IF(MONTH(H3991)&gt;=10,YEAR(H3991)+1,YEAR(H3991)),VLOOKUP(MONTH(H3991),index!$D$2:$G$13,3,0),DAY(H3991)),
IF(E3991="halfyearly",DATE(IF(MONTH(H3991)&gt;=7,YEAR(H3991)+1,YEAR(H3991)),VLOOKUP(MONTH(H3991),index!$D$2:$G$13,4,0),DAY(H3991)),
DATE(YEAR(H3991)+1,MONTH(H3991),DAY(H3991)))))-H3991))+H3991)</f>
        <v/>
      </c>
      <c r="J3991" s="9" t="str">
        <f t="shared" ref="J3991:J4054" si="394">IF(A3991="","",IF(MONTH(I3991)&lt;10,YEAR(I3991)&amp;"-0"&amp;MONTH(I3991),YEAR(I3991)&amp;"-"&amp;MONTH(I3991)))</f>
        <v/>
      </c>
      <c r="K3991" s="11" t="str">
        <f t="shared" ref="K3991:K4054" si="395">IF(A3991="","",IF(B3991=1,F3991,O3990))</f>
        <v/>
      </c>
      <c r="L3991" s="11" t="str">
        <f t="shared" ref="L3991:L4054" si="396">IF(A3991="","",N3991-M3991)</f>
        <v/>
      </c>
      <c r="M3991" s="11" t="str">
        <f>IF(A3991="","",VLOOKUP(E3991,index!$A$1:$B$6,2,0)*K3991*G3991)</f>
        <v/>
      </c>
      <c r="N3991" s="11" t="str">
        <f>IF(A3991="","",-PMT(G3991*VLOOKUP(E3991,index!$A$1:$B$6,2,0),C3991,F3991,0,0))</f>
        <v/>
      </c>
      <c r="O3991" s="11" t="str">
        <f t="shared" ref="O3991:O4054" si="397">IF(A3991="","",K3991-L3991)</f>
        <v/>
      </c>
      <c r="P3991" s="11" t="str">
        <f t="shared" si="392"/>
        <v/>
      </c>
    </row>
    <row r="3992" spans="1:16" x14ac:dyDescent="0.25">
      <c r="A3992" s="9" t="str">
        <f>IF(A3991="","",IF(B3991&lt;C3991,A3991,IF(A3991=MAX('entry data'!$B$8:$B$507),"",A3991+1)))</f>
        <v/>
      </c>
      <c r="B3992" s="9" t="str">
        <f t="shared" si="393"/>
        <v/>
      </c>
      <c r="C3992" s="9" t="str">
        <f>IF(ISERROR(VLOOKUP(A3992,'entry data'!B:G,6,0)),"",VLOOKUP(A3992,'entry data'!B:G,6,0))</f>
        <v/>
      </c>
      <c r="D3992" s="9" t="str">
        <f>IF(ISERROR(VLOOKUP(A3992,'entry data'!B:C,2,0)),"",VLOOKUP(A3992,'entry data'!B:C,2,0))</f>
        <v/>
      </c>
      <c r="E3992" s="9" t="str">
        <f>IF(ISERROR(VLOOKUP(A3992,'entry data'!B:E,4,0)),"",VLOOKUP(A3992,'entry data'!B:E,4,0))</f>
        <v/>
      </c>
      <c r="F3992" s="11" t="str">
        <f>IF(A3992="","",IF(ISERROR(VLOOKUP(A3992,'entry data'!B:F,5,0)),"",VLOOKUP(A3992,'entry data'!B:F,5,0)))</f>
        <v/>
      </c>
      <c r="G3992" s="12" t="str">
        <f>IF(A3992="","",IF(ISERROR(VLOOKUP(A3992,'entry data'!B:I,8,0)),"",VLOOKUP(A3992,'entry data'!B:I,7,0)))</f>
        <v/>
      </c>
      <c r="H3992" s="13" t="str">
        <f>IF(A3992="","",IF(B3992=1,VLOOKUP(A3992,'entry data'!B:D,3,0),I3991))</f>
        <v/>
      </c>
      <c r="I3992" s="14" t="str">
        <f>IF(A3992="","",IF(E3992="weekly",7,IF(E3992="fortnightly",14,IF(E3992="monthly",DATE(IF(MONTH(H3992)=12,YEAR(H3992)+1,YEAR(H3992)),VLOOKUP(MONTH(H3992),index!$D$2:$G$13,2,0),DAY(H3992)),
IF(E3992="quarterly",DATE(IF(MONTH(H3992)&gt;=10,YEAR(H3992)+1,YEAR(H3992)),VLOOKUP(MONTH(H3992),index!$D$2:$G$13,3,0),DAY(H3992)),
IF(E3992="halfyearly",DATE(IF(MONTH(H3992)&gt;=7,YEAR(H3992)+1,YEAR(H3992)),VLOOKUP(MONTH(H3992),index!$D$2:$G$13,4,0),DAY(H3992)),
DATE(YEAR(H3992)+1,MONTH(H3992),DAY(H3992)))))-H3992))+H3992)</f>
        <v/>
      </c>
      <c r="J3992" s="9" t="str">
        <f t="shared" si="394"/>
        <v/>
      </c>
      <c r="K3992" s="11" t="str">
        <f t="shared" si="395"/>
        <v/>
      </c>
      <c r="L3992" s="11" t="str">
        <f t="shared" si="396"/>
        <v/>
      </c>
      <c r="M3992" s="11" t="str">
        <f>IF(A3992="","",VLOOKUP(E3992,index!$A$1:$B$6,2,0)*K3992*G3992)</f>
        <v/>
      </c>
      <c r="N3992" s="11" t="str">
        <f>IF(A3992="","",-PMT(G3992*VLOOKUP(E3992,index!$A$1:$B$6,2,0),C3992,F3992,0,0))</f>
        <v/>
      </c>
      <c r="O3992" s="11" t="str">
        <f t="shared" si="397"/>
        <v/>
      </c>
      <c r="P3992" s="11" t="str">
        <f t="shared" si="392"/>
        <v/>
      </c>
    </row>
    <row r="3993" spans="1:16" x14ac:dyDescent="0.25">
      <c r="A3993" s="9" t="str">
        <f>IF(A3992="","",IF(B3992&lt;C3992,A3992,IF(A3992=MAX('entry data'!$B$8:$B$507),"",A3992+1)))</f>
        <v/>
      </c>
      <c r="B3993" s="9" t="str">
        <f t="shared" si="393"/>
        <v/>
      </c>
      <c r="C3993" s="9" t="str">
        <f>IF(ISERROR(VLOOKUP(A3993,'entry data'!B:G,6,0)),"",VLOOKUP(A3993,'entry data'!B:G,6,0))</f>
        <v/>
      </c>
      <c r="D3993" s="9" t="str">
        <f>IF(ISERROR(VLOOKUP(A3993,'entry data'!B:C,2,0)),"",VLOOKUP(A3993,'entry data'!B:C,2,0))</f>
        <v/>
      </c>
      <c r="E3993" s="9" t="str">
        <f>IF(ISERROR(VLOOKUP(A3993,'entry data'!B:E,4,0)),"",VLOOKUP(A3993,'entry data'!B:E,4,0))</f>
        <v/>
      </c>
      <c r="F3993" s="11" t="str">
        <f>IF(A3993="","",IF(ISERROR(VLOOKUP(A3993,'entry data'!B:F,5,0)),"",VLOOKUP(A3993,'entry data'!B:F,5,0)))</f>
        <v/>
      </c>
      <c r="G3993" s="12" t="str">
        <f>IF(A3993="","",IF(ISERROR(VLOOKUP(A3993,'entry data'!B:I,8,0)),"",VLOOKUP(A3993,'entry data'!B:I,7,0)))</f>
        <v/>
      </c>
      <c r="H3993" s="13" t="str">
        <f>IF(A3993="","",IF(B3993=1,VLOOKUP(A3993,'entry data'!B:D,3,0),I3992))</f>
        <v/>
      </c>
      <c r="I3993" s="14" t="str">
        <f>IF(A3993="","",IF(E3993="weekly",7,IF(E3993="fortnightly",14,IF(E3993="monthly",DATE(IF(MONTH(H3993)=12,YEAR(H3993)+1,YEAR(H3993)),VLOOKUP(MONTH(H3993),index!$D$2:$G$13,2,0),DAY(H3993)),
IF(E3993="quarterly",DATE(IF(MONTH(H3993)&gt;=10,YEAR(H3993)+1,YEAR(H3993)),VLOOKUP(MONTH(H3993),index!$D$2:$G$13,3,0),DAY(H3993)),
IF(E3993="halfyearly",DATE(IF(MONTH(H3993)&gt;=7,YEAR(H3993)+1,YEAR(H3993)),VLOOKUP(MONTH(H3993),index!$D$2:$G$13,4,0),DAY(H3993)),
DATE(YEAR(H3993)+1,MONTH(H3993),DAY(H3993)))))-H3993))+H3993)</f>
        <v/>
      </c>
      <c r="J3993" s="9" t="str">
        <f t="shared" si="394"/>
        <v/>
      </c>
      <c r="K3993" s="11" t="str">
        <f t="shared" si="395"/>
        <v/>
      </c>
      <c r="L3993" s="11" t="str">
        <f t="shared" si="396"/>
        <v/>
      </c>
      <c r="M3993" s="11" t="str">
        <f>IF(A3993="","",VLOOKUP(E3993,index!$A$1:$B$6,2,0)*K3993*G3993)</f>
        <v/>
      </c>
      <c r="N3993" s="11" t="str">
        <f>IF(A3993="","",-PMT(G3993*VLOOKUP(E3993,index!$A$1:$B$6,2,0),C3993,F3993,0,0))</f>
        <v/>
      </c>
      <c r="O3993" s="11" t="str">
        <f t="shared" si="397"/>
        <v/>
      </c>
      <c r="P3993" s="11" t="str">
        <f t="shared" si="392"/>
        <v/>
      </c>
    </row>
    <row r="3994" spans="1:16" x14ac:dyDescent="0.25">
      <c r="A3994" s="9" t="str">
        <f>IF(A3993="","",IF(B3993&lt;C3993,A3993,IF(A3993=MAX('entry data'!$B$8:$B$507),"",A3993+1)))</f>
        <v/>
      </c>
      <c r="B3994" s="9" t="str">
        <f t="shared" si="393"/>
        <v/>
      </c>
      <c r="C3994" s="9" t="str">
        <f>IF(ISERROR(VLOOKUP(A3994,'entry data'!B:G,6,0)),"",VLOOKUP(A3994,'entry data'!B:G,6,0))</f>
        <v/>
      </c>
      <c r="D3994" s="9" t="str">
        <f>IF(ISERROR(VLOOKUP(A3994,'entry data'!B:C,2,0)),"",VLOOKUP(A3994,'entry data'!B:C,2,0))</f>
        <v/>
      </c>
      <c r="E3994" s="9" t="str">
        <f>IF(ISERROR(VLOOKUP(A3994,'entry data'!B:E,4,0)),"",VLOOKUP(A3994,'entry data'!B:E,4,0))</f>
        <v/>
      </c>
      <c r="F3994" s="11" t="str">
        <f>IF(A3994="","",IF(ISERROR(VLOOKUP(A3994,'entry data'!B:F,5,0)),"",VLOOKUP(A3994,'entry data'!B:F,5,0)))</f>
        <v/>
      </c>
      <c r="G3994" s="12" t="str">
        <f>IF(A3994="","",IF(ISERROR(VLOOKUP(A3994,'entry data'!B:I,8,0)),"",VLOOKUP(A3994,'entry data'!B:I,7,0)))</f>
        <v/>
      </c>
      <c r="H3994" s="13" t="str">
        <f>IF(A3994="","",IF(B3994=1,VLOOKUP(A3994,'entry data'!B:D,3,0),I3993))</f>
        <v/>
      </c>
      <c r="I3994" s="14" t="str">
        <f>IF(A3994="","",IF(E3994="weekly",7,IF(E3994="fortnightly",14,IF(E3994="monthly",DATE(IF(MONTH(H3994)=12,YEAR(H3994)+1,YEAR(H3994)),VLOOKUP(MONTH(H3994),index!$D$2:$G$13,2,0),DAY(H3994)),
IF(E3994="quarterly",DATE(IF(MONTH(H3994)&gt;=10,YEAR(H3994)+1,YEAR(H3994)),VLOOKUP(MONTH(H3994),index!$D$2:$G$13,3,0),DAY(H3994)),
IF(E3994="halfyearly",DATE(IF(MONTH(H3994)&gt;=7,YEAR(H3994)+1,YEAR(H3994)),VLOOKUP(MONTH(H3994),index!$D$2:$G$13,4,0),DAY(H3994)),
DATE(YEAR(H3994)+1,MONTH(H3994),DAY(H3994)))))-H3994))+H3994)</f>
        <v/>
      </c>
      <c r="J3994" s="9" t="str">
        <f t="shared" si="394"/>
        <v/>
      </c>
      <c r="K3994" s="11" t="str">
        <f t="shared" si="395"/>
        <v/>
      </c>
      <c r="L3994" s="11" t="str">
        <f t="shared" si="396"/>
        <v/>
      </c>
      <c r="M3994" s="11" t="str">
        <f>IF(A3994="","",VLOOKUP(E3994,index!$A$1:$B$6,2,0)*K3994*G3994)</f>
        <v/>
      </c>
      <c r="N3994" s="11" t="str">
        <f>IF(A3994="","",-PMT(G3994*VLOOKUP(E3994,index!$A$1:$B$6,2,0),C3994,F3994,0,0))</f>
        <v/>
      </c>
      <c r="O3994" s="11" t="str">
        <f t="shared" si="397"/>
        <v/>
      </c>
      <c r="P3994" s="11" t="str">
        <f t="shared" si="392"/>
        <v/>
      </c>
    </row>
    <row r="3995" spans="1:16" x14ac:dyDescent="0.25">
      <c r="A3995" s="9" t="str">
        <f>IF(A3994="","",IF(B3994&lt;C3994,A3994,IF(A3994=MAX('entry data'!$B$8:$B$507),"",A3994+1)))</f>
        <v/>
      </c>
      <c r="B3995" s="9" t="str">
        <f t="shared" si="393"/>
        <v/>
      </c>
      <c r="C3995" s="9" t="str">
        <f>IF(ISERROR(VLOOKUP(A3995,'entry data'!B:G,6,0)),"",VLOOKUP(A3995,'entry data'!B:G,6,0))</f>
        <v/>
      </c>
      <c r="D3995" s="9" t="str">
        <f>IF(ISERROR(VLOOKUP(A3995,'entry data'!B:C,2,0)),"",VLOOKUP(A3995,'entry data'!B:C,2,0))</f>
        <v/>
      </c>
      <c r="E3995" s="9" t="str">
        <f>IF(ISERROR(VLOOKUP(A3995,'entry data'!B:E,4,0)),"",VLOOKUP(A3995,'entry data'!B:E,4,0))</f>
        <v/>
      </c>
      <c r="F3995" s="11" t="str">
        <f>IF(A3995="","",IF(ISERROR(VLOOKUP(A3995,'entry data'!B:F,5,0)),"",VLOOKUP(A3995,'entry data'!B:F,5,0)))</f>
        <v/>
      </c>
      <c r="G3995" s="12" t="str">
        <f>IF(A3995="","",IF(ISERROR(VLOOKUP(A3995,'entry data'!B:I,8,0)),"",VLOOKUP(A3995,'entry data'!B:I,7,0)))</f>
        <v/>
      </c>
      <c r="H3995" s="13" t="str">
        <f>IF(A3995="","",IF(B3995=1,VLOOKUP(A3995,'entry data'!B:D,3,0),I3994))</f>
        <v/>
      </c>
      <c r="I3995" s="14" t="str">
        <f>IF(A3995="","",IF(E3995="weekly",7,IF(E3995="fortnightly",14,IF(E3995="monthly",DATE(IF(MONTH(H3995)=12,YEAR(H3995)+1,YEAR(H3995)),VLOOKUP(MONTH(H3995),index!$D$2:$G$13,2,0),DAY(H3995)),
IF(E3995="quarterly",DATE(IF(MONTH(H3995)&gt;=10,YEAR(H3995)+1,YEAR(H3995)),VLOOKUP(MONTH(H3995),index!$D$2:$G$13,3,0),DAY(H3995)),
IF(E3995="halfyearly",DATE(IF(MONTH(H3995)&gt;=7,YEAR(H3995)+1,YEAR(H3995)),VLOOKUP(MONTH(H3995),index!$D$2:$G$13,4,0),DAY(H3995)),
DATE(YEAR(H3995)+1,MONTH(H3995),DAY(H3995)))))-H3995))+H3995)</f>
        <v/>
      </c>
      <c r="J3995" s="9" t="str">
        <f t="shared" si="394"/>
        <v/>
      </c>
      <c r="K3995" s="11" t="str">
        <f t="shared" si="395"/>
        <v/>
      </c>
      <c r="L3995" s="11" t="str">
        <f t="shared" si="396"/>
        <v/>
      </c>
      <c r="M3995" s="11" t="str">
        <f>IF(A3995="","",VLOOKUP(E3995,index!$A$1:$B$6,2,0)*K3995*G3995)</f>
        <v/>
      </c>
      <c r="N3995" s="11" t="str">
        <f>IF(A3995="","",-PMT(G3995*VLOOKUP(E3995,index!$A$1:$B$6,2,0),C3995,F3995,0,0))</f>
        <v/>
      </c>
      <c r="O3995" s="11" t="str">
        <f t="shared" si="397"/>
        <v/>
      </c>
      <c r="P3995" s="11" t="str">
        <f t="shared" si="392"/>
        <v/>
      </c>
    </row>
    <row r="3996" spans="1:16" x14ac:dyDescent="0.25">
      <c r="A3996" s="9" t="str">
        <f>IF(A3995="","",IF(B3995&lt;C3995,A3995,IF(A3995=MAX('entry data'!$B$8:$B$507),"",A3995+1)))</f>
        <v/>
      </c>
      <c r="B3996" s="9" t="str">
        <f t="shared" si="393"/>
        <v/>
      </c>
      <c r="C3996" s="9" t="str">
        <f>IF(ISERROR(VLOOKUP(A3996,'entry data'!B:G,6,0)),"",VLOOKUP(A3996,'entry data'!B:G,6,0))</f>
        <v/>
      </c>
      <c r="D3996" s="9" t="str">
        <f>IF(ISERROR(VLOOKUP(A3996,'entry data'!B:C,2,0)),"",VLOOKUP(A3996,'entry data'!B:C,2,0))</f>
        <v/>
      </c>
      <c r="E3996" s="9" t="str">
        <f>IF(ISERROR(VLOOKUP(A3996,'entry data'!B:E,4,0)),"",VLOOKUP(A3996,'entry data'!B:E,4,0))</f>
        <v/>
      </c>
      <c r="F3996" s="11" t="str">
        <f>IF(A3996="","",IF(ISERROR(VLOOKUP(A3996,'entry data'!B:F,5,0)),"",VLOOKUP(A3996,'entry data'!B:F,5,0)))</f>
        <v/>
      </c>
      <c r="G3996" s="12" t="str">
        <f>IF(A3996="","",IF(ISERROR(VLOOKUP(A3996,'entry data'!B:I,8,0)),"",VLOOKUP(A3996,'entry data'!B:I,7,0)))</f>
        <v/>
      </c>
      <c r="H3996" s="13" t="str">
        <f>IF(A3996="","",IF(B3996=1,VLOOKUP(A3996,'entry data'!B:D,3,0),I3995))</f>
        <v/>
      </c>
      <c r="I3996" s="14" t="str">
        <f>IF(A3996="","",IF(E3996="weekly",7,IF(E3996="fortnightly",14,IF(E3996="monthly",DATE(IF(MONTH(H3996)=12,YEAR(H3996)+1,YEAR(H3996)),VLOOKUP(MONTH(H3996),index!$D$2:$G$13,2,0),DAY(H3996)),
IF(E3996="quarterly",DATE(IF(MONTH(H3996)&gt;=10,YEAR(H3996)+1,YEAR(H3996)),VLOOKUP(MONTH(H3996),index!$D$2:$G$13,3,0),DAY(H3996)),
IF(E3996="halfyearly",DATE(IF(MONTH(H3996)&gt;=7,YEAR(H3996)+1,YEAR(H3996)),VLOOKUP(MONTH(H3996),index!$D$2:$G$13,4,0),DAY(H3996)),
DATE(YEAR(H3996)+1,MONTH(H3996),DAY(H3996)))))-H3996))+H3996)</f>
        <v/>
      </c>
      <c r="J3996" s="9" t="str">
        <f t="shared" si="394"/>
        <v/>
      </c>
      <c r="K3996" s="11" t="str">
        <f t="shared" si="395"/>
        <v/>
      </c>
      <c r="L3996" s="11" t="str">
        <f t="shared" si="396"/>
        <v/>
      </c>
      <c r="M3996" s="11" t="str">
        <f>IF(A3996="","",VLOOKUP(E3996,index!$A$1:$B$6,2,0)*K3996*G3996)</f>
        <v/>
      </c>
      <c r="N3996" s="11" t="str">
        <f>IF(A3996="","",-PMT(G3996*VLOOKUP(E3996,index!$A$1:$B$6,2,0),C3996,F3996,0,0))</f>
        <v/>
      </c>
      <c r="O3996" s="11" t="str">
        <f t="shared" si="397"/>
        <v/>
      </c>
      <c r="P3996" s="11" t="str">
        <f t="shared" si="392"/>
        <v/>
      </c>
    </row>
    <row r="3997" spans="1:16" x14ac:dyDescent="0.25">
      <c r="A3997" s="9" t="str">
        <f>IF(A3996="","",IF(B3996&lt;C3996,A3996,IF(A3996=MAX('entry data'!$B$8:$B$507),"",A3996+1)))</f>
        <v/>
      </c>
      <c r="B3997" s="9" t="str">
        <f t="shared" si="393"/>
        <v/>
      </c>
      <c r="C3997" s="9" t="str">
        <f>IF(ISERROR(VLOOKUP(A3997,'entry data'!B:G,6,0)),"",VLOOKUP(A3997,'entry data'!B:G,6,0))</f>
        <v/>
      </c>
      <c r="D3997" s="9" t="str">
        <f>IF(ISERROR(VLOOKUP(A3997,'entry data'!B:C,2,0)),"",VLOOKUP(A3997,'entry data'!B:C,2,0))</f>
        <v/>
      </c>
      <c r="E3997" s="9" t="str">
        <f>IF(ISERROR(VLOOKUP(A3997,'entry data'!B:E,4,0)),"",VLOOKUP(A3997,'entry data'!B:E,4,0))</f>
        <v/>
      </c>
      <c r="F3997" s="11" t="str">
        <f>IF(A3997="","",IF(ISERROR(VLOOKUP(A3997,'entry data'!B:F,5,0)),"",VLOOKUP(A3997,'entry data'!B:F,5,0)))</f>
        <v/>
      </c>
      <c r="G3997" s="12" t="str">
        <f>IF(A3997="","",IF(ISERROR(VLOOKUP(A3997,'entry data'!B:I,8,0)),"",VLOOKUP(A3997,'entry data'!B:I,7,0)))</f>
        <v/>
      </c>
      <c r="H3997" s="13" t="str">
        <f>IF(A3997="","",IF(B3997=1,VLOOKUP(A3997,'entry data'!B:D,3,0),I3996))</f>
        <v/>
      </c>
      <c r="I3997" s="14" t="str">
        <f>IF(A3997="","",IF(E3997="weekly",7,IF(E3997="fortnightly",14,IF(E3997="monthly",DATE(IF(MONTH(H3997)=12,YEAR(H3997)+1,YEAR(H3997)),VLOOKUP(MONTH(H3997),index!$D$2:$G$13,2,0),DAY(H3997)),
IF(E3997="quarterly",DATE(IF(MONTH(H3997)&gt;=10,YEAR(H3997)+1,YEAR(H3997)),VLOOKUP(MONTH(H3997),index!$D$2:$G$13,3,0),DAY(H3997)),
IF(E3997="halfyearly",DATE(IF(MONTH(H3997)&gt;=7,YEAR(H3997)+1,YEAR(H3997)),VLOOKUP(MONTH(H3997),index!$D$2:$G$13,4,0),DAY(H3997)),
DATE(YEAR(H3997)+1,MONTH(H3997),DAY(H3997)))))-H3997))+H3997)</f>
        <v/>
      </c>
      <c r="J3997" s="9" t="str">
        <f t="shared" si="394"/>
        <v/>
      </c>
      <c r="K3997" s="11" t="str">
        <f t="shared" si="395"/>
        <v/>
      </c>
      <c r="L3997" s="11" t="str">
        <f t="shared" si="396"/>
        <v/>
      </c>
      <c r="M3997" s="11" t="str">
        <f>IF(A3997="","",VLOOKUP(E3997,index!$A$1:$B$6,2,0)*K3997*G3997)</f>
        <v/>
      </c>
      <c r="N3997" s="11" t="str">
        <f>IF(A3997="","",-PMT(G3997*VLOOKUP(E3997,index!$A$1:$B$6,2,0),C3997,F3997,0,0))</f>
        <v/>
      </c>
      <c r="O3997" s="11" t="str">
        <f t="shared" si="397"/>
        <v/>
      </c>
      <c r="P3997" s="11" t="str">
        <f t="shared" si="392"/>
        <v/>
      </c>
    </row>
    <row r="3998" spans="1:16" x14ac:dyDescent="0.25">
      <c r="A3998" s="9" t="str">
        <f>IF(A3997="","",IF(B3997&lt;C3997,A3997,IF(A3997=MAX('entry data'!$B$8:$B$507),"",A3997+1)))</f>
        <v/>
      </c>
      <c r="B3998" s="9" t="str">
        <f t="shared" si="393"/>
        <v/>
      </c>
      <c r="C3998" s="9" t="str">
        <f>IF(ISERROR(VLOOKUP(A3998,'entry data'!B:G,6,0)),"",VLOOKUP(A3998,'entry data'!B:G,6,0))</f>
        <v/>
      </c>
      <c r="D3998" s="9" t="str">
        <f>IF(ISERROR(VLOOKUP(A3998,'entry data'!B:C,2,0)),"",VLOOKUP(A3998,'entry data'!B:C,2,0))</f>
        <v/>
      </c>
      <c r="E3998" s="9" t="str">
        <f>IF(ISERROR(VLOOKUP(A3998,'entry data'!B:E,4,0)),"",VLOOKUP(A3998,'entry data'!B:E,4,0))</f>
        <v/>
      </c>
      <c r="F3998" s="11" t="str">
        <f>IF(A3998="","",IF(ISERROR(VLOOKUP(A3998,'entry data'!B:F,5,0)),"",VLOOKUP(A3998,'entry data'!B:F,5,0)))</f>
        <v/>
      </c>
      <c r="G3998" s="12" t="str">
        <f>IF(A3998="","",IF(ISERROR(VLOOKUP(A3998,'entry data'!B:I,8,0)),"",VLOOKUP(A3998,'entry data'!B:I,7,0)))</f>
        <v/>
      </c>
      <c r="H3998" s="13" t="str">
        <f>IF(A3998="","",IF(B3998=1,VLOOKUP(A3998,'entry data'!B:D,3,0),I3997))</f>
        <v/>
      </c>
      <c r="I3998" s="14" t="str">
        <f>IF(A3998="","",IF(E3998="weekly",7,IF(E3998="fortnightly",14,IF(E3998="monthly",DATE(IF(MONTH(H3998)=12,YEAR(H3998)+1,YEAR(H3998)),VLOOKUP(MONTH(H3998),index!$D$2:$G$13,2,0),DAY(H3998)),
IF(E3998="quarterly",DATE(IF(MONTH(H3998)&gt;=10,YEAR(H3998)+1,YEAR(H3998)),VLOOKUP(MONTH(H3998),index!$D$2:$G$13,3,0),DAY(H3998)),
IF(E3998="halfyearly",DATE(IF(MONTH(H3998)&gt;=7,YEAR(H3998)+1,YEAR(H3998)),VLOOKUP(MONTH(H3998),index!$D$2:$G$13,4,0),DAY(H3998)),
DATE(YEAR(H3998)+1,MONTH(H3998),DAY(H3998)))))-H3998))+H3998)</f>
        <v/>
      </c>
      <c r="J3998" s="9" t="str">
        <f t="shared" si="394"/>
        <v/>
      </c>
      <c r="K3998" s="11" t="str">
        <f t="shared" si="395"/>
        <v/>
      </c>
      <c r="L3998" s="11" t="str">
        <f t="shared" si="396"/>
        <v/>
      </c>
      <c r="M3998" s="11" t="str">
        <f>IF(A3998="","",VLOOKUP(E3998,index!$A$1:$B$6,2,0)*K3998*G3998)</f>
        <v/>
      </c>
      <c r="N3998" s="11" t="str">
        <f>IF(A3998="","",-PMT(G3998*VLOOKUP(E3998,index!$A$1:$B$6,2,0),C3998,F3998,0,0))</f>
        <v/>
      </c>
      <c r="O3998" s="11" t="str">
        <f t="shared" si="397"/>
        <v/>
      </c>
      <c r="P3998" s="11" t="str">
        <f t="shared" si="392"/>
        <v/>
      </c>
    </row>
    <row r="3999" spans="1:16" x14ac:dyDescent="0.25">
      <c r="A3999" s="9" t="str">
        <f>IF(A3998="","",IF(B3998&lt;C3998,A3998,IF(A3998=MAX('entry data'!$B$8:$B$507),"",A3998+1)))</f>
        <v/>
      </c>
      <c r="B3999" s="9" t="str">
        <f t="shared" si="393"/>
        <v/>
      </c>
      <c r="C3999" s="9" t="str">
        <f>IF(ISERROR(VLOOKUP(A3999,'entry data'!B:G,6,0)),"",VLOOKUP(A3999,'entry data'!B:G,6,0))</f>
        <v/>
      </c>
      <c r="D3999" s="9" t="str">
        <f>IF(ISERROR(VLOOKUP(A3999,'entry data'!B:C,2,0)),"",VLOOKUP(A3999,'entry data'!B:C,2,0))</f>
        <v/>
      </c>
      <c r="E3999" s="9" t="str">
        <f>IF(ISERROR(VLOOKUP(A3999,'entry data'!B:E,4,0)),"",VLOOKUP(A3999,'entry data'!B:E,4,0))</f>
        <v/>
      </c>
      <c r="F3999" s="11" t="str">
        <f>IF(A3999="","",IF(ISERROR(VLOOKUP(A3999,'entry data'!B:F,5,0)),"",VLOOKUP(A3999,'entry data'!B:F,5,0)))</f>
        <v/>
      </c>
      <c r="G3999" s="12" t="str">
        <f>IF(A3999="","",IF(ISERROR(VLOOKUP(A3999,'entry data'!B:I,8,0)),"",VLOOKUP(A3999,'entry data'!B:I,7,0)))</f>
        <v/>
      </c>
      <c r="H3999" s="13" t="str">
        <f>IF(A3999="","",IF(B3999=1,VLOOKUP(A3999,'entry data'!B:D,3,0),I3998))</f>
        <v/>
      </c>
      <c r="I3999" s="14" t="str">
        <f>IF(A3999="","",IF(E3999="weekly",7,IF(E3999="fortnightly",14,IF(E3999="monthly",DATE(IF(MONTH(H3999)=12,YEAR(H3999)+1,YEAR(H3999)),VLOOKUP(MONTH(H3999),index!$D$2:$G$13,2,0),DAY(H3999)),
IF(E3999="quarterly",DATE(IF(MONTH(H3999)&gt;=10,YEAR(H3999)+1,YEAR(H3999)),VLOOKUP(MONTH(H3999),index!$D$2:$G$13,3,0),DAY(H3999)),
IF(E3999="halfyearly",DATE(IF(MONTH(H3999)&gt;=7,YEAR(H3999)+1,YEAR(H3999)),VLOOKUP(MONTH(H3999),index!$D$2:$G$13,4,0),DAY(H3999)),
DATE(YEAR(H3999)+1,MONTH(H3999),DAY(H3999)))))-H3999))+H3999)</f>
        <v/>
      </c>
      <c r="J3999" s="9" t="str">
        <f t="shared" si="394"/>
        <v/>
      </c>
      <c r="K3999" s="11" t="str">
        <f t="shared" si="395"/>
        <v/>
      </c>
      <c r="L3999" s="11" t="str">
        <f t="shared" si="396"/>
        <v/>
      </c>
      <c r="M3999" s="11" t="str">
        <f>IF(A3999="","",VLOOKUP(E3999,index!$A$1:$B$6,2,0)*K3999*G3999)</f>
        <v/>
      </c>
      <c r="N3999" s="11" t="str">
        <f>IF(A3999="","",-PMT(G3999*VLOOKUP(E3999,index!$A$1:$B$6,2,0),C3999,F3999,0,0))</f>
        <v/>
      </c>
      <c r="O3999" s="11" t="str">
        <f t="shared" si="397"/>
        <v/>
      </c>
      <c r="P3999" s="11" t="str">
        <f t="shared" si="392"/>
        <v/>
      </c>
    </row>
    <row r="4000" spans="1:16" x14ac:dyDescent="0.25">
      <c r="A4000" s="9" t="str">
        <f>IF(A3999="","",IF(B3999&lt;C3999,A3999,IF(A3999=MAX('entry data'!$B$8:$B$507),"",A3999+1)))</f>
        <v/>
      </c>
      <c r="B4000" s="9" t="str">
        <f t="shared" si="393"/>
        <v/>
      </c>
      <c r="C4000" s="9" t="str">
        <f>IF(ISERROR(VLOOKUP(A4000,'entry data'!B:G,6,0)),"",VLOOKUP(A4000,'entry data'!B:G,6,0))</f>
        <v/>
      </c>
      <c r="D4000" s="9" t="str">
        <f>IF(ISERROR(VLOOKUP(A4000,'entry data'!B:C,2,0)),"",VLOOKUP(A4000,'entry data'!B:C,2,0))</f>
        <v/>
      </c>
      <c r="E4000" s="9" t="str">
        <f>IF(ISERROR(VLOOKUP(A4000,'entry data'!B:E,4,0)),"",VLOOKUP(A4000,'entry data'!B:E,4,0))</f>
        <v/>
      </c>
      <c r="F4000" s="11" t="str">
        <f>IF(A4000="","",IF(ISERROR(VLOOKUP(A4000,'entry data'!B:F,5,0)),"",VLOOKUP(A4000,'entry data'!B:F,5,0)))</f>
        <v/>
      </c>
      <c r="G4000" s="12" t="str">
        <f>IF(A4000="","",IF(ISERROR(VLOOKUP(A4000,'entry data'!B:I,8,0)),"",VLOOKUP(A4000,'entry data'!B:I,7,0)))</f>
        <v/>
      </c>
      <c r="H4000" s="13" t="str">
        <f>IF(A4000="","",IF(B4000=1,VLOOKUP(A4000,'entry data'!B:D,3,0),I3999))</f>
        <v/>
      </c>
      <c r="I4000" s="14" t="str">
        <f>IF(A4000="","",IF(E4000="weekly",7,IF(E4000="fortnightly",14,IF(E4000="monthly",DATE(IF(MONTH(H4000)=12,YEAR(H4000)+1,YEAR(H4000)),VLOOKUP(MONTH(H4000),index!$D$2:$G$13,2,0),DAY(H4000)),
IF(E4000="quarterly",DATE(IF(MONTH(H4000)&gt;=10,YEAR(H4000)+1,YEAR(H4000)),VLOOKUP(MONTH(H4000),index!$D$2:$G$13,3,0),DAY(H4000)),
IF(E4000="halfyearly",DATE(IF(MONTH(H4000)&gt;=7,YEAR(H4000)+1,YEAR(H4000)),VLOOKUP(MONTH(H4000),index!$D$2:$G$13,4,0),DAY(H4000)),
DATE(YEAR(H4000)+1,MONTH(H4000),DAY(H4000)))))-H4000))+H4000)</f>
        <v/>
      </c>
      <c r="J4000" s="9" t="str">
        <f t="shared" si="394"/>
        <v/>
      </c>
      <c r="K4000" s="11" t="str">
        <f t="shared" si="395"/>
        <v/>
      </c>
      <c r="L4000" s="11" t="str">
        <f t="shared" si="396"/>
        <v/>
      </c>
      <c r="M4000" s="11" t="str">
        <f>IF(A4000="","",VLOOKUP(E4000,index!$A$1:$B$6,2,0)*K4000*G4000)</f>
        <v/>
      </c>
      <c r="N4000" s="11" t="str">
        <f>IF(A4000="","",-PMT(G4000*VLOOKUP(E4000,index!$A$1:$B$6,2,0),C4000,F4000,0,0))</f>
        <v/>
      </c>
      <c r="O4000" s="11" t="str">
        <f t="shared" si="397"/>
        <v/>
      </c>
      <c r="P4000" s="11" t="str">
        <f t="shared" si="392"/>
        <v/>
      </c>
    </row>
    <row r="4001" spans="1:16" x14ac:dyDescent="0.25">
      <c r="A4001" s="9" t="str">
        <f>IF(A4000="","",IF(B4000&lt;C4000,A4000,IF(A4000=MAX('entry data'!$B$8:$B$507),"",A4000+1)))</f>
        <v/>
      </c>
      <c r="B4001" s="9" t="str">
        <f t="shared" si="393"/>
        <v/>
      </c>
      <c r="C4001" s="9" t="str">
        <f>IF(ISERROR(VLOOKUP(A4001,'entry data'!B:G,6,0)),"",VLOOKUP(A4001,'entry data'!B:G,6,0))</f>
        <v/>
      </c>
      <c r="D4001" s="9" t="str">
        <f>IF(ISERROR(VLOOKUP(A4001,'entry data'!B:C,2,0)),"",VLOOKUP(A4001,'entry data'!B:C,2,0))</f>
        <v/>
      </c>
      <c r="E4001" s="9" t="str">
        <f>IF(ISERROR(VLOOKUP(A4001,'entry data'!B:E,4,0)),"",VLOOKUP(A4001,'entry data'!B:E,4,0))</f>
        <v/>
      </c>
      <c r="F4001" s="11" t="str">
        <f>IF(A4001="","",IF(ISERROR(VLOOKUP(A4001,'entry data'!B:F,5,0)),"",VLOOKUP(A4001,'entry data'!B:F,5,0)))</f>
        <v/>
      </c>
      <c r="G4001" s="12" t="str">
        <f>IF(A4001="","",IF(ISERROR(VLOOKUP(A4001,'entry data'!B:I,8,0)),"",VLOOKUP(A4001,'entry data'!B:I,7,0)))</f>
        <v/>
      </c>
      <c r="H4001" s="13" t="str">
        <f>IF(A4001="","",IF(B4001=1,VLOOKUP(A4001,'entry data'!B:D,3,0),I4000))</f>
        <v/>
      </c>
      <c r="I4001" s="14" t="str">
        <f>IF(A4001="","",IF(E4001="weekly",7,IF(E4001="fortnightly",14,IF(E4001="monthly",DATE(IF(MONTH(H4001)=12,YEAR(H4001)+1,YEAR(H4001)),VLOOKUP(MONTH(H4001),index!$D$2:$G$13,2,0),DAY(H4001)),
IF(E4001="quarterly",DATE(IF(MONTH(H4001)&gt;=10,YEAR(H4001)+1,YEAR(H4001)),VLOOKUP(MONTH(H4001),index!$D$2:$G$13,3,0),DAY(H4001)),
IF(E4001="halfyearly",DATE(IF(MONTH(H4001)&gt;=7,YEAR(H4001)+1,YEAR(H4001)),VLOOKUP(MONTH(H4001),index!$D$2:$G$13,4,0),DAY(H4001)),
DATE(YEAR(H4001)+1,MONTH(H4001),DAY(H4001)))))-H4001))+H4001)</f>
        <v/>
      </c>
      <c r="J4001" s="9" t="str">
        <f t="shared" si="394"/>
        <v/>
      </c>
      <c r="K4001" s="11" t="str">
        <f t="shared" si="395"/>
        <v/>
      </c>
      <c r="L4001" s="11" t="str">
        <f t="shared" si="396"/>
        <v/>
      </c>
      <c r="M4001" s="11" t="str">
        <f>IF(A4001="","",VLOOKUP(E4001,index!$A$1:$B$6,2,0)*K4001*G4001)</f>
        <v/>
      </c>
      <c r="N4001" s="11" t="str">
        <f>IF(A4001="","",-PMT(G4001*VLOOKUP(E4001,index!$A$1:$B$6,2,0),C4001,F4001,0,0))</f>
        <v/>
      </c>
      <c r="O4001" s="11" t="str">
        <f t="shared" si="397"/>
        <v/>
      </c>
      <c r="P4001" s="11" t="str">
        <f t="shared" si="392"/>
        <v/>
      </c>
    </row>
    <row r="4002" spans="1:16" x14ac:dyDescent="0.25">
      <c r="A4002" s="9" t="str">
        <f>IF(A4001="","",IF(B4001&lt;C4001,A4001,IF(A4001=MAX('entry data'!$B$8:$B$507),"",A4001+1)))</f>
        <v/>
      </c>
      <c r="B4002" s="9" t="str">
        <f t="shared" si="393"/>
        <v/>
      </c>
      <c r="C4002" s="9" t="str">
        <f>IF(ISERROR(VLOOKUP(A4002,'entry data'!B:G,6,0)),"",VLOOKUP(A4002,'entry data'!B:G,6,0))</f>
        <v/>
      </c>
      <c r="D4002" s="9" t="str">
        <f>IF(ISERROR(VLOOKUP(A4002,'entry data'!B:C,2,0)),"",VLOOKUP(A4002,'entry data'!B:C,2,0))</f>
        <v/>
      </c>
      <c r="E4002" s="9" t="str">
        <f>IF(ISERROR(VLOOKUP(A4002,'entry data'!B:E,4,0)),"",VLOOKUP(A4002,'entry data'!B:E,4,0))</f>
        <v/>
      </c>
      <c r="F4002" s="11" t="str">
        <f>IF(A4002="","",IF(ISERROR(VLOOKUP(A4002,'entry data'!B:F,5,0)),"",VLOOKUP(A4002,'entry data'!B:F,5,0)))</f>
        <v/>
      </c>
      <c r="G4002" s="12" t="str">
        <f>IF(A4002="","",IF(ISERROR(VLOOKUP(A4002,'entry data'!B:I,8,0)),"",VLOOKUP(A4002,'entry data'!B:I,7,0)))</f>
        <v/>
      </c>
      <c r="H4002" s="13" t="str">
        <f>IF(A4002="","",IF(B4002=1,VLOOKUP(A4002,'entry data'!B:D,3,0),I4001))</f>
        <v/>
      </c>
      <c r="I4002" s="14" t="str">
        <f>IF(A4002="","",IF(E4002="weekly",7,IF(E4002="fortnightly",14,IF(E4002="monthly",DATE(IF(MONTH(H4002)=12,YEAR(H4002)+1,YEAR(H4002)),VLOOKUP(MONTH(H4002),index!$D$2:$G$13,2,0),DAY(H4002)),
IF(E4002="quarterly",DATE(IF(MONTH(H4002)&gt;=10,YEAR(H4002)+1,YEAR(H4002)),VLOOKUP(MONTH(H4002),index!$D$2:$G$13,3,0),DAY(H4002)),
IF(E4002="halfyearly",DATE(IF(MONTH(H4002)&gt;=7,YEAR(H4002)+1,YEAR(H4002)),VLOOKUP(MONTH(H4002),index!$D$2:$G$13,4,0),DAY(H4002)),
DATE(YEAR(H4002)+1,MONTH(H4002),DAY(H4002)))))-H4002))+H4002)</f>
        <v/>
      </c>
      <c r="J4002" s="9" t="str">
        <f t="shared" si="394"/>
        <v/>
      </c>
      <c r="K4002" s="11" t="str">
        <f t="shared" si="395"/>
        <v/>
      </c>
      <c r="L4002" s="11" t="str">
        <f t="shared" si="396"/>
        <v/>
      </c>
      <c r="M4002" s="11" t="str">
        <f>IF(A4002="","",VLOOKUP(E4002,index!$A$1:$B$6,2,0)*K4002*G4002)</f>
        <v/>
      </c>
      <c r="N4002" s="11" t="str">
        <f>IF(A4002="","",-PMT(G4002*VLOOKUP(E4002,index!$A$1:$B$6,2,0),C4002,F4002,0,0))</f>
        <v/>
      </c>
      <c r="O4002" s="11" t="str">
        <f t="shared" si="397"/>
        <v/>
      </c>
      <c r="P4002" s="11" t="str">
        <f t="shared" si="392"/>
        <v/>
      </c>
    </row>
    <row r="4003" spans="1:16" x14ac:dyDescent="0.25">
      <c r="A4003" s="9" t="str">
        <f>IF(A4002="","",IF(B4002&lt;C4002,A4002,IF(A4002=MAX('entry data'!$B$8:$B$507),"",A4002+1)))</f>
        <v/>
      </c>
      <c r="B4003" s="9" t="str">
        <f t="shared" si="393"/>
        <v/>
      </c>
      <c r="C4003" s="9" t="str">
        <f>IF(ISERROR(VLOOKUP(A4003,'entry data'!B:G,6,0)),"",VLOOKUP(A4003,'entry data'!B:G,6,0))</f>
        <v/>
      </c>
      <c r="D4003" s="9" t="str">
        <f>IF(ISERROR(VLOOKUP(A4003,'entry data'!B:C,2,0)),"",VLOOKUP(A4003,'entry data'!B:C,2,0))</f>
        <v/>
      </c>
      <c r="E4003" s="9" t="str">
        <f>IF(ISERROR(VLOOKUP(A4003,'entry data'!B:E,4,0)),"",VLOOKUP(A4003,'entry data'!B:E,4,0))</f>
        <v/>
      </c>
      <c r="F4003" s="11" t="str">
        <f>IF(A4003="","",IF(ISERROR(VLOOKUP(A4003,'entry data'!B:F,5,0)),"",VLOOKUP(A4003,'entry data'!B:F,5,0)))</f>
        <v/>
      </c>
      <c r="G4003" s="12" t="str">
        <f>IF(A4003="","",IF(ISERROR(VLOOKUP(A4003,'entry data'!B:I,8,0)),"",VLOOKUP(A4003,'entry data'!B:I,7,0)))</f>
        <v/>
      </c>
      <c r="H4003" s="13" t="str">
        <f>IF(A4003="","",IF(B4003=1,VLOOKUP(A4003,'entry data'!B:D,3,0),I4002))</f>
        <v/>
      </c>
      <c r="I4003" s="14" t="str">
        <f>IF(A4003="","",IF(E4003="weekly",7,IF(E4003="fortnightly",14,IF(E4003="monthly",DATE(IF(MONTH(H4003)=12,YEAR(H4003)+1,YEAR(H4003)),VLOOKUP(MONTH(H4003),index!$D$2:$G$13,2,0),DAY(H4003)),
IF(E4003="quarterly",DATE(IF(MONTH(H4003)&gt;=10,YEAR(H4003)+1,YEAR(H4003)),VLOOKUP(MONTH(H4003),index!$D$2:$G$13,3,0),DAY(H4003)),
IF(E4003="halfyearly",DATE(IF(MONTH(H4003)&gt;=7,YEAR(H4003)+1,YEAR(H4003)),VLOOKUP(MONTH(H4003),index!$D$2:$G$13,4,0),DAY(H4003)),
DATE(YEAR(H4003)+1,MONTH(H4003),DAY(H4003)))))-H4003))+H4003)</f>
        <v/>
      </c>
      <c r="J4003" s="9" t="str">
        <f t="shared" si="394"/>
        <v/>
      </c>
      <c r="K4003" s="11" t="str">
        <f t="shared" si="395"/>
        <v/>
      </c>
      <c r="L4003" s="11" t="str">
        <f t="shared" si="396"/>
        <v/>
      </c>
      <c r="M4003" s="11" t="str">
        <f>IF(A4003="","",VLOOKUP(E4003,index!$A$1:$B$6,2,0)*K4003*G4003)</f>
        <v/>
      </c>
      <c r="N4003" s="11" t="str">
        <f>IF(A4003="","",-PMT(G4003*VLOOKUP(E4003,index!$A$1:$B$6,2,0),C4003,F4003,0,0))</f>
        <v/>
      </c>
      <c r="O4003" s="11" t="str">
        <f t="shared" si="397"/>
        <v/>
      </c>
      <c r="P4003" s="11" t="str">
        <f t="shared" si="392"/>
        <v/>
      </c>
    </row>
    <row r="4004" spans="1:16" x14ac:dyDescent="0.25">
      <c r="A4004" s="9" t="str">
        <f>IF(A4003="","",IF(B4003&lt;C4003,A4003,IF(A4003=MAX('entry data'!$B$8:$B$507),"",A4003+1)))</f>
        <v/>
      </c>
      <c r="B4004" s="9" t="str">
        <f t="shared" si="393"/>
        <v/>
      </c>
      <c r="C4004" s="9" t="str">
        <f>IF(ISERROR(VLOOKUP(A4004,'entry data'!B:G,6,0)),"",VLOOKUP(A4004,'entry data'!B:G,6,0))</f>
        <v/>
      </c>
      <c r="D4004" s="9" t="str">
        <f>IF(ISERROR(VLOOKUP(A4004,'entry data'!B:C,2,0)),"",VLOOKUP(A4004,'entry data'!B:C,2,0))</f>
        <v/>
      </c>
      <c r="E4004" s="9" t="str">
        <f>IF(ISERROR(VLOOKUP(A4004,'entry data'!B:E,4,0)),"",VLOOKUP(A4004,'entry data'!B:E,4,0))</f>
        <v/>
      </c>
      <c r="F4004" s="11" t="str">
        <f>IF(A4004="","",IF(ISERROR(VLOOKUP(A4004,'entry data'!B:F,5,0)),"",VLOOKUP(A4004,'entry data'!B:F,5,0)))</f>
        <v/>
      </c>
      <c r="G4004" s="12" t="str">
        <f>IF(A4004="","",IF(ISERROR(VLOOKUP(A4004,'entry data'!B:I,8,0)),"",VLOOKUP(A4004,'entry data'!B:I,7,0)))</f>
        <v/>
      </c>
      <c r="H4004" s="13" t="str">
        <f>IF(A4004="","",IF(B4004=1,VLOOKUP(A4004,'entry data'!B:D,3,0),I4003))</f>
        <v/>
      </c>
      <c r="I4004" s="14" t="str">
        <f>IF(A4004="","",IF(E4004="weekly",7,IF(E4004="fortnightly",14,IF(E4004="monthly",DATE(IF(MONTH(H4004)=12,YEAR(H4004)+1,YEAR(H4004)),VLOOKUP(MONTH(H4004),index!$D$2:$G$13,2,0),DAY(H4004)),
IF(E4004="quarterly",DATE(IF(MONTH(H4004)&gt;=10,YEAR(H4004)+1,YEAR(H4004)),VLOOKUP(MONTH(H4004),index!$D$2:$G$13,3,0),DAY(H4004)),
IF(E4004="halfyearly",DATE(IF(MONTH(H4004)&gt;=7,YEAR(H4004)+1,YEAR(H4004)),VLOOKUP(MONTH(H4004),index!$D$2:$G$13,4,0),DAY(H4004)),
DATE(YEAR(H4004)+1,MONTH(H4004),DAY(H4004)))))-H4004))+H4004)</f>
        <v/>
      </c>
      <c r="J4004" s="9" t="str">
        <f t="shared" si="394"/>
        <v/>
      </c>
      <c r="K4004" s="11" t="str">
        <f t="shared" si="395"/>
        <v/>
      </c>
      <c r="L4004" s="11" t="str">
        <f t="shared" si="396"/>
        <v/>
      </c>
      <c r="M4004" s="11" t="str">
        <f>IF(A4004="","",VLOOKUP(E4004,index!$A$1:$B$6,2,0)*K4004*G4004)</f>
        <v/>
      </c>
      <c r="N4004" s="11" t="str">
        <f>IF(A4004="","",-PMT(G4004*VLOOKUP(E4004,index!$A$1:$B$6,2,0),C4004,F4004,0,0))</f>
        <v/>
      </c>
      <c r="O4004" s="11" t="str">
        <f t="shared" si="397"/>
        <v/>
      </c>
      <c r="P4004" s="11" t="str">
        <f t="shared" si="392"/>
        <v/>
      </c>
    </row>
    <row r="4005" spans="1:16" x14ac:dyDescent="0.25">
      <c r="A4005" s="9" t="str">
        <f>IF(A4004="","",IF(B4004&lt;C4004,A4004,IF(A4004=MAX('entry data'!$B$8:$B$507),"",A4004+1)))</f>
        <v/>
      </c>
      <c r="B4005" s="9" t="str">
        <f t="shared" si="393"/>
        <v/>
      </c>
      <c r="C4005" s="9" t="str">
        <f>IF(ISERROR(VLOOKUP(A4005,'entry data'!B:G,6,0)),"",VLOOKUP(A4005,'entry data'!B:G,6,0))</f>
        <v/>
      </c>
      <c r="D4005" s="9" t="str">
        <f>IF(ISERROR(VLOOKUP(A4005,'entry data'!B:C,2,0)),"",VLOOKUP(A4005,'entry data'!B:C,2,0))</f>
        <v/>
      </c>
      <c r="E4005" s="9" t="str">
        <f>IF(ISERROR(VLOOKUP(A4005,'entry data'!B:E,4,0)),"",VLOOKUP(A4005,'entry data'!B:E,4,0))</f>
        <v/>
      </c>
      <c r="F4005" s="11" t="str">
        <f>IF(A4005="","",IF(ISERROR(VLOOKUP(A4005,'entry data'!B:F,5,0)),"",VLOOKUP(A4005,'entry data'!B:F,5,0)))</f>
        <v/>
      </c>
      <c r="G4005" s="12" t="str">
        <f>IF(A4005="","",IF(ISERROR(VLOOKUP(A4005,'entry data'!B:I,8,0)),"",VLOOKUP(A4005,'entry data'!B:I,7,0)))</f>
        <v/>
      </c>
      <c r="H4005" s="13" t="str">
        <f>IF(A4005="","",IF(B4005=1,VLOOKUP(A4005,'entry data'!B:D,3,0),I4004))</f>
        <v/>
      </c>
      <c r="I4005" s="14" t="str">
        <f>IF(A4005="","",IF(E4005="weekly",7,IF(E4005="fortnightly",14,IF(E4005="monthly",DATE(IF(MONTH(H4005)=12,YEAR(H4005)+1,YEAR(H4005)),VLOOKUP(MONTH(H4005),index!$D$2:$G$13,2,0),DAY(H4005)),
IF(E4005="quarterly",DATE(IF(MONTH(H4005)&gt;=10,YEAR(H4005)+1,YEAR(H4005)),VLOOKUP(MONTH(H4005),index!$D$2:$G$13,3,0),DAY(H4005)),
IF(E4005="halfyearly",DATE(IF(MONTH(H4005)&gt;=7,YEAR(H4005)+1,YEAR(H4005)),VLOOKUP(MONTH(H4005),index!$D$2:$G$13,4,0),DAY(H4005)),
DATE(YEAR(H4005)+1,MONTH(H4005),DAY(H4005)))))-H4005))+H4005)</f>
        <v/>
      </c>
      <c r="J4005" s="9" t="str">
        <f t="shared" si="394"/>
        <v/>
      </c>
      <c r="K4005" s="11" t="str">
        <f t="shared" si="395"/>
        <v/>
      </c>
      <c r="L4005" s="11" t="str">
        <f t="shared" si="396"/>
        <v/>
      </c>
      <c r="M4005" s="11" t="str">
        <f>IF(A4005="","",VLOOKUP(E4005,index!$A$1:$B$6,2,0)*K4005*G4005)</f>
        <v/>
      </c>
      <c r="N4005" s="11" t="str">
        <f>IF(A4005="","",-PMT(G4005*VLOOKUP(E4005,index!$A$1:$B$6,2,0),C4005,F4005,0,0))</f>
        <v/>
      </c>
      <c r="O4005" s="11" t="str">
        <f t="shared" si="397"/>
        <v/>
      </c>
      <c r="P4005" s="11" t="str">
        <f t="shared" si="392"/>
        <v/>
      </c>
    </row>
    <row r="4006" spans="1:16" x14ac:dyDescent="0.25">
      <c r="A4006" s="9" t="str">
        <f>IF(A4005="","",IF(B4005&lt;C4005,A4005,IF(A4005=MAX('entry data'!$B$8:$B$507),"",A4005+1)))</f>
        <v/>
      </c>
      <c r="B4006" s="9" t="str">
        <f t="shared" si="393"/>
        <v/>
      </c>
      <c r="C4006" s="9" t="str">
        <f>IF(ISERROR(VLOOKUP(A4006,'entry data'!B:G,6,0)),"",VLOOKUP(A4006,'entry data'!B:G,6,0))</f>
        <v/>
      </c>
      <c r="D4006" s="9" t="str">
        <f>IF(ISERROR(VLOOKUP(A4006,'entry data'!B:C,2,0)),"",VLOOKUP(A4006,'entry data'!B:C,2,0))</f>
        <v/>
      </c>
      <c r="E4006" s="9" t="str">
        <f>IF(ISERROR(VLOOKUP(A4006,'entry data'!B:E,4,0)),"",VLOOKUP(A4006,'entry data'!B:E,4,0))</f>
        <v/>
      </c>
      <c r="F4006" s="11" t="str">
        <f>IF(A4006="","",IF(ISERROR(VLOOKUP(A4006,'entry data'!B:F,5,0)),"",VLOOKUP(A4006,'entry data'!B:F,5,0)))</f>
        <v/>
      </c>
      <c r="G4006" s="12" t="str">
        <f>IF(A4006="","",IF(ISERROR(VLOOKUP(A4006,'entry data'!B:I,8,0)),"",VLOOKUP(A4006,'entry data'!B:I,7,0)))</f>
        <v/>
      </c>
      <c r="H4006" s="13" t="str">
        <f>IF(A4006="","",IF(B4006=1,VLOOKUP(A4006,'entry data'!B:D,3,0),I4005))</f>
        <v/>
      </c>
      <c r="I4006" s="14" t="str">
        <f>IF(A4006="","",IF(E4006="weekly",7,IF(E4006="fortnightly",14,IF(E4006="monthly",DATE(IF(MONTH(H4006)=12,YEAR(H4006)+1,YEAR(H4006)),VLOOKUP(MONTH(H4006),index!$D$2:$G$13,2,0),DAY(H4006)),
IF(E4006="quarterly",DATE(IF(MONTH(H4006)&gt;=10,YEAR(H4006)+1,YEAR(H4006)),VLOOKUP(MONTH(H4006),index!$D$2:$G$13,3,0),DAY(H4006)),
IF(E4006="halfyearly",DATE(IF(MONTH(H4006)&gt;=7,YEAR(H4006)+1,YEAR(H4006)),VLOOKUP(MONTH(H4006),index!$D$2:$G$13,4,0),DAY(H4006)),
DATE(YEAR(H4006)+1,MONTH(H4006),DAY(H4006)))))-H4006))+H4006)</f>
        <v/>
      </c>
      <c r="J4006" s="9" t="str">
        <f t="shared" si="394"/>
        <v/>
      </c>
      <c r="K4006" s="11" t="str">
        <f t="shared" si="395"/>
        <v/>
      </c>
      <c r="L4006" s="11" t="str">
        <f t="shared" si="396"/>
        <v/>
      </c>
      <c r="M4006" s="11" t="str">
        <f>IF(A4006="","",VLOOKUP(E4006,index!$A$1:$B$6,2,0)*K4006*G4006)</f>
        <v/>
      </c>
      <c r="N4006" s="11" t="str">
        <f>IF(A4006="","",-PMT(G4006*VLOOKUP(E4006,index!$A$1:$B$6,2,0),C4006,F4006,0,0))</f>
        <v/>
      </c>
      <c r="O4006" s="11" t="str">
        <f t="shared" si="397"/>
        <v/>
      </c>
      <c r="P4006" s="11" t="str">
        <f t="shared" si="392"/>
        <v/>
      </c>
    </row>
    <row r="4007" spans="1:16" x14ac:dyDescent="0.25">
      <c r="A4007" s="9" t="str">
        <f>IF(A4006="","",IF(B4006&lt;C4006,A4006,IF(A4006=MAX('entry data'!$B$8:$B$507),"",A4006+1)))</f>
        <v/>
      </c>
      <c r="B4007" s="9" t="str">
        <f t="shared" si="393"/>
        <v/>
      </c>
      <c r="C4007" s="9" t="str">
        <f>IF(ISERROR(VLOOKUP(A4007,'entry data'!B:G,6,0)),"",VLOOKUP(A4007,'entry data'!B:G,6,0))</f>
        <v/>
      </c>
      <c r="D4007" s="9" t="str">
        <f>IF(ISERROR(VLOOKUP(A4007,'entry data'!B:C,2,0)),"",VLOOKUP(A4007,'entry data'!B:C,2,0))</f>
        <v/>
      </c>
      <c r="E4007" s="9" t="str">
        <f>IF(ISERROR(VLOOKUP(A4007,'entry data'!B:E,4,0)),"",VLOOKUP(A4007,'entry data'!B:E,4,0))</f>
        <v/>
      </c>
      <c r="F4007" s="11" t="str">
        <f>IF(A4007="","",IF(ISERROR(VLOOKUP(A4007,'entry data'!B:F,5,0)),"",VLOOKUP(A4007,'entry data'!B:F,5,0)))</f>
        <v/>
      </c>
      <c r="G4007" s="12" t="str">
        <f>IF(A4007="","",IF(ISERROR(VLOOKUP(A4007,'entry data'!B:I,8,0)),"",VLOOKUP(A4007,'entry data'!B:I,7,0)))</f>
        <v/>
      </c>
      <c r="H4007" s="13" t="str">
        <f>IF(A4007="","",IF(B4007=1,VLOOKUP(A4007,'entry data'!B:D,3,0),I4006))</f>
        <v/>
      </c>
      <c r="I4007" s="14" t="str">
        <f>IF(A4007="","",IF(E4007="weekly",7,IF(E4007="fortnightly",14,IF(E4007="monthly",DATE(IF(MONTH(H4007)=12,YEAR(H4007)+1,YEAR(H4007)),VLOOKUP(MONTH(H4007),index!$D$2:$G$13,2,0),DAY(H4007)),
IF(E4007="quarterly",DATE(IF(MONTH(H4007)&gt;=10,YEAR(H4007)+1,YEAR(H4007)),VLOOKUP(MONTH(H4007),index!$D$2:$G$13,3,0),DAY(H4007)),
IF(E4007="halfyearly",DATE(IF(MONTH(H4007)&gt;=7,YEAR(H4007)+1,YEAR(H4007)),VLOOKUP(MONTH(H4007),index!$D$2:$G$13,4,0),DAY(H4007)),
DATE(YEAR(H4007)+1,MONTH(H4007),DAY(H4007)))))-H4007))+H4007)</f>
        <v/>
      </c>
      <c r="J4007" s="9" t="str">
        <f t="shared" si="394"/>
        <v/>
      </c>
      <c r="K4007" s="11" t="str">
        <f t="shared" si="395"/>
        <v/>
      </c>
      <c r="L4007" s="11" t="str">
        <f t="shared" si="396"/>
        <v/>
      </c>
      <c r="M4007" s="11" t="str">
        <f>IF(A4007="","",VLOOKUP(E4007,index!$A$1:$B$6,2,0)*K4007*G4007)</f>
        <v/>
      </c>
      <c r="N4007" s="11" t="str">
        <f>IF(A4007="","",-PMT(G4007*VLOOKUP(E4007,index!$A$1:$B$6,2,0),C4007,F4007,0,0))</f>
        <v/>
      </c>
      <c r="O4007" s="11" t="str">
        <f t="shared" si="397"/>
        <v/>
      </c>
      <c r="P4007" s="11" t="str">
        <f t="shared" si="392"/>
        <v/>
      </c>
    </row>
    <row r="4008" spans="1:16" x14ac:dyDescent="0.25">
      <c r="A4008" s="9" t="str">
        <f>IF(A4007="","",IF(B4007&lt;C4007,A4007,IF(A4007=MAX('entry data'!$B$8:$B$507),"",A4007+1)))</f>
        <v/>
      </c>
      <c r="B4008" s="9" t="str">
        <f t="shared" si="393"/>
        <v/>
      </c>
      <c r="C4008" s="9" t="str">
        <f>IF(ISERROR(VLOOKUP(A4008,'entry data'!B:G,6,0)),"",VLOOKUP(A4008,'entry data'!B:G,6,0))</f>
        <v/>
      </c>
      <c r="D4008" s="9" t="str">
        <f>IF(ISERROR(VLOOKUP(A4008,'entry data'!B:C,2,0)),"",VLOOKUP(A4008,'entry data'!B:C,2,0))</f>
        <v/>
      </c>
      <c r="E4008" s="9" t="str">
        <f>IF(ISERROR(VLOOKUP(A4008,'entry data'!B:E,4,0)),"",VLOOKUP(A4008,'entry data'!B:E,4,0))</f>
        <v/>
      </c>
      <c r="F4008" s="11" t="str">
        <f>IF(A4008="","",IF(ISERROR(VLOOKUP(A4008,'entry data'!B:F,5,0)),"",VLOOKUP(A4008,'entry data'!B:F,5,0)))</f>
        <v/>
      </c>
      <c r="G4008" s="12" t="str">
        <f>IF(A4008="","",IF(ISERROR(VLOOKUP(A4008,'entry data'!B:I,8,0)),"",VLOOKUP(A4008,'entry data'!B:I,7,0)))</f>
        <v/>
      </c>
      <c r="H4008" s="13" t="str">
        <f>IF(A4008="","",IF(B4008=1,VLOOKUP(A4008,'entry data'!B:D,3,0),I4007))</f>
        <v/>
      </c>
      <c r="I4008" s="14" t="str">
        <f>IF(A4008="","",IF(E4008="weekly",7,IF(E4008="fortnightly",14,IF(E4008="monthly",DATE(IF(MONTH(H4008)=12,YEAR(H4008)+1,YEAR(H4008)),VLOOKUP(MONTH(H4008),index!$D$2:$G$13,2,0),DAY(H4008)),
IF(E4008="quarterly",DATE(IF(MONTH(H4008)&gt;=10,YEAR(H4008)+1,YEAR(H4008)),VLOOKUP(MONTH(H4008),index!$D$2:$G$13,3,0),DAY(H4008)),
IF(E4008="halfyearly",DATE(IF(MONTH(H4008)&gt;=7,YEAR(H4008)+1,YEAR(H4008)),VLOOKUP(MONTH(H4008),index!$D$2:$G$13,4,0),DAY(H4008)),
DATE(YEAR(H4008)+1,MONTH(H4008),DAY(H4008)))))-H4008))+H4008)</f>
        <v/>
      </c>
      <c r="J4008" s="9" t="str">
        <f t="shared" si="394"/>
        <v/>
      </c>
      <c r="K4008" s="11" t="str">
        <f t="shared" si="395"/>
        <v/>
      </c>
      <c r="L4008" s="11" t="str">
        <f t="shared" si="396"/>
        <v/>
      </c>
      <c r="M4008" s="11" t="str">
        <f>IF(A4008="","",VLOOKUP(E4008,index!$A$1:$B$6,2,0)*K4008*G4008)</f>
        <v/>
      </c>
      <c r="N4008" s="11" t="str">
        <f>IF(A4008="","",-PMT(G4008*VLOOKUP(E4008,index!$A$1:$B$6,2,0),C4008,F4008,0,0))</f>
        <v/>
      </c>
      <c r="O4008" s="11" t="str">
        <f t="shared" si="397"/>
        <v/>
      </c>
      <c r="P4008" s="11" t="str">
        <f t="shared" si="392"/>
        <v/>
      </c>
    </row>
    <row r="4009" spans="1:16" x14ac:dyDescent="0.25">
      <c r="A4009" s="9" t="str">
        <f>IF(A4008="","",IF(B4008&lt;C4008,A4008,IF(A4008=MAX('entry data'!$B$8:$B$507),"",A4008+1)))</f>
        <v/>
      </c>
      <c r="B4009" s="9" t="str">
        <f t="shared" si="393"/>
        <v/>
      </c>
      <c r="C4009" s="9" t="str">
        <f>IF(ISERROR(VLOOKUP(A4009,'entry data'!B:G,6,0)),"",VLOOKUP(A4009,'entry data'!B:G,6,0))</f>
        <v/>
      </c>
      <c r="D4009" s="9" t="str">
        <f>IF(ISERROR(VLOOKUP(A4009,'entry data'!B:C,2,0)),"",VLOOKUP(A4009,'entry data'!B:C,2,0))</f>
        <v/>
      </c>
      <c r="E4009" s="9" t="str">
        <f>IF(ISERROR(VLOOKUP(A4009,'entry data'!B:E,4,0)),"",VLOOKUP(A4009,'entry data'!B:E,4,0))</f>
        <v/>
      </c>
      <c r="F4009" s="11" t="str">
        <f>IF(A4009="","",IF(ISERROR(VLOOKUP(A4009,'entry data'!B:F,5,0)),"",VLOOKUP(A4009,'entry data'!B:F,5,0)))</f>
        <v/>
      </c>
      <c r="G4009" s="12" t="str">
        <f>IF(A4009="","",IF(ISERROR(VLOOKUP(A4009,'entry data'!B:I,8,0)),"",VLOOKUP(A4009,'entry data'!B:I,7,0)))</f>
        <v/>
      </c>
      <c r="H4009" s="13" t="str">
        <f>IF(A4009="","",IF(B4009=1,VLOOKUP(A4009,'entry data'!B:D,3,0),I4008))</f>
        <v/>
      </c>
      <c r="I4009" s="14" t="str">
        <f>IF(A4009="","",IF(E4009="weekly",7,IF(E4009="fortnightly",14,IF(E4009="monthly",DATE(IF(MONTH(H4009)=12,YEAR(H4009)+1,YEAR(H4009)),VLOOKUP(MONTH(H4009),index!$D$2:$G$13,2,0),DAY(H4009)),
IF(E4009="quarterly",DATE(IF(MONTH(H4009)&gt;=10,YEAR(H4009)+1,YEAR(H4009)),VLOOKUP(MONTH(H4009),index!$D$2:$G$13,3,0),DAY(H4009)),
IF(E4009="halfyearly",DATE(IF(MONTH(H4009)&gt;=7,YEAR(H4009)+1,YEAR(H4009)),VLOOKUP(MONTH(H4009),index!$D$2:$G$13,4,0),DAY(H4009)),
DATE(YEAR(H4009)+1,MONTH(H4009),DAY(H4009)))))-H4009))+H4009)</f>
        <v/>
      </c>
      <c r="J4009" s="9" t="str">
        <f t="shared" si="394"/>
        <v/>
      </c>
      <c r="K4009" s="11" t="str">
        <f t="shared" si="395"/>
        <v/>
      </c>
      <c r="L4009" s="11" t="str">
        <f t="shared" si="396"/>
        <v/>
      </c>
      <c r="M4009" s="11" t="str">
        <f>IF(A4009="","",VLOOKUP(E4009,index!$A$1:$B$6,2,0)*K4009*G4009)</f>
        <v/>
      </c>
      <c r="N4009" s="11" t="str">
        <f>IF(A4009="","",-PMT(G4009*VLOOKUP(E4009,index!$A$1:$B$6,2,0),C4009,F4009,0,0))</f>
        <v/>
      </c>
      <c r="O4009" s="11" t="str">
        <f t="shared" si="397"/>
        <v/>
      </c>
      <c r="P4009" s="11" t="str">
        <f t="shared" si="392"/>
        <v/>
      </c>
    </row>
    <row r="4010" spans="1:16" x14ac:dyDescent="0.25">
      <c r="A4010" s="9" t="str">
        <f>IF(A4009="","",IF(B4009&lt;C4009,A4009,IF(A4009=MAX('entry data'!$B$8:$B$507),"",A4009+1)))</f>
        <v/>
      </c>
      <c r="B4010" s="9" t="str">
        <f t="shared" si="393"/>
        <v/>
      </c>
      <c r="C4010" s="9" t="str">
        <f>IF(ISERROR(VLOOKUP(A4010,'entry data'!B:G,6,0)),"",VLOOKUP(A4010,'entry data'!B:G,6,0))</f>
        <v/>
      </c>
      <c r="D4010" s="9" t="str">
        <f>IF(ISERROR(VLOOKUP(A4010,'entry data'!B:C,2,0)),"",VLOOKUP(A4010,'entry data'!B:C,2,0))</f>
        <v/>
      </c>
      <c r="E4010" s="9" t="str">
        <f>IF(ISERROR(VLOOKUP(A4010,'entry data'!B:E,4,0)),"",VLOOKUP(A4010,'entry data'!B:E,4,0))</f>
        <v/>
      </c>
      <c r="F4010" s="11" t="str">
        <f>IF(A4010="","",IF(ISERROR(VLOOKUP(A4010,'entry data'!B:F,5,0)),"",VLOOKUP(A4010,'entry data'!B:F,5,0)))</f>
        <v/>
      </c>
      <c r="G4010" s="12" t="str">
        <f>IF(A4010="","",IF(ISERROR(VLOOKUP(A4010,'entry data'!B:I,8,0)),"",VLOOKUP(A4010,'entry data'!B:I,7,0)))</f>
        <v/>
      </c>
      <c r="H4010" s="13" t="str">
        <f>IF(A4010="","",IF(B4010=1,VLOOKUP(A4010,'entry data'!B:D,3,0),I4009))</f>
        <v/>
      </c>
      <c r="I4010" s="14" t="str">
        <f>IF(A4010="","",IF(E4010="weekly",7,IF(E4010="fortnightly",14,IF(E4010="monthly",DATE(IF(MONTH(H4010)=12,YEAR(H4010)+1,YEAR(H4010)),VLOOKUP(MONTH(H4010),index!$D$2:$G$13,2,0),DAY(H4010)),
IF(E4010="quarterly",DATE(IF(MONTH(H4010)&gt;=10,YEAR(H4010)+1,YEAR(H4010)),VLOOKUP(MONTH(H4010),index!$D$2:$G$13,3,0),DAY(H4010)),
IF(E4010="halfyearly",DATE(IF(MONTH(H4010)&gt;=7,YEAR(H4010)+1,YEAR(H4010)),VLOOKUP(MONTH(H4010),index!$D$2:$G$13,4,0),DAY(H4010)),
DATE(YEAR(H4010)+1,MONTH(H4010),DAY(H4010)))))-H4010))+H4010)</f>
        <v/>
      </c>
      <c r="J4010" s="9" t="str">
        <f t="shared" si="394"/>
        <v/>
      </c>
      <c r="K4010" s="11" t="str">
        <f t="shared" si="395"/>
        <v/>
      </c>
      <c r="L4010" s="11" t="str">
        <f t="shared" si="396"/>
        <v/>
      </c>
      <c r="M4010" s="11" t="str">
        <f>IF(A4010="","",VLOOKUP(E4010,index!$A$1:$B$6,2,0)*K4010*G4010)</f>
        <v/>
      </c>
      <c r="N4010" s="11" t="str">
        <f>IF(A4010="","",-PMT(G4010*VLOOKUP(E4010,index!$A$1:$B$6,2,0),C4010,F4010,0,0))</f>
        <v/>
      </c>
      <c r="O4010" s="11" t="str">
        <f t="shared" si="397"/>
        <v/>
      </c>
      <c r="P4010" s="11" t="str">
        <f t="shared" si="392"/>
        <v/>
      </c>
    </row>
    <row r="4011" spans="1:16" x14ac:dyDescent="0.25">
      <c r="A4011" s="9" t="str">
        <f>IF(A4010="","",IF(B4010&lt;C4010,A4010,IF(A4010=MAX('entry data'!$B$8:$B$507),"",A4010+1)))</f>
        <v/>
      </c>
      <c r="B4011" s="9" t="str">
        <f t="shared" si="393"/>
        <v/>
      </c>
      <c r="C4011" s="9" t="str">
        <f>IF(ISERROR(VLOOKUP(A4011,'entry data'!B:G,6,0)),"",VLOOKUP(A4011,'entry data'!B:G,6,0))</f>
        <v/>
      </c>
      <c r="D4011" s="9" t="str">
        <f>IF(ISERROR(VLOOKUP(A4011,'entry data'!B:C,2,0)),"",VLOOKUP(A4011,'entry data'!B:C,2,0))</f>
        <v/>
      </c>
      <c r="E4011" s="9" t="str">
        <f>IF(ISERROR(VLOOKUP(A4011,'entry data'!B:E,4,0)),"",VLOOKUP(A4011,'entry data'!B:E,4,0))</f>
        <v/>
      </c>
      <c r="F4011" s="11" t="str">
        <f>IF(A4011="","",IF(ISERROR(VLOOKUP(A4011,'entry data'!B:F,5,0)),"",VLOOKUP(A4011,'entry data'!B:F,5,0)))</f>
        <v/>
      </c>
      <c r="G4011" s="12" t="str">
        <f>IF(A4011="","",IF(ISERROR(VLOOKUP(A4011,'entry data'!B:I,8,0)),"",VLOOKUP(A4011,'entry data'!B:I,7,0)))</f>
        <v/>
      </c>
      <c r="H4011" s="13" t="str">
        <f>IF(A4011="","",IF(B4011=1,VLOOKUP(A4011,'entry data'!B:D,3,0),I4010))</f>
        <v/>
      </c>
      <c r="I4011" s="14" t="str">
        <f>IF(A4011="","",IF(E4011="weekly",7,IF(E4011="fortnightly",14,IF(E4011="monthly",DATE(IF(MONTH(H4011)=12,YEAR(H4011)+1,YEAR(H4011)),VLOOKUP(MONTH(H4011),index!$D$2:$G$13,2,0),DAY(H4011)),
IF(E4011="quarterly",DATE(IF(MONTH(H4011)&gt;=10,YEAR(H4011)+1,YEAR(H4011)),VLOOKUP(MONTH(H4011),index!$D$2:$G$13,3,0),DAY(H4011)),
IF(E4011="halfyearly",DATE(IF(MONTH(H4011)&gt;=7,YEAR(H4011)+1,YEAR(H4011)),VLOOKUP(MONTH(H4011),index!$D$2:$G$13,4,0),DAY(H4011)),
DATE(YEAR(H4011)+1,MONTH(H4011),DAY(H4011)))))-H4011))+H4011)</f>
        <v/>
      </c>
      <c r="J4011" s="9" t="str">
        <f t="shared" si="394"/>
        <v/>
      </c>
      <c r="K4011" s="11" t="str">
        <f t="shared" si="395"/>
        <v/>
      </c>
      <c r="L4011" s="11" t="str">
        <f t="shared" si="396"/>
        <v/>
      </c>
      <c r="M4011" s="11" t="str">
        <f>IF(A4011="","",VLOOKUP(E4011,index!$A$1:$B$6,2,0)*K4011*G4011)</f>
        <v/>
      </c>
      <c r="N4011" s="11" t="str">
        <f>IF(A4011="","",-PMT(G4011*VLOOKUP(E4011,index!$A$1:$B$6,2,0),C4011,F4011,0,0))</f>
        <v/>
      </c>
      <c r="O4011" s="11" t="str">
        <f t="shared" si="397"/>
        <v/>
      </c>
      <c r="P4011" s="11" t="str">
        <f t="shared" si="392"/>
        <v/>
      </c>
    </row>
    <row r="4012" spans="1:16" x14ac:dyDescent="0.25">
      <c r="A4012" s="9" t="str">
        <f>IF(A4011="","",IF(B4011&lt;C4011,A4011,IF(A4011=MAX('entry data'!$B$8:$B$507),"",A4011+1)))</f>
        <v/>
      </c>
      <c r="B4012" s="9" t="str">
        <f t="shared" si="393"/>
        <v/>
      </c>
      <c r="C4012" s="9" t="str">
        <f>IF(ISERROR(VLOOKUP(A4012,'entry data'!B:G,6,0)),"",VLOOKUP(A4012,'entry data'!B:G,6,0))</f>
        <v/>
      </c>
      <c r="D4012" s="9" t="str">
        <f>IF(ISERROR(VLOOKUP(A4012,'entry data'!B:C,2,0)),"",VLOOKUP(A4012,'entry data'!B:C,2,0))</f>
        <v/>
      </c>
      <c r="E4012" s="9" t="str">
        <f>IF(ISERROR(VLOOKUP(A4012,'entry data'!B:E,4,0)),"",VLOOKUP(A4012,'entry data'!B:E,4,0))</f>
        <v/>
      </c>
      <c r="F4012" s="11" t="str">
        <f>IF(A4012="","",IF(ISERROR(VLOOKUP(A4012,'entry data'!B:F,5,0)),"",VLOOKUP(A4012,'entry data'!B:F,5,0)))</f>
        <v/>
      </c>
      <c r="G4012" s="12" t="str">
        <f>IF(A4012="","",IF(ISERROR(VLOOKUP(A4012,'entry data'!B:I,8,0)),"",VLOOKUP(A4012,'entry data'!B:I,7,0)))</f>
        <v/>
      </c>
      <c r="H4012" s="13" t="str">
        <f>IF(A4012="","",IF(B4012=1,VLOOKUP(A4012,'entry data'!B:D,3,0),I4011))</f>
        <v/>
      </c>
      <c r="I4012" s="14" t="str">
        <f>IF(A4012="","",IF(E4012="weekly",7,IF(E4012="fortnightly",14,IF(E4012="monthly",DATE(IF(MONTH(H4012)=12,YEAR(H4012)+1,YEAR(H4012)),VLOOKUP(MONTH(H4012),index!$D$2:$G$13,2,0),DAY(H4012)),
IF(E4012="quarterly",DATE(IF(MONTH(H4012)&gt;=10,YEAR(H4012)+1,YEAR(H4012)),VLOOKUP(MONTH(H4012),index!$D$2:$G$13,3,0),DAY(H4012)),
IF(E4012="halfyearly",DATE(IF(MONTH(H4012)&gt;=7,YEAR(H4012)+1,YEAR(H4012)),VLOOKUP(MONTH(H4012),index!$D$2:$G$13,4,0),DAY(H4012)),
DATE(YEAR(H4012)+1,MONTH(H4012),DAY(H4012)))))-H4012))+H4012)</f>
        <v/>
      </c>
      <c r="J4012" s="9" t="str">
        <f t="shared" si="394"/>
        <v/>
      </c>
      <c r="K4012" s="11" t="str">
        <f t="shared" si="395"/>
        <v/>
      </c>
      <c r="L4012" s="11" t="str">
        <f t="shared" si="396"/>
        <v/>
      </c>
      <c r="M4012" s="11" t="str">
        <f>IF(A4012="","",VLOOKUP(E4012,index!$A$1:$B$6,2,0)*K4012*G4012)</f>
        <v/>
      </c>
      <c r="N4012" s="11" t="str">
        <f>IF(A4012="","",-PMT(G4012*VLOOKUP(E4012,index!$A$1:$B$6,2,0),C4012,F4012,0,0))</f>
        <v/>
      </c>
      <c r="O4012" s="11" t="str">
        <f t="shared" si="397"/>
        <v/>
      </c>
      <c r="P4012" s="11" t="str">
        <f t="shared" si="392"/>
        <v/>
      </c>
    </row>
    <row r="4013" spans="1:16" x14ac:dyDescent="0.25">
      <c r="A4013" s="9" t="str">
        <f>IF(A4012="","",IF(B4012&lt;C4012,A4012,IF(A4012=MAX('entry data'!$B$8:$B$507),"",A4012+1)))</f>
        <v/>
      </c>
      <c r="B4013" s="9" t="str">
        <f t="shared" si="393"/>
        <v/>
      </c>
      <c r="C4013" s="9" t="str">
        <f>IF(ISERROR(VLOOKUP(A4013,'entry data'!B:G,6,0)),"",VLOOKUP(A4013,'entry data'!B:G,6,0))</f>
        <v/>
      </c>
      <c r="D4013" s="9" t="str">
        <f>IF(ISERROR(VLOOKUP(A4013,'entry data'!B:C,2,0)),"",VLOOKUP(A4013,'entry data'!B:C,2,0))</f>
        <v/>
      </c>
      <c r="E4013" s="9" t="str">
        <f>IF(ISERROR(VLOOKUP(A4013,'entry data'!B:E,4,0)),"",VLOOKUP(A4013,'entry data'!B:E,4,0))</f>
        <v/>
      </c>
      <c r="F4013" s="11" t="str">
        <f>IF(A4013="","",IF(ISERROR(VLOOKUP(A4013,'entry data'!B:F,5,0)),"",VLOOKUP(A4013,'entry data'!B:F,5,0)))</f>
        <v/>
      </c>
      <c r="G4013" s="12" t="str">
        <f>IF(A4013="","",IF(ISERROR(VLOOKUP(A4013,'entry data'!B:I,8,0)),"",VLOOKUP(A4013,'entry data'!B:I,7,0)))</f>
        <v/>
      </c>
      <c r="H4013" s="13" t="str">
        <f>IF(A4013="","",IF(B4013=1,VLOOKUP(A4013,'entry data'!B:D,3,0),I4012))</f>
        <v/>
      </c>
      <c r="I4013" s="14" t="str">
        <f>IF(A4013="","",IF(E4013="weekly",7,IF(E4013="fortnightly",14,IF(E4013="monthly",DATE(IF(MONTH(H4013)=12,YEAR(H4013)+1,YEAR(H4013)),VLOOKUP(MONTH(H4013),index!$D$2:$G$13,2,0),DAY(H4013)),
IF(E4013="quarterly",DATE(IF(MONTH(H4013)&gt;=10,YEAR(H4013)+1,YEAR(H4013)),VLOOKUP(MONTH(H4013),index!$D$2:$G$13,3,0),DAY(H4013)),
IF(E4013="halfyearly",DATE(IF(MONTH(H4013)&gt;=7,YEAR(H4013)+1,YEAR(H4013)),VLOOKUP(MONTH(H4013),index!$D$2:$G$13,4,0),DAY(H4013)),
DATE(YEAR(H4013)+1,MONTH(H4013),DAY(H4013)))))-H4013))+H4013)</f>
        <v/>
      </c>
      <c r="J4013" s="9" t="str">
        <f t="shared" si="394"/>
        <v/>
      </c>
      <c r="K4013" s="11" t="str">
        <f t="shared" si="395"/>
        <v/>
      </c>
      <c r="L4013" s="11" t="str">
        <f t="shared" si="396"/>
        <v/>
      </c>
      <c r="M4013" s="11" t="str">
        <f>IF(A4013="","",VLOOKUP(E4013,index!$A$1:$B$6,2,0)*K4013*G4013)</f>
        <v/>
      </c>
      <c r="N4013" s="11" t="str">
        <f>IF(A4013="","",-PMT(G4013*VLOOKUP(E4013,index!$A$1:$B$6,2,0),C4013,F4013,0,0))</f>
        <v/>
      </c>
      <c r="O4013" s="11" t="str">
        <f t="shared" si="397"/>
        <v/>
      </c>
      <c r="P4013" s="11" t="str">
        <f t="shared" si="392"/>
        <v/>
      </c>
    </row>
    <row r="4014" spans="1:16" x14ac:dyDescent="0.25">
      <c r="A4014" s="9" t="str">
        <f>IF(A4013="","",IF(B4013&lt;C4013,A4013,IF(A4013=MAX('entry data'!$B$8:$B$507),"",A4013+1)))</f>
        <v/>
      </c>
      <c r="B4014" s="9" t="str">
        <f t="shared" si="393"/>
        <v/>
      </c>
      <c r="C4014" s="9" t="str">
        <f>IF(ISERROR(VLOOKUP(A4014,'entry data'!B:G,6,0)),"",VLOOKUP(A4014,'entry data'!B:G,6,0))</f>
        <v/>
      </c>
      <c r="D4014" s="9" t="str">
        <f>IF(ISERROR(VLOOKUP(A4014,'entry data'!B:C,2,0)),"",VLOOKUP(A4014,'entry data'!B:C,2,0))</f>
        <v/>
      </c>
      <c r="E4014" s="9" t="str">
        <f>IF(ISERROR(VLOOKUP(A4014,'entry data'!B:E,4,0)),"",VLOOKUP(A4014,'entry data'!B:E,4,0))</f>
        <v/>
      </c>
      <c r="F4014" s="11" t="str">
        <f>IF(A4014="","",IF(ISERROR(VLOOKUP(A4014,'entry data'!B:F,5,0)),"",VLOOKUP(A4014,'entry data'!B:F,5,0)))</f>
        <v/>
      </c>
      <c r="G4014" s="12" t="str">
        <f>IF(A4014="","",IF(ISERROR(VLOOKUP(A4014,'entry data'!B:I,8,0)),"",VLOOKUP(A4014,'entry data'!B:I,7,0)))</f>
        <v/>
      </c>
      <c r="H4014" s="13" t="str">
        <f>IF(A4014="","",IF(B4014=1,VLOOKUP(A4014,'entry data'!B:D,3,0),I4013))</f>
        <v/>
      </c>
      <c r="I4014" s="14" t="str">
        <f>IF(A4014="","",IF(E4014="weekly",7,IF(E4014="fortnightly",14,IF(E4014="monthly",DATE(IF(MONTH(H4014)=12,YEAR(H4014)+1,YEAR(H4014)),VLOOKUP(MONTH(H4014),index!$D$2:$G$13,2,0),DAY(H4014)),
IF(E4014="quarterly",DATE(IF(MONTH(H4014)&gt;=10,YEAR(H4014)+1,YEAR(H4014)),VLOOKUP(MONTH(H4014),index!$D$2:$G$13,3,0),DAY(H4014)),
IF(E4014="halfyearly",DATE(IF(MONTH(H4014)&gt;=7,YEAR(H4014)+1,YEAR(H4014)),VLOOKUP(MONTH(H4014),index!$D$2:$G$13,4,0),DAY(H4014)),
DATE(YEAR(H4014)+1,MONTH(H4014),DAY(H4014)))))-H4014))+H4014)</f>
        <v/>
      </c>
      <c r="J4014" s="9" t="str">
        <f t="shared" si="394"/>
        <v/>
      </c>
      <c r="K4014" s="11" t="str">
        <f t="shared" si="395"/>
        <v/>
      </c>
      <c r="L4014" s="11" t="str">
        <f t="shared" si="396"/>
        <v/>
      </c>
      <c r="M4014" s="11" t="str">
        <f>IF(A4014="","",VLOOKUP(E4014,index!$A$1:$B$6,2,0)*K4014*G4014)</f>
        <v/>
      </c>
      <c r="N4014" s="11" t="str">
        <f>IF(A4014="","",-PMT(G4014*VLOOKUP(E4014,index!$A$1:$B$6,2,0),C4014,F4014,0,0))</f>
        <v/>
      </c>
      <c r="O4014" s="11" t="str">
        <f t="shared" si="397"/>
        <v/>
      </c>
      <c r="P4014" s="11" t="str">
        <f t="shared" si="392"/>
        <v/>
      </c>
    </row>
    <row r="4015" spans="1:16" x14ac:dyDescent="0.25">
      <c r="A4015" s="9" t="str">
        <f>IF(A4014="","",IF(B4014&lt;C4014,A4014,IF(A4014=MAX('entry data'!$B$8:$B$507),"",A4014+1)))</f>
        <v/>
      </c>
      <c r="B4015" s="9" t="str">
        <f t="shared" si="393"/>
        <v/>
      </c>
      <c r="C4015" s="9" t="str">
        <f>IF(ISERROR(VLOOKUP(A4015,'entry data'!B:G,6,0)),"",VLOOKUP(A4015,'entry data'!B:G,6,0))</f>
        <v/>
      </c>
      <c r="D4015" s="9" t="str">
        <f>IF(ISERROR(VLOOKUP(A4015,'entry data'!B:C,2,0)),"",VLOOKUP(A4015,'entry data'!B:C,2,0))</f>
        <v/>
      </c>
      <c r="E4015" s="9" t="str">
        <f>IF(ISERROR(VLOOKUP(A4015,'entry data'!B:E,4,0)),"",VLOOKUP(A4015,'entry data'!B:E,4,0))</f>
        <v/>
      </c>
      <c r="F4015" s="11" t="str">
        <f>IF(A4015="","",IF(ISERROR(VLOOKUP(A4015,'entry data'!B:F,5,0)),"",VLOOKUP(A4015,'entry data'!B:F,5,0)))</f>
        <v/>
      </c>
      <c r="G4015" s="12" t="str">
        <f>IF(A4015="","",IF(ISERROR(VLOOKUP(A4015,'entry data'!B:I,8,0)),"",VLOOKUP(A4015,'entry data'!B:I,7,0)))</f>
        <v/>
      </c>
      <c r="H4015" s="13" t="str">
        <f>IF(A4015="","",IF(B4015=1,VLOOKUP(A4015,'entry data'!B:D,3,0),I4014))</f>
        <v/>
      </c>
      <c r="I4015" s="14" t="str">
        <f>IF(A4015="","",IF(E4015="weekly",7,IF(E4015="fortnightly",14,IF(E4015="monthly",DATE(IF(MONTH(H4015)=12,YEAR(H4015)+1,YEAR(H4015)),VLOOKUP(MONTH(H4015),index!$D$2:$G$13,2,0),DAY(H4015)),
IF(E4015="quarterly",DATE(IF(MONTH(H4015)&gt;=10,YEAR(H4015)+1,YEAR(H4015)),VLOOKUP(MONTH(H4015),index!$D$2:$G$13,3,0),DAY(H4015)),
IF(E4015="halfyearly",DATE(IF(MONTH(H4015)&gt;=7,YEAR(H4015)+1,YEAR(H4015)),VLOOKUP(MONTH(H4015),index!$D$2:$G$13,4,0),DAY(H4015)),
DATE(YEAR(H4015)+1,MONTH(H4015),DAY(H4015)))))-H4015))+H4015)</f>
        <v/>
      </c>
      <c r="J4015" s="9" t="str">
        <f t="shared" si="394"/>
        <v/>
      </c>
      <c r="K4015" s="11" t="str">
        <f t="shared" si="395"/>
        <v/>
      </c>
      <c r="L4015" s="11" t="str">
        <f t="shared" si="396"/>
        <v/>
      </c>
      <c r="M4015" s="11" t="str">
        <f>IF(A4015="","",VLOOKUP(E4015,index!$A$1:$B$6,2,0)*K4015*G4015)</f>
        <v/>
      </c>
      <c r="N4015" s="11" t="str">
        <f>IF(A4015="","",-PMT(G4015*VLOOKUP(E4015,index!$A$1:$B$6,2,0),C4015,F4015,0,0))</f>
        <v/>
      </c>
      <c r="O4015" s="11" t="str">
        <f t="shared" si="397"/>
        <v/>
      </c>
      <c r="P4015" s="11" t="str">
        <f t="shared" si="392"/>
        <v/>
      </c>
    </row>
    <row r="4016" spans="1:16" x14ac:dyDescent="0.25">
      <c r="A4016" s="9" t="str">
        <f>IF(A4015="","",IF(B4015&lt;C4015,A4015,IF(A4015=MAX('entry data'!$B$8:$B$507),"",A4015+1)))</f>
        <v/>
      </c>
      <c r="B4016" s="9" t="str">
        <f t="shared" si="393"/>
        <v/>
      </c>
      <c r="C4016" s="9" t="str">
        <f>IF(ISERROR(VLOOKUP(A4016,'entry data'!B:G,6,0)),"",VLOOKUP(A4016,'entry data'!B:G,6,0))</f>
        <v/>
      </c>
      <c r="D4016" s="9" t="str">
        <f>IF(ISERROR(VLOOKUP(A4016,'entry data'!B:C,2,0)),"",VLOOKUP(A4016,'entry data'!B:C,2,0))</f>
        <v/>
      </c>
      <c r="E4016" s="9" t="str">
        <f>IF(ISERROR(VLOOKUP(A4016,'entry data'!B:E,4,0)),"",VLOOKUP(A4016,'entry data'!B:E,4,0))</f>
        <v/>
      </c>
      <c r="F4016" s="11" t="str">
        <f>IF(A4016="","",IF(ISERROR(VLOOKUP(A4016,'entry data'!B:F,5,0)),"",VLOOKUP(A4016,'entry data'!B:F,5,0)))</f>
        <v/>
      </c>
      <c r="G4016" s="12" t="str">
        <f>IF(A4016="","",IF(ISERROR(VLOOKUP(A4016,'entry data'!B:I,8,0)),"",VLOOKUP(A4016,'entry data'!B:I,7,0)))</f>
        <v/>
      </c>
      <c r="H4016" s="13" t="str">
        <f>IF(A4016="","",IF(B4016=1,VLOOKUP(A4016,'entry data'!B:D,3,0),I4015))</f>
        <v/>
      </c>
      <c r="I4016" s="14" t="str">
        <f>IF(A4016="","",IF(E4016="weekly",7,IF(E4016="fortnightly",14,IF(E4016="monthly",DATE(IF(MONTH(H4016)=12,YEAR(H4016)+1,YEAR(H4016)),VLOOKUP(MONTH(H4016),index!$D$2:$G$13,2,0),DAY(H4016)),
IF(E4016="quarterly",DATE(IF(MONTH(H4016)&gt;=10,YEAR(H4016)+1,YEAR(H4016)),VLOOKUP(MONTH(H4016),index!$D$2:$G$13,3,0),DAY(H4016)),
IF(E4016="halfyearly",DATE(IF(MONTH(H4016)&gt;=7,YEAR(H4016)+1,YEAR(H4016)),VLOOKUP(MONTH(H4016),index!$D$2:$G$13,4,0),DAY(H4016)),
DATE(YEAR(H4016)+1,MONTH(H4016),DAY(H4016)))))-H4016))+H4016)</f>
        <v/>
      </c>
      <c r="J4016" s="9" t="str">
        <f t="shared" si="394"/>
        <v/>
      </c>
      <c r="K4016" s="11" t="str">
        <f t="shared" si="395"/>
        <v/>
      </c>
      <c r="L4016" s="11" t="str">
        <f t="shared" si="396"/>
        <v/>
      </c>
      <c r="M4016" s="11" t="str">
        <f>IF(A4016="","",VLOOKUP(E4016,index!$A$1:$B$6,2,0)*K4016*G4016)</f>
        <v/>
      </c>
      <c r="N4016" s="11" t="str">
        <f>IF(A4016="","",-PMT(G4016*VLOOKUP(E4016,index!$A$1:$B$6,2,0),C4016,F4016,0,0))</f>
        <v/>
      </c>
      <c r="O4016" s="11" t="str">
        <f t="shared" si="397"/>
        <v/>
      </c>
      <c r="P4016" s="11" t="str">
        <f t="shared" si="392"/>
        <v/>
      </c>
    </row>
    <row r="4017" spans="1:16" x14ac:dyDescent="0.25">
      <c r="A4017" s="9" t="str">
        <f>IF(A4016="","",IF(B4016&lt;C4016,A4016,IF(A4016=MAX('entry data'!$B$8:$B$507),"",A4016+1)))</f>
        <v/>
      </c>
      <c r="B4017" s="9" t="str">
        <f t="shared" si="393"/>
        <v/>
      </c>
      <c r="C4017" s="9" t="str">
        <f>IF(ISERROR(VLOOKUP(A4017,'entry data'!B:G,6,0)),"",VLOOKUP(A4017,'entry data'!B:G,6,0))</f>
        <v/>
      </c>
      <c r="D4017" s="9" t="str">
        <f>IF(ISERROR(VLOOKUP(A4017,'entry data'!B:C,2,0)),"",VLOOKUP(A4017,'entry data'!B:C,2,0))</f>
        <v/>
      </c>
      <c r="E4017" s="9" t="str">
        <f>IF(ISERROR(VLOOKUP(A4017,'entry data'!B:E,4,0)),"",VLOOKUP(A4017,'entry data'!B:E,4,0))</f>
        <v/>
      </c>
      <c r="F4017" s="11" t="str">
        <f>IF(A4017="","",IF(ISERROR(VLOOKUP(A4017,'entry data'!B:F,5,0)),"",VLOOKUP(A4017,'entry data'!B:F,5,0)))</f>
        <v/>
      </c>
      <c r="G4017" s="12" t="str">
        <f>IF(A4017="","",IF(ISERROR(VLOOKUP(A4017,'entry data'!B:I,8,0)),"",VLOOKUP(A4017,'entry data'!B:I,7,0)))</f>
        <v/>
      </c>
      <c r="H4017" s="13" t="str">
        <f>IF(A4017="","",IF(B4017=1,VLOOKUP(A4017,'entry data'!B:D,3,0),I4016))</f>
        <v/>
      </c>
      <c r="I4017" s="14" t="str">
        <f>IF(A4017="","",IF(E4017="weekly",7,IF(E4017="fortnightly",14,IF(E4017="monthly",DATE(IF(MONTH(H4017)=12,YEAR(H4017)+1,YEAR(H4017)),VLOOKUP(MONTH(H4017),index!$D$2:$G$13,2,0),DAY(H4017)),
IF(E4017="quarterly",DATE(IF(MONTH(H4017)&gt;=10,YEAR(H4017)+1,YEAR(H4017)),VLOOKUP(MONTH(H4017),index!$D$2:$G$13,3,0),DAY(H4017)),
IF(E4017="halfyearly",DATE(IF(MONTH(H4017)&gt;=7,YEAR(H4017)+1,YEAR(H4017)),VLOOKUP(MONTH(H4017),index!$D$2:$G$13,4,0),DAY(H4017)),
DATE(YEAR(H4017)+1,MONTH(H4017),DAY(H4017)))))-H4017))+H4017)</f>
        <v/>
      </c>
      <c r="J4017" s="9" t="str">
        <f t="shared" si="394"/>
        <v/>
      </c>
      <c r="K4017" s="11" t="str">
        <f t="shared" si="395"/>
        <v/>
      </c>
      <c r="L4017" s="11" t="str">
        <f t="shared" si="396"/>
        <v/>
      </c>
      <c r="M4017" s="11" t="str">
        <f>IF(A4017="","",VLOOKUP(E4017,index!$A$1:$B$6,2,0)*K4017*G4017)</f>
        <v/>
      </c>
      <c r="N4017" s="11" t="str">
        <f>IF(A4017="","",-PMT(G4017*VLOOKUP(E4017,index!$A$1:$B$6,2,0),C4017,F4017,0,0))</f>
        <v/>
      </c>
      <c r="O4017" s="11" t="str">
        <f t="shared" si="397"/>
        <v/>
      </c>
      <c r="P4017" s="11" t="str">
        <f t="shared" si="392"/>
        <v/>
      </c>
    </row>
    <row r="4018" spans="1:16" x14ac:dyDescent="0.25">
      <c r="A4018" s="9" t="str">
        <f>IF(A4017="","",IF(B4017&lt;C4017,A4017,IF(A4017=MAX('entry data'!$B$8:$B$507),"",A4017+1)))</f>
        <v/>
      </c>
      <c r="B4018" s="9" t="str">
        <f t="shared" si="393"/>
        <v/>
      </c>
      <c r="C4018" s="9" t="str">
        <f>IF(ISERROR(VLOOKUP(A4018,'entry data'!B:G,6,0)),"",VLOOKUP(A4018,'entry data'!B:G,6,0))</f>
        <v/>
      </c>
      <c r="D4018" s="9" t="str">
        <f>IF(ISERROR(VLOOKUP(A4018,'entry data'!B:C,2,0)),"",VLOOKUP(A4018,'entry data'!B:C,2,0))</f>
        <v/>
      </c>
      <c r="E4018" s="9" t="str">
        <f>IF(ISERROR(VLOOKUP(A4018,'entry data'!B:E,4,0)),"",VLOOKUP(A4018,'entry data'!B:E,4,0))</f>
        <v/>
      </c>
      <c r="F4018" s="11" t="str">
        <f>IF(A4018="","",IF(ISERROR(VLOOKUP(A4018,'entry data'!B:F,5,0)),"",VLOOKUP(A4018,'entry data'!B:F,5,0)))</f>
        <v/>
      </c>
      <c r="G4018" s="12" t="str">
        <f>IF(A4018="","",IF(ISERROR(VLOOKUP(A4018,'entry data'!B:I,8,0)),"",VLOOKUP(A4018,'entry data'!B:I,7,0)))</f>
        <v/>
      </c>
      <c r="H4018" s="13" t="str">
        <f>IF(A4018="","",IF(B4018=1,VLOOKUP(A4018,'entry data'!B:D,3,0),I4017))</f>
        <v/>
      </c>
      <c r="I4018" s="14" t="str">
        <f>IF(A4018="","",IF(E4018="weekly",7,IF(E4018="fortnightly",14,IF(E4018="monthly",DATE(IF(MONTH(H4018)=12,YEAR(H4018)+1,YEAR(H4018)),VLOOKUP(MONTH(H4018),index!$D$2:$G$13,2,0),DAY(H4018)),
IF(E4018="quarterly",DATE(IF(MONTH(H4018)&gt;=10,YEAR(H4018)+1,YEAR(H4018)),VLOOKUP(MONTH(H4018),index!$D$2:$G$13,3,0),DAY(H4018)),
IF(E4018="halfyearly",DATE(IF(MONTH(H4018)&gt;=7,YEAR(H4018)+1,YEAR(H4018)),VLOOKUP(MONTH(H4018),index!$D$2:$G$13,4,0),DAY(H4018)),
DATE(YEAR(H4018)+1,MONTH(H4018),DAY(H4018)))))-H4018))+H4018)</f>
        <v/>
      </c>
      <c r="J4018" s="9" t="str">
        <f t="shared" si="394"/>
        <v/>
      </c>
      <c r="K4018" s="11" t="str">
        <f t="shared" si="395"/>
        <v/>
      </c>
      <c r="L4018" s="11" t="str">
        <f t="shared" si="396"/>
        <v/>
      </c>
      <c r="M4018" s="11" t="str">
        <f>IF(A4018="","",VLOOKUP(E4018,index!$A$1:$B$6,2,0)*K4018*G4018)</f>
        <v/>
      </c>
      <c r="N4018" s="11" t="str">
        <f>IF(A4018="","",-PMT(G4018*VLOOKUP(E4018,index!$A$1:$B$6,2,0),C4018,F4018,0,0))</f>
        <v/>
      </c>
      <c r="O4018" s="11" t="str">
        <f t="shared" si="397"/>
        <v/>
      </c>
      <c r="P4018" s="11" t="str">
        <f t="shared" si="392"/>
        <v/>
      </c>
    </row>
    <row r="4019" spans="1:16" x14ac:dyDescent="0.25">
      <c r="A4019" s="9" t="str">
        <f>IF(A4018="","",IF(B4018&lt;C4018,A4018,IF(A4018=MAX('entry data'!$B$8:$B$507),"",A4018+1)))</f>
        <v/>
      </c>
      <c r="B4019" s="9" t="str">
        <f t="shared" si="393"/>
        <v/>
      </c>
      <c r="C4019" s="9" t="str">
        <f>IF(ISERROR(VLOOKUP(A4019,'entry data'!B:G,6,0)),"",VLOOKUP(A4019,'entry data'!B:G,6,0))</f>
        <v/>
      </c>
      <c r="D4019" s="9" t="str">
        <f>IF(ISERROR(VLOOKUP(A4019,'entry data'!B:C,2,0)),"",VLOOKUP(A4019,'entry data'!B:C,2,0))</f>
        <v/>
      </c>
      <c r="E4019" s="9" t="str">
        <f>IF(ISERROR(VLOOKUP(A4019,'entry data'!B:E,4,0)),"",VLOOKUP(A4019,'entry data'!B:E,4,0))</f>
        <v/>
      </c>
      <c r="F4019" s="11" t="str">
        <f>IF(A4019="","",IF(ISERROR(VLOOKUP(A4019,'entry data'!B:F,5,0)),"",VLOOKUP(A4019,'entry data'!B:F,5,0)))</f>
        <v/>
      </c>
      <c r="G4019" s="12" t="str">
        <f>IF(A4019="","",IF(ISERROR(VLOOKUP(A4019,'entry data'!B:I,8,0)),"",VLOOKUP(A4019,'entry data'!B:I,7,0)))</f>
        <v/>
      </c>
      <c r="H4019" s="13" t="str">
        <f>IF(A4019="","",IF(B4019=1,VLOOKUP(A4019,'entry data'!B:D,3,0),I4018))</f>
        <v/>
      </c>
      <c r="I4019" s="14" t="str">
        <f>IF(A4019="","",IF(E4019="weekly",7,IF(E4019="fortnightly",14,IF(E4019="monthly",DATE(IF(MONTH(H4019)=12,YEAR(H4019)+1,YEAR(H4019)),VLOOKUP(MONTH(H4019),index!$D$2:$G$13,2,0),DAY(H4019)),
IF(E4019="quarterly",DATE(IF(MONTH(H4019)&gt;=10,YEAR(H4019)+1,YEAR(H4019)),VLOOKUP(MONTH(H4019),index!$D$2:$G$13,3,0),DAY(H4019)),
IF(E4019="halfyearly",DATE(IF(MONTH(H4019)&gt;=7,YEAR(H4019)+1,YEAR(H4019)),VLOOKUP(MONTH(H4019),index!$D$2:$G$13,4,0),DAY(H4019)),
DATE(YEAR(H4019)+1,MONTH(H4019),DAY(H4019)))))-H4019))+H4019)</f>
        <v/>
      </c>
      <c r="J4019" s="9" t="str">
        <f t="shared" si="394"/>
        <v/>
      </c>
      <c r="K4019" s="11" t="str">
        <f t="shared" si="395"/>
        <v/>
      </c>
      <c r="L4019" s="11" t="str">
        <f t="shared" si="396"/>
        <v/>
      </c>
      <c r="M4019" s="11" t="str">
        <f>IF(A4019="","",VLOOKUP(E4019,index!$A$1:$B$6,2,0)*K4019*G4019)</f>
        <v/>
      </c>
      <c r="N4019" s="11" t="str">
        <f>IF(A4019="","",-PMT(G4019*VLOOKUP(E4019,index!$A$1:$B$6,2,0),C4019,F4019,0,0))</f>
        <v/>
      </c>
      <c r="O4019" s="11" t="str">
        <f t="shared" si="397"/>
        <v/>
      </c>
      <c r="P4019" s="11" t="str">
        <f t="shared" si="392"/>
        <v/>
      </c>
    </row>
    <row r="4020" spans="1:16" x14ac:dyDescent="0.25">
      <c r="A4020" s="9" t="str">
        <f>IF(A4019="","",IF(B4019&lt;C4019,A4019,IF(A4019=MAX('entry data'!$B$8:$B$507),"",A4019+1)))</f>
        <v/>
      </c>
      <c r="B4020" s="9" t="str">
        <f t="shared" si="393"/>
        <v/>
      </c>
      <c r="C4020" s="9" t="str">
        <f>IF(ISERROR(VLOOKUP(A4020,'entry data'!B:G,6,0)),"",VLOOKUP(A4020,'entry data'!B:G,6,0))</f>
        <v/>
      </c>
      <c r="D4020" s="9" t="str">
        <f>IF(ISERROR(VLOOKUP(A4020,'entry data'!B:C,2,0)),"",VLOOKUP(A4020,'entry data'!B:C,2,0))</f>
        <v/>
      </c>
      <c r="E4020" s="9" t="str">
        <f>IF(ISERROR(VLOOKUP(A4020,'entry data'!B:E,4,0)),"",VLOOKUP(A4020,'entry data'!B:E,4,0))</f>
        <v/>
      </c>
      <c r="F4020" s="11" t="str">
        <f>IF(A4020="","",IF(ISERROR(VLOOKUP(A4020,'entry data'!B:F,5,0)),"",VLOOKUP(A4020,'entry data'!B:F,5,0)))</f>
        <v/>
      </c>
      <c r="G4020" s="12" t="str">
        <f>IF(A4020="","",IF(ISERROR(VLOOKUP(A4020,'entry data'!B:I,8,0)),"",VLOOKUP(A4020,'entry data'!B:I,7,0)))</f>
        <v/>
      </c>
      <c r="H4020" s="13" t="str">
        <f>IF(A4020="","",IF(B4020=1,VLOOKUP(A4020,'entry data'!B:D,3,0),I4019))</f>
        <v/>
      </c>
      <c r="I4020" s="14" t="str">
        <f>IF(A4020="","",IF(E4020="weekly",7,IF(E4020="fortnightly",14,IF(E4020="monthly",DATE(IF(MONTH(H4020)=12,YEAR(H4020)+1,YEAR(H4020)),VLOOKUP(MONTH(H4020),index!$D$2:$G$13,2,0),DAY(H4020)),
IF(E4020="quarterly",DATE(IF(MONTH(H4020)&gt;=10,YEAR(H4020)+1,YEAR(H4020)),VLOOKUP(MONTH(H4020),index!$D$2:$G$13,3,0),DAY(H4020)),
IF(E4020="halfyearly",DATE(IF(MONTH(H4020)&gt;=7,YEAR(H4020)+1,YEAR(H4020)),VLOOKUP(MONTH(H4020),index!$D$2:$G$13,4,0),DAY(H4020)),
DATE(YEAR(H4020)+1,MONTH(H4020),DAY(H4020)))))-H4020))+H4020)</f>
        <v/>
      </c>
      <c r="J4020" s="9" t="str">
        <f t="shared" si="394"/>
        <v/>
      </c>
      <c r="K4020" s="11" t="str">
        <f t="shared" si="395"/>
        <v/>
      </c>
      <c r="L4020" s="11" t="str">
        <f t="shared" si="396"/>
        <v/>
      </c>
      <c r="M4020" s="11" t="str">
        <f>IF(A4020="","",VLOOKUP(E4020,index!$A$1:$B$6,2,0)*K4020*G4020)</f>
        <v/>
      </c>
      <c r="N4020" s="11" t="str">
        <f>IF(A4020="","",-PMT(G4020*VLOOKUP(E4020,index!$A$1:$B$6,2,0),C4020,F4020,0,0))</f>
        <v/>
      </c>
      <c r="O4020" s="11" t="str">
        <f t="shared" si="397"/>
        <v/>
      </c>
      <c r="P4020" s="11" t="str">
        <f t="shared" si="392"/>
        <v/>
      </c>
    </row>
    <row r="4021" spans="1:16" x14ac:dyDescent="0.25">
      <c r="A4021" s="9" t="str">
        <f>IF(A4020="","",IF(B4020&lt;C4020,A4020,IF(A4020=MAX('entry data'!$B$8:$B$507),"",A4020+1)))</f>
        <v/>
      </c>
      <c r="B4021" s="9" t="str">
        <f t="shared" si="393"/>
        <v/>
      </c>
      <c r="C4021" s="9" t="str">
        <f>IF(ISERROR(VLOOKUP(A4021,'entry data'!B:G,6,0)),"",VLOOKUP(A4021,'entry data'!B:G,6,0))</f>
        <v/>
      </c>
      <c r="D4021" s="9" t="str">
        <f>IF(ISERROR(VLOOKUP(A4021,'entry data'!B:C,2,0)),"",VLOOKUP(A4021,'entry data'!B:C,2,0))</f>
        <v/>
      </c>
      <c r="E4021" s="9" t="str">
        <f>IF(ISERROR(VLOOKUP(A4021,'entry data'!B:E,4,0)),"",VLOOKUP(A4021,'entry data'!B:E,4,0))</f>
        <v/>
      </c>
      <c r="F4021" s="11" t="str">
        <f>IF(A4021="","",IF(ISERROR(VLOOKUP(A4021,'entry data'!B:F,5,0)),"",VLOOKUP(A4021,'entry data'!B:F,5,0)))</f>
        <v/>
      </c>
      <c r="G4021" s="12" t="str">
        <f>IF(A4021="","",IF(ISERROR(VLOOKUP(A4021,'entry data'!B:I,8,0)),"",VLOOKUP(A4021,'entry data'!B:I,7,0)))</f>
        <v/>
      </c>
      <c r="H4021" s="13" t="str">
        <f>IF(A4021="","",IF(B4021=1,VLOOKUP(A4021,'entry data'!B:D,3,0),I4020))</f>
        <v/>
      </c>
      <c r="I4021" s="14" t="str">
        <f>IF(A4021="","",IF(E4021="weekly",7,IF(E4021="fortnightly",14,IF(E4021="monthly",DATE(IF(MONTH(H4021)=12,YEAR(H4021)+1,YEAR(H4021)),VLOOKUP(MONTH(H4021),index!$D$2:$G$13,2,0),DAY(H4021)),
IF(E4021="quarterly",DATE(IF(MONTH(H4021)&gt;=10,YEAR(H4021)+1,YEAR(H4021)),VLOOKUP(MONTH(H4021),index!$D$2:$G$13,3,0),DAY(H4021)),
IF(E4021="halfyearly",DATE(IF(MONTH(H4021)&gt;=7,YEAR(H4021)+1,YEAR(H4021)),VLOOKUP(MONTH(H4021),index!$D$2:$G$13,4,0),DAY(H4021)),
DATE(YEAR(H4021)+1,MONTH(H4021),DAY(H4021)))))-H4021))+H4021)</f>
        <v/>
      </c>
      <c r="J4021" s="9" t="str">
        <f t="shared" si="394"/>
        <v/>
      </c>
      <c r="K4021" s="11" t="str">
        <f t="shared" si="395"/>
        <v/>
      </c>
      <c r="L4021" s="11" t="str">
        <f t="shared" si="396"/>
        <v/>
      </c>
      <c r="M4021" s="11" t="str">
        <f>IF(A4021="","",VLOOKUP(E4021,index!$A$1:$B$6,2,0)*K4021*G4021)</f>
        <v/>
      </c>
      <c r="N4021" s="11" t="str">
        <f>IF(A4021="","",-PMT(G4021*VLOOKUP(E4021,index!$A$1:$B$6,2,0),C4021,F4021,0,0))</f>
        <v/>
      </c>
      <c r="O4021" s="11" t="str">
        <f t="shared" si="397"/>
        <v/>
      </c>
      <c r="P4021" s="11" t="str">
        <f t="shared" si="392"/>
        <v/>
      </c>
    </row>
    <row r="4022" spans="1:16" x14ac:dyDescent="0.25">
      <c r="A4022" s="9" t="str">
        <f>IF(A4021="","",IF(B4021&lt;C4021,A4021,IF(A4021=MAX('entry data'!$B$8:$B$507),"",A4021+1)))</f>
        <v/>
      </c>
      <c r="B4022" s="9" t="str">
        <f t="shared" si="393"/>
        <v/>
      </c>
      <c r="C4022" s="9" t="str">
        <f>IF(ISERROR(VLOOKUP(A4022,'entry data'!B:G,6,0)),"",VLOOKUP(A4022,'entry data'!B:G,6,0))</f>
        <v/>
      </c>
      <c r="D4022" s="9" t="str">
        <f>IF(ISERROR(VLOOKUP(A4022,'entry data'!B:C,2,0)),"",VLOOKUP(A4022,'entry data'!B:C,2,0))</f>
        <v/>
      </c>
      <c r="E4022" s="9" t="str">
        <f>IF(ISERROR(VLOOKUP(A4022,'entry data'!B:E,4,0)),"",VLOOKUP(A4022,'entry data'!B:E,4,0))</f>
        <v/>
      </c>
      <c r="F4022" s="11" t="str">
        <f>IF(A4022="","",IF(ISERROR(VLOOKUP(A4022,'entry data'!B:F,5,0)),"",VLOOKUP(A4022,'entry data'!B:F,5,0)))</f>
        <v/>
      </c>
      <c r="G4022" s="12" t="str">
        <f>IF(A4022="","",IF(ISERROR(VLOOKUP(A4022,'entry data'!B:I,8,0)),"",VLOOKUP(A4022,'entry data'!B:I,7,0)))</f>
        <v/>
      </c>
      <c r="H4022" s="13" t="str">
        <f>IF(A4022="","",IF(B4022=1,VLOOKUP(A4022,'entry data'!B:D,3,0),I4021))</f>
        <v/>
      </c>
      <c r="I4022" s="14" t="str">
        <f>IF(A4022="","",IF(E4022="weekly",7,IF(E4022="fortnightly",14,IF(E4022="monthly",DATE(IF(MONTH(H4022)=12,YEAR(H4022)+1,YEAR(H4022)),VLOOKUP(MONTH(H4022),index!$D$2:$G$13,2,0),DAY(H4022)),
IF(E4022="quarterly",DATE(IF(MONTH(H4022)&gt;=10,YEAR(H4022)+1,YEAR(H4022)),VLOOKUP(MONTH(H4022),index!$D$2:$G$13,3,0),DAY(H4022)),
IF(E4022="halfyearly",DATE(IF(MONTH(H4022)&gt;=7,YEAR(H4022)+1,YEAR(H4022)),VLOOKUP(MONTH(H4022),index!$D$2:$G$13,4,0),DAY(H4022)),
DATE(YEAR(H4022)+1,MONTH(H4022),DAY(H4022)))))-H4022))+H4022)</f>
        <v/>
      </c>
      <c r="J4022" s="9" t="str">
        <f t="shared" si="394"/>
        <v/>
      </c>
      <c r="K4022" s="11" t="str">
        <f t="shared" si="395"/>
        <v/>
      </c>
      <c r="L4022" s="11" t="str">
        <f t="shared" si="396"/>
        <v/>
      </c>
      <c r="M4022" s="11" t="str">
        <f>IF(A4022="","",VLOOKUP(E4022,index!$A$1:$B$6,2,0)*K4022*G4022)</f>
        <v/>
      </c>
      <c r="N4022" s="11" t="str">
        <f>IF(A4022="","",-PMT(G4022*VLOOKUP(E4022,index!$A$1:$B$6,2,0),C4022,F4022,0,0))</f>
        <v/>
      </c>
      <c r="O4022" s="11" t="str">
        <f t="shared" si="397"/>
        <v/>
      </c>
      <c r="P4022" s="11" t="str">
        <f t="shared" si="392"/>
        <v/>
      </c>
    </row>
    <row r="4023" spans="1:16" x14ac:dyDescent="0.25">
      <c r="A4023" s="9" t="str">
        <f>IF(A4022="","",IF(B4022&lt;C4022,A4022,IF(A4022=MAX('entry data'!$B$8:$B$507),"",A4022+1)))</f>
        <v/>
      </c>
      <c r="B4023" s="9" t="str">
        <f t="shared" si="393"/>
        <v/>
      </c>
      <c r="C4023" s="9" t="str">
        <f>IF(ISERROR(VLOOKUP(A4023,'entry data'!B:G,6,0)),"",VLOOKUP(A4023,'entry data'!B:G,6,0))</f>
        <v/>
      </c>
      <c r="D4023" s="9" t="str">
        <f>IF(ISERROR(VLOOKUP(A4023,'entry data'!B:C,2,0)),"",VLOOKUP(A4023,'entry data'!B:C,2,0))</f>
        <v/>
      </c>
      <c r="E4023" s="9" t="str">
        <f>IF(ISERROR(VLOOKUP(A4023,'entry data'!B:E,4,0)),"",VLOOKUP(A4023,'entry data'!B:E,4,0))</f>
        <v/>
      </c>
      <c r="F4023" s="11" t="str">
        <f>IF(A4023="","",IF(ISERROR(VLOOKUP(A4023,'entry data'!B:F,5,0)),"",VLOOKUP(A4023,'entry data'!B:F,5,0)))</f>
        <v/>
      </c>
      <c r="G4023" s="12" t="str">
        <f>IF(A4023="","",IF(ISERROR(VLOOKUP(A4023,'entry data'!B:I,8,0)),"",VLOOKUP(A4023,'entry data'!B:I,7,0)))</f>
        <v/>
      </c>
      <c r="H4023" s="13" t="str">
        <f>IF(A4023="","",IF(B4023=1,VLOOKUP(A4023,'entry data'!B:D,3,0),I4022))</f>
        <v/>
      </c>
      <c r="I4023" s="14" t="str">
        <f>IF(A4023="","",IF(E4023="weekly",7,IF(E4023="fortnightly",14,IF(E4023="monthly",DATE(IF(MONTH(H4023)=12,YEAR(H4023)+1,YEAR(H4023)),VLOOKUP(MONTH(H4023),index!$D$2:$G$13,2,0),DAY(H4023)),
IF(E4023="quarterly",DATE(IF(MONTH(H4023)&gt;=10,YEAR(H4023)+1,YEAR(H4023)),VLOOKUP(MONTH(H4023),index!$D$2:$G$13,3,0),DAY(H4023)),
IF(E4023="halfyearly",DATE(IF(MONTH(H4023)&gt;=7,YEAR(H4023)+1,YEAR(H4023)),VLOOKUP(MONTH(H4023),index!$D$2:$G$13,4,0),DAY(H4023)),
DATE(YEAR(H4023)+1,MONTH(H4023),DAY(H4023)))))-H4023))+H4023)</f>
        <v/>
      </c>
      <c r="J4023" s="9" t="str">
        <f t="shared" si="394"/>
        <v/>
      </c>
      <c r="K4023" s="11" t="str">
        <f t="shared" si="395"/>
        <v/>
      </c>
      <c r="L4023" s="11" t="str">
        <f t="shared" si="396"/>
        <v/>
      </c>
      <c r="M4023" s="11" t="str">
        <f>IF(A4023="","",VLOOKUP(E4023,index!$A$1:$B$6,2,0)*K4023*G4023)</f>
        <v/>
      </c>
      <c r="N4023" s="11" t="str">
        <f>IF(A4023="","",-PMT(G4023*VLOOKUP(E4023,index!$A$1:$B$6,2,0),C4023,F4023,0,0))</f>
        <v/>
      </c>
      <c r="O4023" s="11" t="str">
        <f t="shared" si="397"/>
        <v/>
      </c>
      <c r="P4023" s="11" t="str">
        <f t="shared" si="392"/>
        <v/>
      </c>
    </row>
    <row r="4024" spans="1:16" x14ac:dyDescent="0.25">
      <c r="A4024" s="9" t="str">
        <f>IF(A4023="","",IF(B4023&lt;C4023,A4023,IF(A4023=MAX('entry data'!$B$8:$B$507),"",A4023+1)))</f>
        <v/>
      </c>
      <c r="B4024" s="9" t="str">
        <f t="shared" si="393"/>
        <v/>
      </c>
      <c r="C4024" s="9" t="str">
        <f>IF(ISERROR(VLOOKUP(A4024,'entry data'!B:G,6,0)),"",VLOOKUP(A4024,'entry data'!B:G,6,0))</f>
        <v/>
      </c>
      <c r="D4024" s="9" t="str">
        <f>IF(ISERROR(VLOOKUP(A4024,'entry data'!B:C,2,0)),"",VLOOKUP(A4024,'entry data'!B:C,2,0))</f>
        <v/>
      </c>
      <c r="E4024" s="9" t="str">
        <f>IF(ISERROR(VLOOKUP(A4024,'entry data'!B:E,4,0)),"",VLOOKUP(A4024,'entry data'!B:E,4,0))</f>
        <v/>
      </c>
      <c r="F4024" s="11" t="str">
        <f>IF(A4024="","",IF(ISERROR(VLOOKUP(A4024,'entry data'!B:F,5,0)),"",VLOOKUP(A4024,'entry data'!B:F,5,0)))</f>
        <v/>
      </c>
      <c r="G4024" s="12" t="str">
        <f>IF(A4024="","",IF(ISERROR(VLOOKUP(A4024,'entry data'!B:I,8,0)),"",VLOOKUP(A4024,'entry data'!B:I,7,0)))</f>
        <v/>
      </c>
      <c r="H4024" s="13" t="str">
        <f>IF(A4024="","",IF(B4024=1,VLOOKUP(A4024,'entry data'!B:D,3,0),I4023))</f>
        <v/>
      </c>
      <c r="I4024" s="14" t="str">
        <f>IF(A4024="","",IF(E4024="weekly",7,IF(E4024="fortnightly",14,IF(E4024="monthly",DATE(IF(MONTH(H4024)=12,YEAR(H4024)+1,YEAR(H4024)),VLOOKUP(MONTH(H4024),index!$D$2:$G$13,2,0),DAY(H4024)),
IF(E4024="quarterly",DATE(IF(MONTH(H4024)&gt;=10,YEAR(H4024)+1,YEAR(H4024)),VLOOKUP(MONTH(H4024),index!$D$2:$G$13,3,0),DAY(H4024)),
IF(E4024="halfyearly",DATE(IF(MONTH(H4024)&gt;=7,YEAR(H4024)+1,YEAR(H4024)),VLOOKUP(MONTH(H4024),index!$D$2:$G$13,4,0),DAY(H4024)),
DATE(YEAR(H4024)+1,MONTH(H4024),DAY(H4024)))))-H4024))+H4024)</f>
        <v/>
      </c>
      <c r="J4024" s="9" t="str">
        <f t="shared" si="394"/>
        <v/>
      </c>
      <c r="K4024" s="11" t="str">
        <f t="shared" si="395"/>
        <v/>
      </c>
      <c r="L4024" s="11" t="str">
        <f t="shared" si="396"/>
        <v/>
      </c>
      <c r="M4024" s="11" t="str">
        <f>IF(A4024="","",VLOOKUP(E4024,index!$A$1:$B$6,2,0)*K4024*G4024)</f>
        <v/>
      </c>
      <c r="N4024" s="11" t="str">
        <f>IF(A4024="","",-PMT(G4024*VLOOKUP(E4024,index!$A$1:$B$6,2,0),C4024,F4024,0,0))</f>
        <v/>
      </c>
      <c r="O4024" s="11" t="str">
        <f t="shared" si="397"/>
        <v/>
      </c>
      <c r="P4024" s="11" t="str">
        <f t="shared" si="392"/>
        <v/>
      </c>
    </row>
    <row r="4025" spans="1:16" x14ac:dyDescent="0.25">
      <c r="A4025" s="9" t="str">
        <f>IF(A4024="","",IF(B4024&lt;C4024,A4024,IF(A4024=MAX('entry data'!$B$8:$B$507),"",A4024+1)))</f>
        <v/>
      </c>
      <c r="B4025" s="9" t="str">
        <f t="shared" si="393"/>
        <v/>
      </c>
      <c r="C4025" s="9" t="str">
        <f>IF(ISERROR(VLOOKUP(A4025,'entry data'!B:G,6,0)),"",VLOOKUP(A4025,'entry data'!B:G,6,0))</f>
        <v/>
      </c>
      <c r="D4025" s="9" t="str">
        <f>IF(ISERROR(VLOOKUP(A4025,'entry data'!B:C,2,0)),"",VLOOKUP(A4025,'entry data'!B:C,2,0))</f>
        <v/>
      </c>
      <c r="E4025" s="9" t="str">
        <f>IF(ISERROR(VLOOKUP(A4025,'entry data'!B:E,4,0)),"",VLOOKUP(A4025,'entry data'!B:E,4,0))</f>
        <v/>
      </c>
      <c r="F4025" s="11" t="str">
        <f>IF(A4025="","",IF(ISERROR(VLOOKUP(A4025,'entry data'!B:F,5,0)),"",VLOOKUP(A4025,'entry data'!B:F,5,0)))</f>
        <v/>
      </c>
      <c r="G4025" s="12" t="str">
        <f>IF(A4025="","",IF(ISERROR(VLOOKUP(A4025,'entry data'!B:I,8,0)),"",VLOOKUP(A4025,'entry data'!B:I,7,0)))</f>
        <v/>
      </c>
      <c r="H4025" s="13" t="str">
        <f>IF(A4025="","",IF(B4025=1,VLOOKUP(A4025,'entry data'!B:D,3,0),I4024))</f>
        <v/>
      </c>
      <c r="I4025" s="14" t="str">
        <f>IF(A4025="","",IF(E4025="weekly",7,IF(E4025="fortnightly",14,IF(E4025="monthly",DATE(IF(MONTH(H4025)=12,YEAR(H4025)+1,YEAR(H4025)),VLOOKUP(MONTH(H4025),index!$D$2:$G$13,2,0),DAY(H4025)),
IF(E4025="quarterly",DATE(IF(MONTH(H4025)&gt;=10,YEAR(H4025)+1,YEAR(H4025)),VLOOKUP(MONTH(H4025),index!$D$2:$G$13,3,0),DAY(H4025)),
IF(E4025="halfyearly",DATE(IF(MONTH(H4025)&gt;=7,YEAR(H4025)+1,YEAR(H4025)),VLOOKUP(MONTH(H4025),index!$D$2:$G$13,4,0),DAY(H4025)),
DATE(YEAR(H4025)+1,MONTH(H4025),DAY(H4025)))))-H4025))+H4025)</f>
        <v/>
      </c>
      <c r="J4025" s="9" t="str">
        <f t="shared" si="394"/>
        <v/>
      </c>
      <c r="K4025" s="11" t="str">
        <f t="shared" si="395"/>
        <v/>
      </c>
      <c r="L4025" s="11" t="str">
        <f t="shared" si="396"/>
        <v/>
      </c>
      <c r="M4025" s="11" t="str">
        <f>IF(A4025="","",VLOOKUP(E4025,index!$A$1:$B$6,2,0)*K4025*G4025)</f>
        <v/>
      </c>
      <c r="N4025" s="11" t="str">
        <f>IF(A4025="","",-PMT(G4025*VLOOKUP(E4025,index!$A$1:$B$6,2,0),C4025,F4025,0,0))</f>
        <v/>
      </c>
      <c r="O4025" s="11" t="str">
        <f t="shared" si="397"/>
        <v/>
      </c>
      <c r="P4025" s="11" t="str">
        <f t="shared" si="392"/>
        <v/>
      </c>
    </row>
    <row r="4026" spans="1:16" x14ac:dyDescent="0.25">
      <c r="A4026" s="9" t="str">
        <f>IF(A4025="","",IF(B4025&lt;C4025,A4025,IF(A4025=MAX('entry data'!$B$8:$B$507),"",A4025+1)))</f>
        <v/>
      </c>
      <c r="B4026" s="9" t="str">
        <f t="shared" si="393"/>
        <v/>
      </c>
      <c r="C4026" s="9" t="str">
        <f>IF(ISERROR(VLOOKUP(A4026,'entry data'!B:G,6,0)),"",VLOOKUP(A4026,'entry data'!B:G,6,0))</f>
        <v/>
      </c>
      <c r="D4026" s="9" t="str">
        <f>IF(ISERROR(VLOOKUP(A4026,'entry data'!B:C,2,0)),"",VLOOKUP(A4026,'entry data'!B:C,2,0))</f>
        <v/>
      </c>
      <c r="E4026" s="9" t="str">
        <f>IF(ISERROR(VLOOKUP(A4026,'entry data'!B:E,4,0)),"",VLOOKUP(A4026,'entry data'!B:E,4,0))</f>
        <v/>
      </c>
      <c r="F4026" s="11" t="str">
        <f>IF(A4026="","",IF(ISERROR(VLOOKUP(A4026,'entry data'!B:F,5,0)),"",VLOOKUP(A4026,'entry data'!B:F,5,0)))</f>
        <v/>
      </c>
      <c r="G4026" s="12" t="str">
        <f>IF(A4026="","",IF(ISERROR(VLOOKUP(A4026,'entry data'!B:I,8,0)),"",VLOOKUP(A4026,'entry data'!B:I,7,0)))</f>
        <v/>
      </c>
      <c r="H4026" s="13" t="str">
        <f>IF(A4026="","",IF(B4026=1,VLOOKUP(A4026,'entry data'!B:D,3,0),I4025))</f>
        <v/>
      </c>
      <c r="I4026" s="14" t="str">
        <f>IF(A4026="","",IF(E4026="weekly",7,IF(E4026="fortnightly",14,IF(E4026="monthly",DATE(IF(MONTH(H4026)=12,YEAR(H4026)+1,YEAR(H4026)),VLOOKUP(MONTH(H4026),index!$D$2:$G$13,2,0),DAY(H4026)),
IF(E4026="quarterly",DATE(IF(MONTH(H4026)&gt;=10,YEAR(H4026)+1,YEAR(H4026)),VLOOKUP(MONTH(H4026),index!$D$2:$G$13,3,0),DAY(H4026)),
IF(E4026="halfyearly",DATE(IF(MONTH(H4026)&gt;=7,YEAR(H4026)+1,YEAR(H4026)),VLOOKUP(MONTH(H4026),index!$D$2:$G$13,4,0),DAY(H4026)),
DATE(YEAR(H4026)+1,MONTH(H4026),DAY(H4026)))))-H4026))+H4026)</f>
        <v/>
      </c>
      <c r="J4026" s="9" t="str">
        <f t="shared" si="394"/>
        <v/>
      </c>
      <c r="K4026" s="11" t="str">
        <f t="shared" si="395"/>
        <v/>
      </c>
      <c r="L4026" s="11" t="str">
        <f t="shared" si="396"/>
        <v/>
      </c>
      <c r="M4026" s="11" t="str">
        <f>IF(A4026="","",VLOOKUP(E4026,index!$A$1:$B$6,2,0)*K4026*G4026)</f>
        <v/>
      </c>
      <c r="N4026" s="11" t="str">
        <f>IF(A4026="","",-PMT(G4026*VLOOKUP(E4026,index!$A$1:$B$6,2,0),C4026,F4026,0,0))</f>
        <v/>
      </c>
      <c r="O4026" s="11" t="str">
        <f t="shared" si="397"/>
        <v/>
      </c>
      <c r="P4026" s="11" t="str">
        <f t="shared" si="392"/>
        <v/>
      </c>
    </row>
    <row r="4027" spans="1:16" x14ac:dyDescent="0.25">
      <c r="A4027" s="9" t="str">
        <f>IF(A4026="","",IF(B4026&lt;C4026,A4026,IF(A4026=MAX('entry data'!$B$8:$B$507),"",A4026+1)))</f>
        <v/>
      </c>
      <c r="B4027" s="9" t="str">
        <f t="shared" si="393"/>
        <v/>
      </c>
      <c r="C4027" s="9" t="str">
        <f>IF(ISERROR(VLOOKUP(A4027,'entry data'!B:G,6,0)),"",VLOOKUP(A4027,'entry data'!B:G,6,0))</f>
        <v/>
      </c>
      <c r="D4027" s="9" t="str">
        <f>IF(ISERROR(VLOOKUP(A4027,'entry data'!B:C,2,0)),"",VLOOKUP(A4027,'entry data'!B:C,2,0))</f>
        <v/>
      </c>
      <c r="E4027" s="9" t="str">
        <f>IF(ISERROR(VLOOKUP(A4027,'entry data'!B:E,4,0)),"",VLOOKUP(A4027,'entry data'!B:E,4,0))</f>
        <v/>
      </c>
      <c r="F4027" s="11" t="str">
        <f>IF(A4027="","",IF(ISERROR(VLOOKUP(A4027,'entry data'!B:F,5,0)),"",VLOOKUP(A4027,'entry data'!B:F,5,0)))</f>
        <v/>
      </c>
      <c r="G4027" s="12" t="str">
        <f>IF(A4027="","",IF(ISERROR(VLOOKUP(A4027,'entry data'!B:I,8,0)),"",VLOOKUP(A4027,'entry data'!B:I,7,0)))</f>
        <v/>
      </c>
      <c r="H4027" s="13" t="str">
        <f>IF(A4027="","",IF(B4027=1,VLOOKUP(A4027,'entry data'!B:D,3,0),I4026))</f>
        <v/>
      </c>
      <c r="I4027" s="14" t="str">
        <f>IF(A4027="","",IF(E4027="weekly",7,IF(E4027="fortnightly",14,IF(E4027="monthly",DATE(IF(MONTH(H4027)=12,YEAR(H4027)+1,YEAR(H4027)),VLOOKUP(MONTH(H4027),index!$D$2:$G$13,2,0),DAY(H4027)),
IF(E4027="quarterly",DATE(IF(MONTH(H4027)&gt;=10,YEAR(H4027)+1,YEAR(H4027)),VLOOKUP(MONTH(H4027),index!$D$2:$G$13,3,0),DAY(H4027)),
IF(E4027="halfyearly",DATE(IF(MONTH(H4027)&gt;=7,YEAR(H4027)+1,YEAR(H4027)),VLOOKUP(MONTH(H4027),index!$D$2:$G$13,4,0),DAY(H4027)),
DATE(YEAR(H4027)+1,MONTH(H4027),DAY(H4027)))))-H4027))+H4027)</f>
        <v/>
      </c>
      <c r="J4027" s="9" t="str">
        <f t="shared" si="394"/>
        <v/>
      </c>
      <c r="K4027" s="11" t="str">
        <f t="shared" si="395"/>
        <v/>
      </c>
      <c r="L4027" s="11" t="str">
        <f t="shared" si="396"/>
        <v/>
      </c>
      <c r="M4027" s="11" t="str">
        <f>IF(A4027="","",VLOOKUP(E4027,index!$A$1:$B$6,2,0)*K4027*G4027)</f>
        <v/>
      </c>
      <c r="N4027" s="11" t="str">
        <f>IF(A4027="","",-PMT(G4027*VLOOKUP(E4027,index!$A$1:$B$6,2,0),C4027,F4027,0,0))</f>
        <v/>
      </c>
      <c r="O4027" s="11" t="str">
        <f t="shared" si="397"/>
        <v/>
      </c>
      <c r="P4027" s="11" t="str">
        <f t="shared" si="392"/>
        <v/>
      </c>
    </row>
    <row r="4028" spans="1:16" x14ac:dyDescent="0.25">
      <c r="A4028" s="9" t="str">
        <f>IF(A4027="","",IF(B4027&lt;C4027,A4027,IF(A4027=MAX('entry data'!$B$8:$B$507),"",A4027+1)))</f>
        <v/>
      </c>
      <c r="B4028" s="9" t="str">
        <f t="shared" si="393"/>
        <v/>
      </c>
      <c r="C4028" s="9" t="str">
        <f>IF(ISERROR(VLOOKUP(A4028,'entry data'!B:G,6,0)),"",VLOOKUP(A4028,'entry data'!B:G,6,0))</f>
        <v/>
      </c>
      <c r="D4028" s="9" t="str">
        <f>IF(ISERROR(VLOOKUP(A4028,'entry data'!B:C,2,0)),"",VLOOKUP(A4028,'entry data'!B:C,2,0))</f>
        <v/>
      </c>
      <c r="E4028" s="9" t="str">
        <f>IF(ISERROR(VLOOKUP(A4028,'entry data'!B:E,4,0)),"",VLOOKUP(A4028,'entry data'!B:E,4,0))</f>
        <v/>
      </c>
      <c r="F4028" s="11" t="str">
        <f>IF(A4028="","",IF(ISERROR(VLOOKUP(A4028,'entry data'!B:F,5,0)),"",VLOOKUP(A4028,'entry data'!B:F,5,0)))</f>
        <v/>
      </c>
      <c r="G4028" s="12" t="str">
        <f>IF(A4028="","",IF(ISERROR(VLOOKUP(A4028,'entry data'!B:I,8,0)),"",VLOOKUP(A4028,'entry data'!B:I,7,0)))</f>
        <v/>
      </c>
      <c r="H4028" s="13" t="str">
        <f>IF(A4028="","",IF(B4028=1,VLOOKUP(A4028,'entry data'!B:D,3,0),I4027))</f>
        <v/>
      </c>
      <c r="I4028" s="14" t="str">
        <f>IF(A4028="","",IF(E4028="weekly",7,IF(E4028="fortnightly",14,IF(E4028="monthly",DATE(IF(MONTH(H4028)=12,YEAR(H4028)+1,YEAR(H4028)),VLOOKUP(MONTH(H4028),index!$D$2:$G$13,2,0),DAY(H4028)),
IF(E4028="quarterly",DATE(IF(MONTH(H4028)&gt;=10,YEAR(H4028)+1,YEAR(H4028)),VLOOKUP(MONTH(H4028),index!$D$2:$G$13,3,0),DAY(H4028)),
IF(E4028="halfyearly",DATE(IF(MONTH(H4028)&gt;=7,YEAR(H4028)+1,YEAR(H4028)),VLOOKUP(MONTH(H4028),index!$D$2:$G$13,4,0),DAY(H4028)),
DATE(YEAR(H4028)+1,MONTH(H4028),DAY(H4028)))))-H4028))+H4028)</f>
        <v/>
      </c>
      <c r="J4028" s="9" t="str">
        <f t="shared" si="394"/>
        <v/>
      </c>
      <c r="K4028" s="11" t="str">
        <f t="shared" si="395"/>
        <v/>
      </c>
      <c r="L4028" s="11" t="str">
        <f t="shared" si="396"/>
        <v/>
      </c>
      <c r="M4028" s="11" t="str">
        <f>IF(A4028="","",VLOOKUP(E4028,index!$A$1:$B$6,2,0)*K4028*G4028)</f>
        <v/>
      </c>
      <c r="N4028" s="11" t="str">
        <f>IF(A4028="","",-PMT(G4028*VLOOKUP(E4028,index!$A$1:$B$6,2,0),C4028,F4028,0,0))</f>
        <v/>
      </c>
      <c r="O4028" s="11" t="str">
        <f t="shared" si="397"/>
        <v/>
      </c>
      <c r="P4028" s="11" t="str">
        <f t="shared" si="392"/>
        <v/>
      </c>
    </row>
    <row r="4029" spans="1:16" x14ac:dyDescent="0.25">
      <c r="A4029" s="9" t="str">
        <f>IF(A4028="","",IF(B4028&lt;C4028,A4028,IF(A4028=MAX('entry data'!$B$8:$B$507),"",A4028+1)))</f>
        <v/>
      </c>
      <c r="B4029" s="9" t="str">
        <f t="shared" si="393"/>
        <v/>
      </c>
      <c r="C4029" s="9" t="str">
        <f>IF(ISERROR(VLOOKUP(A4029,'entry data'!B:G,6,0)),"",VLOOKUP(A4029,'entry data'!B:G,6,0))</f>
        <v/>
      </c>
      <c r="D4029" s="9" t="str">
        <f>IF(ISERROR(VLOOKUP(A4029,'entry data'!B:C,2,0)),"",VLOOKUP(A4029,'entry data'!B:C,2,0))</f>
        <v/>
      </c>
      <c r="E4029" s="9" t="str">
        <f>IF(ISERROR(VLOOKUP(A4029,'entry data'!B:E,4,0)),"",VLOOKUP(A4029,'entry data'!B:E,4,0))</f>
        <v/>
      </c>
      <c r="F4029" s="11" t="str">
        <f>IF(A4029="","",IF(ISERROR(VLOOKUP(A4029,'entry data'!B:F,5,0)),"",VLOOKUP(A4029,'entry data'!B:F,5,0)))</f>
        <v/>
      </c>
      <c r="G4029" s="12" t="str">
        <f>IF(A4029="","",IF(ISERROR(VLOOKUP(A4029,'entry data'!B:I,8,0)),"",VLOOKUP(A4029,'entry data'!B:I,7,0)))</f>
        <v/>
      </c>
      <c r="H4029" s="13" t="str">
        <f>IF(A4029="","",IF(B4029=1,VLOOKUP(A4029,'entry data'!B:D,3,0),I4028))</f>
        <v/>
      </c>
      <c r="I4029" s="14" t="str">
        <f>IF(A4029="","",IF(E4029="weekly",7,IF(E4029="fortnightly",14,IF(E4029="monthly",DATE(IF(MONTH(H4029)=12,YEAR(H4029)+1,YEAR(H4029)),VLOOKUP(MONTH(H4029),index!$D$2:$G$13,2,0),DAY(H4029)),
IF(E4029="quarterly",DATE(IF(MONTH(H4029)&gt;=10,YEAR(H4029)+1,YEAR(H4029)),VLOOKUP(MONTH(H4029),index!$D$2:$G$13,3,0),DAY(H4029)),
IF(E4029="halfyearly",DATE(IF(MONTH(H4029)&gt;=7,YEAR(H4029)+1,YEAR(H4029)),VLOOKUP(MONTH(H4029),index!$D$2:$G$13,4,0),DAY(H4029)),
DATE(YEAR(H4029)+1,MONTH(H4029),DAY(H4029)))))-H4029))+H4029)</f>
        <v/>
      </c>
      <c r="J4029" s="9" t="str">
        <f t="shared" si="394"/>
        <v/>
      </c>
      <c r="K4029" s="11" t="str">
        <f t="shared" si="395"/>
        <v/>
      </c>
      <c r="L4029" s="11" t="str">
        <f t="shared" si="396"/>
        <v/>
      </c>
      <c r="M4029" s="11" t="str">
        <f>IF(A4029="","",VLOOKUP(E4029,index!$A$1:$B$6,2,0)*K4029*G4029)</f>
        <v/>
      </c>
      <c r="N4029" s="11" t="str">
        <f>IF(A4029="","",-PMT(G4029*VLOOKUP(E4029,index!$A$1:$B$6,2,0),C4029,F4029,0,0))</f>
        <v/>
      </c>
      <c r="O4029" s="11" t="str">
        <f t="shared" si="397"/>
        <v/>
      </c>
      <c r="P4029" s="11" t="str">
        <f t="shared" si="392"/>
        <v/>
      </c>
    </row>
    <row r="4030" spans="1:16" x14ac:dyDescent="0.25">
      <c r="A4030" s="9" t="str">
        <f>IF(A4029="","",IF(B4029&lt;C4029,A4029,IF(A4029=MAX('entry data'!$B$8:$B$507),"",A4029+1)))</f>
        <v/>
      </c>
      <c r="B4030" s="9" t="str">
        <f t="shared" si="393"/>
        <v/>
      </c>
      <c r="C4030" s="9" t="str">
        <f>IF(ISERROR(VLOOKUP(A4030,'entry data'!B:G,6,0)),"",VLOOKUP(A4030,'entry data'!B:G,6,0))</f>
        <v/>
      </c>
      <c r="D4030" s="9" t="str">
        <f>IF(ISERROR(VLOOKUP(A4030,'entry data'!B:C,2,0)),"",VLOOKUP(A4030,'entry data'!B:C,2,0))</f>
        <v/>
      </c>
      <c r="E4030" s="9" t="str">
        <f>IF(ISERROR(VLOOKUP(A4030,'entry data'!B:E,4,0)),"",VLOOKUP(A4030,'entry data'!B:E,4,0))</f>
        <v/>
      </c>
      <c r="F4030" s="11" t="str">
        <f>IF(A4030="","",IF(ISERROR(VLOOKUP(A4030,'entry data'!B:F,5,0)),"",VLOOKUP(A4030,'entry data'!B:F,5,0)))</f>
        <v/>
      </c>
      <c r="G4030" s="12" t="str">
        <f>IF(A4030="","",IF(ISERROR(VLOOKUP(A4030,'entry data'!B:I,8,0)),"",VLOOKUP(A4030,'entry data'!B:I,7,0)))</f>
        <v/>
      </c>
      <c r="H4030" s="13" t="str">
        <f>IF(A4030="","",IF(B4030=1,VLOOKUP(A4030,'entry data'!B:D,3,0),I4029))</f>
        <v/>
      </c>
      <c r="I4030" s="14" t="str">
        <f>IF(A4030="","",IF(E4030="weekly",7,IF(E4030="fortnightly",14,IF(E4030="monthly",DATE(IF(MONTH(H4030)=12,YEAR(H4030)+1,YEAR(H4030)),VLOOKUP(MONTH(H4030),index!$D$2:$G$13,2,0),DAY(H4030)),
IF(E4030="quarterly",DATE(IF(MONTH(H4030)&gt;=10,YEAR(H4030)+1,YEAR(H4030)),VLOOKUP(MONTH(H4030),index!$D$2:$G$13,3,0),DAY(H4030)),
IF(E4030="halfyearly",DATE(IF(MONTH(H4030)&gt;=7,YEAR(H4030)+1,YEAR(H4030)),VLOOKUP(MONTH(H4030),index!$D$2:$G$13,4,0),DAY(H4030)),
DATE(YEAR(H4030)+1,MONTH(H4030),DAY(H4030)))))-H4030))+H4030)</f>
        <v/>
      </c>
      <c r="J4030" s="9" t="str">
        <f t="shared" si="394"/>
        <v/>
      </c>
      <c r="K4030" s="11" t="str">
        <f t="shared" si="395"/>
        <v/>
      </c>
      <c r="L4030" s="11" t="str">
        <f t="shared" si="396"/>
        <v/>
      </c>
      <c r="M4030" s="11" t="str">
        <f>IF(A4030="","",VLOOKUP(E4030,index!$A$1:$B$6,2,0)*K4030*G4030)</f>
        <v/>
      </c>
      <c r="N4030" s="11" t="str">
        <f>IF(A4030="","",-PMT(G4030*VLOOKUP(E4030,index!$A$1:$B$6,2,0),C4030,F4030,0,0))</f>
        <v/>
      </c>
      <c r="O4030" s="11" t="str">
        <f t="shared" si="397"/>
        <v/>
      </c>
      <c r="P4030" s="11" t="str">
        <f t="shared" si="392"/>
        <v/>
      </c>
    </row>
    <row r="4031" spans="1:16" x14ac:dyDescent="0.25">
      <c r="A4031" s="9" t="str">
        <f>IF(A4030="","",IF(B4030&lt;C4030,A4030,IF(A4030=MAX('entry data'!$B$8:$B$507),"",A4030+1)))</f>
        <v/>
      </c>
      <c r="B4031" s="9" t="str">
        <f t="shared" si="393"/>
        <v/>
      </c>
      <c r="C4031" s="9" t="str">
        <f>IF(ISERROR(VLOOKUP(A4031,'entry data'!B:G,6,0)),"",VLOOKUP(A4031,'entry data'!B:G,6,0))</f>
        <v/>
      </c>
      <c r="D4031" s="9" t="str">
        <f>IF(ISERROR(VLOOKUP(A4031,'entry data'!B:C,2,0)),"",VLOOKUP(A4031,'entry data'!B:C,2,0))</f>
        <v/>
      </c>
      <c r="E4031" s="9" t="str">
        <f>IF(ISERROR(VLOOKUP(A4031,'entry data'!B:E,4,0)),"",VLOOKUP(A4031,'entry data'!B:E,4,0))</f>
        <v/>
      </c>
      <c r="F4031" s="11" t="str">
        <f>IF(A4031="","",IF(ISERROR(VLOOKUP(A4031,'entry data'!B:F,5,0)),"",VLOOKUP(A4031,'entry data'!B:F,5,0)))</f>
        <v/>
      </c>
      <c r="G4031" s="12" t="str">
        <f>IF(A4031="","",IF(ISERROR(VLOOKUP(A4031,'entry data'!B:I,8,0)),"",VLOOKUP(A4031,'entry data'!B:I,7,0)))</f>
        <v/>
      </c>
      <c r="H4031" s="13" t="str">
        <f>IF(A4031="","",IF(B4031=1,VLOOKUP(A4031,'entry data'!B:D,3,0),I4030))</f>
        <v/>
      </c>
      <c r="I4031" s="14" t="str">
        <f>IF(A4031="","",IF(E4031="weekly",7,IF(E4031="fortnightly",14,IF(E4031="monthly",DATE(IF(MONTH(H4031)=12,YEAR(H4031)+1,YEAR(H4031)),VLOOKUP(MONTH(H4031),index!$D$2:$G$13,2,0),DAY(H4031)),
IF(E4031="quarterly",DATE(IF(MONTH(H4031)&gt;=10,YEAR(H4031)+1,YEAR(H4031)),VLOOKUP(MONTH(H4031),index!$D$2:$G$13,3,0),DAY(H4031)),
IF(E4031="halfyearly",DATE(IF(MONTH(H4031)&gt;=7,YEAR(H4031)+1,YEAR(H4031)),VLOOKUP(MONTH(H4031),index!$D$2:$G$13,4,0),DAY(H4031)),
DATE(YEAR(H4031)+1,MONTH(H4031),DAY(H4031)))))-H4031))+H4031)</f>
        <v/>
      </c>
      <c r="J4031" s="9" t="str">
        <f t="shared" si="394"/>
        <v/>
      </c>
      <c r="K4031" s="11" t="str">
        <f t="shared" si="395"/>
        <v/>
      </c>
      <c r="L4031" s="11" t="str">
        <f t="shared" si="396"/>
        <v/>
      </c>
      <c r="M4031" s="11" t="str">
        <f>IF(A4031="","",VLOOKUP(E4031,index!$A$1:$B$6,2,0)*K4031*G4031)</f>
        <v/>
      </c>
      <c r="N4031" s="11" t="str">
        <f>IF(A4031="","",-PMT(G4031*VLOOKUP(E4031,index!$A$1:$B$6,2,0),C4031,F4031,0,0))</f>
        <v/>
      </c>
      <c r="O4031" s="11" t="str">
        <f t="shared" si="397"/>
        <v/>
      </c>
      <c r="P4031" s="11" t="str">
        <f t="shared" si="392"/>
        <v/>
      </c>
    </row>
    <row r="4032" spans="1:16" x14ac:dyDescent="0.25">
      <c r="A4032" s="9" t="str">
        <f>IF(A4031="","",IF(B4031&lt;C4031,A4031,IF(A4031=MAX('entry data'!$B$8:$B$507),"",A4031+1)))</f>
        <v/>
      </c>
      <c r="B4032" s="9" t="str">
        <f t="shared" si="393"/>
        <v/>
      </c>
      <c r="C4032" s="9" t="str">
        <f>IF(ISERROR(VLOOKUP(A4032,'entry data'!B:G,6,0)),"",VLOOKUP(A4032,'entry data'!B:G,6,0))</f>
        <v/>
      </c>
      <c r="D4032" s="9" t="str">
        <f>IF(ISERROR(VLOOKUP(A4032,'entry data'!B:C,2,0)),"",VLOOKUP(A4032,'entry data'!B:C,2,0))</f>
        <v/>
      </c>
      <c r="E4032" s="9" t="str">
        <f>IF(ISERROR(VLOOKUP(A4032,'entry data'!B:E,4,0)),"",VLOOKUP(A4032,'entry data'!B:E,4,0))</f>
        <v/>
      </c>
      <c r="F4032" s="11" t="str">
        <f>IF(A4032="","",IF(ISERROR(VLOOKUP(A4032,'entry data'!B:F,5,0)),"",VLOOKUP(A4032,'entry data'!B:F,5,0)))</f>
        <v/>
      </c>
      <c r="G4032" s="12" t="str">
        <f>IF(A4032="","",IF(ISERROR(VLOOKUP(A4032,'entry data'!B:I,8,0)),"",VLOOKUP(A4032,'entry data'!B:I,7,0)))</f>
        <v/>
      </c>
      <c r="H4032" s="13" t="str">
        <f>IF(A4032="","",IF(B4032=1,VLOOKUP(A4032,'entry data'!B:D,3,0),I4031))</f>
        <v/>
      </c>
      <c r="I4032" s="14" t="str">
        <f>IF(A4032="","",IF(E4032="weekly",7,IF(E4032="fortnightly",14,IF(E4032="monthly",DATE(IF(MONTH(H4032)=12,YEAR(H4032)+1,YEAR(H4032)),VLOOKUP(MONTH(H4032),index!$D$2:$G$13,2,0),DAY(H4032)),
IF(E4032="quarterly",DATE(IF(MONTH(H4032)&gt;=10,YEAR(H4032)+1,YEAR(H4032)),VLOOKUP(MONTH(H4032),index!$D$2:$G$13,3,0),DAY(H4032)),
IF(E4032="halfyearly",DATE(IF(MONTH(H4032)&gt;=7,YEAR(H4032)+1,YEAR(H4032)),VLOOKUP(MONTH(H4032),index!$D$2:$G$13,4,0),DAY(H4032)),
DATE(YEAR(H4032)+1,MONTH(H4032),DAY(H4032)))))-H4032))+H4032)</f>
        <v/>
      </c>
      <c r="J4032" s="9" t="str">
        <f t="shared" si="394"/>
        <v/>
      </c>
      <c r="K4032" s="11" t="str">
        <f t="shared" si="395"/>
        <v/>
      </c>
      <c r="L4032" s="11" t="str">
        <f t="shared" si="396"/>
        <v/>
      </c>
      <c r="M4032" s="11" t="str">
        <f>IF(A4032="","",VLOOKUP(E4032,index!$A$1:$B$6,2,0)*K4032*G4032)</f>
        <v/>
      </c>
      <c r="N4032" s="11" t="str">
        <f>IF(A4032="","",-PMT(G4032*VLOOKUP(E4032,index!$A$1:$B$6,2,0),C4032,F4032,0,0))</f>
        <v/>
      </c>
      <c r="O4032" s="11" t="str">
        <f t="shared" si="397"/>
        <v/>
      </c>
      <c r="P4032" s="11" t="str">
        <f t="shared" si="392"/>
        <v/>
      </c>
    </row>
    <row r="4033" spans="1:16" x14ac:dyDescent="0.25">
      <c r="A4033" s="9" t="str">
        <f>IF(A4032="","",IF(B4032&lt;C4032,A4032,IF(A4032=MAX('entry data'!$B$8:$B$507),"",A4032+1)))</f>
        <v/>
      </c>
      <c r="B4033" s="9" t="str">
        <f t="shared" si="393"/>
        <v/>
      </c>
      <c r="C4033" s="9" t="str">
        <f>IF(ISERROR(VLOOKUP(A4033,'entry data'!B:G,6,0)),"",VLOOKUP(A4033,'entry data'!B:G,6,0))</f>
        <v/>
      </c>
      <c r="D4033" s="9" t="str">
        <f>IF(ISERROR(VLOOKUP(A4033,'entry data'!B:C,2,0)),"",VLOOKUP(A4033,'entry data'!B:C,2,0))</f>
        <v/>
      </c>
      <c r="E4033" s="9" t="str">
        <f>IF(ISERROR(VLOOKUP(A4033,'entry data'!B:E,4,0)),"",VLOOKUP(A4033,'entry data'!B:E,4,0))</f>
        <v/>
      </c>
      <c r="F4033" s="11" t="str">
        <f>IF(A4033="","",IF(ISERROR(VLOOKUP(A4033,'entry data'!B:F,5,0)),"",VLOOKUP(A4033,'entry data'!B:F,5,0)))</f>
        <v/>
      </c>
      <c r="G4033" s="12" t="str">
        <f>IF(A4033="","",IF(ISERROR(VLOOKUP(A4033,'entry data'!B:I,8,0)),"",VLOOKUP(A4033,'entry data'!B:I,7,0)))</f>
        <v/>
      </c>
      <c r="H4033" s="13" t="str">
        <f>IF(A4033="","",IF(B4033=1,VLOOKUP(A4033,'entry data'!B:D,3,0),I4032))</f>
        <v/>
      </c>
      <c r="I4033" s="14" t="str">
        <f>IF(A4033="","",IF(E4033="weekly",7,IF(E4033="fortnightly",14,IF(E4033="monthly",DATE(IF(MONTH(H4033)=12,YEAR(H4033)+1,YEAR(H4033)),VLOOKUP(MONTH(H4033),index!$D$2:$G$13,2,0),DAY(H4033)),
IF(E4033="quarterly",DATE(IF(MONTH(H4033)&gt;=10,YEAR(H4033)+1,YEAR(H4033)),VLOOKUP(MONTH(H4033),index!$D$2:$G$13,3,0),DAY(H4033)),
IF(E4033="halfyearly",DATE(IF(MONTH(H4033)&gt;=7,YEAR(H4033)+1,YEAR(H4033)),VLOOKUP(MONTH(H4033),index!$D$2:$G$13,4,0),DAY(H4033)),
DATE(YEAR(H4033)+1,MONTH(H4033),DAY(H4033)))))-H4033))+H4033)</f>
        <v/>
      </c>
      <c r="J4033" s="9" t="str">
        <f t="shared" si="394"/>
        <v/>
      </c>
      <c r="K4033" s="11" t="str">
        <f t="shared" si="395"/>
        <v/>
      </c>
      <c r="L4033" s="11" t="str">
        <f t="shared" si="396"/>
        <v/>
      </c>
      <c r="M4033" s="11" t="str">
        <f>IF(A4033="","",VLOOKUP(E4033,index!$A$1:$B$6,2,0)*K4033*G4033)</f>
        <v/>
      </c>
      <c r="N4033" s="11" t="str">
        <f>IF(A4033="","",-PMT(G4033*VLOOKUP(E4033,index!$A$1:$B$6,2,0),C4033,F4033,0,0))</f>
        <v/>
      </c>
      <c r="O4033" s="11" t="str">
        <f t="shared" si="397"/>
        <v/>
      </c>
      <c r="P4033" s="11" t="str">
        <f t="shared" si="392"/>
        <v/>
      </c>
    </row>
    <row r="4034" spans="1:16" x14ac:dyDescent="0.25">
      <c r="A4034" s="9" t="str">
        <f>IF(A4033="","",IF(B4033&lt;C4033,A4033,IF(A4033=MAX('entry data'!$B$8:$B$507),"",A4033+1)))</f>
        <v/>
      </c>
      <c r="B4034" s="9" t="str">
        <f t="shared" si="393"/>
        <v/>
      </c>
      <c r="C4034" s="9" t="str">
        <f>IF(ISERROR(VLOOKUP(A4034,'entry data'!B:G,6,0)),"",VLOOKUP(A4034,'entry data'!B:G,6,0))</f>
        <v/>
      </c>
      <c r="D4034" s="9" t="str">
        <f>IF(ISERROR(VLOOKUP(A4034,'entry data'!B:C,2,0)),"",VLOOKUP(A4034,'entry data'!B:C,2,0))</f>
        <v/>
      </c>
      <c r="E4034" s="9" t="str">
        <f>IF(ISERROR(VLOOKUP(A4034,'entry data'!B:E,4,0)),"",VLOOKUP(A4034,'entry data'!B:E,4,0))</f>
        <v/>
      </c>
      <c r="F4034" s="11" t="str">
        <f>IF(A4034="","",IF(ISERROR(VLOOKUP(A4034,'entry data'!B:F,5,0)),"",VLOOKUP(A4034,'entry data'!B:F,5,0)))</f>
        <v/>
      </c>
      <c r="G4034" s="12" t="str">
        <f>IF(A4034="","",IF(ISERROR(VLOOKUP(A4034,'entry data'!B:I,8,0)),"",VLOOKUP(A4034,'entry data'!B:I,7,0)))</f>
        <v/>
      </c>
      <c r="H4034" s="13" t="str">
        <f>IF(A4034="","",IF(B4034=1,VLOOKUP(A4034,'entry data'!B:D,3,0),I4033))</f>
        <v/>
      </c>
      <c r="I4034" s="14" t="str">
        <f>IF(A4034="","",IF(E4034="weekly",7,IF(E4034="fortnightly",14,IF(E4034="monthly",DATE(IF(MONTH(H4034)=12,YEAR(H4034)+1,YEAR(H4034)),VLOOKUP(MONTH(H4034),index!$D$2:$G$13,2,0),DAY(H4034)),
IF(E4034="quarterly",DATE(IF(MONTH(H4034)&gt;=10,YEAR(H4034)+1,YEAR(H4034)),VLOOKUP(MONTH(H4034),index!$D$2:$G$13,3,0),DAY(H4034)),
IF(E4034="halfyearly",DATE(IF(MONTH(H4034)&gt;=7,YEAR(H4034)+1,YEAR(H4034)),VLOOKUP(MONTH(H4034),index!$D$2:$G$13,4,0),DAY(H4034)),
DATE(YEAR(H4034)+1,MONTH(H4034),DAY(H4034)))))-H4034))+H4034)</f>
        <v/>
      </c>
      <c r="J4034" s="9" t="str">
        <f t="shared" si="394"/>
        <v/>
      </c>
      <c r="K4034" s="11" t="str">
        <f t="shared" si="395"/>
        <v/>
      </c>
      <c r="L4034" s="11" t="str">
        <f t="shared" si="396"/>
        <v/>
      </c>
      <c r="M4034" s="11" t="str">
        <f>IF(A4034="","",VLOOKUP(E4034,index!$A$1:$B$6,2,0)*K4034*G4034)</f>
        <v/>
      </c>
      <c r="N4034" s="11" t="str">
        <f>IF(A4034="","",-PMT(G4034*VLOOKUP(E4034,index!$A$1:$B$6,2,0),C4034,F4034,0,0))</f>
        <v/>
      </c>
      <c r="O4034" s="11" t="str">
        <f t="shared" si="397"/>
        <v/>
      </c>
      <c r="P4034" s="11" t="str">
        <f t="shared" si="392"/>
        <v/>
      </c>
    </row>
    <row r="4035" spans="1:16" x14ac:dyDescent="0.25">
      <c r="A4035" s="9" t="str">
        <f>IF(A4034="","",IF(B4034&lt;C4034,A4034,IF(A4034=MAX('entry data'!$B$8:$B$507),"",A4034+1)))</f>
        <v/>
      </c>
      <c r="B4035" s="9" t="str">
        <f t="shared" si="393"/>
        <v/>
      </c>
      <c r="C4035" s="9" t="str">
        <f>IF(ISERROR(VLOOKUP(A4035,'entry data'!B:G,6,0)),"",VLOOKUP(A4035,'entry data'!B:G,6,0))</f>
        <v/>
      </c>
      <c r="D4035" s="9" t="str">
        <f>IF(ISERROR(VLOOKUP(A4035,'entry data'!B:C,2,0)),"",VLOOKUP(A4035,'entry data'!B:C,2,0))</f>
        <v/>
      </c>
      <c r="E4035" s="9" t="str">
        <f>IF(ISERROR(VLOOKUP(A4035,'entry data'!B:E,4,0)),"",VLOOKUP(A4035,'entry data'!B:E,4,0))</f>
        <v/>
      </c>
      <c r="F4035" s="11" t="str">
        <f>IF(A4035="","",IF(ISERROR(VLOOKUP(A4035,'entry data'!B:F,5,0)),"",VLOOKUP(A4035,'entry data'!B:F,5,0)))</f>
        <v/>
      </c>
      <c r="G4035" s="12" t="str">
        <f>IF(A4035="","",IF(ISERROR(VLOOKUP(A4035,'entry data'!B:I,8,0)),"",VLOOKUP(A4035,'entry data'!B:I,7,0)))</f>
        <v/>
      </c>
      <c r="H4035" s="13" t="str">
        <f>IF(A4035="","",IF(B4035=1,VLOOKUP(A4035,'entry data'!B:D,3,0),I4034))</f>
        <v/>
      </c>
      <c r="I4035" s="14" t="str">
        <f>IF(A4035="","",IF(E4035="weekly",7,IF(E4035="fortnightly",14,IF(E4035="monthly",DATE(IF(MONTH(H4035)=12,YEAR(H4035)+1,YEAR(H4035)),VLOOKUP(MONTH(H4035),index!$D$2:$G$13,2,0),DAY(H4035)),
IF(E4035="quarterly",DATE(IF(MONTH(H4035)&gt;=10,YEAR(H4035)+1,YEAR(H4035)),VLOOKUP(MONTH(H4035),index!$D$2:$G$13,3,0),DAY(H4035)),
IF(E4035="halfyearly",DATE(IF(MONTH(H4035)&gt;=7,YEAR(H4035)+1,YEAR(H4035)),VLOOKUP(MONTH(H4035),index!$D$2:$G$13,4,0),DAY(H4035)),
DATE(YEAR(H4035)+1,MONTH(H4035),DAY(H4035)))))-H4035))+H4035)</f>
        <v/>
      </c>
      <c r="J4035" s="9" t="str">
        <f t="shared" si="394"/>
        <v/>
      </c>
      <c r="K4035" s="11" t="str">
        <f t="shared" si="395"/>
        <v/>
      </c>
      <c r="L4035" s="11" t="str">
        <f t="shared" si="396"/>
        <v/>
      </c>
      <c r="M4035" s="11" t="str">
        <f>IF(A4035="","",VLOOKUP(E4035,index!$A$1:$B$6,2,0)*K4035*G4035)</f>
        <v/>
      </c>
      <c r="N4035" s="11" t="str">
        <f>IF(A4035="","",-PMT(G4035*VLOOKUP(E4035,index!$A$1:$B$6,2,0),C4035,F4035,0,0))</f>
        <v/>
      </c>
      <c r="O4035" s="11" t="str">
        <f t="shared" si="397"/>
        <v/>
      </c>
      <c r="P4035" s="11" t="str">
        <f t="shared" ref="P4035:P4098" si="398">IF(A4035="","",IF(J4035&lt;&gt;J4036,O4035,0))</f>
        <v/>
      </c>
    </row>
    <row r="4036" spans="1:16" x14ac:dyDescent="0.25">
      <c r="A4036" s="9" t="str">
        <f>IF(A4035="","",IF(B4035&lt;C4035,A4035,IF(A4035=MAX('entry data'!$B$8:$B$507),"",A4035+1)))</f>
        <v/>
      </c>
      <c r="B4036" s="9" t="str">
        <f t="shared" si="393"/>
        <v/>
      </c>
      <c r="C4036" s="9" t="str">
        <f>IF(ISERROR(VLOOKUP(A4036,'entry data'!B:G,6,0)),"",VLOOKUP(A4036,'entry data'!B:G,6,0))</f>
        <v/>
      </c>
      <c r="D4036" s="9" t="str">
        <f>IF(ISERROR(VLOOKUP(A4036,'entry data'!B:C,2,0)),"",VLOOKUP(A4036,'entry data'!B:C,2,0))</f>
        <v/>
      </c>
      <c r="E4036" s="9" t="str">
        <f>IF(ISERROR(VLOOKUP(A4036,'entry data'!B:E,4,0)),"",VLOOKUP(A4036,'entry data'!B:E,4,0))</f>
        <v/>
      </c>
      <c r="F4036" s="11" t="str">
        <f>IF(A4036="","",IF(ISERROR(VLOOKUP(A4036,'entry data'!B:F,5,0)),"",VLOOKUP(A4036,'entry data'!B:F,5,0)))</f>
        <v/>
      </c>
      <c r="G4036" s="12" t="str">
        <f>IF(A4036="","",IF(ISERROR(VLOOKUP(A4036,'entry data'!B:I,8,0)),"",VLOOKUP(A4036,'entry data'!B:I,7,0)))</f>
        <v/>
      </c>
      <c r="H4036" s="13" t="str">
        <f>IF(A4036="","",IF(B4036=1,VLOOKUP(A4036,'entry data'!B:D,3,0),I4035))</f>
        <v/>
      </c>
      <c r="I4036" s="14" t="str">
        <f>IF(A4036="","",IF(E4036="weekly",7,IF(E4036="fortnightly",14,IF(E4036="monthly",DATE(IF(MONTH(H4036)=12,YEAR(H4036)+1,YEAR(H4036)),VLOOKUP(MONTH(H4036),index!$D$2:$G$13,2,0),DAY(H4036)),
IF(E4036="quarterly",DATE(IF(MONTH(H4036)&gt;=10,YEAR(H4036)+1,YEAR(H4036)),VLOOKUP(MONTH(H4036),index!$D$2:$G$13,3,0),DAY(H4036)),
IF(E4036="halfyearly",DATE(IF(MONTH(H4036)&gt;=7,YEAR(H4036)+1,YEAR(H4036)),VLOOKUP(MONTH(H4036),index!$D$2:$G$13,4,0),DAY(H4036)),
DATE(YEAR(H4036)+1,MONTH(H4036),DAY(H4036)))))-H4036))+H4036)</f>
        <v/>
      </c>
      <c r="J4036" s="9" t="str">
        <f t="shared" si="394"/>
        <v/>
      </c>
      <c r="K4036" s="11" t="str">
        <f t="shared" si="395"/>
        <v/>
      </c>
      <c r="L4036" s="11" t="str">
        <f t="shared" si="396"/>
        <v/>
      </c>
      <c r="M4036" s="11" t="str">
        <f>IF(A4036="","",VLOOKUP(E4036,index!$A$1:$B$6,2,0)*K4036*G4036)</f>
        <v/>
      </c>
      <c r="N4036" s="11" t="str">
        <f>IF(A4036="","",-PMT(G4036*VLOOKUP(E4036,index!$A$1:$B$6,2,0),C4036,F4036,0,0))</f>
        <v/>
      </c>
      <c r="O4036" s="11" t="str">
        <f t="shared" si="397"/>
        <v/>
      </c>
      <c r="P4036" s="11" t="str">
        <f t="shared" si="398"/>
        <v/>
      </c>
    </row>
    <row r="4037" spans="1:16" x14ac:dyDescent="0.25">
      <c r="A4037" s="9" t="str">
        <f>IF(A4036="","",IF(B4036&lt;C4036,A4036,IF(A4036=MAX('entry data'!$B$8:$B$507),"",A4036+1)))</f>
        <v/>
      </c>
      <c r="B4037" s="9" t="str">
        <f t="shared" si="393"/>
        <v/>
      </c>
      <c r="C4037" s="9" t="str">
        <f>IF(ISERROR(VLOOKUP(A4037,'entry data'!B:G,6,0)),"",VLOOKUP(A4037,'entry data'!B:G,6,0))</f>
        <v/>
      </c>
      <c r="D4037" s="9" t="str">
        <f>IF(ISERROR(VLOOKUP(A4037,'entry data'!B:C,2,0)),"",VLOOKUP(A4037,'entry data'!B:C,2,0))</f>
        <v/>
      </c>
      <c r="E4037" s="9" t="str">
        <f>IF(ISERROR(VLOOKUP(A4037,'entry data'!B:E,4,0)),"",VLOOKUP(A4037,'entry data'!B:E,4,0))</f>
        <v/>
      </c>
      <c r="F4037" s="11" t="str">
        <f>IF(A4037="","",IF(ISERROR(VLOOKUP(A4037,'entry data'!B:F,5,0)),"",VLOOKUP(A4037,'entry data'!B:F,5,0)))</f>
        <v/>
      </c>
      <c r="G4037" s="12" t="str">
        <f>IF(A4037="","",IF(ISERROR(VLOOKUP(A4037,'entry data'!B:I,8,0)),"",VLOOKUP(A4037,'entry data'!B:I,7,0)))</f>
        <v/>
      </c>
      <c r="H4037" s="13" t="str">
        <f>IF(A4037="","",IF(B4037=1,VLOOKUP(A4037,'entry data'!B:D,3,0),I4036))</f>
        <v/>
      </c>
      <c r="I4037" s="14" t="str">
        <f>IF(A4037="","",IF(E4037="weekly",7,IF(E4037="fortnightly",14,IF(E4037="monthly",DATE(IF(MONTH(H4037)=12,YEAR(H4037)+1,YEAR(H4037)),VLOOKUP(MONTH(H4037),index!$D$2:$G$13,2,0),DAY(H4037)),
IF(E4037="quarterly",DATE(IF(MONTH(H4037)&gt;=10,YEAR(H4037)+1,YEAR(H4037)),VLOOKUP(MONTH(H4037),index!$D$2:$G$13,3,0),DAY(H4037)),
IF(E4037="halfyearly",DATE(IF(MONTH(H4037)&gt;=7,YEAR(H4037)+1,YEAR(H4037)),VLOOKUP(MONTH(H4037),index!$D$2:$G$13,4,0),DAY(H4037)),
DATE(YEAR(H4037)+1,MONTH(H4037),DAY(H4037)))))-H4037))+H4037)</f>
        <v/>
      </c>
      <c r="J4037" s="9" t="str">
        <f t="shared" si="394"/>
        <v/>
      </c>
      <c r="K4037" s="11" t="str">
        <f t="shared" si="395"/>
        <v/>
      </c>
      <c r="L4037" s="11" t="str">
        <f t="shared" si="396"/>
        <v/>
      </c>
      <c r="M4037" s="11" t="str">
        <f>IF(A4037="","",VLOOKUP(E4037,index!$A$1:$B$6,2,0)*K4037*G4037)</f>
        <v/>
      </c>
      <c r="N4037" s="11" t="str">
        <f>IF(A4037="","",-PMT(G4037*VLOOKUP(E4037,index!$A$1:$B$6,2,0),C4037,F4037,0,0))</f>
        <v/>
      </c>
      <c r="O4037" s="11" t="str">
        <f t="shared" si="397"/>
        <v/>
      </c>
      <c r="P4037" s="11" t="str">
        <f t="shared" si="398"/>
        <v/>
      </c>
    </row>
    <row r="4038" spans="1:16" x14ac:dyDescent="0.25">
      <c r="A4038" s="9" t="str">
        <f>IF(A4037="","",IF(B4037&lt;C4037,A4037,IF(A4037=MAX('entry data'!$B$8:$B$507),"",A4037+1)))</f>
        <v/>
      </c>
      <c r="B4038" s="9" t="str">
        <f t="shared" si="393"/>
        <v/>
      </c>
      <c r="C4038" s="9" t="str">
        <f>IF(ISERROR(VLOOKUP(A4038,'entry data'!B:G,6,0)),"",VLOOKUP(A4038,'entry data'!B:G,6,0))</f>
        <v/>
      </c>
      <c r="D4038" s="9" t="str">
        <f>IF(ISERROR(VLOOKUP(A4038,'entry data'!B:C,2,0)),"",VLOOKUP(A4038,'entry data'!B:C,2,0))</f>
        <v/>
      </c>
      <c r="E4038" s="9" t="str">
        <f>IF(ISERROR(VLOOKUP(A4038,'entry data'!B:E,4,0)),"",VLOOKUP(A4038,'entry data'!B:E,4,0))</f>
        <v/>
      </c>
      <c r="F4038" s="11" t="str">
        <f>IF(A4038="","",IF(ISERROR(VLOOKUP(A4038,'entry data'!B:F,5,0)),"",VLOOKUP(A4038,'entry data'!B:F,5,0)))</f>
        <v/>
      </c>
      <c r="G4038" s="12" t="str">
        <f>IF(A4038="","",IF(ISERROR(VLOOKUP(A4038,'entry data'!B:I,8,0)),"",VLOOKUP(A4038,'entry data'!B:I,7,0)))</f>
        <v/>
      </c>
      <c r="H4038" s="13" t="str">
        <f>IF(A4038="","",IF(B4038=1,VLOOKUP(A4038,'entry data'!B:D,3,0),I4037))</f>
        <v/>
      </c>
      <c r="I4038" s="14" t="str">
        <f>IF(A4038="","",IF(E4038="weekly",7,IF(E4038="fortnightly",14,IF(E4038="monthly",DATE(IF(MONTH(H4038)=12,YEAR(H4038)+1,YEAR(H4038)),VLOOKUP(MONTH(H4038),index!$D$2:$G$13,2,0),DAY(H4038)),
IF(E4038="quarterly",DATE(IF(MONTH(H4038)&gt;=10,YEAR(H4038)+1,YEAR(H4038)),VLOOKUP(MONTH(H4038),index!$D$2:$G$13,3,0),DAY(H4038)),
IF(E4038="halfyearly",DATE(IF(MONTH(H4038)&gt;=7,YEAR(H4038)+1,YEAR(H4038)),VLOOKUP(MONTH(H4038),index!$D$2:$G$13,4,0),DAY(H4038)),
DATE(YEAR(H4038)+1,MONTH(H4038),DAY(H4038)))))-H4038))+H4038)</f>
        <v/>
      </c>
      <c r="J4038" s="9" t="str">
        <f t="shared" si="394"/>
        <v/>
      </c>
      <c r="K4038" s="11" t="str">
        <f t="shared" si="395"/>
        <v/>
      </c>
      <c r="L4038" s="11" t="str">
        <f t="shared" si="396"/>
        <v/>
      </c>
      <c r="M4038" s="11" t="str">
        <f>IF(A4038="","",VLOOKUP(E4038,index!$A$1:$B$6,2,0)*K4038*G4038)</f>
        <v/>
      </c>
      <c r="N4038" s="11" t="str">
        <f>IF(A4038="","",-PMT(G4038*VLOOKUP(E4038,index!$A$1:$B$6,2,0),C4038,F4038,0,0))</f>
        <v/>
      </c>
      <c r="O4038" s="11" t="str">
        <f t="shared" si="397"/>
        <v/>
      </c>
      <c r="P4038" s="11" t="str">
        <f t="shared" si="398"/>
        <v/>
      </c>
    </row>
    <row r="4039" spans="1:16" x14ac:dyDescent="0.25">
      <c r="A4039" s="9" t="str">
        <f>IF(A4038="","",IF(B4038&lt;C4038,A4038,IF(A4038=MAX('entry data'!$B$8:$B$507),"",A4038+1)))</f>
        <v/>
      </c>
      <c r="B4039" s="9" t="str">
        <f t="shared" si="393"/>
        <v/>
      </c>
      <c r="C4039" s="9" t="str">
        <f>IF(ISERROR(VLOOKUP(A4039,'entry data'!B:G,6,0)),"",VLOOKUP(A4039,'entry data'!B:G,6,0))</f>
        <v/>
      </c>
      <c r="D4039" s="9" t="str">
        <f>IF(ISERROR(VLOOKUP(A4039,'entry data'!B:C,2,0)),"",VLOOKUP(A4039,'entry data'!B:C,2,0))</f>
        <v/>
      </c>
      <c r="E4039" s="9" t="str">
        <f>IF(ISERROR(VLOOKUP(A4039,'entry data'!B:E,4,0)),"",VLOOKUP(A4039,'entry data'!B:E,4,0))</f>
        <v/>
      </c>
      <c r="F4039" s="11" t="str">
        <f>IF(A4039="","",IF(ISERROR(VLOOKUP(A4039,'entry data'!B:F,5,0)),"",VLOOKUP(A4039,'entry data'!B:F,5,0)))</f>
        <v/>
      </c>
      <c r="G4039" s="12" t="str">
        <f>IF(A4039="","",IF(ISERROR(VLOOKUP(A4039,'entry data'!B:I,8,0)),"",VLOOKUP(A4039,'entry data'!B:I,7,0)))</f>
        <v/>
      </c>
      <c r="H4039" s="13" t="str">
        <f>IF(A4039="","",IF(B4039=1,VLOOKUP(A4039,'entry data'!B:D,3,0),I4038))</f>
        <v/>
      </c>
      <c r="I4039" s="14" t="str">
        <f>IF(A4039="","",IF(E4039="weekly",7,IF(E4039="fortnightly",14,IF(E4039="monthly",DATE(IF(MONTH(H4039)=12,YEAR(H4039)+1,YEAR(H4039)),VLOOKUP(MONTH(H4039),index!$D$2:$G$13,2,0),DAY(H4039)),
IF(E4039="quarterly",DATE(IF(MONTH(H4039)&gt;=10,YEAR(H4039)+1,YEAR(H4039)),VLOOKUP(MONTH(H4039),index!$D$2:$G$13,3,0),DAY(H4039)),
IF(E4039="halfyearly",DATE(IF(MONTH(H4039)&gt;=7,YEAR(H4039)+1,YEAR(H4039)),VLOOKUP(MONTH(H4039),index!$D$2:$G$13,4,0),DAY(H4039)),
DATE(YEAR(H4039)+1,MONTH(H4039),DAY(H4039)))))-H4039))+H4039)</f>
        <v/>
      </c>
      <c r="J4039" s="9" t="str">
        <f t="shared" si="394"/>
        <v/>
      </c>
      <c r="K4039" s="11" t="str">
        <f t="shared" si="395"/>
        <v/>
      </c>
      <c r="L4039" s="11" t="str">
        <f t="shared" si="396"/>
        <v/>
      </c>
      <c r="M4039" s="11" t="str">
        <f>IF(A4039="","",VLOOKUP(E4039,index!$A$1:$B$6,2,0)*K4039*G4039)</f>
        <v/>
      </c>
      <c r="N4039" s="11" t="str">
        <f>IF(A4039="","",-PMT(G4039*VLOOKUP(E4039,index!$A$1:$B$6,2,0),C4039,F4039,0,0))</f>
        <v/>
      </c>
      <c r="O4039" s="11" t="str">
        <f t="shared" si="397"/>
        <v/>
      </c>
      <c r="P4039" s="11" t="str">
        <f t="shared" si="398"/>
        <v/>
      </c>
    </row>
    <row r="4040" spans="1:16" x14ac:dyDescent="0.25">
      <c r="A4040" s="9" t="str">
        <f>IF(A4039="","",IF(B4039&lt;C4039,A4039,IF(A4039=MAX('entry data'!$B$8:$B$507),"",A4039+1)))</f>
        <v/>
      </c>
      <c r="B4040" s="9" t="str">
        <f t="shared" si="393"/>
        <v/>
      </c>
      <c r="C4040" s="9" t="str">
        <f>IF(ISERROR(VLOOKUP(A4040,'entry data'!B:G,6,0)),"",VLOOKUP(A4040,'entry data'!B:G,6,0))</f>
        <v/>
      </c>
      <c r="D4040" s="9" t="str">
        <f>IF(ISERROR(VLOOKUP(A4040,'entry data'!B:C,2,0)),"",VLOOKUP(A4040,'entry data'!B:C,2,0))</f>
        <v/>
      </c>
      <c r="E4040" s="9" t="str">
        <f>IF(ISERROR(VLOOKUP(A4040,'entry data'!B:E,4,0)),"",VLOOKUP(A4040,'entry data'!B:E,4,0))</f>
        <v/>
      </c>
      <c r="F4040" s="11" t="str">
        <f>IF(A4040="","",IF(ISERROR(VLOOKUP(A4040,'entry data'!B:F,5,0)),"",VLOOKUP(A4040,'entry data'!B:F,5,0)))</f>
        <v/>
      </c>
      <c r="G4040" s="12" t="str">
        <f>IF(A4040="","",IF(ISERROR(VLOOKUP(A4040,'entry data'!B:I,8,0)),"",VLOOKUP(A4040,'entry data'!B:I,7,0)))</f>
        <v/>
      </c>
      <c r="H4040" s="13" t="str">
        <f>IF(A4040="","",IF(B4040=1,VLOOKUP(A4040,'entry data'!B:D,3,0),I4039))</f>
        <v/>
      </c>
      <c r="I4040" s="14" t="str">
        <f>IF(A4040="","",IF(E4040="weekly",7,IF(E4040="fortnightly",14,IF(E4040="monthly",DATE(IF(MONTH(H4040)=12,YEAR(H4040)+1,YEAR(H4040)),VLOOKUP(MONTH(H4040),index!$D$2:$G$13,2,0),DAY(H4040)),
IF(E4040="quarterly",DATE(IF(MONTH(H4040)&gt;=10,YEAR(H4040)+1,YEAR(H4040)),VLOOKUP(MONTH(H4040),index!$D$2:$G$13,3,0),DAY(H4040)),
IF(E4040="halfyearly",DATE(IF(MONTH(H4040)&gt;=7,YEAR(H4040)+1,YEAR(H4040)),VLOOKUP(MONTH(H4040),index!$D$2:$G$13,4,0),DAY(H4040)),
DATE(YEAR(H4040)+1,MONTH(H4040),DAY(H4040)))))-H4040))+H4040)</f>
        <v/>
      </c>
      <c r="J4040" s="9" t="str">
        <f t="shared" si="394"/>
        <v/>
      </c>
      <c r="K4040" s="11" t="str">
        <f t="shared" si="395"/>
        <v/>
      </c>
      <c r="L4040" s="11" t="str">
        <f t="shared" si="396"/>
        <v/>
      </c>
      <c r="M4040" s="11" t="str">
        <f>IF(A4040="","",VLOOKUP(E4040,index!$A$1:$B$6,2,0)*K4040*G4040)</f>
        <v/>
      </c>
      <c r="N4040" s="11" t="str">
        <f>IF(A4040="","",-PMT(G4040*VLOOKUP(E4040,index!$A$1:$B$6,2,0),C4040,F4040,0,0))</f>
        <v/>
      </c>
      <c r="O4040" s="11" t="str">
        <f t="shared" si="397"/>
        <v/>
      </c>
      <c r="P4040" s="11" t="str">
        <f t="shared" si="398"/>
        <v/>
      </c>
    </row>
    <row r="4041" spans="1:16" x14ac:dyDescent="0.25">
      <c r="A4041" s="9" t="str">
        <f>IF(A4040="","",IF(B4040&lt;C4040,A4040,IF(A4040=MAX('entry data'!$B$8:$B$507),"",A4040+1)))</f>
        <v/>
      </c>
      <c r="B4041" s="9" t="str">
        <f t="shared" si="393"/>
        <v/>
      </c>
      <c r="C4041" s="9" t="str">
        <f>IF(ISERROR(VLOOKUP(A4041,'entry data'!B:G,6,0)),"",VLOOKUP(A4041,'entry data'!B:G,6,0))</f>
        <v/>
      </c>
      <c r="D4041" s="9" t="str">
        <f>IF(ISERROR(VLOOKUP(A4041,'entry data'!B:C,2,0)),"",VLOOKUP(A4041,'entry data'!B:C,2,0))</f>
        <v/>
      </c>
      <c r="E4041" s="9" t="str">
        <f>IF(ISERROR(VLOOKUP(A4041,'entry data'!B:E,4,0)),"",VLOOKUP(A4041,'entry data'!B:E,4,0))</f>
        <v/>
      </c>
      <c r="F4041" s="11" t="str">
        <f>IF(A4041="","",IF(ISERROR(VLOOKUP(A4041,'entry data'!B:F,5,0)),"",VLOOKUP(A4041,'entry data'!B:F,5,0)))</f>
        <v/>
      </c>
      <c r="G4041" s="12" t="str">
        <f>IF(A4041="","",IF(ISERROR(VLOOKUP(A4041,'entry data'!B:I,8,0)),"",VLOOKUP(A4041,'entry data'!B:I,7,0)))</f>
        <v/>
      </c>
      <c r="H4041" s="13" t="str">
        <f>IF(A4041="","",IF(B4041=1,VLOOKUP(A4041,'entry data'!B:D,3,0),I4040))</f>
        <v/>
      </c>
      <c r="I4041" s="14" t="str">
        <f>IF(A4041="","",IF(E4041="weekly",7,IF(E4041="fortnightly",14,IF(E4041="monthly",DATE(IF(MONTH(H4041)=12,YEAR(H4041)+1,YEAR(H4041)),VLOOKUP(MONTH(H4041),index!$D$2:$G$13,2,0),DAY(H4041)),
IF(E4041="quarterly",DATE(IF(MONTH(H4041)&gt;=10,YEAR(H4041)+1,YEAR(H4041)),VLOOKUP(MONTH(H4041),index!$D$2:$G$13,3,0),DAY(H4041)),
IF(E4041="halfyearly",DATE(IF(MONTH(H4041)&gt;=7,YEAR(H4041)+1,YEAR(H4041)),VLOOKUP(MONTH(H4041),index!$D$2:$G$13,4,0),DAY(H4041)),
DATE(YEAR(H4041)+1,MONTH(H4041),DAY(H4041)))))-H4041))+H4041)</f>
        <v/>
      </c>
      <c r="J4041" s="9" t="str">
        <f t="shared" si="394"/>
        <v/>
      </c>
      <c r="K4041" s="11" t="str">
        <f t="shared" si="395"/>
        <v/>
      </c>
      <c r="L4041" s="11" t="str">
        <f t="shared" si="396"/>
        <v/>
      </c>
      <c r="M4041" s="11" t="str">
        <f>IF(A4041="","",VLOOKUP(E4041,index!$A$1:$B$6,2,0)*K4041*G4041)</f>
        <v/>
      </c>
      <c r="N4041" s="11" t="str">
        <f>IF(A4041="","",-PMT(G4041*VLOOKUP(E4041,index!$A$1:$B$6,2,0),C4041,F4041,0,0))</f>
        <v/>
      </c>
      <c r="O4041" s="11" t="str">
        <f t="shared" si="397"/>
        <v/>
      </c>
      <c r="P4041" s="11" t="str">
        <f t="shared" si="398"/>
        <v/>
      </c>
    </row>
    <row r="4042" spans="1:16" x14ac:dyDescent="0.25">
      <c r="A4042" s="9" t="str">
        <f>IF(A4041="","",IF(B4041&lt;C4041,A4041,IF(A4041=MAX('entry data'!$B$8:$B$507),"",A4041+1)))</f>
        <v/>
      </c>
      <c r="B4042" s="9" t="str">
        <f t="shared" si="393"/>
        <v/>
      </c>
      <c r="C4042" s="9" t="str">
        <f>IF(ISERROR(VLOOKUP(A4042,'entry data'!B:G,6,0)),"",VLOOKUP(A4042,'entry data'!B:G,6,0))</f>
        <v/>
      </c>
      <c r="D4042" s="9" t="str">
        <f>IF(ISERROR(VLOOKUP(A4042,'entry data'!B:C,2,0)),"",VLOOKUP(A4042,'entry data'!B:C,2,0))</f>
        <v/>
      </c>
      <c r="E4042" s="9" t="str">
        <f>IF(ISERROR(VLOOKUP(A4042,'entry data'!B:E,4,0)),"",VLOOKUP(A4042,'entry data'!B:E,4,0))</f>
        <v/>
      </c>
      <c r="F4042" s="11" t="str">
        <f>IF(A4042="","",IF(ISERROR(VLOOKUP(A4042,'entry data'!B:F,5,0)),"",VLOOKUP(A4042,'entry data'!B:F,5,0)))</f>
        <v/>
      </c>
      <c r="G4042" s="12" t="str">
        <f>IF(A4042="","",IF(ISERROR(VLOOKUP(A4042,'entry data'!B:I,8,0)),"",VLOOKUP(A4042,'entry data'!B:I,7,0)))</f>
        <v/>
      </c>
      <c r="H4042" s="13" t="str">
        <f>IF(A4042="","",IF(B4042=1,VLOOKUP(A4042,'entry data'!B:D,3,0),I4041))</f>
        <v/>
      </c>
      <c r="I4042" s="14" t="str">
        <f>IF(A4042="","",IF(E4042="weekly",7,IF(E4042="fortnightly",14,IF(E4042="monthly",DATE(IF(MONTH(H4042)=12,YEAR(H4042)+1,YEAR(H4042)),VLOOKUP(MONTH(H4042),index!$D$2:$G$13,2,0),DAY(H4042)),
IF(E4042="quarterly",DATE(IF(MONTH(H4042)&gt;=10,YEAR(H4042)+1,YEAR(H4042)),VLOOKUP(MONTH(H4042),index!$D$2:$G$13,3,0),DAY(H4042)),
IF(E4042="halfyearly",DATE(IF(MONTH(H4042)&gt;=7,YEAR(H4042)+1,YEAR(H4042)),VLOOKUP(MONTH(H4042),index!$D$2:$G$13,4,0),DAY(H4042)),
DATE(YEAR(H4042)+1,MONTH(H4042),DAY(H4042)))))-H4042))+H4042)</f>
        <v/>
      </c>
      <c r="J4042" s="9" t="str">
        <f t="shared" si="394"/>
        <v/>
      </c>
      <c r="K4042" s="11" t="str">
        <f t="shared" si="395"/>
        <v/>
      </c>
      <c r="L4042" s="11" t="str">
        <f t="shared" si="396"/>
        <v/>
      </c>
      <c r="M4042" s="11" t="str">
        <f>IF(A4042="","",VLOOKUP(E4042,index!$A$1:$B$6,2,0)*K4042*G4042)</f>
        <v/>
      </c>
      <c r="N4042" s="11" t="str">
        <f>IF(A4042="","",-PMT(G4042*VLOOKUP(E4042,index!$A$1:$B$6,2,0),C4042,F4042,0,0))</f>
        <v/>
      </c>
      <c r="O4042" s="11" t="str">
        <f t="shared" si="397"/>
        <v/>
      </c>
      <c r="P4042" s="11" t="str">
        <f t="shared" si="398"/>
        <v/>
      </c>
    </row>
    <row r="4043" spans="1:16" x14ac:dyDescent="0.25">
      <c r="A4043" s="9" t="str">
        <f>IF(A4042="","",IF(B4042&lt;C4042,A4042,IF(A4042=MAX('entry data'!$B$8:$B$507),"",A4042+1)))</f>
        <v/>
      </c>
      <c r="B4043" s="9" t="str">
        <f t="shared" si="393"/>
        <v/>
      </c>
      <c r="C4043" s="9" t="str">
        <f>IF(ISERROR(VLOOKUP(A4043,'entry data'!B:G,6,0)),"",VLOOKUP(A4043,'entry data'!B:G,6,0))</f>
        <v/>
      </c>
      <c r="D4043" s="9" t="str">
        <f>IF(ISERROR(VLOOKUP(A4043,'entry data'!B:C,2,0)),"",VLOOKUP(A4043,'entry data'!B:C,2,0))</f>
        <v/>
      </c>
      <c r="E4043" s="9" t="str">
        <f>IF(ISERROR(VLOOKUP(A4043,'entry data'!B:E,4,0)),"",VLOOKUP(A4043,'entry data'!B:E,4,0))</f>
        <v/>
      </c>
      <c r="F4043" s="11" t="str">
        <f>IF(A4043="","",IF(ISERROR(VLOOKUP(A4043,'entry data'!B:F,5,0)),"",VLOOKUP(A4043,'entry data'!B:F,5,0)))</f>
        <v/>
      </c>
      <c r="G4043" s="12" t="str">
        <f>IF(A4043="","",IF(ISERROR(VLOOKUP(A4043,'entry data'!B:I,8,0)),"",VLOOKUP(A4043,'entry data'!B:I,7,0)))</f>
        <v/>
      </c>
      <c r="H4043" s="13" t="str">
        <f>IF(A4043="","",IF(B4043=1,VLOOKUP(A4043,'entry data'!B:D,3,0),I4042))</f>
        <v/>
      </c>
      <c r="I4043" s="14" t="str">
        <f>IF(A4043="","",IF(E4043="weekly",7,IF(E4043="fortnightly",14,IF(E4043="monthly",DATE(IF(MONTH(H4043)=12,YEAR(H4043)+1,YEAR(H4043)),VLOOKUP(MONTH(H4043),index!$D$2:$G$13,2,0),DAY(H4043)),
IF(E4043="quarterly",DATE(IF(MONTH(H4043)&gt;=10,YEAR(H4043)+1,YEAR(H4043)),VLOOKUP(MONTH(H4043),index!$D$2:$G$13,3,0),DAY(H4043)),
IF(E4043="halfyearly",DATE(IF(MONTH(H4043)&gt;=7,YEAR(H4043)+1,YEAR(H4043)),VLOOKUP(MONTH(H4043),index!$D$2:$G$13,4,0),DAY(H4043)),
DATE(YEAR(H4043)+1,MONTH(H4043),DAY(H4043)))))-H4043))+H4043)</f>
        <v/>
      </c>
      <c r="J4043" s="9" t="str">
        <f t="shared" si="394"/>
        <v/>
      </c>
      <c r="K4043" s="11" t="str">
        <f t="shared" si="395"/>
        <v/>
      </c>
      <c r="L4043" s="11" t="str">
        <f t="shared" si="396"/>
        <v/>
      </c>
      <c r="M4043" s="11" t="str">
        <f>IF(A4043="","",VLOOKUP(E4043,index!$A$1:$B$6,2,0)*K4043*G4043)</f>
        <v/>
      </c>
      <c r="N4043" s="11" t="str">
        <f>IF(A4043="","",-PMT(G4043*VLOOKUP(E4043,index!$A$1:$B$6,2,0),C4043,F4043,0,0))</f>
        <v/>
      </c>
      <c r="O4043" s="11" t="str">
        <f t="shared" si="397"/>
        <v/>
      </c>
      <c r="P4043" s="11" t="str">
        <f t="shared" si="398"/>
        <v/>
      </c>
    </row>
    <row r="4044" spans="1:16" x14ac:dyDescent="0.25">
      <c r="A4044" s="9" t="str">
        <f>IF(A4043="","",IF(B4043&lt;C4043,A4043,IF(A4043=MAX('entry data'!$B$8:$B$507),"",A4043+1)))</f>
        <v/>
      </c>
      <c r="B4044" s="9" t="str">
        <f t="shared" si="393"/>
        <v/>
      </c>
      <c r="C4044" s="9" t="str">
        <f>IF(ISERROR(VLOOKUP(A4044,'entry data'!B:G,6,0)),"",VLOOKUP(A4044,'entry data'!B:G,6,0))</f>
        <v/>
      </c>
      <c r="D4044" s="9" t="str">
        <f>IF(ISERROR(VLOOKUP(A4044,'entry data'!B:C,2,0)),"",VLOOKUP(A4044,'entry data'!B:C,2,0))</f>
        <v/>
      </c>
      <c r="E4044" s="9" t="str">
        <f>IF(ISERROR(VLOOKUP(A4044,'entry data'!B:E,4,0)),"",VLOOKUP(A4044,'entry data'!B:E,4,0))</f>
        <v/>
      </c>
      <c r="F4044" s="11" t="str">
        <f>IF(A4044="","",IF(ISERROR(VLOOKUP(A4044,'entry data'!B:F,5,0)),"",VLOOKUP(A4044,'entry data'!B:F,5,0)))</f>
        <v/>
      </c>
      <c r="G4044" s="12" t="str">
        <f>IF(A4044="","",IF(ISERROR(VLOOKUP(A4044,'entry data'!B:I,8,0)),"",VLOOKUP(A4044,'entry data'!B:I,7,0)))</f>
        <v/>
      </c>
      <c r="H4044" s="13" t="str">
        <f>IF(A4044="","",IF(B4044=1,VLOOKUP(A4044,'entry data'!B:D,3,0),I4043))</f>
        <v/>
      </c>
      <c r="I4044" s="14" t="str">
        <f>IF(A4044="","",IF(E4044="weekly",7,IF(E4044="fortnightly",14,IF(E4044="monthly",DATE(IF(MONTH(H4044)=12,YEAR(H4044)+1,YEAR(H4044)),VLOOKUP(MONTH(H4044),index!$D$2:$G$13,2,0),DAY(H4044)),
IF(E4044="quarterly",DATE(IF(MONTH(H4044)&gt;=10,YEAR(H4044)+1,YEAR(H4044)),VLOOKUP(MONTH(H4044),index!$D$2:$G$13,3,0),DAY(H4044)),
IF(E4044="halfyearly",DATE(IF(MONTH(H4044)&gt;=7,YEAR(H4044)+1,YEAR(H4044)),VLOOKUP(MONTH(H4044),index!$D$2:$G$13,4,0),DAY(H4044)),
DATE(YEAR(H4044)+1,MONTH(H4044),DAY(H4044)))))-H4044))+H4044)</f>
        <v/>
      </c>
      <c r="J4044" s="9" t="str">
        <f t="shared" si="394"/>
        <v/>
      </c>
      <c r="K4044" s="11" t="str">
        <f t="shared" si="395"/>
        <v/>
      </c>
      <c r="L4044" s="11" t="str">
        <f t="shared" si="396"/>
        <v/>
      </c>
      <c r="M4044" s="11" t="str">
        <f>IF(A4044="","",VLOOKUP(E4044,index!$A$1:$B$6,2,0)*K4044*G4044)</f>
        <v/>
      </c>
      <c r="N4044" s="11" t="str">
        <f>IF(A4044="","",-PMT(G4044*VLOOKUP(E4044,index!$A$1:$B$6,2,0),C4044,F4044,0,0))</f>
        <v/>
      </c>
      <c r="O4044" s="11" t="str">
        <f t="shared" si="397"/>
        <v/>
      </c>
      <c r="P4044" s="11" t="str">
        <f t="shared" si="398"/>
        <v/>
      </c>
    </row>
    <row r="4045" spans="1:16" x14ac:dyDescent="0.25">
      <c r="A4045" s="9" t="str">
        <f>IF(A4044="","",IF(B4044&lt;C4044,A4044,IF(A4044=MAX('entry data'!$B$8:$B$507),"",A4044+1)))</f>
        <v/>
      </c>
      <c r="B4045" s="9" t="str">
        <f t="shared" si="393"/>
        <v/>
      </c>
      <c r="C4045" s="9" t="str">
        <f>IF(ISERROR(VLOOKUP(A4045,'entry data'!B:G,6,0)),"",VLOOKUP(A4045,'entry data'!B:G,6,0))</f>
        <v/>
      </c>
      <c r="D4045" s="9" t="str">
        <f>IF(ISERROR(VLOOKUP(A4045,'entry data'!B:C,2,0)),"",VLOOKUP(A4045,'entry data'!B:C,2,0))</f>
        <v/>
      </c>
      <c r="E4045" s="9" t="str">
        <f>IF(ISERROR(VLOOKUP(A4045,'entry data'!B:E,4,0)),"",VLOOKUP(A4045,'entry data'!B:E,4,0))</f>
        <v/>
      </c>
      <c r="F4045" s="11" t="str">
        <f>IF(A4045="","",IF(ISERROR(VLOOKUP(A4045,'entry data'!B:F,5,0)),"",VLOOKUP(A4045,'entry data'!B:F,5,0)))</f>
        <v/>
      </c>
      <c r="G4045" s="12" t="str">
        <f>IF(A4045="","",IF(ISERROR(VLOOKUP(A4045,'entry data'!B:I,8,0)),"",VLOOKUP(A4045,'entry data'!B:I,7,0)))</f>
        <v/>
      </c>
      <c r="H4045" s="13" t="str">
        <f>IF(A4045="","",IF(B4045=1,VLOOKUP(A4045,'entry data'!B:D,3,0),I4044))</f>
        <v/>
      </c>
      <c r="I4045" s="14" t="str">
        <f>IF(A4045="","",IF(E4045="weekly",7,IF(E4045="fortnightly",14,IF(E4045="monthly",DATE(IF(MONTH(H4045)=12,YEAR(H4045)+1,YEAR(H4045)),VLOOKUP(MONTH(H4045),index!$D$2:$G$13,2,0),DAY(H4045)),
IF(E4045="quarterly",DATE(IF(MONTH(H4045)&gt;=10,YEAR(H4045)+1,YEAR(H4045)),VLOOKUP(MONTH(H4045),index!$D$2:$G$13,3,0),DAY(H4045)),
IF(E4045="halfyearly",DATE(IF(MONTH(H4045)&gt;=7,YEAR(H4045)+1,YEAR(H4045)),VLOOKUP(MONTH(H4045),index!$D$2:$G$13,4,0),DAY(H4045)),
DATE(YEAR(H4045)+1,MONTH(H4045),DAY(H4045)))))-H4045))+H4045)</f>
        <v/>
      </c>
      <c r="J4045" s="9" t="str">
        <f t="shared" si="394"/>
        <v/>
      </c>
      <c r="K4045" s="11" t="str">
        <f t="shared" si="395"/>
        <v/>
      </c>
      <c r="L4045" s="11" t="str">
        <f t="shared" si="396"/>
        <v/>
      </c>
      <c r="M4045" s="11" t="str">
        <f>IF(A4045="","",VLOOKUP(E4045,index!$A$1:$B$6,2,0)*K4045*G4045)</f>
        <v/>
      </c>
      <c r="N4045" s="11" t="str">
        <f>IF(A4045="","",-PMT(G4045*VLOOKUP(E4045,index!$A$1:$B$6,2,0),C4045,F4045,0,0))</f>
        <v/>
      </c>
      <c r="O4045" s="11" t="str">
        <f t="shared" si="397"/>
        <v/>
      </c>
      <c r="P4045" s="11" t="str">
        <f t="shared" si="398"/>
        <v/>
      </c>
    </row>
    <row r="4046" spans="1:16" x14ac:dyDescent="0.25">
      <c r="A4046" s="9" t="str">
        <f>IF(A4045="","",IF(B4045&lt;C4045,A4045,IF(A4045=MAX('entry data'!$B$8:$B$507),"",A4045+1)))</f>
        <v/>
      </c>
      <c r="B4046" s="9" t="str">
        <f t="shared" si="393"/>
        <v/>
      </c>
      <c r="C4046" s="9" t="str">
        <f>IF(ISERROR(VLOOKUP(A4046,'entry data'!B:G,6,0)),"",VLOOKUP(A4046,'entry data'!B:G,6,0))</f>
        <v/>
      </c>
      <c r="D4046" s="9" t="str">
        <f>IF(ISERROR(VLOOKUP(A4046,'entry data'!B:C,2,0)),"",VLOOKUP(A4046,'entry data'!B:C,2,0))</f>
        <v/>
      </c>
      <c r="E4046" s="9" t="str">
        <f>IF(ISERROR(VLOOKUP(A4046,'entry data'!B:E,4,0)),"",VLOOKUP(A4046,'entry data'!B:E,4,0))</f>
        <v/>
      </c>
      <c r="F4046" s="11" t="str">
        <f>IF(A4046="","",IF(ISERROR(VLOOKUP(A4046,'entry data'!B:F,5,0)),"",VLOOKUP(A4046,'entry data'!B:F,5,0)))</f>
        <v/>
      </c>
      <c r="G4046" s="12" t="str">
        <f>IF(A4046="","",IF(ISERROR(VLOOKUP(A4046,'entry data'!B:I,8,0)),"",VLOOKUP(A4046,'entry data'!B:I,7,0)))</f>
        <v/>
      </c>
      <c r="H4046" s="13" t="str">
        <f>IF(A4046="","",IF(B4046=1,VLOOKUP(A4046,'entry data'!B:D,3,0),I4045))</f>
        <v/>
      </c>
      <c r="I4046" s="14" t="str">
        <f>IF(A4046="","",IF(E4046="weekly",7,IF(E4046="fortnightly",14,IF(E4046="monthly",DATE(IF(MONTH(H4046)=12,YEAR(H4046)+1,YEAR(H4046)),VLOOKUP(MONTH(H4046),index!$D$2:$G$13,2,0),DAY(H4046)),
IF(E4046="quarterly",DATE(IF(MONTH(H4046)&gt;=10,YEAR(H4046)+1,YEAR(H4046)),VLOOKUP(MONTH(H4046),index!$D$2:$G$13,3,0),DAY(H4046)),
IF(E4046="halfyearly",DATE(IF(MONTH(H4046)&gt;=7,YEAR(H4046)+1,YEAR(H4046)),VLOOKUP(MONTH(H4046),index!$D$2:$G$13,4,0),DAY(H4046)),
DATE(YEAR(H4046)+1,MONTH(H4046),DAY(H4046)))))-H4046))+H4046)</f>
        <v/>
      </c>
      <c r="J4046" s="9" t="str">
        <f t="shared" si="394"/>
        <v/>
      </c>
      <c r="K4046" s="11" t="str">
        <f t="shared" si="395"/>
        <v/>
      </c>
      <c r="L4046" s="11" t="str">
        <f t="shared" si="396"/>
        <v/>
      </c>
      <c r="M4046" s="11" t="str">
        <f>IF(A4046="","",VLOOKUP(E4046,index!$A$1:$B$6,2,0)*K4046*G4046)</f>
        <v/>
      </c>
      <c r="N4046" s="11" t="str">
        <f>IF(A4046="","",-PMT(G4046*VLOOKUP(E4046,index!$A$1:$B$6,2,0),C4046,F4046,0,0))</f>
        <v/>
      </c>
      <c r="O4046" s="11" t="str">
        <f t="shared" si="397"/>
        <v/>
      </c>
      <c r="P4046" s="11" t="str">
        <f t="shared" si="398"/>
        <v/>
      </c>
    </row>
    <row r="4047" spans="1:16" x14ac:dyDescent="0.25">
      <c r="A4047" s="9" t="str">
        <f>IF(A4046="","",IF(B4046&lt;C4046,A4046,IF(A4046=MAX('entry data'!$B$8:$B$507),"",A4046+1)))</f>
        <v/>
      </c>
      <c r="B4047" s="9" t="str">
        <f t="shared" si="393"/>
        <v/>
      </c>
      <c r="C4047" s="9" t="str">
        <f>IF(ISERROR(VLOOKUP(A4047,'entry data'!B:G,6,0)),"",VLOOKUP(A4047,'entry data'!B:G,6,0))</f>
        <v/>
      </c>
      <c r="D4047" s="9" t="str">
        <f>IF(ISERROR(VLOOKUP(A4047,'entry data'!B:C,2,0)),"",VLOOKUP(A4047,'entry data'!B:C,2,0))</f>
        <v/>
      </c>
      <c r="E4047" s="9" t="str">
        <f>IF(ISERROR(VLOOKUP(A4047,'entry data'!B:E,4,0)),"",VLOOKUP(A4047,'entry data'!B:E,4,0))</f>
        <v/>
      </c>
      <c r="F4047" s="11" t="str">
        <f>IF(A4047="","",IF(ISERROR(VLOOKUP(A4047,'entry data'!B:F,5,0)),"",VLOOKUP(A4047,'entry data'!B:F,5,0)))</f>
        <v/>
      </c>
      <c r="G4047" s="12" t="str">
        <f>IF(A4047="","",IF(ISERROR(VLOOKUP(A4047,'entry data'!B:I,8,0)),"",VLOOKUP(A4047,'entry data'!B:I,7,0)))</f>
        <v/>
      </c>
      <c r="H4047" s="13" t="str">
        <f>IF(A4047="","",IF(B4047=1,VLOOKUP(A4047,'entry data'!B:D,3,0),I4046))</f>
        <v/>
      </c>
      <c r="I4047" s="14" t="str">
        <f>IF(A4047="","",IF(E4047="weekly",7,IF(E4047="fortnightly",14,IF(E4047="monthly",DATE(IF(MONTH(H4047)=12,YEAR(H4047)+1,YEAR(H4047)),VLOOKUP(MONTH(H4047),index!$D$2:$G$13,2,0),DAY(H4047)),
IF(E4047="quarterly",DATE(IF(MONTH(H4047)&gt;=10,YEAR(H4047)+1,YEAR(H4047)),VLOOKUP(MONTH(H4047),index!$D$2:$G$13,3,0),DAY(H4047)),
IF(E4047="halfyearly",DATE(IF(MONTH(H4047)&gt;=7,YEAR(H4047)+1,YEAR(H4047)),VLOOKUP(MONTH(H4047),index!$D$2:$G$13,4,0),DAY(H4047)),
DATE(YEAR(H4047)+1,MONTH(H4047),DAY(H4047)))))-H4047))+H4047)</f>
        <v/>
      </c>
      <c r="J4047" s="9" t="str">
        <f t="shared" si="394"/>
        <v/>
      </c>
      <c r="K4047" s="11" t="str">
        <f t="shared" si="395"/>
        <v/>
      </c>
      <c r="L4047" s="11" t="str">
        <f t="shared" si="396"/>
        <v/>
      </c>
      <c r="M4047" s="11" t="str">
        <f>IF(A4047="","",VLOOKUP(E4047,index!$A$1:$B$6,2,0)*K4047*G4047)</f>
        <v/>
      </c>
      <c r="N4047" s="11" t="str">
        <f>IF(A4047="","",-PMT(G4047*VLOOKUP(E4047,index!$A$1:$B$6,2,0),C4047,F4047,0,0))</f>
        <v/>
      </c>
      <c r="O4047" s="11" t="str">
        <f t="shared" si="397"/>
        <v/>
      </c>
      <c r="P4047" s="11" t="str">
        <f t="shared" si="398"/>
        <v/>
      </c>
    </row>
    <row r="4048" spans="1:16" x14ac:dyDescent="0.25">
      <c r="A4048" s="9" t="str">
        <f>IF(A4047="","",IF(B4047&lt;C4047,A4047,IF(A4047=MAX('entry data'!$B$8:$B$507),"",A4047+1)))</f>
        <v/>
      </c>
      <c r="B4048" s="9" t="str">
        <f t="shared" si="393"/>
        <v/>
      </c>
      <c r="C4048" s="9" t="str">
        <f>IF(ISERROR(VLOOKUP(A4048,'entry data'!B:G,6,0)),"",VLOOKUP(A4048,'entry data'!B:G,6,0))</f>
        <v/>
      </c>
      <c r="D4048" s="9" t="str">
        <f>IF(ISERROR(VLOOKUP(A4048,'entry data'!B:C,2,0)),"",VLOOKUP(A4048,'entry data'!B:C,2,0))</f>
        <v/>
      </c>
      <c r="E4048" s="9" t="str">
        <f>IF(ISERROR(VLOOKUP(A4048,'entry data'!B:E,4,0)),"",VLOOKUP(A4048,'entry data'!B:E,4,0))</f>
        <v/>
      </c>
      <c r="F4048" s="11" t="str">
        <f>IF(A4048="","",IF(ISERROR(VLOOKUP(A4048,'entry data'!B:F,5,0)),"",VLOOKUP(A4048,'entry data'!B:F,5,0)))</f>
        <v/>
      </c>
      <c r="G4048" s="12" t="str">
        <f>IF(A4048="","",IF(ISERROR(VLOOKUP(A4048,'entry data'!B:I,8,0)),"",VLOOKUP(A4048,'entry data'!B:I,7,0)))</f>
        <v/>
      </c>
      <c r="H4048" s="13" t="str">
        <f>IF(A4048="","",IF(B4048=1,VLOOKUP(A4048,'entry data'!B:D,3,0),I4047))</f>
        <v/>
      </c>
      <c r="I4048" s="14" t="str">
        <f>IF(A4048="","",IF(E4048="weekly",7,IF(E4048="fortnightly",14,IF(E4048="monthly",DATE(IF(MONTH(H4048)=12,YEAR(H4048)+1,YEAR(H4048)),VLOOKUP(MONTH(H4048),index!$D$2:$G$13,2,0),DAY(H4048)),
IF(E4048="quarterly",DATE(IF(MONTH(H4048)&gt;=10,YEAR(H4048)+1,YEAR(H4048)),VLOOKUP(MONTH(H4048),index!$D$2:$G$13,3,0),DAY(H4048)),
IF(E4048="halfyearly",DATE(IF(MONTH(H4048)&gt;=7,YEAR(H4048)+1,YEAR(H4048)),VLOOKUP(MONTH(H4048),index!$D$2:$G$13,4,0),DAY(H4048)),
DATE(YEAR(H4048)+1,MONTH(H4048),DAY(H4048)))))-H4048))+H4048)</f>
        <v/>
      </c>
      <c r="J4048" s="9" t="str">
        <f t="shared" si="394"/>
        <v/>
      </c>
      <c r="K4048" s="11" t="str">
        <f t="shared" si="395"/>
        <v/>
      </c>
      <c r="L4048" s="11" t="str">
        <f t="shared" si="396"/>
        <v/>
      </c>
      <c r="M4048" s="11" t="str">
        <f>IF(A4048="","",VLOOKUP(E4048,index!$A$1:$B$6,2,0)*K4048*G4048)</f>
        <v/>
      </c>
      <c r="N4048" s="11" t="str">
        <f>IF(A4048="","",-PMT(G4048*VLOOKUP(E4048,index!$A$1:$B$6,2,0),C4048,F4048,0,0))</f>
        <v/>
      </c>
      <c r="O4048" s="11" t="str">
        <f t="shared" si="397"/>
        <v/>
      </c>
      <c r="P4048" s="11" t="str">
        <f t="shared" si="398"/>
        <v/>
      </c>
    </row>
    <row r="4049" spans="1:16" x14ac:dyDescent="0.25">
      <c r="A4049" s="9" t="str">
        <f>IF(A4048="","",IF(B4048&lt;C4048,A4048,IF(A4048=MAX('entry data'!$B$8:$B$507),"",A4048+1)))</f>
        <v/>
      </c>
      <c r="B4049" s="9" t="str">
        <f t="shared" si="393"/>
        <v/>
      </c>
      <c r="C4049" s="9" t="str">
        <f>IF(ISERROR(VLOOKUP(A4049,'entry data'!B:G,6,0)),"",VLOOKUP(A4049,'entry data'!B:G,6,0))</f>
        <v/>
      </c>
      <c r="D4049" s="9" t="str">
        <f>IF(ISERROR(VLOOKUP(A4049,'entry data'!B:C,2,0)),"",VLOOKUP(A4049,'entry data'!B:C,2,0))</f>
        <v/>
      </c>
      <c r="E4049" s="9" t="str">
        <f>IF(ISERROR(VLOOKUP(A4049,'entry data'!B:E,4,0)),"",VLOOKUP(A4049,'entry data'!B:E,4,0))</f>
        <v/>
      </c>
      <c r="F4049" s="11" t="str">
        <f>IF(A4049="","",IF(ISERROR(VLOOKUP(A4049,'entry data'!B:F,5,0)),"",VLOOKUP(A4049,'entry data'!B:F,5,0)))</f>
        <v/>
      </c>
      <c r="G4049" s="12" t="str">
        <f>IF(A4049="","",IF(ISERROR(VLOOKUP(A4049,'entry data'!B:I,8,0)),"",VLOOKUP(A4049,'entry data'!B:I,7,0)))</f>
        <v/>
      </c>
      <c r="H4049" s="13" t="str">
        <f>IF(A4049="","",IF(B4049=1,VLOOKUP(A4049,'entry data'!B:D,3,0),I4048))</f>
        <v/>
      </c>
      <c r="I4049" s="14" t="str">
        <f>IF(A4049="","",IF(E4049="weekly",7,IF(E4049="fortnightly",14,IF(E4049="monthly",DATE(IF(MONTH(H4049)=12,YEAR(H4049)+1,YEAR(H4049)),VLOOKUP(MONTH(H4049),index!$D$2:$G$13,2,0),DAY(H4049)),
IF(E4049="quarterly",DATE(IF(MONTH(H4049)&gt;=10,YEAR(H4049)+1,YEAR(H4049)),VLOOKUP(MONTH(H4049),index!$D$2:$G$13,3,0),DAY(H4049)),
IF(E4049="halfyearly",DATE(IF(MONTH(H4049)&gt;=7,YEAR(H4049)+1,YEAR(H4049)),VLOOKUP(MONTH(H4049),index!$D$2:$G$13,4,0),DAY(H4049)),
DATE(YEAR(H4049)+1,MONTH(H4049),DAY(H4049)))))-H4049))+H4049)</f>
        <v/>
      </c>
      <c r="J4049" s="9" t="str">
        <f t="shared" si="394"/>
        <v/>
      </c>
      <c r="K4049" s="11" t="str">
        <f t="shared" si="395"/>
        <v/>
      </c>
      <c r="L4049" s="11" t="str">
        <f t="shared" si="396"/>
        <v/>
      </c>
      <c r="M4049" s="11" t="str">
        <f>IF(A4049="","",VLOOKUP(E4049,index!$A$1:$B$6,2,0)*K4049*G4049)</f>
        <v/>
      </c>
      <c r="N4049" s="11" t="str">
        <f>IF(A4049="","",-PMT(G4049*VLOOKUP(E4049,index!$A$1:$B$6,2,0),C4049,F4049,0,0))</f>
        <v/>
      </c>
      <c r="O4049" s="11" t="str">
        <f t="shared" si="397"/>
        <v/>
      </c>
      <c r="P4049" s="11" t="str">
        <f t="shared" si="398"/>
        <v/>
      </c>
    </row>
    <row r="4050" spans="1:16" x14ac:dyDescent="0.25">
      <c r="A4050" s="9" t="str">
        <f>IF(A4049="","",IF(B4049&lt;C4049,A4049,IF(A4049=MAX('entry data'!$B$8:$B$507),"",A4049+1)))</f>
        <v/>
      </c>
      <c r="B4050" s="9" t="str">
        <f t="shared" si="393"/>
        <v/>
      </c>
      <c r="C4050" s="9" t="str">
        <f>IF(ISERROR(VLOOKUP(A4050,'entry data'!B:G,6,0)),"",VLOOKUP(A4050,'entry data'!B:G,6,0))</f>
        <v/>
      </c>
      <c r="D4050" s="9" t="str">
        <f>IF(ISERROR(VLOOKUP(A4050,'entry data'!B:C,2,0)),"",VLOOKUP(A4050,'entry data'!B:C,2,0))</f>
        <v/>
      </c>
      <c r="E4050" s="9" t="str">
        <f>IF(ISERROR(VLOOKUP(A4050,'entry data'!B:E,4,0)),"",VLOOKUP(A4050,'entry data'!B:E,4,0))</f>
        <v/>
      </c>
      <c r="F4050" s="11" t="str">
        <f>IF(A4050="","",IF(ISERROR(VLOOKUP(A4050,'entry data'!B:F,5,0)),"",VLOOKUP(A4050,'entry data'!B:F,5,0)))</f>
        <v/>
      </c>
      <c r="G4050" s="12" t="str">
        <f>IF(A4050="","",IF(ISERROR(VLOOKUP(A4050,'entry data'!B:I,8,0)),"",VLOOKUP(A4050,'entry data'!B:I,7,0)))</f>
        <v/>
      </c>
      <c r="H4050" s="13" t="str">
        <f>IF(A4050="","",IF(B4050=1,VLOOKUP(A4050,'entry data'!B:D,3,0),I4049))</f>
        <v/>
      </c>
      <c r="I4050" s="14" t="str">
        <f>IF(A4050="","",IF(E4050="weekly",7,IF(E4050="fortnightly",14,IF(E4050="monthly",DATE(IF(MONTH(H4050)=12,YEAR(H4050)+1,YEAR(H4050)),VLOOKUP(MONTH(H4050),index!$D$2:$G$13,2,0),DAY(H4050)),
IF(E4050="quarterly",DATE(IF(MONTH(H4050)&gt;=10,YEAR(H4050)+1,YEAR(H4050)),VLOOKUP(MONTH(H4050),index!$D$2:$G$13,3,0),DAY(H4050)),
IF(E4050="halfyearly",DATE(IF(MONTH(H4050)&gt;=7,YEAR(H4050)+1,YEAR(H4050)),VLOOKUP(MONTH(H4050),index!$D$2:$G$13,4,0),DAY(H4050)),
DATE(YEAR(H4050)+1,MONTH(H4050),DAY(H4050)))))-H4050))+H4050)</f>
        <v/>
      </c>
      <c r="J4050" s="9" t="str">
        <f t="shared" si="394"/>
        <v/>
      </c>
      <c r="K4050" s="11" t="str">
        <f t="shared" si="395"/>
        <v/>
      </c>
      <c r="L4050" s="11" t="str">
        <f t="shared" si="396"/>
        <v/>
      </c>
      <c r="M4050" s="11" t="str">
        <f>IF(A4050="","",VLOOKUP(E4050,index!$A$1:$B$6,2,0)*K4050*G4050)</f>
        <v/>
      </c>
      <c r="N4050" s="11" t="str">
        <f>IF(A4050="","",-PMT(G4050*VLOOKUP(E4050,index!$A$1:$B$6,2,0),C4050,F4050,0,0))</f>
        <v/>
      </c>
      <c r="O4050" s="11" t="str">
        <f t="shared" si="397"/>
        <v/>
      </c>
      <c r="P4050" s="11" t="str">
        <f t="shared" si="398"/>
        <v/>
      </c>
    </row>
    <row r="4051" spans="1:16" x14ac:dyDescent="0.25">
      <c r="A4051" s="9" t="str">
        <f>IF(A4050="","",IF(B4050&lt;C4050,A4050,IF(A4050=MAX('entry data'!$B$8:$B$507),"",A4050+1)))</f>
        <v/>
      </c>
      <c r="B4051" s="9" t="str">
        <f t="shared" si="393"/>
        <v/>
      </c>
      <c r="C4051" s="9" t="str">
        <f>IF(ISERROR(VLOOKUP(A4051,'entry data'!B:G,6,0)),"",VLOOKUP(A4051,'entry data'!B:G,6,0))</f>
        <v/>
      </c>
      <c r="D4051" s="9" t="str">
        <f>IF(ISERROR(VLOOKUP(A4051,'entry data'!B:C,2,0)),"",VLOOKUP(A4051,'entry data'!B:C,2,0))</f>
        <v/>
      </c>
      <c r="E4051" s="9" t="str">
        <f>IF(ISERROR(VLOOKUP(A4051,'entry data'!B:E,4,0)),"",VLOOKUP(A4051,'entry data'!B:E,4,0))</f>
        <v/>
      </c>
      <c r="F4051" s="11" t="str">
        <f>IF(A4051="","",IF(ISERROR(VLOOKUP(A4051,'entry data'!B:F,5,0)),"",VLOOKUP(A4051,'entry data'!B:F,5,0)))</f>
        <v/>
      </c>
      <c r="G4051" s="12" t="str">
        <f>IF(A4051="","",IF(ISERROR(VLOOKUP(A4051,'entry data'!B:I,8,0)),"",VLOOKUP(A4051,'entry data'!B:I,7,0)))</f>
        <v/>
      </c>
      <c r="H4051" s="13" t="str">
        <f>IF(A4051="","",IF(B4051=1,VLOOKUP(A4051,'entry data'!B:D,3,0),I4050))</f>
        <v/>
      </c>
      <c r="I4051" s="14" t="str">
        <f>IF(A4051="","",IF(E4051="weekly",7,IF(E4051="fortnightly",14,IF(E4051="monthly",DATE(IF(MONTH(H4051)=12,YEAR(H4051)+1,YEAR(H4051)),VLOOKUP(MONTH(H4051),index!$D$2:$G$13,2,0),DAY(H4051)),
IF(E4051="quarterly",DATE(IF(MONTH(H4051)&gt;=10,YEAR(H4051)+1,YEAR(H4051)),VLOOKUP(MONTH(H4051),index!$D$2:$G$13,3,0),DAY(H4051)),
IF(E4051="halfyearly",DATE(IF(MONTH(H4051)&gt;=7,YEAR(H4051)+1,YEAR(H4051)),VLOOKUP(MONTH(H4051),index!$D$2:$G$13,4,0),DAY(H4051)),
DATE(YEAR(H4051)+1,MONTH(H4051),DAY(H4051)))))-H4051))+H4051)</f>
        <v/>
      </c>
      <c r="J4051" s="9" t="str">
        <f t="shared" si="394"/>
        <v/>
      </c>
      <c r="K4051" s="11" t="str">
        <f t="shared" si="395"/>
        <v/>
      </c>
      <c r="L4051" s="11" t="str">
        <f t="shared" si="396"/>
        <v/>
      </c>
      <c r="M4051" s="11" t="str">
        <f>IF(A4051="","",VLOOKUP(E4051,index!$A$1:$B$6,2,0)*K4051*G4051)</f>
        <v/>
      </c>
      <c r="N4051" s="11" t="str">
        <f>IF(A4051="","",-PMT(G4051*VLOOKUP(E4051,index!$A$1:$B$6,2,0),C4051,F4051,0,0))</f>
        <v/>
      </c>
      <c r="O4051" s="11" t="str">
        <f t="shared" si="397"/>
        <v/>
      </c>
      <c r="P4051" s="11" t="str">
        <f t="shared" si="398"/>
        <v/>
      </c>
    </row>
    <row r="4052" spans="1:16" x14ac:dyDescent="0.25">
      <c r="A4052" s="9" t="str">
        <f>IF(A4051="","",IF(B4051&lt;C4051,A4051,IF(A4051=MAX('entry data'!$B$8:$B$507),"",A4051+1)))</f>
        <v/>
      </c>
      <c r="B4052" s="9" t="str">
        <f t="shared" si="393"/>
        <v/>
      </c>
      <c r="C4052" s="9" t="str">
        <f>IF(ISERROR(VLOOKUP(A4052,'entry data'!B:G,6,0)),"",VLOOKUP(A4052,'entry data'!B:G,6,0))</f>
        <v/>
      </c>
      <c r="D4052" s="9" t="str">
        <f>IF(ISERROR(VLOOKUP(A4052,'entry data'!B:C,2,0)),"",VLOOKUP(A4052,'entry data'!B:C,2,0))</f>
        <v/>
      </c>
      <c r="E4052" s="9" t="str">
        <f>IF(ISERROR(VLOOKUP(A4052,'entry data'!B:E,4,0)),"",VLOOKUP(A4052,'entry data'!B:E,4,0))</f>
        <v/>
      </c>
      <c r="F4052" s="11" t="str">
        <f>IF(A4052="","",IF(ISERROR(VLOOKUP(A4052,'entry data'!B:F,5,0)),"",VLOOKUP(A4052,'entry data'!B:F,5,0)))</f>
        <v/>
      </c>
      <c r="G4052" s="12" t="str">
        <f>IF(A4052="","",IF(ISERROR(VLOOKUP(A4052,'entry data'!B:I,8,0)),"",VLOOKUP(A4052,'entry data'!B:I,7,0)))</f>
        <v/>
      </c>
      <c r="H4052" s="13" t="str">
        <f>IF(A4052="","",IF(B4052=1,VLOOKUP(A4052,'entry data'!B:D,3,0),I4051))</f>
        <v/>
      </c>
      <c r="I4052" s="14" t="str">
        <f>IF(A4052="","",IF(E4052="weekly",7,IF(E4052="fortnightly",14,IF(E4052="monthly",DATE(IF(MONTH(H4052)=12,YEAR(H4052)+1,YEAR(H4052)),VLOOKUP(MONTH(H4052),index!$D$2:$G$13,2,0),DAY(H4052)),
IF(E4052="quarterly",DATE(IF(MONTH(H4052)&gt;=10,YEAR(H4052)+1,YEAR(H4052)),VLOOKUP(MONTH(H4052),index!$D$2:$G$13,3,0),DAY(H4052)),
IF(E4052="halfyearly",DATE(IF(MONTH(H4052)&gt;=7,YEAR(H4052)+1,YEAR(H4052)),VLOOKUP(MONTH(H4052),index!$D$2:$G$13,4,0),DAY(H4052)),
DATE(YEAR(H4052)+1,MONTH(H4052),DAY(H4052)))))-H4052))+H4052)</f>
        <v/>
      </c>
      <c r="J4052" s="9" t="str">
        <f t="shared" si="394"/>
        <v/>
      </c>
      <c r="K4052" s="11" t="str">
        <f t="shared" si="395"/>
        <v/>
      </c>
      <c r="L4052" s="11" t="str">
        <f t="shared" si="396"/>
        <v/>
      </c>
      <c r="M4052" s="11" t="str">
        <f>IF(A4052="","",VLOOKUP(E4052,index!$A$1:$B$6,2,0)*K4052*G4052)</f>
        <v/>
      </c>
      <c r="N4052" s="11" t="str">
        <f>IF(A4052="","",-PMT(G4052*VLOOKUP(E4052,index!$A$1:$B$6,2,0),C4052,F4052,0,0))</f>
        <v/>
      </c>
      <c r="O4052" s="11" t="str">
        <f t="shared" si="397"/>
        <v/>
      </c>
      <c r="P4052" s="11" t="str">
        <f t="shared" si="398"/>
        <v/>
      </c>
    </row>
    <row r="4053" spans="1:16" x14ac:dyDescent="0.25">
      <c r="A4053" s="9" t="str">
        <f>IF(A4052="","",IF(B4052&lt;C4052,A4052,IF(A4052=MAX('entry data'!$B$8:$B$507),"",A4052+1)))</f>
        <v/>
      </c>
      <c r="B4053" s="9" t="str">
        <f t="shared" si="393"/>
        <v/>
      </c>
      <c r="C4053" s="9" t="str">
        <f>IF(ISERROR(VLOOKUP(A4053,'entry data'!B:G,6,0)),"",VLOOKUP(A4053,'entry data'!B:G,6,0))</f>
        <v/>
      </c>
      <c r="D4053" s="9" t="str">
        <f>IF(ISERROR(VLOOKUP(A4053,'entry data'!B:C,2,0)),"",VLOOKUP(A4053,'entry data'!B:C,2,0))</f>
        <v/>
      </c>
      <c r="E4053" s="9" t="str">
        <f>IF(ISERROR(VLOOKUP(A4053,'entry data'!B:E,4,0)),"",VLOOKUP(A4053,'entry data'!B:E,4,0))</f>
        <v/>
      </c>
      <c r="F4053" s="11" t="str">
        <f>IF(A4053="","",IF(ISERROR(VLOOKUP(A4053,'entry data'!B:F,5,0)),"",VLOOKUP(A4053,'entry data'!B:F,5,0)))</f>
        <v/>
      </c>
      <c r="G4053" s="12" t="str">
        <f>IF(A4053="","",IF(ISERROR(VLOOKUP(A4053,'entry data'!B:I,8,0)),"",VLOOKUP(A4053,'entry data'!B:I,7,0)))</f>
        <v/>
      </c>
      <c r="H4053" s="13" t="str">
        <f>IF(A4053="","",IF(B4053=1,VLOOKUP(A4053,'entry data'!B:D,3,0),I4052))</f>
        <v/>
      </c>
      <c r="I4053" s="14" t="str">
        <f>IF(A4053="","",IF(E4053="weekly",7,IF(E4053="fortnightly",14,IF(E4053="monthly",DATE(IF(MONTH(H4053)=12,YEAR(H4053)+1,YEAR(H4053)),VLOOKUP(MONTH(H4053),index!$D$2:$G$13,2,0),DAY(H4053)),
IF(E4053="quarterly",DATE(IF(MONTH(H4053)&gt;=10,YEAR(H4053)+1,YEAR(H4053)),VLOOKUP(MONTH(H4053),index!$D$2:$G$13,3,0),DAY(H4053)),
IF(E4053="halfyearly",DATE(IF(MONTH(H4053)&gt;=7,YEAR(H4053)+1,YEAR(H4053)),VLOOKUP(MONTH(H4053),index!$D$2:$G$13,4,0),DAY(H4053)),
DATE(YEAR(H4053)+1,MONTH(H4053),DAY(H4053)))))-H4053))+H4053)</f>
        <v/>
      </c>
      <c r="J4053" s="9" t="str">
        <f t="shared" si="394"/>
        <v/>
      </c>
      <c r="K4053" s="11" t="str">
        <f t="shared" si="395"/>
        <v/>
      </c>
      <c r="L4053" s="11" t="str">
        <f t="shared" si="396"/>
        <v/>
      </c>
      <c r="M4053" s="11" t="str">
        <f>IF(A4053="","",VLOOKUP(E4053,index!$A$1:$B$6,2,0)*K4053*G4053)</f>
        <v/>
      </c>
      <c r="N4053" s="11" t="str">
        <f>IF(A4053="","",-PMT(G4053*VLOOKUP(E4053,index!$A$1:$B$6,2,0),C4053,F4053,0,0))</f>
        <v/>
      </c>
      <c r="O4053" s="11" t="str">
        <f t="shared" si="397"/>
        <v/>
      </c>
      <c r="P4053" s="11" t="str">
        <f t="shared" si="398"/>
        <v/>
      </c>
    </row>
    <row r="4054" spans="1:16" x14ac:dyDescent="0.25">
      <c r="A4054" s="9" t="str">
        <f>IF(A4053="","",IF(B4053&lt;C4053,A4053,IF(A4053=MAX('entry data'!$B$8:$B$507),"",A4053+1)))</f>
        <v/>
      </c>
      <c r="B4054" s="9" t="str">
        <f t="shared" si="393"/>
        <v/>
      </c>
      <c r="C4054" s="9" t="str">
        <f>IF(ISERROR(VLOOKUP(A4054,'entry data'!B:G,6,0)),"",VLOOKUP(A4054,'entry data'!B:G,6,0))</f>
        <v/>
      </c>
      <c r="D4054" s="9" t="str">
        <f>IF(ISERROR(VLOOKUP(A4054,'entry data'!B:C,2,0)),"",VLOOKUP(A4054,'entry data'!B:C,2,0))</f>
        <v/>
      </c>
      <c r="E4054" s="9" t="str">
        <f>IF(ISERROR(VLOOKUP(A4054,'entry data'!B:E,4,0)),"",VLOOKUP(A4054,'entry data'!B:E,4,0))</f>
        <v/>
      </c>
      <c r="F4054" s="11" t="str">
        <f>IF(A4054="","",IF(ISERROR(VLOOKUP(A4054,'entry data'!B:F,5,0)),"",VLOOKUP(A4054,'entry data'!B:F,5,0)))</f>
        <v/>
      </c>
      <c r="G4054" s="12" t="str">
        <f>IF(A4054="","",IF(ISERROR(VLOOKUP(A4054,'entry data'!B:I,8,0)),"",VLOOKUP(A4054,'entry data'!B:I,7,0)))</f>
        <v/>
      </c>
      <c r="H4054" s="13" t="str">
        <f>IF(A4054="","",IF(B4054=1,VLOOKUP(A4054,'entry data'!B:D,3,0),I4053))</f>
        <v/>
      </c>
      <c r="I4054" s="14" t="str">
        <f>IF(A4054="","",IF(E4054="weekly",7,IF(E4054="fortnightly",14,IF(E4054="monthly",DATE(IF(MONTH(H4054)=12,YEAR(H4054)+1,YEAR(H4054)),VLOOKUP(MONTH(H4054),index!$D$2:$G$13,2,0),DAY(H4054)),
IF(E4054="quarterly",DATE(IF(MONTH(H4054)&gt;=10,YEAR(H4054)+1,YEAR(H4054)),VLOOKUP(MONTH(H4054),index!$D$2:$G$13,3,0),DAY(H4054)),
IF(E4054="halfyearly",DATE(IF(MONTH(H4054)&gt;=7,YEAR(H4054)+1,YEAR(H4054)),VLOOKUP(MONTH(H4054),index!$D$2:$G$13,4,0),DAY(H4054)),
DATE(YEAR(H4054)+1,MONTH(H4054),DAY(H4054)))))-H4054))+H4054)</f>
        <v/>
      </c>
      <c r="J4054" s="9" t="str">
        <f t="shared" si="394"/>
        <v/>
      </c>
      <c r="K4054" s="11" t="str">
        <f t="shared" si="395"/>
        <v/>
      </c>
      <c r="L4054" s="11" t="str">
        <f t="shared" si="396"/>
        <v/>
      </c>
      <c r="M4054" s="11" t="str">
        <f>IF(A4054="","",VLOOKUP(E4054,index!$A$1:$B$6,2,0)*K4054*G4054)</f>
        <v/>
      </c>
      <c r="N4054" s="11" t="str">
        <f>IF(A4054="","",-PMT(G4054*VLOOKUP(E4054,index!$A$1:$B$6,2,0),C4054,F4054,0,0))</f>
        <v/>
      </c>
      <c r="O4054" s="11" t="str">
        <f t="shared" si="397"/>
        <v/>
      </c>
      <c r="P4054" s="11" t="str">
        <f t="shared" si="398"/>
        <v/>
      </c>
    </row>
    <row r="4055" spans="1:16" x14ac:dyDescent="0.25">
      <c r="A4055" s="9" t="str">
        <f>IF(A4054="","",IF(B4054&lt;C4054,A4054,IF(A4054=MAX('entry data'!$B$8:$B$507),"",A4054+1)))</f>
        <v/>
      </c>
      <c r="B4055" s="9" t="str">
        <f t="shared" ref="B4055:B4118" si="399">IF(A4055="","",IF(B4054=C4054,1,B4054+1))</f>
        <v/>
      </c>
      <c r="C4055" s="9" t="str">
        <f>IF(ISERROR(VLOOKUP(A4055,'entry data'!B:G,6,0)),"",VLOOKUP(A4055,'entry data'!B:G,6,0))</f>
        <v/>
      </c>
      <c r="D4055" s="9" t="str">
        <f>IF(ISERROR(VLOOKUP(A4055,'entry data'!B:C,2,0)),"",VLOOKUP(A4055,'entry data'!B:C,2,0))</f>
        <v/>
      </c>
      <c r="E4055" s="9" t="str">
        <f>IF(ISERROR(VLOOKUP(A4055,'entry data'!B:E,4,0)),"",VLOOKUP(A4055,'entry data'!B:E,4,0))</f>
        <v/>
      </c>
      <c r="F4055" s="11" t="str">
        <f>IF(A4055="","",IF(ISERROR(VLOOKUP(A4055,'entry data'!B:F,5,0)),"",VLOOKUP(A4055,'entry data'!B:F,5,0)))</f>
        <v/>
      </c>
      <c r="G4055" s="12" t="str">
        <f>IF(A4055="","",IF(ISERROR(VLOOKUP(A4055,'entry data'!B:I,8,0)),"",VLOOKUP(A4055,'entry data'!B:I,7,0)))</f>
        <v/>
      </c>
      <c r="H4055" s="13" t="str">
        <f>IF(A4055="","",IF(B4055=1,VLOOKUP(A4055,'entry data'!B:D,3,0),I4054))</f>
        <v/>
      </c>
      <c r="I4055" s="14" t="str">
        <f>IF(A4055="","",IF(E4055="weekly",7,IF(E4055="fortnightly",14,IF(E4055="monthly",DATE(IF(MONTH(H4055)=12,YEAR(H4055)+1,YEAR(H4055)),VLOOKUP(MONTH(H4055),index!$D$2:$G$13,2,0),DAY(H4055)),
IF(E4055="quarterly",DATE(IF(MONTH(H4055)&gt;=10,YEAR(H4055)+1,YEAR(H4055)),VLOOKUP(MONTH(H4055),index!$D$2:$G$13,3,0),DAY(H4055)),
IF(E4055="halfyearly",DATE(IF(MONTH(H4055)&gt;=7,YEAR(H4055)+1,YEAR(H4055)),VLOOKUP(MONTH(H4055),index!$D$2:$G$13,4,0),DAY(H4055)),
DATE(YEAR(H4055)+1,MONTH(H4055),DAY(H4055)))))-H4055))+H4055)</f>
        <v/>
      </c>
      <c r="J4055" s="9" t="str">
        <f t="shared" ref="J4055:J4118" si="400">IF(A4055="","",IF(MONTH(I4055)&lt;10,YEAR(I4055)&amp;"-0"&amp;MONTH(I4055),YEAR(I4055)&amp;"-"&amp;MONTH(I4055)))</f>
        <v/>
      </c>
      <c r="K4055" s="11" t="str">
        <f t="shared" ref="K4055:K4118" si="401">IF(A4055="","",IF(B4055=1,F4055,O4054))</f>
        <v/>
      </c>
      <c r="L4055" s="11" t="str">
        <f t="shared" ref="L4055:L4118" si="402">IF(A4055="","",N4055-M4055)</f>
        <v/>
      </c>
      <c r="M4055" s="11" t="str">
        <f>IF(A4055="","",VLOOKUP(E4055,index!$A$1:$B$6,2,0)*K4055*G4055)</f>
        <v/>
      </c>
      <c r="N4055" s="11" t="str">
        <f>IF(A4055="","",-PMT(G4055*VLOOKUP(E4055,index!$A$1:$B$6,2,0),C4055,F4055,0,0))</f>
        <v/>
      </c>
      <c r="O4055" s="11" t="str">
        <f t="shared" ref="O4055:O4118" si="403">IF(A4055="","",K4055-L4055)</f>
        <v/>
      </c>
      <c r="P4055" s="11" t="str">
        <f t="shared" si="398"/>
        <v/>
      </c>
    </row>
    <row r="4056" spans="1:16" x14ac:dyDescent="0.25">
      <c r="A4056" s="9" t="str">
        <f>IF(A4055="","",IF(B4055&lt;C4055,A4055,IF(A4055=MAX('entry data'!$B$8:$B$507),"",A4055+1)))</f>
        <v/>
      </c>
      <c r="B4056" s="9" t="str">
        <f t="shared" si="399"/>
        <v/>
      </c>
      <c r="C4056" s="9" t="str">
        <f>IF(ISERROR(VLOOKUP(A4056,'entry data'!B:G,6,0)),"",VLOOKUP(A4056,'entry data'!B:G,6,0))</f>
        <v/>
      </c>
      <c r="D4056" s="9" t="str">
        <f>IF(ISERROR(VLOOKUP(A4056,'entry data'!B:C,2,0)),"",VLOOKUP(A4056,'entry data'!B:C,2,0))</f>
        <v/>
      </c>
      <c r="E4056" s="9" t="str">
        <f>IF(ISERROR(VLOOKUP(A4056,'entry data'!B:E,4,0)),"",VLOOKUP(A4056,'entry data'!B:E,4,0))</f>
        <v/>
      </c>
      <c r="F4056" s="11" t="str">
        <f>IF(A4056="","",IF(ISERROR(VLOOKUP(A4056,'entry data'!B:F,5,0)),"",VLOOKUP(A4056,'entry data'!B:F,5,0)))</f>
        <v/>
      </c>
      <c r="G4056" s="12" t="str">
        <f>IF(A4056="","",IF(ISERROR(VLOOKUP(A4056,'entry data'!B:I,8,0)),"",VLOOKUP(A4056,'entry data'!B:I,7,0)))</f>
        <v/>
      </c>
      <c r="H4056" s="13" t="str">
        <f>IF(A4056="","",IF(B4056=1,VLOOKUP(A4056,'entry data'!B:D,3,0),I4055))</f>
        <v/>
      </c>
      <c r="I4056" s="14" t="str">
        <f>IF(A4056="","",IF(E4056="weekly",7,IF(E4056="fortnightly",14,IF(E4056="monthly",DATE(IF(MONTH(H4056)=12,YEAR(H4056)+1,YEAR(H4056)),VLOOKUP(MONTH(H4056),index!$D$2:$G$13,2,0),DAY(H4056)),
IF(E4056="quarterly",DATE(IF(MONTH(H4056)&gt;=10,YEAR(H4056)+1,YEAR(H4056)),VLOOKUP(MONTH(H4056),index!$D$2:$G$13,3,0),DAY(H4056)),
IF(E4056="halfyearly",DATE(IF(MONTH(H4056)&gt;=7,YEAR(H4056)+1,YEAR(H4056)),VLOOKUP(MONTH(H4056),index!$D$2:$G$13,4,0),DAY(H4056)),
DATE(YEAR(H4056)+1,MONTH(H4056),DAY(H4056)))))-H4056))+H4056)</f>
        <v/>
      </c>
      <c r="J4056" s="9" t="str">
        <f t="shared" si="400"/>
        <v/>
      </c>
      <c r="K4056" s="11" t="str">
        <f t="shared" si="401"/>
        <v/>
      </c>
      <c r="L4056" s="11" t="str">
        <f t="shared" si="402"/>
        <v/>
      </c>
      <c r="M4056" s="11" t="str">
        <f>IF(A4056="","",VLOOKUP(E4056,index!$A$1:$B$6,2,0)*K4056*G4056)</f>
        <v/>
      </c>
      <c r="N4056" s="11" t="str">
        <f>IF(A4056="","",-PMT(G4056*VLOOKUP(E4056,index!$A$1:$B$6,2,0),C4056,F4056,0,0))</f>
        <v/>
      </c>
      <c r="O4056" s="11" t="str">
        <f t="shared" si="403"/>
        <v/>
      </c>
      <c r="P4056" s="11" t="str">
        <f t="shared" si="398"/>
        <v/>
      </c>
    </row>
    <row r="4057" spans="1:16" x14ac:dyDescent="0.25">
      <c r="A4057" s="9" t="str">
        <f>IF(A4056="","",IF(B4056&lt;C4056,A4056,IF(A4056=MAX('entry data'!$B$8:$B$507),"",A4056+1)))</f>
        <v/>
      </c>
      <c r="B4057" s="9" t="str">
        <f t="shared" si="399"/>
        <v/>
      </c>
      <c r="C4057" s="9" t="str">
        <f>IF(ISERROR(VLOOKUP(A4057,'entry data'!B:G,6,0)),"",VLOOKUP(A4057,'entry data'!B:G,6,0))</f>
        <v/>
      </c>
      <c r="D4057" s="9" t="str">
        <f>IF(ISERROR(VLOOKUP(A4057,'entry data'!B:C,2,0)),"",VLOOKUP(A4057,'entry data'!B:C,2,0))</f>
        <v/>
      </c>
      <c r="E4057" s="9" t="str">
        <f>IF(ISERROR(VLOOKUP(A4057,'entry data'!B:E,4,0)),"",VLOOKUP(A4057,'entry data'!B:E,4,0))</f>
        <v/>
      </c>
      <c r="F4057" s="11" t="str">
        <f>IF(A4057="","",IF(ISERROR(VLOOKUP(A4057,'entry data'!B:F,5,0)),"",VLOOKUP(A4057,'entry data'!B:F,5,0)))</f>
        <v/>
      </c>
      <c r="G4057" s="12" t="str">
        <f>IF(A4057="","",IF(ISERROR(VLOOKUP(A4057,'entry data'!B:I,8,0)),"",VLOOKUP(A4057,'entry data'!B:I,7,0)))</f>
        <v/>
      </c>
      <c r="H4057" s="13" t="str">
        <f>IF(A4057="","",IF(B4057=1,VLOOKUP(A4057,'entry data'!B:D,3,0),I4056))</f>
        <v/>
      </c>
      <c r="I4057" s="14" t="str">
        <f>IF(A4057="","",IF(E4057="weekly",7,IF(E4057="fortnightly",14,IF(E4057="monthly",DATE(IF(MONTH(H4057)=12,YEAR(H4057)+1,YEAR(H4057)),VLOOKUP(MONTH(H4057),index!$D$2:$G$13,2,0),DAY(H4057)),
IF(E4057="quarterly",DATE(IF(MONTH(H4057)&gt;=10,YEAR(H4057)+1,YEAR(H4057)),VLOOKUP(MONTH(H4057),index!$D$2:$G$13,3,0),DAY(H4057)),
IF(E4057="halfyearly",DATE(IF(MONTH(H4057)&gt;=7,YEAR(H4057)+1,YEAR(H4057)),VLOOKUP(MONTH(H4057),index!$D$2:$G$13,4,0),DAY(H4057)),
DATE(YEAR(H4057)+1,MONTH(H4057),DAY(H4057)))))-H4057))+H4057)</f>
        <v/>
      </c>
      <c r="J4057" s="9" t="str">
        <f t="shared" si="400"/>
        <v/>
      </c>
      <c r="K4057" s="11" t="str">
        <f t="shared" si="401"/>
        <v/>
      </c>
      <c r="L4057" s="11" t="str">
        <f t="shared" si="402"/>
        <v/>
      </c>
      <c r="M4057" s="11" t="str">
        <f>IF(A4057="","",VLOOKUP(E4057,index!$A$1:$B$6,2,0)*K4057*G4057)</f>
        <v/>
      </c>
      <c r="N4057" s="11" t="str">
        <f>IF(A4057="","",-PMT(G4057*VLOOKUP(E4057,index!$A$1:$B$6,2,0),C4057,F4057,0,0))</f>
        <v/>
      </c>
      <c r="O4057" s="11" t="str">
        <f t="shared" si="403"/>
        <v/>
      </c>
      <c r="P4057" s="11" t="str">
        <f t="shared" si="398"/>
        <v/>
      </c>
    </row>
    <row r="4058" spans="1:16" x14ac:dyDescent="0.25">
      <c r="A4058" s="9" t="str">
        <f>IF(A4057="","",IF(B4057&lt;C4057,A4057,IF(A4057=MAX('entry data'!$B$8:$B$507),"",A4057+1)))</f>
        <v/>
      </c>
      <c r="B4058" s="9" t="str">
        <f t="shared" si="399"/>
        <v/>
      </c>
      <c r="C4058" s="9" t="str">
        <f>IF(ISERROR(VLOOKUP(A4058,'entry data'!B:G,6,0)),"",VLOOKUP(A4058,'entry data'!B:G,6,0))</f>
        <v/>
      </c>
      <c r="D4058" s="9" t="str">
        <f>IF(ISERROR(VLOOKUP(A4058,'entry data'!B:C,2,0)),"",VLOOKUP(A4058,'entry data'!B:C,2,0))</f>
        <v/>
      </c>
      <c r="E4058" s="9" t="str">
        <f>IF(ISERROR(VLOOKUP(A4058,'entry data'!B:E,4,0)),"",VLOOKUP(A4058,'entry data'!B:E,4,0))</f>
        <v/>
      </c>
      <c r="F4058" s="11" t="str">
        <f>IF(A4058="","",IF(ISERROR(VLOOKUP(A4058,'entry data'!B:F,5,0)),"",VLOOKUP(A4058,'entry data'!B:F,5,0)))</f>
        <v/>
      </c>
      <c r="G4058" s="12" t="str">
        <f>IF(A4058="","",IF(ISERROR(VLOOKUP(A4058,'entry data'!B:I,8,0)),"",VLOOKUP(A4058,'entry data'!B:I,7,0)))</f>
        <v/>
      </c>
      <c r="H4058" s="13" t="str">
        <f>IF(A4058="","",IF(B4058=1,VLOOKUP(A4058,'entry data'!B:D,3,0),I4057))</f>
        <v/>
      </c>
      <c r="I4058" s="14" t="str">
        <f>IF(A4058="","",IF(E4058="weekly",7,IF(E4058="fortnightly",14,IF(E4058="monthly",DATE(IF(MONTH(H4058)=12,YEAR(H4058)+1,YEAR(H4058)),VLOOKUP(MONTH(H4058),index!$D$2:$G$13,2,0),DAY(H4058)),
IF(E4058="quarterly",DATE(IF(MONTH(H4058)&gt;=10,YEAR(H4058)+1,YEAR(H4058)),VLOOKUP(MONTH(H4058),index!$D$2:$G$13,3,0),DAY(H4058)),
IF(E4058="halfyearly",DATE(IF(MONTH(H4058)&gt;=7,YEAR(H4058)+1,YEAR(H4058)),VLOOKUP(MONTH(H4058),index!$D$2:$G$13,4,0),DAY(H4058)),
DATE(YEAR(H4058)+1,MONTH(H4058),DAY(H4058)))))-H4058))+H4058)</f>
        <v/>
      </c>
      <c r="J4058" s="9" t="str">
        <f t="shared" si="400"/>
        <v/>
      </c>
      <c r="K4058" s="11" t="str">
        <f t="shared" si="401"/>
        <v/>
      </c>
      <c r="L4058" s="11" t="str">
        <f t="shared" si="402"/>
        <v/>
      </c>
      <c r="M4058" s="11" t="str">
        <f>IF(A4058="","",VLOOKUP(E4058,index!$A$1:$B$6,2,0)*K4058*G4058)</f>
        <v/>
      </c>
      <c r="N4058" s="11" t="str">
        <f>IF(A4058="","",-PMT(G4058*VLOOKUP(E4058,index!$A$1:$B$6,2,0),C4058,F4058,0,0))</f>
        <v/>
      </c>
      <c r="O4058" s="11" t="str">
        <f t="shared" si="403"/>
        <v/>
      </c>
      <c r="P4058" s="11" t="str">
        <f t="shared" si="398"/>
        <v/>
      </c>
    </row>
    <row r="4059" spans="1:16" x14ac:dyDescent="0.25">
      <c r="A4059" s="9" t="str">
        <f>IF(A4058="","",IF(B4058&lt;C4058,A4058,IF(A4058=MAX('entry data'!$B$8:$B$507),"",A4058+1)))</f>
        <v/>
      </c>
      <c r="B4059" s="9" t="str">
        <f t="shared" si="399"/>
        <v/>
      </c>
      <c r="C4059" s="9" t="str">
        <f>IF(ISERROR(VLOOKUP(A4059,'entry data'!B:G,6,0)),"",VLOOKUP(A4059,'entry data'!B:G,6,0))</f>
        <v/>
      </c>
      <c r="D4059" s="9" t="str">
        <f>IF(ISERROR(VLOOKUP(A4059,'entry data'!B:C,2,0)),"",VLOOKUP(A4059,'entry data'!B:C,2,0))</f>
        <v/>
      </c>
      <c r="E4059" s="9" t="str">
        <f>IF(ISERROR(VLOOKUP(A4059,'entry data'!B:E,4,0)),"",VLOOKUP(A4059,'entry data'!B:E,4,0))</f>
        <v/>
      </c>
      <c r="F4059" s="11" t="str">
        <f>IF(A4059="","",IF(ISERROR(VLOOKUP(A4059,'entry data'!B:F,5,0)),"",VLOOKUP(A4059,'entry data'!B:F,5,0)))</f>
        <v/>
      </c>
      <c r="G4059" s="12" t="str">
        <f>IF(A4059="","",IF(ISERROR(VLOOKUP(A4059,'entry data'!B:I,8,0)),"",VLOOKUP(A4059,'entry data'!B:I,7,0)))</f>
        <v/>
      </c>
      <c r="H4059" s="13" t="str">
        <f>IF(A4059="","",IF(B4059=1,VLOOKUP(A4059,'entry data'!B:D,3,0),I4058))</f>
        <v/>
      </c>
      <c r="I4059" s="14" t="str">
        <f>IF(A4059="","",IF(E4059="weekly",7,IF(E4059="fortnightly",14,IF(E4059="monthly",DATE(IF(MONTH(H4059)=12,YEAR(H4059)+1,YEAR(H4059)),VLOOKUP(MONTH(H4059),index!$D$2:$G$13,2,0),DAY(H4059)),
IF(E4059="quarterly",DATE(IF(MONTH(H4059)&gt;=10,YEAR(H4059)+1,YEAR(H4059)),VLOOKUP(MONTH(H4059),index!$D$2:$G$13,3,0),DAY(H4059)),
IF(E4059="halfyearly",DATE(IF(MONTH(H4059)&gt;=7,YEAR(H4059)+1,YEAR(H4059)),VLOOKUP(MONTH(H4059),index!$D$2:$G$13,4,0),DAY(H4059)),
DATE(YEAR(H4059)+1,MONTH(H4059),DAY(H4059)))))-H4059))+H4059)</f>
        <v/>
      </c>
      <c r="J4059" s="9" t="str">
        <f t="shared" si="400"/>
        <v/>
      </c>
      <c r="K4059" s="11" t="str">
        <f t="shared" si="401"/>
        <v/>
      </c>
      <c r="L4059" s="11" t="str">
        <f t="shared" si="402"/>
        <v/>
      </c>
      <c r="M4059" s="11" t="str">
        <f>IF(A4059="","",VLOOKUP(E4059,index!$A$1:$B$6,2,0)*K4059*G4059)</f>
        <v/>
      </c>
      <c r="N4059" s="11" t="str">
        <f>IF(A4059="","",-PMT(G4059*VLOOKUP(E4059,index!$A$1:$B$6,2,0),C4059,F4059,0,0))</f>
        <v/>
      </c>
      <c r="O4059" s="11" t="str">
        <f t="shared" si="403"/>
        <v/>
      </c>
      <c r="P4059" s="11" t="str">
        <f t="shared" si="398"/>
        <v/>
      </c>
    </row>
    <row r="4060" spans="1:16" x14ac:dyDescent="0.25">
      <c r="A4060" s="9" t="str">
        <f>IF(A4059="","",IF(B4059&lt;C4059,A4059,IF(A4059=MAX('entry data'!$B$8:$B$507),"",A4059+1)))</f>
        <v/>
      </c>
      <c r="B4060" s="9" t="str">
        <f t="shared" si="399"/>
        <v/>
      </c>
      <c r="C4060" s="9" t="str">
        <f>IF(ISERROR(VLOOKUP(A4060,'entry data'!B:G,6,0)),"",VLOOKUP(A4060,'entry data'!B:G,6,0))</f>
        <v/>
      </c>
      <c r="D4060" s="9" t="str">
        <f>IF(ISERROR(VLOOKUP(A4060,'entry data'!B:C,2,0)),"",VLOOKUP(A4060,'entry data'!B:C,2,0))</f>
        <v/>
      </c>
      <c r="E4060" s="9" t="str">
        <f>IF(ISERROR(VLOOKUP(A4060,'entry data'!B:E,4,0)),"",VLOOKUP(A4060,'entry data'!B:E,4,0))</f>
        <v/>
      </c>
      <c r="F4060" s="11" t="str">
        <f>IF(A4060="","",IF(ISERROR(VLOOKUP(A4060,'entry data'!B:F,5,0)),"",VLOOKUP(A4060,'entry data'!B:F,5,0)))</f>
        <v/>
      </c>
      <c r="G4060" s="12" t="str">
        <f>IF(A4060="","",IF(ISERROR(VLOOKUP(A4060,'entry data'!B:I,8,0)),"",VLOOKUP(A4060,'entry data'!B:I,7,0)))</f>
        <v/>
      </c>
      <c r="H4060" s="13" t="str">
        <f>IF(A4060="","",IF(B4060=1,VLOOKUP(A4060,'entry data'!B:D,3,0),I4059))</f>
        <v/>
      </c>
      <c r="I4060" s="14" t="str">
        <f>IF(A4060="","",IF(E4060="weekly",7,IF(E4060="fortnightly",14,IF(E4060="monthly",DATE(IF(MONTH(H4060)=12,YEAR(H4060)+1,YEAR(H4060)),VLOOKUP(MONTH(H4060),index!$D$2:$G$13,2,0),DAY(H4060)),
IF(E4060="quarterly",DATE(IF(MONTH(H4060)&gt;=10,YEAR(H4060)+1,YEAR(H4060)),VLOOKUP(MONTH(H4060),index!$D$2:$G$13,3,0),DAY(H4060)),
IF(E4060="halfyearly",DATE(IF(MONTH(H4060)&gt;=7,YEAR(H4060)+1,YEAR(H4060)),VLOOKUP(MONTH(H4060),index!$D$2:$G$13,4,0),DAY(H4060)),
DATE(YEAR(H4060)+1,MONTH(H4060),DAY(H4060)))))-H4060))+H4060)</f>
        <v/>
      </c>
      <c r="J4060" s="9" t="str">
        <f t="shared" si="400"/>
        <v/>
      </c>
      <c r="K4060" s="11" t="str">
        <f t="shared" si="401"/>
        <v/>
      </c>
      <c r="L4060" s="11" t="str">
        <f t="shared" si="402"/>
        <v/>
      </c>
      <c r="M4060" s="11" t="str">
        <f>IF(A4060="","",VLOOKUP(E4060,index!$A$1:$B$6,2,0)*K4060*G4060)</f>
        <v/>
      </c>
      <c r="N4060" s="11" t="str">
        <f>IF(A4060="","",-PMT(G4060*VLOOKUP(E4060,index!$A$1:$B$6,2,0),C4060,F4060,0,0))</f>
        <v/>
      </c>
      <c r="O4060" s="11" t="str">
        <f t="shared" si="403"/>
        <v/>
      </c>
      <c r="P4060" s="11" t="str">
        <f t="shared" si="398"/>
        <v/>
      </c>
    </row>
    <row r="4061" spans="1:16" x14ac:dyDescent="0.25">
      <c r="A4061" s="9" t="str">
        <f>IF(A4060="","",IF(B4060&lt;C4060,A4060,IF(A4060=MAX('entry data'!$B$8:$B$507),"",A4060+1)))</f>
        <v/>
      </c>
      <c r="B4061" s="9" t="str">
        <f t="shared" si="399"/>
        <v/>
      </c>
      <c r="C4061" s="9" t="str">
        <f>IF(ISERROR(VLOOKUP(A4061,'entry data'!B:G,6,0)),"",VLOOKUP(A4061,'entry data'!B:G,6,0))</f>
        <v/>
      </c>
      <c r="D4061" s="9" t="str">
        <f>IF(ISERROR(VLOOKUP(A4061,'entry data'!B:C,2,0)),"",VLOOKUP(A4061,'entry data'!B:C,2,0))</f>
        <v/>
      </c>
      <c r="E4061" s="9" t="str">
        <f>IF(ISERROR(VLOOKUP(A4061,'entry data'!B:E,4,0)),"",VLOOKUP(A4061,'entry data'!B:E,4,0))</f>
        <v/>
      </c>
      <c r="F4061" s="11" t="str">
        <f>IF(A4061="","",IF(ISERROR(VLOOKUP(A4061,'entry data'!B:F,5,0)),"",VLOOKUP(A4061,'entry data'!B:F,5,0)))</f>
        <v/>
      </c>
      <c r="G4061" s="12" t="str">
        <f>IF(A4061="","",IF(ISERROR(VLOOKUP(A4061,'entry data'!B:I,8,0)),"",VLOOKUP(A4061,'entry data'!B:I,7,0)))</f>
        <v/>
      </c>
      <c r="H4061" s="13" t="str">
        <f>IF(A4061="","",IF(B4061=1,VLOOKUP(A4061,'entry data'!B:D,3,0),I4060))</f>
        <v/>
      </c>
      <c r="I4061" s="14" t="str">
        <f>IF(A4061="","",IF(E4061="weekly",7,IF(E4061="fortnightly",14,IF(E4061="monthly",DATE(IF(MONTH(H4061)=12,YEAR(H4061)+1,YEAR(H4061)),VLOOKUP(MONTH(H4061),index!$D$2:$G$13,2,0),DAY(H4061)),
IF(E4061="quarterly",DATE(IF(MONTH(H4061)&gt;=10,YEAR(H4061)+1,YEAR(H4061)),VLOOKUP(MONTH(H4061),index!$D$2:$G$13,3,0),DAY(H4061)),
IF(E4061="halfyearly",DATE(IF(MONTH(H4061)&gt;=7,YEAR(H4061)+1,YEAR(H4061)),VLOOKUP(MONTH(H4061),index!$D$2:$G$13,4,0),DAY(H4061)),
DATE(YEAR(H4061)+1,MONTH(H4061),DAY(H4061)))))-H4061))+H4061)</f>
        <v/>
      </c>
      <c r="J4061" s="9" t="str">
        <f t="shared" si="400"/>
        <v/>
      </c>
      <c r="K4061" s="11" t="str">
        <f t="shared" si="401"/>
        <v/>
      </c>
      <c r="L4061" s="11" t="str">
        <f t="shared" si="402"/>
        <v/>
      </c>
      <c r="M4061" s="11" t="str">
        <f>IF(A4061="","",VLOOKUP(E4061,index!$A$1:$B$6,2,0)*K4061*G4061)</f>
        <v/>
      </c>
      <c r="N4061" s="11" t="str">
        <f>IF(A4061="","",-PMT(G4061*VLOOKUP(E4061,index!$A$1:$B$6,2,0),C4061,F4061,0,0))</f>
        <v/>
      </c>
      <c r="O4061" s="11" t="str">
        <f t="shared" si="403"/>
        <v/>
      </c>
      <c r="P4061" s="11" t="str">
        <f t="shared" si="398"/>
        <v/>
      </c>
    </row>
    <row r="4062" spans="1:16" x14ac:dyDescent="0.25">
      <c r="A4062" s="9" t="str">
        <f>IF(A4061="","",IF(B4061&lt;C4061,A4061,IF(A4061=MAX('entry data'!$B$8:$B$507),"",A4061+1)))</f>
        <v/>
      </c>
      <c r="B4062" s="9" t="str">
        <f t="shared" si="399"/>
        <v/>
      </c>
      <c r="C4062" s="9" t="str">
        <f>IF(ISERROR(VLOOKUP(A4062,'entry data'!B:G,6,0)),"",VLOOKUP(A4062,'entry data'!B:G,6,0))</f>
        <v/>
      </c>
      <c r="D4062" s="9" t="str">
        <f>IF(ISERROR(VLOOKUP(A4062,'entry data'!B:C,2,0)),"",VLOOKUP(A4062,'entry data'!B:C,2,0))</f>
        <v/>
      </c>
      <c r="E4062" s="9" t="str">
        <f>IF(ISERROR(VLOOKUP(A4062,'entry data'!B:E,4,0)),"",VLOOKUP(A4062,'entry data'!B:E,4,0))</f>
        <v/>
      </c>
      <c r="F4062" s="11" t="str">
        <f>IF(A4062="","",IF(ISERROR(VLOOKUP(A4062,'entry data'!B:F,5,0)),"",VLOOKUP(A4062,'entry data'!B:F,5,0)))</f>
        <v/>
      </c>
      <c r="G4062" s="12" t="str">
        <f>IF(A4062="","",IF(ISERROR(VLOOKUP(A4062,'entry data'!B:I,8,0)),"",VLOOKUP(A4062,'entry data'!B:I,7,0)))</f>
        <v/>
      </c>
      <c r="H4062" s="13" t="str">
        <f>IF(A4062="","",IF(B4062=1,VLOOKUP(A4062,'entry data'!B:D,3,0),I4061))</f>
        <v/>
      </c>
      <c r="I4062" s="14" t="str">
        <f>IF(A4062="","",IF(E4062="weekly",7,IF(E4062="fortnightly",14,IF(E4062="monthly",DATE(IF(MONTH(H4062)=12,YEAR(H4062)+1,YEAR(H4062)),VLOOKUP(MONTH(H4062),index!$D$2:$G$13,2,0),DAY(H4062)),
IF(E4062="quarterly",DATE(IF(MONTH(H4062)&gt;=10,YEAR(H4062)+1,YEAR(H4062)),VLOOKUP(MONTH(H4062),index!$D$2:$G$13,3,0),DAY(H4062)),
IF(E4062="halfyearly",DATE(IF(MONTH(H4062)&gt;=7,YEAR(H4062)+1,YEAR(H4062)),VLOOKUP(MONTH(H4062),index!$D$2:$G$13,4,0),DAY(H4062)),
DATE(YEAR(H4062)+1,MONTH(H4062),DAY(H4062)))))-H4062))+H4062)</f>
        <v/>
      </c>
      <c r="J4062" s="9" t="str">
        <f t="shared" si="400"/>
        <v/>
      </c>
      <c r="K4062" s="11" t="str">
        <f t="shared" si="401"/>
        <v/>
      </c>
      <c r="L4062" s="11" t="str">
        <f t="shared" si="402"/>
        <v/>
      </c>
      <c r="M4062" s="11" t="str">
        <f>IF(A4062="","",VLOOKUP(E4062,index!$A$1:$B$6,2,0)*K4062*G4062)</f>
        <v/>
      </c>
      <c r="N4062" s="11" t="str">
        <f>IF(A4062="","",-PMT(G4062*VLOOKUP(E4062,index!$A$1:$B$6,2,0),C4062,F4062,0,0))</f>
        <v/>
      </c>
      <c r="O4062" s="11" t="str">
        <f t="shared" si="403"/>
        <v/>
      </c>
      <c r="P4062" s="11" t="str">
        <f t="shared" si="398"/>
        <v/>
      </c>
    </row>
    <row r="4063" spans="1:16" x14ac:dyDescent="0.25">
      <c r="A4063" s="9" t="str">
        <f>IF(A4062="","",IF(B4062&lt;C4062,A4062,IF(A4062=MAX('entry data'!$B$8:$B$507),"",A4062+1)))</f>
        <v/>
      </c>
      <c r="B4063" s="9" t="str">
        <f t="shared" si="399"/>
        <v/>
      </c>
      <c r="C4063" s="9" t="str">
        <f>IF(ISERROR(VLOOKUP(A4063,'entry data'!B:G,6,0)),"",VLOOKUP(A4063,'entry data'!B:G,6,0))</f>
        <v/>
      </c>
      <c r="D4063" s="9" t="str">
        <f>IF(ISERROR(VLOOKUP(A4063,'entry data'!B:C,2,0)),"",VLOOKUP(A4063,'entry data'!B:C,2,0))</f>
        <v/>
      </c>
      <c r="E4063" s="9" t="str">
        <f>IF(ISERROR(VLOOKUP(A4063,'entry data'!B:E,4,0)),"",VLOOKUP(A4063,'entry data'!B:E,4,0))</f>
        <v/>
      </c>
      <c r="F4063" s="11" t="str">
        <f>IF(A4063="","",IF(ISERROR(VLOOKUP(A4063,'entry data'!B:F,5,0)),"",VLOOKUP(A4063,'entry data'!B:F,5,0)))</f>
        <v/>
      </c>
      <c r="G4063" s="12" t="str">
        <f>IF(A4063="","",IF(ISERROR(VLOOKUP(A4063,'entry data'!B:I,8,0)),"",VLOOKUP(A4063,'entry data'!B:I,7,0)))</f>
        <v/>
      </c>
      <c r="H4063" s="13" t="str">
        <f>IF(A4063="","",IF(B4063=1,VLOOKUP(A4063,'entry data'!B:D,3,0),I4062))</f>
        <v/>
      </c>
      <c r="I4063" s="14" t="str">
        <f>IF(A4063="","",IF(E4063="weekly",7,IF(E4063="fortnightly",14,IF(E4063="monthly",DATE(IF(MONTH(H4063)=12,YEAR(H4063)+1,YEAR(H4063)),VLOOKUP(MONTH(H4063),index!$D$2:$G$13,2,0),DAY(H4063)),
IF(E4063="quarterly",DATE(IF(MONTH(H4063)&gt;=10,YEAR(H4063)+1,YEAR(H4063)),VLOOKUP(MONTH(H4063),index!$D$2:$G$13,3,0),DAY(H4063)),
IF(E4063="halfyearly",DATE(IF(MONTH(H4063)&gt;=7,YEAR(H4063)+1,YEAR(H4063)),VLOOKUP(MONTH(H4063),index!$D$2:$G$13,4,0),DAY(H4063)),
DATE(YEAR(H4063)+1,MONTH(H4063),DAY(H4063)))))-H4063))+H4063)</f>
        <v/>
      </c>
      <c r="J4063" s="9" t="str">
        <f t="shared" si="400"/>
        <v/>
      </c>
      <c r="K4063" s="11" t="str">
        <f t="shared" si="401"/>
        <v/>
      </c>
      <c r="L4063" s="11" t="str">
        <f t="shared" si="402"/>
        <v/>
      </c>
      <c r="M4063" s="11" t="str">
        <f>IF(A4063="","",VLOOKUP(E4063,index!$A$1:$B$6,2,0)*K4063*G4063)</f>
        <v/>
      </c>
      <c r="N4063" s="11" t="str">
        <f>IF(A4063="","",-PMT(G4063*VLOOKUP(E4063,index!$A$1:$B$6,2,0),C4063,F4063,0,0))</f>
        <v/>
      </c>
      <c r="O4063" s="11" t="str">
        <f t="shared" si="403"/>
        <v/>
      </c>
      <c r="P4063" s="11" t="str">
        <f t="shared" si="398"/>
        <v/>
      </c>
    </row>
    <row r="4064" spans="1:16" x14ac:dyDescent="0.25">
      <c r="A4064" s="9" t="str">
        <f>IF(A4063="","",IF(B4063&lt;C4063,A4063,IF(A4063=MAX('entry data'!$B$8:$B$507),"",A4063+1)))</f>
        <v/>
      </c>
      <c r="B4064" s="9" t="str">
        <f t="shared" si="399"/>
        <v/>
      </c>
      <c r="C4064" s="9" t="str">
        <f>IF(ISERROR(VLOOKUP(A4064,'entry data'!B:G,6,0)),"",VLOOKUP(A4064,'entry data'!B:G,6,0))</f>
        <v/>
      </c>
      <c r="D4064" s="9" t="str">
        <f>IF(ISERROR(VLOOKUP(A4064,'entry data'!B:C,2,0)),"",VLOOKUP(A4064,'entry data'!B:C,2,0))</f>
        <v/>
      </c>
      <c r="E4064" s="9" t="str">
        <f>IF(ISERROR(VLOOKUP(A4064,'entry data'!B:E,4,0)),"",VLOOKUP(A4064,'entry data'!B:E,4,0))</f>
        <v/>
      </c>
      <c r="F4064" s="11" t="str">
        <f>IF(A4064="","",IF(ISERROR(VLOOKUP(A4064,'entry data'!B:F,5,0)),"",VLOOKUP(A4064,'entry data'!B:F,5,0)))</f>
        <v/>
      </c>
      <c r="G4064" s="12" t="str">
        <f>IF(A4064="","",IF(ISERROR(VLOOKUP(A4064,'entry data'!B:I,8,0)),"",VLOOKUP(A4064,'entry data'!B:I,7,0)))</f>
        <v/>
      </c>
      <c r="H4064" s="13" t="str">
        <f>IF(A4064="","",IF(B4064=1,VLOOKUP(A4064,'entry data'!B:D,3,0),I4063))</f>
        <v/>
      </c>
      <c r="I4064" s="14" t="str">
        <f>IF(A4064="","",IF(E4064="weekly",7,IF(E4064="fortnightly",14,IF(E4064="monthly",DATE(IF(MONTH(H4064)=12,YEAR(H4064)+1,YEAR(H4064)),VLOOKUP(MONTH(H4064),index!$D$2:$G$13,2,0),DAY(H4064)),
IF(E4064="quarterly",DATE(IF(MONTH(H4064)&gt;=10,YEAR(H4064)+1,YEAR(H4064)),VLOOKUP(MONTH(H4064),index!$D$2:$G$13,3,0),DAY(H4064)),
IF(E4064="halfyearly",DATE(IF(MONTH(H4064)&gt;=7,YEAR(H4064)+1,YEAR(H4064)),VLOOKUP(MONTH(H4064),index!$D$2:$G$13,4,0),DAY(H4064)),
DATE(YEAR(H4064)+1,MONTH(H4064),DAY(H4064)))))-H4064))+H4064)</f>
        <v/>
      </c>
      <c r="J4064" s="9" t="str">
        <f t="shared" si="400"/>
        <v/>
      </c>
      <c r="K4064" s="11" t="str">
        <f t="shared" si="401"/>
        <v/>
      </c>
      <c r="L4064" s="11" t="str">
        <f t="shared" si="402"/>
        <v/>
      </c>
      <c r="M4064" s="11" t="str">
        <f>IF(A4064="","",VLOOKUP(E4064,index!$A$1:$B$6,2,0)*K4064*G4064)</f>
        <v/>
      </c>
      <c r="N4064" s="11" t="str">
        <f>IF(A4064="","",-PMT(G4064*VLOOKUP(E4064,index!$A$1:$B$6,2,0),C4064,F4064,0,0))</f>
        <v/>
      </c>
      <c r="O4064" s="11" t="str">
        <f t="shared" si="403"/>
        <v/>
      </c>
      <c r="P4064" s="11" t="str">
        <f t="shared" si="398"/>
        <v/>
      </c>
    </row>
    <row r="4065" spans="1:16" x14ac:dyDescent="0.25">
      <c r="A4065" s="9" t="str">
        <f>IF(A4064="","",IF(B4064&lt;C4064,A4064,IF(A4064=MAX('entry data'!$B$8:$B$507),"",A4064+1)))</f>
        <v/>
      </c>
      <c r="B4065" s="9" t="str">
        <f t="shared" si="399"/>
        <v/>
      </c>
      <c r="C4065" s="9" t="str">
        <f>IF(ISERROR(VLOOKUP(A4065,'entry data'!B:G,6,0)),"",VLOOKUP(A4065,'entry data'!B:G,6,0))</f>
        <v/>
      </c>
      <c r="D4065" s="9" t="str">
        <f>IF(ISERROR(VLOOKUP(A4065,'entry data'!B:C,2,0)),"",VLOOKUP(A4065,'entry data'!B:C,2,0))</f>
        <v/>
      </c>
      <c r="E4065" s="9" t="str">
        <f>IF(ISERROR(VLOOKUP(A4065,'entry data'!B:E,4,0)),"",VLOOKUP(A4065,'entry data'!B:E,4,0))</f>
        <v/>
      </c>
      <c r="F4065" s="11" t="str">
        <f>IF(A4065="","",IF(ISERROR(VLOOKUP(A4065,'entry data'!B:F,5,0)),"",VLOOKUP(A4065,'entry data'!B:F,5,0)))</f>
        <v/>
      </c>
      <c r="G4065" s="12" t="str">
        <f>IF(A4065="","",IF(ISERROR(VLOOKUP(A4065,'entry data'!B:I,8,0)),"",VLOOKUP(A4065,'entry data'!B:I,7,0)))</f>
        <v/>
      </c>
      <c r="H4065" s="13" t="str">
        <f>IF(A4065="","",IF(B4065=1,VLOOKUP(A4065,'entry data'!B:D,3,0),I4064))</f>
        <v/>
      </c>
      <c r="I4065" s="14" t="str">
        <f>IF(A4065="","",IF(E4065="weekly",7,IF(E4065="fortnightly",14,IF(E4065="monthly",DATE(IF(MONTH(H4065)=12,YEAR(H4065)+1,YEAR(H4065)),VLOOKUP(MONTH(H4065),index!$D$2:$G$13,2,0),DAY(H4065)),
IF(E4065="quarterly",DATE(IF(MONTH(H4065)&gt;=10,YEAR(H4065)+1,YEAR(H4065)),VLOOKUP(MONTH(H4065),index!$D$2:$G$13,3,0),DAY(H4065)),
IF(E4065="halfyearly",DATE(IF(MONTH(H4065)&gt;=7,YEAR(H4065)+1,YEAR(H4065)),VLOOKUP(MONTH(H4065),index!$D$2:$G$13,4,0),DAY(H4065)),
DATE(YEAR(H4065)+1,MONTH(H4065),DAY(H4065)))))-H4065))+H4065)</f>
        <v/>
      </c>
      <c r="J4065" s="9" t="str">
        <f t="shared" si="400"/>
        <v/>
      </c>
      <c r="K4065" s="11" t="str">
        <f t="shared" si="401"/>
        <v/>
      </c>
      <c r="L4065" s="11" t="str">
        <f t="shared" si="402"/>
        <v/>
      </c>
      <c r="M4065" s="11" t="str">
        <f>IF(A4065="","",VLOOKUP(E4065,index!$A$1:$B$6,2,0)*K4065*G4065)</f>
        <v/>
      </c>
      <c r="N4065" s="11" t="str">
        <f>IF(A4065="","",-PMT(G4065*VLOOKUP(E4065,index!$A$1:$B$6,2,0),C4065,F4065,0,0))</f>
        <v/>
      </c>
      <c r="O4065" s="11" t="str">
        <f t="shared" si="403"/>
        <v/>
      </c>
      <c r="P4065" s="11" t="str">
        <f t="shared" si="398"/>
        <v/>
      </c>
    </row>
    <row r="4066" spans="1:16" x14ac:dyDescent="0.25">
      <c r="A4066" s="9" t="str">
        <f>IF(A4065="","",IF(B4065&lt;C4065,A4065,IF(A4065=MAX('entry data'!$B$8:$B$507),"",A4065+1)))</f>
        <v/>
      </c>
      <c r="B4066" s="9" t="str">
        <f t="shared" si="399"/>
        <v/>
      </c>
      <c r="C4066" s="9" t="str">
        <f>IF(ISERROR(VLOOKUP(A4066,'entry data'!B:G,6,0)),"",VLOOKUP(A4066,'entry data'!B:G,6,0))</f>
        <v/>
      </c>
      <c r="D4066" s="9" t="str">
        <f>IF(ISERROR(VLOOKUP(A4066,'entry data'!B:C,2,0)),"",VLOOKUP(A4066,'entry data'!B:C,2,0))</f>
        <v/>
      </c>
      <c r="E4066" s="9" t="str">
        <f>IF(ISERROR(VLOOKUP(A4066,'entry data'!B:E,4,0)),"",VLOOKUP(A4066,'entry data'!B:E,4,0))</f>
        <v/>
      </c>
      <c r="F4066" s="11" t="str">
        <f>IF(A4066="","",IF(ISERROR(VLOOKUP(A4066,'entry data'!B:F,5,0)),"",VLOOKUP(A4066,'entry data'!B:F,5,0)))</f>
        <v/>
      </c>
      <c r="G4066" s="12" t="str">
        <f>IF(A4066="","",IF(ISERROR(VLOOKUP(A4066,'entry data'!B:I,8,0)),"",VLOOKUP(A4066,'entry data'!B:I,7,0)))</f>
        <v/>
      </c>
      <c r="H4066" s="13" t="str">
        <f>IF(A4066="","",IF(B4066=1,VLOOKUP(A4066,'entry data'!B:D,3,0),I4065))</f>
        <v/>
      </c>
      <c r="I4066" s="14" t="str">
        <f>IF(A4066="","",IF(E4066="weekly",7,IF(E4066="fortnightly",14,IF(E4066="monthly",DATE(IF(MONTH(H4066)=12,YEAR(H4066)+1,YEAR(H4066)),VLOOKUP(MONTH(H4066),index!$D$2:$G$13,2,0),DAY(H4066)),
IF(E4066="quarterly",DATE(IF(MONTH(H4066)&gt;=10,YEAR(H4066)+1,YEAR(H4066)),VLOOKUP(MONTH(H4066),index!$D$2:$G$13,3,0),DAY(H4066)),
IF(E4066="halfyearly",DATE(IF(MONTH(H4066)&gt;=7,YEAR(H4066)+1,YEAR(H4066)),VLOOKUP(MONTH(H4066),index!$D$2:$G$13,4,0),DAY(H4066)),
DATE(YEAR(H4066)+1,MONTH(H4066),DAY(H4066)))))-H4066))+H4066)</f>
        <v/>
      </c>
      <c r="J4066" s="9" t="str">
        <f t="shared" si="400"/>
        <v/>
      </c>
      <c r="K4066" s="11" t="str">
        <f t="shared" si="401"/>
        <v/>
      </c>
      <c r="L4066" s="11" t="str">
        <f t="shared" si="402"/>
        <v/>
      </c>
      <c r="M4066" s="11" t="str">
        <f>IF(A4066="","",VLOOKUP(E4066,index!$A$1:$B$6,2,0)*K4066*G4066)</f>
        <v/>
      </c>
      <c r="N4066" s="11" t="str">
        <f>IF(A4066="","",-PMT(G4066*VLOOKUP(E4066,index!$A$1:$B$6,2,0),C4066,F4066,0,0))</f>
        <v/>
      </c>
      <c r="O4066" s="11" t="str">
        <f t="shared" si="403"/>
        <v/>
      </c>
      <c r="P4066" s="11" t="str">
        <f t="shared" si="398"/>
        <v/>
      </c>
    </row>
    <row r="4067" spans="1:16" x14ac:dyDescent="0.25">
      <c r="A4067" s="9" t="str">
        <f>IF(A4066="","",IF(B4066&lt;C4066,A4066,IF(A4066=MAX('entry data'!$B$8:$B$507),"",A4066+1)))</f>
        <v/>
      </c>
      <c r="B4067" s="9" t="str">
        <f t="shared" si="399"/>
        <v/>
      </c>
      <c r="C4067" s="9" t="str">
        <f>IF(ISERROR(VLOOKUP(A4067,'entry data'!B:G,6,0)),"",VLOOKUP(A4067,'entry data'!B:G,6,0))</f>
        <v/>
      </c>
      <c r="D4067" s="9" t="str">
        <f>IF(ISERROR(VLOOKUP(A4067,'entry data'!B:C,2,0)),"",VLOOKUP(A4067,'entry data'!B:C,2,0))</f>
        <v/>
      </c>
      <c r="E4067" s="9" t="str">
        <f>IF(ISERROR(VLOOKUP(A4067,'entry data'!B:E,4,0)),"",VLOOKUP(A4067,'entry data'!B:E,4,0))</f>
        <v/>
      </c>
      <c r="F4067" s="11" t="str">
        <f>IF(A4067="","",IF(ISERROR(VLOOKUP(A4067,'entry data'!B:F,5,0)),"",VLOOKUP(A4067,'entry data'!B:F,5,0)))</f>
        <v/>
      </c>
      <c r="G4067" s="12" t="str">
        <f>IF(A4067="","",IF(ISERROR(VLOOKUP(A4067,'entry data'!B:I,8,0)),"",VLOOKUP(A4067,'entry data'!B:I,7,0)))</f>
        <v/>
      </c>
      <c r="H4067" s="13" t="str">
        <f>IF(A4067="","",IF(B4067=1,VLOOKUP(A4067,'entry data'!B:D,3,0),I4066))</f>
        <v/>
      </c>
      <c r="I4067" s="14" t="str">
        <f>IF(A4067="","",IF(E4067="weekly",7,IF(E4067="fortnightly",14,IF(E4067="monthly",DATE(IF(MONTH(H4067)=12,YEAR(H4067)+1,YEAR(H4067)),VLOOKUP(MONTH(H4067),index!$D$2:$G$13,2,0),DAY(H4067)),
IF(E4067="quarterly",DATE(IF(MONTH(H4067)&gt;=10,YEAR(H4067)+1,YEAR(H4067)),VLOOKUP(MONTH(H4067),index!$D$2:$G$13,3,0),DAY(H4067)),
IF(E4067="halfyearly",DATE(IF(MONTH(H4067)&gt;=7,YEAR(H4067)+1,YEAR(H4067)),VLOOKUP(MONTH(H4067),index!$D$2:$G$13,4,0),DAY(H4067)),
DATE(YEAR(H4067)+1,MONTH(H4067),DAY(H4067)))))-H4067))+H4067)</f>
        <v/>
      </c>
      <c r="J4067" s="9" t="str">
        <f t="shared" si="400"/>
        <v/>
      </c>
      <c r="K4067" s="11" t="str">
        <f t="shared" si="401"/>
        <v/>
      </c>
      <c r="L4067" s="11" t="str">
        <f t="shared" si="402"/>
        <v/>
      </c>
      <c r="M4067" s="11" t="str">
        <f>IF(A4067="","",VLOOKUP(E4067,index!$A$1:$B$6,2,0)*K4067*G4067)</f>
        <v/>
      </c>
      <c r="N4067" s="11" t="str">
        <f>IF(A4067="","",-PMT(G4067*VLOOKUP(E4067,index!$A$1:$B$6,2,0),C4067,F4067,0,0))</f>
        <v/>
      </c>
      <c r="O4067" s="11" t="str">
        <f t="shared" si="403"/>
        <v/>
      </c>
      <c r="P4067" s="11" t="str">
        <f t="shared" si="398"/>
        <v/>
      </c>
    </row>
    <row r="4068" spans="1:16" x14ac:dyDescent="0.25">
      <c r="A4068" s="9" t="str">
        <f>IF(A4067="","",IF(B4067&lt;C4067,A4067,IF(A4067=MAX('entry data'!$B$8:$B$507),"",A4067+1)))</f>
        <v/>
      </c>
      <c r="B4068" s="9" t="str">
        <f t="shared" si="399"/>
        <v/>
      </c>
      <c r="C4068" s="9" t="str">
        <f>IF(ISERROR(VLOOKUP(A4068,'entry data'!B:G,6,0)),"",VLOOKUP(A4068,'entry data'!B:G,6,0))</f>
        <v/>
      </c>
      <c r="D4068" s="9" t="str">
        <f>IF(ISERROR(VLOOKUP(A4068,'entry data'!B:C,2,0)),"",VLOOKUP(A4068,'entry data'!B:C,2,0))</f>
        <v/>
      </c>
      <c r="E4068" s="9" t="str">
        <f>IF(ISERROR(VLOOKUP(A4068,'entry data'!B:E,4,0)),"",VLOOKUP(A4068,'entry data'!B:E,4,0))</f>
        <v/>
      </c>
      <c r="F4068" s="11" t="str">
        <f>IF(A4068="","",IF(ISERROR(VLOOKUP(A4068,'entry data'!B:F,5,0)),"",VLOOKUP(A4068,'entry data'!B:F,5,0)))</f>
        <v/>
      </c>
      <c r="G4068" s="12" t="str">
        <f>IF(A4068="","",IF(ISERROR(VLOOKUP(A4068,'entry data'!B:I,8,0)),"",VLOOKUP(A4068,'entry data'!B:I,7,0)))</f>
        <v/>
      </c>
      <c r="H4068" s="13" t="str">
        <f>IF(A4068="","",IF(B4068=1,VLOOKUP(A4068,'entry data'!B:D,3,0),I4067))</f>
        <v/>
      </c>
      <c r="I4068" s="14" t="str">
        <f>IF(A4068="","",IF(E4068="weekly",7,IF(E4068="fortnightly",14,IF(E4068="monthly",DATE(IF(MONTH(H4068)=12,YEAR(H4068)+1,YEAR(H4068)),VLOOKUP(MONTH(H4068),index!$D$2:$G$13,2,0),DAY(H4068)),
IF(E4068="quarterly",DATE(IF(MONTH(H4068)&gt;=10,YEAR(H4068)+1,YEAR(H4068)),VLOOKUP(MONTH(H4068),index!$D$2:$G$13,3,0),DAY(H4068)),
IF(E4068="halfyearly",DATE(IF(MONTH(H4068)&gt;=7,YEAR(H4068)+1,YEAR(H4068)),VLOOKUP(MONTH(H4068),index!$D$2:$G$13,4,0),DAY(H4068)),
DATE(YEAR(H4068)+1,MONTH(H4068),DAY(H4068)))))-H4068))+H4068)</f>
        <v/>
      </c>
      <c r="J4068" s="9" t="str">
        <f t="shared" si="400"/>
        <v/>
      </c>
      <c r="K4068" s="11" t="str">
        <f t="shared" si="401"/>
        <v/>
      </c>
      <c r="L4068" s="11" t="str">
        <f t="shared" si="402"/>
        <v/>
      </c>
      <c r="M4068" s="11" t="str">
        <f>IF(A4068="","",VLOOKUP(E4068,index!$A$1:$B$6,2,0)*K4068*G4068)</f>
        <v/>
      </c>
      <c r="N4068" s="11" t="str">
        <f>IF(A4068="","",-PMT(G4068*VLOOKUP(E4068,index!$A$1:$B$6,2,0),C4068,F4068,0,0))</f>
        <v/>
      </c>
      <c r="O4068" s="11" t="str">
        <f t="shared" si="403"/>
        <v/>
      </c>
      <c r="P4068" s="11" t="str">
        <f t="shared" si="398"/>
        <v/>
      </c>
    </row>
    <row r="4069" spans="1:16" x14ac:dyDescent="0.25">
      <c r="A4069" s="9" t="str">
        <f>IF(A4068="","",IF(B4068&lt;C4068,A4068,IF(A4068=MAX('entry data'!$B$8:$B$507),"",A4068+1)))</f>
        <v/>
      </c>
      <c r="B4069" s="9" t="str">
        <f t="shared" si="399"/>
        <v/>
      </c>
      <c r="C4069" s="9" t="str">
        <f>IF(ISERROR(VLOOKUP(A4069,'entry data'!B:G,6,0)),"",VLOOKUP(A4069,'entry data'!B:G,6,0))</f>
        <v/>
      </c>
      <c r="D4069" s="9" t="str">
        <f>IF(ISERROR(VLOOKUP(A4069,'entry data'!B:C,2,0)),"",VLOOKUP(A4069,'entry data'!B:C,2,0))</f>
        <v/>
      </c>
      <c r="E4069" s="9" t="str">
        <f>IF(ISERROR(VLOOKUP(A4069,'entry data'!B:E,4,0)),"",VLOOKUP(A4069,'entry data'!B:E,4,0))</f>
        <v/>
      </c>
      <c r="F4069" s="11" t="str">
        <f>IF(A4069="","",IF(ISERROR(VLOOKUP(A4069,'entry data'!B:F,5,0)),"",VLOOKUP(A4069,'entry data'!B:F,5,0)))</f>
        <v/>
      </c>
      <c r="G4069" s="12" t="str">
        <f>IF(A4069="","",IF(ISERROR(VLOOKUP(A4069,'entry data'!B:I,8,0)),"",VLOOKUP(A4069,'entry data'!B:I,7,0)))</f>
        <v/>
      </c>
      <c r="H4069" s="13" t="str">
        <f>IF(A4069="","",IF(B4069=1,VLOOKUP(A4069,'entry data'!B:D,3,0),I4068))</f>
        <v/>
      </c>
      <c r="I4069" s="14" t="str">
        <f>IF(A4069="","",IF(E4069="weekly",7,IF(E4069="fortnightly",14,IF(E4069="monthly",DATE(IF(MONTH(H4069)=12,YEAR(H4069)+1,YEAR(H4069)),VLOOKUP(MONTH(H4069),index!$D$2:$G$13,2,0),DAY(H4069)),
IF(E4069="quarterly",DATE(IF(MONTH(H4069)&gt;=10,YEAR(H4069)+1,YEAR(H4069)),VLOOKUP(MONTH(H4069),index!$D$2:$G$13,3,0),DAY(H4069)),
IF(E4069="halfyearly",DATE(IF(MONTH(H4069)&gt;=7,YEAR(H4069)+1,YEAR(H4069)),VLOOKUP(MONTH(H4069),index!$D$2:$G$13,4,0),DAY(H4069)),
DATE(YEAR(H4069)+1,MONTH(H4069),DAY(H4069)))))-H4069))+H4069)</f>
        <v/>
      </c>
      <c r="J4069" s="9" t="str">
        <f t="shared" si="400"/>
        <v/>
      </c>
      <c r="K4069" s="11" t="str">
        <f t="shared" si="401"/>
        <v/>
      </c>
      <c r="L4069" s="11" t="str">
        <f t="shared" si="402"/>
        <v/>
      </c>
      <c r="M4069" s="11" t="str">
        <f>IF(A4069="","",VLOOKUP(E4069,index!$A$1:$B$6,2,0)*K4069*G4069)</f>
        <v/>
      </c>
      <c r="N4069" s="11" t="str">
        <f>IF(A4069="","",-PMT(G4069*VLOOKUP(E4069,index!$A$1:$B$6,2,0),C4069,F4069,0,0))</f>
        <v/>
      </c>
      <c r="O4069" s="11" t="str">
        <f t="shared" si="403"/>
        <v/>
      </c>
      <c r="P4069" s="11" t="str">
        <f t="shared" si="398"/>
        <v/>
      </c>
    </row>
    <row r="4070" spans="1:16" x14ac:dyDescent="0.25">
      <c r="A4070" s="9" t="str">
        <f>IF(A4069="","",IF(B4069&lt;C4069,A4069,IF(A4069=MAX('entry data'!$B$8:$B$507),"",A4069+1)))</f>
        <v/>
      </c>
      <c r="B4070" s="9" t="str">
        <f t="shared" si="399"/>
        <v/>
      </c>
      <c r="C4070" s="9" t="str">
        <f>IF(ISERROR(VLOOKUP(A4070,'entry data'!B:G,6,0)),"",VLOOKUP(A4070,'entry data'!B:G,6,0))</f>
        <v/>
      </c>
      <c r="D4070" s="9" t="str">
        <f>IF(ISERROR(VLOOKUP(A4070,'entry data'!B:C,2,0)),"",VLOOKUP(A4070,'entry data'!B:C,2,0))</f>
        <v/>
      </c>
      <c r="E4070" s="9" t="str">
        <f>IF(ISERROR(VLOOKUP(A4070,'entry data'!B:E,4,0)),"",VLOOKUP(A4070,'entry data'!B:E,4,0))</f>
        <v/>
      </c>
      <c r="F4070" s="11" t="str">
        <f>IF(A4070="","",IF(ISERROR(VLOOKUP(A4070,'entry data'!B:F,5,0)),"",VLOOKUP(A4070,'entry data'!B:F,5,0)))</f>
        <v/>
      </c>
      <c r="G4070" s="12" t="str">
        <f>IF(A4070="","",IF(ISERROR(VLOOKUP(A4070,'entry data'!B:I,8,0)),"",VLOOKUP(A4070,'entry data'!B:I,7,0)))</f>
        <v/>
      </c>
      <c r="H4070" s="13" t="str">
        <f>IF(A4070="","",IF(B4070=1,VLOOKUP(A4070,'entry data'!B:D,3,0),I4069))</f>
        <v/>
      </c>
      <c r="I4070" s="14" t="str">
        <f>IF(A4070="","",IF(E4070="weekly",7,IF(E4070="fortnightly",14,IF(E4070="monthly",DATE(IF(MONTH(H4070)=12,YEAR(H4070)+1,YEAR(H4070)),VLOOKUP(MONTH(H4070),index!$D$2:$G$13,2,0),DAY(H4070)),
IF(E4070="quarterly",DATE(IF(MONTH(H4070)&gt;=10,YEAR(H4070)+1,YEAR(H4070)),VLOOKUP(MONTH(H4070),index!$D$2:$G$13,3,0),DAY(H4070)),
IF(E4070="halfyearly",DATE(IF(MONTH(H4070)&gt;=7,YEAR(H4070)+1,YEAR(H4070)),VLOOKUP(MONTH(H4070),index!$D$2:$G$13,4,0),DAY(H4070)),
DATE(YEAR(H4070)+1,MONTH(H4070),DAY(H4070)))))-H4070))+H4070)</f>
        <v/>
      </c>
      <c r="J4070" s="9" t="str">
        <f t="shared" si="400"/>
        <v/>
      </c>
      <c r="K4070" s="11" t="str">
        <f t="shared" si="401"/>
        <v/>
      </c>
      <c r="L4070" s="11" t="str">
        <f t="shared" si="402"/>
        <v/>
      </c>
      <c r="M4070" s="11" t="str">
        <f>IF(A4070="","",VLOOKUP(E4070,index!$A$1:$B$6,2,0)*K4070*G4070)</f>
        <v/>
      </c>
      <c r="N4070" s="11" t="str">
        <f>IF(A4070="","",-PMT(G4070*VLOOKUP(E4070,index!$A$1:$B$6,2,0),C4070,F4070,0,0))</f>
        <v/>
      </c>
      <c r="O4070" s="11" t="str">
        <f t="shared" si="403"/>
        <v/>
      </c>
      <c r="P4070" s="11" t="str">
        <f t="shared" si="398"/>
        <v/>
      </c>
    </row>
    <row r="4071" spans="1:16" x14ac:dyDescent="0.25">
      <c r="A4071" s="9" t="str">
        <f>IF(A4070="","",IF(B4070&lt;C4070,A4070,IF(A4070=MAX('entry data'!$B$8:$B$507),"",A4070+1)))</f>
        <v/>
      </c>
      <c r="B4071" s="9" t="str">
        <f t="shared" si="399"/>
        <v/>
      </c>
      <c r="C4071" s="9" t="str">
        <f>IF(ISERROR(VLOOKUP(A4071,'entry data'!B:G,6,0)),"",VLOOKUP(A4071,'entry data'!B:G,6,0))</f>
        <v/>
      </c>
      <c r="D4071" s="9" t="str">
        <f>IF(ISERROR(VLOOKUP(A4071,'entry data'!B:C,2,0)),"",VLOOKUP(A4071,'entry data'!B:C,2,0))</f>
        <v/>
      </c>
      <c r="E4071" s="9" t="str">
        <f>IF(ISERROR(VLOOKUP(A4071,'entry data'!B:E,4,0)),"",VLOOKUP(A4071,'entry data'!B:E,4,0))</f>
        <v/>
      </c>
      <c r="F4071" s="11" t="str">
        <f>IF(A4071="","",IF(ISERROR(VLOOKUP(A4071,'entry data'!B:F,5,0)),"",VLOOKUP(A4071,'entry data'!B:F,5,0)))</f>
        <v/>
      </c>
      <c r="G4071" s="12" t="str">
        <f>IF(A4071="","",IF(ISERROR(VLOOKUP(A4071,'entry data'!B:I,8,0)),"",VLOOKUP(A4071,'entry data'!B:I,7,0)))</f>
        <v/>
      </c>
      <c r="H4071" s="13" t="str">
        <f>IF(A4071="","",IF(B4071=1,VLOOKUP(A4071,'entry data'!B:D,3,0),I4070))</f>
        <v/>
      </c>
      <c r="I4071" s="14" t="str">
        <f>IF(A4071="","",IF(E4071="weekly",7,IF(E4071="fortnightly",14,IF(E4071="monthly",DATE(IF(MONTH(H4071)=12,YEAR(H4071)+1,YEAR(H4071)),VLOOKUP(MONTH(H4071),index!$D$2:$G$13,2,0),DAY(H4071)),
IF(E4071="quarterly",DATE(IF(MONTH(H4071)&gt;=10,YEAR(H4071)+1,YEAR(H4071)),VLOOKUP(MONTH(H4071),index!$D$2:$G$13,3,0),DAY(H4071)),
IF(E4071="halfyearly",DATE(IF(MONTH(H4071)&gt;=7,YEAR(H4071)+1,YEAR(H4071)),VLOOKUP(MONTH(H4071),index!$D$2:$G$13,4,0),DAY(H4071)),
DATE(YEAR(H4071)+1,MONTH(H4071),DAY(H4071)))))-H4071))+H4071)</f>
        <v/>
      </c>
      <c r="J4071" s="9" t="str">
        <f t="shared" si="400"/>
        <v/>
      </c>
      <c r="K4071" s="11" t="str">
        <f t="shared" si="401"/>
        <v/>
      </c>
      <c r="L4071" s="11" t="str">
        <f t="shared" si="402"/>
        <v/>
      </c>
      <c r="M4071" s="11" t="str">
        <f>IF(A4071="","",VLOOKUP(E4071,index!$A$1:$B$6,2,0)*K4071*G4071)</f>
        <v/>
      </c>
      <c r="N4071" s="11" t="str">
        <f>IF(A4071="","",-PMT(G4071*VLOOKUP(E4071,index!$A$1:$B$6,2,0),C4071,F4071,0,0))</f>
        <v/>
      </c>
      <c r="O4071" s="11" t="str">
        <f t="shared" si="403"/>
        <v/>
      </c>
      <c r="P4071" s="11" t="str">
        <f t="shared" si="398"/>
        <v/>
      </c>
    </row>
    <row r="4072" spans="1:16" x14ac:dyDescent="0.25">
      <c r="A4072" s="9" t="str">
        <f>IF(A4071="","",IF(B4071&lt;C4071,A4071,IF(A4071=MAX('entry data'!$B$8:$B$507),"",A4071+1)))</f>
        <v/>
      </c>
      <c r="B4072" s="9" t="str">
        <f t="shared" si="399"/>
        <v/>
      </c>
      <c r="C4072" s="9" t="str">
        <f>IF(ISERROR(VLOOKUP(A4072,'entry data'!B:G,6,0)),"",VLOOKUP(A4072,'entry data'!B:G,6,0))</f>
        <v/>
      </c>
      <c r="D4072" s="9" t="str">
        <f>IF(ISERROR(VLOOKUP(A4072,'entry data'!B:C,2,0)),"",VLOOKUP(A4072,'entry data'!B:C,2,0))</f>
        <v/>
      </c>
      <c r="E4072" s="9" t="str">
        <f>IF(ISERROR(VLOOKUP(A4072,'entry data'!B:E,4,0)),"",VLOOKUP(A4072,'entry data'!B:E,4,0))</f>
        <v/>
      </c>
      <c r="F4072" s="11" t="str">
        <f>IF(A4072="","",IF(ISERROR(VLOOKUP(A4072,'entry data'!B:F,5,0)),"",VLOOKUP(A4072,'entry data'!B:F,5,0)))</f>
        <v/>
      </c>
      <c r="G4072" s="12" t="str">
        <f>IF(A4072="","",IF(ISERROR(VLOOKUP(A4072,'entry data'!B:I,8,0)),"",VLOOKUP(A4072,'entry data'!B:I,7,0)))</f>
        <v/>
      </c>
      <c r="H4072" s="13" t="str">
        <f>IF(A4072="","",IF(B4072=1,VLOOKUP(A4072,'entry data'!B:D,3,0),I4071))</f>
        <v/>
      </c>
      <c r="I4072" s="14" t="str">
        <f>IF(A4072="","",IF(E4072="weekly",7,IF(E4072="fortnightly",14,IF(E4072="monthly",DATE(IF(MONTH(H4072)=12,YEAR(H4072)+1,YEAR(H4072)),VLOOKUP(MONTH(H4072),index!$D$2:$G$13,2,0),DAY(H4072)),
IF(E4072="quarterly",DATE(IF(MONTH(H4072)&gt;=10,YEAR(H4072)+1,YEAR(H4072)),VLOOKUP(MONTH(H4072),index!$D$2:$G$13,3,0),DAY(H4072)),
IF(E4072="halfyearly",DATE(IF(MONTH(H4072)&gt;=7,YEAR(H4072)+1,YEAR(H4072)),VLOOKUP(MONTH(H4072),index!$D$2:$G$13,4,0),DAY(H4072)),
DATE(YEAR(H4072)+1,MONTH(H4072),DAY(H4072)))))-H4072))+H4072)</f>
        <v/>
      </c>
      <c r="J4072" s="9" t="str">
        <f t="shared" si="400"/>
        <v/>
      </c>
      <c r="K4072" s="11" t="str">
        <f t="shared" si="401"/>
        <v/>
      </c>
      <c r="L4072" s="11" t="str">
        <f t="shared" si="402"/>
        <v/>
      </c>
      <c r="M4072" s="11" t="str">
        <f>IF(A4072="","",VLOOKUP(E4072,index!$A$1:$B$6,2,0)*K4072*G4072)</f>
        <v/>
      </c>
      <c r="N4072" s="11" t="str">
        <f>IF(A4072="","",-PMT(G4072*VLOOKUP(E4072,index!$A$1:$B$6,2,0),C4072,F4072,0,0))</f>
        <v/>
      </c>
      <c r="O4072" s="11" t="str">
        <f t="shared" si="403"/>
        <v/>
      </c>
      <c r="P4072" s="11" t="str">
        <f t="shared" si="398"/>
        <v/>
      </c>
    </row>
    <row r="4073" spans="1:16" x14ac:dyDescent="0.25">
      <c r="A4073" s="9" t="str">
        <f>IF(A4072="","",IF(B4072&lt;C4072,A4072,IF(A4072=MAX('entry data'!$B$8:$B$507),"",A4072+1)))</f>
        <v/>
      </c>
      <c r="B4073" s="9" t="str">
        <f t="shared" si="399"/>
        <v/>
      </c>
      <c r="C4073" s="9" t="str">
        <f>IF(ISERROR(VLOOKUP(A4073,'entry data'!B:G,6,0)),"",VLOOKUP(A4073,'entry data'!B:G,6,0))</f>
        <v/>
      </c>
      <c r="D4073" s="9" t="str">
        <f>IF(ISERROR(VLOOKUP(A4073,'entry data'!B:C,2,0)),"",VLOOKUP(A4073,'entry data'!B:C,2,0))</f>
        <v/>
      </c>
      <c r="E4073" s="9" t="str">
        <f>IF(ISERROR(VLOOKUP(A4073,'entry data'!B:E,4,0)),"",VLOOKUP(A4073,'entry data'!B:E,4,0))</f>
        <v/>
      </c>
      <c r="F4073" s="11" t="str">
        <f>IF(A4073="","",IF(ISERROR(VLOOKUP(A4073,'entry data'!B:F,5,0)),"",VLOOKUP(A4073,'entry data'!B:F,5,0)))</f>
        <v/>
      </c>
      <c r="G4073" s="12" t="str">
        <f>IF(A4073="","",IF(ISERROR(VLOOKUP(A4073,'entry data'!B:I,8,0)),"",VLOOKUP(A4073,'entry data'!B:I,7,0)))</f>
        <v/>
      </c>
      <c r="H4073" s="13" t="str">
        <f>IF(A4073="","",IF(B4073=1,VLOOKUP(A4073,'entry data'!B:D,3,0),I4072))</f>
        <v/>
      </c>
      <c r="I4073" s="14" t="str">
        <f>IF(A4073="","",IF(E4073="weekly",7,IF(E4073="fortnightly",14,IF(E4073="monthly",DATE(IF(MONTH(H4073)=12,YEAR(H4073)+1,YEAR(H4073)),VLOOKUP(MONTH(H4073),index!$D$2:$G$13,2,0),DAY(H4073)),
IF(E4073="quarterly",DATE(IF(MONTH(H4073)&gt;=10,YEAR(H4073)+1,YEAR(H4073)),VLOOKUP(MONTH(H4073),index!$D$2:$G$13,3,0),DAY(H4073)),
IF(E4073="halfyearly",DATE(IF(MONTH(H4073)&gt;=7,YEAR(H4073)+1,YEAR(H4073)),VLOOKUP(MONTH(H4073),index!$D$2:$G$13,4,0),DAY(H4073)),
DATE(YEAR(H4073)+1,MONTH(H4073),DAY(H4073)))))-H4073))+H4073)</f>
        <v/>
      </c>
      <c r="J4073" s="9" t="str">
        <f t="shared" si="400"/>
        <v/>
      </c>
      <c r="K4073" s="11" t="str">
        <f t="shared" si="401"/>
        <v/>
      </c>
      <c r="L4073" s="11" t="str">
        <f t="shared" si="402"/>
        <v/>
      </c>
      <c r="M4073" s="11" t="str">
        <f>IF(A4073="","",VLOOKUP(E4073,index!$A$1:$B$6,2,0)*K4073*G4073)</f>
        <v/>
      </c>
      <c r="N4073" s="11" t="str">
        <f>IF(A4073="","",-PMT(G4073*VLOOKUP(E4073,index!$A$1:$B$6,2,0),C4073,F4073,0,0))</f>
        <v/>
      </c>
      <c r="O4073" s="11" t="str">
        <f t="shared" si="403"/>
        <v/>
      </c>
      <c r="P4073" s="11" t="str">
        <f t="shared" si="398"/>
        <v/>
      </c>
    </row>
    <row r="4074" spans="1:16" x14ac:dyDescent="0.25">
      <c r="A4074" s="9" t="str">
        <f>IF(A4073="","",IF(B4073&lt;C4073,A4073,IF(A4073=MAX('entry data'!$B$8:$B$507),"",A4073+1)))</f>
        <v/>
      </c>
      <c r="B4074" s="9" t="str">
        <f t="shared" si="399"/>
        <v/>
      </c>
      <c r="C4074" s="9" t="str">
        <f>IF(ISERROR(VLOOKUP(A4074,'entry data'!B:G,6,0)),"",VLOOKUP(A4074,'entry data'!B:G,6,0))</f>
        <v/>
      </c>
      <c r="D4074" s="9" t="str">
        <f>IF(ISERROR(VLOOKUP(A4074,'entry data'!B:C,2,0)),"",VLOOKUP(A4074,'entry data'!B:C,2,0))</f>
        <v/>
      </c>
      <c r="E4074" s="9" t="str">
        <f>IF(ISERROR(VLOOKUP(A4074,'entry data'!B:E,4,0)),"",VLOOKUP(A4074,'entry data'!B:E,4,0))</f>
        <v/>
      </c>
      <c r="F4074" s="11" t="str">
        <f>IF(A4074="","",IF(ISERROR(VLOOKUP(A4074,'entry data'!B:F,5,0)),"",VLOOKUP(A4074,'entry data'!B:F,5,0)))</f>
        <v/>
      </c>
      <c r="G4074" s="12" t="str">
        <f>IF(A4074="","",IF(ISERROR(VLOOKUP(A4074,'entry data'!B:I,8,0)),"",VLOOKUP(A4074,'entry data'!B:I,7,0)))</f>
        <v/>
      </c>
      <c r="H4074" s="13" t="str">
        <f>IF(A4074="","",IF(B4074=1,VLOOKUP(A4074,'entry data'!B:D,3,0),I4073))</f>
        <v/>
      </c>
      <c r="I4074" s="14" t="str">
        <f>IF(A4074="","",IF(E4074="weekly",7,IF(E4074="fortnightly",14,IF(E4074="monthly",DATE(IF(MONTH(H4074)=12,YEAR(H4074)+1,YEAR(H4074)),VLOOKUP(MONTH(H4074),index!$D$2:$G$13,2,0),DAY(H4074)),
IF(E4074="quarterly",DATE(IF(MONTH(H4074)&gt;=10,YEAR(H4074)+1,YEAR(H4074)),VLOOKUP(MONTH(H4074),index!$D$2:$G$13,3,0),DAY(H4074)),
IF(E4074="halfyearly",DATE(IF(MONTH(H4074)&gt;=7,YEAR(H4074)+1,YEAR(H4074)),VLOOKUP(MONTH(H4074),index!$D$2:$G$13,4,0),DAY(H4074)),
DATE(YEAR(H4074)+1,MONTH(H4074),DAY(H4074)))))-H4074))+H4074)</f>
        <v/>
      </c>
      <c r="J4074" s="9" t="str">
        <f t="shared" si="400"/>
        <v/>
      </c>
      <c r="K4074" s="11" t="str">
        <f t="shared" si="401"/>
        <v/>
      </c>
      <c r="L4074" s="11" t="str">
        <f t="shared" si="402"/>
        <v/>
      </c>
      <c r="M4074" s="11" t="str">
        <f>IF(A4074="","",VLOOKUP(E4074,index!$A$1:$B$6,2,0)*K4074*G4074)</f>
        <v/>
      </c>
      <c r="N4074" s="11" t="str">
        <f>IF(A4074="","",-PMT(G4074*VLOOKUP(E4074,index!$A$1:$B$6,2,0),C4074,F4074,0,0))</f>
        <v/>
      </c>
      <c r="O4074" s="11" t="str">
        <f t="shared" si="403"/>
        <v/>
      </c>
      <c r="P4074" s="11" t="str">
        <f t="shared" si="398"/>
        <v/>
      </c>
    </row>
    <row r="4075" spans="1:16" x14ac:dyDescent="0.25">
      <c r="A4075" s="9" t="str">
        <f>IF(A4074="","",IF(B4074&lt;C4074,A4074,IF(A4074=MAX('entry data'!$B$8:$B$507),"",A4074+1)))</f>
        <v/>
      </c>
      <c r="B4075" s="9" t="str">
        <f t="shared" si="399"/>
        <v/>
      </c>
      <c r="C4075" s="9" t="str">
        <f>IF(ISERROR(VLOOKUP(A4075,'entry data'!B:G,6,0)),"",VLOOKUP(A4075,'entry data'!B:G,6,0))</f>
        <v/>
      </c>
      <c r="D4075" s="9" t="str">
        <f>IF(ISERROR(VLOOKUP(A4075,'entry data'!B:C,2,0)),"",VLOOKUP(A4075,'entry data'!B:C,2,0))</f>
        <v/>
      </c>
      <c r="E4075" s="9" t="str">
        <f>IF(ISERROR(VLOOKUP(A4075,'entry data'!B:E,4,0)),"",VLOOKUP(A4075,'entry data'!B:E,4,0))</f>
        <v/>
      </c>
      <c r="F4075" s="11" t="str">
        <f>IF(A4075="","",IF(ISERROR(VLOOKUP(A4075,'entry data'!B:F,5,0)),"",VLOOKUP(A4075,'entry data'!B:F,5,0)))</f>
        <v/>
      </c>
      <c r="G4075" s="12" t="str">
        <f>IF(A4075="","",IF(ISERROR(VLOOKUP(A4075,'entry data'!B:I,8,0)),"",VLOOKUP(A4075,'entry data'!B:I,7,0)))</f>
        <v/>
      </c>
      <c r="H4075" s="13" t="str">
        <f>IF(A4075="","",IF(B4075=1,VLOOKUP(A4075,'entry data'!B:D,3,0),I4074))</f>
        <v/>
      </c>
      <c r="I4075" s="14" t="str">
        <f>IF(A4075="","",IF(E4075="weekly",7,IF(E4075="fortnightly",14,IF(E4075="monthly",DATE(IF(MONTH(H4075)=12,YEAR(H4075)+1,YEAR(H4075)),VLOOKUP(MONTH(H4075),index!$D$2:$G$13,2,0),DAY(H4075)),
IF(E4075="quarterly",DATE(IF(MONTH(H4075)&gt;=10,YEAR(H4075)+1,YEAR(H4075)),VLOOKUP(MONTH(H4075),index!$D$2:$G$13,3,0),DAY(H4075)),
IF(E4075="halfyearly",DATE(IF(MONTH(H4075)&gt;=7,YEAR(H4075)+1,YEAR(H4075)),VLOOKUP(MONTH(H4075),index!$D$2:$G$13,4,0),DAY(H4075)),
DATE(YEAR(H4075)+1,MONTH(H4075),DAY(H4075)))))-H4075))+H4075)</f>
        <v/>
      </c>
      <c r="J4075" s="9" t="str">
        <f t="shared" si="400"/>
        <v/>
      </c>
      <c r="K4075" s="11" t="str">
        <f t="shared" si="401"/>
        <v/>
      </c>
      <c r="L4075" s="11" t="str">
        <f t="shared" si="402"/>
        <v/>
      </c>
      <c r="M4075" s="11" t="str">
        <f>IF(A4075="","",VLOOKUP(E4075,index!$A$1:$B$6,2,0)*K4075*G4075)</f>
        <v/>
      </c>
      <c r="N4075" s="11" t="str">
        <f>IF(A4075="","",-PMT(G4075*VLOOKUP(E4075,index!$A$1:$B$6,2,0),C4075,F4075,0,0))</f>
        <v/>
      </c>
      <c r="O4075" s="11" t="str">
        <f t="shared" si="403"/>
        <v/>
      </c>
      <c r="P4075" s="11" t="str">
        <f t="shared" si="398"/>
        <v/>
      </c>
    </row>
    <row r="4076" spans="1:16" x14ac:dyDescent="0.25">
      <c r="A4076" s="9" t="str">
        <f>IF(A4075="","",IF(B4075&lt;C4075,A4075,IF(A4075=MAX('entry data'!$B$8:$B$507),"",A4075+1)))</f>
        <v/>
      </c>
      <c r="B4076" s="9" t="str">
        <f t="shared" si="399"/>
        <v/>
      </c>
      <c r="C4076" s="9" t="str">
        <f>IF(ISERROR(VLOOKUP(A4076,'entry data'!B:G,6,0)),"",VLOOKUP(A4076,'entry data'!B:G,6,0))</f>
        <v/>
      </c>
      <c r="D4076" s="9" t="str">
        <f>IF(ISERROR(VLOOKUP(A4076,'entry data'!B:C,2,0)),"",VLOOKUP(A4076,'entry data'!B:C,2,0))</f>
        <v/>
      </c>
      <c r="E4076" s="9" t="str">
        <f>IF(ISERROR(VLOOKUP(A4076,'entry data'!B:E,4,0)),"",VLOOKUP(A4076,'entry data'!B:E,4,0))</f>
        <v/>
      </c>
      <c r="F4076" s="11" t="str">
        <f>IF(A4076="","",IF(ISERROR(VLOOKUP(A4076,'entry data'!B:F,5,0)),"",VLOOKUP(A4076,'entry data'!B:F,5,0)))</f>
        <v/>
      </c>
      <c r="G4076" s="12" t="str">
        <f>IF(A4076="","",IF(ISERROR(VLOOKUP(A4076,'entry data'!B:I,8,0)),"",VLOOKUP(A4076,'entry data'!B:I,7,0)))</f>
        <v/>
      </c>
      <c r="H4076" s="13" t="str">
        <f>IF(A4076="","",IF(B4076=1,VLOOKUP(A4076,'entry data'!B:D,3,0),I4075))</f>
        <v/>
      </c>
      <c r="I4076" s="14" t="str">
        <f>IF(A4076="","",IF(E4076="weekly",7,IF(E4076="fortnightly",14,IF(E4076="monthly",DATE(IF(MONTH(H4076)=12,YEAR(H4076)+1,YEAR(H4076)),VLOOKUP(MONTH(H4076),index!$D$2:$G$13,2,0),DAY(H4076)),
IF(E4076="quarterly",DATE(IF(MONTH(H4076)&gt;=10,YEAR(H4076)+1,YEAR(H4076)),VLOOKUP(MONTH(H4076),index!$D$2:$G$13,3,0),DAY(H4076)),
IF(E4076="halfyearly",DATE(IF(MONTH(H4076)&gt;=7,YEAR(H4076)+1,YEAR(H4076)),VLOOKUP(MONTH(H4076),index!$D$2:$G$13,4,0),DAY(H4076)),
DATE(YEAR(H4076)+1,MONTH(H4076),DAY(H4076)))))-H4076))+H4076)</f>
        <v/>
      </c>
      <c r="J4076" s="9" t="str">
        <f t="shared" si="400"/>
        <v/>
      </c>
      <c r="K4076" s="11" t="str">
        <f t="shared" si="401"/>
        <v/>
      </c>
      <c r="L4076" s="11" t="str">
        <f t="shared" si="402"/>
        <v/>
      </c>
      <c r="M4076" s="11" t="str">
        <f>IF(A4076="","",VLOOKUP(E4076,index!$A$1:$B$6,2,0)*K4076*G4076)</f>
        <v/>
      </c>
      <c r="N4076" s="11" t="str">
        <f>IF(A4076="","",-PMT(G4076*VLOOKUP(E4076,index!$A$1:$B$6,2,0),C4076,F4076,0,0))</f>
        <v/>
      </c>
      <c r="O4076" s="11" t="str">
        <f t="shared" si="403"/>
        <v/>
      </c>
      <c r="P4076" s="11" t="str">
        <f t="shared" si="398"/>
        <v/>
      </c>
    </row>
    <row r="4077" spans="1:16" x14ac:dyDescent="0.25">
      <c r="A4077" s="9" t="str">
        <f>IF(A4076="","",IF(B4076&lt;C4076,A4076,IF(A4076=MAX('entry data'!$B$8:$B$507),"",A4076+1)))</f>
        <v/>
      </c>
      <c r="B4077" s="9" t="str">
        <f t="shared" si="399"/>
        <v/>
      </c>
      <c r="C4077" s="9" t="str">
        <f>IF(ISERROR(VLOOKUP(A4077,'entry data'!B:G,6,0)),"",VLOOKUP(A4077,'entry data'!B:G,6,0))</f>
        <v/>
      </c>
      <c r="D4077" s="9" t="str">
        <f>IF(ISERROR(VLOOKUP(A4077,'entry data'!B:C,2,0)),"",VLOOKUP(A4077,'entry data'!B:C,2,0))</f>
        <v/>
      </c>
      <c r="E4077" s="9" t="str">
        <f>IF(ISERROR(VLOOKUP(A4077,'entry data'!B:E,4,0)),"",VLOOKUP(A4077,'entry data'!B:E,4,0))</f>
        <v/>
      </c>
      <c r="F4077" s="11" t="str">
        <f>IF(A4077="","",IF(ISERROR(VLOOKUP(A4077,'entry data'!B:F,5,0)),"",VLOOKUP(A4077,'entry data'!B:F,5,0)))</f>
        <v/>
      </c>
      <c r="G4077" s="12" t="str">
        <f>IF(A4077="","",IF(ISERROR(VLOOKUP(A4077,'entry data'!B:I,8,0)),"",VLOOKUP(A4077,'entry data'!B:I,7,0)))</f>
        <v/>
      </c>
      <c r="H4077" s="13" t="str">
        <f>IF(A4077="","",IF(B4077=1,VLOOKUP(A4077,'entry data'!B:D,3,0),I4076))</f>
        <v/>
      </c>
      <c r="I4077" s="14" t="str">
        <f>IF(A4077="","",IF(E4077="weekly",7,IF(E4077="fortnightly",14,IF(E4077="monthly",DATE(IF(MONTH(H4077)=12,YEAR(H4077)+1,YEAR(H4077)),VLOOKUP(MONTH(H4077),index!$D$2:$G$13,2,0),DAY(H4077)),
IF(E4077="quarterly",DATE(IF(MONTH(H4077)&gt;=10,YEAR(H4077)+1,YEAR(H4077)),VLOOKUP(MONTH(H4077),index!$D$2:$G$13,3,0),DAY(H4077)),
IF(E4077="halfyearly",DATE(IF(MONTH(H4077)&gt;=7,YEAR(H4077)+1,YEAR(H4077)),VLOOKUP(MONTH(H4077),index!$D$2:$G$13,4,0),DAY(H4077)),
DATE(YEAR(H4077)+1,MONTH(H4077),DAY(H4077)))))-H4077))+H4077)</f>
        <v/>
      </c>
      <c r="J4077" s="9" t="str">
        <f t="shared" si="400"/>
        <v/>
      </c>
      <c r="K4077" s="11" t="str">
        <f t="shared" si="401"/>
        <v/>
      </c>
      <c r="L4077" s="11" t="str">
        <f t="shared" si="402"/>
        <v/>
      </c>
      <c r="M4077" s="11" t="str">
        <f>IF(A4077="","",VLOOKUP(E4077,index!$A$1:$B$6,2,0)*K4077*G4077)</f>
        <v/>
      </c>
      <c r="N4077" s="11" t="str">
        <f>IF(A4077="","",-PMT(G4077*VLOOKUP(E4077,index!$A$1:$B$6,2,0),C4077,F4077,0,0))</f>
        <v/>
      </c>
      <c r="O4077" s="11" t="str">
        <f t="shared" si="403"/>
        <v/>
      </c>
      <c r="P4077" s="11" t="str">
        <f t="shared" si="398"/>
        <v/>
      </c>
    </row>
    <row r="4078" spans="1:16" x14ac:dyDescent="0.25">
      <c r="A4078" s="9" t="str">
        <f>IF(A4077="","",IF(B4077&lt;C4077,A4077,IF(A4077=MAX('entry data'!$B$8:$B$507),"",A4077+1)))</f>
        <v/>
      </c>
      <c r="B4078" s="9" t="str">
        <f t="shared" si="399"/>
        <v/>
      </c>
      <c r="C4078" s="9" t="str">
        <f>IF(ISERROR(VLOOKUP(A4078,'entry data'!B:G,6,0)),"",VLOOKUP(A4078,'entry data'!B:G,6,0))</f>
        <v/>
      </c>
      <c r="D4078" s="9" t="str">
        <f>IF(ISERROR(VLOOKUP(A4078,'entry data'!B:C,2,0)),"",VLOOKUP(A4078,'entry data'!B:C,2,0))</f>
        <v/>
      </c>
      <c r="E4078" s="9" t="str">
        <f>IF(ISERROR(VLOOKUP(A4078,'entry data'!B:E,4,0)),"",VLOOKUP(A4078,'entry data'!B:E,4,0))</f>
        <v/>
      </c>
      <c r="F4078" s="11" t="str">
        <f>IF(A4078="","",IF(ISERROR(VLOOKUP(A4078,'entry data'!B:F,5,0)),"",VLOOKUP(A4078,'entry data'!B:F,5,0)))</f>
        <v/>
      </c>
      <c r="G4078" s="12" t="str">
        <f>IF(A4078="","",IF(ISERROR(VLOOKUP(A4078,'entry data'!B:I,8,0)),"",VLOOKUP(A4078,'entry data'!B:I,7,0)))</f>
        <v/>
      </c>
      <c r="H4078" s="13" t="str">
        <f>IF(A4078="","",IF(B4078=1,VLOOKUP(A4078,'entry data'!B:D,3,0),I4077))</f>
        <v/>
      </c>
      <c r="I4078" s="14" t="str">
        <f>IF(A4078="","",IF(E4078="weekly",7,IF(E4078="fortnightly",14,IF(E4078="monthly",DATE(IF(MONTH(H4078)=12,YEAR(H4078)+1,YEAR(H4078)),VLOOKUP(MONTH(H4078),index!$D$2:$G$13,2,0),DAY(H4078)),
IF(E4078="quarterly",DATE(IF(MONTH(H4078)&gt;=10,YEAR(H4078)+1,YEAR(H4078)),VLOOKUP(MONTH(H4078),index!$D$2:$G$13,3,0),DAY(H4078)),
IF(E4078="halfyearly",DATE(IF(MONTH(H4078)&gt;=7,YEAR(H4078)+1,YEAR(H4078)),VLOOKUP(MONTH(H4078),index!$D$2:$G$13,4,0),DAY(H4078)),
DATE(YEAR(H4078)+1,MONTH(H4078),DAY(H4078)))))-H4078))+H4078)</f>
        <v/>
      </c>
      <c r="J4078" s="9" t="str">
        <f t="shared" si="400"/>
        <v/>
      </c>
      <c r="K4078" s="11" t="str">
        <f t="shared" si="401"/>
        <v/>
      </c>
      <c r="L4078" s="11" t="str">
        <f t="shared" si="402"/>
        <v/>
      </c>
      <c r="M4078" s="11" t="str">
        <f>IF(A4078="","",VLOOKUP(E4078,index!$A$1:$B$6,2,0)*K4078*G4078)</f>
        <v/>
      </c>
      <c r="N4078" s="11" t="str">
        <f>IF(A4078="","",-PMT(G4078*VLOOKUP(E4078,index!$A$1:$B$6,2,0),C4078,F4078,0,0))</f>
        <v/>
      </c>
      <c r="O4078" s="11" t="str">
        <f t="shared" si="403"/>
        <v/>
      </c>
      <c r="P4078" s="11" t="str">
        <f t="shared" si="398"/>
        <v/>
      </c>
    </row>
    <row r="4079" spans="1:16" x14ac:dyDescent="0.25">
      <c r="A4079" s="9" t="str">
        <f>IF(A4078="","",IF(B4078&lt;C4078,A4078,IF(A4078=MAX('entry data'!$B$8:$B$507),"",A4078+1)))</f>
        <v/>
      </c>
      <c r="B4079" s="9" t="str">
        <f t="shared" si="399"/>
        <v/>
      </c>
      <c r="C4079" s="9" t="str">
        <f>IF(ISERROR(VLOOKUP(A4079,'entry data'!B:G,6,0)),"",VLOOKUP(A4079,'entry data'!B:G,6,0))</f>
        <v/>
      </c>
      <c r="D4079" s="9" t="str">
        <f>IF(ISERROR(VLOOKUP(A4079,'entry data'!B:C,2,0)),"",VLOOKUP(A4079,'entry data'!B:C,2,0))</f>
        <v/>
      </c>
      <c r="E4079" s="9" t="str">
        <f>IF(ISERROR(VLOOKUP(A4079,'entry data'!B:E,4,0)),"",VLOOKUP(A4079,'entry data'!B:E,4,0))</f>
        <v/>
      </c>
      <c r="F4079" s="11" t="str">
        <f>IF(A4079="","",IF(ISERROR(VLOOKUP(A4079,'entry data'!B:F,5,0)),"",VLOOKUP(A4079,'entry data'!B:F,5,0)))</f>
        <v/>
      </c>
      <c r="G4079" s="12" t="str">
        <f>IF(A4079="","",IF(ISERROR(VLOOKUP(A4079,'entry data'!B:I,8,0)),"",VLOOKUP(A4079,'entry data'!B:I,7,0)))</f>
        <v/>
      </c>
      <c r="H4079" s="13" t="str">
        <f>IF(A4079="","",IF(B4079=1,VLOOKUP(A4079,'entry data'!B:D,3,0),I4078))</f>
        <v/>
      </c>
      <c r="I4079" s="14" t="str">
        <f>IF(A4079="","",IF(E4079="weekly",7,IF(E4079="fortnightly",14,IF(E4079="monthly",DATE(IF(MONTH(H4079)=12,YEAR(H4079)+1,YEAR(H4079)),VLOOKUP(MONTH(H4079),index!$D$2:$G$13,2,0),DAY(H4079)),
IF(E4079="quarterly",DATE(IF(MONTH(H4079)&gt;=10,YEAR(H4079)+1,YEAR(H4079)),VLOOKUP(MONTH(H4079),index!$D$2:$G$13,3,0),DAY(H4079)),
IF(E4079="halfyearly",DATE(IF(MONTH(H4079)&gt;=7,YEAR(H4079)+1,YEAR(H4079)),VLOOKUP(MONTH(H4079),index!$D$2:$G$13,4,0),DAY(H4079)),
DATE(YEAR(H4079)+1,MONTH(H4079),DAY(H4079)))))-H4079))+H4079)</f>
        <v/>
      </c>
      <c r="J4079" s="9" t="str">
        <f t="shared" si="400"/>
        <v/>
      </c>
      <c r="K4079" s="11" t="str">
        <f t="shared" si="401"/>
        <v/>
      </c>
      <c r="L4079" s="11" t="str">
        <f t="shared" si="402"/>
        <v/>
      </c>
      <c r="M4079" s="11" t="str">
        <f>IF(A4079="","",VLOOKUP(E4079,index!$A$1:$B$6,2,0)*K4079*G4079)</f>
        <v/>
      </c>
      <c r="N4079" s="11" t="str">
        <f>IF(A4079="","",-PMT(G4079*VLOOKUP(E4079,index!$A$1:$B$6,2,0),C4079,F4079,0,0))</f>
        <v/>
      </c>
      <c r="O4079" s="11" t="str">
        <f t="shared" si="403"/>
        <v/>
      </c>
      <c r="P4079" s="11" t="str">
        <f t="shared" si="398"/>
        <v/>
      </c>
    </row>
    <row r="4080" spans="1:16" x14ac:dyDescent="0.25">
      <c r="A4080" s="9" t="str">
        <f>IF(A4079="","",IF(B4079&lt;C4079,A4079,IF(A4079=MAX('entry data'!$B$8:$B$507),"",A4079+1)))</f>
        <v/>
      </c>
      <c r="B4080" s="9" t="str">
        <f t="shared" si="399"/>
        <v/>
      </c>
      <c r="C4080" s="9" t="str">
        <f>IF(ISERROR(VLOOKUP(A4080,'entry data'!B:G,6,0)),"",VLOOKUP(A4080,'entry data'!B:G,6,0))</f>
        <v/>
      </c>
      <c r="D4080" s="9" t="str">
        <f>IF(ISERROR(VLOOKUP(A4080,'entry data'!B:C,2,0)),"",VLOOKUP(A4080,'entry data'!B:C,2,0))</f>
        <v/>
      </c>
      <c r="E4080" s="9" t="str">
        <f>IF(ISERROR(VLOOKUP(A4080,'entry data'!B:E,4,0)),"",VLOOKUP(A4080,'entry data'!B:E,4,0))</f>
        <v/>
      </c>
      <c r="F4080" s="11" t="str">
        <f>IF(A4080="","",IF(ISERROR(VLOOKUP(A4080,'entry data'!B:F,5,0)),"",VLOOKUP(A4080,'entry data'!B:F,5,0)))</f>
        <v/>
      </c>
      <c r="G4080" s="12" t="str">
        <f>IF(A4080="","",IF(ISERROR(VLOOKUP(A4080,'entry data'!B:I,8,0)),"",VLOOKUP(A4080,'entry data'!B:I,7,0)))</f>
        <v/>
      </c>
      <c r="H4080" s="13" t="str">
        <f>IF(A4080="","",IF(B4080=1,VLOOKUP(A4080,'entry data'!B:D,3,0),I4079))</f>
        <v/>
      </c>
      <c r="I4080" s="14" t="str">
        <f>IF(A4080="","",IF(E4080="weekly",7,IF(E4080="fortnightly",14,IF(E4080="monthly",DATE(IF(MONTH(H4080)=12,YEAR(H4080)+1,YEAR(H4080)),VLOOKUP(MONTH(H4080),index!$D$2:$G$13,2,0),DAY(H4080)),
IF(E4080="quarterly",DATE(IF(MONTH(H4080)&gt;=10,YEAR(H4080)+1,YEAR(H4080)),VLOOKUP(MONTH(H4080),index!$D$2:$G$13,3,0),DAY(H4080)),
IF(E4080="halfyearly",DATE(IF(MONTH(H4080)&gt;=7,YEAR(H4080)+1,YEAR(H4080)),VLOOKUP(MONTH(H4080),index!$D$2:$G$13,4,0),DAY(H4080)),
DATE(YEAR(H4080)+1,MONTH(H4080),DAY(H4080)))))-H4080))+H4080)</f>
        <v/>
      </c>
      <c r="J4080" s="9" t="str">
        <f t="shared" si="400"/>
        <v/>
      </c>
      <c r="K4080" s="11" t="str">
        <f t="shared" si="401"/>
        <v/>
      </c>
      <c r="L4080" s="11" t="str">
        <f t="shared" si="402"/>
        <v/>
      </c>
      <c r="M4080" s="11" t="str">
        <f>IF(A4080="","",VLOOKUP(E4080,index!$A$1:$B$6,2,0)*K4080*G4080)</f>
        <v/>
      </c>
      <c r="N4080" s="11" t="str">
        <f>IF(A4080="","",-PMT(G4080*VLOOKUP(E4080,index!$A$1:$B$6,2,0),C4080,F4080,0,0))</f>
        <v/>
      </c>
      <c r="O4080" s="11" t="str">
        <f t="shared" si="403"/>
        <v/>
      </c>
      <c r="P4080" s="11" t="str">
        <f t="shared" si="398"/>
        <v/>
      </c>
    </row>
    <row r="4081" spans="1:16" x14ac:dyDescent="0.25">
      <c r="A4081" s="9" t="str">
        <f>IF(A4080="","",IF(B4080&lt;C4080,A4080,IF(A4080=MAX('entry data'!$B$8:$B$507),"",A4080+1)))</f>
        <v/>
      </c>
      <c r="B4081" s="9" t="str">
        <f t="shared" si="399"/>
        <v/>
      </c>
      <c r="C4081" s="9" t="str">
        <f>IF(ISERROR(VLOOKUP(A4081,'entry data'!B:G,6,0)),"",VLOOKUP(A4081,'entry data'!B:G,6,0))</f>
        <v/>
      </c>
      <c r="D4081" s="9" t="str">
        <f>IF(ISERROR(VLOOKUP(A4081,'entry data'!B:C,2,0)),"",VLOOKUP(A4081,'entry data'!B:C,2,0))</f>
        <v/>
      </c>
      <c r="E4081" s="9" t="str">
        <f>IF(ISERROR(VLOOKUP(A4081,'entry data'!B:E,4,0)),"",VLOOKUP(A4081,'entry data'!B:E,4,0))</f>
        <v/>
      </c>
      <c r="F4081" s="11" t="str">
        <f>IF(A4081="","",IF(ISERROR(VLOOKUP(A4081,'entry data'!B:F,5,0)),"",VLOOKUP(A4081,'entry data'!B:F,5,0)))</f>
        <v/>
      </c>
      <c r="G4081" s="12" t="str">
        <f>IF(A4081="","",IF(ISERROR(VLOOKUP(A4081,'entry data'!B:I,8,0)),"",VLOOKUP(A4081,'entry data'!B:I,7,0)))</f>
        <v/>
      </c>
      <c r="H4081" s="13" t="str">
        <f>IF(A4081="","",IF(B4081=1,VLOOKUP(A4081,'entry data'!B:D,3,0),I4080))</f>
        <v/>
      </c>
      <c r="I4081" s="14" t="str">
        <f>IF(A4081="","",IF(E4081="weekly",7,IF(E4081="fortnightly",14,IF(E4081="monthly",DATE(IF(MONTH(H4081)=12,YEAR(H4081)+1,YEAR(H4081)),VLOOKUP(MONTH(H4081),index!$D$2:$G$13,2,0),DAY(H4081)),
IF(E4081="quarterly",DATE(IF(MONTH(H4081)&gt;=10,YEAR(H4081)+1,YEAR(H4081)),VLOOKUP(MONTH(H4081),index!$D$2:$G$13,3,0),DAY(H4081)),
IF(E4081="halfyearly",DATE(IF(MONTH(H4081)&gt;=7,YEAR(H4081)+1,YEAR(H4081)),VLOOKUP(MONTH(H4081),index!$D$2:$G$13,4,0),DAY(H4081)),
DATE(YEAR(H4081)+1,MONTH(H4081),DAY(H4081)))))-H4081))+H4081)</f>
        <v/>
      </c>
      <c r="J4081" s="9" t="str">
        <f t="shared" si="400"/>
        <v/>
      </c>
      <c r="K4081" s="11" t="str">
        <f t="shared" si="401"/>
        <v/>
      </c>
      <c r="L4081" s="11" t="str">
        <f t="shared" si="402"/>
        <v/>
      </c>
      <c r="M4081" s="11" t="str">
        <f>IF(A4081="","",VLOOKUP(E4081,index!$A$1:$B$6,2,0)*K4081*G4081)</f>
        <v/>
      </c>
      <c r="N4081" s="11" t="str">
        <f>IF(A4081="","",-PMT(G4081*VLOOKUP(E4081,index!$A$1:$B$6,2,0),C4081,F4081,0,0))</f>
        <v/>
      </c>
      <c r="O4081" s="11" t="str">
        <f t="shared" si="403"/>
        <v/>
      </c>
      <c r="P4081" s="11" t="str">
        <f t="shared" si="398"/>
        <v/>
      </c>
    </row>
    <row r="4082" spans="1:16" x14ac:dyDescent="0.25">
      <c r="A4082" s="9" t="str">
        <f>IF(A4081="","",IF(B4081&lt;C4081,A4081,IF(A4081=MAX('entry data'!$B$8:$B$507),"",A4081+1)))</f>
        <v/>
      </c>
      <c r="B4082" s="9" t="str">
        <f t="shared" si="399"/>
        <v/>
      </c>
      <c r="C4082" s="9" t="str">
        <f>IF(ISERROR(VLOOKUP(A4082,'entry data'!B:G,6,0)),"",VLOOKUP(A4082,'entry data'!B:G,6,0))</f>
        <v/>
      </c>
      <c r="D4082" s="9" t="str">
        <f>IF(ISERROR(VLOOKUP(A4082,'entry data'!B:C,2,0)),"",VLOOKUP(A4082,'entry data'!B:C,2,0))</f>
        <v/>
      </c>
      <c r="E4082" s="9" t="str">
        <f>IF(ISERROR(VLOOKUP(A4082,'entry data'!B:E,4,0)),"",VLOOKUP(A4082,'entry data'!B:E,4,0))</f>
        <v/>
      </c>
      <c r="F4082" s="11" t="str">
        <f>IF(A4082="","",IF(ISERROR(VLOOKUP(A4082,'entry data'!B:F,5,0)),"",VLOOKUP(A4082,'entry data'!B:F,5,0)))</f>
        <v/>
      </c>
      <c r="G4082" s="12" t="str">
        <f>IF(A4082="","",IF(ISERROR(VLOOKUP(A4082,'entry data'!B:I,8,0)),"",VLOOKUP(A4082,'entry data'!B:I,7,0)))</f>
        <v/>
      </c>
      <c r="H4082" s="13" t="str">
        <f>IF(A4082="","",IF(B4082=1,VLOOKUP(A4082,'entry data'!B:D,3,0),I4081))</f>
        <v/>
      </c>
      <c r="I4082" s="14" t="str">
        <f>IF(A4082="","",IF(E4082="weekly",7,IF(E4082="fortnightly",14,IF(E4082="monthly",DATE(IF(MONTH(H4082)=12,YEAR(H4082)+1,YEAR(H4082)),VLOOKUP(MONTH(H4082),index!$D$2:$G$13,2,0),DAY(H4082)),
IF(E4082="quarterly",DATE(IF(MONTH(H4082)&gt;=10,YEAR(H4082)+1,YEAR(H4082)),VLOOKUP(MONTH(H4082),index!$D$2:$G$13,3,0),DAY(H4082)),
IF(E4082="halfyearly",DATE(IF(MONTH(H4082)&gt;=7,YEAR(H4082)+1,YEAR(H4082)),VLOOKUP(MONTH(H4082),index!$D$2:$G$13,4,0),DAY(H4082)),
DATE(YEAR(H4082)+1,MONTH(H4082),DAY(H4082)))))-H4082))+H4082)</f>
        <v/>
      </c>
      <c r="J4082" s="9" t="str">
        <f t="shared" si="400"/>
        <v/>
      </c>
      <c r="K4082" s="11" t="str">
        <f t="shared" si="401"/>
        <v/>
      </c>
      <c r="L4082" s="11" t="str">
        <f t="shared" si="402"/>
        <v/>
      </c>
      <c r="M4082" s="11" t="str">
        <f>IF(A4082="","",VLOOKUP(E4082,index!$A$1:$B$6,2,0)*K4082*G4082)</f>
        <v/>
      </c>
      <c r="N4082" s="11" t="str">
        <f>IF(A4082="","",-PMT(G4082*VLOOKUP(E4082,index!$A$1:$B$6,2,0),C4082,F4082,0,0))</f>
        <v/>
      </c>
      <c r="O4082" s="11" t="str">
        <f t="shared" si="403"/>
        <v/>
      </c>
      <c r="P4082" s="11" t="str">
        <f t="shared" si="398"/>
        <v/>
      </c>
    </row>
    <row r="4083" spans="1:16" x14ac:dyDescent="0.25">
      <c r="A4083" s="9" t="str">
        <f>IF(A4082="","",IF(B4082&lt;C4082,A4082,IF(A4082=MAX('entry data'!$B$8:$B$507),"",A4082+1)))</f>
        <v/>
      </c>
      <c r="B4083" s="9" t="str">
        <f t="shared" si="399"/>
        <v/>
      </c>
      <c r="C4083" s="9" t="str">
        <f>IF(ISERROR(VLOOKUP(A4083,'entry data'!B:G,6,0)),"",VLOOKUP(A4083,'entry data'!B:G,6,0))</f>
        <v/>
      </c>
      <c r="D4083" s="9" t="str">
        <f>IF(ISERROR(VLOOKUP(A4083,'entry data'!B:C,2,0)),"",VLOOKUP(A4083,'entry data'!B:C,2,0))</f>
        <v/>
      </c>
      <c r="E4083" s="9" t="str">
        <f>IF(ISERROR(VLOOKUP(A4083,'entry data'!B:E,4,0)),"",VLOOKUP(A4083,'entry data'!B:E,4,0))</f>
        <v/>
      </c>
      <c r="F4083" s="11" t="str">
        <f>IF(A4083="","",IF(ISERROR(VLOOKUP(A4083,'entry data'!B:F,5,0)),"",VLOOKUP(A4083,'entry data'!B:F,5,0)))</f>
        <v/>
      </c>
      <c r="G4083" s="12" t="str">
        <f>IF(A4083="","",IF(ISERROR(VLOOKUP(A4083,'entry data'!B:I,8,0)),"",VLOOKUP(A4083,'entry data'!B:I,7,0)))</f>
        <v/>
      </c>
      <c r="H4083" s="13" t="str">
        <f>IF(A4083="","",IF(B4083=1,VLOOKUP(A4083,'entry data'!B:D,3,0),I4082))</f>
        <v/>
      </c>
      <c r="I4083" s="14" t="str">
        <f>IF(A4083="","",IF(E4083="weekly",7,IF(E4083="fortnightly",14,IF(E4083="monthly",DATE(IF(MONTH(H4083)=12,YEAR(H4083)+1,YEAR(H4083)),VLOOKUP(MONTH(H4083),index!$D$2:$G$13,2,0),DAY(H4083)),
IF(E4083="quarterly",DATE(IF(MONTH(H4083)&gt;=10,YEAR(H4083)+1,YEAR(H4083)),VLOOKUP(MONTH(H4083),index!$D$2:$G$13,3,0),DAY(H4083)),
IF(E4083="halfyearly",DATE(IF(MONTH(H4083)&gt;=7,YEAR(H4083)+1,YEAR(H4083)),VLOOKUP(MONTH(H4083),index!$D$2:$G$13,4,0),DAY(H4083)),
DATE(YEAR(H4083)+1,MONTH(H4083),DAY(H4083)))))-H4083))+H4083)</f>
        <v/>
      </c>
      <c r="J4083" s="9" t="str">
        <f t="shared" si="400"/>
        <v/>
      </c>
      <c r="K4083" s="11" t="str">
        <f t="shared" si="401"/>
        <v/>
      </c>
      <c r="L4083" s="11" t="str">
        <f t="shared" si="402"/>
        <v/>
      </c>
      <c r="M4083" s="11" t="str">
        <f>IF(A4083="","",VLOOKUP(E4083,index!$A$1:$B$6,2,0)*K4083*G4083)</f>
        <v/>
      </c>
      <c r="N4083" s="11" t="str">
        <f>IF(A4083="","",-PMT(G4083*VLOOKUP(E4083,index!$A$1:$B$6,2,0),C4083,F4083,0,0))</f>
        <v/>
      </c>
      <c r="O4083" s="11" t="str">
        <f t="shared" si="403"/>
        <v/>
      </c>
      <c r="P4083" s="11" t="str">
        <f t="shared" si="398"/>
        <v/>
      </c>
    </row>
    <row r="4084" spans="1:16" x14ac:dyDescent="0.25">
      <c r="A4084" s="9" t="str">
        <f>IF(A4083="","",IF(B4083&lt;C4083,A4083,IF(A4083=MAX('entry data'!$B$8:$B$507),"",A4083+1)))</f>
        <v/>
      </c>
      <c r="B4084" s="9" t="str">
        <f t="shared" si="399"/>
        <v/>
      </c>
      <c r="C4084" s="9" t="str">
        <f>IF(ISERROR(VLOOKUP(A4084,'entry data'!B:G,6,0)),"",VLOOKUP(A4084,'entry data'!B:G,6,0))</f>
        <v/>
      </c>
      <c r="D4084" s="9" t="str">
        <f>IF(ISERROR(VLOOKUP(A4084,'entry data'!B:C,2,0)),"",VLOOKUP(A4084,'entry data'!B:C,2,0))</f>
        <v/>
      </c>
      <c r="E4084" s="9" t="str">
        <f>IF(ISERROR(VLOOKUP(A4084,'entry data'!B:E,4,0)),"",VLOOKUP(A4084,'entry data'!B:E,4,0))</f>
        <v/>
      </c>
      <c r="F4084" s="11" t="str">
        <f>IF(A4084="","",IF(ISERROR(VLOOKUP(A4084,'entry data'!B:F,5,0)),"",VLOOKUP(A4084,'entry data'!B:F,5,0)))</f>
        <v/>
      </c>
      <c r="G4084" s="12" t="str">
        <f>IF(A4084="","",IF(ISERROR(VLOOKUP(A4084,'entry data'!B:I,8,0)),"",VLOOKUP(A4084,'entry data'!B:I,7,0)))</f>
        <v/>
      </c>
      <c r="H4084" s="13" t="str">
        <f>IF(A4084="","",IF(B4084=1,VLOOKUP(A4084,'entry data'!B:D,3,0),I4083))</f>
        <v/>
      </c>
      <c r="I4084" s="14" t="str">
        <f>IF(A4084="","",IF(E4084="weekly",7,IF(E4084="fortnightly",14,IF(E4084="monthly",DATE(IF(MONTH(H4084)=12,YEAR(H4084)+1,YEAR(H4084)),VLOOKUP(MONTH(H4084),index!$D$2:$G$13,2,0),DAY(H4084)),
IF(E4084="quarterly",DATE(IF(MONTH(H4084)&gt;=10,YEAR(H4084)+1,YEAR(H4084)),VLOOKUP(MONTH(H4084),index!$D$2:$G$13,3,0),DAY(H4084)),
IF(E4084="halfyearly",DATE(IF(MONTH(H4084)&gt;=7,YEAR(H4084)+1,YEAR(H4084)),VLOOKUP(MONTH(H4084),index!$D$2:$G$13,4,0),DAY(H4084)),
DATE(YEAR(H4084)+1,MONTH(H4084),DAY(H4084)))))-H4084))+H4084)</f>
        <v/>
      </c>
      <c r="J4084" s="9" t="str">
        <f t="shared" si="400"/>
        <v/>
      </c>
      <c r="K4084" s="11" t="str">
        <f t="shared" si="401"/>
        <v/>
      </c>
      <c r="L4084" s="11" t="str">
        <f t="shared" si="402"/>
        <v/>
      </c>
      <c r="M4084" s="11" t="str">
        <f>IF(A4084="","",VLOOKUP(E4084,index!$A$1:$B$6,2,0)*K4084*G4084)</f>
        <v/>
      </c>
      <c r="N4084" s="11" t="str">
        <f>IF(A4084="","",-PMT(G4084*VLOOKUP(E4084,index!$A$1:$B$6,2,0),C4084,F4084,0,0))</f>
        <v/>
      </c>
      <c r="O4084" s="11" t="str">
        <f t="shared" si="403"/>
        <v/>
      </c>
      <c r="P4084" s="11" t="str">
        <f t="shared" si="398"/>
        <v/>
      </c>
    </row>
    <row r="4085" spans="1:16" x14ac:dyDescent="0.25">
      <c r="A4085" s="9" t="str">
        <f>IF(A4084="","",IF(B4084&lt;C4084,A4084,IF(A4084=MAX('entry data'!$B$8:$B$507),"",A4084+1)))</f>
        <v/>
      </c>
      <c r="B4085" s="9" t="str">
        <f t="shared" si="399"/>
        <v/>
      </c>
      <c r="C4085" s="9" t="str">
        <f>IF(ISERROR(VLOOKUP(A4085,'entry data'!B:G,6,0)),"",VLOOKUP(A4085,'entry data'!B:G,6,0))</f>
        <v/>
      </c>
      <c r="D4085" s="9" t="str">
        <f>IF(ISERROR(VLOOKUP(A4085,'entry data'!B:C,2,0)),"",VLOOKUP(A4085,'entry data'!B:C,2,0))</f>
        <v/>
      </c>
      <c r="E4085" s="9" t="str">
        <f>IF(ISERROR(VLOOKUP(A4085,'entry data'!B:E,4,0)),"",VLOOKUP(A4085,'entry data'!B:E,4,0))</f>
        <v/>
      </c>
      <c r="F4085" s="11" t="str">
        <f>IF(A4085="","",IF(ISERROR(VLOOKUP(A4085,'entry data'!B:F,5,0)),"",VLOOKUP(A4085,'entry data'!B:F,5,0)))</f>
        <v/>
      </c>
      <c r="G4085" s="12" t="str">
        <f>IF(A4085="","",IF(ISERROR(VLOOKUP(A4085,'entry data'!B:I,8,0)),"",VLOOKUP(A4085,'entry data'!B:I,7,0)))</f>
        <v/>
      </c>
      <c r="H4085" s="13" t="str">
        <f>IF(A4085="","",IF(B4085=1,VLOOKUP(A4085,'entry data'!B:D,3,0),I4084))</f>
        <v/>
      </c>
      <c r="I4085" s="14" t="str">
        <f>IF(A4085="","",IF(E4085="weekly",7,IF(E4085="fortnightly",14,IF(E4085="monthly",DATE(IF(MONTH(H4085)=12,YEAR(H4085)+1,YEAR(H4085)),VLOOKUP(MONTH(H4085),index!$D$2:$G$13,2,0),DAY(H4085)),
IF(E4085="quarterly",DATE(IF(MONTH(H4085)&gt;=10,YEAR(H4085)+1,YEAR(H4085)),VLOOKUP(MONTH(H4085),index!$D$2:$G$13,3,0),DAY(H4085)),
IF(E4085="halfyearly",DATE(IF(MONTH(H4085)&gt;=7,YEAR(H4085)+1,YEAR(H4085)),VLOOKUP(MONTH(H4085),index!$D$2:$G$13,4,0),DAY(H4085)),
DATE(YEAR(H4085)+1,MONTH(H4085),DAY(H4085)))))-H4085))+H4085)</f>
        <v/>
      </c>
      <c r="J4085" s="9" t="str">
        <f t="shared" si="400"/>
        <v/>
      </c>
      <c r="K4085" s="11" t="str">
        <f t="shared" si="401"/>
        <v/>
      </c>
      <c r="L4085" s="11" t="str">
        <f t="shared" si="402"/>
        <v/>
      </c>
      <c r="M4085" s="11" t="str">
        <f>IF(A4085="","",VLOOKUP(E4085,index!$A$1:$B$6,2,0)*K4085*G4085)</f>
        <v/>
      </c>
      <c r="N4085" s="11" t="str">
        <f>IF(A4085="","",-PMT(G4085*VLOOKUP(E4085,index!$A$1:$B$6,2,0),C4085,F4085,0,0))</f>
        <v/>
      </c>
      <c r="O4085" s="11" t="str">
        <f t="shared" si="403"/>
        <v/>
      </c>
      <c r="P4085" s="11" t="str">
        <f t="shared" si="398"/>
        <v/>
      </c>
    </row>
    <row r="4086" spans="1:16" x14ac:dyDescent="0.25">
      <c r="A4086" s="9" t="str">
        <f>IF(A4085="","",IF(B4085&lt;C4085,A4085,IF(A4085=MAX('entry data'!$B$8:$B$507),"",A4085+1)))</f>
        <v/>
      </c>
      <c r="B4086" s="9" t="str">
        <f t="shared" si="399"/>
        <v/>
      </c>
      <c r="C4086" s="9" t="str">
        <f>IF(ISERROR(VLOOKUP(A4086,'entry data'!B:G,6,0)),"",VLOOKUP(A4086,'entry data'!B:G,6,0))</f>
        <v/>
      </c>
      <c r="D4086" s="9" t="str">
        <f>IF(ISERROR(VLOOKUP(A4086,'entry data'!B:C,2,0)),"",VLOOKUP(A4086,'entry data'!B:C,2,0))</f>
        <v/>
      </c>
      <c r="E4086" s="9" t="str">
        <f>IF(ISERROR(VLOOKUP(A4086,'entry data'!B:E,4,0)),"",VLOOKUP(A4086,'entry data'!B:E,4,0))</f>
        <v/>
      </c>
      <c r="F4086" s="11" t="str">
        <f>IF(A4086="","",IF(ISERROR(VLOOKUP(A4086,'entry data'!B:F,5,0)),"",VLOOKUP(A4086,'entry data'!B:F,5,0)))</f>
        <v/>
      </c>
      <c r="G4086" s="12" t="str">
        <f>IF(A4086="","",IF(ISERROR(VLOOKUP(A4086,'entry data'!B:I,8,0)),"",VLOOKUP(A4086,'entry data'!B:I,7,0)))</f>
        <v/>
      </c>
      <c r="H4086" s="13" t="str">
        <f>IF(A4086="","",IF(B4086=1,VLOOKUP(A4086,'entry data'!B:D,3,0),I4085))</f>
        <v/>
      </c>
      <c r="I4086" s="14" t="str">
        <f>IF(A4086="","",IF(E4086="weekly",7,IF(E4086="fortnightly",14,IF(E4086="monthly",DATE(IF(MONTH(H4086)=12,YEAR(H4086)+1,YEAR(H4086)),VLOOKUP(MONTH(H4086),index!$D$2:$G$13,2,0),DAY(H4086)),
IF(E4086="quarterly",DATE(IF(MONTH(H4086)&gt;=10,YEAR(H4086)+1,YEAR(H4086)),VLOOKUP(MONTH(H4086),index!$D$2:$G$13,3,0),DAY(H4086)),
IF(E4086="halfyearly",DATE(IF(MONTH(H4086)&gt;=7,YEAR(H4086)+1,YEAR(H4086)),VLOOKUP(MONTH(H4086),index!$D$2:$G$13,4,0),DAY(H4086)),
DATE(YEAR(H4086)+1,MONTH(H4086),DAY(H4086)))))-H4086))+H4086)</f>
        <v/>
      </c>
      <c r="J4086" s="9" t="str">
        <f t="shared" si="400"/>
        <v/>
      </c>
      <c r="K4086" s="11" t="str">
        <f t="shared" si="401"/>
        <v/>
      </c>
      <c r="L4086" s="11" t="str">
        <f t="shared" si="402"/>
        <v/>
      </c>
      <c r="M4086" s="11" t="str">
        <f>IF(A4086="","",VLOOKUP(E4086,index!$A$1:$B$6,2,0)*K4086*G4086)</f>
        <v/>
      </c>
      <c r="N4086" s="11" t="str">
        <f>IF(A4086="","",-PMT(G4086*VLOOKUP(E4086,index!$A$1:$B$6,2,0),C4086,F4086,0,0))</f>
        <v/>
      </c>
      <c r="O4086" s="11" t="str">
        <f t="shared" si="403"/>
        <v/>
      </c>
      <c r="P4086" s="11" t="str">
        <f t="shared" si="398"/>
        <v/>
      </c>
    </row>
    <row r="4087" spans="1:16" x14ac:dyDescent="0.25">
      <c r="A4087" s="9" t="str">
        <f>IF(A4086="","",IF(B4086&lt;C4086,A4086,IF(A4086=MAX('entry data'!$B$8:$B$507),"",A4086+1)))</f>
        <v/>
      </c>
      <c r="B4087" s="9" t="str">
        <f t="shared" si="399"/>
        <v/>
      </c>
      <c r="C4087" s="9" t="str">
        <f>IF(ISERROR(VLOOKUP(A4087,'entry data'!B:G,6,0)),"",VLOOKUP(A4087,'entry data'!B:G,6,0))</f>
        <v/>
      </c>
      <c r="D4087" s="9" t="str">
        <f>IF(ISERROR(VLOOKUP(A4087,'entry data'!B:C,2,0)),"",VLOOKUP(A4087,'entry data'!B:C,2,0))</f>
        <v/>
      </c>
      <c r="E4087" s="9" t="str">
        <f>IF(ISERROR(VLOOKUP(A4087,'entry data'!B:E,4,0)),"",VLOOKUP(A4087,'entry data'!B:E,4,0))</f>
        <v/>
      </c>
      <c r="F4087" s="11" t="str">
        <f>IF(A4087="","",IF(ISERROR(VLOOKUP(A4087,'entry data'!B:F,5,0)),"",VLOOKUP(A4087,'entry data'!B:F,5,0)))</f>
        <v/>
      </c>
      <c r="G4087" s="12" t="str">
        <f>IF(A4087="","",IF(ISERROR(VLOOKUP(A4087,'entry data'!B:I,8,0)),"",VLOOKUP(A4087,'entry data'!B:I,7,0)))</f>
        <v/>
      </c>
      <c r="H4087" s="13" t="str">
        <f>IF(A4087="","",IF(B4087=1,VLOOKUP(A4087,'entry data'!B:D,3,0),I4086))</f>
        <v/>
      </c>
      <c r="I4087" s="14" t="str">
        <f>IF(A4087="","",IF(E4087="weekly",7,IF(E4087="fortnightly",14,IF(E4087="monthly",DATE(IF(MONTH(H4087)=12,YEAR(H4087)+1,YEAR(H4087)),VLOOKUP(MONTH(H4087),index!$D$2:$G$13,2,0),DAY(H4087)),
IF(E4087="quarterly",DATE(IF(MONTH(H4087)&gt;=10,YEAR(H4087)+1,YEAR(H4087)),VLOOKUP(MONTH(H4087),index!$D$2:$G$13,3,0),DAY(H4087)),
IF(E4087="halfyearly",DATE(IF(MONTH(H4087)&gt;=7,YEAR(H4087)+1,YEAR(H4087)),VLOOKUP(MONTH(H4087),index!$D$2:$G$13,4,0),DAY(H4087)),
DATE(YEAR(H4087)+1,MONTH(H4087),DAY(H4087)))))-H4087))+H4087)</f>
        <v/>
      </c>
      <c r="J4087" s="9" t="str">
        <f t="shared" si="400"/>
        <v/>
      </c>
      <c r="K4087" s="11" t="str">
        <f t="shared" si="401"/>
        <v/>
      </c>
      <c r="L4087" s="11" t="str">
        <f t="shared" si="402"/>
        <v/>
      </c>
      <c r="M4087" s="11" t="str">
        <f>IF(A4087="","",VLOOKUP(E4087,index!$A$1:$B$6,2,0)*K4087*G4087)</f>
        <v/>
      </c>
      <c r="N4087" s="11" t="str">
        <f>IF(A4087="","",-PMT(G4087*VLOOKUP(E4087,index!$A$1:$B$6,2,0),C4087,F4087,0,0))</f>
        <v/>
      </c>
      <c r="O4087" s="11" t="str">
        <f t="shared" si="403"/>
        <v/>
      </c>
      <c r="P4087" s="11" t="str">
        <f t="shared" si="398"/>
        <v/>
      </c>
    </row>
    <row r="4088" spans="1:16" x14ac:dyDescent="0.25">
      <c r="A4088" s="9" t="str">
        <f>IF(A4087="","",IF(B4087&lt;C4087,A4087,IF(A4087=MAX('entry data'!$B$8:$B$507),"",A4087+1)))</f>
        <v/>
      </c>
      <c r="B4088" s="9" t="str">
        <f t="shared" si="399"/>
        <v/>
      </c>
      <c r="C4088" s="9" t="str">
        <f>IF(ISERROR(VLOOKUP(A4088,'entry data'!B:G,6,0)),"",VLOOKUP(A4088,'entry data'!B:G,6,0))</f>
        <v/>
      </c>
      <c r="D4088" s="9" t="str">
        <f>IF(ISERROR(VLOOKUP(A4088,'entry data'!B:C,2,0)),"",VLOOKUP(A4088,'entry data'!B:C,2,0))</f>
        <v/>
      </c>
      <c r="E4088" s="9" t="str">
        <f>IF(ISERROR(VLOOKUP(A4088,'entry data'!B:E,4,0)),"",VLOOKUP(A4088,'entry data'!B:E,4,0))</f>
        <v/>
      </c>
      <c r="F4088" s="11" t="str">
        <f>IF(A4088="","",IF(ISERROR(VLOOKUP(A4088,'entry data'!B:F,5,0)),"",VLOOKUP(A4088,'entry data'!B:F,5,0)))</f>
        <v/>
      </c>
      <c r="G4088" s="12" t="str">
        <f>IF(A4088="","",IF(ISERROR(VLOOKUP(A4088,'entry data'!B:I,8,0)),"",VLOOKUP(A4088,'entry data'!B:I,7,0)))</f>
        <v/>
      </c>
      <c r="H4088" s="13" t="str">
        <f>IF(A4088="","",IF(B4088=1,VLOOKUP(A4088,'entry data'!B:D,3,0),I4087))</f>
        <v/>
      </c>
      <c r="I4088" s="14" t="str">
        <f>IF(A4088="","",IF(E4088="weekly",7,IF(E4088="fortnightly",14,IF(E4088="monthly",DATE(IF(MONTH(H4088)=12,YEAR(H4088)+1,YEAR(H4088)),VLOOKUP(MONTH(H4088),index!$D$2:$G$13,2,0),DAY(H4088)),
IF(E4088="quarterly",DATE(IF(MONTH(H4088)&gt;=10,YEAR(H4088)+1,YEAR(H4088)),VLOOKUP(MONTH(H4088),index!$D$2:$G$13,3,0),DAY(H4088)),
IF(E4088="halfyearly",DATE(IF(MONTH(H4088)&gt;=7,YEAR(H4088)+1,YEAR(H4088)),VLOOKUP(MONTH(H4088),index!$D$2:$G$13,4,0),DAY(H4088)),
DATE(YEAR(H4088)+1,MONTH(H4088),DAY(H4088)))))-H4088))+H4088)</f>
        <v/>
      </c>
      <c r="J4088" s="9" t="str">
        <f t="shared" si="400"/>
        <v/>
      </c>
      <c r="K4088" s="11" t="str">
        <f t="shared" si="401"/>
        <v/>
      </c>
      <c r="L4088" s="11" t="str">
        <f t="shared" si="402"/>
        <v/>
      </c>
      <c r="M4088" s="11" t="str">
        <f>IF(A4088="","",VLOOKUP(E4088,index!$A$1:$B$6,2,0)*K4088*G4088)</f>
        <v/>
      </c>
      <c r="N4088" s="11" t="str">
        <f>IF(A4088="","",-PMT(G4088*VLOOKUP(E4088,index!$A$1:$B$6,2,0),C4088,F4088,0,0))</f>
        <v/>
      </c>
      <c r="O4088" s="11" t="str">
        <f t="shared" si="403"/>
        <v/>
      </c>
      <c r="P4088" s="11" t="str">
        <f t="shared" si="398"/>
        <v/>
      </c>
    </row>
    <row r="4089" spans="1:16" x14ac:dyDescent="0.25">
      <c r="A4089" s="9" t="str">
        <f>IF(A4088="","",IF(B4088&lt;C4088,A4088,IF(A4088=MAX('entry data'!$B$8:$B$507),"",A4088+1)))</f>
        <v/>
      </c>
      <c r="B4089" s="9" t="str">
        <f t="shared" si="399"/>
        <v/>
      </c>
      <c r="C4089" s="9" t="str">
        <f>IF(ISERROR(VLOOKUP(A4089,'entry data'!B:G,6,0)),"",VLOOKUP(A4089,'entry data'!B:G,6,0))</f>
        <v/>
      </c>
      <c r="D4089" s="9" t="str">
        <f>IF(ISERROR(VLOOKUP(A4089,'entry data'!B:C,2,0)),"",VLOOKUP(A4089,'entry data'!B:C,2,0))</f>
        <v/>
      </c>
      <c r="E4089" s="9" t="str">
        <f>IF(ISERROR(VLOOKUP(A4089,'entry data'!B:E,4,0)),"",VLOOKUP(A4089,'entry data'!B:E,4,0))</f>
        <v/>
      </c>
      <c r="F4089" s="11" t="str">
        <f>IF(A4089="","",IF(ISERROR(VLOOKUP(A4089,'entry data'!B:F,5,0)),"",VLOOKUP(A4089,'entry data'!B:F,5,0)))</f>
        <v/>
      </c>
      <c r="G4089" s="12" t="str">
        <f>IF(A4089="","",IF(ISERROR(VLOOKUP(A4089,'entry data'!B:I,8,0)),"",VLOOKUP(A4089,'entry data'!B:I,7,0)))</f>
        <v/>
      </c>
      <c r="H4089" s="13" t="str">
        <f>IF(A4089="","",IF(B4089=1,VLOOKUP(A4089,'entry data'!B:D,3,0),I4088))</f>
        <v/>
      </c>
      <c r="I4089" s="14" t="str">
        <f>IF(A4089="","",IF(E4089="weekly",7,IF(E4089="fortnightly",14,IF(E4089="monthly",DATE(IF(MONTH(H4089)=12,YEAR(H4089)+1,YEAR(H4089)),VLOOKUP(MONTH(H4089),index!$D$2:$G$13,2,0),DAY(H4089)),
IF(E4089="quarterly",DATE(IF(MONTH(H4089)&gt;=10,YEAR(H4089)+1,YEAR(H4089)),VLOOKUP(MONTH(H4089),index!$D$2:$G$13,3,0),DAY(H4089)),
IF(E4089="halfyearly",DATE(IF(MONTH(H4089)&gt;=7,YEAR(H4089)+1,YEAR(H4089)),VLOOKUP(MONTH(H4089),index!$D$2:$G$13,4,0),DAY(H4089)),
DATE(YEAR(H4089)+1,MONTH(H4089),DAY(H4089)))))-H4089))+H4089)</f>
        <v/>
      </c>
      <c r="J4089" s="9" t="str">
        <f t="shared" si="400"/>
        <v/>
      </c>
      <c r="K4089" s="11" t="str">
        <f t="shared" si="401"/>
        <v/>
      </c>
      <c r="L4089" s="11" t="str">
        <f t="shared" si="402"/>
        <v/>
      </c>
      <c r="M4089" s="11" t="str">
        <f>IF(A4089="","",VLOOKUP(E4089,index!$A$1:$B$6,2,0)*K4089*G4089)</f>
        <v/>
      </c>
      <c r="N4089" s="11" t="str">
        <f>IF(A4089="","",-PMT(G4089*VLOOKUP(E4089,index!$A$1:$B$6,2,0),C4089,F4089,0,0))</f>
        <v/>
      </c>
      <c r="O4089" s="11" t="str">
        <f t="shared" si="403"/>
        <v/>
      </c>
      <c r="P4089" s="11" t="str">
        <f t="shared" si="398"/>
        <v/>
      </c>
    </row>
    <row r="4090" spans="1:16" x14ac:dyDescent="0.25">
      <c r="A4090" s="9" t="str">
        <f>IF(A4089="","",IF(B4089&lt;C4089,A4089,IF(A4089=MAX('entry data'!$B$8:$B$507),"",A4089+1)))</f>
        <v/>
      </c>
      <c r="B4090" s="9" t="str">
        <f t="shared" si="399"/>
        <v/>
      </c>
      <c r="C4090" s="9" t="str">
        <f>IF(ISERROR(VLOOKUP(A4090,'entry data'!B:G,6,0)),"",VLOOKUP(A4090,'entry data'!B:G,6,0))</f>
        <v/>
      </c>
      <c r="D4090" s="9" t="str">
        <f>IF(ISERROR(VLOOKUP(A4090,'entry data'!B:C,2,0)),"",VLOOKUP(A4090,'entry data'!B:C,2,0))</f>
        <v/>
      </c>
      <c r="E4090" s="9" t="str">
        <f>IF(ISERROR(VLOOKUP(A4090,'entry data'!B:E,4,0)),"",VLOOKUP(A4090,'entry data'!B:E,4,0))</f>
        <v/>
      </c>
      <c r="F4090" s="11" t="str">
        <f>IF(A4090="","",IF(ISERROR(VLOOKUP(A4090,'entry data'!B:F,5,0)),"",VLOOKUP(A4090,'entry data'!B:F,5,0)))</f>
        <v/>
      </c>
      <c r="G4090" s="12" t="str">
        <f>IF(A4090="","",IF(ISERROR(VLOOKUP(A4090,'entry data'!B:I,8,0)),"",VLOOKUP(A4090,'entry data'!B:I,7,0)))</f>
        <v/>
      </c>
      <c r="H4090" s="13" t="str">
        <f>IF(A4090="","",IF(B4090=1,VLOOKUP(A4090,'entry data'!B:D,3,0),I4089))</f>
        <v/>
      </c>
      <c r="I4090" s="14" t="str">
        <f>IF(A4090="","",IF(E4090="weekly",7,IF(E4090="fortnightly",14,IF(E4090="monthly",DATE(IF(MONTH(H4090)=12,YEAR(H4090)+1,YEAR(H4090)),VLOOKUP(MONTH(H4090),index!$D$2:$G$13,2,0),DAY(H4090)),
IF(E4090="quarterly",DATE(IF(MONTH(H4090)&gt;=10,YEAR(H4090)+1,YEAR(H4090)),VLOOKUP(MONTH(H4090),index!$D$2:$G$13,3,0),DAY(H4090)),
IF(E4090="halfyearly",DATE(IF(MONTH(H4090)&gt;=7,YEAR(H4090)+1,YEAR(H4090)),VLOOKUP(MONTH(H4090),index!$D$2:$G$13,4,0),DAY(H4090)),
DATE(YEAR(H4090)+1,MONTH(H4090),DAY(H4090)))))-H4090))+H4090)</f>
        <v/>
      </c>
      <c r="J4090" s="9" t="str">
        <f t="shared" si="400"/>
        <v/>
      </c>
      <c r="K4090" s="11" t="str">
        <f t="shared" si="401"/>
        <v/>
      </c>
      <c r="L4090" s="11" t="str">
        <f t="shared" si="402"/>
        <v/>
      </c>
      <c r="M4090" s="11" t="str">
        <f>IF(A4090="","",VLOOKUP(E4090,index!$A$1:$B$6,2,0)*K4090*G4090)</f>
        <v/>
      </c>
      <c r="N4090" s="11" t="str">
        <f>IF(A4090="","",-PMT(G4090*VLOOKUP(E4090,index!$A$1:$B$6,2,0),C4090,F4090,0,0))</f>
        <v/>
      </c>
      <c r="O4090" s="11" t="str">
        <f t="shared" si="403"/>
        <v/>
      </c>
      <c r="P4090" s="11" t="str">
        <f t="shared" si="398"/>
        <v/>
      </c>
    </row>
    <row r="4091" spans="1:16" x14ac:dyDescent="0.25">
      <c r="A4091" s="9" t="str">
        <f>IF(A4090="","",IF(B4090&lt;C4090,A4090,IF(A4090=MAX('entry data'!$B$8:$B$507),"",A4090+1)))</f>
        <v/>
      </c>
      <c r="B4091" s="9" t="str">
        <f t="shared" si="399"/>
        <v/>
      </c>
      <c r="C4091" s="9" t="str">
        <f>IF(ISERROR(VLOOKUP(A4091,'entry data'!B:G,6,0)),"",VLOOKUP(A4091,'entry data'!B:G,6,0))</f>
        <v/>
      </c>
      <c r="D4091" s="9" t="str">
        <f>IF(ISERROR(VLOOKUP(A4091,'entry data'!B:C,2,0)),"",VLOOKUP(A4091,'entry data'!B:C,2,0))</f>
        <v/>
      </c>
      <c r="E4091" s="9" t="str">
        <f>IF(ISERROR(VLOOKUP(A4091,'entry data'!B:E,4,0)),"",VLOOKUP(A4091,'entry data'!B:E,4,0))</f>
        <v/>
      </c>
      <c r="F4091" s="11" t="str">
        <f>IF(A4091="","",IF(ISERROR(VLOOKUP(A4091,'entry data'!B:F,5,0)),"",VLOOKUP(A4091,'entry data'!B:F,5,0)))</f>
        <v/>
      </c>
      <c r="G4091" s="12" t="str">
        <f>IF(A4091="","",IF(ISERROR(VLOOKUP(A4091,'entry data'!B:I,8,0)),"",VLOOKUP(A4091,'entry data'!B:I,7,0)))</f>
        <v/>
      </c>
      <c r="H4091" s="13" t="str">
        <f>IF(A4091="","",IF(B4091=1,VLOOKUP(A4091,'entry data'!B:D,3,0),I4090))</f>
        <v/>
      </c>
      <c r="I4091" s="14" t="str">
        <f>IF(A4091="","",IF(E4091="weekly",7,IF(E4091="fortnightly",14,IF(E4091="monthly",DATE(IF(MONTH(H4091)=12,YEAR(H4091)+1,YEAR(H4091)),VLOOKUP(MONTH(H4091),index!$D$2:$G$13,2,0),DAY(H4091)),
IF(E4091="quarterly",DATE(IF(MONTH(H4091)&gt;=10,YEAR(H4091)+1,YEAR(H4091)),VLOOKUP(MONTH(H4091),index!$D$2:$G$13,3,0),DAY(H4091)),
IF(E4091="halfyearly",DATE(IF(MONTH(H4091)&gt;=7,YEAR(H4091)+1,YEAR(H4091)),VLOOKUP(MONTH(H4091),index!$D$2:$G$13,4,0),DAY(H4091)),
DATE(YEAR(H4091)+1,MONTH(H4091),DAY(H4091)))))-H4091))+H4091)</f>
        <v/>
      </c>
      <c r="J4091" s="9" t="str">
        <f t="shared" si="400"/>
        <v/>
      </c>
      <c r="K4091" s="11" t="str">
        <f t="shared" si="401"/>
        <v/>
      </c>
      <c r="L4091" s="11" t="str">
        <f t="shared" si="402"/>
        <v/>
      </c>
      <c r="M4091" s="11" t="str">
        <f>IF(A4091="","",VLOOKUP(E4091,index!$A$1:$B$6,2,0)*K4091*G4091)</f>
        <v/>
      </c>
      <c r="N4091" s="11" t="str">
        <f>IF(A4091="","",-PMT(G4091*VLOOKUP(E4091,index!$A$1:$B$6,2,0),C4091,F4091,0,0))</f>
        <v/>
      </c>
      <c r="O4091" s="11" t="str">
        <f t="shared" si="403"/>
        <v/>
      </c>
      <c r="P4091" s="11" t="str">
        <f t="shared" si="398"/>
        <v/>
      </c>
    </row>
    <row r="4092" spans="1:16" x14ac:dyDescent="0.25">
      <c r="A4092" s="9" t="str">
        <f>IF(A4091="","",IF(B4091&lt;C4091,A4091,IF(A4091=MAX('entry data'!$B$8:$B$507),"",A4091+1)))</f>
        <v/>
      </c>
      <c r="B4092" s="9" t="str">
        <f t="shared" si="399"/>
        <v/>
      </c>
      <c r="C4092" s="9" t="str">
        <f>IF(ISERROR(VLOOKUP(A4092,'entry data'!B:G,6,0)),"",VLOOKUP(A4092,'entry data'!B:G,6,0))</f>
        <v/>
      </c>
      <c r="D4092" s="9" t="str">
        <f>IF(ISERROR(VLOOKUP(A4092,'entry data'!B:C,2,0)),"",VLOOKUP(A4092,'entry data'!B:C,2,0))</f>
        <v/>
      </c>
      <c r="E4092" s="9" t="str">
        <f>IF(ISERROR(VLOOKUP(A4092,'entry data'!B:E,4,0)),"",VLOOKUP(A4092,'entry data'!B:E,4,0))</f>
        <v/>
      </c>
      <c r="F4092" s="11" t="str">
        <f>IF(A4092="","",IF(ISERROR(VLOOKUP(A4092,'entry data'!B:F,5,0)),"",VLOOKUP(A4092,'entry data'!B:F,5,0)))</f>
        <v/>
      </c>
      <c r="G4092" s="12" t="str">
        <f>IF(A4092="","",IF(ISERROR(VLOOKUP(A4092,'entry data'!B:I,8,0)),"",VLOOKUP(A4092,'entry data'!B:I,7,0)))</f>
        <v/>
      </c>
      <c r="H4092" s="13" t="str">
        <f>IF(A4092="","",IF(B4092=1,VLOOKUP(A4092,'entry data'!B:D,3,0),I4091))</f>
        <v/>
      </c>
      <c r="I4092" s="14" t="str">
        <f>IF(A4092="","",IF(E4092="weekly",7,IF(E4092="fortnightly",14,IF(E4092="monthly",DATE(IF(MONTH(H4092)=12,YEAR(H4092)+1,YEAR(H4092)),VLOOKUP(MONTH(H4092),index!$D$2:$G$13,2,0),DAY(H4092)),
IF(E4092="quarterly",DATE(IF(MONTH(H4092)&gt;=10,YEAR(H4092)+1,YEAR(H4092)),VLOOKUP(MONTH(H4092),index!$D$2:$G$13,3,0),DAY(H4092)),
IF(E4092="halfyearly",DATE(IF(MONTH(H4092)&gt;=7,YEAR(H4092)+1,YEAR(H4092)),VLOOKUP(MONTH(H4092),index!$D$2:$G$13,4,0),DAY(H4092)),
DATE(YEAR(H4092)+1,MONTH(H4092),DAY(H4092)))))-H4092))+H4092)</f>
        <v/>
      </c>
      <c r="J4092" s="9" t="str">
        <f t="shared" si="400"/>
        <v/>
      </c>
      <c r="K4092" s="11" t="str">
        <f t="shared" si="401"/>
        <v/>
      </c>
      <c r="L4092" s="11" t="str">
        <f t="shared" si="402"/>
        <v/>
      </c>
      <c r="M4092" s="11" t="str">
        <f>IF(A4092="","",VLOOKUP(E4092,index!$A$1:$B$6,2,0)*K4092*G4092)</f>
        <v/>
      </c>
      <c r="N4092" s="11" t="str">
        <f>IF(A4092="","",-PMT(G4092*VLOOKUP(E4092,index!$A$1:$B$6,2,0),C4092,F4092,0,0))</f>
        <v/>
      </c>
      <c r="O4092" s="11" t="str">
        <f t="shared" si="403"/>
        <v/>
      </c>
      <c r="P4092" s="11" t="str">
        <f t="shared" si="398"/>
        <v/>
      </c>
    </row>
    <row r="4093" spans="1:16" x14ac:dyDescent="0.25">
      <c r="A4093" s="9" t="str">
        <f>IF(A4092="","",IF(B4092&lt;C4092,A4092,IF(A4092=MAX('entry data'!$B$8:$B$507),"",A4092+1)))</f>
        <v/>
      </c>
      <c r="B4093" s="9" t="str">
        <f t="shared" si="399"/>
        <v/>
      </c>
      <c r="C4093" s="9" t="str">
        <f>IF(ISERROR(VLOOKUP(A4093,'entry data'!B:G,6,0)),"",VLOOKUP(A4093,'entry data'!B:G,6,0))</f>
        <v/>
      </c>
      <c r="D4093" s="9" t="str">
        <f>IF(ISERROR(VLOOKUP(A4093,'entry data'!B:C,2,0)),"",VLOOKUP(A4093,'entry data'!B:C,2,0))</f>
        <v/>
      </c>
      <c r="E4093" s="9" t="str">
        <f>IF(ISERROR(VLOOKUP(A4093,'entry data'!B:E,4,0)),"",VLOOKUP(A4093,'entry data'!B:E,4,0))</f>
        <v/>
      </c>
      <c r="F4093" s="11" t="str">
        <f>IF(A4093="","",IF(ISERROR(VLOOKUP(A4093,'entry data'!B:F,5,0)),"",VLOOKUP(A4093,'entry data'!B:F,5,0)))</f>
        <v/>
      </c>
      <c r="G4093" s="12" t="str">
        <f>IF(A4093="","",IF(ISERROR(VLOOKUP(A4093,'entry data'!B:I,8,0)),"",VLOOKUP(A4093,'entry data'!B:I,7,0)))</f>
        <v/>
      </c>
      <c r="H4093" s="13" t="str">
        <f>IF(A4093="","",IF(B4093=1,VLOOKUP(A4093,'entry data'!B:D,3,0),I4092))</f>
        <v/>
      </c>
      <c r="I4093" s="14" t="str">
        <f>IF(A4093="","",IF(E4093="weekly",7,IF(E4093="fortnightly",14,IF(E4093="monthly",DATE(IF(MONTH(H4093)=12,YEAR(H4093)+1,YEAR(H4093)),VLOOKUP(MONTH(H4093),index!$D$2:$G$13,2,0),DAY(H4093)),
IF(E4093="quarterly",DATE(IF(MONTH(H4093)&gt;=10,YEAR(H4093)+1,YEAR(H4093)),VLOOKUP(MONTH(H4093),index!$D$2:$G$13,3,0),DAY(H4093)),
IF(E4093="halfyearly",DATE(IF(MONTH(H4093)&gt;=7,YEAR(H4093)+1,YEAR(H4093)),VLOOKUP(MONTH(H4093),index!$D$2:$G$13,4,0),DAY(H4093)),
DATE(YEAR(H4093)+1,MONTH(H4093),DAY(H4093)))))-H4093))+H4093)</f>
        <v/>
      </c>
      <c r="J4093" s="9" t="str">
        <f t="shared" si="400"/>
        <v/>
      </c>
      <c r="K4093" s="11" t="str">
        <f t="shared" si="401"/>
        <v/>
      </c>
      <c r="L4093" s="11" t="str">
        <f t="shared" si="402"/>
        <v/>
      </c>
      <c r="M4093" s="11" t="str">
        <f>IF(A4093="","",VLOOKUP(E4093,index!$A$1:$B$6,2,0)*K4093*G4093)</f>
        <v/>
      </c>
      <c r="N4093" s="11" t="str">
        <f>IF(A4093="","",-PMT(G4093*VLOOKUP(E4093,index!$A$1:$B$6,2,0),C4093,F4093,0,0))</f>
        <v/>
      </c>
      <c r="O4093" s="11" t="str">
        <f t="shared" si="403"/>
        <v/>
      </c>
      <c r="P4093" s="11" t="str">
        <f t="shared" si="398"/>
        <v/>
      </c>
    </row>
    <row r="4094" spans="1:16" x14ac:dyDescent="0.25">
      <c r="A4094" s="9" t="str">
        <f>IF(A4093="","",IF(B4093&lt;C4093,A4093,IF(A4093=MAX('entry data'!$B$8:$B$507),"",A4093+1)))</f>
        <v/>
      </c>
      <c r="B4094" s="9" t="str">
        <f t="shared" si="399"/>
        <v/>
      </c>
      <c r="C4094" s="9" t="str">
        <f>IF(ISERROR(VLOOKUP(A4094,'entry data'!B:G,6,0)),"",VLOOKUP(A4094,'entry data'!B:G,6,0))</f>
        <v/>
      </c>
      <c r="D4094" s="9" t="str">
        <f>IF(ISERROR(VLOOKUP(A4094,'entry data'!B:C,2,0)),"",VLOOKUP(A4094,'entry data'!B:C,2,0))</f>
        <v/>
      </c>
      <c r="E4094" s="9" t="str">
        <f>IF(ISERROR(VLOOKUP(A4094,'entry data'!B:E,4,0)),"",VLOOKUP(A4094,'entry data'!B:E,4,0))</f>
        <v/>
      </c>
      <c r="F4094" s="11" t="str">
        <f>IF(A4094="","",IF(ISERROR(VLOOKUP(A4094,'entry data'!B:F,5,0)),"",VLOOKUP(A4094,'entry data'!B:F,5,0)))</f>
        <v/>
      </c>
      <c r="G4094" s="12" t="str">
        <f>IF(A4094="","",IF(ISERROR(VLOOKUP(A4094,'entry data'!B:I,8,0)),"",VLOOKUP(A4094,'entry data'!B:I,7,0)))</f>
        <v/>
      </c>
      <c r="H4094" s="13" t="str">
        <f>IF(A4094="","",IF(B4094=1,VLOOKUP(A4094,'entry data'!B:D,3,0),I4093))</f>
        <v/>
      </c>
      <c r="I4094" s="14" t="str">
        <f>IF(A4094="","",IF(E4094="weekly",7,IF(E4094="fortnightly",14,IF(E4094="monthly",DATE(IF(MONTH(H4094)=12,YEAR(H4094)+1,YEAR(H4094)),VLOOKUP(MONTH(H4094),index!$D$2:$G$13,2,0),DAY(H4094)),
IF(E4094="quarterly",DATE(IF(MONTH(H4094)&gt;=10,YEAR(H4094)+1,YEAR(H4094)),VLOOKUP(MONTH(H4094),index!$D$2:$G$13,3,0),DAY(H4094)),
IF(E4094="halfyearly",DATE(IF(MONTH(H4094)&gt;=7,YEAR(H4094)+1,YEAR(H4094)),VLOOKUP(MONTH(H4094),index!$D$2:$G$13,4,0),DAY(H4094)),
DATE(YEAR(H4094)+1,MONTH(H4094),DAY(H4094)))))-H4094))+H4094)</f>
        <v/>
      </c>
      <c r="J4094" s="9" t="str">
        <f t="shared" si="400"/>
        <v/>
      </c>
      <c r="K4094" s="11" t="str">
        <f t="shared" si="401"/>
        <v/>
      </c>
      <c r="L4094" s="11" t="str">
        <f t="shared" si="402"/>
        <v/>
      </c>
      <c r="M4094" s="11" t="str">
        <f>IF(A4094="","",VLOOKUP(E4094,index!$A$1:$B$6,2,0)*K4094*G4094)</f>
        <v/>
      </c>
      <c r="N4094" s="11" t="str">
        <f>IF(A4094="","",-PMT(G4094*VLOOKUP(E4094,index!$A$1:$B$6,2,0),C4094,F4094,0,0))</f>
        <v/>
      </c>
      <c r="O4094" s="11" t="str">
        <f t="shared" si="403"/>
        <v/>
      </c>
      <c r="P4094" s="11" t="str">
        <f t="shared" si="398"/>
        <v/>
      </c>
    </row>
    <row r="4095" spans="1:16" x14ac:dyDescent="0.25">
      <c r="A4095" s="9" t="str">
        <f>IF(A4094="","",IF(B4094&lt;C4094,A4094,IF(A4094=MAX('entry data'!$B$8:$B$507),"",A4094+1)))</f>
        <v/>
      </c>
      <c r="B4095" s="9" t="str">
        <f t="shared" si="399"/>
        <v/>
      </c>
      <c r="C4095" s="9" t="str">
        <f>IF(ISERROR(VLOOKUP(A4095,'entry data'!B:G,6,0)),"",VLOOKUP(A4095,'entry data'!B:G,6,0))</f>
        <v/>
      </c>
      <c r="D4095" s="9" t="str">
        <f>IF(ISERROR(VLOOKUP(A4095,'entry data'!B:C,2,0)),"",VLOOKUP(A4095,'entry data'!B:C,2,0))</f>
        <v/>
      </c>
      <c r="E4095" s="9" t="str">
        <f>IF(ISERROR(VLOOKUP(A4095,'entry data'!B:E,4,0)),"",VLOOKUP(A4095,'entry data'!B:E,4,0))</f>
        <v/>
      </c>
      <c r="F4095" s="11" t="str">
        <f>IF(A4095="","",IF(ISERROR(VLOOKUP(A4095,'entry data'!B:F,5,0)),"",VLOOKUP(A4095,'entry data'!B:F,5,0)))</f>
        <v/>
      </c>
      <c r="G4095" s="12" t="str">
        <f>IF(A4095="","",IF(ISERROR(VLOOKUP(A4095,'entry data'!B:I,8,0)),"",VLOOKUP(A4095,'entry data'!B:I,7,0)))</f>
        <v/>
      </c>
      <c r="H4095" s="13" t="str">
        <f>IF(A4095="","",IF(B4095=1,VLOOKUP(A4095,'entry data'!B:D,3,0),I4094))</f>
        <v/>
      </c>
      <c r="I4095" s="14" t="str">
        <f>IF(A4095="","",IF(E4095="weekly",7,IF(E4095="fortnightly",14,IF(E4095="monthly",DATE(IF(MONTH(H4095)=12,YEAR(H4095)+1,YEAR(H4095)),VLOOKUP(MONTH(H4095),index!$D$2:$G$13,2,0),DAY(H4095)),
IF(E4095="quarterly",DATE(IF(MONTH(H4095)&gt;=10,YEAR(H4095)+1,YEAR(H4095)),VLOOKUP(MONTH(H4095),index!$D$2:$G$13,3,0),DAY(H4095)),
IF(E4095="halfyearly",DATE(IF(MONTH(H4095)&gt;=7,YEAR(H4095)+1,YEAR(H4095)),VLOOKUP(MONTH(H4095),index!$D$2:$G$13,4,0),DAY(H4095)),
DATE(YEAR(H4095)+1,MONTH(H4095),DAY(H4095)))))-H4095))+H4095)</f>
        <v/>
      </c>
      <c r="J4095" s="9" t="str">
        <f t="shared" si="400"/>
        <v/>
      </c>
      <c r="K4095" s="11" t="str">
        <f t="shared" si="401"/>
        <v/>
      </c>
      <c r="L4095" s="11" t="str">
        <f t="shared" si="402"/>
        <v/>
      </c>
      <c r="M4095" s="11" t="str">
        <f>IF(A4095="","",VLOOKUP(E4095,index!$A$1:$B$6,2,0)*K4095*G4095)</f>
        <v/>
      </c>
      <c r="N4095" s="11" t="str">
        <f>IF(A4095="","",-PMT(G4095*VLOOKUP(E4095,index!$A$1:$B$6,2,0),C4095,F4095,0,0))</f>
        <v/>
      </c>
      <c r="O4095" s="11" t="str">
        <f t="shared" si="403"/>
        <v/>
      </c>
      <c r="P4095" s="11" t="str">
        <f t="shared" si="398"/>
        <v/>
      </c>
    </row>
    <row r="4096" spans="1:16" x14ac:dyDescent="0.25">
      <c r="A4096" s="9" t="str">
        <f>IF(A4095="","",IF(B4095&lt;C4095,A4095,IF(A4095=MAX('entry data'!$B$8:$B$507),"",A4095+1)))</f>
        <v/>
      </c>
      <c r="B4096" s="9" t="str">
        <f t="shared" si="399"/>
        <v/>
      </c>
      <c r="C4096" s="9" t="str">
        <f>IF(ISERROR(VLOOKUP(A4096,'entry data'!B:G,6,0)),"",VLOOKUP(A4096,'entry data'!B:G,6,0))</f>
        <v/>
      </c>
      <c r="D4096" s="9" t="str">
        <f>IF(ISERROR(VLOOKUP(A4096,'entry data'!B:C,2,0)),"",VLOOKUP(A4096,'entry data'!B:C,2,0))</f>
        <v/>
      </c>
      <c r="E4096" s="9" t="str">
        <f>IF(ISERROR(VLOOKUP(A4096,'entry data'!B:E,4,0)),"",VLOOKUP(A4096,'entry data'!B:E,4,0))</f>
        <v/>
      </c>
      <c r="F4096" s="11" t="str">
        <f>IF(A4096="","",IF(ISERROR(VLOOKUP(A4096,'entry data'!B:F,5,0)),"",VLOOKUP(A4096,'entry data'!B:F,5,0)))</f>
        <v/>
      </c>
      <c r="G4096" s="12" t="str">
        <f>IF(A4096="","",IF(ISERROR(VLOOKUP(A4096,'entry data'!B:I,8,0)),"",VLOOKUP(A4096,'entry data'!B:I,7,0)))</f>
        <v/>
      </c>
      <c r="H4096" s="13" t="str">
        <f>IF(A4096="","",IF(B4096=1,VLOOKUP(A4096,'entry data'!B:D,3,0),I4095))</f>
        <v/>
      </c>
      <c r="I4096" s="14" t="str">
        <f>IF(A4096="","",IF(E4096="weekly",7,IF(E4096="fortnightly",14,IF(E4096="monthly",DATE(IF(MONTH(H4096)=12,YEAR(H4096)+1,YEAR(H4096)),VLOOKUP(MONTH(H4096),index!$D$2:$G$13,2,0),DAY(H4096)),
IF(E4096="quarterly",DATE(IF(MONTH(H4096)&gt;=10,YEAR(H4096)+1,YEAR(H4096)),VLOOKUP(MONTH(H4096),index!$D$2:$G$13,3,0),DAY(H4096)),
IF(E4096="halfyearly",DATE(IF(MONTH(H4096)&gt;=7,YEAR(H4096)+1,YEAR(H4096)),VLOOKUP(MONTH(H4096),index!$D$2:$G$13,4,0),DAY(H4096)),
DATE(YEAR(H4096)+1,MONTH(H4096),DAY(H4096)))))-H4096))+H4096)</f>
        <v/>
      </c>
      <c r="J4096" s="9" t="str">
        <f t="shared" si="400"/>
        <v/>
      </c>
      <c r="K4096" s="11" t="str">
        <f t="shared" si="401"/>
        <v/>
      </c>
      <c r="L4096" s="11" t="str">
        <f t="shared" si="402"/>
        <v/>
      </c>
      <c r="M4096" s="11" t="str">
        <f>IF(A4096="","",VLOOKUP(E4096,index!$A$1:$B$6,2,0)*K4096*G4096)</f>
        <v/>
      </c>
      <c r="N4096" s="11" t="str">
        <f>IF(A4096="","",-PMT(G4096*VLOOKUP(E4096,index!$A$1:$B$6,2,0),C4096,F4096,0,0))</f>
        <v/>
      </c>
      <c r="O4096" s="11" t="str">
        <f t="shared" si="403"/>
        <v/>
      </c>
      <c r="P4096" s="11" t="str">
        <f t="shared" si="398"/>
        <v/>
      </c>
    </row>
    <row r="4097" spans="1:16" x14ac:dyDescent="0.25">
      <c r="A4097" s="9" t="str">
        <f>IF(A4096="","",IF(B4096&lt;C4096,A4096,IF(A4096=MAX('entry data'!$B$8:$B$507),"",A4096+1)))</f>
        <v/>
      </c>
      <c r="B4097" s="9" t="str">
        <f t="shared" si="399"/>
        <v/>
      </c>
      <c r="C4097" s="9" t="str">
        <f>IF(ISERROR(VLOOKUP(A4097,'entry data'!B:G,6,0)),"",VLOOKUP(A4097,'entry data'!B:G,6,0))</f>
        <v/>
      </c>
      <c r="D4097" s="9" t="str">
        <f>IF(ISERROR(VLOOKUP(A4097,'entry data'!B:C,2,0)),"",VLOOKUP(A4097,'entry data'!B:C,2,0))</f>
        <v/>
      </c>
      <c r="E4097" s="9" t="str">
        <f>IF(ISERROR(VLOOKUP(A4097,'entry data'!B:E,4,0)),"",VLOOKUP(A4097,'entry data'!B:E,4,0))</f>
        <v/>
      </c>
      <c r="F4097" s="11" t="str">
        <f>IF(A4097="","",IF(ISERROR(VLOOKUP(A4097,'entry data'!B:F,5,0)),"",VLOOKUP(A4097,'entry data'!B:F,5,0)))</f>
        <v/>
      </c>
      <c r="G4097" s="12" t="str">
        <f>IF(A4097="","",IF(ISERROR(VLOOKUP(A4097,'entry data'!B:I,8,0)),"",VLOOKUP(A4097,'entry data'!B:I,7,0)))</f>
        <v/>
      </c>
      <c r="H4097" s="13" t="str">
        <f>IF(A4097="","",IF(B4097=1,VLOOKUP(A4097,'entry data'!B:D,3,0),I4096))</f>
        <v/>
      </c>
      <c r="I4097" s="14" t="str">
        <f>IF(A4097="","",IF(E4097="weekly",7,IF(E4097="fortnightly",14,IF(E4097="monthly",DATE(IF(MONTH(H4097)=12,YEAR(H4097)+1,YEAR(H4097)),VLOOKUP(MONTH(H4097),index!$D$2:$G$13,2,0),DAY(H4097)),
IF(E4097="quarterly",DATE(IF(MONTH(H4097)&gt;=10,YEAR(H4097)+1,YEAR(H4097)),VLOOKUP(MONTH(H4097),index!$D$2:$G$13,3,0),DAY(H4097)),
IF(E4097="halfyearly",DATE(IF(MONTH(H4097)&gt;=7,YEAR(H4097)+1,YEAR(H4097)),VLOOKUP(MONTH(H4097),index!$D$2:$G$13,4,0),DAY(H4097)),
DATE(YEAR(H4097)+1,MONTH(H4097),DAY(H4097)))))-H4097))+H4097)</f>
        <v/>
      </c>
      <c r="J4097" s="9" t="str">
        <f t="shared" si="400"/>
        <v/>
      </c>
      <c r="K4097" s="11" t="str">
        <f t="shared" si="401"/>
        <v/>
      </c>
      <c r="L4097" s="11" t="str">
        <f t="shared" si="402"/>
        <v/>
      </c>
      <c r="M4097" s="11" t="str">
        <f>IF(A4097="","",VLOOKUP(E4097,index!$A$1:$B$6,2,0)*K4097*G4097)</f>
        <v/>
      </c>
      <c r="N4097" s="11" t="str">
        <f>IF(A4097="","",-PMT(G4097*VLOOKUP(E4097,index!$A$1:$B$6,2,0),C4097,F4097,0,0))</f>
        <v/>
      </c>
      <c r="O4097" s="11" t="str">
        <f t="shared" si="403"/>
        <v/>
      </c>
      <c r="P4097" s="11" t="str">
        <f t="shared" si="398"/>
        <v/>
      </c>
    </row>
    <row r="4098" spans="1:16" x14ac:dyDescent="0.25">
      <c r="A4098" s="9" t="str">
        <f>IF(A4097="","",IF(B4097&lt;C4097,A4097,IF(A4097=MAX('entry data'!$B$8:$B$507),"",A4097+1)))</f>
        <v/>
      </c>
      <c r="B4098" s="9" t="str">
        <f t="shared" si="399"/>
        <v/>
      </c>
      <c r="C4098" s="9" t="str">
        <f>IF(ISERROR(VLOOKUP(A4098,'entry data'!B:G,6,0)),"",VLOOKUP(A4098,'entry data'!B:G,6,0))</f>
        <v/>
      </c>
      <c r="D4098" s="9" t="str">
        <f>IF(ISERROR(VLOOKUP(A4098,'entry data'!B:C,2,0)),"",VLOOKUP(A4098,'entry data'!B:C,2,0))</f>
        <v/>
      </c>
      <c r="E4098" s="9" t="str">
        <f>IF(ISERROR(VLOOKUP(A4098,'entry data'!B:E,4,0)),"",VLOOKUP(A4098,'entry data'!B:E,4,0))</f>
        <v/>
      </c>
      <c r="F4098" s="11" t="str">
        <f>IF(A4098="","",IF(ISERROR(VLOOKUP(A4098,'entry data'!B:F,5,0)),"",VLOOKUP(A4098,'entry data'!B:F,5,0)))</f>
        <v/>
      </c>
      <c r="G4098" s="12" t="str">
        <f>IF(A4098="","",IF(ISERROR(VLOOKUP(A4098,'entry data'!B:I,8,0)),"",VLOOKUP(A4098,'entry data'!B:I,7,0)))</f>
        <v/>
      </c>
      <c r="H4098" s="13" t="str">
        <f>IF(A4098="","",IF(B4098=1,VLOOKUP(A4098,'entry data'!B:D,3,0),I4097))</f>
        <v/>
      </c>
      <c r="I4098" s="14" t="str">
        <f>IF(A4098="","",IF(E4098="weekly",7,IF(E4098="fortnightly",14,IF(E4098="monthly",DATE(IF(MONTH(H4098)=12,YEAR(H4098)+1,YEAR(H4098)),VLOOKUP(MONTH(H4098),index!$D$2:$G$13,2,0),DAY(H4098)),
IF(E4098="quarterly",DATE(IF(MONTH(H4098)&gt;=10,YEAR(H4098)+1,YEAR(H4098)),VLOOKUP(MONTH(H4098),index!$D$2:$G$13,3,0),DAY(H4098)),
IF(E4098="halfyearly",DATE(IF(MONTH(H4098)&gt;=7,YEAR(H4098)+1,YEAR(H4098)),VLOOKUP(MONTH(H4098),index!$D$2:$G$13,4,0),DAY(H4098)),
DATE(YEAR(H4098)+1,MONTH(H4098),DAY(H4098)))))-H4098))+H4098)</f>
        <v/>
      </c>
      <c r="J4098" s="9" t="str">
        <f t="shared" si="400"/>
        <v/>
      </c>
      <c r="K4098" s="11" t="str">
        <f t="shared" si="401"/>
        <v/>
      </c>
      <c r="L4098" s="11" t="str">
        <f t="shared" si="402"/>
        <v/>
      </c>
      <c r="M4098" s="11" t="str">
        <f>IF(A4098="","",VLOOKUP(E4098,index!$A$1:$B$6,2,0)*K4098*G4098)</f>
        <v/>
      </c>
      <c r="N4098" s="11" t="str">
        <f>IF(A4098="","",-PMT(G4098*VLOOKUP(E4098,index!$A$1:$B$6,2,0),C4098,F4098,0,0))</f>
        <v/>
      </c>
      <c r="O4098" s="11" t="str">
        <f t="shared" si="403"/>
        <v/>
      </c>
      <c r="P4098" s="11" t="str">
        <f t="shared" si="398"/>
        <v/>
      </c>
    </row>
    <row r="4099" spans="1:16" x14ac:dyDescent="0.25">
      <c r="A4099" s="9" t="str">
        <f>IF(A4098="","",IF(B4098&lt;C4098,A4098,IF(A4098=MAX('entry data'!$B$8:$B$507),"",A4098+1)))</f>
        <v/>
      </c>
      <c r="B4099" s="9" t="str">
        <f t="shared" si="399"/>
        <v/>
      </c>
      <c r="C4099" s="9" t="str">
        <f>IF(ISERROR(VLOOKUP(A4099,'entry data'!B:G,6,0)),"",VLOOKUP(A4099,'entry data'!B:G,6,0))</f>
        <v/>
      </c>
      <c r="D4099" s="9" t="str">
        <f>IF(ISERROR(VLOOKUP(A4099,'entry data'!B:C,2,0)),"",VLOOKUP(A4099,'entry data'!B:C,2,0))</f>
        <v/>
      </c>
      <c r="E4099" s="9" t="str">
        <f>IF(ISERROR(VLOOKUP(A4099,'entry data'!B:E,4,0)),"",VLOOKUP(A4099,'entry data'!B:E,4,0))</f>
        <v/>
      </c>
      <c r="F4099" s="11" t="str">
        <f>IF(A4099="","",IF(ISERROR(VLOOKUP(A4099,'entry data'!B:F,5,0)),"",VLOOKUP(A4099,'entry data'!B:F,5,0)))</f>
        <v/>
      </c>
      <c r="G4099" s="12" t="str">
        <f>IF(A4099="","",IF(ISERROR(VLOOKUP(A4099,'entry data'!B:I,8,0)),"",VLOOKUP(A4099,'entry data'!B:I,7,0)))</f>
        <v/>
      </c>
      <c r="H4099" s="13" t="str">
        <f>IF(A4099="","",IF(B4099=1,VLOOKUP(A4099,'entry data'!B:D,3,0),I4098))</f>
        <v/>
      </c>
      <c r="I4099" s="14" t="str">
        <f>IF(A4099="","",IF(E4099="weekly",7,IF(E4099="fortnightly",14,IF(E4099="monthly",DATE(IF(MONTH(H4099)=12,YEAR(H4099)+1,YEAR(H4099)),VLOOKUP(MONTH(H4099),index!$D$2:$G$13,2,0),DAY(H4099)),
IF(E4099="quarterly",DATE(IF(MONTH(H4099)&gt;=10,YEAR(H4099)+1,YEAR(H4099)),VLOOKUP(MONTH(H4099),index!$D$2:$G$13,3,0),DAY(H4099)),
IF(E4099="halfyearly",DATE(IF(MONTH(H4099)&gt;=7,YEAR(H4099)+1,YEAR(H4099)),VLOOKUP(MONTH(H4099),index!$D$2:$G$13,4,0),DAY(H4099)),
DATE(YEAR(H4099)+1,MONTH(H4099),DAY(H4099)))))-H4099))+H4099)</f>
        <v/>
      </c>
      <c r="J4099" s="9" t="str">
        <f t="shared" si="400"/>
        <v/>
      </c>
      <c r="K4099" s="11" t="str">
        <f t="shared" si="401"/>
        <v/>
      </c>
      <c r="L4099" s="11" t="str">
        <f t="shared" si="402"/>
        <v/>
      </c>
      <c r="M4099" s="11" t="str">
        <f>IF(A4099="","",VLOOKUP(E4099,index!$A$1:$B$6,2,0)*K4099*G4099)</f>
        <v/>
      </c>
      <c r="N4099" s="11" t="str">
        <f>IF(A4099="","",-PMT(G4099*VLOOKUP(E4099,index!$A$1:$B$6,2,0),C4099,F4099,0,0))</f>
        <v/>
      </c>
      <c r="O4099" s="11" t="str">
        <f t="shared" si="403"/>
        <v/>
      </c>
      <c r="P4099" s="11" t="str">
        <f t="shared" ref="P4099:P4162" si="404">IF(A4099="","",IF(J4099&lt;&gt;J4100,O4099,0))</f>
        <v/>
      </c>
    </row>
    <row r="4100" spans="1:16" x14ac:dyDescent="0.25">
      <c r="A4100" s="9" t="str">
        <f>IF(A4099="","",IF(B4099&lt;C4099,A4099,IF(A4099=MAX('entry data'!$B$8:$B$507),"",A4099+1)))</f>
        <v/>
      </c>
      <c r="B4100" s="9" t="str">
        <f t="shared" si="399"/>
        <v/>
      </c>
      <c r="C4100" s="9" t="str">
        <f>IF(ISERROR(VLOOKUP(A4100,'entry data'!B:G,6,0)),"",VLOOKUP(A4100,'entry data'!B:G,6,0))</f>
        <v/>
      </c>
      <c r="D4100" s="9" t="str">
        <f>IF(ISERROR(VLOOKUP(A4100,'entry data'!B:C,2,0)),"",VLOOKUP(A4100,'entry data'!B:C,2,0))</f>
        <v/>
      </c>
      <c r="E4100" s="9" t="str">
        <f>IF(ISERROR(VLOOKUP(A4100,'entry data'!B:E,4,0)),"",VLOOKUP(A4100,'entry data'!B:E,4,0))</f>
        <v/>
      </c>
      <c r="F4100" s="11" t="str">
        <f>IF(A4100="","",IF(ISERROR(VLOOKUP(A4100,'entry data'!B:F,5,0)),"",VLOOKUP(A4100,'entry data'!B:F,5,0)))</f>
        <v/>
      </c>
      <c r="G4100" s="12" t="str">
        <f>IF(A4100="","",IF(ISERROR(VLOOKUP(A4100,'entry data'!B:I,8,0)),"",VLOOKUP(A4100,'entry data'!B:I,7,0)))</f>
        <v/>
      </c>
      <c r="H4100" s="13" t="str">
        <f>IF(A4100="","",IF(B4100=1,VLOOKUP(A4100,'entry data'!B:D,3,0),I4099))</f>
        <v/>
      </c>
      <c r="I4100" s="14" t="str">
        <f>IF(A4100="","",IF(E4100="weekly",7,IF(E4100="fortnightly",14,IF(E4100="monthly",DATE(IF(MONTH(H4100)=12,YEAR(H4100)+1,YEAR(H4100)),VLOOKUP(MONTH(H4100),index!$D$2:$G$13,2,0),DAY(H4100)),
IF(E4100="quarterly",DATE(IF(MONTH(H4100)&gt;=10,YEAR(H4100)+1,YEAR(H4100)),VLOOKUP(MONTH(H4100),index!$D$2:$G$13,3,0),DAY(H4100)),
IF(E4100="halfyearly",DATE(IF(MONTH(H4100)&gt;=7,YEAR(H4100)+1,YEAR(H4100)),VLOOKUP(MONTH(H4100),index!$D$2:$G$13,4,0),DAY(H4100)),
DATE(YEAR(H4100)+1,MONTH(H4100),DAY(H4100)))))-H4100))+H4100)</f>
        <v/>
      </c>
      <c r="J4100" s="9" t="str">
        <f t="shared" si="400"/>
        <v/>
      </c>
      <c r="K4100" s="11" t="str">
        <f t="shared" si="401"/>
        <v/>
      </c>
      <c r="L4100" s="11" t="str">
        <f t="shared" si="402"/>
        <v/>
      </c>
      <c r="M4100" s="11" t="str">
        <f>IF(A4100="","",VLOOKUP(E4100,index!$A$1:$B$6,2,0)*K4100*G4100)</f>
        <v/>
      </c>
      <c r="N4100" s="11" t="str">
        <f>IF(A4100="","",-PMT(G4100*VLOOKUP(E4100,index!$A$1:$B$6,2,0),C4100,F4100,0,0))</f>
        <v/>
      </c>
      <c r="O4100" s="11" t="str">
        <f t="shared" si="403"/>
        <v/>
      </c>
      <c r="P4100" s="11" t="str">
        <f t="shared" si="404"/>
        <v/>
      </c>
    </row>
    <row r="4101" spans="1:16" x14ac:dyDescent="0.25">
      <c r="A4101" s="9" t="str">
        <f>IF(A4100="","",IF(B4100&lt;C4100,A4100,IF(A4100=MAX('entry data'!$B$8:$B$507),"",A4100+1)))</f>
        <v/>
      </c>
      <c r="B4101" s="9" t="str">
        <f t="shared" si="399"/>
        <v/>
      </c>
      <c r="C4101" s="9" t="str">
        <f>IF(ISERROR(VLOOKUP(A4101,'entry data'!B:G,6,0)),"",VLOOKUP(A4101,'entry data'!B:G,6,0))</f>
        <v/>
      </c>
      <c r="D4101" s="9" t="str">
        <f>IF(ISERROR(VLOOKUP(A4101,'entry data'!B:C,2,0)),"",VLOOKUP(A4101,'entry data'!B:C,2,0))</f>
        <v/>
      </c>
      <c r="E4101" s="9" t="str">
        <f>IF(ISERROR(VLOOKUP(A4101,'entry data'!B:E,4,0)),"",VLOOKUP(A4101,'entry data'!B:E,4,0))</f>
        <v/>
      </c>
      <c r="F4101" s="11" t="str">
        <f>IF(A4101="","",IF(ISERROR(VLOOKUP(A4101,'entry data'!B:F,5,0)),"",VLOOKUP(A4101,'entry data'!B:F,5,0)))</f>
        <v/>
      </c>
      <c r="G4101" s="12" t="str">
        <f>IF(A4101="","",IF(ISERROR(VLOOKUP(A4101,'entry data'!B:I,8,0)),"",VLOOKUP(A4101,'entry data'!B:I,7,0)))</f>
        <v/>
      </c>
      <c r="H4101" s="13" t="str">
        <f>IF(A4101="","",IF(B4101=1,VLOOKUP(A4101,'entry data'!B:D,3,0),I4100))</f>
        <v/>
      </c>
      <c r="I4101" s="14" t="str">
        <f>IF(A4101="","",IF(E4101="weekly",7,IF(E4101="fortnightly",14,IF(E4101="monthly",DATE(IF(MONTH(H4101)=12,YEAR(H4101)+1,YEAR(H4101)),VLOOKUP(MONTH(H4101),index!$D$2:$G$13,2,0),DAY(H4101)),
IF(E4101="quarterly",DATE(IF(MONTH(H4101)&gt;=10,YEAR(H4101)+1,YEAR(H4101)),VLOOKUP(MONTH(H4101),index!$D$2:$G$13,3,0),DAY(H4101)),
IF(E4101="halfyearly",DATE(IF(MONTH(H4101)&gt;=7,YEAR(H4101)+1,YEAR(H4101)),VLOOKUP(MONTH(H4101),index!$D$2:$G$13,4,0),DAY(H4101)),
DATE(YEAR(H4101)+1,MONTH(H4101),DAY(H4101)))))-H4101))+H4101)</f>
        <v/>
      </c>
      <c r="J4101" s="9" t="str">
        <f t="shared" si="400"/>
        <v/>
      </c>
      <c r="K4101" s="11" t="str">
        <f t="shared" si="401"/>
        <v/>
      </c>
      <c r="L4101" s="11" t="str">
        <f t="shared" si="402"/>
        <v/>
      </c>
      <c r="M4101" s="11" t="str">
        <f>IF(A4101="","",VLOOKUP(E4101,index!$A$1:$B$6,2,0)*K4101*G4101)</f>
        <v/>
      </c>
      <c r="N4101" s="11" t="str">
        <f>IF(A4101="","",-PMT(G4101*VLOOKUP(E4101,index!$A$1:$B$6,2,0),C4101,F4101,0,0))</f>
        <v/>
      </c>
      <c r="O4101" s="11" t="str">
        <f t="shared" si="403"/>
        <v/>
      </c>
      <c r="P4101" s="11" t="str">
        <f t="shared" si="404"/>
        <v/>
      </c>
    </row>
    <row r="4102" spans="1:16" x14ac:dyDescent="0.25">
      <c r="A4102" s="9" t="str">
        <f>IF(A4101="","",IF(B4101&lt;C4101,A4101,IF(A4101=MAX('entry data'!$B$8:$B$507),"",A4101+1)))</f>
        <v/>
      </c>
      <c r="B4102" s="9" t="str">
        <f t="shared" si="399"/>
        <v/>
      </c>
      <c r="C4102" s="9" t="str">
        <f>IF(ISERROR(VLOOKUP(A4102,'entry data'!B:G,6,0)),"",VLOOKUP(A4102,'entry data'!B:G,6,0))</f>
        <v/>
      </c>
      <c r="D4102" s="9" t="str">
        <f>IF(ISERROR(VLOOKUP(A4102,'entry data'!B:C,2,0)),"",VLOOKUP(A4102,'entry data'!B:C,2,0))</f>
        <v/>
      </c>
      <c r="E4102" s="9" t="str">
        <f>IF(ISERROR(VLOOKUP(A4102,'entry data'!B:E,4,0)),"",VLOOKUP(A4102,'entry data'!B:E,4,0))</f>
        <v/>
      </c>
      <c r="F4102" s="11" t="str">
        <f>IF(A4102="","",IF(ISERROR(VLOOKUP(A4102,'entry data'!B:F,5,0)),"",VLOOKUP(A4102,'entry data'!B:F,5,0)))</f>
        <v/>
      </c>
      <c r="G4102" s="12" t="str">
        <f>IF(A4102="","",IF(ISERROR(VLOOKUP(A4102,'entry data'!B:I,8,0)),"",VLOOKUP(A4102,'entry data'!B:I,7,0)))</f>
        <v/>
      </c>
      <c r="H4102" s="13" t="str">
        <f>IF(A4102="","",IF(B4102=1,VLOOKUP(A4102,'entry data'!B:D,3,0),I4101))</f>
        <v/>
      </c>
      <c r="I4102" s="14" t="str">
        <f>IF(A4102="","",IF(E4102="weekly",7,IF(E4102="fortnightly",14,IF(E4102="monthly",DATE(IF(MONTH(H4102)=12,YEAR(H4102)+1,YEAR(H4102)),VLOOKUP(MONTH(H4102),index!$D$2:$G$13,2,0),DAY(H4102)),
IF(E4102="quarterly",DATE(IF(MONTH(H4102)&gt;=10,YEAR(H4102)+1,YEAR(H4102)),VLOOKUP(MONTH(H4102),index!$D$2:$G$13,3,0),DAY(H4102)),
IF(E4102="halfyearly",DATE(IF(MONTH(H4102)&gt;=7,YEAR(H4102)+1,YEAR(H4102)),VLOOKUP(MONTH(H4102),index!$D$2:$G$13,4,0),DAY(H4102)),
DATE(YEAR(H4102)+1,MONTH(H4102),DAY(H4102)))))-H4102))+H4102)</f>
        <v/>
      </c>
      <c r="J4102" s="9" t="str">
        <f t="shared" si="400"/>
        <v/>
      </c>
      <c r="K4102" s="11" t="str">
        <f t="shared" si="401"/>
        <v/>
      </c>
      <c r="L4102" s="11" t="str">
        <f t="shared" si="402"/>
        <v/>
      </c>
      <c r="M4102" s="11" t="str">
        <f>IF(A4102="","",VLOOKUP(E4102,index!$A$1:$B$6,2,0)*K4102*G4102)</f>
        <v/>
      </c>
      <c r="N4102" s="11" t="str">
        <f>IF(A4102="","",-PMT(G4102*VLOOKUP(E4102,index!$A$1:$B$6,2,0),C4102,F4102,0,0))</f>
        <v/>
      </c>
      <c r="O4102" s="11" t="str">
        <f t="shared" si="403"/>
        <v/>
      </c>
      <c r="P4102" s="11" t="str">
        <f t="shared" si="404"/>
        <v/>
      </c>
    </row>
    <row r="4103" spans="1:16" x14ac:dyDescent="0.25">
      <c r="A4103" s="9" t="str">
        <f>IF(A4102="","",IF(B4102&lt;C4102,A4102,IF(A4102=MAX('entry data'!$B$8:$B$507),"",A4102+1)))</f>
        <v/>
      </c>
      <c r="B4103" s="9" t="str">
        <f t="shared" si="399"/>
        <v/>
      </c>
      <c r="C4103" s="9" t="str">
        <f>IF(ISERROR(VLOOKUP(A4103,'entry data'!B:G,6,0)),"",VLOOKUP(A4103,'entry data'!B:G,6,0))</f>
        <v/>
      </c>
      <c r="D4103" s="9" t="str">
        <f>IF(ISERROR(VLOOKUP(A4103,'entry data'!B:C,2,0)),"",VLOOKUP(A4103,'entry data'!B:C,2,0))</f>
        <v/>
      </c>
      <c r="E4103" s="9" t="str">
        <f>IF(ISERROR(VLOOKUP(A4103,'entry data'!B:E,4,0)),"",VLOOKUP(A4103,'entry data'!B:E,4,0))</f>
        <v/>
      </c>
      <c r="F4103" s="11" t="str">
        <f>IF(A4103="","",IF(ISERROR(VLOOKUP(A4103,'entry data'!B:F,5,0)),"",VLOOKUP(A4103,'entry data'!B:F,5,0)))</f>
        <v/>
      </c>
      <c r="G4103" s="12" t="str">
        <f>IF(A4103="","",IF(ISERROR(VLOOKUP(A4103,'entry data'!B:I,8,0)),"",VLOOKUP(A4103,'entry data'!B:I,7,0)))</f>
        <v/>
      </c>
      <c r="H4103" s="13" t="str">
        <f>IF(A4103="","",IF(B4103=1,VLOOKUP(A4103,'entry data'!B:D,3,0),I4102))</f>
        <v/>
      </c>
      <c r="I4103" s="14" t="str">
        <f>IF(A4103="","",IF(E4103="weekly",7,IF(E4103="fortnightly",14,IF(E4103="monthly",DATE(IF(MONTH(H4103)=12,YEAR(H4103)+1,YEAR(H4103)),VLOOKUP(MONTH(H4103),index!$D$2:$G$13,2,0),DAY(H4103)),
IF(E4103="quarterly",DATE(IF(MONTH(H4103)&gt;=10,YEAR(H4103)+1,YEAR(H4103)),VLOOKUP(MONTH(H4103),index!$D$2:$G$13,3,0),DAY(H4103)),
IF(E4103="halfyearly",DATE(IF(MONTH(H4103)&gt;=7,YEAR(H4103)+1,YEAR(H4103)),VLOOKUP(MONTH(H4103),index!$D$2:$G$13,4,0),DAY(H4103)),
DATE(YEAR(H4103)+1,MONTH(H4103),DAY(H4103)))))-H4103))+H4103)</f>
        <v/>
      </c>
      <c r="J4103" s="9" t="str">
        <f t="shared" si="400"/>
        <v/>
      </c>
      <c r="K4103" s="11" t="str">
        <f t="shared" si="401"/>
        <v/>
      </c>
      <c r="L4103" s="11" t="str">
        <f t="shared" si="402"/>
        <v/>
      </c>
      <c r="M4103" s="11" t="str">
        <f>IF(A4103="","",VLOOKUP(E4103,index!$A$1:$B$6,2,0)*K4103*G4103)</f>
        <v/>
      </c>
      <c r="N4103" s="11" t="str">
        <f>IF(A4103="","",-PMT(G4103*VLOOKUP(E4103,index!$A$1:$B$6,2,0),C4103,F4103,0,0))</f>
        <v/>
      </c>
      <c r="O4103" s="11" t="str">
        <f t="shared" si="403"/>
        <v/>
      </c>
      <c r="P4103" s="11" t="str">
        <f t="shared" si="404"/>
        <v/>
      </c>
    </row>
    <row r="4104" spans="1:16" x14ac:dyDescent="0.25">
      <c r="A4104" s="9" t="str">
        <f>IF(A4103="","",IF(B4103&lt;C4103,A4103,IF(A4103=MAX('entry data'!$B$8:$B$507),"",A4103+1)))</f>
        <v/>
      </c>
      <c r="B4104" s="9" t="str">
        <f t="shared" si="399"/>
        <v/>
      </c>
      <c r="C4104" s="9" t="str">
        <f>IF(ISERROR(VLOOKUP(A4104,'entry data'!B:G,6,0)),"",VLOOKUP(A4104,'entry data'!B:G,6,0))</f>
        <v/>
      </c>
      <c r="D4104" s="9" t="str">
        <f>IF(ISERROR(VLOOKUP(A4104,'entry data'!B:C,2,0)),"",VLOOKUP(A4104,'entry data'!B:C,2,0))</f>
        <v/>
      </c>
      <c r="E4104" s="9" t="str">
        <f>IF(ISERROR(VLOOKUP(A4104,'entry data'!B:E,4,0)),"",VLOOKUP(A4104,'entry data'!B:E,4,0))</f>
        <v/>
      </c>
      <c r="F4104" s="11" t="str">
        <f>IF(A4104="","",IF(ISERROR(VLOOKUP(A4104,'entry data'!B:F,5,0)),"",VLOOKUP(A4104,'entry data'!B:F,5,0)))</f>
        <v/>
      </c>
      <c r="G4104" s="12" t="str">
        <f>IF(A4104="","",IF(ISERROR(VLOOKUP(A4104,'entry data'!B:I,8,0)),"",VLOOKUP(A4104,'entry data'!B:I,7,0)))</f>
        <v/>
      </c>
      <c r="H4104" s="13" t="str">
        <f>IF(A4104="","",IF(B4104=1,VLOOKUP(A4104,'entry data'!B:D,3,0),I4103))</f>
        <v/>
      </c>
      <c r="I4104" s="14" t="str">
        <f>IF(A4104="","",IF(E4104="weekly",7,IF(E4104="fortnightly",14,IF(E4104="monthly",DATE(IF(MONTH(H4104)=12,YEAR(H4104)+1,YEAR(H4104)),VLOOKUP(MONTH(H4104),index!$D$2:$G$13,2,0),DAY(H4104)),
IF(E4104="quarterly",DATE(IF(MONTH(H4104)&gt;=10,YEAR(H4104)+1,YEAR(H4104)),VLOOKUP(MONTH(H4104),index!$D$2:$G$13,3,0),DAY(H4104)),
IF(E4104="halfyearly",DATE(IF(MONTH(H4104)&gt;=7,YEAR(H4104)+1,YEAR(H4104)),VLOOKUP(MONTH(H4104),index!$D$2:$G$13,4,0),DAY(H4104)),
DATE(YEAR(H4104)+1,MONTH(H4104),DAY(H4104)))))-H4104))+H4104)</f>
        <v/>
      </c>
      <c r="J4104" s="9" t="str">
        <f t="shared" si="400"/>
        <v/>
      </c>
      <c r="K4104" s="11" t="str">
        <f t="shared" si="401"/>
        <v/>
      </c>
      <c r="L4104" s="11" t="str">
        <f t="shared" si="402"/>
        <v/>
      </c>
      <c r="M4104" s="11" t="str">
        <f>IF(A4104="","",VLOOKUP(E4104,index!$A$1:$B$6,2,0)*K4104*G4104)</f>
        <v/>
      </c>
      <c r="N4104" s="11" t="str">
        <f>IF(A4104="","",-PMT(G4104*VLOOKUP(E4104,index!$A$1:$B$6,2,0),C4104,F4104,0,0))</f>
        <v/>
      </c>
      <c r="O4104" s="11" t="str">
        <f t="shared" si="403"/>
        <v/>
      </c>
      <c r="P4104" s="11" t="str">
        <f t="shared" si="404"/>
        <v/>
      </c>
    </row>
    <row r="4105" spans="1:16" x14ac:dyDescent="0.25">
      <c r="A4105" s="9" t="str">
        <f>IF(A4104="","",IF(B4104&lt;C4104,A4104,IF(A4104=MAX('entry data'!$B$8:$B$507),"",A4104+1)))</f>
        <v/>
      </c>
      <c r="B4105" s="9" t="str">
        <f t="shared" si="399"/>
        <v/>
      </c>
      <c r="C4105" s="9" t="str">
        <f>IF(ISERROR(VLOOKUP(A4105,'entry data'!B:G,6,0)),"",VLOOKUP(A4105,'entry data'!B:G,6,0))</f>
        <v/>
      </c>
      <c r="D4105" s="9" t="str">
        <f>IF(ISERROR(VLOOKUP(A4105,'entry data'!B:C,2,0)),"",VLOOKUP(A4105,'entry data'!B:C,2,0))</f>
        <v/>
      </c>
      <c r="E4105" s="9" t="str">
        <f>IF(ISERROR(VLOOKUP(A4105,'entry data'!B:E,4,0)),"",VLOOKUP(A4105,'entry data'!B:E,4,0))</f>
        <v/>
      </c>
      <c r="F4105" s="11" t="str">
        <f>IF(A4105="","",IF(ISERROR(VLOOKUP(A4105,'entry data'!B:F,5,0)),"",VLOOKUP(A4105,'entry data'!B:F,5,0)))</f>
        <v/>
      </c>
      <c r="G4105" s="12" t="str">
        <f>IF(A4105="","",IF(ISERROR(VLOOKUP(A4105,'entry data'!B:I,8,0)),"",VLOOKUP(A4105,'entry data'!B:I,7,0)))</f>
        <v/>
      </c>
      <c r="H4105" s="13" t="str">
        <f>IF(A4105="","",IF(B4105=1,VLOOKUP(A4105,'entry data'!B:D,3,0),I4104))</f>
        <v/>
      </c>
      <c r="I4105" s="14" t="str">
        <f>IF(A4105="","",IF(E4105="weekly",7,IF(E4105="fortnightly",14,IF(E4105="monthly",DATE(IF(MONTH(H4105)=12,YEAR(H4105)+1,YEAR(H4105)),VLOOKUP(MONTH(H4105),index!$D$2:$G$13,2,0),DAY(H4105)),
IF(E4105="quarterly",DATE(IF(MONTH(H4105)&gt;=10,YEAR(H4105)+1,YEAR(H4105)),VLOOKUP(MONTH(H4105),index!$D$2:$G$13,3,0),DAY(H4105)),
IF(E4105="halfyearly",DATE(IF(MONTH(H4105)&gt;=7,YEAR(H4105)+1,YEAR(H4105)),VLOOKUP(MONTH(H4105),index!$D$2:$G$13,4,0),DAY(H4105)),
DATE(YEAR(H4105)+1,MONTH(H4105),DAY(H4105)))))-H4105))+H4105)</f>
        <v/>
      </c>
      <c r="J4105" s="9" t="str">
        <f t="shared" si="400"/>
        <v/>
      </c>
      <c r="K4105" s="11" t="str">
        <f t="shared" si="401"/>
        <v/>
      </c>
      <c r="L4105" s="11" t="str">
        <f t="shared" si="402"/>
        <v/>
      </c>
      <c r="M4105" s="11" t="str">
        <f>IF(A4105="","",VLOOKUP(E4105,index!$A$1:$B$6,2,0)*K4105*G4105)</f>
        <v/>
      </c>
      <c r="N4105" s="11" t="str">
        <f>IF(A4105="","",-PMT(G4105*VLOOKUP(E4105,index!$A$1:$B$6,2,0),C4105,F4105,0,0))</f>
        <v/>
      </c>
      <c r="O4105" s="11" t="str">
        <f t="shared" si="403"/>
        <v/>
      </c>
      <c r="P4105" s="11" t="str">
        <f t="shared" si="404"/>
        <v/>
      </c>
    </row>
    <row r="4106" spans="1:16" x14ac:dyDescent="0.25">
      <c r="A4106" s="9" t="str">
        <f>IF(A4105="","",IF(B4105&lt;C4105,A4105,IF(A4105=MAX('entry data'!$B$8:$B$507),"",A4105+1)))</f>
        <v/>
      </c>
      <c r="B4106" s="9" t="str">
        <f t="shared" si="399"/>
        <v/>
      </c>
      <c r="C4106" s="9" t="str">
        <f>IF(ISERROR(VLOOKUP(A4106,'entry data'!B:G,6,0)),"",VLOOKUP(A4106,'entry data'!B:G,6,0))</f>
        <v/>
      </c>
      <c r="D4106" s="9" t="str">
        <f>IF(ISERROR(VLOOKUP(A4106,'entry data'!B:C,2,0)),"",VLOOKUP(A4106,'entry data'!B:C,2,0))</f>
        <v/>
      </c>
      <c r="E4106" s="9" t="str">
        <f>IF(ISERROR(VLOOKUP(A4106,'entry data'!B:E,4,0)),"",VLOOKUP(A4106,'entry data'!B:E,4,0))</f>
        <v/>
      </c>
      <c r="F4106" s="11" t="str">
        <f>IF(A4106="","",IF(ISERROR(VLOOKUP(A4106,'entry data'!B:F,5,0)),"",VLOOKUP(A4106,'entry data'!B:F,5,0)))</f>
        <v/>
      </c>
      <c r="G4106" s="12" t="str">
        <f>IF(A4106="","",IF(ISERROR(VLOOKUP(A4106,'entry data'!B:I,8,0)),"",VLOOKUP(A4106,'entry data'!B:I,7,0)))</f>
        <v/>
      </c>
      <c r="H4106" s="13" t="str">
        <f>IF(A4106="","",IF(B4106=1,VLOOKUP(A4106,'entry data'!B:D,3,0),I4105))</f>
        <v/>
      </c>
      <c r="I4106" s="14" t="str">
        <f>IF(A4106="","",IF(E4106="weekly",7,IF(E4106="fortnightly",14,IF(E4106="monthly",DATE(IF(MONTH(H4106)=12,YEAR(H4106)+1,YEAR(H4106)),VLOOKUP(MONTH(H4106),index!$D$2:$G$13,2,0),DAY(H4106)),
IF(E4106="quarterly",DATE(IF(MONTH(H4106)&gt;=10,YEAR(H4106)+1,YEAR(H4106)),VLOOKUP(MONTH(H4106),index!$D$2:$G$13,3,0),DAY(H4106)),
IF(E4106="halfyearly",DATE(IF(MONTH(H4106)&gt;=7,YEAR(H4106)+1,YEAR(H4106)),VLOOKUP(MONTH(H4106),index!$D$2:$G$13,4,0),DAY(H4106)),
DATE(YEAR(H4106)+1,MONTH(H4106),DAY(H4106)))))-H4106))+H4106)</f>
        <v/>
      </c>
      <c r="J4106" s="9" t="str">
        <f t="shared" si="400"/>
        <v/>
      </c>
      <c r="K4106" s="11" t="str">
        <f t="shared" si="401"/>
        <v/>
      </c>
      <c r="L4106" s="11" t="str">
        <f t="shared" si="402"/>
        <v/>
      </c>
      <c r="M4106" s="11" t="str">
        <f>IF(A4106="","",VLOOKUP(E4106,index!$A$1:$B$6,2,0)*K4106*G4106)</f>
        <v/>
      </c>
      <c r="N4106" s="11" t="str">
        <f>IF(A4106="","",-PMT(G4106*VLOOKUP(E4106,index!$A$1:$B$6,2,0),C4106,F4106,0,0))</f>
        <v/>
      </c>
      <c r="O4106" s="11" t="str">
        <f t="shared" si="403"/>
        <v/>
      </c>
      <c r="P4106" s="11" t="str">
        <f t="shared" si="404"/>
        <v/>
      </c>
    </row>
    <row r="4107" spans="1:16" x14ac:dyDescent="0.25">
      <c r="A4107" s="9" t="str">
        <f>IF(A4106="","",IF(B4106&lt;C4106,A4106,IF(A4106=MAX('entry data'!$B$8:$B$507),"",A4106+1)))</f>
        <v/>
      </c>
      <c r="B4107" s="9" t="str">
        <f t="shared" si="399"/>
        <v/>
      </c>
      <c r="C4107" s="9" t="str">
        <f>IF(ISERROR(VLOOKUP(A4107,'entry data'!B:G,6,0)),"",VLOOKUP(A4107,'entry data'!B:G,6,0))</f>
        <v/>
      </c>
      <c r="D4107" s="9" t="str">
        <f>IF(ISERROR(VLOOKUP(A4107,'entry data'!B:C,2,0)),"",VLOOKUP(A4107,'entry data'!B:C,2,0))</f>
        <v/>
      </c>
      <c r="E4107" s="9" t="str">
        <f>IF(ISERROR(VLOOKUP(A4107,'entry data'!B:E,4,0)),"",VLOOKUP(A4107,'entry data'!B:E,4,0))</f>
        <v/>
      </c>
      <c r="F4107" s="11" t="str">
        <f>IF(A4107="","",IF(ISERROR(VLOOKUP(A4107,'entry data'!B:F,5,0)),"",VLOOKUP(A4107,'entry data'!B:F,5,0)))</f>
        <v/>
      </c>
      <c r="G4107" s="12" t="str">
        <f>IF(A4107="","",IF(ISERROR(VLOOKUP(A4107,'entry data'!B:I,8,0)),"",VLOOKUP(A4107,'entry data'!B:I,7,0)))</f>
        <v/>
      </c>
      <c r="H4107" s="13" t="str">
        <f>IF(A4107="","",IF(B4107=1,VLOOKUP(A4107,'entry data'!B:D,3,0),I4106))</f>
        <v/>
      </c>
      <c r="I4107" s="14" t="str">
        <f>IF(A4107="","",IF(E4107="weekly",7,IF(E4107="fortnightly",14,IF(E4107="monthly",DATE(IF(MONTH(H4107)=12,YEAR(H4107)+1,YEAR(H4107)),VLOOKUP(MONTH(H4107),index!$D$2:$G$13,2,0),DAY(H4107)),
IF(E4107="quarterly",DATE(IF(MONTH(H4107)&gt;=10,YEAR(H4107)+1,YEAR(H4107)),VLOOKUP(MONTH(H4107),index!$D$2:$G$13,3,0),DAY(H4107)),
IF(E4107="halfyearly",DATE(IF(MONTH(H4107)&gt;=7,YEAR(H4107)+1,YEAR(H4107)),VLOOKUP(MONTH(H4107),index!$D$2:$G$13,4,0),DAY(H4107)),
DATE(YEAR(H4107)+1,MONTH(H4107),DAY(H4107)))))-H4107))+H4107)</f>
        <v/>
      </c>
      <c r="J4107" s="9" t="str">
        <f t="shared" si="400"/>
        <v/>
      </c>
      <c r="K4107" s="11" t="str">
        <f t="shared" si="401"/>
        <v/>
      </c>
      <c r="L4107" s="11" t="str">
        <f t="shared" si="402"/>
        <v/>
      </c>
      <c r="M4107" s="11" t="str">
        <f>IF(A4107="","",VLOOKUP(E4107,index!$A$1:$B$6,2,0)*K4107*G4107)</f>
        <v/>
      </c>
      <c r="N4107" s="11" t="str">
        <f>IF(A4107="","",-PMT(G4107*VLOOKUP(E4107,index!$A$1:$B$6,2,0),C4107,F4107,0,0))</f>
        <v/>
      </c>
      <c r="O4107" s="11" t="str">
        <f t="shared" si="403"/>
        <v/>
      </c>
      <c r="P4107" s="11" t="str">
        <f t="shared" si="404"/>
        <v/>
      </c>
    </row>
    <row r="4108" spans="1:16" x14ac:dyDescent="0.25">
      <c r="A4108" s="9" t="str">
        <f>IF(A4107="","",IF(B4107&lt;C4107,A4107,IF(A4107=MAX('entry data'!$B$8:$B$507),"",A4107+1)))</f>
        <v/>
      </c>
      <c r="B4108" s="9" t="str">
        <f t="shared" si="399"/>
        <v/>
      </c>
      <c r="C4108" s="9" t="str">
        <f>IF(ISERROR(VLOOKUP(A4108,'entry data'!B:G,6,0)),"",VLOOKUP(A4108,'entry data'!B:G,6,0))</f>
        <v/>
      </c>
      <c r="D4108" s="9" t="str">
        <f>IF(ISERROR(VLOOKUP(A4108,'entry data'!B:C,2,0)),"",VLOOKUP(A4108,'entry data'!B:C,2,0))</f>
        <v/>
      </c>
      <c r="E4108" s="9" t="str">
        <f>IF(ISERROR(VLOOKUP(A4108,'entry data'!B:E,4,0)),"",VLOOKUP(A4108,'entry data'!B:E,4,0))</f>
        <v/>
      </c>
      <c r="F4108" s="11" t="str">
        <f>IF(A4108="","",IF(ISERROR(VLOOKUP(A4108,'entry data'!B:F,5,0)),"",VLOOKUP(A4108,'entry data'!B:F,5,0)))</f>
        <v/>
      </c>
      <c r="G4108" s="12" t="str">
        <f>IF(A4108="","",IF(ISERROR(VLOOKUP(A4108,'entry data'!B:I,8,0)),"",VLOOKUP(A4108,'entry data'!B:I,7,0)))</f>
        <v/>
      </c>
      <c r="H4108" s="13" t="str">
        <f>IF(A4108="","",IF(B4108=1,VLOOKUP(A4108,'entry data'!B:D,3,0),I4107))</f>
        <v/>
      </c>
      <c r="I4108" s="14" t="str">
        <f>IF(A4108="","",IF(E4108="weekly",7,IF(E4108="fortnightly",14,IF(E4108="monthly",DATE(IF(MONTH(H4108)=12,YEAR(H4108)+1,YEAR(H4108)),VLOOKUP(MONTH(H4108),index!$D$2:$G$13,2,0),DAY(H4108)),
IF(E4108="quarterly",DATE(IF(MONTH(H4108)&gt;=10,YEAR(H4108)+1,YEAR(H4108)),VLOOKUP(MONTH(H4108),index!$D$2:$G$13,3,0),DAY(H4108)),
IF(E4108="halfyearly",DATE(IF(MONTH(H4108)&gt;=7,YEAR(H4108)+1,YEAR(H4108)),VLOOKUP(MONTH(H4108),index!$D$2:$G$13,4,0),DAY(H4108)),
DATE(YEAR(H4108)+1,MONTH(H4108),DAY(H4108)))))-H4108))+H4108)</f>
        <v/>
      </c>
      <c r="J4108" s="9" t="str">
        <f t="shared" si="400"/>
        <v/>
      </c>
      <c r="K4108" s="11" t="str">
        <f t="shared" si="401"/>
        <v/>
      </c>
      <c r="L4108" s="11" t="str">
        <f t="shared" si="402"/>
        <v/>
      </c>
      <c r="M4108" s="11" t="str">
        <f>IF(A4108="","",VLOOKUP(E4108,index!$A$1:$B$6,2,0)*K4108*G4108)</f>
        <v/>
      </c>
      <c r="N4108" s="11" t="str">
        <f>IF(A4108="","",-PMT(G4108*VLOOKUP(E4108,index!$A$1:$B$6,2,0),C4108,F4108,0,0))</f>
        <v/>
      </c>
      <c r="O4108" s="11" t="str">
        <f t="shared" si="403"/>
        <v/>
      </c>
      <c r="P4108" s="11" t="str">
        <f t="shared" si="404"/>
        <v/>
      </c>
    </row>
    <row r="4109" spans="1:16" x14ac:dyDescent="0.25">
      <c r="A4109" s="9" t="str">
        <f>IF(A4108="","",IF(B4108&lt;C4108,A4108,IF(A4108=MAX('entry data'!$B$8:$B$507),"",A4108+1)))</f>
        <v/>
      </c>
      <c r="B4109" s="9" t="str">
        <f t="shared" si="399"/>
        <v/>
      </c>
      <c r="C4109" s="9" t="str">
        <f>IF(ISERROR(VLOOKUP(A4109,'entry data'!B:G,6,0)),"",VLOOKUP(A4109,'entry data'!B:G,6,0))</f>
        <v/>
      </c>
      <c r="D4109" s="9" t="str">
        <f>IF(ISERROR(VLOOKUP(A4109,'entry data'!B:C,2,0)),"",VLOOKUP(A4109,'entry data'!B:C,2,0))</f>
        <v/>
      </c>
      <c r="E4109" s="9" t="str">
        <f>IF(ISERROR(VLOOKUP(A4109,'entry data'!B:E,4,0)),"",VLOOKUP(A4109,'entry data'!B:E,4,0))</f>
        <v/>
      </c>
      <c r="F4109" s="11" t="str">
        <f>IF(A4109="","",IF(ISERROR(VLOOKUP(A4109,'entry data'!B:F,5,0)),"",VLOOKUP(A4109,'entry data'!B:F,5,0)))</f>
        <v/>
      </c>
      <c r="G4109" s="12" t="str">
        <f>IF(A4109="","",IF(ISERROR(VLOOKUP(A4109,'entry data'!B:I,8,0)),"",VLOOKUP(A4109,'entry data'!B:I,7,0)))</f>
        <v/>
      </c>
      <c r="H4109" s="13" t="str">
        <f>IF(A4109="","",IF(B4109=1,VLOOKUP(A4109,'entry data'!B:D,3,0),I4108))</f>
        <v/>
      </c>
      <c r="I4109" s="14" t="str">
        <f>IF(A4109="","",IF(E4109="weekly",7,IF(E4109="fortnightly",14,IF(E4109="monthly",DATE(IF(MONTH(H4109)=12,YEAR(H4109)+1,YEAR(H4109)),VLOOKUP(MONTH(H4109),index!$D$2:$G$13,2,0),DAY(H4109)),
IF(E4109="quarterly",DATE(IF(MONTH(H4109)&gt;=10,YEAR(H4109)+1,YEAR(H4109)),VLOOKUP(MONTH(H4109),index!$D$2:$G$13,3,0),DAY(H4109)),
IF(E4109="halfyearly",DATE(IF(MONTH(H4109)&gt;=7,YEAR(H4109)+1,YEAR(H4109)),VLOOKUP(MONTH(H4109),index!$D$2:$G$13,4,0),DAY(H4109)),
DATE(YEAR(H4109)+1,MONTH(H4109),DAY(H4109)))))-H4109))+H4109)</f>
        <v/>
      </c>
      <c r="J4109" s="9" t="str">
        <f t="shared" si="400"/>
        <v/>
      </c>
      <c r="K4109" s="11" t="str">
        <f t="shared" si="401"/>
        <v/>
      </c>
      <c r="L4109" s="11" t="str">
        <f t="shared" si="402"/>
        <v/>
      </c>
      <c r="M4109" s="11" t="str">
        <f>IF(A4109="","",VLOOKUP(E4109,index!$A$1:$B$6,2,0)*K4109*G4109)</f>
        <v/>
      </c>
      <c r="N4109" s="11" t="str">
        <f>IF(A4109="","",-PMT(G4109*VLOOKUP(E4109,index!$A$1:$B$6,2,0),C4109,F4109,0,0))</f>
        <v/>
      </c>
      <c r="O4109" s="11" t="str">
        <f t="shared" si="403"/>
        <v/>
      </c>
      <c r="P4109" s="11" t="str">
        <f t="shared" si="404"/>
        <v/>
      </c>
    </row>
    <row r="4110" spans="1:16" x14ac:dyDescent="0.25">
      <c r="A4110" s="9" t="str">
        <f>IF(A4109="","",IF(B4109&lt;C4109,A4109,IF(A4109=MAX('entry data'!$B$8:$B$507),"",A4109+1)))</f>
        <v/>
      </c>
      <c r="B4110" s="9" t="str">
        <f t="shared" si="399"/>
        <v/>
      </c>
      <c r="C4110" s="9" t="str">
        <f>IF(ISERROR(VLOOKUP(A4110,'entry data'!B:G,6,0)),"",VLOOKUP(A4110,'entry data'!B:G,6,0))</f>
        <v/>
      </c>
      <c r="D4110" s="9" t="str">
        <f>IF(ISERROR(VLOOKUP(A4110,'entry data'!B:C,2,0)),"",VLOOKUP(A4110,'entry data'!B:C,2,0))</f>
        <v/>
      </c>
      <c r="E4110" s="9" t="str">
        <f>IF(ISERROR(VLOOKUP(A4110,'entry data'!B:E,4,0)),"",VLOOKUP(A4110,'entry data'!B:E,4,0))</f>
        <v/>
      </c>
      <c r="F4110" s="11" t="str">
        <f>IF(A4110="","",IF(ISERROR(VLOOKUP(A4110,'entry data'!B:F,5,0)),"",VLOOKUP(A4110,'entry data'!B:F,5,0)))</f>
        <v/>
      </c>
      <c r="G4110" s="12" t="str">
        <f>IF(A4110="","",IF(ISERROR(VLOOKUP(A4110,'entry data'!B:I,8,0)),"",VLOOKUP(A4110,'entry data'!B:I,7,0)))</f>
        <v/>
      </c>
      <c r="H4110" s="13" t="str">
        <f>IF(A4110="","",IF(B4110=1,VLOOKUP(A4110,'entry data'!B:D,3,0),I4109))</f>
        <v/>
      </c>
      <c r="I4110" s="14" t="str">
        <f>IF(A4110="","",IF(E4110="weekly",7,IF(E4110="fortnightly",14,IF(E4110="monthly",DATE(IF(MONTH(H4110)=12,YEAR(H4110)+1,YEAR(H4110)),VLOOKUP(MONTH(H4110),index!$D$2:$G$13,2,0),DAY(H4110)),
IF(E4110="quarterly",DATE(IF(MONTH(H4110)&gt;=10,YEAR(H4110)+1,YEAR(H4110)),VLOOKUP(MONTH(H4110),index!$D$2:$G$13,3,0),DAY(H4110)),
IF(E4110="halfyearly",DATE(IF(MONTH(H4110)&gt;=7,YEAR(H4110)+1,YEAR(H4110)),VLOOKUP(MONTH(H4110),index!$D$2:$G$13,4,0),DAY(H4110)),
DATE(YEAR(H4110)+1,MONTH(H4110),DAY(H4110)))))-H4110))+H4110)</f>
        <v/>
      </c>
      <c r="J4110" s="9" t="str">
        <f t="shared" si="400"/>
        <v/>
      </c>
      <c r="K4110" s="11" t="str">
        <f t="shared" si="401"/>
        <v/>
      </c>
      <c r="L4110" s="11" t="str">
        <f t="shared" si="402"/>
        <v/>
      </c>
      <c r="M4110" s="11" t="str">
        <f>IF(A4110="","",VLOOKUP(E4110,index!$A$1:$B$6,2,0)*K4110*G4110)</f>
        <v/>
      </c>
      <c r="N4110" s="11" t="str">
        <f>IF(A4110="","",-PMT(G4110*VLOOKUP(E4110,index!$A$1:$B$6,2,0),C4110,F4110,0,0))</f>
        <v/>
      </c>
      <c r="O4110" s="11" t="str">
        <f t="shared" si="403"/>
        <v/>
      </c>
      <c r="P4110" s="11" t="str">
        <f t="shared" si="404"/>
        <v/>
      </c>
    </row>
    <row r="4111" spans="1:16" x14ac:dyDescent="0.25">
      <c r="A4111" s="9" t="str">
        <f>IF(A4110="","",IF(B4110&lt;C4110,A4110,IF(A4110=MAX('entry data'!$B$8:$B$507),"",A4110+1)))</f>
        <v/>
      </c>
      <c r="B4111" s="9" t="str">
        <f t="shared" si="399"/>
        <v/>
      </c>
      <c r="C4111" s="9" t="str">
        <f>IF(ISERROR(VLOOKUP(A4111,'entry data'!B:G,6,0)),"",VLOOKUP(A4111,'entry data'!B:G,6,0))</f>
        <v/>
      </c>
      <c r="D4111" s="9" t="str">
        <f>IF(ISERROR(VLOOKUP(A4111,'entry data'!B:C,2,0)),"",VLOOKUP(A4111,'entry data'!B:C,2,0))</f>
        <v/>
      </c>
      <c r="E4111" s="9" t="str">
        <f>IF(ISERROR(VLOOKUP(A4111,'entry data'!B:E,4,0)),"",VLOOKUP(A4111,'entry data'!B:E,4,0))</f>
        <v/>
      </c>
      <c r="F4111" s="11" t="str">
        <f>IF(A4111="","",IF(ISERROR(VLOOKUP(A4111,'entry data'!B:F,5,0)),"",VLOOKUP(A4111,'entry data'!B:F,5,0)))</f>
        <v/>
      </c>
      <c r="G4111" s="12" t="str">
        <f>IF(A4111="","",IF(ISERROR(VLOOKUP(A4111,'entry data'!B:I,8,0)),"",VLOOKUP(A4111,'entry data'!B:I,7,0)))</f>
        <v/>
      </c>
      <c r="H4111" s="13" t="str">
        <f>IF(A4111="","",IF(B4111=1,VLOOKUP(A4111,'entry data'!B:D,3,0),I4110))</f>
        <v/>
      </c>
      <c r="I4111" s="14" t="str">
        <f>IF(A4111="","",IF(E4111="weekly",7,IF(E4111="fortnightly",14,IF(E4111="monthly",DATE(IF(MONTH(H4111)=12,YEAR(H4111)+1,YEAR(H4111)),VLOOKUP(MONTH(H4111),index!$D$2:$G$13,2,0),DAY(H4111)),
IF(E4111="quarterly",DATE(IF(MONTH(H4111)&gt;=10,YEAR(H4111)+1,YEAR(H4111)),VLOOKUP(MONTH(H4111),index!$D$2:$G$13,3,0),DAY(H4111)),
IF(E4111="halfyearly",DATE(IF(MONTH(H4111)&gt;=7,YEAR(H4111)+1,YEAR(H4111)),VLOOKUP(MONTH(H4111),index!$D$2:$G$13,4,0),DAY(H4111)),
DATE(YEAR(H4111)+1,MONTH(H4111),DAY(H4111)))))-H4111))+H4111)</f>
        <v/>
      </c>
      <c r="J4111" s="9" t="str">
        <f t="shared" si="400"/>
        <v/>
      </c>
      <c r="K4111" s="11" t="str">
        <f t="shared" si="401"/>
        <v/>
      </c>
      <c r="L4111" s="11" t="str">
        <f t="shared" si="402"/>
        <v/>
      </c>
      <c r="M4111" s="11" t="str">
        <f>IF(A4111="","",VLOOKUP(E4111,index!$A$1:$B$6,2,0)*K4111*G4111)</f>
        <v/>
      </c>
      <c r="N4111" s="11" t="str">
        <f>IF(A4111="","",-PMT(G4111*VLOOKUP(E4111,index!$A$1:$B$6,2,0),C4111,F4111,0,0))</f>
        <v/>
      </c>
      <c r="O4111" s="11" t="str">
        <f t="shared" si="403"/>
        <v/>
      </c>
      <c r="P4111" s="11" t="str">
        <f t="shared" si="404"/>
        <v/>
      </c>
    </row>
    <row r="4112" spans="1:16" x14ac:dyDescent="0.25">
      <c r="A4112" s="9" t="str">
        <f>IF(A4111="","",IF(B4111&lt;C4111,A4111,IF(A4111=MAX('entry data'!$B$8:$B$507),"",A4111+1)))</f>
        <v/>
      </c>
      <c r="B4112" s="9" t="str">
        <f t="shared" si="399"/>
        <v/>
      </c>
      <c r="C4112" s="9" t="str">
        <f>IF(ISERROR(VLOOKUP(A4112,'entry data'!B:G,6,0)),"",VLOOKUP(A4112,'entry data'!B:G,6,0))</f>
        <v/>
      </c>
      <c r="D4112" s="9" t="str">
        <f>IF(ISERROR(VLOOKUP(A4112,'entry data'!B:C,2,0)),"",VLOOKUP(A4112,'entry data'!B:C,2,0))</f>
        <v/>
      </c>
      <c r="E4112" s="9" t="str">
        <f>IF(ISERROR(VLOOKUP(A4112,'entry data'!B:E,4,0)),"",VLOOKUP(A4112,'entry data'!B:E,4,0))</f>
        <v/>
      </c>
      <c r="F4112" s="11" t="str">
        <f>IF(A4112="","",IF(ISERROR(VLOOKUP(A4112,'entry data'!B:F,5,0)),"",VLOOKUP(A4112,'entry data'!B:F,5,0)))</f>
        <v/>
      </c>
      <c r="G4112" s="12" t="str">
        <f>IF(A4112="","",IF(ISERROR(VLOOKUP(A4112,'entry data'!B:I,8,0)),"",VLOOKUP(A4112,'entry data'!B:I,7,0)))</f>
        <v/>
      </c>
      <c r="H4112" s="13" t="str">
        <f>IF(A4112="","",IF(B4112=1,VLOOKUP(A4112,'entry data'!B:D,3,0),I4111))</f>
        <v/>
      </c>
      <c r="I4112" s="14" t="str">
        <f>IF(A4112="","",IF(E4112="weekly",7,IF(E4112="fortnightly",14,IF(E4112="monthly",DATE(IF(MONTH(H4112)=12,YEAR(H4112)+1,YEAR(H4112)),VLOOKUP(MONTH(H4112),index!$D$2:$G$13,2,0),DAY(H4112)),
IF(E4112="quarterly",DATE(IF(MONTH(H4112)&gt;=10,YEAR(H4112)+1,YEAR(H4112)),VLOOKUP(MONTH(H4112),index!$D$2:$G$13,3,0),DAY(H4112)),
IF(E4112="halfyearly",DATE(IF(MONTH(H4112)&gt;=7,YEAR(H4112)+1,YEAR(H4112)),VLOOKUP(MONTH(H4112),index!$D$2:$G$13,4,0),DAY(H4112)),
DATE(YEAR(H4112)+1,MONTH(H4112),DAY(H4112)))))-H4112))+H4112)</f>
        <v/>
      </c>
      <c r="J4112" s="9" t="str">
        <f t="shared" si="400"/>
        <v/>
      </c>
      <c r="K4112" s="11" t="str">
        <f t="shared" si="401"/>
        <v/>
      </c>
      <c r="L4112" s="11" t="str">
        <f t="shared" si="402"/>
        <v/>
      </c>
      <c r="M4112" s="11" t="str">
        <f>IF(A4112="","",VLOOKUP(E4112,index!$A$1:$B$6,2,0)*K4112*G4112)</f>
        <v/>
      </c>
      <c r="N4112" s="11" t="str">
        <f>IF(A4112="","",-PMT(G4112*VLOOKUP(E4112,index!$A$1:$B$6,2,0),C4112,F4112,0,0))</f>
        <v/>
      </c>
      <c r="O4112" s="11" t="str">
        <f t="shared" si="403"/>
        <v/>
      </c>
      <c r="P4112" s="11" t="str">
        <f t="shared" si="404"/>
        <v/>
      </c>
    </row>
    <row r="4113" spans="1:16" x14ac:dyDescent="0.25">
      <c r="A4113" s="9" t="str">
        <f>IF(A4112="","",IF(B4112&lt;C4112,A4112,IF(A4112=MAX('entry data'!$B$8:$B$507),"",A4112+1)))</f>
        <v/>
      </c>
      <c r="B4113" s="9" t="str">
        <f t="shared" si="399"/>
        <v/>
      </c>
      <c r="C4113" s="9" t="str">
        <f>IF(ISERROR(VLOOKUP(A4113,'entry data'!B:G,6,0)),"",VLOOKUP(A4113,'entry data'!B:G,6,0))</f>
        <v/>
      </c>
      <c r="D4113" s="9" t="str">
        <f>IF(ISERROR(VLOOKUP(A4113,'entry data'!B:C,2,0)),"",VLOOKUP(A4113,'entry data'!B:C,2,0))</f>
        <v/>
      </c>
      <c r="E4113" s="9" t="str">
        <f>IF(ISERROR(VLOOKUP(A4113,'entry data'!B:E,4,0)),"",VLOOKUP(A4113,'entry data'!B:E,4,0))</f>
        <v/>
      </c>
      <c r="F4113" s="11" t="str">
        <f>IF(A4113="","",IF(ISERROR(VLOOKUP(A4113,'entry data'!B:F,5,0)),"",VLOOKUP(A4113,'entry data'!B:F,5,0)))</f>
        <v/>
      </c>
      <c r="G4113" s="12" t="str">
        <f>IF(A4113="","",IF(ISERROR(VLOOKUP(A4113,'entry data'!B:I,8,0)),"",VLOOKUP(A4113,'entry data'!B:I,7,0)))</f>
        <v/>
      </c>
      <c r="H4113" s="13" t="str">
        <f>IF(A4113="","",IF(B4113=1,VLOOKUP(A4113,'entry data'!B:D,3,0),I4112))</f>
        <v/>
      </c>
      <c r="I4113" s="14" t="str">
        <f>IF(A4113="","",IF(E4113="weekly",7,IF(E4113="fortnightly",14,IF(E4113="monthly",DATE(IF(MONTH(H4113)=12,YEAR(H4113)+1,YEAR(H4113)),VLOOKUP(MONTH(H4113),index!$D$2:$G$13,2,0),DAY(H4113)),
IF(E4113="quarterly",DATE(IF(MONTH(H4113)&gt;=10,YEAR(H4113)+1,YEAR(H4113)),VLOOKUP(MONTH(H4113),index!$D$2:$G$13,3,0),DAY(H4113)),
IF(E4113="halfyearly",DATE(IF(MONTH(H4113)&gt;=7,YEAR(H4113)+1,YEAR(H4113)),VLOOKUP(MONTH(H4113),index!$D$2:$G$13,4,0),DAY(H4113)),
DATE(YEAR(H4113)+1,MONTH(H4113),DAY(H4113)))))-H4113))+H4113)</f>
        <v/>
      </c>
      <c r="J4113" s="9" t="str">
        <f t="shared" si="400"/>
        <v/>
      </c>
      <c r="K4113" s="11" t="str">
        <f t="shared" si="401"/>
        <v/>
      </c>
      <c r="L4113" s="11" t="str">
        <f t="shared" si="402"/>
        <v/>
      </c>
      <c r="M4113" s="11" t="str">
        <f>IF(A4113="","",VLOOKUP(E4113,index!$A$1:$B$6,2,0)*K4113*G4113)</f>
        <v/>
      </c>
      <c r="N4113" s="11" t="str">
        <f>IF(A4113="","",-PMT(G4113*VLOOKUP(E4113,index!$A$1:$B$6,2,0),C4113,F4113,0,0))</f>
        <v/>
      </c>
      <c r="O4113" s="11" t="str">
        <f t="shared" si="403"/>
        <v/>
      </c>
      <c r="P4113" s="11" t="str">
        <f t="shared" si="404"/>
        <v/>
      </c>
    </row>
    <row r="4114" spans="1:16" x14ac:dyDescent="0.25">
      <c r="A4114" s="9" t="str">
        <f>IF(A4113="","",IF(B4113&lt;C4113,A4113,IF(A4113=MAX('entry data'!$B$8:$B$507),"",A4113+1)))</f>
        <v/>
      </c>
      <c r="B4114" s="9" t="str">
        <f t="shared" si="399"/>
        <v/>
      </c>
      <c r="C4114" s="9" t="str">
        <f>IF(ISERROR(VLOOKUP(A4114,'entry data'!B:G,6,0)),"",VLOOKUP(A4114,'entry data'!B:G,6,0))</f>
        <v/>
      </c>
      <c r="D4114" s="9" t="str">
        <f>IF(ISERROR(VLOOKUP(A4114,'entry data'!B:C,2,0)),"",VLOOKUP(A4114,'entry data'!B:C,2,0))</f>
        <v/>
      </c>
      <c r="E4114" s="9" t="str">
        <f>IF(ISERROR(VLOOKUP(A4114,'entry data'!B:E,4,0)),"",VLOOKUP(A4114,'entry data'!B:E,4,0))</f>
        <v/>
      </c>
      <c r="F4114" s="11" t="str">
        <f>IF(A4114="","",IF(ISERROR(VLOOKUP(A4114,'entry data'!B:F,5,0)),"",VLOOKUP(A4114,'entry data'!B:F,5,0)))</f>
        <v/>
      </c>
      <c r="G4114" s="12" t="str">
        <f>IF(A4114="","",IF(ISERROR(VLOOKUP(A4114,'entry data'!B:I,8,0)),"",VLOOKUP(A4114,'entry data'!B:I,7,0)))</f>
        <v/>
      </c>
      <c r="H4114" s="13" t="str">
        <f>IF(A4114="","",IF(B4114=1,VLOOKUP(A4114,'entry data'!B:D,3,0),I4113))</f>
        <v/>
      </c>
      <c r="I4114" s="14" t="str">
        <f>IF(A4114="","",IF(E4114="weekly",7,IF(E4114="fortnightly",14,IF(E4114="monthly",DATE(IF(MONTH(H4114)=12,YEAR(H4114)+1,YEAR(H4114)),VLOOKUP(MONTH(H4114),index!$D$2:$G$13,2,0),DAY(H4114)),
IF(E4114="quarterly",DATE(IF(MONTH(H4114)&gt;=10,YEAR(H4114)+1,YEAR(H4114)),VLOOKUP(MONTH(H4114),index!$D$2:$G$13,3,0),DAY(H4114)),
IF(E4114="halfyearly",DATE(IF(MONTH(H4114)&gt;=7,YEAR(H4114)+1,YEAR(H4114)),VLOOKUP(MONTH(H4114),index!$D$2:$G$13,4,0),DAY(H4114)),
DATE(YEAR(H4114)+1,MONTH(H4114),DAY(H4114)))))-H4114))+H4114)</f>
        <v/>
      </c>
      <c r="J4114" s="9" t="str">
        <f t="shared" si="400"/>
        <v/>
      </c>
      <c r="K4114" s="11" t="str">
        <f t="shared" si="401"/>
        <v/>
      </c>
      <c r="L4114" s="11" t="str">
        <f t="shared" si="402"/>
        <v/>
      </c>
      <c r="M4114" s="11" t="str">
        <f>IF(A4114="","",VLOOKUP(E4114,index!$A$1:$B$6,2,0)*K4114*G4114)</f>
        <v/>
      </c>
      <c r="N4114" s="11" t="str">
        <f>IF(A4114="","",-PMT(G4114*VLOOKUP(E4114,index!$A$1:$B$6,2,0),C4114,F4114,0,0))</f>
        <v/>
      </c>
      <c r="O4114" s="11" t="str">
        <f t="shared" si="403"/>
        <v/>
      </c>
      <c r="P4114" s="11" t="str">
        <f t="shared" si="404"/>
        <v/>
      </c>
    </row>
    <row r="4115" spans="1:16" x14ac:dyDescent="0.25">
      <c r="A4115" s="9" t="str">
        <f>IF(A4114="","",IF(B4114&lt;C4114,A4114,IF(A4114=MAX('entry data'!$B$8:$B$507),"",A4114+1)))</f>
        <v/>
      </c>
      <c r="B4115" s="9" t="str">
        <f t="shared" si="399"/>
        <v/>
      </c>
      <c r="C4115" s="9" t="str">
        <f>IF(ISERROR(VLOOKUP(A4115,'entry data'!B:G,6,0)),"",VLOOKUP(A4115,'entry data'!B:G,6,0))</f>
        <v/>
      </c>
      <c r="D4115" s="9" t="str">
        <f>IF(ISERROR(VLOOKUP(A4115,'entry data'!B:C,2,0)),"",VLOOKUP(A4115,'entry data'!B:C,2,0))</f>
        <v/>
      </c>
      <c r="E4115" s="9" t="str">
        <f>IF(ISERROR(VLOOKUP(A4115,'entry data'!B:E,4,0)),"",VLOOKUP(A4115,'entry data'!B:E,4,0))</f>
        <v/>
      </c>
      <c r="F4115" s="11" t="str">
        <f>IF(A4115="","",IF(ISERROR(VLOOKUP(A4115,'entry data'!B:F,5,0)),"",VLOOKUP(A4115,'entry data'!B:F,5,0)))</f>
        <v/>
      </c>
      <c r="G4115" s="12" t="str">
        <f>IF(A4115="","",IF(ISERROR(VLOOKUP(A4115,'entry data'!B:I,8,0)),"",VLOOKUP(A4115,'entry data'!B:I,7,0)))</f>
        <v/>
      </c>
      <c r="H4115" s="13" t="str">
        <f>IF(A4115="","",IF(B4115=1,VLOOKUP(A4115,'entry data'!B:D,3,0),I4114))</f>
        <v/>
      </c>
      <c r="I4115" s="14" t="str">
        <f>IF(A4115="","",IF(E4115="weekly",7,IF(E4115="fortnightly",14,IF(E4115="monthly",DATE(IF(MONTH(H4115)=12,YEAR(H4115)+1,YEAR(H4115)),VLOOKUP(MONTH(H4115),index!$D$2:$G$13,2,0),DAY(H4115)),
IF(E4115="quarterly",DATE(IF(MONTH(H4115)&gt;=10,YEAR(H4115)+1,YEAR(H4115)),VLOOKUP(MONTH(H4115),index!$D$2:$G$13,3,0),DAY(H4115)),
IF(E4115="halfyearly",DATE(IF(MONTH(H4115)&gt;=7,YEAR(H4115)+1,YEAR(H4115)),VLOOKUP(MONTH(H4115),index!$D$2:$G$13,4,0),DAY(H4115)),
DATE(YEAR(H4115)+1,MONTH(H4115),DAY(H4115)))))-H4115))+H4115)</f>
        <v/>
      </c>
      <c r="J4115" s="9" t="str">
        <f t="shared" si="400"/>
        <v/>
      </c>
      <c r="K4115" s="11" t="str">
        <f t="shared" si="401"/>
        <v/>
      </c>
      <c r="L4115" s="11" t="str">
        <f t="shared" si="402"/>
        <v/>
      </c>
      <c r="M4115" s="11" t="str">
        <f>IF(A4115="","",VLOOKUP(E4115,index!$A$1:$B$6,2,0)*K4115*G4115)</f>
        <v/>
      </c>
      <c r="N4115" s="11" t="str">
        <f>IF(A4115="","",-PMT(G4115*VLOOKUP(E4115,index!$A$1:$B$6,2,0),C4115,F4115,0,0))</f>
        <v/>
      </c>
      <c r="O4115" s="11" t="str">
        <f t="shared" si="403"/>
        <v/>
      </c>
      <c r="P4115" s="11" t="str">
        <f t="shared" si="404"/>
        <v/>
      </c>
    </row>
    <row r="4116" spans="1:16" x14ac:dyDescent="0.25">
      <c r="A4116" s="9" t="str">
        <f>IF(A4115="","",IF(B4115&lt;C4115,A4115,IF(A4115=MAX('entry data'!$B$8:$B$507),"",A4115+1)))</f>
        <v/>
      </c>
      <c r="B4116" s="9" t="str">
        <f t="shared" si="399"/>
        <v/>
      </c>
      <c r="C4116" s="9" t="str">
        <f>IF(ISERROR(VLOOKUP(A4116,'entry data'!B:G,6,0)),"",VLOOKUP(A4116,'entry data'!B:G,6,0))</f>
        <v/>
      </c>
      <c r="D4116" s="9" t="str">
        <f>IF(ISERROR(VLOOKUP(A4116,'entry data'!B:C,2,0)),"",VLOOKUP(A4116,'entry data'!B:C,2,0))</f>
        <v/>
      </c>
      <c r="E4116" s="9" t="str">
        <f>IF(ISERROR(VLOOKUP(A4116,'entry data'!B:E,4,0)),"",VLOOKUP(A4116,'entry data'!B:E,4,0))</f>
        <v/>
      </c>
      <c r="F4116" s="11" t="str">
        <f>IF(A4116="","",IF(ISERROR(VLOOKUP(A4116,'entry data'!B:F,5,0)),"",VLOOKUP(A4116,'entry data'!B:F,5,0)))</f>
        <v/>
      </c>
      <c r="G4116" s="12" t="str">
        <f>IF(A4116="","",IF(ISERROR(VLOOKUP(A4116,'entry data'!B:I,8,0)),"",VLOOKUP(A4116,'entry data'!B:I,7,0)))</f>
        <v/>
      </c>
      <c r="H4116" s="13" t="str">
        <f>IF(A4116="","",IF(B4116=1,VLOOKUP(A4116,'entry data'!B:D,3,0),I4115))</f>
        <v/>
      </c>
      <c r="I4116" s="14" t="str">
        <f>IF(A4116="","",IF(E4116="weekly",7,IF(E4116="fortnightly",14,IF(E4116="monthly",DATE(IF(MONTH(H4116)=12,YEAR(H4116)+1,YEAR(H4116)),VLOOKUP(MONTH(H4116),index!$D$2:$G$13,2,0),DAY(H4116)),
IF(E4116="quarterly",DATE(IF(MONTH(H4116)&gt;=10,YEAR(H4116)+1,YEAR(H4116)),VLOOKUP(MONTH(H4116),index!$D$2:$G$13,3,0),DAY(H4116)),
IF(E4116="halfyearly",DATE(IF(MONTH(H4116)&gt;=7,YEAR(H4116)+1,YEAR(H4116)),VLOOKUP(MONTH(H4116),index!$D$2:$G$13,4,0),DAY(H4116)),
DATE(YEAR(H4116)+1,MONTH(H4116),DAY(H4116)))))-H4116))+H4116)</f>
        <v/>
      </c>
      <c r="J4116" s="9" t="str">
        <f t="shared" si="400"/>
        <v/>
      </c>
      <c r="K4116" s="11" t="str">
        <f t="shared" si="401"/>
        <v/>
      </c>
      <c r="L4116" s="11" t="str">
        <f t="shared" si="402"/>
        <v/>
      </c>
      <c r="M4116" s="11" t="str">
        <f>IF(A4116="","",VLOOKUP(E4116,index!$A$1:$B$6,2,0)*K4116*G4116)</f>
        <v/>
      </c>
      <c r="N4116" s="11" t="str">
        <f>IF(A4116="","",-PMT(G4116*VLOOKUP(E4116,index!$A$1:$B$6,2,0),C4116,F4116,0,0))</f>
        <v/>
      </c>
      <c r="O4116" s="11" t="str">
        <f t="shared" si="403"/>
        <v/>
      </c>
      <c r="P4116" s="11" t="str">
        <f t="shared" si="404"/>
        <v/>
      </c>
    </row>
    <row r="4117" spans="1:16" x14ac:dyDescent="0.25">
      <c r="A4117" s="9" t="str">
        <f>IF(A4116="","",IF(B4116&lt;C4116,A4116,IF(A4116=MAX('entry data'!$B$8:$B$507),"",A4116+1)))</f>
        <v/>
      </c>
      <c r="B4117" s="9" t="str">
        <f t="shared" si="399"/>
        <v/>
      </c>
      <c r="C4117" s="9" t="str">
        <f>IF(ISERROR(VLOOKUP(A4117,'entry data'!B:G,6,0)),"",VLOOKUP(A4117,'entry data'!B:G,6,0))</f>
        <v/>
      </c>
      <c r="D4117" s="9" t="str">
        <f>IF(ISERROR(VLOOKUP(A4117,'entry data'!B:C,2,0)),"",VLOOKUP(A4117,'entry data'!B:C,2,0))</f>
        <v/>
      </c>
      <c r="E4117" s="9" t="str">
        <f>IF(ISERROR(VLOOKUP(A4117,'entry data'!B:E,4,0)),"",VLOOKUP(A4117,'entry data'!B:E,4,0))</f>
        <v/>
      </c>
      <c r="F4117" s="11" t="str">
        <f>IF(A4117="","",IF(ISERROR(VLOOKUP(A4117,'entry data'!B:F,5,0)),"",VLOOKUP(A4117,'entry data'!B:F,5,0)))</f>
        <v/>
      </c>
      <c r="G4117" s="12" t="str">
        <f>IF(A4117="","",IF(ISERROR(VLOOKUP(A4117,'entry data'!B:I,8,0)),"",VLOOKUP(A4117,'entry data'!B:I,7,0)))</f>
        <v/>
      </c>
      <c r="H4117" s="13" t="str">
        <f>IF(A4117="","",IF(B4117=1,VLOOKUP(A4117,'entry data'!B:D,3,0),I4116))</f>
        <v/>
      </c>
      <c r="I4117" s="14" t="str">
        <f>IF(A4117="","",IF(E4117="weekly",7,IF(E4117="fortnightly",14,IF(E4117="monthly",DATE(IF(MONTH(H4117)=12,YEAR(H4117)+1,YEAR(H4117)),VLOOKUP(MONTH(H4117),index!$D$2:$G$13,2,0),DAY(H4117)),
IF(E4117="quarterly",DATE(IF(MONTH(H4117)&gt;=10,YEAR(H4117)+1,YEAR(H4117)),VLOOKUP(MONTH(H4117),index!$D$2:$G$13,3,0),DAY(H4117)),
IF(E4117="halfyearly",DATE(IF(MONTH(H4117)&gt;=7,YEAR(H4117)+1,YEAR(H4117)),VLOOKUP(MONTH(H4117),index!$D$2:$G$13,4,0),DAY(H4117)),
DATE(YEAR(H4117)+1,MONTH(H4117),DAY(H4117)))))-H4117))+H4117)</f>
        <v/>
      </c>
      <c r="J4117" s="9" t="str">
        <f t="shared" si="400"/>
        <v/>
      </c>
      <c r="K4117" s="11" t="str">
        <f t="shared" si="401"/>
        <v/>
      </c>
      <c r="L4117" s="11" t="str">
        <f t="shared" si="402"/>
        <v/>
      </c>
      <c r="M4117" s="11" t="str">
        <f>IF(A4117="","",VLOOKUP(E4117,index!$A$1:$B$6,2,0)*K4117*G4117)</f>
        <v/>
      </c>
      <c r="N4117" s="11" t="str">
        <f>IF(A4117="","",-PMT(G4117*VLOOKUP(E4117,index!$A$1:$B$6,2,0),C4117,F4117,0,0))</f>
        <v/>
      </c>
      <c r="O4117" s="11" t="str">
        <f t="shared" si="403"/>
        <v/>
      </c>
      <c r="P4117" s="11" t="str">
        <f t="shared" si="404"/>
        <v/>
      </c>
    </row>
    <row r="4118" spans="1:16" x14ac:dyDescent="0.25">
      <c r="A4118" s="9" t="str">
        <f>IF(A4117="","",IF(B4117&lt;C4117,A4117,IF(A4117=MAX('entry data'!$B$8:$B$507),"",A4117+1)))</f>
        <v/>
      </c>
      <c r="B4118" s="9" t="str">
        <f t="shared" si="399"/>
        <v/>
      </c>
      <c r="C4118" s="9" t="str">
        <f>IF(ISERROR(VLOOKUP(A4118,'entry data'!B:G,6,0)),"",VLOOKUP(A4118,'entry data'!B:G,6,0))</f>
        <v/>
      </c>
      <c r="D4118" s="9" t="str">
        <f>IF(ISERROR(VLOOKUP(A4118,'entry data'!B:C,2,0)),"",VLOOKUP(A4118,'entry data'!B:C,2,0))</f>
        <v/>
      </c>
      <c r="E4118" s="9" t="str">
        <f>IF(ISERROR(VLOOKUP(A4118,'entry data'!B:E,4,0)),"",VLOOKUP(A4118,'entry data'!B:E,4,0))</f>
        <v/>
      </c>
      <c r="F4118" s="11" t="str">
        <f>IF(A4118="","",IF(ISERROR(VLOOKUP(A4118,'entry data'!B:F,5,0)),"",VLOOKUP(A4118,'entry data'!B:F,5,0)))</f>
        <v/>
      </c>
      <c r="G4118" s="12" t="str">
        <f>IF(A4118="","",IF(ISERROR(VLOOKUP(A4118,'entry data'!B:I,8,0)),"",VLOOKUP(A4118,'entry data'!B:I,7,0)))</f>
        <v/>
      </c>
      <c r="H4118" s="13" t="str">
        <f>IF(A4118="","",IF(B4118=1,VLOOKUP(A4118,'entry data'!B:D,3,0),I4117))</f>
        <v/>
      </c>
      <c r="I4118" s="14" t="str">
        <f>IF(A4118="","",IF(E4118="weekly",7,IF(E4118="fortnightly",14,IF(E4118="monthly",DATE(IF(MONTH(H4118)=12,YEAR(H4118)+1,YEAR(H4118)),VLOOKUP(MONTH(H4118),index!$D$2:$G$13,2,0),DAY(H4118)),
IF(E4118="quarterly",DATE(IF(MONTH(H4118)&gt;=10,YEAR(H4118)+1,YEAR(H4118)),VLOOKUP(MONTH(H4118),index!$D$2:$G$13,3,0),DAY(H4118)),
IF(E4118="halfyearly",DATE(IF(MONTH(H4118)&gt;=7,YEAR(H4118)+1,YEAR(H4118)),VLOOKUP(MONTH(H4118),index!$D$2:$G$13,4,0),DAY(H4118)),
DATE(YEAR(H4118)+1,MONTH(H4118),DAY(H4118)))))-H4118))+H4118)</f>
        <v/>
      </c>
      <c r="J4118" s="9" t="str">
        <f t="shared" si="400"/>
        <v/>
      </c>
      <c r="K4118" s="11" t="str">
        <f t="shared" si="401"/>
        <v/>
      </c>
      <c r="L4118" s="11" t="str">
        <f t="shared" si="402"/>
        <v/>
      </c>
      <c r="M4118" s="11" t="str">
        <f>IF(A4118="","",VLOOKUP(E4118,index!$A$1:$B$6,2,0)*K4118*G4118)</f>
        <v/>
      </c>
      <c r="N4118" s="11" t="str">
        <f>IF(A4118="","",-PMT(G4118*VLOOKUP(E4118,index!$A$1:$B$6,2,0),C4118,F4118,0,0))</f>
        <v/>
      </c>
      <c r="O4118" s="11" t="str">
        <f t="shared" si="403"/>
        <v/>
      </c>
      <c r="P4118" s="11" t="str">
        <f t="shared" si="404"/>
        <v/>
      </c>
    </row>
    <row r="4119" spans="1:16" x14ac:dyDescent="0.25">
      <c r="A4119" s="9" t="str">
        <f>IF(A4118="","",IF(B4118&lt;C4118,A4118,IF(A4118=MAX('entry data'!$B$8:$B$507),"",A4118+1)))</f>
        <v/>
      </c>
      <c r="B4119" s="9" t="str">
        <f t="shared" ref="B4119:B4182" si="405">IF(A4119="","",IF(B4118=C4118,1,B4118+1))</f>
        <v/>
      </c>
      <c r="C4119" s="9" t="str">
        <f>IF(ISERROR(VLOOKUP(A4119,'entry data'!B:G,6,0)),"",VLOOKUP(A4119,'entry data'!B:G,6,0))</f>
        <v/>
      </c>
      <c r="D4119" s="9" t="str">
        <f>IF(ISERROR(VLOOKUP(A4119,'entry data'!B:C,2,0)),"",VLOOKUP(A4119,'entry data'!B:C,2,0))</f>
        <v/>
      </c>
      <c r="E4119" s="9" t="str">
        <f>IF(ISERROR(VLOOKUP(A4119,'entry data'!B:E,4,0)),"",VLOOKUP(A4119,'entry data'!B:E,4,0))</f>
        <v/>
      </c>
      <c r="F4119" s="11" t="str">
        <f>IF(A4119="","",IF(ISERROR(VLOOKUP(A4119,'entry data'!B:F,5,0)),"",VLOOKUP(A4119,'entry data'!B:F,5,0)))</f>
        <v/>
      </c>
      <c r="G4119" s="12" t="str">
        <f>IF(A4119="","",IF(ISERROR(VLOOKUP(A4119,'entry data'!B:I,8,0)),"",VLOOKUP(A4119,'entry data'!B:I,7,0)))</f>
        <v/>
      </c>
      <c r="H4119" s="13" t="str">
        <f>IF(A4119="","",IF(B4119=1,VLOOKUP(A4119,'entry data'!B:D,3,0),I4118))</f>
        <v/>
      </c>
      <c r="I4119" s="14" t="str">
        <f>IF(A4119="","",IF(E4119="weekly",7,IF(E4119="fortnightly",14,IF(E4119="monthly",DATE(IF(MONTH(H4119)=12,YEAR(H4119)+1,YEAR(H4119)),VLOOKUP(MONTH(H4119),index!$D$2:$G$13,2,0),DAY(H4119)),
IF(E4119="quarterly",DATE(IF(MONTH(H4119)&gt;=10,YEAR(H4119)+1,YEAR(H4119)),VLOOKUP(MONTH(H4119),index!$D$2:$G$13,3,0),DAY(H4119)),
IF(E4119="halfyearly",DATE(IF(MONTH(H4119)&gt;=7,YEAR(H4119)+1,YEAR(H4119)),VLOOKUP(MONTH(H4119),index!$D$2:$G$13,4,0),DAY(H4119)),
DATE(YEAR(H4119)+1,MONTH(H4119),DAY(H4119)))))-H4119))+H4119)</f>
        <v/>
      </c>
      <c r="J4119" s="9" t="str">
        <f t="shared" ref="J4119:J4182" si="406">IF(A4119="","",IF(MONTH(I4119)&lt;10,YEAR(I4119)&amp;"-0"&amp;MONTH(I4119),YEAR(I4119)&amp;"-"&amp;MONTH(I4119)))</f>
        <v/>
      </c>
      <c r="K4119" s="11" t="str">
        <f t="shared" ref="K4119:K4182" si="407">IF(A4119="","",IF(B4119=1,F4119,O4118))</f>
        <v/>
      </c>
      <c r="L4119" s="11" t="str">
        <f t="shared" ref="L4119:L4182" si="408">IF(A4119="","",N4119-M4119)</f>
        <v/>
      </c>
      <c r="M4119" s="11" t="str">
        <f>IF(A4119="","",VLOOKUP(E4119,index!$A$1:$B$6,2,0)*K4119*G4119)</f>
        <v/>
      </c>
      <c r="N4119" s="11" t="str">
        <f>IF(A4119="","",-PMT(G4119*VLOOKUP(E4119,index!$A$1:$B$6,2,0),C4119,F4119,0,0))</f>
        <v/>
      </c>
      <c r="O4119" s="11" t="str">
        <f t="shared" ref="O4119:O4182" si="409">IF(A4119="","",K4119-L4119)</f>
        <v/>
      </c>
      <c r="P4119" s="11" t="str">
        <f t="shared" si="404"/>
        <v/>
      </c>
    </row>
    <row r="4120" spans="1:16" x14ac:dyDescent="0.25">
      <c r="A4120" s="9" t="str">
        <f>IF(A4119="","",IF(B4119&lt;C4119,A4119,IF(A4119=MAX('entry data'!$B$8:$B$507),"",A4119+1)))</f>
        <v/>
      </c>
      <c r="B4120" s="9" t="str">
        <f t="shared" si="405"/>
        <v/>
      </c>
      <c r="C4120" s="9" t="str">
        <f>IF(ISERROR(VLOOKUP(A4120,'entry data'!B:G,6,0)),"",VLOOKUP(A4120,'entry data'!B:G,6,0))</f>
        <v/>
      </c>
      <c r="D4120" s="9" t="str">
        <f>IF(ISERROR(VLOOKUP(A4120,'entry data'!B:C,2,0)),"",VLOOKUP(A4120,'entry data'!B:C,2,0))</f>
        <v/>
      </c>
      <c r="E4120" s="9" t="str">
        <f>IF(ISERROR(VLOOKUP(A4120,'entry data'!B:E,4,0)),"",VLOOKUP(A4120,'entry data'!B:E,4,0))</f>
        <v/>
      </c>
      <c r="F4120" s="11" t="str">
        <f>IF(A4120="","",IF(ISERROR(VLOOKUP(A4120,'entry data'!B:F,5,0)),"",VLOOKUP(A4120,'entry data'!B:F,5,0)))</f>
        <v/>
      </c>
      <c r="G4120" s="12" t="str">
        <f>IF(A4120="","",IF(ISERROR(VLOOKUP(A4120,'entry data'!B:I,8,0)),"",VLOOKUP(A4120,'entry data'!B:I,7,0)))</f>
        <v/>
      </c>
      <c r="H4120" s="13" t="str">
        <f>IF(A4120="","",IF(B4120=1,VLOOKUP(A4120,'entry data'!B:D,3,0),I4119))</f>
        <v/>
      </c>
      <c r="I4120" s="14" t="str">
        <f>IF(A4120="","",IF(E4120="weekly",7,IF(E4120="fortnightly",14,IF(E4120="monthly",DATE(IF(MONTH(H4120)=12,YEAR(H4120)+1,YEAR(H4120)),VLOOKUP(MONTH(H4120),index!$D$2:$G$13,2,0),DAY(H4120)),
IF(E4120="quarterly",DATE(IF(MONTH(H4120)&gt;=10,YEAR(H4120)+1,YEAR(H4120)),VLOOKUP(MONTH(H4120),index!$D$2:$G$13,3,0),DAY(H4120)),
IF(E4120="halfyearly",DATE(IF(MONTH(H4120)&gt;=7,YEAR(H4120)+1,YEAR(H4120)),VLOOKUP(MONTH(H4120),index!$D$2:$G$13,4,0),DAY(H4120)),
DATE(YEAR(H4120)+1,MONTH(H4120),DAY(H4120)))))-H4120))+H4120)</f>
        <v/>
      </c>
      <c r="J4120" s="9" t="str">
        <f t="shared" si="406"/>
        <v/>
      </c>
      <c r="K4120" s="11" t="str">
        <f t="shared" si="407"/>
        <v/>
      </c>
      <c r="L4120" s="11" t="str">
        <f t="shared" si="408"/>
        <v/>
      </c>
      <c r="M4120" s="11" t="str">
        <f>IF(A4120="","",VLOOKUP(E4120,index!$A$1:$B$6,2,0)*K4120*G4120)</f>
        <v/>
      </c>
      <c r="N4120" s="11" t="str">
        <f>IF(A4120="","",-PMT(G4120*VLOOKUP(E4120,index!$A$1:$B$6,2,0),C4120,F4120,0,0))</f>
        <v/>
      </c>
      <c r="O4120" s="11" t="str">
        <f t="shared" si="409"/>
        <v/>
      </c>
      <c r="P4120" s="11" t="str">
        <f t="shared" si="404"/>
        <v/>
      </c>
    </row>
    <row r="4121" spans="1:16" x14ac:dyDescent="0.25">
      <c r="A4121" s="9" t="str">
        <f>IF(A4120="","",IF(B4120&lt;C4120,A4120,IF(A4120=MAX('entry data'!$B$8:$B$507),"",A4120+1)))</f>
        <v/>
      </c>
      <c r="B4121" s="9" t="str">
        <f t="shared" si="405"/>
        <v/>
      </c>
      <c r="C4121" s="9" t="str">
        <f>IF(ISERROR(VLOOKUP(A4121,'entry data'!B:G,6,0)),"",VLOOKUP(A4121,'entry data'!B:G,6,0))</f>
        <v/>
      </c>
      <c r="D4121" s="9" t="str">
        <f>IF(ISERROR(VLOOKUP(A4121,'entry data'!B:C,2,0)),"",VLOOKUP(A4121,'entry data'!B:C,2,0))</f>
        <v/>
      </c>
      <c r="E4121" s="9" t="str">
        <f>IF(ISERROR(VLOOKUP(A4121,'entry data'!B:E,4,0)),"",VLOOKUP(A4121,'entry data'!B:E,4,0))</f>
        <v/>
      </c>
      <c r="F4121" s="11" t="str">
        <f>IF(A4121="","",IF(ISERROR(VLOOKUP(A4121,'entry data'!B:F,5,0)),"",VLOOKUP(A4121,'entry data'!B:F,5,0)))</f>
        <v/>
      </c>
      <c r="G4121" s="12" t="str">
        <f>IF(A4121="","",IF(ISERROR(VLOOKUP(A4121,'entry data'!B:I,8,0)),"",VLOOKUP(A4121,'entry data'!B:I,7,0)))</f>
        <v/>
      </c>
      <c r="H4121" s="13" t="str">
        <f>IF(A4121="","",IF(B4121=1,VLOOKUP(A4121,'entry data'!B:D,3,0),I4120))</f>
        <v/>
      </c>
      <c r="I4121" s="14" t="str">
        <f>IF(A4121="","",IF(E4121="weekly",7,IF(E4121="fortnightly",14,IF(E4121="monthly",DATE(IF(MONTH(H4121)=12,YEAR(H4121)+1,YEAR(H4121)),VLOOKUP(MONTH(H4121),index!$D$2:$G$13,2,0),DAY(H4121)),
IF(E4121="quarterly",DATE(IF(MONTH(H4121)&gt;=10,YEAR(H4121)+1,YEAR(H4121)),VLOOKUP(MONTH(H4121),index!$D$2:$G$13,3,0),DAY(H4121)),
IF(E4121="halfyearly",DATE(IF(MONTH(H4121)&gt;=7,YEAR(H4121)+1,YEAR(H4121)),VLOOKUP(MONTH(H4121),index!$D$2:$G$13,4,0),DAY(H4121)),
DATE(YEAR(H4121)+1,MONTH(H4121),DAY(H4121)))))-H4121))+H4121)</f>
        <v/>
      </c>
      <c r="J4121" s="9" t="str">
        <f t="shared" si="406"/>
        <v/>
      </c>
      <c r="K4121" s="11" t="str">
        <f t="shared" si="407"/>
        <v/>
      </c>
      <c r="L4121" s="11" t="str">
        <f t="shared" si="408"/>
        <v/>
      </c>
      <c r="M4121" s="11" t="str">
        <f>IF(A4121="","",VLOOKUP(E4121,index!$A$1:$B$6,2,0)*K4121*G4121)</f>
        <v/>
      </c>
      <c r="N4121" s="11" t="str">
        <f>IF(A4121="","",-PMT(G4121*VLOOKUP(E4121,index!$A$1:$B$6,2,0),C4121,F4121,0,0))</f>
        <v/>
      </c>
      <c r="O4121" s="11" t="str">
        <f t="shared" si="409"/>
        <v/>
      </c>
      <c r="P4121" s="11" t="str">
        <f t="shared" si="404"/>
        <v/>
      </c>
    </row>
    <row r="4122" spans="1:16" x14ac:dyDescent="0.25">
      <c r="A4122" s="9" t="str">
        <f>IF(A4121="","",IF(B4121&lt;C4121,A4121,IF(A4121=MAX('entry data'!$B$8:$B$507),"",A4121+1)))</f>
        <v/>
      </c>
      <c r="B4122" s="9" t="str">
        <f t="shared" si="405"/>
        <v/>
      </c>
      <c r="C4122" s="9" t="str">
        <f>IF(ISERROR(VLOOKUP(A4122,'entry data'!B:G,6,0)),"",VLOOKUP(A4122,'entry data'!B:G,6,0))</f>
        <v/>
      </c>
      <c r="D4122" s="9" t="str">
        <f>IF(ISERROR(VLOOKUP(A4122,'entry data'!B:C,2,0)),"",VLOOKUP(A4122,'entry data'!B:C,2,0))</f>
        <v/>
      </c>
      <c r="E4122" s="9" t="str">
        <f>IF(ISERROR(VLOOKUP(A4122,'entry data'!B:E,4,0)),"",VLOOKUP(A4122,'entry data'!B:E,4,0))</f>
        <v/>
      </c>
      <c r="F4122" s="11" t="str">
        <f>IF(A4122="","",IF(ISERROR(VLOOKUP(A4122,'entry data'!B:F,5,0)),"",VLOOKUP(A4122,'entry data'!B:F,5,0)))</f>
        <v/>
      </c>
      <c r="G4122" s="12" t="str">
        <f>IF(A4122="","",IF(ISERROR(VLOOKUP(A4122,'entry data'!B:I,8,0)),"",VLOOKUP(A4122,'entry data'!B:I,7,0)))</f>
        <v/>
      </c>
      <c r="H4122" s="13" t="str">
        <f>IF(A4122="","",IF(B4122=1,VLOOKUP(A4122,'entry data'!B:D,3,0),I4121))</f>
        <v/>
      </c>
      <c r="I4122" s="14" t="str">
        <f>IF(A4122="","",IF(E4122="weekly",7,IF(E4122="fortnightly",14,IF(E4122="monthly",DATE(IF(MONTH(H4122)=12,YEAR(H4122)+1,YEAR(H4122)),VLOOKUP(MONTH(H4122),index!$D$2:$G$13,2,0),DAY(H4122)),
IF(E4122="quarterly",DATE(IF(MONTH(H4122)&gt;=10,YEAR(H4122)+1,YEAR(H4122)),VLOOKUP(MONTH(H4122),index!$D$2:$G$13,3,0),DAY(H4122)),
IF(E4122="halfyearly",DATE(IF(MONTH(H4122)&gt;=7,YEAR(H4122)+1,YEAR(H4122)),VLOOKUP(MONTH(H4122),index!$D$2:$G$13,4,0),DAY(H4122)),
DATE(YEAR(H4122)+1,MONTH(H4122),DAY(H4122)))))-H4122))+H4122)</f>
        <v/>
      </c>
      <c r="J4122" s="9" t="str">
        <f t="shared" si="406"/>
        <v/>
      </c>
      <c r="K4122" s="11" t="str">
        <f t="shared" si="407"/>
        <v/>
      </c>
      <c r="L4122" s="11" t="str">
        <f t="shared" si="408"/>
        <v/>
      </c>
      <c r="M4122" s="11" t="str">
        <f>IF(A4122="","",VLOOKUP(E4122,index!$A$1:$B$6,2,0)*K4122*G4122)</f>
        <v/>
      </c>
      <c r="N4122" s="11" t="str">
        <f>IF(A4122="","",-PMT(G4122*VLOOKUP(E4122,index!$A$1:$B$6,2,0),C4122,F4122,0,0))</f>
        <v/>
      </c>
      <c r="O4122" s="11" t="str">
        <f t="shared" si="409"/>
        <v/>
      </c>
      <c r="P4122" s="11" t="str">
        <f t="shared" si="404"/>
        <v/>
      </c>
    </row>
    <row r="4123" spans="1:16" x14ac:dyDescent="0.25">
      <c r="A4123" s="9" t="str">
        <f>IF(A4122="","",IF(B4122&lt;C4122,A4122,IF(A4122=MAX('entry data'!$B$8:$B$507),"",A4122+1)))</f>
        <v/>
      </c>
      <c r="B4123" s="9" t="str">
        <f t="shared" si="405"/>
        <v/>
      </c>
      <c r="C4123" s="9" t="str">
        <f>IF(ISERROR(VLOOKUP(A4123,'entry data'!B:G,6,0)),"",VLOOKUP(A4123,'entry data'!B:G,6,0))</f>
        <v/>
      </c>
      <c r="D4123" s="9" t="str">
        <f>IF(ISERROR(VLOOKUP(A4123,'entry data'!B:C,2,0)),"",VLOOKUP(A4123,'entry data'!B:C,2,0))</f>
        <v/>
      </c>
      <c r="E4123" s="9" t="str">
        <f>IF(ISERROR(VLOOKUP(A4123,'entry data'!B:E,4,0)),"",VLOOKUP(A4123,'entry data'!B:E,4,0))</f>
        <v/>
      </c>
      <c r="F4123" s="11" t="str">
        <f>IF(A4123="","",IF(ISERROR(VLOOKUP(A4123,'entry data'!B:F,5,0)),"",VLOOKUP(A4123,'entry data'!B:F,5,0)))</f>
        <v/>
      </c>
      <c r="G4123" s="12" t="str">
        <f>IF(A4123="","",IF(ISERROR(VLOOKUP(A4123,'entry data'!B:I,8,0)),"",VLOOKUP(A4123,'entry data'!B:I,7,0)))</f>
        <v/>
      </c>
      <c r="H4123" s="13" t="str">
        <f>IF(A4123="","",IF(B4123=1,VLOOKUP(A4123,'entry data'!B:D,3,0),I4122))</f>
        <v/>
      </c>
      <c r="I4123" s="14" t="str">
        <f>IF(A4123="","",IF(E4123="weekly",7,IF(E4123="fortnightly",14,IF(E4123="monthly",DATE(IF(MONTH(H4123)=12,YEAR(H4123)+1,YEAR(H4123)),VLOOKUP(MONTH(H4123),index!$D$2:$G$13,2,0),DAY(H4123)),
IF(E4123="quarterly",DATE(IF(MONTH(H4123)&gt;=10,YEAR(H4123)+1,YEAR(H4123)),VLOOKUP(MONTH(H4123),index!$D$2:$G$13,3,0),DAY(H4123)),
IF(E4123="halfyearly",DATE(IF(MONTH(H4123)&gt;=7,YEAR(H4123)+1,YEAR(H4123)),VLOOKUP(MONTH(H4123),index!$D$2:$G$13,4,0),DAY(H4123)),
DATE(YEAR(H4123)+1,MONTH(H4123),DAY(H4123)))))-H4123))+H4123)</f>
        <v/>
      </c>
      <c r="J4123" s="9" t="str">
        <f t="shared" si="406"/>
        <v/>
      </c>
      <c r="K4123" s="11" t="str">
        <f t="shared" si="407"/>
        <v/>
      </c>
      <c r="L4123" s="11" t="str">
        <f t="shared" si="408"/>
        <v/>
      </c>
      <c r="M4123" s="11" t="str">
        <f>IF(A4123="","",VLOOKUP(E4123,index!$A$1:$B$6,2,0)*K4123*G4123)</f>
        <v/>
      </c>
      <c r="N4123" s="11" t="str">
        <f>IF(A4123="","",-PMT(G4123*VLOOKUP(E4123,index!$A$1:$B$6,2,0),C4123,F4123,0,0))</f>
        <v/>
      </c>
      <c r="O4123" s="11" t="str">
        <f t="shared" si="409"/>
        <v/>
      </c>
      <c r="P4123" s="11" t="str">
        <f t="shared" si="404"/>
        <v/>
      </c>
    </row>
    <row r="4124" spans="1:16" x14ac:dyDescent="0.25">
      <c r="A4124" s="9" t="str">
        <f>IF(A4123="","",IF(B4123&lt;C4123,A4123,IF(A4123=MAX('entry data'!$B$8:$B$507),"",A4123+1)))</f>
        <v/>
      </c>
      <c r="B4124" s="9" t="str">
        <f t="shared" si="405"/>
        <v/>
      </c>
      <c r="C4124" s="9" t="str">
        <f>IF(ISERROR(VLOOKUP(A4124,'entry data'!B:G,6,0)),"",VLOOKUP(A4124,'entry data'!B:G,6,0))</f>
        <v/>
      </c>
      <c r="D4124" s="9" t="str">
        <f>IF(ISERROR(VLOOKUP(A4124,'entry data'!B:C,2,0)),"",VLOOKUP(A4124,'entry data'!B:C,2,0))</f>
        <v/>
      </c>
      <c r="E4124" s="9" t="str">
        <f>IF(ISERROR(VLOOKUP(A4124,'entry data'!B:E,4,0)),"",VLOOKUP(A4124,'entry data'!B:E,4,0))</f>
        <v/>
      </c>
      <c r="F4124" s="11" t="str">
        <f>IF(A4124="","",IF(ISERROR(VLOOKUP(A4124,'entry data'!B:F,5,0)),"",VLOOKUP(A4124,'entry data'!B:F,5,0)))</f>
        <v/>
      </c>
      <c r="G4124" s="12" t="str">
        <f>IF(A4124="","",IF(ISERROR(VLOOKUP(A4124,'entry data'!B:I,8,0)),"",VLOOKUP(A4124,'entry data'!B:I,7,0)))</f>
        <v/>
      </c>
      <c r="H4124" s="13" t="str">
        <f>IF(A4124="","",IF(B4124=1,VLOOKUP(A4124,'entry data'!B:D,3,0),I4123))</f>
        <v/>
      </c>
      <c r="I4124" s="14" t="str">
        <f>IF(A4124="","",IF(E4124="weekly",7,IF(E4124="fortnightly",14,IF(E4124="monthly",DATE(IF(MONTH(H4124)=12,YEAR(H4124)+1,YEAR(H4124)),VLOOKUP(MONTH(H4124),index!$D$2:$G$13,2,0),DAY(H4124)),
IF(E4124="quarterly",DATE(IF(MONTH(H4124)&gt;=10,YEAR(H4124)+1,YEAR(H4124)),VLOOKUP(MONTH(H4124),index!$D$2:$G$13,3,0),DAY(H4124)),
IF(E4124="halfyearly",DATE(IF(MONTH(H4124)&gt;=7,YEAR(H4124)+1,YEAR(H4124)),VLOOKUP(MONTH(H4124),index!$D$2:$G$13,4,0),DAY(H4124)),
DATE(YEAR(H4124)+1,MONTH(H4124),DAY(H4124)))))-H4124))+H4124)</f>
        <v/>
      </c>
      <c r="J4124" s="9" t="str">
        <f t="shared" si="406"/>
        <v/>
      </c>
      <c r="K4124" s="11" t="str">
        <f t="shared" si="407"/>
        <v/>
      </c>
      <c r="L4124" s="11" t="str">
        <f t="shared" si="408"/>
        <v/>
      </c>
      <c r="M4124" s="11" t="str">
        <f>IF(A4124="","",VLOOKUP(E4124,index!$A$1:$B$6,2,0)*K4124*G4124)</f>
        <v/>
      </c>
      <c r="N4124" s="11" t="str">
        <f>IF(A4124="","",-PMT(G4124*VLOOKUP(E4124,index!$A$1:$B$6,2,0),C4124,F4124,0,0))</f>
        <v/>
      </c>
      <c r="O4124" s="11" t="str">
        <f t="shared" si="409"/>
        <v/>
      </c>
      <c r="P4124" s="11" t="str">
        <f t="shared" si="404"/>
        <v/>
      </c>
    </row>
    <row r="4125" spans="1:16" x14ac:dyDescent="0.25">
      <c r="A4125" s="9" t="str">
        <f>IF(A4124="","",IF(B4124&lt;C4124,A4124,IF(A4124=MAX('entry data'!$B$8:$B$507),"",A4124+1)))</f>
        <v/>
      </c>
      <c r="B4125" s="9" t="str">
        <f t="shared" si="405"/>
        <v/>
      </c>
      <c r="C4125" s="9" t="str">
        <f>IF(ISERROR(VLOOKUP(A4125,'entry data'!B:G,6,0)),"",VLOOKUP(A4125,'entry data'!B:G,6,0))</f>
        <v/>
      </c>
      <c r="D4125" s="9" t="str">
        <f>IF(ISERROR(VLOOKUP(A4125,'entry data'!B:C,2,0)),"",VLOOKUP(A4125,'entry data'!B:C,2,0))</f>
        <v/>
      </c>
      <c r="E4125" s="9" t="str">
        <f>IF(ISERROR(VLOOKUP(A4125,'entry data'!B:E,4,0)),"",VLOOKUP(A4125,'entry data'!B:E,4,0))</f>
        <v/>
      </c>
      <c r="F4125" s="11" t="str">
        <f>IF(A4125="","",IF(ISERROR(VLOOKUP(A4125,'entry data'!B:F,5,0)),"",VLOOKUP(A4125,'entry data'!B:F,5,0)))</f>
        <v/>
      </c>
      <c r="G4125" s="12" t="str">
        <f>IF(A4125="","",IF(ISERROR(VLOOKUP(A4125,'entry data'!B:I,8,0)),"",VLOOKUP(A4125,'entry data'!B:I,7,0)))</f>
        <v/>
      </c>
      <c r="H4125" s="13" t="str">
        <f>IF(A4125="","",IF(B4125=1,VLOOKUP(A4125,'entry data'!B:D,3,0),I4124))</f>
        <v/>
      </c>
      <c r="I4125" s="14" t="str">
        <f>IF(A4125="","",IF(E4125="weekly",7,IF(E4125="fortnightly",14,IF(E4125="monthly",DATE(IF(MONTH(H4125)=12,YEAR(H4125)+1,YEAR(H4125)),VLOOKUP(MONTH(H4125),index!$D$2:$G$13,2,0),DAY(H4125)),
IF(E4125="quarterly",DATE(IF(MONTH(H4125)&gt;=10,YEAR(H4125)+1,YEAR(H4125)),VLOOKUP(MONTH(H4125),index!$D$2:$G$13,3,0),DAY(H4125)),
IF(E4125="halfyearly",DATE(IF(MONTH(H4125)&gt;=7,YEAR(H4125)+1,YEAR(H4125)),VLOOKUP(MONTH(H4125),index!$D$2:$G$13,4,0),DAY(H4125)),
DATE(YEAR(H4125)+1,MONTH(H4125),DAY(H4125)))))-H4125))+H4125)</f>
        <v/>
      </c>
      <c r="J4125" s="9" t="str">
        <f t="shared" si="406"/>
        <v/>
      </c>
      <c r="K4125" s="11" t="str">
        <f t="shared" si="407"/>
        <v/>
      </c>
      <c r="L4125" s="11" t="str">
        <f t="shared" si="408"/>
        <v/>
      </c>
      <c r="M4125" s="11" t="str">
        <f>IF(A4125="","",VLOOKUP(E4125,index!$A$1:$B$6,2,0)*K4125*G4125)</f>
        <v/>
      </c>
      <c r="N4125" s="11" t="str">
        <f>IF(A4125="","",-PMT(G4125*VLOOKUP(E4125,index!$A$1:$B$6,2,0),C4125,F4125,0,0))</f>
        <v/>
      </c>
      <c r="O4125" s="11" t="str">
        <f t="shared" si="409"/>
        <v/>
      </c>
      <c r="P4125" s="11" t="str">
        <f t="shared" si="404"/>
        <v/>
      </c>
    </row>
    <row r="4126" spans="1:16" x14ac:dyDescent="0.25">
      <c r="A4126" s="9" t="str">
        <f>IF(A4125="","",IF(B4125&lt;C4125,A4125,IF(A4125=MAX('entry data'!$B$8:$B$507),"",A4125+1)))</f>
        <v/>
      </c>
      <c r="B4126" s="9" t="str">
        <f t="shared" si="405"/>
        <v/>
      </c>
      <c r="C4126" s="9" t="str">
        <f>IF(ISERROR(VLOOKUP(A4126,'entry data'!B:G,6,0)),"",VLOOKUP(A4126,'entry data'!B:G,6,0))</f>
        <v/>
      </c>
      <c r="D4126" s="9" t="str">
        <f>IF(ISERROR(VLOOKUP(A4126,'entry data'!B:C,2,0)),"",VLOOKUP(A4126,'entry data'!B:C,2,0))</f>
        <v/>
      </c>
      <c r="E4126" s="9" t="str">
        <f>IF(ISERROR(VLOOKUP(A4126,'entry data'!B:E,4,0)),"",VLOOKUP(A4126,'entry data'!B:E,4,0))</f>
        <v/>
      </c>
      <c r="F4126" s="11" t="str">
        <f>IF(A4126="","",IF(ISERROR(VLOOKUP(A4126,'entry data'!B:F,5,0)),"",VLOOKUP(A4126,'entry data'!B:F,5,0)))</f>
        <v/>
      </c>
      <c r="G4126" s="12" t="str">
        <f>IF(A4126="","",IF(ISERROR(VLOOKUP(A4126,'entry data'!B:I,8,0)),"",VLOOKUP(A4126,'entry data'!B:I,7,0)))</f>
        <v/>
      </c>
      <c r="H4126" s="13" t="str">
        <f>IF(A4126="","",IF(B4126=1,VLOOKUP(A4126,'entry data'!B:D,3,0),I4125))</f>
        <v/>
      </c>
      <c r="I4126" s="14" t="str">
        <f>IF(A4126="","",IF(E4126="weekly",7,IF(E4126="fortnightly",14,IF(E4126="monthly",DATE(IF(MONTH(H4126)=12,YEAR(H4126)+1,YEAR(H4126)),VLOOKUP(MONTH(H4126),index!$D$2:$G$13,2,0),DAY(H4126)),
IF(E4126="quarterly",DATE(IF(MONTH(H4126)&gt;=10,YEAR(H4126)+1,YEAR(H4126)),VLOOKUP(MONTH(H4126),index!$D$2:$G$13,3,0),DAY(H4126)),
IF(E4126="halfyearly",DATE(IF(MONTH(H4126)&gt;=7,YEAR(H4126)+1,YEAR(H4126)),VLOOKUP(MONTH(H4126),index!$D$2:$G$13,4,0),DAY(H4126)),
DATE(YEAR(H4126)+1,MONTH(H4126),DAY(H4126)))))-H4126))+H4126)</f>
        <v/>
      </c>
      <c r="J4126" s="9" t="str">
        <f t="shared" si="406"/>
        <v/>
      </c>
      <c r="K4126" s="11" t="str">
        <f t="shared" si="407"/>
        <v/>
      </c>
      <c r="L4126" s="11" t="str">
        <f t="shared" si="408"/>
        <v/>
      </c>
      <c r="M4126" s="11" t="str">
        <f>IF(A4126="","",VLOOKUP(E4126,index!$A$1:$B$6,2,0)*K4126*G4126)</f>
        <v/>
      </c>
      <c r="N4126" s="11" t="str">
        <f>IF(A4126="","",-PMT(G4126*VLOOKUP(E4126,index!$A$1:$B$6,2,0),C4126,F4126,0,0))</f>
        <v/>
      </c>
      <c r="O4126" s="11" t="str">
        <f t="shared" si="409"/>
        <v/>
      </c>
      <c r="P4126" s="11" t="str">
        <f t="shared" si="404"/>
        <v/>
      </c>
    </row>
    <row r="4127" spans="1:16" x14ac:dyDescent="0.25">
      <c r="A4127" s="9" t="str">
        <f>IF(A4126="","",IF(B4126&lt;C4126,A4126,IF(A4126=MAX('entry data'!$B$8:$B$507),"",A4126+1)))</f>
        <v/>
      </c>
      <c r="B4127" s="9" t="str">
        <f t="shared" si="405"/>
        <v/>
      </c>
      <c r="C4127" s="9" t="str">
        <f>IF(ISERROR(VLOOKUP(A4127,'entry data'!B:G,6,0)),"",VLOOKUP(A4127,'entry data'!B:G,6,0))</f>
        <v/>
      </c>
      <c r="D4127" s="9" t="str">
        <f>IF(ISERROR(VLOOKUP(A4127,'entry data'!B:C,2,0)),"",VLOOKUP(A4127,'entry data'!B:C,2,0))</f>
        <v/>
      </c>
      <c r="E4127" s="9" t="str">
        <f>IF(ISERROR(VLOOKUP(A4127,'entry data'!B:E,4,0)),"",VLOOKUP(A4127,'entry data'!B:E,4,0))</f>
        <v/>
      </c>
      <c r="F4127" s="11" t="str">
        <f>IF(A4127="","",IF(ISERROR(VLOOKUP(A4127,'entry data'!B:F,5,0)),"",VLOOKUP(A4127,'entry data'!B:F,5,0)))</f>
        <v/>
      </c>
      <c r="G4127" s="12" t="str">
        <f>IF(A4127="","",IF(ISERROR(VLOOKUP(A4127,'entry data'!B:I,8,0)),"",VLOOKUP(A4127,'entry data'!B:I,7,0)))</f>
        <v/>
      </c>
      <c r="H4127" s="13" t="str">
        <f>IF(A4127="","",IF(B4127=1,VLOOKUP(A4127,'entry data'!B:D,3,0),I4126))</f>
        <v/>
      </c>
      <c r="I4127" s="14" t="str">
        <f>IF(A4127="","",IF(E4127="weekly",7,IF(E4127="fortnightly",14,IF(E4127="monthly",DATE(IF(MONTH(H4127)=12,YEAR(H4127)+1,YEAR(H4127)),VLOOKUP(MONTH(H4127),index!$D$2:$G$13,2,0),DAY(H4127)),
IF(E4127="quarterly",DATE(IF(MONTH(H4127)&gt;=10,YEAR(H4127)+1,YEAR(H4127)),VLOOKUP(MONTH(H4127),index!$D$2:$G$13,3,0),DAY(H4127)),
IF(E4127="halfyearly",DATE(IF(MONTH(H4127)&gt;=7,YEAR(H4127)+1,YEAR(H4127)),VLOOKUP(MONTH(H4127),index!$D$2:$G$13,4,0),DAY(H4127)),
DATE(YEAR(H4127)+1,MONTH(H4127),DAY(H4127)))))-H4127))+H4127)</f>
        <v/>
      </c>
      <c r="J4127" s="9" t="str">
        <f t="shared" si="406"/>
        <v/>
      </c>
      <c r="K4127" s="11" t="str">
        <f t="shared" si="407"/>
        <v/>
      </c>
      <c r="L4127" s="11" t="str">
        <f t="shared" si="408"/>
        <v/>
      </c>
      <c r="M4127" s="11" t="str">
        <f>IF(A4127="","",VLOOKUP(E4127,index!$A$1:$B$6,2,0)*K4127*G4127)</f>
        <v/>
      </c>
      <c r="N4127" s="11" t="str">
        <f>IF(A4127="","",-PMT(G4127*VLOOKUP(E4127,index!$A$1:$B$6,2,0),C4127,F4127,0,0))</f>
        <v/>
      </c>
      <c r="O4127" s="11" t="str">
        <f t="shared" si="409"/>
        <v/>
      </c>
      <c r="P4127" s="11" t="str">
        <f t="shared" si="404"/>
        <v/>
      </c>
    </row>
    <row r="4128" spans="1:16" x14ac:dyDescent="0.25">
      <c r="A4128" s="9" t="str">
        <f>IF(A4127="","",IF(B4127&lt;C4127,A4127,IF(A4127=MAX('entry data'!$B$8:$B$507),"",A4127+1)))</f>
        <v/>
      </c>
      <c r="B4128" s="9" t="str">
        <f t="shared" si="405"/>
        <v/>
      </c>
      <c r="C4128" s="9" t="str">
        <f>IF(ISERROR(VLOOKUP(A4128,'entry data'!B:G,6,0)),"",VLOOKUP(A4128,'entry data'!B:G,6,0))</f>
        <v/>
      </c>
      <c r="D4128" s="9" t="str">
        <f>IF(ISERROR(VLOOKUP(A4128,'entry data'!B:C,2,0)),"",VLOOKUP(A4128,'entry data'!B:C,2,0))</f>
        <v/>
      </c>
      <c r="E4128" s="9" t="str">
        <f>IF(ISERROR(VLOOKUP(A4128,'entry data'!B:E,4,0)),"",VLOOKUP(A4128,'entry data'!B:E,4,0))</f>
        <v/>
      </c>
      <c r="F4128" s="11" t="str">
        <f>IF(A4128="","",IF(ISERROR(VLOOKUP(A4128,'entry data'!B:F,5,0)),"",VLOOKUP(A4128,'entry data'!B:F,5,0)))</f>
        <v/>
      </c>
      <c r="G4128" s="12" t="str">
        <f>IF(A4128="","",IF(ISERROR(VLOOKUP(A4128,'entry data'!B:I,8,0)),"",VLOOKUP(A4128,'entry data'!B:I,7,0)))</f>
        <v/>
      </c>
      <c r="H4128" s="13" t="str">
        <f>IF(A4128="","",IF(B4128=1,VLOOKUP(A4128,'entry data'!B:D,3,0),I4127))</f>
        <v/>
      </c>
      <c r="I4128" s="14" t="str">
        <f>IF(A4128="","",IF(E4128="weekly",7,IF(E4128="fortnightly",14,IF(E4128="monthly",DATE(IF(MONTH(H4128)=12,YEAR(H4128)+1,YEAR(H4128)),VLOOKUP(MONTH(H4128),index!$D$2:$G$13,2,0),DAY(H4128)),
IF(E4128="quarterly",DATE(IF(MONTH(H4128)&gt;=10,YEAR(H4128)+1,YEAR(H4128)),VLOOKUP(MONTH(H4128),index!$D$2:$G$13,3,0),DAY(H4128)),
IF(E4128="halfyearly",DATE(IF(MONTH(H4128)&gt;=7,YEAR(H4128)+1,YEAR(H4128)),VLOOKUP(MONTH(H4128),index!$D$2:$G$13,4,0),DAY(H4128)),
DATE(YEAR(H4128)+1,MONTH(H4128),DAY(H4128)))))-H4128))+H4128)</f>
        <v/>
      </c>
      <c r="J4128" s="9" t="str">
        <f t="shared" si="406"/>
        <v/>
      </c>
      <c r="K4128" s="11" t="str">
        <f t="shared" si="407"/>
        <v/>
      </c>
      <c r="L4128" s="11" t="str">
        <f t="shared" si="408"/>
        <v/>
      </c>
      <c r="M4128" s="11" t="str">
        <f>IF(A4128="","",VLOOKUP(E4128,index!$A$1:$B$6,2,0)*K4128*G4128)</f>
        <v/>
      </c>
      <c r="N4128" s="11" t="str">
        <f>IF(A4128="","",-PMT(G4128*VLOOKUP(E4128,index!$A$1:$B$6,2,0),C4128,F4128,0,0))</f>
        <v/>
      </c>
      <c r="O4128" s="11" t="str">
        <f t="shared" si="409"/>
        <v/>
      </c>
      <c r="P4128" s="11" t="str">
        <f t="shared" si="404"/>
        <v/>
      </c>
    </row>
    <row r="4129" spans="1:16" x14ac:dyDescent="0.25">
      <c r="A4129" s="9" t="str">
        <f>IF(A4128="","",IF(B4128&lt;C4128,A4128,IF(A4128=MAX('entry data'!$B$8:$B$507),"",A4128+1)))</f>
        <v/>
      </c>
      <c r="B4129" s="9" t="str">
        <f t="shared" si="405"/>
        <v/>
      </c>
      <c r="C4129" s="9" t="str">
        <f>IF(ISERROR(VLOOKUP(A4129,'entry data'!B:G,6,0)),"",VLOOKUP(A4129,'entry data'!B:G,6,0))</f>
        <v/>
      </c>
      <c r="D4129" s="9" t="str">
        <f>IF(ISERROR(VLOOKUP(A4129,'entry data'!B:C,2,0)),"",VLOOKUP(A4129,'entry data'!B:C,2,0))</f>
        <v/>
      </c>
      <c r="E4129" s="9" t="str">
        <f>IF(ISERROR(VLOOKUP(A4129,'entry data'!B:E,4,0)),"",VLOOKUP(A4129,'entry data'!B:E,4,0))</f>
        <v/>
      </c>
      <c r="F4129" s="11" t="str">
        <f>IF(A4129="","",IF(ISERROR(VLOOKUP(A4129,'entry data'!B:F,5,0)),"",VLOOKUP(A4129,'entry data'!B:F,5,0)))</f>
        <v/>
      </c>
      <c r="G4129" s="12" t="str">
        <f>IF(A4129="","",IF(ISERROR(VLOOKUP(A4129,'entry data'!B:I,8,0)),"",VLOOKUP(A4129,'entry data'!B:I,7,0)))</f>
        <v/>
      </c>
      <c r="H4129" s="13" t="str">
        <f>IF(A4129="","",IF(B4129=1,VLOOKUP(A4129,'entry data'!B:D,3,0),I4128))</f>
        <v/>
      </c>
      <c r="I4129" s="14" t="str">
        <f>IF(A4129="","",IF(E4129="weekly",7,IF(E4129="fortnightly",14,IF(E4129="monthly",DATE(IF(MONTH(H4129)=12,YEAR(H4129)+1,YEAR(H4129)),VLOOKUP(MONTH(H4129),index!$D$2:$G$13,2,0),DAY(H4129)),
IF(E4129="quarterly",DATE(IF(MONTH(H4129)&gt;=10,YEAR(H4129)+1,YEAR(H4129)),VLOOKUP(MONTH(H4129),index!$D$2:$G$13,3,0),DAY(H4129)),
IF(E4129="halfyearly",DATE(IF(MONTH(H4129)&gt;=7,YEAR(H4129)+1,YEAR(H4129)),VLOOKUP(MONTH(H4129),index!$D$2:$G$13,4,0),DAY(H4129)),
DATE(YEAR(H4129)+1,MONTH(H4129),DAY(H4129)))))-H4129))+H4129)</f>
        <v/>
      </c>
      <c r="J4129" s="9" t="str">
        <f t="shared" si="406"/>
        <v/>
      </c>
      <c r="K4129" s="11" t="str">
        <f t="shared" si="407"/>
        <v/>
      </c>
      <c r="L4129" s="11" t="str">
        <f t="shared" si="408"/>
        <v/>
      </c>
      <c r="M4129" s="11" t="str">
        <f>IF(A4129="","",VLOOKUP(E4129,index!$A$1:$B$6,2,0)*K4129*G4129)</f>
        <v/>
      </c>
      <c r="N4129" s="11" t="str">
        <f>IF(A4129="","",-PMT(G4129*VLOOKUP(E4129,index!$A$1:$B$6,2,0),C4129,F4129,0,0))</f>
        <v/>
      </c>
      <c r="O4129" s="11" t="str">
        <f t="shared" si="409"/>
        <v/>
      </c>
      <c r="P4129" s="11" t="str">
        <f t="shared" si="404"/>
        <v/>
      </c>
    </row>
    <row r="4130" spans="1:16" x14ac:dyDescent="0.25">
      <c r="A4130" s="9" t="str">
        <f>IF(A4129="","",IF(B4129&lt;C4129,A4129,IF(A4129=MAX('entry data'!$B$8:$B$507),"",A4129+1)))</f>
        <v/>
      </c>
      <c r="B4130" s="9" t="str">
        <f t="shared" si="405"/>
        <v/>
      </c>
      <c r="C4130" s="9" t="str">
        <f>IF(ISERROR(VLOOKUP(A4130,'entry data'!B:G,6,0)),"",VLOOKUP(A4130,'entry data'!B:G,6,0))</f>
        <v/>
      </c>
      <c r="D4130" s="9" t="str">
        <f>IF(ISERROR(VLOOKUP(A4130,'entry data'!B:C,2,0)),"",VLOOKUP(A4130,'entry data'!B:C,2,0))</f>
        <v/>
      </c>
      <c r="E4130" s="9" t="str">
        <f>IF(ISERROR(VLOOKUP(A4130,'entry data'!B:E,4,0)),"",VLOOKUP(A4130,'entry data'!B:E,4,0))</f>
        <v/>
      </c>
      <c r="F4130" s="11" t="str">
        <f>IF(A4130="","",IF(ISERROR(VLOOKUP(A4130,'entry data'!B:F,5,0)),"",VLOOKUP(A4130,'entry data'!B:F,5,0)))</f>
        <v/>
      </c>
      <c r="G4130" s="12" t="str">
        <f>IF(A4130="","",IF(ISERROR(VLOOKUP(A4130,'entry data'!B:I,8,0)),"",VLOOKUP(A4130,'entry data'!B:I,7,0)))</f>
        <v/>
      </c>
      <c r="H4130" s="13" t="str">
        <f>IF(A4130="","",IF(B4130=1,VLOOKUP(A4130,'entry data'!B:D,3,0),I4129))</f>
        <v/>
      </c>
      <c r="I4130" s="14" t="str">
        <f>IF(A4130="","",IF(E4130="weekly",7,IF(E4130="fortnightly",14,IF(E4130="monthly",DATE(IF(MONTH(H4130)=12,YEAR(H4130)+1,YEAR(H4130)),VLOOKUP(MONTH(H4130),index!$D$2:$G$13,2,0),DAY(H4130)),
IF(E4130="quarterly",DATE(IF(MONTH(H4130)&gt;=10,YEAR(H4130)+1,YEAR(H4130)),VLOOKUP(MONTH(H4130),index!$D$2:$G$13,3,0),DAY(H4130)),
IF(E4130="halfyearly",DATE(IF(MONTH(H4130)&gt;=7,YEAR(H4130)+1,YEAR(H4130)),VLOOKUP(MONTH(H4130),index!$D$2:$G$13,4,0),DAY(H4130)),
DATE(YEAR(H4130)+1,MONTH(H4130),DAY(H4130)))))-H4130))+H4130)</f>
        <v/>
      </c>
      <c r="J4130" s="9" t="str">
        <f t="shared" si="406"/>
        <v/>
      </c>
      <c r="K4130" s="11" t="str">
        <f t="shared" si="407"/>
        <v/>
      </c>
      <c r="L4130" s="11" t="str">
        <f t="shared" si="408"/>
        <v/>
      </c>
      <c r="M4130" s="11" t="str">
        <f>IF(A4130="","",VLOOKUP(E4130,index!$A$1:$B$6,2,0)*K4130*G4130)</f>
        <v/>
      </c>
      <c r="N4130" s="11" t="str">
        <f>IF(A4130="","",-PMT(G4130*VLOOKUP(E4130,index!$A$1:$B$6,2,0),C4130,F4130,0,0))</f>
        <v/>
      </c>
      <c r="O4130" s="11" t="str">
        <f t="shared" si="409"/>
        <v/>
      </c>
      <c r="P4130" s="11" t="str">
        <f t="shared" si="404"/>
        <v/>
      </c>
    </row>
    <row r="4131" spans="1:16" x14ac:dyDescent="0.25">
      <c r="A4131" s="9" t="str">
        <f>IF(A4130="","",IF(B4130&lt;C4130,A4130,IF(A4130=MAX('entry data'!$B$8:$B$507),"",A4130+1)))</f>
        <v/>
      </c>
      <c r="B4131" s="9" t="str">
        <f t="shared" si="405"/>
        <v/>
      </c>
      <c r="C4131" s="9" t="str">
        <f>IF(ISERROR(VLOOKUP(A4131,'entry data'!B:G,6,0)),"",VLOOKUP(A4131,'entry data'!B:G,6,0))</f>
        <v/>
      </c>
      <c r="D4131" s="9" t="str">
        <f>IF(ISERROR(VLOOKUP(A4131,'entry data'!B:C,2,0)),"",VLOOKUP(A4131,'entry data'!B:C,2,0))</f>
        <v/>
      </c>
      <c r="E4131" s="9" t="str">
        <f>IF(ISERROR(VLOOKUP(A4131,'entry data'!B:E,4,0)),"",VLOOKUP(A4131,'entry data'!B:E,4,0))</f>
        <v/>
      </c>
      <c r="F4131" s="11" t="str">
        <f>IF(A4131="","",IF(ISERROR(VLOOKUP(A4131,'entry data'!B:F,5,0)),"",VLOOKUP(A4131,'entry data'!B:F,5,0)))</f>
        <v/>
      </c>
      <c r="G4131" s="12" t="str">
        <f>IF(A4131="","",IF(ISERROR(VLOOKUP(A4131,'entry data'!B:I,8,0)),"",VLOOKUP(A4131,'entry data'!B:I,7,0)))</f>
        <v/>
      </c>
      <c r="H4131" s="13" t="str">
        <f>IF(A4131="","",IF(B4131=1,VLOOKUP(A4131,'entry data'!B:D,3,0),I4130))</f>
        <v/>
      </c>
      <c r="I4131" s="14" t="str">
        <f>IF(A4131="","",IF(E4131="weekly",7,IF(E4131="fortnightly",14,IF(E4131="monthly",DATE(IF(MONTH(H4131)=12,YEAR(H4131)+1,YEAR(H4131)),VLOOKUP(MONTH(H4131),index!$D$2:$G$13,2,0),DAY(H4131)),
IF(E4131="quarterly",DATE(IF(MONTH(H4131)&gt;=10,YEAR(H4131)+1,YEAR(H4131)),VLOOKUP(MONTH(H4131),index!$D$2:$G$13,3,0),DAY(H4131)),
IF(E4131="halfyearly",DATE(IF(MONTH(H4131)&gt;=7,YEAR(H4131)+1,YEAR(H4131)),VLOOKUP(MONTH(H4131),index!$D$2:$G$13,4,0),DAY(H4131)),
DATE(YEAR(H4131)+1,MONTH(H4131),DAY(H4131)))))-H4131))+H4131)</f>
        <v/>
      </c>
      <c r="J4131" s="9" t="str">
        <f t="shared" si="406"/>
        <v/>
      </c>
      <c r="K4131" s="11" t="str">
        <f t="shared" si="407"/>
        <v/>
      </c>
      <c r="L4131" s="11" t="str">
        <f t="shared" si="408"/>
        <v/>
      </c>
      <c r="M4131" s="11" t="str">
        <f>IF(A4131="","",VLOOKUP(E4131,index!$A$1:$B$6,2,0)*K4131*G4131)</f>
        <v/>
      </c>
      <c r="N4131" s="11" t="str">
        <f>IF(A4131="","",-PMT(G4131*VLOOKUP(E4131,index!$A$1:$B$6,2,0),C4131,F4131,0,0))</f>
        <v/>
      </c>
      <c r="O4131" s="11" t="str">
        <f t="shared" si="409"/>
        <v/>
      </c>
      <c r="P4131" s="11" t="str">
        <f t="shared" si="404"/>
        <v/>
      </c>
    </row>
    <row r="4132" spans="1:16" x14ac:dyDescent="0.25">
      <c r="A4132" s="9" t="str">
        <f>IF(A4131="","",IF(B4131&lt;C4131,A4131,IF(A4131=MAX('entry data'!$B$8:$B$507),"",A4131+1)))</f>
        <v/>
      </c>
      <c r="B4132" s="9" t="str">
        <f t="shared" si="405"/>
        <v/>
      </c>
      <c r="C4132" s="9" t="str">
        <f>IF(ISERROR(VLOOKUP(A4132,'entry data'!B:G,6,0)),"",VLOOKUP(A4132,'entry data'!B:G,6,0))</f>
        <v/>
      </c>
      <c r="D4132" s="9" t="str">
        <f>IF(ISERROR(VLOOKUP(A4132,'entry data'!B:C,2,0)),"",VLOOKUP(A4132,'entry data'!B:C,2,0))</f>
        <v/>
      </c>
      <c r="E4132" s="9" t="str">
        <f>IF(ISERROR(VLOOKUP(A4132,'entry data'!B:E,4,0)),"",VLOOKUP(A4132,'entry data'!B:E,4,0))</f>
        <v/>
      </c>
      <c r="F4132" s="11" t="str">
        <f>IF(A4132="","",IF(ISERROR(VLOOKUP(A4132,'entry data'!B:F,5,0)),"",VLOOKUP(A4132,'entry data'!B:F,5,0)))</f>
        <v/>
      </c>
      <c r="G4132" s="12" t="str">
        <f>IF(A4132="","",IF(ISERROR(VLOOKUP(A4132,'entry data'!B:I,8,0)),"",VLOOKUP(A4132,'entry data'!B:I,7,0)))</f>
        <v/>
      </c>
      <c r="H4132" s="13" t="str">
        <f>IF(A4132="","",IF(B4132=1,VLOOKUP(A4132,'entry data'!B:D,3,0),I4131))</f>
        <v/>
      </c>
      <c r="I4132" s="14" t="str">
        <f>IF(A4132="","",IF(E4132="weekly",7,IF(E4132="fortnightly",14,IF(E4132="monthly",DATE(IF(MONTH(H4132)=12,YEAR(H4132)+1,YEAR(H4132)),VLOOKUP(MONTH(H4132),index!$D$2:$G$13,2,0),DAY(H4132)),
IF(E4132="quarterly",DATE(IF(MONTH(H4132)&gt;=10,YEAR(H4132)+1,YEAR(H4132)),VLOOKUP(MONTH(H4132),index!$D$2:$G$13,3,0),DAY(H4132)),
IF(E4132="halfyearly",DATE(IF(MONTH(H4132)&gt;=7,YEAR(H4132)+1,YEAR(H4132)),VLOOKUP(MONTH(H4132),index!$D$2:$G$13,4,0),DAY(H4132)),
DATE(YEAR(H4132)+1,MONTH(H4132),DAY(H4132)))))-H4132))+H4132)</f>
        <v/>
      </c>
      <c r="J4132" s="9" t="str">
        <f t="shared" si="406"/>
        <v/>
      </c>
      <c r="K4132" s="11" t="str">
        <f t="shared" si="407"/>
        <v/>
      </c>
      <c r="L4132" s="11" t="str">
        <f t="shared" si="408"/>
        <v/>
      </c>
      <c r="M4132" s="11" t="str">
        <f>IF(A4132="","",VLOOKUP(E4132,index!$A$1:$B$6,2,0)*K4132*G4132)</f>
        <v/>
      </c>
      <c r="N4132" s="11" t="str">
        <f>IF(A4132="","",-PMT(G4132*VLOOKUP(E4132,index!$A$1:$B$6,2,0),C4132,F4132,0,0))</f>
        <v/>
      </c>
      <c r="O4132" s="11" t="str">
        <f t="shared" si="409"/>
        <v/>
      </c>
      <c r="P4132" s="11" t="str">
        <f t="shared" si="404"/>
        <v/>
      </c>
    </row>
    <row r="4133" spans="1:16" x14ac:dyDescent="0.25">
      <c r="A4133" s="9" t="str">
        <f>IF(A4132="","",IF(B4132&lt;C4132,A4132,IF(A4132=MAX('entry data'!$B$8:$B$507),"",A4132+1)))</f>
        <v/>
      </c>
      <c r="B4133" s="9" t="str">
        <f t="shared" si="405"/>
        <v/>
      </c>
      <c r="C4133" s="9" t="str">
        <f>IF(ISERROR(VLOOKUP(A4133,'entry data'!B:G,6,0)),"",VLOOKUP(A4133,'entry data'!B:G,6,0))</f>
        <v/>
      </c>
      <c r="D4133" s="9" t="str">
        <f>IF(ISERROR(VLOOKUP(A4133,'entry data'!B:C,2,0)),"",VLOOKUP(A4133,'entry data'!B:C,2,0))</f>
        <v/>
      </c>
      <c r="E4133" s="9" t="str">
        <f>IF(ISERROR(VLOOKUP(A4133,'entry data'!B:E,4,0)),"",VLOOKUP(A4133,'entry data'!B:E,4,0))</f>
        <v/>
      </c>
      <c r="F4133" s="11" t="str">
        <f>IF(A4133="","",IF(ISERROR(VLOOKUP(A4133,'entry data'!B:F,5,0)),"",VLOOKUP(A4133,'entry data'!B:F,5,0)))</f>
        <v/>
      </c>
      <c r="G4133" s="12" t="str">
        <f>IF(A4133="","",IF(ISERROR(VLOOKUP(A4133,'entry data'!B:I,8,0)),"",VLOOKUP(A4133,'entry data'!B:I,7,0)))</f>
        <v/>
      </c>
      <c r="H4133" s="13" t="str">
        <f>IF(A4133="","",IF(B4133=1,VLOOKUP(A4133,'entry data'!B:D,3,0),I4132))</f>
        <v/>
      </c>
      <c r="I4133" s="14" t="str">
        <f>IF(A4133="","",IF(E4133="weekly",7,IF(E4133="fortnightly",14,IF(E4133="monthly",DATE(IF(MONTH(H4133)=12,YEAR(H4133)+1,YEAR(H4133)),VLOOKUP(MONTH(H4133),index!$D$2:$G$13,2,0),DAY(H4133)),
IF(E4133="quarterly",DATE(IF(MONTH(H4133)&gt;=10,YEAR(H4133)+1,YEAR(H4133)),VLOOKUP(MONTH(H4133),index!$D$2:$G$13,3,0),DAY(H4133)),
IF(E4133="halfyearly",DATE(IF(MONTH(H4133)&gt;=7,YEAR(H4133)+1,YEAR(H4133)),VLOOKUP(MONTH(H4133),index!$D$2:$G$13,4,0),DAY(H4133)),
DATE(YEAR(H4133)+1,MONTH(H4133),DAY(H4133)))))-H4133))+H4133)</f>
        <v/>
      </c>
      <c r="J4133" s="9" t="str">
        <f t="shared" si="406"/>
        <v/>
      </c>
      <c r="K4133" s="11" t="str">
        <f t="shared" si="407"/>
        <v/>
      </c>
      <c r="L4133" s="11" t="str">
        <f t="shared" si="408"/>
        <v/>
      </c>
      <c r="M4133" s="11" t="str">
        <f>IF(A4133="","",VLOOKUP(E4133,index!$A$1:$B$6,2,0)*K4133*G4133)</f>
        <v/>
      </c>
      <c r="N4133" s="11" t="str">
        <f>IF(A4133="","",-PMT(G4133*VLOOKUP(E4133,index!$A$1:$B$6,2,0),C4133,F4133,0,0))</f>
        <v/>
      </c>
      <c r="O4133" s="11" t="str">
        <f t="shared" si="409"/>
        <v/>
      </c>
      <c r="P4133" s="11" t="str">
        <f t="shared" si="404"/>
        <v/>
      </c>
    </row>
    <row r="4134" spans="1:16" x14ac:dyDescent="0.25">
      <c r="A4134" s="9" t="str">
        <f>IF(A4133="","",IF(B4133&lt;C4133,A4133,IF(A4133=MAX('entry data'!$B$8:$B$507),"",A4133+1)))</f>
        <v/>
      </c>
      <c r="B4134" s="9" t="str">
        <f t="shared" si="405"/>
        <v/>
      </c>
      <c r="C4134" s="9" t="str">
        <f>IF(ISERROR(VLOOKUP(A4134,'entry data'!B:G,6,0)),"",VLOOKUP(A4134,'entry data'!B:G,6,0))</f>
        <v/>
      </c>
      <c r="D4134" s="9" t="str">
        <f>IF(ISERROR(VLOOKUP(A4134,'entry data'!B:C,2,0)),"",VLOOKUP(A4134,'entry data'!B:C,2,0))</f>
        <v/>
      </c>
      <c r="E4134" s="9" t="str">
        <f>IF(ISERROR(VLOOKUP(A4134,'entry data'!B:E,4,0)),"",VLOOKUP(A4134,'entry data'!B:E,4,0))</f>
        <v/>
      </c>
      <c r="F4134" s="11" t="str">
        <f>IF(A4134="","",IF(ISERROR(VLOOKUP(A4134,'entry data'!B:F,5,0)),"",VLOOKUP(A4134,'entry data'!B:F,5,0)))</f>
        <v/>
      </c>
      <c r="G4134" s="12" t="str">
        <f>IF(A4134="","",IF(ISERROR(VLOOKUP(A4134,'entry data'!B:I,8,0)),"",VLOOKUP(A4134,'entry data'!B:I,7,0)))</f>
        <v/>
      </c>
      <c r="H4134" s="13" t="str">
        <f>IF(A4134="","",IF(B4134=1,VLOOKUP(A4134,'entry data'!B:D,3,0),I4133))</f>
        <v/>
      </c>
      <c r="I4134" s="14" t="str">
        <f>IF(A4134="","",IF(E4134="weekly",7,IF(E4134="fortnightly",14,IF(E4134="monthly",DATE(IF(MONTH(H4134)=12,YEAR(H4134)+1,YEAR(H4134)),VLOOKUP(MONTH(H4134),index!$D$2:$G$13,2,0),DAY(H4134)),
IF(E4134="quarterly",DATE(IF(MONTH(H4134)&gt;=10,YEAR(H4134)+1,YEAR(H4134)),VLOOKUP(MONTH(H4134),index!$D$2:$G$13,3,0),DAY(H4134)),
IF(E4134="halfyearly",DATE(IF(MONTH(H4134)&gt;=7,YEAR(H4134)+1,YEAR(H4134)),VLOOKUP(MONTH(H4134),index!$D$2:$G$13,4,0),DAY(H4134)),
DATE(YEAR(H4134)+1,MONTH(H4134),DAY(H4134)))))-H4134))+H4134)</f>
        <v/>
      </c>
      <c r="J4134" s="9" t="str">
        <f t="shared" si="406"/>
        <v/>
      </c>
      <c r="K4134" s="11" t="str">
        <f t="shared" si="407"/>
        <v/>
      </c>
      <c r="L4134" s="11" t="str">
        <f t="shared" si="408"/>
        <v/>
      </c>
      <c r="M4134" s="11" t="str">
        <f>IF(A4134="","",VLOOKUP(E4134,index!$A$1:$B$6,2,0)*K4134*G4134)</f>
        <v/>
      </c>
      <c r="N4134" s="11" t="str">
        <f>IF(A4134="","",-PMT(G4134*VLOOKUP(E4134,index!$A$1:$B$6,2,0),C4134,F4134,0,0))</f>
        <v/>
      </c>
      <c r="O4134" s="11" t="str">
        <f t="shared" si="409"/>
        <v/>
      </c>
      <c r="P4134" s="11" t="str">
        <f t="shared" si="404"/>
        <v/>
      </c>
    </row>
    <row r="4135" spans="1:16" x14ac:dyDescent="0.25">
      <c r="A4135" s="9" t="str">
        <f>IF(A4134="","",IF(B4134&lt;C4134,A4134,IF(A4134=MAX('entry data'!$B$8:$B$507),"",A4134+1)))</f>
        <v/>
      </c>
      <c r="B4135" s="9" t="str">
        <f t="shared" si="405"/>
        <v/>
      </c>
      <c r="C4135" s="9" t="str">
        <f>IF(ISERROR(VLOOKUP(A4135,'entry data'!B:G,6,0)),"",VLOOKUP(A4135,'entry data'!B:G,6,0))</f>
        <v/>
      </c>
      <c r="D4135" s="9" t="str">
        <f>IF(ISERROR(VLOOKUP(A4135,'entry data'!B:C,2,0)),"",VLOOKUP(A4135,'entry data'!B:C,2,0))</f>
        <v/>
      </c>
      <c r="E4135" s="9" t="str">
        <f>IF(ISERROR(VLOOKUP(A4135,'entry data'!B:E,4,0)),"",VLOOKUP(A4135,'entry data'!B:E,4,0))</f>
        <v/>
      </c>
      <c r="F4135" s="11" t="str">
        <f>IF(A4135="","",IF(ISERROR(VLOOKUP(A4135,'entry data'!B:F,5,0)),"",VLOOKUP(A4135,'entry data'!B:F,5,0)))</f>
        <v/>
      </c>
      <c r="G4135" s="12" t="str">
        <f>IF(A4135="","",IF(ISERROR(VLOOKUP(A4135,'entry data'!B:I,8,0)),"",VLOOKUP(A4135,'entry data'!B:I,7,0)))</f>
        <v/>
      </c>
      <c r="H4135" s="13" t="str">
        <f>IF(A4135="","",IF(B4135=1,VLOOKUP(A4135,'entry data'!B:D,3,0),I4134))</f>
        <v/>
      </c>
      <c r="I4135" s="14" t="str">
        <f>IF(A4135="","",IF(E4135="weekly",7,IF(E4135="fortnightly",14,IF(E4135="monthly",DATE(IF(MONTH(H4135)=12,YEAR(H4135)+1,YEAR(H4135)),VLOOKUP(MONTH(H4135),index!$D$2:$G$13,2,0),DAY(H4135)),
IF(E4135="quarterly",DATE(IF(MONTH(H4135)&gt;=10,YEAR(H4135)+1,YEAR(H4135)),VLOOKUP(MONTH(H4135),index!$D$2:$G$13,3,0),DAY(H4135)),
IF(E4135="halfyearly",DATE(IF(MONTH(H4135)&gt;=7,YEAR(H4135)+1,YEAR(H4135)),VLOOKUP(MONTH(H4135),index!$D$2:$G$13,4,0),DAY(H4135)),
DATE(YEAR(H4135)+1,MONTH(H4135),DAY(H4135)))))-H4135))+H4135)</f>
        <v/>
      </c>
      <c r="J4135" s="9" t="str">
        <f t="shared" si="406"/>
        <v/>
      </c>
      <c r="K4135" s="11" t="str">
        <f t="shared" si="407"/>
        <v/>
      </c>
      <c r="L4135" s="11" t="str">
        <f t="shared" si="408"/>
        <v/>
      </c>
      <c r="M4135" s="11" t="str">
        <f>IF(A4135="","",VLOOKUP(E4135,index!$A$1:$B$6,2,0)*K4135*G4135)</f>
        <v/>
      </c>
      <c r="N4135" s="11" t="str">
        <f>IF(A4135="","",-PMT(G4135*VLOOKUP(E4135,index!$A$1:$B$6,2,0),C4135,F4135,0,0))</f>
        <v/>
      </c>
      <c r="O4135" s="11" t="str">
        <f t="shared" si="409"/>
        <v/>
      </c>
      <c r="P4135" s="11" t="str">
        <f t="shared" si="404"/>
        <v/>
      </c>
    </row>
    <row r="4136" spans="1:16" x14ac:dyDescent="0.25">
      <c r="A4136" s="9" t="str">
        <f>IF(A4135="","",IF(B4135&lt;C4135,A4135,IF(A4135=MAX('entry data'!$B$8:$B$507),"",A4135+1)))</f>
        <v/>
      </c>
      <c r="B4136" s="9" t="str">
        <f t="shared" si="405"/>
        <v/>
      </c>
      <c r="C4136" s="9" t="str">
        <f>IF(ISERROR(VLOOKUP(A4136,'entry data'!B:G,6,0)),"",VLOOKUP(A4136,'entry data'!B:G,6,0))</f>
        <v/>
      </c>
      <c r="D4136" s="9" t="str">
        <f>IF(ISERROR(VLOOKUP(A4136,'entry data'!B:C,2,0)),"",VLOOKUP(A4136,'entry data'!B:C,2,0))</f>
        <v/>
      </c>
      <c r="E4136" s="9" t="str">
        <f>IF(ISERROR(VLOOKUP(A4136,'entry data'!B:E,4,0)),"",VLOOKUP(A4136,'entry data'!B:E,4,0))</f>
        <v/>
      </c>
      <c r="F4136" s="11" t="str">
        <f>IF(A4136="","",IF(ISERROR(VLOOKUP(A4136,'entry data'!B:F,5,0)),"",VLOOKUP(A4136,'entry data'!B:F,5,0)))</f>
        <v/>
      </c>
      <c r="G4136" s="12" t="str">
        <f>IF(A4136="","",IF(ISERROR(VLOOKUP(A4136,'entry data'!B:I,8,0)),"",VLOOKUP(A4136,'entry data'!B:I,7,0)))</f>
        <v/>
      </c>
      <c r="H4136" s="13" t="str">
        <f>IF(A4136="","",IF(B4136=1,VLOOKUP(A4136,'entry data'!B:D,3,0),I4135))</f>
        <v/>
      </c>
      <c r="I4136" s="14" t="str">
        <f>IF(A4136="","",IF(E4136="weekly",7,IF(E4136="fortnightly",14,IF(E4136="monthly",DATE(IF(MONTH(H4136)=12,YEAR(H4136)+1,YEAR(H4136)),VLOOKUP(MONTH(H4136),index!$D$2:$G$13,2,0),DAY(H4136)),
IF(E4136="quarterly",DATE(IF(MONTH(H4136)&gt;=10,YEAR(H4136)+1,YEAR(H4136)),VLOOKUP(MONTH(H4136),index!$D$2:$G$13,3,0),DAY(H4136)),
IF(E4136="halfyearly",DATE(IF(MONTH(H4136)&gt;=7,YEAR(H4136)+1,YEAR(H4136)),VLOOKUP(MONTH(H4136),index!$D$2:$G$13,4,0),DAY(H4136)),
DATE(YEAR(H4136)+1,MONTH(H4136),DAY(H4136)))))-H4136))+H4136)</f>
        <v/>
      </c>
      <c r="J4136" s="9" t="str">
        <f t="shared" si="406"/>
        <v/>
      </c>
      <c r="K4136" s="11" t="str">
        <f t="shared" si="407"/>
        <v/>
      </c>
      <c r="L4136" s="11" t="str">
        <f t="shared" si="408"/>
        <v/>
      </c>
      <c r="M4136" s="11" t="str">
        <f>IF(A4136="","",VLOOKUP(E4136,index!$A$1:$B$6,2,0)*K4136*G4136)</f>
        <v/>
      </c>
      <c r="N4136" s="11" t="str">
        <f>IF(A4136="","",-PMT(G4136*VLOOKUP(E4136,index!$A$1:$B$6,2,0),C4136,F4136,0,0))</f>
        <v/>
      </c>
      <c r="O4136" s="11" t="str">
        <f t="shared" si="409"/>
        <v/>
      </c>
      <c r="P4136" s="11" t="str">
        <f t="shared" si="404"/>
        <v/>
      </c>
    </row>
    <row r="4137" spans="1:16" x14ac:dyDescent="0.25">
      <c r="A4137" s="9" t="str">
        <f>IF(A4136="","",IF(B4136&lt;C4136,A4136,IF(A4136=MAX('entry data'!$B$8:$B$507),"",A4136+1)))</f>
        <v/>
      </c>
      <c r="B4137" s="9" t="str">
        <f t="shared" si="405"/>
        <v/>
      </c>
      <c r="C4137" s="9" t="str">
        <f>IF(ISERROR(VLOOKUP(A4137,'entry data'!B:G,6,0)),"",VLOOKUP(A4137,'entry data'!B:G,6,0))</f>
        <v/>
      </c>
      <c r="D4137" s="9" t="str">
        <f>IF(ISERROR(VLOOKUP(A4137,'entry data'!B:C,2,0)),"",VLOOKUP(A4137,'entry data'!B:C,2,0))</f>
        <v/>
      </c>
      <c r="E4137" s="9" t="str">
        <f>IF(ISERROR(VLOOKUP(A4137,'entry data'!B:E,4,0)),"",VLOOKUP(A4137,'entry data'!B:E,4,0))</f>
        <v/>
      </c>
      <c r="F4137" s="11" t="str">
        <f>IF(A4137="","",IF(ISERROR(VLOOKUP(A4137,'entry data'!B:F,5,0)),"",VLOOKUP(A4137,'entry data'!B:F,5,0)))</f>
        <v/>
      </c>
      <c r="G4137" s="12" t="str">
        <f>IF(A4137="","",IF(ISERROR(VLOOKUP(A4137,'entry data'!B:I,8,0)),"",VLOOKUP(A4137,'entry data'!B:I,7,0)))</f>
        <v/>
      </c>
      <c r="H4137" s="13" t="str">
        <f>IF(A4137="","",IF(B4137=1,VLOOKUP(A4137,'entry data'!B:D,3,0),I4136))</f>
        <v/>
      </c>
      <c r="I4137" s="14" t="str">
        <f>IF(A4137="","",IF(E4137="weekly",7,IF(E4137="fortnightly",14,IF(E4137="monthly",DATE(IF(MONTH(H4137)=12,YEAR(H4137)+1,YEAR(H4137)),VLOOKUP(MONTH(H4137),index!$D$2:$G$13,2,0),DAY(H4137)),
IF(E4137="quarterly",DATE(IF(MONTH(H4137)&gt;=10,YEAR(H4137)+1,YEAR(H4137)),VLOOKUP(MONTH(H4137),index!$D$2:$G$13,3,0),DAY(H4137)),
IF(E4137="halfyearly",DATE(IF(MONTH(H4137)&gt;=7,YEAR(H4137)+1,YEAR(H4137)),VLOOKUP(MONTH(H4137),index!$D$2:$G$13,4,0),DAY(H4137)),
DATE(YEAR(H4137)+1,MONTH(H4137),DAY(H4137)))))-H4137))+H4137)</f>
        <v/>
      </c>
      <c r="J4137" s="9" t="str">
        <f t="shared" si="406"/>
        <v/>
      </c>
      <c r="K4137" s="11" t="str">
        <f t="shared" si="407"/>
        <v/>
      </c>
      <c r="L4137" s="11" t="str">
        <f t="shared" si="408"/>
        <v/>
      </c>
      <c r="M4137" s="11" t="str">
        <f>IF(A4137="","",VLOOKUP(E4137,index!$A$1:$B$6,2,0)*K4137*G4137)</f>
        <v/>
      </c>
      <c r="N4137" s="11" t="str">
        <f>IF(A4137="","",-PMT(G4137*VLOOKUP(E4137,index!$A$1:$B$6,2,0),C4137,F4137,0,0))</f>
        <v/>
      </c>
      <c r="O4137" s="11" t="str">
        <f t="shared" si="409"/>
        <v/>
      </c>
      <c r="P4137" s="11" t="str">
        <f t="shared" si="404"/>
        <v/>
      </c>
    </row>
    <row r="4138" spans="1:16" x14ac:dyDescent="0.25">
      <c r="A4138" s="9" t="str">
        <f>IF(A4137="","",IF(B4137&lt;C4137,A4137,IF(A4137=MAX('entry data'!$B$8:$B$507),"",A4137+1)))</f>
        <v/>
      </c>
      <c r="B4138" s="9" t="str">
        <f t="shared" si="405"/>
        <v/>
      </c>
      <c r="C4138" s="9" t="str">
        <f>IF(ISERROR(VLOOKUP(A4138,'entry data'!B:G,6,0)),"",VLOOKUP(A4138,'entry data'!B:G,6,0))</f>
        <v/>
      </c>
      <c r="D4138" s="9" t="str">
        <f>IF(ISERROR(VLOOKUP(A4138,'entry data'!B:C,2,0)),"",VLOOKUP(A4138,'entry data'!B:C,2,0))</f>
        <v/>
      </c>
      <c r="E4138" s="9" t="str">
        <f>IF(ISERROR(VLOOKUP(A4138,'entry data'!B:E,4,0)),"",VLOOKUP(A4138,'entry data'!B:E,4,0))</f>
        <v/>
      </c>
      <c r="F4138" s="11" t="str">
        <f>IF(A4138="","",IF(ISERROR(VLOOKUP(A4138,'entry data'!B:F,5,0)),"",VLOOKUP(A4138,'entry data'!B:F,5,0)))</f>
        <v/>
      </c>
      <c r="G4138" s="12" t="str">
        <f>IF(A4138="","",IF(ISERROR(VLOOKUP(A4138,'entry data'!B:I,8,0)),"",VLOOKUP(A4138,'entry data'!B:I,7,0)))</f>
        <v/>
      </c>
      <c r="H4138" s="13" t="str">
        <f>IF(A4138="","",IF(B4138=1,VLOOKUP(A4138,'entry data'!B:D,3,0),I4137))</f>
        <v/>
      </c>
      <c r="I4138" s="14" t="str">
        <f>IF(A4138="","",IF(E4138="weekly",7,IF(E4138="fortnightly",14,IF(E4138="monthly",DATE(IF(MONTH(H4138)=12,YEAR(H4138)+1,YEAR(H4138)),VLOOKUP(MONTH(H4138),index!$D$2:$G$13,2,0),DAY(H4138)),
IF(E4138="quarterly",DATE(IF(MONTH(H4138)&gt;=10,YEAR(H4138)+1,YEAR(H4138)),VLOOKUP(MONTH(H4138),index!$D$2:$G$13,3,0),DAY(H4138)),
IF(E4138="halfyearly",DATE(IF(MONTH(H4138)&gt;=7,YEAR(H4138)+1,YEAR(H4138)),VLOOKUP(MONTH(H4138),index!$D$2:$G$13,4,0),DAY(H4138)),
DATE(YEAR(H4138)+1,MONTH(H4138),DAY(H4138)))))-H4138))+H4138)</f>
        <v/>
      </c>
      <c r="J4138" s="9" t="str">
        <f t="shared" si="406"/>
        <v/>
      </c>
      <c r="K4138" s="11" t="str">
        <f t="shared" si="407"/>
        <v/>
      </c>
      <c r="L4138" s="11" t="str">
        <f t="shared" si="408"/>
        <v/>
      </c>
      <c r="M4138" s="11" t="str">
        <f>IF(A4138="","",VLOOKUP(E4138,index!$A$1:$B$6,2,0)*K4138*G4138)</f>
        <v/>
      </c>
      <c r="N4138" s="11" t="str">
        <f>IF(A4138="","",-PMT(G4138*VLOOKUP(E4138,index!$A$1:$B$6,2,0),C4138,F4138,0,0))</f>
        <v/>
      </c>
      <c r="O4138" s="11" t="str">
        <f t="shared" si="409"/>
        <v/>
      </c>
      <c r="P4138" s="11" t="str">
        <f t="shared" si="404"/>
        <v/>
      </c>
    </row>
    <row r="4139" spans="1:16" x14ac:dyDescent="0.25">
      <c r="A4139" s="9" t="str">
        <f>IF(A4138="","",IF(B4138&lt;C4138,A4138,IF(A4138=MAX('entry data'!$B$8:$B$507),"",A4138+1)))</f>
        <v/>
      </c>
      <c r="B4139" s="9" t="str">
        <f t="shared" si="405"/>
        <v/>
      </c>
      <c r="C4139" s="9" t="str">
        <f>IF(ISERROR(VLOOKUP(A4139,'entry data'!B:G,6,0)),"",VLOOKUP(A4139,'entry data'!B:G,6,0))</f>
        <v/>
      </c>
      <c r="D4139" s="9" t="str">
        <f>IF(ISERROR(VLOOKUP(A4139,'entry data'!B:C,2,0)),"",VLOOKUP(A4139,'entry data'!B:C,2,0))</f>
        <v/>
      </c>
      <c r="E4139" s="9" t="str">
        <f>IF(ISERROR(VLOOKUP(A4139,'entry data'!B:E,4,0)),"",VLOOKUP(A4139,'entry data'!B:E,4,0))</f>
        <v/>
      </c>
      <c r="F4139" s="11" t="str">
        <f>IF(A4139="","",IF(ISERROR(VLOOKUP(A4139,'entry data'!B:F,5,0)),"",VLOOKUP(A4139,'entry data'!B:F,5,0)))</f>
        <v/>
      </c>
      <c r="G4139" s="12" t="str">
        <f>IF(A4139="","",IF(ISERROR(VLOOKUP(A4139,'entry data'!B:I,8,0)),"",VLOOKUP(A4139,'entry data'!B:I,7,0)))</f>
        <v/>
      </c>
      <c r="H4139" s="13" t="str">
        <f>IF(A4139="","",IF(B4139=1,VLOOKUP(A4139,'entry data'!B:D,3,0),I4138))</f>
        <v/>
      </c>
      <c r="I4139" s="14" t="str">
        <f>IF(A4139="","",IF(E4139="weekly",7,IF(E4139="fortnightly",14,IF(E4139="monthly",DATE(IF(MONTH(H4139)=12,YEAR(H4139)+1,YEAR(H4139)),VLOOKUP(MONTH(H4139),index!$D$2:$G$13,2,0),DAY(H4139)),
IF(E4139="quarterly",DATE(IF(MONTH(H4139)&gt;=10,YEAR(H4139)+1,YEAR(H4139)),VLOOKUP(MONTH(H4139),index!$D$2:$G$13,3,0),DAY(H4139)),
IF(E4139="halfyearly",DATE(IF(MONTH(H4139)&gt;=7,YEAR(H4139)+1,YEAR(H4139)),VLOOKUP(MONTH(H4139),index!$D$2:$G$13,4,0),DAY(H4139)),
DATE(YEAR(H4139)+1,MONTH(H4139),DAY(H4139)))))-H4139))+H4139)</f>
        <v/>
      </c>
      <c r="J4139" s="9" t="str">
        <f t="shared" si="406"/>
        <v/>
      </c>
      <c r="K4139" s="11" t="str">
        <f t="shared" si="407"/>
        <v/>
      </c>
      <c r="L4139" s="11" t="str">
        <f t="shared" si="408"/>
        <v/>
      </c>
      <c r="M4139" s="11" t="str">
        <f>IF(A4139="","",VLOOKUP(E4139,index!$A$1:$B$6,2,0)*K4139*G4139)</f>
        <v/>
      </c>
      <c r="N4139" s="11" t="str">
        <f>IF(A4139="","",-PMT(G4139*VLOOKUP(E4139,index!$A$1:$B$6,2,0),C4139,F4139,0,0))</f>
        <v/>
      </c>
      <c r="O4139" s="11" t="str">
        <f t="shared" si="409"/>
        <v/>
      </c>
      <c r="P4139" s="11" t="str">
        <f t="shared" si="404"/>
        <v/>
      </c>
    </row>
    <row r="4140" spans="1:16" x14ac:dyDescent="0.25">
      <c r="A4140" s="9" t="str">
        <f>IF(A4139="","",IF(B4139&lt;C4139,A4139,IF(A4139=MAX('entry data'!$B$8:$B$507),"",A4139+1)))</f>
        <v/>
      </c>
      <c r="B4140" s="9" t="str">
        <f t="shared" si="405"/>
        <v/>
      </c>
      <c r="C4140" s="9" t="str">
        <f>IF(ISERROR(VLOOKUP(A4140,'entry data'!B:G,6,0)),"",VLOOKUP(A4140,'entry data'!B:G,6,0))</f>
        <v/>
      </c>
      <c r="D4140" s="9" t="str">
        <f>IF(ISERROR(VLOOKUP(A4140,'entry data'!B:C,2,0)),"",VLOOKUP(A4140,'entry data'!B:C,2,0))</f>
        <v/>
      </c>
      <c r="E4140" s="9" t="str">
        <f>IF(ISERROR(VLOOKUP(A4140,'entry data'!B:E,4,0)),"",VLOOKUP(A4140,'entry data'!B:E,4,0))</f>
        <v/>
      </c>
      <c r="F4140" s="11" t="str">
        <f>IF(A4140="","",IF(ISERROR(VLOOKUP(A4140,'entry data'!B:F,5,0)),"",VLOOKUP(A4140,'entry data'!B:F,5,0)))</f>
        <v/>
      </c>
      <c r="G4140" s="12" t="str">
        <f>IF(A4140="","",IF(ISERROR(VLOOKUP(A4140,'entry data'!B:I,8,0)),"",VLOOKUP(A4140,'entry data'!B:I,7,0)))</f>
        <v/>
      </c>
      <c r="H4140" s="13" t="str">
        <f>IF(A4140="","",IF(B4140=1,VLOOKUP(A4140,'entry data'!B:D,3,0),I4139))</f>
        <v/>
      </c>
      <c r="I4140" s="14" t="str">
        <f>IF(A4140="","",IF(E4140="weekly",7,IF(E4140="fortnightly",14,IF(E4140="monthly",DATE(IF(MONTH(H4140)=12,YEAR(H4140)+1,YEAR(H4140)),VLOOKUP(MONTH(H4140),index!$D$2:$G$13,2,0),DAY(H4140)),
IF(E4140="quarterly",DATE(IF(MONTH(H4140)&gt;=10,YEAR(H4140)+1,YEAR(H4140)),VLOOKUP(MONTH(H4140),index!$D$2:$G$13,3,0),DAY(H4140)),
IF(E4140="halfyearly",DATE(IF(MONTH(H4140)&gt;=7,YEAR(H4140)+1,YEAR(H4140)),VLOOKUP(MONTH(H4140),index!$D$2:$G$13,4,0),DAY(H4140)),
DATE(YEAR(H4140)+1,MONTH(H4140),DAY(H4140)))))-H4140))+H4140)</f>
        <v/>
      </c>
      <c r="J4140" s="9" t="str">
        <f t="shared" si="406"/>
        <v/>
      </c>
      <c r="K4140" s="11" t="str">
        <f t="shared" si="407"/>
        <v/>
      </c>
      <c r="L4140" s="11" t="str">
        <f t="shared" si="408"/>
        <v/>
      </c>
      <c r="M4140" s="11" t="str">
        <f>IF(A4140="","",VLOOKUP(E4140,index!$A$1:$B$6,2,0)*K4140*G4140)</f>
        <v/>
      </c>
      <c r="N4140" s="11" t="str">
        <f>IF(A4140="","",-PMT(G4140*VLOOKUP(E4140,index!$A$1:$B$6,2,0),C4140,F4140,0,0))</f>
        <v/>
      </c>
      <c r="O4140" s="11" t="str">
        <f t="shared" si="409"/>
        <v/>
      </c>
      <c r="P4140" s="11" t="str">
        <f t="shared" si="404"/>
        <v/>
      </c>
    </row>
    <row r="4141" spans="1:16" x14ac:dyDescent="0.25">
      <c r="A4141" s="9" t="str">
        <f>IF(A4140="","",IF(B4140&lt;C4140,A4140,IF(A4140=MAX('entry data'!$B$8:$B$507),"",A4140+1)))</f>
        <v/>
      </c>
      <c r="B4141" s="9" t="str">
        <f t="shared" si="405"/>
        <v/>
      </c>
      <c r="C4141" s="9" t="str">
        <f>IF(ISERROR(VLOOKUP(A4141,'entry data'!B:G,6,0)),"",VLOOKUP(A4141,'entry data'!B:G,6,0))</f>
        <v/>
      </c>
      <c r="D4141" s="9" t="str">
        <f>IF(ISERROR(VLOOKUP(A4141,'entry data'!B:C,2,0)),"",VLOOKUP(A4141,'entry data'!B:C,2,0))</f>
        <v/>
      </c>
      <c r="E4141" s="9" t="str">
        <f>IF(ISERROR(VLOOKUP(A4141,'entry data'!B:E,4,0)),"",VLOOKUP(A4141,'entry data'!B:E,4,0))</f>
        <v/>
      </c>
      <c r="F4141" s="11" t="str">
        <f>IF(A4141="","",IF(ISERROR(VLOOKUP(A4141,'entry data'!B:F,5,0)),"",VLOOKUP(A4141,'entry data'!B:F,5,0)))</f>
        <v/>
      </c>
      <c r="G4141" s="12" t="str">
        <f>IF(A4141="","",IF(ISERROR(VLOOKUP(A4141,'entry data'!B:I,8,0)),"",VLOOKUP(A4141,'entry data'!B:I,7,0)))</f>
        <v/>
      </c>
      <c r="H4141" s="13" t="str">
        <f>IF(A4141="","",IF(B4141=1,VLOOKUP(A4141,'entry data'!B:D,3,0),I4140))</f>
        <v/>
      </c>
      <c r="I4141" s="14" t="str">
        <f>IF(A4141="","",IF(E4141="weekly",7,IF(E4141="fortnightly",14,IF(E4141="monthly",DATE(IF(MONTH(H4141)=12,YEAR(H4141)+1,YEAR(H4141)),VLOOKUP(MONTH(H4141),index!$D$2:$G$13,2,0),DAY(H4141)),
IF(E4141="quarterly",DATE(IF(MONTH(H4141)&gt;=10,YEAR(H4141)+1,YEAR(H4141)),VLOOKUP(MONTH(H4141),index!$D$2:$G$13,3,0),DAY(H4141)),
IF(E4141="halfyearly",DATE(IF(MONTH(H4141)&gt;=7,YEAR(H4141)+1,YEAR(H4141)),VLOOKUP(MONTH(H4141),index!$D$2:$G$13,4,0),DAY(H4141)),
DATE(YEAR(H4141)+1,MONTH(H4141),DAY(H4141)))))-H4141))+H4141)</f>
        <v/>
      </c>
      <c r="J4141" s="9" t="str">
        <f t="shared" si="406"/>
        <v/>
      </c>
      <c r="K4141" s="11" t="str">
        <f t="shared" si="407"/>
        <v/>
      </c>
      <c r="L4141" s="11" t="str">
        <f t="shared" si="408"/>
        <v/>
      </c>
      <c r="M4141" s="11" t="str">
        <f>IF(A4141="","",VLOOKUP(E4141,index!$A$1:$B$6,2,0)*K4141*G4141)</f>
        <v/>
      </c>
      <c r="N4141" s="11" t="str">
        <f>IF(A4141="","",-PMT(G4141*VLOOKUP(E4141,index!$A$1:$B$6,2,0),C4141,F4141,0,0))</f>
        <v/>
      </c>
      <c r="O4141" s="11" t="str">
        <f t="shared" si="409"/>
        <v/>
      </c>
      <c r="P4141" s="11" t="str">
        <f t="shared" si="404"/>
        <v/>
      </c>
    </row>
    <row r="4142" spans="1:16" x14ac:dyDescent="0.25">
      <c r="A4142" s="9" t="str">
        <f>IF(A4141="","",IF(B4141&lt;C4141,A4141,IF(A4141=MAX('entry data'!$B$8:$B$507),"",A4141+1)))</f>
        <v/>
      </c>
      <c r="B4142" s="9" t="str">
        <f t="shared" si="405"/>
        <v/>
      </c>
      <c r="C4142" s="9" t="str">
        <f>IF(ISERROR(VLOOKUP(A4142,'entry data'!B:G,6,0)),"",VLOOKUP(A4142,'entry data'!B:G,6,0))</f>
        <v/>
      </c>
      <c r="D4142" s="9" t="str">
        <f>IF(ISERROR(VLOOKUP(A4142,'entry data'!B:C,2,0)),"",VLOOKUP(A4142,'entry data'!B:C,2,0))</f>
        <v/>
      </c>
      <c r="E4142" s="9" t="str">
        <f>IF(ISERROR(VLOOKUP(A4142,'entry data'!B:E,4,0)),"",VLOOKUP(A4142,'entry data'!B:E,4,0))</f>
        <v/>
      </c>
      <c r="F4142" s="11" t="str">
        <f>IF(A4142="","",IF(ISERROR(VLOOKUP(A4142,'entry data'!B:F,5,0)),"",VLOOKUP(A4142,'entry data'!B:F,5,0)))</f>
        <v/>
      </c>
      <c r="G4142" s="12" t="str">
        <f>IF(A4142="","",IF(ISERROR(VLOOKUP(A4142,'entry data'!B:I,8,0)),"",VLOOKUP(A4142,'entry data'!B:I,7,0)))</f>
        <v/>
      </c>
      <c r="H4142" s="13" t="str">
        <f>IF(A4142="","",IF(B4142=1,VLOOKUP(A4142,'entry data'!B:D,3,0),I4141))</f>
        <v/>
      </c>
      <c r="I4142" s="14" t="str">
        <f>IF(A4142="","",IF(E4142="weekly",7,IF(E4142="fortnightly",14,IF(E4142="monthly",DATE(IF(MONTH(H4142)=12,YEAR(H4142)+1,YEAR(H4142)),VLOOKUP(MONTH(H4142),index!$D$2:$G$13,2,0),DAY(H4142)),
IF(E4142="quarterly",DATE(IF(MONTH(H4142)&gt;=10,YEAR(H4142)+1,YEAR(H4142)),VLOOKUP(MONTH(H4142),index!$D$2:$G$13,3,0),DAY(H4142)),
IF(E4142="halfyearly",DATE(IF(MONTH(H4142)&gt;=7,YEAR(H4142)+1,YEAR(H4142)),VLOOKUP(MONTH(H4142),index!$D$2:$G$13,4,0),DAY(H4142)),
DATE(YEAR(H4142)+1,MONTH(H4142),DAY(H4142)))))-H4142))+H4142)</f>
        <v/>
      </c>
      <c r="J4142" s="9" t="str">
        <f t="shared" si="406"/>
        <v/>
      </c>
      <c r="K4142" s="11" t="str">
        <f t="shared" si="407"/>
        <v/>
      </c>
      <c r="L4142" s="11" t="str">
        <f t="shared" si="408"/>
        <v/>
      </c>
      <c r="M4142" s="11" t="str">
        <f>IF(A4142="","",VLOOKUP(E4142,index!$A$1:$B$6,2,0)*K4142*G4142)</f>
        <v/>
      </c>
      <c r="N4142" s="11" t="str">
        <f>IF(A4142="","",-PMT(G4142*VLOOKUP(E4142,index!$A$1:$B$6,2,0),C4142,F4142,0,0))</f>
        <v/>
      </c>
      <c r="O4142" s="11" t="str">
        <f t="shared" si="409"/>
        <v/>
      </c>
      <c r="P4142" s="11" t="str">
        <f t="shared" si="404"/>
        <v/>
      </c>
    </row>
    <row r="4143" spans="1:16" x14ac:dyDescent="0.25">
      <c r="A4143" s="9" t="str">
        <f>IF(A4142="","",IF(B4142&lt;C4142,A4142,IF(A4142=MAX('entry data'!$B$8:$B$507),"",A4142+1)))</f>
        <v/>
      </c>
      <c r="B4143" s="9" t="str">
        <f t="shared" si="405"/>
        <v/>
      </c>
      <c r="C4143" s="9" t="str">
        <f>IF(ISERROR(VLOOKUP(A4143,'entry data'!B:G,6,0)),"",VLOOKUP(A4143,'entry data'!B:G,6,0))</f>
        <v/>
      </c>
      <c r="D4143" s="9" t="str">
        <f>IF(ISERROR(VLOOKUP(A4143,'entry data'!B:C,2,0)),"",VLOOKUP(A4143,'entry data'!B:C,2,0))</f>
        <v/>
      </c>
      <c r="E4143" s="9" t="str">
        <f>IF(ISERROR(VLOOKUP(A4143,'entry data'!B:E,4,0)),"",VLOOKUP(A4143,'entry data'!B:E,4,0))</f>
        <v/>
      </c>
      <c r="F4143" s="11" t="str">
        <f>IF(A4143="","",IF(ISERROR(VLOOKUP(A4143,'entry data'!B:F,5,0)),"",VLOOKUP(A4143,'entry data'!B:F,5,0)))</f>
        <v/>
      </c>
      <c r="G4143" s="12" t="str">
        <f>IF(A4143="","",IF(ISERROR(VLOOKUP(A4143,'entry data'!B:I,8,0)),"",VLOOKUP(A4143,'entry data'!B:I,7,0)))</f>
        <v/>
      </c>
      <c r="H4143" s="13" t="str">
        <f>IF(A4143="","",IF(B4143=1,VLOOKUP(A4143,'entry data'!B:D,3,0),I4142))</f>
        <v/>
      </c>
      <c r="I4143" s="14" t="str">
        <f>IF(A4143="","",IF(E4143="weekly",7,IF(E4143="fortnightly",14,IF(E4143="monthly",DATE(IF(MONTH(H4143)=12,YEAR(H4143)+1,YEAR(H4143)),VLOOKUP(MONTH(H4143),index!$D$2:$G$13,2,0),DAY(H4143)),
IF(E4143="quarterly",DATE(IF(MONTH(H4143)&gt;=10,YEAR(H4143)+1,YEAR(H4143)),VLOOKUP(MONTH(H4143),index!$D$2:$G$13,3,0),DAY(H4143)),
IF(E4143="halfyearly",DATE(IF(MONTH(H4143)&gt;=7,YEAR(H4143)+1,YEAR(H4143)),VLOOKUP(MONTH(H4143),index!$D$2:$G$13,4,0),DAY(H4143)),
DATE(YEAR(H4143)+1,MONTH(H4143),DAY(H4143)))))-H4143))+H4143)</f>
        <v/>
      </c>
      <c r="J4143" s="9" t="str">
        <f t="shared" si="406"/>
        <v/>
      </c>
      <c r="K4143" s="11" t="str">
        <f t="shared" si="407"/>
        <v/>
      </c>
      <c r="L4143" s="11" t="str">
        <f t="shared" si="408"/>
        <v/>
      </c>
      <c r="M4143" s="11" t="str">
        <f>IF(A4143="","",VLOOKUP(E4143,index!$A$1:$B$6,2,0)*K4143*G4143)</f>
        <v/>
      </c>
      <c r="N4143" s="11" t="str">
        <f>IF(A4143="","",-PMT(G4143*VLOOKUP(E4143,index!$A$1:$B$6,2,0),C4143,F4143,0,0))</f>
        <v/>
      </c>
      <c r="O4143" s="11" t="str">
        <f t="shared" si="409"/>
        <v/>
      </c>
      <c r="P4143" s="11" t="str">
        <f t="shared" si="404"/>
        <v/>
      </c>
    </row>
    <row r="4144" spans="1:16" x14ac:dyDescent="0.25">
      <c r="A4144" s="9" t="str">
        <f>IF(A4143="","",IF(B4143&lt;C4143,A4143,IF(A4143=MAX('entry data'!$B$8:$B$507),"",A4143+1)))</f>
        <v/>
      </c>
      <c r="B4144" s="9" t="str">
        <f t="shared" si="405"/>
        <v/>
      </c>
      <c r="C4144" s="9" t="str">
        <f>IF(ISERROR(VLOOKUP(A4144,'entry data'!B:G,6,0)),"",VLOOKUP(A4144,'entry data'!B:G,6,0))</f>
        <v/>
      </c>
      <c r="D4144" s="9" t="str">
        <f>IF(ISERROR(VLOOKUP(A4144,'entry data'!B:C,2,0)),"",VLOOKUP(A4144,'entry data'!B:C,2,0))</f>
        <v/>
      </c>
      <c r="E4144" s="9" t="str">
        <f>IF(ISERROR(VLOOKUP(A4144,'entry data'!B:E,4,0)),"",VLOOKUP(A4144,'entry data'!B:E,4,0))</f>
        <v/>
      </c>
      <c r="F4144" s="11" t="str">
        <f>IF(A4144="","",IF(ISERROR(VLOOKUP(A4144,'entry data'!B:F,5,0)),"",VLOOKUP(A4144,'entry data'!B:F,5,0)))</f>
        <v/>
      </c>
      <c r="G4144" s="12" t="str">
        <f>IF(A4144="","",IF(ISERROR(VLOOKUP(A4144,'entry data'!B:I,8,0)),"",VLOOKUP(A4144,'entry data'!B:I,7,0)))</f>
        <v/>
      </c>
      <c r="H4144" s="13" t="str">
        <f>IF(A4144="","",IF(B4144=1,VLOOKUP(A4144,'entry data'!B:D,3,0),I4143))</f>
        <v/>
      </c>
      <c r="I4144" s="14" t="str">
        <f>IF(A4144="","",IF(E4144="weekly",7,IF(E4144="fortnightly",14,IF(E4144="monthly",DATE(IF(MONTH(H4144)=12,YEAR(H4144)+1,YEAR(H4144)),VLOOKUP(MONTH(H4144),index!$D$2:$G$13,2,0),DAY(H4144)),
IF(E4144="quarterly",DATE(IF(MONTH(H4144)&gt;=10,YEAR(H4144)+1,YEAR(H4144)),VLOOKUP(MONTH(H4144),index!$D$2:$G$13,3,0),DAY(H4144)),
IF(E4144="halfyearly",DATE(IF(MONTH(H4144)&gt;=7,YEAR(H4144)+1,YEAR(H4144)),VLOOKUP(MONTH(H4144),index!$D$2:$G$13,4,0),DAY(H4144)),
DATE(YEAR(H4144)+1,MONTH(H4144),DAY(H4144)))))-H4144))+H4144)</f>
        <v/>
      </c>
      <c r="J4144" s="9" t="str">
        <f t="shared" si="406"/>
        <v/>
      </c>
      <c r="K4144" s="11" t="str">
        <f t="shared" si="407"/>
        <v/>
      </c>
      <c r="L4144" s="11" t="str">
        <f t="shared" si="408"/>
        <v/>
      </c>
      <c r="M4144" s="11" t="str">
        <f>IF(A4144="","",VLOOKUP(E4144,index!$A$1:$B$6,2,0)*K4144*G4144)</f>
        <v/>
      </c>
      <c r="N4144" s="11" t="str">
        <f>IF(A4144="","",-PMT(G4144*VLOOKUP(E4144,index!$A$1:$B$6,2,0),C4144,F4144,0,0))</f>
        <v/>
      </c>
      <c r="O4144" s="11" t="str">
        <f t="shared" si="409"/>
        <v/>
      </c>
      <c r="P4144" s="11" t="str">
        <f t="shared" si="404"/>
        <v/>
      </c>
    </row>
    <row r="4145" spans="1:16" x14ac:dyDescent="0.25">
      <c r="A4145" s="9" t="str">
        <f>IF(A4144="","",IF(B4144&lt;C4144,A4144,IF(A4144=MAX('entry data'!$B$8:$B$507),"",A4144+1)))</f>
        <v/>
      </c>
      <c r="B4145" s="9" t="str">
        <f t="shared" si="405"/>
        <v/>
      </c>
      <c r="C4145" s="9" t="str">
        <f>IF(ISERROR(VLOOKUP(A4145,'entry data'!B:G,6,0)),"",VLOOKUP(A4145,'entry data'!B:G,6,0))</f>
        <v/>
      </c>
      <c r="D4145" s="9" t="str">
        <f>IF(ISERROR(VLOOKUP(A4145,'entry data'!B:C,2,0)),"",VLOOKUP(A4145,'entry data'!B:C,2,0))</f>
        <v/>
      </c>
      <c r="E4145" s="9" t="str">
        <f>IF(ISERROR(VLOOKUP(A4145,'entry data'!B:E,4,0)),"",VLOOKUP(A4145,'entry data'!B:E,4,0))</f>
        <v/>
      </c>
      <c r="F4145" s="11" t="str">
        <f>IF(A4145="","",IF(ISERROR(VLOOKUP(A4145,'entry data'!B:F,5,0)),"",VLOOKUP(A4145,'entry data'!B:F,5,0)))</f>
        <v/>
      </c>
      <c r="G4145" s="12" t="str">
        <f>IF(A4145="","",IF(ISERROR(VLOOKUP(A4145,'entry data'!B:I,8,0)),"",VLOOKUP(A4145,'entry data'!B:I,7,0)))</f>
        <v/>
      </c>
      <c r="H4145" s="13" t="str">
        <f>IF(A4145="","",IF(B4145=1,VLOOKUP(A4145,'entry data'!B:D,3,0),I4144))</f>
        <v/>
      </c>
      <c r="I4145" s="14" t="str">
        <f>IF(A4145="","",IF(E4145="weekly",7,IF(E4145="fortnightly",14,IF(E4145="monthly",DATE(IF(MONTH(H4145)=12,YEAR(H4145)+1,YEAR(H4145)),VLOOKUP(MONTH(H4145),index!$D$2:$G$13,2,0),DAY(H4145)),
IF(E4145="quarterly",DATE(IF(MONTH(H4145)&gt;=10,YEAR(H4145)+1,YEAR(H4145)),VLOOKUP(MONTH(H4145),index!$D$2:$G$13,3,0),DAY(H4145)),
IF(E4145="halfyearly",DATE(IF(MONTH(H4145)&gt;=7,YEAR(H4145)+1,YEAR(H4145)),VLOOKUP(MONTH(H4145),index!$D$2:$G$13,4,0),DAY(H4145)),
DATE(YEAR(H4145)+1,MONTH(H4145),DAY(H4145)))))-H4145))+H4145)</f>
        <v/>
      </c>
      <c r="J4145" s="9" t="str">
        <f t="shared" si="406"/>
        <v/>
      </c>
      <c r="K4145" s="11" t="str">
        <f t="shared" si="407"/>
        <v/>
      </c>
      <c r="L4145" s="11" t="str">
        <f t="shared" si="408"/>
        <v/>
      </c>
      <c r="M4145" s="11" t="str">
        <f>IF(A4145="","",VLOOKUP(E4145,index!$A$1:$B$6,2,0)*K4145*G4145)</f>
        <v/>
      </c>
      <c r="N4145" s="11" t="str">
        <f>IF(A4145="","",-PMT(G4145*VLOOKUP(E4145,index!$A$1:$B$6,2,0),C4145,F4145,0,0))</f>
        <v/>
      </c>
      <c r="O4145" s="11" t="str">
        <f t="shared" si="409"/>
        <v/>
      </c>
      <c r="P4145" s="11" t="str">
        <f t="shared" si="404"/>
        <v/>
      </c>
    </row>
    <row r="4146" spans="1:16" x14ac:dyDescent="0.25">
      <c r="A4146" s="9" t="str">
        <f>IF(A4145="","",IF(B4145&lt;C4145,A4145,IF(A4145=MAX('entry data'!$B$8:$B$507),"",A4145+1)))</f>
        <v/>
      </c>
      <c r="B4146" s="9" t="str">
        <f t="shared" si="405"/>
        <v/>
      </c>
      <c r="C4146" s="9" t="str">
        <f>IF(ISERROR(VLOOKUP(A4146,'entry data'!B:G,6,0)),"",VLOOKUP(A4146,'entry data'!B:G,6,0))</f>
        <v/>
      </c>
      <c r="D4146" s="9" t="str">
        <f>IF(ISERROR(VLOOKUP(A4146,'entry data'!B:C,2,0)),"",VLOOKUP(A4146,'entry data'!B:C,2,0))</f>
        <v/>
      </c>
      <c r="E4146" s="9" t="str">
        <f>IF(ISERROR(VLOOKUP(A4146,'entry data'!B:E,4,0)),"",VLOOKUP(A4146,'entry data'!B:E,4,0))</f>
        <v/>
      </c>
      <c r="F4146" s="11" t="str">
        <f>IF(A4146="","",IF(ISERROR(VLOOKUP(A4146,'entry data'!B:F,5,0)),"",VLOOKUP(A4146,'entry data'!B:F,5,0)))</f>
        <v/>
      </c>
      <c r="G4146" s="12" t="str">
        <f>IF(A4146="","",IF(ISERROR(VLOOKUP(A4146,'entry data'!B:I,8,0)),"",VLOOKUP(A4146,'entry data'!B:I,7,0)))</f>
        <v/>
      </c>
      <c r="H4146" s="13" t="str">
        <f>IF(A4146="","",IF(B4146=1,VLOOKUP(A4146,'entry data'!B:D,3,0),I4145))</f>
        <v/>
      </c>
      <c r="I4146" s="14" t="str">
        <f>IF(A4146="","",IF(E4146="weekly",7,IF(E4146="fortnightly",14,IF(E4146="monthly",DATE(IF(MONTH(H4146)=12,YEAR(H4146)+1,YEAR(H4146)),VLOOKUP(MONTH(H4146),index!$D$2:$G$13,2,0),DAY(H4146)),
IF(E4146="quarterly",DATE(IF(MONTH(H4146)&gt;=10,YEAR(H4146)+1,YEAR(H4146)),VLOOKUP(MONTH(H4146),index!$D$2:$G$13,3,0),DAY(H4146)),
IF(E4146="halfyearly",DATE(IF(MONTH(H4146)&gt;=7,YEAR(H4146)+1,YEAR(H4146)),VLOOKUP(MONTH(H4146),index!$D$2:$G$13,4,0),DAY(H4146)),
DATE(YEAR(H4146)+1,MONTH(H4146),DAY(H4146)))))-H4146))+H4146)</f>
        <v/>
      </c>
      <c r="J4146" s="9" t="str">
        <f t="shared" si="406"/>
        <v/>
      </c>
      <c r="K4146" s="11" t="str">
        <f t="shared" si="407"/>
        <v/>
      </c>
      <c r="L4146" s="11" t="str">
        <f t="shared" si="408"/>
        <v/>
      </c>
      <c r="M4146" s="11" t="str">
        <f>IF(A4146="","",VLOOKUP(E4146,index!$A$1:$B$6,2,0)*K4146*G4146)</f>
        <v/>
      </c>
      <c r="N4146" s="11" t="str">
        <f>IF(A4146="","",-PMT(G4146*VLOOKUP(E4146,index!$A$1:$B$6,2,0),C4146,F4146,0,0))</f>
        <v/>
      </c>
      <c r="O4146" s="11" t="str">
        <f t="shared" si="409"/>
        <v/>
      </c>
      <c r="P4146" s="11" t="str">
        <f t="shared" si="404"/>
        <v/>
      </c>
    </row>
    <row r="4147" spans="1:16" x14ac:dyDescent="0.25">
      <c r="A4147" s="9" t="str">
        <f>IF(A4146="","",IF(B4146&lt;C4146,A4146,IF(A4146=MAX('entry data'!$B$8:$B$507),"",A4146+1)))</f>
        <v/>
      </c>
      <c r="B4147" s="9" t="str">
        <f t="shared" si="405"/>
        <v/>
      </c>
      <c r="C4147" s="9" t="str">
        <f>IF(ISERROR(VLOOKUP(A4147,'entry data'!B:G,6,0)),"",VLOOKUP(A4147,'entry data'!B:G,6,0))</f>
        <v/>
      </c>
      <c r="D4147" s="9" t="str">
        <f>IF(ISERROR(VLOOKUP(A4147,'entry data'!B:C,2,0)),"",VLOOKUP(A4147,'entry data'!B:C,2,0))</f>
        <v/>
      </c>
      <c r="E4147" s="9" t="str">
        <f>IF(ISERROR(VLOOKUP(A4147,'entry data'!B:E,4,0)),"",VLOOKUP(A4147,'entry data'!B:E,4,0))</f>
        <v/>
      </c>
      <c r="F4147" s="11" t="str">
        <f>IF(A4147="","",IF(ISERROR(VLOOKUP(A4147,'entry data'!B:F,5,0)),"",VLOOKUP(A4147,'entry data'!B:F,5,0)))</f>
        <v/>
      </c>
      <c r="G4147" s="12" t="str">
        <f>IF(A4147="","",IF(ISERROR(VLOOKUP(A4147,'entry data'!B:I,8,0)),"",VLOOKUP(A4147,'entry data'!B:I,7,0)))</f>
        <v/>
      </c>
      <c r="H4147" s="13" t="str">
        <f>IF(A4147="","",IF(B4147=1,VLOOKUP(A4147,'entry data'!B:D,3,0),I4146))</f>
        <v/>
      </c>
      <c r="I4147" s="14" t="str">
        <f>IF(A4147="","",IF(E4147="weekly",7,IF(E4147="fortnightly",14,IF(E4147="monthly",DATE(IF(MONTH(H4147)=12,YEAR(H4147)+1,YEAR(H4147)),VLOOKUP(MONTH(H4147),index!$D$2:$G$13,2,0),DAY(H4147)),
IF(E4147="quarterly",DATE(IF(MONTH(H4147)&gt;=10,YEAR(H4147)+1,YEAR(H4147)),VLOOKUP(MONTH(H4147),index!$D$2:$G$13,3,0),DAY(H4147)),
IF(E4147="halfyearly",DATE(IF(MONTH(H4147)&gt;=7,YEAR(H4147)+1,YEAR(H4147)),VLOOKUP(MONTH(H4147),index!$D$2:$G$13,4,0),DAY(H4147)),
DATE(YEAR(H4147)+1,MONTH(H4147),DAY(H4147)))))-H4147))+H4147)</f>
        <v/>
      </c>
      <c r="J4147" s="9" t="str">
        <f t="shared" si="406"/>
        <v/>
      </c>
      <c r="K4147" s="11" t="str">
        <f t="shared" si="407"/>
        <v/>
      </c>
      <c r="L4147" s="11" t="str">
        <f t="shared" si="408"/>
        <v/>
      </c>
      <c r="M4147" s="11" t="str">
        <f>IF(A4147="","",VLOOKUP(E4147,index!$A$1:$B$6,2,0)*K4147*G4147)</f>
        <v/>
      </c>
      <c r="N4147" s="11" t="str">
        <f>IF(A4147="","",-PMT(G4147*VLOOKUP(E4147,index!$A$1:$B$6,2,0),C4147,F4147,0,0))</f>
        <v/>
      </c>
      <c r="O4147" s="11" t="str">
        <f t="shared" si="409"/>
        <v/>
      </c>
      <c r="P4147" s="11" t="str">
        <f t="shared" si="404"/>
        <v/>
      </c>
    </row>
    <row r="4148" spans="1:16" x14ac:dyDescent="0.25">
      <c r="A4148" s="9" t="str">
        <f>IF(A4147="","",IF(B4147&lt;C4147,A4147,IF(A4147=MAX('entry data'!$B$8:$B$507),"",A4147+1)))</f>
        <v/>
      </c>
      <c r="B4148" s="9" t="str">
        <f t="shared" si="405"/>
        <v/>
      </c>
      <c r="C4148" s="9" t="str">
        <f>IF(ISERROR(VLOOKUP(A4148,'entry data'!B:G,6,0)),"",VLOOKUP(A4148,'entry data'!B:G,6,0))</f>
        <v/>
      </c>
      <c r="D4148" s="9" t="str">
        <f>IF(ISERROR(VLOOKUP(A4148,'entry data'!B:C,2,0)),"",VLOOKUP(A4148,'entry data'!B:C,2,0))</f>
        <v/>
      </c>
      <c r="E4148" s="9" t="str">
        <f>IF(ISERROR(VLOOKUP(A4148,'entry data'!B:E,4,0)),"",VLOOKUP(A4148,'entry data'!B:E,4,0))</f>
        <v/>
      </c>
      <c r="F4148" s="11" t="str">
        <f>IF(A4148="","",IF(ISERROR(VLOOKUP(A4148,'entry data'!B:F,5,0)),"",VLOOKUP(A4148,'entry data'!B:F,5,0)))</f>
        <v/>
      </c>
      <c r="G4148" s="12" t="str">
        <f>IF(A4148="","",IF(ISERROR(VLOOKUP(A4148,'entry data'!B:I,8,0)),"",VLOOKUP(A4148,'entry data'!B:I,7,0)))</f>
        <v/>
      </c>
      <c r="H4148" s="13" t="str">
        <f>IF(A4148="","",IF(B4148=1,VLOOKUP(A4148,'entry data'!B:D,3,0),I4147))</f>
        <v/>
      </c>
      <c r="I4148" s="14" t="str">
        <f>IF(A4148="","",IF(E4148="weekly",7,IF(E4148="fortnightly",14,IF(E4148="monthly",DATE(IF(MONTH(H4148)=12,YEAR(H4148)+1,YEAR(H4148)),VLOOKUP(MONTH(H4148),index!$D$2:$G$13,2,0),DAY(H4148)),
IF(E4148="quarterly",DATE(IF(MONTH(H4148)&gt;=10,YEAR(H4148)+1,YEAR(H4148)),VLOOKUP(MONTH(H4148),index!$D$2:$G$13,3,0),DAY(H4148)),
IF(E4148="halfyearly",DATE(IF(MONTH(H4148)&gt;=7,YEAR(H4148)+1,YEAR(H4148)),VLOOKUP(MONTH(H4148),index!$D$2:$G$13,4,0),DAY(H4148)),
DATE(YEAR(H4148)+1,MONTH(H4148),DAY(H4148)))))-H4148))+H4148)</f>
        <v/>
      </c>
      <c r="J4148" s="9" t="str">
        <f t="shared" si="406"/>
        <v/>
      </c>
      <c r="K4148" s="11" t="str">
        <f t="shared" si="407"/>
        <v/>
      </c>
      <c r="L4148" s="11" t="str">
        <f t="shared" si="408"/>
        <v/>
      </c>
      <c r="M4148" s="11" t="str">
        <f>IF(A4148="","",VLOOKUP(E4148,index!$A$1:$B$6,2,0)*K4148*G4148)</f>
        <v/>
      </c>
      <c r="N4148" s="11" t="str">
        <f>IF(A4148="","",-PMT(G4148*VLOOKUP(E4148,index!$A$1:$B$6,2,0),C4148,F4148,0,0))</f>
        <v/>
      </c>
      <c r="O4148" s="11" t="str">
        <f t="shared" si="409"/>
        <v/>
      </c>
      <c r="P4148" s="11" t="str">
        <f t="shared" si="404"/>
        <v/>
      </c>
    </row>
    <row r="4149" spans="1:16" x14ac:dyDescent="0.25">
      <c r="A4149" s="9" t="str">
        <f>IF(A4148="","",IF(B4148&lt;C4148,A4148,IF(A4148=MAX('entry data'!$B$8:$B$507),"",A4148+1)))</f>
        <v/>
      </c>
      <c r="B4149" s="9" t="str">
        <f t="shared" si="405"/>
        <v/>
      </c>
      <c r="C4149" s="9" t="str">
        <f>IF(ISERROR(VLOOKUP(A4149,'entry data'!B:G,6,0)),"",VLOOKUP(A4149,'entry data'!B:G,6,0))</f>
        <v/>
      </c>
      <c r="D4149" s="9" t="str">
        <f>IF(ISERROR(VLOOKUP(A4149,'entry data'!B:C,2,0)),"",VLOOKUP(A4149,'entry data'!B:C,2,0))</f>
        <v/>
      </c>
      <c r="E4149" s="9" t="str">
        <f>IF(ISERROR(VLOOKUP(A4149,'entry data'!B:E,4,0)),"",VLOOKUP(A4149,'entry data'!B:E,4,0))</f>
        <v/>
      </c>
      <c r="F4149" s="11" t="str">
        <f>IF(A4149="","",IF(ISERROR(VLOOKUP(A4149,'entry data'!B:F,5,0)),"",VLOOKUP(A4149,'entry data'!B:F,5,0)))</f>
        <v/>
      </c>
      <c r="G4149" s="12" t="str">
        <f>IF(A4149="","",IF(ISERROR(VLOOKUP(A4149,'entry data'!B:I,8,0)),"",VLOOKUP(A4149,'entry data'!B:I,7,0)))</f>
        <v/>
      </c>
      <c r="H4149" s="13" t="str">
        <f>IF(A4149="","",IF(B4149=1,VLOOKUP(A4149,'entry data'!B:D,3,0),I4148))</f>
        <v/>
      </c>
      <c r="I4149" s="14" t="str">
        <f>IF(A4149="","",IF(E4149="weekly",7,IF(E4149="fortnightly",14,IF(E4149="monthly",DATE(IF(MONTH(H4149)=12,YEAR(H4149)+1,YEAR(H4149)),VLOOKUP(MONTH(H4149),index!$D$2:$G$13,2,0),DAY(H4149)),
IF(E4149="quarterly",DATE(IF(MONTH(H4149)&gt;=10,YEAR(H4149)+1,YEAR(H4149)),VLOOKUP(MONTH(H4149),index!$D$2:$G$13,3,0),DAY(H4149)),
IF(E4149="halfyearly",DATE(IF(MONTH(H4149)&gt;=7,YEAR(H4149)+1,YEAR(H4149)),VLOOKUP(MONTH(H4149),index!$D$2:$G$13,4,0),DAY(H4149)),
DATE(YEAR(H4149)+1,MONTH(H4149),DAY(H4149)))))-H4149))+H4149)</f>
        <v/>
      </c>
      <c r="J4149" s="9" t="str">
        <f t="shared" si="406"/>
        <v/>
      </c>
      <c r="K4149" s="11" t="str">
        <f t="shared" si="407"/>
        <v/>
      </c>
      <c r="L4149" s="11" t="str">
        <f t="shared" si="408"/>
        <v/>
      </c>
      <c r="M4149" s="11" t="str">
        <f>IF(A4149="","",VLOOKUP(E4149,index!$A$1:$B$6,2,0)*K4149*G4149)</f>
        <v/>
      </c>
      <c r="N4149" s="11" t="str">
        <f>IF(A4149="","",-PMT(G4149*VLOOKUP(E4149,index!$A$1:$B$6,2,0),C4149,F4149,0,0))</f>
        <v/>
      </c>
      <c r="O4149" s="11" t="str">
        <f t="shared" si="409"/>
        <v/>
      </c>
      <c r="P4149" s="11" t="str">
        <f t="shared" si="404"/>
        <v/>
      </c>
    </row>
    <row r="4150" spans="1:16" x14ac:dyDescent="0.25">
      <c r="A4150" s="9" t="str">
        <f>IF(A4149="","",IF(B4149&lt;C4149,A4149,IF(A4149=MAX('entry data'!$B$8:$B$507),"",A4149+1)))</f>
        <v/>
      </c>
      <c r="B4150" s="9" t="str">
        <f t="shared" si="405"/>
        <v/>
      </c>
      <c r="C4150" s="9" t="str">
        <f>IF(ISERROR(VLOOKUP(A4150,'entry data'!B:G,6,0)),"",VLOOKUP(A4150,'entry data'!B:G,6,0))</f>
        <v/>
      </c>
      <c r="D4150" s="9" t="str">
        <f>IF(ISERROR(VLOOKUP(A4150,'entry data'!B:C,2,0)),"",VLOOKUP(A4150,'entry data'!B:C,2,0))</f>
        <v/>
      </c>
      <c r="E4150" s="9" t="str">
        <f>IF(ISERROR(VLOOKUP(A4150,'entry data'!B:E,4,0)),"",VLOOKUP(A4150,'entry data'!B:E,4,0))</f>
        <v/>
      </c>
      <c r="F4150" s="11" t="str">
        <f>IF(A4150="","",IF(ISERROR(VLOOKUP(A4150,'entry data'!B:F,5,0)),"",VLOOKUP(A4150,'entry data'!B:F,5,0)))</f>
        <v/>
      </c>
      <c r="G4150" s="12" t="str">
        <f>IF(A4150="","",IF(ISERROR(VLOOKUP(A4150,'entry data'!B:I,8,0)),"",VLOOKUP(A4150,'entry data'!B:I,7,0)))</f>
        <v/>
      </c>
      <c r="H4150" s="13" t="str">
        <f>IF(A4150="","",IF(B4150=1,VLOOKUP(A4150,'entry data'!B:D,3,0),I4149))</f>
        <v/>
      </c>
      <c r="I4150" s="14" t="str">
        <f>IF(A4150="","",IF(E4150="weekly",7,IF(E4150="fortnightly",14,IF(E4150="monthly",DATE(IF(MONTH(H4150)=12,YEAR(H4150)+1,YEAR(H4150)),VLOOKUP(MONTH(H4150),index!$D$2:$G$13,2,0),DAY(H4150)),
IF(E4150="quarterly",DATE(IF(MONTH(H4150)&gt;=10,YEAR(H4150)+1,YEAR(H4150)),VLOOKUP(MONTH(H4150),index!$D$2:$G$13,3,0),DAY(H4150)),
IF(E4150="halfyearly",DATE(IF(MONTH(H4150)&gt;=7,YEAR(H4150)+1,YEAR(H4150)),VLOOKUP(MONTH(H4150),index!$D$2:$G$13,4,0),DAY(H4150)),
DATE(YEAR(H4150)+1,MONTH(H4150),DAY(H4150)))))-H4150))+H4150)</f>
        <v/>
      </c>
      <c r="J4150" s="9" t="str">
        <f t="shared" si="406"/>
        <v/>
      </c>
      <c r="K4150" s="11" t="str">
        <f t="shared" si="407"/>
        <v/>
      </c>
      <c r="L4150" s="11" t="str">
        <f t="shared" si="408"/>
        <v/>
      </c>
      <c r="M4150" s="11" t="str">
        <f>IF(A4150="","",VLOOKUP(E4150,index!$A$1:$B$6,2,0)*K4150*G4150)</f>
        <v/>
      </c>
      <c r="N4150" s="11" t="str">
        <f>IF(A4150="","",-PMT(G4150*VLOOKUP(E4150,index!$A$1:$B$6,2,0),C4150,F4150,0,0))</f>
        <v/>
      </c>
      <c r="O4150" s="11" t="str">
        <f t="shared" si="409"/>
        <v/>
      </c>
      <c r="P4150" s="11" t="str">
        <f t="shared" si="404"/>
        <v/>
      </c>
    </row>
    <row r="4151" spans="1:16" x14ac:dyDescent="0.25">
      <c r="A4151" s="9" t="str">
        <f>IF(A4150="","",IF(B4150&lt;C4150,A4150,IF(A4150=MAX('entry data'!$B$8:$B$507),"",A4150+1)))</f>
        <v/>
      </c>
      <c r="B4151" s="9" t="str">
        <f t="shared" si="405"/>
        <v/>
      </c>
      <c r="C4151" s="9" t="str">
        <f>IF(ISERROR(VLOOKUP(A4151,'entry data'!B:G,6,0)),"",VLOOKUP(A4151,'entry data'!B:G,6,0))</f>
        <v/>
      </c>
      <c r="D4151" s="9" t="str">
        <f>IF(ISERROR(VLOOKUP(A4151,'entry data'!B:C,2,0)),"",VLOOKUP(A4151,'entry data'!B:C,2,0))</f>
        <v/>
      </c>
      <c r="E4151" s="9" t="str">
        <f>IF(ISERROR(VLOOKUP(A4151,'entry data'!B:E,4,0)),"",VLOOKUP(A4151,'entry data'!B:E,4,0))</f>
        <v/>
      </c>
      <c r="F4151" s="11" t="str">
        <f>IF(A4151="","",IF(ISERROR(VLOOKUP(A4151,'entry data'!B:F,5,0)),"",VLOOKUP(A4151,'entry data'!B:F,5,0)))</f>
        <v/>
      </c>
      <c r="G4151" s="12" t="str">
        <f>IF(A4151="","",IF(ISERROR(VLOOKUP(A4151,'entry data'!B:I,8,0)),"",VLOOKUP(A4151,'entry data'!B:I,7,0)))</f>
        <v/>
      </c>
      <c r="H4151" s="13" t="str">
        <f>IF(A4151="","",IF(B4151=1,VLOOKUP(A4151,'entry data'!B:D,3,0),I4150))</f>
        <v/>
      </c>
      <c r="I4151" s="14" t="str">
        <f>IF(A4151="","",IF(E4151="weekly",7,IF(E4151="fortnightly",14,IF(E4151="monthly",DATE(IF(MONTH(H4151)=12,YEAR(H4151)+1,YEAR(H4151)),VLOOKUP(MONTH(H4151),index!$D$2:$G$13,2,0),DAY(H4151)),
IF(E4151="quarterly",DATE(IF(MONTH(H4151)&gt;=10,YEAR(H4151)+1,YEAR(H4151)),VLOOKUP(MONTH(H4151),index!$D$2:$G$13,3,0),DAY(H4151)),
IF(E4151="halfyearly",DATE(IF(MONTH(H4151)&gt;=7,YEAR(H4151)+1,YEAR(H4151)),VLOOKUP(MONTH(H4151),index!$D$2:$G$13,4,0),DAY(H4151)),
DATE(YEAR(H4151)+1,MONTH(H4151),DAY(H4151)))))-H4151))+H4151)</f>
        <v/>
      </c>
      <c r="J4151" s="9" t="str">
        <f t="shared" si="406"/>
        <v/>
      </c>
      <c r="K4151" s="11" t="str">
        <f t="shared" si="407"/>
        <v/>
      </c>
      <c r="L4151" s="11" t="str">
        <f t="shared" si="408"/>
        <v/>
      </c>
      <c r="M4151" s="11" t="str">
        <f>IF(A4151="","",VLOOKUP(E4151,index!$A$1:$B$6,2,0)*K4151*G4151)</f>
        <v/>
      </c>
      <c r="N4151" s="11" t="str">
        <f>IF(A4151="","",-PMT(G4151*VLOOKUP(E4151,index!$A$1:$B$6,2,0),C4151,F4151,0,0))</f>
        <v/>
      </c>
      <c r="O4151" s="11" t="str">
        <f t="shared" si="409"/>
        <v/>
      </c>
      <c r="P4151" s="11" t="str">
        <f t="shared" si="404"/>
        <v/>
      </c>
    </row>
    <row r="4152" spans="1:16" x14ac:dyDescent="0.25">
      <c r="A4152" s="9" t="str">
        <f>IF(A4151="","",IF(B4151&lt;C4151,A4151,IF(A4151=MAX('entry data'!$B$8:$B$507),"",A4151+1)))</f>
        <v/>
      </c>
      <c r="B4152" s="9" t="str">
        <f t="shared" si="405"/>
        <v/>
      </c>
      <c r="C4152" s="9" t="str">
        <f>IF(ISERROR(VLOOKUP(A4152,'entry data'!B:G,6,0)),"",VLOOKUP(A4152,'entry data'!B:G,6,0))</f>
        <v/>
      </c>
      <c r="D4152" s="9" t="str">
        <f>IF(ISERROR(VLOOKUP(A4152,'entry data'!B:C,2,0)),"",VLOOKUP(A4152,'entry data'!B:C,2,0))</f>
        <v/>
      </c>
      <c r="E4152" s="9" t="str">
        <f>IF(ISERROR(VLOOKUP(A4152,'entry data'!B:E,4,0)),"",VLOOKUP(A4152,'entry data'!B:E,4,0))</f>
        <v/>
      </c>
      <c r="F4152" s="11" t="str">
        <f>IF(A4152="","",IF(ISERROR(VLOOKUP(A4152,'entry data'!B:F,5,0)),"",VLOOKUP(A4152,'entry data'!B:F,5,0)))</f>
        <v/>
      </c>
      <c r="G4152" s="12" t="str">
        <f>IF(A4152="","",IF(ISERROR(VLOOKUP(A4152,'entry data'!B:I,8,0)),"",VLOOKUP(A4152,'entry data'!B:I,7,0)))</f>
        <v/>
      </c>
      <c r="H4152" s="13" t="str">
        <f>IF(A4152="","",IF(B4152=1,VLOOKUP(A4152,'entry data'!B:D,3,0),I4151))</f>
        <v/>
      </c>
      <c r="I4152" s="14" t="str">
        <f>IF(A4152="","",IF(E4152="weekly",7,IF(E4152="fortnightly",14,IF(E4152="monthly",DATE(IF(MONTH(H4152)=12,YEAR(H4152)+1,YEAR(H4152)),VLOOKUP(MONTH(H4152),index!$D$2:$G$13,2,0),DAY(H4152)),
IF(E4152="quarterly",DATE(IF(MONTH(H4152)&gt;=10,YEAR(H4152)+1,YEAR(H4152)),VLOOKUP(MONTH(H4152),index!$D$2:$G$13,3,0),DAY(H4152)),
IF(E4152="halfyearly",DATE(IF(MONTH(H4152)&gt;=7,YEAR(H4152)+1,YEAR(H4152)),VLOOKUP(MONTH(H4152),index!$D$2:$G$13,4,0),DAY(H4152)),
DATE(YEAR(H4152)+1,MONTH(H4152),DAY(H4152)))))-H4152))+H4152)</f>
        <v/>
      </c>
      <c r="J4152" s="9" t="str">
        <f t="shared" si="406"/>
        <v/>
      </c>
      <c r="K4152" s="11" t="str">
        <f t="shared" si="407"/>
        <v/>
      </c>
      <c r="L4152" s="11" t="str">
        <f t="shared" si="408"/>
        <v/>
      </c>
      <c r="M4152" s="11" t="str">
        <f>IF(A4152="","",VLOOKUP(E4152,index!$A$1:$B$6,2,0)*K4152*G4152)</f>
        <v/>
      </c>
      <c r="N4152" s="11" t="str">
        <f>IF(A4152="","",-PMT(G4152*VLOOKUP(E4152,index!$A$1:$B$6,2,0),C4152,F4152,0,0))</f>
        <v/>
      </c>
      <c r="O4152" s="11" t="str">
        <f t="shared" si="409"/>
        <v/>
      </c>
      <c r="P4152" s="11" t="str">
        <f t="shared" si="404"/>
        <v/>
      </c>
    </row>
    <row r="4153" spans="1:16" x14ac:dyDescent="0.25">
      <c r="A4153" s="9" t="str">
        <f>IF(A4152="","",IF(B4152&lt;C4152,A4152,IF(A4152=MAX('entry data'!$B$8:$B$507),"",A4152+1)))</f>
        <v/>
      </c>
      <c r="B4153" s="9" t="str">
        <f t="shared" si="405"/>
        <v/>
      </c>
      <c r="C4153" s="9" t="str">
        <f>IF(ISERROR(VLOOKUP(A4153,'entry data'!B:G,6,0)),"",VLOOKUP(A4153,'entry data'!B:G,6,0))</f>
        <v/>
      </c>
      <c r="D4153" s="9" t="str">
        <f>IF(ISERROR(VLOOKUP(A4153,'entry data'!B:C,2,0)),"",VLOOKUP(A4153,'entry data'!B:C,2,0))</f>
        <v/>
      </c>
      <c r="E4153" s="9" t="str">
        <f>IF(ISERROR(VLOOKUP(A4153,'entry data'!B:E,4,0)),"",VLOOKUP(A4153,'entry data'!B:E,4,0))</f>
        <v/>
      </c>
      <c r="F4153" s="11" t="str">
        <f>IF(A4153="","",IF(ISERROR(VLOOKUP(A4153,'entry data'!B:F,5,0)),"",VLOOKUP(A4153,'entry data'!B:F,5,0)))</f>
        <v/>
      </c>
      <c r="G4153" s="12" t="str">
        <f>IF(A4153="","",IF(ISERROR(VLOOKUP(A4153,'entry data'!B:I,8,0)),"",VLOOKUP(A4153,'entry data'!B:I,7,0)))</f>
        <v/>
      </c>
      <c r="H4153" s="13" t="str">
        <f>IF(A4153="","",IF(B4153=1,VLOOKUP(A4153,'entry data'!B:D,3,0),I4152))</f>
        <v/>
      </c>
      <c r="I4153" s="14" t="str">
        <f>IF(A4153="","",IF(E4153="weekly",7,IF(E4153="fortnightly",14,IF(E4153="monthly",DATE(IF(MONTH(H4153)=12,YEAR(H4153)+1,YEAR(H4153)),VLOOKUP(MONTH(H4153),index!$D$2:$G$13,2,0),DAY(H4153)),
IF(E4153="quarterly",DATE(IF(MONTH(H4153)&gt;=10,YEAR(H4153)+1,YEAR(H4153)),VLOOKUP(MONTH(H4153),index!$D$2:$G$13,3,0),DAY(H4153)),
IF(E4153="halfyearly",DATE(IF(MONTH(H4153)&gt;=7,YEAR(H4153)+1,YEAR(H4153)),VLOOKUP(MONTH(H4153),index!$D$2:$G$13,4,0),DAY(H4153)),
DATE(YEAR(H4153)+1,MONTH(H4153),DAY(H4153)))))-H4153))+H4153)</f>
        <v/>
      </c>
      <c r="J4153" s="9" t="str">
        <f t="shared" si="406"/>
        <v/>
      </c>
      <c r="K4153" s="11" t="str">
        <f t="shared" si="407"/>
        <v/>
      </c>
      <c r="L4153" s="11" t="str">
        <f t="shared" si="408"/>
        <v/>
      </c>
      <c r="M4153" s="11" t="str">
        <f>IF(A4153="","",VLOOKUP(E4153,index!$A$1:$B$6,2,0)*K4153*G4153)</f>
        <v/>
      </c>
      <c r="N4153" s="11" t="str">
        <f>IF(A4153="","",-PMT(G4153*VLOOKUP(E4153,index!$A$1:$B$6,2,0),C4153,F4153,0,0))</f>
        <v/>
      </c>
      <c r="O4153" s="11" t="str">
        <f t="shared" si="409"/>
        <v/>
      </c>
      <c r="P4153" s="11" t="str">
        <f t="shared" si="404"/>
        <v/>
      </c>
    </row>
    <row r="4154" spans="1:16" x14ac:dyDescent="0.25">
      <c r="A4154" s="9" t="str">
        <f>IF(A4153="","",IF(B4153&lt;C4153,A4153,IF(A4153=MAX('entry data'!$B$8:$B$507),"",A4153+1)))</f>
        <v/>
      </c>
      <c r="B4154" s="9" t="str">
        <f t="shared" si="405"/>
        <v/>
      </c>
      <c r="C4154" s="9" t="str">
        <f>IF(ISERROR(VLOOKUP(A4154,'entry data'!B:G,6,0)),"",VLOOKUP(A4154,'entry data'!B:G,6,0))</f>
        <v/>
      </c>
      <c r="D4154" s="9" t="str">
        <f>IF(ISERROR(VLOOKUP(A4154,'entry data'!B:C,2,0)),"",VLOOKUP(A4154,'entry data'!B:C,2,0))</f>
        <v/>
      </c>
      <c r="E4154" s="9" t="str">
        <f>IF(ISERROR(VLOOKUP(A4154,'entry data'!B:E,4,0)),"",VLOOKUP(A4154,'entry data'!B:E,4,0))</f>
        <v/>
      </c>
      <c r="F4154" s="11" t="str">
        <f>IF(A4154="","",IF(ISERROR(VLOOKUP(A4154,'entry data'!B:F,5,0)),"",VLOOKUP(A4154,'entry data'!B:F,5,0)))</f>
        <v/>
      </c>
      <c r="G4154" s="12" t="str">
        <f>IF(A4154="","",IF(ISERROR(VLOOKUP(A4154,'entry data'!B:I,8,0)),"",VLOOKUP(A4154,'entry data'!B:I,7,0)))</f>
        <v/>
      </c>
      <c r="H4154" s="13" t="str">
        <f>IF(A4154="","",IF(B4154=1,VLOOKUP(A4154,'entry data'!B:D,3,0),I4153))</f>
        <v/>
      </c>
      <c r="I4154" s="14" t="str">
        <f>IF(A4154="","",IF(E4154="weekly",7,IF(E4154="fortnightly",14,IF(E4154="monthly",DATE(IF(MONTH(H4154)=12,YEAR(H4154)+1,YEAR(H4154)),VLOOKUP(MONTH(H4154),index!$D$2:$G$13,2,0),DAY(H4154)),
IF(E4154="quarterly",DATE(IF(MONTH(H4154)&gt;=10,YEAR(H4154)+1,YEAR(H4154)),VLOOKUP(MONTH(H4154),index!$D$2:$G$13,3,0),DAY(H4154)),
IF(E4154="halfyearly",DATE(IF(MONTH(H4154)&gt;=7,YEAR(H4154)+1,YEAR(H4154)),VLOOKUP(MONTH(H4154),index!$D$2:$G$13,4,0),DAY(H4154)),
DATE(YEAR(H4154)+1,MONTH(H4154),DAY(H4154)))))-H4154))+H4154)</f>
        <v/>
      </c>
      <c r="J4154" s="9" t="str">
        <f t="shared" si="406"/>
        <v/>
      </c>
      <c r="K4154" s="11" t="str">
        <f t="shared" si="407"/>
        <v/>
      </c>
      <c r="L4154" s="11" t="str">
        <f t="shared" si="408"/>
        <v/>
      </c>
      <c r="M4154" s="11" t="str">
        <f>IF(A4154="","",VLOOKUP(E4154,index!$A$1:$B$6,2,0)*K4154*G4154)</f>
        <v/>
      </c>
      <c r="N4154" s="11" t="str">
        <f>IF(A4154="","",-PMT(G4154*VLOOKUP(E4154,index!$A$1:$B$6,2,0),C4154,F4154,0,0))</f>
        <v/>
      </c>
      <c r="O4154" s="11" t="str">
        <f t="shared" si="409"/>
        <v/>
      </c>
      <c r="P4154" s="11" t="str">
        <f t="shared" si="404"/>
        <v/>
      </c>
    </row>
    <row r="4155" spans="1:16" x14ac:dyDescent="0.25">
      <c r="A4155" s="9" t="str">
        <f>IF(A4154="","",IF(B4154&lt;C4154,A4154,IF(A4154=MAX('entry data'!$B$8:$B$507),"",A4154+1)))</f>
        <v/>
      </c>
      <c r="B4155" s="9" t="str">
        <f t="shared" si="405"/>
        <v/>
      </c>
      <c r="C4155" s="9" t="str">
        <f>IF(ISERROR(VLOOKUP(A4155,'entry data'!B:G,6,0)),"",VLOOKUP(A4155,'entry data'!B:G,6,0))</f>
        <v/>
      </c>
      <c r="D4155" s="9" t="str">
        <f>IF(ISERROR(VLOOKUP(A4155,'entry data'!B:C,2,0)),"",VLOOKUP(A4155,'entry data'!B:C,2,0))</f>
        <v/>
      </c>
      <c r="E4155" s="9" t="str">
        <f>IF(ISERROR(VLOOKUP(A4155,'entry data'!B:E,4,0)),"",VLOOKUP(A4155,'entry data'!B:E,4,0))</f>
        <v/>
      </c>
      <c r="F4155" s="11" t="str">
        <f>IF(A4155="","",IF(ISERROR(VLOOKUP(A4155,'entry data'!B:F,5,0)),"",VLOOKUP(A4155,'entry data'!B:F,5,0)))</f>
        <v/>
      </c>
      <c r="G4155" s="12" t="str">
        <f>IF(A4155="","",IF(ISERROR(VLOOKUP(A4155,'entry data'!B:I,8,0)),"",VLOOKUP(A4155,'entry data'!B:I,7,0)))</f>
        <v/>
      </c>
      <c r="H4155" s="13" t="str">
        <f>IF(A4155="","",IF(B4155=1,VLOOKUP(A4155,'entry data'!B:D,3,0),I4154))</f>
        <v/>
      </c>
      <c r="I4155" s="14" t="str">
        <f>IF(A4155="","",IF(E4155="weekly",7,IF(E4155="fortnightly",14,IF(E4155="monthly",DATE(IF(MONTH(H4155)=12,YEAR(H4155)+1,YEAR(H4155)),VLOOKUP(MONTH(H4155),index!$D$2:$G$13,2,0),DAY(H4155)),
IF(E4155="quarterly",DATE(IF(MONTH(H4155)&gt;=10,YEAR(H4155)+1,YEAR(H4155)),VLOOKUP(MONTH(H4155),index!$D$2:$G$13,3,0),DAY(H4155)),
IF(E4155="halfyearly",DATE(IF(MONTH(H4155)&gt;=7,YEAR(H4155)+1,YEAR(H4155)),VLOOKUP(MONTH(H4155),index!$D$2:$G$13,4,0),DAY(H4155)),
DATE(YEAR(H4155)+1,MONTH(H4155),DAY(H4155)))))-H4155))+H4155)</f>
        <v/>
      </c>
      <c r="J4155" s="9" t="str">
        <f t="shared" si="406"/>
        <v/>
      </c>
      <c r="K4155" s="11" t="str">
        <f t="shared" si="407"/>
        <v/>
      </c>
      <c r="L4155" s="11" t="str">
        <f t="shared" si="408"/>
        <v/>
      </c>
      <c r="M4155" s="11" t="str">
        <f>IF(A4155="","",VLOOKUP(E4155,index!$A$1:$B$6,2,0)*K4155*G4155)</f>
        <v/>
      </c>
      <c r="N4155" s="11" t="str">
        <f>IF(A4155="","",-PMT(G4155*VLOOKUP(E4155,index!$A$1:$B$6,2,0),C4155,F4155,0,0))</f>
        <v/>
      </c>
      <c r="O4155" s="11" t="str">
        <f t="shared" si="409"/>
        <v/>
      </c>
      <c r="P4155" s="11" t="str">
        <f t="shared" si="404"/>
        <v/>
      </c>
    </row>
    <row r="4156" spans="1:16" x14ac:dyDescent="0.25">
      <c r="A4156" s="9" t="str">
        <f>IF(A4155="","",IF(B4155&lt;C4155,A4155,IF(A4155=MAX('entry data'!$B$8:$B$507),"",A4155+1)))</f>
        <v/>
      </c>
      <c r="B4156" s="9" t="str">
        <f t="shared" si="405"/>
        <v/>
      </c>
      <c r="C4156" s="9" t="str">
        <f>IF(ISERROR(VLOOKUP(A4156,'entry data'!B:G,6,0)),"",VLOOKUP(A4156,'entry data'!B:G,6,0))</f>
        <v/>
      </c>
      <c r="D4156" s="9" t="str">
        <f>IF(ISERROR(VLOOKUP(A4156,'entry data'!B:C,2,0)),"",VLOOKUP(A4156,'entry data'!B:C,2,0))</f>
        <v/>
      </c>
      <c r="E4156" s="9" t="str">
        <f>IF(ISERROR(VLOOKUP(A4156,'entry data'!B:E,4,0)),"",VLOOKUP(A4156,'entry data'!B:E,4,0))</f>
        <v/>
      </c>
      <c r="F4156" s="11" t="str">
        <f>IF(A4156="","",IF(ISERROR(VLOOKUP(A4156,'entry data'!B:F,5,0)),"",VLOOKUP(A4156,'entry data'!B:F,5,0)))</f>
        <v/>
      </c>
      <c r="G4156" s="12" t="str">
        <f>IF(A4156="","",IF(ISERROR(VLOOKUP(A4156,'entry data'!B:I,8,0)),"",VLOOKUP(A4156,'entry data'!B:I,7,0)))</f>
        <v/>
      </c>
      <c r="H4156" s="13" t="str">
        <f>IF(A4156="","",IF(B4156=1,VLOOKUP(A4156,'entry data'!B:D,3,0),I4155))</f>
        <v/>
      </c>
      <c r="I4156" s="14" t="str">
        <f>IF(A4156="","",IF(E4156="weekly",7,IF(E4156="fortnightly",14,IF(E4156="monthly",DATE(IF(MONTH(H4156)=12,YEAR(H4156)+1,YEAR(H4156)),VLOOKUP(MONTH(H4156),index!$D$2:$G$13,2,0),DAY(H4156)),
IF(E4156="quarterly",DATE(IF(MONTH(H4156)&gt;=10,YEAR(H4156)+1,YEAR(H4156)),VLOOKUP(MONTH(H4156),index!$D$2:$G$13,3,0),DAY(H4156)),
IF(E4156="halfyearly",DATE(IF(MONTH(H4156)&gt;=7,YEAR(H4156)+1,YEAR(H4156)),VLOOKUP(MONTH(H4156),index!$D$2:$G$13,4,0),DAY(H4156)),
DATE(YEAR(H4156)+1,MONTH(H4156),DAY(H4156)))))-H4156))+H4156)</f>
        <v/>
      </c>
      <c r="J4156" s="9" t="str">
        <f t="shared" si="406"/>
        <v/>
      </c>
      <c r="K4156" s="11" t="str">
        <f t="shared" si="407"/>
        <v/>
      </c>
      <c r="L4156" s="11" t="str">
        <f t="shared" si="408"/>
        <v/>
      </c>
      <c r="M4156" s="11" t="str">
        <f>IF(A4156="","",VLOOKUP(E4156,index!$A$1:$B$6,2,0)*K4156*G4156)</f>
        <v/>
      </c>
      <c r="N4156" s="11" t="str">
        <f>IF(A4156="","",-PMT(G4156*VLOOKUP(E4156,index!$A$1:$B$6,2,0),C4156,F4156,0,0))</f>
        <v/>
      </c>
      <c r="O4156" s="11" t="str">
        <f t="shared" si="409"/>
        <v/>
      </c>
      <c r="P4156" s="11" t="str">
        <f t="shared" si="404"/>
        <v/>
      </c>
    </row>
    <row r="4157" spans="1:16" x14ac:dyDescent="0.25">
      <c r="A4157" s="9" t="str">
        <f>IF(A4156="","",IF(B4156&lt;C4156,A4156,IF(A4156=MAX('entry data'!$B$8:$B$507),"",A4156+1)))</f>
        <v/>
      </c>
      <c r="B4157" s="9" t="str">
        <f t="shared" si="405"/>
        <v/>
      </c>
      <c r="C4157" s="9" t="str">
        <f>IF(ISERROR(VLOOKUP(A4157,'entry data'!B:G,6,0)),"",VLOOKUP(A4157,'entry data'!B:G,6,0))</f>
        <v/>
      </c>
      <c r="D4157" s="9" t="str">
        <f>IF(ISERROR(VLOOKUP(A4157,'entry data'!B:C,2,0)),"",VLOOKUP(A4157,'entry data'!B:C,2,0))</f>
        <v/>
      </c>
      <c r="E4157" s="9" t="str">
        <f>IF(ISERROR(VLOOKUP(A4157,'entry data'!B:E,4,0)),"",VLOOKUP(A4157,'entry data'!B:E,4,0))</f>
        <v/>
      </c>
      <c r="F4157" s="11" t="str">
        <f>IF(A4157="","",IF(ISERROR(VLOOKUP(A4157,'entry data'!B:F,5,0)),"",VLOOKUP(A4157,'entry data'!B:F,5,0)))</f>
        <v/>
      </c>
      <c r="G4157" s="12" t="str">
        <f>IF(A4157="","",IF(ISERROR(VLOOKUP(A4157,'entry data'!B:I,8,0)),"",VLOOKUP(A4157,'entry data'!B:I,7,0)))</f>
        <v/>
      </c>
      <c r="H4157" s="13" t="str">
        <f>IF(A4157="","",IF(B4157=1,VLOOKUP(A4157,'entry data'!B:D,3,0),I4156))</f>
        <v/>
      </c>
      <c r="I4157" s="14" t="str">
        <f>IF(A4157="","",IF(E4157="weekly",7,IF(E4157="fortnightly",14,IF(E4157="monthly",DATE(IF(MONTH(H4157)=12,YEAR(H4157)+1,YEAR(H4157)),VLOOKUP(MONTH(H4157),index!$D$2:$G$13,2,0),DAY(H4157)),
IF(E4157="quarterly",DATE(IF(MONTH(H4157)&gt;=10,YEAR(H4157)+1,YEAR(H4157)),VLOOKUP(MONTH(H4157),index!$D$2:$G$13,3,0),DAY(H4157)),
IF(E4157="halfyearly",DATE(IF(MONTH(H4157)&gt;=7,YEAR(H4157)+1,YEAR(H4157)),VLOOKUP(MONTH(H4157),index!$D$2:$G$13,4,0),DAY(H4157)),
DATE(YEAR(H4157)+1,MONTH(H4157),DAY(H4157)))))-H4157))+H4157)</f>
        <v/>
      </c>
      <c r="J4157" s="9" t="str">
        <f t="shared" si="406"/>
        <v/>
      </c>
      <c r="K4157" s="11" t="str">
        <f t="shared" si="407"/>
        <v/>
      </c>
      <c r="L4157" s="11" t="str">
        <f t="shared" si="408"/>
        <v/>
      </c>
      <c r="M4157" s="11" t="str">
        <f>IF(A4157="","",VLOOKUP(E4157,index!$A$1:$B$6,2,0)*K4157*G4157)</f>
        <v/>
      </c>
      <c r="N4157" s="11" t="str">
        <f>IF(A4157="","",-PMT(G4157*VLOOKUP(E4157,index!$A$1:$B$6,2,0),C4157,F4157,0,0))</f>
        <v/>
      </c>
      <c r="O4157" s="11" t="str">
        <f t="shared" si="409"/>
        <v/>
      </c>
      <c r="P4157" s="11" t="str">
        <f t="shared" si="404"/>
        <v/>
      </c>
    </row>
    <row r="4158" spans="1:16" x14ac:dyDescent="0.25">
      <c r="A4158" s="9" t="str">
        <f>IF(A4157="","",IF(B4157&lt;C4157,A4157,IF(A4157=MAX('entry data'!$B$8:$B$507),"",A4157+1)))</f>
        <v/>
      </c>
      <c r="B4158" s="9" t="str">
        <f t="shared" si="405"/>
        <v/>
      </c>
      <c r="C4158" s="9" t="str">
        <f>IF(ISERROR(VLOOKUP(A4158,'entry data'!B:G,6,0)),"",VLOOKUP(A4158,'entry data'!B:G,6,0))</f>
        <v/>
      </c>
      <c r="D4158" s="9" t="str">
        <f>IF(ISERROR(VLOOKUP(A4158,'entry data'!B:C,2,0)),"",VLOOKUP(A4158,'entry data'!B:C,2,0))</f>
        <v/>
      </c>
      <c r="E4158" s="9" t="str">
        <f>IF(ISERROR(VLOOKUP(A4158,'entry data'!B:E,4,0)),"",VLOOKUP(A4158,'entry data'!B:E,4,0))</f>
        <v/>
      </c>
      <c r="F4158" s="11" t="str">
        <f>IF(A4158="","",IF(ISERROR(VLOOKUP(A4158,'entry data'!B:F,5,0)),"",VLOOKUP(A4158,'entry data'!B:F,5,0)))</f>
        <v/>
      </c>
      <c r="G4158" s="12" t="str">
        <f>IF(A4158="","",IF(ISERROR(VLOOKUP(A4158,'entry data'!B:I,8,0)),"",VLOOKUP(A4158,'entry data'!B:I,7,0)))</f>
        <v/>
      </c>
      <c r="H4158" s="13" t="str">
        <f>IF(A4158="","",IF(B4158=1,VLOOKUP(A4158,'entry data'!B:D,3,0),I4157))</f>
        <v/>
      </c>
      <c r="I4158" s="14" t="str">
        <f>IF(A4158="","",IF(E4158="weekly",7,IF(E4158="fortnightly",14,IF(E4158="monthly",DATE(IF(MONTH(H4158)=12,YEAR(H4158)+1,YEAR(H4158)),VLOOKUP(MONTH(H4158),index!$D$2:$G$13,2,0),DAY(H4158)),
IF(E4158="quarterly",DATE(IF(MONTH(H4158)&gt;=10,YEAR(H4158)+1,YEAR(H4158)),VLOOKUP(MONTH(H4158),index!$D$2:$G$13,3,0),DAY(H4158)),
IF(E4158="halfyearly",DATE(IF(MONTH(H4158)&gt;=7,YEAR(H4158)+1,YEAR(H4158)),VLOOKUP(MONTH(H4158),index!$D$2:$G$13,4,0),DAY(H4158)),
DATE(YEAR(H4158)+1,MONTH(H4158),DAY(H4158)))))-H4158))+H4158)</f>
        <v/>
      </c>
      <c r="J4158" s="9" t="str">
        <f t="shared" si="406"/>
        <v/>
      </c>
      <c r="K4158" s="11" t="str">
        <f t="shared" si="407"/>
        <v/>
      </c>
      <c r="L4158" s="11" t="str">
        <f t="shared" si="408"/>
        <v/>
      </c>
      <c r="M4158" s="11" t="str">
        <f>IF(A4158="","",VLOOKUP(E4158,index!$A$1:$B$6,2,0)*K4158*G4158)</f>
        <v/>
      </c>
      <c r="N4158" s="11" t="str">
        <f>IF(A4158="","",-PMT(G4158*VLOOKUP(E4158,index!$A$1:$B$6,2,0),C4158,F4158,0,0))</f>
        <v/>
      </c>
      <c r="O4158" s="11" t="str">
        <f t="shared" si="409"/>
        <v/>
      </c>
      <c r="P4158" s="11" t="str">
        <f t="shared" si="404"/>
        <v/>
      </c>
    </row>
    <row r="4159" spans="1:16" x14ac:dyDescent="0.25">
      <c r="A4159" s="9" t="str">
        <f>IF(A4158="","",IF(B4158&lt;C4158,A4158,IF(A4158=MAX('entry data'!$B$8:$B$507),"",A4158+1)))</f>
        <v/>
      </c>
      <c r="B4159" s="9" t="str">
        <f t="shared" si="405"/>
        <v/>
      </c>
      <c r="C4159" s="9" t="str">
        <f>IF(ISERROR(VLOOKUP(A4159,'entry data'!B:G,6,0)),"",VLOOKUP(A4159,'entry data'!B:G,6,0))</f>
        <v/>
      </c>
      <c r="D4159" s="9" t="str">
        <f>IF(ISERROR(VLOOKUP(A4159,'entry data'!B:C,2,0)),"",VLOOKUP(A4159,'entry data'!B:C,2,0))</f>
        <v/>
      </c>
      <c r="E4159" s="9" t="str">
        <f>IF(ISERROR(VLOOKUP(A4159,'entry data'!B:E,4,0)),"",VLOOKUP(A4159,'entry data'!B:E,4,0))</f>
        <v/>
      </c>
      <c r="F4159" s="11" t="str">
        <f>IF(A4159="","",IF(ISERROR(VLOOKUP(A4159,'entry data'!B:F,5,0)),"",VLOOKUP(A4159,'entry data'!B:F,5,0)))</f>
        <v/>
      </c>
      <c r="G4159" s="12" t="str">
        <f>IF(A4159="","",IF(ISERROR(VLOOKUP(A4159,'entry data'!B:I,8,0)),"",VLOOKUP(A4159,'entry data'!B:I,7,0)))</f>
        <v/>
      </c>
      <c r="H4159" s="13" t="str">
        <f>IF(A4159="","",IF(B4159=1,VLOOKUP(A4159,'entry data'!B:D,3,0),I4158))</f>
        <v/>
      </c>
      <c r="I4159" s="14" t="str">
        <f>IF(A4159="","",IF(E4159="weekly",7,IF(E4159="fortnightly",14,IF(E4159="monthly",DATE(IF(MONTH(H4159)=12,YEAR(H4159)+1,YEAR(H4159)),VLOOKUP(MONTH(H4159),index!$D$2:$G$13,2,0),DAY(H4159)),
IF(E4159="quarterly",DATE(IF(MONTH(H4159)&gt;=10,YEAR(H4159)+1,YEAR(H4159)),VLOOKUP(MONTH(H4159),index!$D$2:$G$13,3,0),DAY(H4159)),
IF(E4159="halfyearly",DATE(IF(MONTH(H4159)&gt;=7,YEAR(H4159)+1,YEAR(H4159)),VLOOKUP(MONTH(H4159),index!$D$2:$G$13,4,0),DAY(H4159)),
DATE(YEAR(H4159)+1,MONTH(H4159),DAY(H4159)))))-H4159))+H4159)</f>
        <v/>
      </c>
      <c r="J4159" s="9" t="str">
        <f t="shared" si="406"/>
        <v/>
      </c>
      <c r="K4159" s="11" t="str">
        <f t="shared" si="407"/>
        <v/>
      </c>
      <c r="L4159" s="11" t="str">
        <f t="shared" si="408"/>
        <v/>
      </c>
      <c r="M4159" s="11" t="str">
        <f>IF(A4159="","",VLOOKUP(E4159,index!$A$1:$B$6,2,0)*K4159*G4159)</f>
        <v/>
      </c>
      <c r="N4159" s="11" t="str">
        <f>IF(A4159="","",-PMT(G4159*VLOOKUP(E4159,index!$A$1:$B$6,2,0),C4159,F4159,0,0))</f>
        <v/>
      </c>
      <c r="O4159" s="11" t="str">
        <f t="shared" si="409"/>
        <v/>
      </c>
      <c r="P4159" s="11" t="str">
        <f t="shared" si="404"/>
        <v/>
      </c>
    </row>
    <row r="4160" spans="1:16" x14ac:dyDescent="0.25">
      <c r="A4160" s="9" t="str">
        <f>IF(A4159="","",IF(B4159&lt;C4159,A4159,IF(A4159=MAX('entry data'!$B$8:$B$507),"",A4159+1)))</f>
        <v/>
      </c>
      <c r="B4160" s="9" t="str">
        <f t="shared" si="405"/>
        <v/>
      </c>
      <c r="C4160" s="9" t="str">
        <f>IF(ISERROR(VLOOKUP(A4160,'entry data'!B:G,6,0)),"",VLOOKUP(A4160,'entry data'!B:G,6,0))</f>
        <v/>
      </c>
      <c r="D4160" s="9" t="str">
        <f>IF(ISERROR(VLOOKUP(A4160,'entry data'!B:C,2,0)),"",VLOOKUP(A4160,'entry data'!B:C,2,0))</f>
        <v/>
      </c>
      <c r="E4160" s="9" t="str">
        <f>IF(ISERROR(VLOOKUP(A4160,'entry data'!B:E,4,0)),"",VLOOKUP(A4160,'entry data'!B:E,4,0))</f>
        <v/>
      </c>
      <c r="F4160" s="11" t="str">
        <f>IF(A4160="","",IF(ISERROR(VLOOKUP(A4160,'entry data'!B:F,5,0)),"",VLOOKUP(A4160,'entry data'!B:F,5,0)))</f>
        <v/>
      </c>
      <c r="G4160" s="12" t="str">
        <f>IF(A4160="","",IF(ISERROR(VLOOKUP(A4160,'entry data'!B:I,8,0)),"",VLOOKUP(A4160,'entry data'!B:I,7,0)))</f>
        <v/>
      </c>
      <c r="H4160" s="13" t="str">
        <f>IF(A4160="","",IF(B4160=1,VLOOKUP(A4160,'entry data'!B:D,3,0),I4159))</f>
        <v/>
      </c>
      <c r="I4160" s="14" t="str">
        <f>IF(A4160="","",IF(E4160="weekly",7,IF(E4160="fortnightly",14,IF(E4160="monthly",DATE(IF(MONTH(H4160)=12,YEAR(H4160)+1,YEAR(H4160)),VLOOKUP(MONTH(H4160),index!$D$2:$G$13,2,0),DAY(H4160)),
IF(E4160="quarterly",DATE(IF(MONTH(H4160)&gt;=10,YEAR(H4160)+1,YEAR(H4160)),VLOOKUP(MONTH(H4160),index!$D$2:$G$13,3,0),DAY(H4160)),
IF(E4160="halfyearly",DATE(IF(MONTH(H4160)&gt;=7,YEAR(H4160)+1,YEAR(H4160)),VLOOKUP(MONTH(H4160),index!$D$2:$G$13,4,0),DAY(H4160)),
DATE(YEAR(H4160)+1,MONTH(H4160),DAY(H4160)))))-H4160))+H4160)</f>
        <v/>
      </c>
      <c r="J4160" s="9" t="str">
        <f t="shared" si="406"/>
        <v/>
      </c>
      <c r="K4160" s="11" t="str">
        <f t="shared" si="407"/>
        <v/>
      </c>
      <c r="L4160" s="11" t="str">
        <f t="shared" si="408"/>
        <v/>
      </c>
      <c r="M4160" s="11" t="str">
        <f>IF(A4160="","",VLOOKUP(E4160,index!$A$1:$B$6,2,0)*K4160*G4160)</f>
        <v/>
      </c>
      <c r="N4160" s="11" t="str">
        <f>IF(A4160="","",-PMT(G4160*VLOOKUP(E4160,index!$A$1:$B$6,2,0),C4160,F4160,0,0))</f>
        <v/>
      </c>
      <c r="O4160" s="11" t="str">
        <f t="shared" si="409"/>
        <v/>
      </c>
      <c r="P4160" s="11" t="str">
        <f t="shared" si="404"/>
        <v/>
      </c>
    </row>
    <row r="4161" spans="1:16" x14ac:dyDescent="0.25">
      <c r="A4161" s="9" t="str">
        <f>IF(A4160="","",IF(B4160&lt;C4160,A4160,IF(A4160=MAX('entry data'!$B$8:$B$507),"",A4160+1)))</f>
        <v/>
      </c>
      <c r="B4161" s="9" t="str">
        <f t="shared" si="405"/>
        <v/>
      </c>
      <c r="C4161" s="9" t="str">
        <f>IF(ISERROR(VLOOKUP(A4161,'entry data'!B:G,6,0)),"",VLOOKUP(A4161,'entry data'!B:G,6,0))</f>
        <v/>
      </c>
      <c r="D4161" s="9" t="str">
        <f>IF(ISERROR(VLOOKUP(A4161,'entry data'!B:C,2,0)),"",VLOOKUP(A4161,'entry data'!B:C,2,0))</f>
        <v/>
      </c>
      <c r="E4161" s="9" t="str">
        <f>IF(ISERROR(VLOOKUP(A4161,'entry data'!B:E,4,0)),"",VLOOKUP(A4161,'entry data'!B:E,4,0))</f>
        <v/>
      </c>
      <c r="F4161" s="11" t="str">
        <f>IF(A4161="","",IF(ISERROR(VLOOKUP(A4161,'entry data'!B:F,5,0)),"",VLOOKUP(A4161,'entry data'!B:F,5,0)))</f>
        <v/>
      </c>
      <c r="G4161" s="12" t="str">
        <f>IF(A4161="","",IF(ISERROR(VLOOKUP(A4161,'entry data'!B:I,8,0)),"",VLOOKUP(A4161,'entry data'!B:I,7,0)))</f>
        <v/>
      </c>
      <c r="H4161" s="13" t="str">
        <f>IF(A4161="","",IF(B4161=1,VLOOKUP(A4161,'entry data'!B:D,3,0),I4160))</f>
        <v/>
      </c>
      <c r="I4161" s="14" t="str">
        <f>IF(A4161="","",IF(E4161="weekly",7,IF(E4161="fortnightly",14,IF(E4161="monthly",DATE(IF(MONTH(H4161)=12,YEAR(H4161)+1,YEAR(H4161)),VLOOKUP(MONTH(H4161),index!$D$2:$G$13,2,0),DAY(H4161)),
IF(E4161="quarterly",DATE(IF(MONTH(H4161)&gt;=10,YEAR(H4161)+1,YEAR(H4161)),VLOOKUP(MONTH(H4161),index!$D$2:$G$13,3,0),DAY(H4161)),
IF(E4161="halfyearly",DATE(IF(MONTH(H4161)&gt;=7,YEAR(H4161)+1,YEAR(H4161)),VLOOKUP(MONTH(H4161),index!$D$2:$G$13,4,0),DAY(H4161)),
DATE(YEAR(H4161)+1,MONTH(H4161),DAY(H4161)))))-H4161))+H4161)</f>
        <v/>
      </c>
      <c r="J4161" s="9" t="str">
        <f t="shared" si="406"/>
        <v/>
      </c>
      <c r="K4161" s="11" t="str">
        <f t="shared" si="407"/>
        <v/>
      </c>
      <c r="L4161" s="11" t="str">
        <f t="shared" si="408"/>
        <v/>
      </c>
      <c r="M4161" s="11" t="str">
        <f>IF(A4161="","",VLOOKUP(E4161,index!$A$1:$B$6,2,0)*K4161*G4161)</f>
        <v/>
      </c>
      <c r="N4161" s="11" t="str">
        <f>IF(A4161="","",-PMT(G4161*VLOOKUP(E4161,index!$A$1:$B$6,2,0),C4161,F4161,0,0))</f>
        <v/>
      </c>
      <c r="O4161" s="11" t="str">
        <f t="shared" si="409"/>
        <v/>
      </c>
      <c r="P4161" s="11" t="str">
        <f t="shared" si="404"/>
        <v/>
      </c>
    </row>
    <row r="4162" spans="1:16" x14ac:dyDescent="0.25">
      <c r="A4162" s="9" t="str">
        <f>IF(A4161="","",IF(B4161&lt;C4161,A4161,IF(A4161=MAX('entry data'!$B$8:$B$507),"",A4161+1)))</f>
        <v/>
      </c>
      <c r="B4162" s="9" t="str">
        <f t="shared" si="405"/>
        <v/>
      </c>
      <c r="C4162" s="9" t="str">
        <f>IF(ISERROR(VLOOKUP(A4162,'entry data'!B:G,6,0)),"",VLOOKUP(A4162,'entry data'!B:G,6,0))</f>
        <v/>
      </c>
      <c r="D4162" s="9" t="str">
        <f>IF(ISERROR(VLOOKUP(A4162,'entry data'!B:C,2,0)),"",VLOOKUP(A4162,'entry data'!B:C,2,0))</f>
        <v/>
      </c>
      <c r="E4162" s="9" t="str">
        <f>IF(ISERROR(VLOOKUP(A4162,'entry data'!B:E,4,0)),"",VLOOKUP(A4162,'entry data'!B:E,4,0))</f>
        <v/>
      </c>
      <c r="F4162" s="11" t="str">
        <f>IF(A4162="","",IF(ISERROR(VLOOKUP(A4162,'entry data'!B:F,5,0)),"",VLOOKUP(A4162,'entry data'!B:F,5,0)))</f>
        <v/>
      </c>
      <c r="G4162" s="12" t="str">
        <f>IF(A4162="","",IF(ISERROR(VLOOKUP(A4162,'entry data'!B:I,8,0)),"",VLOOKUP(A4162,'entry data'!B:I,7,0)))</f>
        <v/>
      </c>
      <c r="H4162" s="13" t="str">
        <f>IF(A4162="","",IF(B4162=1,VLOOKUP(A4162,'entry data'!B:D,3,0),I4161))</f>
        <v/>
      </c>
      <c r="I4162" s="14" t="str">
        <f>IF(A4162="","",IF(E4162="weekly",7,IF(E4162="fortnightly",14,IF(E4162="monthly",DATE(IF(MONTH(H4162)=12,YEAR(H4162)+1,YEAR(H4162)),VLOOKUP(MONTH(H4162),index!$D$2:$G$13,2,0),DAY(H4162)),
IF(E4162="quarterly",DATE(IF(MONTH(H4162)&gt;=10,YEAR(H4162)+1,YEAR(H4162)),VLOOKUP(MONTH(H4162),index!$D$2:$G$13,3,0),DAY(H4162)),
IF(E4162="halfyearly",DATE(IF(MONTH(H4162)&gt;=7,YEAR(H4162)+1,YEAR(H4162)),VLOOKUP(MONTH(H4162),index!$D$2:$G$13,4,0),DAY(H4162)),
DATE(YEAR(H4162)+1,MONTH(H4162),DAY(H4162)))))-H4162))+H4162)</f>
        <v/>
      </c>
      <c r="J4162" s="9" t="str">
        <f t="shared" si="406"/>
        <v/>
      </c>
      <c r="K4162" s="11" t="str">
        <f t="shared" si="407"/>
        <v/>
      </c>
      <c r="L4162" s="11" t="str">
        <f t="shared" si="408"/>
        <v/>
      </c>
      <c r="M4162" s="11" t="str">
        <f>IF(A4162="","",VLOOKUP(E4162,index!$A$1:$B$6,2,0)*K4162*G4162)</f>
        <v/>
      </c>
      <c r="N4162" s="11" t="str">
        <f>IF(A4162="","",-PMT(G4162*VLOOKUP(E4162,index!$A$1:$B$6,2,0),C4162,F4162,0,0))</f>
        <v/>
      </c>
      <c r="O4162" s="11" t="str">
        <f t="shared" si="409"/>
        <v/>
      </c>
      <c r="P4162" s="11" t="str">
        <f t="shared" si="404"/>
        <v/>
      </c>
    </row>
    <row r="4163" spans="1:16" x14ac:dyDescent="0.25">
      <c r="A4163" s="9" t="str">
        <f>IF(A4162="","",IF(B4162&lt;C4162,A4162,IF(A4162=MAX('entry data'!$B$8:$B$507),"",A4162+1)))</f>
        <v/>
      </c>
      <c r="B4163" s="9" t="str">
        <f t="shared" si="405"/>
        <v/>
      </c>
      <c r="C4163" s="9" t="str">
        <f>IF(ISERROR(VLOOKUP(A4163,'entry data'!B:G,6,0)),"",VLOOKUP(A4163,'entry data'!B:G,6,0))</f>
        <v/>
      </c>
      <c r="D4163" s="9" t="str">
        <f>IF(ISERROR(VLOOKUP(A4163,'entry data'!B:C,2,0)),"",VLOOKUP(A4163,'entry data'!B:C,2,0))</f>
        <v/>
      </c>
      <c r="E4163" s="9" t="str">
        <f>IF(ISERROR(VLOOKUP(A4163,'entry data'!B:E,4,0)),"",VLOOKUP(A4163,'entry data'!B:E,4,0))</f>
        <v/>
      </c>
      <c r="F4163" s="11" t="str">
        <f>IF(A4163="","",IF(ISERROR(VLOOKUP(A4163,'entry data'!B:F,5,0)),"",VLOOKUP(A4163,'entry data'!B:F,5,0)))</f>
        <v/>
      </c>
      <c r="G4163" s="12" t="str">
        <f>IF(A4163="","",IF(ISERROR(VLOOKUP(A4163,'entry data'!B:I,8,0)),"",VLOOKUP(A4163,'entry data'!B:I,7,0)))</f>
        <v/>
      </c>
      <c r="H4163" s="13" t="str">
        <f>IF(A4163="","",IF(B4163=1,VLOOKUP(A4163,'entry data'!B:D,3,0),I4162))</f>
        <v/>
      </c>
      <c r="I4163" s="14" t="str">
        <f>IF(A4163="","",IF(E4163="weekly",7,IF(E4163="fortnightly",14,IF(E4163="monthly",DATE(IF(MONTH(H4163)=12,YEAR(H4163)+1,YEAR(H4163)),VLOOKUP(MONTH(H4163),index!$D$2:$G$13,2,0),DAY(H4163)),
IF(E4163="quarterly",DATE(IF(MONTH(H4163)&gt;=10,YEAR(H4163)+1,YEAR(H4163)),VLOOKUP(MONTH(H4163),index!$D$2:$G$13,3,0),DAY(H4163)),
IF(E4163="halfyearly",DATE(IF(MONTH(H4163)&gt;=7,YEAR(H4163)+1,YEAR(H4163)),VLOOKUP(MONTH(H4163),index!$D$2:$G$13,4,0),DAY(H4163)),
DATE(YEAR(H4163)+1,MONTH(H4163),DAY(H4163)))))-H4163))+H4163)</f>
        <v/>
      </c>
      <c r="J4163" s="9" t="str">
        <f t="shared" si="406"/>
        <v/>
      </c>
      <c r="K4163" s="11" t="str">
        <f t="shared" si="407"/>
        <v/>
      </c>
      <c r="L4163" s="11" t="str">
        <f t="shared" si="408"/>
        <v/>
      </c>
      <c r="M4163" s="11" t="str">
        <f>IF(A4163="","",VLOOKUP(E4163,index!$A$1:$B$6,2,0)*K4163*G4163)</f>
        <v/>
      </c>
      <c r="N4163" s="11" t="str">
        <f>IF(A4163="","",-PMT(G4163*VLOOKUP(E4163,index!$A$1:$B$6,2,0),C4163,F4163,0,0))</f>
        <v/>
      </c>
      <c r="O4163" s="11" t="str">
        <f t="shared" si="409"/>
        <v/>
      </c>
      <c r="P4163" s="11" t="str">
        <f t="shared" ref="P4163:P4226" si="410">IF(A4163="","",IF(J4163&lt;&gt;J4164,O4163,0))</f>
        <v/>
      </c>
    </row>
    <row r="4164" spans="1:16" x14ac:dyDescent="0.25">
      <c r="A4164" s="9" t="str">
        <f>IF(A4163="","",IF(B4163&lt;C4163,A4163,IF(A4163=MAX('entry data'!$B$8:$B$507),"",A4163+1)))</f>
        <v/>
      </c>
      <c r="B4164" s="9" t="str">
        <f t="shared" si="405"/>
        <v/>
      </c>
      <c r="C4164" s="9" t="str">
        <f>IF(ISERROR(VLOOKUP(A4164,'entry data'!B:G,6,0)),"",VLOOKUP(A4164,'entry data'!B:G,6,0))</f>
        <v/>
      </c>
      <c r="D4164" s="9" t="str">
        <f>IF(ISERROR(VLOOKUP(A4164,'entry data'!B:C,2,0)),"",VLOOKUP(A4164,'entry data'!B:C,2,0))</f>
        <v/>
      </c>
      <c r="E4164" s="9" t="str">
        <f>IF(ISERROR(VLOOKUP(A4164,'entry data'!B:E,4,0)),"",VLOOKUP(A4164,'entry data'!B:E,4,0))</f>
        <v/>
      </c>
      <c r="F4164" s="11" t="str">
        <f>IF(A4164="","",IF(ISERROR(VLOOKUP(A4164,'entry data'!B:F,5,0)),"",VLOOKUP(A4164,'entry data'!B:F,5,0)))</f>
        <v/>
      </c>
      <c r="G4164" s="12" t="str">
        <f>IF(A4164="","",IF(ISERROR(VLOOKUP(A4164,'entry data'!B:I,8,0)),"",VLOOKUP(A4164,'entry data'!B:I,7,0)))</f>
        <v/>
      </c>
      <c r="H4164" s="13" t="str">
        <f>IF(A4164="","",IF(B4164=1,VLOOKUP(A4164,'entry data'!B:D,3,0),I4163))</f>
        <v/>
      </c>
      <c r="I4164" s="14" t="str">
        <f>IF(A4164="","",IF(E4164="weekly",7,IF(E4164="fortnightly",14,IF(E4164="monthly",DATE(IF(MONTH(H4164)=12,YEAR(H4164)+1,YEAR(H4164)),VLOOKUP(MONTH(H4164),index!$D$2:$G$13,2,0),DAY(H4164)),
IF(E4164="quarterly",DATE(IF(MONTH(H4164)&gt;=10,YEAR(H4164)+1,YEAR(H4164)),VLOOKUP(MONTH(H4164),index!$D$2:$G$13,3,0),DAY(H4164)),
IF(E4164="halfyearly",DATE(IF(MONTH(H4164)&gt;=7,YEAR(H4164)+1,YEAR(H4164)),VLOOKUP(MONTH(H4164),index!$D$2:$G$13,4,0),DAY(H4164)),
DATE(YEAR(H4164)+1,MONTH(H4164),DAY(H4164)))))-H4164))+H4164)</f>
        <v/>
      </c>
      <c r="J4164" s="9" t="str">
        <f t="shared" si="406"/>
        <v/>
      </c>
      <c r="K4164" s="11" t="str">
        <f t="shared" si="407"/>
        <v/>
      </c>
      <c r="L4164" s="11" t="str">
        <f t="shared" si="408"/>
        <v/>
      </c>
      <c r="M4164" s="11" t="str">
        <f>IF(A4164="","",VLOOKUP(E4164,index!$A$1:$B$6,2,0)*K4164*G4164)</f>
        <v/>
      </c>
      <c r="N4164" s="11" t="str">
        <f>IF(A4164="","",-PMT(G4164*VLOOKUP(E4164,index!$A$1:$B$6,2,0),C4164,F4164,0,0))</f>
        <v/>
      </c>
      <c r="O4164" s="11" t="str">
        <f t="shared" si="409"/>
        <v/>
      </c>
      <c r="P4164" s="11" t="str">
        <f t="shared" si="410"/>
        <v/>
      </c>
    </row>
    <row r="4165" spans="1:16" x14ac:dyDescent="0.25">
      <c r="A4165" s="9" t="str">
        <f>IF(A4164="","",IF(B4164&lt;C4164,A4164,IF(A4164=MAX('entry data'!$B$8:$B$507),"",A4164+1)))</f>
        <v/>
      </c>
      <c r="B4165" s="9" t="str">
        <f t="shared" si="405"/>
        <v/>
      </c>
      <c r="C4165" s="9" t="str">
        <f>IF(ISERROR(VLOOKUP(A4165,'entry data'!B:G,6,0)),"",VLOOKUP(A4165,'entry data'!B:G,6,0))</f>
        <v/>
      </c>
      <c r="D4165" s="9" t="str">
        <f>IF(ISERROR(VLOOKUP(A4165,'entry data'!B:C,2,0)),"",VLOOKUP(A4165,'entry data'!B:C,2,0))</f>
        <v/>
      </c>
      <c r="E4165" s="9" t="str">
        <f>IF(ISERROR(VLOOKUP(A4165,'entry data'!B:E,4,0)),"",VLOOKUP(A4165,'entry data'!B:E,4,0))</f>
        <v/>
      </c>
      <c r="F4165" s="11" t="str">
        <f>IF(A4165="","",IF(ISERROR(VLOOKUP(A4165,'entry data'!B:F,5,0)),"",VLOOKUP(A4165,'entry data'!B:F,5,0)))</f>
        <v/>
      </c>
      <c r="G4165" s="12" t="str">
        <f>IF(A4165="","",IF(ISERROR(VLOOKUP(A4165,'entry data'!B:I,8,0)),"",VLOOKUP(A4165,'entry data'!B:I,7,0)))</f>
        <v/>
      </c>
      <c r="H4165" s="13" t="str">
        <f>IF(A4165="","",IF(B4165=1,VLOOKUP(A4165,'entry data'!B:D,3,0),I4164))</f>
        <v/>
      </c>
      <c r="I4165" s="14" t="str">
        <f>IF(A4165="","",IF(E4165="weekly",7,IF(E4165="fortnightly",14,IF(E4165="monthly",DATE(IF(MONTH(H4165)=12,YEAR(H4165)+1,YEAR(H4165)),VLOOKUP(MONTH(H4165),index!$D$2:$G$13,2,0),DAY(H4165)),
IF(E4165="quarterly",DATE(IF(MONTH(H4165)&gt;=10,YEAR(H4165)+1,YEAR(H4165)),VLOOKUP(MONTH(H4165),index!$D$2:$G$13,3,0),DAY(H4165)),
IF(E4165="halfyearly",DATE(IF(MONTH(H4165)&gt;=7,YEAR(H4165)+1,YEAR(H4165)),VLOOKUP(MONTH(H4165),index!$D$2:$G$13,4,0),DAY(H4165)),
DATE(YEAR(H4165)+1,MONTH(H4165),DAY(H4165)))))-H4165))+H4165)</f>
        <v/>
      </c>
      <c r="J4165" s="9" t="str">
        <f t="shared" si="406"/>
        <v/>
      </c>
      <c r="K4165" s="11" t="str">
        <f t="shared" si="407"/>
        <v/>
      </c>
      <c r="L4165" s="11" t="str">
        <f t="shared" si="408"/>
        <v/>
      </c>
      <c r="M4165" s="11" t="str">
        <f>IF(A4165="","",VLOOKUP(E4165,index!$A$1:$B$6,2,0)*K4165*G4165)</f>
        <v/>
      </c>
      <c r="N4165" s="11" t="str">
        <f>IF(A4165="","",-PMT(G4165*VLOOKUP(E4165,index!$A$1:$B$6,2,0),C4165,F4165,0,0))</f>
        <v/>
      </c>
      <c r="O4165" s="11" t="str">
        <f t="shared" si="409"/>
        <v/>
      </c>
      <c r="P4165" s="11" t="str">
        <f t="shared" si="410"/>
        <v/>
      </c>
    </row>
    <row r="4166" spans="1:16" x14ac:dyDescent="0.25">
      <c r="A4166" s="9" t="str">
        <f>IF(A4165="","",IF(B4165&lt;C4165,A4165,IF(A4165=MAX('entry data'!$B$8:$B$507),"",A4165+1)))</f>
        <v/>
      </c>
      <c r="B4166" s="9" t="str">
        <f t="shared" si="405"/>
        <v/>
      </c>
      <c r="C4166" s="9" t="str">
        <f>IF(ISERROR(VLOOKUP(A4166,'entry data'!B:G,6,0)),"",VLOOKUP(A4166,'entry data'!B:G,6,0))</f>
        <v/>
      </c>
      <c r="D4166" s="9" t="str">
        <f>IF(ISERROR(VLOOKUP(A4166,'entry data'!B:C,2,0)),"",VLOOKUP(A4166,'entry data'!B:C,2,0))</f>
        <v/>
      </c>
      <c r="E4166" s="9" t="str">
        <f>IF(ISERROR(VLOOKUP(A4166,'entry data'!B:E,4,0)),"",VLOOKUP(A4166,'entry data'!B:E,4,0))</f>
        <v/>
      </c>
      <c r="F4166" s="11" t="str">
        <f>IF(A4166="","",IF(ISERROR(VLOOKUP(A4166,'entry data'!B:F,5,0)),"",VLOOKUP(A4166,'entry data'!B:F,5,0)))</f>
        <v/>
      </c>
      <c r="G4166" s="12" t="str">
        <f>IF(A4166="","",IF(ISERROR(VLOOKUP(A4166,'entry data'!B:I,8,0)),"",VLOOKUP(A4166,'entry data'!B:I,7,0)))</f>
        <v/>
      </c>
      <c r="H4166" s="13" t="str">
        <f>IF(A4166="","",IF(B4166=1,VLOOKUP(A4166,'entry data'!B:D,3,0),I4165))</f>
        <v/>
      </c>
      <c r="I4166" s="14" t="str">
        <f>IF(A4166="","",IF(E4166="weekly",7,IF(E4166="fortnightly",14,IF(E4166="monthly",DATE(IF(MONTH(H4166)=12,YEAR(H4166)+1,YEAR(H4166)),VLOOKUP(MONTH(H4166),index!$D$2:$G$13,2,0),DAY(H4166)),
IF(E4166="quarterly",DATE(IF(MONTH(H4166)&gt;=10,YEAR(H4166)+1,YEAR(H4166)),VLOOKUP(MONTH(H4166),index!$D$2:$G$13,3,0),DAY(H4166)),
IF(E4166="halfyearly",DATE(IF(MONTH(H4166)&gt;=7,YEAR(H4166)+1,YEAR(H4166)),VLOOKUP(MONTH(H4166),index!$D$2:$G$13,4,0),DAY(H4166)),
DATE(YEAR(H4166)+1,MONTH(H4166),DAY(H4166)))))-H4166))+H4166)</f>
        <v/>
      </c>
      <c r="J4166" s="9" t="str">
        <f t="shared" si="406"/>
        <v/>
      </c>
      <c r="K4166" s="11" t="str">
        <f t="shared" si="407"/>
        <v/>
      </c>
      <c r="L4166" s="11" t="str">
        <f t="shared" si="408"/>
        <v/>
      </c>
      <c r="M4166" s="11" t="str">
        <f>IF(A4166="","",VLOOKUP(E4166,index!$A$1:$B$6,2,0)*K4166*G4166)</f>
        <v/>
      </c>
      <c r="N4166" s="11" t="str">
        <f>IF(A4166="","",-PMT(G4166*VLOOKUP(E4166,index!$A$1:$B$6,2,0),C4166,F4166,0,0))</f>
        <v/>
      </c>
      <c r="O4166" s="11" t="str">
        <f t="shared" si="409"/>
        <v/>
      </c>
      <c r="P4166" s="11" t="str">
        <f t="shared" si="410"/>
        <v/>
      </c>
    </row>
    <row r="4167" spans="1:16" x14ac:dyDescent="0.25">
      <c r="A4167" s="9" t="str">
        <f>IF(A4166="","",IF(B4166&lt;C4166,A4166,IF(A4166=MAX('entry data'!$B$8:$B$507),"",A4166+1)))</f>
        <v/>
      </c>
      <c r="B4167" s="9" t="str">
        <f t="shared" si="405"/>
        <v/>
      </c>
      <c r="C4167" s="9" t="str">
        <f>IF(ISERROR(VLOOKUP(A4167,'entry data'!B:G,6,0)),"",VLOOKUP(A4167,'entry data'!B:G,6,0))</f>
        <v/>
      </c>
      <c r="D4167" s="9" t="str">
        <f>IF(ISERROR(VLOOKUP(A4167,'entry data'!B:C,2,0)),"",VLOOKUP(A4167,'entry data'!B:C,2,0))</f>
        <v/>
      </c>
      <c r="E4167" s="9" t="str">
        <f>IF(ISERROR(VLOOKUP(A4167,'entry data'!B:E,4,0)),"",VLOOKUP(A4167,'entry data'!B:E,4,0))</f>
        <v/>
      </c>
      <c r="F4167" s="11" t="str">
        <f>IF(A4167="","",IF(ISERROR(VLOOKUP(A4167,'entry data'!B:F,5,0)),"",VLOOKUP(A4167,'entry data'!B:F,5,0)))</f>
        <v/>
      </c>
      <c r="G4167" s="12" t="str">
        <f>IF(A4167="","",IF(ISERROR(VLOOKUP(A4167,'entry data'!B:I,8,0)),"",VLOOKUP(A4167,'entry data'!B:I,7,0)))</f>
        <v/>
      </c>
      <c r="H4167" s="13" t="str">
        <f>IF(A4167="","",IF(B4167=1,VLOOKUP(A4167,'entry data'!B:D,3,0),I4166))</f>
        <v/>
      </c>
      <c r="I4167" s="14" t="str">
        <f>IF(A4167="","",IF(E4167="weekly",7,IF(E4167="fortnightly",14,IF(E4167="monthly",DATE(IF(MONTH(H4167)=12,YEAR(H4167)+1,YEAR(H4167)),VLOOKUP(MONTH(H4167),index!$D$2:$G$13,2,0),DAY(H4167)),
IF(E4167="quarterly",DATE(IF(MONTH(H4167)&gt;=10,YEAR(H4167)+1,YEAR(H4167)),VLOOKUP(MONTH(H4167),index!$D$2:$G$13,3,0),DAY(H4167)),
IF(E4167="halfyearly",DATE(IF(MONTH(H4167)&gt;=7,YEAR(H4167)+1,YEAR(H4167)),VLOOKUP(MONTH(H4167),index!$D$2:$G$13,4,0),DAY(H4167)),
DATE(YEAR(H4167)+1,MONTH(H4167),DAY(H4167)))))-H4167))+H4167)</f>
        <v/>
      </c>
      <c r="J4167" s="9" t="str">
        <f t="shared" si="406"/>
        <v/>
      </c>
      <c r="K4167" s="11" t="str">
        <f t="shared" si="407"/>
        <v/>
      </c>
      <c r="L4167" s="11" t="str">
        <f t="shared" si="408"/>
        <v/>
      </c>
      <c r="M4167" s="11" t="str">
        <f>IF(A4167="","",VLOOKUP(E4167,index!$A$1:$B$6,2,0)*K4167*G4167)</f>
        <v/>
      </c>
      <c r="N4167" s="11" t="str">
        <f>IF(A4167="","",-PMT(G4167*VLOOKUP(E4167,index!$A$1:$B$6,2,0),C4167,F4167,0,0))</f>
        <v/>
      </c>
      <c r="O4167" s="11" t="str">
        <f t="shared" si="409"/>
        <v/>
      </c>
      <c r="P4167" s="11" t="str">
        <f t="shared" si="410"/>
        <v/>
      </c>
    </row>
    <row r="4168" spans="1:16" x14ac:dyDescent="0.25">
      <c r="A4168" s="9" t="str">
        <f>IF(A4167="","",IF(B4167&lt;C4167,A4167,IF(A4167=MAX('entry data'!$B$8:$B$507),"",A4167+1)))</f>
        <v/>
      </c>
      <c r="B4168" s="9" t="str">
        <f t="shared" si="405"/>
        <v/>
      </c>
      <c r="C4168" s="9" t="str">
        <f>IF(ISERROR(VLOOKUP(A4168,'entry data'!B:G,6,0)),"",VLOOKUP(A4168,'entry data'!B:G,6,0))</f>
        <v/>
      </c>
      <c r="D4168" s="9" t="str">
        <f>IF(ISERROR(VLOOKUP(A4168,'entry data'!B:C,2,0)),"",VLOOKUP(A4168,'entry data'!B:C,2,0))</f>
        <v/>
      </c>
      <c r="E4168" s="9" t="str">
        <f>IF(ISERROR(VLOOKUP(A4168,'entry data'!B:E,4,0)),"",VLOOKUP(A4168,'entry data'!B:E,4,0))</f>
        <v/>
      </c>
      <c r="F4168" s="11" t="str">
        <f>IF(A4168="","",IF(ISERROR(VLOOKUP(A4168,'entry data'!B:F,5,0)),"",VLOOKUP(A4168,'entry data'!B:F,5,0)))</f>
        <v/>
      </c>
      <c r="G4168" s="12" t="str">
        <f>IF(A4168="","",IF(ISERROR(VLOOKUP(A4168,'entry data'!B:I,8,0)),"",VLOOKUP(A4168,'entry data'!B:I,7,0)))</f>
        <v/>
      </c>
      <c r="H4168" s="13" t="str">
        <f>IF(A4168="","",IF(B4168=1,VLOOKUP(A4168,'entry data'!B:D,3,0),I4167))</f>
        <v/>
      </c>
      <c r="I4168" s="14" t="str">
        <f>IF(A4168="","",IF(E4168="weekly",7,IF(E4168="fortnightly",14,IF(E4168="monthly",DATE(IF(MONTH(H4168)=12,YEAR(H4168)+1,YEAR(H4168)),VLOOKUP(MONTH(H4168),index!$D$2:$G$13,2,0),DAY(H4168)),
IF(E4168="quarterly",DATE(IF(MONTH(H4168)&gt;=10,YEAR(H4168)+1,YEAR(H4168)),VLOOKUP(MONTH(H4168),index!$D$2:$G$13,3,0),DAY(H4168)),
IF(E4168="halfyearly",DATE(IF(MONTH(H4168)&gt;=7,YEAR(H4168)+1,YEAR(H4168)),VLOOKUP(MONTH(H4168),index!$D$2:$G$13,4,0),DAY(H4168)),
DATE(YEAR(H4168)+1,MONTH(H4168),DAY(H4168)))))-H4168))+H4168)</f>
        <v/>
      </c>
      <c r="J4168" s="9" t="str">
        <f t="shared" si="406"/>
        <v/>
      </c>
      <c r="K4168" s="11" t="str">
        <f t="shared" si="407"/>
        <v/>
      </c>
      <c r="L4168" s="11" t="str">
        <f t="shared" si="408"/>
        <v/>
      </c>
      <c r="M4168" s="11" t="str">
        <f>IF(A4168="","",VLOOKUP(E4168,index!$A$1:$B$6,2,0)*K4168*G4168)</f>
        <v/>
      </c>
      <c r="N4168" s="11" t="str">
        <f>IF(A4168="","",-PMT(G4168*VLOOKUP(E4168,index!$A$1:$B$6,2,0),C4168,F4168,0,0))</f>
        <v/>
      </c>
      <c r="O4168" s="11" t="str">
        <f t="shared" si="409"/>
        <v/>
      </c>
      <c r="P4168" s="11" t="str">
        <f t="shared" si="410"/>
        <v/>
      </c>
    </row>
    <row r="4169" spans="1:16" x14ac:dyDescent="0.25">
      <c r="A4169" s="9" t="str">
        <f>IF(A4168="","",IF(B4168&lt;C4168,A4168,IF(A4168=MAX('entry data'!$B$8:$B$507),"",A4168+1)))</f>
        <v/>
      </c>
      <c r="B4169" s="9" t="str">
        <f t="shared" si="405"/>
        <v/>
      </c>
      <c r="C4169" s="9" t="str">
        <f>IF(ISERROR(VLOOKUP(A4169,'entry data'!B:G,6,0)),"",VLOOKUP(A4169,'entry data'!B:G,6,0))</f>
        <v/>
      </c>
      <c r="D4169" s="9" t="str">
        <f>IF(ISERROR(VLOOKUP(A4169,'entry data'!B:C,2,0)),"",VLOOKUP(A4169,'entry data'!B:C,2,0))</f>
        <v/>
      </c>
      <c r="E4169" s="9" t="str">
        <f>IF(ISERROR(VLOOKUP(A4169,'entry data'!B:E,4,0)),"",VLOOKUP(A4169,'entry data'!B:E,4,0))</f>
        <v/>
      </c>
      <c r="F4169" s="11" t="str">
        <f>IF(A4169="","",IF(ISERROR(VLOOKUP(A4169,'entry data'!B:F,5,0)),"",VLOOKUP(A4169,'entry data'!B:F,5,0)))</f>
        <v/>
      </c>
      <c r="G4169" s="12" t="str">
        <f>IF(A4169="","",IF(ISERROR(VLOOKUP(A4169,'entry data'!B:I,8,0)),"",VLOOKUP(A4169,'entry data'!B:I,7,0)))</f>
        <v/>
      </c>
      <c r="H4169" s="13" t="str">
        <f>IF(A4169="","",IF(B4169=1,VLOOKUP(A4169,'entry data'!B:D,3,0),I4168))</f>
        <v/>
      </c>
      <c r="I4169" s="14" t="str">
        <f>IF(A4169="","",IF(E4169="weekly",7,IF(E4169="fortnightly",14,IF(E4169="monthly",DATE(IF(MONTH(H4169)=12,YEAR(H4169)+1,YEAR(H4169)),VLOOKUP(MONTH(H4169),index!$D$2:$G$13,2,0),DAY(H4169)),
IF(E4169="quarterly",DATE(IF(MONTH(H4169)&gt;=10,YEAR(H4169)+1,YEAR(H4169)),VLOOKUP(MONTH(H4169),index!$D$2:$G$13,3,0),DAY(H4169)),
IF(E4169="halfyearly",DATE(IF(MONTH(H4169)&gt;=7,YEAR(H4169)+1,YEAR(H4169)),VLOOKUP(MONTH(H4169),index!$D$2:$G$13,4,0),DAY(H4169)),
DATE(YEAR(H4169)+1,MONTH(H4169),DAY(H4169)))))-H4169))+H4169)</f>
        <v/>
      </c>
      <c r="J4169" s="9" t="str">
        <f t="shared" si="406"/>
        <v/>
      </c>
      <c r="K4169" s="11" t="str">
        <f t="shared" si="407"/>
        <v/>
      </c>
      <c r="L4169" s="11" t="str">
        <f t="shared" si="408"/>
        <v/>
      </c>
      <c r="M4169" s="11" t="str">
        <f>IF(A4169="","",VLOOKUP(E4169,index!$A$1:$B$6,2,0)*K4169*G4169)</f>
        <v/>
      </c>
      <c r="N4169" s="11" t="str">
        <f>IF(A4169="","",-PMT(G4169*VLOOKUP(E4169,index!$A$1:$B$6,2,0),C4169,F4169,0,0))</f>
        <v/>
      </c>
      <c r="O4169" s="11" t="str">
        <f t="shared" si="409"/>
        <v/>
      </c>
      <c r="P4169" s="11" t="str">
        <f t="shared" si="410"/>
        <v/>
      </c>
    </row>
    <row r="4170" spans="1:16" x14ac:dyDescent="0.25">
      <c r="A4170" s="9" t="str">
        <f>IF(A4169="","",IF(B4169&lt;C4169,A4169,IF(A4169=MAX('entry data'!$B$8:$B$507),"",A4169+1)))</f>
        <v/>
      </c>
      <c r="B4170" s="9" t="str">
        <f t="shared" si="405"/>
        <v/>
      </c>
      <c r="C4170" s="9" t="str">
        <f>IF(ISERROR(VLOOKUP(A4170,'entry data'!B:G,6,0)),"",VLOOKUP(A4170,'entry data'!B:G,6,0))</f>
        <v/>
      </c>
      <c r="D4170" s="9" t="str">
        <f>IF(ISERROR(VLOOKUP(A4170,'entry data'!B:C,2,0)),"",VLOOKUP(A4170,'entry data'!B:C,2,0))</f>
        <v/>
      </c>
      <c r="E4170" s="9" t="str">
        <f>IF(ISERROR(VLOOKUP(A4170,'entry data'!B:E,4,0)),"",VLOOKUP(A4170,'entry data'!B:E,4,0))</f>
        <v/>
      </c>
      <c r="F4170" s="11" t="str">
        <f>IF(A4170="","",IF(ISERROR(VLOOKUP(A4170,'entry data'!B:F,5,0)),"",VLOOKUP(A4170,'entry data'!B:F,5,0)))</f>
        <v/>
      </c>
      <c r="G4170" s="12" t="str">
        <f>IF(A4170="","",IF(ISERROR(VLOOKUP(A4170,'entry data'!B:I,8,0)),"",VLOOKUP(A4170,'entry data'!B:I,7,0)))</f>
        <v/>
      </c>
      <c r="H4170" s="13" t="str">
        <f>IF(A4170="","",IF(B4170=1,VLOOKUP(A4170,'entry data'!B:D,3,0),I4169))</f>
        <v/>
      </c>
      <c r="I4170" s="14" t="str">
        <f>IF(A4170="","",IF(E4170="weekly",7,IF(E4170="fortnightly",14,IF(E4170="monthly",DATE(IF(MONTH(H4170)=12,YEAR(H4170)+1,YEAR(H4170)),VLOOKUP(MONTH(H4170),index!$D$2:$G$13,2,0),DAY(H4170)),
IF(E4170="quarterly",DATE(IF(MONTH(H4170)&gt;=10,YEAR(H4170)+1,YEAR(H4170)),VLOOKUP(MONTH(H4170),index!$D$2:$G$13,3,0),DAY(H4170)),
IF(E4170="halfyearly",DATE(IF(MONTH(H4170)&gt;=7,YEAR(H4170)+1,YEAR(H4170)),VLOOKUP(MONTH(H4170),index!$D$2:$G$13,4,0),DAY(H4170)),
DATE(YEAR(H4170)+1,MONTH(H4170),DAY(H4170)))))-H4170))+H4170)</f>
        <v/>
      </c>
      <c r="J4170" s="9" t="str">
        <f t="shared" si="406"/>
        <v/>
      </c>
      <c r="K4170" s="11" t="str">
        <f t="shared" si="407"/>
        <v/>
      </c>
      <c r="L4170" s="11" t="str">
        <f t="shared" si="408"/>
        <v/>
      </c>
      <c r="M4170" s="11" t="str">
        <f>IF(A4170="","",VLOOKUP(E4170,index!$A$1:$B$6,2,0)*K4170*G4170)</f>
        <v/>
      </c>
      <c r="N4170" s="11" t="str">
        <f>IF(A4170="","",-PMT(G4170*VLOOKUP(E4170,index!$A$1:$B$6,2,0),C4170,F4170,0,0))</f>
        <v/>
      </c>
      <c r="O4170" s="11" t="str">
        <f t="shared" si="409"/>
        <v/>
      </c>
      <c r="P4170" s="11" t="str">
        <f t="shared" si="410"/>
        <v/>
      </c>
    </row>
    <row r="4171" spans="1:16" x14ac:dyDescent="0.25">
      <c r="A4171" s="9" t="str">
        <f>IF(A4170="","",IF(B4170&lt;C4170,A4170,IF(A4170=MAX('entry data'!$B$8:$B$507),"",A4170+1)))</f>
        <v/>
      </c>
      <c r="B4171" s="9" t="str">
        <f t="shared" si="405"/>
        <v/>
      </c>
      <c r="C4171" s="9" t="str">
        <f>IF(ISERROR(VLOOKUP(A4171,'entry data'!B:G,6,0)),"",VLOOKUP(A4171,'entry data'!B:G,6,0))</f>
        <v/>
      </c>
      <c r="D4171" s="9" t="str">
        <f>IF(ISERROR(VLOOKUP(A4171,'entry data'!B:C,2,0)),"",VLOOKUP(A4171,'entry data'!B:C,2,0))</f>
        <v/>
      </c>
      <c r="E4171" s="9" t="str">
        <f>IF(ISERROR(VLOOKUP(A4171,'entry data'!B:E,4,0)),"",VLOOKUP(A4171,'entry data'!B:E,4,0))</f>
        <v/>
      </c>
      <c r="F4171" s="11" t="str">
        <f>IF(A4171="","",IF(ISERROR(VLOOKUP(A4171,'entry data'!B:F,5,0)),"",VLOOKUP(A4171,'entry data'!B:F,5,0)))</f>
        <v/>
      </c>
      <c r="G4171" s="12" t="str">
        <f>IF(A4171="","",IF(ISERROR(VLOOKUP(A4171,'entry data'!B:I,8,0)),"",VLOOKUP(A4171,'entry data'!B:I,7,0)))</f>
        <v/>
      </c>
      <c r="H4171" s="13" t="str">
        <f>IF(A4171="","",IF(B4171=1,VLOOKUP(A4171,'entry data'!B:D,3,0),I4170))</f>
        <v/>
      </c>
      <c r="I4171" s="14" t="str">
        <f>IF(A4171="","",IF(E4171="weekly",7,IF(E4171="fortnightly",14,IF(E4171="monthly",DATE(IF(MONTH(H4171)=12,YEAR(H4171)+1,YEAR(H4171)),VLOOKUP(MONTH(H4171),index!$D$2:$G$13,2,0),DAY(H4171)),
IF(E4171="quarterly",DATE(IF(MONTH(H4171)&gt;=10,YEAR(H4171)+1,YEAR(H4171)),VLOOKUP(MONTH(H4171),index!$D$2:$G$13,3,0),DAY(H4171)),
IF(E4171="halfyearly",DATE(IF(MONTH(H4171)&gt;=7,YEAR(H4171)+1,YEAR(H4171)),VLOOKUP(MONTH(H4171),index!$D$2:$G$13,4,0),DAY(H4171)),
DATE(YEAR(H4171)+1,MONTH(H4171),DAY(H4171)))))-H4171))+H4171)</f>
        <v/>
      </c>
      <c r="J4171" s="9" t="str">
        <f t="shared" si="406"/>
        <v/>
      </c>
      <c r="K4171" s="11" t="str">
        <f t="shared" si="407"/>
        <v/>
      </c>
      <c r="L4171" s="11" t="str">
        <f t="shared" si="408"/>
        <v/>
      </c>
      <c r="M4171" s="11" t="str">
        <f>IF(A4171="","",VLOOKUP(E4171,index!$A$1:$B$6,2,0)*K4171*G4171)</f>
        <v/>
      </c>
      <c r="N4171" s="11" t="str">
        <f>IF(A4171="","",-PMT(G4171*VLOOKUP(E4171,index!$A$1:$B$6,2,0),C4171,F4171,0,0))</f>
        <v/>
      </c>
      <c r="O4171" s="11" t="str">
        <f t="shared" si="409"/>
        <v/>
      </c>
      <c r="P4171" s="11" t="str">
        <f t="shared" si="410"/>
        <v/>
      </c>
    </row>
    <row r="4172" spans="1:16" x14ac:dyDescent="0.25">
      <c r="A4172" s="9" t="str">
        <f>IF(A4171="","",IF(B4171&lt;C4171,A4171,IF(A4171=MAX('entry data'!$B$8:$B$507),"",A4171+1)))</f>
        <v/>
      </c>
      <c r="B4172" s="9" t="str">
        <f t="shared" si="405"/>
        <v/>
      </c>
      <c r="C4172" s="9" t="str">
        <f>IF(ISERROR(VLOOKUP(A4172,'entry data'!B:G,6,0)),"",VLOOKUP(A4172,'entry data'!B:G,6,0))</f>
        <v/>
      </c>
      <c r="D4172" s="9" t="str">
        <f>IF(ISERROR(VLOOKUP(A4172,'entry data'!B:C,2,0)),"",VLOOKUP(A4172,'entry data'!B:C,2,0))</f>
        <v/>
      </c>
      <c r="E4172" s="9" t="str">
        <f>IF(ISERROR(VLOOKUP(A4172,'entry data'!B:E,4,0)),"",VLOOKUP(A4172,'entry data'!B:E,4,0))</f>
        <v/>
      </c>
      <c r="F4172" s="11" t="str">
        <f>IF(A4172="","",IF(ISERROR(VLOOKUP(A4172,'entry data'!B:F,5,0)),"",VLOOKUP(A4172,'entry data'!B:F,5,0)))</f>
        <v/>
      </c>
      <c r="G4172" s="12" t="str">
        <f>IF(A4172="","",IF(ISERROR(VLOOKUP(A4172,'entry data'!B:I,8,0)),"",VLOOKUP(A4172,'entry data'!B:I,7,0)))</f>
        <v/>
      </c>
      <c r="H4172" s="13" t="str">
        <f>IF(A4172="","",IF(B4172=1,VLOOKUP(A4172,'entry data'!B:D,3,0),I4171))</f>
        <v/>
      </c>
      <c r="I4172" s="14" t="str">
        <f>IF(A4172="","",IF(E4172="weekly",7,IF(E4172="fortnightly",14,IF(E4172="monthly",DATE(IF(MONTH(H4172)=12,YEAR(H4172)+1,YEAR(H4172)),VLOOKUP(MONTH(H4172),index!$D$2:$G$13,2,0),DAY(H4172)),
IF(E4172="quarterly",DATE(IF(MONTH(H4172)&gt;=10,YEAR(H4172)+1,YEAR(H4172)),VLOOKUP(MONTH(H4172),index!$D$2:$G$13,3,0),DAY(H4172)),
IF(E4172="halfyearly",DATE(IF(MONTH(H4172)&gt;=7,YEAR(H4172)+1,YEAR(H4172)),VLOOKUP(MONTH(H4172),index!$D$2:$G$13,4,0),DAY(H4172)),
DATE(YEAR(H4172)+1,MONTH(H4172),DAY(H4172)))))-H4172))+H4172)</f>
        <v/>
      </c>
      <c r="J4172" s="9" t="str">
        <f t="shared" si="406"/>
        <v/>
      </c>
      <c r="K4172" s="11" t="str">
        <f t="shared" si="407"/>
        <v/>
      </c>
      <c r="L4172" s="11" t="str">
        <f t="shared" si="408"/>
        <v/>
      </c>
      <c r="M4172" s="11" t="str">
        <f>IF(A4172="","",VLOOKUP(E4172,index!$A$1:$B$6,2,0)*K4172*G4172)</f>
        <v/>
      </c>
      <c r="N4172" s="11" t="str">
        <f>IF(A4172="","",-PMT(G4172*VLOOKUP(E4172,index!$A$1:$B$6,2,0),C4172,F4172,0,0))</f>
        <v/>
      </c>
      <c r="O4172" s="11" t="str">
        <f t="shared" si="409"/>
        <v/>
      </c>
      <c r="P4172" s="11" t="str">
        <f t="shared" si="410"/>
        <v/>
      </c>
    </row>
    <row r="4173" spans="1:16" x14ac:dyDescent="0.25">
      <c r="A4173" s="9" t="str">
        <f>IF(A4172="","",IF(B4172&lt;C4172,A4172,IF(A4172=MAX('entry data'!$B$8:$B$507),"",A4172+1)))</f>
        <v/>
      </c>
      <c r="B4173" s="9" t="str">
        <f t="shared" si="405"/>
        <v/>
      </c>
      <c r="C4173" s="9" t="str">
        <f>IF(ISERROR(VLOOKUP(A4173,'entry data'!B:G,6,0)),"",VLOOKUP(A4173,'entry data'!B:G,6,0))</f>
        <v/>
      </c>
      <c r="D4173" s="9" t="str">
        <f>IF(ISERROR(VLOOKUP(A4173,'entry data'!B:C,2,0)),"",VLOOKUP(A4173,'entry data'!B:C,2,0))</f>
        <v/>
      </c>
      <c r="E4173" s="9" t="str">
        <f>IF(ISERROR(VLOOKUP(A4173,'entry data'!B:E,4,0)),"",VLOOKUP(A4173,'entry data'!B:E,4,0))</f>
        <v/>
      </c>
      <c r="F4173" s="11" t="str">
        <f>IF(A4173="","",IF(ISERROR(VLOOKUP(A4173,'entry data'!B:F,5,0)),"",VLOOKUP(A4173,'entry data'!B:F,5,0)))</f>
        <v/>
      </c>
      <c r="G4173" s="12" t="str">
        <f>IF(A4173="","",IF(ISERROR(VLOOKUP(A4173,'entry data'!B:I,8,0)),"",VLOOKUP(A4173,'entry data'!B:I,7,0)))</f>
        <v/>
      </c>
      <c r="H4173" s="13" t="str">
        <f>IF(A4173="","",IF(B4173=1,VLOOKUP(A4173,'entry data'!B:D,3,0),I4172))</f>
        <v/>
      </c>
      <c r="I4173" s="14" t="str">
        <f>IF(A4173="","",IF(E4173="weekly",7,IF(E4173="fortnightly",14,IF(E4173="monthly",DATE(IF(MONTH(H4173)=12,YEAR(H4173)+1,YEAR(H4173)),VLOOKUP(MONTH(H4173),index!$D$2:$G$13,2,0),DAY(H4173)),
IF(E4173="quarterly",DATE(IF(MONTH(H4173)&gt;=10,YEAR(H4173)+1,YEAR(H4173)),VLOOKUP(MONTH(H4173),index!$D$2:$G$13,3,0),DAY(H4173)),
IF(E4173="halfyearly",DATE(IF(MONTH(H4173)&gt;=7,YEAR(H4173)+1,YEAR(H4173)),VLOOKUP(MONTH(H4173),index!$D$2:$G$13,4,0),DAY(H4173)),
DATE(YEAR(H4173)+1,MONTH(H4173),DAY(H4173)))))-H4173))+H4173)</f>
        <v/>
      </c>
      <c r="J4173" s="9" t="str">
        <f t="shared" si="406"/>
        <v/>
      </c>
      <c r="K4173" s="11" t="str">
        <f t="shared" si="407"/>
        <v/>
      </c>
      <c r="L4173" s="11" t="str">
        <f t="shared" si="408"/>
        <v/>
      </c>
      <c r="M4173" s="11" t="str">
        <f>IF(A4173="","",VLOOKUP(E4173,index!$A$1:$B$6,2,0)*K4173*G4173)</f>
        <v/>
      </c>
      <c r="N4173" s="11" t="str">
        <f>IF(A4173="","",-PMT(G4173*VLOOKUP(E4173,index!$A$1:$B$6,2,0),C4173,F4173,0,0))</f>
        <v/>
      </c>
      <c r="O4173" s="11" t="str">
        <f t="shared" si="409"/>
        <v/>
      </c>
      <c r="P4173" s="11" t="str">
        <f t="shared" si="410"/>
        <v/>
      </c>
    </row>
    <row r="4174" spans="1:16" x14ac:dyDescent="0.25">
      <c r="A4174" s="9" t="str">
        <f>IF(A4173="","",IF(B4173&lt;C4173,A4173,IF(A4173=MAX('entry data'!$B$8:$B$507),"",A4173+1)))</f>
        <v/>
      </c>
      <c r="B4174" s="9" t="str">
        <f t="shared" si="405"/>
        <v/>
      </c>
      <c r="C4174" s="9" t="str">
        <f>IF(ISERROR(VLOOKUP(A4174,'entry data'!B:G,6,0)),"",VLOOKUP(A4174,'entry data'!B:G,6,0))</f>
        <v/>
      </c>
      <c r="D4174" s="9" t="str">
        <f>IF(ISERROR(VLOOKUP(A4174,'entry data'!B:C,2,0)),"",VLOOKUP(A4174,'entry data'!B:C,2,0))</f>
        <v/>
      </c>
      <c r="E4174" s="9" t="str">
        <f>IF(ISERROR(VLOOKUP(A4174,'entry data'!B:E,4,0)),"",VLOOKUP(A4174,'entry data'!B:E,4,0))</f>
        <v/>
      </c>
      <c r="F4174" s="11" t="str">
        <f>IF(A4174="","",IF(ISERROR(VLOOKUP(A4174,'entry data'!B:F,5,0)),"",VLOOKUP(A4174,'entry data'!B:F,5,0)))</f>
        <v/>
      </c>
      <c r="G4174" s="12" t="str">
        <f>IF(A4174="","",IF(ISERROR(VLOOKUP(A4174,'entry data'!B:I,8,0)),"",VLOOKUP(A4174,'entry data'!B:I,7,0)))</f>
        <v/>
      </c>
      <c r="H4174" s="13" t="str">
        <f>IF(A4174="","",IF(B4174=1,VLOOKUP(A4174,'entry data'!B:D,3,0),I4173))</f>
        <v/>
      </c>
      <c r="I4174" s="14" t="str">
        <f>IF(A4174="","",IF(E4174="weekly",7,IF(E4174="fortnightly",14,IF(E4174="monthly",DATE(IF(MONTH(H4174)=12,YEAR(H4174)+1,YEAR(H4174)),VLOOKUP(MONTH(H4174),index!$D$2:$G$13,2,0),DAY(H4174)),
IF(E4174="quarterly",DATE(IF(MONTH(H4174)&gt;=10,YEAR(H4174)+1,YEAR(H4174)),VLOOKUP(MONTH(H4174),index!$D$2:$G$13,3,0),DAY(H4174)),
IF(E4174="halfyearly",DATE(IF(MONTH(H4174)&gt;=7,YEAR(H4174)+1,YEAR(H4174)),VLOOKUP(MONTH(H4174),index!$D$2:$G$13,4,0),DAY(H4174)),
DATE(YEAR(H4174)+1,MONTH(H4174),DAY(H4174)))))-H4174))+H4174)</f>
        <v/>
      </c>
      <c r="J4174" s="9" t="str">
        <f t="shared" si="406"/>
        <v/>
      </c>
      <c r="K4174" s="11" t="str">
        <f t="shared" si="407"/>
        <v/>
      </c>
      <c r="L4174" s="11" t="str">
        <f t="shared" si="408"/>
        <v/>
      </c>
      <c r="M4174" s="11" t="str">
        <f>IF(A4174="","",VLOOKUP(E4174,index!$A$1:$B$6,2,0)*K4174*G4174)</f>
        <v/>
      </c>
      <c r="N4174" s="11" t="str">
        <f>IF(A4174="","",-PMT(G4174*VLOOKUP(E4174,index!$A$1:$B$6,2,0),C4174,F4174,0,0))</f>
        <v/>
      </c>
      <c r="O4174" s="11" t="str">
        <f t="shared" si="409"/>
        <v/>
      </c>
      <c r="P4174" s="11" t="str">
        <f t="shared" si="410"/>
        <v/>
      </c>
    </row>
    <row r="4175" spans="1:16" x14ac:dyDescent="0.25">
      <c r="A4175" s="9" t="str">
        <f>IF(A4174="","",IF(B4174&lt;C4174,A4174,IF(A4174=MAX('entry data'!$B$8:$B$507),"",A4174+1)))</f>
        <v/>
      </c>
      <c r="B4175" s="9" t="str">
        <f t="shared" si="405"/>
        <v/>
      </c>
      <c r="C4175" s="9" t="str">
        <f>IF(ISERROR(VLOOKUP(A4175,'entry data'!B:G,6,0)),"",VLOOKUP(A4175,'entry data'!B:G,6,0))</f>
        <v/>
      </c>
      <c r="D4175" s="9" t="str">
        <f>IF(ISERROR(VLOOKUP(A4175,'entry data'!B:C,2,0)),"",VLOOKUP(A4175,'entry data'!B:C,2,0))</f>
        <v/>
      </c>
      <c r="E4175" s="9" t="str">
        <f>IF(ISERROR(VLOOKUP(A4175,'entry data'!B:E,4,0)),"",VLOOKUP(A4175,'entry data'!B:E,4,0))</f>
        <v/>
      </c>
      <c r="F4175" s="11" t="str">
        <f>IF(A4175="","",IF(ISERROR(VLOOKUP(A4175,'entry data'!B:F,5,0)),"",VLOOKUP(A4175,'entry data'!B:F,5,0)))</f>
        <v/>
      </c>
      <c r="G4175" s="12" t="str">
        <f>IF(A4175="","",IF(ISERROR(VLOOKUP(A4175,'entry data'!B:I,8,0)),"",VLOOKUP(A4175,'entry data'!B:I,7,0)))</f>
        <v/>
      </c>
      <c r="H4175" s="13" t="str">
        <f>IF(A4175="","",IF(B4175=1,VLOOKUP(A4175,'entry data'!B:D,3,0),I4174))</f>
        <v/>
      </c>
      <c r="I4175" s="14" t="str">
        <f>IF(A4175="","",IF(E4175="weekly",7,IF(E4175="fortnightly",14,IF(E4175="monthly",DATE(IF(MONTH(H4175)=12,YEAR(H4175)+1,YEAR(H4175)),VLOOKUP(MONTH(H4175),index!$D$2:$G$13,2,0),DAY(H4175)),
IF(E4175="quarterly",DATE(IF(MONTH(H4175)&gt;=10,YEAR(H4175)+1,YEAR(H4175)),VLOOKUP(MONTH(H4175),index!$D$2:$G$13,3,0),DAY(H4175)),
IF(E4175="halfyearly",DATE(IF(MONTH(H4175)&gt;=7,YEAR(H4175)+1,YEAR(H4175)),VLOOKUP(MONTH(H4175),index!$D$2:$G$13,4,0),DAY(H4175)),
DATE(YEAR(H4175)+1,MONTH(H4175),DAY(H4175)))))-H4175))+H4175)</f>
        <v/>
      </c>
      <c r="J4175" s="9" t="str">
        <f t="shared" si="406"/>
        <v/>
      </c>
      <c r="K4175" s="11" t="str">
        <f t="shared" si="407"/>
        <v/>
      </c>
      <c r="L4175" s="11" t="str">
        <f t="shared" si="408"/>
        <v/>
      </c>
      <c r="M4175" s="11" t="str">
        <f>IF(A4175="","",VLOOKUP(E4175,index!$A$1:$B$6,2,0)*K4175*G4175)</f>
        <v/>
      </c>
      <c r="N4175" s="11" t="str">
        <f>IF(A4175="","",-PMT(G4175*VLOOKUP(E4175,index!$A$1:$B$6,2,0),C4175,F4175,0,0))</f>
        <v/>
      </c>
      <c r="O4175" s="11" t="str">
        <f t="shared" si="409"/>
        <v/>
      </c>
      <c r="P4175" s="11" t="str">
        <f t="shared" si="410"/>
        <v/>
      </c>
    </row>
    <row r="4176" spans="1:16" x14ac:dyDescent="0.25">
      <c r="A4176" s="9" t="str">
        <f>IF(A4175="","",IF(B4175&lt;C4175,A4175,IF(A4175=MAX('entry data'!$B$8:$B$507),"",A4175+1)))</f>
        <v/>
      </c>
      <c r="B4176" s="9" t="str">
        <f t="shared" si="405"/>
        <v/>
      </c>
      <c r="C4176" s="9" t="str">
        <f>IF(ISERROR(VLOOKUP(A4176,'entry data'!B:G,6,0)),"",VLOOKUP(A4176,'entry data'!B:G,6,0))</f>
        <v/>
      </c>
      <c r="D4176" s="9" t="str">
        <f>IF(ISERROR(VLOOKUP(A4176,'entry data'!B:C,2,0)),"",VLOOKUP(A4176,'entry data'!B:C,2,0))</f>
        <v/>
      </c>
      <c r="E4176" s="9" t="str">
        <f>IF(ISERROR(VLOOKUP(A4176,'entry data'!B:E,4,0)),"",VLOOKUP(A4176,'entry data'!B:E,4,0))</f>
        <v/>
      </c>
      <c r="F4176" s="11" t="str">
        <f>IF(A4176="","",IF(ISERROR(VLOOKUP(A4176,'entry data'!B:F,5,0)),"",VLOOKUP(A4176,'entry data'!B:F,5,0)))</f>
        <v/>
      </c>
      <c r="G4176" s="12" t="str">
        <f>IF(A4176="","",IF(ISERROR(VLOOKUP(A4176,'entry data'!B:I,8,0)),"",VLOOKUP(A4176,'entry data'!B:I,7,0)))</f>
        <v/>
      </c>
      <c r="H4176" s="13" t="str">
        <f>IF(A4176="","",IF(B4176=1,VLOOKUP(A4176,'entry data'!B:D,3,0),I4175))</f>
        <v/>
      </c>
      <c r="I4176" s="14" t="str">
        <f>IF(A4176="","",IF(E4176="weekly",7,IF(E4176="fortnightly",14,IF(E4176="monthly",DATE(IF(MONTH(H4176)=12,YEAR(H4176)+1,YEAR(H4176)),VLOOKUP(MONTH(H4176),index!$D$2:$G$13,2,0),DAY(H4176)),
IF(E4176="quarterly",DATE(IF(MONTH(H4176)&gt;=10,YEAR(H4176)+1,YEAR(H4176)),VLOOKUP(MONTH(H4176),index!$D$2:$G$13,3,0),DAY(H4176)),
IF(E4176="halfyearly",DATE(IF(MONTH(H4176)&gt;=7,YEAR(H4176)+1,YEAR(H4176)),VLOOKUP(MONTH(H4176),index!$D$2:$G$13,4,0),DAY(H4176)),
DATE(YEAR(H4176)+1,MONTH(H4176),DAY(H4176)))))-H4176))+H4176)</f>
        <v/>
      </c>
      <c r="J4176" s="9" t="str">
        <f t="shared" si="406"/>
        <v/>
      </c>
      <c r="K4176" s="11" t="str">
        <f t="shared" si="407"/>
        <v/>
      </c>
      <c r="L4176" s="11" t="str">
        <f t="shared" si="408"/>
        <v/>
      </c>
      <c r="M4176" s="11" t="str">
        <f>IF(A4176="","",VLOOKUP(E4176,index!$A$1:$B$6,2,0)*K4176*G4176)</f>
        <v/>
      </c>
      <c r="N4176" s="11" t="str">
        <f>IF(A4176="","",-PMT(G4176*VLOOKUP(E4176,index!$A$1:$B$6,2,0),C4176,F4176,0,0))</f>
        <v/>
      </c>
      <c r="O4176" s="11" t="str">
        <f t="shared" si="409"/>
        <v/>
      </c>
      <c r="P4176" s="11" t="str">
        <f t="shared" si="410"/>
        <v/>
      </c>
    </row>
    <row r="4177" spans="1:16" x14ac:dyDescent="0.25">
      <c r="A4177" s="9" t="str">
        <f>IF(A4176="","",IF(B4176&lt;C4176,A4176,IF(A4176=MAX('entry data'!$B$8:$B$507),"",A4176+1)))</f>
        <v/>
      </c>
      <c r="B4177" s="9" t="str">
        <f t="shared" si="405"/>
        <v/>
      </c>
      <c r="C4177" s="9" t="str">
        <f>IF(ISERROR(VLOOKUP(A4177,'entry data'!B:G,6,0)),"",VLOOKUP(A4177,'entry data'!B:G,6,0))</f>
        <v/>
      </c>
      <c r="D4177" s="9" t="str">
        <f>IF(ISERROR(VLOOKUP(A4177,'entry data'!B:C,2,0)),"",VLOOKUP(A4177,'entry data'!B:C,2,0))</f>
        <v/>
      </c>
      <c r="E4177" s="9" t="str">
        <f>IF(ISERROR(VLOOKUP(A4177,'entry data'!B:E,4,0)),"",VLOOKUP(A4177,'entry data'!B:E,4,0))</f>
        <v/>
      </c>
      <c r="F4177" s="11" t="str">
        <f>IF(A4177="","",IF(ISERROR(VLOOKUP(A4177,'entry data'!B:F,5,0)),"",VLOOKUP(A4177,'entry data'!B:F,5,0)))</f>
        <v/>
      </c>
      <c r="G4177" s="12" t="str">
        <f>IF(A4177="","",IF(ISERROR(VLOOKUP(A4177,'entry data'!B:I,8,0)),"",VLOOKUP(A4177,'entry data'!B:I,7,0)))</f>
        <v/>
      </c>
      <c r="H4177" s="13" t="str">
        <f>IF(A4177="","",IF(B4177=1,VLOOKUP(A4177,'entry data'!B:D,3,0),I4176))</f>
        <v/>
      </c>
      <c r="I4177" s="14" t="str">
        <f>IF(A4177="","",IF(E4177="weekly",7,IF(E4177="fortnightly",14,IF(E4177="monthly",DATE(IF(MONTH(H4177)=12,YEAR(H4177)+1,YEAR(H4177)),VLOOKUP(MONTH(H4177),index!$D$2:$G$13,2,0),DAY(H4177)),
IF(E4177="quarterly",DATE(IF(MONTH(H4177)&gt;=10,YEAR(H4177)+1,YEAR(H4177)),VLOOKUP(MONTH(H4177),index!$D$2:$G$13,3,0),DAY(H4177)),
IF(E4177="halfyearly",DATE(IF(MONTH(H4177)&gt;=7,YEAR(H4177)+1,YEAR(H4177)),VLOOKUP(MONTH(H4177),index!$D$2:$G$13,4,0),DAY(H4177)),
DATE(YEAR(H4177)+1,MONTH(H4177),DAY(H4177)))))-H4177))+H4177)</f>
        <v/>
      </c>
      <c r="J4177" s="9" t="str">
        <f t="shared" si="406"/>
        <v/>
      </c>
      <c r="K4177" s="11" t="str">
        <f t="shared" si="407"/>
        <v/>
      </c>
      <c r="L4177" s="11" t="str">
        <f t="shared" si="408"/>
        <v/>
      </c>
      <c r="M4177" s="11" t="str">
        <f>IF(A4177="","",VLOOKUP(E4177,index!$A$1:$B$6,2,0)*K4177*G4177)</f>
        <v/>
      </c>
      <c r="N4177" s="11" t="str">
        <f>IF(A4177="","",-PMT(G4177*VLOOKUP(E4177,index!$A$1:$B$6,2,0),C4177,F4177,0,0))</f>
        <v/>
      </c>
      <c r="O4177" s="11" t="str">
        <f t="shared" si="409"/>
        <v/>
      </c>
      <c r="P4177" s="11" t="str">
        <f t="shared" si="410"/>
        <v/>
      </c>
    </row>
    <row r="4178" spans="1:16" x14ac:dyDescent="0.25">
      <c r="A4178" s="9" t="str">
        <f>IF(A4177="","",IF(B4177&lt;C4177,A4177,IF(A4177=MAX('entry data'!$B$8:$B$507),"",A4177+1)))</f>
        <v/>
      </c>
      <c r="B4178" s="9" t="str">
        <f t="shared" si="405"/>
        <v/>
      </c>
      <c r="C4178" s="9" t="str">
        <f>IF(ISERROR(VLOOKUP(A4178,'entry data'!B:G,6,0)),"",VLOOKUP(A4178,'entry data'!B:G,6,0))</f>
        <v/>
      </c>
      <c r="D4178" s="9" t="str">
        <f>IF(ISERROR(VLOOKUP(A4178,'entry data'!B:C,2,0)),"",VLOOKUP(A4178,'entry data'!B:C,2,0))</f>
        <v/>
      </c>
      <c r="E4178" s="9" t="str">
        <f>IF(ISERROR(VLOOKUP(A4178,'entry data'!B:E,4,0)),"",VLOOKUP(A4178,'entry data'!B:E,4,0))</f>
        <v/>
      </c>
      <c r="F4178" s="11" t="str">
        <f>IF(A4178="","",IF(ISERROR(VLOOKUP(A4178,'entry data'!B:F,5,0)),"",VLOOKUP(A4178,'entry data'!B:F,5,0)))</f>
        <v/>
      </c>
      <c r="G4178" s="12" t="str">
        <f>IF(A4178="","",IF(ISERROR(VLOOKUP(A4178,'entry data'!B:I,8,0)),"",VLOOKUP(A4178,'entry data'!B:I,7,0)))</f>
        <v/>
      </c>
      <c r="H4178" s="13" t="str">
        <f>IF(A4178="","",IF(B4178=1,VLOOKUP(A4178,'entry data'!B:D,3,0),I4177))</f>
        <v/>
      </c>
      <c r="I4178" s="14" t="str">
        <f>IF(A4178="","",IF(E4178="weekly",7,IF(E4178="fortnightly",14,IF(E4178="monthly",DATE(IF(MONTH(H4178)=12,YEAR(H4178)+1,YEAR(H4178)),VLOOKUP(MONTH(H4178),index!$D$2:$G$13,2,0),DAY(H4178)),
IF(E4178="quarterly",DATE(IF(MONTH(H4178)&gt;=10,YEAR(H4178)+1,YEAR(H4178)),VLOOKUP(MONTH(H4178),index!$D$2:$G$13,3,0),DAY(H4178)),
IF(E4178="halfyearly",DATE(IF(MONTH(H4178)&gt;=7,YEAR(H4178)+1,YEAR(H4178)),VLOOKUP(MONTH(H4178),index!$D$2:$G$13,4,0),DAY(H4178)),
DATE(YEAR(H4178)+1,MONTH(H4178),DAY(H4178)))))-H4178))+H4178)</f>
        <v/>
      </c>
      <c r="J4178" s="9" t="str">
        <f t="shared" si="406"/>
        <v/>
      </c>
      <c r="K4178" s="11" t="str">
        <f t="shared" si="407"/>
        <v/>
      </c>
      <c r="L4178" s="11" t="str">
        <f t="shared" si="408"/>
        <v/>
      </c>
      <c r="M4178" s="11" t="str">
        <f>IF(A4178="","",VLOOKUP(E4178,index!$A$1:$B$6,2,0)*K4178*G4178)</f>
        <v/>
      </c>
      <c r="N4178" s="11" t="str">
        <f>IF(A4178="","",-PMT(G4178*VLOOKUP(E4178,index!$A$1:$B$6,2,0),C4178,F4178,0,0))</f>
        <v/>
      </c>
      <c r="O4178" s="11" t="str">
        <f t="shared" si="409"/>
        <v/>
      </c>
      <c r="P4178" s="11" t="str">
        <f t="shared" si="410"/>
        <v/>
      </c>
    </row>
    <row r="4179" spans="1:16" x14ac:dyDescent="0.25">
      <c r="A4179" s="9" t="str">
        <f>IF(A4178="","",IF(B4178&lt;C4178,A4178,IF(A4178=MAX('entry data'!$B$8:$B$507),"",A4178+1)))</f>
        <v/>
      </c>
      <c r="B4179" s="9" t="str">
        <f t="shared" si="405"/>
        <v/>
      </c>
      <c r="C4179" s="9" t="str">
        <f>IF(ISERROR(VLOOKUP(A4179,'entry data'!B:G,6,0)),"",VLOOKUP(A4179,'entry data'!B:G,6,0))</f>
        <v/>
      </c>
      <c r="D4179" s="9" t="str">
        <f>IF(ISERROR(VLOOKUP(A4179,'entry data'!B:C,2,0)),"",VLOOKUP(A4179,'entry data'!B:C,2,0))</f>
        <v/>
      </c>
      <c r="E4179" s="9" t="str">
        <f>IF(ISERROR(VLOOKUP(A4179,'entry data'!B:E,4,0)),"",VLOOKUP(A4179,'entry data'!B:E,4,0))</f>
        <v/>
      </c>
      <c r="F4179" s="11" t="str">
        <f>IF(A4179="","",IF(ISERROR(VLOOKUP(A4179,'entry data'!B:F,5,0)),"",VLOOKUP(A4179,'entry data'!B:F,5,0)))</f>
        <v/>
      </c>
      <c r="G4179" s="12" t="str">
        <f>IF(A4179="","",IF(ISERROR(VLOOKUP(A4179,'entry data'!B:I,8,0)),"",VLOOKUP(A4179,'entry data'!B:I,7,0)))</f>
        <v/>
      </c>
      <c r="H4179" s="13" t="str">
        <f>IF(A4179="","",IF(B4179=1,VLOOKUP(A4179,'entry data'!B:D,3,0),I4178))</f>
        <v/>
      </c>
      <c r="I4179" s="14" t="str">
        <f>IF(A4179="","",IF(E4179="weekly",7,IF(E4179="fortnightly",14,IF(E4179="monthly",DATE(IF(MONTH(H4179)=12,YEAR(H4179)+1,YEAR(H4179)),VLOOKUP(MONTH(H4179),index!$D$2:$G$13,2,0),DAY(H4179)),
IF(E4179="quarterly",DATE(IF(MONTH(H4179)&gt;=10,YEAR(H4179)+1,YEAR(H4179)),VLOOKUP(MONTH(H4179),index!$D$2:$G$13,3,0),DAY(H4179)),
IF(E4179="halfyearly",DATE(IF(MONTH(H4179)&gt;=7,YEAR(H4179)+1,YEAR(H4179)),VLOOKUP(MONTH(H4179),index!$D$2:$G$13,4,0),DAY(H4179)),
DATE(YEAR(H4179)+1,MONTH(H4179),DAY(H4179)))))-H4179))+H4179)</f>
        <v/>
      </c>
      <c r="J4179" s="9" t="str">
        <f t="shared" si="406"/>
        <v/>
      </c>
      <c r="K4179" s="11" t="str">
        <f t="shared" si="407"/>
        <v/>
      </c>
      <c r="L4179" s="11" t="str">
        <f t="shared" si="408"/>
        <v/>
      </c>
      <c r="M4179" s="11" t="str">
        <f>IF(A4179="","",VLOOKUP(E4179,index!$A$1:$B$6,2,0)*K4179*G4179)</f>
        <v/>
      </c>
      <c r="N4179" s="11" t="str">
        <f>IF(A4179="","",-PMT(G4179*VLOOKUP(E4179,index!$A$1:$B$6,2,0),C4179,F4179,0,0))</f>
        <v/>
      </c>
      <c r="O4179" s="11" t="str">
        <f t="shared" si="409"/>
        <v/>
      </c>
      <c r="P4179" s="11" t="str">
        <f t="shared" si="410"/>
        <v/>
      </c>
    </row>
    <row r="4180" spans="1:16" x14ac:dyDescent="0.25">
      <c r="A4180" s="9" t="str">
        <f>IF(A4179="","",IF(B4179&lt;C4179,A4179,IF(A4179=MAX('entry data'!$B$8:$B$507),"",A4179+1)))</f>
        <v/>
      </c>
      <c r="B4180" s="9" t="str">
        <f t="shared" si="405"/>
        <v/>
      </c>
      <c r="C4180" s="9" t="str">
        <f>IF(ISERROR(VLOOKUP(A4180,'entry data'!B:G,6,0)),"",VLOOKUP(A4180,'entry data'!B:G,6,0))</f>
        <v/>
      </c>
      <c r="D4180" s="9" t="str">
        <f>IF(ISERROR(VLOOKUP(A4180,'entry data'!B:C,2,0)),"",VLOOKUP(A4180,'entry data'!B:C,2,0))</f>
        <v/>
      </c>
      <c r="E4180" s="9" t="str">
        <f>IF(ISERROR(VLOOKUP(A4180,'entry data'!B:E,4,0)),"",VLOOKUP(A4180,'entry data'!B:E,4,0))</f>
        <v/>
      </c>
      <c r="F4180" s="11" t="str">
        <f>IF(A4180="","",IF(ISERROR(VLOOKUP(A4180,'entry data'!B:F,5,0)),"",VLOOKUP(A4180,'entry data'!B:F,5,0)))</f>
        <v/>
      </c>
      <c r="G4180" s="12" t="str">
        <f>IF(A4180="","",IF(ISERROR(VLOOKUP(A4180,'entry data'!B:I,8,0)),"",VLOOKUP(A4180,'entry data'!B:I,7,0)))</f>
        <v/>
      </c>
      <c r="H4180" s="13" t="str">
        <f>IF(A4180="","",IF(B4180=1,VLOOKUP(A4180,'entry data'!B:D,3,0),I4179))</f>
        <v/>
      </c>
      <c r="I4180" s="14" t="str">
        <f>IF(A4180="","",IF(E4180="weekly",7,IF(E4180="fortnightly",14,IF(E4180="monthly",DATE(IF(MONTH(H4180)=12,YEAR(H4180)+1,YEAR(H4180)),VLOOKUP(MONTH(H4180),index!$D$2:$G$13,2,0),DAY(H4180)),
IF(E4180="quarterly",DATE(IF(MONTH(H4180)&gt;=10,YEAR(H4180)+1,YEAR(H4180)),VLOOKUP(MONTH(H4180),index!$D$2:$G$13,3,0),DAY(H4180)),
IF(E4180="halfyearly",DATE(IF(MONTH(H4180)&gt;=7,YEAR(H4180)+1,YEAR(H4180)),VLOOKUP(MONTH(H4180),index!$D$2:$G$13,4,0),DAY(H4180)),
DATE(YEAR(H4180)+1,MONTH(H4180),DAY(H4180)))))-H4180))+H4180)</f>
        <v/>
      </c>
      <c r="J4180" s="9" t="str">
        <f t="shared" si="406"/>
        <v/>
      </c>
      <c r="K4180" s="11" t="str">
        <f t="shared" si="407"/>
        <v/>
      </c>
      <c r="L4180" s="11" t="str">
        <f t="shared" si="408"/>
        <v/>
      </c>
      <c r="M4180" s="11" t="str">
        <f>IF(A4180="","",VLOOKUP(E4180,index!$A$1:$B$6,2,0)*K4180*G4180)</f>
        <v/>
      </c>
      <c r="N4180" s="11" t="str">
        <f>IF(A4180="","",-PMT(G4180*VLOOKUP(E4180,index!$A$1:$B$6,2,0),C4180,F4180,0,0))</f>
        <v/>
      </c>
      <c r="O4180" s="11" t="str">
        <f t="shared" si="409"/>
        <v/>
      </c>
      <c r="P4180" s="11" t="str">
        <f t="shared" si="410"/>
        <v/>
      </c>
    </row>
    <row r="4181" spans="1:16" x14ac:dyDescent="0.25">
      <c r="A4181" s="9" t="str">
        <f>IF(A4180="","",IF(B4180&lt;C4180,A4180,IF(A4180=MAX('entry data'!$B$8:$B$507),"",A4180+1)))</f>
        <v/>
      </c>
      <c r="B4181" s="9" t="str">
        <f t="shared" si="405"/>
        <v/>
      </c>
      <c r="C4181" s="9" t="str">
        <f>IF(ISERROR(VLOOKUP(A4181,'entry data'!B:G,6,0)),"",VLOOKUP(A4181,'entry data'!B:G,6,0))</f>
        <v/>
      </c>
      <c r="D4181" s="9" t="str">
        <f>IF(ISERROR(VLOOKUP(A4181,'entry data'!B:C,2,0)),"",VLOOKUP(A4181,'entry data'!B:C,2,0))</f>
        <v/>
      </c>
      <c r="E4181" s="9" t="str">
        <f>IF(ISERROR(VLOOKUP(A4181,'entry data'!B:E,4,0)),"",VLOOKUP(A4181,'entry data'!B:E,4,0))</f>
        <v/>
      </c>
      <c r="F4181" s="11" t="str">
        <f>IF(A4181="","",IF(ISERROR(VLOOKUP(A4181,'entry data'!B:F,5,0)),"",VLOOKUP(A4181,'entry data'!B:F,5,0)))</f>
        <v/>
      </c>
      <c r="G4181" s="12" t="str">
        <f>IF(A4181="","",IF(ISERROR(VLOOKUP(A4181,'entry data'!B:I,8,0)),"",VLOOKUP(A4181,'entry data'!B:I,7,0)))</f>
        <v/>
      </c>
      <c r="H4181" s="13" t="str">
        <f>IF(A4181="","",IF(B4181=1,VLOOKUP(A4181,'entry data'!B:D,3,0),I4180))</f>
        <v/>
      </c>
      <c r="I4181" s="14" t="str">
        <f>IF(A4181="","",IF(E4181="weekly",7,IF(E4181="fortnightly",14,IF(E4181="monthly",DATE(IF(MONTH(H4181)=12,YEAR(H4181)+1,YEAR(H4181)),VLOOKUP(MONTH(H4181),index!$D$2:$G$13,2,0),DAY(H4181)),
IF(E4181="quarterly",DATE(IF(MONTH(H4181)&gt;=10,YEAR(H4181)+1,YEAR(H4181)),VLOOKUP(MONTH(H4181),index!$D$2:$G$13,3,0),DAY(H4181)),
IF(E4181="halfyearly",DATE(IF(MONTH(H4181)&gt;=7,YEAR(H4181)+1,YEAR(H4181)),VLOOKUP(MONTH(H4181),index!$D$2:$G$13,4,0),DAY(H4181)),
DATE(YEAR(H4181)+1,MONTH(H4181),DAY(H4181)))))-H4181))+H4181)</f>
        <v/>
      </c>
      <c r="J4181" s="9" t="str">
        <f t="shared" si="406"/>
        <v/>
      </c>
      <c r="K4181" s="11" t="str">
        <f t="shared" si="407"/>
        <v/>
      </c>
      <c r="L4181" s="11" t="str">
        <f t="shared" si="408"/>
        <v/>
      </c>
      <c r="M4181" s="11" t="str">
        <f>IF(A4181="","",VLOOKUP(E4181,index!$A$1:$B$6,2,0)*K4181*G4181)</f>
        <v/>
      </c>
      <c r="N4181" s="11" t="str">
        <f>IF(A4181="","",-PMT(G4181*VLOOKUP(E4181,index!$A$1:$B$6,2,0),C4181,F4181,0,0))</f>
        <v/>
      </c>
      <c r="O4181" s="11" t="str">
        <f t="shared" si="409"/>
        <v/>
      </c>
      <c r="P4181" s="11" t="str">
        <f t="shared" si="410"/>
        <v/>
      </c>
    </row>
    <row r="4182" spans="1:16" x14ac:dyDescent="0.25">
      <c r="A4182" s="9" t="str">
        <f>IF(A4181="","",IF(B4181&lt;C4181,A4181,IF(A4181=MAX('entry data'!$B$8:$B$507),"",A4181+1)))</f>
        <v/>
      </c>
      <c r="B4182" s="9" t="str">
        <f t="shared" si="405"/>
        <v/>
      </c>
      <c r="C4182" s="9" t="str">
        <f>IF(ISERROR(VLOOKUP(A4182,'entry data'!B:G,6,0)),"",VLOOKUP(A4182,'entry data'!B:G,6,0))</f>
        <v/>
      </c>
      <c r="D4182" s="9" t="str">
        <f>IF(ISERROR(VLOOKUP(A4182,'entry data'!B:C,2,0)),"",VLOOKUP(A4182,'entry data'!B:C,2,0))</f>
        <v/>
      </c>
      <c r="E4182" s="9" t="str">
        <f>IF(ISERROR(VLOOKUP(A4182,'entry data'!B:E,4,0)),"",VLOOKUP(A4182,'entry data'!B:E,4,0))</f>
        <v/>
      </c>
      <c r="F4182" s="11" t="str">
        <f>IF(A4182="","",IF(ISERROR(VLOOKUP(A4182,'entry data'!B:F,5,0)),"",VLOOKUP(A4182,'entry data'!B:F,5,0)))</f>
        <v/>
      </c>
      <c r="G4182" s="12" t="str">
        <f>IF(A4182="","",IF(ISERROR(VLOOKUP(A4182,'entry data'!B:I,8,0)),"",VLOOKUP(A4182,'entry data'!B:I,7,0)))</f>
        <v/>
      </c>
      <c r="H4182" s="13" t="str">
        <f>IF(A4182="","",IF(B4182=1,VLOOKUP(A4182,'entry data'!B:D,3,0),I4181))</f>
        <v/>
      </c>
      <c r="I4182" s="14" t="str">
        <f>IF(A4182="","",IF(E4182="weekly",7,IF(E4182="fortnightly",14,IF(E4182="monthly",DATE(IF(MONTH(H4182)=12,YEAR(H4182)+1,YEAR(H4182)),VLOOKUP(MONTH(H4182),index!$D$2:$G$13,2,0),DAY(H4182)),
IF(E4182="quarterly",DATE(IF(MONTH(H4182)&gt;=10,YEAR(H4182)+1,YEAR(H4182)),VLOOKUP(MONTH(H4182),index!$D$2:$G$13,3,0),DAY(H4182)),
IF(E4182="halfyearly",DATE(IF(MONTH(H4182)&gt;=7,YEAR(H4182)+1,YEAR(H4182)),VLOOKUP(MONTH(H4182),index!$D$2:$G$13,4,0),DAY(H4182)),
DATE(YEAR(H4182)+1,MONTH(H4182),DAY(H4182)))))-H4182))+H4182)</f>
        <v/>
      </c>
      <c r="J4182" s="9" t="str">
        <f t="shared" si="406"/>
        <v/>
      </c>
      <c r="K4182" s="11" t="str">
        <f t="shared" si="407"/>
        <v/>
      </c>
      <c r="L4182" s="11" t="str">
        <f t="shared" si="408"/>
        <v/>
      </c>
      <c r="M4182" s="11" t="str">
        <f>IF(A4182="","",VLOOKUP(E4182,index!$A$1:$B$6,2,0)*K4182*G4182)</f>
        <v/>
      </c>
      <c r="N4182" s="11" t="str">
        <f>IF(A4182="","",-PMT(G4182*VLOOKUP(E4182,index!$A$1:$B$6,2,0),C4182,F4182,0,0))</f>
        <v/>
      </c>
      <c r="O4182" s="11" t="str">
        <f t="shared" si="409"/>
        <v/>
      </c>
      <c r="P4182" s="11" t="str">
        <f t="shared" si="410"/>
        <v/>
      </c>
    </row>
    <row r="4183" spans="1:16" x14ac:dyDescent="0.25">
      <c r="A4183" s="9" t="str">
        <f>IF(A4182="","",IF(B4182&lt;C4182,A4182,IF(A4182=MAX('entry data'!$B$8:$B$507),"",A4182+1)))</f>
        <v/>
      </c>
      <c r="B4183" s="9" t="str">
        <f t="shared" ref="B4183:B4246" si="411">IF(A4183="","",IF(B4182=C4182,1,B4182+1))</f>
        <v/>
      </c>
      <c r="C4183" s="9" t="str">
        <f>IF(ISERROR(VLOOKUP(A4183,'entry data'!B:G,6,0)),"",VLOOKUP(A4183,'entry data'!B:G,6,0))</f>
        <v/>
      </c>
      <c r="D4183" s="9" t="str">
        <f>IF(ISERROR(VLOOKUP(A4183,'entry data'!B:C,2,0)),"",VLOOKUP(A4183,'entry data'!B:C,2,0))</f>
        <v/>
      </c>
      <c r="E4183" s="9" t="str">
        <f>IF(ISERROR(VLOOKUP(A4183,'entry data'!B:E,4,0)),"",VLOOKUP(A4183,'entry data'!B:E,4,0))</f>
        <v/>
      </c>
      <c r="F4183" s="11" t="str">
        <f>IF(A4183="","",IF(ISERROR(VLOOKUP(A4183,'entry data'!B:F,5,0)),"",VLOOKUP(A4183,'entry data'!B:F,5,0)))</f>
        <v/>
      </c>
      <c r="G4183" s="12" t="str">
        <f>IF(A4183="","",IF(ISERROR(VLOOKUP(A4183,'entry data'!B:I,8,0)),"",VLOOKUP(A4183,'entry data'!B:I,7,0)))</f>
        <v/>
      </c>
      <c r="H4183" s="13" t="str">
        <f>IF(A4183="","",IF(B4183=1,VLOOKUP(A4183,'entry data'!B:D,3,0),I4182))</f>
        <v/>
      </c>
      <c r="I4183" s="14" t="str">
        <f>IF(A4183="","",IF(E4183="weekly",7,IF(E4183="fortnightly",14,IF(E4183="monthly",DATE(IF(MONTH(H4183)=12,YEAR(H4183)+1,YEAR(H4183)),VLOOKUP(MONTH(H4183),index!$D$2:$G$13,2,0),DAY(H4183)),
IF(E4183="quarterly",DATE(IF(MONTH(H4183)&gt;=10,YEAR(H4183)+1,YEAR(H4183)),VLOOKUP(MONTH(H4183),index!$D$2:$G$13,3,0),DAY(H4183)),
IF(E4183="halfyearly",DATE(IF(MONTH(H4183)&gt;=7,YEAR(H4183)+1,YEAR(H4183)),VLOOKUP(MONTH(H4183),index!$D$2:$G$13,4,0),DAY(H4183)),
DATE(YEAR(H4183)+1,MONTH(H4183),DAY(H4183)))))-H4183))+H4183)</f>
        <v/>
      </c>
      <c r="J4183" s="9" t="str">
        <f t="shared" ref="J4183:J4246" si="412">IF(A4183="","",IF(MONTH(I4183)&lt;10,YEAR(I4183)&amp;"-0"&amp;MONTH(I4183),YEAR(I4183)&amp;"-"&amp;MONTH(I4183)))</f>
        <v/>
      </c>
      <c r="K4183" s="11" t="str">
        <f t="shared" ref="K4183:K4246" si="413">IF(A4183="","",IF(B4183=1,F4183,O4182))</f>
        <v/>
      </c>
      <c r="L4183" s="11" t="str">
        <f t="shared" ref="L4183:L4246" si="414">IF(A4183="","",N4183-M4183)</f>
        <v/>
      </c>
      <c r="M4183" s="11" t="str">
        <f>IF(A4183="","",VLOOKUP(E4183,index!$A$1:$B$6,2,0)*K4183*G4183)</f>
        <v/>
      </c>
      <c r="N4183" s="11" t="str">
        <f>IF(A4183="","",-PMT(G4183*VLOOKUP(E4183,index!$A$1:$B$6,2,0),C4183,F4183,0,0))</f>
        <v/>
      </c>
      <c r="O4183" s="11" t="str">
        <f t="shared" ref="O4183:O4246" si="415">IF(A4183="","",K4183-L4183)</f>
        <v/>
      </c>
      <c r="P4183" s="11" t="str">
        <f t="shared" si="410"/>
        <v/>
      </c>
    </row>
    <row r="4184" spans="1:16" x14ac:dyDescent="0.25">
      <c r="A4184" s="9" t="str">
        <f>IF(A4183="","",IF(B4183&lt;C4183,A4183,IF(A4183=MAX('entry data'!$B$8:$B$507),"",A4183+1)))</f>
        <v/>
      </c>
      <c r="B4184" s="9" t="str">
        <f t="shared" si="411"/>
        <v/>
      </c>
      <c r="C4184" s="9" t="str">
        <f>IF(ISERROR(VLOOKUP(A4184,'entry data'!B:G,6,0)),"",VLOOKUP(A4184,'entry data'!B:G,6,0))</f>
        <v/>
      </c>
      <c r="D4184" s="9" t="str">
        <f>IF(ISERROR(VLOOKUP(A4184,'entry data'!B:C,2,0)),"",VLOOKUP(A4184,'entry data'!B:C,2,0))</f>
        <v/>
      </c>
      <c r="E4184" s="9" t="str">
        <f>IF(ISERROR(VLOOKUP(A4184,'entry data'!B:E,4,0)),"",VLOOKUP(A4184,'entry data'!B:E,4,0))</f>
        <v/>
      </c>
      <c r="F4184" s="11" t="str">
        <f>IF(A4184="","",IF(ISERROR(VLOOKUP(A4184,'entry data'!B:F,5,0)),"",VLOOKUP(A4184,'entry data'!B:F,5,0)))</f>
        <v/>
      </c>
      <c r="G4184" s="12" t="str">
        <f>IF(A4184="","",IF(ISERROR(VLOOKUP(A4184,'entry data'!B:I,8,0)),"",VLOOKUP(A4184,'entry data'!B:I,7,0)))</f>
        <v/>
      </c>
      <c r="H4184" s="13" t="str">
        <f>IF(A4184="","",IF(B4184=1,VLOOKUP(A4184,'entry data'!B:D,3,0),I4183))</f>
        <v/>
      </c>
      <c r="I4184" s="14" t="str">
        <f>IF(A4184="","",IF(E4184="weekly",7,IF(E4184="fortnightly",14,IF(E4184="monthly",DATE(IF(MONTH(H4184)=12,YEAR(H4184)+1,YEAR(H4184)),VLOOKUP(MONTH(H4184),index!$D$2:$G$13,2,0),DAY(H4184)),
IF(E4184="quarterly",DATE(IF(MONTH(H4184)&gt;=10,YEAR(H4184)+1,YEAR(H4184)),VLOOKUP(MONTH(H4184),index!$D$2:$G$13,3,0),DAY(H4184)),
IF(E4184="halfyearly",DATE(IF(MONTH(H4184)&gt;=7,YEAR(H4184)+1,YEAR(H4184)),VLOOKUP(MONTH(H4184),index!$D$2:$G$13,4,0),DAY(H4184)),
DATE(YEAR(H4184)+1,MONTH(H4184),DAY(H4184)))))-H4184))+H4184)</f>
        <v/>
      </c>
      <c r="J4184" s="9" t="str">
        <f t="shared" si="412"/>
        <v/>
      </c>
      <c r="K4184" s="11" t="str">
        <f t="shared" si="413"/>
        <v/>
      </c>
      <c r="L4184" s="11" t="str">
        <f t="shared" si="414"/>
        <v/>
      </c>
      <c r="M4184" s="11" t="str">
        <f>IF(A4184="","",VLOOKUP(E4184,index!$A$1:$B$6,2,0)*K4184*G4184)</f>
        <v/>
      </c>
      <c r="N4184" s="11" t="str">
        <f>IF(A4184="","",-PMT(G4184*VLOOKUP(E4184,index!$A$1:$B$6,2,0),C4184,F4184,0,0))</f>
        <v/>
      </c>
      <c r="O4184" s="11" t="str">
        <f t="shared" si="415"/>
        <v/>
      </c>
      <c r="P4184" s="11" t="str">
        <f t="shared" si="410"/>
        <v/>
      </c>
    </row>
    <row r="4185" spans="1:16" x14ac:dyDescent="0.25">
      <c r="A4185" s="9" t="str">
        <f>IF(A4184="","",IF(B4184&lt;C4184,A4184,IF(A4184=MAX('entry data'!$B$8:$B$507),"",A4184+1)))</f>
        <v/>
      </c>
      <c r="B4185" s="9" t="str">
        <f t="shared" si="411"/>
        <v/>
      </c>
      <c r="C4185" s="9" t="str">
        <f>IF(ISERROR(VLOOKUP(A4185,'entry data'!B:G,6,0)),"",VLOOKUP(A4185,'entry data'!B:G,6,0))</f>
        <v/>
      </c>
      <c r="D4185" s="9" t="str">
        <f>IF(ISERROR(VLOOKUP(A4185,'entry data'!B:C,2,0)),"",VLOOKUP(A4185,'entry data'!B:C,2,0))</f>
        <v/>
      </c>
      <c r="E4185" s="9" t="str">
        <f>IF(ISERROR(VLOOKUP(A4185,'entry data'!B:E,4,0)),"",VLOOKUP(A4185,'entry data'!B:E,4,0))</f>
        <v/>
      </c>
      <c r="F4185" s="11" t="str">
        <f>IF(A4185="","",IF(ISERROR(VLOOKUP(A4185,'entry data'!B:F,5,0)),"",VLOOKUP(A4185,'entry data'!B:F,5,0)))</f>
        <v/>
      </c>
      <c r="G4185" s="12" t="str">
        <f>IF(A4185="","",IF(ISERROR(VLOOKUP(A4185,'entry data'!B:I,8,0)),"",VLOOKUP(A4185,'entry data'!B:I,7,0)))</f>
        <v/>
      </c>
      <c r="H4185" s="13" t="str">
        <f>IF(A4185="","",IF(B4185=1,VLOOKUP(A4185,'entry data'!B:D,3,0),I4184))</f>
        <v/>
      </c>
      <c r="I4185" s="14" t="str">
        <f>IF(A4185="","",IF(E4185="weekly",7,IF(E4185="fortnightly",14,IF(E4185="monthly",DATE(IF(MONTH(H4185)=12,YEAR(H4185)+1,YEAR(H4185)),VLOOKUP(MONTH(H4185),index!$D$2:$G$13,2,0),DAY(H4185)),
IF(E4185="quarterly",DATE(IF(MONTH(H4185)&gt;=10,YEAR(H4185)+1,YEAR(H4185)),VLOOKUP(MONTH(H4185),index!$D$2:$G$13,3,0),DAY(H4185)),
IF(E4185="halfyearly",DATE(IF(MONTH(H4185)&gt;=7,YEAR(H4185)+1,YEAR(H4185)),VLOOKUP(MONTH(H4185),index!$D$2:$G$13,4,0),DAY(H4185)),
DATE(YEAR(H4185)+1,MONTH(H4185),DAY(H4185)))))-H4185))+H4185)</f>
        <v/>
      </c>
      <c r="J4185" s="9" t="str">
        <f t="shared" si="412"/>
        <v/>
      </c>
      <c r="K4185" s="11" t="str">
        <f t="shared" si="413"/>
        <v/>
      </c>
      <c r="L4185" s="11" t="str">
        <f t="shared" si="414"/>
        <v/>
      </c>
      <c r="M4185" s="11" t="str">
        <f>IF(A4185="","",VLOOKUP(E4185,index!$A$1:$B$6,2,0)*K4185*G4185)</f>
        <v/>
      </c>
      <c r="N4185" s="11" t="str">
        <f>IF(A4185="","",-PMT(G4185*VLOOKUP(E4185,index!$A$1:$B$6,2,0),C4185,F4185,0,0))</f>
        <v/>
      </c>
      <c r="O4185" s="11" t="str">
        <f t="shared" si="415"/>
        <v/>
      </c>
      <c r="P4185" s="11" t="str">
        <f t="shared" si="410"/>
        <v/>
      </c>
    </row>
    <row r="4186" spans="1:16" x14ac:dyDescent="0.25">
      <c r="A4186" s="9" t="str">
        <f>IF(A4185="","",IF(B4185&lt;C4185,A4185,IF(A4185=MAX('entry data'!$B$8:$B$507),"",A4185+1)))</f>
        <v/>
      </c>
      <c r="B4186" s="9" t="str">
        <f t="shared" si="411"/>
        <v/>
      </c>
      <c r="C4186" s="9" t="str">
        <f>IF(ISERROR(VLOOKUP(A4186,'entry data'!B:G,6,0)),"",VLOOKUP(A4186,'entry data'!B:G,6,0))</f>
        <v/>
      </c>
      <c r="D4186" s="9" t="str">
        <f>IF(ISERROR(VLOOKUP(A4186,'entry data'!B:C,2,0)),"",VLOOKUP(A4186,'entry data'!B:C,2,0))</f>
        <v/>
      </c>
      <c r="E4186" s="9" t="str">
        <f>IF(ISERROR(VLOOKUP(A4186,'entry data'!B:E,4,0)),"",VLOOKUP(A4186,'entry data'!B:E,4,0))</f>
        <v/>
      </c>
      <c r="F4186" s="11" t="str">
        <f>IF(A4186="","",IF(ISERROR(VLOOKUP(A4186,'entry data'!B:F,5,0)),"",VLOOKUP(A4186,'entry data'!B:F,5,0)))</f>
        <v/>
      </c>
      <c r="G4186" s="12" t="str">
        <f>IF(A4186="","",IF(ISERROR(VLOOKUP(A4186,'entry data'!B:I,8,0)),"",VLOOKUP(A4186,'entry data'!B:I,7,0)))</f>
        <v/>
      </c>
      <c r="H4186" s="13" t="str">
        <f>IF(A4186="","",IF(B4186=1,VLOOKUP(A4186,'entry data'!B:D,3,0),I4185))</f>
        <v/>
      </c>
      <c r="I4186" s="14" t="str">
        <f>IF(A4186="","",IF(E4186="weekly",7,IF(E4186="fortnightly",14,IF(E4186="monthly",DATE(IF(MONTH(H4186)=12,YEAR(H4186)+1,YEAR(H4186)),VLOOKUP(MONTH(H4186),index!$D$2:$G$13,2,0),DAY(H4186)),
IF(E4186="quarterly",DATE(IF(MONTH(H4186)&gt;=10,YEAR(H4186)+1,YEAR(H4186)),VLOOKUP(MONTH(H4186),index!$D$2:$G$13,3,0),DAY(H4186)),
IF(E4186="halfyearly",DATE(IF(MONTH(H4186)&gt;=7,YEAR(H4186)+1,YEAR(H4186)),VLOOKUP(MONTH(H4186),index!$D$2:$G$13,4,0),DAY(H4186)),
DATE(YEAR(H4186)+1,MONTH(H4186),DAY(H4186)))))-H4186))+H4186)</f>
        <v/>
      </c>
      <c r="J4186" s="9" t="str">
        <f t="shared" si="412"/>
        <v/>
      </c>
      <c r="K4186" s="11" t="str">
        <f t="shared" si="413"/>
        <v/>
      </c>
      <c r="L4186" s="11" t="str">
        <f t="shared" si="414"/>
        <v/>
      </c>
      <c r="M4186" s="11" t="str">
        <f>IF(A4186="","",VLOOKUP(E4186,index!$A$1:$B$6,2,0)*K4186*G4186)</f>
        <v/>
      </c>
      <c r="N4186" s="11" t="str">
        <f>IF(A4186="","",-PMT(G4186*VLOOKUP(E4186,index!$A$1:$B$6,2,0),C4186,F4186,0,0))</f>
        <v/>
      </c>
      <c r="O4186" s="11" t="str">
        <f t="shared" si="415"/>
        <v/>
      </c>
      <c r="P4186" s="11" t="str">
        <f t="shared" si="410"/>
        <v/>
      </c>
    </row>
    <row r="4187" spans="1:16" x14ac:dyDescent="0.25">
      <c r="A4187" s="9" t="str">
        <f>IF(A4186="","",IF(B4186&lt;C4186,A4186,IF(A4186=MAX('entry data'!$B$8:$B$507),"",A4186+1)))</f>
        <v/>
      </c>
      <c r="B4187" s="9" t="str">
        <f t="shared" si="411"/>
        <v/>
      </c>
      <c r="C4187" s="9" t="str">
        <f>IF(ISERROR(VLOOKUP(A4187,'entry data'!B:G,6,0)),"",VLOOKUP(A4187,'entry data'!B:G,6,0))</f>
        <v/>
      </c>
      <c r="D4187" s="9" t="str">
        <f>IF(ISERROR(VLOOKUP(A4187,'entry data'!B:C,2,0)),"",VLOOKUP(A4187,'entry data'!B:C,2,0))</f>
        <v/>
      </c>
      <c r="E4187" s="9" t="str">
        <f>IF(ISERROR(VLOOKUP(A4187,'entry data'!B:E,4,0)),"",VLOOKUP(A4187,'entry data'!B:E,4,0))</f>
        <v/>
      </c>
      <c r="F4187" s="11" t="str">
        <f>IF(A4187="","",IF(ISERROR(VLOOKUP(A4187,'entry data'!B:F,5,0)),"",VLOOKUP(A4187,'entry data'!B:F,5,0)))</f>
        <v/>
      </c>
      <c r="G4187" s="12" t="str">
        <f>IF(A4187="","",IF(ISERROR(VLOOKUP(A4187,'entry data'!B:I,8,0)),"",VLOOKUP(A4187,'entry data'!B:I,7,0)))</f>
        <v/>
      </c>
      <c r="H4187" s="13" t="str">
        <f>IF(A4187="","",IF(B4187=1,VLOOKUP(A4187,'entry data'!B:D,3,0),I4186))</f>
        <v/>
      </c>
      <c r="I4187" s="14" t="str">
        <f>IF(A4187="","",IF(E4187="weekly",7,IF(E4187="fortnightly",14,IF(E4187="monthly",DATE(IF(MONTH(H4187)=12,YEAR(H4187)+1,YEAR(H4187)),VLOOKUP(MONTH(H4187),index!$D$2:$G$13,2,0),DAY(H4187)),
IF(E4187="quarterly",DATE(IF(MONTH(H4187)&gt;=10,YEAR(H4187)+1,YEAR(H4187)),VLOOKUP(MONTH(H4187),index!$D$2:$G$13,3,0),DAY(H4187)),
IF(E4187="halfyearly",DATE(IF(MONTH(H4187)&gt;=7,YEAR(H4187)+1,YEAR(H4187)),VLOOKUP(MONTH(H4187),index!$D$2:$G$13,4,0),DAY(H4187)),
DATE(YEAR(H4187)+1,MONTH(H4187),DAY(H4187)))))-H4187))+H4187)</f>
        <v/>
      </c>
      <c r="J4187" s="9" t="str">
        <f t="shared" si="412"/>
        <v/>
      </c>
      <c r="K4187" s="11" t="str">
        <f t="shared" si="413"/>
        <v/>
      </c>
      <c r="L4187" s="11" t="str">
        <f t="shared" si="414"/>
        <v/>
      </c>
      <c r="M4187" s="11" t="str">
        <f>IF(A4187="","",VLOOKUP(E4187,index!$A$1:$B$6,2,0)*K4187*G4187)</f>
        <v/>
      </c>
      <c r="N4187" s="11" t="str">
        <f>IF(A4187="","",-PMT(G4187*VLOOKUP(E4187,index!$A$1:$B$6,2,0),C4187,F4187,0,0))</f>
        <v/>
      </c>
      <c r="O4187" s="11" t="str">
        <f t="shared" si="415"/>
        <v/>
      </c>
      <c r="P4187" s="11" t="str">
        <f t="shared" si="410"/>
        <v/>
      </c>
    </row>
    <row r="4188" spans="1:16" x14ac:dyDescent="0.25">
      <c r="A4188" s="9" t="str">
        <f>IF(A4187="","",IF(B4187&lt;C4187,A4187,IF(A4187=MAX('entry data'!$B$8:$B$507),"",A4187+1)))</f>
        <v/>
      </c>
      <c r="B4188" s="9" t="str">
        <f t="shared" si="411"/>
        <v/>
      </c>
      <c r="C4188" s="9" t="str">
        <f>IF(ISERROR(VLOOKUP(A4188,'entry data'!B:G,6,0)),"",VLOOKUP(A4188,'entry data'!B:G,6,0))</f>
        <v/>
      </c>
      <c r="D4188" s="9" t="str">
        <f>IF(ISERROR(VLOOKUP(A4188,'entry data'!B:C,2,0)),"",VLOOKUP(A4188,'entry data'!B:C,2,0))</f>
        <v/>
      </c>
      <c r="E4188" s="9" t="str">
        <f>IF(ISERROR(VLOOKUP(A4188,'entry data'!B:E,4,0)),"",VLOOKUP(A4188,'entry data'!B:E,4,0))</f>
        <v/>
      </c>
      <c r="F4188" s="11" t="str">
        <f>IF(A4188="","",IF(ISERROR(VLOOKUP(A4188,'entry data'!B:F,5,0)),"",VLOOKUP(A4188,'entry data'!B:F,5,0)))</f>
        <v/>
      </c>
      <c r="G4188" s="12" t="str">
        <f>IF(A4188="","",IF(ISERROR(VLOOKUP(A4188,'entry data'!B:I,8,0)),"",VLOOKUP(A4188,'entry data'!B:I,7,0)))</f>
        <v/>
      </c>
      <c r="H4188" s="13" t="str">
        <f>IF(A4188="","",IF(B4188=1,VLOOKUP(A4188,'entry data'!B:D,3,0),I4187))</f>
        <v/>
      </c>
      <c r="I4188" s="14" t="str">
        <f>IF(A4188="","",IF(E4188="weekly",7,IF(E4188="fortnightly",14,IF(E4188="monthly",DATE(IF(MONTH(H4188)=12,YEAR(H4188)+1,YEAR(H4188)),VLOOKUP(MONTH(H4188),index!$D$2:$G$13,2,0),DAY(H4188)),
IF(E4188="quarterly",DATE(IF(MONTH(H4188)&gt;=10,YEAR(H4188)+1,YEAR(H4188)),VLOOKUP(MONTH(H4188),index!$D$2:$G$13,3,0),DAY(H4188)),
IF(E4188="halfyearly",DATE(IF(MONTH(H4188)&gt;=7,YEAR(H4188)+1,YEAR(H4188)),VLOOKUP(MONTH(H4188),index!$D$2:$G$13,4,0),DAY(H4188)),
DATE(YEAR(H4188)+1,MONTH(H4188),DAY(H4188)))))-H4188))+H4188)</f>
        <v/>
      </c>
      <c r="J4188" s="9" t="str">
        <f t="shared" si="412"/>
        <v/>
      </c>
      <c r="K4188" s="11" t="str">
        <f t="shared" si="413"/>
        <v/>
      </c>
      <c r="L4188" s="11" t="str">
        <f t="shared" si="414"/>
        <v/>
      </c>
      <c r="M4188" s="11" t="str">
        <f>IF(A4188="","",VLOOKUP(E4188,index!$A$1:$B$6,2,0)*K4188*G4188)</f>
        <v/>
      </c>
      <c r="N4188" s="11" t="str">
        <f>IF(A4188="","",-PMT(G4188*VLOOKUP(E4188,index!$A$1:$B$6,2,0),C4188,F4188,0,0))</f>
        <v/>
      </c>
      <c r="O4188" s="11" t="str">
        <f t="shared" si="415"/>
        <v/>
      </c>
      <c r="P4188" s="11" t="str">
        <f t="shared" si="410"/>
        <v/>
      </c>
    </row>
    <row r="4189" spans="1:16" x14ac:dyDescent="0.25">
      <c r="A4189" s="9" t="str">
        <f>IF(A4188="","",IF(B4188&lt;C4188,A4188,IF(A4188=MAX('entry data'!$B$8:$B$507),"",A4188+1)))</f>
        <v/>
      </c>
      <c r="B4189" s="9" t="str">
        <f t="shared" si="411"/>
        <v/>
      </c>
      <c r="C4189" s="9" t="str">
        <f>IF(ISERROR(VLOOKUP(A4189,'entry data'!B:G,6,0)),"",VLOOKUP(A4189,'entry data'!B:G,6,0))</f>
        <v/>
      </c>
      <c r="D4189" s="9" t="str">
        <f>IF(ISERROR(VLOOKUP(A4189,'entry data'!B:C,2,0)),"",VLOOKUP(A4189,'entry data'!B:C,2,0))</f>
        <v/>
      </c>
      <c r="E4189" s="9" t="str">
        <f>IF(ISERROR(VLOOKUP(A4189,'entry data'!B:E,4,0)),"",VLOOKUP(A4189,'entry data'!B:E,4,0))</f>
        <v/>
      </c>
      <c r="F4189" s="11" t="str">
        <f>IF(A4189="","",IF(ISERROR(VLOOKUP(A4189,'entry data'!B:F,5,0)),"",VLOOKUP(A4189,'entry data'!B:F,5,0)))</f>
        <v/>
      </c>
      <c r="G4189" s="12" t="str">
        <f>IF(A4189="","",IF(ISERROR(VLOOKUP(A4189,'entry data'!B:I,8,0)),"",VLOOKUP(A4189,'entry data'!B:I,7,0)))</f>
        <v/>
      </c>
      <c r="H4189" s="13" t="str">
        <f>IF(A4189="","",IF(B4189=1,VLOOKUP(A4189,'entry data'!B:D,3,0),I4188))</f>
        <v/>
      </c>
      <c r="I4189" s="14" t="str">
        <f>IF(A4189="","",IF(E4189="weekly",7,IF(E4189="fortnightly",14,IF(E4189="monthly",DATE(IF(MONTH(H4189)=12,YEAR(H4189)+1,YEAR(H4189)),VLOOKUP(MONTH(H4189),index!$D$2:$G$13,2,0),DAY(H4189)),
IF(E4189="quarterly",DATE(IF(MONTH(H4189)&gt;=10,YEAR(H4189)+1,YEAR(H4189)),VLOOKUP(MONTH(H4189),index!$D$2:$G$13,3,0),DAY(H4189)),
IF(E4189="halfyearly",DATE(IF(MONTH(H4189)&gt;=7,YEAR(H4189)+1,YEAR(H4189)),VLOOKUP(MONTH(H4189),index!$D$2:$G$13,4,0),DAY(H4189)),
DATE(YEAR(H4189)+1,MONTH(H4189),DAY(H4189)))))-H4189))+H4189)</f>
        <v/>
      </c>
      <c r="J4189" s="9" t="str">
        <f t="shared" si="412"/>
        <v/>
      </c>
      <c r="K4189" s="11" t="str">
        <f t="shared" si="413"/>
        <v/>
      </c>
      <c r="L4189" s="11" t="str">
        <f t="shared" si="414"/>
        <v/>
      </c>
      <c r="M4189" s="11" t="str">
        <f>IF(A4189="","",VLOOKUP(E4189,index!$A$1:$B$6,2,0)*K4189*G4189)</f>
        <v/>
      </c>
      <c r="N4189" s="11" t="str">
        <f>IF(A4189="","",-PMT(G4189*VLOOKUP(E4189,index!$A$1:$B$6,2,0),C4189,F4189,0,0))</f>
        <v/>
      </c>
      <c r="O4189" s="11" t="str">
        <f t="shared" si="415"/>
        <v/>
      </c>
      <c r="P4189" s="11" t="str">
        <f t="shared" si="410"/>
        <v/>
      </c>
    </row>
    <row r="4190" spans="1:16" x14ac:dyDescent="0.25">
      <c r="A4190" s="9" t="str">
        <f>IF(A4189="","",IF(B4189&lt;C4189,A4189,IF(A4189=MAX('entry data'!$B$8:$B$507),"",A4189+1)))</f>
        <v/>
      </c>
      <c r="B4190" s="9" t="str">
        <f t="shared" si="411"/>
        <v/>
      </c>
      <c r="C4190" s="9" t="str">
        <f>IF(ISERROR(VLOOKUP(A4190,'entry data'!B:G,6,0)),"",VLOOKUP(A4190,'entry data'!B:G,6,0))</f>
        <v/>
      </c>
      <c r="D4190" s="9" t="str">
        <f>IF(ISERROR(VLOOKUP(A4190,'entry data'!B:C,2,0)),"",VLOOKUP(A4190,'entry data'!B:C,2,0))</f>
        <v/>
      </c>
      <c r="E4190" s="9" t="str">
        <f>IF(ISERROR(VLOOKUP(A4190,'entry data'!B:E,4,0)),"",VLOOKUP(A4190,'entry data'!B:E,4,0))</f>
        <v/>
      </c>
      <c r="F4190" s="11" t="str">
        <f>IF(A4190="","",IF(ISERROR(VLOOKUP(A4190,'entry data'!B:F,5,0)),"",VLOOKUP(A4190,'entry data'!B:F,5,0)))</f>
        <v/>
      </c>
      <c r="G4190" s="12" t="str">
        <f>IF(A4190="","",IF(ISERROR(VLOOKUP(A4190,'entry data'!B:I,8,0)),"",VLOOKUP(A4190,'entry data'!B:I,7,0)))</f>
        <v/>
      </c>
      <c r="H4190" s="13" t="str">
        <f>IF(A4190="","",IF(B4190=1,VLOOKUP(A4190,'entry data'!B:D,3,0),I4189))</f>
        <v/>
      </c>
      <c r="I4190" s="14" t="str">
        <f>IF(A4190="","",IF(E4190="weekly",7,IF(E4190="fortnightly",14,IF(E4190="monthly",DATE(IF(MONTH(H4190)=12,YEAR(H4190)+1,YEAR(H4190)),VLOOKUP(MONTH(H4190),index!$D$2:$G$13,2,0),DAY(H4190)),
IF(E4190="quarterly",DATE(IF(MONTH(H4190)&gt;=10,YEAR(H4190)+1,YEAR(H4190)),VLOOKUP(MONTH(H4190),index!$D$2:$G$13,3,0),DAY(H4190)),
IF(E4190="halfyearly",DATE(IF(MONTH(H4190)&gt;=7,YEAR(H4190)+1,YEAR(H4190)),VLOOKUP(MONTH(H4190),index!$D$2:$G$13,4,0),DAY(H4190)),
DATE(YEAR(H4190)+1,MONTH(H4190),DAY(H4190)))))-H4190))+H4190)</f>
        <v/>
      </c>
      <c r="J4190" s="9" t="str">
        <f t="shared" si="412"/>
        <v/>
      </c>
      <c r="K4190" s="11" t="str">
        <f t="shared" si="413"/>
        <v/>
      </c>
      <c r="L4190" s="11" t="str">
        <f t="shared" si="414"/>
        <v/>
      </c>
      <c r="M4190" s="11" t="str">
        <f>IF(A4190="","",VLOOKUP(E4190,index!$A$1:$B$6,2,0)*K4190*G4190)</f>
        <v/>
      </c>
      <c r="N4190" s="11" t="str">
        <f>IF(A4190="","",-PMT(G4190*VLOOKUP(E4190,index!$A$1:$B$6,2,0),C4190,F4190,0,0))</f>
        <v/>
      </c>
      <c r="O4190" s="11" t="str">
        <f t="shared" si="415"/>
        <v/>
      </c>
      <c r="P4190" s="11" t="str">
        <f t="shared" si="410"/>
        <v/>
      </c>
    </row>
    <row r="4191" spans="1:16" x14ac:dyDescent="0.25">
      <c r="A4191" s="9" t="str">
        <f>IF(A4190="","",IF(B4190&lt;C4190,A4190,IF(A4190=MAX('entry data'!$B$8:$B$507),"",A4190+1)))</f>
        <v/>
      </c>
      <c r="B4191" s="9" t="str">
        <f t="shared" si="411"/>
        <v/>
      </c>
      <c r="C4191" s="9" t="str">
        <f>IF(ISERROR(VLOOKUP(A4191,'entry data'!B:G,6,0)),"",VLOOKUP(A4191,'entry data'!B:G,6,0))</f>
        <v/>
      </c>
      <c r="D4191" s="9" t="str">
        <f>IF(ISERROR(VLOOKUP(A4191,'entry data'!B:C,2,0)),"",VLOOKUP(A4191,'entry data'!B:C,2,0))</f>
        <v/>
      </c>
      <c r="E4191" s="9" t="str">
        <f>IF(ISERROR(VLOOKUP(A4191,'entry data'!B:E,4,0)),"",VLOOKUP(A4191,'entry data'!B:E,4,0))</f>
        <v/>
      </c>
      <c r="F4191" s="11" t="str">
        <f>IF(A4191="","",IF(ISERROR(VLOOKUP(A4191,'entry data'!B:F,5,0)),"",VLOOKUP(A4191,'entry data'!B:F,5,0)))</f>
        <v/>
      </c>
      <c r="G4191" s="12" t="str">
        <f>IF(A4191="","",IF(ISERROR(VLOOKUP(A4191,'entry data'!B:I,8,0)),"",VLOOKUP(A4191,'entry data'!B:I,7,0)))</f>
        <v/>
      </c>
      <c r="H4191" s="13" t="str">
        <f>IF(A4191="","",IF(B4191=1,VLOOKUP(A4191,'entry data'!B:D,3,0),I4190))</f>
        <v/>
      </c>
      <c r="I4191" s="14" t="str">
        <f>IF(A4191="","",IF(E4191="weekly",7,IF(E4191="fortnightly",14,IF(E4191="monthly",DATE(IF(MONTH(H4191)=12,YEAR(H4191)+1,YEAR(H4191)),VLOOKUP(MONTH(H4191),index!$D$2:$G$13,2,0),DAY(H4191)),
IF(E4191="quarterly",DATE(IF(MONTH(H4191)&gt;=10,YEAR(H4191)+1,YEAR(H4191)),VLOOKUP(MONTH(H4191),index!$D$2:$G$13,3,0),DAY(H4191)),
IF(E4191="halfyearly",DATE(IF(MONTH(H4191)&gt;=7,YEAR(H4191)+1,YEAR(H4191)),VLOOKUP(MONTH(H4191),index!$D$2:$G$13,4,0),DAY(H4191)),
DATE(YEAR(H4191)+1,MONTH(H4191),DAY(H4191)))))-H4191))+H4191)</f>
        <v/>
      </c>
      <c r="J4191" s="9" t="str">
        <f t="shared" si="412"/>
        <v/>
      </c>
      <c r="K4191" s="11" t="str">
        <f t="shared" si="413"/>
        <v/>
      </c>
      <c r="L4191" s="11" t="str">
        <f t="shared" si="414"/>
        <v/>
      </c>
      <c r="M4191" s="11" t="str">
        <f>IF(A4191="","",VLOOKUP(E4191,index!$A$1:$B$6,2,0)*K4191*G4191)</f>
        <v/>
      </c>
      <c r="N4191" s="11" t="str">
        <f>IF(A4191="","",-PMT(G4191*VLOOKUP(E4191,index!$A$1:$B$6,2,0),C4191,F4191,0,0))</f>
        <v/>
      </c>
      <c r="O4191" s="11" t="str">
        <f t="shared" si="415"/>
        <v/>
      </c>
      <c r="P4191" s="11" t="str">
        <f t="shared" si="410"/>
        <v/>
      </c>
    </row>
    <row r="4192" spans="1:16" x14ac:dyDescent="0.25">
      <c r="A4192" s="9" t="str">
        <f>IF(A4191="","",IF(B4191&lt;C4191,A4191,IF(A4191=MAX('entry data'!$B$8:$B$507),"",A4191+1)))</f>
        <v/>
      </c>
      <c r="B4192" s="9" t="str">
        <f t="shared" si="411"/>
        <v/>
      </c>
      <c r="C4192" s="9" t="str">
        <f>IF(ISERROR(VLOOKUP(A4192,'entry data'!B:G,6,0)),"",VLOOKUP(A4192,'entry data'!B:G,6,0))</f>
        <v/>
      </c>
      <c r="D4192" s="9" t="str">
        <f>IF(ISERROR(VLOOKUP(A4192,'entry data'!B:C,2,0)),"",VLOOKUP(A4192,'entry data'!B:C,2,0))</f>
        <v/>
      </c>
      <c r="E4192" s="9" t="str">
        <f>IF(ISERROR(VLOOKUP(A4192,'entry data'!B:E,4,0)),"",VLOOKUP(A4192,'entry data'!B:E,4,0))</f>
        <v/>
      </c>
      <c r="F4192" s="11" t="str">
        <f>IF(A4192="","",IF(ISERROR(VLOOKUP(A4192,'entry data'!B:F,5,0)),"",VLOOKUP(A4192,'entry data'!B:F,5,0)))</f>
        <v/>
      </c>
      <c r="G4192" s="12" t="str">
        <f>IF(A4192="","",IF(ISERROR(VLOOKUP(A4192,'entry data'!B:I,8,0)),"",VLOOKUP(A4192,'entry data'!B:I,7,0)))</f>
        <v/>
      </c>
      <c r="H4192" s="13" t="str">
        <f>IF(A4192="","",IF(B4192=1,VLOOKUP(A4192,'entry data'!B:D,3,0),I4191))</f>
        <v/>
      </c>
      <c r="I4192" s="14" t="str">
        <f>IF(A4192="","",IF(E4192="weekly",7,IF(E4192="fortnightly",14,IF(E4192="monthly",DATE(IF(MONTH(H4192)=12,YEAR(H4192)+1,YEAR(H4192)),VLOOKUP(MONTH(H4192),index!$D$2:$G$13,2,0),DAY(H4192)),
IF(E4192="quarterly",DATE(IF(MONTH(H4192)&gt;=10,YEAR(H4192)+1,YEAR(H4192)),VLOOKUP(MONTH(H4192),index!$D$2:$G$13,3,0),DAY(H4192)),
IF(E4192="halfyearly",DATE(IF(MONTH(H4192)&gt;=7,YEAR(H4192)+1,YEAR(H4192)),VLOOKUP(MONTH(H4192),index!$D$2:$G$13,4,0),DAY(H4192)),
DATE(YEAR(H4192)+1,MONTH(H4192),DAY(H4192)))))-H4192))+H4192)</f>
        <v/>
      </c>
      <c r="J4192" s="9" t="str">
        <f t="shared" si="412"/>
        <v/>
      </c>
      <c r="K4192" s="11" t="str">
        <f t="shared" si="413"/>
        <v/>
      </c>
      <c r="L4192" s="11" t="str">
        <f t="shared" si="414"/>
        <v/>
      </c>
      <c r="M4192" s="11" t="str">
        <f>IF(A4192="","",VLOOKUP(E4192,index!$A$1:$B$6,2,0)*K4192*G4192)</f>
        <v/>
      </c>
      <c r="N4192" s="11" t="str">
        <f>IF(A4192="","",-PMT(G4192*VLOOKUP(E4192,index!$A$1:$B$6,2,0),C4192,F4192,0,0))</f>
        <v/>
      </c>
      <c r="O4192" s="11" t="str">
        <f t="shared" si="415"/>
        <v/>
      </c>
      <c r="P4192" s="11" t="str">
        <f t="shared" si="410"/>
        <v/>
      </c>
    </row>
    <row r="4193" spans="1:16" x14ac:dyDescent="0.25">
      <c r="A4193" s="9" t="str">
        <f>IF(A4192="","",IF(B4192&lt;C4192,A4192,IF(A4192=MAX('entry data'!$B$8:$B$507),"",A4192+1)))</f>
        <v/>
      </c>
      <c r="B4193" s="9" t="str">
        <f t="shared" si="411"/>
        <v/>
      </c>
      <c r="C4193" s="9" t="str">
        <f>IF(ISERROR(VLOOKUP(A4193,'entry data'!B:G,6,0)),"",VLOOKUP(A4193,'entry data'!B:G,6,0))</f>
        <v/>
      </c>
      <c r="D4193" s="9" t="str">
        <f>IF(ISERROR(VLOOKUP(A4193,'entry data'!B:C,2,0)),"",VLOOKUP(A4193,'entry data'!B:C,2,0))</f>
        <v/>
      </c>
      <c r="E4193" s="9" t="str">
        <f>IF(ISERROR(VLOOKUP(A4193,'entry data'!B:E,4,0)),"",VLOOKUP(A4193,'entry data'!B:E,4,0))</f>
        <v/>
      </c>
      <c r="F4193" s="11" t="str">
        <f>IF(A4193="","",IF(ISERROR(VLOOKUP(A4193,'entry data'!B:F,5,0)),"",VLOOKUP(A4193,'entry data'!B:F,5,0)))</f>
        <v/>
      </c>
      <c r="G4193" s="12" t="str">
        <f>IF(A4193="","",IF(ISERROR(VLOOKUP(A4193,'entry data'!B:I,8,0)),"",VLOOKUP(A4193,'entry data'!B:I,7,0)))</f>
        <v/>
      </c>
      <c r="H4193" s="13" t="str">
        <f>IF(A4193="","",IF(B4193=1,VLOOKUP(A4193,'entry data'!B:D,3,0),I4192))</f>
        <v/>
      </c>
      <c r="I4193" s="14" t="str">
        <f>IF(A4193="","",IF(E4193="weekly",7,IF(E4193="fortnightly",14,IF(E4193="monthly",DATE(IF(MONTH(H4193)=12,YEAR(H4193)+1,YEAR(H4193)),VLOOKUP(MONTH(H4193),index!$D$2:$G$13,2,0),DAY(H4193)),
IF(E4193="quarterly",DATE(IF(MONTH(H4193)&gt;=10,YEAR(H4193)+1,YEAR(H4193)),VLOOKUP(MONTH(H4193),index!$D$2:$G$13,3,0),DAY(H4193)),
IF(E4193="halfyearly",DATE(IF(MONTH(H4193)&gt;=7,YEAR(H4193)+1,YEAR(H4193)),VLOOKUP(MONTH(H4193),index!$D$2:$G$13,4,0),DAY(H4193)),
DATE(YEAR(H4193)+1,MONTH(H4193),DAY(H4193)))))-H4193))+H4193)</f>
        <v/>
      </c>
      <c r="J4193" s="9" t="str">
        <f t="shared" si="412"/>
        <v/>
      </c>
      <c r="K4193" s="11" t="str">
        <f t="shared" si="413"/>
        <v/>
      </c>
      <c r="L4193" s="11" t="str">
        <f t="shared" si="414"/>
        <v/>
      </c>
      <c r="M4193" s="11" t="str">
        <f>IF(A4193="","",VLOOKUP(E4193,index!$A$1:$B$6,2,0)*K4193*G4193)</f>
        <v/>
      </c>
      <c r="N4193" s="11" t="str">
        <f>IF(A4193="","",-PMT(G4193*VLOOKUP(E4193,index!$A$1:$B$6,2,0),C4193,F4193,0,0))</f>
        <v/>
      </c>
      <c r="O4193" s="11" t="str">
        <f t="shared" si="415"/>
        <v/>
      </c>
      <c r="P4193" s="11" t="str">
        <f t="shared" si="410"/>
        <v/>
      </c>
    </row>
    <row r="4194" spans="1:16" x14ac:dyDescent="0.25">
      <c r="A4194" s="9" t="str">
        <f>IF(A4193="","",IF(B4193&lt;C4193,A4193,IF(A4193=MAX('entry data'!$B$8:$B$507),"",A4193+1)))</f>
        <v/>
      </c>
      <c r="B4194" s="9" t="str">
        <f t="shared" si="411"/>
        <v/>
      </c>
      <c r="C4194" s="9" t="str">
        <f>IF(ISERROR(VLOOKUP(A4194,'entry data'!B:G,6,0)),"",VLOOKUP(A4194,'entry data'!B:G,6,0))</f>
        <v/>
      </c>
      <c r="D4194" s="9" t="str">
        <f>IF(ISERROR(VLOOKUP(A4194,'entry data'!B:C,2,0)),"",VLOOKUP(A4194,'entry data'!B:C,2,0))</f>
        <v/>
      </c>
      <c r="E4194" s="9" t="str">
        <f>IF(ISERROR(VLOOKUP(A4194,'entry data'!B:E,4,0)),"",VLOOKUP(A4194,'entry data'!B:E,4,0))</f>
        <v/>
      </c>
      <c r="F4194" s="11" t="str">
        <f>IF(A4194="","",IF(ISERROR(VLOOKUP(A4194,'entry data'!B:F,5,0)),"",VLOOKUP(A4194,'entry data'!B:F,5,0)))</f>
        <v/>
      </c>
      <c r="G4194" s="12" t="str">
        <f>IF(A4194="","",IF(ISERROR(VLOOKUP(A4194,'entry data'!B:I,8,0)),"",VLOOKUP(A4194,'entry data'!B:I,7,0)))</f>
        <v/>
      </c>
      <c r="H4194" s="13" t="str">
        <f>IF(A4194="","",IF(B4194=1,VLOOKUP(A4194,'entry data'!B:D,3,0),I4193))</f>
        <v/>
      </c>
      <c r="I4194" s="14" t="str">
        <f>IF(A4194="","",IF(E4194="weekly",7,IF(E4194="fortnightly",14,IF(E4194="monthly",DATE(IF(MONTH(H4194)=12,YEAR(H4194)+1,YEAR(H4194)),VLOOKUP(MONTH(H4194),index!$D$2:$G$13,2,0),DAY(H4194)),
IF(E4194="quarterly",DATE(IF(MONTH(H4194)&gt;=10,YEAR(H4194)+1,YEAR(H4194)),VLOOKUP(MONTH(H4194),index!$D$2:$G$13,3,0),DAY(H4194)),
IF(E4194="halfyearly",DATE(IF(MONTH(H4194)&gt;=7,YEAR(H4194)+1,YEAR(H4194)),VLOOKUP(MONTH(H4194),index!$D$2:$G$13,4,0),DAY(H4194)),
DATE(YEAR(H4194)+1,MONTH(H4194),DAY(H4194)))))-H4194))+H4194)</f>
        <v/>
      </c>
      <c r="J4194" s="9" t="str">
        <f t="shared" si="412"/>
        <v/>
      </c>
      <c r="K4194" s="11" t="str">
        <f t="shared" si="413"/>
        <v/>
      </c>
      <c r="L4194" s="11" t="str">
        <f t="shared" si="414"/>
        <v/>
      </c>
      <c r="M4194" s="11" t="str">
        <f>IF(A4194="","",VLOOKUP(E4194,index!$A$1:$B$6,2,0)*K4194*G4194)</f>
        <v/>
      </c>
      <c r="N4194" s="11" t="str">
        <f>IF(A4194="","",-PMT(G4194*VLOOKUP(E4194,index!$A$1:$B$6,2,0),C4194,F4194,0,0))</f>
        <v/>
      </c>
      <c r="O4194" s="11" t="str">
        <f t="shared" si="415"/>
        <v/>
      </c>
      <c r="P4194" s="11" t="str">
        <f t="shared" si="410"/>
        <v/>
      </c>
    </row>
    <row r="4195" spans="1:16" x14ac:dyDescent="0.25">
      <c r="A4195" s="9" t="str">
        <f>IF(A4194="","",IF(B4194&lt;C4194,A4194,IF(A4194=MAX('entry data'!$B$8:$B$507),"",A4194+1)))</f>
        <v/>
      </c>
      <c r="B4195" s="9" t="str">
        <f t="shared" si="411"/>
        <v/>
      </c>
      <c r="C4195" s="9" t="str">
        <f>IF(ISERROR(VLOOKUP(A4195,'entry data'!B:G,6,0)),"",VLOOKUP(A4195,'entry data'!B:G,6,0))</f>
        <v/>
      </c>
      <c r="D4195" s="9" t="str">
        <f>IF(ISERROR(VLOOKUP(A4195,'entry data'!B:C,2,0)),"",VLOOKUP(A4195,'entry data'!B:C,2,0))</f>
        <v/>
      </c>
      <c r="E4195" s="9" t="str">
        <f>IF(ISERROR(VLOOKUP(A4195,'entry data'!B:E,4,0)),"",VLOOKUP(A4195,'entry data'!B:E,4,0))</f>
        <v/>
      </c>
      <c r="F4195" s="11" t="str">
        <f>IF(A4195="","",IF(ISERROR(VLOOKUP(A4195,'entry data'!B:F,5,0)),"",VLOOKUP(A4195,'entry data'!B:F,5,0)))</f>
        <v/>
      </c>
      <c r="G4195" s="12" t="str">
        <f>IF(A4195="","",IF(ISERROR(VLOOKUP(A4195,'entry data'!B:I,8,0)),"",VLOOKUP(A4195,'entry data'!B:I,7,0)))</f>
        <v/>
      </c>
      <c r="H4195" s="13" t="str">
        <f>IF(A4195="","",IF(B4195=1,VLOOKUP(A4195,'entry data'!B:D,3,0),I4194))</f>
        <v/>
      </c>
      <c r="I4195" s="14" t="str">
        <f>IF(A4195="","",IF(E4195="weekly",7,IF(E4195="fortnightly",14,IF(E4195="monthly",DATE(IF(MONTH(H4195)=12,YEAR(H4195)+1,YEAR(H4195)),VLOOKUP(MONTH(H4195),index!$D$2:$G$13,2,0),DAY(H4195)),
IF(E4195="quarterly",DATE(IF(MONTH(H4195)&gt;=10,YEAR(H4195)+1,YEAR(H4195)),VLOOKUP(MONTH(H4195),index!$D$2:$G$13,3,0),DAY(H4195)),
IF(E4195="halfyearly",DATE(IF(MONTH(H4195)&gt;=7,YEAR(H4195)+1,YEAR(H4195)),VLOOKUP(MONTH(H4195),index!$D$2:$G$13,4,0),DAY(H4195)),
DATE(YEAR(H4195)+1,MONTH(H4195),DAY(H4195)))))-H4195))+H4195)</f>
        <v/>
      </c>
      <c r="J4195" s="9" t="str">
        <f t="shared" si="412"/>
        <v/>
      </c>
      <c r="K4195" s="11" t="str">
        <f t="shared" si="413"/>
        <v/>
      </c>
      <c r="L4195" s="11" t="str">
        <f t="shared" si="414"/>
        <v/>
      </c>
      <c r="M4195" s="11" t="str">
        <f>IF(A4195="","",VLOOKUP(E4195,index!$A$1:$B$6,2,0)*K4195*G4195)</f>
        <v/>
      </c>
      <c r="N4195" s="11" t="str">
        <f>IF(A4195="","",-PMT(G4195*VLOOKUP(E4195,index!$A$1:$B$6,2,0),C4195,F4195,0,0))</f>
        <v/>
      </c>
      <c r="O4195" s="11" t="str">
        <f t="shared" si="415"/>
        <v/>
      </c>
      <c r="P4195" s="11" t="str">
        <f t="shared" si="410"/>
        <v/>
      </c>
    </row>
    <row r="4196" spans="1:16" x14ac:dyDescent="0.25">
      <c r="A4196" s="9" t="str">
        <f>IF(A4195="","",IF(B4195&lt;C4195,A4195,IF(A4195=MAX('entry data'!$B$8:$B$507),"",A4195+1)))</f>
        <v/>
      </c>
      <c r="B4196" s="9" t="str">
        <f t="shared" si="411"/>
        <v/>
      </c>
      <c r="C4196" s="9" t="str">
        <f>IF(ISERROR(VLOOKUP(A4196,'entry data'!B:G,6,0)),"",VLOOKUP(A4196,'entry data'!B:G,6,0))</f>
        <v/>
      </c>
      <c r="D4196" s="9" t="str">
        <f>IF(ISERROR(VLOOKUP(A4196,'entry data'!B:C,2,0)),"",VLOOKUP(A4196,'entry data'!B:C,2,0))</f>
        <v/>
      </c>
      <c r="E4196" s="9" t="str">
        <f>IF(ISERROR(VLOOKUP(A4196,'entry data'!B:E,4,0)),"",VLOOKUP(A4196,'entry data'!B:E,4,0))</f>
        <v/>
      </c>
      <c r="F4196" s="11" t="str">
        <f>IF(A4196="","",IF(ISERROR(VLOOKUP(A4196,'entry data'!B:F,5,0)),"",VLOOKUP(A4196,'entry data'!B:F,5,0)))</f>
        <v/>
      </c>
      <c r="G4196" s="12" t="str">
        <f>IF(A4196="","",IF(ISERROR(VLOOKUP(A4196,'entry data'!B:I,8,0)),"",VLOOKUP(A4196,'entry data'!B:I,7,0)))</f>
        <v/>
      </c>
      <c r="H4196" s="13" t="str">
        <f>IF(A4196="","",IF(B4196=1,VLOOKUP(A4196,'entry data'!B:D,3,0),I4195))</f>
        <v/>
      </c>
      <c r="I4196" s="14" t="str">
        <f>IF(A4196="","",IF(E4196="weekly",7,IF(E4196="fortnightly",14,IF(E4196="monthly",DATE(IF(MONTH(H4196)=12,YEAR(H4196)+1,YEAR(H4196)),VLOOKUP(MONTH(H4196),index!$D$2:$G$13,2,0),DAY(H4196)),
IF(E4196="quarterly",DATE(IF(MONTH(H4196)&gt;=10,YEAR(H4196)+1,YEAR(H4196)),VLOOKUP(MONTH(H4196),index!$D$2:$G$13,3,0),DAY(H4196)),
IF(E4196="halfyearly",DATE(IF(MONTH(H4196)&gt;=7,YEAR(H4196)+1,YEAR(H4196)),VLOOKUP(MONTH(H4196),index!$D$2:$G$13,4,0),DAY(H4196)),
DATE(YEAR(H4196)+1,MONTH(H4196),DAY(H4196)))))-H4196))+H4196)</f>
        <v/>
      </c>
      <c r="J4196" s="9" t="str">
        <f t="shared" si="412"/>
        <v/>
      </c>
      <c r="K4196" s="11" t="str">
        <f t="shared" si="413"/>
        <v/>
      </c>
      <c r="L4196" s="11" t="str">
        <f t="shared" si="414"/>
        <v/>
      </c>
      <c r="M4196" s="11" t="str">
        <f>IF(A4196="","",VLOOKUP(E4196,index!$A$1:$B$6,2,0)*K4196*G4196)</f>
        <v/>
      </c>
      <c r="N4196" s="11" t="str">
        <f>IF(A4196="","",-PMT(G4196*VLOOKUP(E4196,index!$A$1:$B$6,2,0),C4196,F4196,0,0))</f>
        <v/>
      </c>
      <c r="O4196" s="11" t="str">
        <f t="shared" si="415"/>
        <v/>
      </c>
      <c r="P4196" s="11" t="str">
        <f t="shared" si="410"/>
        <v/>
      </c>
    </row>
    <row r="4197" spans="1:16" x14ac:dyDescent="0.25">
      <c r="A4197" s="9" t="str">
        <f>IF(A4196="","",IF(B4196&lt;C4196,A4196,IF(A4196=MAX('entry data'!$B$8:$B$507),"",A4196+1)))</f>
        <v/>
      </c>
      <c r="B4197" s="9" t="str">
        <f t="shared" si="411"/>
        <v/>
      </c>
      <c r="C4197" s="9" t="str">
        <f>IF(ISERROR(VLOOKUP(A4197,'entry data'!B:G,6,0)),"",VLOOKUP(A4197,'entry data'!B:G,6,0))</f>
        <v/>
      </c>
      <c r="D4197" s="9" t="str">
        <f>IF(ISERROR(VLOOKUP(A4197,'entry data'!B:C,2,0)),"",VLOOKUP(A4197,'entry data'!B:C,2,0))</f>
        <v/>
      </c>
      <c r="E4197" s="9" t="str">
        <f>IF(ISERROR(VLOOKUP(A4197,'entry data'!B:E,4,0)),"",VLOOKUP(A4197,'entry data'!B:E,4,0))</f>
        <v/>
      </c>
      <c r="F4197" s="11" t="str">
        <f>IF(A4197="","",IF(ISERROR(VLOOKUP(A4197,'entry data'!B:F,5,0)),"",VLOOKUP(A4197,'entry data'!B:F,5,0)))</f>
        <v/>
      </c>
      <c r="G4197" s="12" t="str">
        <f>IF(A4197="","",IF(ISERROR(VLOOKUP(A4197,'entry data'!B:I,8,0)),"",VLOOKUP(A4197,'entry data'!B:I,7,0)))</f>
        <v/>
      </c>
      <c r="H4197" s="13" t="str">
        <f>IF(A4197="","",IF(B4197=1,VLOOKUP(A4197,'entry data'!B:D,3,0),I4196))</f>
        <v/>
      </c>
      <c r="I4197" s="14" t="str">
        <f>IF(A4197="","",IF(E4197="weekly",7,IF(E4197="fortnightly",14,IF(E4197="monthly",DATE(IF(MONTH(H4197)=12,YEAR(H4197)+1,YEAR(H4197)),VLOOKUP(MONTH(H4197),index!$D$2:$G$13,2,0),DAY(H4197)),
IF(E4197="quarterly",DATE(IF(MONTH(H4197)&gt;=10,YEAR(H4197)+1,YEAR(H4197)),VLOOKUP(MONTH(H4197),index!$D$2:$G$13,3,0),DAY(H4197)),
IF(E4197="halfyearly",DATE(IF(MONTH(H4197)&gt;=7,YEAR(H4197)+1,YEAR(H4197)),VLOOKUP(MONTH(H4197),index!$D$2:$G$13,4,0),DAY(H4197)),
DATE(YEAR(H4197)+1,MONTH(H4197),DAY(H4197)))))-H4197))+H4197)</f>
        <v/>
      </c>
      <c r="J4197" s="9" t="str">
        <f t="shared" si="412"/>
        <v/>
      </c>
      <c r="K4197" s="11" t="str">
        <f t="shared" si="413"/>
        <v/>
      </c>
      <c r="L4197" s="11" t="str">
        <f t="shared" si="414"/>
        <v/>
      </c>
      <c r="M4197" s="11" t="str">
        <f>IF(A4197="","",VLOOKUP(E4197,index!$A$1:$B$6,2,0)*K4197*G4197)</f>
        <v/>
      </c>
      <c r="N4197" s="11" t="str">
        <f>IF(A4197="","",-PMT(G4197*VLOOKUP(E4197,index!$A$1:$B$6,2,0),C4197,F4197,0,0))</f>
        <v/>
      </c>
      <c r="O4197" s="11" t="str">
        <f t="shared" si="415"/>
        <v/>
      </c>
      <c r="P4197" s="11" t="str">
        <f t="shared" si="410"/>
        <v/>
      </c>
    </row>
    <row r="4198" spans="1:16" x14ac:dyDescent="0.25">
      <c r="A4198" s="9" t="str">
        <f>IF(A4197="","",IF(B4197&lt;C4197,A4197,IF(A4197=MAX('entry data'!$B$8:$B$507),"",A4197+1)))</f>
        <v/>
      </c>
      <c r="B4198" s="9" t="str">
        <f t="shared" si="411"/>
        <v/>
      </c>
      <c r="C4198" s="9" t="str">
        <f>IF(ISERROR(VLOOKUP(A4198,'entry data'!B:G,6,0)),"",VLOOKUP(A4198,'entry data'!B:G,6,0))</f>
        <v/>
      </c>
      <c r="D4198" s="9" t="str">
        <f>IF(ISERROR(VLOOKUP(A4198,'entry data'!B:C,2,0)),"",VLOOKUP(A4198,'entry data'!B:C,2,0))</f>
        <v/>
      </c>
      <c r="E4198" s="9" t="str">
        <f>IF(ISERROR(VLOOKUP(A4198,'entry data'!B:E,4,0)),"",VLOOKUP(A4198,'entry data'!B:E,4,0))</f>
        <v/>
      </c>
      <c r="F4198" s="11" t="str">
        <f>IF(A4198="","",IF(ISERROR(VLOOKUP(A4198,'entry data'!B:F,5,0)),"",VLOOKUP(A4198,'entry data'!B:F,5,0)))</f>
        <v/>
      </c>
      <c r="G4198" s="12" t="str">
        <f>IF(A4198="","",IF(ISERROR(VLOOKUP(A4198,'entry data'!B:I,8,0)),"",VLOOKUP(A4198,'entry data'!B:I,7,0)))</f>
        <v/>
      </c>
      <c r="H4198" s="13" t="str">
        <f>IF(A4198="","",IF(B4198=1,VLOOKUP(A4198,'entry data'!B:D,3,0),I4197))</f>
        <v/>
      </c>
      <c r="I4198" s="14" t="str">
        <f>IF(A4198="","",IF(E4198="weekly",7,IF(E4198="fortnightly",14,IF(E4198="monthly",DATE(IF(MONTH(H4198)=12,YEAR(H4198)+1,YEAR(H4198)),VLOOKUP(MONTH(H4198),index!$D$2:$G$13,2,0),DAY(H4198)),
IF(E4198="quarterly",DATE(IF(MONTH(H4198)&gt;=10,YEAR(H4198)+1,YEAR(H4198)),VLOOKUP(MONTH(H4198),index!$D$2:$G$13,3,0),DAY(H4198)),
IF(E4198="halfyearly",DATE(IF(MONTH(H4198)&gt;=7,YEAR(H4198)+1,YEAR(H4198)),VLOOKUP(MONTH(H4198),index!$D$2:$G$13,4,0),DAY(H4198)),
DATE(YEAR(H4198)+1,MONTH(H4198),DAY(H4198)))))-H4198))+H4198)</f>
        <v/>
      </c>
      <c r="J4198" s="9" t="str">
        <f t="shared" si="412"/>
        <v/>
      </c>
      <c r="K4198" s="11" t="str">
        <f t="shared" si="413"/>
        <v/>
      </c>
      <c r="L4198" s="11" t="str">
        <f t="shared" si="414"/>
        <v/>
      </c>
      <c r="M4198" s="11" t="str">
        <f>IF(A4198="","",VLOOKUP(E4198,index!$A$1:$B$6,2,0)*K4198*G4198)</f>
        <v/>
      </c>
      <c r="N4198" s="11" t="str">
        <f>IF(A4198="","",-PMT(G4198*VLOOKUP(E4198,index!$A$1:$B$6,2,0),C4198,F4198,0,0))</f>
        <v/>
      </c>
      <c r="O4198" s="11" t="str">
        <f t="shared" si="415"/>
        <v/>
      </c>
      <c r="P4198" s="11" t="str">
        <f t="shared" si="410"/>
        <v/>
      </c>
    </row>
    <row r="4199" spans="1:16" x14ac:dyDescent="0.25">
      <c r="A4199" s="9" t="str">
        <f>IF(A4198="","",IF(B4198&lt;C4198,A4198,IF(A4198=MAX('entry data'!$B$8:$B$507),"",A4198+1)))</f>
        <v/>
      </c>
      <c r="B4199" s="9" t="str">
        <f t="shared" si="411"/>
        <v/>
      </c>
      <c r="C4199" s="9" t="str">
        <f>IF(ISERROR(VLOOKUP(A4199,'entry data'!B:G,6,0)),"",VLOOKUP(A4199,'entry data'!B:G,6,0))</f>
        <v/>
      </c>
      <c r="D4199" s="9" t="str">
        <f>IF(ISERROR(VLOOKUP(A4199,'entry data'!B:C,2,0)),"",VLOOKUP(A4199,'entry data'!B:C,2,0))</f>
        <v/>
      </c>
      <c r="E4199" s="9" t="str">
        <f>IF(ISERROR(VLOOKUP(A4199,'entry data'!B:E,4,0)),"",VLOOKUP(A4199,'entry data'!B:E,4,0))</f>
        <v/>
      </c>
      <c r="F4199" s="11" t="str">
        <f>IF(A4199="","",IF(ISERROR(VLOOKUP(A4199,'entry data'!B:F,5,0)),"",VLOOKUP(A4199,'entry data'!B:F,5,0)))</f>
        <v/>
      </c>
      <c r="G4199" s="12" t="str">
        <f>IF(A4199="","",IF(ISERROR(VLOOKUP(A4199,'entry data'!B:I,8,0)),"",VLOOKUP(A4199,'entry data'!B:I,7,0)))</f>
        <v/>
      </c>
      <c r="H4199" s="13" t="str">
        <f>IF(A4199="","",IF(B4199=1,VLOOKUP(A4199,'entry data'!B:D,3,0),I4198))</f>
        <v/>
      </c>
      <c r="I4199" s="14" t="str">
        <f>IF(A4199="","",IF(E4199="weekly",7,IF(E4199="fortnightly",14,IF(E4199="monthly",DATE(IF(MONTH(H4199)=12,YEAR(H4199)+1,YEAR(H4199)),VLOOKUP(MONTH(H4199),index!$D$2:$G$13,2,0),DAY(H4199)),
IF(E4199="quarterly",DATE(IF(MONTH(H4199)&gt;=10,YEAR(H4199)+1,YEAR(H4199)),VLOOKUP(MONTH(H4199),index!$D$2:$G$13,3,0),DAY(H4199)),
IF(E4199="halfyearly",DATE(IF(MONTH(H4199)&gt;=7,YEAR(H4199)+1,YEAR(H4199)),VLOOKUP(MONTH(H4199),index!$D$2:$G$13,4,0),DAY(H4199)),
DATE(YEAR(H4199)+1,MONTH(H4199),DAY(H4199)))))-H4199))+H4199)</f>
        <v/>
      </c>
      <c r="J4199" s="9" t="str">
        <f t="shared" si="412"/>
        <v/>
      </c>
      <c r="K4199" s="11" t="str">
        <f t="shared" si="413"/>
        <v/>
      </c>
      <c r="L4199" s="11" t="str">
        <f t="shared" si="414"/>
        <v/>
      </c>
      <c r="M4199" s="11" t="str">
        <f>IF(A4199="","",VLOOKUP(E4199,index!$A$1:$B$6,2,0)*K4199*G4199)</f>
        <v/>
      </c>
      <c r="N4199" s="11" t="str">
        <f>IF(A4199="","",-PMT(G4199*VLOOKUP(E4199,index!$A$1:$B$6,2,0),C4199,F4199,0,0))</f>
        <v/>
      </c>
      <c r="O4199" s="11" t="str">
        <f t="shared" si="415"/>
        <v/>
      </c>
      <c r="P4199" s="11" t="str">
        <f t="shared" si="410"/>
        <v/>
      </c>
    </row>
    <row r="4200" spans="1:16" x14ac:dyDescent="0.25">
      <c r="A4200" s="9" t="str">
        <f>IF(A4199="","",IF(B4199&lt;C4199,A4199,IF(A4199=MAX('entry data'!$B$8:$B$507),"",A4199+1)))</f>
        <v/>
      </c>
      <c r="B4200" s="9" t="str">
        <f t="shared" si="411"/>
        <v/>
      </c>
      <c r="C4200" s="9" t="str">
        <f>IF(ISERROR(VLOOKUP(A4200,'entry data'!B:G,6,0)),"",VLOOKUP(A4200,'entry data'!B:G,6,0))</f>
        <v/>
      </c>
      <c r="D4200" s="9" t="str">
        <f>IF(ISERROR(VLOOKUP(A4200,'entry data'!B:C,2,0)),"",VLOOKUP(A4200,'entry data'!B:C,2,0))</f>
        <v/>
      </c>
      <c r="E4200" s="9" t="str">
        <f>IF(ISERROR(VLOOKUP(A4200,'entry data'!B:E,4,0)),"",VLOOKUP(A4200,'entry data'!B:E,4,0))</f>
        <v/>
      </c>
      <c r="F4200" s="11" t="str">
        <f>IF(A4200="","",IF(ISERROR(VLOOKUP(A4200,'entry data'!B:F,5,0)),"",VLOOKUP(A4200,'entry data'!B:F,5,0)))</f>
        <v/>
      </c>
      <c r="G4200" s="12" t="str">
        <f>IF(A4200="","",IF(ISERROR(VLOOKUP(A4200,'entry data'!B:I,8,0)),"",VLOOKUP(A4200,'entry data'!B:I,7,0)))</f>
        <v/>
      </c>
      <c r="H4200" s="13" t="str">
        <f>IF(A4200="","",IF(B4200=1,VLOOKUP(A4200,'entry data'!B:D,3,0),I4199))</f>
        <v/>
      </c>
      <c r="I4200" s="14" t="str">
        <f>IF(A4200="","",IF(E4200="weekly",7,IF(E4200="fortnightly",14,IF(E4200="monthly",DATE(IF(MONTH(H4200)=12,YEAR(H4200)+1,YEAR(H4200)),VLOOKUP(MONTH(H4200),index!$D$2:$G$13,2,0),DAY(H4200)),
IF(E4200="quarterly",DATE(IF(MONTH(H4200)&gt;=10,YEAR(H4200)+1,YEAR(H4200)),VLOOKUP(MONTH(H4200),index!$D$2:$G$13,3,0),DAY(H4200)),
IF(E4200="halfyearly",DATE(IF(MONTH(H4200)&gt;=7,YEAR(H4200)+1,YEAR(H4200)),VLOOKUP(MONTH(H4200),index!$D$2:$G$13,4,0),DAY(H4200)),
DATE(YEAR(H4200)+1,MONTH(H4200),DAY(H4200)))))-H4200))+H4200)</f>
        <v/>
      </c>
      <c r="J4200" s="9" t="str">
        <f t="shared" si="412"/>
        <v/>
      </c>
      <c r="K4200" s="11" t="str">
        <f t="shared" si="413"/>
        <v/>
      </c>
      <c r="L4200" s="11" t="str">
        <f t="shared" si="414"/>
        <v/>
      </c>
      <c r="M4200" s="11" t="str">
        <f>IF(A4200="","",VLOOKUP(E4200,index!$A$1:$B$6,2,0)*K4200*G4200)</f>
        <v/>
      </c>
      <c r="N4200" s="11" t="str">
        <f>IF(A4200="","",-PMT(G4200*VLOOKUP(E4200,index!$A$1:$B$6,2,0),C4200,F4200,0,0))</f>
        <v/>
      </c>
      <c r="O4200" s="11" t="str">
        <f t="shared" si="415"/>
        <v/>
      </c>
      <c r="P4200" s="11" t="str">
        <f t="shared" si="410"/>
        <v/>
      </c>
    </row>
    <row r="4201" spans="1:16" x14ac:dyDescent="0.25">
      <c r="A4201" s="9" t="str">
        <f>IF(A4200="","",IF(B4200&lt;C4200,A4200,IF(A4200=MAX('entry data'!$B$8:$B$507),"",A4200+1)))</f>
        <v/>
      </c>
      <c r="B4201" s="9" t="str">
        <f t="shared" si="411"/>
        <v/>
      </c>
      <c r="C4201" s="9" t="str">
        <f>IF(ISERROR(VLOOKUP(A4201,'entry data'!B:G,6,0)),"",VLOOKUP(A4201,'entry data'!B:G,6,0))</f>
        <v/>
      </c>
      <c r="D4201" s="9" t="str">
        <f>IF(ISERROR(VLOOKUP(A4201,'entry data'!B:C,2,0)),"",VLOOKUP(A4201,'entry data'!B:C,2,0))</f>
        <v/>
      </c>
      <c r="E4201" s="9" t="str">
        <f>IF(ISERROR(VLOOKUP(A4201,'entry data'!B:E,4,0)),"",VLOOKUP(A4201,'entry data'!B:E,4,0))</f>
        <v/>
      </c>
      <c r="F4201" s="11" t="str">
        <f>IF(A4201="","",IF(ISERROR(VLOOKUP(A4201,'entry data'!B:F,5,0)),"",VLOOKUP(A4201,'entry data'!B:F,5,0)))</f>
        <v/>
      </c>
      <c r="G4201" s="12" t="str">
        <f>IF(A4201="","",IF(ISERROR(VLOOKUP(A4201,'entry data'!B:I,8,0)),"",VLOOKUP(A4201,'entry data'!B:I,7,0)))</f>
        <v/>
      </c>
      <c r="H4201" s="13" t="str">
        <f>IF(A4201="","",IF(B4201=1,VLOOKUP(A4201,'entry data'!B:D,3,0),I4200))</f>
        <v/>
      </c>
      <c r="I4201" s="14" t="str">
        <f>IF(A4201="","",IF(E4201="weekly",7,IF(E4201="fortnightly",14,IF(E4201="monthly",DATE(IF(MONTH(H4201)=12,YEAR(H4201)+1,YEAR(H4201)),VLOOKUP(MONTH(H4201),index!$D$2:$G$13,2,0),DAY(H4201)),
IF(E4201="quarterly",DATE(IF(MONTH(H4201)&gt;=10,YEAR(H4201)+1,YEAR(H4201)),VLOOKUP(MONTH(H4201),index!$D$2:$G$13,3,0),DAY(H4201)),
IF(E4201="halfyearly",DATE(IF(MONTH(H4201)&gt;=7,YEAR(H4201)+1,YEAR(H4201)),VLOOKUP(MONTH(H4201),index!$D$2:$G$13,4,0),DAY(H4201)),
DATE(YEAR(H4201)+1,MONTH(H4201),DAY(H4201)))))-H4201))+H4201)</f>
        <v/>
      </c>
      <c r="J4201" s="9" t="str">
        <f t="shared" si="412"/>
        <v/>
      </c>
      <c r="K4201" s="11" t="str">
        <f t="shared" si="413"/>
        <v/>
      </c>
      <c r="L4201" s="11" t="str">
        <f t="shared" si="414"/>
        <v/>
      </c>
      <c r="M4201" s="11" t="str">
        <f>IF(A4201="","",VLOOKUP(E4201,index!$A$1:$B$6,2,0)*K4201*G4201)</f>
        <v/>
      </c>
      <c r="N4201" s="11" t="str">
        <f>IF(A4201="","",-PMT(G4201*VLOOKUP(E4201,index!$A$1:$B$6,2,0),C4201,F4201,0,0))</f>
        <v/>
      </c>
      <c r="O4201" s="11" t="str">
        <f t="shared" si="415"/>
        <v/>
      </c>
      <c r="P4201" s="11" t="str">
        <f t="shared" si="410"/>
        <v/>
      </c>
    </row>
    <row r="4202" spans="1:16" x14ac:dyDescent="0.25">
      <c r="A4202" s="9" t="str">
        <f>IF(A4201="","",IF(B4201&lt;C4201,A4201,IF(A4201=MAX('entry data'!$B$8:$B$507),"",A4201+1)))</f>
        <v/>
      </c>
      <c r="B4202" s="9" t="str">
        <f t="shared" si="411"/>
        <v/>
      </c>
      <c r="C4202" s="9" t="str">
        <f>IF(ISERROR(VLOOKUP(A4202,'entry data'!B:G,6,0)),"",VLOOKUP(A4202,'entry data'!B:G,6,0))</f>
        <v/>
      </c>
      <c r="D4202" s="9" t="str">
        <f>IF(ISERROR(VLOOKUP(A4202,'entry data'!B:C,2,0)),"",VLOOKUP(A4202,'entry data'!B:C,2,0))</f>
        <v/>
      </c>
      <c r="E4202" s="9" t="str">
        <f>IF(ISERROR(VLOOKUP(A4202,'entry data'!B:E,4,0)),"",VLOOKUP(A4202,'entry data'!B:E,4,0))</f>
        <v/>
      </c>
      <c r="F4202" s="11" t="str">
        <f>IF(A4202="","",IF(ISERROR(VLOOKUP(A4202,'entry data'!B:F,5,0)),"",VLOOKUP(A4202,'entry data'!B:F,5,0)))</f>
        <v/>
      </c>
      <c r="G4202" s="12" t="str">
        <f>IF(A4202="","",IF(ISERROR(VLOOKUP(A4202,'entry data'!B:I,8,0)),"",VLOOKUP(A4202,'entry data'!B:I,7,0)))</f>
        <v/>
      </c>
      <c r="H4202" s="13" t="str">
        <f>IF(A4202="","",IF(B4202=1,VLOOKUP(A4202,'entry data'!B:D,3,0),I4201))</f>
        <v/>
      </c>
      <c r="I4202" s="14" t="str">
        <f>IF(A4202="","",IF(E4202="weekly",7,IF(E4202="fortnightly",14,IF(E4202="monthly",DATE(IF(MONTH(H4202)=12,YEAR(H4202)+1,YEAR(H4202)),VLOOKUP(MONTH(H4202),index!$D$2:$G$13,2,0),DAY(H4202)),
IF(E4202="quarterly",DATE(IF(MONTH(H4202)&gt;=10,YEAR(H4202)+1,YEAR(H4202)),VLOOKUP(MONTH(H4202),index!$D$2:$G$13,3,0),DAY(H4202)),
IF(E4202="halfyearly",DATE(IF(MONTH(H4202)&gt;=7,YEAR(H4202)+1,YEAR(H4202)),VLOOKUP(MONTH(H4202),index!$D$2:$G$13,4,0),DAY(H4202)),
DATE(YEAR(H4202)+1,MONTH(H4202),DAY(H4202)))))-H4202))+H4202)</f>
        <v/>
      </c>
      <c r="J4202" s="9" t="str">
        <f t="shared" si="412"/>
        <v/>
      </c>
      <c r="K4202" s="11" t="str">
        <f t="shared" si="413"/>
        <v/>
      </c>
      <c r="L4202" s="11" t="str">
        <f t="shared" si="414"/>
        <v/>
      </c>
      <c r="M4202" s="11" t="str">
        <f>IF(A4202="","",VLOOKUP(E4202,index!$A$1:$B$6,2,0)*K4202*G4202)</f>
        <v/>
      </c>
      <c r="N4202" s="11" t="str">
        <f>IF(A4202="","",-PMT(G4202*VLOOKUP(E4202,index!$A$1:$B$6,2,0),C4202,F4202,0,0))</f>
        <v/>
      </c>
      <c r="O4202" s="11" t="str">
        <f t="shared" si="415"/>
        <v/>
      </c>
      <c r="P4202" s="11" t="str">
        <f t="shared" si="410"/>
        <v/>
      </c>
    </row>
    <row r="4203" spans="1:16" x14ac:dyDescent="0.25">
      <c r="A4203" s="9" t="str">
        <f>IF(A4202="","",IF(B4202&lt;C4202,A4202,IF(A4202=MAX('entry data'!$B$8:$B$507),"",A4202+1)))</f>
        <v/>
      </c>
      <c r="B4203" s="9" t="str">
        <f t="shared" si="411"/>
        <v/>
      </c>
      <c r="C4203" s="9" t="str">
        <f>IF(ISERROR(VLOOKUP(A4203,'entry data'!B:G,6,0)),"",VLOOKUP(A4203,'entry data'!B:G,6,0))</f>
        <v/>
      </c>
      <c r="D4203" s="9" t="str">
        <f>IF(ISERROR(VLOOKUP(A4203,'entry data'!B:C,2,0)),"",VLOOKUP(A4203,'entry data'!B:C,2,0))</f>
        <v/>
      </c>
      <c r="E4203" s="9" t="str">
        <f>IF(ISERROR(VLOOKUP(A4203,'entry data'!B:E,4,0)),"",VLOOKUP(A4203,'entry data'!B:E,4,0))</f>
        <v/>
      </c>
      <c r="F4203" s="11" t="str">
        <f>IF(A4203="","",IF(ISERROR(VLOOKUP(A4203,'entry data'!B:F,5,0)),"",VLOOKUP(A4203,'entry data'!B:F,5,0)))</f>
        <v/>
      </c>
      <c r="G4203" s="12" t="str">
        <f>IF(A4203="","",IF(ISERROR(VLOOKUP(A4203,'entry data'!B:I,8,0)),"",VLOOKUP(A4203,'entry data'!B:I,7,0)))</f>
        <v/>
      </c>
      <c r="H4203" s="13" t="str">
        <f>IF(A4203="","",IF(B4203=1,VLOOKUP(A4203,'entry data'!B:D,3,0),I4202))</f>
        <v/>
      </c>
      <c r="I4203" s="14" t="str">
        <f>IF(A4203="","",IF(E4203="weekly",7,IF(E4203="fortnightly",14,IF(E4203="monthly",DATE(IF(MONTH(H4203)=12,YEAR(H4203)+1,YEAR(H4203)),VLOOKUP(MONTH(H4203),index!$D$2:$G$13,2,0),DAY(H4203)),
IF(E4203="quarterly",DATE(IF(MONTH(H4203)&gt;=10,YEAR(H4203)+1,YEAR(H4203)),VLOOKUP(MONTH(H4203),index!$D$2:$G$13,3,0),DAY(H4203)),
IF(E4203="halfyearly",DATE(IF(MONTH(H4203)&gt;=7,YEAR(H4203)+1,YEAR(H4203)),VLOOKUP(MONTH(H4203),index!$D$2:$G$13,4,0),DAY(H4203)),
DATE(YEAR(H4203)+1,MONTH(H4203),DAY(H4203)))))-H4203))+H4203)</f>
        <v/>
      </c>
      <c r="J4203" s="9" t="str">
        <f t="shared" si="412"/>
        <v/>
      </c>
      <c r="K4203" s="11" t="str">
        <f t="shared" si="413"/>
        <v/>
      </c>
      <c r="L4203" s="11" t="str">
        <f t="shared" si="414"/>
        <v/>
      </c>
      <c r="M4203" s="11" t="str">
        <f>IF(A4203="","",VLOOKUP(E4203,index!$A$1:$B$6,2,0)*K4203*G4203)</f>
        <v/>
      </c>
      <c r="N4203" s="11" t="str">
        <f>IF(A4203="","",-PMT(G4203*VLOOKUP(E4203,index!$A$1:$B$6,2,0),C4203,F4203,0,0))</f>
        <v/>
      </c>
      <c r="O4203" s="11" t="str">
        <f t="shared" si="415"/>
        <v/>
      </c>
      <c r="P4203" s="11" t="str">
        <f t="shared" si="410"/>
        <v/>
      </c>
    </row>
    <row r="4204" spans="1:16" x14ac:dyDescent="0.25">
      <c r="A4204" s="9" t="str">
        <f>IF(A4203="","",IF(B4203&lt;C4203,A4203,IF(A4203=MAX('entry data'!$B$8:$B$507),"",A4203+1)))</f>
        <v/>
      </c>
      <c r="B4204" s="9" t="str">
        <f t="shared" si="411"/>
        <v/>
      </c>
      <c r="C4204" s="9" t="str">
        <f>IF(ISERROR(VLOOKUP(A4204,'entry data'!B:G,6,0)),"",VLOOKUP(A4204,'entry data'!B:G,6,0))</f>
        <v/>
      </c>
      <c r="D4204" s="9" t="str">
        <f>IF(ISERROR(VLOOKUP(A4204,'entry data'!B:C,2,0)),"",VLOOKUP(A4204,'entry data'!B:C,2,0))</f>
        <v/>
      </c>
      <c r="E4204" s="9" t="str">
        <f>IF(ISERROR(VLOOKUP(A4204,'entry data'!B:E,4,0)),"",VLOOKUP(A4204,'entry data'!B:E,4,0))</f>
        <v/>
      </c>
      <c r="F4204" s="11" t="str">
        <f>IF(A4204="","",IF(ISERROR(VLOOKUP(A4204,'entry data'!B:F,5,0)),"",VLOOKUP(A4204,'entry data'!B:F,5,0)))</f>
        <v/>
      </c>
      <c r="G4204" s="12" t="str">
        <f>IF(A4204="","",IF(ISERROR(VLOOKUP(A4204,'entry data'!B:I,8,0)),"",VLOOKUP(A4204,'entry data'!B:I,7,0)))</f>
        <v/>
      </c>
      <c r="H4204" s="13" t="str">
        <f>IF(A4204="","",IF(B4204=1,VLOOKUP(A4204,'entry data'!B:D,3,0),I4203))</f>
        <v/>
      </c>
      <c r="I4204" s="14" t="str">
        <f>IF(A4204="","",IF(E4204="weekly",7,IF(E4204="fortnightly",14,IF(E4204="monthly",DATE(IF(MONTH(H4204)=12,YEAR(H4204)+1,YEAR(H4204)),VLOOKUP(MONTH(H4204),index!$D$2:$G$13,2,0),DAY(H4204)),
IF(E4204="quarterly",DATE(IF(MONTH(H4204)&gt;=10,YEAR(H4204)+1,YEAR(H4204)),VLOOKUP(MONTH(H4204),index!$D$2:$G$13,3,0),DAY(H4204)),
IF(E4204="halfyearly",DATE(IF(MONTH(H4204)&gt;=7,YEAR(H4204)+1,YEAR(H4204)),VLOOKUP(MONTH(H4204),index!$D$2:$G$13,4,0),DAY(H4204)),
DATE(YEAR(H4204)+1,MONTH(H4204),DAY(H4204)))))-H4204))+H4204)</f>
        <v/>
      </c>
      <c r="J4204" s="9" t="str">
        <f t="shared" si="412"/>
        <v/>
      </c>
      <c r="K4204" s="11" t="str">
        <f t="shared" si="413"/>
        <v/>
      </c>
      <c r="L4204" s="11" t="str">
        <f t="shared" si="414"/>
        <v/>
      </c>
      <c r="M4204" s="11" t="str">
        <f>IF(A4204="","",VLOOKUP(E4204,index!$A$1:$B$6,2,0)*K4204*G4204)</f>
        <v/>
      </c>
      <c r="N4204" s="11" t="str">
        <f>IF(A4204="","",-PMT(G4204*VLOOKUP(E4204,index!$A$1:$B$6,2,0),C4204,F4204,0,0))</f>
        <v/>
      </c>
      <c r="O4204" s="11" t="str">
        <f t="shared" si="415"/>
        <v/>
      </c>
      <c r="P4204" s="11" t="str">
        <f t="shared" si="410"/>
        <v/>
      </c>
    </row>
    <row r="4205" spans="1:16" x14ac:dyDescent="0.25">
      <c r="A4205" s="9" t="str">
        <f>IF(A4204="","",IF(B4204&lt;C4204,A4204,IF(A4204=MAX('entry data'!$B$8:$B$507),"",A4204+1)))</f>
        <v/>
      </c>
      <c r="B4205" s="9" t="str">
        <f t="shared" si="411"/>
        <v/>
      </c>
      <c r="C4205" s="9" t="str">
        <f>IF(ISERROR(VLOOKUP(A4205,'entry data'!B:G,6,0)),"",VLOOKUP(A4205,'entry data'!B:G,6,0))</f>
        <v/>
      </c>
      <c r="D4205" s="9" t="str">
        <f>IF(ISERROR(VLOOKUP(A4205,'entry data'!B:C,2,0)),"",VLOOKUP(A4205,'entry data'!B:C,2,0))</f>
        <v/>
      </c>
      <c r="E4205" s="9" t="str">
        <f>IF(ISERROR(VLOOKUP(A4205,'entry data'!B:E,4,0)),"",VLOOKUP(A4205,'entry data'!B:E,4,0))</f>
        <v/>
      </c>
      <c r="F4205" s="11" t="str">
        <f>IF(A4205="","",IF(ISERROR(VLOOKUP(A4205,'entry data'!B:F,5,0)),"",VLOOKUP(A4205,'entry data'!B:F,5,0)))</f>
        <v/>
      </c>
      <c r="G4205" s="12" t="str">
        <f>IF(A4205="","",IF(ISERROR(VLOOKUP(A4205,'entry data'!B:I,8,0)),"",VLOOKUP(A4205,'entry data'!B:I,7,0)))</f>
        <v/>
      </c>
      <c r="H4205" s="13" t="str">
        <f>IF(A4205="","",IF(B4205=1,VLOOKUP(A4205,'entry data'!B:D,3,0),I4204))</f>
        <v/>
      </c>
      <c r="I4205" s="14" t="str">
        <f>IF(A4205="","",IF(E4205="weekly",7,IF(E4205="fortnightly",14,IF(E4205="monthly",DATE(IF(MONTH(H4205)=12,YEAR(H4205)+1,YEAR(H4205)),VLOOKUP(MONTH(H4205),index!$D$2:$G$13,2,0),DAY(H4205)),
IF(E4205="quarterly",DATE(IF(MONTH(H4205)&gt;=10,YEAR(H4205)+1,YEAR(H4205)),VLOOKUP(MONTH(H4205),index!$D$2:$G$13,3,0),DAY(H4205)),
IF(E4205="halfyearly",DATE(IF(MONTH(H4205)&gt;=7,YEAR(H4205)+1,YEAR(H4205)),VLOOKUP(MONTH(H4205),index!$D$2:$G$13,4,0),DAY(H4205)),
DATE(YEAR(H4205)+1,MONTH(H4205),DAY(H4205)))))-H4205))+H4205)</f>
        <v/>
      </c>
      <c r="J4205" s="9" t="str">
        <f t="shared" si="412"/>
        <v/>
      </c>
      <c r="K4205" s="11" t="str">
        <f t="shared" si="413"/>
        <v/>
      </c>
      <c r="L4205" s="11" t="str">
        <f t="shared" si="414"/>
        <v/>
      </c>
      <c r="M4205" s="11" t="str">
        <f>IF(A4205="","",VLOOKUP(E4205,index!$A$1:$B$6,2,0)*K4205*G4205)</f>
        <v/>
      </c>
      <c r="N4205" s="11" t="str">
        <f>IF(A4205="","",-PMT(G4205*VLOOKUP(E4205,index!$A$1:$B$6,2,0),C4205,F4205,0,0))</f>
        <v/>
      </c>
      <c r="O4205" s="11" t="str">
        <f t="shared" si="415"/>
        <v/>
      </c>
      <c r="P4205" s="11" t="str">
        <f t="shared" si="410"/>
        <v/>
      </c>
    </row>
    <row r="4206" spans="1:16" x14ac:dyDescent="0.25">
      <c r="A4206" s="9" t="str">
        <f>IF(A4205="","",IF(B4205&lt;C4205,A4205,IF(A4205=MAX('entry data'!$B$8:$B$507),"",A4205+1)))</f>
        <v/>
      </c>
      <c r="B4206" s="9" t="str">
        <f t="shared" si="411"/>
        <v/>
      </c>
      <c r="C4206" s="9" t="str">
        <f>IF(ISERROR(VLOOKUP(A4206,'entry data'!B:G,6,0)),"",VLOOKUP(A4206,'entry data'!B:G,6,0))</f>
        <v/>
      </c>
      <c r="D4206" s="9" t="str">
        <f>IF(ISERROR(VLOOKUP(A4206,'entry data'!B:C,2,0)),"",VLOOKUP(A4206,'entry data'!B:C,2,0))</f>
        <v/>
      </c>
      <c r="E4206" s="9" t="str">
        <f>IF(ISERROR(VLOOKUP(A4206,'entry data'!B:E,4,0)),"",VLOOKUP(A4206,'entry data'!B:E,4,0))</f>
        <v/>
      </c>
      <c r="F4206" s="11" t="str">
        <f>IF(A4206="","",IF(ISERROR(VLOOKUP(A4206,'entry data'!B:F,5,0)),"",VLOOKUP(A4206,'entry data'!B:F,5,0)))</f>
        <v/>
      </c>
      <c r="G4206" s="12" t="str">
        <f>IF(A4206="","",IF(ISERROR(VLOOKUP(A4206,'entry data'!B:I,8,0)),"",VLOOKUP(A4206,'entry data'!B:I,7,0)))</f>
        <v/>
      </c>
      <c r="H4206" s="13" t="str">
        <f>IF(A4206="","",IF(B4206=1,VLOOKUP(A4206,'entry data'!B:D,3,0),I4205))</f>
        <v/>
      </c>
      <c r="I4206" s="14" t="str">
        <f>IF(A4206="","",IF(E4206="weekly",7,IF(E4206="fortnightly",14,IF(E4206="monthly",DATE(IF(MONTH(H4206)=12,YEAR(H4206)+1,YEAR(H4206)),VLOOKUP(MONTH(H4206),index!$D$2:$G$13,2,0),DAY(H4206)),
IF(E4206="quarterly",DATE(IF(MONTH(H4206)&gt;=10,YEAR(H4206)+1,YEAR(H4206)),VLOOKUP(MONTH(H4206),index!$D$2:$G$13,3,0),DAY(H4206)),
IF(E4206="halfyearly",DATE(IF(MONTH(H4206)&gt;=7,YEAR(H4206)+1,YEAR(H4206)),VLOOKUP(MONTH(H4206),index!$D$2:$G$13,4,0),DAY(H4206)),
DATE(YEAR(H4206)+1,MONTH(H4206),DAY(H4206)))))-H4206))+H4206)</f>
        <v/>
      </c>
      <c r="J4206" s="9" t="str">
        <f t="shared" si="412"/>
        <v/>
      </c>
      <c r="K4206" s="11" t="str">
        <f t="shared" si="413"/>
        <v/>
      </c>
      <c r="L4206" s="11" t="str">
        <f t="shared" si="414"/>
        <v/>
      </c>
      <c r="M4206" s="11" t="str">
        <f>IF(A4206="","",VLOOKUP(E4206,index!$A$1:$B$6,2,0)*K4206*G4206)</f>
        <v/>
      </c>
      <c r="N4206" s="11" t="str">
        <f>IF(A4206="","",-PMT(G4206*VLOOKUP(E4206,index!$A$1:$B$6,2,0),C4206,F4206,0,0))</f>
        <v/>
      </c>
      <c r="O4206" s="11" t="str">
        <f t="shared" si="415"/>
        <v/>
      </c>
      <c r="P4206" s="11" t="str">
        <f t="shared" si="410"/>
        <v/>
      </c>
    </row>
    <row r="4207" spans="1:16" x14ac:dyDescent="0.25">
      <c r="A4207" s="9" t="str">
        <f>IF(A4206="","",IF(B4206&lt;C4206,A4206,IF(A4206=MAX('entry data'!$B$8:$B$507),"",A4206+1)))</f>
        <v/>
      </c>
      <c r="B4207" s="9" t="str">
        <f t="shared" si="411"/>
        <v/>
      </c>
      <c r="C4207" s="9" t="str">
        <f>IF(ISERROR(VLOOKUP(A4207,'entry data'!B:G,6,0)),"",VLOOKUP(A4207,'entry data'!B:G,6,0))</f>
        <v/>
      </c>
      <c r="D4207" s="9" t="str">
        <f>IF(ISERROR(VLOOKUP(A4207,'entry data'!B:C,2,0)),"",VLOOKUP(A4207,'entry data'!B:C,2,0))</f>
        <v/>
      </c>
      <c r="E4207" s="9" t="str">
        <f>IF(ISERROR(VLOOKUP(A4207,'entry data'!B:E,4,0)),"",VLOOKUP(A4207,'entry data'!B:E,4,0))</f>
        <v/>
      </c>
      <c r="F4207" s="11" t="str">
        <f>IF(A4207="","",IF(ISERROR(VLOOKUP(A4207,'entry data'!B:F,5,0)),"",VLOOKUP(A4207,'entry data'!B:F,5,0)))</f>
        <v/>
      </c>
      <c r="G4207" s="12" t="str">
        <f>IF(A4207="","",IF(ISERROR(VLOOKUP(A4207,'entry data'!B:I,8,0)),"",VLOOKUP(A4207,'entry data'!B:I,7,0)))</f>
        <v/>
      </c>
      <c r="H4207" s="13" t="str">
        <f>IF(A4207="","",IF(B4207=1,VLOOKUP(A4207,'entry data'!B:D,3,0),I4206))</f>
        <v/>
      </c>
      <c r="I4207" s="14" t="str">
        <f>IF(A4207="","",IF(E4207="weekly",7,IF(E4207="fortnightly",14,IF(E4207="monthly",DATE(IF(MONTH(H4207)=12,YEAR(H4207)+1,YEAR(H4207)),VLOOKUP(MONTH(H4207),index!$D$2:$G$13,2,0),DAY(H4207)),
IF(E4207="quarterly",DATE(IF(MONTH(H4207)&gt;=10,YEAR(H4207)+1,YEAR(H4207)),VLOOKUP(MONTH(H4207),index!$D$2:$G$13,3,0),DAY(H4207)),
IF(E4207="halfyearly",DATE(IF(MONTH(H4207)&gt;=7,YEAR(H4207)+1,YEAR(H4207)),VLOOKUP(MONTH(H4207),index!$D$2:$G$13,4,0),DAY(H4207)),
DATE(YEAR(H4207)+1,MONTH(H4207),DAY(H4207)))))-H4207))+H4207)</f>
        <v/>
      </c>
      <c r="J4207" s="9" t="str">
        <f t="shared" si="412"/>
        <v/>
      </c>
      <c r="K4207" s="11" t="str">
        <f t="shared" si="413"/>
        <v/>
      </c>
      <c r="L4207" s="11" t="str">
        <f t="shared" si="414"/>
        <v/>
      </c>
      <c r="M4207" s="11" t="str">
        <f>IF(A4207="","",VLOOKUP(E4207,index!$A$1:$B$6,2,0)*K4207*G4207)</f>
        <v/>
      </c>
      <c r="N4207" s="11" t="str">
        <f>IF(A4207="","",-PMT(G4207*VLOOKUP(E4207,index!$A$1:$B$6,2,0),C4207,F4207,0,0))</f>
        <v/>
      </c>
      <c r="O4207" s="11" t="str">
        <f t="shared" si="415"/>
        <v/>
      </c>
      <c r="P4207" s="11" t="str">
        <f t="shared" si="410"/>
        <v/>
      </c>
    </row>
    <row r="4208" spans="1:16" x14ac:dyDescent="0.25">
      <c r="A4208" s="9" t="str">
        <f>IF(A4207="","",IF(B4207&lt;C4207,A4207,IF(A4207=MAX('entry data'!$B$8:$B$507),"",A4207+1)))</f>
        <v/>
      </c>
      <c r="B4208" s="9" t="str">
        <f t="shared" si="411"/>
        <v/>
      </c>
      <c r="C4208" s="9" t="str">
        <f>IF(ISERROR(VLOOKUP(A4208,'entry data'!B:G,6,0)),"",VLOOKUP(A4208,'entry data'!B:G,6,0))</f>
        <v/>
      </c>
      <c r="D4208" s="9" t="str">
        <f>IF(ISERROR(VLOOKUP(A4208,'entry data'!B:C,2,0)),"",VLOOKUP(A4208,'entry data'!B:C,2,0))</f>
        <v/>
      </c>
      <c r="E4208" s="9" t="str">
        <f>IF(ISERROR(VLOOKUP(A4208,'entry data'!B:E,4,0)),"",VLOOKUP(A4208,'entry data'!B:E,4,0))</f>
        <v/>
      </c>
      <c r="F4208" s="11" t="str">
        <f>IF(A4208="","",IF(ISERROR(VLOOKUP(A4208,'entry data'!B:F,5,0)),"",VLOOKUP(A4208,'entry data'!B:F,5,0)))</f>
        <v/>
      </c>
      <c r="G4208" s="12" t="str">
        <f>IF(A4208="","",IF(ISERROR(VLOOKUP(A4208,'entry data'!B:I,8,0)),"",VLOOKUP(A4208,'entry data'!B:I,7,0)))</f>
        <v/>
      </c>
      <c r="H4208" s="13" t="str">
        <f>IF(A4208="","",IF(B4208=1,VLOOKUP(A4208,'entry data'!B:D,3,0),I4207))</f>
        <v/>
      </c>
      <c r="I4208" s="14" t="str">
        <f>IF(A4208="","",IF(E4208="weekly",7,IF(E4208="fortnightly",14,IF(E4208="monthly",DATE(IF(MONTH(H4208)=12,YEAR(H4208)+1,YEAR(H4208)),VLOOKUP(MONTH(H4208),index!$D$2:$G$13,2,0),DAY(H4208)),
IF(E4208="quarterly",DATE(IF(MONTH(H4208)&gt;=10,YEAR(H4208)+1,YEAR(H4208)),VLOOKUP(MONTH(H4208),index!$D$2:$G$13,3,0),DAY(H4208)),
IF(E4208="halfyearly",DATE(IF(MONTH(H4208)&gt;=7,YEAR(H4208)+1,YEAR(H4208)),VLOOKUP(MONTH(H4208),index!$D$2:$G$13,4,0),DAY(H4208)),
DATE(YEAR(H4208)+1,MONTH(H4208),DAY(H4208)))))-H4208))+H4208)</f>
        <v/>
      </c>
      <c r="J4208" s="9" t="str">
        <f t="shared" si="412"/>
        <v/>
      </c>
      <c r="K4208" s="11" t="str">
        <f t="shared" si="413"/>
        <v/>
      </c>
      <c r="L4208" s="11" t="str">
        <f t="shared" si="414"/>
        <v/>
      </c>
      <c r="M4208" s="11" t="str">
        <f>IF(A4208="","",VLOOKUP(E4208,index!$A$1:$B$6,2,0)*K4208*G4208)</f>
        <v/>
      </c>
      <c r="N4208" s="11" t="str">
        <f>IF(A4208="","",-PMT(G4208*VLOOKUP(E4208,index!$A$1:$B$6,2,0),C4208,F4208,0,0))</f>
        <v/>
      </c>
      <c r="O4208" s="11" t="str">
        <f t="shared" si="415"/>
        <v/>
      </c>
      <c r="P4208" s="11" t="str">
        <f t="shared" si="410"/>
        <v/>
      </c>
    </row>
    <row r="4209" spans="1:16" x14ac:dyDescent="0.25">
      <c r="A4209" s="9" t="str">
        <f>IF(A4208="","",IF(B4208&lt;C4208,A4208,IF(A4208=MAX('entry data'!$B$8:$B$507),"",A4208+1)))</f>
        <v/>
      </c>
      <c r="B4209" s="9" t="str">
        <f t="shared" si="411"/>
        <v/>
      </c>
      <c r="C4209" s="9" t="str">
        <f>IF(ISERROR(VLOOKUP(A4209,'entry data'!B:G,6,0)),"",VLOOKUP(A4209,'entry data'!B:G,6,0))</f>
        <v/>
      </c>
      <c r="D4209" s="9" t="str">
        <f>IF(ISERROR(VLOOKUP(A4209,'entry data'!B:C,2,0)),"",VLOOKUP(A4209,'entry data'!B:C,2,0))</f>
        <v/>
      </c>
      <c r="E4209" s="9" t="str">
        <f>IF(ISERROR(VLOOKUP(A4209,'entry data'!B:E,4,0)),"",VLOOKUP(A4209,'entry data'!B:E,4,0))</f>
        <v/>
      </c>
      <c r="F4209" s="11" t="str">
        <f>IF(A4209="","",IF(ISERROR(VLOOKUP(A4209,'entry data'!B:F,5,0)),"",VLOOKUP(A4209,'entry data'!B:F,5,0)))</f>
        <v/>
      </c>
      <c r="G4209" s="12" t="str">
        <f>IF(A4209="","",IF(ISERROR(VLOOKUP(A4209,'entry data'!B:I,8,0)),"",VLOOKUP(A4209,'entry data'!B:I,7,0)))</f>
        <v/>
      </c>
      <c r="H4209" s="13" t="str">
        <f>IF(A4209="","",IF(B4209=1,VLOOKUP(A4209,'entry data'!B:D,3,0),I4208))</f>
        <v/>
      </c>
      <c r="I4209" s="14" t="str">
        <f>IF(A4209="","",IF(E4209="weekly",7,IF(E4209="fortnightly",14,IF(E4209="monthly",DATE(IF(MONTH(H4209)=12,YEAR(H4209)+1,YEAR(H4209)),VLOOKUP(MONTH(H4209),index!$D$2:$G$13,2,0),DAY(H4209)),
IF(E4209="quarterly",DATE(IF(MONTH(H4209)&gt;=10,YEAR(H4209)+1,YEAR(H4209)),VLOOKUP(MONTH(H4209),index!$D$2:$G$13,3,0),DAY(H4209)),
IF(E4209="halfyearly",DATE(IF(MONTH(H4209)&gt;=7,YEAR(H4209)+1,YEAR(H4209)),VLOOKUP(MONTH(H4209),index!$D$2:$G$13,4,0),DAY(H4209)),
DATE(YEAR(H4209)+1,MONTH(H4209),DAY(H4209)))))-H4209))+H4209)</f>
        <v/>
      </c>
      <c r="J4209" s="9" t="str">
        <f t="shared" si="412"/>
        <v/>
      </c>
      <c r="K4209" s="11" t="str">
        <f t="shared" si="413"/>
        <v/>
      </c>
      <c r="L4209" s="11" t="str">
        <f t="shared" si="414"/>
        <v/>
      </c>
      <c r="M4209" s="11" t="str">
        <f>IF(A4209="","",VLOOKUP(E4209,index!$A$1:$B$6,2,0)*K4209*G4209)</f>
        <v/>
      </c>
      <c r="N4209" s="11" t="str">
        <f>IF(A4209="","",-PMT(G4209*VLOOKUP(E4209,index!$A$1:$B$6,2,0),C4209,F4209,0,0))</f>
        <v/>
      </c>
      <c r="O4209" s="11" t="str">
        <f t="shared" si="415"/>
        <v/>
      </c>
      <c r="P4209" s="11" t="str">
        <f t="shared" si="410"/>
        <v/>
      </c>
    </row>
    <row r="4210" spans="1:16" x14ac:dyDescent="0.25">
      <c r="A4210" s="9" t="str">
        <f>IF(A4209="","",IF(B4209&lt;C4209,A4209,IF(A4209=MAX('entry data'!$B$8:$B$507),"",A4209+1)))</f>
        <v/>
      </c>
      <c r="B4210" s="9" t="str">
        <f t="shared" si="411"/>
        <v/>
      </c>
      <c r="C4210" s="9" t="str">
        <f>IF(ISERROR(VLOOKUP(A4210,'entry data'!B:G,6,0)),"",VLOOKUP(A4210,'entry data'!B:G,6,0))</f>
        <v/>
      </c>
      <c r="D4210" s="9" t="str">
        <f>IF(ISERROR(VLOOKUP(A4210,'entry data'!B:C,2,0)),"",VLOOKUP(A4210,'entry data'!B:C,2,0))</f>
        <v/>
      </c>
      <c r="E4210" s="9" t="str">
        <f>IF(ISERROR(VLOOKUP(A4210,'entry data'!B:E,4,0)),"",VLOOKUP(A4210,'entry data'!B:E,4,0))</f>
        <v/>
      </c>
      <c r="F4210" s="11" t="str">
        <f>IF(A4210="","",IF(ISERROR(VLOOKUP(A4210,'entry data'!B:F,5,0)),"",VLOOKUP(A4210,'entry data'!B:F,5,0)))</f>
        <v/>
      </c>
      <c r="G4210" s="12" t="str">
        <f>IF(A4210="","",IF(ISERROR(VLOOKUP(A4210,'entry data'!B:I,8,0)),"",VLOOKUP(A4210,'entry data'!B:I,7,0)))</f>
        <v/>
      </c>
      <c r="H4210" s="13" t="str">
        <f>IF(A4210="","",IF(B4210=1,VLOOKUP(A4210,'entry data'!B:D,3,0),I4209))</f>
        <v/>
      </c>
      <c r="I4210" s="14" t="str">
        <f>IF(A4210="","",IF(E4210="weekly",7,IF(E4210="fortnightly",14,IF(E4210="monthly",DATE(IF(MONTH(H4210)=12,YEAR(H4210)+1,YEAR(H4210)),VLOOKUP(MONTH(H4210),index!$D$2:$G$13,2,0),DAY(H4210)),
IF(E4210="quarterly",DATE(IF(MONTH(H4210)&gt;=10,YEAR(H4210)+1,YEAR(H4210)),VLOOKUP(MONTH(H4210),index!$D$2:$G$13,3,0),DAY(H4210)),
IF(E4210="halfyearly",DATE(IF(MONTH(H4210)&gt;=7,YEAR(H4210)+1,YEAR(H4210)),VLOOKUP(MONTH(H4210),index!$D$2:$G$13,4,0),DAY(H4210)),
DATE(YEAR(H4210)+1,MONTH(H4210),DAY(H4210)))))-H4210))+H4210)</f>
        <v/>
      </c>
      <c r="J4210" s="9" t="str">
        <f t="shared" si="412"/>
        <v/>
      </c>
      <c r="K4210" s="11" t="str">
        <f t="shared" si="413"/>
        <v/>
      </c>
      <c r="L4210" s="11" t="str">
        <f t="shared" si="414"/>
        <v/>
      </c>
      <c r="M4210" s="11" t="str">
        <f>IF(A4210="","",VLOOKUP(E4210,index!$A$1:$B$6,2,0)*K4210*G4210)</f>
        <v/>
      </c>
      <c r="N4210" s="11" t="str">
        <f>IF(A4210="","",-PMT(G4210*VLOOKUP(E4210,index!$A$1:$B$6,2,0),C4210,F4210,0,0))</f>
        <v/>
      </c>
      <c r="O4210" s="11" t="str">
        <f t="shared" si="415"/>
        <v/>
      </c>
      <c r="P4210" s="11" t="str">
        <f t="shared" si="410"/>
        <v/>
      </c>
    </row>
    <row r="4211" spans="1:16" x14ac:dyDescent="0.25">
      <c r="A4211" s="9" t="str">
        <f>IF(A4210="","",IF(B4210&lt;C4210,A4210,IF(A4210=MAX('entry data'!$B$8:$B$507),"",A4210+1)))</f>
        <v/>
      </c>
      <c r="B4211" s="9" t="str">
        <f t="shared" si="411"/>
        <v/>
      </c>
      <c r="C4211" s="9" t="str">
        <f>IF(ISERROR(VLOOKUP(A4211,'entry data'!B:G,6,0)),"",VLOOKUP(A4211,'entry data'!B:G,6,0))</f>
        <v/>
      </c>
      <c r="D4211" s="9" t="str">
        <f>IF(ISERROR(VLOOKUP(A4211,'entry data'!B:C,2,0)),"",VLOOKUP(A4211,'entry data'!B:C,2,0))</f>
        <v/>
      </c>
      <c r="E4211" s="9" t="str">
        <f>IF(ISERROR(VLOOKUP(A4211,'entry data'!B:E,4,0)),"",VLOOKUP(A4211,'entry data'!B:E,4,0))</f>
        <v/>
      </c>
      <c r="F4211" s="11" t="str">
        <f>IF(A4211="","",IF(ISERROR(VLOOKUP(A4211,'entry data'!B:F,5,0)),"",VLOOKUP(A4211,'entry data'!B:F,5,0)))</f>
        <v/>
      </c>
      <c r="G4211" s="12" t="str">
        <f>IF(A4211="","",IF(ISERROR(VLOOKUP(A4211,'entry data'!B:I,8,0)),"",VLOOKUP(A4211,'entry data'!B:I,7,0)))</f>
        <v/>
      </c>
      <c r="H4211" s="13" t="str">
        <f>IF(A4211="","",IF(B4211=1,VLOOKUP(A4211,'entry data'!B:D,3,0),I4210))</f>
        <v/>
      </c>
      <c r="I4211" s="14" t="str">
        <f>IF(A4211="","",IF(E4211="weekly",7,IF(E4211="fortnightly",14,IF(E4211="monthly",DATE(IF(MONTH(H4211)=12,YEAR(H4211)+1,YEAR(H4211)),VLOOKUP(MONTH(H4211),index!$D$2:$G$13,2,0),DAY(H4211)),
IF(E4211="quarterly",DATE(IF(MONTH(H4211)&gt;=10,YEAR(H4211)+1,YEAR(H4211)),VLOOKUP(MONTH(H4211),index!$D$2:$G$13,3,0),DAY(H4211)),
IF(E4211="halfyearly",DATE(IF(MONTH(H4211)&gt;=7,YEAR(H4211)+1,YEAR(H4211)),VLOOKUP(MONTH(H4211),index!$D$2:$G$13,4,0),DAY(H4211)),
DATE(YEAR(H4211)+1,MONTH(H4211),DAY(H4211)))))-H4211))+H4211)</f>
        <v/>
      </c>
      <c r="J4211" s="9" t="str">
        <f t="shared" si="412"/>
        <v/>
      </c>
      <c r="K4211" s="11" t="str">
        <f t="shared" si="413"/>
        <v/>
      </c>
      <c r="L4211" s="11" t="str">
        <f t="shared" si="414"/>
        <v/>
      </c>
      <c r="M4211" s="11" t="str">
        <f>IF(A4211="","",VLOOKUP(E4211,index!$A$1:$B$6,2,0)*K4211*G4211)</f>
        <v/>
      </c>
      <c r="N4211" s="11" t="str">
        <f>IF(A4211="","",-PMT(G4211*VLOOKUP(E4211,index!$A$1:$B$6,2,0),C4211,F4211,0,0))</f>
        <v/>
      </c>
      <c r="O4211" s="11" t="str">
        <f t="shared" si="415"/>
        <v/>
      </c>
      <c r="P4211" s="11" t="str">
        <f t="shared" si="410"/>
        <v/>
      </c>
    </row>
    <row r="4212" spans="1:16" x14ac:dyDescent="0.25">
      <c r="A4212" s="9" t="str">
        <f>IF(A4211="","",IF(B4211&lt;C4211,A4211,IF(A4211=MAX('entry data'!$B$8:$B$507),"",A4211+1)))</f>
        <v/>
      </c>
      <c r="B4212" s="9" t="str">
        <f t="shared" si="411"/>
        <v/>
      </c>
      <c r="C4212" s="9" t="str">
        <f>IF(ISERROR(VLOOKUP(A4212,'entry data'!B:G,6,0)),"",VLOOKUP(A4212,'entry data'!B:G,6,0))</f>
        <v/>
      </c>
      <c r="D4212" s="9" t="str">
        <f>IF(ISERROR(VLOOKUP(A4212,'entry data'!B:C,2,0)),"",VLOOKUP(A4212,'entry data'!B:C,2,0))</f>
        <v/>
      </c>
      <c r="E4212" s="9" t="str">
        <f>IF(ISERROR(VLOOKUP(A4212,'entry data'!B:E,4,0)),"",VLOOKUP(A4212,'entry data'!B:E,4,0))</f>
        <v/>
      </c>
      <c r="F4212" s="11" t="str">
        <f>IF(A4212="","",IF(ISERROR(VLOOKUP(A4212,'entry data'!B:F,5,0)),"",VLOOKUP(A4212,'entry data'!B:F,5,0)))</f>
        <v/>
      </c>
      <c r="G4212" s="12" t="str">
        <f>IF(A4212="","",IF(ISERROR(VLOOKUP(A4212,'entry data'!B:I,8,0)),"",VLOOKUP(A4212,'entry data'!B:I,7,0)))</f>
        <v/>
      </c>
      <c r="H4212" s="13" t="str">
        <f>IF(A4212="","",IF(B4212=1,VLOOKUP(A4212,'entry data'!B:D,3,0),I4211))</f>
        <v/>
      </c>
      <c r="I4212" s="14" t="str">
        <f>IF(A4212="","",IF(E4212="weekly",7,IF(E4212="fortnightly",14,IF(E4212="monthly",DATE(IF(MONTH(H4212)=12,YEAR(H4212)+1,YEAR(H4212)),VLOOKUP(MONTH(H4212),index!$D$2:$G$13,2,0),DAY(H4212)),
IF(E4212="quarterly",DATE(IF(MONTH(H4212)&gt;=10,YEAR(H4212)+1,YEAR(H4212)),VLOOKUP(MONTH(H4212),index!$D$2:$G$13,3,0),DAY(H4212)),
IF(E4212="halfyearly",DATE(IF(MONTH(H4212)&gt;=7,YEAR(H4212)+1,YEAR(H4212)),VLOOKUP(MONTH(H4212),index!$D$2:$G$13,4,0),DAY(H4212)),
DATE(YEAR(H4212)+1,MONTH(H4212),DAY(H4212)))))-H4212))+H4212)</f>
        <v/>
      </c>
      <c r="J4212" s="9" t="str">
        <f t="shared" si="412"/>
        <v/>
      </c>
      <c r="K4212" s="11" t="str">
        <f t="shared" si="413"/>
        <v/>
      </c>
      <c r="L4212" s="11" t="str">
        <f t="shared" si="414"/>
        <v/>
      </c>
      <c r="M4212" s="11" t="str">
        <f>IF(A4212="","",VLOOKUP(E4212,index!$A$1:$B$6,2,0)*K4212*G4212)</f>
        <v/>
      </c>
      <c r="N4212" s="11" t="str">
        <f>IF(A4212="","",-PMT(G4212*VLOOKUP(E4212,index!$A$1:$B$6,2,0),C4212,F4212,0,0))</f>
        <v/>
      </c>
      <c r="O4212" s="11" t="str">
        <f t="shared" si="415"/>
        <v/>
      </c>
      <c r="P4212" s="11" t="str">
        <f t="shared" si="410"/>
        <v/>
      </c>
    </row>
    <row r="4213" spans="1:16" x14ac:dyDescent="0.25">
      <c r="A4213" s="9" t="str">
        <f>IF(A4212="","",IF(B4212&lt;C4212,A4212,IF(A4212=MAX('entry data'!$B$8:$B$507),"",A4212+1)))</f>
        <v/>
      </c>
      <c r="B4213" s="9" t="str">
        <f t="shared" si="411"/>
        <v/>
      </c>
      <c r="C4213" s="9" t="str">
        <f>IF(ISERROR(VLOOKUP(A4213,'entry data'!B:G,6,0)),"",VLOOKUP(A4213,'entry data'!B:G,6,0))</f>
        <v/>
      </c>
      <c r="D4213" s="9" t="str">
        <f>IF(ISERROR(VLOOKUP(A4213,'entry data'!B:C,2,0)),"",VLOOKUP(A4213,'entry data'!B:C,2,0))</f>
        <v/>
      </c>
      <c r="E4213" s="9" t="str">
        <f>IF(ISERROR(VLOOKUP(A4213,'entry data'!B:E,4,0)),"",VLOOKUP(A4213,'entry data'!B:E,4,0))</f>
        <v/>
      </c>
      <c r="F4213" s="11" t="str">
        <f>IF(A4213="","",IF(ISERROR(VLOOKUP(A4213,'entry data'!B:F,5,0)),"",VLOOKUP(A4213,'entry data'!B:F,5,0)))</f>
        <v/>
      </c>
      <c r="G4213" s="12" t="str">
        <f>IF(A4213="","",IF(ISERROR(VLOOKUP(A4213,'entry data'!B:I,8,0)),"",VLOOKUP(A4213,'entry data'!B:I,7,0)))</f>
        <v/>
      </c>
      <c r="H4213" s="13" t="str">
        <f>IF(A4213="","",IF(B4213=1,VLOOKUP(A4213,'entry data'!B:D,3,0),I4212))</f>
        <v/>
      </c>
      <c r="I4213" s="14" t="str">
        <f>IF(A4213="","",IF(E4213="weekly",7,IF(E4213="fortnightly",14,IF(E4213="monthly",DATE(IF(MONTH(H4213)=12,YEAR(H4213)+1,YEAR(H4213)),VLOOKUP(MONTH(H4213),index!$D$2:$G$13,2,0),DAY(H4213)),
IF(E4213="quarterly",DATE(IF(MONTH(H4213)&gt;=10,YEAR(H4213)+1,YEAR(H4213)),VLOOKUP(MONTH(H4213),index!$D$2:$G$13,3,0),DAY(H4213)),
IF(E4213="halfyearly",DATE(IF(MONTH(H4213)&gt;=7,YEAR(H4213)+1,YEAR(H4213)),VLOOKUP(MONTH(H4213),index!$D$2:$G$13,4,0),DAY(H4213)),
DATE(YEAR(H4213)+1,MONTH(H4213),DAY(H4213)))))-H4213))+H4213)</f>
        <v/>
      </c>
      <c r="J4213" s="9" t="str">
        <f t="shared" si="412"/>
        <v/>
      </c>
      <c r="K4213" s="11" t="str">
        <f t="shared" si="413"/>
        <v/>
      </c>
      <c r="L4213" s="11" t="str">
        <f t="shared" si="414"/>
        <v/>
      </c>
      <c r="M4213" s="11" t="str">
        <f>IF(A4213="","",VLOOKUP(E4213,index!$A$1:$B$6,2,0)*K4213*G4213)</f>
        <v/>
      </c>
      <c r="N4213" s="11" t="str">
        <f>IF(A4213="","",-PMT(G4213*VLOOKUP(E4213,index!$A$1:$B$6,2,0),C4213,F4213,0,0))</f>
        <v/>
      </c>
      <c r="O4213" s="11" t="str">
        <f t="shared" si="415"/>
        <v/>
      </c>
      <c r="P4213" s="11" t="str">
        <f t="shared" si="410"/>
        <v/>
      </c>
    </row>
    <row r="4214" spans="1:16" x14ac:dyDescent="0.25">
      <c r="A4214" s="9" t="str">
        <f>IF(A4213="","",IF(B4213&lt;C4213,A4213,IF(A4213=MAX('entry data'!$B$8:$B$507),"",A4213+1)))</f>
        <v/>
      </c>
      <c r="B4214" s="9" t="str">
        <f t="shared" si="411"/>
        <v/>
      </c>
      <c r="C4214" s="9" t="str">
        <f>IF(ISERROR(VLOOKUP(A4214,'entry data'!B:G,6,0)),"",VLOOKUP(A4214,'entry data'!B:G,6,0))</f>
        <v/>
      </c>
      <c r="D4214" s="9" t="str">
        <f>IF(ISERROR(VLOOKUP(A4214,'entry data'!B:C,2,0)),"",VLOOKUP(A4214,'entry data'!B:C,2,0))</f>
        <v/>
      </c>
      <c r="E4214" s="9" t="str">
        <f>IF(ISERROR(VLOOKUP(A4214,'entry data'!B:E,4,0)),"",VLOOKUP(A4214,'entry data'!B:E,4,0))</f>
        <v/>
      </c>
      <c r="F4214" s="11" t="str">
        <f>IF(A4214="","",IF(ISERROR(VLOOKUP(A4214,'entry data'!B:F,5,0)),"",VLOOKUP(A4214,'entry data'!B:F,5,0)))</f>
        <v/>
      </c>
      <c r="G4214" s="12" t="str">
        <f>IF(A4214="","",IF(ISERROR(VLOOKUP(A4214,'entry data'!B:I,8,0)),"",VLOOKUP(A4214,'entry data'!B:I,7,0)))</f>
        <v/>
      </c>
      <c r="H4214" s="13" t="str">
        <f>IF(A4214="","",IF(B4214=1,VLOOKUP(A4214,'entry data'!B:D,3,0),I4213))</f>
        <v/>
      </c>
      <c r="I4214" s="14" t="str">
        <f>IF(A4214="","",IF(E4214="weekly",7,IF(E4214="fortnightly",14,IF(E4214="monthly",DATE(IF(MONTH(H4214)=12,YEAR(H4214)+1,YEAR(H4214)),VLOOKUP(MONTH(H4214),index!$D$2:$G$13,2,0),DAY(H4214)),
IF(E4214="quarterly",DATE(IF(MONTH(H4214)&gt;=10,YEAR(H4214)+1,YEAR(H4214)),VLOOKUP(MONTH(H4214),index!$D$2:$G$13,3,0),DAY(H4214)),
IF(E4214="halfyearly",DATE(IF(MONTH(H4214)&gt;=7,YEAR(H4214)+1,YEAR(H4214)),VLOOKUP(MONTH(H4214),index!$D$2:$G$13,4,0),DAY(H4214)),
DATE(YEAR(H4214)+1,MONTH(H4214),DAY(H4214)))))-H4214))+H4214)</f>
        <v/>
      </c>
      <c r="J4214" s="9" t="str">
        <f t="shared" si="412"/>
        <v/>
      </c>
      <c r="K4214" s="11" t="str">
        <f t="shared" si="413"/>
        <v/>
      </c>
      <c r="L4214" s="11" t="str">
        <f t="shared" si="414"/>
        <v/>
      </c>
      <c r="M4214" s="11" t="str">
        <f>IF(A4214="","",VLOOKUP(E4214,index!$A$1:$B$6,2,0)*K4214*G4214)</f>
        <v/>
      </c>
      <c r="N4214" s="11" t="str">
        <f>IF(A4214="","",-PMT(G4214*VLOOKUP(E4214,index!$A$1:$B$6,2,0),C4214,F4214,0,0))</f>
        <v/>
      </c>
      <c r="O4214" s="11" t="str">
        <f t="shared" si="415"/>
        <v/>
      </c>
      <c r="P4214" s="11" t="str">
        <f t="shared" si="410"/>
        <v/>
      </c>
    </row>
    <row r="4215" spans="1:16" x14ac:dyDescent="0.25">
      <c r="A4215" s="9" t="str">
        <f>IF(A4214="","",IF(B4214&lt;C4214,A4214,IF(A4214=MAX('entry data'!$B$8:$B$507),"",A4214+1)))</f>
        <v/>
      </c>
      <c r="B4215" s="9" t="str">
        <f t="shared" si="411"/>
        <v/>
      </c>
      <c r="C4215" s="9" t="str">
        <f>IF(ISERROR(VLOOKUP(A4215,'entry data'!B:G,6,0)),"",VLOOKUP(A4215,'entry data'!B:G,6,0))</f>
        <v/>
      </c>
      <c r="D4215" s="9" t="str">
        <f>IF(ISERROR(VLOOKUP(A4215,'entry data'!B:C,2,0)),"",VLOOKUP(A4215,'entry data'!B:C,2,0))</f>
        <v/>
      </c>
      <c r="E4215" s="9" t="str">
        <f>IF(ISERROR(VLOOKUP(A4215,'entry data'!B:E,4,0)),"",VLOOKUP(A4215,'entry data'!B:E,4,0))</f>
        <v/>
      </c>
      <c r="F4215" s="11" t="str">
        <f>IF(A4215="","",IF(ISERROR(VLOOKUP(A4215,'entry data'!B:F,5,0)),"",VLOOKUP(A4215,'entry data'!B:F,5,0)))</f>
        <v/>
      </c>
      <c r="G4215" s="12" t="str">
        <f>IF(A4215="","",IF(ISERROR(VLOOKUP(A4215,'entry data'!B:I,8,0)),"",VLOOKUP(A4215,'entry data'!B:I,7,0)))</f>
        <v/>
      </c>
      <c r="H4215" s="13" t="str">
        <f>IF(A4215="","",IF(B4215=1,VLOOKUP(A4215,'entry data'!B:D,3,0),I4214))</f>
        <v/>
      </c>
      <c r="I4215" s="14" t="str">
        <f>IF(A4215="","",IF(E4215="weekly",7,IF(E4215="fortnightly",14,IF(E4215="monthly",DATE(IF(MONTH(H4215)=12,YEAR(H4215)+1,YEAR(H4215)),VLOOKUP(MONTH(H4215),index!$D$2:$G$13,2,0),DAY(H4215)),
IF(E4215="quarterly",DATE(IF(MONTH(H4215)&gt;=10,YEAR(H4215)+1,YEAR(H4215)),VLOOKUP(MONTH(H4215),index!$D$2:$G$13,3,0),DAY(H4215)),
IF(E4215="halfyearly",DATE(IF(MONTH(H4215)&gt;=7,YEAR(H4215)+1,YEAR(H4215)),VLOOKUP(MONTH(H4215),index!$D$2:$G$13,4,0),DAY(H4215)),
DATE(YEAR(H4215)+1,MONTH(H4215),DAY(H4215)))))-H4215))+H4215)</f>
        <v/>
      </c>
      <c r="J4215" s="9" t="str">
        <f t="shared" si="412"/>
        <v/>
      </c>
      <c r="K4215" s="11" t="str">
        <f t="shared" si="413"/>
        <v/>
      </c>
      <c r="L4215" s="11" t="str">
        <f t="shared" si="414"/>
        <v/>
      </c>
      <c r="M4215" s="11" t="str">
        <f>IF(A4215="","",VLOOKUP(E4215,index!$A$1:$B$6,2,0)*K4215*G4215)</f>
        <v/>
      </c>
      <c r="N4215" s="11" t="str">
        <f>IF(A4215="","",-PMT(G4215*VLOOKUP(E4215,index!$A$1:$B$6,2,0),C4215,F4215,0,0))</f>
        <v/>
      </c>
      <c r="O4215" s="11" t="str">
        <f t="shared" si="415"/>
        <v/>
      </c>
      <c r="P4215" s="11" t="str">
        <f t="shared" si="410"/>
        <v/>
      </c>
    </row>
    <row r="4216" spans="1:16" x14ac:dyDescent="0.25">
      <c r="A4216" s="9" t="str">
        <f>IF(A4215="","",IF(B4215&lt;C4215,A4215,IF(A4215=MAX('entry data'!$B$8:$B$507),"",A4215+1)))</f>
        <v/>
      </c>
      <c r="B4216" s="9" t="str">
        <f t="shared" si="411"/>
        <v/>
      </c>
      <c r="C4216" s="9" t="str">
        <f>IF(ISERROR(VLOOKUP(A4216,'entry data'!B:G,6,0)),"",VLOOKUP(A4216,'entry data'!B:G,6,0))</f>
        <v/>
      </c>
      <c r="D4216" s="9" t="str">
        <f>IF(ISERROR(VLOOKUP(A4216,'entry data'!B:C,2,0)),"",VLOOKUP(A4216,'entry data'!B:C,2,0))</f>
        <v/>
      </c>
      <c r="E4216" s="9" t="str">
        <f>IF(ISERROR(VLOOKUP(A4216,'entry data'!B:E,4,0)),"",VLOOKUP(A4216,'entry data'!B:E,4,0))</f>
        <v/>
      </c>
      <c r="F4216" s="11" t="str">
        <f>IF(A4216="","",IF(ISERROR(VLOOKUP(A4216,'entry data'!B:F,5,0)),"",VLOOKUP(A4216,'entry data'!B:F,5,0)))</f>
        <v/>
      </c>
      <c r="G4216" s="12" t="str">
        <f>IF(A4216="","",IF(ISERROR(VLOOKUP(A4216,'entry data'!B:I,8,0)),"",VLOOKUP(A4216,'entry data'!B:I,7,0)))</f>
        <v/>
      </c>
      <c r="H4216" s="13" t="str">
        <f>IF(A4216="","",IF(B4216=1,VLOOKUP(A4216,'entry data'!B:D,3,0),I4215))</f>
        <v/>
      </c>
      <c r="I4216" s="14" t="str">
        <f>IF(A4216="","",IF(E4216="weekly",7,IF(E4216="fortnightly",14,IF(E4216="monthly",DATE(IF(MONTH(H4216)=12,YEAR(H4216)+1,YEAR(H4216)),VLOOKUP(MONTH(H4216),index!$D$2:$G$13,2,0),DAY(H4216)),
IF(E4216="quarterly",DATE(IF(MONTH(H4216)&gt;=10,YEAR(H4216)+1,YEAR(H4216)),VLOOKUP(MONTH(H4216),index!$D$2:$G$13,3,0),DAY(H4216)),
IF(E4216="halfyearly",DATE(IF(MONTH(H4216)&gt;=7,YEAR(H4216)+1,YEAR(H4216)),VLOOKUP(MONTH(H4216),index!$D$2:$G$13,4,0),DAY(H4216)),
DATE(YEAR(H4216)+1,MONTH(H4216),DAY(H4216)))))-H4216))+H4216)</f>
        <v/>
      </c>
      <c r="J4216" s="9" t="str">
        <f t="shared" si="412"/>
        <v/>
      </c>
      <c r="K4216" s="11" t="str">
        <f t="shared" si="413"/>
        <v/>
      </c>
      <c r="L4216" s="11" t="str">
        <f t="shared" si="414"/>
        <v/>
      </c>
      <c r="M4216" s="11" t="str">
        <f>IF(A4216="","",VLOOKUP(E4216,index!$A$1:$B$6,2,0)*K4216*G4216)</f>
        <v/>
      </c>
      <c r="N4216" s="11" t="str">
        <f>IF(A4216="","",-PMT(G4216*VLOOKUP(E4216,index!$A$1:$B$6,2,0),C4216,F4216,0,0))</f>
        <v/>
      </c>
      <c r="O4216" s="11" t="str">
        <f t="shared" si="415"/>
        <v/>
      </c>
      <c r="P4216" s="11" t="str">
        <f t="shared" si="410"/>
        <v/>
      </c>
    </row>
    <row r="4217" spans="1:16" x14ac:dyDescent="0.25">
      <c r="A4217" s="9" t="str">
        <f>IF(A4216="","",IF(B4216&lt;C4216,A4216,IF(A4216=MAX('entry data'!$B$8:$B$507),"",A4216+1)))</f>
        <v/>
      </c>
      <c r="B4217" s="9" t="str">
        <f t="shared" si="411"/>
        <v/>
      </c>
      <c r="C4217" s="9" t="str">
        <f>IF(ISERROR(VLOOKUP(A4217,'entry data'!B:G,6,0)),"",VLOOKUP(A4217,'entry data'!B:G,6,0))</f>
        <v/>
      </c>
      <c r="D4217" s="9" t="str">
        <f>IF(ISERROR(VLOOKUP(A4217,'entry data'!B:C,2,0)),"",VLOOKUP(A4217,'entry data'!B:C,2,0))</f>
        <v/>
      </c>
      <c r="E4217" s="9" t="str">
        <f>IF(ISERROR(VLOOKUP(A4217,'entry data'!B:E,4,0)),"",VLOOKUP(A4217,'entry data'!B:E,4,0))</f>
        <v/>
      </c>
      <c r="F4217" s="11" t="str">
        <f>IF(A4217="","",IF(ISERROR(VLOOKUP(A4217,'entry data'!B:F,5,0)),"",VLOOKUP(A4217,'entry data'!B:F,5,0)))</f>
        <v/>
      </c>
      <c r="G4217" s="12" t="str">
        <f>IF(A4217="","",IF(ISERROR(VLOOKUP(A4217,'entry data'!B:I,8,0)),"",VLOOKUP(A4217,'entry data'!B:I,7,0)))</f>
        <v/>
      </c>
      <c r="H4217" s="13" t="str">
        <f>IF(A4217="","",IF(B4217=1,VLOOKUP(A4217,'entry data'!B:D,3,0),I4216))</f>
        <v/>
      </c>
      <c r="I4217" s="14" t="str">
        <f>IF(A4217="","",IF(E4217="weekly",7,IF(E4217="fortnightly",14,IF(E4217="monthly",DATE(IF(MONTH(H4217)=12,YEAR(H4217)+1,YEAR(H4217)),VLOOKUP(MONTH(H4217),index!$D$2:$G$13,2,0),DAY(H4217)),
IF(E4217="quarterly",DATE(IF(MONTH(H4217)&gt;=10,YEAR(H4217)+1,YEAR(H4217)),VLOOKUP(MONTH(H4217),index!$D$2:$G$13,3,0),DAY(H4217)),
IF(E4217="halfyearly",DATE(IF(MONTH(H4217)&gt;=7,YEAR(H4217)+1,YEAR(H4217)),VLOOKUP(MONTH(H4217),index!$D$2:$G$13,4,0),DAY(H4217)),
DATE(YEAR(H4217)+1,MONTH(H4217),DAY(H4217)))))-H4217))+H4217)</f>
        <v/>
      </c>
      <c r="J4217" s="9" t="str">
        <f t="shared" si="412"/>
        <v/>
      </c>
      <c r="K4217" s="11" t="str">
        <f t="shared" si="413"/>
        <v/>
      </c>
      <c r="L4217" s="11" t="str">
        <f t="shared" si="414"/>
        <v/>
      </c>
      <c r="M4217" s="11" t="str">
        <f>IF(A4217="","",VLOOKUP(E4217,index!$A$1:$B$6,2,0)*K4217*G4217)</f>
        <v/>
      </c>
      <c r="N4217" s="11" t="str">
        <f>IF(A4217="","",-PMT(G4217*VLOOKUP(E4217,index!$A$1:$B$6,2,0),C4217,F4217,0,0))</f>
        <v/>
      </c>
      <c r="O4217" s="11" t="str">
        <f t="shared" si="415"/>
        <v/>
      </c>
      <c r="P4217" s="11" t="str">
        <f t="shared" si="410"/>
        <v/>
      </c>
    </row>
    <row r="4218" spans="1:16" x14ac:dyDescent="0.25">
      <c r="A4218" s="9" t="str">
        <f>IF(A4217="","",IF(B4217&lt;C4217,A4217,IF(A4217=MAX('entry data'!$B$8:$B$507),"",A4217+1)))</f>
        <v/>
      </c>
      <c r="B4218" s="9" t="str">
        <f t="shared" si="411"/>
        <v/>
      </c>
      <c r="C4218" s="9" t="str">
        <f>IF(ISERROR(VLOOKUP(A4218,'entry data'!B:G,6,0)),"",VLOOKUP(A4218,'entry data'!B:G,6,0))</f>
        <v/>
      </c>
      <c r="D4218" s="9" t="str">
        <f>IF(ISERROR(VLOOKUP(A4218,'entry data'!B:C,2,0)),"",VLOOKUP(A4218,'entry data'!B:C,2,0))</f>
        <v/>
      </c>
      <c r="E4218" s="9" t="str">
        <f>IF(ISERROR(VLOOKUP(A4218,'entry data'!B:E,4,0)),"",VLOOKUP(A4218,'entry data'!B:E,4,0))</f>
        <v/>
      </c>
      <c r="F4218" s="11" t="str">
        <f>IF(A4218="","",IF(ISERROR(VLOOKUP(A4218,'entry data'!B:F,5,0)),"",VLOOKUP(A4218,'entry data'!B:F,5,0)))</f>
        <v/>
      </c>
      <c r="G4218" s="12" t="str">
        <f>IF(A4218="","",IF(ISERROR(VLOOKUP(A4218,'entry data'!B:I,8,0)),"",VLOOKUP(A4218,'entry data'!B:I,7,0)))</f>
        <v/>
      </c>
      <c r="H4218" s="13" t="str">
        <f>IF(A4218="","",IF(B4218=1,VLOOKUP(A4218,'entry data'!B:D,3,0),I4217))</f>
        <v/>
      </c>
      <c r="I4218" s="14" t="str">
        <f>IF(A4218="","",IF(E4218="weekly",7,IF(E4218="fortnightly",14,IF(E4218="monthly",DATE(IF(MONTH(H4218)=12,YEAR(H4218)+1,YEAR(H4218)),VLOOKUP(MONTH(H4218),index!$D$2:$G$13,2,0),DAY(H4218)),
IF(E4218="quarterly",DATE(IF(MONTH(H4218)&gt;=10,YEAR(H4218)+1,YEAR(H4218)),VLOOKUP(MONTH(H4218),index!$D$2:$G$13,3,0),DAY(H4218)),
IF(E4218="halfyearly",DATE(IF(MONTH(H4218)&gt;=7,YEAR(H4218)+1,YEAR(H4218)),VLOOKUP(MONTH(H4218),index!$D$2:$G$13,4,0),DAY(H4218)),
DATE(YEAR(H4218)+1,MONTH(H4218),DAY(H4218)))))-H4218))+H4218)</f>
        <v/>
      </c>
      <c r="J4218" s="9" t="str">
        <f t="shared" si="412"/>
        <v/>
      </c>
      <c r="K4218" s="11" t="str">
        <f t="shared" si="413"/>
        <v/>
      </c>
      <c r="L4218" s="11" t="str">
        <f t="shared" si="414"/>
        <v/>
      </c>
      <c r="M4218" s="11" t="str">
        <f>IF(A4218="","",VLOOKUP(E4218,index!$A$1:$B$6,2,0)*K4218*G4218)</f>
        <v/>
      </c>
      <c r="N4218" s="11" t="str">
        <f>IF(A4218="","",-PMT(G4218*VLOOKUP(E4218,index!$A$1:$B$6,2,0),C4218,F4218,0,0))</f>
        <v/>
      </c>
      <c r="O4218" s="11" t="str">
        <f t="shared" si="415"/>
        <v/>
      </c>
      <c r="P4218" s="11" t="str">
        <f t="shared" si="410"/>
        <v/>
      </c>
    </row>
    <row r="4219" spans="1:16" x14ac:dyDescent="0.25">
      <c r="A4219" s="9" t="str">
        <f>IF(A4218="","",IF(B4218&lt;C4218,A4218,IF(A4218=MAX('entry data'!$B$8:$B$507),"",A4218+1)))</f>
        <v/>
      </c>
      <c r="B4219" s="9" t="str">
        <f t="shared" si="411"/>
        <v/>
      </c>
      <c r="C4219" s="9" t="str">
        <f>IF(ISERROR(VLOOKUP(A4219,'entry data'!B:G,6,0)),"",VLOOKUP(A4219,'entry data'!B:G,6,0))</f>
        <v/>
      </c>
      <c r="D4219" s="9" t="str">
        <f>IF(ISERROR(VLOOKUP(A4219,'entry data'!B:C,2,0)),"",VLOOKUP(A4219,'entry data'!B:C,2,0))</f>
        <v/>
      </c>
      <c r="E4219" s="9" t="str">
        <f>IF(ISERROR(VLOOKUP(A4219,'entry data'!B:E,4,0)),"",VLOOKUP(A4219,'entry data'!B:E,4,0))</f>
        <v/>
      </c>
      <c r="F4219" s="11" t="str">
        <f>IF(A4219="","",IF(ISERROR(VLOOKUP(A4219,'entry data'!B:F,5,0)),"",VLOOKUP(A4219,'entry data'!B:F,5,0)))</f>
        <v/>
      </c>
      <c r="G4219" s="12" t="str">
        <f>IF(A4219="","",IF(ISERROR(VLOOKUP(A4219,'entry data'!B:I,8,0)),"",VLOOKUP(A4219,'entry data'!B:I,7,0)))</f>
        <v/>
      </c>
      <c r="H4219" s="13" t="str">
        <f>IF(A4219="","",IF(B4219=1,VLOOKUP(A4219,'entry data'!B:D,3,0),I4218))</f>
        <v/>
      </c>
      <c r="I4219" s="14" t="str">
        <f>IF(A4219="","",IF(E4219="weekly",7,IF(E4219="fortnightly",14,IF(E4219="monthly",DATE(IF(MONTH(H4219)=12,YEAR(H4219)+1,YEAR(H4219)),VLOOKUP(MONTH(H4219),index!$D$2:$G$13,2,0),DAY(H4219)),
IF(E4219="quarterly",DATE(IF(MONTH(H4219)&gt;=10,YEAR(H4219)+1,YEAR(H4219)),VLOOKUP(MONTH(H4219),index!$D$2:$G$13,3,0),DAY(H4219)),
IF(E4219="halfyearly",DATE(IF(MONTH(H4219)&gt;=7,YEAR(H4219)+1,YEAR(H4219)),VLOOKUP(MONTH(H4219),index!$D$2:$G$13,4,0),DAY(H4219)),
DATE(YEAR(H4219)+1,MONTH(H4219),DAY(H4219)))))-H4219))+H4219)</f>
        <v/>
      </c>
      <c r="J4219" s="9" t="str">
        <f t="shared" si="412"/>
        <v/>
      </c>
      <c r="K4219" s="11" t="str">
        <f t="shared" si="413"/>
        <v/>
      </c>
      <c r="L4219" s="11" t="str">
        <f t="shared" si="414"/>
        <v/>
      </c>
      <c r="M4219" s="11" t="str">
        <f>IF(A4219="","",VLOOKUP(E4219,index!$A$1:$B$6,2,0)*K4219*G4219)</f>
        <v/>
      </c>
      <c r="N4219" s="11" t="str">
        <f>IF(A4219="","",-PMT(G4219*VLOOKUP(E4219,index!$A$1:$B$6,2,0),C4219,F4219,0,0))</f>
        <v/>
      </c>
      <c r="O4219" s="11" t="str">
        <f t="shared" si="415"/>
        <v/>
      </c>
      <c r="P4219" s="11" t="str">
        <f t="shared" si="410"/>
        <v/>
      </c>
    </row>
    <row r="4220" spans="1:16" x14ac:dyDescent="0.25">
      <c r="A4220" s="9" t="str">
        <f>IF(A4219="","",IF(B4219&lt;C4219,A4219,IF(A4219=MAX('entry data'!$B$8:$B$507),"",A4219+1)))</f>
        <v/>
      </c>
      <c r="B4220" s="9" t="str">
        <f t="shared" si="411"/>
        <v/>
      </c>
      <c r="C4220" s="9" t="str">
        <f>IF(ISERROR(VLOOKUP(A4220,'entry data'!B:G,6,0)),"",VLOOKUP(A4220,'entry data'!B:G,6,0))</f>
        <v/>
      </c>
      <c r="D4220" s="9" t="str">
        <f>IF(ISERROR(VLOOKUP(A4220,'entry data'!B:C,2,0)),"",VLOOKUP(A4220,'entry data'!B:C,2,0))</f>
        <v/>
      </c>
      <c r="E4220" s="9" t="str">
        <f>IF(ISERROR(VLOOKUP(A4220,'entry data'!B:E,4,0)),"",VLOOKUP(A4220,'entry data'!B:E,4,0))</f>
        <v/>
      </c>
      <c r="F4220" s="11" t="str">
        <f>IF(A4220="","",IF(ISERROR(VLOOKUP(A4220,'entry data'!B:F,5,0)),"",VLOOKUP(A4220,'entry data'!B:F,5,0)))</f>
        <v/>
      </c>
      <c r="G4220" s="12" t="str">
        <f>IF(A4220="","",IF(ISERROR(VLOOKUP(A4220,'entry data'!B:I,8,0)),"",VLOOKUP(A4220,'entry data'!B:I,7,0)))</f>
        <v/>
      </c>
      <c r="H4220" s="13" t="str">
        <f>IF(A4220="","",IF(B4220=1,VLOOKUP(A4220,'entry data'!B:D,3,0),I4219))</f>
        <v/>
      </c>
      <c r="I4220" s="14" t="str">
        <f>IF(A4220="","",IF(E4220="weekly",7,IF(E4220="fortnightly",14,IF(E4220="monthly",DATE(IF(MONTH(H4220)=12,YEAR(H4220)+1,YEAR(H4220)),VLOOKUP(MONTH(H4220),index!$D$2:$G$13,2,0),DAY(H4220)),
IF(E4220="quarterly",DATE(IF(MONTH(H4220)&gt;=10,YEAR(H4220)+1,YEAR(H4220)),VLOOKUP(MONTH(H4220),index!$D$2:$G$13,3,0),DAY(H4220)),
IF(E4220="halfyearly",DATE(IF(MONTH(H4220)&gt;=7,YEAR(H4220)+1,YEAR(H4220)),VLOOKUP(MONTH(H4220),index!$D$2:$G$13,4,0),DAY(H4220)),
DATE(YEAR(H4220)+1,MONTH(H4220),DAY(H4220)))))-H4220))+H4220)</f>
        <v/>
      </c>
      <c r="J4220" s="9" t="str">
        <f t="shared" si="412"/>
        <v/>
      </c>
      <c r="K4220" s="11" t="str">
        <f t="shared" si="413"/>
        <v/>
      </c>
      <c r="L4220" s="11" t="str">
        <f t="shared" si="414"/>
        <v/>
      </c>
      <c r="M4220" s="11" t="str">
        <f>IF(A4220="","",VLOOKUP(E4220,index!$A$1:$B$6,2,0)*K4220*G4220)</f>
        <v/>
      </c>
      <c r="N4220" s="11" t="str">
        <f>IF(A4220="","",-PMT(G4220*VLOOKUP(E4220,index!$A$1:$B$6,2,0),C4220,F4220,0,0))</f>
        <v/>
      </c>
      <c r="O4220" s="11" t="str">
        <f t="shared" si="415"/>
        <v/>
      </c>
      <c r="P4220" s="11" t="str">
        <f t="shared" si="410"/>
        <v/>
      </c>
    </row>
    <row r="4221" spans="1:16" x14ac:dyDescent="0.25">
      <c r="A4221" s="9" t="str">
        <f>IF(A4220="","",IF(B4220&lt;C4220,A4220,IF(A4220=MAX('entry data'!$B$8:$B$507),"",A4220+1)))</f>
        <v/>
      </c>
      <c r="B4221" s="9" t="str">
        <f t="shared" si="411"/>
        <v/>
      </c>
      <c r="C4221" s="9" t="str">
        <f>IF(ISERROR(VLOOKUP(A4221,'entry data'!B:G,6,0)),"",VLOOKUP(A4221,'entry data'!B:G,6,0))</f>
        <v/>
      </c>
      <c r="D4221" s="9" t="str">
        <f>IF(ISERROR(VLOOKUP(A4221,'entry data'!B:C,2,0)),"",VLOOKUP(A4221,'entry data'!B:C,2,0))</f>
        <v/>
      </c>
      <c r="E4221" s="9" t="str">
        <f>IF(ISERROR(VLOOKUP(A4221,'entry data'!B:E,4,0)),"",VLOOKUP(A4221,'entry data'!B:E,4,0))</f>
        <v/>
      </c>
      <c r="F4221" s="11" t="str">
        <f>IF(A4221="","",IF(ISERROR(VLOOKUP(A4221,'entry data'!B:F,5,0)),"",VLOOKUP(A4221,'entry data'!B:F,5,0)))</f>
        <v/>
      </c>
      <c r="G4221" s="12" t="str">
        <f>IF(A4221="","",IF(ISERROR(VLOOKUP(A4221,'entry data'!B:I,8,0)),"",VLOOKUP(A4221,'entry data'!B:I,7,0)))</f>
        <v/>
      </c>
      <c r="H4221" s="13" t="str">
        <f>IF(A4221="","",IF(B4221=1,VLOOKUP(A4221,'entry data'!B:D,3,0),I4220))</f>
        <v/>
      </c>
      <c r="I4221" s="14" t="str">
        <f>IF(A4221="","",IF(E4221="weekly",7,IF(E4221="fortnightly",14,IF(E4221="monthly",DATE(IF(MONTH(H4221)=12,YEAR(H4221)+1,YEAR(H4221)),VLOOKUP(MONTH(H4221),index!$D$2:$G$13,2,0),DAY(H4221)),
IF(E4221="quarterly",DATE(IF(MONTH(H4221)&gt;=10,YEAR(H4221)+1,YEAR(H4221)),VLOOKUP(MONTH(H4221),index!$D$2:$G$13,3,0),DAY(H4221)),
IF(E4221="halfyearly",DATE(IF(MONTH(H4221)&gt;=7,YEAR(H4221)+1,YEAR(H4221)),VLOOKUP(MONTH(H4221),index!$D$2:$G$13,4,0),DAY(H4221)),
DATE(YEAR(H4221)+1,MONTH(H4221),DAY(H4221)))))-H4221))+H4221)</f>
        <v/>
      </c>
      <c r="J4221" s="9" t="str">
        <f t="shared" si="412"/>
        <v/>
      </c>
      <c r="K4221" s="11" t="str">
        <f t="shared" si="413"/>
        <v/>
      </c>
      <c r="L4221" s="11" t="str">
        <f t="shared" si="414"/>
        <v/>
      </c>
      <c r="M4221" s="11" t="str">
        <f>IF(A4221="","",VLOOKUP(E4221,index!$A$1:$B$6,2,0)*K4221*G4221)</f>
        <v/>
      </c>
      <c r="N4221" s="11" t="str">
        <f>IF(A4221="","",-PMT(G4221*VLOOKUP(E4221,index!$A$1:$B$6,2,0),C4221,F4221,0,0))</f>
        <v/>
      </c>
      <c r="O4221" s="11" t="str">
        <f t="shared" si="415"/>
        <v/>
      </c>
      <c r="P4221" s="11" t="str">
        <f t="shared" si="410"/>
        <v/>
      </c>
    </row>
    <row r="4222" spans="1:16" x14ac:dyDescent="0.25">
      <c r="A4222" s="9" t="str">
        <f>IF(A4221="","",IF(B4221&lt;C4221,A4221,IF(A4221=MAX('entry data'!$B$8:$B$507),"",A4221+1)))</f>
        <v/>
      </c>
      <c r="B4222" s="9" t="str">
        <f t="shared" si="411"/>
        <v/>
      </c>
      <c r="C4222" s="9" t="str">
        <f>IF(ISERROR(VLOOKUP(A4222,'entry data'!B:G,6,0)),"",VLOOKUP(A4222,'entry data'!B:G,6,0))</f>
        <v/>
      </c>
      <c r="D4222" s="9" t="str">
        <f>IF(ISERROR(VLOOKUP(A4222,'entry data'!B:C,2,0)),"",VLOOKUP(A4222,'entry data'!B:C,2,0))</f>
        <v/>
      </c>
      <c r="E4222" s="9" t="str">
        <f>IF(ISERROR(VLOOKUP(A4222,'entry data'!B:E,4,0)),"",VLOOKUP(A4222,'entry data'!B:E,4,0))</f>
        <v/>
      </c>
      <c r="F4222" s="11" t="str">
        <f>IF(A4222="","",IF(ISERROR(VLOOKUP(A4222,'entry data'!B:F,5,0)),"",VLOOKUP(A4222,'entry data'!B:F,5,0)))</f>
        <v/>
      </c>
      <c r="G4222" s="12" t="str">
        <f>IF(A4222="","",IF(ISERROR(VLOOKUP(A4222,'entry data'!B:I,8,0)),"",VLOOKUP(A4222,'entry data'!B:I,7,0)))</f>
        <v/>
      </c>
      <c r="H4222" s="13" t="str">
        <f>IF(A4222="","",IF(B4222=1,VLOOKUP(A4222,'entry data'!B:D,3,0),I4221))</f>
        <v/>
      </c>
      <c r="I4222" s="14" t="str">
        <f>IF(A4222="","",IF(E4222="weekly",7,IF(E4222="fortnightly",14,IF(E4222="monthly",DATE(IF(MONTH(H4222)=12,YEAR(H4222)+1,YEAR(H4222)),VLOOKUP(MONTH(H4222),index!$D$2:$G$13,2,0),DAY(H4222)),
IF(E4222="quarterly",DATE(IF(MONTH(H4222)&gt;=10,YEAR(H4222)+1,YEAR(H4222)),VLOOKUP(MONTH(H4222),index!$D$2:$G$13,3,0),DAY(H4222)),
IF(E4222="halfyearly",DATE(IF(MONTH(H4222)&gt;=7,YEAR(H4222)+1,YEAR(H4222)),VLOOKUP(MONTH(H4222),index!$D$2:$G$13,4,0),DAY(H4222)),
DATE(YEAR(H4222)+1,MONTH(H4222),DAY(H4222)))))-H4222))+H4222)</f>
        <v/>
      </c>
      <c r="J4222" s="9" t="str">
        <f t="shared" si="412"/>
        <v/>
      </c>
      <c r="K4222" s="11" t="str">
        <f t="shared" si="413"/>
        <v/>
      </c>
      <c r="L4222" s="11" t="str">
        <f t="shared" si="414"/>
        <v/>
      </c>
      <c r="M4222" s="11" t="str">
        <f>IF(A4222="","",VLOOKUP(E4222,index!$A$1:$B$6,2,0)*K4222*G4222)</f>
        <v/>
      </c>
      <c r="N4222" s="11" t="str">
        <f>IF(A4222="","",-PMT(G4222*VLOOKUP(E4222,index!$A$1:$B$6,2,0),C4222,F4222,0,0))</f>
        <v/>
      </c>
      <c r="O4222" s="11" t="str">
        <f t="shared" si="415"/>
        <v/>
      </c>
      <c r="P4222" s="11" t="str">
        <f t="shared" si="410"/>
        <v/>
      </c>
    </row>
    <row r="4223" spans="1:16" x14ac:dyDescent="0.25">
      <c r="A4223" s="9" t="str">
        <f>IF(A4222="","",IF(B4222&lt;C4222,A4222,IF(A4222=MAX('entry data'!$B$8:$B$507),"",A4222+1)))</f>
        <v/>
      </c>
      <c r="B4223" s="9" t="str">
        <f t="shared" si="411"/>
        <v/>
      </c>
      <c r="C4223" s="9" t="str">
        <f>IF(ISERROR(VLOOKUP(A4223,'entry data'!B:G,6,0)),"",VLOOKUP(A4223,'entry data'!B:G,6,0))</f>
        <v/>
      </c>
      <c r="D4223" s="9" t="str">
        <f>IF(ISERROR(VLOOKUP(A4223,'entry data'!B:C,2,0)),"",VLOOKUP(A4223,'entry data'!B:C,2,0))</f>
        <v/>
      </c>
      <c r="E4223" s="9" t="str">
        <f>IF(ISERROR(VLOOKUP(A4223,'entry data'!B:E,4,0)),"",VLOOKUP(A4223,'entry data'!B:E,4,0))</f>
        <v/>
      </c>
      <c r="F4223" s="11" t="str">
        <f>IF(A4223="","",IF(ISERROR(VLOOKUP(A4223,'entry data'!B:F,5,0)),"",VLOOKUP(A4223,'entry data'!B:F,5,0)))</f>
        <v/>
      </c>
      <c r="G4223" s="12" t="str">
        <f>IF(A4223="","",IF(ISERROR(VLOOKUP(A4223,'entry data'!B:I,8,0)),"",VLOOKUP(A4223,'entry data'!B:I,7,0)))</f>
        <v/>
      </c>
      <c r="H4223" s="13" t="str">
        <f>IF(A4223="","",IF(B4223=1,VLOOKUP(A4223,'entry data'!B:D,3,0),I4222))</f>
        <v/>
      </c>
      <c r="I4223" s="14" t="str">
        <f>IF(A4223="","",IF(E4223="weekly",7,IF(E4223="fortnightly",14,IF(E4223="monthly",DATE(IF(MONTH(H4223)=12,YEAR(H4223)+1,YEAR(H4223)),VLOOKUP(MONTH(H4223),index!$D$2:$G$13,2,0),DAY(H4223)),
IF(E4223="quarterly",DATE(IF(MONTH(H4223)&gt;=10,YEAR(H4223)+1,YEAR(H4223)),VLOOKUP(MONTH(H4223),index!$D$2:$G$13,3,0),DAY(H4223)),
IF(E4223="halfyearly",DATE(IF(MONTH(H4223)&gt;=7,YEAR(H4223)+1,YEAR(H4223)),VLOOKUP(MONTH(H4223),index!$D$2:$G$13,4,0),DAY(H4223)),
DATE(YEAR(H4223)+1,MONTH(H4223),DAY(H4223)))))-H4223))+H4223)</f>
        <v/>
      </c>
      <c r="J4223" s="9" t="str">
        <f t="shared" si="412"/>
        <v/>
      </c>
      <c r="K4223" s="11" t="str">
        <f t="shared" si="413"/>
        <v/>
      </c>
      <c r="L4223" s="11" t="str">
        <f t="shared" si="414"/>
        <v/>
      </c>
      <c r="M4223" s="11" t="str">
        <f>IF(A4223="","",VLOOKUP(E4223,index!$A$1:$B$6,2,0)*K4223*G4223)</f>
        <v/>
      </c>
      <c r="N4223" s="11" t="str">
        <f>IF(A4223="","",-PMT(G4223*VLOOKUP(E4223,index!$A$1:$B$6,2,0),C4223,F4223,0,0))</f>
        <v/>
      </c>
      <c r="O4223" s="11" t="str">
        <f t="shared" si="415"/>
        <v/>
      </c>
      <c r="P4223" s="11" t="str">
        <f t="shared" si="410"/>
        <v/>
      </c>
    </row>
    <row r="4224" spans="1:16" x14ac:dyDescent="0.25">
      <c r="A4224" s="9" t="str">
        <f>IF(A4223="","",IF(B4223&lt;C4223,A4223,IF(A4223=MAX('entry data'!$B$8:$B$507),"",A4223+1)))</f>
        <v/>
      </c>
      <c r="B4224" s="9" t="str">
        <f t="shared" si="411"/>
        <v/>
      </c>
      <c r="C4224" s="9" t="str">
        <f>IF(ISERROR(VLOOKUP(A4224,'entry data'!B:G,6,0)),"",VLOOKUP(A4224,'entry data'!B:G,6,0))</f>
        <v/>
      </c>
      <c r="D4224" s="9" t="str">
        <f>IF(ISERROR(VLOOKUP(A4224,'entry data'!B:C,2,0)),"",VLOOKUP(A4224,'entry data'!B:C,2,0))</f>
        <v/>
      </c>
      <c r="E4224" s="9" t="str">
        <f>IF(ISERROR(VLOOKUP(A4224,'entry data'!B:E,4,0)),"",VLOOKUP(A4224,'entry data'!B:E,4,0))</f>
        <v/>
      </c>
      <c r="F4224" s="11" t="str">
        <f>IF(A4224="","",IF(ISERROR(VLOOKUP(A4224,'entry data'!B:F,5,0)),"",VLOOKUP(A4224,'entry data'!B:F,5,0)))</f>
        <v/>
      </c>
      <c r="G4224" s="12" t="str">
        <f>IF(A4224="","",IF(ISERROR(VLOOKUP(A4224,'entry data'!B:I,8,0)),"",VLOOKUP(A4224,'entry data'!B:I,7,0)))</f>
        <v/>
      </c>
      <c r="H4224" s="13" t="str">
        <f>IF(A4224="","",IF(B4224=1,VLOOKUP(A4224,'entry data'!B:D,3,0),I4223))</f>
        <v/>
      </c>
      <c r="I4224" s="14" t="str">
        <f>IF(A4224="","",IF(E4224="weekly",7,IF(E4224="fortnightly",14,IF(E4224="monthly",DATE(IF(MONTH(H4224)=12,YEAR(H4224)+1,YEAR(H4224)),VLOOKUP(MONTH(H4224),index!$D$2:$G$13,2,0),DAY(H4224)),
IF(E4224="quarterly",DATE(IF(MONTH(H4224)&gt;=10,YEAR(H4224)+1,YEAR(H4224)),VLOOKUP(MONTH(H4224),index!$D$2:$G$13,3,0),DAY(H4224)),
IF(E4224="halfyearly",DATE(IF(MONTH(H4224)&gt;=7,YEAR(H4224)+1,YEAR(H4224)),VLOOKUP(MONTH(H4224),index!$D$2:$G$13,4,0),DAY(H4224)),
DATE(YEAR(H4224)+1,MONTH(H4224),DAY(H4224)))))-H4224))+H4224)</f>
        <v/>
      </c>
      <c r="J4224" s="9" t="str">
        <f t="shared" si="412"/>
        <v/>
      </c>
      <c r="K4224" s="11" t="str">
        <f t="shared" si="413"/>
        <v/>
      </c>
      <c r="L4224" s="11" t="str">
        <f t="shared" si="414"/>
        <v/>
      </c>
      <c r="M4224" s="11" t="str">
        <f>IF(A4224="","",VLOOKUP(E4224,index!$A$1:$B$6,2,0)*K4224*G4224)</f>
        <v/>
      </c>
      <c r="N4224" s="11" t="str">
        <f>IF(A4224="","",-PMT(G4224*VLOOKUP(E4224,index!$A$1:$B$6,2,0),C4224,F4224,0,0))</f>
        <v/>
      </c>
      <c r="O4224" s="11" t="str">
        <f t="shared" si="415"/>
        <v/>
      </c>
      <c r="P4224" s="11" t="str">
        <f t="shared" si="410"/>
        <v/>
      </c>
    </row>
    <row r="4225" spans="1:16" x14ac:dyDescent="0.25">
      <c r="A4225" s="9" t="str">
        <f>IF(A4224="","",IF(B4224&lt;C4224,A4224,IF(A4224=MAX('entry data'!$B$8:$B$507),"",A4224+1)))</f>
        <v/>
      </c>
      <c r="B4225" s="9" t="str">
        <f t="shared" si="411"/>
        <v/>
      </c>
      <c r="C4225" s="9" t="str">
        <f>IF(ISERROR(VLOOKUP(A4225,'entry data'!B:G,6,0)),"",VLOOKUP(A4225,'entry data'!B:G,6,0))</f>
        <v/>
      </c>
      <c r="D4225" s="9" t="str">
        <f>IF(ISERROR(VLOOKUP(A4225,'entry data'!B:C,2,0)),"",VLOOKUP(A4225,'entry data'!B:C,2,0))</f>
        <v/>
      </c>
      <c r="E4225" s="9" t="str">
        <f>IF(ISERROR(VLOOKUP(A4225,'entry data'!B:E,4,0)),"",VLOOKUP(A4225,'entry data'!B:E,4,0))</f>
        <v/>
      </c>
      <c r="F4225" s="11" t="str">
        <f>IF(A4225="","",IF(ISERROR(VLOOKUP(A4225,'entry data'!B:F,5,0)),"",VLOOKUP(A4225,'entry data'!B:F,5,0)))</f>
        <v/>
      </c>
      <c r="G4225" s="12" t="str">
        <f>IF(A4225="","",IF(ISERROR(VLOOKUP(A4225,'entry data'!B:I,8,0)),"",VLOOKUP(A4225,'entry data'!B:I,7,0)))</f>
        <v/>
      </c>
      <c r="H4225" s="13" t="str">
        <f>IF(A4225="","",IF(B4225=1,VLOOKUP(A4225,'entry data'!B:D,3,0),I4224))</f>
        <v/>
      </c>
      <c r="I4225" s="14" t="str">
        <f>IF(A4225="","",IF(E4225="weekly",7,IF(E4225="fortnightly",14,IF(E4225="monthly",DATE(IF(MONTH(H4225)=12,YEAR(H4225)+1,YEAR(H4225)),VLOOKUP(MONTH(H4225),index!$D$2:$G$13,2,0),DAY(H4225)),
IF(E4225="quarterly",DATE(IF(MONTH(H4225)&gt;=10,YEAR(H4225)+1,YEAR(H4225)),VLOOKUP(MONTH(H4225),index!$D$2:$G$13,3,0),DAY(H4225)),
IF(E4225="halfyearly",DATE(IF(MONTH(H4225)&gt;=7,YEAR(H4225)+1,YEAR(H4225)),VLOOKUP(MONTH(H4225),index!$D$2:$G$13,4,0),DAY(H4225)),
DATE(YEAR(H4225)+1,MONTH(H4225),DAY(H4225)))))-H4225))+H4225)</f>
        <v/>
      </c>
      <c r="J4225" s="9" t="str">
        <f t="shared" si="412"/>
        <v/>
      </c>
      <c r="K4225" s="11" t="str">
        <f t="shared" si="413"/>
        <v/>
      </c>
      <c r="L4225" s="11" t="str">
        <f t="shared" si="414"/>
        <v/>
      </c>
      <c r="M4225" s="11" t="str">
        <f>IF(A4225="","",VLOOKUP(E4225,index!$A$1:$B$6,2,0)*K4225*G4225)</f>
        <v/>
      </c>
      <c r="N4225" s="11" t="str">
        <f>IF(A4225="","",-PMT(G4225*VLOOKUP(E4225,index!$A$1:$B$6,2,0),C4225,F4225,0,0))</f>
        <v/>
      </c>
      <c r="O4225" s="11" t="str">
        <f t="shared" si="415"/>
        <v/>
      </c>
      <c r="P4225" s="11" t="str">
        <f t="shared" si="410"/>
        <v/>
      </c>
    </row>
    <row r="4226" spans="1:16" x14ac:dyDescent="0.25">
      <c r="A4226" s="9" t="str">
        <f>IF(A4225="","",IF(B4225&lt;C4225,A4225,IF(A4225=MAX('entry data'!$B$8:$B$507),"",A4225+1)))</f>
        <v/>
      </c>
      <c r="B4226" s="9" t="str">
        <f t="shared" si="411"/>
        <v/>
      </c>
      <c r="C4226" s="9" t="str">
        <f>IF(ISERROR(VLOOKUP(A4226,'entry data'!B:G,6,0)),"",VLOOKUP(A4226,'entry data'!B:G,6,0))</f>
        <v/>
      </c>
      <c r="D4226" s="9" t="str">
        <f>IF(ISERROR(VLOOKUP(A4226,'entry data'!B:C,2,0)),"",VLOOKUP(A4226,'entry data'!B:C,2,0))</f>
        <v/>
      </c>
      <c r="E4226" s="9" t="str">
        <f>IF(ISERROR(VLOOKUP(A4226,'entry data'!B:E,4,0)),"",VLOOKUP(A4226,'entry data'!B:E,4,0))</f>
        <v/>
      </c>
      <c r="F4226" s="11" t="str">
        <f>IF(A4226="","",IF(ISERROR(VLOOKUP(A4226,'entry data'!B:F,5,0)),"",VLOOKUP(A4226,'entry data'!B:F,5,0)))</f>
        <v/>
      </c>
      <c r="G4226" s="12" t="str">
        <f>IF(A4226="","",IF(ISERROR(VLOOKUP(A4226,'entry data'!B:I,8,0)),"",VLOOKUP(A4226,'entry data'!B:I,7,0)))</f>
        <v/>
      </c>
      <c r="H4226" s="13" t="str">
        <f>IF(A4226="","",IF(B4226=1,VLOOKUP(A4226,'entry data'!B:D,3,0),I4225))</f>
        <v/>
      </c>
      <c r="I4226" s="14" t="str">
        <f>IF(A4226="","",IF(E4226="weekly",7,IF(E4226="fortnightly",14,IF(E4226="monthly",DATE(IF(MONTH(H4226)=12,YEAR(H4226)+1,YEAR(H4226)),VLOOKUP(MONTH(H4226),index!$D$2:$G$13,2,0),DAY(H4226)),
IF(E4226="quarterly",DATE(IF(MONTH(H4226)&gt;=10,YEAR(H4226)+1,YEAR(H4226)),VLOOKUP(MONTH(H4226),index!$D$2:$G$13,3,0),DAY(H4226)),
IF(E4226="halfyearly",DATE(IF(MONTH(H4226)&gt;=7,YEAR(H4226)+1,YEAR(H4226)),VLOOKUP(MONTH(H4226),index!$D$2:$G$13,4,0),DAY(H4226)),
DATE(YEAR(H4226)+1,MONTH(H4226),DAY(H4226)))))-H4226))+H4226)</f>
        <v/>
      </c>
      <c r="J4226" s="9" t="str">
        <f t="shared" si="412"/>
        <v/>
      </c>
      <c r="K4226" s="11" t="str">
        <f t="shared" si="413"/>
        <v/>
      </c>
      <c r="L4226" s="11" t="str">
        <f t="shared" si="414"/>
        <v/>
      </c>
      <c r="M4226" s="11" t="str">
        <f>IF(A4226="","",VLOOKUP(E4226,index!$A$1:$B$6,2,0)*K4226*G4226)</f>
        <v/>
      </c>
      <c r="N4226" s="11" t="str">
        <f>IF(A4226="","",-PMT(G4226*VLOOKUP(E4226,index!$A$1:$B$6,2,0),C4226,F4226,0,0))</f>
        <v/>
      </c>
      <c r="O4226" s="11" t="str">
        <f t="shared" si="415"/>
        <v/>
      </c>
      <c r="P4226" s="11" t="str">
        <f t="shared" si="410"/>
        <v/>
      </c>
    </row>
    <row r="4227" spans="1:16" x14ac:dyDescent="0.25">
      <c r="A4227" s="9" t="str">
        <f>IF(A4226="","",IF(B4226&lt;C4226,A4226,IF(A4226=MAX('entry data'!$B$8:$B$507),"",A4226+1)))</f>
        <v/>
      </c>
      <c r="B4227" s="9" t="str">
        <f t="shared" si="411"/>
        <v/>
      </c>
      <c r="C4227" s="9" t="str">
        <f>IF(ISERROR(VLOOKUP(A4227,'entry data'!B:G,6,0)),"",VLOOKUP(A4227,'entry data'!B:G,6,0))</f>
        <v/>
      </c>
      <c r="D4227" s="9" t="str">
        <f>IF(ISERROR(VLOOKUP(A4227,'entry data'!B:C,2,0)),"",VLOOKUP(A4227,'entry data'!B:C,2,0))</f>
        <v/>
      </c>
      <c r="E4227" s="9" t="str">
        <f>IF(ISERROR(VLOOKUP(A4227,'entry data'!B:E,4,0)),"",VLOOKUP(A4227,'entry data'!B:E,4,0))</f>
        <v/>
      </c>
      <c r="F4227" s="11" t="str">
        <f>IF(A4227="","",IF(ISERROR(VLOOKUP(A4227,'entry data'!B:F,5,0)),"",VLOOKUP(A4227,'entry data'!B:F,5,0)))</f>
        <v/>
      </c>
      <c r="G4227" s="12" t="str">
        <f>IF(A4227="","",IF(ISERROR(VLOOKUP(A4227,'entry data'!B:I,8,0)),"",VLOOKUP(A4227,'entry data'!B:I,7,0)))</f>
        <v/>
      </c>
      <c r="H4227" s="13" t="str">
        <f>IF(A4227="","",IF(B4227=1,VLOOKUP(A4227,'entry data'!B:D,3,0),I4226))</f>
        <v/>
      </c>
      <c r="I4227" s="14" t="str">
        <f>IF(A4227="","",IF(E4227="weekly",7,IF(E4227="fortnightly",14,IF(E4227="monthly",DATE(IF(MONTH(H4227)=12,YEAR(H4227)+1,YEAR(H4227)),VLOOKUP(MONTH(H4227),index!$D$2:$G$13,2,0),DAY(H4227)),
IF(E4227="quarterly",DATE(IF(MONTH(H4227)&gt;=10,YEAR(H4227)+1,YEAR(H4227)),VLOOKUP(MONTH(H4227),index!$D$2:$G$13,3,0),DAY(H4227)),
IF(E4227="halfyearly",DATE(IF(MONTH(H4227)&gt;=7,YEAR(H4227)+1,YEAR(H4227)),VLOOKUP(MONTH(H4227),index!$D$2:$G$13,4,0),DAY(H4227)),
DATE(YEAR(H4227)+1,MONTH(H4227),DAY(H4227)))))-H4227))+H4227)</f>
        <v/>
      </c>
      <c r="J4227" s="9" t="str">
        <f t="shared" si="412"/>
        <v/>
      </c>
      <c r="K4227" s="11" t="str">
        <f t="shared" si="413"/>
        <v/>
      </c>
      <c r="L4227" s="11" t="str">
        <f t="shared" si="414"/>
        <v/>
      </c>
      <c r="M4227" s="11" t="str">
        <f>IF(A4227="","",VLOOKUP(E4227,index!$A$1:$B$6,2,0)*K4227*G4227)</f>
        <v/>
      </c>
      <c r="N4227" s="11" t="str">
        <f>IF(A4227="","",-PMT(G4227*VLOOKUP(E4227,index!$A$1:$B$6,2,0),C4227,F4227,0,0))</f>
        <v/>
      </c>
      <c r="O4227" s="11" t="str">
        <f t="shared" si="415"/>
        <v/>
      </c>
      <c r="P4227" s="11" t="str">
        <f t="shared" ref="P4227:P4290" si="416">IF(A4227="","",IF(J4227&lt;&gt;J4228,O4227,0))</f>
        <v/>
      </c>
    </row>
    <row r="4228" spans="1:16" x14ac:dyDescent="0.25">
      <c r="A4228" s="9" t="str">
        <f>IF(A4227="","",IF(B4227&lt;C4227,A4227,IF(A4227=MAX('entry data'!$B$8:$B$507),"",A4227+1)))</f>
        <v/>
      </c>
      <c r="B4228" s="9" t="str">
        <f t="shared" si="411"/>
        <v/>
      </c>
      <c r="C4228" s="9" t="str">
        <f>IF(ISERROR(VLOOKUP(A4228,'entry data'!B:G,6,0)),"",VLOOKUP(A4228,'entry data'!B:G,6,0))</f>
        <v/>
      </c>
      <c r="D4228" s="9" t="str">
        <f>IF(ISERROR(VLOOKUP(A4228,'entry data'!B:C,2,0)),"",VLOOKUP(A4228,'entry data'!B:C,2,0))</f>
        <v/>
      </c>
      <c r="E4228" s="9" t="str">
        <f>IF(ISERROR(VLOOKUP(A4228,'entry data'!B:E,4,0)),"",VLOOKUP(A4228,'entry data'!B:E,4,0))</f>
        <v/>
      </c>
      <c r="F4228" s="11" t="str">
        <f>IF(A4228="","",IF(ISERROR(VLOOKUP(A4228,'entry data'!B:F,5,0)),"",VLOOKUP(A4228,'entry data'!B:F,5,0)))</f>
        <v/>
      </c>
      <c r="G4228" s="12" t="str">
        <f>IF(A4228="","",IF(ISERROR(VLOOKUP(A4228,'entry data'!B:I,8,0)),"",VLOOKUP(A4228,'entry data'!B:I,7,0)))</f>
        <v/>
      </c>
      <c r="H4228" s="13" t="str">
        <f>IF(A4228="","",IF(B4228=1,VLOOKUP(A4228,'entry data'!B:D,3,0),I4227))</f>
        <v/>
      </c>
      <c r="I4228" s="14" t="str">
        <f>IF(A4228="","",IF(E4228="weekly",7,IF(E4228="fortnightly",14,IF(E4228="monthly",DATE(IF(MONTH(H4228)=12,YEAR(H4228)+1,YEAR(H4228)),VLOOKUP(MONTH(H4228),index!$D$2:$G$13,2,0),DAY(H4228)),
IF(E4228="quarterly",DATE(IF(MONTH(H4228)&gt;=10,YEAR(H4228)+1,YEAR(H4228)),VLOOKUP(MONTH(H4228),index!$D$2:$G$13,3,0),DAY(H4228)),
IF(E4228="halfyearly",DATE(IF(MONTH(H4228)&gt;=7,YEAR(H4228)+1,YEAR(H4228)),VLOOKUP(MONTH(H4228),index!$D$2:$G$13,4,0),DAY(H4228)),
DATE(YEAR(H4228)+1,MONTH(H4228),DAY(H4228)))))-H4228))+H4228)</f>
        <v/>
      </c>
      <c r="J4228" s="9" t="str">
        <f t="shared" si="412"/>
        <v/>
      </c>
      <c r="K4228" s="11" t="str">
        <f t="shared" si="413"/>
        <v/>
      </c>
      <c r="L4228" s="11" t="str">
        <f t="shared" si="414"/>
        <v/>
      </c>
      <c r="M4228" s="11" t="str">
        <f>IF(A4228="","",VLOOKUP(E4228,index!$A$1:$B$6,2,0)*K4228*G4228)</f>
        <v/>
      </c>
      <c r="N4228" s="11" t="str">
        <f>IF(A4228="","",-PMT(G4228*VLOOKUP(E4228,index!$A$1:$B$6,2,0),C4228,F4228,0,0))</f>
        <v/>
      </c>
      <c r="O4228" s="11" t="str">
        <f t="shared" si="415"/>
        <v/>
      </c>
      <c r="P4228" s="11" t="str">
        <f t="shared" si="416"/>
        <v/>
      </c>
    </row>
    <row r="4229" spans="1:16" x14ac:dyDescent="0.25">
      <c r="A4229" s="9" t="str">
        <f>IF(A4228="","",IF(B4228&lt;C4228,A4228,IF(A4228=MAX('entry data'!$B$8:$B$507),"",A4228+1)))</f>
        <v/>
      </c>
      <c r="B4229" s="9" t="str">
        <f t="shared" si="411"/>
        <v/>
      </c>
      <c r="C4229" s="9" t="str">
        <f>IF(ISERROR(VLOOKUP(A4229,'entry data'!B:G,6,0)),"",VLOOKUP(A4229,'entry data'!B:G,6,0))</f>
        <v/>
      </c>
      <c r="D4229" s="9" t="str">
        <f>IF(ISERROR(VLOOKUP(A4229,'entry data'!B:C,2,0)),"",VLOOKUP(A4229,'entry data'!B:C,2,0))</f>
        <v/>
      </c>
      <c r="E4229" s="9" t="str">
        <f>IF(ISERROR(VLOOKUP(A4229,'entry data'!B:E,4,0)),"",VLOOKUP(A4229,'entry data'!B:E,4,0))</f>
        <v/>
      </c>
      <c r="F4229" s="11" t="str">
        <f>IF(A4229="","",IF(ISERROR(VLOOKUP(A4229,'entry data'!B:F,5,0)),"",VLOOKUP(A4229,'entry data'!B:F,5,0)))</f>
        <v/>
      </c>
      <c r="G4229" s="12" t="str">
        <f>IF(A4229="","",IF(ISERROR(VLOOKUP(A4229,'entry data'!B:I,8,0)),"",VLOOKUP(A4229,'entry data'!B:I,7,0)))</f>
        <v/>
      </c>
      <c r="H4229" s="13" t="str">
        <f>IF(A4229="","",IF(B4229=1,VLOOKUP(A4229,'entry data'!B:D,3,0),I4228))</f>
        <v/>
      </c>
      <c r="I4229" s="14" t="str">
        <f>IF(A4229="","",IF(E4229="weekly",7,IF(E4229="fortnightly",14,IF(E4229="monthly",DATE(IF(MONTH(H4229)=12,YEAR(H4229)+1,YEAR(H4229)),VLOOKUP(MONTH(H4229),index!$D$2:$G$13,2,0),DAY(H4229)),
IF(E4229="quarterly",DATE(IF(MONTH(H4229)&gt;=10,YEAR(H4229)+1,YEAR(H4229)),VLOOKUP(MONTH(H4229),index!$D$2:$G$13,3,0),DAY(H4229)),
IF(E4229="halfyearly",DATE(IF(MONTH(H4229)&gt;=7,YEAR(H4229)+1,YEAR(H4229)),VLOOKUP(MONTH(H4229),index!$D$2:$G$13,4,0),DAY(H4229)),
DATE(YEAR(H4229)+1,MONTH(H4229),DAY(H4229)))))-H4229))+H4229)</f>
        <v/>
      </c>
      <c r="J4229" s="9" t="str">
        <f t="shared" si="412"/>
        <v/>
      </c>
      <c r="K4229" s="11" t="str">
        <f t="shared" si="413"/>
        <v/>
      </c>
      <c r="L4229" s="11" t="str">
        <f t="shared" si="414"/>
        <v/>
      </c>
      <c r="M4229" s="11" t="str">
        <f>IF(A4229="","",VLOOKUP(E4229,index!$A$1:$B$6,2,0)*K4229*G4229)</f>
        <v/>
      </c>
      <c r="N4229" s="11" t="str">
        <f>IF(A4229="","",-PMT(G4229*VLOOKUP(E4229,index!$A$1:$B$6,2,0),C4229,F4229,0,0))</f>
        <v/>
      </c>
      <c r="O4229" s="11" t="str">
        <f t="shared" si="415"/>
        <v/>
      </c>
      <c r="P4229" s="11" t="str">
        <f t="shared" si="416"/>
        <v/>
      </c>
    </row>
    <row r="4230" spans="1:16" x14ac:dyDescent="0.25">
      <c r="A4230" s="9" t="str">
        <f>IF(A4229="","",IF(B4229&lt;C4229,A4229,IF(A4229=MAX('entry data'!$B$8:$B$507),"",A4229+1)))</f>
        <v/>
      </c>
      <c r="B4230" s="9" t="str">
        <f t="shared" si="411"/>
        <v/>
      </c>
      <c r="C4230" s="9" t="str">
        <f>IF(ISERROR(VLOOKUP(A4230,'entry data'!B:G,6,0)),"",VLOOKUP(A4230,'entry data'!B:G,6,0))</f>
        <v/>
      </c>
      <c r="D4230" s="9" t="str">
        <f>IF(ISERROR(VLOOKUP(A4230,'entry data'!B:C,2,0)),"",VLOOKUP(A4230,'entry data'!B:C,2,0))</f>
        <v/>
      </c>
      <c r="E4230" s="9" t="str">
        <f>IF(ISERROR(VLOOKUP(A4230,'entry data'!B:E,4,0)),"",VLOOKUP(A4230,'entry data'!B:E,4,0))</f>
        <v/>
      </c>
      <c r="F4230" s="11" t="str">
        <f>IF(A4230="","",IF(ISERROR(VLOOKUP(A4230,'entry data'!B:F,5,0)),"",VLOOKUP(A4230,'entry data'!B:F,5,0)))</f>
        <v/>
      </c>
      <c r="G4230" s="12" t="str">
        <f>IF(A4230="","",IF(ISERROR(VLOOKUP(A4230,'entry data'!B:I,8,0)),"",VLOOKUP(A4230,'entry data'!B:I,7,0)))</f>
        <v/>
      </c>
      <c r="H4230" s="13" t="str">
        <f>IF(A4230="","",IF(B4230=1,VLOOKUP(A4230,'entry data'!B:D,3,0),I4229))</f>
        <v/>
      </c>
      <c r="I4230" s="14" t="str">
        <f>IF(A4230="","",IF(E4230="weekly",7,IF(E4230="fortnightly",14,IF(E4230="monthly",DATE(IF(MONTH(H4230)=12,YEAR(H4230)+1,YEAR(H4230)),VLOOKUP(MONTH(H4230),index!$D$2:$G$13,2,0),DAY(H4230)),
IF(E4230="quarterly",DATE(IF(MONTH(H4230)&gt;=10,YEAR(H4230)+1,YEAR(H4230)),VLOOKUP(MONTH(H4230),index!$D$2:$G$13,3,0),DAY(H4230)),
IF(E4230="halfyearly",DATE(IF(MONTH(H4230)&gt;=7,YEAR(H4230)+1,YEAR(H4230)),VLOOKUP(MONTH(H4230),index!$D$2:$G$13,4,0),DAY(H4230)),
DATE(YEAR(H4230)+1,MONTH(H4230),DAY(H4230)))))-H4230))+H4230)</f>
        <v/>
      </c>
      <c r="J4230" s="9" t="str">
        <f t="shared" si="412"/>
        <v/>
      </c>
      <c r="K4230" s="11" t="str">
        <f t="shared" si="413"/>
        <v/>
      </c>
      <c r="L4230" s="11" t="str">
        <f t="shared" si="414"/>
        <v/>
      </c>
      <c r="M4230" s="11" t="str">
        <f>IF(A4230="","",VLOOKUP(E4230,index!$A$1:$B$6,2,0)*K4230*G4230)</f>
        <v/>
      </c>
      <c r="N4230" s="11" t="str">
        <f>IF(A4230="","",-PMT(G4230*VLOOKUP(E4230,index!$A$1:$B$6,2,0),C4230,F4230,0,0))</f>
        <v/>
      </c>
      <c r="O4230" s="11" t="str">
        <f t="shared" si="415"/>
        <v/>
      </c>
      <c r="P4230" s="11" t="str">
        <f t="shared" si="416"/>
        <v/>
      </c>
    </row>
    <row r="4231" spans="1:16" x14ac:dyDescent="0.25">
      <c r="A4231" s="9" t="str">
        <f>IF(A4230="","",IF(B4230&lt;C4230,A4230,IF(A4230=MAX('entry data'!$B$8:$B$507),"",A4230+1)))</f>
        <v/>
      </c>
      <c r="B4231" s="9" t="str">
        <f t="shared" si="411"/>
        <v/>
      </c>
      <c r="C4231" s="9" t="str">
        <f>IF(ISERROR(VLOOKUP(A4231,'entry data'!B:G,6,0)),"",VLOOKUP(A4231,'entry data'!B:G,6,0))</f>
        <v/>
      </c>
      <c r="D4231" s="9" t="str">
        <f>IF(ISERROR(VLOOKUP(A4231,'entry data'!B:C,2,0)),"",VLOOKUP(A4231,'entry data'!B:C,2,0))</f>
        <v/>
      </c>
      <c r="E4231" s="9" t="str">
        <f>IF(ISERROR(VLOOKUP(A4231,'entry data'!B:E,4,0)),"",VLOOKUP(A4231,'entry data'!B:E,4,0))</f>
        <v/>
      </c>
      <c r="F4231" s="11" t="str">
        <f>IF(A4231="","",IF(ISERROR(VLOOKUP(A4231,'entry data'!B:F,5,0)),"",VLOOKUP(A4231,'entry data'!B:F,5,0)))</f>
        <v/>
      </c>
      <c r="G4231" s="12" t="str">
        <f>IF(A4231="","",IF(ISERROR(VLOOKUP(A4231,'entry data'!B:I,8,0)),"",VLOOKUP(A4231,'entry data'!B:I,7,0)))</f>
        <v/>
      </c>
      <c r="H4231" s="13" t="str">
        <f>IF(A4231="","",IF(B4231=1,VLOOKUP(A4231,'entry data'!B:D,3,0),I4230))</f>
        <v/>
      </c>
      <c r="I4231" s="14" t="str">
        <f>IF(A4231="","",IF(E4231="weekly",7,IF(E4231="fortnightly",14,IF(E4231="monthly",DATE(IF(MONTH(H4231)=12,YEAR(H4231)+1,YEAR(H4231)),VLOOKUP(MONTH(H4231),index!$D$2:$G$13,2,0),DAY(H4231)),
IF(E4231="quarterly",DATE(IF(MONTH(H4231)&gt;=10,YEAR(H4231)+1,YEAR(H4231)),VLOOKUP(MONTH(H4231),index!$D$2:$G$13,3,0),DAY(H4231)),
IF(E4231="halfyearly",DATE(IF(MONTH(H4231)&gt;=7,YEAR(H4231)+1,YEAR(H4231)),VLOOKUP(MONTH(H4231),index!$D$2:$G$13,4,0),DAY(H4231)),
DATE(YEAR(H4231)+1,MONTH(H4231),DAY(H4231)))))-H4231))+H4231)</f>
        <v/>
      </c>
      <c r="J4231" s="9" t="str">
        <f t="shared" si="412"/>
        <v/>
      </c>
      <c r="K4231" s="11" t="str">
        <f t="shared" si="413"/>
        <v/>
      </c>
      <c r="L4231" s="11" t="str">
        <f t="shared" si="414"/>
        <v/>
      </c>
      <c r="M4231" s="11" t="str">
        <f>IF(A4231="","",VLOOKUP(E4231,index!$A$1:$B$6,2,0)*K4231*G4231)</f>
        <v/>
      </c>
      <c r="N4231" s="11" t="str">
        <f>IF(A4231="","",-PMT(G4231*VLOOKUP(E4231,index!$A$1:$B$6,2,0),C4231,F4231,0,0))</f>
        <v/>
      </c>
      <c r="O4231" s="11" t="str">
        <f t="shared" si="415"/>
        <v/>
      </c>
      <c r="P4231" s="11" t="str">
        <f t="shared" si="416"/>
        <v/>
      </c>
    </row>
    <row r="4232" spans="1:16" x14ac:dyDescent="0.25">
      <c r="A4232" s="9" t="str">
        <f>IF(A4231="","",IF(B4231&lt;C4231,A4231,IF(A4231=MAX('entry data'!$B$8:$B$507),"",A4231+1)))</f>
        <v/>
      </c>
      <c r="B4232" s="9" t="str">
        <f t="shared" si="411"/>
        <v/>
      </c>
      <c r="C4232" s="9" t="str">
        <f>IF(ISERROR(VLOOKUP(A4232,'entry data'!B:G,6,0)),"",VLOOKUP(A4232,'entry data'!B:G,6,0))</f>
        <v/>
      </c>
      <c r="D4232" s="9" t="str">
        <f>IF(ISERROR(VLOOKUP(A4232,'entry data'!B:C,2,0)),"",VLOOKUP(A4232,'entry data'!B:C,2,0))</f>
        <v/>
      </c>
      <c r="E4232" s="9" t="str">
        <f>IF(ISERROR(VLOOKUP(A4232,'entry data'!B:E,4,0)),"",VLOOKUP(A4232,'entry data'!B:E,4,0))</f>
        <v/>
      </c>
      <c r="F4232" s="11" t="str">
        <f>IF(A4232="","",IF(ISERROR(VLOOKUP(A4232,'entry data'!B:F,5,0)),"",VLOOKUP(A4232,'entry data'!B:F,5,0)))</f>
        <v/>
      </c>
      <c r="G4232" s="12" t="str">
        <f>IF(A4232="","",IF(ISERROR(VLOOKUP(A4232,'entry data'!B:I,8,0)),"",VLOOKUP(A4232,'entry data'!B:I,7,0)))</f>
        <v/>
      </c>
      <c r="H4232" s="13" t="str">
        <f>IF(A4232="","",IF(B4232=1,VLOOKUP(A4232,'entry data'!B:D,3,0),I4231))</f>
        <v/>
      </c>
      <c r="I4232" s="14" t="str">
        <f>IF(A4232="","",IF(E4232="weekly",7,IF(E4232="fortnightly",14,IF(E4232="monthly",DATE(IF(MONTH(H4232)=12,YEAR(H4232)+1,YEAR(H4232)),VLOOKUP(MONTH(H4232),index!$D$2:$G$13,2,0),DAY(H4232)),
IF(E4232="quarterly",DATE(IF(MONTH(H4232)&gt;=10,YEAR(H4232)+1,YEAR(H4232)),VLOOKUP(MONTH(H4232),index!$D$2:$G$13,3,0),DAY(H4232)),
IF(E4232="halfyearly",DATE(IF(MONTH(H4232)&gt;=7,YEAR(H4232)+1,YEAR(H4232)),VLOOKUP(MONTH(H4232),index!$D$2:$G$13,4,0),DAY(H4232)),
DATE(YEAR(H4232)+1,MONTH(H4232),DAY(H4232)))))-H4232))+H4232)</f>
        <v/>
      </c>
      <c r="J4232" s="9" t="str">
        <f t="shared" si="412"/>
        <v/>
      </c>
      <c r="K4232" s="11" t="str">
        <f t="shared" si="413"/>
        <v/>
      </c>
      <c r="L4232" s="11" t="str">
        <f t="shared" si="414"/>
        <v/>
      </c>
      <c r="M4232" s="11" t="str">
        <f>IF(A4232="","",VLOOKUP(E4232,index!$A$1:$B$6,2,0)*K4232*G4232)</f>
        <v/>
      </c>
      <c r="N4232" s="11" t="str">
        <f>IF(A4232="","",-PMT(G4232*VLOOKUP(E4232,index!$A$1:$B$6,2,0),C4232,F4232,0,0))</f>
        <v/>
      </c>
      <c r="O4232" s="11" t="str">
        <f t="shared" si="415"/>
        <v/>
      </c>
      <c r="P4232" s="11" t="str">
        <f t="shared" si="416"/>
        <v/>
      </c>
    </row>
    <row r="4233" spans="1:16" x14ac:dyDescent="0.25">
      <c r="A4233" s="9" t="str">
        <f>IF(A4232="","",IF(B4232&lt;C4232,A4232,IF(A4232=MAX('entry data'!$B$8:$B$507),"",A4232+1)))</f>
        <v/>
      </c>
      <c r="B4233" s="9" t="str">
        <f t="shared" si="411"/>
        <v/>
      </c>
      <c r="C4233" s="9" t="str">
        <f>IF(ISERROR(VLOOKUP(A4233,'entry data'!B:G,6,0)),"",VLOOKUP(A4233,'entry data'!B:G,6,0))</f>
        <v/>
      </c>
      <c r="D4233" s="9" t="str">
        <f>IF(ISERROR(VLOOKUP(A4233,'entry data'!B:C,2,0)),"",VLOOKUP(A4233,'entry data'!B:C,2,0))</f>
        <v/>
      </c>
      <c r="E4233" s="9" t="str">
        <f>IF(ISERROR(VLOOKUP(A4233,'entry data'!B:E,4,0)),"",VLOOKUP(A4233,'entry data'!B:E,4,0))</f>
        <v/>
      </c>
      <c r="F4233" s="11" t="str">
        <f>IF(A4233="","",IF(ISERROR(VLOOKUP(A4233,'entry data'!B:F,5,0)),"",VLOOKUP(A4233,'entry data'!B:F,5,0)))</f>
        <v/>
      </c>
      <c r="G4233" s="12" t="str">
        <f>IF(A4233="","",IF(ISERROR(VLOOKUP(A4233,'entry data'!B:I,8,0)),"",VLOOKUP(A4233,'entry data'!B:I,7,0)))</f>
        <v/>
      </c>
      <c r="H4233" s="13" t="str">
        <f>IF(A4233="","",IF(B4233=1,VLOOKUP(A4233,'entry data'!B:D,3,0),I4232))</f>
        <v/>
      </c>
      <c r="I4233" s="14" t="str">
        <f>IF(A4233="","",IF(E4233="weekly",7,IF(E4233="fortnightly",14,IF(E4233="monthly",DATE(IF(MONTH(H4233)=12,YEAR(H4233)+1,YEAR(H4233)),VLOOKUP(MONTH(H4233),index!$D$2:$G$13,2,0),DAY(H4233)),
IF(E4233="quarterly",DATE(IF(MONTH(H4233)&gt;=10,YEAR(H4233)+1,YEAR(H4233)),VLOOKUP(MONTH(H4233),index!$D$2:$G$13,3,0),DAY(H4233)),
IF(E4233="halfyearly",DATE(IF(MONTH(H4233)&gt;=7,YEAR(H4233)+1,YEAR(H4233)),VLOOKUP(MONTH(H4233),index!$D$2:$G$13,4,0),DAY(H4233)),
DATE(YEAR(H4233)+1,MONTH(H4233),DAY(H4233)))))-H4233))+H4233)</f>
        <v/>
      </c>
      <c r="J4233" s="9" t="str">
        <f t="shared" si="412"/>
        <v/>
      </c>
      <c r="K4233" s="11" t="str">
        <f t="shared" si="413"/>
        <v/>
      </c>
      <c r="L4233" s="11" t="str">
        <f t="shared" si="414"/>
        <v/>
      </c>
      <c r="M4233" s="11" t="str">
        <f>IF(A4233="","",VLOOKUP(E4233,index!$A$1:$B$6,2,0)*K4233*G4233)</f>
        <v/>
      </c>
      <c r="N4233" s="11" t="str">
        <f>IF(A4233="","",-PMT(G4233*VLOOKUP(E4233,index!$A$1:$B$6,2,0),C4233,F4233,0,0))</f>
        <v/>
      </c>
      <c r="O4233" s="11" t="str">
        <f t="shared" si="415"/>
        <v/>
      </c>
      <c r="P4233" s="11" t="str">
        <f t="shared" si="416"/>
        <v/>
      </c>
    </row>
    <row r="4234" spans="1:16" x14ac:dyDescent="0.25">
      <c r="A4234" s="9" t="str">
        <f>IF(A4233="","",IF(B4233&lt;C4233,A4233,IF(A4233=MAX('entry data'!$B$8:$B$507),"",A4233+1)))</f>
        <v/>
      </c>
      <c r="B4234" s="9" t="str">
        <f t="shared" si="411"/>
        <v/>
      </c>
      <c r="C4234" s="9" t="str">
        <f>IF(ISERROR(VLOOKUP(A4234,'entry data'!B:G,6,0)),"",VLOOKUP(A4234,'entry data'!B:G,6,0))</f>
        <v/>
      </c>
      <c r="D4234" s="9" t="str">
        <f>IF(ISERROR(VLOOKUP(A4234,'entry data'!B:C,2,0)),"",VLOOKUP(A4234,'entry data'!B:C,2,0))</f>
        <v/>
      </c>
      <c r="E4234" s="9" t="str">
        <f>IF(ISERROR(VLOOKUP(A4234,'entry data'!B:E,4,0)),"",VLOOKUP(A4234,'entry data'!B:E,4,0))</f>
        <v/>
      </c>
      <c r="F4234" s="11" t="str">
        <f>IF(A4234="","",IF(ISERROR(VLOOKUP(A4234,'entry data'!B:F,5,0)),"",VLOOKUP(A4234,'entry data'!B:F,5,0)))</f>
        <v/>
      </c>
      <c r="G4234" s="12" t="str">
        <f>IF(A4234="","",IF(ISERROR(VLOOKUP(A4234,'entry data'!B:I,8,0)),"",VLOOKUP(A4234,'entry data'!B:I,7,0)))</f>
        <v/>
      </c>
      <c r="H4234" s="13" t="str">
        <f>IF(A4234="","",IF(B4234=1,VLOOKUP(A4234,'entry data'!B:D,3,0),I4233))</f>
        <v/>
      </c>
      <c r="I4234" s="14" t="str">
        <f>IF(A4234="","",IF(E4234="weekly",7,IF(E4234="fortnightly",14,IF(E4234="monthly",DATE(IF(MONTH(H4234)=12,YEAR(H4234)+1,YEAR(H4234)),VLOOKUP(MONTH(H4234),index!$D$2:$G$13,2,0),DAY(H4234)),
IF(E4234="quarterly",DATE(IF(MONTH(H4234)&gt;=10,YEAR(H4234)+1,YEAR(H4234)),VLOOKUP(MONTH(H4234),index!$D$2:$G$13,3,0),DAY(H4234)),
IF(E4234="halfyearly",DATE(IF(MONTH(H4234)&gt;=7,YEAR(H4234)+1,YEAR(H4234)),VLOOKUP(MONTH(H4234),index!$D$2:$G$13,4,0),DAY(H4234)),
DATE(YEAR(H4234)+1,MONTH(H4234),DAY(H4234)))))-H4234))+H4234)</f>
        <v/>
      </c>
      <c r="J4234" s="9" t="str">
        <f t="shared" si="412"/>
        <v/>
      </c>
      <c r="K4234" s="11" t="str">
        <f t="shared" si="413"/>
        <v/>
      </c>
      <c r="L4234" s="11" t="str">
        <f t="shared" si="414"/>
        <v/>
      </c>
      <c r="M4234" s="11" t="str">
        <f>IF(A4234="","",VLOOKUP(E4234,index!$A$1:$B$6,2,0)*K4234*G4234)</f>
        <v/>
      </c>
      <c r="N4234" s="11" t="str">
        <f>IF(A4234="","",-PMT(G4234*VLOOKUP(E4234,index!$A$1:$B$6,2,0),C4234,F4234,0,0))</f>
        <v/>
      </c>
      <c r="O4234" s="11" t="str">
        <f t="shared" si="415"/>
        <v/>
      </c>
      <c r="P4234" s="11" t="str">
        <f t="shared" si="416"/>
        <v/>
      </c>
    </row>
    <row r="4235" spans="1:16" x14ac:dyDescent="0.25">
      <c r="A4235" s="9" t="str">
        <f>IF(A4234="","",IF(B4234&lt;C4234,A4234,IF(A4234=MAX('entry data'!$B$8:$B$507),"",A4234+1)))</f>
        <v/>
      </c>
      <c r="B4235" s="9" t="str">
        <f t="shared" si="411"/>
        <v/>
      </c>
      <c r="C4235" s="9" t="str">
        <f>IF(ISERROR(VLOOKUP(A4235,'entry data'!B:G,6,0)),"",VLOOKUP(A4235,'entry data'!B:G,6,0))</f>
        <v/>
      </c>
      <c r="D4235" s="9" t="str">
        <f>IF(ISERROR(VLOOKUP(A4235,'entry data'!B:C,2,0)),"",VLOOKUP(A4235,'entry data'!B:C,2,0))</f>
        <v/>
      </c>
      <c r="E4235" s="9" t="str">
        <f>IF(ISERROR(VLOOKUP(A4235,'entry data'!B:E,4,0)),"",VLOOKUP(A4235,'entry data'!B:E,4,0))</f>
        <v/>
      </c>
      <c r="F4235" s="11" t="str">
        <f>IF(A4235="","",IF(ISERROR(VLOOKUP(A4235,'entry data'!B:F,5,0)),"",VLOOKUP(A4235,'entry data'!B:F,5,0)))</f>
        <v/>
      </c>
      <c r="G4235" s="12" t="str">
        <f>IF(A4235="","",IF(ISERROR(VLOOKUP(A4235,'entry data'!B:I,8,0)),"",VLOOKUP(A4235,'entry data'!B:I,7,0)))</f>
        <v/>
      </c>
      <c r="H4235" s="13" t="str">
        <f>IF(A4235="","",IF(B4235=1,VLOOKUP(A4235,'entry data'!B:D,3,0),I4234))</f>
        <v/>
      </c>
      <c r="I4235" s="14" t="str">
        <f>IF(A4235="","",IF(E4235="weekly",7,IF(E4235="fortnightly",14,IF(E4235="monthly",DATE(IF(MONTH(H4235)=12,YEAR(H4235)+1,YEAR(H4235)),VLOOKUP(MONTH(H4235),index!$D$2:$G$13,2,0),DAY(H4235)),
IF(E4235="quarterly",DATE(IF(MONTH(H4235)&gt;=10,YEAR(H4235)+1,YEAR(H4235)),VLOOKUP(MONTH(H4235),index!$D$2:$G$13,3,0),DAY(H4235)),
IF(E4235="halfyearly",DATE(IF(MONTH(H4235)&gt;=7,YEAR(H4235)+1,YEAR(H4235)),VLOOKUP(MONTH(H4235),index!$D$2:$G$13,4,0),DAY(H4235)),
DATE(YEAR(H4235)+1,MONTH(H4235),DAY(H4235)))))-H4235))+H4235)</f>
        <v/>
      </c>
      <c r="J4235" s="9" t="str">
        <f t="shared" si="412"/>
        <v/>
      </c>
      <c r="K4235" s="11" t="str">
        <f t="shared" si="413"/>
        <v/>
      </c>
      <c r="L4235" s="11" t="str">
        <f t="shared" si="414"/>
        <v/>
      </c>
      <c r="M4235" s="11" t="str">
        <f>IF(A4235="","",VLOOKUP(E4235,index!$A$1:$B$6,2,0)*K4235*G4235)</f>
        <v/>
      </c>
      <c r="N4235" s="11" t="str">
        <f>IF(A4235="","",-PMT(G4235*VLOOKUP(E4235,index!$A$1:$B$6,2,0),C4235,F4235,0,0))</f>
        <v/>
      </c>
      <c r="O4235" s="11" t="str">
        <f t="shared" si="415"/>
        <v/>
      </c>
      <c r="P4235" s="11" t="str">
        <f t="shared" si="416"/>
        <v/>
      </c>
    </row>
    <row r="4236" spans="1:16" x14ac:dyDescent="0.25">
      <c r="A4236" s="9" t="str">
        <f>IF(A4235="","",IF(B4235&lt;C4235,A4235,IF(A4235=MAX('entry data'!$B$8:$B$507),"",A4235+1)))</f>
        <v/>
      </c>
      <c r="B4236" s="9" t="str">
        <f t="shared" si="411"/>
        <v/>
      </c>
      <c r="C4236" s="9" t="str">
        <f>IF(ISERROR(VLOOKUP(A4236,'entry data'!B:G,6,0)),"",VLOOKUP(A4236,'entry data'!B:G,6,0))</f>
        <v/>
      </c>
      <c r="D4236" s="9" t="str">
        <f>IF(ISERROR(VLOOKUP(A4236,'entry data'!B:C,2,0)),"",VLOOKUP(A4236,'entry data'!B:C,2,0))</f>
        <v/>
      </c>
      <c r="E4236" s="9" t="str">
        <f>IF(ISERROR(VLOOKUP(A4236,'entry data'!B:E,4,0)),"",VLOOKUP(A4236,'entry data'!B:E,4,0))</f>
        <v/>
      </c>
      <c r="F4236" s="11" t="str">
        <f>IF(A4236="","",IF(ISERROR(VLOOKUP(A4236,'entry data'!B:F,5,0)),"",VLOOKUP(A4236,'entry data'!B:F,5,0)))</f>
        <v/>
      </c>
      <c r="G4236" s="12" t="str">
        <f>IF(A4236="","",IF(ISERROR(VLOOKUP(A4236,'entry data'!B:I,8,0)),"",VLOOKUP(A4236,'entry data'!B:I,7,0)))</f>
        <v/>
      </c>
      <c r="H4236" s="13" t="str">
        <f>IF(A4236="","",IF(B4236=1,VLOOKUP(A4236,'entry data'!B:D,3,0),I4235))</f>
        <v/>
      </c>
      <c r="I4236" s="14" t="str">
        <f>IF(A4236="","",IF(E4236="weekly",7,IF(E4236="fortnightly",14,IF(E4236="monthly",DATE(IF(MONTH(H4236)=12,YEAR(H4236)+1,YEAR(H4236)),VLOOKUP(MONTH(H4236),index!$D$2:$G$13,2,0),DAY(H4236)),
IF(E4236="quarterly",DATE(IF(MONTH(H4236)&gt;=10,YEAR(H4236)+1,YEAR(H4236)),VLOOKUP(MONTH(H4236),index!$D$2:$G$13,3,0),DAY(H4236)),
IF(E4236="halfyearly",DATE(IF(MONTH(H4236)&gt;=7,YEAR(H4236)+1,YEAR(H4236)),VLOOKUP(MONTH(H4236),index!$D$2:$G$13,4,0),DAY(H4236)),
DATE(YEAR(H4236)+1,MONTH(H4236),DAY(H4236)))))-H4236))+H4236)</f>
        <v/>
      </c>
      <c r="J4236" s="9" t="str">
        <f t="shared" si="412"/>
        <v/>
      </c>
      <c r="K4236" s="11" t="str">
        <f t="shared" si="413"/>
        <v/>
      </c>
      <c r="L4236" s="11" t="str">
        <f t="shared" si="414"/>
        <v/>
      </c>
      <c r="M4236" s="11" t="str">
        <f>IF(A4236="","",VLOOKUP(E4236,index!$A$1:$B$6,2,0)*K4236*G4236)</f>
        <v/>
      </c>
      <c r="N4236" s="11" t="str">
        <f>IF(A4236="","",-PMT(G4236*VLOOKUP(E4236,index!$A$1:$B$6,2,0),C4236,F4236,0,0))</f>
        <v/>
      </c>
      <c r="O4236" s="11" t="str">
        <f t="shared" si="415"/>
        <v/>
      </c>
      <c r="P4236" s="11" t="str">
        <f t="shared" si="416"/>
        <v/>
      </c>
    </row>
    <row r="4237" spans="1:16" x14ac:dyDescent="0.25">
      <c r="A4237" s="9" t="str">
        <f>IF(A4236="","",IF(B4236&lt;C4236,A4236,IF(A4236=MAX('entry data'!$B$8:$B$507),"",A4236+1)))</f>
        <v/>
      </c>
      <c r="B4237" s="9" t="str">
        <f t="shared" si="411"/>
        <v/>
      </c>
      <c r="C4237" s="9" t="str">
        <f>IF(ISERROR(VLOOKUP(A4237,'entry data'!B:G,6,0)),"",VLOOKUP(A4237,'entry data'!B:G,6,0))</f>
        <v/>
      </c>
      <c r="D4237" s="9" t="str">
        <f>IF(ISERROR(VLOOKUP(A4237,'entry data'!B:C,2,0)),"",VLOOKUP(A4237,'entry data'!B:C,2,0))</f>
        <v/>
      </c>
      <c r="E4237" s="9" t="str">
        <f>IF(ISERROR(VLOOKUP(A4237,'entry data'!B:E,4,0)),"",VLOOKUP(A4237,'entry data'!B:E,4,0))</f>
        <v/>
      </c>
      <c r="F4237" s="11" t="str">
        <f>IF(A4237="","",IF(ISERROR(VLOOKUP(A4237,'entry data'!B:F,5,0)),"",VLOOKUP(A4237,'entry data'!B:F,5,0)))</f>
        <v/>
      </c>
      <c r="G4237" s="12" t="str">
        <f>IF(A4237="","",IF(ISERROR(VLOOKUP(A4237,'entry data'!B:I,8,0)),"",VLOOKUP(A4237,'entry data'!B:I,7,0)))</f>
        <v/>
      </c>
      <c r="H4237" s="13" t="str">
        <f>IF(A4237="","",IF(B4237=1,VLOOKUP(A4237,'entry data'!B:D,3,0),I4236))</f>
        <v/>
      </c>
      <c r="I4237" s="14" t="str">
        <f>IF(A4237="","",IF(E4237="weekly",7,IF(E4237="fortnightly",14,IF(E4237="monthly",DATE(IF(MONTH(H4237)=12,YEAR(H4237)+1,YEAR(H4237)),VLOOKUP(MONTH(H4237),index!$D$2:$G$13,2,0),DAY(H4237)),
IF(E4237="quarterly",DATE(IF(MONTH(H4237)&gt;=10,YEAR(H4237)+1,YEAR(H4237)),VLOOKUP(MONTH(H4237),index!$D$2:$G$13,3,0),DAY(H4237)),
IF(E4237="halfyearly",DATE(IF(MONTH(H4237)&gt;=7,YEAR(H4237)+1,YEAR(H4237)),VLOOKUP(MONTH(H4237),index!$D$2:$G$13,4,0),DAY(H4237)),
DATE(YEAR(H4237)+1,MONTH(H4237),DAY(H4237)))))-H4237))+H4237)</f>
        <v/>
      </c>
      <c r="J4237" s="9" t="str">
        <f t="shared" si="412"/>
        <v/>
      </c>
      <c r="K4237" s="11" t="str">
        <f t="shared" si="413"/>
        <v/>
      </c>
      <c r="L4237" s="11" t="str">
        <f t="shared" si="414"/>
        <v/>
      </c>
      <c r="M4237" s="11" t="str">
        <f>IF(A4237="","",VLOOKUP(E4237,index!$A$1:$B$6,2,0)*K4237*G4237)</f>
        <v/>
      </c>
      <c r="N4237" s="11" t="str">
        <f>IF(A4237="","",-PMT(G4237*VLOOKUP(E4237,index!$A$1:$B$6,2,0),C4237,F4237,0,0))</f>
        <v/>
      </c>
      <c r="O4237" s="11" t="str">
        <f t="shared" si="415"/>
        <v/>
      </c>
      <c r="P4237" s="11" t="str">
        <f t="shared" si="416"/>
        <v/>
      </c>
    </row>
    <row r="4238" spans="1:16" x14ac:dyDescent="0.25">
      <c r="A4238" s="9" t="str">
        <f>IF(A4237="","",IF(B4237&lt;C4237,A4237,IF(A4237=MAX('entry data'!$B$8:$B$507),"",A4237+1)))</f>
        <v/>
      </c>
      <c r="B4238" s="9" t="str">
        <f t="shared" si="411"/>
        <v/>
      </c>
      <c r="C4238" s="9" t="str">
        <f>IF(ISERROR(VLOOKUP(A4238,'entry data'!B:G,6,0)),"",VLOOKUP(A4238,'entry data'!B:G,6,0))</f>
        <v/>
      </c>
      <c r="D4238" s="9" t="str">
        <f>IF(ISERROR(VLOOKUP(A4238,'entry data'!B:C,2,0)),"",VLOOKUP(A4238,'entry data'!B:C,2,0))</f>
        <v/>
      </c>
      <c r="E4238" s="9" t="str">
        <f>IF(ISERROR(VLOOKUP(A4238,'entry data'!B:E,4,0)),"",VLOOKUP(A4238,'entry data'!B:E,4,0))</f>
        <v/>
      </c>
      <c r="F4238" s="11" t="str">
        <f>IF(A4238="","",IF(ISERROR(VLOOKUP(A4238,'entry data'!B:F,5,0)),"",VLOOKUP(A4238,'entry data'!B:F,5,0)))</f>
        <v/>
      </c>
      <c r="G4238" s="12" t="str">
        <f>IF(A4238="","",IF(ISERROR(VLOOKUP(A4238,'entry data'!B:I,8,0)),"",VLOOKUP(A4238,'entry data'!B:I,7,0)))</f>
        <v/>
      </c>
      <c r="H4238" s="13" t="str">
        <f>IF(A4238="","",IF(B4238=1,VLOOKUP(A4238,'entry data'!B:D,3,0),I4237))</f>
        <v/>
      </c>
      <c r="I4238" s="14" t="str">
        <f>IF(A4238="","",IF(E4238="weekly",7,IF(E4238="fortnightly",14,IF(E4238="monthly",DATE(IF(MONTH(H4238)=12,YEAR(H4238)+1,YEAR(H4238)),VLOOKUP(MONTH(H4238),index!$D$2:$G$13,2,0),DAY(H4238)),
IF(E4238="quarterly",DATE(IF(MONTH(H4238)&gt;=10,YEAR(H4238)+1,YEAR(H4238)),VLOOKUP(MONTH(H4238),index!$D$2:$G$13,3,0),DAY(H4238)),
IF(E4238="halfyearly",DATE(IF(MONTH(H4238)&gt;=7,YEAR(H4238)+1,YEAR(H4238)),VLOOKUP(MONTH(H4238),index!$D$2:$G$13,4,0),DAY(H4238)),
DATE(YEAR(H4238)+1,MONTH(H4238),DAY(H4238)))))-H4238))+H4238)</f>
        <v/>
      </c>
      <c r="J4238" s="9" t="str">
        <f t="shared" si="412"/>
        <v/>
      </c>
      <c r="K4238" s="11" t="str">
        <f t="shared" si="413"/>
        <v/>
      </c>
      <c r="L4238" s="11" t="str">
        <f t="shared" si="414"/>
        <v/>
      </c>
      <c r="M4238" s="11" t="str">
        <f>IF(A4238="","",VLOOKUP(E4238,index!$A$1:$B$6,2,0)*K4238*G4238)</f>
        <v/>
      </c>
      <c r="N4238" s="11" t="str">
        <f>IF(A4238="","",-PMT(G4238*VLOOKUP(E4238,index!$A$1:$B$6,2,0),C4238,F4238,0,0))</f>
        <v/>
      </c>
      <c r="O4238" s="11" t="str">
        <f t="shared" si="415"/>
        <v/>
      </c>
      <c r="P4238" s="11" t="str">
        <f t="shared" si="416"/>
        <v/>
      </c>
    </row>
    <row r="4239" spans="1:16" x14ac:dyDescent="0.25">
      <c r="A4239" s="9" t="str">
        <f>IF(A4238="","",IF(B4238&lt;C4238,A4238,IF(A4238=MAX('entry data'!$B$8:$B$507),"",A4238+1)))</f>
        <v/>
      </c>
      <c r="B4239" s="9" t="str">
        <f t="shared" si="411"/>
        <v/>
      </c>
      <c r="C4239" s="9" t="str">
        <f>IF(ISERROR(VLOOKUP(A4239,'entry data'!B:G,6,0)),"",VLOOKUP(A4239,'entry data'!B:G,6,0))</f>
        <v/>
      </c>
      <c r="D4239" s="9" t="str">
        <f>IF(ISERROR(VLOOKUP(A4239,'entry data'!B:C,2,0)),"",VLOOKUP(A4239,'entry data'!B:C,2,0))</f>
        <v/>
      </c>
      <c r="E4239" s="9" t="str">
        <f>IF(ISERROR(VLOOKUP(A4239,'entry data'!B:E,4,0)),"",VLOOKUP(A4239,'entry data'!B:E,4,0))</f>
        <v/>
      </c>
      <c r="F4239" s="11" t="str">
        <f>IF(A4239="","",IF(ISERROR(VLOOKUP(A4239,'entry data'!B:F,5,0)),"",VLOOKUP(A4239,'entry data'!B:F,5,0)))</f>
        <v/>
      </c>
      <c r="G4239" s="12" t="str">
        <f>IF(A4239="","",IF(ISERROR(VLOOKUP(A4239,'entry data'!B:I,8,0)),"",VLOOKUP(A4239,'entry data'!B:I,7,0)))</f>
        <v/>
      </c>
      <c r="H4239" s="13" t="str">
        <f>IF(A4239="","",IF(B4239=1,VLOOKUP(A4239,'entry data'!B:D,3,0),I4238))</f>
        <v/>
      </c>
      <c r="I4239" s="14" t="str">
        <f>IF(A4239="","",IF(E4239="weekly",7,IF(E4239="fortnightly",14,IF(E4239="monthly",DATE(IF(MONTH(H4239)=12,YEAR(H4239)+1,YEAR(H4239)),VLOOKUP(MONTH(H4239),index!$D$2:$G$13,2,0),DAY(H4239)),
IF(E4239="quarterly",DATE(IF(MONTH(H4239)&gt;=10,YEAR(H4239)+1,YEAR(H4239)),VLOOKUP(MONTH(H4239),index!$D$2:$G$13,3,0),DAY(H4239)),
IF(E4239="halfyearly",DATE(IF(MONTH(H4239)&gt;=7,YEAR(H4239)+1,YEAR(H4239)),VLOOKUP(MONTH(H4239),index!$D$2:$G$13,4,0),DAY(H4239)),
DATE(YEAR(H4239)+1,MONTH(H4239),DAY(H4239)))))-H4239))+H4239)</f>
        <v/>
      </c>
      <c r="J4239" s="9" t="str">
        <f t="shared" si="412"/>
        <v/>
      </c>
      <c r="K4239" s="11" t="str">
        <f t="shared" si="413"/>
        <v/>
      </c>
      <c r="L4239" s="11" t="str">
        <f t="shared" si="414"/>
        <v/>
      </c>
      <c r="M4239" s="11" t="str">
        <f>IF(A4239="","",VLOOKUP(E4239,index!$A$1:$B$6,2,0)*K4239*G4239)</f>
        <v/>
      </c>
      <c r="N4239" s="11" t="str">
        <f>IF(A4239="","",-PMT(G4239*VLOOKUP(E4239,index!$A$1:$B$6,2,0),C4239,F4239,0,0))</f>
        <v/>
      </c>
      <c r="O4239" s="11" t="str">
        <f t="shared" si="415"/>
        <v/>
      </c>
      <c r="P4239" s="11" t="str">
        <f t="shared" si="416"/>
        <v/>
      </c>
    </row>
    <row r="4240" spans="1:16" x14ac:dyDescent="0.25">
      <c r="A4240" s="9" t="str">
        <f>IF(A4239="","",IF(B4239&lt;C4239,A4239,IF(A4239=MAX('entry data'!$B$8:$B$507),"",A4239+1)))</f>
        <v/>
      </c>
      <c r="B4240" s="9" t="str">
        <f t="shared" si="411"/>
        <v/>
      </c>
      <c r="C4240" s="9" t="str">
        <f>IF(ISERROR(VLOOKUP(A4240,'entry data'!B:G,6,0)),"",VLOOKUP(A4240,'entry data'!B:G,6,0))</f>
        <v/>
      </c>
      <c r="D4240" s="9" t="str">
        <f>IF(ISERROR(VLOOKUP(A4240,'entry data'!B:C,2,0)),"",VLOOKUP(A4240,'entry data'!B:C,2,0))</f>
        <v/>
      </c>
      <c r="E4240" s="9" t="str">
        <f>IF(ISERROR(VLOOKUP(A4240,'entry data'!B:E,4,0)),"",VLOOKUP(A4240,'entry data'!B:E,4,0))</f>
        <v/>
      </c>
      <c r="F4240" s="11" t="str">
        <f>IF(A4240="","",IF(ISERROR(VLOOKUP(A4240,'entry data'!B:F,5,0)),"",VLOOKUP(A4240,'entry data'!B:F,5,0)))</f>
        <v/>
      </c>
      <c r="G4240" s="12" t="str">
        <f>IF(A4240="","",IF(ISERROR(VLOOKUP(A4240,'entry data'!B:I,8,0)),"",VLOOKUP(A4240,'entry data'!B:I,7,0)))</f>
        <v/>
      </c>
      <c r="H4240" s="13" t="str">
        <f>IF(A4240="","",IF(B4240=1,VLOOKUP(A4240,'entry data'!B:D,3,0),I4239))</f>
        <v/>
      </c>
      <c r="I4240" s="14" t="str">
        <f>IF(A4240="","",IF(E4240="weekly",7,IF(E4240="fortnightly",14,IF(E4240="monthly",DATE(IF(MONTH(H4240)=12,YEAR(H4240)+1,YEAR(H4240)),VLOOKUP(MONTH(H4240),index!$D$2:$G$13,2,0),DAY(H4240)),
IF(E4240="quarterly",DATE(IF(MONTH(H4240)&gt;=10,YEAR(H4240)+1,YEAR(H4240)),VLOOKUP(MONTH(H4240),index!$D$2:$G$13,3,0),DAY(H4240)),
IF(E4240="halfyearly",DATE(IF(MONTH(H4240)&gt;=7,YEAR(H4240)+1,YEAR(H4240)),VLOOKUP(MONTH(H4240),index!$D$2:$G$13,4,0),DAY(H4240)),
DATE(YEAR(H4240)+1,MONTH(H4240),DAY(H4240)))))-H4240))+H4240)</f>
        <v/>
      </c>
      <c r="J4240" s="9" t="str">
        <f t="shared" si="412"/>
        <v/>
      </c>
      <c r="K4240" s="11" t="str">
        <f t="shared" si="413"/>
        <v/>
      </c>
      <c r="L4240" s="11" t="str">
        <f t="shared" si="414"/>
        <v/>
      </c>
      <c r="M4240" s="11" t="str">
        <f>IF(A4240="","",VLOOKUP(E4240,index!$A$1:$B$6,2,0)*K4240*G4240)</f>
        <v/>
      </c>
      <c r="N4240" s="11" t="str">
        <f>IF(A4240="","",-PMT(G4240*VLOOKUP(E4240,index!$A$1:$B$6,2,0),C4240,F4240,0,0))</f>
        <v/>
      </c>
      <c r="O4240" s="11" t="str">
        <f t="shared" si="415"/>
        <v/>
      </c>
      <c r="P4240" s="11" t="str">
        <f t="shared" si="416"/>
        <v/>
      </c>
    </row>
    <row r="4241" spans="1:16" x14ac:dyDescent="0.25">
      <c r="A4241" s="9" t="str">
        <f>IF(A4240="","",IF(B4240&lt;C4240,A4240,IF(A4240=MAX('entry data'!$B$8:$B$507),"",A4240+1)))</f>
        <v/>
      </c>
      <c r="B4241" s="9" t="str">
        <f t="shared" si="411"/>
        <v/>
      </c>
      <c r="C4241" s="9" t="str">
        <f>IF(ISERROR(VLOOKUP(A4241,'entry data'!B:G,6,0)),"",VLOOKUP(A4241,'entry data'!B:G,6,0))</f>
        <v/>
      </c>
      <c r="D4241" s="9" t="str">
        <f>IF(ISERROR(VLOOKUP(A4241,'entry data'!B:C,2,0)),"",VLOOKUP(A4241,'entry data'!B:C,2,0))</f>
        <v/>
      </c>
      <c r="E4241" s="9" t="str">
        <f>IF(ISERROR(VLOOKUP(A4241,'entry data'!B:E,4,0)),"",VLOOKUP(A4241,'entry data'!B:E,4,0))</f>
        <v/>
      </c>
      <c r="F4241" s="11" t="str">
        <f>IF(A4241="","",IF(ISERROR(VLOOKUP(A4241,'entry data'!B:F,5,0)),"",VLOOKUP(A4241,'entry data'!B:F,5,0)))</f>
        <v/>
      </c>
      <c r="G4241" s="12" t="str">
        <f>IF(A4241="","",IF(ISERROR(VLOOKUP(A4241,'entry data'!B:I,8,0)),"",VLOOKUP(A4241,'entry data'!B:I,7,0)))</f>
        <v/>
      </c>
      <c r="H4241" s="13" t="str">
        <f>IF(A4241="","",IF(B4241=1,VLOOKUP(A4241,'entry data'!B:D,3,0),I4240))</f>
        <v/>
      </c>
      <c r="I4241" s="14" t="str">
        <f>IF(A4241="","",IF(E4241="weekly",7,IF(E4241="fortnightly",14,IF(E4241="monthly",DATE(IF(MONTH(H4241)=12,YEAR(H4241)+1,YEAR(H4241)),VLOOKUP(MONTH(H4241),index!$D$2:$G$13,2,0),DAY(H4241)),
IF(E4241="quarterly",DATE(IF(MONTH(H4241)&gt;=10,YEAR(H4241)+1,YEAR(H4241)),VLOOKUP(MONTH(H4241),index!$D$2:$G$13,3,0),DAY(H4241)),
IF(E4241="halfyearly",DATE(IF(MONTH(H4241)&gt;=7,YEAR(H4241)+1,YEAR(H4241)),VLOOKUP(MONTH(H4241),index!$D$2:$G$13,4,0),DAY(H4241)),
DATE(YEAR(H4241)+1,MONTH(H4241),DAY(H4241)))))-H4241))+H4241)</f>
        <v/>
      </c>
      <c r="J4241" s="9" t="str">
        <f t="shared" si="412"/>
        <v/>
      </c>
      <c r="K4241" s="11" t="str">
        <f t="shared" si="413"/>
        <v/>
      </c>
      <c r="L4241" s="11" t="str">
        <f t="shared" si="414"/>
        <v/>
      </c>
      <c r="M4241" s="11" t="str">
        <f>IF(A4241="","",VLOOKUP(E4241,index!$A$1:$B$6,2,0)*K4241*G4241)</f>
        <v/>
      </c>
      <c r="N4241" s="11" t="str">
        <f>IF(A4241="","",-PMT(G4241*VLOOKUP(E4241,index!$A$1:$B$6,2,0),C4241,F4241,0,0))</f>
        <v/>
      </c>
      <c r="O4241" s="11" t="str">
        <f t="shared" si="415"/>
        <v/>
      </c>
      <c r="P4241" s="11" t="str">
        <f t="shared" si="416"/>
        <v/>
      </c>
    </row>
    <row r="4242" spans="1:16" x14ac:dyDescent="0.25">
      <c r="A4242" s="9" t="str">
        <f>IF(A4241="","",IF(B4241&lt;C4241,A4241,IF(A4241=MAX('entry data'!$B$8:$B$507),"",A4241+1)))</f>
        <v/>
      </c>
      <c r="B4242" s="9" t="str">
        <f t="shared" si="411"/>
        <v/>
      </c>
      <c r="C4242" s="9" t="str">
        <f>IF(ISERROR(VLOOKUP(A4242,'entry data'!B:G,6,0)),"",VLOOKUP(A4242,'entry data'!B:G,6,0))</f>
        <v/>
      </c>
      <c r="D4242" s="9" t="str">
        <f>IF(ISERROR(VLOOKUP(A4242,'entry data'!B:C,2,0)),"",VLOOKUP(A4242,'entry data'!B:C,2,0))</f>
        <v/>
      </c>
      <c r="E4242" s="9" t="str">
        <f>IF(ISERROR(VLOOKUP(A4242,'entry data'!B:E,4,0)),"",VLOOKUP(A4242,'entry data'!B:E,4,0))</f>
        <v/>
      </c>
      <c r="F4242" s="11" t="str">
        <f>IF(A4242="","",IF(ISERROR(VLOOKUP(A4242,'entry data'!B:F,5,0)),"",VLOOKUP(A4242,'entry data'!B:F,5,0)))</f>
        <v/>
      </c>
      <c r="G4242" s="12" t="str">
        <f>IF(A4242="","",IF(ISERROR(VLOOKUP(A4242,'entry data'!B:I,8,0)),"",VLOOKUP(A4242,'entry data'!B:I,7,0)))</f>
        <v/>
      </c>
      <c r="H4242" s="13" t="str">
        <f>IF(A4242="","",IF(B4242=1,VLOOKUP(A4242,'entry data'!B:D,3,0),I4241))</f>
        <v/>
      </c>
      <c r="I4242" s="14" t="str">
        <f>IF(A4242="","",IF(E4242="weekly",7,IF(E4242="fortnightly",14,IF(E4242="monthly",DATE(IF(MONTH(H4242)=12,YEAR(H4242)+1,YEAR(H4242)),VLOOKUP(MONTH(H4242),index!$D$2:$G$13,2,0),DAY(H4242)),
IF(E4242="quarterly",DATE(IF(MONTH(H4242)&gt;=10,YEAR(H4242)+1,YEAR(H4242)),VLOOKUP(MONTH(H4242),index!$D$2:$G$13,3,0),DAY(H4242)),
IF(E4242="halfyearly",DATE(IF(MONTH(H4242)&gt;=7,YEAR(H4242)+1,YEAR(H4242)),VLOOKUP(MONTH(H4242),index!$D$2:$G$13,4,0),DAY(H4242)),
DATE(YEAR(H4242)+1,MONTH(H4242),DAY(H4242)))))-H4242))+H4242)</f>
        <v/>
      </c>
      <c r="J4242" s="9" t="str">
        <f t="shared" si="412"/>
        <v/>
      </c>
      <c r="K4242" s="11" t="str">
        <f t="shared" si="413"/>
        <v/>
      </c>
      <c r="L4242" s="11" t="str">
        <f t="shared" si="414"/>
        <v/>
      </c>
      <c r="M4242" s="11" t="str">
        <f>IF(A4242="","",VLOOKUP(E4242,index!$A$1:$B$6,2,0)*K4242*G4242)</f>
        <v/>
      </c>
      <c r="N4242" s="11" t="str">
        <f>IF(A4242="","",-PMT(G4242*VLOOKUP(E4242,index!$A$1:$B$6,2,0),C4242,F4242,0,0))</f>
        <v/>
      </c>
      <c r="O4242" s="11" t="str">
        <f t="shared" si="415"/>
        <v/>
      </c>
      <c r="P4242" s="11" t="str">
        <f t="shared" si="416"/>
        <v/>
      </c>
    </row>
    <row r="4243" spans="1:16" x14ac:dyDescent="0.25">
      <c r="A4243" s="9" t="str">
        <f>IF(A4242="","",IF(B4242&lt;C4242,A4242,IF(A4242=MAX('entry data'!$B$8:$B$507),"",A4242+1)))</f>
        <v/>
      </c>
      <c r="B4243" s="9" t="str">
        <f t="shared" si="411"/>
        <v/>
      </c>
      <c r="C4243" s="9" t="str">
        <f>IF(ISERROR(VLOOKUP(A4243,'entry data'!B:G,6,0)),"",VLOOKUP(A4243,'entry data'!B:G,6,0))</f>
        <v/>
      </c>
      <c r="D4243" s="9" t="str">
        <f>IF(ISERROR(VLOOKUP(A4243,'entry data'!B:C,2,0)),"",VLOOKUP(A4243,'entry data'!B:C,2,0))</f>
        <v/>
      </c>
      <c r="E4243" s="9" t="str">
        <f>IF(ISERROR(VLOOKUP(A4243,'entry data'!B:E,4,0)),"",VLOOKUP(A4243,'entry data'!B:E,4,0))</f>
        <v/>
      </c>
      <c r="F4243" s="11" t="str">
        <f>IF(A4243="","",IF(ISERROR(VLOOKUP(A4243,'entry data'!B:F,5,0)),"",VLOOKUP(A4243,'entry data'!B:F,5,0)))</f>
        <v/>
      </c>
      <c r="G4243" s="12" t="str">
        <f>IF(A4243="","",IF(ISERROR(VLOOKUP(A4243,'entry data'!B:I,8,0)),"",VLOOKUP(A4243,'entry data'!B:I,7,0)))</f>
        <v/>
      </c>
      <c r="H4243" s="13" t="str">
        <f>IF(A4243="","",IF(B4243=1,VLOOKUP(A4243,'entry data'!B:D,3,0),I4242))</f>
        <v/>
      </c>
      <c r="I4243" s="14" t="str">
        <f>IF(A4243="","",IF(E4243="weekly",7,IF(E4243="fortnightly",14,IF(E4243="monthly",DATE(IF(MONTH(H4243)=12,YEAR(H4243)+1,YEAR(H4243)),VLOOKUP(MONTH(H4243),index!$D$2:$G$13,2,0),DAY(H4243)),
IF(E4243="quarterly",DATE(IF(MONTH(H4243)&gt;=10,YEAR(H4243)+1,YEAR(H4243)),VLOOKUP(MONTH(H4243),index!$D$2:$G$13,3,0),DAY(H4243)),
IF(E4243="halfyearly",DATE(IF(MONTH(H4243)&gt;=7,YEAR(H4243)+1,YEAR(H4243)),VLOOKUP(MONTH(H4243),index!$D$2:$G$13,4,0),DAY(H4243)),
DATE(YEAR(H4243)+1,MONTH(H4243),DAY(H4243)))))-H4243))+H4243)</f>
        <v/>
      </c>
      <c r="J4243" s="9" t="str">
        <f t="shared" si="412"/>
        <v/>
      </c>
      <c r="K4243" s="11" t="str">
        <f t="shared" si="413"/>
        <v/>
      </c>
      <c r="L4243" s="11" t="str">
        <f t="shared" si="414"/>
        <v/>
      </c>
      <c r="M4243" s="11" t="str">
        <f>IF(A4243="","",VLOOKUP(E4243,index!$A$1:$B$6,2,0)*K4243*G4243)</f>
        <v/>
      </c>
      <c r="N4243" s="11" t="str">
        <f>IF(A4243="","",-PMT(G4243*VLOOKUP(E4243,index!$A$1:$B$6,2,0),C4243,F4243,0,0))</f>
        <v/>
      </c>
      <c r="O4243" s="11" t="str">
        <f t="shared" si="415"/>
        <v/>
      </c>
      <c r="P4243" s="11" t="str">
        <f t="shared" si="416"/>
        <v/>
      </c>
    </row>
    <row r="4244" spans="1:16" x14ac:dyDescent="0.25">
      <c r="A4244" s="9" t="str">
        <f>IF(A4243="","",IF(B4243&lt;C4243,A4243,IF(A4243=MAX('entry data'!$B$8:$B$507),"",A4243+1)))</f>
        <v/>
      </c>
      <c r="B4244" s="9" t="str">
        <f t="shared" si="411"/>
        <v/>
      </c>
      <c r="C4244" s="9" t="str">
        <f>IF(ISERROR(VLOOKUP(A4244,'entry data'!B:G,6,0)),"",VLOOKUP(A4244,'entry data'!B:G,6,0))</f>
        <v/>
      </c>
      <c r="D4244" s="9" t="str">
        <f>IF(ISERROR(VLOOKUP(A4244,'entry data'!B:C,2,0)),"",VLOOKUP(A4244,'entry data'!B:C,2,0))</f>
        <v/>
      </c>
      <c r="E4244" s="9" t="str">
        <f>IF(ISERROR(VLOOKUP(A4244,'entry data'!B:E,4,0)),"",VLOOKUP(A4244,'entry data'!B:E,4,0))</f>
        <v/>
      </c>
      <c r="F4244" s="11" t="str">
        <f>IF(A4244="","",IF(ISERROR(VLOOKUP(A4244,'entry data'!B:F,5,0)),"",VLOOKUP(A4244,'entry data'!B:F,5,0)))</f>
        <v/>
      </c>
      <c r="G4244" s="12" t="str">
        <f>IF(A4244="","",IF(ISERROR(VLOOKUP(A4244,'entry data'!B:I,8,0)),"",VLOOKUP(A4244,'entry data'!B:I,7,0)))</f>
        <v/>
      </c>
      <c r="H4244" s="13" t="str">
        <f>IF(A4244="","",IF(B4244=1,VLOOKUP(A4244,'entry data'!B:D,3,0),I4243))</f>
        <v/>
      </c>
      <c r="I4244" s="14" t="str">
        <f>IF(A4244="","",IF(E4244="weekly",7,IF(E4244="fortnightly",14,IF(E4244="monthly",DATE(IF(MONTH(H4244)=12,YEAR(H4244)+1,YEAR(H4244)),VLOOKUP(MONTH(H4244),index!$D$2:$G$13,2,0),DAY(H4244)),
IF(E4244="quarterly",DATE(IF(MONTH(H4244)&gt;=10,YEAR(H4244)+1,YEAR(H4244)),VLOOKUP(MONTH(H4244),index!$D$2:$G$13,3,0),DAY(H4244)),
IF(E4244="halfyearly",DATE(IF(MONTH(H4244)&gt;=7,YEAR(H4244)+1,YEAR(H4244)),VLOOKUP(MONTH(H4244),index!$D$2:$G$13,4,0),DAY(H4244)),
DATE(YEAR(H4244)+1,MONTH(H4244),DAY(H4244)))))-H4244))+H4244)</f>
        <v/>
      </c>
      <c r="J4244" s="9" t="str">
        <f t="shared" si="412"/>
        <v/>
      </c>
      <c r="K4244" s="11" t="str">
        <f t="shared" si="413"/>
        <v/>
      </c>
      <c r="L4244" s="11" t="str">
        <f t="shared" si="414"/>
        <v/>
      </c>
      <c r="M4244" s="11" t="str">
        <f>IF(A4244="","",VLOOKUP(E4244,index!$A$1:$B$6,2,0)*K4244*G4244)</f>
        <v/>
      </c>
      <c r="N4244" s="11" t="str">
        <f>IF(A4244="","",-PMT(G4244*VLOOKUP(E4244,index!$A$1:$B$6,2,0),C4244,F4244,0,0))</f>
        <v/>
      </c>
      <c r="O4244" s="11" t="str">
        <f t="shared" si="415"/>
        <v/>
      </c>
      <c r="P4244" s="11" t="str">
        <f t="shared" si="416"/>
        <v/>
      </c>
    </row>
    <row r="4245" spans="1:16" x14ac:dyDescent="0.25">
      <c r="A4245" s="9" t="str">
        <f>IF(A4244="","",IF(B4244&lt;C4244,A4244,IF(A4244=MAX('entry data'!$B$8:$B$507),"",A4244+1)))</f>
        <v/>
      </c>
      <c r="B4245" s="9" t="str">
        <f t="shared" si="411"/>
        <v/>
      </c>
      <c r="C4245" s="9" t="str">
        <f>IF(ISERROR(VLOOKUP(A4245,'entry data'!B:G,6,0)),"",VLOOKUP(A4245,'entry data'!B:G,6,0))</f>
        <v/>
      </c>
      <c r="D4245" s="9" t="str">
        <f>IF(ISERROR(VLOOKUP(A4245,'entry data'!B:C,2,0)),"",VLOOKUP(A4245,'entry data'!B:C,2,0))</f>
        <v/>
      </c>
      <c r="E4245" s="9" t="str">
        <f>IF(ISERROR(VLOOKUP(A4245,'entry data'!B:E,4,0)),"",VLOOKUP(A4245,'entry data'!B:E,4,0))</f>
        <v/>
      </c>
      <c r="F4245" s="11" t="str">
        <f>IF(A4245="","",IF(ISERROR(VLOOKUP(A4245,'entry data'!B:F,5,0)),"",VLOOKUP(A4245,'entry data'!B:F,5,0)))</f>
        <v/>
      </c>
      <c r="G4245" s="12" t="str">
        <f>IF(A4245="","",IF(ISERROR(VLOOKUP(A4245,'entry data'!B:I,8,0)),"",VLOOKUP(A4245,'entry data'!B:I,7,0)))</f>
        <v/>
      </c>
      <c r="H4245" s="13" t="str">
        <f>IF(A4245="","",IF(B4245=1,VLOOKUP(A4245,'entry data'!B:D,3,0),I4244))</f>
        <v/>
      </c>
      <c r="I4245" s="14" t="str">
        <f>IF(A4245="","",IF(E4245="weekly",7,IF(E4245="fortnightly",14,IF(E4245="monthly",DATE(IF(MONTH(H4245)=12,YEAR(H4245)+1,YEAR(H4245)),VLOOKUP(MONTH(H4245),index!$D$2:$G$13,2,0),DAY(H4245)),
IF(E4245="quarterly",DATE(IF(MONTH(H4245)&gt;=10,YEAR(H4245)+1,YEAR(H4245)),VLOOKUP(MONTH(H4245),index!$D$2:$G$13,3,0),DAY(H4245)),
IF(E4245="halfyearly",DATE(IF(MONTH(H4245)&gt;=7,YEAR(H4245)+1,YEAR(H4245)),VLOOKUP(MONTH(H4245),index!$D$2:$G$13,4,0),DAY(H4245)),
DATE(YEAR(H4245)+1,MONTH(H4245),DAY(H4245)))))-H4245))+H4245)</f>
        <v/>
      </c>
      <c r="J4245" s="9" t="str">
        <f t="shared" si="412"/>
        <v/>
      </c>
      <c r="K4245" s="11" t="str">
        <f t="shared" si="413"/>
        <v/>
      </c>
      <c r="L4245" s="11" t="str">
        <f t="shared" si="414"/>
        <v/>
      </c>
      <c r="M4245" s="11" t="str">
        <f>IF(A4245="","",VLOOKUP(E4245,index!$A$1:$B$6,2,0)*K4245*G4245)</f>
        <v/>
      </c>
      <c r="N4245" s="11" t="str">
        <f>IF(A4245="","",-PMT(G4245*VLOOKUP(E4245,index!$A$1:$B$6,2,0),C4245,F4245,0,0))</f>
        <v/>
      </c>
      <c r="O4245" s="11" t="str">
        <f t="shared" si="415"/>
        <v/>
      </c>
      <c r="P4245" s="11" t="str">
        <f t="shared" si="416"/>
        <v/>
      </c>
    </row>
    <row r="4246" spans="1:16" x14ac:dyDescent="0.25">
      <c r="A4246" s="9" t="str">
        <f>IF(A4245="","",IF(B4245&lt;C4245,A4245,IF(A4245=MAX('entry data'!$B$8:$B$507),"",A4245+1)))</f>
        <v/>
      </c>
      <c r="B4246" s="9" t="str">
        <f t="shared" si="411"/>
        <v/>
      </c>
      <c r="C4246" s="9" t="str">
        <f>IF(ISERROR(VLOOKUP(A4246,'entry data'!B:G,6,0)),"",VLOOKUP(A4246,'entry data'!B:G,6,0))</f>
        <v/>
      </c>
      <c r="D4246" s="9" t="str">
        <f>IF(ISERROR(VLOOKUP(A4246,'entry data'!B:C,2,0)),"",VLOOKUP(A4246,'entry data'!B:C,2,0))</f>
        <v/>
      </c>
      <c r="E4246" s="9" t="str">
        <f>IF(ISERROR(VLOOKUP(A4246,'entry data'!B:E,4,0)),"",VLOOKUP(A4246,'entry data'!B:E,4,0))</f>
        <v/>
      </c>
      <c r="F4246" s="11" t="str">
        <f>IF(A4246="","",IF(ISERROR(VLOOKUP(A4246,'entry data'!B:F,5,0)),"",VLOOKUP(A4246,'entry data'!B:F,5,0)))</f>
        <v/>
      </c>
      <c r="G4246" s="12" t="str">
        <f>IF(A4246="","",IF(ISERROR(VLOOKUP(A4246,'entry data'!B:I,8,0)),"",VLOOKUP(A4246,'entry data'!B:I,7,0)))</f>
        <v/>
      </c>
      <c r="H4246" s="13" t="str">
        <f>IF(A4246="","",IF(B4246=1,VLOOKUP(A4246,'entry data'!B:D,3,0),I4245))</f>
        <v/>
      </c>
      <c r="I4246" s="14" t="str">
        <f>IF(A4246="","",IF(E4246="weekly",7,IF(E4246="fortnightly",14,IF(E4246="monthly",DATE(IF(MONTH(H4246)=12,YEAR(H4246)+1,YEAR(H4246)),VLOOKUP(MONTH(H4246),index!$D$2:$G$13,2,0),DAY(H4246)),
IF(E4246="quarterly",DATE(IF(MONTH(H4246)&gt;=10,YEAR(H4246)+1,YEAR(H4246)),VLOOKUP(MONTH(H4246),index!$D$2:$G$13,3,0),DAY(H4246)),
IF(E4246="halfyearly",DATE(IF(MONTH(H4246)&gt;=7,YEAR(H4246)+1,YEAR(H4246)),VLOOKUP(MONTH(H4246),index!$D$2:$G$13,4,0),DAY(H4246)),
DATE(YEAR(H4246)+1,MONTH(H4246),DAY(H4246)))))-H4246))+H4246)</f>
        <v/>
      </c>
      <c r="J4246" s="9" t="str">
        <f t="shared" si="412"/>
        <v/>
      </c>
      <c r="K4246" s="11" t="str">
        <f t="shared" si="413"/>
        <v/>
      </c>
      <c r="L4246" s="11" t="str">
        <f t="shared" si="414"/>
        <v/>
      </c>
      <c r="M4246" s="11" t="str">
        <f>IF(A4246="","",VLOOKUP(E4246,index!$A$1:$B$6,2,0)*K4246*G4246)</f>
        <v/>
      </c>
      <c r="N4246" s="11" t="str">
        <f>IF(A4246="","",-PMT(G4246*VLOOKUP(E4246,index!$A$1:$B$6,2,0),C4246,F4246,0,0))</f>
        <v/>
      </c>
      <c r="O4246" s="11" t="str">
        <f t="shared" si="415"/>
        <v/>
      </c>
      <c r="P4246" s="11" t="str">
        <f t="shared" si="416"/>
        <v/>
      </c>
    </row>
    <row r="4247" spans="1:16" x14ac:dyDescent="0.25">
      <c r="A4247" s="9" t="str">
        <f>IF(A4246="","",IF(B4246&lt;C4246,A4246,IF(A4246=MAX('entry data'!$B$8:$B$507),"",A4246+1)))</f>
        <v/>
      </c>
      <c r="B4247" s="9" t="str">
        <f t="shared" ref="B4247:B4310" si="417">IF(A4247="","",IF(B4246=C4246,1,B4246+1))</f>
        <v/>
      </c>
      <c r="C4247" s="9" t="str">
        <f>IF(ISERROR(VLOOKUP(A4247,'entry data'!B:G,6,0)),"",VLOOKUP(A4247,'entry data'!B:G,6,0))</f>
        <v/>
      </c>
      <c r="D4247" s="9" t="str">
        <f>IF(ISERROR(VLOOKUP(A4247,'entry data'!B:C,2,0)),"",VLOOKUP(A4247,'entry data'!B:C,2,0))</f>
        <v/>
      </c>
      <c r="E4247" s="9" t="str">
        <f>IF(ISERROR(VLOOKUP(A4247,'entry data'!B:E,4,0)),"",VLOOKUP(A4247,'entry data'!B:E,4,0))</f>
        <v/>
      </c>
      <c r="F4247" s="11" t="str">
        <f>IF(A4247="","",IF(ISERROR(VLOOKUP(A4247,'entry data'!B:F,5,0)),"",VLOOKUP(A4247,'entry data'!B:F,5,0)))</f>
        <v/>
      </c>
      <c r="G4247" s="12" t="str">
        <f>IF(A4247="","",IF(ISERROR(VLOOKUP(A4247,'entry data'!B:I,8,0)),"",VLOOKUP(A4247,'entry data'!B:I,7,0)))</f>
        <v/>
      </c>
      <c r="H4247" s="13" t="str">
        <f>IF(A4247="","",IF(B4247=1,VLOOKUP(A4247,'entry data'!B:D,3,0),I4246))</f>
        <v/>
      </c>
      <c r="I4247" s="14" t="str">
        <f>IF(A4247="","",IF(E4247="weekly",7,IF(E4247="fortnightly",14,IF(E4247="monthly",DATE(IF(MONTH(H4247)=12,YEAR(H4247)+1,YEAR(H4247)),VLOOKUP(MONTH(H4247),index!$D$2:$G$13,2,0),DAY(H4247)),
IF(E4247="quarterly",DATE(IF(MONTH(H4247)&gt;=10,YEAR(H4247)+1,YEAR(H4247)),VLOOKUP(MONTH(H4247),index!$D$2:$G$13,3,0),DAY(H4247)),
IF(E4247="halfyearly",DATE(IF(MONTH(H4247)&gt;=7,YEAR(H4247)+1,YEAR(H4247)),VLOOKUP(MONTH(H4247),index!$D$2:$G$13,4,0),DAY(H4247)),
DATE(YEAR(H4247)+1,MONTH(H4247),DAY(H4247)))))-H4247))+H4247)</f>
        <v/>
      </c>
      <c r="J4247" s="9" t="str">
        <f t="shared" ref="J4247:J4310" si="418">IF(A4247="","",IF(MONTH(I4247)&lt;10,YEAR(I4247)&amp;"-0"&amp;MONTH(I4247),YEAR(I4247)&amp;"-"&amp;MONTH(I4247)))</f>
        <v/>
      </c>
      <c r="K4247" s="11" t="str">
        <f t="shared" ref="K4247:K4310" si="419">IF(A4247="","",IF(B4247=1,F4247,O4246))</f>
        <v/>
      </c>
      <c r="L4247" s="11" t="str">
        <f t="shared" ref="L4247:L4310" si="420">IF(A4247="","",N4247-M4247)</f>
        <v/>
      </c>
      <c r="M4247" s="11" t="str">
        <f>IF(A4247="","",VLOOKUP(E4247,index!$A$1:$B$6,2,0)*K4247*G4247)</f>
        <v/>
      </c>
      <c r="N4247" s="11" t="str">
        <f>IF(A4247="","",-PMT(G4247*VLOOKUP(E4247,index!$A$1:$B$6,2,0),C4247,F4247,0,0))</f>
        <v/>
      </c>
      <c r="O4247" s="11" t="str">
        <f t="shared" ref="O4247:O4310" si="421">IF(A4247="","",K4247-L4247)</f>
        <v/>
      </c>
      <c r="P4247" s="11" t="str">
        <f t="shared" si="416"/>
        <v/>
      </c>
    </row>
    <row r="4248" spans="1:16" x14ac:dyDescent="0.25">
      <c r="A4248" s="9" t="str">
        <f>IF(A4247="","",IF(B4247&lt;C4247,A4247,IF(A4247=MAX('entry data'!$B$8:$B$507),"",A4247+1)))</f>
        <v/>
      </c>
      <c r="B4248" s="9" t="str">
        <f t="shared" si="417"/>
        <v/>
      </c>
      <c r="C4248" s="9" t="str">
        <f>IF(ISERROR(VLOOKUP(A4248,'entry data'!B:G,6,0)),"",VLOOKUP(A4248,'entry data'!B:G,6,0))</f>
        <v/>
      </c>
      <c r="D4248" s="9" t="str">
        <f>IF(ISERROR(VLOOKUP(A4248,'entry data'!B:C,2,0)),"",VLOOKUP(A4248,'entry data'!B:C,2,0))</f>
        <v/>
      </c>
      <c r="E4248" s="9" t="str">
        <f>IF(ISERROR(VLOOKUP(A4248,'entry data'!B:E,4,0)),"",VLOOKUP(A4248,'entry data'!B:E,4,0))</f>
        <v/>
      </c>
      <c r="F4248" s="11" t="str">
        <f>IF(A4248="","",IF(ISERROR(VLOOKUP(A4248,'entry data'!B:F,5,0)),"",VLOOKUP(A4248,'entry data'!B:F,5,0)))</f>
        <v/>
      </c>
      <c r="G4248" s="12" t="str">
        <f>IF(A4248="","",IF(ISERROR(VLOOKUP(A4248,'entry data'!B:I,8,0)),"",VLOOKUP(A4248,'entry data'!B:I,7,0)))</f>
        <v/>
      </c>
      <c r="H4248" s="13" t="str">
        <f>IF(A4248="","",IF(B4248=1,VLOOKUP(A4248,'entry data'!B:D,3,0),I4247))</f>
        <v/>
      </c>
      <c r="I4248" s="14" t="str">
        <f>IF(A4248="","",IF(E4248="weekly",7,IF(E4248="fortnightly",14,IF(E4248="monthly",DATE(IF(MONTH(H4248)=12,YEAR(H4248)+1,YEAR(H4248)),VLOOKUP(MONTH(H4248),index!$D$2:$G$13,2,0),DAY(H4248)),
IF(E4248="quarterly",DATE(IF(MONTH(H4248)&gt;=10,YEAR(H4248)+1,YEAR(H4248)),VLOOKUP(MONTH(H4248),index!$D$2:$G$13,3,0),DAY(H4248)),
IF(E4248="halfyearly",DATE(IF(MONTH(H4248)&gt;=7,YEAR(H4248)+1,YEAR(H4248)),VLOOKUP(MONTH(H4248),index!$D$2:$G$13,4,0),DAY(H4248)),
DATE(YEAR(H4248)+1,MONTH(H4248),DAY(H4248)))))-H4248))+H4248)</f>
        <v/>
      </c>
      <c r="J4248" s="9" t="str">
        <f t="shared" si="418"/>
        <v/>
      </c>
      <c r="K4248" s="11" t="str">
        <f t="shared" si="419"/>
        <v/>
      </c>
      <c r="L4248" s="11" t="str">
        <f t="shared" si="420"/>
        <v/>
      </c>
      <c r="M4248" s="11" t="str">
        <f>IF(A4248="","",VLOOKUP(E4248,index!$A$1:$B$6,2,0)*K4248*G4248)</f>
        <v/>
      </c>
      <c r="N4248" s="11" t="str">
        <f>IF(A4248="","",-PMT(G4248*VLOOKUP(E4248,index!$A$1:$B$6,2,0),C4248,F4248,0,0))</f>
        <v/>
      </c>
      <c r="O4248" s="11" t="str">
        <f t="shared" si="421"/>
        <v/>
      </c>
      <c r="P4248" s="11" t="str">
        <f t="shared" si="416"/>
        <v/>
      </c>
    </row>
    <row r="4249" spans="1:16" x14ac:dyDescent="0.25">
      <c r="A4249" s="9" t="str">
        <f>IF(A4248="","",IF(B4248&lt;C4248,A4248,IF(A4248=MAX('entry data'!$B$8:$B$507),"",A4248+1)))</f>
        <v/>
      </c>
      <c r="B4249" s="9" t="str">
        <f t="shared" si="417"/>
        <v/>
      </c>
      <c r="C4249" s="9" t="str">
        <f>IF(ISERROR(VLOOKUP(A4249,'entry data'!B:G,6,0)),"",VLOOKUP(A4249,'entry data'!B:G,6,0))</f>
        <v/>
      </c>
      <c r="D4249" s="9" t="str">
        <f>IF(ISERROR(VLOOKUP(A4249,'entry data'!B:C,2,0)),"",VLOOKUP(A4249,'entry data'!B:C,2,0))</f>
        <v/>
      </c>
      <c r="E4249" s="9" t="str">
        <f>IF(ISERROR(VLOOKUP(A4249,'entry data'!B:E,4,0)),"",VLOOKUP(A4249,'entry data'!B:E,4,0))</f>
        <v/>
      </c>
      <c r="F4249" s="11" t="str">
        <f>IF(A4249="","",IF(ISERROR(VLOOKUP(A4249,'entry data'!B:F,5,0)),"",VLOOKUP(A4249,'entry data'!B:F,5,0)))</f>
        <v/>
      </c>
      <c r="G4249" s="12" t="str">
        <f>IF(A4249="","",IF(ISERROR(VLOOKUP(A4249,'entry data'!B:I,8,0)),"",VLOOKUP(A4249,'entry data'!B:I,7,0)))</f>
        <v/>
      </c>
      <c r="H4249" s="13" t="str">
        <f>IF(A4249="","",IF(B4249=1,VLOOKUP(A4249,'entry data'!B:D,3,0),I4248))</f>
        <v/>
      </c>
      <c r="I4249" s="14" t="str">
        <f>IF(A4249="","",IF(E4249="weekly",7,IF(E4249="fortnightly",14,IF(E4249="monthly",DATE(IF(MONTH(H4249)=12,YEAR(H4249)+1,YEAR(H4249)),VLOOKUP(MONTH(H4249),index!$D$2:$G$13,2,0),DAY(H4249)),
IF(E4249="quarterly",DATE(IF(MONTH(H4249)&gt;=10,YEAR(H4249)+1,YEAR(H4249)),VLOOKUP(MONTH(H4249),index!$D$2:$G$13,3,0),DAY(H4249)),
IF(E4249="halfyearly",DATE(IF(MONTH(H4249)&gt;=7,YEAR(H4249)+1,YEAR(H4249)),VLOOKUP(MONTH(H4249),index!$D$2:$G$13,4,0),DAY(H4249)),
DATE(YEAR(H4249)+1,MONTH(H4249),DAY(H4249)))))-H4249))+H4249)</f>
        <v/>
      </c>
      <c r="J4249" s="9" t="str">
        <f t="shared" si="418"/>
        <v/>
      </c>
      <c r="K4249" s="11" t="str">
        <f t="shared" si="419"/>
        <v/>
      </c>
      <c r="L4249" s="11" t="str">
        <f t="shared" si="420"/>
        <v/>
      </c>
      <c r="M4249" s="11" t="str">
        <f>IF(A4249="","",VLOOKUP(E4249,index!$A$1:$B$6,2,0)*K4249*G4249)</f>
        <v/>
      </c>
      <c r="N4249" s="11" t="str">
        <f>IF(A4249="","",-PMT(G4249*VLOOKUP(E4249,index!$A$1:$B$6,2,0),C4249,F4249,0,0))</f>
        <v/>
      </c>
      <c r="O4249" s="11" t="str">
        <f t="shared" si="421"/>
        <v/>
      </c>
      <c r="P4249" s="11" t="str">
        <f t="shared" si="416"/>
        <v/>
      </c>
    </row>
    <row r="4250" spans="1:16" x14ac:dyDescent="0.25">
      <c r="A4250" s="9" t="str">
        <f>IF(A4249="","",IF(B4249&lt;C4249,A4249,IF(A4249=MAX('entry data'!$B$8:$B$507),"",A4249+1)))</f>
        <v/>
      </c>
      <c r="B4250" s="9" t="str">
        <f t="shared" si="417"/>
        <v/>
      </c>
      <c r="C4250" s="9" t="str">
        <f>IF(ISERROR(VLOOKUP(A4250,'entry data'!B:G,6,0)),"",VLOOKUP(A4250,'entry data'!B:G,6,0))</f>
        <v/>
      </c>
      <c r="D4250" s="9" t="str">
        <f>IF(ISERROR(VLOOKUP(A4250,'entry data'!B:C,2,0)),"",VLOOKUP(A4250,'entry data'!B:C,2,0))</f>
        <v/>
      </c>
      <c r="E4250" s="9" t="str">
        <f>IF(ISERROR(VLOOKUP(A4250,'entry data'!B:E,4,0)),"",VLOOKUP(A4250,'entry data'!B:E,4,0))</f>
        <v/>
      </c>
      <c r="F4250" s="11" t="str">
        <f>IF(A4250="","",IF(ISERROR(VLOOKUP(A4250,'entry data'!B:F,5,0)),"",VLOOKUP(A4250,'entry data'!B:F,5,0)))</f>
        <v/>
      </c>
      <c r="G4250" s="12" t="str">
        <f>IF(A4250="","",IF(ISERROR(VLOOKUP(A4250,'entry data'!B:I,8,0)),"",VLOOKUP(A4250,'entry data'!B:I,7,0)))</f>
        <v/>
      </c>
      <c r="H4250" s="13" t="str">
        <f>IF(A4250="","",IF(B4250=1,VLOOKUP(A4250,'entry data'!B:D,3,0),I4249))</f>
        <v/>
      </c>
      <c r="I4250" s="14" t="str">
        <f>IF(A4250="","",IF(E4250="weekly",7,IF(E4250="fortnightly",14,IF(E4250="monthly",DATE(IF(MONTH(H4250)=12,YEAR(H4250)+1,YEAR(H4250)),VLOOKUP(MONTH(H4250),index!$D$2:$G$13,2,0),DAY(H4250)),
IF(E4250="quarterly",DATE(IF(MONTH(H4250)&gt;=10,YEAR(H4250)+1,YEAR(H4250)),VLOOKUP(MONTH(H4250),index!$D$2:$G$13,3,0),DAY(H4250)),
IF(E4250="halfyearly",DATE(IF(MONTH(H4250)&gt;=7,YEAR(H4250)+1,YEAR(H4250)),VLOOKUP(MONTH(H4250),index!$D$2:$G$13,4,0),DAY(H4250)),
DATE(YEAR(H4250)+1,MONTH(H4250),DAY(H4250)))))-H4250))+H4250)</f>
        <v/>
      </c>
      <c r="J4250" s="9" t="str">
        <f t="shared" si="418"/>
        <v/>
      </c>
      <c r="K4250" s="11" t="str">
        <f t="shared" si="419"/>
        <v/>
      </c>
      <c r="L4250" s="11" t="str">
        <f t="shared" si="420"/>
        <v/>
      </c>
      <c r="M4250" s="11" t="str">
        <f>IF(A4250="","",VLOOKUP(E4250,index!$A$1:$B$6,2,0)*K4250*G4250)</f>
        <v/>
      </c>
      <c r="N4250" s="11" t="str">
        <f>IF(A4250="","",-PMT(G4250*VLOOKUP(E4250,index!$A$1:$B$6,2,0),C4250,F4250,0,0))</f>
        <v/>
      </c>
      <c r="O4250" s="11" t="str">
        <f t="shared" si="421"/>
        <v/>
      </c>
      <c r="P4250" s="11" t="str">
        <f t="shared" si="416"/>
        <v/>
      </c>
    </row>
    <row r="4251" spans="1:16" x14ac:dyDescent="0.25">
      <c r="A4251" s="9" t="str">
        <f>IF(A4250="","",IF(B4250&lt;C4250,A4250,IF(A4250=MAX('entry data'!$B$8:$B$507),"",A4250+1)))</f>
        <v/>
      </c>
      <c r="B4251" s="9" t="str">
        <f t="shared" si="417"/>
        <v/>
      </c>
      <c r="C4251" s="9" t="str">
        <f>IF(ISERROR(VLOOKUP(A4251,'entry data'!B:G,6,0)),"",VLOOKUP(A4251,'entry data'!B:G,6,0))</f>
        <v/>
      </c>
      <c r="D4251" s="9" t="str">
        <f>IF(ISERROR(VLOOKUP(A4251,'entry data'!B:C,2,0)),"",VLOOKUP(A4251,'entry data'!B:C,2,0))</f>
        <v/>
      </c>
      <c r="E4251" s="9" t="str">
        <f>IF(ISERROR(VLOOKUP(A4251,'entry data'!B:E,4,0)),"",VLOOKUP(A4251,'entry data'!B:E,4,0))</f>
        <v/>
      </c>
      <c r="F4251" s="11" t="str">
        <f>IF(A4251="","",IF(ISERROR(VLOOKUP(A4251,'entry data'!B:F,5,0)),"",VLOOKUP(A4251,'entry data'!B:F,5,0)))</f>
        <v/>
      </c>
      <c r="G4251" s="12" t="str">
        <f>IF(A4251="","",IF(ISERROR(VLOOKUP(A4251,'entry data'!B:I,8,0)),"",VLOOKUP(A4251,'entry data'!B:I,7,0)))</f>
        <v/>
      </c>
      <c r="H4251" s="13" t="str">
        <f>IF(A4251="","",IF(B4251=1,VLOOKUP(A4251,'entry data'!B:D,3,0),I4250))</f>
        <v/>
      </c>
      <c r="I4251" s="14" t="str">
        <f>IF(A4251="","",IF(E4251="weekly",7,IF(E4251="fortnightly",14,IF(E4251="monthly",DATE(IF(MONTH(H4251)=12,YEAR(H4251)+1,YEAR(H4251)),VLOOKUP(MONTH(H4251),index!$D$2:$G$13,2,0),DAY(H4251)),
IF(E4251="quarterly",DATE(IF(MONTH(H4251)&gt;=10,YEAR(H4251)+1,YEAR(H4251)),VLOOKUP(MONTH(H4251),index!$D$2:$G$13,3,0),DAY(H4251)),
IF(E4251="halfyearly",DATE(IF(MONTH(H4251)&gt;=7,YEAR(H4251)+1,YEAR(H4251)),VLOOKUP(MONTH(H4251),index!$D$2:$G$13,4,0),DAY(H4251)),
DATE(YEAR(H4251)+1,MONTH(H4251),DAY(H4251)))))-H4251))+H4251)</f>
        <v/>
      </c>
      <c r="J4251" s="9" t="str">
        <f t="shared" si="418"/>
        <v/>
      </c>
      <c r="K4251" s="11" t="str">
        <f t="shared" si="419"/>
        <v/>
      </c>
      <c r="L4251" s="11" t="str">
        <f t="shared" si="420"/>
        <v/>
      </c>
      <c r="M4251" s="11" t="str">
        <f>IF(A4251="","",VLOOKUP(E4251,index!$A$1:$B$6,2,0)*K4251*G4251)</f>
        <v/>
      </c>
      <c r="N4251" s="11" t="str">
        <f>IF(A4251="","",-PMT(G4251*VLOOKUP(E4251,index!$A$1:$B$6,2,0),C4251,F4251,0,0))</f>
        <v/>
      </c>
      <c r="O4251" s="11" t="str">
        <f t="shared" si="421"/>
        <v/>
      </c>
      <c r="P4251" s="11" t="str">
        <f t="shared" si="416"/>
        <v/>
      </c>
    </row>
    <row r="4252" spans="1:16" x14ac:dyDescent="0.25">
      <c r="A4252" s="9" t="str">
        <f>IF(A4251="","",IF(B4251&lt;C4251,A4251,IF(A4251=MAX('entry data'!$B$8:$B$507),"",A4251+1)))</f>
        <v/>
      </c>
      <c r="B4252" s="9" t="str">
        <f t="shared" si="417"/>
        <v/>
      </c>
      <c r="C4252" s="9" t="str">
        <f>IF(ISERROR(VLOOKUP(A4252,'entry data'!B:G,6,0)),"",VLOOKUP(A4252,'entry data'!B:G,6,0))</f>
        <v/>
      </c>
      <c r="D4252" s="9" t="str">
        <f>IF(ISERROR(VLOOKUP(A4252,'entry data'!B:C,2,0)),"",VLOOKUP(A4252,'entry data'!B:C,2,0))</f>
        <v/>
      </c>
      <c r="E4252" s="9" t="str">
        <f>IF(ISERROR(VLOOKUP(A4252,'entry data'!B:E,4,0)),"",VLOOKUP(A4252,'entry data'!B:E,4,0))</f>
        <v/>
      </c>
      <c r="F4252" s="11" t="str">
        <f>IF(A4252="","",IF(ISERROR(VLOOKUP(A4252,'entry data'!B:F,5,0)),"",VLOOKUP(A4252,'entry data'!B:F,5,0)))</f>
        <v/>
      </c>
      <c r="G4252" s="12" t="str">
        <f>IF(A4252="","",IF(ISERROR(VLOOKUP(A4252,'entry data'!B:I,8,0)),"",VLOOKUP(A4252,'entry data'!B:I,7,0)))</f>
        <v/>
      </c>
      <c r="H4252" s="13" t="str">
        <f>IF(A4252="","",IF(B4252=1,VLOOKUP(A4252,'entry data'!B:D,3,0),I4251))</f>
        <v/>
      </c>
      <c r="I4252" s="14" t="str">
        <f>IF(A4252="","",IF(E4252="weekly",7,IF(E4252="fortnightly",14,IF(E4252="monthly",DATE(IF(MONTH(H4252)=12,YEAR(H4252)+1,YEAR(H4252)),VLOOKUP(MONTH(H4252),index!$D$2:$G$13,2,0),DAY(H4252)),
IF(E4252="quarterly",DATE(IF(MONTH(H4252)&gt;=10,YEAR(H4252)+1,YEAR(H4252)),VLOOKUP(MONTH(H4252),index!$D$2:$G$13,3,0),DAY(H4252)),
IF(E4252="halfyearly",DATE(IF(MONTH(H4252)&gt;=7,YEAR(H4252)+1,YEAR(H4252)),VLOOKUP(MONTH(H4252),index!$D$2:$G$13,4,0),DAY(H4252)),
DATE(YEAR(H4252)+1,MONTH(H4252),DAY(H4252)))))-H4252))+H4252)</f>
        <v/>
      </c>
      <c r="J4252" s="9" t="str">
        <f t="shared" si="418"/>
        <v/>
      </c>
      <c r="K4252" s="11" t="str">
        <f t="shared" si="419"/>
        <v/>
      </c>
      <c r="L4252" s="11" t="str">
        <f t="shared" si="420"/>
        <v/>
      </c>
      <c r="M4252" s="11" t="str">
        <f>IF(A4252="","",VLOOKUP(E4252,index!$A$1:$B$6,2,0)*K4252*G4252)</f>
        <v/>
      </c>
      <c r="N4252" s="11" t="str">
        <f>IF(A4252="","",-PMT(G4252*VLOOKUP(E4252,index!$A$1:$B$6,2,0),C4252,F4252,0,0))</f>
        <v/>
      </c>
      <c r="O4252" s="11" t="str">
        <f t="shared" si="421"/>
        <v/>
      </c>
      <c r="P4252" s="11" t="str">
        <f t="shared" si="416"/>
        <v/>
      </c>
    </row>
    <row r="4253" spans="1:16" x14ac:dyDescent="0.25">
      <c r="A4253" s="9" t="str">
        <f>IF(A4252="","",IF(B4252&lt;C4252,A4252,IF(A4252=MAX('entry data'!$B$8:$B$507),"",A4252+1)))</f>
        <v/>
      </c>
      <c r="B4253" s="9" t="str">
        <f t="shared" si="417"/>
        <v/>
      </c>
      <c r="C4253" s="9" t="str">
        <f>IF(ISERROR(VLOOKUP(A4253,'entry data'!B:G,6,0)),"",VLOOKUP(A4253,'entry data'!B:G,6,0))</f>
        <v/>
      </c>
      <c r="D4253" s="9" t="str">
        <f>IF(ISERROR(VLOOKUP(A4253,'entry data'!B:C,2,0)),"",VLOOKUP(A4253,'entry data'!B:C,2,0))</f>
        <v/>
      </c>
      <c r="E4253" s="9" t="str">
        <f>IF(ISERROR(VLOOKUP(A4253,'entry data'!B:E,4,0)),"",VLOOKUP(A4253,'entry data'!B:E,4,0))</f>
        <v/>
      </c>
      <c r="F4253" s="11" t="str">
        <f>IF(A4253="","",IF(ISERROR(VLOOKUP(A4253,'entry data'!B:F,5,0)),"",VLOOKUP(A4253,'entry data'!B:F,5,0)))</f>
        <v/>
      </c>
      <c r="G4253" s="12" t="str">
        <f>IF(A4253="","",IF(ISERROR(VLOOKUP(A4253,'entry data'!B:I,8,0)),"",VLOOKUP(A4253,'entry data'!B:I,7,0)))</f>
        <v/>
      </c>
      <c r="H4253" s="13" t="str">
        <f>IF(A4253="","",IF(B4253=1,VLOOKUP(A4253,'entry data'!B:D,3,0),I4252))</f>
        <v/>
      </c>
      <c r="I4253" s="14" t="str">
        <f>IF(A4253="","",IF(E4253="weekly",7,IF(E4253="fortnightly",14,IF(E4253="monthly",DATE(IF(MONTH(H4253)=12,YEAR(H4253)+1,YEAR(H4253)),VLOOKUP(MONTH(H4253),index!$D$2:$G$13,2,0),DAY(H4253)),
IF(E4253="quarterly",DATE(IF(MONTH(H4253)&gt;=10,YEAR(H4253)+1,YEAR(H4253)),VLOOKUP(MONTH(H4253),index!$D$2:$G$13,3,0),DAY(H4253)),
IF(E4253="halfyearly",DATE(IF(MONTH(H4253)&gt;=7,YEAR(H4253)+1,YEAR(H4253)),VLOOKUP(MONTH(H4253),index!$D$2:$G$13,4,0),DAY(H4253)),
DATE(YEAR(H4253)+1,MONTH(H4253),DAY(H4253)))))-H4253))+H4253)</f>
        <v/>
      </c>
      <c r="J4253" s="9" t="str">
        <f t="shared" si="418"/>
        <v/>
      </c>
      <c r="K4253" s="11" t="str">
        <f t="shared" si="419"/>
        <v/>
      </c>
      <c r="L4253" s="11" t="str">
        <f t="shared" si="420"/>
        <v/>
      </c>
      <c r="M4253" s="11" t="str">
        <f>IF(A4253="","",VLOOKUP(E4253,index!$A$1:$B$6,2,0)*K4253*G4253)</f>
        <v/>
      </c>
      <c r="N4253" s="11" t="str">
        <f>IF(A4253="","",-PMT(G4253*VLOOKUP(E4253,index!$A$1:$B$6,2,0),C4253,F4253,0,0))</f>
        <v/>
      </c>
      <c r="O4253" s="11" t="str">
        <f t="shared" si="421"/>
        <v/>
      </c>
      <c r="P4253" s="11" t="str">
        <f t="shared" si="416"/>
        <v/>
      </c>
    </row>
    <row r="4254" spans="1:16" x14ac:dyDescent="0.25">
      <c r="A4254" s="9" t="str">
        <f>IF(A4253="","",IF(B4253&lt;C4253,A4253,IF(A4253=MAX('entry data'!$B$8:$B$507),"",A4253+1)))</f>
        <v/>
      </c>
      <c r="B4254" s="9" t="str">
        <f t="shared" si="417"/>
        <v/>
      </c>
      <c r="C4254" s="9" t="str">
        <f>IF(ISERROR(VLOOKUP(A4254,'entry data'!B:G,6,0)),"",VLOOKUP(A4254,'entry data'!B:G,6,0))</f>
        <v/>
      </c>
      <c r="D4254" s="9" t="str">
        <f>IF(ISERROR(VLOOKUP(A4254,'entry data'!B:C,2,0)),"",VLOOKUP(A4254,'entry data'!B:C,2,0))</f>
        <v/>
      </c>
      <c r="E4254" s="9" t="str">
        <f>IF(ISERROR(VLOOKUP(A4254,'entry data'!B:E,4,0)),"",VLOOKUP(A4254,'entry data'!B:E,4,0))</f>
        <v/>
      </c>
      <c r="F4254" s="11" t="str">
        <f>IF(A4254="","",IF(ISERROR(VLOOKUP(A4254,'entry data'!B:F,5,0)),"",VLOOKUP(A4254,'entry data'!B:F,5,0)))</f>
        <v/>
      </c>
      <c r="G4254" s="12" t="str">
        <f>IF(A4254="","",IF(ISERROR(VLOOKUP(A4254,'entry data'!B:I,8,0)),"",VLOOKUP(A4254,'entry data'!B:I,7,0)))</f>
        <v/>
      </c>
      <c r="H4254" s="13" t="str">
        <f>IF(A4254="","",IF(B4254=1,VLOOKUP(A4254,'entry data'!B:D,3,0),I4253))</f>
        <v/>
      </c>
      <c r="I4254" s="14" t="str">
        <f>IF(A4254="","",IF(E4254="weekly",7,IF(E4254="fortnightly",14,IF(E4254="monthly",DATE(IF(MONTH(H4254)=12,YEAR(H4254)+1,YEAR(H4254)),VLOOKUP(MONTH(H4254),index!$D$2:$G$13,2,0),DAY(H4254)),
IF(E4254="quarterly",DATE(IF(MONTH(H4254)&gt;=10,YEAR(H4254)+1,YEAR(H4254)),VLOOKUP(MONTH(H4254),index!$D$2:$G$13,3,0),DAY(H4254)),
IF(E4254="halfyearly",DATE(IF(MONTH(H4254)&gt;=7,YEAR(H4254)+1,YEAR(H4254)),VLOOKUP(MONTH(H4254),index!$D$2:$G$13,4,0),DAY(H4254)),
DATE(YEAR(H4254)+1,MONTH(H4254),DAY(H4254)))))-H4254))+H4254)</f>
        <v/>
      </c>
      <c r="J4254" s="9" t="str">
        <f t="shared" si="418"/>
        <v/>
      </c>
      <c r="K4254" s="11" t="str">
        <f t="shared" si="419"/>
        <v/>
      </c>
      <c r="L4254" s="11" t="str">
        <f t="shared" si="420"/>
        <v/>
      </c>
      <c r="M4254" s="11" t="str">
        <f>IF(A4254="","",VLOOKUP(E4254,index!$A$1:$B$6,2,0)*K4254*G4254)</f>
        <v/>
      </c>
      <c r="N4254" s="11" t="str">
        <f>IF(A4254="","",-PMT(G4254*VLOOKUP(E4254,index!$A$1:$B$6,2,0),C4254,F4254,0,0))</f>
        <v/>
      </c>
      <c r="O4254" s="11" t="str">
        <f t="shared" si="421"/>
        <v/>
      </c>
      <c r="P4254" s="11" t="str">
        <f t="shared" si="416"/>
        <v/>
      </c>
    </row>
    <row r="4255" spans="1:16" x14ac:dyDescent="0.25">
      <c r="A4255" s="9" t="str">
        <f>IF(A4254="","",IF(B4254&lt;C4254,A4254,IF(A4254=MAX('entry data'!$B$8:$B$507),"",A4254+1)))</f>
        <v/>
      </c>
      <c r="B4255" s="9" t="str">
        <f t="shared" si="417"/>
        <v/>
      </c>
      <c r="C4255" s="9" t="str">
        <f>IF(ISERROR(VLOOKUP(A4255,'entry data'!B:G,6,0)),"",VLOOKUP(A4255,'entry data'!B:G,6,0))</f>
        <v/>
      </c>
      <c r="D4255" s="9" t="str">
        <f>IF(ISERROR(VLOOKUP(A4255,'entry data'!B:C,2,0)),"",VLOOKUP(A4255,'entry data'!B:C,2,0))</f>
        <v/>
      </c>
      <c r="E4255" s="9" t="str">
        <f>IF(ISERROR(VLOOKUP(A4255,'entry data'!B:E,4,0)),"",VLOOKUP(A4255,'entry data'!B:E,4,0))</f>
        <v/>
      </c>
      <c r="F4255" s="11" t="str">
        <f>IF(A4255="","",IF(ISERROR(VLOOKUP(A4255,'entry data'!B:F,5,0)),"",VLOOKUP(A4255,'entry data'!B:F,5,0)))</f>
        <v/>
      </c>
      <c r="G4255" s="12" t="str">
        <f>IF(A4255="","",IF(ISERROR(VLOOKUP(A4255,'entry data'!B:I,8,0)),"",VLOOKUP(A4255,'entry data'!B:I,7,0)))</f>
        <v/>
      </c>
      <c r="H4255" s="13" t="str">
        <f>IF(A4255="","",IF(B4255=1,VLOOKUP(A4255,'entry data'!B:D,3,0),I4254))</f>
        <v/>
      </c>
      <c r="I4255" s="14" t="str">
        <f>IF(A4255="","",IF(E4255="weekly",7,IF(E4255="fortnightly",14,IF(E4255="monthly",DATE(IF(MONTH(H4255)=12,YEAR(H4255)+1,YEAR(H4255)),VLOOKUP(MONTH(H4255),index!$D$2:$G$13,2,0),DAY(H4255)),
IF(E4255="quarterly",DATE(IF(MONTH(H4255)&gt;=10,YEAR(H4255)+1,YEAR(H4255)),VLOOKUP(MONTH(H4255),index!$D$2:$G$13,3,0),DAY(H4255)),
IF(E4255="halfyearly",DATE(IF(MONTH(H4255)&gt;=7,YEAR(H4255)+1,YEAR(H4255)),VLOOKUP(MONTH(H4255),index!$D$2:$G$13,4,0),DAY(H4255)),
DATE(YEAR(H4255)+1,MONTH(H4255),DAY(H4255)))))-H4255))+H4255)</f>
        <v/>
      </c>
      <c r="J4255" s="9" t="str">
        <f t="shared" si="418"/>
        <v/>
      </c>
      <c r="K4255" s="11" t="str">
        <f t="shared" si="419"/>
        <v/>
      </c>
      <c r="L4255" s="11" t="str">
        <f t="shared" si="420"/>
        <v/>
      </c>
      <c r="M4255" s="11" t="str">
        <f>IF(A4255="","",VLOOKUP(E4255,index!$A$1:$B$6,2,0)*K4255*G4255)</f>
        <v/>
      </c>
      <c r="N4255" s="11" t="str">
        <f>IF(A4255="","",-PMT(G4255*VLOOKUP(E4255,index!$A$1:$B$6,2,0),C4255,F4255,0,0))</f>
        <v/>
      </c>
      <c r="O4255" s="11" t="str">
        <f t="shared" si="421"/>
        <v/>
      </c>
      <c r="P4255" s="11" t="str">
        <f t="shared" si="416"/>
        <v/>
      </c>
    </row>
    <row r="4256" spans="1:16" x14ac:dyDescent="0.25">
      <c r="A4256" s="9" t="str">
        <f>IF(A4255="","",IF(B4255&lt;C4255,A4255,IF(A4255=MAX('entry data'!$B$8:$B$507),"",A4255+1)))</f>
        <v/>
      </c>
      <c r="B4256" s="9" t="str">
        <f t="shared" si="417"/>
        <v/>
      </c>
      <c r="C4256" s="9" t="str">
        <f>IF(ISERROR(VLOOKUP(A4256,'entry data'!B:G,6,0)),"",VLOOKUP(A4256,'entry data'!B:G,6,0))</f>
        <v/>
      </c>
      <c r="D4256" s="9" t="str">
        <f>IF(ISERROR(VLOOKUP(A4256,'entry data'!B:C,2,0)),"",VLOOKUP(A4256,'entry data'!B:C,2,0))</f>
        <v/>
      </c>
      <c r="E4256" s="9" t="str">
        <f>IF(ISERROR(VLOOKUP(A4256,'entry data'!B:E,4,0)),"",VLOOKUP(A4256,'entry data'!B:E,4,0))</f>
        <v/>
      </c>
      <c r="F4256" s="11" t="str">
        <f>IF(A4256="","",IF(ISERROR(VLOOKUP(A4256,'entry data'!B:F,5,0)),"",VLOOKUP(A4256,'entry data'!B:F,5,0)))</f>
        <v/>
      </c>
      <c r="G4256" s="12" t="str">
        <f>IF(A4256="","",IF(ISERROR(VLOOKUP(A4256,'entry data'!B:I,8,0)),"",VLOOKUP(A4256,'entry data'!B:I,7,0)))</f>
        <v/>
      </c>
      <c r="H4256" s="13" t="str">
        <f>IF(A4256="","",IF(B4256=1,VLOOKUP(A4256,'entry data'!B:D,3,0),I4255))</f>
        <v/>
      </c>
      <c r="I4256" s="14" t="str">
        <f>IF(A4256="","",IF(E4256="weekly",7,IF(E4256="fortnightly",14,IF(E4256="monthly",DATE(IF(MONTH(H4256)=12,YEAR(H4256)+1,YEAR(H4256)),VLOOKUP(MONTH(H4256),index!$D$2:$G$13,2,0),DAY(H4256)),
IF(E4256="quarterly",DATE(IF(MONTH(H4256)&gt;=10,YEAR(H4256)+1,YEAR(H4256)),VLOOKUP(MONTH(H4256),index!$D$2:$G$13,3,0),DAY(H4256)),
IF(E4256="halfyearly",DATE(IF(MONTH(H4256)&gt;=7,YEAR(H4256)+1,YEAR(H4256)),VLOOKUP(MONTH(H4256),index!$D$2:$G$13,4,0),DAY(H4256)),
DATE(YEAR(H4256)+1,MONTH(H4256),DAY(H4256)))))-H4256))+H4256)</f>
        <v/>
      </c>
      <c r="J4256" s="9" t="str">
        <f t="shared" si="418"/>
        <v/>
      </c>
      <c r="K4256" s="11" t="str">
        <f t="shared" si="419"/>
        <v/>
      </c>
      <c r="L4256" s="11" t="str">
        <f t="shared" si="420"/>
        <v/>
      </c>
      <c r="M4256" s="11" t="str">
        <f>IF(A4256="","",VLOOKUP(E4256,index!$A$1:$B$6,2,0)*K4256*G4256)</f>
        <v/>
      </c>
      <c r="N4256" s="11" t="str">
        <f>IF(A4256="","",-PMT(G4256*VLOOKUP(E4256,index!$A$1:$B$6,2,0),C4256,F4256,0,0))</f>
        <v/>
      </c>
      <c r="O4256" s="11" t="str">
        <f t="shared" si="421"/>
        <v/>
      </c>
      <c r="P4256" s="11" t="str">
        <f t="shared" si="416"/>
        <v/>
      </c>
    </row>
    <row r="4257" spans="1:16" x14ac:dyDescent="0.25">
      <c r="A4257" s="9" t="str">
        <f>IF(A4256="","",IF(B4256&lt;C4256,A4256,IF(A4256=MAX('entry data'!$B$8:$B$507),"",A4256+1)))</f>
        <v/>
      </c>
      <c r="B4257" s="9" t="str">
        <f t="shared" si="417"/>
        <v/>
      </c>
      <c r="C4257" s="9" t="str">
        <f>IF(ISERROR(VLOOKUP(A4257,'entry data'!B:G,6,0)),"",VLOOKUP(A4257,'entry data'!B:G,6,0))</f>
        <v/>
      </c>
      <c r="D4257" s="9" t="str">
        <f>IF(ISERROR(VLOOKUP(A4257,'entry data'!B:C,2,0)),"",VLOOKUP(A4257,'entry data'!B:C,2,0))</f>
        <v/>
      </c>
      <c r="E4257" s="9" t="str">
        <f>IF(ISERROR(VLOOKUP(A4257,'entry data'!B:E,4,0)),"",VLOOKUP(A4257,'entry data'!B:E,4,0))</f>
        <v/>
      </c>
      <c r="F4257" s="11" t="str">
        <f>IF(A4257="","",IF(ISERROR(VLOOKUP(A4257,'entry data'!B:F,5,0)),"",VLOOKUP(A4257,'entry data'!B:F,5,0)))</f>
        <v/>
      </c>
      <c r="G4257" s="12" t="str">
        <f>IF(A4257="","",IF(ISERROR(VLOOKUP(A4257,'entry data'!B:I,8,0)),"",VLOOKUP(A4257,'entry data'!B:I,7,0)))</f>
        <v/>
      </c>
      <c r="H4257" s="13" t="str">
        <f>IF(A4257="","",IF(B4257=1,VLOOKUP(A4257,'entry data'!B:D,3,0),I4256))</f>
        <v/>
      </c>
      <c r="I4257" s="14" t="str">
        <f>IF(A4257="","",IF(E4257="weekly",7,IF(E4257="fortnightly",14,IF(E4257="monthly",DATE(IF(MONTH(H4257)=12,YEAR(H4257)+1,YEAR(H4257)),VLOOKUP(MONTH(H4257),index!$D$2:$G$13,2,0),DAY(H4257)),
IF(E4257="quarterly",DATE(IF(MONTH(H4257)&gt;=10,YEAR(H4257)+1,YEAR(H4257)),VLOOKUP(MONTH(H4257),index!$D$2:$G$13,3,0),DAY(H4257)),
IF(E4257="halfyearly",DATE(IF(MONTH(H4257)&gt;=7,YEAR(H4257)+1,YEAR(H4257)),VLOOKUP(MONTH(H4257),index!$D$2:$G$13,4,0),DAY(H4257)),
DATE(YEAR(H4257)+1,MONTH(H4257),DAY(H4257)))))-H4257))+H4257)</f>
        <v/>
      </c>
      <c r="J4257" s="9" t="str">
        <f t="shared" si="418"/>
        <v/>
      </c>
      <c r="K4257" s="11" t="str">
        <f t="shared" si="419"/>
        <v/>
      </c>
      <c r="L4257" s="11" t="str">
        <f t="shared" si="420"/>
        <v/>
      </c>
      <c r="M4257" s="11" t="str">
        <f>IF(A4257="","",VLOOKUP(E4257,index!$A$1:$B$6,2,0)*K4257*G4257)</f>
        <v/>
      </c>
      <c r="N4257" s="11" t="str">
        <f>IF(A4257="","",-PMT(G4257*VLOOKUP(E4257,index!$A$1:$B$6,2,0),C4257,F4257,0,0))</f>
        <v/>
      </c>
      <c r="O4257" s="11" t="str">
        <f t="shared" si="421"/>
        <v/>
      </c>
      <c r="P4257" s="11" t="str">
        <f t="shared" si="416"/>
        <v/>
      </c>
    </row>
    <row r="4258" spans="1:16" x14ac:dyDescent="0.25">
      <c r="A4258" s="9" t="str">
        <f>IF(A4257="","",IF(B4257&lt;C4257,A4257,IF(A4257=MAX('entry data'!$B$8:$B$507),"",A4257+1)))</f>
        <v/>
      </c>
      <c r="B4258" s="9" t="str">
        <f t="shared" si="417"/>
        <v/>
      </c>
      <c r="C4258" s="9" t="str">
        <f>IF(ISERROR(VLOOKUP(A4258,'entry data'!B:G,6,0)),"",VLOOKUP(A4258,'entry data'!B:G,6,0))</f>
        <v/>
      </c>
      <c r="D4258" s="9" t="str">
        <f>IF(ISERROR(VLOOKUP(A4258,'entry data'!B:C,2,0)),"",VLOOKUP(A4258,'entry data'!B:C,2,0))</f>
        <v/>
      </c>
      <c r="E4258" s="9" t="str">
        <f>IF(ISERROR(VLOOKUP(A4258,'entry data'!B:E,4,0)),"",VLOOKUP(A4258,'entry data'!B:E,4,0))</f>
        <v/>
      </c>
      <c r="F4258" s="11" t="str">
        <f>IF(A4258="","",IF(ISERROR(VLOOKUP(A4258,'entry data'!B:F,5,0)),"",VLOOKUP(A4258,'entry data'!B:F,5,0)))</f>
        <v/>
      </c>
      <c r="G4258" s="12" t="str">
        <f>IF(A4258="","",IF(ISERROR(VLOOKUP(A4258,'entry data'!B:I,8,0)),"",VLOOKUP(A4258,'entry data'!B:I,7,0)))</f>
        <v/>
      </c>
      <c r="H4258" s="13" t="str">
        <f>IF(A4258="","",IF(B4258=1,VLOOKUP(A4258,'entry data'!B:D,3,0),I4257))</f>
        <v/>
      </c>
      <c r="I4258" s="14" t="str">
        <f>IF(A4258="","",IF(E4258="weekly",7,IF(E4258="fortnightly",14,IF(E4258="monthly",DATE(IF(MONTH(H4258)=12,YEAR(H4258)+1,YEAR(H4258)),VLOOKUP(MONTH(H4258),index!$D$2:$G$13,2,0),DAY(H4258)),
IF(E4258="quarterly",DATE(IF(MONTH(H4258)&gt;=10,YEAR(H4258)+1,YEAR(H4258)),VLOOKUP(MONTH(H4258),index!$D$2:$G$13,3,0),DAY(H4258)),
IF(E4258="halfyearly",DATE(IF(MONTH(H4258)&gt;=7,YEAR(H4258)+1,YEAR(H4258)),VLOOKUP(MONTH(H4258),index!$D$2:$G$13,4,0),DAY(H4258)),
DATE(YEAR(H4258)+1,MONTH(H4258),DAY(H4258)))))-H4258))+H4258)</f>
        <v/>
      </c>
      <c r="J4258" s="9" t="str">
        <f t="shared" si="418"/>
        <v/>
      </c>
      <c r="K4258" s="11" t="str">
        <f t="shared" si="419"/>
        <v/>
      </c>
      <c r="L4258" s="11" t="str">
        <f t="shared" si="420"/>
        <v/>
      </c>
      <c r="M4258" s="11" t="str">
        <f>IF(A4258="","",VLOOKUP(E4258,index!$A$1:$B$6,2,0)*K4258*G4258)</f>
        <v/>
      </c>
      <c r="N4258" s="11" t="str">
        <f>IF(A4258="","",-PMT(G4258*VLOOKUP(E4258,index!$A$1:$B$6,2,0),C4258,F4258,0,0))</f>
        <v/>
      </c>
      <c r="O4258" s="11" t="str">
        <f t="shared" si="421"/>
        <v/>
      </c>
      <c r="P4258" s="11" t="str">
        <f t="shared" si="416"/>
        <v/>
      </c>
    </row>
    <row r="4259" spans="1:16" x14ac:dyDescent="0.25">
      <c r="A4259" s="9" t="str">
        <f>IF(A4258="","",IF(B4258&lt;C4258,A4258,IF(A4258=MAX('entry data'!$B$8:$B$507),"",A4258+1)))</f>
        <v/>
      </c>
      <c r="B4259" s="9" t="str">
        <f t="shared" si="417"/>
        <v/>
      </c>
      <c r="C4259" s="9" t="str">
        <f>IF(ISERROR(VLOOKUP(A4259,'entry data'!B:G,6,0)),"",VLOOKUP(A4259,'entry data'!B:G,6,0))</f>
        <v/>
      </c>
      <c r="D4259" s="9" t="str">
        <f>IF(ISERROR(VLOOKUP(A4259,'entry data'!B:C,2,0)),"",VLOOKUP(A4259,'entry data'!B:C,2,0))</f>
        <v/>
      </c>
      <c r="E4259" s="9" t="str">
        <f>IF(ISERROR(VLOOKUP(A4259,'entry data'!B:E,4,0)),"",VLOOKUP(A4259,'entry data'!B:E,4,0))</f>
        <v/>
      </c>
      <c r="F4259" s="11" t="str">
        <f>IF(A4259="","",IF(ISERROR(VLOOKUP(A4259,'entry data'!B:F,5,0)),"",VLOOKUP(A4259,'entry data'!B:F,5,0)))</f>
        <v/>
      </c>
      <c r="G4259" s="12" t="str">
        <f>IF(A4259="","",IF(ISERROR(VLOOKUP(A4259,'entry data'!B:I,8,0)),"",VLOOKUP(A4259,'entry data'!B:I,7,0)))</f>
        <v/>
      </c>
      <c r="H4259" s="13" t="str">
        <f>IF(A4259="","",IF(B4259=1,VLOOKUP(A4259,'entry data'!B:D,3,0),I4258))</f>
        <v/>
      </c>
      <c r="I4259" s="14" t="str">
        <f>IF(A4259="","",IF(E4259="weekly",7,IF(E4259="fortnightly",14,IF(E4259="monthly",DATE(IF(MONTH(H4259)=12,YEAR(H4259)+1,YEAR(H4259)),VLOOKUP(MONTH(H4259),index!$D$2:$G$13,2,0),DAY(H4259)),
IF(E4259="quarterly",DATE(IF(MONTH(H4259)&gt;=10,YEAR(H4259)+1,YEAR(H4259)),VLOOKUP(MONTH(H4259),index!$D$2:$G$13,3,0),DAY(H4259)),
IF(E4259="halfyearly",DATE(IF(MONTH(H4259)&gt;=7,YEAR(H4259)+1,YEAR(H4259)),VLOOKUP(MONTH(H4259),index!$D$2:$G$13,4,0),DAY(H4259)),
DATE(YEAR(H4259)+1,MONTH(H4259),DAY(H4259)))))-H4259))+H4259)</f>
        <v/>
      </c>
      <c r="J4259" s="9" t="str">
        <f t="shared" si="418"/>
        <v/>
      </c>
      <c r="K4259" s="11" t="str">
        <f t="shared" si="419"/>
        <v/>
      </c>
      <c r="L4259" s="11" t="str">
        <f t="shared" si="420"/>
        <v/>
      </c>
      <c r="M4259" s="11" t="str">
        <f>IF(A4259="","",VLOOKUP(E4259,index!$A$1:$B$6,2,0)*K4259*G4259)</f>
        <v/>
      </c>
      <c r="N4259" s="11" t="str">
        <f>IF(A4259="","",-PMT(G4259*VLOOKUP(E4259,index!$A$1:$B$6,2,0),C4259,F4259,0,0))</f>
        <v/>
      </c>
      <c r="O4259" s="11" t="str">
        <f t="shared" si="421"/>
        <v/>
      </c>
      <c r="P4259" s="11" t="str">
        <f t="shared" si="416"/>
        <v/>
      </c>
    </row>
    <row r="4260" spans="1:16" x14ac:dyDescent="0.25">
      <c r="A4260" s="9" t="str">
        <f>IF(A4259="","",IF(B4259&lt;C4259,A4259,IF(A4259=MAX('entry data'!$B$8:$B$507),"",A4259+1)))</f>
        <v/>
      </c>
      <c r="B4260" s="9" t="str">
        <f t="shared" si="417"/>
        <v/>
      </c>
      <c r="C4260" s="9" t="str">
        <f>IF(ISERROR(VLOOKUP(A4260,'entry data'!B:G,6,0)),"",VLOOKUP(A4260,'entry data'!B:G,6,0))</f>
        <v/>
      </c>
      <c r="D4260" s="9" t="str">
        <f>IF(ISERROR(VLOOKUP(A4260,'entry data'!B:C,2,0)),"",VLOOKUP(A4260,'entry data'!B:C,2,0))</f>
        <v/>
      </c>
      <c r="E4260" s="9" t="str">
        <f>IF(ISERROR(VLOOKUP(A4260,'entry data'!B:E,4,0)),"",VLOOKUP(A4260,'entry data'!B:E,4,0))</f>
        <v/>
      </c>
      <c r="F4260" s="11" t="str">
        <f>IF(A4260="","",IF(ISERROR(VLOOKUP(A4260,'entry data'!B:F,5,0)),"",VLOOKUP(A4260,'entry data'!B:F,5,0)))</f>
        <v/>
      </c>
      <c r="G4260" s="12" t="str">
        <f>IF(A4260="","",IF(ISERROR(VLOOKUP(A4260,'entry data'!B:I,8,0)),"",VLOOKUP(A4260,'entry data'!B:I,7,0)))</f>
        <v/>
      </c>
      <c r="H4260" s="13" t="str">
        <f>IF(A4260="","",IF(B4260=1,VLOOKUP(A4260,'entry data'!B:D,3,0),I4259))</f>
        <v/>
      </c>
      <c r="I4260" s="14" t="str">
        <f>IF(A4260="","",IF(E4260="weekly",7,IF(E4260="fortnightly",14,IF(E4260="monthly",DATE(IF(MONTH(H4260)=12,YEAR(H4260)+1,YEAR(H4260)),VLOOKUP(MONTH(H4260),index!$D$2:$G$13,2,0),DAY(H4260)),
IF(E4260="quarterly",DATE(IF(MONTH(H4260)&gt;=10,YEAR(H4260)+1,YEAR(H4260)),VLOOKUP(MONTH(H4260),index!$D$2:$G$13,3,0),DAY(H4260)),
IF(E4260="halfyearly",DATE(IF(MONTH(H4260)&gt;=7,YEAR(H4260)+1,YEAR(H4260)),VLOOKUP(MONTH(H4260),index!$D$2:$G$13,4,0),DAY(H4260)),
DATE(YEAR(H4260)+1,MONTH(H4260),DAY(H4260)))))-H4260))+H4260)</f>
        <v/>
      </c>
      <c r="J4260" s="9" t="str">
        <f t="shared" si="418"/>
        <v/>
      </c>
      <c r="K4260" s="11" t="str">
        <f t="shared" si="419"/>
        <v/>
      </c>
      <c r="L4260" s="11" t="str">
        <f t="shared" si="420"/>
        <v/>
      </c>
      <c r="M4260" s="11" t="str">
        <f>IF(A4260="","",VLOOKUP(E4260,index!$A$1:$B$6,2,0)*K4260*G4260)</f>
        <v/>
      </c>
      <c r="N4260" s="11" t="str">
        <f>IF(A4260="","",-PMT(G4260*VLOOKUP(E4260,index!$A$1:$B$6,2,0),C4260,F4260,0,0))</f>
        <v/>
      </c>
      <c r="O4260" s="11" t="str">
        <f t="shared" si="421"/>
        <v/>
      </c>
      <c r="P4260" s="11" t="str">
        <f t="shared" si="416"/>
        <v/>
      </c>
    </row>
    <row r="4261" spans="1:16" x14ac:dyDescent="0.25">
      <c r="A4261" s="9" t="str">
        <f>IF(A4260="","",IF(B4260&lt;C4260,A4260,IF(A4260=MAX('entry data'!$B$8:$B$507),"",A4260+1)))</f>
        <v/>
      </c>
      <c r="B4261" s="9" t="str">
        <f t="shared" si="417"/>
        <v/>
      </c>
      <c r="C4261" s="9" t="str">
        <f>IF(ISERROR(VLOOKUP(A4261,'entry data'!B:G,6,0)),"",VLOOKUP(A4261,'entry data'!B:G,6,0))</f>
        <v/>
      </c>
      <c r="D4261" s="9" t="str">
        <f>IF(ISERROR(VLOOKUP(A4261,'entry data'!B:C,2,0)),"",VLOOKUP(A4261,'entry data'!B:C,2,0))</f>
        <v/>
      </c>
      <c r="E4261" s="9" t="str">
        <f>IF(ISERROR(VLOOKUP(A4261,'entry data'!B:E,4,0)),"",VLOOKUP(A4261,'entry data'!B:E,4,0))</f>
        <v/>
      </c>
      <c r="F4261" s="11" t="str">
        <f>IF(A4261="","",IF(ISERROR(VLOOKUP(A4261,'entry data'!B:F,5,0)),"",VLOOKUP(A4261,'entry data'!B:F,5,0)))</f>
        <v/>
      </c>
      <c r="G4261" s="12" t="str">
        <f>IF(A4261="","",IF(ISERROR(VLOOKUP(A4261,'entry data'!B:I,8,0)),"",VLOOKUP(A4261,'entry data'!B:I,7,0)))</f>
        <v/>
      </c>
      <c r="H4261" s="13" t="str">
        <f>IF(A4261="","",IF(B4261=1,VLOOKUP(A4261,'entry data'!B:D,3,0),I4260))</f>
        <v/>
      </c>
      <c r="I4261" s="14" t="str">
        <f>IF(A4261="","",IF(E4261="weekly",7,IF(E4261="fortnightly",14,IF(E4261="monthly",DATE(IF(MONTH(H4261)=12,YEAR(H4261)+1,YEAR(H4261)),VLOOKUP(MONTH(H4261),index!$D$2:$G$13,2,0),DAY(H4261)),
IF(E4261="quarterly",DATE(IF(MONTH(H4261)&gt;=10,YEAR(H4261)+1,YEAR(H4261)),VLOOKUP(MONTH(H4261),index!$D$2:$G$13,3,0),DAY(H4261)),
IF(E4261="halfyearly",DATE(IF(MONTH(H4261)&gt;=7,YEAR(H4261)+1,YEAR(H4261)),VLOOKUP(MONTH(H4261),index!$D$2:$G$13,4,0),DAY(H4261)),
DATE(YEAR(H4261)+1,MONTH(H4261),DAY(H4261)))))-H4261))+H4261)</f>
        <v/>
      </c>
      <c r="J4261" s="9" t="str">
        <f t="shared" si="418"/>
        <v/>
      </c>
      <c r="K4261" s="11" t="str">
        <f t="shared" si="419"/>
        <v/>
      </c>
      <c r="L4261" s="11" t="str">
        <f t="shared" si="420"/>
        <v/>
      </c>
      <c r="M4261" s="11" t="str">
        <f>IF(A4261="","",VLOOKUP(E4261,index!$A$1:$B$6,2,0)*K4261*G4261)</f>
        <v/>
      </c>
      <c r="N4261" s="11" t="str">
        <f>IF(A4261="","",-PMT(G4261*VLOOKUP(E4261,index!$A$1:$B$6,2,0),C4261,F4261,0,0))</f>
        <v/>
      </c>
      <c r="O4261" s="11" t="str">
        <f t="shared" si="421"/>
        <v/>
      </c>
      <c r="P4261" s="11" t="str">
        <f t="shared" si="416"/>
        <v/>
      </c>
    </row>
    <row r="4262" spans="1:16" x14ac:dyDescent="0.25">
      <c r="A4262" s="9" t="str">
        <f>IF(A4261="","",IF(B4261&lt;C4261,A4261,IF(A4261=MAX('entry data'!$B$8:$B$507),"",A4261+1)))</f>
        <v/>
      </c>
      <c r="B4262" s="9" t="str">
        <f t="shared" si="417"/>
        <v/>
      </c>
      <c r="C4262" s="9" t="str">
        <f>IF(ISERROR(VLOOKUP(A4262,'entry data'!B:G,6,0)),"",VLOOKUP(A4262,'entry data'!B:G,6,0))</f>
        <v/>
      </c>
      <c r="D4262" s="9" t="str">
        <f>IF(ISERROR(VLOOKUP(A4262,'entry data'!B:C,2,0)),"",VLOOKUP(A4262,'entry data'!B:C,2,0))</f>
        <v/>
      </c>
      <c r="E4262" s="9" t="str">
        <f>IF(ISERROR(VLOOKUP(A4262,'entry data'!B:E,4,0)),"",VLOOKUP(A4262,'entry data'!B:E,4,0))</f>
        <v/>
      </c>
      <c r="F4262" s="11" t="str">
        <f>IF(A4262="","",IF(ISERROR(VLOOKUP(A4262,'entry data'!B:F,5,0)),"",VLOOKUP(A4262,'entry data'!B:F,5,0)))</f>
        <v/>
      </c>
      <c r="G4262" s="12" t="str">
        <f>IF(A4262="","",IF(ISERROR(VLOOKUP(A4262,'entry data'!B:I,8,0)),"",VLOOKUP(A4262,'entry data'!B:I,7,0)))</f>
        <v/>
      </c>
      <c r="H4262" s="13" t="str">
        <f>IF(A4262="","",IF(B4262=1,VLOOKUP(A4262,'entry data'!B:D,3,0),I4261))</f>
        <v/>
      </c>
      <c r="I4262" s="14" t="str">
        <f>IF(A4262="","",IF(E4262="weekly",7,IF(E4262="fortnightly",14,IF(E4262="monthly",DATE(IF(MONTH(H4262)=12,YEAR(H4262)+1,YEAR(H4262)),VLOOKUP(MONTH(H4262),index!$D$2:$G$13,2,0),DAY(H4262)),
IF(E4262="quarterly",DATE(IF(MONTH(H4262)&gt;=10,YEAR(H4262)+1,YEAR(H4262)),VLOOKUP(MONTH(H4262),index!$D$2:$G$13,3,0),DAY(H4262)),
IF(E4262="halfyearly",DATE(IF(MONTH(H4262)&gt;=7,YEAR(H4262)+1,YEAR(H4262)),VLOOKUP(MONTH(H4262),index!$D$2:$G$13,4,0),DAY(H4262)),
DATE(YEAR(H4262)+1,MONTH(H4262),DAY(H4262)))))-H4262))+H4262)</f>
        <v/>
      </c>
      <c r="J4262" s="9" t="str">
        <f t="shared" si="418"/>
        <v/>
      </c>
      <c r="K4262" s="11" t="str">
        <f t="shared" si="419"/>
        <v/>
      </c>
      <c r="L4262" s="11" t="str">
        <f t="shared" si="420"/>
        <v/>
      </c>
      <c r="M4262" s="11" t="str">
        <f>IF(A4262="","",VLOOKUP(E4262,index!$A$1:$B$6,2,0)*K4262*G4262)</f>
        <v/>
      </c>
      <c r="N4262" s="11" t="str">
        <f>IF(A4262="","",-PMT(G4262*VLOOKUP(E4262,index!$A$1:$B$6,2,0),C4262,F4262,0,0))</f>
        <v/>
      </c>
      <c r="O4262" s="11" t="str">
        <f t="shared" si="421"/>
        <v/>
      </c>
      <c r="P4262" s="11" t="str">
        <f t="shared" si="416"/>
        <v/>
      </c>
    </row>
    <row r="4263" spans="1:16" x14ac:dyDescent="0.25">
      <c r="A4263" s="9" t="str">
        <f>IF(A4262="","",IF(B4262&lt;C4262,A4262,IF(A4262=MAX('entry data'!$B$8:$B$507),"",A4262+1)))</f>
        <v/>
      </c>
      <c r="B4263" s="9" t="str">
        <f t="shared" si="417"/>
        <v/>
      </c>
      <c r="C4263" s="9" t="str">
        <f>IF(ISERROR(VLOOKUP(A4263,'entry data'!B:G,6,0)),"",VLOOKUP(A4263,'entry data'!B:G,6,0))</f>
        <v/>
      </c>
      <c r="D4263" s="9" t="str">
        <f>IF(ISERROR(VLOOKUP(A4263,'entry data'!B:C,2,0)),"",VLOOKUP(A4263,'entry data'!B:C,2,0))</f>
        <v/>
      </c>
      <c r="E4263" s="9" t="str">
        <f>IF(ISERROR(VLOOKUP(A4263,'entry data'!B:E,4,0)),"",VLOOKUP(A4263,'entry data'!B:E,4,0))</f>
        <v/>
      </c>
      <c r="F4263" s="11" t="str">
        <f>IF(A4263="","",IF(ISERROR(VLOOKUP(A4263,'entry data'!B:F,5,0)),"",VLOOKUP(A4263,'entry data'!B:F,5,0)))</f>
        <v/>
      </c>
      <c r="G4263" s="12" t="str">
        <f>IF(A4263="","",IF(ISERROR(VLOOKUP(A4263,'entry data'!B:I,8,0)),"",VLOOKUP(A4263,'entry data'!B:I,7,0)))</f>
        <v/>
      </c>
      <c r="H4263" s="13" t="str">
        <f>IF(A4263="","",IF(B4263=1,VLOOKUP(A4263,'entry data'!B:D,3,0),I4262))</f>
        <v/>
      </c>
      <c r="I4263" s="14" t="str">
        <f>IF(A4263="","",IF(E4263="weekly",7,IF(E4263="fortnightly",14,IF(E4263="monthly",DATE(IF(MONTH(H4263)=12,YEAR(H4263)+1,YEAR(H4263)),VLOOKUP(MONTH(H4263),index!$D$2:$G$13,2,0),DAY(H4263)),
IF(E4263="quarterly",DATE(IF(MONTH(H4263)&gt;=10,YEAR(H4263)+1,YEAR(H4263)),VLOOKUP(MONTH(H4263),index!$D$2:$G$13,3,0),DAY(H4263)),
IF(E4263="halfyearly",DATE(IF(MONTH(H4263)&gt;=7,YEAR(H4263)+1,YEAR(H4263)),VLOOKUP(MONTH(H4263),index!$D$2:$G$13,4,0),DAY(H4263)),
DATE(YEAR(H4263)+1,MONTH(H4263),DAY(H4263)))))-H4263))+H4263)</f>
        <v/>
      </c>
      <c r="J4263" s="9" t="str">
        <f t="shared" si="418"/>
        <v/>
      </c>
      <c r="K4263" s="11" t="str">
        <f t="shared" si="419"/>
        <v/>
      </c>
      <c r="L4263" s="11" t="str">
        <f t="shared" si="420"/>
        <v/>
      </c>
      <c r="M4263" s="11" t="str">
        <f>IF(A4263="","",VLOOKUP(E4263,index!$A$1:$B$6,2,0)*K4263*G4263)</f>
        <v/>
      </c>
      <c r="N4263" s="11" t="str">
        <f>IF(A4263="","",-PMT(G4263*VLOOKUP(E4263,index!$A$1:$B$6,2,0),C4263,F4263,0,0))</f>
        <v/>
      </c>
      <c r="O4263" s="11" t="str">
        <f t="shared" si="421"/>
        <v/>
      </c>
      <c r="P4263" s="11" t="str">
        <f t="shared" si="416"/>
        <v/>
      </c>
    </row>
    <row r="4264" spans="1:16" x14ac:dyDescent="0.25">
      <c r="A4264" s="9" t="str">
        <f>IF(A4263="","",IF(B4263&lt;C4263,A4263,IF(A4263=MAX('entry data'!$B$8:$B$507),"",A4263+1)))</f>
        <v/>
      </c>
      <c r="B4264" s="9" t="str">
        <f t="shared" si="417"/>
        <v/>
      </c>
      <c r="C4264" s="9" t="str">
        <f>IF(ISERROR(VLOOKUP(A4264,'entry data'!B:G,6,0)),"",VLOOKUP(A4264,'entry data'!B:G,6,0))</f>
        <v/>
      </c>
      <c r="D4264" s="9" t="str">
        <f>IF(ISERROR(VLOOKUP(A4264,'entry data'!B:C,2,0)),"",VLOOKUP(A4264,'entry data'!B:C,2,0))</f>
        <v/>
      </c>
      <c r="E4264" s="9" t="str">
        <f>IF(ISERROR(VLOOKUP(A4264,'entry data'!B:E,4,0)),"",VLOOKUP(A4264,'entry data'!B:E,4,0))</f>
        <v/>
      </c>
      <c r="F4264" s="11" t="str">
        <f>IF(A4264="","",IF(ISERROR(VLOOKUP(A4264,'entry data'!B:F,5,0)),"",VLOOKUP(A4264,'entry data'!B:F,5,0)))</f>
        <v/>
      </c>
      <c r="G4264" s="12" t="str">
        <f>IF(A4264="","",IF(ISERROR(VLOOKUP(A4264,'entry data'!B:I,8,0)),"",VLOOKUP(A4264,'entry data'!B:I,7,0)))</f>
        <v/>
      </c>
      <c r="H4264" s="13" t="str">
        <f>IF(A4264="","",IF(B4264=1,VLOOKUP(A4264,'entry data'!B:D,3,0),I4263))</f>
        <v/>
      </c>
      <c r="I4264" s="14" t="str">
        <f>IF(A4264="","",IF(E4264="weekly",7,IF(E4264="fortnightly",14,IF(E4264="monthly",DATE(IF(MONTH(H4264)=12,YEAR(H4264)+1,YEAR(H4264)),VLOOKUP(MONTH(H4264),index!$D$2:$G$13,2,0),DAY(H4264)),
IF(E4264="quarterly",DATE(IF(MONTH(H4264)&gt;=10,YEAR(H4264)+1,YEAR(H4264)),VLOOKUP(MONTH(H4264),index!$D$2:$G$13,3,0),DAY(H4264)),
IF(E4264="halfyearly",DATE(IF(MONTH(H4264)&gt;=7,YEAR(H4264)+1,YEAR(H4264)),VLOOKUP(MONTH(H4264),index!$D$2:$G$13,4,0),DAY(H4264)),
DATE(YEAR(H4264)+1,MONTH(H4264),DAY(H4264)))))-H4264))+H4264)</f>
        <v/>
      </c>
      <c r="J4264" s="9" t="str">
        <f t="shared" si="418"/>
        <v/>
      </c>
      <c r="K4264" s="11" t="str">
        <f t="shared" si="419"/>
        <v/>
      </c>
      <c r="L4264" s="11" t="str">
        <f t="shared" si="420"/>
        <v/>
      </c>
      <c r="M4264" s="11" t="str">
        <f>IF(A4264="","",VLOOKUP(E4264,index!$A$1:$B$6,2,0)*K4264*G4264)</f>
        <v/>
      </c>
      <c r="N4264" s="11" t="str">
        <f>IF(A4264="","",-PMT(G4264*VLOOKUP(E4264,index!$A$1:$B$6,2,0),C4264,F4264,0,0))</f>
        <v/>
      </c>
      <c r="O4264" s="11" t="str">
        <f t="shared" si="421"/>
        <v/>
      </c>
      <c r="P4264" s="11" t="str">
        <f t="shared" si="416"/>
        <v/>
      </c>
    </row>
    <row r="4265" spans="1:16" x14ac:dyDescent="0.25">
      <c r="A4265" s="9" t="str">
        <f>IF(A4264="","",IF(B4264&lt;C4264,A4264,IF(A4264=MAX('entry data'!$B$8:$B$507),"",A4264+1)))</f>
        <v/>
      </c>
      <c r="B4265" s="9" t="str">
        <f t="shared" si="417"/>
        <v/>
      </c>
      <c r="C4265" s="9" t="str">
        <f>IF(ISERROR(VLOOKUP(A4265,'entry data'!B:G,6,0)),"",VLOOKUP(A4265,'entry data'!B:G,6,0))</f>
        <v/>
      </c>
      <c r="D4265" s="9" t="str">
        <f>IF(ISERROR(VLOOKUP(A4265,'entry data'!B:C,2,0)),"",VLOOKUP(A4265,'entry data'!B:C,2,0))</f>
        <v/>
      </c>
      <c r="E4265" s="9" t="str">
        <f>IF(ISERROR(VLOOKUP(A4265,'entry data'!B:E,4,0)),"",VLOOKUP(A4265,'entry data'!B:E,4,0))</f>
        <v/>
      </c>
      <c r="F4265" s="11" t="str">
        <f>IF(A4265="","",IF(ISERROR(VLOOKUP(A4265,'entry data'!B:F,5,0)),"",VLOOKUP(A4265,'entry data'!B:F,5,0)))</f>
        <v/>
      </c>
      <c r="G4265" s="12" t="str">
        <f>IF(A4265="","",IF(ISERROR(VLOOKUP(A4265,'entry data'!B:I,8,0)),"",VLOOKUP(A4265,'entry data'!B:I,7,0)))</f>
        <v/>
      </c>
      <c r="H4265" s="13" t="str">
        <f>IF(A4265="","",IF(B4265=1,VLOOKUP(A4265,'entry data'!B:D,3,0),I4264))</f>
        <v/>
      </c>
      <c r="I4265" s="14" t="str">
        <f>IF(A4265="","",IF(E4265="weekly",7,IF(E4265="fortnightly",14,IF(E4265="monthly",DATE(IF(MONTH(H4265)=12,YEAR(H4265)+1,YEAR(H4265)),VLOOKUP(MONTH(H4265),index!$D$2:$G$13,2,0),DAY(H4265)),
IF(E4265="quarterly",DATE(IF(MONTH(H4265)&gt;=10,YEAR(H4265)+1,YEAR(H4265)),VLOOKUP(MONTH(H4265),index!$D$2:$G$13,3,0),DAY(H4265)),
IF(E4265="halfyearly",DATE(IF(MONTH(H4265)&gt;=7,YEAR(H4265)+1,YEAR(H4265)),VLOOKUP(MONTH(H4265),index!$D$2:$G$13,4,0),DAY(H4265)),
DATE(YEAR(H4265)+1,MONTH(H4265),DAY(H4265)))))-H4265))+H4265)</f>
        <v/>
      </c>
      <c r="J4265" s="9" t="str">
        <f t="shared" si="418"/>
        <v/>
      </c>
      <c r="K4265" s="11" t="str">
        <f t="shared" si="419"/>
        <v/>
      </c>
      <c r="L4265" s="11" t="str">
        <f t="shared" si="420"/>
        <v/>
      </c>
      <c r="M4265" s="11" t="str">
        <f>IF(A4265="","",VLOOKUP(E4265,index!$A$1:$B$6,2,0)*K4265*G4265)</f>
        <v/>
      </c>
      <c r="N4265" s="11" t="str">
        <f>IF(A4265="","",-PMT(G4265*VLOOKUP(E4265,index!$A$1:$B$6,2,0),C4265,F4265,0,0))</f>
        <v/>
      </c>
      <c r="O4265" s="11" t="str">
        <f t="shared" si="421"/>
        <v/>
      </c>
      <c r="P4265" s="11" t="str">
        <f t="shared" si="416"/>
        <v/>
      </c>
    </row>
    <row r="4266" spans="1:16" x14ac:dyDescent="0.25">
      <c r="A4266" s="9" t="str">
        <f>IF(A4265="","",IF(B4265&lt;C4265,A4265,IF(A4265=MAX('entry data'!$B$8:$B$507),"",A4265+1)))</f>
        <v/>
      </c>
      <c r="B4266" s="9" t="str">
        <f t="shared" si="417"/>
        <v/>
      </c>
      <c r="C4266" s="9" t="str">
        <f>IF(ISERROR(VLOOKUP(A4266,'entry data'!B:G,6,0)),"",VLOOKUP(A4266,'entry data'!B:G,6,0))</f>
        <v/>
      </c>
      <c r="D4266" s="9" t="str">
        <f>IF(ISERROR(VLOOKUP(A4266,'entry data'!B:C,2,0)),"",VLOOKUP(A4266,'entry data'!B:C,2,0))</f>
        <v/>
      </c>
      <c r="E4266" s="9" t="str">
        <f>IF(ISERROR(VLOOKUP(A4266,'entry data'!B:E,4,0)),"",VLOOKUP(A4266,'entry data'!B:E,4,0))</f>
        <v/>
      </c>
      <c r="F4266" s="11" t="str">
        <f>IF(A4266="","",IF(ISERROR(VLOOKUP(A4266,'entry data'!B:F,5,0)),"",VLOOKUP(A4266,'entry data'!B:F,5,0)))</f>
        <v/>
      </c>
      <c r="G4266" s="12" t="str">
        <f>IF(A4266="","",IF(ISERROR(VLOOKUP(A4266,'entry data'!B:I,8,0)),"",VLOOKUP(A4266,'entry data'!B:I,7,0)))</f>
        <v/>
      </c>
      <c r="H4266" s="13" t="str">
        <f>IF(A4266="","",IF(B4266=1,VLOOKUP(A4266,'entry data'!B:D,3,0),I4265))</f>
        <v/>
      </c>
      <c r="I4266" s="14" t="str">
        <f>IF(A4266="","",IF(E4266="weekly",7,IF(E4266="fortnightly",14,IF(E4266="monthly",DATE(IF(MONTH(H4266)=12,YEAR(H4266)+1,YEAR(H4266)),VLOOKUP(MONTH(H4266),index!$D$2:$G$13,2,0),DAY(H4266)),
IF(E4266="quarterly",DATE(IF(MONTH(H4266)&gt;=10,YEAR(H4266)+1,YEAR(H4266)),VLOOKUP(MONTH(H4266),index!$D$2:$G$13,3,0),DAY(H4266)),
IF(E4266="halfyearly",DATE(IF(MONTH(H4266)&gt;=7,YEAR(H4266)+1,YEAR(H4266)),VLOOKUP(MONTH(H4266),index!$D$2:$G$13,4,0),DAY(H4266)),
DATE(YEAR(H4266)+1,MONTH(H4266),DAY(H4266)))))-H4266))+H4266)</f>
        <v/>
      </c>
      <c r="J4266" s="9" t="str">
        <f t="shared" si="418"/>
        <v/>
      </c>
      <c r="K4266" s="11" t="str">
        <f t="shared" si="419"/>
        <v/>
      </c>
      <c r="L4266" s="11" t="str">
        <f t="shared" si="420"/>
        <v/>
      </c>
      <c r="M4266" s="11" t="str">
        <f>IF(A4266="","",VLOOKUP(E4266,index!$A$1:$B$6,2,0)*K4266*G4266)</f>
        <v/>
      </c>
      <c r="N4266" s="11" t="str">
        <f>IF(A4266="","",-PMT(G4266*VLOOKUP(E4266,index!$A$1:$B$6,2,0),C4266,F4266,0,0))</f>
        <v/>
      </c>
      <c r="O4266" s="11" t="str">
        <f t="shared" si="421"/>
        <v/>
      </c>
      <c r="P4266" s="11" t="str">
        <f t="shared" si="416"/>
        <v/>
      </c>
    </row>
    <row r="4267" spans="1:16" x14ac:dyDescent="0.25">
      <c r="A4267" s="9" t="str">
        <f>IF(A4266="","",IF(B4266&lt;C4266,A4266,IF(A4266=MAX('entry data'!$B$8:$B$507),"",A4266+1)))</f>
        <v/>
      </c>
      <c r="B4267" s="9" t="str">
        <f t="shared" si="417"/>
        <v/>
      </c>
      <c r="C4267" s="9" t="str">
        <f>IF(ISERROR(VLOOKUP(A4267,'entry data'!B:G,6,0)),"",VLOOKUP(A4267,'entry data'!B:G,6,0))</f>
        <v/>
      </c>
      <c r="D4267" s="9" t="str">
        <f>IF(ISERROR(VLOOKUP(A4267,'entry data'!B:C,2,0)),"",VLOOKUP(A4267,'entry data'!B:C,2,0))</f>
        <v/>
      </c>
      <c r="E4267" s="9" t="str">
        <f>IF(ISERROR(VLOOKUP(A4267,'entry data'!B:E,4,0)),"",VLOOKUP(A4267,'entry data'!B:E,4,0))</f>
        <v/>
      </c>
      <c r="F4267" s="11" t="str">
        <f>IF(A4267="","",IF(ISERROR(VLOOKUP(A4267,'entry data'!B:F,5,0)),"",VLOOKUP(A4267,'entry data'!B:F,5,0)))</f>
        <v/>
      </c>
      <c r="G4267" s="12" t="str">
        <f>IF(A4267="","",IF(ISERROR(VLOOKUP(A4267,'entry data'!B:I,8,0)),"",VLOOKUP(A4267,'entry data'!B:I,7,0)))</f>
        <v/>
      </c>
      <c r="H4267" s="13" t="str">
        <f>IF(A4267="","",IF(B4267=1,VLOOKUP(A4267,'entry data'!B:D,3,0),I4266))</f>
        <v/>
      </c>
      <c r="I4267" s="14" t="str">
        <f>IF(A4267="","",IF(E4267="weekly",7,IF(E4267="fortnightly",14,IF(E4267="monthly",DATE(IF(MONTH(H4267)=12,YEAR(H4267)+1,YEAR(H4267)),VLOOKUP(MONTH(H4267),index!$D$2:$G$13,2,0),DAY(H4267)),
IF(E4267="quarterly",DATE(IF(MONTH(H4267)&gt;=10,YEAR(H4267)+1,YEAR(H4267)),VLOOKUP(MONTH(H4267),index!$D$2:$G$13,3,0),DAY(H4267)),
IF(E4267="halfyearly",DATE(IF(MONTH(H4267)&gt;=7,YEAR(H4267)+1,YEAR(H4267)),VLOOKUP(MONTH(H4267),index!$D$2:$G$13,4,0),DAY(H4267)),
DATE(YEAR(H4267)+1,MONTH(H4267),DAY(H4267)))))-H4267))+H4267)</f>
        <v/>
      </c>
      <c r="J4267" s="9" t="str">
        <f t="shared" si="418"/>
        <v/>
      </c>
      <c r="K4267" s="11" t="str">
        <f t="shared" si="419"/>
        <v/>
      </c>
      <c r="L4267" s="11" t="str">
        <f t="shared" si="420"/>
        <v/>
      </c>
      <c r="M4267" s="11" t="str">
        <f>IF(A4267="","",VLOOKUP(E4267,index!$A$1:$B$6,2,0)*K4267*G4267)</f>
        <v/>
      </c>
      <c r="N4267" s="11" t="str">
        <f>IF(A4267="","",-PMT(G4267*VLOOKUP(E4267,index!$A$1:$B$6,2,0),C4267,F4267,0,0))</f>
        <v/>
      </c>
      <c r="O4267" s="11" t="str">
        <f t="shared" si="421"/>
        <v/>
      </c>
      <c r="P4267" s="11" t="str">
        <f t="shared" si="416"/>
        <v/>
      </c>
    </row>
    <row r="4268" spans="1:16" x14ac:dyDescent="0.25">
      <c r="A4268" s="9" t="str">
        <f>IF(A4267="","",IF(B4267&lt;C4267,A4267,IF(A4267=MAX('entry data'!$B$8:$B$507),"",A4267+1)))</f>
        <v/>
      </c>
      <c r="B4268" s="9" t="str">
        <f t="shared" si="417"/>
        <v/>
      </c>
      <c r="C4268" s="9" t="str">
        <f>IF(ISERROR(VLOOKUP(A4268,'entry data'!B:G,6,0)),"",VLOOKUP(A4268,'entry data'!B:G,6,0))</f>
        <v/>
      </c>
      <c r="D4268" s="9" t="str">
        <f>IF(ISERROR(VLOOKUP(A4268,'entry data'!B:C,2,0)),"",VLOOKUP(A4268,'entry data'!B:C,2,0))</f>
        <v/>
      </c>
      <c r="E4268" s="9" t="str">
        <f>IF(ISERROR(VLOOKUP(A4268,'entry data'!B:E,4,0)),"",VLOOKUP(A4268,'entry data'!B:E,4,0))</f>
        <v/>
      </c>
      <c r="F4268" s="11" t="str">
        <f>IF(A4268="","",IF(ISERROR(VLOOKUP(A4268,'entry data'!B:F,5,0)),"",VLOOKUP(A4268,'entry data'!B:F,5,0)))</f>
        <v/>
      </c>
      <c r="G4268" s="12" t="str">
        <f>IF(A4268="","",IF(ISERROR(VLOOKUP(A4268,'entry data'!B:I,8,0)),"",VLOOKUP(A4268,'entry data'!B:I,7,0)))</f>
        <v/>
      </c>
      <c r="H4268" s="13" t="str">
        <f>IF(A4268="","",IF(B4268=1,VLOOKUP(A4268,'entry data'!B:D,3,0),I4267))</f>
        <v/>
      </c>
      <c r="I4268" s="14" t="str">
        <f>IF(A4268="","",IF(E4268="weekly",7,IF(E4268="fortnightly",14,IF(E4268="monthly",DATE(IF(MONTH(H4268)=12,YEAR(H4268)+1,YEAR(H4268)),VLOOKUP(MONTH(H4268),index!$D$2:$G$13,2,0),DAY(H4268)),
IF(E4268="quarterly",DATE(IF(MONTH(H4268)&gt;=10,YEAR(H4268)+1,YEAR(H4268)),VLOOKUP(MONTH(H4268),index!$D$2:$G$13,3,0),DAY(H4268)),
IF(E4268="halfyearly",DATE(IF(MONTH(H4268)&gt;=7,YEAR(H4268)+1,YEAR(H4268)),VLOOKUP(MONTH(H4268),index!$D$2:$G$13,4,0),DAY(H4268)),
DATE(YEAR(H4268)+1,MONTH(H4268),DAY(H4268)))))-H4268))+H4268)</f>
        <v/>
      </c>
      <c r="J4268" s="9" t="str">
        <f t="shared" si="418"/>
        <v/>
      </c>
      <c r="K4268" s="11" t="str">
        <f t="shared" si="419"/>
        <v/>
      </c>
      <c r="L4268" s="11" t="str">
        <f t="shared" si="420"/>
        <v/>
      </c>
      <c r="M4268" s="11" t="str">
        <f>IF(A4268="","",VLOOKUP(E4268,index!$A$1:$B$6,2,0)*K4268*G4268)</f>
        <v/>
      </c>
      <c r="N4268" s="11" t="str">
        <f>IF(A4268="","",-PMT(G4268*VLOOKUP(E4268,index!$A$1:$B$6,2,0),C4268,F4268,0,0))</f>
        <v/>
      </c>
      <c r="O4268" s="11" t="str">
        <f t="shared" si="421"/>
        <v/>
      </c>
      <c r="P4268" s="11" t="str">
        <f t="shared" si="416"/>
        <v/>
      </c>
    </row>
    <row r="4269" spans="1:16" x14ac:dyDescent="0.25">
      <c r="A4269" s="9" t="str">
        <f>IF(A4268="","",IF(B4268&lt;C4268,A4268,IF(A4268=MAX('entry data'!$B$8:$B$507),"",A4268+1)))</f>
        <v/>
      </c>
      <c r="B4269" s="9" t="str">
        <f t="shared" si="417"/>
        <v/>
      </c>
      <c r="C4269" s="9" t="str">
        <f>IF(ISERROR(VLOOKUP(A4269,'entry data'!B:G,6,0)),"",VLOOKUP(A4269,'entry data'!B:G,6,0))</f>
        <v/>
      </c>
      <c r="D4269" s="9" t="str">
        <f>IF(ISERROR(VLOOKUP(A4269,'entry data'!B:C,2,0)),"",VLOOKUP(A4269,'entry data'!B:C,2,0))</f>
        <v/>
      </c>
      <c r="E4269" s="9" t="str">
        <f>IF(ISERROR(VLOOKUP(A4269,'entry data'!B:E,4,0)),"",VLOOKUP(A4269,'entry data'!B:E,4,0))</f>
        <v/>
      </c>
      <c r="F4269" s="11" t="str">
        <f>IF(A4269="","",IF(ISERROR(VLOOKUP(A4269,'entry data'!B:F,5,0)),"",VLOOKUP(A4269,'entry data'!B:F,5,0)))</f>
        <v/>
      </c>
      <c r="G4269" s="12" t="str">
        <f>IF(A4269="","",IF(ISERROR(VLOOKUP(A4269,'entry data'!B:I,8,0)),"",VLOOKUP(A4269,'entry data'!B:I,7,0)))</f>
        <v/>
      </c>
      <c r="H4269" s="13" t="str">
        <f>IF(A4269="","",IF(B4269=1,VLOOKUP(A4269,'entry data'!B:D,3,0),I4268))</f>
        <v/>
      </c>
      <c r="I4269" s="14" t="str">
        <f>IF(A4269="","",IF(E4269="weekly",7,IF(E4269="fortnightly",14,IF(E4269="monthly",DATE(IF(MONTH(H4269)=12,YEAR(H4269)+1,YEAR(H4269)),VLOOKUP(MONTH(H4269),index!$D$2:$G$13,2,0),DAY(H4269)),
IF(E4269="quarterly",DATE(IF(MONTH(H4269)&gt;=10,YEAR(H4269)+1,YEAR(H4269)),VLOOKUP(MONTH(H4269),index!$D$2:$G$13,3,0),DAY(H4269)),
IF(E4269="halfyearly",DATE(IF(MONTH(H4269)&gt;=7,YEAR(H4269)+1,YEAR(H4269)),VLOOKUP(MONTH(H4269),index!$D$2:$G$13,4,0),DAY(H4269)),
DATE(YEAR(H4269)+1,MONTH(H4269),DAY(H4269)))))-H4269))+H4269)</f>
        <v/>
      </c>
      <c r="J4269" s="9" t="str">
        <f t="shared" si="418"/>
        <v/>
      </c>
      <c r="K4269" s="11" t="str">
        <f t="shared" si="419"/>
        <v/>
      </c>
      <c r="L4269" s="11" t="str">
        <f t="shared" si="420"/>
        <v/>
      </c>
      <c r="M4269" s="11" t="str">
        <f>IF(A4269="","",VLOOKUP(E4269,index!$A$1:$B$6,2,0)*K4269*G4269)</f>
        <v/>
      </c>
      <c r="N4269" s="11" t="str">
        <f>IF(A4269="","",-PMT(G4269*VLOOKUP(E4269,index!$A$1:$B$6,2,0),C4269,F4269,0,0))</f>
        <v/>
      </c>
      <c r="O4269" s="11" t="str">
        <f t="shared" si="421"/>
        <v/>
      </c>
      <c r="P4269" s="11" t="str">
        <f t="shared" si="416"/>
        <v/>
      </c>
    </row>
    <row r="4270" spans="1:16" x14ac:dyDescent="0.25">
      <c r="A4270" s="9" t="str">
        <f>IF(A4269="","",IF(B4269&lt;C4269,A4269,IF(A4269=MAX('entry data'!$B$8:$B$507),"",A4269+1)))</f>
        <v/>
      </c>
      <c r="B4270" s="9" t="str">
        <f t="shared" si="417"/>
        <v/>
      </c>
      <c r="C4270" s="9" t="str">
        <f>IF(ISERROR(VLOOKUP(A4270,'entry data'!B:G,6,0)),"",VLOOKUP(A4270,'entry data'!B:G,6,0))</f>
        <v/>
      </c>
      <c r="D4270" s="9" t="str">
        <f>IF(ISERROR(VLOOKUP(A4270,'entry data'!B:C,2,0)),"",VLOOKUP(A4270,'entry data'!B:C,2,0))</f>
        <v/>
      </c>
      <c r="E4270" s="9" t="str">
        <f>IF(ISERROR(VLOOKUP(A4270,'entry data'!B:E,4,0)),"",VLOOKUP(A4270,'entry data'!B:E,4,0))</f>
        <v/>
      </c>
      <c r="F4270" s="11" t="str">
        <f>IF(A4270="","",IF(ISERROR(VLOOKUP(A4270,'entry data'!B:F,5,0)),"",VLOOKUP(A4270,'entry data'!B:F,5,0)))</f>
        <v/>
      </c>
      <c r="G4270" s="12" t="str">
        <f>IF(A4270="","",IF(ISERROR(VLOOKUP(A4270,'entry data'!B:I,8,0)),"",VLOOKUP(A4270,'entry data'!B:I,7,0)))</f>
        <v/>
      </c>
      <c r="H4270" s="13" t="str">
        <f>IF(A4270="","",IF(B4270=1,VLOOKUP(A4270,'entry data'!B:D,3,0),I4269))</f>
        <v/>
      </c>
      <c r="I4270" s="14" t="str">
        <f>IF(A4270="","",IF(E4270="weekly",7,IF(E4270="fortnightly",14,IF(E4270="monthly",DATE(IF(MONTH(H4270)=12,YEAR(H4270)+1,YEAR(H4270)),VLOOKUP(MONTH(H4270),index!$D$2:$G$13,2,0),DAY(H4270)),
IF(E4270="quarterly",DATE(IF(MONTH(H4270)&gt;=10,YEAR(H4270)+1,YEAR(H4270)),VLOOKUP(MONTH(H4270),index!$D$2:$G$13,3,0),DAY(H4270)),
IF(E4270="halfyearly",DATE(IF(MONTH(H4270)&gt;=7,YEAR(H4270)+1,YEAR(H4270)),VLOOKUP(MONTH(H4270),index!$D$2:$G$13,4,0),DAY(H4270)),
DATE(YEAR(H4270)+1,MONTH(H4270),DAY(H4270)))))-H4270))+H4270)</f>
        <v/>
      </c>
      <c r="J4270" s="9" t="str">
        <f t="shared" si="418"/>
        <v/>
      </c>
      <c r="K4270" s="11" t="str">
        <f t="shared" si="419"/>
        <v/>
      </c>
      <c r="L4270" s="11" t="str">
        <f t="shared" si="420"/>
        <v/>
      </c>
      <c r="M4270" s="11" t="str">
        <f>IF(A4270="","",VLOOKUP(E4270,index!$A$1:$B$6,2,0)*K4270*G4270)</f>
        <v/>
      </c>
      <c r="N4270" s="11" t="str">
        <f>IF(A4270="","",-PMT(G4270*VLOOKUP(E4270,index!$A$1:$B$6,2,0),C4270,F4270,0,0))</f>
        <v/>
      </c>
      <c r="O4270" s="11" t="str">
        <f t="shared" si="421"/>
        <v/>
      </c>
      <c r="P4270" s="11" t="str">
        <f t="shared" si="416"/>
        <v/>
      </c>
    </row>
    <row r="4271" spans="1:16" x14ac:dyDescent="0.25">
      <c r="A4271" s="9" t="str">
        <f>IF(A4270="","",IF(B4270&lt;C4270,A4270,IF(A4270=MAX('entry data'!$B$8:$B$507),"",A4270+1)))</f>
        <v/>
      </c>
      <c r="B4271" s="9" t="str">
        <f t="shared" si="417"/>
        <v/>
      </c>
      <c r="C4271" s="9" t="str">
        <f>IF(ISERROR(VLOOKUP(A4271,'entry data'!B:G,6,0)),"",VLOOKUP(A4271,'entry data'!B:G,6,0))</f>
        <v/>
      </c>
      <c r="D4271" s="9" t="str">
        <f>IF(ISERROR(VLOOKUP(A4271,'entry data'!B:C,2,0)),"",VLOOKUP(A4271,'entry data'!B:C,2,0))</f>
        <v/>
      </c>
      <c r="E4271" s="9" t="str">
        <f>IF(ISERROR(VLOOKUP(A4271,'entry data'!B:E,4,0)),"",VLOOKUP(A4271,'entry data'!B:E,4,0))</f>
        <v/>
      </c>
      <c r="F4271" s="11" t="str">
        <f>IF(A4271="","",IF(ISERROR(VLOOKUP(A4271,'entry data'!B:F,5,0)),"",VLOOKUP(A4271,'entry data'!B:F,5,0)))</f>
        <v/>
      </c>
      <c r="G4271" s="12" t="str">
        <f>IF(A4271="","",IF(ISERROR(VLOOKUP(A4271,'entry data'!B:I,8,0)),"",VLOOKUP(A4271,'entry data'!B:I,7,0)))</f>
        <v/>
      </c>
      <c r="H4271" s="13" t="str">
        <f>IF(A4271="","",IF(B4271=1,VLOOKUP(A4271,'entry data'!B:D,3,0),I4270))</f>
        <v/>
      </c>
      <c r="I4271" s="14" t="str">
        <f>IF(A4271="","",IF(E4271="weekly",7,IF(E4271="fortnightly",14,IF(E4271="monthly",DATE(IF(MONTH(H4271)=12,YEAR(H4271)+1,YEAR(H4271)),VLOOKUP(MONTH(H4271),index!$D$2:$G$13,2,0),DAY(H4271)),
IF(E4271="quarterly",DATE(IF(MONTH(H4271)&gt;=10,YEAR(H4271)+1,YEAR(H4271)),VLOOKUP(MONTH(H4271),index!$D$2:$G$13,3,0),DAY(H4271)),
IF(E4271="halfyearly",DATE(IF(MONTH(H4271)&gt;=7,YEAR(H4271)+1,YEAR(H4271)),VLOOKUP(MONTH(H4271),index!$D$2:$G$13,4,0),DAY(H4271)),
DATE(YEAR(H4271)+1,MONTH(H4271),DAY(H4271)))))-H4271))+H4271)</f>
        <v/>
      </c>
      <c r="J4271" s="9" t="str">
        <f t="shared" si="418"/>
        <v/>
      </c>
      <c r="K4271" s="11" t="str">
        <f t="shared" si="419"/>
        <v/>
      </c>
      <c r="L4271" s="11" t="str">
        <f t="shared" si="420"/>
        <v/>
      </c>
      <c r="M4271" s="11" t="str">
        <f>IF(A4271="","",VLOOKUP(E4271,index!$A$1:$B$6,2,0)*K4271*G4271)</f>
        <v/>
      </c>
      <c r="N4271" s="11" t="str">
        <f>IF(A4271="","",-PMT(G4271*VLOOKUP(E4271,index!$A$1:$B$6,2,0),C4271,F4271,0,0))</f>
        <v/>
      </c>
      <c r="O4271" s="11" t="str">
        <f t="shared" si="421"/>
        <v/>
      </c>
      <c r="P4271" s="11" t="str">
        <f t="shared" si="416"/>
        <v/>
      </c>
    </row>
    <row r="4272" spans="1:16" x14ac:dyDescent="0.25">
      <c r="A4272" s="9" t="str">
        <f>IF(A4271="","",IF(B4271&lt;C4271,A4271,IF(A4271=MAX('entry data'!$B$8:$B$507),"",A4271+1)))</f>
        <v/>
      </c>
      <c r="B4272" s="9" t="str">
        <f t="shared" si="417"/>
        <v/>
      </c>
      <c r="C4272" s="9" t="str">
        <f>IF(ISERROR(VLOOKUP(A4272,'entry data'!B:G,6,0)),"",VLOOKUP(A4272,'entry data'!B:G,6,0))</f>
        <v/>
      </c>
      <c r="D4272" s="9" t="str">
        <f>IF(ISERROR(VLOOKUP(A4272,'entry data'!B:C,2,0)),"",VLOOKUP(A4272,'entry data'!B:C,2,0))</f>
        <v/>
      </c>
      <c r="E4272" s="9" t="str">
        <f>IF(ISERROR(VLOOKUP(A4272,'entry data'!B:E,4,0)),"",VLOOKUP(A4272,'entry data'!B:E,4,0))</f>
        <v/>
      </c>
      <c r="F4272" s="11" t="str">
        <f>IF(A4272="","",IF(ISERROR(VLOOKUP(A4272,'entry data'!B:F,5,0)),"",VLOOKUP(A4272,'entry data'!B:F,5,0)))</f>
        <v/>
      </c>
      <c r="G4272" s="12" t="str">
        <f>IF(A4272="","",IF(ISERROR(VLOOKUP(A4272,'entry data'!B:I,8,0)),"",VLOOKUP(A4272,'entry data'!B:I,7,0)))</f>
        <v/>
      </c>
      <c r="H4272" s="13" t="str">
        <f>IF(A4272="","",IF(B4272=1,VLOOKUP(A4272,'entry data'!B:D,3,0),I4271))</f>
        <v/>
      </c>
      <c r="I4272" s="14" t="str">
        <f>IF(A4272="","",IF(E4272="weekly",7,IF(E4272="fortnightly",14,IF(E4272="monthly",DATE(IF(MONTH(H4272)=12,YEAR(H4272)+1,YEAR(H4272)),VLOOKUP(MONTH(H4272),index!$D$2:$G$13,2,0),DAY(H4272)),
IF(E4272="quarterly",DATE(IF(MONTH(H4272)&gt;=10,YEAR(H4272)+1,YEAR(H4272)),VLOOKUP(MONTH(H4272),index!$D$2:$G$13,3,0),DAY(H4272)),
IF(E4272="halfyearly",DATE(IF(MONTH(H4272)&gt;=7,YEAR(H4272)+1,YEAR(H4272)),VLOOKUP(MONTH(H4272),index!$D$2:$G$13,4,0),DAY(H4272)),
DATE(YEAR(H4272)+1,MONTH(H4272),DAY(H4272)))))-H4272))+H4272)</f>
        <v/>
      </c>
      <c r="J4272" s="9" t="str">
        <f t="shared" si="418"/>
        <v/>
      </c>
      <c r="K4272" s="11" t="str">
        <f t="shared" si="419"/>
        <v/>
      </c>
      <c r="L4272" s="11" t="str">
        <f t="shared" si="420"/>
        <v/>
      </c>
      <c r="M4272" s="11" t="str">
        <f>IF(A4272="","",VLOOKUP(E4272,index!$A$1:$B$6,2,0)*K4272*G4272)</f>
        <v/>
      </c>
      <c r="N4272" s="11" t="str">
        <f>IF(A4272="","",-PMT(G4272*VLOOKUP(E4272,index!$A$1:$B$6,2,0),C4272,F4272,0,0))</f>
        <v/>
      </c>
      <c r="O4272" s="11" t="str">
        <f t="shared" si="421"/>
        <v/>
      </c>
      <c r="P4272" s="11" t="str">
        <f t="shared" si="416"/>
        <v/>
      </c>
    </row>
    <row r="4273" spans="1:16" x14ac:dyDescent="0.25">
      <c r="A4273" s="9" t="str">
        <f>IF(A4272="","",IF(B4272&lt;C4272,A4272,IF(A4272=MAX('entry data'!$B$8:$B$507),"",A4272+1)))</f>
        <v/>
      </c>
      <c r="B4273" s="9" t="str">
        <f t="shared" si="417"/>
        <v/>
      </c>
      <c r="C4273" s="9" t="str">
        <f>IF(ISERROR(VLOOKUP(A4273,'entry data'!B:G,6,0)),"",VLOOKUP(A4273,'entry data'!B:G,6,0))</f>
        <v/>
      </c>
      <c r="D4273" s="9" t="str">
        <f>IF(ISERROR(VLOOKUP(A4273,'entry data'!B:C,2,0)),"",VLOOKUP(A4273,'entry data'!B:C,2,0))</f>
        <v/>
      </c>
      <c r="E4273" s="9" t="str">
        <f>IF(ISERROR(VLOOKUP(A4273,'entry data'!B:E,4,0)),"",VLOOKUP(A4273,'entry data'!B:E,4,0))</f>
        <v/>
      </c>
      <c r="F4273" s="11" t="str">
        <f>IF(A4273="","",IF(ISERROR(VLOOKUP(A4273,'entry data'!B:F,5,0)),"",VLOOKUP(A4273,'entry data'!B:F,5,0)))</f>
        <v/>
      </c>
      <c r="G4273" s="12" t="str">
        <f>IF(A4273="","",IF(ISERROR(VLOOKUP(A4273,'entry data'!B:I,8,0)),"",VLOOKUP(A4273,'entry data'!B:I,7,0)))</f>
        <v/>
      </c>
      <c r="H4273" s="13" t="str">
        <f>IF(A4273="","",IF(B4273=1,VLOOKUP(A4273,'entry data'!B:D,3,0),I4272))</f>
        <v/>
      </c>
      <c r="I4273" s="14" t="str">
        <f>IF(A4273="","",IF(E4273="weekly",7,IF(E4273="fortnightly",14,IF(E4273="monthly",DATE(IF(MONTH(H4273)=12,YEAR(H4273)+1,YEAR(H4273)),VLOOKUP(MONTH(H4273),index!$D$2:$G$13,2,0),DAY(H4273)),
IF(E4273="quarterly",DATE(IF(MONTH(H4273)&gt;=10,YEAR(H4273)+1,YEAR(H4273)),VLOOKUP(MONTH(H4273),index!$D$2:$G$13,3,0),DAY(H4273)),
IF(E4273="halfyearly",DATE(IF(MONTH(H4273)&gt;=7,YEAR(H4273)+1,YEAR(H4273)),VLOOKUP(MONTH(H4273),index!$D$2:$G$13,4,0),DAY(H4273)),
DATE(YEAR(H4273)+1,MONTH(H4273),DAY(H4273)))))-H4273))+H4273)</f>
        <v/>
      </c>
      <c r="J4273" s="9" t="str">
        <f t="shared" si="418"/>
        <v/>
      </c>
      <c r="K4273" s="11" t="str">
        <f t="shared" si="419"/>
        <v/>
      </c>
      <c r="L4273" s="11" t="str">
        <f t="shared" si="420"/>
        <v/>
      </c>
      <c r="M4273" s="11" t="str">
        <f>IF(A4273="","",VLOOKUP(E4273,index!$A$1:$B$6,2,0)*K4273*G4273)</f>
        <v/>
      </c>
      <c r="N4273" s="11" t="str">
        <f>IF(A4273="","",-PMT(G4273*VLOOKUP(E4273,index!$A$1:$B$6,2,0),C4273,F4273,0,0))</f>
        <v/>
      </c>
      <c r="O4273" s="11" t="str">
        <f t="shared" si="421"/>
        <v/>
      </c>
      <c r="P4273" s="11" t="str">
        <f t="shared" si="416"/>
        <v/>
      </c>
    </row>
    <row r="4274" spans="1:16" x14ac:dyDescent="0.25">
      <c r="A4274" s="9" t="str">
        <f>IF(A4273="","",IF(B4273&lt;C4273,A4273,IF(A4273=MAX('entry data'!$B$8:$B$507),"",A4273+1)))</f>
        <v/>
      </c>
      <c r="B4274" s="9" t="str">
        <f t="shared" si="417"/>
        <v/>
      </c>
      <c r="C4274" s="9" t="str">
        <f>IF(ISERROR(VLOOKUP(A4274,'entry data'!B:G,6,0)),"",VLOOKUP(A4274,'entry data'!B:G,6,0))</f>
        <v/>
      </c>
      <c r="D4274" s="9" t="str">
        <f>IF(ISERROR(VLOOKUP(A4274,'entry data'!B:C,2,0)),"",VLOOKUP(A4274,'entry data'!B:C,2,0))</f>
        <v/>
      </c>
      <c r="E4274" s="9" t="str">
        <f>IF(ISERROR(VLOOKUP(A4274,'entry data'!B:E,4,0)),"",VLOOKUP(A4274,'entry data'!B:E,4,0))</f>
        <v/>
      </c>
      <c r="F4274" s="11" t="str">
        <f>IF(A4274="","",IF(ISERROR(VLOOKUP(A4274,'entry data'!B:F,5,0)),"",VLOOKUP(A4274,'entry data'!B:F,5,0)))</f>
        <v/>
      </c>
      <c r="G4274" s="12" t="str">
        <f>IF(A4274="","",IF(ISERROR(VLOOKUP(A4274,'entry data'!B:I,8,0)),"",VLOOKUP(A4274,'entry data'!B:I,7,0)))</f>
        <v/>
      </c>
      <c r="H4274" s="13" t="str">
        <f>IF(A4274="","",IF(B4274=1,VLOOKUP(A4274,'entry data'!B:D,3,0),I4273))</f>
        <v/>
      </c>
      <c r="I4274" s="14" t="str">
        <f>IF(A4274="","",IF(E4274="weekly",7,IF(E4274="fortnightly",14,IF(E4274="monthly",DATE(IF(MONTH(H4274)=12,YEAR(H4274)+1,YEAR(H4274)),VLOOKUP(MONTH(H4274),index!$D$2:$G$13,2,0),DAY(H4274)),
IF(E4274="quarterly",DATE(IF(MONTH(H4274)&gt;=10,YEAR(H4274)+1,YEAR(H4274)),VLOOKUP(MONTH(H4274),index!$D$2:$G$13,3,0),DAY(H4274)),
IF(E4274="halfyearly",DATE(IF(MONTH(H4274)&gt;=7,YEAR(H4274)+1,YEAR(H4274)),VLOOKUP(MONTH(H4274),index!$D$2:$G$13,4,0),DAY(H4274)),
DATE(YEAR(H4274)+1,MONTH(H4274),DAY(H4274)))))-H4274))+H4274)</f>
        <v/>
      </c>
      <c r="J4274" s="9" t="str">
        <f t="shared" si="418"/>
        <v/>
      </c>
      <c r="K4274" s="11" t="str">
        <f t="shared" si="419"/>
        <v/>
      </c>
      <c r="L4274" s="11" t="str">
        <f t="shared" si="420"/>
        <v/>
      </c>
      <c r="M4274" s="11" t="str">
        <f>IF(A4274="","",VLOOKUP(E4274,index!$A$1:$B$6,2,0)*K4274*G4274)</f>
        <v/>
      </c>
      <c r="N4274" s="11" t="str">
        <f>IF(A4274="","",-PMT(G4274*VLOOKUP(E4274,index!$A$1:$B$6,2,0),C4274,F4274,0,0))</f>
        <v/>
      </c>
      <c r="O4274" s="11" t="str">
        <f t="shared" si="421"/>
        <v/>
      </c>
      <c r="P4274" s="11" t="str">
        <f t="shared" si="416"/>
        <v/>
      </c>
    </row>
    <row r="4275" spans="1:16" x14ac:dyDescent="0.25">
      <c r="A4275" s="9" t="str">
        <f>IF(A4274="","",IF(B4274&lt;C4274,A4274,IF(A4274=MAX('entry data'!$B$8:$B$507),"",A4274+1)))</f>
        <v/>
      </c>
      <c r="B4275" s="9" t="str">
        <f t="shared" si="417"/>
        <v/>
      </c>
      <c r="C4275" s="9" t="str">
        <f>IF(ISERROR(VLOOKUP(A4275,'entry data'!B:G,6,0)),"",VLOOKUP(A4275,'entry data'!B:G,6,0))</f>
        <v/>
      </c>
      <c r="D4275" s="9" t="str">
        <f>IF(ISERROR(VLOOKUP(A4275,'entry data'!B:C,2,0)),"",VLOOKUP(A4275,'entry data'!B:C,2,0))</f>
        <v/>
      </c>
      <c r="E4275" s="9" t="str">
        <f>IF(ISERROR(VLOOKUP(A4275,'entry data'!B:E,4,0)),"",VLOOKUP(A4275,'entry data'!B:E,4,0))</f>
        <v/>
      </c>
      <c r="F4275" s="11" t="str">
        <f>IF(A4275="","",IF(ISERROR(VLOOKUP(A4275,'entry data'!B:F,5,0)),"",VLOOKUP(A4275,'entry data'!B:F,5,0)))</f>
        <v/>
      </c>
      <c r="G4275" s="12" t="str">
        <f>IF(A4275="","",IF(ISERROR(VLOOKUP(A4275,'entry data'!B:I,8,0)),"",VLOOKUP(A4275,'entry data'!B:I,7,0)))</f>
        <v/>
      </c>
      <c r="H4275" s="13" t="str">
        <f>IF(A4275="","",IF(B4275=1,VLOOKUP(A4275,'entry data'!B:D,3,0),I4274))</f>
        <v/>
      </c>
      <c r="I4275" s="14" t="str">
        <f>IF(A4275="","",IF(E4275="weekly",7,IF(E4275="fortnightly",14,IF(E4275="monthly",DATE(IF(MONTH(H4275)=12,YEAR(H4275)+1,YEAR(H4275)),VLOOKUP(MONTH(H4275),index!$D$2:$G$13,2,0),DAY(H4275)),
IF(E4275="quarterly",DATE(IF(MONTH(H4275)&gt;=10,YEAR(H4275)+1,YEAR(H4275)),VLOOKUP(MONTH(H4275),index!$D$2:$G$13,3,0),DAY(H4275)),
IF(E4275="halfyearly",DATE(IF(MONTH(H4275)&gt;=7,YEAR(H4275)+1,YEAR(H4275)),VLOOKUP(MONTH(H4275),index!$D$2:$G$13,4,0),DAY(H4275)),
DATE(YEAR(H4275)+1,MONTH(H4275),DAY(H4275)))))-H4275))+H4275)</f>
        <v/>
      </c>
      <c r="J4275" s="9" t="str">
        <f t="shared" si="418"/>
        <v/>
      </c>
      <c r="K4275" s="11" t="str">
        <f t="shared" si="419"/>
        <v/>
      </c>
      <c r="L4275" s="11" t="str">
        <f t="shared" si="420"/>
        <v/>
      </c>
      <c r="M4275" s="11" t="str">
        <f>IF(A4275="","",VLOOKUP(E4275,index!$A$1:$B$6,2,0)*K4275*G4275)</f>
        <v/>
      </c>
      <c r="N4275" s="11" t="str">
        <f>IF(A4275="","",-PMT(G4275*VLOOKUP(E4275,index!$A$1:$B$6,2,0),C4275,F4275,0,0))</f>
        <v/>
      </c>
      <c r="O4275" s="11" t="str">
        <f t="shared" si="421"/>
        <v/>
      </c>
      <c r="P4275" s="11" t="str">
        <f t="shared" si="416"/>
        <v/>
      </c>
    </row>
    <row r="4276" spans="1:16" x14ac:dyDescent="0.25">
      <c r="A4276" s="9" t="str">
        <f>IF(A4275="","",IF(B4275&lt;C4275,A4275,IF(A4275=MAX('entry data'!$B$8:$B$507),"",A4275+1)))</f>
        <v/>
      </c>
      <c r="B4276" s="9" t="str">
        <f t="shared" si="417"/>
        <v/>
      </c>
      <c r="C4276" s="9" t="str">
        <f>IF(ISERROR(VLOOKUP(A4276,'entry data'!B:G,6,0)),"",VLOOKUP(A4276,'entry data'!B:G,6,0))</f>
        <v/>
      </c>
      <c r="D4276" s="9" t="str">
        <f>IF(ISERROR(VLOOKUP(A4276,'entry data'!B:C,2,0)),"",VLOOKUP(A4276,'entry data'!B:C,2,0))</f>
        <v/>
      </c>
      <c r="E4276" s="9" t="str">
        <f>IF(ISERROR(VLOOKUP(A4276,'entry data'!B:E,4,0)),"",VLOOKUP(A4276,'entry data'!B:E,4,0))</f>
        <v/>
      </c>
      <c r="F4276" s="11" t="str">
        <f>IF(A4276="","",IF(ISERROR(VLOOKUP(A4276,'entry data'!B:F,5,0)),"",VLOOKUP(A4276,'entry data'!B:F,5,0)))</f>
        <v/>
      </c>
      <c r="G4276" s="12" t="str">
        <f>IF(A4276="","",IF(ISERROR(VLOOKUP(A4276,'entry data'!B:I,8,0)),"",VLOOKUP(A4276,'entry data'!B:I,7,0)))</f>
        <v/>
      </c>
      <c r="H4276" s="13" t="str">
        <f>IF(A4276="","",IF(B4276=1,VLOOKUP(A4276,'entry data'!B:D,3,0),I4275))</f>
        <v/>
      </c>
      <c r="I4276" s="14" t="str">
        <f>IF(A4276="","",IF(E4276="weekly",7,IF(E4276="fortnightly",14,IF(E4276="monthly",DATE(IF(MONTH(H4276)=12,YEAR(H4276)+1,YEAR(H4276)),VLOOKUP(MONTH(H4276),index!$D$2:$G$13,2,0),DAY(H4276)),
IF(E4276="quarterly",DATE(IF(MONTH(H4276)&gt;=10,YEAR(H4276)+1,YEAR(H4276)),VLOOKUP(MONTH(H4276),index!$D$2:$G$13,3,0),DAY(H4276)),
IF(E4276="halfyearly",DATE(IF(MONTH(H4276)&gt;=7,YEAR(H4276)+1,YEAR(H4276)),VLOOKUP(MONTH(H4276),index!$D$2:$G$13,4,0),DAY(H4276)),
DATE(YEAR(H4276)+1,MONTH(H4276),DAY(H4276)))))-H4276))+H4276)</f>
        <v/>
      </c>
      <c r="J4276" s="9" t="str">
        <f t="shared" si="418"/>
        <v/>
      </c>
      <c r="K4276" s="11" t="str">
        <f t="shared" si="419"/>
        <v/>
      </c>
      <c r="L4276" s="11" t="str">
        <f t="shared" si="420"/>
        <v/>
      </c>
      <c r="M4276" s="11" t="str">
        <f>IF(A4276="","",VLOOKUP(E4276,index!$A$1:$B$6,2,0)*K4276*G4276)</f>
        <v/>
      </c>
      <c r="N4276" s="11" t="str">
        <f>IF(A4276="","",-PMT(G4276*VLOOKUP(E4276,index!$A$1:$B$6,2,0),C4276,F4276,0,0))</f>
        <v/>
      </c>
      <c r="O4276" s="11" t="str">
        <f t="shared" si="421"/>
        <v/>
      </c>
      <c r="P4276" s="11" t="str">
        <f t="shared" si="416"/>
        <v/>
      </c>
    </row>
    <row r="4277" spans="1:16" x14ac:dyDescent="0.25">
      <c r="A4277" s="9" t="str">
        <f>IF(A4276="","",IF(B4276&lt;C4276,A4276,IF(A4276=MAX('entry data'!$B$8:$B$507),"",A4276+1)))</f>
        <v/>
      </c>
      <c r="B4277" s="9" t="str">
        <f t="shared" si="417"/>
        <v/>
      </c>
      <c r="C4277" s="9" t="str">
        <f>IF(ISERROR(VLOOKUP(A4277,'entry data'!B:G,6,0)),"",VLOOKUP(A4277,'entry data'!B:G,6,0))</f>
        <v/>
      </c>
      <c r="D4277" s="9" t="str">
        <f>IF(ISERROR(VLOOKUP(A4277,'entry data'!B:C,2,0)),"",VLOOKUP(A4277,'entry data'!B:C,2,0))</f>
        <v/>
      </c>
      <c r="E4277" s="9" t="str">
        <f>IF(ISERROR(VLOOKUP(A4277,'entry data'!B:E,4,0)),"",VLOOKUP(A4277,'entry data'!B:E,4,0))</f>
        <v/>
      </c>
      <c r="F4277" s="11" t="str">
        <f>IF(A4277="","",IF(ISERROR(VLOOKUP(A4277,'entry data'!B:F,5,0)),"",VLOOKUP(A4277,'entry data'!B:F,5,0)))</f>
        <v/>
      </c>
      <c r="G4277" s="12" t="str">
        <f>IF(A4277="","",IF(ISERROR(VLOOKUP(A4277,'entry data'!B:I,8,0)),"",VLOOKUP(A4277,'entry data'!B:I,7,0)))</f>
        <v/>
      </c>
      <c r="H4277" s="13" t="str">
        <f>IF(A4277="","",IF(B4277=1,VLOOKUP(A4277,'entry data'!B:D,3,0),I4276))</f>
        <v/>
      </c>
      <c r="I4277" s="14" t="str">
        <f>IF(A4277="","",IF(E4277="weekly",7,IF(E4277="fortnightly",14,IF(E4277="monthly",DATE(IF(MONTH(H4277)=12,YEAR(H4277)+1,YEAR(H4277)),VLOOKUP(MONTH(H4277),index!$D$2:$G$13,2,0),DAY(H4277)),
IF(E4277="quarterly",DATE(IF(MONTH(H4277)&gt;=10,YEAR(H4277)+1,YEAR(H4277)),VLOOKUP(MONTH(H4277),index!$D$2:$G$13,3,0),DAY(H4277)),
IF(E4277="halfyearly",DATE(IF(MONTH(H4277)&gt;=7,YEAR(H4277)+1,YEAR(H4277)),VLOOKUP(MONTH(H4277),index!$D$2:$G$13,4,0),DAY(H4277)),
DATE(YEAR(H4277)+1,MONTH(H4277),DAY(H4277)))))-H4277))+H4277)</f>
        <v/>
      </c>
      <c r="J4277" s="9" t="str">
        <f t="shared" si="418"/>
        <v/>
      </c>
      <c r="K4277" s="11" t="str">
        <f t="shared" si="419"/>
        <v/>
      </c>
      <c r="L4277" s="11" t="str">
        <f t="shared" si="420"/>
        <v/>
      </c>
      <c r="M4277" s="11" t="str">
        <f>IF(A4277="","",VLOOKUP(E4277,index!$A$1:$B$6,2,0)*K4277*G4277)</f>
        <v/>
      </c>
      <c r="N4277" s="11" t="str">
        <f>IF(A4277="","",-PMT(G4277*VLOOKUP(E4277,index!$A$1:$B$6,2,0),C4277,F4277,0,0))</f>
        <v/>
      </c>
      <c r="O4277" s="11" t="str">
        <f t="shared" si="421"/>
        <v/>
      </c>
      <c r="P4277" s="11" t="str">
        <f t="shared" si="416"/>
        <v/>
      </c>
    </row>
    <row r="4278" spans="1:16" x14ac:dyDescent="0.25">
      <c r="A4278" s="9" t="str">
        <f>IF(A4277="","",IF(B4277&lt;C4277,A4277,IF(A4277=MAX('entry data'!$B$8:$B$507),"",A4277+1)))</f>
        <v/>
      </c>
      <c r="B4278" s="9" t="str">
        <f t="shared" si="417"/>
        <v/>
      </c>
      <c r="C4278" s="9" t="str">
        <f>IF(ISERROR(VLOOKUP(A4278,'entry data'!B:G,6,0)),"",VLOOKUP(A4278,'entry data'!B:G,6,0))</f>
        <v/>
      </c>
      <c r="D4278" s="9" t="str">
        <f>IF(ISERROR(VLOOKUP(A4278,'entry data'!B:C,2,0)),"",VLOOKUP(A4278,'entry data'!B:C,2,0))</f>
        <v/>
      </c>
      <c r="E4278" s="9" t="str">
        <f>IF(ISERROR(VLOOKUP(A4278,'entry data'!B:E,4,0)),"",VLOOKUP(A4278,'entry data'!B:E,4,0))</f>
        <v/>
      </c>
      <c r="F4278" s="11" t="str">
        <f>IF(A4278="","",IF(ISERROR(VLOOKUP(A4278,'entry data'!B:F,5,0)),"",VLOOKUP(A4278,'entry data'!B:F,5,0)))</f>
        <v/>
      </c>
      <c r="G4278" s="12" t="str">
        <f>IF(A4278="","",IF(ISERROR(VLOOKUP(A4278,'entry data'!B:I,8,0)),"",VLOOKUP(A4278,'entry data'!B:I,7,0)))</f>
        <v/>
      </c>
      <c r="H4278" s="13" t="str">
        <f>IF(A4278="","",IF(B4278=1,VLOOKUP(A4278,'entry data'!B:D,3,0),I4277))</f>
        <v/>
      </c>
      <c r="I4278" s="14" t="str">
        <f>IF(A4278="","",IF(E4278="weekly",7,IF(E4278="fortnightly",14,IF(E4278="monthly",DATE(IF(MONTH(H4278)=12,YEAR(H4278)+1,YEAR(H4278)),VLOOKUP(MONTH(H4278),index!$D$2:$G$13,2,0),DAY(H4278)),
IF(E4278="quarterly",DATE(IF(MONTH(H4278)&gt;=10,YEAR(H4278)+1,YEAR(H4278)),VLOOKUP(MONTH(H4278),index!$D$2:$G$13,3,0),DAY(H4278)),
IF(E4278="halfyearly",DATE(IF(MONTH(H4278)&gt;=7,YEAR(H4278)+1,YEAR(H4278)),VLOOKUP(MONTH(H4278),index!$D$2:$G$13,4,0),DAY(H4278)),
DATE(YEAR(H4278)+1,MONTH(H4278),DAY(H4278)))))-H4278))+H4278)</f>
        <v/>
      </c>
      <c r="J4278" s="9" t="str">
        <f t="shared" si="418"/>
        <v/>
      </c>
      <c r="K4278" s="11" t="str">
        <f t="shared" si="419"/>
        <v/>
      </c>
      <c r="L4278" s="11" t="str">
        <f t="shared" si="420"/>
        <v/>
      </c>
      <c r="M4278" s="11" t="str">
        <f>IF(A4278="","",VLOOKUP(E4278,index!$A$1:$B$6,2,0)*K4278*G4278)</f>
        <v/>
      </c>
      <c r="N4278" s="11" t="str">
        <f>IF(A4278="","",-PMT(G4278*VLOOKUP(E4278,index!$A$1:$B$6,2,0),C4278,F4278,0,0))</f>
        <v/>
      </c>
      <c r="O4278" s="11" t="str">
        <f t="shared" si="421"/>
        <v/>
      </c>
      <c r="P4278" s="11" t="str">
        <f t="shared" si="416"/>
        <v/>
      </c>
    </row>
    <row r="4279" spans="1:16" x14ac:dyDescent="0.25">
      <c r="A4279" s="9" t="str">
        <f>IF(A4278="","",IF(B4278&lt;C4278,A4278,IF(A4278=MAX('entry data'!$B$8:$B$507),"",A4278+1)))</f>
        <v/>
      </c>
      <c r="B4279" s="9" t="str">
        <f t="shared" si="417"/>
        <v/>
      </c>
      <c r="C4279" s="9" t="str">
        <f>IF(ISERROR(VLOOKUP(A4279,'entry data'!B:G,6,0)),"",VLOOKUP(A4279,'entry data'!B:G,6,0))</f>
        <v/>
      </c>
      <c r="D4279" s="9" t="str">
        <f>IF(ISERROR(VLOOKUP(A4279,'entry data'!B:C,2,0)),"",VLOOKUP(A4279,'entry data'!B:C,2,0))</f>
        <v/>
      </c>
      <c r="E4279" s="9" t="str">
        <f>IF(ISERROR(VLOOKUP(A4279,'entry data'!B:E,4,0)),"",VLOOKUP(A4279,'entry data'!B:E,4,0))</f>
        <v/>
      </c>
      <c r="F4279" s="11" t="str">
        <f>IF(A4279="","",IF(ISERROR(VLOOKUP(A4279,'entry data'!B:F,5,0)),"",VLOOKUP(A4279,'entry data'!B:F,5,0)))</f>
        <v/>
      </c>
      <c r="G4279" s="12" t="str">
        <f>IF(A4279="","",IF(ISERROR(VLOOKUP(A4279,'entry data'!B:I,8,0)),"",VLOOKUP(A4279,'entry data'!B:I,7,0)))</f>
        <v/>
      </c>
      <c r="H4279" s="13" t="str">
        <f>IF(A4279="","",IF(B4279=1,VLOOKUP(A4279,'entry data'!B:D,3,0),I4278))</f>
        <v/>
      </c>
      <c r="I4279" s="14" t="str">
        <f>IF(A4279="","",IF(E4279="weekly",7,IF(E4279="fortnightly",14,IF(E4279="monthly",DATE(IF(MONTH(H4279)=12,YEAR(H4279)+1,YEAR(H4279)),VLOOKUP(MONTH(H4279),index!$D$2:$G$13,2,0),DAY(H4279)),
IF(E4279="quarterly",DATE(IF(MONTH(H4279)&gt;=10,YEAR(H4279)+1,YEAR(H4279)),VLOOKUP(MONTH(H4279),index!$D$2:$G$13,3,0),DAY(H4279)),
IF(E4279="halfyearly",DATE(IF(MONTH(H4279)&gt;=7,YEAR(H4279)+1,YEAR(H4279)),VLOOKUP(MONTH(H4279),index!$D$2:$G$13,4,0),DAY(H4279)),
DATE(YEAR(H4279)+1,MONTH(H4279),DAY(H4279)))))-H4279))+H4279)</f>
        <v/>
      </c>
      <c r="J4279" s="9" t="str">
        <f t="shared" si="418"/>
        <v/>
      </c>
      <c r="K4279" s="11" t="str">
        <f t="shared" si="419"/>
        <v/>
      </c>
      <c r="L4279" s="11" t="str">
        <f t="shared" si="420"/>
        <v/>
      </c>
      <c r="M4279" s="11" t="str">
        <f>IF(A4279="","",VLOOKUP(E4279,index!$A$1:$B$6,2,0)*K4279*G4279)</f>
        <v/>
      </c>
      <c r="N4279" s="11" t="str">
        <f>IF(A4279="","",-PMT(G4279*VLOOKUP(E4279,index!$A$1:$B$6,2,0),C4279,F4279,0,0))</f>
        <v/>
      </c>
      <c r="O4279" s="11" t="str">
        <f t="shared" si="421"/>
        <v/>
      </c>
      <c r="P4279" s="11" t="str">
        <f t="shared" si="416"/>
        <v/>
      </c>
    </row>
    <row r="4280" spans="1:16" x14ac:dyDescent="0.25">
      <c r="A4280" s="9" t="str">
        <f>IF(A4279="","",IF(B4279&lt;C4279,A4279,IF(A4279=MAX('entry data'!$B$8:$B$507),"",A4279+1)))</f>
        <v/>
      </c>
      <c r="B4280" s="9" t="str">
        <f t="shared" si="417"/>
        <v/>
      </c>
      <c r="C4280" s="9" t="str">
        <f>IF(ISERROR(VLOOKUP(A4280,'entry data'!B:G,6,0)),"",VLOOKUP(A4280,'entry data'!B:G,6,0))</f>
        <v/>
      </c>
      <c r="D4280" s="9" t="str">
        <f>IF(ISERROR(VLOOKUP(A4280,'entry data'!B:C,2,0)),"",VLOOKUP(A4280,'entry data'!B:C,2,0))</f>
        <v/>
      </c>
      <c r="E4280" s="9" t="str">
        <f>IF(ISERROR(VLOOKUP(A4280,'entry data'!B:E,4,0)),"",VLOOKUP(A4280,'entry data'!B:E,4,0))</f>
        <v/>
      </c>
      <c r="F4280" s="11" t="str">
        <f>IF(A4280="","",IF(ISERROR(VLOOKUP(A4280,'entry data'!B:F,5,0)),"",VLOOKUP(A4280,'entry data'!B:F,5,0)))</f>
        <v/>
      </c>
      <c r="G4280" s="12" t="str">
        <f>IF(A4280="","",IF(ISERROR(VLOOKUP(A4280,'entry data'!B:I,8,0)),"",VLOOKUP(A4280,'entry data'!B:I,7,0)))</f>
        <v/>
      </c>
      <c r="H4280" s="13" t="str">
        <f>IF(A4280="","",IF(B4280=1,VLOOKUP(A4280,'entry data'!B:D,3,0),I4279))</f>
        <v/>
      </c>
      <c r="I4280" s="14" t="str">
        <f>IF(A4280="","",IF(E4280="weekly",7,IF(E4280="fortnightly",14,IF(E4280="monthly",DATE(IF(MONTH(H4280)=12,YEAR(H4280)+1,YEAR(H4280)),VLOOKUP(MONTH(H4280),index!$D$2:$G$13,2,0),DAY(H4280)),
IF(E4280="quarterly",DATE(IF(MONTH(H4280)&gt;=10,YEAR(H4280)+1,YEAR(H4280)),VLOOKUP(MONTH(H4280),index!$D$2:$G$13,3,0),DAY(H4280)),
IF(E4280="halfyearly",DATE(IF(MONTH(H4280)&gt;=7,YEAR(H4280)+1,YEAR(H4280)),VLOOKUP(MONTH(H4280),index!$D$2:$G$13,4,0),DAY(H4280)),
DATE(YEAR(H4280)+1,MONTH(H4280),DAY(H4280)))))-H4280))+H4280)</f>
        <v/>
      </c>
      <c r="J4280" s="9" t="str">
        <f t="shared" si="418"/>
        <v/>
      </c>
      <c r="K4280" s="11" t="str">
        <f t="shared" si="419"/>
        <v/>
      </c>
      <c r="L4280" s="11" t="str">
        <f t="shared" si="420"/>
        <v/>
      </c>
      <c r="M4280" s="11" t="str">
        <f>IF(A4280="","",VLOOKUP(E4280,index!$A$1:$B$6,2,0)*K4280*G4280)</f>
        <v/>
      </c>
      <c r="N4280" s="11" t="str">
        <f>IF(A4280="","",-PMT(G4280*VLOOKUP(E4280,index!$A$1:$B$6,2,0),C4280,F4280,0,0))</f>
        <v/>
      </c>
      <c r="O4280" s="11" t="str">
        <f t="shared" si="421"/>
        <v/>
      </c>
      <c r="P4280" s="11" t="str">
        <f t="shared" si="416"/>
        <v/>
      </c>
    </row>
    <row r="4281" spans="1:16" x14ac:dyDescent="0.25">
      <c r="A4281" s="9" t="str">
        <f>IF(A4280="","",IF(B4280&lt;C4280,A4280,IF(A4280=MAX('entry data'!$B$8:$B$507),"",A4280+1)))</f>
        <v/>
      </c>
      <c r="B4281" s="9" t="str">
        <f t="shared" si="417"/>
        <v/>
      </c>
      <c r="C4281" s="9" t="str">
        <f>IF(ISERROR(VLOOKUP(A4281,'entry data'!B:G,6,0)),"",VLOOKUP(A4281,'entry data'!B:G,6,0))</f>
        <v/>
      </c>
      <c r="D4281" s="9" t="str">
        <f>IF(ISERROR(VLOOKUP(A4281,'entry data'!B:C,2,0)),"",VLOOKUP(A4281,'entry data'!B:C,2,0))</f>
        <v/>
      </c>
      <c r="E4281" s="9" t="str">
        <f>IF(ISERROR(VLOOKUP(A4281,'entry data'!B:E,4,0)),"",VLOOKUP(A4281,'entry data'!B:E,4,0))</f>
        <v/>
      </c>
      <c r="F4281" s="11" t="str">
        <f>IF(A4281="","",IF(ISERROR(VLOOKUP(A4281,'entry data'!B:F,5,0)),"",VLOOKUP(A4281,'entry data'!B:F,5,0)))</f>
        <v/>
      </c>
      <c r="G4281" s="12" t="str">
        <f>IF(A4281="","",IF(ISERROR(VLOOKUP(A4281,'entry data'!B:I,8,0)),"",VLOOKUP(A4281,'entry data'!B:I,7,0)))</f>
        <v/>
      </c>
      <c r="H4281" s="13" t="str">
        <f>IF(A4281="","",IF(B4281=1,VLOOKUP(A4281,'entry data'!B:D,3,0),I4280))</f>
        <v/>
      </c>
      <c r="I4281" s="14" t="str">
        <f>IF(A4281="","",IF(E4281="weekly",7,IF(E4281="fortnightly",14,IF(E4281="monthly",DATE(IF(MONTH(H4281)=12,YEAR(H4281)+1,YEAR(H4281)),VLOOKUP(MONTH(H4281),index!$D$2:$G$13,2,0),DAY(H4281)),
IF(E4281="quarterly",DATE(IF(MONTH(H4281)&gt;=10,YEAR(H4281)+1,YEAR(H4281)),VLOOKUP(MONTH(H4281),index!$D$2:$G$13,3,0),DAY(H4281)),
IF(E4281="halfyearly",DATE(IF(MONTH(H4281)&gt;=7,YEAR(H4281)+1,YEAR(H4281)),VLOOKUP(MONTH(H4281),index!$D$2:$G$13,4,0),DAY(H4281)),
DATE(YEAR(H4281)+1,MONTH(H4281),DAY(H4281)))))-H4281))+H4281)</f>
        <v/>
      </c>
      <c r="J4281" s="9" t="str">
        <f t="shared" si="418"/>
        <v/>
      </c>
      <c r="K4281" s="11" t="str">
        <f t="shared" si="419"/>
        <v/>
      </c>
      <c r="L4281" s="11" t="str">
        <f t="shared" si="420"/>
        <v/>
      </c>
      <c r="M4281" s="11" t="str">
        <f>IF(A4281="","",VLOOKUP(E4281,index!$A$1:$B$6,2,0)*K4281*G4281)</f>
        <v/>
      </c>
      <c r="N4281" s="11" t="str">
        <f>IF(A4281="","",-PMT(G4281*VLOOKUP(E4281,index!$A$1:$B$6,2,0),C4281,F4281,0,0))</f>
        <v/>
      </c>
      <c r="O4281" s="11" t="str">
        <f t="shared" si="421"/>
        <v/>
      </c>
      <c r="P4281" s="11" t="str">
        <f t="shared" si="416"/>
        <v/>
      </c>
    </row>
    <row r="4282" spans="1:16" x14ac:dyDescent="0.25">
      <c r="A4282" s="9" t="str">
        <f>IF(A4281="","",IF(B4281&lt;C4281,A4281,IF(A4281=MAX('entry data'!$B$8:$B$507),"",A4281+1)))</f>
        <v/>
      </c>
      <c r="B4282" s="9" t="str">
        <f t="shared" si="417"/>
        <v/>
      </c>
      <c r="C4282" s="9" t="str">
        <f>IF(ISERROR(VLOOKUP(A4282,'entry data'!B:G,6,0)),"",VLOOKUP(A4282,'entry data'!B:G,6,0))</f>
        <v/>
      </c>
      <c r="D4282" s="9" t="str">
        <f>IF(ISERROR(VLOOKUP(A4282,'entry data'!B:C,2,0)),"",VLOOKUP(A4282,'entry data'!B:C,2,0))</f>
        <v/>
      </c>
      <c r="E4282" s="9" t="str">
        <f>IF(ISERROR(VLOOKUP(A4282,'entry data'!B:E,4,0)),"",VLOOKUP(A4282,'entry data'!B:E,4,0))</f>
        <v/>
      </c>
      <c r="F4282" s="11" t="str">
        <f>IF(A4282="","",IF(ISERROR(VLOOKUP(A4282,'entry data'!B:F,5,0)),"",VLOOKUP(A4282,'entry data'!B:F,5,0)))</f>
        <v/>
      </c>
      <c r="G4282" s="12" t="str">
        <f>IF(A4282="","",IF(ISERROR(VLOOKUP(A4282,'entry data'!B:I,8,0)),"",VLOOKUP(A4282,'entry data'!B:I,7,0)))</f>
        <v/>
      </c>
      <c r="H4282" s="13" t="str">
        <f>IF(A4282="","",IF(B4282=1,VLOOKUP(A4282,'entry data'!B:D,3,0),I4281))</f>
        <v/>
      </c>
      <c r="I4282" s="14" t="str">
        <f>IF(A4282="","",IF(E4282="weekly",7,IF(E4282="fortnightly",14,IF(E4282="monthly",DATE(IF(MONTH(H4282)=12,YEAR(H4282)+1,YEAR(H4282)),VLOOKUP(MONTH(H4282),index!$D$2:$G$13,2,0),DAY(H4282)),
IF(E4282="quarterly",DATE(IF(MONTH(H4282)&gt;=10,YEAR(H4282)+1,YEAR(H4282)),VLOOKUP(MONTH(H4282),index!$D$2:$G$13,3,0),DAY(H4282)),
IF(E4282="halfyearly",DATE(IF(MONTH(H4282)&gt;=7,YEAR(H4282)+1,YEAR(H4282)),VLOOKUP(MONTH(H4282),index!$D$2:$G$13,4,0),DAY(H4282)),
DATE(YEAR(H4282)+1,MONTH(H4282),DAY(H4282)))))-H4282))+H4282)</f>
        <v/>
      </c>
      <c r="J4282" s="9" t="str">
        <f t="shared" si="418"/>
        <v/>
      </c>
      <c r="K4282" s="11" t="str">
        <f t="shared" si="419"/>
        <v/>
      </c>
      <c r="L4282" s="11" t="str">
        <f t="shared" si="420"/>
        <v/>
      </c>
      <c r="M4282" s="11" t="str">
        <f>IF(A4282="","",VLOOKUP(E4282,index!$A$1:$B$6,2,0)*K4282*G4282)</f>
        <v/>
      </c>
      <c r="N4282" s="11" t="str">
        <f>IF(A4282="","",-PMT(G4282*VLOOKUP(E4282,index!$A$1:$B$6,2,0),C4282,F4282,0,0))</f>
        <v/>
      </c>
      <c r="O4282" s="11" t="str">
        <f t="shared" si="421"/>
        <v/>
      </c>
      <c r="P4282" s="11" t="str">
        <f t="shared" si="416"/>
        <v/>
      </c>
    </row>
    <row r="4283" spans="1:16" x14ac:dyDescent="0.25">
      <c r="A4283" s="9" t="str">
        <f>IF(A4282="","",IF(B4282&lt;C4282,A4282,IF(A4282=MAX('entry data'!$B$8:$B$507),"",A4282+1)))</f>
        <v/>
      </c>
      <c r="B4283" s="9" t="str">
        <f t="shared" si="417"/>
        <v/>
      </c>
      <c r="C4283" s="9" t="str">
        <f>IF(ISERROR(VLOOKUP(A4283,'entry data'!B:G,6,0)),"",VLOOKUP(A4283,'entry data'!B:G,6,0))</f>
        <v/>
      </c>
      <c r="D4283" s="9" t="str">
        <f>IF(ISERROR(VLOOKUP(A4283,'entry data'!B:C,2,0)),"",VLOOKUP(A4283,'entry data'!B:C,2,0))</f>
        <v/>
      </c>
      <c r="E4283" s="9" t="str">
        <f>IF(ISERROR(VLOOKUP(A4283,'entry data'!B:E,4,0)),"",VLOOKUP(A4283,'entry data'!B:E,4,0))</f>
        <v/>
      </c>
      <c r="F4283" s="11" t="str">
        <f>IF(A4283="","",IF(ISERROR(VLOOKUP(A4283,'entry data'!B:F,5,0)),"",VLOOKUP(A4283,'entry data'!B:F,5,0)))</f>
        <v/>
      </c>
      <c r="G4283" s="12" t="str">
        <f>IF(A4283="","",IF(ISERROR(VLOOKUP(A4283,'entry data'!B:I,8,0)),"",VLOOKUP(A4283,'entry data'!B:I,7,0)))</f>
        <v/>
      </c>
      <c r="H4283" s="13" t="str">
        <f>IF(A4283="","",IF(B4283=1,VLOOKUP(A4283,'entry data'!B:D,3,0),I4282))</f>
        <v/>
      </c>
      <c r="I4283" s="14" t="str">
        <f>IF(A4283="","",IF(E4283="weekly",7,IF(E4283="fortnightly",14,IF(E4283="monthly",DATE(IF(MONTH(H4283)=12,YEAR(H4283)+1,YEAR(H4283)),VLOOKUP(MONTH(H4283),index!$D$2:$G$13,2,0),DAY(H4283)),
IF(E4283="quarterly",DATE(IF(MONTH(H4283)&gt;=10,YEAR(H4283)+1,YEAR(H4283)),VLOOKUP(MONTH(H4283),index!$D$2:$G$13,3,0),DAY(H4283)),
IF(E4283="halfyearly",DATE(IF(MONTH(H4283)&gt;=7,YEAR(H4283)+1,YEAR(H4283)),VLOOKUP(MONTH(H4283),index!$D$2:$G$13,4,0),DAY(H4283)),
DATE(YEAR(H4283)+1,MONTH(H4283),DAY(H4283)))))-H4283))+H4283)</f>
        <v/>
      </c>
      <c r="J4283" s="9" t="str">
        <f t="shared" si="418"/>
        <v/>
      </c>
      <c r="K4283" s="11" t="str">
        <f t="shared" si="419"/>
        <v/>
      </c>
      <c r="L4283" s="11" t="str">
        <f t="shared" si="420"/>
        <v/>
      </c>
      <c r="M4283" s="11" t="str">
        <f>IF(A4283="","",VLOOKUP(E4283,index!$A$1:$B$6,2,0)*K4283*G4283)</f>
        <v/>
      </c>
      <c r="N4283" s="11" t="str">
        <f>IF(A4283="","",-PMT(G4283*VLOOKUP(E4283,index!$A$1:$B$6,2,0),C4283,F4283,0,0))</f>
        <v/>
      </c>
      <c r="O4283" s="11" t="str">
        <f t="shared" si="421"/>
        <v/>
      </c>
      <c r="P4283" s="11" t="str">
        <f t="shared" si="416"/>
        <v/>
      </c>
    </row>
    <row r="4284" spans="1:16" x14ac:dyDescent="0.25">
      <c r="A4284" s="9" t="str">
        <f>IF(A4283="","",IF(B4283&lt;C4283,A4283,IF(A4283=MAX('entry data'!$B$8:$B$507),"",A4283+1)))</f>
        <v/>
      </c>
      <c r="B4284" s="9" t="str">
        <f t="shared" si="417"/>
        <v/>
      </c>
      <c r="C4284" s="9" t="str">
        <f>IF(ISERROR(VLOOKUP(A4284,'entry data'!B:G,6,0)),"",VLOOKUP(A4284,'entry data'!B:G,6,0))</f>
        <v/>
      </c>
      <c r="D4284" s="9" t="str">
        <f>IF(ISERROR(VLOOKUP(A4284,'entry data'!B:C,2,0)),"",VLOOKUP(A4284,'entry data'!B:C,2,0))</f>
        <v/>
      </c>
      <c r="E4284" s="9" t="str">
        <f>IF(ISERROR(VLOOKUP(A4284,'entry data'!B:E,4,0)),"",VLOOKUP(A4284,'entry data'!B:E,4,0))</f>
        <v/>
      </c>
      <c r="F4284" s="11" t="str">
        <f>IF(A4284="","",IF(ISERROR(VLOOKUP(A4284,'entry data'!B:F,5,0)),"",VLOOKUP(A4284,'entry data'!B:F,5,0)))</f>
        <v/>
      </c>
      <c r="G4284" s="12" t="str">
        <f>IF(A4284="","",IF(ISERROR(VLOOKUP(A4284,'entry data'!B:I,8,0)),"",VLOOKUP(A4284,'entry data'!B:I,7,0)))</f>
        <v/>
      </c>
      <c r="H4284" s="13" t="str">
        <f>IF(A4284="","",IF(B4284=1,VLOOKUP(A4284,'entry data'!B:D,3,0),I4283))</f>
        <v/>
      </c>
      <c r="I4284" s="14" t="str">
        <f>IF(A4284="","",IF(E4284="weekly",7,IF(E4284="fortnightly",14,IF(E4284="monthly",DATE(IF(MONTH(H4284)=12,YEAR(H4284)+1,YEAR(H4284)),VLOOKUP(MONTH(H4284),index!$D$2:$G$13,2,0),DAY(H4284)),
IF(E4284="quarterly",DATE(IF(MONTH(H4284)&gt;=10,YEAR(H4284)+1,YEAR(H4284)),VLOOKUP(MONTH(H4284),index!$D$2:$G$13,3,0),DAY(H4284)),
IF(E4284="halfyearly",DATE(IF(MONTH(H4284)&gt;=7,YEAR(H4284)+1,YEAR(H4284)),VLOOKUP(MONTH(H4284),index!$D$2:$G$13,4,0),DAY(H4284)),
DATE(YEAR(H4284)+1,MONTH(H4284),DAY(H4284)))))-H4284))+H4284)</f>
        <v/>
      </c>
      <c r="J4284" s="9" t="str">
        <f t="shared" si="418"/>
        <v/>
      </c>
      <c r="K4284" s="11" t="str">
        <f t="shared" si="419"/>
        <v/>
      </c>
      <c r="L4284" s="11" t="str">
        <f t="shared" si="420"/>
        <v/>
      </c>
      <c r="M4284" s="11" t="str">
        <f>IF(A4284="","",VLOOKUP(E4284,index!$A$1:$B$6,2,0)*K4284*G4284)</f>
        <v/>
      </c>
      <c r="N4284" s="11" t="str">
        <f>IF(A4284="","",-PMT(G4284*VLOOKUP(E4284,index!$A$1:$B$6,2,0),C4284,F4284,0,0))</f>
        <v/>
      </c>
      <c r="O4284" s="11" t="str">
        <f t="shared" si="421"/>
        <v/>
      </c>
      <c r="P4284" s="11" t="str">
        <f t="shared" si="416"/>
        <v/>
      </c>
    </row>
    <row r="4285" spans="1:16" x14ac:dyDescent="0.25">
      <c r="A4285" s="9" t="str">
        <f>IF(A4284="","",IF(B4284&lt;C4284,A4284,IF(A4284=MAX('entry data'!$B$8:$B$507),"",A4284+1)))</f>
        <v/>
      </c>
      <c r="B4285" s="9" t="str">
        <f t="shared" si="417"/>
        <v/>
      </c>
      <c r="C4285" s="9" t="str">
        <f>IF(ISERROR(VLOOKUP(A4285,'entry data'!B:G,6,0)),"",VLOOKUP(A4285,'entry data'!B:G,6,0))</f>
        <v/>
      </c>
      <c r="D4285" s="9" t="str">
        <f>IF(ISERROR(VLOOKUP(A4285,'entry data'!B:C,2,0)),"",VLOOKUP(A4285,'entry data'!B:C,2,0))</f>
        <v/>
      </c>
      <c r="E4285" s="9" t="str">
        <f>IF(ISERROR(VLOOKUP(A4285,'entry data'!B:E,4,0)),"",VLOOKUP(A4285,'entry data'!B:E,4,0))</f>
        <v/>
      </c>
      <c r="F4285" s="11" t="str">
        <f>IF(A4285="","",IF(ISERROR(VLOOKUP(A4285,'entry data'!B:F,5,0)),"",VLOOKUP(A4285,'entry data'!B:F,5,0)))</f>
        <v/>
      </c>
      <c r="G4285" s="12" t="str">
        <f>IF(A4285="","",IF(ISERROR(VLOOKUP(A4285,'entry data'!B:I,8,0)),"",VLOOKUP(A4285,'entry data'!B:I,7,0)))</f>
        <v/>
      </c>
      <c r="H4285" s="13" t="str">
        <f>IF(A4285="","",IF(B4285=1,VLOOKUP(A4285,'entry data'!B:D,3,0),I4284))</f>
        <v/>
      </c>
      <c r="I4285" s="14" t="str">
        <f>IF(A4285="","",IF(E4285="weekly",7,IF(E4285="fortnightly",14,IF(E4285="monthly",DATE(IF(MONTH(H4285)=12,YEAR(H4285)+1,YEAR(H4285)),VLOOKUP(MONTH(H4285),index!$D$2:$G$13,2,0),DAY(H4285)),
IF(E4285="quarterly",DATE(IF(MONTH(H4285)&gt;=10,YEAR(H4285)+1,YEAR(H4285)),VLOOKUP(MONTH(H4285),index!$D$2:$G$13,3,0),DAY(H4285)),
IF(E4285="halfyearly",DATE(IF(MONTH(H4285)&gt;=7,YEAR(H4285)+1,YEAR(H4285)),VLOOKUP(MONTH(H4285),index!$D$2:$G$13,4,0),DAY(H4285)),
DATE(YEAR(H4285)+1,MONTH(H4285),DAY(H4285)))))-H4285))+H4285)</f>
        <v/>
      </c>
      <c r="J4285" s="9" t="str">
        <f t="shared" si="418"/>
        <v/>
      </c>
      <c r="K4285" s="11" t="str">
        <f t="shared" si="419"/>
        <v/>
      </c>
      <c r="L4285" s="11" t="str">
        <f t="shared" si="420"/>
        <v/>
      </c>
      <c r="M4285" s="11" t="str">
        <f>IF(A4285="","",VLOOKUP(E4285,index!$A$1:$B$6,2,0)*K4285*G4285)</f>
        <v/>
      </c>
      <c r="N4285" s="11" t="str">
        <f>IF(A4285="","",-PMT(G4285*VLOOKUP(E4285,index!$A$1:$B$6,2,0),C4285,F4285,0,0))</f>
        <v/>
      </c>
      <c r="O4285" s="11" t="str">
        <f t="shared" si="421"/>
        <v/>
      </c>
      <c r="P4285" s="11" t="str">
        <f t="shared" si="416"/>
        <v/>
      </c>
    </row>
    <row r="4286" spans="1:16" x14ac:dyDescent="0.25">
      <c r="A4286" s="9" t="str">
        <f>IF(A4285="","",IF(B4285&lt;C4285,A4285,IF(A4285=MAX('entry data'!$B$8:$B$507),"",A4285+1)))</f>
        <v/>
      </c>
      <c r="B4286" s="9" t="str">
        <f t="shared" si="417"/>
        <v/>
      </c>
      <c r="C4286" s="9" t="str">
        <f>IF(ISERROR(VLOOKUP(A4286,'entry data'!B:G,6,0)),"",VLOOKUP(A4286,'entry data'!B:G,6,0))</f>
        <v/>
      </c>
      <c r="D4286" s="9" t="str">
        <f>IF(ISERROR(VLOOKUP(A4286,'entry data'!B:C,2,0)),"",VLOOKUP(A4286,'entry data'!B:C,2,0))</f>
        <v/>
      </c>
      <c r="E4286" s="9" t="str">
        <f>IF(ISERROR(VLOOKUP(A4286,'entry data'!B:E,4,0)),"",VLOOKUP(A4286,'entry data'!B:E,4,0))</f>
        <v/>
      </c>
      <c r="F4286" s="11" t="str">
        <f>IF(A4286="","",IF(ISERROR(VLOOKUP(A4286,'entry data'!B:F,5,0)),"",VLOOKUP(A4286,'entry data'!B:F,5,0)))</f>
        <v/>
      </c>
      <c r="G4286" s="12" t="str">
        <f>IF(A4286="","",IF(ISERROR(VLOOKUP(A4286,'entry data'!B:I,8,0)),"",VLOOKUP(A4286,'entry data'!B:I,7,0)))</f>
        <v/>
      </c>
      <c r="H4286" s="13" t="str">
        <f>IF(A4286="","",IF(B4286=1,VLOOKUP(A4286,'entry data'!B:D,3,0),I4285))</f>
        <v/>
      </c>
      <c r="I4286" s="14" t="str">
        <f>IF(A4286="","",IF(E4286="weekly",7,IF(E4286="fortnightly",14,IF(E4286="monthly",DATE(IF(MONTH(H4286)=12,YEAR(H4286)+1,YEAR(H4286)),VLOOKUP(MONTH(H4286),index!$D$2:$G$13,2,0),DAY(H4286)),
IF(E4286="quarterly",DATE(IF(MONTH(H4286)&gt;=10,YEAR(H4286)+1,YEAR(H4286)),VLOOKUP(MONTH(H4286),index!$D$2:$G$13,3,0),DAY(H4286)),
IF(E4286="halfyearly",DATE(IF(MONTH(H4286)&gt;=7,YEAR(H4286)+1,YEAR(H4286)),VLOOKUP(MONTH(H4286),index!$D$2:$G$13,4,0),DAY(H4286)),
DATE(YEAR(H4286)+1,MONTH(H4286),DAY(H4286)))))-H4286))+H4286)</f>
        <v/>
      </c>
      <c r="J4286" s="9" t="str">
        <f t="shared" si="418"/>
        <v/>
      </c>
      <c r="K4286" s="11" t="str">
        <f t="shared" si="419"/>
        <v/>
      </c>
      <c r="L4286" s="11" t="str">
        <f t="shared" si="420"/>
        <v/>
      </c>
      <c r="M4286" s="11" t="str">
        <f>IF(A4286="","",VLOOKUP(E4286,index!$A$1:$B$6,2,0)*K4286*G4286)</f>
        <v/>
      </c>
      <c r="N4286" s="11" t="str">
        <f>IF(A4286="","",-PMT(G4286*VLOOKUP(E4286,index!$A$1:$B$6,2,0),C4286,F4286,0,0))</f>
        <v/>
      </c>
      <c r="O4286" s="11" t="str">
        <f t="shared" si="421"/>
        <v/>
      </c>
      <c r="P4286" s="11" t="str">
        <f t="shared" si="416"/>
        <v/>
      </c>
    </row>
    <row r="4287" spans="1:16" x14ac:dyDescent="0.25">
      <c r="A4287" s="9" t="str">
        <f>IF(A4286="","",IF(B4286&lt;C4286,A4286,IF(A4286=MAX('entry data'!$B$8:$B$507),"",A4286+1)))</f>
        <v/>
      </c>
      <c r="B4287" s="9" t="str">
        <f t="shared" si="417"/>
        <v/>
      </c>
      <c r="C4287" s="9" t="str">
        <f>IF(ISERROR(VLOOKUP(A4287,'entry data'!B:G,6,0)),"",VLOOKUP(A4287,'entry data'!B:G,6,0))</f>
        <v/>
      </c>
      <c r="D4287" s="9" t="str">
        <f>IF(ISERROR(VLOOKUP(A4287,'entry data'!B:C,2,0)),"",VLOOKUP(A4287,'entry data'!B:C,2,0))</f>
        <v/>
      </c>
      <c r="E4287" s="9" t="str">
        <f>IF(ISERROR(VLOOKUP(A4287,'entry data'!B:E,4,0)),"",VLOOKUP(A4287,'entry data'!B:E,4,0))</f>
        <v/>
      </c>
      <c r="F4287" s="11" t="str">
        <f>IF(A4287="","",IF(ISERROR(VLOOKUP(A4287,'entry data'!B:F,5,0)),"",VLOOKUP(A4287,'entry data'!B:F,5,0)))</f>
        <v/>
      </c>
      <c r="G4287" s="12" t="str">
        <f>IF(A4287="","",IF(ISERROR(VLOOKUP(A4287,'entry data'!B:I,8,0)),"",VLOOKUP(A4287,'entry data'!B:I,7,0)))</f>
        <v/>
      </c>
      <c r="H4287" s="13" t="str">
        <f>IF(A4287="","",IF(B4287=1,VLOOKUP(A4287,'entry data'!B:D,3,0),I4286))</f>
        <v/>
      </c>
      <c r="I4287" s="14" t="str">
        <f>IF(A4287="","",IF(E4287="weekly",7,IF(E4287="fortnightly",14,IF(E4287="monthly",DATE(IF(MONTH(H4287)=12,YEAR(H4287)+1,YEAR(H4287)),VLOOKUP(MONTH(H4287),index!$D$2:$G$13,2,0),DAY(H4287)),
IF(E4287="quarterly",DATE(IF(MONTH(H4287)&gt;=10,YEAR(H4287)+1,YEAR(H4287)),VLOOKUP(MONTH(H4287),index!$D$2:$G$13,3,0),DAY(H4287)),
IF(E4287="halfyearly",DATE(IF(MONTH(H4287)&gt;=7,YEAR(H4287)+1,YEAR(H4287)),VLOOKUP(MONTH(H4287),index!$D$2:$G$13,4,0),DAY(H4287)),
DATE(YEAR(H4287)+1,MONTH(H4287),DAY(H4287)))))-H4287))+H4287)</f>
        <v/>
      </c>
      <c r="J4287" s="9" t="str">
        <f t="shared" si="418"/>
        <v/>
      </c>
      <c r="K4287" s="11" t="str">
        <f t="shared" si="419"/>
        <v/>
      </c>
      <c r="L4287" s="11" t="str">
        <f t="shared" si="420"/>
        <v/>
      </c>
      <c r="M4287" s="11" t="str">
        <f>IF(A4287="","",VLOOKUP(E4287,index!$A$1:$B$6,2,0)*K4287*G4287)</f>
        <v/>
      </c>
      <c r="N4287" s="11" t="str">
        <f>IF(A4287="","",-PMT(G4287*VLOOKUP(E4287,index!$A$1:$B$6,2,0),C4287,F4287,0,0))</f>
        <v/>
      </c>
      <c r="O4287" s="11" t="str">
        <f t="shared" si="421"/>
        <v/>
      </c>
      <c r="P4287" s="11" t="str">
        <f t="shared" si="416"/>
        <v/>
      </c>
    </row>
    <row r="4288" spans="1:16" x14ac:dyDescent="0.25">
      <c r="A4288" s="9" t="str">
        <f>IF(A4287="","",IF(B4287&lt;C4287,A4287,IF(A4287=MAX('entry data'!$B$8:$B$507),"",A4287+1)))</f>
        <v/>
      </c>
      <c r="B4288" s="9" t="str">
        <f t="shared" si="417"/>
        <v/>
      </c>
      <c r="C4288" s="9" t="str">
        <f>IF(ISERROR(VLOOKUP(A4288,'entry data'!B:G,6,0)),"",VLOOKUP(A4288,'entry data'!B:G,6,0))</f>
        <v/>
      </c>
      <c r="D4288" s="9" t="str">
        <f>IF(ISERROR(VLOOKUP(A4288,'entry data'!B:C,2,0)),"",VLOOKUP(A4288,'entry data'!B:C,2,0))</f>
        <v/>
      </c>
      <c r="E4288" s="9" t="str">
        <f>IF(ISERROR(VLOOKUP(A4288,'entry data'!B:E,4,0)),"",VLOOKUP(A4288,'entry data'!B:E,4,0))</f>
        <v/>
      </c>
      <c r="F4288" s="11" t="str">
        <f>IF(A4288="","",IF(ISERROR(VLOOKUP(A4288,'entry data'!B:F,5,0)),"",VLOOKUP(A4288,'entry data'!B:F,5,0)))</f>
        <v/>
      </c>
      <c r="G4288" s="12" t="str">
        <f>IF(A4288="","",IF(ISERROR(VLOOKUP(A4288,'entry data'!B:I,8,0)),"",VLOOKUP(A4288,'entry data'!B:I,7,0)))</f>
        <v/>
      </c>
      <c r="H4288" s="13" t="str">
        <f>IF(A4288="","",IF(B4288=1,VLOOKUP(A4288,'entry data'!B:D,3,0),I4287))</f>
        <v/>
      </c>
      <c r="I4288" s="14" t="str">
        <f>IF(A4288="","",IF(E4288="weekly",7,IF(E4288="fortnightly",14,IF(E4288="monthly",DATE(IF(MONTH(H4288)=12,YEAR(H4288)+1,YEAR(H4288)),VLOOKUP(MONTH(H4288),index!$D$2:$G$13,2,0),DAY(H4288)),
IF(E4288="quarterly",DATE(IF(MONTH(H4288)&gt;=10,YEAR(H4288)+1,YEAR(H4288)),VLOOKUP(MONTH(H4288),index!$D$2:$G$13,3,0),DAY(H4288)),
IF(E4288="halfyearly",DATE(IF(MONTH(H4288)&gt;=7,YEAR(H4288)+1,YEAR(H4288)),VLOOKUP(MONTH(H4288),index!$D$2:$G$13,4,0),DAY(H4288)),
DATE(YEAR(H4288)+1,MONTH(H4288),DAY(H4288)))))-H4288))+H4288)</f>
        <v/>
      </c>
      <c r="J4288" s="9" t="str">
        <f t="shared" si="418"/>
        <v/>
      </c>
      <c r="K4288" s="11" t="str">
        <f t="shared" si="419"/>
        <v/>
      </c>
      <c r="L4288" s="11" t="str">
        <f t="shared" si="420"/>
        <v/>
      </c>
      <c r="M4288" s="11" t="str">
        <f>IF(A4288="","",VLOOKUP(E4288,index!$A$1:$B$6,2,0)*K4288*G4288)</f>
        <v/>
      </c>
      <c r="N4288" s="11" t="str">
        <f>IF(A4288="","",-PMT(G4288*VLOOKUP(E4288,index!$A$1:$B$6,2,0),C4288,F4288,0,0))</f>
        <v/>
      </c>
      <c r="O4288" s="11" t="str">
        <f t="shared" si="421"/>
        <v/>
      </c>
      <c r="P4288" s="11" t="str">
        <f t="shared" si="416"/>
        <v/>
      </c>
    </row>
    <row r="4289" spans="1:16" x14ac:dyDescent="0.25">
      <c r="A4289" s="9" t="str">
        <f>IF(A4288="","",IF(B4288&lt;C4288,A4288,IF(A4288=MAX('entry data'!$B$8:$B$507),"",A4288+1)))</f>
        <v/>
      </c>
      <c r="B4289" s="9" t="str">
        <f t="shared" si="417"/>
        <v/>
      </c>
      <c r="C4289" s="9" t="str">
        <f>IF(ISERROR(VLOOKUP(A4289,'entry data'!B:G,6,0)),"",VLOOKUP(A4289,'entry data'!B:G,6,0))</f>
        <v/>
      </c>
      <c r="D4289" s="9" t="str">
        <f>IF(ISERROR(VLOOKUP(A4289,'entry data'!B:C,2,0)),"",VLOOKUP(A4289,'entry data'!B:C,2,0))</f>
        <v/>
      </c>
      <c r="E4289" s="9" t="str">
        <f>IF(ISERROR(VLOOKUP(A4289,'entry data'!B:E,4,0)),"",VLOOKUP(A4289,'entry data'!B:E,4,0))</f>
        <v/>
      </c>
      <c r="F4289" s="11" t="str">
        <f>IF(A4289="","",IF(ISERROR(VLOOKUP(A4289,'entry data'!B:F,5,0)),"",VLOOKUP(A4289,'entry data'!B:F,5,0)))</f>
        <v/>
      </c>
      <c r="G4289" s="12" t="str">
        <f>IF(A4289="","",IF(ISERROR(VLOOKUP(A4289,'entry data'!B:I,8,0)),"",VLOOKUP(A4289,'entry data'!B:I,7,0)))</f>
        <v/>
      </c>
      <c r="H4289" s="13" t="str">
        <f>IF(A4289="","",IF(B4289=1,VLOOKUP(A4289,'entry data'!B:D,3,0),I4288))</f>
        <v/>
      </c>
      <c r="I4289" s="14" t="str">
        <f>IF(A4289="","",IF(E4289="weekly",7,IF(E4289="fortnightly",14,IF(E4289="monthly",DATE(IF(MONTH(H4289)=12,YEAR(H4289)+1,YEAR(H4289)),VLOOKUP(MONTH(H4289),index!$D$2:$G$13,2,0),DAY(H4289)),
IF(E4289="quarterly",DATE(IF(MONTH(H4289)&gt;=10,YEAR(H4289)+1,YEAR(H4289)),VLOOKUP(MONTH(H4289),index!$D$2:$G$13,3,0),DAY(H4289)),
IF(E4289="halfyearly",DATE(IF(MONTH(H4289)&gt;=7,YEAR(H4289)+1,YEAR(H4289)),VLOOKUP(MONTH(H4289),index!$D$2:$G$13,4,0),DAY(H4289)),
DATE(YEAR(H4289)+1,MONTH(H4289),DAY(H4289)))))-H4289))+H4289)</f>
        <v/>
      </c>
      <c r="J4289" s="9" t="str">
        <f t="shared" si="418"/>
        <v/>
      </c>
      <c r="K4289" s="11" t="str">
        <f t="shared" si="419"/>
        <v/>
      </c>
      <c r="L4289" s="11" t="str">
        <f t="shared" si="420"/>
        <v/>
      </c>
      <c r="M4289" s="11" t="str">
        <f>IF(A4289="","",VLOOKUP(E4289,index!$A$1:$B$6,2,0)*K4289*G4289)</f>
        <v/>
      </c>
      <c r="N4289" s="11" t="str">
        <f>IF(A4289="","",-PMT(G4289*VLOOKUP(E4289,index!$A$1:$B$6,2,0),C4289,F4289,0,0))</f>
        <v/>
      </c>
      <c r="O4289" s="11" t="str">
        <f t="shared" si="421"/>
        <v/>
      </c>
      <c r="P4289" s="11" t="str">
        <f t="shared" si="416"/>
        <v/>
      </c>
    </row>
    <row r="4290" spans="1:16" x14ac:dyDescent="0.25">
      <c r="A4290" s="9" t="str">
        <f>IF(A4289="","",IF(B4289&lt;C4289,A4289,IF(A4289=MAX('entry data'!$B$8:$B$507),"",A4289+1)))</f>
        <v/>
      </c>
      <c r="B4290" s="9" t="str">
        <f t="shared" si="417"/>
        <v/>
      </c>
      <c r="C4290" s="9" t="str">
        <f>IF(ISERROR(VLOOKUP(A4290,'entry data'!B:G,6,0)),"",VLOOKUP(A4290,'entry data'!B:G,6,0))</f>
        <v/>
      </c>
      <c r="D4290" s="9" t="str">
        <f>IF(ISERROR(VLOOKUP(A4290,'entry data'!B:C,2,0)),"",VLOOKUP(A4290,'entry data'!B:C,2,0))</f>
        <v/>
      </c>
      <c r="E4290" s="9" t="str">
        <f>IF(ISERROR(VLOOKUP(A4290,'entry data'!B:E,4,0)),"",VLOOKUP(A4290,'entry data'!B:E,4,0))</f>
        <v/>
      </c>
      <c r="F4290" s="11" t="str">
        <f>IF(A4290="","",IF(ISERROR(VLOOKUP(A4290,'entry data'!B:F,5,0)),"",VLOOKUP(A4290,'entry data'!B:F,5,0)))</f>
        <v/>
      </c>
      <c r="G4290" s="12" t="str">
        <f>IF(A4290="","",IF(ISERROR(VLOOKUP(A4290,'entry data'!B:I,8,0)),"",VLOOKUP(A4290,'entry data'!B:I,7,0)))</f>
        <v/>
      </c>
      <c r="H4290" s="13" t="str">
        <f>IF(A4290="","",IF(B4290=1,VLOOKUP(A4290,'entry data'!B:D,3,0),I4289))</f>
        <v/>
      </c>
      <c r="I4290" s="14" t="str">
        <f>IF(A4290="","",IF(E4290="weekly",7,IF(E4290="fortnightly",14,IF(E4290="monthly",DATE(IF(MONTH(H4290)=12,YEAR(H4290)+1,YEAR(H4290)),VLOOKUP(MONTH(H4290),index!$D$2:$G$13,2,0),DAY(H4290)),
IF(E4290="quarterly",DATE(IF(MONTH(H4290)&gt;=10,YEAR(H4290)+1,YEAR(H4290)),VLOOKUP(MONTH(H4290),index!$D$2:$G$13,3,0),DAY(H4290)),
IF(E4290="halfyearly",DATE(IF(MONTH(H4290)&gt;=7,YEAR(H4290)+1,YEAR(H4290)),VLOOKUP(MONTH(H4290),index!$D$2:$G$13,4,0),DAY(H4290)),
DATE(YEAR(H4290)+1,MONTH(H4290),DAY(H4290)))))-H4290))+H4290)</f>
        <v/>
      </c>
      <c r="J4290" s="9" t="str">
        <f t="shared" si="418"/>
        <v/>
      </c>
      <c r="K4290" s="11" t="str">
        <f t="shared" si="419"/>
        <v/>
      </c>
      <c r="L4290" s="11" t="str">
        <f t="shared" si="420"/>
        <v/>
      </c>
      <c r="M4290" s="11" t="str">
        <f>IF(A4290="","",VLOOKUP(E4290,index!$A$1:$B$6,2,0)*K4290*G4290)</f>
        <v/>
      </c>
      <c r="N4290" s="11" t="str">
        <f>IF(A4290="","",-PMT(G4290*VLOOKUP(E4290,index!$A$1:$B$6,2,0),C4290,F4290,0,0))</f>
        <v/>
      </c>
      <c r="O4290" s="11" t="str">
        <f t="shared" si="421"/>
        <v/>
      </c>
      <c r="P4290" s="11" t="str">
        <f t="shared" si="416"/>
        <v/>
      </c>
    </row>
    <row r="4291" spans="1:16" x14ac:dyDescent="0.25">
      <c r="A4291" s="9" t="str">
        <f>IF(A4290="","",IF(B4290&lt;C4290,A4290,IF(A4290=MAX('entry data'!$B$8:$B$507),"",A4290+1)))</f>
        <v/>
      </c>
      <c r="B4291" s="9" t="str">
        <f t="shared" si="417"/>
        <v/>
      </c>
      <c r="C4291" s="9" t="str">
        <f>IF(ISERROR(VLOOKUP(A4291,'entry data'!B:G,6,0)),"",VLOOKUP(A4291,'entry data'!B:G,6,0))</f>
        <v/>
      </c>
      <c r="D4291" s="9" t="str">
        <f>IF(ISERROR(VLOOKUP(A4291,'entry data'!B:C,2,0)),"",VLOOKUP(A4291,'entry data'!B:C,2,0))</f>
        <v/>
      </c>
      <c r="E4291" s="9" t="str">
        <f>IF(ISERROR(VLOOKUP(A4291,'entry data'!B:E,4,0)),"",VLOOKUP(A4291,'entry data'!B:E,4,0))</f>
        <v/>
      </c>
      <c r="F4291" s="11" t="str">
        <f>IF(A4291="","",IF(ISERROR(VLOOKUP(A4291,'entry data'!B:F,5,0)),"",VLOOKUP(A4291,'entry data'!B:F,5,0)))</f>
        <v/>
      </c>
      <c r="G4291" s="12" t="str">
        <f>IF(A4291="","",IF(ISERROR(VLOOKUP(A4291,'entry data'!B:I,8,0)),"",VLOOKUP(A4291,'entry data'!B:I,7,0)))</f>
        <v/>
      </c>
      <c r="H4291" s="13" t="str">
        <f>IF(A4291="","",IF(B4291=1,VLOOKUP(A4291,'entry data'!B:D,3,0),I4290))</f>
        <v/>
      </c>
      <c r="I4291" s="14" t="str">
        <f>IF(A4291="","",IF(E4291="weekly",7,IF(E4291="fortnightly",14,IF(E4291="monthly",DATE(IF(MONTH(H4291)=12,YEAR(H4291)+1,YEAR(H4291)),VLOOKUP(MONTH(H4291),index!$D$2:$G$13,2,0),DAY(H4291)),
IF(E4291="quarterly",DATE(IF(MONTH(H4291)&gt;=10,YEAR(H4291)+1,YEAR(H4291)),VLOOKUP(MONTH(H4291),index!$D$2:$G$13,3,0),DAY(H4291)),
IF(E4291="halfyearly",DATE(IF(MONTH(H4291)&gt;=7,YEAR(H4291)+1,YEAR(H4291)),VLOOKUP(MONTH(H4291),index!$D$2:$G$13,4,0),DAY(H4291)),
DATE(YEAR(H4291)+1,MONTH(H4291),DAY(H4291)))))-H4291))+H4291)</f>
        <v/>
      </c>
      <c r="J4291" s="9" t="str">
        <f t="shared" si="418"/>
        <v/>
      </c>
      <c r="K4291" s="11" t="str">
        <f t="shared" si="419"/>
        <v/>
      </c>
      <c r="L4291" s="11" t="str">
        <f t="shared" si="420"/>
        <v/>
      </c>
      <c r="M4291" s="11" t="str">
        <f>IF(A4291="","",VLOOKUP(E4291,index!$A$1:$B$6,2,0)*K4291*G4291)</f>
        <v/>
      </c>
      <c r="N4291" s="11" t="str">
        <f>IF(A4291="","",-PMT(G4291*VLOOKUP(E4291,index!$A$1:$B$6,2,0),C4291,F4291,0,0))</f>
        <v/>
      </c>
      <c r="O4291" s="11" t="str">
        <f t="shared" si="421"/>
        <v/>
      </c>
      <c r="P4291" s="11" t="str">
        <f t="shared" ref="P4291:P4354" si="422">IF(A4291="","",IF(J4291&lt;&gt;J4292,O4291,0))</f>
        <v/>
      </c>
    </row>
    <row r="4292" spans="1:16" x14ac:dyDescent="0.25">
      <c r="A4292" s="9" t="str">
        <f>IF(A4291="","",IF(B4291&lt;C4291,A4291,IF(A4291=MAX('entry data'!$B$8:$B$507),"",A4291+1)))</f>
        <v/>
      </c>
      <c r="B4292" s="9" t="str">
        <f t="shared" si="417"/>
        <v/>
      </c>
      <c r="C4292" s="9" t="str">
        <f>IF(ISERROR(VLOOKUP(A4292,'entry data'!B:G,6,0)),"",VLOOKUP(A4292,'entry data'!B:G,6,0))</f>
        <v/>
      </c>
      <c r="D4292" s="9" t="str">
        <f>IF(ISERROR(VLOOKUP(A4292,'entry data'!B:C,2,0)),"",VLOOKUP(A4292,'entry data'!B:C,2,0))</f>
        <v/>
      </c>
      <c r="E4292" s="9" t="str">
        <f>IF(ISERROR(VLOOKUP(A4292,'entry data'!B:E,4,0)),"",VLOOKUP(A4292,'entry data'!B:E,4,0))</f>
        <v/>
      </c>
      <c r="F4292" s="11" t="str">
        <f>IF(A4292="","",IF(ISERROR(VLOOKUP(A4292,'entry data'!B:F,5,0)),"",VLOOKUP(A4292,'entry data'!B:F,5,0)))</f>
        <v/>
      </c>
      <c r="G4292" s="12" t="str">
        <f>IF(A4292="","",IF(ISERROR(VLOOKUP(A4292,'entry data'!B:I,8,0)),"",VLOOKUP(A4292,'entry data'!B:I,7,0)))</f>
        <v/>
      </c>
      <c r="H4292" s="13" t="str">
        <f>IF(A4292="","",IF(B4292=1,VLOOKUP(A4292,'entry data'!B:D,3,0),I4291))</f>
        <v/>
      </c>
      <c r="I4292" s="14" t="str">
        <f>IF(A4292="","",IF(E4292="weekly",7,IF(E4292="fortnightly",14,IF(E4292="monthly",DATE(IF(MONTH(H4292)=12,YEAR(H4292)+1,YEAR(H4292)),VLOOKUP(MONTH(H4292),index!$D$2:$G$13,2,0),DAY(H4292)),
IF(E4292="quarterly",DATE(IF(MONTH(H4292)&gt;=10,YEAR(H4292)+1,YEAR(H4292)),VLOOKUP(MONTH(H4292),index!$D$2:$G$13,3,0),DAY(H4292)),
IF(E4292="halfyearly",DATE(IF(MONTH(H4292)&gt;=7,YEAR(H4292)+1,YEAR(H4292)),VLOOKUP(MONTH(H4292),index!$D$2:$G$13,4,0),DAY(H4292)),
DATE(YEAR(H4292)+1,MONTH(H4292),DAY(H4292)))))-H4292))+H4292)</f>
        <v/>
      </c>
      <c r="J4292" s="9" t="str">
        <f t="shared" si="418"/>
        <v/>
      </c>
      <c r="K4292" s="11" t="str">
        <f t="shared" si="419"/>
        <v/>
      </c>
      <c r="L4292" s="11" t="str">
        <f t="shared" si="420"/>
        <v/>
      </c>
      <c r="M4292" s="11" t="str">
        <f>IF(A4292="","",VLOOKUP(E4292,index!$A$1:$B$6,2,0)*K4292*G4292)</f>
        <v/>
      </c>
      <c r="N4292" s="11" t="str">
        <f>IF(A4292="","",-PMT(G4292*VLOOKUP(E4292,index!$A$1:$B$6,2,0),C4292,F4292,0,0))</f>
        <v/>
      </c>
      <c r="O4292" s="11" t="str">
        <f t="shared" si="421"/>
        <v/>
      </c>
      <c r="P4292" s="11" t="str">
        <f t="shared" si="422"/>
        <v/>
      </c>
    </row>
    <row r="4293" spans="1:16" x14ac:dyDescent="0.25">
      <c r="A4293" s="9" t="str">
        <f>IF(A4292="","",IF(B4292&lt;C4292,A4292,IF(A4292=MAX('entry data'!$B$8:$B$507),"",A4292+1)))</f>
        <v/>
      </c>
      <c r="B4293" s="9" t="str">
        <f t="shared" si="417"/>
        <v/>
      </c>
      <c r="C4293" s="9" t="str">
        <f>IF(ISERROR(VLOOKUP(A4293,'entry data'!B:G,6,0)),"",VLOOKUP(A4293,'entry data'!B:G,6,0))</f>
        <v/>
      </c>
      <c r="D4293" s="9" t="str">
        <f>IF(ISERROR(VLOOKUP(A4293,'entry data'!B:C,2,0)),"",VLOOKUP(A4293,'entry data'!B:C,2,0))</f>
        <v/>
      </c>
      <c r="E4293" s="9" t="str">
        <f>IF(ISERROR(VLOOKUP(A4293,'entry data'!B:E,4,0)),"",VLOOKUP(A4293,'entry data'!B:E,4,0))</f>
        <v/>
      </c>
      <c r="F4293" s="11" t="str">
        <f>IF(A4293="","",IF(ISERROR(VLOOKUP(A4293,'entry data'!B:F,5,0)),"",VLOOKUP(A4293,'entry data'!B:F,5,0)))</f>
        <v/>
      </c>
      <c r="G4293" s="12" t="str">
        <f>IF(A4293="","",IF(ISERROR(VLOOKUP(A4293,'entry data'!B:I,8,0)),"",VLOOKUP(A4293,'entry data'!B:I,7,0)))</f>
        <v/>
      </c>
      <c r="H4293" s="13" t="str">
        <f>IF(A4293="","",IF(B4293=1,VLOOKUP(A4293,'entry data'!B:D,3,0),I4292))</f>
        <v/>
      </c>
      <c r="I4293" s="14" t="str">
        <f>IF(A4293="","",IF(E4293="weekly",7,IF(E4293="fortnightly",14,IF(E4293="monthly",DATE(IF(MONTH(H4293)=12,YEAR(H4293)+1,YEAR(H4293)),VLOOKUP(MONTH(H4293),index!$D$2:$G$13,2,0),DAY(H4293)),
IF(E4293="quarterly",DATE(IF(MONTH(H4293)&gt;=10,YEAR(H4293)+1,YEAR(H4293)),VLOOKUP(MONTH(H4293),index!$D$2:$G$13,3,0),DAY(H4293)),
IF(E4293="halfyearly",DATE(IF(MONTH(H4293)&gt;=7,YEAR(H4293)+1,YEAR(H4293)),VLOOKUP(MONTH(H4293),index!$D$2:$G$13,4,0),DAY(H4293)),
DATE(YEAR(H4293)+1,MONTH(H4293),DAY(H4293)))))-H4293))+H4293)</f>
        <v/>
      </c>
      <c r="J4293" s="9" t="str">
        <f t="shared" si="418"/>
        <v/>
      </c>
      <c r="K4293" s="11" t="str">
        <f t="shared" si="419"/>
        <v/>
      </c>
      <c r="L4293" s="11" t="str">
        <f t="shared" si="420"/>
        <v/>
      </c>
      <c r="M4293" s="11" t="str">
        <f>IF(A4293="","",VLOOKUP(E4293,index!$A$1:$B$6,2,0)*K4293*G4293)</f>
        <v/>
      </c>
      <c r="N4293" s="11" t="str">
        <f>IF(A4293="","",-PMT(G4293*VLOOKUP(E4293,index!$A$1:$B$6,2,0),C4293,F4293,0,0))</f>
        <v/>
      </c>
      <c r="O4293" s="11" t="str">
        <f t="shared" si="421"/>
        <v/>
      </c>
      <c r="P4293" s="11" t="str">
        <f t="shared" si="422"/>
        <v/>
      </c>
    </row>
    <row r="4294" spans="1:16" x14ac:dyDescent="0.25">
      <c r="A4294" s="9" t="str">
        <f>IF(A4293="","",IF(B4293&lt;C4293,A4293,IF(A4293=MAX('entry data'!$B$8:$B$507),"",A4293+1)))</f>
        <v/>
      </c>
      <c r="B4294" s="9" t="str">
        <f t="shared" si="417"/>
        <v/>
      </c>
      <c r="C4294" s="9" t="str">
        <f>IF(ISERROR(VLOOKUP(A4294,'entry data'!B:G,6,0)),"",VLOOKUP(A4294,'entry data'!B:G,6,0))</f>
        <v/>
      </c>
      <c r="D4294" s="9" t="str">
        <f>IF(ISERROR(VLOOKUP(A4294,'entry data'!B:C,2,0)),"",VLOOKUP(A4294,'entry data'!B:C,2,0))</f>
        <v/>
      </c>
      <c r="E4294" s="9" t="str">
        <f>IF(ISERROR(VLOOKUP(A4294,'entry data'!B:E,4,0)),"",VLOOKUP(A4294,'entry data'!B:E,4,0))</f>
        <v/>
      </c>
      <c r="F4294" s="11" t="str">
        <f>IF(A4294="","",IF(ISERROR(VLOOKUP(A4294,'entry data'!B:F,5,0)),"",VLOOKUP(A4294,'entry data'!B:F,5,0)))</f>
        <v/>
      </c>
      <c r="G4294" s="12" t="str">
        <f>IF(A4294="","",IF(ISERROR(VLOOKUP(A4294,'entry data'!B:I,8,0)),"",VLOOKUP(A4294,'entry data'!B:I,7,0)))</f>
        <v/>
      </c>
      <c r="H4294" s="13" t="str">
        <f>IF(A4294="","",IF(B4294=1,VLOOKUP(A4294,'entry data'!B:D,3,0),I4293))</f>
        <v/>
      </c>
      <c r="I4294" s="14" t="str">
        <f>IF(A4294="","",IF(E4294="weekly",7,IF(E4294="fortnightly",14,IF(E4294="monthly",DATE(IF(MONTH(H4294)=12,YEAR(H4294)+1,YEAR(H4294)),VLOOKUP(MONTH(H4294),index!$D$2:$G$13,2,0),DAY(H4294)),
IF(E4294="quarterly",DATE(IF(MONTH(H4294)&gt;=10,YEAR(H4294)+1,YEAR(H4294)),VLOOKUP(MONTH(H4294),index!$D$2:$G$13,3,0),DAY(H4294)),
IF(E4294="halfyearly",DATE(IF(MONTH(H4294)&gt;=7,YEAR(H4294)+1,YEAR(H4294)),VLOOKUP(MONTH(H4294),index!$D$2:$G$13,4,0),DAY(H4294)),
DATE(YEAR(H4294)+1,MONTH(H4294),DAY(H4294)))))-H4294))+H4294)</f>
        <v/>
      </c>
      <c r="J4294" s="9" t="str">
        <f t="shared" si="418"/>
        <v/>
      </c>
      <c r="K4294" s="11" t="str">
        <f t="shared" si="419"/>
        <v/>
      </c>
      <c r="L4294" s="11" t="str">
        <f t="shared" si="420"/>
        <v/>
      </c>
      <c r="M4294" s="11" t="str">
        <f>IF(A4294="","",VLOOKUP(E4294,index!$A$1:$B$6,2,0)*K4294*G4294)</f>
        <v/>
      </c>
      <c r="N4294" s="11" t="str">
        <f>IF(A4294="","",-PMT(G4294*VLOOKUP(E4294,index!$A$1:$B$6,2,0),C4294,F4294,0,0))</f>
        <v/>
      </c>
      <c r="O4294" s="11" t="str">
        <f t="shared" si="421"/>
        <v/>
      </c>
      <c r="P4294" s="11" t="str">
        <f t="shared" si="422"/>
        <v/>
      </c>
    </row>
    <row r="4295" spans="1:16" x14ac:dyDescent="0.25">
      <c r="A4295" s="9" t="str">
        <f>IF(A4294="","",IF(B4294&lt;C4294,A4294,IF(A4294=MAX('entry data'!$B$8:$B$507),"",A4294+1)))</f>
        <v/>
      </c>
      <c r="B4295" s="9" t="str">
        <f t="shared" si="417"/>
        <v/>
      </c>
      <c r="C4295" s="9" t="str">
        <f>IF(ISERROR(VLOOKUP(A4295,'entry data'!B:G,6,0)),"",VLOOKUP(A4295,'entry data'!B:G,6,0))</f>
        <v/>
      </c>
      <c r="D4295" s="9" t="str">
        <f>IF(ISERROR(VLOOKUP(A4295,'entry data'!B:C,2,0)),"",VLOOKUP(A4295,'entry data'!B:C,2,0))</f>
        <v/>
      </c>
      <c r="E4295" s="9" t="str">
        <f>IF(ISERROR(VLOOKUP(A4295,'entry data'!B:E,4,0)),"",VLOOKUP(A4295,'entry data'!B:E,4,0))</f>
        <v/>
      </c>
      <c r="F4295" s="11" t="str">
        <f>IF(A4295="","",IF(ISERROR(VLOOKUP(A4295,'entry data'!B:F,5,0)),"",VLOOKUP(A4295,'entry data'!B:F,5,0)))</f>
        <v/>
      </c>
      <c r="G4295" s="12" t="str">
        <f>IF(A4295="","",IF(ISERROR(VLOOKUP(A4295,'entry data'!B:I,8,0)),"",VLOOKUP(A4295,'entry data'!B:I,7,0)))</f>
        <v/>
      </c>
      <c r="H4295" s="13" t="str">
        <f>IF(A4295="","",IF(B4295=1,VLOOKUP(A4295,'entry data'!B:D,3,0),I4294))</f>
        <v/>
      </c>
      <c r="I4295" s="14" t="str">
        <f>IF(A4295="","",IF(E4295="weekly",7,IF(E4295="fortnightly",14,IF(E4295="monthly",DATE(IF(MONTH(H4295)=12,YEAR(H4295)+1,YEAR(H4295)),VLOOKUP(MONTH(H4295),index!$D$2:$G$13,2,0),DAY(H4295)),
IF(E4295="quarterly",DATE(IF(MONTH(H4295)&gt;=10,YEAR(H4295)+1,YEAR(H4295)),VLOOKUP(MONTH(H4295),index!$D$2:$G$13,3,0),DAY(H4295)),
IF(E4295="halfyearly",DATE(IF(MONTH(H4295)&gt;=7,YEAR(H4295)+1,YEAR(H4295)),VLOOKUP(MONTH(H4295),index!$D$2:$G$13,4,0),DAY(H4295)),
DATE(YEAR(H4295)+1,MONTH(H4295),DAY(H4295)))))-H4295))+H4295)</f>
        <v/>
      </c>
      <c r="J4295" s="9" t="str">
        <f t="shared" si="418"/>
        <v/>
      </c>
      <c r="K4295" s="11" t="str">
        <f t="shared" si="419"/>
        <v/>
      </c>
      <c r="L4295" s="11" t="str">
        <f t="shared" si="420"/>
        <v/>
      </c>
      <c r="M4295" s="11" t="str">
        <f>IF(A4295="","",VLOOKUP(E4295,index!$A$1:$B$6,2,0)*K4295*G4295)</f>
        <v/>
      </c>
      <c r="N4295" s="11" t="str">
        <f>IF(A4295="","",-PMT(G4295*VLOOKUP(E4295,index!$A$1:$B$6,2,0),C4295,F4295,0,0))</f>
        <v/>
      </c>
      <c r="O4295" s="11" t="str">
        <f t="shared" si="421"/>
        <v/>
      </c>
      <c r="P4295" s="11" t="str">
        <f t="shared" si="422"/>
        <v/>
      </c>
    </row>
    <row r="4296" spans="1:16" x14ac:dyDescent="0.25">
      <c r="A4296" s="9" t="str">
        <f>IF(A4295="","",IF(B4295&lt;C4295,A4295,IF(A4295=MAX('entry data'!$B$8:$B$507),"",A4295+1)))</f>
        <v/>
      </c>
      <c r="B4296" s="9" t="str">
        <f t="shared" si="417"/>
        <v/>
      </c>
      <c r="C4296" s="9" t="str">
        <f>IF(ISERROR(VLOOKUP(A4296,'entry data'!B:G,6,0)),"",VLOOKUP(A4296,'entry data'!B:G,6,0))</f>
        <v/>
      </c>
      <c r="D4296" s="9" t="str">
        <f>IF(ISERROR(VLOOKUP(A4296,'entry data'!B:C,2,0)),"",VLOOKUP(A4296,'entry data'!B:C,2,0))</f>
        <v/>
      </c>
      <c r="E4296" s="9" t="str">
        <f>IF(ISERROR(VLOOKUP(A4296,'entry data'!B:E,4,0)),"",VLOOKUP(A4296,'entry data'!B:E,4,0))</f>
        <v/>
      </c>
      <c r="F4296" s="11" t="str">
        <f>IF(A4296="","",IF(ISERROR(VLOOKUP(A4296,'entry data'!B:F,5,0)),"",VLOOKUP(A4296,'entry data'!B:F,5,0)))</f>
        <v/>
      </c>
      <c r="G4296" s="12" t="str">
        <f>IF(A4296="","",IF(ISERROR(VLOOKUP(A4296,'entry data'!B:I,8,0)),"",VLOOKUP(A4296,'entry data'!B:I,7,0)))</f>
        <v/>
      </c>
      <c r="H4296" s="13" t="str">
        <f>IF(A4296="","",IF(B4296=1,VLOOKUP(A4296,'entry data'!B:D,3,0),I4295))</f>
        <v/>
      </c>
      <c r="I4296" s="14" t="str">
        <f>IF(A4296="","",IF(E4296="weekly",7,IF(E4296="fortnightly",14,IF(E4296="monthly",DATE(IF(MONTH(H4296)=12,YEAR(H4296)+1,YEAR(H4296)),VLOOKUP(MONTH(H4296),index!$D$2:$G$13,2,0),DAY(H4296)),
IF(E4296="quarterly",DATE(IF(MONTH(H4296)&gt;=10,YEAR(H4296)+1,YEAR(H4296)),VLOOKUP(MONTH(H4296),index!$D$2:$G$13,3,0),DAY(H4296)),
IF(E4296="halfyearly",DATE(IF(MONTH(H4296)&gt;=7,YEAR(H4296)+1,YEAR(H4296)),VLOOKUP(MONTH(H4296),index!$D$2:$G$13,4,0),DAY(H4296)),
DATE(YEAR(H4296)+1,MONTH(H4296),DAY(H4296)))))-H4296))+H4296)</f>
        <v/>
      </c>
      <c r="J4296" s="9" t="str">
        <f t="shared" si="418"/>
        <v/>
      </c>
      <c r="K4296" s="11" t="str">
        <f t="shared" si="419"/>
        <v/>
      </c>
      <c r="L4296" s="11" t="str">
        <f t="shared" si="420"/>
        <v/>
      </c>
      <c r="M4296" s="11" t="str">
        <f>IF(A4296="","",VLOOKUP(E4296,index!$A$1:$B$6,2,0)*K4296*G4296)</f>
        <v/>
      </c>
      <c r="N4296" s="11" t="str">
        <f>IF(A4296="","",-PMT(G4296*VLOOKUP(E4296,index!$A$1:$B$6,2,0),C4296,F4296,0,0))</f>
        <v/>
      </c>
      <c r="O4296" s="11" t="str">
        <f t="shared" si="421"/>
        <v/>
      </c>
      <c r="P4296" s="11" t="str">
        <f t="shared" si="422"/>
        <v/>
      </c>
    </row>
    <row r="4297" spans="1:16" x14ac:dyDescent="0.25">
      <c r="A4297" s="9" t="str">
        <f>IF(A4296="","",IF(B4296&lt;C4296,A4296,IF(A4296=MAX('entry data'!$B$8:$B$507),"",A4296+1)))</f>
        <v/>
      </c>
      <c r="B4297" s="9" t="str">
        <f t="shared" si="417"/>
        <v/>
      </c>
      <c r="C4297" s="9" t="str">
        <f>IF(ISERROR(VLOOKUP(A4297,'entry data'!B:G,6,0)),"",VLOOKUP(A4297,'entry data'!B:G,6,0))</f>
        <v/>
      </c>
      <c r="D4297" s="9" t="str">
        <f>IF(ISERROR(VLOOKUP(A4297,'entry data'!B:C,2,0)),"",VLOOKUP(A4297,'entry data'!B:C,2,0))</f>
        <v/>
      </c>
      <c r="E4297" s="9" t="str">
        <f>IF(ISERROR(VLOOKUP(A4297,'entry data'!B:E,4,0)),"",VLOOKUP(A4297,'entry data'!B:E,4,0))</f>
        <v/>
      </c>
      <c r="F4297" s="11" t="str">
        <f>IF(A4297="","",IF(ISERROR(VLOOKUP(A4297,'entry data'!B:F,5,0)),"",VLOOKUP(A4297,'entry data'!B:F,5,0)))</f>
        <v/>
      </c>
      <c r="G4297" s="12" t="str">
        <f>IF(A4297="","",IF(ISERROR(VLOOKUP(A4297,'entry data'!B:I,8,0)),"",VLOOKUP(A4297,'entry data'!B:I,7,0)))</f>
        <v/>
      </c>
      <c r="H4297" s="13" t="str">
        <f>IF(A4297="","",IF(B4297=1,VLOOKUP(A4297,'entry data'!B:D,3,0),I4296))</f>
        <v/>
      </c>
      <c r="I4297" s="14" t="str">
        <f>IF(A4297="","",IF(E4297="weekly",7,IF(E4297="fortnightly",14,IF(E4297="monthly",DATE(IF(MONTH(H4297)=12,YEAR(H4297)+1,YEAR(H4297)),VLOOKUP(MONTH(H4297),index!$D$2:$G$13,2,0),DAY(H4297)),
IF(E4297="quarterly",DATE(IF(MONTH(H4297)&gt;=10,YEAR(H4297)+1,YEAR(H4297)),VLOOKUP(MONTH(H4297),index!$D$2:$G$13,3,0),DAY(H4297)),
IF(E4297="halfyearly",DATE(IF(MONTH(H4297)&gt;=7,YEAR(H4297)+1,YEAR(H4297)),VLOOKUP(MONTH(H4297),index!$D$2:$G$13,4,0),DAY(H4297)),
DATE(YEAR(H4297)+1,MONTH(H4297),DAY(H4297)))))-H4297))+H4297)</f>
        <v/>
      </c>
      <c r="J4297" s="9" t="str">
        <f t="shared" si="418"/>
        <v/>
      </c>
      <c r="K4297" s="11" t="str">
        <f t="shared" si="419"/>
        <v/>
      </c>
      <c r="L4297" s="11" t="str">
        <f t="shared" si="420"/>
        <v/>
      </c>
      <c r="M4297" s="11" t="str">
        <f>IF(A4297="","",VLOOKUP(E4297,index!$A$1:$B$6,2,0)*K4297*G4297)</f>
        <v/>
      </c>
      <c r="N4297" s="11" t="str">
        <f>IF(A4297="","",-PMT(G4297*VLOOKUP(E4297,index!$A$1:$B$6,2,0),C4297,F4297,0,0))</f>
        <v/>
      </c>
      <c r="O4297" s="11" t="str">
        <f t="shared" si="421"/>
        <v/>
      </c>
      <c r="P4297" s="11" t="str">
        <f t="shared" si="422"/>
        <v/>
      </c>
    </row>
    <row r="4298" spans="1:16" x14ac:dyDescent="0.25">
      <c r="A4298" s="9" t="str">
        <f>IF(A4297="","",IF(B4297&lt;C4297,A4297,IF(A4297=MAX('entry data'!$B$8:$B$507),"",A4297+1)))</f>
        <v/>
      </c>
      <c r="B4298" s="9" t="str">
        <f t="shared" si="417"/>
        <v/>
      </c>
      <c r="C4298" s="9" t="str">
        <f>IF(ISERROR(VLOOKUP(A4298,'entry data'!B:G,6,0)),"",VLOOKUP(A4298,'entry data'!B:G,6,0))</f>
        <v/>
      </c>
      <c r="D4298" s="9" t="str">
        <f>IF(ISERROR(VLOOKUP(A4298,'entry data'!B:C,2,0)),"",VLOOKUP(A4298,'entry data'!B:C,2,0))</f>
        <v/>
      </c>
      <c r="E4298" s="9" t="str">
        <f>IF(ISERROR(VLOOKUP(A4298,'entry data'!B:E,4,0)),"",VLOOKUP(A4298,'entry data'!B:E,4,0))</f>
        <v/>
      </c>
      <c r="F4298" s="11" t="str">
        <f>IF(A4298="","",IF(ISERROR(VLOOKUP(A4298,'entry data'!B:F,5,0)),"",VLOOKUP(A4298,'entry data'!B:F,5,0)))</f>
        <v/>
      </c>
      <c r="G4298" s="12" t="str">
        <f>IF(A4298="","",IF(ISERROR(VLOOKUP(A4298,'entry data'!B:I,8,0)),"",VLOOKUP(A4298,'entry data'!B:I,7,0)))</f>
        <v/>
      </c>
      <c r="H4298" s="13" t="str">
        <f>IF(A4298="","",IF(B4298=1,VLOOKUP(A4298,'entry data'!B:D,3,0),I4297))</f>
        <v/>
      </c>
      <c r="I4298" s="14" t="str">
        <f>IF(A4298="","",IF(E4298="weekly",7,IF(E4298="fortnightly",14,IF(E4298="monthly",DATE(IF(MONTH(H4298)=12,YEAR(H4298)+1,YEAR(H4298)),VLOOKUP(MONTH(H4298),index!$D$2:$G$13,2,0),DAY(H4298)),
IF(E4298="quarterly",DATE(IF(MONTH(H4298)&gt;=10,YEAR(H4298)+1,YEAR(H4298)),VLOOKUP(MONTH(H4298),index!$D$2:$G$13,3,0),DAY(H4298)),
IF(E4298="halfyearly",DATE(IF(MONTH(H4298)&gt;=7,YEAR(H4298)+1,YEAR(H4298)),VLOOKUP(MONTH(H4298),index!$D$2:$G$13,4,0),DAY(H4298)),
DATE(YEAR(H4298)+1,MONTH(H4298),DAY(H4298)))))-H4298))+H4298)</f>
        <v/>
      </c>
      <c r="J4298" s="9" t="str">
        <f t="shared" si="418"/>
        <v/>
      </c>
      <c r="K4298" s="11" t="str">
        <f t="shared" si="419"/>
        <v/>
      </c>
      <c r="L4298" s="11" t="str">
        <f t="shared" si="420"/>
        <v/>
      </c>
      <c r="M4298" s="11" t="str">
        <f>IF(A4298="","",VLOOKUP(E4298,index!$A$1:$B$6,2,0)*K4298*G4298)</f>
        <v/>
      </c>
      <c r="N4298" s="11" t="str">
        <f>IF(A4298="","",-PMT(G4298*VLOOKUP(E4298,index!$A$1:$B$6,2,0),C4298,F4298,0,0))</f>
        <v/>
      </c>
      <c r="O4298" s="11" t="str">
        <f t="shared" si="421"/>
        <v/>
      </c>
      <c r="P4298" s="11" t="str">
        <f t="shared" si="422"/>
        <v/>
      </c>
    </row>
    <row r="4299" spans="1:16" x14ac:dyDescent="0.25">
      <c r="A4299" s="9" t="str">
        <f>IF(A4298="","",IF(B4298&lt;C4298,A4298,IF(A4298=MAX('entry data'!$B$8:$B$507),"",A4298+1)))</f>
        <v/>
      </c>
      <c r="B4299" s="9" t="str">
        <f t="shared" si="417"/>
        <v/>
      </c>
      <c r="C4299" s="9" t="str">
        <f>IF(ISERROR(VLOOKUP(A4299,'entry data'!B:G,6,0)),"",VLOOKUP(A4299,'entry data'!B:G,6,0))</f>
        <v/>
      </c>
      <c r="D4299" s="9" t="str">
        <f>IF(ISERROR(VLOOKUP(A4299,'entry data'!B:C,2,0)),"",VLOOKUP(A4299,'entry data'!B:C,2,0))</f>
        <v/>
      </c>
      <c r="E4299" s="9" t="str">
        <f>IF(ISERROR(VLOOKUP(A4299,'entry data'!B:E,4,0)),"",VLOOKUP(A4299,'entry data'!B:E,4,0))</f>
        <v/>
      </c>
      <c r="F4299" s="11" t="str">
        <f>IF(A4299="","",IF(ISERROR(VLOOKUP(A4299,'entry data'!B:F,5,0)),"",VLOOKUP(A4299,'entry data'!B:F,5,0)))</f>
        <v/>
      </c>
      <c r="G4299" s="12" t="str">
        <f>IF(A4299="","",IF(ISERROR(VLOOKUP(A4299,'entry data'!B:I,8,0)),"",VLOOKUP(A4299,'entry data'!B:I,7,0)))</f>
        <v/>
      </c>
      <c r="H4299" s="13" t="str">
        <f>IF(A4299="","",IF(B4299=1,VLOOKUP(A4299,'entry data'!B:D,3,0),I4298))</f>
        <v/>
      </c>
      <c r="I4299" s="14" t="str">
        <f>IF(A4299="","",IF(E4299="weekly",7,IF(E4299="fortnightly",14,IF(E4299="monthly",DATE(IF(MONTH(H4299)=12,YEAR(H4299)+1,YEAR(H4299)),VLOOKUP(MONTH(H4299),index!$D$2:$G$13,2,0),DAY(H4299)),
IF(E4299="quarterly",DATE(IF(MONTH(H4299)&gt;=10,YEAR(H4299)+1,YEAR(H4299)),VLOOKUP(MONTH(H4299),index!$D$2:$G$13,3,0),DAY(H4299)),
IF(E4299="halfyearly",DATE(IF(MONTH(H4299)&gt;=7,YEAR(H4299)+1,YEAR(H4299)),VLOOKUP(MONTH(H4299),index!$D$2:$G$13,4,0),DAY(H4299)),
DATE(YEAR(H4299)+1,MONTH(H4299),DAY(H4299)))))-H4299))+H4299)</f>
        <v/>
      </c>
      <c r="J4299" s="9" t="str">
        <f t="shared" si="418"/>
        <v/>
      </c>
      <c r="K4299" s="11" t="str">
        <f t="shared" si="419"/>
        <v/>
      </c>
      <c r="L4299" s="11" t="str">
        <f t="shared" si="420"/>
        <v/>
      </c>
      <c r="M4299" s="11" t="str">
        <f>IF(A4299="","",VLOOKUP(E4299,index!$A$1:$B$6,2,0)*K4299*G4299)</f>
        <v/>
      </c>
      <c r="N4299" s="11" t="str">
        <f>IF(A4299="","",-PMT(G4299*VLOOKUP(E4299,index!$A$1:$B$6,2,0),C4299,F4299,0,0))</f>
        <v/>
      </c>
      <c r="O4299" s="11" t="str">
        <f t="shared" si="421"/>
        <v/>
      </c>
      <c r="P4299" s="11" t="str">
        <f t="shared" si="422"/>
        <v/>
      </c>
    </row>
    <row r="4300" spans="1:16" x14ac:dyDescent="0.25">
      <c r="A4300" s="9" t="str">
        <f>IF(A4299="","",IF(B4299&lt;C4299,A4299,IF(A4299=MAX('entry data'!$B$8:$B$507),"",A4299+1)))</f>
        <v/>
      </c>
      <c r="B4300" s="9" t="str">
        <f t="shared" si="417"/>
        <v/>
      </c>
      <c r="C4300" s="9" t="str">
        <f>IF(ISERROR(VLOOKUP(A4300,'entry data'!B:G,6,0)),"",VLOOKUP(A4300,'entry data'!B:G,6,0))</f>
        <v/>
      </c>
      <c r="D4300" s="9" t="str">
        <f>IF(ISERROR(VLOOKUP(A4300,'entry data'!B:C,2,0)),"",VLOOKUP(A4300,'entry data'!B:C,2,0))</f>
        <v/>
      </c>
      <c r="E4300" s="9" t="str">
        <f>IF(ISERROR(VLOOKUP(A4300,'entry data'!B:E,4,0)),"",VLOOKUP(A4300,'entry data'!B:E,4,0))</f>
        <v/>
      </c>
      <c r="F4300" s="11" t="str">
        <f>IF(A4300="","",IF(ISERROR(VLOOKUP(A4300,'entry data'!B:F,5,0)),"",VLOOKUP(A4300,'entry data'!B:F,5,0)))</f>
        <v/>
      </c>
      <c r="G4300" s="12" t="str">
        <f>IF(A4300="","",IF(ISERROR(VLOOKUP(A4300,'entry data'!B:I,8,0)),"",VLOOKUP(A4300,'entry data'!B:I,7,0)))</f>
        <v/>
      </c>
      <c r="H4300" s="13" t="str">
        <f>IF(A4300="","",IF(B4300=1,VLOOKUP(A4300,'entry data'!B:D,3,0),I4299))</f>
        <v/>
      </c>
      <c r="I4300" s="14" t="str">
        <f>IF(A4300="","",IF(E4300="weekly",7,IF(E4300="fortnightly",14,IF(E4300="monthly",DATE(IF(MONTH(H4300)=12,YEAR(H4300)+1,YEAR(H4300)),VLOOKUP(MONTH(H4300),index!$D$2:$G$13,2,0),DAY(H4300)),
IF(E4300="quarterly",DATE(IF(MONTH(H4300)&gt;=10,YEAR(H4300)+1,YEAR(H4300)),VLOOKUP(MONTH(H4300),index!$D$2:$G$13,3,0),DAY(H4300)),
IF(E4300="halfyearly",DATE(IF(MONTH(H4300)&gt;=7,YEAR(H4300)+1,YEAR(H4300)),VLOOKUP(MONTH(H4300),index!$D$2:$G$13,4,0),DAY(H4300)),
DATE(YEAR(H4300)+1,MONTH(H4300),DAY(H4300)))))-H4300))+H4300)</f>
        <v/>
      </c>
      <c r="J4300" s="9" t="str">
        <f t="shared" si="418"/>
        <v/>
      </c>
      <c r="K4300" s="11" t="str">
        <f t="shared" si="419"/>
        <v/>
      </c>
      <c r="L4300" s="11" t="str">
        <f t="shared" si="420"/>
        <v/>
      </c>
      <c r="M4300" s="11" t="str">
        <f>IF(A4300="","",VLOOKUP(E4300,index!$A$1:$B$6,2,0)*K4300*G4300)</f>
        <v/>
      </c>
      <c r="N4300" s="11" t="str">
        <f>IF(A4300="","",-PMT(G4300*VLOOKUP(E4300,index!$A$1:$B$6,2,0),C4300,F4300,0,0))</f>
        <v/>
      </c>
      <c r="O4300" s="11" t="str">
        <f t="shared" si="421"/>
        <v/>
      </c>
      <c r="P4300" s="11" t="str">
        <f t="shared" si="422"/>
        <v/>
      </c>
    </row>
    <row r="4301" spans="1:16" x14ac:dyDescent="0.25">
      <c r="A4301" s="9" t="str">
        <f>IF(A4300="","",IF(B4300&lt;C4300,A4300,IF(A4300=MAX('entry data'!$B$8:$B$507),"",A4300+1)))</f>
        <v/>
      </c>
      <c r="B4301" s="9" t="str">
        <f t="shared" si="417"/>
        <v/>
      </c>
      <c r="C4301" s="9" t="str">
        <f>IF(ISERROR(VLOOKUP(A4301,'entry data'!B:G,6,0)),"",VLOOKUP(A4301,'entry data'!B:G,6,0))</f>
        <v/>
      </c>
      <c r="D4301" s="9" t="str">
        <f>IF(ISERROR(VLOOKUP(A4301,'entry data'!B:C,2,0)),"",VLOOKUP(A4301,'entry data'!B:C,2,0))</f>
        <v/>
      </c>
      <c r="E4301" s="9" t="str">
        <f>IF(ISERROR(VLOOKUP(A4301,'entry data'!B:E,4,0)),"",VLOOKUP(A4301,'entry data'!B:E,4,0))</f>
        <v/>
      </c>
      <c r="F4301" s="11" t="str">
        <f>IF(A4301="","",IF(ISERROR(VLOOKUP(A4301,'entry data'!B:F,5,0)),"",VLOOKUP(A4301,'entry data'!B:F,5,0)))</f>
        <v/>
      </c>
      <c r="G4301" s="12" t="str">
        <f>IF(A4301="","",IF(ISERROR(VLOOKUP(A4301,'entry data'!B:I,8,0)),"",VLOOKUP(A4301,'entry data'!B:I,7,0)))</f>
        <v/>
      </c>
      <c r="H4301" s="13" t="str">
        <f>IF(A4301="","",IF(B4301=1,VLOOKUP(A4301,'entry data'!B:D,3,0),I4300))</f>
        <v/>
      </c>
      <c r="I4301" s="14" t="str">
        <f>IF(A4301="","",IF(E4301="weekly",7,IF(E4301="fortnightly",14,IF(E4301="monthly",DATE(IF(MONTH(H4301)=12,YEAR(H4301)+1,YEAR(H4301)),VLOOKUP(MONTH(H4301),index!$D$2:$G$13,2,0),DAY(H4301)),
IF(E4301="quarterly",DATE(IF(MONTH(H4301)&gt;=10,YEAR(H4301)+1,YEAR(H4301)),VLOOKUP(MONTH(H4301),index!$D$2:$G$13,3,0),DAY(H4301)),
IF(E4301="halfyearly",DATE(IF(MONTH(H4301)&gt;=7,YEAR(H4301)+1,YEAR(H4301)),VLOOKUP(MONTH(H4301),index!$D$2:$G$13,4,0),DAY(H4301)),
DATE(YEAR(H4301)+1,MONTH(H4301),DAY(H4301)))))-H4301))+H4301)</f>
        <v/>
      </c>
      <c r="J4301" s="9" t="str">
        <f t="shared" si="418"/>
        <v/>
      </c>
      <c r="K4301" s="11" t="str">
        <f t="shared" si="419"/>
        <v/>
      </c>
      <c r="L4301" s="11" t="str">
        <f t="shared" si="420"/>
        <v/>
      </c>
      <c r="M4301" s="11" t="str">
        <f>IF(A4301="","",VLOOKUP(E4301,index!$A$1:$B$6,2,0)*K4301*G4301)</f>
        <v/>
      </c>
      <c r="N4301" s="11" t="str">
        <f>IF(A4301="","",-PMT(G4301*VLOOKUP(E4301,index!$A$1:$B$6,2,0),C4301,F4301,0,0))</f>
        <v/>
      </c>
      <c r="O4301" s="11" t="str">
        <f t="shared" si="421"/>
        <v/>
      </c>
      <c r="P4301" s="11" t="str">
        <f t="shared" si="422"/>
        <v/>
      </c>
    </row>
    <row r="4302" spans="1:16" x14ac:dyDescent="0.25">
      <c r="A4302" s="9" t="str">
        <f>IF(A4301="","",IF(B4301&lt;C4301,A4301,IF(A4301=MAX('entry data'!$B$8:$B$507),"",A4301+1)))</f>
        <v/>
      </c>
      <c r="B4302" s="9" t="str">
        <f t="shared" si="417"/>
        <v/>
      </c>
      <c r="C4302" s="9" t="str">
        <f>IF(ISERROR(VLOOKUP(A4302,'entry data'!B:G,6,0)),"",VLOOKUP(A4302,'entry data'!B:G,6,0))</f>
        <v/>
      </c>
      <c r="D4302" s="9" t="str">
        <f>IF(ISERROR(VLOOKUP(A4302,'entry data'!B:C,2,0)),"",VLOOKUP(A4302,'entry data'!B:C,2,0))</f>
        <v/>
      </c>
      <c r="E4302" s="9" t="str">
        <f>IF(ISERROR(VLOOKUP(A4302,'entry data'!B:E,4,0)),"",VLOOKUP(A4302,'entry data'!B:E,4,0))</f>
        <v/>
      </c>
      <c r="F4302" s="11" t="str">
        <f>IF(A4302="","",IF(ISERROR(VLOOKUP(A4302,'entry data'!B:F,5,0)),"",VLOOKUP(A4302,'entry data'!B:F,5,0)))</f>
        <v/>
      </c>
      <c r="G4302" s="12" t="str">
        <f>IF(A4302="","",IF(ISERROR(VLOOKUP(A4302,'entry data'!B:I,8,0)),"",VLOOKUP(A4302,'entry data'!B:I,7,0)))</f>
        <v/>
      </c>
      <c r="H4302" s="13" t="str">
        <f>IF(A4302="","",IF(B4302=1,VLOOKUP(A4302,'entry data'!B:D,3,0),I4301))</f>
        <v/>
      </c>
      <c r="I4302" s="14" t="str">
        <f>IF(A4302="","",IF(E4302="weekly",7,IF(E4302="fortnightly",14,IF(E4302="monthly",DATE(IF(MONTH(H4302)=12,YEAR(H4302)+1,YEAR(H4302)),VLOOKUP(MONTH(H4302),index!$D$2:$G$13,2,0),DAY(H4302)),
IF(E4302="quarterly",DATE(IF(MONTH(H4302)&gt;=10,YEAR(H4302)+1,YEAR(H4302)),VLOOKUP(MONTH(H4302),index!$D$2:$G$13,3,0),DAY(H4302)),
IF(E4302="halfyearly",DATE(IF(MONTH(H4302)&gt;=7,YEAR(H4302)+1,YEAR(H4302)),VLOOKUP(MONTH(H4302),index!$D$2:$G$13,4,0),DAY(H4302)),
DATE(YEAR(H4302)+1,MONTH(H4302),DAY(H4302)))))-H4302))+H4302)</f>
        <v/>
      </c>
      <c r="J4302" s="9" t="str">
        <f t="shared" si="418"/>
        <v/>
      </c>
      <c r="K4302" s="11" t="str">
        <f t="shared" si="419"/>
        <v/>
      </c>
      <c r="L4302" s="11" t="str">
        <f t="shared" si="420"/>
        <v/>
      </c>
      <c r="M4302" s="11" t="str">
        <f>IF(A4302="","",VLOOKUP(E4302,index!$A$1:$B$6,2,0)*K4302*G4302)</f>
        <v/>
      </c>
      <c r="N4302" s="11" t="str">
        <f>IF(A4302="","",-PMT(G4302*VLOOKUP(E4302,index!$A$1:$B$6,2,0),C4302,F4302,0,0))</f>
        <v/>
      </c>
      <c r="O4302" s="11" t="str">
        <f t="shared" si="421"/>
        <v/>
      </c>
      <c r="P4302" s="11" t="str">
        <f t="shared" si="422"/>
        <v/>
      </c>
    </row>
    <row r="4303" spans="1:16" x14ac:dyDescent="0.25">
      <c r="A4303" s="9" t="str">
        <f>IF(A4302="","",IF(B4302&lt;C4302,A4302,IF(A4302=MAX('entry data'!$B$8:$B$507),"",A4302+1)))</f>
        <v/>
      </c>
      <c r="B4303" s="9" t="str">
        <f t="shared" si="417"/>
        <v/>
      </c>
      <c r="C4303" s="9" t="str">
        <f>IF(ISERROR(VLOOKUP(A4303,'entry data'!B:G,6,0)),"",VLOOKUP(A4303,'entry data'!B:G,6,0))</f>
        <v/>
      </c>
      <c r="D4303" s="9" t="str">
        <f>IF(ISERROR(VLOOKUP(A4303,'entry data'!B:C,2,0)),"",VLOOKUP(A4303,'entry data'!B:C,2,0))</f>
        <v/>
      </c>
      <c r="E4303" s="9" t="str">
        <f>IF(ISERROR(VLOOKUP(A4303,'entry data'!B:E,4,0)),"",VLOOKUP(A4303,'entry data'!B:E,4,0))</f>
        <v/>
      </c>
      <c r="F4303" s="11" t="str">
        <f>IF(A4303="","",IF(ISERROR(VLOOKUP(A4303,'entry data'!B:F,5,0)),"",VLOOKUP(A4303,'entry data'!B:F,5,0)))</f>
        <v/>
      </c>
      <c r="G4303" s="12" t="str">
        <f>IF(A4303="","",IF(ISERROR(VLOOKUP(A4303,'entry data'!B:I,8,0)),"",VLOOKUP(A4303,'entry data'!B:I,7,0)))</f>
        <v/>
      </c>
      <c r="H4303" s="13" t="str">
        <f>IF(A4303="","",IF(B4303=1,VLOOKUP(A4303,'entry data'!B:D,3,0),I4302))</f>
        <v/>
      </c>
      <c r="I4303" s="14" t="str">
        <f>IF(A4303="","",IF(E4303="weekly",7,IF(E4303="fortnightly",14,IF(E4303="monthly",DATE(IF(MONTH(H4303)=12,YEAR(H4303)+1,YEAR(H4303)),VLOOKUP(MONTH(H4303),index!$D$2:$G$13,2,0),DAY(H4303)),
IF(E4303="quarterly",DATE(IF(MONTH(H4303)&gt;=10,YEAR(H4303)+1,YEAR(H4303)),VLOOKUP(MONTH(H4303),index!$D$2:$G$13,3,0),DAY(H4303)),
IF(E4303="halfyearly",DATE(IF(MONTH(H4303)&gt;=7,YEAR(H4303)+1,YEAR(H4303)),VLOOKUP(MONTH(H4303),index!$D$2:$G$13,4,0),DAY(H4303)),
DATE(YEAR(H4303)+1,MONTH(H4303),DAY(H4303)))))-H4303))+H4303)</f>
        <v/>
      </c>
      <c r="J4303" s="9" t="str">
        <f t="shared" si="418"/>
        <v/>
      </c>
      <c r="K4303" s="11" t="str">
        <f t="shared" si="419"/>
        <v/>
      </c>
      <c r="L4303" s="11" t="str">
        <f t="shared" si="420"/>
        <v/>
      </c>
      <c r="M4303" s="11" t="str">
        <f>IF(A4303="","",VLOOKUP(E4303,index!$A$1:$B$6,2,0)*K4303*G4303)</f>
        <v/>
      </c>
      <c r="N4303" s="11" t="str">
        <f>IF(A4303="","",-PMT(G4303*VLOOKUP(E4303,index!$A$1:$B$6,2,0),C4303,F4303,0,0))</f>
        <v/>
      </c>
      <c r="O4303" s="11" t="str">
        <f t="shared" si="421"/>
        <v/>
      </c>
      <c r="P4303" s="11" t="str">
        <f t="shared" si="422"/>
        <v/>
      </c>
    </row>
    <row r="4304" spans="1:16" x14ac:dyDescent="0.25">
      <c r="A4304" s="9" t="str">
        <f>IF(A4303="","",IF(B4303&lt;C4303,A4303,IF(A4303=MAX('entry data'!$B$8:$B$507),"",A4303+1)))</f>
        <v/>
      </c>
      <c r="B4304" s="9" t="str">
        <f t="shared" si="417"/>
        <v/>
      </c>
      <c r="C4304" s="9" t="str">
        <f>IF(ISERROR(VLOOKUP(A4304,'entry data'!B:G,6,0)),"",VLOOKUP(A4304,'entry data'!B:G,6,0))</f>
        <v/>
      </c>
      <c r="D4304" s="9" t="str">
        <f>IF(ISERROR(VLOOKUP(A4304,'entry data'!B:C,2,0)),"",VLOOKUP(A4304,'entry data'!B:C,2,0))</f>
        <v/>
      </c>
      <c r="E4304" s="9" t="str">
        <f>IF(ISERROR(VLOOKUP(A4304,'entry data'!B:E,4,0)),"",VLOOKUP(A4304,'entry data'!B:E,4,0))</f>
        <v/>
      </c>
      <c r="F4304" s="11" t="str">
        <f>IF(A4304="","",IF(ISERROR(VLOOKUP(A4304,'entry data'!B:F,5,0)),"",VLOOKUP(A4304,'entry data'!B:F,5,0)))</f>
        <v/>
      </c>
      <c r="G4304" s="12" t="str">
        <f>IF(A4304="","",IF(ISERROR(VLOOKUP(A4304,'entry data'!B:I,8,0)),"",VLOOKUP(A4304,'entry data'!B:I,7,0)))</f>
        <v/>
      </c>
      <c r="H4304" s="13" t="str">
        <f>IF(A4304="","",IF(B4304=1,VLOOKUP(A4304,'entry data'!B:D,3,0),I4303))</f>
        <v/>
      </c>
      <c r="I4304" s="14" t="str">
        <f>IF(A4304="","",IF(E4304="weekly",7,IF(E4304="fortnightly",14,IF(E4304="monthly",DATE(IF(MONTH(H4304)=12,YEAR(H4304)+1,YEAR(H4304)),VLOOKUP(MONTH(H4304),index!$D$2:$G$13,2,0),DAY(H4304)),
IF(E4304="quarterly",DATE(IF(MONTH(H4304)&gt;=10,YEAR(H4304)+1,YEAR(H4304)),VLOOKUP(MONTH(H4304),index!$D$2:$G$13,3,0),DAY(H4304)),
IF(E4304="halfyearly",DATE(IF(MONTH(H4304)&gt;=7,YEAR(H4304)+1,YEAR(H4304)),VLOOKUP(MONTH(H4304),index!$D$2:$G$13,4,0),DAY(H4304)),
DATE(YEAR(H4304)+1,MONTH(H4304),DAY(H4304)))))-H4304))+H4304)</f>
        <v/>
      </c>
      <c r="J4304" s="9" t="str">
        <f t="shared" si="418"/>
        <v/>
      </c>
      <c r="K4304" s="11" t="str">
        <f t="shared" si="419"/>
        <v/>
      </c>
      <c r="L4304" s="11" t="str">
        <f t="shared" si="420"/>
        <v/>
      </c>
      <c r="M4304" s="11" t="str">
        <f>IF(A4304="","",VLOOKUP(E4304,index!$A$1:$B$6,2,0)*K4304*G4304)</f>
        <v/>
      </c>
      <c r="N4304" s="11" t="str">
        <f>IF(A4304="","",-PMT(G4304*VLOOKUP(E4304,index!$A$1:$B$6,2,0),C4304,F4304,0,0))</f>
        <v/>
      </c>
      <c r="O4304" s="11" t="str">
        <f t="shared" si="421"/>
        <v/>
      </c>
      <c r="P4304" s="11" t="str">
        <f t="shared" si="422"/>
        <v/>
      </c>
    </row>
    <row r="4305" spans="1:16" x14ac:dyDescent="0.25">
      <c r="A4305" s="9" t="str">
        <f>IF(A4304="","",IF(B4304&lt;C4304,A4304,IF(A4304=MAX('entry data'!$B$8:$B$507),"",A4304+1)))</f>
        <v/>
      </c>
      <c r="B4305" s="9" t="str">
        <f t="shared" si="417"/>
        <v/>
      </c>
      <c r="C4305" s="9" t="str">
        <f>IF(ISERROR(VLOOKUP(A4305,'entry data'!B:G,6,0)),"",VLOOKUP(A4305,'entry data'!B:G,6,0))</f>
        <v/>
      </c>
      <c r="D4305" s="9" t="str">
        <f>IF(ISERROR(VLOOKUP(A4305,'entry data'!B:C,2,0)),"",VLOOKUP(A4305,'entry data'!B:C,2,0))</f>
        <v/>
      </c>
      <c r="E4305" s="9" t="str">
        <f>IF(ISERROR(VLOOKUP(A4305,'entry data'!B:E,4,0)),"",VLOOKUP(A4305,'entry data'!B:E,4,0))</f>
        <v/>
      </c>
      <c r="F4305" s="11" t="str">
        <f>IF(A4305="","",IF(ISERROR(VLOOKUP(A4305,'entry data'!B:F,5,0)),"",VLOOKUP(A4305,'entry data'!B:F,5,0)))</f>
        <v/>
      </c>
      <c r="G4305" s="12" t="str">
        <f>IF(A4305="","",IF(ISERROR(VLOOKUP(A4305,'entry data'!B:I,8,0)),"",VLOOKUP(A4305,'entry data'!B:I,7,0)))</f>
        <v/>
      </c>
      <c r="H4305" s="13" t="str">
        <f>IF(A4305="","",IF(B4305=1,VLOOKUP(A4305,'entry data'!B:D,3,0),I4304))</f>
        <v/>
      </c>
      <c r="I4305" s="14" t="str">
        <f>IF(A4305="","",IF(E4305="weekly",7,IF(E4305="fortnightly",14,IF(E4305="monthly",DATE(IF(MONTH(H4305)=12,YEAR(H4305)+1,YEAR(H4305)),VLOOKUP(MONTH(H4305),index!$D$2:$G$13,2,0),DAY(H4305)),
IF(E4305="quarterly",DATE(IF(MONTH(H4305)&gt;=10,YEAR(H4305)+1,YEAR(H4305)),VLOOKUP(MONTH(H4305),index!$D$2:$G$13,3,0),DAY(H4305)),
IF(E4305="halfyearly",DATE(IF(MONTH(H4305)&gt;=7,YEAR(H4305)+1,YEAR(H4305)),VLOOKUP(MONTH(H4305),index!$D$2:$G$13,4,0),DAY(H4305)),
DATE(YEAR(H4305)+1,MONTH(H4305),DAY(H4305)))))-H4305))+H4305)</f>
        <v/>
      </c>
      <c r="J4305" s="9" t="str">
        <f t="shared" si="418"/>
        <v/>
      </c>
      <c r="K4305" s="11" t="str">
        <f t="shared" si="419"/>
        <v/>
      </c>
      <c r="L4305" s="11" t="str">
        <f t="shared" si="420"/>
        <v/>
      </c>
      <c r="M4305" s="11" t="str">
        <f>IF(A4305="","",VLOOKUP(E4305,index!$A$1:$B$6,2,0)*K4305*G4305)</f>
        <v/>
      </c>
      <c r="N4305" s="11" t="str">
        <f>IF(A4305="","",-PMT(G4305*VLOOKUP(E4305,index!$A$1:$B$6,2,0),C4305,F4305,0,0))</f>
        <v/>
      </c>
      <c r="O4305" s="11" t="str">
        <f t="shared" si="421"/>
        <v/>
      </c>
      <c r="P4305" s="11" t="str">
        <f t="shared" si="422"/>
        <v/>
      </c>
    </row>
    <row r="4306" spans="1:16" x14ac:dyDescent="0.25">
      <c r="A4306" s="9" t="str">
        <f>IF(A4305="","",IF(B4305&lt;C4305,A4305,IF(A4305=MAX('entry data'!$B$8:$B$507),"",A4305+1)))</f>
        <v/>
      </c>
      <c r="B4306" s="9" t="str">
        <f t="shared" si="417"/>
        <v/>
      </c>
      <c r="C4306" s="9" t="str">
        <f>IF(ISERROR(VLOOKUP(A4306,'entry data'!B:G,6,0)),"",VLOOKUP(A4306,'entry data'!B:G,6,0))</f>
        <v/>
      </c>
      <c r="D4306" s="9" t="str">
        <f>IF(ISERROR(VLOOKUP(A4306,'entry data'!B:C,2,0)),"",VLOOKUP(A4306,'entry data'!B:C,2,0))</f>
        <v/>
      </c>
      <c r="E4306" s="9" t="str">
        <f>IF(ISERROR(VLOOKUP(A4306,'entry data'!B:E,4,0)),"",VLOOKUP(A4306,'entry data'!B:E,4,0))</f>
        <v/>
      </c>
      <c r="F4306" s="11" t="str">
        <f>IF(A4306="","",IF(ISERROR(VLOOKUP(A4306,'entry data'!B:F,5,0)),"",VLOOKUP(A4306,'entry data'!B:F,5,0)))</f>
        <v/>
      </c>
      <c r="G4306" s="12" t="str">
        <f>IF(A4306="","",IF(ISERROR(VLOOKUP(A4306,'entry data'!B:I,8,0)),"",VLOOKUP(A4306,'entry data'!B:I,7,0)))</f>
        <v/>
      </c>
      <c r="H4306" s="13" t="str">
        <f>IF(A4306="","",IF(B4306=1,VLOOKUP(A4306,'entry data'!B:D,3,0),I4305))</f>
        <v/>
      </c>
      <c r="I4306" s="14" t="str">
        <f>IF(A4306="","",IF(E4306="weekly",7,IF(E4306="fortnightly",14,IF(E4306="monthly",DATE(IF(MONTH(H4306)=12,YEAR(H4306)+1,YEAR(H4306)),VLOOKUP(MONTH(H4306),index!$D$2:$G$13,2,0),DAY(H4306)),
IF(E4306="quarterly",DATE(IF(MONTH(H4306)&gt;=10,YEAR(H4306)+1,YEAR(H4306)),VLOOKUP(MONTH(H4306),index!$D$2:$G$13,3,0),DAY(H4306)),
IF(E4306="halfyearly",DATE(IF(MONTH(H4306)&gt;=7,YEAR(H4306)+1,YEAR(H4306)),VLOOKUP(MONTH(H4306),index!$D$2:$G$13,4,0),DAY(H4306)),
DATE(YEAR(H4306)+1,MONTH(H4306),DAY(H4306)))))-H4306))+H4306)</f>
        <v/>
      </c>
      <c r="J4306" s="9" t="str">
        <f t="shared" si="418"/>
        <v/>
      </c>
      <c r="K4306" s="11" t="str">
        <f t="shared" si="419"/>
        <v/>
      </c>
      <c r="L4306" s="11" t="str">
        <f t="shared" si="420"/>
        <v/>
      </c>
      <c r="M4306" s="11" t="str">
        <f>IF(A4306="","",VLOOKUP(E4306,index!$A$1:$B$6,2,0)*K4306*G4306)</f>
        <v/>
      </c>
      <c r="N4306" s="11" t="str">
        <f>IF(A4306="","",-PMT(G4306*VLOOKUP(E4306,index!$A$1:$B$6,2,0),C4306,F4306,0,0))</f>
        <v/>
      </c>
      <c r="O4306" s="11" t="str">
        <f t="shared" si="421"/>
        <v/>
      </c>
      <c r="P4306" s="11" t="str">
        <f t="shared" si="422"/>
        <v/>
      </c>
    </row>
    <row r="4307" spans="1:16" x14ac:dyDescent="0.25">
      <c r="A4307" s="9" t="str">
        <f>IF(A4306="","",IF(B4306&lt;C4306,A4306,IF(A4306=MAX('entry data'!$B$8:$B$507),"",A4306+1)))</f>
        <v/>
      </c>
      <c r="B4307" s="9" t="str">
        <f t="shared" si="417"/>
        <v/>
      </c>
      <c r="C4307" s="9" t="str">
        <f>IF(ISERROR(VLOOKUP(A4307,'entry data'!B:G,6,0)),"",VLOOKUP(A4307,'entry data'!B:G,6,0))</f>
        <v/>
      </c>
      <c r="D4307" s="9" t="str">
        <f>IF(ISERROR(VLOOKUP(A4307,'entry data'!B:C,2,0)),"",VLOOKUP(A4307,'entry data'!B:C,2,0))</f>
        <v/>
      </c>
      <c r="E4307" s="9" t="str">
        <f>IF(ISERROR(VLOOKUP(A4307,'entry data'!B:E,4,0)),"",VLOOKUP(A4307,'entry data'!B:E,4,0))</f>
        <v/>
      </c>
      <c r="F4307" s="11" t="str">
        <f>IF(A4307="","",IF(ISERROR(VLOOKUP(A4307,'entry data'!B:F,5,0)),"",VLOOKUP(A4307,'entry data'!B:F,5,0)))</f>
        <v/>
      </c>
      <c r="G4307" s="12" t="str">
        <f>IF(A4307="","",IF(ISERROR(VLOOKUP(A4307,'entry data'!B:I,8,0)),"",VLOOKUP(A4307,'entry data'!B:I,7,0)))</f>
        <v/>
      </c>
      <c r="H4307" s="13" t="str">
        <f>IF(A4307="","",IF(B4307=1,VLOOKUP(A4307,'entry data'!B:D,3,0),I4306))</f>
        <v/>
      </c>
      <c r="I4307" s="14" t="str">
        <f>IF(A4307="","",IF(E4307="weekly",7,IF(E4307="fortnightly",14,IF(E4307="monthly",DATE(IF(MONTH(H4307)=12,YEAR(H4307)+1,YEAR(H4307)),VLOOKUP(MONTH(H4307),index!$D$2:$G$13,2,0),DAY(H4307)),
IF(E4307="quarterly",DATE(IF(MONTH(H4307)&gt;=10,YEAR(H4307)+1,YEAR(H4307)),VLOOKUP(MONTH(H4307),index!$D$2:$G$13,3,0),DAY(H4307)),
IF(E4307="halfyearly",DATE(IF(MONTH(H4307)&gt;=7,YEAR(H4307)+1,YEAR(H4307)),VLOOKUP(MONTH(H4307),index!$D$2:$G$13,4,0),DAY(H4307)),
DATE(YEAR(H4307)+1,MONTH(H4307),DAY(H4307)))))-H4307))+H4307)</f>
        <v/>
      </c>
      <c r="J4307" s="9" t="str">
        <f t="shared" si="418"/>
        <v/>
      </c>
      <c r="K4307" s="11" t="str">
        <f t="shared" si="419"/>
        <v/>
      </c>
      <c r="L4307" s="11" t="str">
        <f t="shared" si="420"/>
        <v/>
      </c>
      <c r="M4307" s="11" t="str">
        <f>IF(A4307="","",VLOOKUP(E4307,index!$A$1:$B$6,2,0)*K4307*G4307)</f>
        <v/>
      </c>
      <c r="N4307" s="11" t="str">
        <f>IF(A4307="","",-PMT(G4307*VLOOKUP(E4307,index!$A$1:$B$6,2,0),C4307,F4307,0,0))</f>
        <v/>
      </c>
      <c r="O4307" s="11" t="str">
        <f t="shared" si="421"/>
        <v/>
      </c>
      <c r="P4307" s="11" t="str">
        <f t="shared" si="422"/>
        <v/>
      </c>
    </row>
    <row r="4308" spans="1:16" x14ac:dyDescent="0.25">
      <c r="A4308" s="9" t="str">
        <f>IF(A4307="","",IF(B4307&lt;C4307,A4307,IF(A4307=MAX('entry data'!$B$8:$B$507),"",A4307+1)))</f>
        <v/>
      </c>
      <c r="B4308" s="9" t="str">
        <f t="shared" si="417"/>
        <v/>
      </c>
      <c r="C4308" s="9" t="str">
        <f>IF(ISERROR(VLOOKUP(A4308,'entry data'!B:G,6,0)),"",VLOOKUP(A4308,'entry data'!B:G,6,0))</f>
        <v/>
      </c>
      <c r="D4308" s="9" t="str">
        <f>IF(ISERROR(VLOOKUP(A4308,'entry data'!B:C,2,0)),"",VLOOKUP(A4308,'entry data'!B:C,2,0))</f>
        <v/>
      </c>
      <c r="E4308" s="9" t="str">
        <f>IF(ISERROR(VLOOKUP(A4308,'entry data'!B:E,4,0)),"",VLOOKUP(A4308,'entry data'!B:E,4,0))</f>
        <v/>
      </c>
      <c r="F4308" s="11" t="str">
        <f>IF(A4308="","",IF(ISERROR(VLOOKUP(A4308,'entry data'!B:F,5,0)),"",VLOOKUP(A4308,'entry data'!B:F,5,0)))</f>
        <v/>
      </c>
      <c r="G4308" s="12" t="str">
        <f>IF(A4308="","",IF(ISERROR(VLOOKUP(A4308,'entry data'!B:I,8,0)),"",VLOOKUP(A4308,'entry data'!B:I,7,0)))</f>
        <v/>
      </c>
      <c r="H4308" s="13" t="str">
        <f>IF(A4308="","",IF(B4308=1,VLOOKUP(A4308,'entry data'!B:D,3,0),I4307))</f>
        <v/>
      </c>
      <c r="I4308" s="14" t="str">
        <f>IF(A4308="","",IF(E4308="weekly",7,IF(E4308="fortnightly",14,IF(E4308="monthly",DATE(IF(MONTH(H4308)=12,YEAR(H4308)+1,YEAR(H4308)),VLOOKUP(MONTH(H4308),index!$D$2:$G$13,2,0),DAY(H4308)),
IF(E4308="quarterly",DATE(IF(MONTH(H4308)&gt;=10,YEAR(H4308)+1,YEAR(H4308)),VLOOKUP(MONTH(H4308),index!$D$2:$G$13,3,0),DAY(H4308)),
IF(E4308="halfyearly",DATE(IF(MONTH(H4308)&gt;=7,YEAR(H4308)+1,YEAR(H4308)),VLOOKUP(MONTH(H4308),index!$D$2:$G$13,4,0),DAY(H4308)),
DATE(YEAR(H4308)+1,MONTH(H4308),DAY(H4308)))))-H4308))+H4308)</f>
        <v/>
      </c>
      <c r="J4308" s="9" t="str">
        <f t="shared" si="418"/>
        <v/>
      </c>
      <c r="K4308" s="11" t="str">
        <f t="shared" si="419"/>
        <v/>
      </c>
      <c r="L4308" s="11" t="str">
        <f t="shared" si="420"/>
        <v/>
      </c>
      <c r="M4308" s="11" t="str">
        <f>IF(A4308="","",VLOOKUP(E4308,index!$A$1:$B$6,2,0)*K4308*G4308)</f>
        <v/>
      </c>
      <c r="N4308" s="11" t="str">
        <f>IF(A4308="","",-PMT(G4308*VLOOKUP(E4308,index!$A$1:$B$6,2,0),C4308,F4308,0,0))</f>
        <v/>
      </c>
      <c r="O4308" s="11" t="str">
        <f t="shared" si="421"/>
        <v/>
      </c>
      <c r="P4308" s="11" t="str">
        <f t="shared" si="422"/>
        <v/>
      </c>
    </row>
    <row r="4309" spans="1:16" x14ac:dyDescent="0.25">
      <c r="A4309" s="9" t="str">
        <f>IF(A4308="","",IF(B4308&lt;C4308,A4308,IF(A4308=MAX('entry data'!$B$8:$B$507),"",A4308+1)))</f>
        <v/>
      </c>
      <c r="B4309" s="9" t="str">
        <f t="shared" si="417"/>
        <v/>
      </c>
      <c r="C4309" s="9" t="str">
        <f>IF(ISERROR(VLOOKUP(A4309,'entry data'!B:G,6,0)),"",VLOOKUP(A4309,'entry data'!B:G,6,0))</f>
        <v/>
      </c>
      <c r="D4309" s="9" t="str">
        <f>IF(ISERROR(VLOOKUP(A4309,'entry data'!B:C,2,0)),"",VLOOKUP(A4309,'entry data'!B:C,2,0))</f>
        <v/>
      </c>
      <c r="E4309" s="9" t="str">
        <f>IF(ISERROR(VLOOKUP(A4309,'entry data'!B:E,4,0)),"",VLOOKUP(A4309,'entry data'!B:E,4,0))</f>
        <v/>
      </c>
      <c r="F4309" s="11" t="str">
        <f>IF(A4309="","",IF(ISERROR(VLOOKUP(A4309,'entry data'!B:F,5,0)),"",VLOOKUP(A4309,'entry data'!B:F,5,0)))</f>
        <v/>
      </c>
      <c r="G4309" s="12" t="str">
        <f>IF(A4309="","",IF(ISERROR(VLOOKUP(A4309,'entry data'!B:I,8,0)),"",VLOOKUP(A4309,'entry data'!B:I,7,0)))</f>
        <v/>
      </c>
      <c r="H4309" s="13" t="str">
        <f>IF(A4309="","",IF(B4309=1,VLOOKUP(A4309,'entry data'!B:D,3,0),I4308))</f>
        <v/>
      </c>
      <c r="I4309" s="14" t="str">
        <f>IF(A4309="","",IF(E4309="weekly",7,IF(E4309="fortnightly",14,IF(E4309="monthly",DATE(IF(MONTH(H4309)=12,YEAR(H4309)+1,YEAR(H4309)),VLOOKUP(MONTH(H4309),index!$D$2:$G$13,2,0),DAY(H4309)),
IF(E4309="quarterly",DATE(IF(MONTH(H4309)&gt;=10,YEAR(H4309)+1,YEAR(H4309)),VLOOKUP(MONTH(H4309),index!$D$2:$G$13,3,0),DAY(H4309)),
IF(E4309="halfyearly",DATE(IF(MONTH(H4309)&gt;=7,YEAR(H4309)+1,YEAR(H4309)),VLOOKUP(MONTH(H4309),index!$D$2:$G$13,4,0),DAY(H4309)),
DATE(YEAR(H4309)+1,MONTH(H4309),DAY(H4309)))))-H4309))+H4309)</f>
        <v/>
      </c>
      <c r="J4309" s="9" t="str">
        <f t="shared" si="418"/>
        <v/>
      </c>
      <c r="K4309" s="11" t="str">
        <f t="shared" si="419"/>
        <v/>
      </c>
      <c r="L4309" s="11" t="str">
        <f t="shared" si="420"/>
        <v/>
      </c>
      <c r="M4309" s="11" t="str">
        <f>IF(A4309="","",VLOOKUP(E4309,index!$A$1:$B$6,2,0)*K4309*G4309)</f>
        <v/>
      </c>
      <c r="N4309" s="11" t="str">
        <f>IF(A4309="","",-PMT(G4309*VLOOKUP(E4309,index!$A$1:$B$6,2,0),C4309,F4309,0,0))</f>
        <v/>
      </c>
      <c r="O4309" s="11" t="str">
        <f t="shared" si="421"/>
        <v/>
      </c>
      <c r="P4309" s="11" t="str">
        <f t="shared" si="422"/>
        <v/>
      </c>
    </row>
    <row r="4310" spans="1:16" x14ac:dyDescent="0.25">
      <c r="A4310" s="9" t="str">
        <f>IF(A4309="","",IF(B4309&lt;C4309,A4309,IF(A4309=MAX('entry data'!$B$8:$B$507),"",A4309+1)))</f>
        <v/>
      </c>
      <c r="B4310" s="9" t="str">
        <f t="shared" si="417"/>
        <v/>
      </c>
      <c r="C4310" s="9" t="str">
        <f>IF(ISERROR(VLOOKUP(A4310,'entry data'!B:G,6,0)),"",VLOOKUP(A4310,'entry data'!B:G,6,0))</f>
        <v/>
      </c>
      <c r="D4310" s="9" t="str">
        <f>IF(ISERROR(VLOOKUP(A4310,'entry data'!B:C,2,0)),"",VLOOKUP(A4310,'entry data'!B:C,2,0))</f>
        <v/>
      </c>
      <c r="E4310" s="9" t="str">
        <f>IF(ISERROR(VLOOKUP(A4310,'entry data'!B:E,4,0)),"",VLOOKUP(A4310,'entry data'!B:E,4,0))</f>
        <v/>
      </c>
      <c r="F4310" s="11" t="str">
        <f>IF(A4310="","",IF(ISERROR(VLOOKUP(A4310,'entry data'!B:F,5,0)),"",VLOOKUP(A4310,'entry data'!B:F,5,0)))</f>
        <v/>
      </c>
      <c r="G4310" s="12" t="str">
        <f>IF(A4310="","",IF(ISERROR(VLOOKUP(A4310,'entry data'!B:I,8,0)),"",VLOOKUP(A4310,'entry data'!B:I,7,0)))</f>
        <v/>
      </c>
      <c r="H4310" s="13" t="str">
        <f>IF(A4310="","",IF(B4310=1,VLOOKUP(A4310,'entry data'!B:D,3,0),I4309))</f>
        <v/>
      </c>
      <c r="I4310" s="14" t="str">
        <f>IF(A4310="","",IF(E4310="weekly",7,IF(E4310="fortnightly",14,IF(E4310="monthly",DATE(IF(MONTH(H4310)=12,YEAR(H4310)+1,YEAR(H4310)),VLOOKUP(MONTH(H4310),index!$D$2:$G$13,2,0),DAY(H4310)),
IF(E4310="quarterly",DATE(IF(MONTH(H4310)&gt;=10,YEAR(H4310)+1,YEAR(H4310)),VLOOKUP(MONTH(H4310),index!$D$2:$G$13,3,0),DAY(H4310)),
IF(E4310="halfyearly",DATE(IF(MONTH(H4310)&gt;=7,YEAR(H4310)+1,YEAR(H4310)),VLOOKUP(MONTH(H4310),index!$D$2:$G$13,4,0),DAY(H4310)),
DATE(YEAR(H4310)+1,MONTH(H4310),DAY(H4310)))))-H4310))+H4310)</f>
        <v/>
      </c>
      <c r="J4310" s="9" t="str">
        <f t="shared" si="418"/>
        <v/>
      </c>
      <c r="K4310" s="11" t="str">
        <f t="shared" si="419"/>
        <v/>
      </c>
      <c r="L4310" s="11" t="str">
        <f t="shared" si="420"/>
        <v/>
      </c>
      <c r="M4310" s="11" t="str">
        <f>IF(A4310="","",VLOOKUP(E4310,index!$A$1:$B$6,2,0)*K4310*G4310)</f>
        <v/>
      </c>
      <c r="N4310" s="11" t="str">
        <f>IF(A4310="","",-PMT(G4310*VLOOKUP(E4310,index!$A$1:$B$6,2,0),C4310,F4310,0,0))</f>
        <v/>
      </c>
      <c r="O4310" s="11" t="str">
        <f t="shared" si="421"/>
        <v/>
      </c>
      <c r="P4310" s="11" t="str">
        <f t="shared" si="422"/>
        <v/>
      </c>
    </row>
    <row r="4311" spans="1:16" x14ac:dyDescent="0.25">
      <c r="A4311" s="9" t="str">
        <f>IF(A4310="","",IF(B4310&lt;C4310,A4310,IF(A4310=MAX('entry data'!$B$8:$B$507),"",A4310+1)))</f>
        <v/>
      </c>
      <c r="B4311" s="9" t="str">
        <f t="shared" ref="B4311:B4374" si="423">IF(A4311="","",IF(B4310=C4310,1,B4310+1))</f>
        <v/>
      </c>
      <c r="C4311" s="9" t="str">
        <f>IF(ISERROR(VLOOKUP(A4311,'entry data'!B:G,6,0)),"",VLOOKUP(A4311,'entry data'!B:G,6,0))</f>
        <v/>
      </c>
      <c r="D4311" s="9" t="str">
        <f>IF(ISERROR(VLOOKUP(A4311,'entry data'!B:C,2,0)),"",VLOOKUP(A4311,'entry data'!B:C,2,0))</f>
        <v/>
      </c>
      <c r="E4311" s="9" t="str">
        <f>IF(ISERROR(VLOOKUP(A4311,'entry data'!B:E,4,0)),"",VLOOKUP(A4311,'entry data'!B:E,4,0))</f>
        <v/>
      </c>
      <c r="F4311" s="11" t="str">
        <f>IF(A4311="","",IF(ISERROR(VLOOKUP(A4311,'entry data'!B:F,5,0)),"",VLOOKUP(A4311,'entry data'!B:F,5,0)))</f>
        <v/>
      </c>
      <c r="G4311" s="12" t="str">
        <f>IF(A4311="","",IF(ISERROR(VLOOKUP(A4311,'entry data'!B:I,8,0)),"",VLOOKUP(A4311,'entry data'!B:I,7,0)))</f>
        <v/>
      </c>
      <c r="H4311" s="13" t="str">
        <f>IF(A4311="","",IF(B4311=1,VLOOKUP(A4311,'entry data'!B:D,3,0),I4310))</f>
        <v/>
      </c>
      <c r="I4311" s="14" t="str">
        <f>IF(A4311="","",IF(E4311="weekly",7,IF(E4311="fortnightly",14,IF(E4311="monthly",DATE(IF(MONTH(H4311)=12,YEAR(H4311)+1,YEAR(H4311)),VLOOKUP(MONTH(H4311),index!$D$2:$G$13,2,0),DAY(H4311)),
IF(E4311="quarterly",DATE(IF(MONTH(H4311)&gt;=10,YEAR(H4311)+1,YEAR(H4311)),VLOOKUP(MONTH(H4311),index!$D$2:$G$13,3,0),DAY(H4311)),
IF(E4311="halfyearly",DATE(IF(MONTH(H4311)&gt;=7,YEAR(H4311)+1,YEAR(H4311)),VLOOKUP(MONTH(H4311),index!$D$2:$G$13,4,0),DAY(H4311)),
DATE(YEAR(H4311)+1,MONTH(H4311),DAY(H4311)))))-H4311))+H4311)</f>
        <v/>
      </c>
      <c r="J4311" s="9" t="str">
        <f t="shared" ref="J4311:J4374" si="424">IF(A4311="","",IF(MONTH(I4311)&lt;10,YEAR(I4311)&amp;"-0"&amp;MONTH(I4311),YEAR(I4311)&amp;"-"&amp;MONTH(I4311)))</f>
        <v/>
      </c>
      <c r="K4311" s="11" t="str">
        <f t="shared" ref="K4311:K4374" si="425">IF(A4311="","",IF(B4311=1,F4311,O4310))</f>
        <v/>
      </c>
      <c r="L4311" s="11" t="str">
        <f t="shared" ref="L4311:L4374" si="426">IF(A4311="","",N4311-M4311)</f>
        <v/>
      </c>
      <c r="M4311" s="11" t="str">
        <f>IF(A4311="","",VLOOKUP(E4311,index!$A$1:$B$6,2,0)*K4311*G4311)</f>
        <v/>
      </c>
      <c r="N4311" s="11" t="str">
        <f>IF(A4311="","",-PMT(G4311*VLOOKUP(E4311,index!$A$1:$B$6,2,0),C4311,F4311,0,0))</f>
        <v/>
      </c>
      <c r="O4311" s="11" t="str">
        <f t="shared" ref="O4311:O4374" si="427">IF(A4311="","",K4311-L4311)</f>
        <v/>
      </c>
      <c r="P4311" s="11" t="str">
        <f t="shared" si="422"/>
        <v/>
      </c>
    </row>
    <row r="4312" spans="1:16" x14ac:dyDescent="0.25">
      <c r="A4312" s="9" t="str">
        <f>IF(A4311="","",IF(B4311&lt;C4311,A4311,IF(A4311=MAX('entry data'!$B$8:$B$507),"",A4311+1)))</f>
        <v/>
      </c>
      <c r="B4312" s="9" t="str">
        <f t="shared" si="423"/>
        <v/>
      </c>
      <c r="C4312" s="9" t="str">
        <f>IF(ISERROR(VLOOKUP(A4312,'entry data'!B:G,6,0)),"",VLOOKUP(A4312,'entry data'!B:G,6,0))</f>
        <v/>
      </c>
      <c r="D4312" s="9" t="str">
        <f>IF(ISERROR(VLOOKUP(A4312,'entry data'!B:C,2,0)),"",VLOOKUP(A4312,'entry data'!B:C,2,0))</f>
        <v/>
      </c>
      <c r="E4312" s="9" t="str">
        <f>IF(ISERROR(VLOOKUP(A4312,'entry data'!B:E,4,0)),"",VLOOKUP(A4312,'entry data'!B:E,4,0))</f>
        <v/>
      </c>
      <c r="F4312" s="11" t="str">
        <f>IF(A4312="","",IF(ISERROR(VLOOKUP(A4312,'entry data'!B:F,5,0)),"",VLOOKUP(A4312,'entry data'!B:F,5,0)))</f>
        <v/>
      </c>
      <c r="G4312" s="12" t="str">
        <f>IF(A4312="","",IF(ISERROR(VLOOKUP(A4312,'entry data'!B:I,8,0)),"",VLOOKUP(A4312,'entry data'!B:I,7,0)))</f>
        <v/>
      </c>
      <c r="H4312" s="13" t="str">
        <f>IF(A4312="","",IF(B4312=1,VLOOKUP(A4312,'entry data'!B:D,3,0),I4311))</f>
        <v/>
      </c>
      <c r="I4312" s="14" t="str">
        <f>IF(A4312="","",IF(E4312="weekly",7,IF(E4312="fortnightly",14,IF(E4312="monthly",DATE(IF(MONTH(H4312)=12,YEAR(H4312)+1,YEAR(H4312)),VLOOKUP(MONTH(H4312),index!$D$2:$G$13,2,0),DAY(H4312)),
IF(E4312="quarterly",DATE(IF(MONTH(H4312)&gt;=10,YEAR(H4312)+1,YEAR(H4312)),VLOOKUP(MONTH(H4312),index!$D$2:$G$13,3,0),DAY(H4312)),
IF(E4312="halfyearly",DATE(IF(MONTH(H4312)&gt;=7,YEAR(H4312)+1,YEAR(H4312)),VLOOKUP(MONTH(H4312),index!$D$2:$G$13,4,0),DAY(H4312)),
DATE(YEAR(H4312)+1,MONTH(H4312),DAY(H4312)))))-H4312))+H4312)</f>
        <v/>
      </c>
      <c r="J4312" s="9" t="str">
        <f t="shared" si="424"/>
        <v/>
      </c>
      <c r="K4312" s="11" t="str">
        <f t="shared" si="425"/>
        <v/>
      </c>
      <c r="L4312" s="11" t="str">
        <f t="shared" si="426"/>
        <v/>
      </c>
      <c r="M4312" s="11" t="str">
        <f>IF(A4312="","",VLOOKUP(E4312,index!$A$1:$B$6,2,0)*K4312*G4312)</f>
        <v/>
      </c>
      <c r="N4312" s="11" t="str">
        <f>IF(A4312="","",-PMT(G4312*VLOOKUP(E4312,index!$A$1:$B$6,2,0),C4312,F4312,0,0))</f>
        <v/>
      </c>
      <c r="O4312" s="11" t="str">
        <f t="shared" si="427"/>
        <v/>
      </c>
      <c r="P4312" s="11" t="str">
        <f t="shared" si="422"/>
        <v/>
      </c>
    </row>
    <row r="4313" spans="1:16" x14ac:dyDescent="0.25">
      <c r="A4313" s="9" t="str">
        <f>IF(A4312="","",IF(B4312&lt;C4312,A4312,IF(A4312=MAX('entry data'!$B$8:$B$507),"",A4312+1)))</f>
        <v/>
      </c>
      <c r="B4313" s="9" t="str">
        <f t="shared" si="423"/>
        <v/>
      </c>
      <c r="C4313" s="9" t="str">
        <f>IF(ISERROR(VLOOKUP(A4313,'entry data'!B:G,6,0)),"",VLOOKUP(A4313,'entry data'!B:G,6,0))</f>
        <v/>
      </c>
      <c r="D4313" s="9" t="str">
        <f>IF(ISERROR(VLOOKUP(A4313,'entry data'!B:C,2,0)),"",VLOOKUP(A4313,'entry data'!B:C,2,0))</f>
        <v/>
      </c>
      <c r="E4313" s="9" t="str">
        <f>IF(ISERROR(VLOOKUP(A4313,'entry data'!B:E,4,0)),"",VLOOKUP(A4313,'entry data'!B:E,4,0))</f>
        <v/>
      </c>
      <c r="F4313" s="11" t="str">
        <f>IF(A4313="","",IF(ISERROR(VLOOKUP(A4313,'entry data'!B:F,5,0)),"",VLOOKUP(A4313,'entry data'!B:F,5,0)))</f>
        <v/>
      </c>
      <c r="G4313" s="12" t="str">
        <f>IF(A4313="","",IF(ISERROR(VLOOKUP(A4313,'entry data'!B:I,8,0)),"",VLOOKUP(A4313,'entry data'!B:I,7,0)))</f>
        <v/>
      </c>
      <c r="H4313" s="13" t="str">
        <f>IF(A4313="","",IF(B4313=1,VLOOKUP(A4313,'entry data'!B:D,3,0),I4312))</f>
        <v/>
      </c>
      <c r="I4313" s="14" t="str">
        <f>IF(A4313="","",IF(E4313="weekly",7,IF(E4313="fortnightly",14,IF(E4313="monthly",DATE(IF(MONTH(H4313)=12,YEAR(H4313)+1,YEAR(H4313)),VLOOKUP(MONTH(H4313),index!$D$2:$G$13,2,0),DAY(H4313)),
IF(E4313="quarterly",DATE(IF(MONTH(H4313)&gt;=10,YEAR(H4313)+1,YEAR(H4313)),VLOOKUP(MONTH(H4313),index!$D$2:$G$13,3,0),DAY(H4313)),
IF(E4313="halfyearly",DATE(IF(MONTH(H4313)&gt;=7,YEAR(H4313)+1,YEAR(H4313)),VLOOKUP(MONTH(H4313),index!$D$2:$G$13,4,0),DAY(H4313)),
DATE(YEAR(H4313)+1,MONTH(H4313),DAY(H4313)))))-H4313))+H4313)</f>
        <v/>
      </c>
      <c r="J4313" s="9" t="str">
        <f t="shared" si="424"/>
        <v/>
      </c>
      <c r="K4313" s="11" t="str">
        <f t="shared" si="425"/>
        <v/>
      </c>
      <c r="L4313" s="11" t="str">
        <f t="shared" si="426"/>
        <v/>
      </c>
      <c r="M4313" s="11" t="str">
        <f>IF(A4313="","",VLOOKUP(E4313,index!$A$1:$B$6,2,0)*K4313*G4313)</f>
        <v/>
      </c>
      <c r="N4313" s="11" t="str">
        <f>IF(A4313="","",-PMT(G4313*VLOOKUP(E4313,index!$A$1:$B$6,2,0),C4313,F4313,0,0))</f>
        <v/>
      </c>
      <c r="O4313" s="11" t="str">
        <f t="shared" si="427"/>
        <v/>
      </c>
      <c r="P4313" s="11" t="str">
        <f t="shared" si="422"/>
        <v/>
      </c>
    </row>
    <row r="4314" spans="1:16" x14ac:dyDescent="0.25">
      <c r="A4314" s="9" t="str">
        <f>IF(A4313="","",IF(B4313&lt;C4313,A4313,IF(A4313=MAX('entry data'!$B$8:$B$507),"",A4313+1)))</f>
        <v/>
      </c>
      <c r="B4314" s="9" t="str">
        <f t="shared" si="423"/>
        <v/>
      </c>
      <c r="C4314" s="9" t="str">
        <f>IF(ISERROR(VLOOKUP(A4314,'entry data'!B:G,6,0)),"",VLOOKUP(A4314,'entry data'!B:G,6,0))</f>
        <v/>
      </c>
      <c r="D4314" s="9" t="str">
        <f>IF(ISERROR(VLOOKUP(A4314,'entry data'!B:C,2,0)),"",VLOOKUP(A4314,'entry data'!B:C,2,0))</f>
        <v/>
      </c>
      <c r="E4314" s="9" t="str">
        <f>IF(ISERROR(VLOOKUP(A4314,'entry data'!B:E,4,0)),"",VLOOKUP(A4314,'entry data'!B:E,4,0))</f>
        <v/>
      </c>
      <c r="F4314" s="11" t="str">
        <f>IF(A4314="","",IF(ISERROR(VLOOKUP(A4314,'entry data'!B:F,5,0)),"",VLOOKUP(A4314,'entry data'!B:F,5,0)))</f>
        <v/>
      </c>
      <c r="G4314" s="12" t="str">
        <f>IF(A4314="","",IF(ISERROR(VLOOKUP(A4314,'entry data'!B:I,8,0)),"",VLOOKUP(A4314,'entry data'!B:I,7,0)))</f>
        <v/>
      </c>
      <c r="H4314" s="13" t="str">
        <f>IF(A4314="","",IF(B4314=1,VLOOKUP(A4314,'entry data'!B:D,3,0),I4313))</f>
        <v/>
      </c>
      <c r="I4314" s="14" t="str">
        <f>IF(A4314="","",IF(E4314="weekly",7,IF(E4314="fortnightly",14,IF(E4314="monthly",DATE(IF(MONTH(H4314)=12,YEAR(H4314)+1,YEAR(H4314)),VLOOKUP(MONTH(H4314),index!$D$2:$G$13,2,0),DAY(H4314)),
IF(E4314="quarterly",DATE(IF(MONTH(H4314)&gt;=10,YEAR(H4314)+1,YEAR(H4314)),VLOOKUP(MONTH(H4314),index!$D$2:$G$13,3,0),DAY(H4314)),
IF(E4314="halfyearly",DATE(IF(MONTH(H4314)&gt;=7,YEAR(H4314)+1,YEAR(H4314)),VLOOKUP(MONTH(H4314),index!$D$2:$G$13,4,0),DAY(H4314)),
DATE(YEAR(H4314)+1,MONTH(H4314),DAY(H4314)))))-H4314))+H4314)</f>
        <v/>
      </c>
      <c r="J4314" s="9" t="str">
        <f t="shared" si="424"/>
        <v/>
      </c>
      <c r="K4314" s="11" t="str">
        <f t="shared" si="425"/>
        <v/>
      </c>
      <c r="L4314" s="11" t="str">
        <f t="shared" si="426"/>
        <v/>
      </c>
      <c r="M4314" s="11" t="str">
        <f>IF(A4314="","",VLOOKUP(E4314,index!$A$1:$B$6,2,0)*K4314*G4314)</f>
        <v/>
      </c>
      <c r="N4314" s="11" t="str">
        <f>IF(A4314="","",-PMT(G4314*VLOOKUP(E4314,index!$A$1:$B$6,2,0),C4314,F4314,0,0))</f>
        <v/>
      </c>
      <c r="O4314" s="11" t="str">
        <f t="shared" si="427"/>
        <v/>
      </c>
      <c r="P4314" s="11" t="str">
        <f t="shared" si="422"/>
        <v/>
      </c>
    </row>
    <row r="4315" spans="1:16" x14ac:dyDescent="0.25">
      <c r="A4315" s="9" t="str">
        <f>IF(A4314="","",IF(B4314&lt;C4314,A4314,IF(A4314=MAX('entry data'!$B$8:$B$507),"",A4314+1)))</f>
        <v/>
      </c>
      <c r="B4315" s="9" t="str">
        <f t="shared" si="423"/>
        <v/>
      </c>
      <c r="C4315" s="9" t="str">
        <f>IF(ISERROR(VLOOKUP(A4315,'entry data'!B:G,6,0)),"",VLOOKUP(A4315,'entry data'!B:G,6,0))</f>
        <v/>
      </c>
      <c r="D4315" s="9" t="str">
        <f>IF(ISERROR(VLOOKUP(A4315,'entry data'!B:C,2,0)),"",VLOOKUP(A4315,'entry data'!B:C,2,0))</f>
        <v/>
      </c>
      <c r="E4315" s="9" t="str">
        <f>IF(ISERROR(VLOOKUP(A4315,'entry data'!B:E,4,0)),"",VLOOKUP(A4315,'entry data'!B:E,4,0))</f>
        <v/>
      </c>
      <c r="F4315" s="11" t="str">
        <f>IF(A4315="","",IF(ISERROR(VLOOKUP(A4315,'entry data'!B:F,5,0)),"",VLOOKUP(A4315,'entry data'!B:F,5,0)))</f>
        <v/>
      </c>
      <c r="G4315" s="12" t="str">
        <f>IF(A4315="","",IF(ISERROR(VLOOKUP(A4315,'entry data'!B:I,8,0)),"",VLOOKUP(A4315,'entry data'!B:I,7,0)))</f>
        <v/>
      </c>
      <c r="H4315" s="13" t="str">
        <f>IF(A4315="","",IF(B4315=1,VLOOKUP(A4315,'entry data'!B:D,3,0),I4314))</f>
        <v/>
      </c>
      <c r="I4315" s="14" t="str">
        <f>IF(A4315="","",IF(E4315="weekly",7,IF(E4315="fortnightly",14,IF(E4315="monthly",DATE(IF(MONTH(H4315)=12,YEAR(H4315)+1,YEAR(H4315)),VLOOKUP(MONTH(H4315),index!$D$2:$G$13,2,0),DAY(H4315)),
IF(E4315="quarterly",DATE(IF(MONTH(H4315)&gt;=10,YEAR(H4315)+1,YEAR(H4315)),VLOOKUP(MONTH(H4315),index!$D$2:$G$13,3,0),DAY(H4315)),
IF(E4315="halfyearly",DATE(IF(MONTH(H4315)&gt;=7,YEAR(H4315)+1,YEAR(H4315)),VLOOKUP(MONTH(H4315),index!$D$2:$G$13,4,0),DAY(H4315)),
DATE(YEAR(H4315)+1,MONTH(H4315),DAY(H4315)))))-H4315))+H4315)</f>
        <v/>
      </c>
      <c r="J4315" s="9" t="str">
        <f t="shared" si="424"/>
        <v/>
      </c>
      <c r="K4315" s="11" t="str">
        <f t="shared" si="425"/>
        <v/>
      </c>
      <c r="L4315" s="11" t="str">
        <f t="shared" si="426"/>
        <v/>
      </c>
      <c r="M4315" s="11" t="str">
        <f>IF(A4315="","",VLOOKUP(E4315,index!$A$1:$B$6,2,0)*K4315*G4315)</f>
        <v/>
      </c>
      <c r="N4315" s="11" t="str">
        <f>IF(A4315="","",-PMT(G4315*VLOOKUP(E4315,index!$A$1:$B$6,2,0),C4315,F4315,0,0))</f>
        <v/>
      </c>
      <c r="O4315" s="11" t="str">
        <f t="shared" si="427"/>
        <v/>
      </c>
      <c r="P4315" s="11" t="str">
        <f t="shared" si="422"/>
        <v/>
      </c>
    </row>
    <row r="4316" spans="1:16" x14ac:dyDescent="0.25">
      <c r="A4316" s="9" t="str">
        <f>IF(A4315="","",IF(B4315&lt;C4315,A4315,IF(A4315=MAX('entry data'!$B$8:$B$507),"",A4315+1)))</f>
        <v/>
      </c>
      <c r="B4316" s="9" t="str">
        <f t="shared" si="423"/>
        <v/>
      </c>
      <c r="C4316" s="9" t="str">
        <f>IF(ISERROR(VLOOKUP(A4316,'entry data'!B:G,6,0)),"",VLOOKUP(A4316,'entry data'!B:G,6,0))</f>
        <v/>
      </c>
      <c r="D4316" s="9" t="str">
        <f>IF(ISERROR(VLOOKUP(A4316,'entry data'!B:C,2,0)),"",VLOOKUP(A4316,'entry data'!B:C,2,0))</f>
        <v/>
      </c>
      <c r="E4316" s="9" t="str">
        <f>IF(ISERROR(VLOOKUP(A4316,'entry data'!B:E,4,0)),"",VLOOKUP(A4316,'entry data'!B:E,4,0))</f>
        <v/>
      </c>
      <c r="F4316" s="11" t="str">
        <f>IF(A4316="","",IF(ISERROR(VLOOKUP(A4316,'entry data'!B:F,5,0)),"",VLOOKUP(A4316,'entry data'!B:F,5,0)))</f>
        <v/>
      </c>
      <c r="G4316" s="12" t="str">
        <f>IF(A4316="","",IF(ISERROR(VLOOKUP(A4316,'entry data'!B:I,8,0)),"",VLOOKUP(A4316,'entry data'!B:I,7,0)))</f>
        <v/>
      </c>
      <c r="H4316" s="13" t="str">
        <f>IF(A4316="","",IF(B4316=1,VLOOKUP(A4316,'entry data'!B:D,3,0),I4315))</f>
        <v/>
      </c>
      <c r="I4316" s="14" t="str">
        <f>IF(A4316="","",IF(E4316="weekly",7,IF(E4316="fortnightly",14,IF(E4316="monthly",DATE(IF(MONTH(H4316)=12,YEAR(H4316)+1,YEAR(H4316)),VLOOKUP(MONTH(H4316),index!$D$2:$G$13,2,0),DAY(H4316)),
IF(E4316="quarterly",DATE(IF(MONTH(H4316)&gt;=10,YEAR(H4316)+1,YEAR(H4316)),VLOOKUP(MONTH(H4316),index!$D$2:$G$13,3,0),DAY(H4316)),
IF(E4316="halfyearly",DATE(IF(MONTH(H4316)&gt;=7,YEAR(H4316)+1,YEAR(H4316)),VLOOKUP(MONTH(H4316),index!$D$2:$G$13,4,0),DAY(H4316)),
DATE(YEAR(H4316)+1,MONTH(H4316),DAY(H4316)))))-H4316))+H4316)</f>
        <v/>
      </c>
      <c r="J4316" s="9" t="str">
        <f t="shared" si="424"/>
        <v/>
      </c>
      <c r="K4316" s="11" t="str">
        <f t="shared" si="425"/>
        <v/>
      </c>
      <c r="L4316" s="11" t="str">
        <f t="shared" si="426"/>
        <v/>
      </c>
      <c r="M4316" s="11" t="str">
        <f>IF(A4316="","",VLOOKUP(E4316,index!$A$1:$B$6,2,0)*K4316*G4316)</f>
        <v/>
      </c>
      <c r="N4316" s="11" t="str">
        <f>IF(A4316="","",-PMT(G4316*VLOOKUP(E4316,index!$A$1:$B$6,2,0),C4316,F4316,0,0))</f>
        <v/>
      </c>
      <c r="O4316" s="11" t="str">
        <f t="shared" si="427"/>
        <v/>
      </c>
      <c r="P4316" s="11" t="str">
        <f t="shared" si="422"/>
        <v/>
      </c>
    </row>
    <row r="4317" spans="1:16" x14ac:dyDescent="0.25">
      <c r="A4317" s="9" t="str">
        <f>IF(A4316="","",IF(B4316&lt;C4316,A4316,IF(A4316=MAX('entry data'!$B$8:$B$507),"",A4316+1)))</f>
        <v/>
      </c>
      <c r="B4317" s="9" t="str">
        <f t="shared" si="423"/>
        <v/>
      </c>
      <c r="C4317" s="9" t="str">
        <f>IF(ISERROR(VLOOKUP(A4317,'entry data'!B:G,6,0)),"",VLOOKUP(A4317,'entry data'!B:G,6,0))</f>
        <v/>
      </c>
      <c r="D4317" s="9" t="str">
        <f>IF(ISERROR(VLOOKUP(A4317,'entry data'!B:C,2,0)),"",VLOOKUP(A4317,'entry data'!B:C,2,0))</f>
        <v/>
      </c>
      <c r="E4317" s="9" t="str">
        <f>IF(ISERROR(VLOOKUP(A4317,'entry data'!B:E,4,0)),"",VLOOKUP(A4317,'entry data'!B:E,4,0))</f>
        <v/>
      </c>
      <c r="F4317" s="11" t="str">
        <f>IF(A4317="","",IF(ISERROR(VLOOKUP(A4317,'entry data'!B:F,5,0)),"",VLOOKUP(A4317,'entry data'!B:F,5,0)))</f>
        <v/>
      </c>
      <c r="G4317" s="12" t="str">
        <f>IF(A4317="","",IF(ISERROR(VLOOKUP(A4317,'entry data'!B:I,8,0)),"",VLOOKUP(A4317,'entry data'!B:I,7,0)))</f>
        <v/>
      </c>
      <c r="H4317" s="13" t="str">
        <f>IF(A4317="","",IF(B4317=1,VLOOKUP(A4317,'entry data'!B:D,3,0),I4316))</f>
        <v/>
      </c>
      <c r="I4317" s="14" t="str">
        <f>IF(A4317="","",IF(E4317="weekly",7,IF(E4317="fortnightly",14,IF(E4317="monthly",DATE(IF(MONTH(H4317)=12,YEAR(H4317)+1,YEAR(H4317)),VLOOKUP(MONTH(H4317),index!$D$2:$G$13,2,0),DAY(H4317)),
IF(E4317="quarterly",DATE(IF(MONTH(H4317)&gt;=10,YEAR(H4317)+1,YEAR(H4317)),VLOOKUP(MONTH(H4317),index!$D$2:$G$13,3,0),DAY(H4317)),
IF(E4317="halfyearly",DATE(IF(MONTH(H4317)&gt;=7,YEAR(H4317)+1,YEAR(H4317)),VLOOKUP(MONTH(H4317),index!$D$2:$G$13,4,0),DAY(H4317)),
DATE(YEAR(H4317)+1,MONTH(H4317),DAY(H4317)))))-H4317))+H4317)</f>
        <v/>
      </c>
      <c r="J4317" s="9" t="str">
        <f t="shared" si="424"/>
        <v/>
      </c>
      <c r="K4317" s="11" t="str">
        <f t="shared" si="425"/>
        <v/>
      </c>
      <c r="L4317" s="11" t="str">
        <f t="shared" si="426"/>
        <v/>
      </c>
      <c r="M4317" s="11" t="str">
        <f>IF(A4317="","",VLOOKUP(E4317,index!$A$1:$B$6,2,0)*K4317*G4317)</f>
        <v/>
      </c>
      <c r="N4317" s="11" t="str">
        <f>IF(A4317="","",-PMT(G4317*VLOOKUP(E4317,index!$A$1:$B$6,2,0),C4317,F4317,0,0))</f>
        <v/>
      </c>
      <c r="O4317" s="11" t="str">
        <f t="shared" si="427"/>
        <v/>
      </c>
      <c r="P4317" s="11" t="str">
        <f t="shared" si="422"/>
        <v/>
      </c>
    </row>
    <row r="4318" spans="1:16" x14ac:dyDescent="0.25">
      <c r="A4318" s="9" t="str">
        <f>IF(A4317="","",IF(B4317&lt;C4317,A4317,IF(A4317=MAX('entry data'!$B$8:$B$507),"",A4317+1)))</f>
        <v/>
      </c>
      <c r="B4318" s="9" t="str">
        <f t="shared" si="423"/>
        <v/>
      </c>
      <c r="C4318" s="9" t="str">
        <f>IF(ISERROR(VLOOKUP(A4318,'entry data'!B:G,6,0)),"",VLOOKUP(A4318,'entry data'!B:G,6,0))</f>
        <v/>
      </c>
      <c r="D4318" s="9" t="str">
        <f>IF(ISERROR(VLOOKUP(A4318,'entry data'!B:C,2,0)),"",VLOOKUP(A4318,'entry data'!B:C,2,0))</f>
        <v/>
      </c>
      <c r="E4318" s="9" t="str">
        <f>IF(ISERROR(VLOOKUP(A4318,'entry data'!B:E,4,0)),"",VLOOKUP(A4318,'entry data'!B:E,4,0))</f>
        <v/>
      </c>
      <c r="F4318" s="11" t="str">
        <f>IF(A4318="","",IF(ISERROR(VLOOKUP(A4318,'entry data'!B:F,5,0)),"",VLOOKUP(A4318,'entry data'!B:F,5,0)))</f>
        <v/>
      </c>
      <c r="G4318" s="12" t="str">
        <f>IF(A4318="","",IF(ISERROR(VLOOKUP(A4318,'entry data'!B:I,8,0)),"",VLOOKUP(A4318,'entry data'!B:I,7,0)))</f>
        <v/>
      </c>
      <c r="H4318" s="13" t="str">
        <f>IF(A4318="","",IF(B4318=1,VLOOKUP(A4318,'entry data'!B:D,3,0),I4317))</f>
        <v/>
      </c>
      <c r="I4318" s="14" t="str">
        <f>IF(A4318="","",IF(E4318="weekly",7,IF(E4318="fortnightly",14,IF(E4318="monthly",DATE(IF(MONTH(H4318)=12,YEAR(H4318)+1,YEAR(H4318)),VLOOKUP(MONTH(H4318),index!$D$2:$G$13,2,0),DAY(H4318)),
IF(E4318="quarterly",DATE(IF(MONTH(H4318)&gt;=10,YEAR(H4318)+1,YEAR(H4318)),VLOOKUP(MONTH(H4318),index!$D$2:$G$13,3,0),DAY(H4318)),
IF(E4318="halfyearly",DATE(IF(MONTH(H4318)&gt;=7,YEAR(H4318)+1,YEAR(H4318)),VLOOKUP(MONTH(H4318),index!$D$2:$G$13,4,0),DAY(H4318)),
DATE(YEAR(H4318)+1,MONTH(H4318),DAY(H4318)))))-H4318))+H4318)</f>
        <v/>
      </c>
      <c r="J4318" s="9" t="str">
        <f t="shared" si="424"/>
        <v/>
      </c>
      <c r="K4318" s="11" t="str">
        <f t="shared" si="425"/>
        <v/>
      </c>
      <c r="L4318" s="11" t="str">
        <f t="shared" si="426"/>
        <v/>
      </c>
      <c r="M4318" s="11" t="str">
        <f>IF(A4318="","",VLOOKUP(E4318,index!$A$1:$B$6,2,0)*K4318*G4318)</f>
        <v/>
      </c>
      <c r="N4318" s="11" t="str">
        <f>IF(A4318="","",-PMT(G4318*VLOOKUP(E4318,index!$A$1:$B$6,2,0),C4318,F4318,0,0))</f>
        <v/>
      </c>
      <c r="O4318" s="11" t="str">
        <f t="shared" si="427"/>
        <v/>
      </c>
      <c r="P4318" s="11" t="str">
        <f t="shared" si="422"/>
        <v/>
      </c>
    </row>
    <row r="4319" spans="1:16" x14ac:dyDescent="0.25">
      <c r="A4319" s="9" t="str">
        <f>IF(A4318="","",IF(B4318&lt;C4318,A4318,IF(A4318=MAX('entry data'!$B$8:$B$507),"",A4318+1)))</f>
        <v/>
      </c>
      <c r="B4319" s="9" t="str">
        <f t="shared" si="423"/>
        <v/>
      </c>
      <c r="C4319" s="9" t="str">
        <f>IF(ISERROR(VLOOKUP(A4319,'entry data'!B:G,6,0)),"",VLOOKUP(A4319,'entry data'!B:G,6,0))</f>
        <v/>
      </c>
      <c r="D4319" s="9" t="str">
        <f>IF(ISERROR(VLOOKUP(A4319,'entry data'!B:C,2,0)),"",VLOOKUP(A4319,'entry data'!B:C,2,0))</f>
        <v/>
      </c>
      <c r="E4319" s="9" t="str">
        <f>IF(ISERROR(VLOOKUP(A4319,'entry data'!B:E,4,0)),"",VLOOKUP(A4319,'entry data'!B:E,4,0))</f>
        <v/>
      </c>
      <c r="F4319" s="11" t="str">
        <f>IF(A4319="","",IF(ISERROR(VLOOKUP(A4319,'entry data'!B:F,5,0)),"",VLOOKUP(A4319,'entry data'!B:F,5,0)))</f>
        <v/>
      </c>
      <c r="G4319" s="12" t="str">
        <f>IF(A4319="","",IF(ISERROR(VLOOKUP(A4319,'entry data'!B:I,8,0)),"",VLOOKUP(A4319,'entry data'!B:I,7,0)))</f>
        <v/>
      </c>
      <c r="H4319" s="13" t="str">
        <f>IF(A4319="","",IF(B4319=1,VLOOKUP(A4319,'entry data'!B:D,3,0),I4318))</f>
        <v/>
      </c>
      <c r="I4319" s="14" t="str">
        <f>IF(A4319="","",IF(E4319="weekly",7,IF(E4319="fortnightly",14,IF(E4319="monthly",DATE(IF(MONTH(H4319)=12,YEAR(H4319)+1,YEAR(H4319)),VLOOKUP(MONTH(H4319),index!$D$2:$G$13,2,0),DAY(H4319)),
IF(E4319="quarterly",DATE(IF(MONTH(H4319)&gt;=10,YEAR(H4319)+1,YEAR(H4319)),VLOOKUP(MONTH(H4319),index!$D$2:$G$13,3,0),DAY(H4319)),
IF(E4319="halfyearly",DATE(IF(MONTH(H4319)&gt;=7,YEAR(H4319)+1,YEAR(H4319)),VLOOKUP(MONTH(H4319),index!$D$2:$G$13,4,0),DAY(H4319)),
DATE(YEAR(H4319)+1,MONTH(H4319),DAY(H4319)))))-H4319))+H4319)</f>
        <v/>
      </c>
      <c r="J4319" s="9" t="str">
        <f t="shared" si="424"/>
        <v/>
      </c>
      <c r="K4319" s="11" t="str">
        <f t="shared" si="425"/>
        <v/>
      </c>
      <c r="L4319" s="11" t="str">
        <f t="shared" si="426"/>
        <v/>
      </c>
      <c r="M4319" s="11" t="str">
        <f>IF(A4319="","",VLOOKUP(E4319,index!$A$1:$B$6,2,0)*K4319*G4319)</f>
        <v/>
      </c>
      <c r="N4319" s="11" t="str">
        <f>IF(A4319="","",-PMT(G4319*VLOOKUP(E4319,index!$A$1:$B$6,2,0),C4319,F4319,0,0))</f>
        <v/>
      </c>
      <c r="O4319" s="11" t="str">
        <f t="shared" si="427"/>
        <v/>
      </c>
      <c r="P4319" s="11" t="str">
        <f t="shared" si="422"/>
        <v/>
      </c>
    </row>
    <row r="4320" spans="1:16" x14ac:dyDescent="0.25">
      <c r="A4320" s="9" t="str">
        <f>IF(A4319="","",IF(B4319&lt;C4319,A4319,IF(A4319=MAX('entry data'!$B$8:$B$507),"",A4319+1)))</f>
        <v/>
      </c>
      <c r="B4320" s="9" t="str">
        <f t="shared" si="423"/>
        <v/>
      </c>
      <c r="C4320" s="9" t="str">
        <f>IF(ISERROR(VLOOKUP(A4320,'entry data'!B:G,6,0)),"",VLOOKUP(A4320,'entry data'!B:G,6,0))</f>
        <v/>
      </c>
      <c r="D4320" s="9" t="str">
        <f>IF(ISERROR(VLOOKUP(A4320,'entry data'!B:C,2,0)),"",VLOOKUP(A4320,'entry data'!B:C,2,0))</f>
        <v/>
      </c>
      <c r="E4320" s="9" t="str">
        <f>IF(ISERROR(VLOOKUP(A4320,'entry data'!B:E,4,0)),"",VLOOKUP(A4320,'entry data'!B:E,4,0))</f>
        <v/>
      </c>
      <c r="F4320" s="11" t="str">
        <f>IF(A4320="","",IF(ISERROR(VLOOKUP(A4320,'entry data'!B:F,5,0)),"",VLOOKUP(A4320,'entry data'!B:F,5,0)))</f>
        <v/>
      </c>
      <c r="G4320" s="12" t="str">
        <f>IF(A4320="","",IF(ISERROR(VLOOKUP(A4320,'entry data'!B:I,8,0)),"",VLOOKUP(A4320,'entry data'!B:I,7,0)))</f>
        <v/>
      </c>
      <c r="H4320" s="13" t="str">
        <f>IF(A4320="","",IF(B4320=1,VLOOKUP(A4320,'entry data'!B:D,3,0),I4319))</f>
        <v/>
      </c>
      <c r="I4320" s="14" t="str">
        <f>IF(A4320="","",IF(E4320="weekly",7,IF(E4320="fortnightly",14,IF(E4320="monthly",DATE(IF(MONTH(H4320)=12,YEAR(H4320)+1,YEAR(H4320)),VLOOKUP(MONTH(H4320),index!$D$2:$G$13,2,0),DAY(H4320)),
IF(E4320="quarterly",DATE(IF(MONTH(H4320)&gt;=10,YEAR(H4320)+1,YEAR(H4320)),VLOOKUP(MONTH(H4320),index!$D$2:$G$13,3,0),DAY(H4320)),
IF(E4320="halfyearly",DATE(IF(MONTH(H4320)&gt;=7,YEAR(H4320)+1,YEAR(H4320)),VLOOKUP(MONTH(H4320),index!$D$2:$G$13,4,0),DAY(H4320)),
DATE(YEAR(H4320)+1,MONTH(H4320),DAY(H4320)))))-H4320))+H4320)</f>
        <v/>
      </c>
      <c r="J4320" s="9" t="str">
        <f t="shared" si="424"/>
        <v/>
      </c>
      <c r="K4320" s="11" t="str">
        <f t="shared" si="425"/>
        <v/>
      </c>
      <c r="L4320" s="11" t="str">
        <f t="shared" si="426"/>
        <v/>
      </c>
      <c r="M4320" s="11" t="str">
        <f>IF(A4320="","",VLOOKUP(E4320,index!$A$1:$B$6,2,0)*K4320*G4320)</f>
        <v/>
      </c>
      <c r="N4320" s="11" t="str">
        <f>IF(A4320="","",-PMT(G4320*VLOOKUP(E4320,index!$A$1:$B$6,2,0),C4320,F4320,0,0))</f>
        <v/>
      </c>
      <c r="O4320" s="11" t="str">
        <f t="shared" si="427"/>
        <v/>
      </c>
      <c r="P4320" s="11" t="str">
        <f t="shared" si="422"/>
        <v/>
      </c>
    </row>
    <row r="4321" spans="1:16" x14ac:dyDescent="0.25">
      <c r="A4321" s="9" t="str">
        <f>IF(A4320="","",IF(B4320&lt;C4320,A4320,IF(A4320=MAX('entry data'!$B$8:$B$507),"",A4320+1)))</f>
        <v/>
      </c>
      <c r="B4321" s="9" t="str">
        <f t="shared" si="423"/>
        <v/>
      </c>
      <c r="C4321" s="9" t="str">
        <f>IF(ISERROR(VLOOKUP(A4321,'entry data'!B:G,6,0)),"",VLOOKUP(A4321,'entry data'!B:G,6,0))</f>
        <v/>
      </c>
      <c r="D4321" s="9" t="str">
        <f>IF(ISERROR(VLOOKUP(A4321,'entry data'!B:C,2,0)),"",VLOOKUP(A4321,'entry data'!B:C,2,0))</f>
        <v/>
      </c>
      <c r="E4321" s="9" t="str">
        <f>IF(ISERROR(VLOOKUP(A4321,'entry data'!B:E,4,0)),"",VLOOKUP(A4321,'entry data'!B:E,4,0))</f>
        <v/>
      </c>
      <c r="F4321" s="11" t="str">
        <f>IF(A4321="","",IF(ISERROR(VLOOKUP(A4321,'entry data'!B:F,5,0)),"",VLOOKUP(A4321,'entry data'!B:F,5,0)))</f>
        <v/>
      </c>
      <c r="G4321" s="12" t="str">
        <f>IF(A4321="","",IF(ISERROR(VLOOKUP(A4321,'entry data'!B:I,8,0)),"",VLOOKUP(A4321,'entry data'!B:I,7,0)))</f>
        <v/>
      </c>
      <c r="H4321" s="13" t="str">
        <f>IF(A4321="","",IF(B4321=1,VLOOKUP(A4321,'entry data'!B:D,3,0),I4320))</f>
        <v/>
      </c>
      <c r="I4321" s="14" t="str">
        <f>IF(A4321="","",IF(E4321="weekly",7,IF(E4321="fortnightly",14,IF(E4321="monthly",DATE(IF(MONTH(H4321)=12,YEAR(H4321)+1,YEAR(H4321)),VLOOKUP(MONTH(H4321),index!$D$2:$G$13,2,0),DAY(H4321)),
IF(E4321="quarterly",DATE(IF(MONTH(H4321)&gt;=10,YEAR(H4321)+1,YEAR(H4321)),VLOOKUP(MONTH(H4321),index!$D$2:$G$13,3,0),DAY(H4321)),
IF(E4321="halfyearly",DATE(IF(MONTH(H4321)&gt;=7,YEAR(H4321)+1,YEAR(H4321)),VLOOKUP(MONTH(H4321),index!$D$2:$G$13,4,0),DAY(H4321)),
DATE(YEAR(H4321)+1,MONTH(H4321),DAY(H4321)))))-H4321))+H4321)</f>
        <v/>
      </c>
      <c r="J4321" s="9" t="str">
        <f t="shared" si="424"/>
        <v/>
      </c>
      <c r="K4321" s="11" t="str">
        <f t="shared" si="425"/>
        <v/>
      </c>
      <c r="L4321" s="11" t="str">
        <f t="shared" si="426"/>
        <v/>
      </c>
      <c r="M4321" s="11" t="str">
        <f>IF(A4321="","",VLOOKUP(E4321,index!$A$1:$B$6,2,0)*K4321*G4321)</f>
        <v/>
      </c>
      <c r="N4321" s="11" t="str">
        <f>IF(A4321="","",-PMT(G4321*VLOOKUP(E4321,index!$A$1:$B$6,2,0),C4321,F4321,0,0))</f>
        <v/>
      </c>
      <c r="O4321" s="11" t="str">
        <f t="shared" si="427"/>
        <v/>
      </c>
      <c r="P4321" s="11" t="str">
        <f t="shared" si="422"/>
        <v/>
      </c>
    </row>
    <row r="4322" spans="1:16" x14ac:dyDescent="0.25">
      <c r="A4322" s="9" t="str">
        <f>IF(A4321="","",IF(B4321&lt;C4321,A4321,IF(A4321=MAX('entry data'!$B$8:$B$507),"",A4321+1)))</f>
        <v/>
      </c>
      <c r="B4322" s="9" t="str">
        <f t="shared" si="423"/>
        <v/>
      </c>
      <c r="C4322" s="9" t="str">
        <f>IF(ISERROR(VLOOKUP(A4322,'entry data'!B:G,6,0)),"",VLOOKUP(A4322,'entry data'!B:G,6,0))</f>
        <v/>
      </c>
      <c r="D4322" s="9" t="str">
        <f>IF(ISERROR(VLOOKUP(A4322,'entry data'!B:C,2,0)),"",VLOOKUP(A4322,'entry data'!B:C,2,0))</f>
        <v/>
      </c>
      <c r="E4322" s="9" t="str">
        <f>IF(ISERROR(VLOOKUP(A4322,'entry data'!B:E,4,0)),"",VLOOKUP(A4322,'entry data'!B:E,4,0))</f>
        <v/>
      </c>
      <c r="F4322" s="11" t="str">
        <f>IF(A4322="","",IF(ISERROR(VLOOKUP(A4322,'entry data'!B:F,5,0)),"",VLOOKUP(A4322,'entry data'!B:F,5,0)))</f>
        <v/>
      </c>
      <c r="G4322" s="12" t="str">
        <f>IF(A4322="","",IF(ISERROR(VLOOKUP(A4322,'entry data'!B:I,8,0)),"",VLOOKUP(A4322,'entry data'!B:I,7,0)))</f>
        <v/>
      </c>
      <c r="H4322" s="13" t="str">
        <f>IF(A4322="","",IF(B4322=1,VLOOKUP(A4322,'entry data'!B:D,3,0),I4321))</f>
        <v/>
      </c>
      <c r="I4322" s="14" t="str">
        <f>IF(A4322="","",IF(E4322="weekly",7,IF(E4322="fortnightly",14,IF(E4322="monthly",DATE(IF(MONTH(H4322)=12,YEAR(H4322)+1,YEAR(H4322)),VLOOKUP(MONTH(H4322),index!$D$2:$G$13,2,0),DAY(H4322)),
IF(E4322="quarterly",DATE(IF(MONTH(H4322)&gt;=10,YEAR(H4322)+1,YEAR(H4322)),VLOOKUP(MONTH(H4322),index!$D$2:$G$13,3,0),DAY(H4322)),
IF(E4322="halfyearly",DATE(IF(MONTH(H4322)&gt;=7,YEAR(H4322)+1,YEAR(H4322)),VLOOKUP(MONTH(H4322),index!$D$2:$G$13,4,0),DAY(H4322)),
DATE(YEAR(H4322)+1,MONTH(H4322),DAY(H4322)))))-H4322))+H4322)</f>
        <v/>
      </c>
      <c r="J4322" s="9" t="str">
        <f t="shared" si="424"/>
        <v/>
      </c>
      <c r="K4322" s="11" t="str">
        <f t="shared" si="425"/>
        <v/>
      </c>
      <c r="L4322" s="11" t="str">
        <f t="shared" si="426"/>
        <v/>
      </c>
      <c r="M4322" s="11" t="str">
        <f>IF(A4322="","",VLOOKUP(E4322,index!$A$1:$B$6,2,0)*K4322*G4322)</f>
        <v/>
      </c>
      <c r="N4322" s="11" t="str">
        <f>IF(A4322="","",-PMT(G4322*VLOOKUP(E4322,index!$A$1:$B$6,2,0),C4322,F4322,0,0))</f>
        <v/>
      </c>
      <c r="O4322" s="11" t="str">
        <f t="shared" si="427"/>
        <v/>
      </c>
      <c r="P4322" s="11" t="str">
        <f t="shared" si="422"/>
        <v/>
      </c>
    </row>
    <row r="4323" spans="1:16" x14ac:dyDescent="0.25">
      <c r="A4323" s="9" t="str">
        <f>IF(A4322="","",IF(B4322&lt;C4322,A4322,IF(A4322=MAX('entry data'!$B$8:$B$507),"",A4322+1)))</f>
        <v/>
      </c>
      <c r="B4323" s="9" t="str">
        <f t="shared" si="423"/>
        <v/>
      </c>
      <c r="C4323" s="9" t="str">
        <f>IF(ISERROR(VLOOKUP(A4323,'entry data'!B:G,6,0)),"",VLOOKUP(A4323,'entry data'!B:G,6,0))</f>
        <v/>
      </c>
      <c r="D4323" s="9" t="str">
        <f>IF(ISERROR(VLOOKUP(A4323,'entry data'!B:C,2,0)),"",VLOOKUP(A4323,'entry data'!B:C,2,0))</f>
        <v/>
      </c>
      <c r="E4323" s="9" t="str">
        <f>IF(ISERROR(VLOOKUP(A4323,'entry data'!B:E,4,0)),"",VLOOKUP(A4323,'entry data'!B:E,4,0))</f>
        <v/>
      </c>
      <c r="F4323" s="11" t="str">
        <f>IF(A4323="","",IF(ISERROR(VLOOKUP(A4323,'entry data'!B:F,5,0)),"",VLOOKUP(A4323,'entry data'!B:F,5,0)))</f>
        <v/>
      </c>
      <c r="G4323" s="12" t="str">
        <f>IF(A4323="","",IF(ISERROR(VLOOKUP(A4323,'entry data'!B:I,8,0)),"",VLOOKUP(A4323,'entry data'!B:I,7,0)))</f>
        <v/>
      </c>
      <c r="H4323" s="13" t="str">
        <f>IF(A4323="","",IF(B4323=1,VLOOKUP(A4323,'entry data'!B:D,3,0),I4322))</f>
        <v/>
      </c>
      <c r="I4323" s="14" t="str">
        <f>IF(A4323="","",IF(E4323="weekly",7,IF(E4323="fortnightly",14,IF(E4323="monthly",DATE(IF(MONTH(H4323)=12,YEAR(H4323)+1,YEAR(H4323)),VLOOKUP(MONTH(H4323),index!$D$2:$G$13,2,0),DAY(H4323)),
IF(E4323="quarterly",DATE(IF(MONTH(H4323)&gt;=10,YEAR(H4323)+1,YEAR(H4323)),VLOOKUP(MONTH(H4323),index!$D$2:$G$13,3,0),DAY(H4323)),
IF(E4323="halfyearly",DATE(IF(MONTH(H4323)&gt;=7,YEAR(H4323)+1,YEAR(H4323)),VLOOKUP(MONTH(H4323),index!$D$2:$G$13,4,0),DAY(H4323)),
DATE(YEAR(H4323)+1,MONTH(H4323),DAY(H4323)))))-H4323))+H4323)</f>
        <v/>
      </c>
      <c r="J4323" s="9" t="str">
        <f t="shared" si="424"/>
        <v/>
      </c>
      <c r="K4323" s="11" t="str">
        <f t="shared" si="425"/>
        <v/>
      </c>
      <c r="L4323" s="11" t="str">
        <f t="shared" si="426"/>
        <v/>
      </c>
      <c r="M4323" s="11" t="str">
        <f>IF(A4323="","",VLOOKUP(E4323,index!$A$1:$B$6,2,0)*K4323*G4323)</f>
        <v/>
      </c>
      <c r="N4323" s="11" t="str">
        <f>IF(A4323="","",-PMT(G4323*VLOOKUP(E4323,index!$A$1:$B$6,2,0),C4323,F4323,0,0))</f>
        <v/>
      </c>
      <c r="O4323" s="11" t="str">
        <f t="shared" si="427"/>
        <v/>
      </c>
      <c r="P4323" s="11" t="str">
        <f t="shared" si="422"/>
        <v/>
      </c>
    </row>
    <row r="4324" spans="1:16" x14ac:dyDescent="0.25">
      <c r="A4324" s="9" t="str">
        <f>IF(A4323="","",IF(B4323&lt;C4323,A4323,IF(A4323=MAX('entry data'!$B$8:$B$507),"",A4323+1)))</f>
        <v/>
      </c>
      <c r="B4324" s="9" t="str">
        <f t="shared" si="423"/>
        <v/>
      </c>
      <c r="C4324" s="9" t="str">
        <f>IF(ISERROR(VLOOKUP(A4324,'entry data'!B:G,6,0)),"",VLOOKUP(A4324,'entry data'!B:G,6,0))</f>
        <v/>
      </c>
      <c r="D4324" s="9" t="str">
        <f>IF(ISERROR(VLOOKUP(A4324,'entry data'!B:C,2,0)),"",VLOOKUP(A4324,'entry data'!B:C,2,0))</f>
        <v/>
      </c>
      <c r="E4324" s="9" t="str">
        <f>IF(ISERROR(VLOOKUP(A4324,'entry data'!B:E,4,0)),"",VLOOKUP(A4324,'entry data'!B:E,4,0))</f>
        <v/>
      </c>
      <c r="F4324" s="11" t="str">
        <f>IF(A4324="","",IF(ISERROR(VLOOKUP(A4324,'entry data'!B:F,5,0)),"",VLOOKUP(A4324,'entry data'!B:F,5,0)))</f>
        <v/>
      </c>
      <c r="G4324" s="12" t="str">
        <f>IF(A4324="","",IF(ISERROR(VLOOKUP(A4324,'entry data'!B:I,8,0)),"",VLOOKUP(A4324,'entry data'!B:I,7,0)))</f>
        <v/>
      </c>
      <c r="H4324" s="13" t="str">
        <f>IF(A4324="","",IF(B4324=1,VLOOKUP(A4324,'entry data'!B:D,3,0),I4323))</f>
        <v/>
      </c>
      <c r="I4324" s="14" t="str">
        <f>IF(A4324="","",IF(E4324="weekly",7,IF(E4324="fortnightly",14,IF(E4324="monthly",DATE(IF(MONTH(H4324)=12,YEAR(H4324)+1,YEAR(H4324)),VLOOKUP(MONTH(H4324),index!$D$2:$G$13,2,0),DAY(H4324)),
IF(E4324="quarterly",DATE(IF(MONTH(H4324)&gt;=10,YEAR(H4324)+1,YEAR(H4324)),VLOOKUP(MONTH(H4324),index!$D$2:$G$13,3,0),DAY(H4324)),
IF(E4324="halfyearly",DATE(IF(MONTH(H4324)&gt;=7,YEAR(H4324)+1,YEAR(H4324)),VLOOKUP(MONTH(H4324),index!$D$2:$G$13,4,0),DAY(H4324)),
DATE(YEAR(H4324)+1,MONTH(H4324),DAY(H4324)))))-H4324))+H4324)</f>
        <v/>
      </c>
      <c r="J4324" s="9" t="str">
        <f t="shared" si="424"/>
        <v/>
      </c>
      <c r="K4324" s="11" t="str">
        <f t="shared" si="425"/>
        <v/>
      </c>
      <c r="L4324" s="11" t="str">
        <f t="shared" si="426"/>
        <v/>
      </c>
      <c r="M4324" s="11" t="str">
        <f>IF(A4324="","",VLOOKUP(E4324,index!$A$1:$B$6,2,0)*K4324*G4324)</f>
        <v/>
      </c>
      <c r="N4324" s="11" t="str">
        <f>IF(A4324="","",-PMT(G4324*VLOOKUP(E4324,index!$A$1:$B$6,2,0),C4324,F4324,0,0))</f>
        <v/>
      </c>
      <c r="O4324" s="11" t="str">
        <f t="shared" si="427"/>
        <v/>
      </c>
      <c r="P4324" s="11" t="str">
        <f t="shared" si="422"/>
        <v/>
      </c>
    </row>
    <row r="4325" spans="1:16" x14ac:dyDescent="0.25">
      <c r="A4325" s="9" t="str">
        <f>IF(A4324="","",IF(B4324&lt;C4324,A4324,IF(A4324=MAX('entry data'!$B$8:$B$507),"",A4324+1)))</f>
        <v/>
      </c>
      <c r="B4325" s="9" t="str">
        <f t="shared" si="423"/>
        <v/>
      </c>
      <c r="C4325" s="9" t="str">
        <f>IF(ISERROR(VLOOKUP(A4325,'entry data'!B:G,6,0)),"",VLOOKUP(A4325,'entry data'!B:G,6,0))</f>
        <v/>
      </c>
      <c r="D4325" s="9" t="str">
        <f>IF(ISERROR(VLOOKUP(A4325,'entry data'!B:C,2,0)),"",VLOOKUP(A4325,'entry data'!B:C,2,0))</f>
        <v/>
      </c>
      <c r="E4325" s="9" t="str">
        <f>IF(ISERROR(VLOOKUP(A4325,'entry data'!B:E,4,0)),"",VLOOKUP(A4325,'entry data'!B:E,4,0))</f>
        <v/>
      </c>
      <c r="F4325" s="11" t="str">
        <f>IF(A4325="","",IF(ISERROR(VLOOKUP(A4325,'entry data'!B:F,5,0)),"",VLOOKUP(A4325,'entry data'!B:F,5,0)))</f>
        <v/>
      </c>
      <c r="G4325" s="12" t="str">
        <f>IF(A4325="","",IF(ISERROR(VLOOKUP(A4325,'entry data'!B:I,8,0)),"",VLOOKUP(A4325,'entry data'!B:I,7,0)))</f>
        <v/>
      </c>
      <c r="H4325" s="13" t="str">
        <f>IF(A4325="","",IF(B4325=1,VLOOKUP(A4325,'entry data'!B:D,3,0),I4324))</f>
        <v/>
      </c>
      <c r="I4325" s="14" t="str">
        <f>IF(A4325="","",IF(E4325="weekly",7,IF(E4325="fortnightly",14,IF(E4325="monthly",DATE(IF(MONTH(H4325)=12,YEAR(H4325)+1,YEAR(H4325)),VLOOKUP(MONTH(H4325),index!$D$2:$G$13,2,0),DAY(H4325)),
IF(E4325="quarterly",DATE(IF(MONTH(H4325)&gt;=10,YEAR(H4325)+1,YEAR(H4325)),VLOOKUP(MONTH(H4325),index!$D$2:$G$13,3,0),DAY(H4325)),
IF(E4325="halfyearly",DATE(IF(MONTH(H4325)&gt;=7,YEAR(H4325)+1,YEAR(H4325)),VLOOKUP(MONTH(H4325),index!$D$2:$G$13,4,0),DAY(H4325)),
DATE(YEAR(H4325)+1,MONTH(H4325),DAY(H4325)))))-H4325))+H4325)</f>
        <v/>
      </c>
      <c r="J4325" s="9" t="str">
        <f t="shared" si="424"/>
        <v/>
      </c>
      <c r="K4325" s="11" t="str">
        <f t="shared" si="425"/>
        <v/>
      </c>
      <c r="L4325" s="11" t="str">
        <f t="shared" si="426"/>
        <v/>
      </c>
      <c r="M4325" s="11" t="str">
        <f>IF(A4325="","",VLOOKUP(E4325,index!$A$1:$B$6,2,0)*K4325*G4325)</f>
        <v/>
      </c>
      <c r="N4325" s="11" t="str">
        <f>IF(A4325="","",-PMT(G4325*VLOOKUP(E4325,index!$A$1:$B$6,2,0),C4325,F4325,0,0))</f>
        <v/>
      </c>
      <c r="O4325" s="11" t="str">
        <f t="shared" si="427"/>
        <v/>
      </c>
      <c r="P4325" s="11" t="str">
        <f t="shared" si="422"/>
        <v/>
      </c>
    </row>
    <row r="4326" spans="1:16" x14ac:dyDescent="0.25">
      <c r="A4326" s="9" t="str">
        <f>IF(A4325="","",IF(B4325&lt;C4325,A4325,IF(A4325=MAX('entry data'!$B$8:$B$507),"",A4325+1)))</f>
        <v/>
      </c>
      <c r="B4326" s="9" t="str">
        <f t="shared" si="423"/>
        <v/>
      </c>
      <c r="C4326" s="9" t="str">
        <f>IF(ISERROR(VLOOKUP(A4326,'entry data'!B:G,6,0)),"",VLOOKUP(A4326,'entry data'!B:G,6,0))</f>
        <v/>
      </c>
      <c r="D4326" s="9" t="str">
        <f>IF(ISERROR(VLOOKUP(A4326,'entry data'!B:C,2,0)),"",VLOOKUP(A4326,'entry data'!B:C,2,0))</f>
        <v/>
      </c>
      <c r="E4326" s="9" t="str">
        <f>IF(ISERROR(VLOOKUP(A4326,'entry data'!B:E,4,0)),"",VLOOKUP(A4326,'entry data'!B:E,4,0))</f>
        <v/>
      </c>
      <c r="F4326" s="11" t="str">
        <f>IF(A4326="","",IF(ISERROR(VLOOKUP(A4326,'entry data'!B:F,5,0)),"",VLOOKUP(A4326,'entry data'!B:F,5,0)))</f>
        <v/>
      </c>
      <c r="G4326" s="12" t="str">
        <f>IF(A4326="","",IF(ISERROR(VLOOKUP(A4326,'entry data'!B:I,8,0)),"",VLOOKUP(A4326,'entry data'!B:I,7,0)))</f>
        <v/>
      </c>
      <c r="H4326" s="13" t="str">
        <f>IF(A4326="","",IF(B4326=1,VLOOKUP(A4326,'entry data'!B:D,3,0),I4325))</f>
        <v/>
      </c>
      <c r="I4326" s="14" t="str">
        <f>IF(A4326="","",IF(E4326="weekly",7,IF(E4326="fortnightly",14,IF(E4326="monthly",DATE(IF(MONTH(H4326)=12,YEAR(H4326)+1,YEAR(H4326)),VLOOKUP(MONTH(H4326),index!$D$2:$G$13,2,0),DAY(H4326)),
IF(E4326="quarterly",DATE(IF(MONTH(H4326)&gt;=10,YEAR(H4326)+1,YEAR(H4326)),VLOOKUP(MONTH(H4326),index!$D$2:$G$13,3,0),DAY(H4326)),
IF(E4326="halfyearly",DATE(IF(MONTH(H4326)&gt;=7,YEAR(H4326)+1,YEAR(H4326)),VLOOKUP(MONTH(H4326),index!$D$2:$G$13,4,0),DAY(H4326)),
DATE(YEAR(H4326)+1,MONTH(H4326),DAY(H4326)))))-H4326))+H4326)</f>
        <v/>
      </c>
      <c r="J4326" s="9" t="str">
        <f t="shared" si="424"/>
        <v/>
      </c>
      <c r="K4326" s="11" t="str">
        <f t="shared" si="425"/>
        <v/>
      </c>
      <c r="L4326" s="11" t="str">
        <f t="shared" si="426"/>
        <v/>
      </c>
      <c r="M4326" s="11" t="str">
        <f>IF(A4326="","",VLOOKUP(E4326,index!$A$1:$B$6,2,0)*K4326*G4326)</f>
        <v/>
      </c>
      <c r="N4326" s="11" t="str">
        <f>IF(A4326="","",-PMT(G4326*VLOOKUP(E4326,index!$A$1:$B$6,2,0),C4326,F4326,0,0))</f>
        <v/>
      </c>
      <c r="O4326" s="11" t="str">
        <f t="shared" si="427"/>
        <v/>
      </c>
      <c r="P4326" s="11" t="str">
        <f t="shared" si="422"/>
        <v/>
      </c>
    </row>
    <row r="4327" spans="1:16" x14ac:dyDescent="0.25">
      <c r="A4327" s="9" t="str">
        <f>IF(A4326="","",IF(B4326&lt;C4326,A4326,IF(A4326=MAX('entry data'!$B$8:$B$507),"",A4326+1)))</f>
        <v/>
      </c>
      <c r="B4327" s="9" t="str">
        <f t="shared" si="423"/>
        <v/>
      </c>
      <c r="C4327" s="9" t="str">
        <f>IF(ISERROR(VLOOKUP(A4327,'entry data'!B:G,6,0)),"",VLOOKUP(A4327,'entry data'!B:G,6,0))</f>
        <v/>
      </c>
      <c r="D4327" s="9" t="str">
        <f>IF(ISERROR(VLOOKUP(A4327,'entry data'!B:C,2,0)),"",VLOOKUP(A4327,'entry data'!B:C,2,0))</f>
        <v/>
      </c>
      <c r="E4327" s="9" t="str">
        <f>IF(ISERROR(VLOOKUP(A4327,'entry data'!B:E,4,0)),"",VLOOKUP(A4327,'entry data'!B:E,4,0))</f>
        <v/>
      </c>
      <c r="F4327" s="11" t="str">
        <f>IF(A4327="","",IF(ISERROR(VLOOKUP(A4327,'entry data'!B:F,5,0)),"",VLOOKUP(A4327,'entry data'!B:F,5,0)))</f>
        <v/>
      </c>
      <c r="G4327" s="12" t="str">
        <f>IF(A4327="","",IF(ISERROR(VLOOKUP(A4327,'entry data'!B:I,8,0)),"",VLOOKUP(A4327,'entry data'!B:I,7,0)))</f>
        <v/>
      </c>
      <c r="H4327" s="13" t="str">
        <f>IF(A4327="","",IF(B4327=1,VLOOKUP(A4327,'entry data'!B:D,3,0),I4326))</f>
        <v/>
      </c>
      <c r="I4327" s="14" t="str">
        <f>IF(A4327="","",IF(E4327="weekly",7,IF(E4327="fortnightly",14,IF(E4327="monthly",DATE(IF(MONTH(H4327)=12,YEAR(H4327)+1,YEAR(H4327)),VLOOKUP(MONTH(H4327),index!$D$2:$G$13,2,0),DAY(H4327)),
IF(E4327="quarterly",DATE(IF(MONTH(H4327)&gt;=10,YEAR(H4327)+1,YEAR(H4327)),VLOOKUP(MONTH(H4327),index!$D$2:$G$13,3,0),DAY(H4327)),
IF(E4327="halfyearly",DATE(IF(MONTH(H4327)&gt;=7,YEAR(H4327)+1,YEAR(H4327)),VLOOKUP(MONTH(H4327),index!$D$2:$G$13,4,0),DAY(H4327)),
DATE(YEAR(H4327)+1,MONTH(H4327),DAY(H4327)))))-H4327))+H4327)</f>
        <v/>
      </c>
      <c r="J4327" s="9" t="str">
        <f t="shared" si="424"/>
        <v/>
      </c>
      <c r="K4327" s="11" t="str">
        <f t="shared" si="425"/>
        <v/>
      </c>
      <c r="L4327" s="11" t="str">
        <f t="shared" si="426"/>
        <v/>
      </c>
      <c r="M4327" s="11" t="str">
        <f>IF(A4327="","",VLOOKUP(E4327,index!$A$1:$B$6,2,0)*K4327*G4327)</f>
        <v/>
      </c>
      <c r="N4327" s="11" t="str">
        <f>IF(A4327="","",-PMT(G4327*VLOOKUP(E4327,index!$A$1:$B$6,2,0),C4327,F4327,0,0))</f>
        <v/>
      </c>
      <c r="O4327" s="11" t="str">
        <f t="shared" si="427"/>
        <v/>
      </c>
      <c r="P4327" s="11" t="str">
        <f t="shared" si="422"/>
        <v/>
      </c>
    </row>
    <row r="4328" spans="1:16" x14ac:dyDescent="0.25">
      <c r="A4328" s="9" t="str">
        <f>IF(A4327="","",IF(B4327&lt;C4327,A4327,IF(A4327=MAX('entry data'!$B$8:$B$507),"",A4327+1)))</f>
        <v/>
      </c>
      <c r="B4328" s="9" t="str">
        <f t="shared" si="423"/>
        <v/>
      </c>
      <c r="C4328" s="9" t="str">
        <f>IF(ISERROR(VLOOKUP(A4328,'entry data'!B:G,6,0)),"",VLOOKUP(A4328,'entry data'!B:G,6,0))</f>
        <v/>
      </c>
      <c r="D4328" s="9" t="str">
        <f>IF(ISERROR(VLOOKUP(A4328,'entry data'!B:C,2,0)),"",VLOOKUP(A4328,'entry data'!B:C,2,0))</f>
        <v/>
      </c>
      <c r="E4328" s="9" t="str">
        <f>IF(ISERROR(VLOOKUP(A4328,'entry data'!B:E,4,0)),"",VLOOKUP(A4328,'entry data'!B:E,4,0))</f>
        <v/>
      </c>
      <c r="F4328" s="11" t="str">
        <f>IF(A4328="","",IF(ISERROR(VLOOKUP(A4328,'entry data'!B:F,5,0)),"",VLOOKUP(A4328,'entry data'!B:F,5,0)))</f>
        <v/>
      </c>
      <c r="G4328" s="12" t="str">
        <f>IF(A4328="","",IF(ISERROR(VLOOKUP(A4328,'entry data'!B:I,8,0)),"",VLOOKUP(A4328,'entry data'!B:I,7,0)))</f>
        <v/>
      </c>
      <c r="H4328" s="13" t="str">
        <f>IF(A4328="","",IF(B4328=1,VLOOKUP(A4328,'entry data'!B:D,3,0),I4327))</f>
        <v/>
      </c>
      <c r="I4328" s="14" t="str">
        <f>IF(A4328="","",IF(E4328="weekly",7,IF(E4328="fortnightly",14,IF(E4328="monthly",DATE(IF(MONTH(H4328)=12,YEAR(H4328)+1,YEAR(H4328)),VLOOKUP(MONTH(H4328),index!$D$2:$G$13,2,0),DAY(H4328)),
IF(E4328="quarterly",DATE(IF(MONTH(H4328)&gt;=10,YEAR(H4328)+1,YEAR(H4328)),VLOOKUP(MONTH(H4328),index!$D$2:$G$13,3,0),DAY(H4328)),
IF(E4328="halfyearly",DATE(IF(MONTH(H4328)&gt;=7,YEAR(H4328)+1,YEAR(H4328)),VLOOKUP(MONTH(H4328),index!$D$2:$G$13,4,0),DAY(H4328)),
DATE(YEAR(H4328)+1,MONTH(H4328),DAY(H4328)))))-H4328))+H4328)</f>
        <v/>
      </c>
      <c r="J4328" s="9" t="str">
        <f t="shared" si="424"/>
        <v/>
      </c>
      <c r="K4328" s="11" t="str">
        <f t="shared" si="425"/>
        <v/>
      </c>
      <c r="L4328" s="11" t="str">
        <f t="shared" si="426"/>
        <v/>
      </c>
      <c r="M4328" s="11" t="str">
        <f>IF(A4328="","",VLOOKUP(E4328,index!$A$1:$B$6,2,0)*K4328*G4328)</f>
        <v/>
      </c>
      <c r="N4328" s="11" t="str">
        <f>IF(A4328="","",-PMT(G4328*VLOOKUP(E4328,index!$A$1:$B$6,2,0),C4328,F4328,0,0))</f>
        <v/>
      </c>
      <c r="O4328" s="11" t="str">
        <f t="shared" si="427"/>
        <v/>
      </c>
      <c r="P4328" s="11" t="str">
        <f t="shared" si="422"/>
        <v/>
      </c>
    </row>
    <row r="4329" spans="1:16" x14ac:dyDescent="0.25">
      <c r="A4329" s="9" t="str">
        <f>IF(A4328="","",IF(B4328&lt;C4328,A4328,IF(A4328=MAX('entry data'!$B$8:$B$507),"",A4328+1)))</f>
        <v/>
      </c>
      <c r="B4329" s="9" t="str">
        <f t="shared" si="423"/>
        <v/>
      </c>
      <c r="C4329" s="9" t="str">
        <f>IF(ISERROR(VLOOKUP(A4329,'entry data'!B:G,6,0)),"",VLOOKUP(A4329,'entry data'!B:G,6,0))</f>
        <v/>
      </c>
      <c r="D4329" s="9" t="str">
        <f>IF(ISERROR(VLOOKUP(A4329,'entry data'!B:C,2,0)),"",VLOOKUP(A4329,'entry data'!B:C,2,0))</f>
        <v/>
      </c>
      <c r="E4329" s="9" t="str">
        <f>IF(ISERROR(VLOOKUP(A4329,'entry data'!B:E,4,0)),"",VLOOKUP(A4329,'entry data'!B:E,4,0))</f>
        <v/>
      </c>
      <c r="F4329" s="11" t="str">
        <f>IF(A4329="","",IF(ISERROR(VLOOKUP(A4329,'entry data'!B:F,5,0)),"",VLOOKUP(A4329,'entry data'!B:F,5,0)))</f>
        <v/>
      </c>
      <c r="G4329" s="12" t="str">
        <f>IF(A4329="","",IF(ISERROR(VLOOKUP(A4329,'entry data'!B:I,8,0)),"",VLOOKUP(A4329,'entry data'!B:I,7,0)))</f>
        <v/>
      </c>
      <c r="H4329" s="13" t="str">
        <f>IF(A4329="","",IF(B4329=1,VLOOKUP(A4329,'entry data'!B:D,3,0),I4328))</f>
        <v/>
      </c>
      <c r="I4329" s="14" t="str">
        <f>IF(A4329="","",IF(E4329="weekly",7,IF(E4329="fortnightly",14,IF(E4329="monthly",DATE(IF(MONTH(H4329)=12,YEAR(H4329)+1,YEAR(H4329)),VLOOKUP(MONTH(H4329),index!$D$2:$G$13,2,0),DAY(H4329)),
IF(E4329="quarterly",DATE(IF(MONTH(H4329)&gt;=10,YEAR(H4329)+1,YEAR(H4329)),VLOOKUP(MONTH(H4329),index!$D$2:$G$13,3,0),DAY(H4329)),
IF(E4329="halfyearly",DATE(IF(MONTH(H4329)&gt;=7,YEAR(H4329)+1,YEAR(H4329)),VLOOKUP(MONTH(H4329),index!$D$2:$G$13,4,0),DAY(H4329)),
DATE(YEAR(H4329)+1,MONTH(H4329),DAY(H4329)))))-H4329))+H4329)</f>
        <v/>
      </c>
      <c r="J4329" s="9" t="str">
        <f t="shared" si="424"/>
        <v/>
      </c>
      <c r="K4329" s="11" t="str">
        <f t="shared" si="425"/>
        <v/>
      </c>
      <c r="L4329" s="11" t="str">
        <f t="shared" si="426"/>
        <v/>
      </c>
      <c r="M4329" s="11" t="str">
        <f>IF(A4329="","",VLOOKUP(E4329,index!$A$1:$B$6,2,0)*K4329*G4329)</f>
        <v/>
      </c>
      <c r="N4329" s="11" t="str">
        <f>IF(A4329="","",-PMT(G4329*VLOOKUP(E4329,index!$A$1:$B$6,2,0),C4329,F4329,0,0))</f>
        <v/>
      </c>
      <c r="O4329" s="11" t="str">
        <f t="shared" si="427"/>
        <v/>
      </c>
      <c r="P4329" s="11" t="str">
        <f t="shared" si="422"/>
        <v/>
      </c>
    </row>
    <row r="4330" spans="1:16" x14ac:dyDescent="0.25">
      <c r="A4330" s="9" t="str">
        <f>IF(A4329="","",IF(B4329&lt;C4329,A4329,IF(A4329=MAX('entry data'!$B$8:$B$507),"",A4329+1)))</f>
        <v/>
      </c>
      <c r="B4330" s="9" t="str">
        <f t="shared" si="423"/>
        <v/>
      </c>
      <c r="C4330" s="9" t="str">
        <f>IF(ISERROR(VLOOKUP(A4330,'entry data'!B:G,6,0)),"",VLOOKUP(A4330,'entry data'!B:G,6,0))</f>
        <v/>
      </c>
      <c r="D4330" s="9" t="str">
        <f>IF(ISERROR(VLOOKUP(A4330,'entry data'!B:C,2,0)),"",VLOOKUP(A4330,'entry data'!B:C,2,0))</f>
        <v/>
      </c>
      <c r="E4330" s="9" t="str">
        <f>IF(ISERROR(VLOOKUP(A4330,'entry data'!B:E,4,0)),"",VLOOKUP(A4330,'entry data'!B:E,4,0))</f>
        <v/>
      </c>
      <c r="F4330" s="11" t="str">
        <f>IF(A4330="","",IF(ISERROR(VLOOKUP(A4330,'entry data'!B:F,5,0)),"",VLOOKUP(A4330,'entry data'!B:F,5,0)))</f>
        <v/>
      </c>
      <c r="G4330" s="12" t="str">
        <f>IF(A4330="","",IF(ISERROR(VLOOKUP(A4330,'entry data'!B:I,8,0)),"",VLOOKUP(A4330,'entry data'!B:I,7,0)))</f>
        <v/>
      </c>
      <c r="H4330" s="13" t="str">
        <f>IF(A4330="","",IF(B4330=1,VLOOKUP(A4330,'entry data'!B:D,3,0),I4329))</f>
        <v/>
      </c>
      <c r="I4330" s="14" t="str">
        <f>IF(A4330="","",IF(E4330="weekly",7,IF(E4330="fortnightly",14,IF(E4330="monthly",DATE(IF(MONTH(H4330)=12,YEAR(H4330)+1,YEAR(H4330)),VLOOKUP(MONTH(H4330),index!$D$2:$G$13,2,0),DAY(H4330)),
IF(E4330="quarterly",DATE(IF(MONTH(H4330)&gt;=10,YEAR(H4330)+1,YEAR(H4330)),VLOOKUP(MONTH(H4330),index!$D$2:$G$13,3,0),DAY(H4330)),
IF(E4330="halfyearly",DATE(IF(MONTH(H4330)&gt;=7,YEAR(H4330)+1,YEAR(H4330)),VLOOKUP(MONTH(H4330),index!$D$2:$G$13,4,0),DAY(H4330)),
DATE(YEAR(H4330)+1,MONTH(H4330),DAY(H4330)))))-H4330))+H4330)</f>
        <v/>
      </c>
      <c r="J4330" s="9" t="str">
        <f t="shared" si="424"/>
        <v/>
      </c>
      <c r="K4330" s="11" t="str">
        <f t="shared" si="425"/>
        <v/>
      </c>
      <c r="L4330" s="11" t="str">
        <f t="shared" si="426"/>
        <v/>
      </c>
      <c r="M4330" s="11" t="str">
        <f>IF(A4330="","",VLOOKUP(E4330,index!$A$1:$B$6,2,0)*K4330*G4330)</f>
        <v/>
      </c>
      <c r="N4330" s="11" t="str">
        <f>IF(A4330="","",-PMT(G4330*VLOOKUP(E4330,index!$A$1:$B$6,2,0),C4330,F4330,0,0))</f>
        <v/>
      </c>
      <c r="O4330" s="11" t="str">
        <f t="shared" si="427"/>
        <v/>
      </c>
      <c r="P4330" s="11" t="str">
        <f t="shared" si="422"/>
        <v/>
      </c>
    </row>
    <row r="4331" spans="1:16" x14ac:dyDescent="0.25">
      <c r="A4331" s="9" t="str">
        <f>IF(A4330="","",IF(B4330&lt;C4330,A4330,IF(A4330=MAX('entry data'!$B$8:$B$507),"",A4330+1)))</f>
        <v/>
      </c>
      <c r="B4331" s="9" t="str">
        <f t="shared" si="423"/>
        <v/>
      </c>
      <c r="C4331" s="9" t="str">
        <f>IF(ISERROR(VLOOKUP(A4331,'entry data'!B:G,6,0)),"",VLOOKUP(A4331,'entry data'!B:G,6,0))</f>
        <v/>
      </c>
      <c r="D4331" s="9" t="str">
        <f>IF(ISERROR(VLOOKUP(A4331,'entry data'!B:C,2,0)),"",VLOOKUP(A4331,'entry data'!B:C,2,0))</f>
        <v/>
      </c>
      <c r="E4331" s="9" t="str">
        <f>IF(ISERROR(VLOOKUP(A4331,'entry data'!B:E,4,0)),"",VLOOKUP(A4331,'entry data'!B:E,4,0))</f>
        <v/>
      </c>
      <c r="F4331" s="11" t="str">
        <f>IF(A4331="","",IF(ISERROR(VLOOKUP(A4331,'entry data'!B:F,5,0)),"",VLOOKUP(A4331,'entry data'!B:F,5,0)))</f>
        <v/>
      </c>
      <c r="G4331" s="12" t="str">
        <f>IF(A4331="","",IF(ISERROR(VLOOKUP(A4331,'entry data'!B:I,8,0)),"",VLOOKUP(A4331,'entry data'!B:I,7,0)))</f>
        <v/>
      </c>
      <c r="H4331" s="13" t="str">
        <f>IF(A4331="","",IF(B4331=1,VLOOKUP(A4331,'entry data'!B:D,3,0),I4330))</f>
        <v/>
      </c>
      <c r="I4331" s="14" t="str">
        <f>IF(A4331="","",IF(E4331="weekly",7,IF(E4331="fortnightly",14,IF(E4331="monthly",DATE(IF(MONTH(H4331)=12,YEAR(H4331)+1,YEAR(H4331)),VLOOKUP(MONTH(H4331),index!$D$2:$G$13,2,0),DAY(H4331)),
IF(E4331="quarterly",DATE(IF(MONTH(H4331)&gt;=10,YEAR(H4331)+1,YEAR(H4331)),VLOOKUP(MONTH(H4331),index!$D$2:$G$13,3,0),DAY(H4331)),
IF(E4331="halfyearly",DATE(IF(MONTH(H4331)&gt;=7,YEAR(H4331)+1,YEAR(H4331)),VLOOKUP(MONTH(H4331),index!$D$2:$G$13,4,0),DAY(H4331)),
DATE(YEAR(H4331)+1,MONTH(H4331),DAY(H4331)))))-H4331))+H4331)</f>
        <v/>
      </c>
      <c r="J4331" s="9" t="str">
        <f t="shared" si="424"/>
        <v/>
      </c>
      <c r="K4331" s="11" t="str">
        <f t="shared" si="425"/>
        <v/>
      </c>
      <c r="L4331" s="11" t="str">
        <f t="shared" si="426"/>
        <v/>
      </c>
      <c r="M4331" s="11" t="str">
        <f>IF(A4331="","",VLOOKUP(E4331,index!$A$1:$B$6,2,0)*K4331*G4331)</f>
        <v/>
      </c>
      <c r="N4331" s="11" t="str">
        <f>IF(A4331="","",-PMT(G4331*VLOOKUP(E4331,index!$A$1:$B$6,2,0),C4331,F4331,0,0))</f>
        <v/>
      </c>
      <c r="O4331" s="11" t="str">
        <f t="shared" si="427"/>
        <v/>
      </c>
      <c r="P4331" s="11" t="str">
        <f t="shared" si="422"/>
        <v/>
      </c>
    </row>
    <row r="4332" spans="1:16" x14ac:dyDescent="0.25">
      <c r="A4332" s="9" t="str">
        <f>IF(A4331="","",IF(B4331&lt;C4331,A4331,IF(A4331=MAX('entry data'!$B$8:$B$507),"",A4331+1)))</f>
        <v/>
      </c>
      <c r="B4332" s="9" t="str">
        <f t="shared" si="423"/>
        <v/>
      </c>
      <c r="C4332" s="9" t="str">
        <f>IF(ISERROR(VLOOKUP(A4332,'entry data'!B:G,6,0)),"",VLOOKUP(A4332,'entry data'!B:G,6,0))</f>
        <v/>
      </c>
      <c r="D4332" s="9" t="str">
        <f>IF(ISERROR(VLOOKUP(A4332,'entry data'!B:C,2,0)),"",VLOOKUP(A4332,'entry data'!B:C,2,0))</f>
        <v/>
      </c>
      <c r="E4332" s="9" t="str">
        <f>IF(ISERROR(VLOOKUP(A4332,'entry data'!B:E,4,0)),"",VLOOKUP(A4332,'entry data'!B:E,4,0))</f>
        <v/>
      </c>
      <c r="F4332" s="11" t="str">
        <f>IF(A4332="","",IF(ISERROR(VLOOKUP(A4332,'entry data'!B:F,5,0)),"",VLOOKUP(A4332,'entry data'!B:F,5,0)))</f>
        <v/>
      </c>
      <c r="G4332" s="12" t="str">
        <f>IF(A4332="","",IF(ISERROR(VLOOKUP(A4332,'entry data'!B:I,8,0)),"",VLOOKUP(A4332,'entry data'!B:I,7,0)))</f>
        <v/>
      </c>
      <c r="H4332" s="13" t="str">
        <f>IF(A4332="","",IF(B4332=1,VLOOKUP(A4332,'entry data'!B:D,3,0),I4331))</f>
        <v/>
      </c>
      <c r="I4332" s="14" t="str">
        <f>IF(A4332="","",IF(E4332="weekly",7,IF(E4332="fortnightly",14,IF(E4332="monthly",DATE(IF(MONTH(H4332)=12,YEAR(H4332)+1,YEAR(H4332)),VLOOKUP(MONTH(H4332),index!$D$2:$G$13,2,0),DAY(H4332)),
IF(E4332="quarterly",DATE(IF(MONTH(H4332)&gt;=10,YEAR(H4332)+1,YEAR(H4332)),VLOOKUP(MONTH(H4332),index!$D$2:$G$13,3,0),DAY(H4332)),
IF(E4332="halfyearly",DATE(IF(MONTH(H4332)&gt;=7,YEAR(H4332)+1,YEAR(H4332)),VLOOKUP(MONTH(H4332),index!$D$2:$G$13,4,0),DAY(H4332)),
DATE(YEAR(H4332)+1,MONTH(H4332),DAY(H4332)))))-H4332))+H4332)</f>
        <v/>
      </c>
      <c r="J4332" s="9" t="str">
        <f t="shared" si="424"/>
        <v/>
      </c>
      <c r="K4332" s="11" t="str">
        <f t="shared" si="425"/>
        <v/>
      </c>
      <c r="L4332" s="11" t="str">
        <f t="shared" si="426"/>
        <v/>
      </c>
      <c r="M4332" s="11" t="str">
        <f>IF(A4332="","",VLOOKUP(E4332,index!$A$1:$B$6,2,0)*K4332*G4332)</f>
        <v/>
      </c>
      <c r="N4332" s="11" t="str">
        <f>IF(A4332="","",-PMT(G4332*VLOOKUP(E4332,index!$A$1:$B$6,2,0),C4332,F4332,0,0))</f>
        <v/>
      </c>
      <c r="O4332" s="11" t="str">
        <f t="shared" si="427"/>
        <v/>
      </c>
      <c r="P4332" s="11" t="str">
        <f t="shared" si="422"/>
        <v/>
      </c>
    </row>
    <row r="4333" spans="1:16" x14ac:dyDescent="0.25">
      <c r="A4333" s="9" t="str">
        <f>IF(A4332="","",IF(B4332&lt;C4332,A4332,IF(A4332=MAX('entry data'!$B$8:$B$507),"",A4332+1)))</f>
        <v/>
      </c>
      <c r="B4333" s="9" t="str">
        <f t="shared" si="423"/>
        <v/>
      </c>
      <c r="C4333" s="9" t="str">
        <f>IF(ISERROR(VLOOKUP(A4333,'entry data'!B:G,6,0)),"",VLOOKUP(A4333,'entry data'!B:G,6,0))</f>
        <v/>
      </c>
      <c r="D4333" s="9" t="str">
        <f>IF(ISERROR(VLOOKUP(A4333,'entry data'!B:C,2,0)),"",VLOOKUP(A4333,'entry data'!B:C,2,0))</f>
        <v/>
      </c>
      <c r="E4333" s="9" t="str">
        <f>IF(ISERROR(VLOOKUP(A4333,'entry data'!B:E,4,0)),"",VLOOKUP(A4333,'entry data'!B:E,4,0))</f>
        <v/>
      </c>
      <c r="F4333" s="11" t="str">
        <f>IF(A4333="","",IF(ISERROR(VLOOKUP(A4333,'entry data'!B:F,5,0)),"",VLOOKUP(A4333,'entry data'!B:F,5,0)))</f>
        <v/>
      </c>
      <c r="G4333" s="12" t="str">
        <f>IF(A4333="","",IF(ISERROR(VLOOKUP(A4333,'entry data'!B:I,8,0)),"",VLOOKUP(A4333,'entry data'!B:I,7,0)))</f>
        <v/>
      </c>
      <c r="H4333" s="13" t="str">
        <f>IF(A4333="","",IF(B4333=1,VLOOKUP(A4333,'entry data'!B:D,3,0),I4332))</f>
        <v/>
      </c>
      <c r="I4333" s="14" t="str">
        <f>IF(A4333="","",IF(E4333="weekly",7,IF(E4333="fortnightly",14,IF(E4333="monthly",DATE(IF(MONTH(H4333)=12,YEAR(H4333)+1,YEAR(H4333)),VLOOKUP(MONTH(H4333),index!$D$2:$G$13,2,0),DAY(H4333)),
IF(E4333="quarterly",DATE(IF(MONTH(H4333)&gt;=10,YEAR(H4333)+1,YEAR(H4333)),VLOOKUP(MONTH(H4333),index!$D$2:$G$13,3,0),DAY(H4333)),
IF(E4333="halfyearly",DATE(IF(MONTH(H4333)&gt;=7,YEAR(H4333)+1,YEAR(H4333)),VLOOKUP(MONTH(H4333),index!$D$2:$G$13,4,0),DAY(H4333)),
DATE(YEAR(H4333)+1,MONTH(H4333),DAY(H4333)))))-H4333))+H4333)</f>
        <v/>
      </c>
      <c r="J4333" s="9" t="str">
        <f t="shared" si="424"/>
        <v/>
      </c>
      <c r="K4333" s="11" t="str">
        <f t="shared" si="425"/>
        <v/>
      </c>
      <c r="L4333" s="11" t="str">
        <f t="shared" si="426"/>
        <v/>
      </c>
      <c r="M4333" s="11" t="str">
        <f>IF(A4333="","",VLOOKUP(E4333,index!$A$1:$B$6,2,0)*K4333*G4333)</f>
        <v/>
      </c>
      <c r="N4333" s="11" t="str">
        <f>IF(A4333="","",-PMT(G4333*VLOOKUP(E4333,index!$A$1:$B$6,2,0),C4333,F4333,0,0))</f>
        <v/>
      </c>
      <c r="O4333" s="11" t="str">
        <f t="shared" si="427"/>
        <v/>
      </c>
      <c r="P4333" s="11" t="str">
        <f t="shared" si="422"/>
        <v/>
      </c>
    </row>
    <row r="4334" spans="1:16" x14ac:dyDescent="0.25">
      <c r="A4334" s="9" t="str">
        <f>IF(A4333="","",IF(B4333&lt;C4333,A4333,IF(A4333=MAX('entry data'!$B$8:$B$507),"",A4333+1)))</f>
        <v/>
      </c>
      <c r="B4334" s="9" t="str">
        <f t="shared" si="423"/>
        <v/>
      </c>
      <c r="C4334" s="9" t="str">
        <f>IF(ISERROR(VLOOKUP(A4334,'entry data'!B:G,6,0)),"",VLOOKUP(A4334,'entry data'!B:G,6,0))</f>
        <v/>
      </c>
      <c r="D4334" s="9" t="str">
        <f>IF(ISERROR(VLOOKUP(A4334,'entry data'!B:C,2,0)),"",VLOOKUP(A4334,'entry data'!B:C,2,0))</f>
        <v/>
      </c>
      <c r="E4334" s="9" t="str">
        <f>IF(ISERROR(VLOOKUP(A4334,'entry data'!B:E,4,0)),"",VLOOKUP(A4334,'entry data'!B:E,4,0))</f>
        <v/>
      </c>
      <c r="F4334" s="11" t="str">
        <f>IF(A4334="","",IF(ISERROR(VLOOKUP(A4334,'entry data'!B:F,5,0)),"",VLOOKUP(A4334,'entry data'!B:F,5,0)))</f>
        <v/>
      </c>
      <c r="G4334" s="12" t="str">
        <f>IF(A4334="","",IF(ISERROR(VLOOKUP(A4334,'entry data'!B:I,8,0)),"",VLOOKUP(A4334,'entry data'!B:I,7,0)))</f>
        <v/>
      </c>
      <c r="H4334" s="13" t="str">
        <f>IF(A4334="","",IF(B4334=1,VLOOKUP(A4334,'entry data'!B:D,3,0),I4333))</f>
        <v/>
      </c>
      <c r="I4334" s="14" t="str">
        <f>IF(A4334="","",IF(E4334="weekly",7,IF(E4334="fortnightly",14,IF(E4334="monthly",DATE(IF(MONTH(H4334)=12,YEAR(H4334)+1,YEAR(H4334)),VLOOKUP(MONTH(H4334),index!$D$2:$G$13,2,0),DAY(H4334)),
IF(E4334="quarterly",DATE(IF(MONTH(H4334)&gt;=10,YEAR(H4334)+1,YEAR(H4334)),VLOOKUP(MONTH(H4334),index!$D$2:$G$13,3,0),DAY(H4334)),
IF(E4334="halfyearly",DATE(IF(MONTH(H4334)&gt;=7,YEAR(H4334)+1,YEAR(H4334)),VLOOKUP(MONTH(H4334),index!$D$2:$G$13,4,0),DAY(H4334)),
DATE(YEAR(H4334)+1,MONTH(H4334),DAY(H4334)))))-H4334))+H4334)</f>
        <v/>
      </c>
      <c r="J4334" s="9" t="str">
        <f t="shared" si="424"/>
        <v/>
      </c>
      <c r="K4334" s="11" t="str">
        <f t="shared" si="425"/>
        <v/>
      </c>
      <c r="L4334" s="11" t="str">
        <f t="shared" si="426"/>
        <v/>
      </c>
      <c r="M4334" s="11" t="str">
        <f>IF(A4334="","",VLOOKUP(E4334,index!$A$1:$B$6,2,0)*K4334*G4334)</f>
        <v/>
      </c>
      <c r="N4334" s="11" t="str">
        <f>IF(A4334="","",-PMT(G4334*VLOOKUP(E4334,index!$A$1:$B$6,2,0),C4334,F4334,0,0))</f>
        <v/>
      </c>
      <c r="O4334" s="11" t="str">
        <f t="shared" si="427"/>
        <v/>
      </c>
      <c r="P4334" s="11" t="str">
        <f t="shared" si="422"/>
        <v/>
      </c>
    </row>
    <row r="4335" spans="1:16" x14ac:dyDescent="0.25">
      <c r="A4335" s="9" t="str">
        <f>IF(A4334="","",IF(B4334&lt;C4334,A4334,IF(A4334=MAX('entry data'!$B$8:$B$507),"",A4334+1)))</f>
        <v/>
      </c>
      <c r="B4335" s="9" t="str">
        <f t="shared" si="423"/>
        <v/>
      </c>
      <c r="C4335" s="9" t="str">
        <f>IF(ISERROR(VLOOKUP(A4335,'entry data'!B:G,6,0)),"",VLOOKUP(A4335,'entry data'!B:G,6,0))</f>
        <v/>
      </c>
      <c r="D4335" s="9" t="str">
        <f>IF(ISERROR(VLOOKUP(A4335,'entry data'!B:C,2,0)),"",VLOOKUP(A4335,'entry data'!B:C,2,0))</f>
        <v/>
      </c>
      <c r="E4335" s="9" t="str">
        <f>IF(ISERROR(VLOOKUP(A4335,'entry data'!B:E,4,0)),"",VLOOKUP(A4335,'entry data'!B:E,4,0))</f>
        <v/>
      </c>
      <c r="F4335" s="11" t="str">
        <f>IF(A4335="","",IF(ISERROR(VLOOKUP(A4335,'entry data'!B:F,5,0)),"",VLOOKUP(A4335,'entry data'!B:F,5,0)))</f>
        <v/>
      </c>
      <c r="G4335" s="12" t="str">
        <f>IF(A4335="","",IF(ISERROR(VLOOKUP(A4335,'entry data'!B:I,8,0)),"",VLOOKUP(A4335,'entry data'!B:I,7,0)))</f>
        <v/>
      </c>
      <c r="H4335" s="13" t="str">
        <f>IF(A4335="","",IF(B4335=1,VLOOKUP(A4335,'entry data'!B:D,3,0),I4334))</f>
        <v/>
      </c>
      <c r="I4335" s="14" t="str">
        <f>IF(A4335="","",IF(E4335="weekly",7,IF(E4335="fortnightly",14,IF(E4335="monthly",DATE(IF(MONTH(H4335)=12,YEAR(H4335)+1,YEAR(H4335)),VLOOKUP(MONTH(H4335),index!$D$2:$G$13,2,0),DAY(H4335)),
IF(E4335="quarterly",DATE(IF(MONTH(H4335)&gt;=10,YEAR(H4335)+1,YEAR(H4335)),VLOOKUP(MONTH(H4335),index!$D$2:$G$13,3,0),DAY(H4335)),
IF(E4335="halfyearly",DATE(IF(MONTH(H4335)&gt;=7,YEAR(H4335)+1,YEAR(H4335)),VLOOKUP(MONTH(H4335),index!$D$2:$G$13,4,0),DAY(H4335)),
DATE(YEAR(H4335)+1,MONTH(H4335),DAY(H4335)))))-H4335))+H4335)</f>
        <v/>
      </c>
      <c r="J4335" s="9" t="str">
        <f t="shared" si="424"/>
        <v/>
      </c>
      <c r="K4335" s="11" t="str">
        <f t="shared" si="425"/>
        <v/>
      </c>
      <c r="L4335" s="11" t="str">
        <f t="shared" si="426"/>
        <v/>
      </c>
      <c r="M4335" s="11" t="str">
        <f>IF(A4335="","",VLOOKUP(E4335,index!$A$1:$B$6,2,0)*K4335*G4335)</f>
        <v/>
      </c>
      <c r="N4335" s="11" t="str">
        <f>IF(A4335="","",-PMT(G4335*VLOOKUP(E4335,index!$A$1:$B$6,2,0),C4335,F4335,0,0))</f>
        <v/>
      </c>
      <c r="O4335" s="11" t="str">
        <f t="shared" si="427"/>
        <v/>
      </c>
      <c r="P4335" s="11" t="str">
        <f t="shared" si="422"/>
        <v/>
      </c>
    </row>
    <row r="4336" spans="1:16" x14ac:dyDescent="0.25">
      <c r="A4336" s="9" t="str">
        <f>IF(A4335="","",IF(B4335&lt;C4335,A4335,IF(A4335=MAX('entry data'!$B$8:$B$507),"",A4335+1)))</f>
        <v/>
      </c>
      <c r="B4336" s="9" t="str">
        <f t="shared" si="423"/>
        <v/>
      </c>
      <c r="C4336" s="9" t="str">
        <f>IF(ISERROR(VLOOKUP(A4336,'entry data'!B:G,6,0)),"",VLOOKUP(A4336,'entry data'!B:G,6,0))</f>
        <v/>
      </c>
      <c r="D4336" s="9" t="str">
        <f>IF(ISERROR(VLOOKUP(A4336,'entry data'!B:C,2,0)),"",VLOOKUP(A4336,'entry data'!B:C,2,0))</f>
        <v/>
      </c>
      <c r="E4336" s="9" t="str">
        <f>IF(ISERROR(VLOOKUP(A4336,'entry data'!B:E,4,0)),"",VLOOKUP(A4336,'entry data'!B:E,4,0))</f>
        <v/>
      </c>
      <c r="F4336" s="11" t="str">
        <f>IF(A4336="","",IF(ISERROR(VLOOKUP(A4336,'entry data'!B:F,5,0)),"",VLOOKUP(A4336,'entry data'!B:F,5,0)))</f>
        <v/>
      </c>
      <c r="G4336" s="12" t="str">
        <f>IF(A4336="","",IF(ISERROR(VLOOKUP(A4336,'entry data'!B:I,8,0)),"",VLOOKUP(A4336,'entry data'!B:I,7,0)))</f>
        <v/>
      </c>
      <c r="H4336" s="13" t="str">
        <f>IF(A4336="","",IF(B4336=1,VLOOKUP(A4336,'entry data'!B:D,3,0),I4335))</f>
        <v/>
      </c>
      <c r="I4336" s="14" t="str">
        <f>IF(A4336="","",IF(E4336="weekly",7,IF(E4336="fortnightly",14,IF(E4336="monthly",DATE(IF(MONTH(H4336)=12,YEAR(H4336)+1,YEAR(H4336)),VLOOKUP(MONTH(H4336),index!$D$2:$G$13,2,0),DAY(H4336)),
IF(E4336="quarterly",DATE(IF(MONTH(H4336)&gt;=10,YEAR(H4336)+1,YEAR(H4336)),VLOOKUP(MONTH(H4336),index!$D$2:$G$13,3,0),DAY(H4336)),
IF(E4336="halfyearly",DATE(IF(MONTH(H4336)&gt;=7,YEAR(H4336)+1,YEAR(H4336)),VLOOKUP(MONTH(H4336),index!$D$2:$G$13,4,0),DAY(H4336)),
DATE(YEAR(H4336)+1,MONTH(H4336),DAY(H4336)))))-H4336))+H4336)</f>
        <v/>
      </c>
      <c r="J4336" s="9" t="str">
        <f t="shared" si="424"/>
        <v/>
      </c>
      <c r="K4336" s="11" t="str">
        <f t="shared" si="425"/>
        <v/>
      </c>
      <c r="L4336" s="11" t="str">
        <f t="shared" si="426"/>
        <v/>
      </c>
      <c r="M4336" s="11" t="str">
        <f>IF(A4336="","",VLOOKUP(E4336,index!$A$1:$B$6,2,0)*K4336*G4336)</f>
        <v/>
      </c>
      <c r="N4336" s="11" t="str">
        <f>IF(A4336="","",-PMT(G4336*VLOOKUP(E4336,index!$A$1:$B$6,2,0),C4336,F4336,0,0))</f>
        <v/>
      </c>
      <c r="O4336" s="11" t="str">
        <f t="shared" si="427"/>
        <v/>
      </c>
      <c r="P4336" s="11" t="str">
        <f t="shared" si="422"/>
        <v/>
      </c>
    </row>
    <row r="4337" spans="1:16" x14ac:dyDescent="0.25">
      <c r="A4337" s="9" t="str">
        <f>IF(A4336="","",IF(B4336&lt;C4336,A4336,IF(A4336=MAX('entry data'!$B$8:$B$507),"",A4336+1)))</f>
        <v/>
      </c>
      <c r="B4337" s="9" t="str">
        <f t="shared" si="423"/>
        <v/>
      </c>
      <c r="C4337" s="9" t="str">
        <f>IF(ISERROR(VLOOKUP(A4337,'entry data'!B:G,6,0)),"",VLOOKUP(A4337,'entry data'!B:G,6,0))</f>
        <v/>
      </c>
      <c r="D4337" s="9" t="str">
        <f>IF(ISERROR(VLOOKUP(A4337,'entry data'!B:C,2,0)),"",VLOOKUP(A4337,'entry data'!B:C,2,0))</f>
        <v/>
      </c>
      <c r="E4337" s="9" t="str">
        <f>IF(ISERROR(VLOOKUP(A4337,'entry data'!B:E,4,0)),"",VLOOKUP(A4337,'entry data'!B:E,4,0))</f>
        <v/>
      </c>
      <c r="F4337" s="11" t="str">
        <f>IF(A4337="","",IF(ISERROR(VLOOKUP(A4337,'entry data'!B:F,5,0)),"",VLOOKUP(A4337,'entry data'!B:F,5,0)))</f>
        <v/>
      </c>
      <c r="G4337" s="12" t="str">
        <f>IF(A4337="","",IF(ISERROR(VLOOKUP(A4337,'entry data'!B:I,8,0)),"",VLOOKUP(A4337,'entry data'!B:I,7,0)))</f>
        <v/>
      </c>
      <c r="H4337" s="13" t="str">
        <f>IF(A4337="","",IF(B4337=1,VLOOKUP(A4337,'entry data'!B:D,3,0),I4336))</f>
        <v/>
      </c>
      <c r="I4337" s="14" t="str">
        <f>IF(A4337="","",IF(E4337="weekly",7,IF(E4337="fortnightly",14,IF(E4337="monthly",DATE(IF(MONTH(H4337)=12,YEAR(H4337)+1,YEAR(H4337)),VLOOKUP(MONTH(H4337),index!$D$2:$G$13,2,0),DAY(H4337)),
IF(E4337="quarterly",DATE(IF(MONTH(H4337)&gt;=10,YEAR(H4337)+1,YEAR(H4337)),VLOOKUP(MONTH(H4337),index!$D$2:$G$13,3,0),DAY(H4337)),
IF(E4337="halfyearly",DATE(IF(MONTH(H4337)&gt;=7,YEAR(H4337)+1,YEAR(H4337)),VLOOKUP(MONTH(H4337),index!$D$2:$G$13,4,0),DAY(H4337)),
DATE(YEAR(H4337)+1,MONTH(H4337),DAY(H4337)))))-H4337))+H4337)</f>
        <v/>
      </c>
      <c r="J4337" s="9" t="str">
        <f t="shared" si="424"/>
        <v/>
      </c>
      <c r="K4337" s="11" t="str">
        <f t="shared" si="425"/>
        <v/>
      </c>
      <c r="L4337" s="11" t="str">
        <f t="shared" si="426"/>
        <v/>
      </c>
      <c r="M4337" s="11" t="str">
        <f>IF(A4337="","",VLOOKUP(E4337,index!$A$1:$B$6,2,0)*K4337*G4337)</f>
        <v/>
      </c>
      <c r="N4337" s="11" t="str">
        <f>IF(A4337="","",-PMT(G4337*VLOOKUP(E4337,index!$A$1:$B$6,2,0),C4337,F4337,0,0))</f>
        <v/>
      </c>
      <c r="O4337" s="11" t="str">
        <f t="shared" si="427"/>
        <v/>
      </c>
      <c r="P4337" s="11" t="str">
        <f t="shared" si="422"/>
        <v/>
      </c>
    </row>
    <row r="4338" spans="1:16" x14ac:dyDescent="0.25">
      <c r="A4338" s="9" t="str">
        <f>IF(A4337="","",IF(B4337&lt;C4337,A4337,IF(A4337=MAX('entry data'!$B$8:$B$507),"",A4337+1)))</f>
        <v/>
      </c>
      <c r="B4338" s="9" t="str">
        <f t="shared" si="423"/>
        <v/>
      </c>
      <c r="C4338" s="9" t="str">
        <f>IF(ISERROR(VLOOKUP(A4338,'entry data'!B:G,6,0)),"",VLOOKUP(A4338,'entry data'!B:G,6,0))</f>
        <v/>
      </c>
      <c r="D4338" s="9" t="str">
        <f>IF(ISERROR(VLOOKUP(A4338,'entry data'!B:C,2,0)),"",VLOOKUP(A4338,'entry data'!B:C,2,0))</f>
        <v/>
      </c>
      <c r="E4338" s="9" t="str">
        <f>IF(ISERROR(VLOOKUP(A4338,'entry data'!B:E,4,0)),"",VLOOKUP(A4338,'entry data'!B:E,4,0))</f>
        <v/>
      </c>
      <c r="F4338" s="11" t="str">
        <f>IF(A4338="","",IF(ISERROR(VLOOKUP(A4338,'entry data'!B:F,5,0)),"",VLOOKUP(A4338,'entry data'!B:F,5,0)))</f>
        <v/>
      </c>
      <c r="G4338" s="12" t="str">
        <f>IF(A4338="","",IF(ISERROR(VLOOKUP(A4338,'entry data'!B:I,8,0)),"",VLOOKUP(A4338,'entry data'!B:I,7,0)))</f>
        <v/>
      </c>
      <c r="H4338" s="13" t="str">
        <f>IF(A4338="","",IF(B4338=1,VLOOKUP(A4338,'entry data'!B:D,3,0),I4337))</f>
        <v/>
      </c>
      <c r="I4338" s="14" t="str">
        <f>IF(A4338="","",IF(E4338="weekly",7,IF(E4338="fortnightly",14,IF(E4338="monthly",DATE(IF(MONTH(H4338)=12,YEAR(H4338)+1,YEAR(H4338)),VLOOKUP(MONTH(H4338),index!$D$2:$G$13,2,0),DAY(H4338)),
IF(E4338="quarterly",DATE(IF(MONTH(H4338)&gt;=10,YEAR(H4338)+1,YEAR(H4338)),VLOOKUP(MONTH(H4338),index!$D$2:$G$13,3,0),DAY(H4338)),
IF(E4338="halfyearly",DATE(IF(MONTH(H4338)&gt;=7,YEAR(H4338)+1,YEAR(H4338)),VLOOKUP(MONTH(H4338),index!$D$2:$G$13,4,0),DAY(H4338)),
DATE(YEAR(H4338)+1,MONTH(H4338),DAY(H4338)))))-H4338))+H4338)</f>
        <v/>
      </c>
      <c r="J4338" s="9" t="str">
        <f t="shared" si="424"/>
        <v/>
      </c>
      <c r="K4338" s="11" t="str">
        <f t="shared" si="425"/>
        <v/>
      </c>
      <c r="L4338" s="11" t="str">
        <f t="shared" si="426"/>
        <v/>
      </c>
      <c r="M4338" s="11" t="str">
        <f>IF(A4338="","",VLOOKUP(E4338,index!$A$1:$B$6,2,0)*K4338*G4338)</f>
        <v/>
      </c>
      <c r="N4338" s="11" t="str">
        <f>IF(A4338="","",-PMT(G4338*VLOOKUP(E4338,index!$A$1:$B$6,2,0),C4338,F4338,0,0))</f>
        <v/>
      </c>
      <c r="O4338" s="11" t="str">
        <f t="shared" si="427"/>
        <v/>
      </c>
      <c r="P4338" s="11" t="str">
        <f t="shared" si="422"/>
        <v/>
      </c>
    </row>
    <row r="4339" spans="1:16" x14ac:dyDescent="0.25">
      <c r="A4339" s="9" t="str">
        <f>IF(A4338="","",IF(B4338&lt;C4338,A4338,IF(A4338=MAX('entry data'!$B$8:$B$507),"",A4338+1)))</f>
        <v/>
      </c>
      <c r="B4339" s="9" t="str">
        <f t="shared" si="423"/>
        <v/>
      </c>
      <c r="C4339" s="9" t="str">
        <f>IF(ISERROR(VLOOKUP(A4339,'entry data'!B:G,6,0)),"",VLOOKUP(A4339,'entry data'!B:G,6,0))</f>
        <v/>
      </c>
      <c r="D4339" s="9" t="str">
        <f>IF(ISERROR(VLOOKUP(A4339,'entry data'!B:C,2,0)),"",VLOOKUP(A4339,'entry data'!B:C,2,0))</f>
        <v/>
      </c>
      <c r="E4339" s="9" t="str">
        <f>IF(ISERROR(VLOOKUP(A4339,'entry data'!B:E,4,0)),"",VLOOKUP(A4339,'entry data'!B:E,4,0))</f>
        <v/>
      </c>
      <c r="F4339" s="11" t="str">
        <f>IF(A4339="","",IF(ISERROR(VLOOKUP(A4339,'entry data'!B:F,5,0)),"",VLOOKUP(A4339,'entry data'!B:F,5,0)))</f>
        <v/>
      </c>
      <c r="G4339" s="12" t="str">
        <f>IF(A4339="","",IF(ISERROR(VLOOKUP(A4339,'entry data'!B:I,8,0)),"",VLOOKUP(A4339,'entry data'!B:I,7,0)))</f>
        <v/>
      </c>
      <c r="H4339" s="13" t="str">
        <f>IF(A4339="","",IF(B4339=1,VLOOKUP(A4339,'entry data'!B:D,3,0),I4338))</f>
        <v/>
      </c>
      <c r="I4339" s="14" t="str">
        <f>IF(A4339="","",IF(E4339="weekly",7,IF(E4339="fortnightly",14,IF(E4339="monthly",DATE(IF(MONTH(H4339)=12,YEAR(H4339)+1,YEAR(H4339)),VLOOKUP(MONTH(H4339),index!$D$2:$G$13,2,0),DAY(H4339)),
IF(E4339="quarterly",DATE(IF(MONTH(H4339)&gt;=10,YEAR(H4339)+1,YEAR(H4339)),VLOOKUP(MONTH(H4339),index!$D$2:$G$13,3,0),DAY(H4339)),
IF(E4339="halfyearly",DATE(IF(MONTH(H4339)&gt;=7,YEAR(H4339)+1,YEAR(H4339)),VLOOKUP(MONTH(H4339),index!$D$2:$G$13,4,0),DAY(H4339)),
DATE(YEAR(H4339)+1,MONTH(H4339),DAY(H4339)))))-H4339))+H4339)</f>
        <v/>
      </c>
      <c r="J4339" s="9" t="str">
        <f t="shared" si="424"/>
        <v/>
      </c>
      <c r="K4339" s="11" t="str">
        <f t="shared" si="425"/>
        <v/>
      </c>
      <c r="L4339" s="11" t="str">
        <f t="shared" si="426"/>
        <v/>
      </c>
      <c r="M4339" s="11" t="str">
        <f>IF(A4339="","",VLOOKUP(E4339,index!$A$1:$B$6,2,0)*K4339*G4339)</f>
        <v/>
      </c>
      <c r="N4339" s="11" t="str">
        <f>IF(A4339="","",-PMT(G4339*VLOOKUP(E4339,index!$A$1:$B$6,2,0),C4339,F4339,0,0))</f>
        <v/>
      </c>
      <c r="O4339" s="11" t="str">
        <f t="shared" si="427"/>
        <v/>
      </c>
      <c r="P4339" s="11" t="str">
        <f t="shared" si="422"/>
        <v/>
      </c>
    </row>
    <row r="4340" spans="1:16" x14ac:dyDescent="0.25">
      <c r="A4340" s="9" t="str">
        <f>IF(A4339="","",IF(B4339&lt;C4339,A4339,IF(A4339=MAX('entry data'!$B$8:$B$507),"",A4339+1)))</f>
        <v/>
      </c>
      <c r="B4340" s="9" t="str">
        <f t="shared" si="423"/>
        <v/>
      </c>
      <c r="C4340" s="9" t="str">
        <f>IF(ISERROR(VLOOKUP(A4340,'entry data'!B:G,6,0)),"",VLOOKUP(A4340,'entry data'!B:G,6,0))</f>
        <v/>
      </c>
      <c r="D4340" s="9" t="str">
        <f>IF(ISERROR(VLOOKUP(A4340,'entry data'!B:C,2,0)),"",VLOOKUP(A4340,'entry data'!B:C,2,0))</f>
        <v/>
      </c>
      <c r="E4340" s="9" t="str">
        <f>IF(ISERROR(VLOOKUP(A4340,'entry data'!B:E,4,0)),"",VLOOKUP(A4340,'entry data'!B:E,4,0))</f>
        <v/>
      </c>
      <c r="F4340" s="11" t="str">
        <f>IF(A4340="","",IF(ISERROR(VLOOKUP(A4340,'entry data'!B:F,5,0)),"",VLOOKUP(A4340,'entry data'!B:F,5,0)))</f>
        <v/>
      </c>
      <c r="G4340" s="12" t="str">
        <f>IF(A4340="","",IF(ISERROR(VLOOKUP(A4340,'entry data'!B:I,8,0)),"",VLOOKUP(A4340,'entry data'!B:I,7,0)))</f>
        <v/>
      </c>
      <c r="H4340" s="13" t="str">
        <f>IF(A4340="","",IF(B4340=1,VLOOKUP(A4340,'entry data'!B:D,3,0),I4339))</f>
        <v/>
      </c>
      <c r="I4340" s="14" t="str">
        <f>IF(A4340="","",IF(E4340="weekly",7,IF(E4340="fortnightly",14,IF(E4340="monthly",DATE(IF(MONTH(H4340)=12,YEAR(H4340)+1,YEAR(H4340)),VLOOKUP(MONTH(H4340),index!$D$2:$G$13,2,0),DAY(H4340)),
IF(E4340="quarterly",DATE(IF(MONTH(H4340)&gt;=10,YEAR(H4340)+1,YEAR(H4340)),VLOOKUP(MONTH(H4340),index!$D$2:$G$13,3,0),DAY(H4340)),
IF(E4340="halfyearly",DATE(IF(MONTH(H4340)&gt;=7,YEAR(H4340)+1,YEAR(H4340)),VLOOKUP(MONTH(H4340),index!$D$2:$G$13,4,0),DAY(H4340)),
DATE(YEAR(H4340)+1,MONTH(H4340),DAY(H4340)))))-H4340))+H4340)</f>
        <v/>
      </c>
      <c r="J4340" s="9" t="str">
        <f t="shared" si="424"/>
        <v/>
      </c>
      <c r="K4340" s="11" t="str">
        <f t="shared" si="425"/>
        <v/>
      </c>
      <c r="L4340" s="11" t="str">
        <f t="shared" si="426"/>
        <v/>
      </c>
      <c r="M4340" s="11" t="str">
        <f>IF(A4340="","",VLOOKUP(E4340,index!$A$1:$B$6,2,0)*K4340*G4340)</f>
        <v/>
      </c>
      <c r="N4340" s="11" t="str">
        <f>IF(A4340="","",-PMT(G4340*VLOOKUP(E4340,index!$A$1:$B$6,2,0),C4340,F4340,0,0))</f>
        <v/>
      </c>
      <c r="O4340" s="11" t="str">
        <f t="shared" si="427"/>
        <v/>
      </c>
      <c r="P4340" s="11" t="str">
        <f t="shared" si="422"/>
        <v/>
      </c>
    </row>
    <row r="4341" spans="1:16" x14ac:dyDescent="0.25">
      <c r="A4341" s="9" t="str">
        <f>IF(A4340="","",IF(B4340&lt;C4340,A4340,IF(A4340=MAX('entry data'!$B$8:$B$507),"",A4340+1)))</f>
        <v/>
      </c>
      <c r="B4341" s="9" t="str">
        <f t="shared" si="423"/>
        <v/>
      </c>
      <c r="C4341" s="9" t="str">
        <f>IF(ISERROR(VLOOKUP(A4341,'entry data'!B:G,6,0)),"",VLOOKUP(A4341,'entry data'!B:G,6,0))</f>
        <v/>
      </c>
      <c r="D4341" s="9" t="str">
        <f>IF(ISERROR(VLOOKUP(A4341,'entry data'!B:C,2,0)),"",VLOOKUP(A4341,'entry data'!B:C,2,0))</f>
        <v/>
      </c>
      <c r="E4341" s="9" t="str">
        <f>IF(ISERROR(VLOOKUP(A4341,'entry data'!B:E,4,0)),"",VLOOKUP(A4341,'entry data'!B:E,4,0))</f>
        <v/>
      </c>
      <c r="F4341" s="11" t="str">
        <f>IF(A4341="","",IF(ISERROR(VLOOKUP(A4341,'entry data'!B:F,5,0)),"",VLOOKUP(A4341,'entry data'!B:F,5,0)))</f>
        <v/>
      </c>
      <c r="G4341" s="12" t="str">
        <f>IF(A4341="","",IF(ISERROR(VLOOKUP(A4341,'entry data'!B:I,8,0)),"",VLOOKUP(A4341,'entry data'!B:I,7,0)))</f>
        <v/>
      </c>
      <c r="H4341" s="13" t="str">
        <f>IF(A4341="","",IF(B4341=1,VLOOKUP(A4341,'entry data'!B:D,3,0),I4340))</f>
        <v/>
      </c>
      <c r="I4341" s="14" t="str">
        <f>IF(A4341="","",IF(E4341="weekly",7,IF(E4341="fortnightly",14,IF(E4341="monthly",DATE(IF(MONTH(H4341)=12,YEAR(H4341)+1,YEAR(H4341)),VLOOKUP(MONTH(H4341),index!$D$2:$G$13,2,0),DAY(H4341)),
IF(E4341="quarterly",DATE(IF(MONTH(H4341)&gt;=10,YEAR(H4341)+1,YEAR(H4341)),VLOOKUP(MONTH(H4341),index!$D$2:$G$13,3,0),DAY(H4341)),
IF(E4341="halfyearly",DATE(IF(MONTH(H4341)&gt;=7,YEAR(H4341)+1,YEAR(H4341)),VLOOKUP(MONTH(H4341),index!$D$2:$G$13,4,0),DAY(H4341)),
DATE(YEAR(H4341)+1,MONTH(H4341),DAY(H4341)))))-H4341))+H4341)</f>
        <v/>
      </c>
      <c r="J4341" s="9" t="str">
        <f t="shared" si="424"/>
        <v/>
      </c>
      <c r="K4341" s="11" t="str">
        <f t="shared" si="425"/>
        <v/>
      </c>
      <c r="L4341" s="11" t="str">
        <f t="shared" si="426"/>
        <v/>
      </c>
      <c r="M4341" s="11" t="str">
        <f>IF(A4341="","",VLOOKUP(E4341,index!$A$1:$B$6,2,0)*K4341*G4341)</f>
        <v/>
      </c>
      <c r="N4341" s="11" t="str">
        <f>IF(A4341="","",-PMT(G4341*VLOOKUP(E4341,index!$A$1:$B$6,2,0),C4341,F4341,0,0))</f>
        <v/>
      </c>
      <c r="O4341" s="11" t="str">
        <f t="shared" si="427"/>
        <v/>
      </c>
      <c r="P4341" s="11" t="str">
        <f t="shared" si="422"/>
        <v/>
      </c>
    </row>
    <row r="4342" spans="1:16" x14ac:dyDescent="0.25">
      <c r="A4342" s="9" t="str">
        <f>IF(A4341="","",IF(B4341&lt;C4341,A4341,IF(A4341=MAX('entry data'!$B$8:$B$507),"",A4341+1)))</f>
        <v/>
      </c>
      <c r="B4342" s="9" t="str">
        <f t="shared" si="423"/>
        <v/>
      </c>
      <c r="C4342" s="9" t="str">
        <f>IF(ISERROR(VLOOKUP(A4342,'entry data'!B:G,6,0)),"",VLOOKUP(A4342,'entry data'!B:G,6,0))</f>
        <v/>
      </c>
      <c r="D4342" s="9" t="str">
        <f>IF(ISERROR(VLOOKUP(A4342,'entry data'!B:C,2,0)),"",VLOOKUP(A4342,'entry data'!B:C,2,0))</f>
        <v/>
      </c>
      <c r="E4342" s="9" t="str">
        <f>IF(ISERROR(VLOOKUP(A4342,'entry data'!B:E,4,0)),"",VLOOKUP(A4342,'entry data'!B:E,4,0))</f>
        <v/>
      </c>
      <c r="F4342" s="11" t="str">
        <f>IF(A4342="","",IF(ISERROR(VLOOKUP(A4342,'entry data'!B:F,5,0)),"",VLOOKUP(A4342,'entry data'!B:F,5,0)))</f>
        <v/>
      </c>
      <c r="G4342" s="12" t="str">
        <f>IF(A4342="","",IF(ISERROR(VLOOKUP(A4342,'entry data'!B:I,8,0)),"",VLOOKUP(A4342,'entry data'!B:I,7,0)))</f>
        <v/>
      </c>
      <c r="H4342" s="13" t="str">
        <f>IF(A4342="","",IF(B4342=1,VLOOKUP(A4342,'entry data'!B:D,3,0),I4341))</f>
        <v/>
      </c>
      <c r="I4342" s="14" t="str">
        <f>IF(A4342="","",IF(E4342="weekly",7,IF(E4342="fortnightly",14,IF(E4342="monthly",DATE(IF(MONTH(H4342)=12,YEAR(H4342)+1,YEAR(H4342)),VLOOKUP(MONTH(H4342),index!$D$2:$G$13,2,0),DAY(H4342)),
IF(E4342="quarterly",DATE(IF(MONTH(H4342)&gt;=10,YEAR(H4342)+1,YEAR(H4342)),VLOOKUP(MONTH(H4342),index!$D$2:$G$13,3,0),DAY(H4342)),
IF(E4342="halfyearly",DATE(IF(MONTH(H4342)&gt;=7,YEAR(H4342)+1,YEAR(H4342)),VLOOKUP(MONTH(H4342),index!$D$2:$G$13,4,0),DAY(H4342)),
DATE(YEAR(H4342)+1,MONTH(H4342),DAY(H4342)))))-H4342))+H4342)</f>
        <v/>
      </c>
      <c r="J4342" s="9" t="str">
        <f t="shared" si="424"/>
        <v/>
      </c>
      <c r="K4342" s="11" t="str">
        <f t="shared" si="425"/>
        <v/>
      </c>
      <c r="L4342" s="11" t="str">
        <f t="shared" si="426"/>
        <v/>
      </c>
      <c r="M4342" s="11" t="str">
        <f>IF(A4342="","",VLOOKUP(E4342,index!$A$1:$B$6,2,0)*K4342*G4342)</f>
        <v/>
      </c>
      <c r="N4342" s="11" t="str">
        <f>IF(A4342="","",-PMT(G4342*VLOOKUP(E4342,index!$A$1:$B$6,2,0),C4342,F4342,0,0))</f>
        <v/>
      </c>
      <c r="O4342" s="11" t="str">
        <f t="shared" si="427"/>
        <v/>
      </c>
      <c r="P4342" s="11" t="str">
        <f t="shared" si="422"/>
        <v/>
      </c>
    </row>
    <row r="4343" spans="1:16" x14ac:dyDescent="0.25">
      <c r="A4343" s="9" t="str">
        <f>IF(A4342="","",IF(B4342&lt;C4342,A4342,IF(A4342=MAX('entry data'!$B$8:$B$507),"",A4342+1)))</f>
        <v/>
      </c>
      <c r="B4343" s="9" t="str">
        <f t="shared" si="423"/>
        <v/>
      </c>
      <c r="C4343" s="9" t="str">
        <f>IF(ISERROR(VLOOKUP(A4343,'entry data'!B:G,6,0)),"",VLOOKUP(A4343,'entry data'!B:G,6,0))</f>
        <v/>
      </c>
      <c r="D4343" s="9" t="str">
        <f>IF(ISERROR(VLOOKUP(A4343,'entry data'!B:C,2,0)),"",VLOOKUP(A4343,'entry data'!B:C,2,0))</f>
        <v/>
      </c>
      <c r="E4343" s="9" t="str">
        <f>IF(ISERROR(VLOOKUP(A4343,'entry data'!B:E,4,0)),"",VLOOKUP(A4343,'entry data'!B:E,4,0))</f>
        <v/>
      </c>
      <c r="F4343" s="11" t="str">
        <f>IF(A4343="","",IF(ISERROR(VLOOKUP(A4343,'entry data'!B:F,5,0)),"",VLOOKUP(A4343,'entry data'!B:F,5,0)))</f>
        <v/>
      </c>
      <c r="G4343" s="12" t="str">
        <f>IF(A4343="","",IF(ISERROR(VLOOKUP(A4343,'entry data'!B:I,8,0)),"",VLOOKUP(A4343,'entry data'!B:I,7,0)))</f>
        <v/>
      </c>
      <c r="H4343" s="13" t="str">
        <f>IF(A4343="","",IF(B4343=1,VLOOKUP(A4343,'entry data'!B:D,3,0),I4342))</f>
        <v/>
      </c>
      <c r="I4343" s="14" t="str">
        <f>IF(A4343="","",IF(E4343="weekly",7,IF(E4343="fortnightly",14,IF(E4343="monthly",DATE(IF(MONTH(H4343)=12,YEAR(H4343)+1,YEAR(H4343)),VLOOKUP(MONTH(H4343),index!$D$2:$G$13,2,0),DAY(H4343)),
IF(E4343="quarterly",DATE(IF(MONTH(H4343)&gt;=10,YEAR(H4343)+1,YEAR(H4343)),VLOOKUP(MONTH(H4343),index!$D$2:$G$13,3,0),DAY(H4343)),
IF(E4343="halfyearly",DATE(IF(MONTH(H4343)&gt;=7,YEAR(H4343)+1,YEAR(H4343)),VLOOKUP(MONTH(H4343),index!$D$2:$G$13,4,0),DAY(H4343)),
DATE(YEAR(H4343)+1,MONTH(H4343),DAY(H4343)))))-H4343))+H4343)</f>
        <v/>
      </c>
      <c r="J4343" s="9" t="str">
        <f t="shared" si="424"/>
        <v/>
      </c>
      <c r="K4343" s="11" t="str">
        <f t="shared" si="425"/>
        <v/>
      </c>
      <c r="L4343" s="11" t="str">
        <f t="shared" si="426"/>
        <v/>
      </c>
      <c r="M4343" s="11" t="str">
        <f>IF(A4343="","",VLOOKUP(E4343,index!$A$1:$B$6,2,0)*K4343*G4343)</f>
        <v/>
      </c>
      <c r="N4343" s="11" t="str">
        <f>IF(A4343="","",-PMT(G4343*VLOOKUP(E4343,index!$A$1:$B$6,2,0),C4343,F4343,0,0))</f>
        <v/>
      </c>
      <c r="O4343" s="11" t="str">
        <f t="shared" si="427"/>
        <v/>
      </c>
      <c r="P4343" s="11" t="str">
        <f t="shared" si="422"/>
        <v/>
      </c>
    </row>
    <row r="4344" spans="1:16" x14ac:dyDescent="0.25">
      <c r="A4344" s="9" t="str">
        <f>IF(A4343="","",IF(B4343&lt;C4343,A4343,IF(A4343=MAX('entry data'!$B$8:$B$507),"",A4343+1)))</f>
        <v/>
      </c>
      <c r="B4344" s="9" t="str">
        <f t="shared" si="423"/>
        <v/>
      </c>
      <c r="C4344" s="9" t="str">
        <f>IF(ISERROR(VLOOKUP(A4344,'entry data'!B:G,6,0)),"",VLOOKUP(A4344,'entry data'!B:G,6,0))</f>
        <v/>
      </c>
      <c r="D4344" s="9" t="str">
        <f>IF(ISERROR(VLOOKUP(A4344,'entry data'!B:C,2,0)),"",VLOOKUP(A4344,'entry data'!B:C,2,0))</f>
        <v/>
      </c>
      <c r="E4344" s="9" t="str">
        <f>IF(ISERROR(VLOOKUP(A4344,'entry data'!B:E,4,0)),"",VLOOKUP(A4344,'entry data'!B:E,4,0))</f>
        <v/>
      </c>
      <c r="F4344" s="11" t="str">
        <f>IF(A4344="","",IF(ISERROR(VLOOKUP(A4344,'entry data'!B:F,5,0)),"",VLOOKUP(A4344,'entry data'!B:F,5,0)))</f>
        <v/>
      </c>
      <c r="G4344" s="12" t="str">
        <f>IF(A4344="","",IF(ISERROR(VLOOKUP(A4344,'entry data'!B:I,8,0)),"",VLOOKUP(A4344,'entry data'!B:I,7,0)))</f>
        <v/>
      </c>
      <c r="H4344" s="13" t="str">
        <f>IF(A4344="","",IF(B4344=1,VLOOKUP(A4344,'entry data'!B:D,3,0),I4343))</f>
        <v/>
      </c>
      <c r="I4344" s="14" t="str">
        <f>IF(A4344="","",IF(E4344="weekly",7,IF(E4344="fortnightly",14,IF(E4344="monthly",DATE(IF(MONTH(H4344)=12,YEAR(H4344)+1,YEAR(H4344)),VLOOKUP(MONTH(H4344),index!$D$2:$G$13,2,0),DAY(H4344)),
IF(E4344="quarterly",DATE(IF(MONTH(H4344)&gt;=10,YEAR(H4344)+1,YEAR(H4344)),VLOOKUP(MONTH(H4344),index!$D$2:$G$13,3,0),DAY(H4344)),
IF(E4344="halfyearly",DATE(IF(MONTH(H4344)&gt;=7,YEAR(H4344)+1,YEAR(H4344)),VLOOKUP(MONTH(H4344),index!$D$2:$G$13,4,0),DAY(H4344)),
DATE(YEAR(H4344)+1,MONTH(H4344),DAY(H4344)))))-H4344))+H4344)</f>
        <v/>
      </c>
      <c r="J4344" s="9" t="str">
        <f t="shared" si="424"/>
        <v/>
      </c>
      <c r="K4344" s="11" t="str">
        <f t="shared" si="425"/>
        <v/>
      </c>
      <c r="L4344" s="11" t="str">
        <f t="shared" si="426"/>
        <v/>
      </c>
      <c r="M4344" s="11" t="str">
        <f>IF(A4344="","",VLOOKUP(E4344,index!$A$1:$B$6,2,0)*K4344*G4344)</f>
        <v/>
      </c>
      <c r="N4344" s="11" t="str">
        <f>IF(A4344="","",-PMT(G4344*VLOOKUP(E4344,index!$A$1:$B$6,2,0),C4344,F4344,0,0))</f>
        <v/>
      </c>
      <c r="O4344" s="11" t="str">
        <f t="shared" si="427"/>
        <v/>
      </c>
      <c r="P4344" s="11" t="str">
        <f t="shared" si="422"/>
        <v/>
      </c>
    </row>
    <row r="4345" spans="1:16" x14ac:dyDescent="0.25">
      <c r="A4345" s="9" t="str">
        <f>IF(A4344="","",IF(B4344&lt;C4344,A4344,IF(A4344=MAX('entry data'!$B$8:$B$507),"",A4344+1)))</f>
        <v/>
      </c>
      <c r="B4345" s="9" t="str">
        <f t="shared" si="423"/>
        <v/>
      </c>
      <c r="C4345" s="9" t="str">
        <f>IF(ISERROR(VLOOKUP(A4345,'entry data'!B:G,6,0)),"",VLOOKUP(A4345,'entry data'!B:G,6,0))</f>
        <v/>
      </c>
      <c r="D4345" s="9" t="str">
        <f>IF(ISERROR(VLOOKUP(A4345,'entry data'!B:C,2,0)),"",VLOOKUP(A4345,'entry data'!B:C,2,0))</f>
        <v/>
      </c>
      <c r="E4345" s="9" t="str">
        <f>IF(ISERROR(VLOOKUP(A4345,'entry data'!B:E,4,0)),"",VLOOKUP(A4345,'entry data'!B:E,4,0))</f>
        <v/>
      </c>
      <c r="F4345" s="11" t="str">
        <f>IF(A4345="","",IF(ISERROR(VLOOKUP(A4345,'entry data'!B:F,5,0)),"",VLOOKUP(A4345,'entry data'!B:F,5,0)))</f>
        <v/>
      </c>
      <c r="G4345" s="12" t="str">
        <f>IF(A4345="","",IF(ISERROR(VLOOKUP(A4345,'entry data'!B:I,8,0)),"",VLOOKUP(A4345,'entry data'!B:I,7,0)))</f>
        <v/>
      </c>
      <c r="H4345" s="13" t="str">
        <f>IF(A4345="","",IF(B4345=1,VLOOKUP(A4345,'entry data'!B:D,3,0),I4344))</f>
        <v/>
      </c>
      <c r="I4345" s="14" t="str">
        <f>IF(A4345="","",IF(E4345="weekly",7,IF(E4345="fortnightly",14,IF(E4345="monthly",DATE(IF(MONTH(H4345)=12,YEAR(H4345)+1,YEAR(H4345)),VLOOKUP(MONTH(H4345),index!$D$2:$G$13,2,0),DAY(H4345)),
IF(E4345="quarterly",DATE(IF(MONTH(H4345)&gt;=10,YEAR(H4345)+1,YEAR(H4345)),VLOOKUP(MONTH(H4345),index!$D$2:$G$13,3,0),DAY(H4345)),
IF(E4345="halfyearly",DATE(IF(MONTH(H4345)&gt;=7,YEAR(H4345)+1,YEAR(H4345)),VLOOKUP(MONTH(H4345),index!$D$2:$G$13,4,0),DAY(H4345)),
DATE(YEAR(H4345)+1,MONTH(H4345),DAY(H4345)))))-H4345))+H4345)</f>
        <v/>
      </c>
      <c r="J4345" s="9" t="str">
        <f t="shared" si="424"/>
        <v/>
      </c>
      <c r="K4345" s="11" t="str">
        <f t="shared" si="425"/>
        <v/>
      </c>
      <c r="L4345" s="11" t="str">
        <f t="shared" si="426"/>
        <v/>
      </c>
      <c r="M4345" s="11" t="str">
        <f>IF(A4345="","",VLOOKUP(E4345,index!$A$1:$B$6,2,0)*K4345*G4345)</f>
        <v/>
      </c>
      <c r="N4345" s="11" t="str">
        <f>IF(A4345="","",-PMT(G4345*VLOOKUP(E4345,index!$A$1:$B$6,2,0),C4345,F4345,0,0))</f>
        <v/>
      </c>
      <c r="O4345" s="11" t="str">
        <f t="shared" si="427"/>
        <v/>
      </c>
      <c r="P4345" s="11" t="str">
        <f t="shared" si="422"/>
        <v/>
      </c>
    </row>
    <row r="4346" spans="1:16" x14ac:dyDescent="0.25">
      <c r="A4346" s="9" t="str">
        <f>IF(A4345="","",IF(B4345&lt;C4345,A4345,IF(A4345=MAX('entry data'!$B$8:$B$507),"",A4345+1)))</f>
        <v/>
      </c>
      <c r="B4346" s="9" t="str">
        <f t="shared" si="423"/>
        <v/>
      </c>
      <c r="C4346" s="9" t="str">
        <f>IF(ISERROR(VLOOKUP(A4346,'entry data'!B:G,6,0)),"",VLOOKUP(A4346,'entry data'!B:G,6,0))</f>
        <v/>
      </c>
      <c r="D4346" s="9" t="str">
        <f>IF(ISERROR(VLOOKUP(A4346,'entry data'!B:C,2,0)),"",VLOOKUP(A4346,'entry data'!B:C,2,0))</f>
        <v/>
      </c>
      <c r="E4346" s="9" t="str">
        <f>IF(ISERROR(VLOOKUP(A4346,'entry data'!B:E,4,0)),"",VLOOKUP(A4346,'entry data'!B:E,4,0))</f>
        <v/>
      </c>
      <c r="F4346" s="11" t="str">
        <f>IF(A4346="","",IF(ISERROR(VLOOKUP(A4346,'entry data'!B:F,5,0)),"",VLOOKUP(A4346,'entry data'!B:F,5,0)))</f>
        <v/>
      </c>
      <c r="G4346" s="12" t="str">
        <f>IF(A4346="","",IF(ISERROR(VLOOKUP(A4346,'entry data'!B:I,8,0)),"",VLOOKUP(A4346,'entry data'!B:I,7,0)))</f>
        <v/>
      </c>
      <c r="H4346" s="13" t="str">
        <f>IF(A4346="","",IF(B4346=1,VLOOKUP(A4346,'entry data'!B:D,3,0),I4345))</f>
        <v/>
      </c>
      <c r="I4346" s="14" t="str">
        <f>IF(A4346="","",IF(E4346="weekly",7,IF(E4346="fortnightly",14,IF(E4346="monthly",DATE(IF(MONTH(H4346)=12,YEAR(H4346)+1,YEAR(H4346)),VLOOKUP(MONTH(H4346),index!$D$2:$G$13,2,0),DAY(H4346)),
IF(E4346="quarterly",DATE(IF(MONTH(H4346)&gt;=10,YEAR(H4346)+1,YEAR(H4346)),VLOOKUP(MONTH(H4346),index!$D$2:$G$13,3,0),DAY(H4346)),
IF(E4346="halfyearly",DATE(IF(MONTH(H4346)&gt;=7,YEAR(H4346)+1,YEAR(H4346)),VLOOKUP(MONTH(H4346),index!$D$2:$G$13,4,0),DAY(H4346)),
DATE(YEAR(H4346)+1,MONTH(H4346),DAY(H4346)))))-H4346))+H4346)</f>
        <v/>
      </c>
      <c r="J4346" s="9" t="str">
        <f t="shared" si="424"/>
        <v/>
      </c>
      <c r="K4346" s="11" t="str">
        <f t="shared" si="425"/>
        <v/>
      </c>
      <c r="L4346" s="11" t="str">
        <f t="shared" si="426"/>
        <v/>
      </c>
      <c r="M4346" s="11" t="str">
        <f>IF(A4346="","",VLOOKUP(E4346,index!$A$1:$B$6,2,0)*K4346*G4346)</f>
        <v/>
      </c>
      <c r="N4346" s="11" t="str">
        <f>IF(A4346="","",-PMT(G4346*VLOOKUP(E4346,index!$A$1:$B$6,2,0),C4346,F4346,0,0))</f>
        <v/>
      </c>
      <c r="O4346" s="11" t="str">
        <f t="shared" si="427"/>
        <v/>
      </c>
      <c r="P4346" s="11" t="str">
        <f t="shared" si="422"/>
        <v/>
      </c>
    </row>
    <row r="4347" spans="1:16" x14ac:dyDescent="0.25">
      <c r="A4347" s="9" t="str">
        <f>IF(A4346="","",IF(B4346&lt;C4346,A4346,IF(A4346=MAX('entry data'!$B$8:$B$507),"",A4346+1)))</f>
        <v/>
      </c>
      <c r="B4347" s="9" t="str">
        <f t="shared" si="423"/>
        <v/>
      </c>
      <c r="C4347" s="9" t="str">
        <f>IF(ISERROR(VLOOKUP(A4347,'entry data'!B:G,6,0)),"",VLOOKUP(A4347,'entry data'!B:G,6,0))</f>
        <v/>
      </c>
      <c r="D4347" s="9" t="str">
        <f>IF(ISERROR(VLOOKUP(A4347,'entry data'!B:C,2,0)),"",VLOOKUP(A4347,'entry data'!B:C,2,0))</f>
        <v/>
      </c>
      <c r="E4347" s="9" t="str">
        <f>IF(ISERROR(VLOOKUP(A4347,'entry data'!B:E,4,0)),"",VLOOKUP(A4347,'entry data'!B:E,4,0))</f>
        <v/>
      </c>
      <c r="F4347" s="11" t="str">
        <f>IF(A4347="","",IF(ISERROR(VLOOKUP(A4347,'entry data'!B:F,5,0)),"",VLOOKUP(A4347,'entry data'!B:F,5,0)))</f>
        <v/>
      </c>
      <c r="G4347" s="12" t="str">
        <f>IF(A4347="","",IF(ISERROR(VLOOKUP(A4347,'entry data'!B:I,8,0)),"",VLOOKUP(A4347,'entry data'!B:I,7,0)))</f>
        <v/>
      </c>
      <c r="H4347" s="13" t="str">
        <f>IF(A4347="","",IF(B4347=1,VLOOKUP(A4347,'entry data'!B:D,3,0),I4346))</f>
        <v/>
      </c>
      <c r="I4347" s="14" t="str">
        <f>IF(A4347="","",IF(E4347="weekly",7,IF(E4347="fortnightly",14,IF(E4347="monthly",DATE(IF(MONTH(H4347)=12,YEAR(H4347)+1,YEAR(H4347)),VLOOKUP(MONTH(H4347),index!$D$2:$G$13,2,0),DAY(H4347)),
IF(E4347="quarterly",DATE(IF(MONTH(H4347)&gt;=10,YEAR(H4347)+1,YEAR(H4347)),VLOOKUP(MONTH(H4347),index!$D$2:$G$13,3,0),DAY(H4347)),
IF(E4347="halfyearly",DATE(IF(MONTH(H4347)&gt;=7,YEAR(H4347)+1,YEAR(H4347)),VLOOKUP(MONTH(H4347),index!$D$2:$G$13,4,0),DAY(H4347)),
DATE(YEAR(H4347)+1,MONTH(H4347),DAY(H4347)))))-H4347))+H4347)</f>
        <v/>
      </c>
      <c r="J4347" s="9" t="str">
        <f t="shared" si="424"/>
        <v/>
      </c>
      <c r="K4347" s="11" t="str">
        <f t="shared" si="425"/>
        <v/>
      </c>
      <c r="L4347" s="11" t="str">
        <f t="shared" si="426"/>
        <v/>
      </c>
      <c r="M4347" s="11" t="str">
        <f>IF(A4347="","",VLOOKUP(E4347,index!$A$1:$B$6,2,0)*K4347*G4347)</f>
        <v/>
      </c>
      <c r="N4347" s="11" t="str">
        <f>IF(A4347="","",-PMT(G4347*VLOOKUP(E4347,index!$A$1:$B$6,2,0),C4347,F4347,0,0))</f>
        <v/>
      </c>
      <c r="O4347" s="11" t="str">
        <f t="shared" si="427"/>
        <v/>
      </c>
      <c r="P4347" s="11" t="str">
        <f t="shared" si="422"/>
        <v/>
      </c>
    </row>
    <row r="4348" spans="1:16" x14ac:dyDescent="0.25">
      <c r="A4348" s="9" t="str">
        <f>IF(A4347="","",IF(B4347&lt;C4347,A4347,IF(A4347=MAX('entry data'!$B$8:$B$507),"",A4347+1)))</f>
        <v/>
      </c>
      <c r="B4348" s="9" t="str">
        <f t="shared" si="423"/>
        <v/>
      </c>
      <c r="C4348" s="9" t="str">
        <f>IF(ISERROR(VLOOKUP(A4348,'entry data'!B:G,6,0)),"",VLOOKUP(A4348,'entry data'!B:G,6,0))</f>
        <v/>
      </c>
      <c r="D4348" s="9" t="str">
        <f>IF(ISERROR(VLOOKUP(A4348,'entry data'!B:C,2,0)),"",VLOOKUP(A4348,'entry data'!B:C,2,0))</f>
        <v/>
      </c>
      <c r="E4348" s="9" t="str">
        <f>IF(ISERROR(VLOOKUP(A4348,'entry data'!B:E,4,0)),"",VLOOKUP(A4348,'entry data'!B:E,4,0))</f>
        <v/>
      </c>
      <c r="F4348" s="11" t="str">
        <f>IF(A4348="","",IF(ISERROR(VLOOKUP(A4348,'entry data'!B:F,5,0)),"",VLOOKUP(A4348,'entry data'!B:F,5,0)))</f>
        <v/>
      </c>
      <c r="G4348" s="12" t="str">
        <f>IF(A4348="","",IF(ISERROR(VLOOKUP(A4348,'entry data'!B:I,8,0)),"",VLOOKUP(A4348,'entry data'!B:I,7,0)))</f>
        <v/>
      </c>
      <c r="H4348" s="13" t="str">
        <f>IF(A4348="","",IF(B4348=1,VLOOKUP(A4348,'entry data'!B:D,3,0),I4347))</f>
        <v/>
      </c>
      <c r="I4348" s="14" t="str">
        <f>IF(A4348="","",IF(E4348="weekly",7,IF(E4348="fortnightly",14,IF(E4348="monthly",DATE(IF(MONTH(H4348)=12,YEAR(H4348)+1,YEAR(H4348)),VLOOKUP(MONTH(H4348),index!$D$2:$G$13,2,0),DAY(H4348)),
IF(E4348="quarterly",DATE(IF(MONTH(H4348)&gt;=10,YEAR(H4348)+1,YEAR(H4348)),VLOOKUP(MONTH(H4348),index!$D$2:$G$13,3,0),DAY(H4348)),
IF(E4348="halfyearly",DATE(IF(MONTH(H4348)&gt;=7,YEAR(H4348)+1,YEAR(H4348)),VLOOKUP(MONTH(H4348),index!$D$2:$G$13,4,0),DAY(H4348)),
DATE(YEAR(H4348)+1,MONTH(H4348),DAY(H4348)))))-H4348))+H4348)</f>
        <v/>
      </c>
      <c r="J4348" s="9" t="str">
        <f t="shared" si="424"/>
        <v/>
      </c>
      <c r="K4348" s="11" t="str">
        <f t="shared" si="425"/>
        <v/>
      </c>
      <c r="L4348" s="11" t="str">
        <f t="shared" si="426"/>
        <v/>
      </c>
      <c r="M4348" s="11" t="str">
        <f>IF(A4348="","",VLOOKUP(E4348,index!$A$1:$B$6,2,0)*K4348*G4348)</f>
        <v/>
      </c>
      <c r="N4348" s="11" t="str">
        <f>IF(A4348="","",-PMT(G4348*VLOOKUP(E4348,index!$A$1:$B$6,2,0),C4348,F4348,0,0))</f>
        <v/>
      </c>
      <c r="O4348" s="11" t="str">
        <f t="shared" si="427"/>
        <v/>
      </c>
      <c r="P4348" s="11" t="str">
        <f t="shared" si="422"/>
        <v/>
      </c>
    </row>
    <row r="4349" spans="1:16" x14ac:dyDescent="0.25">
      <c r="A4349" s="9" t="str">
        <f>IF(A4348="","",IF(B4348&lt;C4348,A4348,IF(A4348=MAX('entry data'!$B$8:$B$507),"",A4348+1)))</f>
        <v/>
      </c>
      <c r="B4349" s="9" t="str">
        <f t="shared" si="423"/>
        <v/>
      </c>
      <c r="C4349" s="9" t="str">
        <f>IF(ISERROR(VLOOKUP(A4349,'entry data'!B:G,6,0)),"",VLOOKUP(A4349,'entry data'!B:G,6,0))</f>
        <v/>
      </c>
      <c r="D4349" s="9" t="str">
        <f>IF(ISERROR(VLOOKUP(A4349,'entry data'!B:C,2,0)),"",VLOOKUP(A4349,'entry data'!B:C,2,0))</f>
        <v/>
      </c>
      <c r="E4349" s="9" t="str">
        <f>IF(ISERROR(VLOOKUP(A4349,'entry data'!B:E,4,0)),"",VLOOKUP(A4349,'entry data'!B:E,4,0))</f>
        <v/>
      </c>
      <c r="F4349" s="11" t="str">
        <f>IF(A4349="","",IF(ISERROR(VLOOKUP(A4349,'entry data'!B:F,5,0)),"",VLOOKUP(A4349,'entry data'!B:F,5,0)))</f>
        <v/>
      </c>
      <c r="G4349" s="12" t="str">
        <f>IF(A4349="","",IF(ISERROR(VLOOKUP(A4349,'entry data'!B:I,8,0)),"",VLOOKUP(A4349,'entry data'!B:I,7,0)))</f>
        <v/>
      </c>
      <c r="H4349" s="13" t="str">
        <f>IF(A4349="","",IF(B4349=1,VLOOKUP(A4349,'entry data'!B:D,3,0),I4348))</f>
        <v/>
      </c>
      <c r="I4349" s="14" t="str">
        <f>IF(A4349="","",IF(E4349="weekly",7,IF(E4349="fortnightly",14,IF(E4349="monthly",DATE(IF(MONTH(H4349)=12,YEAR(H4349)+1,YEAR(H4349)),VLOOKUP(MONTH(H4349),index!$D$2:$G$13,2,0),DAY(H4349)),
IF(E4349="quarterly",DATE(IF(MONTH(H4349)&gt;=10,YEAR(H4349)+1,YEAR(H4349)),VLOOKUP(MONTH(H4349),index!$D$2:$G$13,3,0),DAY(H4349)),
IF(E4349="halfyearly",DATE(IF(MONTH(H4349)&gt;=7,YEAR(H4349)+1,YEAR(H4349)),VLOOKUP(MONTH(H4349),index!$D$2:$G$13,4,0),DAY(H4349)),
DATE(YEAR(H4349)+1,MONTH(H4349),DAY(H4349)))))-H4349))+H4349)</f>
        <v/>
      </c>
      <c r="J4349" s="9" t="str">
        <f t="shared" si="424"/>
        <v/>
      </c>
      <c r="K4349" s="11" t="str">
        <f t="shared" si="425"/>
        <v/>
      </c>
      <c r="L4349" s="11" t="str">
        <f t="shared" si="426"/>
        <v/>
      </c>
      <c r="M4349" s="11" t="str">
        <f>IF(A4349="","",VLOOKUP(E4349,index!$A$1:$B$6,2,0)*K4349*G4349)</f>
        <v/>
      </c>
      <c r="N4349" s="11" t="str">
        <f>IF(A4349="","",-PMT(G4349*VLOOKUP(E4349,index!$A$1:$B$6,2,0),C4349,F4349,0,0))</f>
        <v/>
      </c>
      <c r="O4349" s="11" t="str">
        <f t="shared" si="427"/>
        <v/>
      </c>
      <c r="P4349" s="11" t="str">
        <f t="shared" si="422"/>
        <v/>
      </c>
    </row>
    <row r="4350" spans="1:16" x14ac:dyDescent="0.25">
      <c r="A4350" s="9" t="str">
        <f>IF(A4349="","",IF(B4349&lt;C4349,A4349,IF(A4349=MAX('entry data'!$B$8:$B$507),"",A4349+1)))</f>
        <v/>
      </c>
      <c r="B4350" s="9" t="str">
        <f t="shared" si="423"/>
        <v/>
      </c>
      <c r="C4350" s="9" t="str">
        <f>IF(ISERROR(VLOOKUP(A4350,'entry data'!B:G,6,0)),"",VLOOKUP(A4350,'entry data'!B:G,6,0))</f>
        <v/>
      </c>
      <c r="D4350" s="9" t="str">
        <f>IF(ISERROR(VLOOKUP(A4350,'entry data'!B:C,2,0)),"",VLOOKUP(A4350,'entry data'!B:C,2,0))</f>
        <v/>
      </c>
      <c r="E4350" s="9" t="str">
        <f>IF(ISERROR(VLOOKUP(A4350,'entry data'!B:E,4,0)),"",VLOOKUP(A4350,'entry data'!B:E,4,0))</f>
        <v/>
      </c>
      <c r="F4350" s="11" t="str">
        <f>IF(A4350="","",IF(ISERROR(VLOOKUP(A4350,'entry data'!B:F,5,0)),"",VLOOKUP(A4350,'entry data'!B:F,5,0)))</f>
        <v/>
      </c>
      <c r="G4350" s="12" t="str">
        <f>IF(A4350="","",IF(ISERROR(VLOOKUP(A4350,'entry data'!B:I,8,0)),"",VLOOKUP(A4350,'entry data'!B:I,7,0)))</f>
        <v/>
      </c>
      <c r="H4350" s="13" t="str">
        <f>IF(A4350="","",IF(B4350=1,VLOOKUP(A4350,'entry data'!B:D,3,0),I4349))</f>
        <v/>
      </c>
      <c r="I4350" s="14" t="str">
        <f>IF(A4350="","",IF(E4350="weekly",7,IF(E4350="fortnightly",14,IF(E4350="monthly",DATE(IF(MONTH(H4350)=12,YEAR(H4350)+1,YEAR(H4350)),VLOOKUP(MONTH(H4350),index!$D$2:$G$13,2,0),DAY(H4350)),
IF(E4350="quarterly",DATE(IF(MONTH(H4350)&gt;=10,YEAR(H4350)+1,YEAR(H4350)),VLOOKUP(MONTH(H4350),index!$D$2:$G$13,3,0),DAY(H4350)),
IF(E4350="halfyearly",DATE(IF(MONTH(H4350)&gt;=7,YEAR(H4350)+1,YEAR(H4350)),VLOOKUP(MONTH(H4350),index!$D$2:$G$13,4,0),DAY(H4350)),
DATE(YEAR(H4350)+1,MONTH(H4350),DAY(H4350)))))-H4350))+H4350)</f>
        <v/>
      </c>
      <c r="J4350" s="9" t="str">
        <f t="shared" si="424"/>
        <v/>
      </c>
      <c r="K4350" s="11" t="str">
        <f t="shared" si="425"/>
        <v/>
      </c>
      <c r="L4350" s="11" t="str">
        <f t="shared" si="426"/>
        <v/>
      </c>
      <c r="M4350" s="11" t="str">
        <f>IF(A4350="","",VLOOKUP(E4350,index!$A$1:$B$6,2,0)*K4350*G4350)</f>
        <v/>
      </c>
      <c r="N4350" s="11" t="str">
        <f>IF(A4350="","",-PMT(G4350*VLOOKUP(E4350,index!$A$1:$B$6,2,0),C4350,F4350,0,0))</f>
        <v/>
      </c>
      <c r="O4350" s="11" t="str">
        <f t="shared" si="427"/>
        <v/>
      </c>
      <c r="P4350" s="11" t="str">
        <f t="shared" si="422"/>
        <v/>
      </c>
    </row>
    <row r="4351" spans="1:16" x14ac:dyDescent="0.25">
      <c r="A4351" s="9" t="str">
        <f>IF(A4350="","",IF(B4350&lt;C4350,A4350,IF(A4350=MAX('entry data'!$B$8:$B$507),"",A4350+1)))</f>
        <v/>
      </c>
      <c r="B4351" s="9" t="str">
        <f t="shared" si="423"/>
        <v/>
      </c>
      <c r="C4351" s="9" t="str">
        <f>IF(ISERROR(VLOOKUP(A4351,'entry data'!B:G,6,0)),"",VLOOKUP(A4351,'entry data'!B:G,6,0))</f>
        <v/>
      </c>
      <c r="D4351" s="9" t="str">
        <f>IF(ISERROR(VLOOKUP(A4351,'entry data'!B:C,2,0)),"",VLOOKUP(A4351,'entry data'!B:C,2,0))</f>
        <v/>
      </c>
      <c r="E4351" s="9" t="str">
        <f>IF(ISERROR(VLOOKUP(A4351,'entry data'!B:E,4,0)),"",VLOOKUP(A4351,'entry data'!B:E,4,0))</f>
        <v/>
      </c>
      <c r="F4351" s="11" t="str">
        <f>IF(A4351="","",IF(ISERROR(VLOOKUP(A4351,'entry data'!B:F,5,0)),"",VLOOKUP(A4351,'entry data'!B:F,5,0)))</f>
        <v/>
      </c>
      <c r="G4351" s="12" t="str">
        <f>IF(A4351="","",IF(ISERROR(VLOOKUP(A4351,'entry data'!B:I,8,0)),"",VLOOKUP(A4351,'entry data'!B:I,7,0)))</f>
        <v/>
      </c>
      <c r="H4351" s="13" t="str">
        <f>IF(A4351="","",IF(B4351=1,VLOOKUP(A4351,'entry data'!B:D,3,0),I4350))</f>
        <v/>
      </c>
      <c r="I4351" s="14" t="str">
        <f>IF(A4351="","",IF(E4351="weekly",7,IF(E4351="fortnightly",14,IF(E4351="monthly",DATE(IF(MONTH(H4351)=12,YEAR(H4351)+1,YEAR(H4351)),VLOOKUP(MONTH(H4351),index!$D$2:$G$13,2,0),DAY(H4351)),
IF(E4351="quarterly",DATE(IF(MONTH(H4351)&gt;=10,YEAR(H4351)+1,YEAR(H4351)),VLOOKUP(MONTH(H4351),index!$D$2:$G$13,3,0),DAY(H4351)),
IF(E4351="halfyearly",DATE(IF(MONTH(H4351)&gt;=7,YEAR(H4351)+1,YEAR(H4351)),VLOOKUP(MONTH(H4351),index!$D$2:$G$13,4,0),DAY(H4351)),
DATE(YEAR(H4351)+1,MONTH(H4351),DAY(H4351)))))-H4351))+H4351)</f>
        <v/>
      </c>
      <c r="J4351" s="9" t="str">
        <f t="shared" si="424"/>
        <v/>
      </c>
      <c r="K4351" s="11" t="str">
        <f t="shared" si="425"/>
        <v/>
      </c>
      <c r="L4351" s="11" t="str">
        <f t="shared" si="426"/>
        <v/>
      </c>
      <c r="M4351" s="11" t="str">
        <f>IF(A4351="","",VLOOKUP(E4351,index!$A$1:$B$6,2,0)*K4351*G4351)</f>
        <v/>
      </c>
      <c r="N4351" s="11" t="str">
        <f>IF(A4351="","",-PMT(G4351*VLOOKUP(E4351,index!$A$1:$B$6,2,0),C4351,F4351,0,0))</f>
        <v/>
      </c>
      <c r="O4351" s="11" t="str">
        <f t="shared" si="427"/>
        <v/>
      </c>
      <c r="P4351" s="11" t="str">
        <f t="shared" si="422"/>
        <v/>
      </c>
    </row>
    <row r="4352" spans="1:16" x14ac:dyDescent="0.25">
      <c r="A4352" s="9" t="str">
        <f>IF(A4351="","",IF(B4351&lt;C4351,A4351,IF(A4351=MAX('entry data'!$B$8:$B$507),"",A4351+1)))</f>
        <v/>
      </c>
      <c r="B4352" s="9" t="str">
        <f t="shared" si="423"/>
        <v/>
      </c>
      <c r="C4352" s="9" t="str">
        <f>IF(ISERROR(VLOOKUP(A4352,'entry data'!B:G,6,0)),"",VLOOKUP(A4352,'entry data'!B:G,6,0))</f>
        <v/>
      </c>
      <c r="D4352" s="9" t="str">
        <f>IF(ISERROR(VLOOKUP(A4352,'entry data'!B:C,2,0)),"",VLOOKUP(A4352,'entry data'!B:C,2,0))</f>
        <v/>
      </c>
      <c r="E4352" s="9" t="str">
        <f>IF(ISERROR(VLOOKUP(A4352,'entry data'!B:E,4,0)),"",VLOOKUP(A4352,'entry data'!B:E,4,0))</f>
        <v/>
      </c>
      <c r="F4352" s="11" t="str">
        <f>IF(A4352="","",IF(ISERROR(VLOOKUP(A4352,'entry data'!B:F,5,0)),"",VLOOKUP(A4352,'entry data'!B:F,5,0)))</f>
        <v/>
      </c>
      <c r="G4352" s="12" t="str">
        <f>IF(A4352="","",IF(ISERROR(VLOOKUP(A4352,'entry data'!B:I,8,0)),"",VLOOKUP(A4352,'entry data'!B:I,7,0)))</f>
        <v/>
      </c>
      <c r="H4352" s="13" t="str">
        <f>IF(A4352="","",IF(B4352=1,VLOOKUP(A4352,'entry data'!B:D,3,0),I4351))</f>
        <v/>
      </c>
      <c r="I4352" s="14" t="str">
        <f>IF(A4352="","",IF(E4352="weekly",7,IF(E4352="fortnightly",14,IF(E4352="monthly",DATE(IF(MONTH(H4352)=12,YEAR(H4352)+1,YEAR(H4352)),VLOOKUP(MONTH(H4352),index!$D$2:$G$13,2,0),DAY(H4352)),
IF(E4352="quarterly",DATE(IF(MONTH(H4352)&gt;=10,YEAR(H4352)+1,YEAR(H4352)),VLOOKUP(MONTH(H4352),index!$D$2:$G$13,3,0),DAY(H4352)),
IF(E4352="halfyearly",DATE(IF(MONTH(H4352)&gt;=7,YEAR(H4352)+1,YEAR(H4352)),VLOOKUP(MONTH(H4352),index!$D$2:$G$13,4,0),DAY(H4352)),
DATE(YEAR(H4352)+1,MONTH(H4352),DAY(H4352)))))-H4352))+H4352)</f>
        <v/>
      </c>
      <c r="J4352" s="9" t="str">
        <f t="shared" si="424"/>
        <v/>
      </c>
      <c r="K4352" s="11" t="str">
        <f t="shared" si="425"/>
        <v/>
      </c>
      <c r="L4352" s="11" t="str">
        <f t="shared" si="426"/>
        <v/>
      </c>
      <c r="M4352" s="11" t="str">
        <f>IF(A4352="","",VLOOKUP(E4352,index!$A$1:$B$6,2,0)*K4352*G4352)</f>
        <v/>
      </c>
      <c r="N4352" s="11" t="str">
        <f>IF(A4352="","",-PMT(G4352*VLOOKUP(E4352,index!$A$1:$B$6,2,0),C4352,F4352,0,0))</f>
        <v/>
      </c>
      <c r="O4352" s="11" t="str">
        <f t="shared" si="427"/>
        <v/>
      </c>
      <c r="P4352" s="11" t="str">
        <f t="shared" si="422"/>
        <v/>
      </c>
    </row>
    <row r="4353" spans="1:16" x14ac:dyDescent="0.25">
      <c r="A4353" s="9" t="str">
        <f>IF(A4352="","",IF(B4352&lt;C4352,A4352,IF(A4352=MAX('entry data'!$B$8:$B$507),"",A4352+1)))</f>
        <v/>
      </c>
      <c r="B4353" s="9" t="str">
        <f t="shared" si="423"/>
        <v/>
      </c>
      <c r="C4353" s="9" t="str">
        <f>IF(ISERROR(VLOOKUP(A4353,'entry data'!B:G,6,0)),"",VLOOKUP(A4353,'entry data'!B:G,6,0))</f>
        <v/>
      </c>
      <c r="D4353" s="9" t="str">
        <f>IF(ISERROR(VLOOKUP(A4353,'entry data'!B:C,2,0)),"",VLOOKUP(A4353,'entry data'!B:C,2,0))</f>
        <v/>
      </c>
      <c r="E4353" s="9" t="str">
        <f>IF(ISERROR(VLOOKUP(A4353,'entry data'!B:E,4,0)),"",VLOOKUP(A4353,'entry data'!B:E,4,0))</f>
        <v/>
      </c>
      <c r="F4353" s="11" t="str">
        <f>IF(A4353="","",IF(ISERROR(VLOOKUP(A4353,'entry data'!B:F,5,0)),"",VLOOKUP(A4353,'entry data'!B:F,5,0)))</f>
        <v/>
      </c>
      <c r="G4353" s="12" t="str">
        <f>IF(A4353="","",IF(ISERROR(VLOOKUP(A4353,'entry data'!B:I,8,0)),"",VLOOKUP(A4353,'entry data'!B:I,7,0)))</f>
        <v/>
      </c>
      <c r="H4353" s="13" t="str">
        <f>IF(A4353="","",IF(B4353=1,VLOOKUP(A4353,'entry data'!B:D,3,0),I4352))</f>
        <v/>
      </c>
      <c r="I4353" s="14" t="str">
        <f>IF(A4353="","",IF(E4353="weekly",7,IF(E4353="fortnightly",14,IF(E4353="monthly",DATE(IF(MONTH(H4353)=12,YEAR(H4353)+1,YEAR(H4353)),VLOOKUP(MONTH(H4353),index!$D$2:$G$13,2,0),DAY(H4353)),
IF(E4353="quarterly",DATE(IF(MONTH(H4353)&gt;=10,YEAR(H4353)+1,YEAR(H4353)),VLOOKUP(MONTH(H4353),index!$D$2:$G$13,3,0),DAY(H4353)),
IF(E4353="halfyearly",DATE(IF(MONTH(H4353)&gt;=7,YEAR(H4353)+1,YEAR(H4353)),VLOOKUP(MONTH(H4353),index!$D$2:$G$13,4,0),DAY(H4353)),
DATE(YEAR(H4353)+1,MONTH(H4353),DAY(H4353)))))-H4353))+H4353)</f>
        <v/>
      </c>
      <c r="J4353" s="9" t="str">
        <f t="shared" si="424"/>
        <v/>
      </c>
      <c r="K4353" s="11" t="str">
        <f t="shared" si="425"/>
        <v/>
      </c>
      <c r="L4353" s="11" t="str">
        <f t="shared" si="426"/>
        <v/>
      </c>
      <c r="M4353" s="11" t="str">
        <f>IF(A4353="","",VLOOKUP(E4353,index!$A$1:$B$6,2,0)*K4353*G4353)</f>
        <v/>
      </c>
      <c r="N4353" s="11" t="str">
        <f>IF(A4353="","",-PMT(G4353*VLOOKUP(E4353,index!$A$1:$B$6,2,0),C4353,F4353,0,0))</f>
        <v/>
      </c>
      <c r="O4353" s="11" t="str">
        <f t="shared" si="427"/>
        <v/>
      </c>
      <c r="P4353" s="11" t="str">
        <f t="shared" si="422"/>
        <v/>
      </c>
    </row>
    <row r="4354" spans="1:16" x14ac:dyDescent="0.25">
      <c r="A4354" s="9" t="str">
        <f>IF(A4353="","",IF(B4353&lt;C4353,A4353,IF(A4353=MAX('entry data'!$B$8:$B$507),"",A4353+1)))</f>
        <v/>
      </c>
      <c r="B4354" s="9" t="str">
        <f t="shared" si="423"/>
        <v/>
      </c>
      <c r="C4354" s="9" t="str">
        <f>IF(ISERROR(VLOOKUP(A4354,'entry data'!B:G,6,0)),"",VLOOKUP(A4354,'entry data'!B:G,6,0))</f>
        <v/>
      </c>
      <c r="D4354" s="9" t="str">
        <f>IF(ISERROR(VLOOKUP(A4354,'entry data'!B:C,2,0)),"",VLOOKUP(A4354,'entry data'!B:C,2,0))</f>
        <v/>
      </c>
      <c r="E4354" s="9" t="str">
        <f>IF(ISERROR(VLOOKUP(A4354,'entry data'!B:E,4,0)),"",VLOOKUP(A4354,'entry data'!B:E,4,0))</f>
        <v/>
      </c>
      <c r="F4354" s="11" t="str">
        <f>IF(A4354="","",IF(ISERROR(VLOOKUP(A4354,'entry data'!B:F,5,0)),"",VLOOKUP(A4354,'entry data'!B:F,5,0)))</f>
        <v/>
      </c>
      <c r="G4354" s="12" t="str">
        <f>IF(A4354="","",IF(ISERROR(VLOOKUP(A4354,'entry data'!B:I,8,0)),"",VLOOKUP(A4354,'entry data'!B:I,7,0)))</f>
        <v/>
      </c>
      <c r="H4354" s="13" t="str">
        <f>IF(A4354="","",IF(B4354=1,VLOOKUP(A4354,'entry data'!B:D,3,0),I4353))</f>
        <v/>
      </c>
      <c r="I4354" s="14" t="str">
        <f>IF(A4354="","",IF(E4354="weekly",7,IF(E4354="fortnightly",14,IF(E4354="monthly",DATE(IF(MONTH(H4354)=12,YEAR(H4354)+1,YEAR(H4354)),VLOOKUP(MONTH(H4354),index!$D$2:$G$13,2,0),DAY(H4354)),
IF(E4354="quarterly",DATE(IF(MONTH(H4354)&gt;=10,YEAR(H4354)+1,YEAR(H4354)),VLOOKUP(MONTH(H4354),index!$D$2:$G$13,3,0),DAY(H4354)),
IF(E4354="halfyearly",DATE(IF(MONTH(H4354)&gt;=7,YEAR(H4354)+1,YEAR(H4354)),VLOOKUP(MONTH(H4354),index!$D$2:$G$13,4,0),DAY(H4354)),
DATE(YEAR(H4354)+1,MONTH(H4354),DAY(H4354)))))-H4354))+H4354)</f>
        <v/>
      </c>
      <c r="J4354" s="9" t="str">
        <f t="shared" si="424"/>
        <v/>
      </c>
      <c r="K4354" s="11" t="str">
        <f t="shared" si="425"/>
        <v/>
      </c>
      <c r="L4354" s="11" t="str">
        <f t="shared" si="426"/>
        <v/>
      </c>
      <c r="M4354" s="11" t="str">
        <f>IF(A4354="","",VLOOKUP(E4354,index!$A$1:$B$6,2,0)*K4354*G4354)</f>
        <v/>
      </c>
      <c r="N4354" s="11" t="str">
        <f>IF(A4354="","",-PMT(G4354*VLOOKUP(E4354,index!$A$1:$B$6,2,0),C4354,F4354,0,0))</f>
        <v/>
      </c>
      <c r="O4354" s="11" t="str">
        <f t="shared" si="427"/>
        <v/>
      </c>
      <c r="P4354" s="11" t="str">
        <f t="shared" si="422"/>
        <v/>
      </c>
    </row>
    <row r="4355" spans="1:16" x14ac:dyDescent="0.25">
      <c r="A4355" s="9" t="str">
        <f>IF(A4354="","",IF(B4354&lt;C4354,A4354,IF(A4354=MAX('entry data'!$B$8:$B$507),"",A4354+1)))</f>
        <v/>
      </c>
      <c r="B4355" s="9" t="str">
        <f t="shared" si="423"/>
        <v/>
      </c>
      <c r="C4355" s="9" t="str">
        <f>IF(ISERROR(VLOOKUP(A4355,'entry data'!B:G,6,0)),"",VLOOKUP(A4355,'entry data'!B:G,6,0))</f>
        <v/>
      </c>
      <c r="D4355" s="9" t="str">
        <f>IF(ISERROR(VLOOKUP(A4355,'entry data'!B:C,2,0)),"",VLOOKUP(A4355,'entry data'!B:C,2,0))</f>
        <v/>
      </c>
      <c r="E4355" s="9" t="str">
        <f>IF(ISERROR(VLOOKUP(A4355,'entry data'!B:E,4,0)),"",VLOOKUP(A4355,'entry data'!B:E,4,0))</f>
        <v/>
      </c>
      <c r="F4355" s="11" t="str">
        <f>IF(A4355="","",IF(ISERROR(VLOOKUP(A4355,'entry data'!B:F,5,0)),"",VLOOKUP(A4355,'entry data'!B:F,5,0)))</f>
        <v/>
      </c>
      <c r="G4355" s="12" t="str">
        <f>IF(A4355="","",IF(ISERROR(VLOOKUP(A4355,'entry data'!B:I,8,0)),"",VLOOKUP(A4355,'entry data'!B:I,7,0)))</f>
        <v/>
      </c>
      <c r="H4355" s="13" t="str">
        <f>IF(A4355="","",IF(B4355=1,VLOOKUP(A4355,'entry data'!B:D,3,0),I4354))</f>
        <v/>
      </c>
      <c r="I4355" s="14" t="str">
        <f>IF(A4355="","",IF(E4355="weekly",7,IF(E4355="fortnightly",14,IF(E4355="monthly",DATE(IF(MONTH(H4355)=12,YEAR(H4355)+1,YEAR(H4355)),VLOOKUP(MONTH(H4355),index!$D$2:$G$13,2,0),DAY(H4355)),
IF(E4355="quarterly",DATE(IF(MONTH(H4355)&gt;=10,YEAR(H4355)+1,YEAR(H4355)),VLOOKUP(MONTH(H4355),index!$D$2:$G$13,3,0),DAY(H4355)),
IF(E4355="halfyearly",DATE(IF(MONTH(H4355)&gt;=7,YEAR(H4355)+1,YEAR(H4355)),VLOOKUP(MONTH(H4355),index!$D$2:$G$13,4,0),DAY(H4355)),
DATE(YEAR(H4355)+1,MONTH(H4355),DAY(H4355)))))-H4355))+H4355)</f>
        <v/>
      </c>
      <c r="J4355" s="9" t="str">
        <f t="shared" si="424"/>
        <v/>
      </c>
      <c r="K4355" s="11" t="str">
        <f t="shared" si="425"/>
        <v/>
      </c>
      <c r="L4355" s="11" t="str">
        <f t="shared" si="426"/>
        <v/>
      </c>
      <c r="M4355" s="11" t="str">
        <f>IF(A4355="","",VLOOKUP(E4355,index!$A$1:$B$6,2,0)*K4355*G4355)</f>
        <v/>
      </c>
      <c r="N4355" s="11" t="str">
        <f>IF(A4355="","",-PMT(G4355*VLOOKUP(E4355,index!$A$1:$B$6,2,0),C4355,F4355,0,0))</f>
        <v/>
      </c>
      <c r="O4355" s="11" t="str">
        <f t="shared" si="427"/>
        <v/>
      </c>
      <c r="P4355" s="11" t="str">
        <f t="shared" ref="P4355:P4418" si="428">IF(A4355="","",IF(J4355&lt;&gt;J4356,O4355,0))</f>
        <v/>
      </c>
    </row>
    <row r="4356" spans="1:16" x14ac:dyDescent="0.25">
      <c r="A4356" s="9" t="str">
        <f>IF(A4355="","",IF(B4355&lt;C4355,A4355,IF(A4355=MAX('entry data'!$B$8:$B$507),"",A4355+1)))</f>
        <v/>
      </c>
      <c r="B4356" s="9" t="str">
        <f t="shared" si="423"/>
        <v/>
      </c>
      <c r="C4356" s="9" t="str">
        <f>IF(ISERROR(VLOOKUP(A4356,'entry data'!B:G,6,0)),"",VLOOKUP(A4356,'entry data'!B:G,6,0))</f>
        <v/>
      </c>
      <c r="D4356" s="9" t="str">
        <f>IF(ISERROR(VLOOKUP(A4356,'entry data'!B:C,2,0)),"",VLOOKUP(A4356,'entry data'!B:C,2,0))</f>
        <v/>
      </c>
      <c r="E4356" s="9" t="str">
        <f>IF(ISERROR(VLOOKUP(A4356,'entry data'!B:E,4,0)),"",VLOOKUP(A4356,'entry data'!B:E,4,0))</f>
        <v/>
      </c>
      <c r="F4356" s="11" t="str">
        <f>IF(A4356="","",IF(ISERROR(VLOOKUP(A4356,'entry data'!B:F,5,0)),"",VLOOKUP(A4356,'entry data'!B:F,5,0)))</f>
        <v/>
      </c>
      <c r="G4356" s="12" t="str">
        <f>IF(A4356="","",IF(ISERROR(VLOOKUP(A4356,'entry data'!B:I,8,0)),"",VLOOKUP(A4356,'entry data'!B:I,7,0)))</f>
        <v/>
      </c>
      <c r="H4356" s="13" t="str">
        <f>IF(A4356="","",IF(B4356=1,VLOOKUP(A4356,'entry data'!B:D,3,0),I4355))</f>
        <v/>
      </c>
      <c r="I4356" s="14" t="str">
        <f>IF(A4356="","",IF(E4356="weekly",7,IF(E4356="fortnightly",14,IF(E4356="monthly",DATE(IF(MONTH(H4356)=12,YEAR(H4356)+1,YEAR(H4356)),VLOOKUP(MONTH(H4356),index!$D$2:$G$13,2,0),DAY(H4356)),
IF(E4356="quarterly",DATE(IF(MONTH(H4356)&gt;=10,YEAR(H4356)+1,YEAR(H4356)),VLOOKUP(MONTH(H4356),index!$D$2:$G$13,3,0),DAY(H4356)),
IF(E4356="halfyearly",DATE(IF(MONTH(H4356)&gt;=7,YEAR(H4356)+1,YEAR(H4356)),VLOOKUP(MONTH(H4356),index!$D$2:$G$13,4,0),DAY(H4356)),
DATE(YEAR(H4356)+1,MONTH(H4356),DAY(H4356)))))-H4356))+H4356)</f>
        <v/>
      </c>
      <c r="J4356" s="9" t="str">
        <f t="shared" si="424"/>
        <v/>
      </c>
      <c r="K4356" s="11" t="str">
        <f t="shared" si="425"/>
        <v/>
      </c>
      <c r="L4356" s="11" t="str">
        <f t="shared" si="426"/>
        <v/>
      </c>
      <c r="M4356" s="11" t="str">
        <f>IF(A4356="","",VLOOKUP(E4356,index!$A$1:$B$6,2,0)*K4356*G4356)</f>
        <v/>
      </c>
      <c r="N4356" s="11" t="str">
        <f>IF(A4356="","",-PMT(G4356*VLOOKUP(E4356,index!$A$1:$B$6,2,0),C4356,F4356,0,0))</f>
        <v/>
      </c>
      <c r="O4356" s="11" t="str">
        <f t="shared" si="427"/>
        <v/>
      </c>
      <c r="P4356" s="11" t="str">
        <f t="shared" si="428"/>
        <v/>
      </c>
    </row>
    <row r="4357" spans="1:16" x14ac:dyDescent="0.25">
      <c r="A4357" s="9" t="str">
        <f>IF(A4356="","",IF(B4356&lt;C4356,A4356,IF(A4356=MAX('entry data'!$B$8:$B$507),"",A4356+1)))</f>
        <v/>
      </c>
      <c r="B4357" s="9" t="str">
        <f t="shared" si="423"/>
        <v/>
      </c>
      <c r="C4357" s="9" t="str">
        <f>IF(ISERROR(VLOOKUP(A4357,'entry data'!B:G,6,0)),"",VLOOKUP(A4357,'entry data'!B:G,6,0))</f>
        <v/>
      </c>
      <c r="D4357" s="9" t="str">
        <f>IF(ISERROR(VLOOKUP(A4357,'entry data'!B:C,2,0)),"",VLOOKUP(A4357,'entry data'!B:C,2,0))</f>
        <v/>
      </c>
      <c r="E4357" s="9" t="str">
        <f>IF(ISERROR(VLOOKUP(A4357,'entry data'!B:E,4,0)),"",VLOOKUP(A4357,'entry data'!B:E,4,0))</f>
        <v/>
      </c>
      <c r="F4357" s="11" t="str">
        <f>IF(A4357="","",IF(ISERROR(VLOOKUP(A4357,'entry data'!B:F,5,0)),"",VLOOKUP(A4357,'entry data'!B:F,5,0)))</f>
        <v/>
      </c>
      <c r="G4357" s="12" t="str">
        <f>IF(A4357="","",IF(ISERROR(VLOOKUP(A4357,'entry data'!B:I,8,0)),"",VLOOKUP(A4357,'entry data'!B:I,7,0)))</f>
        <v/>
      </c>
      <c r="H4357" s="13" t="str">
        <f>IF(A4357="","",IF(B4357=1,VLOOKUP(A4357,'entry data'!B:D,3,0),I4356))</f>
        <v/>
      </c>
      <c r="I4357" s="14" t="str">
        <f>IF(A4357="","",IF(E4357="weekly",7,IF(E4357="fortnightly",14,IF(E4357="monthly",DATE(IF(MONTH(H4357)=12,YEAR(H4357)+1,YEAR(H4357)),VLOOKUP(MONTH(H4357),index!$D$2:$G$13,2,0),DAY(H4357)),
IF(E4357="quarterly",DATE(IF(MONTH(H4357)&gt;=10,YEAR(H4357)+1,YEAR(H4357)),VLOOKUP(MONTH(H4357),index!$D$2:$G$13,3,0),DAY(H4357)),
IF(E4357="halfyearly",DATE(IF(MONTH(H4357)&gt;=7,YEAR(H4357)+1,YEAR(H4357)),VLOOKUP(MONTH(H4357),index!$D$2:$G$13,4,0),DAY(H4357)),
DATE(YEAR(H4357)+1,MONTH(H4357),DAY(H4357)))))-H4357))+H4357)</f>
        <v/>
      </c>
      <c r="J4357" s="9" t="str">
        <f t="shared" si="424"/>
        <v/>
      </c>
      <c r="K4357" s="11" t="str">
        <f t="shared" si="425"/>
        <v/>
      </c>
      <c r="L4357" s="11" t="str">
        <f t="shared" si="426"/>
        <v/>
      </c>
      <c r="M4357" s="11" t="str">
        <f>IF(A4357="","",VLOOKUP(E4357,index!$A$1:$B$6,2,0)*K4357*G4357)</f>
        <v/>
      </c>
      <c r="N4357" s="11" t="str">
        <f>IF(A4357="","",-PMT(G4357*VLOOKUP(E4357,index!$A$1:$B$6,2,0),C4357,F4357,0,0))</f>
        <v/>
      </c>
      <c r="O4357" s="11" t="str">
        <f t="shared" si="427"/>
        <v/>
      </c>
      <c r="P4357" s="11" t="str">
        <f t="shared" si="428"/>
        <v/>
      </c>
    </row>
    <row r="4358" spans="1:16" x14ac:dyDescent="0.25">
      <c r="A4358" s="9" t="str">
        <f>IF(A4357="","",IF(B4357&lt;C4357,A4357,IF(A4357=MAX('entry data'!$B$8:$B$507),"",A4357+1)))</f>
        <v/>
      </c>
      <c r="B4358" s="9" t="str">
        <f t="shared" si="423"/>
        <v/>
      </c>
      <c r="C4358" s="9" t="str">
        <f>IF(ISERROR(VLOOKUP(A4358,'entry data'!B:G,6,0)),"",VLOOKUP(A4358,'entry data'!B:G,6,0))</f>
        <v/>
      </c>
      <c r="D4358" s="9" t="str">
        <f>IF(ISERROR(VLOOKUP(A4358,'entry data'!B:C,2,0)),"",VLOOKUP(A4358,'entry data'!B:C,2,0))</f>
        <v/>
      </c>
      <c r="E4358" s="9" t="str">
        <f>IF(ISERROR(VLOOKUP(A4358,'entry data'!B:E,4,0)),"",VLOOKUP(A4358,'entry data'!B:E,4,0))</f>
        <v/>
      </c>
      <c r="F4358" s="11" t="str">
        <f>IF(A4358="","",IF(ISERROR(VLOOKUP(A4358,'entry data'!B:F,5,0)),"",VLOOKUP(A4358,'entry data'!B:F,5,0)))</f>
        <v/>
      </c>
      <c r="G4358" s="12" t="str">
        <f>IF(A4358="","",IF(ISERROR(VLOOKUP(A4358,'entry data'!B:I,8,0)),"",VLOOKUP(A4358,'entry data'!B:I,7,0)))</f>
        <v/>
      </c>
      <c r="H4358" s="13" t="str">
        <f>IF(A4358="","",IF(B4358=1,VLOOKUP(A4358,'entry data'!B:D,3,0),I4357))</f>
        <v/>
      </c>
      <c r="I4358" s="14" t="str">
        <f>IF(A4358="","",IF(E4358="weekly",7,IF(E4358="fortnightly",14,IF(E4358="monthly",DATE(IF(MONTH(H4358)=12,YEAR(H4358)+1,YEAR(H4358)),VLOOKUP(MONTH(H4358),index!$D$2:$G$13,2,0),DAY(H4358)),
IF(E4358="quarterly",DATE(IF(MONTH(H4358)&gt;=10,YEAR(H4358)+1,YEAR(H4358)),VLOOKUP(MONTH(H4358),index!$D$2:$G$13,3,0),DAY(H4358)),
IF(E4358="halfyearly",DATE(IF(MONTH(H4358)&gt;=7,YEAR(H4358)+1,YEAR(H4358)),VLOOKUP(MONTH(H4358),index!$D$2:$G$13,4,0),DAY(H4358)),
DATE(YEAR(H4358)+1,MONTH(H4358),DAY(H4358)))))-H4358))+H4358)</f>
        <v/>
      </c>
      <c r="J4358" s="9" t="str">
        <f t="shared" si="424"/>
        <v/>
      </c>
      <c r="K4358" s="11" t="str">
        <f t="shared" si="425"/>
        <v/>
      </c>
      <c r="L4358" s="11" t="str">
        <f t="shared" si="426"/>
        <v/>
      </c>
      <c r="M4358" s="11" t="str">
        <f>IF(A4358="","",VLOOKUP(E4358,index!$A$1:$B$6,2,0)*K4358*G4358)</f>
        <v/>
      </c>
      <c r="N4358" s="11" t="str">
        <f>IF(A4358="","",-PMT(G4358*VLOOKUP(E4358,index!$A$1:$B$6,2,0),C4358,F4358,0,0))</f>
        <v/>
      </c>
      <c r="O4358" s="11" t="str">
        <f t="shared" si="427"/>
        <v/>
      </c>
      <c r="P4358" s="11" t="str">
        <f t="shared" si="428"/>
        <v/>
      </c>
    </row>
    <row r="4359" spans="1:16" x14ac:dyDescent="0.25">
      <c r="A4359" s="9" t="str">
        <f>IF(A4358="","",IF(B4358&lt;C4358,A4358,IF(A4358=MAX('entry data'!$B$8:$B$507),"",A4358+1)))</f>
        <v/>
      </c>
      <c r="B4359" s="9" t="str">
        <f t="shared" si="423"/>
        <v/>
      </c>
      <c r="C4359" s="9" t="str">
        <f>IF(ISERROR(VLOOKUP(A4359,'entry data'!B:G,6,0)),"",VLOOKUP(A4359,'entry data'!B:G,6,0))</f>
        <v/>
      </c>
      <c r="D4359" s="9" t="str">
        <f>IF(ISERROR(VLOOKUP(A4359,'entry data'!B:C,2,0)),"",VLOOKUP(A4359,'entry data'!B:C,2,0))</f>
        <v/>
      </c>
      <c r="E4359" s="9" t="str">
        <f>IF(ISERROR(VLOOKUP(A4359,'entry data'!B:E,4,0)),"",VLOOKUP(A4359,'entry data'!B:E,4,0))</f>
        <v/>
      </c>
      <c r="F4359" s="11" t="str">
        <f>IF(A4359="","",IF(ISERROR(VLOOKUP(A4359,'entry data'!B:F,5,0)),"",VLOOKUP(A4359,'entry data'!B:F,5,0)))</f>
        <v/>
      </c>
      <c r="G4359" s="12" t="str">
        <f>IF(A4359="","",IF(ISERROR(VLOOKUP(A4359,'entry data'!B:I,8,0)),"",VLOOKUP(A4359,'entry data'!B:I,7,0)))</f>
        <v/>
      </c>
      <c r="H4359" s="13" t="str">
        <f>IF(A4359="","",IF(B4359=1,VLOOKUP(A4359,'entry data'!B:D,3,0),I4358))</f>
        <v/>
      </c>
      <c r="I4359" s="14" t="str">
        <f>IF(A4359="","",IF(E4359="weekly",7,IF(E4359="fortnightly",14,IF(E4359="monthly",DATE(IF(MONTH(H4359)=12,YEAR(H4359)+1,YEAR(H4359)),VLOOKUP(MONTH(H4359),index!$D$2:$G$13,2,0),DAY(H4359)),
IF(E4359="quarterly",DATE(IF(MONTH(H4359)&gt;=10,YEAR(H4359)+1,YEAR(H4359)),VLOOKUP(MONTH(H4359),index!$D$2:$G$13,3,0),DAY(H4359)),
IF(E4359="halfyearly",DATE(IF(MONTH(H4359)&gt;=7,YEAR(H4359)+1,YEAR(H4359)),VLOOKUP(MONTH(H4359),index!$D$2:$G$13,4,0),DAY(H4359)),
DATE(YEAR(H4359)+1,MONTH(H4359),DAY(H4359)))))-H4359))+H4359)</f>
        <v/>
      </c>
      <c r="J4359" s="9" t="str">
        <f t="shared" si="424"/>
        <v/>
      </c>
      <c r="K4359" s="11" t="str">
        <f t="shared" si="425"/>
        <v/>
      </c>
      <c r="L4359" s="11" t="str">
        <f t="shared" si="426"/>
        <v/>
      </c>
      <c r="M4359" s="11" t="str">
        <f>IF(A4359="","",VLOOKUP(E4359,index!$A$1:$B$6,2,0)*K4359*G4359)</f>
        <v/>
      </c>
      <c r="N4359" s="11" t="str">
        <f>IF(A4359="","",-PMT(G4359*VLOOKUP(E4359,index!$A$1:$B$6,2,0),C4359,F4359,0,0))</f>
        <v/>
      </c>
      <c r="O4359" s="11" t="str">
        <f t="shared" si="427"/>
        <v/>
      </c>
      <c r="P4359" s="11" t="str">
        <f t="shared" si="428"/>
        <v/>
      </c>
    </row>
    <row r="4360" spans="1:16" x14ac:dyDescent="0.25">
      <c r="A4360" s="9" t="str">
        <f>IF(A4359="","",IF(B4359&lt;C4359,A4359,IF(A4359=MAX('entry data'!$B$8:$B$507),"",A4359+1)))</f>
        <v/>
      </c>
      <c r="B4360" s="9" t="str">
        <f t="shared" si="423"/>
        <v/>
      </c>
      <c r="C4360" s="9" t="str">
        <f>IF(ISERROR(VLOOKUP(A4360,'entry data'!B:G,6,0)),"",VLOOKUP(A4360,'entry data'!B:G,6,0))</f>
        <v/>
      </c>
      <c r="D4360" s="9" t="str">
        <f>IF(ISERROR(VLOOKUP(A4360,'entry data'!B:C,2,0)),"",VLOOKUP(A4360,'entry data'!B:C,2,0))</f>
        <v/>
      </c>
      <c r="E4360" s="9" t="str">
        <f>IF(ISERROR(VLOOKUP(A4360,'entry data'!B:E,4,0)),"",VLOOKUP(A4360,'entry data'!B:E,4,0))</f>
        <v/>
      </c>
      <c r="F4360" s="11" t="str">
        <f>IF(A4360="","",IF(ISERROR(VLOOKUP(A4360,'entry data'!B:F,5,0)),"",VLOOKUP(A4360,'entry data'!B:F,5,0)))</f>
        <v/>
      </c>
      <c r="G4360" s="12" t="str">
        <f>IF(A4360="","",IF(ISERROR(VLOOKUP(A4360,'entry data'!B:I,8,0)),"",VLOOKUP(A4360,'entry data'!B:I,7,0)))</f>
        <v/>
      </c>
      <c r="H4360" s="13" t="str">
        <f>IF(A4360="","",IF(B4360=1,VLOOKUP(A4360,'entry data'!B:D,3,0),I4359))</f>
        <v/>
      </c>
      <c r="I4360" s="14" t="str">
        <f>IF(A4360="","",IF(E4360="weekly",7,IF(E4360="fortnightly",14,IF(E4360="monthly",DATE(IF(MONTH(H4360)=12,YEAR(H4360)+1,YEAR(H4360)),VLOOKUP(MONTH(H4360),index!$D$2:$G$13,2,0),DAY(H4360)),
IF(E4360="quarterly",DATE(IF(MONTH(H4360)&gt;=10,YEAR(H4360)+1,YEAR(H4360)),VLOOKUP(MONTH(H4360),index!$D$2:$G$13,3,0),DAY(H4360)),
IF(E4360="halfyearly",DATE(IF(MONTH(H4360)&gt;=7,YEAR(H4360)+1,YEAR(H4360)),VLOOKUP(MONTH(H4360),index!$D$2:$G$13,4,0),DAY(H4360)),
DATE(YEAR(H4360)+1,MONTH(H4360),DAY(H4360)))))-H4360))+H4360)</f>
        <v/>
      </c>
      <c r="J4360" s="9" t="str">
        <f t="shared" si="424"/>
        <v/>
      </c>
      <c r="K4360" s="11" t="str">
        <f t="shared" si="425"/>
        <v/>
      </c>
      <c r="L4360" s="11" t="str">
        <f t="shared" si="426"/>
        <v/>
      </c>
      <c r="M4360" s="11" t="str">
        <f>IF(A4360="","",VLOOKUP(E4360,index!$A$1:$B$6,2,0)*K4360*G4360)</f>
        <v/>
      </c>
      <c r="N4360" s="11" t="str">
        <f>IF(A4360="","",-PMT(G4360*VLOOKUP(E4360,index!$A$1:$B$6,2,0),C4360,F4360,0,0))</f>
        <v/>
      </c>
      <c r="O4360" s="11" t="str">
        <f t="shared" si="427"/>
        <v/>
      </c>
      <c r="P4360" s="11" t="str">
        <f t="shared" si="428"/>
        <v/>
      </c>
    </row>
    <row r="4361" spans="1:16" x14ac:dyDescent="0.25">
      <c r="A4361" s="9" t="str">
        <f>IF(A4360="","",IF(B4360&lt;C4360,A4360,IF(A4360=MAX('entry data'!$B$8:$B$507),"",A4360+1)))</f>
        <v/>
      </c>
      <c r="B4361" s="9" t="str">
        <f t="shared" si="423"/>
        <v/>
      </c>
      <c r="C4361" s="9" t="str">
        <f>IF(ISERROR(VLOOKUP(A4361,'entry data'!B:G,6,0)),"",VLOOKUP(A4361,'entry data'!B:G,6,0))</f>
        <v/>
      </c>
      <c r="D4361" s="9" t="str">
        <f>IF(ISERROR(VLOOKUP(A4361,'entry data'!B:C,2,0)),"",VLOOKUP(A4361,'entry data'!B:C,2,0))</f>
        <v/>
      </c>
      <c r="E4361" s="9" t="str">
        <f>IF(ISERROR(VLOOKUP(A4361,'entry data'!B:E,4,0)),"",VLOOKUP(A4361,'entry data'!B:E,4,0))</f>
        <v/>
      </c>
      <c r="F4361" s="11" t="str">
        <f>IF(A4361="","",IF(ISERROR(VLOOKUP(A4361,'entry data'!B:F,5,0)),"",VLOOKUP(A4361,'entry data'!B:F,5,0)))</f>
        <v/>
      </c>
      <c r="G4361" s="12" t="str">
        <f>IF(A4361="","",IF(ISERROR(VLOOKUP(A4361,'entry data'!B:I,8,0)),"",VLOOKUP(A4361,'entry data'!B:I,7,0)))</f>
        <v/>
      </c>
      <c r="H4361" s="13" t="str">
        <f>IF(A4361="","",IF(B4361=1,VLOOKUP(A4361,'entry data'!B:D,3,0),I4360))</f>
        <v/>
      </c>
      <c r="I4361" s="14" t="str">
        <f>IF(A4361="","",IF(E4361="weekly",7,IF(E4361="fortnightly",14,IF(E4361="monthly",DATE(IF(MONTH(H4361)=12,YEAR(H4361)+1,YEAR(H4361)),VLOOKUP(MONTH(H4361),index!$D$2:$G$13,2,0),DAY(H4361)),
IF(E4361="quarterly",DATE(IF(MONTH(H4361)&gt;=10,YEAR(H4361)+1,YEAR(H4361)),VLOOKUP(MONTH(H4361),index!$D$2:$G$13,3,0),DAY(H4361)),
IF(E4361="halfyearly",DATE(IF(MONTH(H4361)&gt;=7,YEAR(H4361)+1,YEAR(H4361)),VLOOKUP(MONTH(H4361),index!$D$2:$G$13,4,0),DAY(H4361)),
DATE(YEAR(H4361)+1,MONTH(H4361),DAY(H4361)))))-H4361))+H4361)</f>
        <v/>
      </c>
      <c r="J4361" s="9" t="str">
        <f t="shared" si="424"/>
        <v/>
      </c>
      <c r="K4361" s="11" t="str">
        <f t="shared" si="425"/>
        <v/>
      </c>
      <c r="L4361" s="11" t="str">
        <f t="shared" si="426"/>
        <v/>
      </c>
      <c r="M4361" s="11" t="str">
        <f>IF(A4361="","",VLOOKUP(E4361,index!$A$1:$B$6,2,0)*K4361*G4361)</f>
        <v/>
      </c>
      <c r="N4361" s="11" t="str">
        <f>IF(A4361="","",-PMT(G4361*VLOOKUP(E4361,index!$A$1:$B$6,2,0),C4361,F4361,0,0))</f>
        <v/>
      </c>
      <c r="O4361" s="11" t="str">
        <f t="shared" si="427"/>
        <v/>
      </c>
      <c r="P4361" s="11" t="str">
        <f t="shared" si="428"/>
        <v/>
      </c>
    </row>
    <row r="4362" spans="1:16" x14ac:dyDescent="0.25">
      <c r="A4362" s="9" t="str">
        <f>IF(A4361="","",IF(B4361&lt;C4361,A4361,IF(A4361=MAX('entry data'!$B$8:$B$507),"",A4361+1)))</f>
        <v/>
      </c>
      <c r="B4362" s="9" t="str">
        <f t="shared" si="423"/>
        <v/>
      </c>
      <c r="C4362" s="9" t="str">
        <f>IF(ISERROR(VLOOKUP(A4362,'entry data'!B:G,6,0)),"",VLOOKUP(A4362,'entry data'!B:G,6,0))</f>
        <v/>
      </c>
      <c r="D4362" s="9" t="str">
        <f>IF(ISERROR(VLOOKUP(A4362,'entry data'!B:C,2,0)),"",VLOOKUP(A4362,'entry data'!B:C,2,0))</f>
        <v/>
      </c>
      <c r="E4362" s="9" t="str">
        <f>IF(ISERROR(VLOOKUP(A4362,'entry data'!B:E,4,0)),"",VLOOKUP(A4362,'entry data'!B:E,4,0))</f>
        <v/>
      </c>
      <c r="F4362" s="11" t="str">
        <f>IF(A4362="","",IF(ISERROR(VLOOKUP(A4362,'entry data'!B:F,5,0)),"",VLOOKUP(A4362,'entry data'!B:F,5,0)))</f>
        <v/>
      </c>
      <c r="G4362" s="12" t="str">
        <f>IF(A4362="","",IF(ISERROR(VLOOKUP(A4362,'entry data'!B:I,8,0)),"",VLOOKUP(A4362,'entry data'!B:I,7,0)))</f>
        <v/>
      </c>
      <c r="H4362" s="13" t="str">
        <f>IF(A4362="","",IF(B4362=1,VLOOKUP(A4362,'entry data'!B:D,3,0),I4361))</f>
        <v/>
      </c>
      <c r="I4362" s="14" t="str">
        <f>IF(A4362="","",IF(E4362="weekly",7,IF(E4362="fortnightly",14,IF(E4362="monthly",DATE(IF(MONTH(H4362)=12,YEAR(H4362)+1,YEAR(H4362)),VLOOKUP(MONTH(H4362),index!$D$2:$G$13,2,0),DAY(H4362)),
IF(E4362="quarterly",DATE(IF(MONTH(H4362)&gt;=10,YEAR(H4362)+1,YEAR(H4362)),VLOOKUP(MONTH(H4362),index!$D$2:$G$13,3,0),DAY(H4362)),
IF(E4362="halfyearly",DATE(IF(MONTH(H4362)&gt;=7,YEAR(H4362)+1,YEAR(H4362)),VLOOKUP(MONTH(H4362),index!$D$2:$G$13,4,0),DAY(H4362)),
DATE(YEAR(H4362)+1,MONTH(H4362),DAY(H4362)))))-H4362))+H4362)</f>
        <v/>
      </c>
      <c r="J4362" s="9" t="str">
        <f t="shared" si="424"/>
        <v/>
      </c>
      <c r="K4362" s="11" t="str">
        <f t="shared" si="425"/>
        <v/>
      </c>
      <c r="L4362" s="11" t="str">
        <f t="shared" si="426"/>
        <v/>
      </c>
      <c r="M4362" s="11" t="str">
        <f>IF(A4362="","",VLOOKUP(E4362,index!$A$1:$B$6,2,0)*K4362*G4362)</f>
        <v/>
      </c>
      <c r="N4362" s="11" t="str">
        <f>IF(A4362="","",-PMT(G4362*VLOOKUP(E4362,index!$A$1:$B$6,2,0),C4362,F4362,0,0))</f>
        <v/>
      </c>
      <c r="O4362" s="11" t="str">
        <f t="shared" si="427"/>
        <v/>
      </c>
      <c r="P4362" s="11" t="str">
        <f t="shared" si="428"/>
        <v/>
      </c>
    </row>
    <row r="4363" spans="1:16" x14ac:dyDescent="0.25">
      <c r="A4363" s="9" t="str">
        <f>IF(A4362="","",IF(B4362&lt;C4362,A4362,IF(A4362=MAX('entry data'!$B$8:$B$507),"",A4362+1)))</f>
        <v/>
      </c>
      <c r="B4363" s="9" t="str">
        <f t="shared" si="423"/>
        <v/>
      </c>
      <c r="C4363" s="9" t="str">
        <f>IF(ISERROR(VLOOKUP(A4363,'entry data'!B:G,6,0)),"",VLOOKUP(A4363,'entry data'!B:G,6,0))</f>
        <v/>
      </c>
      <c r="D4363" s="9" t="str">
        <f>IF(ISERROR(VLOOKUP(A4363,'entry data'!B:C,2,0)),"",VLOOKUP(A4363,'entry data'!B:C,2,0))</f>
        <v/>
      </c>
      <c r="E4363" s="9" t="str">
        <f>IF(ISERROR(VLOOKUP(A4363,'entry data'!B:E,4,0)),"",VLOOKUP(A4363,'entry data'!B:E,4,0))</f>
        <v/>
      </c>
      <c r="F4363" s="11" t="str">
        <f>IF(A4363="","",IF(ISERROR(VLOOKUP(A4363,'entry data'!B:F,5,0)),"",VLOOKUP(A4363,'entry data'!B:F,5,0)))</f>
        <v/>
      </c>
      <c r="G4363" s="12" t="str">
        <f>IF(A4363="","",IF(ISERROR(VLOOKUP(A4363,'entry data'!B:I,8,0)),"",VLOOKUP(A4363,'entry data'!B:I,7,0)))</f>
        <v/>
      </c>
      <c r="H4363" s="13" t="str">
        <f>IF(A4363="","",IF(B4363=1,VLOOKUP(A4363,'entry data'!B:D,3,0),I4362))</f>
        <v/>
      </c>
      <c r="I4363" s="14" t="str">
        <f>IF(A4363="","",IF(E4363="weekly",7,IF(E4363="fortnightly",14,IF(E4363="monthly",DATE(IF(MONTH(H4363)=12,YEAR(H4363)+1,YEAR(H4363)),VLOOKUP(MONTH(H4363),index!$D$2:$G$13,2,0),DAY(H4363)),
IF(E4363="quarterly",DATE(IF(MONTH(H4363)&gt;=10,YEAR(H4363)+1,YEAR(H4363)),VLOOKUP(MONTH(H4363),index!$D$2:$G$13,3,0),DAY(H4363)),
IF(E4363="halfyearly",DATE(IF(MONTH(H4363)&gt;=7,YEAR(H4363)+1,YEAR(H4363)),VLOOKUP(MONTH(H4363),index!$D$2:$G$13,4,0),DAY(H4363)),
DATE(YEAR(H4363)+1,MONTH(H4363),DAY(H4363)))))-H4363))+H4363)</f>
        <v/>
      </c>
      <c r="J4363" s="9" t="str">
        <f t="shared" si="424"/>
        <v/>
      </c>
      <c r="K4363" s="11" t="str">
        <f t="shared" si="425"/>
        <v/>
      </c>
      <c r="L4363" s="11" t="str">
        <f t="shared" si="426"/>
        <v/>
      </c>
      <c r="M4363" s="11" t="str">
        <f>IF(A4363="","",VLOOKUP(E4363,index!$A$1:$B$6,2,0)*K4363*G4363)</f>
        <v/>
      </c>
      <c r="N4363" s="11" t="str">
        <f>IF(A4363="","",-PMT(G4363*VLOOKUP(E4363,index!$A$1:$B$6,2,0),C4363,F4363,0,0))</f>
        <v/>
      </c>
      <c r="O4363" s="11" t="str">
        <f t="shared" si="427"/>
        <v/>
      </c>
      <c r="P4363" s="11" t="str">
        <f t="shared" si="428"/>
        <v/>
      </c>
    </row>
    <row r="4364" spans="1:16" x14ac:dyDescent="0.25">
      <c r="A4364" s="9" t="str">
        <f>IF(A4363="","",IF(B4363&lt;C4363,A4363,IF(A4363=MAX('entry data'!$B$8:$B$507),"",A4363+1)))</f>
        <v/>
      </c>
      <c r="B4364" s="9" t="str">
        <f t="shared" si="423"/>
        <v/>
      </c>
      <c r="C4364" s="9" t="str">
        <f>IF(ISERROR(VLOOKUP(A4364,'entry data'!B:G,6,0)),"",VLOOKUP(A4364,'entry data'!B:G,6,0))</f>
        <v/>
      </c>
      <c r="D4364" s="9" t="str">
        <f>IF(ISERROR(VLOOKUP(A4364,'entry data'!B:C,2,0)),"",VLOOKUP(A4364,'entry data'!B:C,2,0))</f>
        <v/>
      </c>
      <c r="E4364" s="9" t="str">
        <f>IF(ISERROR(VLOOKUP(A4364,'entry data'!B:E,4,0)),"",VLOOKUP(A4364,'entry data'!B:E,4,0))</f>
        <v/>
      </c>
      <c r="F4364" s="11" t="str">
        <f>IF(A4364="","",IF(ISERROR(VLOOKUP(A4364,'entry data'!B:F,5,0)),"",VLOOKUP(A4364,'entry data'!B:F,5,0)))</f>
        <v/>
      </c>
      <c r="G4364" s="12" t="str">
        <f>IF(A4364="","",IF(ISERROR(VLOOKUP(A4364,'entry data'!B:I,8,0)),"",VLOOKUP(A4364,'entry data'!B:I,7,0)))</f>
        <v/>
      </c>
      <c r="H4364" s="13" t="str">
        <f>IF(A4364="","",IF(B4364=1,VLOOKUP(A4364,'entry data'!B:D,3,0),I4363))</f>
        <v/>
      </c>
      <c r="I4364" s="14" t="str">
        <f>IF(A4364="","",IF(E4364="weekly",7,IF(E4364="fortnightly",14,IF(E4364="monthly",DATE(IF(MONTH(H4364)=12,YEAR(H4364)+1,YEAR(H4364)),VLOOKUP(MONTH(H4364),index!$D$2:$G$13,2,0),DAY(H4364)),
IF(E4364="quarterly",DATE(IF(MONTH(H4364)&gt;=10,YEAR(H4364)+1,YEAR(H4364)),VLOOKUP(MONTH(H4364),index!$D$2:$G$13,3,0),DAY(H4364)),
IF(E4364="halfyearly",DATE(IF(MONTH(H4364)&gt;=7,YEAR(H4364)+1,YEAR(H4364)),VLOOKUP(MONTH(H4364),index!$D$2:$G$13,4,0),DAY(H4364)),
DATE(YEAR(H4364)+1,MONTH(H4364),DAY(H4364)))))-H4364))+H4364)</f>
        <v/>
      </c>
      <c r="J4364" s="9" t="str">
        <f t="shared" si="424"/>
        <v/>
      </c>
      <c r="K4364" s="11" t="str">
        <f t="shared" si="425"/>
        <v/>
      </c>
      <c r="L4364" s="11" t="str">
        <f t="shared" si="426"/>
        <v/>
      </c>
      <c r="M4364" s="11" t="str">
        <f>IF(A4364="","",VLOOKUP(E4364,index!$A$1:$B$6,2,0)*K4364*G4364)</f>
        <v/>
      </c>
      <c r="N4364" s="11" t="str">
        <f>IF(A4364="","",-PMT(G4364*VLOOKUP(E4364,index!$A$1:$B$6,2,0),C4364,F4364,0,0))</f>
        <v/>
      </c>
      <c r="O4364" s="11" t="str">
        <f t="shared" si="427"/>
        <v/>
      </c>
      <c r="P4364" s="11" t="str">
        <f t="shared" si="428"/>
        <v/>
      </c>
    </row>
    <row r="4365" spans="1:16" x14ac:dyDescent="0.25">
      <c r="A4365" s="9" t="str">
        <f>IF(A4364="","",IF(B4364&lt;C4364,A4364,IF(A4364=MAX('entry data'!$B$8:$B$507),"",A4364+1)))</f>
        <v/>
      </c>
      <c r="B4365" s="9" t="str">
        <f t="shared" si="423"/>
        <v/>
      </c>
      <c r="C4365" s="9" t="str">
        <f>IF(ISERROR(VLOOKUP(A4365,'entry data'!B:G,6,0)),"",VLOOKUP(A4365,'entry data'!B:G,6,0))</f>
        <v/>
      </c>
      <c r="D4365" s="9" t="str">
        <f>IF(ISERROR(VLOOKUP(A4365,'entry data'!B:C,2,0)),"",VLOOKUP(A4365,'entry data'!B:C,2,0))</f>
        <v/>
      </c>
      <c r="E4365" s="9" t="str">
        <f>IF(ISERROR(VLOOKUP(A4365,'entry data'!B:E,4,0)),"",VLOOKUP(A4365,'entry data'!B:E,4,0))</f>
        <v/>
      </c>
      <c r="F4365" s="11" t="str">
        <f>IF(A4365="","",IF(ISERROR(VLOOKUP(A4365,'entry data'!B:F,5,0)),"",VLOOKUP(A4365,'entry data'!B:F,5,0)))</f>
        <v/>
      </c>
      <c r="G4365" s="12" t="str">
        <f>IF(A4365="","",IF(ISERROR(VLOOKUP(A4365,'entry data'!B:I,8,0)),"",VLOOKUP(A4365,'entry data'!B:I,7,0)))</f>
        <v/>
      </c>
      <c r="H4365" s="13" t="str">
        <f>IF(A4365="","",IF(B4365=1,VLOOKUP(A4365,'entry data'!B:D,3,0),I4364))</f>
        <v/>
      </c>
      <c r="I4365" s="14" t="str">
        <f>IF(A4365="","",IF(E4365="weekly",7,IF(E4365="fortnightly",14,IF(E4365="monthly",DATE(IF(MONTH(H4365)=12,YEAR(H4365)+1,YEAR(H4365)),VLOOKUP(MONTH(H4365),index!$D$2:$G$13,2,0),DAY(H4365)),
IF(E4365="quarterly",DATE(IF(MONTH(H4365)&gt;=10,YEAR(H4365)+1,YEAR(H4365)),VLOOKUP(MONTH(H4365),index!$D$2:$G$13,3,0),DAY(H4365)),
IF(E4365="halfyearly",DATE(IF(MONTH(H4365)&gt;=7,YEAR(H4365)+1,YEAR(H4365)),VLOOKUP(MONTH(H4365),index!$D$2:$G$13,4,0),DAY(H4365)),
DATE(YEAR(H4365)+1,MONTH(H4365),DAY(H4365)))))-H4365))+H4365)</f>
        <v/>
      </c>
      <c r="J4365" s="9" t="str">
        <f t="shared" si="424"/>
        <v/>
      </c>
      <c r="K4365" s="11" t="str">
        <f t="shared" si="425"/>
        <v/>
      </c>
      <c r="L4365" s="11" t="str">
        <f t="shared" si="426"/>
        <v/>
      </c>
      <c r="M4365" s="11" t="str">
        <f>IF(A4365="","",VLOOKUP(E4365,index!$A$1:$B$6,2,0)*K4365*G4365)</f>
        <v/>
      </c>
      <c r="N4365" s="11" t="str">
        <f>IF(A4365="","",-PMT(G4365*VLOOKUP(E4365,index!$A$1:$B$6,2,0),C4365,F4365,0,0))</f>
        <v/>
      </c>
      <c r="O4365" s="11" t="str">
        <f t="shared" si="427"/>
        <v/>
      </c>
      <c r="P4365" s="11" t="str">
        <f t="shared" si="428"/>
        <v/>
      </c>
    </row>
    <row r="4366" spans="1:16" x14ac:dyDescent="0.25">
      <c r="A4366" s="9" t="str">
        <f>IF(A4365="","",IF(B4365&lt;C4365,A4365,IF(A4365=MAX('entry data'!$B$8:$B$507),"",A4365+1)))</f>
        <v/>
      </c>
      <c r="B4366" s="9" t="str">
        <f t="shared" si="423"/>
        <v/>
      </c>
      <c r="C4366" s="9" t="str">
        <f>IF(ISERROR(VLOOKUP(A4366,'entry data'!B:G,6,0)),"",VLOOKUP(A4366,'entry data'!B:G,6,0))</f>
        <v/>
      </c>
      <c r="D4366" s="9" t="str">
        <f>IF(ISERROR(VLOOKUP(A4366,'entry data'!B:C,2,0)),"",VLOOKUP(A4366,'entry data'!B:C,2,0))</f>
        <v/>
      </c>
      <c r="E4366" s="9" t="str">
        <f>IF(ISERROR(VLOOKUP(A4366,'entry data'!B:E,4,0)),"",VLOOKUP(A4366,'entry data'!B:E,4,0))</f>
        <v/>
      </c>
      <c r="F4366" s="11" t="str">
        <f>IF(A4366="","",IF(ISERROR(VLOOKUP(A4366,'entry data'!B:F,5,0)),"",VLOOKUP(A4366,'entry data'!B:F,5,0)))</f>
        <v/>
      </c>
      <c r="G4366" s="12" t="str">
        <f>IF(A4366="","",IF(ISERROR(VLOOKUP(A4366,'entry data'!B:I,8,0)),"",VLOOKUP(A4366,'entry data'!B:I,7,0)))</f>
        <v/>
      </c>
      <c r="H4366" s="13" t="str">
        <f>IF(A4366="","",IF(B4366=1,VLOOKUP(A4366,'entry data'!B:D,3,0),I4365))</f>
        <v/>
      </c>
      <c r="I4366" s="14" t="str">
        <f>IF(A4366="","",IF(E4366="weekly",7,IF(E4366="fortnightly",14,IF(E4366="monthly",DATE(IF(MONTH(H4366)=12,YEAR(H4366)+1,YEAR(H4366)),VLOOKUP(MONTH(H4366),index!$D$2:$G$13,2,0),DAY(H4366)),
IF(E4366="quarterly",DATE(IF(MONTH(H4366)&gt;=10,YEAR(H4366)+1,YEAR(H4366)),VLOOKUP(MONTH(H4366),index!$D$2:$G$13,3,0),DAY(H4366)),
IF(E4366="halfyearly",DATE(IF(MONTH(H4366)&gt;=7,YEAR(H4366)+1,YEAR(H4366)),VLOOKUP(MONTH(H4366),index!$D$2:$G$13,4,0),DAY(H4366)),
DATE(YEAR(H4366)+1,MONTH(H4366),DAY(H4366)))))-H4366))+H4366)</f>
        <v/>
      </c>
      <c r="J4366" s="9" t="str">
        <f t="shared" si="424"/>
        <v/>
      </c>
      <c r="K4366" s="11" t="str">
        <f t="shared" si="425"/>
        <v/>
      </c>
      <c r="L4366" s="11" t="str">
        <f t="shared" si="426"/>
        <v/>
      </c>
      <c r="M4366" s="11" t="str">
        <f>IF(A4366="","",VLOOKUP(E4366,index!$A$1:$B$6,2,0)*K4366*G4366)</f>
        <v/>
      </c>
      <c r="N4366" s="11" t="str">
        <f>IF(A4366="","",-PMT(G4366*VLOOKUP(E4366,index!$A$1:$B$6,2,0),C4366,F4366,0,0))</f>
        <v/>
      </c>
      <c r="O4366" s="11" t="str">
        <f t="shared" si="427"/>
        <v/>
      </c>
      <c r="P4366" s="11" t="str">
        <f t="shared" si="428"/>
        <v/>
      </c>
    </row>
    <row r="4367" spans="1:16" x14ac:dyDescent="0.25">
      <c r="A4367" s="9" t="str">
        <f>IF(A4366="","",IF(B4366&lt;C4366,A4366,IF(A4366=MAX('entry data'!$B$8:$B$507),"",A4366+1)))</f>
        <v/>
      </c>
      <c r="B4367" s="9" t="str">
        <f t="shared" si="423"/>
        <v/>
      </c>
      <c r="C4367" s="9" t="str">
        <f>IF(ISERROR(VLOOKUP(A4367,'entry data'!B:G,6,0)),"",VLOOKUP(A4367,'entry data'!B:G,6,0))</f>
        <v/>
      </c>
      <c r="D4367" s="9" t="str">
        <f>IF(ISERROR(VLOOKUP(A4367,'entry data'!B:C,2,0)),"",VLOOKUP(A4367,'entry data'!B:C,2,0))</f>
        <v/>
      </c>
      <c r="E4367" s="9" t="str">
        <f>IF(ISERROR(VLOOKUP(A4367,'entry data'!B:E,4,0)),"",VLOOKUP(A4367,'entry data'!B:E,4,0))</f>
        <v/>
      </c>
      <c r="F4367" s="11" t="str">
        <f>IF(A4367="","",IF(ISERROR(VLOOKUP(A4367,'entry data'!B:F,5,0)),"",VLOOKUP(A4367,'entry data'!B:F,5,0)))</f>
        <v/>
      </c>
      <c r="G4367" s="12" t="str">
        <f>IF(A4367="","",IF(ISERROR(VLOOKUP(A4367,'entry data'!B:I,8,0)),"",VLOOKUP(A4367,'entry data'!B:I,7,0)))</f>
        <v/>
      </c>
      <c r="H4367" s="13" t="str">
        <f>IF(A4367="","",IF(B4367=1,VLOOKUP(A4367,'entry data'!B:D,3,0),I4366))</f>
        <v/>
      </c>
      <c r="I4367" s="14" t="str">
        <f>IF(A4367="","",IF(E4367="weekly",7,IF(E4367="fortnightly",14,IF(E4367="monthly",DATE(IF(MONTH(H4367)=12,YEAR(H4367)+1,YEAR(H4367)),VLOOKUP(MONTH(H4367),index!$D$2:$G$13,2,0),DAY(H4367)),
IF(E4367="quarterly",DATE(IF(MONTH(H4367)&gt;=10,YEAR(H4367)+1,YEAR(H4367)),VLOOKUP(MONTH(H4367),index!$D$2:$G$13,3,0),DAY(H4367)),
IF(E4367="halfyearly",DATE(IF(MONTH(H4367)&gt;=7,YEAR(H4367)+1,YEAR(H4367)),VLOOKUP(MONTH(H4367),index!$D$2:$G$13,4,0),DAY(H4367)),
DATE(YEAR(H4367)+1,MONTH(H4367),DAY(H4367)))))-H4367))+H4367)</f>
        <v/>
      </c>
      <c r="J4367" s="9" t="str">
        <f t="shared" si="424"/>
        <v/>
      </c>
      <c r="K4367" s="11" t="str">
        <f t="shared" si="425"/>
        <v/>
      </c>
      <c r="L4367" s="11" t="str">
        <f t="shared" si="426"/>
        <v/>
      </c>
      <c r="M4367" s="11" t="str">
        <f>IF(A4367="","",VLOOKUP(E4367,index!$A$1:$B$6,2,0)*K4367*G4367)</f>
        <v/>
      </c>
      <c r="N4367" s="11" t="str">
        <f>IF(A4367="","",-PMT(G4367*VLOOKUP(E4367,index!$A$1:$B$6,2,0),C4367,F4367,0,0))</f>
        <v/>
      </c>
      <c r="O4367" s="11" t="str">
        <f t="shared" si="427"/>
        <v/>
      </c>
      <c r="P4367" s="11" t="str">
        <f t="shared" si="428"/>
        <v/>
      </c>
    </row>
    <row r="4368" spans="1:16" x14ac:dyDescent="0.25">
      <c r="A4368" s="9" t="str">
        <f>IF(A4367="","",IF(B4367&lt;C4367,A4367,IF(A4367=MAX('entry data'!$B$8:$B$507),"",A4367+1)))</f>
        <v/>
      </c>
      <c r="B4368" s="9" t="str">
        <f t="shared" si="423"/>
        <v/>
      </c>
      <c r="C4368" s="9" t="str">
        <f>IF(ISERROR(VLOOKUP(A4368,'entry data'!B:G,6,0)),"",VLOOKUP(A4368,'entry data'!B:G,6,0))</f>
        <v/>
      </c>
      <c r="D4368" s="9" t="str">
        <f>IF(ISERROR(VLOOKUP(A4368,'entry data'!B:C,2,0)),"",VLOOKUP(A4368,'entry data'!B:C,2,0))</f>
        <v/>
      </c>
      <c r="E4368" s="9" t="str">
        <f>IF(ISERROR(VLOOKUP(A4368,'entry data'!B:E,4,0)),"",VLOOKUP(A4368,'entry data'!B:E,4,0))</f>
        <v/>
      </c>
      <c r="F4368" s="11" t="str">
        <f>IF(A4368="","",IF(ISERROR(VLOOKUP(A4368,'entry data'!B:F,5,0)),"",VLOOKUP(A4368,'entry data'!B:F,5,0)))</f>
        <v/>
      </c>
      <c r="G4368" s="12" t="str">
        <f>IF(A4368="","",IF(ISERROR(VLOOKUP(A4368,'entry data'!B:I,8,0)),"",VLOOKUP(A4368,'entry data'!B:I,7,0)))</f>
        <v/>
      </c>
      <c r="H4368" s="13" t="str">
        <f>IF(A4368="","",IF(B4368=1,VLOOKUP(A4368,'entry data'!B:D,3,0),I4367))</f>
        <v/>
      </c>
      <c r="I4368" s="14" t="str">
        <f>IF(A4368="","",IF(E4368="weekly",7,IF(E4368="fortnightly",14,IF(E4368="monthly",DATE(IF(MONTH(H4368)=12,YEAR(H4368)+1,YEAR(H4368)),VLOOKUP(MONTH(H4368),index!$D$2:$G$13,2,0),DAY(H4368)),
IF(E4368="quarterly",DATE(IF(MONTH(H4368)&gt;=10,YEAR(H4368)+1,YEAR(H4368)),VLOOKUP(MONTH(H4368),index!$D$2:$G$13,3,0),DAY(H4368)),
IF(E4368="halfyearly",DATE(IF(MONTH(H4368)&gt;=7,YEAR(H4368)+1,YEAR(H4368)),VLOOKUP(MONTH(H4368),index!$D$2:$G$13,4,0),DAY(H4368)),
DATE(YEAR(H4368)+1,MONTH(H4368),DAY(H4368)))))-H4368))+H4368)</f>
        <v/>
      </c>
      <c r="J4368" s="9" t="str">
        <f t="shared" si="424"/>
        <v/>
      </c>
      <c r="K4368" s="11" t="str">
        <f t="shared" si="425"/>
        <v/>
      </c>
      <c r="L4368" s="11" t="str">
        <f t="shared" si="426"/>
        <v/>
      </c>
      <c r="M4368" s="11" t="str">
        <f>IF(A4368="","",VLOOKUP(E4368,index!$A$1:$B$6,2,0)*K4368*G4368)</f>
        <v/>
      </c>
      <c r="N4368" s="11" t="str">
        <f>IF(A4368="","",-PMT(G4368*VLOOKUP(E4368,index!$A$1:$B$6,2,0),C4368,F4368,0,0))</f>
        <v/>
      </c>
      <c r="O4368" s="11" t="str">
        <f t="shared" si="427"/>
        <v/>
      </c>
      <c r="P4368" s="11" t="str">
        <f t="shared" si="428"/>
        <v/>
      </c>
    </row>
    <row r="4369" spans="1:16" x14ac:dyDescent="0.25">
      <c r="A4369" s="9" t="str">
        <f>IF(A4368="","",IF(B4368&lt;C4368,A4368,IF(A4368=MAX('entry data'!$B$8:$B$507),"",A4368+1)))</f>
        <v/>
      </c>
      <c r="B4369" s="9" t="str">
        <f t="shared" si="423"/>
        <v/>
      </c>
      <c r="C4369" s="9" t="str">
        <f>IF(ISERROR(VLOOKUP(A4369,'entry data'!B:G,6,0)),"",VLOOKUP(A4369,'entry data'!B:G,6,0))</f>
        <v/>
      </c>
      <c r="D4369" s="9" t="str">
        <f>IF(ISERROR(VLOOKUP(A4369,'entry data'!B:C,2,0)),"",VLOOKUP(A4369,'entry data'!B:C,2,0))</f>
        <v/>
      </c>
      <c r="E4369" s="9" t="str">
        <f>IF(ISERROR(VLOOKUP(A4369,'entry data'!B:E,4,0)),"",VLOOKUP(A4369,'entry data'!B:E,4,0))</f>
        <v/>
      </c>
      <c r="F4369" s="11" t="str">
        <f>IF(A4369="","",IF(ISERROR(VLOOKUP(A4369,'entry data'!B:F,5,0)),"",VLOOKUP(A4369,'entry data'!B:F,5,0)))</f>
        <v/>
      </c>
      <c r="G4369" s="12" t="str">
        <f>IF(A4369="","",IF(ISERROR(VLOOKUP(A4369,'entry data'!B:I,8,0)),"",VLOOKUP(A4369,'entry data'!B:I,7,0)))</f>
        <v/>
      </c>
      <c r="H4369" s="13" t="str">
        <f>IF(A4369="","",IF(B4369=1,VLOOKUP(A4369,'entry data'!B:D,3,0),I4368))</f>
        <v/>
      </c>
      <c r="I4369" s="14" t="str">
        <f>IF(A4369="","",IF(E4369="weekly",7,IF(E4369="fortnightly",14,IF(E4369="monthly",DATE(IF(MONTH(H4369)=12,YEAR(H4369)+1,YEAR(H4369)),VLOOKUP(MONTH(H4369),index!$D$2:$G$13,2,0),DAY(H4369)),
IF(E4369="quarterly",DATE(IF(MONTH(H4369)&gt;=10,YEAR(H4369)+1,YEAR(H4369)),VLOOKUP(MONTH(H4369),index!$D$2:$G$13,3,0),DAY(H4369)),
IF(E4369="halfyearly",DATE(IF(MONTH(H4369)&gt;=7,YEAR(H4369)+1,YEAR(H4369)),VLOOKUP(MONTH(H4369),index!$D$2:$G$13,4,0),DAY(H4369)),
DATE(YEAR(H4369)+1,MONTH(H4369),DAY(H4369)))))-H4369))+H4369)</f>
        <v/>
      </c>
      <c r="J4369" s="9" t="str">
        <f t="shared" si="424"/>
        <v/>
      </c>
      <c r="K4369" s="11" t="str">
        <f t="shared" si="425"/>
        <v/>
      </c>
      <c r="L4369" s="11" t="str">
        <f t="shared" si="426"/>
        <v/>
      </c>
      <c r="M4369" s="11" t="str">
        <f>IF(A4369="","",VLOOKUP(E4369,index!$A$1:$B$6,2,0)*K4369*G4369)</f>
        <v/>
      </c>
      <c r="N4369" s="11" t="str">
        <f>IF(A4369="","",-PMT(G4369*VLOOKUP(E4369,index!$A$1:$B$6,2,0),C4369,F4369,0,0))</f>
        <v/>
      </c>
      <c r="O4369" s="11" t="str">
        <f t="shared" si="427"/>
        <v/>
      </c>
      <c r="P4369" s="11" t="str">
        <f t="shared" si="428"/>
        <v/>
      </c>
    </row>
    <row r="4370" spans="1:16" x14ac:dyDescent="0.25">
      <c r="A4370" s="9" t="str">
        <f>IF(A4369="","",IF(B4369&lt;C4369,A4369,IF(A4369=MAX('entry data'!$B$8:$B$507),"",A4369+1)))</f>
        <v/>
      </c>
      <c r="B4370" s="9" t="str">
        <f t="shared" si="423"/>
        <v/>
      </c>
      <c r="C4370" s="9" t="str">
        <f>IF(ISERROR(VLOOKUP(A4370,'entry data'!B:G,6,0)),"",VLOOKUP(A4370,'entry data'!B:G,6,0))</f>
        <v/>
      </c>
      <c r="D4370" s="9" t="str">
        <f>IF(ISERROR(VLOOKUP(A4370,'entry data'!B:C,2,0)),"",VLOOKUP(A4370,'entry data'!B:C,2,0))</f>
        <v/>
      </c>
      <c r="E4370" s="9" t="str">
        <f>IF(ISERROR(VLOOKUP(A4370,'entry data'!B:E,4,0)),"",VLOOKUP(A4370,'entry data'!B:E,4,0))</f>
        <v/>
      </c>
      <c r="F4370" s="11" t="str">
        <f>IF(A4370="","",IF(ISERROR(VLOOKUP(A4370,'entry data'!B:F,5,0)),"",VLOOKUP(A4370,'entry data'!B:F,5,0)))</f>
        <v/>
      </c>
      <c r="G4370" s="12" t="str">
        <f>IF(A4370="","",IF(ISERROR(VLOOKUP(A4370,'entry data'!B:I,8,0)),"",VLOOKUP(A4370,'entry data'!B:I,7,0)))</f>
        <v/>
      </c>
      <c r="H4370" s="13" t="str">
        <f>IF(A4370="","",IF(B4370=1,VLOOKUP(A4370,'entry data'!B:D,3,0),I4369))</f>
        <v/>
      </c>
      <c r="I4370" s="14" t="str">
        <f>IF(A4370="","",IF(E4370="weekly",7,IF(E4370="fortnightly",14,IF(E4370="monthly",DATE(IF(MONTH(H4370)=12,YEAR(H4370)+1,YEAR(H4370)),VLOOKUP(MONTH(H4370),index!$D$2:$G$13,2,0),DAY(H4370)),
IF(E4370="quarterly",DATE(IF(MONTH(H4370)&gt;=10,YEAR(H4370)+1,YEAR(H4370)),VLOOKUP(MONTH(H4370),index!$D$2:$G$13,3,0),DAY(H4370)),
IF(E4370="halfyearly",DATE(IF(MONTH(H4370)&gt;=7,YEAR(H4370)+1,YEAR(H4370)),VLOOKUP(MONTH(H4370),index!$D$2:$G$13,4,0),DAY(H4370)),
DATE(YEAR(H4370)+1,MONTH(H4370),DAY(H4370)))))-H4370))+H4370)</f>
        <v/>
      </c>
      <c r="J4370" s="9" t="str">
        <f t="shared" si="424"/>
        <v/>
      </c>
      <c r="K4370" s="11" t="str">
        <f t="shared" si="425"/>
        <v/>
      </c>
      <c r="L4370" s="11" t="str">
        <f t="shared" si="426"/>
        <v/>
      </c>
      <c r="M4370" s="11" t="str">
        <f>IF(A4370="","",VLOOKUP(E4370,index!$A$1:$B$6,2,0)*K4370*G4370)</f>
        <v/>
      </c>
      <c r="N4370" s="11" t="str">
        <f>IF(A4370="","",-PMT(G4370*VLOOKUP(E4370,index!$A$1:$B$6,2,0),C4370,F4370,0,0))</f>
        <v/>
      </c>
      <c r="O4370" s="11" t="str">
        <f t="shared" si="427"/>
        <v/>
      </c>
      <c r="P4370" s="11" t="str">
        <f t="shared" si="428"/>
        <v/>
      </c>
    </row>
    <row r="4371" spans="1:16" x14ac:dyDescent="0.25">
      <c r="A4371" s="9" t="str">
        <f>IF(A4370="","",IF(B4370&lt;C4370,A4370,IF(A4370=MAX('entry data'!$B$8:$B$507),"",A4370+1)))</f>
        <v/>
      </c>
      <c r="B4371" s="9" t="str">
        <f t="shared" si="423"/>
        <v/>
      </c>
      <c r="C4371" s="9" t="str">
        <f>IF(ISERROR(VLOOKUP(A4371,'entry data'!B:G,6,0)),"",VLOOKUP(A4371,'entry data'!B:G,6,0))</f>
        <v/>
      </c>
      <c r="D4371" s="9" t="str">
        <f>IF(ISERROR(VLOOKUP(A4371,'entry data'!B:C,2,0)),"",VLOOKUP(A4371,'entry data'!B:C,2,0))</f>
        <v/>
      </c>
      <c r="E4371" s="9" t="str">
        <f>IF(ISERROR(VLOOKUP(A4371,'entry data'!B:E,4,0)),"",VLOOKUP(A4371,'entry data'!B:E,4,0))</f>
        <v/>
      </c>
      <c r="F4371" s="11" t="str">
        <f>IF(A4371="","",IF(ISERROR(VLOOKUP(A4371,'entry data'!B:F,5,0)),"",VLOOKUP(A4371,'entry data'!B:F,5,0)))</f>
        <v/>
      </c>
      <c r="G4371" s="12" t="str">
        <f>IF(A4371="","",IF(ISERROR(VLOOKUP(A4371,'entry data'!B:I,8,0)),"",VLOOKUP(A4371,'entry data'!B:I,7,0)))</f>
        <v/>
      </c>
      <c r="H4371" s="13" t="str">
        <f>IF(A4371="","",IF(B4371=1,VLOOKUP(A4371,'entry data'!B:D,3,0),I4370))</f>
        <v/>
      </c>
      <c r="I4371" s="14" t="str">
        <f>IF(A4371="","",IF(E4371="weekly",7,IF(E4371="fortnightly",14,IF(E4371="monthly",DATE(IF(MONTH(H4371)=12,YEAR(H4371)+1,YEAR(H4371)),VLOOKUP(MONTH(H4371),index!$D$2:$G$13,2,0),DAY(H4371)),
IF(E4371="quarterly",DATE(IF(MONTH(H4371)&gt;=10,YEAR(H4371)+1,YEAR(H4371)),VLOOKUP(MONTH(H4371),index!$D$2:$G$13,3,0),DAY(H4371)),
IF(E4371="halfyearly",DATE(IF(MONTH(H4371)&gt;=7,YEAR(H4371)+1,YEAR(H4371)),VLOOKUP(MONTH(H4371),index!$D$2:$G$13,4,0),DAY(H4371)),
DATE(YEAR(H4371)+1,MONTH(H4371),DAY(H4371)))))-H4371))+H4371)</f>
        <v/>
      </c>
      <c r="J4371" s="9" t="str">
        <f t="shared" si="424"/>
        <v/>
      </c>
      <c r="K4371" s="11" t="str">
        <f t="shared" si="425"/>
        <v/>
      </c>
      <c r="L4371" s="11" t="str">
        <f t="shared" si="426"/>
        <v/>
      </c>
      <c r="M4371" s="11" t="str">
        <f>IF(A4371="","",VLOOKUP(E4371,index!$A$1:$B$6,2,0)*K4371*G4371)</f>
        <v/>
      </c>
      <c r="N4371" s="11" t="str">
        <f>IF(A4371="","",-PMT(G4371*VLOOKUP(E4371,index!$A$1:$B$6,2,0),C4371,F4371,0,0))</f>
        <v/>
      </c>
      <c r="O4371" s="11" t="str">
        <f t="shared" si="427"/>
        <v/>
      </c>
      <c r="P4371" s="11" t="str">
        <f t="shared" si="428"/>
        <v/>
      </c>
    </row>
    <row r="4372" spans="1:16" x14ac:dyDescent="0.25">
      <c r="A4372" s="9" t="str">
        <f>IF(A4371="","",IF(B4371&lt;C4371,A4371,IF(A4371=MAX('entry data'!$B$8:$B$507),"",A4371+1)))</f>
        <v/>
      </c>
      <c r="B4372" s="9" t="str">
        <f t="shared" si="423"/>
        <v/>
      </c>
      <c r="C4372" s="9" t="str">
        <f>IF(ISERROR(VLOOKUP(A4372,'entry data'!B:G,6,0)),"",VLOOKUP(A4372,'entry data'!B:G,6,0))</f>
        <v/>
      </c>
      <c r="D4372" s="9" t="str">
        <f>IF(ISERROR(VLOOKUP(A4372,'entry data'!B:C,2,0)),"",VLOOKUP(A4372,'entry data'!B:C,2,0))</f>
        <v/>
      </c>
      <c r="E4372" s="9" t="str">
        <f>IF(ISERROR(VLOOKUP(A4372,'entry data'!B:E,4,0)),"",VLOOKUP(A4372,'entry data'!B:E,4,0))</f>
        <v/>
      </c>
      <c r="F4372" s="11" t="str">
        <f>IF(A4372="","",IF(ISERROR(VLOOKUP(A4372,'entry data'!B:F,5,0)),"",VLOOKUP(A4372,'entry data'!B:F,5,0)))</f>
        <v/>
      </c>
      <c r="G4372" s="12" t="str">
        <f>IF(A4372="","",IF(ISERROR(VLOOKUP(A4372,'entry data'!B:I,8,0)),"",VLOOKUP(A4372,'entry data'!B:I,7,0)))</f>
        <v/>
      </c>
      <c r="H4372" s="13" t="str">
        <f>IF(A4372="","",IF(B4372=1,VLOOKUP(A4372,'entry data'!B:D,3,0),I4371))</f>
        <v/>
      </c>
      <c r="I4372" s="14" t="str">
        <f>IF(A4372="","",IF(E4372="weekly",7,IF(E4372="fortnightly",14,IF(E4372="monthly",DATE(IF(MONTH(H4372)=12,YEAR(H4372)+1,YEAR(H4372)),VLOOKUP(MONTH(H4372),index!$D$2:$G$13,2,0),DAY(H4372)),
IF(E4372="quarterly",DATE(IF(MONTH(H4372)&gt;=10,YEAR(H4372)+1,YEAR(H4372)),VLOOKUP(MONTH(H4372),index!$D$2:$G$13,3,0),DAY(H4372)),
IF(E4372="halfyearly",DATE(IF(MONTH(H4372)&gt;=7,YEAR(H4372)+1,YEAR(H4372)),VLOOKUP(MONTH(H4372),index!$D$2:$G$13,4,0),DAY(H4372)),
DATE(YEAR(H4372)+1,MONTH(H4372),DAY(H4372)))))-H4372))+H4372)</f>
        <v/>
      </c>
      <c r="J4372" s="9" t="str">
        <f t="shared" si="424"/>
        <v/>
      </c>
      <c r="K4372" s="11" t="str">
        <f t="shared" si="425"/>
        <v/>
      </c>
      <c r="L4372" s="11" t="str">
        <f t="shared" si="426"/>
        <v/>
      </c>
      <c r="M4372" s="11" t="str">
        <f>IF(A4372="","",VLOOKUP(E4372,index!$A$1:$B$6,2,0)*K4372*G4372)</f>
        <v/>
      </c>
      <c r="N4372" s="11" t="str">
        <f>IF(A4372="","",-PMT(G4372*VLOOKUP(E4372,index!$A$1:$B$6,2,0),C4372,F4372,0,0))</f>
        <v/>
      </c>
      <c r="O4372" s="11" t="str">
        <f t="shared" si="427"/>
        <v/>
      </c>
      <c r="P4372" s="11" t="str">
        <f t="shared" si="428"/>
        <v/>
      </c>
    </row>
    <row r="4373" spans="1:16" x14ac:dyDescent="0.25">
      <c r="A4373" s="9" t="str">
        <f>IF(A4372="","",IF(B4372&lt;C4372,A4372,IF(A4372=MAX('entry data'!$B$8:$B$507),"",A4372+1)))</f>
        <v/>
      </c>
      <c r="B4373" s="9" t="str">
        <f t="shared" si="423"/>
        <v/>
      </c>
      <c r="C4373" s="9" t="str">
        <f>IF(ISERROR(VLOOKUP(A4373,'entry data'!B:G,6,0)),"",VLOOKUP(A4373,'entry data'!B:G,6,0))</f>
        <v/>
      </c>
      <c r="D4373" s="9" t="str">
        <f>IF(ISERROR(VLOOKUP(A4373,'entry data'!B:C,2,0)),"",VLOOKUP(A4373,'entry data'!B:C,2,0))</f>
        <v/>
      </c>
      <c r="E4373" s="9" t="str">
        <f>IF(ISERROR(VLOOKUP(A4373,'entry data'!B:E,4,0)),"",VLOOKUP(A4373,'entry data'!B:E,4,0))</f>
        <v/>
      </c>
      <c r="F4373" s="11" t="str">
        <f>IF(A4373="","",IF(ISERROR(VLOOKUP(A4373,'entry data'!B:F,5,0)),"",VLOOKUP(A4373,'entry data'!B:F,5,0)))</f>
        <v/>
      </c>
      <c r="G4373" s="12" t="str">
        <f>IF(A4373="","",IF(ISERROR(VLOOKUP(A4373,'entry data'!B:I,8,0)),"",VLOOKUP(A4373,'entry data'!B:I,7,0)))</f>
        <v/>
      </c>
      <c r="H4373" s="13" t="str">
        <f>IF(A4373="","",IF(B4373=1,VLOOKUP(A4373,'entry data'!B:D,3,0),I4372))</f>
        <v/>
      </c>
      <c r="I4373" s="14" t="str">
        <f>IF(A4373="","",IF(E4373="weekly",7,IF(E4373="fortnightly",14,IF(E4373="monthly",DATE(IF(MONTH(H4373)=12,YEAR(H4373)+1,YEAR(H4373)),VLOOKUP(MONTH(H4373),index!$D$2:$G$13,2,0),DAY(H4373)),
IF(E4373="quarterly",DATE(IF(MONTH(H4373)&gt;=10,YEAR(H4373)+1,YEAR(H4373)),VLOOKUP(MONTH(H4373),index!$D$2:$G$13,3,0),DAY(H4373)),
IF(E4373="halfyearly",DATE(IF(MONTH(H4373)&gt;=7,YEAR(H4373)+1,YEAR(H4373)),VLOOKUP(MONTH(H4373),index!$D$2:$G$13,4,0),DAY(H4373)),
DATE(YEAR(H4373)+1,MONTH(H4373),DAY(H4373)))))-H4373))+H4373)</f>
        <v/>
      </c>
      <c r="J4373" s="9" t="str">
        <f t="shared" si="424"/>
        <v/>
      </c>
      <c r="K4373" s="11" t="str">
        <f t="shared" si="425"/>
        <v/>
      </c>
      <c r="L4373" s="11" t="str">
        <f t="shared" si="426"/>
        <v/>
      </c>
      <c r="M4373" s="11" t="str">
        <f>IF(A4373="","",VLOOKUP(E4373,index!$A$1:$B$6,2,0)*K4373*G4373)</f>
        <v/>
      </c>
      <c r="N4373" s="11" t="str">
        <f>IF(A4373="","",-PMT(G4373*VLOOKUP(E4373,index!$A$1:$B$6,2,0),C4373,F4373,0,0))</f>
        <v/>
      </c>
      <c r="O4373" s="11" t="str">
        <f t="shared" si="427"/>
        <v/>
      </c>
      <c r="P4373" s="11" t="str">
        <f t="shared" si="428"/>
        <v/>
      </c>
    </row>
    <row r="4374" spans="1:16" x14ac:dyDescent="0.25">
      <c r="A4374" s="9" t="str">
        <f>IF(A4373="","",IF(B4373&lt;C4373,A4373,IF(A4373=MAX('entry data'!$B$8:$B$507),"",A4373+1)))</f>
        <v/>
      </c>
      <c r="B4374" s="9" t="str">
        <f t="shared" si="423"/>
        <v/>
      </c>
      <c r="C4374" s="9" t="str">
        <f>IF(ISERROR(VLOOKUP(A4374,'entry data'!B:G,6,0)),"",VLOOKUP(A4374,'entry data'!B:G,6,0))</f>
        <v/>
      </c>
      <c r="D4374" s="9" t="str">
        <f>IF(ISERROR(VLOOKUP(A4374,'entry data'!B:C,2,0)),"",VLOOKUP(A4374,'entry data'!B:C,2,0))</f>
        <v/>
      </c>
      <c r="E4374" s="9" t="str">
        <f>IF(ISERROR(VLOOKUP(A4374,'entry data'!B:E,4,0)),"",VLOOKUP(A4374,'entry data'!B:E,4,0))</f>
        <v/>
      </c>
      <c r="F4374" s="11" t="str">
        <f>IF(A4374="","",IF(ISERROR(VLOOKUP(A4374,'entry data'!B:F,5,0)),"",VLOOKUP(A4374,'entry data'!B:F,5,0)))</f>
        <v/>
      </c>
      <c r="G4374" s="12" t="str">
        <f>IF(A4374="","",IF(ISERROR(VLOOKUP(A4374,'entry data'!B:I,8,0)),"",VLOOKUP(A4374,'entry data'!B:I,7,0)))</f>
        <v/>
      </c>
      <c r="H4374" s="13" t="str">
        <f>IF(A4374="","",IF(B4374=1,VLOOKUP(A4374,'entry data'!B:D,3,0),I4373))</f>
        <v/>
      </c>
      <c r="I4374" s="14" t="str">
        <f>IF(A4374="","",IF(E4374="weekly",7,IF(E4374="fortnightly",14,IF(E4374="monthly",DATE(IF(MONTH(H4374)=12,YEAR(H4374)+1,YEAR(H4374)),VLOOKUP(MONTH(H4374),index!$D$2:$G$13,2,0),DAY(H4374)),
IF(E4374="quarterly",DATE(IF(MONTH(H4374)&gt;=10,YEAR(H4374)+1,YEAR(H4374)),VLOOKUP(MONTH(H4374),index!$D$2:$G$13,3,0),DAY(H4374)),
IF(E4374="halfyearly",DATE(IF(MONTH(H4374)&gt;=7,YEAR(H4374)+1,YEAR(H4374)),VLOOKUP(MONTH(H4374),index!$D$2:$G$13,4,0),DAY(H4374)),
DATE(YEAR(H4374)+1,MONTH(H4374),DAY(H4374)))))-H4374))+H4374)</f>
        <v/>
      </c>
      <c r="J4374" s="9" t="str">
        <f t="shared" si="424"/>
        <v/>
      </c>
      <c r="K4374" s="11" t="str">
        <f t="shared" si="425"/>
        <v/>
      </c>
      <c r="L4374" s="11" t="str">
        <f t="shared" si="426"/>
        <v/>
      </c>
      <c r="M4374" s="11" t="str">
        <f>IF(A4374="","",VLOOKUP(E4374,index!$A$1:$B$6,2,0)*K4374*G4374)</f>
        <v/>
      </c>
      <c r="N4374" s="11" t="str">
        <f>IF(A4374="","",-PMT(G4374*VLOOKUP(E4374,index!$A$1:$B$6,2,0),C4374,F4374,0,0))</f>
        <v/>
      </c>
      <c r="O4374" s="11" t="str">
        <f t="shared" si="427"/>
        <v/>
      </c>
      <c r="P4374" s="11" t="str">
        <f t="shared" si="428"/>
        <v/>
      </c>
    </row>
    <row r="4375" spans="1:16" x14ac:dyDescent="0.25">
      <c r="A4375" s="9" t="str">
        <f>IF(A4374="","",IF(B4374&lt;C4374,A4374,IF(A4374=MAX('entry data'!$B$8:$B$507),"",A4374+1)))</f>
        <v/>
      </c>
      <c r="B4375" s="9" t="str">
        <f t="shared" ref="B4375:B4438" si="429">IF(A4375="","",IF(B4374=C4374,1,B4374+1))</f>
        <v/>
      </c>
      <c r="C4375" s="9" t="str">
        <f>IF(ISERROR(VLOOKUP(A4375,'entry data'!B:G,6,0)),"",VLOOKUP(A4375,'entry data'!B:G,6,0))</f>
        <v/>
      </c>
      <c r="D4375" s="9" t="str">
        <f>IF(ISERROR(VLOOKUP(A4375,'entry data'!B:C,2,0)),"",VLOOKUP(A4375,'entry data'!B:C,2,0))</f>
        <v/>
      </c>
      <c r="E4375" s="9" t="str">
        <f>IF(ISERROR(VLOOKUP(A4375,'entry data'!B:E,4,0)),"",VLOOKUP(A4375,'entry data'!B:E,4,0))</f>
        <v/>
      </c>
      <c r="F4375" s="11" t="str">
        <f>IF(A4375="","",IF(ISERROR(VLOOKUP(A4375,'entry data'!B:F,5,0)),"",VLOOKUP(A4375,'entry data'!B:F,5,0)))</f>
        <v/>
      </c>
      <c r="G4375" s="12" t="str">
        <f>IF(A4375="","",IF(ISERROR(VLOOKUP(A4375,'entry data'!B:I,8,0)),"",VLOOKUP(A4375,'entry data'!B:I,7,0)))</f>
        <v/>
      </c>
      <c r="H4375" s="13" t="str">
        <f>IF(A4375="","",IF(B4375=1,VLOOKUP(A4375,'entry data'!B:D,3,0),I4374))</f>
        <v/>
      </c>
      <c r="I4375" s="14" t="str">
        <f>IF(A4375="","",IF(E4375="weekly",7,IF(E4375="fortnightly",14,IF(E4375="monthly",DATE(IF(MONTH(H4375)=12,YEAR(H4375)+1,YEAR(H4375)),VLOOKUP(MONTH(H4375),index!$D$2:$G$13,2,0),DAY(H4375)),
IF(E4375="quarterly",DATE(IF(MONTH(H4375)&gt;=10,YEAR(H4375)+1,YEAR(H4375)),VLOOKUP(MONTH(H4375),index!$D$2:$G$13,3,0),DAY(H4375)),
IF(E4375="halfyearly",DATE(IF(MONTH(H4375)&gt;=7,YEAR(H4375)+1,YEAR(H4375)),VLOOKUP(MONTH(H4375),index!$D$2:$G$13,4,0),DAY(H4375)),
DATE(YEAR(H4375)+1,MONTH(H4375),DAY(H4375)))))-H4375))+H4375)</f>
        <v/>
      </c>
      <c r="J4375" s="9" t="str">
        <f t="shared" ref="J4375:J4438" si="430">IF(A4375="","",IF(MONTH(I4375)&lt;10,YEAR(I4375)&amp;"-0"&amp;MONTH(I4375),YEAR(I4375)&amp;"-"&amp;MONTH(I4375)))</f>
        <v/>
      </c>
      <c r="K4375" s="11" t="str">
        <f t="shared" ref="K4375:K4438" si="431">IF(A4375="","",IF(B4375=1,F4375,O4374))</f>
        <v/>
      </c>
      <c r="L4375" s="11" t="str">
        <f t="shared" ref="L4375:L4438" si="432">IF(A4375="","",N4375-M4375)</f>
        <v/>
      </c>
      <c r="M4375" s="11" t="str">
        <f>IF(A4375="","",VLOOKUP(E4375,index!$A$1:$B$6,2,0)*K4375*G4375)</f>
        <v/>
      </c>
      <c r="N4375" s="11" t="str">
        <f>IF(A4375="","",-PMT(G4375*VLOOKUP(E4375,index!$A$1:$B$6,2,0),C4375,F4375,0,0))</f>
        <v/>
      </c>
      <c r="O4375" s="11" t="str">
        <f t="shared" ref="O4375:O4438" si="433">IF(A4375="","",K4375-L4375)</f>
        <v/>
      </c>
      <c r="P4375" s="11" t="str">
        <f t="shared" si="428"/>
        <v/>
      </c>
    </row>
    <row r="4376" spans="1:16" x14ac:dyDescent="0.25">
      <c r="A4376" s="9" t="str">
        <f>IF(A4375="","",IF(B4375&lt;C4375,A4375,IF(A4375=MAX('entry data'!$B$8:$B$507),"",A4375+1)))</f>
        <v/>
      </c>
      <c r="B4376" s="9" t="str">
        <f t="shared" si="429"/>
        <v/>
      </c>
      <c r="C4376" s="9" t="str">
        <f>IF(ISERROR(VLOOKUP(A4376,'entry data'!B:G,6,0)),"",VLOOKUP(A4376,'entry data'!B:G,6,0))</f>
        <v/>
      </c>
      <c r="D4376" s="9" t="str">
        <f>IF(ISERROR(VLOOKUP(A4376,'entry data'!B:C,2,0)),"",VLOOKUP(A4376,'entry data'!B:C,2,0))</f>
        <v/>
      </c>
      <c r="E4376" s="9" t="str">
        <f>IF(ISERROR(VLOOKUP(A4376,'entry data'!B:E,4,0)),"",VLOOKUP(A4376,'entry data'!B:E,4,0))</f>
        <v/>
      </c>
      <c r="F4376" s="11" t="str">
        <f>IF(A4376="","",IF(ISERROR(VLOOKUP(A4376,'entry data'!B:F,5,0)),"",VLOOKUP(A4376,'entry data'!B:F,5,0)))</f>
        <v/>
      </c>
      <c r="G4376" s="12" t="str">
        <f>IF(A4376="","",IF(ISERROR(VLOOKUP(A4376,'entry data'!B:I,8,0)),"",VLOOKUP(A4376,'entry data'!B:I,7,0)))</f>
        <v/>
      </c>
      <c r="H4376" s="13" t="str">
        <f>IF(A4376="","",IF(B4376=1,VLOOKUP(A4376,'entry data'!B:D,3,0),I4375))</f>
        <v/>
      </c>
      <c r="I4376" s="14" t="str">
        <f>IF(A4376="","",IF(E4376="weekly",7,IF(E4376="fortnightly",14,IF(E4376="monthly",DATE(IF(MONTH(H4376)=12,YEAR(H4376)+1,YEAR(H4376)),VLOOKUP(MONTH(H4376),index!$D$2:$G$13,2,0),DAY(H4376)),
IF(E4376="quarterly",DATE(IF(MONTH(H4376)&gt;=10,YEAR(H4376)+1,YEAR(H4376)),VLOOKUP(MONTH(H4376),index!$D$2:$G$13,3,0),DAY(H4376)),
IF(E4376="halfyearly",DATE(IF(MONTH(H4376)&gt;=7,YEAR(H4376)+1,YEAR(H4376)),VLOOKUP(MONTH(H4376),index!$D$2:$G$13,4,0),DAY(H4376)),
DATE(YEAR(H4376)+1,MONTH(H4376),DAY(H4376)))))-H4376))+H4376)</f>
        <v/>
      </c>
      <c r="J4376" s="9" t="str">
        <f t="shared" si="430"/>
        <v/>
      </c>
      <c r="K4376" s="11" t="str">
        <f t="shared" si="431"/>
        <v/>
      </c>
      <c r="L4376" s="11" t="str">
        <f t="shared" si="432"/>
        <v/>
      </c>
      <c r="M4376" s="11" t="str">
        <f>IF(A4376="","",VLOOKUP(E4376,index!$A$1:$B$6,2,0)*K4376*G4376)</f>
        <v/>
      </c>
      <c r="N4376" s="11" t="str">
        <f>IF(A4376="","",-PMT(G4376*VLOOKUP(E4376,index!$A$1:$B$6,2,0),C4376,F4376,0,0))</f>
        <v/>
      </c>
      <c r="O4376" s="11" t="str">
        <f t="shared" si="433"/>
        <v/>
      </c>
      <c r="P4376" s="11" t="str">
        <f t="shared" si="428"/>
        <v/>
      </c>
    </row>
    <row r="4377" spans="1:16" x14ac:dyDescent="0.25">
      <c r="A4377" s="9" t="str">
        <f>IF(A4376="","",IF(B4376&lt;C4376,A4376,IF(A4376=MAX('entry data'!$B$8:$B$507),"",A4376+1)))</f>
        <v/>
      </c>
      <c r="B4377" s="9" t="str">
        <f t="shared" si="429"/>
        <v/>
      </c>
      <c r="C4377" s="9" t="str">
        <f>IF(ISERROR(VLOOKUP(A4377,'entry data'!B:G,6,0)),"",VLOOKUP(A4377,'entry data'!B:G,6,0))</f>
        <v/>
      </c>
      <c r="D4377" s="9" t="str">
        <f>IF(ISERROR(VLOOKUP(A4377,'entry data'!B:C,2,0)),"",VLOOKUP(A4377,'entry data'!B:C,2,0))</f>
        <v/>
      </c>
      <c r="E4377" s="9" t="str">
        <f>IF(ISERROR(VLOOKUP(A4377,'entry data'!B:E,4,0)),"",VLOOKUP(A4377,'entry data'!B:E,4,0))</f>
        <v/>
      </c>
      <c r="F4377" s="11" t="str">
        <f>IF(A4377="","",IF(ISERROR(VLOOKUP(A4377,'entry data'!B:F,5,0)),"",VLOOKUP(A4377,'entry data'!B:F,5,0)))</f>
        <v/>
      </c>
      <c r="G4377" s="12" t="str">
        <f>IF(A4377="","",IF(ISERROR(VLOOKUP(A4377,'entry data'!B:I,8,0)),"",VLOOKUP(A4377,'entry data'!B:I,7,0)))</f>
        <v/>
      </c>
      <c r="H4377" s="13" t="str">
        <f>IF(A4377="","",IF(B4377=1,VLOOKUP(A4377,'entry data'!B:D,3,0),I4376))</f>
        <v/>
      </c>
      <c r="I4377" s="14" t="str">
        <f>IF(A4377="","",IF(E4377="weekly",7,IF(E4377="fortnightly",14,IF(E4377="monthly",DATE(IF(MONTH(H4377)=12,YEAR(H4377)+1,YEAR(H4377)),VLOOKUP(MONTH(H4377),index!$D$2:$G$13,2,0),DAY(H4377)),
IF(E4377="quarterly",DATE(IF(MONTH(H4377)&gt;=10,YEAR(H4377)+1,YEAR(H4377)),VLOOKUP(MONTH(H4377),index!$D$2:$G$13,3,0),DAY(H4377)),
IF(E4377="halfyearly",DATE(IF(MONTH(H4377)&gt;=7,YEAR(H4377)+1,YEAR(H4377)),VLOOKUP(MONTH(H4377),index!$D$2:$G$13,4,0),DAY(H4377)),
DATE(YEAR(H4377)+1,MONTH(H4377),DAY(H4377)))))-H4377))+H4377)</f>
        <v/>
      </c>
      <c r="J4377" s="9" t="str">
        <f t="shared" si="430"/>
        <v/>
      </c>
      <c r="K4377" s="11" t="str">
        <f t="shared" si="431"/>
        <v/>
      </c>
      <c r="L4377" s="11" t="str">
        <f t="shared" si="432"/>
        <v/>
      </c>
      <c r="M4377" s="11" t="str">
        <f>IF(A4377="","",VLOOKUP(E4377,index!$A$1:$B$6,2,0)*K4377*G4377)</f>
        <v/>
      </c>
      <c r="N4377" s="11" t="str">
        <f>IF(A4377="","",-PMT(G4377*VLOOKUP(E4377,index!$A$1:$B$6,2,0),C4377,F4377,0,0))</f>
        <v/>
      </c>
      <c r="O4377" s="11" t="str">
        <f t="shared" si="433"/>
        <v/>
      </c>
      <c r="P4377" s="11" t="str">
        <f t="shared" si="428"/>
        <v/>
      </c>
    </row>
    <row r="4378" spans="1:16" x14ac:dyDescent="0.25">
      <c r="A4378" s="9" t="str">
        <f>IF(A4377="","",IF(B4377&lt;C4377,A4377,IF(A4377=MAX('entry data'!$B$8:$B$507),"",A4377+1)))</f>
        <v/>
      </c>
      <c r="B4378" s="9" t="str">
        <f t="shared" si="429"/>
        <v/>
      </c>
      <c r="C4378" s="9" t="str">
        <f>IF(ISERROR(VLOOKUP(A4378,'entry data'!B:G,6,0)),"",VLOOKUP(A4378,'entry data'!B:G,6,0))</f>
        <v/>
      </c>
      <c r="D4378" s="9" t="str">
        <f>IF(ISERROR(VLOOKUP(A4378,'entry data'!B:C,2,0)),"",VLOOKUP(A4378,'entry data'!B:C,2,0))</f>
        <v/>
      </c>
      <c r="E4378" s="9" t="str">
        <f>IF(ISERROR(VLOOKUP(A4378,'entry data'!B:E,4,0)),"",VLOOKUP(A4378,'entry data'!B:E,4,0))</f>
        <v/>
      </c>
      <c r="F4378" s="11" t="str">
        <f>IF(A4378="","",IF(ISERROR(VLOOKUP(A4378,'entry data'!B:F,5,0)),"",VLOOKUP(A4378,'entry data'!B:F,5,0)))</f>
        <v/>
      </c>
      <c r="G4378" s="12" t="str">
        <f>IF(A4378="","",IF(ISERROR(VLOOKUP(A4378,'entry data'!B:I,8,0)),"",VLOOKUP(A4378,'entry data'!B:I,7,0)))</f>
        <v/>
      </c>
      <c r="H4378" s="13" t="str">
        <f>IF(A4378="","",IF(B4378=1,VLOOKUP(A4378,'entry data'!B:D,3,0),I4377))</f>
        <v/>
      </c>
      <c r="I4378" s="14" t="str">
        <f>IF(A4378="","",IF(E4378="weekly",7,IF(E4378="fortnightly",14,IF(E4378="monthly",DATE(IF(MONTH(H4378)=12,YEAR(H4378)+1,YEAR(H4378)),VLOOKUP(MONTH(H4378),index!$D$2:$G$13,2,0),DAY(H4378)),
IF(E4378="quarterly",DATE(IF(MONTH(H4378)&gt;=10,YEAR(H4378)+1,YEAR(H4378)),VLOOKUP(MONTH(H4378),index!$D$2:$G$13,3,0),DAY(H4378)),
IF(E4378="halfyearly",DATE(IF(MONTH(H4378)&gt;=7,YEAR(H4378)+1,YEAR(H4378)),VLOOKUP(MONTH(H4378),index!$D$2:$G$13,4,0),DAY(H4378)),
DATE(YEAR(H4378)+1,MONTH(H4378),DAY(H4378)))))-H4378))+H4378)</f>
        <v/>
      </c>
      <c r="J4378" s="9" t="str">
        <f t="shared" si="430"/>
        <v/>
      </c>
      <c r="K4378" s="11" t="str">
        <f t="shared" si="431"/>
        <v/>
      </c>
      <c r="L4378" s="11" t="str">
        <f t="shared" si="432"/>
        <v/>
      </c>
      <c r="M4378" s="11" t="str">
        <f>IF(A4378="","",VLOOKUP(E4378,index!$A$1:$B$6,2,0)*K4378*G4378)</f>
        <v/>
      </c>
      <c r="N4378" s="11" t="str">
        <f>IF(A4378="","",-PMT(G4378*VLOOKUP(E4378,index!$A$1:$B$6,2,0),C4378,F4378,0,0))</f>
        <v/>
      </c>
      <c r="O4378" s="11" t="str">
        <f t="shared" si="433"/>
        <v/>
      </c>
      <c r="P4378" s="11" t="str">
        <f t="shared" si="428"/>
        <v/>
      </c>
    </row>
    <row r="4379" spans="1:16" x14ac:dyDescent="0.25">
      <c r="A4379" s="9" t="str">
        <f>IF(A4378="","",IF(B4378&lt;C4378,A4378,IF(A4378=MAX('entry data'!$B$8:$B$507),"",A4378+1)))</f>
        <v/>
      </c>
      <c r="B4379" s="9" t="str">
        <f t="shared" si="429"/>
        <v/>
      </c>
      <c r="C4379" s="9" t="str">
        <f>IF(ISERROR(VLOOKUP(A4379,'entry data'!B:G,6,0)),"",VLOOKUP(A4379,'entry data'!B:G,6,0))</f>
        <v/>
      </c>
      <c r="D4379" s="9" t="str">
        <f>IF(ISERROR(VLOOKUP(A4379,'entry data'!B:C,2,0)),"",VLOOKUP(A4379,'entry data'!B:C,2,0))</f>
        <v/>
      </c>
      <c r="E4379" s="9" t="str">
        <f>IF(ISERROR(VLOOKUP(A4379,'entry data'!B:E,4,0)),"",VLOOKUP(A4379,'entry data'!B:E,4,0))</f>
        <v/>
      </c>
      <c r="F4379" s="11" t="str">
        <f>IF(A4379="","",IF(ISERROR(VLOOKUP(A4379,'entry data'!B:F,5,0)),"",VLOOKUP(A4379,'entry data'!B:F,5,0)))</f>
        <v/>
      </c>
      <c r="G4379" s="12" t="str">
        <f>IF(A4379="","",IF(ISERROR(VLOOKUP(A4379,'entry data'!B:I,8,0)),"",VLOOKUP(A4379,'entry data'!B:I,7,0)))</f>
        <v/>
      </c>
      <c r="H4379" s="13" t="str">
        <f>IF(A4379="","",IF(B4379=1,VLOOKUP(A4379,'entry data'!B:D,3,0),I4378))</f>
        <v/>
      </c>
      <c r="I4379" s="14" t="str">
        <f>IF(A4379="","",IF(E4379="weekly",7,IF(E4379="fortnightly",14,IF(E4379="monthly",DATE(IF(MONTH(H4379)=12,YEAR(H4379)+1,YEAR(H4379)),VLOOKUP(MONTH(H4379),index!$D$2:$G$13,2,0),DAY(H4379)),
IF(E4379="quarterly",DATE(IF(MONTH(H4379)&gt;=10,YEAR(H4379)+1,YEAR(H4379)),VLOOKUP(MONTH(H4379),index!$D$2:$G$13,3,0),DAY(H4379)),
IF(E4379="halfyearly",DATE(IF(MONTH(H4379)&gt;=7,YEAR(H4379)+1,YEAR(H4379)),VLOOKUP(MONTH(H4379),index!$D$2:$G$13,4,0),DAY(H4379)),
DATE(YEAR(H4379)+1,MONTH(H4379),DAY(H4379)))))-H4379))+H4379)</f>
        <v/>
      </c>
      <c r="J4379" s="9" t="str">
        <f t="shared" si="430"/>
        <v/>
      </c>
      <c r="K4379" s="11" t="str">
        <f t="shared" si="431"/>
        <v/>
      </c>
      <c r="L4379" s="11" t="str">
        <f t="shared" si="432"/>
        <v/>
      </c>
      <c r="M4379" s="11" t="str">
        <f>IF(A4379="","",VLOOKUP(E4379,index!$A$1:$B$6,2,0)*K4379*G4379)</f>
        <v/>
      </c>
      <c r="N4379" s="11" t="str">
        <f>IF(A4379="","",-PMT(G4379*VLOOKUP(E4379,index!$A$1:$B$6,2,0),C4379,F4379,0,0))</f>
        <v/>
      </c>
      <c r="O4379" s="11" t="str">
        <f t="shared" si="433"/>
        <v/>
      </c>
      <c r="P4379" s="11" t="str">
        <f t="shared" si="428"/>
        <v/>
      </c>
    </row>
    <row r="4380" spans="1:16" x14ac:dyDescent="0.25">
      <c r="A4380" s="9" t="str">
        <f>IF(A4379="","",IF(B4379&lt;C4379,A4379,IF(A4379=MAX('entry data'!$B$8:$B$507),"",A4379+1)))</f>
        <v/>
      </c>
      <c r="B4380" s="9" t="str">
        <f t="shared" si="429"/>
        <v/>
      </c>
      <c r="C4380" s="9" t="str">
        <f>IF(ISERROR(VLOOKUP(A4380,'entry data'!B:G,6,0)),"",VLOOKUP(A4380,'entry data'!B:G,6,0))</f>
        <v/>
      </c>
      <c r="D4380" s="9" t="str">
        <f>IF(ISERROR(VLOOKUP(A4380,'entry data'!B:C,2,0)),"",VLOOKUP(A4380,'entry data'!B:C,2,0))</f>
        <v/>
      </c>
      <c r="E4380" s="9" t="str">
        <f>IF(ISERROR(VLOOKUP(A4380,'entry data'!B:E,4,0)),"",VLOOKUP(A4380,'entry data'!B:E,4,0))</f>
        <v/>
      </c>
      <c r="F4380" s="11" t="str">
        <f>IF(A4380="","",IF(ISERROR(VLOOKUP(A4380,'entry data'!B:F,5,0)),"",VLOOKUP(A4380,'entry data'!B:F,5,0)))</f>
        <v/>
      </c>
      <c r="G4380" s="12" t="str">
        <f>IF(A4380="","",IF(ISERROR(VLOOKUP(A4380,'entry data'!B:I,8,0)),"",VLOOKUP(A4380,'entry data'!B:I,7,0)))</f>
        <v/>
      </c>
      <c r="H4380" s="13" t="str">
        <f>IF(A4380="","",IF(B4380=1,VLOOKUP(A4380,'entry data'!B:D,3,0),I4379))</f>
        <v/>
      </c>
      <c r="I4380" s="14" t="str">
        <f>IF(A4380="","",IF(E4380="weekly",7,IF(E4380="fortnightly",14,IF(E4380="monthly",DATE(IF(MONTH(H4380)=12,YEAR(H4380)+1,YEAR(H4380)),VLOOKUP(MONTH(H4380),index!$D$2:$G$13,2,0),DAY(H4380)),
IF(E4380="quarterly",DATE(IF(MONTH(H4380)&gt;=10,YEAR(H4380)+1,YEAR(H4380)),VLOOKUP(MONTH(H4380),index!$D$2:$G$13,3,0),DAY(H4380)),
IF(E4380="halfyearly",DATE(IF(MONTH(H4380)&gt;=7,YEAR(H4380)+1,YEAR(H4380)),VLOOKUP(MONTH(H4380),index!$D$2:$G$13,4,0),DAY(H4380)),
DATE(YEAR(H4380)+1,MONTH(H4380),DAY(H4380)))))-H4380))+H4380)</f>
        <v/>
      </c>
      <c r="J4380" s="9" t="str">
        <f t="shared" si="430"/>
        <v/>
      </c>
      <c r="K4380" s="11" t="str">
        <f t="shared" si="431"/>
        <v/>
      </c>
      <c r="L4380" s="11" t="str">
        <f t="shared" si="432"/>
        <v/>
      </c>
      <c r="M4380" s="11" t="str">
        <f>IF(A4380="","",VLOOKUP(E4380,index!$A$1:$B$6,2,0)*K4380*G4380)</f>
        <v/>
      </c>
      <c r="N4380" s="11" t="str">
        <f>IF(A4380="","",-PMT(G4380*VLOOKUP(E4380,index!$A$1:$B$6,2,0),C4380,F4380,0,0))</f>
        <v/>
      </c>
      <c r="O4380" s="11" t="str">
        <f t="shared" si="433"/>
        <v/>
      </c>
      <c r="P4380" s="11" t="str">
        <f t="shared" si="428"/>
        <v/>
      </c>
    </row>
    <row r="4381" spans="1:16" x14ac:dyDescent="0.25">
      <c r="A4381" s="9" t="str">
        <f>IF(A4380="","",IF(B4380&lt;C4380,A4380,IF(A4380=MAX('entry data'!$B$8:$B$507),"",A4380+1)))</f>
        <v/>
      </c>
      <c r="B4381" s="9" t="str">
        <f t="shared" si="429"/>
        <v/>
      </c>
      <c r="C4381" s="9" t="str">
        <f>IF(ISERROR(VLOOKUP(A4381,'entry data'!B:G,6,0)),"",VLOOKUP(A4381,'entry data'!B:G,6,0))</f>
        <v/>
      </c>
      <c r="D4381" s="9" t="str">
        <f>IF(ISERROR(VLOOKUP(A4381,'entry data'!B:C,2,0)),"",VLOOKUP(A4381,'entry data'!B:C,2,0))</f>
        <v/>
      </c>
      <c r="E4381" s="9" t="str">
        <f>IF(ISERROR(VLOOKUP(A4381,'entry data'!B:E,4,0)),"",VLOOKUP(A4381,'entry data'!B:E,4,0))</f>
        <v/>
      </c>
      <c r="F4381" s="11" t="str">
        <f>IF(A4381="","",IF(ISERROR(VLOOKUP(A4381,'entry data'!B:F,5,0)),"",VLOOKUP(A4381,'entry data'!B:F,5,0)))</f>
        <v/>
      </c>
      <c r="G4381" s="12" t="str">
        <f>IF(A4381="","",IF(ISERROR(VLOOKUP(A4381,'entry data'!B:I,8,0)),"",VLOOKUP(A4381,'entry data'!B:I,7,0)))</f>
        <v/>
      </c>
      <c r="H4381" s="13" t="str">
        <f>IF(A4381="","",IF(B4381=1,VLOOKUP(A4381,'entry data'!B:D,3,0),I4380))</f>
        <v/>
      </c>
      <c r="I4381" s="14" t="str">
        <f>IF(A4381="","",IF(E4381="weekly",7,IF(E4381="fortnightly",14,IF(E4381="monthly",DATE(IF(MONTH(H4381)=12,YEAR(H4381)+1,YEAR(H4381)),VLOOKUP(MONTH(H4381),index!$D$2:$G$13,2,0),DAY(H4381)),
IF(E4381="quarterly",DATE(IF(MONTH(H4381)&gt;=10,YEAR(H4381)+1,YEAR(H4381)),VLOOKUP(MONTH(H4381),index!$D$2:$G$13,3,0),DAY(H4381)),
IF(E4381="halfyearly",DATE(IF(MONTH(H4381)&gt;=7,YEAR(H4381)+1,YEAR(H4381)),VLOOKUP(MONTH(H4381),index!$D$2:$G$13,4,0),DAY(H4381)),
DATE(YEAR(H4381)+1,MONTH(H4381),DAY(H4381)))))-H4381))+H4381)</f>
        <v/>
      </c>
      <c r="J4381" s="9" t="str">
        <f t="shared" si="430"/>
        <v/>
      </c>
      <c r="K4381" s="11" t="str">
        <f t="shared" si="431"/>
        <v/>
      </c>
      <c r="L4381" s="11" t="str">
        <f t="shared" si="432"/>
        <v/>
      </c>
      <c r="M4381" s="11" t="str">
        <f>IF(A4381="","",VLOOKUP(E4381,index!$A$1:$B$6,2,0)*K4381*G4381)</f>
        <v/>
      </c>
      <c r="N4381" s="11" t="str">
        <f>IF(A4381="","",-PMT(G4381*VLOOKUP(E4381,index!$A$1:$B$6,2,0),C4381,F4381,0,0))</f>
        <v/>
      </c>
      <c r="O4381" s="11" t="str">
        <f t="shared" si="433"/>
        <v/>
      </c>
      <c r="P4381" s="11" t="str">
        <f t="shared" si="428"/>
        <v/>
      </c>
    </row>
    <row r="4382" spans="1:16" x14ac:dyDescent="0.25">
      <c r="A4382" s="9" t="str">
        <f>IF(A4381="","",IF(B4381&lt;C4381,A4381,IF(A4381=MAX('entry data'!$B$8:$B$507),"",A4381+1)))</f>
        <v/>
      </c>
      <c r="B4382" s="9" t="str">
        <f t="shared" si="429"/>
        <v/>
      </c>
      <c r="C4382" s="9" t="str">
        <f>IF(ISERROR(VLOOKUP(A4382,'entry data'!B:G,6,0)),"",VLOOKUP(A4382,'entry data'!B:G,6,0))</f>
        <v/>
      </c>
      <c r="D4382" s="9" t="str">
        <f>IF(ISERROR(VLOOKUP(A4382,'entry data'!B:C,2,0)),"",VLOOKUP(A4382,'entry data'!B:C,2,0))</f>
        <v/>
      </c>
      <c r="E4382" s="9" t="str">
        <f>IF(ISERROR(VLOOKUP(A4382,'entry data'!B:E,4,0)),"",VLOOKUP(A4382,'entry data'!B:E,4,0))</f>
        <v/>
      </c>
      <c r="F4382" s="11" t="str">
        <f>IF(A4382="","",IF(ISERROR(VLOOKUP(A4382,'entry data'!B:F,5,0)),"",VLOOKUP(A4382,'entry data'!B:F,5,0)))</f>
        <v/>
      </c>
      <c r="G4382" s="12" t="str">
        <f>IF(A4382="","",IF(ISERROR(VLOOKUP(A4382,'entry data'!B:I,8,0)),"",VLOOKUP(A4382,'entry data'!B:I,7,0)))</f>
        <v/>
      </c>
      <c r="H4382" s="13" t="str">
        <f>IF(A4382="","",IF(B4382=1,VLOOKUP(A4382,'entry data'!B:D,3,0),I4381))</f>
        <v/>
      </c>
      <c r="I4382" s="14" t="str">
        <f>IF(A4382="","",IF(E4382="weekly",7,IF(E4382="fortnightly",14,IF(E4382="monthly",DATE(IF(MONTH(H4382)=12,YEAR(H4382)+1,YEAR(H4382)),VLOOKUP(MONTH(H4382),index!$D$2:$G$13,2,0),DAY(H4382)),
IF(E4382="quarterly",DATE(IF(MONTH(H4382)&gt;=10,YEAR(H4382)+1,YEAR(H4382)),VLOOKUP(MONTH(H4382),index!$D$2:$G$13,3,0),DAY(H4382)),
IF(E4382="halfyearly",DATE(IF(MONTH(H4382)&gt;=7,YEAR(H4382)+1,YEAR(H4382)),VLOOKUP(MONTH(H4382),index!$D$2:$G$13,4,0),DAY(H4382)),
DATE(YEAR(H4382)+1,MONTH(H4382),DAY(H4382)))))-H4382))+H4382)</f>
        <v/>
      </c>
      <c r="J4382" s="9" t="str">
        <f t="shared" si="430"/>
        <v/>
      </c>
      <c r="K4382" s="11" t="str">
        <f t="shared" si="431"/>
        <v/>
      </c>
      <c r="L4382" s="11" t="str">
        <f t="shared" si="432"/>
        <v/>
      </c>
      <c r="M4382" s="11" t="str">
        <f>IF(A4382="","",VLOOKUP(E4382,index!$A$1:$B$6,2,0)*K4382*G4382)</f>
        <v/>
      </c>
      <c r="N4382" s="11" t="str">
        <f>IF(A4382="","",-PMT(G4382*VLOOKUP(E4382,index!$A$1:$B$6,2,0),C4382,F4382,0,0))</f>
        <v/>
      </c>
      <c r="O4382" s="11" t="str">
        <f t="shared" si="433"/>
        <v/>
      </c>
      <c r="P4382" s="11" t="str">
        <f t="shared" si="428"/>
        <v/>
      </c>
    </row>
    <row r="4383" spans="1:16" x14ac:dyDescent="0.25">
      <c r="A4383" s="9" t="str">
        <f>IF(A4382="","",IF(B4382&lt;C4382,A4382,IF(A4382=MAX('entry data'!$B$8:$B$507),"",A4382+1)))</f>
        <v/>
      </c>
      <c r="B4383" s="9" t="str">
        <f t="shared" si="429"/>
        <v/>
      </c>
      <c r="C4383" s="9" t="str">
        <f>IF(ISERROR(VLOOKUP(A4383,'entry data'!B:G,6,0)),"",VLOOKUP(A4383,'entry data'!B:G,6,0))</f>
        <v/>
      </c>
      <c r="D4383" s="9" t="str">
        <f>IF(ISERROR(VLOOKUP(A4383,'entry data'!B:C,2,0)),"",VLOOKUP(A4383,'entry data'!B:C,2,0))</f>
        <v/>
      </c>
      <c r="E4383" s="9" t="str">
        <f>IF(ISERROR(VLOOKUP(A4383,'entry data'!B:E,4,0)),"",VLOOKUP(A4383,'entry data'!B:E,4,0))</f>
        <v/>
      </c>
      <c r="F4383" s="11" t="str">
        <f>IF(A4383="","",IF(ISERROR(VLOOKUP(A4383,'entry data'!B:F,5,0)),"",VLOOKUP(A4383,'entry data'!B:F,5,0)))</f>
        <v/>
      </c>
      <c r="G4383" s="12" t="str">
        <f>IF(A4383="","",IF(ISERROR(VLOOKUP(A4383,'entry data'!B:I,8,0)),"",VLOOKUP(A4383,'entry data'!B:I,7,0)))</f>
        <v/>
      </c>
      <c r="H4383" s="13" t="str">
        <f>IF(A4383="","",IF(B4383=1,VLOOKUP(A4383,'entry data'!B:D,3,0),I4382))</f>
        <v/>
      </c>
      <c r="I4383" s="14" t="str">
        <f>IF(A4383="","",IF(E4383="weekly",7,IF(E4383="fortnightly",14,IF(E4383="monthly",DATE(IF(MONTH(H4383)=12,YEAR(H4383)+1,YEAR(H4383)),VLOOKUP(MONTH(H4383),index!$D$2:$G$13,2,0),DAY(H4383)),
IF(E4383="quarterly",DATE(IF(MONTH(H4383)&gt;=10,YEAR(H4383)+1,YEAR(H4383)),VLOOKUP(MONTH(H4383),index!$D$2:$G$13,3,0),DAY(H4383)),
IF(E4383="halfyearly",DATE(IF(MONTH(H4383)&gt;=7,YEAR(H4383)+1,YEAR(H4383)),VLOOKUP(MONTH(H4383),index!$D$2:$G$13,4,0),DAY(H4383)),
DATE(YEAR(H4383)+1,MONTH(H4383),DAY(H4383)))))-H4383))+H4383)</f>
        <v/>
      </c>
      <c r="J4383" s="9" t="str">
        <f t="shared" si="430"/>
        <v/>
      </c>
      <c r="K4383" s="11" t="str">
        <f t="shared" si="431"/>
        <v/>
      </c>
      <c r="L4383" s="11" t="str">
        <f t="shared" si="432"/>
        <v/>
      </c>
      <c r="M4383" s="11" t="str">
        <f>IF(A4383="","",VLOOKUP(E4383,index!$A$1:$B$6,2,0)*K4383*G4383)</f>
        <v/>
      </c>
      <c r="N4383" s="11" t="str">
        <f>IF(A4383="","",-PMT(G4383*VLOOKUP(E4383,index!$A$1:$B$6,2,0),C4383,F4383,0,0))</f>
        <v/>
      </c>
      <c r="O4383" s="11" t="str">
        <f t="shared" si="433"/>
        <v/>
      </c>
      <c r="P4383" s="11" t="str">
        <f t="shared" si="428"/>
        <v/>
      </c>
    </row>
    <row r="4384" spans="1:16" x14ac:dyDescent="0.25">
      <c r="A4384" s="9" t="str">
        <f>IF(A4383="","",IF(B4383&lt;C4383,A4383,IF(A4383=MAX('entry data'!$B$8:$B$507),"",A4383+1)))</f>
        <v/>
      </c>
      <c r="B4384" s="9" t="str">
        <f t="shared" si="429"/>
        <v/>
      </c>
      <c r="C4384" s="9" t="str">
        <f>IF(ISERROR(VLOOKUP(A4384,'entry data'!B:G,6,0)),"",VLOOKUP(A4384,'entry data'!B:G,6,0))</f>
        <v/>
      </c>
      <c r="D4384" s="9" t="str">
        <f>IF(ISERROR(VLOOKUP(A4384,'entry data'!B:C,2,0)),"",VLOOKUP(A4384,'entry data'!B:C,2,0))</f>
        <v/>
      </c>
      <c r="E4384" s="9" t="str">
        <f>IF(ISERROR(VLOOKUP(A4384,'entry data'!B:E,4,0)),"",VLOOKUP(A4384,'entry data'!B:E,4,0))</f>
        <v/>
      </c>
      <c r="F4384" s="11" t="str">
        <f>IF(A4384="","",IF(ISERROR(VLOOKUP(A4384,'entry data'!B:F,5,0)),"",VLOOKUP(A4384,'entry data'!B:F,5,0)))</f>
        <v/>
      </c>
      <c r="G4384" s="12" t="str">
        <f>IF(A4384="","",IF(ISERROR(VLOOKUP(A4384,'entry data'!B:I,8,0)),"",VLOOKUP(A4384,'entry data'!B:I,7,0)))</f>
        <v/>
      </c>
      <c r="H4384" s="13" t="str">
        <f>IF(A4384="","",IF(B4384=1,VLOOKUP(A4384,'entry data'!B:D,3,0),I4383))</f>
        <v/>
      </c>
      <c r="I4384" s="14" t="str">
        <f>IF(A4384="","",IF(E4384="weekly",7,IF(E4384="fortnightly",14,IF(E4384="monthly",DATE(IF(MONTH(H4384)=12,YEAR(H4384)+1,YEAR(H4384)),VLOOKUP(MONTH(H4384),index!$D$2:$G$13,2,0),DAY(H4384)),
IF(E4384="quarterly",DATE(IF(MONTH(H4384)&gt;=10,YEAR(H4384)+1,YEAR(H4384)),VLOOKUP(MONTH(H4384),index!$D$2:$G$13,3,0),DAY(H4384)),
IF(E4384="halfyearly",DATE(IF(MONTH(H4384)&gt;=7,YEAR(H4384)+1,YEAR(H4384)),VLOOKUP(MONTH(H4384),index!$D$2:$G$13,4,0),DAY(H4384)),
DATE(YEAR(H4384)+1,MONTH(H4384),DAY(H4384)))))-H4384))+H4384)</f>
        <v/>
      </c>
      <c r="J4384" s="9" t="str">
        <f t="shared" si="430"/>
        <v/>
      </c>
      <c r="K4384" s="11" t="str">
        <f t="shared" si="431"/>
        <v/>
      </c>
      <c r="L4384" s="11" t="str">
        <f t="shared" si="432"/>
        <v/>
      </c>
      <c r="M4384" s="11" t="str">
        <f>IF(A4384="","",VLOOKUP(E4384,index!$A$1:$B$6,2,0)*K4384*G4384)</f>
        <v/>
      </c>
      <c r="N4384" s="11" t="str">
        <f>IF(A4384="","",-PMT(G4384*VLOOKUP(E4384,index!$A$1:$B$6,2,0),C4384,F4384,0,0))</f>
        <v/>
      </c>
      <c r="O4384" s="11" t="str">
        <f t="shared" si="433"/>
        <v/>
      </c>
      <c r="P4384" s="11" t="str">
        <f t="shared" si="428"/>
        <v/>
      </c>
    </row>
    <row r="4385" spans="1:16" x14ac:dyDescent="0.25">
      <c r="A4385" s="9" t="str">
        <f>IF(A4384="","",IF(B4384&lt;C4384,A4384,IF(A4384=MAX('entry data'!$B$8:$B$507),"",A4384+1)))</f>
        <v/>
      </c>
      <c r="B4385" s="9" t="str">
        <f t="shared" si="429"/>
        <v/>
      </c>
      <c r="C4385" s="9" t="str">
        <f>IF(ISERROR(VLOOKUP(A4385,'entry data'!B:G,6,0)),"",VLOOKUP(A4385,'entry data'!B:G,6,0))</f>
        <v/>
      </c>
      <c r="D4385" s="9" t="str">
        <f>IF(ISERROR(VLOOKUP(A4385,'entry data'!B:C,2,0)),"",VLOOKUP(A4385,'entry data'!B:C,2,0))</f>
        <v/>
      </c>
      <c r="E4385" s="9" t="str">
        <f>IF(ISERROR(VLOOKUP(A4385,'entry data'!B:E,4,0)),"",VLOOKUP(A4385,'entry data'!B:E,4,0))</f>
        <v/>
      </c>
      <c r="F4385" s="11" t="str">
        <f>IF(A4385="","",IF(ISERROR(VLOOKUP(A4385,'entry data'!B:F,5,0)),"",VLOOKUP(A4385,'entry data'!B:F,5,0)))</f>
        <v/>
      </c>
      <c r="G4385" s="12" t="str">
        <f>IF(A4385="","",IF(ISERROR(VLOOKUP(A4385,'entry data'!B:I,8,0)),"",VLOOKUP(A4385,'entry data'!B:I,7,0)))</f>
        <v/>
      </c>
      <c r="H4385" s="13" t="str">
        <f>IF(A4385="","",IF(B4385=1,VLOOKUP(A4385,'entry data'!B:D,3,0),I4384))</f>
        <v/>
      </c>
      <c r="I4385" s="14" t="str">
        <f>IF(A4385="","",IF(E4385="weekly",7,IF(E4385="fortnightly",14,IF(E4385="monthly",DATE(IF(MONTH(H4385)=12,YEAR(H4385)+1,YEAR(H4385)),VLOOKUP(MONTH(H4385),index!$D$2:$G$13,2,0),DAY(H4385)),
IF(E4385="quarterly",DATE(IF(MONTH(H4385)&gt;=10,YEAR(H4385)+1,YEAR(H4385)),VLOOKUP(MONTH(H4385),index!$D$2:$G$13,3,0),DAY(H4385)),
IF(E4385="halfyearly",DATE(IF(MONTH(H4385)&gt;=7,YEAR(H4385)+1,YEAR(H4385)),VLOOKUP(MONTH(H4385),index!$D$2:$G$13,4,0),DAY(H4385)),
DATE(YEAR(H4385)+1,MONTH(H4385),DAY(H4385)))))-H4385))+H4385)</f>
        <v/>
      </c>
      <c r="J4385" s="9" t="str">
        <f t="shared" si="430"/>
        <v/>
      </c>
      <c r="K4385" s="11" t="str">
        <f t="shared" si="431"/>
        <v/>
      </c>
      <c r="L4385" s="11" t="str">
        <f t="shared" si="432"/>
        <v/>
      </c>
      <c r="M4385" s="11" t="str">
        <f>IF(A4385="","",VLOOKUP(E4385,index!$A$1:$B$6,2,0)*K4385*G4385)</f>
        <v/>
      </c>
      <c r="N4385" s="11" t="str">
        <f>IF(A4385="","",-PMT(G4385*VLOOKUP(E4385,index!$A$1:$B$6,2,0),C4385,F4385,0,0))</f>
        <v/>
      </c>
      <c r="O4385" s="11" t="str">
        <f t="shared" si="433"/>
        <v/>
      </c>
      <c r="P4385" s="11" t="str">
        <f t="shared" si="428"/>
        <v/>
      </c>
    </row>
    <row r="4386" spans="1:16" x14ac:dyDescent="0.25">
      <c r="A4386" s="9" t="str">
        <f>IF(A4385="","",IF(B4385&lt;C4385,A4385,IF(A4385=MAX('entry data'!$B$8:$B$507),"",A4385+1)))</f>
        <v/>
      </c>
      <c r="B4386" s="9" t="str">
        <f t="shared" si="429"/>
        <v/>
      </c>
      <c r="C4386" s="9" t="str">
        <f>IF(ISERROR(VLOOKUP(A4386,'entry data'!B:G,6,0)),"",VLOOKUP(A4386,'entry data'!B:G,6,0))</f>
        <v/>
      </c>
      <c r="D4386" s="9" t="str">
        <f>IF(ISERROR(VLOOKUP(A4386,'entry data'!B:C,2,0)),"",VLOOKUP(A4386,'entry data'!B:C,2,0))</f>
        <v/>
      </c>
      <c r="E4386" s="9" t="str">
        <f>IF(ISERROR(VLOOKUP(A4386,'entry data'!B:E,4,0)),"",VLOOKUP(A4386,'entry data'!B:E,4,0))</f>
        <v/>
      </c>
      <c r="F4386" s="11" t="str">
        <f>IF(A4386="","",IF(ISERROR(VLOOKUP(A4386,'entry data'!B:F,5,0)),"",VLOOKUP(A4386,'entry data'!B:F,5,0)))</f>
        <v/>
      </c>
      <c r="G4386" s="12" t="str">
        <f>IF(A4386="","",IF(ISERROR(VLOOKUP(A4386,'entry data'!B:I,8,0)),"",VLOOKUP(A4386,'entry data'!B:I,7,0)))</f>
        <v/>
      </c>
      <c r="H4386" s="13" t="str">
        <f>IF(A4386="","",IF(B4386=1,VLOOKUP(A4386,'entry data'!B:D,3,0),I4385))</f>
        <v/>
      </c>
      <c r="I4386" s="14" t="str">
        <f>IF(A4386="","",IF(E4386="weekly",7,IF(E4386="fortnightly",14,IF(E4386="monthly",DATE(IF(MONTH(H4386)=12,YEAR(H4386)+1,YEAR(H4386)),VLOOKUP(MONTH(H4386),index!$D$2:$G$13,2,0),DAY(H4386)),
IF(E4386="quarterly",DATE(IF(MONTH(H4386)&gt;=10,YEAR(H4386)+1,YEAR(H4386)),VLOOKUP(MONTH(H4386),index!$D$2:$G$13,3,0),DAY(H4386)),
IF(E4386="halfyearly",DATE(IF(MONTH(H4386)&gt;=7,YEAR(H4386)+1,YEAR(H4386)),VLOOKUP(MONTH(H4386),index!$D$2:$G$13,4,0),DAY(H4386)),
DATE(YEAR(H4386)+1,MONTH(H4386),DAY(H4386)))))-H4386))+H4386)</f>
        <v/>
      </c>
      <c r="J4386" s="9" t="str">
        <f t="shared" si="430"/>
        <v/>
      </c>
      <c r="K4386" s="11" t="str">
        <f t="shared" si="431"/>
        <v/>
      </c>
      <c r="L4386" s="11" t="str">
        <f t="shared" si="432"/>
        <v/>
      </c>
      <c r="M4386" s="11" t="str">
        <f>IF(A4386="","",VLOOKUP(E4386,index!$A$1:$B$6,2,0)*K4386*G4386)</f>
        <v/>
      </c>
      <c r="N4386" s="11" t="str">
        <f>IF(A4386="","",-PMT(G4386*VLOOKUP(E4386,index!$A$1:$B$6,2,0),C4386,F4386,0,0))</f>
        <v/>
      </c>
      <c r="O4386" s="11" t="str">
        <f t="shared" si="433"/>
        <v/>
      </c>
      <c r="P4386" s="11" t="str">
        <f t="shared" si="428"/>
        <v/>
      </c>
    </row>
    <row r="4387" spans="1:16" x14ac:dyDescent="0.25">
      <c r="A4387" s="9" t="str">
        <f>IF(A4386="","",IF(B4386&lt;C4386,A4386,IF(A4386=MAX('entry data'!$B$8:$B$507),"",A4386+1)))</f>
        <v/>
      </c>
      <c r="B4387" s="9" t="str">
        <f t="shared" si="429"/>
        <v/>
      </c>
      <c r="C4387" s="9" t="str">
        <f>IF(ISERROR(VLOOKUP(A4387,'entry data'!B:G,6,0)),"",VLOOKUP(A4387,'entry data'!B:G,6,0))</f>
        <v/>
      </c>
      <c r="D4387" s="9" t="str">
        <f>IF(ISERROR(VLOOKUP(A4387,'entry data'!B:C,2,0)),"",VLOOKUP(A4387,'entry data'!B:C,2,0))</f>
        <v/>
      </c>
      <c r="E4387" s="9" t="str">
        <f>IF(ISERROR(VLOOKUP(A4387,'entry data'!B:E,4,0)),"",VLOOKUP(A4387,'entry data'!B:E,4,0))</f>
        <v/>
      </c>
      <c r="F4387" s="11" t="str">
        <f>IF(A4387="","",IF(ISERROR(VLOOKUP(A4387,'entry data'!B:F,5,0)),"",VLOOKUP(A4387,'entry data'!B:F,5,0)))</f>
        <v/>
      </c>
      <c r="G4387" s="12" t="str">
        <f>IF(A4387="","",IF(ISERROR(VLOOKUP(A4387,'entry data'!B:I,8,0)),"",VLOOKUP(A4387,'entry data'!B:I,7,0)))</f>
        <v/>
      </c>
      <c r="H4387" s="13" t="str">
        <f>IF(A4387="","",IF(B4387=1,VLOOKUP(A4387,'entry data'!B:D,3,0),I4386))</f>
        <v/>
      </c>
      <c r="I4387" s="14" t="str">
        <f>IF(A4387="","",IF(E4387="weekly",7,IF(E4387="fortnightly",14,IF(E4387="monthly",DATE(IF(MONTH(H4387)=12,YEAR(H4387)+1,YEAR(H4387)),VLOOKUP(MONTH(H4387),index!$D$2:$G$13,2,0),DAY(H4387)),
IF(E4387="quarterly",DATE(IF(MONTH(H4387)&gt;=10,YEAR(H4387)+1,YEAR(H4387)),VLOOKUP(MONTH(H4387),index!$D$2:$G$13,3,0),DAY(H4387)),
IF(E4387="halfyearly",DATE(IF(MONTH(H4387)&gt;=7,YEAR(H4387)+1,YEAR(H4387)),VLOOKUP(MONTH(H4387),index!$D$2:$G$13,4,0),DAY(H4387)),
DATE(YEAR(H4387)+1,MONTH(H4387),DAY(H4387)))))-H4387))+H4387)</f>
        <v/>
      </c>
      <c r="J4387" s="9" t="str">
        <f t="shared" si="430"/>
        <v/>
      </c>
      <c r="K4387" s="11" t="str">
        <f t="shared" si="431"/>
        <v/>
      </c>
      <c r="L4387" s="11" t="str">
        <f t="shared" si="432"/>
        <v/>
      </c>
      <c r="M4387" s="11" t="str">
        <f>IF(A4387="","",VLOOKUP(E4387,index!$A$1:$B$6,2,0)*K4387*G4387)</f>
        <v/>
      </c>
      <c r="N4387" s="11" t="str">
        <f>IF(A4387="","",-PMT(G4387*VLOOKUP(E4387,index!$A$1:$B$6,2,0),C4387,F4387,0,0))</f>
        <v/>
      </c>
      <c r="O4387" s="11" t="str">
        <f t="shared" si="433"/>
        <v/>
      </c>
      <c r="P4387" s="11" t="str">
        <f t="shared" si="428"/>
        <v/>
      </c>
    </row>
    <row r="4388" spans="1:16" x14ac:dyDescent="0.25">
      <c r="A4388" s="9" t="str">
        <f>IF(A4387="","",IF(B4387&lt;C4387,A4387,IF(A4387=MAX('entry data'!$B$8:$B$507),"",A4387+1)))</f>
        <v/>
      </c>
      <c r="B4388" s="9" t="str">
        <f t="shared" si="429"/>
        <v/>
      </c>
      <c r="C4388" s="9" t="str">
        <f>IF(ISERROR(VLOOKUP(A4388,'entry data'!B:G,6,0)),"",VLOOKUP(A4388,'entry data'!B:G,6,0))</f>
        <v/>
      </c>
      <c r="D4388" s="9" t="str">
        <f>IF(ISERROR(VLOOKUP(A4388,'entry data'!B:C,2,0)),"",VLOOKUP(A4388,'entry data'!B:C,2,0))</f>
        <v/>
      </c>
      <c r="E4388" s="9" t="str">
        <f>IF(ISERROR(VLOOKUP(A4388,'entry data'!B:E,4,0)),"",VLOOKUP(A4388,'entry data'!B:E,4,0))</f>
        <v/>
      </c>
      <c r="F4388" s="11" t="str">
        <f>IF(A4388="","",IF(ISERROR(VLOOKUP(A4388,'entry data'!B:F,5,0)),"",VLOOKUP(A4388,'entry data'!B:F,5,0)))</f>
        <v/>
      </c>
      <c r="G4388" s="12" t="str">
        <f>IF(A4388="","",IF(ISERROR(VLOOKUP(A4388,'entry data'!B:I,8,0)),"",VLOOKUP(A4388,'entry data'!B:I,7,0)))</f>
        <v/>
      </c>
      <c r="H4388" s="13" t="str">
        <f>IF(A4388="","",IF(B4388=1,VLOOKUP(A4388,'entry data'!B:D,3,0),I4387))</f>
        <v/>
      </c>
      <c r="I4388" s="14" t="str">
        <f>IF(A4388="","",IF(E4388="weekly",7,IF(E4388="fortnightly",14,IF(E4388="monthly",DATE(IF(MONTH(H4388)=12,YEAR(H4388)+1,YEAR(H4388)),VLOOKUP(MONTH(H4388),index!$D$2:$G$13,2,0),DAY(H4388)),
IF(E4388="quarterly",DATE(IF(MONTH(H4388)&gt;=10,YEAR(H4388)+1,YEAR(H4388)),VLOOKUP(MONTH(H4388),index!$D$2:$G$13,3,0),DAY(H4388)),
IF(E4388="halfyearly",DATE(IF(MONTH(H4388)&gt;=7,YEAR(H4388)+1,YEAR(H4388)),VLOOKUP(MONTH(H4388),index!$D$2:$G$13,4,0),DAY(H4388)),
DATE(YEAR(H4388)+1,MONTH(H4388),DAY(H4388)))))-H4388))+H4388)</f>
        <v/>
      </c>
      <c r="J4388" s="9" t="str">
        <f t="shared" si="430"/>
        <v/>
      </c>
      <c r="K4388" s="11" t="str">
        <f t="shared" si="431"/>
        <v/>
      </c>
      <c r="L4388" s="11" t="str">
        <f t="shared" si="432"/>
        <v/>
      </c>
      <c r="M4388" s="11" t="str">
        <f>IF(A4388="","",VLOOKUP(E4388,index!$A$1:$B$6,2,0)*K4388*G4388)</f>
        <v/>
      </c>
      <c r="N4388" s="11" t="str">
        <f>IF(A4388="","",-PMT(G4388*VLOOKUP(E4388,index!$A$1:$B$6,2,0),C4388,F4388,0,0))</f>
        <v/>
      </c>
      <c r="O4388" s="11" t="str">
        <f t="shared" si="433"/>
        <v/>
      </c>
      <c r="P4388" s="11" t="str">
        <f t="shared" si="428"/>
        <v/>
      </c>
    </row>
    <row r="4389" spans="1:16" x14ac:dyDescent="0.25">
      <c r="A4389" s="9" t="str">
        <f>IF(A4388="","",IF(B4388&lt;C4388,A4388,IF(A4388=MAX('entry data'!$B$8:$B$507),"",A4388+1)))</f>
        <v/>
      </c>
      <c r="B4389" s="9" t="str">
        <f t="shared" si="429"/>
        <v/>
      </c>
      <c r="C4389" s="9" t="str">
        <f>IF(ISERROR(VLOOKUP(A4389,'entry data'!B:G,6,0)),"",VLOOKUP(A4389,'entry data'!B:G,6,0))</f>
        <v/>
      </c>
      <c r="D4389" s="9" t="str">
        <f>IF(ISERROR(VLOOKUP(A4389,'entry data'!B:C,2,0)),"",VLOOKUP(A4389,'entry data'!B:C,2,0))</f>
        <v/>
      </c>
      <c r="E4389" s="9" t="str">
        <f>IF(ISERROR(VLOOKUP(A4389,'entry data'!B:E,4,0)),"",VLOOKUP(A4389,'entry data'!B:E,4,0))</f>
        <v/>
      </c>
      <c r="F4389" s="11" t="str">
        <f>IF(A4389="","",IF(ISERROR(VLOOKUP(A4389,'entry data'!B:F,5,0)),"",VLOOKUP(A4389,'entry data'!B:F,5,0)))</f>
        <v/>
      </c>
      <c r="G4389" s="12" t="str">
        <f>IF(A4389="","",IF(ISERROR(VLOOKUP(A4389,'entry data'!B:I,8,0)),"",VLOOKUP(A4389,'entry data'!B:I,7,0)))</f>
        <v/>
      </c>
      <c r="H4389" s="13" t="str">
        <f>IF(A4389="","",IF(B4389=1,VLOOKUP(A4389,'entry data'!B:D,3,0),I4388))</f>
        <v/>
      </c>
      <c r="I4389" s="14" t="str">
        <f>IF(A4389="","",IF(E4389="weekly",7,IF(E4389="fortnightly",14,IF(E4389="monthly",DATE(IF(MONTH(H4389)=12,YEAR(H4389)+1,YEAR(H4389)),VLOOKUP(MONTH(H4389),index!$D$2:$G$13,2,0),DAY(H4389)),
IF(E4389="quarterly",DATE(IF(MONTH(H4389)&gt;=10,YEAR(H4389)+1,YEAR(H4389)),VLOOKUP(MONTH(H4389),index!$D$2:$G$13,3,0),DAY(H4389)),
IF(E4389="halfyearly",DATE(IF(MONTH(H4389)&gt;=7,YEAR(H4389)+1,YEAR(H4389)),VLOOKUP(MONTH(H4389),index!$D$2:$G$13,4,0),DAY(H4389)),
DATE(YEAR(H4389)+1,MONTH(H4389),DAY(H4389)))))-H4389))+H4389)</f>
        <v/>
      </c>
      <c r="J4389" s="9" t="str">
        <f t="shared" si="430"/>
        <v/>
      </c>
      <c r="K4389" s="11" t="str">
        <f t="shared" si="431"/>
        <v/>
      </c>
      <c r="L4389" s="11" t="str">
        <f t="shared" si="432"/>
        <v/>
      </c>
      <c r="M4389" s="11" t="str">
        <f>IF(A4389="","",VLOOKUP(E4389,index!$A$1:$B$6,2,0)*K4389*G4389)</f>
        <v/>
      </c>
      <c r="N4389" s="11" t="str">
        <f>IF(A4389="","",-PMT(G4389*VLOOKUP(E4389,index!$A$1:$B$6,2,0),C4389,F4389,0,0))</f>
        <v/>
      </c>
      <c r="O4389" s="11" t="str">
        <f t="shared" si="433"/>
        <v/>
      </c>
      <c r="P4389" s="11" t="str">
        <f t="shared" si="428"/>
        <v/>
      </c>
    </row>
    <row r="4390" spans="1:16" x14ac:dyDescent="0.25">
      <c r="A4390" s="9" t="str">
        <f>IF(A4389="","",IF(B4389&lt;C4389,A4389,IF(A4389=MAX('entry data'!$B$8:$B$507),"",A4389+1)))</f>
        <v/>
      </c>
      <c r="B4390" s="9" t="str">
        <f t="shared" si="429"/>
        <v/>
      </c>
      <c r="C4390" s="9" t="str">
        <f>IF(ISERROR(VLOOKUP(A4390,'entry data'!B:G,6,0)),"",VLOOKUP(A4390,'entry data'!B:G,6,0))</f>
        <v/>
      </c>
      <c r="D4390" s="9" t="str">
        <f>IF(ISERROR(VLOOKUP(A4390,'entry data'!B:C,2,0)),"",VLOOKUP(A4390,'entry data'!B:C,2,0))</f>
        <v/>
      </c>
      <c r="E4390" s="9" t="str">
        <f>IF(ISERROR(VLOOKUP(A4390,'entry data'!B:E,4,0)),"",VLOOKUP(A4390,'entry data'!B:E,4,0))</f>
        <v/>
      </c>
      <c r="F4390" s="11" t="str">
        <f>IF(A4390="","",IF(ISERROR(VLOOKUP(A4390,'entry data'!B:F,5,0)),"",VLOOKUP(A4390,'entry data'!B:F,5,0)))</f>
        <v/>
      </c>
      <c r="G4390" s="12" t="str">
        <f>IF(A4390="","",IF(ISERROR(VLOOKUP(A4390,'entry data'!B:I,8,0)),"",VLOOKUP(A4390,'entry data'!B:I,7,0)))</f>
        <v/>
      </c>
      <c r="H4390" s="13" t="str">
        <f>IF(A4390="","",IF(B4390=1,VLOOKUP(A4390,'entry data'!B:D,3,0),I4389))</f>
        <v/>
      </c>
      <c r="I4390" s="14" t="str">
        <f>IF(A4390="","",IF(E4390="weekly",7,IF(E4390="fortnightly",14,IF(E4390="monthly",DATE(IF(MONTH(H4390)=12,YEAR(H4390)+1,YEAR(H4390)),VLOOKUP(MONTH(H4390),index!$D$2:$G$13,2,0),DAY(H4390)),
IF(E4390="quarterly",DATE(IF(MONTH(H4390)&gt;=10,YEAR(H4390)+1,YEAR(H4390)),VLOOKUP(MONTH(H4390),index!$D$2:$G$13,3,0),DAY(H4390)),
IF(E4390="halfyearly",DATE(IF(MONTH(H4390)&gt;=7,YEAR(H4390)+1,YEAR(H4390)),VLOOKUP(MONTH(H4390),index!$D$2:$G$13,4,0),DAY(H4390)),
DATE(YEAR(H4390)+1,MONTH(H4390),DAY(H4390)))))-H4390))+H4390)</f>
        <v/>
      </c>
      <c r="J4390" s="9" t="str">
        <f t="shared" si="430"/>
        <v/>
      </c>
      <c r="K4390" s="11" t="str">
        <f t="shared" si="431"/>
        <v/>
      </c>
      <c r="L4390" s="11" t="str">
        <f t="shared" si="432"/>
        <v/>
      </c>
      <c r="M4390" s="11" t="str">
        <f>IF(A4390="","",VLOOKUP(E4390,index!$A$1:$B$6,2,0)*K4390*G4390)</f>
        <v/>
      </c>
      <c r="N4390" s="11" t="str">
        <f>IF(A4390="","",-PMT(G4390*VLOOKUP(E4390,index!$A$1:$B$6,2,0),C4390,F4390,0,0))</f>
        <v/>
      </c>
      <c r="O4390" s="11" t="str">
        <f t="shared" si="433"/>
        <v/>
      </c>
      <c r="P4390" s="11" t="str">
        <f t="shared" si="428"/>
        <v/>
      </c>
    </row>
    <row r="4391" spans="1:16" x14ac:dyDescent="0.25">
      <c r="A4391" s="9" t="str">
        <f>IF(A4390="","",IF(B4390&lt;C4390,A4390,IF(A4390=MAX('entry data'!$B$8:$B$507),"",A4390+1)))</f>
        <v/>
      </c>
      <c r="B4391" s="9" t="str">
        <f t="shared" si="429"/>
        <v/>
      </c>
      <c r="C4391" s="9" t="str">
        <f>IF(ISERROR(VLOOKUP(A4391,'entry data'!B:G,6,0)),"",VLOOKUP(A4391,'entry data'!B:G,6,0))</f>
        <v/>
      </c>
      <c r="D4391" s="9" t="str">
        <f>IF(ISERROR(VLOOKUP(A4391,'entry data'!B:C,2,0)),"",VLOOKUP(A4391,'entry data'!B:C,2,0))</f>
        <v/>
      </c>
      <c r="E4391" s="9" t="str">
        <f>IF(ISERROR(VLOOKUP(A4391,'entry data'!B:E,4,0)),"",VLOOKUP(A4391,'entry data'!B:E,4,0))</f>
        <v/>
      </c>
      <c r="F4391" s="11" t="str">
        <f>IF(A4391="","",IF(ISERROR(VLOOKUP(A4391,'entry data'!B:F,5,0)),"",VLOOKUP(A4391,'entry data'!B:F,5,0)))</f>
        <v/>
      </c>
      <c r="G4391" s="12" t="str">
        <f>IF(A4391="","",IF(ISERROR(VLOOKUP(A4391,'entry data'!B:I,8,0)),"",VLOOKUP(A4391,'entry data'!B:I,7,0)))</f>
        <v/>
      </c>
      <c r="H4391" s="13" t="str">
        <f>IF(A4391="","",IF(B4391=1,VLOOKUP(A4391,'entry data'!B:D,3,0),I4390))</f>
        <v/>
      </c>
      <c r="I4391" s="14" t="str">
        <f>IF(A4391="","",IF(E4391="weekly",7,IF(E4391="fortnightly",14,IF(E4391="monthly",DATE(IF(MONTH(H4391)=12,YEAR(H4391)+1,YEAR(H4391)),VLOOKUP(MONTH(H4391),index!$D$2:$G$13,2,0),DAY(H4391)),
IF(E4391="quarterly",DATE(IF(MONTH(H4391)&gt;=10,YEAR(H4391)+1,YEAR(H4391)),VLOOKUP(MONTH(H4391),index!$D$2:$G$13,3,0),DAY(H4391)),
IF(E4391="halfyearly",DATE(IF(MONTH(H4391)&gt;=7,YEAR(H4391)+1,YEAR(H4391)),VLOOKUP(MONTH(H4391),index!$D$2:$G$13,4,0),DAY(H4391)),
DATE(YEAR(H4391)+1,MONTH(H4391),DAY(H4391)))))-H4391))+H4391)</f>
        <v/>
      </c>
      <c r="J4391" s="9" t="str">
        <f t="shared" si="430"/>
        <v/>
      </c>
      <c r="K4391" s="11" t="str">
        <f t="shared" si="431"/>
        <v/>
      </c>
      <c r="L4391" s="11" t="str">
        <f t="shared" si="432"/>
        <v/>
      </c>
      <c r="M4391" s="11" t="str">
        <f>IF(A4391="","",VLOOKUP(E4391,index!$A$1:$B$6,2,0)*K4391*G4391)</f>
        <v/>
      </c>
      <c r="N4391" s="11" t="str">
        <f>IF(A4391="","",-PMT(G4391*VLOOKUP(E4391,index!$A$1:$B$6,2,0),C4391,F4391,0,0))</f>
        <v/>
      </c>
      <c r="O4391" s="11" t="str">
        <f t="shared" si="433"/>
        <v/>
      </c>
      <c r="P4391" s="11" t="str">
        <f t="shared" si="428"/>
        <v/>
      </c>
    </row>
    <row r="4392" spans="1:16" x14ac:dyDescent="0.25">
      <c r="A4392" s="9" t="str">
        <f>IF(A4391="","",IF(B4391&lt;C4391,A4391,IF(A4391=MAX('entry data'!$B$8:$B$507),"",A4391+1)))</f>
        <v/>
      </c>
      <c r="B4392" s="9" t="str">
        <f t="shared" si="429"/>
        <v/>
      </c>
      <c r="C4392" s="9" t="str">
        <f>IF(ISERROR(VLOOKUP(A4392,'entry data'!B:G,6,0)),"",VLOOKUP(A4392,'entry data'!B:G,6,0))</f>
        <v/>
      </c>
      <c r="D4392" s="9" t="str">
        <f>IF(ISERROR(VLOOKUP(A4392,'entry data'!B:C,2,0)),"",VLOOKUP(A4392,'entry data'!B:C,2,0))</f>
        <v/>
      </c>
      <c r="E4392" s="9" t="str">
        <f>IF(ISERROR(VLOOKUP(A4392,'entry data'!B:E,4,0)),"",VLOOKUP(A4392,'entry data'!B:E,4,0))</f>
        <v/>
      </c>
      <c r="F4392" s="11" t="str">
        <f>IF(A4392="","",IF(ISERROR(VLOOKUP(A4392,'entry data'!B:F,5,0)),"",VLOOKUP(A4392,'entry data'!B:F,5,0)))</f>
        <v/>
      </c>
      <c r="G4392" s="12" t="str">
        <f>IF(A4392="","",IF(ISERROR(VLOOKUP(A4392,'entry data'!B:I,8,0)),"",VLOOKUP(A4392,'entry data'!B:I,7,0)))</f>
        <v/>
      </c>
      <c r="H4392" s="13" t="str">
        <f>IF(A4392="","",IF(B4392=1,VLOOKUP(A4392,'entry data'!B:D,3,0),I4391))</f>
        <v/>
      </c>
      <c r="I4392" s="14" t="str">
        <f>IF(A4392="","",IF(E4392="weekly",7,IF(E4392="fortnightly",14,IF(E4392="monthly",DATE(IF(MONTH(H4392)=12,YEAR(H4392)+1,YEAR(H4392)),VLOOKUP(MONTH(H4392),index!$D$2:$G$13,2,0),DAY(H4392)),
IF(E4392="quarterly",DATE(IF(MONTH(H4392)&gt;=10,YEAR(H4392)+1,YEAR(H4392)),VLOOKUP(MONTH(H4392),index!$D$2:$G$13,3,0),DAY(H4392)),
IF(E4392="halfyearly",DATE(IF(MONTH(H4392)&gt;=7,YEAR(H4392)+1,YEAR(H4392)),VLOOKUP(MONTH(H4392),index!$D$2:$G$13,4,0),DAY(H4392)),
DATE(YEAR(H4392)+1,MONTH(H4392),DAY(H4392)))))-H4392))+H4392)</f>
        <v/>
      </c>
      <c r="J4392" s="9" t="str">
        <f t="shared" si="430"/>
        <v/>
      </c>
      <c r="K4392" s="11" t="str">
        <f t="shared" si="431"/>
        <v/>
      </c>
      <c r="L4392" s="11" t="str">
        <f t="shared" si="432"/>
        <v/>
      </c>
      <c r="M4392" s="11" t="str">
        <f>IF(A4392="","",VLOOKUP(E4392,index!$A$1:$B$6,2,0)*K4392*G4392)</f>
        <v/>
      </c>
      <c r="N4392" s="11" t="str">
        <f>IF(A4392="","",-PMT(G4392*VLOOKUP(E4392,index!$A$1:$B$6,2,0),C4392,F4392,0,0))</f>
        <v/>
      </c>
      <c r="O4392" s="11" t="str">
        <f t="shared" si="433"/>
        <v/>
      </c>
      <c r="P4392" s="11" t="str">
        <f t="shared" si="428"/>
        <v/>
      </c>
    </row>
    <row r="4393" spans="1:16" x14ac:dyDescent="0.25">
      <c r="A4393" s="9" t="str">
        <f>IF(A4392="","",IF(B4392&lt;C4392,A4392,IF(A4392=MAX('entry data'!$B$8:$B$507),"",A4392+1)))</f>
        <v/>
      </c>
      <c r="B4393" s="9" t="str">
        <f t="shared" si="429"/>
        <v/>
      </c>
      <c r="C4393" s="9" t="str">
        <f>IF(ISERROR(VLOOKUP(A4393,'entry data'!B:G,6,0)),"",VLOOKUP(A4393,'entry data'!B:G,6,0))</f>
        <v/>
      </c>
      <c r="D4393" s="9" t="str">
        <f>IF(ISERROR(VLOOKUP(A4393,'entry data'!B:C,2,0)),"",VLOOKUP(A4393,'entry data'!B:C,2,0))</f>
        <v/>
      </c>
      <c r="E4393" s="9" t="str">
        <f>IF(ISERROR(VLOOKUP(A4393,'entry data'!B:E,4,0)),"",VLOOKUP(A4393,'entry data'!B:E,4,0))</f>
        <v/>
      </c>
      <c r="F4393" s="11" t="str">
        <f>IF(A4393="","",IF(ISERROR(VLOOKUP(A4393,'entry data'!B:F,5,0)),"",VLOOKUP(A4393,'entry data'!B:F,5,0)))</f>
        <v/>
      </c>
      <c r="G4393" s="12" t="str">
        <f>IF(A4393="","",IF(ISERROR(VLOOKUP(A4393,'entry data'!B:I,8,0)),"",VLOOKUP(A4393,'entry data'!B:I,7,0)))</f>
        <v/>
      </c>
      <c r="H4393" s="13" t="str">
        <f>IF(A4393="","",IF(B4393=1,VLOOKUP(A4393,'entry data'!B:D,3,0),I4392))</f>
        <v/>
      </c>
      <c r="I4393" s="14" t="str">
        <f>IF(A4393="","",IF(E4393="weekly",7,IF(E4393="fortnightly",14,IF(E4393="monthly",DATE(IF(MONTH(H4393)=12,YEAR(H4393)+1,YEAR(H4393)),VLOOKUP(MONTH(H4393),index!$D$2:$G$13,2,0),DAY(H4393)),
IF(E4393="quarterly",DATE(IF(MONTH(H4393)&gt;=10,YEAR(H4393)+1,YEAR(H4393)),VLOOKUP(MONTH(H4393),index!$D$2:$G$13,3,0),DAY(H4393)),
IF(E4393="halfyearly",DATE(IF(MONTH(H4393)&gt;=7,YEAR(H4393)+1,YEAR(H4393)),VLOOKUP(MONTH(H4393),index!$D$2:$G$13,4,0),DAY(H4393)),
DATE(YEAR(H4393)+1,MONTH(H4393),DAY(H4393)))))-H4393))+H4393)</f>
        <v/>
      </c>
      <c r="J4393" s="9" t="str">
        <f t="shared" si="430"/>
        <v/>
      </c>
      <c r="K4393" s="11" t="str">
        <f t="shared" si="431"/>
        <v/>
      </c>
      <c r="L4393" s="11" t="str">
        <f t="shared" si="432"/>
        <v/>
      </c>
      <c r="M4393" s="11" t="str">
        <f>IF(A4393="","",VLOOKUP(E4393,index!$A$1:$B$6,2,0)*K4393*G4393)</f>
        <v/>
      </c>
      <c r="N4393" s="11" t="str">
        <f>IF(A4393="","",-PMT(G4393*VLOOKUP(E4393,index!$A$1:$B$6,2,0),C4393,F4393,0,0))</f>
        <v/>
      </c>
      <c r="O4393" s="11" t="str">
        <f t="shared" si="433"/>
        <v/>
      </c>
      <c r="P4393" s="11" t="str">
        <f t="shared" si="428"/>
        <v/>
      </c>
    </row>
    <row r="4394" spans="1:16" x14ac:dyDescent="0.25">
      <c r="A4394" s="9" t="str">
        <f>IF(A4393="","",IF(B4393&lt;C4393,A4393,IF(A4393=MAX('entry data'!$B$8:$B$507),"",A4393+1)))</f>
        <v/>
      </c>
      <c r="B4394" s="9" t="str">
        <f t="shared" si="429"/>
        <v/>
      </c>
      <c r="C4394" s="9" t="str">
        <f>IF(ISERROR(VLOOKUP(A4394,'entry data'!B:G,6,0)),"",VLOOKUP(A4394,'entry data'!B:G,6,0))</f>
        <v/>
      </c>
      <c r="D4394" s="9" t="str">
        <f>IF(ISERROR(VLOOKUP(A4394,'entry data'!B:C,2,0)),"",VLOOKUP(A4394,'entry data'!B:C,2,0))</f>
        <v/>
      </c>
      <c r="E4394" s="9" t="str">
        <f>IF(ISERROR(VLOOKUP(A4394,'entry data'!B:E,4,0)),"",VLOOKUP(A4394,'entry data'!B:E,4,0))</f>
        <v/>
      </c>
      <c r="F4394" s="11" t="str">
        <f>IF(A4394="","",IF(ISERROR(VLOOKUP(A4394,'entry data'!B:F,5,0)),"",VLOOKUP(A4394,'entry data'!B:F,5,0)))</f>
        <v/>
      </c>
      <c r="G4394" s="12" t="str">
        <f>IF(A4394="","",IF(ISERROR(VLOOKUP(A4394,'entry data'!B:I,8,0)),"",VLOOKUP(A4394,'entry data'!B:I,7,0)))</f>
        <v/>
      </c>
      <c r="H4394" s="13" t="str">
        <f>IF(A4394="","",IF(B4394=1,VLOOKUP(A4394,'entry data'!B:D,3,0),I4393))</f>
        <v/>
      </c>
      <c r="I4394" s="14" t="str">
        <f>IF(A4394="","",IF(E4394="weekly",7,IF(E4394="fortnightly",14,IF(E4394="monthly",DATE(IF(MONTH(H4394)=12,YEAR(H4394)+1,YEAR(H4394)),VLOOKUP(MONTH(H4394),index!$D$2:$G$13,2,0),DAY(H4394)),
IF(E4394="quarterly",DATE(IF(MONTH(H4394)&gt;=10,YEAR(H4394)+1,YEAR(H4394)),VLOOKUP(MONTH(H4394),index!$D$2:$G$13,3,0),DAY(H4394)),
IF(E4394="halfyearly",DATE(IF(MONTH(H4394)&gt;=7,YEAR(H4394)+1,YEAR(H4394)),VLOOKUP(MONTH(H4394),index!$D$2:$G$13,4,0),DAY(H4394)),
DATE(YEAR(H4394)+1,MONTH(H4394),DAY(H4394)))))-H4394))+H4394)</f>
        <v/>
      </c>
      <c r="J4394" s="9" t="str">
        <f t="shared" si="430"/>
        <v/>
      </c>
      <c r="K4394" s="11" t="str">
        <f t="shared" si="431"/>
        <v/>
      </c>
      <c r="L4394" s="11" t="str">
        <f t="shared" si="432"/>
        <v/>
      </c>
      <c r="M4394" s="11" t="str">
        <f>IF(A4394="","",VLOOKUP(E4394,index!$A$1:$B$6,2,0)*K4394*G4394)</f>
        <v/>
      </c>
      <c r="N4394" s="11" t="str">
        <f>IF(A4394="","",-PMT(G4394*VLOOKUP(E4394,index!$A$1:$B$6,2,0),C4394,F4394,0,0))</f>
        <v/>
      </c>
      <c r="O4394" s="11" t="str">
        <f t="shared" si="433"/>
        <v/>
      </c>
      <c r="P4394" s="11" t="str">
        <f t="shared" si="428"/>
        <v/>
      </c>
    </row>
    <row r="4395" spans="1:16" x14ac:dyDescent="0.25">
      <c r="A4395" s="9" t="str">
        <f>IF(A4394="","",IF(B4394&lt;C4394,A4394,IF(A4394=MAX('entry data'!$B$8:$B$507),"",A4394+1)))</f>
        <v/>
      </c>
      <c r="B4395" s="9" t="str">
        <f t="shared" si="429"/>
        <v/>
      </c>
      <c r="C4395" s="9" t="str">
        <f>IF(ISERROR(VLOOKUP(A4395,'entry data'!B:G,6,0)),"",VLOOKUP(A4395,'entry data'!B:G,6,0))</f>
        <v/>
      </c>
      <c r="D4395" s="9" t="str">
        <f>IF(ISERROR(VLOOKUP(A4395,'entry data'!B:C,2,0)),"",VLOOKUP(A4395,'entry data'!B:C,2,0))</f>
        <v/>
      </c>
      <c r="E4395" s="9" t="str">
        <f>IF(ISERROR(VLOOKUP(A4395,'entry data'!B:E,4,0)),"",VLOOKUP(A4395,'entry data'!B:E,4,0))</f>
        <v/>
      </c>
      <c r="F4395" s="11" t="str">
        <f>IF(A4395="","",IF(ISERROR(VLOOKUP(A4395,'entry data'!B:F,5,0)),"",VLOOKUP(A4395,'entry data'!B:F,5,0)))</f>
        <v/>
      </c>
      <c r="G4395" s="12" t="str">
        <f>IF(A4395="","",IF(ISERROR(VLOOKUP(A4395,'entry data'!B:I,8,0)),"",VLOOKUP(A4395,'entry data'!B:I,7,0)))</f>
        <v/>
      </c>
      <c r="H4395" s="13" t="str">
        <f>IF(A4395="","",IF(B4395=1,VLOOKUP(A4395,'entry data'!B:D,3,0),I4394))</f>
        <v/>
      </c>
      <c r="I4395" s="14" t="str">
        <f>IF(A4395="","",IF(E4395="weekly",7,IF(E4395="fortnightly",14,IF(E4395="monthly",DATE(IF(MONTH(H4395)=12,YEAR(H4395)+1,YEAR(H4395)),VLOOKUP(MONTH(H4395),index!$D$2:$G$13,2,0),DAY(H4395)),
IF(E4395="quarterly",DATE(IF(MONTH(H4395)&gt;=10,YEAR(H4395)+1,YEAR(H4395)),VLOOKUP(MONTH(H4395),index!$D$2:$G$13,3,0),DAY(H4395)),
IF(E4395="halfyearly",DATE(IF(MONTH(H4395)&gt;=7,YEAR(H4395)+1,YEAR(H4395)),VLOOKUP(MONTH(H4395),index!$D$2:$G$13,4,0),DAY(H4395)),
DATE(YEAR(H4395)+1,MONTH(H4395),DAY(H4395)))))-H4395))+H4395)</f>
        <v/>
      </c>
      <c r="J4395" s="9" t="str">
        <f t="shared" si="430"/>
        <v/>
      </c>
      <c r="K4395" s="11" t="str">
        <f t="shared" si="431"/>
        <v/>
      </c>
      <c r="L4395" s="11" t="str">
        <f t="shared" si="432"/>
        <v/>
      </c>
      <c r="M4395" s="11" t="str">
        <f>IF(A4395="","",VLOOKUP(E4395,index!$A$1:$B$6,2,0)*K4395*G4395)</f>
        <v/>
      </c>
      <c r="N4395" s="11" t="str">
        <f>IF(A4395="","",-PMT(G4395*VLOOKUP(E4395,index!$A$1:$B$6,2,0),C4395,F4395,0,0))</f>
        <v/>
      </c>
      <c r="O4395" s="11" t="str">
        <f t="shared" si="433"/>
        <v/>
      </c>
      <c r="P4395" s="11" t="str">
        <f t="shared" si="428"/>
        <v/>
      </c>
    </row>
    <row r="4396" spans="1:16" x14ac:dyDescent="0.25">
      <c r="A4396" s="9" t="str">
        <f>IF(A4395="","",IF(B4395&lt;C4395,A4395,IF(A4395=MAX('entry data'!$B$8:$B$507),"",A4395+1)))</f>
        <v/>
      </c>
      <c r="B4396" s="9" t="str">
        <f t="shared" si="429"/>
        <v/>
      </c>
      <c r="C4396" s="9" t="str">
        <f>IF(ISERROR(VLOOKUP(A4396,'entry data'!B:G,6,0)),"",VLOOKUP(A4396,'entry data'!B:G,6,0))</f>
        <v/>
      </c>
      <c r="D4396" s="9" t="str">
        <f>IF(ISERROR(VLOOKUP(A4396,'entry data'!B:C,2,0)),"",VLOOKUP(A4396,'entry data'!B:C,2,0))</f>
        <v/>
      </c>
      <c r="E4396" s="9" t="str">
        <f>IF(ISERROR(VLOOKUP(A4396,'entry data'!B:E,4,0)),"",VLOOKUP(A4396,'entry data'!B:E,4,0))</f>
        <v/>
      </c>
      <c r="F4396" s="11" t="str">
        <f>IF(A4396="","",IF(ISERROR(VLOOKUP(A4396,'entry data'!B:F,5,0)),"",VLOOKUP(A4396,'entry data'!B:F,5,0)))</f>
        <v/>
      </c>
      <c r="G4396" s="12" t="str">
        <f>IF(A4396="","",IF(ISERROR(VLOOKUP(A4396,'entry data'!B:I,8,0)),"",VLOOKUP(A4396,'entry data'!B:I,7,0)))</f>
        <v/>
      </c>
      <c r="H4396" s="13" t="str">
        <f>IF(A4396="","",IF(B4396=1,VLOOKUP(A4396,'entry data'!B:D,3,0),I4395))</f>
        <v/>
      </c>
      <c r="I4396" s="14" t="str">
        <f>IF(A4396="","",IF(E4396="weekly",7,IF(E4396="fortnightly",14,IF(E4396="monthly",DATE(IF(MONTH(H4396)=12,YEAR(H4396)+1,YEAR(H4396)),VLOOKUP(MONTH(H4396),index!$D$2:$G$13,2,0),DAY(H4396)),
IF(E4396="quarterly",DATE(IF(MONTH(H4396)&gt;=10,YEAR(H4396)+1,YEAR(H4396)),VLOOKUP(MONTH(H4396),index!$D$2:$G$13,3,0),DAY(H4396)),
IF(E4396="halfyearly",DATE(IF(MONTH(H4396)&gt;=7,YEAR(H4396)+1,YEAR(H4396)),VLOOKUP(MONTH(H4396),index!$D$2:$G$13,4,0),DAY(H4396)),
DATE(YEAR(H4396)+1,MONTH(H4396),DAY(H4396)))))-H4396))+H4396)</f>
        <v/>
      </c>
      <c r="J4396" s="9" t="str">
        <f t="shared" si="430"/>
        <v/>
      </c>
      <c r="K4396" s="11" t="str">
        <f t="shared" si="431"/>
        <v/>
      </c>
      <c r="L4396" s="11" t="str">
        <f t="shared" si="432"/>
        <v/>
      </c>
      <c r="M4396" s="11" t="str">
        <f>IF(A4396="","",VLOOKUP(E4396,index!$A$1:$B$6,2,0)*K4396*G4396)</f>
        <v/>
      </c>
      <c r="N4396" s="11" t="str">
        <f>IF(A4396="","",-PMT(G4396*VLOOKUP(E4396,index!$A$1:$B$6,2,0),C4396,F4396,0,0))</f>
        <v/>
      </c>
      <c r="O4396" s="11" t="str">
        <f t="shared" si="433"/>
        <v/>
      </c>
      <c r="P4396" s="11" t="str">
        <f t="shared" si="428"/>
        <v/>
      </c>
    </row>
    <row r="4397" spans="1:16" x14ac:dyDescent="0.25">
      <c r="A4397" s="9" t="str">
        <f>IF(A4396="","",IF(B4396&lt;C4396,A4396,IF(A4396=MAX('entry data'!$B$8:$B$507),"",A4396+1)))</f>
        <v/>
      </c>
      <c r="B4397" s="9" t="str">
        <f t="shared" si="429"/>
        <v/>
      </c>
      <c r="C4397" s="9" t="str">
        <f>IF(ISERROR(VLOOKUP(A4397,'entry data'!B:G,6,0)),"",VLOOKUP(A4397,'entry data'!B:G,6,0))</f>
        <v/>
      </c>
      <c r="D4397" s="9" t="str">
        <f>IF(ISERROR(VLOOKUP(A4397,'entry data'!B:C,2,0)),"",VLOOKUP(A4397,'entry data'!B:C,2,0))</f>
        <v/>
      </c>
      <c r="E4397" s="9" t="str">
        <f>IF(ISERROR(VLOOKUP(A4397,'entry data'!B:E,4,0)),"",VLOOKUP(A4397,'entry data'!B:E,4,0))</f>
        <v/>
      </c>
      <c r="F4397" s="11" t="str">
        <f>IF(A4397="","",IF(ISERROR(VLOOKUP(A4397,'entry data'!B:F,5,0)),"",VLOOKUP(A4397,'entry data'!B:F,5,0)))</f>
        <v/>
      </c>
      <c r="G4397" s="12" t="str">
        <f>IF(A4397="","",IF(ISERROR(VLOOKUP(A4397,'entry data'!B:I,8,0)),"",VLOOKUP(A4397,'entry data'!B:I,7,0)))</f>
        <v/>
      </c>
      <c r="H4397" s="13" t="str">
        <f>IF(A4397="","",IF(B4397=1,VLOOKUP(A4397,'entry data'!B:D,3,0),I4396))</f>
        <v/>
      </c>
      <c r="I4397" s="14" t="str">
        <f>IF(A4397="","",IF(E4397="weekly",7,IF(E4397="fortnightly",14,IF(E4397="monthly",DATE(IF(MONTH(H4397)=12,YEAR(H4397)+1,YEAR(H4397)),VLOOKUP(MONTH(H4397),index!$D$2:$G$13,2,0),DAY(H4397)),
IF(E4397="quarterly",DATE(IF(MONTH(H4397)&gt;=10,YEAR(H4397)+1,YEAR(H4397)),VLOOKUP(MONTH(H4397),index!$D$2:$G$13,3,0),DAY(H4397)),
IF(E4397="halfyearly",DATE(IF(MONTH(H4397)&gt;=7,YEAR(H4397)+1,YEAR(H4397)),VLOOKUP(MONTH(H4397),index!$D$2:$G$13,4,0),DAY(H4397)),
DATE(YEAR(H4397)+1,MONTH(H4397),DAY(H4397)))))-H4397))+H4397)</f>
        <v/>
      </c>
      <c r="J4397" s="9" t="str">
        <f t="shared" si="430"/>
        <v/>
      </c>
      <c r="K4397" s="11" t="str">
        <f t="shared" si="431"/>
        <v/>
      </c>
      <c r="L4397" s="11" t="str">
        <f t="shared" si="432"/>
        <v/>
      </c>
      <c r="M4397" s="11" t="str">
        <f>IF(A4397="","",VLOOKUP(E4397,index!$A$1:$B$6,2,0)*K4397*G4397)</f>
        <v/>
      </c>
      <c r="N4397" s="11" t="str">
        <f>IF(A4397="","",-PMT(G4397*VLOOKUP(E4397,index!$A$1:$B$6,2,0),C4397,F4397,0,0))</f>
        <v/>
      </c>
      <c r="O4397" s="11" t="str">
        <f t="shared" si="433"/>
        <v/>
      </c>
      <c r="P4397" s="11" t="str">
        <f t="shared" si="428"/>
        <v/>
      </c>
    </row>
    <row r="4398" spans="1:16" x14ac:dyDescent="0.25">
      <c r="A4398" s="9" t="str">
        <f>IF(A4397="","",IF(B4397&lt;C4397,A4397,IF(A4397=MAX('entry data'!$B$8:$B$507),"",A4397+1)))</f>
        <v/>
      </c>
      <c r="B4398" s="9" t="str">
        <f t="shared" si="429"/>
        <v/>
      </c>
      <c r="C4398" s="9" t="str">
        <f>IF(ISERROR(VLOOKUP(A4398,'entry data'!B:G,6,0)),"",VLOOKUP(A4398,'entry data'!B:G,6,0))</f>
        <v/>
      </c>
      <c r="D4398" s="9" t="str">
        <f>IF(ISERROR(VLOOKUP(A4398,'entry data'!B:C,2,0)),"",VLOOKUP(A4398,'entry data'!B:C,2,0))</f>
        <v/>
      </c>
      <c r="E4398" s="9" t="str">
        <f>IF(ISERROR(VLOOKUP(A4398,'entry data'!B:E,4,0)),"",VLOOKUP(A4398,'entry data'!B:E,4,0))</f>
        <v/>
      </c>
      <c r="F4398" s="11" t="str">
        <f>IF(A4398="","",IF(ISERROR(VLOOKUP(A4398,'entry data'!B:F,5,0)),"",VLOOKUP(A4398,'entry data'!B:F,5,0)))</f>
        <v/>
      </c>
      <c r="G4398" s="12" t="str">
        <f>IF(A4398="","",IF(ISERROR(VLOOKUP(A4398,'entry data'!B:I,8,0)),"",VLOOKUP(A4398,'entry data'!B:I,7,0)))</f>
        <v/>
      </c>
      <c r="H4398" s="13" t="str">
        <f>IF(A4398="","",IF(B4398=1,VLOOKUP(A4398,'entry data'!B:D,3,0),I4397))</f>
        <v/>
      </c>
      <c r="I4398" s="14" t="str">
        <f>IF(A4398="","",IF(E4398="weekly",7,IF(E4398="fortnightly",14,IF(E4398="monthly",DATE(IF(MONTH(H4398)=12,YEAR(H4398)+1,YEAR(H4398)),VLOOKUP(MONTH(H4398),index!$D$2:$G$13,2,0),DAY(H4398)),
IF(E4398="quarterly",DATE(IF(MONTH(H4398)&gt;=10,YEAR(H4398)+1,YEAR(H4398)),VLOOKUP(MONTH(H4398),index!$D$2:$G$13,3,0),DAY(H4398)),
IF(E4398="halfyearly",DATE(IF(MONTH(H4398)&gt;=7,YEAR(H4398)+1,YEAR(H4398)),VLOOKUP(MONTH(H4398),index!$D$2:$G$13,4,0),DAY(H4398)),
DATE(YEAR(H4398)+1,MONTH(H4398),DAY(H4398)))))-H4398))+H4398)</f>
        <v/>
      </c>
      <c r="J4398" s="9" t="str">
        <f t="shared" si="430"/>
        <v/>
      </c>
      <c r="K4398" s="11" t="str">
        <f t="shared" si="431"/>
        <v/>
      </c>
      <c r="L4398" s="11" t="str">
        <f t="shared" si="432"/>
        <v/>
      </c>
      <c r="M4398" s="11" t="str">
        <f>IF(A4398="","",VLOOKUP(E4398,index!$A$1:$B$6,2,0)*K4398*G4398)</f>
        <v/>
      </c>
      <c r="N4398" s="11" t="str">
        <f>IF(A4398="","",-PMT(G4398*VLOOKUP(E4398,index!$A$1:$B$6,2,0),C4398,F4398,0,0))</f>
        <v/>
      </c>
      <c r="O4398" s="11" t="str">
        <f t="shared" si="433"/>
        <v/>
      </c>
      <c r="P4398" s="11" t="str">
        <f t="shared" si="428"/>
        <v/>
      </c>
    </row>
    <row r="4399" spans="1:16" x14ac:dyDescent="0.25">
      <c r="A4399" s="9" t="str">
        <f>IF(A4398="","",IF(B4398&lt;C4398,A4398,IF(A4398=MAX('entry data'!$B$8:$B$507),"",A4398+1)))</f>
        <v/>
      </c>
      <c r="B4399" s="9" t="str">
        <f t="shared" si="429"/>
        <v/>
      </c>
      <c r="C4399" s="9" t="str">
        <f>IF(ISERROR(VLOOKUP(A4399,'entry data'!B:G,6,0)),"",VLOOKUP(A4399,'entry data'!B:G,6,0))</f>
        <v/>
      </c>
      <c r="D4399" s="9" t="str">
        <f>IF(ISERROR(VLOOKUP(A4399,'entry data'!B:C,2,0)),"",VLOOKUP(A4399,'entry data'!B:C,2,0))</f>
        <v/>
      </c>
      <c r="E4399" s="9" t="str">
        <f>IF(ISERROR(VLOOKUP(A4399,'entry data'!B:E,4,0)),"",VLOOKUP(A4399,'entry data'!B:E,4,0))</f>
        <v/>
      </c>
      <c r="F4399" s="11" t="str">
        <f>IF(A4399="","",IF(ISERROR(VLOOKUP(A4399,'entry data'!B:F,5,0)),"",VLOOKUP(A4399,'entry data'!B:F,5,0)))</f>
        <v/>
      </c>
      <c r="G4399" s="12" t="str">
        <f>IF(A4399="","",IF(ISERROR(VLOOKUP(A4399,'entry data'!B:I,8,0)),"",VLOOKUP(A4399,'entry data'!B:I,7,0)))</f>
        <v/>
      </c>
      <c r="H4399" s="13" t="str">
        <f>IF(A4399="","",IF(B4399=1,VLOOKUP(A4399,'entry data'!B:D,3,0),I4398))</f>
        <v/>
      </c>
      <c r="I4399" s="14" t="str">
        <f>IF(A4399="","",IF(E4399="weekly",7,IF(E4399="fortnightly",14,IF(E4399="monthly",DATE(IF(MONTH(H4399)=12,YEAR(H4399)+1,YEAR(H4399)),VLOOKUP(MONTH(H4399),index!$D$2:$G$13,2,0),DAY(H4399)),
IF(E4399="quarterly",DATE(IF(MONTH(H4399)&gt;=10,YEAR(H4399)+1,YEAR(H4399)),VLOOKUP(MONTH(H4399),index!$D$2:$G$13,3,0),DAY(H4399)),
IF(E4399="halfyearly",DATE(IF(MONTH(H4399)&gt;=7,YEAR(H4399)+1,YEAR(H4399)),VLOOKUP(MONTH(H4399),index!$D$2:$G$13,4,0),DAY(H4399)),
DATE(YEAR(H4399)+1,MONTH(H4399),DAY(H4399)))))-H4399))+H4399)</f>
        <v/>
      </c>
      <c r="J4399" s="9" t="str">
        <f t="shared" si="430"/>
        <v/>
      </c>
      <c r="K4399" s="11" t="str">
        <f t="shared" si="431"/>
        <v/>
      </c>
      <c r="L4399" s="11" t="str">
        <f t="shared" si="432"/>
        <v/>
      </c>
      <c r="M4399" s="11" t="str">
        <f>IF(A4399="","",VLOOKUP(E4399,index!$A$1:$B$6,2,0)*K4399*G4399)</f>
        <v/>
      </c>
      <c r="N4399" s="11" t="str">
        <f>IF(A4399="","",-PMT(G4399*VLOOKUP(E4399,index!$A$1:$B$6,2,0),C4399,F4399,0,0))</f>
        <v/>
      </c>
      <c r="O4399" s="11" t="str">
        <f t="shared" si="433"/>
        <v/>
      </c>
      <c r="P4399" s="11" t="str">
        <f t="shared" si="428"/>
        <v/>
      </c>
    </row>
    <row r="4400" spans="1:16" x14ac:dyDescent="0.25">
      <c r="A4400" s="9" t="str">
        <f>IF(A4399="","",IF(B4399&lt;C4399,A4399,IF(A4399=MAX('entry data'!$B$8:$B$507),"",A4399+1)))</f>
        <v/>
      </c>
      <c r="B4400" s="9" t="str">
        <f t="shared" si="429"/>
        <v/>
      </c>
      <c r="C4400" s="9" t="str">
        <f>IF(ISERROR(VLOOKUP(A4400,'entry data'!B:G,6,0)),"",VLOOKUP(A4400,'entry data'!B:G,6,0))</f>
        <v/>
      </c>
      <c r="D4400" s="9" t="str">
        <f>IF(ISERROR(VLOOKUP(A4400,'entry data'!B:C,2,0)),"",VLOOKUP(A4400,'entry data'!B:C,2,0))</f>
        <v/>
      </c>
      <c r="E4400" s="9" t="str">
        <f>IF(ISERROR(VLOOKUP(A4400,'entry data'!B:E,4,0)),"",VLOOKUP(A4400,'entry data'!B:E,4,0))</f>
        <v/>
      </c>
      <c r="F4400" s="11" t="str">
        <f>IF(A4400="","",IF(ISERROR(VLOOKUP(A4400,'entry data'!B:F,5,0)),"",VLOOKUP(A4400,'entry data'!B:F,5,0)))</f>
        <v/>
      </c>
      <c r="G4400" s="12" t="str">
        <f>IF(A4400="","",IF(ISERROR(VLOOKUP(A4400,'entry data'!B:I,8,0)),"",VLOOKUP(A4400,'entry data'!B:I,7,0)))</f>
        <v/>
      </c>
      <c r="H4400" s="13" t="str">
        <f>IF(A4400="","",IF(B4400=1,VLOOKUP(A4400,'entry data'!B:D,3,0),I4399))</f>
        <v/>
      </c>
      <c r="I4400" s="14" t="str">
        <f>IF(A4400="","",IF(E4400="weekly",7,IF(E4400="fortnightly",14,IF(E4400="monthly",DATE(IF(MONTH(H4400)=12,YEAR(H4400)+1,YEAR(H4400)),VLOOKUP(MONTH(H4400),index!$D$2:$G$13,2,0),DAY(H4400)),
IF(E4400="quarterly",DATE(IF(MONTH(H4400)&gt;=10,YEAR(H4400)+1,YEAR(H4400)),VLOOKUP(MONTH(H4400),index!$D$2:$G$13,3,0),DAY(H4400)),
IF(E4400="halfyearly",DATE(IF(MONTH(H4400)&gt;=7,YEAR(H4400)+1,YEAR(H4400)),VLOOKUP(MONTH(H4400),index!$D$2:$G$13,4,0),DAY(H4400)),
DATE(YEAR(H4400)+1,MONTH(H4400),DAY(H4400)))))-H4400))+H4400)</f>
        <v/>
      </c>
      <c r="J4400" s="9" t="str">
        <f t="shared" si="430"/>
        <v/>
      </c>
      <c r="K4400" s="11" t="str">
        <f t="shared" si="431"/>
        <v/>
      </c>
      <c r="L4400" s="11" t="str">
        <f t="shared" si="432"/>
        <v/>
      </c>
      <c r="M4400" s="11" t="str">
        <f>IF(A4400="","",VLOOKUP(E4400,index!$A$1:$B$6,2,0)*K4400*G4400)</f>
        <v/>
      </c>
      <c r="N4400" s="11" t="str">
        <f>IF(A4400="","",-PMT(G4400*VLOOKUP(E4400,index!$A$1:$B$6,2,0),C4400,F4400,0,0))</f>
        <v/>
      </c>
      <c r="O4400" s="11" t="str">
        <f t="shared" si="433"/>
        <v/>
      </c>
      <c r="P4400" s="11" t="str">
        <f t="shared" si="428"/>
        <v/>
      </c>
    </row>
    <row r="4401" spans="1:16" x14ac:dyDescent="0.25">
      <c r="A4401" s="9" t="str">
        <f>IF(A4400="","",IF(B4400&lt;C4400,A4400,IF(A4400=MAX('entry data'!$B$8:$B$507),"",A4400+1)))</f>
        <v/>
      </c>
      <c r="B4401" s="9" t="str">
        <f t="shared" si="429"/>
        <v/>
      </c>
      <c r="C4401" s="9" t="str">
        <f>IF(ISERROR(VLOOKUP(A4401,'entry data'!B:G,6,0)),"",VLOOKUP(A4401,'entry data'!B:G,6,0))</f>
        <v/>
      </c>
      <c r="D4401" s="9" t="str">
        <f>IF(ISERROR(VLOOKUP(A4401,'entry data'!B:C,2,0)),"",VLOOKUP(A4401,'entry data'!B:C,2,0))</f>
        <v/>
      </c>
      <c r="E4401" s="9" t="str">
        <f>IF(ISERROR(VLOOKUP(A4401,'entry data'!B:E,4,0)),"",VLOOKUP(A4401,'entry data'!B:E,4,0))</f>
        <v/>
      </c>
      <c r="F4401" s="11" t="str">
        <f>IF(A4401="","",IF(ISERROR(VLOOKUP(A4401,'entry data'!B:F,5,0)),"",VLOOKUP(A4401,'entry data'!B:F,5,0)))</f>
        <v/>
      </c>
      <c r="G4401" s="12" t="str">
        <f>IF(A4401="","",IF(ISERROR(VLOOKUP(A4401,'entry data'!B:I,8,0)),"",VLOOKUP(A4401,'entry data'!B:I,7,0)))</f>
        <v/>
      </c>
      <c r="H4401" s="13" t="str">
        <f>IF(A4401="","",IF(B4401=1,VLOOKUP(A4401,'entry data'!B:D,3,0),I4400))</f>
        <v/>
      </c>
      <c r="I4401" s="14" t="str">
        <f>IF(A4401="","",IF(E4401="weekly",7,IF(E4401="fortnightly",14,IF(E4401="monthly",DATE(IF(MONTH(H4401)=12,YEAR(H4401)+1,YEAR(H4401)),VLOOKUP(MONTH(H4401),index!$D$2:$G$13,2,0),DAY(H4401)),
IF(E4401="quarterly",DATE(IF(MONTH(H4401)&gt;=10,YEAR(H4401)+1,YEAR(H4401)),VLOOKUP(MONTH(H4401),index!$D$2:$G$13,3,0),DAY(H4401)),
IF(E4401="halfyearly",DATE(IF(MONTH(H4401)&gt;=7,YEAR(H4401)+1,YEAR(H4401)),VLOOKUP(MONTH(H4401),index!$D$2:$G$13,4,0),DAY(H4401)),
DATE(YEAR(H4401)+1,MONTH(H4401),DAY(H4401)))))-H4401))+H4401)</f>
        <v/>
      </c>
      <c r="J4401" s="9" t="str">
        <f t="shared" si="430"/>
        <v/>
      </c>
      <c r="K4401" s="11" t="str">
        <f t="shared" si="431"/>
        <v/>
      </c>
      <c r="L4401" s="11" t="str">
        <f t="shared" si="432"/>
        <v/>
      </c>
      <c r="M4401" s="11" t="str">
        <f>IF(A4401="","",VLOOKUP(E4401,index!$A$1:$B$6,2,0)*K4401*G4401)</f>
        <v/>
      </c>
      <c r="N4401" s="11" t="str">
        <f>IF(A4401="","",-PMT(G4401*VLOOKUP(E4401,index!$A$1:$B$6,2,0),C4401,F4401,0,0))</f>
        <v/>
      </c>
      <c r="O4401" s="11" t="str">
        <f t="shared" si="433"/>
        <v/>
      </c>
      <c r="P4401" s="11" t="str">
        <f t="shared" si="428"/>
        <v/>
      </c>
    </row>
    <row r="4402" spans="1:16" x14ac:dyDescent="0.25">
      <c r="A4402" s="9" t="str">
        <f>IF(A4401="","",IF(B4401&lt;C4401,A4401,IF(A4401=MAX('entry data'!$B$8:$B$507),"",A4401+1)))</f>
        <v/>
      </c>
      <c r="B4402" s="9" t="str">
        <f t="shared" si="429"/>
        <v/>
      </c>
      <c r="C4402" s="9" t="str">
        <f>IF(ISERROR(VLOOKUP(A4402,'entry data'!B:G,6,0)),"",VLOOKUP(A4402,'entry data'!B:G,6,0))</f>
        <v/>
      </c>
      <c r="D4402" s="9" t="str">
        <f>IF(ISERROR(VLOOKUP(A4402,'entry data'!B:C,2,0)),"",VLOOKUP(A4402,'entry data'!B:C,2,0))</f>
        <v/>
      </c>
      <c r="E4402" s="9" t="str">
        <f>IF(ISERROR(VLOOKUP(A4402,'entry data'!B:E,4,0)),"",VLOOKUP(A4402,'entry data'!B:E,4,0))</f>
        <v/>
      </c>
      <c r="F4402" s="11" t="str">
        <f>IF(A4402="","",IF(ISERROR(VLOOKUP(A4402,'entry data'!B:F,5,0)),"",VLOOKUP(A4402,'entry data'!B:F,5,0)))</f>
        <v/>
      </c>
      <c r="G4402" s="12" t="str">
        <f>IF(A4402="","",IF(ISERROR(VLOOKUP(A4402,'entry data'!B:I,8,0)),"",VLOOKUP(A4402,'entry data'!B:I,7,0)))</f>
        <v/>
      </c>
      <c r="H4402" s="13" t="str">
        <f>IF(A4402="","",IF(B4402=1,VLOOKUP(A4402,'entry data'!B:D,3,0),I4401))</f>
        <v/>
      </c>
      <c r="I4402" s="14" t="str">
        <f>IF(A4402="","",IF(E4402="weekly",7,IF(E4402="fortnightly",14,IF(E4402="monthly",DATE(IF(MONTH(H4402)=12,YEAR(H4402)+1,YEAR(H4402)),VLOOKUP(MONTH(H4402),index!$D$2:$G$13,2,0),DAY(H4402)),
IF(E4402="quarterly",DATE(IF(MONTH(H4402)&gt;=10,YEAR(H4402)+1,YEAR(H4402)),VLOOKUP(MONTH(H4402),index!$D$2:$G$13,3,0),DAY(H4402)),
IF(E4402="halfyearly",DATE(IF(MONTH(H4402)&gt;=7,YEAR(H4402)+1,YEAR(H4402)),VLOOKUP(MONTH(H4402),index!$D$2:$G$13,4,0),DAY(H4402)),
DATE(YEAR(H4402)+1,MONTH(H4402),DAY(H4402)))))-H4402))+H4402)</f>
        <v/>
      </c>
      <c r="J4402" s="9" t="str">
        <f t="shared" si="430"/>
        <v/>
      </c>
      <c r="K4402" s="11" t="str">
        <f t="shared" si="431"/>
        <v/>
      </c>
      <c r="L4402" s="11" t="str">
        <f t="shared" si="432"/>
        <v/>
      </c>
      <c r="M4402" s="11" t="str">
        <f>IF(A4402="","",VLOOKUP(E4402,index!$A$1:$B$6,2,0)*K4402*G4402)</f>
        <v/>
      </c>
      <c r="N4402" s="11" t="str">
        <f>IF(A4402="","",-PMT(G4402*VLOOKUP(E4402,index!$A$1:$B$6,2,0),C4402,F4402,0,0))</f>
        <v/>
      </c>
      <c r="O4402" s="11" t="str">
        <f t="shared" si="433"/>
        <v/>
      </c>
      <c r="P4402" s="11" t="str">
        <f t="shared" si="428"/>
        <v/>
      </c>
    </row>
    <row r="4403" spans="1:16" x14ac:dyDescent="0.25">
      <c r="A4403" s="9" t="str">
        <f>IF(A4402="","",IF(B4402&lt;C4402,A4402,IF(A4402=MAX('entry data'!$B$8:$B$507),"",A4402+1)))</f>
        <v/>
      </c>
      <c r="B4403" s="9" t="str">
        <f t="shared" si="429"/>
        <v/>
      </c>
      <c r="C4403" s="9" t="str">
        <f>IF(ISERROR(VLOOKUP(A4403,'entry data'!B:G,6,0)),"",VLOOKUP(A4403,'entry data'!B:G,6,0))</f>
        <v/>
      </c>
      <c r="D4403" s="9" t="str">
        <f>IF(ISERROR(VLOOKUP(A4403,'entry data'!B:C,2,0)),"",VLOOKUP(A4403,'entry data'!B:C,2,0))</f>
        <v/>
      </c>
      <c r="E4403" s="9" t="str">
        <f>IF(ISERROR(VLOOKUP(A4403,'entry data'!B:E,4,0)),"",VLOOKUP(A4403,'entry data'!B:E,4,0))</f>
        <v/>
      </c>
      <c r="F4403" s="11" t="str">
        <f>IF(A4403="","",IF(ISERROR(VLOOKUP(A4403,'entry data'!B:F,5,0)),"",VLOOKUP(A4403,'entry data'!B:F,5,0)))</f>
        <v/>
      </c>
      <c r="G4403" s="12" t="str">
        <f>IF(A4403="","",IF(ISERROR(VLOOKUP(A4403,'entry data'!B:I,8,0)),"",VLOOKUP(A4403,'entry data'!B:I,7,0)))</f>
        <v/>
      </c>
      <c r="H4403" s="13" t="str">
        <f>IF(A4403="","",IF(B4403=1,VLOOKUP(A4403,'entry data'!B:D,3,0),I4402))</f>
        <v/>
      </c>
      <c r="I4403" s="14" t="str">
        <f>IF(A4403="","",IF(E4403="weekly",7,IF(E4403="fortnightly",14,IF(E4403="monthly",DATE(IF(MONTH(H4403)=12,YEAR(H4403)+1,YEAR(H4403)),VLOOKUP(MONTH(H4403),index!$D$2:$G$13,2,0),DAY(H4403)),
IF(E4403="quarterly",DATE(IF(MONTH(H4403)&gt;=10,YEAR(H4403)+1,YEAR(H4403)),VLOOKUP(MONTH(H4403),index!$D$2:$G$13,3,0),DAY(H4403)),
IF(E4403="halfyearly",DATE(IF(MONTH(H4403)&gt;=7,YEAR(H4403)+1,YEAR(H4403)),VLOOKUP(MONTH(H4403),index!$D$2:$G$13,4,0),DAY(H4403)),
DATE(YEAR(H4403)+1,MONTH(H4403),DAY(H4403)))))-H4403))+H4403)</f>
        <v/>
      </c>
      <c r="J4403" s="9" t="str">
        <f t="shared" si="430"/>
        <v/>
      </c>
      <c r="K4403" s="11" t="str">
        <f t="shared" si="431"/>
        <v/>
      </c>
      <c r="L4403" s="11" t="str">
        <f t="shared" si="432"/>
        <v/>
      </c>
      <c r="M4403" s="11" t="str">
        <f>IF(A4403="","",VLOOKUP(E4403,index!$A$1:$B$6,2,0)*K4403*G4403)</f>
        <v/>
      </c>
      <c r="N4403" s="11" t="str">
        <f>IF(A4403="","",-PMT(G4403*VLOOKUP(E4403,index!$A$1:$B$6,2,0),C4403,F4403,0,0))</f>
        <v/>
      </c>
      <c r="O4403" s="11" t="str">
        <f t="shared" si="433"/>
        <v/>
      </c>
      <c r="P4403" s="11" t="str">
        <f t="shared" si="428"/>
        <v/>
      </c>
    </row>
    <row r="4404" spans="1:16" x14ac:dyDescent="0.25">
      <c r="A4404" s="9" t="str">
        <f>IF(A4403="","",IF(B4403&lt;C4403,A4403,IF(A4403=MAX('entry data'!$B$8:$B$507),"",A4403+1)))</f>
        <v/>
      </c>
      <c r="B4404" s="9" t="str">
        <f t="shared" si="429"/>
        <v/>
      </c>
      <c r="C4404" s="9" t="str">
        <f>IF(ISERROR(VLOOKUP(A4404,'entry data'!B:G,6,0)),"",VLOOKUP(A4404,'entry data'!B:G,6,0))</f>
        <v/>
      </c>
      <c r="D4404" s="9" t="str">
        <f>IF(ISERROR(VLOOKUP(A4404,'entry data'!B:C,2,0)),"",VLOOKUP(A4404,'entry data'!B:C,2,0))</f>
        <v/>
      </c>
      <c r="E4404" s="9" t="str">
        <f>IF(ISERROR(VLOOKUP(A4404,'entry data'!B:E,4,0)),"",VLOOKUP(A4404,'entry data'!B:E,4,0))</f>
        <v/>
      </c>
      <c r="F4404" s="11" t="str">
        <f>IF(A4404="","",IF(ISERROR(VLOOKUP(A4404,'entry data'!B:F,5,0)),"",VLOOKUP(A4404,'entry data'!B:F,5,0)))</f>
        <v/>
      </c>
      <c r="G4404" s="12" t="str">
        <f>IF(A4404="","",IF(ISERROR(VLOOKUP(A4404,'entry data'!B:I,8,0)),"",VLOOKUP(A4404,'entry data'!B:I,7,0)))</f>
        <v/>
      </c>
      <c r="H4404" s="13" t="str">
        <f>IF(A4404="","",IF(B4404=1,VLOOKUP(A4404,'entry data'!B:D,3,0),I4403))</f>
        <v/>
      </c>
      <c r="I4404" s="14" t="str">
        <f>IF(A4404="","",IF(E4404="weekly",7,IF(E4404="fortnightly",14,IF(E4404="monthly",DATE(IF(MONTH(H4404)=12,YEAR(H4404)+1,YEAR(H4404)),VLOOKUP(MONTH(H4404),index!$D$2:$G$13,2,0),DAY(H4404)),
IF(E4404="quarterly",DATE(IF(MONTH(H4404)&gt;=10,YEAR(H4404)+1,YEAR(H4404)),VLOOKUP(MONTH(H4404),index!$D$2:$G$13,3,0),DAY(H4404)),
IF(E4404="halfyearly",DATE(IF(MONTH(H4404)&gt;=7,YEAR(H4404)+1,YEAR(H4404)),VLOOKUP(MONTH(H4404),index!$D$2:$G$13,4,0),DAY(H4404)),
DATE(YEAR(H4404)+1,MONTH(H4404),DAY(H4404)))))-H4404))+H4404)</f>
        <v/>
      </c>
      <c r="J4404" s="9" t="str">
        <f t="shared" si="430"/>
        <v/>
      </c>
      <c r="K4404" s="11" t="str">
        <f t="shared" si="431"/>
        <v/>
      </c>
      <c r="L4404" s="11" t="str">
        <f t="shared" si="432"/>
        <v/>
      </c>
      <c r="M4404" s="11" t="str">
        <f>IF(A4404="","",VLOOKUP(E4404,index!$A$1:$B$6,2,0)*K4404*G4404)</f>
        <v/>
      </c>
      <c r="N4404" s="11" t="str">
        <f>IF(A4404="","",-PMT(G4404*VLOOKUP(E4404,index!$A$1:$B$6,2,0),C4404,F4404,0,0))</f>
        <v/>
      </c>
      <c r="O4404" s="11" t="str">
        <f t="shared" si="433"/>
        <v/>
      </c>
      <c r="P4404" s="11" t="str">
        <f t="shared" si="428"/>
        <v/>
      </c>
    </row>
    <row r="4405" spans="1:16" x14ac:dyDescent="0.25">
      <c r="A4405" s="9" t="str">
        <f>IF(A4404="","",IF(B4404&lt;C4404,A4404,IF(A4404=MAX('entry data'!$B$8:$B$507),"",A4404+1)))</f>
        <v/>
      </c>
      <c r="B4405" s="9" t="str">
        <f t="shared" si="429"/>
        <v/>
      </c>
      <c r="C4405" s="9" t="str">
        <f>IF(ISERROR(VLOOKUP(A4405,'entry data'!B:G,6,0)),"",VLOOKUP(A4405,'entry data'!B:G,6,0))</f>
        <v/>
      </c>
      <c r="D4405" s="9" t="str">
        <f>IF(ISERROR(VLOOKUP(A4405,'entry data'!B:C,2,0)),"",VLOOKUP(A4405,'entry data'!B:C,2,0))</f>
        <v/>
      </c>
      <c r="E4405" s="9" t="str">
        <f>IF(ISERROR(VLOOKUP(A4405,'entry data'!B:E,4,0)),"",VLOOKUP(A4405,'entry data'!B:E,4,0))</f>
        <v/>
      </c>
      <c r="F4405" s="11" t="str">
        <f>IF(A4405="","",IF(ISERROR(VLOOKUP(A4405,'entry data'!B:F,5,0)),"",VLOOKUP(A4405,'entry data'!B:F,5,0)))</f>
        <v/>
      </c>
      <c r="G4405" s="12" t="str">
        <f>IF(A4405="","",IF(ISERROR(VLOOKUP(A4405,'entry data'!B:I,8,0)),"",VLOOKUP(A4405,'entry data'!B:I,7,0)))</f>
        <v/>
      </c>
      <c r="H4405" s="13" t="str">
        <f>IF(A4405="","",IF(B4405=1,VLOOKUP(A4405,'entry data'!B:D,3,0),I4404))</f>
        <v/>
      </c>
      <c r="I4405" s="14" t="str">
        <f>IF(A4405="","",IF(E4405="weekly",7,IF(E4405="fortnightly",14,IF(E4405="monthly",DATE(IF(MONTH(H4405)=12,YEAR(H4405)+1,YEAR(H4405)),VLOOKUP(MONTH(H4405),index!$D$2:$G$13,2,0),DAY(H4405)),
IF(E4405="quarterly",DATE(IF(MONTH(H4405)&gt;=10,YEAR(H4405)+1,YEAR(H4405)),VLOOKUP(MONTH(H4405),index!$D$2:$G$13,3,0),DAY(H4405)),
IF(E4405="halfyearly",DATE(IF(MONTH(H4405)&gt;=7,YEAR(H4405)+1,YEAR(H4405)),VLOOKUP(MONTH(H4405),index!$D$2:$G$13,4,0),DAY(H4405)),
DATE(YEAR(H4405)+1,MONTH(H4405),DAY(H4405)))))-H4405))+H4405)</f>
        <v/>
      </c>
      <c r="J4405" s="9" t="str">
        <f t="shared" si="430"/>
        <v/>
      </c>
      <c r="K4405" s="11" t="str">
        <f t="shared" si="431"/>
        <v/>
      </c>
      <c r="L4405" s="11" t="str">
        <f t="shared" si="432"/>
        <v/>
      </c>
      <c r="M4405" s="11" t="str">
        <f>IF(A4405="","",VLOOKUP(E4405,index!$A$1:$B$6,2,0)*K4405*G4405)</f>
        <v/>
      </c>
      <c r="N4405" s="11" t="str">
        <f>IF(A4405="","",-PMT(G4405*VLOOKUP(E4405,index!$A$1:$B$6,2,0),C4405,F4405,0,0))</f>
        <v/>
      </c>
      <c r="O4405" s="11" t="str">
        <f t="shared" si="433"/>
        <v/>
      </c>
      <c r="P4405" s="11" t="str">
        <f t="shared" si="428"/>
        <v/>
      </c>
    </row>
    <row r="4406" spans="1:16" x14ac:dyDescent="0.25">
      <c r="A4406" s="9" t="str">
        <f>IF(A4405="","",IF(B4405&lt;C4405,A4405,IF(A4405=MAX('entry data'!$B$8:$B$507),"",A4405+1)))</f>
        <v/>
      </c>
      <c r="B4406" s="9" t="str">
        <f t="shared" si="429"/>
        <v/>
      </c>
      <c r="C4406" s="9" t="str">
        <f>IF(ISERROR(VLOOKUP(A4406,'entry data'!B:G,6,0)),"",VLOOKUP(A4406,'entry data'!B:G,6,0))</f>
        <v/>
      </c>
      <c r="D4406" s="9" t="str">
        <f>IF(ISERROR(VLOOKUP(A4406,'entry data'!B:C,2,0)),"",VLOOKUP(A4406,'entry data'!B:C,2,0))</f>
        <v/>
      </c>
      <c r="E4406" s="9" t="str">
        <f>IF(ISERROR(VLOOKUP(A4406,'entry data'!B:E,4,0)),"",VLOOKUP(A4406,'entry data'!B:E,4,0))</f>
        <v/>
      </c>
      <c r="F4406" s="11" t="str">
        <f>IF(A4406="","",IF(ISERROR(VLOOKUP(A4406,'entry data'!B:F,5,0)),"",VLOOKUP(A4406,'entry data'!B:F,5,0)))</f>
        <v/>
      </c>
      <c r="G4406" s="12" t="str">
        <f>IF(A4406="","",IF(ISERROR(VLOOKUP(A4406,'entry data'!B:I,8,0)),"",VLOOKUP(A4406,'entry data'!B:I,7,0)))</f>
        <v/>
      </c>
      <c r="H4406" s="13" t="str">
        <f>IF(A4406="","",IF(B4406=1,VLOOKUP(A4406,'entry data'!B:D,3,0),I4405))</f>
        <v/>
      </c>
      <c r="I4406" s="14" t="str">
        <f>IF(A4406="","",IF(E4406="weekly",7,IF(E4406="fortnightly",14,IF(E4406="monthly",DATE(IF(MONTH(H4406)=12,YEAR(H4406)+1,YEAR(H4406)),VLOOKUP(MONTH(H4406),index!$D$2:$G$13,2,0),DAY(H4406)),
IF(E4406="quarterly",DATE(IF(MONTH(H4406)&gt;=10,YEAR(H4406)+1,YEAR(H4406)),VLOOKUP(MONTH(H4406),index!$D$2:$G$13,3,0),DAY(H4406)),
IF(E4406="halfyearly",DATE(IF(MONTH(H4406)&gt;=7,YEAR(H4406)+1,YEAR(H4406)),VLOOKUP(MONTH(H4406),index!$D$2:$G$13,4,0),DAY(H4406)),
DATE(YEAR(H4406)+1,MONTH(H4406),DAY(H4406)))))-H4406))+H4406)</f>
        <v/>
      </c>
      <c r="J4406" s="9" t="str">
        <f t="shared" si="430"/>
        <v/>
      </c>
      <c r="K4406" s="11" t="str">
        <f t="shared" si="431"/>
        <v/>
      </c>
      <c r="L4406" s="11" t="str">
        <f t="shared" si="432"/>
        <v/>
      </c>
      <c r="M4406" s="11" t="str">
        <f>IF(A4406="","",VLOOKUP(E4406,index!$A$1:$B$6,2,0)*K4406*G4406)</f>
        <v/>
      </c>
      <c r="N4406" s="11" t="str">
        <f>IF(A4406="","",-PMT(G4406*VLOOKUP(E4406,index!$A$1:$B$6,2,0),C4406,F4406,0,0))</f>
        <v/>
      </c>
      <c r="O4406" s="11" t="str">
        <f t="shared" si="433"/>
        <v/>
      </c>
      <c r="P4406" s="11" t="str">
        <f t="shared" si="428"/>
        <v/>
      </c>
    </row>
    <row r="4407" spans="1:16" x14ac:dyDescent="0.25">
      <c r="A4407" s="9" t="str">
        <f>IF(A4406="","",IF(B4406&lt;C4406,A4406,IF(A4406=MAX('entry data'!$B$8:$B$507),"",A4406+1)))</f>
        <v/>
      </c>
      <c r="B4407" s="9" t="str">
        <f t="shared" si="429"/>
        <v/>
      </c>
      <c r="C4407" s="9" t="str">
        <f>IF(ISERROR(VLOOKUP(A4407,'entry data'!B:G,6,0)),"",VLOOKUP(A4407,'entry data'!B:G,6,0))</f>
        <v/>
      </c>
      <c r="D4407" s="9" t="str">
        <f>IF(ISERROR(VLOOKUP(A4407,'entry data'!B:C,2,0)),"",VLOOKUP(A4407,'entry data'!B:C,2,0))</f>
        <v/>
      </c>
      <c r="E4407" s="9" t="str">
        <f>IF(ISERROR(VLOOKUP(A4407,'entry data'!B:E,4,0)),"",VLOOKUP(A4407,'entry data'!B:E,4,0))</f>
        <v/>
      </c>
      <c r="F4407" s="11" t="str">
        <f>IF(A4407="","",IF(ISERROR(VLOOKUP(A4407,'entry data'!B:F,5,0)),"",VLOOKUP(A4407,'entry data'!B:F,5,0)))</f>
        <v/>
      </c>
      <c r="G4407" s="12" t="str">
        <f>IF(A4407="","",IF(ISERROR(VLOOKUP(A4407,'entry data'!B:I,8,0)),"",VLOOKUP(A4407,'entry data'!B:I,7,0)))</f>
        <v/>
      </c>
      <c r="H4407" s="13" t="str">
        <f>IF(A4407="","",IF(B4407=1,VLOOKUP(A4407,'entry data'!B:D,3,0),I4406))</f>
        <v/>
      </c>
      <c r="I4407" s="14" t="str">
        <f>IF(A4407="","",IF(E4407="weekly",7,IF(E4407="fortnightly",14,IF(E4407="monthly",DATE(IF(MONTH(H4407)=12,YEAR(H4407)+1,YEAR(H4407)),VLOOKUP(MONTH(H4407),index!$D$2:$G$13,2,0),DAY(H4407)),
IF(E4407="quarterly",DATE(IF(MONTH(H4407)&gt;=10,YEAR(H4407)+1,YEAR(H4407)),VLOOKUP(MONTH(H4407),index!$D$2:$G$13,3,0),DAY(H4407)),
IF(E4407="halfyearly",DATE(IF(MONTH(H4407)&gt;=7,YEAR(H4407)+1,YEAR(H4407)),VLOOKUP(MONTH(H4407),index!$D$2:$G$13,4,0),DAY(H4407)),
DATE(YEAR(H4407)+1,MONTH(H4407),DAY(H4407)))))-H4407))+H4407)</f>
        <v/>
      </c>
      <c r="J4407" s="9" t="str">
        <f t="shared" si="430"/>
        <v/>
      </c>
      <c r="K4407" s="11" t="str">
        <f t="shared" si="431"/>
        <v/>
      </c>
      <c r="L4407" s="11" t="str">
        <f t="shared" si="432"/>
        <v/>
      </c>
      <c r="M4407" s="11" t="str">
        <f>IF(A4407="","",VLOOKUP(E4407,index!$A$1:$B$6,2,0)*K4407*G4407)</f>
        <v/>
      </c>
      <c r="N4407" s="11" t="str">
        <f>IF(A4407="","",-PMT(G4407*VLOOKUP(E4407,index!$A$1:$B$6,2,0),C4407,F4407,0,0))</f>
        <v/>
      </c>
      <c r="O4407" s="11" t="str">
        <f t="shared" si="433"/>
        <v/>
      </c>
      <c r="P4407" s="11" t="str">
        <f t="shared" si="428"/>
        <v/>
      </c>
    </row>
    <row r="4408" spans="1:16" x14ac:dyDescent="0.25">
      <c r="A4408" s="9" t="str">
        <f>IF(A4407="","",IF(B4407&lt;C4407,A4407,IF(A4407=MAX('entry data'!$B$8:$B$507),"",A4407+1)))</f>
        <v/>
      </c>
      <c r="B4408" s="9" t="str">
        <f t="shared" si="429"/>
        <v/>
      </c>
      <c r="C4408" s="9" t="str">
        <f>IF(ISERROR(VLOOKUP(A4408,'entry data'!B:G,6,0)),"",VLOOKUP(A4408,'entry data'!B:G,6,0))</f>
        <v/>
      </c>
      <c r="D4408" s="9" t="str">
        <f>IF(ISERROR(VLOOKUP(A4408,'entry data'!B:C,2,0)),"",VLOOKUP(A4408,'entry data'!B:C,2,0))</f>
        <v/>
      </c>
      <c r="E4408" s="9" t="str">
        <f>IF(ISERROR(VLOOKUP(A4408,'entry data'!B:E,4,0)),"",VLOOKUP(A4408,'entry data'!B:E,4,0))</f>
        <v/>
      </c>
      <c r="F4408" s="11" t="str">
        <f>IF(A4408="","",IF(ISERROR(VLOOKUP(A4408,'entry data'!B:F,5,0)),"",VLOOKUP(A4408,'entry data'!B:F,5,0)))</f>
        <v/>
      </c>
      <c r="G4408" s="12" t="str">
        <f>IF(A4408="","",IF(ISERROR(VLOOKUP(A4408,'entry data'!B:I,8,0)),"",VLOOKUP(A4408,'entry data'!B:I,7,0)))</f>
        <v/>
      </c>
      <c r="H4408" s="13" t="str">
        <f>IF(A4408="","",IF(B4408=1,VLOOKUP(A4408,'entry data'!B:D,3,0),I4407))</f>
        <v/>
      </c>
      <c r="I4408" s="14" t="str">
        <f>IF(A4408="","",IF(E4408="weekly",7,IF(E4408="fortnightly",14,IF(E4408="monthly",DATE(IF(MONTH(H4408)=12,YEAR(H4408)+1,YEAR(H4408)),VLOOKUP(MONTH(H4408),index!$D$2:$G$13,2,0),DAY(H4408)),
IF(E4408="quarterly",DATE(IF(MONTH(H4408)&gt;=10,YEAR(H4408)+1,YEAR(H4408)),VLOOKUP(MONTH(H4408),index!$D$2:$G$13,3,0),DAY(H4408)),
IF(E4408="halfyearly",DATE(IF(MONTH(H4408)&gt;=7,YEAR(H4408)+1,YEAR(H4408)),VLOOKUP(MONTH(H4408),index!$D$2:$G$13,4,0),DAY(H4408)),
DATE(YEAR(H4408)+1,MONTH(H4408),DAY(H4408)))))-H4408))+H4408)</f>
        <v/>
      </c>
      <c r="J4408" s="9" t="str">
        <f t="shared" si="430"/>
        <v/>
      </c>
      <c r="K4408" s="11" t="str">
        <f t="shared" si="431"/>
        <v/>
      </c>
      <c r="L4408" s="11" t="str">
        <f t="shared" si="432"/>
        <v/>
      </c>
      <c r="M4408" s="11" t="str">
        <f>IF(A4408="","",VLOOKUP(E4408,index!$A$1:$B$6,2,0)*K4408*G4408)</f>
        <v/>
      </c>
      <c r="N4408" s="11" t="str">
        <f>IF(A4408="","",-PMT(G4408*VLOOKUP(E4408,index!$A$1:$B$6,2,0),C4408,F4408,0,0))</f>
        <v/>
      </c>
      <c r="O4408" s="11" t="str">
        <f t="shared" si="433"/>
        <v/>
      </c>
      <c r="P4408" s="11" t="str">
        <f t="shared" si="428"/>
        <v/>
      </c>
    </row>
    <row r="4409" spans="1:16" x14ac:dyDescent="0.25">
      <c r="A4409" s="9" t="str">
        <f>IF(A4408="","",IF(B4408&lt;C4408,A4408,IF(A4408=MAX('entry data'!$B$8:$B$507),"",A4408+1)))</f>
        <v/>
      </c>
      <c r="B4409" s="9" t="str">
        <f t="shared" si="429"/>
        <v/>
      </c>
      <c r="C4409" s="9" t="str">
        <f>IF(ISERROR(VLOOKUP(A4409,'entry data'!B:G,6,0)),"",VLOOKUP(A4409,'entry data'!B:G,6,0))</f>
        <v/>
      </c>
      <c r="D4409" s="9" t="str">
        <f>IF(ISERROR(VLOOKUP(A4409,'entry data'!B:C,2,0)),"",VLOOKUP(A4409,'entry data'!B:C,2,0))</f>
        <v/>
      </c>
      <c r="E4409" s="9" t="str">
        <f>IF(ISERROR(VLOOKUP(A4409,'entry data'!B:E,4,0)),"",VLOOKUP(A4409,'entry data'!B:E,4,0))</f>
        <v/>
      </c>
      <c r="F4409" s="11" t="str">
        <f>IF(A4409="","",IF(ISERROR(VLOOKUP(A4409,'entry data'!B:F,5,0)),"",VLOOKUP(A4409,'entry data'!B:F,5,0)))</f>
        <v/>
      </c>
      <c r="G4409" s="12" t="str">
        <f>IF(A4409="","",IF(ISERROR(VLOOKUP(A4409,'entry data'!B:I,8,0)),"",VLOOKUP(A4409,'entry data'!B:I,7,0)))</f>
        <v/>
      </c>
      <c r="H4409" s="13" t="str">
        <f>IF(A4409="","",IF(B4409=1,VLOOKUP(A4409,'entry data'!B:D,3,0),I4408))</f>
        <v/>
      </c>
      <c r="I4409" s="14" t="str">
        <f>IF(A4409="","",IF(E4409="weekly",7,IF(E4409="fortnightly",14,IF(E4409="monthly",DATE(IF(MONTH(H4409)=12,YEAR(H4409)+1,YEAR(H4409)),VLOOKUP(MONTH(H4409),index!$D$2:$G$13,2,0),DAY(H4409)),
IF(E4409="quarterly",DATE(IF(MONTH(H4409)&gt;=10,YEAR(H4409)+1,YEAR(H4409)),VLOOKUP(MONTH(H4409),index!$D$2:$G$13,3,0),DAY(H4409)),
IF(E4409="halfyearly",DATE(IF(MONTH(H4409)&gt;=7,YEAR(H4409)+1,YEAR(H4409)),VLOOKUP(MONTH(H4409),index!$D$2:$G$13,4,0),DAY(H4409)),
DATE(YEAR(H4409)+1,MONTH(H4409),DAY(H4409)))))-H4409))+H4409)</f>
        <v/>
      </c>
      <c r="J4409" s="9" t="str">
        <f t="shared" si="430"/>
        <v/>
      </c>
      <c r="K4409" s="11" t="str">
        <f t="shared" si="431"/>
        <v/>
      </c>
      <c r="L4409" s="11" t="str">
        <f t="shared" si="432"/>
        <v/>
      </c>
      <c r="M4409" s="11" t="str">
        <f>IF(A4409="","",VLOOKUP(E4409,index!$A$1:$B$6,2,0)*K4409*G4409)</f>
        <v/>
      </c>
      <c r="N4409" s="11" t="str">
        <f>IF(A4409="","",-PMT(G4409*VLOOKUP(E4409,index!$A$1:$B$6,2,0),C4409,F4409,0,0))</f>
        <v/>
      </c>
      <c r="O4409" s="11" t="str">
        <f t="shared" si="433"/>
        <v/>
      </c>
      <c r="P4409" s="11" t="str">
        <f t="shared" si="428"/>
        <v/>
      </c>
    </row>
    <row r="4410" spans="1:16" x14ac:dyDescent="0.25">
      <c r="A4410" s="9" t="str">
        <f>IF(A4409="","",IF(B4409&lt;C4409,A4409,IF(A4409=MAX('entry data'!$B$8:$B$507),"",A4409+1)))</f>
        <v/>
      </c>
      <c r="B4410" s="9" t="str">
        <f t="shared" si="429"/>
        <v/>
      </c>
      <c r="C4410" s="9" t="str">
        <f>IF(ISERROR(VLOOKUP(A4410,'entry data'!B:G,6,0)),"",VLOOKUP(A4410,'entry data'!B:G,6,0))</f>
        <v/>
      </c>
      <c r="D4410" s="9" t="str">
        <f>IF(ISERROR(VLOOKUP(A4410,'entry data'!B:C,2,0)),"",VLOOKUP(A4410,'entry data'!B:C,2,0))</f>
        <v/>
      </c>
      <c r="E4410" s="9" t="str">
        <f>IF(ISERROR(VLOOKUP(A4410,'entry data'!B:E,4,0)),"",VLOOKUP(A4410,'entry data'!B:E,4,0))</f>
        <v/>
      </c>
      <c r="F4410" s="11" t="str">
        <f>IF(A4410="","",IF(ISERROR(VLOOKUP(A4410,'entry data'!B:F,5,0)),"",VLOOKUP(A4410,'entry data'!B:F,5,0)))</f>
        <v/>
      </c>
      <c r="G4410" s="12" t="str">
        <f>IF(A4410="","",IF(ISERROR(VLOOKUP(A4410,'entry data'!B:I,8,0)),"",VLOOKUP(A4410,'entry data'!B:I,7,0)))</f>
        <v/>
      </c>
      <c r="H4410" s="13" t="str">
        <f>IF(A4410="","",IF(B4410=1,VLOOKUP(A4410,'entry data'!B:D,3,0),I4409))</f>
        <v/>
      </c>
      <c r="I4410" s="14" t="str">
        <f>IF(A4410="","",IF(E4410="weekly",7,IF(E4410="fortnightly",14,IF(E4410="monthly",DATE(IF(MONTH(H4410)=12,YEAR(H4410)+1,YEAR(H4410)),VLOOKUP(MONTH(H4410),index!$D$2:$G$13,2,0),DAY(H4410)),
IF(E4410="quarterly",DATE(IF(MONTH(H4410)&gt;=10,YEAR(H4410)+1,YEAR(H4410)),VLOOKUP(MONTH(H4410),index!$D$2:$G$13,3,0),DAY(H4410)),
IF(E4410="halfyearly",DATE(IF(MONTH(H4410)&gt;=7,YEAR(H4410)+1,YEAR(H4410)),VLOOKUP(MONTH(H4410),index!$D$2:$G$13,4,0),DAY(H4410)),
DATE(YEAR(H4410)+1,MONTH(H4410),DAY(H4410)))))-H4410))+H4410)</f>
        <v/>
      </c>
      <c r="J4410" s="9" t="str">
        <f t="shared" si="430"/>
        <v/>
      </c>
      <c r="K4410" s="11" t="str">
        <f t="shared" si="431"/>
        <v/>
      </c>
      <c r="L4410" s="11" t="str">
        <f t="shared" si="432"/>
        <v/>
      </c>
      <c r="M4410" s="11" t="str">
        <f>IF(A4410="","",VLOOKUP(E4410,index!$A$1:$B$6,2,0)*K4410*G4410)</f>
        <v/>
      </c>
      <c r="N4410" s="11" t="str">
        <f>IF(A4410="","",-PMT(G4410*VLOOKUP(E4410,index!$A$1:$B$6,2,0),C4410,F4410,0,0))</f>
        <v/>
      </c>
      <c r="O4410" s="11" t="str">
        <f t="shared" si="433"/>
        <v/>
      </c>
      <c r="P4410" s="11" t="str">
        <f t="shared" si="428"/>
        <v/>
      </c>
    </row>
    <row r="4411" spans="1:16" x14ac:dyDescent="0.25">
      <c r="A4411" s="9" t="str">
        <f>IF(A4410="","",IF(B4410&lt;C4410,A4410,IF(A4410=MAX('entry data'!$B$8:$B$507),"",A4410+1)))</f>
        <v/>
      </c>
      <c r="B4411" s="9" t="str">
        <f t="shared" si="429"/>
        <v/>
      </c>
      <c r="C4411" s="9" t="str">
        <f>IF(ISERROR(VLOOKUP(A4411,'entry data'!B:G,6,0)),"",VLOOKUP(A4411,'entry data'!B:G,6,0))</f>
        <v/>
      </c>
      <c r="D4411" s="9" t="str">
        <f>IF(ISERROR(VLOOKUP(A4411,'entry data'!B:C,2,0)),"",VLOOKUP(A4411,'entry data'!B:C,2,0))</f>
        <v/>
      </c>
      <c r="E4411" s="9" t="str">
        <f>IF(ISERROR(VLOOKUP(A4411,'entry data'!B:E,4,0)),"",VLOOKUP(A4411,'entry data'!B:E,4,0))</f>
        <v/>
      </c>
      <c r="F4411" s="11" t="str">
        <f>IF(A4411="","",IF(ISERROR(VLOOKUP(A4411,'entry data'!B:F,5,0)),"",VLOOKUP(A4411,'entry data'!B:F,5,0)))</f>
        <v/>
      </c>
      <c r="G4411" s="12" t="str">
        <f>IF(A4411="","",IF(ISERROR(VLOOKUP(A4411,'entry data'!B:I,8,0)),"",VLOOKUP(A4411,'entry data'!B:I,7,0)))</f>
        <v/>
      </c>
      <c r="H4411" s="13" t="str">
        <f>IF(A4411="","",IF(B4411=1,VLOOKUP(A4411,'entry data'!B:D,3,0),I4410))</f>
        <v/>
      </c>
      <c r="I4411" s="14" t="str">
        <f>IF(A4411="","",IF(E4411="weekly",7,IF(E4411="fortnightly",14,IF(E4411="monthly",DATE(IF(MONTH(H4411)=12,YEAR(H4411)+1,YEAR(H4411)),VLOOKUP(MONTH(H4411),index!$D$2:$G$13,2,0),DAY(H4411)),
IF(E4411="quarterly",DATE(IF(MONTH(H4411)&gt;=10,YEAR(H4411)+1,YEAR(H4411)),VLOOKUP(MONTH(H4411),index!$D$2:$G$13,3,0),DAY(H4411)),
IF(E4411="halfyearly",DATE(IF(MONTH(H4411)&gt;=7,YEAR(H4411)+1,YEAR(H4411)),VLOOKUP(MONTH(H4411),index!$D$2:$G$13,4,0),DAY(H4411)),
DATE(YEAR(H4411)+1,MONTH(H4411),DAY(H4411)))))-H4411))+H4411)</f>
        <v/>
      </c>
      <c r="J4411" s="9" t="str">
        <f t="shared" si="430"/>
        <v/>
      </c>
      <c r="K4411" s="11" t="str">
        <f t="shared" si="431"/>
        <v/>
      </c>
      <c r="L4411" s="11" t="str">
        <f t="shared" si="432"/>
        <v/>
      </c>
      <c r="M4411" s="11" t="str">
        <f>IF(A4411="","",VLOOKUP(E4411,index!$A$1:$B$6,2,0)*K4411*G4411)</f>
        <v/>
      </c>
      <c r="N4411" s="11" t="str">
        <f>IF(A4411="","",-PMT(G4411*VLOOKUP(E4411,index!$A$1:$B$6,2,0),C4411,F4411,0,0))</f>
        <v/>
      </c>
      <c r="O4411" s="11" t="str">
        <f t="shared" si="433"/>
        <v/>
      </c>
      <c r="P4411" s="11" t="str">
        <f t="shared" si="428"/>
        <v/>
      </c>
    </row>
    <row r="4412" spans="1:16" x14ac:dyDescent="0.25">
      <c r="A4412" s="9" t="str">
        <f>IF(A4411="","",IF(B4411&lt;C4411,A4411,IF(A4411=MAX('entry data'!$B$8:$B$507),"",A4411+1)))</f>
        <v/>
      </c>
      <c r="B4412" s="9" t="str">
        <f t="shared" si="429"/>
        <v/>
      </c>
      <c r="C4412" s="9" t="str">
        <f>IF(ISERROR(VLOOKUP(A4412,'entry data'!B:G,6,0)),"",VLOOKUP(A4412,'entry data'!B:G,6,0))</f>
        <v/>
      </c>
      <c r="D4412" s="9" t="str">
        <f>IF(ISERROR(VLOOKUP(A4412,'entry data'!B:C,2,0)),"",VLOOKUP(A4412,'entry data'!B:C,2,0))</f>
        <v/>
      </c>
      <c r="E4412" s="9" t="str">
        <f>IF(ISERROR(VLOOKUP(A4412,'entry data'!B:E,4,0)),"",VLOOKUP(A4412,'entry data'!B:E,4,0))</f>
        <v/>
      </c>
      <c r="F4412" s="11" t="str">
        <f>IF(A4412="","",IF(ISERROR(VLOOKUP(A4412,'entry data'!B:F,5,0)),"",VLOOKUP(A4412,'entry data'!B:F,5,0)))</f>
        <v/>
      </c>
      <c r="G4412" s="12" t="str">
        <f>IF(A4412="","",IF(ISERROR(VLOOKUP(A4412,'entry data'!B:I,8,0)),"",VLOOKUP(A4412,'entry data'!B:I,7,0)))</f>
        <v/>
      </c>
      <c r="H4412" s="13" t="str">
        <f>IF(A4412="","",IF(B4412=1,VLOOKUP(A4412,'entry data'!B:D,3,0),I4411))</f>
        <v/>
      </c>
      <c r="I4412" s="14" t="str">
        <f>IF(A4412="","",IF(E4412="weekly",7,IF(E4412="fortnightly",14,IF(E4412="monthly",DATE(IF(MONTH(H4412)=12,YEAR(H4412)+1,YEAR(H4412)),VLOOKUP(MONTH(H4412),index!$D$2:$G$13,2,0),DAY(H4412)),
IF(E4412="quarterly",DATE(IF(MONTH(H4412)&gt;=10,YEAR(H4412)+1,YEAR(H4412)),VLOOKUP(MONTH(H4412),index!$D$2:$G$13,3,0),DAY(H4412)),
IF(E4412="halfyearly",DATE(IF(MONTH(H4412)&gt;=7,YEAR(H4412)+1,YEAR(H4412)),VLOOKUP(MONTH(H4412),index!$D$2:$G$13,4,0),DAY(H4412)),
DATE(YEAR(H4412)+1,MONTH(H4412),DAY(H4412)))))-H4412))+H4412)</f>
        <v/>
      </c>
      <c r="J4412" s="9" t="str">
        <f t="shared" si="430"/>
        <v/>
      </c>
      <c r="K4412" s="11" t="str">
        <f t="shared" si="431"/>
        <v/>
      </c>
      <c r="L4412" s="11" t="str">
        <f t="shared" si="432"/>
        <v/>
      </c>
      <c r="M4412" s="11" t="str">
        <f>IF(A4412="","",VLOOKUP(E4412,index!$A$1:$B$6,2,0)*K4412*G4412)</f>
        <v/>
      </c>
      <c r="N4412" s="11" t="str">
        <f>IF(A4412="","",-PMT(G4412*VLOOKUP(E4412,index!$A$1:$B$6,2,0),C4412,F4412,0,0))</f>
        <v/>
      </c>
      <c r="O4412" s="11" t="str">
        <f t="shared" si="433"/>
        <v/>
      </c>
      <c r="P4412" s="11" t="str">
        <f t="shared" si="428"/>
        <v/>
      </c>
    </row>
    <row r="4413" spans="1:16" x14ac:dyDescent="0.25">
      <c r="A4413" s="9" t="str">
        <f>IF(A4412="","",IF(B4412&lt;C4412,A4412,IF(A4412=MAX('entry data'!$B$8:$B$507),"",A4412+1)))</f>
        <v/>
      </c>
      <c r="B4413" s="9" t="str">
        <f t="shared" si="429"/>
        <v/>
      </c>
      <c r="C4413" s="9" t="str">
        <f>IF(ISERROR(VLOOKUP(A4413,'entry data'!B:G,6,0)),"",VLOOKUP(A4413,'entry data'!B:G,6,0))</f>
        <v/>
      </c>
      <c r="D4413" s="9" t="str">
        <f>IF(ISERROR(VLOOKUP(A4413,'entry data'!B:C,2,0)),"",VLOOKUP(A4413,'entry data'!B:C,2,0))</f>
        <v/>
      </c>
      <c r="E4413" s="9" t="str">
        <f>IF(ISERROR(VLOOKUP(A4413,'entry data'!B:E,4,0)),"",VLOOKUP(A4413,'entry data'!B:E,4,0))</f>
        <v/>
      </c>
      <c r="F4413" s="11" t="str">
        <f>IF(A4413="","",IF(ISERROR(VLOOKUP(A4413,'entry data'!B:F,5,0)),"",VLOOKUP(A4413,'entry data'!B:F,5,0)))</f>
        <v/>
      </c>
      <c r="G4413" s="12" t="str">
        <f>IF(A4413="","",IF(ISERROR(VLOOKUP(A4413,'entry data'!B:I,8,0)),"",VLOOKUP(A4413,'entry data'!B:I,7,0)))</f>
        <v/>
      </c>
      <c r="H4413" s="13" t="str">
        <f>IF(A4413="","",IF(B4413=1,VLOOKUP(A4413,'entry data'!B:D,3,0),I4412))</f>
        <v/>
      </c>
      <c r="I4413" s="14" t="str">
        <f>IF(A4413="","",IF(E4413="weekly",7,IF(E4413="fortnightly",14,IF(E4413="monthly",DATE(IF(MONTH(H4413)=12,YEAR(H4413)+1,YEAR(H4413)),VLOOKUP(MONTH(H4413),index!$D$2:$G$13,2,0),DAY(H4413)),
IF(E4413="quarterly",DATE(IF(MONTH(H4413)&gt;=10,YEAR(H4413)+1,YEAR(H4413)),VLOOKUP(MONTH(H4413),index!$D$2:$G$13,3,0),DAY(H4413)),
IF(E4413="halfyearly",DATE(IF(MONTH(H4413)&gt;=7,YEAR(H4413)+1,YEAR(H4413)),VLOOKUP(MONTH(H4413),index!$D$2:$G$13,4,0),DAY(H4413)),
DATE(YEAR(H4413)+1,MONTH(H4413),DAY(H4413)))))-H4413))+H4413)</f>
        <v/>
      </c>
      <c r="J4413" s="9" t="str">
        <f t="shared" si="430"/>
        <v/>
      </c>
      <c r="K4413" s="11" t="str">
        <f t="shared" si="431"/>
        <v/>
      </c>
      <c r="L4413" s="11" t="str">
        <f t="shared" si="432"/>
        <v/>
      </c>
      <c r="M4413" s="11" t="str">
        <f>IF(A4413="","",VLOOKUP(E4413,index!$A$1:$B$6,2,0)*K4413*G4413)</f>
        <v/>
      </c>
      <c r="N4413" s="11" t="str">
        <f>IF(A4413="","",-PMT(G4413*VLOOKUP(E4413,index!$A$1:$B$6,2,0),C4413,F4413,0,0))</f>
        <v/>
      </c>
      <c r="O4413" s="11" t="str">
        <f t="shared" si="433"/>
        <v/>
      </c>
      <c r="P4413" s="11" t="str">
        <f t="shared" si="428"/>
        <v/>
      </c>
    </row>
    <row r="4414" spans="1:16" x14ac:dyDescent="0.25">
      <c r="A4414" s="9" t="str">
        <f>IF(A4413="","",IF(B4413&lt;C4413,A4413,IF(A4413=MAX('entry data'!$B$8:$B$507),"",A4413+1)))</f>
        <v/>
      </c>
      <c r="B4414" s="9" t="str">
        <f t="shared" si="429"/>
        <v/>
      </c>
      <c r="C4414" s="9" t="str">
        <f>IF(ISERROR(VLOOKUP(A4414,'entry data'!B:G,6,0)),"",VLOOKUP(A4414,'entry data'!B:G,6,0))</f>
        <v/>
      </c>
      <c r="D4414" s="9" t="str">
        <f>IF(ISERROR(VLOOKUP(A4414,'entry data'!B:C,2,0)),"",VLOOKUP(A4414,'entry data'!B:C,2,0))</f>
        <v/>
      </c>
      <c r="E4414" s="9" t="str">
        <f>IF(ISERROR(VLOOKUP(A4414,'entry data'!B:E,4,0)),"",VLOOKUP(A4414,'entry data'!B:E,4,0))</f>
        <v/>
      </c>
      <c r="F4414" s="11" t="str">
        <f>IF(A4414="","",IF(ISERROR(VLOOKUP(A4414,'entry data'!B:F,5,0)),"",VLOOKUP(A4414,'entry data'!B:F,5,0)))</f>
        <v/>
      </c>
      <c r="G4414" s="12" t="str">
        <f>IF(A4414="","",IF(ISERROR(VLOOKUP(A4414,'entry data'!B:I,8,0)),"",VLOOKUP(A4414,'entry data'!B:I,7,0)))</f>
        <v/>
      </c>
      <c r="H4414" s="13" t="str">
        <f>IF(A4414="","",IF(B4414=1,VLOOKUP(A4414,'entry data'!B:D,3,0),I4413))</f>
        <v/>
      </c>
      <c r="I4414" s="14" t="str">
        <f>IF(A4414="","",IF(E4414="weekly",7,IF(E4414="fortnightly",14,IF(E4414="monthly",DATE(IF(MONTH(H4414)=12,YEAR(H4414)+1,YEAR(H4414)),VLOOKUP(MONTH(H4414),index!$D$2:$G$13,2,0),DAY(H4414)),
IF(E4414="quarterly",DATE(IF(MONTH(H4414)&gt;=10,YEAR(H4414)+1,YEAR(H4414)),VLOOKUP(MONTH(H4414),index!$D$2:$G$13,3,0),DAY(H4414)),
IF(E4414="halfyearly",DATE(IF(MONTH(H4414)&gt;=7,YEAR(H4414)+1,YEAR(H4414)),VLOOKUP(MONTH(H4414),index!$D$2:$G$13,4,0),DAY(H4414)),
DATE(YEAR(H4414)+1,MONTH(H4414),DAY(H4414)))))-H4414))+H4414)</f>
        <v/>
      </c>
      <c r="J4414" s="9" t="str">
        <f t="shared" si="430"/>
        <v/>
      </c>
      <c r="K4414" s="11" t="str">
        <f t="shared" si="431"/>
        <v/>
      </c>
      <c r="L4414" s="11" t="str">
        <f t="shared" si="432"/>
        <v/>
      </c>
      <c r="M4414" s="11" t="str">
        <f>IF(A4414="","",VLOOKUP(E4414,index!$A$1:$B$6,2,0)*K4414*G4414)</f>
        <v/>
      </c>
      <c r="N4414" s="11" t="str">
        <f>IF(A4414="","",-PMT(G4414*VLOOKUP(E4414,index!$A$1:$B$6,2,0),C4414,F4414,0,0))</f>
        <v/>
      </c>
      <c r="O4414" s="11" t="str">
        <f t="shared" si="433"/>
        <v/>
      </c>
      <c r="P4414" s="11" t="str">
        <f t="shared" si="428"/>
        <v/>
      </c>
    </row>
    <row r="4415" spans="1:16" x14ac:dyDescent="0.25">
      <c r="A4415" s="9" t="str">
        <f>IF(A4414="","",IF(B4414&lt;C4414,A4414,IF(A4414=MAX('entry data'!$B$8:$B$507),"",A4414+1)))</f>
        <v/>
      </c>
      <c r="B4415" s="9" t="str">
        <f t="shared" si="429"/>
        <v/>
      </c>
      <c r="C4415" s="9" t="str">
        <f>IF(ISERROR(VLOOKUP(A4415,'entry data'!B:G,6,0)),"",VLOOKUP(A4415,'entry data'!B:G,6,0))</f>
        <v/>
      </c>
      <c r="D4415" s="9" t="str">
        <f>IF(ISERROR(VLOOKUP(A4415,'entry data'!B:C,2,0)),"",VLOOKUP(A4415,'entry data'!B:C,2,0))</f>
        <v/>
      </c>
      <c r="E4415" s="9" t="str">
        <f>IF(ISERROR(VLOOKUP(A4415,'entry data'!B:E,4,0)),"",VLOOKUP(A4415,'entry data'!B:E,4,0))</f>
        <v/>
      </c>
      <c r="F4415" s="11" t="str">
        <f>IF(A4415="","",IF(ISERROR(VLOOKUP(A4415,'entry data'!B:F,5,0)),"",VLOOKUP(A4415,'entry data'!B:F,5,0)))</f>
        <v/>
      </c>
      <c r="G4415" s="12" t="str">
        <f>IF(A4415="","",IF(ISERROR(VLOOKUP(A4415,'entry data'!B:I,8,0)),"",VLOOKUP(A4415,'entry data'!B:I,7,0)))</f>
        <v/>
      </c>
      <c r="H4415" s="13" t="str">
        <f>IF(A4415="","",IF(B4415=1,VLOOKUP(A4415,'entry data'!B:D,3,0),I4414))</f>
        <v/>
      </c>
      <c r="I4415" s="14" t="str">
        <f>IF(A4415="","",IF(E4415="weekly",7,IF(E4415="fortnightly",14,IF(E4415="monthly",DATE(IF(MONTH(H4415)=12,YEAR(H4415)+1,YEAR(H4415)),VLOOKUP(MONTH(H4415),index!$D$2:$G$13,2,0),DAY(H4415)),
IF(E4415="quarterly",DATE(IF(MONTH(H4415)&gt;=10,YEAR(H4415)+1,YEAR(H4415)),VLOOKUP(MONTH(H4415),index!$D$2:$G$13,3,0),DAY(H4415)),
IF(E4415="halfyearly",DATE(IF(MONTH(H4415)&gt;=7,YEAR(H4415)+1,YEAR(H4415)),VLOOKUP(MONTH(H4415),index!$D$2:$G$13,4,0),DAY(H4415)),
DATE(YEAR(H4415)+1,MONTH(H4415),DAY(H4415)))))-H4415))+H4415)</f>
        <v/>
      </c>
      <c r="J4415" s="9" t="str">
        <f t="shared" si="430"/>
        <v/>
      </c>
      <c r="K4415" s="11" t="str">
        <f t="shared" si="431"/>
        <v/>
      </c>
      <c r="L4415" s="11" t="str">
        <f t="shared" si="432"/>
        <v/>
      </c>
      <c r="M4415" s="11" t="str">
        <f>IF(A4415="","",VLOOKUP(E4415,index!$A$1:$B$6,2,0)*K4415*G4415)</f>
        <v/>
      </c>
      <c r="N4415" s="11" t="str">
        <f>IF(A4415="","",-PMT(G4415*VLOOKUP(E4415,index!$A$1:$B$6,2,0),C4415,F4415,0,0))</f>
        <v/>
      </c>
      <c r="O4415" s="11" t="str">
        <f t="shared" si="433"/>
        <v/>
      </c>
      <c r="P4415" s="11" t="str">
        <f t="shared" si="428"/>
        <v/>
      </c>
    </row>
    <row r="4416" spans="1:16" x14ac:dyDescent="0.25">
      <c r="A4416" s="9" t="str">
        <f>IF(A4415="","",IF(B4415&lt;C4415,A4415,IF(A4415=MAX('entry data'!$B$8:$B$507),"",A4415+1)))</f>
        <v/>
      </c>
      <c r="B4416" s="9" t="str">
        <f t="shared" si="429"/>
        <v/>
      </c>
      <c r="C4416" s="9" t="str">
        <f>IF(ISERROR(VLOOKUP(A4416,'entry data'!B:G,6,0)),"",VLOOKUP(A4416,'entry data'!B:G,6,0))</f>
        <v/>
      </c>
      <c r="D4416" s="9" t="str">
        <f>IF(ISERROR(VLOOKUP(A4416,'entry data'!B:C,2,0)),"",VLOOKUP(A4416,'entry data'!B:C,2,0))</f>
        <v/>
      </c>
      <c r="E4416" s="9" t="str">
        <f>IF(ISERROR(VLOOKUP(A4416,'entry data'!B:E,4,0)),"",VLOOKUP(A4416,'entry data'!B:E,4,0))</f>
        <v/>
      </c>
      <c r="F4416" s="11" t="str">
        <f>IF(A4416="","",IF(ISERROR(VLOOKUP(A4416,'entry data'!B:F,5,0)),"",VLOOKUP(A4416,'entry data'!B:F,5,0)))</f>
        <v/>
      </c>
      <c r="G4416" s="12" t="str">
        <f>IF(A4416="","",IF(ISERROR(VLOOKUP(A4416,'entry data'!B:I,8,0)),"",VLOOKUP(A4416,'entry data'!B:I,7,0)))</f>
        <v/>
      </c>
      <c r="H4416" s="13" t="str">
        <f>IF(A4416="","",IF(B4416=1,VLOOKUP(A4416,'entry data'!B:D,3,0),I4415))</f>
        <v/>
      </c>
      <c r="I4416" s="14" t="str">
        <f>IF(A4416="","",IF(E4416="weekly",7,IF(E4416="fortnightly",14,IF(E4416="monthly",DATE(IF(MONTH(H4416)=12,YEAR(H4416)+1,YEAR(H4416)),VLOOKUP(MONTH(H4416),index!$D$2:$G$13,2,0),DAY(H4416)),
IF(E4416="quarterly",DATE(IF(MONTH(H4416)&gt;=10,YEAR(H4416)+1,YEAR(H4416)),VLOOKUP(MONTH(H4416),index!$D$2:$G$13,3,0),DAY(H4416)),
IF(E4416="halfyearly",DATE(IF(MONTH(H4416)&gt;=7,YEAR(H4416)+1,YEAR(H4416)),VLOOKUP(MONTH(H4416),index!$D$2:$G$13,4,0),DAY(H4416)),
DATE(YEAR(H4416)+1,MONTH(H4416),DAY(H4416)))))-H4416))+H4416)</f>
        <v/>
      </c>
      <c r="J4416" s="9" t="str">
        <f t="shared" si="430"/>
        <v/>
      </c>
      <c r="K4416" s="11" t="str">
        <f t="shared" si="431"/>
        <v/>
      </c>
      <c r="L4416" s="11" t="str">
        <f t="shared" si="432"/>
        <v/>
      </c>
      <c r="M4416" s="11" t="str">
        <f>IF(A4416="","",VLOOKUP(E4416,index!$A$1:$B$6,2,0)*K4416*G4416)</f>
        <v/>
      </c>
      <c r="N4416" s="11" t="str">
        <f>IF(A4416="","",-PMT(G4416*VLOOKUP(E4416,index!$A$1:$B$6,2,0),C4416,F4416,0,0))</f>
        <v/>
      </c>
      <c r="O4416" s="11" t="str">
        <f t="shared" si="433"/>
        <v/>
      </c>
      <c r="P4416" s="11" t="str">
        <f t="shared" si="428"/>
        <v/>
      </c>
    </row>
    <row r="4417" spans="1:16" x14ac:dyDescent="0.25">
      <c r="A4417" s="9" t="str">
        <f>IF(A4416="","",IF(B4416&lt;C4416,A4416,IF(A4416=MAX('entry data'!$B$8:$B$507),"",A4416+1)))</f>
        <v/>
      </c>
      <c r="B4417" s="9" t="str">
        <f t="shared" si="429"/>
        <v/>
      </c>
      <c r="C4417" s="9" t="str">
        <f>IF(ISERROR(VLOOKUP(A4417,'entry data'!B:G,6,0)),"",VLOOKUP(A4417,'entry data'!B:G,6,0))</f>
        <v/>
      </c>
      <c r="D4417" s="9" t="str">
        <f>IF(ISERROR(VLOOKUP(A4417,'entry data'!B:C,2,0)),"",VLOOKUP(A4417,'entry data'!B:C,2,0))</f>
        <v/>
      </c>
      <c r="E4417" s="9" t="str">
        <f>IF(ISERROR(VLOOKUP(A4417,'entry data'!B:E,4,0)),"",VLOOKUP(A4417,'entry data'!B:E,4,0))</f>
        <v/>
      </c>
      <c r="F4417" s="11" t="str">
        <f>IF(A4417="","",IF(ISERROR(VLOOKUP(A4417,'entry data'!B:F,5,0)),"",VLOOKUP(A4417,'entry data'!B:F,5,0)))</f>
        <v/>
      </c>
      <c r="G4417" s="12" t="str">
        <f>IF(A4417="","",IF(ISERROR(VLOOKUP(A4417,'entry data'!B:I,8,0)),"",VLOOKUP(A4417,'entry data'!B:I,7,0)))</f>
        <v/>
      </c>
      <c r="H4417" s="13" t="str">
        <f>IF(A4417="","",IF(B4417=1,VLOOKUP(A4417,'entry data'!B:D,3,0),I4416))</f>
        <v/>
      </c>
      <c r="I4417" s="14" t="str">
        <f>IF(A4417="","",IF(E4417="weekly",7,IF(E4417="fortnightly",14,IF(E4417="monthly",DATE(IF(MONTH(H4417)=12,YEAR(H4417)+1,YEAR(H4417)),VLOOKUP(MONTH(H4417),index!$D$2:$G$13,2,0),DAY(H4417)),
IF(E4417="quarterly",DATE(IF(MONTH(H4417)&gt;=10,YEAR(H4417)+1,YEAR(H4417)),VLOOKUP(MONTH(H4417),index!$D$2:$G$13,3,0),DAY(H4417)),
IF(E4417="halfyearly",DATE(IF(MONTH(H4417)&gt;=7,YEAR(H4417)+1,YEAR(H4417)),VLOOKUP(MONTH(H4417),index!$D$2:$G$13,4,0),DAY(H4417)),
DATE(YEAR(H4417)+1,MONTH(H4417),DAY(H4417)))))-H4417))+H4417)</f>
        <v/>
      </c>
      <c r="J4417" s="9" t="str">
        <f t="shared" si="430"/>
        <v/>
      </c>
      <c r="K4417" s="11" t="str">
        <f t="shared" si="431"/>
        <v/>
      </c>
      <c r="L4417" s="11" t="str">
        <f t="shared" si="432"/>
        <v/>
      </c>
      <c r="M4417" s="11" t="str">
        <f>IF(A4417="","",VLOOKUP(E4417,index!$A$1:$B$6,2,0)*K4417*G4417)</f>
        <v/>
      </c>
      <c r="N4417" s="11" t="str">
        <f>IF(A4417="","",-PMT(G4417*VLOOKUP(E4417,index!$A$1:$B$6,2,0),C4417,F4417,0,0))</f>
        <v/>
      </c>
      <c r="O4417" s="11" t="str">
        <f t="shared" si="433"/>
        <v/>
      </c>
      <c r="P4417" s="11" t="str">
        <f t="shared" si="428"/>
        <v/>
      </c>
    </row>
    <row r="4418" spans="1:16" x14ac:dyDescent="0.25">
      <c r="A4418" s="9" t="str">
        <f>IF(A4417="","",IF(B4417&lt;C4417,A4417,IF(A4417=MAX('entry data'!$B$8:$B$507),"",A4417+1)))</f>
        <v/>
      </c>
      <c r="B4418" s="9" t="str">
        <f t="shared" si="429"/>
        <v/>
      </c>
      <c r="C4418" s="9" t="str">
        <f>IF(ISERROR(VLOOKUP(A4418,'entry data'!B:G,6,0)),"",VLOOKUP(A4418,'entry data'!B:G,6,0))</f>
        <v/>
      </c>
      <c r="D4418" s="9" t="str">
        <f>IF(ISERROR(VLOOKUP(A4418,'entry data'!B:C,2,0)),"",VLOOKUP(A4418,'entry data'!B:C,2,0))</f>
        <v/>
      </c>
      <c r="E4418" s="9" t="str">
        <f>IF(ISERROR(VLOOKUP(A4418,'entry data'!B:E,4,0)),"",VLOOKUP(A4418,'entry data'!B:E,4,0))</f>
        <v/>
      </c>
      <c r="F4418" s="11" t="str">
        <f>IF(A4418="","",IF(ISERROR(VLOOKUP(A4418,'entry data'!B:F,5,0)),"",VLOOKUP(A4418,'entry data'!B:F,5,0)))</f>
        <v/>
      </c>
      <c r="G4418" s="12" t="str">
        <f>IF(A4418="","",IF(ISERROR(VLOOKUP(A4418,'entry data'!B:I,8,0)),"",VLOOKUP(A4418,'entry data'!B:I,7,0)))</f>
        <v/>
      </c>
      <c r="H4418" s="13" t="str">
        <f>IF(A4418="","",IF(B4418=1,VLOOKUP(A4418,'entry data'!B:D,3,0),I4417))</f>
        <v/>
      </c>
      <c r="I4418" s="14" t="str">
        <f>IF(A4418="","",IF(E4418="weekly",7,IF(E4418="fortnightly",14,IF(E4418="monthly",DATE(IF(MONTH(H4418)=12,YEAR(H4418)+1,YEAR(H4418)),VLOOKUP(MONTH(H4418),index!$D$2:$G$13,2,0),DAY(H4418)),
IF(E4418="quarterly",DATE(IF(MONTH(H4418)&gt;=10,YEAR(H4418)+1,YEAR(H4418)),VLOOKUP(MONTH(H4418),index!$D$2:$G$13,3,0),DAY(H4418)),
IF(E4418="halfyearly",DATE(IF(MONTH(H4418)&gt;=7,YEAR(H4418)+1,YEAR(H4418)),VLOOKUP(MONTH(H4418),index!$D$2:$G$13,4,0),DAY(H4418)),
DATE(YEAR(H4418)+1,MONTH(H4418),DAY(H4418)))))-H4418))+H4418)</f>
        <v/>
      </c>
      <c r="J4418" s="9" t="str">
        <f t="shared" si="430"/>
        <v/>
      </c>
      <c r="K4418" s="11" t="str">
        <f t="shared" si="431"/>
        <v/>
      </c>
      <c r="L4418" s="11" t="str">
        <f t="shared" si="432"/>
        <v/>
      </c>
      <c r="M4418" s="11" t="str">
        <f>IF(A4418="","",VLOOKUP(E4418,index!$A$1:$B$6,2,0)*K4418*G4418)</f>
        <v/>
      </c>
      <c r="N4418" s="11" t="str">
        <f>IF(A4418="","",-PMT(G4418*VLOOKUP(E4418,index!$A$1:$B$6,2,0),C4418,F4418,0,0))</f>
        <v/>
      </c>
      <c r="O4418" s="11" t="str">
        <f t="shared" si="433"/>
        <v/>
      </c>
      <c r="P4418" s="11" t="str">
        <f t="shared" si="428"/>
        <v/>
      </c>
    </row>
    <row r="4419" spans="1:16" x14ac:dyDescent="0.25">
      <c r="A4419" s="9" t="str">
        <f>IF(A4418="","",IF(B4418&lt;C4418,A4418,IF(A4418=MAX('entry data'!$B$8:$B$507),"",A4418+1)))</f>
        <v/>
      </c>
      <c r="B4419" s="9" t="str">
        <f t="shared" si="429"/>
        <v/>
      </c>
      <c r="C4419" s="9" t="str">
        <f>IF(ISERROR(VLOOKUP(A4419,'entry data'!B:G,6,0)),"",VLOOKUP(A4419,'entry data'!B:G,6,0))</f>
        <v/>
      </c>
      <c r="D4419" s="9" t="str">
        <f>IF(ISERROR(VLOOKUP(A4419,'entry data'!B:C,2,0)),"",VLOOKUP(A4419,'entry data'!B:C,2,0))</f>
        <v/>
      </c>
      <c r="E4419" s="9" t="str">
        <f>IF(ISERROR(VLOOKUP(A4419,'entry data'!B:E,4,0)),"",VLOOKUP(A4419,'entry data'!B:E,4,0))</f>
        <v/>
      </c>
      <c r="F4419" s="11" t="str">
        <f>IF(A4419="","",IF(ISERROR(VLOOKUP(A4419,'entry data'!B:F,5,0)),"",VLOOKUP(A4419,'entry data'!B:F,5,0)))</f>
        <v/>
      </c>
      <c r="G4419" s="12" t="str">
        <f>IF(A4419="","",IF(ISERROR(VLOOKUP(A4419,'entry data'!B:I,8,0)),"",VLOOKUP(A4419,'entry data'!B:I,7,0)))</f>
        <v/>
      </c>
      <c r="H4419" s="13" t="str">
        <f>IF(A4419="","",IF(B4419=1,VLOOKUP(A4419,'entry data'!B:D,3,0),I4418))</f>
        <v/>
      </c>
      <c r="I4419" s="14" t="str">
        <f>IF(A4419="","",IF(E4419="weekly",7,IF(E4419="fortnightly",14,IF(E4419="monthly",DATE(IF(MONTH(H4419)=12,YEAR(H4419)+1,YEAR(H4419)),VLOOKUP(MONTH(H4419),index!$D$2:$G$13,2,0),DAY(H4419)),
IF(E4419="quarterly",DATE(IF(MONTH(H4419)&gt;=10,YEAR(H4419)+1,YEAR(H4419)),VLOOKUP(MONTH(H4419),index!$D$2:$G$13,3,0),DAY(H4419)),
IF(E4419="halfyearly",DATE(IF(MONTH(H4419)&gt;=7,YEAR(H4419)+1,YEAR(H4419)),VLOOKUP(MONTH(H4419),index!$D$2:$G$13,4,0),DAY(H4419)),
DATE(YEAR(H4419)+1,MONTH(H4419),DAY(H4419)))))-H4419))+H4419)</f>
        <v/>
      </c>
      <c r="J4419" s="9" t="str">
        <f t="shared" si="430"/>
        <v/>
      </c>
      <c r="K4419" s="11" t="str">
        <f t="shared" si="431"/>
        <v/>
      </c>
      <c r="L4419" s="11" t="str">
        <f t="shared" si="432"/>
        <v/>
      </c>
      <c r="M4419" s="11" t="str">
        <f>IF(A4419="","",VLOOKUP(E4419,index!$A$1:$B$6,2,0)*K4419*G4419)</f>
        <v/>
      </c>
      <c r="N4419" s="11" t="str">
        <f>IF(A4419="","",-PMT(G4419*VLOOKUP(E4419,index!$A$1:$B$6,2,0),C4419,F4419,0,0))</f>
        <v/>
      </c>
      <c r="O4419" s="11" t="str">
        <f t="shared" si="433"/>
        <v/>
      </c>
      <c r="P4419" s="11" t="str">
        <f t="shared" ref="P4419:P4482" si="434">IF(A4419="","",IF(J4419&lt;&gt;J4420,O4419,0))</f>
        <v/>
      </c>
    </row>
    <row r="4420" spans="1:16" x14ac:dyDescent="0.25">
      <c r="A4420" s="9" t="str">
        <f>IF(A4419="","",IF(B4419&lt;C4419,A4419,IF(A4419=MAX('entry data'!$B$8:$B$507),"",A4419+1)))</f>
        <v/>
      </c>
      <c r="B4420" s="9" t="str">
        <f t="shared" si="429"/>
        <v/>
      </c>
      <c r="C4420" s="9" t="str">
        <f>IF(ISERROR(VLOOKUP(A4420,'entry data'!B:G,6,0)),"",VLOOKUP(A4420,'entry data'!B:G,6,0))</f>
        <v/>
      </c>
      <c r="D4420" s="9" t="str">
        <f>IF(ISERROR(VLOOKUP(A4420,'entry data'!B:C,2,0)),"",VLOOKUP(A4420,'entry data'!B:C,2,0))</f>
        <v/>
      </c>
      <c r="E4420" s="9" t="str">
        <f>IF(ISERROR(VLOOKUP(A4420,'entry data'!B:E,4,0)),"",VLOOKUP(A4420,'entry data'!B:E,4,0))</f>
        <v/>
      </c>
      <c r="F4420" s="11" t="str">
        <f>IF(A4420="","",IF(ISERROR(VLOOKUP(A4420,'entry data'!B:F,5,0)),"",VLOOKUP(A4420,'entry data'!B:F,5,0)))</f>
        <v/>
      </c>
      <c r="G4420" s="12" t="str">
        <f>IF(A4420="","",IF(ISERROR(VLOOKUP(A4420,'entry data'!B:I,8,0)),"",VLOOKUP(A4420,'entry data'!B:I,7,0)))</f>
        <v/>
      </c>
      <c r="H4420" s="13" t="str">
        <f>IF(A4420="","",IF(B4420=1,VLOOKUP(A4420,'entry data'!B:D,3,0),I4419))</f>
        <v/>
      </c>
      <c r="I4420" s="14" t="str">
        <f>IF(A4420="","",IF(E4420="weekly",7,IF(E4420="fortnightly",14,IF(E4420="monthly",DATE(IF(MONTH(H4420)=12,YEAR(H4420)+1,YEAR(H4420)),VLOOKUP(MONTH(H4420),index!$D$2:$G$13,2,0),DAY(H4420)),
IF(E4420="quarterly",DATE(IF(MONTH(H4420)&gt;=10,YEAR(H4420)+1,YEAR(H4420)),VLOOKUP(MONTH(H4420),index!$D$2:$G$13,3,0),DAY(H4420)),
IF(E4420="halfyearly",DATE(IF(MONTH(H4420)&gt;=7,YEAR(H4420)+1,YEAR(H4420)),VLOOKUP(MONTH(H4420),index!$D$2:$G$13,4,0),DAY(H4420)),
DATE(YEAR(H4420)+1,MONTH(H4420),DAY(H4420)))))-H4420))+H4420)</f>
        <v/>
      </c>
      <c r="J4420" s="9" t="str">
        <f t="shared" si="430"/>
        <v/>
      </c>
      <c r="K4420" s="11" t="str">
        <f t="shared" si="431"/>
        <v/>
      </c>
      <c r="L4420" s="11" t="str">
        <f t="shared" si="432"/>
        <v/>
      </c>
      <c r="M4420" s="11" t="str">
        <f>IF(A4420="","",VLOOKUP(E4420,index!$A$1:$B$6,2,0)*K4420*G4420)</f>
        <v/>
      </c>
      <c r="N4420" s="11" t="str">
        <f>IF(A4420="","",-PMT(G4420*VLOOKUP(E4420,index!$A$1:$B$6,2,0),C4420,F4420,0,0))</f>
        <v/>
      </c>
      <c r="O4420" s="11" t="str">
        <f t="shared" si="433"/>
        <v/>
      </c>
      <c r="P4420" s="11" t="str">
        <f t="shared" si="434"/>
        <v/>
      </c>
    </row>
    <row r="4421" spans="1:16" x14ac:dyDescent="0.25">
      <c r="A4421" s="9" t="str">
        <f>IF(A4420="","",IF(B4420&lt;C4420,A4420,IF(A4420=MAX('entry data'!$B$8:$B$507),"",A4420+1)))</f>
        <v/>
      </c>
      <c r="B4421" s="9" t="str">
        <f t="shared" si="429"/>
        <v/>
      </c>
      <c r="C4421" s="9" t="str">
        <f>IF(ISERROR(VLOOKUP(A4421,'entry data'!B:G,6,0)),"",VLOOKUP(A4421,'entry data'!B:G,6,0))</f>
        <v/>
      </c>
      <c r="D4421" s="9" t="str">
        <f>IF(ISERROR(VLOOKUP(A4421,'entry data'!B:C,2,0)),"",VLOOKUP(A4421,'entry data'!B:C,2,0))</f>
        <v/>
      </c>
      <c r="E4421" s="9" t="str">
        <f>IF(ISERROR(VLOOKUP(A4421,'entry data'!B:E,4,0)),"",VLOOKUP(A4421,'entry data'!B:E,4,0))</f>
        <v/>
      </c>
      <c r="F4421" s="11" t="str">
        <f>IF(A4421="","",IF(ISERROR(VLOOKUP(A4421,'entry data'!B:F,5,0)),"",VLOOKUP(A4421,'entry data'!B:F,5,0)))</f>
        <v/>
      </c>
      <c r="G4421" s="12" t="str">
        <f>IF(A4421="","",IF(ISERROR(VLOOKUP(A4421,'entry data'!B:I,8,0)),"",VLOOKUP(A4421,'entry data'!B:I,7,0)))</f>
        <v/>
      </c>
      <c r="H4421" s="13" t="str">
        <f>IF(A4421="","",IF(B4421=1,VLOOKUP(A4421,'entry data'!B:D,3,0),I4420))</f>
        <v/>
      </c>
      <c r="I4421" s="14" t="str">
        <f>IF(A4421="","",IF(E4421="weekly",7,IF(E4421="fortnightly",14,IF(E4421="monthly",DATE(IF(MONTH(H4421)=12,YEAR(H4421)+1,YEAR(H4421)),VLOOKUP(MONTH(H4421),index!$D$2:$G$13,2,0),DAY(H4421)),
IF(E4421="quarterly",DATE(IF(MONTH(H4421)&gt;=10,YEAR(H4421)+1,YEAR(H4421)),VLOOKUP(MONTH(H4421),index!$D$2:$G$13,3,0),DAY(H4421)),
IF(E4421="halfyearly",DATE(IF(MONTH(H4421)&gt;=7,YEAR(H4421)+1,YEAR(H4421)),VLOOKUP(MONTH(H4421),index!$D$2:$G$13,4,0),DAY(H4421)),
DATE(YEAR(H4421)+1,MONTH(H4421),DAY(H4421)))))-H4421))+H4421)</f>
        <v/>
      </c>
      <c r="J4421" s="9" t="str">
        <f t="shared" si="430"/>
        <v/>
      </c>
      <c r="K4421" s="11" t="str">
        <f t="shared" si="431"/>
        <v/>
      </c>
      <c r="L4421" s="11" t="str">
        <f t="shared" si="432"/>
        <v/>
      </c>
      <c r="M4421" s="11" t="str">
        <f>IF(A4421="","",VLOOKUP(E4421,index!$A$1:$B$6,2,0)*K4421*G4421)</f>
        <v/>
      </c>
      <c r="N4421" s="11" t="str">
        <f>IF(A4421="","",-PMT(G4421*VLOOKUP(E4421,index!$A$1:$B$6,2,0),C4421,F4421,0,0))</f>
        <v/>
      </c>
      <c r="O4421" s="11" t="str">
        <f t="shared" si="433"/>
        <v/>
      </c>
      <c r="P4421" s="11" t="str">
        <f t="shared" si="434"/>
        <v/>
      </c>
    </row>
    <row r="4422" spans="1:16" x14ac:dyDescent="0.25">
      <c r="A4422" s="9" t="str">
        <f>IF(A4421="","",IF(B4421&lt;C4421,A4421,IF(A4421=MAX('entry data'!$B$8:$B$507),"",A4421+1)))</f>
        <v/>
      </c>
      <c r="B4422" s="9" t="str">
        <f t="shared" si="429"/>
        <v/>
      </c>
      <c r="C4422" s="9" t="str">
        <f>IF(ISERROR(VLOOKUP(A4422,'entry data'!B:G,6,0)),"",VLOOKUP(A4422,'entry data'!B:G,6,0))</f>
        <v/>
      </c>
      <c r="D4422" s="9" t="str">
        <f>IF(ISERROR(VLOOKUP(A4422,'entry data'!B:C,2,0)),"",VLOOKUP(A4422,'entry data'!B:C,2,0))</f>
        <v/>
      </c>
      <c r="E4422" s="9" t="str">
        <f>IF(ISERROR(VLOOKUP(A4422,'entry data'!B:E,4,0)),"",VLOOKUP(A4422,'entry data'!B:E,4,0))</f>
        <v/>
      </c>
      <c r="F4422" s="11" t="str">
        <f>IF(A4422="","",IF(ISERROR(VLOOKUP(A4422,'entry data'!B:F,5,0)),"",VLOOKUP(A4422,'entry data'!B:F,5,0)))</f>
        <v/>
      </c>
      <c r="G4422" s="12" t="str">
        <f>IF(A4422="","",IF(ISERROR(VLOOKUP(A4422,'entry data'!B:I,8,0)),"",VLOOKUP(A4422,'entry data'!B:I,7,0)))</f>
        <v/>
      </c>
      <c r="H4422" s="13" t="str">
        <f>IF(A4422="","",IF(B4422=1,VLOOKUP(A4422,'entry data'!B:D,3,0),I4421))</f>
        <v/>
      </c>
      <c r="I4422" s="14" t="str">
        <f>IF(A4422="","",IF(E4422="weekly",7,IF(E4422="fortnightly",14,IF(E4422="monthly",DATE(IF(MONTH(H4422)=12,YEAR(H4422)+1,YEAR(H4422)),VLOOKUP(MONTH(H4422),index!$D$2:$G$13,2,0),DAY(H4422)),
IF(E4422="quarterly",DATE(IF(MONTH(H4422)&gt;=10,YEAR(H4422)+1,YEAR(H4422)),VLOOKUP(MONTH(H4422),index!$D$2:$G$13,3,0),DAY(H4422)),
IF(E4422="halfyearly",DATE(IF(MONTH(H4422)&gt;=7,YEAR(H4422)+1,YEAR(H4422)),VLOOKUP(MONTH(H4422),index!$D$2:$G$13,4,0),DAY(H4422)),
DATE(YEAR(H4422)+1,MONTH(H4422),DAY(H4422)))))-H4422))+H4422)</f>
        <v/>
      </c>
      <c r="J4422" s="9" t="str">
        <f t="shared" si="430"/>
        <v/>
      </c>
      <c r="K4422" s="11" t="str">
        <f t="shared" si="431"/>
        <v/>
      </c>
      <c r="L4422" s="11" t="str">
        <f t="shared" si="432"/>
        <v/>
      </c>
      <c r="M4422" s="11" t="str">
        <f>IF(A4422="","",VLOOKUP(E4422,index!$A$1:$B$6,2,0)*K4422*G4422)</f>
        <v/>
      </c>
      <c r="N4422" s="11" t="str">
        <f>IF(A4422="","",-PMT(G4422*VLOOKUP(E4422,index!$A$1:$B$6,2,0),C4422,F4422,0,0))</f>
        <v/>
      </c>
      <c r="O4422" s="11" t="str">
        <f t="shared" si="433"/>
        <v/>
      </c>
      <c r="P4422" s="11" t="str">
        <f t="shared" si="434"/>
        <v/>
      </c>
    </row>
    <row r="4423" spans="1:16" x14ac:dyDescent="0.25">
      <c r="A4423" s="9" t="str">
        <f>IF(A4422="","",IF(B4422&lt;C4422,A4422,IF(A4422=MAX('entry data'!$B$8:$B$507),"",A4422+1)))</f>
        <v/>
      </c>
      <c r="B4423" s="9" t="str">
        <f t="shared" si="429"/>
        <v/>
      </c>
      <c r="C4423" s="9" t="str">
        <f>IF(ISERROR(VLOOKUP(A4423,'entry data'!B:G,6,0)),"",VLOOKUP(A4423,'entry data'!B:G,6,0))</f>
        <v/>
      </c>
      <c r="D4423" s="9" t="str">
        <f>IF(ISERROR(VLOOKUP(A4423,'entry data'!B:C,2,0)),"",VLOOKUP(A4423,'entry data'!B:C,2,0))</f>
        <v/>
      </c>
      <c r="E4423" s="9" t="str">
        <f>IF(ISERROR(VLOOKUP(A4423,'entry data'!B:E,4,0)),"",VLOOKUP(A4423,'entry data'!B:E,4,0))</f>
        <v/>
      </c>
      <c r="F4423" s="11" t="str">
        <f>IF(A4423="","",IF(ISERROR(VLOOKUP(A4423,'entry data'!B:F,5,0)),"",VLOOKUP(A4423,'entry data'!B:F,5,0)))</f>
        <v/>
      </c>
      <c r="G4423" s="12" t="str">
        <f>IF(A4423="","",IF(ISERROR(VLOOKUP(A4423,'entry data'!B:I,8,0)),"",VLOOKUP(A4423,'entry data'!B:I,7,0)))</f>
        <v/>
      </c>
      <c r="H4423" s="13" t="str">
        <f>IF(A4423="","",IF(B4423=1,VLOOKUP(A4423,'entry data'!B:D,3,0),I4422))</f>
        <v/>
      </c>
      <c r="I4423" s="14" t="str">
        <f>IF(A4423="","",IF(E4423="weekly",7,IF(E4423="fortnightly",14,IF(E4423="monthly",DATE(IF(MONTH(H4423)=12,YEAR(H4423)+1,YEAR(H4423)),VLOOKUP(MONTH(H4423),index!$D$2:$G$13,2,0),DAY(H4423)),
IF(E4423="quarterly",DATE(IF(MONTH(H4423)&gt;=10,YEAR(H4423)+1,YEAR(H4423)),VLOOKUP(MONTH(H4423),index!$D$2:$G$13,3,0),DAY(H4423)),
IF(E4423="halfyearly",DATE(IF(MONTH(H4423)&gt;=7,YEAR(H4423)+1,YEAR(H4423)),VLOOKUP(MONTH(H4423),index!$D$2:$G$13,4,0),DAY(H4423)),
DATE(YEAR(H4423)+1,MONTH(H4423),DAY(H4423)))))-H4423))+H4423)</f>
        <v/>
      </c>
      <c r="J4423" s="9" t="str">
        <f t="shared" si="430"/>
        <v/>
      </c>
      <c r="K4423" s="11" t="str">
        <f t="shared" si="431"/>
        <v/>
      </c>
      <c r="L4423" s="11" t="str">
        <f t="shared" si="432"/>
        <v/>
      </c>
      <c r="M4423" s="11" t="str">
        <f>IF(A4423="","",VLOOKUP(E4423,index!$A$1:$B$6,2,0)*K4423*G4423)</f>
        <v/>
      </c>
      <c r="N4423" s="11" t="str">
        <f>IF(A4423="","",-PMT(G4423*VLOOKUP(E4423,index!$A$1:$B$6,2,0),C4423,F4423,0,0))</f>
        <v/>
      </c>
      <c r="O4423" s="11" t="str">
        <f t="shared" si="433"/>
        <v/>
      </c>
      <c r="P4423" s="11" t="str">
        <f t="shared" si="434"/>
        <v/>
      </c>
    </row>
    <row r="4424" spans="1:16" x14ac:dyDescent="0.25">
      <c r="A4424" s="9" t="str">
        <f>IF(A4423="","",IF(B4423&lt;C4423,A4423,IF(A4423=MAX('entry data'!$B$8:$B$507),"",A4423+1)))</f>
        <v/>
      </c>
      <c r="B4424" s="9" t="str">
        <f t="shared" si="429"/>
        <v/>
      </c>
      <c r="C4424" s="9" t="str">
        <f>IF(ISERROR(VLOOKUP(A4424,'entry data'!B:G,6,0)),"",VLOOKUP(A4424,'entry data'!B:G,6,0))</f>
        <v/>
      </c>
      <c r="D4424" s="9" t="str">
        <f>IF(ISERROR(VLOOKUP(A4424,'entry data'!B:C,2,0)),"",VLOOKUP(A4424,'entry data'!B:C,2,0))</f>
        <v/>
      </c>
      <c r="E4424" s="9" t="str">
        <f>IF(ISERROR(VLOOKUP(A4424,'entry data'!B:E,4,0)),"",VLOOKUP(A4424,'entry data'!B:E,4,0))</f>
        <v/>
      </c>
      <c r="F4424" s="11" t="str">
        <f>IF(A4424="","",IF(ISERROR(VLOOKUP(A4424,'entry data'!B:F,5,0)),"",VLOOKUP(A4424,'entry data'!B:F,5,0)))</f>
        <v/>
      </c>
      <c r="G4424" s="12" t="str">
        <f>IF(A4424="","",IF(ISERROR(VLOOKUP(A4424,'entry data'!B:I,8,0)),"",VLOOKUP(A4424,'entry data'!B:I,7,0)))</f>
        <v/>
      </c>
      <c r="H4424" s="13" t="str">
        <f>IF(A4424="","",IF(B4424=1,VLOOKUP(A4424,'entry data'!B:D,3,0),I4423))</f>
        <v/>
      </c>
      <c r="I4424" s="14" t="str">
        <f>IF(A4424="","",IF(E4424="weekly",7,IF(E4424="fortnightly",14,IF(E4424="monthly",DATE(IF(MONTH(H4424)=12,YEAR(H4424)+1,YEAR(H4424)),VLOOKUP(MONTH(H4424),index!$D$2:$G$13,2,0),DAY(H4424)),
IF(E4424="quarterly",DATE(IF(MONTH(H4424)&gt;=10,YEAR(H4424)+1,YEAR(H4424)),VLOOKUP(MONTH(H4424),index!$D$2:$G$13,3,0),DAY(H4424)),
IF(E4424="halfyearly",DATE(IF(MONTH(H4424)&gt;=7,YEAR(H4424)+1,YEAR(H4424)),VLOOKUP(MONTH(H4424),index!$D$2:$G$13,4,0),DAY(H4424)),
DATE(YEAR(H4424)+1,MONTH(H4424),DAY(H4424)))))-H4424))+H4424)</f>
        <v/>
      </c>
      <c r="J4424" s="9" t="str">
        <f t="shared" si="430"/>
        <v/>
      </c>
      <c r="K4424" s="11" t="str">
        <f t="shared" si="431"/>
        <v/>
      </c>
      <c r="L4424" s="11" t="str">
        <f t="shared" si="432"/>
        <v/>
      </c>
      <c r="M4424" s="11" t="str">
        <f>IF(A4424="","",VLOOKUP(E4424,index!$A$1:$B$6,2,0)*K4424*G4424)</f>
        <v/>
      </c>
      <c r="N4424" s="11" t="str">
        <f>IF(A4424="","",-PMT(G4424*VLOOKUP(E4424,index!$A$1:$B$6,2,0),C4424,F4424,0,0))</f>
        <v/>
      </c>
      <c r="O4424" s="11" t="str">
        <f t="shared" si="433"/>
        <v/>
      </c>
      <c r="P4424" s="11" t="str">
        <f t="shared" si="434"/>
        <v/>
      </c>
    </row>
    <row r="4425" spans="1:16" x14ac:dyDescent="0.25">
      <c r="A4425" s="9" t="str">
        <f>IF(A4424="","",IF(B4424&lt;C4424,A4424,IF(A4424=MAX('entry data'!$B$8:$B$507),"",A4424+1)))</f>
        <v/>
      </c>
      <c r="B4425" s="9" t="str">
        <f t="shared" si="429"/>
        <v/>
      </c>
      <c r="C4425" s="9" t="str">
        <f>IF(ISERROR(VLOOKUP(A4425,'entry data'!B:G,6,0)),"",VLOOKUP(A4425,'entry data'!B:G,6,0))</f>
        <v/>
      </c>
      <c r="D4425" s="9" t="str">
        <f>IF(ISERROR(VLOOKUP(A4425,'entry data'!B:C,2,0)),"",VLOOKUP(A4425,'entry data'!B:C,2,0))</f>
        <v/>
      </c>
      <c r="E4425" s="9" t="str">
        <f>IF(ISERROR(VLOOKUP(A4425,'entry data'!B:E,4,0)),"",VLOOKUP(A4425,'entry data'!B:E,4,0))</f>
        <v/>
      </c>
      <c r="F4425" s="11" t="str">
        <f>IF(A4425="","",IF(ISERROR(VLOOKUP(A4425,'entry data'!B:F,5,0)),"",VLOOKUP(A4425,'entry data'!B:F,5,0)))</f>
        <v/>
      </c>
      <c r="G4425" s="12" t="str">
        <f>IF(A4425="","",IF(ISERROR(VLOOKUP(A4425,'entry data'!B:I,8,0)),"",VLOOKUP(A4425,'entry data'!B:I,7,0)))</f>
        <v/>
      </c>
      <c r="H4425" s="13" t="str">
        <f>IF(A4425="","",IF(B4425=1,VLOOKUP(A4425,'entry data'!B:D,3,0),I4424))</f>
        <v/>
      </c>
      <c r="I4425" s="14" t="str">
        <f>IF(A4425="","",IF(E4425="weekly",7,IF(E4425="fortnightly",14,IF(E4425="monthly",DATE(IF(MONTH(H4425)=12,YEAR(H4425)+1,YEAR(H4425)),VLOOKUP(MONTH(H4425),index!$D$2:$G$13,2,0),DAY(H4425)),
IF(E4425="quarterly",DATE(IF(MONTH(H4425)&gt;=10,YEAR(H4425)+1,YEAR(H4425)),VLOOKUP(MONTH(H4425),index!$D$2:$G$13,3,0),DAY(H4425)),
IF(E4425="halfyearly",DATE(IF(MONTH(H4425)&gt;=7,YEAR(H4425)+1,YEAR(H4425)),VLOOKUP(MONTH(H4425),index!$D$2:$G$13,4,0),DAY(H4425)),
DATE(YEAR(H4425)+1,MONTH(H4425),DAY(H4425)))))-H4425))+H4425)</f>
        <v/>
      </c>
      <c r="J4425" s="9" t="str">
        <f t="shared" si="430"/>
        <v/>
      </c>
      <c r="K4425" s="11" t="str">
        <f t="shared" si="431"/>
        <v/>
      </c>
      <c r="L4425" s="11" t="str">
        <f t="shared" si="432"/>
        <v/>
      </c>
      <c r="M4425" s="11" t="str">
        <f>IF(A4425="","",VLOOKUP(E4425,index!$A$1:$B$6,2,0)*K4425*G4425)</f>
        <v/>
      </c>
      <c r="N4425" s="11" t="str">
        <f>IF(A4425="","",-PMT(G4425*VLOOKUP(E4425,index!$A$1:$B$6,2,0),C4425,F4425,0,0))</f>
        <v/>
      </c>
      <c r="O4425" s="11" t="str">
        <f t="shared" si="433"/>
        <v/>
      </c>
      <c r="P4425" s="11" t="str">
        <f t="shared" si="434"/>
        <v/>
      </c>
    </row>
    <row r="4426" spans="1:16" x14ac:dyDescent="0.25">
      <c r="A4426" s="9" t="str">
        <f>IF(A4425="","",IF(B4425&lt;C4425,A4425,IF(A4425=MAX('entry data'!$B$8:$B$507),"",A4425+1)))</f>
        <v/>
      </c>
      <c r="B4426" s="9" t="str">
        <f t="shared" si="429"/>
        <v/>
      </c>
      <c r="C4426" s="9" t="str">
        <f>IF(ISERROR(VLOOKUP(A4426,'entry data'!B:G,6,0)),"",VLOOKUP(A4426,'entry data'!B:G,6,0))</f>
        <v/>
      </c>
      <c r="D4426" s="9" t="str">
        <f>IF(ISERROR(VLOOKUP(A4426,'entry data'!B:C,2,0)),"",VLOOKUP(A4426,'entry data'!B:C,2,0))</f>
        <v/>
      </c>
      <c r="E4426" s="9" t="str">
        <f>IF(ISERROR(VLOOKUP(A4426,'entry data'!B:E,4,0)),"",VLOOKUP(A4426,'entry data'!B:E,4,0))</f>
        <v/>
      </c>
      <c r="F4426" s="11" t="str">
        <f>IF(A4426="","",IF(ISERROR(VLOOKUP(A4426,'entry data'!B:F,5,0)),"",VLOOKUP(A4426,'entry data'!B:F,5,0)))</f>
        <v/>
      </c>
      <c r="G4426" s="12" t="str">
        <f>IF(A4426="","",IF(ISERROR(VLOOKUP(A4426,'entry data'!B:I,8,0)),"",VLOOKUP(A4426,'entry data'!B:I,7,0)))</f>
        <v/>
      </c>
      <c r="H4426" s="13" t="str">
        <f>IF(A4426="","",IF(B4426=1,VLOOKUP(A4426,'entry data'!B:D,3,0),I4425))</f>
        <v/>
      </c>
      <c r="I4426" s="14" t="str">
        <f>IF(A4426="","",IF(E4426="weekly",7,IF(E4426="fortnightly",14,IF(E4426="monthly",DATE(IF(MONTH(H4426)=12,YEAR(H4426)+1,YEAR(H4426)),VLOOKUP(MONTH(H4426),index!$D$2:$G$13,2,0),DAY(H4426)),
IF(E4426="quarterly",DATE(IF(MONTH(H4426)&gt;=10,YEAR(H4426)+1,YEAR(H4426)),VLOOKUP(MONTH(H4426),index!$D$2:$G$13,3,0),DAY(H4426)),
IF(E4426="halfyearly",DATE(IF(MONTH(H4426)&gt;=7,YEAR(H4426)+1,YEAR(H4426)),VLOOKUP(MONTH(H4426),index!$D$2:$G$13,4,0),DAY(H4426)),
DATE(YEAR(H4426)+1,MONTH(H4426),DAY(H4426)))))-H4426))+H4426)</f>
        <v/>
      </c>
      <c r="J4426" s="9" t="str">
        <f t="shared" si="430"/>
        <v/>
      </c>
      <c r="K4426" s="11" t="str">
        <f t="shared" si="431"/>
        <v/>
      </c>
      <c r="L4426" s="11" t="str">
        <f t="shared" si="432"/>
        <v/>
      </c>
      <c r="M4426" s="11" t="str">
        <f>IF(A4426="","",VLOOKUP(E4426,index!$A$1:$B$6,2,0)*K4426*G4426)</f>
        <v/>
      </c>
      <c r="N4426" s="11" t="str">
        <f>IF(A4426="","",-PMT(G4426*VLOOKUP(E4426,index!$A$1:$B$6,2,0),C4426,F4426,0,0))</f>
        <v/>
      </c>
      <c r="O4426" s="11" t="str">
        <f t="shared" si="433"/>
        <v/>
      </c>
      <c r="P4426" s="11" t="str">
        <f t="shared" si="434"/>
        <v/>
      </c>
    </row>
    <row r="4427" spans="1:16" x14ac:dyDescent="0.25">
      <c r="A4427" s="9" t="str">
        <f>IF(A4426="","",IF(B4426&lt;C4426,A4426,IF(A4426=MAX('entry data'!$B$8:$B$507),"",A4426+1)))</f>
        <v/>
      </c>
      <c r="B4427" s="9" t="str">
        <f t="shared" si="429"/>
        <v/>
      </c>
      <c r="C4427" s="9" t="str">
        <f>IF(ISERROR(VLOOKUP(A4427,'entry data'!B:G,6,0)),"",VLOOKUP(A4427,'entry data'!B:G,6,0))</f>
        <v/>
      </c>
      <c r="D4427" s="9" t="str">
        <f>IF(ISERROR(VLOOKUP(A4427,'entry data'!B:C,2,0)),"",VLOOKUP(A4427,'entry data'!B:C,2,0))</f>
        <v/>
      </c>
      <c r="E4427" s="9" t="str">
        <f>IF(ISERROR(VLOOKUP(A4427,'entry data'!B:E,4,0)),"",VLOOKUP(A4427,'entry data'!B:E,4,0))</f>
        <v/>
      </c>
      <c r="F4427" s="11" t="str">
        <f>IF(A4427="","",IF(ISERROR(VLOOKUP(A4427,'entry data'!B:F,5,0)),"",VLOOKUP(A4427,'entry data'!B:F,5,0)))</f>
        <v/>
      </c>
      <c r="G4427" s="12" t="str">
        <f>IF(A4427="","",IF(ISERROR(VLOOKUP(A4427,'entry data'!B:I,8,0)),"",VLOOKUP(A4427,'entry data'!B:I,7,0)))</f>
        <v/>
      </c>
      <c r="H4427" s="13" t="str">
        <f>IF(A4427="","",IF(B4427=1,VLOOKUP(A4427,'entry data'!B:D,3,0),I4426))</f>
        <v/>
      </c>
      <c r="I4427" s="14" t="str">
        <f>IF(A4427="","",IF(E4427="weekly",7,IF(E4427="fortnightly",14,IF(E4427="monthly",DATE(IF(MONTH(H4427)=12,YEAR(H4427)+1,YEAR(H4427)),VLOOKUP(MONTH(H4427),index!$D$2:$G$13,2,0),DAY(H4427)),
IF(E4427="quarterly",DATE(IF(MONTH(H4427)&gt;=10,YEAR(H4427)+1,YEAR(H4427)),VLOOKUP(MONTH(H4427),index!$D$2:$G$13,3,0),DAY(H4427)),
IF(E4427="halfyearly",DATE(IF(MONTH(H4427)&gt;=7,YEAR(H4427)+1,YEAR(H4427)),VLOOKUP(MONTH(H4427),index!$D$2:$G$13,4,0),DAY(H4427)),
DATE(YEAR(H4427)+1,MONTH(H4427),DAY(H4427)))))-H4427))+H4427)</f>
        <v/>
      </c>
      <c r="J4427" s="9" t="str">
        <f t="shared" si="430"/>
        <v/>
      </c>
      <c r="K4427" s="11" t="str">
        <f t="shared" si="431"/>
        <v/>
      </c>
      <c r="L4427" s="11" t="str">
        <f t="shared" si="432"/>
        <v/>
      </c>
      <c r="M4427" s="11" t="str">
        <f>IF(A4427="","",VLOOKUP(E4427,index!$A$1:$B$6,2,0)*K4427*G4427)</f>
        <v/>
      </c>
      <c r="N4427" s="11" t="str">
        <f>IF(A4427="","",-PMT(G4427*VLOOKUP(E4427,index!$A$1:$B$6,2,0),C4427,F4427,0,0))</f>
        <v/>
      </c>
      <c r="O4427" s="11" t="str">
        <f t="shared" si="433"/>
        <v/>
      </c>
      <c r="P4427" s="11" t="str">
        <f t="shared" si="434"/>
        <v/>
      </c>
    </row>
    <row r="4428" spans="1:16" x14ac:dyDescent="0.25">
      <c r="A4428" s="9" t="str">
        <f>IF(A4427="","",IF(B4427&lt;C4427,A4427,IF(A4427=MAX('entry data'!$B$8:$B$507),"",A4427+1)))</f>
        <v/>
      </c>
      <c r="B4428" s="9" t="str">
        <f t="shared" si="429"/>
        <v/>
      </c>
      <c r="C4428" s="9" t="str">
        <f>IF(ISERROR(VLOOKUP(A4428,'entry data'!B:G,6,0)),"",VLOOKUP(A4428,'entry data'!B:G,6,0))</f>
        <v/>
      </c>
      <c r="D4428" s="9" t="str">
        <f>IF(ISERROR(VLOOKUP(A4428,'entry data'!B:C,2,0)),"",VLOOKUP(A4428,'entry data'!B:C,2,0))</f>
        <v/>
      </c>
      <c r="E4428" s="9" t="str">
        <f>IF(ISERROR(VLOOKUP(A4428,'entry data'!B:E,4,0)),"",VLOOKUP(A4428,'entry data'!B:E,4,0))</f>
        <v/>
      </c>
      <c r="F4428" s="11" t="str">
        <f>IF(A4428="","",IF(ISERROR(VLOOKUP(A4428,'entry data'!B:F,5,0)),"",VLOOKUP(A4428,'entry data'!B:F,5,0)))</f>
        <v/>
      </c>
      <c r="G4428" s="12" t="str">
        <f>IF(A4428="","",IF(ISERROR(VLOOKUP(A4428,'entry data'!B:I,8,0)),"",VLOOKUP(A4428,'entry data'!B:I,7,0)))</f>
        <v/>
      </c>
      <c r="H4428" s="13" t="str">
        <f>IF(A4428="","",IF(B4428=1,VLOOKUP(A4428,'entry data'!B:D,3,0),I4427))</f>
        <v/>
      </c>
      <c r="I4428" s="14" t="str">
        <f>IF(A4428="","",IF(E4428="weekly",7,IF(E4428="fortnightly",14,IF(E4428="monthly",DATE(IF(MONTH(H4428)=12,YEAR(H4428)+1,YEAR(H4428)),VLOOKUP(MONTH(H4428),index!$D$2:$G$13,2,0),DAY(H4428)),
IF(E4428="quarterly",DATE(IF(MONTH(H4428)&gt;=10,YEAR(H4428)+1,YEAR(H4428)),VLOOKUP(MONTH(H4428),index!$D$2:$G$13,3,0),DAY(H4428)),
IF(E4428="halfyearly",DATE(IF(MONTH(H4428)&gt;=7,YEAR(H4428)+1,YEAR(H4428)),VLOOKUP(MONTH(H4428),index!$D$2:$G$13,4,0),DAY(H4428)),
DATE(YEAR(H4428)+1,MONTH(H4428),DAY(H4428)))))-H4428))+H4428)</f>
        <v/>
      </c>
      <c r="J4428" s="9" t="str">
        <f t="shared" si="430"/>
        <v/>
      </c>
      <c r="K4428" s="11" t="str">
        <f t="shared" si="431"/>
        <v/>
      </c>
      <c r="L4428" s="11" t="str">
        <f t="shared" si="432"/>
        <v/>
      </c>
      <c r="M4428" s="11" t="str">
        <f>IF(A4428="","",VLOOKUP(E4428,index!$A$1:$B$6,2,0)*K4428*G4428)</f>
        <v/>
      </c>
      <c r="N4428" s="11" t="str">
        <f>IF(A4428="","",-PMT(G4428*VLOOKUP(E4428,index!$A$1:$B$6,2,0),C4428,F4428,0,0))</f>
        <v/>
      </c>
      <c r="O4428" s="11" t="str">
        <f t="shared" si="433"/>
        <v/>
      </c>
      <c r="P4428" s="11" t="str">
        <f t="shared" si="434"/>
        <v/>
      </c>
    </row>
    <row r="4429" spans="1:16" x14ac:dyDescent="0.25">
      <c r="A4429" s="9" t="str">
        <f>IF(A4428="","",IF(B4428&lt;C4428,A4428,IF(A4428=MAX('entry data'!$B$8:$B$507),"",A4428+1)))</f>
        <v/>
      </c>
      <c r="B4429" s="9" t="str">
        <f t="shared" si="429"/>
        <v/>
      </c>
      <c r="C4429" s="9" t="str">
        <f>IF(ISERROR(VLOOKUP(A4429,'entry data'!B:G,6,0)),"",VLOOKUP(A4429,'entry data'!B:G,6,0))</f>
        <v/>
      </c>
      <c r="D4429" s="9" t="str">
        <f>IF(ISERROR(VLOOKUP(A4429,'entry data'!B:C,2,0)),"",VLOOKUP(A4429,'entry data'!B:C,2,0))</f>
        <v/>
      </c>
      <c r="E4429" s="9" t="str">
        <f>IF(ISERROR(VLOOKUP(A4429,'entry data'!B:E,4,0)),"",VLOOKUP(A4429,'entry data'!B:E,4,0))</f>
        <v/>
      </c>
      <c r="F4429" s="11" t="str">
        <f>IF(A4429="","",IF(ISERROR(VLOOKUP(A4429,'entry data'!B:F,5,0)),"",VLOOKUP(A4429,'entry data'!B:F,5,0)))</f>
        <v/>
      </c>
      <c r="G4429" s="12" t="str">
        <f>IF(A4429="","",IF(ISERROR(VLOOKUP(A4429,'entry data'!B:I,8,0)),"",VLOOKUP(A4429,'entry data'!B:I,7,0)))</f>
        <v/>
      </c>
      <c r="H4429" s="13" t="str">
        <f>IF(A4429="","",IF(B4429=1,VLOOKUP(A4429,'entry data'!B:D,3,0),I4428))</f>
        <v/>
      </c>
      <c r="I4429" s="14" t="str">
        <f>IF(A4429="","",IF(E4429="weekly",7,IF(E4429="fortnightly",14,IF(E4429="monthly",DATE(IF(MONTH(H4429)=12,YEAR(H4429)+1,YEAR(H4429)),VLOOKUP(MONTH(H4429),index!$D$2:$G$13,2,0),DAY(H4429)),
IF(E4429="quarterly",DATE(IF(MONTH(H4429)&gt;=10,YEAR(H4429)+1,YEAR(H4429)),VLOOKUP(MONTH(H4429),index!$D$2:$G$13,3,0),DAY(H4429)),
IF(E4429="halfyearly",DATE(IF(MONTH(H4429)&gt;=7,YEAR(H4429)+1,YEAR(H4429)),VLOOKUP(MONTH(H4429),index!$D$2:$G$13,4,0),DAY(H4429)),
DATE(YEAR(H4429)+1,MONTH(H4429),DAY(H4429)))))-H4429))+H4429)</f>
        <v/>
      </c>
      <c r="J4429" s="9" t="str">
        <f t="shared" si="430"/>
        <v/>
      </c>
      <c r="K4429" s="11" t="str">
        <f t="shared" si="431"/>
        <v/>
      </c>
      <c r="L4429" s="11" t="str">
        <f t="shared" si="432"/>
        <v/>
      </c>
      <c r="M4429" s="11" t="str">
        <f>IF(A4429="","",VLOOKUP(E4429,index!$A$1:$B$6,2,0)*K4429*G4429)</f>
        <v/>
      </c>
      <c r="N4429" s="11" t="str">
        <f>IF(A4429="","",-PMT(G4429*VLOOKUP(E4429,index!$A$1:$B$6,2,0),C4429,F4429,0,0))</f>
        <v/>
      </c>
      <c r="O4429" s="11" t="str">
        <f t="shared" si="433"/>
        <v/>
      </c>
      <c r="P4429" s="11" t="str">
        <f t="shared" si="434"/>
        <v/>
      </c>
    </row>
    <row r="4430" spans="1:16" x14ac:dyDescent="0.25">
      <c r="A4430" s="9" t="str">
        <f>IF(A4429="","",IF(B4429&lt;C4429,A4429,IF(A4429=MAX('entry data'!$B$8:$B$507),"",A4429+1)))</f>
        <v/>
      </c>
      <c r="B4430" s="9" t="str">
        <f t="shared" si="429"/>
        <v/>
      </c>
      <c r="C4430" s="9" t="str">
        <f>IF(ISERROR(VLOOKUP(A4430,'entry data'!B:G,6,0)),"",VLOOKUP(A4430,'entry data'!B:G,6,0))</f>
        <v/>
      </c>
      <c r="D4430" s="9" t="str">
        <f>IF(ISERROR(VLOOKUP(A4430,'entry data'!B:C,2,0)),"",VLOOKUP(A4430,'entry data'!B:C,2,0))</f>
        <v/>
      </c>
      <c r="E4430" s="9" t="str">
        <f>IF(ISERROR(VLOOKUP(A4430,'entry data'!B:E,4,0)),"",VLOOKUP(A4430,'entry data'!B:E,4,0))</f>
        <v/>
      </c>
      <c r="F4430" s="11" t="str">
        <f>IF(A4430="","",IF(ISERROR(VLOOKUP(A4430,'entry data'!B:F,5,0)),"",VLOOKUP(A4430,'entry data'!B:F,5,0)))</f>
        <v/>
      </c>
      <c r="G4430" s="12" t="str">
        <f>IF(A4430="","",IF(ISERROR(VLOOKUP(A4430,'entry data'!B:I,8,0)),"",VLOOKUP(A4430,'entry data'!B:I,7,0)))</f>
        <v/>
      </c>
      <c r="H4430" s="13" t="str">
        <f>IF(A4430="","",IF(B4430=1,VLOOKUP(A4430,'entry data'!B:D,3,0),I4429))</f>
        <v/>
      </c>
      <c r="I4430" s="14" t="str">
        <f>IF(A4430="","",IF(E4430="weekly",7,IF(E4430="fortnightly",14,IF(E4430="monthly",DATE(IF(MONTH(H4430)=12,YEAR(H4430)+1,YEAR(H4430)),VLOOKUP(MONTH(H4430),index!$D$2:$G$13,2,0),DAY(H4430)),
IF(E4430="quarterly",DATE(IF(MONTH(H4430)&gt;=10,YEAR(H4430)+1,YEAR(H4430)),VLOOKUP(MONTH(H4430),index!$D$2:$G$13,3,0),DAY(H4430)),
IF(E4430="halfyearly",DATE(IF(MONTH(H4430)&gt;=7,YEAR(H4430)+1,YEAR(H4430)),VLOOKUP(MONTH(H4430),index!$D$2:$G$13,4,0),DAY(H4430)),
DATE(YEAR(H4430)+1,MONTH(H4430),DAY(H4430)))))-H4430))+H4430)</f>
        <v/>
      </c>
      <c r="J4430" s="9" t="str">
        <f t="shared" si="430"/>
        <v/>
      </c>
      <c r="K4430" s="11" t="str">
        <f t="shared" si="431"/>
        <v/>
      </c>
      <c r="L4430" s="11" t="str">
        <f t="shared" si="432"/>
        <v/>
      </c>
      <c r="M4430" s="11" t="str">
        <f>IF(A4430="","",VLOOKUP(E4430,index!$A$1:$B$6,2,0)*K4430*G4430)</f>
        <v/>
      </c>
      <c r="N4430" s="11" t="str">
        <f>IF(A4430="","",-PMT(G4430*VLOOKUP(E4430,index!$A$1:$B$6,2,0),C4430,F4430,0,0))</f>
        <v/>
      </c>
      <c r="O4430" s="11" t="str">
        <f t="shared" si="433"/>
        <v/>
      </c>
      <c r="P4430" s="11" t="str">
        <f t="shared" si="434"/>
        <v/>
      </c>
    </row>
    <row r="4431" spans="1:16" x14ac:dyDescent="0.25">
      <c r="A4431" s="9" t="str">
        <f>IF(A4430="","",IF(B4430&lt;C4430,A4430,IF(A4430=MAX('entry data'!$B$8:$B$507),"",A4430+1)))</f>
        <v/>
      </c>
      <c r="B4431" s="9" t="str">
        <f t="shared" si="429"/>
        <v/>
      </c>
      <c r="C4431" s="9" t="str">
        <f>IF(ISERROR(VLOOKUP(A4431,'entry data'!B:G,6,0)),"",VLOOKUP(A4431,'entry data'!B:G,6,0))</f>
        <v/>
      </c>
      <c r="D4431" s="9" t="str">
        <f>IF(ISERROR(VLOOKUP(A4431,'entry data'!B:C,2,0)),"",VLOOKUP(A4431,'entry data'!B:C,2,0))</f>
        <v/>
      </c>
      <c r="E4431" s="9" t="str">
        <f>IF(ISERROR(VLOOKUP(A4431,'entry data'!B:E,4,0)),"",VLOOKUP(A4431,'entry data'!B:E,4,0))</f>
        <v/>
      </c>
      <c r="F4431" s="11" t="str">
        <f>IF(A4431="","",IF(ISERROR(VLOOKUP(A4431,'entry data'!B:F,5,0)),"",VLOOKUP(A4431,'entry data'!B:F,5,0)))</f>
        <v/>
      </c>
      <c r="G4431" s="12" t="str">
        <f>IF(A4431="","",IF(ISERROR(VLOOKUP(A4431,'entry data'!B:I,8,0)),"",VLOOKUP(A4431,'entry data'!B:I,7,0)))</f>
        <v/>
      </c>
      <c r="H4431" s="13" t="str">
        <f>IF(A4431="","",IF(B4431=1,VLOOKUP(A4431,'entry data'!B:D,3,0),I4430))</f>
        <v/>
      </c>
      <c r="I4431" s="14" t="str">
        <f>IF(A4431="","",IF(E4431="weekly",7,IF(E4431="fortnightly",14,IF(E4431="monthly",DATE(IF(MONTH(H4431)=12,YEAR(H4431)+1,YEAR(H4431)),VLOOKUP(MONTH(H4431),index!$D$2:$G$13,2,0),DAY(H4431)),
IF(E4431="quarterly",DATE(IF(MONTH(H4431)&gt;=10,YEAR(H4431)+1,YEAR(H4431)),VLOOKUP(MONTH(H4431),index!$D$2:$G$13,3,0),DAY(H4431)),
IF(E4431="halfyearly",DATE(IF(MONTH(H4431)&gt;=7,YEAR(H4431)+1,YEAR(H4431)),VLOOKUP(MONTH(H4431),index!$D$2:$G$13,4,0),DAY(H4431)),
DATE(YEAR(H4431)+1,MONTH(H4431),DAY(H4431)))))-H4431))+H4431)</f>
        <v/>
      </c>
      <c r="J4431" s="9" t="str">
        <f t="shared" si="430"/>
        <v/>
      </c>
      <c r="K4431" s="11" t="str">
        <f t="shared" si="431"/>
        <v/>
      </c>
      <c r="L4431" s="11" t="str">
        <f t="shared" si="432"/>
        <v/>
      </c>
      <c r="M4431" s="11" t="str">
        <f>IF(A4431="","",VLOOKUP(E4431,index!$A$1:$B$6,2,0)*K4431*G4431)</f>
        <v/>
      </c>
      <c r="N4431" s="11" t="str">
        <f>IF(A4431="","",-PMT(G4431*VLOOKUP(E4431,index!$A$1:$B$6,2,0),C4431,F4431,0,0))</f>
        <v/>
      </c>
      <c r="O4431" s="11" t="str">
        <f t="shared" si="433"/>
        <v/>
      </c>
      <c r="P4431" s="11" t="str">
        <f t="shared" si="434"/>
        <v/>
      </c>
    </row>
    <row r="4432" spans="1:16" x14ac:dyDescent="0.25">
      <c r="A4432" s="9" t="str">
        <f>IF(A4431="","",IF(B4431&lt;C4431,A4431,IF(A4431=MAX('entry data'!$B$8:$B$507),"",A4431+1)))</f>
        <v/>
      </c>
      <c r="B4432" s="9" t="str">
        <f t="shared" si="429"/>
        <v/>
      </c>
      <c r="C4432" s="9" t="str">
        <f>IF(ISERROR(VLOOKUP(A4432,'entry data'!B:G,6,0)),"",VLOOKUP(A4432,'entry data'!B:G,6,0))</f>
        <v/>
      </c>
      <c r="D4432" s="9" t="str">
        <f>IF(ISERROR(VLOOKUP(A4432,'entry data'!B:C,2,0)),"",VLOOKUP(A4432,'entry data'!B:C,2,0))</f>
        <v/>
      </c>
      <c r="E4432" s="9" t="str">
        <f>IF(ISERROR(VLOOKUP(A4432,'entry data'!B:E,4,0)),"",VLOOKUP(A4432,'entry data'!B:E,4,0))</f>
        <v/>
      </c>
      <c r="F4432" s="11" t="str">
        <f>IF(A4432="","",IF(ISERROR(VLOOKUP(A4432,'entry data'!B:F,5,0)),"",VLOOKUP(A4432,'entry data'!B:F,5,0)))</f>
        <v/>
      </c>
      <c r="G4432" s="12" t="str">
        <f>IF(A4432="","",IF(ISERROR(VLOOKUP(A4432,'entry data'!B:I,8,0)),"",VLOOKUP(A4432,'entry data'!B:I,7,0)))</f>
        <v/>
      </c>
      <c r="H4432" s="13" t="str">
        <f>IF(A4432="","",IF(B4432=1,VLOOKUP(A4432,'entry data'!B:D,3,0),I4431))</f>
        <v/>
      </c>
      <c r="I4432" s="14" t="str">
        <f>IF(A4432="","",IF(E4432="weekly",7,IF(E4432="fortnightly",14,IF(E4432="monthly",DATE(IF(MONTH(H4432)=12,YEAR(H4432)+1,YEAR(H4432)),VLOOKUP(MONTH(H4432),index!$D$2:$G$13,2,0),DAY(H4432)),
IF(E4432="quarterly",DATE(IF(MONTH(H4432)&gt;=10,YEAR(H4432)+1,YEAR(H4432)),VLOOKUP(MONTH(H4432),index!$D$2:$G$13,3,0),DAY(H4432)),
IF(E4432="halfyearly",DATE(IF(MONTH(H4432)&gt;=7,YEAR(H4432)+1,YEAR(H4432)),VLOOKUP(MONTH(H4432),index!$D$2:$G$13,4,0),DAY(H4432)),
DATE(YEAR(H4432)+1,MONTH(H4432),DAY(H4432)))))-H4432))+H4432)</f>
        <v/>
      </c>
      <c r="J4432" s="9" t="str">
        <f t="shared" si="430"/>
        <v/>
      </c>
      <c r="K4432" s="11" t="str">
        <f t="shared" si="431"/>
        <v/>
      </c>
      <c r="L4432" s="11" t="str">
        <f t="shared" si="432"/>
        <v/>
      </c>
      <c r="M4432" s="11" t="str">
        <f>IF(A4432="","",VLOOKUP(E4432,index!$A$1:$B$6,2,0)*K4432*G4432)</f>
        <v/>
      </c>
      <c r="N4432" s="11" t="str">
        <f>IF(A4432="","",-PMT(G4432*VLOOKUP(E4432,index!$A$1:$B$6,2,0),C4432,F4432,0,0))</f>
        <v/>
      </c>
      <c r="O4432" s="11" t="str">
        <f t="shared" si="433"/>
        <v/>
      </c>
      <c r="P4432" s="11" t="str">
        <f t="shared" si="434"/>
        <v/>
      </c>
    </row>
    <row r="4433" spans="1:16" x14ac:dyDescent="0.25">
      <c r="A4433" s="9" t="str">
        <f>IF(A4432="","",IF(B4432&lt;C4432,A4432,IF(A4432=MAX('entry data'!$B$8:$B$507),"",A4432+1)))</f>
        <v/>
      </c>
      <c r="B4433" s="9" t="str">
        <f t="shared" si="429"/>
        <v/>
      </c>
      <c r="C4433" s="9" t="str">
        <f>IF(ISERROR(VLOOKUP(A4433,'entry data'!B:G,6,0)),"",VLOOKUP(A4433,'entry data'!B:G,6,0))</f>
        <v/>
      </c>
      <c r="D4433" s="9" t="str">
        <f>IF(ISERROR(VLOOKUP(A4433,'entry data'!B:C,2,0)),"",VLOOKUP(A4433,'entry data'!B:C,2,0))</f>
        <v/>
      </c>
      <c r="E4433" s="9" t="str">
        <f>IF(ISERROR(VLOOKUP(A4433,'entry data'!B:E,4,0)),"",VLOOKUP(A4433,'entry data'!B:E,4,0))</f>
        <v/>
      </c>
      <c r="F4433" s="11" t="str">
        <f>IF(A4433="","",IF(ISERROR(VLOOKUP(A4433,'entry data'!B:F,5,0)),"",VLOOKUP(A4433,'entry data'!B:F,5,0)))</f>
        <v/>
      </c>
      <c r="G4433" s="12" t="str">
        <f>IF(A4433="","",IF(ISERROR(VLOOKUP(A4433,'entry data'!B:I,8,0)),"",VLOOKUP(A4433,'entry data'!B:I,7,0)))</f>
        <v/>
      </c>
      <c r="H4433" s="13" t="str">
        <f>IF(A4433="","",IF(B4433=1,VLOOKUP(A4433,'entry data'!B:D,3,0),I4432))</f>
        <v/>
      </c>
      <c r="I4433" s="14" t="str">
        <f>IF(A4433="","",IF(E4433="weekly",7,IF(E4433="fortnightly",14,IF(E4433="monthly",DATE(IF(MONTH(H4433)=12,YEAR(H4433)+1,YEAR(H4433)),VLOOKUP(MONTH(H4433),index!$D$2:$G$13,2,0),DAY(H4433)),
IF(E4433="quarterly",DATE(IF(MONTH(H4433)&gt;=10,YEAR(H4433)+1,YEAR(H4433)),VLOOKUP(MONTH(H4433),index!$D$2:$G$13,3,0),DAY(H4433)),
IF(E4433="halfyearly",DATE(IF(MONTH(H4433)&gt;=7,YEAR(H4433)+1,YEAR(H4433)),VLOOKUP(MONTH(H4433),index!$D$2:$G$13,4,0),DAY(H4433)),
DATE(YEAR(H4433)+1,MONTH(H4433),DAY(H4433)))))-H4433))+H4433)</f>
        <v/>
      </c>
      <c r="J4433" s="9" t="str">
        <f t="shared" si="430"/>
        <v/>
      </c>
      <c r="K4433" s="11" t="str">
        <f t="shared" si="431"/>
        <v/>
      </c>
      <c r="L4433" s="11" t="str">
        <f t="shared" si="432"/>
        <v/>
      </c>
      <c r="M4433" s="11" t="str">
        <f>IF(A4433="","",VLOOKUP(E4433,index!$A$1:$B$6,2,0)*K4433*G4433)</f>
        <v/>
      </c>
      <c r="N4433" s="11" t="str">
        <f>IF(A4433="","",-PMT(G4433*VLOOKUP(E4433,index!$A$1:$B$6,2,0),C4433,F4433,0,0))</f>
        <v/>
      </c>
      <c r="O4433" s="11" t="str">
        <f t="shared" si="433"/>
        <v/>
      </c>
      <c r="P4433" s="11" t="str">
        <f t="shared" si="434"/>
        <v/>
      </c>
    </row>
    <row r="4434" spans="1:16" x14ac:dyDescent="0.25">
      <c r="A4434" s="9" t="str">
        <f>IF(A4433="","",IF(B4433&lt;C4433,A4433,IF(A4433=MAX('entry data'!$B$8:$B$507),"",A4433+1)))</f>
        <v/>
      </c>
      <c r="B4434" s="9" t="str">
        <f t="shared" si="429"/>
        <v/>
      </c>
      <c r="C4434" s="9" t="str">
        <f>IF(ISERROR(VLOOKUP(A4434,'entry data'!B:G,6,0)),"",VLOOKUP(A4434,'entry data'!B:G,6,0))</f>
        <v/>
      </c>
      <c r="D4434" s="9" t="str">
        <f>IF(ISERROR(VLOOKUP(A4434,'entry data'!B:C,2,0)),"",VLOOKUP(A4434,'entry data'!B:C,2,0))</f>
        <v/>
      </c>
      <c r="E4434" s="9" t="str">
        <f>IF(ISERROR(VLOOKUP(A4434,'entry data'!B:E,4,0)),"",VLOOKUP(A4434,'entry data'!B:E,4,0))</f>
        <v/>
      </c>
      <c r="F4434" s="11" t="str">
        <f>IF(A4434="","",IF(ISERROR(VLOOKUP(A4434,'entry data'!B:F,5,0)),"",VLOOKUP(A4434,'entry data'!B:F,5,0)))</f>
        <v/>
      </c>
      <c r="G4434" s="12" t="str">
        <f>IF(A4434="","",IF(ISERROR(VLOOKUP(A4434,'entry data'!B:I,8,0)),"",VLOOKUP(A4434,'entry data'!B:I,7,0)))</f>
        <v/>
      </c>
      <c r="H4434" s="13" t="str">
        <f>IF(A4434="","",IF(B4434=1,VLOOKUP(A4434,'entry data'!B:D,3,0),I4433))</f>
        <v/>
      </c>
      <c r="I4434" s="14" t="str">
        <f>IF(A4434="","",IF(E4434="weekly",7,IF(E4434="fortnightly",14,IF(E4434="monthly",DATE(IF(MONTH(H4434)=12,YEAR(H4434)+1,YEAR(H4434)),VLOOKUP(MONTH(H4434),index!$D$2:$G$13,2,0),DAY(H4434)),
IF(E4434="quarterly",DATE(IF(MONTH(H4434)&gt;=10,YEAR(H4434)+1,YEAR(H4434)),VLOOKUP(MONTH(H4434),index!$D$2:$G$13,3,0),DAY(H4434)),
IF(E4434="halfyearly",DATE(IF(MONTH(H4434)&gt;=7,YEAR(H4434)+1,YEAR(H4434)),VLOOKUP(MONTH(H4434),index!$D$2:$G$13,4,0),DAY(H4434)),
DATE(YEAR(H4434)+1,MONTH(H4434),DAY(H4434)))))-H4434))+H4434)</f>
        <v/>
      </c>
      <c r="J4434" s="9" t="str">
        <f t="shared" si="430"/>
        <v/>
      </c>
      <c r="K4434" s="11" t="str">
        <f t="shared" si="431"/>
        <v/>
      </c>
      <c r="L4434" s="11" t="str">
        <f t="shared" si="432"/>
        <v/>
      </c>
      <c r="M4434" s="11" t="str">
        <f>IF(A4434="","",VLOOKUP(E4434,index!$A$1:$B$6,2,0)*K4434*G4434)</f>
        <v/>
      </c>
      <c r="N4434" s="11" t="str">
        <f>IF(A4434="","",-PMT(G4434*VLOOKUP(E4434,index!$A$1:$B$6,2,0),C4434,F4434,0,0))</f>
        <v/>
      </c>
      <c r="O4434" s="11" t="str">
        <f t="shared" si="433"/>
        <v/>
      </c>
      <c r="P4434" s="11" t="str">
        <f t="shared" si="434"/>
        <v/>
      </c>
    </row>
    <row r="4435" spans="1:16" x14ac:dyDescent="0.25">
      <c r="A4435" s="9" t="str">
        <f>IF(A4434="","",IF(B4434&lt;C4434,A4434,IF(A4434=MAX('entry data'!$B$8:$B$507),"",A4434+1)))</f>
        <v/>
      </c>
      <c r="B4435" s="9" t="str">
        <f t="shared" si="429"/>
        <v/>
      </c>
      <c r="C4435" s="9" t="str">
        <f>IF(ISERROR(VLOOKUP(A4435,'entry data'!B:G,6,0)),"",VLOOKUP(A4435,'entry data'!B:G,6,0))</f>
        <v/>
      </c>
      <c r="D4435" s="9" t="str">
        <f>IF(ISERROR(VLOOKUP(A4435,'entry data'!B:C,2,0)),"",VLOOKUP(A4435,'entry data'!B:C,2,0))</f>
        <v/>
      </c>
      <c r="E4435" s="9" t="str">
        <f>IF(ISERROR(VLOOKUP(A4435,'entry data'!B:E,4,0)),"",VLOOKUP(A4435,'entry data'!B:E,4,0))</f>
        <v/>
      </c>
      <c r="F4435" s="11" t="str">
        <f>IF(A4435="","",IF(ISERROR(VLOOKUP(A4435,'entry data'!B:F,5,0)),"",VLOOKUP(A4435,'entry data'!B:F,5,0)))</f>
        <v/>
      </c>
      <c r="G4435" s="12" t="str">
        <f>IF(A4435="","",IF(ISERROR(VLOOKUP(A4435,'entry data'!B:I,8,0)),"",VLOOKUP(A4435,'entry data'!B:I,7,0)))</f>
        <v/>
      </c>
      <c r="H4435" s="13" t="str">
        <f>IF(A4435="","",IF(B4435=1,VLOOKUP(A4435,'entry data'!B:D,3,0),I4434))</f>
        <v/>
      </c>
      <c r="I4435" s="14" t="str">
        <f>IF(A4435="","",IF(E4435="weekly",7,IF(E4435="fortnightly",14,IF(E4435="monthly",DATE(IF(MONTH(H4435)=12,YEAR(H4435)+1,YEAR(H4435)),VLOOKUP(MONTH(H4435),index!$D$2:$G$13,2,0),DAY(H4435)),
IF(E4435="quarterly",DATE(IF(MONTH(H4435)&gt;=10,YEAR(H4435)+1,YEAR(H4435)),VLOOKUP(MONTH(H4435),index!$D$2:$G$13,3,0),DAY(H4435)),
IF(E4435="halfyearly",DATE(IF(MONTH(H4435)&gt;=7,YEAR(H4435)+1,YEAR(H4435)),VLOOKUP(MONTH(H4435),index!$D$2:$G$13,4,0),DAY(H4435)),
DATE(YEAR(H4435)+1,MONTH(H4435),DAY(H4435)))))-H4435))+H4435)</f>
        <v/>
      </c>
      <c r="J4435" s="9" t="str">
        <f t="shared" si="430"/>
        <v/>
      </c>
      <c r="K4435" s="11" t="str">
        <f t="shared" si="431"/>
        <v/>
      </c>
      <c r="L4435" s="11" t="str">
        <f t="shared" si="432"/>
        <v/>
      </c>
      <c r="M4435" s="11" t="str">
        <f>IF(A4435="","",VLOOKUP(E4435,index!$A$1:$B$6,2,0)*K4435*G4435)</f>
        <v/>
      </c>
      <c r="N4435" s="11" t="str">
        <f>IF(A4435="","",-PMT(G4435*VLOOKUP(E4435,index!$A$1:$B$6,2,0),C4435,F4435,0,0))</f>
        <v/>
      </c>
      <c r="O4435" s="11" t="str">
        <f t="shared" si="433"/>
        <v/>
      </c>
      <c r="P4435" s="11" t="str">
        <f t="shared" si="434"/>
        <v/>
      </c>
    </row>
    <row r="4436" spans="1:16" x14ac:dyDescent="0.25">
      <c r="A4436" s="9" t="str">
        <f>IF(A4435="","",IF(B4435&lt;C4435,A4435,IF(A4435=MAX('entry data'!$B$8:$B$507),"",A4435+1)))</f>
        <v/>
      </c>
      <c r="B4436" s="9" t="str">
        <f t="shared" si="429"/>
        <v/>
      </c>
      <c r="C4436" s="9" t="str">
        <f>IF(ISERROR(VLOOKUP(A4436,'entry data'!B:G,6,0)),"",VLOOKUP(A4436,'entry data'!B:G,6,0))</f>
        <v/>
      </c>
      <c r="D4436" s="9" t="str">
        <f>IF(ISERROR(VLOOKUP(A4436,'entry data'!B:C,2,0)),"",VLOOKUP(A4436,'entry data'!B:C,2,0))</f>
        <v/>
      </c>
      <c r="E4436" s="9" t="str">
        <f>IF(ISERROR(VLOOKUP(A4436,'entry data'!B:E,4,0)),"",VLOOKUP(A4436,'entry data'!B:E,4,0))</f>
        <v/>
      </c>
      <c r="F4436" s="11" t="str">
        <f>IF(A4436="","",IF(ISERROR(VLOOKUP(A4436,'entry data'!B:F,5,0)),"",VLOOKUP(A4436,'entry data'!B:F,5,0)))</f>
        <v/>
      </c>
      <c r="G4436" s="12" t="str">
        <f>IF(A4436="","",IF(ISERROR(VLOOKUP(A4436,'entry data'!B:I,8,0)),"",VLOOKUP(A4436,'entry data'!B:I,7,0)))</f>
        <v/>
      </c>
      <c r="H4436" s="13" t="str">
        <f>IF(A4436="","",IF(B4436=1,VLOOKUP(A4436,'entry data'!B:D,3,0),I4435))</f>
        <v/>
      </c>
      <c r="I4436" s="14" t="str">
        <f>IF(A4436="","",IF(E4436="weekly",7,IF(E4436="fortnightly",14,IF(E4436="monthly",DATE(IF(MONTH(H4436)=12,YEAR(H4436)+1,YEAR(H4436)),VLOOKUP(MONTH(H4436),index!$D$2:$G$13,2,0),DAY(H4436)),
IF(E4436="quarterly",DATE(IF(MONTH(H4436)&gt;=10,YEAR(H4436)+1,YEAR(H4436)),VLOOKUP(MONTH(H4436),index!$D$2:$G$13,3,0),DAY(H4436)),
IF(E4436="halfyearly",DATE(IF(MONTH(H4436)&gt;=7,YEAR(H4436)+1,YEAR(H4436)),VLOOKUP(MONTH(H4436),index!$D$2:$G$13,4,0),DAY(H4436)),
DATE(YEAR(H4436)+1,MONTH(H4436),DAY(H4436)))))-H4436))+H4436)</f>
        <v/>
      </c>
      <c r="J4436" s="9" t="str">
        <f t="shared" si="430"/>
        <v/>
      </c>
      <c r="K4436" s="11" t="str">
        <f t="shared" si="431"/>
        <v/>
      </c>
      <c r="L4436" s="11" t="str">
        <f t="shared" si="432"/>
        <v/>
      </c>
      <c r="M4436" s="11" t="str">
        <f>IF(A4436="","",VLOOKUP(E4436,index!$A$1:$B$6,2,0)*K4436*G4436)</f>
        <v/>
      </c>
      <c r="N4436" s="11" t="str">
        <f>IF(A4436="","",-PMT(G4436*VLOOKUP(E4436,index!$A$1:$B$6,2,0),C4436,F4436,0,0))</f>
        <v/>
      </c>
      <c r="O4436" s="11" t="str">
        <f t="shared" si="433"/>
        <v/>
      </c>
      <c r="P4436" s="11" t="str">
        <f t="shared" si="434"/>
        <v/>
      </c>
    </row>
    <row r="4437" spans="1:16" x14ac:dyDescent="0.25">
      <c r="A4437" s="9" t="str">
        <f>IF(A4436="","",IF(B4436&lt;C4436,A4436,IF(A4436=MAX('entry data'!$B$8:$B$507),"",A4436+1)))</f>
        <v/>
      </c>
      <c r="B4437" s="9" t="str">
        <f t="shared" si="429"/>
        <v/>
      </c>
      <c r="C4437" s="9" t="str">
        <f>IF(ISERROR(VLOOKUP(A4437,'entry data'!B:G,6,0)),"",VLOOKUP(A4437,'entry data'!B:G,6,0))</f>
        <v/>
      </c>
      <c r="D4437" s="9" t="str">
        <f>IF(ISERROR(VLOOKUP(A4437,'entry data'!B:C,2,0)),"",VLOOKUP(A4437,'entry data'!B:C,2,0))</f>
        <v/>
      </c>
      <c r="E4437" s="9" t="str">
        <f>IF(ISERROR(VLOOKUP(A4437,'entry data'!B:E,4,0)),"",VLOOKUP(A4437,'entry data'!B:E,4,0))</f>
        <v/>
      </c>
      <c r="F4437" s="11" t="str">
        <f>IF(A4437="","",IF(ISERROR(VLOOKUP(A4437,'entry data'!B:F,5,0)),"",VLOOKUP(A4437,'entry data'!B:F,5,0)))</f>
        <v/>
      </c>
      <c r="G4437" s="12" t="str">
        <f>IF(A4437="","",IF(ISERROR(VLOOKUP(A4437,'entry data'!B:I,8,0)),"",VLOOKUP(A4437,'entry data'!B:I,7,0)))</f>
        <v/>
      </c>
      <c r="H4437" s="13" t="str">
        <f>IF(A4437="","",IF(B4437=1,VLOOKUP(A4437,'entry data'!B:D,3,0),I4436))</f>
        <v/>
      </c>
      <c r="I4437" s="14" t="str">
        <f>IF(A4437="","",IF(E4437="weekly",7,IF(E4437="fortnightly",14,IF(E4437="monthly",DATE(IF(MONTH(H4437)=12,YEAR(H4437)+1,YEAR(H4437)),VLOOKUP(MONTH(H4437),index!$D$2:$G$13,2,0),DAY(H4437)),
IF(E4437="quarterly",DATE(IF(MONTH(H4437)&gt;=10,YEAR(H4437)+1,YEAR(H4437)),VLOOKUP(MONTH(H4437),index!$D$2:$G$13,3,0),DAY(H4437)),
IF(E4437="halfyearly",DATE(IF(MONTH(H4437)&gt;=7,YEAR(H4437)+1,YEAR(H4437)),VLOOKUP(MONTH(H4437),index!$D$2:$G$13,4,0),DAY(H4437)),
DATE(YEAR(H4437)+1,MONTH(H4437),DAY(H4437)))))-H4437))+H4437)</f>
        <v/>
      </c>
      <c r="J4437" s="9" t="str">
        <f t="shared" si="430"/>
        <v/>
      </c>
      <c r="K4437" s="11" t="str">
        <f t="shared" si="431"/>
        <v/>
      </c>
      <c r="L4437" s="11" t="str">
        <f t="shared" si="432"/>
        <v/>
      </c>
      <c r="M4437" s="11" t="str">
        <f>IF(A4437="","",VLOOKUP(E4437,index!$A$1:$B$6,2,0)*K4437*G4437)</f>
        <v/>
      </c>
      <c r="N4437" s="11" t="str">
        <f>IF(A4437="","",-PMT(G4437*VLOOKUP(E4437,index!$A$1:$B$6,2,0),C4437,F4437,0,0))</f>
        <v/>
      </c>
      <c r="O4437" s="11" t="str">
        <f t="shared" si="433"/>
        <v/>
      </c>
      <c r="P4437" s="11" t="str">
        <f t="shared" si="434"/>
        <v/>
      </c>
    </row>
    <row r="4438" spans="1:16" x14ac:dyDescent="0.25">
      <c r="A4438" s="9" t="str">
        <f>IF(A4437="","",IF(B4437&lt;C4437,A4437,IF(A4437=MAX('entry data'!$B$8:$B$507),"",A4437+1)))</f>
        <v/>
      </c>
      <c r="B4438" s="9" t="str">
        <f t="shared" si="429"/>
        <v/>
      </c>
      <c r="C4438" s="9" t="str">
        <f>IF(ISERROR(VLOOKUP(A4438,'entry data'!B:G,6,0)),"",VLOOKUP(A4438,'entry data'!B:G,6,0))</f>
        <v/>
      </c>
      <c r="D4438" s="9" t="str">
        <f>IF(ISERROR(VLOOKUP(A4438,'entry data'!B:C,2,0)),"",VLOOKUP(A4438,'entry data'!B:C,2,0))</f>
        <v/>
      </c>
      <c r="E4438" s="9" t="str">
        <f>IF(ISERROR(VLOOKUP(A4438,'entry data'!B:E,4,0)),"",VLOOKUP(A4438,'entry data'!B:E,4,0))</f>
        <v/>
      </c>
      <c r="F4438" s="11" t="str">
        <f>IF(A4438="","",IF(ISERROR(VLOOKUP(A4438,'entry data'!B:F,5,0)),"",VLOOKUP(A4438,'entry data'!B:F,5,0)))</f>
        <v/>
      </c>
      <c r="G4438" s="12" t="str">
        <f>IF(A4438="","",IF(ISERROR(VLOOKUP(A4438,'entry data'!B:I,8,0)),"",VLOOKUP(A4438,'entry data'!B:I,7,0)))</f>
        <v/>
      </c>
      <c r="H4438" s="13" t="str">
        <f>IF(A4438="","",IF(B4438=1,VLOOKUP(A4438,'entry data'!B:D,3,0),I4437))</f>
        <v/>
      </c>
      <c r="I4438" s="14" t="str">
        <f>IF(A4438="","",IF(E4438="weekly",7,IF(E4438="fortnightly",14,IF(E4438="monthly",DATE(IF(MONTH(H4438)=12,YEAR(H4438)+1,YEAR(H4438)),VLOOKUP(MONTH(H4438),index!$D$2:$G$13,2,0),DAY(H4438)),
IF(E4438="quarterly",DATE(IF(MONTH(H4438)&gt;=10,YEAR(H4438)+1,YEAR(H4438)),VLOOKUP(MONTH(H4438),index!$D$2:$G$13,3,0),DAY(H4438)),
IF(E4438="halfyearly",DATE(IF(MONTH(H4438)&gt;=7,YEAR(H4438)+1,YEAR(H4438)),VLOOKUP(MONTH(H4438),index!$D$2:$G$13,4,0),DAY(H4438)),
DATE(YEAR(H4438)+1,MONTH(H4438),DAY(H4438)))))-H4438))+H4438)</f>
        <v/>
      </c>
      <c r="J4438" s="9" t="str">
        <f t="shared" si="430"/>
        <v/>
      </c>
      <c r="K4438" s="11" t="str">
        <f t="shared" si="431"/>
        <v/>
      </c>
      <c r="L4438" s="11" t="str">
        <f t="shared" si="432"/>
        <v/>
      </c>
      <c r="M4438" s="11" t="str">
        <f>IF(A4438="","",VLOOKUP(E4438,index!$A$1:$B$6,2,0)*K4438*G4438)</f>
        <v/>
      </c>
      <c r="N4438" s="11" t="str">
        <f>IF(A4438="","",-PMT(G4438*VLOOKUP(E4438,index!$A$1:$B$6,2,0),C4438,F4438,0,0))</f>
        <v/>
      </c>
      <c r="O4438" s="11" t="str">
        <f t="shared" si="433"/>
        <v/>
      </c>
      <c r="P4438" s="11" t="str">
        <f t="shared" si="434"/>
        <v/>
      </c>
    </row>
    <row r="4439" spans="1:16" x14ac:dyDescent="0.25">
      <c r="A4439" s="9" t="str">
        <f>IF(A4438="","",IF(B4438&lt;C4438,A4438,IF(A4438=MAX('entry data'!$B$8:$B$507),"",A4438+1)))</f>
        <v/>
      </c>
      <c r="B4439" s="9" t="str">
        <f t="shared" ref="B4439:B4502" si="435">IF(A4439="","",IF(B4438=C4438,1,B4438+1))</f>
        <v/>
      </c>
      <c r="C4439" s="9" t="str">
        <f>IF(ISERROR(VLOOKUP(A4439,'entry data'!B:G,6,0)),"",VLOOKUP(A4439,'entry data'!B:G,6,0))</f>
        <v/>
      </c>
      <c r="D4439" s="9" t="str">
        <f>IF(ISERROR(VLOOKUP(A4439,'entry data'!B:C,2,0)),"",VLOOKUP(A4439,'entry data'!B:C,2,0))</f>
        <v/>
      </c>
      <c r="E4439" s="9" t="str">
        <f>IF(ISERROR(VLOOKUP(A4439,'entry data'!B:E,4,0)),"",VLOOKUP(A4439,'entry data'!B:E,4,0))</f>
        <v/>
      </c>
      <c r="F4439" s="11" t="str">
        <f>IF(A4439="","",IF(ISERROR(VLOOKUP(A4439,'entry data'!B:F,5,0)),"",VLOOKUP(A4439,'entry data'!B:F,5,0)))</f>
        <v/>
      </c>
      <c r="G4439" s="12" t="str">
        <f>IF(A4439="","",IF(ISERROR(VLOOKUP(A4439,'entry data'!B:I,8,0)),"",VLOOKUP(A4439,'entry data'!B:I,7,0)))</f>
        <v/>
      </c>
      <c r="H4439" s="13" t="str">
        <f>IF(A4439="","",IF(B4439=1,VLOOKUP(A4439,'entry data'!B:D,3,0),I4438))</f>
        <v/>
      </c>
      <c r="I4439" s="14" t="str">
        <f>IF(A4439="","",IF(E4439="weekly",7,IF(E4439="fortnightly",14,IF(E4439="monthly",DATE(IF(MONTH(H4439)=12,YEAR(H4439)+1,YEAR(H4439)),VLOOKUP(MONTH(H4439),index!$D$2:$G$13,2,0),DAY(H4439)),
IF(E4439="quarterly",DATE(IF(MONTH(H4439)&gt;=10,YEAR(H4439)+1,YEAR(H4439)),VLOOKUP(MONTH(H4439),index!$D$2:$G$13,3,0),DAY(H4439)),
IF(E4439="halfyearly",DATE(IF(MONTH(H4439)&gt;=7,YEAR(H4439)+1,YEAR(H4439)),VLOOKUP(MONTH(H4439),index!$D$2:$G$13,4,0),DAY(H4439)),
DATE(YEAR(H4439)+1,MONTH(H4439),DAY(H4439)))))-H4439))+H4439)</f>
        <v/>
      </c>
      <c r="J4439" s="9" t="str">
        <f t="shared" ref="J4439:J4502" si="436">IF(A4439="","",IF(MONTH(I4439)&lt;10,YEAR(I4439)&amp;"-0"&amp;MONTH(I4439),YEAR(I4439)&amp;"-"&amp;MONTH(I4439)))</f>
        <v/>
      </c>
      <c r="K4439" s="11" t="str">
        <f t="shared" ref="K4439:K4502" si="437">IF(A4439="","",IF(B4439=1,F4439,O4438))</f>
        <v/>
      </c>
      <c r="L4439" s="11" t="str">
        <f t="shared" ref="L4439:L4502" si="438">IF(A4439="","",N4439-M4439)</f>
        <v/>
      </c>
      <c r="M4439" s="11" t="str">
        <f>IF(A4439="","",VLOOKUP(E4439,index!$A$1:$B$6,2,0)*K4439*G4439)</f>
        <v/>
      </c>
      <c r="N4439" s="11" t="str">
        <f>IF(A4439="","",-PMT(G4439*VLOOKUP(E4439,index!$A$1:$B$6,2,0),C4439,F4439,0,0))</f>
        <v/>
      </c>
      <c r="O4439" s="11" t="str">
        <f t="shared" ref="O4439:O4502" si="439">IF(A4439="","",K4439-L4439)</f>
        <v/>
      </c>
      <c r="P4439" s="11" t="str">
        <f t="shared" si="434"/>
        <v/>
      </c>
    </row>
    <row r="4440" spans="1:16" x14ac:dyDescent="0.25">
      <c r="A4440" s="9" t="str">
        <f>IF(A4439="","",IF(B4439&lt;C4439,A4439,IF(A4439=MAX('entry data'!$B$8:$B$507),"",A4439+1)))</f>
        <v/>
      </c>
      <c r="B4440" s="9" t="str">
        <f t="shared" si="435"/>
        <v/>
      </c>
      <c r="C4440" s="9" t="str">
        <f>IF(ISERROR(VLOOKUP(A4440,'entry data'!B:G,6,0)),"",VLOOKUP(A4440,'entry data'!B:G,6,0))</f>
        <v/>
      </c>
      <c r="D4440" s="9" t="str">
        <f>IF(ISERROR(VLOOKUP(A4440,'entry data'!B:C,2,0)),"",VLOOKUP(A4440,'entry data'!B:C,2,0))</f>
        <v/>
      </c>
      <c r="E4440" s="9" t="str">
        <f>IF(ISERROR(VLOOKUP(A4440,'entry data'!B:E,4,0)),"",VLOOKUP(A4440,'entry data'!B:E,4,0))</f>
        <v/>
      </c>
      <c r="F4440" s="11" t="str">
        <f>IF(A4440="","",IF(ISERROR(VLOOKUP(A4440,'entry data'!B:F,5,0)),"",VLOOKUP(A4440,'entry data'!B:F,5,0)))</f>
        <v/>
      </c>
      <c r="G4440" s="12" t="str">
        <f>IF(A4440="","",IF(ISERROR(VLOOKUP(A4440,'entry data'!B:I,8,0)),"",VLOOKUP(A4440,'entry data'!B:I,7,0)))</f>
        <v/>
      </c>
      <c r="H4440" s="13" t="str">
        <f>IF(A4440="","",IF(B4440=1,VLOOKUP(A4440,'entry data'!B:D,3,0),I4439))</f>
        <v/>
      </c>
      <c r="I4440" s="14" t="str">
        <f>IF(A4440="","",IF(E4440="weekly",7,IF(E4440="fortnightly",14,IF(E4440="monthly",DATE(IF(MONTH(H4440)=12,YEAR(H4440)+1,YEAR(H4440)),VLOOKUP(MONTH(H4440),index!$D$2:$G$13,2,0),DAY(H4440)),
IF(E4440="quarterly",DATE(IF(MONTH(H4440)&gt;=10,YEAR(H4440)+1,YEAR(H4440)),VLOOKUP(MONTH(H4440),index!$D$2:$G$13,3,0),DAY(H4440)),
IF(E4440="halfyearly",DATE(IF(MONTH(H4440)&gt;=7,YEAR(H4440)+1,YEAR(H4440)),VLOOKUP(MONTH(H4440),index!$D$2:$G$13,4,0),DAY(H4440)),
DATE(YEAR(H4440)+1,MONTH(H4440),DAY(H4440)))))-H4440))+H4440)</f>
        <v/>
      </c>
      <c r="J4440" s="9" t="str">
        <f t="shared" si="436"/>
        <v/>
      </c>
      <c r="K4440" s="11" t="str">
        <f t="shared" si="437"/>
        <v/>
      </c>
      <c r="L4440" s="11" t="str">
        <f t="shared" si="438"/>
        <v/>
      </c>
      <c r="M4440" s="11" t="str">
        <f>IF(A4440="","",VLOOKUP(E4440,index!$A$1:$B$6,2,0)*K4440*G4440)</f>
        <v/>
      </c>
      <c r="N4440" s="11" t="str">
        <f>IF(A4440="","",-PMT(G4440*VLOOKUP(E4440,index!$A$1:$B$6,2,0),C4440,F4440,0,0))</f>
        <v/>
      </c>
      <c r="O4440" s="11" t="str">
        <f t="shared" si="439"/>
        <v/>
      </c>
      <c r="P4440" s="11" t="str">
        <f t="shared" si="434"/>
        <v/>
      </c>
    </row>
    <row r="4441" spans="1:16" x14ac:dyDescent="0.25">
      <c r="A4441" s="9" t="str">
        <f>IF(A4440="","",IF(B4440&lt;C4440,A4440,IF(A4440=MAX('entry data'!$B$8:$B$507),"",A4440+1)))</f>
        <v/>
      </c>
      <c r="B4441" s="9" t="str">
        <f t="shared" si="435"/>
        <v/>
      </c>
      <c r="C4441" s="9" t="str">
        <f>IF(ISERROR(VLOOKUP(A4441,'entry data'!B:G,6,0)),"",VLOOKUP(A4441,'entry data'!B:G,6,0))</f>
        <v/>
      </c>
      <c r="D4441" s="9" t="str">
        <f>IF(ISERROR(VLOOKUP(A4441,'entry data'!B:C,2,0)),"",VLOOKUP(A4441,'entry data'!B:C,2,0))</f>
        <v/>
      </c>
      <c r="E4441" s="9" t="str">
        <f>IF(ISERROR(VLOOKUP(A4441,'entry data'!B:E,4,0)),"",VLOOKUP(A4441,'entry data'!B:E,4,0))</f>
        <v/>
      </c>
      <c r="F4441" s="11" t="str">
        <f>IF(A4441="","",IF(ISERROR(VLOOKUP(A4441,'entry data'!B:F,5,0)),"",VLOOKUP(A4441,'entry data'!B:F,5,0)))</f>
        <v/>
      </c>
      <c r="G4441" s="12" t="str">
        <f>IF(A4441="","",IF(ISERROR(VLOOKUP(A4441,'entry data'!B:I,8,0)),"",VLOOKUP(A4441,'entry data'!B:I,7,0)))</f>
        <v/>
      </c>
      <c r="H4441" s="13" t="str">
        <f>IF(A4441="","",IF(B4441=1,VLOOKUP(A4441,'entry data'!B:D,3,0),I4440))</f>
        <v/>
      </c>
      <c r="I4441" s="14" t="str">
        <f>IF(A4441="","",IF(E4441="weekly",7,IF(E4441="fortnightly",14,IF(E4441="monthly",DATE(IF(MONTH(H4441)=12,YEAR(H4441)+1,YEAR(H4441)),VLOOKUP(MONTH(H4441),index!$D$2:$G$13,2,0),DAY(H4441)),
IF(E4441="quarterly",DATE(IF(MONTH(H4441)&gt;=10,YEAR(H4441)+1,YEAR(H4441)),VLOOKUP(MONTH(H4441),index!$D$2:$G$13,3,0),DAY(H4441)),
IF(E4441="halfyearly",DATE(IF(MONTH(H4441)&gt;=7,YEAR(H4441)+1,YEAR(H4441)),VLOOKUP(MONTH(H4441),index!$D$2:$G$13,4,0),DAY(H4441)),
DATE(YEAR(H4441)+1,MONTH(H4441),DAY(H4441)))))-H4441))+H4441)</f>
        <v/>
      </c>
      <c r="J4441" s="9" t="str">
        <f t="shared" si="436"/>
        <v/>
      </c>
      <c r="K4441" s="11" t="str">
        <f t="shared" si="437"/>
        <v/>
      </c>
      <c r="L4441" s="11" t="str">
        <f t="shared" si="438"/>
        <v/>
      </c>
      <c r="M4441" s="11" t="str">
        <f>IF(A4441="","",VLOOKUP(E4441,index!$A$1:$B$6,2,0)*K4441*G4441)</f>
        <v/>
      </c>
      <c r="N4441" s="11" t="str">
        <f>IF(A4441="","",-PMT(G4441*VLOOKUP(E4441,index!$A$1:$B$6,2,0),C4441,F4441,0,0))</f>
        <v/>
      </c>
      <c r="O4441" s="11" t="str">
        <f t="shared" si="439"/>
        <v/>
      </c>
      <c r="P4441" s="11" t="str">
        <f t="shared" si="434"/>
        <v/>
      </c>
    </row>
    <row r="4442" spans="1:16" x14ac:dyDescent="0.25">
      <c r="A4442" s="9" t="str">
        <f>IF(A4441="","",IF(B4441&lt;C4441,A4441,IF(A4441=MAX('entry data'!$B$8:$B$507),"",A4441+1)))</f>
        <v/>
      </c>
      <c r="B4442" s="9" t="str">
        <f t="shared" si="435"/>
        <v/>
      </c>
      <c r="C4442" s="9" t="str">
        <f>IF(ISERROR(VLOOKUP(A4442,'entry data'!B:G,6,0)),"",VLOOKUP(A4442,'entry data'!B:G,6,0))</f>
        <v/>
      </c>
      <c r="D4442" s="9" t="str">
        <f>IF(ISERROR(VLOOKUP(A4442,'entry data'!B:C,2,0)),"",VLOOKUP(A4442,'entry data'!B:C,2,0))</f>
        <v/>
      </c>
      <c r="E4442" s="9" t="str">
        <f>IF(ISERROR(VLOOKUP(A4442,'entry data'!B:E,4,0)),"",VLOOKUP(A4442,'entry data'!B:E,4,0))</f>
        <v/>
      </c>
      <c r="F4442" s="11" t="str">
        <f>IF(A4442="","",IF(ISERROR(VLOOKUP(A4442,'entry data'!B:F,5,0)),"",VLOOKUP(A4442,'entry data'!B:F,5,0)))</f>
        <v/>
      </c>
      <c r="G4442" s="12" t="str">
        <f>IF(A4442="","",IF(ISERROR(VLOOKUP(A4442,'entry data'!B:I,8,0)),"",VLOOKUP(A4442,'entry data'!B:I,7,0)))</f>
        <v/>
      </c>
      <c r="H4442" s="13" t="str">
        <f>IF(A4442="","",IF(B4442=1,VLOOKUP(A4442,'entry data'!B:D,3,0),I4441))</f>
        <v/>
      </c>
      <c r="I4442" s="14" t="str">
        <f>IF(A4442="","",IF(E4442="weekly",7,IF(E4442="fortnightly",14,IF(E4442="monthly",DATE(IF(MONTH(H4442)=12,YEAR(H4442)+1,YEAR(H4442)),VLOOKUP(MONTH(H4442),index!$D$2:$G$13,2,0),DAY(H4442)),
IF(E4442="quarterly",DATE(IF(MONTH(H4442)&gt;=10,YEAR(H4442)+1,YEAR(H4442)),VLOOKUP(MONTH(H4442),index!$D$2:$G$13,3,0),DAY(H4442)),
IF(E4442="halfyearly",DATE(IF(MONTH(H4442)&gt;=7,YEAR(H4442)+1,YEAR(H4442)),VLOOKUP(MONTH(H4442),index!$D$2:$G$13,4,0),DAY(H4442)),
DATE(YEAR(H4442)+1,MONTH(H4442),DAY(H4442)))))-H4442))+H4442)</f>
        <v/>
      </c>
      <c r="J4442" s="9" t="str">
        <f t="shared" si="436"/>
        <v/>
      </c>
      <c r="K4442" s="11" t="str">
        <f t="shared" si="437"/>
        <v/>
      </c>
      <c r="L4442" s="11" t="str">
        <f t="shared" si="438"/>
        <v/>
      </c>
      <c r="M4442" s="11" t="str">
        <f>IF(A4442="","",VLOOKUP(E4442,index!$A$1:$B$6,2,0)*K4442*G4442)</f>
        <v/>
      </c>
      <c r="N4442" s="11" t="str">
        <f>IF(A4442="","",-PMT(G4442*VLOOKUP(E4442,index!$A$1:$B$6,2,0),C4442,F4442,0,0))</f>
        <v/>
      </c>
      <c r="O4442" s="11" t="str">
        <f t="shared" si="439"/>
        <v/>
      </c>
      <c r="P4442" s="11" t="str">
        <f t="shared" si="434"/>
        <v/>
      </c>
    </row>
    <row r="4443" spans="1:16" x14ac:dyDescent="0.25">
      <c r="A4443" s="9" t="str">
        <f>IF(A4442="","",IF(B4442&lt;C4442,A4442,IF(A4442=MAX('entry data'!$B$8:$B$507),"",A4442+1)))</f>
        <v/>
      </c>
      <c r="B4443" s="9" t="str">
        <f t="shared" si="435"/>
        <v/>
      </c>
      <c r="C4443" s="9" t="str">
        <f>IF(ISERROR(VLOOKUP(A4443,'entry data'!B:G,6,0)),"",VLOOKUP(A4443,'entry data'!B:G,6,0))</f>
        <v/>
      </c>
      <c r="D4443" s="9" t="str">
        <f>IF(ISERROR(VLOOKUP(A4443,'entry data'!B:C,2,0)),"",VLOOKUP(A4443,'entry data'!B:C,2,0))</f>
        <v/>
      </c>
      <c r="E4443" s="9" t="str">
        <f>IF(ISERROR(VLOOKUP(A4443,'entry data'!B:E,4,0)),"",VLOOKUP(A4443,'entry data'!B:E,4,0))</f>
        <v/>
      </c>
      <c r="F4443" s="11" t="str">
        <f>IF(A4443="","",IF(ISERROR(VLOOKUP(A4443,'entry data'!B:F,5,0)),"",VLOOKUP(A4443,'entry data'!B:F,5,0)))</f>
        <v/>
      </c>
      <c r="G4443" s="12" t="str">
        <f>IF(A4443="","",IF(ISERROR(VLOOKUP(A4443,'entry data'!B:I,8,0)),"",VLOOKUP(A4443,'entry data'!B:I,7,0)))</f>
        <v/>
      </c>
      <c r="H4443" s="13" t="str">
        <f>IF(A4443="","",IF(B4443=1,VLOOKUP(A4443,'entry data'!B:D,3,0),I4442))</f>
        <v/>
      </c>
      <c r="I4443" s="14" t="str">
        <f>IF(A4443="","",IF(E4443="weekly",7,IF(E4443="fortnightly",14,IF(E4443="monthly",DATE(IF(MONTH(H4443)=12,YEAR(H4443)+1,YEAR(H4443)),VLOOKUP(MONTH(H4443),index!$D$2:$G$13,2,0),DAY(H4443)),
IF(E4443="quarterly",DATE(IF(MONTH(H4443)&gt;=10,YEAR(H4443)+1,YEAR(H4443)),VLOOKUP(MONTH(H4443),index!$D$2:$G$13,3,0),DAY(H4443)),
IF(E4443="halfyearly",DATE(IF(MONTH(H4443)&gt;=7,YEAR(H4443)+1,YEAR(H4443)),VLOOKUP(MONTH(H4443),index!$D$2:$G$13,4,0),DAY(H4443)),
DATE(YEAR(H4443)+1,MONTH(H4443),DAY(H4443)))))-H4443))+H4443)</f>
        <v/>
      </c>
      <c r="J4443" s="9" t="str">
        <f t="shared" si="436"/>
        <v/>
      </c>
      <c r="K4443" s="11" t="str">
        <f t="shared" si="437"/>
        <v/>
      </c>
      <c r="L4443" s="11" t="str">
        <f t="shared" si="438"/>
        <v/>
      </c>
      <c r="M4443" s="11" t="str">
        <f>IF(A4443="","",VLOOKUP(E4443,index!$A$1:$B$6,2,0)*K4443*G4443)</f>
        <v/>
      </c>
      <c r="N4443" s="11" t="str">
        <f>IF(A4443="","",-PMT(G4443*VLOOKUP(E4443,index!$A$1:$B$6,2,0),C4443,F4443,0,0))</f>
        <v/>
      </c>
      <c r="O4443" s="11" t="str">
        <f t="shared" si="439"/>
        <v/>
      </c>
      <c r="P4443" s="11" t="str">
        <f t="shared" si="434"/>
        <v/>
      </c>
    </row>
    <row r="4444" spans="1:16" x14ac:dyDescent="0.25">
      <c r="A4444" s="9" t="str">
        <f>IF(A4443="","",IF(B4443&lt;C4443,A4443,IF(A4443=MAX('entry data'!$B$8:$B$507),"",A4443+1)))</f>
        <v/>
      </c>
      <c r="B4444" s="9" t="str">
        <f t="shared" si="435"/>
        <v/>
      </c>
      <c r="C4444" s="9" t="str">
        <f>IF(ISERROR(VLOOKUP(A4444,'entry data'!B:G,6,0)),"",VLOOKUP(A4444,'entry data'!B:G,6,0))</f>
        <v/>
      </c>
      <c r="D4444" s="9" t="str">
        <f>IF(ISERROR(VLOOKUP(A4444,'entry data'!B:C,2,0)),"",VLOOKUP(A4444,'entry data'!B:C,2,0))</f>
        <v/>
      </c>
      <c r="E4444" s="9" t="str">
        <f>IF(ISERROR(VLOOKUP(A4444,'entry data'!B:E,4,0)),"",VLOOKUP(A4444,'entry data'!B:E,4,0))</f>
        <v/>
      </c>
      <c r="F4444" s="11" t="str">
        <f>IF(A4444="","",IF(ISERROR(VLOOKUP(A4444,'entry data'!B:F,5,0)),"",VLOOKUP(A4444,'entry data'!B:F,5,0)))</f>
        <v/>
      </c>
      <c r="G4444" s="12" t="str">
        <f>IF(A4444="","",IF(ISERROR(VLOOKUP(A4444,'entry data'!B:I,8,0)),"",VLOOKUP(A4444,'entry data'!B:I,7,0)))</f>
        <v/>
      </c>
      <c r="H4444" s="13" t="str">
        <f>IF(A4444="","",IF(B4444=1,VLOOKUP(A4444,'entry data'!B:D,3,0),I4443))</f>
        <v/>
      </c>
      <c r="I4444" s="14" t="str">
        <f>IF(A4444="","",IF(E4444="weekly",7,IF(E4444="fortnightly",14,IF(E4444="monthly",DATE(IF(MONTH(H4444)=12,YEAR(H4444)+1,YEAR(H4444)),VLOOKUP(MONTH(H4444),index!$D$2:$G$13,2,0),DAY(H4444)),
IF(E4444="quarterly",DATE(IF(MONTH(H4444)&gt;=10,YEAR(H4444)+1,YEAR(H4444)),VLOOKUP(MONTH(H4444),index!$D$2:$G$13,3,0),DAY(H4444)),
IF(E4444="halfyearly",DATE(IF(MONTH(H4444)&gt;=7,YEAR(H4444)+1,YEAR(H4444)),VLOOKUP(MONTH(H4444),index!$D$2:$G$13,4,0),DAY(H4444)),
DATE(YEAR(H4444)+1,MONTH(H4444),DAY(H4444)))))-H4444))+H4444)</f>
        <v/>
      </c>
      <c r="J4444" s="9" t="str">
        <f t="shared" si="436"/>
        <v/>
      </c>
      <c r="K4444" s="11" t="str">
        <f t="shared" si="437"/>
        <v/>
      </c>
      <c r="L4444" s="11" t="str">
        <f t="shared" si="438"/>
        <v/>
      </c>
      <c r="M4444" s="11" t="str">
        <f>IF(A4444="","",VLOOKUP(E4444,index!$A$1:$B$6,2,0)*K4444*G4444)</f>
        <v/>
      </c>
      <c r="N4444" s="11" t="str">
        <f>IF(A4444="","",-PMT(G4444*VLOOKUP(E4444,index!$A$1:$B$6,2,0),C4444,F4444,0,0))</f>
        <v/>
      </c>
      <c r="O4444" s="11" t="str">
        <f t="shared" si="439"/>
        <v/>
      </c>
      <c r="P4444" s="11" t="str">
        <f t="shared" si="434"/>
        <v/>
      </c>
    </row>
    <row r="4445" spans="1:16" x14ac:dyDescent="0.25">
      <c r="A4445" s="9" t="str">
        <f>IF(A4444="","",IF(B4444&lt;C4444,A4444,IF(A4444=MAX('entry data'!$B$8:$B$507),"",A4444+1)))</f>
        <v/>
      </c>
      <c r="B4445" s="9" t="str">
        <f t="shared" si="435"/>
        <v/>
      </c>
      <c r="C4445" s="9" t="str">
        <f>IF(ISERROR(VLOOKUP(A4445,'entry data'!B:G,6,0)),"",VLOOKUP(A4445,'entry data'!B:G,6,0))</f>
        <v/>
      </c>
      <c r="D4445" s="9" t="str">
        <f>IF(ISERROR(VLOOKUP(A4445,'entry data'!B:C,2,0)),"",VLOOKUP(A4445,'entry data'!B:C,2,0))</f>
        <v/>
      </c>
      <c r="E4445" s="9" t="str">
        <f>IF(ISERROR(VLOOKUP(A4445,'entry data'!B:E,4,0)),"",VLOOKUP(A4445,'entry data'!B:E,4,0))</f>
        <v/>
      </c>
      <c r="F4445" s="11" t="str">
        <f>IF(A4445="","",IF(ISERROR(VLOOKUP(A4445,'entry data'!B:F,5,0)),"",VLOOKUP(A4445,'entry data'!B:F,5,0)))</f>
        <v/>
      </c>
      <c r="G4445" s="12" t="str">
        <f>IF(A4445="","",IF(ISERROR(VLOOKUP(A4445,'entry data'!B:I,8,0)),"",VLOOKUP(A4445,'entry data'!B:I,7,0)))</f>
        <v/>
      </c>
      <c r="H4445" s="13" t="str">
        <f>IF(A4445="","",IF(B4445=1,VLOOKUP(A4445,'entry data'!B:D,3,0),I4444))</f>
        <v/>
      </c>
      <c r="I4445" s="14" t="str">
        <f>IF(A4445="","",IF(E4445="weekly",7,IF(E4445="fortnightly",14,IF(E4445="monthly",DATE(IF(MONTH(H4445)=12,YEAR(H4445)+1,YEAR(H4445)),VLOOKUP(MONTH(H4445),index!$D$2:$G$13,2,0),DAY(H4445)),
IF(E4445="quarterly",DATE(IF(MONTH(H4445)&gt;=10,YEAR(H4445)+1,YEAR(H4445)),VLOOKUP(MONTH(H4445),index!$D$2:$G$13,3,0),DAY(H4445)),
IF(E4445="halfyearly",DATE(IF(MONTH(H4445)&gt;=7,YEAR(H4445)+1,YEAR(H4445)),VLOOKUP(MONTH(H4445),index!$D$2:$G$13,4,0),DAY(H4445)),
DATE(YEAR(H4445)+1,MONTH(H4445),DAY(H4445)))))-H4445))+H4445)</f>
        <v/>
      </c>
      <c r="J4445" s="9" t="str">
        <f t="shared" si="436"/>
        <v/>
      </c>
      <c r="K4445" s="11" t="str">
        <f t="shared" si="437"/>
        <v/>
      </c>
      <c r="L4445" s="11" t="str">
        <f t="shared" si="438"/>
        <v/>
      </c>
      <c r="M4445" s="11" t="str">
        <f>IF(A4445="","",VLOOKUP(E4445,index!$A$1:$B$6,2,0)*K4445*G4445)</f>
        <v/>
      </c>
      <c r="N4445" s="11" t="str">
        <f>IF(A4445="","",-PMT(G4445*VLOOKUP(E4445,index!$A$1:$B$6,2,0),C4445,F4445,0,0))</f>
        <v/>
      </c>
      <c r="O4445" s="11" t="str">
        <f t="shared" si="439"/>
        <v/>
      </c>
      <c r="P4445" s="11" t="str">
        <f t="shared" si="434"/>
        <v/>
      </c>
    </row>
    <row r="4446" spans="1:16" x14ac:dyDescent="0.25">
      <c r="A4446" s="9" t="str">
        <f>IF(A4445="","",IF(B4445&lt;C4445,A4445,IF(A4445=MAX('entry data'!$B$8:$B$507),"",A4445+1)))</f>
        <v/>
      </c>
      <c r="B4446" s="9" t="str">
        <f t="shared" si="435"/>
        <v/>
      </c>
      <c r="C4446" s="9" t="str">
        <f>IF(ISERROR(VLOOKUP(A4446,'entry data'!B:G,6,0)),"",VLOOKUP(A4446,'entry data'!B:G,6,0))</f>
        <v/>
      </c>
      <c r="D4446" s="9" t="str">
        <f>IF(ISERROR(VLOOKUP(A4446,'entry data'!B:C,2,0)),"",VLOOKUP(A4446,'entry data'!B:C,2,0))</f>
        <v/>
      </c>
      <c r="E4446" s="9" t="str">
        <f>IF(ISERROR(VLOOKUP(A4446,'entry data'!B:E,4,0)),"",VLOOKUP(A4446,'entry data'!B:E,4,0))</f>
        <v/>
      </c>
      <c r="F4446" s="11" t="str">
        <f>IF(A4446="","",IF(ISERROR(VLOOKUP(A4446,'entry data'!B:F,5,0)),"",VLOOKUP(A4446,'entry data'!B:F,5,0)))</f>
        <v/>
      </c>
      <c r="G4446" s="12" t="str">
        <f>IF(A4446="","",IF(ISERROR(VLOOKUP(A4446,'entry data'!B:I,8,0)),"",VLOOKUP(A4446,'entry data'!B:I,7,0)))</f>
        <v/>
      </c>
      <c r="H4446" s="13" t="str">
        <f>IF(A4446="","",IF(B4446=1,VLOOKUP(A4446,'entry data'!B:D,3,0),I4445))</f>
        <v/>
      </c>
      <c r="I4446" s="14" t="str">
        <f>IF(A4446="","",IF(E4446="weekly",7,IF(E4446="fortnightly",14,IF(E4446="monthly",DATE(IF(MONTH(H4446)=12,YEAR(H4446)+1,YEAR(H4446)),VLOOKUP(MONTH(H4446),index!$D$2:$G$13,2,0),DAY(H4446)),
IF(E4446="quarterly",DATE(IF(MONTH(H4446)&gt;=10,YEAR(H4446)+1,YEAR(H4446)),VLOOKUP(MONTH(H4446),index!$D$2:$G$13,3,0),DAY(H4446)),
IF(E4446="halfyearly",DATE(IF(MONTH(H4446)&gt;=7,YEAR(H4446)+1,YEAR(H4446)),VLOOKUP(MONTH(H4446),index!$D$2:$G$13,4,0),DAY(H4446)),
DATE(YEAR(H4446)+1,MONTH(H4446),DAY(H4446)))))-H4446))+H4446)</f>
        <v/>
      </c>
      <c r="J4446" s="9" t="str">
        <f t="shared" si="436"/>
        <v/>
      </c>
      <c r="K4446" s="11" t="str">
        <f t="shared" si="437"/>
        <v/>
      </c>
      <c r="L4446" s="11" t="str">
        <f t="shared" si="438"/>
        <v/>
      </c>
      <c r="M4446" s="11" t="str">
        <f>IF(A4446="","",VLOOKUP(E4446,index!$A$1:$B$6,2,0)*K4446*G4446)</f>
        <v/>
      </c>
      <c r="N4446" s="11" t="str">
        <f>IF(A4446="","",-PMT(G4446*VLOOKUP(E4446,index!$A$1:$B$6,2,0),C4446,F4446,0,0))</f>
        <v/>
      </c>
      <c r="O4446" s="11" t="str">
        <f t="shared" si="439"/>
        <v/>
      </c>
      <c r="P4446" s="11" t="str">
        <f t="shared" si="434"/>
        <v/>
      </c>
    </row>
    <row r="4447" spans="1:16" x14ac:dyDescent="0.25">
      <c r="A4447" s="9" t="str">
        <f>IF(A4446="","",IF(B4446&lt;C4446,A4446,IF(A4446=MAX('entry data'!$B$8:$B$507),"",A4446+1)))</f>
        <v/>
      </c>
      <c r="B4447" s="9" t="str">
        <f t="shared" si="435"/>
        <v/>
      </c>
      <c r="C4447" s="9" t="str">
        <f>IF(ISERROR(VLOOKUP(A4447,'entry data'!B:G,6,0)),"",VLOOKUP(A4447,'entry data'!B:G,6,0))</f>
        <v/>
      </c>
      <c r="D4447" s="9" t="str">
        <f>IF(ISERROR(VLOOKUP(A4447,'entry data'!B:C,2,0)),"",VLOOKUP(A4447,'entry data'!B:C,2,0))</f>
        <v/>
      </c>
      <c r="E4447" s="9" t="str">
        <f>IF(ISERROR(VLOOKUP(A4447,'entry data'!B:E,4,0)),"",VLOOKUP(A4447,'entry data'!B:E,4,0))</f>
        <v/>
      </c>
      <c r="F4447" s="11" t="str">
        <f>IF(A4447="","",IF(ISERROR(VLOOKUP(A4447,'entry data'!B:F,5,0)),"",VLOOKUP(A4447,'entry data'!B:F,5,0)))</f>
        <v/>
      </c>
      <c r="G4447" s="12" t="str">
        <f>IF(A4447="","",IF(ISERROR(VLOOKUP(A4447,'entry data'!B:I,8,0)),"",VLOOKUP(A4447,'entry data'!B:I,7,0)))</f>
        <v/>
      </c>
      <c r="H4447" s="13" t="str">
        <f>IF(A4447="","",IF(B4447=1,VLOOKUP(A4447,'entry data'!B:D,3,0),I4446))</f>
        <v/>
      </c>
      <c r="I4447" s="14" t="str">
        <f>IF(A4447="","",IF(E4447="weekly",7,IF(E4447="fortnightly",14,IF(E4447="monthly",DATE(IF(MONTH(H4447)=12,YEAR(H4447)+1,YEAR(H4447)),VLOOKUP(MONTH(H4447),index!$D$2:$G$13,2,0),DAY(H4447)),
IF(E4447="quarterly",DATE(IF(MONTH(H4447)&gt;=10,YEAR(H4447)+1,YEAR(H4447)),VLOOKUP(MONTH(H4447),index!$D$2:$G$13,3,0),DAY(H4447)),
IF(E4447="halfyearly",DATE(IF(MONTH(H4447)&gt;=7,YEAR(H4447)+1,YEAR(H4447)),VLOOKUP(MONTH(H4447),index!$D$2:$G$13,4,0),DAY(H4447)),
DATE(YEAR(H4447)+1,MONTH(H4447),DAY(H4447)))))-H4447))+H4447)</f>
        <v/>
      </c>
      <c r="J4447" s="9" t="str">
        <f t="shared" si="436"/>
        <v/>
      </c>
      <c r="K4447" s="11" t="str">
        <f t="shared" si="437"/>
        <v/>
      </c>
      <c r="L4447" s="11" t="str">
        <f t="shared" si="438"/>
        <v/>
      </c>
      <c r="M4447" s="11" t="str">
        <f>IF(A4447="","",VLOOKUP(E4447,index!$A$1:$B$6,2,0)*K4447*G4447)</f>
        <v/>
      </c>
      <c r="N4447" s="11" t="str">
        <f>IF(A4447="","",-PMT(G4447*VLOOKUP(E4447,index!$A$1:$B$6,2,0),C4447,F4447,0,0))</f>
        <v/>
      </c>
      <c r="O4447" s="11" t="str">
        <f t="shared" si="439"/>
        <v/>
      </c>
      <c r="P4447" s="11" t="str">
        <f t="shared" si="434"/>
        <v/>
      </c>
    </row>
    <row r="4448" spans="1:16" x14ac:dyDescent="0.25">
      <c r="A4448" s="9" t="str">
        <f>IF(A4447="","",IF(B4447&lt;C4447,A4447,IF(A4447=MAX('entry data'!$B$8:$B$507),"",A4447+1)))</f>
        <v/>
      </c>
      <c r="B4448" s="9" t="str">
        <f t="shared" si="435"/>
        <v/>
      </c>
      <c r="C4448" s="9" t="str">
        <f>IF(ISERROR(VLOOKUP(A4448,'entry data'!B:G,6,0)),"",VLOOKUP(A4448,'entry data'!B:G,6,0))</f>
        <v/>
      </c>
      <c r="D4448" s="9" t="str">
        <f>IF(ISERROR(VLOOKUP(A4448,'entry data'!B:C,2,0)),"",VLOOKUP(A4448,'entry data'!B:C,2,0))</f>
        <v/>
      </c>
      <c r="E4448" s="9" t="str">
        <f>IF(ISERROR(VLOOKUP(A4448,'entry data'!B:E,4,0)),"",VLOOKUP(A4448,'entry data'!B:E,4,0))</f>
        <v/>
      </c>
      <c r="F4448" s="11" t="str">
        <f>IF(A4448="","",IF(ISERROR(VLOOKUP(A4448,'entry data'!B:F,5,0)),"",VLOOKUP(A4448,'entry data'!B:F,5,0)))</f>
        <v/>
      </c>
      <c r="G4448" s="12" t="str">
        <f>IF(A4448="","",IF(ISERROR(VLOOKUP(A4448,'entry data'!B:I,8,0)),"",VLOOKUP(A4448,'entry data'!B:I,7,0)))</f>
        <v/>
      </c>
      <c r="H4448" s="13" t="str">
        <f>IF(A4448="","",IF(B4448=1,VLOOKUP(A4448,'entry data'!B:D,3,0),I4447))</f>
        <v/>
      </c>
      <c r="I4448" s="14" t="str">
        <f>IF(A4448="","",IF(E4448="weekly",7,IF(E4448="fortnightly",14,IF(E4448="monthly",DATE(IF(MONTH(H4448)=12,YEAR(H4448)+1,YEAR(H4448)),VLOOKUP(MONTH(H4448),index!$D$2:$G$13,2,0),DAY(H4448)),
IF(E4448="quarterly",DATE(IF(MONTH(H4448)&gt;=10,YEAR(H4448)+1,YEAR(H4448)),VLOOKUP(MONTH(H4448),index!$D$2:$G$13,3,0),DAY(H4448)),
IF(E4448="halfyearly",DATE(IF(MONTH(H4448)&gt;=7,YEAR(H4448)+1,YEAR(H4448)),VLOOKUP(MONTH(H4448),index!$D$2:$G$13,4,0),DAY(H4448)),
DATE(YEAR(H4448)+1,MONTH(H4448),DAY(H4448)))))-H4448))+H4448)</f>
        <v/>
      </c>
      <c r="J4448" s="9" t="str">
        <f t="shared" si="436"/>
        <v/>
      </c>
      <c r="K4448" s="11" t="str">
        <f t="shared" si="437"/>
        <v/>
      </c>
      <c r="L4448" s="11" t="str">
        <f t="shared" si="438"/>
        <v/>
      </c>
      <c r="M4448" s="11" t="str">
        <f>IF(A4448="","",VLOOKUP(E4448,index!$A$1:$B$6,2,0)*K4448*G4448)</f>
        <v/>
      </c>
      <c r="N4448" s="11" t="str">
        <f>IF(A4448="","",-PMT(G4448*VLOOKUP(E4448,index!$A$1:$B$6,2,0),C4448,F4448,0,0))</f>
        <v/>
      </c>
      <c r="O4448" s="11" t="str">
        <f t="shared" si="439"/>
        <v/>
      </c>
      <c r="P4448" s="11" t="str">
        <f t="shared" si="434"/>
        <v/>
      </c>
    </row>
    <row r="4449" spans="1:16" x14ac:dyDescent="0.25">
      <c r="A4449" s="9" t="str">
        <f>IF(A4448="","",IF(B4448&lt;C4448,A4448,IF(A4448=MAX('entry data'!$B$8:$B$507),"",A4448+1)))</f>
        <v/>
      </c>
      <c r="B4449" s="9" t="str">
        <f t="shared" si="435"/>
        <v/>
      </c>
      <c r="C4449" s="9" t="str">
        <f>IF(ISERROR(VLOOKUP(A4449,'entry data'!B:G,6,0)),"",VLOOKUP(A4449,'entry data'!B:G,6,0))</f>
        <v/>
      </c>
      <c r="D4449" s="9" t="str">
        <f>IF(ISERROR(VLOOKUP(A4449,'entry data'!B:C,2,0)),"",VLOOKUP(A4449,'entry data'!B:C,2,0))</f>
        <v/>
      </c>
      <c r="E4449" s="9" t="str">
        <f>IF(ISERROR(VLOOKUP(A4449,'entry data'!B:E,4,0)),"",VLOOKUP(A4449,'entry data'!B:E,4,0))</f>
        <v/>
      </c>
      <c r="F4449" s="11" t="str">
        <f>IF(A4449="","",IF(ISERROR(VLOOKUP(A4449,'entry data'!B:F,5,0)),"",VLOOKUP(A4449,'entry data'!B:F,5,0)))</f>
        <v/>
      </c>
      <c r="G4449" s="12" t="str">
        <f>IF(A4449="","",IF(ISERROR(VLOOKUP(A4449,'entry data'!B:I,8,0)),"",VLOOKUP(A4449,'entry data'!B:I,7,0)))</f>
        <v/>
      </c>
      <c r="H4449" s="13" t="str">
        <f>IF(A4449="","",IF(B4449=1,VLOOKUP(A4449,'entry data'!B:D,3,0),I4448))</f>
        <v/>
      </c>
      <c r="I4449" s="14" t="str">
        <f>IF(A4449="","",IF(E4449="weekly",7,IF(E4449="fortnightly",14,IF(E4449="monthly",DATE(IF(MONTH(H4449)=12,YEAR(H4449)+1,YEAR(H4449)),VLOOKUP(MONTH(H4449),index!$D$2:$G$13,2,0),DAY(H4449)),
IF(E4449="quarterly",DATE(IF(MONTH(H4449)&gt;=10,YEAR(H4449)+1,YEAR(H4449)),VLOOKUP(MONTH(H4449),index!$D$2:$G$13,3,0),DAY(H4449)),
IF(E4449="halfyearly",DATE(IF(MONTH(H4449)&gt;=7,YEAR(H4449)+1,YEAR(H4449)),VLOOKUP(MONTH(H4449),index!$D$2:$G$13,4,0),DAY(H4449)),
DATE(YEAR(H4449)+1,MONTH(H4449),DAY(H4449)))))-H4449))+H4449)</f>
        <v/>
      </c>
      <c r="J4449" s="9" t="str">
        <f t="shared" si="436"/>
        <v/>
      </c>
      <c r="K4449" s="11" t="str">
        <f t="shared" si="437"/>
        <v/>
      </c>
      <c r="L4449" s="11" t="str">
        <f t="shared" si="438"/>
        <v/>
      </c>
      <c r="M4449" s="11" t="str">
        <f>IF(A4449="","",VLOOKUP(E4449,index!$A$1:$B$6,2,0)*K4449*G4449)</f>
        <v/>
      </c>
      <c r="N4449" s="11" t="str">
        <f>IF(A4449="","",-PMT(G4449*VLOOKUP(E4449,index!$A$1:$B$6,2,0),C4449,F4449,0,0))</f>
        <v/>
      </c>
      <c r="O4449" s="11" t="str">
        <f t="shared" si="439"/>
        <v/>
      </c>
      <c r="P4449" s="11" t="str">
        <f t="shared" si="434"/>
        <v/>
      </c>
    </row>
    <row r="4450" spans="1:16" x14ac:dyDescent="0.25">
      <c r="A4450" s="9" t="str">
        <f>IF(A4449="","",IF(B4449&lt;C4449,A4449,IF(A4449=MAX('entry data'!$B$8:$B$507),"",A4449+1)))</f>
        <v/>
      </c>
      <c r="B4450" s="9" t="str">
        <f t="shared" si="435"/>
        <v/>
      </c>
      <c r="C4450" s="9" t="str">
        <f>IF(ISERROR(VLOOKUP(A4450,'entry data'!B:G,6,0)),"",VLOOKUP(A4450,'entry data'!B:G,6,0))</f>
        <v/>
      </c>
      <c r="D4450" s="9" t="str">
        <f>IF(ISERROR(VLOOKUP(A4450,'entry data'!B:C,2,0)),"",VLOOKUP(A4450,'entry data'!B:C,2,0))</f>
        <v/>
      </c>
      <c r="E4450" s="9" t="str">
        <f>IF(ISERROR(VLOOKUP(A4450,'entry data'!B:E,4,0)),"",VLOOKUP(A4450,'entry data'!B:E,4,0))</f>
        <v/>
      </c>
      <c r="F4450" s="11" t="str">
        <f>IF(A4450="","",IF(ISERROR(VLOOKUP(A4450,'entry data'!B:F,5,0)),"",VLOOKUP(A4450,'entry data'!B:F,5,0)))</f>
        <v/>
      </c>
      <c r="G4450" s="12" t="str">
        <f>IF(A4450="","",IF(ISERROR(VLOOKUP(A4450,'entry data'!B:I,8,0)),"",VLOOKUP(A4450,'entry data'!B:I,7,0)))</f>
        <v/>
      </c>
      <c r="H4450" s="13" t="str">
        <f>IF(A4450="","",IF(B4450=1,VLOOKUP(A4450,'entry data'!B:D,3,0),I4449))</f>
        <v/>
      </c>
      <c r="I4450" s="14" t="str">
        <f>IF(A4450="","",IF(E4450="weekly",7,IF(E4450="fortnightly",14,IF(E4450="monthly",DATE(IF(MONTH(H4450)=12,YEAR(H4450)+1,YEAR(H4450)),VLOOKUP(MONTH(H4450),index!$D$2:$G$13,2,0),DAY(H4450)),
IF(E4450="quarterly",DATE(IF(MONTH(H4450)&gt;=10,YEAR(H4450)+1,YEAR(H4450)),VLOOKUP(MONTH(H4450),index!$D$2:$G$13,3,0),DAY(H4450)),
IF(E4450="halfyearly",DATE(IF(MONTH(H4450)&gt;=7,YEAR(H4450)+1,YEAR(H4450)),VLOOKUP(MONTH(H4450),index!$D$2:$G$13,4,0),DAY(H4450)),
DATE(YEAR(H4450)+1,MONTH(H4450),DAY(H4450)))))-H4450))+H4450)</f>
        <v/>
      </c>
      <c r="J4450" s="9" t="str">
        <f t="shared" si="436"/>
        <v/>
      </c>
      <c r="K4450" s="11" t="str">
        <f t="shared" si="437"/>
        <v/>
      </c>
      <c r="L4450" s="11" t="str">
        <f t="shared" si="438"/>
        <v/>
      </c>
      <c r="M4450" s="11" t="str">
        <f>IF(A4450="","",VLOOKUP(E4450,index!$A$1:$B$6,2,0)*K4450*G4450)</f>
        <v/>
      </c>
      <c r="N4450" s="11" t="str">
        <f>IF(A4450="","",-PMT(G4450*VLOOKUP(E4450,index!$A$1:$B$6,2,0),C4450,F4450,0,0))</f>
        <v/>
      </c>
      <c r="O4450" s="11" t="str">
        <f t="shared" si="439"/>
        <v/>
      </c>
      <c r="P4450" s="11" t="str">
        <f t="shared" si="434"/>
        <v/>
      </c>
    </row>
    <row r="4451" spans="1:16" x14ac:dyDescent="0.25">
      <c r="A4451" s="9" t="str">
        <f>IF(A4450="","",IF(B4450&lt;C4450,A4450,IF(A4450=MAX('entry data'!$B$8:$B$507),"",A4450+1)))</f>
        <v/>
      </c>
      <c r="B4451" s="9" t="str">
        <f t="shared" si="435"/>
        <v/>
      </c>
      <c r="C4451" s="9" t="str">
        <f>IF(ISERROR(VLOOKUP(A4451,'entry data'!B:G,6,0)),"",VLOOKUP(A4451,'entry data'!B:G,6,0))</f>
        <v/>
      </c>
      <c r="D4451" s="9" t="str">
        <f>IF(ISERROR(VLOOKUP(A4451,'entry data'!B:C,2,0)),"",VLOOKUP(A4451,'entry data'!B:C,2,0))</f>
        <v/>
      </c>
      <c r="E4451" s="9" t="str">
        <f>IF(ISERROR(VLOOKUP(A4451,'entry data'!B:E,4,0)),"",VLOOKUP(A4451,'entry data'!B:E,4,0))</f>
        <v/>
      </c>
      <c r="F4451" s="11" t="str">
        <f>IF(A4451="","",IF(ISERROR(VLOOKUP(A4451,'entry data'!B:F,5,0)),"",VLOOKUP(A4451,'entry data'!B:F,5,0)))</f>
        <v/>
      </c>
      <c r="G4451" s="12" t="str">
        <f>IF(A4451="","",IF(ISERROR(VLOOKUP(A4451,'entry data'!B:I,8,0)),"",VLOOKUP(A4451,'entry data'!B:I,7,0)))</f>
        <v/>
      </c>
      <c r="H4451" s="13" t="str">
        <f>IF(A4451="","",IF(B4451=1,VLOOKUP(A4451,'entry data'!B:D,3,0),I4450))</f>
        <v/>
      </c>
      <c r="I4451" s="14" t="str">
        <f>IF(A4451="","",IF(E4451="weekly",7,IF(E4451="fortnightly",14,IF(E4451="monthly",DATE(IF(MONTH(H4451)=12,YEAR(H4451)+1,YEAR(H4451)),VLOOKUP(MONTH(H4451),index!$D$2:$G$13,2,0),DAY(H4451)),
IF(E4451="quarterly",DATE(IF(MONTH(H4451)&gt;=10,YEAR(H4451)+1,YEAR(H4451)),VLOOKUP(MONTH(H4451),index!$D$2:$G$13,3,0),DAY(H4451)),
IF(E4451="halfyearly",DATE(IF(MONTH(H4451)&gt;=7,YEAR(H4451)+1,YEAR(H4451)),VLOOKUP(MONTH(H4451),index!$D$2:$G$13,4,0),DAY(H4451)),
DATE(YEAR(H4451)+1,MONTH(H4451),DAY(H4451)))))-H4451))+H4451)</f>
        <v/>
      </c>
      <c r="J4451" s="9" t="str">
        <f t="shared" si="436"/>
        <v/>
      </c>
      <c r="K4451" s="11" t="str">
        <f t="shared" si="437"/>
        <v/>
      </c>
      <c r="L4451" s="11" t="str">
        <f t="shared" si="438"/>
        <v/>
      </c>
      <c r="M4451" s="11" t="str">
        <f>IF(A4451="","",VLOOKUP(E4451,index!$A$1:$B$6,2,0)*K4451*G4451)</f>
        <v/>
      </c>
      <c r="N4451" s="11" t="str">
        <f>IF(A4451="","",-PMT(G4451*VLOOKUP(E4451,index!$A$1:$B$6,2,0),C4451,F4451,0,0))</f>
        <v/>
      </c>
      <c r="O4451" s="11" t="str">
        <f t="shared" si="439"/>
        <v/>
      </c>
      <c r="P4451" s="11" t="str">
        <f t="shared" si="434"/>
        <v/>
      </c>
    </row>
    <row r="4452" spans="1:16" x14ac:dyDescent="0.25">
      <c r="A4452" s="9" t="str">
        <f>IF(A4451="","",IF(B4451&lt;C4451,A4451,IF(A4451=MAX('entry data'!$B$8:$B$507),"",A4451+1)))</f>
        <v/>
      </c>
      <c r="B4452" s="9" t="str">
        <f t="shared" si="435"/>
        <v/>
      </c>
      <c r="C4452" s="9" t="str">
        <f>IF(ISERROR(VLOOKUP(A4452,'entry data'!B:G,6,0)),"",VLOOKUP(A4452,'entry data'!B:G,6,0))</f>
        <v/>
      </c>
      <c r="D4452" s="9" t="str">
        <f>IF(ISERROR(VLOOKUP(A4452,'entry data'!B:C,2,0)),"",VLOOKUP(A4452,'entry data'!B:C,2,0))</f>
        <v/>
      </c>
      <c r="E4452" s="9" t="str">
        <f>IF(ISERROR(VLOOKUP(A4452,'entry data'!B:E,4,0)),"",VLOOKUP(A4452,'entry data'!B:E,4,0))</f>
        <v/>
      </c>
      <c r="F4452" s="11" t="str">
        <f>IF(A4452="","",IF(ISERROR(VLOOKUP(A4452,'entry data'!B:F,5,0)),"",VLOOKUP(A4452,'entry data'!B:F,5,0)))</f>
        <v/>
      </c>
      <c r="G4452" s="12" t="str">
        <f>IF(A4452="","",IF(ISERROR(VLOOKUP(A4452,'entry data'!B:I,8,0)),"",VLOOKUP(A4452,'entry data'!B:I,7,0)))</f>
        <v/>
      </c>
      <c r="H4452" s="13" t="str">
        <f>IF(A4452="","",IF(B4452=1,VLOOKUP(A4452,'entry data'!B:D,3,0),I4451))</f>
        <v/>
      </c>
      <c r="I4452" s="14" t="str">
        <f>IF(A4452="","",IF(E4452="weekly",7,IF(E4452="fortnightly",14,IF(E4452="monthly",DATE(IF(MONTH(H4452)=12,YEAR(H4452)+1,YEAR(H4452)),VLOOKUP(MONTH(H4452),index!$D$2:$G$13,2,0),DAY(H4452)),
IF(E4452="quarterly",DATE(IF(MONTH(H4452)&gt;=10,YEAR(H4452)+1,YEAR(H4452)),VLOOKUP(MONTH(H4452),index!$D$2:$G$13,3,0),DAY(H4452)),
IF(E4452="halfyearly",DATE(IF(MONTH(H4452)&gt;=7,YEAR(H4452)+1,YEAR(H4452)),VLOOKUP(MONTH(H4452),index!$D$2:$G$13,4,0),DAY(H4452)),
DATE(YEAR(H4452)+1,MONTH(H4452),DAY(H4452)))))-H4452))+H4452)</f>
        <v/>
      </c>
      <c r="J4452" s="9" t="str">
        <f t="shared" si="436"/>
        <v/>
      </c>
      <c r="K4452" s="11" t="str">
        <f t="shared" si="437"/>
        <v/>
      </c>
      <c r="L4452" s="11" t="str">
        <f t="shared" si="438"/>
        <v/>
      </c>
      <c r="M4452" s="11" t="str">
        <f>IF(A4452="","",VLOOKUP(E4452,index!$A$1:$B$6,2,0)*K4452*G4452)</f>
        <v/>
      </c>
      <c r="N4452" s="11" t="str">
        <f>IF(A4452="","",-PMT(G4452*VLOOKUP(E4452,index!$A$1:$B$6,2,0),C4452,F4452,0,0))</f>
        <v/>
      </c>
      <c r="O4452" s="11" t="str">
        <f t="shared" si="439"/>
        <v/>
      </c>
      <c r="P4452" s="11" t="str">
        <f t="shared" si="434"/>
        <v/>
      </c>
    </row>
    <row r="4453" spans="1:16" x14ac:dyDescent="0.25">
      <c r="A4453" s="9" t="str">
        <f>IF(A4452="","",IF(B4452&lt;C4452,A4452,IF(A4452=MAX('entry data'!$B$8:$B$507),"",A4452+1)))</f>
        <v/>
      </c>
      <c r="B4453" s="9" t="str">
        <f t="shared" si="435"/>
        <v/>
      </c>
      <c r="C4453" s="9" t="str">
        <f>IF(ISERROR(VLOOKUP(A4453,'entry data'!B:G,6,0)),"",VLOOKUP(A4453,'entry data'!B:G,6,0))</f>
        <v/>
      </c>
      <c r="D4453" s="9" t="str">
        <f>IF(ISERROR(VLOOKUP(A4453,'entry data'!B:C,2,0)),"",VLOOKUP(A4453,'entry data'!B:C,2,0))</f>
        <v/>
      </c>
      <c r="E4453" s="9" t="str">
        <f>IF(ISERROR(VLOOKUP(A4453,'entry data'!B:E,4,0)),"",VLOOKUP(A4453,'entry data'!B:E,4,0))</f>
        <v/>
      </c>
      <c r="F4453" s="11" t="str">
        <f>IF(A4453="","",IF(ISERROR(VLOOKUP(A4453,'entry data'!B:F,5,0)),"",VLOOKUP(A4453,'entry data'!B:F,5,0)))</f>
        <v/>
      </c>
      <c r="G4453" s="12" t="str">
        <f>IF(A4453="","",IF(ISERROR(VLOOKUP(A4453,'entry data'!B:I,8,0)),"",VLOOKUP(A4453,'entry data'!B:I,7,0)))</f>
        <v/>
      </c>
      <c r="H4453" s="13" t="str">
        <f>IF(A4453="","",IF(B4453=1,VLOOKUP(A4453,'entry data'!B:D,3,0),I4452))</f>
        <v/>
      </c>
      <c r="I4453" s="14" t="str">
        <f>IF(A4453="","",IF(E4453="weekly",7,IF(E4453="fortnightly",14,IF(E4453="monthly",DATE(IF(MONTH(H4453)=12,YEAR(H4453)+1,YEAR(H4453)),VLOOKUP(MONTH(H4453),index!$D$2:$G$13,2,0),DAY(H4453)),
IF(E4453="quarterly",DATE(IF(MONTH(H4453)&gt;=10,YEAR(H4453)+1,YEAR(H4453)),VLOOKUP(MONTH(H4453),index!$D$2:$G$13,3,0),DAY(H4453)),
IF(E4453="halfyearly",DATE(IF(MONTH(H4453)&gt;=7,YEAR(H4453)+1,YEAR(H4453)),VLOOKUP(MONTH(H4453),index!$D$2:$G$13,4,0),DAY(H4453)),
DATE(YEAR(H4453)+1,MONTH(H4453),DAY(H4453)))))-H4453))+H4453)</f>
        <v/>
      </c>
      <c r="J4453" s="9" t="str">
        <f t="shared" si="436"/>
        <v/>
      </c>
      <c r="K4453" s="11" t="str">
        <f t="shared" si="437"/>
        <v/>
      </c>
      <c r="L4453" s="11" t="str">
        <f t="shared" si="438"/>
        <v/>
      </c>
      <c r="M4453" s="11" t="str">
        <f>IF(A4453="","",VLOOKUP(E4453,index!$A$1:$B$6,2,0)*K4453*G4453)</f>
        <v/>
      </c>
      <c r="N4453" s="11" t="str">
        <f>IF(A4453="","",-PMT(G4453*VLOOKUP(E4453,index!$A$1:$B$6,2,0),C4453,F4453,0,0))</f>
        <v/>
      </c>
      <c r="O4453" s="11" t="str">
        <f t="shared" si="439"/>
        <v/>
      </c>
      <c r="P4453" s="11" t="str">
        <f t="shared" si="434"/>
        <v/>
      </c>
    </row>
    <row r="4454" spans="1:16" x14ac:dyDescent="0.25">
      <c r="A4454" s="9" t="str">
        <f>IF(A4453="","",IF(B4453&lt;C4453,A4453,IF(A4453=MAX('entry data'!$B$8:$B$507),"",A4453+1)))</f>
        <v/>
      </c>
      <c r="B4454" s="9" t="str">
        <f t="shared" si="435"/>
        <v/>
      </c>
      <c r="C4454" s="9" t="str">
        <f>IF(ISERROR(VLOOKUP(A4454,'entry data'!B:G,6,0)),"",VLOOKUP(A4454,'entry data'!B:G,6,0))</f>
        <v/>
      </c>
      <c r="D4454" s="9" t="str">
        <f>IF(ISERROR(VLOOKUP(A4454,'entry data'!B:C,2,0)),"",VLOOKUP(A4454,'entry data'!B:C,2,0))</f>
        <v/>
      </c>
      <c r="E4454" s="9" t="str">
        <f>IF(ISERROR(VLOOKUP(A4454,'entry data'!B:E,4,0)),"",VLOOKUP(A4454,'entry data'!B:E,4,0))</f>
        <v/>
      </c>
      <c r="F4454" s="11" t="str">
        <f>IF(A4454="","",IF(ISERROR(VLOOKUP(A4454,'entry data'!B:F,5,0)),"",VLOOKUP(A4454,'entry data'!B:F,5,0)))</f>
        <v/>
      </c>
      <c r="G4454" s="12" t="str">
        <f>IF(A4454="","",IF(ISERROR(VLOOKUP(A4454,'entry data'!B:I,8,0)),"",VLOOKUP(A4454,'entry data'!B:I,7,0)))</f>
        <v/>
      </c>
      <c r="H4454" s="13" t="str">
        <f>IF(A4454="","",IF(B4454=1,VLOOKUP(A4454,'entry data'!B:D,3,0),I4453))</f>
        <v/>
      </c>
      <c r="I4454" s="14" t="str">
        <f>IF(A4454="","",IF(E4454="weekly",7,IF(E4454="fortnightly",14,IF(E4454="monthly",DATE(IF(MONTH(H4454)=12,YEAR(H4454)+1,YEAR(H4454)),VLOOKUP(MONTH(H4454),index!$D$2:$G$13,2,0),DAY(H4454)),
IF(E4454="quarterly",DATE(IF(MONTH(H4454)&gt;=10,YEAR(H4454)+1,YEAR(H4454)),VLOOKUP(MONTH(H4454),index!$D$2:$G$13,3,0),DAY(H4454)),
IF(E4454="halfyearly",DATE(IF(MONTH(H4454)&gt;=7,YEAR(H4454)+1,YEAR(H4454)),VLOOKUP(MONTH(H4454),index!$D$2:$G$13,4,0),DAY(H4454)),
DATE(YEAR(H4454)+1,MONTH(H4454),DAY(H4454)))))-H4454))+H4454)</f>
        <v/>
      </c>
      <c r="J4454" s="9" t="str">
        <f t="shared" si="436"/>
        <v/>
      </c>
      <c r="K4454" s="11" t="str">
        <f t="shared" si="437"/>
        <v/>
      </c>
      <c r="L4454" s="11" t="str">
        <f t="shared" si="438"/>
        <v/>
      </c>
      <c r="M4454" s="11" t="str">
        <f>IF(A4454="","",VLOOKUP(E4454,index!$A$1:$B$6,2,0)*K4454*G4454)</f>
        <v/>
      </c>
      <c r="N4454" s="11" t="str">
        <f>IF(A4454="","",-PMT(G4454*VLOOKUP(E4454,index!$A$1:$B$6,2,0),C4454,F4454,0,0))</f>
        <v/>
      </c>
      <c r="O4454" s="11" t="str">
        <f t="shared" si="439"/>
        <v/>
      </c>
      <c r="P4454" s="11" t="str">
        <f t="shared" si="434"/>
        <v/>
      </c>
    </row>
    <row r="4455" spans="1:16" x14ac:dyDescent="0.25">
      <c r="A4455" s="9" t="str">
        <f>IF(A4454="","",IF(B4454&lt;C4454,A4454,IF(A4454=MAX('entry data'!$B$8:$B$507),"",A4454+1)))</f>
        <v/>
      </c>
      <c r="B4455" s="9" t="str">
        <f t="shared" si="435"/>
        <v/>
      </c>
      <c r="C4455" s="9" t="str">
        <f>IF(ISERROR(VLOOKUP(A4455,'entry data'!B:G,6,0)),"",VLOOKUP(A4455,'entry data'!B:G,6,0))</f>
        <v/>
      </c>
      <c r="D4455" s="9" t="str">
        <f>IF(ISERROR(VLOOKUP(A4455,'entry data'!B:C,2,0)),"",VLOOKUP(A4455,'entry data'!B:C,2,0))</f>
        <v/>
      </c>
      <c r="E4455" s="9" t="str">
        <f>IF(ISERROR(VLOOKUP(A4455,'entry data'!B:E,4,0)),"",VLOOKUP(A4455,'entry data'!B:E,4,0))</f>
        <v/>
      </c>
      <c r="F4455" s="11" t="str">
        <f>IF(A4455="","",IF(ISERROR(VLOOKUP(A4455,'entry data'!B:F,5,0)),"",VLOOKUP(A4455,'entry data'!B:F,5,0)))</f>
        <v/>
      </c>
      <c r="G4455" s="12" t="str">
        <f>IF(A4455="","",IF(ISERROR(VLOOKUP(A4455,'entry data'!B:I,8,0)),"",VLOOKUP(A4455,'entry data'!B:I,7,0)))</f>
        <v/>
      </c>
      <c r="H4455" s="13" t="str">
        <f>IF(A4455="","",IF(B4455=1,VLOOKUP(A4455,'entry data'!B:D,3,0),I4454))</f>
        <v/>
      </c>
      <c r="I4455" s="14" t="str">
        <f>IF(A4455="","",IF(E4455="weekly",7,IF(E4455="fortnightly",14,IF(E4455="monthly",DATE(IF(MONTH(H4455)=12,YEAR(H4455)+1,YEAR(H4455)),VLOOKUP(MONTH(H4455),index!$D$2:$G$13,2,0),DAY(H4455)),
IF(E4455="quarterly",DATE(IF(MONTH(H4455)&gt;=10,YEAR(H4455)+1,YEAR(H4455)),VLOOKUP(MONTH(H4455),index!$D$2:$G$13,3,0),DAY(H4455)),
IF(E4455="halfyearly",DATE(IF(MONTH(H4455)&gt;=7,YEAR(H4455)+1,YEAR(H4455)),VLOOKUP(MONTH(H4455),index!$D$2:$G$13,4,0),DAY(H4455)),
DATE(YEAR(H4455)+1,MONTH(H4455),DAY(H4455)))))-H4455))+H4455)</f>
        <v/>
      </c>
      <c r="J4455" s="9" t="str">
        <f t="shared" si="436"/>
        <v/>
      </c>
      <c r="K4455" s="11" t="str">
        <f t="shared" si="437"/>
        <v/>
      </c>
      <c r="L4455" s="11" t="str">
        <f t="shared" si="438"/>
        <v/>
      </c>
      <c r="M4455" s="11" t="str">
        <f>IF(A4455="","",VLOOKUP(E4455,index!$A$1:$B$6,2,0)*K4455*G4455)</f>
        <v/>
      </c>
      <c r="N4455" s="11" t="str">
        <f>IF(A4455="","",-PMT(G4455*VLOOKUP(E4455,index!$A$1:$B$6,2,0),C4455,F4455,0,0))</f>
        <v/>
      </c>
      <c r="O4455" s="11" t="str">
        <f t="shared" si="439"/>
        <v/>
      </c>
      <c r="P4455" s="11" t="str">
        <f t="shared" si="434"/>
        <v/>
      </c>
    </row>
    <row r="4456" spans="1:16" x14ac:dyDescent="0.25">
      <c r="A4456" s="9" t="str">
        <f>IF(A4455="","",IF(B4455&lt;C4455,A4455,IF(A4455=MAX('entry data'!$B$8:$B$507),"",A4455+1)))</f>
        <v/>
      </c>
      <c r="B4456" s="9" t="str">
        <f t="shared" si="435"/>
        <v/>
      </c>
      <c r="C4456" s="9" t="str">
        <f>IF(ISERROR(VLOOKUP(A4456,'entry data'!B:G,6,0)),"",VLOOKUP(A4456,'entry data'!B:G,6,0))</f>
        <v/>
      </c>
      <c r="D4456" s="9" t="str">
        <f>IF(ISERROR(VLOOKUP(A4456,'entry data'!B:C,2,0)),"",VLOOKUP(A4456,'entry data'!B:C,2,0))</f>
        <v/>
      </c>
      <c r="E4456" s="9" t="str">
        <f>IF(ISERROR(VLOOKUP(A4456,'entry data'!B:E,4,0)),"",VLOOKUP(A4456,'entry data'!B:E,4,0))</f>
        <v/>
      </c>
      <c r="F4456" s="11" t="str">
        <f>IF(A4456="","",IF(ISERROR(VLOOKUP(A4456,'entry data'!B:F,5,0)),"",VLOOKUP(A4456,'entry data'!B:F,5,0)))</f>
        <v/>
      </c>
      <c r="G4456" s="12" t="str">
        <f>IF(A4456="","",IF(ISERROR(VLOOKUP(A4456,'entry data'!B:I,8,0)),"",VLOOKUP(A4456,'entry data'!B:I,7,0)))</f>
        <v/>
      </c>
      <c r="H4456" s="13" t="str">
        <f>IF(A4456="","",IF(B4456=1,VLOOKUP(A4456,'entry data'!B:D,3,0),I4455))</f>
        <v/>
      </c>
      <c r="I4456" s="14" t="str">
        <f>IF(A4456="","",IF(E4456="weekly",7,IF(E4456="fortnightly",14,IF(E4456="monthly",DATE(IF(MONTH(H4456)=12,YEAR(H4456)+1,YEAR(H4456)),VLOOKUP(MONTH(H4456),index!$D$2:$G$13,2,0),DAY(H4456)),
IF(E4456="quarterly",DATE(IF(MONTH(H4456)&gt;=10,YEAR(H4456)+1,YEAR(H4456)),VLOOKUP(MONTH(H4456),index!$D$2:$G$13,3,0),DAY(H4456)),
IF(E4456="halfyearly",DATE(IF(MONTH(H4456)&gt;=7,YEAR(H4456)+1,YEAR(H4456)),VLOOKUP(MONTH(H4456),index!$D$2:$G$13,4,0),DAY(H4456)),
DATE(YEAR(H4456)+1,MONTH(H4456),DAY(H4456)))))-H4456))+H4456)</f>
        <v/>
      </c>
      <c r="J4456" s="9" t="str">
        <f t="shared" si="436"/>
        <v/>
      </c>
      <c r="K4456" s="11" t="str">
        <f t="shared" si="437"/>
        <v/>
      </c>
      <c r="L4456" s="11" t="str">
        <f t="shared" si="438"/>
        <v/>
      </c>
      <c r="M4456" s="11" t="str">
        <f>IF(A4456="","",VLOOKUP(E4456,index!$A$1:$B$6,2,0)*K4456*G4456)</f>
        <v/>
      </c>
      <c r="N4456" s="11" t="str">
        <f>IF(A4456="","",-PMT(G4456*VLOOKUP(E4456,index!$A$1:$B$6,2,0),C4456,F4456,0,0))</f>
        <v/>
      </c>
      <c r="O4456" s="11" t="str">
        <f t="shared" si="439"/>
        <v/>
      </c>
      <c r="P4456" s="11" t="str">
        <f t="shared" si="434"/>
        <v/>
      </c>
    </row>
    <row r="4457" spans="1:16" x14ac:dyDescent="0.25">
      <c r="A4457" s="9" t="str">
        <f>IF(A4456="","",IF(B4456&lt;C4456,A4456,IF(A4456=MAX('entry data'!$B$8:$B$507),"",A4456+1)))</f>
        <v/>
      </c>
      <c r="B4457" s="9" t="str">
        <f t="shared" si="435"/>
        <v/>
      </c>
      <c r="C4457" s="9" t="str">
        <f>IF(ISERROR(VLOOKUP(A4457,'entry data'!B:G,6,0)),"",VLOOKUP(A4457,'entry data'!B:G,6,0))</f>
        <v/>
      </c>
      <c r="D4457" s="9" t="str">
        <f>IF(ISERROR(VLOOKUP(A4457,'entry data'!B:C,2,0)),"",VLOOKUP(A4457,'entry data'!B:C,2,0))</f>
        <v/>
      </c>
      <c r="E4457" s="9" t="str">
        <f>IF(ISERROR(VLOOKUP(A4457,'entry data'!B:E,4,0)),"",VLOOKUP(A4457,'entry data'!B:E,4,0))</f>
        <v/>
      </c>
      <c r="F4457" s="11" t="str">
        <f>IF(A4457="","",IF(ISERROR(VLOOKUP(A4457,'entry data'!B:F,5,0)),"",VLOOKUP(A4457,'entry data'!B:F,5,0)))</f>
        <v/>
      </c>
      <c r="G4457" s="12" t="str">
        <f>IF(A4457="","",IF(ISERROR(VLOOKUP(A4457,'entry data'!B:I,8,0)),"",VLOOKUP(A4457,'entry data'!B:I,7,0)))</f>
        <v/>
      </c>
      <c r="H4457" s="13" t="str">
        <f>IF(A4457="","",IF(B4457=1,VLOOKUP(A4457,'entry data'!B:D,3,0),I4456))</f>
        <v/>
      </c>
      <c r="I4457" s="14" t="str">
        <f>IF(A4457="","",IF(E4457="weekly",7,IF(E4457="fortnightly",14,IF(E4457="monthly",DATE(IF(MONTH(H4457)=12,YEAR(H4457)+1,YEAR(H4457)),VLOOKUP(MONTH(H4457),index!$D$2:$G$13,2,0),DAY(H4457)),
IF(E4457="quarterly",DATE(IF(MONTH(H4457)&gt;=10,YEAR(H4457)+1,YEAR(H4457)),VLOOKUP(MONTH(H4457),index!$D$2:$G$13,3,0),DAY(H4457)),
IF(E4457="halfyearly",DATE(IF(MONTH(H4457)&gt;=7,YEAR(H4457)+1,YEAR(H4457)),VLOOKUP(MONTH(H4457),index!$D$2:$G$13,4,0),DAY(H4457)),
DATE(YEAR(H4457)+1,MONTH(H4457),DAY(H4457)))))-H4457))+H4457)</f>
        <v/>
      </c>
      <c r="J4457" s="9" t="str">
        <f t="shared" si="436"/>
        <v/>
      </c>
      <c r="K4457" s="11" t="str">
        <f t="shared" si="437"/>
        <v/>
      </c>
      <c r="L4457" s="11" t="str">
        <f t="shared" si="438"/>
        <v/>
      </c>
      <c r="M4457" s="11" t="str">
        <f>IF(A4457="","",VLOOKUP(E4457,index!$A$1:$B$6,2,0)*K4457*G4457)</f>
        <v/>
      </c>
      <c r="N4457" s="11" t="str">
        <f>IF(A4457="","",-PMT(G4457*VLOOKUP(E4457,index!$A$1:$B$6,2,0),C4457,F4457,0,0))</f>
        <v/>
      </c>
      <c r="O4457" s="11" t="str">
        <f t="shared" si="439"/>
        <v/>
      </c>
      <c r="P4457" s="11" t="str">
        <f t="shared" si="434"/>
        <v/>
      </c>
    </row>
    <row r="4458" spans="1:16" x14ac:dyDescent="0.25">
      <c r="A4458" s="9" t="str">
        <f>IF(A4457="","",IF(B4457&lt;C4457,A4457,IF(A4457=MAX('entry data'!$B$8:$B$507),"",A4457+1)))</f>
        <v/>
      </c>
      <c r="B4458" s="9" t="str">
        <f t="shared" si="435"/>
        <v/>
      </c>
      <c r="C4458" s="9" t="str">
        <f>IF(ISERROR(VLOOKUP(A4458,'entry data'!B:G,6,0)),"",VLOOKUP(A4458,'entry data'!B:G,6,0))</f>
        <v/>
      </c>
      <c r="D4458" s="9" t="str">
        <f>IF(ISERROR(VLOOKUP(A4458,'entry data'!B:C,2,0)),"",VLOOKUP(A4458,'entry data'!B:C,2,0))</f>
        <v/>
      </c>
      <c r="E4458" s="9" t="str">
        <f>IF(ISERROR(VLOOKUP(A4458,'entry data'!B:E,4,0)),"",VLOOKUP(A4458,'entry data'!B:E,4,0))</f>
        <v/>
      </c>
      <c r="F4458" s="11" t="str">
        <f>IF(A4458="","",IF(ISERROR(VLOOKUP(A4458,'entry data'!B:F,5,0)),"",VLOOKUP(A4458,'entry data'!B:F,5,0)))</f>
        <v/>
      </c>
      <c r="G4458" s="12" t="str">
        <f>IF(A4458="","",IF(ISERROR(VLOOKUP(A4458,'entry data'!B:I,8,0)),"",VLOOKUP(A4458,'entry data'!B:I,7,0)))</f>
        <v/>
      </c>
      <c r="H4458" s="13" t="str">
        <f>IF(A4458="","",IF(B4458=1,VLOOKUP(A4458,'entry data'!B:D,3,0),I4457))</f>
        <v/>
      </c>
      <c r="I4458" s="14" t="str">
        <f>IF(A4458="","",IF(E4458="weekly",7,IF(E4458="fortnightly",14,IF(E4458="monthly",DATE(IF(MONTH(H4458)=12,YEAR(H4458)+1,YEAR(H4458)),VLOOKUP(MONTH(H4458),index!$D$2:$G$13,2,0),DAY(H4458)),
IF(E4458="quarterly",DATE(IF(MONTH(H4458)&gt;=10,YEAR(H4458)+1,YEAR(H4458)),VLOOKUP(MONTH(H4458),index!$D$2:$G$13,3,0),DAY(H4458)),
IF(E4458="halfyearly",DATE(IF(MONTH(H4458)&gt;=7,YEAR(H4458)+1,YEAR(H4458)),VLOOKUP(MONTH(H4458),index!$D$2:$G$13,4,0),DAY(H4458)),
DATE(YEAR(H4458)+1,MONTH(H4458),DAY(H4458)))))-H4458))+H4458)</f>
        <v/>
      </c>
      <c r="J4458" s="9" t="str">
        <f t="shared" si="436"/>
        <v/>
      </c>
      <c r="K4458" s="11" t="str">
        <f t="shared" si="437"/>
        <v/>
      </c>
      <c r="L4458" s="11" t="str">
        <f t="shared" si="438"/>
        <v/>
      </c>
      <c r="M4458" s="11" t="str">
        <f>IF(A4458="","",VLOOKUP(E4458,index!$A$1:$B$6,2,0)*K4458*G4458)</f>
        <v/>
      </c>
      <c r="N4458" s="11" t="str">
        <f>IF(A4458="","",-PMT(G4458*VLOOKUP(E4458,index!$A$1:$B$6,2,0),C4458,F4458,0,0))</f>
        <v/>
      </c>
      <c r="O4458" s="11" t="str">
        <f t="shared" si="439"/>
        <v/>
      </c>
      <c r="P4458" s="11" t="str">
        <f t="shared" si="434"/>
        <v/>
      </c>
    </row>
    <row r="4459" spans="1:16" x14ac:dyDescent="0.25">
      <c r="A4459" s="9" t="str">
        <f>IF(A4458="","",IF(B4458&lt;C4458,A4458,IF(A4458=MAX('entry data'!$B$8:$B$507),"",A4458+1)))</f>
        <v/>
      </c>
      <c r="B4459" s="9" t="str">
        <f t="shared" si="435"/>
        <v/>
      </c>
      <c r="C4459" s="9" t="str">
        <f>IF(ISERROR(VLOOKUP(A4459,'entry data'!B:G,6,0)),"",VLOOKUP(A4459,'entry data'!B:G,6,0))</f>
        <v/>
      </c>
      <c r="D4459" s="9" t="str">
        <f>IF(ISERROR(VLOOKUP(A4459,'entry data'!B:C,2,0)),"",VLOOKUP(A4459,'entry data'!B:C,2,0))</f>
        <v/>
      </c>
      <c r="E4459" s="9" t="str">
        <f>IF(ISERROR(VLOOKUP(A4459,'entry data'!B:E,4,0)),"",VLOOKUP(A4459,'entry data'!B:E,4,0))</f>
        <v/>
      </c>
      <c r="F4459" s="11" t="str">
        <f>IF(A4459="","",IF(ISERROR(VLOOKUP(A4459,'entry data'!B:F,5,0)),"",VLOOKUP(A4459,'entry data'!B:F,5,0)))</f>
        <v/>
      </c>
      <c r="G4459" s="12" t="str">
        <f>IF(A4459="","",IF(ISERROR(VLOOKUP(A4459,'entry data'!B:I,8,0)),"",VLOOKUP(A4459,'entry data'!B:I,7,0)))</f>
        <v/>
      </c>
      <c r="H4459" s="13" t="str">
        <f>IF(A4459="","",IF(B4459=1,VLOOKUP(A4459,'entry data'!B:D,3,0),I4458))</f>
        <v/>
      </c>
      <c r="I4459" s="14" t="str">
        <f>IF(A4459="","",IF(E4459="weekly",7,IF(E4459="fortnightly",14,IF(E4459="monthly",DATE(IF(MONTH(H4459)=12,YEAR(H4459)+1,YEAR(H4459)),VLOOKUP(MONTH(H4459),index!$D$2:$G$13,2,0),DAY(H4459)),
IF(E4459="quarterly",DATE(IF(MONTH(H4459)&gt;=10,YEAR(H4459)+1,YEAR(H4459)),VLOOKUP(MONTH(H4459),index!$D$2:$G$13,3,0),DAY(H4459)),
IF(E4459="halfyearly",DATE(IF(MONTH(H4459)&gt;=7,YEAR(H4459)+1,YEAR(H4459)),VLOOKUP(MONTH(H4459),index!$D$2:$G$13,4,0),DAY(H4459)),
DATE(YEAR(H4459)+1,MONTH(H4459),DAY(H4459)))))-H4459))+H4459)</f>
        <v/>
      </c>
      <c r="J4459" s="9" t="str">
        <f t="shared" si="436"/>
        <v/>
      </c>
      <c r="K4459" s="11" t="str">
        <f t="shared" si="437"/>
        <v/>
      </c>
      <c r="L4459" s="11" t="str">
        <f t="shared" si="438"/>
        <v/>
      </c>
      <c r="M4459" s="11" t="str">
        <f>IF(A4459="","",VLOOKUP(E4459,index!$A$1:$B$6,2,0)*K4459*G4459)</f>
        <v/>
      </c>
      <c r="N4459" s="11" t="str">
        <f>IF(A4459="","",-PMT(G4459*VLOOKUP(E4459,index!$A$1:$B$6,2,0),C4459,F4459,0,0))</f>
        <v/>
      </c>
      <c r="O4459" s="11" t="str">
        <f t="shared" si="439"/>
        <v/>
      </c>
      <c r="P4459" s="11" t="str">
        <f t="shared" si="434"/>
        <v/>
      </c>
    </row>
    <row r="4460" spans="1:16" x14ac:dyDescent="0.25">
      <c r="A4460" s="9" t="str">
        <f>IF(A4459="","",IF(B4459&lt;C4459,A4459,IF(A4459=MAX('entry data'!$B$8:$B$507),"",A4459+1)))</f>
        <v/>
      </c>
      <c r="B4460" s="9" t="str">
        <f t="shared" si="435"/>
        <v/>
      </c>
      <c r="C4460" s="9" t="str">
        <f>IF(ISERROR(VLOOKUP(A4460,'entry data'!B:G,6,0)),"",VLOOKUP(A4460,'entry data'!B:G,6,0))</f>
        <v/>
      </c>
      <c r="D4460" s="9" t="str">
        <f>IF(ISERROR(VLOOKUP(A4460,'entry data'!B:C,2,0)),"",VLOOKUP(A4460,'entry data'!B:C,2,0))</f>
        <v/>
      </c>
      <c r="E4460" s="9" t="str">
        <f>IF(ISERROR(VLOOKUP(A4460,'entry data'!B:E,4,0)),"",VLOOKUP(A4460,'entry data'!B:E,4,0))</f>
        <v/>
      </c>
      <c r="F4460" s="11" t="str">
        <f>IF(A4460="","",IF(ISERROR(VLOOKUP(A4460,'entry data'!B:F,5,0)),"",VLOOKUP(A4460,'entry data'!B:F,5,0)))</f>
        <v/>
      </c>
      <c r="G4460" s="12" t="str">
        <f>IF(A4460="","",IF(ISERROR(VLOOKUP(A4460,'entry data'!B:I,8,0)),"",VLOOKUP(A4460,'entry data'!B:I,7,0)))</f>
        <v/>
      </c>
      <c r="H4460" s="13" t="str">
        <f>IF(A4460="","",IF(B4460=1,VLOOKUP(A4460,'entry data'!B:D,3,0),I4459))</f>
        <v/>
      </c>
      <c r="I4460" s="14" t="str">
        <f>IF(A4460="","",IF(E4460="weekly",7,IF(E4460="fortnightly",14,IF(E4460="monthly",DATE(IF(MONTH(H4460)=12,YEAR(H4460)+1,YEAR(H4460)),VLOOKUP(MONTH(H4460),index!$D$2:$G$13,2,0),DAY(H4460)),
IF(E4460="quarterly",DATE(IF(MONTH(H4460)&gt;=10,YEAR(H4460)+1,YEAR(H4460)),VLOOKUP(MONTH(H4460),index!$D$2:$G$13,3,0),DAY(H4460)),
IF(E4460="halfyearly",DATE(IF(MONTH(H4460)&gt;=7,YEAR(H4460)+1,YEAR(H4460)),VLOOKUP(MONTH(H4460),index!$D$2:$G$13,4,0),DAY(H4460)),
DATE(YEAR(H4460)+1,MONTH(H4460),DAY(H4460)))))-H4460))+H4460)</f>
        <v/>
      </c>
      <c r="J4460" s="9" t="str">
        <f t="shared" si="436"/>
        <v/>
      </c>
      <c r="K4460" s="11" t="str">
        <f t="shared" si="437"/>
        <v/>
      </c>
      <c r="L4460" s="11" t="str">
        <f t="shared" si="438"/>
        <v/>
      </c>
      <c r="M4460" s="11" t="str">
        <f>IF(A4460="","",VLOOKUP(E4460,index!$A$1:$B$6,2,0)*K4460*G4460)</f>
        <v/>
      </c>
      <c r="N4460" s="11" t="str">
        <f>IF(A4460="","",-PMT(G4460*VLOOKUP(E4460,index!$A$1:$B$6,2,0),C4460,F4460,0,0))</f>
        <v/>
      </c>
      <c r="O4460" s="11" t="str">
        <f t="shared" si="439"/>
        <v/>
      </c>
      <c r="P4460" s="11" t="str">
        <f t="shared" si="434"/>
        <v/>
      </c>
    </row>
    <row r="4461" spans="1:16" x14ac:dyDescent="0.25">
      <c r="A4461" s="9" t="str">
        <f>IF(A4460="","",IF(B4460&lt;C4460,A4460,IF(A4460=MAX('entry data'!$B$8:$B$507),"",A4460+1)))</f>
        <v/>
      </c>
      <c r="B4461" s="9" t="str">
        <f t="shared" si="435"/>
        <v/>
      </c>
      <c r="C4461" s="9" t="str">
        <f>IF(ISERROR(VLOOKUP(A4461,'entry data'!B:G,6,0)),"",VLOOKUP(A4461,'entry data'!B:G,6,0))</f>
        <v/>
      </c>
      <c r="D4461" s="9" t="str">
        <f>IF(ISERROR(VLOOKUP(A4461,'entry data'!B:C,2,0)),"",VLOOKUP(A4461,'entry data'!B:C,2,0))</f>
        <v/>
      </c>
      <c r="E4461" s="9" t="str">
        <f>IF(ISERROR(VLOOKUP(A4461,'entry data'!B:E,4,0)),"",VLOOKUP(A4461,'entry data'!B:E,4,0))</f>
        <v/>
      </c>
      <c r="F4461" s="11" t="str">
        <f>IF(A4461="","",IF(ISERROR(VLOOKUP(A4461,'entry data'!B:F,5,0)),"",VLOOKUP(A4461,'entry data'!B:F,5,0)))</f>
        <v/>
      </c>
      <c r="G4461" s="12" t="str">
        <f>IF(A4461="","",IF(ISERROR(VLOOKUP(A4461,'entry data'!B:I,8,0)),"",VLOOKUP(A4461,'entry data'!B:I,7,0)))</f>
        <v/>
      </c>
      <c r="H4461" s="13" t="str">
        <f>IF(A4461="","",IF(B4461=1,VLOOKUP(A4461,'entry data'!B:D,3,0),I4460))</f>
        <v/>
      </c>
      <c r="I4461" s="14" t="str">
        <f>IF(A4461="","",IF(E4461="weekly",7,IF(E4461="fortnightly",14,IF(E4461="monthly",DATE(IF(MONTH(H4461)=12,YEAR(H4461)+1,YEAR(H4461)),VLOOKUP(MONTH(H4461),index!$D$2:$G$13,2,0),DAY(H4461)),
IF(E4461="quarterly",DATE(IF(MONTH(H4461)&gt;=10,YEAR(H4461)+1,YEAR(H4461)),VLOOKUP(MONTH(H4461),index!$D$2:$G$13,3,0),DAY(H4461)),
IF(E4461="halfyearly",DATE(IF(MONTH(H4461)&gt;=7,YEAR(H4461)+1,YEAR(H4461)),VLOOKUP(MONTH(H4461),index!$D$2:$G$13,4,0),DAY(H4461)),
DATE(YEAR(H4461)+1,MONTH(H4461),DAY(H4461)))))-H4461))+H4461)</f>
        <v/>
      </c>
      <c r="J4461" s="9" t="str">
        <f t="shared" si="436"/>
        <v/>
      </c>
      <c r="K4461" s="11" t="str">
        <f t="shared" si="437"/>
        <v/>
      </c>
      <c r="L4461" s="11" t="str">
        <f t="shared" si="438"/>
        <v/>
      </c>
      <c r="M4461" s="11" t="str">
        <f>IF(A4461="","",VLOOKUP(E4461,index!$A$1:$B$6,2,0)*K4461*G4461)</f>
        <v/>
      </c>
      <c r="N4461" s="11" t="str">
        <f>IF(A4461="","",-PMT(G4461*VLOOKUP(E4461,index!$A$1:$B$6,2,0),C4461,F4461,0,0))</f>
        <v/>
      </c>
      <c r="O4461" s="11" t="str">
        <f t="shared" si="439"/>
        <v/>
      </c>
      <c r="P4461" s="11" t="str">
        <f t="shared" si="434"/>
        <v/>
      </c>
    </row>
    <row r="4462" spans="1:16" x14ac:dyDescent="0.25">
      <c r="A4462" s="9" t="str">
        <f>IF(A4461="","",IF(B4461&lt;C4461,A4461,IF(A4461=MAX('entry data'!$B$8:$B$507),"",A4461+1)))</f>
        <v/>
      </c>
      <c r="B4462" s="9" t="str">
        <f t="shared" si="435"/>
        <v/>
      </c>
      <c r="C4462" s="9" t="str">
        <f>IF(ISERROR(VLOOKUP(A4462,'entry data'!B:G,6,0)),"",VLOOKUP(A4462,'entry data'!B:G,6,0))</f>
        <v/>
      </c>
      <c r="D4462" s="9" t="str">
        <f>IF(ISERROR(VLOOKUP(A4462,'entry data'!B:C,2,0)),"",VLOOKUP(A4462,'entry data'!B:C,2,0))</f>
        <v/>
      </c>
      <c r="E4462" s="9" t="str">
        <f>IF(ISERROR(VLOOKUP(A4462,'entry data'!B:E,4,0)),"",VLOOKUP(A4462,'entry data'!B:E,4,0))</f>
        <v/>
      </c>
      <c r="F4462" s="11" t="str">
        <f>IF(A4462="","",IF(ISERROR(VLOOKUP(A4462,'entry data'!B:F,5,0)),"",VLOOKUP(A4462,'entry data'!B:F,5,0)))</f>
        <v/>
      </c>
      <c r="G4462" s="12" t="str">
        <f>IF(A4462="","",IF(ISERROR(VLOOKUP(A4462,'entry data'!B:I,8,0)),"",VLOOKUP(A4462,'entry data'!B:I,7,0)))</f>
        <v/>
      </c>
      <c r="H4462" s="13" t="str">
        <f>IF(A4462="","",IF(B4462=1,VLOOKUP(A4462,'entry data'!B:D,3,0),I4461))</f>
        <v/>
      </c>
      <c r="I4462" s="14" t="str">
        <f>IF(A4462="","",IF(E4462="weekly",7,IF(E4462="fortnightly",14,IF(E4462="monthly",DATE(IF(MONTH(H4462)=12,YEAR(H4462)+1,YEAR(H4462)),VLOOKUP(MONTH(H4462),index!$D$2:$G$13,2,0),DAY(H4462)),
IF(E4462="quarterly",DATE(IF(MONTH(H4462)&gt;=10,YEAR(H4462)+1,YEAR(H4462)),VLOOKUP(MONTH(H4462),index!$D$2:$G$13,3,0),DAY(H4462)),
IF(E4462="halfyearly",DATE(IF(MONTH(H4462)&gt;=7,YEAR(H4462)+1,YEAR(H4462)),VLOOKUP(MONTH(H4462),index!$D$2:$G$13,4,0),DAY(H4462)),
DATE(YEAR(H4462)+1,MONTH(H4462),DAY(H4462)))))-H4462))+H4462)</f>
        <v/>
      </c>
      <c r="J4462" s="9" t="str">
        <f t="shared" si="436"/>
        <v/>
      </c>
      <c r="K4462" s="11" t="str">
        <f t="shared" si="437"/>
        <v/>
      </c>
      <c r="L4462" s="11" t="str">
        <f t="shared" si="438"/>
        <v/>
      </c>
      <c r="M4462" s="11" t="str">
        <f>IF(A4462="","",VLOOKUP(E4462,index!$A$1:$B$6,2,0)*K4462*G4462)</f>
        <v/>
      </c>
      <c r="N4462" s="11" t="str">
        <f>IF(A4462="","",-PMT(G4462*VLOOKUP(E4462,index!$A$1:$B$6,2,0),C4462,F4462,0,0))</f>
        <v/>
      </c>
      <c r="O4462" s="11" t="str">
        <f t="shared" si="439"/>
        <v/>
      </c>
      <c r="P4462" s="11" t="str">
        <f t="shared" si="434"/>
        <v/>
      </c>
    </row>
    <row r="4463" spans="1:16" x14ac:dyDescent="0.25">
      <c r="A4463" s="9" t="str">
        <f>IF(A4462="","",IF(B4462&lt;C4462,A4462,IF(A4462=MAX('entry data'!$B$8:$B$507),"",A4462+1)))</f>
        <v/>
      </c>
      <c r="B4463" s="9" t="str">
        <f t="shared" si="435"/>
        <v/>
      </c>
      <c r="C4463" s="9" t="str">
        <f>IF(ISERROR(VLOOKUP(A4463,'entry data'!B:G,6,0)),"",VLOOKUP(A4463,'entry data'!B:G,6,0))</f>
        <v/>
      </c>
      <c r="D4463" s="9" t="str">
        <f>IF(ISERROR(VLOOKUP(A4463,'entry data'!B:C,2,0)),"",VLOOKUP(A4463,'entry data'!B:C,2,0))</f>
        <v/>
      </c>
      <c r="E4463" s="9" t="str">
        <f>IF(ISERROR(VLOOKUP(A4463,'entry data'!B:E,4,0)),"",VLOOKUP(A4463,'entry data'!B:E,4,0))</f>
        <v/>
      </c>
      <c r="F4463" s="11" t="str">
        <f>IF(A4463="","",IF(ISERROR(VLOOKUP(A4463,'entry data'!B:F,5,0)),"",VLOOKUP(A4463,'entry data'!B:F,5,0)))</f>
        <v/>
      </c>
      <c r="G4463" s="12" t="str">
        <f>IF(A4463="","",IF(ISERROR(VLOOKUP(A4463,'entry data'!B:I,8,0)),"",VLOOKUP(A4463,'entry data'!B:I,7,0)))</f>
        <v/>
      </c>
      <c r="H4463" s="13" t="str">
        <f>IF(A4463="","",IF(B4463=1,VLOOKUP(A4463,'entry data'!B:D,3,0),I4462))</f>
        <v/>
      </c>
      <c r="I4463" s="14" t="str">
        <f>IF(A4463="","",IF(E4463="weekly",7,IF(E4463="fortnightly",14,IF(E4463="monthly",DATE(IF(MONTH(H4463)=12,YEAR(H4463)+1,YEAR(H4463)),VLOOKUP(MONTH(H4463),index!$D$2:$G$13,2,0),DAY(H4463)),
IF(E4463="quarterly",DATE(IF(MONTH(H4463)&gt;=10,YEAR(H4463)+1,YEAR(H4463)),VLOOKUP(MONTH(H4463),index!$D$2:$G$13,3,0),DAY(H4463)),
IF(E4463="halfyearly",DATE(IF(MONTH(H4463)&gt;=7,YEAR(H4463)+1,YEAR(H4463)),VLOOKUP(MONTH(H4463),index!$D$2:$G$13,4,0),DAY(H4463)),
DATE(YEAR(H4463)+1,MONTH(H4463),DAY(H4463)))))-H4463))+H4463)</f>
        <v/>
      </c>
      <c r="J4463" s="9" t="str">
        <f t="shared" si="436"/>
        <v/>
      </c>
      <c r="K4463" s="11" t="str">
        <f t="shared" si="437"/>
        <v/>
      </c>
      <c r="L4463" s="11" t="str">
        <f t="shared" si="438"/>
        <v/>
      </c>
      <c r="M4463" s="11" t="str">
        <f>IF(A4463="","",VLOOKUP(E4463,index!$A$1:$B$6,2,0)*K4463*G4463)</f>
        <v/>
      </c>
      <c r="N4463" s="11" t="str">
        <f>IF(A4463="","",-PMT(G4463*VLOOKUP(E4463,index!$A$1:$B$6,2,0),C4463,F4463,0,0))</f>
        <v/>
      </c>
      <c r="O4463" s="11" t="str">
        <f t="shared" si="439"/>
        <v/>
      </c>
      <c r="P4463" s="11" t="str">
        <f t="shared" si="434"/>
        <v/>
      </c>
    </row>
    <row r="4464" spans="1:16" x14ac:dyDescent="0.25">
      <c r="A4464" s="9" t="str">
        <f>IF(A4463="","",IF(B4463&lt;C4463,A4463,IF(A4463=MAX('entry data'!$B$8:$B$507),"",A4463+1)))</f>
        <v/>
      </c>
      <c r="B4464" s="9" t="str">
        <f t="shared" si="435"/>
        <v/>
      </c>
      <c r="C4464" s="9" t="str">
        <f>IF(ISERROR(VLOOKUP(A4464,'entry data'!B:G,6,0)),"",VLOOKUP(A4464,'entry data'!B:G,6,0))</f>
        <v/>
      </c>
      <c r="D4464" s="9" t="str">
        <f>IF(ISERROR(VLOOKUP(A4464,'entry data'!B:C,2,0)),"",VLOOKUP(A4464,'entry data'!B:C,2,0))</f>
        <v/>
      </c>
      <c r="E4464" s="9" t="str">
        <f>IF(ISERROR(VLOOKUP(A4464,'entry data'!B:E,4,0)),"",VLOOKUP(A4464,'entry data'!B:E,4,0))</f>
        <v/>
      </c>
      <c r="F4464" s="11" t="str">
        <f>IF(A4464="","",IF(ISERROR(VLOOKUP(A4464,'entry data'!B:F,5,0)),"",VLOOKUP(A4464,'entry data'!B:F,5,0)))</f>
        <v/>
      </c>
      <c r="G4464" s="12" t="str">
        <f>IF(A4464="","",IF(ISERROR(VLOOKUP(A4464,'entry data'!B:I,8,0)),"",VLOOKUP(A4464,'entry data'!B:I,7,0)))</f>
        <v/>
      </c>
      <c r="H4464" s="13" t="str">
        <f>IF(A4464="","",IF(B4464=1,VLOOKUP(A4464,'entry data'!B:D,3,0),I4463))</f>
        <v/>
      </c>
      <c r="I4464" s="14" t="str">
        <f>IF(A4464="","",IF(E4464="weekly",7,IF(E4464="fortnightly",14,IF(E4464="monthly",DATE(IF(MONTH(H4464)=12,YEAR(H4464)+1,YEAR(H4464)),VLOOKUP(MONTH(H4464),index!$D$2:$G$13,2,0),DAY(H4464)),
IF(E4464="quarterly",DATE(IF(MONTH(H4464)&gt;=10,YEAR(H4464)+1,YEAR(H4464)),VLOOKUP(MONTH(H4464),index!$D$2:$G$13,3,0),DAY(H4464)),
IF(E4464="halfyearly",DATE(IF(MONTH(H4464)&gt;=7,YEAR(H4464)+1,YEAR(H4464)),VLOOKUP(MONTH(H4464),index!$D$2:$G$13,4,0),DAY(H4464)),
DATE(YEAR(H4464)+1,MONTH(H4464),DAY(H4464)))))-H4464))+H4464)</f>
        <v/>
      </c>
      <c r="J4464" s="9" t="str">
        <f t="shared" si="436"/>
        <v/>
      </c>
      <c r="K4464" s="11" t="str">
        <f t="shared" si="437"/>
        <v/>
      </c>
      <c r="L4464" s="11" t="str">
        <f t="shared" si="438"/>
        <v/>
      </c>
      <c r="M4464" s="11" t="str">
        <f>IF(A4464="","",VLOOKUP(E4464,index!$A$1:$B$6,2,0)*K4464*G4464)</f>
        <v/>
      </c>
      <c r="N4464" s="11" t="str">
        <f>IF(A4464="","",-PMT(G4464*VLOOKUP(E4464,index!$A$1:$B$6,2,0),C4464,F4464,0,0))</f>
        <v/>
      </c>
      <c r="O4464" s="11" t="str">
        <f t="shared" si="439"/>
        <v/>
      </c>
      <c r="P4464" s="11" t="str">
        <f t="shared" si="434"/>
        <v/>
      </c>
    </row>
    <row r="4465" spans="1:16" x14ac:dyDescent="0.25">
      <c r="A4465" s="9" t="str">
        <f>IF(A4464="","",IF(B4464&lt;C4464,A4464,IF(A4464=MAX('entry data'!$B$8:$B$507),"",A4464+1)))</f>
        <v/>
      </c>
      <c r="B4465" s="9" t="str">
        <f t="shared" si="435"/>
        <v/>
      </c>
      <c r="C4465" s="9" t="str">
        <f>IF(ISERROR(VLOOKUP(A4465,'entry data'!B:G,6,0)),"",VLOOKUP(A4465,'entry data'!B:G,6,0))</f>
        <v/>
      </c>
      <c r="D4465" s="9" t="str">
        <f>IF(ISERROR(VLOOKUP(A4465,'entry data'!B:C,2,0)),"",VLOOKUP(A4465,'entry data'!B:C,2,0))</f>
        <v/>
      </c>
      <c r="E4465" s="9" t="str">
        <f>IF(ISERROR(VLOOKUP(A4465,'entry data'!B:E,4,0)),"",VLOOKUP(A4465,'entry data'!B:E,4,0))</f>
        <v/>
      </c>
      <c r="F4465" s="11" t="str">
        <f>IF(A4465="","",IF(ISERROR(VLOOKUP(A4465,'entry data'!B:F,5,0)),"",VLOOKUP(A4465,'entry data'!B:F,5,0)))</f>
        <v/>
      </c>
      <c r="G4465" s="12" t="str">
        <f>IF(A4465="","",IF(ISERROR(VLOOKUP(A4465,'entry data'!B:I,8,0)),"",VLOOKUP(A4465,'entry data'!B:I,7,0)))</f>
        <v/>
      </c>
      <c r="H4465" s="13" t="str">
        <f>IF(A4465="","",IF(B4465=1,VLOOKUP(A4465,'entry data'!B:D,3,0),I4464))</f>
        <v/>
      </c>
      <c r="I4465" s="14" t="str">
        <f>IF(A4465="","",IF(E4465="weekly",7,IF(E4465="fortnightly",14,IF(E4465="monthly",DATE(IF(MONTH(H4465)=12,YEAR(H4465)+1,YEAR(H4465)),VLOOKUP(MONTH(H4465),index!$D$2:$G$13,2,0),DAY(H4465)),
IF(E4465="quarterly",DATE(IF(MONTH(H4465)&gt;=10,YEAR(H4465)+1,YEAR(H4465)),VLOOKUP(MONTH(H4465),index!$D$2:$G$13,3,0),DAY(H4465)),
IF(E4465="halfyearly",DATE(IF(MONTH(H4465)&gt;=7,YEAR(H4465)+1,YEAR(H4465)),VLOOKUP(MONTH(H4465),index!$D$2:$G$13,4,0),DAY(H4465)),
DATE(YEAR(H4465)+1,MONTH(H4465),DAY(H4465)))))-H4465))+H4465)</f>
        <v/>
      </c>
      <c r="J4465" s="9" t="str">
        <f t="shared" si="436"/>
        <v/>
      </c>
      <c r="K4465" s="11" t="str">
        <f t="shared" si="437"/>
        <v/>
      </c>
      <c r="L4465" s="11" t="str">
        <f t="shared" si="438"/>
        <v/>
      </c>
      <c r="M4465" s="11" t="str">
        <f>IF(A4465="","",VLOOKUP(E4465,index!$A$1:$B$6,2,0)*K4465*G4465)</f>
        <v/>
      </c>
      <c r="N4465" s="11" t="str">
        <f>IF(A4465="","",-PMT(G4465*VLOOKUP(E4465,index!$A$1:$B$6,2,0),C4465,F4465,0,0))</f>
        <v/>
      </c>
      <c r="O4465" s="11" t="str">
        <f t="shared" si="439"/>
        <v/>
      </c>
      <c r="P4465" s="11" t="str">
        <f t="shared" si="434"/>
        <v/>
      </c>
    </row>
    <row r="4466" spans="1:16" x14ac:dyDescent="0.25">
      <c r="A4466" s="9" t="str">
        <f>IF(A4465="","",IF(B4465&lt;C4465,A4465,IF(A4465=MAX('entry data'!$B$8:$B$507),"",A4465+1)))</f>
        <v/>
      </c>
      <c r="B4466" s="9" t="str">
        <f t="shared" si="435"/>
        <v/>
      </c>
      <c r="C4466" s="9" t="str">
        <f>IF(ISERROR(VLOOKUP(A4466,'entry data'!B:G,6,0)),"",VLOOKUP(A4466,'entry data'!B:G,6,0))</f>
        <v/>
      </c>
      <c r="D4466" s="9" t="str">
        <f>IF(ISERROR(VLOOKUP(A4466,'entry data'!B:C,2,0)),"",VLOOKUP(A4466,'entry data'!B:C,2,0))</f>
        <v/>
      </c>
      <c r="E4466" s="9" t="str">
        <f>IF(ISERROR(VLOOKUP(A4466,'entry data'!B:E,4,0)),"",VLOOKUP(A4466,'entry data'!B:E,4,0))</f>
        <v/>
      </c>
      <c r="F4466" s="11" t="str">
        <f>IF(A4466="","",IF(ISERROR(VLOOKUP(A4466,'entry data'!B:F,5,0)),"",VLOOKUP(A4466,'entry data'!B:F,5,0)))</f>
        <v/>
      </c>
      <c r="G4466" s="12" t="str">
        <f>IF(A4466="","",IF(ISERROR(VLOOKUP(A4466,'entry data'!B:I,8,0)),"",VLOOKUP(A4466,'entry data'!B:I,7,0)))</f>
        <v/>
      </c>
      <c r="H4466" s="13" t="str">
        <f>IF(A4466="","",IF(B4466=1,VLOOKUP(A4466,'entry data'!B:D,3,0),I4465))</f>
        <v/>
      </c>
      <c r="I4466" s="14" t="str">
        <f>IF(A4466="","",IF(E4466="weekly",7,IF(E4466="fortnightly",14,IF(E4466="monthly",DATE(IF(MONTH(H4466)=12,YEAR(H4466)+1,YEAR(H4466)),VLOOKUP(MONTH(H4466),index!$D$2:$G$13,2,0),DAY(H4466)),
IF(E4466="quarterly",DATE(IF(MONTH(H4466)&gt;=10,YEAR(H4466)+1,YEAR(H4466)),VLOOKUP(MONTH(H4466),index!$D$2:$G$13,3,0),DAY(H4466)),
IF(E4466="halfyearly",DATE(IF(MONTH(H4466)&gt;=7,YEAR(H4466)+1,YEAR(H4466)),VLOOKUP(MONTH(H4466),index!$D$2:$G$13,4,0),DAY(H4466)),
DATE(YEAR(H4466)+1,MONTH(H4466),DAY(H4466)))))-H4466))+H4466)</f>
        <v/>
      </c>
      <c r="J4466" s="9" t="str">
        <f t="shared" si="436"/>
        <v/>
      </c>
      <c r="K4466" s="11" t="str">
        <f t="shared" si="437"/>
        <v/>
      </c>
      <c r="L4466" s="11" t="str">
        <f t="shared" si="438"/>
        <v/>
      </c>
      <c r="M4466" s="11" t="str">
        <f>IF(A4466="","",VLOOKUP(E4466,index!$A$1:$B$6,2,0)*K4466*G4466)</f>
        <v/>
      </c>
      <c r="N4466" s="11" t="str">
        <f>IF(A4466="","",-PMT(G4466*VLOOKUP(E4466,index!$A$1:$B$6,2,0),C4466,F4466,0,0))</f>
        <v/>
      </c>
      <c r="O4466" s="11" t="str">
        <f t="shared" si="439"/>
        <v/>
      </c>
      <c r="P4466" s="11" t="str">
        <f t="shared" si="434"/>
        <v/>
      </c>
    </row>
    <row r="4467" spans="1:16" x14ac:dyDescent="0.25">
      <c r="A4467" s="9" t="str">
        <f>IF(A4466="","",IF(B4466&lt;C4466,A4466,IF(A4466=MAX('entry data'!$B$8:$B$507),"",A4466+1)))</f>
        <v/>
      </c>
      <c r="B4467" s="9" t="str">
        <f t="shared" si="435"/>
        <v/>
      </c>
      <c r="C4467" s="9" t="str">
        <f>IF(ISERROR(VLOOKUP(A4467,'entry data'!B:G,6,0)),"",VLOOKUP(A4467,'entry data'!B:G,6,0))</f>
        <v/>
      </c>
      <c r="D4467" s="9" t="str">
        <f>IF(ISERROR(VLOOKUP(A4467,'entry data'!B:C,2,0)),"",VLOOKUP(A4467,'entry data'!B:C,2,0))</f>
        <v/>
      </c>
      <c r="E4467" s="9" t="str">
        <f>IF(ISERROR(VLOOKUP(A4467,'entry data'!B:E,4,0)),"",VLOOKUP(A4467,'entry data'!B:E,4,0))</f>
        <v/>
      </c>
      <c r="F4467" s="11" t="str">
        <f>IF(A4467="","",IF(ISERROR(VLOOKUP(A4467,'entry data'!B:F,5,0)),"",VLOOKUP(A4467,'entry data'!B:F,5,0)))</f>
        <v/>
      </c>
      <c r="G4467" s="12" t="str">
        <f>IF(A4467="","",IF(ISERROR(VLOOKUP(A4467,'entry data'!B:I,8,0)),"",VLOOKUP(A4467,'entry data'!B:I,7,0)))</f>
        <v/>
      </c>
      <c r="H4467" s="13" t="str">
        <f>IF(A4467="","",IF(B4467=1,VLOOKUP(A4467,'entry data'!B:D,3,0),I4466))</f>
        <v/>
      </c>
      <c r="I4467" s="14" t="str">
        <f>IF(A4467="","",IF(E4467="weekly",7,IF(E4467="fortnightly",14,IF(E4467="monthly",DATE(IF(MONTH(H4467)=12,YEAR(H4467)+1,YEAR(H4467)),VLOOKUP(MONTH(H4467),index!$D$2:$G$13,2,0),DAY(H4467)),
IF(E4467="quarterly",DATE(IF(MONTH(H4467)&gt;=10,YEAR(H4467)+1,YEAR(H4467)),VLOOKUP(MONTH(H4467),index!$D$2:$G$13,3,0),DAY(H4467)),
IF(E4467="halfyearly",DATE(IF(MONTH(H4467)&gt;=7,YEAR(H4467)+1,YEAR(H4467)),VLOOKUP(MONTH(H4467),index!$D$2:$G$13,4,0),DAY(H4467)),
DATE(YEAR(H4467)+1,MONTH(H4467),DAY(H4467)))))-H4467))+H4467)</f>
        <v/>
      </c>
      <c r="J4467" s="9" t="str">
        <f t="shared" si="436"/>
        <v/>
      </c>
      <c r="K4467" s="11" t="str">
        <f t="shared" si="437"/>
        <v/>
      </c>
      <c r="L4467" s="11" t="str">
        <f t="shared" si="438"/>
        <v/>
      </c>
      <c r="M4467" s="11" t="str">
        <f>IF(A4467="","",VLOOKUP(E4467,index!$A$1:$B$6,2,0)*K4467*G4467)</f>
        <v/>
      </c>
      <c r="N4467" s="11" t="str">
        <f>IF(A4467="","",-PMT(G4467*VLOOKUP(E4467,index!$A$1:$B$6,2,0),C4467,F4467,0,0))</f>
        <v/>
      </c>
      <c r="O4467" s="11" t="str">
        <f t="shared" si="439"/>
        <v/>
      </c>
      <c r="P4467" s="11" t="str">
        <f t="shared" si="434"/>
        <v/>
      </c>
    </row>
    <row r="4468" spans="1:16" x14ac:dyDescent="0.25">
      <c r="A4468" s="9" t="str">
        <f>IF(A4467="","",IF(B4467&lt;C4467,A4467,IF(A4467=MAX('entry data'!$B$8:$B$507),"",A4467+1)))</f>
        <v/>
      </c>
      <c r="B4468" s="9" t="str">
        <f t="shared" si="435"/>
        <v/>
      </c>
      <c r="C4468" s="9" t="str">
        <f>IF(ISERROR(VLOOKUP(A4468,'entry data'!B:G,6,0)),"",VLOOKUP(A4468,'entry data'!B:G,6,0))</f>
        <v/>
      </c>
      <c r="D4468" s="9" t="str">
        <f>IF(ISERROR(VLOOKUP(A4468,'entry data'!B:C,2,0)),"",VLOOKUP(A4468,'entry data'!B:C,2,0))</f>
        <v/>
      </c>
      <c r="E4468" s="9" t="str">
        <f>IF(ISERROR(VLOOKUP(A4468,'entry data'!B:E,4,0)),"",VLOOKUP(A4468,'entry data'!B:E,4,0))</f>
        <v/>
      </c>
      <c r="F4468" s="11" t="str">
        <f>IF(A4468="","",IF(ISERROR(VLOOKUP(A4468,'entry data'!B:F,5,0)),"",VLOOKUP(A4468,'entry data'!B:F,5,0)))</f>
        <v/>
      </c>
      <c r="G4468" s="12" t="str">
        <f>IF(A4468="","",IF(ISERROR(VLOOKUP(A4468,'entry data'!B:I,8,0)),"",VLOOKUP(A4468,'entry data'!B:I,7,0)))</f>
        <v/>
      </c>
      <c r="H4468" s="13" t="str">
        <f>IF(A4468="","",IF(B4468=1,VLOOKUP(A4468,'entry data'!B:D,3,0),I4467))</f>
        <v/>
      </c>
      <c r="I4468" s="14" t="str">
        <f>IF(A4468="","",IF(E4468="weekly",7,IF(E4468="fortnightly",14,IF(E4468="monthly",DATE(IF(MONTH(H4468)=12,YEAR(H4468)+1,YEAR(H4468)),VLOOKUP(MONTH(H4468),index!$D$2:$G$13,2,0),DAY(H4468)),
IF(E4468="quarterly",DATE(IF(MONTH(H4468)&gt;=10,YEAR(H4468)+1,YEAR(H4468)),VLOOKUP(MONTH(H4468),index!$D$2:$G$13,3,0),DAY(H4468)),
IF(E4468="halfyearly",DATE(IF(MONTH(H4468)&gt;=7,YEAR(H4468)+1,YEAR(H4468)),VLOOKUP(MONTH(H4468),index!$D$2:$G$13,4,0),DAY(H4468)),
DATE(YEAR(H4468)+1,MONTH(H4468),DAY(H4468)))))-H4468))+H4468)</f>
        <v/>
      </c>
      <c r="J4468" s="9" t="str">
        <f t="shared" si="436"/>
        <v/>
      </c>
      <c r="K4468" s="11" t="str">
        <f t="shared" si="437"/>
        <v/>
      </c>
      <c r="L4468" s="11" t="str">
        <f t="shared" si="438"/>
        <v/>
      </c>
      <c r="M4468" s="11" t="str">
        <f>IF(A4468="","",VLOOKUP(E4468,index!$A$1:$B$6,2,0)*K4468*G4468)</f>
        <v/>
      </c>
      <c r="N4468" s="11" t="str">
        <f>IF(A4468="","",-PMT(G4468*VLOOKUP(E4468,index!$A$1:$B$6,2,0),C4468,F4468,0,0))</f>
        <v/>
      </c>
      <c r="O4468" s="11" t="str">
        <f t="shared" si="439"/>
        <v/>
      </c>
      <c r="P4468" s="11" t="str">
        <f t="shared" si="434"/>
        <v/>
      </c>
    </row>
    <row r="4469" spans="1:16" x14ac:dyDescent="0.25">
      <c r="A4469" s="9" t="str">
        <f>IF(A4468="","",IF(B4468&lt;C4468,A4468,IF(A4468=MAX('entry data'!$B$8:$B$507),"",A4468+1)))</f>
        <v/>
      </c>
      <c r="B4469" s="9" t="str">
        <f t="shared" si="435"/>
        <v/>
      </c>
      <c r="C4469" s="9" t="str">
        <f>IF(ISERROR(VLOOKUP(A4469,'entry data'!B:G,6,0)),"",VLOOKUP(A4469,'entry data'!B:G,6,0))</f>
        <v/>
      </c>
      <c r="D4469" s="9" t="str">
        <f>IF(ISERROR(VLOOKUP(A4469,'entry data'!B:C,2,0)),"",VLOOKUP(A4469,'entry data'!B:C,2,0))</f>
        <v/>
      </c>
      <c r="E4469" s="9" t="str">
        <f>IF(ISERROR(VLOOKUP(A4469,'entry data'!B:E,4,0)),"",VLOOKUP(A4469,'entry data'!B:E,4,0))</f>
        <v/>
      </c>
      <c r="F4469" s="11" t="str">
        <f>IF(A4469="","",IF(ISERROR(VLOOKUP(A4469,'entry data'!B:F,5,0)),"",VLOOKUP(A4469,'entry data'!B:F,5,0)))</f>
        <v/>
      </c>
      <c r="G4469" s="12" t="str">
        <f>IF(A4469="","",IF(ISERROR(VLOOKUP(A4469,'entry data'!B:I,8,0)),"",VLOOKUP(A4469,'entry data'!B:I,7,0)))</f>
        <v/>
      </c>
      <c r="H4469" s="13" t="str">
        <f>IF(A4469="","",IF(B4469=1,VLOOKUP(A4469,'entry data'!B:D,3,0),I4468))</f>
        <v/>
      </c>
      <c r="I4469" s="14" t="str">
        <f>IF(A4469="","",IF(E4469="weekly",7,IF(E4469="fortnightly",14,IF(E4469="monthly",DATE(IF(MONTH(H4469)=12,YEAR(H4469)+1,YEAR(H4469)),VLOOKUP(MONTH(H4469),index!$D$2:$G$13,2,0),DAY(H4469)),
IF(E4469="quarterly",DATE(IF(MONTH(H4469)&gt;=10,YEAR(H4469)+1,YEAR(H4469)),VLOOKUP(MONTH(H4469),index!$D$2:$G$13,3,0),DAY(H4469)),
IF(E4469="halfyearly",DATE(IF(MONTH(H4469)&gt;=7,YEAR(H4469)+1,YEAR(H4469)),VLOOKUP(MONTH(H4469),index!$D$2:$G$13,4,0),DAY(H4469)),
DATE(YEAR(H4469)+1,MONTH(H4469),DAY(H4469)))))-H4469))+H4469)</f>
        <v/>
      </c>
      <c r="J4469" s="9" t="str">
        <f t="shared" si="436"/>
        <v/>
      </c>
      <c r="K4469" s="11" t="str">
        <f t="shared" si="437"/>
        <v/>
      </c>
      <c r="L4469" s="11" t="str">
        <f t="shared" si="438"/>
        <v/>
      </c>
      <c r="M4469" s="11" t="str">
        <f>IF(A4469="","",VLOOKUP(E4469,index!$A$1:$B$6,2,0)*K4469*G4469)</f>
        <v/>
      </c>
      <c r="N4469" s="11" t="str">
        <f>IF(A4469="","",-PMT(G4469*VLOOKUP(E4469,index!$A$1:$B$6,2,0),C4469,F4469,0,0))</f>
        <v/>
      </c>
      <c r="O4469" s="11" t="str">
        <f t="shared" si="439"/>
        <v/>
      </c>
      <c r="P4469" s="11" t="str">
        <f t="shared" si="434"/>
        <v/>
      </c>
    </row>
    <row r="4470" spans="1:16" x14ac:dyDescent="0.25">
      <c r="A4470" s="9" t="str">
        <f>IF(A4469="","",IF(B4469&lt;C4469,A4469,IF(A4469=MAX('entry data'!$B$8:$B$507),"",A4469+1)))</f>
        <v/>
      </c>
      <c r="B4470" s="9" t="str">
        <f t="shared" si="435"/>
        <v/>
      </c>
      <c r="C4470" s="9" t="str">
        <f>IF(ISERROR(VLOOKUP(A4470,'entry data'!B:G,6,0)),"",VLOOKUP(A4470,'entry data'!B:G,6,0))</f>
        <v/>
      </c>
      <c r="D4470" s="9" t="str">
        <f>IF(ISERROR(VLOOKUP(A4470,'entry data'!B:C,2,0)),"",VLOOKUP(A4470,'entry data'!B:C,2,0))</f>
        <v/>
      </c>
      <c r="E4470" s="9" t="str">
        <f>IF(ISERROR(VLOOKUP(A4470,'entry data'!B:E,4,0)),"",VLOOKUP(A4470,'entry data'!B:E,4,0))</f>
        <v/>
      </c>
      <c r="F4470" s="11" t="str">
        <f>IF(A4470="","",IF(ISERROR(VLOOKUP(A4470,'entry data'!B:F,5,0)),"",VLOOKUP(A4470,'entry data'!B:F,5,0)))</f>
        <v/>
      </c>
      <c r="G4470" s="12" t="str">
        <f>IF(A4470="","",IF(ISERROR(VLOOKUP(A4470,'entry data'!B:I,8,0)),"",VLOOKUP(A4470,'entry data'!B:I,7,0)))</f>
        <v/>
      </c>
      <c r="H4470" s="13" t="str">
        <f>IF(A4470="","",IF(B4470=1,VLOOKUP(A4470,'entry data'!B:D,3,0),I4469))</f>
        <v/>
      </c>
      <c r="I4470" s="14" t="str">
        <f>IF(A4470="","",IF(E4470="weekly",7,IF(E4470="fortnightly",14,IF(E4470="monthly",DATE(IF(MONTH(H4470)=12,YEAR(H4470)+1,YEAR(H4470)),VLOOKUP(MONTH(H4470),index!$D$2:$G$13,2,0),DAY(H4470)),
IF(E4470="quarterly",DATE(IF(MONTH(H4470)&gt;=10,YEAR(H4470)+1,YEAR(H4470)),VLOOKUP(MONTH(H4470),index!$D$2:$G$13,3,0),DAY(H4470)),
IF(E4470="halfyearly",DATE(IF(MONTH(H4470)&gt;=7,YEAR(H4470)+1,YEAR(H4470)),VLOOKUP(MONTH(H4470),index!$D$2:$G$13,4,0),DAY(H4470)),
DATE(YEAR(H4470)+1,MONTH(H4470),DAY(H4470)))))-H4470))+H4470)</f>
        <v/>
      </c>
      <c r="J4470" s="9" t="str">
        <f t="shared" si="436"/>
        <v/>
      </c>
      <c r="K4470" s="11" t="str">
        <f t="shared" si="437"/>
        <v/>
      </c>
      <c r="L4470" s="11" t="str">
        <f t="shared" si="438"/>
        <v/>
      </c>
      <c r="M4470" s="11" t="str">
        <f>IF(A4470="","",VLOOKUP(E4470,index!$A$1:$B$6,2,0)*K4470*G4470)</f>
        <v/>
      </c>
      <c r="N4470" s="11" t="str">
        <f>IF(A4470="","",-PMT(G4470*VLOOKUP(E4470,index!$A$1:$B$6,2,0),C4470,F4470,0,0))</f>
        <v/>
      </c>
      <c r="O4470" s="11" t="str">
        <f t="shared" si="439"/>
        <v/>
      </c>
      <c r="P4470" s="11" t="str">
        <f t="shared" si="434"/>
        <v/>
      </c>
    </row>
    <row r="4471" spans="1:16" x14ac:dyDescent="0.25">
      <c r="A4471" s="9" t="str">
        <f>IF(A4470="","",IF(B4470&lt;C4470,A4470,IF(A4470=MAX('entry data'!$B$8:$B$507),"",A4470+1)))</f>
        <v/>
      </c>
      <c r="B4471" s="9" t="str">
        <f t="shared" si="435"/>
        <v/>
      </c>
      <c r="C4471" s="9" t="str">
        <f>IF(ISERROR(VLOOKUP(A4471,'entry data'!B:G,6,0)),"",VLOOKUP(A4471,'entry data'!B:G,6,0))</f>
        <v/>
      </c>
      <c r="D4471" s="9" t="str">
        <f>IF(ISERROR(VLOOKUP(A4471,'entry data'!B:C,2,0)),"",VLOOKUP(A4471,'entry data'!B:C,2,0))</f>
        <v/>
      </c>
      <c r="E4471" s="9" t="str">
        <f>IF(ISERROR(VLOOKUP(A4471,'entry data'!B:E,4,0)),"",VLOOKUP(A4471,'entry data'!B:E,4,0))</f>
        <v/>
      </c>
      <c r="F4471" s="11" t="str">
        <f>IF(A4471="","",IF(ISERROR(VLOOKUP(A4471,'entry data'!B:F,5,0)),"",VLOOKUP(A4471,'entry data'!B:F,5,0)))</f>
        <v/>
      </c>
      <c r="G4471" s="12" t="str">
        <f>IF(A4471="","",IF(ISERROR(VLOOKUP(A4471,'entry data'!B:I,8,0)),"",VLOOKUP(A4471,'entry data'!B:I,7,0)))</f>
        <v/>
      </c>
      <c r="H4471" s="13" t="str">
        <f>IF(A4471="","",IF(B4471=1,VLOOKUP(A4471,'entry data'!B:D,3,0),I4470))</f>
        <v/>
      </c>
      <c r="I4471" s="14" t="str">
        <f>IF(A4471="","",IF(E4471="weekly",7,IF(E4471="fortnightly",14,IF(E4471="monthly",DATE(IF(MONTH(H4471)=12,YEAR(H4471)+1,YEAR(H4471)),VLOOKUP(MONTH(H4471),index!$D$2:$G$13,2,0),DAY(H4471)),
IF(E4471="quarterly",DATE(IF(MONTH(H4471)&gt;=10,YEAR(H4471)+1,YEAR(H4471)),VLOOKUP(MONTH(H4471),index!$D$2:$G$13,3,0),DAY(H4471)),
IF(E4471="halfyearly",DATE(IF(MONTH(H4471)&gt;=7,YEAR(H4471)+1,YEAR(H4471)),VLOOKUP(MONTH(H4471),index!$D$2:$G$13,4,0),DAY(H4471)),
DATE(YEAR(H4471)+1,MONTH(H4471),DAY(H4471)))))-H4471))+H4471)</f>
        <v/>
      </c>
      <c r="J4471" s="9" t="str">
        <f t="shared" si="436"/>
        <v/>
      </c>
      <c r="K4471" s="11" t="str">
        <f t="shared" si="437"/>
        <v/>
      </c>
      <c r="L4471" s="11" t="str">
        <f t="shared" si="438"/>
        <v/>
      </c>
      <c r="M4471" s="11" t="str">
        <f>IF(A4471="","",VLOOKUP(E4471,index!$A$1:$B$6,2,0)*K4471*G4471)</f>
        <v/>
      </c>
      <c r="N4471" s="11" t="str">
        <f>IF(A4471="","",-PMT(G4471*VLOOKUP(E4471,index!$A$1:$B$6,2,0),C4471,F4471,0,0))</f>
        <v/>
      </c>
      <c r="O4471" s="11" t="str">
        <f t="shared" si="439"/>
        <v/>
      </c>
      <c r="P4471" s="11" t="str">
        <f t="shared" si="434"/>
        <v/>
      </c>
    </row>
    <row r="4472" spans="1:16" x14ac:dyDescent="0.25">
      <c r="A4472" s="9" t="str">
        <f>IF(A4471="","",IF(B4471&lt;C4471,A4471,IF(A4471=MAX('entry data'!$B$8:$B$507),"",A4471+1)))</f>
        <v/>
      </c>
      <c r="B4472" s="9" t="str">
        <f t="shared" si="435"/>
        <v/>
      </c>
      <c r="C4472" s="9" t="str">
        <f>IF(ISERROR(VLOOKUP(A4472,'entry data'!B:G,6,0)),"",VLOOKUP(A4472,'entry data'!B:G,6,0))</f>
        <v/>
      </c>
      <c r="D4472" s="9" t="str">
        <f>IF(ISERROR(VLOOKUP(A4472,'entry data'!B:C,2,0)),"",VLOOKUP(A4472,'entry data'!B:C,2,0))</f>
        <v/>
      </c>
      <c r="E4472" s="9" t="str">
        <f>IF(ISERROR(VLOOKUP(A4472,'entry data'!B:E,4,0)),"",VLOOKUP(A4472,'entry data'!B:E,4,0))</f>
        <v/>
      </c>
      <c r="F4472" s="11" t="str">
        <f>IF(A4472="","",IF(ISERROR(VLOOKUP(A4472,'entry data'!B:F,5,0)),"",VLOOKUP(A4472,'entry data'!B:F,5,0)))</f>
        <v/>
      </c>
      <c r="G4472" s="12" t="str">
        <f>IF(A4472="","",IF(ISERROR(VLOOKUP(A4472,'entry data'!B:I,8,0)),"",VLOOKUP(A4472,'entry data'!B:I,7,0)))</f>
        <v/>
      </c>
      <c r="H4472" s="13" t="str">
        <f>IF(A4472="","",IF(B4472=1,VLOOKUP(A4472,'entry data'!B:D,3,0),I4471))</f>
        <v/>
      </c>
      <c r="I4472" s="14" t="str">
        <f>IF(A4472="","",IF(E4472="weekly",7,IF(E4472="fortnightly",14,IF(E4472="monthly",DATE(IF(MONTH(H4472)=12,YEAR(H4472)+1,YEAR(H4472)),VLOOKUP(MONTH(H4472),index!$D$2:$G$13,2,0),DAY(H4472)),
IF(E4472="quarterly",DATE(IF(MONTH(H4472)&gt;=10,YEAR(H4472)+1,YEAR(H4472)),VLOOKUP(MONTH(H4472),index!$D$2:$G$13,3,0),DAY(H4472)),
IF(E4472="halfyearly",DATE(IF(MONTH(H4472)&gt;=7,YEAR(H4472)+1,YEAR(H4472)),VLOOKUP(MONTH(H4472),index!$D$2:$G$13,4,0),DAY(H4472)),
DATE(YEAR(H4472)+1,MONTH(H4472),DAY(H4472)))))-H4472))+H4472)</f>
        <v/>
      </c>
      <c r="J4472" s="9" t="str">
        <f t="shared" si="436"/>
        <v/>
      </c>
      <c r="K4472" s="11" t="str">
        <f t="shared" si="437"/>
        <v/>
      </c>
      <c r="L4472" s="11" t="str">
        <f t="shared" si="438"/>
        <v/>
      </c>
      <c r="M4472" s="11" t="str">
        <f>IF(A4472="","",VLOOKUP(E4472,index!$A$1:$B$6,2,0)*K4472*G4472)</f>
        <v/>
      </c>
      <c r="N4472" s="11" t="str">
        <f>IF(A4472="","",-PMT(G4472*VLOOKUP(E4472,index!$A$1:$B$6,2,0),C4472,F4472,0,0))</f>
        <v/>
      </c>
      <c r="O4472" s="11" t="str">
        <f t="shared" si="439"/>
        <v/>
      </c>
      <c r="P4472" s="11" t="str">
        <f t="shared" si="434"/>
        <v/>
      </c>
    </row>
    <row r="4473" spans="1:16" x14ac:dyDescent="0.25">
      <c r="A4473" s="9" t="str">
        <f>IF(A4472="","",IF(B4472&lt;C4472,A4472,IF(A4472=MAX('entry data'!$B$8:$B$507),"",A4472+1)))</f>
        <v/>
      </c>
      <c r="B4473" s="9" t="str">
        <f t="shared" si="435"/>
        <v/>
      </c>
      <c r="C4473" s="9" t="str">
        <f>IF(ISERROR(VLOOKUP(A4473,'entry data'!B:G,6,0)),"",VLOOKUP(A4473,'entry data'!B:G,6,0))</f>
        <v/>
      </c>
      <c r="D4473" s="9" t="str">
        <f>IF(ISERROR(VLOOKUP(A4473,'entry data'!B:C,2,0)),"",VLOOKUP(A4473,'entry data'!B:C,2,0))</f>
        <v/>
      </c>
      <c r="E4473" s="9" t="str">
        <f>IF(ISERROR(VLOOKUP(A4473,'entry data'!B:E,4,0)),"",VLOOKUP(A4473,'entry data'!B:E,4,0))</f>
        <v/>
      </c>
      <c r="F4473" s="11" t="str">
        <f>IF(A4473="","",IF(ISERROR(VLOOKUP(A4473,'entry data'!B:F,5,0)),"",VLOOKUP(A4473,'entry data'!B:F,5,0)))</f>
        <v/>
      </c>
      <c r="G4473" s="12" t="str">
        <f>IF(A4473="","",IF(ISERROR(VLOOKUP(A4473,'entry data'!B:I,8,0)),"",VLOOKUP(A4473,'entry data'!B:I,7,0)))</f>
        <v/>
      </c>
      <c r="H4473" s="13" t="str">
        <f>IF(A4473="","",IF(B4473=1,VLOOKUP(A4473,'entry data'!B:D,3,0),I4472))</f>
        <v/>
      </c>
      <c r="I4473" s="14" t="str">
        <f>IF(A4473="","",IF(E4473="weekly",7,IF(E4473="fortnightly",14,IF(E4473="monthly",DATE(IF(MONTH(H4473)=12,YEAR(H4473)+1,YEAR(H4473)),VLOOKUP(MONTH(H4473),index!$D$2:$G$13,2,0),DAY(H4473)),
IF(E4473="quarterly",DATE(IF(MONTH(H4473)&gt;=10,YEAR(H4473)+1,YEAR(H4473)),VLOOKUP(MONTH(H4473),index!$D$2:$G$13,3,0),DAY(H4473)),
IF(E4473="halfyearly",DATE(IF(MONTH(H4473)&gt;=7,YEAR(H4473)+1,YEAR(H4473)),VLOOKUP(MONTH(H4473),index!$D$2:$G$13,4,0),DAY(H4473)),
DATE(YEAR(H4473)+1,MONTH(H4473),DAY(H4473)))))-H4473))+H4473)</f>
        <v/>
      </c>
      <c r="J4473" s="9" t="str">
        <f t="shared" si="436"/>
        <v/>
      </c>
      <c r="K4473" s="11" t="str">
        <f t="shared" si="437"/>
        <v/>
      </c>
      <c r="L4473" s="11" t="str">
        <f t="shared" si="438"/>
        <v/>
      </c>
      <c r="M4473" s="11" t="str">
        <f>IF(A4473="","",VLOOKUP(E4473,index!$A$1:$B$6,2,0)*K4473*G4473)</f>
        <v/>
      </c>
      <c r="N4473" s="11" t="str">
        <f>IF(A4473="","",-PMT(G4473*VLOOKUP(E4473,index!$A$1:$B$6,2,0),C4473,F4473,0,0))</f>
        <v/>
      </c>
      <c r="O4473" s="11" t="str">
        <f t="shared" si="439"/>
        <v/>
      </c>
      <c r="P4473" s="11" t="str">
        <f t="shared" si="434"/>
        <v/>
      </c>
    </row>
    <row r="4474" spans="1:16" x14ac:dyDescent="0.25">
      <c r="A4474" s="9" t="str">
        <f>IF(A4473="","",IF(B4473&lt;C4473,A4473,IF(A4473=MAX('entry data'!$B$8:$B$507),"",A4473+1)))</f>
        <v/>
      </c>
      <c r="B4474" s="9" t="str">
        <f t="shared" si="435"/>
        <v/>
      </c>
      <c r="C4474" s="9" t="str">
        <f>IF(ISERROR(VLOOKUP(A4474,'entry data'!B:G,6,0)),"",VLOOKUP(A4474,'entry data'!B:G,6,0))</f>
        <v/>
      </c>
      <c r="D4474" s="9" t="str">
        <f>IF(ISERROR(VLOOKUP(A4474,'entry data'!B:C,2,0)),"",VLOOKUP(A4474,'entry data'!B:C,2,0))</f>
        <v/>
      </c>
      <c r="E4474" s="9" t="str">
        <f>IF(ISERROR(VLOOKUP(A4474,'entry data'!B:E,4,0)),"",VLOOKUP(A4474,'entry data'!B:E,4,0))</f>
        <v/>
      </c>
      <c r="F4474" s="11" t="str">
        <f>IF(A4474="","",IF(ISERROR(VLOOKUP(A4474,'entry data'!B:F,5,0)),"",VLOOKUP(A4474,'entry data'!B:F,5,0)))</f>
        <v/>
      </c>
      <c r="G4474" s="12" t="str">
        <f>IF(A4474="","",IF(ISERROR(VLOOKUP(A4474,'entry data'!B:I,8,0)),"",VLOOKUP(A4474,'entry data'!B:I,7,0)))</f>
        <v/>
      </c>
      <c r="H4474" s="13" t="str">
        <f>IF(A4474="","",IF(B4474=1,VLOOKUP(A4474,'entry data'!B:D,3,0),I4473))</f>
        <v/>
      </c>
      <c r="I4474" s="14" t="str">
        <f>IF(A4474="","",IF(E4474="weekly",7,IF(E4474="fortnightly",14,IF(E4474="monthly",DATE(IF(MONTH(H4474)=12,YEAR(H4474)+1,YEAR(H4474)),VLOOKUP(MONTH(H4474),index!$D$2:$G$13,2,0),DAY(H4474)),
IF(E4474="quarterly",DATE(IF(MONTH(H4474)&gt;=10,YEAR(H4474)+1,YEAR(H4474)),VLOOKUP(MONTH(H4474),index!$D$2:$G$13,3,0),DAY(H4474)),
IF(E4474="halfyearly",DATE(IF(MONTH(H4474)&gt;=7,YEAR(H4474)+1,YEAR(H4474)),VLOOKUP(MONTH(H4474),index!$D$2:$G$13,4,0),DAY(H4474)),
DATE(YEAR(H4474)+1,MONTH(H4474),DAY(H4474)))))-H4474))+H4474)</f>
        <v/>
      </c>
      <c r="J4474" s="9" t="str">
        <f t="shared" si="436"/>
        <v/>
      </c>
      <c r="K4474" s="11" t="str">
        <f t="shared" si="437"/>
        <v/>
      </c>
      <c r="L4474" s="11" t="str">
        <f t="shared" si="438"/>
        <v/>
      </c>
      <c r="M4474" s="11" t="str">
        <f>IF(A4474="","",VLOOKUP(E4474,index!$A$1:$B$6,2,0)*K4474*G4474)</f>
        <v/>
      </c>
      <c r="N4474" s="11" t="str">
        <f>IF(A4474="","",-PMT(G4474*VLOOKUP(E4474,index!$A$1:$B$6,2,0),C4474,F4474,0,0))</f>
        <v/>
      </c>
      <c r="O4474" s="11" t="str">
        <f t="shared" si="439"/>
        <v/>
      </c>
      <c r="P4474" s="11" t="str">
        <f t="shared" si="434"/>
        <v/>
      </c>
    </row>
    <row r="4475" spans="1:16" x14ac:dyDescent="0.25">
      <c r="A4475" s="9" t="str">
        <f>IF(A4474="","",IF(B4474&lt;C4474,A4474,IF(A4474=MAX('entry data'!$B$8:$B$507),"",A4474+1)))</f>
        <v/>
      </c>
      <c r="B4475" s="9" t="str">
        <f t="shared" si="435"/>
        <v/>
      </c>
      <c r="C4475" s="9" t="str">
        <f>IF(ISERROR(VLOOKUP(A4475,'entry data'!B:G,6,0)),"",VLOOKUP(A4475,'entry data'!B:G,6,0))</f>
        <v/>
      </c>
      <c r="D4475" s="9" t="str">
        <f>IF(ISERROR(VLOOKUP(A4475,'entry data'!B:C,2,0)),"",VLOOKUP(A4475,'entry data'!B:C,2,0))</f>
        <v/>
      </c>
      <c r="E4475" s="9" t="str">
        <f>IF(ISERROR(VLOOKUP(A4475,'entry data'!B:E,4,0)),"",VLOOKUP(A4475,'entry data'!B:E,4,0))</f>
        <v/>
      </c>
      <c r="F4475" s="11" t="str">
        <f>IF(A4475="","",IF(ISERROR(VLOOKUP(A4475,'entry data'!B:F,5,0)),"",VLOOKUP(A4475,'entry data'!B:F,5,0)))</f>
        <v/>
      </c>
      <c r="G4475" s="12" t="str">
        <f>IF(A4475="","",IF(ISERROR(VLOOKUP(A4475,'entry data'!B:I,8,0)),"",VLOOKUP(A4475,'entry data'!B:I,7,0)))</f>
        <v/>
      </c>
      <c r="H4475" s="13" t="str">
        <f>IF(A4475="","",IF(B4475=1,VLOOKUP(A4475,'entry data'!B:D,3,0),I4474))</f>
        <v/>
      </c>
      <c r="I4475" s="14" t="str">
        <f>IF(A4475="","",IF(E4475="weekly",7,IF(E4475="fortnightly",14,IF(E4475="monthly",DATE(IF(MONTH(H4475)=12,YEAR(H4475)+1,YEAR(H4475)),VLOOKUP(MONTH(H4475),index!$D$2:$G$13,2,0),DAY(H4475)),
IF(E4475="quarterly",DATE(IF(MONTH(H4475)&gt;=10,YEAR(H4475)+1,YEAR(H4475)),VLOOKUP(MONTH(H4475),index!$D$2:$G$13,3,0),DAY(H4475)),
IF(E4475="halfyearly",DATE(IF(MONTH(H4475)&gt;=7,YEAR(H4475)+1,YEAR(H4475)),VLOOKUP(MONTH(H4475),index!$D$2:$G$13,4,0),DAY(H4475)),
DATE(YEAR(H4475)+1,MONTH(H4475),DAY(H4475)))))-H4475))+H4475)</f>
        <v/>
      </c>
      <c r="J4475" s="9" t="str">
        <f t="shared" si="436"/>
        <v/>
      </c>
      <c r="K4475" s="11" t="str">
        <f t="shared" si="437"/>
        <v/>
      </c>
      <c r="L4475" s="11" t="str">
        <f t="shared" si="438"/>
        <v/>
      </c>
      <c r="M4475" s="11" t="str">
        <f>IF(A4475="","",VLOOKUP(E4475,index!$A$1:$B$6,2,0)*K4475*G4475)</f>
        <v/>
      </c>
      <c r="N4475" s="11" t="str">
        <f>IF(A4475="","",-PMT(G4475*VLOOKUP(E4475,index!$A$1:$B$6,2,0),C4475,F4475,0,0))</f>
        <v/>
      </c>
      <c r="O4475" s="11" t="str">
        <f t="shared" si="439"/>
        <v/>
      </c>
      <c r="P4475" s="11" t="str">
        <f t="shared" si="434"/>
        <v/>
      </c>
    </row>
    <row r="4476" spans="1:16" x14ac:dyDescent="0.25">
      <c r="A4476" s="9" t="str">
        <f>IF(A4475="","",IF(B4475&lt;C4475,A4475,IF(A4475=MAX('entry data'!$B$8:$B$507),"",A4475+1)))</f>
        <v/>
      </c>
      <c r="B4476" s="9" t="str">
        <f t="shared" si="435"/>
        <v/>
      </c>
      <c r="C4476" s="9" t="str">
        <f>IF(ISERROR(VLOOKUP(A4476,'entry data'!B:G,6,0)),"",VLOOKUP(A4476,'entry data'!B:G,6,0))</f>
        <v/>
      </c>
      <c r="D4476" s="9" t="str">
        <f>IF(ISERROR(VLOOKUP(A4476,'entry data'!B:C,2,0)),"",VLOOKUP(A4476,'entry data'!B:C,2,0))</f>
        <v/>
      </c>
      <c r="E4476" s="9" t="str">
        <f>IF(ISERROR(VLOOKUP(A4476,'entry data'!B:E,4,0)),"",VLOOKUP(A4476,'entry data'!B:E,4,0))</f>
        <v/>
      </c>
      <c r="F4476" s="11" t="str">
        <f>IF(A4476="","",IF(ISERROR(VLOOKUP(A4476,'entry data'!B:F,5,0)),"",VLOOKUP(A4476,'entry data'!B:F,5,0)))</f>
        <v/>
      </c>
      <c r="G4476" s="12" t="str">
        <f>IF(A4476="","",IF(ISERROR(VLOOKUP(A4476,'entry data'!B:I,8,0)),"",VLOOKUP(A4476,'entry data'!B:I,7,0)))</f>
        <v/>
      </c>
      <c r="H4476" s="13" t="str">
        <f>IF(A4476="","",IF(B4476=1,VLOOKUP(A4476,'entry data'!B:D,3,0),I4475))</f>
        <v/>
      </c>
      <c r="I4476" s="14" t="str">
        <f>IF(A4476="","",IF(E4476="weekly",7,IF(E4476="fortnightly",14,IF(E4476="monthly",DATE(IF(MONTH(H4476)=12,YEAR(H4476)+1,YEAR(H4476)),VLOOKUP(MONTH(H4476),index!$D$2:$G$13,2,0),DAY(H4476)),
IF(E4476="quarterly",DATE(IF(MONTH(H4476)&gt;=10,YEAR(H4476)+1,YEAR(H4476)),VLOOKUP(MONTH(H4476),index!$D$2:$G$13,3,0),DAY(H4476)),
IF(E4476="halfyearly",DATE(IF(MONTH(H4476)&gt;=7,YEAR(H4476)+1,YEAR(H4476)),VLOOKUP(MONTH(H4476),index!$D$2:$G$13,4,0),DAY(H4476)),
DATE(YEAR(H4476)+1,MONTH(H4476),DAY(H4476)))))-H4476))+H4476)</f>
        <v/>
      </c>
      <c r="J4476" s="9" t="str">
        <f t="shared" si="436"/>
        <v/>
      </c>
      <c r="K4476" s="11" t="str">
        <f t="shared" si="437"/>
        <v/>
      </c>
      <c r="L4476" s="11" t="str">
        <f t="shared" si="438"/>
        <v/>
      </c>
      <c r="M4476" s="11" t="str">
        <f>IF(A4476="","",VLOOKUP(E4476,index!$A$1:$B$6,2,0)*K4476*G4476)</f>
        <v/>
      </c>
      <c r="N4476" s="11" t="str">
        <f>IF(A4476="","",-PMT(G4476*VLOOKUP(E4476,index!$A$1:$B$6,2,0),C4476,F4476,0,0))</f>
        <v/>
      </c>
      <c r="O4476" s="11" t="str">
        <f t="shared" si="439"/>
        <v/>
      </c>
      <c r="P4476" s="11" t="str">
        <f t="shared" si="434"/>
        <v/>
      </c>
    </row>
    <row r="4477" spans="1:16" x14ac:dyDescent="0.25">
      <c r="A4477" s="9" t="str">
        <f>IF(A4476="","",IF(B4476&lt;C4476,A4476,IF(A4476=MAX('entry data'!$B$8:$B$507),"",A4476+1)))</f>
        <v/>
      </c>
      <c r="B4477" s="9" t="str">
        <f t="shared" si="435"/>
        <v/>
      </c>
      <c r="C4477" s="9" t="str">
        <f>IF(ISERROR(VLOOKUP(A4477,'entry data'!B:G,6,0)),"",VLOOKUP(A4477,'entry data'!B:G,6,0))</f>
        <v/>
      </c>
      <c r="D4477" s="9" t="str">
        <f>IF(ISERROR(VLOOKUP(A4477,'entry data'!B:C,2,0)),"",VLOOKUP(A4477,'entry data'!B:C,2,0))</f>
        <v/>
      </c>
      <c r="E4477" s="9" t="str">
        <f>IF(ISERROR(VLOOKUP(A4477,'entry data'!B:E,4,0)),"",VLOOKUP(A4477,'entry data'!B:E,4,0))</f>
        <v/>
      </c>
      <c r="F4477" s="11" t="str">
        <f>IF(A4477="","",IF(ISERROR(VLOOKUP(A4477,'entry data'!B:F,5,0)),"",VLOOKUP(A4477,'entry data'!B:F,5,0)))</f>
        <v/>
      </c>
      <c r="G4477" s="12" t="str">
        <f>IF(A4477="","",IF(ISERROR(VLOOKUP(A4477,'entry data'!B:I,8,0)),"",VLOOKUP(A4477,'entry data'!B:I,7,0)))</f>
        <v/>
      </c>
      <c r="H4477" s="13" t="str">
        <f>IF(A4477="","",IF(B4477=1,VLOOKUP(A4477,'entry data'!B:D,3,0),I4476))</f>
        <v/>
      </c>
      <c r="I4477" s="14" t="str">
        <f>IF(A4477="","",IF(E4477="weekly",7,IF(E4477="fortnightly",14,IF(E4477="monthly",DATE(IF(MONTH(H4477)=12,YEAR(H4477)+1,YEAR(H4477)),VLOOKUP(MONTH(H4477),index!$D$2:$G$13,2,0),DAY(H4477)),
IF(E4477="quarterly",DATE(IF(MONTH(H4477)&gt;=10,YEAR(H4477)+1,YEAR(H4477)),VLOOKUP(MONTH(H4477),index!$D$2:$G$13,3,0),DAY(H4477)),
IF(E4477="halfyearly",DATE(IF(MONTH(H4477)&gt;=7,YEAR(H4477)+1,YEAR(H4477)),VLOOKUP(MONTH(H4477),index!$D$2:$G$13,4,0),DAY(H4477)),
DATE(YEAR(H4477)+1,MONTH(H4477),DAY(H4477)))))-H4477))+H4477)</f>
        <v/>
      </c>
      <c r="J4477" s="9" t="str">
        <f t="shared" si="436"/>
        <v/>
      </c>
      <c r="K4477" s="11" t="str">
        <f t="shared" si="437"/>
        <v/>
      </c>
      <c r="L4477" s="11" t="str">
        <f t="shared" si="438"/>
        <v/>
      </c>
      <c r="M4477" s="11" t="str">
        <f>IF(A4477="","",VLOOKUP(E4477,index!$A$1:$B$6,2,0)*K4477*G4477)</f>
        <v/>
      </c>
      <c r="N4477" s="11" t="str">
        <f>IF(A4477="","",-PMT(G4477*VLOOKUP(E4477,index!$A$1:$B$6,2,0),C4477,F4477,0,0))</f>
        <v/>
      </c>
      <c r="O4477" s="11" t="str">
        <f t="shared" si="439"/>
        <v/>
      </c>
      <c r="P4477" s="11" t="str">
        <f t="shared" si="434"/>
        <v/>
      </c>
    </row>
    <row r="4478" spans="1:16" x14ac:dyDescent="0.25">
      <c r="A4478" s="9" t="str">
        <f>IF(A4477="","",IF(B4477&lt;C4477,A4477,IF(A4477=MAX('entry data'!$B$8:$B$507),"",A4477+1)))</f>
        <v/>
      </c>
      <c r="B4478" s="9" t="str">
        <f t="shared" si="435"/>
        <v/>
      </c>
      <c r="C4478" s="9" t="str">
        <f>IF(ISERROR(VLOOKUP(A4478,'entry data'!B:G,6,0)),"",VLOOKUP(A4478,'entry data'!B:G,6,0))</f>
        <v/>
      </c>
      <c r="D4478" s="9" t="str">
        <f>IF(ISERROR(VLOOKUP(A4478,'entry data'!B:C,2,0)),"",VLOOKUP(A4478,'entry data'!B:C,2,0))</f>
        <v/>
      </c>
      <c r="E4478" s="9" t="str">
        <f>IF(ISERROR(VLOOKUP(A4478,'entry data'!B:E,4,0)),"",VLOOKUP(A4478,'entry data'!B:E,4,0))</f>
        <v/>
      </c>
      <c r="F4478" s="11" t="str">
        <f>IF(A4478="","",IF(ISERROR(VLOOKUP(A4478,'entry data'!B:F,5,0)),"",VLOOKUP(A4478,'entry data'!B:F,5,0)))</f>
        <v/>
      </c>
      <c r="G4478" s="12" t="str">
        <f>IF(A4478="","",IF(ISERROR(VLOOKUP(A4478,'entry data'!B:I,8,0)),"",VLOOKUP(A4478,'entry data'!B:I,7,0)))</f>
        <v/>
      </c>
      <c r="H4478" s="13" t="str">
        <f>IF(A4478="","",IF(B4478=1,VLOOKUP(A4478,'entry data'!B:D,3,0),I4477))</f>
        <v/>
      </c>
      <c r="I4478" s="14" t="str">
        <f>IF(A4478="","",IF(E4478="weekly",7,IF(E4478="fortnightly",14,IF(E4478="monthly",DATE(IF(MONTH(H4478)=12,YEAR(H4478)+1,YEAR(H4478)),VLOOKUP(MONTH(H4478),index!$D$2:$G$13,2,0),DAY(H4478)),
IF(E4478="quarterly",DATE(IF(MONTH(H4478)&gt;=10,YEAR(H4478)+1,YEAR(H4478)),VLOOKUP(MONTH(H4478),index!$D$2:$G$13,3,0),DAY(H4478)),
IF(E4478="halfyearly",DATE(IF(MONTH(H4478)&gt;=7,YEAR(H4478)+1,YEAR(H4478)),VLOOKUP(MONTH(H4478),index!$D$2:$G$13,4,0),DAY(H4478)),
DATE(YEAR(H4478)+1,MONTH(H4478),DAY(H4478)))))-H4478))+H4478)</f>
        <v/>
      </c>
      <c r="J4478" s="9" t="str">
        <f t="shared" si="436"/>
        <v/>
      </c>
      <c r="K4478" s="11" t="str">
        <f t="shared" si="437"/>
        <v/>
      </c>
      <c r="L4478" s="11" t="str">
        <f t="shared" si="438"/>
        <v/>
      </c>
      <c r="M4478" s="11" t="str">
        <f>IF(A4478="","",VLOOKUP(E4478,index!$A$1:$B$6,2,0)*K4478*G4478)</f>
        <v/>
      </c>
      <c r="N4478" s="11" t="str">
        <f>IF(A4478="","",-PMT(G4478*VLOOKUP(E4478,index!$A$1:$B$6,2,0),C4478,F4478,0,0))</f>
        <v/>
      </c>
      <c r="O4478" s="11" t="str">
        <f t="shared" si="439"/>
        <v/>
      </c>
      <c r="P4478" s="11" t="str">
        <f t="shared" si="434"/>
        <v/>
      </c>
    </row>
    <row r="4479" spans="1:16" x14ac:dyDescent="0.25">
      <c r="A4479" s="9" t="str">
        <f>IF(A4478="","",IF(B4478&lt;C4478,A4478,IF(A4478=MAX('entry data'!$B$8:$B$507),"",A4478+1)))</f>
        <v/>
      </c>
      <c r="B4479" s="9" t="str">
        <f t="shared" si="435"/>
        <v/>
      </c>
      <c r="C4479" s="9" t="str">
        <f>IF(ISERROR(VLOOKUP(A4479,'entry data'!B:G,6,0)),"",VLOOKUP(A4479,'entry data'!B:G,6,0))</f>
        <v/>
      </c>
      <c r="D4479" s="9" t="str">
        <f>IF(ISERROR(VLOOKUP(A4479,'entry data'!B:C,2,0)),"",VLOOKUP(A4479,'entry data'!B:C,2,0))</f>
        <v/>
      </c>
      <c r="E4479" s="9" t="str">
        <f>IF(ISERROR(VLOOKUP(A4479,'entry data'!B:E,4,0)),"",VLOOKUP(A4479,'entry data'!B:E,4,0))</f>
        <v/>
      </c>
      <c r="F4479" s="11" t="str">
        <f>IF(A4479="","",IF(ISERROR(VLOOKUP(A4479,'entry data'!B:F,5,0)),"",VLOOKUP(A4479,'entry data'!B:F,5,0)))</f>
        <v/>
      </c>
      <c r="G4479" s="12" t="str">
        <f>IF(A4479="","",IF(ISERROR(VLOOKUP(A4479,'entry data'!B:I,8,0)),"",VLOOKUP(A4479,'entry data'!B:I,7,0)))</f>
        <v/>
      </c>
      <c r="H4479" s="13" t="str">
        <f>IF(A4479="","",IF(B4479=1,VLOOKUP(A4479,'entry data'!B:D,3,0),I4478))</f>
        <v/>
      </c>
      <c r="I4479" s="14" t="str">
        <f>IF(A4479="","",IF(E4479="weekly",7,IF(E4479="fortnightly",14,IF(E4479="monthly",DATE(IF(MONTH(H4479)=12,YEAR(H4479)+1,YEAR(H4479)),VLOOKUP(MONTH(H4479),index!$D$2:$G$13,2,0),DAY(H4479)),
IF(E4479="quarterly",DATE(IF(MONTH(H4479)&gt;=10,YEAR(H4479)+1,YEAR(H4479)),VLOOKUP(MONTH(H4479),index!$D$2:$G$13,3,0),DAY(H4479)),
IF(E4479="halfyearly",DATE(IF(MONTH(H4479)&gt;=7,YEAR(H4479)+1,YEAR(H4479)),VLOOKUP(MONTH(H4479),index!$D$2:$G$13,4,0),DAY(H4479)),
DATE(YEAR(H4479)+1,MONTH(H4479),DAY(H4479)))))-H4479))+H4479)</f>
        <v/>
      </c>
      <c r="J4479" s="9" t="str">
        <f t="shared" si="436"/>
        <v/>
      </c>
      <c r="K4479" s="11" t="str">
        <f t="shared" si="437"/>
        <v/>
      </c>
      <c r="L4479" s="11" t="str">
        <f t="shared" si="438"/>
        <v/>
      </c>
      <c r="M4479" s="11" t="str">
        <f>IF(A4479="","",VLOOKUP(E4479,index!$A$1:$B$6,2,0)*K4479*G4479)</f>
        <v/>
      </c>
      <c r="N4479" s="11" t="str">
        <f>IF(A4479="","",-PMT(G4479*VLOOKUP(E4479,index!$A$1:$B$6,2,0),C4479,F4479,0,0))</f>
        <v/>
      </c>
      <c r="O4479" s="11" t="str">
        <f t="shared" si="439"/>
        <v/>
      </c>
      <c r="P4479" s="11" t="str">
        <f t="shared" si="434"/>
        <v/>
      </c>
    </row>
    <row r="4480" spans="1:16" x14ac:dyDescent="0.25">
      <c r="A4480" s="9" t="str">
        <f>IF(A4479="","",IF(B4479&lt;C4479,A4479,IF(A4479=MAX('entry data'!$B$8:$B$507),"",A4479+1)))</f>
        <v/>
      </c>
      <c r="B4480" s="9" t="str">
        <f t="shared" si="435"/>
        <v/>
      </c>
      <c r="C4480" s="9" t="str">
        <f>IF(ISERROR(VLOOKUP(A4480,'entry data'!B:G,6,0)),"",VLOOKUP(A4480,'entry data'!B:G,6,0))</f>
        <v/>
      </c>
      <c r="D4480" s="9" t="str">
        <f>IF(ISERROR(VLOOKUP(A4480,'entry data'!B:C,2,0)),"",VLOOKUP(A4480,'entry data'!B:C,2,0))</f>
        <v/>
      </c>
      <c r="E4480" s="9" t="str">
        <f>IF(ISERROR(VLOOKUP(A4480,'entry data'!B:E,4,0)),"",VLOOKUP(A4480,'entry data'!B:E,4,0))</f>
        <v/>
      </c>
      <c r="F4480" s="11" t="str">
        <f>IF(A4480="","",IF(ISERROR(VLOOKUP(A4480,'entry data'!B:F,5,0)),"",VLOOKUP(A4480,'entry data'!B:F,5,0)))</f>
        <v/>
      </c>
      <c r="G4480" s="12" t="str">
        <f>IF(A4480="","",IF(ISERROR(VLOOKUP(A4480,'entry data'!B:I,8,0)),"",VLOOKUP(A4480,'entry data'!B:I,7,0)))</f>
        <v/>
      </c>
      <c r="H4480" s="13" t="str">
        <f>IF(A4480="","",IF(B4480=1,VLOOKUP(A4480,'entry data'!B:D,3,0),I4479))</f>
        <v/>
      </c>
      <c r="I4480" s="14" t="str">
        <f>IF(A4480="","",IF(E4480="weekly",7,IF(E4480="fortnightly",14,IF(E4480="monthly",DATE(IF(MONTH(H4480)=12,YEAR(H4480)+1,YEAR(H4480)),VLOOKUP(MONTH(H4480),index!$D$2:$G$13,2,0),DAY(H4480)),
IF(E4480="quarterly",DATE(IF(MONTH(H4480)&gt;=10,YEAR(H4480)+1,YEAR(H4480)),VLOOKUP(MONTH(H4480),index!$D$2:$G$13,3,0),DAY(H4480)),
IF(E4480="halfyearly",DATE(IF(MONTH(H4480)&gt;=7,YEAR(H4480)+1,YEAR(H4480)),VLOOKUP(MONTH(H4480),index!$D$2:$G$13,4,0),DAY(H4480)),
DATE(YEAR(H4480)+1,MONTH(H4480),DAY(H4480)))))-H4480))+H4480)</f>
        <v/>
      </c>
      <c r="J4480" s="9" t="str">
        <f t="shared" si="436"/>
        <v/>
      </c>
      <c r="K4480" s="11" t="str">
        <f t="shared" si="437"/>
        <v/>
      </c>
      <c r="L4480" s="11" t="str">
        <f t="shared" si="438"/>
        <v/>
      </c>
      <c r="M4480" s="11" t="str">
        <f>IF(A4480="","",VLOOKUP(E4480,index!$A$1:$B$6,2,0)*K4480*G4480)</f>
        <v/>
      </c>
      <c r="N4480" s="11" t="str">
        <f>IF(A4480="","",-PMT(G4480*VLOOKUP(E4480,index!$A$1:$B$6,2,0),C4480,F4480,0,0))</f>
        <v/>
      </c>
      <c r="O4480" s="11" t="str">
        <f t="shared" si="439"/>
        <v/>
      </c>
      <c r="P4480" s="11" t="str">
        <f t="shared" si="434"/>
        <v/>
      </c>
    </row>
    <row r="4481" spans="1:16" x14ac:dyDescent="0.25">
      <c r="A4481" s="9" t="str">
        <f>IF(A4480="","",IF(B4480&lt;C4480,A4480,IF(A4480=MAX('entry data'!$B$8:$B$507),"",A4480+1)))</f>
        <v/>
      </c>
      <c r="B4481" s="9" t="str">
        <f t="shared" si="435"/>
        <v/>
      </c>
      <c r="C4481" s="9" t="str">
        <f>IF(ISERROR(VLOOKUP(A4481,'entry data'!B:G,6,0)),"",VLOOKUP(A4481,'entry data'!B:G,6,0))</f>
        <v/>
      </c>
      <c r="D4481" s="9" t="str">
        <f>IF(ISERROR(VLOOKUP(A4481,'entry data'!B:C,2,0)),"",VLOOKUP(A4481,'entry data'!B:C,2,0))</f>
        <v/>
      </c>
      <c r="E4481" s="9" t="str">
        <f>IF(ISERROR(VLOOKUP(A4481,'entry data'!B:E,4,0)),"",VLOOKUP(A4481,'entry data'!B:E,4,0))</f>
        <v/>
      </c>
      <c r="F4481" s="11" t="str">
        <f>IF(A4481="","",IF(ISERROR(VLOOKUP(A4481,'entry data'!B:F,5,0)),"",VLOOKUP(A4481,'entry data'!B:F,5,0)))</f>
        <v/>
      </c>
      <c r="G4481" s="12" t="str">
        <f>IF(A4481="","",IF(ISERROR(VLOOKUP(A4481,'entry data'!B:I,8,0)),"",VLOOKUP(A4481,'entry data'!B:I,7,0)))</f>
        <v/>
      </c>
      <c r="H4481" s="13" t="str">
        <f>IF(A4481="","",IF(B4481=1,VLOOKUP(A4481,'entry data'!B:D,3,0),I4480))</f>
        <v/>
      </c>
      <c r="I4481" s="14" t="str">
        <f>IF(A4481="","",IF(E4481="weekly",7,IF(E4481="fortnightly",14,IF(E4481="monthly",DATE(IF(MONTH(H4481)=12,YEAR(H4481)+1,YEAR(H4481)),VLOOKUP(MONTH(H4481),index!$D$2:$G$13,2,0),DAY(H4481)),
IF(E4481="quarterly",DATE(IF(MONTH(H4481)&gt;=10,YEAR(H4481)+1,YEAR(H4481)),VLOOKUP(MONTH(H4481),index!$D$2:$G$13,3,0),DAY(H4481)),
IF(E4481="halfyearly",DATE(IF(MONTH(H4481)&gt;=7,YEAR(H4481)+1,YEAR(H4481)),VLOOKUP(MONTH(H4481),index!$D$2:$G$13,4,0),DAY(H4481)),
DATE(YEAR(H4481)+1,MONTH(H4481),DAY(H4481)))))-H4481))+H4481)</f>
        <v/>
      </c>
      <c r="J4481" s="9" t="str">
        <f t="shared" si="436"/>
        <v/>
      </c>
      <c r="K4481" s="11" t="str">
        <f t="shared" si="437"/>
        <v/>
      </c>
      <c r="L4481" s="11" t="str">
        <f t="shared" si="438"/>
        <v/>
      </c>
      <c r="M4481" s="11" t="str">
        <f>IF(A4481="","",VLOOKUP(E4481,index!$A$1:$B$6,2,0)*K4481*G4481)</f>
        <v/>
      </c>
      <c r="N4481" s="11" t="str">
        <f>IF(A4481="","",-PMT(G4481*VLOOKUP(E4481,index!$A$1:$B$6,2,0),C4481,F4481,0,0))</f>
        <v/>
      </c>
      <c r="O4481" s="11" t="str">
        <f t="shared" si="439"/>
        <v/>
      </c>
      <c r="P4481" s="11" t="str">
        <f t="shared" si="434"/>
        <v/>
      </c>
    </row>
    <row r="4482" spans="1:16" x14ac:dyDescent="0.25">
      <c r="A4482" s="9" t="str">
        <f>IF(A4481="","",IF(B4481&lt;C4481,A4481,IF(A4481=MAX('entry data'!$B$8:$B$507),"",A4481+1)))</f>
        <v/>
      </c>
      <c r="B4482" s="9" t="str">
        <f t="shared" si="435"/>
        <v/>
      </c>
      <c r="C4482" s="9" t="str">
        <f>IF(ISERROR(VLOOKUP(A4482,'entry data'!B:G,6,0)),"",VLOOKUP(A4482,'entry data'!B:G,6,0))</f>
        <v/>
      </c>
      <c r="D4482" s="9" t="str">
        <f>IF(ISERROR(VLOOKUP(A4482,'entry data'!B:C,2,0)),"",VLOOKUP(A4482,'entry data'!B:C,2,0))</f>
        <v/>
      </c>
      <c r="E4482" s="9" t="str">
        <f>IF(ISERROR(VLOOKUP(A4482,'entry data'!B:E,4,0)),"",VLOOKUP(A4482,'entry data'!B:E,4,0))</f>
        <v/>
      </c>
      <c r="F4482" s="11" t="str">
        <f>IF(A4482="","",IF(ISERROR(VLOOKUP(A4482,'entry data'!B:F,5,0)),"",VLOOKUP(A4482,'entry data'!B:F,5,0)))</f>
        <v/>
      </c>
      <c r="G4482" s="12" t="str">
        <f>IF(A4482="","",IF(ISERROR(VLOOKUP(A4482,'entry data'!B:I,8,0)),"",VLOOKUP(A4482,'entry data'!B:I,7,0)))</f>
        <v/>
      </c>
      <c r="H4482" s="13" t="str">
        <f>IF(A4482="","",IF(B4482=1,VLOOKUP(A4482,'entry data'!B:D,3,0),I4481))</f>
        <v/>
      </c>
      <c r="I4482" s="14" t="str">
        <f>IF(A4482="","",IF(E4482="weekly",7,IF(E4482="fortnightly",14,IF(E4482="monthly",DATE(IF(MONTH(H4482)=12,YEAR(H4482)+1,YEAR(H4482)),VLOOKUP(MONTH(H4482),index!$D$2:$G$13,2,0),DAY(H4482)),
IF(E4482="quarterly",DATE(IF(MONTH(H4482)&gt;=10,YEAR(H4482)+1,YEAR(H4482)),VLOOKUP(MONTH(H4482),index!$D$2:$G$13,3,0),DAY(H4482)),
IF(E4482="halfyearly",DATE(IF(MONTH(H4482)&gt;=7,YEAR(H4482)+1,YEAR(H4482)),VLOOKUP(MONTH(H4482),index!$D$2:$G$13,4,0),DAY(H4482)),
DATE(YEAR(H4482)+1,MONTH(H4482),DAY(H4482)))))-H4482))+H4482)</f>
        <v/>
      </c>
      <c r="J4482" s="9" t="str">
        <f t="shared" si="436"/>
        <v/>
      </c>
      <c r="K4482" s="11" t="str">
        <f t="shared" si="437"/>
        <v/>
      </c>
      <c r="L4482" s="11" t="str">
        <f t="shared" si="438"/>
        <v/>
      </c>
      <c r="M4482" s="11" t="str">
        <f>IF(A4482="","",VLOOKUP(E4482,index!$A$1:$B$6,2,0)*K4482*G4482)</f>
        <v/>
      </c>
      <c r="N4482" s="11" t="str">
        <f>IF(A4482="","",-PMT(G4482*VLOOKUP(E4482,index!$A$1:$B$6,2,0),C4482,F4482,0,0))</f>
        <v/>
      </c>
      <c r="O4482" s="11" t="str">
        <f t="shared" si="439"/>
        <v/>
      </c>
      <c r="P4482" s="11" t="str">
        <f t="shared" si="434"/>
        <v/>
      </c>
    </row>
    <row r="4483" spans="1:16" x14ac:dyDescent="0.25">
      <c r="A4483" s="9" t="str">
        <f>IF(A4482="","",IF(B4482&lt;C4482,A4482,IF(A4482=MAX('entry data'!$B$8:$B$507),"",A4482+1)))</f>
        <v/>
      </c>
      <c r="B4483" s="9" t="str">
        <f t="shared" si="435"/>
        <v/>
      </c>
      <c r="C4483" s="9" t="str">
        <f>IF(ISERROR(VLOOKUP(A4483,'entry data'!B:G,6,0)),"",VLOOKUP(A4483,'entry data'!B:G,6,0))</f>
        <v/>
      </c>
      <c r="D4483" s="9" t="str">
        <f>IF(ISERROR(VLOOKUP(A4483,'entry data'!B:C,2,0)),"",VLOOKUP(A4483,'entry data'!B:C,2,0))</f>
        <v/>
      </c>
      <c r="E4483" s="9" t="str">
        <f>IF(ISERROR(VLOOKUP(A4483,'entry data'!B:E,4,0)),"",VLOOKUP(A4483,'entry data'!B:E,4,0))</f>
        <v/>
      </c>
      <c r="F4483" s="11" t="str">
        <f>IF(A4483="","",IF(ISERROR(VLOOKUP(A4483,'entry data'!B:F,5,0)),"",VLOOKUP(A4483,'entry data'!B:F,5,0)))</f>
        <v/>
      </c>
      <c r="G4483" s="12" t="str">
        <f>IF(A4483="","",IF(ISERROR(VLOOKUP(A4483,'entry data'!B:I,8,0)),"",VLOOKUP(A4483,'entry data'!B:I,7,0)))</f>
        <v/>
      </c>
      <c r="H4483" s="13" t="str">
        <f>IF(A4483="","",IF(B4483=1,VLOOKUP(A4483,'entry data'!B:D,3,0),I4482))</f>
        <v/>
      </c>
      <c r="I4483" s="14" t="str">
        <f>IF(A4483="","",IF(E4483="weekly",7,IF(E4483="fortnightly",14,IF(E4483="monthly",DATE(IF(MONTH(H4483)=12,YEAR(H4483)+1,YEAR(H4483)),VLOOKUP(MONTH(H4483),index!$D$2:$G$13,2,0),DAY(H4483)),
IF(E4483="quarterly",DATE(IF(MONTH(H4483)&gt;=10,YEAR(H4483)+1,YEAR(H4483)),VLOOKUP(MONTH(H4483),index!$D$2:$G$13,3,0),DAY(H4483)),
IF(E4483="halfyearly",DATE(IF(MONTH(H4483)&gt;=7,YEAR(H4483)+1,YEAR(H4483)),VLOOKUP(MONTH(H4483),index!$D$2:$G$13,4,0),DAY(H4483)),
DATE(YEAR(H4483)+1,MONTH(H4483),DAY(H4483)))))-H4483))+H4483)</f>
        <v/>
      </c>
      <c r="J4483" s="9" t="str">
        <f t="shared" si="436"/>
        <v/>
      </c>
      <c r="K4483" s="11" t="str">
        <f t="shared" si="437"/>
        <v/>
      </c>
      <c r="L4483" s="11" t="str">
        <f t="shared" si="438"/>
        <v/>
      </c>
      <c r="M4483" s="11" t="str">
        <f>IF(A4483="","",VLOOKUP(E4483,index!$A$1:$B$6,2,0)*K4483*G4483)</f>
        <v/>
      </c>
      <c r="N4483" s="11" t="str">
        <f>IF(A4483="","",-PMT(G4483*VLOOKUP(E4483,index!$A$1:$B$6,2,0),C4483,F4483,0,0))</f>
        <v/>
      </c>
      <c r="O4483" s="11" t="str">
        <f t="shared" si="439"/>
        <v/>
      </c>
      <c r="P4483" s="11" t="str">
        <f t="shared" ref="P4483:P4546" si="440">IF(A4483="","",IF(J4483&lt;&gt;J4484,O4483,0))</f>
        <v/>
      </c>
    </row>
    <row r="4484" spans="1:16" x14ac:dyDescent="0.25">
      <c r="A4484" s="9" t="str">
        <f>IF(A4483="","",IF(B4483&lt;C4483,A4483,IF(A4483=MAX('entry data'!$B$8:$B$507),"",A4483+1)))</f>
        <v/>
      </c>
      <c r="B4484" s="9" t="str">
        <f t="shared" si="435"/>
        <v/>
      </c>
      <c r="C4484" s="9" t="str">
        <f>IF(ISERROR(VLOOKUP(A4484,'entry data'!B:G,6,0)),"",VLOOKUP(A4484,'entry data'!B:G,6,0))</f>
        <v/>
      </c>
      <c r="D4484" s="9" t="str">
        <f>IF(ISERROR(VLOOKUP(A4484,'entry data'!B:C,2,0)),"",VLOOKUP(A4484,'entry data'!B:C,2,0))</f>
        <v/>
      </c>
      <c r="E4484" s="9" t="str">
        <f>IF(ISERROR(VLOOKUP(A4484,'entry data'!B:E,4,0)),"",VLOOKUP(A4484,'entry data'!B:E,4,0))</f>
        <v/>
      </c>
      <c r="F4484" s="11" t="str">
        <f>IF(A4484="","",IF(ISERROR(VLOOKUP(A4484,'entry data'!B:F,5,0)),"",VLOOKUP(A4484,'entry data'!B:F,5,0)))</f>
        <v/>
      </c>
      <c r="G4484" s="12" t="str">
        <f>IF(A4484="","",IF(ISERROR(VLOOKUP(A4484,'entry data'!B:I,8,0)),"",VLOOKUP(A4484,'entry data'!B:I,7,0)))</f>
        <v/>
      </c>
      <c r="H4484" s="13" t="str">
        <f>IF(A4484="","",IF(B4484=1,VLOOKUP(A4484,'entry data'!B:D,3,0),I4483))</f>
        <v/>
      </c>
      <c r="I4484" s="14" t="str">
        <f>IF(A4484="","",IF(E4484="weekly",7,IF(E4484="fortnightly",14,IF(E4484="monthly",DATE(IF(MONTH(H4484)=12,YEAR(H4484)+1,YEAR(H4484)),VLOOKUP(MONTH(H4484),index!$D$2:$G$13,2,0),DAY(H4484)),
IF(E4484="quarterly",DATE(IF(MONTH(H4484)&gt;=10,YEAR(H4484)+1,YEAR(H4484)),VLOOKUP(MONTH(H4484),index!$D$2:$G$13,3,0),DAY(H4484)),
IF(E4484="halfyearly",DATE(IF(MONTH(H4484)&gt;=7,YEAR(H4484)+1,YEAR(H4484)),VLOOKUP(MONTH(H4484),index!$D$2:$G$13,4,0),DAY(H4484)),
DATE(YEAR(H4484)+1,MONTH(H4484),DAY(H4484)))))-H4484))+H4484)</f>
        <v/>
      </c>
      <c r="J4484" s="9" t="str">
        <f t="shared" si="436"/>
        <v/>
      </c>
      <c r="K4484" s="11" t="str">
        <f t="shared" si="437"/>
        <v/>
      </c>
      <c r="L4484" s="11" t="str">
        <f t="shared" si="438"/>
        <v/>
      </c>
      <c r="M4484" s="11" t="str">
        <f>IF(A4484="","",VLOOKUP(E4484,index!$A$1:$B$6,2,0)*K4484*G4484)</f>
        <v/>
      </c>
      <c r="N4484" s="11" t="str">
        <f>IF(A4484="","",-PMT(G4484*VLOOKUP(E4484,index!$A$1:$B$6,2,0),C4484,F4484,0,0))</f>
        <v/>
      </c>
      <c r="O4484" s="11" t="str">
        <f t="shared" si="439"/>
        <v/>
      </c>
      <c r="P4484" s="11" t="str">
        <f t="shared" si="440"/>
        <v/>
      </c>
    </row>
    <row r="4485" spans="1:16" x14ac:dyDescent="0.25">
      <c r="A4485" s="9" t="str">
        <f>IF(A4484="","",IF(B4484&lt;C4484,A4484,IF(A4484=MAX('entry data'!$B$8:$B$507),"",A4484+1)))</f>
        <v/>
      </c>
      <c r="B4485" s="9" t="str">
        <f t="shared" si="435"/>
        <v/>
      </c>
      <c r="C4485" s="9" t="str">
        <f>IF(ISERROR(VLOOKUP(A4485,'entry data'!B:G,6,0)),"",VLOOKUP(A4485,'entry data'!B:G,6,0))</f>
        <v/>
      </c>
      <c r="D4485" s="9" t="str">
        <f>IF(ISERROR(VLOOKUP(A4485,'entry data'!B:C,2,0)),"",VLOOKUP(A4485,'entry data'!B:C,2,0))</f>
        <v/>
      </c>
      <c r="E4485" s="9" t="str">
        <f>IF(ISERROR(VLOOKUP(A4485,'entry data'!B:E,4,0)),"",VLOOKUP(A4485,'entry data'!B:E,4,0))</f>
        <v/>
      </c>
      <c r="F4485" s="11" t="str">
        <f>IF(A4485="","",IF(ISERROR(VLOOKUP(A4485,'entry data'!B:F,5,0)),"",VLOOKUP(A4485,'entry data'!B:F,5,0)))</f>
        <v/>
      </c>
      <c r="G4485" s="12" t="str">
        <f>IF(A4485="","",IF(ISERROR(VLOOKUP(A4485,'entry data'!B:I,8,0)),"",VLOOKUP(A4485,'entry data'!B:I,7,0)))</f>
        <v/>
      </c>
      <c r="H4485" s="13" t="str">
        <f>IF(A4485="","",IF(B4485=1,VLOOKUP(A4485,'entry data'!B:D,3,0),I4484))</f>
        <v/>
      </c>
      <c r="I4485" s="14" t="str">
        <f>IF(A4485="","",IF(E4485="weekly",7,IF(E4485="fortnightly",14,IF(E4485="monthly",DATE(IF(MONTH(H4485)=12,YEAR(H4485)+1,YEAR(H4485)),VLOOKUP(MONTH(H4485),index!$D$2:$G$13,2,0),DAY(H4485)),
IF(E4485="quarterly",DATE(IF(MONTH(H4485)&gt;=10,YEAR(H4485)+1,YEAR(H4485)),VLOOKUP(MONTH(H4485),index!$D$2:$G$13,3,0),DAY(H4485)),
IF(E4485="halfyearly",DATE(IF(MONTH(H4485)&gt;=7,YEAR(H4485)+1,YEAR(H4485)),VLOOKUP(MONTH(H4485),index!$D$2:$G$13,4,0),DAY(H4485)),
DATE(YEAR(H4485)+1,MONTH(H4485),DAY(H4485)))))-H4485))+H4485)</f>
        <v/>
      </c>
      <c r="J4485" s="9" t="str">
        <f t="shared" si="436"/>
        <v/>
      </c>
      <c r="K4485" s="11" t="str">
        <f t="shared" si="437"/>
        <v/>
      </c>
      <c r="L4485" s="11" t="str">
        <f t="shared" si="438"/>
        <v/>
      </c>
      <c r="M4485" s="11" t="str">
        <f>IF(A4485="","",VLOOKUP(E4485,index!$A$1:$B$6,2,0)*K4485*G4485)</f>
        <v/>
      </c>
      <c r="N4485" s="11" t="str">
        <f>IF(A4485="","",-PMT(G4485*VLOOKUP(E4485,index!$A$1:$B$6,2,0),C4485,F4485,0,0))</f>
        <v/>
      </c>
      <c r="O4485" s="11" t="str">
        <f t="shared" si="439"/>
        <v/>
      </c>
      <c r="P4485" s="11" t="str">
        <f t="shared" si="440"/>
        <v/>
      </c>
    </row>
    <row r="4486" spans="1:16" x14ac:dyDescent="0.25">
      <c r="A4486" s="9" t="str">
        <f>IF(A4485="","",IF(B4485&lt;C4485,A4485,IF(A4485=MAX('entry data'!$B$8:$B$507),"",A4485+1)))</f>
        <v/>
      </c>
      <c r="B4486" s="9" t="str">
        <f t="shared" si="435"/>
        <v/>
      </c>
      <c r="C4486" s="9" t="str">
        <f>IF(ISERROR(VLOOKUP(A4486,'entry data'!B:G,6,0)),"",VLOOKUP(A4486,'entry data'!B:G,6,0))</f>
        <v/>
      </c>
      <c r="D4486" s="9" t="str">
        <f>IF(ISERROR(VLOOKUP(A4486,'entry data'!B:C,2,0)),"",VLOOKUP(A4486,'entry data'!B:C,2,0))</f>
        <v/>
      </c>
      <c r="E4486" s="9" t="str">
        <f>IF(ISERROR(VLOOKUP(A4486,'entry data'!B:E,4,0)),"",VLOOKUP(A4486,'entry data'!B:E,4,0))</f>
        <v/>
      </c>
      <c r="F4486" s="11" t="str">
        <f>IF(A4486="","",IF(ISERROR(VLOOKUP(A4486,'entry data'!B:F,5,0)),"",VLOOKUP(A4486,'entry data'!B:F,5,0)))</f>
        <v/>
      </c>
      <c r="G4486" s="12" t="str">
        <f>IF(A4486="","",IF(ISERROR(VLOOKUP(A4486,'entry data'!B:I,8,0)),"",VLOOKUP(A4486,'entry data'!B:I,7,0)))</f>
        <v/>
      </c>
      <c r="H4486" s="13" t="str">
        <f>IF(A4486="","",IF(B4486=1,VLOOKUP(A4486,'entry data'!B:D,3,0),I4485))</f>
        <v/>
      </c>
      <c r="I4486" s="14" t="str">
        <f>IF(A4486="","",IF(E4486="weekly",7,IF(E4486="fortnightly",14,IF(E4486="monthly",DATE(IF(MONTH(H4486)=12,YEAR(H4486)+1,YEAR(H4486)),VLOOKUP(MONTH(H4486),index!$D$2:$G$13,2,0),DAY(H4486)),
IF(E4486="quarterly",DATE(IF(MONTH(H4486)&gt;=10,YEAR(H4486)+1,YEAR(H4486)),VLOOKUP(MONTH(H4486),index!$D$2:$G$13,3,0),DAY(H4486)),
IF(E4486="halfyearly",DATE(IF(MONTH(H4486)&gt;=7,YEAR(H4486)+1,YEAR(H4486)),VLOOKUP(MONTH(H4486),index!$D$2:$G$13,4,0),DAY(H4486)),
DATE(YEAR(H4486)+1,MONTH(H4486),DAY(H4486)))))-H4486))+H4486)</f>
        <v/>
      </c>
      <c r="J4486" s="9" t="str">
        <f t="shared" si="436"/>
        <v/>
      </c>
      <c r="K4486" s="11" t="str">
        <f t="shared" si="437"/>
        <v/>
      </c>
      <c r="L4486" s="11" t="str">
        <f t="shared" si="438"/>
        <v/>
      </c>
      <c r="M4486" s="11" t="str">
        <f>IF(A4486="","",VLOOKUP(E4486,index!$A$1:$B$6,2,0)*K4486*G4486)</f>
        <v/>
      </c>
      <c r="N4486" s="11" t="str">
        <f>IF(A4486="","",-PMT(G4486*VLOOKUP(E4486,index!$A$1:$B$6,2,0),C4486,F4486,0,0))</f>
        <v/>
      </c>
      <c r="O4486" s="11" t="str">
        <f t="shared" si="439"/>
        <v/>
      </c>
      <c r="P4486" s="11" t="str">
        <f t="shared" si="440"/>
        <v/>
      </c>
    </row>
    <row r="4487" spans="1:16" x14ac:dyDescent="0.25">
      <c r="A4487" s="9" t="str">
        <f>IF(A4486="","",IF(B4486&lt;C4486,A4486,IF(A4486=MAX('entry data'!$B$8:$B$507),"",A4486+1)))</f>
        <v/>
      </c>
      <c r="B4487" s="9" t="str">
        <f t="shared" si="435"/>
        <v/>
      </c>
      <c r="C4487" s="9" t="str">
        <f>IF(ISERROR(VLOOKUP(A4487,'entry data'!B:G,6,0)),"",VLOOKUP(A4487,'entry data'!B:G,6,0))</f>
        <v/>
      </c>
      <c r="D4487" s="9" t="str">
        <f>IF(ISERROR(VLOOKUP(A4487,'entry data'!B:C,2,0)),"",VLOOKUP(A4487,'entry data'!B:C,2,0))</f>
        <v/>
      </c>
      <c r="E4487" s="9" t="str">
        <f>IF(ISERROR(VLOOKUP(A4487,'entry data'!B:E,4,0)),"",VLOOKUP(A4487,'entry data'!B:E,4,0))</f>
        <v/>
      </c>
      <c r="F4487" s="11" t="str">
        <f>IF(A4487="","",IF(ISERROR(VLOOKUP(A4487,'entry data'!B:F,5,0)),"",VLOOKUP(A4487,'entry data'!B:F,5,0)))</f>
        <v/>
      </c>
      <c r="G4487" s="12" t="str">
        <f>IF(A4487="","",IF(ISERROR(VLOOKUP(A4487,'entry data'!B:I,8,0)),"",VLOOKUP(A4487,'entry data'!B:I,7,0)))</f>
        <v/>
      </c>
      <c r="H4487" s="13" t="str">
        <f>IF(A4487="","",IF(B4487=1,VLOOKUP(A4487,'entry data'!B:D,3,0),I4486))</f>
        <v/>
      </c>
      <c r="I4487" s="14" t="str">
        <f>IF(A4487="","",IF(E4487="weekly",7,IF(E4487="fortnightly",14,IF(E4487="monthly",DATE(IF(MONTH(H4487)=12,YEAR(H4487)+1,YEAR(H4487)),VLOOKUP(MONTH(H4487),index!$D$2:$G$13,2,0),DAY(H4487)),
IF(E4487="quarterly",DATE(IF(MONTH(H4487)&gt;=10,YEAR(H4487)+1,YEAR(H4487)),VLOOKUP(MONTH(H4487),index!$D$2:$G$13,3,0),DAY(H4487)),
IF(E4487="halfyearly",DATE(IF(MONTH(H4487)&gt;=7,YEAR(H4487)+1,YEAR(H4487)),VLOOKUP(MONTH(H4487),index!$D$2:$G$13,4,0),DAY(H4487)),
DATE(YEAR(H4487)+1,MONTH(H4487),DAY(H4487)))))-H4487))+H4487)</f>
        <v/>
      </c>
      <c r="J4487" s="9" t="str">
        <f t="shared" si="436"/>
        <v/>
      </c>
      <c r="K4487" s="11" t="str">
        <f t="shared" si="437"/>
        <v/>
      </c>
      <c r="L4487" s="11" t="str">
        <f t="shared" si="438"/>
        <v/>
      </c>
      <c r="M4487" s="11" t="str">
        <f>IF(A4487="","",VLOOKUP(E4487,index!$A$1:$B$6,2,0)*K4487*G4487)</f>
        <v/>
      </c>
      <c r="N4487" s="11" t="str">
        <f>IF(A4487="","",-PMT(G4487*VLOOKUP(E4487,index!$A$1:$B$6,2,0),C4487,F4487,0,0))</f>
        <v/>
      </c>
      <c r="O4487" s="11" t="str">
        <f t="shared" si="439"/>
        <v/>
      </c>
      <c r="P4487" s="11" t="str">
        <f t="shared" si="440"/>
        <v/>
      </c>
    </row>
    <row r="4488" spans="1:16" x14ac:dyDescent="0.25">
      <c r="A4488" s="9" t="str">
        <f>IF(A4487="","",IF(B4487&lt;C4487,A4487,IF(A4487=MAX('entry data'!$B$8:$B$507),"",A4487+1)))</f>
        <v/>
      </c>
      <c r="B4488" s="9" t="str">
        <f t="shared" si="435"/>
        <v/>
      </c>
      <c r="C4488" s="9" t="str">
        <f>IF(ISERROR(VLOOKUP(A4488,'entry data'!B:G,6,0)),"",VLOOKUP(A4488,'entry data'!B:G,6,0))</f>
        <v/>
      </c>
      <c r="D4488" s="9" t="str">
        <f>IF(ISERROR(VLOOKUP(A4488,'entry data'!B:C,2,0)),"",VLOOKUP(A4488,'entry data'!B:C,2,0))</f>
        <v/>
      </c>
      <c r="E4488" s="9" t="str">
        <f>IF(ISERROR(VLOOKUP(A4488,'entry data'!B:E,4,0)),"",VLOOKUP(A4488,'entry data'!B:E,4,0))</f>
        <v/>
      </c>
      <c r="F4488" s="11" t="str">
        <f>IF(A4488="","",IF(ISERROR(VLOOKUP(A4488,'entry data'!B:F,5,0)),"",VLOOKUP(A4488,'entry data'!B:F,5,0)))</f>
        <v/>
      </c>
      <c r="G4488" s="12" t="str">
        <f>IF(A4488="","",IF(ISERROR(VLOOKUP(A4488,'entry data'!B:I,8,0)),"",VLOOKUP(A4488,'entry data'!B:I,7,0)))</f>
        <v/>
      </c>
      <c r="H4488" s="13" t="str">
        <f>IF(A4488="","",IF(B4488=1,VLOOKUP(A4488,'entry data'!B:D,3,0),I4487))</f>
        <v/>
      </c>
      <c r="I4488" s="14" t="str">
        <f>IF(A4488="","",IF(E4488="weekly",7,IF(E4488="fortnightly",14,IF(E4488="monthly",DATE(IF(MONTH(H4488)=12,YEAR(H4488)+1,YEAR(H4488)),VLOOKUP(MONTH(H4488),index!$D$2:$G$13,2,0),DAY(H4488)),
IF(E4488="quarterly",DATE(IF(MONTH(H4488)&gt;=10,YEAR(H4488)+1,YEAR(H4488)),VLOOKUP(MONTH(H4488),index!$D$2:$G$13,3,0),DAY(H4488)),
IF(E4488="halfyearly",DATE(IF(MONTH(H4488)&gt;=7,YEAR(H4488)+1,YEAR(H4488)),VLOOKUP(MONTH(H4488),index!$D$2:$G$13,4,0),DAY(H4488)),
DATE(YEAR(H4488)+1,MONTH(H4488),DAY(H4488)))))-H4488))+H4488)</f>
        <v/>
      </c>
      <c r="J4488" s="9" t="str">
        <f t="shared" si="436"/>
        <v/>
      </c>
      <c r="K4488" s="11" t="str">
        <f t="shared" si="437"/>
        <v/>
      </c>
      <c r="L4488" s="11" t="str">
        <f t="shared" si="438"/>
        <v/>
      </c>
      <c r="M4488" s="11" t="str">
        <f>IF(A4488="","",VLOOKUP(E4488,index!$A$1:$B$6,2,0)*K4488*G4488)</f>
        <v/>
      </c>
      <c r="N4488" s="11" t="str">
        <f>IF(A4488="","",-PMT(G4488*VLOOKUP(E4488,index!$A$1:$B$6,2,0),C4488,F4488,0,0))</f>
        <v/>
      </c>
      <c r="O4488" s="11" t="str">
        <f t="shared" si="439"/>
        <v/>
      </c>
      <c r="P4488" s="11" t="str">
        <f t="shared" si="440"/>
        <v/>
      </c>
    </row>
    <row r="4489" spans="1:16" x14ac:dyDescent="0.25">
      <c r="A4489" s="9" t="str">
        <f>IF(A4488="","",IF(B4488&lt;C4488,A4488,IF(A4488=MAX('entry data'!$B$8:$B$507),"",A4488+1)))</f>
        <v/>
      </c>
      <c r="B4489" s="9" t="str">
        <f t="shared" si="435"/>
        <v/>
      </c>
      <c r="C4489" s="9" t="str">
        <f>IF(ISERROR(VLOOKUP(A4489,'entry data'!B:G,6,0)),"",VLOOKUP(A4489,'entry data'!B:G,6,0))</f>
        <v/>
      </c>
      <c r="D4489" s="9" t="str">
        <f>IF(ISERROR(VLOOKUP(A4489,'entry data'!B:C,2,0)),"",VLOOKUP(A4489,'entry data'!B:C,2,0))</f>
        <v/>
      </c>
      <c r="E4489" s="9" t="str">
        <f>IF(ISERROR(VLOOKUP(A4489,'entry data'!B:E,4,0)),"",VLOOKUP(A4489,'entry data'!B:E,4,0))</f>
        <v/>
      </c>
      <c r="F4489" s="11" t="str">
        <f>IF(A4489="","",IF(ISERROR(VLOOKUP(A4489,'entry data'!B:F,5,0)),"",VLOOKUP(A4489,'entry data'!B:F,5,0)))</f>
        <v/>
      </c>
      <c r="G4489" s="12" t="str">
        <f>IF(A4489="","",IF(ISERROR(VLOOKUP(A4489,'entry data'!B:I,8,0)),"",VLOOKUP(A4489,'entry data'!B:I,7,0)))</f>
        <v/>
      </c>
      <c r="H4489" s="13" t="str">
        <f>IF(A4489="","",IF(B4489=1,VLOOKUP(A4489,'entry data'!B:D,3,0),I4488))</f>
        <v/>
      </c>
      <c r="I4489" s="14" t="str">
        <f>IF(A4489="","",IF(E4489="weekly",7,IF(E4489="fortnightly",14,IF(E4489="monthly",DATE(IF(MONTH(H4489)=12,YEAR(H4489)+1,YEAR(H4489)),VLOOKUP(MONTH(H4489),index!$D$2:$G$13,2,0),DAY(H4489)),
IF(E4489="quarterly",DATE(IF(MONTH(H4489)&gt;=10,YEAR(H4489)+1,YEAR(H4489)),VLOOKUP(MONTH(H4489),index!$D$2:$G$13,3,0),DAY(H4489)),
IF(E4489="halfyearly",DATE(IF(MONTH(H4489)&gt;=7,YEAR(H4489)+1,YEAR(H4489)),VLOOKUP(MONTH(H4489),index!$D$2:$G$13,4,0),DAY(H4489)),
DATE(YEAR(H4489)+1,MONTH(H4489),DAY(H4489)))))-H4489))+H4489)</f>
        <v/>
      </c>
      <c r="J4489" s="9" t="str">
        <f t="shared" si="436"/>
        <v/>
      </c>
      <c r="K4489" s="11" t="str">
        <f t="shared" si="437"/>
        <v/>
      </c>
      <c r="L4489" s="11" t="str">
        <f t="shared" si="438"/>
        <v/>
      </c>
      <c r="M4489" s="11" t="str">
        <f>IF(A4489="","",VLOOKUP(E4489,index!$A$1:$B$6,2,0)*K4489*G4489)</f>
        <v/>
      </c>
      <c r="N4489" s="11" t="str">
        <f>IF(A4489="","",-PMT(G4489*VLOOKUP(E4489,index!$A$1:$B$6,2,0),C4489,F4489,0,0))</f>
        <v/>
      </c>
      <c r="O4489" s="11" t="str">
        <f t="shared" si="439"/>
        <v/>
      </c>
      <c r="P4489" s="11" t="str">
        <f t="shared" si="440"/>
        <v/>
      </c>
    </row>
    <row r="4490" spans="1:16" x14ac:dyDescent="0.25">
      <c r="A4490" s="9" t="str">
        <f>IF(A4489="","",IF(B4489&lt;C4489,A4489,IF(A4489=MAX('entry data'!$B$8:$B$507),"",A4489+1)))</f>
        <v/>
      </c>
      <c r="B4490" s="9" t="str">
        <f t="shared" si="435"/>
        <v/>
      </c>
      <c r="C4490" s="9" t="str">
        <f>IF(ISERROR(VLOOKUP(A4490,'entry data'!B:G,6,0)),"",VLOOKUP(A4490,'entry data'!B:G,6,0))</f>
        <v/>
      </c>
      <c r="D4490" s="9" t="str">
        <f>IF(ISERROR(VLOOKUP(A4490,'entry data'!B:C,2,0)),"",VLOOKUP(A4490,'entry data'!B:C,2,0))</f>
        <v/>
      </c>
      <c r="E4490" s="9" t="str">
        <f>IF(ISERROR(VLOOKUP(A4490,'entry data'!B:E,4,0)),"",VLOOKUP(A4490,'entry data'!B:E,4,0))</f>
        <v/>
      </c>
      <c r="F4490" s="11" t="str">
        <f>IF(A4490="","",IF(ISERROR(VLOOKUP(A4490,'entry data'!B:F,5,0)),"",VLOOKUP(A4490,'entry data'!B:F,5,0)))</f>
        <v/>
      </c>
      <c r="G4490" s="12" t="str">
        <f>IF(A4490="","",IF(ISERROR(VLOOKUP(A4490,'entry data'!B:I,8,0)),"",VLOOKUP(A4490,'entry data'!B:I,7,0)))</f>
        <v/>
      </c>
      <c r="H4490" s="13" t="str">
        <f>IF(A4490="","",IF(B4490=1,VLOOKUP(A4490,'entry data'!B:D,3,0),I4489))</f>
        <v/>
      </c>
      <c r="I4490" s="14" t="str">
        <f>IF(A4490="","",IF(E4490="weekly",7,IF(E4490="fortnightly",14,IF(E4490="monthly",DATE(IF(MONTH(H4490)=12,YEAR(H4490)+1,YEAR(H4490)),VLOOKUP(MONTH(H4490),index!$D$2:$G$13,2,0),DAY(H4490)),
IF(E4490="quarterly",DATE(IF(MONTH(H4490)&gt;=10,YEAR(H4490)+1,YEAR(H4490)),VLOOKUP(MONTH(H4490),index!$D$2:$G$13,3,0),DAY(H4490)),
IF(E4490="halfyearly",DATE(IF(MONTH(H4490)&gt;=7,YEAR(H4490)+1,YEAR(H4490)),VLOOKUP(MONTH(H4490),index!$D$2:$G$13,4,0),DAY(H4490)),
DATE(YEAR(H4490)+1,MONTH(H4490),DAY(H4490)))))-H4490))+H4490)</f>
        <v/>
      </c>
      <c r="J4490" s="9" t="str">
        <f t="shared" si="436"/>
        <v/>
      </c>
      <c r="K4490" s="11" t="str">
        <f t="shared" si="437"/>
        <v/>
      </c>
      <c r="L4490" s="11" t="str">
        <f t="shared" si="438"/>
        <v/>
      </c>
      <c r="M4490" s="11" t="str">
        <f>IF(A4490="","",VLOOKUP(E4490,index!$A$1:$B$6,2,0)*K4490*G4490)</f>
        <v/>
      </c>
      <c r="N4490" s="11" t="str">
        <f>IF(A4490="","",-PMT(G4490*VLOOKUP(E4490,index!$A$1:$B$6,2,0),C4490,F4490,0,0))</f>
        <v/>
      </c>
      <c r="O4490" s="11" t="str">
        <f t="shared" si="439"/>
        <v/>
      </c>
      <c r="P4490" s="11" t="str">
        <f t="shared" si="440"/>
        <v/>
      </c>
    </row>
    <row r="4491" spans="1:16" x14ac:dyDescent="0.25">
      <c r="A4491" s="9" t="str">
        <f>IF(A4490="","",IF(B4490&lt;C4490,A4490,IF(A4490=MAX('entry data'!$B$8:$B$507),"",A4490+1)))</f>
        <v/>
      </c>
      <c r="B4491" s="9" t="str">
        <f t="shared" si="435"/>
        <v/>
      </c>
      <c r="C4491" s="9" t="str">
        <f>IF(ISERROR(VLOOKUP(A4491,'entry data'!B:G,6,0)),"",VLOOKUP(A4491,'entry data'!B:G,6,0))</f>
        <v/>
      </c>
      <c r="D4491" s="9" t="str">
        <f>IF(ISERROR(VLOOKUP(A4491,'entry data'!B:C,2,0)),"",VLOOKUP(A4491,'entry data'!B:C,2,0))</f>
        <v/>
      </c>
      <c r="E4491" s="9" t="str">
        <f>IF(ISERROR(VLOOKUP(A4491,'entry data'!B:E,4,0)),"",VLOOKUP(A4491,'entry data'!B:E,4,0))</f>
        <v/>
      </c>
      <c r="F4491" s="11" t="str">
        <f>IF(A4491="","",IF(ISERROR(VLOOKUP(A4491,'entry data'!B:F,5,0)),"",VLOOKUP(A4491,'entry data'!B:F,5,0)))</f>
        <v/>
      </c>
      <c r="G4491" s="12" t="str">
        <f>IF(A4491="","",IF(ISERROR(VLOOKUP(A4491,'entry data'!B:I,8,0)),"",VLOOKUP(A4491,'entry data'!B:I,7,0)))</f>
        <v/>
      </c>
      <c r="H4491" s="13" t="str">
        <f>IF(A4491="","",IF(B4491=1,VLOOKUP(A4491,'entry data'!B:D,3,0),I4490))</f>
        <v/>
      </c>
      <c r="I4491" s="14" t="str">
        <f>IF(A4491="","",IF(E4491="weekly",7,IF(E4491="fortnightly",14,IF(E4491="monthly",DATE(IF(MONTH(H4491)=12,YEAR(H4491)+1,YEAR(H4491)),VLOOKUP(MONTH(H4491),index!$D$2:$G$13,2,0),DAY(H4491)),
IF(E4491="quarterly",DATE(IF(MONTH(H4491)&gt;=10,YEAR(H4491)+1,YEAR(H4491)),VLOOKUP(MONTH(H4491),index!$D$2:$G$13,3,0),DAY(H4491)),
IF(E4491="halfyearly",DATE(IF(MONTH(H4491)&gt;=7,YEAR(H4491)+1,YEAR(H4491)),VLOOKUP(MONTH(H4491),index!$D$2:$G$13,4,0),DAY(H4491)),
DATE(YEAR(H4491)+1,MONTH(H4491),DAY(H4491)))))-H4491))+H4491)</f>
        <v/>
      </c>
      <c r="J4491" s="9" t="str">
        <f t="shared" si="436"/>
        <v/>
      </c>
      <c r="K4491" s="11" t="str">
        <f t="shared" si="437"/>
        <v/>
      </c>
      <c r="L4491" s="11" t="str">
        <f t="shared" si="438"/>
        <v/>
      </c>
      <c r="M4491" s="11" t="str">
        <f>IF(A4491="","",VLOOKUP(E4491,index!$A$1:$B$6,2,0)*K4491*G4491)</f>
        <v/>
      </c>
      <c r="N4491" s="11" t="str">
        <f>IF(A4491="","",-PMT(G4491*VLOOKUP(E4491,index!$A$1:$B$6,2,0),C4491,F4491,0,0))</f>
        <v/>
      </c>
      <c r="O4491" s="11" t="str">
        <f t="shared" si="439"/>
        <v/>
      </c>
      <c r="P4491" s="11" t="str">
        <f t="shared" si="440"/>
        <v/>
      </c>
    </row>
    <row r="4492" spans="1:16" x14ac:dyDescent="0.25">
      <c r="A4492" s="9" t="str">
        <f>IF(A4491="","",IF(B4491&lt;C4491,A4491,IF(A4491=MAX('entry data'!$B$8:$B$507),"",A4491+1)))</f>
        <v/>
      </c>
      <c r="B4492" s="9" t="str">
        <f t="shared" si="435"/>
        <v/>
      </c>
      <c r="C4492" s="9" t="str">
        <f>IF(ISERROR(VLOOKUP(A4492,'entry data'!B:G,6,0)),"",VLOOKUP(A4492,'entry data'!B:G,6,0))</f>
        <v/>
      </c>
      <c r="D4492" s="9" t="str">
        <f>IF(ISERROR(VLOOKUP(A4492,'entry data'!B:C,2,0)),"",VLOOKUP(A4492,'entry data'!B:C,2,0))</f>
        <v/>
      </c>
      <c r="E4492" s="9" t="str">
        <f>IF(ISERROR(VLOOKUP(A4492,'entry data'!B:E,4,0)),"",VLOOKUP(A4492,'entry data'!B:E,4,0))</f>
        <v/>
      </c>
      <c r="F4492" s="11" t="str">
        <f>IF(A4492="","",IF(ISERROR(VLOOKUP(A4492,'entry data'!B:F,5,0)),"",VLOOKUP(A4492,'entry data'!B:F,5,0)))</f>
        <v/>
      </c>
      <c r="G4492" s="12" t="str">
        <f>IF(A4492="","",IF(ISERROR(VLOOKUP(A4492,'entry data'!B:I,8,0)),"",VLOOKUP(A4492,'entry data'!B:I,7,0)))</f>
        <v/>
      </c>
      <c r="H4492" s="13" t="str">
        <f>IF(A4492="","",IF(B4492=1,VLOOKUP(A4492,'entry data'!B:D,3,0),I4491))</f>
        <v/>
      </c>
      <c r="I4492" s="14" t="str">
        <f>IF(A4492="","",IF(E4492="weekly",7,IF(E4492="fortnightly",14,IF(E4492="monthly",DATE(IF(MONTH(H4492)=12,YEAR(H4492)+1,YEAR(H4492)),VLOOKUP(MONTH(H4492),index!$D$2:$G$13,2,0),DAY(H4492)),
IF(E4492="quarterly",DATE(IF(MONTH(H4492)&gt;=10,YEAR(H4492)+1,YEAR(H4492)),VLOOKUP(MONTH(H4492),index!$D$2:$G$13,3,0),DAY(H4492)),
IF(E4492="halfyearly",DATE(IF(MONTH(H4492)&gt;=7,YEAR(H4492)+1,YEAR(H4492)),VLOOKUP(MONTH(H4492),index!$D$2:$G$13,4,0),DAY(H4492)),
DATE(YEAR(H4492)+1,MONTH(H4492),DAY(H4492)))))-H4492))+H4492)</f>
        <v/>
      </c>
      <c r="J4492" s="9" t="str">
        <f t="shared" si="436"/>
        <v/>
      </c>
      <c r="K4492" s="11" t="str">
        <f t="shared" si="437"/>
        <v/>
      </c>
      <c r="L4492" s="11" t="str">
        <f t="shared" si="438"/>
        <v/>
      </c>
      <c r="M4492" s="11" t="str">
        <f>IF(A4492="","",VLOOKUP(E4492,index!$A$1:$B$6,2,0)*K4492*G4492)</f>
        <v/>
      </c>
      <c r="N4492" s="11" t="str">
        <f>IF(A4492="","",-PMT(G4492*VLOOKUP(E4492,index!$A$1:$B$6,2,0),C4492,F4492,0,0))</f>
        <v/>
      </c>
      <c r="O4492" s="11" t="str">
        <f t="shared" si="439"/>
        <v/>
      </c>
      <c r="P4492" s="11" t="str">
        <f t="shared" si="440"/>
        <v/>
      </c>
    </row>
    <row r="4493" spans="1:16" x14ac:dyDescent="0.25">
      <c r="A4493" s="9" t="str">
        <f>IF(A4492="","",IF(B4492&lt;C4492,A4492,IF(A4492=MAX('entry data'!$B$8:$B$507),"",A4492+1)))</f>
        <v/>
      </c>
      <c r="B4493" s="9" t="str">
        <f t="shared" si="435"/>
        <v/>
      </c>
      <c r="C4493" s="9" t="str">
        <f>IF(ISERROR(VLOOKUP(A4493,'entry data'!B:G,6,0)),"",VLOOKUP(A4493,'entry data'!B:G,6,0))</f>
        <v/>
      </c>
      <c r="D4493" s="9" t="str">
        <f>IF(ISERROR(VLOOKUP(A4493,'entry data'!B:C,2,0)),"",VLOOKUP(A4493,'entry data'!B:C,2,0))</f>
        <v/>
      </c>
      <c r="E4493" s="9" t="str">
        <f>IF(ISERROR(VLOOKUP(A4493,'entry data'!B:E,4,0)),"",VLOOKUP(A4493,'entry data'!B:E,4,0))</f>
        <v/>
      </c>
      <c r="F4493" s="11" t="str">
        <f>IF(A4493="","",IF(ISERROR(VLOOKUP(A4493,'entry data'!B:F,5,0)),"",VLOOKUP(A4493,'entry data'!B:F,5,0)))</f>
        <v/>
      </c>
      <c r="G4493" s="12" t="str">
        <f>IF(A4493="","",IF(ISERROR(VLOOKUP(A4493,'entry data'!B:I,8,0)),"",VLOOKUP(A4493,'entry data'!B:I,7,0)))</f>
        <v/>
      </c>
      <c r="H4493" s="13" t="str">
        <f>IF(A4493="","",IF(B4493=1,VLOOKUP(A4493,'entry data'!B:D,3,0),I4492))</f>
        <v/>
      </c>
      <c r="I4493" s="14" t="str">
        <f>IF(A4493="","",IF(E4493="weekly",7,IF(E4493="fortnightly",14,IF(E4493="monthly",DATE(IF(MONTH(H4493)=12,YEAR(H4493)+1,YEAR(H4493)),VLOOKUP(MONTH(H4493),index!$D$2:$G$13,2,0),DAY(H4493)),
IF(E4493="quarterly",DATE(IF(MONTH(H4493)&gt;=10,YEAR(H4493)+1,YEAR(H4493)),VLOOKUP(MONTH(H4493),index!$D$2:$G$13,3,0),DAY(H4493)),
IF(E4493="halfyearly",DATE(IF(MONTH(H4493)&gt;=7,YEAR(H4493)+1,YEAR(H4493)),VLOOKUP(MONTH(H4493),index!$D$2:$G$13,4,0),DAY(H4493)),
DATE(YEAR(H4493)+1,MONTH(H4493),DAY(H4493)))))-H4493))+H4493)</f>
        <v/>
      </c>
      <c r="J4493" s="9" t="str">
        <f t="shared" si="436"/>
        <v/>
      </c>
      <c r="K4493" s="11" t="str">
        <f t="shared" si="437"/>
        <v/>
      </c>
      <c r="L4493" s="11" t="str">
        <f t="shared" si="438"/>
        <v/>
      </c>
      <c r="M4493" s="11" t="str">
        <f>IF(A4493="","",VLOOKUP(E4493,index!$A$1:$B$6,2,0)*K4493*G4493)</f>
        <v/>
      </c>
      <c r="N4493" s="11" t="str">
        <f>IF(A4493="","",-PMT(G4493*VLOOKUP(E4493,index!$A$1:$B$6,2,0),C4493,F4493,0,0))</f>
        <v/>
      </c>
      <c r="O4493" s="11" t="str">
        <f t="shared" si="439"/>
        <v/>
      </c>
      <c r="P4493" s="11" t="str">
        <f t="shared" si="440"/>
        <v/>
      </c>
    </row>
    <row r="4494" spans="1:16" x14ac:dyDescent="0.25">
      <c r="A4494" s="9" t="str">
        <f>IF(A4493="","",IF(B4493&lt;C4493,A4493,IF(A4493=MAX('entry data'!$B$8:$B$507),"",A4493+1)))</f>
        <v/>
      </c>
      <c r="B4494" s="9" t="str">
        <f t="shared" si="435"/>
        <v/>
      </c>
      <c r="C4494" s="9" t="str">
        <f>IF(ISERROR(VLOOKUP(A4494,'entry data'!B:G,6,0)),"",VLOOKUP(A4494,'entry data'!B:G,6,0))</f>
        <v/>
      </c>
      <c r="D4494" s="9" t="str">
        <f>IF(ISERROR(VLOOKUP(A4494,'entry data'!B:C,2,0)),"",VLOOKUP(A4494,'entry data'!B:C,2,0))</f>
        <v/>
      </c>
      <c r="E4494" s="9" t="str">
        <f>IF(ISERROR(VLOOKUP(A4494,'entry data'!B:E,4,0)),"",VLOOKUP(A4494,'entry data'!B:E,4,0))</f>
        <v/>
      </c>
      <c r="F4494" s="11" t="str">
        <f>IF(A4494="","",IF(ISERROR(VLOOKUP(A4494,'entry data'!B:F,5,0)),"",VLOOKUP(A4494,'entry data'!B:F,5,0)))</f>
        <v/>
      </c>
      <c r="G4494" s="12" t="str">
        <f>IF(A4494="","",IF(ISERROR(VLOOKUP(A4494,'entry data'!B:I,8,0)),"",VLOOKUP(A4494,'entry data'!B:I,7,0)))</f>
        <v/>
      </c>
      <c r="H4494" s="13" t="str">
        <f>IF(A4494="","",IF(B4494=1,VLOOKUP(A4494,'entry data'!B:D,3,0),I4493))</f>
        <v/>
      </c>
      <c r="I4494" s="14" t="str">
        <f>IF(A4494="","",IF(E4494="weekly",7,IF(E4494="fortnightly",14,IF(E4494="monthly",DATE(IF(MONTH(H4494)=12,YEAR(H4494)+1,YEAR(H4494)),VLOOKUP(MONTH(H4494),index!$D$2:$G$13,2,0),DAY(H4494)),
IF(E4494="quarterly",DATE(IF(MONTH(H4494)&gt;=10,YEAR(H4494)+1,YEAR(H4494)),VLOOKUP(MONTH(H4494),index!$D$2:$G$13,3,0),DAY(H4494)),
IF(E4494="halfyearly",DATE(IF(MONTH(H4494)&gt;=7,YEAR(H4494)+1,YEAR(H4494)),VLOOKUP(MONTH(H4494),index!$D$2:$G$13,4,0),DAY(H4494)),
DATE(YEAR(H4494)+1,MONTH(H4494),DAY(H4494)))))-H4494))+H4494)</f>
        <v/>
      </c>
      <c r="J4494" s="9" t="str">
        <f t="shared" si="436"/>
        <v/>
      </c>
      <c r="K4494" s="11" t="str">
        <f t="shared" si="437"/>
        <v/>
      </c>
      <c r="L4494" s="11" t="str">
        <f t="shared" si="438"/>
        <v/>
      </c>
      <c r="M4494" s="11" t="str">
        <f>IF(A4494="","",VLOOKUP(E4494,index!$A$1:$B$6,2,0)*K4494*G4494)</f>
        <v/>
      </c>
      <c r="N4494" s="11" t="str">
        <f>IF(A4494="","",-PMT(G4494*VLOOKUP(E4494,index!$A$1:$B$6,2,0),C4494,F4494,0,0))</f>
        <v/>
      </c>
      <c r="O4494" s="11" t="str">
        <f t="shared" si="439"/>
        <v/>
      </c>
      <c r="P4494" s="11" t="str">
        <f t="shared" si="440"/>
        <v/>
      </c>
    </row>
    <row r="4495" spans="1:16" x14ac:dyDescent="0.25">
      <c r="A4495" s="9" t="str">
        <f>IF(A4494="","",IF(B4494&lt;C4494,A4494,IF(A4494=MAX('entry data'!$B$8:$B$507),"",A4494+1)))</f>
        <v/>
      </c>
      <c r="B4495" s="9" t="str">
        <f t="shared" si="435"/>
        <v/>
      </c>
      <c r="C4495" s="9" t="str">
        <f>IF(ISERROR(VLOOKUP(A4495,'entry data'!B:G,6,0)),"",VLOOKUP(A4495,'entry data'!B:G,6,0))</f>
        <v/>
      </c>
      <c r="D4495" s="9" t="str">
        <f>IF(ISERROR(VLOOKUP(A4495,'entry data'!B:C,2,0)),"",VLOOKUP(A4495,'entry data'!B:C,2,0))</f>
        <v/>
      </c>
      <c r="E4495" s="9" t="str">
        <f>IF(ISERROR(VLOOKUP(A4495,'entry data'!B:E,4,0)),"",VLOOKUP(A4495,'entry data'!B:E,4,0))</f>
        <v/>
      </c>
      <c r="F4495" s="11" t="str">
        <f>IF(A4495="","",IF(ISERROR(VLOOKUP(A4495,'entry data'!B:F,5,0)),"",VLOOKUP(A4495,'entry data'!B:F,5,0)))</f>
        <v/>
      </c>
      <c r="G4495" s="12" t="str">
        <f>IF(A4495="","",IF(ISERROR(VLOOKUP(A4495,'entry data'!B:I,8,0)),"",VLOOKUP(A4495,'entry data'!B:I,7,0)))</f>
        <v/>
      </c>
      <c r="H4495" s="13" t="str">
        <f>IF(A4495="","",IF(B4495=1,VLOOKUP(A4495,'entry data'!B:D,3,0),I4494))</f>
        <v/>
      </c>
      <c r="I4495" s="14" t="str">
        <f>IF(A4495="","",IF(E4495="weekly",7,IF(E4495="fortnightly",14,IF(E4495="monthly",DATE(IF(MONTH(H4495)=12,YEAR(H4495)+1,YEAR(H4495)),VLOOKUP(MONTH(H4495),index!$D$2:$G$13,2,0),DAY(H4495)),
IF(E4495="quarterly",DATE(IF(MONTH(H4495)&gt;=10,YEAR(H4495)+1,YEAR(H4495)),VLOOKUP(MONTH(H4495),index!$D$2:$G$13,3,0),DAY(H4495)),
IF(E4495="halfyearly",DATE(IF(MONTH(H4495)&gt;=7,YEAR(H4495)+1,YEAR(H4495)),VLOOKUP(MONTH(H4495),index!$D$2:$G$13,4,0),DAY(H4495)),
DATE(YEAR(H4495)+1,MONTH(H4495),DAY(H4495)))))-H4495))+H4495)</f>
        <v/>
      </c>
      <c r="J4495" s="9" t="str">
        <f t="shared" si="436"/>
        <v/>
      </c>
      <c r="K4495" s="11" t="str">
        <f t="shared" si="437"/>
        <v/>
      </c>
      <c r="L4495" s="11" t="str">
        <f t="shared" si="438"/>
        <v/>
      </c>
      <c r="M4495" s="11" t="str">
        <f>IF(A4495="","",VLOOKUP(E4495,index!$A$1:$B$6,2,0)*K4495*G4495)</f>
        <v/>
      </c>
      <c r="N4495" s="11" t="str">
        <f>IF(A4495="","",-PMT(G4495*VLOOKUP(E4495,index!$A$1:$B$6,2,0),C4495,F4495,0,0))</f>
        <v/>
      </c>
      <c r="O4495" s="11" t="str">
        <f t="shared" si="439"/>
        <v/>
      </c>
      <c r="P4495" s="11" t="str">
        <f t="shared" si="440"/>
        <v/>
      </c>
    </row>
    <row r="4496" spans="1:16" x14ac:dyDescent="0.25">
      <c r="A4496" s="9" t="str">
        <f>IF(A4495="","",IF(B4495&lt;C4495,A4495,IF(A4495=MAX('entry data'!$B$8:$B$507),"",A4495+1)))</f>
        <v/>
      </c>
      <c r="B4496" s="9" t="str">
        <f t="shared" si="435"/>
        <v/>
      </c>
      <c r="C4496" s="9" t="str">
        <f>IF(ISERROR(VLOOKUP(A4496,'entry data'!B:G,6,0)),"",VLOOKUP(A4496,'entry data'!B:G,6,0))</f>
        <v/>
      </c>
      <c r="D4496" s="9" t="str">
        <f>IF(ISERROR(VLOOKUP(A4496,'entry data'!B:C,2,0)),"",VLOOKUP(A4496,'entry data'!B:C,2,0))</f>
        <v/>
      </c>
      <c r="E4496" s="9" t="str">
        <f>IF(ISERROR(VLOOKUP(A4496,'entry data'!B:E,4,0)),"",VLOOKUP(A4496,'entry data'!B:E,4,0))</f>
        <v/>
      </c>
      <c r="F4496" s="11" t="str">
        <f>IF(A4496="","",IF(ISERROR(VLOOKUP(A4496,'entry data'!B:F,5,0)),"",VLOOKUP(A4496,'entry data'!B:F,5,0)))</f>
        <v/>
      </c>
      <c r="G4496" s="12" t="str">
        <f>IF(A4496="","",IF(ISERROR(VLOOKUP(A4496,'entry data'!B:I,8,0)),"",VLOOKUP(A4496,'entry data'!B:I,7,0)))</f>
        <v/>
      </c>
      <c r="H4496" s="13" t="str">
        <f>IF(A4496="","",IF(B4496=1,VLOOKUP(A4496,'entry data'!B:D,3,0),I4495))</f>
        <v/>
      </c>
      <c r="I4496" s="14" t="str">
        <f>IF(A4496="","",IF(E4496="weekly",7,IF(E4496="fortnightly",14,IF(E4496="monthly",DATE(IF(MONTH(H4496)=12,YEAR(H4496)+1,YEAR(H4496)),VLOOKUP(MONTH(H4496),index!$D$2:$G$13,2,0),DAY(H4496)),
IF(E4496="quarterly",DATE(IF(MONTH(H4496)&gt;=10,YEAR(H4496)+1,YEAR(H4496)),VLOOKUP(MONTH(H4496),index!$D$2:$G$13,3,0),DAY(H4496)),
IF(E4496="halfyearly",DATE(IF(MONTH(H4496)&gt;=7,YEAR(H4496)+1,YEAR(H4496)),VLOOKUP(MONTH(H4496),index!$D$2:$G$13,4,0),DAY(H4496)),
DATE(YEAR(H4496)+1,MONTH(H4496),DAY(H4496)))))-H4496))+H4496)</f>
        <v/>
      </c>
      <c r="J4496" s="9" t="str">
        <f t="shared" si="436"/>
        <v/>
      </c>
      <c r="K4496" s="11" t="str">
        <f t="shared" si="437"/>
        <v/>
      </c>
      <c r="L4496" s="11" t="str">
        <f t="shared" si="438"/>
        <v/>
      </c>
      <c r="M4496" s="11" t="str">
        <f>IF(A4496="","",VLOOKUP(E4496,index!$A$1:$B$6,2,0)*K4496*G4496)</f>
        <v/>
      </c>
      <c r="N4496" s="11" t="str">
        <f>IF(A4496="","",-PMT(G4496*VLOOKUP(E4496,index!$A$1:$B$6,2,0),C4496,F4496,0,0))</f>
        <v/>
      </c>
      <c r="O4496" s="11" t="str">
        <f t="shared" si="439"/>
        <v/>
      </c>
      <c r="P4496" s="11" t="str">
        <f t="shared" si="440"/>
        <v/>
      </c>
    </row>
    <row r="4497" spans="1:16" x14ac:dyDescent="0.25">
      <c r="A4497" s="9" t="str">
        <f>IF(A4496="","",IF(B4496&lt;C4496,A4496,IF(A4496=MAX('entry data'!$B$8:$B$507),"",A4496+1)))</f>
        <v/>
      </c>
      <c r="B4497" s="9" t="str">
        <f t="shared" si="435"/>
        <v/>
      </c>
      <c r="C4497" s="9" t="str">
        <f>IF(ISERROR(VLOOKUP(A4497,'entry data'!B:G,6,0)),"",VLOOKUP(A4497,'entry data'!B:G,6,0))</f>
        <v/>
      </c>
      <c r="D4497" s="9" t="str">
        <f>IF(ISERROR(VLOOKUP(A4497,'entry data'!B:C,2,0)),"",VLOOKUP(A4497,'entry data'!B:C,2,0))</f>
        <v/>
      </c>
      <c r="E4497" s="9" t="str">
        <f>IF(ISERROR(VLOOKUP(A4497,'entry data'!B:E,4,0)),"",VLOOKUP(A4497,'entry data'!B:E,4,0))</f>
        <v/>
      </c>
      <c r="F4497" s="11" t="str">
        <f>IF(A4497="","",IF(ISERROR(VLOOKUP(A4497,'entry data'!B:F,5,0)),"",VLOOKUP(A4497,'entry data'!B:F,5,0)))</f>
        <v/>
      </c>
      <c r="G4497" s="12" t="str">
        <f>IF(A4497="","",IF(ISERROR(VLOOKUP(A4497,'entry data'!B:I,8,0)),"",VLOOKUP(A4497,'entry data'!B:I,7,0)))</f>
        <v/>
      </c>
      <c r="H4497" s="13" t="str">
        <f>IF(A4497="","",IF(B4497=1,VLOOKUP(A4497,'entry data'!B:D,3,0),I4496))</f>
        <v/>
      </c>
      <c r="I4497" s="14" t="str">
        <f>IF(A4497="","",IF(E4497="weekly",7,IF(E4497="fortnightly",14,IF(E4497="monthly",DATE(IF(MONTH(H4497)=12,YEAR(H4497)+1,YEAR(H4497)),VLOOKUP(MONTH(H4497),index!$D$2:$G$13,2,0),DAY(H4497)),
IF(E4497="quarterly",DATE(IF(MONTH(H4497)&gt;=10,YEAR(H4497)+1,YEAR(H4497)),VLOOKUP(MONTH(H4497),index!$D$2:$G$13,3,0),DAY(H4497)),
IF(E4497="halfyearly",DATE(IF(MONTH(H4497)&gt;=7,YEAR(H4497)+1,YEAR(H4497)),VLOOKUP(MONTH(H4497),index!$D$2:$G$13,4,0),DAY(H4497)),
DATE(YEAR(H4497)+1,MONTH(H4497),DAY(H4497)))))-H4497))+H4497)</f>
        <v/>
      </c>
      <c r="J4497" s="9" t="str">
        <f t="shared" si="436"/>
        <v/>
      </c>
      <c r="K4497" s="11" t="str">
        <f t="shared" si="437"/>
        <v/>
      </c>
      <c r="L4497" s="11" t="str">
        <f t="shared" si="438"/>
        <v/>
      </c>
      <c r="M4497" s="11" t="str">
        <f>IF(A4497="","",VLOOKUP(E4497,index!$A$1:$B$6,2,0)*K4497*G4497)</f>
        <v/>
      </c>
      <c r="N4497" s="11" t="str">
        <f>IF(A4497="","",-PMT(G4497*VLOOKUP(E4497,index!$A$1:$B$6,2,0),C4497,F4497,0,0))</f>
        <v/>
      </c>
      <c r="O4497" s="11" t="str">
        <f t="shared" si="439"/>
        <v/>
      </c>
      <c r="P4497" s="11" t="str">
        <f t="shared" si="440"/>
        <v/>
      </c>
    </row>
    <row r="4498" spans="1:16" x14ac:dyDescent="0.25">
      <c r="A4498" s="9" t="str">
        <f>IF(A4497="","",IF(B4497&lt;C4497,A4497,IF(A4497=MAX('entry data'!$B$8:$B$507),"",A4497+1)))</f>
        <v/>
      </c>
      <c r="B4498" s="9" t="str">
        <f t="shared" si="435"/>
        <v/>
      </c>
      <c r="C4498" s="9" t="str">
        <f>IF(ISERROR(VLOOKUP(A4498,'entry data'!B:G,6,0)),"",VLOOKUP(A4498,'entry data'!B:G,6,0))</f>
        <v/>
      </c>
      <c r="D4498" s="9" t="str">
        <f>IF(ISERROR(VLOOKUP(A4498,'entry data'!B:C,2,0)),"",VLOOKUP(A4498,'entry data'!B:C,2,0))</f>
        <v/>
      </c>
      <c r="E4498" s="9" t="str">
        <f>IF(ISERROR(VLOOKUP(A4498,'entry data'!B:E,4,0)),"",VLOOKUP(A4498,'entry data'!B:E,4,0))</f>
        <v/>
      </c>
      <c r="F4498" s="11" t="str">
        <f>IF(A4498="","",IF(ISERROR(VLOOKUP(A4498,'entry data'!B:F,5,0)),"",VLOOKUP(A4498,'entry data'!B:F,5,0)))</f>
        <v/>
      </c>
      <c r="G4498" s="12" t="str">
        <f>IF(A4498="","",IF(ISERROR(VLOOKUP(A4498,'entry data'!B:I,8,0)),"",VLOOKUP(A4498,'entry data'!B:I,7,0)))</f>
        <v/>
      </c>
      <c r="H4498" s="13" t="str">
        <f>IF(A4498="","",IF(B4498=1,VLOOKUP(A4498,'entry data'!B:D,3,0),I4497))</f>
        <v/>
      </c>
      <c r="I4498" s="14" t="str">
        <f>IF(A4498="","",IF(E4498="weekly",7,IF(E4498="fortnightly",14,IF(E4498="monthly",DATE(IF(MONTH(H4498)=12,YEAR(H4498)+1,YEAR(H4498)),VLOOKUP(MONTH(H4498),index!$D$2:$G$13,2,0),DAY(H4498)),
IF(E4498="quarterly",DATE(IF(MONTH(H4498)&gt;=10,YEAR(H4498)+1,YEAR(H4498)),VLOOKUP(MONTH(H4498),index!$D$2:$G$13,3,0),DAY(H4498)),
IF(E4498="halfyearly",DATE(IF(MONTH(H4498)&gt;=7,YEAR(H4498)+1,YEAR(H4498)),VLOOKUP(MONTH(H4498),index!$D$2:$G$13,4,0),DAY(H4498)),
DATE(YEAR(H4498)+1,MONTH(H4498),DAY(H4498)))))-H4498))+H4498)</f>
        <v/>
      </c>
      <c r="J4498" s="9" t="str">
        <f t="shared" si="436"/>
        <v/>
      </c>
      <c r="K4498" s="11" t="str">
        <f t="shared" si="437"/>
        <v/>
      </c>
      <c r="L4498" s="11" t="str">
        <f t="shared" si="438"/>
        <v/>
      </c>
      <c r="M4498" s="11" t="str">
        <f>IF(A4498="","",VLOOKUP(E4498,index!$A$1:$B$6,2,0)*K4498*G4498)</f>
        <v/>
      </c>
      <c r="N4498" s="11" t="str">
        <f>IF(A4498="","",-PMT(G4498*VLOOKUP(E4498,index!$A$1:$B$6,2,0),C4498,F4498,0,0))</f>
        <v/>
      </c>
      <c r="O4498" s="11" t="str">
        <f t="shared" si="439"/>
        <v/>
      </c>
      <c r="P4498" s="11" t="str">
        <f t="shared" si="440"/>
        <v/>
      </c>
    </row>
    <row r="4499" spans="1:16" x14ac:dyDescent="0.25">
      <c r="A4499" s="9" t="str">
        <f>IF(A4498="","",IF(B4498&lt;C4498,A4498,IF(A4498=MAX('entry data'!$B$8:$B$507),"",A4498+1)))</f>
        <v/>
      </c>
      <c r="B4499" s="9" t="str">
        <f t="shared" si="435"/>
        <v/>
      </c>
      <c r="C4499" s="9" t="str">
        <f>IF(ISERROR(VLOOKUP(A4499,'entry data'!B:G,6,0)),"",VLOOKUP(A4499,'entry data'!B:G,6,0))</f>
        <v/>
      </c>
      <c r="D4499" s="9" t="str">
        <f>IF(ISERROR(VLOOKUP(A4499,'entry data'!B:C,2,0)),"",VLOOKUP(A4499,'entry data'!B:C,2,0))</f>
        <v/>
      </c>
      <c r="E4499" s="9" t="str">
        <f>IF(ISERROR(VLOOKUP(A4499,'entry data'!B:E,4,0)),"",VLOOKUP(A4499,'entry data'!B:E,4,0))</f>
        <v/>
      </c>
      <c r="F4499" s="11" t="str">
        <f>IF(A4499="","",IF(ISERROR(VLOOKUP(A4499,'entry data'!B:F,5,0)),"",VLOOKUP(A4499,'entry data'!B:F,5,0)))</f>
        <v/>
      </c>
      <c r="G4499" s="12" t="str">
        <f>IF(A4499="","",IF(ISERROR(VLOOKUP(A4499,'entry data'!B:I,8,0)),"",VLOOKUP(A4499,'entry data'!B:I,7,0)))</f>
        <v/>
      </c>
      <c r="H4499" s="13" t="str">
        <f>IF(A4499="","",IF(B4499=1,VLOOKUP(A4499,'entry data'!B:D,3,0),I4498))</f>
        <v/>
      </c>
      <c r="I4499" s="14" t="str">
        <f>IF(A4499="","",IF(E4499="weekly",7,IF(E4499="fortnightly",14,IF(E4499="monthly",DATE(IF(MONTH(H4499)=12,YEAR(H4499)+1,YEAR(H4499)),VLOOKUP(MONTH(H4499),index!$D$2:$G$13,2,0),DAY(H4499)),
IF(E4499="quarterly",DATE(IF(MONTH(H4499)&gt;=10,YEAR(H4499)+1,YEAR(H4499)),VLOOKUP(MONTH(H4499),index!$D$2:$G$13,3,0),DAY(H4499)),
IF(E4499="halfyearly",DATE(IF(MONTH(H4499)&gt;=7,YEAR(H4499)+1,YEAR(H4499)),VLOOKUP(MONTH(H4499),index!$D$2:$G$13,4,0),DAY(H4499)),
DATE(YEAR(H4499)+1,MONTH(H4499),DAY(H4499)))))-H4499))+H4499)</f>
        <v/>
      </c>
      <c r="J4499" s="9" t="str">
        <f t="shared" si="436"/>
        <v/>
      </c>
      <c r="K4499" s="11" t="str">
        <f t="shared" si="437"/>
        <v/>
      </c>
      <c r="L4499" s="11" t="str">
        <f t="shared" si="438"/>
        <v/>
      </c>
      <c r="M4499" s="11" t="str">
        <f>IF(A4499="","",VLOOKUP(E4499,index!$A$1:$B$6,2,0)*K4499*G4499)</f>
        <v/>
      </c>
      <c r="N4499" s="11" t="str">
        <f>IF(A4499="","",-PMT(G4499*VLOOKUP(E4499,index!$A$1:$B$6,2,0),C4499,F4499,0,0))</f>
        <v/>
      </c>
      <c r="O4499" s="11" t="str">
        <f t="shared" si="439"/>
        <v/>
      </c>
      <c r="P4499" s="11" t="str">
        <f t="shared" si="440"/>
        <v/>
      </c>
    </row>
    <row r="4500" spans="1:16" x14ac:dyDescent="0.25">
      <c r="A4500" s="9" t="str">
        <f>IF(A4499="","",IF(B4499&lt;C4499,A4499,IF(A4499=MAX('entry data'!$B$8:$B$507),"",A4499+1)))</f>
        <v/>
      </c>
      <c r="B4500" s="9" t="str">
        <f t="shared" si="435"/>
        <v/>
      </c>
      <c r="C4500" s="9" t="str">
        <f>IF(ISERROR(VLOOKUP(A4500,'entry data'!B:G,6,0)),"",VLOOKUP(A4500,'entry data'!B:G,6,0))</f>
        <v/>
      </c>
      <c r="D4500" s="9" t="str">
        <f>IF(ISERROR(VLOOKUP(A4500,'entry data'!B:C,2,0)),"",VLOOKUP(A4500,'entry data'!B:C,2,0))</f>
        <v/>
      </c>
      <c r="E4500" s="9" t="str">
        <f>IF(ISERROR(VLOOKUP(A4500,'entry data'!B:E,4,0)),"",VLOOKUP(A4500,'entry data'!B:E,4,0))</f>
        <v/>
      </c>
      <c r="F4500" s="11" t="str">
        <f>IF(A4500="","",IF(ISERROR(VLOOKUP(A4500,'entry data'!B:F,5,0)),"",VLOOKUP(A4500,'entry data'!B:F,5,0)))</f>
        <v/>
      </c>
      <c r="G4500" s="12" t="str">
        <f>IF(A4500="","",IF(ISERROR(VLOOKUP(A4500,'entry data'!B:I,8,0)),"",VLOOKUP(A4500,'entry data'!B:I,7,0)))</f>
        <v/>
      </c>
      <c r="H4500" s="13" t="str">
        <f>IF(A4500="","",IF(B4500=1,VLOOKUP(A4500,'entry data'!B:D,3,0),I4499))</f>
        <v/>
      </c>
      <c r="I4500" s="14" t="str">
        <f>IF(A4500="","",IF(E4500="weekly",7,IF(E4500="fortnightly",14,IF(E4500="monthly",DATE(IF(MONTH(H4500)=12,YEAR(H4500)+1,YEAR(H4500)),VLOOKUP(MONTH(H4500),index!$D$2:$G$13,2,0),DAY(H4500)),
IF(E4500="quarterly",DATE(IF(MONTH(H4500)&gt;=10,YEAR(H4500)+1,YEAR(H4500)),VLOOKUP(MONTH(H4500),index!$D$2:$G$13,3,0),DAY(H4500)),
IF(E4500="halfyearly",DATE(IF(MONTH(H4500)&gt;=7,YEAR(H4500)+1,YEAR(H4500)),VLOOKUP(MONTH(H4500),index!$D$2:$G$13,4,0),DAY(H4500)),
DATE(YEAR(H4500)+1,MONTH(H4500),DAY(H4500)))))-H4500))+H4500)</f>
        <v/>
      </c>
      <c r="J4500" s="9" t="str">
        <f t="shared" si="436"/>
        <v/>
      </c>
      <c r="K4500" s="11" t="str">
        <f t="shared" si="437"/>
        <v/>
      </c>
      <c r="L4500" s="11" t="str">
        <f t="shared" si="438"/>
        <v/>
      </c>
      <c r="M4500" s="11" t="str">
        <f>IF(A4500="","",VLOOKUP(E4500,index!$A$1:$B$6,2,0)*K4500*G4500)</f>
        <v/>
      </c>
      <c r="N4500" s="11" t="str">
        <f>IF(A4500="","",-PMT(G4500*VLOOKUP(E4500,index!$A$1:$B$6,2,0),C4500,F4500,0,0))</f>
        <v/>
      </c>
      <c r="O4500" s="11" t="str">
        <f t="shared" si="439"/>
        <v/>
      </c>
      <c r="P4500" s="11" t="str">
        <f t="shared" si="440"/>
        <v/>
      </c>
    </row>
    <row r="4501" spans="1:16" x14ac:dyDescent="0.25">
      <c r="A4501" s="9" t="str">
        <f>IF(A4500="","",IF(B4500&lt;C4500,A4500,IF(A4500=MAX('entry data'!$B$8:$B$507),"",A4500+1)))</f>
        <v/>
      </c>
      <c r="B4501" s="9" t="str">
        <f t="shared" si="435"/>
        <v/>
      </c>
      <c r="C4501" s="9" t="str">
        <f>IF(ISERROR(VLOOKUP(A4501,'entry data'!B:G,6,0)),"",VLOOKUP(A4501,'entry data'!B:G,6,0))</f>
        <v/>
      </c>
      <c r="D4501" s="9" t="str">
        <f>IF(ISERROR(VLOOKUP(A4501,'entry data'!B:C,2,0)),"",VLOOKUP(A4501,'entry data'!B:C,2,0))</f>
        <v/>
      </c>
      <c r="E4501" s="9" t="str">
        <f>IF(ISERROR(VLOOKUP(A4501,'entry data'!B:E,4,0)),"",VLOOKUP(A4501,'entry data'!B:E,4,0))</f>
        <v/>
      </c>
      <c r="F4501" s="11" t="str">
        <f>IF(A4501="","",IF(ISERROR(VLOOKUP(A4501,'entry data'!B:F,5,0)),"",VLOOKUP(A4501,'entry data'!B:F,5,0)))</f>
        <v/>
      </c>
      <c r="G4501" s="12" t="str">
        <f>IF(A4501="","",IF(ISERROR(VLOOKUP(A4501,'entry data'!B:I,8,0)),"",VLOOKUP(A4501,'entry data'!B:I,7,0)))</f>
        <v/>
      </c>
      <c r="H4501" s="13" t="str">
        <f>IF(A4501="","",IF(B4501=1,VLOOKUP(A4501,'entry data'!B:D,3,0),I4500))</f>
        <v/>
      </c>
      <c r="I4501" s="14" t="str">
        <f>IF(A4501="","",IF(E4501="weekly",7,IF(E4501="fortnightly",14,IF(E4501="monthly",DATE(IF(MONTH(H4501)=12,YEAR(H4501)+1,YEAR(H4501)),VLOOKUP(MONTH(H4501),index!$D$2:$G$13,2,0),DAY(H4501)),
IF(E4501="quarterly",DATE(IF(MONTH(H4501)&gt;=10,YEAR(H4501)+1,YEAR(H4501)),VLOOKUP(MONTH(H4501),index!$D$2:$G$13,3,0),DAY(H4501)),
IF(E4501="halfyearly",DATE(IF(MONTH(H4501)&gt;=7,YEAR(H4501)+1,YEAR(H4501)),VLOOKUP(MONTH(H4501),index!$D$2:$G$13,4,0),DAY(H4501)),
DATE(YEAR(H4501)+1,MONTH(H4501),DAY(H4501)))))-H4501))+H4501)</f>
        <v/>
      </c>
      <c r="J4501" s="9" t="str">
        <f t="shared" si="436"/>
        <v/>
      </c>
      <c r="K4501" s="11" t="str">
        <f t="shared" si="437"/>
        <v/>
      </c>
      <c r="L4501" s="11" t="str">
        <f t="shared" si="438"/>
        <v/>
      </c>
      <c r="M4501" s="11" t="str">
        <f>IF(A4501="","",VLOOKUP(E4501,index!$A$1:$B$6,2,0)*K4501*G4501)</f>
        <v/>
      </c>
      <c r="N4501" s="11" t="str">
        <f>IF(A4501="","",-PMT(G4501*VLOOKUP(E4501,index!$A$1:$B$6,2,0),C4501,F4501,0,0))</f>
        <v/>
      </c>
      <c r="O4501" s="11" t="str">
        <f t="shared" si="439"/>
        <v/>
      </c>
      <c r="P4501" s="11" t="str">
        <f t="shared" si="440"/>
        <v/>
      </c>
    </row>
    <row r="4502" spans="1:16" x14ac:dyDescent="0.25">
      <c r="A4502" s="9" t="str">
        <f>IF(A4501="","",IF(B4501&lt;C4501,A4501,IF(A4501=MAX('entry data'!$B$8:$B$507),"",A4501+1)))</f>
        <v/>
      </c>
      <c r="B4502" s="9" t="str">
        <f t="shared" si="435"/>
        <v/>
      </c>
      <c r="C4502" s="9" t="str">
        <f>IF(ISERROR(VLOOKUP(A4502,'entry data'!B:G,6,0)),"",VLOOKUP(A4502,'entry data'!B:G,6,0))</f>
        <v/>
      </c>
      <c r="D4502" s="9" t="str">
        <f>IF(ISERROR(VLOOKUP(A4502,'entry data'!B:C,2,0)),"",VLOOKUP(A4502,'entry data'!B:C,2,0))</f>
        <v/>
      </c>
      <c r="E4502" s="9" t="str">
        <f>IF(ISERROR(VLOOKUP(A4502,'entry data'!B:E,4,0)),"",VLOOKUP(A4502,'entry data'!B:E,4,0))</f>
        <v/>
      </c>
      <c r="F4502" s="11" t="str">
        <f>IF(A4502="","",IF(ISERROR(VLOOKUP(A4502,'entry data'!B:F,5,0)),"",VLOOKUP(A4502,'entry data'!B:F,5,0)))</f>
        <v/>
      </c>
      <c r="G4502" s="12" t="str">
        <f>IF(A4502="","",IF(ISERROR(VLOOKUP(A4502,'entry data'!B:I,8,0)),"",VLOOKUP(A4502,'entry data'!B:I,7,0)))</f>
        <v/>
      </c>
      <c r="H4502" s="13" t="str">
        <f>IF(A4502="","",IF(B4502=1,VLOOKUP(A4502,'entry data'!B:D,3,0),I4501))</f>
        <v/>
      </c>
      <c r="I4502" s="14" t="str">
        <f>IF(A4502="","",IF(E4502="weekly",7,IF(E4502="fortnightly",14,IF(E4502="monthly",DATE(IF(MONTH(H4502)=12,YEAR(H4502)+1,YEAR(H4502)),VLOOKUP(MONTH(H4502),index!$D$2:$G$13,2,0),DAY(H4502)),
IF(E4502="quarterly",DATE(IF(MONTH(H4502)&gt;=10,YEAR(H4502)+1,YEAR(H4502)),VLOOKUP(MONTH(H4502),index!$D$2:$G$13,3,0),DAY(H4502)),
IF(E4502="halfyearly",DATE(IF(MONTH(H4502)&gt;=7,YEAR(H4502)+1,YEAR(H4502)),VLOOKUP(MONTH(H4502),index!$D$2:$G$13,4,0),DAY(H4502)),
DATE(YEAR(H4502)+1,MONTH(H4502),DAY(H4502)))))-H4502))+H4502)</f>
        <v/>
      </c>
      <c r="J4502" s="9" t="str">
        <f t="shared" si="436"/>
        <v/>
      </c>
      <c r="K4502" s="11" t="str">
        <f t="shared" si="437"/>
        <v/>
      </c>
      <c r="L4502" s="11" t="str">
        <f t="shared" si="438"/>
        <v/>
      </c>
      <c r="M4502" s="11" t="str">
        <f>IF(A4502="","",VLOOKUP(E4502,index!$A$1:$B$6,2,0)*K4502*G4502)</f>
        <v/>
      </c>
      <c r="N4502" s="11" t="str">
        <f>IF(A4502="","",-PMT(G4502*VLOOKUP(E4502,index!$A$1:$B$6,2,0),C4502,F4502,0,0))</f>
        <v/>
      </c>
      <c r="O4502" s="11" t="str">
        <f t="shared" si="439"/>
        <v/>
      </c>
      <c r="P4502" s="11" t="str">
        <f t="shared" si="440"/>
        <v/>
      </c>
    </row>
    <row r="4503" spans="1:16" x14ac:dyDescent="0.25">
      <c r="A4503" s="9" t="str">
        <f>IF(A4502="","",IF(B4502&lt;C4502,A4502,IF(A4502=MAX('entry data'!$B$8:$B$507),"",A4502+1)))</f>
        <v/>
      </c>
      <c r="B4503" s="9" t="str">
        <f t="shared" ref="B4503:B4566" si="441">IF(A4503="","",IF(B4502=C4502,1,B4502+1))</f>
        <v/>
      </c>
      <c r="C4503" s="9" t="str">
        <f>IF(ISERROR(VLOOKUP(A4503,'entry data'!B:G,6,0)),"",VLOOKUP(A4503,'entry data'!B:G,6,0))</f>
        <v/>
      </c>
      <c r="D4503" s="9" t="str">
        <f>IF(ISERROR(VLOOKUP(A4503,'entry data'!B:C,2,0)),"",VLOOKUP(A4503,'entry data'!B:C,2,0))</f>
        <v/>
      </c>
      <c r="E4503" s="9" t="str">
        <f>IF(ISERROR(VLOOKUP(A4503,'entry data'!B:E,4,0)),"",VLOOKUP(A4503,'entry data'!B:E,4,0))</f>
        <v/>
      </c>
      <c r="F4503" s="11" t="str">
        <f>IF(A4503="","",IF(ISERROR(VLOOKUP(A4503,'entry data'!B:F,5,0)),"",VLOOKUP(A4503,'entry data'!B:F,5,0)))</f>
        <v/>
      </c>
      <c r="G4503" s="12" t="str">
        <f>IF(A4503="","",IF(ISERROR(VLOOKUP(A4503,'entry data'!B:I,8,0)),"",VLOOKUP(A4503,'entry data'!B:I,7,0)))</f>
        <v/>
      </c>
      <c r="H4503" s="13" t="str">
        <f>IF(A4503="","",IF(B4503=1,VLOOKUP(A4503,'entry data'!B:D,3,0),I4502))</f>
        <v/>
      </c>
      <c r="I4503" s="14" t="str">
        <f>IF(A4503="","",IF(E4503="weekly",7,IF(E4503="fortnightly",14,IF(E4503="monthly",DATE(IF(MONTH(H4503)=12,YEAR(H4503)+1,YEAR(H4503)),VLOOKUP(MONTH(H4503),index!$D$2:$G$13,2,0),DAY(H4503)),
IF(E4503="quarterly",DATE(IF(MONTH(H4503)&gt;=10,YEAR(H4503)+1,YEAR(H4503)),VLOOKUP(MONTH(H4503),index!$D$2:$G$13,3,0),DAY(H4503)),
IF(E4503="halfyearly",DATE(IF(MONTH(H4503)&gt;=7,YEAR(H4503)+1,YEAR(H4503)),VLOOKUP(MONTH(H4503),index!$D$2:$G$13,4,0),DAY(H4503)),
DATE(YEAR(H4503)+1,MONTH(H4503),DAY(H4503)))))-H4503))+H4503)</f>
        <v/>
      </c>
      <c r="J4503" s="9" t="str">
        <f t="shared" ref="J4503:J4566" si="442">IF(A4503="","",IF(MONTH(I4503)&lt;10,YEAR(I4503)&amp;"-0"&amp;MONTH(I4503),YEAR(I4503)&amp;"-"&amp;MONTH(I4503)))</f>
        <v/>
      </c>
      <c r="K4503" s="11" t="str">
        <f t="shared" ref="K4503:K4566" si="443">IF(A4503="","",IF(B4503=1,F4503,O4502))</f>
        <v/>
      </c>
      <c r="L4503" s="11" t="str">
        <f t="shared" ref="L4503:L4566" si="444">IF(A4503="","",N4503-M4503)</f>
        <v/>
      </c>
      <c r="M4503" s="11" t="str">
        <f>IF(A4503="","",VLOOKUP(E4503,index!$A$1:$B$6,2,0)*K4503*G4503)</f>
        <v/>
      </c>
      <c r="N4503" s="11" t="str">
        <f>IF(A4503="","",-PMT(G4503*VLOOKUP(E4503,index!$A$1:$B$6,2,0),C4503,F4503,0,0))</f>
        <v/>
      </c>
      <c r="O4503" s="11" t="str">
        <f t="shared" ref="O4503:O4566" si="445">IF(A4503="","",K4503-L4503)</f>
        <v/>
      </c>
      <c r="P4503" s="11" t="str">
        <f t="shared" si="440"/>
        <v/>
      </c>
    </row>
    <row r="4504" spans="1:16" x14ac:dyDescent="0.25">
      <c r="A4504" s="9" t="str">
        <f>IF(A4503="","",IF(B4503&lt;C4503,A4503,IF(A4503=MAX('entry data'!$B$8:$B$507),"",A4503+1)))</f>
        <v/>
      </c>
      <c r="B4504" s="9" t="str">
        <f t="shared" si="441"/>
        <v/>
      </c>
      <c r="C4504" s="9" t="str">
        <f>IF(ISERROR(VLOOKUP(A4504,'entry data'!B:G,6,0)),"",VLOOKUP(A4504,'entry data'!B:G,6,0))</f>
        <v/>
      </c>
      <c r="D4504" s="9" t="str">
        <f>IF(ISERROR(VLOOKUP(A4504,'entry data'!B:C,2,0)),"",VLOOKUP(A4504,'entry data'!B:C,2,0))</f>
        <v/>
      </c>
      <c r="E4504" s="9" t="str">
        <f>IF(ISERROR(VLOOKUP(A4504,'entry data'!B:E,4,0)),"",VLOOKUP(A4504,'entry data'!B:E,4,0))</f>
        <v/>
      </c>
      <c r="F4504" s="11" t="str">
        <f>IF(A4504="","",IF(ISERROR(VLOOKUP(A4504,'entry data'!B:F,5,0)),"",VLOOKUP(A4504,'entry data'!B:F,5,0)))</f>
        <v/>
      </c>
      <c r="G4504" s="12" t="str">
        <f>IF(A4504="","",IF(ISERROR(VLOOKUP(A4504,'entry data'!B:I,8,0)),"",VLOOKUP(A4504,'entry data'!B:I,7,0)))</f>
        <v/>
      </c>
      <c r="H4504" s="13" t="str">
        <f>IF(A4504="","",IF(B4504=1,VLOOKUP(A4504,'entry data'!B:D,3,0),I4503))</f>
        <v/>
      </c>
      <c r="I4504" s="14" t="str">
        <f>IF(A4504="","",IF(E4504="weekly",7,IF(E4504="fortnightly",14,IF(E4504="monthly",DATE(IF(MONTH(H4504)=12,YEAR(H4504)+1,YEAR(H4504)),VLOOKUP(MONTH(H4504),index!$D$2:$G$13,2,0),DAY(H4504)),
IF(E4504="quarterly",DATE(IF(MONTH(H4504)&gt;=10,YEAR(H4504)+1,YEAR(H4504)),VLOOKUP(MONTH(H4504),index!$D$2:$G$13,3,0),DAY(H4504)),
IF(E4504="halfyearly",DATE(IF(MONTH(H4504)&gt;=7,YEAR(H4504)+1,YEAR(H4504)),VLOOKUP(MONTH(H4504),index!$D$2:$G$13,4,0),DAY(H4504)),
DATE(YEAR(H4504)+1,MONTH(H4504),DAY(H4504)))))-H4504))+H4504)</f>
        <v/>
      </c>
      <c r="J4504" s="9" t="str">
        <f t="shared" si="442"/>
        <v/>
      </c>
      <c r="K4504" s="11" t="str">
        <f t="shared" si="443"/>
        <v/>
      </c>
      <c r="L4504" s="11" t="str">
        <f t="shared" si="444"/>
        <v/>
      </c>
      <c r="M4504" s="11" t="str">
        <f>IF(A4504="","",VLOOKUP(E4504,index!$A$1:$B$6,2,0)*K4504*G4504)</f>
        <v/>
      </c>
      <c r="N4504" s="11" t="str">
        <f>IF(A4504="","",-PMT(G4504*VLOOKUP(E4504,index!$A$1:$B$6,2,0),C4504,F4504,0,0))</f>
        <v/>
      </c>
      <c r="O4504" s="11" t="str">
        <f t="shared" si="445"/>
        <v/>
      </c>
      <c r="P4504" s="11" t="str">
        <f t="shared" si="440"/>
        <v/>
      </c>
    </row>
    <row r="4505" spans="1:16" x14ac:dyDescent="0.25">
      <c r="A4505" s="9" t="str">
        <f>IF(A4504="","",IF(B4504&lt;C4504,A4504,IF(A4504=MAX('entry data'!$B$8:$B$507),"",A4504+1)))</f>
        <v/>
      </c>
      <c r="B4505" s="9" t="str">
        <f t="shared" si="441"/>
        <v/>
      </c>
      <c r="C4505" s="9" t="str">
        <f>IF(ISERROR(VLOOKUP(A4505,'entry data'!B:G,6,0)),"",VLOOKUP(A4505,'entry data'!B:G,6,0))</f>
        <v/>
      </c>
      <c r="D4505" s="9" t="str">
        <f>IF(ISERROR(VLOOKUP(A4505,'entry data'!B:C,2,0)),"",VLOOKUP(A4505,'entry data'!B:C,2,0))</f>
        <v/>
      </c>
      <c r="E4505" s="9" t="str">
        <f>IF(ISERROR(VLOOKUP(A4505,'entry data'!B:E,4,0)),"",VLOOKUP(A4505,'entry data'!B:E,4,0))</f>
        <v/>
      </c>
      <c r="F4505" s="11" t="str">
        <f>IF(A4505="","",IF(ISERROR(VLOOKUP(A4505,'entry data'!B:F,5,0)),"",VLOOKUP(A4505,'entry data'!B:F,5,0)))</f>
        <v/>
      </c>
      <c r="G4505" s="12" t="str">
        <f>IF(A4505="","",IF(ISERROR(VLOOKUP(A4505,'entry data'!B:I,8,0)),"",VLOOKUP(A4505,'entry data'!B:I,7,0)))</f>
        <v/>
      </c>
      <c r="H4505" s="13" t="str">
        <f>IF(A4505="","",IF(B4505=1,VLOOKUP(A4505,'entry data'!B:D,3,0),I4504))</f>
        <v/>
      </c>
      <c r="I4505" s="14" t="str">
        <f>IF(A4505="","",IF(E4505="weekly",7,IF(E4505="fortnightly",14,IF(E4505="monthly",DATE(IF(MONTH(H4505)=12,YEAR(H4505)+1,YEAR(H4505)),VLOOKUP(MONTH(H4505),index!$D$2:$G$13,2,0),DAY(H4505)),
IF(E4505="quarterly",DATE(IF(MONTH(H4505)&gt;=10,YEAR(H4505)+1,YEAR(H4505)),VLOOKUP(MONTH(H4505),index!$D$2:$G$13,3,0),DAY(H4505)),
IF(E4505="halfyearly",DATE(IF(MONTH(H4505)&gt;=7,YEAR(H4505)+1,YEAR(H4505)),VLOOKUP(MONTH(H4505),index!$D$2:$G$13,4,0),DAY(H4505)),
DATE(YEAR(H4505)+1,MONTH(H4505),DAY(H4505)))))-H4505))+H4505)</f>
        <v/>
      </c>
      <c r="J4505" s="9" t="str">
        <f t="shared" si="442"/>
        <v/>
      </c>
      <c r="K4505" s="11" t="str">
        <f t="shared" si="443"/>
        <v/>
      </c>
      <c r="L4505" s="11" t="str">
        <f t="shared" si="444"/>
        <v/>
      </c>
      <c r="M4505" s="11" t="str">
        <f>IF(A4505="","",VLOOKUP(E4505,index!$A$1:$B$6,2,0)*K4505*G4505)</f>
        <v/>
      </c>
      <c r="N4505" s="11" t="str">
        <f>IF(A4505="","",-PMT(G4505*VLOOKUP(E4505,index!$A$1:$B$6,2,0),C4505,F4505,0,0))</f>
        <v/>
      </c>
      <c r="O4505" s="11" t="str">
        <f t="shared" si="445"/>
        <v/>
      </c>
      <c r="P4505" s="11" t="str">
        <f t="shared" si="440"/>
        <v/>
      </c>
    </row>
    <row r="4506" spans="1:16" x14ac:dyDescent="0.25">
      <c r="A4506" s="9" t="str">
        <f>IF(A4505="","",IF(B4505&lt;C4505,A4505,IF(A4505=MAX('entry data'!$B$8:$B$507),"",A4505+1)))</f>
        <v/>
      </c>
      <c r="B4506" s="9" t="str">
        <f t="shared" si="441"/>
        <v/>
      </c>
      <c r="C4506" s="9" t="str">
        <f>IF(ISERROR(VLOOKUP(A4506,'entry data'!B:G,6,0)),"",VLOOKUP(A4506,'entry data'!B:G,6,0))</f>
        <v/>
      </c>
      <c r="D4506" s="9" t="str">
        <f>IF(ISERROR(VLOOKUP(A4506,'entry data'!B:C,2,0)),"",VLOOKUP(A4506,'entry data'!B:C,2,0))</f>
        <v/>
      </c>
      <c r="E4506" s="9" t="str">
        <f>IF(ISERROR(VLOOKUP(A4506,'entry data'!B:E,4,0)),"",VLOOKUP(A4506,'entry data'!B:E,4,0))</f>
        <v/>
      </c>
      <c r="F4506" s="11" t="str">
        <f>IF(A4506="","",IF(ISERROR(VLOOKUP(A4506,'entry data'!B:F,5,0)),"",VLOOKUP(A4506,'entry data'!B:F,5,0)))</f>
        <v/>
      </c>
      <c r="G4506" s="12" t="str">
        <f>IF(A4506="","",IF(ISERROR(VLOOKUP(A4506,'entry data'!B:I,8,0)),"",VLOOKUP(A4506,'entry data'!B:I,7,0)))</f>
        <v/>
      </c>
      <c r="H4506" s="13" t="str">
        <f>IF(A4506="","",IF(B4506=1,VLOOKUP(A4506,'entry data'!B:D,3,0),I4505))</f>
        <v/>
      </c>
      <c r="I4506" s="14" t="str">
        <f>IF(A4506="","",IF(E4506="weekly",7,IF(E4506="fortnightly",14,IF(E4506="monthly",DATE(IF(MONTH(H4506)=12,YEAR(H4506)+1,YEAR(H4506)),VLOOKUP(MONTH(H4506),index!$D$2:$G$13,2,0),DAY(H4506)),
IF(E4506="quarterly",DATE(IF(MONTH(H4506)&gt;=10,YEAR(H4506)+1,YEAR(H4506)),VLOOKUP(MONTH(H4506),index!$D$2:$G$13,3,0),DAY(H4506)),
IF(E4506="halfyearly",DATE(IF(MONTH(H4506)&gt;=7,YEAR(H4506)+1,YEAR(H4506)),VLOOKUP(MONTH(H4506),index!$D$2:$G$13,4,0),DAY(H4506)),
DATE(YEAR(H4506)+1,MONTH(H4506),DAY(H4506)))))-H4506))+H4506)</f>
        <v/>
      </c>
      <c r="J4506" s="9" t="str">
        <f t="shared" si="442"/>
        <v/>
      </c>
      <c r="K4506" s="11" t="str">
        <f t="shared" si="443"/>
        <v/>
      </c>
      <c r="L4506" s="11" t="str">
        <f t="shared" si="444"/>
        <v/>
      </c>
      <c r="M4506" s="11" t="str">
        <f>IF(A4506="","",VLOOKUP(E4506,index!$A$1:$B$6,2,0)*K4506*G4506)</f>
        <v/>
      </c>
      <c r="N4506" s="11" t="str">
        <f>IF(A4506="","",-PMT(G4506*VLOOKUP(E4506,index!$A$1:$B$6,2,0),C4506,F4506,0,0))</f>
        <v/>
      </c>
      <c r="O4506" s="11" t="str">
        <f t="shared" si="445"/>
        <v/>
      </c>
      <c r="P4506" s="11" t="str">
        <f t="shared" si="440"/>
        <v/>
      </c>
    </row>
    <row r="4507" spans="1:16" x14ac:dyDescent="0.25">
      <c r="A4507" s="9" t="str">
        <f>IF(A4506="","",IF(B4506&lt;C4506,A4506,IF(A4506=MAX('entry data'!$B$8:$B$507),"",A4506+1)))</f>
        <v/>
      </c>
      <c r="B4507" s="9" t="str">
        <f t="shared" si="441"/>
        <v/>
      </c>
      <c r="C4507" s="9" t="str">
        <f>IF(ISERROR(VLOOKUP(A4507,'entry data'!B:G,6,0)),"",VLOOKUP(A4507,'entry data'!B:G,6,0))</f>
        <v/>
      </c>
      <c r="D4507" s="9" t="str">
        <f>IF(ISERROR(VLOOKUP(A4507,'entry data'!B:C,2,0)),"",VLOOKUP(A4507,'entry data'!B:C,2,0))</f>
        <v/>
      </c>
      <c r="E4507" s="9" t="str">
        <f>IF(ISERROR(VLOOKUP(A4507,'entry data'!B:E,4,0)),"",VLOOKUP(A4507,'entry data'!B:E,4,0))</f>
        <v/>
      </c>
      <c r="F4507" s="11" t="str">
        <f>IF(A4507="","",IF(ISERROR(VLOOKUP(A4507,'entry data'!B:F,5,0)),"",VLOOKUP(A4507,'entry data'!B:F,5,0)))</f>
        <v/>
      </c>
      <c r="G4507" s="12" t="str">
        <f>IF(A4507="","",IF(ISERROR(VLOOKUP(A4507,'entry data'!B:I,8,0)),"",VLOOKUP(A4507,'entry data'!B:I,7,0)))</f>
        <v/>
      </c>
      <c r="H4507" s="13" t="str">
        <f>IF(A4507="","",IF(B4507=1,VLOOKUP(A4507,'entry data'!B:D,3,0),I4506))</f>
        <v/>
      </c>
      <c r="I4507" s="14" t="str">
        <f>IF(A4507="","",IF(E4507="weekly",7,IF(E4507="fortnightly",14,IF(E4507="monthly",DATE(IF(MONTH(H4507)=12,YEAR(H4507)+1,YEAR(H4507)),VLOOKUP(MONTH(H4507),index!$D$2:$G$13,2,0),DAY(H4507)),
IF(E4507="quarterly",DATE(IF(MONTH(H4507)&gt;=10,YEAR(H4507)+1,YEAR(H4507)),VLOOKUP(MONTH(H4507),index!$D$2:$G$13,3,0),DAY(H4507)),
IF(E4507="halfyearly",DATE(IF(MONTH(H4507)&gt;=7,YEAR(H4507)+1,YEAR(H4507)),VLOOKUP(MONTH(H4507),index!$D$2:$G$13,4,0),DAY(H4507)),
DATE(YEAR(H4507)+1,MONTH(H4507),DAY(H4507)))))-H4507))+H4507)</f>
        <v/>
      </c>
      <c r="J4507" s="9" t="str">
        <f t="shared" si="442"/>
        <v/>
      </c>
      <c r="K4507" s="11" t="str">
        <f t="shared" si="443"/>
        <v/>
      </c>
      <c r="L4507" s="11" t="str">
        <f t="shared" si="444"/>
        <v/>
      </c>
      <c r="M4507" s="11" t="str">
        <f>IF(A4507="","",VLOOKUP(E4507,index!$A$1:$B$6,2,0)*K4507*G4507)</f>
        <v/>
      </c>
      <c r="N4507" s="11" t="str">
        <f>IF(A4507="","",-PMT(G4507*VLOOKUP(E4507,index!$A$1:$B$6,2,0),C4507,F4507,0,0))</f>
        <v/>
      </c>
      <c r="O4507" s="11" t="str">
        <f t="shared" si="445"/>
        <v/>
      </c>
      <c r="P4507" s="11" t="str">
        <f t="shared" si="440"/>
        <v/>
      </c>
    </row>
    <row r="4508" spans="1:16" x14ac:dyDescent="0.25">
      <c r="A4508" s="9" t="str">
        <f>IF(A4507="","",IF(B4507&lt;C4507,A4507,IF(A4507=MAX('entry data'!$B$8:$B$507),"",A4507+1)))</f>
        <v/>
      </c>
      <c r="B4508" s="9" t="str">
        <f t="shared" si="441"/>
        <v/>
      </c>
      <c r="C4508" s="9" t="str">
        <f>IF(ISERROR(VLOOKUP(A4508,'entry data'!B:G,6,0)),"",VLOOKUP(A4508,'entry data'!B:G,6,0))</f>
        <v/>
      </c>
      <c r="D4508" s="9" t="str">
        <f>IF(ISERROR(VLOOKUP(A4508,'entry data'!B:C,2,0)),"",VLOOKUP(A4508,'entry data'!B:C,2,0))</f>
        <v/>
      </c>
      <c r="E4508" s="9" t="str">
        <f>IF(ISERROR(VLOOKUP(A4508,'entry data'!B:E,4,0)),"",VLOOKUP(A4508,'entry data'!B:E,4,0))</f>
        <v/>
      </c>
      <c r="F4508" s="11" t="str">
        <f>IF(A4508="","",IF(ISERROR(VLOOKUP(A4508,'entry data'!B:F,5,0)),"",VLOOKUP(A4508,'entry data'!B:F,5,0)))</f>
        <v/>
      </c>
      <c r="G4508" s="12" t="str">
        <f>IF(A4508="","",IF(ISERROR(VLOOKUP(A4508,'entry data'!B:I,8,0)),"",VLOOKUP(A4508,'entry data'!B:I,7,0)))</f>
        <v/>
      </c>
      <c r="H4508" s="13" t="str">
        <f>IF(A4508="","",IF(B4508=1,VLOOKUP(A4508,'entry data'!B:D,3,0),I4507))</f>
        <v/>
      </c>
      <c r="I4508" s="14" t="str">
        <f>IF(A4508="","",IF(E4508="weekly",7,IF(E4508="fortnightly",14,IF(E4508="monthly",DATE(IF(MONTH(H4508)=12,YEAR(H4508)+1,YEAR(H4508)),VLOOKUP(MONTH(H4508),index!$D$2:$G$13,2,0),DAY(H4508)),
IF(E4508="quarterly",DATE(IF(MONTH(H4508)&gt;=10,YEAR(H4508)+1,YEAR(H4508)),VLOOKUP(MONTH(H4508),index!$D$2:$G$13,3,0),DAY(H4508)),
IF(E4508="halfyearly",DATE(IF(MONTH(H4508)&gt;=7,YEAR(H4508)+1,YEAR(H4508)),VLOOKUP(MONTH(H4508),index!$D$2:$G$13,4,0),DAY(H4508)),
DATE(YEAR(H4508)+1,MONTH(H4508),DAY(H4508)))))-H4508))+H4508)</f>
        <v/>
      </c>
      <c r="J4508" s="9" t="str">
        <f t="shared" si="442"/>
        <v/>
      </c>
      <c r="K4508" s="11" t="str">
        <f t="shared" si="443"/>
        <v/>
      </c>
      <c r="L4508" s="11" t="str">
        <f t="shared" si="444"/>
        <v/>
      </c>
      <c r="M4508" s="11" t="str">
        <f>IF(A4508="","",VLOOKUP(E4508,index!$A$1:$B$6,2,0)*K4508*G4508)</f>
        <v/>
      </c>
      <c r="N4508" s="11" t="str">
        <f>IF(A4508="","",-PMT(G4508*VLOOKUP(E4508,index!$A$1:$B$6,2,0),C4508,F4508,0,0))</f>
        <v/>
      </c>
      <c r="O4508" s="11" t="str">
        <f t="shared" si="445"/>
        <v/>
      </c>
      <c r="P4508" s="11" t="str">
        <f t="shared" si="440"/>
        <v/>
      </c>
    </row>
    <row r="4509" spans="1:16" x14ac:dyDescent="0.25">
      <c r="A4509" s="9" t="str">
        <f>IF(A4508="","",IF(B4508&lt;C4508,A4508,IF(A4508=MAX('entry data'!$B$8:$B$507),"",A4508+1)))</f>
        <v/>
      </c>
      <c r="B4509" s="9" t="str">
        <f t="shared" si="441"/>
        <v/>
      </c>
      <c r="C4509" s="9" t="str">
        <f>IF(ISERROR(VLOOKUP(A4509,'entry data'!B:G,6,0)),"",VLOOKUP(A4509,'entry data'!B:G,6,0))</f>
        <v/>
      </c>
      <c r="D4509" s="9" t="str">
        <f>IF(ISERROR(VLOOKUP(A4509,'entry data'!B:C,2,0)),"",VLOOKUP(A4509,'entry data'!B:C,2,0))</f>
        <v/>
      </c>
      <c r="E4509" s="9" t="str">
        <f>IF(ISERROR(VLOOKUP(A4509,'entry data'!B:E,4,0)),"",VLOOKUP(A4509,'entry data'!B:E,4,0))</f>
        <v/>
      </c>
      <c r="F4509" s="11" t="str">
        <f>IF(A4509="","",IF(ISERROR(VLOOKUP(A4509,'entry data'!B:F,5,0)),"",VLOOKUP(A4509,'entry data'!B:F,5,0)))</f>
        <v/>
      </c>
      <c r="G4509" s="12" t="str">
        <f>IF(A4509="","",IF(ISERROR(VLOOKUP(A4509,'entry data'!B:I,8,0)),"",VLOOKUP(A4509,'entry data'!B:I,7,0)))</f>
        <v/>
      </c>
      <c r="H4509" s="13" t="str">
        <f>IF(A4509="","",IF(B4509=1,VLOOKUP(A4509,'entry data'!B:D,3,0),I4508))</f>
        <v/>
      </c>
      <c r="I4509" s="14" t="str">
        <f>IF(A4509="","",IF(E4509="weekly",7,IF(E4509="fortnightly",14,IF(E4509="monthly",DATE(IF(MONTH(H4509)=12,YEAR(H4509)+1,YEAR(H4509)),VLOOKUP(MONTH(H4509),index!$D$2:$G$13,2,0),DAY(H4509)),
IF(E4509="quarterly",DATE(IF(MONTH(H4509)&gt;=10,YEAR(H4509)+1,YEAR(H4509)),VLOOKUP(MONTH(H4509),index!$D$2:$G$13,3,0),DAY(H4509)),
IF(E4509="halfyearly",DATE(IF(MONTH(H4509)&gt;=7,YEAR(H4509)+1,YEAR(H4509)),VLOOKUP(MONTH(H4509),index!$D$2:$G$13,4,0),DAY(H4509)),
DATE(YEAR(H4509)+1,MONTH(H4509),DAY(H4509)))))-H4509))+H4509)</f>
        <v/>
      </c>
      <c r="J4509" s="9" t="str">
        <f t="shared" si="442"/>
        <v/>
      </c>
      <c r="K4509" s="11" t="str">
        <f t="shared" si="443"/>
        <v/>
      </c>
      <c r="L4509" s="11" t="str">
        <f t="shared" si="444"/>
        <v/>
      </c>
      <c r="M4509" s="11" t="str">
        <f>IF(A4509="","",VLOOKUP(E4509,index!$A$1:$B$6,2,0)*K4509*G4509)</f>
        <v/>
      </c>
      <c r="N4509" s="11" t="str">
        <f>IF(A4509="","",-PMT(G4509*VLOOKUP(E4509,index!$A$1:$B$6,2,0),C4509,F4509,0,0))</f>
        <v/>
      </c>
      <c r="O4509" s="11" t="str">
        <f t="shared" si="445"/>
        <v/>
      </c>
      <c r="P4509" s="11" t="str">
        <f t="shared" si="440"/>
        <v/>
      </c>
    </row>
    <row r="4510" spans="1:16" x14ac:dyDescent="0.25">
      <c r="A4510" s="9" t="str">
        <f>IF(A4509="","",IF(B4509&lt;C4509,A4509,IF(A4509=MAX('entry data'!$B$8:$B$507),"",A4509+1)))</f>
        <v/>
      </c>
      <c r="B4510" s="9" t="str">
        <f t="shared" si="441"/>
        <v/>
      </c>
      <c r="C4510" s="9" t="str">
        <f>IF(ISERROR(VLOOKUP(A4510,'entry data'!B:G,6,0)),"",VLOOKUP(A4510,'entry data'!B:G,6,0))</f>
        <v/>
      </c>
      <c r="D4510" s="9" t="str">
        <f>IF(ISERROR(VLOOKUP(A4510,'entry data'!B:C,2,0)),"",VLOOKUP(A4510,'entry data'!B:C,2,0))</f>
        <v/>
      </c>
      <c r="E4510" s="9" t="str">
        <f>IF(ISERROR(VLOOKUP(A4510,'entry data'!B:E,4,0)),"",VLOOKUP(A4510,'entry data'!B:E,4,0))</f>
        <v/>
      </c>
      <c r="F4510" s="11" t="str">
        <f>IF(A4510="","",IF(ISERROR(VLOOKUP(A4510,'entry data'!B:F,5,0)),"",VLOOKUP(A4510,'entry data'!B:F,5,0)))</f>
        <v/>
      </c>
      <c r="G4510" s="12" t="str">
        <f>IF(A4510="","",IF(ISERROR(VLOOKUP(A4510,'entry data'!B:I,8,0)),"",VLOOKUP(A4510,'entry data'!B:I,7,0)))</f>
        <v/>
      </c>
      <c r="H4510" s="13" t="str">
        <f>IF(A4510="","",IF(B4510=1,VLOOKUP(A4510,'entry data'!B:D,3,0),I4509))</f>
        <v/>
      </c>
      <c r="I4510" s="14" t="str">
        <f>IF(A4510="","",IF(E4510="weekly",7,IF(E4510="fortnightly",14,IF(E4510="monthly",DATE(IF(MONTH(H4510)=12,YEAR(H4510)+1,YEAR(H4510)),VLOOKUP(MONTH(H4510),index!$D$2:$G$13,2,0),DAY(H4510)),
IF(E4510="quarterly",DATE(IF(MONTH(H4510)&gt;=10,YEAR(H4510)+1,YEAR(H4510)),VLOOKUP(MONTH(H4510),index!$D$2:$G$13,3,0),DAY(H4510)),
IF(E4510="halfyearly",DATE(IF(MONTH(H4510)&gt;=7,YEAR(H4510)+1,YEAR(H4510)),VLOOKUP(MONTH(H4510),index!$D$2:$G$13,4,0),DAY(H4510)),
DATE(YEAR(H4510)+1,MONTH(H4510),DAY(H4510)))))-H4510))+H4510)</f>
        <v/>
      </c>
      <c r="J4510" s="9" t="str">
        <f t="shared" si="442"/>
        <v/>
      </c>
      <c r="K4510" s="11" t="str">
        <f t="shared" si="443"/>
        <v/>
      </c>
      <c r="L4510" s="11" t="str">
        <f t="shared" si="444"/>
        <v/>
      </c>
      <c r="M4510" s="11" t="str">
        <f>IF(A4510="","",VLOOKUP(E4510,index!$A$1:$B$6,2,0)*K4510*G4510)</f>
        <v/>
      </c>
      <c r="N4510" s="11" t="str">
        <f>IF(A4510="","",-PMT(G4510*VLOOKUP(E4510,index!$A$1:$B$6,2,0),C4510,F4510,0,0))</f>
        <v/>
      </c>
      <c r="O4510" s="11" t="str">
        <f t="shared" si="445"/>
        <v/>
      </c>
      <c r="P4510" s="11" t="str">
        <f t="shared" si="440"/>
        <v/>
      </c>
    </row>
    <row r="4511" spans="1:16" x14ac:dyDescent="0.25">
      <c r="A4511" s="9" t="str">
        <f>IF(A4510="","",IF(B4510&lt;C4510,A4510,IF(A4510=MAX('entry data'!$B$8:$B$507),"",A4510+1)))</f>
        <v/>
      </c>
      <c r="B4511" s="9" t="str">
        <f t="shared" si="441"/>
        <v/>
      </c>
      <c r="C4511" s="9" t="str">
        <f>IF(ISERROR(VLOOKUP(A4511,'entry data'!B:G,6,0)),"",VLOOKUP(A4511,'entry data'!B:G,6,0))</f>
        <v/>
      </c>
      <c r="D4511" s="9" t="str">
        <f>IF(ISERROR(VLOOKUP(A4511,'entry data'!B:C,2,0)),"",VLOOKUP(A4511,'entry data'!B:C,2,0))</f>
        <v/>
      </c>
      <c r="E4511" s="9" t="str">
        <f>IF(ISERROR(VLOOKUP(A4511,'entry data'!B:E,4,0)),"",VLOOKUP(A4511,'entry data'!B:E,4,0))</f>
        <v/>
      </c>
      <c r="F4511" s="11" t="str">
        <f>IF(A4511="","",IF(ISERROR(VLOOKUP(A4511,'entry data'!B:F,5,0)),"",VLOOKUP(A4511,'entry data'!B:F,5,0)))</f>
        <v/>
      </c>
      <c r="G4511" s="12" t="str">
        <f>IF(A4511="","",IF(ISERROR(VLOOKUP(A4511,'entry data'!B:I,8,0)),"",VLOOKUP(A4511,'entry data'!B:I,7,0)))</f>
        <v/>
      </c>
      <c r="H4511" s="13" t="str">
        <f>IF(A4511="","",IF(B4511=1,VLOOKUP(A4511,'entry data'!B:D,3,0),I4510))</f>
        <v/>
      </c>
      <c r="I4511" s="14" t="str">
        <f>IF(A4511="","",IF(E4511="weekly",7,IF(E4511="fortnightly",14,IF(E4511="monthly",DATE(IF(MONTH(H4511)=12,YEAR(H4511)+1,YEAR(H4511)),VLOOKUP(MONTH(H4511),index!$D$2:$G$13,2,0),DAY(H4511)),
IF(E4511="quarterly",DATE(IF(MONTH(H4511)&gt;=10,YEAR(H4511)+1,YEAR(H4511)),VLOOKUP(MONTH(H4511),index!$D$2:$G$13,3,0),DAY(H4511)),
IF(E4511="halfyearly",DATE(IF(MONTH(H4511)&gt;=7,YEAR(H4511)+1,YEAR(H4511)),VLOOKUP(MONTH(H4511),index!$D$2:$G$13,4,0),DAY(H4511)),
DATE(YEAR(H4511)+1,MONTH(H4511),DAY(H4511)))))-H4511))+H4511)</f>
        <v/>
      </c>
      <c r="J4511" s="9" t="str">
        <f t="shared" si="442"/>
        <v/>
      </c>
      <c r="K4511" s="11" t="str">
        <f t="shared" si="443"/>
        <v/>
      </c>
      <c r="L4511" s="11" t="str">
        <f t="shared" si="444"/>
        <v/>
      </c>
      <c r="M4511" s="11" t="str">
        <f>IF(A4511="","",VLOOKUP(E4511,index!$A$1:$B$6,2,0)*K4511*G4511)</f>
        <v/>
      </c>
      <c r="N4511" s="11" t="str">
        <f>IF(A4511="","",-PMT(G4511*VLOOKUP(E4511,index!$A$1:$B$6,2,0),C4511,F4511,0,0))</f>
        <v/>
      </c>
      <c r="O4511" s="11" t="str">
        <f t="shared" si="445"/>
        <v/>
      </c>
      <c r="P4511" s="11" t="str">
        <f t="shared" si="440"/>
        <v/>
      </c>
    </row>
    <row r="4512" spans="1:16" x14ac:dyDescent="0.25">
      <c r="A4512" s="9" t="str">
        <f>IF(A4511="","",IF(B4511&lt;C4511,A4511,IF(A4511=MAX('entry data'!$B$8:$B$507),"",A4511+1)))</f>
        <v/>
      </c>
      <c r="B4512" s="9" t="str">
        <f t="shared" si="441"/>
        <v/>
      </c>
      <c r="C4512" s="9" t="str">
        <f>IF(ISERROR(VLOOKUP(A4512,'entry data'!B:G,6,0)),"",VLOOKUP(A4512,'entry data'!B:G,6,0))</f>
        <v/>
      </c>
      <c r="D4512" s="9" t="str">
        <f>IF(ISERROR(VLOOKUP(A4512,'entry data'!B:C,2,0)),"",VLOOKUP(A4512,'entry data'!B:C,2,0))</f>
        <v/>
      </c>
      <c r="E4512" s="9" t="str">
        <f>IF(ISERROR(VLOOKUP(A4512,'entry data'!B:E,4,0)),"",VLOOKUP(A4512,'entry data'!B:E,4,0))</f>
        <v/>
      </c>
      <c r="F4512" s="11" t="str">
        <f>IF(A4512="","",IF(ISERROR(VLOOKUP(A4512,'entry data'!B:F,5,0)),"",VLOOKUP(A4512,'entry data'!B:F,5,0)))</f>
        <v/>
      </c>
      <c r="G4512" s="12" t="str">
        <f>IF(A4512="","",IF(ISERROR(VLOOKUP(A4512,'entry data'!B:I,8,0)),"",VLOOKUP(A4512,'entry data'!B:I,7,0)))</f>
        <v/>
      </c>
      <c r="H4512" s="13" t="str">
        <f>IF(A4512="","",IF(B4512=1,VLOOKUP(A4512,'entry data'!B:D,3,0),I4511))</f>
        <v/>
      </c>
      <c r="I4512" s="14" t="str">
        <f>IF(A4512="","",IF(E4512="weekly",7,IF(E4512="fortnightly",14,IF(E4512="monthly",DATE(IF(MONTH(H4512)=12,YEAR(H4512)+1,YEAR(H4512)),VLOOKUP(MONTH(H4512),index!$D$2:$G$13,2,0),DAY(H4512)),
IF(E4512="quarterly",DATE(IF(MONTH(H4512)&gt;=10,YEAR(H4512)+1,YEAR(H4512)),VLOOKUP(MONTH(H4512),index!$D$2:$G$13,3,0),DAY(H4512)),
IF(E4512="halfyearly",DATE(IF(MONTH(H4512)&gt;=7,YEAR(H4512)+1,YEAR(H4512)),VLOOKUP(MONTH(H4512),index!$D$2:$G$13,4,0),DAY(H4512)),
DATE(YEAR(H4512)+1,MONTH(H4512),DAY(H4512)))))-H4512))+H4512)</f>
        <v/>
      </c>
      <c r="J4512" s="9" t="str">
        <f t="shared" si="442"/>
        <v/>
      </c>
      <c r="K4512" s="11" t="str">
        <f t="shared" si="443"/>
        <v/>
      </c>
      <c r="L4512" s="11" t="str">
        <f t="shared" si="444"/>
        <v/>
      </c>
      <c r="M4512" s="11" t="str">
        <f>IF(A4512="","",VLOOKUP(E4512,index!$A$1:$B$6,2,0)*K4512*G4512)</f>
        <v/>
      </c>
      <c r="N4512" s="11" t="str">
        <f>IF(A4512="","",-PMT(G4512*VLOOKUP(E4512,index!$A$1:$B$6,2,0),C4512,F4512,0,0))</f>
        <v/>
      </c>
      <c r="O4512" s="11" t="str">
        <f t="shared" si="445"/>
        <v/>
      </c>
      <c r="P4512" s="11" t="str">
        <f t="shared" si="440"/>
        <v/>
      </c>
    </row>
    <row r="4513" spans="1:16" x14ac:dyDescent="0.25">
      <c r="A4513" s="9" t="str">
        <f>IF(A4512="","",IF(B4512&lt;C4512,A4512,IF(A4512=MAX('entry data'!$B$8:$B$507),"",A4512+1)))</f>
        <v/>
      </c>
      <c r="B4513" s="9" t="str">
        <f t="shared" si="441"/>
        <v/>
      </c>
      <c r="C4513" s="9" t="str">
        <f>IF(ISERROR(VLOOKUP(A4513,'entry data'!B:G,6,0)),"",VLOOKUP(A4513,'entry data'!B:G,6,0))</f>
        <v/>
      </c>
      <c r="D4513" s="9" t="str">
        <f>IF(ISERROR(VLOOKUP(A4513,'entry data'!B:C,2,0)),"",VLOOKUP(A4513,'entry data'!B:C,2,0))</f>
        <v/>
      </c>
      <c r="E4513" s="9" t="str">
        <f>IF(ISERROR(VLOOKUP(A4513,'entry data'!B:E,4,0)),"",VLOOKUP(A4513,'entry data'!B:E,4,0))</f>
        <v/>
      </c>
      <c r="F4513" s="11" t="str">
        <f>IF(A4513="","",IF(ISERROR(VLOOKUP(A4513,'entry data'!B:F,5,0)),"",VLOOKUP(A4513,'entry data'!B:F,5,0)))</f>
        <v/>
      </c>
      <c r="G4513" s="12" t="str">
        <f>IF(A4513="","",IF(ISERROR(VLOOKUP(A4513,'entry data'!B:I,8,0)),"",VLOOKUP(A4513,'entry data'!B:I,7,0)))</f>
        <v/>
      </c>
      <c r="H4513" s="13" t="str">
        <f>IF(A4513="","",IF(B4513=1,VLOOKUP(A4513,'entry data'!B:D,3,0),I4512))</f>
        <v/>
      </c>
      <c r="I4513" s="14" t="str">
        <f>IF(A4513="","",IF(E4513="weekly",7,IF(E4513="fortnightly",14,IF(E4513="monthly",DATE(IF(MONTH(H4513)=12,YEAR(H4513)+1,YEAR(H4513)),VLOOKUP(MONTH(H4513),index!$D$2:$G$13,2,0),DAY(H4513)),
IF(E4513="quarterly",DATE(IF(MONTH(H4513)&gt;=10,YEAR(H4513)+1,YEAR(H4513)),VLOOKUP(MONTH(H4513),index!$D$2:$G$13,3,0),DAY(H4513)),
IF(E4513="halfyearly",DATE(IF(MONTH(H4513)&gt;=7,YEAR(H4513)+1,YEAR(H4513)),VLOOKUP(MONTH(H4513),index!$D$2:$G$13,4,0),DAY(H4513)),
DATE(YEAR(H4513)+1,MONTH(H4513),DAY(H4513)))))-H4513))+H4513)</f>
        <v/>
      </c>
      <c r="J4513" s="9" t="str">
        <f t="shared" si="442"/>
        <v/>
      </c>
      <c r="K4513" s="11" t="str">
        <f t="shared" si="443"/>
        <v/>
      </c>
      <c r="L4513" s="11" t="str">
        <f t="shared" si="444"/>
        <v/>
      </c>
      <c r="M4513" s="11" t="str">
        <f>IF(A4513="","",VLOOKUP(E4513,index!$A$1:$B$6,2,0)*K4513*G4513)</f>
        <v/>
      </c>
      <c r="N4513" s="11" t="str">
        <f>IF(A4513="","",-PMT(G4513*VLOOKUP(E4513,index!$A$1:$B$6,2,0),C4513,F4513,0,0))</f>
        <v/>
      </c>
      <c r="O4513" s="11" t="str">
        <f t="shared" si="445"/>
        <v/>
      </c>
      <c r="P4513" s="11" t="str">
        <f t="shared" si="440"/>
        <v/>
      </c>
    </row>
    <row r="4514" spans="1:16" x14ac:dyDescent="0.25">
      <c r="A4514" s="9" t="str">
        <f>IF(A4513="","",IF(B4513&lt;C4513,A4513,IF(A4513=MAX('entry data'!$B$8:$B$507),"",A4513+1)))</f>
        <v/>
      </c>
      <c r="B4514" s="9" t="str">
        <f t="shared" si="441"/>
        <v/>
      </c>
      <c r="C4514" s="9" t="str">
        <f>IF(ISERROR(VLOOKUP(A4514,'entry data'!B:G,6,0)),"",VLOOKUP(A4514,'entry data'!B:G,6,0))</f>
        <v/>
      </c>
      <c r="D4514" s="9" t="str">
        <f>IF(ISERROR(VLOOKUP(A4514,'entry data'!B:C,2,0)),"",VLOOKUP(A4514,'entry data'!B:C,2,0))</f>
        <v/>
      </c>
      <c r="E4514" s="9" t="str">
        <f>IF(ISERROR(VLOOKUP(A4514,'entry data'!B:E,4,0)),"",VLOOKUP(A4514,'entry data'!B:E,4,0))</f>
        <v/>
      </c>
      <c r="F4514" s="11" t="str">
        <f>IF(A4514="","",IF(ISERROR(VLOOKUP(A4514,'entry data'!B:F,5,0)),"",VLOOKUP(A4514,'entry data'!B:F,5,0)))</f>
        <v/>
      </c>
      <c r="G4514" s="12" t="str">
        <f>IF(A4514="","",IF(ISERROR(VLOOKUP(A4514,'entry data'!B:I,8,0)),"",VLOOKUP(A4514,'entry data'!B:I,7,0)))</f>
        <v/>
      </c>
      <c r="H4514" s="13" t="str">
        <f>IF(A4514="","",IF(B4514=1,VLOOKUP(A4514,'entry data'!B:D,3,0),I4513))</f>
        <v/>
      </c>
      <c r="I4514" s="14" t="str">
        <f>IF(A4514="","",IF(E4514="weekly",7,IF(E4514="fortnightly",14,IF(E4514="monthly",DATE(IF(MONTH(H4514)=12,YEAR(H4514)+1,YEAR(H4514)),VLOOKUP(MONTH(H4514),index!$D$2:$G$13,2,0),DAY(H4514)),
IF(E4514="quarterly",DATE(IF(MONTH(H4514)&gt;=10,YEAR(H4514)+1,YEAR(H4514)),VLOOKUP(MONTH(H4514),index!$D$2:$G$13,3,0),DAY(H4514)),
IF(E4514="halfyearly",DATE(IF(MONTH(H4514)&gt;=7,YEAR(H4514)+1,YEAR(H4514)),VLOOKUP(MONTH(H4514),index!$D$2:$G$13,4,0),DAY(H4514)),
DATE(YEAR(H4514)+1,MONTH(H4514),DAY(H4514)))))-H4514))+H4514)</f>
        <v/>
      </c>
      <c r="J4514" s="9" t="str">
        <f t="shared" si="442"/>
        <v/>
      </c>
      <c r="K4514" s="11" t="str">
        <f t="shared" si="443"/>
        <v/>
      </c>
      <c r="L4514" s="11" t="str">
        <f t="shared" si="444"/>
        <v/>
      </c>
      <c r="M4514" s="11" t="str">
        <f>IF(A4514="","",VLOOKUP(E4514,index!$A$1:$B$6,2,0)*K4514*G4514)</f>
        <v/>
      </c>
      <c r="N4514" s="11" t="str">
        <f>IF(A4514="","",-PMT(G4514*VLOOKUP(E4514,index!$A$1:$B$6,2,0),C4514,F4514,0,0))</f>
        <v/>
      </c>
      <c r="O4514" s="11" t="str">
        <f t="shared" si="445"/>
        <v/>
      </c>
      <c r="P4514" s="11" t="str">
        <f t="shared" si="440"/>
        <v/>
      </c>
    </row>
    <row r="4515" spans="1:16" x14ac:dyDescent="0.25">
      <c r="A4515" s="9" t="str">
        <f>IF(A4514="","",IF(B4514&lt;C4514,A4514,IF(A4514=MAX('entry data'!$B$8:$B$507),"",A4514+1)))</f>
        <v/>
      </c>
      <c r="B4515" s="9" t="str">
        <f t="shared" si="441"/>
        <v/>
      </c>
      <c r="C4515" s="9" t="str">
        <f>IF(ISERROR(VLOOKUP(A4515,'entry data'!B:G,6,0)),"",VLOOKUP(A4515,'entry data'!B:G,6,0))</f>
        <v/>
      </c>
      <c r="D4515" s="9" t="str">
        <f>IF(ISERROR(VLOOKUP(A4515,'entry data'!B:C,2,0)),"",VLOOKUP(A4515,'entry data'!B:C,2,0))</f>
        <v/>
      </c>
      <c r="E4515" s="9" t="str">
        <f>IF(ISERROR(VLOOKUP(A4515,'entry data'!B:E,4,0)),"",VLOOKUP(A4515,'entry data'!B:E,4,0))</f>
        <v/>
      </c>
      <c r="F4515" s="11" t="str">
        <f>IF(A4515="","",IF(ISERROR(VLOOKUP(A4515,'entry data'!B:F,5,0)),"",VLOOKUP(A4515,'entry data'!B:F,5,0)))</f>
        <v/>
      </c>
      <c r="G4515" s="12" t="str">
        <f>IF(A4515="","",IF(ISERROR(VLOOKUP(A4515,'entry data'!B:I,8,0)),"",VLOOKUP(A4515,'entry data'!B:I,7,0)))</f>
        <v/>
      </c>
      <c r="H4515" s="13" t="str">
        <f>IF(A4515="","",IF(B4515=1,VLOOKUP(A4515,'entry data'!B:D,3,0),I4514))</f>
        <v/>
      </c>
      <c r="I4515" s="14" t="str">
        <f>IF(A4515="","",IF(E4515="weekly",7,IF(E4515="fortnightly",14,IF(E4515="monthly",DATE(IF(MONTH(H4515)=12,YEAR(H4515)+1,YEAR(H4515)),VLOOKUP(MONTH(H4515),index!$D$2:$G$13,2,0),DAY(H4515)),
IF(E4515="quarterly",DATE(IF(MONTH(H4515)&gt;=10,YEAR(H4515)+1,YEAR(H4515)),VLOOKUP(MONTH(H4515),index!$D$2:$G$13,3,0),DAY(H4515)),
IF(E4515="halfyearly",DATE(IF(MONTH(H4515)&gt;=7,YEAR(H4515)+1,YEAR(H4515)),VLOOKUP(MONTH(H4515),index!$D$2:$G$13,4,0),DAY(H4515)),
DATE(YEAR(H4515)+1,MONTH(H4515),DAY(H4515)))))-H4515))+H4515)</f>
        <v/>
      </c>
      <c r="J4515" s="9" t="str">
        <f t="shared" si="442"/>
        <v/>
      </c>
      <c r="K4515" s="11" t="str">
        <f t="shared" si="443"/>
        <v/>
      </c>
      <c r="L4515" s="11" t="str">
        <f t="shared" si="444"/>
        <v/>
      </c>
      <c r="M4515" s="11" t="str">
        <f>IF(A4515="","",VLOOKUP(E4515,index!$A$1:$B$6,2,0)*K4515*G4515)</f>
        <v/>
      </c>
      <c r="N4515" s="11" t="str">
        <f>IF(A4515="","",-PMT(G4515*VLOOKUP(E4515,index!$A$1:$B$6,2,0),C4515,F4515,0,0))</f>
        <v/>
      </c>
      <c r="O4515" s="11" t="str">
        <f t="shared" si="445"/>
        <v/>
      </c>
      <c r="P4515" s="11" t="str">
        <f t="shared" si="440"/>
        <v/>
      </c>
    </row>
    <row r="4516" spans="1:16" x14ac:dyDescent="0.25">
      <c r="A4516" s="9" t="str">
        <f>IF(A4515="","",IF(B4515&lt;C4515,A4515,IF(A4515=MAX('entry data'!$B$8:$B$507),"",A4515+1)))</f>
        <v/>
      </c>
      <c r="B4516" s="9" t="str">
        <f t="shared" si="441"/>
        <v/>
      </c>
      <c r="C4516" s="9" t="str">
        <f>IF(ISERROR(VLOOKUP(A4516,'entry data'!B:G,6,0)),"",VLOOKUP(A4516,'entry data'!B:G,6,0))</f>
        <v/>
      </c>
      <c r="D4516" s="9" t="str">
        <f>IF(ISERROR(VLOOKUP(A4516,'entry data'!B:C,2,0)),"",VLOOKUP(A4516,'entry data'!B:C,2,0))</f>
        <v/>
      </c>
      <c r="E4516" s="9" t="str">
        <f>IF(ISERROR(VLOOKUP(A4516,'entry data'!B:E,4,0)),"",VLOOKUP(A4516,'entry data'!B:E,4,0))</f>
        <v/>
      </c>
      <c r="F4516" s="11" t="str">
        <f>IF(A4516="","",IF(ISERROR(VLOOKUP(A4516,'entry data'!B:F,5,0)),"",VLOOKUP(A4516,'entry data'!B:F,5,0)))</f>
        <v/>
      </c>
      <c r="G4516" s="12" t="str">
        <f>IF(A4516="","",IF(ISERROR(VLOOKUP(A4516,'entry data'!B:I,8,0)),"",VLOOKUP(A4516,'entry data'!B:I,7,0)))</f>
        <v/>
      </c>
      <c r="H4516" s="13" t="str">
        <f>IF(A4516="","",IF(B4516=1,VLOOKUP(A4516,'entry data'!B:D,3,0),I4515))</f>
        <v/>
      </c>
      <c r="I4516" s="14" t="str">
        <f>IF(A4516="","",IF(E4516="weekly",7,IF(E4516="fortnightly",14,IF(E4516="monthly",DATE(IF(MONTH(H4516)=12,YEAR(H4516)+1,YEAR(H4516)),VLOOKUP(MONTH(H4516),index!$D$2:$G$13,2,0),DAY(H4516)),
IF(E4516="quarterly",DATE(IF(MONTH(H4516)&gt;=10,YEAR(H4516)+1,YEAR(H4516)),VLOOKUP(MONTH(H4516),index!$D$2:$G$13,3,0),DAY(H4516)),
IF(E4516="halfyearly",DATE(IF(MONTH(H4516)&gt;=7,YEAR(H4516)+1,YEAR(H4516)),VLOOKUP(MONTH(H4516),index!$D$2:$G$13,4,0),DAY(H4516)),
DATE(YEAR(H4516)+1,MONTH(H4516),DAY(H4516)))))-H4516))+H4516)</f>
        <v/>
      </c>
      <c r="J4516" s="9" t="str">
        <f t="shared" si="442"/>
        <v/>
      </c>
      <c r="K4516" s="11" t="str">
        <f t="shared" si="443"/>
        <v/>
      </c>
      <c r="L4516" s="11" t="str">
        <f t="shared" si="444"/>
        <v/>
      </c>
      <c r="M4516" s="11" t="str">
        <f>IF(A4516="","",VLOOKUP(E4516,index!$A$1:$B$6,2,0)*K4516*G4516)</f>
        <v/>
      </c>
      <c r="N4516" s="11" t="str">
        <f>IF(A4516="","",-PMT(G4516*VLOOKUP(E4516,index!$A$1:$B$6,2,0),C4516,F4516,0,0))</f>
        <v/>
      </c>
      <c r="O4516" s="11" t="str">
        <f t="shared" si="445"/>
        <v/>
      </c>
      <c r="P4516" s="11" t="str">
        <f t="shared" si="440"/>
        <v/>
      </c>
    </row>
    <row r="4517" spans="1:16" x14ac:dyDescent="0.25">
      <c r="A4517" s="9" t="str">
        <f>IF(A4516="","",IF(B4516&lt;C4516,A4516,IF(A4516=MAX('entry data'!$B$8:$B$507),"",A4516+1)))</f>
        <v/>
      </c>
      <c r="B4517" s="9" t="str">
        <f t="shared" si="441"/>
        <v/>
      </c>
      <c r="C4517" s="9" t="str">
        <f>IF(ISERROR(VLOOKUP(A4517,'entry data'!B:G,6,0)),"",VLOOKUP(A4517,'entry data'!B:G,6,0))</f>
        <v/>
      </c>
      <c r="D4517" s="9" t="str">
        <f>IF(ISERROR(VLOOKUP(A4517,'entry data'!B:C,2,0)),"",VLOOKUP(A4517,'entry data'!B:C,2,0))</f>
        <v/>
      </c>
      <c r="E4517" s="9" t="str">
        <f>IF(ISERROR(VLOOKUP(A4517,'entry data'!B:E,4,0)),"",VLOOKUP(A4517,'entry data'!B:E,4,0))</f>
        <v/>
      </c>
      <c r="F4517" s="11" t="str">
        <f>IF(A4517="","",IF(ISERROR(VLOOKUP(A4517,'entry data'!B:F,5,0)),"",VLOOKUP(A4517,'entry data'!B:F,5,0)))</f>
        <v/>
      </c>
      <c r="G4517" s="12" t="str">
        <f>IF(A4517="","",IF(ISERROR(VLOOKUP(A4517,'entry data'!B:I,8,0)),"",VLOOKUP(A4517,'entry data'!B:I,7,0)))</f>
        <v/>
      </c>
      <c r="H4517" s="13" t="str">
        <f>IF(A4517="","",IF(B4517=1,VLOOKUP(A4517,'entry data'!B:D,3,0),I4516))</f>
        <v/>
      </c>
      <c r="I4517" s="14" t="str">
        <f>IF(A4517="","",IF(E4517="weekly",7,IF(E4517="fortnightly",14,IF(E4517="monthly",DATE(IF(MONTH(H4517)=12,YEAR(H4517)+1,YEAR(H4517)),VLOOKUP(MONTH(H4517),index!$D$2:$G$13,2,0),DAY(H4517)),
IF(E4517="quarterly",DATE(IF(MONTH(H4517)&gt;=10,YEAR(H4517)+1,YEAR(H4517)),VLOOKUP(MONTH(H4517),index!$D$2:$G$13,3,0),DAY(H4517)),
IF(E4517="halfyearly",DATE(IF(MONTH(H4517)&gt;=7,YEAR(H4517)+1,YEAR(H4517)),VLOOKUP(MONTH(H4517),index!$D$2:$G$13,4,0),DAY(H4517)),
DATE(YEAR(H4517)+1,MONTH(H4517),DAY(H4517)))))-H4517))+H4517)</f>
        <v/>
      </c>
      <c r="J4517" s="9" t="str">
        <f t="shared" si="442"/>
        <v/>
      </c>
      <c r="K4517" s="11" t="str">
        <f t="shared" si="443"/>
        <v/>
      </c>
      <c r="L4517" s="11" t="str">
        <f t="shared" si="444"/>
        <v/>
      </c>
      <c r="M4517" s="11" t="str">
        <f>IF(A4517="","",VLOOKUP(E4517,index!$A$1:$B$6,2,0)*K4517*G4517)</f>
        <v/>
      </c>
      <c r="N4517" s="11" t="str">
        <f>IF(A4517="","",-PMT(G4517*VLOOKUP(E4517,index!$A$1:$B$6,2,0),C4517,F4517,0,0))</f>
        <v/>
      </c>
      <c r="O4517" s="11" t="str">
        <f t="shared" si="445"/>
        <v/>
      </c>
      <c r="P4517" s="11" t="str">
        <f t="shared" si="440"/>
        <v/>
      </c>
    </row>
    <row r="4518" spans="1:16" x14ac:dyDescent="0.25">
      <c r="A4518" s="9" t="str">
        <f>IF(A4517="","",IF(B4517&lt;C4517,A4517,IF(A4517=MAX('entry data'!$B$8:$B$507),"",A4517+1)))</f>
        <v/>
      </c>
      <c r="B4518" s="9" t="str">
        <f t="shared" si="441"/>
        <v/>
      </c>
      <c r="C4518" s="9" t="str">
        <f>IF(ISERROR(VLOOKUP(A4518,'entry data'!B:G,6,0)),"",VLOOKUP(A4518,'entry data'!B:G,6,0))</f>
        <v/>
      </c>
      <c r="D4518" s="9" t="str">
        <f>IF(ISERROR(VLOOKUP(A4518,'entry data'!B:C,2,0)),"",VLOOKUP(A4518,'entry data'!B:C,2,0))</f>
        <v/>
      </c>
      <c r="E4518" s="9" t="str">
        <f>IF(ISERROR(VLOOKUP(A4518,'entry data'!B:E,4,0)),"",VLOOKUP(A4518,'entry data'!B:E,4,0))</f>
        <v/>
      </c>
      <c r="F4518" s="11" t="str">
        <f>IF(A4518="","",IF(ISERROR(VLOOKUP(A4518,'entry data'!B:F,5,0)),"",VLOOKUP(A4518,'entry data'!B:F,5,0)))</f>
        <v/>
      </c>
      <c r="G4518" s="12" t="str">
        <f>IF(A4518="","",IF(ISERROR(VLOOKUP(A4518,'entry data'!B:I,8,0)),"",VLOOKUP(A4518,'entry data'!B:I,7,0)))</f>
        <v/>
      </c>
      <c r="H4518" s="13" t="str">
        <f>IF(A4518="","",IF(B4518=1,VLOOKUP(A4518,'entry data'!B:D,3,0),I4517))</f>
        <v/>
      </c>
      <c r="I4518" s="14" t="str">
        <f>IF(A4518="","",IF(E4518="weekly",7,IF(E4518="fortnightly",14,IF(E4518="monthly",DATE(IF(MONTH(H4518)=12,YEAR(H4518)+1,YEAR(H4518)),VLOOKUP(MONTH(H4518),index!$D$2:$G$13,2,0),DAY(H4518)),
IF(E4518="quarterly",DATE(IF(MONTH(H4518)&gt;=10,YEAR(H4518)+1,YEAR(H4518)),VLOOKUP(MONTH(H4518),index!$D$2:$G$13,3,0),DAY(H4518)),
IF(E4518="halfyearly",DATE(IF(MONTH(H4518)&gt;=7,YEAR(H4518)+1,YEAR(H4518)),VLOOKUP(MONTH(H4518),index!$D$2:$G$13,4,0),DAY(H4518)),
DATE(YEAR(H4518)+1,MONTH(H4518),DAY(H4518)))))-H4518))+H4518)</f>
        <v/>
      </c>
      <c r="J4518" s="9" t="str">
        <f t="shared" si="442"/>
        <v/>
      </c>
      <c r="K4518" s="11" t="str">
        <f t="shared" si="443"/>
        <v/>
      </c>
      <c r="L4518" s="11" t="str">
        <f t="shared" si="444"/>
        <v/>
      </c>
      <c r="M4518" s="11" t="str">
        <f>IF(A4518="","",VLOOKUP(E4518,index!$A$1:$B$6,2,0)*K4518*G4518)</f>
        <v/>
      </c>
      <c r="N4518" s="11" t="str">
        <f>IF(A4518="","",-PMT(G4518*VLOOKUP(E4518,index!$A$1:$B$6,2,0),C4518,F4518,0,0))</f>
        <v/>
      </c>
      <c r="O4518" s="11" t="str">
        <f t="shared" si="445"/>
        <v/>
      </c>
      <c r="P4518" s="11" t="str">
        <f t="shared" si="440"/>
        <v/>
      </c>
    </row>
    <row r="4519" spans="1:16" x14ac:dyDescent="0.25">
      <c r="A4519" s="9" t="str">
        <f>IF(A4518="","",IF(B4518&lt;C4518,A4518,IF(A4518=MAX('entry data'!$B$8:$B$507),"",A4518+1)))</f>
        <v/>
      </c>
      <c r="B4519" s="9" t="str">
        <f t="shared" si="441"/>
        <v/>
      </c>
      <c r="C4519" s="9" t="str">
        <f>IF(ISERROR(VLOOKUP(A4519,'entry data'!B:G,6,0)),"",VLOOKUP(A4519,'entry data'!B:G,6,0))</f>
        <v/>
      </c>
      <c r="D4519" s="9" t="str">
        <f>IF(ISERROR(VLOOKUP(A4519,'entry data'!B:C,2,0)),"",VLOOKUP(A4519,'entry data'!B:C,2,0))</f>
        <v/>
      </c>
      <c r="E4519" s="9" t="str">
        <f>IF(ISERROR(VLOOKUP(A4519,'entry data'!B:E,4,0)),"",VLOOKUP(A4519,'entry data'!B:E,4,0))</f>
        <v/>
      </c>
      <c r="F4519" s="11" t="str">
        <f>IF(A4519="","",IF(ISERROR(VLOOKUP(A4519,'entry data'!B:F,5,0)),"",VLOOKUP(A4519,'entry data'!B:F,5,0)))</f>
        <v/>
      </c>
      <c r="G4519" s="12" t="str">
        <f>IF(A4519="","",IF(ISERROR(VLOOKUP(A4519,'entry data'!B:I,8,0)),"",VLOOKUP(A4519,'entry data'!B:I,7,0)))</f>
        <v/>
      </c>
      <c r="H4519" s="13" t="str">
        <f>IF(A4519="","",IF(B4519=1,VLOOKUP(A4519,'entry data'!B:D,3,0),I4518))</f>
        <v/>
      </c>
      <c r="I4519" s="14" t="str">
        <f>IF(A4519="","",IF(E4519="weekly",7,IF(E4519="fortnightly",14,IF(E4519="monthly",DATE(IF(MONTH(H4519)=12,YEAR(H4519)+1,YEAR(H4519)),VLOOKUP(MONTH(H4519),index!$D$2:$G$13,2,0),DAY(H4519)),
IF(E4519="quarterly",DATE(IF(MONTH(H4519)&gt;=10,YEAR(H4519)+1,YEAR(H4519)),VLOOKUP(MONTH(H4519),index!$D$2:$G$13,3,0),DAY(H4519)),
IF(E4519="halfyearly",DATE(IF(MONTH(H4519)&gt;=7,YEAR(H4519)+1,YEAR(H4519)),VLOOKUP(MONTH(H4519),index!$D$2:$G$13,4,0),DAY(H4519)),
DATE(YEAR(H4519)+1,MONTH(H4519),DAY(H4519)))))-H4519))+H4519)</f>
        <v/>
      </c>
      <c r="J4519" s="9" t="str">
        <f t="shared" si="442"/>
        <v/>
      </c>
      <c r="K4519" s="11" t="str">
        <f t="shared" si="443"/>
        <v/>
      </c>
      <c r="L4519" s="11" t="str">
        <f t="shared" si="444"/>
        <v/>
      </c>
      <c r="M4519" s="11" t="str">
        <f>IF(A4519="","",VLOOKUP(E4519,index!$A$1:$B$6,2,0)*K4519*G4519)</f>
        <v/>
      </c>
      <c r="N4519" s="11" t="str">
        <f>IF(A4519="","",-PMT(G4519*VLOOKUP(E4519,index!$A$1:$B$6,2,0),C4519,F4519,0,0))</f>
        <v/>
      </c>
      <c r="O4519" s="11" t="str">
        <f t="shared" si="445"/>
        <v/>
      </c>
      <c r="P4519" s="11" t="str">
        <f t="shared" si="440"/>
        <v/>
      </c>
    </row>
    <row r="4520" spans="1:16" x14ac:dyDescent="0.25">
      <c r="A4520" s="9" t="str">
        <f>IF(A4519="","",IF(B4519&lt;C4519,A4519,IF(A4519=MAX('entry data'!$B$8:$B$507),"",A4519+1)))</f>
        <v/>
      </c>
      <c r="B4520" s="9" t="str">
        <f t="shared" si="441"/>
        <v/>
      </c>
      <c r="C4520" s="9" t="str">
        <f>IF(ISERROR(VLOOKUP(A4520,'entry data'!B:G,6,0)),"",VLOOKUP(A4520,'entry data'!B:G,6,0))</f>
        <v/>
      </c>
      <c r="D4520" s="9" t="str">
        <f>IF(ISERROR(VLOOKUP(A4520,'entry data'!B:C,2,0)),"",VLOOKUP(A4520,'entry data'!B:C,2,0))</f>
        <v/>
      </c>
      <c r="E4520" s="9" t="str">
        <f>IF(ISERROR(VLOOKUP(A4520,'entry data'!B:E,4,0)),"",VLOOKUP(A4520,'entry data'!B:E,4,0))</f>
        <v/>
      </c>
      <c r="F4520" s="11" t="str">
        <f>IF(A4520="","",IF(ISERROR(VLOOKUP(A4520,'entry data'!B:F,5,0)),"",VLOOKUP(A4520,'entry data'!B:F,5,0)))</f>
        <v/>
      </c>
      <c r="G4520" s="12" t="str">
        <f>IF(A4520="","",IF(ISERROR(VLOOKUP(A4520,'entry data'!B:I,8,0)),"",VLOOKUP(A4520,'entry data'!B:I,7,0)))</f>
        <v/>
      </c>
      <c r="H4520" s="13" t="str">
        <f>IF(A4520="","",IF(B4520=1,VLOOKUP(A4520,'entry data'!B:D,3,0),I4519))</f>
        <v/>
      </c>
      <c r="I4520" s="14" t="str">
        <f>IF(A4520="","",IF(E4520="weekly",7,IF(E4520="fortnightly",14,IF(E4520="monthly",DATE(IF(MONTH(H4520)=12,YEAR(H4520)+1,YEAR(H4520)),VLOOKUP(MONTH(H4520),index!$D$2:$G$13,2,0),DAY(H4520)),
IF(E4520="quarterly",DATE(IF(MONTH(H4520)&gt;=10,YEAR(H4520)+1,YEAR(H4520)),VLOOKUP(MONTH(H4520),index!$D$2:$G$13,3,0),DAY(H4520)),
IF(E4520="halfyearly",DATE(IF(MONTH(H4520)&gt;=7,YEAR(H4520)+1,YEAR(H4520)),VLOOKUP(MONTH(H4520),index!$D$2:$G$13,4,0),DAY(H4520)),
DATE(YEAR(H4520)+1,MONTH(H4520),DAY(H4520)))))-H4520))+H4520)</f>
        <v/>
      </c>
      <c r="J4520" s="9" t="str">
        <f t="shared" si="442"/>
        <v/>
      </c>
      <c r="K4520" s="11" t="str">
        <f t="shared" si="443"/>
        <v/>
      </c>
      <c r="L4520" s="11" t="str">
        <f t="shared" si="444"/>
        <v/>
      </c>
      <c r="M4520" s="11" t="str">
        <f>IF(A4520="","",VLOOKUP(E4520,index!$A$1:$B$6,2,0)*K4520*G4520)</f>
        <v/>
      </c>
      <c r="N4520" s="11" t="str">
        <f>IF(A4520="","",-PMT(G4520*VLOOKUP(E4520,index!$A$1:$B$6,2,0),C4520,F4520,0,0))</f>
        <v/>
      </c>
      <c r="O4520" s="11" t="str">
        <f t="shared" si="445"/>
        <v/>
      </c>
      <c r="P4520" s="11" t="str">
        <f t="shared" si="440"/>
        <v/>
      </c>
    </row>
    <row r="4521" spans="1:16" x14ac:dyDescent="0.25">
      <c r="A4521" s="9" t="str">
        <f>IF(A4520="","",IF(B4520&lt;C4520,A4520,IF(A4520=MAX('entry data'!$B$8:$B$507),"",A4520+1)))</f>
        <v/>
      </c>
      <c r="B4521" s="9" t="str">
        <f t="shared" si="441"/>
        <v/>
      </c>
      <c r="C4521" s="9" t="str">
        <f>IF(ISERROR(VLOOKUP(A4521,'entry data'!B:G,6,0)),"",VLOOKUP(A4521,'entry data'!B:G,6,0))</f>
        <v/>
      </c>
      <c r="D4521" s="9" t="str">
        <f>IF(ISERROR(VLOOKUP(A4521,'entry data'!B:C,2,0)),"",VLOOKUP(A4521,'entry data'!B:C,2,0))</f>
        <v/>
      </c>
      <c r="E4521" s="9" t="str">
        <f>IF(ISERROR(VLOOKUP(A4521,'entry data'!B:E,4,0)),"",VLOOKUP(A4521,'entry data'!B:E,4,0))</f>
        <v/>
      </c>
      <c r="F4521" s="11" t="str">
        <f>IF(A4521="","",IF(ISERROR(VLOOKUP(A4521,'entry data'!B:F,5,0)),"",VLOOKUP(A4521,'entry data'!B:F,5,0)))</f>
        <v/>
      </c>
      <c r="G4521" s="12" t="str">
        <f>IF(A4521="","",IF(ISERROR(VLOOKUP(A4521,'entry data'!B:I,8,0)),"",VLOOKUP(A4521,'entry data'!B:I,7,0)))</f>
        <v/>
      </c>
      <c r="H4521" s="13" t="str">
        <f>IF(A4521="","",IF(B4521=1,VLOOKUP(A4521,'entry data'!B:D,3,0),I4520))</f>
        <v/>
      </c>
      <c r="I4521" s="14" t="str">
        <f>IF(A4521="","",IF(E4521="weekly",7,IF(E4521="fortnightly",14,IF(E4521="monthly",DATE(IF(MONTH(H4521)=12,YEAR(H4521)+1,YEAR(H4521)),VLOOKUP(MONTH(H4521),index!$D$2:$G$13,2,0),DAY(H4521)),
IF(E4521="quarterly",DATE(IF(MONTH(H4521)&gt;=10,YEAR(H4521)+1,YEAR(H4521)),VLOOKUP(MONTH(H4521),index!$D$2:$G$13,3,0),DAY(H4521)),
IF(E4521="halfyearly",DATE(IF(MONTH(H4521)&gt;=7,YEAR(H4521)+1,YEAR(H4521)),VLOOKUP(MONTH(H4521),index!$D$2:$G$13,4,0),DAY(H4521)),
DATE(YEAR(H4521)+1,MONTH(H4521),DAY(H4521)))))-H4521))+H4521)</f>
        <v/>
      </c>
      <c r="J4521" s="9" t="str">
        <f t="shared" si="442"/>
        <v/>
      </c>
      <c r="K4521" s="11" t="str">
        <f t="shared" si="443"/>
        <v/>
      </c>
      <c r="L4521" s="11" t="str">
        <f t="shared" si="444"/>
        <v/>
      </c>
      <c r="M4521" s="11" t="str">
        <f>IF(A4521="","",VLOOKUP(E4521,index!$A$1:$B$6,2,0)*K4521*G4521)</f>
        <v/>
      </c>
      <c r="N4521" s="11" t="str">
        <f>IF(A4521="","",-PMT(G4521*VLOOKUP(E4521,index!$A$1:$B$6,2,0),C4521,F4521,0,0))</f>
        <v/>
      </c>
      <c r="O4521" s="11" t="str">
        <f t="shared" si="445"/>
        <v/>
      </c>
      <c r="P4521" s="11" t="str">
        <f t="shared" si="440"/>
        <v/>
      </c>
    </row>
    <row r="4522" spans="1:16" x14ac:dyDescent="0.25">
      <c r="A4522" s="9" t="str">
        <f>IF(A4521="","",IF(B4521&lt;C4521,A4521,IF(A4521=MAX('entry data'!$B$8:$B$507),"",A4521+1)))</f>
        <v/>
      </c>
      <c r="B4522" s="9" t="str">
        <f t="shared" si="441"/>
        <v/>
      </c>
      <c r="C4522" s="9" t="str">
        <f>IF(ISERROR(VLOOKUP(A4522,'entry data'!B:G,6,0)),"",VLOOKUP(A4522,'entry data'!B:G,6,0))</f>
        <v/>
      </c>
      <c r="D4522" s="9" t="str">
        <f>IF(ISERROR(VLOOKUP(A4522,'entry data'!B:C,2,0)),"",VLOOKUP(A4522,'entry data'!B:C,2,0))</f>
        <v/>
      </c>
      <c r="E4522" s="9" t="str">
        <f>IF(ISERROR(VLOOKUP(A4522,'entry data'!B:E,4,0)),"",VLOOKUP(A4522,'entry data'!B:E,4,0))</f>
        <v/>
      </c>
      <c r="F4522" s="11" t="str">
        <f>IF(A4522="","",IF(ISERROR(VLOOKUP(A4522,'entry data'!B:F,5,0)),"",VLOOKUP(A4522,'entry data'!B:F,5,0)))</f>
        <v/>
      </c>
      <c r="G4522" s="12" t="str">
        <f>IF(A4522="","",IF(ISERROR(VLOOKUP(A4522,'entry data'!B:I,8,0)),"",VLOOKUP(A4522,'entry data'!B:I,7,0)))</f>
        <v/>
      </c>
      <c r="H4522" s="13" t="str">
        <f>IF(A4522="","",IF(B4522=1,VLOOKUP(A4522,'entry data'!B:D,3,0),I4521))</f>
        <v/>
      </c>
      <c r="I4522" s="14" t="str">
        <f>IF(A4522="","",IF(E4522="weekly",7,IF(E4522="fortnightly",14,IF(E4522="monthly",DATE(IF(MONTH(H4522)=12,YEAR(H4522)+1,YEAR(H4522)),VLOOKUP(MONTH(H4522),index!$D$2:$G$13,2,0),DAY(H4522)),
IF(E4522="quarterly",DATE(IF(MONTH(H4522)&gt;=10,YEAR(H4522)+1,YEAR(H4522)),VLOOKUP(MONTH(H4522),index!$D$2:$G$13,3,0),DAY(H4522)),
IF(E4522="halfyearly",DATE(IF(MONTH(H4522)&gt;=7,YEAR(H4522)+1,YEAR(H4522)),VLOOKUP(MONTH(H4522),index!$D$2:$G$13,4,0),DAY(H4522)),
DATE(YEAR(H4522)+1,MONTH(H4522),DAY(H4522)))))-H4522))+H4522)</f>
        <v/>
      </c>
      <c r="J4522" s="9" t="str">
        <f t="shared" si="442"/>
        <v/>
      </c>
      <c r="K4522" s="11" t="str">
        <f t="shared" si="443"/>
        <v/>
      </c>
      <c r="L4522" s="11" t="str">
        <f t="shared" si="444"/>
        <v/>
      </c>
      <c r="M4522" s="11" t="str">
        <f>IF(A4522="","",VLOOKUP(E4522,index!$A$1:$B$6,2,0)*K4522*G4522)</f>
        <v/>
      </c>
      <c r="N4522" s="11" t="str">
        <f>IF(A4522="","",-PMT(G4522*VLOOKUP(E4522,index!$A$1:$B$6,2,0),C4522,F4522,0,0))</f>
        <v/>
      </c>
      <c r="O4522" s="11" t="str">
        <f t="shared" si="445"/>
        <v/>
      </c>
      <c r="P4522" s="11" t="str">
        <f t="shared" si="440"/>
        <v/>
      </c>
    </row>
    <row r="4523" spans="1:16" x14ac:dyDescent="0.25">
      <c r="A4523" s="9" t="str">
        <f>IF(A4522="","",IF(B4522&lt;C4522,A4522,IF(A4522=MAX('entry data'!$B$8:$B$507),"",A4522+1)))</f>
        <v/>
      </c>
      <c r="B4523" s="9" t="str">
        <f t="shared" si="441"/>
        <v/>
      </c>
      <c r="C4523" s="9" t="str">
        <f>IF(ISERROR(VLOOKUP(A4523,'entry data'!B:G,6,0)),"",VLOOKUP(A4523,'entry data'!B:G,6,0))</f>
        <v/>
      </c>
      <c r="D4523" s="9" t="str">
        <f>IF(ISERROR(VLOOKUP(A4523,'entry data'!B:C,2,0)),"",VLOOKUP(A4523,'entry data'!B:C,2,0))</f>
        <v/>
      </c>
      <c r="E4523" s="9" t="str">
        <f>IF(ISERROR(VLOOKUP(A4523,'entry data'!B:E,4,0)),"",VLOOKUP(A4523,'entry data'!B:E,4,0))</f>
        <v/>
      </c>
      <c r="F4523" s="11" t="str">
        <f>IF(A4523="","",IF(ISERROR(VLOOKUP(A4523,'entry data'!B:F,5,0)),"",VLOOKUP(A4523,'entry data'!B:F,5,0)))</f>
        <v/>
      </c>
      <c r="G4523" s="12" t="str">
        <f>IF(A4523="","",IF(ISERROR(VLOOKUP(A4523,'entry data'!B:I,8,0)),"",VLOOKUP(A4523,'entry data'!B:I,7,0)))</f>
        <v/>
      </c>
      <c r="H4523" s="13" t="str">
        <f>IF(A4523="","",IF(B4523=1,VLOOKUP(A4523,'entry data'!B:D,3,0),I4522))</f>
        <v/>
      </c>
      <c r="I4523" s="14" t="str">
        <f>IF(A4523="","",IF(E4523="weekly",7,IF(E4523="fortnightly",14,IF(E4523="monthly",DATE(IF(MONTH(H4523)=12,YEAR(H4523)+1,YEAR(H4523)),VLOOKUP(MONTH(H4523),index!$D$2:$G$13,2,0),DAY(H4523)),
IF(E4523="quarterly",DATE(IF(MONTH(H4523)&gt;=10,YEAR(H4523)+1,YEAR(H4523)),VLOOKUP(MONTH(H4523),index!$D$2:$G$13,3,0),DAY(H4523)),
IF(E4523="halfyearly",DATE(IF(MONTH(H4523)&gt;=7,YEAR(H4523)+1,YEAR(H4523)),VLOOKUP(MONTH(H4523),index!$D$2:$G$13,4,0),DAY(H4523)),
DATE(YEAR(H4523)+1,MONTH(H4523),DAY(H4523)))))-H4523))+H4523)</f>
        <v/>
      </c>
      <c r="J4523" s="9" t="str">
        <f t="shared" si="442"/>
        <v/>
      </c>
      <c r="K4523" s="11" t="str">
        <f t="shared" si="443"/>
        <v/>
      </c>
      <c r="L4523" s="11" t="str">
        <f t="shared" si="444"/>
        <v/>
      </c>
      <c r="M4523" s="11" t="str">
        <f>IF(A4523="","",VLOOKUP(E4523,index!$A$1:$B$6,2,0)*K4523*G4523)</f>
        <v/>
      </c>
      <c r="N4523" s="11" t="str">
        <f>IF(A4523="","",-PMT(G4523*VLOOKUP(E4523,index!$A$1:$B$6,2,0),C4523,F4523,0,0))</f>
        <v/>
      </c>
      <c r="O4523" s="11" t="str">
        <f t="shared" si="445"/>
        <v/>
      </c>
      <c r="P4523" s="11" t="str">
        <f t="shared" si="440"/>
        <v/>
      </c>
    </row>
    <row r="4524" spans="1:16" x14ac:dyDescent="0.25">
      <c r="A4524" s="9" t="str">
        <f>IF(A4523="","",IF(B4523&lt;C4523,A4523,IF(A4523=MAX('entry data'!$B$8:$B$507),"",A4523+1)))</f>
        <v/>
      </c>
      <c r="B4524" s="9" t="str">
        <f t="shared" si="441"/>
        <v/>
      </c>
      <c r="C4524" s="9" t="str">
        <f>IF(ISERROR(VLOOKUP(A4524,'entry data'!B:G,6,0)),"",VLOOKUP(A4524,'entry data'!B:G,6,0))</f>
        <v/>
      </c>
      <c r="D4524" s="9" t="str">
        <f>IF(ISERROR(VLOOKUP(A4524,'entry data'!B:C,2,0)),"",VLOOKUP(A4524,'entry data'!B:C,2,0))</f>
        <v/>
      </c>
      <c r="E4524" s="9" t="str">
        <f>IF(ISERROR(VLOOKUP(A4524,'entry data'!B:E,4,0)),"",VLOOKUP(A4524,'entry data'!B:E,4,0))</f>
        <v/>
      </c>
      <c r="F4524" s="11" t="str">
        <f>IF(A4524="","",IF(ISERROR(VLOOKUP(A4524,'entry data'!B:F,5,0)),"",VLOOKUP(A4524,'entry data'!B:F,5,0)))</f>
        <v/>
      </c>
      <c r="G4524" s="12" t="str">
        <f>IF(A4524="","",IF(ISERROR(VLOOKUP(A4524,'entry data'!B:I,8,0)),"",VLOOKUP(A4524,'entry data'!B:I,7,0)))</f>
        <v/>
      </c>
      <c r="H4524" s="13" t="str">
        <f>IF(A4524="","",IF(B4524=1,VLOOKUP(A4524,'entry data'!B:D,3,0),I4523))</f>
        <v/>
      </c>
      <c r="I4524" s="14" t="str">
        <f>IF(A4524="","",IF(E4524="weekly",7,IF(E4524="fortnightly",14,IF(E4524="monthly",DATE(IF(MONTH(H4524)=12,YEAR(H4524)+1,YEAR(H4524)),VLOOKUP(MONTH(H4524),index!$D$2:$G$13,2,0),DAY(H4524)),
IF(E4524="quarterly",DATE(IF(MONTH(H4524)&gt;=10,YEAR(H4524)+1,YEAR(H4524)),VLOOKUP(MONTH(H4524),index!$D$2:$G$13,3,0),DAY(H4524)),
IF(E4524="halfyearly",DATE(IF(MONTH(H4524)&gt;=7,YEAR(H4524)+1,YEAR(H4524)),VLOOKUP(MONTH(H4524),index!$D$2:$G$13,4,0),DAY(H4524)),
DATE(YEAR(H4524)+1,MONTH(H4524),DAY(H4524)))))-H4524))+H4524)</f>
        <v/>
      </c>
      <c r="J4524" s="9" t="str">
        <f t="shared" si="442"/>
        <v/>
      </c>
      <c r="K4524" s="11" t="str">
        <f t="shared" si="443"/>
        <v/>
      </c>
      <c r="L4524" s="11" t="str">
        <f t="shared" si="444"/>
        <v/>
      </c>
      <c r="M4524" s="11" t="str">
        <f>IF(A4524="","",VLOOKUP(E4524,index!$A$1:$B$6,2,0)*K4524*G4524)</f>
        <v/>
      </c>
      <c r="N4524" s="11" t="str">
        <f>IF(A4524="","",-PMT(G4524*VLOOKUP(E4524,index!$A$1:$B$6,2,0),C4524,F4524,0,0))</f>
        <v/>
      </c>
      <c r="O4524" s="11" t="str">
        <f t="shared" si="445"/>
        <v/>
      </c>
      <c r="P4524" s="11" t="str">
        <f t="shared" si="440"/>
        <v/>
      </c>
    </row>
    <row r="4525" spans="1:16" x14ac:dyDescent="0.25">
      <c r="A4525" s="9" t="str">
        <f>IF(A4524="","",IF(B4524&lt;C4524,A4524,IF(A4524=MAX('entry data'!$B$8:$B$507),"",A4524+1)))</f>
        <v/>
      </c>
      <c r="B4525" s="9" t="str">
        <f t="shared" si="441"/>
        <v/>
      </c>
      <c r="C4525" s="9" t="str">
        <f>IF(ISERROR(VLOOKUP(A4525,'entry data'!B:G,6,0)),"",VLOOKUP(A4525,'entry data'!B:G,6,0))</f>
        <v/>
      </c>
      <c r="D4525" s="9" t="str">
        <f>IF(ISERROR(VLOOKUP(A4525,'entry data'!B:C,2,0)),"",VLOOKUP(A4525,'entry data'!B:C,2,0))</f>
        <v/>
      </c>
      <c r="E4525" s="9" t="str">
        <f>IF(ISERROR(VLOOKUP(A4525,'entry data'!B:E,4,0)),"",VLOOKUP(A4525,'entry data'!B:E,4,0))</f>
        <v/>
      </c>
      <c r="F4525" s="11" t="str">
        <f>IF(A4525="","",IF(ISERROR(VLOOKUP(A4525,'entry data'!B:F,5,0)),"",VLOOKUP(A4525,'entry data'!B:F,5,0)))</f>
        <v/>
      </c>
      <c r="G4525" s="12" t="str">
        <f>IF(A4525="","",IF(ISERROR(VLOOKUP(A4525,'entry data'!B:I,8,0)),"",VLOOKUP(A4525,'entry data'!B:I,7,0)))</f>
        <v/>
      </c>
      <c r="H4525" s="13" t="str">
        <f>IF(A4525="","",IF(B4525=1,VLOOKUP(A4525,'entry data'!B:D,3,0),I4524))</f>
        <v/>
      </c>
      <c r="I4525" s="14" t="str">
        <f>IF(A4525="","",IF(E4525="weekly",7,IF(E4525="fortnightly",14,IF(E4525="monthly",DATE(IF(MONTH(H4525)=12,YEAR(H4525)+1,YEAR(H4525)),VLOOKUP(MONTH(H4525),index!$D$2:$G$13,2,0),DAY(H4525)),
IF(E4525="quarterly",DATE(IF(MONTH(H4525)&gt;=10,YEAR(H4525)+1,YEAR(H4525)),VLOOKUP(MONTH(H4525),index!$D$2:$G$13,3,0),DAY(H4525)),
IF(E4525="halfyearly",DATE(IF(MONTH(H4525)&gt;=7,YEAR(H4525)+1,YEAR(H4525)),VLOOKUP(MONTH(H4525),index!$D$2:$G$13,4,0),DAY(H4525)),
DATE(YEAR(H4525)+1,MONTH(H4525),DAY(H4525)))))-H4525))+H4525)</f>
        <v/>
      </c>
      <c r="J4525" s="9" t="str">
        <f t="shared" si="442"/>
        <v/>
      </c>
      <c r="K4525" s="11" t="str">
        <f t="shared" si="443"/>
        <v/>
      </c>
      <c r="L4525" s="11" t="str">
        <f t="shared" si="444"/>
        <v/>
      </c>
      <c r="M4525" s="11" t="str">
        <f>IF(A4525="","",VLOOKUP(E4525,index!$A$1:$B$6,2,0)*K4525*G4525)</f>
        <v/>
      </c>
      <c r="N4525" s="11" t="str">
        <f>IF(A4525="","",-PMT(G4525*VLOOKUP(E4525,index!$A$1:$B$6,2,0),C4525,F4525,0,0))</f>
        <v/>
      </c>
      <c r="O4525" s="11" t="str">
        <f t="shared" si="445"/>
        <v/>
      </c>
      <c r="P4525" s="11" t="str">
        <f t="shared" si="440"/>
        <v/>
      </c>
    </row>
    <row r="4526" spans="1:16" x14ac:dyDescent="0.25">
      <c r="A4526" s="9" t="str">
        <f>IF(A4525="","",IF(B4525&lt;C4525,A4525,IF(A4525=MAX('entry data'!$B$8:$B$507),"",A4525+1)))</f>
        <v/>
      </c>
      <c r="B4526" s="9" t="str">
        <f t="shared" si="441"/>
        <v/>
      </c>
      <c r="C4526" s="9" t="str">
        <f>IF(ISERROR(VLOOKUP(A4526,'entry data'!B:G,6,0)),"",VLOOKUP(A4526,'entry data'!B:G,6,0))</f>
        <v/>
      </c>
      <c r="D4526" s="9" t="str">
        <f>IF(ISERROR(VLOOKUP(A4526,'entry data'!B:C,2,0)),"",VLOOKUP(A4526,'entry data'!B:C,2,0))</f>
        <v/>
      </c>
      <c r="E4526" s="9" t="str">
        <f>IF(ISERROR(VLOOKUP(A4526,'entry data'!B:E,4,0)),"",VLOOKUP(A4526,'entry data'!B:E,4,0))</f>
        <v/>
      </c>
      <c r="F4526" s="11" t="str">
        <f>IF(A4526="","",IF(ISERROR(VLOOKUP(A4526,'entry data'!B:F,5,0)),"",VLOOKUP(A4526,'entry data'!B:F,5,0)))</f>
        <v/>
      </c>
      <c r="G4526" s="12" t="str">
        <f>IF(A4526="","",IF(ISERROR(VLOOKUP(A4526,'entry data'!B:I,8,0)),"",VLOOKUP(A4526,'entry data'!B:I,7,0)))</f>
        <v/>
      </c>
      <c r="H4526" s="13" t="str">
        <f>IF(A4526="","",IF(B4526=1,VLOOKUP(A4526,'entry data'!B:D,3,0),I4525))</f>
        <v/>
      </c>
      <c r="I4526" s="14" t="str">
        <f>IF(A4526="","",IF(E4526="weekly",7,IF(E4526="fortnightly",14,IF(E4526="monthly",DATE(IF(MONTH(H4526)=12,YEAR(H4526)+1,YEAR(H4526)),VLOOKUP(MONTH(H4526),index!$D$2:$G$13,2,0),DAY(H4526)),
IF(E4526="quarterly",DATE(IF(MONTH(H4526)&gt;=10,YEAR(H4526)+1,YEAR(H4526)),VLOOKUP(MONTH(H4526),index!$D$2:$G$13,3,0),DAY(H4526)),
IF(E4526="halfyearly",DATE(IF(MONTH(H4526)&gt;=7,YEAR(H4526)+1,YEAR(H4526)),VLOOKUP(MONTH(H4526),index!$D$2:$G$13,4,0),DAY(H4526)),
DATE(YEAR(H4526)+1,MONTH(H4526),DAY(H4526)))))-H4526))+H4526)</f>
        <v/>
      </c>
      <c r="J4526" s="9" t="str">
        <f t="shared" si="442"/>
        <v/>
      </c>
      <c r="K4526" s="11" t="str">
        <f t="shared" si="443"/>
        <v/>
      </c>
      <c r="L4526" s="11" t="str">
        <f t="shared" si="444"/>
        <v/>
      </c>
      <c r="M4526" s="11" t="str">
        <f>IF(A4526="","",VLOOKUP(E4526,index!$A$1:$B$6,2,0)*K4526*G4526)</f>
        <v/>
      </c>
      <c r="N4526" s="11" t="str">
        <f>IF(A4526="","",-PMT(G4526*VLOOKUP(E4526,index!$A$1:$B$6,2,0),C4526,F4526,0,0))</f>
        <v/>
      </c>
      <c r="O4526" s="11" t="str">
        <f t="shared" si="445"/>
        <v/>
      </c>
      <c r="P4526" s="11" t="str">
        <f t="shared" si="440"/>
        <v/>
      </c>
    </row>
    <row r="4527" spans="1:16" x14ac:dyDescent="0.25">
      <c r="A4527" s="9" t="str">
        <f>IF(A4526="","",IF(B4526&lt;C4526,A4526,IF(A4526=MAX('entry data'!$B$8:$B$507),"",A4526+1)))</f>
        <v/>
      </c>
      <c r="B4527" s="9" t="str">
        <f t="shared" si="441"/>
        <v/>
      </c>
      <c r="C4527" s="9" t="str">
        <f>IF(ISERROR(VLOOKUP(A4527,'entry data'!B:G,6,0)),"",VLOOKUP(A4527,'entry data'!B:G,6,0))</f>
        <v/>
      </c>
      <c r="D4527" s="9" t="str">
        <f>IF(ISERROR(VLOOKUP(A4527,'entry data'!B:C,2,0)),"",VLOOKUP(A4527,'entry data'!B:C,2,0))</f>
        <v/>
      </c>
      <c r="E4527" s="9" t="str">
        <f>IF(ISERROR(VLOOKUP(A4527,'entry data'!B:E,4,0)),"",VLOOKUP(A4527,'entry data'!B:E,4,0))</f>
        <v/>
      </c>
      <c r="F4527" s="11" t="str">
        <f>IF(A4527="","",IF(ISERROR(VLOOKUP(A4527,'entry data'!B:F,5,0)),"",VLOOKUP(A4527,'entry data'!B:F,5,0)))</f>
        <v/>
      </c>
      <c r="G4527" s="12" t="str">
        <f>IF(A4527="","",IF(ISERROR(VLOOKUP(A4527,'entry data'!B:I,8,0)),"",VLOOKUP(A4527,'entry data'!B:I,7,0)))</f>
        <v/>
      </c>
      <c r="H4527" s="13" t="str">
        <f>IF(A4527="","",IF(B4527=1,VLOOKUP(A4527,'entry data'!B:D,3,0),I4526))</f>
        <v/>
      </c>
      <c r="I4527" s="14" t="str">
        <f>IF(A4527="","",IF(E4527="weekly",7,IF(E4527="fortnightly",14,IF(E4527="monthly",DATE(IF(MONTH(H4527)=12,YEAR(H4527)+1,YEAR(H4527)),VLOOKUP(MONTH(H4527),index!$D$2:$G$13,2,0),DAY(H4527)),
IF(E4527="quarterly",DATE(IF(MONTH(H4527)&gt;=10,YEAR(H4527)+1,YEAR(H4527)),VLOOKUP(MONTH(H4527),index!$D$2:$G$13,3,0),DAY(H4527)),
IF(E4527="halfyearly",DATE(IF(MONTH(H4527)&gt;=7,YEAR(H4527)+1,YEAR(H4527)),VLOOKUP(MONTH(H4527),index!$D$2:$G$13,4,0),DAY(H4527)),
DATE(YEAR(H4527)+1,MONTH(H4527),DAY(H4527)))))-H4527))+H4527)</f>
        <v/>
      </c>
      <c r="J4527" s="9" t="str">
        <f t="shared" si="442"/>
        <v/>
      </c>
      <c r="K4527" s="11" t="str">
        <f t="shared" si="443"/>
        <v/>
      </c>
      <c r="L4527" s="11" t="str">
        <f t="shared" si="444"/>
        <v/>
      </c>
      <c r="M4527" s="11" t="str">
        <f>IF(A4527="","",VLOOKUP(E4527,index!$A$1:$B$6,2,0)*K4527*G4527)</f>
        <v/>
      </c>
      <c r="N4527" s="11" t="str">
        <f>IF(A4527="","",-PMT(G4527*VLOOKUP(E4527,index!$A$1:$B$6,2,0),C4527,F4527,0,0))</f>
        <v/>
      </c>
      <c r="O4527" s="11" t="str">
        <f t="shared" si="445"/>
        <v/>
      </c>
      <c r="P4527" s="11" t="str">
        <f t="shared" si="440"/>
        <v/>
      </c>
    </row>
    <row r="4528" spans="1:16" x14ac:dyDescent="0.25">
      <c r="A4528" s="9" t="str">
        <f>IF(A4527="","",IF(B4527&lt;C4527,A4527,IF(A4527=MAX('entry data'!$B$8:$B$507),"",A4527+1)))</f>
        <v/>
      </c>
      <c r="B4528" s="9" t="str">
        <f t="shared" si="441"/>
        <v/>
      </c>
      <c r="C4528" s="9" t="str">
        <f>IF(ISERROR(VLOOKUP(A4528,'entry data'!B:G,6,0)),"",VLOOKUP(A4528,'entry data'!B:G,6,0))</f>
        <v/>
      </c>
      <c r="D4528" s="9" t="str">
        <f>IF(ISERROR(VLOOKUP(A4528,'entry data'!B:C,2,0)),"",VLOOKUP(A4528,'entry data'!B:C,2,0))</f>
        <v/>
      </c>
      <c r="E4528" s="9" t="str">
        <f>IF(ISERROR(VLOOKUP(A4528,'entry data'!B:E,4,0)),"",VLOOKUP(A4528,'entry data'!B:E,4,0))</f>
        <v/>
      </c>
      <c r="F4528" s="11" t="str">
        <f>IF(A4528="","",IF(ISERROR(VLOOKUP(A4528,'entry data'!B:F,5,0)),"",VLOOKUP(A4528,'entry data'!B:F,5,0)))</f>
        <v/>
      </c>
      <c r="G4528" s="12" t="str">
        <f>IF(A4528="","",IF(ISERROR(VLOOKUP(A4528,'entry data'!B:I,8,0)),"",VLOOKUP(A4528,'entry data'!B:I,7,0)))</f>
        <v/>
      </c>
      <c r="H4528" s="13" t="str">
        <f>IF(A4528="","",IF(B4528=1,VLOOKUP(A4528,'entry data'!B:D,3,0),I4527))</f>
        <v/>
      </c>
      <c r="I4528" s="14" t="str">
        <f>IF(A4528="","",IF(E4528="weekly",7,IF(E4528="fortnightly",14,IF(E4528="monthly",DATE(IF(MONTH(H4528)=12,YEAR(H4528)+1,YEAR(H4528)),VLOOKUP(MONTH(H4528),index!$D$2:$G$13,2,0),DAY(H4528)),
IF(E4528="quarterly",DATE(IF(MONTH(H4528)&gt;=10,YEAR(H4528)+1,YEAR(H4528)),VLOOKUP(MONTH(H4528),index!$D$2:$G$13,3,0),DAY(H4528)),
IF(E4528="halfyearly",DATE(IF(MONTH(H4528)&gt;=7,YEAR(H4528)+1,YEAR(H4528)),VLOOKUP(MONTH(H4528),index!$D$2:$G$13,4,0),DAY(H4528)),
DATE(YEAR(H4528)+1,MONTH(H4528),DAY(H4528)))))-H4528))+H4528)</f>
        <v/>
      </c>
      <c r="J4528" s="9" t="str">
        <f t="shared" si="442"/>
        <v/>
      </c>
      <c r="K4528" s="11" t="str">
        <f t="shared" si="443"/>
        <v/>
      </c>
      <c r="L4528" s="11" t="str">
        <f t="shared" si="444"/>
        <v/>
      </c>
      <c r="M4528" s="11" t="str">
        <f>IF(A4528="","",VLOOKUP(E4528,index!$A$1:$B$6,2,0)*K4528*G4528)</f>
        <v/>
      </c>
      <c r="N4528" s="11" t="str">
        <f>IF(A4528="","",-PMT(G4528*VLOOKUP(E4528,index!$A$1:$B$6,2,0),C4528,F4528,0,0))</f>
        <v/>
      </c>
      <c r="O4528" s="11" t="str">
        <f t="shared" si="445"/>
        <v/>
      </c>
      <c r="P4528" s="11" t="str">
        <f t="shared" si="440"/>
        <v/>
      </c>
    </row>
    <row r="4529" spans="1:16" x14ac:dyDescent="0.25">
      <c r="A4529" s="9" t="str">
        <f>IF(A4528="","",IF(B4528&lt;C4528,A4528,IF(A4528=MAX('entry data'!$B$8:$B$507),"",A4528+1)))</f>
        <v/>
      </c>
      <c r="B4529" s="9" t="str">
        <f t="shared" si="441"/>
        <v/>
      </c>
      <c r="C4529" s="9" t="str">
        <f>IF(ISERROR(VLOOKUP(A4529,'entry data'!B:G,6,0)),"",VLOOKUP(A4529,'entry data'!B:G,6,0))</f>
        <v/>
      </c>
      <c r="D4529" s="9" t="str">
        <f>IF(ISERROR(VLOOKUP(A4529,'entry data'!B:C,2,0)),"",VLOOKUP(A4529,'entry data'!B:C,2,0))</f>
        <v/>
      </c>
      <c r="E4529" s="9" t="str">
        <f>IF(ISERROR(VLOOKUP(A4529,'entry data'!B:E,4,0)),"",VLOOKUP(A4529,'entry data'!B:E,4,0))</f>
        <v/>
      </c>
      <c r="F4529" s="11" t="str">
        <f>IF(A4529="","",IF(ISERROR(VLOOKUP(A4529,'entry data'!B:F,5,0)),"",VLOOKUP(A4529,'entry data'!B:F,5,0)))</f>
        <v/>
      </c>
      <c r="G4529" s="12" t="str">
        <f>IF(A4529="","",IF(ISERROR(VLOOKUP(A4529,'entry data'!B:I,8,0)),"",VLOOKUP(A4529,'entry data'!B:I,7,0)))</f>
        <v/>
      </c>
      <c r="H4529" s="13" t="str">
        <f>IF(A4529="","",IF(B4529=1,VLOOKUP(A4529,'entry data'!B:D,3,0),I4528))</f>
        <v/>
      </c>
      <c r="I4529" s="14" t="str">
        <f>IF(A4529="","",IF(E4529="weekly",7,IF(E4529="fortnightly",14,IF(E4529="monthly",DATE(IF(MONTH(H4529)=12,YEAR(H4529)+1,YEAR(H4529)),VLOOKUP(MONTH(H4529),index!$D$2:$G$13,2,0),DAY(H4529)),
IF(E4529="quarterly",DATE(IF(MONTH(H4529)&gt;=10,YEAR(H4529)+1,YEAR(H4529)),VLOOKUP(MONTH(H4529),index!$D$2:$G$13,3,0),DAY(H4529)),
IF(E4529="halfyearly",DATE(IF(MONTH(H4529)&gt;=7,YEAR(H4529)+1,YEAR(H4529)),VLOOKUP(MONTH(H4529),index!$D$2:$G$13,4,0),DAY(H4529)),
DATE(YEAR(H4529)+1,MONTH(H4529),DAY(H4529)))))-H4529))+H4529)</f>
        <v/>
      </c>
      <c r="J4529" s="9" t="str">
        <f t="shared" si="442"/>
        <v/>
      </c>
      <c r="K4529" s="11" t="str">
        <f t="shared" si="443"/>
        <v/>
      </c>
      <c r="L4529" s="11" t="str">
        <f t="shared" si="444"/>
        <v/>
      </c>
      <c r="M4529" s="11" t="str">
        <f>IF(A4529="","",VLOOKUP(E4529,index!$A$1:$B$6,2,0)*K4529*G4529)</f>
        <v/>
      </c>
      <c r="N4529" s="11" t="str">
        <f>IF(A4529="","",-PMT(G4529*VLOOKUP(E4529,index!$A$1:$B$6,2,0),C4529,F4529,0,0))</f>
        <v/>
      </c>
      <c r="O4529" s="11" t="str">
        <f t="shared" si="445"/>
        <v/>
      </c>
      <c r="P4529" s="11" t="str">
        <f t="shared" si="440"/>
        <v/>
      </c>
    </row>
    <row r="4530" spans="1:16" x14ac:dyDescent="0.25">
      <c r="A4530" s="9" t="str">
        <f>IF(A4529="","",IF(B4529&lt;C4529,A4529,IF(A4529=MAX('entry data'!$B$8:$B$507),"",A4529+1)))</f>
        <v/>
      </c>
      <c r="B4530" s="9" t="str">
        <f t="shared" si="441"/>
        <v/>
      </c>
      <c r="C4530" s="9" t="str">
        <f>IF(ISERROR(VLOOKUP(A4530,'entry data'!B:G,6,0)),"",VLOOKUP(A4530,'entry data'!B:G,6,0))</f>
        <v/>
      </c>
      <c r="D4530" s="9" t="str">
        <f>IF(ISERROR(VLOOKUP(A4530,'entry data'!B:C,2,0)),"",VLOOKUP(A4530,'entry data'!B:C,2,0))</f>
        <v/>
      </c>
      <c r="E4530" s="9" t="str">
        <f>IF(ISERROR(VLOOKUP(A4530,'entry data'!B:E,4,0)),"",VLOOKUP(A4530,'entry data'!B:E,4,0))</f>
        <v/>
      </c>
      <c r="F4530" s="11" t="str">
        <f>IF(A4530="","",IF(ISERROR(VLOOKUP(A4530,'entry data'!B:F,5,0)),"",VLOOKUP(A4530,'entry data'!B:F,5,0)))</f>
        <v/>
      </c>
      <c r="G4530" s="12" t="str">
        <f>IF(A4530="","",IF(ISERROR(VLOOKUP(A4530,'entry data'!B:I,8,0)),"",VLOOKUP(A4530,'entry data'!B:I,7,0)))</f>
        <v/>
      </c>
      <c r="H4530" s="13" t="str">
        <f>IF(A4530="","",IF(B4530=1,VLOOKUP(A4530,'entry data'!B:D,3,0),I4529))</f>
        <v/>
      </c>
      <c r="I4530" s="14" t="str">
        <f>IF(A4530="","",IF(E4530="weekly",7,IF(E4530="fortnightly",14,IF(E4530="monthly",DATE(IF(MONTH(H4530)=12,YEAR(H4530)+1,YEAR(H4530)),VLOOKUP(MONTH(H4530),index!$D$2:$G$13,2,0),DAY(H4530)),
IF(E4530="quarterly",DATE(IF(MONTH(H4530)&gt;=10,YEAR(H4530)+1,YEAR(H4530)),VLOOKUP(MONTH(H4530),index!$D$2:$G$13,3,0),DAY(H4530)),
IF(E4530="halfyearly",DATE(IF(MONTH(H4530)&gt;=7,YEAR(H4530)+1,YEAR(H4530)),VLOOKUP(MONTH(H4530),index!$D$2:$G$13,4,0),DAY(H4530)),
DATE(YEAR(H4530)+1,MONTH(H4530),DAY(H4530)))))-H4530))+H4530)</f>
        <v/>
      </c>
      <c r="J4530" s="9" t="str">
        <f t="shared" si="442"/>
        <v/>
      </c>
      <c r="K4530" s="11" t="str">
        <f t="shared" si="443"/>
        <v/>
      </c>
      <c r="L4530" s="11" t="str">
        <f t="shared" si="444"/>
        <v/>
      </c>
      <c r="M4530" s="11" t="str">
        <f>IF(A4530="","",VLOOKUP(E4530,index!$A$1:$B$6,2,0)*K4530*G4530)</f>
        <v/>
      </c>
      <c r="N4530" s="11" t="str">
        <f>IF(A4530="","",-PMT(G4530*VLOOKUP(E4530,index!$A$1:$B$6,2,0),C4530,F4530,0,0))</f>
        <v/>
      </c>
      <c r="O4530" s="11" t="str">
        <f t="shared" si="445"/>
        <v/>
      </c>
      <c r="P4530" s="11" t="str">
        <f t="shared" si="440"/>
        <v/>
      </c>
    </row>
    <row r="4531" spans="1:16" x14ac:dyDescent="0.25">
      <c r="A4531" s="9" t="str">
        <f>IF(A4530="","",IF(B4530&lt;C4530,A4530,IF(A4530=MAX('entry data'!$B$8:$B$507),"",A4530+1)))</f>
        <v/>
      </c>
      <c r="B4531" s="9" t="str">
        <f t="shared" si="441"/>
        <v/>
      </c>
      <c r="C4531" s="9" t="str">
        <f>IF(ISERROR(VLOOKUP(A4531,'entry data'!B:G,6,0)),"",VLOOKUP(A4531,'entry data'!B:G,6,0))</f>
        <v/>
      </c>
      <c r="D4531" s="9" t="str">
        <f>IF(ISERROR(VLOOKUP(A4531,'entry data'!B:C,2,0)),"",VLOOKUP(A4531,'entry data'!B:C,2,0))</f>
        <v/>
      </c>
      <c r="E4531" s="9" t="str">
        <f>IF(ISERROR(VLOOKUP(A4531,'entry data'!B:E,4,0)),"",VLOOKUP(A4531,'entry data'!B:E,4,0))</f>
        <v/>
      </c>
      <c r="F4531" s="11" t="str">
        <f>IF(A4531="","",IF(ISERROR(VLOOKUP(A4531,'entry data'!B:F,5,0)),"",VLOOKUP(A4531,'entry data'!B:F,5,0)))</f>
        <v/>
      </c>
      <c r="G4531" s="12" t="str">
        <f>IF(A4531="","",IF(ISERROR(VLOOKUP(A4531,'entry data'!B:I,8,0)),"",VLOOKUP(A4531,'entry data'!B:I,7,0)))</f>
        <v/>
      </c>
      <c r="H4531" s="13" t="str">
        <f>IF(A4531="","",IF(B4531=1,VLOOKUP(A4531,'entry data'!B:D,3,0),I4530))</f>
        <v/>
      </c>
      <c r="I4531" s="14" t="str">
        <f>IF(A4531="","",IF(E4531="weekly",7,IF(E4531="fortnightly",14,IF(E4531="monthly",DATE(IF(MONTH(H4531)=12,YEAR(H4531)+1,YEAR(H4531)),VLOOKUP(MONTH(H4531),index!$D$2:$G$13,2,0),DAY(H4531)),
IF(E4531="quarterly",DATE(IF(MONTH(H4531)&gt;=10,YEAR(H4531)+1,YEAR(H4531)),VLOOKUP(MONTH(H4531),index!$D$2:$G$13,3,0),DAY(H4531)),
IF(E4531="halfyearly",DATE(IF(MONTH(H4531)&gt;=7,YEAR(H4531)+1,YEAR(H4531)),VLOOKUP(MONTH(H4531),index!$D$2:$G$13,4,0),DAY(H4531)),
DATE(YEAR(H4531)+1,MONTH(H4531),DAY(H4531)))))-H4531))+H4531)</f>
        <v/>
      </c>
      <c r="J4531" s="9" t="str">
        <f t="shared" si="442"/>
        <v/>
      </c>
      <c r="K4531" s="11" t="str">
        <f t="shared" si="443"/>
        <v/>
      </c>
      <c r="L4531" s="11" t="str">
        <f t="shared" si="444"/>
        <v/>
      </c>
      <c r="M4531" s="11" t="str">
        <f>IF(A4531="","",VLOOKUP(E4531,index!$A$1:$B$6,2,0)*K4531*G4531)</f>
        <v/>
      </c>
      <c r="N4531" s="11" t="str">
        <f>IF(A4531="","",-PMT(G4531*VLOOKUP(E4531,index!$A$1:$B$6,2,0),C4531,F4531,0,0))</f>
        <v/>
      </c>
      <c r="O4531" s="11" t="str">
        <f t="shared" si="445"/>
        <v/>
      </c>
      <c r="P4531" s="11" t="str">
        <f t="shared" si="440"/>
        <v/>
      </c>
    </row>
    <row r="4532" spans="1:16" x14ac:dyDescent="0.25">
      <c r="A4532" s="9" t="str">
        <f>IF(A4531="","",IF(B4531&lt;C4531,A4531,IF(A4531=MAX('entry data'!$B$8:$B$507),"",A4531+1)))</f>
        <v/>
      </c>
      <c r="B4532" s="9" t="str">
        <f t="shared" si="441"/>
        <v/>
      </c>
      <c r="C4532" s="9" t="str">
        <f>IF(ISERROR(VLOOKUP(A4532,'entry data'!B:G,6,0)),"",VLOOKUP(A4532,'entry data'!B:G,6,0))</f>
        <v/>
      </c>
      <c r="D4532" s="9" t="str">
        <f>IF(ISERROR(VLOOKUP(A4532,'entry data'!B:C,2,0)),"",VLOOKUP(A4532,'entry data'!B:C,2,0))</f>
        <v/>
      </c>
      <c r="E4532" s="9" t="str">
        <f>IF(ISERROR(VLOOKUP(A4532,'entry data'!B:E,4,0)),"",VLOOKUP(A4532,'entry data'!B:E,4,0))</f>
        <v/>
      </c>
      <c r="F4532" s="11" t="str">
        <f>IF(A4532="","",IF(ISERROR(VLOOKUP(A4532,'entry data'!B:F,5,0)),"",VLOOKUP(A4532,'entry data'!B:F,5,0)))</f>
        <v/>
      </c>
      <c r="G4532" s="12" t="str">
        <f>IF(A4532="","",IF(ISERROR(VLOOKUP(A4532,'entry data'!B:I,8,0)),"",VLOOKUP(A4532,'entry data'!B:I,7,0)))</f>
        <v/>
      </c>
      <c r="H4532" s="13" t="str">
        <f>IF(A4532="","",IF(B4532=1,VLOOKUP(A4532,'entry data'!B:D,3,0),I4531))</f>
        <v/>
      </c>
      <c r="I4532" s="14" t="str">
        <f>IF(A4532="","",IF(E4532="weekly",7,IF(E4532="fortnightly",14,IF(E4532="monthly",DATE(IF(MONTH(H4532)=12,YEAR(H4532)+1,YEAR(H4532)),VLOOKUP(MONTH(H4532),index!$D$2:$G$13,2,0),DAY(H4532)),
IF(E4532="quarterly",DATE(IF(MONTH(H4532)&gt;=10,YEAR(H4532)+1,YEAR(H4532)),VLOOKUP(MONTH(H4532),index!$D$2:$G$13,3,0),DAY(H4532)),
IF(E4532="halfyearly",DATE(IF(MONTH(H4532)&gt;=7,YEAR(H4532)+1,YEAR(H4532)),VLOOKUP(MONTH(H4532),index!$D$2:$G$13,4,0),DAY(H4532)),
DATE(YEAR(H4532)+1,MONTH(H4532),DAY(H4532)))))-H4532))+H4532)</f>
        <v/>
      </c>
      <c r="J4532" s="9" t="str">
        <f t="shared" si="442"/>
        <v/>
      </c>
      <c r="K4532" s="11" t="str">
        <f t="shared" si="443"/>
        <v/>
      </c>
      <c r="L4532" s="11" t="str">
        <f t="shared" si="444"/>
        <v/>
      </c>
      <c r="M4532" s="11" t="str">
        <f>IF(A4532="","",VLOOKUP(E4532,index!$A$1:$B$6,2,0)*K4532*G4532)</f>
        <v/>
      </c>
      <c r="N4532" s="11" t="str">
        <f>IF(A4532="","",-PMT(G4532*VLOOKUP(E4532,index!$A$1:$B$6,2,0),C4532,F4532,0,0))</f>
        <v/>
      </c>
      <c r="O4532" s="11" t="str">
        <f t="shared" si="445"/>
        <v/>
      </c>
      <c r="P4532" s="11" t="str">
        <f t="shared" si="440"/>
        <v/>
      </c>
    </row>
    <row r="4533" spans="1:16" x14ac:dyDescent="0.25">
      <c r="A4533" s="9" t="str">
        <f>IF(A4532="","",IF(B4532&lt;C4532,A4532,IF(A4532=MAX('entry data'!$B$8:$B$507),"",A4532+1)))</f>
        <v/>
      </c>
      <c r="B4533" s="9" t="str">
        <f t="shared" si="441"/>
        <v/>
      </c>
      <c r="C4533" s="9" t="str">
        <f>IF(ISERROR(VLOOKUP(A4533,'entry data'!B:G,6,0)),"",VLOOKUP(A4533,'entry data'!B:G,6,0))</f>
        <v/>
      </c>
      <c r="D4533" s="9" t="str">
        <f>IF(ISERROR(VLOOKUP(A4533,'entry data'!B:C,2,0)),"",VLOOKUP(A4533,'entry data'!B:C,2,0))</f>
        <v/>
      </c>
      <c r="E4533" s="9" t="str">
        <f>IF(ISERROR(VLOOKUP(A4533,'entry data'!B:E,4,0)),"",VLOOKUP(A4533,'entry data'!B:E,4,0))</f>
        <v/>
      </c>
      <c r="F4533" s="11" t="str">
        <f>IF(A4533="","",IF(ISERROR(VLOOKUP(A4533,'entry data'!B:F,5,0)),"",VLOOKUP(A4533,'entry data'!B:F,5,0)))</f>
        <v/>
      </c>
      <c r="G4533" s="12" t="str">
        <f>IF(A4533="","",IF(ISERROR(VLOOKUP(A4533,'entry data'!B:I,8,0)),"",VLOOKUP(A4533,'entry data'!B:I,7,0)))</f>
        <v/>
      </c>
      <c r="H4533" s="13" t="str">
        <f>IF(A4533="","",IF(B4533=1,VLOOKUP(A4533,'entry data'!B:D,3,0),I4532))</f>
        <v/>
      </c>
      <c r="I4533" s="14" t="str">
        <f>IF(A4533="","",IF(E4533="weekly",7,IF(E4533="fortnightly",14,IF(E4533="monthly",DATE(IF(MONTH(H4533)=12,YEAR(H4533)+1,YEAR(H4533)),VLOOKUP(MONTH(H4533),index!$D$2:$G$13,2,0),DAY(H4533)),
IF(E4533="quarterly",DATE(IF(MONTH(H4533)&gt;=10,YEAR(H4533)+1,YEAR(H4533)),VLOOKUP(MONTH(H4533),index!$D$2:$G$13,3,0),DAY(H4533)),
IF(E4533="halfyearly",DATE(IF(MONTH(H4533)&gt;=7,YEAR(H4533)+1,YEAR(H4533)),VLOOKUP(MONTH(H4533),index!$D$2:$G$13,4,0),DAY(H4533)),
DATE(YEAR(H4533)+1,MONTH(H4533),DAY(H4533)))))-H4533))+H4533)</f>
        <v/>
      </c>
      <c r="J4533" s="9" t="str">
        <f t="shared" si="442"/>
        <v/>
      </c>
      <c r="K4533" s="11" t="str">
        <f t="shared" si="443"/>
        <v/>
      </c>
      <c r="L4533" s="11" t="str">
        <f t="shared" si="444"/>
        <v/>
      </c>
      <c r="M4533" s="11" t="str">
        <f>IF(A4533="","",VLOOKUP(E4533,index!$A$1:$B$6,2,0)*K4533*G4533)</f>
        <v/>
      </c>
      <c r="N4533" s="11" t="str">
        <f>IF(A4533="","",-PMT(G4533*VLOOKUP(E4533,index!$A$1:$B$6,2,0),C4533,F4533,0,0))</f>
        <v/>
      </c>
      <c r="O4533" s="11" t="str">
        <f t="shared" si="445"/>
        <v/>
      </c>
      <c r="P4533" s="11" t="str">
        <f t="shared" si="440"/>
        <v/>
      </c>
    </row>
    <row r="4534" spans="1:16" x14ac:dyDescent="0.25">
      <c r="A4534" s="9" t="str">
        <f>IF(A4533="","",IF(B4533&lt;C4533,A4533,IF(A4533=MAX('entry data'!$B$8:$B$507),"",A4533+1)))</f>
        <v/>
      </c>
      <c r="B4534" s="9" t="str">
        <f t="shared" si="441"/>
        <v/>
      </c>
      <c r="C4534" s="9" t="str">
        <f>IF(ISERROR(VLOOKUP(A4534,'entry data'!B:G,6,0)),"",VLOOKUP(A4534,'entry data'!B:G,6,0))</f>
        <v/>
      </c>
      <c r="D4534" s="9" t="str">
        <f>IF(ISERROR(VLOOKUP(A4534,'entry data'!B:C,2,0)),"",VLOOKUP(A4534,'entry data'!B:C,2,0))</f>
        <v/>
      </c>
      <c r="E4534" s="9" t="str">
        <f>IF(ISERROR(VLOOKUP(A4534,'entry data'!B:E,4,0)),"",VLOOKUP(A4534,'entry data'!B:E,4,0))</f>
        <v/>
      </c>
      <c r="F4534" s="11" t="str">
        <f>IF(A4534="","",IF(ISERROR(VLOOKUP(A4534,'entry data'!B:F,5,0)),"",VLOOKUP(A4534,'entry data'!B:F,5,0)))</f>
        <v/>
      </c>
      <c r="G4534" s="12" t="str">
        <f>IF(A4534="","",IF(ISERROR(VLOOKUP(A4534,'entry data'!B:I,8,0)),"",VLOOKUP(A4534,'entry data'!B:I,7,0)))</f>
        <v/>
      </c>
      <c r="H4534" s="13" t="str">
        <f>IF(A4534="","",IF(B4534=1,VLOOKUP(A4534,'entry data'!B:D,3,0),I4533))</f>
        <v/>
      </c>
      <c r="I4534" s="14" t="str">
        <f>IF(A4534="","",IF(E4534="weekly",7,IF(E4534="fortnightly",14,IF(E4534="monthly",DATE(IF(MONTH(H4534)=12,YEAR(H4534)+1,YEAR(H4534)),VLOOKUP(MONTH(H4534),index!$D$2:$G$13,2,0),DAY(H4534)),
IF(E4534="quarterly",DATE(IF(MONTH(H4534)&gt;=10,YEAR(H4534)+1,YEAR(H4534)),VLOOKUP(MONTH(H4534),index!$D$2:$G$13,3,0),DAY(H4534)),
IF(E4534="halfyearly",DATE(IF(MONTH(H4534)&gt;=7,YEAR(H4534)+1,YEAR(H4534)),VLOOKUP(MONTH(H4534),index!$D$2:$G$13,4,0),DAY(H4534)),
DATE(YEAR(H4534)+1,MONTH(H4534),DAY(H4534)))))-H4534))+H4534)</f>
        <v/>
      </c>
      <c r="J4534" s="9" t="str">
        <f t="shared" si="442"/>
        <v/>
      </c>
      <c r="K4534" s="11" t="str">
        <f t="shared" si="443"/>
        <v/>
      </c>
      <c r="L4534" s="11" t="str">
        <f t="shared" si="444"/>
        <v/>
      </c>
      <c r="M4534" s="11" t="str">
        <f>IF(A4534="","",VLOOKUP(E4534,index!$A$1:$B$6,2,0)*K4534*G4534)</f>
        <v/>
      </c>
      <c r="N4534" s="11" t="str">
        <f>IF(A4534="","",-PMT(G4534*VLOOKUP(E4534,index!$A$1:$B$6,2,0),C4534,F4534,0,0))</f>
        <v/>
      </c>
      <c r="O4534" s="11" t="str">
        <f t="shared" si="445"/>
        <v/>
      </c>
      <c r="P4534" s="11" t="str">
        <f t="shared" si="440"/>
        <v/>
      </c>
    </row>
    <row r="4535" spans="1:16" x14ac:dyDescent="0.25">
      <c r="A4535" s="9" t="str">
        <f>IF(A4534="","",IF(B4534&lt;C4534,A4534,IF(A4534=MAX('entry data'!$B$8:$B$507),"",A4534+1)))</f>
        <v/>
      </c>
      <c r="B4535" s="9" t="str">
        <f t="shared" si="441"/>
        <v/>
      </c>
      <c r="C4535" s="9" t="str">
        <f>IF(ISERROR(VLOOKUP(A4535,'entry data'!B:G,6,0)),"",VLOOKUP(A4535,'entry data'!B:G,6,0))</f>
        <v/>
      </c>
      <c r="D4535" s="9" t="str">
        <f>IF(ISERROR(VLOOKUP(A4535,'entry data'!B:C,2,0)),"",VLOOKUP(A4535,'entry data'!B:C,2,0))</f>
        <v/>
      </c>
      <c r="E4535" s="9" t="str">
        <f>IF(ISERROR(VLOOKUP(A4535,'entry data'!B:E,4,0)),"",VLOOKUP(A4535,'entry data'!B:E,4,0))</f>
        <v/>
      </c>
      <c r="F4535" s="11" t="str">
        <f>IF(A4535="","",IF(ISERROR(VLOOKUP(A4535,'entry data'!B:F,5,0)),"",VLOOKUP(A4535,'entry data'!B:F,5,0)))</f>
        <v/>
      </c>
      <c r="G4535" s="12" t="str">
        <f>IF(A4535="","",IF(ISERROR(VLOOKUP(A4535,'entry data'!B:I,8,0)),"",VLOOKUP(A4535,'entry data'!B:I,7,0)))</f>
        <v/>
      </c>
      <c r="H4535" s="13" t="str">
        <f>IF(A4535="","",IF(B4535=1,VLOOKUP(A4535,'entry data'!B:D,3,0),I4534))</f>
        <v/>
      </c>
      <c r="I4535" s="14" t="str">
        <f>IF(A4535="","",IF(E4535="weekly",7,IF(E4535="fortnightly",14,IF(E4535="monthly",DATE(IF(MONTH(H4535)=12,YEAR(H4535)+1,YEAR(H4535)),VLOOKUP(MONTH(H4535),index!$D$2:$G$13,2,0),DAY(H4535)),
IF(E4535="quarterly",DATE(IF(MONTH(H4535)&gt;=10,YEAR(H4535)+1,YEAR(H4535)),VLOOKUP(MONTH(H4535),index!$D$2:$G$13,3,0),DAY(H4535)),
IF(E4535="halfyearly",DATE(IF(MONTH(H4535)&gt;=7,YEAR(H4535)+1,YEAR(H4535)),VLOOKUP(MONTH(H4535),index!$D$2:$G$13,4,0),DAY(H4535)),
DATE(YEAR(H4535)+1,MONTH(H4535),DAY(H4535)))))-H4535))+H4535)</f>
        <v/>
      </c>
      <c r="J4535" s="9" t="str">
        <f t="shared" si="442"/>
        <v/>
      </c>
      <c r="K4535" s="11" t="str">
        <f t="shared" si="443"/>
        <v/>
      </c>
      <c r="L4535" s="11" t="str">
        <f t="shared" si="444"/>
        <v/>
      </c>
      <c r="M4535" s="11" t="str">
        <f>IF(A4535="","",VLOOKUP(E4535,index!$A$1:$B$6,2,0)*K4535*G4535)</f>
        <v/>
      </c>
      <c r="N4535" s="11" t="str">
        <f>IF(A4535="","",-PMT(G4535*VLOOKUP(E4535,index!$A$1:$B$6,2,0),C4535,F4535,0,0))</f>
        <v/>
      </c>
      <c r="O4535" s="11" t="str">
        <f t="shared" si="445"/>
        <v/>
      </c>
      <c r="P4535" s="11" t="str">
        <f t="shared" si="440"/>
        <v/>
      </c>
    </row>
    <row r="4536" spans="1:16" x14ac:dyDescent="0.25">
      <c r="A4536" s="9" t="str">
        <f>IF(A4535="","",IF(B4535&lt;C4535,A4535,IF(A4535=MAX('entry data'!$B$8:$B$507),"",A4535+1)))</f>
        <v/>
      </c>
      <c r="B4536" s="9" t="str">
        <f t="shared" si="441"/>
        <v/>
      </c>
      <c r="C4536" s="9" t="str">
        <f>IF(ISERROR(VLOOKUP(A4536,'entry data'!B:G,6,0)),"",VLOOKUP(A4536,'entry data'!B:G,6,0))</f>
        <v/>
      </c>
      <c r="D4536" s="9" t="str">
        <f>IF(ISERROR(VLOOKUP(A4536,'entry data'!B:C,2,0)),"",VLOOKUP(A4536,'entry data'!B:C,2,0))</f>
        <v/>
      </c>
      <c r="E4536" s="9" t="str">
        <f>IF(ISERROR(VLOOKUP(A4536,'entry data'!B:E,4,0)),"",VLOOKUP(A4536,'entry data'!B:E,4,0))</f>
        <v/>
      </c>
      <c r="F4536" s="11" t="str">
        <f>IF(A4536="","",IF(ISERROR(VLOOKUP(A4536,'entry data'!B:F,5,0)),"",VLOOKUP(A4536,'entry data'!B:F,5,0)))</f>
        <v/>
      </c>
      <c r="G4536" s="12" t="str">
        <f>IF(A4536="","",IF(ISERROR(VLOOKUP(A4536,'entry data'!B:I,8,0)),"",VLOOKUP(A4536,'entry data'!B:I,7,0)))</f>
        <v/>
      </c>
      <c r="H4536" s="13" t="str">
        <f>IF(A4536="","",IF(B4536=1,VLOOKUP(A4536,'entry data'!B:D,3,0),I4535))</f>
        <v/>
      </c>
      <c r="I4536" s="14" t="str">
        <f>IF(A4536="","",IF(E4536="weekly",7,IF(E4536="fortnightly",14,IF(E4536="monthly",DATE(IF(MONTH(H4536)=12,YEAR(H4536)+1,YEAR(H4536)),VLOOKUP(MONTH(H4536),index!$D$2:$G$13,2,0),DAY(H4536)),
IF(E4536="quarterly",DATE(IF(MONTH(H4536)&gt;=10,YEAR(H4536)+1,YEAR(H4536)),VLOOKUP(MONTH(H4536),index!$D$2:$G$13,3,0),DAY(H4536)),
IF(E4536="halfyearly",DATE(IF(MONTH(H4536)&gt;=7,YEAR(H4536)+1,YEAR(H4536)),VLOOKUP(MONTH(H4536),index!$D$2:$G$13,4,0),DAY(H4536)),
DATE(YEAR(H4536)+1,MONTH(H4536),DAY(H4536)))))-H4536))+H4536)</f>
        <v/>
      </c>
      <c r="J4536" s="9" t="str">
        <f t="shared" si="442"/>
        <v/>
      </c>
      <c r="K4536" s="11" t="str">
        <f t="shared" si="443"/>
        <v/>
      </c>
      <c r="L4536" s="11" t="str">
        <f t="shared" si="444"/>
        <v/>
      </c>
      <c r="M4536" s="11" t="str">
        <f>IF(A4536="","",VLOOKUP(E4536,index!$A$1:$B$6,2,0)*K4536*G4536)</f>
        <v/>
      </c>
      <c r="N4536" s="11" t="str">
        <f>IF(A4536="","",-PMT(G4536*VLOOKUP(E4536,index!$A$1:$B$6,2,0),C4536,F4536,0,0))</f>
        <v/>
      </c>
      <c r="O4536" s="11" t="str">
        <f t="shared" si="445"/>
        <v/>
      </c>
      <c r="P4536" s="11" t="str">
        <f t="shared" si="440"/>
        <v/>
      </c>
    </row>
    <row r="4537" spans="1:16" x14ac:dyDescent="0.25">
      <c r="A4537" s="9" t="str">
        <f>IF(A4536="","",IF(B4536&lt;C4536,A4536,IF(A4536=MAX('entry data'!$B$8:$B$507),"",A4536+1)))</f>
        <v/>
      </c>
      <c r="B4537" s="9" t="str">
        <f t="shared" si="441"/>
        <v/>
      </c>
      <c r="C4537" s="9" t="str">
        <f>IF(ISERROR(VLOOKUP(A4537,'entry data'!B:G,6,0)),"",VLOOKUP(A4537,'entry data'!B:G,6,0))</f>
        <v/>
      </c>
      <c r="D4537" s="9" t="str">
        <f>IF(ISERROR(VLOOKUP(A4537,'entry data'!B:C,2,0)),"",VLOOKUP(A4537,'entry data'!B:C,2,0))</f>
        <v/>
      </c>
      <c r="E4537" s="9" t="str">
        <f>IF(ISERROR(VLOOKUP(A4537,'entry data'!B:E,4,0)),"",VLOOKUP(A4537,'entry data'!B:E,4,0))</f>
        <v/>
      </c>
      <c r="F4537" s="11" t="str">
        <f>IF(A4537="","",IF(ISERROR(VLOOKUP(A4537,'entry data'!B:F,5,0)),"",VLOOKUP(A4537,'entry data'!B:F,5,0)))</f>
        <v/>
      </c>
      <c r="G4537" s="12" t="str">
        <f>IF(A4537="","",IF(ISERROR(VLOOKUP(A4537,'entry data'!B:I,8,0)),"",VLOOKUP(A4537,'entry data'!B:I,7,0)))</f>
        <v/>
      </c>
      <c r="H4537" s="13" t="str">
        <f>IF(A4537="","",IF(B4537=1,VLOOKUP(A4537,'entry data'!B:D,3,0),I4536))</f>
        <v/>
      </c>
      <c r="I4537" s="14" t="str">
        <f>IF(A4537="","",IF(E4537="weekly",7,IF(E4537="fortnightly",14,IF(E4537="monthly",DATE(IF(MONTH(H4537)=12,YEAR(H4537)+1,YEAR(H4537)),VLOOKUP(MONTH(H4537),index!$D$2:$G$13,2,0),DAY(H4537)),
IF(E4537="quarterly",DATE(IF(MONTH(H4537)&gt;=10,YEAR(H4537)+1,YEAR(H4537)),VLOOKUP(MONTH(H4537),index!$D$2:$G$13,3,0),DAY(H4537)),
IF(E4537="halfyearly",DATE(IF(MONTH(H4537)&gt;=7,YEAR(H4537)+1,YEAR(H4537)),VLOOKUP(MONTH(H4537),index!$D$2:$G$13,4,0),DAY(H4537)),
DATE(YEAR(H4537)+1,MONTH(H4537),DAY(H4537)))))-H4537))+H4537)</f>
        <v/>
      </c>
      <c r="J4537" s="9" t="str">
        <f t="shared" si="442"/>
        <v/>
      </c>
      <c r="K4537" s="11" t="str">
        <f t="shared" si="443"/>
        <v/>
      </c>
      <c r="L4537" s="11" t="str">
        <f t="shared" si="444"/>
        <v/>
      </c>
      <c r="M4537" s="11" t="str">
        <f>IF(A4537="","",VLOOKUP(E4537,index!$A$1:$B$6,2,0)*K4537*G4537)</f>
        <v/>
      </c>
      <c r="N4537" s="11" t="str">
        <f>IF(A4537="","",-PMT(G4537*VLOOKUP(E4537,index!$A$1:$B$6,2,0),C4537,F4537,0,0))</f>
        <v/>
      </c>
      <c r="O4537" s="11" t="str">
        <f t="shared" si="445"/>
        <v/>
      </c>
      <c r="P4537" s="11" t="str">
        <f t="shared" si="440"/>
        <v/>
      </c>
    </row>
    <row r="4538" spans="1:16" x14ac:dyDescent="0.25">
      <c r="A4538" s="9" t="str">
        <f>IF(A4537="","",IF(B4537&lt;C4537,A4537,IF(A4537=MAX('entry data'!$B$8:$B$507),"",A4537+1)))</f>
        <v/>
      </c>
      <c r="B4538" s="9" t="str">
        <f t="shared" si="441"/>
        <v/>
      </c>
      <c r="C4538" s="9" t="str">
        <f>IF(ISERROR(VLOOKUP(A4538,'entry data'!B:G,6,0)),"",VLOOKUP(A4538,'entry data'!B:G,6,0))</f>
        <v/>
      </c>
      <c r="D4538" s="9" t="str">
        <f>IF(ISERROR(VLOOKUP(A4538,'entry data'!B:C,2,0)),"",VLOOKUP(A4538,'entry data'!B:C,2,0))</f>
        <v/>
      </c>
      <c r="E4538" s="9" t="str">
        <f>IF(ISERROR(VLOOKUP(A4538,'entry data'!B:E,4,0)),"",VLOOKUP(A4538,'entry data'!B:E,4,0))</f>
        <v/>
      </c>
      <c r="F4538" s="11" t="str">
        <f>IF(A4538="","",IF(ISERROR(VLOOKUP(A4538,'entry data'!B:F,5,0)),"",VLOOKUP(A4538,'entry data'!B:F,5,0)))</f>
        <v/>
      </c>
      <c r="G4538" s="12" t="str">
        <f>IF(A4538="","",IF(ISERROR(VLOOKUP(A4538,'entry data'!B:I,8,0)),"",VLOOKUP(A4538,'entry data'!B:I,7,0)))</f>
        <v/>
      </c>
      <c r="H4538" s="13" t="str">
        <f>IF(A4538="","",IF(B4538=1,VLOOKUP(A4538,'entry data'!B:D,3,0),I4537))</f>
        <v/>
      </c>
      <c r="I4538" s="14" t="str">
        <f>IF(A4538="","",IF(E4538="weekly",7,IF(E4538="fortnightly",14,IF(E4538="monthly",DATE(IF(MONTH(H4538)=12,YEAR(H4538)+1,YEAR(H4538)),VLOOKUP(MONTH(H4538),index!$D$2:$G$13,2,0),DAY(H4538)),
IF(E4538="quarterly",DATE(IF(MONTH(H4538)&gt;=10,YEAR(H4538)+1,YEAR(H4538)),VLOOKUP(MONTH(H4538),index!$D$2:$G$13,3,0),DAY(H4538)),
IF(E4538="halfyearly",DATE(IF(MONTH(H4538)&gt;=7,YEAR(H4538)+1,YEAR(H4538)),VLOOKUP(MONTH(H4538),index!$D$2:$G$13,4,0),DAY(H4538)),
DATE(YEAR(H4538)+1,MONTH(H4538),DAY(H4538)))))-H4538))+H4538)</f>
        <v/>
      </c>
      <c r="J4538" s="9" t="str">
        <f t="shared" si="442"/>
        <v/>
      </c>
      <c r="K4538" s="11" t="str">
        <f t="shared" si="443"/>
        <v/>
      </c>
      <c r="L4538" s="11" t="str">
        <f t="shared" si="444"/>
        <v/>
      </c>
      <c r="M4538" s="11" t="str">
        <f>IF(A4538="","",VLOOKUP(E4538,index!$A$1:$B$6,2,0)*K4538*G4538)</f>
        <v/>
      </c>
      <c r="N4538" s="11" t="str">
        <f>IF(A4538="","",-PMT(G4538*VLOOKUP(E4538,index!$A$1:$B$6,2,0),C4538,F4538,0,0))</f>
        <v/>
      </c>
      <c r="O4538" s="11" t="str">
        <f t="shared" si="445"/>
        <v/>
      </c>
      <c r="P4538" s="11" t="str">
        <f t="shared" si="440"/>
        <v/>
      </c>
    </row>
    <row r="4539" spans="1:16" x14ac:dyDescent="0.25">
      <c r="A4539" s="9" t="str">
        <f>IF(A4538="","",IF(B4538&lt;C4538,A4538,IF(A4538=MAX('entry data'!$B$8:$B$507),"",A4538+1)))</f>
        <v/>
      </c>
      <c r="B4539" s="9" t="str">
        <f t="shared" si="441"/>
        <v/>
      </c>
      <c r="C4539" s="9" t="str">
        <f>IF(ISERROR(VLOOKUP(A4539,'entry data'!B:G,6,0)),"",VLOOKUP(A4539,'entry data'!B:G,6,0))</f>
        <v/>
      </c>
      <c r="D4539" s="9" t="str">
        <f>IF(ISERROR(VLOOKUP(A4539,'entry data'!B:C,2,0)),"",VLOOKUP(A4539,'entry data'!B:C,2,0))</f>
        <v/>
      </c>
      <c r="E4539" s="9" t="str">
        <f>IF(ISERROR(VLOOKUP(A4539,'entry data'!B:E,4,0)),"",VLOOKUP(A4539,'entry data'!B:E,4,0))</f>
        <v/>
      </c>
      <c r="F4539" s="11" t="str">
        <f>IF(A4539="","",IF(ISERROR(VLOOKUP(A4539,'entry data'!B:F,5,0)),"",VLOOKUP(A4539,'entry data'!B:F,5,0)))</f>
        <v/>
      </c>
      <c r="G4539" s="12" t="str">
        <f>IF(A4539="","",IF(ISERROR(VLOOKUP(A4539,'entry data'!B:I,8,0)),"",VLOOKUP(A4539,'entry data'!B:I,7,0)))</f>
        <v/>
      </c>
      <c r="H4539" s="13" t="str">
        <f>IF(A4539="","",IF(B4539=1,VLOOKUP(A4539,'entry data'!B:D,3,0),I4538))</f>
        <v/>
      </c>
      <c r="I4539" s="14" t="str">
        <f>IF(A4539="","",IF(E4539="weekly",7,IF(E4539="fortnightly",14,IF(E4539="monthly",DATE(IF(MONTH(H4539)=12,YEAR(H4539)+1,YEAR(H4539)),VLOOKUP(MONTH(H4539),index!$D$2:$G$13,2,0),DAY(H4539)),
IF(E4539="quarterly",DATE(IF(MONTH(H4539)&gt;=10,YEAR(H4539)+1,YEAR(H4539)),VLOOKUP(MONTH(H4539),index!$D$2:$G$13,3,0),DAY(H4539)),
IF(E4539="halfyearly",DATE(IF(MONTH(H4539)&gt;=7,YEAR(H4539)+1,YEAR(H4539)),VLOOKUP(MONTH(H4539),index!$D$2:$G$13,4,0),DAY(H4539)),
DATE(YEAR(H4539)+1,MONTH(H4539),DAY(H4539)))))-H4539))+H4539)</f>
        <v/>
      </c>
      <c r="J4539" s="9" t="str">
        <f t="shared" si="442"/>
        <v/>
      </c>
      <c r="K4539" s="11" t="str">
        <f t="shared" si="443"/>
        <v/>
      </c>
      <c r="L4539" s="11" t="str">
        <f t="shared" si="444"/>
        <v/>
      </c>
      <c r="M4539" s="11" t="str">
        <f>IF(A4539="","",VLOOKUP(E4539,index!$A$1:$B$6,2,0)*K4539*G4539)</f>
        <v/>
      </c>
      <c r="N4539" s="11" t="str">
        <f>IF(A4539="","",-PMT(G4539*VLOOKUP(E4539,index!$A$1:$B$6,2,0),C4539,F4539,0,0))</f>
        <v/>
      </c>
      <c r="O4539" s="11" t="str">
        <f t="shared" si="445"/>
        <v/>
      </c>
      <c r="P4539" s="11" t="str">
        <f t="shared" si="440"/>
        <v/>
      </c>
    </row>
    <row r="4540" spans="1:16" x14ac:dyDescent="0.25">
      <c r="A4540" s="9" t="str">
        <f>IF(A4539="","",IF(B4539&lt;C4539,A4539,IF(A4539=MAX('entry data'!$B$8:$B$507),"",A4539+1)))</f>
        <v/>
      </c>
      <c r="B4540" s="9" t="str">
        <f t="shared" si="441"/>
        <v/>
      </c>
      <c r="C4540" s="9" t="str">
        <f>IF(ISERROR(VLOOKUP(A4540,'entry data'!B:G,6,0)),"",VLOOKUP(A4540,'entry data'!B:G,6,0))</f>
        <v/>
      </c>
      <c r="D4540" s="9" t="str">
        <f>IF(ISERROR(VLOOKUP(A4540,'entry data'!B:C,2,0)),"",VLOOKUP(A4540,'entry data'!B:C,2,0))</f>
        <v/>
      </c>
      <c r="E4540" s="9" t="str">
        <f>IF(ISERROR(VLOOKUP(A4540,'entry data'!B:E,4,0)),"",VLOOKUP(A4540,'entry data'!B:E,4,0))</f>
        <v/>
      </c>
      <c r="F4540" s="11" t="str">
        <f>IF(A4540="","",IF(ISERROR(VLOOKUP(A4540,'entry data'!B:F,5,0)),"",VLOOKUP(A4540,'entry data'!B:F,5,0)))</f>
        <v/>
      </c>
      <c r="G4540" s="12" t="str">
        <f>IF(A4540="","",IF(ISERROR(VLOOKUP(A4540,'entry data'!B:I,8,0)),"",VLOOKUP(A4540,'entry data'!B:I,7,0)))</f>
        <v/>
      </c>
      <c r="H4540" s="13" t="str">
        <f>IF(A4540="","",IF(B4540=1,VLOOKUP(A4540,'entry data'!B:D,3,0),I4539))</f>
        <v/>
      </c>
      <c r="I4540" s="14" t="str">
        <f>IF(A4540="","",IF(E4540="weekly",7,IF(E4540="fortnightly",14,IF(E4540="monthly",DATE(IF(MONTH(H4540)=12,YEAR(H4540)+1,YEAR(H4540)),VLOOKUP(MONTH(H4540),index!$D$2:$G$13,2,0),DAY(H4540)),
IF(E4540="quarterly",DATE(IF(MONTH(H4540)&gt;=10,YEAR(H4540)+1,YEAR(H4540)),VLOOKUP(MONTH(H4540),index!$D$2:$G$13,3,0),DAY(H4540)),
IF(E4540="halfyearly",DATE(IF(MONTH(H4540)&gt;=7,YEAR(H4540)+1,YEAR(H4540)),VLOOKUP(MONTH(H4540),index!$D$2:$G$13,4,0),DAY(H4540)),
DATE(YEAR(H4540)+1,MONTH(H4540),DAY(H4540)))))-H4540))+H4540)</f>
        <v/>
      </c>
      <c r="J4540" s="9" t="str">
        <f t="shared" si="442"/>
        <v/>
      </c>
      <c r="K4540" s="11" t="str">
        <f t="shared" si="443"/>
        <v/>
      </c>
      <c r="L4540" s="11" t="str">
        <f t="shared" si="444"/>
        <v/>
      </c>
      <c r="M4540" s="11" t="str">
        <f>IF(A4540="","",VLOOKUP(E4540,index!$A$1:$B$6,2,0)*K4540*G4540)</f>
        <v/>
      </c>
      <c r="N4540" s="11" t="str">
        <f>IF(A4540="","",-PMT(G4540*VLOOKUP(E4540,index!$A$1:$B$6,2,0),C4540,F4540,0,0))</f>
        <v/>
      </c>
      <c r="O4540" s="11" t="str">
        <f t="shared" si="445"/>
        <v/>
      </c>
      <c r="P4540" s="11" t="str">
        <f t="shared" si="440"/>
        <v/>
      </c>
    </row>
    <row r="4541" spans="1:16" x14ac:dyDescent="0.25">
      <c r="A4541" s="9" t="str">
        <f>IF(A4540="","",IF(B4540&lt;C4540,A4540,IF(A4540=MAX('entry data'!$B$8:$B$507),"",A4540+1)))</f>
        <v/>
      </c>
      <c r="B4541" s="9" t="str">
        <f t="shared" si="441"/>
        <v/>
      </c>
      <c r="C4541" s="9" t="str">
        <f>IF(ISERROR(VLOOKUP(A4541,'entry data'!B:G,6,0)),"",VLOOKUP(A4541,'entry data'!B:G,6,0))</f>
        <v/>
      </c>
      <c r="D4541" s="9" t="str">
        <f>IF(ISERROR(VLOOKUP(A4541,'entry data'!B:C,2,0)),"",VLOOKUP(A4541,'entry data'!B:C,2,0))</f>
        <v/>
      </c>
      <c r="E4541" s="9" t="str">
        <f>IF(ISERROR(VLOOKUP(A4541,'entry data'!B:E,4,0)),"",VLOOKUP(A4541,'entry data'!B:E,4,0))</f>
        <v/>
      </c>
      <c r="F4541" s="11" t="str">
        <f>IF(A4541="","",IF(ISERROR(VLOOKUP(A4541,'entry data'!B:F,5,0)),"",VLOOKUP(A4541,'entry data'!B:F,5,0)))</f>
        <v/>
      </c>
      <c r="G4541" s="12" t="str">
        <f>IF(A4541="","",IF(ISERROR(VLOOKUP(A4541,'entry data'!B:I,8,0)),"",VLOOKUP(A4541,'entry data'!B:I,7,0)))</f>
        <v/>
      </c>
      <c r="H4541" s="13" t="str">
        <f>IF(A4541="","",IF(B4541=1,VLOOKUP(A4541,'entry data'!B:D,3,0),I4540))</f>
        <v/>
      </c>
      <c r="I4541" s="14" t="str">
        <f>IF(A4541="","",IF(E4541="weekly",7,IF(E4541="fortnightly",14,IF(E4541="monthly",DATE(IF(MONTH(H4541)=12,YEAR(H4541)+1,YEAR(H4541)),VLOOKUP(MONTH(H4541),index!$D$2:$G$13,2,0),DAY(H4541)),
IF(E4541="quarterly",DATE(IF(MONTH(H4541)&gt;=10,YEAR(H4541)+1,YEAR(H4541)),VLOOKUP(MONTH(H4541),index!$D$2:$G$13,3,0),DAY(H4541)),
IF(E4541="halfyearly",DATE(IF(MONTH(H4541)&gt;=7,YEAR(H4541)+1,YEAR(H4541)),VLOOKUP(MONTH(H4541),index!$D$2:$G$13,4,0),DAY(H4541)),
DATE(YEAR(H4541)+1,MONTH(H4541),DAY(H4541)))))-H4541))+H4541)</f>
        <v/>
      </c>
      <c r="J4541" s="9" t="str">
        <f t="shared" si="442"/>
        <v/>
      </c>
      <c r="K4541" s="11" t="str">
        <f t="shared" si="443"/>
        <v/>
      </c>
      <c r="L4541" s="11" t="str">
        <f t="shared" si="444"/>
        <v/>
      </c>
      <c r="M4541" s="11" t="str">
        <f>IF(A4541="","",VLOOKUP(E4541,index!$A$1:$B$6,2,0)*K4541*G4541)</f>
        <v/>
      </c>
      <c r="N4541" s="11" t="str">
        <f>IF(A4541="","",-PMT(G4541*VLOOKUP(E4541,index!$A$1:$B$6,2,0),C4541,F4541,0,0))</f>
        <v/>
      </c>
      <c r="O4541" s="11" t="str">
        <f t="shared" si="445"/>
        <v/>
      </c>
      <c r="P4541" s="11" t="str">
        <f t="shared" si="440"/>
        <v/>
      </c>
    </row>
    <row r="4542" spans="1:16" x14ac:dyDescent="0.25">
      <c r="A4542" s="9" t="str">
        <f>IF(A4541="","",IF(B4541&lt;C4541,A4541,IF(A4541=MAX('entry data'!$B$8:$B$507),"",A4541+1)))</f>
        <v/>
      </c>
      <c r="B4542" s="9" t="str">
        <f t="shared" si="441"/>
        <v/>
      </c>
      <c r="C4542" s="9" t="str">
        <f>IF(ISERROR(VLOOKUP(A4542,'entry data'!B:G,6,0)),"",VLOOKUP(A4542,'entry data'!B:G,6,0))</f>
        <v/>
      </c>
      <c r="D4542" s="9" t="str">
        <f>IF(ISERROR(VLOOKUP(A4542,'entry data'!B:C,2,0)),"",VLOOKUP(A4542,'entry data'!B:C,2,0))</f>
        <v/>
      </c>
      <c r="E4542" s="9" t="str">
        <f>IF(ISERROR(VLOOKUP(A4542,'entry data'!B:E,4,0)),"",VLOOKUP(A4542,'entry data'!B:E,4,0))</f>
        <v/>
      </c>
      <c r="F4542" s="11" t="str">
        <f>IF(A4542="","",IF(ISERROR(VLOOKUP(A4542,'entry data'!B:F,5,0)),"",VLOOKUP(A4542,'entry data'!B:F,5,0)))</f>
        <v/>
      </c>
      <c r="G4542" s="12" t="str">
        <f>IF(A4542="","",IF(ISERROR(VLOOKUP(A4542,'entry data'!B:I,8,0)),"",VLOOKUP(A4542,'entry data'!B:I,7,0)))</f>
        <v/>
      </c>
      <c r="H4542" s="13" t="str">
        <f>IF(A4542="","",IF(B4542=1,VLOOKUP(A4542,'entry data'!B:D,3,0),I4541))</f>
        <v/>
      </c>
      <c r="I4542" s="14" t="str">
        <f>IF(A4542="","",IF(E4542="weekly",7,IF(E4542="fortnightly",14,IF(E4542="monthly",DATE(IF(MONTH(H4542)=12,YEAR(H4542)+1,YEAR(H4542)),VLOOKUP(MONTH(H4542),index!$D$2:$G$13,2,0),DAY(H4542)),
IF(E4542="quarterly",DATE(IF(MONTH(H4542)&gt;=10,YEAR(H4542)+1,YEAR(H4542)),VLOOKUP(MONTH(H4542),index!$D$2:$G$13,3,0),DAY(H4542)),
IF(E4542="halfyearly",DATE(IF(MONTH(H4542)&gt;=7,YEAR(H4542)+1,YEAR(H4542)),VLOOKUP(MONTH(H4542),index!$D$2:$G$13,4,0),DAY(H4542)),
DATE(YEAR(H4542)+1,MONTH(H4542),DAY(H4542)))))-H4542))+H4542)</f>
        <v/>
      </c>
      <c r="J4542" s="9" t="str">
        <f t="shared" si="442"/>
        <v/>
      </c>
      <c r="K4542" s="11" t="str">
        <f t="shared" si="443"/>
        <v/>
      </c>
      <c r="L4542" s="11" t="str">
        <f t="shared" si="444"/>
        <v/>
      </c>
      <c r="M4542" s="11" t="str">
        <f>IF(A4542="","",VLOOKUP(E4542,index!$A$1:$B$6,2,0)*K4542*G4542)</f>
        <v/>
      </c>
      <c r="N4542" s="11" t="str">
        <f>IF(A4542="","",-PMT(G4542*VLOOKUP(E4542,index!$A$1:$B$6,2,0),C4542,F4542,0,0))</f>
        <v/>
      </c>
      <c r="O4542" s="11" t="str">
        <f t="shared" si="445"/>
        <v/>
      </c>
      <c r="P4542" s="11" t="str">
        <f t="shared" si="440"/>
        <v/>
      </c>
    </row>
    <row r="4543" spans="1:16" x14ac:dyDescent="0.25">
      <c r="A4543" s="9" t="str">
        <f>IF(A4542="","",IF(B4542&lt;C4542,A4542,IF(A4542=MAX('entry data'!$B$8:$B$507),"",A4542+1)))</f>
        <v/>
      </c>
      <c r="B4543" s="9" t="str">
        <f t="shared" si="441"/>
        <v/>
      </c>
      <c r="C4543" s="9" t="str">
        <f>IF(ISERROR(VLOOKUP(A4543,'entry data'!B:G,6,0)),"",VLOOKUP(A4543,'entry data'!B:G,6,0))</f>
        <v/>
      </c>
      <c r="D4543" s="9" t="str">
        <f>IF(ISERROR(VLOOKUP(A4543,'entry data'!B:C,2,0)),"",VLOOKUP(A4543,'entry data'!B:C,2,0))</f>
        <v/>
      </c>
      <c r="E4543" s="9" t="str">
        <f>IF(ISERROR(VLOOKUP(A4543,'entry data'!B:E,4,0)),"",VLOOKUP(A4543,'entry data'!B:E,4,0))</f>
        <v/>
      </c>
      <c r="F4543" s="11" t="str">
        <f>IF(A4543="","",IF(ISERROR(VLOOKUP(A4543,'entry data'!B:F,5,0)),"",VLOOKUP(A4543,'entry data'!B:F,5,0)))</f>
        <v/>
      </c>
      <c r="G4543" s="12" t="str">
        <f>IF(A4543="","",IF(ISERROR(VLOOKUP(A4543,'entry data'!B:I,8,0)),"",VLOOKUP(A4543,'entry data'!B:I,7,0)))</f>
        <v/>
      </c>
      <c r="H4543" s="13" t="str">
        <f>IF(A4543="","",IF(B4543=1,VLOOKUP(A4543,'entry data'!B:D,3,0),I4542))</f>
        <v/>
      </c>
      <c r="I4543" s="14" t="str">
        <f>IF(A4543="","",IF(E4543="weekly",7,IF(E4543="fortnightly",14,IF(E4543="monthly",DATE(IF(MONTH(H4543)=12,YEAR(H4543)+1,YEAR(H4543)),VLOOKUP(MONTH(H4543),index!$D$2:$G$13,2,0),DAY(H4543)),
IF(E4543="quarterly",DATE(IF(MONTH(H4543)&gt;=10,YEAR(H4543)+1,YEAR(H4543)),VLOOKUP(MONTH(H4543),index!$D$2:$G$13,3,0),DAY(H4543)),
IF(E4543="halfyearly",DATE(IF(MONTH(H4543)&gt;=7,YEAR(H4543)+1,YEAR(H4543)),VLOOKUP(MONTH(H4543),index!$D$2:$G$13,4,0),DAY(H4543)),
DATE(YEAR(H4543)+1,MONTH(H4543),DAY(H4543)))))-H4543))+H4543)</f>
        <v/>
      </c>
      <c r="J4543" s="9" t="str">
        <f t="shared" si="442"/>
        <v/>
      </c>
      <c r="K4543" s="11" t="str">
        <f t="shared" si="443"/>
        <v/>
      </c>
      <c r="L4543" s="11" t="str">
        <f t="shared" si="444"/>
        <v/>
      </c>
      <c r="M4543" s="11" t="str">
        <f>IF(A4543="","",VLOOKUP(E4543,index!$A$1:$B$6,2,0)*K4543*G4543)</f>
        <v/>
      </c>
      <c r="N4543" s="11" t="str">
        <f>IF(A4543="","",-PMT(G4543*VLOOKUP(E4543,index!$A$1:$B$6,2,0),C4543,F4543,0,0))</f>
        <v/>
      </c>
      <c r="O4543" s="11" t="str">
        <f t="shared" si="445"/>
        <v/>
      </c>
      <c r="P4543" s="11" t="str">
        <f t="shared" si="440"/>
        <v/>
      </c>
    </row>
    <row r="4544" spans="1:16" x14ac:dyDescent="0.25">
      <c r="A4544" s="9" t="str">
        <f>IF(A4543="","",IF(B4543&lt;C4543,A4543,IF(A4543=MAX('entry data'!$B$8:$B$507),"",A4543+1)))</f>
        <v/>
      </c>
      <c r="B4544" s="9" t="str">
        <f t="shared" si="441"/>
        <v/>
      </c>
      <c r="C4544" s="9" t="str">
        <f>IF(ISERROR(VLOOKUP(A4544,'entry data'!B:G,6,0)),"",VLOOKUP(A4544,'entry data'!B:G,6,0))</f>
        <v/>
      </c>
      <c r="D4544" s="9" t="str">
        <f>IF(ISERROR(VLOOKUP(A4544,'entry data'!B:C,2,0)),"",VLOOKUP(A4544,'entry data'!B:C,2,0))</f>
        <v/>
      </c>
      <c r="E4544" s="9" t="str">
        <f>IF(ISERROR(VLOOKUP(A4544,'entry data'!B:E,4,0)),"",VLOOKUP(A4544,'entry data'!B:E,4,0))</f>
        <v/>
      </c>
      <c r="F4544" s="11" t="str">
        <f>IF(A4544="","",IF(ISERROR(VLOOKUP(A4544,'entry data'!B:F,5,0)),"",VLOOKUP(A4544,'entry data'!B:F,5,0)))</f>
        <v/>
      </c>
      <c r="G4544" s="12" t="str">
        <f>IF(A4544="","",IF(ISERROR(VLOOKUP(A4544,'entry data'!B:I,8,0)),"",VLOOKUP(A4544,'entry data'!B:I,7,0)))</f>
        <v/>
      </c>
      <c r="H4544" s="13" t="str">
        <f>IF(A4544="","",IF(B4544=1,VLOOKUP(A4544,'entry data'!B:D,3,0),I4543))</f>
        <v/>
      </c>
      <c r="I4544" s="14" t="str">
        <f>IF(A4544="","",IF(E4544="weekly",7,IF(E4544="fortnightly",14,IF(E4544="monthly",DATE(IF(MONTH(H4544)=12,YEAR(H4544)+1,YEAR(H4544)),VLOOKUP(MONTH(H4544),index!$D$2:$G$13,2,0),DAY(H4544)),
IF(E4544="quarterly",DATE(IF(MONTH(H4544)&gt;=10,YEAR(H4544)+1,YEAR(H4544)),VLOOKUP(MONTH(H4544),index!$D$2:$G$13,3,0),DAY(H4544)),
IF(E4544="halfyearly",DATE(IF(MONTH(H4544)&gt;=7,YEAR(H4544)+1,YEAR(H4544)),VLOOKUP(MONTH(H4544),index!$D$2:$G$13,4,0),DAY(H4544)),
DATE(YEAR(H4544)+1,MONTH(H4544),DAY(H4544)))))-H4544))+H4544)</f>
        <v/>
      </c>
      <c r="J4544" s="9" t="str">
        <f t="shared" si="442"/>
        <v/>
      </c>
      <c r="K4544" s="11" t="str">
        <f t="shared" si="443"/>
        <v/>
      </c>
      <c r="L4544" s="11" t="str">
        <f t="shared" si="444"/>
        <v/>
      </c>
      <c r="M4544" s="11" t="str">
        <f>IF(A4544="","",VLOOKUP(E4544,index!$A$1:$B$6,2,0)*K4544*G4544)</f>
        <v/>
      </c>
      <c r="N4544" s="11" t="str">
        <f>IF(A4544="","",-PMT(G4544*VLOOKUP(E4544,index!$A$1:$B$6,2,0),C4544,F4544,0,0))</f>
        <v/>
      </c>
      <c r="O4544" s="11" t="str">
        <f t="shared" si="445"/>
        <v/>
      </c>
      <c r="P4544" s="11" t="str">
        <f t="shared" si="440"/>
        <v/>
      </c>
    </row>
    <row r="4545" spans="1:16" x14ac:dyDescent="0.25">
      <c r="A4545" s="9" t="str">
        <f>IF(A4544="","",IF(B4544&lt;C4544,A4544,IF(A4544=MAX('entry data'!$B$8:$B$507),"",A4544+1)))</f>
        <v/>
      </c>
      <c r="B4545" s="9" t="str">
        <f t="shared" si="441"/>
        <v/>
      </c>
      <c r="C4545" s="9" t="str">
        <f>IF(ISERROR(VLOOKUP(A4545,'entry data'!B:G,6,0)),"",VLOOKUP(A4545,'entry data'!B:G,6,0))</f>
        <v/>
      </c>
      <c r="D4545" s="9" t="str">
        <f>IF(ISERROR(VLOOKUP(A4545,'entry data'!B:C,2,0)),"",VLOOKUP(A4545,'entry data'!B:C,2,0))</f>
        <v/>
      </c>
      <c r="E4545" s="9" t="str">
        <f>IF(ISERROR(VLOOKUP(A4545,'entry data'!B:E,4,0)),"",VLOOKUP(A4545,'entry data'!B:E,4,0))</f>
        <v/>
      </c>
      <c r="F4545" s="11" t="str">
        <f>IF(A4545="","",IF(ISERROR(VLOOKUP(A4545,'entry data'!B:F,5,0)),"",VLOOKUP(A4545,'entry data'!B:F,5,0)))</f>
        <v/>
      </c>
      <c r="G4545" s="12" t="str">
        <f>IF(A4545="","",IF(ISERROR(VLOOKUP(A4545,'entry data'!B:I,8,0)),"",VLOOKUP(A4545,'entry data'!B:I,7,0)))</f>
        <v/>
      </c>
      <c r="H4545" s="13" t="str">
        <f>IF(A4545="","",IF(B4545=1,VLOOKUP(A4545,'entry data'!B:D,3,0),I4544))</f>
        <v/>
      </c>
      <c r="I4545" s="14" t="str">
        <f>IF(A4545="","",IF(E4545="weekly",7,IF(E4545="fortnightly",14,IF(E4545="monthly",DATE(IF(MONTH(H4545)=12,YEAR(H4545)+1,YEAR(H4545)),VLOOKUP(MONTH(H4545),index!$D$2:$G$13,2,0),DAY(H4545)),
IF(E4545="quarterly",DATE(IF(MONTH(H4545)&gt;=10,YEAR(H4545)+1,YEAR(H4545)),VLOOKUP(MONTH(H4545),index!$D$2:$G$13,3,0),DAY(H4545)),
IF(E4545="halfyearly",DATE(IF(MONTH(H4545)&gt;=7,YEAR(H4545)+1,YEAR(H4545)),VLOOKUP(MONTH(H4545),index!$D$2:$G$13,4,0),DAY(H4545)),
DATE(YEAR(H4545)+1,MONTH(H4545),DAY(H4545)))))-H4545))+H4545)</f>
        <v/>
      </c>
      <c r="J4545" s="9" t="str">
        <f t="shared" si="442"/>
        <v/>
      </c>
      <c r="K4545" s="11" t="str">
        <f t="shared" si="443"/>
        <v/>
      </c>
      <c r="L4545" s="11" t="str">
        <f t="shared" si="444"/>
        <v/>
      </c>
      <c r="M4545" s="11" t="str">
        <f>IF(A4545="","",VLOOKUP(E4545,index!$A$1:$B$6,2,0)*K4545*G4545)</f>
        <v/>
      </c>
      <c r="N4545" s="11" t="str">
        <f>IF(A4545="","",-PMT(G4545*VLOOKUP(E4545,index!$A$1:$B$6,2,0),C4545,F4545,0,0))</f>
        <v/>
      </c>
      <c r="O4545" s="11" t="str">
        <f t="shared" si="445"/>
        <v/>
      </c>
      <c r="P4545" s="11" t="str">
        <f t="shared" si="440"/>
        <v/>
      </c>
    </row>
    <row r="4546" spans="1:16" x14ac:dyDescent="0.25">
      <c r="A4546" s="9" t="str">
        <f>IF(A4545="","",IF(B4545&lt;C4545,A4545,IF(A4545=MAX('entry data'!$B$8:$B$507),"",A4545+1)))</f>
        <v/>
      </c>
      <c r="B4546" s="9" t="str">
        <f t="shared" si="441"/>
        <v/>
      </c>
      <c r="C4546" s="9" t="str">
        <f>IF(ISERROR(VLOOKUP(A4546,'entry data'!B:G,6,0)),"",VLOOKUP(A4546,'entry data'!B:G,6,0))</f>
        <v/>
      </c>
      <c r="D4546" s="9" t="str">
        <f>IF(ISERROR(VLOOKUP(A4546,'entry data'!B:C,2,0)),"",VLOOKUP(A4546,'entry data'!B:C,2,0))</f>
        <v/>
      </c>
      <c r="E4546" s="9" t="str">
        <f>IF(ISERROR(VLOOKUP(A4546,'entry data'!B:E,4,0)),"",VLOOKUP(A4546,'entry data'!B:E,4,0))</f>
        <v/>
      </c>
      <c r="F4546" s="11" t="str">
        <f>IF(A4546="","",IF(ISERROR(VLOOKUP(A4546,'entry data'!B:F,5,0)),"",VLOOKUP(A4546,'entry data'!B:F,5,0)))</f>
        <v/>
      </c>
      <c r="G4546" s="12" t="str">
        <f>IF(A4546="","",IF(ISERROR(VLOOKUP(A4546,'entry data'!B:I,8,0)),"",VLOOKUP(A4546,'entry data'!B:I,7,0)))</f>
        <v/>
      </c>
      <c r="H4546" s="13" t="str">
        <f>IF(A4546="","",IF(B4546=1,VLOOKUP(A4546,'entry data'!B:D,3,0),I4545))</f>
        <v/>
      </c>
      <c r="I4546" s="14" t="str">
        <f>IF(A4546="","",IF(E4546="weekly",7,IF(E4546="fortnightly",14,IF(E4546="monthly",DATE(IF(MONTH(H4546)=12,YEAR(H4546)+1,YEAR(H4546)),VLOOKUP(MONTH(H4546),index!$D$2:$G$13,2,0),DAY(H4546)),
IF(E4546="quarterly",DATE(IF(MONTH(H4546)&gt;=10,YEAR(H4546)+1,YEAR(H4546)),VLOOKUP(MONTH(H4546),index!$D$2:$G$13,3,0),DAY(H4546)),
IF(E4546="halfyearly",DATE(IF(MONTH(H4546)&gt;=7,YEAR(H4546)+1,YEAR(H4546)),VLOOKUP(MONTH(H4546),index!$D$2:$G$13,4,0),DAY(H4546)),
DATE(YEAR(H4546)+1,MONTH(H4546),DAY(H4546)))))-H4546))+H4546)</f>
        <v/>
      </c>
      <c r="J4546" s="9" t="str">
        <f t="shared" si="442"/>
        <v/>
      </c>
      <c r="K4546" s="11" t="str">
        <f t="shared" si="443"/>
        <v/>
      </c>
      <c r="L4546" s="11" t="str">
        <f t="shared" si="444"/>
        <v/>
      </c>
      <c r="M4546" s="11" t="str">
        <f>IF(A4546="","",VLOOKUP(E4546,index!$A$1:$B$6,2,0)*K4546*G4546)</f>
        <v/>
      </c>
      <c r="N4546" s="11" t="str">
        <f>IF(A4546="","",-PMT(G4546*VLOOKUP(E4546,index!$A$1:$B$6,2,0),C4546,F4546,0,0))</f>
        <v/>
      </c>
      <c r="O4546" s="11" t="str">
        <f t="shared" si="445"/>
        <v/>
      </c>
      <c r="P4546" s="11" t="str">
        <f t="shared" si="440"/>
        <v/>
      </c>
    </row>
    <row r="4547" spans="1:16" x14ac:dyDescent="0.25">
      <c r="A4547" s="9" t="str">
        <f>IF(A4546="","",IF(B4546&lt;C4546,A4546,IF(A4546=MAX('entry data'!$B$8:$B$507),"",A4546+1)))</f>
        <v/>
      </c>
      <c r="B4547" s="9" t="str">
        <f t="shared" si="441"/>
        <v/>
      </c>
      <c r="C4547" s="9" t="str">
        <f>IF(ISERROR(VLOOKUP(A4547,'entry data'!B:G,6,0)),"",VLOOKUP(A4547,'entry data'!B:G,6,0))</f>
        <v/>
      </c>
      <c r="D4547" s="9" t="str">
        <f>IF(ISERROR(VLOOKUP(A4547,'entry data'!B:C,2,0)),"",VLOOKUP(A4547,'entry data'!B:C,2,0))</f>
        <v/>
      </c>
      <c r="E4547" s="9" t="str">
        <f>IF(ISERROR(VLOOKUP(A4547,'entry data'!B:E,4,0)),"",VLOOKUP(A4547,'entry data'!B:E,4,0))</f>
        <v/>
      </c>
      <c r="F4547" s="11" t="str">
        <f>IF(A4547="","",IF(ISERROR(VLOOKUP(A4547,'entry data'!B:F,5,0)),"",VLOOKUP(A4547,'entry data'!B:F,5,0)))</f>
        <v/>
      </c>
      <c r="G4547" s="12" t="str">
        <f>IF(A4547="","",IF(ISERROR(VLOOKUP(A4547,'entry data'!B:I,8,0)),"",VLOOKUP(A4547,'entry data'!B:I,7,0)))</f>
        <v/>
      </c>
      <c r="H4547" s="13" t="str">
        <f>IF(A4547="","",IF(B4547=1,VLOOKUP(A4547,'entry data'!B:D,3,0),I4546))</f>
        <v/>
      </c>
      <c r="I4547" s="14" t="str">
        <f>IF(A4547="","",IF(E4547="weekly",7,IF(E4547="fortnightly",14,IF(E4547="monthly",DATE(IF(MONTH(H4547)=12,YEAR(H4547)+1,YEAR(H4547)),VLOOKUP(MONTH(H4547),index!$D$2:$G$13,2,0),DAY(H4547)),
IF(E4547="quarterly",DATE(IF(MONTH(H4547)&gt;=10,YEAR(H4547)+1,YEAR(H4547)),VLOOKUP(MONTH(H4547),index!$D$2:$G$13,3,0),DAY(H4547)),
IF(E4547="halfyearly",DATE(IF(MONTH(H4547)&gt;=7,YEAR(H4547)+1,YEAR(H4547)),VLOOKUP(MONTH(H4547),index!$D$2:$G$13,4,0),DAY(H4547)),
DATE(YEAR(H4547)+1,MONTH(H4547),DAY(H4547)))))-H4547))+H4547)</f>
        <v/>
      </c>
      <c r="J4547" s="9" t="str">
        <f t="shared" si="442"/>
        <v/>
      </c>
      <c r="K4547" s="11" t="str">
        <f t="shared" si="443"/>
        <v/>
      </c>
      <c r="L4547" s="11" t="str">
        <f t="shared" si="444"/>
        <v/>
      </c>
      <c r="M4547" s="11" t="str">
        <f>IF(A4547="","",VLOOKUP(E4547,index!$A$1:$B$6,2,0)*K4547*G4547)</f>
        <v/>
      </c>
      <c r="N4547" s="11" t="str">
        <f>IF(A4547="","",-PMT(G4547*VLOOKUP(E4547,index!$A$1:$B$6,2,0),C4547,F4547,0,0))</f>
        <v/>
      </c>
      <c r="O4547" s="11" t="str">
        <f t="shared" si="445"/>
        <v/>
      </c>
      <c r="P4547" s="11" t="str">
        <f t="shared" ref="P4547:P4610" si="446">IF(A4547="","",IF(J4547&lt;&gt;J4548,O4547,0))</f>
        <v/>
      </c>
    </row>
    <row r="4548" spans="1:16" x14ac:dyDescent="0.25">
      <c r="A4548" s="9" t="str">
        <f>IF(A4547="","",IF(B4547&lt;C4547,A4547,IF(A4547=MAX('entry data'!$B$8:$B$507),"",A4547+1)))</f>
        <v/>
      </c>
      <c r="B4548" s="9" t="str">
        <f t="shared" si="441"/>
        <v/>
      </c>
      <c r="C4548" s="9" t="str">
        <f>IF(ISERROR(VLOOKUP(A4548,'entry data'!B:G,6,0)),"",VLOOKUP(A4548,'entry data'!B:G,6,0))</f>
        <v/>
      </c>
      <c r="D4548" s="9" t="str">
        <f>IF(ISERROR(VLOOKUP(A4548,'entry data'!B:C,2,0)),"",VLOOKUP(A4548,'entry data'!B:C,2,0))</f>
        <v/>
      </c>
      <c r="E4548" s="9" t="str">
        <f>IF(ISERROR(VLOOKUP(A4548,'entry data'!B:E,4,0)),"",VLOOKUP(A4548,'entry data'!B:E,4,0))</f>
        <v/>
      </c>
      <c r="F4548" s="11" t="str">
        <f>IF(A4548="","",IF(ISERROR(VLOOKUP(A4548,'entry data'!B:F,5,0)),"",VLOOKUP(A4548,'entry data'!B:F,5,0)))</f>
        <v/>
      </c>
      <c r="G4548" s="12" t="str">
        <f>IF(A4548="","",IF(ISERROR(VLOOKUP(A4548,'entry data'!B:I,8,0)),"",VLOOKUP(A4548,'entry data'!B:I,7,0)))</f>
        <v/>
      </c>
      <c r="H4548" s="13" t="str">
        <f>IF(A4548="","",IF(B4548=1,VLOOKUP(A4548,'entry data'!B:D,3,0),I4547))</f>
        <v/>
      </c>
      <c r="I4548" s="14" t="str">
        <f>IF(A4548="","",IF(E4548="weekly",7,IF(E4548="fortnightly",14,IF(E4548="monthly",DATE(IF(MONTH(H4548)=12,YEAR(H4548)+1,YEAR(H4548)),VLOOKUP(MONTH(H4548),index!$D$2:$G$13,2,0),DAY(H4548)),
IF(E4548="quarterly",DATE(IF(MONTH(H4548)&gt;=10,YEAR(H4548)+1,YEAR(H4548)),VLOOKUP(MONTH(H4548),index!$D$2:$G$13,3,0),DAY(H4548)),
IF(E4548="halfyearly",DATE(IF(MONTH(H4548)&gt;=7,YEAR(H4548)+1,YEAR(H4548)),VLOOKUP(MONTH(H4548),index!$D$2:$G$13,4,0),DAY(H4548)),
DATE(YEAR(H4548)+1,MONTH(H4548),DAY(H4548)))))-H4548))+H4548)</f>
        <v/>
      </c>
      <c r="J4548" s="9" t="str">
        <f t="shared" si="442"/>
        <v/>
      </c>
      <c r="K4548" s="11" t="str">
        <f t="shared" si="443"/>
        <v/>
      </c>
      <c r="L4548" s="11" t="str">
        <f t="shared" si="444"/>
        <v/>
      </c>
      <c r="M4548" s="11" t="str">
        <f>IF(A4548="","",VLOOKUP(E4548,index!$A$1:$B$6,2,0)*K4548*G4548)</f>
        <v/>
      </c>
      <c r="N4548" s="11" t="str">
        <f>IF(A4548="","",-PMT(G4548*VLOOKUP(E4548,index!$A$1:$B$6,2,0),C4548,F4548,0,0))</f>
        <v/>
      </c>
      <c r="O4548" s="11" t="str">
        <f t="shared" si="445"/>
        <v/>
      </c>
      <c r="P4548" s="11" t="str">
        <f t="shared" si="446"/>
        <v/>
      </c>
    </row>
    <row r="4549" spans="1:16" x14ac:dyDescent="0.25">
      <c r="A4549" s="9" t="str">
        <f>IF(A4548="","",IF(B4548&lt;C4548,A4548,IF(A4548=MAX('entry data'!$B$8:$B$507),"",A4548+1)))</f>
        <v/>
      </c>
      <c r="B4549" s="9" t="str">
        <f t="shared" si="441"/>
        <v/>
      </c>
      <c r="C4549" s="9" t="str">
        <f>IF(ISERROR(VLOOKUP(A4549,'entry data'!B:G,6,0)),"",VLOOKUP(A4549,'entry data'!B:G,6,0))</f>
        <v/>
      </c>
      <c r="D4549" s="9" t="str">
        <f>IF(ISERROR(VLOOKUP(A4549,'entry data'!B:C,2,0)),"",VLOOKUP(A4549,'entry data'!B:C,2,0))</f>
        <v/>
      </c>
      <c r="E4549" s="9" t="str">
        <f>IF(ISERROR(VLOOKUP(A4549,'entry data'!B:E,4,0)),"",VLOOKUP(A4549,'entry data'!B:E,4,0))</f>
        <v/>
      </c>
      <c r="F4549" s="11" t="str">
        <f>IF(A4549="","",IF(ISERROR(VLOOKUP(A4549,'entry data'!B:F,5,0)),"",VLOOKUP(A4549,'entry data'!B:F,5,0)))</f>
        <v/>
      </c>
      <c r="G4549" s="12" t="str">
        <f>IF(A4549="","",IF(ISERROR(VLOOKUP(A4549,'entry data'!B:I,8,0)),"",VLOOKUP(A4549,'entry data'!B:I,7,0)))</f>
        <v/>
      </c>
      <c r="H4549" s="13" t="str">
        <f>IF(A4549="","",IF(B4549=1,VLOOKUP(A4549,'entry data'!B:D,3,0),I4548))</f>
        <v/>
      </c>
      <c r="I4549" s="14" t="str">
        <f>IF(A4549="","",IF(E4549="weekly",7,IF(E4549="fortnightly",14,IF(E4549="monthly",DATE(IF(MONTH(H4549)=12,YEAR(H4549)+1,YEAR(H4549)),VLOOKUP(MONTH(H4549),index!$D$2:$G$13,2,0),DAY(H4549)),
IF(E4549="quarterly",DATE(IF(MONTH(H4549)&gt;=10,YEAR(H4549)+1,YEAR(H4549)),VLOOKUP(MONTH(H4549),index!$D$2:$G$13,3,0),DAY(H4549)),
IF(E4549="halfyearly",DATE(IF(MONTH(H4549)&gt;=7,YEAR(H4549)+1,YEAR(H4549)),VLOOKUP(MONTH(H4549),index!$D$2:$G$13,4,0),DAY(H4549)),
DATE(YEAR(H4549)+1,MONTH(H4549),DAY(H4549)))))-H4549))+H4549)</f>
        <v/>
      </c>
      <c r="J4549" s="9" t="str">
        <f t="shared" si="442"/>
        <v/>
      </c>
      <c r="K4549" s="11" t="str">
        <f t="shared" si="443"/>
        <v/>
      </c>
      <c r="L4549" s="11" t="str">
        <f t="shared" si="444"/>
        <v/>
      </c>
      <c r="M4549" s="11" t="str">
        <f>IF(A4549="","",VLOOKUP(E4549,index!$A$1:$B$6,2,0)*K4549*G4549)</f>
        <v/>
      </c>
      <c r="N4549" s="11" t="str">
        <f>IF(A4549="","",-PMT(G4549*VLOOKUP(E4549,index!$A$1:$B$6,2,0),C4549,F4549,0,0))</f>
        <v/>
      </c>
      <c r="O4549" s="11" t="str">
        <f t="shared" si="445"/>
        <v/>
      </c>
      <c r="P4549" s="11" t="str">
        <f t="shared" si="446"/>
        <v/>
      </c>
    </row>
    <row r="4550" spans="1:16" x14ac:dyDescent="0.25">
      <c r="A4550" s="9" t="str">
        <f>IF(A4549="","",IF(B4549&lt;C4549,A4549,IF(A4549=MAX('entry data'!$B$8:$B$507),"",A4549+1)))</f>
        <v/>
      </c>
      <c r="B4550" s="9" t="str">
        <f t="shared" si="441"/>
        <v/>
      </c>
      <c r="C4550" s="9" t="str">
        <f>IF(ISERROR(VLOOKUP(A4550,'entry data'!B:G,6,0)),"",VLOOKUP(A4550,'entry data'!B:G,6,0))</f>
        <v/>
      </c>
      <c r="D4550" s="9" t="str">
        <f>IF(ISERROR(VLOOKUP(A4550,'entry data'!B:C,2,0)),"",VLOOKUP(A4550,'entry data'!B:C,2,0))</f>
        <v/>
      </c>
      <c r="E4550" s="9" t="str">
        <f>IF(ISERROR(VLOOKUP(A4550,'entry data'!B:E,4,0)),"",VLOOKUP(A4550,'entry data'!B:E,4,0))</f>
        <v/>
      </c>
      <c r="F4550" s="11" t="str">
        <f>IF(A4550="","",IF(ISERROR(VLOOKUP(A4550,'entry data'!B:F,5,0)),"",VLOOKUP(A4550,'entry data'!B:F,5,0)))</f>
        <v/>
      </c>
      <c r="G4550" s="12" t="str">
        <f>IF(A4550="","",IF(ISERROR(VLOOKUP(A4550,'entry data'!B:I,8,0)),"",VLOOKUP(A4550,'entry data'!B:I,7,0)))</f>
        <v/>
      </c>
      <c r="H4550" s="13" t="str">
        <f>IF(A4550="","",IF(B4550=1,VLOOKUP(A4550,'entry data'!B:D,3,0),I4549))</f>
        <v/>
      </c>
      <c r="I4550" s="14" t="str">
        <f>IF(A4550="","",IF(E4550="weekly",7,IF(E4550="fortnightly",14,IF(E4550="monthly",DATE(IF(MONTH(H4550)=12,YEAR(H4550)+1,YEAR(H4550)),VLOOKUP(MONTH(H4550),index!$D$2:$G$13,2,0),DAY(H4550)),
IF(E4550="quarterly",DATE(IF(MONTH(H4550)&gt;=10,YEAR(H4550)+1,YEAR(H4550)),VLOOKUP(MONTH(H4550),index!$D$2:$G$13,3,0),DAY(H4550)),
IF(E4550="halfyearly",DATE(IF(MONTH(H4550)&gt;=7,YEAR(H4550)+1,YEAR(H4550)),VLOOKUP(MONTH(H4550),index!$D$2:$G$13,4,0),DAY(H4550)),
DATE(YEAR(H4550)+1,MONTH(H4550),DAY(H4550)))))-H4550))+H4550)</f>
        <v/>
      </c>
      <c r="J4550" s="9" t="str">
        <f t="shared" si="442"/>
        <v/>
      </c>
      <c r="K4550" s="11" t="str">
        <f t="shared" si="443"/>
        <v/>
      </c>
      <c r="L4550" s="11" t="str">
        <f t="shared" si="444"/>
        <v/>
      </c>
      <c r="M4550" s="11" t="str">
        <f>IF(A4550="","",VLOOKUP(E4550,index!$A$1:$B$6,2,0)*K4550*G4550)</f>
        <v/>
      </c>
      <c r="N4550" s="11" t="str">
        <f>IF(A4550="","",-PMT(G4550*VLOOKUP(E4550,index!$A$1:$B$6,2,0),C4550,F4550,0,0))</f>
        <v/>
      </c>
      <c r="O4550" s="11" t="str">
        <f t="shared" si="445"/>
        <v/>
      </c>
      <c r="P4550" s="11" t="str">
        <f t="shared" si="446"/>
        <v/>
      </c>
    </row>
    <row r="4551" spans="1:16" x14ac:dyDescent="0.25">
      <c r="A4551" s="9" t="str">
        <f>IF(A4550="","",IF(B4550&lt;C4550,A4550,IF(A4550=MAX('entry data'!$B$8:$B$507),"",A4550+1)))</f>
        <v/>
      </c>
      <c r="B4551" s="9" t="str">
        <f t="shared" si="441"/>
        <v/>
      </c>
      <c r="C4551" s="9" t="str">
        <f>IF(ISERROR(VLOOKUP(A4551,'entry data'!B:G,6,0)),"",VLOOKUP(A4551,'entry data'!B:G,6,0))</f>
        <v/>
      </c>
      <c r="D4551" s="9" t="str">
        <f>IF(ISERROR(VLOOKUP(A4551,'entry data'!B:C,2,0)),"",VLOOKUP(A4551,'entry data'!B:C,2,0))</f>
        <v/>
      </c>
      <c r="E4551" s="9" t="str">
        <f>IF(ISERROR(VLOOKUP(A4551,'entry data'!B:E,4,0)),"",VLOOKUP(A4551,'entry data'!B:E,4,0))</f>
        <v/>
      </c>
      <c r="F4551" s="11" t="str">
        <f>IF(A4551="","",IF(ISERROR(VLOOKUP(A4551,'entry data'!B:F,5,0)),"",VLOOKUP(A4551,'entry data'!B:F,5,0)))</f>
        <v/>
      </c>
      <c r="G4551" s="12" t="str">
        <f>IF(A4551="","",IF(ISERROR(VLOOKUP(A4551,'entry data'!B:I,8,0)),"",VLOOKUP(A4551,'entry data'!B:I,7,0)))</f>
        <v/>
      </c>
      <c r="H4551" s="13" t="str">
        <f>IF(A4551="","",IF(B4551=1,VLOOKUP(A4551,'entry data'!B:D,3,0),I4550))</f>
        <v/>
      </c>
      <c r="I4551" s="14" t="str">
        <f>IF(A4551="","",IF(E4551="weekly",7,IF(E4551="fortnightly",14,IF(E4551="monthly",DATE(IF(MONTH(H4551)=12,YEAR(H4551)+1,YEAR(H4551)),VLOOKUP(MONTH(H4551),index!$D$2:$G$13,2,0),DAY(H4551)),
IF(E4551="quarterly",DATE(IF(MONTH(H4551)&gt;=10,YEAR(H4551)+1,YEAR(H4551)),VLOOKUP(MONTH(H4551),index!$D$2:$G$13,3,0),DAY(H4551)),
IF(E4551="halfyearly",DATE(IF(MONTH(H4551)&gt;=7,YEAR(H4551)+1,YEAR(H4551)),VLOOKUP(MONTH(H4551),index!$D$2:$G$13,4,0),DAY(H4551)),
DATE(YEAR(H4551)+1,MONTH(H4551),DAY(H4551)))))-H4551))+H4551)</f>
        <v/>
      </c>
      <c r="J4551" s="9" t="str">
        <f t="shared" si="442"/>
        <v/>
      </c>
      <c r="K4551" s="11" t="str">
        <f t="shared" si="443"/>
        <v/>
      </c>
      <c r="L4551" s="11" t="str">
        <f t="shared" si="444"/>
        <v/>
      </c>
      <c r="M4551" s="11" t="str">
        <f>IF(A4551="","",VLOOKUP(E4551,index!$A$1:$B$6,2,0)*K4551*G4551)</f>
        <v/>
      </c>
      <c r="N4551" s="11" t="str">
        <f>IF(A4551="","",-PMT(G4551*VLOOKUP(E4551,index!$A$1:$B$6,2,0),C4551,F4551,0,0))</f>
        <v/>
      </c>
      <c r="O4551" s="11" t="str">
        <f t="shared" si="445"/>
        <v/>
      </c>
      <c r="P4551" s="11" t="str">
        <f t="shared" si="446"/>
        <v/>
      </c>
    </row>
    <row r="4552" spans="1:16" x14ac:dyDescent="0.25">
      <c r="A4552" s="9" t="str">
        <f>IF(A4551="","",IF(B4551&lt;C4551,A4551,IF(A4551=MAX('entry data'!$B$8:$B$507),"",A4551+1)))</f>
        <v/>
      </c>
      <c r="B4552" s="9" t="str">
        <f t="shared" si="441"/>
        <v/>
      </c>
      <c r="C4552" s="9" t="str">
        <f>IF(ISERROR(VLOOKUP(A4552,'entry data'!B:G,6,0)),"",VLOOKUP(A4552,'entry data'!B:G,6,0))</f>
        <v/>
      </c>
      <c r="D4552" s="9" t="str">
        <f>IF(ISERROR(VLOOKUP(A4552,'entry data'!B:C,2,0)),"",VLOOKUP(A4552,'entry data'!B:C,2,0))</f>
        <v/>
      </c>
      <c r="E4552" s="9" t="str">
        <f>IF(ISERROR(VLOOKUP(A4552,'entry data'!B:E,4,0)),"",VLOOKUP(A4552,'entry data'!B:E,4,0))</f>
        <v/>
      </c>
      <c r="F4552" s="11" t="str">
        <f>IF(A4552="","",IF(ISERROR(VLOOKUP(A4552,'entry data'!B:F,5,0)),"",VLOOKUP(A4552,'entry data'!B:F,5,0)))</f>
        <v/>
      </c>
      <c r="G4552" s="12" t="str">
        <f>IF(A4552="","",IF(ISERROR(VLOOKUP(A4552,'entry data'!B:I,8,0)),"",VLOOKUP(A4552,'entry data'!B:I,7,0)))</f>
        <v/>
      </c>
      <c r="H4552" s="13" t="str">
        <f>IF(A4552="","",IF(B4552=1,VLOOKUP(A4552,'entry data'!B:D,3,0),I4551))</f>
        <v/>
      </c>
      <c r="I4552" s="14" t="str">
        <f>IF(A4552="","",IF(E4552="weekly",7,IF(E4552="fortnightly",14,IF(E4552="monthly",DATE(IF(MONTH(H4552)=12,YEAR(H4552)+1,YEAR(H4552)),VLOOKUP(MONTH(H4552),index!$D$2:$G$13,2,0),DAY(H4552)),
IF(E4552="quarterly",DATE(IF(MONTH(H4552)&gt;=10,YEAR(H4552)+1,YEAR(H4552)),VLOOKUP(MONTH(H4552),index!$D$2:$G$13,3,0),DAY(H4552)),
IF(E4552="halfyearly",DATE(IF(MONTH(H4552)&gt;=7,YEAR(H4552)+1,YEAR(H4552)),VLOOKUP(MONTH(H4552),index!$D$2:$G$13,4,0),DAY(H4552)),
DATE(YEAR(H4552)+1,MONTH(H4552),DAY(H4552)))))-H4552))+H4552)</f>
        <v/>
      </c>
      <c r="J4552" s="9" t="str">
        <f t="shared" si="442"/>
        <v/>
      </c>
      <c r="K4552" s="11" t="str">
        <f t="shared" si="443"/>
        <v/>
      </c>
      <c r="L4552" s="11" t="str">
        <f t="shared" si="444"/>
        <v/>
      </c>
      <c r="M4552" s="11" t="str">
        <f>IF(A4552="","",VLOOKUP(E4552,index!$A$1:$B$6,2,0)*K4552*G4552)</f>
        <v/>
      </c>
      <c r="N4552" s="11" t="str">
        <f>IF(A4552="","",-PMT(G4552*VLOOKUP(E4552,index!$A$1:$B$6,2,0),C4552,F4552,0,0))</f>
        <v/>
      </c>
      <c r="O4552" s="11" t="str">
        <f t="shared" si="445"/>
        <v/>
      </c>
      <c r="P4552" s="11" t="str">
        <f t="shared" si="446"/>
        <v/>
      </c>
    </row>
    <row r="4553" spans="1:16" x14ac:dyDescent="0.25">
      <c r="A4553" s="9" t="str">
        <f>IF(A4552="","",IF(B4552&lt;C4552,A4552,IF(A4552=MAX('entry data'!$B$8:$B$507),"",A4552+1)))</f>
        <v/>
      </c>
      <c r="B4553" s="9" t="str">
        <f t="shared" si="441"/>
        <v/>
      </c>
      <c r="C4553" s="9" t="str">
        <f>IF(ISERROR(VLOOKUP(A4553,'entry data'!B:G,6,0)),"",VLOOKUP(A4553,'entry data'!B:G,6,0))</f>
        <v/>
      </c>
      <c r="D4553" s="9" t="str">
        <f>IF(ISERROR(VLOOKUP(A4553,'entry data'!B:C,2,0)),"",VLOOKUP(A4553,'entry data'!B:C,2,0))</f>
        <v/>
      </c>
      <c r="E4553" s="9" t="str">
        <f>IF(ISERROR(VLOOKUP(A4553,'entry data'!B:E,4,0)),"",VLOOKUP(A4553,'entry data'!B:E,4,0))</f>
        <v/>
      </c>
      <c r="F4553" s="11" t="str">
        <f>IF(A4553="","",IF(ISERROR(VLOOKUP(A4553,'entry data'!B:F,5,0)),"",VLOOKUP(A4553,'entry data'!B:F,5,0)))</f>
        <v/>
      </c>
      <c r="G4553" s="12" t="str">
        <f>IF(A4553="","",IF(ISERROR(VLOOKUP(A4553,'entry data'!B:I,8,0)),"",VLOOKUP(A4553,'entry data'!B:I,7,0)))</f>
        <v/>
      </c>
      <c r="H4553" s="13" t="str">
        <f>IF(A4553="","",IF(B4553=1,VLOOKUP(A4553,'entry data'!B:D,3,0),I4552))</f>
        <v/>
      </c>
      <c r="I4553" s="14" t="str">
        <f>IF(A4553="","",IF(E4553="weekly",7,IF(E4553="fortnightly",14,IF(E4553="monthly",DATE(IF(MONTH(H4553)=12,YEAR(H4553)+1,YEAR(H4553)),VLOOKUP(MONTH(H4553),index!$D$2:$G$13,2,0),DAY(H4553)),
IF(E4553="quarterly",DATE(IF(MONTH(H4553)&gt;=10,YEAR(H4553)+1,YEAR(H4553)),VLOOKUP(MONTH(H4553),index!$D$2:$G$13,3,0),DAY(H4553)),
IF(E4553="halfyearly",DATE(IF(MONTH(H4553)&gt;=7,YEAR(H4553)+1,YEAR(H4553)),VLOOKUP(MONTH(H4553),index!$D$2:$G$13,4,0),DAY(H4553)),
DATE(YEAR(H4553)+1,MONTH(H4553),DAY(H4553)))))-H4553))+H4553)</f>
        <v/>
      </c>
      <c r="J4553" s="9" t="str">
        <f t="shared" si="442"/>
        <v/>
      </c>
      <c r="K4553" s="11" t="str">
        <f t="shared" si="443"/>
        <v/>
      </c>
      <c r="L4553" s="11" t="str">
        <f t="shared" si="444"/>
        <v/>
      </c>
      <c r="M4553" s="11" t="str">
        <f>IF(A4553="","",VLOOKUP(E4553,index!$A$1:$B$6,2,0)*K4553*G4553)</f>
        <v/>
      </c>
      <c r="N4553" s="11" t="str">
        <f>IF(A4553="","",-PMT(G4553*VLOOKUP(E4553,index!$A$1:$B$6,2,0),C4553,F4553,0,0))</f>
        <v/>
      </c>
      <c r="O4553" s="11" t="str">
        <f t="shared" si="445"/>
        <v/>
      </c>
      <c r="P4553" s="11" t="str">
        <f t="shared" si="446"/>
        <v/>
      </c>
    </row>
    <row r="4554" spans="1:16" x14ac:dyDescent="0.25">
      <c r="A4554" s="9" t="str">
        <f>IF(A4553="","",IF(B4553&lt;C4553,A4553,IF(A4553=MAX('entry data'!$B$8:$B$507),"",A4553+1)))</f>
        <v/>
      </c>
      <c r="B4554" s="9" t="str">
        <f t="shared" si="441"/>
        <v/>
      </c>
      <c r="C4554" s="9" t="str">
        <f>IF(ISERROR(VLOOKUP(A4554,'entry data'!B:G,6,0)),"",VLOOKUP(A4554,'entry data'!B:G,6,0))</f>
        <v/>
      </c>
      <c r="D4554" s="9" t="str">
        <f>IF(ISERROR(VLOOKUP(A4554,'entry data'!B:C,2,0)),"",VLOOKUP(A4554,'entry data'!B:C,2,0))</f>
        <v/>
      </c>
      <c r="E4554" s="9" t="str">
        <f>IF(ISERROR(VLOOKUP(A4554,'entry data'!B:E,4,0)),"",VLOOKUP(A4554,'entry data'!B:E,4,0))</f>
        <v/>
      </c>
      <c r="F4554" s="11" t="str">
        <f>IF(A4554="","",IF(ISERROR(VLOOKUP(A4554,'entry data'!B:F,5,0)),"",VLOOKUP(A4554,'entry data'!B:F,5,0)))</f>
        <v/>
      </c>
      <c r="G4554" s="12" t="str">
        <f>IF(A4554="","",IF(ISERROR(VLOOKUP(A4554,'entry data'!B:I,8,0)),"",VLOOKUP(A4554,'entry data'!B:I,7,0)))</f>
        <v/>
      </c>
      <c r="H4554" s="13" t="str">
        <f>IF(A4554="","",IF(B4554=1,VLOOKUP(A4554,'entry data'!B:D,3,0),I4553))</f>
        <v/>
      </c>
      <c r="I4554" s="14" t="str">
        <f>IF(A4554="","",IF(E4554="weekly",7,IF(E4554="fortnightly",14,IF(E4554="monthly",DATE(IF(MONTH(H4554)=12,YEAR(H4554)+1,YEAR(H4554)),VLOOKUP(MONTH(H4554),index!$D$2:$G$13,2,0),DAY(H4554)),
IF(E4554="quarterly",DATE(IF(MONTH(H4554)&gt;=10,YEAR(H4554)+1,YEAR(H4554)),VLOOKUP(MONTH(H4554),index!$D$2:$G$13,3,0),DAY(H4554)),
IF(E4554="halfyearly",DATE(IF(MONTH(H4554)&gt;=7,YEAR(H4554)+1,YEAR(H4554)),VLOOKUP(MONTH(H4554),index!$D$2:$G$13,4,0),DAY(H4554)),
DATE(YEAR(H4554)+1,MONTH(H4554),DAY(H4554)))))-H4554))+H4554)</f>
        <v/>
      </c>
      <c r="J4554" s="9" t="str">
        <f t="shared" si="442"/>
        <v/>
      </c>
      <c r="K4554" s="11" t="str">
        <f t="shared" si="443"/>
        <v/>
      </c>
      <c r="L4554" s="11" t="str">
        <f t="shared" si="444"/>
        <v/>
      </c>
      <c r="M4554" s="11" t="str">
        <f>IF(A4554="","",VLOOKUP(E4554,index!$A$1:$B$6,2,0)*K4554*G4554)</f>
        <v/>
      </c>
      <c r="N4554" s="11" t="str">
        <f>IF(A4554="","",-PMT(G4554*VLOOKUP(E4554,index!$A$1:$B$6,2,0),C4554,F4554,0,0))</f>
        <v/>
      </c>
      <c r="O4554" s="11" t="str">
        <f t="shared" si="445"/>
        <v/>
      </c>
      <c r="P4554" s="11" t="str">
        <f t="shared" si="446"/>
        <v/>
      </c>
    </row>
    <row r="4555" spans="1:16" x14ac:dyDescent="0.25">
      <c r="A4555" s="9" t="str">
        <f>IF(A4554="","",IF(B4554&lt;C4554,A4554,IF(A4554=MAX('entry data'!$B$8:$B$507),"",A4554+1)))</f>
        <v/>
      </c>
      <c r="B4555" s="9" t="str">
        <f t="shared" si="441"/>
        <v/>
      </c>
      <c r="C4555" s="9" t="str">
        <f>IF(ISERROR(VLOOKUP(A4555,'entry data'!B:G,6,0)),"",VLOOKUP(A4555,'entry data'!B:G,6,0))</f>
        <v/>
      </c>
      <c r="D4555" s="9" t="str">
        <f>IF(ISERROR(VLOOKUP(A4555,'entry data'!B:C,2,0)),"",VLOOKUP(A4555,'entry data'!B:C,2,0))</f>
        <v/>
      </c>
      <c r="E4555" s="9" t="str">
        <f>IF(ISERROR(VLOOKUP(A4555,'entry data'!B:E,4,0)),"",VLOOKUP(A4555,'entry data'!B:E,4,0))</f>
        <v/>
      </c>
      <c r="F4555" s="11" t="str">
        <f>IF(A4555="","",IF(ISERROR(VLOOKUP(A4555,'entry data'!B:F,5,0)),"",VLOOKUP(A4555,'entry data'!B:F,5,0)))</f>
        <v/>
      </c>
      <c r="G4555" s="12" t="str">
        <f>IF(A4555="","",IF(ISERROR(VLOOKUP(A4555,'entry data'!B:I,8,0)),"",VLOOKUP(A4555,'entry data'!B:I,7,0)))</f>
        <v/>
      </c>
      <c r="H4555" s="13" t="str">
        <f>IF(A4555="","",IF(B4555=1,VLOOKUP(A4555,'entry data'!B:D,3,0),I4554))</f>
        <v/>
      </c>
      <c r="I4555" s="14" t="str">
        <f>IF(A4555="","",IF(E4555="weekly",7,IF(E4555="fortnightly",14,IF(E4555="monthly",DATE(IF(MONTH(H4555)=12,YEAR(H4555)+1,YEAR(H4555)),VLOOKUP(MONTH(H4555),index!$D$2:$G$13,2,0),DAY(H4555)),
IF(E4555="quarterly",DATE(IF(MONTH(H4555)&gt;=10,YEAR(H4555)+1,YEAR(H4555)),VLOOKUP(MONTH(H4555),index!$D$2:$G$13,3,0),DAY(H4555)),
IF(E4555="halfyearly",DATE(IF(MONTH(H4555)&gt;=7,YEAR(H4555)+1,YEAR(H4555)),VLOOKUP(MONTH(H4555),index!$D$2:$G$13,4,0),DAY(H4555)),
DATE(YEAR(H4555)+1,MONTH(H4555),DAY(H4555)))))-H4555))+H4555)</f>
        <v/>
      </c>
      <c r="J4555" s="9" t="str">
        <f t="shared" si="442"/>
        <v/>
      </c>
      <c r="K4555" s="11" t="str">
        <f t="shared" si="443"/>
        <v/>
      </c>
      <c r="L4555" s="11" t="str">
        <f t="shared" si="444"/>
        <v/>
      </c>
      <c r="M4555" s="11" t="str">
        <f>IF(A4555="","",VLOOKUP(E4555,index!$A$1:$B$6,2,0)*K4555*G4555)</f>
        <v/>
      </c>
      <c r="N4555" s="11" t="str">
        <f>IF(A4555="","",-PMT(G4555*VLOOKUP(E4555,index!$A$1:$B$6,2,0),C4555,F4555,0,0))</f>
        <v/>
      </c>
      <c r="O4555" s="11" t="str">
        <f t="shared" si="445"/>
        <v/>
      </c>
      <c r="P4555" s="11" t="str">
        <f t="shared" si="446"/>
        <v/>
      </c>
    </row>
    <row r="4556" spans="1:16" x14ac:dyDescent="0.25">
      <c r="A4556" s="9" t="str">
        <f>IF(A4555="","",IF(B4555&lt;C4555,A4555,IF(A4555=MAX('entry data'!$B$8:$B$507),"",A4555+1)))</f>
        <v/>
      </c>
      <c r="B4556" s="9" t="str">
        <f t="shared" si="441"/>
        <v/>
      </c>
      <c r="C4556" s="9" t="str">
        <f>IF(ISERROR(VLOOKUP(A4556,'entry data'!B:G,6,0)),"",VLOOKUP(A4556,'entry data'!B:G,6,0))</f>
        <v/>
      </c>
      <c r="D4556" s="9" t="str">
        <f>IF(ISERROR(VLOOKUP(A4556,'entry data'!B:C,2,0)),"",VLOOKUP(A4556,'entry data'!B:C,2,0))</f>
        <v/>
      </c>
      <c r="E4556" s="9" t="str">
        <f>IF(ISERROR(VLOOKUP(A4556,'entry data'!B:E,4,0)),"",VLOOKUP(A4556,'entry data'!B:E,4,0))</f>
        <v/>
      </c>
      <c r="F4556" s="11" t="str">
        <f>IF(A4556="","",IF(ISERROR(VLOOKUP(A4556,'entry data'!B:F,5,0)),"",VLOOKUP(A4556,'entry data'!B:F,5,0)))</f>
        <v/>
      </c>
      <c r="G4556" s="12" t="str">
        <f>IF(A4556="","",IF(ISERROR(VLOOKUP(A4556,'entry data'!B:I,8,0)),"",VLOOKUP(A4556,'entry data'!B:I,7,0)))</f>
        <v/>
      </c>
      <c r="H4556" s="13" t="str">
        <f>IF(A4556="","",IF(B4556=1,VLOOKUP(A4556,'entry data'!B:D,3,0),I4555))</f>
        <v/>
      </c>
      <c r="I4556" s="14" t="str">
        <f>IF(A4556="","",IF(E4556="weekly",7,IF(E4556="fortnightly",14,IF(E4556="monthly",DATE(IF(MONTH(H4556)=12,YEAR(H4556)+1,YEAR(H4556)),VLOOKUP(MONTH(H4556),index!$D$2:$G$13,2,0),DAY(H4556)),
IF(E4556="quarterly",DATE(IF(MONTH(H4556)&gt;=10,YEAR(H4556)+1,YEAR(H4556)),VLOOKUP(MONTH(H4556),index!$D$2:$G$13,3,0),DAY(H4556)),
IF(E4556="halfyearly",DATE(IF(MONTH(H4556)&gt;=7,YEAR(H4556)+1,YEAR(H4556)),VLOOKUP(MONTH(H4556),index!$D$2:$G$13,4,0),DAY(H4556)),
DATE(YEAR(H4556)+1,MONTH(H4556),DAY(H4556)))))-H4556))+H4556)</f>
        <v/>
      </c>
      <c r="J4556" s="9" t="str">
        <f t="shared" si="442"/>
        <v/>
      </c>
      <c r="K4556" s="11" t="str">
        <f t="shared" si="443"/>
        <v/>
      </c>
      <c r="L4556" s="11" t="str">
        <f t="shared" si="444"/>
        <v/>
      </c>
      <c r="M4556" s="11" t="str">
        <f>IF(A4556="","",VLOOKUP(E4556,index!$A$1:$B$6,2,0)*K4556*G4556)</f>
        <v/>
      </c>
      <c r="N4556" s="11" t="str">
        <f>IF(A4556="","",-PMT(G4556*VLOOKUP(E4556,index!$A$1:$B$6,2,0),C4556,F4556,0,0))</f>
        <v/>
      </c>
      <c r="O4556" s="11" t="str">
        <f t="shared" si="445"/>
        <v/>
      </c>
      <c r="P4556" s="11" t="str">
        <f t="shared" si="446"/>
        <v/>
      </c>
    </row>
    <row r="4557" spans="1:16" x14ac:dyDescent="0.25">
      <c r="A4557" s="9" t="str">
        <f>IF(A4556="","",IF(B4556&lt;C4556,A4556,IF(A4556=MAX('entry data'!$B$8:$B$507),"",A4556+1)))</f>
        <v/>
      </c>
      <c r="B4557" s="9" t="str">
        <f t="shared" si="441"/>
        <v/>
      </c>
      <c r="C4557" s="9" t="str">
        <f>IF(ISERROR(VLOOKUP(A4557,'entry data'!B:G,6,0)),"",VLOOKUP(A4557,'entry data'!B:G,6,0))</f>
        <v/>
      </c>
      <c r="D4557" s="9" t="str">
        <f>IF(ISERROR(VLOOKUP(A4557,'entry data'!B:C,2,0)),"",VLOOKUP(A4557,'entry data'!B:C,2,0))</f>
        <v/>
      </c>
      <c r="E4557" s="9" t="str">
        <f>IF(ISERROR(VLOOKUP(A4557,'entry data'!B:E,4,0)),"",VLOOKUP(A4557,'entry data'!B:E,4,0))</f>
        <v/>
      </c>
      <c r="F4557" s="11" t="str">
        <f>IF(A4557="","",IF(ISERROR(VLOOKUP(A4557,'entry data'!B:F,5,0)),"",VLOOKUP(A4557,'entry data'!B:F,5,0)))</f>
        <v/>
      </c>
      <c r="G4557" s="12" t="str">
        <f>IF(A4557="","",IF(ISERROR(VLOOKUP(A4557,'entry data'!B:I,8,0)),"",VLOOKUP(A4557,'entry data'!B:I,7,0)))</f>
        <v/>
      </c>
      <c r="H4557" s="13" t="str">
        <f>IF(A4557="","",IF(B4557=1,VLOOKUP(A4557,'entry data'!B:D,3,0),I4556))</f>
        <v/>
      </c>
      <c r="I4557" s="14" t="str">
        <f>IF(A4557="","",IF(E4557="weekly",7,IF(E4557="fortnightly",14,IF(E4557="monthly",DATE(IF(MONTH(H4557)=12,YEAR(H4557)+1,YEAR(H4557)),VLOOKUP(MONTH(H4557),index!$D$2:$G$13,2,0),DAY(H4557)),
IF(E4557="quarterly",DATE(IF(MONTH(H4557)&gt;=10,YEAR(H4557)+1,YEAR(H4557)),VLOOKUP(MONTH(H4557),index!$D$2:$G$13,3,0),DAY(H4557)),
IF(E4557="halfyearly",DATE(IF(MONTH(H4557)&gt;=7,YEAR(H4557)+1,YEAR(H4557)),VLOOKUP(MONTH(H4557),index!$D$2:$G$13,4,0),DAY(H4557)),
DATE(YEAR(H4557)+1,MONTH(H4557),DAY(H4557)))))-H4557))+H4557)</f>
        <v/>
      </c>
      <c r="J4557" s="9" t="str">
        <f t="shared" si="442"/>
        <v/>
      </c>
      <c r="K4557" s="11" t="str">
        <f t="shared" si="443"/>
        <v/>
      </c>
      <c r="L4557" s="11" t="str">
        <f t="shared" si="444"/>
        <v/>
      </c>
      <c r="M4557" s="11" t="str">
        <f>IF(A4557="","",VLOOKUP(E4557,index!$A$1:$B$6,2,0)*K4557*G4557)</f>
        <v/>
      </c>
      <c r="N4557" s="11" t="str">
        <f>IF(A4557="","",-PMT(G4557*VLOOKUP(E4557,index!$A$1:$B$6,2,0),C4557,F4557,0,0))</f>
        <v/>
      </c>
      <c r="O4557" s="11" t="str">
        <f t="shared" si="445"/>
        <v/>
      </c>
      <c r="P4557" s="11" t="str">
        <f t="shared" si="446"/>
        <v/>
      </c>
    </row>
    <row r="4558" spans="1:16" x14ac:dyDescent="0.25">
      <c r="A4558" s="9" t="str">
        <f>IF(A4557="","",IF(B4557&lt;C4557,A4557,IF(A4557=MAX('entry data'!$B$8:$B$507),"",A4557+1)))</f>
        <v/>
      </c>
      <c r="B4558" s="9" t="str">
        <f t="shared" si="441"/>
        <v/>
      </c>
      <c r="C4558" s="9" t="str">
        <f>IF(ISERROR(VLOOKUP(A4558,'entry data'!B:G,6,0)),"",VLOOKUP(A4558,'entry data'!B:G,6,0))</f>
        <v/>
      </c>
      <c r="D4558" s="9" t="str">
        <f>IF(ISERROR(VLOOKUP(A4558,'entry data'!B:C,2,0)),"",VLOOKUP(A4558,'entry data'!B:C,2,0))</f>
        <v/>
      </c>
      <c r="E4558" s="9" t="str">
        <f>IF(ISERROR(VLOOKUP(A4558,'entry data'!B:E,4,0)),"",VLOOKUP(A4558,'entry data'!B:E,4,0))</f>
        <v/>
      </c>
      <c r="F4558" s="11" t="str">
        <f>IF(A4558="","",IF(ISERROR(VLOOKUP(A4558,'entry data'!B:F,5,0)),"",VLOOKUP(A4558,'entry data'!B:F,5,0)))</f>
        <v/>
      </c>
      <c r="G4558" s="12" t="str">
        <f>IF(A4558="","",IF(ISERROR(VLOOKUP(A4558,'entry data'!B:I,8,0)),"",VLOOKUP(A4558,'entry data'!B:I,7,0)))</f>
        <v/>
      </c>
      <c r="H4558" s="13" t="str">
        <f>IF(A4558="","",IF(B4558=1,VLOOKUP(A4558,'entry data'!B:D,3,0),I4557))</f>
        <v/>
      </c>
      <c r="I4558" s="14" t="str">
        <f>IF(A4558="","",IF(E4558="weekly",7,IF(E4558="fortnightly",14,IF(E4558="monthly",DATE(IF(MONTH(H4558)=12,YEAR(H4558)+1,YEAR(H4558)),VLOOKUP(MONTH(H4558),index!$D$2:$G$13,2,0),DAY(H4558)),
IF(E4558="quarterly",DATE(IF(MONTH(H4558)&gt;=10,YEAR(H4558)+1,YEAR(H4558)),VLOOKUP(MONTH(H4558),index!$D$2:$G$13,3,0),DAY(H4558)),
IF(E4558="halfyearly",DATE(IF(MONTH(H4558)&gt;=7,YEAR(H4558)+1,YEAR(H4558)),VLOOKUP(MONTH(H4558),index!$D$2:$G$13,4,0),DAY(H4558)),
DATE(YEAR(H4558)+1,MONTH(H4558),DAY(H4558)))))-H4558))+H4558)</f>
        <v/>
      </c>
      <c r="J4558" s="9" t="str">
        <f t="shared" si="442"/>
        <v/>
      </c>
      <c r="K4558" s="11" t="str">
        <f t="shared" si="443"/>
        <v/>
      </c>
      <c r="L4558" s="11" t="str">
        <f t="shared" si="444"/>
        <v/>
      </c>
      <c r="M4558" s="11" t="str">
        <f>IF(A4558="","",VLOOKUP(E4558,index!$A$1:$B$6,2,0)*K4558*G4558)</f>
        <v/>
      </c>
      <c r="N4558" s="11" t="str">
        <f>IF(A4558="","",-PMT(G4558*VLOOKUP(E4558,index!$A$1:$B$6,2,0),C4558,F4558,0,0))</f>
        <v/>
      </c>
      <c r="O4558" s="11" t="str">
        <f t="shared" si="445"/>
        <v/>
      </c>
      <c r="P4558" s="11" t="str">
        <f t="shared" si="446"/>
        <v/>
      </c>
    </row>
    <row r="4559" spans="1:16" x14ac:dyDescent="0.25">
      <c r="A4559" s="9" t="str">
        <f>IF(A4558="","",IF(B4558&lt;C4558,A4558,IF(A4558=MAX('entry data'!$B$8:$B$507),"",A4558+1)))</f>
        <v/>
      </c>
      <c r="B4559" s="9" t="str">
        <f t="shared" si="441"/>
        <v/>
      </c>
      <c r="C4559" s="9" t="str">
        <f>IF(ISERROR(VLOOKUP(A4559,'entry data'!B:G,6,0)),"",VLOOKUP(A4559,'entry data'!B:G,6,0))</f>
        <v/>
      </c>
      <c r="D4559" s="9" t="str">
        <f>IF(ISERROR(VLOOKUP(A4559,'entry data'!B:C,2,0)),"",VLOOKUP(A4559,'entry data'!B:C,2,0))</f>
        <v/>
      </c>
      <c r="E4559" s="9" t="str">
        <f>IF(ISERROR(VLOOKUP(A4559,'entry data'!B:E,4,0)),"",VLOOKUP(A4559,'entry data'!B:E,4,0))</f>
        <v/>
      </c>
      <c r="F4559" s="11" t="str">
        <f>IF(A4559="","",IF(ISERROR(VLOOKUP(A4559,'entry data'!B:F,5,0)),"",VLOOKUP(A4559,'entry data'!B:F,5,0)))</f>
        <v/>
      </c>
      <c r="G4559" s="12" t="str">
        <f>IF(A4559="","",IF(ISERROR(VLOOKUP(A4559,'entry data'!B:I,8,0)),"",VLOOKUP(A4559,'entry data'!B:I,7,0)))</f>
        <v/>
      </c>
      <c r="H4559" s="13" t="str">
        <f>IF(A4559="","",IF(B4559=1,VLOOKUP(A4559,'entry data'!B:D,3,0),I4558))</f>
        <v/>
      </c>
      <c r="I4559" s="14" t="str">
        <f>IF(A4559="","",IF(E4559="weekly",7,IF(E4559="fortnightly",14,IF(E4559="monthly",DATE(IF(MONTH(H4559)=12,YEAR(H4559)+1,YEAR(H4559)),VLOOKUP(MONTH(H4559),index!$D$2:$G$13,2,0),DAY(H4559)),
IF(E4559="quarterly",DATE(IF(MONTH(H4559)&gt;=10,YEAR(H4559)+1,YEAR(H4559)),VLOOKUP(MONTH(H4559),index!$D$2:$G$13,3,0),DAY(H4559)),
IF(E4559="halfyearly",DATE(IF(MONTH(H4559)&gt;=7,YEAR(H4559)+1,YEAR(H4559)),VLOOKUP(MONTH(H4559),index!$D$2:$G$13,4,0),DAY(H4559)),
DATE(YEAR(H4559)+1,MONTH(H4559),DAY(H4559)))))-H4559))+H4559)</f>
        <v/>
      </c>
      <c r="J4559" s="9" t="str">
        <f t="shared" si="442"/>
        <v/>
      </c>
      <c r="K4559" s="11" t="str">
        <f t="shared" si="443"/>
        <v/>
      </c>
      <c r="L4559" s="11" t="str">
        <f t="shared" si="444"/>
        <v/>
      </c>
      <c r="M4559" s="11" t="str">
        <f>IF(A4559="","",VLOOKUP(E4559,index!$A$1:$B$6,2,0)*K4559*G4559)</f>
        <v/>
      </c>
      <c r="N4559" s="11" t="str">
        <f>IF(A4559="","",-PMT(G4559*VLOOKUP(E4559,index!$A$1:$B$6,2,0),C4559,F4559,0,0))</f>
        <v/>
      </c>
      <c r="O4559" s="11" t="str">
        <f t="shared" si="445"/>
        <v/>
      </c>
      <c r="P4559" s="11" t="str">
        <f t="shared" si="446"/>
        <v/>
      </c>
    </row>
    <row r="4560" spans="1:16" x14ac:dyDescent="0.25">
      <c r="A4560" s="9" t="str">
        <f>IF(A4559="","",IF(B4559&lt;C4559,A4559,IF(A4559=MAX('entry data'!$B$8:$B$507),"",A4559+1)))</f>
        <v/>
      </c>
      <c r="B4560" s="9" t="str">
        <f t="shared" si="441"/>
        <v/>
      </c>
      <c r="C4560" s="9" t="str">
        <f>IF(ISERROR(VLOOKUP(A4560,'entry data'!B:G,6,0)),"",VLOOKUP(A4560,'entry data'!B:G,6,0))</f>
        <v/>
      </c>
      <c r="D4560" s="9" t="str">
        <f>IF(ISERROR(VLOOKUP(A4560,'entry data'!B:C,2,0)),"",VLOOKUP(A4560,'entry data'!B:C,2,0))</f>
        <v/>
      </c>
      <c r="E4560" s="9" t="str">
        <f>IF(ISERROR(VLOOKUP(A4560,'entry data'!B:E,4,0)),"",VLOOKUP(A4560,'entry data'!B:E,4,0))</f>
        <v/>
      </c>
      <c r="F4560" s="11" t="str">
        <f>IF(A4560="","",IF(ISERROR(VLOOKUP(A4560,'entry data'!B:F,5,0)),"",VLOOKUP(A4560,'entry data'!B:F,5,0)))</f>
        <v/>
      </c>
      <c r="G4560" s="12" t="str">
        <f>IF(A4560="","",IF(ISERROR(VLOOKUP(A4560,'entry data'!B:I,8,0)),"",VLOOKUP(A4560,'entry data'!B:I,7,0)))</f>
        <v/>
      </c>
      <c r="H4560" s="13" t="str">
        <f>IF(A4560="","",IF(B4560=1,VLOOKUP(A4560,'entry data'!B:D,3,0),I4559))</f>
        <v/>
      </c>
      <c r="I4560" s="14" t="str">
        <f>IF(A4560="","",IF(E4560="weekly",7,IF(E4560="fortnightly",14,IF(E4560="monthly",DATE(IF(MONTH(H4560)=12,YEAR(H4560)+1,YEAR(H4560)),VLOOKUP(MONTH(H4560),index!$D$2:$G$13,2,0),DAY(H4560)),
IF(E4560="quarterly",DATE(IF(MONTH(H4560)&gt;=10,YEAR(H4560)+1,YEAR(H4560)),VLOOKUP(MONTH(H4560),index!$D$2:$G$13,3,0),DAY(H4560)),
IF(E4560="halfyearly",DATE(IF(MONTH(H4560)&gt;=7,YEAR(H4560)+1,YEAR(H4560)),VLOOKUP(MONTH(H4560),index!$D$2:$G$13,4,0),DAY(H4560)),
DATE(YEAR(H4560)+1,MONTH(H4560),DAY(H4560)))))-H4560))+H4560)</f>
        <v/>
      </c>
      <c r="J4560" s="9" t="str">
        <f t="shared" si="442"/>
        <v/>
      </c>
      <c r="K4560" s="11" t="str">
        <f t="shared" si="443"/>
        <v/>
      </c>
      <c r="L4560" s="11" t="str">
        <f t="shared" si="444"/>
        <v/>
      </c>
      <c r="M4560" s="11" t="str">
        <f>IF(A4560="","",VLOOKUP(E4560,index!$A$1:$B$6,2,0)*K4560*G4560)</f>
        <v/>
      </c>
      <c r="N4560" s="11" t="str">
        <f>IF(A4560="","",-PMT(G4560*VLOOKUP(E4560,index!$A$1:$B$6,2,0),C4560,F4560,0,0))</f>
        <v/>
      </c>
      <c r="O4560" s="11" t="str">
        <f t="shared" si="445"/>
        <v/>
      </c>
      <c r="P4560" s="11" t="str">
        <f t="shared" si="446"/>
        <v/>
      </c>
    </row>
    <row r="4561" spans="1:16" x14ac:dyDescent="0.25">
      <c r="A4561" s="9" t="str">
        <f>IF(A4560="","",IF(B4560&lt;C4560,A4560,IF(A4560=MAX('entry data'!$B$8:$B$507),"",A4560+1)))</f>
        <v/>
      </c>
      <c r="B4561" s="9" t="str">
        <f t="shared" si="441"/>
        <v/>
      </c>
      <c r="C4561" s="9" t="str">
        <f>IF(ISERROR(VLOOKUP(A4561,'entry data'!B:G,6,0)),"",VLOOKUP(A4561,'entry data'!B:G,6,0))</f>
        <v/>
      </c>
      <c r="D4561" s="9" t="str">
        <f>IF(ISERROR(VLOOKUP(A4561,'entry data'!B:C,2,0)),"",VLOOKUP(A4561,'entry data'!B:C,2,0))</f>
        <v/>
      </c>
      <c r="E4561" s="9" t="str">
        <f>IF(ISERROR(VLOOKUP(A4561,'entry data'!B:E,4,0)),"",VLOOKUP(A4561,'entry data'!B:E,4,0))</f>
        <v/>
      </c>
      <c r="F4561" s="11" t="str">
        <f>IF(A4561="","",IF(ISERROR(VLOOKUP(A4561,'entry data'!B:F,5,0)),"",VLOOKUP(A4561,'entry data'!B:F,5,0)))</f>
        <v/>
      </c>
      <c r="G4561" s="12" t="str">
        <f>IF(A4561="","",IF(ISERROR(VLOOKUP(A4561,'entry data'!B:I,8,0)),"",VLOOKUP(A4561,'entry data'!B:I,7,0)))</f>
        <v/>
      </c>
      <c r="H4561" s="13" t="str">
        <f>IF(A4561="","",IF(B4561=1,VLOOKUP(A4561,'entry data'!B:D,3,0),I4560))</f>
        <v/>
      </c>
      <c r="I4561" s="14" t="str">
        <f>IF(A4561="","",IF(E4561="weekly",7,IF(E4561="fortnightly",14,IF(E4561="monthly",DATE(IF(MONTH(H4561)=12,YEAR(H4561)+1,YEAR(H4561)),VLOOKUP(MONTH(H4561),index!$D$2:$G$13,2,0),DAY(H4561)),
IF(E4561="quarterly",DATE(IF(MONTH(H4561)&gt;=10,YEAR(H4561)+1,YEAR(H4561)),VLOOKUP(MONTH(H4561),index!$D$2:$G$13,3,0),DAY(H4561)),
IF(E4561="halfyearly",DATE(IF(MONTH(H4561)&gt;=7,YEAR(H4561)+1,YEAR(H4561)),VLOOKUP(MONTH(H4561),index!$D$2:$G$13,4,0),DAY(H4561)),
DATE(YEAR(H4561)+1,MONTH(H4561),DAY(H4561)))))-H4561))+H4561)</f>
        <v/>
      </c>
      <c r="J4561" s="9" t="str">
        <f t="shared" si="442"/>
        <v/>
      </c>
      <c r="K4561" s="11" t="str">
        <f t="shared" si="443"/>
        <v/>
      </c>
      <c r="L4561" s="11" t="str">
        <f t="shared" si="444"/>
        <v/>
      </c>
      <c r="M4561" s="11" t="str">
        <f>IF(A4561="","",VLOOKUP(E4561,index!$A$1:$B$6,2,0)*K4561*G4561)</f>
        <v/>
      </c>
      <c r="N4561" s="11" t="str">
        <f>IF(A4561="","",-PMT(G4561*VLOOKUP(E4561,index!$A$1:$B$6,2,0),C4561,F4561,0,0))</f>
        <v/>
      </c>
      <c r="O4561" s="11" t="str">
        <f t="shared" si="445"/>
        <v/>
      </c>
      <c r="P4561" s="11" t="str">
        <f t="shared" si="446"/>
        <v/>
      </c>
    </row>
    <row r="4562" spans="1:16" x14ac:dyDescent="0.25">
      <c r="A4562" s="9" t="str">
        <f>IF(A4561="","",IF(B4561&lt;C4561,A4561,IF(A4561=MAX('entry data'!$B$8:$B$507),"",A4561+1)))</f>
        <v/>
      </c>
      <c r="B4562" s="9" t="str">
        <f t="shared" si="441"/>
        <v/>
      </c>
      <c r="C4562" s="9" t="str">
        <f>IF(ISERROR(VLOOKUP(A4562,'entry data'!B:G,6,0)),"",VLOOKUP(A4562,'entry data'!B:G,6,0))</f>
        <v/>
      </c>
      <c r="D4562" s="9" t="str">
        <f>IF(ISERROR(VLOOKUP(A4562,'entry data'!B:C,2,0)),"",VLOOKUP(A4562,'entry data'!B:C,2,0))</f>
        <v/>
      </c>
      <c r="E4562" s="9" t="str">
        <f>IF(ISERROR(VLOOKUP(A4562,'entry data'!B:E,4,0)),"",VLOOKUP(A4562,'entry data'!B:E,4,0))</f>
        <v/>
      </c>
      <c r="F4562" s="11" t="str">
        <f>IF(A4562="","",IF(ISERROR(VLOOKUP(A4562,'entry data'!B:F,5,0)),"",VLOOKUP(A4562,'entry data'!B:F,5,0)))</f>
        <v/>
      </c>
      <c r="G4562" s="12" t="str">
        <f>IF(A4562="","",IF(ISERROR(VLOOKUP(A4562,'entry data'!B:I,8,0)),"",VLOOKUP(A4562,'entry data'!B:I,7,0)))</f>
        <v/>
      </c>
      <c r="H4562" s="13" t="str">
        <f>IF(A4562="","",IF(B4562=1,VLOOKUP(A4562,'entry data'!B:D,3,0),I4561))</f>
        <v/>
      </c>
      <c r="I4562" s="14" t="str">
        <f>IF(A4562="","",IF(E4562="weekly",7,IF(E4562="fortnightly",14,IF(E4562="monthly",DATE(IF(MONTH(H4562)=12,YEAR(H4562)+1,YEAR(H4562)),VLOOKUP(MONTH(H4562),index!$D$2:$G$13,2,0),DAY(H4562)),
IF(E4562="quarterly",DATE(IF(MONTH(H4562)&gt;=10,YEAR(H4562)+1,YEAR(H4562)),VLOOKUP(MONTH(H4562),index!$D$2:$G$13,3,0),DAY(H4562)),
IF(E4562="halfyearly",DATE(IF(MONTH(H4562)&gt;=7,YEAR(H4562)+1,YEAR(H4562)),VLOOKUP(MONTH(H4562),index!$D$2:$G$13,4,0),DAY(H4562)),
DATE(YEAR(H4562)+1,MONTH(H4562),DAY(H4562)))))-H4562))+H4562)</f>
        <v/>
      </c>
      <c r="J4562" s="9" t="str">
        <f t="shared" si="442"/>
        <v/>
      </c>
      <c r="K4562" s="11" t="str">
        <f t="shared" si="443"/>
        <v/>
      </c>
      <c r="L4562" s="11" t="str">
        <f t="shared" si="444"/>
        <v/>
      </c>
      <c r="M4562" s="11" t="str">
        <f>IF(A4562="","",VLOOKUP(E4562,index!$A$1:$B$6,2,0)*K4562*G4562)</f>
        <v/>
      </c>
      <c r="N4562" s="11" t="str">
        <f>IF(A4562="","",-PMT(G4562*VLOOKUP(E4562,index!$A$1:$B$6,2,0),C4562,F4562,0,0))</f>
        <v/>
      </c>
      <c r="O4562" s="11" t="str">
        <f t="shared" si="445"/>
        <v/>
      </c>
      <c r="P4562" s="11" t="str">
        <f t="shared" si="446"/>
        <v/>
      </c>
    </row>
    <row r="4563" spans="1:16" x14ac:dyDescent="0.25">
      <c r="A4563" s="9" t="str">
        <f>IF(A4562="","",IF(B4562&lt;C4562,A4562,IF(A4562=MAX('entry data'!$B$8:$B$507),"",A4562+1)))</f>
        <v/>
      </c>
      <c r="B4563" s="9" t="str">
        <f t="shared" si="441"/>
        <v/>
      </c>
      <c r="C4563" s="9" t="str">
        <f>IF(ISERROR(VLOOKUP(A4563,'entry data'!B:G,6,0)),"",VLOOKUP(A4563,'entry data'!B:G,6,0))</f>
        <v/>
      </c>
      <c r="D4563" s="9" t="str">
        <f>IF(ISERROR(VLOOKUP(A4563,'entry data'!B:C,2,0)),"",VLOOKUP(A4563,'entry data'!B:C,2,0))</f>
        <v/>
      </c>
      <c r="E4563" s="9" t="str">
        <f>IF(ISERROR(VLOOKUP(A4563,'entry data'!B:E,4,0)),"",VLOOKUP(A4563,'entry data'!B:E,4,0))</f>
        <v/>
      </c>
      <c r="F4563" s="11" t="str">
        <f>IF(A4563="","",IF(ISERROR(VLOOKUP(A4563,'entry data'!B:F,5,0)),"",VLOOKUP(A4563,'entry data'!B:F,5,0)))</f>
        <v/>
      </c>
      <c r="G4563" s="12" t="str">
        <f>IF(A4563="","",IF(ISERROR(VLOOKUP(A4563,'entry data'!B:I,8,0)),"",VLOOKUP(A4563,'entry data'!B:I,7,0)))</f>
        <v/>
      </c>
      <c r="H4563" s="13" t="str">
        <f>IF(A4563="","",IF(B4563=1,VLOOKUP(A4563,'entry data'!B:D,3,0),I4562))</f>
        <v/>
      </c>
      <c r="I4563" s="14" t="str">
        <f>IF(A4563="","",IF(E4563="weekly",7,IF(E4563="fortnightly",14,IF(E4563="monthly",DATE(IF(MONTH(H4563)=12,YEAR(H4563)+1,YEAR(H4563)),VLOOKUP(MONTH(H4563),index!$D$2:$G$13,2,0),DAY(H4563)),
IF(E4563="quarterly",DATE(IF(MONTH(H4563)&gt;=10,YEAR(H4563)+1,YEAR(H4563)),VLOOKUP(MONTH(H4563),index!$D$2:$G$13,3,0),DAY(H4563)),
IF(E4563="halfyearly",DATE(IF(MONTH(H4563)&gt;=7,YEAR(H4563)+1,YEAR(H4563)),VLOOKUP(MONTH(H4563),index!$D$2:$G$13,4,0),DAY(H4563)),
DATE(YEAR(H4563)+1,MONTH(H4563),DAY(H4563)))))-H4563))+H4563)</f>
        <v/>
      </c>
      <c r="J4563" s="9" t="str">
        <f t="shared" si="442"/>
        <v/>
      </c>
      <c r="K4563" s="11" t="str">
        <f t="shared" si="443"/>
        <v/>
      </c>
      <c r="L4563" s="11" t="str">
        <f t="shared" si="444"/>
        <v/>
      </c>
      <c r="M4563" s="11" t="str">
        <f>IF(A4563="","",VLOOKUP(E4563,index!$A$1:$B$6,2,0)*K4563*G4563)</f>
        <v/>
      </c>
      <c r="N4563" s="11" t="str">
        <f>IF(A4563="","",-PMT(G4563*VLOOKUP(E4563,index!$A$1:$B$6,2,0),C4563,F4563,0,0))</f>
        <v/>
      </c>
      <c r="O4563" s="11" t="str">
        <f t="shared" si="445"/>
        <v/>
      </c>
      <c r="P4563" s="11" t="str">
        <f t="shared" si="446"/>
        <v/>
      </c>
    </row>
    <row r="4564" spans="1:16" x14ac:dyDescent="0.25">
      <c r="A4564" s="9" t="str">
        <f>IF(A4563="","",IF(B4563&lt;C4563,A4563,IF(A4563=MAX('entry data'!$B$8:$B$507),"",A4563+1)))</f>
        <v/>
      </c>
      <c r="B4564" s="9" t="str">
        <f t="shared" si="441"/>
        <v/>
      </c>
      <c r="C4564" s="9" t="str">
        <f>IF(ISERROR(VLOOKUP(A4564,'entry data'!B:G,6,0)),"",VLOOKUP(A4564,'entry data'!B:G,6,0))</f>
        <v/>
      </c>
      <c r="D4564" s="9" t="str">
        <f>IF(ISERROR(VLOOKUP(A4564,'entry data'!B:C,2,0)),"",VLOOKUP(A4564,'entry data'!B:C,2,0))</f>
        <v/>
      </c>
      <c r="E4564" s="9" t="str">
        <f>IF(ISERROR(VLOOKUP(A4564,'entry data'!B:E,4,0)),"",VLOOKUP(A4564,'entry data'!B:E,4,0))</f>
        <v/>
      </c>
      <c r="F4564" s="11" t="str">
        <f>IF(A4564="","",IF(ISERROR(VLOOKUP(A4564,'entry data'!B:F,5,0)),"",VLOOKUP(A4564,'entry data'!B:F,5,0)))</f>
        <v/>
      </c>
      <c r="G4564" s="12" t="str">
        <f>IF(A4564="","",IF(ISERROR(VLOOKUP(A4564,'entry data'!B:I,8,0)),"",VLOOKUP(A4564,'entry data'!B:I,7,0)))</f>
        <v/>
      </c>
      <c r="H4564" s="13" t="str">
        <f>IF(A4564="","",IF(B4564=1,VLOOKUP(A4564,'entry data'!B:D,3,0),I4563))</f>
        <v/>
      </c>
      <c r="I4564" s="14" t="str">
        <f>IF(A4564="","",IF(E4564="weekly",7,IF(E4564="fortnightly",14,IF(E4564="monthly",DATE(IF(MONTH(H4564)=12,YEAR(H4564)+1,YEAR(H4564)),VLOOKUP(MONTH(H4564),index!$D$2:$G$13,2,0),DAY(H4564)),
IF(E4564="quarterly",DATE(IF(MONTH(H4564)&gt;=10,YEAR(H4564)+1,YEAR(H4564)),VLOOKUP(MONTH(H4564),index!$D$2:$G$13,3,0),DAY(H4564)),
IF(E4564="halfyearly",DATE(IF(MONTH(H4564)&gt;=7,YEAR(H4564)+1,YEAR(H4564)),VLOOKUP(MONTH(H4564),index!$D$2:$G$13,4,0),DAY(H4564)),
DATE(YEAR(H4564)+1,MONTH(H4564),DAY(H4564)))))-H4564))+H4564)</f>
        <v/>
      </c>
      <c r="J4564" s="9" t="str">
        <f t="shared" si="442"/>
        <v/>
      </c>
      <c r="K4564" s="11" t="str">
        <f t="shared" si="443"/>
        <v/>
      </c>
      <c r="L4564" s="11" t="str">
        <f t="shared" si="444"/>
        <v/>
      </c>
      <c r="M4564" s="11" t="str">
        <f>IF(A4564="","",VLOOKUP(E4564,index!$A$1:$B$6,2,0)*K4564*G4564)</f>
        <v/>
      </c>
      <c r="N4564" s="11" t="str">
        <f>IF(A4564="","",-PMT(G4564*VLOOKUP(E4564,index!$A$1:$B$6,2,0),C4564,F4564,0,0))</f>
        <v/>
      </c>
      <c r="O4564" s="11" t="str">
        <f t="shared" si="445"/>
        <v/>
      </c>
      <c r="P4564" s="11" t="str">
        <f t="shared" si="446"/>
        <v/>
      </c>
    </row>
    <row r="4565" spans="1:16" x14ac:dyDescent="0.25">
      <c r="A4565" s="9" t="str">
        <f>IF(A4564="","",IF(B4564&lt;C4564,A4564,IF(A4564=MAX('entry data'!$B$8:$B$507),"",A4564+1)))</f>
        <v/>
      </c>
      <c r="B4565" s="9" t="str">
        <f t="shared" si="441"/>
        <v/>
      </c>
      <c r="C4565" s="9" t="str">
        <f>IF(ISERROR(VLOOKUP(A4565,'entry data'!B:G,6,0)),"",VLOOKUP(A4565,'entry data'!B:G,6,0))</f>
        <v/>
      </c>
      <c r="D4565" s="9" t="str">
        <f>IF(ISERROR(VLOOKUP(A4565,'entry data'!B:C,2,0)),"",VLOOKUP(A4565,'entry data'!B:C,2,0))</f>
        <v/>
      </c>
      <c r="E4565" s="9" t="str">
        <f>IF(ISERROR(VLOOKUP(A4565,'entry data'!B:E,4,0)),"",VLOOKUP(A4565,'entry data'!B:E,4,0))</f>
        <v/>
      </c>
      <c r="F4565" s="11" t="str">
        <f>IF(A4565="","",IF(ISERROR(VLOOKUP(A4565,'entry data'!B:F,5,0)),"",VLOOKUP(A4565,'entry data'!B:F,5,0)))</f>
        <v/>
      </c>
      <c r="G4565" s="12" t="str">
        <f>IF(A4565="","",IF(ISERROR(VLOOKUP(A4565,'entry data'!B:I,8,0)),"",VLOOKUP(A4565,'entry data'!B:I,7,0)))</f>
        <v/>
      </c>
      <c r="H4565" s="13" t="str">
        <f>IF(A4565="","",IF(B4565=1,VLOOKUP(A4565,'entry data'!B:D,3,0),I4564))</f>
        <v/>
      </c>
      <c r="I4565" s="14" t="str">
        <f>IF(A4565="","",IF(E4565="weekly",7,IF(E4565="fortnightly",14,IF(E4565="monthly",DATE(IF(MONTH(H4565)=12,YEAR(H4565)+1,YEAR(H4565)),VLOOKUP(MONTH(H4565),index!$D$2:$G$13,2,0),DAY(H4565)),
IF(E4565="quarterly",DATE(IF(MONTH(H4565)&gt;=10,YEAR(H4565)+1,YEAR(H4565)),VLOOKUP(MONTH(H4565),index!$D$2:$G$13,3,0),DAY(H4565)),
IF(E4565="halfyearly",DATE(IF(MONTH(H4565)&gt;=7,YEAR(H4565)+1,YEAR(H4565)),VLOOKUP(MONTH(H4565),index!$D$2:$G$13,4,0),DAY(H4565)),
DATE(YEAR(H4565)+1,MONTH(H4565),DAY(H4565)))))-H4565))+H4565)</f>
        <v/>
      </c>
      <c r="J4565" s="9" t="str">
        <f t="shared" si="442"/>
        <v/>
      </c>
      <c r="K4565" s="11" t="str">
        <f t="shared" si="443"/>
        <v/>
      </c>
      <c r="L4565" s="11" t="str">
        <f t="shared" si="444"/>
        <v/>
      </c>
      <c r="M4565" s="11" t="str">
        <f>IF(A4565="","",VLOOKUP(E4565,index!$A$1:$B$6,2,0)*K4565*G4565)</f>
        <v/>
      </c>
      <c r="N4565" s="11" t="str">
        <f>IF(A4565="","",-PMT(G4565*VLOOKUP(E4565,index!$A$1:$B$6,2,0),C4565,F4565,0,0))</f>
        <v/>
      </c>
      <c r="O4565" s="11" t="str">
        <f t="shared" si="445"/>
        <v/>
      </c>
      <c r="P4565" s="11" t="str">
        <f t="shared" si="446"/>
        <v/>
      </c>
    </row>
    <row r="4566" spans="1:16" x14ac:dyDescent="0.25">
      <c r="A4566" s="9" t="str">
        <f>IF(A4565="","",IF(B4565&lt;C4565,A4565,IF(A4565=MAX('entry data'!$B$8:$B$507),"",A4565+1)))</f>
        <v/>
      </c>
      <c r="B4566" s="9" t="str">
        <f t="shared" si="441"/>
        <v/>
      </c>
      <c r="C4566" s="9" t="str">
        <f>IF(ISERROR(VLOOKUP(A4566,'entry data'!B:G,6,0)),"",VLOOKUP(A4566,'entry data'!B:G,6,0))</f>
        <v/>
      </c>
      <c r="D4566" s="9" t="str">
        <f>IF(ISERROR(VLOOKUP(A4566,'entry data'!B:C,2,0)),"",VLOOKUP(A4566,'entry data'!B:C,2,0))</f>
        <v/>
      </c>
      <c r="E4566" s="9" t="str">
        <f>IF(ISERROR(VLOOKUP(A4566,'entry data'!B:E,4,0)),"",VLOOKUP(A4566,'entry data'!B:E,4,0))</f>
        <v/>
      </c>
      <c r="F4566" s="11" t="str">
        <f>IF(A4566="","",IF(ISERROR(VLOOKUP(A4566,'entry data'!B:F,5,0)),"",VLOOKUP(A4566,'entry data'!B:F,5,0)))</f>
        <v/>
      </c>
      <c r="G4566" s="12" t="str">
        <f>IF(A4566="","",IF(ISERROR(VLOOKUP(A4566,'entry data'!B:I,8,0)),"",VLOOKUP(A4566,'entry data'!B:I,7,0)))</f>
        <v/>
      </c>
      <c r="H4566" s="13" t="str">
        <f>IF(A4566="","",IF(B4566=1,VLOOKUP(A4566,'entry data'!B:D,3,0),I4565))</f>
        <v/>
      </c>
      <c r="I4566" s="14" t="str">
        <f>IF(A4566="","",IF(E4566="weekly",7,IF(E4566="fortnightly",14,IF(E4566="monthly",DATE(IF(MONTH(H4566)=12,YEAR(H4566)+1,YEAR(H4566)),VLOOKUP(MONTH(H4566),index!$D$2:$G$13,2,0),DAY(H4566)),
IF(E4566="quarterly",DATE(IF(MONTH(H4566)&gt;=10,YEAR(H4566)+1,YEAR(H4566)),VLOOKUP(MONTH(H4566),index!$D$2:$G$13,3,0),DAY(H4566)),
IF(E4566="halfyearly",DATE(IF(MONTH(H4566)&gt;=7,YEAR(H4566)+1,YEAR(H4566)),VLOOKUP(MONTH(H4566),index!$D$2:$G$13,4,0),DAY(H4566)),
DATE(YEAR(H4566)+1,MONTH(H4566),DAY(H4566)))))-H4566))+H4566)</f>
        <v/>
      </c>
      <c r="J4566" s="9" t="str">
        <f t="shared" si="442"/>
        <v/>
      </c>
      <c r="K4566" s="11" t="str">
        <f t="shared" si="443"/>
        <v/>
      </c>
      <c r="L4566" s="11" t="str">
        <f t="shared" si="444"/>
        <v/>
      </c>
      <c r="M4566" s="11" t="str">
        <f>IF(A4566="","",VLOOKUP(E4566,index!$A$1:$B$6,2,0)*K4566*G4566)</f>
        <v/>
      </c>
      <c r="N4566" s="11" t="str">
        <f>IF(A4566="","",-PMT(G4566*VLOOKUP(E4566,index!$A$1:$B$6,2,0),C4566,F4566,0,0))</f>
        <v/>
      </c>
      <c r="O4566" s="11" t="str">
        <f t="shared" si="445"/>
        <v/>
      </c>
      <c r="P4566" s="11" t="str">
        <f t="shared" si="446"/>
        <v/>
      </c>
    </row>
    <row r="4567" spans="1:16" x14ac:dyDescent="0.25">
      <c r="A4567" s="9" t="str">
        <f>IF(A4566="","",IF(B4566&lt;C4566,A4566,IF(A4566=MAX('entry data'!$B$8:$B$507),"",A4566+1)))</f>
        <v/>
      </c>
      <c r="B4567" s="9" t="str">
        <f t="shared" ref="B4567:B4630" si="447">IF(A4567="","",IF(B4566=C4566,1,B4566+1))</f>
        <v/>
      </c>
      <c r="C4567" s="9" t="str">
        <f>IF(ISERROR(VLOOKUP(A4567,'entry data'!B:G,6,0)),"",VLOOKUP(A4567,'entry data'!B:G,6,0))</f>
        <v/>
      </c>
      <c r="D4567" s="9" t="str">
        <f>IF(ISERROR(VLOOKUP(A4567,'entry data'!B:C,2,0)),"",VLOOKUP(A4567,'entry data'!B:C,2,0))</f>
        <v/>
      </c>
      <c r="E4567" s="9" t="str">
        <f>IF(ISERROR(VLOOKUP(A4567,'entry data'!B:E,4,0)),"",VLOOKUP(A4567,'entry data'!B:E,4,0))</f>
        <v/>
      </c>
      <c r="F4567" s="11" t="str">
        <f>IF(A4567="","",IF(ISERROR(VLOOKUP(A4567,'entry data'!B:F,5,0)),"",VLOOKUP(A4567,'entry data'!B:F,5,0)))</f>
        <v/>
      </c>
      <c r="G4567" s="12" t="str">
        <f>IF(A4567="","",IF(ISERROR(VLOOKUP(A4567,'entry data'!B:I,8,0)),"",VLOOKUP(A4567,'entry data'!B:I,7,0)))</f>
        <v/>
      </c>
      <c r="H4567" s="13" t="str">
        <f>IF(A4567="","",IF(B4567=1,VLOOKUP(A4567,'entry data'!B:D,3,0),I4566))</f>
        <v/>
      </c>
      <c r="I4567" s="14" t="str">
        <f>IF(A4567="","",IF(E4567="weekly",7,IF(E4567="fortnightly",14,IF(E4567="monthly",DATE(IF(MONTH(H4567)=12,YEAR(H4567)+1,YEAR(H4567)),VLOOKUP(MONTH(H4567),index!$D$2:$G$13,2,0),DAY(H4567)),
IF(E4567="quarterly",DATE(IF(MONTH(H4567)&gt;=10,YEAR(H4567)+1,YEAR(H4567)),VLOOKUP(MONTH(H4567),index!$D$2:$G$13,3,0),DAY(H4567)),
IF(E4567="halfyearly",DATE(IF(MONTH(H4567)&gt;=7,YEAR(H4567)+1,YEAR(H4567)),VLOOKUP(MONTH(H4567),index!$D$2:$G$13,4,0),DAY(H4567)),
DATE(YEAR(H4567)+1,MONTH(H4567),DAY(H4567)))))-H4567))+H4567)</f>
        <v/>
      </c>
      <c r="J4567" s="9" t="str">
        <f t="shared" ref="J4567:J4630" si="448">IF(A4567="","",IF(MONTH(I4567)&lt;10,YEAR(I4567)&amp;"-0"&amp;MONTH(I4567),YEAR(I4567)&amp;"-"&amp;MONTH(I4567)))</f>
        <v/>
      </c>
      <c r="K4567" s="11" t="str">
        <f t="shared" ref="K4567:K4630" si="449">IF(A4567="","",IF(B4567=1,F4567,O4566))</f>
        <v/>
      </c>
      <c r="L4567" s="11" t="str">
        <f t="shared" ref="L4567:L4630" si="450">IF(A4567="","",N4567-M4567)</f>
        <v/>
      </c>
      <c r="M4567" s="11" t="str">
        <f>IF(A4567="","",VLOOKUP(E4567,index!$A$1:$B$6,2,0)*K4567*G4567)</f>
        <v/>
      </c>
      <c r="N4567" s="11" t="str">
        <f>IF(A4567="","",-PMT(G4567*VLOOKUP(E4567,index!$A$1:$B$6,2,0),C4567,F4567,0,0))</f>
        <v/>
      </c>
      <c r="O4567" s="11" t="str">
        <f t="shared" ref="O4567:O4630" si="451">IF(A4567="","",K4567-L4567)</f>
        <v/>
      </c>
      <c r="P4567" s="11" t="str">
        <f t="shared" si="446"/>
        <v/>
      </c>
    </row>
    <row r="4568" spans="1:16" x14ac:dyDescent="0.25">
      <c r="A4568" s="9" t="str">
        <f>IF(A4567="","",IF(B4567&lt;C4567,A4567,IF(A4567=MAX('entry data'!$B$8:$B$507),"",A4567+1)))</f>
        <v/>
      </c>
      <c r="B4568" s="9" t="str">
        <f t="shared" si="447"/>
        <v/>
      </c>
      <c r="C4568" s="9" t="str">
        <f>IF(ISERROR(VLOOKUP(A4568,'entry data'!B:G,6,0)),"",VLOOKUP(A4568,'entry data'!B:G,6,0))</f>
        <v/>
      </c>
      <c r="D4568" s="9" t="str">
        <f>IF(ISERROR(VLOOKUP(A4568,'entry data'!B:C,2,0)),"",VLOOKUP(A4568,'entry data'!B:C,2,0))</f>
        <v/>
      </c>
      <c r="E4568" s="9" t="str">
        <f>IF(ISERROR(VLOOKUP(A4568,'entry data'!B:E,4,0)),"",VLOOKUP(A4568,'entry data'!B:E,4,0))</f>
        <v/>
      </c>
      <c r="F4568" s="11" t="str">
        <f>IF(A4568="","",IF(ISERROR(VLOOKUP(A4568,'entry data'!B:F,5,0)),"",VLOOKUP(A4568,'entry data'!B:F,5,0)))</f>
        <v/>
      </c>
      <c r="G4568" s="12" t="str">
        <f>IF(A4568="","",IF(ISERROR(VLOOKUP(A4568,'entry data'!B:I,8,0)),"",VLOOKUP(A4568,'entry data'!B:I,7,0)))</f>
        <v/>
      </c>
      <c r="H4568" s="13" t="str">
        <f>IF(A4568="","",IF(B4568=1,VLOOKUP(A4568,'entry data'!B:D,3,0),I4567))</f>
        <v/>
      </c>
      <c r="I4568" s="14" t="str">
        <f>IF(A4568="","",IF(E4568="weekly",7,IF(E4568="fortnightly",14,IF(E4568="monthly",DATE(IF(MONTH(H4568)=12,YEAR(H4568)+1,YEAR(H4568)),VLOOKUP(MONTH(H4568),index!$D$2:$G$13,2,0),DAY(H4568)),
IF(E4568="quarterly",DATE(IF(MONTH(H4568)&gt;=10,YEAR(H4568)+1,YEAR(H4568)),VLOOKUP(MONTH(H4568),index!$D$2:$G$13,3,0),DAY(H4568)),
IF(E4568="halfyearly",DATE(IF(MONTH(H4568)&gt;=7,YEAR(H4568)+1,YEAR(H4568)),VLOOKUP(MONTH(H4568),index!$D$2:$G$13,4,0),DAY(H4568)),
DATE(YEAR(H4568)+1,MONTH(H4568),DAY(H4568)))))-H4568))+H4568)</f>
        <v/>
      </c>
      <c r="J4568" s="9" t="str">
        <f t="shared" si="448"/>
        <v/>
      </c>
      <c r="K4568" s="11" t="str">
        <f t="shared" si="449"/>
        <v/>
      </c>
      <c r="L4568" s="11" t="str">
        <f t="shared" si="450"/>
        <v/>
      </c>
      <c r="M4568" s="11" t="str">
        <f>IF(A4568="","",VLOOKUP(E4568,index!$A$1:$B$6,2,0)*K4568*G4568)</f>
        <v/>
      </c>
      <c r="N4568" s="11" t="str">
        <f>IF(A4568="","",-PMT(G4568*VLOOKUP(E4568,index!$A$1:$B$6,2,0),C4568,F4568,0,0))</f>
        <v/>
      </c>
      <c r="O4568" s="11" t="str">
        <f t="shared" si="451"/>
        <v/>
      </c>
      <c r="P4568" s="11" t="str">
        <f t="shared" si="446"/>
        <v/>
      </c>
    </row>
    <row r="4569" spans="1:16" x14ac:dyDescent="0.25">
      <c r="A4569" s="9" t="str">
        <f>IF(A4568="","",IF(B4568&lt;C4568,A4568,IF(A4568=MAX('entry data'!$B$8:$B$507),"",A4568+1)))</f>
        <v/>
      </c>
      <c r="B4569" s="9" t="str">
        <f t="shared" si="447"/>
        <v/>
      </c>
      <c r="C4569" s="9" t="str">
        <f>IF(ISERROR(VLOOKUP(A4569,'entry data'!B:G,6,0)),"",VLOOKUP(A4569,'entry data'!B:G,6,0))</f>
        <v/>
      </c>
      <c r="D4569" s="9" t="str">
        <f>IF(ISERROR(VLOOKUP(A4569,'entry data'!B:C,2,0)),"",VLOOKUP(A4569,'entry data'!B:C,2,0))</f>
        <v/>
      </c>
      <c r="E4569" s="9" t="str">
        <f>IF(ISERROR(VLOOKUP(A4569,'entry data'!B:E,4,0)),"",VLOOKUP(A4569,'entry data'!B:E,4,0))</f>
        <v/>
      </c>
      <c r="F4569" s="11" t="str">
        <f>IF(A4569="","",IF(ISERROR(VLOOKUP(A4569,'entry data'!B:F,5,0)),"",VLOOKUP(A4569,'entry data'!B:F,5,0)))</f>
        <v/>
      </c>
      <c r="G4569" s="12" t="str">
        <f>IF(A4569="","",IF(ISERROR(VLOOKUP(A4569,'entry data'!B:I,8,0)),"",VLOOKUP(A4569,'entry data'!B:I,7,0)))</f>
        <v/>
      </c>
      <c r="H4569" s="13" t="str">
        <f>IF(A4569="","",IF(B4569=1,VLOOKUP(A4569,'entry data'!B:D,3,0),I4568))</f>
        <v/>
      </c>
      <c r="I4569" s="14" t="str">
        <f>IF(A4569="","",IF(E4569="weekly",7,IF(E4569="fortnightly",14,IF(E4569="monthly",DATE(IF(MONTH(H4569)=12,YEAR(H4569)+1,YEAR(H4569)),VLOOKUP(MONTH(H4569),index!$D$2:$G$13,2,0),DAY(H4569)),
IF(E4569="quarterly",DATE(IF(MONTH(H4569)&gt;=10,YEAR(H4569)+1,YEAR(H4569)),VLOOKUP(MONTH(H4569),index!$D$2:$G$13,3,0),DAY(H4569)),
IF(E4569="halfyearly",DATE(IF(MONTH(H4569)&gt;=7,YEAR(H4569)+1,YEAR(H4569)),VLOOKUP(MONTH(H4569),index!$D$2:$G$13,4,0),DAY(H4569)),
DATE(YEAR(H4569)+1,MONTH(H4569),DAY(H4569)))))-H4569))+H4569)</f>
        <v/>
      </c>
      <c r="J4569" s="9" t="str">
        <f t="shared" si="448"/>
        <v/>
      </c>
      <c r="K4569" s="11" t="str">
        <f t="shared" si="449"/>
        <v/>
      </c>
      <c r="L4569" s="11" t="str">
        <f t="shared" si="450"/>
        <v/>
      </c>
      <c r="M4569" s="11" t="str">
        <f>IF(A4569="","",VLOOKUP(E4569,index!$A$1:$B$6,2,0)*K4569*G4569)</f>
        <v/>
      </c>
      <c r="N4569" s="11" t="str">
        <f>IF(A4569="","",-PMT(G4569*VLOOKUP(E4569,index!$A$1:$B$6,2,0),C4569,F4569,0,0))</f>
        <v/>
      </c>
      <c r="O4569" s="11" t="str">
        <f t="shared" si="451"/>
        <v/>
      </c>
      <c r="P4569" s="11" t="str">
        <f t="shared" si="446"/>
        <v/>
      </c>
    </row>
    <row r="4570" spans="1:16" x14ac:dyDescent="0.25">
      <c r="A4570" s="9" t="str">
        <f>IF(A4569="","",IF(B4569&lt;C4569,A4569,IF(A4569=MAX('entry data'!$B$8:$B$507),"",A4569+1)))</f>
        <v/>
      </c>
      <c r="B4570" s="9" t="str">
        <f t="shared" si="447"/>
        <v/>
      </c>
      <c r="C4570" s="9" t="str">
        <f>IF(ISERROR(VLOOKUP(A4570,'entry data'!B:G,6,0)),"",VLOOKUP(A4570,'entry data'!B:G,6,0))</f>
        <v/>
      </c>
      <c r="D4570" s="9" t="str">
        <f>IF(ISERROR(VLOOKUP(A4570,'entry data'!B:C,2,0)),"",VLOOKUP(A4570,'entry data'!B:C,2,0))</f>
        <v/>
      </c>
      <c r="E4570" s="9" t="str">
        <f>IF(ISERROR(VLOOKUP(A4570,'entry data'!B:E,4,0)),"",VLOOKUP(A4570,'entry data'!B:E,4,0))</f>
        <v/>
      </c>
      <c r="F4570" s="11" t="str">
        <f>IF(A4570="","",IF(ISERROR(VLOOKUP(A4570,'entry data'!B:F,5,0)),"",VLOOKUP(A4570,'entry data'!B:F,5,0)))</f>
        <v/>
      </c>
      <c r="G4570" s="12" t="str">
        <f>IF(A4570="","",IF(ISERROR(VLOOKUP(A4570,'entry data'!B:I,8,0)),"",VLOOKUP(A4570,'entry data'!B:I,7,0)))</f>
        <v/>
      </c>
      <c r="H4570" s="13" t="str">
        <f>IF(A4570="","",IF(B4570=1,VLOOKUP(A4570,'entry data'!B:D,3,0),I4569))</f>
        <v/>
      </c>
      <c r="I4570" s="14" t="str">
        <f>IF(A4570="","",IF(E4570="weekly",7,IF(E4570="fortnightly",14,IF(E4570="monthly",DATE(IF(MONTH(H4570)=12,YEAR(H4570)+1,YEAR(H4570)),VLOOKUP(MONTH(H4570),index!$D$2:$G$13,2,0),DAY(H4570)),
IF(E4570="quarterly",DATE(IF(MONTH(H4570)&gt;=10,YEAR(H4570)+1,YEAR(H4570)),VLOOKUP(MONTH(H4570),index!$D$2:$G$13,3,0),DAY(H4570)),
IF(E4570="halfyearly",DATE(IF(MONTH(H4570)&gt;=7,YEAR(H4570)+1,YEAR(H4570)),VLOOKUP(MONTH(H4570),index!$D$2:$G$13,4,0),DAY(H4570)),
DATE(YEAR(H4570)+1,MONTH(H4570),DAY(H4570)))))-H4570))+H4570)</f>
        <v/>
      </c>
      <c r="J4570" s="9" t="str">
        <f t="shared" si="448"/>
        <v/>
      </c>
      <c r="K4570" s="11" t="str">
        <f t="shared" si="449"/>
        <v/>
      </c>
      <c r="L4570" s="11" t="str">
        <f t="shared" si="450"/>
        <v/>
      </c>
      <c r="M4570" s="11" t="str">
        <f>IF(A4570="","",VLOOKUP(E4570,index!$A$1:$B$6,2,0)*K4570*G4570)</f>
        <v/>
      </c>
      <c r="N4570" s="11" t="str">
        <f>IF(A4570="","",-PMT(G4570*VLOOKUP(E4570,index!$A$1:$B$6,2,0),C4570,F4570,0,0))</f>
        <v/>
      </c>
      <c r="O4570" s="11" t="str">
        <f t="shared" si="451"/>
        <v/>
      </c>
      <c r="P4570" s="11" t="str">
        <f t="shared" si="446"/>
        <v/>
      </c>
    </row>
    <row r="4571" spans="1:16" x14ac:dyDescent="0.25">
      <c r="A4571" s="9" t="str">
        <f>IF(A4570="","",IF(B4570&lt;C4570,A4570,IF(A4570=MAX('entry data'!$B$8:$B$507),"",A4570+1)))</f>
        <v/>
      </c>
      <c r="B4571" s="9" t="str">
        <f t="shared" si="447"/>
        <v/>
      </c>
      <c r="C4571" s="9" t="str">
        <f>IF(ISERROR(VLOOKUP(A4571,'entry data'!B:G,6,0)),"",VLOOKUP(A4571,'entry data'!B:G,6,0))</f>
        <v/>
      </c>
      <c r="D4571" s="9" t="str">
        <f>IF(ISERROR(VLOOKUP(A4571,'entry data'!B:C,2,0)),"",VLOOKUP(A4571,'entry data'!B:C,2,0))</f>
        <v/>
      </c>
      <c r="E4571" s="9" t="str">
        <f>IF(ISERROR(VLOOKUP(A4571,'entry data'!B:E,4,0)),"",VLOOKUP(A4571,'entry data'!B:E,4,0))</f>
        <v/>
      </c>
      <c r="F4571" s="11" t="str">
        <f>IF(A4571="","",IF(ISERROR(VLOOKUP(A4571,'entry data'!B:F,5,0)),"",VLOOKUP(A4571,'entry data'!B:F,5,0)))</f>
        <v/>
      </c>
      <c r="G4571" s="12" t="str">
        <f>IF(A4571="","",IF(ISERROR(VLOOKUP(A4571,'entry data'!B:I,8,0)),"",VLOOKUP(A4571,'entry data'!B:I,7,0)))</f>
        <v/>
      </c>
      <c r="H4571" s="13" t="str">
        <f>IF(A4571="","",IF(B4571=1,VLOOKUP(A4571,'entry data'!B:D,3,0),I4570))</f>
        <v/>
      </c>
      <c r="I4571" s="14" t="str">
        <f>IF(A4571="","",IF(E4571="weekly",7,IF(E4571="fortnightly",14,IF(E4571="monthly",DATE(IF(MONTH(H4571)=12,YEAR(H4571)+1,YEAR(H4571)),VLOOKUP(MONTH(H4571),index!$D$2:$G$13,2,0),DAY(H4571)),
IF(E4571="quarterly",DATE(IF(MONTH(H4571)&gt;=10,YEAR(H4571)+1,YEAR(H4571)),VLOOKUP(MONTH(H4571),index!$D$2:$G$13,3,0),DAY(H4571)),
IF(E4571="halfyearly",DATE(IF(MONTH(H4571)&gt;=7,YEAR(H4571)+1,YEAR(H4571)),VLOOKUP(MONTH(H4571),index!$D$2:$G$13,4,0),DAY(H4571)),
DATE(YEAR(H4571)+1,MONTH(H4571),DAY(H4571)))))-H4571))+H4571)</f>
        <v/>
      </c>
      <c r="J4571" s="9" t="str">
        <f t="shared" si="448"/>
        <v/>
      </c>
      <c r="K4571" s="11" t="str">
        <f t="shared" si="449"/>
        <v/>
      </c>
      <c r="L4571" s="11" t="str">
        <f t="shared" si="450"/>
        <v/>
      </c>
      <c r="M4571" s="11" t="str">
        <f>IF(A4571="","",VLOOKUP(E4571,index!$A$1:$B$6,2,0)*K4571*G4571)</f>
        <v/>
      </c>
      <c r="N4571" s="11" t="str">
        <f>IF(A4571="","",-PMT(G4571*VLOOKUP(E4571,index!$A$1:$B$6,2,0),C4571,F4571,0,0))</f>
        <v/>
      </c>
      <c r="O4571" s="11" t="str">
        <f t="shared" si="451"/>
        <v/>
      </c>
      <c r="P4571" s="11" t="str">
        <f t="shared" si="446"/>
        <v/>
      </c>
    </row>
    <row r="4572" spans="1:16" x14ac:dyDescent="0.25">
      <c r="A4572" s="9" t="str">
        <f>IF(A4571="","",IF(B4571&lt;C4571,A4571,IF(A4571=MAX('entry data'!$B$8:$B$507),"",A4571+1)))</f>
        <v/>
      </c>
      <c r="B4572" s="9" t="str">
        <f t="shared" si="447"/>
        <v/>
      </c>
      <c r="C4572" s="9" t="str">
        <f>IF(ISERROR(VLOOKUP(A4572,'entry data'!B:G,6,0)),"",VLOOKUP(A4572,'entry data'!B:G,6,0))</f>
        <v/>
      </c>
      <c r="D4572" s="9" t="str">
        <f>IF(ISERROR(VLOOKUP(A4572,'entry data'!B:C,2,0)),"",VLOOKUP(A4572,'entry data'!B:C,2,0))</f>
        <v/>
      </c>
      <c r="E4572" s="9" t="str">
        <f>IF(ISERROR(VLOOKUP(A4572,'entry data'!B:E,4,0)),"",VLOOKUP(A4572,'entry data'!B:E,4,0))</f>
        <v/>
      </c>
      <c r="F4572" s="11" t="str">
        <f>IF(A4572="","",IF(ISERROR(VLOOKUP(A4572,'entry data'!B:F,5,0)),"",VLOOKUP(A4572,'entry data'!B:F,5,0)))</f>
        <v/>
      </c>
      <c r="G4572" s="12" t="str">
        <f>IF(A4572="","",IF(ISERROR(VLOOKUP(A4572,'entry data'!B:I,8,0)),"",VLOOKUP(A4572,'entry data'!B:I,7,0)))</f>
        <v/>
      </c>
      <c r="H4572" s="13" t="str">
        <f>IF(A4572="","",IF(B4572=1,VLOOKUP(A4572,'entry data'!B:D,3,0),I4571))</f>
        <v/>
      </c>
      <c r="I4572" s="14" t="str">
        <f>IF(A4572="","",IF(E4572="weekly",7,IF(E4572="fortnightly",14,IF(E4572="monthly",DATE(IF(MONTH(H4572)=12,YEAR(H4572)+1,YEAR(H4572)),VLOOKUP(MONTH(H4572),index!$D$2:$G$13,2,0),DAY(H4572)),
IF(E4572="quarterly",DATE(IF(MONTH(H4572)&gt;=10,YEAR(H4572)+1,YEAR(H4572)),VLOOKUP(MONTH(H4572),index!$D$2:$G$13,3,0),DAY(H4572)),
IF(E4572="halfyearly",DATE(IF(MONTH(H4572)&gt;=7,YEAR(H4572)+1,YEAR(H4572)),VLOOKUP(MONTH(H4572),index!$D$2:$G$13,4,0),DAY(H4572)),
DATE(YEAR(H4572)+1,MONTH(H4572),DAY(H4572)))))-H4572))+H4572)</f>
        <v/>
      </c>
      <c r="J4572" s="9" t="str">
        <f t="shared" si="448"/>
        <v/>
      </c>
      <c r="K4572" s="11" t="str">
        <f t="shared" si="449"/>
        <v/>
      </c>
      <c r="L4572" s="11" t="str">
        <f t="shared" si="450"/>
        <v/>
      </c>
      <c r="M4572" s="11" t="str">
        <f>IF(A4572="","",VLOOKUP(E4572,index!$A$1:$B$6,2,0)*K4572*G4572)</f>
        <v/>
      </c>
      <c r="N4572" s="11" t="str">
        <f>IF(A4572="","",-PMT(G4572*VLOOKUP(E4572,index!$A$1:$B$6,2,0),C4572,F4572,0,0))</f>
        <v/>
      </c>
      <c r="O4572" s="11" t="str">
        <f t="shared" si="451"/>
        <v/>
      </c>
      <c r="P4572" s="11" t="str">
        <f t="shared" si="446"/>
        <v/>
      </c>
    </row>
    <row r="4573" spans="1:16" x14ac:dyDescent="0.25">
      <c r="A4573" s="9" t="str">
        <f>IF(A4572="","",IF(B4572&lt;C4572,A4572,IF(A4572=MAX('entry data'!$B$8:$B$507),"",A4572+1)))</f>
        <v/>
      </c>
      <c r="B4573" s="9" t="str">
        <f t="shared" si="447"/>
        <v/>
      </c>
      <c r="C4573" s="9" t="str">
        <f>IF(ISERROR(VLOOKUP(A4573,'entry data'!B:G,6,0)),"",VLOOKUP(A4573,'entry data'!B:G,6,0))</f>
        <v/>
      </c>
      <c r="D4573" s="9" t="str">
        <f>IF(ISERROR(VLOOKUP(A4573,'entry data'!B:C,2,0)),"",VLOOKUP(A4573,'entry data'!B:C,2,0))</f>
        <v/>
      </c>
      <c r="E4573" s="9" t="str">
        <f>IF(ISERROR(VLOOKUP(A4573,'entry data'!B:E,4,0)),"",VLOOKUP(A4573,'entry data'!B:E,4,0))</f>
        <v/>
      </c>
      <c r="F4573" s="11" t="str">
        <f>IF(A4573="","",IF(ISERROR(VLOOKUP(A4573,'entry data'!B:F,5,0)),"",VLOOKUP(A4573,'entry data'!B:F,5,0)))</f>
        <v/>
      </c>
      <c r="G4573" s="12" t="str">
        <f>IF(A4573="","",IF(ISERROR(VLOOKUP(A4573,'entry data'!B:I,8,0)),"",VLOOKUP(A4573,'entry data'!B:I,7,0)))</f>
        <v/>
      </c>
      <c r="H4573" s="13" t="str">
        <f>IF(A4573="","",IF(B4573=1,VLOOKUP(A4573,'entry data'!B:D,3,0),I4572))</f>
        <v/>
      </c>
      <c r="I4573" s="14" t="str">
        <f>IF(A4573="","",IF(E4573="weekly",7,IF(E4573="fortnightly",14,IF(E4573="monthly",DATE(IF(MONTH(H4573)=12,YEAR(H4573)+1,YEAR(H4573)),VLOOKUP(MONTH(H4573),index!$D$2:$G$13,2,0),DAY(H4573)),
IF(E4573="quarterly",DATE(IF(MONTH(H4573)&gt;=10,YEAR(H4573)+1,YEAR(H4573)),VLOOKUP(MONTH(H4573),index!$D$2:$G$13,3,0),DAY(H4573)),
IF(E4573="halfyearly",DATE(IF(MONTH(H4573)&gt;=7,YEAR(H4573)+1,YEAR(H4573)),VLOOKUP(MONTH(H4573),index!$D$2:$G$13,4,0),DAY(H4573)),
DATE(YEAR(H4573)+1,MONTH(H4573),DAY(H4573)))))-H4573))+H4573)</f>
        <v/>
      </c>
      <c r="J4573" s="9" t="str">
        <f t="shared" si="448"/>
        <v/>
      </c>
      <c r="K4573" s="11" t="str">
        <f t="shared" si="449"/>
        <v/>
      </c>
      <c r="L4573" s="11" t="str">
        <f t="shared" si="450"/>
        <v/>
      </c>
      <c r="M4573" s="11" t="str">
        <f>IF(A4573="","",VLOOKUP(E4573,index!$A$1:$B$6,2,0)*K4573*G4573)</f>
        <v/>
      </c>
      <c r="N4573" s="11" t="str">
        <f>IF(A4573="","",-PMT(G4573*VLOOKUP(E4573,index!$A$1:$B$6,2,0),C4573,F4573,0,0))</f>
        <v/>
      </c>
      <c r="O4573" s="11" t="str">
        <f t="shared" si="451"/>
        <v/>
      </c>
      <c r="P4573" s="11" t="str">
        <f t="shared" si="446"/>
        <v/>
      </c>
    </row>
    <row r="4574" spans="1:16" x14ac:dyDescent="0.25">
      <c r="A4574" s="9" t="str">
        <f>IF(A4573="","",IF(B4573&lt;C4573,A4573,IF(A4573=MAX('entry data'!$B$8:$B$507),"",A4573+1)))</f>
        <v/>
      </c>
      <c r="B4574" s="9" t="str">
        <f t="shared" si="447"/>
        <v/>
      </c>
      <c r="C4574" s="9" t="str">
        <f>IF(ISERROR(VLOOKUP(A4574,'entry data'!B:G,6,0)),"",VLOOKUP(A4574,'entry data'!B:G,6,0))</f>
        <v/>
      </c>
      <c r="D4574" s="9" t="str">
        <f>IF(ISERROR(VLOOKUP(A4574,'entry data'!B:C,2,0)),"",VLOOKUP(A4574,'entry data'!B:C,2,0))</f>
        <v/>
      </c>
      <c r="E4574" s="9" t="str">
        <f>IF(ISERROR(VLOOKUP(A4574,'entry data'!B:E,4,0)),"",VLOOKUP(A4574,'entry data'!B:E,4,0))</f>
        <v/>
      </c>
      <c r="F4574" s="11" t="str">
        <f>IF(A4574="","",IF(ISERROR(VLOOKUP(A4574,'entry data'!B:F,5,0)),"",VLOOKUP(A4574,'entry data'!B:F,5,0)))</f>
        <v/>
      </c>
      <c r="G4574" s="12" t="str">
        <f>IF(A4574="","",IF(ISERROR(VLOOKUP(A4574,'entry data'!B:I,8,0)),"",VLOOKUP(A4574,'entry data'!B:I,7,0)))</f>
        <v/>
      </c>
      <c r="H4574" s="13" t="str">
        <f>IF(A4574="","",IF(B4574=1,VLOOKUP(A4574,'entry data'!B:D,3,0),I4573))</f>
        <v/>
      </c>
      <c r="I4574" s="14" t="str">
        <f>IF(A4574="","",IF(E4574="weekly",7,IF(E4574="fortnightly",14,IF(E4574="monthly",DATE(IF(MONTH(H4574)=12,YEAR(H4574)+1,YEAR(H4574)),VLOOKUP(MONTH(H4574),index!$D$2:$G$13,2,0),DAY(H4574)),
IF(E4574="quarterly",DATE(IF(MONTH(H4574)&gt;=10,YEAR(H4574)+1,YEAR(H4574)),VLOOKUP(MONTH(H4574),index!$D$2:$G$13,3,0),DAY(H4574)),
IF(E4574="halfyearly",DATE(IF(MONTH(H4574)&gt;=7,YEAR(H4574)+1,YEAR(H4574)),VLOOKUP(MONTH(H4574),index!$D$2:$G$13,4,0),DAY(H4574)),
DATE(YEAR(H4574)+1,MONTH(H4574),DAY(H4574)))))-H4574))+H4574)</f>
        <v/>
      </c>
      <c r="J4574" s="9" t="str">
        <f t="shared" si="448"/>
        <v/>
      </c>
      <c r="K4574" s="11" t="str">
        <f t="shared" si="449"/>
        <v/>
      </c>
      <c r="L4574" s="11" t="str">
        <f t="shared" si="450"/>
        <v/>
      </c>
      <c r="M4574" s="11" t="str">
        <f>IF(A4574="","",VLOOKUP(E4574,index!$A$1:$B$6,2,0)*K4574*G4574)</f>
        <v/>
      </c>
      <c r="N4574" s="11" t="str">
        <f>IF(A4574="","",-PMT(G4574*VLOOKUP(E4574,index!$A$1:$B$6,2,0),C4574,F4574,0,0))</f>
        <v/>
      </c>
      <c r="O4574" s="11" t="str">
        <f t="shared" si="451"/>
        <v/>
      </c>
      <c r="P4574" s="11" t="str">
        <f t="shared" si="446"/>
        <v/>
      </c>
    </row>
    <row r="4575" spans="1:16" x14ac:dyDescent="0.25">
      <c r="A4575" s="9" t="str">
        <f>IF(A4574="","",IF(B4574&lt;C4574,A4574,IF(A4574=MAX('entry data'!$B$8:$B$507),"",A4574+1)))</f>
        <v/>
      </c>
      <c r="B4575" s="9" t="str">
        <f t="shared" si="447"/>
        <v/>
      </c>
      <c r="C4575" s="9" t="str">
        <f>IF(ISERROR(VLOOKUP(A4575,'entry data'!B:G,6,0)),"",VLOOKUP(A4575,'entry data'!B:G,6,0))</f>
        <v/>
      </c>
      <c r="D4575" s="9" t="str">
        <f>IF(ISERROR(VLOOKUP(A4575,'entry data'!B:C,2,0)),"",VLOOKUP(A4575,'entry data'!B:C,2,0))</f>
        <v/>
      </c>
      <c r="E4575" s="9" t="str">
        <f>IF(ISERROR(VLOOKUP(A4575,'entry data'!B:E,4,0)),"",VLOOKUP(A4575,'entry data'!B:E,4,0))</f>
        <v/>
      </c>
      <c r="F4575" s="11" t="str">
        <f>IF(A4575="","",IF(ISERROR(VLOOKUP(A4575,'entry data'!B:F,5,0)),"",VLOOKUP(A4575,'entry data'!B:F,5,0)))</f>
        <v/>
      </c>
      <c r="G4575" s="12" t="str">
        <f>IF(A4575="","",IF(ISERROR(VLOOKUP(A4575,'entry data'!B:I,8,0)),"",VLOOKUP(A4575,'entry data'!B:I,7,0)))</f>
        <v/>
      </c>
      <c r="H4575" s="13" t="str">
        <f>IF(A4575="","",IF(B4575=1,VLOOKUP(A4575,'entry data'!B:D,3,0),I4574))</f>
        <v/>
      </c>
      <c r="I4575" s="14" t="str">
        <f>IF(A4575="","",IF(E4575="weekly",7,IF(E4575="fortnightly",14,IF(E4575="monthly",DATE(IF(MONTH(H4575)=12,YEAR(H4575)+1,YEAR(H4575)),VLOOKUP(MONTH(H4575),index!$D$2:$G$13,2,0),DAY(H4575)),
IF(E4575="quarterly",DATE(IF(MONTH(H4575)&gt;=10,YEAR(H4575)+1,YEAR(H4575)),VLOOKUP(MONTH(H4575),index!$D$2:$G$13,3,0),DAY(H4575)),
IF(E4575="halfyearly",DATE(IF(MONTH(H4575)&gt;=7,YEAR(H4575)+1,YEAR(H4575)),VLOOKUP(MONTH(H4575),index!$D$2:$G$13,4,0),DAY(H4575)),
DATE(YEAR(H4575)+1,MONTH(H4575),DAY(H4575)))))-H4575))+H4575)</f>
        <v/>
      </c>
      <c r="J4575" s="9" t="str">
        <f t="shared" si="448"/>
        <v/>
      </c>
      <c r="K4575" s="11" t="str">
        <f t="shared" si="449"/>
        <v/>
      </c>
      <c r="L4575" s="11" t="str">
        <f t="shared" si="450"/>
        <v/>
      </c>
      <c r="M4575" s="11" t="str">
        <f>IF(A4575="","",VLOOKUP(E4575,index!$A$1:$B$6,2,0)*K4575*G4575)</f>
        <v/>
      </c>
      <c r="N4575" s="11" t="str">
        <f>IF(A4575="","",-PMT(G4575*VLOOKUP(E4575,index!$A$1:$B$6,2,0),C4575,F4575,0,0))</f>
        <v/>
      </c>
      <c r="O4575" s="11" t="str">
        <f t="shared" si="451"/>
        <v/>
      </c>
      <c r="P4575" s="11" t="str">
        <f t="shared" si="446"/>
        <v/>
      </c>
    </row>
    <row r="4576" spans="1:16" x14ac:dyDescent="0.25">
      <c r="A4576" s="9" t="str">
        <f>IF(A4575="","",IF(B4575&lt;C4575,A4575,IF(A4575=MAX('entry data'!$B$8:$B$507),"",A4575+1)))</f>
        <v/>
      </c>
      <c r="B4576" s="9" t="str">
        <f t="shared" si="447"/>
        <v/>
      </c>
      <c r="C4576" s="9" t="str">
        <f>IF(ISERROR(VLOOKUP(A4576,'entry data'!B:G,6,0)),"",VLOOKUP(A4576,'entry data'!B:G,6,0))</f>
        <v/>
      </c>
      <c r="D4576" s="9" t="str">
        <f>IF(ISERROR(VLOOKUP(A4576,'entry data'!B:C,2,0)),"",VLOOKUP(A4576,'entry data'!B:C,2,0))</f>
        <v/>
      </c>
      <c r="E4576" s="9" t="str">
        <f>IF(ISERROR(VLOOKUP(A4576,'entry data'!B:E,4,0)),"",VLOOKUP(A4576,'entry data'!B:E,4,0))</f>
        <v/>
      </c>
      <c r="F4576" s="11" t="str">
        <f>IF(A4576="","",IF(ISERROR(VLOOKUP(A4576,'entry data'!B:F,5,0)),"",VLOOKUP(A4576,'entry data'!B:F,5,0)))</f>
        <v/>
      </c>
      <c r="G4576" s="12" t="str">
        <f>IF(A4576="","",IF(ISERROR(VLOOKUP(A4576,'entry data'!B:I,8,0)),"",VLOOKUP(A4576,'entry data'!B:I,7,0)))</f>
        <v/>
      </c>
      <c r="H4576" s="13" t="str">
        <f>IF(A4576="","",IF(B4576=1,VLOOKUP(A4576,'entry data'!B:D,3,0),I4575))</f>
        <v/>
      </c>
      <c r="I4576" s="14" t="str">
        <f>IF(A4576="","",IF(E4576="weekly",7,IF(E4576="fortnightly",14,IF(E4576="monthly",DATE(IF(MONTH(H4576)=12,YEAR(H4576)+1,YEAR(H4576)),VLOOKUP(MONTH(H4576),index!$D$2:$G$13,2,0),DAY(H4576)),
IF(E4576="quarterly",DATE(IF(MONTH(H4576)&gt;=10,YEAR(H4576)+1,YEAR(H4576)),VLOOKUP(MONTH(H4576),index!$D$2:$G$13,3,0),DAY(H4576)),
IF(E4576="halfyearly",DATE(IF(MONTH(H4576)&gt;=7,YEAR(H4576)+1,YEAR(H4576)),VLOOKUP(MONTH(H4576),index!$D$2:$G$13,4,0),DAY(H4576)),
DATE(YEAR(H4576)+1,MONTH(H4576),DAY(H4576)))))-H4576))+H4576)</f>
        <v/>
      </c>
      <c r="J4576" s="9" t="str">
        <f t="shared" si="448"/>
        <v/>
      </c>
      <c r="K4576" s="11" t="str">
        <f t="shared" si="449"/>
        <v/>
      </c>
      <c r="L4576" s="11" t="str">
        <f t="shared" si="450"/>
        <v/>
      </c>
      <c r="M4576" s="11" t="str">
        <f>IF(A4576="","",VLOOKUP(E4576,index!$A$1:$B$6,2,0)*K4576*G4576)</f>
        <v/>
      </c>
      <c r="N4576" s="11" t="str">
        <f>IF(A4576="","",-PMT(G4576*VLOOKUP(E4576,index!$A$1:$B$6,2,0),C4576,F4576,0,0))</f>
        <v/>
      </c>
      <c r="O4576" s="11" t="str">
        <f t="shared" si="451"/>
        <v/>
      </c>
      <c r="P4576" s="11" t="str">
        <f t="shared" si="446"/>
        <v/>
      </c>
    </row>
    <row r="4577" spans="1:16" x14ac:dyDescent="0.25">
      <c r="A4577" s="9" t="str">
        <f>IF(A4576="","",IF(B4576&lt;C4576,A4576,IF(A4576=MAX('entry data'!$B$8:$B$507),"",A4576+1)))</f>
        <v/>
      </c>
      <c r="B4577" s="9" t="str">
        <f t="shared" si="447"/>
        <v/>
      </c>
      <c r="C4577" s="9" t="str">
        <f>IF(ISERROR(VLOOKUP(A4577,'entry data'!B:G,6,0)),"",VLOOKUP(A4577,'entry data'!B:G,6,0))</f>
        <v/>
      </c>
      <c r="D4577" s="9" t="str">
        <f>IF(ISERROR(VLOOKUP(A4577,'entry data'!B:C,2,0)),"",VLOOKUP(A4577,'entry data'!B:C,2,0))</f>
        <v/>
      </c>
      <c r="E4577" s="9" t="str">
        <f>IF(ISERROR(VLOOKUP(A4577,'entry data'!B:E,4,0)),"",VLOOKUP(A4577,'entry data'!B:E,4,0))</f>
        <v/>
      </c>
      <c r="F4577" s="11" t="str">
        <f>IF(A4577="","",IF(ISERROR(VLOOKUP(A4577,'entry data'!B:F,5,0)),"",VLOOKUP(A4577,'entry data'!B:F,5,0)))</f>
        <v/>
      </c>
      <c r="G4577" s="12" t="str">
        <f>IF(A4577="","",IF(ISERROR(VLOOKUP(A4577,'entry data'!B:I,8,0)),"",VLOOKUP(A4577,'entry data'!B:I,7,0)))</f>
        <v/>
      </c>
      <c r="H4577" s="13" t="str">
        <f>IF(A4577="","",IF(B4577=1,VLOOKUP(A4577,'entry data'!B:D,3,0),I4576))</f>
        <v/>
      </c>
      <c r="I4577" s="14" t="str">
        <f>IF(A4577="","",IF(E4577="weekly",7,IF(E4577="fortnightly",14,IF(E4577="monthly",DATE(IF(MONTH(H4577)=12,YEAR(H4577)+1,YEAR(H4577)),VLOOKUP(MONTH(H4577),index!$D$2:$G$13,2,0),DAY(H4577)),
IF(E4577="quarterly",DATE(IF(MONTH(H4577)&gt;=10,YEAR(H4577)+1,YEAR(H4577)),VLOOKUP(MONTH(H4577),index!$D$2:$G$13,3,0),DAY(H4577)),
IF(E4577="halfyearly",DATE(IF(MONTH(H4577)&gt;=7,YEAR(H4577)+1,YEAR(H4577)),VLOOKUP(MONTH(H4577),index!$D$2:$G$13,4,0),DAY(H4577)),
DATE(YEAR(H4577)+1,MONTH(H4577),DAY(H4577)))))-H4577))+H4577)</f>
        <v/>
      </c>
      <c r="J4577" s="9" t="str">
        <f t="shared" si="448"/>
        <v/>
      </c>
      <c r="K4577" s="11" t="str">
        <f t="shared" si="449"/>
        <v/>
      </c>
      <c r="L4577" s="11" t="str">
        <f t="shared" si="450"/>
        <v/>
      </c>
      <c r="M4577" s="11" t="str">
        <f>IF(A4577="","",VLOOKUP(E4577,index!$A$1:$B$6,2,0)*K4577*G4577)</f>
        <v/>
      </c>
      <c r="N4577" s="11" t="str">
        <f>IF(A4577="","",-PMT(G4577*VLOOKUP(E4577,index!$A$1:$B$6,2,0),C4577,F4577,0,0))</f>
        <v/>
      </c>
      <c r="O4577" s="11" t="str">
        <f t="shared" si="451"/>
        <v/>
      </c>
      <c r="P4577" s="11" t="str">
        <f t="shared" si="446"/>
        <v/>
      </c>
    </row>
    <row r="4578" spans="1:16" x14ac:dyDescent="0.25">
      <c r="A4578" s="9" t="str">
        <f>IF(A4577="","",IF(B4577&lt;C4577,A4577,IF(A4577=MAX('entry data'!$B$8:$B$507),"",A4577+1)))</f>
        <v/>
      </c>
      <c r="B4578" s="9" t="str">
        <f t="shared" si="447"/>
        <v/>
      </c>
      <c r="C4578" s="9" t="str">
        <f>IF(ISERROR(VLOOKUP(A4578,'entry data'!B:G,6,0)),"",VLOOKUP(A4578,'entry data'!B:G,6,0))</f>
        <v/>
      </c>
      <c r="D4578" s="9" t="str">
        <f>IF(ISERROR(VLOOKUP(A4578,'entry data'!B:C,2,0)),"",VLOOKUP(A4578,'entry data'!B:C,2,0))</f>
        <v/>
      </c>
      <c r="E4578" s="9" t="str">
        <f>IF(ISERROR(VLOOKUP(A4578,'entry data'!B:E,4,0)),"",VLOOKUP(A4578,'entry data'!B:E,4,0))</f>
        <v/>
      </c>
      <c r="F4578" s="11" t="str">
        <f>IF(A4578="","",IF(ISERROR(VLOOKUP(A4578,'entry data'!B:F,5,0)),"",VLOOKUP(A4578,'entry data'!B:F,5,0)))</f>
        <v/>
      </c>
      <c r="G4578" s="12" t="str">
        <f>IF(A4578="","",IF(ISERROR(VLOOKUP(A4578,'entry data'!B:I,8,0)),"",VLOOKUP(A4578,'entry data'!B:I,7,0)))</f>
        <v/>
      </c>
      <c r="H4578" s="13" t="str">
        <f>IF(A4578="","",IF(B4578=1,VLOOKUP(A4578,'entry data'!B:D,3,0),I4577))</f>
        <v/>
      </c>
      <c r="I4578" s="14" t="str">
        <f>IF(A4578="","",IF(E4578="weekly",7,IF(E4578="fortnightly",14,IF(E4578="monthly",DATE(IF(MONTH(H4578)=12,YEAR(H4578)+1,YEAR(H4578)),VLOOKUP(MONTH(H4578),index!$D$2:$G$13,2,0),DAY(H4578)),
IF(E4578="quarterly",DATE(IF(MONTH(H4578)&gt;=10,YEAR(H4578)+1,YEAR(H4578)),VLOOKUP(MONTH(H4578),index!$D$2:$G$13,3,0),DAY(H4578)),
IF(E4578="halfyearly",DATE(IF(MONTH(H4578)&gt;=7,YEAR(H4578)+1,YEAR(H4578)),VLOOKUP(MONTH(H4578),index!$D$2:$G$13,4,0),DAY(H4578)),
DATE(YEAR(H4578)+1,MONTH(H4578),DAY(H4578)))))-H4578))+H4578)</f>
        <v/>
      </c>
      <c r="J4578" s="9" t="str">
        <f t="shared" si="448"/>
        <v/>
      </c>
      <c r="K4578" s="11" t="str">
        <f t="shared" si="449"/>
        <v/>
      </c>
      <c r="L4578" s="11" t="str">
        <f t="shared" si="450"/>
        <v/>
      </c>
      <c r="M4578" s="11" t="str">
        <f>IF(A4578="","",VLOOKUP(E4578,index!$A$1:$B$6,2,0)*K4578*G4578)</f>
        <v/>
      </c>
      <c r="N4578" s="11" t="str">
        <f>IF(A4578="","",-PMT(G4578*VLOOKUP(E4578,index!$A$1:$B$6,2,0),C4578,F4578,0,0))</f>
        <v/>
      </c>
      <c r="O4578" s="11" t="str">
        <f t="shared" si="451"/>
        <v/>
      </c>
      <c r="P4578" s="11" t="str">
        <f t="shared" si="446"/>
        <v/>
      </c>
    </row>
    <row r="4579" spans="1:16" x14ac:dyDescent="0.25">
      <c r="A4579" s="9" t="str">
        <f>IF(A4578="","",IF(B4578&lt;C4578,A4578,IF(A4578=MAX('entry data'!$B$8:$B$507),"",A4578+1)))</f>
        <v/>
      </c>
      <c r="B4579" s="9" t="str">
        <f t="shared" si="447"/>
        <v/>
      </c>
      <c r="C4579" s="9" t="str">
        <f>IF(ISERROR(VLOOKUP(A4579,'entry data'!B:G,6,0)),"",VLOOKUP(A4579,'entry data'!B:G,6,0))</f>
        <v/>
      </c>
      <c r="D4579" s="9" t="str">
        <f>IF(ISERROR(VLOOKUP(A4579,'entry data'!B:C,2,0)),"",VLOOKUP(A4579,'entry data'!B:C,2,0))</f>
        <v/>
      </c>
      <c r="E4579" s="9" t="str">
        <f>IF(ISERROR(VLOOKUP(A4579,'entry data'!B:E,4,0)),"",VLOOKUP(A4579,'entry data'!B:E,4,0))</f>
        <v/>
      </c>
      <c r="F4579" s="11" t="str">
        <f>IF(A4579="","",IF(ISERROR(VLOOKUP(A4579,'entry data'!B:F,5,0)),"",VLOOKUP(A4579,'entry data'!B:F,5,0)))</f>
        <v/>
      </c>
      <c r="G4579" s="12" t="str">
        <f>IF(A4579="","",IF(ISERROR(VLOOKUP(A4579,'entry data'!B:I,8,0)),"",VLOOKUP(A4579,'entry data'!B:I,7,0)))</f>
        <v/>
      </c>
      <c r="H4579" s="13" t="str">
        <f>IF(A4579="","",IF(B4579=1,VLOOKUP(A4579,'entry data'!B:D,3,0),I4578))</f>
        <v/>
      </c>
      <c r="I4579" s="14" t="str">
        <f>IF(A4579="","",IF(E4579="weekly",7,IF(E4579="fortnightly",14,IF(E4579="monthly",DATE(IF(MONTH(H4579)=12,YEAR(H4579)+1,YEAR(H4579)),VLOOKUP(MONTH(H4579),index!$D$2:$G$13,2,0),DAY(H4579)),
IF(E4579="quarterly",DATE(IF(MONTH(H4579)&gt;=10,YEAR(H4579)+1,YEAR(H4579)),VLOOKUP(MONTH(H4579),index!$D$2:$G$13,3,0),DAY(H4579)),
IF(E4579="halfyearly",DATE(IF(MONTH(H4579)&gt;=7,YEAR(H4579)+1,YEAR(H4579)),VLOOKUP(MONTH(H4579),index!$D$2:$G$13,4,0),DAY(H4579)),
DATE(YEAR(H4579)+1,MONTH(H4579),DAY(H4579)))))-H4579))+H4579)</f>
        <v/>
      </c>
      <c r="J4579" s="9" t="str">
        <f t="shared" si="448"/>
        <v/>
      </c>
      <c r="K4579" s="11" t="str">
        <f t="shared" si="449"/>
        <v/>
      </c>
      <c r="L4579" s="11" t="str">
        <f t="shared" si="450"/>
        <v/>
      </c>
      <c r="M4579" s="11" t="str">
        <f>IF(A4579="","",VLOOKUP(E4579,index!$A$1:$B$6,2,0)*K4579*G4579)</f>
        <v/>
      </c>
      <c r="N4579" s="11" t="str">
        <f>IF(A4579="","",-PMT(G4579*VLOOKUP(E4579,index!$A$1:$B$6,2,0),C4579,F4579,0,0))</f>
        <v/>
      </c>
      <c r="O4579" s="11" t="str">
        <f t="shared" si="451"/>
        <v/>
      </c>
      <c r="P4579" s="11" t="str">
        <f t="shared" si="446"/>
        <v/>
      </c>
    </row>
    <row r="4580" spans="1:16" x14ac:dyDescent="0.25">
      <c r="A4580" s="9" t="str">
        <f>IF(A4579="","",IF(B4579&lt;C4579,A4579,IF(A4579=MAX('entry data'!$B$8:$B$507),"",A4579+1)))</f>
        <v/>
      </c>
      <c r="B4580" s="9" t="str">
        <f t="shared" si="447"/>
        <v/>
      </c>
      <c r="C4580" s="9" t="str">
        <f>IF(ISERROR(VLOOKUP(A4580,'entry data'!B:G,6,0)),"",VLOOKUP(A4580,'entry data'!B:G,6,0))</f>
        <v/>
      </c>
      <c r="D4580" s="9" t="str">
        <f>IF(ISERROR(VLOOKUP(A4580,'entry data'!B:C,2,0)),"",VLOOKUP(A4580,'entry data'!B:C,2,0))</f>
        <v/>
      </c>
      <c r="E4580" s="9" t="str">
        <f>IF(ISERROR(VLOOKUP(A4580,'entry data'!B:E,4,0)),"",VLOOKUP(A4580,'entry data'!B:E,4,0))</f>
        <v/>
      </c>
      <c r="F4580" s="11" t="str">
        <f>IF(A4580="","",IF(ISERROR(VLOOKUP(A4580,'entry data'!B:F,5,0)),"",VLOOKUP(A4580,'entry data'!B:F,5,0)))</f>
        <v/>
      </c>
      <c r="G4580" s="12" t="str">
        <f>IF(A4580="","",IF(ISERROR(VLOOKUP(A4580,'entry data'!B:I,8,0)),"",VLOOKUP(A4580,'entry data'!B:I,7,0)))</f>
        <v/>
      </c>
      <c r="H4580" s="13" t="str">
        <f>IF(A4580="","",IF(B4580=1,VLOOKUP(A4580,'entry data'!B:D,3,0),I4579))</f>
        <v/>
      </c>
      <c r="I4580" s="14" t="str">
        <f>IF(A4580="","",IF(E4580="weekly",7,IF(E4580="fortnightly",14,IF(E4580="monthly",DATE(IF(MONTH(H4580)=12,YEAR(H4580)+1,YEAR(H4580)),VLOOKUP(MONTH(H4580),index!$D$2:$G$13,2,0),DAY(H4580)),
IF(E4580="quarterly",DATE(IF(MONTH(H4580)&gt;=10,YEAR(H4580)+1,YEAR(H4580)),VLOOKUP(MONTH(H4580),index!$D$2:$G$13,3,0),DAY(H4580)),
IF(E4580="halfyearly",DATE(IF(MONTH(H4580)&gt;=7,YEAR(H4580)+1,YEAR(H4580)),VLOOKUP(MONTH(H4580),index!$D$2:$G$13,4,0),DAY(H4580)),
DATE(YEAR(H4580)+1,MONTH(H4580),DAY(H4580)))))-H4580))+H4580)</f>
        <v/>
      </c>
      <c r="J4580" s="9" t="str">
        <f t="shared" si="448"/>
        <v/>
      </c>
      <c r="K4580" s="11" t="str">
        <f t="shared" si="449"/>
        <v/>
      </c>
      <c r="L4580" s="11" t="str">
        <f t="shared" si="450"/>
        <v/>
      </c>
      <c r="M4580" s="11" t="str">
        <f>IF(A4580="","",VLOOKUP(E4580,index!$A$1:$B$6,2,0)*K4580*G4580)</f>
        <v/>
      </c>
      <c r="N4580" s="11" t="str">
        <f>IF(A4580="","",-PMT(G4580*VLOOKUP(E4580,index!$A$1:$B$6,2,0),C4580,F4580,0,0))</f>
        <v/>
      </c>
      <c r="O4580" s="11" t="str">
        <f t="shared" si="451"/>
        <v/>
      </c>
      <c r="P4580" s="11" t="str">
        <f t="shared" si="446"/>
        <v/>
      </c>
    </row>
    <row r="4581" spans="1:16" x14ac:dyDescent="0.25">
      <c r="A4581" s="9" t="str">
        <f>IF(A4580="","",IF(B4580&lt;C4580,A4580,IF(A4580=MAX('entry data'!$B$8:$B$507),"",A4580+1)))</f>
        <v/>
      </c>
      <c r="B4581" s="9" t="str">
        <f t="shared" si="447"/>
        <v/>
      </c>
      <c r="C4581" s="9" t="str">
        <f>IF(ISERROR(VLOOKUP(A4581,'entry data'!B:G,6,0)),"",VLOOKUP(A4581,'entry data'!B:G,6,0))</f>
        <v/>
      </c>
      <c r="D4581" s="9" t="str">
        <f>IF(ISERROR(VLOOKUP(A4581,'entry data'!B:C,2,0)),"",VLOOKUP(A4581,'entry data'!B:C,2,0))</f>
        <v/>
      </c>
      <c r="E4581" s="9" t="str">
        <f>IF(ISERROR(VLOOKUP(A4581,'entry data'!B:E,4,0)),"",VLOOKUP(A4581,'entry data'!B:E,4,0))</f>
        <v/>
      </c>
      <c r="F4581" s="11" t="str">
        <f>IF(A4581="","",IF(ISERROR(VLOOKUP(A4581,'entry data'!B:F,5,0)),"",VLOOKUP(A4581,'entry data'!B:F,5,0)))</f>
        <v/>
      </c>
      <c r="G4581" s="12" t="str">
        <f>IF(A4581="","",IF(ISERROR(VLOOKUP(A4581,'entry data'!B:I,8,0)),"",VLOOKUP(A4581,'entry data'!B:I,7,0)))</f>
        <v/>
      </c>
      <c r="H4581" s="13" t="str">
        <f>IF(A4581="","",IF(B4581=1,VLOOKUP(A4581,'entry data'!B:D,3,0),I4580))</f>
        <v/>
      </c>
      <c r="I4581" s="14" t="str">
        <f>IF(A4581="","",IF(E4581="weekly",7,IF(E4581="fortnightly",14,IF(E4581="monthly",DATE(IF(MONTH(H4581)=12,YEAR(H4581)+1,YEAR(H4581)),VLOOKUP(MONTH(H4581),index!$D$2:$G$13,2,0),DAY(H4581)),
IF(E4581="quarterly",DATE(IF(MONTH(H4581)&gt;=10,YEAR(H4581)+1,YEAR(H4581)),VLOOKUP(MONTH(H4581),index!$D$2:$G$13,3,0),DAY(H4581)),
IF(E4581="halfyearly",DATE(IF(MONTH(H4581)&gt;=7,YEAR(H4581)+1,YEAR(H4581)),VLOOKUP(MONTH(H4581),index!$D$2:$G$13,4,0),DAY(H4581)),
DATE(YEAR(H4581)+1,MONTH(H4581),DAY(H4581)))))-H4581))+H4581)</f>
        <v/>
      </c>
      <c r="J4581" s="9" t="str">
        <f t="shared" si="448"/>
        <v/>
      </c>
      <c r="K4581" s="11" t="str">
        <f t="shared" si="449"/>
        <v/>
      </c>
      <c r="L4581" s="11" t="str">
        <f t="shared" si="450"/>
        <v/>
      </c>
      <c r="M4581" s="11" t="str">
        <f>IF(A4581="","",VLOOKUP(E4581,index!$A$1:$B$6,2,0)*K4581*G4581)</f>
        <v/>
      </c>
      <c r="N4581" s="11" t="str">
        <f>IF(A4581="","",-PMT(G4581*VLOOKUP(E4581,index!$A$1:$B$6,2,0),C4581,F4581,0,0))</f>
        <v/>
      </c>
      <c r="O4581" s="11" t="str">
        <f t="shared" si="451"/>
        <v/>
      </c>
      <c r="P4581" s="11" t="str">
        <f t="shared" si="446"/>
        <v/>
      </c>
    </row>
    <row r="4582" spans="1:16" x14ac:dyDescent="0.25">
      <c r="A4582" s="9" t="str">
        <f>IF(A4581="","",IF(B4581&lt;C4581,A4581,IF(A4581=MAX('entry data'!$B$8:$B$507),"",A4581+1)))</f>
        <v/>
      </c>
      <c r="B4582" s="9" t="str">
        <f t="shared" si="447"/>
        <v/>
      </c>
      <c r="C4582" s="9" t="str">
        <f>IF(ISERROR(VLOOKUP(A4582,'entry data'!B:G,6,0)),"",VLOOKUP(A4582,'entry data'!B:G,6,0))</f>
        <v/>
      </c>
      <c r="D4582" s="9" t="str">
        <f>IF(ISERROR(VLOOKUP(A4582,'entry data'!B:C,2,0)),"",VLOOKUP(A4582,'entry data'!B:C,2,0))</f>
        <v/>
      </c>
      <c r="E4582" s="9" t="str">
        <f>IF(ISERROR(VLOOKUP(A4582,'entry data'!B:E,4,0)),"",VLOOKUP(A4582,'entry data'!B:E,4,0))</f>
        <v/>
      </c>
      <c r="F4582" s="11" t="str">
        <f>IF(A4582="","",IF(ISERROR(VLOOKUP(A4582,'entry data'!B:F,5,0)),"",VLOOKUP(A4582,'entry data'!B:F,5,0)))</f>
        <v/>
      </c>
      <c r="G4582" s="12" t="str">
        <f>IF(A4582="","",IF(ISERROR(VLOOKUP(A4582,'entry data'!B:I,8,0)),"",VLOOKUP(A4582,'entry data'!B:I,7,0)))</f>
        <v/>
      </c>
      <c r="H4582" s="13" t="str">
        <f>IF(A4582="","",IF(B4582=1,VLOOKUP(A4582,'entry data'!B:D,3,0),I4581))</f>
        <v/>
      </c>
      <c r="I4582" s="14" t="str">
        <f>IF(A4582="","",IF(E4582="weekly",7,IF(E4582="fortnightly",14,IF(E4582="monthly",DATE(IF(MONTH(H4582)=12,YEAR(H4582)+1,YEAR(H4582)),VLOOKUP(MONTH(H4582),index!$D$2:$G$13,2,0),DAY(H4582)),
IF(E4582="quarterly",DATE(IF(MONTH(H4582)&gt;=10,YEAR(H4582)+1,YEAR(H4582)),VLOOKUP(MONTH(H4582),index!$D$2:$G$13,3,0),DAY(H4582)),
IF(E4582="halfyearly",DATE(IF(MONTH(H4582)&gt;=7,YEAR(H4582)+1,YEAR(H4582)),VLOOKUP(MONTH(H4582),index!$D$2:$G$13,4,0),DAY(H4582)),
DATE(YEAR(H4582)+1,MONTH(H4582),DAY(H4582)))))-H4582))+H4582)</f>
        <v/>
      </c>
      <c r="J4582" s="9" t="str">
        <f t="shared" si="448"/>
        <v/>
      </c>
      <c r="K4582" s="11" t="str">
        <f t="shared" si="449"/>
        <v/>
      </c>
      <c r="L4582" s="11" t="str">
        <f t="shared" si="450"/>
        <v/>
      </c>
      <c r="M4582" s="11" t="str">
        <f>IF(A4582="","",VLOOKUP(E4582,index!$A$1:$B$6,2,0)*K4582*G4582)</f>
        <v/>
      </c>
      <c r="N4582" s="11" t="str">
        <f>IF(A4582="","",-PMT(G4582*VLOOKUP(E4582,index!$A$1:$B$6,2,0),C4582,F4582,0,0))</f>
        <v/>
      </c>
      <c r="O4582" s="11" t="str">
        <f t="shared" si="451"/>
        <v/>
      </c>
      <c r="P4582" s="11" t="str">
        <f t="shared" si="446"/>
        <v/>
      </c>
    </row>
    <row r="4583" spans="1:16" x14ac:dyDescent="0.25">
      <c r="A4583" s="9" t="str">
        <f>IF(A4582="","",IF(B4582&lt;C4582,A4582,IF(A4582=MAX('entry data'!$B$8:$B$507),"",A4582+1)))</f>
        <v/>
      </c>
      <c r="B4583" s="9" t="str">
        <f t="shared" si="447"/>
        <v/>
      </c>
      <c r="C4583" s="9" t="str">
        <f>IF(ISERROR(VLOOKUP(A4583,'entry data'!B:G,6,0)),"",VLOOKUP(A4583,'entry data'!B:G,6,0))</f>
        <v/>
      </c>
      <c r="D4583" s="9" t="str">
        <f>IF(ISERROR(VLOOKUP(A4583,'entry data'!B:C,2,0)),"",VLOOKUP(A4583,'entry data'!B:C,2,0))</f>
        <v/>
      </c>
      <c r="E4583" s="9" t="str">
        <f>IF(ISERROR(VLOOKUP(A4583,'entry data'!B:E,4,0)),"",VLOOKUP(A4583,'entry data'!B:E,4,0))</f>
        <v/>
      </c>
      <c r="F4583" s="11" t="str">
        <f>IF(A4583="","",IF(ISERROR(VLOOKUP(A4583,'entry data'!B:F,5,0)),"",VLOOKUP(A4583,'entry data'!B:F,5,0)))</f>
        <v/>
      </c>
      <c r="G4583" s="12" t="str">
        <f>IF(A4583="","",IF(ISERROR(VLOOKUP(A4583,'entry data'!B:I,8,0)),"",VLOOKUP(A4583,'entry data'!B:I,7,0)))</f>
        <v/>
      </c>
      <c r="H4583" s="13" t="str">
        <f>IF(A4583="","",IF(B4583=1,VLOOKUP(A4583,'entry data'!B:D,3,0),I4582))</f>
        <v/>
      </c>
      <c r="I4583" s="14" t="str">
        <f>IF(A4583="","",IF(E4583="weekly",7,IF(E4583="fortnightly",14,IF(E4583="monthly",DATE(IF(MONTH(H4583)=12,YEAR(H4583)+1,YEAR(H4583)),VLOOKUP(MONTH(H4583),index!$D$2:$G$13,2,0),DAY(H4583)),
IF(E4583="quarterly",DATE(IF(MONTH(H4583)&gt;=10,YEAR(H4583)+1,YEAR(H4583)),VLOOKUP(MONTH(H4583),index!$D$2:$G$13,3,0),DAY(H4583)),
IF(E4583="halfyearly",DATE(IF(MONTH(H4583)&gt;=7,YEAR(H4583)+1,YEAR(H4583)),VLOOKUP(MONTH(H4583),index!$D$2:$G$13,4,0),DAY(H4583)),
DATE(YEAR(H4583)+1,MONTH(H4583),DAY(H4583)))))-H4583))+H4583)</f>
        <v/>
      </c>
      <c r="J4583" s="9" t="str">
        <f t="shared" si="448"/>
        <v/>
      </c>
      <c r="K4583" s="11" t="str">
        <f t="shared" si="449"/>
        <v/>
      </c>
      <c r="L4583" s="11" t="str">
        <f t="shared" si="450"/>
        <v/>
      </c>
      <c r="M4583" s="11" t="str">
        <f>IF(A4583="","",VLOOKUP(E4583,index!$A$1:$B$6,2,0)*K4583*G4583)</f>
        <v/>
      </c>
      <c r="N4583" s="11" t="str">
        <f>IF(A4583="","",-PMT(G4583*VLOOKUP(E4583,index!$A$1:$B$6,2,0),C4583,F4583,0,0))</f>
        <v/>
      </c>
      <c r="O4583" s="11" t="str">
        <f t="shared" si="451"/>
        <v/>
      </c>
      <c r="P4583" s="11" t="str">
        <f t="shared" si="446"/>
        <v/>
      </c>
    </row>
    <row r="4584" spans="1:16" x14ac:dyDescent="0.25">
      <c r="A4584" s="9" t="str">
        <f>IF(A4583="","",IF(B4583&lt;C4583,A4583,IF(A4583=MAX('entry data'!$B$8:$B$507),"",A4583+1)))</f>
        <v/>
      </c>
      <c r="B4584" s="9" t="str">
        <f t="shared" si="447"/>
        <v/>
      </c>
      <c r="C4584" s="9" t="str">
        <f>IF(ISERROR(VLOOKUP(A4584,'entry data'!B:G,6,0)),"",VLOOKUP(A4584,'entry data'!B:G,6,0))</f>
        <v/>
      </c>
      <c r="D4584" s="9" t="str">
        <f>IF(ISERROR(VLOOKUP(A4584,'entry data'!B:C,2,0)),"",VLOOKUP(A4584,'entry data'!B:C,2,0))</f>
        <v/>
      </c>
      <c r="E4584" s="9" t="str">
        <f>IF(ISERROR(VLOOKUP(A4584,'entry data'!B:E,4,0)),"",VLOOKUP(A4584,'entry data'!B:E,4,0))</f>
        <v/>
      </c>
      <c r="F4584" s="11" t="str">
        <f>IF(A4584="","",IF(ISERROR(VLOOKUP(A4584,'entry data'!B:F,5,0)),"",VLOOKUP(A4584,'entry data'!B:F,5,0)))</f>
        <v/>
      </c>
      <c r="G4584" s="12" t="str">
        <f>IF(A4584="","",IF(ISERROR(VLOOKUP(A4584,'entry data'!B:I,8,0)),"",VLOOKUP(A4584,'entry data'!B:I,7,0)))</f>
        <v/>
      </c>
      <c r="H4584" s="13" t="str">
        <f>IF(A4584="","",IF(B4584=1,VLOOKUP(A4584,'entry data'!B:D,3,0),I4583))</f>
        <v/>
      </c>
      <c r="I4584" s="14" t="str">
        <f>IF(A4584="","",IF(E4584="weekly",7,IF(E4584="fortnightly",14,IF(E4584="monthly",DATE(IF(MONTH(H4584)=12,YEAR(H4584)+1,YEAR(H4584)),VLOOKUP(MONTH(H4584),index!$D$2:$G$13,2,0),DAY(H4584)),
IF(E4584="quarterly",DATE(IF(MONTH(H4584)&gt;=10,YEAR(H4584)+1,YEAR(H4584)),VLOOKUP(MONTH(H4584),index!$D$2:$G$13,3,0),DAY(H4584)),
IF(E4584="halfyearly",DATE(IF(MONTH(H4584)&gt;=7,YEAR(H4584)+1,YEAR(H4584)),VLOOKUP(MONTH(H4584),index!$D$2:$G$13,4,0),DAY(H4584)),
DATE(YEAR(H4584)+1,MONTH(H4584),DAY(H4584)))))-H4584))+H4584)</f>
        <v/>
      </c>
      <c r="J4584" s="9" t="str">
        <f t="shared" si="448"/>
        <v/>
      </c>
      <c r="K4584" s="11" t="str">
        <f t="shared" si="449"/>
        <v/>
      </c>
      <c r="L4584" s="11" t="str">
        <f t="shared" si="450"/>
        <v/>
      </c>
      <c r="M4584" s="11" t="str">
        <f>IF(A4584="","",VLOOKUP(E4584,index!$A$1:$B$6,2,0)*K4584*G4584)</f>
        <v/>
      </c>
      <c r="N4584" s="11" t="str">
        <f>IF(A4584="","",-PMT(G4584*VLOOKUP(E4584,index!$A$1:$B$6,2,0),C4584,F4584,0,0))</f>
        <v/>
      </c>
      <c r="O4584" s="11" t="str">
        <f t="shared" si="451"/>
        <v/>
      </c>
      <c r="P4584" s="11" t="str">
        <f t="shared" si="446"/>
        <v/>
      </c>
    </row>
    <row r="4585" spans="1:16" x14ac:dyDescent="0.25">
      <c r="A4585" s="9" t="str">
        <f>IF(A4584="","",IF(B4584&lt;C4584,A4584,IF(A4584=MAX('entry data'!$B$8:$B$507),"",A4584+1)))</f>
        <v/>
      </c>
      <c r="B4585" s="9" t="str">
        <f t="shared" si="447"/>
        <v/>
      </c>
      <c r="C4585" s="9" t="str">
        <f>IF(ISERROR(VLOOKUP(A4585,'entry data'!B:G,6,0)),"",VLOOKUP(A4585,'entry data'!B:G,6,0))</f>
        <v/>
      </c>
      <c r="D4585" s="9" t="str">
        <f>IF(ISERROR(VLOOKUP(A4585,'entry data'!B:C,2,0)),"",VLOOKUP(A4585,'entry data'!B:C,2,0))</f>
        <v/>
      </c>
      <c r="E4585" s="9" t="str">
        <f>IF(ISERROR(VLOOKUP(A4585,'entry data'!B:E,4,0)),"",VLOOKUP(A4585,'entry data'!B:E,4,0))</f>
        <v/>
      </c>
      <c r="F4585" s="11" t="str">
        <f>IF(A4585="","",IF(ISERROR(VLOOKUP(A4585,'entry data'!B:F,5,0)),"",VLOOKUP(A4585,'entry data'!B:F,5,0)))</f>
        <v/>
      </c>
      <c r="G4585" s="12" t="str">
        <f>IF(A4585="","",IF(ISERROR(VLOOKUP(A4585,'entry data'!B:I,8,0)),"",VLOOKUP(A4585,'entry data'!B:I,7,0)))</f>
        <v/>
      </c>
      <c r="H4585" s="13" t="str">
        <f>IF(A4585="","",IF(B4585=1,VLOOKUP(A4585,'entry data'!B:D,3,0),I4584))</f>
        <v/>
      </c>
      <c r="I4585" s="14" t="str">
        <f>IF(A4585="","",IF(E4585="weekly",7,IF(E4585="fortnightly",14,IF(E4585="monthly",DATE(IF(MONTH(H4585)=12,YEAR(H4585)+1,YEAR(H4585)),VLOOKUP(MONTH(H4585),index!$D$2:$G$13,2,0),DAY(H4585)),
IF(E4585="quarterly",DATE(IF(MONTH(H4585)&gt;=10,YEAR(H4585)+1,YEAR(H4585)),VLOOKUP(MONTH(H4585),index!$D$2:$G$13,3,0),DAY(H4585)),
IF(E4585="halfyearly",DATE(IF(MONTH(H4585)&gt;=7,YEAR(H4585)+1,YEAR(H4585)),VLOOKUP(MONTH(H4585),index!$D$2:$G$13,4,0),DAY(H4585)),
DATE(YEAR(H4585)+1,MONTH(H4585),DAY(H4585)))))-H4585))+H4585)</f>
        <v/>
      </c>
      <c r="J4585" s="9" t="str">
        <f t="shared" si="448"/>
        <v/>
      </c>
      <c r="K4585" s="11" t="str">
        <f t="shared" si="449"/>
        <v/>
      </c>
      <c r="L4585" s="11" t="str">
        <f t="shared" si="450"/>
        <v/>
      </c>
      <c r="M4585" s="11" t="str">
        <f>IF(A4585="","",VLOOKUP(E4585,index!$A$1:$B$6,2,0)*K4585*G4585)</f>
        <v/>
      </c>
      <c r="N4585" s="11" t="str">
        <f>IF(A4585="","",-PMT(G4585*VLOOKUP(E4585,index!$A$1:$B$6,2,0),C4585,F4585,0,0))</f>
        <v/>
      </c>
      <c r="O4585" s="11" t="str">
        <f t="shared" si="451"/>
        <v/>
      </c>
      <c r="P4585" s="11" t="str">
        <f t="shared" si="446"/>
        <v/>
      </c>
    </row>
    <row r="4586" spans="1:16" x14ac:dyDescent="0.25">
      <c r="A4586" s="9" t="str">
        <f>IF(A4585="","",IF(B4585&lt;C4585,A4585,IF(A4585=MAX('entry data'!$B$8:$B$507),"",A4585+1)))</f>
        <v/>
      </c>
      <c r="B4586" s="9" t="str">
        <f t="shared" si="447"/>
        <v/>
      </c>
      <c r="C4586" s="9" t="str">
        <f>IF(ISERROR(VLOOKUP(A4586,'entry data'!B:G,6,0)),"",VLOOKUP(A4586,'entry data'!B:G,6,0))</f>
        <v/>
      </c>
      <c r="D4586" s="9" t="str">
        <f>IF(ISERROR(VLOOKUP(A4586,'entry data'!B:C,2,0)),"",VLOOKUP(A4586,'entry data'!B:C,2,0))</f>
        <v/>
      </c>
      <c r="E4586" s="9" t="str">
        <f>IF(ISERROR(VLOOKUP(A4586,'entry data'!B:E,4,0)),"",VLOOKUP(A4586,'entry data'!B:E,4,0))</f>
        <v/>
      </c>
      <c r="F4586" s="11" t="str">
        <f>IF(A4586="","",IF(ISERROR(VLOOKUP(A4586,'entry data'!B:F,5,0)),"",VLOOKUP(A4586,'entry data'!B:F,5,0)))</f>
        <v/>
      </c>
      <c r="G4586" s="12" t="str">
        <f>IF(A4586="","",IF(ISERROR(VLOOKUP(A4586,'entry data'!B:I,8,0)),"",VLOOKUP(A4586,'entry data'!B:I,7,0)))</f>
        <v/>
      </c>
      <c r="H4586" s="13" t="str">
        <f>IF(A4586="","",IF(B4586=1,VLOOKUP(A4586,'entry data'!B:D,3,0),I4585))</f>
        <v/>
      </c>
      <c r="I4586" s="14" t="str">
        <f>IF(A4586="","",IF(E4586="weekly",7,IF(E4586="fortnightly",14,IF(E4586="monthly",DATE(IF(MONTH(H4586)=12,YEAR(H4586)+1,YEAR(H4586)),VLOOKUP(MONTH(H4586),index!$D$2:$G$13,2,0),DAY(H4586)),
IF(E4586="quarterly",DATE(IF(MONTH(H4586)&gt;=10,YEAR(H4586)+1,YEAR(H4586)),VLOOKUP(MONTH(H4586),index!$D$2:$G$13,3,0),DAY(H4586)),
IF(E4586="halfyearly",DATE(IF(MONTH(H4586)&gt;=7,YEAR(H4586)+1,YEAR(H4586)),VLOOKUP(MONTH(H4586),index!$D$2:$G$13,4,0),DAY(H4586)),
DATE(YEAR(H4586)+1,MONTH(H4586),DAY(H4586)))))-H4586))+H4586)</f>
        <v/>
      </c>
      <c r="J4586" s="9" t="str">
        <f t="shared" si="448"/>
        <v/>
      </c>
      <c r="K4586" s="11" t="str">
        <f t="shared" si="449"/>
        <v/>
      </c>
      <c r="L4586" s="11" t="str">
        <f t="shared" si="450"/>
        <v/>
      </c>
      <c r="M4586" s="11" t="str">
        <f>IF(A4586="","",VLOOKUP(E4586,index!$A$1:$B$6,2,0)*K4586*G4586)</f>
        <v/>
      </c>
      <c r="N4586" s="11" t="str">
        <f>IF(A4586="","",-PMT(G4586*VLOOKUP(E4586,index!$A$1:$B$6,2,0),C4586,F4586,0,0))</f>
        <v/>
      </c>
      <c r="O4586" s="11" t="str">
        <f t="shared" si="451"/>
        <v/>
      </c>
      <c r="P4586" s="11" t="str">
        <f t="shared" si="446"/>
        <v/>
      </c>
    </row>
    <row r="4587" spans="1:16" x14ac:dyDescent="0.25">
      <c r="A4587" s="9" t="str">
        <f>IF(A4586="","",IF(B4586&lt;C4586,A4586,IF(A4586=MAX('entry data'!$B$8:$B$507),"",A4586+1)))</f>
        <v/>
      </c>
      <c r="B4587" s="9" t="str">
        <f t="shared" si="447"/>
        <v/>
      </c>
      <c r="C4587" s="9" t="str">
        <f>IF(ISERROR(VLOOKUP(A4587,'entry data'!B:G,6,0)),"",VLOOKUP(A4587,'entry data'!B:G,6,0))</f>
        <v/>
      </c>
      <c r="D4587" s="9" t="str">
        <f>IF(ISERROR(VLOOKUP(A4587,'entry data'!B:C,2,0)),"",VLOOKUP(A4587,'entry data'!B:C,2,0))</f>
        <v/>
      </c>
      <c r="E4587" s="9" t="str">
        <f>IF(ISERROR(VLOOKUP(A4587,'entry data'!B:E,4,0)),"",VLOOKUP(A4587,'entry data'!B:E,4,0))</f>
        <v/>
      </c>
      <c r="F4587" s="11" t="str">
        <f>IF(A4587="","",IF(ISERROR(VLOOKUP(A4587,'entry data'!B:F,5,0)),"",VLOOKUP(A4587,'entry data'!B:F,5,0)))</f>
        <v/>
      </c>
      <c r="G4587" s="12" t="str">
        <f>IF(A4587="","",IF(ISERROR(VLOOKUP(A4587,'entry data'!B:I,8,0)),"",VLOOKUP(A4587,'entry data'!B:I,7,0)))</f>
        <v/>
      </c>
      <c r="H4587" s="13" t="str">
        <f>IF(A4587="","",IF(B4587=1,VLOOKUP(A4587,'entry data'!B:D,3,0),I4586))</f>
        <v/>
      </c>
      <c r="I4587" s="14" t="str">
        <f>IF(A4587="","",IF(E4587="weekly",7,IF(E4587="fortnightly",14,IF(E4587="monthly",DATE(IF(MONTH(H4587)=12,YEAR(H4587)+1,YEAR(H4587)),VLOOKUP(MONTH(H4587),index!$D$2:$G$13,2,0),DAY(H4587)),
IF(E4587="quarterly",DATE(IF(MONTH(H4587)&gt;=10,YEAR(H4587)+1,YEAR(H4587)),VLOOKUP(MONTH(H4587),index!$D$2:$G$13,3,0),DAY(H4587)),
IF(E4587="halfyearly",DATE(IF(MONTH(H4587)&gt;=7,YEAR(H4587)+1,YEAR(H4587)),VLOOKUP(MONTH(H4587),index!$D$2:$G$13,4,0),DAY(H4587)),
DATE(YEAR(H4587)+1,MONTH(H4587),DAY(H4587)))))-H4587))+H4587)</f>
        <v/>
      </c>
      <c r="J4587" s="9" t="str">
        <f t="shared" si="448"/>
        <v/>
      </c>
      <c r="K4587" s="11" t="str">
        <f t="shared" si="449"/>
        <v/>
      </c>
      <c r="L4587" s="11" t="str">
        <f t="shared" si="450"/>
        <v/>
      </c>
      <c r="M4587" s="11" t="str">
        <f>IF(A4587="","",VLOOKUP(E4587,index!$A$1:$B$6,2,0)*K4587*G4587)</f>
        <v/>
      </c>
      <c r="N4587" s="11" t="str">
        <f>IF(A4587="","",-PMT(G4587*VLOOKUP(E4587,index!$A$1:$B$6,2,0),C4587,F4587,0,0))</f>
        <v/>
      </c>
      <c r="O4587" s="11" t="str">
        <f t="shared" si="451"/>
        <v/>
      </c>
      <c r="P4587" s="11" t="str">
        <f t="shared" si="446"/>
        <v/>
      </c>
    </row>
    <row r="4588" spans="1:16" x14ac:dyDescent="0.25">
      <c r="A4588" s="9" t="str">
        <f>IF(A4587="","",IF(B4587&lt;C4587,A4587,IF(A4587=MAX('entry data'!$B$8:$B$507),"",A4587+1)))</f>
        <v/>
      </c>
      <c r="B4588" s="9" t="str">
        <f t="shared" si="447"/>
        <v/>
      </c>
      <c r="C4588" s="9" t="str">
        <f>IF(ISERROR(VLOOKUP(A4588,'entry data'!B:G,6,0)),"",VLOOKUP(A4588,'entry data'!B:G,6,0))</f>
        <v/>
      </c>
      <c r="D4588" s="9" t="str">
        <f>IF(ISERROR(VLOOKUP(A4588,'entry data'!B:C,2,0)),"",VLOOKUP(A4588,'entry data'!B:C,2,0))</f>
        <v/>
      </c>
      <c r="E4588" s="9" t="str">
        <f>IF(ISERROR(VLOOKUP(A4588,'entry data'!B:E,4,0)),"",VLOOKUP(A4588,'entry data'!B:E,4,0))</f>
        <v/>
      </c>
      <c r="F4588" s="11" t="str">
        <f>IF(A4588="","",IF(ISERROR(VLOOKUP(A4588,'entry data'!B:F,5,0)),"",VLOOKUP(A4588,'entry data'!B:F,5,0)))</f>
        <v/>
      </c>
      <c r="G4588" s="12" t="str">
        <f>IF(A4588="","",IF(ISERROR(VLOOKUP(A4588,'entry data'!B:I,8,0)),"",VLOOKUP(A4588,'entry data'!B:I,7,0)))</f>
        <v/>
      </c>
      <c r="H4588" s="13" t="str">
        <f>IF(A4588="","",IF(B4588=1,VLOOKUP(A4588,'entry data'!B:D,3,0),I4587))</f>
        <v/>
      </c>
      <c r="I4588" s="14" t="str">
        <f>IF(A4588="","",IF(E4588="weekly",7,IF(E4588="fortnightly",14,IF(E4588="monthly",DATE(IF(MONTH(H4588)=12,YEAR(H4588)+1,YEAR(H4588)),VLOOKUP(MONTH(H4588),index!$D$2:$G$13,2,0),DAY(H4588)),
IF(E4588="quarterly",DATE(IF(MONTH(H4588)&gt;=10,YEAR(H4588)+1,YEAR(H4588)),VLOOKUP(MONTH(H4588),index!$D$2:$G$13,3,0),DAY(H4588)),
IF(E4588="halfyearly",DATE(IF(MONTH(H4588)&gt;=7,YEAR(H4588)+1,YEAR(H4588)),VLOOKUP(MONTH(H4588),index!$D$2:$G$13,4,0),DAY(H4588)),
DATE(YEAR(H4588)+1,MONTH(H4588),DAY(H4588)))))-H4588))+H4588)</f>
        <v/>
      </c>
      <c r="J4588" s="9" t="str">
        <f t="shared" si="448"/>
        <v/>
      </c>
      <c r="K4588" s="11" t="str">
        <f t="shared" si="449"/>
        <v/>
      </c>
      <c r="L4588" s="11" t="str">
        <f t="shared" si="450"/>
        <v/>
      </c>
      <c r="M4588" s="11" t="str">
        <f>IF(A4588="","",VLOOKUP(E4588,index!$A$1:$B$6,2,0)*K4588*G4588)</f>
        <v/>
      </c>
      <c r="N4588" s="11" t="str">
        <f>IF(A4588="","",-PMT(G4588*VLOOKUP(E4588,index!$A$1:$B$6,2,0),C4588,F4588,0,0))</f>
        <v/>
      </c>
      <c r="O4588" s="11" t="str">
        <f t="shared" si="451"/>
        <v/>
      </c>
      <c r="P4588" s="11" t="str">
        <f t="shared" si="446"/>
        <v/>
      </c>
    </row>
    <row r="4589" spans="1:16" x14ac:dyDescent="0.25">
      <c r="A4589" s="9" t="str">
        <f>IF(A4588="","",IF(B4588&lt;C4588,A4588,IF(A4588=MAX('entry data'!$B$8:$B$507),"",A4588+1)))</f>
        <v/>
      </c>
      <c r="B4589" s="9" t="str">
        <f t="shared" si="447"/>
        <v/>
      </c>
      <c r="C4589" s="9" t="str">
        <f>IF(ISERROR(VLOOKUP(A4589,'entry data'!B:G,6,0)),"",VLOOKUP(A4589,'entry data'!B:G,6,0))</f>
        <v/>
      </c>
      <c r="D4589" s="9" t="str">
        <f>IF(ISERROR(VLOOKUP(A4589,'entry data'!B:C,2,0)),"",VLOOKUP(A4589,'entry data'!B:C,2,0))</f>
        <v/>
      </c>
      <c r="E4589" s="9" t="str">
        <f>IF(ISERROR(VLOOKUP(A4589,'entry data'!B:E,4,0)),"",VLOOKUP(A4589,'entry data'!B:E,4,0))</f>
        <v/>
      </c>
      <c r="F4589" s="11" t="str">
        <f>IF(A4589="","",IF(ISERROR(VLOOKUP(A4589,'entry data'!B:F,5,0)),"",VLOOKUP(A4589,'entry data'!B:F,5,0)))</f>
        <v/>
      </c>
      <c r="G4589" s="12" t="str">
        <f>IF(A4589="","",IF(ISERROR(VLOOKUP(A4589,'entry data'!B:I,8,0)),"",VLOOKUP(A4589,'entry data'!B:I,7,0)))</f>
        <v/>
      </c>
      <c r="H4589" s="13" t="str">
        <f>IF(A4589="","",IF(B4589=1,VLOOKUP(A4589,'entry data'!B:D,3,0),I4588))</f>
        <v/>
      </c>
      <c r="I4589" s="14" t="str">
        <f>IF(A4589="","",IF(E4589="weekly",7,IF(E4589="fortnightly",14,IF(E4589="monthly",DATE(IF(MONTH(H4589)=12,YEAR(H4589)+1,YEAR(H4589)),VLOOKUP(MONTH(H4589),index!$D$2:$G$13,2,0),DAY(H4589)),
IF(E4589="quarterly",DATE(IF(MONTH(H4589)&gt;=10,YEAR(H4589)+1,YEAR(H4589)),VLOOKUP(MONTH(H4589),index!$D$2:$G$13,3,0),DAY(H4589)),
IF(E4589="halfyearly",DATE(IF(MONTH(H4589)&gt;=7,YEAR(H4589)+1,YEAR(H4589)),VLOOKUP(MONTH(H4589),index!$D$2:$G$13,4,0),DAY(H4589)),
DATE(YEAR(H4589)+1,MONTH(H4589),DAY(H4589)))))-H4589))+H4589)</f>
        <v/>
      </c>
      <c r="J4589" s="9" t="str">
        <f t="shared" si="448"/>
        <v/>
      </c>
      <c r="K4589" s="11" t="str">
        <f t="shared" si="449"/>
        <v/>
      </c>
      <c r="L4589" s="11" t="str">
        <f t="shared" si="450"/>
        <v/>
      </c>
      <c r="M4589" s="11" t="str">
        <f>IF(A4589="","",VLOOKUP(E4589,index!$A$1:$B$6,2,0)*K4589*G4589)</f>
        <v/>
      </c>
      <c r="N4589" s="11" t="str">
        <f>IF(A4589="","",-PMT(G4589*VLOOKUP(E4589,index!$A$1:$B$6,2,0),C4589,F4589,0,0))</f>
        <v/>
      </c>
      <c r="O4589" s="11" t="str">
        <f t="shared" si="451"/>
        <v/>
      </c>
      <c r="P4589" s="11" t="str">
        <f t="shared" si="446"/>
        <v/>
      </c>
    </row>
    <row r="4590" spans="1:16" x14ac:dyDescent="0.25">
      <c r="A4590" s="9" t="str">
        <f>IF(A4589="","",IF(B4589&lt;C4589,A4589,IF(A4589=MAX('entry data'!$B$8:$B$507),"",A4589+1)))</f>
        <v/>
      </c>
      <c r="B4590" s="9" t="str">
        <f t="shared" si="447"/>
        <v/>
      </c>
      <c r="C4590" s="9" t="str">
        <f>IF(ISERROR(VLOOKUP(A4590,'entry data'!B:G,6,0)),"",VLOOKUP(A4590,'entry data'!B:G,6,0))</f>
        <v/>
      </c>
      <c r="D4590" s="9" t="str">
        <f>IF(ISERROR(VLOOKUP(A4590,'entry data'!B:C,2,0)),"",VLOOKUP(A4590,'entry data'!B:C,2,0))</f>
        <v/>
      </c>
      <c r="E4590" s="9" t="str">
        <f>IF(ISERROR(VLOOKUP(A4590,'entry data'!B:E,4,0)),"",VLOOKUP(A4590,'entry data'!B:E,4,0))</f>
        <v/>
      </c>
      <c r="F4590" s="11" t="str">
        <f>IF(A4590="","",IF(ISERROR(VLOOKUP(A4590,'entry data'!B:F,5,0)),"",VLOOKUP(A4590,'entry data'!B:F,5,0)))</f>
        <v/>
      </c>
      <c r="G4590" s="12" t="str">
        <f>IF(A4590="","",IF(ISERROR(VLOOKUP(A4590,'entry data'!B:I,8,0)),"",VLOOKUP(A4590,'entry data'!B:I,7,0)))</f>
        <v/>
      </c>
      <c r="H4590" s="13" t="str">
        <f>IF(A4590="","",IF(B4590=1,VLOOKUP(A4590,'entry data'!B:D,3,0),I4589))</f>
        <v/>
      </c>
      <c r="I4590" s="14" t="str">
        <f>IF(A4590="","",IF(E4590="weekly",7,IF(E4590="fortnightly",14,IF(E4590="monthly",DATE(IF(MONTH(H4590)=12,YEAR(H4590)+1,YEAR(H4590)),VLOOKUP(MONTH(H4590),index!$D$2:$G$13,2,0),DAY(H4590)),
IF(E4590="quarterly",DATE(IF(MONTH(H4590)&gt;=10,YEAR(H4590)+1,YEAR(H4590)),VLOOKUP(MONTH(H4590),index!$D$2:$G$13,3,0),DAY(H4590)),
IF(E4590="halfyearly",DATE(IF(MONTH(H4590)&gt;=7,YEAR(H4590)+1,YEAR(H4590)),VLOOKUP(MONTH(H4590),index!$D$2:$G$13,4,0),DAY(H4590)),
DATE(YEAR(H4590)+1,MONTH(H4590),DAY(H4590)))))-H4590))+H4590)</f>
        <v/>
      </c>
      <c r="J4590" s="9" t="str">
        <f t="shared" si="448"/>
        <v/>
      </c>
      <c r="K4590" s="11" t="str">
        <f t="shared" si="449"/>
        <v/>
      </c>
      <c r="L4590" s="11" t="str">
        <f t="shared" si="450"/>
        <v/>
      </c>
      <c r="M4590" s="11" t="str">
        <f>IF(A4590="","",VLOOKUP(E4590,index!$A$1:$B$6,2,0)*K4590*G4590)</f>
        <v/>
      </c>
      <c r="N4590" s="11" t="str">
        <f>IF(A4590="","",-PMT(G4590*VLOOKUP(E4590,index!$A$1:$B$6,2,0),C4590,F4590,0,0))</f>
        <v/>
      </c>
      <c r="O4590" s="11" t="str">
        <f t="shared" si="451"/>
        <v/>
      </c>
      <c r="P4590" s="11" t="str">
        <f t="shared" si="446"/>
        <v/>
      </c>
    </row>
    <row r="4591" spans="1:16" x14ac:dyDescent="0.25">
      <c r="A4591" s="9" t="str">
        <f>IF(A4590="","",IF(B4590&lt;C4590,A4590,IF(A4590=MAX('entry data'!$B$8:$B$507),"",A4590+1)))</f>
        <v/>
      </c>
      <c r="B4591" s="9" t="str">
        <f t="shared" si="447"/>
        <v/>
      </c>
      <c r="C4591" s="9" t="str">
        <f>IF(ISERROR(VLOOKUP(A4591,'entry data'!B:G,6,0)),"",VLOOKUP(A4591,'entry data'!B:G,6,0))</f>
        <v/>
      </c>
      <c r="D4591" s="9" t="str">
        <f>IF(ISERROR(VLOOKUP(A4591,'entry data'!B:C,2,0)),"",VLOOKUP(A4591,'entry data'!B:C,2,0))</f>
        <v/>
      </c>
      <c r="E4591" s="9" t="str">
        <f>IF(ISERROR(VLOOKUP(A4591,'entry data'!B:E,4,0)),"",VLOOKUP(A4591,'entry data'!B:E,4,0))</f>
        <v/>
      </c>
      <c r="F4591" s="11" t="str">
        <f>IF(A4591="","",IF(ISERROR(VLOOKUP(A4591,'entry data'!B:F,5,0)),"",VLOOKUP(A4591,'entry data'!B:F,5,0)))</f>
        <v/>
      </c>
      <c r="G4591" s="12" t="str">
        <f>IF(A4591="","",IF(ISERROR(VLOOKUP(A4591,'entry data'!B:I,8,0)),"",VLOOKUP(A4591,'entry data'!B:I,7,0)))</f>
        <v/>
      </c>
      <c r="H4591" s="13" t="str">
        <f>IF(A4591="","",IF(B4591=1,VLOOKUP(A4591,'entry data'!B:D,3,0),I4590))</f>
        <v/>
      </c>
      <c r="I4591" s="14" t="str">
        <f>IF(A4591="","",IF(E4591="weekly",7,IF(E4591="fortnightly",14,IF(E4591="monthly",DATE(IF(MONTH(H4591)=12,YEAR(H4591)+1,YEAR(H4591)),VLOOKUP(MONTH(H4591),index!$D$2:$G$13,2,0),DAY(H4591)),
IF(E4591="quarterly",DATE(IF(MONTH(H4591)&gt;=10,YEAR(H4591)+1,YEAR(H4591)),VLOOKUP(MONTH(H4591),index!$D$2:$G$13,3,0),DAY(H4591)),
IF(E4591="halfyearly",DATE(IF(MONTH(H4591)&gt;=7,YEAR(H4591)+1,YEAR(H4591)),VLOOKUP(MONTH(H4591),index!$D$2:$G$13,4,0),DAY(H4591)),
DATE(YEAR(H4591)+1,MONTH(H4591),DAY(H4591)))))-H4591))+H4591)</f>
        <v/>
      </c>
      <c r="J4591" s="9" t="str">
        <f t="shared" si="448"/>
        <v/>
      </c>
      <c r="K4591" s="11" t="str">
        <f t="shared" si="449"/>
        <v/>
      </c>
      <c r="L4591" s="11" t="str">
        <f t="shared" si="450"/>
        <v/>
      </c>
      <c r="M4591" s="11" t="str">
        <f>IF(A4591="","",VLOOKUP(E4591,index!$A$1:$B$6,2,0)*K4591*G4591)</f>
        <v/>
      </c>
      <c r="N4591" s="11" t="str">
        <f>IF(A4591="","",-PMT(G4591*VLOOKUP(E4591,index!$A$1:$B$6,2,0),C4591,F4591,0,0))</f>
        <v/>
      </c>
      <c r="O4591" s="11" t="str">
        <f t="shared" si="451"/>
        <v/>
      </c>
      <c r="P4591" s="11" t="str">
        <f t="shared" si="446"/>
        <v/>
      </c>
    </row>
    <row r="4592" spans="1:16" x14ac:dyDescent="0.25">
      <c r="A4592" s="9" t="str">
        <f>IF(A4591="","",IF(B4591&lt;C4591,A4591,IF(A4591=MAX('entry data'!$B$8:$B$507),"",A4591+1)))</f>
        <v/>
      </c>
      <c r="B4592" s="9" t="str">
        <f t="shared" si="447"/>
        <v/>
      </c>
      <c r="C4592" s="9" t="str">
        <f>IF(ISERROR(VLOOKUP(A4592,'entry data'!B:G,6,0)),"",VLOOKUP(A4592,'entry data'!B:G,6,0))</f>
        <v/>
      </c>
      <c r="D4592" s="9" t="str">
        <f>IF(ISERROR(VLOOKUP(A4592,'entry data'!B:C,2,0)),"",VLOOKUP(A4592,'entry data'!B:C,2,0))</f>
        <v/>
      </c>
      <c r="E4592" s="9" t="str">
        <f>IF(ISERROR(VLOOKUP(A4592,'entry data'!B:E,4,0)),"",VLOOKUP(A4592,'entry data'!B:E,4,0))</f>
        <v/>
      </c>
      <c r="F4592" s="11" t="str">
        <f>IF(A4592="","",IF(ISERROR(VLOOKUP(A4592,'entry data'!B:F,5,0)),"",VLOOKUP(A4592,'entry data'!B:F,5,0)))</f>
        <v/>
      </c>
      <c r="G4592" s="12" t="str">
        <f>IF(A4592="","",IF(ISERROR(VLOOKUP(A4592,'entry data'!B:I,8,0)),"",VLOOKUP(A4592,'entry data'!B:I,7,0)))</f>
        <v/>
      </c>
      <c r="H4592" s="13" t="str">
        <f>IF(A4592="","",IF(B4592=1,VLOOKUP(A4592,'entry data'!B:D,3,0),I4591))</f>
        <v/>
      </c>
      <c r="I4592" s="14" t="str">
        <f>IF(A4592="","",IF(E4592="weekly",7,IF(E4592="fortnightly",14,IF(E4592="monthly",DATE(IF(MONTH(H4592)=12,YEAR(H4592)+1,YEAR(H4592)),VLOOKUP(MONTH(H4592),index!$D$2:$G$13,2,0),DAY(H4592)),
IF(E4592="quarterly",DATE(IF(MONTH(H4592)&gt;=10,YEAR(H4592)+1,YEAR(H4592)),VLOOKUP(MONTH(H4592),index!$D$2:$G$13,3,0),DAY(H4592)),
IF(E4592="halfyearly",DATE(IF(MONTH(H4592)&gt;=7,YEAR(H4592)+1,YEAR(H4592)),VLOOKUP(MONTH(H4592),index!$D$2:$G$13,4,0),DAY(H4592)),
DATE(YEAR(H4592)+1,MONTH(H4592),DAY(H4592)))))-H4592))+H4592)</f>
        <v/>
      </c>
      <c r="J4592" s="9" t="str">
        <f t="shared" si="448"/>
        <v/>
      </c>
      <c r="K4592" s="11" t="str">
        <f t="shared" si="449"/>
        <v/>
      </c>
      <c r="L4592" s="11" t="str">
        <f t="shared" si="450"/>
        <v/>
      </c>
      <c r="M4592" s="11" t="str">
        <f>IF(A4592="","",VLOOKUP(E4592,index!$A$1:$B$6,2,0)*K4592*G4592)</f>
        <v/>
      </c>
      <c r="N4592" s="11" t="str">
        <f>IF(A4592="","",-PMT(G4592*VLOOKUP(E4592,index!$A$1:$B$6,2,0),C4592,F4592,0,0))</f>
        <v/>
      </c>
      <c r="O4592" s="11" t="str">
        <f t="shared" si="451"/>
        <v/>
      </c>
      <c r="P4592" s="11" t="str">
        <f t="shared" si="446"/>
        <v/>
      </c>
    </row>
    <row r="4593" spans="1:16" x14ac:dyDescent="0.25">
      <c r="A4593" s="9" t="str">
        <f>IF(A4592="","",IF(B4592&lt;C4592,A4592,IF(A4592=MAX('entry data'!$B$8:$B$507),"",A4592+1)))</f>
        <v/>
      </c>
      <c r="B4593" s="9" t="str">
        <f t="shared" si="447"/>
        <v/>
      </c>
      <c r="C4593" s="9" t="str">
        <f>IF(ISERROR(VLOOKUP(A4593,'entry data'!B:G,6,0)),"",VLOOKUP(A4593,'entry data'!B:G,6,0))</f>
        <v/>
      </c>
      <c r="D4593" s="9" t="str">
        <f>IF(ISERROR(VLOOKUP(A4593,'entry data'!B:C,2,0)),"",VLOOKUP(A4593,'entry data'!B:C,2,0))</f>
        <v/>
      </c>
      <c r="E4593" s="9" t="str">
        <f>IF(ISERROR(VLOOKUP(A4593,'entry data'!B:E,4,0)),"",VLOOKUP(A4593,'entry data'!B:E,4,0))</f>
        <v/>
      </c>
      <c r="F4593" s="11" t="str">
        <f>IF(A4593="","",IF(ISERROR(VLOOKUP(A4593,'entry data'!B:F,5,0)),"",VLOOKUP(A4593,'entry data'!B:F,5,0)))</f>
        <v/>
      </c>
      <c r="G4593" s="12" t="str">
        <f>IF(A4593="","",IF(ISERROR(VLOOKUP(A4593,'entry data'!B:I,8,0)),"",VLOOKUP(A4593,'entry data'!B:I,7,0)))</f>
        <v/>
      </c>
      <c r="H4593" s="13" t="str">
        <f>IF(A4593="","",IF(B4593=1,VLOOKUP(A4593,'entry data'!B:D,3,0),I4592))</f>
        <v/>
      </c>
      <c r="I4593" s="14" t="str">
        <f>IF(A4593="","",IF(E4593="weekly",7,IF(E4593="fortnightly",14,IF(E4593="monthly",DATE(IF(MONTH(H4593)=12,YEAR(H4593)+1,YEAR(H4593)),VLOOKUP(MONTH(H4593),index!$D$2:$G$13,2,0),DAY(H4593)),
IF(E4593="quarterly",DATE(IF(MONTH(H4593)&gt;=10,YEAR(H4593)+1,YEAR(H4593)),VLOOKUP(MONTH(H4593),index!$D$2:$G$13,3,0),DAY(H4593)),
IF(E4593="halfyearly",DATE(IF(MONTH(H4593)&gt;=7,YEAR(H4593)+1,YEAR(H4593)),VLOOKUP(MONTH(H4593),index!$D$2:$G$13,4,0),DAY(H4593)),
DATE(YEAR(H4593)+1,MONTH(H4593),DAY(H4593)))))-H4593))+H4593)</f>
        <v/>
      </c>
      <c r="J4593" s="9" t="str">
        <f t="shared" si="448"/>
        <v/>
      </c>
      <c r="K4593" s="11" t="str">
        <f t="shared" si="449"/>
        <v/>
      </c>
      <c r="L4593" s="11" t="str">
        <f t="shared" si="450"/>
        <v/>
      </c>
      <c r="M4593" s="11" t="str">
        <f>IF(A4593="","",VLOOKUP(E4593,index!$A$1:$B$6,2,0)*K4593*G4593)</f>
        <v/>
      </c>
      <c r="N4593" s="11" t="str">
        <f>IF(A4593="","",-PMT(G4593*VLOOKUP(E4593,index!$A$1:$B$6,2,0),C4593,F4593,0,0))</f>
        <v/>
      </c>
      <c r="O4593" s="11" t="str">
        <f t="shared" si="451"/>
        <v/>
      </c>
      <c r="P4593" s="11" t="str">
        <f t="shared" si="446"/>
        <v/>
      </c>
    </row>
    <row r="4594" spans="1:16" x14ac:dyDescent="0.25">
      <c r="A4594" s="9" t="str">
        <f>IF(A4593="","",IF(B4593&lt;C4593,A4593,IF(A4593=MAX('entry data'!$B$8:$B$507),"",A4593+1)))</f>
        <v/>
      </c>
      <c r="B4594" s="9" t="str">
        <f t="shared" si="447"/>
        <v/>
      </c>
      <c r="C4594" s="9" t="str">
        <f>IF(ISERROR(VLOOKUP(A4594,'entry data'!B:G,6,0)),"",VLOOKUP(A4594,'entry data'!B:G,6,0))</f>
        <v/>
      </c>
      <c r="D4594" s="9" t="str">
        <f>IF(ISERROR(VLOOKUP(A4594,'entry data'!B:C,2,0)),"",VLOOKUP(A4594,'entry data'!B:C,2,0))</f>
        <v/>
      </c>
      <c r="E4594" s="9" t="str">
        <f>IF(ISERROR(VLOOKUP(A4594,'entry data'!B:E,4,0)),"",VLOOKUP(A4594,'entry data'!B:E,4,0))</f>
        <v/>
      </c>
      <c r="F4594" s="11" t="str">
        <f>IF(A4594="","",IF(ISERROR(VLOOKUP(A4594,'entry data'!B:F,5,0)),"",VLOOKUP(A4594,'entry data'!B:F,5,0)))</f>
        <v/>
      </c>
      <c r="G4594" s="12" t="str">
        <f>IF(A4594="","",IF(ISERROR(VLOOKUP(A4594,'entry data'!B:I,8,0)),"",VLOOKUP(A4594,'entry data'!B:I,7,0)))</f>
        <v/>
      </c>
      <c r="H4594" s="13" t="str">
        <f>IF(A4594="","",IF(B4594=1,VLOOKUP(A4594,'entry data'!B:D,3,0),I4593))</f>
        <v/>
      </c>
      <c r="I4594" s="14" t="str">
        <f>IF(A4594="","",IF(E4594="weekly",7,IF(E4594="fortnightly",14,IF(E4594="monthly",DATE(IF(MONTH(H4594)=12,YEAR(H4594)+1,YEAR(H4594)),VLOOKUP(MONTH(H4594),index!$D$2:$G$13,2,0),DAY(H4594)),
IF(E4594="quarterly",DATE(IF(MONTH(H4594)&gt;=10,YEAR(H4594)+1,YEAR(H4594)),VLOOKUP(MONTH(H4594),index!$D$2:$G$13,3,0),DAY(H4594)),
IF(E4594="halfyearly",DATE(IF(MONTH(H4594)&gt;=7,YEAR(H4594)+1,YEAR(H4594)),VLOOKUP(MONTH(H4594),index!$D$2:$G$13,4,0),DAY(H4594)),
DATE(YEAR(H4594)+1,MONTH(H4594),DAY(H4594)))))-H4594))+H4594)</f>
        <v/>
      </c>
      <c r="J4594" s="9" t="str">
        <f t="shared" si="448"/>
        <v/>
      </c>
      <c r="K4594" s="11" t="str">
        <f t="shared" si="449"/>
        <v/>
      </c>
      <c r="L4594" s="11" t="str">
        <f t="shared" si="450"/>
        <v/>
      </c>
      <c r="M4594" s="11" t="str">
        <f>IF(A4594="","",VLOOKUP(E4594,index!$A$1:$B$6,2,0)*K4594*G4594)</f>
        <v/>
      </c>
      <c r="N4594" s="11" t="str">
        <f>IF(A4594="","",-PMT(G4594*VLOOKUP(E4594,index!$A$1:$B$6,2,0),C4594,F4594,0,0))</f>
        <v/>
      </c>
      <c r="O4594" s="11" t="str">
        <f t="shared" si="451"/>
        <v/>
      </c>
      <c r="P4594" s="11" t="str">
        <f t="shared" si="446"/>
        <v/>
      </c>
    </row>
    <row r="4595" spans="1:16" x14ac:dyDescent="0.25">
      <c r="A4595" s="9" t="str">
        <f>IF(A4594="","",IF(B4594&lt;C4594,A4594,IF(A4594=MAX('entry data'!$B$8:$B$507),"",A4594+1)))</f>
        <v/>
      </c>
      <c r="B4595" s="9" t="str">
        <f t="shared" si="447"/>
        <v/>
      </c>
      <c r="C4595" s="9" t="str">
        <f>IF(ISERROR(VLOOKUP(A4595,'entry data'!B:G,6,0)),"",VLOOKUP(A4595,'entry data'!B:G,6,0))</f>
        <v/>
      </c>
      <c r="D4595" s="9" t="str">
        <f>IF(ISERROR(VLOOKUP(A4595,'entry data'!B:C,2,0)),"",VLOOKUP(A4595,'entry data'!B:C,2,0))</f>
        <v/>
      </c>
      <c r="E4595" s="9" t="str">
        <f>IF(ISERROR(VLOOKUP(A4595,'entry data'!B:E,4,0)),"",VLOOKUP(A4595,'entry data'!B:E,4,0))</f>
        <v/>
      </c>
      <c r="F4595" s="11" t="str">
        <f>IF(A4595="","",IF(ISERROR(VLOOKUP(A4595,'entry data'!B:F,5,0)),"",VLOOKUP(A4595,'entry data'!B:F,5,0)))</f>
        <v/>
      </c>
      <c r="G4595" s="12" t="str">
        <f>IF(A4595="","",IF(ISERROR(VLOOKUP(A4595,'entry data'!B:I,8,0)),"",VLOOKUP(A4595,'entry data'!B:I,7,0)))</f>
        <v/>
      </c>
      <c r="H4595" s="13" t="str">
        <f>IF(A4595="","",IF(B4595=1,VLOOKUP(A4595,'entry data'!B:D,3,0),I4594))</f>
        <v/>
      </c>
      <c r="I4595" s="14" t="str">
        <f>IF(A4595="","",IF(E4595="weekly",7,IF(E4595="fortnightly",14,IF(E4595="monthly",DATE(IF(MONTH(H4595)=12,YEAR(H4595)+1,YEAR(H4595)),VLOOKUP(MONTH(H4595),index!$D$2:$G$13,2,0),DAY(H4595)),
IF(E4595="quarterly",DATE(IF(MONTH(H4595)&gt;=10,YEAR(H4595)+1,YEAR(H4595)),VLOOKUP(MONTH(H4595),index!$D$2:$G$13,3,0),DAY(H4595)),
IF(E4595="halfyearly",DATE(IF(MONTH(H4595)&gt;=7,YEAR(H4595)+1,YEAR(H4595)),VLOOKUP(MONTH(H4595),index!$D$2:$G$13,4,0),DAY(H4595)),
DATE(YEAR(H4595)+1,MONTH(H4595),DAY(H4595)))))-H4595))+H4595)</f>
        <v/>
      </c>
      <c r="J4595" s="9" t="str">
        <f t="shared" si="448"/>
        <v/>
      </c>
      <c r="K4595" s="11" t="str">
        <f t="shared" si="449"/>
        <v/>
      </c>
      <c r="L4595" s="11" t="str">
        <f t="shared" si="450"/>
        <v/>
      </c>
      <c r="M4595" s="11" t="str">
        <f>IF(A4595="","",VLOOKUP(E4595,index!$A$1:$B$6,2,0)*K4595*G4595)</f>
        <v/>
      </c>
      <c r="N4595" s="11" t="str">
        <f>IF(A4595="","",-PMT(G4595*VLOOKUP(E4595,index!$A$1:$B$6,2,0),C4595,F4595,0,0))</f>
        <v/>
      </c>
      <c r="O4595" s="11" t="str">
        <f t="shared" si="451"/>
        <v/>
      </c>
      <c r="P4595" s="11" t="str">
        <f t="shared" si="446"/>
        <v/>
      </c>
    </row>
    <row r="4596" spans="1:16" x14ac:dyDescent="0.25">
      <c r="A4596" s="9" t="str">
        <f>IF(A4595="","",IF(B4595&lt;C4595,A4595,IF(A4595=MAX('entry data'!$B$8:$B$507),"",A4595+1)))</f>
        <v/>
      </c>
      <c r="B4596" s="9" t="str">
        <f t="shared" si="447"/>
        <v/>
      </c>
      <c r="C4596" s="9" t="str">
        <f>IF(ISERROR(VLOOKUP(A4596,'entry data'!B:G,6,0)),"",VLOOKUP(A4596,'entry data'!B:G,6,0))</f>
        <v/>
      </c>
      <c r="D4596" s="9" t="str">
        <f>IF(ISERROR(VLOOKUP(A4596,'entry data'!B:C,2,0)),"",VLOOKUP(A4596,'entry data'!B:C,2,0))</f>
        <v/>
      </c>
      <c r="E4596" s="9" t="str">
        <f>IF(ISERROR(VLOOKUP(A4596,'entry data'!B:E,4,0)),"",VLOOKUP(A4596,'entry data'!B:E,4,0))</f>
        <v/>
      </c>
      <c r="F4596" s="11" t="str">
        <f>IF(A4596="","",IF(ISERROR(VLOOKUP(A4596,'entry data'!B:F,5,0)),"",VLOOKUP(A4596,'entry data'!B:F,5,0)))</f>
        <v/>
      </c>
      <c r="G4596" s="12" t="str">
        <f>IF(A4596="","",IF(ISERROR(VLOOKUP(A4596,'entry data'!B:I,8,0)),"",VLOOKUP(A4596,'entry data'!B:I,7,0)))</f>
        <v/>
      </c>
      <c r="H4596" s="13" t="str">
        <f>IF(A4596="","",IF(B4596=1,VLOOKUP(A4596,'entry data'!B:D,3,0),I4595))</f>
        <v/>
      </c>
      <c r="I4596" s="14" t="str">
        <f>IF(A4596="","",IF(E4596="weekly",7,IF(E4596="fortnightly",14,IF(E4596="monthly",DATE(IF(MONTH(H4596)=12,YEAR(H4596)+1,YEAR(H4596)),VLOOKUP(MONTH(H4596),index!$D$2:$G$13,2,0),DAY(H4596)),
IF(E4596="quarterly",DATE(IF(MONTH(H4596)&gt;=10,YEAR(H4596)+1,YEAR(H4596)),VLOOKUP(MONTH(H4596),index!$D$2:$G$13,3,0),DAY(H4596)),
IF(E4596="halfyearly",DATE(IF(MONTH(H4596)&gt;=7,YEAR(H4596)+1,YEAR(H4596)),VLOOKUP(MONTH(H4596),index!$D$2:$G$13,4,0),DAY(H4596)),
DATE(YEAR(H4596)+1,MONTH(H4596),DAY(H4596)))))-H4596))+H4596)</f>
        <v/>
      </c>
      <c r="J4596" s="9" t="str">
        <f t="shared" si="448"/>
        <v/>
      </c>
      <c r="K4596" s="11" t="str">
        <f t="shared" si="449"/>
        <v/>
      </c>
      <c r="L4596" s="11" t="str">
        <f t="shared" si="450"/>
        <v/>
      </c>
      <c r="M4596" s="11" t="str">
        <f>IF(A4596="","",VLOOKUP(E4596,index!$A$1:$B$6,2,0)*K4596*G4596)</f>
        <v/>
      </c>
      <c r="N4596" s="11" t="str">
        <f>IF(A4596="","",-PMT(G4596*VLOOKUP(E4596,index!$A$1:$B$6,2,0),C4596,F4596,0,0))</f>
        <v/>
      </c>
      <c r="O4596" s="11" t="str">
        <f t="shared" si="451"/>
        <v/>
      </c>
      <c r="P4596" s="11" t="str">
        <f t="shared" si="446"/>
        <v/>
      </c>
    </row>
    <row r="4597" spans="1:16" x14ac:dyDescent="0.25">
      <c r="A4597" s="9" t="str">
        <f>IF(A4596="","",IF(B4596&lt;C4596,A4596,IF(A4596=MAX('entry data'!$B$8:$B$507),"",A4596+1)))</f>
        <v/>
      </c>
      <c r="B4597" s="9" t="str">
        <f t="shared" si="447"/>
        <v/>
      </c>
      <c r="C4597" s="9" t="str">
        <f>IF(ISERROR(VLOOKUP(A4597,'entry data'!B:G,6,0)),"",VLOOKUP(A4597,'entry data'!B:G,6,0))</f>
        <v/>
      </c>
      <c r="D4597" s="9" t="str">
        <f>IF(ISERROR(VLOOKUP(A4597,'entry data'!B:C,2,0)),"",VLOOKUP(A4597,'entry data'!B:C,2,0))</f>
        <v/>
      </c>
      <c r="E4597" s="9" t="str">
        <f>IF(ISERROR(VLOOKUP(A4597,'entry data'!B:E,4,0)),"",VLOOKUP(A4597,'entry data'!B:E,4,0))</f>
        <v/>
      </c>
      <c r="F4597" s="11" t="str">
        <f>IF(A4597="","",IF(ISERROR(VLOOKUP(A4597,'entry data'!B:F,5,0)),"",VLOOKUP(A4597,'entry data'!B:F,5,0)))</f>
        <v/>
      </c>
      <c r="G4597" s="12" t="str">
        <f>IF(A4597="","",IF(ISERROR(VLOOKUP(A4597,'entry data'!B:I,8,0)),"",VLOOKUP(A4597,'entry data'!B:I,7,0)))</f>
        <v/>
      </c>
      <c r="H4597" s="13" t="str">
        <f>IF(A4597="","",IF(B4597=1,VLOOKUP(A4597,'entry data'!B:D,3,0),I4596))</f>
        <v/>
      </c>
      <c r="I4597" s="14" t="str">
        <f>IF(A4597="","",IF(E4597="weekly",7,IF(E4597="fortnightly",14,IF(E4597="monthly",DATE(IF(MONTH(H4597)=12,YEAR(H4597)+1,YEAR(H4597)),VLOOKUP(MONTH(H4597),index!$D$2:$G$13,2,0),DAY(H4597)),
IF(E4597="quarterly",DATE(IF(MONTH(H4597)&gt;=10,YEAR(H4597)+1,YEAR(H4597)),VLOOKUP(MONTH(H4597),index!$D$2:$G$13,3,0),DAY(H4597)),
IF(E4597="halfyearly",DATE(IF(MONTH(H4597)&gt;=7,YEAR(H4597)+1,YEAR(H4597)),VLOOKUP(MONTH(H4597),index!$D$2:$G$13,4,0),DAY(H4597)),
DATE(YEAR(H4597)+1,MONTH(H4597),DAY(H4597)))))-H4597))+H4597)</f>
        <v/>
      </c>
      <c r="J4597" s="9" t="str">
        <f t="shared" si="448"/>
        <v/>
      </c>
      <c r="K4597" s="11" t="str">
        <f t="shared" si="449"/>
        <v/>
      </c>
      <c r="L4597" s="11" t="str">
        <f t="shared" si="450"/>
        <v/>
      </c>
      <c r="M4597" s="11" t="str">
        <f>IF(A4597="","",VLOOKUP(E4597,index!$A$1:$B$6,2,0)*K4597*G4597)</f>
        <v/>
      </c>
      <c r="N4597" s="11" t="str">
        <f>IF(A4597="","",-PMT(G4597*VLOOKUP(E4597,index!$A$1:$B$6,2,0),C4597,F4597,0,0))</f>
        <v/>
      </c>
      <c r="O4597" s="11" t="str">
        <f t="shared" si="451"/>
        <v/>
      </c>
      <c r="P4597" s="11" t="str">
        <f t="shared" si="446"/>
        <v/>
      </c>
    </row>
    <row r="4598" spans="1:16" x14ac:dyDescent="0.25">
      <c r="A4598" s="9" t="str">
        <f>IF(A4597="","",IF(B4597&lt;C4597,A4597,IF(A4597=MAX('entry data'!$B$8:$B$507),"",A4597+1)))</f>
        <v/>
      </c>
      <c r="B4598" s="9" t="str">
        <f t="shared" si="447"/>
        <v/>
      </c>
      <c r="C4598" s="9" t="str">
        <f>IF(ISERROR(VLOOKUP(A4598,'entry data'!B:G,6,0)),"",VLOOKUP(A4598,'entry data'!B:G,6,0))</f>
        <v/>
      </c>
      <c r="D4598" s="9" t="str">
        <f>IF(ISERROR(VLOOKUP(A4598,'entry data'!B:C,2,0)),"",VLOOKUP(A4598,'entry data'!B:C,2,0))</f>
        <v/>
      </c>
      <c r="E4598" s="9" t="str">
        <f>IF(ISERROR(VLOOKUP(A4598,'entry data'!B:E,4,0)),"",VLOOKUP(A4598,'entry data'!B:E,4,0))</f>
        <v/>
      </c>
      <c r="F4598" s="11" t="str">
        <f>IF(A4598="","",IF(ISERROR(VLOOKUP(A4598,'entry data'!B:F,5,0)),"",VLOOKUP(A4598,'entry data'!B:F,5,0)))</f>
        <v/>
      </c>
      <c r="G4598" s="12" t="str">
        <f>IF(A4598="","",IF(ISERROR(VLOOKUP(A4598,'entry data'!B:I,8,0)),"",VLOOKUP(A4598,'entry data'!B:I,7,0)))</f>
        <v/>
      </c>
      <c r="H4598" s="13" t="str">
        <f>IF(A4598="","",IF(B4598=1,VLOOKUP(A4598,'entry data'!B:D,3,0),I4597))</f>
        <v/>
      </c>
      <c r="I4598" s="14" t="str">
        <f>IF(A4598="","",IF(E4598="weekly",7,IF(E4598="fortnightly",14,IF(E4598="monthly",DATE(IF(MONTH(H4598)=12,YEAR(H4598)+1,YEAR(H4598)),VLOOKUP(MONTH(H4598),index!$D$2:$G$13,2,0),DAY(H4598)),
IF(E4598="quarterly",DATE(IF(MONTH(H4598)&gt;=10,YEAR(H4598)+1,YEAR(H4598)),VLOOKUP(MONTH(H4598),index!$D$2:$G$13,3,0),DAY(H4598)),
IF(E4598="halfyearly",DATE(IF(MONTH(H4598)&gt;=7,YEAR(H4598)+1,YEAR(H4598)),VLOOKUP(MONTH(H4598),index!$D$2:$G$13,4,0),DAY(H4598)),
DATE(YEAR(H4598)+1,MONTH(H4598),DAY(H4598)))))-H4598))+H4598)</f>
        <v/>
      </c>
      <c r="J4598" s="9" t="str">
        <f t="shared" si="448"/>
        <v/>
      </c>
      <c r="K4598" s="11" t="str">
        <f t="shared" si="449"/>
        <v/>
      </c>
      <c r="L4598" s="11" t="str">
        <f t="shared" si="450"/>
        <v/>
      </c>
      <c r="M4598" s="11" t="str">
        <f>IF(A4598="","",VLOOKUP(E4598,index!$A$1:$B$6,2,0)*K4598*G4598)</f>
        <v/>
      </c>
      <c r="N4598" s="11" t="str">
        <f>IF(A4598="","",-PMT(G4598*VLOOKUP(E4598,index!$A$1:$B$6,2,0),C4598,F4598,0,0))</f>
        <v/>
      </c>
      <c r="O4598" s="11" t="str">
        <f t="shared" si="451"/>
        <v/>
      </c>
      <c r="P4598" s="11" t="str">
        <f t="shared" si="446"/>
        <v/>
      </c>
    </row>
    <row r="4599" spans="1:16" x14ac:dyDescent="0.25">
      <c r="A4599" s="9" t="str">
        <f>IF(A4598="","",IF(B4598&lt;C4598,A4598,IF(A4598=MAX('entry data'!$B$8:$B$507),"",A4598+1)))</f>
        <v/>
      </c>
      <c r="B4599" s="9" t="str">
        <f t="shared" si="447"/>
        <v/>
      </c>
      <c r="C4599" s="9" t="str">
        <f>IF(ISERROR(VLOOKUP(A4599,'entry data'!B:G,6,0)),"",VLOOKUP(A4599,'entry data'!B:G,6,0))</f>
        <v/>
      </c>
      <c r="D4599" s="9" t="str">
        <f>IF(ISERROR(VLOOKUP(A4599,'entry data'!B:C,2,0)),"",VLOOKUP(A4599,'entry data'!B:C,2,0))</f>
        <v/>
      </c>
      <c r="E4599" s="9" t="str">
        <f>IF(ISERROR(VLOOKUP(A4599,'entry data'!B:E,4,0)),"",VLOOKUP(A4599,'entry data'!B:E,4,0))</f>
        <v/>
      </c>
      <c r="F4599" s="11" t="str">
        <f>IF(A4599="","",IF(ISERROR(VLOOKUP(A4599,'entry data'!B:F,5,0)),"",VLOOKUP(A4599,'entry data'!B:F,5,0)))</f>
        <v/>
      </c>
      <c r="G4599" s="12" t="str">
        <f>IF(A4599="","",IF(ISERROR(VLOOKUP(A4599,'entry data'!B:I,8,0)),"",VLOOKUP(A4599,'entry data'!B:I,7,0)))</f>
        <v/>
      </c>
      <c r="H4599" s="13" t="str">
        <f>IF(A4599="","",IF(B4599=1,VLOOKUP(A4599,'entry data'!B:D,3,0),I4598))</f>
        <v/>
      </c>
      <c r="I4599" s="14" t="str">
        <f>IF(A4599="","",IF(E4599="weekly",7,IF(E4599="fortnightly",14,IF(E4599="monthly",DATE(IF(MONTH(H4599)=12,YEAR(H4599)+1,YEAR(H4599)),VLOOKUP(MONTH(H4599),index!$D$2:$G$13,2,0),DAY(H4599)),
IF(E4599="quarterly",DATE(IF(MONTH(H4599)&gt;=10,YEAR(H4599)+1,YEAR(H4599)),VLOOKUP(MONTH(H4599),index!$D$2:$G$13,3,0),DAY(H4599)),
IF(E4599="halfyearly",DATE(IF(MONTH(H4599)&gt;=7,YEAR(H4599)+1,YEAR(H4599)),VLOOKUP(MONTH(H4599),index!$D$2:$G$13,4,0),DAY(H4599)),
DATE(YEAR(H4599)+1,MONTH(H4599),DAY(H4599)))))-H4599))+H4599)</f>
        <v/>
      </c>
      <c r="J4599" s="9" t="str">
        <f t="shared" si="448"/>
        <v/>
      </c>
      <c r="K4599" s="11" t="str">
        <f t="shared" si="449"/>
        <v/>
      </c>
      <c r="L4599" s="11" t="str">
        <f t="shared" si="450"/>
        <v/>
      </c>
      <c r="M4599" s="11" t="str">
        <f>IF(A4599="","",VLOOKUP(E4599,index!$A$1:$B$6,2,0)*K4599*G4599)</f>
        <v/>
      </c>
      <c r="N4599" s="11" t="str">
        <f>IF(A4599="","",-PMT(G4599*VLOOKUP(E4599,index!$A$1:$B$6,2,0),C4599,F4599,0,0))</f>
        <v/>
      </c>
      <c r="O4599" s="11" t="str">
        <f t="shared" si="451"/>
        <v/>
      </c>
      <c r="P4599" s="11" t="str">
        <f t="shared" si="446"/>
        <v/>
      </c>
    </row>
    <row r="4600" spans="1:16" x14ac:dyDescent="0.25">
      <c r="A4600" s="9" t="str">
        <f>IF(A4599="","",IF(B4599&lt;C4599,A4599,IF(A4599=MAX('entry data'!$B$8:$B$507),"",A4599+1)))</f>
        <v/>
      </c>
      <c r="B4600" s="9" t="str">
        <f t="shared" si="447"/>
        <v/>
      </c>
      <c r="C4600" s="9" t="str">
        <f>IF(ISERROR(VLOOKUP(A4600,'entry data'!B:G,6,0)),"",VLOOKUP(A4600,'entry data'!B:G,6,0))</f>
        <v/>
      </c>
      <c r="D4600" s="9" t="str">
        <f>IF(ISERROR(VLOOKUP(A4600,'entry data'!B:C,2,0)),"",VLOOKUP(A4600,'entry data'!B:C,2,0))</f>
        <v/>
      </c>
      <c r="E4600" s="9" t="str">
        <f>IF(ISERROR(VLOOKUP(A4600,'entry data'!B:E,4,0)),"",VLOOKUP(A4600,'entry data'!B:E,4,0))</f>
        <v/>
      </c>
      <c r="F4600" s="11" t="str">
        <f>IF(A4600="","",IF(ISERROR(VLOOKUP(A4600,'entry data'!B:F,5,0)),"",VLOOKUP(A4600,'entry data'!B:F,5,0)))</f>
        <v/>
      </c>
      <c r="G4600" s="12" t="str">
        <f>IF(A4600="","",IF(ISERROR(VLOOKUP(A4600,'entry data'!B:I,8,0)),"",VLOOKUP(A4600,'entry data'!B:I,7,0)))</f>
        <v/>
      </c>
      <c r="H4600" s="13" t="str">
        <f>IF(A4600="","",IF(B4600=1,VLOOKUP(A4600,'entry data'!B:D,3,0),I4599))</f>
        <v/>
      </c>
      <c r="I4600" s="14" t="str">
        <f>IF(A4600="","",IF(E4600="weekly",7,IF(E4600="fortnightly",14,IF(E4600="monthly",DATE(IF(MONTH(H4600)=12,YEAR(H4600)+1,YEAR(H4600)),VLOOKUP(MONTH(H4600),index!$D$2:$G$13,2,0),DAY(H4600)),
IF(E4600="quarterly",DATE(IF(MONTH(H4600)&gt;=10,YEAR(H4600)+1,YEAR(H4600)),VLOOKUP(MONTH(H4600),index!$D$2:$G$13,3,0),DAY(H4600)),
IF(E4600="halfyearly",DATE(IF(MONTH(H4600)&gt;=7,YEAR(H4600)+1,YEAR(H4600)),VLOOKUP(MONTH(H4600),index!$D$2:$G$13,4,0),DAY(H4600)),
DATE(YEAR(H4600)+1,MONTH(H4600),DAY(H4600)))))-H4600))+H4600)</f>
        <v/>
      </c>
      <c r="J4600" s="9" t="str">
        <f t="shared" si="448"/>
        <v/>
      </c>
      <c r="K4600" s="11" t="str">
        <f t="shared" si="449"/>
        <v/>
      </c>
      <c r="L4600" s="11" t="str">
        <f t="shared" si="450"/>
        <v/>
      </c>
      <c r="M4600" s="11" t="str">
        <f>IF(A4600="","",VLOOKUP(E4600,index!$A$1:$B$6,2,0)*K4600*G4600)</f>
        <v/>
      </c>
      <c r="N4600" s="11" t="str">
        <f>IF(A4600="","",-PMT(G4600*VLOOKUP(E4600,index!$A$1:$B$6,2,0),C4600,F4600,0,0))</f>
        <v/>
      </c>
      <c r="O4600" s="11" t="str">
        <f t="shared" si="451"/>
        <v/>
      </c>
      <c r="P4600" s="11" t="str">
        <f t="shared" si="446"/>
        <v/>
      </c>
    </row>
    <row r="4601" spans="1:16" x14ac:dyDescent="0.25">
      <c r="A4601" s="9" t="str">
        <f>IF(A4600="","",IF(B4600&lt;C4600,A4600,IF(A4600=MAX('entry data'!$B$8:$B$507),"",A4600+1)))</f>
        <v/>
      </c>
      <c r="B4601" s="9" t="str">
        <f t="shared" si="447"/>
        <v/>
      </c>
      <c r="C4601" s="9" t="str">
        <f>IF(ISERROR(VLOOKUP(A4601,'entry data'!B:G,6,0)),"",VLOOKUP(A4601,'entry data'!B:G,6,0))</f>
        <v/>
      </c>
      <c r="D4601" s="9" t="str">
        <f>IF(ISERROR(VLOOKUP(A4601,'entry data'!B:C,2,0)),"",VLOOKUP(A4601,'entry data'!B:C,2,0))</f>
        <v/>
      </c>
      <c r="E4601" s="9" t="str">
        <f>IF(ISERROR(VLOOKUP(A4601,'entry data'!B:E,4,0)),"",VLOOKUP(A4601,'entry data'!B:E,4,0))</f>
        <v/>
      </c>
      <c r="F4601" s="11" t="str">
        <f>IF(A4601="","",IF(ISERROR(VLOOKUP(A4601,'entry data'!B:F,5,0)),"",VLOOKUP(A4601,'entry data'!B:F,5,0)))</f>
        <v/>
      </c>
      <c r="G4601" s="12" t="str">
        <f>IF(A4601="","",IF(ISERROR(VLOOKUP(A4601,'entry data'!B:I,8,0)),"",VLOOKUP(A4601,'entry data'!B:I,7,0)))</f>
        <v/>
      </c>
      <c r="H4601" s="13" t="str">
        <f>IF(A4601="","",IF(B4601=1,VLOOKUP(A4601,'entry data'!B:D,3,0),I4600))</f>
        <v/>
      </c>
      <c r="I4601" s="14" t="str">
        <f>IF(A4601="","",IF(E4601="weekly",7,IF(E4601="fortnightly",14,IF(E4601="monthly",DATE(IF(MONTH(H4601)=12,YEAR(H4601)+1,YEAR(H4601)),VLOOKUP(MONTH(H4601),index!$D$2:$G$13,2,0),DAY(H4601)),
IF(E4601="quarterly",DATE(IF(MONTH(H4601)&gt;=10,YEAR(H4601)+1,YEAR(H4601)),VLOOKUP(MONTH(H4601),index!$D$2:$G$13,3,0),DAY(H4601)),
IF(E4601="halfyearly",DATE(IF(MONTH(H4601)&gt;=7,YEAR(H4601)+1,YEAR(H4601)),VLOOKUP(MONTH(H4601),index!$D$2:$G$13,4,0),DAY(H4601)),
DATE(YEAR(H4601)+1,MONTH(H4601),DAY(H4601)))))-H4601))+H4601)</f>
        <v/>
      </c>
      <c r="J4601" s="9" t="str">
        <f t="shared" si="448"/>
        <v/>
      </c>
      <c r="K4601" s="11" t="str">
        <f t="shared" si="449"/>
        <v/>
      </c>
      <c r="L4601" s="11" t="str">
        <f t="shared" si="450"/>
        <v/>
      </c>
      <c r="M4601" s="11" t="str">
        <f>IF(A4601="","",VLOOKUP(E4601,index!$A$1:$B$6,2,0)*K4601*G4601)</f>
        <v/>
      </c>
      <c r="N4601" s="11" t="str">
        <f>IF(A4601="","",-PMT(G4601*VLOOKUP(E4601,index!$A$1:$B$6,2,0),C4601,F4601,0,0))</f>
        <v/>
      </c>
      <c r="O4601" s="11" t="str">
        <f t="shared" si="451"/>
        <v/>
      </c>
      <c r="P4601" s="11" t="str">
        <f t="shared" si="446"/>
        <v/>
      </c>
    </row>
    <row r="4602" spans="1:16" x14ac:dyDescent="0.25">
      <c r="A4602" s="9" t="str">
        <f>IF(A4601="","",IF(B4601&lt;C4601,A4601,IF(A4601=MAX('entry data'!$B$8:$B$507),"",A4601+1)))</f>
        <v/>
      </c>
      <c r="B4602" s="9" t="str">
        <f t="shared" si="447"/>
        <v/>
      </c>
      <c r="C4602" s="9" t="str">
        <f>IF(ISERROR(VLOOKUP(A4602,'entry data'!B:G,6,0)),"",VLOOKUP(A4602,'entry data'!B:G,6,0))</f>
        <v/>
      </c>
      <c r="D4602" s="9" t="str">
        <f>IF(ISERROR(VLOOKUP(A4602,'entry data'!B:C,2,0)),"",VLOOKUP(A4602,'entry data'!B:C,2,0))</f>
        <v/>
      </c>
      <c r="E4602" s="9" t="str">
        <f>IF(ISERROR(VLOOKUP(A4602,'entry data'!B:E,4,0)),"",VLOOKUP(A4602,'entry data'!B:E,4,0))</f>
        <v/>
      </c>
      <c r="F4602" s="11" t="str">
        <f>IF(A4602="","",IF(ISERROR(VLOOKUP(A4602,'entry data'!B:F,5,0)),"",VLOOKUP(A4602,'entry data'!B:F,5,0)))</f>
        <v/>
      </c>
      <c r="G4602" s="12" t="str">
        <f>IF(A4602="","",IF(ISERROR(VLOOKUP(A4602,'entry data'!B:I,8,0)),"",VLOOKUP(A4602,'entry data'!B:I,7,0)))</f>
        <v/>
      </c>
      <c r="H4602" s="13" t="str">
        <f>IF(A4602="","",IF(B4602=1,VLOOKUP(A4602,'entry data'!B:D,3,0),I4601))</f>
        <v/>
      </c>
      <c r="I4602" s="14" t="str">
        <f>IF(A4602="","",IF(E4602="weekly",7,IF(E4602="fortnightly",14,IF(E4602="monthly",DATE(IF(MONTH(H4602)=12,YEAR(H4602)+1,YEAR(H4602)),VLOOKUP(MONTH(H4602),index!$D$2:$G$13,2,0),DAY(H4602)),
IF(E4602="quarterly",DATE(IF(MONTH(H4602)&gt;=10,YEAR(H4602)+1,YEAR(H4602)),VLOOKUP(MONTH(H4602),index!$D$2:$G$13,3,0),DAY(H4602)),
IF(E4602="halfyearly",DATE(IF(MONTH(H4602)&gt;=7,YEAR(H4602)+1,YEAR(H4602)),VLOOKUP(MONTH(H4602),index!$D$2:$G$13,4,0),DAY(H4602)),
DATE(YEAR(H4602)+1,MONTH(H4602),DAY(H4602)))))-H4602))+H4602)</f>
        <v/>
      </c>
      <c r="J4602" s="9" t="str">
        <f t="shared" si="448"/>
        <v/>
      </c>
      <c r="K4602" s="11" t="str">
        <f t="shared" si="449"/>
        <v/>
      </c>
      <c r="L4602" s="11" t="str">
        <f t="shared" si="450"/>
        <v/>
      </c>
      <c r="M4602" s="11" t="str">
        <f>IF(A4602="","",VLOOKUP(E4602,index!$A$1:$B$6,2,0)*K4602*G4602)</f>
        <v/>
      </c>
      <c r="N4602" s="11" t="str">
        <f>IF(A4602="","",-PMT(G4602*VLOOKUP(E4602,index!$A$1:$B$6,2,0),C4602,F4602,0,0))</f>
        <v/>
      </c>
      <c r="O4602" s="11" t="str">
        <f t="shared" si="451"/>
        <v/>
      </c>
      <c r="P4602" s="11" t="str">
        <f t="shared" si="446"/>
        <v/>
      </c>
    </row>
    <row r="4603" spans="1:16" x14ac:dyDescent="0.25">
      <c r="A4603" s="9" t="str">
        <f>IF(A4602="","",IF(B4602&lt;C4602,A4602,IF(A4602=MAX('entry data'!$B$8:$B$507),"",A4602+1)))</f>
        <v/>
      </c>
      <c r="B4603" s="9" t="str">
        <f t="shared" si="447"/>
        <v/>
      </c>
      <c r="C4603" s="9" t="str">
        <f>IF(ISERROR(VLOOKUP(A4603,'entry data'!B:G,6,0)),"",VLOOKUP(A4603,'entry data'!B:G,6,0))</f>
        <v/>
      </c>
      <c r="D4603" s="9" t="str">
        <f>IF(ISERROR(VLOOKUP(A4603,'entry data'!B:C,2,0)),"",VLOOKUP(A4603,'entry data'!B:C,2,0))</f>
        <v/>
      </c>
      <c r="E4603" s="9" t="str">
        <f>IF(ISERROR(VLOOKUP(A4603,'entry data'!B:E,4,0)),"",VLOOKUP(A4603,'entry data'!B:E,4,0))</f>
        <v/>
      </c>
      <c r="F4603" s="11" t="str">
        <f>IF(A4603="","",IF(ISERROR(VLOOKUP(A4603,'entry data'!B:F,5,0)),"",VLOOKUP(A4603,'entry data'!B:F,5,0)))</f>
        <v/>
      </c>
      <c r="G4603" s="12" t="str">
        <f>IF(A4603="","",IF(ISERROR(VLOOKUP(A4603,'entry data'!B:I,8,0)),"",VLOOKUP(A4603,'entry data'!B:I,7,0)))</f>
        <v/>
      </c>
      <c r="H4603" s="13" t="str">
        <f>IF(A4603="","",IF(B4603=1,VLOOKUP(A4603,'entry data'!B:D,3,0),I4602))</f>
        <v/>
      </c>
      <c r="I4603" s="14" t="str">
        <f>IF(A4603="","",IF(E4603="weekly",7,IF(E4603="fortnightly",14,IF(E4603="monthly",DATE(IF(MONTH(H4603)=12,YEAR(H4603)+1,YEAR(H4603)),VLOOKUP(MONTH(H4603),index!$D$2:$G$13,2,0),DAY(H4603)),
IF(E4603="quarterly",DATE(IF(MONTH(H4603)&gt;=10,YEAR(H4603)+1,YEAR(H4603)),VLOOKUP(MONTH(H4603),index!$D$2:$G$13,3,0),DAY(H4603)),
IF(E4603="halfyearly",DATE(IF(MONTH(H4603)&gt;=7,YEAR(H4603)+1,YEAR(H4603)),VLOOKUP(MONTH(H4603),index!$D$2:$G$13,4,0),DAY(H4603)),
DATE(YEAR(H4603)+1,MONTH(H4603),DAY(H4603)))))-H4603))+H4603)</f>
        <v/>
      </c>
      <c r="J4603" s="9" t="str">
        <f t="shared" si="448"/>
        <v/>
      </c>
      <c r="K4603" s="11" t="str">
        <f t="shared" si="449"/>
        <v/>
      </c>
      <c r="L4603" s="11" t="str">
        <f t="shared" si="450"/>
        <v/>
      </c>
      <c r="M4603" s="11" t="str">
        <f>IF(A4603="","",VLOOKUP(E4603,index!$A$1:$B$6,2,0)*K4603*G4603)</f>
        <v/>
      </c>
      <c r="N4603" s="11" t="str">
        <f>IF(A4603="","",-PMT(G4603*VLOOKUP(E4603,index!$A$1:$B$6,2,0),C4603,F4603,0,0))</f>
        <v/>
      </c>
      <c r="O4603" s="11" t="str">
        <f t="shared" si="451"/>
        <v/>
      </c>
      <c r="P4603" s="11" t="str">
        <f t="shared" si="446"/>
        <v/>
      </c>
    </row>
    <row r="4604" spans="1:16" x14ac:dyDescent="0.25">
      <c r="A4604" s="9" t="str">
        <f>IF(A4603="","",IF(B4603&lt;C4603,A4603,IF(A4603=MAX('entry data'!$B$8:$B$507),"",A4603+1)))</f>
        <v/>
      </c>
      <c r="B4604" s="9" t="str">
        <f t="shared" si="447"/>
        <v/>
      </c>
      <c r="C4604" s="9" t="str">
        <f>IF(ISERROR(VLOOKUP(A4604,'entry data'!B:G,6,0)),"",VLOOKUP(A4604,'entry data'!B:G,6,0))</f>
        <v/>
      </c>
      <c r="D4604" s="9" t="str">
        <f>IF(ISERROR(VLOOKUP(A4604,'entry data'!B:C,2,0)),"",VLOOKUP(A4604,'entry data'!B:C,2,0))</f>
        <v/>
      </c>
      <c r="E4604" s="9" t="str">
        <f>IF(ISERROR(VLOOKUP(A4604,'entry data'!B:E,4,0)),"",VLOOKUP(A4604,'entry data'!B:E,4,0))</f>
        <v/>
      </c>
      <c r="F4604" s="11" t="str">
        <f>IF(A4604="","",IF(ISERROR(VLOOKUP(A4604,'entry data'!B:F,5,0)),"",VLOOKUP(A4604,'entry data'!B:F,5,0)))</f>
        <v/>
      </c>
      <c r="G4604" s="12" t="str">
        <f>IF(A4604="","",IF(ISERROR(VLOOKUP(A4604,'entry data'!B:I,8,0)),"",VLOOKUP(A4604,'entry data'!B:I,7,0)))</f>
        <v/>
      </c>
      <c r="H4604" s="13" t="str">
        <f>IF(A4604="","",IF(B4604=1,VLOOKUP(A4604,'entry data'!B:D,3,0),I4603))</f>
        <v/>
      </c>
      <c r="I4604" s="14" t="str">
        <f>IF(A4604="","",IF(E4604="weekly",7,IF(E4604="fortnightly",14,IF(E4604="monthly",DATE(IF(MONTH(H4604)=12,YEAR(H4604)+1,YEAR(H4604)),VLOOKUP(MONTH(H4604),index!$D$2:$G$13,2,0),DAY(H4604)),
IF(E4604="quarterly",DATE(IF(MONTH(H4604)&gt;=10,YEAR(H4604)+1,YEAR(H4604)),VLOOKUP(MONTH(H4604),index!$D$2:$G$13,3,0),DAY(H4604)),
IF(E4604="halfyearly",DATE(IF(MONTH(H4604)&gt;=7,YEAR(H4604)+1,YEAR(H4604)),VLOOKUP(MONTH(H4604),index!$D$2:$G$13,4,0),DAY(H4604)),
DATE(YEAR(H4604)+1,MONTH(H4604),DAY(H4604)))))-H4604))+H4604)</f>
        <v/>
      </c>
      <c r="J4604" s="9" t="str">
        <f t="shared" si="448"/>
        <v/>
      </c>
      <c r="K4604" s="11" t="str">
        <f t="shared" si="449"/>
        <v/>
      </c>
      <c r="L4604" s="11" t="str">
        <f t="shared" si="450"/>
        <v/>
      </c>
      <c r="M4604" s="11" t="str">
        <f>IF(A4604="","",VLOOKUP(E4604,index!$A$1:$B$6,2,0)*K4604*G4604)</f>
        <v/>
      </c>
      <c r="N4604" s="11" t="str">
        <f>IF(A4604="","",-PMT(G4604*VLOOKUP(E4604,index!$A$1:$B$6,2,0),C4604,F4604,0,0))</f>
        <v/>
      </c>
      <c r="O4604" s="11" t="str">
        <f t="shared" si="451"/>
        <v/>
      </c>
      <c r="P4604" s="11" t="str">
        <f t="shared" si="446"/>
        <v/>
      </c>
    </row>
    <row r="4605" spans="1:16" x14ac:dyDescent="0.25">
      <c r="A4605" s="9" t="str">
        <f>IF(A4604="","",IF(B4604&lt;C4604,A4604,IF(A4604=MAX('entry data'!$B$8:$B$507),"",A4604+1)))</f>
        <v/>
      </c>
      <c r="B4605" s="9" t="str">
        <f t="shared" si="447"/>
        <v/>
      </c>
      <c r="C4605" s="9" t="str">
        <f>IF(ISERROR(VLOOKUP(A4605,'entry data'!B:G,6,0)),"",VLOOKUP(A4605,'entry data'!B:G,6,0))</f>
        <v/>
      </c>
      <c r="D4605" s="9" t="str">
        <f>IF(ISERROR(VLOOKUP(A4605,'entry data'!B:C,2,0)),"",VLOOKUP(A4605,'entry data'!B:C,2,0))</f>
        <v/>
      </c>
      <c r="E4605" s="9" t="str">
        <f>IF(ISERROR(VLOOKUP(A4605,'entry data'!B:E,4,0)),"",VLOOKUP(A4605,'entry data'!B:E,4,0))</f>
        <v/>
      </c>
      <c r="F4605" s="11" t="str">
        <f>IF(A4605="","",IF(ISERROR(VLOOKUP(A4605,'entry data'!B:F,5,0)),"",VLOOKUP(A4605,'entry data'!B:F,5,0)))</f>
        <v/>
      </c>
      <c r="G4605" s="12" t="str">
        <f>IF(A4605="","",IF(ISERROR(VLOOKUP(A4605,'entry data'!B:I,8,0)),"",VLOOKUP(A4605,'entry data'!B:I,7,0)))</f>
        <v/>
      </c>
      <c r="H4605" s="13" t="str">
        <f>IF(A4605="","",IF(B4605=1,VLOOKUP(A4605,'entry data'!B:D,3,0),I4604))</f>
        <v/>
      </c>
      <c r="I4605" s="14" t="str">
        <f>IF(A4605="","",IF(E4605="weekly",7,IF(E4605="fortnightly",14,IF(E4605="monthly",DATE(IF(MONTH(H4605)=12,YEAR(H4605)+1,YEAR(H4605)),VLOOKUP(MONTH(H4605),index!$D$2:$G$13,2,0),DAY(H4605)),
IF(E4605="quarterly",DATE(IF(MONTH(H4605)&gt;=10,YEAR(H4605)+1,YEAR(H4605)),VLOOKUP(MONTH(H4605),index!$D$2:$G$13,3,0),DAY(H4605)),
IF(E4605="halfyearly",DATE(IF(MONTH(H4605)&gt;=7,YEAR(H4605)+1,YEAR(H4605)),VLOOKUP(MONTH(H4605),index!$D$2:$G$13,4,0),DAY(H4605)),
DATE(YEAR(H4605)+1,MONTH(H4605),DAY(H4605)))))-H4605))+H4605)</f>
        <v/>
      </c>
      <c r="J4605" s="9" t="str">
        <f t="shared" si="448"/>
        <v/>
      </c>
      <c r="K4605" s="11" t="str">
        <f t="shared" si="449"/>
        <v/>
      </c>
      <c r="L4605" s="11" t="str">
        <f t="shared" si="450"/>
        <v/>
      </c>
      <c r="M4605" s="11" t="str">
        <f>IF(A4605="","",VLOOKUP(E4605,index!$A$1:$B$6,2,0)*K4605*G4605)</f>
        <v/>
      </c>
      <c r="N4605" s="11" t="str">
        <f>IF(A4605="","",-PMT(G4605*VLOOKUP(E4605,index!$A$1:$B$6,2,0),C4605,F4605,0,0))</f>
        <v/>
      </c>
      <c r="O4605" s="11" t="str">
        <f t="shared" si="451"/>
        <v/>
      </c>
      <c r="P4605" s="11" t="str">
        <f t="shared" si="446"/>
        <v/>
      </c>
    </row>
    <row r="4606" spans="1:16" x14ac:dyDescent="0.25">
      <c r="A4606" s="9" t="str">
        <f>IF(A4605="","",IF(B4605&lt;C4605,A4605,IF(A4605=MAX('entry data'!$B$8:$B$507),"",A4605+1)))</f>
        <v/>
      </c>
      <c r="B4606" s="9" t="str">
        <f t="shared" si="447"/>
        <v/>
      </c>
      <c r="C4606" s="9" t="str">
        <f>IF(ISERROR(VLOOKUP(A4606,'entry data'!B:G,6,0)),"",VLOOKUP(A4606,'entry data'!B:G,6,0))</f>
        <v/>
      </c>
      <c r="D4606" s="9" t="str">
        <f>IF(ISERROR(VLOOKUP(A4606,'entry data'!B:C,2,0)),"",VLOOKUP(A4606,'entry data'!B:C,2,0))</f>
        <v/>
      </c>
      <c r="E4606" s="9" t="str">
        <f>IF(ISERROR(VLOOKUP(A4606,'entry data'!B:E,4,0)),"",VLOOKUP(A4606,'entry data'!B:E,4,0))</f>
        <v/>
      </c>
      <c r="F4606" s="11" t="str">
        <f>IF(A4606="","",IF(ISERROR(VLOOKUP(A4606,'entry data'!B:F,5,0)),"",VLOOKUP(A4606,'entry data'!B:F,5,0)))</f>
        <v/>
      </c>
      <c r="G4606" s="12" t="str">
        <f>IF(A4606="","",IF(ISERROR(VLOOKUP(A4606,'entry data'!B:I,8,0)),"",VLOOKUP(A4606,'entry data'!B:I,7,0)))</f>
        <v/>
      </c>
      <c r="H4606" s="13" t="str">
        <f>IF(A4606="","",IF(B4606=1,VLOOKUP(A4606,'entry data'!B:D,3,0),I4605))</f>
        <v/>
      </c>
      <c r="I4606" s="14" t="str">
        <f>IF(A4606="","",IF(E4606="weekly",7,IF(E4606="fortnightly",14,IF(E4606="monthly",DATE(IF(MONTH(H4606)=12,YEAR(H4606)+1,YEAR(H4606)),VLOOKUP(MONTH(H4606),index!$D$2:$G$13,2,0),DAY(H4606)),
IF(E4606="quarterly",DATE(IF(MONTH(H4606)&gt;=10,YEAR(H4606)+1,YEAR(H4606)),VLOOKUP(MONTH(H4606),index!$D$2:$G$13,3,0),DAY(H4606)),
IF(E4606="halfyearly",DATE(IF(MONTH(H4606)&gt;=7,YEAR(H4606)+1,YEAR(H4606)),VLOOKUP(MONTH(H4606),index!$D$2:$G$13,4,0),DAY(H4606)),
DATE(YEAR(H4606)+1,MONTH(H4606),DAY(H4606)))))-H4606))+H4606)</f>
        <v/>
      </c>
      <c r="J4606" s="9" t="str">
        <f t="shared" si="448"/>
        <v/>
      </c>
      <c r="K4606" s="11" t="str">
        <f t="shared" si="449"/>
        <v/>
      </c>
      <c r="L4606" s="11" t="str">
        <f t="shared" si="450"/>
        <v/>
      </c>
      <c r="M4606" s="11" t="str">
        <f>IF(A4606="","",VLOOKUP(E4606,index!$A$1:$B$6,2,0)*K4606*G4606)</f>
        <v/>
      </c>
      <c r="N4606" s="11" t="str">
        <f>IF(A4606="","",-PMT(G4606*VLOOKUP(E4606,index!$A$1:$B$6,2,0),C4606,F4606,0,0))</f>
        <v/>
      </c>
      <c r="O4606" s="11" t="str">
        <f t="shared" si="451"/>
        <v/>
      </c>
      <c r="P4606" s="11" t="str">
        <f t="shared" si="446"/>
        <v/>
      </c>
    </row>
    <row r="4607" spans="1:16" x14ac:dyDescent="0.25">
      <c r="A4607" s="9" t="str">
        <f>IF(A4606="","",IF(B4606&lt;C4606,A4606,IF(A4606=MAX('entry data'!$B$8:$B$507),"",A4606+1)))</f>
        <v/>
      </c>
      <c r="B4607" s="9" t="str">
        <f t="shared" si="447"/>
        <v/>
      </c>
      <c r="C4607" s="9" t="str">
        <f>IF(ISERROR(VLOOKUP(A4607,'entry data'!B:G,6,0)),"",VLOOKUP(A4607,'entry data'!B:G,6,0))</f>
        <v/>
      </c>
      <c r="D4607" s="9" t="str">
        <f>IF(ISERROR(VLOOKUP(A4607,'entry data'!B:C,2,0)),"",VLOOKUP(A4607,'entry data'!B:C,2,0))</f>
        <v/>
      </c>
      <c r="E4607" s="9" t="str">
        <f>IF(ISERROR(VLOOKUP(A4607,'entry data'!B:E,4,0)),"",VLOOKUP(A4607,'entry data'!B:E,4,0))</f>
        <v/>
      </c>
      <c r="F4607" s="11" t="str">
        <f>IF(A4607="","",IF(ISERROR(VLOOKUP(A4607,'entry data'!B:F,5,0)),"",VLOOKUP(A4607,'entry data'!B:F,5,0)))</f>
        <v/>
      </c>
      <c r="G4607" s="12" t="str">
        <f>IF(A4607="","",IF(ISERROR(VLOOKUP(A4607,'entry data'!B:I,8,0)),"",VLOOKUP(A4607,'entry data'!B:I,7,0)))</f>
        <v/>
      </c>
      <c r="H4607" s="13" t="str">
        <f>IF(A4607="","",IF(B4607=1,VLOOKUP(A4607,'entry data'!B:D,3,0),I4606))</f>
        <v/>
      </c>
      <c r="I4607" s="14" t="str">
        <f>IF(A4607="","",IF(E4607="weekly",7,IF(E4607="fortnightly",14,IF(E4607="monthly",DATE(IF(MONTH(H4607)=12,YEAR(H4607)+1,YEAR(H4607)),VLOOKUP(MONTH(H4607),index!$D$2:$G$13,2,0),DAY(H4607)),
IF(E4607="quarterly",DATE(IF(MONTH(H4607)&gt;=10,YEAR(H4607)+1,YEAR(H4607)),VLOOKUP(MONTH(H4607),index!$D$2:$G$13,3,0),DAY(H4607)),
IF(E4607="halfyearly",DATE(IF(MONTH(H4607)&gt;=7,YEAR(H4607)+1,YEAR(H4607)),VLOOKUP(MONTH(H4607),index!$D$2:$G$13,4,0),DAY(H4607)),
DATE(YEAR(H4607)+1,MONTH(H4607),DAY(H4607)))))-H4607))+H4607)</f>
        <v/>
      </c>
      <c r="J4607" s="9" t="str">
        <f t="shared" si="448"/>
        <v/>
      </c>
      <c r="K4607" s="11" t="str">
        <f t="shared" si="449"/>
        <v/>
      </c>
      <c r="L4607" s="11" t="str">
        <f t="shared" si="450"/>
        <v/>
      </c>
      <c r="M4607" s="11" t="str">
        <f>IF(A4607="","",VLOOKUP(E4607,index!$A$1:$B$6,2,0)*K4607*G4607)</f>
        <v/>
      </c>
      <c r="N4607" s="11" t="str">
        <f>IF(A4607="","",-PMT(G4607*VLOOKUP(E4607,index!$A$1:$B$6,2,0),C4607,F4607,0,0))</f>
        <v/>
      </c>
      <c r="O4607" s="11" t="str">
        <f t="shared" si="451"/>
        <v/>
      </c>
      <c r="P4607" s="11" t="str">
        <f t="shared" si="446"/>
        <v/>
      </c>
    </row>
    <row r="4608" spans="1:16" x14ac:dyDescent="0.25">
      <c r="A4608" s="9" t="str">
        <f>IF(A4607="","",IF(B4607&lt;C4607,A4607,IF(A4607=MAX('entry data'!$B$8:$B$507),"",A4607+1)))</f>
        <v/>
      </c>
      <c r="B4608" s="9" t="str">
        <f t="shared" si="447"/>
        <v/>
      </c>
      <c r="C4608" s="9" t="str">
        <f>IF(ISERROR(VLOOKUP(A4608,'entry data'!B:G,6,0)),"",VLOOKUP(A4608,'entry data'!B:G,6,0))</f>
        <v/>
      </c>
      <c r="D4608" s="9" t="str">
        <f>IF(ISERROR(VLOOKUP(A4608,'entry data'!B:C,2,0)),"",VLOOKUP(A4608,'entry data'!B:C,2,0))</f>
        <v/>
      </c>
      <c r="E4608" s="9" t="str">
        <f>IF(ISERROR(VLOOKUP(A4608,'entry data'!B:E,4,0)),"",VLOOKUP(A4608,'entry data'!B:E,4,0))</f>
        <v/>
      </c>
      <c r="F4608" s="11" t="str">
        <f>IF(A4608="","",IF(ISERROR(VLOOKUP(A4608,'entry data'!B:F,5,0)),"",VLOOKUP(A4608,'entry data'!B:F,5,0)))</f>
        <v/>
      </c>
      <c r="G4608" s="12" t="str">
        <f>IF(A4608="","",IF(ISERROR(VLOOKUP(A4608,'entry data'!B:I,8,0)),"",VLOOKUP(A4608,'entry data'!B:I,7,0)))</f>
        <v/>
      </c>
      <c r="H4608" s="13" t="str">
        <f>IF(A4608="","",IF(B4608=1,VLOOKUP(A4608,'entry data'!B:D,3,0),I4607))</f>
        <v/>
      </c>
      <c r="I4608" s="14" t="str">
        <f>IF(A4608="","",IF(E4608="weekly",7,IF(E4608="fortnightly",14,IF(E4608="monthly",DATE(IF(MONTH(H4608)=12,YEAR(H4608)+1,YEAR(H4608)),VLOOKUP(MONTH(H4608),index!$D$2:$G$13,2,0),DAY(H4608)),
IF(E4608="quarterly",DATE(IF(MONTH(H4608)&gt;=10,YEAR(H4608)+1,YEAR(H4608)),VLOOKUP(MONTH(H4608),index!$D$2:$G$13,3,0),DAY(H4608)),
IF(E4608="halfyearly",DATE(IF(MONTH(H4608)&gt;=7,YEAR(H4608)+1,YEAR(H4608)),VLOOKUP(MONTH(H4608),index!$D$2:$G$13,4,0),DAY(H4608)),
DATE(YEAR(H4608)+1,MONTH(H4608),DAY(H4608)))))-H4608))+H4608)</f>
        <v/>
      </c>
      <c r="J4608" s="9" t="str">
        <f t="shared" si="448"/>
        <v/>
      </c>
      <c r="K4608" s="11" t="str">
        <f t="shared" si="449"/>
        <v/>
      </c>
      <c r="L4608" s="11" t="str">
        <f t="shared" si="450"/>
        <v/>
      </c>
      <c r="M4608" s="11" t="str">
        <f>IF(A4608="","",VLOOKUP(E4608,index!$A$1:$B$6,2,0)*K4608*G4608)</f>
        <v/>
      </c>
      <c r="N4608" s="11" t="str">
        <f>IF(A4608="","",-PMT(G4608*VLOOKUP(E4608,index!$A$1:$B$6,2,0),C4608,F4608,0,0))</f>
        <v/>
      </c>
      <c r="O4608" s="11" t="str">
        <f t="shared" si="451"/>
        <v/>
      </c>
      <c r="P4608" s="11" t="str">
        <f t="shared" si="446"/>
        <v/>
      </c>
    </row>
    <row r="4609" spans="1:16" x14ac:dyDescent="0.25">
      <c r="A4609" s="9" t="str">
        <f>IF(A4608="","",IF(B4608&lt;C4608,A4608,IF(A4608=MAX('entry data'!$B$8:$B$507),"",A4608+1)))</f>
        <v/>
      </c>
      <c r="B4609" s="9" t="str">
        <f t="shared" si="447"/>
        <v/>
      </c>
      <c r="C4609" s="9" t="str">
        <f>IF(ISERROR(VLOOKUP(A4609,'entry data'!B:G,6,0)),"",VLOOKUP(A4609,'entry data'!B:G,6,0))</f>
        <v/>
      </c>
      <c r="D4609" s="9" t="str">
        <f>IF(ISERROR(VLOOKUP(A4609,'entry data'!B:C,2,0)),"",VLOOKUP(A4609,'entry data'!B:C,2,0))</f>
        <v/>
      </c>
      <c r="E4609" s="9" t="str">
        <f>IF(ISERROR(VLOOKUP(A4609,'entry data'!B:E,4,0)),"",VLOOKUP(A4609,'entry data'!B:E,4,0))</f>
        <v/>
      </c>
      <c r="F4609" s="11" t="str">
        <f>IF(A4609="","",IF(ISERROR(VLOOKUP(A4609,'entry data'!B:F,5,0)),"",VLOOKUP(A4609,'entry data'!B:F,5,0)))</f>
        <v/>
      </c>
      <c r="G4609" s="12" t="str">
        <f>IF(A4609="","",IF(ISERROR(VLOOKUP(A4609,'entry data'!B:I,8,0)),"",VLOOKUP(A4609,'entry data'!B:I,7,0)))</f>
        <v/>
      </c>
      <c r="H4609" s="13" t="str">
        <f>IF(A4609="","",IF(B4609=1,VLOOKUP(A4609,'entry data'!B:D,3,0),I4608))</f>
        <v/>
      </c>
      <c r="I4609" s="14" t="str">
        <f>IF(A4609="","",IF(E4609="weekly",7,IF(E4609="fortnightly",14,IF(E4609="monthly",DATE(IF(MONTH(H4609)=12,YEAR(H4609)+1,YEAR(H4609)),VLOOKUP(MONTH(H4609),index!$D$2:$G$13,2,0),DAY(H4609)),
IF(E4609="quarterly",DATE(IF(MONTH(H4609)&gt;=10,YEAR(H4609)+1,YEAR(H4609)),VLOOKUP(MONTH(H4609),index!$D$2:$G$13,3,0),DAY(H4609)),
IF(E4609="halfyearly",DATE(IF(MONTH(H4609)&gt;=7,YEAR(H4609)+1,YEAR(H4609)),VLOOKUP(MONTH(H4609),index!$D$2:$G$13,4,0),DAY(H4609)),
DATE(YEAR(H4609)+1,MONTH(H4609),DAY(H4609)))))-H4609))+H4609)</f>
        <v/>
      </c>
      <c r="J4609" s="9" t="str">
        <f t="shared" si="448"/>
        <v/>
      </c>
      <c r="K4609" s="11" t="str">
        <f t="shared" si="449"/>
        <v/>
      </c>
      <c r="L4609" s="11" t="str">
        <f t="shared" si="450"/>
        <v/>
      </c>
      <c r="M4609" s="11" t="str">
        <f>IF(A4609="","",VLOOKUP(E4609,index!$A$1:$B$6,2,0)*K4609*G4609)</f>
        <v/>
      </c>
      <c r="N4609" s="11" t="str">
        <f>IF(A4609="","",-PMT(G4609*VLOOKUP(E4609,index!$A$1:$B$6,2,0),C4609,F4609,0,0))</f>
        <v/>
      </c>
      <c r="O4609" s="11" t="str">
        <f t="shared" si="451"/>
        <v/>
      </c>
      <c r="P4609" s="11" t="str">
        <f t="shared" si="446"/>
        <v/>
      </c>
    </row>
    <row r="4610" spans="1:16" x14ac:dyDescent="0.25">
      <c r="A4610" s="9" t="str">
        <f>IF(A4609="","",IF(B4609&lt;C4609,A4609,IF(A4609=MAX('entry data'!$B$8:$B$507),"",A4609+1)))</f>
        <v/>
      </c>
      <c r="B4610" s="9" t="str">
        <f t="shared" si="447"/>
        <v/>
      </c>
      <c r="C4610" s="9" t="str">
        <f>IF(ISERROR(VLOOKUP(A4610,'entry data'!B:G,6,0)),"",VLOOKUP(A4610,'entry data'!B:G,6,0))</f>
        <v/>
      </c>
      <c r="D4610" s="9" t="str">
        <f>IF(ISERROR(VLOOKUP(A4610,'entry data'!B:C,2,0)),"",VLOOKUP(A4610,'entry data'!B:C,2,0))</f>
        <v/>
      </c>
      <c r="E4610" s="9" t="str">
        <f>IF(ISERROR(VLOOKUP(A4610,'entry data'!B:E,4,0)),"",VLOOKUP(A4610,'entry data'!B:E,4,0))</f>
        <v/>
      </c>
      <c r="F4610" s="11" t="str">
        <f>IF(A4610="","",IF(ISERROR(VLOOKUP(A4610,'entry data'!B:F,5,0)),"",VLOOKUP(A4610,'entry data'!B:F,5,0)))</f>
        <v/>
      </c>
      <c r="G4610" s="12" t="str">
        <f>IF(A4610="","",IF(ISERROR(VLOOKUP(A4610,'entry data'!B:I,8,0)),"",VLOOKUP(A4610,'entry data'!B:I,7,0)))</f>
        <v/>
      </c>
      <c r="H4610" s="13" t="str">
        <f>IF(A4610="","",IF(B4610=1,VLOOKUP(A4610,'entry data'!B:D,3,0),I4609))</f>
        <v/>
      </c>
      <c r="I4610" s="14" t="str">
        <f>IF(A4610="","",IF(E4610="weekly",7,IF(E4610="fortnightly",14,IF(E4610="monthly",DATE(IF(MONTH(H4610)=12,YEAR(H4610)+1,YEAR(H4610)),VLOOKUP(MONTH(H4610),index!$D$2:$G$13,2,0),DAY(H4610)),
IF(E4610="quarterly",DATE(IF(MONTH(H4610)&gt;=10,YEAR(H4610)+1,YEAR(H4610)),VLOOKUP(MONTH(H4610),index!$D$2:$G$13,3,0),DAY(H4610)),
IF(E4610="halfyearly",DATE(IF(MONTH(H4610)&gt;=7,YEAR(H4610)+1,YEAR(H4610)),VLOOKUP(MONTH(H4610),index!$D$2:$G$13,4,0),DAY(H4610)),
DATE(YEAR(H4610)+1,MONTH(H4610),DAY(H4610)))))-H4610))+H4610)</f>
        <v/>
      </c>
      <c r="J4610" s="9" t="str">
        <f t="shared" si="448"/>
        <v/>
      </c>
      <c r="K4610" s="11" t="str">
        <f t="shared" si="449"/>
        <v/>
      </c>
      <c r="L4610" s="11" t="str">
        <f t="shared" si="450"/>
        <v/>
      </c>
      <c r="M4610" s="11" t="str">
        <f>IF(A4610="","",VLOOKUP(E4610,index!$A$1:$B$6,2,0)*K4610*G4610)</f>
        <v/>
      </c>
      <c r="N4610" s="11" t="str">
        <f>IF(A4610="","",-PMT(G4610*VLOOKUP(E4610,index!$A$1:$B$6,2,0),C4610,F4610,0,0))</f>
        <v/>
      </c>
      <c r="O4610" s="11" t="str">
        <f t="shared" si="451"/>
        <v/>
      </c>
      <c r="P4610" s="11" t="str">
        <f t="shared" si="446"/>
        <v/>
      </c>
    </row>
    <row r="4611" spans="1:16" x14ac:dyDescent="0.25">
      <c r="A4611" s="9" t="str">
        <f>IF(A4610="","",IF(B4610&lt;C4610,A4610,IF(A4610=MAX('entry data'!$B$8:$B$507),"",A4610+1)))</f>
        <v/>
      </c>
      <c r="B4611" s="9" t="str">
        <f t="shared" si="447"/>
        <v/>
      </c>
      <c r="C4611" s="9" t="str">
        <f>IF(ISERROR(VLOOKUP(A4611,'entry data'!B:G,6,0)),"",VLOOKUP(A4611,'entry data'!B:G,6,0))</f>
        <v/>
      </c>
      <c r="D4611" s="9" t="str">
        <f>IF(ISERROR(VLOOKUP(A4611,'entry data'!B:C,2,0)),"",VLOOKUP(A4611,'entry data'!B:C,2,0))</f>
        <v/>
      </c>
      <c r="E4611" s="9" t="str">
        <f>IF(ISERROR(VLOOKUP(A4611,'entry data'!B:E,4,0)),"",VLOOKUP(A4611,'entry data'!B:E,4,0))</f>
        <v/>
      </c>
      <c r="F4611" s="11" t="str">
        <f>IF(A4611="","",IF(ISERROR(VLOOKUP(A4611,'entry data'!B:F,5,0)),"",VLOOKUP(A4611,'entry data'!B:F,5,0)))</f>
        <v/>
      </c>
      <c r="G4611" s="12" t="str">
        <f>IF(A4611="","",IF(ISERROR(VLOOKUP(A4611,'entry data'!B:I,8,0)),"",VLOOKUP(A4611,'entry data'!B:I,7,0)))</f>
        <v/>
      </c>
      <c r="H4611" s="13" t="str">
        <f>IF(A4611="","",IF(B4611=1,VLOOKUP(A4611,'entry data'!B:D,3,0),I4610))</f>
        <v/>
      </c>
      <c r="I4611" s="14" t="str">
        <f>IF(A4611="","",IF(E4611="weekly",7,IF(E4611="fortnightly",14,IF(E4611="monthly",DATE(IF(MONTH(H4611)=12,YEAR(H4611)+1,YEAR(H4611)),VLOOKUP(MONTH(H4611),index!$D$2:$G$13,2,0),DAY(H4611)),
IF(E4611="quarterly",DATE(IF(MONTH(H4611)&gt;=10,YEAR(H4611)+1,YEAR(H4611)),VLOOKUP(MONTH(H4611),index!$D$2:$G$13,3,0),DAY(H4611)),
IF(E4611="halfyearly",DATE(IF(MONTH(H4611)&gt;=7,YEAR(H4611)+1,YEAR(H4611)),VLOOKUP(MONTH(H4611),index!$D$2:$G$13,4,0),DAY(H4611)),
DATE(YEAR(H4611)+1,MONTH(H4611),DAY(H4611)))))-H4611))+H4611)</f>
        <v/>
      </c>
      <c r="J4611" s="9" t="str">
        <f t="shared" si="448"/>
        <v/>
      </c>
      <c r="K4611" s="11" t="str">
        <f t="shared" si="449"/>
        <v/>
      </c>
      <c r="L4611" s="11" t="str">
        <f t="shared" si="450"/>
        <v/>
      </c>
      <c r="M4611" s="11" t="str">
        <f>IF(A4611="","",VLOOKUP(E4611,index!$A$1:$B$6,2,0)*K4611*G4611)</f>
        <v/>
      </c>
      <c r="N4611" s="11" t="str">
        <f>IF(A4611="","",-PMT(G4611*VLOOKUP(E4611,index!$A$1:$B$6,2,0),C4611,F4611,0,0))</f>
        <v/>
      </c>
      <c r="O4611" s="11" t="str">
        <f t="shared" si="451"/>
        <v/>
      </c>
      <c r="P4611" s="11" t="str">
        <f t="shared" ref="P4611:P4674" si="452">IF(A4611="","",IF(J4611&lt;&gt;J4612,O4611,0))</f>
        <v/>
      </c>
    </row>
    <row r="4612" spans="1:16" x14ac:dyDescent="0.25">
      <c r="A4612" s="9" t="str">
        <f>IF(A4611="","",IF(B4611&lt;C4611,A4611,IF(A4611=MAX('entry data'!$B$8:$B$507),"",A4611+1)))</f>
        <v/>
      </c>
      <c r="B4612" s="9" t="str">
        <f t="shared" si="447"/>
        <v/>
      </c>
      <c r="C4612" s="9" t="str">
        <f>IF(ISERROR(VLOOKUP(A4612,'entry data'!B:G,6,0)),"",VLOOKUP(A4612,'entry data'!B:G,6,0))</f>
        <v/>
      </c>
      <c r="D4612" s="9" t="str">
        <f>IF(ISERROR(VLOOKUP(A4612,'entry data'!B:C,2,0)),"",VLOOKUP(A4612,'entry data'!B:C,2,0))</f>
        <v/>
      </c>
      <c r="E4612" s="9" t="str">
        <f>IF(ISERROR(VLOOKUP(A4612,'entry data'!B:E,4,0)),"",VLOOKUP(A4612,'entry data'!B:E,4,0))</f>
        <v/>
      </c>
      <c r="F4612" s="11" t="str">
        <f>IF(A4612="","",IF(ISERROR(VLOOKUP(A4612,'entry data'!B:F,5,0)),"",VLOOKUP(A4612,'entry data'!B:F,5,0)))</f>
        <v/>
      </c>
      <c r="G4612" s="12" t="str">
        <f>IF(A4612="","",IF(ISERROR(VLOOKUP(A4612,'entry data'!B:I,8,0)),"",VLOOKUP(A4612,'entry data'!B:I,7,0)))</f>
        <v/>
      </c>
      <c r="H4612" s="13" t="str">
        <f>IF(A4612="","",IF(B4612=1,VLOOKUP(A4612,'entry data'!B:D,3,0),I4611))</f>
        <v/>
      </c>
      <c r="I4612" s="14" t="str">
        <f>IF(A4612="","",IF(E4612="weekly",7,IF(E4612="fortnightly",14,IF(E4612="monthly",DATE(IF(MONTH(H4612)=12,YEAR(H4612)+1,YEAR(H4612)),VLOOKUP(MONTH(H4612),index!$D$2:$G$13,2,0),DAY(H4612)),
IF(E4612="quarterly",DATE(IF(MONTH(H4612)&gt;=10,YEAR(H4612)+1,YEAR(H4612)),VLOOKUP(MONTH(H4612),index!$D$2:$G$13,3,0),DAY(H4612)),
IF(E4612="halfyearly",DATE(IF(MONTH(H4612)&gt;=7,YEAR(H4612)+1,YEAR(H4612)),VLOOKUP(MONTH(H4612),index!$D$2:$G$13,4,0),DAY(H4612)),
DATE(YEAR(H4612)+1,MONTH(H4612),DAY(H4612)))))-H4612))+H4612)</f>
        <v/>
      </c>
      <c r="J4612" s="9" t="str">
        <f t="shared" si="448"/>
        <v/>
      </c>
      <c r="K4612" s="11" t="str">
        <f t="shared" si="449"/>
        <v/>
      </c>
      <c r="L4612" s="11" t="str">
        <f t="shared" si="450"/>
        <v/>
      </c>
      <c r="M4612" s="11" t="str">
        <f>IF(A4612="","",VLOOKUP(E4612,index!$A$1:$B$6,2,0)*K4612*G4612)</f>
        <v/>
      </c>
      <c r="N4612" s="11" t="str">
        <f>IF(A4612="","",-PMT(G4612*VLOOKUP(E4612,index!$A$1:$B$6,2,0),C4612,F4612,0,0))</f>
        <v/>
      </c>
      <c r="O4612" s="11" t="str">
        <f t="shared" si="451"/>
        <v/>
      </c>
      <c r="P4612" s="11" t="str">
        <f t="shared" si="452"/>
        <v/>
      </c>
    </row>
    <row r="4613" spans="1:16" x14ac:dyDescent="0.25">
      <c r="A4613" s="9" t="str">
        <f>IF(A4612="","",IF(B4612&lt;C4612,A4612,IF(A4612=MAX('entry data'!$B$8:$B$507),"",A4612+1)))</f>
        <v/>
      </c>
      <c r="B4613" s="9" t="str">
        <f t="shared" si="447"/>
        <v/>
      </c>
      <c r="C4613" s="9" t="str">
        <f>IF(ISERROR(VLOOKUP(A4613,'entry data'!B:G,6,0)),"",VLOOKUP(A4613,'entry data'!B:G,6,0))</f>
        <v/>
      </c>
      <c r="D4613" s="9" t="str">
        <f>IF(ISERROR(VLOOKUP(A4613,'entry data'!B:C,2,0)),"",VLOOKUP(A4613,'entry data'!B:C,2,0))</f>
        <v/>
      </c>
      <c r="E4613" s="9" t="str">
        <f>IF(ISERROR(VLOOKUP(A4613,'entry data'!B:E,4,0)),"",VLOOKUP(A4613,'entry data'!B:E,4,0))</f>
        <v/>
      </c>
      <c r="F4613" s="11" t="str">
        <f>IF(A4613="","",IF(ISERROR(VLOOKUP(A4613,'entry data'!B:F,5,0)),"",VLOOKUP(A4613,'entry data'!B:F,5,0)))</f>
        <v/>
      </c>
      <c r="G4613" s="12" t="str">
        <f>IF(A4613="","",IF(ISERROR(VLOOKUP(A4613,'entry data'!B:I,8,0)),"",VLOOKUP(A4613,'entry data'!B:I,7,0)))</f>
        <v/>
      </c>
      <c r="H4613" s="13" t="str">
        <f>IF(A4613="","",IF(B4613=1,VLOOKUP(A4613,'entry data'!B:D,3,0),I4612))</f>
        <v/>
      </c>
      <c r="I4613" s="14" t="str">
        <f>IF(A4613="","",IF(E4613="weekly",7,IF(E4613="fortnightly",14,IF(E4613="monthly",DATE(IF(MONTH(H4613)=12,YEAR(H4613)+1,YEAR(H4613)),VLOOKUP(MONTH(H4613),index!$D$2:$G$13,2,0),DAY(H4613)),
IF(E4613="quarterly",DATE(IF(MONTH(H4613)&gt;=10,YEAR(H4613)+1,YEAR(H4613)),VLOOKUP(MONTH(H4613),index!$D$2:$G$13,3,0),DAY(H4613)),
IF(E4613="halfyearly",DATE(IF(MONTH(H4613)&gt;=7,YEAR(H4613)+1,YEAR(H4613)),VLOOKUP(MONTH(H4613),index!$D$2:$G$13,4,0),DAY(H4613)),
DATE(YEAR(H4613)+1,MONTH(H4613),DAY(H4613)))))-H4613))+H4613)</f>
        <v/>
      </c>
      <c r="J4613" s="9" t="str">
        <f t="shared" si="448"/>
        <v/>
      </c>
      <c r="K4613" s="11" t="str">
        <f t="shared" si="449"/>
        <v/>
      </c>
      <c r="L4613" s="11" t="str">
        <f t="shared" si="450"/>
        <v/>
      </c>
      <c r="M4613" s="11" t="str">
        <f>IF(A4613="","",VLOOKUP(E4613,index!$A$1:$B$6,2,0)*K4613*G4613)</f>
        <v/>
      </c>
      <c r="N4613" s="11" t="str">
        <f>IF(A4613="","",-PMT(G4613*VLOOKUP(E4613,index!$A$1:$B$6,2,0),C4613,F4613,0,0))</f>
        <v/>
      </c>
      <c r="O4613" s="11" t="str">
        <f t="shared" si="451"/>
        <v/>
      </c>
      <c r="P4613" s="11" t="str">
        <f t="shared" si="452"/>
        <v/>
      </c>
    </row>
    <row r="4614" spans="1:16" x14ac:dyDescent="0.25">
      <c r="A4614" s="9" t="str">
        <f>IF(A4613="","",IF(B4613&lt;C4613,A4613,IF(A4613=MAX('entry data'!$B$8:$B$507),"",A4613+1)))</f>
        <v/>
      </c>
      <c r="B4614" s="9" t="str">
        <f t="shared" si="447"/>
        <v/>
      </c>
      <c r="C4614" s="9" t="str">
        <f>IF(ISERROR(VLOOKUP(A4614,'entry data'!B:G,6,0)),"",VLOOKUP(A4614,'entry data'!B:G,6,0))</f>
        <v/>
      </c>
      <c r="D4614" s="9" t="str">
        <f>IF(ISERROR(VLOOKUP(A4614,'entry data'!B:C,2,0)),"",VLOOKUP(A4614,'entry data'!B:C,2,0))</f>
        <v/>
      </c>
      <c r="E4614" s="9" t="str">
        <f>IF(ISERROR(VLOOKUP(A4614,'entry data'!B:E,4,0)),"",VLOOKUP(A4614,'entry data'!B:E,4,0))</f>
        <v/>
      </c>
      <c r="F4614" s="11" t="str">
        <f>IF(A4614="","",IF(ISERROR(VLOOKUP(A4614,'entry data'!B:F,5,0)),"",VLOOKUP(A4614,'entry data'!B:F,5,0)))</f>
        <v/>
      </c>
      <c r="G4614" s="12" t="str">
        <f>IF(A4614="","",IF(ISERROR(VLOOKUP(A4614,'entry data'!B:I,8,0)),"",VLOOKUP(A4614,'entry data'!B:I,7,0)))</f>
        <v/>
      </c>
      <c r="H4614" s="13" t="str">
        <f>IF(A4614="","",IF(B4614=1,VLOOKUP(A4614,'entry data'!B:D,3,0),I4613))</f>
        <v/>
      </c>
      <c r="I4614" s="14" t="str">
        <f>IF(A4614="","",IF(E4614="weekly",7,IF(E4614="fortnightly",14,IF(E4614="monthly",DATE(IF(MONTH(H4614)=12,YEAR(H4614)+1,YEAR(H4614)),VLOOKUP(MONTH(H4614),index!$D$2:$G$13,2,0),DAY(H4614)),
IF(E4614="quarterly",DATE(IF(MONTH(H4614)&gt;=10,YEAR(H4614)+1,YEAR(H4614)),VLOOKUP(MONTH(H4614),index!$D$2:$G$13,3,0),DAY(H4614)),
IF(E4614="halfyearly",DATE(IF(MONTH(H4614)&gt;=7,YEAR(H4614)+1,YEAR(H4614)),VLOOKUP(MONTH(H4614),index!$D$2:$G$13,4,0),DAY(H4614)),
DATE(YEAR(H4614)+1,MONTH(H4614),DAY(H4614)))))-H4614))+H4614)</f>
        <v/>
      </c>
      <c r="J4614" s="9" t="str">
        <f t="shared" si="448"/>
        <v/>
      </c>
      <c r="K4614" s="11" t="str">
        <f t="shared" si="449"/>
        <v/>
      </c>
      <c r="L4614" s="11" t="str">
        <f t="shared" si="450"/>
        <v/>
      </c>
      <c r="M4614" s="11" t="str">
        <f>IF(A4614="","",VLOOKUP(E4614,index!$A$1:$B$6,2,0)*K4614*G4614)</f>
        <v/>
      </c>
      <c r="N4614" s="11" t="str">
        <f>IF(A4614="","",-PMT(G4614*VLOOKUP(E4614,index!$A$1:$B$6,2,0),C4614,F4614,0,0))</f>
        <v/>
      </c>
      <c r="O4614" s="11" t="str">
        <f t="shared" si="451"/>
        <v/>
      </c>
      <c r="P4614" s="11" t="str">
        <f t="shared" si="452"/>
        <v/>
      </c>
    </row>
    <row r="4615" spans="1:16" x14ac:dyDescent="0.25">
      <c r="A4615" s="9" t="str">
        <f>IF(A4614="","",IF(B4614&lt;C4614,A4614,IF(A4614=MAX('entry data'!$B$8:$B$507),"",A4614+1)))</f>
        <v/>
      </c>
      <c r="B4615" s="9" t="str">
        <f t="shared" si="447"/>
        <v/>
      </c>
      <c r="C4615" s="9" t="str">
        <f>IF(ISERROR(VLOOKUP(A4615,'entry data'!B:G,6,0)),"",VLOOKUP(A4615,'entry data'!B:G,6,0))</f>
        <v/>
      </c>
      <c r="D4615" s="9" t="str">
        <f>IF(ISERROR(VLOOKUP(A4615,'entry data'!B:C,2,0)),"",VLOOKUP(A4615,'entry data'!B:C,2,0))</f>
        <v/>
      </c>
      <c r="E4615" s="9" t="str">
        <f>IF(ISERROR(VLOOKUP(A4615,'entry data'!B:E,4,0)),"",VLOOKUP(A4615,'entry data'!B:E,4,0))</f>
        <v/>
      </c>
      <c r="F4615" s="11" t="str">
        <f>IF(A4615="","",IF(ISERROR(VLOOKUP(A4615,'entry data'!B:F,5,0)),"",VLOOKUP(A4615,'entry data'!B:F,5,0)))</f>
        <v/>
      </c>
      <c r="G4615" s="12" t="str">
        <f>IF(A4615="","",IF(ISERROR(VLOOKUP(A4615,'entry data'!B:I,8,0)),"",VLOOKUP(A4615,'entry data'!B:I,7,0)))</f>
        <v/>
      </c>
      <c r="H4615" s="13" t="str">
        <f>IF(A4615="","",IF(B4615=1,VLOOKUP(A4615,'entry data'!B:D,3,0),I4614))</f>
        <v/>
      </c>
      <c r="I4615" s="14" t="str">
        <f>IF(A4615="","",IF(E4615="weekly",7,IF(E4615="fortnightly",14,IF(E4615="monthly",DATE(IF(MONTH(H4615)=12,YEAR(H4615)+1,YEAR(H4615)),VLOOKUP(MONTH(H4615),index!$D$2:$G$13,2,0),DAY(H4615)),
IF(E4615="quarterly",DATE(IF(MONTH(H4615)&gt;=10,YEAR(H4615)+1,YEAR(H4615)),VLOOKUP(MONTH(H4615),index!$D$2:$G$13,3,0),DAY(H4615)),
IF(E4615="halfyearly",DATE(IF(MONTH(H4615)&gt;=7,YEAR(H4615)+1,YEAR(H4615)),VLOOKUP(MONTH(H4615),index!$D$2:$G$13,4,0),DAY(H4615)),
DATE(YEAR(H4615)+1,MONTH(H4615),DAY(H4615)))))-H4615))+H4615)</f>
        <v/>
      </c>
      <c r="J4615" s="9" t="str">
        <f t="shared" si="448"/>
        <v/>
      </c>
      <c r="K4615" s="11" t="str">
        <f t="shared" si="449"/>
        <v/>
      </c>
      <c r="L4615" s="11" t="str">
        <f t="shared" si="450"/>
        <v/>
      </c>
      <c r="M4615" s="11" t="str">
        <f>IF(A4615="","",VLOOKUP(E4615,index!$A$1:$B$6,2,0)*K4615*G4615)</f>
        <v/>
      </c>
      <c r="N4615" s="11" t="str">
        <f>IF(A4615="","",-PMT(G4615*VLOOKUP(E4615,index!$A$1:$B$6,2,0),C4615,F4615,0,0))</f>
        <v/>
      </c>
      <c r="O4615" s="11" t="str">
        <f t="shared" si="451"/>
        <v/>
      </c>
      <c r="P4615" s="11" t="str">
        <f t="shared" si="452"/>
        <v/>
      </c>
    </row>
    <row r="4616" spans="1:16" x14ac:dyDescent="0.25">
      <c r="A4616" s="9" t="str">
        <f>IF(A4615="","",IF(B4615&lt;C4615,A4615,IF(A4615=MAX('entry data'!$B$8:$B$507),"",A4615+1)))</f>
        <v/>
      </c>
      <c r="B4616" s="9" t="str">
        <f t="shared" si="447"/>
        <v/>
      </c>
      <c r="C4616" s="9" t="str">
        <f>IF(ISERROR(VLOOKUP(A4616,'entry data'!B:G,6,0)),"",VLOOKUP(A4616,'entry data'!B:G,6,0))</f>
        <v/>
      </c>
      <c r="D4616" s="9" t="str">
        <f>IF(ISERROR(VLOOKUP(A4616,'entry data'!B:C,2,0)),"",VLOOKUP(A4616,'entry data'!B:C,2,0))</f>
        <v/>
      </c>
      <c r="E4616" s="9" t="str">
        <f>IF(ISERROR(VLOOKUP(A4616,'entry data'!B:E,4,0)),"",VLOOKUP(A4616,'entry data'!B:E,4,0))</f>
        <v/>
      </c>
      <c r="F4616" s="11" t="str">
        <f>IF(A4616="","",IF(ISERROR(VLOOKUP(A4616,'entry data'!B:F,5,0)),"",VLOOKUP(A4616,'entry data'!B:F,5,0)))</f>
        <v/>
      </c>
      <c r="G4616" s="12" t="str">
        <f>IF(A4616="","",IF(ISERROR(VLOOKUP(A4616,'entry data'!B:I,8,0)),"",VLOOKUP(A4616,'entry data'!B:I,7,0)))</f>
        <v/>
      </c>
      <c r="H4616" s="13" t="str">
        <f>IF(A4616="","",IF(B4616=1,VLOOKUP(A4616,'entry data'!B:D,3,0),I4615))</f>
        <v/>
      </c>
      <c r="I4616" s="14" t="str">
        <f>IF(A4616="","",IF(E4616="weekly",7,IF(E4616="fortnightly",14,IF(E4616="monthly",DATE(IF(MONTH(H4616)=12,YEAR(H4616)+1,YEAR(H4616)),VLOOKUP(MONTH(H4616),index!$D$2:$G$13,2,0),DAY(H4616)),
IF(E4616="quarterly",DATE(IF(MONTH(H4616)&gt;=10,YEAR(H4616)+1,YEAR(H4616)),VLOOKUP(MONTH(H4616),index!$D$2:$G$13,3,0),DAY(H4616)),
IF(E4616="halfyearly",DATE(IF(MONTH(H4616)&gt;=7,YEAR(H4616)+1,YEAR(H4616)),VLOOKUP(MONTH(H4616),index!$D$2:$G$13,4,0),DAY(H4616)),
DATE(YEAR(H4616)+1,MONTH(H4616),DAY(H4616)))))-H4616))+H4616)</f>
        <v/>
      </c>
      <c r="J4616" s="9" t="str">
        <f t="shared" si="448"/>
        <v/>
      </c>
      <c r="K4616" s="11" t="str">
        <f t="shared" si="449"/>
        <v/>
      </c>
      <c r="L4616" s="11" t="str">
        <f t="shared" si="450"/>
        <v/>
      </c>
      <c r="M4616" s="11" t="str">
        <f>IF(A4616="","",VLOOKUP(E4616,index!$A$1:$B$6,2,0)*K4616*G4616)</f>
        <v/>
      </c>
      <c r="N4616" s="11" t="str">
        <f>IF(A4616="","",-PMT(G4616*VLOOKUP(E4616,index!$A$1:$B$6,2,0),C4616,F4616,0,0))</f>
        <v/>
      </c>
      <c r="O4616" s="11" t="str">
        <f t="shared" si="451"/>
        <v/>
      </c>
      <c r="P4616" s="11" t="str">
        <f t="shared" si="452"/>
        <v/>
      </c>
    </row>
    <row r="4617" spans="1:16" x14ac:dyDescent="0.25">
      <c r="A4617" s="9" t="str">
        <f>IF(A4616="","",IF(B4616&lt;C4616,A4616,IF(A4616=MAX('entry data'!$B$8:$B$507),"",A4616+1)))</f>
        <v/>
      </c>
      <c r="B4617" s="9" t="str">
        <f t="shared" si="447"/>
        <v/>
      </c>
      <c r="C4617" s="9" t="str">
        <f>IF(ISERROR(VLOOKUP(A4617,'entry data'!B:G,6,0)),"",VLOOKUP(A4617,'entry data'!B:G,6,0))</f>
        <v/>
      </c>
      <c r="D4617" s="9" t="str">
        <f>IF(ISERROR(VLOOKUP(A4617,'entry data'!B:C,2,0)),"",VLOOKUP(A4617,'entry data'!B:C,2,0))</f>
        <v/>
      </c>
      <c r="E4617" s="9" t="str">
        <f>IF(ISERROR(VLOOKUP(A4617,'entry data'!B:E,4,0)),"",VLOOKUP(A4617,'entry data'!B:E,4,0))</f>
        <v/>
      </c>
      <c r="F4617" s="11" t="str">
        <f>IF(A4617="","",IF(ISERROR(VLOOKUP(A4617,'entry data'!B:F,5,0)),"",VLOOKUP(A4617,'entry data'!B:F,5,0)))</f>
        <v/>
      </c>
      <c r="G4617" s="12" t="str">
        <f>IF(A4617="","",IF(ISERROR(VLOOKUP(A4617,'entry data'!B:I,8,0)),"",VLOOKUP(A4617,'entry data'!B:I,7,0)))</f>
        <v/>
      </c>
      <c r="H4617" s="13" t="str">
        <f>IF(A4617="","",IF(B4617=1,VLOOKUP(A4617,'entry data'!B:D,3,0),I4616))</f>
        <v/>
      </c>
      <c r="I4617" s="14" t="str">
        <f>IF(A4617="","",IF(E4617="weekly",7,IF(E4617="fortnightly",14,IF(E4617="monthly",DATE(IF(MONTH(H4617)=12,YEAR(H4617)+1,YEAR(H4617)),VLOOKUP(MONTH(H4617),index!$D$2:$G$13,2,0),DAY(H4617)),
IF(E4617="quarterly",DATE(IF(MONTH(H4617)&gt;=10,YEAR(H4617)+1,YEAR(H4617)),VLOOKUP(MONTH(H4617),index!$D$2:$G$13,3,0),DAY(H4617)),
IF(E4617="halfyearly",DATE(IF(MONTH(H4617)&gt;=7,YEAR(H4617)+1,YEAR(H4617)),VLOOKUP(MONTH(H4617),index!$D$2:$G$13,4,0),DAY(H4617)),
DATE(YEAR(H4617)+1,MONTH(H4617),DAY(H4617)))))-H4617))+H4617)</f>
        <v/>
      </c>
      <c r="J4617" s="9" t="str">
        <f t="shared" si="448"/>
        <v/>
      </c>
      <c r="K4617" s="11" t="str">
        <f t="shared" si="449"/>
        <v/>
      </c>
      <c r="L4617" s="11" t="str">
        <f t="shared" si="450"/>
        <v/>
      </c>
      <c r="M4617" s="11" t="str">
        <f>IF(A4617="","",VLOOKUP(E4617,index!$A$1:$B$6,2,0)*K4617*G4617)</f>
        <v/>
      </c>
      <c r="N4617" s="11" t="str">
        <f>IF(A4617="","",-PMT(G4617*VLOOKUP(E4617,index!$A$1:$B$6,2,0),C4617,F4617,0,0))</f>
        <v/>
      </c>
      <c r="O4617" s="11" t="str">
        <f t="shared" si="451"/>
        <v/>
      </c>
      <c r="P4617" s="11" t="str">
        <f t="shared" si="452"/>
        <v/>
      </c>
    </row>
    <row r="4618" spans="1:16" x14ac:dyDescent="0.25">
      <c r="A4618" s="9" t="str">
        <f>IF(A4617="","",IF(B4617&lt;C4617,A4617,IF(A4617=MAX('entry data'!$B$8:$B$507),"",A4617+1)))</f>
        <v/>
      </c>
      <c r="B4618" s="9" t="str">
        <f t="shared" si="447"/>
        <v/>
      </c>
      <c r="C4618" s="9" t="str">
        <f>IF(ISERROR(VLOOKUP(A4618,'entry data'!B:G,6,0)),"",VLOOKUP(A4618,'entry data'!B:G,6,0))</f>
        <v/>
      </c>
      <c r="D4618" s="9" t="str">
        <f>IF(ISERROR(VLOOKUP(A4618,'entry data'!B:C,2,0)),"",VLOOKUP(A4618,'entry data'!B:C,2,0))</f>
        <v/>
      </c>
      <c r="E4618" s="9" t="str">
        <f>IF(ISERROR(VLOOKUP(A4618,'entry data'!B:E,4,0)),"",VLOOKUP(A4618,'entry data'!B:E,4,0))</f>
        <v/>
      </c>
      <c r="F4618" s="11" t="str">
        <f>IF(A4618="","",IF(ISERROR(VLOOKUP(A4618,'entry data'!B:F,5,0)),"",VLOOKUP(A4618,'entry data'!B:F,5,0)))</f>
        <v/>
      </c>
      <c r="G4618" s="12" t="str">
        <f>IF(A4618="","",IF(ISERROR(VLOOKUP(A4618,'entry data'!B:I,8,0)),"",VLOOKUP(A4618,'entry data'!B:I,7,0)))</f>
        <v/>
      </c>
      <c r="H4618" s="13" t="str">
        <f>IF(A4618="","",IF(B4618=1,VLOOKUP(A4618,'entry data'!B:D,3,0),I4617))</f>
        <v/>
      </c>
      <c r="I4618" s="14" t="str">
        <f>IF(A4618="","",IF(E4618="weekly",7,IF(E4618="fortnightly",14,IF(E4618="monthly",DATE(IF(MONTH(H4618)=12,YEAR(H4618)+1,YEAR(H4618)),VLOOKUP(MONTH(H4618),index!$D$2:$G$13,2,0),DAY(H4618)),
IF(E4618="quarterly",DATE(IF(MONTH(H4618)&gt;=10,YEAR(H4618)+1,YEAR(H4618)),VLOOKUP(MONTH(H4618),index!$D$2:$G$13,3,0),DAY(H4618)),
IF(E4618="halfyearly",DATE(IF(MONTH(H4618)&gt;=7,YEAR(H4618)+1,YEAR(H4618)),VLOOKUP(MONTH(H4618),index!$D$2:$G$13,4,0),DAY(H4618)),
DATE(YEAR(H4618)+1,MONTH(H4618),DAY(H4618)))))-H4618))+H4618)</f>
        <v/>
      </c>
      <c r="J4618" s="9" t="str">
        <f t="shared" si="448"/>
        <v/>
      </c>
      <c r="K4618" s="11" t="str">
        <f t="shared" si="449"/>
        <v/>
      </c>
      <c r="L4618" s="11" t="str">
        <f t="shared" si="450"/>
        <v/>
      </c>
      <c r="M4618" s="11" t="str">
        <f>IF(A4618="","",VLOOKUP(E4618,index!$A$1:$B$6,2,0)*K4618*G4618)</f>
        <v/>
      </c>
      <c r="N4618" s="11" t="str">
        <f>IF(A4618="","",-PMT(G4618*VLOOKUP(E4618,index!$A$1:$B$6,2,0),C4618,F4618,0,0))</f>
        <v/>
      </c>
      <c r="O4618" s="11" t="str">
        <f t="shared" si="451"/>
        <v/>
      </c>
      <c r="P4618" s="11" t="str">
        <f t="shared" si="452"/>
        <v/>
      </c>
    </row>
    <row r="4619" spans="1:16" x14ac:dyDescent="0.25">
      <c r="A4619" s="9" t="str">
        <f>IF(A4618="","",IF(B4618&lt;C4618,A4618,IF(A4618=MAX('entry data'!$B$8:$B$507),"",A4618+1)))</f>
        <v/>
      </c>
      <c r="B4619" s="9" t="str">
        <f t="shared" si="447"/>
        <v/>
      </c>
      <c r="C4619" s="9" t="str">
        <f>IF(ISERROR(VLOOKUP(A4619,'entry data'!B:G,6,0)),"",VLOOKUP(A4619,'entry data'!B:G,6,0))</f>
        <v/>
      </c>
      <c r="D4619" s="9" t="str">
        <f>IF(ISERROR(VLOOKUP(A4619,'entry data'!B:C,2,0)),"",VLOOKUP(A4619,'entry data'!B:C,2,0))</f>
        <v/>
      </c>
      <c r="E4619" s="9" t="str">
        <f>IF(ISERROR(VLOOKUP(A4619,'entry data'!B:E,4,0)),"",VLOOKUP(A4619,'entry data'!B:E,4,0))</f>
        <v/>
      </c>
      <c r="F4619" s="11" t="str">
        <f>IF(A4619="","",IF(ISERROR(VLOOKUP(A4619,'entry data'!B:F,5,0)),"",VLOOKUP(A4619,'entry data'!B:F,5,0)))</f>
        <v/>
      </c>
      <c r="G4619" s="12" t="str">
        <f>IF(A4619="","",IF(ISERROR(VLOOKUP(A4619,'entry data'!B:I,8,0)),"",VLOOKUP(A4619,'entry data'!B:I,7,0)))</f>
        <v/>
      </c>
      <c r="H4619" s="13" t="str">
        <f>IF(A4619="","",IF(B4619=1,VLOOKUP(A4619,'entry data'!B:D,3,0),I4618))</f>
        <v/>
      </c>
      <c r="I4619" s="14" t="str">
        <f>IF(A4619="","",IF(E4619="weekly",7,IF(E4619="fortnightly",14,IF(E4619="monthly",DATE(IF(MONTH(H4619)=12,YEAR(H4619)+1,YEAR(H4619)),VLOOKUP(MONTH(H4619),index!$D$2:$G$13,2,0),DAY(H4619)),
IF(E4619="quarterly",DATE(IF(MONTH(H4619)&gt;=10,YEAR(H4619)+1,YEAR(H4619)),VLOOKUP(MONTH(H4619),index!$D$2:$G$13,3,0),DAY(H4619)),
IF(E4619="halfyearly",DATE(IF(MONTH(H4619)&gt;=7,YEAR(H4619)+1,YEAR(H4619)),VLOOKUP(MONTH(H4619),index!$D$2:$G$13,4,0),DAY(H4619)),
DATE(YEAR(H4619)+1,MONTH(H4619),DAY(H4619)))))-H4619))+H4619)</f>
        <v/>
      </c>
      <c r="J4619" s="9" t="str">
        <f t="shared" si="448"/>
        <v/>
      </c>
      <c r="K4619" s="11" t="str">
        <f t="shared" si="449"/>
        <v/>
      </c>
      <c r="L4619" s="11" t="str">
        <f t="shared" si="450"/>
        <v/>
      </c>
      <c r="M4619" s="11" t="str">
        <f>IF(A4619="","",VLOOKUP(E4619,index!$A$1:$B$6,2,0)*K4619*G4619)</f>
        <v/>
      </c>
      <c r="N4619" s="11" t="str">
        <f>IF(A4619="","",-PMT(G4619*VLOOKUP(E4619,index!$A$1:$B$6,2,0),C4619,F4619,0,0))</f>
        <v/>
      </c>
      <c r="O4619" s="11" t="str">
        <f t="shared" si="451"/>
        <v/>
      </c>
      <c r="P4619" s="11" t="str">
        <f t="shared" si="452"/>
        <v/>
      </c>
    </row>
    <row r="4620" spans="1:16" x14ac:dyDescent="0.25">
      <c r="A4620" s="9" t="str">
        <f>IF(A4619="","",IF(B4619&lt;C4619,A4619,IF(A4619=MAX('entry data'!$B$8:$B$507),"",A4619+1)))</f>
        <v/>
      </c>
      <c r="B4620" s="9" t="str">
        <f t="shared" si="447"/>
        <v/>
      </c>
      <c r="C4620" s="9" t="str">
        <f>IF(ISERROR(VLOOKUP(A4620,'entry data'!B:G,6,0)),"",VLOOKUP(A4620,'entry data'!B:G,6,0))</f>
        <v/>
      </c>
      <c r="D4620" s="9" t="str">
        <f>IF(ISERROR(VLOOKUP(A4620,'entry data'!B:C,2,0)),"",VLOOKUP(A4620,'entry data'!B:C,2,0))</f>
        <v/>
      </c>
      <c r="E4620" s="9" t="str">
        <f>IF(ISERROR(VLOOKUP(A4620,'entry data'!B:E,4,0)),"",VLOOKUP(A4620,'entry data'!B:E,4,0))</f>
        <v/>
      </c>
      <c r="F4620" s="11" t="str">
        <f>IF(A4620="","",IF(ISERROR(VLOOKUP(A4620,'entry data'!B:F,5,0)),"",VLOOKUP(A4620,'entry data'!B:F,5,0)))</f>
        <v/>
      </c>
      <c r="G4620" s="12" t="str">
        <f>IF(A4620="","",IF(ISERROR(VLOOKUP(A4620,'entry data'!B:I,8,0)),"",VLOOKUP(A4620,'entry data'!B:I,7,0)))</f>
        <v/>
      </c>
      <c r="H4620" s="13" t="str">
        <f>IF(A4620="","",IF(B4620=1,VLOOKUP(A4620,'entry data'!B:D,3,0),I4619))</f>
        <v/>
      </c>
      <c r="I4620" s="14" t="str">
        <f>IF(A4620="","",IF(E4620="weekly",7,IF(E4620="fortnightly",14,IF(E4620="monthly",DATE(IF(MONTH(H4620)=12,YEAR(H4620)+1,YEAR(H4620)),VLOOKUP(MONTH(H4620),index!$D$2:$G$13,2,0),DAY(H4620)),
IF(E4620="quarterly",DATE(IF(MONTH(H4620)&gt;=10,YEAR(H4620)+1,YEAR(H4620)),VLOOKUP(MONTH(H4620),index!$D$2:$G$13,3,0),DAY(H4620)),
IF(E4620="halfyearly",DATE(IF(MONTH(H4620)&gt;=7,YEAR(H4620)+1,YEAR(H4620)),VLOOKUP(MONTH(H4620),index!$D$2:$G$13,4,0),DAY(H4620)),
DATE(YEAR(H4620)+1,MONTH(H4620),DAY(H4620)))))-H4620))+H4620)</f>
        <v/>
      </c>
      <c r="J4620" s="9" t="str">
        <f t="shared" si="448"/>
        <v/>
      </c>
      <c r="K4620" s="11" t="str">
        <f t="shared" si="449"/>
        <v/>
      </c>
      <c r="L4620" s="11" t="str">
        <f t="shared" si="450"/>
        <v/>
      </c>
      <c r="M4620" s="11" t="str">
        <f>IF(A4620="","",VLOOKUP(E4620,index!$A$1:$B$6,2,0)*K4620*G4620)</f>
        <v/>
      </c>
      <c r="N4620" s="11" t="str">
        <f>IF(A4620="","",-PMT(G4620*VLOOKUP(E4620,index!$A$1:$B$6,2,0),C4620,F4620,0,0))</f>
        <v/>
      </c>
      <c r="O4620" s="11" t="str">
        <f t="shared" si="451"/>
        <v/>
      </c>
      <c r="P4620" s="11" t="str">
        <f t="shared" si="452"/>
        <v/>
      </c>
    </row>
    <row r="4621" spans="1:16" x14ac:dyDescent="0.25">
      <c r="A4621" s="9" t="str">
        <f>IF(A4620="","",IF(B4620&lt;C4620,A4620,IF(A4620=MAX('entry data'!$B$8:$B$507),"",A4620+1)))</f>
        <v/>
      </c>
      <c r="B4621" s="9" t="str">
        <f t="shared" si="447"/>
        <v/>
      </c>
      <c r="C4621" s="9" t="str">
        <f>IF(ISERROR(VLOOKUP(A4621,'entry data'!B:G,6,0)),"",VLOOKUP(A4621,'entry data'!B:G,6,0))</f>
        <v/>
      </c>
      <c r="D4621" s="9" t="str">
        <f>IF(ISERROR(VLOOKUP(A4621,'entry data'!B:C,2,0)),"",VLOOKUP(A4621,'entry data'!B:C,2,0))</f>
        <v/>
      </c>
      <c r="E4621" s="9" t="str">
        <f>IF(ISERROR(VLOOKUP(A4621,'entry data'!B:E,4,0)),"",VLOOKUP(A4621,'entry data'!B:E,4,0))</f>
        <v/>
      </c>
      <c r="F4621" s="11" t="str">
        <f>IF(A4621="","",IF(ISERROR(VLOOKUP(A4621,'entry data'!B:F,5,0)),"",VLOOKUP(A4621,'entry data'!B:F,5,0)))</f>
        <v/>
      </c>
      <c r="G4621" s="12" t="str">
        <f>IF(A4621="","",IF(ISERROR(VLOOKUP(A4621,'entry data'!B:I,8,0)),"",VLOOKUP(A4621,'entry data'!B:I,7,0)))</f>
        <v/>
      </c>
      <c r="H4621" s="13" t="str">
        <f>IF(A4621="","",IF(B4621=1,VLOOKUP(A4621,'entry data'!B:D,3,0),I4620))</f>
        <v/>
      </c>
      <c r="I4621" s="14" t="str">
        <f>IF(A4621="","",IF(E4621="weekly",7,IF(E4621="fortnightly",14,IF(E4621="monthly",DATE(IF(MONTH(H4621)=12,YEAR(H4621)+1,YEAR(H4621)),VLOOKUP(MONTH(H4621),index!$D$2:$G$13,2,0),DAY(H4621)),
IF(E4621="quarterly",DATE(IF(MONTH(H4621)&gt;=10,YEAR(H4621)+1,YEAR(H4621)),VLOOKUP(MONTH(H4621),index!$D$2:$G$13,3,0),DAY(H4621)),
IF(E4621="halfyearly",DATE(IF(MONTH(H4621)&gt;=7,YEAR(H4621)+1,YEAR(H4621)),VLOOKUP(MONTH(H4621),index!$D$2:$G$13,4,0),DAY(H4621)),
DATE(YEAR(H4621)+1,MONTH(H4621),DAY(H4621)))))-H4621))+H4621)</f>
        <v/>
      </c>
      <c r="J4621" s="9" t="str">
        <f t="shared" si="448"/>
        <v/>
      </c>
      <c r="K4621" s="11" t="str">
        <f t="shared" si="449"/>
        <v/>
      </c>
      <c r="L4621" s="11" t="str">
        <f t="shared" si="450"/>
        <v/>
      </c>
      <c r="M4621" s="11" t="str">
        <f>IF(A4621="","",VLOOKUP(E4621,index!$A$1:$B$6,2,0)*K4621*G4621)</f>
        <v/>
      </c>
      <c r="N4621" s="11" t="str">
        <f>IF(A4621="","",-PMT(G4621*VLOOKUP(E4621,index!$A$1:$B$6,2,0),C4621,F4621,0,0))</f>
        <v/>
      </c>
      <c r="O4621" s="11" t="str">
        <f t="shared" si="451"/>
        <v/>
      </c>
      <c r="P4621" s="11" t="str">
        <f t="shared" si="452"/>
        <v/>
      </c>
    </row>
    <row r="4622" spans="1:16" x14ac:dyDescent="0.25">
      <c r="A4622" s="9" t="str">
        <f>IF(A4621="","",IF(B4621&lt;C4621,A4621,IF(A4621=MAX('entry data'!$B$8:$B$507),"",A4621+1)))</f>
        <v/>
      </c>
      <c r="B4622" s="9" t="str">
        <f t="shared" si="447"/>
        <v/>
      </c>
      <c r="C4622" s="9" t="str">
        <f>IF(ISERROR(VLOOKUP(A4622,'entry data'!B:G,6,0)),"",VLOOKUP(A4622,'entry data'!B:G,6,0))</f>
        <v/>
      </c>
      <c r="D4622" s="9" t="str">
        <f>IF(ISERROR(VLOOKUP(A4622,'entry data'!B:C,2,0)),"",VLOOKUP(A4622,'entry data'!B:C,2,0))</f>
        <v/>
      </c>
      <c r="E4622" s="9" t="str">
        <f>IF(ISERROR(VLOOKUP(A4622,'entry data'!B:E,4,0)),"",VLOOKUP(A4622,'entry data'!B:E,4,0))</f>
        <v/>
      </c>
      <c r="F4622" s="11" t="str">
        <f>IF(A4622="","",IF(ISERROR(VLOOKUP(A4622,'entry data'!B:F,5,0)),"",VLOOKUP(A4622,'entry data'!B:F,5,0)))</f>
        <v/>
      </c>
      <c r="G4622" s="12" t="str">
        <f>IF(A4622="","",IF(ISERROR(VLOOKUP(A4622,'entry data'!B:I,8,0)),"",VLOOKUP(A4622,'entry data'!B:I,7,0)))</f>
        <v/>
      </c>
      <c r="H4622" s="13" t="str">
        <f>IF(A4622="","",IF(B4622=1,VLOOKUP(A4622,'entry data'!B:D,3,0),I4621))</f>
        <v/>
      </c>
      <c r="I4622" s="14" t="str">
        <f>IF(A4622="","",IF(E4622="weekly",7,IF(E4622="fortnightly",14,IF(E4622="monthly",DATE(IF(MONTH(H4622)=12,YEAR(H4622)+1,YEAR(H4622)),VLOOKUP(MONTH(H4622),index!$D$2:$G$13,2,0),DAY(H4622)),
IF(E4622="quarterly",DATE(IF(MONTH(H4622)&gt;=10,YEAR(H4622)+1,YEAR(H4622)),VLOOKUP(MONTH(H4622),index!$D$2:$G$13,3,0),DAY(H4622)),
IF(E4622="halfyearly",DATE(IF(MONTH(H4622)&gt;=7,YEAR(H4622)+1,YEAR(H4622)),VLOOKUP(MONTH(H4622),index!$D$2:$G$13,4,0),DAY(H4622)),
DATE(YEAR(H4622)+1,MONTH(H4622),DAY(H4622)))))-H4622))+H4622)</f>
        <v/>
      </c>
      <c r="J4622" s="9" t="str">
        <f t="shared" si="448"/>
        <v/>
      </c>
      <c r="K4622" s="11" t="str">
        <f t="shared" si="449"/>
        <v/>
      </c>
      <c r="L4622" s="11" t="str">
        <f t="shared" si="450"/>
        <v/>
      </c>
      <c r="M4622" s="11" t="str">
        <f>IF(A4622="","",VLOOKUP(E4622,index!$A$1:$B$6,2,0)*K4622*G4622)</f>
        <v/>
      </c>
      <c r="N4622" s="11" t="str">
        <f>IF(A4622="","",-PMT(G4622*VLOOKUP(E4622,index!$A$1:$B$6,2,0),C4622,F4622,0,0))</f>
        <v/>
      </c>
      <c r="O4622" s="11" t="str">
        <f t="shared" si="451"/>
        <v/>
      </c>
      <c r="P4622" s="11" t="str">
        <f t="shared" si="452"/>
        <v/>
      </c>
    </row>
    <row r="4623" spans="1:16" x14ac:dyDescent="0.25">
      <c r="A4623" s="9" t="str">
        <f>IF(A4622="","",IF(B4622&lt;C4622,A4622,IF(A4622=MAX('entry data'!$B$8:$B$507),"",A4622+1)))</f>
        <v/>
      </c>
      <c r="B4623" s="9" t="str">
        <f t="shared" si="447"/>
        <v/>
      </c>
      <c r="C4623" s="9" t="str">
        <f>IF(ISERROR(VLOOKUP(A4623,'entry data'!B:G,6,0)),"",VLOOKUP(A4623,'entry data'!B:G,6,0))</f>
        <v/>
      </c>
      <c r="D4623" s="9" t="str">
        <f>IF(ISERROR(VLOOKUP(A4623,'entry data'!B:C,2,0)),"",VLOOKUP(A4623,'entry data'!B:C,2,0))</f>
        <v/>
      </c>
      <c r="E4623" s="9" t="str">
        <f>IF(ISERROR(VLOOKUP(A4623,'entry data'!B:E,4,0)),"",VLOOKUP(A4623,'entry data'!B:E,4,0))</f>
        <v/>
      </c>
      <c r="F4623" s="11" t="str">
        <f>IF(A4623="","",IF(ISERROR(VLOOKUP(A4623,'entry data'!B:F,5,0)),"",VLOOKUP(A4623,'entry data'!B:F,5,0)))</f>
        <v/>
      </c>
      <c r="G4623" s="12" t="str">
        <f>IF(A4623="","",IF(ISERROR(VLOOKUP(A4623,'entry data'!B:I,8,0)),"",VLOOKUP(A4623,'entry data'!B:I,7,0)))</f>
        <v/>
      </c>
      <c r="H4623" s="13" t="str">
        <f>IF(A4623="","",IF(B4623=1,VLOOKUP(A4623,'entry data'!B:D,3,0),I4622))</f>
        <v/>
      </c>
      <c r="I4623" s="14" t="str">
        <f>IF(A4623="","",IF(E4623="weekly",7,IF(E4623="fortnightly",14,IF(E4623="monthly",DATE(IF(MONTH(H4623)=12,YEAR(H4623)+1,YEAR(H4623)),VLOOKUP(MONTH(H4623),index!$D$2:$G$13,2,0),DAY(H4623)),
IF(E4623="quarterly",DATE(IF(MONTH(H4623)&gt;=10,YEAR(H4623)+1,YEAR(H4623)),VLOOKUP(MONTH(H4623),index!$D$2:$G$13,3,0),DAY(H4623)),
IF(E4623="halfyearly",DATE(IF(MONTH(H4623)&gt;=7,YEAR(H4623)+1,YEAR(H4623)),VLOOKUP(MONTH(H4623),index!$D$2:$G$13,4,0),DAY(H4623)),
DATE(YEAR(H4623)+1,MONTH(H4623),DAY(H4623)))))-H4623))+H4623)</f>
        <v/>
      </c>
      <c r="J4623" s="9" t="str">
        <f t="shared" si="448"/>
        <v/>
      </c>
      <c r="K4623" s="11" t="str">
        <f t="shared" si="449"/>
        <v/>
      </c>
      <c r="L4623" s="11" t="str">
        <f t="shared" si="450"/>
        <v/>
      </c>
      <c r="M4623" s="11" t="str">
        <f>IF(A4623="","",VLOOKUP(E4623,index!$A$1:$B$6,2,0)*K4623*G4623)</f>
        <v/>
      </c>
      <c r="N4623" s="11" t="str">
        <f>IF(A4623="","",-PMT(G4623*VLOOKUP(E4623,index!$A$1:$B$6,2,0),C4623,F4623,0,0))</f>
        <v/>
      </c>
      <c r="O4623" s="11" t="str">
        <f t="shared" si="451"/>
        <v/>
      </c>
      <c r="P4623" s="11" t="str">
        <f t="shared" si="452"/>
        <v/>
      </c>
    </row>
    <row r="4624" spans="1:16" x14ac:dyDescent="0.25">
      <c r="A4624" s="9" t="str">
        <f>IF(A4623="","",IF(B4623&lt;C4623,A4623,IF(A4623=MAX('entry data'!$B$8:$B$507),"",A4623+1)))</f>
        <v/>
      </c>
      <c r="B4624" s="9" t="str">
        <f t="shared" si="447"/>
        <v/>
      </c>
      <c r="C4624" s="9" t="str">
        <f>IF(ISERROR(VLOOKUP(A4624,'entry data'!B:G,6,0)),"",VLOOKUP(A4624,'entry data'!B:G,6,0))</f>
        <v/>
      </c>
      <c r="D4624" s="9" t="str">
        <f>IF(ISERROR(VLOOKUP(A4624,'entry data'!B:C,2,0)),"",VLOOKUP(A4624,'entry data'!B:C,2,0))</f>
        <v/>
      </c>
      <c r="E4624" s="9" t="str">
        <f>IF(ISERROR(VLOOKUP(A4624,'entry data'!B:E,4,0)),"",VLOOKUP(A4624,'entry data'!B:E,4,0))</f>
        <v/>
      </c>
      <c r="F4624" s="11" t="str">
        <f>IF(A4624="","",IF(ISERROR(VLOOKUP(A4624,'entry data'!B:F,5,0)),"",VLOOKUP(A4624,'entry data'!B:F,5,0)))</f>
        <v/>
      </c>
      <c r="G4624" s="12" t="str">
        <f>IF(A4624="","",IF(ISERROR(VLOOKUP(A4624,'entry data'!B:I,8,0)),"",VLOOKUP(A4624,'entry data'!B:I,7,0)))</f>
        <v/>
      </c>
      <c r="H4624" s="13" t="str">
        <f>IF(A4624="","",IF(B4624=1,VLOOKUP(A4624,'entry data'!B:D,3,0),I4623))</f>
        <v/>
      </c>
      <c r="I4624" s="14" t="str">
        <f>IF(A4624="","",IF(E4624="weekly",7,IF(E4624="fortnightly",14,IF(E4624="monthly",DATE(IF(MONTH(H4624)=12,YEAR(H4624)+1,YEAR(H4624)),VLOOKUP(MONTH(H4624),index!$D$2:$G$13,2,0),DAY(H4624)),
IF(E4624="quarterly",DATE(IF(MONTH(H4624)&gt;=10,YEAR(H4624)+1,YEAR(H4624)),VLOOKUP(MONTH(H4624),index!$D$2:$G$13,3,0),DAY(H4624)),
IF(E4624="halfyearly",DATE(IF(MONTH(H4624)&gt;=7,YEAR(H4624)+1,YEAR(H4624)),VLOOKUP(MONTH(H4624),index!$D$2:$G$13,4,0),DAY(H4624)),
DATE(YEAR(H4624)+1,MONTH(H4624),DAY(H4624)))))-H4624))+H4624)</f>
        <v/>
      </c>
      <c r="J4624" s="9" t="str">
        <f t="shared" si="448"/>
        <v/>
      </c>
      <c r="K4624" s="11" t="str">
        <f t="shared" si="449"/>
        <v/>
      </c>
      <c r="L4624" s="11" t="str">
        <f t="shared" si="450"/>
        <v/>
      </c>
      <c r="M4624" s="11" t="str">
        <f>IF(A4624="","",VLOOKUP(E4624,index!$A$1:$B$6,2,0)*K4624*G4624)</f>
        <v/>
      </c>
      <c r="N4624" s="11" t="str">
        <f>IF(A4624="","",-PMT(G4624*VLOOKUP(E4624,index!$A$1:$B$6,2,0),C4624,F4624,0,0))</f>
        <v/>
      </c>
      <c r="O4624" s="11" t="str">
        <f t="shared" si="451"/>
        <v/>
      </c>
      <c r="P4624" s="11" t="str">
        <f t="shared" si="452"/>
        <v/>
      </c>
    </row>
    <row r="4625" spans="1:16" x14ac:dyDescent="0.25">
      <c r="A4625" s="9" t="str">
        <f>IF(A4624="","",IF(B4624&lt;C4624,A4624,IF(A4624=MAX('entry data'!$B$8:$B$507),"",A4624+1)))</f>
        <v/>
      </c>
      <c r="B4625" s="9" t="str">
        <f t="shared" si="447"/>
        <v/>
      </c>
      <c r="C4625" s="9" t="str">
        <f>IF(ISERROR(VLOOKUP(A4625,'entry data'!B:G,6,0)),"",VLOOKUP(A4625,'entry data'!B:G,6,0))</f>
        <v/>
      </c>
      <c r="D4625" s="9" t="str">
        <f>IF(ISERROR(VLOOKUP(A4625,'entry data'!B:C,2,0)),"",VLOOKUP(A4625,'entry data'!B:C,2,0))</f>
        <v/>
      </c>
      <c r="E4625" s="9" t="str">
        <f>IF(ISERROR(VLOOKUP(A4625,'entry data'!B:E,4,0)),"",VLOOKUP(A4625,'entry data'!B:E,4,0))</f>
        <v/>
      </c>
      <c r="F4625" s="11" t="str">
        <f>IF(A4625="","",IF(ISERROR(VLOOKUP(A4625,'entry data'!B:F,5,0)),"",VLOOKUP(A4625,'entry data'!B:F,5,0)))</f>
        <v/>
      </c>
      <c r="G4625" s="12" t="str">
        <f>IF(A4625="","",IF(ISERROR(VLOOKUP(A4625,'entry data'!B:I,8,0)),"",VLOOKUP(A4625,'entry data'!B:I,7,0)))</f>
        <v/>
      </c>
      <c r="H4625" s="13" t="str">
        <f>IF(A4625="","",IF(B4625=1,VLOOKUP(A4625,'entry data'!B:D,3,0),I4624))</f>
        <v/>
      </c>
      <c r="I4625" s="14" t="str">
        <f>IF(A4625="","",IF(E4625="weekly",7,IF(E4625="fortnightly",14,IF(E4625="monthly",DATE(IF(MONTH(H4625)=12,YEAR(H4625)+1,YEAR(H4625)),VLOOKUP(MONTH(H4625),index!$D$2:$G$13,2,0),DAY(H4625)),
IF(E4625="quarterly",DATE(IF(MONTH(H4625)&gt;=10,YEAR(H4625)+1,YEAR(H4625)),VLOOKUP(MONTH(H4625),index!$D$2:$G$13,3,0),DAY(H4625)),
IF(E4625="halfyearly",DATE(IF(MONTH(H4625)&gt;=7,YEAR(H4625)+1,YEAR(H4625)),VLOOKUP(MONTH(H4625),index!$D$2:$G$13,4,0),DAY(H4625)),
DATE(YEAR(H4625)+1,MONTH(H4625),DAY(H4625)))))-H4625))+H4625)</f>
        <v/>
      </c>
      <c r="J4625" s="9" t="str">
        <f t="shared" si="448"/>
        <v/>
      </c>
      <c r="K4625" s="11" t="str">
        <f t="shared" si="449"/>
        <v/>
      </c>
      <c r="L4625" s="11" t="str">
        <f t="shared" si="450"/>
        <v/>
      </c>
      <c r="M4625" s="11" t="str">
        <f>IF(A4625="","",VLOOKUP(E4625,index!$A$1:$B$6,2,0)*K4625*G4625)</f>
        <v/>
      </c>
      <c r="N4625" s="11" t="str">
        <f>IF(A4625="","",-PMT(G4625*VLOOKUP(E4625,index!$A$1:$B$6,2,0),C4625,F4625,0,0))</f>
        <v/>
      </c>
      <c r="O4625" s="11" t="str">
        <f t="shared" si="451"/>
        <v/>
      </c>
      <c r="P4625" s="11" t="str">
        <f t="shared" si="452"/>
        <v/>
      </c>
    </row>
    <row r="4626" spans="1:16" x14ac:dyDescent="0.25">
      <c r="A4626" s="9" t="str">
        <f>IF(A4625="","",IF(B4625&lt;C4625,A4625,IF(A4625=MAX('entry data'!$B$8:$B$507),"",A4625+1)))</f>
        <v/>
      </c>
      <c r="B4626" s="9" t="str">
        <f t="shared" si="447"/>
        <v/>
      </c>
      <c r="C4626" s="9" t="str">
        <f>IF(ISERROR(VLOOKUP(A4626,'entry data'!B:G,6,0)),"",VLOOKUP(A4626,'entry data'!B:G,6,0))</f>
        <v/>
      </c>
      <c r="D4626" s="9" t="str">
        <f>IF(ISERROR(VLOOKUP(A4626,'entry data'!B:C,2,0)),"",VLOOKUP(A4626,'entry data'!B:C,2,0))</f>
        <v/>
      </c>
      <c r="E4626" s="9" t="str">
        <f>IF(ISERROR(VLOOKUP(A4626,'entry data'!B:E,4,0)),"",VLOOKUP(A4626,'entry data'!B:E,4,0))</f>
        <v/>
      </c>
      <c r="F4626" s="11" t="str">
        <f>IF(A4626="","",IF(ISERROR(VLOOKUP(A4626,'entry data'!B:F,5,0)),"",VLOOKUP(A4626,'entry data'!B:F,5,0)))</f>
        <v/>
      </c>
      <c r="G4626" s="12" t="str">
        <f>IF(A4626="","",IF(ISERROR(VLOOKUP(A4626,'entry data'!B:I,8,0)),"",VLOOKUP(A4626,'entry data'!B:I,7,0)))</f>
        <v/>
      </c>
      <c r="H4626" s="13" t="str">
        <f>IF(A4626="","",IF(B4626=1,VLOOKUP(A4626,'entry data'!B:D,3,0),I4625))</f>
        <v/>
      </c>
      <c r="I4626" s="14" t="str">
        <f>IF(A4626="","",IF(E4626="weekly",7,IF(E4626="fortnightly",14,IF(E4626="monthly",DATE(IF(MONTH(H4626)=12,YEAR(H4626)+1,YEAR(H4626)),VLOOKUP(MONTH(H4626),index!$D$2:$G$13,2,0),DAY(H4626)),
IF(E4626="quarterly",DATE(IF(MONTH(H4626)&gt;=10,YEAR(H4626)+1,YEAR(H4626)),VLOOKUP(MONTH(H4626),index!$D$2:$G$13,3,0),DAY(H4626)),
IF(E4626="halfyearly",DATE(IF(MONTH(H4626)&gt;=7,YEAR(H4626)+1,YEAR(H4626)),VLOOKUP(MONTH(H4626),index!$D$2:$G$13,4,0),DAY(H4626)),
DATE(YEAR(H4626)+1,MONTH(H4626),DAY(H4626)))))-H4626))+H4626)</f>
        <v/>
      </c>
      <c r="J4626" s="9" t="str">
        <f t="shared" si="448"/>
        <v/>
      </c>
      <c r="K4626" s="11" t="str">
        <f t="shared" si="449"/>
        <v/>
      </c>
      <c r="L4626" s="11" t="str">
        <f t="shared" si="450"/>
        <v/>
      </c>
      <c r="M4626" s="11" t="str">
        <f>IF(A4626="","",VLOOKUP(E4626,index!$A$1:$B$6,2,0)*K4626*G4626)</f>
        <v/>
      </c>
      <c r="N4626" s="11" t="str">
        <f>IF(A4626="","",-PMT(G4626*VLOOKUP(E4626,index!$A$1:$B$6,2,0),C4626,F4626,0,0))</f>
        <v/>
      </c>
      <c r="O4626" s="11" t="str">
        <f t="shared" si="451"/>
        <v/>
      </c>
      <c r="P4626" s="11" t="str">
        <f t="shared" si="452"/>
        <v/>
      </c>
    </row>
    <row r="4627" spans="1:16" x14ac:dyDescent="0.25">
      <c r="A4627" s="9" t="str">
        <f>IF(A4626="","",IF(B4626&lt;C4626,A4626,IF(A4626=MAX('entry data'!$B$8:$B$507),"",A4626+1)))</f>
        <v/>
      </c>
      <c r="B4627" s="9" t="str">
        <f t="shared" si="447"/>
        <v/>
      </c>
      <c r="C4627" s="9" t="str">
        <f>IF(ISERROR(VLOOKUP(A4627,'entry data'!B:G,6,0)),"",VLOOKUP(A4627,'entry data'!B:G,6,0))</f>
        <v/>
      </c>
      <c r="D4627" s="9" t="str">
        <f>IF(ISERROR(VLOOKUP(A4627,'entry data'!B:C,2,0)),"",VLOOKUP(A4627,'entry data'!B:C,2,0))</f>
        <v/>
      </c>
      <c r="E4627" s="9" t="str">
        <f>IF(ISERROR(VLOOKUP(A4627,'entry data'!B:E,4,0)),"",VLOOKUP(A4627,'entry data'!B:E,4,0))</f>
        <v/>
      </c>
      <c r="F4627" s="11" t="str">
        <f>IF(A4627="","",IF(ISERROR(VLOOKUP(A4627,'entry data'!B:F,5,0)),"",VLOOKUP(A4627,'entry data'!B:F,5,0)))</f>
        <v/>
      </c>
      <c r="G4627" s="12" t="str">
        <f>IF(A4627="","",IF(ISERROR(VLOOKUP(A4627,'entry data'!B:I,8,0)),"",VLOOKUP(A4627,'entry data'!B:I,7,0)))</f>
        <v/>
      </c>
      <c r="H4627" s="13" t="str">
        <f>IF(A4627="","",IF(B4627=1,VLOOKUP(A4627,'entry data'!B:D,3,0),I4626))</f>
        <v/>
      </c>
      <c r="I4627" s="14" t="str">
        <f>IF(A4627="","",IF(E4627="weekly",7,IF(E4627="fortnightly",14,IF(E4627="monthly",DATE(IF(MONTH(H4627)=12,YEAR(H4627)+1,YEAR(H4627)),VLOOKUP(MONTH(H4627),index!$D$2:$G$13,2,0),DAY(H4627)),
IF(E4627="quarterly",DATE(IF(MONTH(H4627)&gt;=10,YEAR(H4627)+1,YEAR(H4627)),VLOOKUP(MONTH(H4627),index!$D$2:$G$13,3,0),DAY(H4627)),
IF(E4627="halfyearly",DATE(IF(MONTH(H4627)&gt;=7,YEAR(H4627)+1,YEAR(H4627)),VLOOKUP(MONTH(H4627),index!$D$2:$G$13,4,0),DAY(H4627)),
DATE(YEAR(H4627)+1,MONTH(H4627),DAY(H4627)))))-H4627))+H4627)</f>
        <v/>
      </c>
      <c r="J4627" s="9" t="str">
        <f t="shared" si="448"/>
        <v/>
      </c>
      <c r="K4627" s="11" t="str">
        <f t="shared" si="449"/>
        <v/>
      </c>
      <c r="L4627" s="11" t="str">
        <f t="shared" si="450"/>
        <v/>
      </c>
      <c r="M4627" s="11" t="str">
        <f>IF(A4627="","",VLOOKUP(E4627,index!$A$1:$B$6,2,0)*K4627*G4627)</f>
        <v/>
      </c>
      <c r="N4627" s="11" t="str">
        <f>IF(A4627="","",-PMT(G4627*VLOOKUP(E4627,index!$A$1:$B$6,2,0),C4627,F4627,0,0))</f>
        <v/>
      </c>
      <c r="O4627" s="11" t="str">
        <f t="shared" si="451"/>
        <v/>
      </c>
      <c r="P4627" s="11" t="str">
        <f t="shared" si="452"/>
        <v/>
      </c>
    </row>
    <row r="4628" spans="1:16" x14ac:dyDescent="0.25">
      <c r="A4628" s="9" t="str">
        <f>IF(A4627="","",IF(B4627&lt;C4627,A4627,IF(A4627=MAX('entry data'!$B$8:$B$507),"",A4627+1)))</f>
        <v/>
      </c>
      <c r="B4628" s="9" t="str">
        <f t="shared" si="447"/>
        <v/>
      </c>
      <c r="C4628" s="9" t="str">
        <f>IF(ISERROR(VLOOKUP(A4628,'entry data'!B:G,6,0)),"",VLOOKUP(A4628,'entry data'!B:G,6,0))</f>
        <v/>
      </c>
      <c r="D4628" s="9" t="str">
        <f>IF(ISERROR(VLOOKUP(A4628,'entry data'!B:C,2,0)),"",VLOOKUP(A4628,'entry data'!B:C,2,0))</f>
        <v/>
      </c>
      <c r="E4628" s="9" t="str">
        <f>IF(ISERROR(VLOOKUP(A4628,'entry data'!B:E,4,0)),"",VLOOKUP(A4628,'entry data'!B:E,4,0))</f>
        <v/>
      </c>
      <c r="F4628" s="11" t="str">
        <f>IF(A4628="","",IF(ISERROR(VLOOKUP(A4628,'entry data'!B:F,5,0)),"",VLOOKUP(A4628,'entry data'!B:F,5,0)))</f>
        <v/>
      </c>
      <c r="G4628" s="12" t="str">
        <f>IF(A4628="","",IF(ISERROR(VLOOKUP(A4628,'entry data'!B:I,8,0)),"",VLOOKUP(A4628,'entry data'!B:I,7,0)))</f>
        <v/>
      </c>
      <c r="H4628" s="13" t="str">
        <f>IF(A4628="","",IF(B4628=1,VLOOKUP(A4628,'entry data'!B:D,3,0),I4627))</f>
        <v/>
      </c>
      <c r="I4628" s="14" t="str">
        <f>IF(A4628="","",IF(E4628="weekly",7,IF(E4628="fortnightly",14,IF(E4628="monthly",DATE(IF(MONTH(H4628)=12,YEAR(H4628)+1,YEAR(H4628)),VLOOKUP(MONTH(H4628),index!$D$2:$G$13,2,0),DAY(H4628)),
IF(E4628="quarterly",DATE(IF(MONTH(H4628)&gt;=10,YEAR(H4628)+1,YEAR(H4628)),VLOOKUP(MONTH(H4628),index!$D$2:$G$13,3,0),DAY(H4628)),
IF(E4628="halfyearly",DATE(IF(MONTH(H4628)&gt;=7,YEAR(H4628)+1,YEAR(H4628)),VLOOKUP(MONTH(H4628),index!$D$2:$G$13,4,0),DAY(H4628)),
DATE(YEAR(H4628)+1,MONTH(H4628),DAY(H4628)))))-H4628))+H4628)</f>
        <v/>
      </c>
      <c r="J4628" s="9" t="str">
        <f t="shared" si="448"/>
        <v/>
      </c>
      <c r="K4628" s="11" t="str">
        <f t="shared" si="449"/>
        <v/>
      </c>
      <c r="L4628" s="11" t="str">
        <f t="shared" si="450"/>
        <v/>
      </c>
      <c r="M4628" s="11" t="str">
        <f>IF(A4628="","",VLOOKUP(E4628,index!$A$1:$B$6,2,0)*K4628*G4628)</f>
        <v/>
      </c>
      <c r="N4628" s="11" t="str">
        <f>IF(A4628="","",-PMT(G4628*VLOOKUP(E4628,index!$A$1:$B$6,2,0),C4628,F4628,0,0))</f>
        <v/>
      </c>
      <c r="O4628" s="11" t="str">
        <f t="shared" si="451"/>
        <v/>
      </c>
      <c r="P4628" s="11" t="str">
        <f t="shared" si="452"/>
        <v/>
      </c>
    </row>
    <row r="4629" spans="1:16" x14ac:dyDescent="0.25">
      <c r="A4629" s="9" t="str">
        <f>IF(A4628="","",IF(B4628&lt;C4628,A4628,IF(A4628=MAX('entry data'!$B$8:$B$507),"",A4628+1)))</f>
        <v/>
      </c>
      <c r="B4629" s="9" t="str">
        <f t="shared" si="447"/>
        <v/>
      </c>
      <c r="C4629" s="9" t="str">
        <f>IF(ISERROR(VLOOKUP(A4629,'entry data'!B:G,6,0)),"",VLOOKUP(A4629,'entry data'!B:G,6,0))</f>
        <v/>
      </c>
      <c r="D4629" s="9" t="str">
        <f>IF(ISERROR(VLOOKUP(A4629,'entry data'!B:C,2,0)),"",VLOOKUP(A4629,'entry data'!B:C,2,0))</f>
        <v/>
      </c>
      <c r="E4629" s="9" t="str">
        <f>IF(ISERROR(VLOOKUP(A4629,'entry data'!B:E,4,0)),"",VLOOKUP(A4629,'entry data'!B:E,4,0))</f>
        <v/>
      </c>
      <c r="F4629" s="11" t="str">
        <f>IF(A4629="","",IF(ISERROR(VLOOKUP(A4629,'entry data'!B:F,5,0)),"",VLOOKUP(A4629,'entry data'!B:F,5,0)))</f>
        <v/>
      </c>
      <c r="G4629" s="12" t="str">
        <f>IF(A4629="","",IF(ISERROR(VLOOKUP(A4629,'entry data'!B:I,8,0)),"",VLOOKUP(A4629,'entry data'!B:I,7,0)))</f>
        <v/>
      </c>
      <c r="H4629" s="13" t="str">
        <f>IF(A4629="","",IF(B4629=1,VLOOKUP(A4629,'entry data'!B:D,3,0),I4628))</f>
        <v/>
      </c>
      <c r="I4629" s="14" t="str">
        <f>IF(A4629="","",IF(E4629="weekly",7,IF(E4629="fortnightly",14,IF(E4629="monthly",DATE(IF(MONTH(H4629)=12,YEAR(H4629)+1,YEAR(H4629)),VLOOKUP(MONTH(H4629),index!$D$2:$G$13,2,0),DAY(H4629)),
IF(E4629="quarterly",DATE(IF(MONTH(H4629)&gt;=10,YEAR(H4629)+1,YEAR(H4629)),VLOOKUP(MONTH(H4629),index!$D$2:$G$13,3,0),DAY(H4629)),
IF(E4629="halfyearly",DATE(IF(MONTH(H4629)&gt;=7,YEAR(H4629)+1,YEAR(H4629)),VLOOKUP(MONTH(H4629),index!$D$2:$G$13,4,0),DAY(H4629)),
DATE(YEAR(H4629)+1,MONTH(H4629),DAY(H4629)))))-H4629))+H4629)</f>
        <v/>
      </c>
      <c r="J4629" s="9" t="str">
        <f t="shared" si="448"/>
        <v/>
      </c>
      <c r="K4629" s="11" t="str">
        <f t="shared" si="449"/>
        <v/>
      </c>
      <c r="L4629" s="11" t="str">
        <f t="shared" si="450"/>
        <v/>
      </c>
      <c r="M4629" s="11" t="str">
        <f>IF(A4629="","",VLOOKUP(E4629,index!$A$1:$B$6,2,0)*K4629*G4629)</f>
        <v/>
      </c>
      <c r="N4629" s="11" t="str">
        <f>IF(A4629="","",-PMT(G4629*VLOOKUP(E4629,index!$A$1:$B$6,2,0),C4629,F4629,0,0))</f>
        <v/>
      </c>
      <c r="O4629" s="11" t="str">
        <f t="shared" si="451"/>
        <v/>
      </c>
      <c r="P4629" s="11" t="str">
        <f t="shared" si="452"/>
        <v/>
      </c>
    </row>
    <row r="4630" spans="1:16" x14ac:dyDescent="0.25">
      <c r="A4630" s="9" t="str">
        <f>IF(A4629="","",IF(B4629&lt;C4629,A4629,IF(A4629=MAX('entry data'!$B$8:$B$507),"",A4629+1)))</f>
        <v/>
      </c>
      <c r="B4630" s="9" t="str">
        <f t="shared" si="447"/>
        <v/>
      </c>
      <c r="C4630" s="9" t="str">
        <f>IF(ISERROR(VLOOKUP(A4630,'entry data'!B:G,6,0)),"",VLOOKUP(A4630,'entry data'!B:G,6,0))</f>
        <v/>
      </c>
      <c r="D4630" s="9" t="str">
        <f>IF(ISERROR(VLOOKUP(A4630,'entry data'!B:C,2,0)),"",VLOOKUP(A4630,'entry data'!B:C,2,0))</f>
        <v/>
      </c>
      <c r="E4630" s="9" t="str">
        <f>IF(ISERROR(VLOOKUP(A4630,'entry data'!B:E,4,0)),"",VLOOKUP(A4630,'entry data'!B:E,4,0))</f>
        <v/>
      </c>
      <c r="F4630" s="11" t="str">
        <f>IF(A4630="","",IF(ISERROR(VLOOKUP(A4630,'entry data'!B:F,5,0)),"",VLOOKUP(A4630,'entry data'!B:F,5,0)))</f>
        <v/>
      </c>
      <c r="G4630" s="12" t="str">
        <f>IF(A4630="","",IF(ISERROR(VLOOKUP(A4630,'entry data'!B:I,8,0)),"",VLOOKUP(A4630,'entry data'!B:I,7,0)))</f>
        <v/>
      </c>
      <c r="H4630" s="13" t="str">
        <f>IF(A4630="","",IF(B4630=1,VLOOKUP(A4630,'entry data'!B:D,3,0),I4629))</f>
        <v/>
      </c>
      <c r="I4630" s="14" t="str">
        <f>IF(A4630="","",IF(E4630="weekly",7,IF(E4630="fortnightly",14,IF(E4630="monthly",DATE(IF(MONTH(H4630)=12,YEAR(H4630)+1,YEAR(H4630)),VLOOKUP(MONTH(H4630),index!$D$2:$G$13,2,0),DAY(H4630)),
IF(E4630="quarterly",DATE(IF(MONTH(H4630)&gt;=10,YEAR(H4630)+1,YEAR(H4630)),VLOOKUP(MONTH(H4630),index!$D$2:$G$13,3,0),DAY(H4630)),
IF(E4630="halfyearly",DATE(IF(MONTH(H4630)&gt;=7,YEAR(H4630)+1,YEAR(H4630)),VLOOKUP(MONTH(H4630),index!$D$2:$G$13,4,0),DAY(H4630)),
DATE(YEAR(H4630)+1,MONTH(H4630),DAY(H4630)))))-H4630))+H4630)</f>
        <v/>
      </c>
      <c r="J4630" s="9" t="str">
        <f t="shared" si="448"/>
        <v/>
      </c>
      <c r="K4630" s="11" t="str">
        <f t="shared" si="449"/>
        <v/>
      </c>
      <c r="L4630" s="11" t="str">
        <f t="shared" si="450"/>
        <v/>
      </c>
      <c r="M4630" s="11" t="str">
        <f>IF(A4630="","",VLOOKUP(E4630,index!$A$1:$B$6,2,0)*K4630*G4630)</f>
        <v/>
      </c>
      <c r="N4630" s="11" t="str">
        <f>IF(A4630="","",-PMT(G4630*VLOOKUP(E4630,index!$A$1:$B$6,2,0),C4630,F4630,0,0))</f>
        <v/>
      </c>
      <c r="O4630" s="11" t="str">
        <f t="shared" si="451"/>
        <v/>
      </c>
      <c r="P4630" s="11" t="str">
        <f t="shared" si="452"/>
        <v/>
      </c>
    </row>
    <row r="4631" spans="1:16" x14ac:dyDescent="0.25">
      <c r="A4631" s="9" t="str">
        <f>IF(A4630="","",IF(B4630&lt;C4630,A4630,IF(A4630=MAX('entry data'!$B$8:$B$507),"",A4630+1)))</f>
        <v/>
      </c>
      <c r="B4631" s="9" t="str">
        <f t="shared" ref="B4631:B4694" si="453">IF(A4631="","",IF(B4630=C4630,1,B4630+1))</f>
        <v/>
      </c>
      <c r="C4631" s="9" t="str">
        <f>IF(ISERROR(VLOOKUP(A4631,'entry data'!B:G,6,0)),"",VLOOKUP(A4631,'entry data'!B:G,6,0))</f>
        <v/>
      </c>
      <c r="D4631" s="9" t="str">
        <f>IF(ISERROR(VLOOKUP(A4631,'entry data'!B:C,2,0)),"",VLOOKUP(A4631,'entry data'!B:C,2,0))</f>
        <v/>
      </c>
      <c r="E4631" s="9" t="str">
        <f>IF(ISERROR(VLOOKUP(A4631,'entry data'!B:E,4,0)),"",VLOOKUP(A4631,'entry data'!B:E,4,0))</f>
        <v/>
      </c>
      <c r="F4631" s="11" t="str">
        <f>IF(A4631="","",IF(ISERROR(VLOOKUP(A4631,'entry data'!B:F,5,0)),"",VLOOKUP(A4631,'entry data'!B:F,5,0)))</f>
        <v/>
      </c>
      <c r="G4631" s="12" t="str">
        <f>IF(A4631="","",IF(ISERROR(VLOOKUP(A4631,'entry data'!B:I,8,0)),"",VLOOKUP(A4631,'entry data'!B:I,7,0)))</f>
        <v/>
      </c>
      <c r="H4631" s="13" t="str">
        <f>IF(A4631="","",IF(B4631=1,VLOOKUP(A4631,'entry data'!B:D,3,0),I4630))</f>
        <v/>
      </c>
      <c r="I4631" s="14" t="str">
        <f>IF(A4631="","",IF(E4631="weekly",7,IF(E4631="fortnightly",14,IF(E4631="monthly",DATE(IF(MONTH(H4631)=12,YEAR(H4631)+1,YEAR(H4631)),VLOOKUP(MONTH(H4631),index!$D$2:$G$13,2,0),DAY(H4631)),
IF(E4631="quarterly",DATE(IF(MONTH(H4631)&gt;=10,YEAR(H4631)+1,YEAR(H4631)),VLOOKUP(MONTH(H4631),index!$D$2:$G$13,3,0),DAY(H4631)),
IF(E4631="halfyearly",DATE(IF(MONTH(H4631)&gt;=7,YEAR(H4631)+1,YEAR(H4631)),VLOOKUP(MONTH(H4631),index!$D$2:$G$13,4,0),DAY(H4631)),
DATE(YEAR(H4631)+1,MONTH(H4631),DAY(H4631)))))-H4631))+H4631)</f>
        <v/>
      </c>
      <c r="J4631" s="9" t="str">
        <f t="shared" ref="J4631:J4694" si="454">IF(A4631="","",IF(MONTH(I4631)&lt;10,YEAR(I4631)&amp;"-0"&amp;MONTH(I4631),YEAR(I4631)&amp;"-"&amp;MONTH(I4631)))</f>
        <v/>
      </c>
      <c r="K4631" s="11" t="str">
        <f t="shared" ref="K4631:K4694" si="455">IF(A4631="","",IF(B4631=1,F4631,O4630))</f>
        <v/>
      </c>
      <c r="L4631" s="11" t="str">
        <f t="shared" ref="L4631:L4694" si="456">IF(A4631="","",N4631-M4631)</f>
        <v/>
      </c>
      <c r="M4631" s="11" t="str">
        <f>IF(A4631="","",VLOOKUP(E4631,index!$A$1:$B$6,2,0)*K4631*G4631)</f>
        <v/>
      </c>
      <c r="N4631" s="11" t="str">
        <f>IF(A4631="","",-PMT(G4631*VLOOKUP(E4631,index!$A$1:$B$6,2,0),C4631,F4631,0,0))</f>
        <v/>
      </c>
      <c r="O4631" s="11" t="str">
        <f t="shared" ref="O4631:O4694" si="457">IF(A4631="","",K4631-L4631)</f>
        <v/>
      </c>
      <c r="P4631" s="11" t="str">
        <f t="shared" si="452"/>
        <v/>
      </c>
    </row>
    <row r="4632" spans="1:16" x14ac:dyDescent="0.25">
      <c r="A4632" s="9" t="str">
        <f>IF(A4631="","",IF(B4631&lt;C4631,A4631,IF(A4631=MAX('entry data'!$B$8:$B$507),"",A4631+1)))</f>
        <v/>
      </c>
      <c r="B4632" s="9" t="str">
        <f t="shared" si="453"/>
        <v/>
      </c>
      <c r="C4632" s="9" t="str">
        <f>IF(ISERROR(VLOOKUP(A4632,'entry data'!B:G,6,0)),"",VLOOKUP(A4632,'entry data'!B:G,6,0))</f>
        <v/>
      </c>
      <c r="D4632" s="9" t="str">
        <f>IF(ISERROR(VLOOKUP(A4632,'entry data'!B:C,2,0)),"",VLOOKUP(A4632,'entry data'!B:C,2,0))</f>
        <v/>
      </c>
      <c r="E4632" s="9" t="str">
        <f>IF(ISERROR(VLOOKUP(A4632,'entry data'!B:E,4,0)),"",VLOOKUP(A4632,'entry data'!B:E,4,0))</f>
        <v/>
      </c>
      <c r="F4632" s="11" t="str">
        <f>IF(A4632="","",IF(ISERROR(VLOOKUP(A4632,'entry data'!B:F,5,0)),"",VLOOKUP(A4632,'entry data'!B:F,5,0)))</f>
        <v/>
      </c>
      <c r="G4632" s="12" t="str">
        <f>IF(A4632="","",IF(ISERROR(VLOOKUP(A4632,'entry data'!B:I,8,0)),"",VLOOKUP(A4632,'entry data'!B:I,7,0)))</f>
        <v/>
      </c>
      <c r="H4632" s="13" t="str">
        <f>IF(A4632="","",IF(B4632=1,VLOOKUP(A4632,'entry data'!B:D,3,0),I4631))</f>
        <v/>
      </c>
      <c r="I4632" s="14" t="str">
        <f>IF(A4632="","",IF(E4632="weekly",7,IF(E4632="fortnightly",14,IF(E4632="monthly",DATE(IF(MONTH(H4632)=12,YEAR(H4632)+1,YEAR(H4632)),VLOOKUP(MONTH(H4632),index!$D$2:$G$13,2,0),DAY(H4632)),
IF(E4632="quarterly",DATE(IF(MONTH(H4632)&gt;=10,YEAR(H4632)+1,YEAR(H4632)),VLOOKUP(MONTH(H4632),index!$D$2:$G$13,3,0),DAY(H4632)),
IF(E4632="halfyearly",DATE(IF(MONTH(H4632)&gt;=7,YEAR(H4632)+1,YEAR(H4632)),VLOOKUP(MONTH(H4632),index!$D$2:$G$13,4,0),DAY(H4632)),
DATE(YEAR(H4632)+1,MONTH(H4632),DAY(H4632)))))-H4632))+H4632)</f>
        <v/>
      </c>
      <c r="J4632" s="9" t="str">
        <f t="shared" si="454"/>
        <v/>
      </c>
      <c r="K4632" s="11" t="str">
        <f t="shared" si="455"/>
        <v/>
      </c>
      <c r="L4632" s="11" t="str">
        <f t="shared" si="456"/>
        <v/>
      </c>
      <c r="M4632" s="11" t="str">
        <f>IF(A4632="","",VLOOKUP(E4632,index!$A$1:$B$6,2,0)*K4632*G4632)</f>
        <v/>
      </c>
      <c r="N4632" s="11" t="str">
        <f>IF(A4632="","",-PMT(G4632*VLOOKUP(E4632,index!$A$1:$B$6,2,0),C4632,F4632,0,0))</f>
        <v/>
      </c>
      <c r="O4632" s="11" t="str">
        <f t="shared" si="457"/>
        <v/>
      </c>
      <c r="P4632" s="11" t="str">
        <f t="shared" si="452"/>
        <v/>
      </c>
    </row>
    <row r="4633" spans="1:16" x14ac:dyDescent="0.25">
      <c r="A4633" s="9" t="str">
        <f>IF(A4632="","",IF(B4632&lt;C4632,A4632,IF(A4632=MAX('entry data'!$B$8:$B$507),"",A4632+1)))</f>
        <v/>
      </c>
      <c r="B4633" s="9" t="str">
        <f t="shared" si="453"/>
        <v/>
      </c>
      <c r="C4633" s="9" t="str">
        <f>IF(ISERROR(VLOOKUP(A4633,'entry data'!B:G,6,0)),"",VLOOKUP(A4633,'entry data'!B:G,6,0))</f>
        <v/>
      </c>
      <c r="D4633" s="9" t="str">
        <f>IF(ISERROR(VLOOKUP(A4633,'entry data'!B:C,2,0)),"",VLOOKUP(A4633,'entry data'!B:C,2,0))</f>
        <v/>
      </c>
      <c r="E4633" s="9" t="str">
        <f>IF(ISERROR(VLOOKUP(A4633,'entry data'!B:E,4,0)),"",VLOOKUP(A4633,'entry data'!B:E,4,0))</f>
        <v/>
      </c>
      <c r="F4633" s="11" t="str">
        <f>IF(A4633="","",IF(ISERROR(VLOOKUP(A4633,'entry data'!B:F,5,0)),"",VLOOKUP(A4633,'entry data'!B:F,5,0)))</f>
        <v/>
      </c>
      <c r="G4633" s="12" t="str">
        <f>IF(A4633="","",IF(ISERROR(VLOOKUP(A4633,'entry data'!B:I,8,0)),"",VLOOKUP(A4633,'entry data'!B:I,7,0)))</f>
        <v/>
      </c>
      <c r="H4633" s="13" t="str">
        <f>IF(A4633="","",IF(B4633=1,VLOOKUP(A4633,'entry data'!B:D,3,0),I4632))</f>
        <v/>
      </c>
      <c r="I4633" s="14" t="str">
        <f>IF(A4633="","",IF(E4633="weekly",7,IF(E4633="fortnightly",14,IF(E4633="monthly",DATE(IF(MONTH(H4633)=12,YEAR(H4633)+1,YEAR(H4633)),VLOOKUP(MONTH(H4633),index!$D$2:$G$13,2,0),DAY(H4633)),
IF(E4633="quarterly",DATE(IF(MONTH(H4633)&gt;=10,YEAR(H4633)+1,YEAR(H4633)),VLOOKUP(MONTH(H4633),index!$D$2:$G$13,3,0),DAY(H4633)),
IF(E4633="halfyearly",DATE(IF(MONTH(H4633)&gt;=7,YEAR(H4633)+1,YEAR(H4633)),VLOOKUP(MONTH(H4633),index!$D$2:$G$13,4,0),DAY(H4633)),
DATE(YEAR(H4633)+1,MONTH(H4633),DAY(H4633)))))-H4633))+H4633)</f>
        <v/>
      </c>
      <c r="J4633" s="9" t="str">
        <f t="shared" si="454"/>
        <v/>
      </c>
      <c r="K4633" s="11" t="str">
        <f t="shared" si="455"/>
        <v/>
      </c>
      <c r="L4633" s="11" t="str">
        <f t="shared" si="456"/>
        <v/>
      </c>
      <c r="M4633" s="11" t="str">
        <f>IF(A4633="","",VLOOKUP(E4633,index!$A$1:$B$6,2,0)*K4633*G4633)</f>
        <v/>
      </c>
      <c r="N4633" s="11" t="str">
        <f>IF(A4633="","",-PMT(G4633*VLOOKUP(E4633,index!$A$1:$B$6,2,0),C4633,F4633,0,0))</f>
        <v/>
      </c>
      <c r="O4633" s="11" t="str">
        <f t="shared" si="457"/>
        <v/>
      </c>
      <c r="P4633" s="11" t="str">
        <f t="shared" si="452"/>
        <v/>
      </c>
    </row>
    <row r="4634" spans="1:16" x14ac:dyDescent="0.25">
      <c r="A4634" s="9" t="str">
        <f>IF(A4633="","",IF(B4633&lt;C4633,A4633,IF(A4633=MAX('entry data'!$B$8:$B$507),"",A4633+1)))</f>
        <v/>
      </c>
      <c r="B4634" s="9" t="str">
        <f t="shared" si="453"/>
        <v/>
      </c>
      <c r="C4634" s="9" t="str">
        <f>IF(ISERROR(VLOOKUP(A4634,'entry data'!B:G,6,0)),"",VLOOKUP(A4634,'entry data'!B:G,6,0))</f>
        <v/>
      </c>
      <c r="D4634" s="9" t="str">
        <f>IF(ISERROR(VLOOKUP(A4634,'entry data'!B:C,2,0)),"",VLOOKUP(A4634,'entry data'!B:C,2,0))</f>
        <v/>
      </c>
      <c r="E4634" s="9" t="str">
        <f>IF(ISERROR(VLOOKUP(A4634,'entry data'!B:E,4,0)),"",VLOOKUP(A4634,'entry data'!B:E,4,0))</f>
        <v/>
      </c>
      <c r="F4634" s="11" t="str">
        <f>IF(A4634="","",IF(ISERROR(VLOOKUP(A4634,'entry data'!B:F,5,0)),"",VLOOKUP(A4634,'entry data'!B:F,5,0)))</f>
        <v/>
      </c>
      <c r="G4634" s="12" t="str">
        <f>IF(A4634="","",IF(ISERROR(VLOOKUP(A4634,'entry data'!B:I,8,0)),"",VLOOKUP(A4634,'entry data'!B:I,7,0)))</f>
        <v/>
      </c>
      <c r="H4634" s="13" t="str">
        <f>IF(A4634="","",IF(B4634=1,VLOOKUP(A4634,'entry data'!B:D,3,0),I4633))</f>
        <v/>
      </c>
      <c r="I4634" s="14" t="str">
        <f>IF(A4634="","",IF(E4634="weekly",7,IF(E4634="fortnightly",14,IF(E4634="monthly",DATE(IF(MONTH(H4634)=12,YEAR(H4634)+1,YEAR(H4634)),VLOOKUP(MONTH(H4634),index!$D$2:$G$13,2,0),DAY(H4634)),
IF(E4634="quarterly",DATE(IF(MONTH(H4634)&gt;=10,YEAR(H4634)+1,YEAR(H4634)),VLOOKUP(MONTH(H4634),index!$D$2:$G$13,3,0),DAY(H4634)),
IF(E4634="halfyearly",DATE(IF(MONTH(H4634)&gt;=7,YEAR(H4634)+1,YEAR(H4634)),VLOOKUP(MONTH(H4634),index!$D$2:$G$13,4,0),DAY(H4634)),
DATE(YEAR(H4634)+1,MONTH(H4634),DAY(H4634)))))-H4634))+H4634)</f>
        <v/>
      </c>
      <c r="J4634" s="9" t="str">
        <f t="shared" si="454"/>
        <v/>
      </c>
      <c r="K4634" s="11" t="str">
        <f t="shared" si="455"/>
        <v/>
      </c>
      <c r="L4634" s="11" t="str">
        <f t="shared" si="456"/>
        <v/>
      </c>
      <c r="M4634" s="11" t="str">
        <f>IF(A4634="","",VLOOKUP(E4634,index!$A$1:$B$6,2,0)*K4634*G4634)</f>
        <v/>
      </c>
      <c r="N4634" s="11" t="str">
        <f>IF(A4634="","",-PMT(G4634*VLOOKUP(E4634,index!$A$1:$B$6,2,0),C4634,F4634,0,0))</f>
        <v/>
      </c>
      <c r="O4634" s="11" t="str">
        <f t="shared" si="457"/>
        <v/>
      </c>
      <c r="P4634" s="11" t="str">
        <f t="shared" si="452"/>
        <v/>
      </c>
    </row>
    <row r="4635" spans="1:16" x14ac:dyDescent="0.25">
      <c r="A4635" s="9" t="str">
        <f>IF(A4634="","",IF(B4634&lt;C4634,A4634,IF(A4634=MAX('entry data'!$B$8:$B$507),"",A4634+1)))</f>
        <v/>
      </c>
      <c r="B4635" s="9" t="str">
        <f t="shared" si="453"/>
        <v/>
      </c>
      <c r="C4635" s="9" t="str">
        <f>IF(ISERROR(VLOOKUP(A4635,'entry data'!B:G,6,0)),"",VLOOKUP(A4635,'entry data'!B:G,6,0))</f>
        <v/>
      </c>
      <c r="D4635" s="9" t="str">
        <f>IF(ISERROR(VLOOKUP(A4635,'entry data'!B:C,2,0)),"",VLOOKUP(A4635,'entry data'!B:C,2,0))</f>
        <v/>
      </c>
      <c r="E4635" s="9" t="str">
        <f>IF(ISERROR(VLOOKUP(A4635,'entry data'!B:E,4,0)),"",VLOOKUP(A4635,'entry data'!B:E,4,0))</f>
        <v/>
      </c>
      <c r="F4635" s="11" t="str">
        <f>IF(A4635="","",IF(ISERROR(VLOOKUP(A4635,'entry data'!B:F,5,0)),"",VLOOKUP(A4635,'entry data'!B:F,5,0)))</f>
        <v/>
      </c>
      <c r="G4635" s="12" t="str">
        <f>IF(A4635="","",IF(ISERROR(VLOOKUP(A4635,'entry data'!B:I,8,0)),"",VLOOKUP(A4635,'entry data'!B:I,7,0)))</f>
        <v/>
      </c>
      <c r="H4635" s="13" t="str">
        <f>IF(A4635="","",IF(B4635=1,VLOOKUP(A4635,'entry data'!B:D,3,0),I4634))</f>
        <v/>
      </c>
      <c r="I4635" s="14" t="str">
        <f>IF(A4635="","",IF(E4635="weekly",7,IF(E4635="fortnightly",14,IF(E4635="monthly",DATE(IF(MONTH(H4635)=12,YEAR(H4635)+1,YEAR(H4635)),VLOOKUP(MONTH(H4635),index!$D$2:$G$13,2,0),DAY(H4635)),
IF(E4635="quarterly",DATE(IF(MONTH(H4635)&gt;=10,YEAR(H4635)+1,YEAR(H4635)),VLOOKUP(MONTH(H4635),index!$D$2:$G$13,3,0),DAY(H4635)),
IF(E4635="halfyearly",DATE(IF(MONTH(H4635)&gt;=7,YEAR(H4635)+1,YEAR(H4635)),VLOOKUP(MONTH(H4635),index!$D$2:$G$13,4,0),DAY(H4635)),
DATE(YEAR(H4635)+1,MONTH(H4635),DAY(H4635)))))-H4635))+H4635)</f>
        <v/>
      </c>
      <c r="J4635" s="9" t="str">
        <f t="shared" si="454"/>
        <v/>
      </c>
      <c r="K4635" s="11" t="str">
        <f t="shared" si="455"/>
        <v/>
      </c>
      <c r="L4635" s="11" t="str">
        <f t="shared" si="456"/>
        <v/>
      </c>
      <c r="M4635" s="11" t="str">
        <f>IF(A4635="","",VLOOKUP(E4635,index!$A$1:$B$6,2,0)*K4635*G4635)</f>
        <v/>
      </c>
      <c r="N4635" s="11" t="str">
        <f>IF(A4635="","",-PMT(G4635*VLOOKUP(E4635,index!$A$1:$B$6,2,0),C4635,F4635,0,0))</f>
        <v/>
      </c>
      <c r="O4635" s="11" t="str">
        <f t="shared" si="457"/>
        <v/>
      </c>
      <c r="P4635" s="11" t="str">
        <f t="shared" si="452"/>
        <v/>
      </c>
    </row>
    <row r="4636" spans="1:16" x14ac:dyDescent="0.25">
      <c r="A4636" s="9" t="str">
        <f>IF(A4635="","",IF(B4635&lt;C4635,A4635,IF(A4635=MAX('entry data'!$B$8:$B$507),"",A4635+1)))</f>
        <v/>
      </c>
      <c r="B4636" s="9" t="str">
        <f t="shared" si="453"/>
        <v/>
      </c>
      <c r="C4636" s="9" t="str">
        <f>IF(ISERROR(VLOOKUP(A4636,'entry data'!B:G,6,0)),"",VLOOKUP(A4636,'entry data'!B:G,6,0))</f>
        <v/>
      </c>
      <c r="D4636" s="9" t="str">
        <f>IF(ISERROR(VLOOKUP(A4636,'entry data'!B:C,2,0)),"",VLOOKUP(A4636,'entry data'!B:C,2,0))</f>
        <v/>
      </c>
      <c r="E4636" s="9" t="str">
        <f>IF(ISERROR(VLOOKUP(A4636,'entry data'!B:E,4,0)),"",VLOOKUP(A4636,'entry data'!B:E,4,0))</f>
        <v/>
      </c>
      <c r="F4636" s="11" t="str">
        <f>IF(A4636="","",IF(ISERROR(VLOOKUP(A4636,'entry data'!B:F,5,0)),"",VLOOKUP(A4636,'entry data'!B:F,5,0)))</f>
        <v/>
      </c>
      <c r="G4636" s="12" t="str">
        <f>IF(A4636="","",IF(ISERROR(VLOOKUP(A4636,'entry data'!B:I,8,0)),"",VLOOKUP(A4636,'entry data'!B:I,7,0)))</f>
        <v/>
      </c>
      <c r="H4636" s="13" t="str">
        <f>IF(A4636="","",IF(B4636=1,VLOOKUP(A4636,'entry data'!B:D,3,0),I4635))</f>
        <v/>
      </c>
      <c r="I4636" s="14" t="str">
        <f>IF(A4636="","",IF(E4636="weekly",7,IF(E4636="fortnightly",14,IF(E4636="monthly",DATE(IF(MONTH(H4636)=12,YEAR(H4636)+1,YEAR(H4636)),VLOOKUP(MONTH(H4636),index!$D$2:$G$13,2,0),DAY(H4636)),
IF(E4636="quarterly",DATE(IF(MONTH(H4636)&gt;=10,YEAR(H4636)+1,YEAR(H4636)),VLOOKUP(MONTH(H4636),index!$D$2:$G$13,3,0),DAY(H4636)),
IF(E4636="halfyearly",DATE(IF(MONTH(H4636)&gt;=7,YEAR(H4636)+1,YEAR(H4636)),VLOOKUP(MONTH(H4636),index!$D$2:$G$13,4,0),DAY(H4636)),
DATE(YEAR(H4636)+1,MONTH(H4636),DAY(H4636)))))-H4636))+H4636)</f>
        <v/>
      </c>
      <c r="J4636" s="9" t="str">
        <f t="shared" si="454"/>
        <v/>
      </c>
      <c r="K4636" s="11" t="str">
        <f t="shared" si="455"/>
        <v/>
      </c>
      <c r="L4636" s="11" t="str">
        <f t="shared" si="456"/>
        <v/>
      </c>
      <c r="M4636" s="11" t="str">
        <f>IF(A4636="","",VLOOKUP(E4636,index!$A$1:$B$6,2,0)*K4636*G4636)</f>
        <v/>
      </c>
      <c r="N4636" s="11" t="str">
        <f>IF(A4636="","",-PMT(G4636*VLOOKUP(E4636,index!$A$1:$B$6,2,0),C4636,F4636,0,0))</f>
        <v/>
      </c>
      <c r="O4636" s="11" t="str">
        <f t="shared" si="457"/>
        <v/>
      </c>
      <c r="P4636" s="11" t="str">
        <f t="shared" si="452"/>
        <v/>
      </c>
    </row>
    <row r="4637" spans="1:16" x14ac:dyDescent="0.25">
      <c r="A4637" s="9" t="str">
        <f>IF(A4636="","",IF(B4636&lt;C4636,A4636,IF(A4636=MAX('entry data'!$B$8:$B$507),"",A4636+1)))</f>
        <v/>
      </c>
      <c r="B4637" s="9" t="str">
        <f t="shared" si="453"/>
        <v/>
      </c>
      <c r="C4637" s="9" t="str">
        <f>IF(ISERROR(VLOOKUP(A4637,'entry data'!B:G,6,0)),"",VLOOKUP(A4637,'entry data'!B:G,6,0))</f>
        <v/>
      </c>
      <c r="D4637" s="9" t="str">
        <f>IF(ISERROR(VLOOKUP(A4637,'entry data'!B:C,2,0)),"",VLOOKUP(A4637,'entry data'!B:C,2,0))</f>
        <v/>
      </c>
      <c r="E4637" s="9" t="str">
        <f>IF(ISERROR(VLOOKUP(A4637,'entry data'!B:E,4,0)),"",VLOOKUP(A4637,'entry data'!B:E,4,0))</f>
        <v/>
      </c>
      <c r="F4637" s="11" t="str">
        <f>IF(A4637="","",IF(ISERROR(VLOOKUP(A4637,'entry data'!B:F,5,0)),"",VLOOKUP(A4637,'entry data'!B:F,5,0)))</f>
        <v/>
      </c>
      <c r="G4637" s="12" t="str">
        <f>IF(A4637="","",IF(ISERROR(VLOOKUP(A4637,'entry data'!B:I,8,0)),"",VLOOKUP(A4637,'entry data'!B:I,7,0)))</f>
        <v/>
      </c>
      <c r="H4637" s="13" t="str">
        <f>IF(A4637="","",IF(B4637=1,VLOOKUP(A4637,'entry data'!B:D,3,0),I4636))</f>
        <v/>
      </c>
      <c r="I4637" s="14" t="str">
        <f>IF(A4637="","",IF(E4637="weekly",7,IF(E4637="fortnightly",14,IF(E4637="monthly",DATE(IF(MONTH(H4637)=12,YEAR(H4637)+1,YEAR(H4637)),VLOOKUP(MONTH(H4637),index!$D$2:$G$13,2,0),DAY(H4637)),
IF(E4637="quarterly",DATE(IF(MONTH(H4637)&gt;=10,YEAR(H4637)+1,YEAR(H4637)),VLOOKUP(MONTH(H4637),index!$D$2:$G$13,3,0),DAY(H4637)),
IF(E4637="halfyearly",DATE(IF(MONTH(H4637)&gt;=7,YEAR(H4637)+1,YEAR(H4637)),VLOOKUP(MONTH(H4637),index!$D$2:$G$13,4,0),DAY(H4637)),
DATE(YEAR(H4637)+1,MONTH(H4637),DAY(H4637)))))-H4637))+H4637)</f>
        <v/>
      </c>
      <c r="J4637" s="9" t="str">
        <f t="shared" si="454"/>
        <v/>
      </c>
      <c r="K4637" s="11" t="str">
        <f t="shared" si="455"/>
        <v/>
      </c>
      <c r="L4637" s="11" t="str">
        <f t="shared" si="456"/>
        <v/>
      </c>
      <c r="M4637" s="11" t="str">
        <f>IF(A4637="","",VLOOKUP(E4637,index!$A$1:$B$6,2,0)*K4637*G4637)</f>
        <v/>
      </c>
      <c r="N4637" s="11" t="str">
        <f>IF(A4637="","",-PMT(G4637*VLOOKUP(E4637,index!$A$1:$B$6,2,0),C4637,F4637,0,0))</f>
        <v/>
      </c>
      <c r="O4637" s="11" t="str">
        <f t="shared" si="457"/>
        <v/>
      </c>
      <c r="P4637" s="11" t="str">
        <f t="shared" si="452"/>
        <v/>
      </c>
    </row>
    <row r="4638" spans="1:16" x14ac:dyDescent="0.25">
      <c r="A4638" s="9" t="str">
        <f>IF(A4637="","",IF(B4637&lt;C4637,A4637,IF(A4637=MAX('entry data'!$B$8:$B$507),"",A4637+1)))</f>
        <v/>
      </c>
      <c r="B4638" s="9" t="str">
        <f t="shared" si="453"/>
        <v/>
      </c>
      <c r="C4638" s="9" t="str">
        <f>IF(ISERROR(VLOOKUP(A4638,'entry data'!B:G,6,0)),"",VLOOKUP(A4638,'entry data'!B:G,6,0))</f>
        <v/>
      </c>
      <c r="D4638" s="9" t="str">
        <f>IF(ISERROR(VLOOKUP(A4638,'entry data'!B:C,2,0)),"",VLOOKUP(A4638,'entry data'!B:C,2,0))</f>
        <v/>
      </c>
      <c r="E4638" s="9" t="str">
        <f>IF(ISERROR(VLOOKUP(A4638,'entry data'!B:E,4,0)),"",VLOOKUP(A4638,'entry data'!B:E,4,0))</f>
        <v/>
      </c>
      <c r="F4638" s="11" t="str">
        <f>IF(A4638="","",IF(ISERROR(VLOOKUP(A4638,'entry data'!B:F,5,0)),"",VLOOKUP(A4638,'entry data'!B:F,5,0)))</f>
        <v/>
      </c>
      <c r="G4638" s="12" t="str">
        <f>IF(A4638="","",IF(ISERROR(VLOOKUP(A4638,'entry data'!B:I,8,0)),"",VLOOKUP(A4638,'entry data'!B:I,7,0)))</f>
        <v/>
      </c>
      <c r="H4638" s="13" t="str">
        <f>IF(A4638="","",IF(B4638=1,VLOOKUP(A4638,'entry data'!B:D,3,0),I4637))</f>
        <v/>
      </c>
      <c r="I4638" s="14" t="str">
        <f>IF(A4638="","",IF(E4638="weekly",7,IF(E4638="fortnightly",14,IF(E4638="monthly",DATE(IF(MONTH(H4638)=12,YEAR(H4638)+1,YEAR(H4638)),VLOOKUP(MONTH(H4638),index!$D$2:$G$13,2,0),DAY(H4638)),
IF(E4638="quarterly",DATE(IF(MONTH(H4638)&gt;=10,YEAR(H4638)+1,YEAR(H4638)),VLOOKUP(MONTH(H4638),index!$D$2:$G$13,3,0),DAY(H4638)),
IF(E4638="halfyearly",DATE(IF(MONTH(H4638)&gt;=7,YEAR(H4638)+1,YEAR(H4638)),VLOOKUP(MONTH(H4638),index!$D$2:$G$13,4,0),DAY(H4638)),
DATE(YEAR(H4638)+1,MONTH(H4638),DAY(H4638)))))-H4638))+H4638)</f>
        <v/>
      </c>
      <c r="J4638" s="9" t="str">
        <f t="shared" si="454"/>
        <v/>
      </c>
      <c r="K4638" s="11" t="str">
        <f t="shared" si="455"/>
        <v/>
      </c>
      <c r="L4638" s="11" t="str">
        <f t="shared" si="456"/>
        <v/>
      </c>
      <c r="M4638" s="11" t="str">
        <f>IF(A4638="","",VLOOKUP(E4638,index!$A$1:$B$6,2,0)*K4638*G4638)</f>
        <v/>
      </c>
      <c r="N4638" s="11" t="str">
        <f>IF(A4638="","",-PMT(G4638*VLOOKUP(E4638,index!$A$1:$B$6,2,0),C4638,F4638,0,0))</f>
        <v/>
      </c>
      <c r="O4638" s="11" t="str">
        <f t="shared" si="457"/>
        <v/>
      </c>
      <c r="P4638" s="11" t="str">
        <f t="shared" si="452"/>
        <v/>
      </c>
    </row>
    <row r="4639" spans="1:16" x14ac:dyDescent="0.25">
      <c r="A4639" s="9" t="str">
        <f>IF(A4638="","",IF(B4638&lt;C4638,A4638,IF(A4638=MAX('entry data'!$B$8:$B$507),"",A4638+1)))</f>
        <v/>
      </c>
      <c r="B4639" s="9" t="str">
        <f t="shared" si="453"/>
        <v/>
      </c>
      <c r="C4639" s="9" t="str">
        <f>IF(ISERROR(VLOOKUP(A4639,'entry data'!B:G,6,0)),"",VLOOKUP(A4639,'entry data'!B:G,6,0))</f>
        <v/>
      </c>
      <c r="D4639" s="9" t="str">
        <f>IF(ISERROR(VLOOKUP(A4639,'entry data'!B:C,2,0)),"",VLOOKUP(A4639,'entry data'!B:C,2,0))</f>
        <v/>
      </c>
      <c r="E4639" s="9" t="str">
        <f>IF(ISERROR(VLOOKUP(A4639,'entry data'!B:E,4,0)),"",VLOOKUP(A4639,'entry data'!B:E,4,0))</f>
        <v/>
      </c>
      <c r="F4639" s="11" t="str">
        <f>IF(A4639="","",IF(ISERROR(VLOOKUP(A4639,'entry data'!B:F,5,0)),"",VLOOKUP(A4639,'entry data'!B:F,5,0)))</f>
        <v/>
      </c>
      <c r="G4639" s="12" t="str">
        <f>IF(A4639="","",IF(ISERROR(VLOOKUP(A4639,'entry data'!B:I,8,0)),"",VLOOKUP(A4639,'entry data'!B:I,7,0)))</f>
        <v/>
      </c>
      <c r="H4639" s="13" t="str">
        <f>IF(A4639="","",IF(B4639=1,VLOOKUP(A4639,'entry data'!B:D,3,0),I4638))</f>
        <v/>
      </c>
      <c r="I4639" s="14" t="str">
        <f>IF(A4639="","",IF(E4639="weekly",7,IF(E4639="fortnightly",14,IF(E4639="monthly",DATE(IF(MONTH(H4639)=12,YEAR(H4639)+1,YEAR(H4639)),VLOOKUP(MONTH(H4639),index!$D$2:$G$13,2,0),DAY(H4639)),
IF(E4639="quarterly",DATE(IF(MONTH(H4639)&gt;=10,YEAR(H4639)+1,YEAR(H4639)),VLOOKUP(MONTH(H4639),index!$D$2:$G$13,3,0),DAY(H4639)),
IF(E4639="halfyearly",DATE(IF(MONTH(H4639)&gt;=7,YEAR(H4639)+1,YEAR(H4639)),VLOOKUP(MONTH(H4639),index!$D$2:$G$13,4,0),DAY(H4639)),
DATE(YEAR(H4639)+1,MONTH(H4639),DAY(H4639)))))-H4639))+H4639)</f>
        <v/>
      </c>
      <c r="J4639" s="9" t="str">
        <f t="shared" si="454"/>
        <v/>
      </c>
      <c r="K4639" s="11" t="str">
        <f t="shared" si="455"/>
        <v/>
      </c>
      <c r="L4639" s="11" t="str">
        <f t="shared" si="456"/>
        <v/>
      </c>
      <c r="M4639" s="11" t="str">
        <f>IF(A4639="","",VLOOKUP(E4639,index!$A$1:$B$6,2,0)*K4639*G4639)</f>
        <v/>
      </c>
      <c r="N4639" s="11" t="str">
        <f>IF(A4639="","",-PMT(G4639*VLOOKUP(E4639,index!$A$1:$B$6,2,0),C4639,F4639,0,0))</f>
        <v/>
      </c>
      <c r="O4639" s="11" t="str">
        <f t="shared" si="457"/>
        <v/>
      </c>
      <c r="P4639" s="11" t="str">
        <f t="shared" si="452"/>
        <v/>
      </c>
    </row>
    <row r="4640" spans="1:16" x14ac:dyDescent="0.25">
      <c r="A4640" s="9" t="str">
        <f>IF(A4639="","",IF(B4639&lt;C4639,A4639,IF(A4639=MAX('entry data'!$B$8:$B$507),"",A4639+1)))</f>
        <v/>
      </c>
      <c r="B4640" s="9" t="str">
        <f t="shared" si="453"/>
        <v/>
      </c>
      <c r="C4640" s="9" t="str">
        <f>IF(ISERROR(VLOOKUP(A4640,'entry data'!B:G,6,0)),"",VLOOKUP(A4640,'entry data'!B:G,6,0))</f>
        <v/>
      </c>
      <c r="D4640" s="9" t="str">
        <f>IF(ISERROR(VLOOKUP(A4640,'entry data'!B:C,2,0)),"",VLOOKUP(A4640,'entry data'!B:C,2,0))</f>
        <v/>
      </c>
      <c r="E4640" s="9" t="str">
        <f>IF(ISERROR(VLOOKUP(A4640,'entry data'!B:E,4,0)),"",VLOOKUP(A4640,'entry data'!B:E,4,0))</f>
        <v/>
      </c>
      <c r="F4640" s="11" t="str">
        <f>IF(A4640="","",IF(ISERROR(VLOOKUP(A4640,'entry data'!B:F,5,0)),"",VLOOKUP(A4640,'entry data'!B:F,5,0)))</f>
        <v/>
      </c>
      <c r="G4640" s="12" t="str">
        <f>IF(A4640="","",IF(ISERROR(VLOOKUP(A4640,'entry data'!B:I,8,0)),"",VLOOKUP(A4640,'entry data'!B:I,7,0)))</f>
        <v/>
      </c>
      <c r="H4640" s="13" t="str">
        <f>IF(A4640="","",IF(B4640=1,VLOOKUP(A4640,'entry data'!B:D,3,0),I4639))</f>
        <v/>
      </c>
      <c r="I4640" s="14" t="str">
        <f>IF(A4640="","",IF(E4640="weekly",7,IF(E4640="fortnightly",14,IF(E4640="monthly",DATE(IF(MONTH(H4640)=12,YEAR(H4640)+1,YEAR(H4640)),VLOOKUP(MONTH(H4640),index!$D$2:$G$13,2,0),DAY(H4640)),
IF(E4640="quarterly",DATE(IF(MONTH(H4640)&gt;=10,YEAR(H4640)+1,YEAR(H4640)),VLOOKUP(MONTH(H4640),index!$D$2:$G$13,3,0),DAY(H4640)),
IF(E4640="halfyearly",DATE(IF(MONTH(H4640)&gt;=7,YEAR(H4640)+1,YEAR(H4640)),VLOOKUP(MONTH(H4640),index!$D$2:$G$13,4,0),DAY(H4640)),
DATE(YEAR(H4640)+1,MONTH(H4640),DAY(H4640)))))-H4640))+H4640)</f>
        <v/>
      </c>
      <c r="J4640" s="9" t="str">
        <f t="shared" si="454"/>
        <v/>
      </c>
      <c r="K4640" s="11" t="str">
        <f t="shared" si="455"/>
        <v/>
      </c>
      <c r="L4640" s="11" t="str">
        <f t="shared" si="456"/>
        <v/>
      </c>
      <c r="M4640" s="11" t="str">
        <f>IF(A4640="","",VLOOKUP(E4640,index!$A$1:$B$6,2,0)*K4640*G4640)</f>
        <v/>
      </c>
      <c r="N4640" s="11" t="str">
        <f>IF(A4640="","",-PMT(G4640*VLOOKUP(E4640,index!$A$1:$B$6,2,0),C4640,F4640,0,0))</f>
        <v/>
      </c>
      <c r="O4640" s="11" t="str">
        <f t="shared" si="457"/>
        <v/>
      </c>
      <c r="P4640" s="11" t="str">
        <f t="shared" si="452"/>
        <v/>
      </c>
    </row>
    <row r="4641" spans="1:16" x14ac:dyDescent="0.25">
      <c r="A4641" s="9" t="str">
        <f>IF(A4640="","",IF(B4640&lt;C4640,A4640,IF(A4640=MAX('entry data'!$B$8:$B$507),"",A4640+1)))</f>
        <v/>
      </c>
      <c r="B4641" s="9" t="str">
        <f t="shared" si="453"/>
        <v/>
      </c>
      <c r="C4641" s="9" t="str">
        <f>IF(ISERROR(VLOOKUP(A4641,'entry data'!B:G,6,0)),"",VLOOKUP(A4641,'entry data'!B:G,6,0))</f>
        <v/>
      </c>
      <c r="D4641" s="9" t="str">
        <f>IF(ISERROR(VLOOKUP(A4641,'entry data'!B:C,2,0)),"",VLOOKUP(A4641,'entry data'!B:C,2,0))</f>
        <v/>
      </c>
      <c r="E4641" s="9" t="str">
        <f>IF(ISERROR(VLOOKUP(A4641,'entry data'!B:E,4,0)),"",VLOOKUP(A4641,'entry data'!B:E,4,0))</f>
        <v/>
      </c>
      <c r="F4641" s="11" t="str">
        <f>IF(A4641="","",IF(ISERROR(VLOOKUP(A4641,'entry data'!B:F,5,0)),"",VLOOKUP(A4641,'entry data'!B:F,5,0)))</f>
        <v/>
      </c>
      <c r="G4641" s="12" t="str">
        <f>IF(A4641="","",IF(ISERROR(VLOOKUP(A4641,'entry data'!B:I,8,0)),"",VLOOKUP(A4641,'entry data'!B:I,7,0)))</f>
        <v/>
      </c>
      <c r="H4641" s="13" t="str">
        <f>IF(A4641="","",IF(B4641=1,VLOOKUP(A4641,'entry data'!B:D,3,0),I4640))</f>
        <v/>
      </c>
      <c r="I4641" s="14" t="str">
        <f>IF(A4641="","",IF(E4641="weekly",7,IF(E4641="fortnightly",14,IF(E4641="monthly",DATE(IF(MONTH(H4641)=12,YEAR(H4641)+1,YEAR(H4641)),VLOOKUP(MONTH(H4641),index!$D$2:$G$13,2,0),DAY(H4641)),
IF(E4641="quarterly",DATE(IF(MONTH(H4641)&gt;=10,YEAR(H4641)+1,YEAR(H4641)),VLOOKUP(MONTH(H4641),index!$D$2:$G$13,3,0),DAY(H4641)),
IF(E4641="halfyearly",DATE(IF(MONTH(H4641)&gt;=7,YEAR(H4641)+1,YEAR(H4641)),VLOOKUP(MONTH(H4641),index!$D$2:$G$13,4,0),DAY(H4641)),
DATE(YEAR(H4641)+1,MONTH(H4641),DAY(H4641)))))-H4641))+H4641)</f>
        <v/>
      </c>
      <c r="J4641" s="9" t="str">
        <f t="shared" si="454"/>
        <v/>
      </c>
      <c r="K4641" s="11" t="str">
        <f t="shared" si="455"/>
        <v/>
      </c>
      <c r="L4641" s="11" t="str">
        <f t="shared" si="456"/>
        <v/>
      </c>
      <c r="M4641" s="11" t="str">
        <f>IF(A4641="","",VLOOKUP(E4641,index!$A$1:$B$6,2,0)*K4641*G4641)</f>
        <v/>
      </c>
      <c r="N4641" s="11" t="str">
        <f>IF(A4641="","",-PMT(G4641*VLOOKUP(E4641,index!$A$1:$B$6,2,0),C4641,F4641,0,0))</f>
        <v/>
      </c>
      <c r="O4641" s="11" t="str">
        <f t="shared" si="457"/>
        <v/>
      </c>
      <c r="P4641" s="11" t="str">
        <f t="shared" si="452"/>
        <v/>
      </c>
    </row>
    <row r="4642" spans="1:16" x14ac:dyDescent="0.25">
      <c r="A4642" s="9" t="str">
        <f>IF(A4641="","",IF(B4641&lt;C4641,A4641,IF(A4641=MAX('entry data'!$B$8:$B$507),"",A4641+1)))</f>
        <v/>
      </c>
      <c r="B4642" s="9" t="str">
        <f t="shared" si="453"/>
        <v/>
      </c>
      <c r="C4642" s="9" t="str">
        <f>IF(ISERROR(VLOOKUP(A4642,'entry data'!B:G,6,0)),"",VLOOKUP(A4642,'entry data'!B:G,6,0))</f>
        <v/>
      </c>
      <c r="D4642" s="9" t="str">
        <f>IF(ISERROR(VLOOKUP(A4642,'entry data'!B:C,2,0)),"",VLOOKUP(A4642,'entry data'!B:C,2,0))</f>
        <v/>
      </c>
      <c r="E4642" s="9" t="str">
        <f>IF(ISERROR(VLOOKUP(A4642,'entry data'!B:E,4,0)),"",VLOOKUP(A4642,'entry data'!B:E,4,0))</f>
        <v/>
      </c>
      <c r="F4642" s="11" t="str">
        <f>IF(A4642="","",IF(ISERROR(VLOOKUP(A4642,'entry data'!B:F,5,0)),"",VLOOKUP(A4642,'entry data'!B:F,5,0)))</f>
        <v/>
      </c>
      <c r="G4642" s="12" t="str">
        <f>IF(A4642="","",IF(ISERROR(VLOOKUP(A4642,'entry data'!B:I,8,0)),"",VLOOKUP(A4642,'entry data'!B:I,7,0)))</f>
        <v/>
      </c>
      <c r="H4642" s="13" t="str">
        <f>IF(A4642="","",IF(B4642=1,VLOOKUP(A4642,'entry data'!B:D,3,0),I4641))</f>
        <v/>
      </c>
      <c r="I4642" s="14" t="str">
        <f>IF(A4642="","",IF(E4642="weekly",7,IF(E4642="fortnightly",14,IF(E4642="monthly",DATE(IF(MONTH(H4642)=12,YEAR(H4642)+1,YEAR(H4642)),VLOOKUP(MONTH(H4642),index!$D$2:$G$13,2,0),DAY(H4642)),
IF(E4642="quarterly",DATE(IF(MONTH(H4642)&gt;=10,YEAR(H4642)+1,YEAR(H4642)),VLOOKUP(MONTH(H4642),index!$D$2:$G$13,3,0),DAY(H4642)),
IF(E4642="halfyearly",DATE(IF(MONTH(H4642)&gt;=7,YEAR(H4642)+1,YEAR(H4642)),VLOOKUP(MONTH(H4642),index!$D$2:$G$13,4,0),DAY(H4642)),
DATE(YEAR(H4642)+1,MONTH(H4642),DAY(H4642)))))-H4642))+H4642)</f>
        <v/>
      </c>
      <c r="J4642" s="9" t="str">
        <f t="shared" si="454"/>
        <v/>
      </c>
      <c r="K4642" s="11" t="str">
        <f t="shared" si="455"/>
        <v/>
      </c>
      <c r="L4642" s="11" t="str">
        <f t="shared" si="456"/>
        <v/>
      </c>
      <c r="M4642" s="11" t="str">
        <f>IF(A4642="","",VLOOKUP(E4642,index!$A$1:$B$6,2,0)*K4642*G4642)</f>
        <v/>
      </c>
      <c r="N4642" s="11" t="str">
        <f>IF(A4642="","",-PMT(G4642*VLOOKUP(E4642,index!$A$1:$B$6,2,0),C4642,F4642,0,0))</f>
        <v/>
      </c>
      <c r="O4642" s="11" t="str">
        <f t="shared" si="457"/>
        <v/>
      </c>
      <c r="P4642" s="11" t="str">
        <f t="shared" si="452"/>
        <v/>
      </c>
    </row>
    <row r="4643" spans="1:16" x14ac:dyDescent="0.25">
      <c r="A4643" s="9" t="str">
        <f>IF(A4642="","",IF(B4642&lt;C4642,A4642,IF(A4642=MAX('entry data'!$B$8:$B$507),"",A4642+1)))</f>
        <v/>
      </c>
      <c r="B4643" s="9" t="str">
        <f t="shared" si="453"/>
        <v/>
      </c>
      <c r="C4643" s="9" t="str">
        <f>IF(ISERROR(VLOOKUP(A4643,'entry data'!B:G,6,0)),"",VLOOKUP(A4643,'entry data'!B:G,6,0))</f>
        <v/>
      </c>
      <c r="D4643" s="9" t="str">
        <f>IF(ISERROR(VLOOKUP(A4643,'entry data'!B:C,2,0)),"",VLOOKUP(A4643,'entry data'!B:C,2,0))</f>
        <v/>
      </c>
      <c r="E4643" s="9" t="str">
        <f>IF(ISERROR(VLOOKUP(A4643,'entry data'!B:E,4,0)),"",VLOOKUP(A4643,'entry data'!B:E,4,0))</f>
        <v/>
      </c>
      <c r="F4643" s="11" t="str">
        <f>IF(A4643="","",IF(ISERROR(VLOOKUP(A4643,'entry data'!B:F,5,0)),"",VLOOKUP(A4643,'entry data'!B:F,5,0)))</f>
        <v/>
      </c>
      <c r="G4643" s="12" t="str">
        <f>IF(A4643="","",IF(ISERROR(VLOOKUP(A4643,'entry data'!B:I,8,0)),"",VLOOKUP(A4643,'entry data'!B:I,7,0)))</f>
        <v/>
      </c>
      <c r="H4643" s="13" t="str">
        <f>IF(A4643="","",IF(B4643=1,VLOOKUP(A4643,'entry data'!B:D,3,0),I4642))</f>
        <v/>
      </c>
      <c r="I4643" s="14" t="str">
        <f>IF(A4643="","",IF(E4643="weekly",7,IF(E4643="fortnightly",14,IF(E4643="monthly",DATE(IF(MONTH(H4643)=12,YEAR(H4643)+1,YEAR(H4643)),VLOOKUP(MONTH(H4643),index!$D$2:$G$13,2,0),DAY(H4643)),
IF(E4643="quarterly",DATE(IF(MONTH(H4643)&gt;=10,YEAR(H4643)+1,YEAR(H4643)),VLOOKUP(MONTH(H4643),index!$D$2:$G$13,3,0),DAY(H4643)),
IF(E4643="halfyearly",DATE(IF(MONTH(H4643)&gt;=7,YEAR(H4643)+1,YEAR(H4643)),VLOOKUP(MONTH(H4643),index!$D$2:$G$13,4,0),DAY(H4643)),
DATE(YEAR(H4643)+1,MONTH(H4643),DAY(H4643)))))-H4643))+H4643)</f>
        <v/>
      </c>
      <c r="J4643" s="9" t="str">
        <f t="shared" si="454"/>
        <v/>
      </c>
      <c r="K4643" s="11" t="str">
        <f t="shared" si="455"/>
        <v/>
      </c>
      <c r="L4643" s="11" t="str">
        <f t="shared" si="456"/>
        <v/>
      </c>
      <c r="M4643" s="11" t="str">
        <f>IF(A4643="","",VLOOKUP(E4643,index!$A$1:$B$6,2,0)*K4643*G4643)</f>
        <v/>
      </c>
      <c r="N4643" s="11" t="str">
        <f>IF(A4643="","",-PMT(G4643*VLOOKUP(E4643,index!$A$1:$B$6,2,0),C4643,F4643,0,0))</f>
        <v/>
      </c>
      <c r="O4643" s="11" t="str">
        <f t="shared" si="457"/>
        <v/>
      </c>
      <c r="P4643" s="11" t="str">
        <f t="shared" si="452"/>
        <v/>
      </c>
    </row>
    <row r="4644" spans="1:16" x14ac:dyDescent="0.25">
      <c r="A4644" s="9" t="str">
        <f>IF(A4643="","",IF(B4643&lt;C4643,A4643,IF(A4643=MAX('entry data'!$B$8:$B$507),"",A4643+1)))</f>
        <v/>
      </c>
      <c r="B4644" s="9" t="str">
        <f t="shared" si="453"/>
        <v/>
      </c>
      <c r="C4644" s="9" t="str">
        <f>IF(ISERROR(VLOOKUP(A4644,'entry data'!B:G,6,0)),"",VLOOKUP(A4644,'entry data'!B:G,6,0))</f>
        <v/>
      </c>
      <c r="D4644" s="9" t="str">
        <f>IF(ISERROR(VLOOKUP(A4644,'entry data'!B:C,2,0)),"",VLOOKUP(A4644,'entry data'!B:C,2,0))</f>
        <v/>
      </c>
      <c r="E4644" s="9" t="str">
        <f>IF(ISERROR(VLOOKUP(A4644,'entry data'!B:E,4,0)),"",VLOOKUP(A4644,'entry data'!B:E,4,0))</f>
        <v/>
      </c>
      <c r="F4644" s="11" t="str">
        <f>IF(A4644="","",IF(ISERROR(VLOOKUP(A4644,'entry data'!B:F,5,0)),"",VLOOKUP(A4644,'entry data'!B:F,5,0)))</f>
        <v/>
      </c>
      <c r="G4644" s="12" t="str">
        <f>IF(A4644="","",IF(ISERROR(VLOOKUP(A4644,'entry data'!B:I,8,0)),"",VLOOKUP(A4644,'entry data'!B:I,7,0)))</f>
        <v/>
      </c>
      <c r="H4644" s="13" t="str">
        <f>IF(A4644="","",IF(B4644=1,VLOOKUP(A4644,'entry data'!B:D,3,0),I4643))</f>
        <v/>
      </c>
      <c r="I4644" s="14" t="str">
        <f>IF(A4644="","",IF(E4644="weekly",7,IF(E4644="fortnightly",14,IF(E4644="monthly",DATE(IF(MONTH(H4644)=12,YEAR(H4644)+1,YEAR(H4644)),VLOOKUP(MONTH(H4644),index!$D$2:$G$13,2,0),DAY(H4644)),
IF(E4644="quarterly",DATE(IF(MONTH(H4644)&gt;=10,YEAR(H4644)+1,YEAR(H4644)),VLOOKUP(MONTH(H4644),index!$D$2:$G$13,3,0),DAY(H4644)),
IF(E4644="halfyearly",DATE(IF(MONTH(H4644)&gt;=7,YEAR(H4644)+1,YEAR(H4644)),VLOOKUP(MONTH(H4644),index!$D$2:$G$13,4,0),DAY(H4644)),
DATE(YEAR(H4644)+1,MONTH(H4644),DAY(H4644)))))-H4644))+H4644)</f>
        <v/>
      </c>
      <c r="J4644" s="9" t="str">
        <f t="shared" si="454"/>
        <v/>
      </c>
      <c r="K4644" s="11" t="str">
        <f t="shared" si="455"/>
        <v/>
      </c>
      <c r="L4644" s="11" t="str">
        <f t="shared" si="456"/>
        <v/>
      </c>
      <c r="M4644" s="11" t="str">
        <f>IF(A4644="","",VLOOKUP(E4644,index!$A$1:$B$6,2,0)*K4644*G4644)</f>
        <v/>
      </c>
      <c r="N4644" s="11" t="str">
        <f>IF(A4644="","",-PMT(G4644*VLOOKUP(E4644,index!$A$1:$B$6,2,0),C4644,F4644,0,0))</f>
        <v/>
      </c>
      <c r="O4644" s="11" t="str">
        <f t="shared" si="457"/>
        <v/>
      </c>
      <c r="P4644" s="11" t="str">
        <f t="shared" si="452"/>
        <v/>
      </c>
    </row>
    <row r="4645" spans="1:16" x14ac:dyDescent="0.25">
      <c r="A4645" s="9" t="str">
        <f>IF(A4644="","",IF(B4644&lt;C4644,A4644,IF(A4644=MAX('entry data'!$B$8:$B$507),"",A4644+1)))</f>
        <v/>
      </c>
      <c r="B4645" s="9" t="str">
        <f t="shared" si="453"/>
        <v/>
      </c>
      <c r="C4645" s="9" t="str">
        <f>IF(ISERROR(VLOOKUP(A4645,'entry data'!B:G,6,0)),"",VLOOKUP(A4645,'entry data'!B:G,6,0))</f>
        <v/>
      </c>
      <c r="D4645" s="9" t="str">
        <f>IF(ISERROR(VLOOKUP(A4645,'entry data'!B:C,2,0)),"",VLOOKUP(A4645,'entry data'!B:C,2,0))</f>
        <v/>
      </c>
      <c r="E4645" s="9" t="str">
        <f>IF(ISERROR(VLOOKUP(A4645,'entry data'!B:E,4,0)),"",VLOOKUP(A4645,'entry data'!B:E,4,0))</f>
        <v/>
      </c>
      <c r="F4645" s="11" t="str">
        <f>IF(A4645="","",IF(ISERROR(VLOOKUP(A4645,'entry data'!B:F,5,0)),"",VLOOKUP(A4645,'entry data'!B:F,5,0)))</f>
        <v/>
      </c>
      <c r="G4645" s="12" t="str">
        <f>IF(A4645="","",IF(ISERROR(VLOOKUP(A4645,'entry data'!B:I,8,0)),"",VLOOKUP(A4645,'entry data'!B:I,7,0)))</f>
        <v/>
      </c>
      <c r="H4645" s="13" t="str">
        <f>IF(A4645="","",IF(B4645=1,VLOOKUP(A4645,'entry data'!B:D,3,0),I4644))</f>
        <v/>
      </c>
      <c r="I4645" s="14" t="str">
        <f>IF(A4645="","",IF(E4645="weekly",7,IF(E4645="fortnightly",14,IF(E4645="monthly",DATE(IF(MONTH(H4645)=12,YEAR(H4645)+1,YEAR(H4645)),VLOOKUP(MONTH(H4645),index!$D$2:$G$13,2,0),DAY(H4645)),
IF(E4645="quarterly",DATE(IF(MONTH(H4645)&gt;=10,YEAR(H4645)+1,YEAR(H4645)),VLOOKUP(MONTH(H4645),index!$D$2:$G$13,3,0),DAY(H4645)),
IF(E4645="halfyearly",DATE(IF(MONTH(H4645)&gt;=7,YEAR(H4645)+1,YEAR(H4645)),VLOOKUP(MONTH(H4645),index!$D$2:$G$13,4,0),DAY(H4645)),
DATE(YEAR(H4645)+1,MONTH(H4645),DAY(H4645)))))-H4645))+H4645)</f>
        <v/>
      </c>
      <c r="J4645" s="9" t="str">
        <f t="shared" si="454"/>
        <v/>
      </c>
      <c r="K4645" s="11" t="str">
        <f t="shared" si="455"/>
        <v/>
      </c>
      <c r="L4645" s="11" t="str">
        <f t="shared" si="456"/>
        <v/>
      </c>
      <c r="M4645" s="11" t="str">
        <f>IF(A4645="","",VLOOKUP(E4645,index!$A$1:$B$6,2,0)*K4645*G4645)</f>
        <v/>
      </c>
      <c r="N4645" s="11" t="str">
        <f>IF(A4645="","",-PMT(G4645*VLOOKUP(E4645,index!$A$1:$B$6,2,0),C4645,F4645,0,0))</f>
        <v/>
      </c>
      <c r="O4645" s="11" t="str">
        <f t="shared" si="457"/>
        <v/>
      </c>
      <c r="P4645" s="11" t="str">
        <f t="shared" si="452"/>
        <v/>
      </c>
    </row>
    <row r="4646" spans="1:16" x14ac:dyDescent="0.25">
      <c r="A4646" s="9" t="str">
        <f>IF(A4645="","",IF(B4645&lt;C4645,A4645,IF(A4645=MAX('entry data'!$B$8:$B$507),"",A4645+1)))</f>
        <v/>
      </c>
      <c r="B4646" s="9" t="str">
        <f t="shared" si="453"/>
        <v/>
      </c>
      <c r="C4646" s="9" t="str">
        <f>IF(ISERROR(VLOOKUP(A4646,'entry data'!B:G,6,0)),"",VLOOKUP(A4646,'entry data'!B:G,6,0))</f>
        <v/>
      </c>
      <c r="D4646" s="9" t="str">
        <f>IF(ISERROR(VLOOKUP(A4646,'entry data'!B:C,2,0)),"",VLOOKUP(A4646,'entry data'!B:C,2,0))</f>
        <v/>
      </c>
      <c r="E4646" s="9" t="str">
        <f>IF(ISERROR(VLOOKUP(A4646,'entry data'!B:E,4,0)),"",VLOOKUP(A4646,'entry data'!B:E,4,0))</f>
        <v/>
      </c>
      <c r="F4646" s="11" t="str">
        <f>IF(A4646="","",IF(ISERROR(VLOOKUP(A4646,'entry data'!B:F,5,0)),"",VLOOKUP(A4646,'entry data'!B:F,5,0)))</f>
        <v/>
      </c>
      <c r="G4646" s="12" t="str">
        <f>IF(A4646="","",IF(ISERROR(VLOOKUP(A4646,'entry data'!B:I,8,0)),"",VLOOKUP(A4646,'entry data'!B:I,7,0)))</f>
        <v/>
      </c>
      <c r="H4646" s="13" t="str">
        <f>IF(A4646="","",IF(B4646=1,VLOOKUP(A4646,'entry data'!B:D,3,0),I4645))</f>
        <v/>
      </c>
      <c r="I4646" s="14" t="str">
        <f>IF(A4646="","",IF(E4646="weekly",7,IF(E4646="fortnightly",14,IF(E4646="monthly",DATE(IF(MONTH(H4646)=12,YEAR(H4646)+1,YEAR(H4646)),VLOOKUP(MONTH(H4646),index!$D$2:$G$13,2,0),DAY(H4646)),
IF(E4646="quarterly",DATE(IF(MONTH(H4646)&gt;=10,YEAR(H4646)+1,YEAR(H4646)),VLOOKUP(MONTH(H4646),index!$D$2:$G$13,3,0),DAY(H4646)),
IF(E4646="halfyearly",DATE(IF(MONTH(H4646)&gt;=7,YEAR(H4646)+1,YEAR(H4646)),VLOOKUP(MONTH(H4646),index!$D$2:$G$13,4,0),DAY(H4646)),
DATE(YEAR(H4646)+1,MONTH(H4646),DAY(H4646)))))-H4646))+H4646)</f>
        <v/>
      </c>
      <c r="J4646" s="9" t="str">
        <f t="shared" si="454"/>
        <v/>
      </c>
      <c r="K4646" s="11" t="str">
        <f t="shared" si="455"/>
        <v/>
      </c>
      <c r="L4646" s="11" t="str">
        <f t="shared" si="456"/>
        <v/>
      </c>
      <c r="M4646" s="11" t="str">
        <f>IF(A4646="","",VLOOKUP(E4646,index!$A$1:$B$6,2,0)*K4646*G4646)</f>
        <v/>
      </c>
      <c r="N4646" s="11" t="str">
        <f>IF(A4646="","",-PMT(G4646*VLOOKUP(E4646,index!$A$1:$B$6,2,0),C4646,F4646,0,0))</f>
        <v/>
      </c>
      <c r="O4646" s="11" t="str">
        <f t="shared" si="457"/>
        <v/>
      </c>
      <c r="P4646" s="11" t="str">
        <f t="shared" si="452"/>
        <v/>
      </c>
    </row>
    <row r="4647" spans="1:16" x14ac:dyDescent="0.25">
      <c r="A4647" s="9" t="str">
        <f>IF(A4646="","",IF(B4646&lt;C4646,A4646,IF(A4646=MAX('entry data'!$B$8:$B$507),"",A4646+1)))</f>
        <v/>
      </c>
      <c r="B4647" s="9" t="str">
        <f t="shared" si="453"/>
        <v/>
      </c>
      <c r="C4647" s="9" t="str">
        <f>IF(ISERROR(VLOOKUP(A4647,'entry data'!B:G,6,0)),"",VLOOKUP(A4647,'entry data'!B:G,6,0))</f>
        <v/>
      </c>
      <c r="D4647" s="9" t="str">
        <f>IF(ISERROR(VLOOKUP(A4647,'entry data'!B:C,2,0)),"",VLOOKUP(A4647,'entry data'!B:C,2,0))</f>
        <v/>
      </c>
      <c r="E4647" s="9" t="str">
        <f>IF(ISERROR(VLOOKUP(A4647,'entry data'!B:E,4,0)),"",VLOOKUP(A4647,'entry data'!B:E,4,0))</f>
        <v/>
      </c>
      <c r="F4647" s="11" t="str">
        <f>IF(A4647="","",IF(ISERROR(VLOOKUP(A4647,'entry data'!B:F,5,0)),"",VLOOKUP(A4647,'entry data'!B:F,5,0)))</f>
        <v/>
      </c>
      <c r="G4647" s="12" t="str">
        <f>IF(A4647="","",IF(ISERROR(VLOOKUP(A4647,'entry data'!B:I,8,0)),"",VLOOKUP(A4647,'entry data'!B:I,7,0)))</f>
        <v/>
      </c>
      <c r="H4647" s="13" t="str">
        <f>IF(A4647="","",IF(B4647=1,VLOOKUP(A4647,'entry data'!B:D,3,0),I4646))</f>
        <v/>
      </c>
      <c r="I4647" s="14" t="str">
        <f>IF(A4647="","",IF(E4647="weekly",7,IF(E4647="fortnightly",14,IF(E4647="monthly",DATE(IF(MONTH(H4647)=12,YEAR(H4647)+1,YEAR(H4647)),VLOOKUP(MONTH(H4647),index!$D$2:$G$13,2,0),DAY(H4647)),
IF(E4647="quarterly",DATE(IF(MONTH(H4647)&gt;=10,YEAR(H4647)+1,YEAR(H4647)),VLOOKUP(MONTH(H4647),index!$D$2:$G$13,3,0),DAY(H4647)),
IF(E4647="halfyearly",DATE(IF(MONTH(H4647)&gt;=7,YEAR(H4647)+1,YEAR(H4647)),VLOOKUP(MONTH(H4647),index!$D$2:$G$13,4,0),DAY(H4647)),
DATE(YEAR(H4647)+1,MONTH(H4647),DAY(H4647)))))-H4647))+H4647)</f>
        <v/>
      </c>
      <c r="J4647" s="9" t="str">
        <f t="shared" si="454"/>
        <v/>
      </c>
      <c r="K4647" s="11" t="str">
        <f t="shared" si="455"/>
        <v/>
      </c>
      <c r="L4647" s="11" t="str">
        <f t="shared" si="456"/>
        <v/>
      </c>
      <c r="M4647" s="11" t="str">
        <f>IF(A4647="","",VLOOKUP(E4647,index!$A$1:$B$6,2,0)*K4647*G4647)</f>
        <v/>
      </c>
      <c r="N4647" s="11" t="str">
        <f>IF(A4647="","",-PMT(G4647*VLOOKUP(E4647,index!$A$1:$B$6,2,0),C4647,F4647,0,0))</f>
        <v/>
      </c>
      <c r="O4647" s="11" t="str">
        <f t="shared" si="457"/>
        <v/>
      </c>
      <c r="P4647" s="11" t="str">
        <f t="shared" si="452"/>
        <v/>
      </c>
    </row>
    <row r="4648" spans="1:16" x14ac:dyDescent="0.25">
      <c r="A4648" s="9" t="str">
        <f>IF(A4647="","",IF(B4647&lt;C4647,A4647,IF(A4647=MAX('entry data'!$B$8:$B$507),"",A4647+1)))</f>
        <v/>
      </c>
      <c r="B4648" s="9" t="str">
        <f t="shared" si="453"/>
        <v/>
      </c>
      <c r="C4648" s="9" t="str">
        <f>IF(ISERROR(VLOOKUP(A4648,'entry data'!B:G,6,0)),"",VLOOKUP(A4648,'entry data'!B:G,6,0))</f>
        <v/>
      </c>
      <c r="D4648" s="9" t="str">
        <f>IF(ISERROR(VLOOKUP(A4648,'entry data'!B:C,2,0)),"",VLOOKUP(A4648,'entry data'!B:C,2,0))</f>
        <v/>
      </c>
      <c r="E4648" s="9" t="str">
        <f>IF(ISERROR(VLOOKUP(A4648,'entry data'!B:E,4,0)),"",VLOOKUP(A4648,'entry data'!B:E,4,0))</f>
        <v/>
      </c>
      <c r="F4648" s="11" t="str">
        <f>IF(A4648="","",IF(ISERROR(VLOOKUP(A4648,'entry data'!B:F,5,0)),"",VLOOKUP(A4648,'entry data'!B:F,5,0)))</f>
        <v/>
      </c>
      <c r="G4648" s="12" t="str">
        <f>IF(A4648="","",IF(ISERROR(VLOOKUP(A4648,'entry data'!B:I,8,0)),"",VLOOKUP(A4648,'entry data'!B:I,7,0)))</f>
        <v/>
      </c>
      <c r="H4648" s="13" t="str">
        <f>IF(A4648="","",IF(B4648=1,VLOOKUP(A4648,'entry data'!B:D,3,0),I4647))</f>
        <v/>
      </c>
      <c r="I4648" s="14" t="str">
        <f>IF(A4648="","",IF(E4648="weekly",7,IF(E4648="fortnightly",14,IF(E4648="monthly",DATE(IF(MONTH(H4648)=12,YEAR(H4648)+1,YEAR(H4648)),VLOOKUP(MONTH(H4648),index!$D$2:$G$13,2,0),DAY(H4648)),
IF(E4648="quarterly",DATE(IF(MONTH(H4648)&gt;=10,YEAR(H4648)+1,YEAR(H4648)),VLOOKUP(MONTH(H4648),index!$D$2:$G$13,3,0),DAY(H4648)),
IF(E4648="halfyearly",DATE(IF(MONTH(H4648)&gt;=7,YEAR(H4648)+1,YEAR(H4648)),VLOOKUP(MONTH(H4648),index!$D$2:$G$13,4,0),DAY(H4648)),
DATE(YEAR(H4648)+1,MONTH(H4648),DAY(H4648)))))-H4648))+H4648)</f>
        <v/>
      </c>
      <c r="J4648" s="9" t="str">
        <f t="shared" si="454"/>
        <v/>
      </c>
      <c r="K4648" s="11" t="str">
        <f t="shared" si="455"/>
        <v/>
      </c>
      <c r="L4648" s="11" t="str">
        <f t="shared" si="456"/>
        <v/>
      </c>
      <c r="M4648" s="11" t="str">
        <f>IF(A4648="","",VLOOKUP(E4648,index!$A$1:$B$6,2,0)*K4648*G4648)</f>
        <v/>
      </c>
      <c r="N4648" s="11" t="str">
        <f>IF(A4648="","",-PMT(G4648*VLOOKUP(E4648,index!$A$1:$B$6,2,0),C4648,F4648,0,0))</f>
        <v/>
      </c>
      <c r="O4648" s="11" t="str">
        <f t="shared" si="457"/>
        <v/>
      </c>
      <c r="P4648" s="11" t="str">
        <f t="shared" si="452"/>
        <v/>
      </c>
    </row>
    <row r="4649" spans="1:16" x14ac:dyDescent="0.25">
      <c r="A4649" s="9" t="str">
        <f>IF(A4648="","",IF(B4648&lt;C4648,A4648,IF(A4648=MAX('entry data'!$B$8:$B$507),"",A4648+1)))</f>
        <v/>
      </c>
      <c r="B4649" s="9" t="str">
        <f t="shared" si="453"/>
        <v/>
      </c>
      <c r="C4649" s="9" t="str">
        <f>IF(ISERROR(VLOOKUP(A4649,'entry data'!B:G,6,0)),"",VLOOKUP(A4649,'entry data'!B:G,6,0))</f>
        <v/>
      </c>
      <c r="D4649" s="9" t="str">
        <f>IF(ISERROR(VLOOKUP(A4649,'entry data'!B:C,2,0)),"",VLOOKUP(A4649,'entry data'!B:C,2,0))</f>
        <v/>
      </c>
      <c r="E4649" s="9" t="str">
        <f>IF(ISERROR(VLOOKUP(A4649,'entry data'!B:E,4,0)),"",VLOOKUP(A4649,'entry data'!B:E,4,0))</f>
        <v/>
      </c>
      <c r="F4649" s="11" t="str">
        <f>IF(A4649="","",IF(ISERROR(VLOOKUP(A4649,'entry data'!B:F,5,0)),"",VLOOKUP(A4649,'entry data'!B:F,5,0)))</f>
        <v/>
      </c>
      <c r="G4649" s="12" t="str">
        <f>IF(A4649="","",IF(ISERROR(VLOOKUP(A4649,'entry data'!B:I,8,0)),"",VLOOKUP(A4649,'entry data'!B:I,7,0)))</f>
        <v/>
      </c>
      <c r="H4649" s="13" t="str">
        <f>IF(A4649="","",IF(B4649=1,VLOOKUP(A4649,'entry data'!B:D,3,0),I4648))</f>
        <v/>
      </c>
      <c r="I4649" s="14" t="str">
        <f>IF(A4649="","",IF(E4649="weekly",7,IF(E4649="fortnightly",14,IF(E4649="monthly",DATE(IF(MONTH(H4649)=12,YEAR(H4649)+1,YEAR(H4649)),VLOOKUP(MONTH(H4649),index!$D$2:$G$13,2,0),DAY(H4649)),
IF(E4649="quarterly",DATE(IF(MONTH(H4649)&gt;=10,YEAR(H4649)+1,YEAR(H4649)),VLOOKUP(MONTH(H4649),index!$D$2:$G$13,3,0),DAY(H4649)),
IF(E4649="halfyearly",DATE(IF(MONTH(H4649)&gt;=7,YEAR(H4649)+1,YEAR(H4649)),VLOOKUP(MONTH(H4649),index!$D$2:$G$13,4,0),DAY(H4649)),
DATE(YEAR(H4649)+1,MONTH(H4649),DAY(H4649)))))-H4649))+H4649)</f>
        <v/>
      </c>
      <c r="J4649" s="9" t="str">
        <f t="shared" si="454"/>
        <v/>
      </c>
      <c r="K4649" s="11" t="str">
        <f t="shared" si="455"/>
        <v/>
      </c>
      <c r="L4649" s="11" t="str">
        <f t="shared" si="456"/>
        <v/>
      </c>
      <c r="M4649" s="11" t="str">
        <f>IF(A4649="","",VLOOKUP(E4649,index!$A$1:$B$6,2,0)*K4649*G4649)</f>
        <v/>
      </c>
      <c r="N4649" s="11" t="str">
        <f>IF(A4649="","",-PMT(G4649*VLOOKUP(E4649,index!$A$1:$B$6,2,0),C4649,F4649,0,0))</f>
        <v/>
      </c>
      <c r="O4649" s="11" t="str">
        <f t="shared" si="457"/>
        <v/>
      </c>
      <c r="P4649" s="11" t="str">
        <f t="shared" si="452"/>
        <v/>
      </c>
    </row>
    <row r="4650" spans="1:16" x14ac:dyDescent="0.25">
      <c r="A4650" s="9" t="str">
        <f>IF(A4649="","",IF(B4649&lt;C4649,A4649,IF(A4649=MAX('entry data'!$B$8:$B$507),"",A4649+1)))</f>
        <v/>
      </c>
      <c r="B4650" s="9" t="str">
        <f t="shared" si="453"/>
        <v/>
      </c>
      <c r="C4650" s="9" t="str">
        <f>IF(ISERROR(VLOOKUP(A4650,'entry data'!B:G,6,0)),"",VLOOKUP(A4650,'entry data'!B:G,6,0))</f>
        <v/>
      </c>
      <c r="D4650" s="9" t="str">
        <f>IF(ISERROR(VLOOKUP(A4650,'entry data'!B:C,2,0)),"",VLOOKUP(A4650,'entry data'!B:C,2,0))</f>
        <v/>
      </c>
      <c r="E4650" s="9" t="str">
        <f>IF(ISERROR(VLOOKUP(A4650,'entry data'!B:E,4,0)),"",VLOOKUP(A4650,'entry data'!B:E,4,0))</f>
        <v/>
      </c>
      <c r="F4650" s="11" t="str">
        <f>IF(A4650="","",IF(ISERROR(VLOOKUP(A4650,'entry data'!B:F,5,0)),"",VLOOKUP(A4650,'entry data'!B:F,5,0)))</f>
        <v/>
      </c>
      <c r="G4650" s="12" t="str">
        <f>IF(A4650="","",IF(ISERROR(VLOOKUP(A4650,'entry data'!B:I,8,0)),"",VLOOKUP(A4650,'entry data'!B:I,7,0)))</f>
        <v/>
      </c>
      <c r="H4650" s="13" t="str">
        <f>IF(A4650="","",IF(B4650=1,VLOOKUP(A4650,'entry data'!B:D,3,0),I4649))</f>
        <v/>
      </c>
      <c r="I4650" s="14" t="str">
        <f>IF(A4650="","",IF(E4650="weekly",7,IF(E4650="fortnightly",14,IF(E4650="monthly",DATE(IF(MONTH(H4650)=12,YEAR(H4650)+1,YEAR(H4650)),VLOOKUP(MONTH(H4650),index!$D$2:$G$13,2,0),DAY(H4650)),
IF(E4650="quarterly",DATE(IF(MONTH(H4650)&gt;=10,YEAR(H4650)+1,YEAR(H4650)),VLOOKUP(MONTH(H4650),index!$D$2:$G$13,3,0),DAY(H4650)),
IF(E4650="halfyearly",DATE(IF(MONTH(H4650)&gt;=7,YEAR(H4650)+1,YEAR(H4650)),VLOOKUP(MONTH(H4650),index!$D$2:$G$13,4,0),DAY(H4650)),
DATE(YEAR(H4650)+1,MONTH(H4650),DAY(H4650)))))-H4650))+H4650)</f>
        <v/>
      </c>
      <c r="J4650" s="9" t="str">
        <f t="shared" si="454"/>
        <v/>
      </c>
      <c r="K4650" s="11" t="str">
        <f t="shared" si="455"/>
        <v/>
      </c>
      <c r="L4650" s="11" t="str">
        <f t="shared" si="456"/>
        <v/>
      </c>
      <c r="M4650" s="11" t="str">
        <f>IF(A4650="","",VLOOKUP(E4650,index!$A$1:$B$6,2,0)*K4650*G4650)</f>
        <v/>
      </c>
      <c r="N4650" s="11" t="str">
        <f>IF(A4650="","",-PMT(G4650*VLOOKUP(E4650,index!$A$1:$B$6,2,0),C4650,F4650,0,0))</f>
        <v/>
      </c>
      <c r="O4650" s="11" t="str">
        <f t="shared" si="457"/>
        <v/>
      </c>
      <c r="P4650" s="11" t="str">
        <f t="shared" si="452"/>
        <v/>
      </c>
    </row>
    <row r="4651" spans="1:16" x14ac:dyDescent="0.25">
      <c r="A4651" s="9" t="str">
        <f>IF(A4650="","",IF(B4650&lt;C4650,A4650,IF(A4650=MAX('entry data'!$B$8:$B$507),"",A4650+1)))</f>
        <v/>
      </c>
      <c r="B4651" s="9" t="str">
        <f t="shared" si="453"/>
        <v/>
      </c>
      <c r="C4651" s="9" t="str">
        <f>IF(ISERROR(VLOOKUP(A4651,'entry data'!B:G,6,0)),"",VLOOKUP(A4651,'entry data'!B:G,6,0))</f>
        <v/>
      </c>
      <c r="D4651" s="9" t="str">
        <f>IF(ISERROR(VLOOKUP(A4651,'entry data'!B:C,2,0)),"",VLOOKUP(A4651,'entry data'!B:C,2,0))</f>
        <v/>
      </c>
      <c r="E4651" s="9" t="str">
        <f>IF(ISERROR(VLOOKUP(A4651,'entry data'!B:E,4,0)),"",VLOOKUP(A4651,'entry data'!B:E,4,0))</f>
        <v/>
      </c>
      <c r="F4651" s="11" t="str">
        <f>IF(A4651="","",IF(ISERROR(VLOOKUP(A4651,'entry data'!B:F,5,0)),"",VLOOKUP(A4651,'entry data'!B:F,5,0)))</f>
        <v/>
      </c>
      <c r="G4651" s="12" t="str">
        <f>IF(A4651="","",IF(ISERROR(VLOOKUP(A4651,'entry data'!B:I,8,0)),"",VLOOKUP(A4651,'entry data'!B:I,7,0)))</f>
        <v/>
      </c>
      <c r="H4651" s="13" t="str">
        <f>IF(A4651="","",IF(B4651=1,VLOOKUP(A4651,'entry data'!B:D,3,0),I4650))</f>
        <v/>
      </c>
      <c r="I4651" s="14" t="str">
        <f>IF(A4651="","",IF(E4651="weekly",7,IF(E4651="fortnightly",14,IF(E4651="monthly",DATE(IF(MONTH(H4651)=12,YEAR(H4651)+1,YEAR(H4651)),VLOOKUP(MONTH(H4651),index!$D$2:$G$13,2,0),DAY(H4651)),
IF(E4651="quarterly",DATE(IF(MONTH(H4651)&gt;=10,YEAR(H4651)+1,YEAR(H4651)),VLOOKUP(MONTH(H4651),index!$D$2:$G$13,3,0),DAY(H4651)),
IF(E4651="halfyearly",DATE(IF(MONTH(H4651)&gt;=7,YEAR(H4651)+1,YEAR(H4651)),VLOOKUP(MONTH(H4651),index!$D$2:$G$13,4,0),DAY(H4651)),
DATE(YEAR(H4651)+1,MONTH(H4651),DAY(H4651)))))-H4651))+H4651)</f>
        <v/>
      </c>
      <c r="J4651" s="9" t="str">
        <f t="shared" si="454"/>
        <v/>
      </c>
      <c r="K4651" s="11" t="str">
        <f t="shared" si="455"/>
        <v/>
      </c>
      <c r="L4651" s="11" t="str">
        <f t="shared" si="456"/>
        <v/>
      </c>
      <c r="M4651" s="11" t="str">
        <f>IF(A4651="","",VLOOKUP(E4651,index!$A$1:$B$6,2,0)*K4651*G4651)</f>
        <v/>
      </c>
      <c r="N4651" s="11" t="str">
        <f>IF(A4651="","",-PMT(G4651*VLOOKUP(E4651,index!$A$1:$B$6,2,0),C4651,F4651,0,0))</f>
        <v/>
      </c>
      <c r="O4651" s="11" t="str">
        <f t="shared" si="457"/>
        <v/>
      </c>
      <c r="P4651" s="11" t="str">
        <f t="shared" si="452"/>
        <v/>
      </c>
    </row>
    <row r="4652" spans="1:16" x14ac:dyDescent="0.25">
      <c r="A4652" s="9" t="str">
        <f>IF(A4651="","",IF(B4651&lt;C4651,A4651,IF(A4651=MAX('entry data'!$B$8:$B$507),"",A4651+1)))</f>
        <v/>
      </c>
      <c r="B4652" s="9" t="str">
        <f t="shared" si="453"/>
        <v/>
      </c>
      <c r="C4652" s="9" t="str">
        <f>IF(ISERROR(VLOOKUP(A4652,'entry data'!B:G,6,0)),"",VLOOKUP(A4652,'entry data'!B:G,6,0))</f>
        <v/>
      </c>
      <c r="D4652" s="9" t="str">
        <f>IF(ISERROR(VLOOKUP(A4652,'entry data'!B:C,2,0)),"",VLOOKUP(A4652,'entry data'!B:C,2,0))</f>
        <v/>
      </c>
      <c r="E4652" s="9" t="str">
        <f>IF(ISERROR(VLOOKUP(A4652,'entry data'!B:E,4,0)),"",VLOOKUP(A4652,'entry data'!B:E,4,0))</f>
        <v/>
      </c>
      <c r="F4652" s="11" t="str">
        <f>IF(A4652="","",IF(ISERROR(VLOOKUP(A4652,'entry data'!B:F,5,0)),"",VLOOKUP(A4652,'entry data'!B:F,5,0)))</f>
        <v/>
      </c>
      <c r="G4652" s="12" t="str">
        <f>IF(A4652="","",IF(ISERROR(VLOOKUP(A4652,'entry data'!B:I,8,0)),"",VLOOKUP(A4652,'entry data'!B:I,7,0)))</f>
        <v/>
      </c>
      <c r="H4652" s="13" t="str">
        <f>IF(A4652="","",IF(B4652=1,VLOOKUP(A4652,'entry data'!B:D,3,0),I4651))</f>
        <v/>
      </c>
      <c r="I4652" s="14" t="str">
        <f>IF(A4652="","",IF(E4652="weekly",7,IF(E4652="fortnightly",14,IF(E4652="monthly",DATE(IF(MONTH(H4652)=12,YEAR(H4652)+1,YEAR(H4652)),VLOOKUP(MONTH(H4652),index!$D$2:$G$13,2,0),DAY(H4652)),
IF(E4652="quarterly",DATE(IF(MONTH(H4652)&gt;=10,YEAR(H4652)+1,YEAR(H4652)),VLOOKUP(MONTH(H4652),index!$D$2:$G$13,3,0),DAY(H4652)),
IF(E4652="halfyearly",DATE(IF(MONTH(H4652)&gt;=7,YEAR(H4652)+1,YEAR(H4652)),VLOOKUP(MONTH(H4652),index!$D$2:$G$13,4,0),DAY(H4652)),
DATE(YEAR(H4652)+1,MONTH(H4652),DAY(H4652)))))-H4652))+H4652)</f>
        <v/>
      </c>
      <c r="J4652" s="9" t="str">
        <f t="shared" si="454"/>
        <v/>
      </c>
      <c r="K4652" s="11" t="str">
        <f t="shared" si="455"/>
        <v/>
      </c>
      <c r="L4652" s="11" t="str">
        <f t="shared" si="456"/>
        <v/>
      </c>
      <c r="M4652" s="11" t="str">
        <f>IF(A4652="","",VLOOKUP(E4652,index!$A$1:$B$6,2,0)*K4652*G4652)</f>
        <v/>
      </c>
      <c r="N4652" s="11" t="str">
        <f>IF(A4652="","",-PMT(G4652*VLOOKUP(E4652,index!$A$1:$B$6,2,0),C4652,F4652,0,0))</f>
        <v/>
      </c>
      <c r="O4652" s="11" t="str">
        <f t="shared" si="457"/>
        <v/>
      </c>
      <c r="P4652" s="11" t="str">
        <f t="shared" si="452"/>
        <v/>
      </c>
    </row>
    <row r="4653" spans="1:16" x14ac:dyDescent="0.25">
      <c r="A4653" s="9" t="str">
        <f>IF(A4652="","",IF(B4652&lt;C4652,A4652,IF(A4652=MAX('entry data'!$B$8:$B$507),"",A4652+1)))</f>
        <v/>
      </c>
      <c r="B4653" s="9" t="str">
        <f t="shared" si="453"/>
        <v/>
      </c>
      <c r="C4653" s="9" t="str">
        <f>IF(ISERROR(VLOOKUP(A4653,'entry data'!B:G,6,0)),"",VLOOKUP(A4653,'entry data'!B:G,6,0))</f>
        <v/>
      </c>
      <c r="D4653" s="9" t="str">
        <f>IF(ISERROR(VLOOKUP(A4653,'entry data'!B:C,2,0)),"",VLOOKUP(A4653,'entry data'!B:C,2,0))</f>
        <v/>
      </c>
      <c r="E4653" s="9" t="str">
        <f>IF(ISERROR(VLOOKUP(A4653,'entry data'!B:E,4,0)),"",VLOOKUP(A4653,'entry data'!B:E,4,0))</f>
        <v/>
      </c>
      <c r="F4653" s="11" t="str">
        <f>IF(A4653="","",IF(ISERROR(VLOOKUP(A4653,'entry data'!B:F,5,0)),"",VLOOKUP(A4653,'entry data'!B:F,5,0)))</f>
        <v/>
      </c>
      <c r="G4653" s="12" t="str">
        <f>IF(A4653="","",IF(ISERROR(VLOOKUP(A4653,'entry data'!B:I,8,0)),"",VLOOKUP(A4653,'entry data'!B:I,7,0)))</f>
        <v/>
      </c>
      <c r="H4653" s="13" t="str">
        <f>IF(A4653="","",IF(B4653=1,VLOOKUP(A4653,'entry data'!B:D,3,0),I4652))</f>
        <v/>
      </c>
      <c r="I4653" s="14" t="str">
        <f>IF(A4653="","",IF(E4653="weekly",7,IF(E4653="fortnightly",14,IF(E4653="monthly",DATE(IF(MONTH(H4653)=12,YEAR(H4653)+1,YEAR(H4653)),VLOOKUP(MONTH(H4653),index!$D$2:$G$13,2,0),DAY(H4653)),
IF(E4653="quarterly",DATE(IF(MONTH(H4653)&gt;=10,YEAR(H4653)+1,YEAR(H4653)),VLOOKUP(MONTH(H4653),index!$D$2:$G$13,3,0),DAY(H4653)),
IF(E4653="halfyearly",DATE(IF(MONTH(H4653)&gt;=7,YEAR(H4653)+1,YEAR(H4653)),VLOOKUP(MONTH(H4653),index!$D$2:$G$13,4,0),DAY(H4653)),
DATE(YEAR(H4653)+1,MONTH(H4653),DAY(H4653)))))-H4653))+H4653)</f>
        <v/>
      </c>
      <c r="J4653" s="9" t="str">
        <f t="shared" si="454"/>
        <v/>
      </c>
      <c r="K4653" s="11" t="str">
        <f t="shared" si="455"/>
        <v/>
      </c>
      <c r="L4653" s="11" t="str">
        <f t="shared" si="456"/>
        <v/>
      </c>
      <c r="M4653" s="11" t="str">
        <f>IF(A4653="","",VLOOKUP(E4653,index!$A$1:$B$6,2,0)*K4653*G4653)</f>
        <v/>
      </c>
      <c r="N4653" s="11" t="str">
        <f>IF(A4653="","",-PMT(G4653*VLOOKUP(E4653,index!$A$1:$B$6,2,0),C4653,F4653,0,0))</f>
        <v/>
      </c>
      <c r="O4653" s="11" t="str">
        <f t="shared" si="457"/>
        <v/>
      </c>
      <c r="P4653" s="11" t="str">
        <f t="shared" si="452"/>
        <v/>
      </c>
    </row>
    <row r="4654" spans="1:16" x14ac:dyDescent="0.25">
      <c r="A4654" s="9" t="str">
        <f>IF(A4653="","",IF(B4653&lt;C4653,A4653,IF(A4653=MAX('entry data'!$B$8:$B$507),"",A4653+1)))</f>
        <v/>
      </c>
      <c r="B4654" s="9" t="str">
        <f t="shared" si="453"/>
        <v/>
      </c>
      <c r="C4654" s="9" t="str">
        <f>IF(ISERROR(VLOOKUP(A4654,'entry data'!B:G,6,0)),"",VLOOKUP(A4654,'entry data'!B:G,6,0))</f>
        <v/>
      </c>
      <c r="D4654" s="9" t="str">
        <f>IF(ISERROR(VLOOKUP(A4654,'entry data'!B:C,2,0)),"",VLOOKUP(A4654,'entry data'!B:C,2,0))</f>
        <v/>
      </c>
      <c r="E4654" s="9" t="str">
        <f>IF(ISERROR(VLOOKUP(A4654,'entry data'!B:E,4,0)),"",VLOOKUP(A4654,'entry data'!B:E,4,0))</f>
        <v/>
      </c>
      <c r="F4654" s="11" t="str">
        <f>IF(A4654="","",IF(ISERROR(VLOOKUP(A4654,'entry data'!B:F,5,0)),"",VLOOKUP(A4654,'entry data'!B:F,5,0)))</f>
        <v/>
      </c>
      <c r="G4654" s="12" t="str">
        <f>IF(A4654="","",IF(ISERROR(VLOOKUP(A4654,'entry data'!B:I,8,0)),"",VLOOKUP(A4654,'entry data'!B:I,7,0)))</f>
        <v/>
      </c>
      <c r="H4654" s="13" t="str">
        <f>IF(A4654="","",IF(B4654=1,VLOOKUP(A4654,'entry data'!B:D,3,0),I4653))</f>
        <v/>
      </c>
      <c r="I4654" s="14" t="str">
        <f>IF(A4654="","",IF(E4654="weekly",7,IF(E4654="fortnightly",14,IF(E4654="monthly",DATE(IF(MONTH(H4654)=12,YEAR(H4654)+1,YEAR(H4654)),VLOOKUP(MONTH(H4654),index!$D$2:$G$13,2,0),DAY(H4654)),
IF(E4654="quarterly",DATE(IF(MONTH(H4654)&gt;=10,YEAR(H4654)+1,YEAR(H4654)),VLOOKUP(MONTH(H4654),index!$D$2:$G$13,3,0),DAY(H4654)),
IF(E4654="halfyearly",DATE(IF(MONTH(H4654)&gt;=7,YEAR(H4654)+1,YEAR(H4654)),VLOOKUP(MONTH(H4654),index!$D$2:$G$13,4,0),DAY(H4654)),
DATE(YEAR(H4654)+1,MONTH(H4654),DAY(H4654)))))-H4654))+H4654)</f>
        <v/>
      </c>
      <c r="J4654" s="9" t="str">
        <f t="shared" si="454"/>
        <v/>
      </c>
      <c r="K4654" s="11" t="str">
        <f t="shared" si="455"/>
        <v/>
      </c>
      <c r="L4654" s="11" t="str">
        <f t="shared" si="456"/>
        <v/>
      </c>
      <c r="M4654" s="11" t="str">
        <f>IF(A4654="","",VLOOKUP(E4654,index!$A$1:$B$6,2,0)*K4654*G4654)</f>
        <v/>
      </c>
      <c r="N4654" s="11" t="str">
        <f>IF(A4654="","",-PMT(G4654*VLOOKUP(E4654,index!$A$1:$B$6,2,0),C4654,F4654,0,0))</f>
        <v/>
      </c>
      <c r="O4654" s="11" t="str">
        <f t="shared" si="457"/>
        <v/>
      </c>
      <c r="P4654" s="11" t="str">
        <f t="shared" si="452"/>
        <v/>
      </c>
    </row>
    <row r="4655" spans="1:16" x14ac:dyDescent="0.25">
      <c r="A4655" s="9" t="str">
        <f>IF(A4654="","",IF(B4654&lt;C4654,A4654,IF(A4654=MAX('entry data'!$B$8:$B$507),"",A4654+1)))</f>
        <v/>
      </c>
      <c r="B4655" s="9" t="str">
        <f t="shared" si="453"/>
        <v/>
      </c>
      <c r="C4655" s="9" t="str">
        <f>IF(ISERROR(VLOOKUP(A4655,'entry data'!B:G,6,0)),"",VLOOKUP(A4655,'entry data'!B:G,6,0))</f>
        <v/>
      </c>
      <c r="D4655" s="9" t="str">
        <f>IF(ISERROR(VLOOKUP(A4655,'entry data'!B:C,2,0)),"",VLOOKUP(A4655,'entry data'!B:C,2,0))</f>
        <v/>
      </c>
      <c r="E4655" s="9" t="str">
        <f>IF(ISERROR(VLOOKUP(A4655,'entry data'!B:E,4,0)),"",VLOOKUP(A4655,'entry data'!B:E,4,0))</f>
        <v/>
      </c>
      <c r="F4655" s="11" t="str">
        <f>IF(A4655="","",IF(ISERROR(VLOOKUP(A4655,'entry data'!B:F,5,0)),"",VLOOKUP(A4655,'entry data'!B:F,5,0)))</f>
        <v/>
      </c>
      <c r="G4655" s="12" t="str">
        <f>IF(A4655="","",IF(ISERROR(VLOOKUP(A4655,'entry data'!B:I,8,0)),"",VLOOKUP(A4655,'entry data'!B:I,7,0)))</f>
        <v/>
      </c>
      <c r="H4655" s="13" t="str">
        <f>IF(A4655="","",IF(B4655=1,VLOOKUP(A4655,'entry data'!B:D,3,0),I4654))</f>
        <v/>
      </c>
      <c r="I4655" s="14" t="str">
        <f>IF(A4655="","",IF(E4655="weekly",7,IF(E4655="fortnightly",14,IF(E4655="monthly",DATE(IF(MONTH(H4655)=12,YEAR(H4655)+1,YEAR(H4655)),VLOOKUP(MONTH(H4655),index!$D$2:$G$13,2,0),DAY(H4655)),
IF(E4655="quarterly",DATE(IF(MONTH(H4655)&gt;=10,YEAR(H4655)+1,YEAR(H4655)),VLOOKUP(MONTH(H4655),index!$D$2:$G$13,3,0),DAY(H4655)),
IF(E4655="halfyearly",DATE(IF(MONTH(H4655)&gt;=7,YEAR(H4655)+1,YEAR(H4655)),VLOOKUP(MONTH(H4655),index!$D$2:$G$13,4,0),DAY(H4655)),
DATE(YEAR(H4655)+1,MONTH(H4655),DAY(H4655)))))-H4655))+H4655)</f>
        <v/>
      </c>
      <c r="J4655" s="9" t="str">
        <f t="shared" si="454"/>
        <v/>
      </c>
      <c r="K4655" s="11" t="str">
        <f t="shared" si="455"/>
        <v/>
      </c>
      <c r="L4655" s="11" t="str">
        <f t="shared" si="456"/>
        <v/>
      </c>
      <c r="M4655" s="11" t="str">
        <f>IF(A4655="","",VLOOKUP(E4655,index!$A$1:$B$6,2,0)*K4655*G4655)</f>
        <v/>
      </c>
      <c r="N4655" s="11" t="str">
        <f>IF(A4655="","",-PMT(G4655*VLOOKUP(E4655,index!$A$1:$B$6,2,0),C4655,F4655,0,0))</f>
        <v/>
      </c>
      <c r="O4655" s="11" t="str">
        <f t="shared" si="457"/>
        <v/>
      </c>
      <c r="P4655" s="11" t="str">
        <f t="shared" si="452"/>
        <v/>
      </c>
    </row>
    <row r="4656" spans="1:16" x14ac:dyDescent="0.25">
      <c r="A4656" s="9" t="str">
        <f>IF(A4655="","",IF(B4655&lt;C4655,A4655,IF(A4655=MAX('entry data'!$B$8:$B$507),"",A4655+1)))</f>
        <v/>
      </c>
      <c r="B4656" s="9" t="str">
        <f t="shared" si="453"/>
        <v/>
      </c>
      <c r="C4656" s="9" t="str">
        <f>IF(ISERROR(VLOOKUP(A4656,'entry data'!B:G,6,0)),"",VLOOKUP(A4656,'entry data'!B:G,6,0))</f>
        <v/>
      </c>
      <c r="D4656" s="9" t="str">
        <f>IF(ISERROR(VLOOKUP(A4656,'entry data'!B:C,2,0)),"",VLOOKUP(A4656,'entry data'!B:C,2,0))</f>
        <v/>
      </c>
      <c r="E4656" s="9" t="str">
        <f>IF(ISERROR(VLOOKUP(A4656,'entry data'!B:E,4,0)),"",VLOOKUP(A4656,'entry data'!B:E,4,0))</f>
        <v/>
      </c>
      <c r="F4656" s="11" t="str">
        <f>IF(A4656="","",IF(ISERROR(VLOOKUP(A4656,'entry data'!B:F,5,0)),"",VLOOKUP(A4656,'entry data'!B:F,5,0)))</f>
        <v/>
      </c>
      <c r="G4656" s="12" t="str">
        <f>IF(A4656="","",IF(ISERROR(VLOOKUP(A4656,'entry data'!B:I,8,0)),"",VLOOKUP(A4656,'entry data'!B:I,7,0)))</f>
        <v/>
      </c>
      <c r="H4656" s="13" t="str">
        <f>IF(A4656="","",IF(B4656=1,VLOOKUP(A4656,'entry data'!B:D,3,0),I4655))</f>
        <v/>
      </c>
      <c r="I4656" s="14" t="str">
        <f>IF(A4656="","",IF(E4656="weekly",7,IF(E4656="fortnightly",14,IF(E4656="monthly",DATE(IF(MONTH(H4656)=12,YEAR(H4656)+1,YEAR(H4656)),VLOOKUP(MONTH(H4656),index!$D$2:$G$13,2,0),DAY(H4656)),
IF(E4656="quarterly",DATE(IF(MONTH(H4656)&gt;=10,YEAR(H4656)+1,YEAR(H4656)),VLOOKUP(MONTH(H4656),index!$D$2:$G$13,3,0),DAY(H4656)),
IF(E4656="halfyearly",DATE(IF(MONTH(H4656)&gt;=7,YEAR(H4656)+1,YEAR(H4656)),VLOOKUP(MONTH(H4656),index!$D$2:$G$13,4,0),DAY(H4656)),
DATE(YEAR(H4656)+1,MONTH(H4656),DAY(H4656)))))-H4656))+H4656)</f>
        <v/>
      </c>
      <c r="J4656" s="9" t="str">
        <f t="shared" si="454"/>
        <v/>
      </c>
      <c r="K4656" s="11" t="str">
        <f t="shared" si="455"/>
        <v/>
      </c>
      <c r="L4656" s="11" t="str">
        <f t="shared" si="456"/>
        <v/>
      </c>
      <c r="M4656" s="11" t="str">
        <f>IF(A4656="","",VLOOKUP(E4656,index!$A$1:$B$6,2,0)*K4656*G4656)</f>
        <v/>
      </c>
      <c r="N4656" s="11" t="str">
        <f>IF(A4656="","",-PMT(G4656*VLOOKUP(E4656,index!$A$1:$B$6,2,0),C4656,F4656,0,0))</f>
        <v/>
      </c>
      <c r="O4656" s="11" t="str">
        <f t="shared" si="457"/>
        <v/>
      </c>
      <c r="P4656" s="11" t="str">
        <f t="shared" si="452"/>
        <v/>
      </c>
    </row>
    <row r="4657" spans="1:16" x14ac:dyDescent="0.25">
      <c r="A4657" s="9" t="str">
        <f>IF(A4656="","",IF(B4656&lt;C4656,A4656,IF(A4656=MAX('entry data'!$B$8:$B$507),"",A4656+1)))</f>
        <v/>
      </c>
      <c r="B4657" s="9" t="str">
        <f t="shared" si="453"/>
        <v/>
      </c>
      <c r="C4657" s="9" t="str">
        <f>IF(ISERROR(VLOOKUP(A4657,'entry data'!B:G,6,0)),"",VLOOKUP(A4657,'entry data'!B:G,6,0))</f>
        <v/>
      </c>
      <c r="D4657" s="9" t="str">
        <f>IF(ISERROR(VLOOKUP(A4657,'entry data'!B:C,2,0)),"",VLOOKUP(A4657,'entry data'!B:C,2,0))</f>
        <v/>
      </c>
      <c r="E4657" s="9" t="str">
        <f>IF(ISERROR(VLOOKUP(A4657,'entry data'!B:E,4,0)),"",VLOOKUP(A4657,'entry data'!B:E,4,0))</f>
        <v/>
      </c>
      <c r="F4657" s="11" t="str">
        <f>IF(A4657="","",IF(ISERROR(VLOOKUP(A4657,'entry data'!B:F,5,0)),"",VLOOKUP(A4657,'entry data'!B:F,5,0)))</f>
        <v/>
      </c>
      <c r="G4657" s="12" t="str">
        <f>IF(A4657="","",IF(ISERROR(VLOOKUP(A4657,'entry data'!B:I,8,0)),"",VLOOKUP(A4657,'entry data'!B:I,7,0)))</f>
        <v/>
      </c>
      <c r="H4657" s="13" t="str">
        <f>IF(A4657="","",IF(B4657=1,VLOOKUP(A4657,'entry data'!B:D,3,0),I4656))</f>
        <v/>
      </c>
      <c r="I4657" s="14" t="str">
        <f>IF(A4657="","",IF(E4657="weekly",7,IF(E4657="fortnightly",14,IF(E4657="monthly",DATE(IF(MONTH(H4657)=12,YEAR(H4657)+1,YEAR(H4657)),VLOOKUP(MONTH(H4657),index!$D$2:$G$13,2,0),DAY(H4657)),
IF(E4657="quarterly",DATE(IF(MONTH(H4657)&gt;=10,YEAR(H4657)+1,YEAR(H4657)),VLOOKUP(MONTH(H4657),index!$D$2:$G$13,3,0),DAY(H4657)),
IF(E4657="halfyearly",DATE(IF(MONTH(H4657)&gt;=7,YEAR(H4657)+1,YEAR(H4657)),VLOOKUP(MONTH(H4657),index!$D$2:$G$13,4,0),DAY(H4657)),
DATE(YEAR(H4657)+1,MONTH(H4657),DAY(H4657)))))-H4657))+H4657)</f>
        <v/>
      </c>
      <c r="J4657" s="9" t="str">
        <f t="shared" si="454"/>
        <v/>
      </c>
      <c r="K4657" s="11" t="str">
        <f t="shared" si="455"/>
        <v/>
      </c>
      <c r="L4657" s="11" t="str">
        <f t="shared" si="456"/>
        <v/>
      </c>
      <c r="M4657" s="11" t="str">
        <f>IF(A4657="","",VLOOKUP(E4657,index!$A$1:$B$6,2,0)*K4657*G4657)</f>
        <v/>
      </c>
      <c r="N4657" s="11" t="str">
        <f>IF(A4657="","",-PMT(G4657*VLOOKUP(E4657,index!$A$1:$B$6,2,0),C4657,F4657,0,0))</f>
        <v/>
      </c>
      <c r="O4657" s="11" t="str">
        <f t="shared" si="457"/>
        <v/>
      </c>
      <c r="P4657" s="11" t="str">
        <f t="shared" si="452"/>
        <v/>
      </c>
    </row>
    <row r="4658" spans="1:16" x14ac:dyDescent="0.25">
      <c r="A4658" s="9" t="str">
        <f>IF(A4657="","",IF(B4657&lt;C4657,A4657,IF(A4657=MAX('entry data'!$B$8:$B$507),"",A4657+1)))</f>
        <v/>
      </c>
      <c r="B4658" s="9" t="str">
        <f t="shared" si="453"/>
        <v/>
      </c>
      <c r="C4658" s="9" t="str">
        <f>IF(ISERROR(VLOOKUP(A4658,'entry data'!B:G,6,0)),"",VLOOKUP(A4658,'entry data'!B:G,6,0))</f>
        <v/>
      </c>
      <c r="D4658" s="9" t="str">
        <f>IF(ISERROR(VLOOKUP(A4658,'entry data'!B:C,2,0)),"",VLOOKUP(A4658,'entry data'!B:C,2,0))</f>
        <v/>
      </c>
      <c r="E4658" s="9" t="str">
        <f>IF(ISERROR(VLOOKUP(A4658,'entry data'!B:E,4,0)),"",VLOOKUP(A4658,'entry data'!B:E,4,0))</f>
        <v/>
      </c>
      <c r="F4658" s="11" t="str">
        <f>IF(A4658="","",IF(ISERROR(VLOOKUP(A4658,'entry data'!B:F,5,0)),"",VLOOKUP(A4658,'entry data'!B:F,5,0)))</f>
        <v/>
      </c>
      <c r="G4658" s="12" t="str">
        <f>IF(A4658="","",IF(ISERROR(VLOOKUP(A4658,'entry data'!B:I,8,0)),"",VLOOKUP(A4658,'entry data'!B:I,7,0)))</f>
        <v/>
      </c>
      <c r="H4658" s="13" t="str">
        <f>IF(A4658="","",IF(B4658=1,VLOOKUP(A4658,'entry data'!B:D,3,0),I4657))</f>
        <v/>
      </c>
      <c r="I4658" s="14" t="str">
        <f>IF(A4658="","",IF(E4658="weekly",7,IF(E4658="fortnightly",14,IF(E4658="monthly",DATE(IF(MONTH(H4658)=12,YEAR(H4658)+1,YEAR(H4658)),VLOOKUP(MONTH(H4658),index!$D$2:$G$13,2,0),DAY(H4658)),
IF(E4658="quarterly",DATE(IF(MONTH(H4658)&gt;=10,YEAR(H4658)+1,YEAR(H4658)),VLOOKUP(MONTH(H4658),index!$D$2:$G$13,3,0),DAY(H4658)),
IF(E4658="halfyearly",DATE(IF(MONTH(H4658)&gt;=7,YEAR(H4658)+1,YEAR(H4658)),VLOOKUP(MONTH(H4658),index!$D$2:$G$13,4,0),DAY(H4658)),
DATE(YEAR(H4658)+1,MONTH(H4658),DAY(H4658)))))-H4658))+H4658)</f>
        <v/>
      </c>
      <c r="J4658" s="9" t="str">
        <f t="shared" si="454"/>
        <v/>
      </c>
      <c r="K4658" s="11" t="str">
        <f t="shared" si="455"/>
        <v/>
      </c>
      <c r="L4658" s="11" t="str">
        <f t="shared" si="456"/>
        <v/>
      </c>
      <c r="M4658" s="11" t="str">
        <f>IF(A4658="","",VLOOKUP(E4658,index!$A$1:$B$6,2,0)*K4658*G4658)</f>
        <v/>
      </c>
      <c r="N4658" s="11" t="str">
        <f>IF(A4658="","",-PMT(G4658*VLOOKUP(E4658,index!$A$1:$B$6,2,0),C4658,F4658,0,0))</f>
        <v/>
      </c>
      <c r="O4658" s="11" t="str">
        <f t="shared" si="457"/>
        <v/>
      </c>
      <c r="P4658" s="11" t="str">
        <f t="shared" si="452"/>
        <v/>
      </c>
    </row>
    <row r="4659" spans="1:16" x14ac:dyDescent="0.25">
      <c r="A4659" s="9" t="str">
        <f>IF(A4658="","",IF(B4658&lt;C4658,A4658,IF(A4658=MAX('entry data'!$B$8:$B$507),"",A4658+1)))</f>
        <v/>
      </c>
      <c r="B4659" s="9" t="str">
        <f t="shared" si="453"/>
        <v/>
      </c>
      <c r="C4659" s="9" t="str">
        <f>IF(ISERROR(VLOOKUP(A4659,'entry data'!B:G,6,0)),"",VLOOKUP(A4659,'entry data'!B:G,6,0))</f>
        <v/>
      </c>
      <c r="D4659" s="9" t="str">
        <f>IF(ISERROR(VLOOKUP(A4659,'entry data'!B:C,2,0)),"",VLOOKUP(A4659,'entry data'!B:C,2,0))</f>
        <v/>
      </c>
      <c r="E4659" s="9" t="str">
        <f>IF(ISERROR(VLOOKUP(A4659,'entry data'!B:E,4,0)),"",VLOOKUP(A4659,'entry data'!B:E,4,0))</f>
        <v/>
      </c>
      <c r="F4659" s="11" t="str">
        <f>IF(A4659="","",IF(ISERROR(VLOOKUP(A4659,'entry data'!B:F,5,0)),"",VLOOKUP(A4659,'entry data'!B:F,5,0)))</f>
        <v/>
      </c>
      <c r="G4659" s="12" t="str">
        <f>IF(A4659="","",IF(ISERROR(VLOOKUP(A4659,'entry data'!B:I,8,0)),"",VLOOKUP(A4659,'entry data'!B:I,7,0)))</f>
        <v/>
      </c>
      <c r="H4659" s="13" t="str">
        <f>IF(A4659="","",IF(B4659=1,VLOOKUP(A4659,'entry data'!B:D,3,0),I4658))</f>
        <v/>
      </c>
      <c r="I4659" s="14" t="str">
        <f>IF(A4659="","",IF(E4659="weekly",7,IF(E4659="fortnightly",14,IF(E4659="monthly",DATE(IF(MONTH(H4659)=12,YEAR(H4659)+1,YEAR(H4659)),VLOOKUP(MONTH(H4659),index!$D$2:$G$13,2,0),DAY(H4659)),
IF(E4659="quarterly",DATE(IF(MONTH(H4659)&gt;=10,YEAR(H4659)+1,YEAR(H4659)),VLOOKUP(MONTH(H4659),index!$D$2:$G$13,3,0),DAY(H4659)),
IF(E4659="halfyearly",DATE(IF(MONTH(H4659)&gt;=7,YEAR(H4659)+1,YEAR(H4659)),VLOOKUP(MONTH(H4659),index!$D$2:$G$13,4,0),DAY(H4659)),
DATE(YEAR(H4659)+1,MONTH(H4659),DAY(H4659)))))-H4659))+H4659)</f>
        <v/>
      </c>
      <c r="J4659" s="9" t="str">
        <f t="shared" si="454"/>
        <v/>
      </c>
      <c r="K4659" s="11" t="str">
        <f t="shared" si="455"/>
        <v/>
      </c>
      <c r="L4659" s="11" t="str">
        <f t="shared" si="456"/>
        <v/>
      </c>
      <c r="M4659" s="11" t="str">
        <f>IF(A4659="","",VLOOKUP(E4659,index!$A$1:$B$6,2,0)*K4659*G4659)</f>
        <v/>
      </c>
      <c r="N4659" s="11" t="str">
        <f>IF(A4659="","",-PMT(G4659*VLOOKUP(E4659,index!$A$1:$B$6,2,0),C4659,F4659,0,0))</f>
        <v/>
      </c>
      <c r="O4659" s="11" t="str">
        <f t="shared" si="457"/>
        <v/>
      </c>
      <c r="P4659" s="11" t="str">
        <f t="shared" si="452"/>
        <v/>
      </c>
    </row>
    <row r="4660" spans="1:16" x14ac:dyDescent="0.25">
      <c r="A4660" s="9" t="str">
        <f>IF(A4659="","",IF(B4659&lt;C4659,A4659,IF(A4659=MAX('entry data'!$B$8:$B$507),"",A4659+1)))</f>
        <v/>
      </c>
      <c r="B4660" s="9" t="str">
        <f t="shared" si="453"/>
        <v/>
      </c>
      <c r="C4660" s="9" t="str">
        <f>IF(ISERROR(VLOOKUP(A4660,'entry data'!B:G,6,0)),"",VLOOKUP(A4660,'entry data'!B:G,6,0))</f>
        <v/>
      </c>
      <c r="D4660" s="9" t="str">
        <f>IF(ISERROR(VLOOKUP(A4660,'entry data'!B:C,2,0)),"",VLOOKUP(A4660,'entry data'!B:C,2,0))</f>
        <v/>
      </c>
      <c r="E4660" s="9" t="str">
        <f>IF(ISERROR(VLOOKUP(A4660,'entry data'!B:E,4,0)),"",VLOOKUP(A4660,'entry data'!B:E,4,0))</f>
        <v/>
      </c>
      <c r="F4660" s="11" t="str">
        <f>IF(A4660="","",IF(ISERROR(VLOOKUP(A4660,'entry data'!B:F,5,0)),"",VLOOKUP(A4660,'entry data'!B:F,5,0)))</f>
        <v/>
      </c>
      <c r="G4660" s="12" t="str">
        <f>IF(A4660="","",IF(ISERROR(VLOOKUP(A4660,'entry data'!B:I,8,0)),"",VLOOKUP(A4660,'entry data'!B:I,7,0)))</f>
        <v/>
      </c>
      <c r="H4660" s="13" t="str">
        <f>IF(A4660="","",IF(B4660=1,VLOOKUP(A4660,'entry data'!B:D,3,0),I4659))</f>
        <v/>
      </c>
      <c r="I4660" s="14" t="str">
        <f>IF(A4660="","",IF(E4660="weekly",7,IF(E4660="fortnightly",14,IF(E4660="monthly",DATE(IF(MONTH(H4660)=12,YEAR(H4660)+1,YEAR(H4660)),VLOOKUP(MONTH(H4660),index!$D$2:$G$13,2,0),DAY(H4660)),
IF(E4660="quarterly",DATE(IF(MONTH(H4660)&gt;=10,YEAR(H4660)+1,YEAR(H4660)),VLOOKUP(MONTH(H4660),index!$D$2:$G$13,3,0),DAY(H4660)),
IF(E4660="halfyearly",DATE(IF(MONTH(H4660)&gt;=7,YEAR(H4660)+1,YEAR(H4660)),VLOOKUP(MONTH(H4660),index!$D$2:$G$13,4,0),DAY(H4660)),
DATE(YEAR(H4660)+1,MONTH(H4660),DAY(H4660)))))-H4660))+H4660)</f>
        <v/>
      </c>
      <c r="J4660" s="9" t="str">
        <f t="shared" si="454"/>
        <v/>
      </c>
      <c r="K4660" s="11" t="str">
        <f t="shared" si="455"/>
        <v/>
      </c>
      <c r="L4660" s="11" t="str">
        <f t="shared" si="456"/>
        <v/>
      </c>
      <c r="M4660" s="11" t="str">
        <f>IF(A4660="","",VLOOKUP(E4660,index!$A$1:$B$6,2,0)*K4660*G4660)</f>
        <v/>
      </c>
      <c r="N4660" s="11" t="str">
        <f>IF(A4660="","",-PMT(G4660*VLOOKUP(E4660,index!$A$1:$B$6,2,0),C4660,F4660,0,0))</f>
        <v/>
      </c>
      <c r="O4660" s="11" t="str">
        <f t="shared" si="457"/>
        <v/>
      </c>
      <c r="P4660" s="11" t="str">
        <f t="shared" si="452"/>
        <v/>
      </c>
    </row>
    <row r="4661" spans="1:16" x14ac:dyDescent="0.25">
      <c r="A4661" s="9" t="str">
        <f>IF(A4660="","",IF(B4660&lt;C4660,A4660,IF(A4660=MAX('entry data'!$B$8:$B$507),"",A4660+1)))</f>
        <v/>
      </c>
      <c r="B4661" s="9" t="str">
        <f t="shared" si="453"/>
        <v/>
      </c>
      <c r="C4661" s="9" t="str">
        <f>IF(ISERROR(VLOOKUP(A4661,'entry data'!B:G,6,0)),"",VLOOKUP(A4661,'entry data'!B:G,6,0))</f>
        <v/>
      </c>
      <c r="D4661" s="9" t="str">
        <f>IF(ISERROR(VLOOKUP(A4661,'entry data'!B:C,2,0)),"",VLOOKUP(A4661,'entry data'!B:C,2,0))</f>
        <v/>
      </c>
      <c r="E4661" s="9" t="str">
        <f>IF(ISERROR(VLOOKUP(A4661,'entry data'!B:E,4,0)),"",VLOOKUP(A4661,'entry data'!B:E,4,0))</f>
        <v/>
      </c>
      <c r="F4661" s="11" t="str">
        <f>IF(A4661="","",IF(ISERROR(VLOOKUP(A4661,'entry data'!B:F,5,0)),"",VLOOKUP(A4661,'entry data'!B:F,5,0)))</f>
        <v/>
      </c>
      <c r="G4661" s="12" t="str">
        <f>IF(A4661="","",IF(ISERROR(VLOOKUP(A4661,'entry data'!B:I,8,0)),"",VLOOKUP(A4661,'entry data'!B:I,7,0)))</f>
        <v/>
      </c>
      <c r="H4661" s="13" t="str">
        <f>IF(A4661="","",IF(B4661=1,VLOOKUP(A4661,'entry data'!B:D,3,0),I4660))</f>
        <v/>
      </c>
      <c r="I4661" s="14" t="str">
        <f>IF(A4661="","",IF(E4661="weekly",7,IF(E4661="fortnightly",14,IF(E4661="monthly",DATE(IF(MONTH(H4661)=12,YEAR(H4661)+1,YEAR(H4661)),VLOOKUP(MONTH(H4661),index!$D$2:$G$13,2,0),DAY(H4661)),
IF(E4661="quarterly",DATE(IF(MONTH(H4661)&gt;=10,YEAR(H4661)+1,YEAR(H4661)),VLOOKUP(MONTH(H4661),index!$D$2:$G$13,3,0),DAY(H4661)),
IF(E4661="halfyearly",DATE(IF(MONTH(H4661)&gt;=7,YEAR(H4661)+1,YEAR(H4661)),VLOOKUP(MONTH(H4661),index!$D$2:$G$13,4,0),DAY(H4661)),
DATE(YEAR(H4661)+1,MONTH(H4661),DAY(H4661)))))-H4661))+H4661)</f>
        <v/>
      </c>
      <c r="J4661" s="9" t="str">
        <f t="shared" si="454"/>
        <v/>
      </c>
      <c r="K4661" s="11" t="str">
        <f t="shared" si="455"/>
        <v/>
      </c>
      <c r="L4661" s="11" t="str">
        <f t="shared" si="456"/>
        <v/>
      </c>
      <c r="M4661" s="11" t="str">
        <f>IF(A4661="","",VLOOKUP(E4661,index!$A$1:$B$6,2,0)*K4661*G4661)</f>
        <v/>
      </c>
      <c r="N4661" s="11" t="str">
        <f>IF(A4661="","",-PMT(G4661*VLOOKUP(E4661,index!$A$1:$B$6,2,0),C4661,F4661,0,0))</f>
        <v/>
      </c>
      <c r="O4661" s="11" t="str">
        <f t="shared" si="457"/>
        <v/>
      </c>
      <c r="P4661" s="11" t="str">
        <f t="shared" si="452"/>
        <v/>
      </c>
    </row>
    <row r="4662" spans="1:16" x14ac:dyDescent="0.25">
      <c r="A4662" s="9" t="str">
        <f>IF(A4661="","",IF(B4661&lt;C4661,A4661,IF(A4661=MAX('entry data'!$B$8:$B$507),"",A4661+1)))</f>
        <v/>
      </c>
      <c r="B4662" s="9" t="str">
        <f t="shared" si="453"/>
        <v/>
      </c>
      <c r="C4662" s="9" t="str">
        <f>IF(ISERROR(VLOOKUP(A4662,'entry data'!B:G,6,0)),"",VLOOKUP(A4662,'entry data'!B:G,6,0))</f>
        <v/>
      </c>
      <c r="D4662" s="9" t="str">
        <f>IF(ISERROR(VLOOKUP(A4662,'entry data'!B:C,2,0)),"",VLOOKUP(A4662,'entry data'!B:C,2,0))</f>
        <v/>
      </c>
      <c r="E4662" s="9" t="str">
        <f>IF(ISERROR(VLOOKUP(A4662,'entry data'!B:E,4,0)),"",VLOOKUP(A4662,'entry data'!B:E,4,0))</f>
        <v/>
      </c>
      <c r="F4662" s="11" t="str">
        <f>IF(A4662="","",IF(ISERROR(VLOOKUP(A4662,'entry data'!B:F,5,0)),"",VLOOKUP(A4662,'entry data'!B:F,5,0)))</f>
        <v/>
      </c>
      <c r="G4662" s="12" t="str">
        <f>IF(A4662="","",IF(ISERROR(VLOOKUP(A4662,'entry data'!B:I,8,0)),"",VLOOKUP(A4662,'entry data'!B:I,7,0)))</f>
        <v/>
      </c>
      <c r="H4662" s="13" t="str">
        <f>IF(A4662="","",IF(B4662=1,VLOOKUP(A4662,'entry data'!B:D,3,0),I4661))</f>
        <v/>
      </c>
      <c r="I4662" s="14" t="str">
        <f>IF(A4662="","",IF(E4662="weekly",7,IF(E4662="fortnightly",14,IF(E4662="monthly",DATE(IF(MONTH(H4662)=12,YEAR(H4662)+1,YEAR(H4662)),VLOOKUP(MONTH(H4662),index!$D$2:$G$13,2,0),DAY(H4662)),
IF(E4662="quarterly",DATE(IF(MONTH(H4662)&gt;=10,YEAR(H4662)+1,YEAR(H4662)),VLOOKUP(MONTH(H4662),index!$D$2:$G$13,3,0),DAY(H4662)),
IF(E4662="halfyearly",DATE(IF(MONTH(H4662)&gt;=7,YEAR(H4662)+1,YEAR(H4662)),VLOOKUP(MONTH(H4662),index!$D$2:$G$13,4,0),DAY(H4662)),
DATE(YEAR(H4662)+1,MONTH(H4662),DAY(H4662)))))-H4662))+H4662)</f>
        <v/>
      </c>
      <c r="J4662" s="9" t="str">
        <f t="shared" si="454"/>
        <v/>
      </c>
      <c r="K4662" s="11" t="str">
        <f t="shared" si="455"/>
        <v/>
      </c>
      <c r="L4662" s="11" t="str">
        <f t="shared" si="456"/>
        <v/>
      </c>
      <c r="M4662" s="11" t="str">
        <f>IF(A4662="","",VLOOKUP(E4662,index!$A$1:$B$6,2,0)*K4662*G4662)</f>
        <v/>
      </c>
      <c r="N4662" s="11" t="str">
        <f>IF(A4662="","",-PMT(G4662*VLOOKUP(E4662,index!$A$1:$B$6,2,0),C4662,F4662,0,0))</f>
        <v/>
      </c>
      <c r="O4662" s="11" t="str">
        <f t="shared" si="457"/>
        <v/>
      </c>
      <c r="P4662" s="11" t="str">
        <f t="shared" si="452"/>
        <v/>
      </c>
    </row>
    <row r="4663" spans="1:16" x14ac:dyDescent="0.25">
      <c r="A4663" s="9" t="str">
        <f>IF(A4662="","",IF(B4662&lt;C4662,A4662,IF(A4662=MAX('entry data'!$B$8:$B$507),"",A4662+1)))</f>
        <v/>
      </c>
      <c r="B4663" s="9" t="str">
        <f t="shared" si="453"/>
        <v/>
      </c>
      <c r="C4663" s="9" t="str">
        <f>IF(ISERROR(VLOOKUP(A4663,'entry data'!B:G,6,0)),"",VLOOKUP(A4663,'entry data'!B:G,6,0))</f>
        <v/>
      </c>
      <c r="D4663" s="9" t="str">
        <f>IF(ISERROR(VLOOKUP(A4663,'entry data'!B:C,2,0)),"",VLOOKUP(A4663,'entry data'!B:C,2,0))</f>
        <v/>
      </c>
      <c r="E4663" s="9" t="str">
        <f>IF(ISERROR(VLOOKUP(A4663,'entry data'!B:E,4,0)),"",VLOOKUP(A4663,'entry data'!B:E,4,0))</f>
        <v/>
      </c>
      <c r="F4663" s="11" t="str">
        <f>IF(A4663="","",IF(ISERROR(VLOOKUP(A4663,'entry data'!B:F,5,0)),"",VLOOKUP(A4663,'entry data'!B:F,5,0)))</f>
        <v/>
      </c>
      <c r="G4663" s="12" t="str">
        <f>IF(A4663="","",IF(ISERROR(VLOOKUP(A4663,'entry data'!B:I,8,0)),"",VLOOKUP(A4663,'entry data'!B:I,7,0)))</f>
        <v/>
      </c>
      <c r="H4663" s="13" t="str">
        <f>IF(A4663="","",IF(B4663=1,VLOOKUP(A4663,'entry data'!B:D,3,0),I4662))</f>
        <v/>
      </c>
      <c r="I4663" s="14" t="str">
        <f>IF(A4663="","",IF(E4663="weekly",7,IF(E4663="fortnightly",14,IF(E4663="monthly",DATE(IF(MONTH(H4663)=12,YEAR(H4663)+1,YEAR(H4663)),VLOOKUP(MONTH(H4663),index!$D$2:$G$13,2,0),DAY(H4663)),
IF(E4663="quarterly",DATE(IF(MONTH(H4663)&gt;=10,YEAR(H4663)+1,YEAR(H4663)),VLOOKUP(MONTH(H4663),index!$D$2:$G$13,3,0),DAY(H4663)),
IF(E4663="halfyearly",DATE(IF(MONTH(H4663)&gt;=7,YEAR(H4663)+1,YEAR(H4663)),VLOOKUP(MONTH(H4663),index!$D$2:$G$13,4,0),DAY(H4663)),
DATE(YEAR(H4663)+1,MONTH(H4663),DAY(H4663)))))-H4663))+H4663)</f>
        <v/>
      </c>
      <c r="J4663" s="9" t="str">
        <f t="shared" si="454"/>
        <v/>
      </c>
      <c r="K4663" s="11" t="str">
        <f t="shared" si="455"/>
        <v/>
      </c>
      <c r="L4663" s="11" t="str">
        <f t="shared" si="456"/>
        <v/>
      </c>
      <c r="M4663" s="11" t="str">
        <f>IF(A4663="","",VLOOKUP(E4663,index!$A$1:$B$6,2,0)*K4663*G4663)</f>
        <v/>
      </c>
      <c r="N4663" s="11" t="str">
        <f>IF(A4663="","",-PMT(G4663*VLOOKUP(E4663,index!$A$1:$B$6,2,0),C4663,F4663,0,0))</f>
        <v/>
      </c>
      <c r="O4663" s="11" t="str">
        <f t="shared" si="457"/>
        <v/>
      </c>
      <c r="P4663" s="11" t="str">
        <f t="shared" si="452"/>
        <v/>
      </c>
    </row>
    <row r="4664" spans="1:16" x14ac:dyDescent="0.25">
      <c r="A4664" s="9" t="str">
        <f>IF(A4663="","",IF(B4663&lt;C4663,A4663,IF(A4663=MAX('entry data'!$B$8:$B$507),"",A4663+1)))</f>
        <v/>
      </c>
      <c r="B4664" s="9" t="str">
        <f t="shared" si="453"/>
        <v/>
      </c>
      <c r="C4664" s="9" t="str">
        <f>IF(ISERROR(VLOOKUP(A4664,'entry data'!B:G,6,0)),"",VLOOKUP(A4664,'entry data'!B:G,6,0))</f>
        <v/>
      </c>
      <c r="D4664" s="9" t="str">
        <f>IF(ISERROR(VLOOKUP(A4664,'entry data'!B:C,2,0)),"",VLOOKUP(A4664,'entry data'!B:C,2,0))</f>
        <v/>
      </c>
      <c r="E4664" s="9" t="str">
        <f>IF(ISERROR(VLOOKUP(A4664,'entry data'!B:E,4,0)),"",VLOOKUP(A4664,'entry data'!B:E,4,0))</f>
        <v/>
      </c>
      <c r="F4664" s="11" t="str">
        <f>IF(A4664="","",IF(ISERROR(VLOOKUP(A4664,'entry data'!B:F,5,0)),"",VLOOKUP(A4664,'entry data'!B:F,5,0)))</f>
        <v/>
      </c>
      <c r="G4664" s="12" t="str">
        <f>IF(A4664="","",IF(ISERROR(VLOOKUP(A4664,'entry data'!B:I,8,0)),"",VLOOKUP(A4664,'entry data'!B:I,7,0)))</f>
        <v/>
      </c>
      <c r="H4664" s="13" t="str">
        <f>IF(A4664="","",IF(B4664=1,VLOOKUP(A4664,'entry data'!B:D,3,0),I4663))</f>
        <v/>
      </c>
      <c r="I4664" s="14" t="str">
        <f>IF(A4664="","",IF(E4664="weekly",7,IF(E4664="fortnightly",14,IF(E4664="monthly",DATE(IF(MONTH(H4664)=12,YEAR(H4664)+1,YEAR(H4664)),VLOOKUP(MONTH(H4664),index!$D$2:$G$13,2,0),DAY(H4664)),
IF(E4664="quarterly",DATE(IF(MONTH(H4664)&gt;=10,YEAR(H4664)+1,YEAR(H4664)),VLOOKUP(MONTH(H4664),index!$D$2:$G$13,3,0),DAY(H4664)),
IF(E4664="halfyearly",DATE(IF(MONTH(H4664)&gt;=7,YEAR(H4664)+1,YEAR(H4664)),VLOOKUP(MONTH(H4664),index!$D$2:$G$13,4,0),DAY(H4664)),
DATE(YEAR(H4664)+1,MONTH(H4664),DAY(H4664)))))-H4664))+H4664)</f>
        <v/>
      </c>
      <c r="J4664" s="9" t="str">
        <f t="shared" si="454"/>
        <v/>
      </c>
      <c r="K4664" s="11" t="str">
        <f t="shared" si="455"/>
        <v/>
      </c>
      <c r="L4664" s="11" t="str">
        <f t="shared" si="456"/>
        <v/>
      </c>
      <c r="M4664" s="11" t="str">
        <f>IF(A4664="","",VLOOKUP(E4664,index!$A$1:$B$6,2,0)*K4664*G4664)</f>
        <v/>
      </c>
      <c r="N4664" s="11" t="str">
        <f>IF(A4664="","",-PMT(G4664*VLOOKUP(E4664,index!$A$1:$B$6,2,0),C4664,F4664,0,0))</f>
        <v/>
      </c>
      <c r="O4664" s="11" t="str">
        <f t="shared" si="457"/>
        <v/>
      </c>
      <c r="P4664" s="11" t="str">
        <f t="shared" si="452"/>
        <v/>
      </c>
    </row>
    <row r="4665" spans="1:16" x14ac:dyDescent="0.25">
      <c r="A4665" s="9" t="str">
        <f>IF(A4664="","",IF(B4664&lt;C4664,A4664,IF(A4664=MAX('entry data'!$B$8:$B$507),"",A4664+1)))</f>
        <v/>
      </c>
      <c r="B4665" s="9" t="str">
        <f t="shared" si="453"/>
        <v/>
      </c>
      <c r="C4665" s="9" t="str">
        <f>IF(ISERROR(VLOOKUP(A4665,'entry data'!B:G,6,0)),"",VLOOKUP(A4665,'entry data'!B:G,6,0))</f>
        <v/>
      </c>
      <c r="D4665" s="9" t="str">
        <f>IF(ISERROR(VLOOKUP(A4665,'entry data'!B:C,2,0)),"",VLOOKUP(A4665,'entry data'!B:C,2,0))</f>
        <v/>
      </c>
      <c r="E4665" s="9" t="str">
        <f>IF(ISERROR(VLOOKUP(A4665,'entry data'!B:E,4,0)),"",VLOOKUP(A4665,'entry data'!B:E,4,0))</f>
        <v/>
      </c>
      <c r="F4665" s="11" t="str">
        <f>IF(A4665="","",IF(ISERROR(VLOOKUP(A4665,'entry data'!B:F,5,0)),"",VLOOKUP(A4665,'entry data'!B:F,5,0)))</f>
        <v/>
      </c>
      <c r="G4665" s="12" t="str">
        <f>IF(A4665="","",IF(ISERROR(VLOOKUP(A4665,'entry data'!B:I,8,0)),"",VLOOKUP(A4665,'entry data'!B:I,7,0)))</f>
        <v/>
      </c>
      <c r="H4665" s="13" t="str">
        <f>IF(A4665="","",IF(B4665=1,VLOOKUP(A4665,'entry data'!B:D,3,0),I4664))</f>
        <v/>
      </c>
      <c r="I4665" s="14" t="str">
        <f>IF(A4665="","",IF(E4665="weekly",7,IF(E4665="fortnightly",14,IF(E4665="monthly",DATE(IF(MONTH(H4665)=12,YEAR(H4665)+1,YEAR(H4665)),VLOOKUP(MONTH(H4665),index!$D$2:$G$13,2,0),DAY(H4665)),
IF(E4665="quarterly",DATE(IF(MONTH(H4665)&gt;=10,YEAR(H4665)+1,YEAR(H4665)),VLOOKUP(MONTH(H4665),index!$D$2:$G$13,3,0),DAY(H4665)),
IF(E4665="halfyearly",DATE(IF(MONTH(H4665)&gt;=7,YEAR(H4665)+1,YEAR(H4665)),VLOOKUP(MONTH(H4665),index!$D$2:$G$13,4,0),DAY(H4665)),
DATE(YEAR(H4665)+1,MONTH(H4665),DAY(H4665)))))-H4665))+H4665)</f>
        <v/>
      </c>
      <c r="J4665" s="9" t="str">
        <f t="shared" si="454"/>
        <v/>
      </c>
      <c r="K4665" s="11" t="str">
        <f t="shared" si="455"/>
        <v/>
      </c>
      <c r="L4665" s="11" t="str">
        <f t="shared" si="456"/>
        <v/>
      </c>
      <c r="M4665" s="11" t="str">
        <f>IF(A4665="","",VLOOKUP(E4665,index!$A$1:$B$6,2,0)*K4665*G4665)</f>
        <v/>
      </c>
      <c r="N4665" s="11" t="str">
        <f>IF(A4665="","",-PMT(G4665*VLOOKUP(E4665,index!$A$1:$B$6,2,0),C4665,F4665,0,0))</f>
        <v/>
      </c>
      <c r="O4665" s="11" t="str">
        <f t="shared" si="457"/>
        <v/>
      </c>
      <c r="P4665" s="11" t="str">
        <f t="shared" si="452"/>
        <v/>
      </c>
    </row>
    <row r="4666" spans="1:16" x14ac:dyDescent="0.25">
      <c r="A4666" s="9" t="str">
        <f>IF(A4665="","",IF(B4665&lt;C4665,A4665,IF(A4665=MAX('entry data'!$B$8:$B$507),"",A4665+1)))</f>
        <v/>
      </c>
      <c r="B4666" s="9" t="str">
        <f t="shared" si="453"/>
        <v/>
      </c>
      <c r="C4666" s="9" t="str">
        <f>IF(ISERROR(VLOOKUP(A4666,'entry data'!B:G,6,0)),"",VLOOKUP(A4666,'entry data'!B:G,6,0))</f>
        <v/>
      </c>
      <c r="D4666" s="9" t="str">
        <f>IF(ISERROR(VLOOKUP(A4666,'entry data'!B:C,2,0)),"",VLOOKUP(A4666,'entry data'!B:C,2,0))</f>
        <v/>
      </c>
      <c r="E4666" s="9" t="str">
        <f>IF(ISERROR(VLOOKUP(A4666,'entry data'!B:E,4,0)),"",VLOOKUP(A4666,'entry data'!B:E,4,0))</f>
        <v/>
      </c>
      <c r="F4666" s="11" t="str">
        <f>IF(A4666="","",IF(ISERROR(VLOOKUP(A4666,'entry data'!B:F,5,0)),"",VLOOKUP(A4666,'entry data'!B:F,5,0)))</f>
        <v/>
      </c>
      <c r="G4666" s="12" t="str">
        <f>IF(A4666="","",IF(ISERROR(VLOOKUP(A4666,'entry data'!B:I,8,0)),"",VLOOKUP(A4666,'entry data'!B:I,7,0)))</f>
        <v/>
      </c>
      <c r="H4666" s="13" t="str">
        <f>IF(A4666="","",IF(B4666=1,VLOOKUP(A4666,'entry data'!B:D,3,0),I4665))</f>
        <v/>
      </c>
      <c r="I4666" s="14" t="str">
        <f>IF(A4666="","",IF(E4666="weekly",7,IF(E4666="fortnightly",14,IF(E4666="monthly",DATE(IF(MONTH(H4666)=12,YEAR(H4666)+1,YEAR(H4666)),VLOOKUP(MONTH(H4666),index!$D$2:$G$13,2,0),DAY(H4666)),
IF(E4666="quarterly",DATE(IF(MONTH(H4666)&gt;=10,YEAR(H4666)+1,YEAR(H4666)),VLOOKUP(MONTH(H4666),index!$D$2:$G$13,3,0),DAY(H4666)),
IF(E4666="halfyearly",DATE(IF(MONTH(H4666)&gt;=7,YEAR(H4666)+1,YEAR(H4666)),VLOOKUP(MONTH(H4666),index!$D$2:$G$13,4,0),DAY(H4666)),
DATE(YEAR(H4666)+1,MONTH(H4666),DAY(H4666)))))-H4666))+H4666)</f>
        <v/>
      </c>
      <c r="J4666" s="9" t="str">
        <f t="shared" si="454"/>
        <v/>
      </c>
      <c r="K4666" s="11" t="str">
        <f t="shared" si="455"/>
        <v/>
      </c>
      <c r="L4666" s="11" t="str">
        <f t="shared" si="456"/>
        <v/>
      </c>
      <c r="M4666" s="11" t="str">
        <f>IF(A4666="","",VLOOKUP(E4666,index!$A$1:$B$6,2,0)*K4666*G4666)</f>
        <v/>
      </c>
      <c r="N4666" s="11" t="str">
        <f>IF(A4666="","",-PMT(G4666*VLOOKUP(E4666,index!$A$1:$B$6,2,0),C4666,F4666,0,0))</f>
        <v/>
      </c>
      <c r="O4666" s="11" t="str">
        <f t="shared" si="457"/>
        <v/>
      </c>
      <c r="P4666" s="11" t="str">
        <f t="shared" si="452"/>
        <v/>
      </c>
    </row>
    <row r="4667" spans="1:16" x14ac:dyDescent="0.25">
      <c r="A4667" s="9" t="str">
        <f>IF(A4666="","",IF(B4666&lt;C4666,A4666,IF(A4666=MAX('entry data'!$B$8:$B$507),"",A4666+1)))</f>
        <v/>
      </c>
      <c r="B4667" s="9" t="str">
        <f t="shared" si="453"/>
        <v/>
      </c>
      <c r="C4667" s="9" t="str">
        <f>IF(ISERROR(VLOOKUP(A4667,'entry data'!B:G,6,0)),"",VLOOKUP(A4667,'entry data'!B:G,6,0))</f>
        <v/>
      </c>
      <c r="D4667" s="9" t="str">
        <f>IF(ISERROR(VLOOKUP(A4667,'entry data'!B:C,2,0)),"",VLOOKUP(A4667,'entry data'!B:C,2,0))</f>
        <v/>
      </c>
      <c r="E4667" s="9" t="str">
        <f>IF(ISERROR(VLOOKUP(A4667,'entry data'!B:E,4,0)),"",VLOOKUP(A4667,'entry data'!B:E,4,0))</f>
        <v/>
      </c>
      <c r="F4667" s="11" t="str">
        <f>IF(A4667="","",IF(ISERROR(VLOOKUP(A4667,'entry data'!B:F,5,0)),"",VLOOKUP(A4667,'entry data'!B:F,5,0)))</f>
        <v/>
      </c>
      <c r="G4667" s="12" t="str">
        <f>IF(A4667="","",IF(ISERROR(VLOOKUP(A4667,'entry data'!B:I,8,0)),"",VLOOKUP(A4667,'entry data'!B:I,7,0)))</f>
        <v/>
      </c>
      <c r="H4667" s="13" t="str">
        <f>IF(A4667="","",IF(B4667=1,VLOOKUP(A4667,'entry data'!B:D,3,0),I4666))</f>
        <v/>
      </c>
      <c r="I4667" s="14" t="str">
        <f>IF(A4667="","",IF(E4667="weekly",7,IF(E4667="fortnightly",14,IF(E4667="monthly",DATE(IF(MONTH(H4667)=12,YEAR(H4667)+1,YEAR(H4667)),VLOOKUP(MONTH(H4667),index!$D$2:$G$13,2,0),DAY(H4667)),
IF(E4667="quarterly",DATE(IF(MONTH(H4667)&gt;=10,YEAR(H4667)+1,YEAR(H4667)),VLOOKUP(MONTH(H4667),index!$D$2:$G$13,3,0),DAY(H4667)),
IF(E4667="halfyearly",DATE(IF(MONTH(H4667)&gt;=7,YEAR(H4667)+1,YEAR(H4667)),VLOOKUP(MONTH(H4667),index!$D$2:$G$13,4,0),DAY(H4667)),
DATE(YEAR(H4667)+1,MONTH(H4667),DAY(H4667)))))-H4667))+H4667)</f>
        <v/>
      </c>
      <c r="J4667" s="9" t="str">
        <f t="shared" si="454"/>
        <v/>
      </c>
      <c r="K4667" s="11" t="str">
        <f t="shared" si="455"/>
        <v/>
      </c>
      <c r="L4667" s="11" t="str">
        <f t="shared" si="456"/>
        <v/>
      </c>
      <c r="M4667" s="11" t="str">
        <f>IF(A4667="","",VLOOKUP(E4667,index!$A$1:$B$6,2,0)*K4667*G4667)</f>
        <v/>
      </c>
      <c r="N4667" s="11" t="str">
        <f>IF(A4667="","",-PMT(G4667*VLOOKUP(E4667,index!$A$1:$B$6,2,0),C4667,F4667,0,0))</f>
        <v/>
      </c>
      <c r="O4667" s="11" t="str">
        <f t="shared" si="457"/>
        <v/>
      </c>
      <c r="P4667" s="11" t="str">
        <f t="shared" si="452"/>
        <v/>
      </c>
    </row>
    <row r="4668" spans="1:16" x14ac:dyDescent="0.25">
      <c r="A4668" s="9" t="str">
        <f>IF(A4667="","",IF(B4667&lt;C4667,A4667,IF(A4667=MAX('entry data'!$B$8:$B$507),"",A4667+1)))</f>
        <v/>
      </c>
      <c r="B4668" s="9" t="str">
        <f t="shared" si="453"/>
        <v/>
      </c>
      <c r="C4668" s="9" t="str">
        <f>IF(ISERROR(VLOOKUP(A4668,'entry data'!B:G,6,0)),"",VLOOKUP(A4668,'entry data'!B:G,6,0))</f>
        <v/>
      </c>
      <c r="D4668" s="9" t="str">
        <f>IF(ISERROR(VLOOKUP(A4668,'entry data'!B:C,2,0)),"",VLOOKUP(A4668,'entry data'!B:C,2,0))</f>
        <v/>
      </c>
      <c r="E4668" s="9" t="str">
        <f>IF(ISERROR(VLOOKUP(A4668,'entry data'!B:E,4,0)),"",VLOOKUP(A4668,'entry data'!B:E,4,0))</f>
        <v/>
      </c>
      <c r="F4668" s="11" t="str">
        <f>IF(A4668="","",IF(ISERROR(VLOOKUP(A4668,'entry data'!B:F,5,0)),"",VLOOKUP(A4668,'entry data'!B:F,5,0)))</f>
        <v/>
      </c>
      <c r="G4668" s="12" t="str">
        <f>IF(A4668="","",IF(ISERROR(VLOOKUP(A4668,'entry data'!B:I,8,0)),"",VLOOKUP(A4668,'entry data'!B:I,7,0)))</f>
        <v/>
      </c>
      <c r="H4668" s="13" t="str">
        <f>IF(A4668="","",IF(B4668=1,VLOOKUP(A4668,'entry data'!B:D,3,0),I4667))</f>
        <v/>
      </c>
      <c r="I4668" s="14" t="str">
        <f>IF(A4668="","",IF(E4668="weekly",7,IF(E4668="fortnightly",14,IF(E4668="monthly",DATE(IF(MONTH(H4668)=12,YEAR(H4668)+1,YEAR(H4668)),VLOOKUP(MONTH(H4668),index!$D$2:$G$13,2,0),DAY(H4668)),
IF(E4668="quarterly",DATE(IF(MONTH(H4668)&gt;=10,YEAR(H4668)+1,YEAR(H4668)),VLOOKUP(MONTH(H4668),index!$D$2:$G$13,3,0),DAY(H4668)),
IF(E4668="halfyearly",DATE(IF(MONTH(H4668)&gt;=7,YEAR(H4668)+1,YEAR(H4668)),VLOOKUP(MONTH(H4668),index!$D$2:$G$13,4,0),DAY(H4668)),
DATE(YEAR(H4668)+1,MONTH(H4668),DAY(H4668)))))-H4668))+H4668)</f>
        <v/>
      </c>
      <c r="J4668" s="9" t="str">
        <f t="shared" si="454"/>
        <v/>
      </c>
      <c r="K4668" s="11" t="str">
        <f t="shared" si="455"/>
        <v/>
      </c>
      <c r="L4668" s="11" t="str">
        <f t="shared" si="456"/>
        <v/>
      </c>
      <c r="M4668" s="11" t="str">
        <f>IF(A4668="","",VLOOKUP(E4668,index!$A$1:$B$6,2,0)*K4668*G4668)</f>
        <v/>
      </c>
      <c r="N4668" s="11" t="str">
        <f>IF(A4668="","",-PMT(G4668*VLOOKUP(E4668,index!$A$1:$B$6,2,0),C4668,F4668,0,0))</f>
        <v/>
      </c>
      <c r="O4668" s="11" t="str">
        <f t="shared" si="457"/>
        <v/>
      </c>
      <c r="P4668" s="11" t="str">
        <f t="shared" si="452"/>
        <v/>
      </c>
    </row>
    <row r="4669" spans="1:16" x14ac:dyDescent="0.25">
      <c r="A4669" s="9" t="str">
        <f>IF(A4668="","",IF(B4668&lt;C4668,A4668,IF(A4668=MAX('entry data'!$B$8:$B$507),"",A4668+1)))</f>
        <v/>
      </c>
      <c r="B4669" s="9" t="str">
        <f t="shared" si="453"/>
        <v/>
      </c>
      <c r="C4669" s="9" t="str">
        <f>IF(ISERROR(VLOOKUP(A4669,'entry data'!B:G,6,0)),"",VLOOKUP(A4669,'entry data'!B:G,6,0))</f>
        <v/>
      </c>
      <c r="D4669" s="9" t="str">
        <f>IF(ISERROR(VLOOKUP(A4669,'entry data'!B:C,2,0)),"",VLOOKUP(A4669,'entry data'!B:C,2,0))</f>
        <v/>
      </c>
      <c r="E4669" s="9" t="str">
        <f>IF(ISERROR(VLOOKUP(A4669,'entry data'!B:E,4,0)),"",VLOOKUP(A4669,'entry data'!B:E,4,0))</f>
        <v/>
      </c>
      <c r="F4669" s="11" t="str">
        <f>IF(A4669="","",IF(ISERROR(VLOOKUP(A4669,'entry data'!B:F,5,0)),"",VLOOKUP(A4669,'entry data'!B:F,5,0)))</f>
        <v/>
      </c>
      <c r="G4669" s="12" t="str">
        <f>IF(A4669="","",IF(ISERROR(VLOOKUP(A4669,'entry data'!B:I,8,0)),"",VLOOKUP(A4669,'entry data'!B:I,7,0)))</f>
        <v/>
      </c>
      <c r="H4669" s="13" t="str">
        <f>IF(A4669="","",IF(B4669=1,VLOOKUP(A4669,'entry data'!B:D,3,0),I4668))</f>
        <v/>
      </c>
      <c r="I4669" s="14" t="str">
        <f>IF(A4669="","",IF(E4669="weekly",7,IF(E4669="fortnightly",14,IF(E4669="monthly",DATE(IF(MONTH(H4669)=12,YEAR(H4669)+1,YEAR(H4669)),VLOOKUP(MONTH(H4669),index!$D$2:$G$13,2,0),DAY(H4669)),
IF(E4669="quarterly",DATE(IF(MONTH(H4669)&gt;=10,YEAR(H4669)+1,YEAR(H4669)),VLOOKUP(MONTH(H4669),index!$D$2:$G$13,3,0),DAY(H4669)),
IF(E4669="halfyearly",DATE(IF(MONTH(H4669)&gt;=7,YEAR(H4669)+1,YEAR(H4669)),VLOOKUP(MONTH(H4669),index!$D$2:$G$13,4,0),DAY(H4669)),
DATE(YEAR(H4669)+1,MONTH(H4669),DAY(H4669)))))-H4669))+H4669)</f>
        <v/>
      </c>
      <c r="J4669" s="9" t="str">
        <f t="shared" si="454"/>
        <v/>
      </c>
      <c r="K4669" s="11" t="str">
        <f t="shared" si="455"/>
        <v/>
      </c>
      <c r="L4669" s="11" t="str">
        <f t="shared" si="456"/>
        <v/>
      </c>
      <c r="M4669" s="11" t="str">
        <f>IF(A4669="","",VLOOKUP(E4669,index!$A$1:$B$6,2,0)*K4669*G4669)</f>
        <v/>
      </c>
      <c r="N4669" s="11" t="str">
        <f>IF(A4669="","",-PMT(G4669*VLOOKUP(E4669,index!$A$1:$B$6,2,0),C4669,F4669,0,0))</f>
        <v/>
      </c>
      <c r="O4669" s="11" t="str">
        <f t="shared" si="457"/>
        <v/>
      </c>
      <c r="P4669" s="11" t="str">
        <f t="shared" si="452"/>
        <v/>
      </c>
    </row>
    <row r="4670" spans="1:16" x14ac:dyDescent="0.25">
      <c r="A4670" s="9" t="str">
        <f>IF(A4669="","",IF(B4669&lt;C4669,A4669,IF(A4669=MAX('entry data'!$B$8:$B$507),"",A4669+1)))</f>
        <v/>
      </c>
      <c r="B4670" s="9" t="str">
        <f t="shared" si="453"/>
        <v/>
      </c>
      <c r="C4670" s="9" t="str">
        <f>IF(ISERROR(VLOOKUP(A4670,'entry data'!B:G,6,0)),"",VLOOKUP(A4670,'entry data'!B:G,6,0))</f>
        <v/>
      </c>
      <c r="D4670" s="9" t="str">
        <f>IF(ISERROR(VLOOKUP(A4670,'entry data'!B:C,2,0)),"",VLOOKUP(A4670,'entry data'!B:C,2,0))</f>
        <v/>
      </c>
      <c r="E4670" s="9" t="str">
        <f>IF(ISERROR(VLOOKUP(A4670,'entry data'!B:E,4,0)),"",VLOOKUP(A4670,'entry data'!B:E,4,0))</f>
        <v/>
      </c>
      <c r="F4670" s="11" t="str">
        <f>IF(A4670="","",IF(ISERROR(VLOOKUP(A4670,'entry data'!B:F,5,0)),"",VLOOKUP(A4670,'entry data'!B:F,5,0)))</f>
        <v/>
      </c>
      <c r="G4670" s="12" t="str">
        <f>IF(A4670="","",IF(ISERROR(VLOOKUP(A4670,'entry data'!B:I,8,0)),"",VLOOKUP(A4670,'entry data'!B:I,7,0)))</f>
        <v/>
      </c>
      <c r="H4670" s="13" t="str">
        <f>IF(A4670="","",IF(B4670=1,VLOOKUP(A4670,'entry data'!B:D,3,0),I4669))</f>
        <v/>
      </c>
      <c r="I4670" s="14" t="str">
        <f>IF(A4670="","",IF(E4670="weekly",7,IF(E4670="fortnightly",14,IF(E4670="monthly",DATE(IF(MONTH(H4670)=12,YEAR(H4670)+1,YEAR(H4670)),VLOOKUP(MONTH(H4670),index!$D$2:$G$13,2,0),DAY(H4670)),
IF(E4670="quarterly",DATE(IF(MONTH(H4670)&gt;=10,YEAR(H4670)+1,YEAR(H4670)),VLOOKUP(MONTH(H4670),index!$D$2:$G$13,3,0),DAY(H4670)),
IF(E4670="halfyearly",DATE(IF(MONTH(H4670)&gt;=7,YEAR(H4670)+1,YEAR(H4670)),VLOOKUP(MONTH(H4670),index!$D$2:$G$13,4,0),DAY(H4670)),
DATE(YEAR(H4670)+1,MONTH(H4670),DAY(H4670)))))-H4670))+H4670)</f>
        <v/>
      </c>
      <c r="J4670" s="9" t="str">
        <f t="shared" si="454"/>
        <v/>
      </c>
      <c r="K4670" s="11" t="str">
        <f t="shared" si="455"/>
        <v/>
      </c>
      <c r="L4670" s="11" t="str">
        <f t="shared" si="456"/>
        <v/>
      </c>
      <c r="M4670" s="11" t="str">
        <f>IF(A4670="","",VLOOKUP(E4670,index!$A$1:$B$6,2,0)*K4670*G4670)</f>
        <v/>
      </c>
      <c r="N4670" s="11" t="str">
        <f>IF(A4670="","",-PMT(G4670*VLOOKUP(E4670,index!$A$1:$B$6,2,0),C4670,F4670,0,0))</f>
        <v/>
      </c>
      <c r="O4670" s="11" t="str">
        <f t="shared" si="457"/>
        <v/>
      </c>
      <c r="P4670" s="11" t="str">
        <f t="shared" si="452"/>
        <v/>
      </c>
    </row>
    <row r="4671" spans="1:16" x14ac:dyDescent="0.25">
      <c r="A4671" s="9" t="str">
        <f>IF(A4670="","",IF(B4670&lt;C4670,A4670,IF(A4670=MAX('entry data'!$B$8:$B$507),"",A4670+1)))</f>
        <v/>
      </c>
      <c r="B4671" s="9" t="str">
        <f t="shared" si="453"/>
        <v/>
      </c>
      <c r="C4671" s="9" t="str">
        <f>IF(ISERROR(VLOOKUP(A4671,'entry data'!B:G,6,0)),"",VLOOKUP(A4671,'entry data'!B:G,6,0))</f>
        <v/>
      </c>
      <c r="D4671" s="9" t="str">
        <f>IF(ISERROR(VLOOKUP(A4671,'entry data'!B:C,2,0)),"",VLOOKUP(A4671,'entry data'!B:C,2,0))</f>
        <v/>
      </c>
      <c r="E4671" s="9" t="str">
        <f>IF(ISERROR(VLOOKUP(A4671,'entry data'!B:E,4,0)),"",VLOOKUP(A4671,'entry data'!B:E,4,0))</f>
        <v/>
      </c>
      <c r="F4671" s="11" t="str">
        <f>IF(A4671="","",IF(ISERROR(VLOOKUP(A4671,'entry data'!B:F,5,0)),"",VLOOKUP(A4671,'entry data'!B:F,5,0)))</f>
        <v/>
      </c>
      <c r="G4671" s="12" t="str">
        <f>IF(A4671="","",IF(ISERROR(VLOOKUP(A4671,'entry data'!B:I,8,0)),"",VLOOKUP(A4671,'entry data'!B:I,7,0)))</f>
        <v/>
      </c>
      <c r="H4671" s="13" t="str">
        <f>IF(A4671="","",IF(B4671=1,VLOOKUP(A4671,'entry data'!B:D,3,0),I4670))</f>
        <v/>
      </c>
      <c r="I4671" s="14" t="str">
        <f>IF(A4671="","",IF(E4671="weekly",7,IF(E4671="fortnightly",14,IF(E4671="monthly",DATE(IF(MONTH(H4671)=12,YEAR(H4671)+1,YEAR(H4671)),VLOOKUP(MONTH(H4671),index!$D$2:$G$13,2,0),DAY(H4671)),
IF(E4671="quarterly",DATE(IF(MONTH(H4671)&gt;=10,YEAR(H4671)+1,YEAR(H4671)),VLOOKUP(MONTH(H4671),index!$D$2:$G$13,3,0),DAY(H4671)),
IF(E4671="halfyearly",DATE(IF(MONTH(H4671)&gt;=7,YEAR(H4671)+1,YEAR(H4671)),VLOOKUP(MONTH(H4671),index!$D$2:$G$13,4,0),DAY(H4671)),
DATE(YEAR(H4671)+1,MONTH(H4671),DAY(H4671)))))-H4671))+H4671)</f>
        <v/>
      </c>
      <c r="J4671" s="9" t="str">
        <f t="shared" si="454"/>
        <v/>
      </c>
      <c r="K4671" s="11" t="str">
        <f t="shared" si="455"/>
        <v/>
      </c>
      <c r="L4671" s="11" t="str">
        <f t="shared" si="456"/>
        <v/>
      </c>
      <c r="M4671" s="11" t="str">
        <f>IF(A4671="","",VLOOKUP(E4671,index!$A$1:$B$6,2,0)*K4671*G4671)</f>
        <v/>
      </c>
      <c r="N4671" s="11" t="str">
        <f>IF(A4671="","",-PMT(G4671*VLOOKUP(E4671,index!$A$1:$B$6,2,0),C4671,F4671,0,0))</f>
        <v/>
      </c>
      <c r="O4671" s="11" t="str">
        <f t="shared" si="457"/>
        <v/>
      </c>
      <c r="P4671" s="11" t="str">
        <f t="shared" si="452"/>
        <v/>
      </c>
    </row>
    <row r="4672" spans="1:16" x14ac:dyDescent="0.25">
      <c r="A4672" s="9" t="str">
        <f>IF(A4671="","",IF(B4671&lt;C4671,A4671,IF(A4671=MAX('entry data'!$B$8:$B$507),"",A4671+1)))</f>
        <v/>
      </c>
      <c r="B4672" s="9" t="str">
        <f t="shared" si="453"/>
        <v/>
      </c>
      <c r="C4672" s="9" t="str">
        <f>IF(ISERROR(VLOOKUP(A4672,'entry data'!B:G,6,0)),"",VLOOKUP(A4672,'entry data'!B:G,6,0))</f>
        <v/>
      </c>
      <c r="D4672" s="9" t="str">
        <f>IF(ISERROR(VLOOKUP(A4672,'entry data'!B:C,2,0)),"",VLOOKUP(A4672,'entry data'!B:C,2,0))</f>
        <v/>
      </c>
      <c r="E4672" s="9" t="str">
        <f>IF(ISERROR(VLOOKUP(A4672,'entry data'!B:E,4,0)),"",VLOOKUP(A4672,'entry data'!B:E,4,0))</f>
        <v/>
      </c>
      <c r="F4672" s="11" t="str">
        <f>IF(A4672="","",IF(ISERROR(VLOOKUP(A4672,'entry data'!B:F,5,0)),"",VLOOKUP(A4672,'entry data'!B:F,5,0)))</f>
        <v/>
      </c>
      <c r="G4672" s="12" t="str">
        <f>IF(A4672="","",IF(ISERROR(VLOOKUP(A4672,'entry data'!B:I,8,0)),"",VLOOKUP(A4672,'entry data'!B:I,7,0)))</f>
        <v/>
      </c>
      <c r="H4672" s="13" t="str">
        <f>IF(A4672="","",IF(B4672=1,VLOOKUP(A4672,'entry data'!B:D,3,0),I4671))</f>
        <v/>
      </c>
      <c r="I4672" s="14" t="str">
        <f>IF(A4672="","",IF(E4672="weekly",7,IF(E4672="fortnightly",14,IF(E4672="monthly",DATE(IF(MONTH(H4672)=12,YEAR(H4672)+1,YEAR(H4672)),VLOOKUP(MONTH(H4672),index!$D$2:$G$13,2,0),DAY(H4672)),
IF(E4672="quarterly",DATE(IF(MONTH(H4672)&gt;=10,YEAR(H4672)+1,YEAR(H4672)),VLOOKUP(MONTH(H4672),index!$D$2:$G$13,3,0),DAY(H4672)),
IF(E4672="halfyearly",DATE(IF(MONTH(H4672)&gt;=7,YEAR(H4672)+1,YEAR(H4672)),VLOOKUP(MONTH(H4672),index!$D$2:$G$13,4,0),DAY(H4672)),
DATE(YEAR(H4672)+1,MONTH(H4672),DAY(H4672)))))-H4672))+H4672)</f>
        <v/>
      </c>
      <c r="J4672" s="9" t="str">
        <f t="shared" si="454"/>
        <v/>
      </c>
      <c r="K4672" s="11" t="str">
        <f t="shared" si="455"/>
        <v/>
      </c>
      <c r="L4672" s="11" t="str">
        <f t="shared" si="456"/>
        <v/>
      </c>
      <c r="M4672" s="11" t="str">
        <f>IF(A4672="","",VLOOKUP(E4672,index!$A$1:$B$6,2,0)*K4672*G4672)</f>
        <v/>
      </c>
      <c r="N4672" s="11" t="str">
        <f>IF(A4672="","",-PMT(G4672*VLOOKUP(E4672,index!$A$1:$B$6,2,0),C4672,F4672,0,0))</f>
        <v/>
      </c>
      <c r="O4672" s="11" t="str">
        <f t="shared" si="457"/>
        <v/>
      </c>
      <c r="P4672" s="11" t="str">
        <f t="shared" si="452"/>
        <v/>
      </c>
    </row>
    <row r="4673" spans="1:16" x14ac:dyDescent="0.25">
      <c r="A4673" s="9" t="str">
        <f>IF(A4672="","",IF(B4672&lt;C4672,A4672,IF(A4672=MAX('entry data'!$B$8:$B$507),"",A4672+1)))</f>
        <v/>
      </c>
      <c r="B4673" s="9" t="str">
        <f t="shared" si="453"/>
        <v/>
      </c>
      <c r="C4673" s="9" t="str">
        <f>IF(ISERROR(VLOOKUP(A4673,'entry data'!B:G,6,0)),"",VLOOKUP(A4673,'entry data'!B:G,6,0))</f>
        <v/>
      </c>
      <c r="D4673" s="9" t="str">
        <f>IF(ISERROR(VLOOKUP(A4673,'entry data'!B:C,2,0)),"",VLOOKUP(A4673,'entry data'!B:C,2,0))</f>
        <v/>
      </c>
      <c r="E4673" s="9" t="str">
        <f>IF(ISERROR(VLOOKUP(A4673,'entry data'!B:E,4,0)),"",VLOOKUP(A4673,'entry data'!B:E,4,0))</f>
        <v/>
      </c>
      <c r="F4673" s="11" t="str">
        <f>IF(A4673="","",IF(ISERROR(VLOOKUP(A4673,'entry data'!B:F,5,0)),"",VLOOKUP(A4673,'entry data'!B:F,5,0)))</f>
        <v/>
      </c>
      <c r="G4673" s="12" t="str">
        <f>IF(A4673="","",IF(ISERROR(VLOOKUP(A4673,'entry data'!B:I,8,0)),"",VLOOKUP(A4673,'entry data'!B:I,7,0)))</f>
        <v/>
      </c>
      <c r="H4673" s="13" t="str">
        <f>IF(A4673="","",IF(B4673=1,VLOOKUP(A4673,'entry data'!B:D,3,0),I4672))</f>
        <v/>
      </c>
      <c r="I4673" s="14" t="str">
        <f>IF(A4673="","",IF(E4673="weekly",7,IF(E4673="fortnightly",14,IF(E4673="monthly",DATE(IF(MONTH(H4673)=12,YEAR(H4673)+1,YEAR(H4673)),VLOOKUP(MONTH(H4673),index!$D$2:$G$13,2,0),DAY(H4673)),
IF(E4673="quarterly",DATE(IF(MONTH(H4673)&gt;=10,YEAR(H4673)+1,YEAR(H4673)),VLOOKUP(MONTH(H4673),index!$D$2:$G$13,3,0),DAY(H4673)),
IF(E4673="halfyearly",DATE(IF(MONTH(H4673)&gt;=7,YEAR(H4673)+1,YEAR(H4673)),VLOOKUP(MONTH(H4673),index!$D$2:$G$13,4,0),DAY(H4673)),
DATE(YEAR(H4673)+1,MONTH(H4673),DAY(H4673)))))-H4673))+H4673)</f>
        <v/>
      </c>
      <c r="J4673" s="9" t="str">
        <f t="shared" si="454"/>
        <v/>
      </c>
      <c r="K4673" s="11" t="str">
        <f t="shared" si="455"/>
        <v/>
      </c>
      <c r="L4673" s="11" t="str">
        <f t="shared" si="456"/>
        <v/>
      </c>
      <c r="M4673" s="11" t="str">
        <f>IF(A4673="","",VLOOKUP(E4673,index!$A$1:$B$6,2,0)*K4673*G4673)</f>
        <v/>
      </c>
      <c r="N4673" s="11" t="str">
        <f>IF(A4673="","",-PMT(G4673*VLOOKUP(E4673,index!$A$1:$B$6,2,0),C4673,F4673,0,0))</f>
        <v/>
      </c>
      <c r="O4673" s="11" t="str">
        <f t="shared" si="457"/>
        <v/>
      </c>
      <c r="P4673" s="11" t="str">
        <f t="shared" si="452"/>
        <v/>
      </c>
    </row>
    <row r="4674" spans="1:16" x14ac:dyDescent="0.25">
      <c r="A4674" s="9" t="str">
        <f>IF(A4673="","",IF(B4673&lt;C4673,A4673,IF(A4673=MAX('entry data'!$B$8:$B$507),"",A4673+1)))</f>
        <v/>
      </c>
      <c r="B4674" s="9" t="str">
        <f t="shared" si="453"/>
        <v/>
      </c>
      <c r="C4674" s="9" t="str">
        <f>IF(ISERROR(VLOOKUP(A4674,'entry data'!B:G,6,0)),"",VLOOKUP(A4674,'entry data'!B:G,6,0))</f>
        <v/>
      </c>
      <c r="D4674" s="9" t="str">
        <f>IF(ISERROR(VLOOKUP(A4674,'entry data'!B:C,2,0)),"",VLOOKUP(A4674,'entry data'!B:C,2,0))</f>
        <v/>
      </c>
      <c r="E4674" s="9" t="str">
        <f>IF(ISERROR(VLOOKUP(A4674,'entry data'!B:E,4,0)),"",VLOOKUP(A4674,'entry data'!B:E,4,0))</f>
        <v/>
      </c>
      <c r="F4674" s="11" t="str">
        <f>IF(A4674="","",IF(ISERROR(VLOOKUP(A4674,'entry data'!B:F,5,0)),"",VLOOKUP(A4674,'entry data'!B:F,5,0)))</f>
        <v/>
      </c>
      <c r="G4674" s="12" t="str">
        <f>IF(A4674="","",IF(ISERROR(VLOOKUP(A4674,'entry data'!B:I,8,0)),"",VLOOKUP(A4674,'entry data'!B:I,7,0)))</f>
        <v/>
      </c>
      <c r="H4674" s="13" t="str">
        <f>IF(A4674="","",IF(B4674=1,VLOOKUP(A4674,'entry data'!B:D,3,0),I4673))</f>
        <v/>
      </c>
      <c r="I4674" s="14" t="str">
        <f>IF(A4674="","",IF(E4674="weekly",7,IF(E4674="fortnightly",14,IF(E4674="monthly",DATE(IF(MONTH(H4674)=12,YEAR(H4674)+1,YEAR(H4674)),VLOOKUP(MONTH(H4674),index!$D$2:$G$13,2,0),DAY(H4674)),
IF(E4674="quarterly",DATE(IF(MONTH(H4674)&gt;=10,YEAR(H4674)+1,YEAR(H4674)),VLOOKUP(MONTH(H4674),index!$D$2:$G$13,3,0),DAY(H4674)),
IF(E4674="halfyearly",DATE(IF(MONTH(H4674)&gt;=7,YEAR(H4674)+1,YEAR(H4674)),VLOOKUP(MONTH(H4674),index!$D$2:$G$13,4,0),DAY(H4674)),
DATE(YEAR(H4674)+1,MONTH(H4674),DAY(H4674)))))-H4674))+H4674)</f>
        <v/>
      </c>
      <c r="J4674" s="9" t="str">
        <f t="shared" si="454"/>
        <v/>
      </c>
      <c r="K4674" s="11" t="str">
        <f t="shared" si="455"/>
        <v/>
      </c>
      <c r="L4674" s="11" t="str">
        <f t="shared" si="456"/>
        <v/>
      </c>
      <c r="M4674" s="11" t="str">
        <f>IF(A4674="","",VLOOKUP(E4674,index!$A$1:$B$6,2,0)*K4674*G4674)</f>
        <v/>
      </c>
      <c r="N4674" s="11" t="str">
        <f>IF(A4674="","",-PMT(G4674*VLOOKUP(E4674,index!$A$1:$B$6,2,0),C4674,F4674,0,0))</f>
        <v/>
      </c>
      <c r="O4674" s="11" t="str">
        <f t="shared" si="457"/>
        <v/>
      </c>
      <c r="P4674" s="11" t="str">
        <f t="shared" si="452"/>
        <v/>
      </c>
    </row>
    <row r="4675" spans="1:16" x14ac:dyDescent="0.25">
      <c r="A4675" s="9" t="str">
        <f>IF(A4674="","",IF(B4674&lt;C4674,A4674,IF(A4674=MAX('entry data'!$B$8:$B$507),"",A4674+1)))</f>
        <v/>
      </c>
      <c r="B4675" s="9" t="str">
        <f t="shared" si="453"/>
        <v/>
      </c>
      <c r="C4675" s="9" t="str">
        <f>IF(ISERROR(VLOOKUP(A4675,'entry data'!B:G,6,0)),"",VLOOKUP(A4675,'entry data'!B:G,6,0))</f>
        <v/>
      </c>
      <c r="D4675" s="9" t="str">
        <f>IF(ISERROR(VLOOKUP(A4675,'entry data'!B:C,2,0)),"",VLOOKUP(A4675,'entry data'!B:C,2,0))</f>
        <v/>
      </c>
      <c r="E4675" s="9" t="str">
        <f>IF(ISERROR(VLOOKUP(A4675,'entry data'!B:E,4,0)),"",VLOOKUP(A4675,'entry data'!B:E,4,0))</f>
        <v/>
      </c>
      <c r="F4675" s="11" t="str">
        <f>IF(A4675="","",IF(ISERROR(VLOOKUP(A4675,'entry data'!B:F,5,0)),"",VLOOKUP(A4675,'entry data'!B:F,5,0)))</f>
        <v/>
      </c>
      <c r="G4675" s="12" t="str">
        <f>IF(A4675="","",IF(ISERROR(VLOOKUP(A4675,'entry data'!B:I,8,0)),"",VLOOKUP(A4675,'entry data'!B:I,7,0)))</f>
        <v/>
      </c>
      <c r="H4675" s="13" t="str">
        <f>IF(A4675="","",IF(B4675=1,VLOOKUP(A4675,'entry data'!B:D,3,0),I4674))</f>
        <v/>
      </c>
      <c r="I4675" s="14" t="str">
        <f>IF(A4675="","",IF(E4675="weekly",7,IF(E4675="fortnightly",14,IF(E4675="monthly",DATE(IF(MONTH(H4675)=12,YEAR(H4675)+1,YEAR(H4675)),VLOOKUP(MONTH(H4675),index!$D$2:$G$13,2,0),DAY(H4675)),
IF(E4675="quarterly",DATE(IF(MONTH(H4675)&gt;=10,YEAR(H4675)+1,YEAR(H4675)),VLOOKUP(MONTH(H4675),index!$D$2:$G$13,3,0),DAY(H4675)),
IF(E4675="halfyearly",DATE(IF(MONTH(H4675)&gt;=7,YEAR(H4675)+1,YEAR(H4675)),VLOOKUP(MONTH(H4675),index!$D$2:$G$13,4,0),DAY(H4675)),
DATE(YEAR(H4675)+1,MONTH(H4675),DAY(H4675)))))-H4675))+H4675)</f>
        <v/>
      </c>
      <c r="J4675" s="9" t="str">
        <f t="shared" si="454"/>
        <v/>
      </c>
      <c r="K4675" s="11" t="str">
        <f t="shared" si="455"/>
        <v/>
      </c>
      <c r="L4675" s="11" t="str">
        <f t="shared" si="456"/>
        <v/>
      </c>
      <c r="M4675" s="11" t="str">
        <f>IF(A4675="","",VLOOKUP(E4675,index!$A$1:$B$6,2,0)*K4675*G4675)</f>
        <v/>
      </c>
      <c r="N4675" s="11" t="str">
        <f>IF(A4675="","",-PMT(G4675*VLOOKUP(E4675,index!$A$1:$B$6,2,0),C4675,F4675,0,0))</f>
        <v/>
      </c>
      <c r="O4675" s="11" t="str">
        <f t="shared" si="457"/>
        <v/>
      </c>
      <c r="P4675" s="11" t="str">
        <f t="shared" ref="P4675:P4738" si="458">IF(A4675="","",IF(J4675&lt;&gt;J4676,O4675,0))</f>
        <v/>
      </c>
    </row>
    <row r="4676" spans="1:16" x14ac:dyDescent="0.25">
      <c r="A4676" s="9" t="str">
        <f>IF(A4675="","",IF(B4675&lt;C4675,A4675,IF(A4675=MAX('entry data'!$B$8:$B$507),"",A4675+1)))</f>
        <v/>
      </c>
      <c r="B4676" s="9" t="str">
        <f t="shared" si="453"/>
        <v/>
      </c>
      <c r="C4676" s="9" t="str">
        <f>IF(ISERROR(VLOOKUP(A4676,'entry data'!B:G,6,0)),"",VLOOKUP(A4676,'entry data'!B:G,6,0))</f>
        <v/>
      </c>
      <c r="D4676" s="9" t="str">
        <f>IF(ISERROR(VLOOKUP(A4676,'entry data'!B:C,2,0)),"",VLOOKUP(A4676,'entry data'!B:C,2,0))</f>
        <v/>
      </c>
      <c r="E4676" s="9" t="str">
        <f>IF(ISERROR(VLOOKUP(A4676,'entry data'!B:E,4,0)),"",VLOOKUP(A4676,'entry data'!B:E,4,0))</f>
        <v/>
      </c>
      <c r="F4676" s="11" t="str">
        <f>IF(A4676="","",IF(ISERROR(VLOOKUP(A4676,'entry data'!B:F,5,0)),"",VLOOKUP(A4676,'entry data'!B:F,5,0)))</f>
        <v/>
      </c>
      <c r="G4676" s="12" t="str">
        <f>IF(A4676="","",IF(ISERROR(VLOOKUP(A4676,'entry data'!B:I,8,0)),"",VLOOKUP(A4676,'entry data'!B:I,7,0)))</f>
        <v/>
      </c>
      <c r="H4676" s="13" t="str">
        <f>IF(A4676="","",IF(B4676=1,VLOOKUP(A4676,'entry data'!B:D,3,0),I4675))</f>
        <v/>
      </c>
      <c r="I4676" s="14" t="str">
        <f>IF(A4676="","",IF(E4676="weekly",7,IF(E4676="fortnightly",14,IF(E4676="monthly",DATE(IF(MONTH(H4676)=12,YEAR(H4676)+1,YEAR(H4676)),VLOOKUP(MONTH(H4676),index!$D$2:$G$13,2,0),DAY(H4676)),
IF(E4676="quarterly",DATE(IF(MONTH(H4676)&gt;=10,YEAR(H4676)+1,YEAR(H4676)),VLOOKUP(MONTH(H4676),index!$D$2:$G$13,3,0),DAY(H4676)),
IF(E4676="halfyearly",DATE(IF(MONTH(H4676)&gt;=7,YEAR(H4676)+1,YEAR(H4676)),VLOOKUP(MONTH(H4676),index!$D$2:$G$13,4,0),DAY(H4676)),
DATE(YEAR(H4676)+1,MONTH(H4676),DAY(H4676)))))-H4676))+H4676)</f>
        <v/>
      </c>
      <c r="J4676" s="9" t="str">
        <f t="shared" si="454"/>
        <v/>
      </c>
      <c r="K4676" s="11" t="str">
        <f t="shared" si="455"/>
        <v/>
      </c>
      <c r="L4676" s="11" t="str">
        <f t="shared" si="456"/>
        <v/>
      </c>
      <c r="M4676" s="11" t="str">
        <f>IF(A4676="","",VLOOKUP(E4676,index!$A$1:$B$6,2,0)*K4676*G4676)</f>
        <v/>
      </c>
      <c r="N4676" s="11" t="str">
        <f>IF(A4676="","",-PMT(G4676*VLOOKUP(E4676,index!$A$1:$B$6,2,0),C4676,F4676,0,0))</f>
        <v/>
      </c>
      <c r="O4676" s="11" t="str">
        <f t="shared" si="457"/>
        <v/>
      </c>
      <c r="P4676" s="11" t="str">
        <f t="shared" si="458"/>
        <v/>
      </c>
    </row>
    <row r="4677" spans="1:16" x14ac:dyDescent="0.25">
      <c r="A4677" s="9" t="str">
        <f>IF(A4676="","",IF(B4676&lt;C4676,A4676,IF(A4676=MAX('entry data'!$B$8:$B$507),"",A4676+1)))</f>
        <v/>
      </c>
      <c r="B4677" s="9" t="str">
        <f t="shared" si="453"/>
        <v/>
      </c>
      <c r="C4677" s="9" t="str">
        <f>IF(ISERROR(VLOOKUP(A4677,'entry data'!B:G,6,0)),"",VLOOKUP(A4677,'entry data'!B:G,6,0))</f>
        <v/>
      </c>
      <c r="D4677" s="9" t="str">
        <f>IF(ISERROR(VLOOKUP(A4677,'entry data'!B:C,2,0)),"",VLOOKUP(A4677,'entry data'!B:C,2,0))</f>
        <v/>
      </c>
      <c r="E4677" s="9" t="str">
        <f>IF(ISERROR(VLOOKUP(A4677,'entry data'!B:E,4,0)),"",VLOOKUP(A4677,'entry data'!B:E,4,0))</f>
        <v/>
      </c>
      <c r="F4677" s="11" t="str">
        <f>IF(A4677="","",IF(ISERROR(VLOOKUP(A4677,'entry data'!B:F,5,0)),"",VLOOKUP(A4677,'entry data'!B:F,5,0)))</f>
        <v/>
      </c>
      <c r="G4677" s="12" t="str">
        <f>IF(A4677="","",IF(ISERROR(VLOOKUP(A4677,'entry data'!B:I,8,0)),"",VLOOKUP(A4677,'entry data'!B:I,7,0)))</f>
        <v/>
      </c>
      <c r="H4677" s="13" t="str">
        <f>IF(A4677="","",IF(B4677=1,VLOOKUP(A4677,'entry data'!B:D,3,0),I4676))</f>
        <v/>
      </c>
      <c r="I4677" s="14" t="str">
        <f>IF(A4677="","",IF(E4677="weekly",7,IF(E4677="fortnightly",14,IF(E4677="monthly",DATE(IF(MONTH(H4677)=12,YEAR(H4677)+1,YEAR(H4677)),VLOOKUP(MONTH(H4677),index!$D$2:$G$13,2,0),DAY(H4677)),
IF(E4677="quarterly",DATE(IF(MONTH(H4677)&gt;=10,YEAR(H4677)+1,YEAR(H4677)),VLOOKUP(MONTH(H4677),index!$D$2:$G$13,3,0),DAY(H4677)),
IF(E4677="halfyearly",DATE(IF(MONTH(H4677)&gt;=7,YEAR(H4677)+1,YEAR(H4677)),VLOOKUP(MONTH(H4677),index!$D$2:$G$13,4,0),DAY(H4677)),
DATE(YEAR(H4677)+1,MONTH(H4677),DAY(H4677)))))-H4677))+H4677)</f>
        <v/>
      </c>
      <c r="J4677" s="9" t="str">
        <f t="shared" si="454"/>
        <v/>
      </c>
      <c r="K4677" s="11" t="str">
        <f t="shared" si="455"/>
        <v/>
      </c>
      <c r="L4677" s="11" t="str">
        <f t="shared" si="456"/>
        <v/>
      </c>
      <c r="M4677" s="11" t="str">
        <f>IF(A4677="","",VLOOKUP(E4677,index!$A$1:$B$6,2,0)*K4677*G4677)</f>
        <v/>
      </c>
      <c r="N4677" s="11" t="str">
        <f>IF(A4677="","",-PMT(G4677*VLOOKUP(E4677,index!$A$1:$B$6,2,0),C4677,F4677,0,0))</f>
        <v/>
      </c>
      <c r="O4677" s="11" t="str">
        <f t="shared" si="457"/>
        <v/>
      </c>
      <c r="P4677" s="11" t="str">
        <f t="shared" si="458"/>
        <v/>
      </c>
    </row>
    <row r="4678" spans="1:16" x14ac:dyDescent="0.25">
      <c r="A4678" s="9" t="str">
        <f>IF(A4677="","",IF(B4677&lt;C4677,A4677,IF(A4677=MAX('entry data'!$B$8:$B$507),"",A4677+1)))</f>
        <v/>
      </c>
      <c r="B4678" s="9" t="str">
        <f t="shared" si="453"/>
        <v/>
      </c>
      <c r="C4678" s="9" t="str">
        <f>IF(ISERROR(VLOOKUP(A4678,'entry data'!B:G,6,0)),"",VLOOKUP(A4678,'entry data'!B:G,6,0))</f>
        <v/>
      </c>
      <c r="D4678" s="9" t="str">
        <f>IF(ISERROR(VLOOKUP(A4678,'entry data'!B:C,2,0)),"",VLOOKUP(A4678,'entry data'!B:C,2,0))</f>
        <v/>
      </c>
      <c r="E4678" s="9" t="str">
        <f>IF(ISERROR(VLOOKUP(A4678,'entry data'!B:E,4,0)),"",VLOOKUP(A4678,'entry data'!B:E,4,0))</f>
        <v/>
      </c>
      <c r="F4678" s="11" t="str">
        <f>IF(A4678="","",IF(ISERROR(VLOOKUP(A4678,'entry data'!B:F,5,0)),"",VLOOKUP(A4678,'entry data'!B:F,5,0)))</f>
        <v/>
      </c>
      <c r="G4678" s="12" t="str">
        <f>IF(A4678="","",IF(ISERROR(VLOOKUP(A4678,'entry data'!B:I,8,0)),"",VLOOKUP(A4678,'entry data'!B:I,7,0)))</f>
        <v/>
      </c>
      <c r="H4678" s="13" t="str">
        <f>IF(A4678="","",IF(B4678=1,VLOOKUP(A4678,'entry data'!B:D,3,0),I4677))</f>
        <v/>
      </c>
      <c r="I4678" s="14" t="str">
        <f>IF(A4678="","",IF(E4678="weekly",7,IF(E4678="fortnightly",14,IF(E4678="monthly",DATE(IF(MONTH(H4678)=12,YEAR(H4678)+1,YEAR(H4678)),VLOOKUP(MONTH(H4678),index!$D$2:$G$13,2,0),DAY(H4678)),
IF(E4678="quarterly",DATE(IF(MONTH(H4678)&gt;=10,YEAR(H4678)+1,YEAR(H4678)),VLOOKUP(MONTH(H4678),index!$D$2:$G$13,3,0),DAY(H4678)),
IF(E4678="halfyearly",DATE(IF(MONTH(H4678)&gt;=7,YEAR(H4678)+1,YEAR(H4678)),VLOOKUP(MONTH(H4678),index!$D$2:$G$13,4,0),DAY(H4678)),
DATE(YEAR(H4678)+1,MONTH(H4678),DAY(H4678)))))-H4678))+H4678)</f>
        <v/>
      </c>
      <c r="J4678" s="9" t="str">
        <f t="shared" si="454"/>
        <v/>
      </c>
      <c r="K4678" s="11" t="str">
        <f t="shared" si="455"/>
        <v/>
      </c>
      <c r="L4678" s="11" t="str">
        <f t="shared" si="456"/>
        <v/>
      </c>
      <c r="M4678" s="11" t="str">
        <f>IF(A4678="","",VLOOKUP(E4678,index!$A$1:$B$6,2,0)*K4678*G4678)</f>
        <v/>
      </c>
      <c r="N4678" s="11" t="str">
        <f>IF(A4678="","",-PMT(G4678*VLOOKUP(E4678,index!$A$1:$B$6,2,0),C4678,F4678,0,0))</f>
        <v/>
      </c>
      <c r="O4678" s="11" t="str">
        <f t="shared" si="457"/>
        <v/>
      </c>
      <c r="P4678" s="11" t="str">
        <f t="shared" si="458"/>
        <v/>
      </c>
    </row>
    <row r="4679" spans="1:16" x14ac:dyDescent="0.25">
      <c r="A4679" s="9" t="str">
        <f>IF(A4678="","",IF(B4678&lt;C4678,A4678,IF(A4678=MAX('entry data'!$B$8:$B$507),"",A4678+1)))</f>
        <v/>
      </c>
      <c r="B4679" s="9" t="str">
        <f t="shared" si="453"/>
        <v/>
      </c>
      <c r="C4679" s="9" t="str">
        <f>IF(ISERROR(VLOOKUP(A4679,'entry data'!B:G,6,0)),"",VLOOKUP(A4679,'entry data'!B:G,6,0))</f>
        <v/>
      </c>
      <c r="D4679" s="9" t="str">
        <f>IF(ISERROR(VLOOKUP(A4679,'entry data'!B:C,2,0)),"",VLOOKUP(A4679,'entry data'!B:C,2,0))</f>
        <v/>
      </c>
      <c r="E4679" s="9" t="str">
        <f>IF(ISERROR(VLOOKUP(A4679,'entry data'!B:E,4,0)),"",VLOOKUP(A4679,'entry data'!B:E,4,0))</f>
        <v/>
      </c>
      <c r="F4679" s="11" t="str">
        <f>IF(A4679="","",IF(ISERROR(VLOOKUP(A4679,'entry data'!B:F,5,0)),"",VLOOKUP(A4679,'entry data'!B:F,5,0)))</f>
        <v/>
      </c>
      <c r="G4679" s="12" t="str">
        <f>IF(A4679="","",IF(ISERROR(VLOOKUP(A4679,'entry data'!B:I,8,0)),"",VLOOKUP(A4679,'entry data'!B:I,7,0)))</f>
        <v/>
      </c>
      <c r="H4679" s="13" t="str">
        <f>IF(A4679="","",IF(B4679=1,VLOOKUP(A4679,'entry data'!B:D,3,0),I4678))</f>
        <v/>
      </c>
      <c r="I4679" s="14" t="str">
        <f>IF(A4679="","",IF(E4679="weekly",7,IF(E4679="fortnightly",14,IF(E4679="monthly",DATE(IF(MONTH(H4679)=12,YEAR(H4679)+1,YEAR(H4679)),VLOOKUP(MONTH(H4679),index!$D$2:$G$13,2,0),DAY(H4679)),
IF(E4679="quarterly",DATE(IF(MONTH(H4679)&gt;=10,YEAR(H4679)+1,YEAR(H4679)),VLOOKUP(MONTH(H4679),index!$D$2:$G$13,3,0),DAY(H4679)),
IF(E4679="halfyearly",DATE(IF(MONTH(H4679)&gt;=7,YEAR(H4679)+1,YEAR(H4679)),VLOOKUP(MONTH(H4679),index!$D$2:$G$13,4,0),DAY(H4679)),
DATE(YEAR(H4679)+1,MONTH(H4679),DAY(H4679)))))-H4679))+H4679)</f>
        <v/>
      </c>
      <c r="J4679" s="9" t="str">
        <f t="shared" si="454"/>
        <v/>
      </c>
      <c r="K4679" s="11" t="str">
        <f t="shared" si="455"/>
        <v/>
      </c>
      <c r="L4679" s="11" t="str">
        <f t="shared" si="456"/>
        <v/>
      </c>
      <c r="M4679" s="11" t="str">
        <f>IF(A4679="","",VLOOKUP(E4679,index!$A$1:$B$6,2,0)*K4679*G4679)</f>
        <v/>
      </c>
      <c r="N4679" s="11" t="str">
        <f>IF(A4679="","",-PMT(G4679*VLOOKUP(E4679,index!$A$1:$B$6,2,0),C4679,F4679,0,0))</f>
        <v/>
      </c>
      <c r="O4679" s="11" t="str">
        <f t="shared" si="457"/>
        <v/>
      </c>
      <c r="P4679" s="11" t="str">
        <f t="shared" si="458"/>
        <v/>
      </c>
    </row>
    <row r="4680" spans="1:16" x14ac:dyDescent="0.25">
      <c r="A4680" s="9" t="str">
        <f>IF(A4679="","",IF(B4679&lt;C4679,A4679,IF(A4679=MAX('entry data'!$B$8:$B$507),"",A4679+1)))</f>
        <v/>
      </c>
      <c r="B4680" s="9" t="str">
        <f t="shared" si="453"/>
        <v/>
      </c>
      <c r="C4680" s="9" t="str">
        <f>IF(ISERROR(VLOOKUP(A4680,'entry data'!B:G,6,0)),"",VLOOKUP(A4680,'entry data'!B:G,6,0))</f>
        <v/>
      </c>
      <c r="D4680" s="9" t="str">
        <f>IF(ISERROR(VLOOKUP(A4680,'entry data'!B:C,2,0)),"",VLOOKUP(A4680,'entry data'!B:C,2,0))</f>
        <v/>
      </c>
      <c r="E4680" s="9" t="str">
        <f>IF(ISERROR(VLOOKUP(A4680,'entry data'!B:E,4,0)),"",VLOOKUP(A4680,'entry data'!B:E,4,0))</f>
        <v/>
      </c>
      <c r="F4680" s="11" t="str">
        <f>IF(A4680="","",IF(ISERROR(VLOOKUP(A4680,'entry data'!B:F,5,0)),"",VLOOKUP(A4680,'entry data'!B:F,5,0)))</f>
        <v/>
      </c>
      <c r="G4680" s="12" t="str">
        <f>IF(A4680="","",IF(ISERROR(VLOOKUP(A4680,'entry data'!B:I,8,0)),"",VLOOKUP(A4680,'entry data'!B:I,7,0)))</f>
        <v/>
      </c>
      <c r="H4680" s="13" t="str">
        <f>IF(A4680="","",IF(B4680=1,VLOOKUP(A4680,'entry data'!B:D,3,0),I4679))</f>
        <v/>
      </c>
      <c r="I4680" s="14" t="str">
        <f>IF(A4680="","",IF(E4680="weekly",7,IF(E4680="fortnightly",14,IF(E4680="monthly",DATE(IF(MONTH(H4680)=12,YEAR(H4680)+1,YEAR(H4680)),VLOOKUP(MONTH(H4680),index!$D$2:$G$13,2,0),DAY(H4680)),
IF(E4680="quarterly",DATE(IF(MONTH(H4680)&gt;=10,YEAR(H4680)+1,YEAR(H4680)),VLOOKUP(MONTH(H4680),index!$D$2:$G$13,3,0),DAY(H4680)),
IF(E4680="halfyearly",DATE(IF(MONTH(H4680)&gt;=7,YEAR(H4680)+1,YEAR(H4680)),VLOOKUP(MONTH(H4680),index!$D$2:$G$13,4,0),DAY(H4680)),
DATE(YEAR(H4680)+1,MONTH(H4680),DAY(H4680)))))-H4680))+H4680)</f>
        <v/>
      </c>
      <c r="J4680" s="9" t="str">
        <f t="shared" si="454"/>
        <v/>
      </c>
      <c r="K4680" s="11" t="str">
        <f t="shared" si="455"/>
        <v/>
      </c>
      <c r="L4680" s="11" t="str">
        <f t="shared" si="456"/>
        <v/>
      </c>
      <c r="M4680" s="11" t="str">
        <f>IF(A4680="","",VLOOKUP(E4680,index!$A$1:$B$6,2,0)*K4680*G4680)</f>
        <v/>
      </c>
      <c r="N4680" s="11" t="str">
        <f>IF(A4680="","",-PMT(G4680*VLOOKUP(E4680,index!$A$1:$B$6,2,0),C4680,F4680,0,0))</f>
        <v/>
      </c>
      <c r="O4680" s="11" t="str">
        <f t="shared" si="457"/>
        <v/>
      </c>
      <c r="P4680" s="11" t="str">
        <f t="shared" si="458"/>
        <v/>
      </c>
    </row>
    <row r="4681" spans="1:16" x14ac:dyDescent="0.25">
      <c r="A4681" s="9" t="str">
        <f>IF(A4680="","",IF(B4680&lt;C4680,A4680,IF(A4680=MAX('entry data'!$B$8:$B$507),"",A4680+1)))</f>
        <v/>
      </c>
      <c r="B4681" s="9" t="str">
        <f t="shared" si="453"/>
        <v/>
      </c>
      <c r="C4681" s="9" t="str">
        <f>IF(ISERROR(VLOOKUP(A4681,'entry data'!B:G,6,0)),"",VLOOKUP(A4681,'entry data'!B:G,6,0))</f>
        <v/>
      </c>
      <c r="D4681" s="9" t="str">
        <f>IF(ISERROR(VLOOKUP(A4681,'entry data'!B:C,2,0)),"",VLOOKUP(A4681,'entry data'!B:C,2,0))</f>
        <v/>
      </c>
      <c r="E4681" s="9" t="str">
        <f>IF(ISERROR(VLOOKUP(A4681,'entry data'!B:E,4,0)),"",VLOOKUP(A4681,'entry data'!B:E,4,0))</f>
        <v/>
      </c>
      <c r="F4681" s="11" t="str">
        <f>IF(A4681="","",IF(ISERROR(VLOOKUP(A4681,'entry data'!B:F,5,0)),"",VLOOKUP(A4681,'entry data'!B:F,5,0)))</f>
        <v/>
      </c>
      <c r="G4681" s="12" t="str">
        <f>IF(A4681="","",IF(ISERROR(VLOOKUP(A4681,'entry data'!B:I,8,0)),"",VLOOKUP(A4681,'entry data'!B:I,7,0)))</f>
        <v/>
      </c>
      <c r="H4681" s="13" t="str">
        <f>IF(A4681="","",IF(B4681=1,VLOOKUP(A4681,'entry data'!B:D,3,0),I4680))</f>
        <v/>
      </c>
      <c r="I4681" s="14" t="str">
        <f>IF(A4681="","",IF(E4681="weekly",7,IF(E4681="fortnightly",14,IF(E4681="monthly",DATE(IF(MONTH(H4681)=12,YEAR(H4681)+1,YEAR(H4681)),VLOOKUP(MONTH(H4681),index!$D$2:$G$13,2,0),DAY(H4681)),
IF(E4681="quarterly",DATE(IF(MONTH(H4681)&gt;=10,YEAR(H4681)+1,YEAR(H4681)),VLOOKUP(MONTH(H4681),index!$D$2:$G$13,3,0),DAY(H4681)),
IF(E4681="halfyearly",DATE(IF(MONTH(H4681)&gt;=7,YEAR(H4681)+1,YEAR(H4681)),VLOOKUP(MONTH(H4681),index!$D$2:$G$13,4,0),DAY(H4681)),
DATE(YEAR(H4681)+1,MONTH(H4681),DAY(H4681)))))-H4681))+H4681)</f>
        <v/>
      </c>
      <c r="J4681" s="9" t="str">
        <f t="shared" si="454"/>
        <v/>
      </c>
      <c r="K4681" s="11" t="str">
        <f t="shared" si="455"/>
        <v/>
      </c>
      <c r="L4681" s="11" t="str">
        <f t="shared" si="456"/>
        <v/>
      </c>
      <c r="M4681" s="11" t="str">
        <f>IF(A4681="","",VLOOKUP(E4681,index!$A$1:$B$6,2,0)*K4681*G4681)</f>
        <v/>
      </c>
      <c r="N4681" s="11" t="str">
        <f>IF(A4681="","",-PMT(G4681*VLOOKUP(E4681,index!$A$1:$B$6,2,0),C4681,F4681,0,0))</f>
        <v/>
      </c>
      <c r="O4681" s="11" t="str">
        <f t="shared" si="457"/>
        <v/>
      </c>
      <c r="P4681" s="11" t="str">
        <f t="shared" si="458"/>
        <v/>
      </c>
    </row>
    <row r="4682" spans="1:16" x14ac:dyDescent="0.25">
      <c r="A4682" s="9" t="str">
        <f>IF(A4681="","",IF(B4681&lt;C4681,A4681,IF(A4681=MAX('entry data'!$B$8:$B$507),"",A4681+1)))</f>
        <v/>
      </c>
      <c r="B4682" s="9" t="str">
        <f t="shared" si="453"/>
        <v/>
      </c>
      <c r="C4682" s="9" t="str">
        <f>IF(ISERROR(VLOOKUP(A4682,'entry data'!B:G,6,0)),"",VLOOKUP(A4682,'entry data'!B:G,6,0))</f>
        <v/>
      </c>
      <c r="D4682" s="9" t="str">
        <f>IF(ISERROR(VLOOKUP(A4682,'entry data'!B:C,2,0)),"",VLOOKUP(A4682,'entry data'!B:C,2,0))</f>
        <v/>
      </c>
      <c r="E4682" s="9" t="str">
        <f>IF(ISERROR(VLOOKUP(A4682,'entry data'!B:E,4,0)),"",VLOOKUP(A4682,'entry data'!B:E,4,0))</f>
        <v/>
      </c>
      <c r="F4682" s="11" t="str">
        <f>IF(A4682="","",IF(ISERROR(VLOOKUP(A4682,'entry data'!B:F,5,0)),"",VLOOKUP(A4682,'entry data'!B:F,5,0)))</f>
        <v/>
      </c>
      <c r="G4682" s="12" t="str">
        <f>IF(A4682="","",IF(ISERROR(VLOOKUP(A4682,'entry data'!B:I,8,0)),"",VLOOKUP(A4682,'entry data'!B:I,7,0)))</f>
        <v/>
      </c>
      <c r="H4682" s="13" t="str">
        <f>IF(A4682="","",IF(B4682=1,VLOOKUP(A4682,'entry data'!B:D,3,0),I4681))</f>
        <v/>
      </c>
      <c r="I4682" s="14" t="str">
        <f>IF(A4682="","",IF(E4682="weekly",7,IF(E4682="fortnightly",14,IF(E4682="monthly",DATE(IF(MONTH(H4682)=12,YEAR(H4682)+1,YEAR(H4682)),VLOOKUP(MONTH(H4682),index!$D$2:$G$13,2,0),DAY(H4682)),
IF(E4682="quarterly",DATE(IF(MONTH(H4682)&gt;=10,YEAR(H4682)+1,YEAR(H4682)),VLOOKUP(MONTH(H4682),index!$D$2:$G$13,3,0),DAY(H4682)),
IF(E4682="halfyearly",DATE(IF(MONTH(H4682)&gt;=7,YEAR(H4682)+1,YEAR(H4682)),VLOOKUP(MONTH(H4682),index!$D$2:$G$13,4,0),DAY(H4682)),
DATE(YEAR(H4682)+1,MONTH(H4682),DAY(H4682)))))-H4682))+H4682)</f>
        <v/>
      </c>
      <c r="J4682" s="9" t="str">
        <f t="shared" si="454"/>
        <v/>
      </c>
      <c r="K4682" s="11" t="str">
        <f t="shared" si="455"/>
        <v/>
      </c>
      <c r="L4682" s="11" t="str">
        <f t="shared" si="456"/>
        <v/>
      </c>
      <c r="M4682" s="11" t="str">
        <f>IF(A4682="","",VLOOKUP(E4682,index!$A$1:$B$6,2,0)*K4682*G4682)</f>
        <v/>
      </c>
      <c r="N4682" s="11" t="str">
        <f>IF(A4682="","",-PMT(G4682*VLOOKUP(E4682,index!$A$1:$B$6,2,0),C4682,F4682,0,0))</f>
        <v/>
      </c>
      <c r="O4682" s="11" t="str">
        <f t="shared" si="457"/>
        <v/>
      </c>
      <c r="P4682" s="11" t="str">
        <f t="shared" si="458"/>
        <v/>
      </c>
    </row>
    <row r="4683" spans="1:16" x14ac:dyDescent="0.25">
      <c r="A4683" s="9" t="str">
        <f>IF(A4682="","",IF(B4682&lt;C4682,A4682,IF(A4682=MAX('entry data'!$B$8:$B$507),"",A4682+1)))</f>
        <v/>
      </c>
      <c r="B4683" s="9" t="str">
        <f t="shared" si="453"/>
        <v/>
      </c>
      <c r="C4683" s="9" t="str">
        <f>IF(ISERROR(VLOOKUP(A4683,'entry data'!B:G,6,0)),"",VLOOKUP(A4683,'entry data'!B:G,6,0))</f>
        <v/>
      </c>
      <c r="D4683" s="9" t="str">
        <f>IF(ISERROR(VLOOKUP(A4683,'entry data'!B:C,2,0)),"",VLOOKUP(A4683,'entry data'!B:C,2,0))</f>
        <v/>
      </c>
      <c r="E4683" s="9" t="str">
        <f>IF(ISERROR(VLOOKUP(A4683,'entry data'!B:E,4,0)),"",VLOOKUP(A4683,'entry data'!B:E,4,0))</f>
        <v/>
      </c>
      <c r="F4683" s="11" t="str">
        <f>IF(A4683="","",IF(ISERROR(VLOOKUP(A4683,'entry data'!B:F,5,0)),"",VLOOKUP(A4683,'entry data'!B:F,5,0)))</f>
        <v/>
      </c>
      <c r="G4683" s="12" t="str">
        <f>IF(A4683="","",IF(ISERROR(VLOOKUP(A4683,'entry data'!B:I,8,0)),"",VLOOKUP(A4683,'entry data'!B:I,7,0)))</f>
        <v/>
      </c>
      <c r="H4683" s="13" t="str">
        <f>IF(A4683="","",IF(B4683=1,VLOOKUP(A4683,'entry data'!B:D,3,0),I4682))</f>
        <v/>
      </c>
      <c r="I4683" s="14" t="str">
        <f>IF(A4683="","",IF(E4683="weekly",7,IF(E4683="fortnightly",14,IF(E4683="monthly",DATE(IF(MONTH(H4683)=12,YEAR(H4683)+1,YEAR(H4683)),VLOOKUP(MONTH(H4683),index!$D$2:$G$13,2,0),DAY(H4683)),
IF(E4683="quarterly",DATE(IF(MONTH(H4683)&gt;=10,YEAR(H4683)+1,YEAR(H4683)),VLOOKUP(MONTH(H4683),index!$D$2:$G$13,3,0),DAY(H4683)),
IF(E4683="halfyearly",DATE(IF(MONTH(H4683)&gt;=7,YEAR(H4683)+1,YEAR(H4683)),VLOOKUP(MONTH(H4683),index!$D$2:$G$13,4,0),DAY(H4683)),
DATE(YEAR(H4683)+1,MONTH(H4683),DAY(H4683)))))-H4683))+H4683)</f>
        <v/>
      </c>
      <c r="J4683" s="9" t="str">
        <f t="shared" si="454"/>
        <v/>
      </c>
      <c r="K4683" s="11" t="str">
        <f t="shared" si="455"/>
        <v/>
      </c>
      <c r="L4683" s="11" t="str">
        <f t="shared" si="456"/>
        <v/>
      </c>
      <c r="M4683" s="11" t="str">
        <f>IF(A4683="","",VLOOKUP(E4683,index!$A$1:$B$6,2,0)*K4683*G4683)</f>
        <v/>
      </c>
      <c r="N4683" s="11" t="str">
        <f>IF(A4683="","",-PMT(G4683*VLOOKUP(E4683,index!$A$1:$B$6,2,0),C4683,F4683,0,0))</f>
        <v/>
      </c>
      <c r="O4683" s="11" t="str">
        <f t="shared" si="457"/>
        <v/>
      </c>
      <c r="P4683" s="11" t="str">
        <f t="shared" si="458"/>
        <v/>
      </c>
    </row>
    <row r="4684" spans="1:16" x14ac:dyDescent="0.25">
      <c r="A4684" s="9" t="str">
        <f>IF(A4683="","",IF(B4683&lt;C4683,A4683,IF(A4683=MAX('entry data'!$B$8:$B$507),"",A4683+1)))</f>
        <v/>
      </c>
      <c r="B4684" s="9" t="str">
        <f t="shared" si="453"/>
        <v/>
      </c>
      <c r="C4684" s="9" t="str">
        <f>IF(ISERROR(VLOOKUP(A4684,'entry data'!B:G,6,0)),"",VLOOKUP(A4684,'entry data'!B:G,6,0))</f>
        <v/>
      </c>
      <c r="D4684" s="9" t="str">
        <f>IF(ISERROR(VLOOKUP(A4684,'entry data'!B:C,2,0)),"",VLOOKUP(A4684,'entry data'!B:C,2,0))</f>
        <v/>
      </c>
      <c r="E4684" s="9" t="str">
        <f>IF(ISERROR(VLOOKUP(A4684,'entry data'!B:E,4,0)),"",VLOOKUP(A4684,'entry data'!B:E,4,0))</f>
        <v/>
      </c>
      <c r="F4684" s="11" t="str">
        <f>IF(A4684="","",IF(ISERROR(VLOOKUP(A4684,'entry data'!B:F,5,0)),"",VLOOKUP(A4684,'entry data'!B:F,5,0)))</f>
        <v/>
      </c>
      <c r="G4684" s="12" t="str">
        <f>IF(A4684="","",IF(ISERROR(VLOOKUP(A4684,'entry data'!B:I,8,0)),"",VLOOKUP(A4684,'entry data'!B:I,7,0)))</f>
        <v/>
      </c>
      <c r="H4684" s="13" t="str">
        <f>IF(A4684="","",IF(B4684=1,VLOOKUP(A4684,'entry data'!B:D,3,0),I4683))</f>
        <v/>
      </c>
      <c r="I4684" s="14" t="str">
        <f>IF(A4684="","",IF(E4684="weekly",7,IF(E4684="fortnightly",14,IF(E4684="monthly",DATE(IF(MONTH(H4684)=12,YEAR(H4684)+1,YEAR(H4684)),VLOOKUP(MONTH(H4684),index!$D$2:$G$13,2,0),DAY(H4684)),
IF(E4684="quarterly",DATE(IF(MONTH(H4684)&gt;=10,YEAR(H4684)+1,YEAR(H4684)),VLOOKUP(MONTH(H4684),index!$D$2:$G$13,3,0),DAY(H4684)),
IF(E4684="halfyearly",DATE(IF(MONTH(H4684)&gt;=7,YEAR(H4684)+1,YEAR(H4684)),VLOOKUP(MONTH(H4684),index!$D$2:$G$13,4,0),DAY(H4684)),
DATE(YEAR(H4684)+1,MONTH(H4684),DAY(H4684)))))-H4684))+H4684)</f>
        <v/>
      </c>
      <c r="J4684" s="9" t="str">
        <f t="shared" si="454"/>
        <v/>
      </c>
      <c r="K4684" s="11" t="str">
        <f t="shared" si="455"/>
        <v/>
      </c>
      <c r="L4684" s="11" t="str">
        <f t="shared" si="456"/>
        <v/>
      </c>
      <c r="M4684" s="11" t="str">
        <f>IF(A4684="","",VLOOKUP(E4684,index!$A$1:$B$6,2,0)*K4684*G4684)</f>
        <v/>
      </c>
      <c r="N4684" s="11" t="str">
        <f>IF(A4684="","",-PMT(G4684*VLOOKUP(E4684,index!$A$1:$B$6,2,0),C4684,F4684,0,0))</f>
        <v/>
      </c>
      <c r="O4684" s="11" t="str">
        <f t="shared" si="457"/>
        <v/>
      </c>
      <c r="P4684" s="11" t="str">
        <f t="shared" si="458"/>
        <v/>
      </c>
    </row>
    <row r="4685" spans="1:16" x14ac:dyDescent="0.25">
      <c r="A4685" s="9" t="str">
        <f>IF(A4684="","",IF(B4684&lt;C4684,A4684,IF(A4684=MAX('entry data'!$B$8:$B$507),"",A4684+1)))</f>
        <v/>
      </c>
      <c r="B4685" s="9" t="str">
        <f t="shared" si="453"/>
        <v/>
      </c>
      <c r="C4685" s="9" t="str">
        <f>IF(ISERROR(VLOOKUP(A4685,'entry data'!B:G,6,0)),"",VLOOKUP(A4685,'entry data'!B:G,6,0))</f>
        <v/>
      </c>
      <c r="D4685" s="9" t="str">
        <f>IF(ISERROR(VLOOKUP(A4685,'entry data'!B:C,2,0)),"",VLOOKUP(A4685,'entry data'!B:C,2,0))</f>
        <v/>
      </c>
      <c r="E4685" s="9" t="str">
        <f>IF(ISERROR(VLOOKUP(A4685,'entry data'!B:E,4,0)),"",VLOOKUP(A4685,'entry data'!B:E,4,0))</f>
        <v/>
      </c>
      <c r="F4685" s="11" t="str">
        <f>IF(A4685="","",IF(ISERROR(VLOOKUP(A4685,'entry data'!B:F,5,0)),"",VLOOKUP(A4685,'entry data'!B:F,5,0)))</f>
        <v/>
      </c>
      <c r="G4685" s="12" t="str">
        <f>IF(A4685="","",IF(ISERROR(VLOOKUP(A4685,'entry data'!B:I,8,0)),"",VLOOKUP(A4685,'entry data'!B:I,7,0)))</f>
        <v/>
      </c>
      <c r="H4685" s="13" t="str">
        <f>IF(A4685="","",IF(B4685=1,VLOOKUP(A4685,'entry data'!B:D,3,0),I4684))</f>
        <v/>
      </c>
      <c r="I4685" s="14" t="str">
        <f>IF(A4685="","",IF(E4685="weekly",7,IF(E4685="fortnightly",14,IF(E4685="monthly",DATE(IF(MONTH(H4685)=12,YEAR(H4685)+1,YEAR(H4685)),VLOOKUP(MONTH(H4685),index!$D$2:$G$13,2,0),DAY(H4685)),
IF(E4685="quarterly",DATE(IF(MONTH(H4685)&gt;=10,YEAR(H4685)+1,YEAR(H4685)),VLOOKUP(MONTH(H4685),index!$D$2:$G$13,3,0),DAY(H4685)),
IF(E4685="halfyearly",DATE(IF(MONTH(H4685)&gt;=7,YEAR(H4685)+1,YEAR(H4685)),VLOOKUP(MONTH(H4685),index!$D$2:$G$13,4,0),DAY(H4685)),
DATE(YEAR(H4685)+1,MONTH(H4685),DAY(H4685)))))-H4685))+H4685)</f>
        <v/>
      </c>
      <c r="J4685" s="9" t="str">
        <f t="shared" si="454"/>
        <v/>
      </c>
      <c r="K4685" s="11" t="str">
        <f t="shared" si="455"/>
        <v/>
      </c>
      <c r="L4685" s="11" t="str">
        <f t="shared" si="456"/>
        <v/>
      </c>
      <c r="M4685" s="11" t="str">
        <f>IF(A4685="","",VLOOKUP(E4685,index!$A$1:$B$6,2,0)*K4685*G4685)</f>
        <v/>
      </c>
      <c r="N4685" s="11" t="str">
        <f>IF(A4685="","",-PMT(G4685*VLOOKUP(E4685,index!$A$1:$B$6,2,0),C4685,F4685,0,0))</f>
        <v/>
      </c>
      <c r="O4685" s="11" t="str">
        <f t="shared" si="457"/>
        <v/>
      </c>
      <c r="P4685" s="11" t="str">
        <f t="shared" si="458"/>
        <v/>
      </c>
    </row>
    <row r="4686" spans="1:16" x14ac:dyDescent="0.25">
      <c r="A4686" s="9" t="str">
        <f>IF(A4685="","",IF(B4685&lt;C4685,A4685,IF(A4685=MAX('entry data'!$B$8:$B$507),"",A4685+1)))</f>
        <v/>
      </c>
      <c r="B4686" s="9" t="str">
        <f t="shared" si="453"/>
        <v/>
      </c>
      <c r="C4686" s="9" t="str">
        <f>IF(ISERROR(VLOOKUP(A4686,'entry data'!B:G,6,0)),"",VLOOKUP(A4686,'entry data'!B:G,6,0))</f>
        <v/>
      </c>
      <c r="D4686" s="9" t="str">
        <f>IF(ISERROR(VLOOKUP(A4686,'entry data'!B:C,2,0)),"",VLOOKUP(A4686,'entry data'!B:C,2,0))</f>
        <v/>
      </c>
      <c r="E4686" s="9" t="str">
        <f>IF(ISERROR(VLOOKUP(A4686,'entry data'!B:E,4,0)),"",VLOOKUP(A4686,'entry data'!B:E,4,0))</f>
        <v/>
      </c>
      <c r="F4686" s="11" t="str">
        <f>IF(A4686="","",IF(ISERROR(VLOOKUP(A4686,'entry data'!B:F,5,0)),"",VLOOKUP(A4686,'entry data'!B:F,5,0)))</f>
        <v/>
      </c>
      <c r="G4686" s="12" t="str">
        <f>IF(A4686="","",IF(ISERROR(VLOOKUP(A4686,'entry data'!B:I,8,0)),"",VLOOKUP(A4686,'entry data'!B:I,7,0)))</f>
        <v/>
      </c>
      <c r="H4686" s="13" t="str">
        <f>IF(A4686="","",IF(B4686=1,VLOOKUP(A4686,'entry data'!B:D,3,0),I4685))</f>
        <v/>
      </c>
      <c r="I4686" s="14" t="str">
        <f>IF(A4686="","",IF(E4686="weekly",7,IF(E4686="fortnightly",14,IF(E4686="monthly",DATE(IF(MONTH(H4686)=12,YEAR(H4686)+1,YEAR(H4686)),VLOOKUP(MONTH(H4686),index!$D$2:$G$13,2,0),DAY(H4686)),
IF(E4686="quarterly",DATE(IF(MONTH(H4686)&gt;=10,YEAR(H4686)+1,YEAR(H4686)),VLOOKUP(MONTH(H4686),index!$D$2:$G$13,3,0),DAY(H4686)),
IF(E4686="halfyearly",DATE(IF(MONTH(H4686)&gt;=7,YEAR(H4686)+1,YEAR(H4686)),VLOOKUP(MONTH(H4686),index!$D$2:$G$13,4,0),DAY(H4686)),
DATE(YEAR(H4686)+1,MONTH(H4686),DAY(H4686)))))-H4686))+H4686)</f>
        <v/>
      </c>
      <c r="J4686" s="9" t="str">
        <f t="shared" si="454"/>
        <v/>
      </c>
      <c r="K4686" s="11" t="str">
        <f t="shared" si="455"/>
        <v/>
      </c>
      <c r="L4686" s="11" t="str">
        <f t="shared" si="456"/>
        <v/>
      </c>
      <c r="M4686" s="11" t="str">
        <f>IF(A4686="","",VLOOKUP(E4686,index!$A$1:$B$6,2,0)*K4686*G4686)</f>
        <v/>
      </c>
      <c r="N4686" s="11" t="str">
        <f>IF(A4686="","",-PMT(G4686*VLOOKUP(E4686,index!$A$1:$B$6,2,0),C4686,F4686,0,0))</f>
        <v/>
      </c>
      <c r="O4686" s="11" t="str">
        <f t="shared" si="457"/>
        <v/>
      </c>
      <c r="P4686" s="11" t="str">
        <f t="shared" si="458"/>
        <v/>
      </c>
    </row>
    <row r="4687" spans="1:16" x14ac:dyDescent="0.25">
      <c r="A4687" s="9" t="str">
        <f>IF(A4686="","",IF(B4686&lt;C4686,A4686,IF(A4686=MAX('entry data'!$B$8:$B$507),"",A4686+1)))</f>
        <v/>
      </c>
      <c r="B4687" s="9" t="str">
        <f t="shared" si="453"/>
        <v/>
      </c>
      <c r="C4687" s="9" t="str">
        <f>IF(ISERROR(VLOOKUP(A4687,'entry data'!B:G,6,0)),"",VLOOKUP(A4687,'entry data'!B:G,6,0))</f>
        <v/>
      </c>
      <c r="D4687" s="9" t="str">
        <f>IF(ISERROR(VLOOKUP(A4687,'entry data'!B:C,2,0)),"",VLOOKUP(A4687,'entry data'!B:C,2,0))</f>
        <v/>
      </c>
      <c r="E4687" s="9" t="str">
        <f>IF(ISERROR(VLOOKUP(A4687,'entry data'!B:E,4,0)),"",VLOOKUP(A4687,'entry data'!B:E,4,0))</f>
        <v/>
      </c>
      <c r="F4687" s="11" t="str">
        <f>IF(A4687="","",IF(ISERROR(VLOOKUP(A4687,'entry data'!B:F,5,0)),"",VLOOKUP(A4687,'entry data'!B:F,5,0)))</f>
        <v/>
      </c>
      <c r="G4687" s="12" t="str">
        <f>IF(A4687="","",IF(ISERROR(VLOOKUP(A4687,'entry data'!B:I,8,0)),"",VLOOKUP(A4687,'entry data'!B:I,7,0)))</f>
        <v/>
      </c>
      <c r="H4687" s="13" t="str">
        <f>IF(A4687="","",IF(B4687=1,VLOOKUP(A4687,'entry data'!B:D,3,0),I4686))</f>
        <v/>
      </c>
      <c r="I4687" s="14" t="str">
        <f>IF(A4687="","",IF(E4687="weekly",7,IF(E4687="fortnightly",14,IF(E4687="monthly",DATE(IF(MONTH(H4687)=12,YEAR(H4687)+1,YEAR(H4687)),VLOOKUP(MONTH(H4687),index!$D$2:$G$13,2,0),DAY(H4687)),
IF(E4687="quarterly",DATE(IF(MONTH(H4687)&gt;=10,YEAR(H4687)+1,YEAR(H4687)),VLOOKUP(MONTH(H4687),index!$D$2:$G$13,3,0),DAY(H4687)),
IF(E4687="halfyearly",DATE(IF(MONTH(H4687)&gt;=7,YEAR(H4687)+1,YEAR(H4687)),VLOOKUP(MONTH(H4687),index!$D$2:$G$13,4,0),DAY(H4687)),
DATE(YEAR(H4687)+1,MONTH(H4687),DAY(H4687)))))-H4687))+H4687)</f>
        <v/>
      </c>
      <c r="J4687" s="9" t="str">
        <f t="shared" si="454"/>
        <v/>
      </c>
      <c r="K4687" s="11" t="str">
        <f t="shared" si="455"/>
        <v/>
      </c>
      <c r="L4687" s="11" t="str">
        <f t="shared" si="456"/>
        <v/>
      </c>
      <c r="M4687" s="11" t="str">
        <f>IF(A4687="","",VLOOKUP(E4687,index!$A$1:$B$6,2,0)*K4687*G4687)</f>
        <v/>
      </c>
      <c r="N4687" s="11" t="str">
        <f>IF(A4687="","",-PMT(G4687*VLOOKUP(E4687,index!$A$1:$B$6,2,0),C4687,F4687,0,0))</f>
        <v/>
      </c>
      <c r="O4687" s="11" t="str">
        <f t="shared" si="457"/>
        <v/>
      </c>
      <c r="P4687" s="11" t="str">
        <f t="shared" si="458"/>
        <v/>
      </c>
    </row>
    <row r="4688" spans="1:16" x14ac:dyDescent="0.25">
      <c r="A4688" s="9" t="str">
        <f>IF(A4687="","",IF(B4687&lt;C4687,A4687,IF(A4687=MAX('entry data'!$B$8:$B$507),"",A4687+1)))</f>
        <v/>
      </c>
      <c r="B4688" s="9" t="str">
        <f t="shared" si="453"/>
        <v/>
      </c>
      <c r="C4688" s="9" t="str">
        <f>IF(ISERROR(VLOOKUP(A4688,'entry data'!B:G,6,0)),"",VLOOKUP(A4688,'entry data'!B:G,6,0))</f>
        <v/>
      </c>
      <c r="D4688" s="9" t="str">
        <f>IF(ISERROR(VLOOKUP(A4688,'entry data'!B:C,2,0)),"",VLOOKUP(A4688,'entry data'!B:C,2,0))</f>
        <v/>
      </c>
      <c r="E4688" s="9" t="str">
        <f>IF(ISERROR(VLOOKUP(A4688,'entry data'!B:E,4,0)),"",VLOOKUP(A4688,'entry data'!B:E,4,0))</f>
        <v/>
      </c>
      <c r="F4688" s="11" t="str">
        <f>IF(A4688="","",IF(ISERROR(VLOOKUP(A4688,'entry data'!B:F,5,0)),"",VLOOKUP(A4688,'entry data'!B:F,5,0)))</f>
        <v/>
      </c>
      <c r="G4688" s="12" t="str">
        <f>IF(A4688="","",IF(ISERROR(VLOOKUP(A4688,'entry data'!B:I,8,0)),"",VLOOKUP(A4688,'entry data'!B:I,7,0)))</f>
        <v/>
      </c>
      <c r="H4688" s="13" t="str">
        <f>IF(A4688="","",IF(B4688=1,VLOOKUP(A4688,'entry data'!B:D,3,0),I4687))</f>
        <v/>
      </c>
      <c r="I4688" s="14" t="str">
        <f>IF(A4688="","",IF(E4688="weekly",7,IF(E4688="fortnightly",14,IF(E4688="monthly",DATE(IF(MONTH(H4688)=12,YEAR(H4688)+1,YEAR(H4688)),VLOOKUP(MONTH(H4688),index!$D$2:$G$13,2,0),DAY(H4688)),
IF(E4688="quarterly",DATE(IF(MONTH(H4688)&gt;=10,YEAR(H4688)+1,YEAR(H4688)),VLOOKUP(MONTH(H4688),index!$D$2:$G$13,3,0),DAY(H4688)),
IF(E4688="halfyearly",DATE(IF(MONTH(H4688)&gt;=7,YEAR(H4688)+1,YEAR(H4688)),VLOOKUP(MONTH(H4688),index!$D$2:$G$13,4,0),DAY(H4688)),
DATE(YEAR(H4688)+1,MONTH(H4688),DAY(H4688)))))-H4688))+H4688)</f>
        <v/>
      </c>
      <c r="J4688" s="9" t="str">
        <f t="shared" si="454"/>
        <v/>
      </c>
      <c r="K4688" s="11" t="str">
        <f t="shared" si="455"/>
        <v/>
      </c>
      <c r="L4688" s="11" t="str">
        <f t="shared" si="456"/>
        <v/>
      </c>
      <c r="M4688" s="11" t="str">
        <f>IF(A4688="","",VLOOKUP(E4688,index!$A$1:$B$6,2,0)*K4688*G4688)</f>
        <v/>
      </c>
      <c r="N4688" s="11" t="str">
        <f>IF(A4688="","",-PMT(G4688*VLOOKUP(E4688,index!$A$1:$B$6,2,0),C4688,F4688,0,0))</f>
        <v/>
      </c>
      <c r="O4688" s="11" t="str">
        <f t="shared" si="457"/>
        <v/>
      </c>
      <c r="P4688" s="11" t="str">
        <f t="shared" si="458"/>
        <v/>
      </c>
    </row>
    <row r="4689" spans="1:16" x14ac:dyDescent="0.25">
      <c r="A4689" s="9" t="str">
        <f>IF(A4688="","",IF(B4688&lt;C4688,A4688,IF(A4688=MAX('entry data'!$B$8:$B$507),"",A4688+1)))</f>
        <v/>
      </c>
      <c r="B4689" s="9" t="str">
        <f t="shared" si="453"/>
        <v/>
      </c>
      <c r="C4689" s="9" t="str">
        <f>IF(ISERROR(VLOOKUP(A4689,'entry data'!B:G,6,0)),"",VLOOKUP(A4689,'entry data'!B:G,6,0))</f>
        <v/>
      </c>
      <c r="D4689" s="9" t="str">
        <f>IF(ISERROR(VLOOKUP(A4689,'entry data'!B:C,2,0)),"",VLOOKUP(A4689,'entry data'!B:C,2,0))</f>
        <v/>
      </c>
      <c r="E4689" s="9" t="str">
        <f>IF(ISERROR(VLOOKUP(A4689,'entry data'!B:E,4,0)),"",VLOOKUP(A4689,'entry data'!B:E,4,0))</f>
        <v/>
      </c>
      <c r="F4689" s="11" t="str">
        <f>IF(A4689="","",IF(ISERROR(VLOOKUP(A4689,'entry data'!B:F,5,0)),"",VLOOKUP(A4689,'entry data'!B:F,5,0)))</f>
        <v/>
      </c>
      <c r="G4689" s="12" t="str">
        <f>IF(A4689="","",IF(ISERROR(VLOOKUP(A4689,'entry data'!B:I,8,0)),"",VLOOKUP(A4689,'entry data'!B:I,7,0)))</f>
        <v/>
      </c>
      <c r="H4689" s="13" t="str">
        <f>IF(A4689="","",IF(B4689=1,VLOOKUP(A4689,'entry data'!B:D,3,0),I4688))</f>
        <v/>
      </c>
      <c r="I4689" s="14" t="str">
        <f>IF(A4689="","",IF(E4689="weekly",7,IF(E4689="fortnightly",14,IF(E4689="monthly",DATE(IF(MONTH(H4689)=12,YEAR(H4689)+1,YEAR(H4689)),VLOOKUP(MONTH(H4689),index!$D$2:$G$13,2,0),DAY(H4689)),
IF(E4689="quarterly",DATE(IF(MONTH(H4689)&gt;=10,YEAR(H4689)+1,YEAR(H4689)),VLOOKUP(MONTH(H4689),index!$D$2:$G$13,3,0),DAY(H4689)),
IF(E4689="halfyearly",DATE(IF(MONTH(H4689)&gt;=7,YEAR(H4689)+1,YEAR(H4689)),VLOOKUP(MONTH(H4689),index!$D$2:$G$13,4,0),DAY(H4689)),
DATE(YEAR(H4689)+1,MONTH(H4689),DAY(H4689)))))-H4689))+H4689)</f>
        <v/>
      </c>
      <c r="J4689" s="9" t="str">
        <f t="shared" si="454"/>
        <v/>
      </c>
      <c r="K4689" s="11" t="str">
        <f t="shared" si="455"/>
        <v/>
      </c>
      <c r="L4689" s="11" t="str">
        <f t="shared" si="456"/>
        <v/>
      </c>
      <c r="M4689" s="11" t="str">
        <f>IF(A4689="","",VLOOKUP(E4689,index!$A$1:$B$6,2,0)*K4689*G4689)</f>
        <v/>
      </c>
      <c r="N4689" s="11" t="str">
        <f>IF(A4689="","",-PMT(G4689*VLOOKUP(E4689,index!$A$1:$B$6,2,0),C4689,F4689,0,0))</f>
        <v/>
      </c>
      <c r="O4689" s="11" t="str">
        <f t="shared" si="457"/>
        <v/>
      </c>
      <c r="P4689" s="11" t="str">
        <f t="shared" si="458"/>
        <v/>
      </c>
    </row>
    <row r="4690" spans="1:16" x14ac:dyDescent="0.25">
      <c r="A4690" s="9" t="str">
        <f>IF(A4689="","",IF(B4689&lt;C4689,A4689,IF(A4689=MAX('entry data'!$B$8:$B$507),"",A4689+1)))</f>
        <v/>
      </c>
      <c r="B4690" s="9" t="str">
        <f t="shared" si="453"/>
        <v/>
      </c>
      <c r="C4690" s="9" t="str">
        <f>IF(ISERROR(VLOOKUP(A4690,'entry data'!B:G,6,0)),"",VLOOKUP(A4690,'entry data'!B:G,6,0))</f>
        <v/>
      </c>
      <c r="D4690" s="9" t="str">
        <f>IF(ISERROR(VLOOKUP(A4690,'entry data'!B:C,2,0)),"",VLOOKUP(A4690,'entry data'!B:C,2,0))</f>
        <v/>
      </c>
      <c r="E4690" s="9" t="str">
        <f>IF(ISERROR(VLOOKUP(A4690,'entry data'!B:E,4,0)),"",VLOOKUP(A4690,'entry data'!B:E,4,0))</f>
        <v/>
      </c>
      <c r="F4690" s="11" t="str">
        <f>IF(A4690="","",IF(ISERROR(VLOOKUP(A4690,'entry data'!B:F,5,0)),"",VLOOKUP(A4690,'entry data'!B:F,5,0)))</f>
        <v/>
      </c>
      <c r="G4690" s="12" t="str">
        <f>IF(A4690="","",IF(ISERROR(VLOOKUP(A4690,'entry data'!B:I,8,0)),"",VLOOKUP(A4690,'entry data'!B:I,7,0)))</f>
        <v/>
      </c>
      <c r="H4690" s="13" t="str">
        <f>IF(A4690="","",IF(B4690=1,VLOOKUP(A4690,'entry data'!B:D,3,0),I4689))</f>
        <v/>
      </c>
      <c r="I4690" s="14" t="str">
        <f>IF(A4690="","",IF(E4690="weekly",7,IF(E4690="fortnightly",14,IF(E4690="monthly",DATE(IF(MONTH(H4690)=12,YEAR(H4690)+1,YEAR(H4690)),VLOOKUP(MONTH(H4690),index!$D$2:$G$13,2,0),DAY(H4690)),
IF(E4690="quarterly",DATE(IF(MONTH(H4690)&gt;=10,YEAR(H4690)+1,YEAR(H4690)),VLOOKUP(MONTH(H4690),index!$D$2:$G$13,3,0),DAY(H4690)),
IF(E4690="halfyearly",DATE(IF(MONTH(H4690)&gt;=7,YEAR(H4690)+1,YEAR(H4690)),VLOOKUP(MONTH(H4690),index!$D$2:$G$13,4,0),DAY(H4690)),
DATE(YEAR(H4690)+1,MONTH(H4690),DAY(H4690)))))-H4690))+H4690)</f>
        <v/>
      </c>
      <c r="J4690" s="9" t="str">
        <f t="shared" si="454"/>
        <v/>
      </c>
      <c r="K4690" s="11" t="str">
        <f t="shared" si="455"/>
        <v/>
      </c>
      <c r="L4690" s="11" t="str">
        <f t="shared" si="456"/>
        <v/>
      </c>
      <c r="M4690" s="11" t="str">
        <f>IF(A4690="","",VLOOKUP(E4690,index!$A$1:$B$6,2,0)*K4690*G4690)</f>
        <v/>
      </c>
      <c r="N4690" s="11" t="str">
        <f>IF(A4690="","",-PMT(G4690*VLOOKUP(E4690,index!$A$1:$B$6,2,0),C4690,F4690,0,0))</f>
        <v/>
      </c>
      <c r="O4690" s="11" t="str">
        <f t="shared" si="457"/>
        <v/>
      </c>
      <c r="P4690" s="11" t="str">
        <f t="shared" si="458"/>
        <v/>
      </c>
    </row>
    <row r="4691" spans="1:16" x14ac:dyDescent="0.25">
      <c r="A4691" s="9" t="str">
        <f>IF(A4690="","",IF(B4690&lt;C4690,A4690,IF(A4690=MAX('entry data'!$B$8:$B$507),"",A4690+1)))</f>
        <v/>
      </c>
      <c r="B4691" s="9" t="str">
        <f t="shared" si="453"/>
        <v/>
      </c>
      <c r="C4691" s="9" t="str">
        <f>IF(ISERROR(VLOOKUP(A4691,'entry data'!B:G,6,0)),"",VLOOKUP(A4691,'entry data'!B:G,6,0))</f>
        <v/>
      </c>
      <c r="D4691" s="9" t="str">
        <f>IF(ISERROR(VLOOKUP(A4691,'entry data'!B:C,2,0)),"",VLOOKUP(A4691,'entry data'!B:C,2,0))</f>
        <v/>
      </c>
      <c r="E4691" s="9" t="str">
        <f>IF(ISERROR(VLOOKUP(A4691,'entry data'!B:E,4,0)),"",VLOOKUP(A4691,'entry data'!B:E,4,0))</f>
        <v/>
      </c>
      <c r="F4691" s="11" t="str">
        <f>IF(A4691="","",IF(ISERROR(VLOOKUP(A4691,'entry data'!B:F,5,0)),"",VLOOKUP(A4691,'entry data'!B:F,5,0)))</f>
        <v/>
      </c>
      <c r="G4691" s="12" t="str">
        <f>IF(A4691="","",IF(ISERROR(VLOOKUP(A4691,'entry data'!B:I,8,0)),"",VLOOKUP(A4691,'entry data'!B:I,7,0)))</f>
        <v/>
      </c>
      <c r="H4691" s="13" t="str">
        <f>IF(A4691="","",IF(B4691=1,VLOOKUP(A4691,'entry data'!B:D,3,0),I4690))</f>
        <v/>
      </c>
      <c r="I4691" s="14" t="str">
        <f>IF(A4691="","",IF(E4691="weekly",7,IF(E4691="fortnightly",14,IF(E4691="monthly",DATE(IF(MONTH(H4691)=12,YEAR(H4691)+1,YEAR(H4691)),VLOOKUP(MONTH(H4691),index!$D$2:$G$13,2,0),DAY(H4691)),
IF(E4691="quarterly",DATE(IF(MONTH(H4691)&gt;=10,YEAR(H4691)+1,YEAR(H4691)),VLOOKUP(MONTH(H4691),index!$D$2:$G$13,3,0),DAY(H4691)),
IF(E4691="halfyearly",DATE(IF(MONTH(H4691)&gt;=7,YEAR(H4691)+1,YEAR(H4691)),VLOOKUP(MONTH(H4691),index!$D$2:$G$13,4,0),DAY(H4691)),
DATE(YEAR(H4691)+1,MONTH(H4691),DAY(H4691)))))-H4691))+H4691)</f>
        <v/>
      </c>
      <c r="J4691" s="9" t="str">
        <f t="shared" si="454"/>
        <v/>
      </c>
      <c r="K4691" s="11" t="str">
        <f t="shared" si="455"/>
        <v/>
      </c>
      <c r="L4691" s="11" t="str">
        <f t="shared" si="456"/>
        <v/>
      </c>
      <c r="M4691" s="11" t="str">
        <f>IF(A4691="","",VLOOKUP(E4691,index!$A$1:$B$6,2,0)*K4691*G4691)</f>
        <v/>
      </c>
      <c r="N4691" s="11" t="str">
        <f>IF(A4691="","",-PMT(G4691*VLOOKUP(E4691,index!$A$1:$B$6,2,0),C4691,F4691,0,0))</f>
        <v/>
      </c>
      <c r="O4691" s="11" t="str">
        <f t="shared" si="457"/>
        <v/>
      </c>
      <c r="P4691" s="11" t="str">
        <f t="shared" si="458"/>
        <v/>
      </c>
    </row>
    <row r="4692" spans="1:16" x14ac:dyDescent="0.25">
      <c r="A4692" s="9" t="str">
        <f>IF(A4691="","",IF(B4691&lt;C4691,A4691,IF(A4691=MAX('entry data'!$B$8:$B$507),"",A4691+1)))</f>
        <v/>
      </c>
      <c r="B4692" s="9" t="str">
        <f t="shared" si="453"/>
        <v/>
      </c>
      <c r="C4692" s="9" t="str">
        <f>IF(ISERROR(VLOOKUP(A4692,'entry data'!B:G,6,0)),"",VLOOKUP(A4692,'entry data'!B:G,6,0))</f>
        <v/>
      </c>
      <c r="D4692" s="9" t="str">
        <f>IF(ISERROR(VLOOKUP(A4692,'entry data'!B:C,2,0)),"",VLOOKUP(A4692,'entry data'!B:C,2,0))</f>
        <v/>
      </c>
      <c r="E4692" s="9" t="str">
        <f>IF(ISERROR(VLOOKUP(A4692,'entry data'!B:E,4,0)),"",VLOOKUP(A4692,'entry data'!B:E,4,0))</f>
        <v/>
      </c>
      <c r="F4692" s="11" t="str">
        <f>IF(A4692="","",IF(ISERROR(VLOOKUP(A4692,'entry data'!B:F,5,0)),"",VLOOKUP(A4692,'entry data'!B:F,5,0)))</f>
        <v/>
      </c>
      <c r="G4692" s="12" t="str">
        <f>IF(A4692="","",IF(ISERROR(VLOOKUP(A4692,'entry data'!B:I,8,0)),"",VLOOKUP(A4692,'entry data'!B:I,7,0)))</f>
        <v/>
      </c>
      <c r="H4692" s="13" t="str">
        <f>IF(A4692="","",IF(B4692=1,VLOOKUP(A4692,'entry data'!B:D,3,0),I4691))</f>
        <v/>
      </c>
      <c r="I4692" s="14" t="str">
        <f>IF(A4692="","",IF(E4692="weekly",7,IF(E4692="fortnightly",14,IF(E4692="monthly",DATE(IF(MONTH(H4692)=12,YEAR(H4692)+1,YEAR(H4692)),VLOOKUP(MONTH(H4692),index!$D$2:$G$13,2,0),DAY(H4692)),
IF(E4692="quarterly",DATE(IF(MONTH(H4692)&gt;=10,YEAR(H4692)+1,YEAR(H4692)),VLOOKUP(MONTH(H4692),index!$D$2:$G$13,3,0),DAY(H4692)),
IF(E4692="halfyearly",DATE(IF(MONTH(H4692)&gt;=7,YEAR(H4692)+1,YEAR(H4692)),VLOOKUP(MONTH(H4692),index!$D$2:$G$13,4,0),DAY(H4692)),
DATE(YEAR(H4692)+1,MONTH(H4692),DAY(H4692)))))-H4692))+H4692)</f>
        <v/>
      </c>
      <c r="J4692" s="9" t="str">
        <f t="shared" si="454"/>
        <v/>
      </c>
      <c r="K4692" s="11" t="str">
        <f t="shared" si="455"/>
        <v/>
      </c>
      <c r="L4692" s="11" t="str">
        <f t="shared" si="456"/>
        <v/>
      </c>
      <c r="M4692" s="11" t="str">
        <f>IF(A4692="","",VLOOKUP(E4692,index!$A$1:$B$6,2,0)*K4692*G4692)</f>
        <v/>
      </c>
      <c r="N4692" s="11" t="str">
        <f>IF(A4692="","",-PMT(G4692*VLOOKUP(E4692,index!$A$1:$B$6,2,0),C4692,F4692,0,0))</f>
        <v/>
      </c>
      <c r="O4692" s="11" t="str">
        <f t="shared" si="457"/>
        <v/>
      </c>
      <c r="P4692" s="11" t="str">
        <f t="shared" si="458"/>
        <v/>
      </c>
    </row>
    <row r="4693" spans="1:16" x14ac:dyDescent="0.25">
      <c r="A4693" s="9" t="str">
        <f>IF(A4692="","",IF(B4692&lt;C4692,A4692,IF(A4692=MAX('entry data'!$B$8:$B$507),"",A4692+1)))</f>
        <v/>
      </c>
      <c r="B4693" s="9" t="str">
        <f t="shared" si="453"/>
        <v/>
      </c>
      <c r="C4693" s="9" t="str">
        <f>IF(ISERROR(VLOOKUP(A4693,'entry data'!B:G,6,0)),"",VLOOKUP(A4693,'entry data'!B:G,6,0))</f>
        <v/>
      </c>
      <c r="D4693" s="9" t="str">
        <f>IF(ISERROR(VLOOKUP(A4693,'entry data'!B:C,2,0)),"",VLOOKUP(A4693,'entry data'!B:C,2,0))</f>
        <v/>
      </c>
      <c r="E4693" s="9" t="str">
        <f>IF(ISERROR(VLOOKUP(A4693,'entry data'!B:E,4,0)),"",VLOOKUP(A4693,'entry data'!B:E,4,0))</f>
        <v/>
      </c>
      <c r="F4693" s="11" t="str">
        <f>IF(A4693="","",IF(ISERROR(VLOOKUP(A4693,'entry data'!B:F,5,0)),"",VLOOKUP(A4693,'entry data'!B:F,5,0)))</f>
        <v/>
      </c>
      <c r="G4693" s="12" t="str">
        <f>IF(A4693="","",IF(ISERROR(VLOOKUP(A4693,'entry data'!B:I,8,0)),"",VLOOKUP(A4693,'entry data'!B:I,7,0)))</f>
        <v/>
      </c>
      <c r="H4693" s="13" t="str">
        <f>IF(A4693="","",IF(B4693=1,VLOOKUP(A4693,'entry data'!B:D,3,0),I4692))</f>
        <v/>
      </c>
      <c r="I4693" s="14" t="str">
        <f>IF(A4693="","",IF(E4693="weekly",7,IF(E4693="fortnightly",14,IF(E4693="monthly",DATE(IF(MONTH(H4693)=12,YEAR(H4693)+1,YEAR(H4693)),VLOOKUP(MONTH(H4693),index!$D$2:$G$13,2,0),DAY(H4693)),
IF(E4693="quarterly",DATE(IF(MONTH(H4693)&gt;=10,YEAR(H4693)+1,YEAR(H4693)),VLOOKUP(MONTH(H4693),index!$D$2:$G$13,3,0),DAY(H4693)),
IF(E4693="halfyearly",DATE(IF(MONTH(H4693)&gt;=7,YEAR(H4693)+1,YEAR(H4693)),VLOOKUP(MONTH(H4693),index!$D$2:$G$13,4,0),DAY(H4693)),
DATE(YEAR(H4693)+1,MONTH(H4693),DAY(H4693)))))-H4693))+H4693)</f>
        <v/>
      </c>
      <c r="J4693" s="9" t="str">
        <f t="shared" si="454"/>
        <v/>
      </c>
      <c r="K4693" s="11" t="str">
        <f t="shared" si="455"/>
        <v/>
      </c>
      <c r="L4693" s="11" t="str">
        <f t="shared" si="456"/>
        <v/>
      </c>
      <c r="M4693" s="11" t="str">
        <f>IF(A4693="","",VLOOKUP(E4693,index!$A$1:$B$6,2,0)*K4693*G4693)</f>
        <v/>
      </c>
      <c r="N4693" s="11" t="str">
        <f>IF(A4693="","",-PMT(G4693*VLOOKUP(E4693,index!$A$1:$B$6,2,0),C4693,F4693,0,0))</f>
        <v/>
      </c>
      <c r="O4693" s="11" t="str">
        <f t="shared" si="457"/>
        <v/>
      </c>
      <c r="P4693" s="11" t="str">
        <f t="shared" si="458"/>
        <v/>
      </c>
    </row>
    <row r="4694" spans="1:16" x14ac:dyDescent="0.25">
      <c r="A4694" s="9" t="str">
        <f>IF(A4693="","",IF(B4693&lt;C4693,A4693,IF(A4693=MAX('entry data'!$B$8:$B$507),"",A4693+1)))</f>
        <v/>
      </c>
      <c r="B4694" s="9" t="str">
        <f t="shared" si="453"/>
        <v/>
      </c>
      <c r="C4694" s="9" t="str">
        <f>IF(ISERROR(VLOOKUP(A4694,'entry data'!B:G,6,0)),"",VLOOKUP(A4694,'entry data'!B:G,6,0))</f>
        <v/>
      </c>
      <c r="D4694" s="9" t="str">
        <f>IF(ISERROR(VLOOKUP(A4694,'entry data'!B:C,2,0)),"",VLOOKUP(A4694,'entry data'!B:C,2,0))</f>
        <v/>
      </c>
      <c r="E4694" s="9" t="str">
        <f>IF(ISERROR(VLOOKUP(A4694,'entry data'!B:E,4,0)),"",VLOOKUP(A4694,'entry data'!B:E,4,0))</f>
        <v/>
      </c>
      <c r="F4694" s="11" t="str">
        <f>IF(A4694="","",IF(ISERROR(VLOOKUP(A4694,'entry data'!B:F,5,0)),"",VLOOKUP(A4694,'entry data'!B:F,5,0)))</f>
        <v/>
      </c>
      <c r="G4694" s="12" t="str">
        <f>IF(A4694="","",IF(ISERROR(VLOOKUP(A4694,'entry data'!B:I,8,0)),"",VLOOKUP(A4694,'entry data'!B:I,7,0)))</f>
        <v/>
      </c>
      <c r="H4694" s="13" t="str">
        <f>IF(A4694="","",IF(B4694=1,VLOOKUP(A4694,'entry data'!B:D,3,0),I4693))</f>
        <v/>
      </c>
      <c r="I4694" s="14" t="str">
        <f>IF(A4694="","",IF(E4694="weekly",7,IF(E4694="fortnightly",14,IF(E4694="monthly",DATE(IF(MONTH(H4694)=12,YEAR(H4694)+1,YEAR(H4694)),VLOOKUP(MONTH(H4694),index!$D$2:$G$13,2,0),DAY(H4694)),
IF(E4694="quarterly",DATE(IF(MONTH(H4694)&gt;=10,YEAR(H4694)+1,YEAR(H4694)),VLOOKUP(MONTH(H4694),index!$D$2:$G$13,3,0),DAY(H4694)),
IF(E4694="halfyearly",DATE(IF(MONTH(H4694)&gt;=7,YEAR(H4694)+1,YEAR(H4694)),VLOOKUP(MONTH(H4694),index!$D$2:$G$13,4,0),DAY(H4694)),
DATE(YEAR(H4694)+1,MONTH(H4694),DAY(H4694)))))-H4694))+H4694)</f>
        <v/>
      </c>
      <c r="J4694" s="9" t="str">
        <f t="shared" si="454"/>
        <v/>
      </c>
      <c r="K4694" s="11" t="str">
        <f t="shared" si="455"/>
        <v/>
      </c>
      <c r="L4694" s="11" t="str">
        <f t="shared" si="456"/>
        <v/>
      </c>
      <c r="M4694" s="11" t="str">
        <f>IF(A4694="","",VLOOKUP(E4694,index!$A$1:$B$6,2,0)*K4694*G4694)</f>
        <v/>
      </c>
      <c r="N4694" s="11" t="str">
        <f>IF(A4694="","",-PMT(G4694*VLOOKUP(E4694,index!$A$1:$B$6,2,0),C4694,F4694,0,0))</f>
        <v/>
      </c>
      <c r="O4694" s="11" t="str">
        <f t="shared" si="457"/>
        <v/>
      </c>
      <c r="P4694" s="11" t="str">
        <f t="shared" si="458"/>
        <v/>
      </c>
    </row>
    <row r="4695" spans="1:16" x14ac:dyDescent="0.25">
      <c r="A4695" s="9" t="str">
        <f>IF(A4694="","",IF(B4694&lt;C4694,A4694,IF(A4694=MAX('entry data'!$B$8:$B$507),"",A4694+1)))</f>
        <v/>
      </c>
      <c r="B4695" s="9" t="str">
        <f t="shared" ref="B4695:B4758" si="459">IF(A4695="","",IF(B4694=C4694,1,B4694+1))</f>
        <v/>
      </c>
      <c r="C4695" s="9" t="str">
        <f>IF(ISERROR(VLOOKUP(A4695,'entry data'!B:G,6,0)),"",VLOOKUP(A4695,'entry data'!B:G,6,0))</f>
        <v/>
      </c>
      <c r="D4695" s="9" t="str">
        <f>IF(ISERROR(VLOOKUP(A4695,'entry data'!B:C,2,0)),"",VLOOKUP(A4695,'entry data'!B:C,2,0))</f>
        <v/>
      </c>
      <c r="E4695" s="9" t="str">
        <f>IF(ISERROR(VLOOKUP(A4695,'entry data'!B:E,4,0)),"",VLOOKUP(A4695,'entry data'!B:E,4,0))</f>
        <v/>
      </c>
      <c r="F4695" s="11" t="str">
        <f>IF(A4695="","",IF(ISERROR(VLOOKUP(A4695,'entry data'!B:F,5,0)),"",VLOOKUP(A4695,'entry data'!B:F,5,0)))</f>
        <v/>
      </c>
      <c r="G4695" s="12" t="str">
        <f>IF(A4695="","",IF(ISERROR(VLOOKUP(A4695,'entry data'!B:I,8,0)),"",VLOOKUP(A4695,'entry data'!B:I,7,0)))</f>
        <v/>
      </c>
      <c r="H4695" s="13" t="str">
        <f>IF(A4695="","",IF(B4695=1,VLOOKUP(A4695,'entry data'!B:D,3,0),I4694))</f>
        <v/>
      </c>
      <c r="I4695" s="14" t="str">
        <f>IF(A4695="","",IF(E4695="weekly",7,IF(E4695="fortnightly",14,IF(E4695="monthly",DATE(IF(MONTH(H4695)=12,YEAR(H4695)+1,YEAR(H4695)),VLOOKUP(MONTH(H4695),index!$D$2:$G$13,2,0),DAY(H4695)),
IF(E4695="quarterly",DATE(IF(MONTH(H4695)&gt;=10,YEAR(H4695)+1,YEAR(H4695)),VLOOKUP(MONTH(H4695),index!$D$2:$G$13,3,0),DAY(H4695)),
IF(E4695="halfyearly",DATE(IF(MONTH(H4695)&gt;=7,YEAR(H4695)+1,YEAR(H4695)),VLOOKUP(MONTH(H4695),index!$D$2:$G$13,4,0),DAY(H4695)),
DATE(YEAR(H4695)+1,MONTH(H4695),DAY(H4695)))))-H4695))+H4695)</f>
        <v/>
      </c>
      <c r="J4695" s="9" t="str">
        <f t="shared" ref="J4695:J4758" si="460">IF(A4695="","",IF(MONTH(I4695)&lt;10,YEAR(I4695)&amp;"-0"&amp;MONTH(I4695),YEAR(I4695)&amp;"-"&amp;MONTH(I4695)))</f>
        <v/>
      </c>
      <c r="K4695" s="11" t="str">
        <f t="shared" ref="K4695:K4758" si="461">IF(A4695="","",IF(B4695=1,F4695,O4694))</f>
        <v/>
      </c>
      <c r="L4695" s="11" t="str">
        <f t="shared" ref="L4695:L4758" si="462">IF(A4695="","",N4695-M4695)</f>
        <v/>
      </c>
      <c r="M4695" s="11" t="str">
        <f>IF(A4695="","",VLOOKUP(E4695,index!$A$1:$B$6,2,0)*K4695*G4695)</f>
        <v/>
      </c>
      <c r="N4695" s="11" t="str">
        <f>IF(A4695="","",-PMT(G4695*VLOOKUP(E4695,index!$A$1:$B$6,2,0),C4695,F4695,0,0))</f>
        <v/>
      </c>
      <c r="O4695" s="11" t="str">
        <f t="shared" ref="O4695:O4758" si="463">IF(A4695="","",K4695-L4695)</f>
        <v/>
      </c>
      <c r="P4695" s="11" t="str">
        <f t="shared" si="458"/>
        <v/>
      </c>
    </row>
    <row r="4696" spans="1:16" x14ac:dyDescent="0.25">
      <c r="A4696" s="9" t="str">
        <f>IF(A4695="","",IF(B4695&lt;C4695,A4695,IF(A4695=MAX('entry data'!$B$8:$B$507),"",A4695+1)))</f>
        <v/>
      </c>
      <c r="B4696" s="9" t="str">
        <f t="shared" si="459"/>
        <v/>
      </c>
      <c r="C4696" s="9" t="str">
        <f>IF(ISERROR(VLOOKUP(A4696,'entry data'!B:G,6,0)),"",VLOOKUP(A4696,'entry data'!B:G,6,0))</f>
        <v/>
      </c>
      <c r="D4696" s="9" t="str">
        <f>IF(ISERROR(VLOOKUP(A4696,'entry data'!B:C,2,0)),"",VLOOKUP(A4696,'entry data'!B:C,2,0))</f>
        <v/>
      </c>
      <c r="E4696" s="9" t="str">
        <f>IF(ISERROR(VLOOKUP(A4696,'entry data'!B:E,4,0)),"",VLOOKUP(A4696,'entry data'!B:E,4,0))</f>
        <v/>
      </c>
      <c r="F4696" s="11" t="str">
        <f>IF(A4696="","",IF(ISERROR(VLOOKUP(A4696,'entry data'!B:F,5,0)),"",VLOOKUP(A4696,'entry data'!B:F,5,0)))</f>
        <v/>
      </c>
      <c r="G4696" s="12" t="str">
        <f>IF(A4696="","",IF(ISERROR(VLOOKUP(A4696,'entry data'!B:I,8,0)),"",VLOOKUP(A4696,'entry data'!B:I,7,0)))</f>
        <v/>
      </c>
      <c r="H4696" s="13" t="str">
        <f>IF(A4696="","",IF(B4696=1,VLOOKUP(A4696,'entry data'!B:D,3,0),I4695))</f>
        <v/>
      </c>
      <c r="I4696" s="14" t="str">
        <f>IF(A4696="","",IF(E4696="weekly",7,IF(E4696="fortnightly",14,IF(E4696="monthly",DATE(IF(MONTH(H4696)=12,YEAR(H4696)+1,YEAR(H4696)),VLOOKUP(MONTH(H4696),index!$D$2:$G$13,2,0),DAY(H4696)),
IF(E4696="quarterly",DATE(IF(MONTH(H4696)&gt;=10,YEAR(H4696)+1,YEAR(H4696)),VLOOKUP(MONTH(H4696),index!$D$2:$G$13,3,0),DAY(H4696)),
IF(E4696="halfyearly",DATE(IF(MONTH(H4696)&gt;=7,YEAR(H4696)+1,YEAR(H4696)),VLOOKUP(MONTH(H4696),index!$D$2:$G$13,4,0),DAY(H4696)),
DATE(YEAR(H4696)+1,MONTH(H4696),DAY(H4696)))))-H4696))+H4696)</f>
        <v/>
      </c>
      <c r="J4696" s="9" t="str">
        <f t="shared" si="460"/>
        <v/>
      </c>
      <c r="K4696" s="11" t="str">
        <f t="shared" si="461"/>
        <v/>
      </c>
      <c r="L4696" s="11" t="str">
        <f t="shared" si="462"/>
        <v/>
      </c>
      <c r="M4696" s="11" t="str">
        <f>IF(A4696="","",VLOOKUP(E4696,index!$A$1:$B$6,2,0)*K4696*G4696)</f>
        <v/>
      </c>
      <c r="N4696" s="11" t="str">
        <f>IF(A4696="","",-PMT(G4696*VLOOKUP(E4696,index!$A$1:$B$6,2,0),C4696,F4696,0,0))</f>
        <v/>
      </c>
      <c r="O4696" s="11" t="str">
        <f t="shared" si="463"/>
        <v/>
      </c>
      <c r="P4696" s="11" t="str">
        <f t="shared" si="458"/>
        <v/>
      </c>
    </row>
    <row r="4697" spans="1:16" x14ac:dyDescent="0.25">
      <c r="A4697" s="9" t="str">
        <f>IF(A4696="","",IF(B4696&lt;C4696,A4696,IF(A4696=MAX('entry data'!$B$8:$B$507),"",A4696+1)))</f>
        <v/>
      </c>
      <c r="B4697" s="9" t="str">
        <f t="shared" si="459"/>
        <v/>
      </c>
      <c r="C4697" s="9" t="str">
        <f>IF(ISERROR(VLOOKUP(A4697,'entry data'!B:G,6,0)),"",VLOOKUP(A4697,'entry data'!B:G,6,0))</f>
        <v/>
      </c>
      <c r="D4697" s="9" t="str">
        <f>IF(ISERROR(VLOOKUP(A4697,'entry data'!B:C,2,0)),"",VLOOKUP(A4697,'entry data'!B:C,2,0))</f>
        <v/>
      </c>
      <c r="E4697" s="9" t="str">
        <f>IF(ISERROR(VLOOKUP(A4697,'entry data'!B:E,4,0)),"",VLOOKUP(A4697,'entry data'!B:E,4,0))</f>
        <v/>
      </c>
      <c r="F4697" s="11" t="str">
        <f>IF(A4697="","",IF(ISERROR(VLOOKUP(A4697,'entry data'!B:F,5,0)),"",VLOOKUP(A4697,'entry data'!B:F,5,0)))</f>
        <v/>
      </c>
      <c r="G4697" s="12" t="str">
        <f>IF(A4697="","",IF(ISERROR(VLOOKUP(A4697,'entry data'!B:I,8,0)),"",VLOOKUP(A4697,'entry data'!B:I,7,0)))</f>
        <v/>
      </c>
      <c r="H4697" s="13" t="str">
        <f>IF(A4697="","",IF(B4697=1,VLOOKUP(A4697,'entry data'!B:D,3,0),I4696))</f>
        <v/>
      </c>
      <c r="I4697" s="14" t="str">
        <f>IF(A4697="","",IF(E4697="weekly",7,IF(E4697="fortnightly",14,IF(E4697="monthly",DATE(IF(MONTH(H4697)=12,YEAR(H4697)+1,YEAR(H4697)),VLOOKUP(MONTH(H4697),index!$D$2:$G$13,2,0),DAY(H4697)),
IF(E4697="quarterly",DATE(IF(MONTH(H4697)&gt;=10,YEAR(H4697)+1,YEAR(H4697)),VLOOKUP(MONTH(H4697),index!$D$2:$G$13,3,0),DAY(H4697)),
IF(E4697="halfyearly",DATE(IF(MONTH(H4697)&gt;=7,YEAR(H4697)+1,YEAR(H4697)),VLOOKUP(MONTH(H4697),index!$D$2:$G$13,4,0),DAY(H4697)),
DATE(YEAR(H4697)+1,MONTH(H4697),DAY(H4697)))))-H4697))+H4697)</f>
        <v/>
      </c>
      <c r="J4697" s="9" t="str">
        <f t="shared" si="460"/>
        <v/>
      </c>
      <c r="K4697" s="11" t="str">
        <f t="shared" si="461"/>
        <v/>
      </c>
      <c r="L4697" s="11" t="str">
        <f t="shared" si="462"/>
        <v/>
      </c>
      <c r="M4697" s="11" t="str">
        <f>IF(A4697="","",VLOOKUP(E4697,index!$A$1:$B$6,2,0)*K4697*G4697)</f>
        <v/>
      </c>
      <c r="N4697" s="11" t="str">
        <f>IF(A4697="","",-PMT(G4697*VLOOKUP(E4697,index!$A$1:$B$6,2,0),C4697,F4697,0,0))</f>
        <v/>
      </c>
      <c r="O4697" s="11" t="str">
        <f t="shared" si="463"/>
        <v/>
      </c>
      <c r="P4697" s="11" t="str">
        <f t="shared" si="458"/>
        <v/>
      </c>
    </row>
    <row r="4698" spans="1:16" x14ac:dyDescent="0.25">
      <c r="A4698" s="9" t="str">
        <f>IF(A4697="","",IF(B4697&lt;C4697,A4697,IF(A4697=MAX('entry data'!$B$8:$B$507),"",A4697+1)))</f>
        <v/>
      </c>
      <c r="B4698" s="9" t="str">
        <f t="shared" si="459"/>
        <v/>
      </c>
      <c r="C4698" s="9" t="str">
        <f>IF(ISERROR(VLOOKUP(A4698,'entry data'!B:G,6,0)),"",VLOOKUP(A4698,'entry data'!B:G,6,0))</f>
        <v/>
      </c>
      <c r="D4698" s="9" t="str">
        <f>IF(ISERROR(VLOOKUP(A4698,'entry data'!B:C,2,0)),"",VLOOKUP(A4698,'entry data'!B:C,2,0))</f>
        <v/>
      </c>
      <c r="E4698" s="9" t="str">
        <f>IF(ISERROR(VLOOKUP(A4698,'entry data'!B:E,4,0)),"",VLOOKUP(A4698,'entry data'!B:E,4,0))</f>
        <v/>
      </c>
      <c r="F4698" s="11" t="str">
        <f>IF(A4698="","",IF(ISERROR(VLOOKUP(A4698,'entry data'!B:F,5,0)),"",VLOOKUP(A4698,'entry data'!B:F,5,0)))</f>
        <v/>
      </c>
      <c r="G4698" s="12" t="str">
        <f>IF(A4698="","",IF(ISERROR(VLOOKUP(A4698,'entry data'!B:I,8,0)),"",VLOOKUP(A4698,'entry data'!B:I,7,0)))</f>
        <v/>
      </c>
      <c r="H4698" s="13" t="str">
        <f>IF(A4698="","",IF(B4698=1,VLOOKUP(A4698,'entry data'!B:D,3,0),I4697))</f>
        <v/>
      </c>
      <c r="I4698" s="14" t="str">
        <f>IF(A4698="","",IF(E4698="weekly",7,IF(E4698="fortnightly",14,IF(E4698="monthly",DATE(IF(MONTH(H4698)=12,YEAR(H4698)+1,YEAR(H4698)),VLOOKUP(MONTH(H4698),index!$D$2:$G$13,2,0),DAY(H4698)),
IF(E4698="quarterly",DATE(IF(MONTH(H4698)&gt;=10,YEAR(H4698)+1,YEAR(H4698)),VLOOKUP(MONTH(H4698),index!$D$2:$G$13,3,0),DAY(H4698)),
IF(E4698="halfyearly",DATE(IF(MONTH(H4698)&gt;=7,YEAR(H4698)+1,YEAR(H4698)),VLOOKUP(MONTH(H4698),index!$D$2:$G$13,4,0),DAY(H4698)),
DATE(YEAR(H4698)+1,MONTH(H4698),DAY(H4698)))))-H4698))+H4698)</f>
        <v/>
      </c>
      <c r="J4698" s="9" t="str">
        <f t="shared" si="460"/>
        <v/>
      </c>
      <c r="K4698" s="11" t="str">
        <f t="shared" si="461"/>
        <v/>
      </c>
      <c r="L4698" s="11" t="str">
        <f t="shared" si="462"/>
        <v/>
      </c>
      <c r="M4698" s="11" t="str">
        <f>IF(A4698="","",VLOOKUP(E4698,index!$A$1:$B$6,2,0)*K4698*G4698)</f>
        <v/>
      </c>
      <c r="N4698" s="11" t="str">
        <f>IF(A4698="","",-PMT(G4698*VLOOKUP(E4698,index!$A$1:$B$6,2,0),C4698,F4698,0,0))</f>
        <v/>
      </c>
      <c r="O4698" s="11" t="str">
        <f t="shared" si="463"/>
        <v/>
      </c>
      <c r="P4698" s="11" t="str">
        <f t="shared" si="458"/>
        <v/>
      </c>
    </row>
    <row r="4699" spans="1:16" x14ac:dyDescent="0.25">
      <c r="A4699" s="9" t="str">
        <f>IF(A4698="","",IF(B4698&lt;C4698,A4698,IF(A4698=MAX('entry data'!$B$8:$B$507),"",A4698+1)))</f>
        <v/>
      </c>
      <c r="B4699" s="9" t="str">
        <f t="shared" si="459"/>
        <v/>
      </c>
      <c r="C4699" s="9" t="str">
        <f>IF(ISERROR(VLOOKUP(A4699,'entry data'!B:G,6,0)),"",VLOOKUP(A4699,'entry data'!B:G,6,0))</f>
        <v/>
      </c>
      <c r="D4699" s="9" t="str">
        <f>IF(ISERROR(VLOOKUP(A4699,'entry data'!B:C,2,0)),"",VLOOKUP(A4699,'entry data'!B:C,2,0))</f>
        <v/>
      </c>
      <c r="E4699" s="9" t="str">
        <f>IF(ISERROR(VLOOKUP(A4699,'entry data'!B:E,4,0)),"",VLOOKUP(A4699,'entry data'!B:E,4,0))</f>
        <v/>
      </c>
      <c r="F4699" s="11" t="str">
        <f>IF(A4699="","",IF(ISERROR(VLOOKUP(A4699,'entry data'!B:F,5,0)),"",VLOOKUP(A4699,'entry data'!B:F,5,0)))</f>
        <v/>
      </c>
      <c r="G4699" s="12" t="str">
        <f>IF(A4699="","",IF(ISERROR(VLOOKUP(A4699,'entry data'!B:I,8,0)),"",VLOOKUP(A4699,'entry data'!B:I,7,0)))</f>
        <v/>
      </c>
      <c r="H4699" s="13" t="str">
        <f>IF(A4699="","",IF(B4699=1,VLOOKUP(A4699,'entry data'!B:D,3,0),I4698))</f>
        <v/>
      </c>
      <c r="I4699" s="14" t="str">
        <f>IF(A4699="","",IF(E4699="weekly",7,IF(E4699="fortnightly",14,IF(E4699="monthly",DATE(IF(MONTH(H4699)=12,YEAR(H4699)+1,YEAR(H4699)),VLOOKUP(MONTH(H4699),index!$D$2:$G$13,2,0),DAY(H4699)),
IF(E4699="quarterly",DATE(IF(MONTH(H4699)&gt;=10,YEAR(H4699)+1,YEAR(H4699)),VLOOKUP(MONTH(H4699),index!$D$2:$G$13,3,0),DAY(H4699)),
IF(E4699="halfyearly",DATE(IF(MONTH(H4699)&gt;=7,YEAR(H4699)+1,YEAR(H4699)),VLOOKUP(MONTH(H4699),index!$D$2:$G$13,4,0),DAY(H4699)),
DATE(YEAR(H4699)+1,MONTH(H4699),DAY(H4699)))))-H4699))+H4699)</f>
        <v/>
      </c>
      <c r="J4699" s="9" t="str">
        <f t="shared" si="460"/>
        <v/>
      </c>
      <c r="K4699" s="11" t="str">
        <f t="shared" si="461"/>
        <v/>
      </c>
      <c r="L4699" s="11" t="str">
        <f t="shared" si="462"/>
        <v/>
      </c>
      <c r="M4699" s="11" t="str">
        <f>IF(A4699="","",VLOOKUP(E4699,index!$A$1:$B$6,2,0)*K4699*G4699)</f>
        <v/>
      </c>
      <c r="N4699" s="11" t="str">
        <f>IF(A4699="","",-PMT(G4699*VLOOKUP(E4699,index!$A$1:$B$6,2,0),C4699,F4699,0,0))</f>
        <v/>
      </c>
      <c r="O4699" s="11" t="str">
        <f t="shared" si="463"/>
        <v/>
      </c>
      <c r="P4699" s="11" t="str">
        <f t="shared" si="458"/>
        <v/>
      </c>
    </row>
    <row r="4700" spans="1:16" x14ac:dyDescent="0.25">
      <c r="A4700" s="9" t="str">
        <f>IF(A4699="","",IF(B4699&lt;C4699,A4699,IF(A4699=MAX('entry data'!$B$8:$B$507),"",A4699+1)))</f>
        <v/>
      </c>
      <c r="B4700" s="9" t="str">
        <f t="shared" si="459"/>
        <v/>
      </c>
      <c r="C4700" s="9" t="str">
        <f>IF(ISERROR(VLOOKUP(A4700,'entry data'!B:G,6,0)),"",VLOOKUP(A4700,'entry data'!B:G,6,0))</f>
        <v/>
      </c>
      <c r="D4700" s="9" t="str">
        <f>IF(ISERROR(VLOOKUP(A4700,'entry data'!B:C,2,0)),"",VLOOKUP(A4700,'entry data'!B:C,2,0))</f>
        <v/>
      </c>
      <c r="E4700" s="9" t="str">
        <f>IF(ISERROR(VLOOKUP(A4700,'entry data'!B:E,4,0)),"",VLOOKUP(A4700,'entry data'!B:E,4,0))</f>
        <v/>
      </c>
      <c r="F4700" s="11" t="str">
        <f>IF(A4700="","",IF(ISERROR(VLOOKUP(A4700,'entry data'!B:F,5,0)),"",VLOOKUP(A4700,'entry data'!B:F,5,0)))</f>
        <v/>
      </c>
      <c r="G4700" s="12" t="str">
        <f>IF(A4700="","",IF(ISERROR(VLOOKUP(A4700,'entry data'!B:I,8,0)),"",VLOOKUP(A4700,'entry data'!B:I,7,0)))</f>
        <v/>
      </c>
      <c r="H4700" s="13" t="str">
        <f>IF(A4700="","",IF(B4700=1,VLOOKUP(A4700,'entry data'!B:D,3,0),I4699))</f>
        <v/>
      </c>
      <c r="I4700" s="14" t="str">
        <f>IF(A4700="","",IF(E4700="weekly",7,IF(E4700="fortnightly",14,IF(E4700="monthly",DATE(IF(MONTH(H4700)=12,YEAR(H4700)+1,YEAR(H4700)),VLOOKUP(MONTH(H4700),index!$D$2:$G$13,2,0),DAY(H4700)),
IF(E4700="quarterly",DATE(IF(MONTH(H4700)&gt;=10,YEAR(H4700)+1,YEAR(H4700)),VLOOKUP(MONTH(H4700),index!$D$2:$G$13,3,0),DAY(H4700)),
IF(E4700="halfyearly",DATE(IF(MONTH(H4700)&gt;=7,YEAR(H4700)+1,YEAR(H4700)),VLOOKUP(MONTH(H4700),index!$D$2:$G$13,4,0),DAY(H4700)),
DATE(YEAR(H4700)+1,MONTH(H4700),DAY(H4700)))))-H4700))+H4700)</f>
        <v/>
      </c>
      <c r="J4700" s="9" t="str">
        <f t="shared" si="460"/>
        <v/>
      </c>
      <c r="K4700" s="11" t="str">
        <f t="shared" si="461"/>
        <v/>
      </c>
      <c r="L4700" s="11" t="str">
        <f t="shared" si="462"/>
        <v/>
      </c>
      <c r="M4700" s="11" t="str">
        <f>IF(A4700="","",VLOOKUP(E4700,index!$A$1:$B$6,2,0)*K4700*G4700)</f>
        <v/>
      </c>
      <c r="N4700" s="11" t="str">
        <f>IF(A4700="","",-PMT(G4700*VLOOKUP(E4700,index!$A$1:$B$6,2,0),C4700,F4700,0,0))</f>
        <v/>
      </c>
      <c r="O4700" s="11" t="str">
        <f t="shared" si="463"/>
        <v/>
      </c>
      <c r="P4700" s="11" t="str">
        <f t="shared" si="458"/>
        <v/>
      </c>
    </row>
    <row r="4701" spans="1:16" x14ac:dyDescent="0.25">
      <c r="A4701" s="9" t="str">
        <f>IF(A4700="","",IF(B4700&lt;C4700,A4700,IF(A4700=MAX('entry data'!$B$8:$B$507),"",A4700+1)))</f>
        <v/>
      </c>
      <c r="B4701" s="9" t="str">
        <f t="shared" si="459"/>
        <v/>
      </c>
      <c r="C4701" s="9" t="str">
        <f>IF(ISERROR(VLOOKUP(A4701,'entry data'!B:G,6,0)),"",VLOOKUP(A4701,'entry data'!B:G,6,0))</f>
        <v/>
      </c>
      <c r="D4701" s="9" t="str">
        <f>IF(ISERROR(VLOOKUP(A4701,'entry data'!B:C,2,0)),"",VLOOKUP(A4701,'entry data'!B:C,2,0))</f>
        <v/>
      </c>
      <c r="E4701" s="9" t="str">
        <f>IF(ISERROR(VLOOKUP(A4701,'entry data'!B:E,4,0)),"",VLOOKUP(A4701,'entry data'!B:E,4,0))</f>
        <v/>
      </c>
      <c r="F4701" s="11" t="str">
        <f>IF(A4701="","",IF(ISERROR(VLOOKUP(A4701,'entry data'!B:F,5,0)),"",VLOOKUP(A4701,'entry data'!B:F,5,0)))</f>
        <v/>
      </c>
      <c r="G4701" s="12" t="str">
        <f>IF(A4701="","",IF(ISERROR(VLOOKUP(A4701,'entry data'!B:I,8,0)),"",VLOOKUP(A4701,'entry data'!B:I,7,0)))</f>
        <v/>
      </c>
      <c r="H4701" s="13" t="str">
        <f>IF(A4701="","",IF(B4701=1,VLOOKUP(A4701,'entry data'!B:D,3,0),I4700))</f>
        <v/>
      </c>
      <c r="I4701" s="14" t="str">
        <f>IF(A4701="","",IF(E4701="weekly",7,IF(E4701="fortnightly",14,IF(E4701="monthly",DATE(IF(MONTH(H4701)=12,YEAR(H4701)+1,YEAR(H4701)),VLOOKUP(MONTH(H4701),index!$D$2:$G$13,2,0),DAY(H4701)),
IF(E4701="quarterly",DATE(IF(MONTH(H4701)&gt;=10,YEAR(H4701)+1,YEAR(H4701)),VLOOKUP(MONTH(H4701),index!$D$2:$G$13,3,0),DAY(H4701)),
IF(E4701="halfyearly",DATE(IF(MONTH(H4701)&gt;=7,YEAR(H4701)+1,YEAR(H4701)),VLOOKUP(MONTH(H4701),index!$D$2:$G$13,4,0),DAY(H4701)),
DATE(YEAR(H4701)+1,MONTH(H4701),DAY(H4701)))))-H4701))+H4701)</f>
        <v/>
      </c>
      <c r="J4701" s="9" t="str">
        <f t="shared" si="460"/>
        <v/>
      </c>
      <c r="K4701" s="11" t="str">
        <f t="shared" si="461"/>
        <v/>
      </c>
      <c r="L4701" s="11" t="str">
        <f t="shared" si="462"/>
        <v/>
      </c>
      <c r="M4701" s="11" t="str">
        <f>IF(A4701="","",VLOOKUP(E4701,index!$A$1:$B$6,2,0)*K4701*G4701)</f>
        <v/>
      </c>
      <c r="N4701" s="11" t="str">
        <f>IF(A4701="","",-PMT(G4701*VLOOKUP(E4701,index!$A$1:$B$6,2,0),C4701,F4701,0,0))</f>
        <v/>
      </c>
      <c r="O4701" s="11" t="str">
        <f t="shared" si="463"/>
        <v/>
      </c>
      <c r="P4701" s="11" t="str">
        <f t="shared" si="458"/>
        <v/>
      </c>
    </row>
    <row r="4702" spans="1:16" x14ac:dyDescent="0.25">
      <c r="A4702" s="9" t="str">
        <f>IF(A4701="","",IF(B4701&lt;C4701,A4701,IF(A4701=MAX('entry data'!$B$8:$B$507),"",A4701+1)))</f>
        <v/>
      </c>
      <c r="B4702" s="9" t="str">
        <f t="shared" si="459"/>
        <v/>
      </c>
      <c r="C4702" s="9" t="str">
        <f>IF(ISERROR(VLOOKUP(A4702,'entry data'!B:G,6,0)),"",VLOOKUP(A4702,'entry data'!B:G,6,0))</f>
        <v/>
      </c>
      <c r="D4702" s="9" t="str">
        <f>IF(ISERROR(VLOOKUP(A4702,'entry data'!B:C,2,0)),"",VLOOKUP(A4702,'entry data'!B:C,2,0))</f>
        <v/>
      </c>
      <c r="E4702" s="9" t="str">
        <f>IF(ISERROR(VLOOKUP(A4702,'entry data'!B:E,4,0)),"",VLOOKUP(A4702,'entry data'!B:E,4,0))</f>
        <v/>
      </c>
      <c r="F4702" s="11" t="str">
        <f>IF(A4702="","",IF(ISERROR(VLOOKUP(A4702,'entry data'!B:F,5,0)),"",VLOOKUP(A4702,'entry data'!B:F,5,0)))</f>
        <v/>
      </c>
      <c r="G4702" s="12" t="str">
        <f>IF(A4702="","",IF(ISERROR(VLOOKUP(A4702,'entry data'!B:I,8,0)),"",VLOOKUP(A4702,'entry data'!B:I,7,0)))</f>
        <v/>
      </c>
      <c r="H4702" s="13" t="str">
        <f>IF(A4702="","",IF(B4702=1,VLOOKUP(A4702,'entry data'!B:D,3,0),I4701))</f>
        <v/>
      </c>
      <c r="I4702" s="14" t="str">
        <f>IF(A4702="","",IF(E4702="weekly",7,IF(E4702="fortnightly",14,IF(E4702="monthly",DATE(IF(MONTH(H4702)=12,YEAR(H4702)+1,YEAR(H4702)),VLOOKUP(MONTH(H4702),index!$D$2:$G$13,2,0),DAY(H4702)),
IF(E4702="quarterly",DATE(IF(MONTH(H4702)&gt;=10,YEAR(H4702)+1,YEAR(H4702)),VLOOKUP(MONTH(H4702),index!$D$2:$G$13,3,0),DAY(H4702)),
IF(E4702="halfyearly",DATE(IF(MONTH(H4702)&gt;=7,YEAR(H4702)+1,YEAR(H4702)),VLOOKUP(MONTH(H4702),index!$D$2:$G$13,4,0),DAY(H4702)),
DATE(YEAR(H4702)+1,MONTH(H4702),DAY(H4702)))))-H4702))+H4702)</f>
        <v/>
      </c>
      <c r="J4702" s="9" t="str">
        <f t="shared" si="460"/>
        <v/>
      </c>
      <c r="K4702" s="11" t="str">
        <f t="shared" si="461"/>
        <v/>
      </c>
      <c r="L4702" s="11" t="str">
        <f t="shared" si="462"/>
        <v/>
      </c>
      <c r="M4702" s="11" t="str">
        <f>IF(A4702="","",VLOOKUP(E4702,index!$A$1:$B$6,2,0)*K4702*G4702)</f>
        <v/>
      </c>
      <c r="N4702" s="11" t="str">
        <f>IF(A4702="","",-PMT(G4702*VLOOKUP(E4702,index!$A$1:$B$6,2,0),C4702,F4702,0,0))</f>
        <v/>
      </c>
      <c r="O4702" s="11" t="str">
        <f t="shared" si="463"/>
        <v/>
      </c>
      <c r="P4702" s="11" t="str">
        <f t="shared" si="458"/>
        <v/>
      </c>
    </row>
    <row r="4703" spans="1:16" x14ac:dyDescent="0.25">
      <c r="A4703" s="9" t="str">
        <f>IF(A4702="","",IF(B4702&lt;C4702,A4702,IF(A4702=MAX('entry data'!$B$8:$B$507),"",A4702+1)))</f>
        <v/>
      </c>
      <c r="B4703" s="9" t="str">
        <f t="shared" si="459"/>
        <v/>
      </c>
      <c r="C4703" s="9" t="str">
        <f>IF(ISERROR(VLOOKUP(A4703,'entry data'!B:G,6,0)),"",VLOOKUP(A4703,'entry data'!B:G,6,0))</f>
        <v/>
      </c>
      <c r="D4703" s="9" t="str">
        <f>IF(ISERROR(VLOOKUP(A4703,'entry data'!B:C,2,0)),"",VLOOKUP(A4703,'entry data'!B:C,2,0))</f>
        <v/>
      </c>
      <c r="E4703" s="9" t="str">
        <f>IF(ISERROR(VLOOKUP(A4703,'entry data'!B:E,4,0)),"",VLOOKUP(A4703,'entry data'!B:E,4,0))</f>
        <v/>
      </c>
      <c r="F4703" s="11" t="str">
        <f>IF(A4703="","",IF(ISERROR(VLOOKUP(A4703,'entry data'!B:F,5,0)),"",VLOOKUP(A4703,'entry data'!B:F,5,0)))</f>
        <v/>
      </c>
      <c r="G4703" s="12" t="str">
        <f>IF(A4703="","",IF(ISERROR(VLOOKUP(A4703,'entry data'!B:I,8,0)),"",VLOOKUP(A4703,'entry data'!B:I,7,0)))</f>
        <v/>
      </c>
      <c r="H4703" s="13" t="str">
        <f>IF(A4703="","",IF(B4703=1,VLOOKUP(A4703,'entry data'!B:D,3,0),I4702))</f>
        <v/>
      </c>
      <c r="I4703" s="14" t="str">
        <f>IF(A4703="","",IF(E4703="weekly",7,IF(E4703="fortnightly",14,IF(E4703="monthly",DATE(IF(MONTH(H4703)=12,YEAR(H4703)+1,YEAR(H4703)),VLOOKUP(MONTH(H4703),index!$D$2:$G$13,2,0),DAY(H4703)),
IF(E4703="quarterly",DATE(IF(MONTH(H4703)&gt;=10,YEAR(H4703)+1,YEAR(H4703)),VLOOKUP(MONTH(H4703),index!$D$2:$G$13,3,0),DAY(H4703)),
IF(E4703="halfyearly",DATE(IF(MONTH(H4703)&gt;=7,YEAR(H4703)+1,YEAR(H4703)),VLOOKUP(MONTH(H4703),index!$D$2:$G$13,4,0),DAY(H4703)),
DATE(YEAR(H4703)+1,MONTH(H4703),DAY(H4703)))))-H4703))+H4703)</f>
        <v/>
      </c>
      <c r="J4703" s="9" t="str">
        <f t="shared" si="460"/>
        <v/>
      </c>
      <c r="K4703" s="11" t="str">
        <f t="shared" si="461"/>
        <v/>
      </c>
      <c r="L4703" s="11" t="str">
        <f t="shared" si="462"/>
        <v/>
      </c>
      <c r="M4703" s="11" t="str">
        <f>IF(A4703="","",VLOOKUP(E4703,index!$A$1:$B$6,2,0)*K4703*G4703)</f>
        <v/>
      </c>
      <c r="N4703" s="11" t="str">
        <f>IF(A4703="","",-PMT(G4703*VLOOKUP(E4703,index!$A$1:$B$6,2,0),C4703,F4703,0,0))</f>
        <v/>
      </c>
      <c r="O4703" s="11" t="str">
        <f t="shared" si="463"/>
        <v/>
      </c>
      <c r="P4703" s="11" t="str">
        <f t="shared" si="458"/>
        <v/>
      </c>
    </row>
    <row r="4704" spans="1:16" x14ac:dyDescent="0.25">
      <c r="A4704" s="9" t="str">
        <f>IF(A4703="","",IF(B4703&lt;C4703,A4703,IF(A4703=MAX('entry data'!$B$8:$B$507),"",A4703+1)))</f>
        <v/>
      </c>
      <c r="B4704" s="9" t="str">
        <f t="shared" si="459"/>
        <v/>
      </c>
      <c r="C4704" s="9" t="str">
        <f>IF(ISERROR(VLOOKUP(A4704,'entry data'!B:G,6,0)),"",VLOOKUP(A4704,'entry data'!B:G,6,0))</f>
        <v/>
      </c>
      <c r="D4704" s="9" t="str">
        <f>IF(ISERROR(VLOOKUP(A4704,'entry data'!B:C,2,0)),"",VLOOKUP(A4704,'entry data'!B:C,2,0))</f>
        <v/>
      </c>
      <c r="E4704" s="9" t="str">
        <f>IF(ISERROR(VLOOKUP(A4704,'entry data'!B:E,4,0)),"",VLOOKUP(A4704,'entry data'!B:E,4,0))</f>
        <v/>
      </c>
      <c r="F4704" s="11" t="str">
        <f>IF(A4704="","",IF(ISERROR(VLOOKUP(A4704,'entry data'!B:F,5,0)),"",VLOOKUP(A4704,'entry data'!B:F,5,0)))</f>
        <v/>
      </c>
      <c r="G4704" s="12" t="str">
        <f>IF(A4704="","",IF(ISERROR(VLOOKUP(A4704,'entry data'!B:I,8,0)),"",VLOOKUP(A4704,'entry data'!B:I,7,0)))</f>
        <v/>
      </c>
      <c r="H4704" s="13" t="str">
        <f>IF(A4704="","",IF(B4704=1,VLOOKUP(A4704,'entry data'!B:D,3,0),I4703))</f>
        <v/>
      </c>
      <c r="I4704" s="14" t="str">
        <f>IF(A4704="","",IF(E4704="weekly",7,IF(E4704="fortnightly",14,IF(E4704="monthly",DATE(IF(MONTH(H4704)=12,YEAR(H4704)+1,YEAR(H4704)),VLOOKUP(MONTH(H4704),index!$D$2:$G$13,2,0),DAY(H4704)),
IF(E4704="quarterly",DATE(IF(MONTH(H4704)&gt;=10,YEAR(H4704)+1,YEAR(H4704)),VLOOKUP(MONTH(H4704),index!$D$2:$G$13,3,0),DAY(H4704)),
IF(E4704="halfyearly",DATE(IF(MONTH(H4704)&gt;=7,YEAR(H4704)+1,YEAR(H4704)),VLOOKUP(MONTH(H4704),index!$D$2:$G$13,4,0),DAY(H4704)),
DATE(YEAR(H4704)+1,MONTH(H4704),DAY(H4704)))))-H4704))+H4704)</f>
        <v/>
      </c>
      <c r="J4704" s="9" t="str">
        <f t="shared" si="460"/>
        <v/>
      </c>
      <c r="K4704" s="11" t="str">
        <f t="shared" si="461"/>
        <v/>
      </c>
      <c r="L4704" s="11" t="str">
        <f t="shared" si="462"/>
        <v/>
      </c>
      <c r="M4704" s="11" t="str">
        <f>IF(A4704="","",VLOOKUP(E4704,index!$A$1:$B$6,2,0)*K4704*G4704)</f>
        <v/>
      </c>
      <c r="N4704" s="11" t="str">
        <f>IF(A4704="","",-PMT(G4704*VLOOKUP(E4704,index!$A$1:$B$6,2,0),C4704,F4704,0,0))</f>
        <v/>
      </c>
      <c r="O4704" s="11" t="str">
        <f t="shared" si="463"/>
        <v/>
      </c>
      <c r="P4704" s="11" t="str">
        <f t="shared" si="458"/>
        <v/>
      </c>
    </row>
    <row r="4705" spans="1:16" x14ac:dyDescent="0.25">
      <c r="A4705" s="9" t="str">
        <f>IF(A4704="","",IF(B4704&lt;C4704,A4704,IF(A4704=MAX('entry data'!$B$8:$B$507),"",A4704+1)))</f>
        <v/>
      </c>
      <c r="B4705" s="9" t="str">
        <f t="shared" si="459"/>
        <v/>
      </c>
      <c r="C4705" s="9" t="str">
        <f>IF(ISERROR(VLOOKUP(A4705,'entry data'!B:G,6,0)),"",VLOOKUP(A4705,'entry data'!B:G,6,0))</f>
        <v/>
      </c>
      <c r="D4705" s="9" t="str">
        <f>IF(ISERROR(VLOOKUP(A4705,'entry data'!B:C,2,0)),"",VLOOKUP(A4705,'entry data'!B:C,2,0))</f>
        <v/>
      </c>
      <c r="E4705" s="9" t="str">
        <f>IF(ISERROR(VLOOKUP(A4705,'entry data'!B:E,4,0)),"",VLOOKUP(A4705,'entry data'!B:E,4,0))</f>
        <v/>
      </c>
      <c r="F4705" s="11" t="str">
        <f>IF(A4705="","",IF(ISERROR(VLOOKUP(A4705,'entry data'!B:F,5,0)),"",VLOOKUP(A4705,'entry data'!B:F,5,0)))</f>
        <v/>
      </c>
      <c r="G4705" s="12" t="str">
        <f>IF(A4705="","",IF(ISERROR(VLOOKUP(A4705,'entry data'!B:I,8,0)),"",VLOOKUP(A4705,'entry data'!B:I,7,0)))</f>
        <v/>
      </c>
      <c r="H4705" s="13" t="str">
        <f>IF(A4705="","",IF(B4705=1,VLOOKUP(A4705,'entry data'!B:D,3,0),I4704))</f>
        <v/>
      </c>
      <c r="I4705" s="14" t="str">
        <f>IF(A4705="","",IF(E4705="weekly",7,IF(E4705="fortnightly",14,IF(E4705="monthly",DATE(IF(MONTH(H4705)=12,YEAR(H4705)+1,YEAR(H4705)),VLOOKUP(MONTH(H4705),index!$D$2:$G$13,2,0),DAY(H4705)),
IF(E4705="quarterly",DATE(IF(MONTH(H4705)&gt;=10,YEAR(H4705)+1,YEAR(H4705)),VLOOKUP(MONTH(H4705),index!$D$2:$G$13,3,0),DAY(H4705)),
IF(E4705="halfyearly",DATE(IF(MONTH(H4705)&gt;=7,YEAR(H4705)+1,YEAR(H4705)),VLOOKUP(MONTH(H4705),index!$D$2:$G$13,4,0),DAY(H4705)),
DATE(YEAR(H4705)+1,MONTH(H4705),DAY(H4705)))))-H4705))+H4705)</f>
        <v/>
      </c>
      <c r="J4705" s="9" t="str">
        <f t="shared" si="460"/>
        <v/>
      </c>
      <c r="K4705" s="11" t="str">
        <f t="shared" si="461"/>
        <v/>
      </c>
      <c r="L4705" s="11" t="str">
        <f t="shared" si="462"/>
        <v/>
      </c>
      <c r="M4705" s="11" t="str">
        <f>IF(A4705="","",VLOOKUP(E4705,index!$A$1:$B$6,2,0)*K4705*G4705)</f>
        <v/>
      </c>
      <c r="N4705" s="11" t="str">
        <f>IF(A4705="","",-PMT(G4705*VLOOKUP(E4705,index!$A$1:$B$6,2,0),C4705,F4705,0,0))</f>
        <v/>
      </c>
      <c r="O4705" s="11" t="str">
        <f t="shared" si="463"/>
        <v/>
      </c>
      <c r="P4705" s="11" t="str">
        <f t="shared" si="458"/>
        <v/>
      </c>
    </row>
    <row r="4706" spans="1:16" x14ac:dyDescent="0.25">
      <c r="A4706" s="9" t="str">
        <f>IF(A4705="","",IF(B4705&lt;C4705,A4705,IF(A4705=MAX('entry data'!$B$8:$B$507),"",A4705+1)))</f>
        <v/>
      </c>
      <c r="B4706" s="9" t="str">
        <f t="shared" si="459"/>
        <v/>
      </c>
      <c r="C4706" s="9" t="str">
        <f>IF(ISERROR(VLOOKUP(A4706,'entry data'!B:G,6,0)),"",VLOOKUP(A4706,'entry data'!B:G,6,0))</f>
        <v/>
      </c>
      <c r="D4706" s="9" t="str">
        <f>IF(ISERROR(VLOOKUP(A4706,'entry data'!B:C,2,0)),"",VLOOKUP(A4706,'entry data'!B:C,2,0))</f>
        <v/>
      </c>
      <c r="E4706" s="9" t="str">
        <f>IF(ISERROR(VLOOKUP(A4706,'entry data'!B:E,4,0)),"",VLOOKUP(A4706,'entry data'!B:E,4,0))</f>
        <v/>
      </c>
      <c r="F4706" s="11" t="str">
        <f>IF(A4706="","",IF(ISERROR(VLOOKUP(A4706,'entry data'!B:F,5,0)),"",VLOOKUP(A4706,'entry data'!B:F,5,0)))</f>
        <v/>
      </c>
      <c r="G4706" s="12" t="str">
        <f>IF(A4706="","",IF(ISERROR(VLOOKUP(A4706,'entry data'!B:I,8,0)),"",VLOOKUP(A4706,'entry data'!B:I,7,0)))</f>
        <v/>
      </c>
      <c r="H4706" s="13" t="str">
        <f>IF(A4706="","",IF(B4706=1,VLOOKUP(A4706,'entry data'!B:D,3,0),I4705))</f>
        <v/>
      </c>
      <c r="I4706" s="14" t="str">
        <f>IF(A4706="","",IF(E4706="weekly",7,IF(E4706="fortnightly",14,IF(E4706="monthly",DATE(IF(MONTH(H4706)=12,YEAR(H4706)+1,YEAR(H4706)),VLOOKUP(MONTH(H4706),index!$D$2:$G$13,2,0),DAY(H4706)),
IF(E4706="quarterly",DATE(IF(MONTH(H4706)&gt;=10,YEAR(H4706)+1,YEAR(H4706)),VLOOKUP(MONTH(H4706),index!$D$2:$G$13,3,0),DAY(H4706)),
IF(E4706="halfyearly",DATE(IF(MONTH(H4706)&gt;=7,YEAR(H4706)+1,YEAR(H4706)),VLOOKUP(MONTH(H4706),index!$D$2:$G$13,4,0),DAY(H4706)),
DATE(YEAR(H4706)+1,MONTH(H4706),DAY(H4706)))))-H4706))+H4706)</f>
        <v/>
      </c>
      <c r="J4706" s="9" t="str">
        <f t="shared" si="460"/>
        <v/>
      </c>
      <c r="K4706" s="11" t="str">
        <f t="shared" si="461"/>
        <v/>
      </c>
      <c r="L4706" s="11" t="str">
        <f t="shared" si="462"/>
        <v/>
      </c>
      <c r="M4706" s="11" t="str">
        <f>IF(A4706="","",VLOOKUP(E4706,index!$A$1:$B$6,2,0)*K4706*G4706)</f>
        <v/>
      </c>
      <c r="N4706" s="11" t="str">
        <f>IF(A4706="","",-PMT(G4706*VLOOKUP(E4706,index!$A$1:$B$6,2,0),C4706,F4706,0,0))</f>
        <v/>
      </c>
      <c r="O4706" s="11" t="str">
        <f t="shared" si="463"/>
        <v/>
      </c>
      <c r="P4706" s="11" t="str">
        <f t="shared" si="458"/>
        <v/>
      </c>
    </row>
    <row r="4707" spans="1:16" x14ac:dyDescent="0.25">
      <c r="A4707" s="9" t="str">
        <f>IF(A4706="","",IF(B4706&lt;C4706,A4706,IF(A4706=MAX('entry data'!$B$8:$B$507),"",A4706+1)))</f>
        <v/>
      </c>
      <c r="B4707" s="9" t="str">
        <f t="shared" si="459"/>
        <v/>
      </c>
      <c r="C4707" s="9" t="str">
        <f>IF(ISERROR(VLOOKUP(A4707,'entry data'!B:G,6,0)),"",VLOOKUP(A4707,'entry data'!B:G,6,0))</f>
        <v/>
      </c>
      <c r="D4707" s="9" t="str">
        <f>IF(ISERROR(VLOOKUP(A4707,'entry data'!B:C,2,0)),"",VLOOKUP(A4707,'entry data'!B:C,2,0))</f>
        <v/>
      </c>
      <c r="E4707" s="9" t="str">
        <f>IF(ISERROR(VLOOKUP(A4707,'entry data'!B:E,4,0)),"",VLOOKUP(A4707,'entry data'!B:E,4,0))</f>
        <v/>
      </c>
      <c r="F4707" s="11" t="str">
        <f>IF(A4707="","",IF(ISERROR(VLOOKUP(A4707,'entry data'!B:F,5,0)),"",VLOOKUP(A4707,'entry data'!B:F,5,0)))</f>
        <v/>
      </c>
      <c r="G4707" s="12" t="str">
        <f>IF(A4707="","",IF(ISERROR(VLOOKUP(A4707,'entry data'!B:I,8,0)),"",VLOOKUP(A4707,'entry data'!B:I,7,0)))</f>
        <v/>
      </c>
      <c r="H4707" s="13" t="str">
        <f>IF(A4707="","",IF(B4707=1,VLOOKUP(A4707,'entry data'!B:D,3,0),I4706))</f>
        <v/>
      </c>
      <c r="I4707" s="14" t="str">
        <f>IF(A4707="","",IF(E4707="weekly",7,IF(E4707="fortnightly",14,IF(E4707="monthly",DATE(IF(MONTH(H4707)=12,YEAR(H4707)+1,YEAR(H4707)),VLOOKUP(MONTH(H4707),index!$D$2:$G$13,2,0),DAY(H4707)),
IF(E4707="quarterly",DATE(IF(MONTH(H4707)&gt;=10,YEAR(H4707)+1,YEAR(H4707)),VLOOKUP(MONTH(H4707),index!$D$2:$G$13,3,0),DAY(H4707)),
IF(E4707="halfyearly",DATE(IF(MONTH(H4707)&gt;=7,YEAR(H4707)+1,YEAR(H4707)),VLOOKUP(MONTH(H4707),index!$D$2:$G$13,4,0),DAY(H4707)),
DATE(YEAR(H4707)+1,MONTH(H4707),DAY(H4707)))))-H4707))+H4707)</f>
        <v/>
      </c>
      <c r="J4707" s="9" t="str">
        <f t="shared" si="460"/>
        <v/>
      </c>
      <c r="K4707" s="11" t="str">
        <f t="shared" si="461"/>
        <v/>
      </c>
      <c r="L4707" s="11" t="str">
        <f t="shared" si="462"/>
        <v/>
      </c>
      <c r="M4707" s="11" t="str">
        <f>IF(A4707="","",VLOOKUP(E4707,index!$A$1:$B$6,2,0)*K4707*G4707)</f>
        <v/>
      </c>
      <c r="N4707" s="11" t="str">
        <f>IF(A4707="","",-PMT(G4707*VLOOKUP(E4707,index!$A$1:$B$6,2,0),C4707,F4707,0,0))</f>
        <v/>
      </c>
      <c r="O4707" s="11" t="str">
        <f t="shared" si="463"/>
        <v/>
      </c>
      <c r="P4707" s="11" t="str">
        <f t="shared" si="458"/>
        <v/>
      </c>
    </row>
    <row r="4708" spans="1:16" x14ac:dyDescent="0.25">
      <c r="A4708" s="9" t="str">
        <f>IF(A4707="","",IF(B4707&lt;C4707,A4707,IF(A4707=MAX('entry data'!$B$8:$B$507),"",A4707+1)))</f>
        <v/>
      </c>
      <c r="B4708" s="9" t="str">
        <f t="shared" si="459"/>
        <v/>
      </c>
      <c r="C4708" s="9" t="str">
        <f>IF(ISERROR(VLOOKUP(A4708,'entry data'!B:G,6,0)),"",VLOOKUP(A4708,'entry data'!B:G,6,0))</f>
        <v/>
      </c>
      <c r="D4708" s="9" t="str">
        <f>IF(ISERROR(VLOOKUP(A4708,'entry data'!B:C,2,0)),"",VLOOKUP(A4708,'entry data'!B:C,2,0))</f>
        <v/>
      </c>
      <c r="E4708" s="9" t="str">
        <f>IF(ISERROR(VLOOKUP(A4708,'entry data'!B:E,4,0)),"",VLOOKUP(A4708,'entry data'!B:E,4,0))</f>
        <v/>
      </c>
      <c r="F4708" s="11" t="str">
        <f>IF(A4708="","",IF(ISERROR(VLOOKUP(A4708,'entry data'!B:F,5,0)),"",VLOOKUP(A4708,'entry data'!B:F,5,0)))</f>
        <v/>
      </c>
      <c r="G4708" s="12" t="str">
        <f>IF(A4708="","",IF(ISERROR(VLOOKUP(A4708,'entry data'!B:I,8,0)),"",VLOOKUP(A4708,'entry data'!B:I,7,0)))</f>
        <v/>
      </c>
      <c r="H4708" s="13" t="str">
        <f>IF(A4708="","",IF(B4708=1,VLOOKUP(A4708,'entry data'!B:D,3,0),I4707))</f>
        <v/>
      </c>
      <c r="I4708" s="14" t="str">
        <f>IF(A4708="","",IF(E4708="weekly",7,IF(E4708="fortnightly",14,IF(E4708="monthly",DATE(IF(MONTH(H4708)=12,YEAR(H4708)+1,YEAR(H4708)),VLOOKUP(MONTH(H4708),index!$D$2:$G$13,2,0),DAY(H4708)),
IF(E4708="quarterly",DATE(IF(MONTH(H4708)&gt;=10,YEAR(H4708)+1,YEAR(H4708)),VLOOKUP(MONTH(H4708),index!$D$2:$G$13,3,0),DAY(H4708)),
IF(E4708="halfyearly",DATE(IF(MONTH(H4708)&gt;=7,YEAR(H4708)+1,YEAR(H4708)),VLOOKUP(MONTH(H4708),index!$D$2:$G$13,4,0),DAY(H4708)),
DATE(YEAR(H4708)+1,MONTH(H4708),DAY(H4708)))))-H4708))+H4708)</f>
        <v/>
      </c>
      <c r="J4708" s="9" t="str">
        <f t="shared" si="460"/>
        <v/>
      </c>
      <c r="K4708" s="11" t="str">
        <f t="shared" si="461"/>
        <v/>
      </c>
      <c r="L4708" s="11" t="str">
        <f t="shared" si="462"/>
        <v/>
      </c>
      <c r="M4708" s="11" t="str">
        <f>IF(A4708="","",VLOOKUP(E4708,index!$A$1:$B$6,2,0)*K4708*G4708)</f>
        <v/>
      </c>
      <c r="N4708" s="11" t="str">
        <f>IF(A4708="","",-PMT(G4708*VLOOKUP(E4708,index!$A$1:$B$6,2,0),C4708,F4708,0,0))</f>
        <v/>
      </c>
      <c r="O4708" s="11" t="str">
        <f t="shared" si="463"/>
        <v/>
      </c>
      <c r="P4708" s="11" t="str">
        <f t="shared" si="458"/>
        <v/>
      </c>
    </row>
    <row r="4709" spans="1:16" x14ac:dyDescent="0.25">
      <c r="A4709" s="9" t="str">
        <f>IF(A4708="","",IF(B4708&lt;C4708,A4708,IF(A4708=MAX('entry data'!$B$8:$B$507),"",A4708+1)))</f>
        <v/>
      </c>
      <c r="B4709" s="9" t="str">
        <f t="shared" si="459"/>
        <v/>
      </c>
      <c r="C4709" s="9" t="str">
        <f>IF(ISERROR(VLOOKUP(A4709,'entry data'!B:G,6,0)),"",VLOOKUP(A4709,'entry data'!B:G,6,0))</f>
        <v/>
      </c>
      <c r="D4709" s="9" t="str">
        <f>IF(ISERROR(VLOOKUP(A4709,'entry data'!B:C,2,0)),"",VLOOKUP(A4709,'entry data'!B:C,2,0))</f>
        <v/>
      </c>
      <c r="E4709" s="9" t="str">
        <f>IF(ISERROR(VLOOKUP(A4709,'entry data'!B:E,4,0)),"",VLOOKUP(A4709,'entry data'!B:E,4,0))</f>
        <v/>
      </c>
      <c r="F4709" s="11" t="str">
        <f>IF(A4709="","",IF(ISERROR(VLOOKUP(A4709,'entry data'!B:F,5,0)),"",VLOOKUP(A4709,'entry data'!B:F,5,0)))</f>
        <v/>
      </c>
      <c r="G4709" s="12" t="str">
        <f>IF(A4709="","",IF(ISERROR(VLOOKUP(A4709,'entry data'!B:I,8,0)),"",VLOOKUP(A4709,'entry data'!B:I,7,0)))</f>
        <v/>
      </c>
      <c r="H4709" s="13" t="str">
        <f>IF(A4709="","",IF(B4709=1,VLOOKUP(A4709,'entry data'!B:D,3,0),I4708))</f>
        <v/>
      </c>
      <c r="I4709" s="14" t="str">
        <f>IF(A4709="","",IF(E4709="weekly",7,IF(E4709="fortnightly",14,IF(E4709="monthly",DATE(IF(MONTH(H4709)=12,YEAR(H4709)+1,YEAR(H4709)),VLOOKUP(MONTH(H4709),index!$D$2:$G$13,2,0),DAY(H4709)),
IF(E4709="quarterly",DATE(IF(MONTH(H4709)&gt;=10,YEAR(H4709)+1,YEAR(H4709)),VLOOKUP(MONTH(H4709),index!$D$2:$G$13,3,0),DAY(H4709)),
IF(E4709="halfyearly",DATE(IF(MONTH(H4709)&gt;=7,YEAR(H4709)+1,YEAR(H4709)),VLOOKUP(MONTH(H4709),index!$D$2:$G$13,4,0),DAY(H4709)),
DATE(YEAR(H4709)+1,MONTH(H4709),DAY(H4709)))))-H4709))+H4709)</f>
        <v/>
      </c>
      <c r="J4709" s="9" t="str">
        <f t="shared" si="460"/>
        <v/>
      </c>
      <c r="K4709" s="11" t="str">
        <f t="shared" si="461"/>
        <v/>
      </c>
      <c r="L4709" s="11" t="str">
        <f t="shared" si="462"/>
        <v/>
      </c>
      <c r="M4709" s="11" t="str">
        <f>IF(A4709="","",VLOOKUP(E4709,index!$A$1:$B$6,2,0)*K4709*G4709)</f>
        <v/>
      </c>
      <c r="N4709" s="11" t="str">
        <f>IF(A4709="","",-PMT(G4709*VLOOKUP(E4709,index!$A$1:$B$6,2,0),C4709,F4709,0,0))</f>
        <v/>
      </c>
      <c r="O4709" s="11" t="str">
        <f t="shared" si="463"/>
        <v/>
      </c>
      <c r="P4709" s="11" t="str">
        <f t="shared" si="458"/>
        <v/>
      </c>
    </row>
    <row r="4710" spans="1:16" x14ac:dyDescent="0.25">
      <c r="A4710" s="9" t="str">
        <f>IF(A4709="","",IF(B4709&lt;C4709,A4709,IF(A4709=MAX('entry data'!$B$8:$B$507),"",A4709+1)))</f>
        <v/>
      </c>
      <c r="B4710" s="9" t="str">
        <f t="shared" si="459"/>
        <v/>
      </c>
      <c r="C4710" s="9" t="str">
        <f>IF(ISERROR(VLOOKUP(A4710,'entry data'!B:G,6,0)),"",VLOOKUP(A4710,'entry data'!B:G,6,0))</f>
        <v/>
      </c>
      <c r="D4710" s="9" t="str">
        <f>IF(ISERROR(VLOOKUP(A4710,'entry data'!B:C,2,0)),"",VLOOKUP(A4710,'entry data'!B:C,2,0))</f>
        <v/>
      </c>
      <c r="E4710" s="9" t="str">
        <f>IF(ISERROR(VLOOKUP(A4710,'entry data'!B:E,4,0)),"",VLOOKUP(A4710,'entry data'!B:E,4,0))</f>
        <v/>
      </c>
      <c r="F4710" s="11" t="str">
        <f>IF(A4710="","",IF(ISERROR(VLOOKUP(A4710,'entry data'!B:F,5,0)),"",VLOOKUP(A4710,'entry data'!B:F,5,0)))</f>
        <v/>
      </c>
      <c r="G4710" s="12" t="str">
        <f>IF(A4710="","",IF(ISERROR(VLOOKUP(A4710,'entry data'!B:I,8,0)),"",VLOOKUP(A4710,'entry data'!B:I,7,0)))</f>
        <v/>
      </c>
      <c r="H4710" s="13" t="str">
        <f>IF(A4710="","",IF(B4710=1,VLOOKUP(A4710,'entry data'!B:D,3,0),I4709))</f>
        <v/>
      </c>
      <c r="I4710" s="14" t="str">
        <f>IF(A4710="","",IF(E4710="weekly",7,IF(E4710="fortnightly",14,IF(E4710="monthly",DATE(IF(MONTH(H4710)=12,YEAR(H4710)+1,YEAR(H4710)),VLOOKUP(MONTH(H4710),index!$D$2:$G$13,2,0),DAY(H4710)),
IF(E4710="quarterly",DATE(IF(MONTH(H4710)&gt;=10,YEAR(H4710)+1,YEAR(H4710)),VLOOKUP(MONTH(H4710),index!$D$2:$G$13,3,0),DAY(H4710)),
IF(E4710="halfyearly",DATE(IF(MONTH(H4710)&gt;=7,YEAR(H4710)+1,YEAR(H4710)),VLOOKUP(MONTH(H4710),index!$D$2:$G$13,4,0),DAY(H4710)),
DATE(YEAR(H4710)+1,MONTH(H4710),DAY(H4710)))))-H4710))+H4710)</f>
        <v/>
      </c>
      <c r="J4710" s="9" t="str">
        <f t="shared" si="460"/>
        <v/>
      </c>
      <c r="K4710" s="11" t="str">
        <f t="shared" si="461"/>
        <v/>
      </c>
      <c r="L4710" s="11" t="str">
        <f t="shared" si="462"/>
        <v/>
      </c>
      <c r="M4710" s="11" t="str">
        <f>IF(A4710="","",VLOOKUP(E4710,index!$A$1:$B$6,2,0)*K4710*G4710)</f>
        <v/>
      </c>
      <c r="N4710" s="11" t="str">
        <f>IF(A4710="","",-PMT(G4710*VLOOKUP(E4710,index!$A$1:$B$6,2,0),C4710,F4710,0,0))</f>
        <v/>
      </c>
      <c r="O4710" s="11" t="str">
        <f t="shared" si="463"/>
        <v/>
      </c>
      <c r="P4710" s="11" t="str">
        <f t="shared" si="458"/>
        <v/>
      </c>
    </row>
    <row r="4711" spans="1:16" x14ac:dyDescent="0.25">
      <c r="A4711" s="9" t="str">
        <f>IF(A4710="","",IF(B4710&lt;C4710,A4710,IF(A4710=MAX('entry data'!$B$8:$B$507),"",A4710+1)))</f>
        <v/>
      </c>
      <c r="B4711" s="9" t="str">
        <f t="shared" si="459"/>
        <v/>
      </c>
      <c r="C4711" s="9" t="str">
        <f>IF(ISERROR(VLOOKUP(A4711,'entry data'!B:G,6,0)),"",VLOOKUP(A4711,'entry data'!B:G,6,0))</f>
        <v/>
      </c>
      <c r="D4711" s="9" t="str">
        <f>IF(ISERROR(VLOOKUP(A4711,'entry data'!B:C,2,0)),"",VLOOKUP(A4711,'entry data'!B:C,2,0))</f>
        <v/>
      </c>
      <c r="E4711" s="9" t="str">
        <f>IF(ISERROR(VLOOKUP(A4711,'entry data'!B:E,4,0)),"",VLOOKUP(A4711,'entry data'!B:E,4,0))</f>
        <v/>
      </c>
      <c r="F4711" s="11" t="str">
        <f>IF(A4711="","",IF(ISERROR(VLOOKUP(A4711,'entry data'!B:F,5,0)),"",VLOOKUP(A4711,'entry data'!B:F,5,0)))</f>
        <v/>
      </c>
      <c r="G4711" s="12" t="str">
        <f>IF(A4711="","",IF(ISERROR(VLOOKUP(A4711,'entry data'!B:I,8,0)),"",VLOOKUP(A4711,'entry data'!B:I,7,0)))</f>
        <v/>
      </c>
      <c r="H4711" s="13" t="str">
        <f>IF(A4711="","",IF(B4711=1,VLOOKUP(A4711,'entry data'!B:D,3,0),I4710))</f>
        <v/>
      </c>
      <c r="I4711" s="14" t="str">
        <f>IF(A4711="","",IF(E4711="weekly",7,IF(E4711="fortnightly",14,IF(E4711="monthly",DATE(IF(MONTH(H4711)=12,YEAR(H4711)+1,YEAR(H4711)),VLOOKUP(MONTH(H4711),index!$D$2:$G$13,2,0),DAY(H4711)),
IF(E4711="quarterly",DATE(IF(MONTH(H4711)&gt;=10,YEAR(H4711)+1,YEAR(H4711)),VLOOKUP(MONTH(H4711),index!$D$2:$G$13,3,0),DAY(H4711)),
IF(E4711="halfyearly",DATE(IF(MONTH(H4711)&gt;=7,YEAR(H4711)+1,YEAR(H4711)),VLOOKUP(MONTH(H4711),index!$D$2:$G$13,4,0),DAY(H4711)),
DATE(YEAR(H4711)+1,MONTH(H4711),DAY(H4711)))))-H4711))+H4711)</f>
        <v/>
      </c>
      <c r="J4711" s="9" t="str">
        <f t="shared" si="460"/>
        <v/>
      </c>
      <c r="K4711" s="11" t="str">
        <f t="shared" si="461"/>
        <v/>
      </c>
      <c r="L4711" s="11" t="str">
        <f t="shared" si="462"/>
        <v/>
      </c>
      <c r="M4711" s="11" t="str">
        <f>IF(A4711="","",VLOOKUP(E4711,index!$A$1:$B$6,2,0)*K4711*G4711)</f>
        <v/>
      </c>
      <c r="N4711" s="11" t="str">
        <f>IF(A4711="","",-PMT(G4711*VLOOKUP(E4711,index!$A$1:$B$6,2,0),C4711,F4711,0,0))</f>
        <v/>
      </c>
      <c r="O4711" s="11" t="str">
        <f t="shared" si="463"/>
        <v/>
      </c>
      <c r="P4711" s="11" t="str">
        <f t="shared" si="458"/>
        <v/>
      </c>
    </row>
    <row r="4712" spans="1:16" x14ac:dyDescent="0.25">
      <c r="A4712" s="9" t="str">
        <f>IF(A4711="","",IF(B4711&lt;C4711,A4711,IF(A4711=MAX('entry data'!$B$8:$B$507),"",A4711+1)))</f>
        <v/>
      </c>
      <c r="B4712" s="9" t="str">
        <f t="shared" si="459"/>
        <v/>
      </c>
      <c r="C4712" s="9" t="str">
        <f>IF(ISERROR(VLOOKUP(A4712,'entry data'!B:G,6,0)),"",VLOOKUP(A4712,'entry data'!B:G,6,0))</f>
        <v/>
      </c>
      <c r="D4712" s="9" t="str">
        <f>IF(ISERROR(VLOOKUP(A4712,'entry data'!B:C,2,0)),"",VLOOKUP(A4712,'entry data'!B:C,2,0))</f>
        <v/>
      </c>
      <c r="E4712" s="9" t="str">
        <f>IF(ISERROR(VLOOKUP(A4712,'entry data'!B:E,4,0)),"",VLOOKUP(A4712,'entry data'!B:E,4,0))</f>
        <v/>
      </c>
      <c r="F4712" s="11" t="str">
        <f>IF(A4712="","",IF(ISERROR(VLOOKUP(A4712,'entry data'!B:F,5,0)),"",VLOOKUP(A4712,'entry data'!B:F,5,0)))</f>
        <v/>
      </c>
      <c r="G4712" s="12" t="str">
        <f>IF(A4712="","",IF(ISERROR(VLOOKUP(A4712,'entry data'!B:I,8,0)),"",VLOOKUP(A4712,'entry data'!B:I,7,0)))</f>
        <v/>
      </c>
      <c r="H4712" s="13" t="str">
        <f>IF(A4712="","",IF(B4712=1,VLOOKUP(A4712,'entry data'!B:D,3,0),I4711))</f>
        <v/>
      </c>
      <c r="I4712" s="14" t="str">
        <f>IF(A4712="","",IF(E4712="weekly",7,IF(E4712="fortnightly",14,IF(E4712="monthly",DATE(IF(MONTH(H4712)=12,YEAR(H4712)+1,YEAR(H4712)),VLOOKUP(MONTH(H4712),index!$D$2:$G$13,2,0),DAY(H4712)),
IF(E4712="quarterly",DATE(IF(MONTH(H4712)&gt;=10,YEAR(H4712)+1,YEAR(H4712)),VLOOKUP(MONTH(H4712),index!$D$2:$G$13,3,0),DAY(H4712)),
IF(E4712="halfyearly",DATE(IF(MONTH(H4712)&gt;=7,YEAR(H4712)+1,YEAR(H4712)),VLOOKUP(MONTH(H4712),index!$D$2:$G$13,4,0),DAY(H4712)),
DATE(YEAR(H4712)+1,MONTH(H4712),DAY(H4712)))))-H4712))+H4712)</f>
        <v/>
      </c>
      <c r="J4712" s="9" t="str">
        <f t="shared" si="460"/>
        <v/>
      </c>
      <c r="K4712" s="11" t="str">
        <f t="shared" si="461"/>
        <v/>
      </c>
      <c r="L4712" s="11" t="str">
        <f t="shared" si="462"/>
        <v/>
      </c>
      <c r="M4712" s="11" t="str">
        <f>IF(A4712="","",VLOOKUP(E4712,index!$A$1:$B$6,2,0)*K4712*G4712)</f>
        <v/>
      </c>
      <c r="N4712" s="11" t="str">
        <f>IF(A4712="","",-PMT(G4712*VLOOKUP(E4712,index!$A$1:$B$6,2,0),C4712,F4712,0,0))</f>
        <v/>
      </c>
      <c r="O4712" s="11" t="str">
        <f t="shared" si="463"/>
        <v/>
      </c>
      <c r="P4712" s="11" t="str">
        <f t="shared" si="458"/>
        <v/>
      </c>
    </row>
    <row r="4713" spans="1:16" x14ac:dyDescent="0.25">
      <c r="A4713" s="9" t="str">
        <f>IF(A4712="","",IF(B4712&lt;C4712,A4712,IF(A4712=MAX('entry data'!$B$8:$B$507),"",A4712+1)))</f>
        <v/>
      </c>
      <c r="B4713" s="9" t="str">
        <f t="shared" si="459"/>
        <v/>
      </c>
      <c r="C4713" s="9" t="str">
        <f>IF(ISERROR(VLOOKUP(A4713,'entry data'!B:G,6,0)),"",VLOOKUP(A4713,'entry data'!B:G,6,0))</f>
        <v/>
      </c>
      <c r="D4713" s="9" t="str">
        <f>IF(ISERROR(VLOOKUP(A4713,'entry data'!B:C,2,0)),"",VLOOKUP(A4713,'entry data'!B:C,2,0))</f>
        <v/>
      </c>
      <c r="E4713" s="9" t="str">
        <f>IF(ISERROR(VLOOKUP(A4713,'entry data'!B:E,4,0)),"",VLOOKUP(A4713,'entry data'!B:E,4,0))</f>
        <v/>
      </c>
      <c r="F4713" s="11" t="str">
        <f>IF(A4713="","",IF(ISERROR(VLOOKUP(A4713,'entry data'!B:F,5,0)),"",VLOOKUP(A4713,'entry data'!B:F,5,0)))</f>
        <v/>
      </c>
      <c r="G4713" s="12" t="str">
        <f>IF(A4713="","",IF(ISERROR(VLOOKUP(A4713,'entry data'!B:I,8,0)),"",VLOOKUP(A4713,'entry data'!B:I,7,0)))</f>
        <v/>
      </c>
      <c r="H4713" s="13" t="str">
        <f>IF(A4713="","",IF(B4713=1,VLOOKUP(A4713,'entry data'!B:D,3,0),I4712))</f>
        <v/>
      </c>
      <c r="I4713" s="14" t="str">
        <f>IF(A4713="","",IF(E4713="weekly",7,IF(E4713="fortnightly",14,IF(E4713="monthly",DATE(IF(MONTH(H4713)=12,YEAR(H4713)+1,YEAR(H4713)),VLOOKUP(MONTH(H4713),index!$D$2:$G$13,2,0),DAY(H4713)),
IF(E4713="quarterly",DATE(IF(MONTH(H4713)&gt;=10,YEAR(H4713)+1,YEAR(H4713)),VLOOKUP(MONTH(H4713),index!$D$2:$G$13,3,0),DAY(H4713)),
IF(E4713="halfyearly",DATE(IF(MONTH(H4713)&gt;=7,YEAR(H4713)+1,YEAR(H4713)),VLOOKUP(MONTH(H4713),index!$D$2:$G$13,4,0),DAY(H4713)),
DATE(YEAR(H4713)+1,MONTH(H4713),DAY(H4713)))))-H4713))+H4713)</f>
        <v/>
      </c>
      <c r="J4713" s="9" t="str">
        <f t="shared" si="460"/>
        <v/>
      </c>
      <c r="K4713" s="11" t="str">
        <f t="shared" si="461"/>
        <v/>
      </c>
      <c r="L4713" s="11" t="str">
        <f t="shared" si="462"/>
        <v/>
      </c>
      <c r="M4713" s="11" t="str">
        <f>IF(A4713="","",VLOOKUP(E4713,index!$A$1:$B$6,2,0)*K4713*G4713)</f>
        <v/>
      </c>
      <c r="N4713" s="11" t="str">
        <f>IF(A4713="","",-PMT(G4713*VLOOKUP(E4713,index!$A$1:$B$6,2,0),C4713,F4713,0,0))</f>
        <v/>
      </c>
      <c r="O4713" s="11" t="str">
        <f t="shared" si="463"/>
        <v/>
      </c>
      <c r="P4713" s="11" t="str">
        <f t="shared" si="458"/>
        <v/>
      </c>
    </row>
    <row r="4714" spans="1:16" x14ac:dyDescent="0.25">
      <c r="A4714" s="9" t="str">
        <f>IF(A4713="","",IF(B4713&lt;C4713,A4713,IF(A4713=MAX('entry data'!$B$8:$B$507),"",A4713+1)))</f>
        <v/>
      </c>
      <c r="B4714" s="9" t="str">
        <f t="shared" si="459"/>
        <v/>
      </c>
      <c r="C4714" s="9" t="str">
        <f>IF(ISERROR(VLOOKUP(A4714,'entry data'!B:G,6,0)),"",VLOOKUP(A4714,'entry data'!B:G,6,0))</f>
        <v/>
      </c>
      <c r="D4714" s="9" t="str">
        <f>IF(ISERROR(VLOOKUP(A4714,'entry data'!B:C,2,0)),"",VLOOKUP(A4714,'entry data'!B:C,2,0))</f>
        <v/>
      </c>
      <c r="E4714" s="9" t="str">
        <f>IF(ISERROR(VLOOKUP(A4714,'entry data'!B:E,4,0)),"",VLOOKUP(A4714,'entry data'!B:E,4,0))</f>
        <v/>
      </c>
      <c r="F4714" s="11" t="str">
        <f>IF(A4714="","",IF(ISERROR(VLOOKUP(A4714,'entry data'!B:F,5,0)),"",VLOOKUP(A4714,'entry data'!B:F,5,0)))</f>
        <v/>
      </c>
      <c r="G4714" s="12" t="str">
        <f>IF(A4714="","",IF(ISERROR(VLOOKUP(A4714,'entry data'!B:I,8,0)),"",VLOOKUP(A4714,'entry data'!B:I,7,0)))</f>
        <v/>
      </c>
      <c r="H4714" s="13" t="str">
        <f>IF(A4714="","",IF(B4714=1,VLOOKUP(A4714,'entry data'!B:D,3,0),I4713))</f>
        <v/>
      </c>
      <c r="I4714" s="14" t="str">
        <f>IF(A4714="","",IF(E4714="weekly",7,IF(E4714="fortnightly",14,IF(E4714="monthly",DATE(IF(MONTH(H4714)=12,YEAR(H4714)+1,YEAR(H4714)),VLOOKUP(MONTH(H4714),index!$D$2:$G$13,2,0),DAY(H4714)),
IF(E4714="quarterly",DATE(IF(MONTH(H4714)&gt;=10,YEAR(H4714)+1,YEAR(H4714)),VLOOKUP(MONTH(H4714),index!$D$2:$G$13,3,0),DAY(H4714)),
IF(E4714="halfyearly",DATE(IF(MONTH(H4714)&gt;=7,YEAR(H4714)+1,YEAR(H4714)),VLOOKUP(MONTH(H4714),index!$D$2:$G$13,4,0),DAY(H4714)),
DATE(YEAR(H4714)+1,MONTH(H4714),DAY(H4714)))))-H4714))+H4714)</f>
        <v/>
      </c>
      <c r="J4714" s="9" t="str">
        <f t="shared" si="460"/>
        <v/>
      </c>
      <c r="K4714" s="11" t="str">
        <f t="shared" si="461"/>
        <v/>
      </c>
      <c r="L4714" s="11" t="str">
        <f t="shared" si="462"/>
        <v/>
      </c>
      <c r="M4714" s="11" t="str">
        <f>IF(A4714="","",VLOOKUP(E4714,index!$A$1:$B$6,2,0)*K4714*G4714)</f>
        <v/>
      </c>
      <c r="N4714" s="11" t="str">
        <f>IF(A4714="","",-PMT(G4714*VLOOKUP(E4714,index!$A$1:$B$6,2,0),C4714,F4714,0,0))</f>
        <v/>
      </c>
      <c r="O4714" s="11" t="str">
        <f t="shared" si="463"/>
        <v/>
      </c>
      <c r="P4714" s="11" t="str">
        <f t="shared" si="458"/>
        <v/>
      </c>
    </row>
    <row r="4715" spans="1:16" x14ac:dyDescent="0.25">
      <c r="A4715" s="9" t="str">
        <f>IF(A4714="","",IF(B4714&lt;C4714,A4714,IF(A4714=MAX('entry data'!$B$8:$B$507),"",A4714+1)))</f>
        <v/>
      </c>
      <c r="B4715" s="9" t="str">
        <f t="shared" si="459"/>
        <v/>
      </c>
      <c r="C4715" s="9" t="str">
        <f>IF(ISERROR(VLOOKUP(A4715,'entry data'!B:G,6,0)),"",VLOOKUP(A4715,'entry data'!B:G,6,0))</f>
        <v/>
      </c>
      <c r="D4715" s="9" t="str">
        <f>IF(ISERROR(VLOOKUP(A4715,'entry data'!B:C,2,0)),"",VLOOKUP(A4715,'entry data'!B:C,2,0))</f>
        <v/>
      </c>
      <c r="E4715" s="9" t="str">
        <f>IF(ISERROR(VLOOKUP(A4715,'entry data'!B:E,4,0)),"",VLOOKUP(A4715,'entry data'!B:E,4,0))</f>
        <v/>
      </c>
      <c r="F4715" s="11" t="str">
        <f>IF(A4715="","",IF(ISERROR(VLOOKUP(A4715,'entry data'!B:F,5,0)),"",VLOOKUP(A4715,'entry data'!B:F,5,0)))</f>
        <v/>
      </c>
      <c r="G4715" s="12" t="str">
        <f>IF(A4715="","",IF(ISERROR(VLOOKUP(A4715,'entry data'!B:I,8,0)),"",VLOOKUP(A4715,'entry data'!B:I,7,0)))</f>
        <v/>
      </c>
      <c r="H4715" s="13" t="str">
        <f>IF(A4715="","",IF(B4715=1,VLOOKUP(A4715,'entry data'!B:D,3,0),I4714))</f>
        <v/>
      </c>
      <c r="I4715" s="14" t="str">
        <f>IF(A4715="","",IF(E4715="weekly",7,IF(E4715="fortnightly",14,IF(E4715="monthly",DATE(IF(MONTH(H4715)=12,YEAR(H4715)+1,YEAR(H4715)),VLOOKUP(MONTH(H4715),index!$D$2:$G$13,2,0),DAY(H4715)),
IF(E4715="quarterly",DATE(IF(MONTH(H4715)&gt;=10,YEAR(H4715)+1,YEAR(H4715)),VLOOKUP(MONTH(H4715),index!$D$2:$G$13,3,0),DAY(H4715)),
IF(E4715="halfyearly",DATE(IF(MONTH(H4715)&gt;=7,YEAR(H4715)+1,YEAR(H4715)),VLOOKUP(MONTH(H4715),index!$D$2:$G$13,4,0),DAY(H4715)),
DATE(YEAR(H4715)+1,MONTH(H4715),DAY(H4715)))))-H4715))+H4715)</f>
        <v/>
      </c>
      <c r="J4715" s="9" t="str">
        <f t="shared" si="460"/>
        <v/>
      </c>
      <c r="K4715" s="11" t="str">
        <f t="shared" si="461"/>
        <v/>
      </c>
      <c r="L4715" s="11" t="str">
        <f t="shared" si="462"/>
        <v/>
      </c>
      <c r="M4715" s="11" t="str">
        <f>IF(A4715="","",VLOOKUP(E4715,index!$A$1:$B$6,2,0)*K4715*G4715)</f>
        <v/>
      </c>
      <c r="N4715" s="11" t="str">
        <f>IF(A4715="","",-PMT(G4715*VLOOKUP(E4715,index!$A$1:$B$6,2,0),C4715,F4715,0,0))</f>
        <v/>
      </c>
      <c r="O4715" s="11" t="str">
        <f t="shared" si="463"/>
        <v/>
      </c>
      <c r="P4715" s="11" t="str">
        <f t="shared" si="458"/>
        <v/>
      </c>
    </row>
    <row r="4716" spans="1:16" x14ac:dyDescent="0.25">
      <c r="A4716" s="9" t="str">
        <f>IF(A4715="","",IF(B4715&lt;C4715,A4715,IF(A4715=MAX('entry data'!$B$8:$B$507),"",A4715+1)))</f>
        <v/>
      </c>
      <c r="B4716" s="9" t="str">
        <f t="shared" si="459"/>
        <v/>
      </c>
      <c r="C4716" s="9" t="str">
        <f>IF(ISERROR(VLOOKUP(A4716,'entry data'!B:G,6,0)),"",VLOOKUP(A4716,'entry data'!B:G,6,0))</f>
        <v/>
      </c>
      <c r="D4716" s="9" t="str">
        <f>IF(ISERROR(VLOOKUP(A4716,'entry data'!B:C,2,0)),"",VLOOKUP(A4716,'entry data'!B:C,2,0))</f>
        <v/>
      </c>
      <c r="E4716" s="9" t="str">
        <f>IF(ISERROR(VLOOKUP(A4716,'entry data'!B:E,4,0)),"",VLOOKUP(A4716,'entry data'!B:E,4,0))</f>
        <v/>
      </c>
      <c r="F4716" s="11" t="str">
        <f>IF(A4716="","",IF(ISERROR(VLOOKUP(A4716,'entry data'!B:F,5,0)),"",VLOOKUP(A4716,'entry data'!B:F,5,0)))</f>
        <v/>
      </c>
      <c r="G4716" s="12" t="str">
        <f>IF(A4716="","",IF(ISERROR(VLOOKUP(A4716,'entry data'!B:I,8,0)),"",VLOOKUP(A4716,'entry data'!B:I,7,0)))</f>
        <v/>
      </c>
      <c r="H4716" s="13" t="str">
        <f>IF(A4716="","",IF(B4716=1,VLOOKUP(A4716,'entry data'!B:D,3,0),I4715))</f>
        <v/>
      </c>
      <c r="I4716" s="14" t="str">
        <f>IF(A4716="","",IF(E4716="weekly",7,IF(E4716="fortnightly",14,IF(E4716="monthly",DATE(IF(MONTH(H4716)=12,YEAR(H4716)+1,YEAR(H4716)),VLOOKUP(MONTH(H4716),index!$D$2:$G$13,2,0),DAY(H4716)),
IF(E4716="quarterly",DATE(IF(MONTH(H4716)&gt;=10,YEAR(H4716)+1,YEAR(H4716)),VLOOKUP(MONTH(H4716),index!$D$2:$G$13,3,0),DAY(H4716)),
IF(E4716="halfyearly",DATE(IF(MONTH(H4716)&gt;=7,YEAR(H4716)+1,YEAR(H4716)),VLOOKUP(MONTH(H4716),index!$D$2:$G$13,4,0),DAY(H4716)),
DATE(YEAR(H4716)+1,MONTH(H4716),DAY(H4716)))))-H4716))+H4716)</f>
        <v/>
      </c>
      <c r="J4716" s="9" t="str">
        <f t="shared" si="460"/>
        <v/>
      </c>
      <c r="K4716" s="11" t="str">
        <f t="shared" si="461"/>
        <v/>
      </c>
      <c r="L4716" s="11" t="str">
        <f t="shared" si="462"/>
        <v/>
      </c>
      <c r="M4716" s="11" t="str">
        <f>IF(A4716="","",VLOOKUP(E4716,index!$A$1:$B$6,2,0)*K4716*G4716)</f>
        <v/>
      </c>
      <c r="N4716" s="11" t="str">
        <f>IF(A4716="","",-PMT(G4716*VLOOKUP(E4716,index!$A$1:$B$6,2,0),C4716,F4716,0,0))</f>
        <v/>
      </c>
      <c r="O4716" s="11" t="str">
        <f t="shared" si="463"/>
        <v/>
      </c>
      <c r="P4716" s="11" t="str">
        <f t="shared" si="458"/>
        <v/>
      </c>
    </row>
    <row r="4717" spans="1:16" x14ac:dyDescent="0.25">
      <c r="A4717" s="9" t="str">
        <f>IF(A4716="","",IF(B4716&lt;C4716,A4716,IF(A4716=MAX('entry data'!$B$8:$B$507),"",A4716+1)))</f>
        <v/>
      </c>
      <c r="B4717" s="9" t="str">
        <f t="shared" si="459"/>
        <v/>
      </c>
      <c r="C4717" s="9" t="str">
        <f>IF(ISERROR(VLOOKUP(A4717,'entry data'!B:G,6,0)),"",VLOOKUP(A4717,'entry data'!B:G,6,0))</f>
        <v/>
      </c>
      <c r="D4717" s="9" t="str">
        <f>IF(ISERROR(VLOOKUP(A4717,'entry data'!B:C,2,0)),"",VLOOKUP(A4717,'entry data'!B:C,2,0))</f>
        <v/>
      </c>
      <c r="E4717" s="9" t="str">
        <f>IF(ISERROR(VLOOKUP(A4717,'entry data'!B:E,4,0)),"",VLOOKUP(A4717,'entry data'!B:E,4,0))</f>
        <v/>
      </c>
      <c r="F4717" s="11" t="str">
        <f>IF(A4717="","",IF(ISERROR(VLOOKUP(A4717,'entry data'!B:F,5,0)),"",VLOOKUP(A4717,'entry data'!B:F,5,0)))</f>
        <v/>
      </c>
      <c r="G4717" s="12" t="str">
        <f>IF(A4717="","",IF(ISERROR(VLOOKUP(A4717,'entry data'!B:I,8,0)),"",VLOOKUP(A4717,'entry data'!B:I,7,0)))</f>
        <v/>
      </c>
      <c r="H4717" s="13" t="str">
        <f>IF(A4717="","",IF(B4717=1,VLOOKUP(A4717,'entry data'!B:D,3,0),I4716))</f>
        <v/>
      </c>
      <c r="I4717" s="14" t="str">
        <f>IF(A4717="","",IF(E4717="weekly",7,IF(E4717="fortnightly",14,IF(E4717="monthly",DATE(IF(MONTH(H4717)=12,YEAR(H4717)+1,YEAR(H4717)),VLOOKUP(MONTH(H4717),index!$D$2:$G$13,2,0),DAY(H4717)),
IF(E4717="quarterly",DATE(IF(MONTH(H4717)&gt;=10,YEAR(H4717)+1,YEAR(H4717)),VLOOKUP(MONTH(H4717),index!$D$2:$G$13,3,0),DAY(H4717)),
IF(E4717="halfyearly",DATE(IF(MONTH(H4717)&gt;=7,YEAR(H4717)+1,YEAR(H4717)),VLOOKUP(MONTH(H4717),index!$D$2:$G$13,4,0),DAY(H4717)),
DATE(YEAR(H4717)+1,MONTH(H4717),DAY(H4717)))))-H4717))+H4717)</f>
        <v/>
      </c>
      <c r="J4717" s="9" t="str">
        <f t="shared" si="460"/>
        <v/>
      </c>
      <c r="K4717" s="11" t="str">
        <f t="shared" si="461"/>
        <v/>
      </c>
      <c r="L4717" s="11" t="str">
        <f t="shared" si="462"/>
        <v/>
      </c>
      <c r="M4717" s="11" t="str">
        <f>IF(A4717="","",VLOOKUP(E4717,index!$A$1:$B$6,2,0)*K4717*G4717)</f>
        <v/>
      </c>
      <c r="N4717" s="11" t="str">
        <f>IF(A4717="","",-PMT(G4717*VLOOKUP(E4717,index!$A$1:$B$6,2,0),C4717,F4717,0,0))</f>
        <v/>
      </c>
      <c r="O4717" s="11" t="str">
        <f t="shared" si="463"/>
        <v/>
      </c>
      <c r="P4717" s="11" t="str">
        <f t="shared" si="458"/>
        <v/>
      </c>
    </row>
    <row r="4718" spans="1:16" x14ac:dyDescent="0.25">
      <c r="A4718" s="9" t="str">
        <f>IF(A4717="","",IF(B4717&lt;C4717,A4717,IF(A4717=MAX('entry data'!$B$8:$B$507),"",A4717+1)))</f>
        <v/>
      </c>
      <c r="B4718" s="9" t="str">
        <f t="shared" si="459"/>
        <v/>
      </c>
      <c r="C4718" s="9" t="str">
        <f>IF(ISERROR(VLOOKUP(A4718,'entry data'!B:G,6,0)),"",VLOOKUP(A4718,'entry data'!B:G,6,0))</f>
        <v/>
      </c>
      <c r="D4718" s="9" t="str">
        <f>IF(ISERROR(VLOOKUP(A4718,'entry data'!B:C,2,0)),"",VLOOKUP(A4718,'entry data'!B:C,2,0))</f>
        <v/>
      </c>
      <c r="E4718" s="9" t="str">
        <f>IF(ISERROR(VLOOKUP(A4718,'entry data'!B:E,4,0)),"",VLOOKUP(A4718,'entry data'!B:E,4,0))</f>
        <v/>
      </c>
      <c r="F4718" s="11" t="str">
        <f>IF(A4718="","",IF(ISERROR(VLOOKUP(A4718,'entry data'!B:F,5,0)),"",VLOOKUP(A4718,'entry data'!B:F,5,0)))</f>
        <v/>
      </c>
      <c r="G4718" s="12" t="str">
        <f>IF(A4718="","",IF(ISERROR(VLOOKUP(A4718,'entry data'!B:I,8,0)),"",VLOOKUP(A4718,'entry data'!B:I,7,0)))</f>
        <v/>
      </c>
      <c r="H4718" s="13" t="str">
        <f>IF(A4718="","",IF(B4718=1,VLOOKUP(A4718,'entry data'!B:D,3,0),I4717))</f>
        <v/>
      </c>
      <c r="I4718" s="14" t="str">
        <f>IF(A4718="","",IF(E4718="weekly",7,IF(E4718="fortnightly",14,IF(E4718="monthly",DATE(IF(MONTH(H4718)=12,YEAR(H4718)+1,YEAR(H4718)),VLOOKUP(MONTH(H4718),index!$D$2:$G$13,2,0),DAY(H4718)),
IF(E4718="quarterly",DATE(IF(MONTH(H4718)&gt;=10,YEAR(H4718)+1,YEAR(H4718)),VLOOKUP(MONTH(H4718),index!$D$2:$G$13,3,0),DAY(H4718)),
IF(E4718="halfyearly",DATE(IF(MONTH(H4718)&gt;=7,YEAR(H4718)+1,YEAR(H4718)),VLOOKUP(MONTH(H4718),index!$D$2:$G$13,4,0),DAY(H4718)),
DATE(YEAR(H4718)+1,MONTH(H4718),DAY(H4718)))))-H4718))+H4718)</f>
        <v/>
      </c>
      <c r="J4718" s="9" t="str">
        <f t="shared" si="460"/>
        <v/>
      </c>
      <c r="K4718" s="11" t="str">
        <f t="shared" si="461"/>
        <v/>
      </c>
      <c r="L4718" s="11" t="str">
        <f t="shared" si="462"/>
        <v/>
      </c>
      <c r="M4718" s="11" t="str">
        <f>IF(A4718="","",VLOOKUP(E4718,index!$A$1:$B$6,2,0)*K4718*G4718)</f>
        <v/>
      </c>
      <c r="N4718" s="11" t="str">
        <f>IF(A4718="","",-PMT(G4718*VLOOKUP(E4718,index!$A$1:$B$6,2,0),C4718,F4718,0,0))</f>
        <v/>
      </c>
      <c r="O4718" s="11" t="str">
        <f t="shared" si="463"/>
        <v/>
      </c>
      <c r="P4718" s="11" t="str">
        <f t="shared" si="458"/>
        <v/>
      </c>
    </row>
    <row r="4719" spans="1:16" x14ac:dyDescent="0.25">
      <c r="A4719" s="9" t="str">
        <f>IF(A4718="","",IF(B4718&lt;C4718,A4718,IF(A4718=MAX('entry data'!$B$8:$B$507),"",A4718+1)))</f>
        <v/>
      </c>
      <c r="B4719" s="9" t="str">
        <f t="shared" si="459"/>
        <v/>
      </c>
      <c r="C4719" s="9" t="str">
        <f>IF(ISERROR(VLOOKUP(A4719,'entry data'!B:G,6,0)),"",VLOOKUP(A4719,'entry data'!B:G,6,0))</f>
        <v/>
      </c>
      <c r="D4719" s="9" t="str">
        <f>IF(ISERROR(VLOOKUP(A4719,'entry data'!B:C,2,0)),"",VLOOKUP(A4719,'entry data'!B:C,2,0))</f>
        <v/>
      </c>
      <c r="E4719" s="9" t="str">
        <f>IF(ISERROR(VLOOKUP(A4719,'entry data'!B:E,4,0)),"",VLOOKUP(A4719,'entry data'!B:E,4,0))</f>
        <v/>
      </c>
      <c r="F4719" s="11" t="str">
        <f>IF(A4719="","",IF(ISERROR(VLOOKUP(A4719,'entry data'!B:F,5,0)),"",VLOOKUP(A4719,'entry data'!B:F,5,0)))</f>
        <v/>
      </c>
      <c r="G4719" s="12" t="str">
        <f>IF(A4719="","",IF(ISERROR(VLOOKUP(A4719,'entry data'!B:I,8,0)),"",VLOOKUP(A4719,'entry data'!B:I,7,0)))</f>
        <v/>
      </c>
      <c r="H4719" s="13" t="str">
        <f>IF(A4719="","",IF(B4719=1,VLOOKUP(A4719,'entry data'!B:D,3,0),I4718))</f>
        <v/>
      </c>
      <c r="I4719" s="14" t="str">
        <f>IF(A4719="","",IF(E4719="weekly",7,IF(E4719="fortnightly",14,IF(E4719="monthly",DATE(IF(MONTH(H4719)=12,YEAR(H4719)+1,YEAR(H4719)),VLOOKUP(MONTH(H4719),index!$D$2:$G$13,2,0),DAY(H4719)),
IF(E4719="quarterly",DATE(IF(MONTH(H4719)&gt;=10,YEAR(H4719)+1,YEAR(H4719)),VLOOKUP(MONTH(H4719),index!$D$2:$G$13,3,0),DAY(H4719)),
IF(E4719="halfyearly",DATE(IF(MONTH(H4719)&gt;=7,YEAR(H4719)+1,YEAR(H4719)),VLOOKUP(MONTH(H4719),index!$D$2:$G$13,4,0),DAY(H4719)),
DATE(YEAR(H4719)+1,MONTH(H4719),DAY(H4719)))))-H4719))+H4719)</f>
        <v/>
      </c>
      <c r="J4719" s="9" t="str">
        <f t="shared" si="460"/>
        <v/>
      </c>
      <c r="K4719" s="11" t="str">
        <f t="shared" si="461"/>
        <v/>
      </c>
      <c r="L4719" s="11" t="str">
        <f t="shared" si="462"/>
        <v/>
      </c>
      <c r="M4719" s="11" t="str">
        <f>IF(A4719="","",VLOOKUP(E4719,index!$A$1:$B$6,2,0)*K4719*G4719)</f>
        <v/>
      </c>
      <c r="N4719" s="11" t="str">
        <f>IF(A4719="","",-PMT(G4719*VLOOKUP(E4719,index!$A$1:$B$6,2,0),C4719,F4719,0,0))</f>
        <v/>
      </c>
      <c r="O4719" s="11" t="str">
        <f t="shared" si="463"/>
        <v/>
      </c>
      <c r="P4719" s="11" t="str">
        <f t="shared" si="458"/>
        <v/>
      </c>
    </row>
    <row r="4720" spans="1:16" x14ac:dyDescent="0.25">
      <c r="A4720" s="9" t="str">
        <f>IF(A4719="","",IF(B4719&lt;C4719,A4719,IF(A4719=MAX('entry data'!$B$8:$B$507),"",A4719+1)))</f>
        <v/>
      </c>
      <c r="B4720" s="9" t="str">
        <f t="shared" si="459"/>
        <v/>
      </c>
      <c r="C4720" s="9" t="str">
        <f>IF(ISERROR(VLOOKUP(A4720,'entry data'!B:G,6,0)),"",VLOOKUP(A4720,'entry data'!B:G,6,0))</f>
        <v/>
      </c>
      <c r="D4720" s="9" t="str">
        <f>IF(ISERROR(VLOOKUP(A4720,'entry data'!B:C,2,0)),"",VLOOKUP(A4720,'entry data'!B:C,2,0))</f>
        <v/>
      </c>
      <c r="E4720" s="9" t="str">
        <f>IF(ISERROR(VLOOKUP(A4720,'entry data'!B:E,4,0)),"",VLOOKUP(A4720,'entry data'!B:E,4,0))</f>
        <v/>
      </c>
      <c r="F4720" s="11" t="str">
        <f>IF(A4720="","",IF(ISERROR(VLOOKUP(A4720,'entry data'!B:F,5,0)),"",VLOOKUP(A4720,'entry data'!B:F,5,0)))</f>
        <v/>
      </c>
      <c r="G4720" s="12" t="str">
        <f>IF(A4720="","",IF(ISERROR(VLOOKUP(A4720,'entry data'!B:I,8,0)),"",VLOOKUP(A4720,'entry data'!B:I,7,0)))</f>
        <v/>
      </c>
      <c r="H4720" s="13" t="str">
        <f>IF(A4720="","",IF(B4720=1,VLOOKUP(A4720,'entry data'!B:D,3,0),I4719))</f>
        <v/>
      </c>
      <c r="I4720" s="14" t="str">
        <f>IF(A4720="","",IF(E4720="weekly",7,IF(E4720="fortnightly",14,IF(E4720="monthly",DATE(IF(MONTH(H4720)=12,YEAR(H4720)+1,YEAR(H4720)),VLOOKUP(MONTH(H4720),index!$D$2:$G$13,2,0),DAY(H4720)),
IF(E4720="quarterly",DATE(IF(MONTH(H4720)&gt;=10,YEAR(H4720)+1,YEAR(H4720)),VLOOKUP(MONTH(H4720),index!$D$2:$G$13,3,0),DAY(H4720)),
IF(E4720="halfyearly",DATE(IF(MONTH(H4720)&gt;=7,YEAR(H4720)+1,YEAR(H4720)),VLOOKUP(MONTH(H4720),index!$D$2:$G$13,4,0),DAY(H4720)),
DATE(YEAR(H4720)+1,MONTH(H4720),DAY(H4720)))))-H4720))+H4720)</f>
        <v/>
      </c>
      <c r="J4720" s="9" t="str">
        <f t="shared" si="460"/>
        <v/>
      </c>
      <c r="K4720" s="11" t="str">
        <f t="shared" si="461"/>
        <v/>
      </c>
      <c r="L4720" s="11" t="str">
        <f t="shared" si="462"/>
        <v/>
      </c>
      <c r="M4720" s="11" t="str">
        <f>IF(A4720="","",VLOOKUP(E4720,index!$A$1:$B$6,2,0)*K4720*G4720)</f>
        <v/>
      </c>
      <c r="N4720" s="11" t="str">
        <f>IF(A4720="","",-PMT(G4720*VLOOKUP(E4720,index!$A$1:$B$6,2,0),C4720,F4720,0,0))</f>
        <v/>
      </c>
      <c r="O4720" s="11" t="str">
        <f t="shared" si="463"/>
        <v/>
      </c>
      <c r="P4720" s="11" t="str">
        <f t="shared" si="458"/>
        <v/>
      </c>
    </row>
    <row r="4721" spans="1:16" x14ac:dyDescent="0.25">
      <c r="A4721" s="9" t="str">
        <f>IF(A4720="","",IF(B4720&lt;C4720,A4720,IF(A4720=MAX('entry data'!$B$8:$B$507),"",A4720+1)))</f>
        <v/>
      </c>
      <c r="B4721" s="9" t="str">
        <f t="shared" si="459"/>
        <v/>
      </c>
      <c r="C4721" s="9" t="str">
        <f>IF(ISERROR(VLOOKUP(A4721,'entry data'!B:G,6,0)),"",VLOOKUP(A4721,'entry data'!B:G,6,0))</f>
        <v/>
      </c>
      <c r="D4721" s="9" t="str">
        <f>IF(ISERROR(VLOOKUP(A4721,'entry data'!B:C,2,0)),"",VLOOKUP(A4721,'entry data'!B:C,2,0))</f>
        <v/>
      </c>
      <c r="E4721" s="9" t="str">
        <f>IF(ISERROR(VLOOKUP(A4721,'entry data'!B:E,4,0)),"",VLOOKUP(A4721,'entry data'!B:E,4,0))</f>
        <v/>
      </c>
      <c r="F4721" s="11" t="str">
        <f>IF(A4721="","",IF(ISERROR(VLOOKUP(A4721,'entry data'!B:F,5,0)),"",VLOOKUP(A4721,'entry data'!B:F,5,0)))</f>
        <v/>
      </c>
      <c r="G4721" s="12" t="str">
        <f>IF(A4721="","",IF(ISERROR(VLOOKUP(A4721,'entry data'!B:I,8,0)),"",VLOOKUP(A4721,'entry data'!B:I,7,0)))</f>
        <v/>
      </c>
      <c r="H4721" s="13" t="str">
        <f>IF(A4721="","",IF(B4721=1,VLOOKUP(A4721,'entry data'!B:D,3,0),I4720))</f>
        <v/>
      </c>
      <c r="I4721" s="14" t="str">
        <f>IF(A4721="","",IF(E4721="weekly",7,IF(E4721="fortnightly",14,IF(E4721="monthly",DATE(IF(MONTH(H4721)=12,YEAR(H4721)+1,YEAR(H4721)),VLOOKUP(MONTH(H4721),index!$D$2:$G$13,2,0),DAY(H4721)),
IF(E4721="quarterly",DATE(IF(MONTH(H4721)&gt;=10,YEAR(H4721)+1,YEAR(H4721)),VLOOKUP(MONTH(H4721),index!$D$2:$G$13,3,0),DAY(H4721)),
IF(E4721="halfyearly",DATE(IF(MONTH(H4721)&gt;=7,YEAR(H4721)+1,YEAR(H4721)),VLOOKUP(MONTH(H4721),index!$D$2:$G$13,4,0),DAY(H4721)),
DATE(YEAR(H4721)+1,MONTH(H4721),DAY(H4721)))))-H4721))+H4721)</f>
        <v/>
      </c>
      <c r="J4721" s="9" t="str">
        <f t="shared" si="460"/>
        <v/>
      </c>
      <c r="K4721" s="11" t="str">
        <f t="shared" si="461"/>
        <v/>
      </c>
      <c r="L4721" s="11" t="str">
        <f t="shared" si="462"/>
        <v/>
      </c>
      <c r="M4721" s="11" t="str">
        <f>IF(A4721="","",VLOOKUP(E4721,index!$A$1:$B$6,2,0)*K4721*G4721)</f>
        <v/>
      </c>
      <c r="N4721" s="11" t="str">
        <f>IF(A4721="","",-PMT(G4721*VLOOKUP(E4721,index!$A$1:$B$6,2,0),C4721,F4721,0,0))</f>
        <v/>
      </c>
      <c r="O4721" s="11" t="str">
        <f t="shared" si="463"/>
        <v/>
      </c>
      <c r="P4721" s="11" t="str">
        <f t="shared" si="458"/>
        <v/>
      </c>
    </row>
    <row r="4722" spans="1:16" x14ac:dyDescent="0.25">
      <c r="A4722" s="9" t="str">
        <f>IF(A4721="","",IF(B4721&lt;C4721,A4721,IF(A4721=MAX('entry data'!$B$8:$B$507),"",A4721+1)))</f>
        <v/>
      </c>
      <c r="B4722" s="9" t="str">
        <f t="shared" si="459"/>
        <v/>
      </c>
      <c r="C4722" s="9" t="str">
        <f>IF(ISERROR(VLOOKUP(A4722,'entry data'!B:G,6,0)),"",VLOOKUP(A4722,'entry data'!B:G,6,0))</f>
        <v/>
      </c>
      <c r="D4722" s="9" t="str">
        <f>IF(ISERROR(VLOOKUP(A4722,'entry data'!B:C,2,0)),"",VLOOKUP(A4722,'entry data'!B:C,2,0))</f>
        <v/>
      </c>
      <c r="E4722" s="9" t="str">
        <f>IF(ISERROR(VLOOKUP(A4722,'entry data'!B:E,4,0)),"",VLOOKUP(A4722,'entry data'!B:E,4,0))</f>
        <v/>
      </c>
      <c r="F4722" s="11" t="str">
        <f>IF(A4722="","",IF(ISERROR(VLOOKUP(A4722,'entry data'!B:F,5,0)),"",VLOOKUP(A4722,'entry data'!B:F,5,0)))</f>
        <v/>
      </c>
      <c r="G4722" s="12" t="str">
        <f>IF(A4722="","",IF(ISERROR(VLOOKUP(A4722,'entry data'!B:I,8,0)),"",VLOOKUP(A4722,'entry data'!B:I,7,0)))</f>
        <v/>
      </c>
      <c r="H4722" s="13" t="str">
        <f>IF(A4722="","",IF(B4722=1,VLOOKUP(A4722,'entry data'!B:D,3,0),I4721))</f>
        <v/>
      </c>
      <c r="I4722" s="14" t="str">
        <f>IF(A4722="","",IF(E4722="weekly",7,IF(E4722="fortnightly",14,IF(E4722="monthly",DATE(IF(MONTH(H4722)=12,YEAR(H4722)+1,YEAR(H4722)),VLOOKUP(MONTH(H4722),index!$D$2:$G$13,2,0),DAY(H4722)),
IF(E4722="quarterly",DATE(IF(MONTH(H4722)&gt;=10,YEAR(H4722)+1,YEAR(H4722)),VLOOKUP(MONTH(H4722),index!$D$2:$G$13,3,0),DAY(H4722)),
IF(E4722="halfyearly",DATE(IF(MONTH(H4722)&gt;=7,YEAR(H4722)+1,YEAR(H4722)),VLOOKUP(MONTH(H4722),index!$D$2:$G$13,4,0),DAY(H4722)),
DATE(YEAR(H4722)+1,MONTH(H4722),DAY(H4722)))))-H4722))+H4722)</f>
        <v/>
      </c>
      <c r="J4722" s="9" t="str">
        <f t="shared" si="460"/>
        <v/>
      </c>
      <c r="K4722" s="11" t="str">
        <f t="shared" si="461"/>
        <v/>
      </c>
      <c r="L4722" s="11" t="str">
        <f t="shared" si="462"/>
        <v/>
      </c>
      <c r="M4722" s="11" t="str">
        <f>IF(A4722="","",VLOOKUP(E4722,index!$A$1:$B$6,2,0)*K4722*G4722)</f>
        <v/>
      </c>
      <c r="N4722" s="11" t="str">
        <f>IF(A4722="","",-PMT(G4722*VLOOKUP(E4722,index!$A$1:$B$6,2,0),C4722,F4722,0,0))</f>
        <v/>
      </c>
      <c r="O4722" s="11" t="str">
        <f t="shared" si="463"/>
        <v/>
      </c>
      <c r="P4722" s="11" t="str">
        <f t="shared" si="458"/>
        <v/>
      </c>
    </row>
    <row r="4723" spans="1:16" x14ac:dyDescent="0.25">
      <c r="A4723" s="9" t="str">
        <f>IF(A4722="","",IF(B4722&lt;C4722,A4722,IF(A4722=MAX('entry data'!$B$8:$B$507),"",A4722+1)))</f>
        <v/>
      </c>
      <c r="B4723" s="9" t="str">
        <f t="shared" si="459"/>
        <v/>
      </c>
      <c r="C4723" s="9" t="str">
        <f>IF(ISERROR(VLOOKUP(A4723,'entry data'!B:G,6,0)),"",VLOOKUP(A4723,'entry data'!B:G,6,0))</f>
        <v/>
      </c>
      <c r="D4723" s="9" t="str">
        <f>IF(ISERROR(VLOOKUP(A4723,'entry data'!B:C,2,0)),"",VLOOKUP(A4723,'entry data'!B:C,2,0))</f>
        <v/>
      </c>
      <c r="E4723" s="9" t="str">
        <f>IF(ISERROR(VLOOKUP(A4723,'entry data'!B:E,4,0)),"",VLOOKUP(A4723,'entry data'!B:E,4,0))</f>
        <v/>
      </c>
      <c r="F4723" s="11" t="str">
        <f>IF(A4723="","",IF(ISERROR(VLOOKUP(A4723,'entry data'!B:F,5,0)),"",VLOOKUP(A4723,'entry data'!B:F,5,0)))</f>
        <v/>
      </c>
      <c r="G4723" s="12" t="str">
        <f>IF(A4723="","",IF(ISERROR(VLOOKUP(A4723,'entry data'!B:I,8,0)),"",VLOOKUP(A4723,'entry data'!B:I,7,0)))</f>
        <v/>
      </c>
      <c r="H4723" s="13" t="str">
        <f>IF(A4723="","",IF(B4723=1,VLOOKUP(A4723,'entry data'!B:D,3,0),I4722))</f>
        <v/>
      </c>
      <c r="I4723" s="14" t="str">
        <f>IF(A4723="","",IF(E4723="weekly",7,IF(E4723="fortnightly",14,IF(E4723="monthly",DATE(IF(MONTH(H4723)=12,YEAR(H4723)+1,YEAR(H4723)),VLOOKUP(MONTH(H4723),index!$D$2:$G$13,2,0),DAY(H4723)),
IF(E4723="quarterly",DATE(IF(MONTH(H4723)&gt;=10,YEAR(H4723)+1,YEAR(H4723)),VLOOKUP(MONTH(H4723),index!$D$2:$G$13,3,0),DAY(H4723)),
IF(E4723="halfyearly",DATE(IF(MONTH(H4723)&gt;=7,YEAR(H4723)+1,YEAR(H4723)),VLOOKUP(MONTH(H4723),index!$D$2:$G$13,4,0),DAY(H4723)),
DATE(YEAR(H4723)+1,MONTH(H4723),DAY(H4723)))))-H4723))+H4723)</f>
        <v/>
      </c>
      <c r="J4723" s="9" t="str">
        <f t="shared" si="460"/>
        <v/>
      </c>
      <c r="K4723" s="11" t="str">
        <f t="shared" si="461"/>
        <v/>
      </c>
      <c r="L4723" s="11" t="str">
        <f t="shared" si="462"/>
        <v/>
      </c>
      <c r="M4723" s="11" t="str">
        <f>IF(A4723="","",VLOOKUP(E4723,index!$A$1:$B$6,2,0)*K4723*G4723)</f>
        <v/>
      </c>
      <c r="N4723" s="11" t="str">
        <f>IF(A4723="","",-PMT(G4723*VLOOKUP(E4723,index!$A$1:$B$6,2,0),C4723,F4723,0,0))</f>
        <v/>
      </c>
      <c r="O4723" s="11" t="str">
        <f t="shared" si="463"/>
        <v/>
      </c>
      <c r="P4723" s="11" t="str">
        <f t="shared" si="458"/>
        <v/>
      </c>
    </row>
    <row r="4724" spans="1:16" x14ac:dyDescent="0.25">
      <c r="A4724" s="9" t="str">
        <f>IF(A4723="","",IF(B4723&lt;C4723,A4723,IF(A4723=MAX('entry data'!$B$8:$B$507),"",A4723+1)))</f>
        <v/>
      </c>
      <c r="B4724" s="9" t="str">
        <f t="shared" si="459"/>
        <v/>
      </c>
      <c r="C4724" s="9" t="str">
        <f>IF(ISERROR(VLOOKUP(A4724,'entry data'!B:G,6,0)),"",VLOOKUP(A4724,'entry data'!B:G,6,0))</f>
        <v/>
      </c>
      <c r="D4724" s="9" t="str">
        <f>IF(ISERROR(VLOOKUP(A4724,'entry data'!B:C,2,0)),"",VLOOKUP(A4724,'entry data'!B:C,2,0))</f>
        <v/>
      </c>
      <c r="E4724" s="9" t="str">
        <f>IF(ISERROR(VLOOKUP(A4724,'entry data'!B:E,4,0)),"",VLOOKUP(A4724,'entry data'!B:E,4,0))</f>
        <v/>
      </c>
      <c r="F4724" s="11" t="str">
        <f>IF(A4724="","",IF(ISERROR(VLOOKUP(A4724,'entry data'!B:F,5,0)),"",VLOOKUP(A4724,'entry data'!B:F,5,0)))</f>
        <v/>
      </c>
      <c r="G4724" s="12" t="str">
        <f>IF(A4724="","",IF(ISERROR(VLOOKUP(A4724,'entry data'!B:I,8,0)),"",VLOOKUP(A4724,'entry data'!B:I,7,0)))</f>
        <v/>
      </c>
      <c r="H4724" s="13" t="str">
        <f>IF(A4724="","",IF(B4724=1,VLOOKUP(A4724,'entry data'!B:D,3,0),I4723))</f>
        <v/>
      </c>
      <c r="I4724" s="14" t="str">
        <f>IF(A4724="","",IF(E4724="weekly",7,IF(E4724="fortnightly",14,IF(E4724="monthly",DATE(IF(MONTH(H4724)=12,YEAR(H4724)+1,YEAR(H4724)),VLOOKUP(MONTH(H4724),index!$D$2:$G$13,2,0),DAY(H4724)),
IF(E4724="quarterly",DATE(IF(MONTH(H4724)&gt;=10,YEAR(H4724)+1,YEAR(H4724)),VLOOKUP(MONTH(H4724),index!$D$2:$G$13,3,0),DAY(H4724)),
IF(E4724="halfyearly",DATE(IF(MONTH(H4724)&gt;=7,YEAR(H4724)+1,YEAR(H4724)),VLOOKUP(MONTH(H4724),index!$D$2:$G$13,4,0),DAY(H4724)),
DATE(YEAR(H4724)+1,MONTH(H4724),DAY(H4724)))))-H4724))+H4724)</f>
        <v/>
      </c>
      <c r="J4724" s="9" t="str">
        <f t="shared" si="460"/>
        <v/>
      </c>
      <c r="K4724" s="11" t="str">
        <f t="shared" si="461"/>
        <v/>
      </c>
      <c r="L4724" s="11" t="str">
        <f t="shared" si="462"/>
        <v/>
      </c>
      <c r="M4724" s="11" t="str">
        <f>IF(A4724="","",VLOOKUP(E4724,index!$A$1:$B$6,2,0)*K4724*G4724)</f>
        <v/>
      </c>
      <c r="N4724" s="11" t="str">
        <f>IF(A4724="","",-PMT(G4724*VLOOKUP(E4724,index!$A$1:$B$6,2,0),C4724,F4724,0,0))</f>
        <v/>
      </c>
      <c r="O4724" s="11" t="str">
        <f t="shared" si="463"/>
        <v/>
      </c>
      <c r="P4724" s="11" t="str">
        <f t="shared" si="458"/>
        <v/>
      </c>
    </row>
    <row r="4725" spans="1:16" x14ac:dyDescent="0.25">
      <c r="A4725" s="9" t="str">
        <f>IF(A4724="","",IF(B4724&lt;C4724,A4724,IF(A4724=MAX('entry data'!$B$8:$B$507),"",A4724+1)))</f>
        <v/>
      </c>
      <c r="B4725" s="9" t="str">
        <f t="shared" si="459"/>
        <v/>
      </c>
      <c r="C4725" s="9" t="str">
        <f>IF(ISERROR(VLOOKUP(A4725,'entry data'!B:G,6,0)),"",VLOOKUP(A4725,'entry data'!B:G,6,0))</f>
        <v/>
      </c>
      <c r="D4725" s="9" t="str">
        <f>IF(ISERROR(VLOOKUP(A4725,'entry data'!B:C,2,0)),"",VLOOKUP(A4725,'entry data'!B:C,2,0))</f>
        <v/>
      </c>
      <c r="E4725" s="9" t="str">
        <f>IF(ISERROR(VLOOKUP(A4725,'entry data'!B:E,4,0)),"",VLOOKUP(A4725,'entry data'!B:E,4,0))</f>
        <v/>
      </c>
      <c r="F4725" s="11" t="str">
        <f>IF(A4725="","",IF(ISERROR(VLOOKUP(A4725,'entry data'!B:F,5,0)),"",VLOOKUP(A4725,'entry data'!B:F,5,0)))</f>
        <v/>
      </c>
      <c r="G4725" s="12" t="str">
        <f>IF(A4725="","",IF(ISERROR(VLOOKUP(A4725,'entry data'!B:I,8,0)),"",VLOOKUP(A4725,'entry data'!B:I,7,0)))</f>
        <v/>
      </c>
      <c r="H4725" s="13" t="str">
        <f>IF(A4725="","",IF(B4725=1,VLOOKUP(A4725,'entry data'!B:D,3,0),I4724))</f>
        <v/>
      </c>
      <c r="I4725" s="14" t="str">
        <f>IF(A4725="","",IF(E4725="weekly",7,IF(E4725="fortnightly",14,IF(E4725="monthly",DATE(IF(MONTH(H4725)=12,YEAR(H4725)+1,YEAR(H4725)),VLOOKUP(MONTH(H4725),index!$D$2:$G$13,2,0),DAY(H4725)),
IF(E4725="quarterly",DATE(IF(MONTH(H4725)&gt;=10,YEAR(H4725)+1,YEAR(H4725)),VLOOKUP(MONTH(H4725),index!$D$2:$G$13,3,0),DAY(H4725)),
IF(E4725="halfyearly",DATE(IF(MONTH(H4725)&gt;=7,YEAR(H4725)+1,YEAR(H4725)),VLOOKUP(MONTH(H4725),index!$D$2:$G$13,4,0),DAY(H4725)),
DATE(YEAR(H4725)+1,MONTH(H4725),DAY(H4725)))))-H4725))+H4725)</f>
        <v/>
      </c>
      <c r="J4725" s="9" t="str">
        <f t="shared" si="460"/>
        <v/>
      </c>
      <c r="K4725" s="11" t="str">
        <f t="shared" si="461"/>
        <v/>
      </c>
      <c r="L4725" s="11" t="str">
        <f t="shared" si="462"/>
        <v/>
      </c>
      <c r="M4725" s="11" t="str">
        <f>IF(A4725="","",VLOOKUP(E4725,index!$A$1:$B$6,2,0)*K4725*G4725)</f>
        <v/>
      </c>
      <c r="N4725" s="11" t="str">
        <f>IF(A4725="","",-PMT(G4725*VLOOKUP(E4725,index!$A$1:$B$6,2,0),C4725,F4725,0,0))</f>
        <v/>
      </c>
      <c r="O4725" s="11" t="str">
        <f t="shared" si="463"/>
        <v/>
      </c>
      <c r="P4725" s="11" t="str">
        <f t="shared" si="458"/>
        <v/>
      </c>
    </row>
    <row r="4726" spans="1:16" x14ac:dyDescent="0.25">
      <c r="A4726" s="9" t="str">
        <f>IF(A4725="","",IF(B4725&lt;C4725,A4725,IF(A4725=MAX('entry data'!$B$8:$B$507),"",A4725+1)))</f>
        <v/>
      </c>
      <c r="B4726" s="9" t="str">
        <f t="shared" si="459"/>
        <v/>
      </c>
      <c r="C4726" s="9" t="str">
        <f>IF(ISERROR(VLOOKUP(A4726,'entry data'!B:G,6,0)),"",VLOOKUP(A4726,'entry data'!B:G,6,0))</f>
        <v/>
      </c>
      <c r="D4726" s="9" t="str">
        <f>IF(ISERROR(VLOOKUP(A4726,'entry data'!B:C,2,0)),"",VLOOKUP(A4726,'entry data'!B:C,2,0))</f>
        <v/>
      </c>
      <c r="E4726" s="9" t="str">
        <f>IF(ISERROR(VLOOKUP(A4726,'entry data'!B:E,4,0)),"",VLOOKUP(A4726,'entry data'!B:E,4,0))</f>
        <v/>
      </c>
      <c r="F4726" s="11" t="str">
        <f>IF(A4726="","",IF(ISERROR(VLOOKUP(A4726,'entry data'!B:F,5,0)),"",VLOOKUP(A4726,'entry data'!B:F,5,0)))</f>
        <v/>
      </c>
      <c r="G4726" s="12" t="str">
        <f>IF(A4726="","",IF(ISERROR(VLOOKUP(A4726,'entry data'!B:I,8,0)),"",VLOOKUP(A4726,'entry data'!B:I,7,0)))</f>
        <v/>
      </c>
      <c r="H4726" s="13" t="str">
        <f>IF(A4726="","",IF(B4726=1,VLOOKUP(A4726,'entry data'!B:D,3,0),I4725))</f>
        <v/>
      </c>
      <c r="I4726" s="14" t="str">
        <f>IF(A4726="","",IF(E4726="weekly",7,IF(E4726="fortnightly",14,IF(E4726="monthly",DATE(IF(MONTH(H4726)=12,YEAR(H4726)+1,YEAR(H4726)),VLOOKUP(MONTH(H4726),index!$D$2:$G$13,2,0),DAY(H4726)),
IF(E4726="quarterly",DATE(IF(MONTH(H4726)&gt;=10,YEAR(H4726)+1,YEAR(H4726)),VLOOKUP(MONTH(H4726),index!$D$2:$G$13,3,0),DAY(H4726)),
IF(E4726="halfyearly",DATE(IF(MONTH(H4726)&gt;=7,YEAR(H4726)+1,YEAR(H4726)),VLOOKUP(MONTH(H4726),index!$D$2:$G$13,4,0),DAY(H4726)),
DATE(YEAR(H4726)+1,MONTH(H4726),DAY(H4726)))))-H4726))+H4726)</f>
        <v/>
      </c>
      <c r="J4726" s="9" t="str">
        <f t="shared" si="460"/>
        <v/>
      </c>
      <c r="K4726" s="11" t="str">
        <f t="shared" si="461"/>
        <v/>
      </c>
      <c r="L4726" s="11" t="str">
        <f t="shared" si="462"/>
        <v/>
      </c>
      <c r="M4726" s="11" t="str">
        <f>IF(A4726="","",VLOOKUP(E4726,index!$A$1:$B$6,2,0)*K4726*G4726)</f>
        <v/>
      </c>
      <c r="N4726" s="11" t="str">
        <f>IF(A4726="","",-PMT(G4726*VLOOKUP(E4726,index!$A$1:$B$6,2,0),C4726,F4726,0,0))</f>
        <v/>
      </c>
      <c r="O4726" s="11" t="str">
        <f t="shared" si="463"/>
        <v/>
      </c>
      <c r="P4726" s="11" t="str">
        <f t="shared" si="458"/>
        <v/>
      </c>
    </row>
    <row r="4727" spans="1:16" x14ac:dyDescent="0.25">
      <c r="A4727" s="9" t="str">
        <f>IF(A4726="","",IF(B4726&lt;C4726,A4726,IF(A4726=MAX('entry data'!$B$8:$B$507),"",A4726+1)))</f>
        <v/>
      </c>
      <c r="B4727" s="9" t="str">
        <f t="shared" si="459"/>
        <v/>
      </c>
      <c r="C4727" s="9" t="str">
        <f>IF(ISERROR(VLOOKUP(A4727,'entry data'!B:G,6,0)),"",VLOOKUP(A4727,'entry data'!B:G,6,0))</f>
        <v/>
      </c>
      <c r="D4727" s="9" t="str">
        <f>IF(ISERROR(VLOOKUP(A4727,'entry data'!B:C,2,0)),"",VLOOKUP(A4727,'entry data'!B:C,2,0))</f>
        <v/>
      </c>
      <c r="E4727" s="9" t="str">
        <f>IF(ISERROR(VLOOKUP(A4727,'entry data'!B:E,4,0)),"",VLOOKUP(A4727,'entry data'!B:E,4,0))</f>
        <v/>
      </c>
      <c r="F4727" s="11" t="str">
        <f>IF(A4727="","",IF(ISERROR(VLOOKUP(A4727,'entry data'!B:F,5,0)),"",VLOOKUP(A4727,'entry data'!B:F,5,0)))</f>
        <v/>
      </c>
      <c r="G4727" s="12" t="str">
        <f>IF(A4727="","",IF(ISERROR(VLOOKUP(A4727,'entry data'!B:I,8,0)),"",VLOOKUP(A4727,'entry data'!B:I,7,0)))</f>
        <v/>
      </c>
      <c r="H4727" s="13" t="str">
        <f>IF(A4727="","",IF(B4727=1,VLOOKUP(A4727,'entry data'!B:D,3,0),I4726))</f>
        <v/>
      </c>
      <c r="I4727" s="14" t="str">
        <f>IF(A4727="","",IF(E4727="weekly",7,IF(E4727="fortnightly",14,IF(E4727="monthly",DATE(IF(MONTH(H4727)=12,YEAR(H4727)+1,YEAR(H4727)),VLOOKUP(MONTH(H4727),index!$D$2:$G$13,2,0),DAY(H4727)),
IF(E4727="quarterly",DATE(IF(MONTH(H4727)&gt;=10,YEAR(H4727)+1,YEAR(H4727)),VLOOKUP(MONTH(H4727),index!$D$2:$G$13,3,0),DAY(H4727)),
IF(E4727="halfyearly",DATE(IF(MONTH(H4727)&gt;=7,YEAR(H4727)+1,YEAR(H4727)),VLOOKUP(MONTH(H4727),index!$D$2:$G$13,4,0),DAY(H4727)),
DATE(YEAR(H4727)+1,MONTH(H4727),DAY(H4727)))))-H4727))+H4727)</f>
        <v/>
      </c>
      <c r="J4727" s="9" t="str">
        <f t="shared" si="460"/>
        <v/>
      </c>
      <c r="K4727" s="11" t="str">
        <f t="shared" si="461"/>
        <v/>
      </c>
      <c r="L4727" s="11" t="str">
        <f t="shared" si="462"/>
        <v/>
      </c>
      <c r="M4727" s="11" t="str">
        <f>IF(A4727="","",VLOOKUP(E4727,index!$A$1:$B$6,2,0)*K4727*G4727)</f>
        <v/>
      </c>
      <c r="N4727" s="11" t="str">
        <f>IF(A4727="","",-PMT(G4727*VLOOKUP(E4727,index!$A$1:$B$6,2,0),C4727,F4727,0,0))</f>
        <v/>
      </c>
      <c r="O4727" s="11" t="str">
        <f t="shared" si="463"/>
        <v/>
      </c>
      <c r="P4727" s="11" t="str">
        <f t="shared" si="458"/>
        <v/>
      </c>
    </row>
    <row r="4728" spans="1:16" x14ac:dyDescent="0.25">
      <c r="A4728" s="9" t="str">
        <f>IF(A4727="","",IF(B4727&lt;C4727,A4727,IF(A4727=MAX('entry data'!$B$8:$B$507),"",A4727+1)))</f>
        <v/>
      </c>
      <c r="B4728" s="9" t="str">
        <f t="shared" si="459"/>
        <v/>
      </c>
      <c r="C4728" s="9" t="str">
        <f>IF(ISERROR(VLOOKUP(A4728,'entry data'!B:G,6,0)),"",VLOOKUP(A4728,'entry data'!B:G,6,0))</f>
        <v/>
      </c>
      <c r="D4728" s="9" t="str">
        <f>IF(ISERROR(VLOOKUP(A4728,'entry data'!B:C,2,0)),"",VLOOKUP(A4728,'entry data'!B:C,2,0))</f>
        <v/>
      </c>
      <c r="E4728" s="9" t="str">
        <f>IF(ISERROR(VLOOKUP(A4728,'entry data'!B:E,4,0)),"",VLOOKUP(A4728,'entry data'!B:E,4,0))</f>
        <v/>
      </c>
      <c r="F4728" s="11" t="str">
        <f>IF(A4728="","",IF(ISERROR(VLOOKUP(A4728,'entry data'!B:F,5,0)),"",VLOOKUP(A4728,'entry data'!B:F,5,0)))</f>
        <v/>
      </c>
      <c r="G4728" s="12" t="str">
        <f>IF(A4728="","",IF(ISERROR(VLOOKUP(A4728,'entry data'!B:I,8,0)),"",VLOOKUP(A4728,'entry data'!B:I,7,0)))</f>
        <v/>
      </c>
      <c r="H4728" s="13" t="str">
        <f>IF(A4728="","",IF(B4728=1,VLOOKUP(A4728,'entry data'!B:D,3,0),I4727))</f>
        <v/>
      </c>
      <c r="I4728" s="14" t="str">
        <f>IF(A4728="","",IF(E4728="weekly",7,IF(E4728="fortnightly",14,IF(E4728="monthly",DATE(IF(MONTH(H4728)=12,YEAR(H4728)+1,YEAR(H4728)),VLOOKUP(MONTH(H4728),index!$D$2:$G$13,2,0),DAY(H4728)),
IF(E4728="quarterly",DATE(IF(MONTH(H4728)&gt;=10,YEAR(H4728)+1,YEAR(H4728)),VLOOKUP(MONTH(H4728),index!$D$2:$G$13,3,0),DAY(H4728)),
IF(E4728="halfyearly",DATE(IF(MONTH(H4728)&gt;=7,YEAR(H4728)+1,YEAR(H4728)),VLOOKUP(MONTH(H4728),index!$D$2:$G$13,4,0),DAY(H4728)),
DATE(YEAR(H4728)+1,MONTH(H4728),DAY(H4728)))))-H4728))+H4728)</f>
        <v/>
      </c>
      <c r="J4728" s="9" t="str">
        <f t="shared" si="460"/>
        <v/>
      </c>
      <c r="K4728" s="11" t="str">
        <f t="shared" si="461"/>
        <v/>
      </c>
      <c r="L4728" s="11" t="str">
        <f t="shared" si="462"/>
        <v/>
      </c>
      <c r="M4728" s="11" t="str">
        <f>IF(A4728="","",VLOOKUP(E4728,index!$A$1:$B$6,2,0)*K4728*G4728)</f>
        <v/>
      </c>
      <c r="N4728" s="11" t="str">
        <f>IF(A4728="","",-PMT(G4728*VLOOKUP(E4728,index!$A$1:$B$6,2,0),C4728,F4728,0,0))</f>
        <v/>
      </c>
      <c r="O4728" s="11" t="str">
        <f t="shared" si="463"/>
        <v/>
      </c>
      <c r="P4728" s="11" t="str">
        <f t="shared" si="458"/>
        <v/>
      </c>
    </row>
    <row r="4729" spans="1:16" x14ac:dyDescent="0.25">
      <c r="A4729" s="9" t="str">
        <f>IF(A4728="","",IF(B4728&lt;C4728,A4728,IF(A4728=MAX('entry data'!$B$8:$B$507),"",A4728+1)))</f>
        <v/>
      </c>
      <c r="B4729" s="9" t="str">
        <f t="shared" si="459"/>
        <v/>
      </c>
      <c r="C4729" s="9" t="str">
        <f>IF(ISERROR(VLOOKUP(A4729,'entry data'!B:G,6,0)),"",VLOOKUP(A4729,'entry data'!B:G,6,0))</f>
        <v/>
      </c>
      <c r="D4729" s="9" t="str">
        <f>IF(ISERROR(VLOOKUP(A4729,'entry data'!B:C,2,0)),"",VLOOKUP(A4729,'entry data'!B:C,2,0))</f>
        <v/>
      </c>
      <c r="E4729" s="9" t="str">
        <f>IF(ISERROR(VLOOKUP(A4729,'entry data'!B:E,4,0)),"",VLOOKUP(A4729,'entry data'!B:E,4,0))</f>
        <v/>
      </c>
      <c r="F4729" s="11" t="str">
        <f>IF(A4729="","",IF(ISERROR(VLOOKUP(A4729,'entry data'!B:F,5,0)),"",VLOOKUP(A4729,'entry data'!B:F,5,0)))</f>
        <v/>
      </c>
      <c r="G4729" s="12" t="str">
        <f>IF(A4729="","",IF(ISERROR(VLOOKUP(A4729,'entry data'!B:I,8,0)),"",VLOOKUP(A4729,'entry data'!B:I,7,0)))</f>
        <v/>
      </c>
      <c r="H4729" s="13" t="str">
        <f>IF(A4729="","",IF(B4729=1,VLOOKUP(A4729,'entry data'!B:D,3,0),I4728))</f>
        <v/>
      </c>
      <c r="I4729" s="14" t="str">
        <f>IF(A4729="","",IF(E4729="weekly",7,IF(E4729="fortnightly",14,IF(E4729="monthly",DATE(IF(MONTH(H4729)=12,YEAR(H4729)+1,YEAR(H4729)),VLOOKUP(MONTH(H4729),index!$D$2:$G$13,2,0),DAY(H4729)),
IF(E4729="quarterly",DATE(IF(MONTH(H4729)&gt;=10,YEAR(H4729)+1,YEAR(H4729)),VLOOKUP(MONTH(H4729),index!$D$2:$G$13,3,0),DAY(H4729)),
IF(E4729="halfyearly",DATE(IF(MONTH(H4729)&gt;=7,YEAR(H4729)+1,YEAR(H4729)),VLOOKUP(MONTH(H4729),index!$D$2:$G$13,4,0),DAY(H4729)),
DATE(YEAR(H4729)+1,MONTH(H4729),DAY(H4729)))))-H4729))+H4729)</f>
        <v/>
      </c>
      <c r="J4729" s="9" t="str">
        <f t="shared" si="460"/>
        <v/>
      </c>
      <c r="K4729" s="11" t="str">
        <f t="shared" si="461"/>
        <v/>
      </c>
      <c r="L4729" s="11" t="str">
        <f t="shared" si="462"/>
        <v/>
      </c>
      <c r="M4729" s="11" t="str">
        <f>IF(A4729="","",VLOOKUP(E4729,index!$A$1:$B$6,2,0)*K4729*G4729)</f>
        <v/>
      </c>
      <c r="N4729" s="11" t="str">
        <f>IF(A4729="","",-PMT(G4729*VLOOKUP(E4729,index!$A$1:$B$6,2,0),C4729,F4729,0,0))</f>
        <v/>
      </c>
      <c r="O4729" s="11" t="str">
        <f t="shared" si="463"/>
        <v/>
      </c>
      <c r="P4729" s="11" t="str">
        <f t="shared" si="458"/>
        <v/>
      </c>
    </row>
    <row r="4730" spans="1:16" x14ac:dyDescent="0.25">
      <c r="A4730" s="9" t="str">
        <f>IF(A4729="","",IF(B4729&lt;C4729,A4729,IF(A4729=MAX('entry data'!$B$8:$B$507),"",A4729+1)))</f>
        <v/>
      </c>
      <c r="B4730" s="9" t="str">
        <f t="shared" si="459"/>
        <v/>
      </c>
      <c r="C4730" s="9" t="str">
        <f>IF(ISERROR(VLOOKUP(A4730,'entry data'!B:G,6,0)),"",VLOOKUP(A4730,'entry data'!B:G,6,0))</f>
        <v/>
      </c>
      <c r="D4730" s="9" t="str">
        <f>IF(ISERROR(VLOOKUP(A4730,'entry data'!B:C,2,0)),"",VLOOKUP(A4730,'entry data'!B:C,2,0))</f>
        <v/>
      </c>
      <c r="E4730" s="9" t="str">
        <f>IF(ISERROR(VLOOKUP(A4730,'entry data'!B:E,4,0)),"",VLOOKUP(A4730,'entry data'!B:E,4,0))</f>
        <v/>
      </c>
      <c r="F4730" s="11" t="str">
        <f>IF(A4730="","",IF(ISERROR(VLOOKUP(A4730,'entry data'!B:F,5,0)),"",VLOOKUP(A4730,'entry data'!B:F,5,0)))</f>
        <v/>
      </c>
      <c r="G4730" s="12" t="str">
        <f>IF(A4730="","",IF(ISERROR(VLOOKUP(A4730,'entry data'!B:I,8,0)),"",VLOOKUP(A4730,'entry data'!B:I,7,0)))</f>
        <v/>
      </c>
      <c r="H4730" s="13" t="str">
        <f>IF(A4730="","",IF(B4730=1,VLOOKUP(A4730,'entry data'!B:D,3,0),I4729))</f>
        <v/>
      </c>
      <c r="I4730" s="14" t="str">
        <f>IF(A4730="","",IF(E4730="weekly",7,IF(E4730="fortnightly",14,IF(E4730="monthly",DATE(IF(MONTH(H4730)=12,YEAR(H4730)+1,YEAR(H4730)),VLOOKUP(MONTH(H4730),index!$D$2:$G$13,2,0),DAY(H4730)),
IF(E4730="quarterly",DATE(IF(MONTH(H4730)&gt;=10,YEAR(H4730)+1,YEAR(H4730)),VLOOKUP(MONTH(H4730),index!$D$2:$G$13,3,0),DAY(H4730)),
IF(E4730="halfyearly",DATE(IF(MONTH(H4730)&gt;=7,YEAR(H4730)+1,YEAR(H4730)),VLOOKUP(MONTH(H4730),index!$D$2:$G$13,4,0),DAY(H4730)),
DATE(YEAR(H4730)+1,MONTH(H4730),DAY(H4730)))))-H4730))+H4730)</f>
        <v/>
      </c>
      <c r="J4730" s="9" t="str">
        <f t="shared" si="460"/>
        <v/>
      </c>
      <c r="K4730" s="11" t="str">
        <f t="shared" si="461"/>
        <v/>
      </c>
      <c r="L4730" s="11" t="str">
        <f t="shared" si="462"/>
        <v/>
      </c>
      <c r="M4730" s="11" t="str">
        <f>IF(A4730="","",VLOOKUP(E4730,index!$A$1:$B$6,2,0)*K4730*G4730)</f>
        <v/>
      </c>
      <c r="N4730" s="11" t="str">
        <f>IF(A4730="","",-PMT(G4730*VLOOKUP(E4730,index!$A$1:$B$6,2,0),C4730,F4730,0,0))</f>
        <v/>
      </c>
      <c r="O4730" s="11" t="str">
        <f t="shared" si="463"/>
        <v/>
      </c>
      <c r="P4730" s="11" t="str">
        <f t="shared" si="458"/>
        <v/>
      </c>
    </row>
    <row r="4731" spans="1:16" x14ac:dyDescent="0.25">
      <c r="A4731" s="9" t="str">
        <f>IF(A4730="","",IF(B4730&lt;C4730,A4730,IF(A4730=MAX('entry data'!$B$8:$B$507),"",A4730+1)))</f>
        <v/>
      </c>
      <c r="B4731" s="9" t="str">
        <f t="shared" si="459"/>
        <v/>
      </c>
      <c r="C4731" s="9" t="str">
        <f>IF(ISERROR(VLOOKUP(A4731,'entry data'!B:G,6,0)),"",VLOOKUP(A4731,'entry data'!B:G,6,0))</f>
        <v/>
      </c>
      <c r="D4731" s="9" t="str">
        <f>IF(ISERROR(VLOOKUP(A4731,'entry data'!B:C,2,0)),"",VLOOKUP(A4731,'entry data'!B:C,2,0))</f>
        <v/>
      </c>
      <c r="E4731" s="9" t="str">
        <f>IF(ISERROR(VLOOKUP(A4731,'entry data'!B:E,4,0)),"",VLOOKUP(A4731,'entry data'!B:E,4,0))</f>
        <v/>
      </c>
      <c r="F4731" s="11" t="str">
        <f>IF(A4731="","",IF(ISERROR(VLOOKUP(A4731,'entry data'!B:F,5,0)),"",VLOOKUP(A4731,'entry data'!B:F,5,0)))</f>
        <v/>
      </c>
      <c r="G4731" s="12" t="str">
        <f>IF(A4731="","",IF(ISERROR(VLOOKUP(A4731,'entry data'!B:I,8,0)),"",VLOOKUP(A4731,'entry data'!B:I,7,0)))</f>
        <v/>
      </c>
      <c r="H4731" s="13" t="str">
        <f>IF(A4731="","",IF(B4731=1,VLOOKUP(A4731,'entry data'!B:D,3,0),I4730))</f>
        <v/>
      </c>
      <c r="I4731" s="14" t="str">
        <f>IF(A4731="","",IF(E4731="weekly",7,IF(E4731="fortnightly",14,IF(E4731="monthly",DATE(IF(MONTH(H4731)=12,YEAR(H4731)+1,YEAR(H4731)),VLOOKUP(MONTH(H4731),index!$D$2:$G$13,2,0),DAY(H4731)),
IF(E4731="quarterly",DATE(IF(MONTH(H4731)&gt;=10,YEAR(H4731)+1,YEAR(H4731)),VLOOKUP(MONTH(H4731),index!$D$2:$G$13,3,0),DAY(H4731)),
IF(E4731="halfyearly",DATE(IF(MONTH(H4731)&gt;=7,YEAR(H4731)+1,YEAR(H4731)),VLOOKUP(MONTH(H4731),index!$D$2:$G$13,4,0),DAY(H4731)),
DATE(YEAR(H4731)+1,MONTH(H4731),DAY(H4731)))))-H4731))+H4731)</f>
        <v/>
      </c>
      <c r="J4731" s="9" t="str">
        <f t="shared" si="460"/>
        <v/>
      </c>
      <c r="K4731" s="11" t="str">
        <f t="shared" si="461"/>
        <v/>
      </c>
      <c r="L4731" s="11" t="str">
        <f t="shared" si="462"/>
        <v/>
      </c>
      <c r="M4731" s="11" t="str">
        <f>IF(A4731="","",VLOOKUP(E4731,index!$A$1:$B$6,2,0)*K4731*G4731)</f>
        <v/>
      </c>
      <c r="N4731" s="11" t="str">
        <f>IF(A4731="","",-PMT(G4731*VLOOKUP(E4731,index!$A$1:$B$6,2,0),C4731,F4731,0,0))</f>
        <v/>
      </c>
      <c r="O4731" s="11" t="str">
        <f t="shared" si="463"/>
        <v/>
      </c>
      <c r="P4731" s="11" t="str">
        <f t="shared" si="458"/>
        <v/>
      </c>
    </row>
    <row r="4732" spans="1:16" x14ac:dyDescent="0.25">
      <c r="A4732" s="9" t="str">
        <f>IF(A4731="","",IF(B4731&lt;C4731,A4731,IF(A4731=MAX('entry data'!$B$8:$B$507),"",A4731+1)))</f>
        <v/>
      </c>
      <c r="B4732" s="9" t="str">
        <f t="shared" si="459"/>
        <v/>
      </c>
      <c r="C4732" s="9" t="str">
        <f>IF(ISERROR(VLOOKUP(A4732,'entry data'!B:G,6,0)),"",VLOOKUP(A4732,'entry data'!B:G,6,0))</f>
        <v/>
      </c>
      <c r="D4732" s="9" t="str">
        <f>IF(ISERROR(VLOOKUP(A4732,'entry data'!B:C,2,0)),"",VLOOKUP(A4732,'entry data'!B:C,2,0))</f>
        <v/>
      </c>
      <c r="E4732" s="9" t="str">
        <f>IF(ISERROR(VLOOKUP(A4732,'entry data'!B:E,4,0)),"",VLOOKUP(A4732,'entry data'!B:E,4,0))</f>
        <v/>
      </c>
      <c r="F4732" s="11" t="str">
        <f>IF(A4732="","",IF(ISERROR(VLOOKUP(A4732,'entry data'!B:F,5,0)),"",VLOOKUP(A4732,'entry data'!B:F,5,0)))</f>
        <v/>
      </c>
      <c r="G4732" s="12" t="str">
        <f>IF(A4732="","",IF(ISERROR(VLOOKUP(A4732,'entry data'!B:I,8,0)),"",VLOOKUP(A4732,'entry data'!B:I,7,0)))</f>
        <v/>
      </c>
      <c r="H4732" s="13" t="str">
        <f>IF(A4732="","",IF(B4732=1,VLOOKUP(A4732,'entry data'!B:D,3,0),I4731))</f>
        <v/>
      </c>
      <c r="I4732" s="14" t="str">
        <f>IF(A4732="","",IF(E4732="weekly",7,IF(E4732="fortnightly",14,IF(E4732="monthly",DATE(IF(MONTH(H4732)=12,YEAR(H4732)+1,YEAR(H4732)),VLOOKUP(MONTH(H4732),index!$D$2:$G$13,2,0),DAY(H4732)),
IF(E4732="quarterly",DATE(IF(MONTH(H4732)&gt;=10,YEAR(H4732)+1,YEAR(H4732)),VLOOKUP(MONTH(H4732),index!$D$2:$G$13,3,0),DAY(H4732)),
IF(E4732="halfyearly",DATE(IF(MONTH(H4732)&gt;=7,YEAR(H4732)+1,YEAR(H4732)),VLOOKUP(MONTH(H4732),index!$D$2:$G$13,4,0),DAY(H4732)),
DATE(YEAR(H4732)+1,MONTH(H4732),DAY(H4732)))))-H4732))+H4732)</f>
        <v/>
      </c>
      <c r="J4732" s="9" t="str">
        <f t="shared" si="460"/>
        <v/>
      </c>
      <c r="K4732" s="11" t="str">
        <f t="shared" si="461"/>
        <v/>
      </c>
      <c r="L4732" s="11" t="str">
        <f t="shared" si="462"/>
        <v/>
      </c>
      <c r="M4732" s="11" t="str">
        <f>IF(A4732="","",VLOOKUP(E4732,index!$A$1:$B$6,2,0)*K4732*G4732)</f>
        <v/>
      </c>
      <c r="N4732" s="11" t="str">
        <f>IF(A4732="","",-PMT(G4732*VLOOKUP(E4732,index!$A$1:$B$6,2,0),C4732,F4732,0,0))</f>
        <v/>
      </c>
      <c r="O4732" s="11" t="str">
        <f t="shared" si="463"/>
        <v/>
      </c>
      <c r="P4732" s="11" t="str">
        <f t="shared" si="458"/>
        <v/>
      </c>
    </row>
    <row r="4733" spans="1:16" x14ac:dyDescent="0.25">
      <c r="A4733" s="9" t="str">
        <f>IF(A4732="","",IF(B4732&lt;C4732,A4732,IF(A4732=MAX('entry data'!$B$8:$B$507),"",A4732+1)))</f>
        <v/>
      </c>
      <c r="B4733" s="9" t="str">
        <f t="shared" si="459"/>
        <v/>
      </c>
      <c r="C4733" s="9" t="str">
        <f>IF(ISERROR(VLOOKUP(A4733,'entry data'!B:G,6,0)),"",VLOOKUP(A4733,'entry data'!B:G,6,0))</f>
        <v/>
      </c>
      <c r="D4733" s="9" t="str">
        <f>IF(ISERROR(VLOOKUP(A4733,'entry data'!B:C,2,0)),"",VLOOKUP(A4733,'entry data'!B:C,2,0))</f>
        <v/>
      </c>
      <c r="E4733" s="9" t="str">
        <f>IF(ISERROR(VLOOKUP(A4733,'entry data'!B:E,4,0)),"",VLOOKUP(A4733,'entry data'!B:E,4,0))</f>
        <v/>
      </c>
      <c r="F4733" s="11" t="str">
        <f>IF(A4733="","",IF(ISERROR(VLOOKUP(A4733,'entry data'!B:F,5,0)),"",VLOOKUP(A4733,'entry data'!B:F,5,0)))</f>
        <v/>
      </c>
      <c r="G4733" s="12" t="str">
        <f>IF(A4733="","",IF(ISERROR(VLOOKUP(A4733,'entry data'!B:I,8,0)),"",VLOOKUP(A4733,'entry data'!B:I,7,0)))</f>
        <v/>
      </c>
      <c r="H4733" s="13" t="str">
        <f>IF(A4733="","",IF(B4733=1,VLOOKUP(A4733,'entry data'!B:D,3,0),I4732))</f>
        <v/>
      </c>
      <c r="I4733" s="14" t="str">
        <f>IF(A4733="","",IF(E4733="weekly",7,IF(E4733="fortnightly",14,IF(E4733="monthly",DATE(IF(MONTH(H4733)=12,YEAR(H4733)+1,YEAR(H4733)),VLOOKUP(MONTH(H4733),index!$D$2:$G$13,2,0),DAY(H4733)),
IF(E4733="quarterly",DATE(IF(MONTH(H4733)&gt;=10,YEAR(H4733)+1,YEAR(H4733)),VLOOKUP(MONTH(H4733),index!$D$2:$G$13,3,0),DAY(H4733)),
IF(E4733="halfyearly",DATE(IF(MONTH(H4733)&gt;=7,YEAR(H4733)+1,YEAR(H4733)),VLOOKUP(MONTH(H4733),index!$D$2:$G$13,4,0),DAY(H4733)),
DATE(YEAR(H4733)+1,MONTH(H4733),DAY(H4733)))))-H4733))+H4733)</f>
        <v/>
      </c>
      <c r="J4733" s="9" t="str">
        <f t="shared" si="460"/>
        <v/>
      </c>
      <c r="K4733" s="11" t="str">
        <f t="shared" si="461"/>
        <v/>
      </c>
      <c r="L4733" s="11" t="str">
        <f t="shared" si="462"/>
        <v/>
      </c>
      <c r="M4733" s="11" t="str">
        <f>IF(A4733="","",VLOOKUP(E4733,index!$A$1:$B$6,2,0)*K4733*G4733)</f>
        <v/>
      </c>
      <c r="N4733" s="11" t="str">
        <f>IF(A4733="","",-PMT(G4733*VLOOKUP(E4733,index!$A$1:$B$6,2,0),C4733,F4733,0,0))</f>
        <v/>
      </c>
      <c r="O4733" s="11" t="str">
        <f t="shared" si="463"/>
        <v/>
      </c>
      <c r="P4733" s="11" t="str">
        <f t="shared" si="458"/>
        <v/>
      </c>
    </row>
    <row r="4734" spans="1:16" x14ac:dyDescent="0.25">
      <c r="A4734" s="9" t="str">
        <f>IF(A4733="","",IF(B4733&lt;C4733,A4733,IF(A4733=MAX('entry data'!$B$8:$B$507),"",A4733+1)))</f>
        <v/>
      </c>
      <c r="B4734" s="9" t="str">
        <f t="shared" si="459"/>
        <v/>
      </c>
      <c r="C4734" s="9" t="str">
        <f>IF(ISERROR(VLOOKUP(A4734,'entry data'!B:G,6,0)),"",VLOOKUP(A4734,'entry data'!B:G,6,0))</f>
        <v/>
      </c>
      <c r="D4734" s="9" t="str">
        <f>IF(ISERROR(VLOOKUP(A4734,'entry data'!B:C,2,0)),"",VLOOKUP(A4734,'entry data'!B:C,2,0))</f>
        <v/>
      </c>
      <c r="E4734" s="9" t="str">
        <f>IF(ISERROR(VLOOKUP(A4734,'entry data'!B:E,4,0)),"",VLOOKUP(A4734,'entry data'!B:E,4,0))</f>
        <v/>
      </c>
      <c r="F4734" s="11" t="str">
        <f>IF(A4734="","",IF(ISERROR(VLOOKUP(A4734,'entry data'!B:F,5,0)),"",VLOOKUP(A4734,'entry data'!B:F,5,0)))</f>
        <v/>
      </c>
      <c r="G4734" s="12" t="str">
        <f>IF(A4734="","",IF(ISERROR(VLOOKUP(A4734,'entry data'!B:I,8,0)),"",VLOOKUP(A4734,'entry data'!B:I,7,0)))</f>
        <v/>
      </c>
      <c r="H4734" s="13" t="str">
        <f>IF(A4734="","",IF(B4734=1,VLOOKUP(A4734,'entry data'!B:D,3,0),I4733))</f>
        <v/>
      </c>
      <c r="I4734" s="14" t="str">
        <f>IF(A4734="","",IF(E4734="weekly",7,IF(E4734="fortnightly",14,IF(E4734="monthly",DATE(IF(MONTH(H4734)=12,YEAR(H4734)+1,YEAR(H4734)),VLOOKUP(MONTH(H4734),index!$D$2:$G$13,2,0),DAY(H4734)),
IF(E4734="quarterly",DATE(IF(MONTH(H4734)&gt;=10,YEAR(H4734)+1,YEAR(H4734)),VLOOKUP(MONTH(H4734),index!$D$2:$G$13,3,0),DAY(H4734)),
IF(E4734="halfyearly",DATE(IF(MONTH(H4734)&gt;=7,YEAR(H4734)+1,YEAR(H4734)),VLOOKUP(MONTH(H4734),index!$D$2:$G$13,4,0),DAY(H4734)),
DATE(YEAR(H4734)+1,MONTH(H4734),DAY(H4734)))))-H4734))+H4734)</f>
        <v/>
      </c>
      <c r="J4734" s="9" t="str">
        <f t="shared" si="460"/>
        <v/>
      </c>
      <c r="K4734" s="11" t="str">
        <f t="shared" si="461"/>
        <v/>
      </c>
      <c r="L4734" s="11" t="str">
        <f t="shared" si="462"/>
        <v/>
      </c>
      <c r="M4734" s="11" t="str">
        <f>IF(A4734="","",VLOOKUP(E4734,index!$A$1:$B$6,2,0)*K4734*G4734)</f>
        <v/>
      </c>
      <c r="N4734" s="11" t="str">
        <f>IF(A4734="","",-PMT(G4734*VLOOKUP(E4734,index!$A$1:$B$6,2,0),C4734,F4734,0,0))</f>
        <v/>
      </c>
      <c r="O4734" s="11" t="str">
        <f t="shared" si="463"/>
        <v/>
      </c>
      <c r="P4734" s="11" t="str">
        <f t="shared" si="458"/>
        <v/>
      </c>
    </row>
    <row r="4735" spans="1:16" x14ac:dyDescent="0.25">
      <c r="A4735" s="9" t="str">
        <f>IF(A4734="","",IF(B4734&lt;C4734,A4734,IF(A4734=MAX('entry data'!$B$8:$B$507),"",A4734+1)))</f>
        <v/>
      </c>
      <c r="B4735" s="9" t="str">
        <f t="shared" si="459"/>
        <v/>
      </c>
      <c r="C4735" s="9" t="str">
        <f>IF(ISERROR(VLOOKUP(A4735,'entry data'!B:G,6,0)),"",VLOOKUP(A4735,'entry data'!B:G,6,0))</f>
        <v/>
      </c>
      <c r="D4735" s="9" t="str">
        <f>IF(ISERROR(VLOOKUP(A4735,'entry data'!B:C,2,0)),"",VLOOKUP(A4735,'entry data'!B:C,2,0))</f>
        <v/>
      </c>
      <c r="E4735" s="9" t="str">
        <f>IF(ISERROR(VLOOKUP(A4735,'entry data'!B:E,4,0)),"",VLOOKUP(A4735,'entry data'!B:E,4,0))</f>
        <v/>
      </c>
      <c r="F4735" s="11" t="str">
        <f>IF(A4735="","",IF(ISERROR(VLOOKUP(A4735,'entry data'!B:F,5,0)),"",VLOOKUP(A4735,'entry data'!B:F,5,0)))</f>
        <v/>
      </c>
      <c r="G4735" s="12" t="str">
        <f>IF(A4735="","",IF(ISERROR(VLOOKUP(A4735,'entry data'!B:I,8,0)),"",VLOOKUP(A4735,'entry data'!B:I,7,0)))</f>
        <v/>
      </c>
      <c r="H4735" s="13" t="str">
        <f>IF(A4735="","",IF(B4735=1,VLOOKUP(A4735,'entry data'!B:D,3,0),I4734))</f>
        <v/>
      </c>
      <c r="I4735" s="14" t="str">
        <f>IF(A4735="","",IF(E4735="weekly",7,IF(E4735="fortnightly",14,IF(E4735="monthly",DATE(IF(MONTH(H4735)=12,YEAR(H4735)+1,YEAR(H4735)),VLOOKUP(MONTH(H4735),index!$D$2:$G$13,2,0),DAY(H4735)),
IF(E4735="quarterly",DATE(IF(MONTH(H4735)&gt;=10,YEAR(H4735)+1,YEAR(H4735)),VLOOKUP(MONTH(H4735),index!$D$2:$G$13,3,0),DAY(H4735)),
IF(E4735="halfyearly",DATE(IF(MONTH(H4735)&gt;=7,YEAR(H4735)+1,YEAR(H4735)),VLOOKUP(MONTH(H4735),index!$D$2:$G$13,4,0),DAY(H4735)),
DATE(YEAR(H4735)+1,MONTH(H4735),DAY(H4735)))))-H4735))+H4735)</f>
        <v/>
      </c>
      <c r="J4735" s="9" t="str">
        <f t="shared" si="460"/>
        <v/>
      </c>
      <c r="K4735" s="11" t="str">
        <f t="shared" si="461"/>
        <v/>
      </c>
      <c r="L4735" s="11" t="str">
        <f t="shared" si="462"/>
        <v/>
      </c>
      <c r="M4735" s="11" t="str">
        <f>IF(A4735="","",VLOOKUP(E4735,index!$A$1:$B$6,2,0)*K4735*G4735)</f>
        <v/>
      </c>
      <c r="N4735" s="11" t="str">
        <f>IF(A4735="","",-PMT(G4735*VLOOKUP(E4735,index!$A$1:$B$6,2,0),C4735,F4735,0,0))</f>
        <v/>
      </c>
      <c r="O4735" s="11" t="str">
        <f t="shared" si="463"/>
        <v/>
      </c>
      <c r="P4735" s="11" t="str">
        <f t="shared" si="458"/>
        <v/>
      </c>
    </row>
    <row r="4736" spans="1:16" x14ac:dyDescent="0.25">
      <c r="A4736" s="9" t="str">
        <f>IF(A4735="","",IF(B4735&lt;C4735,A4735,IF(A4735=MAX('entry data'!$B$8:$B$507),"",A4735+1)))</f>
        <v/>
      </c>
      <c r="B4736" s="9" t="str">
        <f t="shared" si="459"/>
        <v/>
      </c>
      <c r="C4736" s="9" t="str">
        <f>IF(ISERROR(VLOOKUP(A4736,'entry data'!B:G,6,0)),"",VLOOKUP(A4736,'entry data'!B:G,6,0))</f>
        <v/>
      </c>
      <c r="D4736" s="9" t="str">
        <f>IF(ISERROR(VLOOKUP(A4736,'entry data'!B:C,2,0)),"",VLOOKUP(A4736,'entry data'!B:C,2,0))</f>
        <v/>
      </c>
      <c r="E4736" s="9" t="str">
        <f>IF(ISERROR(VLOOKUP(A4736,'entry data'!B:E,4,0)),"",VLOOKUP(A4736,'entry data'!B:E,4,0))</f>
        <v/>
      </c>
      <c r="F4736" s="11" t="str">
        <f>IF(A4736="","",IF(ISERROR(VLOOKUP(A4736,'entry data'!B:F,5,0)),"",VLOOKUP(A4736,'entry data'!B:F,5,0)))</f>
        <v/>
      </c>
      <c r="G4736" s="12" t="str">
        <f>IF(A4736="","",IF(ISERROR(VLOOKUP(A4736,'entry data'!B:I,8,0)),"",VLOOKUP(A4736,'entry data'!B:I,7,0)))</f>
        <v/>
      </c>
      <c r="H4736" s="13" t="str">
        <f>IF(A4736="","",IF(B4736=1,VLOOKUP(A4736,'entry data'!B:D,3,0),I4735))</f>
        <v/>
      </c>
      <c r="I4736" s="14" t="str">
        <f>IF(A4736="","",IF(E4736="weekly",7,IF(E4736="fortnightly",14,IF(E4736="monthly",DATE(IF(MONTH(H4736)=12,YEAR(H4736)+1,YEAR(H4736)),VLOOKUP(MONTH(H4736),index!$D$2:$G$13,2,0),DAY(H4736)),
IF(E4736="quarterly",DATE(IF(MONTH(H4736)&gt;=10,YEAR(H4736)+1,YEAR(H4736)),VLOOKUP(MONTH(H4736),index!$D$2:$G$13,3,0),DAY(H4736)),
IF(E4736="halfyearly",DATE(IF(MONTH(H4736)&gt;=7,YEAR(H4736)+1,YEAR(H4736)),VLOOKUP(MONTH(H4736),index!$D$2:$G$13,4,0),DAY(H4736)),
DATE(YEAR(H4736)+1,MONTH(H4736),DAY(H4736)))))-H4736))+H4736)</f>
        <v/>
      </c>
      <c r="J4736" s="9" t="str">
        <f t="shared" si="460"/>
        <v/>
      </c>
      <c r="K4736" s="11" t="str">
        <f t="shared" si="461"/>
        <v/>
      </c>
      <c r="L4736" s="11" t="str">
        <f t="shared" si="462"/>
        <v/>
      </c>
      <c r="M4736" s="11" t="str">
        <f>IF(A4736="","",VLOOKUP(E4736,index!$A$1:$B$6,2,0)*K4736*G4736)</f>
        <v/>
      </c>
      <c r="N4736" s="11" t="str">
        <f>IF(A4736="","",-PMT(G4736*VLOOKUP(E4736,index!$A$1:$B$6,2,0),C4736,F4736,0,0))</f>
        <v/>
      </c>
      <c r="O4736" s="11" t="str">
        <f t="shared" si="463"/>
        <v/>
      </c>
      <c r="P4736" s="11" t="str">
        <f t="shared" si="458"/>
        <v/>
      </c>
    </row>
    <row r="4737" spans="1:16" x14ac:dyDescent="0.25">
      <c r="A4737" s="9" t="str">
        <f>IF(A4736="","",IF(B4736&lt;C4736,A4736,IF(A4736=MAX('entry data'!$B$8:$B$507),"",A4736+1)))</f>
        <v/>
      </c>
      <c r="B4737" s="9" t="str">
        <f t="shared" si="459"/>
        <v/>
      </c>
      <c r="C4737" s="9" t="str">
        <f>IF(ISERROR(VLOOKUP(A4737,'entry data'!B:G,6,0)),"",VLOOKUP(A4737,'entry data'!B:G,6,0))</f>
        <v/>
      </c>
      <c r="D4737" s="9" t="str">
        <f>IF(ISERROR(VLOOKUP(A4737,'entry data'!B:C,2,0)),"",VLOOKUP(A4737,'entry data'!B:C,2,0))</f>
        <v/>
      </c>
      <c r="E4737" s="9" t="str">
        <f>IF(ISERROR(VLOOKUP(A4737,'entry data'!B:E,4,0)),"",VLOOKUP(A4737,'entry data'!B:E,4,0))</f>
        <v/>
      </c>
      <c r="F4737" s="11" t="str">
        <f>IF(A4737="","",IF(ISERROR(VLOOKUP(A4737,'entry data'!B:F,5,0)),"",VLOOKUP(A4737,'entry data'!B:F,5,0)))</f>
        <v/>
      </c>
      <c r="G4737" s="12" t="str">
        <f>IF(A4737="","",IF(ISERROR(VLOOKUP(A4737,'entry data'!B:I,8,0)),"",VLOOKUP(A4737,'entry data'!B:I,7,0)))</f>
        <v/>
      </c>
      <c r="H4737" s="13" t="str">
        <f>IF(A4737="","",IF(B4737=1,VLOOKUP(A4737,'entry data'!B:D,3,0),I4736))</f>
        <v/>
      </c>
      <c r="I4737" s="14" t="str">
        <f>IF(A4737="","",IF(E4737="weekly",7,IF(E4737="fortnightly",14,IF(E4737="monthly",DATE(IF(MONTH(H4737)=12,YEAR(H4737)+1,YEAR(H4737)),VLOOKUP(MONTH(H4737),index!$D$2:$G$13,2,0),DAY(H4737)),
IF(E4737="quarterly",DATE(IF(MONTH(H4737)&gt;=10,YEAR(H4737)+1,YEAR(H4737)),VLOOKUP(MONTH(H4737),index!$D$2:$G$13,3,0),DAY(H4737)),
IF(E4737="halfyearly",DATE(IF(MONTH(H4737)&gt;=7,YEAR(H4737)+1,YEAR(H4737)),VLOOKUP(MONTH(H4737),index!$D$2:$G$13,4,0),DAY(H4737)),
DATE(YEAR(H4737)+1,MONTH(H4737),DAY(H4737)))))-H4737))+H4737)</f>
        <v/>
      </c>
      <c r="J4737" s="9" t="str">
        <f t="shared" si="460"/>
        <v/>
      </c>
      <c r="K4737" s="11" t="str">
        <f t="shared" si="461"/>
        <v/>
      </c>
      <c r="L4737" s="11" t="str">
        <f t="shared" si="462"/>
        <v/>
      </c>
      <c r="M4737" s="11" t="str">
        <f>IF(A4737="","",VLOOKUP(E4737,index!$A$1:$B$6,2,0)*K4737*G4737)</f>
        <v/>
      </c>
      <c r="N4737" s="11" t="str">
        <f>IF(A4737="","",-PMT(G4737*VLOOKUP(E4737,index!$A$1:$B$6,2,0),C4737,F4737,0,0))</f>
        <v/>
      </c>
      <c r="O4737" s="11" t="str">
        <f t="shared" si="463"/>
        <v/>
      </c>
      <c r="P4737" s="11" t="str">
        <f t="shared" si="458"/>
        <v/>
      </c>
    </row>
    <row r="4738" spans="1:16" x14ac:dyDescent="0.25">
      <c r="A4738" s="9" t="str">
        <f>IF(A4737="","",IF(B4737&lt;C4737,A4737,IF(A4737=MAX('entry data'!$B$8:$B$507),"",A4737+1)))</f>
        <v/>
      </c>
      <c r="B4738" s="9" t="str">
        <f t="shared" si="459"/>
        <v/>
      </c>
      <c r="C4738" s="9" t="str">
        <f>IF(ISERROR(VLOOKUP(A4738,'entry data'!B:G,6,0)),"",VLOOKUP(A4738,'entry data'!B:G,6,0))</f>
        <v/>
      </c>
      <c r="D4738" s="9" t="str">
        <f>IF(ISERROR(VLOOKUP(A4738,'entry data'!B:C,2,0)),"",VLOOKUP(A4738,'entry data'!B:C,2,0))</f>
        <v/>
      </c>
      <c r="E4738" s="9" t="str">
        <f>IF(ISERROR(VLOOKUP(A4738,'entry data'!B:E,4,0)),"",VLOOKUP(A4738,'entry data'!B:E,4,0))</f>
        <v/>
      </c>
      <c r="F4738" s="11" t="str">
        <f>IF(A4738="","",IF(ISERROR(VLOOKUP(A4738,'entry data'!B:F,5,0)),"",VLOOKUP(A4738,'entry data'!B:F,5,0)))</f>
        <v/>
      </c>
      <c r="G4738" s="12" t="str">
        <f>IF(A4738="","",IF(ISERROR(VLOOKUP(A4738,'entry data'!B:I,8,0)),"",VLOOKUP(A4738,'entry data'!B:I,7,0)))</f>
        <v/>
      </c>
      <c r="H4738" s="13" t="str">
        <f>IF(A4738="","",IF(B4738=1,VLOOKUP(A4738,'entry data'!B:D,3,0),I4737))</f>
        <v/>
      </c>
      <c r="I4738" s="14" t="str">
        <f>IF(A4738="","",IF(E4738="weekly",7,IF(E4738="fortnightly",14,IF(E4738="monthly",DATE(IF(MONTH(H4738)=12,YEAR(H4738)+1,YEAR(H4738)),VLOOKUP(MONTH(H4738),index!$D$2:$G$13,2,0),DAY(H4738)),
IF(E4738="quarterly",DATE(IF(MONTH(H4738)&gt;=10,YEAR(H4738)+1,YEAR(H4738)),VLOOKUP(MONTH(H4738),index!$D$2:$G$13,3,0),DAY(H4738)),
IF(E4738="halfyearly",DATE(IF(MONTH(H4738)&gt;=7,YEAR(H4738)+1,YEAR(H4738)),VLOOKUP(MONTH(H4738),index!$D$2:$G$13,4,0),DAY(H4738)),
DATE(YEAR(H4738)+1,MONTH(H4738),DAY(H4738)))))-H4738))+H4738)</f>
        <v/>
      </c>
      <c r="J4738" s="9" t="str">
        <f t="shared" si="460"/>
        <v/>
      </c>
      <c r="K4738" s="11" t="str">
        <f t="shared" si="461"/>
        <v/>
      </c>
      <c r="L4738" s="11" t="str">
        <f t="shared" si="462"/>
        <v/>
      </c>
      <c r="M4738" s="11" t="str">
        <f>IF(A4738="","",VLOOKUP(E4738,index!$A$1:$B$6,2,0)*K4738*G4738)</f>
        <v/>
      </c>
      <c r="N4738" s="11" t="str">
        <f>IF(A4738="","",-PMT(G4738*VLOOKUP(E4738,index!$A$1:$B$6,2,0),C4738,F4738,0,0))</f>
        <v/>
      </c>
      <c r="O4738" s="11" t="str">
        <f t="shared" si="463"/>
        <v/>
      </c>
      <c r="P4738" s="11" t="str">
        <f t="shared" si="458"/>
        <v/>
      </c>
    </row>
    <row r="4739" spans="1:16" x14ac:dyDescent="0.25">
      <c r="A4739" s="9" t="str">
        <f>IF(A4738="","",IF(B4738&lt;C4738,A4738,IF(A4738=MAX('entry data'!$B$8:$B$507),"",A4738+1)))</f>
        <v/>
      </c>
      <c r="B4739" s="9" t="str">
        <f t="shared" si="459"/>
        <v/>
      </c>
      <c r="C4739" s="9" t="str">
        <f>IF(ISERROR(VLOOKUP(A4739,'entry data'!B:G,6,0)),"",VLOOKUP(A4739,'entry data'!B:G,6,0))</f>
        <v/>
      </c>
      <c r="D4739" s="9" t="str">
        <f>IF(ISERROR(VLOOKUP(A4739,'entry data'!B:C,2,0)),"",VLOOKUP(A4739,'entry data'!B:C,2,0))</f>
        <v/>
      </c>
      <c r="E4739" s="9" t="str">
        <f>IF(ISERROR(VLOOKUP(A4739,'entry data'!B:E,4,0)),"",VLOOKUP(A4739,'entry data'!B:E,4,0))</f>
        <v/>
      </c>
      <c r="F4739" s="11" t="str">
        <f>IF(A4739="","",IF(ISERROR(VLOOKUP(A4739,'entry data'!B:F,5,0)),"",VLOOKUP(A4739,'entry data'!B:F,5,0)))</f>
        <v/>
      </c>
      <c r="G4739" s="12" t="str">
        <f>IF(A4739="","",IF(ISERROR(VLOOKUP(A4739,'entry data'!B:I,8,0)),"",VLOOKUP(A4739,'entry data'!B:I,7,0)))</f>
        <v/>
      </c>
      <c r="H4739" s="13" t="str">
        <f>IF(A4739="","",IF(B4739=1,VLOOKUP(A4739,'entry data'!B:D,3,0),I4738))</f>
        <v/>
      </c>
      <c r="I4739" s="14" t="str">
        <f>IF(A4739="","",IF(E4739="weekly",7,IF(E4739="fortnightly",14,IF(E4739="monthly",DATE(IF(MONTH(H4739)=12,YEAR(H4739)+1,YEAR(H4739)),VLOOKUP(MONTH(H4739),index!$D$2:$G$13,2,0),DAY(H4739)),
IF(E4739="quarterly",DATE(IF(MONTH(H4739)&gt;=10,YEAR(H4739)+1,YEAR(H4739)),VLOOKUP(MONTH(H4739),index!$D$2:$G$13,3,0),DAY(H4739)),
IF(E4739="halfyearly",DATE(IF(MONTH(H4739)&gt;=7,YEAR(H4739)+1,YEAR(H4739)),VLOOKUP(MONTH(H4739),index!$D$2:$G$13,4,0),DAY(H4739)),
DATE(YEAR(H4739)+1,MONTH(H4739),DAY(H4739)))))-H4739))+H4739)</f>
        <v/>
      </c>
      <c r="J4739" s="9" t="str">
        <f t="shared" si="460"/>
        <v/>
      </c>
      <c r="K4739" s="11" t="str">
        <f t="shared" si="461"/>
        <v/>
      </c>
      <c r="L4739" s="11" t="str">
        <f t="shared" si="462"/>
        <v/>
      </c>
      <c r="M4739" s="11" t="str">
        <f>IF(A4739="","",VLOOKUP(E4739,index!$A$1:$B$6,2,0)*K4739*G4739)</f>
        <v/>
      </c>
      <c r="N4739" s="11" t="str">
        <f>IF(A4739="","",-PMT(G4739*VLOOKUP(E4739,index!$A$1:$B$6,2,0),C4739,F4739,0,0))</f>
        <v/>
      </c>
      <c r="O4739" s="11" t="str">
        <f t="shared" si="463"/>
        <v/>
      </c>
      <c r="P4739" s="11" t="str">
        <f t="shared" ref="P4739:P4802" si="464">IF(A4739="","",IF(J4739&lt;&gt;J4740,O4739,0))</f>
        <v/>
      </c>
    </row>
    <row r="4740" spans="1:16" x14ac:dyDescent="0.25">
      <c r="A4740" s="9" t="str">
        <f>IF(A4739="","",IF(B4739&lt;C4739,A4739,IF(A4739=MAX('entry data'!$B$8:$B$507),"",A4739+1)))</f>
        <v/>
      </c>
      <c r="B4740" s="9" t="str">
        <f t="shared" si="459"/>
        <v/>
      </c>
      <c r="C4740" s="9" t="str">
        <f>IF(ISERROR(VLOOKUP(A4740,'entry data'!B:G,6,0)),"",VLOOKUP(A4740,'entry data'!B:G,6,0))</f>
        <v/>
      </c>
      <c r="D4740" s="9" t="str">
        <f>IF(ISERROR(VLOOKUP(A4740,'entry data'!B:C,2,0)),"",VLOOKUP(A4740,'entry data'!B:C,2,0))</f>
        <v/>
      </c>
      <c r="E4740" s="9" t="str">
        <f>IF(ISERROR(VLOOKUP(A4740,'entry data'!B:E,4,0)),"",VLOOKUP(A4740,'entry data'!B:E,4,0))</f>
        <v/>
      </c>
      <c r="F4740" s="11" t="str">
        <f>IF(A4740="","",IF(ISERROR(VLOOKUP(A4740,'entry data'!B:F,5,0)),"",VLOOKUP(A4740,'entry data'!B:F,5,0)))</f>
        <v/>
      </c>
      <c r="G4740" s="12" t="str">
        <f>IF(A4740="","",IF(ISERROR(VLOOKUP(A4740,'entry data'!B:I,8,0)),"",VLOOKUP(A4740,'entry data'!B:I,7,0)))</f>
        <v/>
      </c>
      <c r="H4740" s="13" t="str">
        <f>IF(A4740="","",IF(B4740=1,VLOOKUP(A4740,'entry data'!B:D,3,0),I4739))</f>
        <v/>
      </c>
      <c r="I4740" s="14" t="str">
        <f>IF(A4740="","",IF(E4740="weekly",7,IF(E4740="fortnightly",14,IF(E4740="monthly",DATE(IF(MONTH(H4740)=12,YEAR(H4740)+1,YEAR(H4740)),VLOOKUP(MONTH(H4740),index!$D$2:$G$13,2,0),DAY(H4740)),
IF(E4740="quarterly",DATE(IF(MONTH(H4740)&gt;=10,YEAR(H4740)+1,YEAR(H4740)),VLOOKUP(MONTH(H4740),index!$D$2:$G$13,3,0),DAY(H4740)),
IF(E4740="halfyearly",DATE(IF(MONTH(H4740)&gt;=7,YEAR(H4740)+1,YEAR(H4740)),VLOOKUP(MONTH(H4740),index!$D$2:$G$13,4,0),DAY(H4740)),
DATE(YEAR(H4740)+1,MONTH(H4740),DAY(H4740)))))-H4740))+H4740)</f>
        <v/>
      </c>
      <c r="J4740" s="9" t="str">
        <f t="shared" si="460"/>
        <v/>
      </c>
      <c r="K4740" s="11" t="str">
        <f t="shared" si="461"/>
        <v/>
      </c>
      <c r="L4740" s="11" t="str">
        <f t="shared" si="462"/>
        <v/>
      </c>
      <c r="M4740" s="11" t="str">
        <f>IF(A4740="","",VLOOKUP(E4740,index!$A$1:$B$6,2,0)*K4740*G4740)</f>
        <v/>
      </c>
      <c r="N4740" s="11" t="str">
        <f>IF(A4740="","",-PMT(G4740*VLOOKUP(E4740,index!$A$1:$B$6,2,0),C4740,F4740,0,0))</f>
        <v/>
      </c>
      <c r="O4740" s="11" t="str">
        <f t="shared" si="463"/>
        <v/>
      </c>
      <c r="P4740" s="11" t="str">
        <f t="shared" si="464"/>
        <v/>
      </c>
    </row>
    <row r="4741" spans="1:16" x14ac:dyDescent="0.25">
      <c r="A4741" s="9" t="str">
        <f>IF(A4740="","",IF(B4740&lt;C4740,A4740,IF(A4740=MAX('entry data'!$B$8:$B$507),"",A4740+1)))</f>
        <v/>
      </c>
      <c r="B4741" s="9" t="str">
        <f t="shared" si="459"/>
        <v/>
      </c>
      <c r="C4741" s="9" t="str">
        <f>IF(ISERROR(VLOOKUP(A4741,'entry data'!B:G,6,0)),"",VLOOKUP(A4741,'entry data'!B:G,6,0))</f>
        <v/>
      </c>
      <c r="D4741" s="9" t="str">
        <f>IF(ISERROR(VLOOKUP(A4741,'entry data'!B:C,2,0)),"",VLOOKUP(A4741,'entry data'!B:C,2,0))</f>
        <v/>
      </c>
      <c r="E4741" s="9" t="str">
        <f>IF(ISERROR(VLOOKUP(A4741,'entry data'!B:E,4,0)),"",VLOOKUP(A4741,'entry data'!B:E,4,0))</f>
        <v/>
      </c>
      <c r="F4741" s="11" t="str">
        <f>IF(A4741="","",IF(ISERROR(VLOOKUP(A4741,'entry data'!B:F,5,0)),"",VLOOKUP(A4741,'entry data'!B:F,5,0)))</f>
        <v/>
      </c>
      <c r="G4741" s="12" t="str">
        <f>IF(A4741="","",IF(ISERROR(VLOOKUP(A4741,'entry data'!B:I,8,0)),"",VLOOKUP(A4741,'entry data'!B:I,7,0)))</f>
        <v/>
      </c>
      <c r="H4741" s="13" t="str">
        <f>IF(A4741="","",IF(B4741=1,VLOOKUP(A4741,'entry data'!B:D,3,0),I4740))</f>
        <v/>
      </c>
      <c r="I4741" s="14" t="str">
        <f>IF(A4741="","",IF(E4741="weekly",7,IF(E4741="fortnightly",14,IF(E4741="monthly",DATE(IF(MONTH(H4741)=12,YEAR(H4741)+1,YEAR(H4741)),VLOOKUP(MONTH(H4741),index!$D$2:$G$13,2,0),DAY(H4741)),
IF(E4741="quarterly",DATE(IF(MONTH(H4741)&gt;=10,YEAR(H4741)+1,YEAR(H4741)),VLOOKUP(MONTH(H4741),index!$D$2:$G$13,3,0),DAY(H4741)),
IF(E4741="halfyearly",DATE(IF(MONTH(H4741)&gt;=7,YEAR(H4741)+1,YEAR(H4741)),VLOOKUP(MONTH(H4741),index!$D$2:$G$13,4,0),DAY(H4741)),
DATE(YEAR(H4741)+1,MONTH(H4741),DAY(H4741)))))-H4741))+H4741)</f>
        <v/>
      </c>
      <c r="J4741" s="9" t="str">
        <f t="shared" si="460"/>
        <v/>
      </c>
      <c r="K4741" s="11" t="str">
        <f t="shared" si="461"/>
        <v/>
      </c>
      <c r="L4741" s="11" t="str">
        <f t="shared" si="462"/>
        <v/>
      </c>
      <c r="M4741" s="11" t="str">
        <f>IF(A4741="","",VLOOKUP(E4741,index!$A$1:$B$6,2,0)*K4741*G4741)</f>
        <v/>
      </c>
      <c r="N4741" s="11" t="str">
        <f>IF(A4741="","",-PMT(G4741*VLOOKUP(E4741,index!$A$1:$B$6,2,0),C4741,F4741,0,0))</f>
        <v/>
      </c>
      <c r="O4741" s="11" t="str">
        <f t="shared" si="463"/>
        <v/>
      </c>
      <c r="P4741" s="11" t="str">
        <f t="shared" si="464"/>
        <v/>
      </c>
    </row>
    <row r="4742" spans="1:16" x14ac:dyDescent="0.25">
      <c r="A4742" s="9" t="str">
        <f>IF(A4741="","",IF(B4741&lt;C4741,A4741,IF(A4741=MAX('entry data'!$B$8:$B$507),"",A4741+1)))</f>
        <v/>
      </c>
      <c r="B4742" s="9" t="str">
        <f t="shared" si="459"/>
        <v/>
      </c>
      <c r="C4742" s="9" t="str">
        <f>IF(ISERROR(VLOOKUP(A4742,'entry data'!B:G,6,0)),"",VLOOKUP(A4742,'entry data'!B:G,6,0))</f>
        <v/>
      </c>
      <c r="D4742" s="9" t="str">
        <f>IF(ISERROR(VLOOKUP(A4742,'entry data'!B:C,2,0)),"",VLOOKUP(A4742,'entry data'!B:C,2,0))</f>
        <v/>
      </c>
      <c r="E4742" s="9" t="str">
        <f>IF(ISERROR(VLOOKUP(A4742,'entry data'!B:E,4,0)),"",VLOOKUP(A4742,'entry data'!B:E,4,0))</f>
        <v/>
      </c>
      <c r="F4742" s="11" t="str">
        <f>IF(A4742="","",IF(ISERROR(VLOOKUP(A4742,'entry data'!B:F,5,0)),"",VLOOKUP(A4742,'entry data'!B:F,5,0)))</f>
        <v/>
      </c>
      <c r="G4742" s="12" t="str">
        <f>IF(A4742="","",IF(ISERROR(VLOOKUP(A4742,'entry data'!B:I,8,0)),"",VLOOKUP(A4742,'entry data'!B:I,7,0)))</f>
        <v/>
      </c>
      <c r="H4742" s="13" t="str">
        <f>IF(A4742="","",IF(B4742=1,VLOOKUP(A4742,'entry data'!B:D,3,0),I4741))</f>
        <v/>
      </c>
      <c r="I4742" s="14" t="str">
        <f>IF(A4742="","",IF(E4742="weekly",7,IF(E4742="fortnightly",14,IF(E4742="monthly",DATE(IF(MONTH(H4742)=12,YEAR(H4742)+1,YEAR(H4742)),VLOOKUP(MONTH(H4742),index!$D$2:$G$13,2,0),DAY(H4742)),
IF(E4742="quarterly",DATE(IF(MONTH(H4742)&gt;=10,YEAR(H4742)+1,YEAR(H4742)),VLOOKUP(MONTH(H4742),index!$D$2:$G$13,3,0),DAY(H4742)),
IF(E4742="halfyearly",DATE(IF(MONTH(H4742)&gt;=7,YEAR(H4742)+1,YEAR(H4742)),VLOOKUP(MONTH(H4742),index!$D$2:$G$13,4,0),DAY(H4742)),
DATE(YEAR(H4742)+1,MONTH(H4742),DAY(H4742)))))-H4742))+H4742)</f>
        <v/>
      </c>
      <c r="J4742" s="9" t="str">
        <f t="shared" si="460"/>
        <v/>
      </c>
      <c r="K4742" s="11" t="str">
        <f t="shared" si="461"/>
        <v/>
      </c>
      <c r="L4742" s="11" t="str">
        <f t="shared" si="462"/>
        <v/>
      </c>
      <c r="M4742" s="11" t="str">
        <f>IF(A4742="","",VLOOKUP(E4742,index!$A$1:$B$6,2,0)*K4742*G4742)</f>
        <v/>
      </c>
      <c r="N4742" s="11" t="str">
        <f>IF(A4742="","",-PMT(G4742*VLOOKUP(E4742,index!$A$1:$B$6,2,0),C4742,F4742,0,0))</f>
        <v/>
      </c>
      <c r="O4742" s="11" t="str">
        <f t="shared" si="463"/>
        <v/>
      </c>
      <c r="P4742" s="11" t="str">
        <f t="shared" si="464"/>
        <v/>
      </c>
    </row>
    <row r="4743" spans="1:16" x14ac:dyDescent="0.25">
      <c r="A4743" s="9" t="str">
        <f>IF(A4742="","",IF(B4742&lt;C4742,A4742,IF(A4742=MAX('entry data'!$B$8:$B$507),"",A4742+1)))</f>
        <v/>
      </c>
      <c r="B4743" s="9" t="str">
        <f t="shared" si="459"/>
        <v/>
      </c>
      <c r="C4743" s="9" t="str">
        <f>IF(ISERROR(VLOOKUP(A4743,'entry data'!B:G,6,0)),"",VLOOKUP(A4743,'entry data'!B:G,6,0))</f>
        <v/>
      </c>
      <c r="D4743" s="9" t="str">
        <f>IF(ISERROR(VLOOKUP(A4743,'entry data'!B:C,2,0)),"",VLOOKUP(A4743,'entry data'!B:C,2,0))</f>
        <v/>
      </c>
      <c r="E4743" s="9" t="str">
        <f>IF(ISERROR(VLOOKUP(A4743,'entry data'!B:E,4,0)),"",VLOOKUP(A4743,'entry data'!B:E,4,0))</f>
        <v/>
      </c>
      <c r="F4743" s="11" t="str">
        <f>IF(A4743="","",IF(ISERROR(VLOOKUP(A4743,'entry data'!B:F,5,0)),"",VLOOKUP(A4743,'entry data'!B:F,5,0)))</f>
        <v/>
      </c>
      <c r="G4743" s="12" t="str">
        <f>IF(A4743="","",IF(ISERROR(VLOOKUP(A4743,'entry data'!B:I,8,0)),"",VLOOKUP(A4743,'entry data'!B:I,7,0)))</f>
        <v/>
      </c>
      <c r="H4743" s="13" t="str">
        <f>IF(A4743="","",IF(B4743=1,VLOOKUP(A4743,'entry data'!B:D,3,0),I4742))</f>
        <v/>
      </c>
      <c r="I4743" s="14" t="str">
        <f>IF(A4743="","",IF(E4743="weekly",7,IF(E4743="fortnightly",14,IF(E4743="monthly",DATE(IF(MONTH(H4743)=12,YEAR(H4743)+1,YEAR(H4743)),VLOOKUP(MONTH(H4743),index!$D$2:$G$13,2,0),DAY(H4743)),
IF(E4743="quarterly",DATE(IF(MONTH(H4743)&gt;=10,YEAR(H4743)+1,YEAR(H4743)),VLOOKUP(MONTH(H4743),index!$D$2:$G$13,3,0),DAY(H4743)),
IF(E4743="halfyearly",DATE(IF(MONTH(H4743)&gt;=7,YEAR(H4743)+1,YEAR(H4743)),VLOOKUP(MONTH(H4743),index!$D$2:$G$13,4,0),DAY(H4743)),
DATE(YEAR(H4743)+1,MONTH(H4743),DAY(H4743)))))-H4743))+H4743)</f>
        <v/>
      </c>
      <c r="J4743" s="9" t="str">
        <f t="shared" si="460"/>
        <v/>
      </c>
      <c r="K4743" s="11" t="str">
        <f t="shared" si="461"/>
        <v/>
      </c>
      <c r="L4743" s="11" t="str">
        <f t="shared" si="462"/>
        <v/>
      </c>
      <c r="M4743" s="11" t="str">
        <f>IF(A4743="","",VLOOKUP(E4743,index!$A$1:$B$6,2,0)*K4743*G4743)</f>
        <v/>
      </c>
      <c r="N4743" s="11" t="str">
        <f>IF(A4743="","",-PMT(G4743*VLOOKUP(E4743,index!$A$1:$B$6,2,0),C4743,F4743,0,0))</f>
        <v/>
      </c>
      <c r="O4743" s="11" t="str">
        <f t="shared" si="463"/>
        <v/>
      </c>
      <c r="P4743" s="11" t="str">
        <f t="shared" si="464"/>
        <v/>
      </c>
    </row>
    <row r="4744" spans="1:16" x14ac:dyDescent="0.25">
      <c r="A4744" s="9" t="str">
        <f>IF(A4743="","",IF(B4743&lt;C4743,A4743,IF(A4743=MAX('entry data'!$B$8:$B$507),"",A4743+1)))</f>
        <v/>
      </c>
      <c r="B4744" s="9" t="str">
        <f t="shared" si="459"/>
        <v/>
      </c>
      <c r="C4744" s="9" t="str">
        <f>IF(ISERROR(VLOOKUP(A4744,'entry data'!B:G,6,0)),"",VLOOKUP(A4744,'entry data'!B:G,6,0))</f>
        <v/>
      </c>
      <c r="D4744" s="9" t="str">
        <f>IF(ISERROR(VLOOKUP(A4744,'entry data'!B:C,2,0)),"",VLOOKUP(A4744,'entry data'!B:C,2,0))</f>
        <v/>
      </c>
      <c r="E4744" s="9" t="str">
        <f>IF(ISERROR(VLOOKUP(A4744,'entry data'!B:E,4,0)),"",VLOOKUP(A4744,'entry data'!B:E,4,0))</f>
        <v/>
      </c>
      <c r="F4744" s="11" t="str">
        <f>IF(A4744="","",IF(ISERROR(VLOOKUP(A4744,'entry data'!B:F,5,0)),"",VLOOKUP(A4744,'entry data'!B:F,5,0)))</f>
        <v/>
      </c>
      <c r="G4744" s="12" t="str">
        <f>IF(A4744="","",IF(ISERROR(VLOOKUP(A4744,'entry data'!B:I,8,0)),"",VLOOKUP(A4744,'entry data'!B:I,7,0)))</f>
        <v/>
      </c>
      <c r="H4744" s="13" t="str">
        <f>IF(A4744="","",IF(B4744=1,VLOOKUP(A4744,'entry data'!B:D,3,0),I4743))</f>
        <v/>
      </c>
      <c r="I4744" s="14" t="str">
        <f>IF(A4744="","",IF(E4744="weekly",7,IF(E4744="fortnightly",14,IF(E4744="monthly",DATE(IF(MONTH(H4744)=12,YEAR(H4744)+1,YEAR(H4744)),VLOOKUP(MONTH(H4744),index!$D$2:$G$13,2,0),DAY(H4744)),
IF(E4744="quarterly",DATE(IF(MONTH(H4744)&gt;=10,YEAR(H4744)+1,YEAR(H4744)),VLOOKUP(MONTH(H4744),index!$D$2:$G$13,3,0),DAY(H4744)),
IF(E4744="halfyearly",DATE(IF(MONTH(H4744)&gt;=7,YEAR(H4744)+1,YEAR(H4744)),VLOOKUP(MONTH(H4744),index!$D$2:$G$13,4,0),DAY(H4744)),
DATE(YEAR(H4744)+1,MONTH(H4744),DAY(H4744)))))-H4744))+H4744)</f>
        <v/>
      </c>
      <c r="J4744" s="9" t="str">
        <f t="shared" si="460"/>
        <v/>
      </c>
      <c r="K4744" s="11" t="str">
        <f t="shared" si="461"/>
        <v/>
      </c>
      <c r="L4744" s="11" t="str">
        <f t="shared" si="462"/>
        <v/>
      </c>
      <c r="M4744" s="11" t="str">
        <f>IF(A4744="","",VLOOKUP(E4744,index!$A$1:$B$6,2,0)*K4744*G4744)</f>
        <v/>
      </c>
      <c r="N4744" s="11" t="str">
        <f>IF(A4744="","",-PMT(G4744*VLOOKUP(E4744,index!$A$1:$B$6,2,0),C4744,F4744,0,0))</f>
        <v/>
      </c>
      <c r="O4744" s="11" t="str">
        <f t="shared" si="463"/>
        <v/>
      </c>
      <c r="P4744" s="11" t="str">
        <f t="shared" si="464"/>
        <v/>
      </c>
    </row>
    <row r="4745" spans="1:16" x14ac:dyDescent="0.25">
      <c r="A4745" s="9" t="str">
        <f>IF(A4744="","",IF(B4744&lt;C4744,A4744,IF(A4744=MAX('entry data'!$B$8:$B$507),"",A4744+1)))</f>
        <v/>
      </c>
      <c r="B4745" s="9" t="str">
        <f t="shared" si="459"/>
        <v/>
      </c>
      <c r="C4745" s="9" t="str">
        <f>IF(ISERROR(VLOOKUP(A4745,'entry data'!B:G,6,0)),"",VLOOKUP(A4745,'entry data'!B:G,6,0))</f>
        <v/>
      </c>
      <c r="D4745" s="9" t="str">
        <f>IF(ISERROR(VLOOKUP(A4745,'entry data'!B:C,2,0)),"",VLOOKUP(A4745,'entry data'!B:C,2,0))</f>
        <v/>
      </c>
      <c r="E4745" s="9" t="str">
        <f>IF(ISERROR(VLOOKUP(A4745,'entry data'!B:E,4,0)),"",VLOOKUP(A4745,'entry data'!B:E,4,0))</f>
        <v/>
      </c>
      <c r="F4745" s="11" t="str">
        <f>IF(A4745="","",IF(ISERROR(VLOOKUP(A4745,'entry data'!B:F,5,0)),"",VLOOKUP(A4745,'entry data'!B:F,5,0)))</f>
        <v/>
      </c>
      <c r="G4745" s="12" t="str">
        <f>IF(A4745="","",IF(ISERROR(VLOOKUP(A4745,'entry data'!B:I,8,0)),"",VLOOKUP(A4745,'entry data'!B:I,7,0)))</f>
        <v/>
      </c>
      <c r="H4745" s="13" t="str">
        <f>IF(A4745="","",IF(B4745=1,VLOOKUP(A4745,'entry data'!B:D,3,0),I4744))</f>
        <v/>
      </c>
      <c r="I4745" s="14" t="str">
        <f>IF(A4745="","",IF(E4745="weekly",7,IF(E4745="fortnightly",14,IF(E4745="monthly",DATE(IF(MONTH(H4745)=12,YEAR(H4745)+1,YEAR(H4745)),VLOOKUP(MONTH(H4745),index!$D$2:$G$13,2,0),DAY(H4745)),
IF(E4745="quarterly",DATE(IF(MONTH(H4745)&gt;=10,YEAR(H4745)+1,YEAR(H4745)),VLOOKUP(MONTH(H4745),index!$D$2:$G$13,3,0),DAY(H4745)),
IF(E4745="halfyearly",DATE(IF(MONTH(H4745)&gt;=7,YEAR(H4745)+1,YEAR(H4745)),VLOOKUP(MONTH(H4745),index!$D$2:$G$13,4,0),DAY(H4745)),
DATE(YEAR(H4745)+1,MONTH(H4745),DAY(H4745)))))-H4745))+H4745)</f>
        <v/>
      </c>
      <c r="J4745" s="9" t="str">
        <f t="shared" si="460"/>
        <v/>
      </c>
      <c r="K4745" s="11" t="str">
        <f t="shared" si="461"/>
        <v/>
      </c>
      <c r="L4745" s="11" t="str">
        <f t="shared" si="462"/>
        <v/>
      </c>
      <c r="M4745" s="11" t="str">
        <f>IF(A4745="","",VLOOKUP(E4745,index!$A$1:$B$6,2,0)*K4745*G4745)</f>
        <v/>
      </c>
      <c r="N4745" s="11" t="str">
        <f>IF(A4745="","",-PMT(G4745*VLOOKUP(E4745,index!$A$1:$B$6,2,0),C4745,F4745,0,0))</f>
        <v/>
      </c>
      <c r="O4745" s="11" t="str">
        <f t="shared" si="463"/>
        <v/>
      </c>
      <c r="P4745" s="11" t="str">
        <f t="shared" si="464"/>
        <v/>
      </c>
    </row>
    <row r="4746" spans="1:16" x14ac:dyDescent="0.25">
      <c r="A4746" s="9" t="str">
        <f>IF(A4745="","",IF(B4745&lt;C4745,A4745,IF(A4745=MAX('entry data'!$B$8:$B$507),"",A4745+1)))</f>
        <v/>
      </c>
      <c r="B4746" s="9" t="str">
        <f t="shared" si="459"/>
        <v/>
      </c>
      <c r="C4746" s="9" t="str">
        <f>IF(ISERROR(VLOOKUP(A4746,'entry data'!B:G,6,0)),"",VLOOKUP(A4746,'entry data'!B:G,6,0))</f>
        <v/>
      </c>
      <c r="D4746" s="9" t="str">
        <f>IF(ISERROR(VLOOKUP(A4746,'entry data'!B:C,2,0)),"",VLOOKUP(A4746,'entry data'!B:C,2,0))</f>
        <v/>
      </c>
      <c r="E4746" s="9" t="str">
        <f>IF(ISERROR(VLOOKUP(A4746,'entry data'!B:E,4,0)),"",VLOOKUP(A4746,'entry data'!B:E,4,0))</f>
        <v/>
      </c>
      <c r="F4746" s="11" t="str">
        <f>IF(A4746="","",IF(ISERROR(VLOOKUP(A4746,'entry data'!B:F,5,0)),"",VLOOKUP(A4746,'entry data'!B:F,5,0)))</f>
        <v/>
      </c>
      <c r="G4746" s="12" t="str">
        <f>IF(A4746="","",IF(ISERROR(VLOOKUP(A4746,'entry data'!B:I,8,0)),"",VLOOKUP(A4746,'entry data'!B:I,7,0)))</f>
        <v/>
      </c>
      <c r="H4746" s="13" t="str">
        <f>IF(A4746="","",IF(B4746=1,VLOOKUP(A4746,'entry data'!B:D,3,0),I4745))</f>
        <v/>
      </c>
      <c r="I4746" s="14" t="str">
        <f>IF(A4746="","",IF(E4746="weekly",7,IF(E4746="fortnightly",14,IF(E4746="monthly",DATE(IF(MONTH(H4746)=12,YEAR(H4746)+1,YEAR(H4746)),VLOOKUP(MONTH(H4746),index!$D$2:$G$13,2,0),DAY(H4746)),
IF(E4746="quarterly",DATE(IF(MONTH(H4746)&gt;=10,YEAR(H4746)+1,YEAR(H4746)),VLOOKUP(MONTH(H4746),index!$D$2:$G$13,3,0),DAY(H4746)),
IF(E4746="halfyearly",DATE(IF(MONTH(H4746)&gt;=7,YEAR(H4746)+1,YEAR(H4746)),VLOOKUP(MONTH(H4746),index!$D$2:$G$13,4,0),DAY(H4746)),
DATE(YEAR(H4746)+1,MONTH(H4746),DAY(H4746)))))-H4746))+H4746)</f>
        <v/>
      </c>
      <c r="J4746" s="9" t="str">
        <f t="shared" si="460"/>
        <v/>
      </c>
      <c r="K4746" s="11" t="str">
        <f t="shared" si="461"/>
        <v/>
      </c>
      <c r="L4746" s="11" t="str">
        <f t="shared" si="462"/>
        <v/>
      </c>
      <c r="M4746" s="11" t="str">
        <f>IF(A4746="","",VLOOKUP(E4746,index!$A$1:$B$6,2,0)*K4746*G4746)</f>
        <v/>
      </c>
      <c r="N4746" s="11" t="str">
        <f>IF(A4746="","",-PMT(G4746*VLOOKUP(E4746,index!$A$1:$B$6,2,0),C4746,F4746,0,0))</f>
        <v/>
      </c>
      <c r="O4746" s="11" t="str">
        <f t="shared" si="463"/>
        <v/>
      </c>
      <c r="P4746" s="11" t="str">
        <f t="shared" si="464"/>
        <v/>
      </c>
    </row>
    <row r="4747" spans="1:16" x14ac:dyDescent="0.25">
      <c r="A4747" s="9" t="str">
        <f>IF(A4746="","",IF(B4746&lt;C4746,A4746,IF(A4746=MAX('entry data'!$B$8:$B$507),"",A4746+1)))</f>
        <v/>
      </c>
      <c r="B4747" s="9" t="str">
        <f t="shared" si="459"/>
        <v/>
      </c>
      <c r="C4747" s="9" t="str">
        <f>IF(ISERROR(VLOOKUP(A4747,'entry data'!B:G,6,0)),"",VLOOKUP(A4747,'entry data'!B:G,6,0))</f>
        <v/>
      </c>
      <c r="D4747" s="9" t="str">
        <f>IF(ISERROR(VLOOKUP(A4747,'entry data'!B:C,2,0)),"",VLOOKUP(A4747,'entry data'!B:C,2,0))</f>
        <v/>
      </c>
      <c r="E4747" s="9" t="str">
        <f>IF(ISERROR(VLOOKUP(A4747,'entry data'!B:E,4,0)),"",VLOOKUP(A4747,'entry data'!B:E,4,0))</f>
        <v/>
      </c>
      <c r="F4747" s="11" t="str">
        <f>IF(A4747="","",IF(ISERROR(VLOOKUP(A4747,'entry data'!B:F,5,0)),"",VLOOKUP(A4747,'entry data'!B:F,5,0)))</f>
        <v/>
      </c>
      <c r="G4747" s="12" t="str">
        <f>IF(A4747="","",IF(ISERROR(VLOOKUP(A4747,'entry data'!B:I,8,0)),"",VLOOKUP(A4747,'entry data'!B:I,7,0)))</f>
        <v/>
      </c>
      <c r="H4747" s="13" t="str">
        <f>IF(A4747="","",IF(B4747=1,VLOOKUP(A4747,'entry data'!B:D,3,0),I4746))</f>
        <v/>
      </c>
      <c r="I4747" s="14" t="str">
        <f>IF(A4747="","",IF(E4747="weekly",7,IF(E4747="fortnightly",14,IF(E4747="monthly",DATE(IF(MONTH(H4747)=12,YEAR(H4747)+1,YEAR(H4747)),VLOOKUP(MONTH(H4747),index!$D$2:$G$13,2,0),DAY(H4747)),
IF(E4747="quarterly",DATE(IF(MONTH(H4747)&gt;=10,YEAR(H4747)+1,YEAR(H4747)),VLOOKUP(MONTH(H4747),index!$D$2:$G$13,3,0),DAY(H4747)),
IF(E4747="halfyearly",DATE(IF(MONTH(H4747)&gt;=7,YEAR(H4747)+1,YEAR(H4747)),VLOOKUP(MONTH(H4747),index!$D$2:$G$13,4,0),DAY(H4747)),
DATE(YEAR(H4747)+1,MONTH(H4747),DAY(H4747)))))-H4747))+H4747)</f>
        <v/>
      </c>
      <c r="J4747" s="9" t="str">
        <f t="shared" si="460"/>
        <v/>
      </c>
      <c r="K4747" s="11" t="str">
        <f t="shared" si="461"/>
        <v/>
      </c>
      <c r="L4747" s="11" t="str">
        <f t="shared" si="462"/>
        <v/>
      </c>
      <c r="M4747" s="11" t="str">
        <f>IF(A4747="","",VLOOKUP(E4747,index!$A$1:$B$6,2,0)*K4747*G4747)</f>
        <v/>
      </c>
      <c r="N4747" s="11" t="str">
        <f>IF(A4747="","",-PMT(G4747*VLOOKUP(E4747,index!$A$1:$B$6,2,0),C4747,F4747,0,0))</f>
        <v/>
      </c>
      <c r="O4747" s="11" t="str">
        <f t="shared" si="463"/>
        <v/>
      </c>
      <c r="P4747" s="11" t="str">
        <f t="shared" si="464"/>
        <v/>
      </c>
    </row>
    <row r="4748" spans="1:16" x14ac:dyDescent="0.25">
      <c r="A4748" s="9" t="str">
        <f>IF(A4747="","",IF(B4747&lt;C4747,A4747,IF(A4747=MAX('entry data'!$B$8:$B$507),"",A4747+1)))</f>
        <v/>
      </c>
      <c r="B4748" s="9" t="str">
        <f t="shared" si="459"/>
        <v/>
      </c>
      <c r="C4748" s="9" t="str">
        <f>IF(ISERROR(VLOOKUP(A4748,'entry data'!B:G,6,0)),"",VLOOKUP(A4748,'entry data'!B:G,6,0))</f>
        <v/>
      </c>
      <c r="D4748" s="9" t="str">
        <f>IF(ISERROR(VLOOKUP(A4748,'entry data'!B:C,2,0)),"",VLOOKUP(A4748,'entry data'!B:C,2,0))</f>
        <v/>
      </c>
      <c r="E4748" s="9" t="str">
        <f>IF(ISERROR(VLOOKUP(A4748,'entry data'!B:E,4,0)),"",VLOOKUP(A4748,'entry data'!B:E,4,0))</f>
        <v/>
      </c>
      <c r="F4748" s="11" t="str">
        <f>IF(A4748="","",IF(ISERROR(VLOOKUP(A4748,'entry data'!B:F,5,0)),"",VLOOKUP(A4748,'entry data'!B:F,5,0)))</f>
        <v/>
      </c>
      <c r="G4748" s="12" t="str">
        <f>IF(A4748="","",IF(ISERROR(VLOOKUP(A4748,'entry data'!B:I,8,0)),"",VLOOKUP(A4748,'entry data'!B:I,7,0)))</f>
        <v/>
      </c>
      <c r="H4748" s="13" t="str">
        <f>IF(A4748="","",IF(B4748=1,VLOOKUP(A4748,'entry data'!B:D,3,0),I4747))</f>
        <v/>
      </c>
      <c r="I4748" s="14" t="str">
        <f>IF(A4748="","",IF(E4748="weekly",7,IF(E4748="fortnightly",14,IF(E4748="monthly",DATE(IF(MONTH(H4748)=12,YEAR(H4748)+1,YEAR(H4748)),VLOOKUP(MONTH(H4748),index!$D$2:$G$13,2,0),DAY(H4748)),
IF(E4748="quarterly",DATE(IF(MONTH(H4748)&gt;=10,YEAR(H4748)+1,YEAR(H4748)),VLOOKUP(MONTH(H4748),index!$D$2:$G$13,3,0),DAY(H4748)),
IF(E4748="halfyearly",DATE(IF(MONTH(H4748)&gt;=7,YEAR(H4748)+1,YEAR(H4748)),VLOOKUP(MONTH(H4748),index!$D$2:$G$13,4,0),DAY(H4748)),
DATE(YEAR(H4748)+1,MONTH(H4748),DAY(H4748)))))-H4748))+H4748)</f>
        <v/>
      </c>
      <c r="J4748" s="9" t="str">
        <f t="shared" si="460"/>
        <v/>
      </c>
      <c r="K4748" s="11" t="str">
        <f t="shared" si="461"/>
        <v/>
      </c>
      <c r="L4748" s="11" t="str">
        <f t="shared" si="462"/>
        <v/>
      </c>
      <c r="M4748" s="11" t="str">
        <f>IF(A4748="","",VLOOKUP(E4748,index!$A$1:$B$6,2,0)*K4748*G4748)</f>
        <v/>
      </c>
      <c r="N4748" s="11" t="str">
        <f>IF(A4748="","",-PMT(G4748*VLOOKUP(E4748,index!$A$1:$B$6,2,0),C4748,F4748,0,0))</f>
        <v/>
      </c>
      <c r="O4748" s="11" t="str">
        <f t="shared" si="463"/>
        <v/>
      </c>
      <c r="P4748" s="11" t="str">
        <f t="shared" si="464"/>
        <v/>
      </c>
    </row>
    <row r="4749" spans="1:16" x14ac:dyDescent="0.25">
      <c r="A4749" s="9" t="str">
        <f>IF(A4748="","",IF(B4748&lt;C4748,A4748,IF(A4748=MAX('entry data'!$B$8:$B$507),"",A4748+1)))</f>
        <v/>
      </c>
      <c r="B4749" s="9" t="str">
        <f t="shared" si="459"/>
        <v/>
      </c>
      <c r="C4749" s="9" t="str">
        <f>IF(ISERROR(VLOOKUP(A4749,'entry data'!B:G,6,0)),"",VLOOKUP(A4749,'entry data'!B:G,6,0))</f>
        <v/>
      </c>
      <c r="D4749" s="9" t="str">
        <f>IF(ISERROR(VLOOKUP(A4749,'entry data'!B:C,2,0)),"",VLOOKUP(A4749,'entry data'!B:C,2,0))</f>
        <v/>
      </c>
      <c r="E4749" s="9" t="str">
        <f>IF(ISERROR(VLOOKUP(A4749,'entry data'!B:E,4,0)),"",VLOOKUP(A4749,'entry data'!B:E,4,0))</f>
        <v/>
      </c>
      <c r="F4749" s="11" t="str">
        <f>IF(A4749="","",IF(ISERROR(VLOOKUP(A4749,'entry data'!B:F,5,0)),"",VLOOKUP(A4749,'entry data'!B:F,5,0)))</f>
        <v/>
      </c>
      <c r="G4749" s="12" t="str">
        <f>IF(A4749="","",IF(ISERROR(VLOOKUP(A4749,'entry data'!B:I,8,0)),"",VLOOKUP(A4749,'entry data'!B:I,7,0)))</f>
        <v/>
      </c>
      <c r="H4749" s="13" t="str">
        <f>IF(A4749="","",IF(B4749=1,VLOOKUP(A4749,'entry data'!B:D,3,0),I4748))</f>
        <v/>
      </c>
      <c r="I4749" s="14" t="str">
        <f>IF(A4749="","",IF(E4749="weekly",7,IF(E4749="fortnightly",14,IF(E4749="monthly",DATE(IF(MONTH(H4749)=12,YEAR(H4749)+1,YEAR(H4749)),VLOOKUP(MONTH(H4749),index!$D$2:$G$13,2,0),DAY(H4749)),
IF(E4749="quarterly",DATE(IF(MONTH(H4749)&gt;=10,YEAR(H4749)+1,YEAR(H4749)),VLOOKUP(MONTH(H4749),index!$D$2:$G$13,3,0),DAY(H4749)),
IF(E4749="halfyearly",DATE(IF(MONTH(H4749)&gt;=7,YEAR(H4749)+1,YEAR(H4749)),VLOOKUP(MONTH(H4749),index!$D$2:$G$13,4,0),DAY(H4749)),
DATE(YEAR(H4749)+1,MONTH(H4749),DAY(H4749)))))-H4749))+H4749)</f>
        <v/>
      </c>
      <c r="J4749" s="9" t="str">
        <f t="shared" si="460"/>
        <v/>
      </c>
      <c r="K4749" s="11" t="str">
        <f t="shared" si="461"/>
        <v/>
      </c>
      <c r="L4749" s="11" t="str">
        <f t="shared" si="462"/>
        <v/>
      </c>
      <c r="M4749" s="11" t="str">
        <f>IF(A4749="","",VLOOKUP(E4749,index!$A$1:$B$6,2,0)*K4749*G4749)</f>
        <v/>
      </c>
      <c r="N4749" s="11" t="str">
        <f>IF(A4749="","",-PMT(G4749*VLOOKUP(E4749,index!$A$1:$B$6,2,0),C4749,F4749,0,0))</f>
        <v/>
      </c>
      <c r="O4749" s="11" t="str">
        <f t="shared" si="463"/>
        <v/>
      </c>
      <c r="P4749" s="11" t="str">
        <f t="shared" si="464"/>
        <v/>
      </c>
    </row>
    <row r="4750" spans="1:16" x14ac:dyDescent="0.25">
      <c r="A4750" s="9" t="str">
        <f>IF(A4749="","",IF(B4749&lt;C4749,A4749,IF(A4749=MAX('entry data'!$B$8:$B$507),"",A4749+1)))</f>
        <v/>
      </c>
      <c r="B4750" s="9" t="str">
        <f t="shared" si="459"/>
        <v/>
      </c>
      <c r="C4750" s="9" t="str">
        <f>IF(ISERROR(VLOOKUP(A4750,'entry data'!B:G,6,0)),"",VLOOKUP(A4750,'entry data'!B:G,6,0))</f>
        <v/>
      </c>
      <c r="D4750" s="9" t="str">
        <f>IF(ISERROR(VLOOKUP(A4750,'entry data'!B:C,2,0)),"",VLOOKUP(A4750,'entry data'!B:C,2,0))</f>
        <v/>
      </c>
      <c r="E4750" s="9" t="str">
        <f>IF(ISERROR(VLOOKUP(A4750,'entry data'!B:E,4,0)),"",VLOOKUP(A4750,'entry data'!B:E,4,0))</f>
        <v/>
      </c>
      <c r="F4750" s="11" t="str">
        <f>IF(A4750="","",IF(ISERROR(VLOOKUP(A4750,'entry data'!B:F,5,0)),"",VLOOKUP(A4750,'entry data'!B:F,5,0)))</f>
        <v/>
      </c>
      <c r="G4750" s="12" t="str">
        <f>IF(A4750="","",IF(ISERROR(VLOOKUP(A4750,'entry data'!B:I,8,0)),"",VLOOKUP(A4750,'entry data'!B:I,7,0)))</f>
        <v/>
      </c>
      <c r="H4750" s="13" t="str">
        <f>IF(A4750="","",IF(B4750=1,VLOOKUP(A4750,'entry data'!B:D,3,0),I4749))</f>
        <v/>
      </c>
      <c r="I4750" s="14" t="str">
        <f>IF(A4750="","",IF(E4750="weekly",7,IF(E4750="fortnightly",14,IF(E4750="monthly",DATE(IF(MONTH(H4750)=12,YEAR(H4750)+1,YEAR(H4750)),VLOOKUP(MONTH(H4750),index!$D$2:$G$13,2,0),DAY(H4750)),
IF(E4750="quarterly",DATE(IF(MONTH(H4750)&gt;=10,YEAR(H4750)+1,YEAR(H4750)),VLOOKUP(MONTH(H4750),index!$D$2:$G$13,3,0),DAY(H4750)),
IF(E4750="halfyearly",DATE(IF(MONTH(H4750)&gt;=7,YEAR(H4750)+1,YEAR(H4750)),VLOOKUP(MONTH(H4750),index!$D$2:$G$13,4,0),DAY(H4750)),
DATE(YEAR(H4750)+1,MONTH(H4750),DAY(H4750)))))-H4750))+H4750)</f>
        <v/>
      </c>
      <c r="J4750" s="9" t="str">
        <f t="shared" si="460"/>
        <v/>
      </c>
      <c r="K4750" s="11" t="str">
        <f t="shared" si="461"/>
        <v/>
      </c>
      <c r="L4750" s="11" t="str">
        <f t="shared" si="462"/>
        <v/>
      </c>
      <c r="M4750" s="11" t="str">
        <f>IF(A4750="","",VLOOKUP(E4750,index!$A$1:$B$6,2,0)*K4750*G4750)</f>
        <v/>
      </c>
      <c r="N4750" s="11" t="str">
        <f>IF(A4750="","",-PMT(G4750*VLOOKUP(E4750,index!$A$1:$B$6,2,0),C4750,F4750,0,0))</f>
        <v/>
      </c>
      <c r="O4750" s="11" t="str">
        <f t="shared" si="463"/>
        <v/>
      </c>
      <c r="P4750" s="11" t="str">
        <f t="shared" si="464"/>
        <v/>
      </c>
    </row>
    <row r="4751" spans="1:16" x14ac:dyDescent="0.25">
      <c r="A4751" s="9" t="str">
        <f>IF(A4750="","",IF(B4750&lt;C4750,A4750,IF(A4750=MAX('entry data'!$B$8:$B$507),"",A4750+1)))</f>
        <v/>
      </c>
      <c r="B4751" s="9" t="str">
        <f t="shared" si="459"/>
        <v/>
      </c>
      <c r="C4751" s="9" t="str">
        <f>IF(ISERROR(VLOOKUP(A4751,'entry data'!B:G,6,0)),"",VLOOKUP(A4751,'entry data'!B:G,6,0))</f>
        <v/>
      </c>
      <c r="D4751" s="9" t="str">
        <f>IF(ISERROR(VLOOKUP(A4751,'entry data'!B:C,2,0)),"",VLOOKUP(A4751,'entry data'!B:C,2,0))</f>
        <v/>
      </c>
      <c r="E4751" s="9" t="str">
        <f>IF(ISERROR(VLOOKUP(A4751,'entry data'!B:E,4,0)),"",VLOOKUP(A4751,'entry data'!B:E,4,0))</f>
        <v/>
      </c>
      <c r="F4751" s="11" t="str">
        <f>IF(A4751="","",IF(ISERROR(VLOOKUP(A4751,'entry data'!B:F,5,0)),"",VLOOKUP(A4751,'entry data'!B:F,5,0)))</f>
        <v/>
      </c>
      <c r="G4751" s="12" t="str">
        <f>IF(A4751="","",IF(ISERROR(VLOOKUP(A4751,'entry data'!B:I,8,0)),"",VLOOKUP(A4751,'entry data'!B:I,7,0)))</f>
        <v/>
      </c>
      <c r="H4751" s="13" t="str">
        <f>IF(A4751="","",IF(B4751=1,VLOOKUP(A4751,'entry data'!B:D,3,0),I4750))</f>
        <v/>
      </c>
      <c r="I4751" s="14" t="str">
        <f>IF(A4751="","",IF(E4751="weekly",7,IF(E4751="fortnightly",14,IF(E4751="monthly",DATE(IF(MONTH(H4751)=12,YEAR(H4751)+1,YEAR(H4751)),VLOOKUP(MONTH(H4751),index!$D$2:$G$13,2,0),DAY(H4751)),
IF(E4751="quarterly",DATE(IF(MONTH(H4751)&gt;=10,YEAR(H4751)+1,YEAR(H4751)),VLOOKUP(MONTH(H4751),index!$D$2:$G$13,3,0),DAY(H4751)),
IF(E4751="halfyearly",DATE(IF(MONTH(H4751)&gt;=7,YEAR(H4751)+1,YEAR(H4751)),VLOOKUP(MONTH(H4751),index!$D$2:$G$13,4,0),DAY(H4751)),
DATE(YEAR(H4751)+1,MONTH(H4751),DAY(H4751)))))-H4751))+H4751)</f>
        <v/>
      </c>
      <c r="J4751" s="9" t="str">
        <f t="shared" si="460"/>
        <v/>
      </c>
      <c r="K4751" s="11" t="str">
        <f t="shared" si="461"/>
        <v/>
      </c>
      <c r="L4751" s="11" t="str">
        <f t="shared" si="462"/>
        <v/>
      </c>
      <c r="M4751" s="11" t="str">
        <f>IF(A4751="","",VLOOKUP(E4751,index!$A$1:$B$6,2,0)*K4751*G4751)</f>
        <v/>
      </c>
      <c r="N4751" s="11" t="str">
        <f>IF(A4751="","",-PMT(G4751*VLOOKUP(E4751,index!$A$1:$B$6,2,0),C4751,F4751,0,0))</f>
        <v/>
      </c>
      <c r="O4751" s="11" t="str">
        <f t="shared" si="463"/>
        <v/>
      </c>
      <c r="P4751" s="11" t="str">
        <f t="shared" si="464"/>
        <v/>
      </c>
    </row>
    <row r="4752" spans="1:16" x14ac:dyDescent="0.25">
      <c r="A4752" s="9" t="str">
        <f>IF(A4751="","",IF(B4751&lt;C4751,A4751,IF(A4751=MAX('entry data'!$B$8:$B$507),"",A4751+1)))</f>
        <v/>
      </c>
      <c r="B4752" s="9" t="str">
        <f t="shared" si="459"/>
        <v/>
      </c>
      <c r="C4752" s="9" t="str">
        <f>IF(ISERROR(VLOOKUP(A4752,'entry data'!B:G,6,0)),"",VLOOKUP(A4752,'entry data'!B:G,6,0))</f>
        <v/>
      </c>
      <c r="D4752" s="9" t="str">
        <f>IF(ISERROR(VLOOKUP(A4752,'entry data'!B:C,2,0)),"",VLOOKUP(A4752,'entry data'!B:C,2,0))</f>
        <v/>
      </c>
      <c r="E4752" s="9" t="str">
        <f>IF(ISERROR(VLOOKUP(A4752,'entry data'!B:E,4,0)),"",VLOOKUP(A4752,'entry data'!B:E,4,0))</f>
        <v/>
      </c>
      <c r="F4752" s="11" t="str">
        <f>IF(A4752="","",IF(ISERROR(VLOOKUP(A4752,'entry data'!B:F,5,0)),"",VLOOKUP(A4752,'entry data'!B:F,5,0)))</f>
        <v/>
      </c>
      <c r="G4752" s="12" t="str">
        <f>IF(A4752="","",IF(ISERROR(VLOOKUP(A4752,'entry data'!B:I,8,0)),"",VLOOKUP(A4752,'entry data'!B:I,7,0)))</f>
        <v/>
      </c>
      <c r="H4752" s="13" t="str">
        <f>IF(A4752="","",IF(B4752=1,VLOOKUP(A4752,'entry data'!B:D,3,0),I4751))</f>
        <v/>
      </c>
      <c r="I4752" s="14" t="str">
        <f>IF(A4752="","",IF(E4752="weekly",7,IF(E4752="fortnightly",14,IF(E4752="monthly",DATE(IF(MONTH(H4752)=12,YEAR(H4752)+1,YEAR(H4752)),VLOOKUP(MONTH(H4752),index!$D$2:$G$13,2,0),DAY(H4752)),
IF(E4752="quarterly",DATE(IF(MONTH(H4752)&gt;=10,YEAR(H4752)+1,YEAR(H4752)),VLOOKUP(MONTH(H4752),index!$D$2:$G$13,3,0),DAY(H4752)),
IF(E4752="halfyearly",DATE(IF(MONTH(H4752)&gt;=7,YEAR(H4752)+1,YEAR(H4752)),VLOOKUP(MONTH(H4752),index!$D$2:$G$13,4,0),DAY(H4752)),
DATE(YEAR(H4752)+1,MONTH(H4752),DAY(H4752)))))-H4752))+H4752)</f>
        <v/>
      </c>
      <c r="J4752" s="9" t="str">
        <f t="shared" si="460"/>
        <v/>
      </c>
      <c r="K4752" s="11" t="str">
        <f t="shared" si="461"/>
        <v/>
      </c>
      <c r="L4752" s="11" t="str">
        <f t="shared" si="462"/>
        <v/>
      </c>
      <c r="M4752" s="11" t="str">
        <f>IF(A4752="","",VLOOKUP(E4752,index!$A$1:$B$6,2,0)*K4752*G4752)</f>
        <v/>
      </c>
      <c r="N4752" s="11" t="str">
        <f>IF(A4752="","",-PMT(G4752*VLOOKUP(E4752,index!$A$1:$B$6,2,0),C4752,F4752,0,0))</f>
        <v/>
      </c>
      <c r="O4752" s="11" t="str">
        <f t="shared" si="463"/>
        <v/>
      </c>
      <c r="P4752" s="11" t="str">
        <f t="shared" si="464"/>
        <v/>
      </c>
    </row>
    <row r="4753" spans="1:16" x14ac:dyDescent="0.25">
      <c r="A4753" s="9" t="str">
        <f>IF(A4752="","",IF(B4752&lt;C4752,A4752,IF(A4752=MAX('entry data'!$B$8:$B$507),"",A4752+1)))</f>
        <v/>
      </c>
      <c r="B4753" s="9" t="str">
        <f t="shared" si="459"/>
        <v/>
      </c>
      <c r="C4753" s="9" t="str">
        <f>IF(ISERROR(VLOOKUP(A4753,'entry data'!B:G,6,0)),"",VLOOKUP(A4753,'entry data'!B:G,6,0))</f>
        <v/>
      </c>
      <c r="D4753" s="9" t="str">
        <f>IF(ISERROR(VLOOKUP(A4753,'entry data'!B:C,2,0)),"",VLOOKUP(A4753,'entry data'!B:C,2,0))</f>
        <v/>
      </c>
      <c r="E4753" s="9" t="str">
        <f>IF(ISERROR(VLOOKUP(A4753,'entry data'!B:E,4,0)),"",VLOOKUP(A4753,'entry data'!B:E,4,0))</f>
        <v/>
      </c>
      <c r="F4753" s="11" t="str">
        <f>IF(A4753="","",IF(ISERROR(VLOOKUP(A4753,'entry data'!B:F,5,0)),"",VLOOKUP(A4753,'entry data'!B:F,5,0)))</f>
        <v/>
      </c>
      <c r="G4753" s="12" t="str">
        <f>IF(A4753="","",IF(ISERROR(VLOOKUP(A4753,'entry data'!B:I,8,0)),"",VLOOKUP(A4753,'entry data'!B:I,7,0)))</f>
        <v/>
      </c>
      <c r="H4753" s="13" t="str">
        <f>IF(A4753="","",IF(B4753=1,VLOOKUP(A4753,'entry data'!B:D,3,0),I4752))</f>
        <v/>
      </c>
      <c r="I4753" s="14" t="str">
        <f>IF(A4753="","",IF(E4753="weekly",7,IF(E4753="fortnightly",14,IF(E4753="monthly",DATE(IF(MONTH(H4753)=12,YEAR(H4753)+1,YEAR(H4753)),VLOOKUP(MONTH(H4753),index!$D$2:$G$13,2,0),DAY(H4753)),
IF(E4753="quarterly",DATE(IF(MONTH(H4753)&gt;=10,YEAR(H4753)+1,YEAR(H4753)),VLOOKUP(MONTH(H4753),index!$D$2:$G$13,3,0),DAY(H4753)),
IF(E4753="halfyearly",DATE(IF(MONTH(H4753)&gt;=7,YEAR(H4753)+1,YEAR(H4753)),VLOOKUP(MONTH(H4753),index!$D$2:$G$13,4,0),DAY(H4753)),
DATE(YEAR(H4753)+1,MONTH(H4753),DAY(H4753)))))-H4753))+H4753)</f>
        <v/>
      </c>
      <c r="J4753" s="9" t="str">
        <f t="shared" si="460"/>
        <v/>
      </c>
      <c r="K4753" s="11" t="str">
        <f t="shared" si="461"/>
        <v/>
      </c>
      <c r="L4753" s="11" t="str">
        <f t="shared" si="462"/>
        <v/>
      </c>
      <c r="M4753" s="11" t="str">
        <f>IF(A4753="","",VLOOKUP(E4753,index!$A$1:$B$6,2,0)*K4753*G4753)</f>
        <v/>
      </c>
      <c r="N4753" s="11" t="str">
        <f>IF(A4753="","",-PMT(G4753*VLOOKUP(E4753,index!$A$1:$B$6,2,0),C4753,F4753,0,0))</f>
        <v/>
      </c>
      <c r="O4753" s="11" t="str">
        <f t="shared" si="463"/>
        <v/>
      </c>
      <c r="P4753" s="11" t="str">
        <f t="shared" si="464"/>
        <v/>
      </c>
    </row>
    <row r="4754" spans="1:16" x14ac:dyDescent="0.25">
      <c r="A4754" s="9" t="str">
        <f>IF(A4753="","",IF(B4753&lt;C4753,A4753,IF(A4753=MAX('entry data'!$B$8:$B$507),"",A4753+1)))</f>
        <v/>
      </c>
      <c r="B4754" s="9" t="str">
        <f t="shared" si="459"/>
        <v/>
      </c>
      <c r="C4754" s="9" t="str">
        <f>IF(ISERROR(VLOOKUP(A4754,'entry data'!B:G,6,0)),"",VLOOKUP(A4754,'entry data'!B:G,6,0))</f>
        <v/>
      </c>
      <c r="D4754" s="9" t="str">
        <f>IF(ISERROR(VLOOKUP(A4754,'entry data'!B:C,2,0)),"",VLOOKUP(A4754,'entry data'!B:C,2,0))</f>
        <v/>
      </c>
      <c r="E4754" s="9" t="str">
        <f>IF(ISERROR(VLOOKUP(A4754,'entry data'!B:E,4,0)),"",VLOOKUP(A4754,'entry data'!B:E,4,0))</f>
        <v/>
      </c>
      <c r="F4754" s="11" t="str">
        <f>IF(A4754="","",IF(ISERROR(VLOOKUP(A4754,'entry data'!B:F,5,0)),"",VLOOKUP(A4754,'entry data'!B:F,5,0)))</f>
        <v/>
      </c>
      <c r="G4754" s="12" t="str">
        <f>IF(A4754="","",IF(ISERROR(VLOOKUP(A4754,'entry data'!B:I,8,0)),"",VLOOKUP(A4754,'entry data'!B:I,7,0)))</f>
        <v/>
      </c>
      <c r="H4754" s="13" t="str">
        <f>IF(A4754="","",IF(B4754=1,VLOOKUP(A4754,'entry data'!B:D,3,0),I4753))</f>
        <v/>
      </c>
      <c r="I4754" s="14" t="str">
        <f>IF(A4754="","",IF(E4754="weekly",7,IF(E4754="fortnightly",14,IF(E4754="monthly",DATE(IF(MONTH(H4754)=12,YEAR(H4754)+1,YEAR(H4754)),VLOOKUP(MONTH(H4754),index!$D$2:$G$13,2,0),DAY(H4754)),
IF(E4754="quarterly",DATE(IF(MONTH(H4754)&gt;=10,YEAR(H4754)+1,YEAR(H4754)),VLOOKUP(MONTH(H4754),index!$D$2:$G$13,3,0),DAY(H4754)),
IF(E4754="halfyearly",DATE(IF(MONTH(H4754)&gt;=7,YEAR(H4754)+1,YEAR(H4754)),VLOOKUP(MONTH(H4754),index!$D$2:$G$13,4,0),DAY(H4754)),
DATE(YEAR(H4754)+1,MONTH(H4754),DAY(H4754)))))-H4754))+H4754)</f>
        <v/>
      </c>
      <c r="J4754" s="9" t="str">
        <f t="shared" si="460"/>
        <v/>
      </c>
      <c r="K4754" s="11" t="str">
        <f t="shared" si="461"/>
        <v/>
      </c>
      <c r="L4754" s="11" t="str">
        <f t="shared" si="462"/>
        <v/>
      </c>
      <c r="M4754" s="11" t="str">
        <f>IF(A4754="","",VLOOKUP(E4754,index!$A$1:$B$6,2,0)*K4754*G4754)</f>
        <v/>
      </c>
      <c r="N4754" s="11" t="str">
        <f>IF(A4754="","",-PMT(G4754*VLOOKUP(E4754,index!$A$1:$B$6,2,0),C4754,F4754,0,0))</f>
        <v/>
      </c>
      <c r="O4754" s="11" t="str">
        <f t="shared" si="463"/>
        <v/>
      </c>
      <c r="P4754" s="11" t="str">
        <f t="shared" si="464"/>
        <v/>
      </c>
    </row>
    <row r="4755" spans="1:16" x14ac:dyDescent="0.25">
      <c r="A4755" s="9" t="str">
        <f>IF(A4754="","",IF(B4754&lt;C4754,A4754,IF(A4754=MAX('entry data'!$B$8:$B$507),"",A4754+1)))</f>
        <v/>
      </c>
      <c r="B4755" s="9" t="str">
        <f t="shared" si="459"/>
        <v/>
      </c>
      <c r="C4755" s="9" t="str">
        <f>IF(ISERROR(VLOOKUP(A4755,'entry data'!B:G,6,0)),"",VLOOKUP(A4755,'entry data'!B:G,6,0))</f>
        <v/>
      </c>
      <c r="D4755" s="9" t="str">
        <f>IF(ISERROR(VLOOKUP(A4755,'entry data'!B:C,2,0)),"",VLOOKUP(A4755,'entry data'!B:C,2,0))</f>
        <v/>
      </c>
      <c r="E4755" s="9" t="str">
        <f>IF(ISERROR(VLOOKUP(A4755,'entry data'!B:E,4,0)),"",VLOOKUP(A4755,'entry data'!B:E,4,0))</f>
        <v/>
      </c>
      <c r="F4755" s="11" t="str">
        <f>IF(A4755="","",IF(ISERROR(VLOOKUP(A4755,'entry data'!B:F,5,0)),"",VLOOKUP(A4755,'entry data'!B:F,5,0)))</f>
        <v/>
      </c>
      <c r="G4755" s="12" t="str">
        <f>IF(A4755="","",IF(ISERROR(VLOOKUP(A4755,'entry data'!B:I,8,0)),"",VLOOKUP(A4755,'entry data'!B:I,7,0)))</f>
        <v/>
      </c>
      <c r="H4755" s="13" t="str">
        <f>IF(A4755="","",IF(B4755=1,VLOOKUP(A4755,'entry data'!B:D,3,0),I4754))</f>
        <v/>
      </c>
      <c r="I4755" s="14" t="str">
        <f>IF(A4755="","",IF(E4755="weekly",7,IF(E4755="fortnightly",14,IF(E4755="monthly",DATE(IF(MONTH(H4755)=12,YEAR(H4755)+1,YEAR(H4755)),VLOOKUP(MONTH(H4755),index!$D$2:$G$13,2,0),DAY(H4755)),
IF(E4755="quarterly",DATE(IF(MONTH(H4755)&gt;=10,YEAR(H4755)+1,YEAR(H4755)),VLOOKUP(MONTH(H4755),index!$D$2:$G$13,3,0),DAY(H4755)),
IF(E4755="halfyearly",DATE(IF(MONTH(H4755)&gt;=7,YEAR(H4755)+1,YEAR(H4755)),VLOOKUP(MONTH(H4755),index!$D$2:$G$13,4,0),DAY(H4755)),
DATE(YEAR(H4755)+1,MONTH(H4755),DAY(H4755)))))-H4755))+H4755)</f>
        <v/>
      </c>
      <c r="J4755" s="9" t="str">
        <f t="shared" si="460"/>
        <v/>
      </c>
      <c r="K4755" s="11" t="str">
        <f t="shared" si="461"/>
        <v/>
      </c>
      <c r="L4755" s="11" t="str">
        <f t="shared" si="462"/>
        <v/>
      </c>
      <c r="M4755" s="11" t="str">
        <f>IF(A4755="","",VLOOKUP(E4755,index!$A$1:$B$6,2,0)*K4755*G4755)</f>
        <v/>
      </c>
      <c r="N4755" s="11" t="str">
        <f>IF(A4755="","",-PMT(G4755*VLOOKUP(E4755,index!$A$1:$B$6,2,0),C4755,F4755,0,0))</f>
        <v/>
      </c>
      <c r="O4755" s="11" t="str">
        <f t="shared" si="463"/>
        <v/>
      </c>
      <c r="P4755" s="11" t="str">
        <f t="shared" si="464"/>
        <v/>
      </c>
    </row>
    <row r="4756" spans="1:16" x14ac:dyDescent="0.25">
      <c r="A4756" s="9" t="str">
        <f>IF(A4755="","",IF(B4755&lt;C4755,A4755,IF(A4755=MAX('entry data'!$B$8:$B$507),"",A4755+1)))</f>
        <v/>
      </c>
      <c r="B4756" s="9" t="str">
        <f t="shared" si="459"/>
        <v/>
      </c>
      <c r="C4756" s="9" t="str">
        <f>IF(ISERROR(VLOOKUP(A4756,'entry data'!B:G,6,0)),"",VLOOKUP(A4756,'entry data'!B:G,6,0))</f>
        <v/>
      </c>
      <c r="D4756" s="9" t="str">
        <f>IF(ISERROR(VLOOKUP(A4756,'entry data'!B:C,2,0)),"",VLOOKUP(A4756,'entry data'!B:C,2,0))</f>
        <v/>
      </c>
      <c r="E4756" s="9" t="str">
        <f>IF(ISERROR(VLOOKUP(A4756,'entry data'!B:E,4,0)),"",VLOOKUP(A4756,'entry data'!B:E,4,0))</f>
        <v/>
      </c>
      <c r="F4756" s="11" t="str">
        <f>IF(A4756="","",IF(ISERROR(VLOOKUP(A4756,'entry data'!B:F,5,0)),"",VLOOKUP(A4756,'entry data'!B:F,5,0)))</f>
        <v/>
      </c>
      <c r="G4756" s="12" t="str">
        <f>IF(A4756="","",IF(ISERROR(VLOOKUP(A4756,'entry data'!B:I,8,0)),"",VLOOKUP(A4756,'entry data'!B:I,7,0)))</f>
        <v/>
      </c>
      <c r="H4756" s="13" t="str">
        <f>IF(A4756="","",IF(B4756=1,VLOOKUP(A4756,'entry data'!B:D,3,0),I4755))</f>
        <v/>
      </c>
      <c r="I4756" s="14" t="str">
        <f>IF(A4756="","",IF(E4756="weekly",7,IF(E4756="fortnightly",14,IF(E4756="monthly",DATE(IF(MONTH(H4756)=12,YEAR(H4756)+1,YEAR(H4756)),VLOOKUP(MONTH(H4756),index!$D$2:$G$13,2,0),DAY(H4756)),
IF(E4756="quarterly",DATE(IF(MONTH(H4756)&gt;=10,YEAR(H4756)+1,YEAR(H4756)),VLOOKUP(MONTH(H4756),index!$D$2:$G$13,3,0),DAY(H4756)),
IF(E4756="halfyearly",DATE(IF(MONTH(H4756)&gt;=7,YEAR(H4756)+1,YEAR(H4756)),VLOOKUP(MONTH(H4756),index!$D$2:$G$13,4,0),DAY(H4756)),
DATE(YEAR(H4756)+1,MONTH(H4756),DAY(H4756)))))-H4756))+H4756)</f>
        <v/>
      </c>
      <c r="J4756" s="9" t="str">
        <f t="shared" si="460"/>
        <v/>
      </c>
      <c r="K4756" s="11" t="str">
        <f t="shared" si="461"/>
        <v/>
      </c>
      <c r="L4756" s="11" t="str">
        <f t="shared" si="462"/>
        <v/>
      </c>
      <c r="M4756" s="11" t="str">
        <f>IF(A4756="","",VLOOKUP(E4756,index!$A$1:$B$6,2,0)*K4756*G4756)</f>
        <v/>
      </c>
      <c r="N4756" s="11" t="str">
        <f>IF(A4756="","",-PMT(G4756*VLOOKUP(E4756,index!$A$1:$B$6,2,0),C4756,F4756,0,0))</f>
        <v/>
      </c>
      <c r="O4756" s="11" t="str">
        <f t="shared" si="463"/>
        <v/>
      </c>
      <c r="P4756" s="11" t="str">
        <f t="shared" si="464"/>
        <v/>
      </c>
    </row>
    <row r="4757" spans="1:16" x14ac:dyDescent="0.25">
      <c r="A4757" s="9" t="str">
        <f>IF(A4756="","",IF(B4756&lt;C4756,A4756,IF(A4756=MAX('entry data'!$B$8:$B$507),"",A4756+1)))</f>
        <v/>
      </c>
      <c r="B4757" s="9" t="str">
        <f t="shared" si="459"/>
        <v/>
      </c>
      <c r="C4757" s="9" t="str">
        <f>IF(ISERROR(VLOOKUP(A4757,'entry data'!B:G,6,0)),"",VLOOKUP(A4757,'entry data'!B:G,6,0))</f>
        <v/>
      </c>
      <c r="D4757" s="9" t="str">
        <f>IF(ISERROR(VLOOKUP(A4757,'entry data'!B:C,2,0)),"",VLOOKUP(A4757,'entry data'!B:C,2,0))</f>
        <v/>
      </c>
      <c r="E4757" s="9" t="str">
        <f>IF(ISERROR(VLOOKUP(A4757,'entry data'!B:E,4,0)),"",VLOOKUP(A4757,'entry data'!B:E,4,0))</f>
        <v/>
      </c>
      <c r="F4757" s="11" t="str">
        <f>IF(A4757="","",IF(ISERROR(VLOOKUP(A4757,'entry data'!B:F,5,0)),"",VLOOKUP(A4757,'entry data'!B:F,5,0)))</f>
        <v/>
      </c>
      <c r="G4757" s="12" t="str">
        <f>IF(A4757="","",IF(ISERROR(VLOOKUP(A4757,'entry data'!B:I,8,0)),"",VLOOKUP(A4757,'entry data'!B:I,7,0)))</f>
        <v/>
      </c>
      <c r="H4757" s="13" t="str">
        <f>IF(A4757="","",IF(B4757=1,VLOOKUP(A4757,'entry data'!B:D,3,0),I4756))</f>
        <v/>
      </c>
      <c r="I4757" s="14" t="str">
        <f>IF(A4757="","",IF(E4757="weekly",7,IF(E4757="fortnightly",14,IF(E4757="monthly",DATE(IF(MONTH(H4757)=12,YEAR(H4757)+1,YEAR(H4757)),VLOOKUP(MONTH(H4757),index!$D$2:$G$13,2,0),DAY(H4757)),
IF(E4757="quarterly",DATE(IF(MONTH(H4757)&gt;=10,YEAR(H4757)+1,YEAR(H4757)),VLOOKUP(MONTH(H4757),index!$D$2:$G$13,3,0),DAY(H4757)),
IF(E4757="halfyearly",DATE(IF(MONTH(H4757)&gt;=7,YEAR(H4757)+1,YEAR(H4757)),VLOOKUP(MONTH(H4757),index!$D$2:$G$13,4,0),DAY(H4757)),
DATE(YEAR(H4757)+1,MONTH(H4757),DAY(H4757)))))-H4757))+H4757)</f>
        <v/>
      </c>
      <c r="J4757" s="9" t="str">
        <f t="shared" si="460"/>
        <v/>
      </c>
      <c r="K4757" s="11" t="str">
        <f t="shared" si="461"/>
        <v/>
      </c>
      <c r="L4757" s="11" t="str">
        <f t="shared" si="462"/>
        <v/>
      </c>
      <c r="M4757" s="11" t="str">
        <f>IF(A4757="","",VLOOKUP(E4757,index!$A$1:$B$6,2,0)*K4757*G4757)</f>
        <v/>
      </c>
      <c r="N4757" s="11" t="str">
        <f>IF(A4757="","",-PMT(G4757*VLOOKUP(E4757,index!$A$1:$B$6,2,0),C4757,F4757,0,0))</f>
        <v/>
      </c>
      <c r="O4757" s="11" t="str">
        <f t="shared" si="463"/>
        <v/>
      </c>
      <c r="P4757" s="11" t="str">
        <f t="shared" si="464"/>
        <v/>
      </c>
    </row>
    <row r="4758" spans="1:16" x14ac:dyDescent="0.25">
      <c r="A4758" s="9" t="str">
        <f>IF(A4757="","",IF(B4757&lt;C4757,A4757,IF(A4757=MAX('entry data'!$B$8:$B$507),"",A4757+1)))</f>
        <v/>
      </c>
      <c r="B4758" s="9" t="str">
        <f t="shared" si="459"/>
        <v/>
      </c>
      <c r="C4758" s="9" t="str">
        <f>IF(ISERROR(VLOOKUP(A4758,'entry data'!B:G,6,0)),"",VLOOKUP(A4758,'entry data'!B:G,6,0))</f>
        <v/>
      </c>
      <c r="D4758" s="9" t="str">
        <f>IF(ISERROR(VLOOKUP(A4758,'entry data'!B:C,2,0)),"",VLOOKUP(A4758,'entry data'!B:C,2,0))</f>
        <v/>
      </c>
      <c r="E4758" s="9" t="str">
        <f>IF(ISERROR(VLOOKUP(A4758,'entry data'!B:E,4,0)),"",VLOOKUP(A4758,'entry data'!B:E,4,0))</f>
        <v/>
      </c>
      <c r="F4758" s="11" t="str">
        <f>IF(A4758="","",IF(ISERROR(VLOOKUP(A4758,'entry data'!B:F,5,0)),"",VLOOKUP(A4758,'entry data'!B:F,5,0)))</f>
        <v/>
      </c>
      <c r="G4758" s="12" t="str">
        <f>IF(A4758="","",IF(ISERROR(VLOOKUP(A4758,'entry data'!B:I,8,0)),"",VLOOKUP(A4758,'entry data'!B:I,7,0)))</f>
        <v/>
      </c>
      <c r="H4758" s="13" t="str">
        <f>IF(A4758="","",IF(B4758=1,VLOOKUP(A4758,'entry data'!B:D,3,0),I4757))</f>
        <v/>
      </c>
      <c r="I4758" s="14" t="str">
        <f>IF(A4758="","",IF(E4758="weekly",7,IF(E4758="fortnightly",14,IF(E4758="monthly",DATE(IF(MONTH(H4758)=12,YEAR(H4758)+1,YEAR(H4758)),VLOOKUP(MONTH(H4758),index!$D$2:$G$13,2,0),DAY(H4758)),
IF(E4758="quarterly",DATE(IF(MONTH(H4758)&gt;=10,YEAR(H4758)+1,YEAR(H4758)),VLOOKUP(MONTH(H4758),index!$D$2:$G$13,3,0),DAY(H4758)),
IF(E4758="halfyearly",DATE(IF(MONTH(H4758)&gt;=7,YEAR(H4758)+1,YEAR(H4758)),VLOOKUP(MONTH(H4758),index!$D$2:$G$13,4,0),DAY(H4758)),
DATE(YEAR(H4758)+1,MONTH(H4758),DAY(H4758)))))-H4758))+H4758)</f>
        <v/>
      </c>
      <c r="J4758" s="9" t="str">
        <f t="shared" si="460"/>
        <v/>
      </c>
      <c r="K4758" s="11" t="str">
        <f t="shared" si="461"/>
        <v/>
      </c>
      <c r="L4758" s="11" t="str">
        <f t="shared" si="462"/>
        <v/>
      </c>
      <c r="M4758" s="11" t="str">
        <f>IF(A4758="","",VLOOKUP(E4758,index!$A$1:$B$6,2,0)*K4758*G4758)</f>
        <v/>
      </c>
      <c r="N4758" s="11" t="str">
        <f>IF(A4758="","",-PMT(G4758*VLOOKUP(E4758,index!$A$1:$B$6,2,0),C4758,F4758,0,0))</f>
        <v/>
      </c>
      <c r="O4758" s="11" t="str">
        <f t="shared" si="463"/>
        <v/>
      </c>
      <c r="P4758" s="11" t="str">
        <f t="shared" si="464"/>
        <v/>
      </c>
    </row>
    <row r="4759" spans="1:16" x14ac:dyDescent="0.25">
      <c r="A4759" s="9" t="str">
        <f>IF(A4758="","",IF(B4758&lt;C4758,A4758,IF(A4758=MAX('entry data'!$B$8:$B$507),"",A4758+1)))</f>
        <v/>
      </c>
      <c r="B4759" s="9" t="str">
        <f t="shared" ref="B4759:B4822" si="465">IF(A4759="","",IF(B4758=C4758,1,B4758+1))</f>
        <v/>
      </c>
      <c r="C4759" s="9" t="str">
        <f>IF(ISERROR(VLOOKUP(A4759,'entry data'!B:G,6,0)),"",VLOOKUP(A4759,'entry data'!B:G,6,0))</f>
        <v/>
      </c>
      <c r="D4759" s="9" t="str">
        <f>IF(ISERROR(VLOOKUP(A4759,'entry data'!B:C,2,0)),"",VLOOKUP(A4759,'entry data'!B:C,2,0))</f>
        <v/>
      </c>
      <c r="E4759" s="9" t="str">
        <f>IF(ISERROR(VLOOKUP(A4759,'entry data'!B:E,4,0)),"",VLOOKUP(A4759,'entry data'!B:E,4,0))</f>
        <v/>
      </c>
      <c r="F4759" s="11" t="str">
        <f>IF(A4759="","",IF(ISERROR(VLOOKUP(A4759,'entry data'!B:F,5,0)),"",VLOOKUP(A4759,'entry data'!B:F,5,0)))</f>
        <v/>
      </c>
      <c r="G4759" s="12" t="str">
        <f>IF(A4759="","",IF(ISERROR(VLOOKUP(A4759,'entry data'!B:I,8,0)),"",VLOOKUP(A4759,'entry data'!B:I,7,0)))</f>
        <v/>
      </c>
      <c r="H4759" s="13" t="str">
        <f>IF(A4759="","",IF(B4759=1,VLOOKUP(A4759,'entry data'!B:D,3,0),I4758))</f>
        <v/>
      </c>
      <c r="I4759" s="14" t="str">
        <f>IF(A4759="","",IF(E4759="weekly",7,IF(E4759="fortnightly",14,IF(E4759="monthly",DATE(IF(MONTH(H4759)=12,YEAR(H4759)+1,YEAR(H4759)),VLOOKUP(MONTH(H4759),index!$D$2:$G$13,2,0),DAY(H4759)),
IF(E4759="quarterly",DATE(IF(MONTH(H4759)&gt;=10,YEAR(H4759)+1,YEAR(H4759)),VLOOKUP(MONTH(H4759),index!$D$2:$G$13,3,0),DAY(H4759)),
IF(E4759="halfyearly",DATE(IF(MONTH(H4759)&gt;=7,YEAR(H4759)+1,YEAR(H4759)),VLOOKUP(MONTH(H4759),index!$D$2:$G$13,4,0),DAY(H4759)),
DATE(YEAR(H4759)+1,MONTH(H4759),DAY(H4759)))))-H4759))+H4759)</f>
        <v/>
      </c>
      <c r="J4759" s="9" t="str">
        <f t="shared" ref="J4759:J4822" si="466">IF(A4759="","",IF(MONTH(I4759)&lt;10,YEAR(I4759)&amp;"-0"&amp;MONTH(I4759),YEAR(I4759)&amp;"-"&amp;MONTH(I4759)))</f>
        <v/>
      </c>
      <c r="K4759" s="11" t="str">
        <f t="shared" ref="K4759:K4822" si="467">IF(A4759="","",IF(B4759=1,F4759,O4758))</f>
        <v/>
      </c>
      <c r="L4759" s="11" t="str">
        <f t="shared" ref="L4759:L4822" si="468">IF(A4759="","",N4759-M4759)</f>
        <v/>
      </c>
      <c r="M4759" s="11" t="str">
        <f>IF(A4759="","",VLOOKUP(E4759,index!$A$1:$B$6,2,0)*K4759*G4759)</f>
        <v/>
      </c>
      <c r="N4759" s="11" t="str">
        <f>IF(A4759="","",-PMT(G4759*VLOOKUP(E4759,index!$A$1:$B$6,2,0),C4759,F4759,0,0))</f>
        <v/>
      </c>
      <c r="O4759" s="11" t="str">
        <f t="shared" ref="O4759:O4822" si="469">IF(A4759="","",K4759-L4759)</f>
        <v/>
      </c>
      <c r="P4759" s="11" t="str">
        <f t="shared" si="464"/>
        <v/>
      </c>
    </row>
    <row r="4760" spans="1:16" x14ac:dyDescent="0.25">
      <c r="A4760" s="9" t="str">
        <f>IF(A4759="","",IF(B4759&lt;C4759,A4759,IF(A4759=MAX('entry data'!$B$8:$B$507),"",A4759+1)))</f>
        <v/>
      </c>
      <c r="B4760" s="9" t="str">
        <f t="shared" si="465"/>
        <v/>
      </c>
      <c r="C4760" s="9" t="str">
        <f>IF(ISERROR(VLOOKUP(A4760,'entry data'!B:G,6,0)),"",VLOOKUP(A4760,'entry data'!B:G,6,0))</f>
        <v/>
      </c>
      <c r="D4760" s="9" t="str">
        <f>IF(ISERROR(VLOOKUP(A4760,'entry data'!B:C,2,0)),"",VLOOKUP(A4760,'entry data'!B:C,2,0))</f>
        <v/>
      </c>
      <c r="E4760" s="9" t="str">
        <f>IF(ISERROR(VLOOKUP(A4760,'entry data'!B:E,4,0)),"",VLOOKUP(A4760,'entry data'!B:E,4,0))</f>
        <v/>
      </c>
      <c r="F4760" s="11" t="str">
        <f>IF(A4760="","",IF(ISERROR(VLOOKUP(A4760,'entry data'!B:F,5,0)),"",VLOOKUP(A4760,'entry data'!B:F,5,0)))</f>
        <v/>
      </c>
      <c r="G4760" s="12" t="str">
        <f>IF(A4760="","",IF(ISERROR(VLOOKUP(A4760,'entry data'!B:I,8,0)),"",VLOOKUP(A4760,'entry data'!B:I,7,0)))</f>
        <v/>
      </c>
      <c r="H4760" s="13" t="str">
        <f>IF(A4760="","",IF(B4760=1,VLOOKUP(A4760,'entry data'!B:D,3,0),I4759))</f>
        <v/>
      </c>
      <c r="I4760" s="14" t="str">
        <f>IF(A4760="","",IF(E4760="weekly",7,IF(E4760="fortnightly",14,IF(E4760="monthly",DATE(IF(MONTH(H4760)=12,YEAR(H4760)+1,YEAR(H4760)),VLOOKUP(MONTH(H4760),index!$D$2:$G$13,2,0),DAY(H4760)),
IF(E4760="quarterly",DATE(IF(MONTH(H4760)&gt;=10,YEAR(H4760)+1,YEAR(H4760)),VLOOKUP(MONTH(H4760),index!$D$2:$G$13,3,0),DAY(H4760)),
IF(E4760="halfyearly",DATE(IF(MONTH(H4760)&gt;=7,YEAR(H4760)+1,YEAR(H4760)),VLOOKUP(MONTH(H4760),index!$D$2:$G$13,4,0),DAY(H4760)),
DATE(YEAR(H4760)+1,MONTH(H4760),DAY(H4760)))))-H4760))+H4760)</f>
        <v/>
      </c>
      <c r="J4760" s="9" t="str">
        <f t="shared" si="466"/>
        <v/>
      </c>
      <c r="K4760" s="11" t="str">
        <f t="shared" si="467"/>
        <v/>
      </c>
      <c r="L4760" s="11" t="str">
        <f t="shared" si="468"/>
        <v/>
      </c>
      <c r="M4760" s="11" t="str">
        <f>IF(A4760="","",VLOOKUP(E4760,index!$A$1:$B$6,2,0)*K4760*G4760)</f>
        <v/>
      </c>
      <c r="N4760" s="11" t="str">
        <f>IF(A4760="","",-PMT(G4760*VLOOKUP(E4760,index!$A$1:$B$6,2,0),C4760,F4760,0,0))</f>
        <v/>
      </c>
      <c r="O4760" s="11" t="str">
        <f t="shared" si="469"/>
        <v/>
      </c>
      <c r="P4760" s="11" t="str">
        <f t="shared" si="464"/>
        <v/>
      </c>
    </row>
    <row r="4761" spans="1:16" x14ac:dyDescent="0.25">
      <c r="A4761" s="9" t="str">
        <f>IF(A4760="","",IF(B4760&lt;C4760,A4760,IF(A4760=MAX('entry data'!$B$8:$B$507),"",A4760+1)))</f>
        <v/>
      </c>
      <c r="B4761" s="9" t="str">
        <f t="shared" si="465"/>
        <v/>
      </c>
      <c r="C4761" s="9" t="str">
        <f>IF(ISERROR(VLOOKUP(A4761,'entry data'!B:G,6,0)),"",VLOOKUP(A4761,'entry data'!B:G,6,0))</f>
        <v/>
      </c>
      <c r="D4761" s="9" t="str">
        <f>IF(ISERROR(VLOOKUP(A4761,'entry data'!B:C,2,0)),"",VLOOKUP(A4761,'entry data'!B:C,2,0))</f>
        <v/>
      </c>
      <c r="E4761" s="9" t="str">
        <f>IF(ISERROR(VLOOKUP(A4761,'entry data'!B:E,4,0)),"",VLOOKUP(A4761,'entry data'!B:E,4,0))</f>
        <v/>
      </c>
      <c r="F4761" s="11" t="str">
        <f>IF(A4761="","",IF(ISERROR(VLOOKUP(A4761,'entry data'!B:F,5,0)),"",VLOOKUP(A4761,'entry data'!B:F,5,0)))</f>
        <v/>
      </c>
      <c r="G4761" s="12" t="str">
        <f>IF(A4761="","",IF(ISERROR(VLOOKUP(A4761,'entry data'!B:I,8,0)),"",VLOOKUP(A4761,'entry data'!B:I,7,0)))</f>
        <v/>
      </c>
      <c r="H4761" s="13" t="str">
        <f>IF(A4761="","",IF(B4761=1,VLOOKUP(A4761,'entry data'!B:D,3,0),I4760))</f>
        <v/>
      </c>
      <c r="I4761" s="14" t="str">
        <f>IF(A4761="","",IF(E4761="weekly",7,IF(E4761="fortnightly",14,IF(E4761="monthly",DATE(IF(MONTH(H4761)=12,YEAR(H4761)+1,YEAR(H4761)),VLOOKUP(MONTH(H4761),index!$D$2:$G$13,2,0),DAY(H4761)),
IF(E4761="quarterly",DATE(IF(MONTH(H4761)&gt;=10,YEAR(H4761)+1,YEAR(H4761)),VLOOKUP(MONTH(H4761),index!$D$2:$G$13,3,0),DAY(H4761)),
IF(E4761="halfyearly",DATE(IF(MONTH(H4761)&gt;=7,YEAR(H4761)+1,YEAR(H4761)),VLOOKUP(MONTH(H4761),index!$D$2:$G$13,4,0),DAY(H4761)),
DATE(YEAR(H4761)+1,MONTH(H4761),DAY(H4761)))))-H4761))+H4761)</f>
        <v/>
      </c>
      <c r="J4761" s="9" t="str">
        <f t="shared" si="466"/>
        <v/>
      </c>
      <c r="K4761" s="11" t="str">
        <f t="shared" si="467"/>
        <v/>
      </c>
      <c r="L4761" s="11" t="str">
        <f t="shared" si="468"/>
        <v/>
      </c>
      <c r="M4761" s="11" t="str">
        <f>IF(A4761="","",VLOOKUP(E4761,index!$A$1:$B$6,2,0)*K4761*G4761)</f>
        <v/>
      </c>
      <c r="N4761" s="11" t="str">
        <f>IF(A4761="","",-PMT(G4761*VLOOKUP(E4761,index!$A$1:$B$6,2,0),C4761,F4761,0,0))</f>
        <v/>
      </c>
      <c r="O4761" s="11" t="str">
        <f t="shared" si="469"/>
        <v/>
      </c>
      <c r="P4761" s="11" t="str">
        <f t="shared" si="464"/>
        <v/>
      </c>
    </row>
    <row r="4762" spans="1:16" x14ac:dyDescent="0.25">
      <c r="A4762" s="9" t="str">
        <f>IF(A4761="","",IF(B4761&lt;C4761,A4761,IF(A4761=MAX('entry data'!$B$8:$B$507),"",A4761+1)))</f>
        <v/>
      </c>
      <c r="B4762" s="9" t="str">
        <f t="shared" si="465"/>
        <v/>
      </c>
      <c r="C4762" s="9" t="str">
        <f>IF(ISERROR(VLOOKUP(A4762,'entry data'!B:G,6,0)),"",VLOOKUP(A4762,'entry data'!B:G,6,0))</f>
        <v/>
      </c>
      <c r="D4762" s="9" t="str">
        <f>IF(ISERROR(VLOOKUP(A4762,'entry data'!B:C,2,0)),"",VLOOKUP(A4762,'entry data'!B:C,2,0))</f>
        <v/>
      </c>
      <c r="E4762" s="9" t="str">
        <f>IF(ISERROR(VLOOKUP(A4762,'entry data'!B:E,4,0)),"",VLOOKUP(A4762,'entry data'!B:E,4,0))</f>
        <v/>
      </c>
      <c r="F4762" s="11" t="str">
        <f>IF(A4762="","",IF(ISERROR(VLOOKUP(A4762,'entry data'!B:F,5,0)),"",VLOOKUP(A4762,'entry data'!B:F,5,0)))</f>
        <v/>
      </c>
      <c r="G4762" s="12" t="str">
        <f>IF(A4762="","",IF(ISERROR(VLOOKUP(A4762,'entry data'!B:I,8,0)),"",VLOOKUP(A4762,'entry data'!B:I,7,0)))</f>
        <v/>
      </c>
      <c r="H4762" s="13" t="str">
        <f>IF(A4762="","",IF(B4762=1,VLOOKUP(A4762,'entry data'!B:D,3,0),I4761))</f>
        <v/>
      </c>
      <c r="I4762" s="14" t="str">
        <f>IF(A4762="","",IF(E4762="weekly",7,IF(E4762="fortnightly",14,IF(E4762="monthly",DATE(IF(MONTH(H4762)=12,YEAR(H4762)+1,YEAR(H4762)),VLOOKUP(MONTH(H4762),index!$D$2:$G$13,2,0),DAY(H4762)),
IF(E4762="quarterly",DATE(IF(MONTH(H4762)&gt;=10,YEAR(H4762)+1,YEAR(H4762)),VLOOKUP(MONTH(H4762),index!$D$2:$G$13,3,0),DAY(H4762)),
IF(E4762="halfyearly",DATE(IF(MONTH(H4762)&gt;=7,YEAR(H4762)+1,YEAR(H4762)),VLOOKUP(MONTH(H4762),index!$D$2:$G$13,4,0),DAY(H4762)),
DATE(YEAR(H4762)+1,MONTH(H4762),DAY(H4762)))))-H4762))+H4762)</f>
        <v/>
      </c>
      <c r="J4762" s="9" t="str">
        <f t="shared" si="466"/>
        <v/>
      </c>
      <c r="K4762" s="11" t="str">
        <f t="shared" si="467"/>
        <v/>
      </c>
      <c r="L4762" s="11" t="str">
        <f t="shared" si="468"/>
        <v/>
      </c>
      <c r="M4762" s="11" t="str">
        <f>IF(A4762="","",VLOOKUP(E4762,index!$A$1:$B$6,2,0)*K4762*G4762)</f>
        <v/>
      </c>
      <c r="N4762" s="11" t="str">
        <f>IF(A4762="","",-PMT(G4762*VLOOKUP(E4762,index!$A$1:$B$6,2,0),C4762,F4762,0,0))</f>
        <v/>
      </c>
      <c r="O4762" s="11" t="str">
        <f t="shared" si="469"/>
        <v/>
      </c>
      <c r="P4762" s="11" t="str">
        <f t="shared" si="464"/>
        <v/>
      </c>
    </row>
    <row r="4763" spans="1:16" x14ac:dyDescent="0.25">
      <c r="A4763" s="9" t="str">
        <f>IF(A4762="","",IF(B4762&lt;C4762,A4762,IF(A4762=MAX('entry data'!$B$8:$B$507),"",A4762+1)))</f>
        <v/>
      </c>
      <c r="B4763" s="9" t="str">
        <f t="shared" si="465"/>
        <v/>
      </c>
      <c r="C4763" s="9" t="str">
        <f>IF(ISERROR(VLOOKUP(A4763,'entry data'!B:G,6,0)),"",VLOOKUP(A4763,'entry data'!B:G,6,0))</f>
        <v/>
      </c>
      <c r="D4763" s="9" t="str">
        <f>IF(ISERROR(VLOOKUP(A4763,'entry data'!B:C,2,0)),"",VLOOKUP(A4763,'entry data'!B:C,2,0))</f>
        <v/>
      </c>
      <c r="E4763" s="9" t="str">
        <f>IF(ISERROR(VLOOKUP(A4763,'entry data'!B:E,4,0)),"",VLOOKUP(A4763,'entry data'!B:E,4,0))</f>
        <v/>
      </c>
      <c r="F4763" s="11" t="str">
        <f>IF(A4763="","",IF(ISERROR(VLOOKUP(A4763,'entry data'!B:F,5,0)),"",VLOOKUP(A4763,'entry data'!B:F,5,0)))</f>
        <v/>
      </c>
      <c r="G4763" s="12" t="str">
        <f>IF(A4763="","",IF(ISERROR(VLOOKUP(A4763,'entry data'!B:I,8,0)),"",VLOOKUP(A4763,'entry data'!B:I,7,0)))</f>
        <v/>
      </c>
      <c r="H4763" s="13" t="str">
        <f>IF(A4763="","",IF(B4763=1,VLOOKUP(A4763,'entry data'!B:D,3,0),I4762))</f>
        <v/>
      </c>
      <c r="I4763" s="14" t="str">
        <f>IF(A4763="","",IF(E4763="weekly",7,IF(E4763="fortnightly",14,IF(E4763="monthly",DATE(IF(MONTH(H4763)=12,YEAR(H4763)+1,YEAR(H4763)),VLOOKUP(MONTH(H4763),index!$D$2:$G$13,2,0),DAY(H4763)),
IF(E4763="quarterly",DATE(IF(MONTH(H4763)&gt;=10,YEAR(H4763)+1,YEAR(H4763)),VLOOKUP(MONTH(H4763),index!$D$2:$G$13,3,0),DAY(H4763)),
IF(E4763="halfyearly",DATE(IF(MONTH(H4763)&gt;=7,YEAR(H4763)+1,YEAR(H4763)),VLOOKUP(MONTH(H4763),index!$D$2:$G$13,4,0),DAY(H4763)),
DATE(YEAR(H4763)+1,MONTH(H4763),DAY(H4763)))))-H4763))+H4763)</f>
        <v/>
      </c>
      <c r="J4763" s="9" t="str">
        <f t="shared" si="466"/>
        <v/>
      </c>
      <c r="K4763" s="11" t="str">
        <f t="shared" si="467"/>
        <v/>
      </c>
      <c r="L4763" s="11" t="str">
        <f t="shared" si="468"/>
        <v/>
      </c>
      <c r="M4763" s="11" t="str">
        <f>IF(A4763="","",VLOOKUP(E4763,index!$A$1:$B$6,2,0)*K4763*G4763)</f>
        <v/>
      </c>
      <c r="N4763" s="11" t="str">
        <f>IF(A4763="","",-PMT(G4763*VLOOKUP(E4763,index!$A$1:$B$6,2,0),C4763,F4763,0,0))</f>
        <v/>
      </c>
      <c r="O4763" s="11" t="str">
        <f t="shared" si="469"/>
        <v/>
      </c>
      <c r="P4763" s="11" t="str">
        <f t="shared" si="464"/>
        <v/>
      </c>
    </row>
    <row r="4764" spans="1:16" x14ac:dyDescent="0.25">
      <c r="A4764" s="9" t="str">
        <f>IF(A4763="","",IF(B4763&lt;C4763,A4763,IF(A4763=MAX('entry data'!$B$8:$B$507),"",A4763+1)))</f>
        <v/>
      </c>
      <c r="B4764" s="9" t="str">
        <f t="shared" si="465"/>
        <v/>
      </c>
      <c r="C4764" s="9" t="str">
        <f>IF(ISERROR(VLOOKUP(A4764,'entry data'!B:G,6,0)),"",VLOOKUP(A4764,'entry data'!B:G,6,0))</f>
        <v/>
      </c>
      <c r="D4764" s="9" t="str">
        <f>IF(ISERROR(VLOOKUP(A4764,'entry data'!B:C,2,0)),"",VLOOKUP(A4764,'entry data'!B:C,2,0))</f>
        <v/>
      </c>
      <c r="E4764" s="9" t="str">
        <f>IF(ISERROR(VLOOKUP(A4764,'entry data'!B:E,4,0)),"",VLOOKUP(A4764,'entry data'!B:E,4,0))</f>
        <v/>
      </c>
      <c r="F4764" s="11" t="str">
        <f>IF(A4764="","",IF(ISERROR(VLOOKUP(A4764,'entry data'!B:F,5,0)),"",VLOOKUP(A4764,'entry data'!B:F,5,0)))</f>
        <v/>
      </c>
      <c r="G4764" s="12" t="str">
        <f>IF(A4764="","",IF(ISERROR(VLOOKUP(A4764,'entry data'!B:I,8,0)),"",VLOOKUP(A4764,'entry data'!B:I,7,0)))</f>
        <v/>
      </c>
      <c r="H4764" s="13" t="str">
        <f>IF(A4764="","",IF(B4764=1,VLOOKUP(A4764,'entry data'!B:D,3,0),I4763))</f>
        <v/>
      </c>
      <c r="I4764" s="14" t="str">
        <f>IF(A4764="","",IF(E4764="weekly",7,IF(E4764="fortnightly",14,IF(E4764="monthly",DATE(IF(MONTH(H4764)=12,YEAR(H4764)+1,YEAR(H4764)),VLOOKUP(MONTH(H4764),index!$D$2:$G$13,2,0),DAY(H4764)),
IF(E4764="quarterly",DATE(IF(MONTH(H4764)&gt;=10,YEAR(H4764)+1,YEAR(H4764)),VLOOKUP(MONTH(H4764),index!$D$2:$G$13,3,0),DAY(H4764)),
IF(E4764="halfyearly",DATE(IF(MONTH(H4764)&gt;=7,YEAR(H4764)+1,YEAR(H4764)),VLOOKUP(MONTH(H4764),index!$D$2:$G$13,4,0),DAY(H4764)),
DATE(YEAR(H4764)+1,MONTH(H4764),DAY(H4764)))))-H4764))+H4764)</f>
        <v/>
      </c>
      <c r="J4764" s="9" t="str">
        <f t="shared" si="466"/>
        <v/>
      </c>
      <c r="K4764" s="11" t="str">
        <f t="shared" si="467"/>
        <v/>
      </c>
      <c r="L4764" s="11" t="str">
        <f t="shared" si="468"/>
        <v/>
      </c>
      <c r="M4764" s="11" t="str">
        <f>IF(A4764="","",VLOOKUP(E4764,index!$A$1:$B$6,2,0)*K4764*G4764)</f>
        <v/>
      </c>
      <c r="N4764" s="11" t="str">
        <f>IF(A4764="","",-PMT(G4764*VLOOKUP(E4764,index!$A$1:$B$6,2,0),C4764,F4764,0,0))</f>
        <v/>
      </c>
      <c r="O4764" s="11" t="str">
        <f t="shared" si="469"/>
        <v/>
      </c>
      <c r="P4764" s="11" t="str">
        <f t="shared" si="464"/>
        <v/>
      </c>
    </row>
    <row r="4765" spans="1:16" x14ac:dyDescent="0.25">
      <c r="A4765" s="9" t="str">
        <f>IF(A4764="","",IF(B4764&lt;C4764,A4764,IF(A4764=MAX('entry data'!$B$8:$B$507),"",A4764+1)))</f>
        <v/>
      </c>
      <c r="B4765" s="9" t="str">
        <f t="shared" si="465"/>
        <v/>
      </c>
      <c r="C4765" s="9" t="str">
        <f>IF(ISERROR(VLOOKUP(A4765,'entry data'!B:G,6,0)),"",VLOOKUP(A4765,'entry data'!B:G,6,0))</f>
        <v/>
      </c>
      <c r="D4765" s="9" t="str">
        <f>IF(ISERROR(VLOOKUP(A4765,'entry data'!B:C,2,0)),"",VLOOKUP(A4765,'entry data'!B:C,2,0))</f>
        <v/>
      </c>
      <c r="E4765" s="9" t="str">
        <f>IF(ISERROR(VLOOKUP(A4765,'entry data'!B:E,4,0)),"",VLOOKUP(A4765,'entry data'!B:E,4,0))</f>
        <v/>
      </c>
      <c r="F4765" s="11" t="str">
        <f>IF(A4765="","",IF(ISERROR(VLOOKUP(A4765,'entry data'!B:F,5,0)),"",VLOOKUP(A4765,'entry data'!B:F,5,0)))</f>
        <v/>
      </c>
      <c r="G4765" s="12" t="str">
        <f>IF(A4765="","",IF(ISERROR(VLOOKUP(A4765,'entry data'!B:I,8,0)),"",VLOOKUP(A4765,'entry data'!B:I,7,0)))</f>
        <v/>
      </c>
      <c r="H4765" s="13" t="str">
        <f>IF(A4765="","",IF(B4765=1,VLOOKUP(A4765,'entry data'!B:D,3,0),I4764))</f>
        <v/>
      </c>
      <c r="I4765" s="14" t="str">
        <f>IF(A4765="","",IF(E4765="weekly",7,IF(E4765="fortnightly",14,IF(E4765="monthly",DATE(IF(MONTH(H4765)=12,YEAR(H4765)+1,YEAR(H4765)),VLOOKUP(MONTH(H4765),index!$D$2:$G$13,2,0),DAY(H4765)),
IF(E4765="quarterly",DATE(IF(MONTH(H4765)&gt;=10,YEAR(H4765)+1,YEAR(H4765)),VLOOKUP(MONTH(H4765),index!$D$2:$G$13,3,0),DAY(H4765)),
IF(E4765="halfyearly",DATE(IF(MONTH(H4765)&gt;=7,YEAR(H4765)+1,YEAR(H4765)),VLOOKUP(MONTH(H4765),index!$D$2:$G$13,4,0),DAY(H4765)),
DATE(YEAR(H4765)+1,MONTH(H4765),DAY(H4765)))))-H4765))+H4765)</f>
        <v/>
      </c>
      <c r="J4765" s="9" t="str">
        <f t="shared" si="466"/>
        <v/>
      </c>
      <c r="K4765" s="11" t="str">
        <f t="shared" si="467"/>
        <v/>
      </c>
      <c r="L4765" s="11" t="str">
        <f t="shared" si="468"/>
        <v/>
      </c>
      <c r="M4765" s="11" t="str">
        <f>IF(A4765="","",VLOOKUP(E4765,index!$A$1:$B$6,2,0)*K4765*G4765)</f>
        <v/>
      </c>
      <c r="N4765" s="11" t="str">
        <f>IF(A4765="","",-PMT(G4765*VLOOKUP(E4765,index!$A$1:$B$6,2,0),C4765,F4765,0,0))</f>
        <v/>
      </c>
      <c r="O4765" s="11" t="str">
        <f t="shared" si="469"/>
        <v/>
      </c>
      <c r="P4765" s="11" t="str">
        <f t="shared" si="464"/>
        <v/>
      </c>
    </row>
    <row r="4766" spans="1:16" x14ac:dyDescent="0.25">
      <c r="A4766" s="9" t="str">
        <f>IF(A4765="","",IF(B4765&lt;C4765,A4765,IF(A4765=MAX('entry data'!$B$8:$B$507),"",A4765+1)))</f>
        <v/>
      </c>
      <c r="B4766" s="9" t="str">
        <f t="shared" si="465"/>
        <v/>
      </c>
      <c r="C4766" s="9" t="str">
        <f>IF(ISERROR(VLOOKUP(A4766,'entry data'!B:G,6,0)),"",VLOOKUP(A4766,'entry data'!B:G,6,0))</f>
        <v/>
      </c>
      <c r="D4766" s="9" t="str">
        <f>IF(ISERROR(VLOOKUP(A4766,'entry data'!B:C,2,0)),"",VLOOKUP(A4766,'entry data'!B:C,2,0))</f>
        <v/>
      </c>
      <c r="E4766" s="9" t="str">
        <f>IF(ISERROR(VLOOKUP(A4766,'entry data'!B:E,4,0)),"",VLOOKUP(A4766,'entry data'!B:E,4,0))</f>
        <v/>
      </c>
      <c r="F4766" s="11" t="str">
        <f>IF(A4766="","",IF(ISERROR(VLOOKUP(A4766,'entry data'!B:F,5,0)),"",VLOOKUP(A4766,'entry data'!B:F,5,0)))</f>
        <v/>
      </c>
      <c r="G4766" s="12" t="str">
        <f>IF(A4766="","",IF(ISERROR(VLOOKUP(A4766,'entry data'!B:I,8,0)),"",VLOOKUP(A4766,'entry data'!B:I,7,0)))</f>
        <v/>
      </c>
      <c r="H4766" s="13" t="str">
        <f>IF(A4766="","",IF(B4766=1,VLOOKUP(A4766,'entry data'!B:D,3,0),I4765))</f>
        <v/>
      </c>
      <c r="I4766" s="14" t="str">
        <f>IF(A4766="","",IF(E4766="weekly",7,IF(E4766="fortnightly",14,IF(E4766="monthly",DATE(IF(MONTH(H4766)=12,YEAR(H4766)+1,YEAR(H4766)),VLOOKUP(MONTH(H4766),index!$D$2:$G$13,2,0),DAY(H4766)),
IF(E4766="quarterly",DATE(IF(MONTH(H4766)&gt;=10,YEAR(H4766)+1,YEAR(H4766)),VLOOKUP(MONTH(H4766),index!$D$2:$G$13,3,0),DAY(H4766)),
IF(E4766="halfyearly",DATE(IF(MONTH(H4766)&gt;=7,YEAR(H4766)+1,YEAR(H4766)),VLOOKUP(MONTH(H4766),index!$D$2:$G$13,4,0),DAY(H4766)),
DATE(YEAR(H4766)+1,MONTH(H4766),DAY(H4766)))))-H4766))+H4766)</f>
        <v/>
      </c>
      <c r="J4766" s="9" t="str">
        <f t="shared" si="466"/>
        <v/>
      </c>
      <c r="K4766" s="11" t="str">
        <f t="shared" si="467"/>
        <v/>
      </c>
      <c r="L4766" s="11" t="str">
        <f t="shared" si="468"/>
        <v/>
      </c>
      <c r="M4766" s="11" t="str">
        <f>IF(A4766="","",VLOOKUP(E4766,index!$A$1:$B$6,2,0)*K4766*G4766)</f>
        <v/>
      </c>
      <c r="N4766" s="11" t="str">
        <f>IF(A4766="","",-PMT(G4766*VLOOKUP(E4766,index!$A$1:$B$6,2,0),C4766,F4766,0,0))</f>
        <v/>
      </c>
      <c r="O4766" s="11" t="str">
        <f t="shared" si="469"/>
        <v/>
      </c>
      <c r="P4766" s="11" t="str">
        <f t="shared" si="464"/>
        <v/>
      </c>
    </row>
    <row r="4767" spans="1:16" x14ac:dyDescent="0.25">
      <c r="A4767" s="9" t="str">
        <f>IF(A4766="","",IF(B4766&lt;C4766,A4766,IF(A4766=MAX('entry data'!$B$8:$B$507),"",A4766+1)))</f>
        <v/>
      </c>
      <c r="B4767" s="9" t="str">
        <f t="shared" si="465"/>
        <v/>
      </c>
      <c r="C4767" s="9" t="str">
        <f>IF(ISERROR(VLOOKUP(A4767,'entry data'!B:G,6,0)),"",VLOOKUP(A4767,'entry data'!B:G,6,0))</f>
        <v/>
      </c>
      <c r="D4767" s="9" t="str">
        <f>IF(ISERROR(VLOOKUP(A4767,'entry data'!B:C,2,0)),"",VLOOKUP(A4767,'entry data'!B:C,2,0))</f>
        <v/>
      </c>
      <c r="E4767" s="9" t="str">
        <f>IF(ISERROR(VLOOKUP(A4767,'entry data'!B:E,4,0)),"",VLOOKUP(A4767,'entry data'!B:E,4,0))</f>
        <v/>
      </c>
      <c r="F4767" s="11" t="str">
        <f>IF(A4767="","",IF(ISERROR(VLOOKUP(A4767,'entry data'!B:F,5,0)),"",VLOOKUP(A4767,'entry data'!B:F,5,0)))</f>
        <v/>
      </c>
      <c r="G4767" s="12" t="str">
        <f>IF(A4767="","",IF(ISERROR(VLOOKUP(A4767,'entry data'!B:I,8,0)),"",VLOOKUP(A4767,'entry data'!B:I,7,0)))</f>
        <v/>
      </c>
      <c r="H4767" s="13" t="str">
        <f>IF(A4767="","",IF(B4767=1,VLOOKUP(A4767,'entry data'!B:D,3,0),I4766))</f>
        <v/>
      </c>
      <c r="I4767" s="14" t="str">
        <f>IF(A4767="","",IF(E4767="weekly",7,IF(E4767="fortnightly",14,IF(E4767="monthly",DATE(IF(MONTH(H4767)=12,YEAR(H4767)+1,YEAR(H4767)),VLOOKUP(MONTH(H4767),index!$D$2:$G$13,2,0),DAY(H4767)),
IF(E4767="quarterly",DATE(IF(MONTH(H4767)&gt;=10,YEAR(H4767)+1,YEAR(H4767)),VLOOKUP(MONTH(H4767),index!$D$2:$G$13,3,0),DAY(H4767)),
IF(E4767="halfyearly",DATE(IF(MONTH(H4767)&gt;=7,YEAR(H4767)+1,YEAR(H4767)),VLOOKUP(MONTH(H4767),index!$D$2:$G$13,4,0),DAY(H4767)),
DATE(YEAR(H4767)+1,MONTH(H4767),DAY(H4767)))))-H4767))+H4767)</f>
        <v/>
      </c>
      <c r="J4767" s="9" t="str">
        <f t="shared" si="466"/>
        <v/>
      </c>
      <c r="K4767" s="11" t="str">
        <f t="shared" si="467"/>
        <v/>
      </c>
      <c r="L4767" s="11" t="str">
        <f t="shared" si="468"/>
        <v/>
      </c>
      <c r="M4767" s="11" t="str">
        <f>IF(A4767="","",VLOOKUP(E4767,index!$A$1:$B$6,2,0)*K4767*G4767)</f>
        <v/>
      </c>
      <c r="N4767" s="11" t="str">
        <f>IF(A4767="","",-PMT(G4767*VLOOKUP(E4767,index!$A$1:$B$6,2,0),C4767,F4767,0,0))</f>
        <v/>
      </c>
      <c r="O4767" s="11" t="str">
        <f t="shared" si="469"/>
        <v/>
      </c>
      <c r="P4767" s="11" t="str">
        <f t="shared" si="464"/>
        <v/>
      </c>
    </row>
    <row r="4768" spans="1:16" x14ac:dyDescent="0.25">
      <c r="A4768" s="9" t="str">
        <f>IF(A4767="","",IF(B4767&lt;C4767,A4767,IF(A4767=MAX('entry data'!$B$8:$B$507),"",A4767+1)))</f>
        <v/>
      </c>
      <c r="B4768" s="9" t="str">
        <f t="shared" si="465"/>
        <v/>
      </c>
      <c r="C4768" s="9" t="str">
        <f>IF(ISERROR(VLOOKUP(A4768,'entry data'!B:G,6,0)),"",VLOOKUP(A4768,'entry data'!B:G,6,0))</f>
        <v/>
      </c>
      <c r="D4768" s="9" t="str">
        <f>IF(ISERROR(VLOOKUP(A4768,'entry data'!B:C,2,0)),"",VLOOKUP(A4768,'entry data'!B:C,2,0))</f>
        <v/>
      </c>
      <c r="E4768" s="9" t="str">
        <f>IF(ISERROR(VLOOKUP(A4768,'entry data'!B:E,4,0)),"",VLOOKUP(A4768,'entry data'!B:E,4,0))</f>
        <v/>
      </c>
      <c r="F4768" s="11" t="str">
        <f>IF(A4768="","",IF(ISERROR(VLOOKUP(A4768,'entry data'!B:F,5,0)),"",VLOOKUP(A4768,'entry data'!B:F,5,0)))</f>
        <v/>
      </c>
      <c r="G4768" s="12" t="str">
        <f>IF(A4768="","",IF(ISERROR(VLOOKUP(A4768,'entry data'!B:I,8,0)),"",VLOOKUP(A4768,'entry data'!B:I,7,0)))</f>
        <v/>
      </c>
      <c r="H4768" s="13" t="str">
        <f>IF(A4768="","",IF(B4768=1,VLOOKUP(A4768,'entry data'!B:D,3,0),I4767))</f>
        <v/>
      </c>
      <c r="I4768" s="14" t="str">
        <f>IF(A4768="","",IF(E4768="weekly",7,IF(E4768="fortnightly",14,IF(E4768="monthly",DATE(IF(MONTH(H4768)=12,YEAR(H4768)+1,YEAR(H4768)),VLOOKUP(MONTH(H4768),index!$D$2:$G$13,2,0),DAY(H4768)),
IF(E4768="quarterly",DATE(IF(MONTH(H4768)&gt;=10,YEAR(H4768)+1,YEAR(H4768)),VLOOKUP(MONTH(H4768),index!$D$2:$G$13,3,0),DAY(H4768)),
IF(E4768="halfyearly",DATE(IF(MONTH(H4768)&gt;=7,YEAR(H4768)+1,YEAR(H4768)),VLOOKUP(MONTH(H4768),index!$D$2:$G$13,4,0),DAY(H4768)),
DATE(YEAR(H4768)+1,MONTH(H4768),DAY(H4768)))))-H4768))+H4768)</f>
        <v/>
      </c>
      <c r="J4768" s="9" t="str">
        <f t="shared" si="466"/>
        <v/>
      </c>
      <c r="K4768" s="11" t="str">
        <f t="shared" si="467"/>
        <v/>
      </c>
      <c r="L4768" s="11" t="str">
        <f t="shared" si="468"/>
        <v/>
      </c>
      <c r="M4768" s="11" t="str">
        <f>IF(A4768="","",VLOOKUP(E4768,index!$A$1:$B$6,2,0)*K4768*G4768)</f>
        <v/>
      </c>
      <c r="N4768" s="11" t="str">
        <f>IF(A4768="","",-PMT(G4768*VLOOKUP(E4768,index!$A$1:$B$6,2,0),C4768,F4768,0,0))</f>
        <v/>
      </c>
      <c r="O4768" s="11" t="str">
        <f t="shared" si="469"/>
        <v/>
      </c>
      <c r="P4768" s="11" t="str">
        <f t="shared" si="464"/>
        <v/>
      </c>
    </row>
    <row r="4769" spans="1:16" x14ac:dyDescent="0.25">
      <c r="A4769" s="9" t="str">
        <f>IF(A4768="","",IF(B4768&lt;C4768,A4768,IF(A4768=MAX('entry data'!$B$8:$B$507),"",A4768+1)))</f>
        <v/>
      </c>
      <c r="B4769" s="9" t="str">
        <f t="shared" si="465"/>
        <v/>
      </c>
      <c r="C4769" s="9" t="str">
        <f>IF(ISERROR(VLOOKUP(A4769,'entry data'!B:G,6,0)),"",VLOOKUP(A4769,'entry data'!B:G,6,0))</f>
        <v/>
      </c>
      <c r="D4769" s="9" t="str">
        <f>IF(ISERROR(VLOOKUP(A4769,'entry data'!B:C,2,0)),"",VLOOKUP(A4769,'entry data'!B:C,2,0))</f>
        <v/>
      </c>
      <c r="E4769" s="9" t="str">
        <f>IF(ISERROR(VLOOKUP(A4769,'entry data'!B:E,4,0)),"",VLOOKUP(A4769,'entry data'!B:E,4,0))</f>
        <v/>
      </c>
      <c r="F4769" s="11" t="str">
        <f>IF(A4769="","",IF(ISERROR(VLOOKUP(A4769,'entry data'!B:F,5,0)),"",VLOOKUP(A4769,'entry data'!B:F,5,0)))</f>
        <v/>
      </c>
      <c r="G4769" s="12" t="str">
        <f>IF(A4769="","",IF(ISERROR(VLOOKUP(A4769,'entry data'!B:I,8,0)),"",VLOOKUP(A4769,'entry data'!B:I,7,0)))</f>
        <v/>
      </c>
      <c r="H4769" s="13" t="str">
        <f>IF(A4769="","",IF(B4769=1,VLOOKUP(A4769,'entry data'!B:D,3,0),I4768))</f>
        <v/>
      </c>
      <c r="I4769" s="14" t="str">
        <f>IF(A4769="","",IF(E4769="weekly",7,IF(E4769="fortnightly",14,IF(E4769="monthly",DATE(IF(MONTH(H4769)=12,YEAR(H4769)+1,YEAR(H4769)),VLOOKUP(MONTH(H4769),index!$D$2:$G$13,2,0),DAY(H4769)),
IF(E4769="quarterly",DATE(IF(MONTH(H4769)&gt;=10,YEAR(H4769)+1,YEAR(H4769)),VLOOKUP(MONTH(H4769),index!$D$2:$G$13,3,0),DAY(H4769)),
IF(E4769="halfyearly",DATE(IF(MONTH(H4769)&gt;=7,YEAR(H4769)+1,YEAR(H4769)),VLOOKUP(MONTH(H4769),index!$D$2:$G$13,4,0),DAY(H4769)),
DATE(YEAR(H4769)+1,MONTH(H4769),DAY(H4769)))))-H4769))+H4769)</f>
        <v/>
      </c>
      <c r="J4769" s="9" t="str">
        <f t="shared" si="466"/>
        <v/>
      </c>
      <c r="K4769" s="11" t="str">
        <f t="shared" si="467"/>
        <v/>
      </c>
      <c r="L4769" s="11" t="str">
        <f t="shared" si="468"/>
        <v/>
      </c>
      <c r="M4769" s="11" t="str">
        <f>IF(A4769="","",VLOOKUP(E4769,index!$A$1:$B$6,2,0)*K4769*G4769)</f>
        <v/>
      </c>
      <c r="N4769" s="11" t="str">
        <f>IF(A4769="","",-PMT(G4769*VLOOKUP(E4769,index!$A$1:$B$6,2,0),C4769,F4769,0,0))</f>
        <v/>
      </c>
      <c r="O4769" s="11" t="str">
        <f t="shared" si="469"/>
        <v/>
      </c>
      <c r="P4769" s="11" t="str">
        <f t="shared" si="464"/>
        <v/>
      </c>
    </row>
    <row r="4770" spans="1:16" x14ac:dyDescent="0.25">
      <c r="A4770" s="9" t="str">
        <f>IF(A4769="","",IF(B4769&lt;C4769,A4769,IF(A4769=MAX('entry data'!$B$8:$B$507),"",A4769+1)))</f>
        <v/>
      </c>
      <c r="B4770" s="9" t="str">
        <f t="shared" si="465"/>
        <v/>
      </c>
      <c r="C4770" s="9" t="str">
        <f>IF(ISERROR(VLOOKUP(A4770,'entry data'!B:G,6,0)),"",VLOOKUP(A4770,'entry data'!B:G,6,0))</f>
        <v/>
      </c>
      <c r="D4770" s="9" t="str">
        <f>IF(ISERROR(VLOOKUP(A4770,'entry data'!B:C,2,0)),"",VLOOKUP(A4770,'entry data'!B:C,2,0))</f>
        <v/>
      </c>
      <c r="E4770" s="9" t="str">
        <f>IF(ISERROR(VLOOKUP(A4770,'entry data'!B:E,4,0)),"",VLOOKUP(A4770,'entry data'!B:E,4,0))</f>
        <v/>
      </c>
      <c r="F4770" s="11" t="str">
        <f>IF(A4770="","",IF(ISERROR(VLOOKUP(A4770,'entry data'!B:F,5,0)),"",VLOOKUP(A4770,'entry data'!B:F,5,0)))</f>
        <v/>
      </c>
      <c r="G4770" s="12" t="str">
        <f>IF(A4770="","",IF(ISERROR(VLOOKUP(A4770,'entry data'!B:I,8,0)),"",VLOOKUP(A4770,'entry data'!B:I,7,0)))</f>
        <v/>
      </c>
      <c r="H4770" s="13" t="str">
        <f>IF(A4770="","",IF(B4770=1,VLOOKUP(A4770,'entry data'!B:D,3,0),I4769))</f>
        <v/>
      </c>
      <c r="I4770" s="14" t="str">
        <f>IF(A4770="","",IF(E4770="weekly",7,IF(E4770="fortnightly",14,IF(E4770="monthly",DATE(IF(MONTH(H4770)=12,YEAR(H4770)+1,YEAR(H4770)),VLOOKUP(MONTH(H4770),index!$D$2:$G$13,2,0),DAY(H4770)),
IF(E4770="quarterly",DATE(IF(MONTH(H4770)&gt;=10,YEAR(H4770)+1,YEAR(H4770)),VLOOKUP(MONTH(H4770),index!$D$2:$G$13,3,0),DAY(H4770)),
IF(E4770="halfyearly",DATE(IF(MONTH(H4770)&gt;=7,YEAR(H4770)+1,YEAR(H4770)),VLOOKUP(MONTH(H4770),index!$D$2:$G$13,4,0),DAY(H4770)),
DATE(YEAR(H4770)+1,MONTH(H4770),DAY(H4770)))))-H4770))+H4770)</f>
        <v/>
      </c>
      <c r="J4770" s="9" t="str">
        <f t="shared" si="466"/>
        <v/>
      </c>
      <c r="K4770" s="11" t="str">
        <f t="shared" si="467"/>
        <v/>
      </c>
      <c r="L4770" s="11" t="str">
        <f t="shared" si="468"/>
        <v/>
      </c>
      <c r="M4770" s="11" t="str">
        <f>IF(A4770="","",VLOOKUP(E4770,index!$A$1:$B$6,2,0)*K4770*G4770)</f>
        <v/>
      </c>
      <c r="N4770" s="11" t="str">
        <f>IF(A4770="","",-PMT(G4770*VLOOKUP(E4770,index!$A$1:$B$6,2,0),C4770,F4770,0,0))</f>
        <v/>
      </c>
      <c r="O4770" s="11" t="str">
        <f t="shared" si="469"/>
        <v/>
      </c>
      <c r="P4770" s="11" t="str">
        <f t="shared" si="464"/>
        <v/>
      </c>
    </row>
    <row r="4771" spans="1:16" x14ac:dyDescent="0.25">
      <c r="A4771" s="9" t="str">
        <f>IF(A4770="","",IF(B4770&lt;C4770,A4770,IF(A4770=MAX('entry data'!$B$8:$B$507),"",A4770+1)))</f>
        <v/>
      </c>
      <c r="B4771" s="9" t="str">
        <f t="shared" si="465"/>
        <v/>
      </c>
      <c r="C4771" s="9" t="str">
        <f>IF(ISERROR(VLOOKUP(A4771,'entry data'!B:G,6,0)),"",VLOOKUP(A4771,'entry data'!B:G,6,0))</f>
        <v/>
      </c>
      <c r="D4771" s="9" t="str">
        <f>IF(ISERROR(VLOOKUP(A4771,'entry data'!B:C,2,0)),"",VLOOKUP(A4771,'entry data'!B:C,2,0))</f>
        <v/>
      </c>
      <c r="E4771" s="9" t="str">
        <f>IF(ISERROR(VLOOKUP(A4771,'entry data'!B:E,4,0)),"",VLOOKUP(A4771,'entry data'!B:E,4,0))</f>
        <v/>
      </c>
      <c r="F4771" s="11" t="str">
        <f>IF(A4771="","",IF(ISERROR(VLOOKUP(A4771,'entry data'!B:F,5,0)),"",VLOOKUP(A4771,'entry data'!B:F,5,0)))</f>
        <v/>
      </c>
      <c r="G4771" s="12" t="str">
        <f>IF(A4771="","",IF(ISERROR(VLOOKUP(A4771,'entry data'!B:I,8,0)),"",VLOOKUP(A4771,'entry data'!B:I,7,0)))</f>
        <v/>
      </c>
      <c r="H4771" s="13" t="str">
        <f>IF(A4771="","",IF(B4771=1,VLOOKUP(A4771,'entry data'!B:D,3,0),I4770))</f>
        <v/>
      </c>
      <c r="I4771" s="14" t="str">
        <f>IF(A4771="","",IF(E4771="weekly",7,IF(E4771="fortnightly",14,IF(E4771="monthly",DATE(IF(MONTH(H4771)=12,YEAR(H4771)+1,YEAR(H4771)),VLOOKUP(MONTH(H4771),index!$D$2:$G$13,2,0),DAY(H4771)),
IF(E4771="quarterly",DATE(IF(MONTH(H4771)&gt;=10,YEAR(H4771)+1,YEAR(H4771)),VLOOKUP(MONTH(H4771),index!$D$2:$G$13,3,0),DAY(H4771)),
IF(E4771="halfyearly",DATE(IF(MONTH(H4771)&gt;=7,YEAR(H4771)+1,YEAR(H4771)),VLOOKUP(MONTH(H4771),index!$D$2:$G$13,4,0),DAY(H4771)),
DATE(YEAR(H4771)+1,MONTH(H4771),DAY(H4771)))))-H4771))+H4771)</f>
        <v/>
      </c>
      <c r="J4771" s="9" t="str">
        <f t="shared" si="466"/>
        <v/>
      </c>
      <c r="K4771" s="11" t="str">
        <f t="shared" si="467"/>
        <v/>
      </c>
      <c r="L4771" s="11" t="str">
        <f t="shared" si="468"/>
        <v/>
      </c>
      <c r="M4771" s="11" t="str">
        <f>IF(A4771="","",VLOOKUP(E4771,index!$A$1:$B$6,2,0)*K4771*G4771)</f>
        <v/>
      </c>
      <c r="N4771" s="11" t="str">
        <f>IF(A4771="","",-PMT(G4771*VLOOKUP(E4771,index!$A$1:$B$6,2,0),C4771,F4771,0,0))</f>
        <v/>
      </c>
      <c r="O4771" s="11" t="str">
        <f t="shared" si="469"/>
        <v/>
      </c>
      <c r="P4771" s="11" t="str">
        <f t="shared" si="464"/>
        <v/>
      </c>
    </row>
    <row r="4772" spans="1:16" x14ac:dyDescent="0.25">
      <c r="A4772" s="9" t="str">
        <f>IF(A4771="","",IF(B4771&lt;C4771,A4771,IF(A4771=MAX('entry data'!$B$8:$B$507),"",A4771+1)))</f>
        <v/>
      </c>
      <c r="B4772" s="9" t="str">
        <f t="shared" si="465"/>
        <v/>
      </c>
      <c r="C4772" s="9" t="str">
        <f>IF(ISERROR(VLOOKUP(A4772,'entry data'!B:G,6,0)),"",VLOOKUP(A4772,'entry data'!B:G,6,0))</f>
        <v/>
      </c>
      <c r="D4772" s="9" t="str">
        <f>IF(ISERROR(VLOOKUP(A4772,'entry data'!B:C,2,0)),"",VLOOKUP(A4772,'entry data'!B:C,2,0))</f>
        <v/>
      </c>
      <c r="E4772" s="9" t="str">
        <f>IF(ISERROR(VLOOKUP(A4772,'entry data'!B:E,4,0)),"",VLOOKUP(A4772,'entry data'!B:E,4,0))</f>
        <v/>
      </c>
      <c r="F4772" s="11" t="str">
        <f>IF(A4772="","",IF(ISERROR(VLOOKUP(A4772,'entry data'!B:F,5,0)),"",VLOOKUP(A4772,'entry data'!B:F,5,0)))</f>
        <v/>
      </c>
      <c r="G4772" s="12" t="str">
        <f>IF(A4772="","",IF(ISERROR(VLOOKUP(A4772,'entry data'!B:I,8,0)),"",VLOOKUP(A4772,'entry data'!B:I,7,0)))</f>
        <v/>
      </c>
      <c r="H4772" s="13" t="str">
        <f>IF(A4772="","",IF(B4772=1,VLOOKUP(A4772,'entry data'!B:D,3,0),I4771))</f>
        <v/>
      </c>
      <c r="I4772" s="14" t="str">
        <f>IF(A4772="","",IF(E4772="weekly",7,IF(E4772="fortnightly",14,IF(E4772="monthly",DATE(IF(MONTH(H4772)=12,YEAR(H4772)+1,YEAR(H4772)),VLOOKUP(MONTH(H4772),index!$D$2:$G$13,2,0),DAY(H4772)),
IF(E4772="quarterly",DATE(IF(MONTH(H4772)&gt;=10,YEAR(H4772)+1,YEAR(H4772)),VLOOKUP(MONTH(H4772),index!$D$2:$G$13,3,0),DAY(H4772)),
IF(E4772="halfyearly",DATE(IF(MONTH(H4772)&gt;=7,YEAR(H4772)+1,YEAR(H4772)),VLOOKUP(MONTH(H4772),index!$D$2:$G$13,4,0),DAY(H4772)),
DATE(YEAR(H4772)+1,MONTH(H4772),DAY(H4772)))))-H4772))+H4772)</f>
        <v/>
      </c>
      <c r="J4772" s="9" t="str">
        <f t="shared" si="466"/>
        <v/>
      </c>
      <c r="K4772" s="11" t="str">
        <f t="shared" si="467"/>
        <v/>
      </c>
      <c r="L4772" s="11" t="str">
        <f t="shared" si="468"/>
        <v/>
      </c>
      <c r="M4772" s="11" t="str">
        <f>IF(A4772="","",VLOOKUP(E4772,index!$A$1:$B$6,2,0)*K4772*G4772)</f>
        <v/>
      </c>
      <c r="N4772" s="11" t="str">
        <f>IF(A4772="","",-PMT(G4772*VLOOKUP(E4772,index!$A$1:$B$6,2,0),C4772,F4772,0,0))</f>
        <v/>
      </c>
      <c r="O4772" s="11" t="str">
        <f t="shared" si="469"/>
        <v/>
      </c>
      <c r="P4772" s="11" t="str">
        <f t="shared" si="464"/>
        <v/>
      </c>
    </row>
    <row r="4773" spans="1:16" x14ac:dyDescent="0.25">
      <c r="A4773" s="9" t="str">
        <f>IF(A4772="","",IF(B4772&lt;C4772,A4772,IF(A4772=MAX('entry data'!$B$8:$B$507),"",A4772+1)))</f>
        <v/>
      </c>
      <c r="B4773" s="9" t="str">
        <f t="shared" si="465"/>
        <v/>
      </c>
      <c r="C4773" s="9" t="str">
        <f>IF(ISERROR(VLOOKUP(A4773,'entry data'!B:G,6,0)),"",VLOOKUP(A4773,'entry data'!B:G,6,0))</f>
        <v/>
      </c>
      <c r="D4773" s="9" t="str">
        <f>IF(ISERROR(VLOOKUP(A4773,'entry data'!B:C,2,0)),"",VLOOKUP(A4773,'entry data'!B:C,2,0))</f>
        <v/>
      </c>
      <c r="E4773" s="9" t="str">
        <f>IF(ISERROR(VLOOKUP(A4773,'entry data'!B:E,4,0)),"",VLOOKUP(A4773,'entry data'!B:E,4,0))</f>
        <v/>
      </c>
      <c r="F4773" s="11" t="str">
        <f>IF(A4773="","",IF(ISERROR(VLOOKUP(A4773,'entry data'!B:F,5,0)),"",VLOOKUP(A4773,'entry data'!B:F,5,0)))</f>
        <v/>
      </c>
      <c r="G4773" s="12" t="str">
        <f>IF(A4773="","",IF(ISERROR(VLOOKUP(A4773,'entry data'!B:I,8,0)),"",VLOOKUP(A4773,'entry data'!B:I,7,0)))</f>
        <v/>
      </c>
      <c r="H4773" s="13" t="str">
        <f>IF(A4773="","",IF(B4773=1,VLOOKUP(A4773,'entry data'!B:D,3,0),I4772))</f>
        <v/>
      </c>
      <c r="I4773" s="14" t="str">
        <f>IF(A4773="","",IF(E4773="weekly",7,IF(E4773="fortnightly",14,IF(E4773="monthly",DATE(IF(MONTH(H4773)=12,YEAR(H4773)+1,YEAR(H4773)),VLOOKUP(MONTH(H4773),index!$D$2:$G$13,2,0),DAY(H4773)),
IF(E4773="quarterly",DATE(IF(MONTH(H4773)&gt;=10,YEAR(H4773)+1,YEAR(H4773)),VLOOKUP(MONTH(H4773),index!$D$2:$G$13,3,0),DAY(H4773)),
IF(E4773="halfyearly",DATE(IF(MONTH(H4773)&gt;=7,YEAR(H4773)+1,YEAR(H4773)),VLOOKUP(MONTH(H4773),index!$D$2:$G$13,4,0),DAY(H4773)),
DATE(YEAR(H4773)+1,MONTH(H4773),DAY(H4773)))))-H4773))+H4773)</f>
        <v/>
      </c>
      <c r="J4773" s="9" t="str">
        <f t="shared" si="466"/>
        <v/>
      </c>
      <c r="K4773" s="11" t="str">
        <f t="shared" si="467"/>
        <v/>
      </c>
      <c r="L4773" s="11" t="str">
        <f t="shared" si="468"/>
        <v/>
      </c>
      <c r="M4773" s="11" t="str">
        <f>IF(A4773="","",VLOOKUP(E4773,index!$A$1:$B$6,2,0)*K4773*G4773)</f>
        <v/>
      </c>
      <c r="N4773" s="11" t="str">
        <f>IF(A4773="","",-PMT(G4773*VLOOKUP(E4773,index!$A$1:$B$6,2,0),C4773,F4773,0,0))</f>
        <v/>
      </c>
      <c r="O4773" s="11" t="str">
        <f t="shared" si="469"/>
        <v/>
      </c>
      <c r="P4773" s="11" t="str">
        <f t="shared" si="464"/>
        <v/>
      </c>
    </row>
    <row r="4774" spans="1:16" x14ac:dyDescent="0.25">
      <c r="A4774" s="9" t="str">
        <f>IF(A4773="","",IF(B4773&lt;C4773,A4773,IF(A4773=MAX('entry data'!$B$8:$B$507),"",A4773+1)))</f>
        <v/>
      </c>
      <c r="B4774" s="9" t="str">
        <f t="shared" si="465"/>
        <v/>
      </c>
      <c r="C4774" s="9" t="str">
        <f>IF(ISERROR(VLOOKUP(A4774,'entry data'!B:G,6,0)),"",VLOOKUP(A4774,'entry data'!B:G,6,0))</f>
        <v/>
      </c>
      <c r="D4774" s="9" t="str">
        <f>IF(ISERROR(VLOOKUP(A4774,'entry data'!B:C,2,0)),"",VLOOKUP(A4774,'entry data'!B:C,2,0))</f>
        <v/>
      </c>
      <c r="E4774" s="9" t="str">
        <f>IF(ISERROR(VLOOKUP(A4774,'entry data'!B:E,4,0)),"",VLOOKUP(A4774,'entry data'!B:E,4,0))</f>
        <v/>
      </c>
      <c r="F4774" s="11" t="str">
        <f>IF(A4774="","",IF(ISERROR(VLOOKUP(A4774,'entry data'!B:F,5,0)),"",VLOOKUP(A4774,'entry data'!B:F,5,0)))</f>
        <v/>
      </c>
      <c r="G4774" s="12" t="str">
        <f>IF(A4774="","",IF(ISERROR(VLOOKUP(A4774,'entry data'!B:I,8,0)),"",VLOOKUP(A4774,'entry data'!B:I,7,0)))</f>
        <v/>
      </c>
      <c r="H4774" s="13" t="str">
        <f>IF(A4774="","",IF(B4774=1,VLOOKUP(A4774,'entry data'!B:D,3,0),I4773))</f>
        <v/>
      </c>
      <c r="I4774" s="14" t="str">
        <f>IF(A4774="","",IF(E4774="weekly",7,IF(E4774="fortnightly",14,IF(E4774="monthly",DATE(IF(MONTH(H4774)=12,YEAR(H4774)+1,YEAR(H4774)),VLOOKUP(MONTH(H4774),index!$D$2:$G$13,2,0),DAY(H4774)),
IF(E4774="quarterly",DATE(IF(MONTH(H4774)&gt;=10,YEAR(H4774)+1,YEAR(H4774)),VLOOKUP(MONTH(H4774),index!$D$2:$G$13,3,0),DAY(H4774)),
IF(E4774="halfyearly",DATE(IF(MONTH(H4774)&gt;=7,YEAR(H4774)+1,YEAR(H4774)),VLOOKUP(MONTH(H4774),index!$D$2:$G$13,4,0),DAY(H4774)),
DATE(YEAR(H4774)+1,MONTH(H4774),DAY(H4774)))))-H4774))+H4774)</f>
        <v/>
      </c>
      <c r="J4774" s="9" t="str">
        <f t="shared" si="466"/>
        <v/>
      </c>
      <c r="K4774" s="11" t="str">
        <f t="shared" si="467"/>
        <v/>
      </c>
      <c r="L4774" s="11" t="str">
        <f t="shared" si="468"/>
        <v/>
      </c>
      <c r="M4774" s="11" t="str">
        <f>IF(A4774="","",VLOOKUP(E4774,index!$A$1:$B$6,2,0)*K4774*G4774)</f>
        <v/>
      </c>
      <c r="N4774" s="11" t="str">
        <f>IF(A4774="","",-PMT(G4774*VLOOKUP(E4774,index!$A$1:$B$6,2,0),C4774,F4774,0,0))</f>
        <v/>
      </c>
      <c r="O4774" s="11" t="str">
        <f t="shared" si="469"/>
        <v/>
      </c>
      <c r="P4774" s="11" t="str">
        <f t="shared" si="464"/>
        <v/>
      </c>
    </row>
    <row r="4775" spans="1:16" x14ac:dyDescent="0.25">
      <c r="A4775" s="9" t="str">
        <f>IF(A4774="","",IF(B4774&lt;C4774,A4774,IF(A4774=MAX('entry data'!$B$8:$B$507),"",A4774+1)))</f>
        <v/>
      </c>
      <c r="B4775" s="9" t="str">
        <f t="shared" si="465"/>
        <v/>
      </c>
      <c r="C4775" s="9" t="str">
        <f>IF(ISERROR(VLOOKUP(A4775,'entry data'!B:G,6,0)),"",VLOOKUP(A4775,'entry data'!B:G,6,0))</f>
        <v/>
      </c>
      <c r="D4775" s="9" t="str">
        <f>IF(ISERROR(VLOOKUP(A4775,'entry data'!B:C,2,0)),"",VLOOKUP(A4775,'entry data'!B:C,2,0))</f>
        <v/>
      </c>
      <c r="E4775" s="9" t="str">
        <f>IF(ISERROR(VLOOKUP(A4775,'entry data'!B:E,4,0)),"",VLOOKUP(A4775,'entry data'!B:E,4,0))</f>
        <v/>
      </c>
      <c r="F4775" s="11" t="str">
        <f>IF(A4775="","",IF(ISERROR(VLOOKUP(A4775,'entry data'!B:F,5,0)),"",VLOOKUP(A4775,'entry data'!B:F,5,0)))</f>
        <v/>
      </c>
      <c r="G4775" s="12" t="str">
        <f>IF(A4775="","",IF(ISERROR(VLOOKUP(A4775,'entry data'!B:I,8,0)),"",VLOOKUP(A4775,'entry data'!B:I,7,0)))</f>
        <v/>
      </c>
      <c r="H4775" s="13" t="str">
        <f>IF(A4775="","",IF(B4775=1,VLOOKUP(A4775,'entry data'!B:D,3,0),I4774))</f>
        <v/>
      </c>
      <c r="I4775" s="14" t="str">
        <f>IF(A4775="","",IF(E4775="weekly",7,IF(E4775="fortnightly",14,IF(E4775="monthly",DATE(IF(MONTH(H4775)=12,YEAR(H4775)+1,YEAR(H4775)),VLOOKUP(MONTH(H4775),index!$D$2:$G$13,2,0),DAY(H4775)),
IF(E4775="quarterly",DATE(IF(MONTH(H4775)&gt;=10,YEAR(H4775)+1,YEAR(H4775)),VLOOKUP(MONTH(H4775),index!$D$2:$G$13,3,0),DAY(H4775)),
IF(E4775="halfyearly",DATE(IF(MONTH(H4775)&gt;=7,YEAR(H4775)+1,YEAR(H4775)),VLOOKUP(MONTH(H4775),index!$D$2:$G$13,4,0),DAY(H4775)),
DATE(YEAR(H4775)+1,MONTH(H4775),DAY(H4775)))))-H4775))+H4775)</f>
        <v/>
      </c>
      <c r="J4775" s="9" t="str">
        <f t="shared" si="466"/>
        <v/>
      </c>
      <c r="K4775" s="11" t="str">
        <f t="shared" si="467"/>
        <v/>
      </c>
      <c r="L4775" s="11" t="str">
        <f t="shared" si="468"/>
        <v/>
      </c>
      <c r="M4775" s="11" t="str">
        <f>IF(A4775="","",VLOOKUP(E4775,index!$A$1:$B$6,2,0)*K4775*G4775)</f>
        <v/>
      </c>
      <c r="N4775" s="11" t="str">
        <f>IF(A4775="","",-PMT(G4775*VLOOKUP(E4775,index!$A$1:$B$6,2,0),C4775,F4775,0,0))</f>
        <v/>
      </c>
      <c r="O4775" s="11" t="str">
        <f t="shared" si="469"/>
        <v/>
      </c>
      <c r="P4775" s="11" t="str">
        <f t="shared" si="464"/>
        <v/>
      </c>
    </row>
    <row r="4776" spans="1:16" x14ac:dyDescent="0.25">
      <c r="A4776" s="9" t="str">
        <f>IF(A4775="","",IF(B4775&lt;C4775,A4775,IF(A4775=MAX('entry data'!$B$8:$B$507),"",A4775+1)))</f>
        <v/>
      </c>
      <c r="B4776" s="9" t="str">
        <f t="shared" si="465"/>
        <v/>
      </c>
      <c r="C4776" s="9" t="str">
        <f>IF(ISERROR(VLOOKUP(A4776,'entry data'!B:G,6,0)),"",VLOOKUP(A4776,'entry data'!B:G,6,0))</f>
        <v/>
      </c>
      <c r="D4776" s="9" t="str">
        <f>IF(ISERROR(VLOOKUP(A4776,'entry data'!B:C,2,0)),"",VLOOKUP(A4776,'entry data'!B:C,2,0))</f>
        <v/>
      </c>
      <c r="E4776" s="9" t="str">
        <f>IF(ISERROR(VLOOKUP(A4776,'entry data'!B:E,4,0)),"",VLOOKUP(A4776,'entry data'!B:E,4,0))</f>
        <v/>
      </c>
      <c r="F4776" s="11" t="str">
        <f>IF(A4776="","",IF(ISERROR(VLOOKUP(A4776,'entry data'!B:F,5,0)),"",VLOOKUP(A4776,'entry data'!B:F,5,0)))</f>
        <v/>
      </c>
      <c r="G4776" s="12" t="str">
        <f>IF(A4776="","",IF(ISERROR(VLOOKUP(A4776,'entry data'!B:I,8,0)),"",VLOOKUP(A4776,'entry data'!B:I,7,0)))</f>
        <v/>
      </c>
      <c r="H4776" s="13" t="str">
        <f>IF(A4776="","",IF(B4776=1,VLOOKUP(A4776,'entry data'!B:D,3,0),I4775))</f>
        <v/>
      </c>
      <c r="I4776" s="14" t="str">
        <f>IF(A4776="","",IF(E4776="weekly",7,IF(E4776="fortnightly",14,IF(E4776="monthly",DATE(IF(MONTH(H4776)=12,YEAR(H4776)+1,YEAR(H4776)),VLOOKUP(MONTH(H4776),index!$D$2:$G$13,2,0),DAY(H4776)),
IF(E4776="quarterly",DATE(IF(MONTH(H4776)&gt;=10,YEAR(H4776)+1,YEAR(H4776)),VLOOKUP(MONTH(H4776),index!$D$2:$G$13,3,0),DAY(H4776)),
IF(E4776="halfyearly",DATE(IF(MONTH(H4776)&gt;=7,YEAR(H4776)+1,YEAR(H4776)),VLOOKUP(MONTH(H4776),index!$D$2:$G$13,4,0),DAY(H4776)),
DATE(YEAR(H4776)+1,MONTH(H4776),DAY(H4776)))))-H4776))+H4776)</f>
        <v/>
      </c>
      <c r="J4776" s="9" t="str">
        <f t="shared" si="466"/>
        <v/>
      </c>
      <c r="K4776" s="11" t="str">
        <f t="shared" si="467"/>
        <v/>
      </c>
      <c r="L4776" s="11" t="str">
        <f t="shared" si="468"/>
        <v/>
      </c>
      <c r="M4776" s="11" t="str">
        <f>IF(A4776="","",VLOOKUP(E4776,index!$A$1:$B$6,2,0)*K4776*G4776)</f>
        <v/>
      </c>
      <c r="N4776" s="11" t="str">
        <f>IF(A4776="","",-PMT(G4776*VLOOKUP(E4776,index!$A$1:$B$6,2,0),C4776,F4776,0,0))</f>
        <v/>
      </c>
      <c r="O4776" s="11" t="str">
        <f t="shared" si="469"/>
        <v/>
      </c>
      <c r="P4776" s="11" t="str">
        <f t="shared" si="464"/>
        <v/>
      </c>
    </row>
    <row r="4777" spans="1:16" x14ac:dyDescent="0.25">
      <c r="A4777" s="9" t="str">
        <f>IF(A4776="","",IF(B4776&lt;C4776,A4776,IF(A4776=MAX('entry data'!$B$8:$B$507),"",A4776+1)))</f>
        <v/>
      </c>
      <c r="B4777" s="9" t="str">
        <f t="shared" si="465"/>
        <v/>
      </c>
      <c r="C4777" s="9" t="str">
        <f>IF(ISERROR(VLOOKUP(A4777,'entry data'!B:G,6,0)),"",VLOOKUP(A4777,'entry data'!B:G,6,0))</f>
        <v/>
      </c>
      <c r="D4777" s="9" t="str">
        <f>IF(ISERROR(VLOOKUP(A4777,'entry data'!B:C,2,0)),"",VLOOKUP(A4777,'entry data'!B:C,2,0))</f>
        <v/>
      </c>
      <c r="E4777" s="9" t="str">
        <f>IF(ISERROR(VLOOKUP(A4777,'entry data'!B:E,4,0)),"",VLOOKUP(A4777,'entry data'!B:E,4,0))</f>
        <v/>
      </c>
      <c r="F4777" s="11" t="str">
        <f>IF(A4777="","",IF(ISERROR(VLOOKUP(A4777,'entry data'!B:F,5,0)),"",VLOOKUP(A4777,'entry data'!B:F,5,0)))</f>
        <v/>
      </c>
      <c r="G4777" s="12" t="str">
        <f>IF(A4777="","",IF(ISERROR(VLOOKUP(A4777,'entry data'!B:I,8,0)),"",VLOOKUP(A4777,'entry data'!B:I,7,0)))</f>
        <v/>
      </c>
      <c r="H4777" s="13" t="str">
        <f>IF(A4777="","",IF(B4777=1,VLOOKUP(A4777,'entry data'!B:D,3,0),I4776))</f>
        <v/>
      </c>
      <c r="I4777" s="14" t="str">
        <f>IF(A4777="","",IF(E4777="weekly",7,IF(E4777="fortnightly",14,IF(E4777="monthly",DATE(IF(MONTH(H4777)=12,YEAR(H4777)+1,YEAR(H4777)),VLOOKUP(MONTH(H4777),index!$D$2:$G$13,2,0),DAY(H4777)),
IF(E4777="quarterly",DATE(IF(MONTH(H4777)&gt;=10,YEAR(H4777)+1,YEAR(H4777)),VLOOKUP(MONTH(H4777),index!$D$2:$G$13,3,0),DAY(H4777)),
IF(E4777="halfyearly",DATE(IF(MONTH(H4777)&gt;=7,YEAR(H4777)+1,YEAR(H4777)),VLOOKUP(MONTH(H4777),index!$D$2:$G$13,4,0),DAY(H4777)),
DATE(YEAR(H4777)+1,MONTH(H4777),DAY(H4777)))))-H4777))+H4777)</f>
        <v/>
      </c>
      <c r="J4777" s="9" t="str">
        <f t="shared" si="466"/>
        <v/>
      </c>
      <c r="K4777" s="11" t="str">
        <f t="shared" si="467"/>
        <v/>
      </c>
      <c r="L4777" s="11" t="str">
        <f t="shared" si="468"/>
        <v/>
      </c>
      <c r="M4777" s="11" t="str">
        <f>IF(A4777="","",VLOOKUP(E4777,index!$A$1:$B$6,2,0)*K4777*G4777)</f>
        <v/>
      </c>
      <c r="N4777" s="11" t="str">
        <f>IF(A4777="","",-PMT(G4777*VLOOKUP(E4777,index!$A$1:$B$6,2,0),C4777,F4777,0,0))</f>
        <v/>
      </c>
      <c r="O4777" s="11" t="str">
        <f t="shared" si="469"/>
        <v/>
      </c>
      <c r="P4777" s="11" t="str">
        <f t="shared" si="464"/>
        <v/>
      </c>
    </row>
    <row r="4778" spans="1:16" x14ac:dyDescent="0.25">
      <c r="A4778" s="9" t="str">
        <f>IF(A4777="","",IF(B4777&lt;C4777,A4777,IF(A4777=MAX('entry data'!$B$8:$B$507),"",A4777+1)))</f>
        <v/>
      </c>
      <c r="B4778" s="9" t="str">
        <f t="shared" si="465"/>
        <v/>
      </c>
      <c r="C4778" s="9" t="str">
        <f>IF(ISERROR(VLOOKUP(A4778,'entry data'!B:G,6,0)),"",VLOOKUP(A4778,'entry data'!B:G,6,0))</f>
        <v/>
      </c>
      <c r="D4778" s="9" t="str">
        <f>IF(ISERROR(VLOOKUP(A4778,'entry data'!B:C,2,0)),"",VLOOKUP(A4778,'entry data'!B:C,2,0))</f>
        <v/>
      </c>
      <c r="E4778" s="9" t="str">
        <f>IF(ISERROR(VLOOKUP(A4778,'entry data'!B:E,4,0)),"",VLOOKUP(A4778,'entry data'!B:E,4,0))</f>
        <v/>
      </c>
      <c r="F4778" s="11" t="str">
        <f>IF(A4778="","",IF(ISERROR(VLOOKUP(A4778,'entry data'!B:F,5,0)),"",VLOOKUP(A4778,'entry data'!B:F,5,0)))</f>
        <v/>
      </c>
      <c r="G4778" s="12" t="str">
        <f>IF(A4778="","",IF(ISERROR(VLOOKUP(A4778,'entry data'!B:I,8,0)),"",VLOOKUP(A4778,'entry data'!B:I,7,0)))</f>
        <v/>
      </c>
      <c r="H4778" s="13" t="str">
        <f>IF(A4778="","",IF(B4778=1,VLOOKUP(A4778,'entry data'!B:D,3,0),I4777))</f>
        <v/>
      </c>
      <c r="I4778" s="14" t="str">
        <f>IF(A4778="","",IF(E4778="weekly",7,IF(E4778="fortnightly",14,IF(E4778="monthly",DATE(IF(MONTH(H4778)=12,YEAR(H4778)+1,YEAR(H4778)),VLOOKUP(MONTH(H4778),index!$D$2:$G$13,2,0),DAY(H4778)),
IF(E4778="quarterly",DATE(IF(MONTH(H4778)&gt;=10,YEAR(H4778)+1,YEAR(H4778)),VLOOKUP(MONTH(H4778),index!$D$2:$G$13,3,0),DAY(H4778)),
IF(E4778="halfyearly",DATE(IF(MONTH(H4778)&gt;=7,YEAR(H4778)+1,YEAR(H4778)),VLOOKUP(MONTH(H4778),index!$D$2:$G$13,4,0),DAY(H4778)),
DATE(YEAR(H4778)+1,MONTH(H4778),DAY(H4778)))))-H4778))+H4778)</f>
        <v/>
      </c>
      <c r="J4778" s="9" t="str">
        <f t="shared" si="466"/>
        <v/>
      </c>
      <c r="K4778" s="11" t="str">
        <f t="shared" si="467"/>
        <v/>
      </c>
      <c r="L4778" s="11" t="str">
        <f t="shared" si="468"/>
        <v/>
      </c>
      <c r="M4778" s="11" t="str">
        <f>IF(A4778="","",VLOOKUP(E4778,index!$A$1:$B$6,2,0)*K4778*G4778)</f>
        <v/>
      </c>
      <c r="N4778" s="11" t="str">
        <f>IF(A4778="","",-PMT(G4778*VLOOKUP(E4778,index!$A$1:$B$6,2,0),C4778,F4778,0,0))</f>
        <v/>
      </c>
      <c r="O4778" s="11" t="str">
        <f t="shared" si="469"/>
        <v/>
      </c>
      <c r="P4778" s="11" t="str">
        <f t="shared" si="464"/>
        <v/>
      </c>
    </row>
    <row r="4779" spans="1:16" x14ac:dyDescent="0.25">
      <c r="A4779" s="9" t="str">
        <f>IF(A4778="","",IF(B4778&lt;C4778,A4778,IF(A4778=MAX('entry data'!$B$8:$B$507),"",A4778+1)))</f>
        <v/>
      </c>
      <c r="B4779" s="9" t="str">
        <f t="shared" si="465"/>
        <v/>
      </c>
      <c r="C4779" s="9" t="str">
        <f>IF(ISERROR(VLOOKUP(A4779,'entry data'!B:G,6,0)),"",VLOOKUP(A4779,'entry data'!B:G,6,0))</f>
        <v/>
      </c>
      <c r="D4779" s="9" t="str">
        <f>IF(ISERROR(VLOOKUP(A4779,'entry data'!B:C,2,0)),"",VLOOKUP(A4779,'entry data'!B:C,2,0))</f>
        <v/>
      </c>
      <c r="E4779" s="9" t="str">
        <f>IF(ISERROR(VLOOKUP(A4779,'entry data'!B:E,4,0)),"",VLOOKUP(A4779,'entry data'!B:E,4,0))</f>
        <v/>
      </c>
      <c r="F4779" s="11" t="str">
        <f>IF(A4779="","",IF(ISERROR(VLOOKUP(A4779,'entry data'!B:F,5,0)),"",VLOOKUP(A4779,'entry data'!B:F,5,0)))</f>
        <v/>
      </c>
      <c r="G4779" s="12" t="str">
        <f>IF(A4779="","",IF(ISERROR(VLOOKUP(A4779,'entry data'!B:I,8,0)),"",VLOOKUP(A4779,'entry data'!B:I,7,0)))</f>
        <v/>
      </c>
      <c r="H4779" s="13" t="str">
        <f>IF(A4779="","",IF(B4779=1,VLOOKUP(A4779,'entry data'!B:D,3,0),I4778))</f>
        <v/>
      </c>
      <c r="I4779" s="14" t="str">
        <f>IF(A4779="","",IF(E4779="weekly",7,IF(E4779="fortnightly",14,IF(E4779="monthly",DATE(IF(MONTH(H4779)=12,YEAR(H4779)+1,YEAR(H4779)),VLOOKUP(MONTH(H4779),index!$D$2:$G$13,2,0),DAY(H4779)),
IF(E4779="quarterly",DATE(IF(MONTH(H4779)&gt;=10,YEAR(H4779)+1,YEAR(H4779)),VLOOKUP(MONTH(H4779),index!$D$2:$G$13,3,0),DAY(H4779)),
IF(E4779="halfyearly",DATE(IF(MONTH(H4779)&gt;=7,YEAR(H4779)+1,YEAR(H4779)),VLOOKUP(MONTH(H4779),index!$D$2:$G$13,4,0),DAY(H4779)),
DATE(YEAR(H4779)+1,MONTH(H4779),DAY(H4779)))))-H4779))+H4779)</f>
        <v/>
      </c>
      <c r="J4779" s="9" t="str">
        <f t="shared" si="466"/>
        <v/>
      </c>
      <c r="K4779" s="11" t="str">
        <f t="shared" si="467"/>
        <v/>
      </c>
      <c r="L4779" s="11" t="str">
        <f t="shared" si="468"/>
        <v/>
      </c>
      <c r="M4779" s="11" t="str">
        <f>IF(A4779="","",VLOOKUP(E4779,index!$A$1:$B$6,2,0)*K4779*G4779)</f>
        <v/>
      </c>
      <c r="N4779" s="11" t="str">
        <f>IF(A4779="","",-PMT(G4779*VLOOKUP(E4779,index!$A$1:$B$6,2,0),C4779,F4779,0,0))</f>
        <v/>
      </c>
      <c r="O4779" s="11" t="str">
        <f t="shared" si="469"/>
        <v/>
      </c>
      <c r="P4779" s="11" t="str">
        <f t="shared" si="464"/>
        <v/>
      </c>
    </row>
    <row r="4780" spans="1:16" x14ac:dyDescent="0.25">
      <c r="A4780" s="9" t="str">
        <f>IF(A4779="","",IF(B4779&lt;C4779,A4779,IF(A4779=MAX('entry data'!$B$8:$B$507),"",A4779+1)))</f>
        <v/>
      </c>
      <c r="B4780" s="9" t="str">
        <f t="shared" si="465"/>
        <v/>
      </c>
      <c r="C4780" s="9" t="str">
        <f>IF(ISERROR(VLOOKUP(A4780,'entry data'!B:G,6,0)),"",VLOOKUP(A4780,'entry data'!B:G,6,0))</f>
        <v/>
      </c>
      <c r="D4780" s="9" t="str">
        <f>IF(ISERROR(VLOOKUP(A4780,'entry data'!B:C,2,0)),"",VLOOKUP(A4780,'entry data'!B:C,2,0))</f>
        <v/>
      </c>
      <c r="E4780" s="9" t="str">
        <f>IF(ISERROR(VLOOKUP(A4780,'entry data'!B:E,4,0)),"",VLOOKUP(A4780,'entry data'!B:E,4,0))</f>
        <v/>
      </c>
      <c r="F4780" s="11" t="str">
        <f>IF(A4780="","",IF(ISERROR(VLOOKUP(A4780,'entry data'!B:F,5,0)),"",VLOOKUP(A4780,'entry data'!B:F,5,0)))</f>
        <v/>
      </c>
      <c r="G4780" s="12" t="str">
        <f>IF(A4780="","",IF(ISERROR(VLOOKUP(A4780,'entry data'!B:I,8,0)),"",VLOOKUP(A4780,'entry data'!B:I,7,0)))</f>
        <v/>
      </c>
      <c r="H4780" s="13" t="str">
        <f>IF(A4780="","",IF(B4780=1,VLOOKUP(A4780,'entry data'!B:D,3,0),I4779))</f>
        <v/>
      </c>
      <c r="I4780" s="14" t="str">
        <f>IF(A4780="","",IF(E4780="weekly",7,IF(E4780="fortnightly",14,IF(E4780="monthly",DATE(IF(MONTH(H4780)=12,YEAR(H4780)+1,YEAR(H4780)),VLOOKUP(MONTH(H4780),index!$D$2:$G$13,2,0),DAY(H4780)),
IF(E4780="quarterly",DATE(IF(MONTH(H4780)&gt;=10,YEAR(H4780)+1,YEAR(H4780)),VLOOKUP(MONTH(H4780),index!$D$2:$G$13,3,0),DAY(H4780)),
IF(E4780="halfyearly",DATE(IF(MONTH(H4780)&gt;=7,YEAR(H4780)+1,YEAR(H4780)),VLOOKUP(MONTH(H4780),index!$D$2:$G$13,4,0),DAY(H4780)),
DATE(YEAR(H4780)+1,MONTH(H4780),DAY(H4780)))))-H4780))+H4780)</f>
        <v/>
      </c>
      <c r="J4780" s="9" t="str">
        <f t="shared" si="466"/>
        <v/>
      </c>
      <c r="K4780" s="11" t="str">
        <f t="shared" si="467"/>
        <v/>
      </c>
      <c r="L4780" s="11" t="str">
        <f t="shared" si="468"/>
        <v/>
      </c>
      <c r="M4780" s="11" t="str">
        <f>IF(A4780="","",VLOOKUP(E4780,index!$A$1:$B$6,2,0)*K4780*G4780)</f>
        <v/>
      </c>
      <c r="N4780" s="11" t="str">
        <f>IF(A4780="","",-PMT(G4780*VLOOKUP(E4780,index!$A$1:$B$6,2,0),C4780,F4780,0,0))</f>
        <v/>
      </c>
      <c r="O4780" s="11" t="str">
        <f t="shared" si="469"/>
        <v/>
      </c>
      <c r="P4780" s="11" t="str">
        <f t="shared" si="464"/>
        <v/>
      </c>
    </row>
    <row r="4781" spans="1:16" x14ac:dyDescent="0.25">
      <c r="A4781" s="9" t="str">
        <f>IF(A4780="","",IF(B4780&lt;C4780,A4780,IF(A4780=MAX('entry data'!$B$8:$B$507),"",A4780+1)))</f>
        <v/>
      </c>
      <c r="B4781" s="9" t="str">
        <f t="shared" si="465"/>
        <v/>
      </c>
      <c r="C4781" s="9" t="str">
        <f>IF(ISERROR(VLOOKUP(A4781,'entry data'!B:G,6,0)),"",VLOOKUP(A4781,'entry data'!B:G,6,0))</f>
        <v/>
      </c>
      <c r="D4781" s="9" t="str">
        <f>IF(ISERROR(VLOOKUP(A4781,'entry data'!B:C,2,0)),"",VLOOKUP(A4781,'entry data'!B:C,2,0))</f>
        <v/>
      </c>
      <c r="E4781" s="9" t="str">
        <f>IF(ISERROR(VLOOKUP(A4781,'entry data'!B:E,4,0)),"",VLOOKUP(A4781,'entry data'!B:E,4,0))</f>
        <v/>
      </c>
      <c r="F4781" s="11" t="str">
        <f>IF(A4781="","",IF(ISERROR(VLOOKUP(A4781,'entry data'!B:F,5,0)),"",VLOOKUP(A4781,'entry data'!B:F,5,0)))</f>
        <v/>
      </c>
      <c r="G4781" s="12" t="str">
        <f>IF(A4781="","",IF(ISERROR(VLOOKUP(A4781,'entry data'!B:I,8,0)),"",VLOOKUP(A4781,'entry data'!B:I,7,0)))</f>
        <v/>
      </c>
      <c r="H4781" s="13" t="str">
        <f>IF(A4781="","",IF(B4781=1,VLOOKUP(A4781,'entry data'!B:D,3,0),I4780))</f>
        <v/>
      </c>
      <c r="I4781" s="14" t="str">
        <f>IF(A4781="","",IF(E4781="weekly",7,IF(E4781="fortnightly",14,IF(E4781="monthly",DATE(IF(MONTH(H4781)=12,YEAR(H4781)+1,YEAR(H4781)),VLOOKUP(MONTH(H4781),index!$D$2:$G$13,2,0),DAY(H4781)),
IF(E4781="quarterly",DATE(IF(MONTH(H4781)&gt;=10,YEAR(H4781)+1,YEAR(H4781)),VLOOKUP(MONTH(H4781),index!$D$2:$G$13,3,0),DAY(H4781)),
IF(E4781="halfyearly",DATE(IF(MONTH(H4781)&gt;=7,YEAR(H4781)+1,YEAR(H4781)),VLOOKUP(MONTH(H4781),index!$D$2:$G$13,4,0),DAY(H4781)),
DATE(YEAR(H4781)+1,MONTH(H4781),DAY(H4781)))))-H4781))+H4781)</f>
        <v/>
      </c>
      <c r="J4781" s="9" t="str">
        <f t="shared" si="466"/>
        <v/>
      </c>
      <c r="K4781" s="11" t="str">
        <f t="shared" si="467"/>
        <v/>
      </c>
      <c r="L4781" s="11" t="str">
        <f t="shared" si="468"/>
        <v/>
      </c>
      <c r="M4781" s="11" t="str">
        <f>IF(A4781="","",VLOOKUP(E4781,index!$A$1:$B$6,2,0)*K4781*G4781)</f>
        <v/>
      </c>
      <c r="N4781" s="11" t="str">
        <f>IF(A4781="","",-PMT(G4781*VLOOKUP(E4781,index!$A$1:$B$6,2,0),C4781,F4781,0,0))</f>
        <v/>
      </c>
      <c r="O4781" s="11" t="str">
        <f t="shared" si="469"/>
        <v/>
      </c>
      <c r="P4781" s="11" t="str">
        <f t="shared" si="464"/>
        <v/>
      </c>
    </row>
    <row r="4782" spans="1:16" x14ac:dyDescent="0.25">
      <c r="A4782" s="9" t="str">
        <f>IF(A4781="","",IF(B4781&lt;C4781,A4781,IF(A4781=MAX('entry data'!$B$8:$B$507),"",A4781+1)))</f>
        <v/>
      </c>
      <c r="B4782" s="9" t="str">
        <f t="shared" si="465"/>
        <v/>
      </c>
      <c r="C4782" s="9" t="str">
        <f>IF(ISERROR(VLOOKUP(A4782,'entry data'!B:G,6,0)),"",VLOOKUP(A4782,'entry data'!B:G,6,0))</f>
        <v/>
      </c>
      <c r="D4782" s="9" t="str">
        <f>IF(ISERROR(VLOOKUP(A4782,'entry data'!B:C,2,0)),"",VLOOKUP(A4782,'entry data'!B:C,2,0))</f>
        <v/>
      </c>
      <c r="E4782" s="9" t="str">
        <f>IF(ISERROR(VLOOKUP(A4782,'entry data'!B:E,4,0)),"",VLOOKUP(A4782,'entry data'!B:E,4,0))</f>
        <v/>
      </c>
      <c r="F4782" s="11" t="str">
        <f>IF(A4782="","",IF(ISERROR(VLOOKUP(A4782,'entry data'!B:F,5,0)),"",VLOOKUP(A4782,'entry data'!B:F,5,0)))</f>
        <v/>
      </c>
      <c r="G4782" s="12" t="str">
        <f>IF(A4782="","",IF(ISERROR(VLOOKUP(A4782,'entry data'!B:I,8,0)),"",VLOOKUP(A4782,'entry data'!B:I,7,0)))</f>
        <v/>
      </c>
      <c r="H4782" s="13" t="str">
        <f>IF(A4782="","",IF(B4782=1,VLOOKUP(A4782,'entry data'!B:D,3,0),I4781))</f>
        <v/>
      </c>
      <c r="I4782" s="14" t="str">
        <f>IF(A4782="","",IF(E4782="weekly",7,IF(E4782="fortnightly",14,IF(E4782="monthly",DATE(IF(MONTH(H4782)=12,YEAR(H4782)+1,YEAR(H4782)),VLOOKUP(MONTH(H4782),index!$D$2:$G$13,2,0),DAY(H4782)),
IF(E4782="quarterly",DATE(IF(MONTH(H4782)&gt;=10,YEAR(H4782)+1,YEAR(H4782)),VLOOKUP(MONTH(H4782),index!$D$2:$G$13,3,0),DAY(H4782)),
IF(E4782="halfyearly",DATE(IF(MONTH(H4782)&gt;=7,YEAR(H4782)+1,YEAR(H4782)),VLOOKUP(MONTH(H4782),index!$D$2:$G$13,4,0),DAY(H4782)),
DATE(YEAR(H4782)+1,MONTH(H4782),DAY(H4782)))))-H4782))+H4782)</f>
        <v/>
      </c>
      <c r="J4782" s="9" t="str">
        <f t="shared" si="466"/>
        <v/>
      </c>
      <c r="K4782" s="11" t="str">
        <f t="shared" si="467"/>
        <v/>
      </c>
      <c r="L4782" s="11" t="str">
        <f t="shared" si="468"/>
        <v/>
      </c>
      <c r="M4782" s="11" t="str">
        <f>IF(A4782="","",VLOOKUP(E4782,index!$A$1:$B$6,2,0)*K4782*G4782)</f>
        <v/>
      </c>
      <c r="N4782" s="11" t="str">
        <f>IF(A4782="","",-PMT(G4782*VLOOKUP(E4782,index!$A$1:$B$6,2,0),C4782,F4782,0,0))</f>
        <v/>
      </c>
      <c r="O4782" s="11" t="str">
        <f t="shared" si="469"/>
        <v/>
      </c>
      <c r="P4782" s="11" t="str">
        <f t="shared" si="464"/>
        <v/>
      </c>
    </row>
    <row r="4783" spans="1:16" x14ac:dyDescent="0.25">
      <c r="A4783" s="9" t="str">
        <f>IF(A4782="","",IF(B4782&lt;C4782,A4782,IF(A4782=MAX('entry data'!$B$8:$B$507),"",A4782+1)))</f>
        <v/>
      </c>
      <c r="B4783" s="9" t="str">
        <f t="shared" si="465"/>
        <v/>
      </c>
      <c r="C4783" s="9" t="str">
        <f>IF(ISERROR(VLOOKUP(A4783,'entry data'!B:G,6,0)),"",VLOOKUP(A4783,'entry data'!B:G,6,0))</f>
        <v/>
      </c>
      <c r="D4783" s="9" t="str">
        <f>IF(ISERROR(VLOOKUP(A4783,'entry data'!B:C,2,0)),"",VLOOKUP(A4783,'entry data'!B:C,2,0))</f>
        <v/>
      </c>
      <c r="E4783" s="9" t="str">
        <f>IF(ISERROR(VLOOKUP(A4783,'entry data'!B:E,4,0)),"",VLOOKUP(A4783,'entry data'!B:E,4,0))</f>
        <v/>
      </c>
      <c r="F4783" s="11" t="str">
        <f>IF(A4783="","",IF(ISERROR(VLOOKUP(A4783,'entry data'!B:F,5,0)),"",VLOOKUP(A4783,'entry data'!B:F,5,0)))</f>
        <v/>
      </c>
      <c r="G4783" s="12" t="str">
        <f>IF(A4783="","",IF(ISERROR(VLOOKUP(A4783,'entry data'!B:I,8,0)),"",VLOOKUP(A4783,'entry data'!B:I,7,0)))</f>
        <v/>
      </c>
      <c r="H4783" s="13" t="str">
        <f>IF(A4783="","",IF(B4783=1,VLOOKUP(A4783,'entry data'!B:D,3,0),I4782))</f>
        <v/>
      </c>
      <c r="I4783" s="14" t="str">
        <f>IF(A4783="","",IF(E4783="weekly",7,IF(E4783="fortnightly",14,IF(E4783="monthly",DATE(IF(MONTH(H4783)=12,YEAR(H4783)+1,YEAR(H4783)),VLOOKUP(MONTH(H4783),index!$D$2:$G$13,2,0),DAY(H4783)),
IF(E4783="quarterly",DATE(IF(MONTH(H4783)&gt;=10,YEAR(H4783)+1,YEAR(H4783)),VLOOKUP(MONTH(H4783),index!$D$2:$G$13,3,0),DAY(H4783)),
IF(E4783="halfyearly",DATE(IF(MONTH(H4783)&gt;=7,YEAR(H4783)+1,YEAR(H4783)),VLOOKUP(MONTH(H4783),index!$D$2:$G$13,4,0),DAY(H4783)),
DATE(YEAR(H4783)+1,MONTH(H4783),DAY(H4783)))))-H4783))+H4783)</f>
        <v/>
      </c>
      <c r="J4783" s="9" t="str">
        <f t="shared" si="466"/>
        <v/>
      </c>
      <c r="K4783" s="11" t="str">
        <f t="shared" si="467"/>
        <v/>
      </c>
      <c r="L4783" s="11" t="str">
        <f t="shared" si="468"/>
        <v/>
      </c>
      <c r="M4783" s="11" t="str">
        <f>IF(A4783="","",VLOOKUP(E4783,index!$A$1:$B$6,2,0)*K4783*G4783)</f>
        <v/>
      </c>
      <c r="N4783" s="11" t="str">
        <f>IF(A4783="","",-PMT(G4783*VLOOKUP(E4783,index!$A$1:$B$6,2,0),C4783,F4783,0,0))</f>
        <v/>
      </c>
      <c r="O4783" s="11" t="str">
        <f t="shared" si="469"/>
        <v/>
      </c>
      <c r="P4783" s="11" t="str">
        <f t="shared" si="464"/>
        <v/>
      </c>
    </row>
    <row r="4784" spans="1:16" x14ac:dyDescent="0.25">
      <c r="A4784" s="9" t="str">
        <f>IF(A4783="","",IF(B4783&lt;C4783,A4783,IF(A4783=MAX('entry data'!$B$8:$B$507),"",A4783+1)))</f>
        <v/>
      </c>
      <c r="B4784" s="9" t="str">
        <f t="shared" si="465"/>
        <v/>
      </c>
      <c r="C4784" s="9" t="str">
        <f>IF(ISERROR(VLOOKUP(A4784,'entry data'!B:G,6,0)),"",VLOOKUP(A4784,'entry data'!B:G,6,0))</f>
        <v/>
      </c>
      <c r="D4784" s="9" t="str">
        <f>IF(ISERROR(VLOOKUP(A4784,'entry data'!B:C,2,0)),"",VLOOKUP(A4784,'entry data'!B:C,2,0))</f>
        <v/>
      </c>
      <c r="E4784" s="9" t="str">
        <f>IF(ISERROR(VLOOKUP(A4784,'entry data'!B:E,4,0)),"",VLOOKUP(A4784,'entry data'!B:E,4,0))</f>
        <v/>
      </c>
      <c r="F4784" s="11" t="str">
        <f>IF(A4784="","",IF(ISERROR(VLOOKUP(A4784,'entry data'!B:F,5,0)),"",VLOOKUP(A4784,'entry data'!B:F,5,0)))</f>
        <v/>
      </c>
      <c r="G4784" s="12" t="str">
        <f>IF(A4784="","",IF(ISERROR(VLOOKUP(A4784,'entry data'!B:I,8,0)),"",VLOOKUP(A4784,'entry data'!B:I,7,0)))</f>
        <v/>
      </c>
      <c r="H4784" s="13" t="str">
        <f>IF(A4784="","",IF(B4784=1,VLOOKUP(A4784,'entry data'!B:D,3,0),I4783))</f>
        <v/>
      </c>
      <c r="I4784" s="14" t="str">
        <f>IF(A4784="","",IF(E4784="weekly",7,IF(E4784="fortnightly",14,IF(E4784="monthly",DATE(IF(MONTH(H4784)=12,YEAR(H4784)+1,YEAR(H4784)),VLOOKUP(MONTH(H4784),index!$D$2:$G$13,2,0),DAY(H4784)),
IF(E4784="quarterly",DATE(IF(MONTH(H4784)&gt;=10,YEAR(H4784)+1,YEAR(H4784)),VLOOKUP(MONTH(H4784),index!$D$2:$G$13,3,0),DAY(H4784)),
IF(E4784="halfyearly",DATE(IF(MONTH(H4784)&gt;=7,YEAR(H4784)+1,YEAR(H4784)),VLOOKUP(MONTH(H4784),index!$D$2:$G$13,4,0),DAY(H4784)),
DATE(YEAR(H4784)+1,MONTH(H4784),DAY(H4784)))))-H4784))+H4784)</f>
        <v/>
      </c>
      <c r="J4784" s="9" t="str">
        <f t="shared" si="466"/>
        <v/>
      </c>
      <c r="K4784" s="11" t="str">
        <f t="shared" si="467"/>
        <v/>
      </c>
      <c r="L4784" s="11" t="str">
        <f t="shared" si="468"/>
        <v/>
      </c>
      <c r="M4784" s="11" t="str">
        <f>IF(A4784="","",VLOOKUP(E4784,index!$A$1:$B$6,2,0)*K4784*G4784)</f>
        <v/>
      </c>
      <c r="N4784" s="11" t="str">
        <f>IF(A4784="","",-PMT(G4784*VLOOKUP(E4784,index!$A$1:$B$6,2,0),C4784,F4784,0,0))</f>
        <v/>
      </c>
      <c r="O4784" s="11" t="str">
        <f t="shared" si="469"/>
        <v/>
      </c>
      <c r="P4784" s="11" t="str">
        <f t="shared" si="464"/>
        <v/>
      </c>
    </row>
    <row r="4785" spans="1:16" x14ac:dyDescent="0.25">
      <c r="A4785" s="9" t="str">
        <f>IF(A4784="","",IF(B4784&lt;C4784,A4784,IF(A4784=MAX('entry data'!$B$8:$B$507),"",A4784+1)))</f>
        <v/>
      </c>
      <c r="B4785" s="9" t="str">
        <f t="shared" si="465"/>
        <v/>
      </c>
      <c r="C4785" s="9" t="str">
        <f>IF(ISERROR(VLOOKUP(A4785,'entry data'!B:G,6,0)),"",VLOOKUP(A4785,'entry data'!B:G,6,0))</f>
        <v/>
      </c>
      <c r="D4785" s="9" t="str">
        <f>IF(ISERROR(VLOOKUP(A4785,'entry data'!B:C,2,0)),"",VLOOKUP(A4785,'entry data'!B:C,2,0))</f>
        <v/>
      </c>
      <c r="E4785" s="9" t="str">
        <f>IF(ISERROR(VLOOKUP(A4785,'entry data'!B:E,4,0)),"",VLOOKUP(A4785,'entry data'!B:E,4,0))</f>
        <v/>
      </c>
      <c r="F4785" s="11" t="str">
        <f>IF(A4785="","",IF(ISERROR(VLOOKUP(A4785,'entry data'!B:F,5,0)),"",VLOOKUP(A4785,'entry data'!B:F,5,0)))</f>
        <v/>
      </c>
      <c r="G4785" s="12" t="str">
        <f>IF(A4785="","",IF(ISERROR(VLOOKUP(A4785,'entry data'!B:I,8,0)),"",VLOOKUP(A4785,'entry data'!B:I,7,0)))</f>
        <v/>
      </c>
      <c r="H4785" s="13" t="str">
        <f>IF(A4785="","",IF(B4785=1,VLOOKUP(A4785,'entry data'!B:D,3,0),I4784))</f>
        <v/>
      </c>
      <c r="I4785" s="14" t="str">
        <f>IF(A4785="","",IF(E4785="weekly",7,IF(E4785="fortnightly",14,IF(E4785="monthly",DATE(IF(MONTH(H4785)=12,YEAR(H4785)+1,YEAR(H4785)),VLOOKUP(MONTH(H4785),index!$D$2:$G$13,2,0),DAY(H4785)),
IF(E4785="quarterly",DATE(IF(MONTH(H4785)&gt;=10,YEAR(H4785)+1,YEAR(H4785)),VLOOKUP(MONTH(H4785),index!$D$2:$G$13,3,0),DAY(H4785)),
IF(E4785="halfyearly",DATE(IF(MONTH(H4785)&gt;=7,YEAR(H4785)+1,YEAR(H4785)),VLOOKUP(MONTH(H4785),index!$D$2:$G$13,4,0),DAY(H4785)),
DATE(YEAR(H4785)+1,MONTH(H4785),DAY(H4785)))))-H4785))+H4785)</f>
        <v/>
      </c>
      <c r="J4785" s="9" t="str">
        <f t="shared" si="466"/>
        <v/>
      </c>
      <c r="K4785" s="11" t="str">
        <f t="shared" si="467"/>
        <v/>
      </c>
      <c r="L4785" s="11" t="str">
        <f t="shared" si="468"/>
        <v/>
      </c>
      <c r="M4785" s="11" t="str">
        <f>IF(A4785="","",VLOOKUP(E4785,index!$A$1:$B$6,2,0)*K4785*G4785)</f>
        <v/>
      </c>
      <c r="N4785" s="11" t="str">
        <f>IF(A4785="","",-PMT(G4785*VLOOKUP(E4785,index!$A$1:$B$6,2,0),C4785,F4785,0,0))</f>
        <v/>
      </c>
      <c r="O4785" s="11" t="str">
        <f t="shared" si="469"/>
        <v/>
      </c>
      <c r="P4785" s="11" t="str">
        <f t="shared" si="464"/>
        <v/>
      </c>
    </row>
    <row r="4786" spans="1:16" x14ac:dyDescent="0.25">
      <c r="A4786" s="9" t="str">
        <f>IF(A4785="","",IF(B4785&lt;C4785,A4785,IF(A4785=MAX('entry data'!$B$8:$B$507),"",A4785+1)))</f>
        <v/>
      </c>
      <c r="B4786" s="9" t="str">
        <f t="shared" si="465"/>
        <v/>
      </c>
      <c r="C4786" s="9" t="str">
        <f>IF(ISERROR(VLOOKUP(A4786,'entry data'!B:G,6,0)),"",VLOOKUP(A4786,'entry data'!B:G,6,0))</f>
        <v/>
      </c>
      <c r="D4786" s="9" t="str">
        <f>IF(ISERROR(VLOOKUP(A4786,'entry data'!B:C,2,0)),"",VLOOKUP(A4786,'entry data'!B:C,2,0))</f>
        <v/>
      </c>
      <c r="E4786" s="9" t="str">
        <f>IF(ISERROR(VLOOKUP(A4786,'entry data'!B:E,4,0)),"",VLOOKUP(A4786,'entry data'!B:E,4,0))</f>
        <v/>
      </c>
      <c r="F4786" s="11" t="str">
        <f>IF(A4786="","",IF(ISERROR(VLOOKUP(A4786,'entry data'!B:F,5,0)),"",VLOOKUP(A4786,'entry data'!B:F,5,0)))</f>
        <v/>
      </c>
      <c r="G4786" s="12" t="str">
        <f>IF(A4786="","",IF(ISERROR(VLOOKUP(A4786,'entry data'!B:I,8,0)),"",VLOOKUP(A4786,'entry data'!B:I,7,0)))</f>
        <v/>
      </c>
      <c r="H4786" s="13" t="str">
        <f>IF(A4786="","",IF(B4786=1,VLOOKUP(A4786,'entry data'!B:D,3,0),I4785))</f>
        <v/>
      </c>
      <c r="I4786" s="14" t="str">
        <f>IF(A4786="","",IF(E4786="weekly",7,IF(E4786="fortnightly",14,IF(E4786="monthly",DATE(IF(MONTH(H4786)=12,YEAR(H4786)+1,YEAR(H4786)),VLOOKUP(MONTH(H4786),index!$D$2:$G$13,2,0),DAY(H4786)),
IF(E4786="quarterly",DATE(IF(MONTH(H4786)&gt;=10,YEAR(H4786)+1,YEAR(H4786)),VLOOKUP(MONTH(H4786),index!$D$2:$G$13,3,0),DAY(H4786)),
IF(E4786="halfyearly",DATE(IF(MONTH(H4786)&gt;=7,YEAR(H4786)+1,YEAR(H4786)),VLOOKUP(MONTH(H4786),index!$D$2:$G$13,4,0),DAY(H4786)),
DATE(YEAR(H4786)+1,MONTH(H4786),DAY(H4786)))))-H4786))+H4786)</f>
        <v/>
      </c>
      <c r="J4786" s="9" t="str">
        <f t="shared" si="466"/>
        <v/>
      </c>
      <c r="K4786" s="11" t="str">
        <f t="shared" si="467"/>
        <v/>
      </c>
      <c r="L4786" s="11" t="str">
        <f t="shared" si="468"/>
        <v/>
      </c>
      <c r="M4786" s="11" t="str">
        <f>IF(A4786="","",VLOOKUP(E4786,index!$A$1:$B$6,2,0)*K4786*G4786)</f>
        <v/>
      </c>
      <c r="N4786" s="11" t="str">
        <f>IF(A4786="","",-PMT(G4786*VLOOKUP(E4786,index!$A$1:$B$6,2,0),C4786,F4786,0,0))</f>
        <v/>
      </c>
      <c r="O4786" s="11" t="str">
        <f t="shared" si="469"/>
        <v/>
      </c>
      <c r="P4786" s="11" t="str">
        <f t="shared" si="464"/>
        <v/>
      </c>
    </row>
    <row r="4787" spans="1:16" x14ac:dyDescent="0.25">
      <c r="A4787" s="9" t="str">
        <f>IF(A4786="","",IF(B4786&lt;C4786,A4786,IF(A4786=MAX('entry data'!$B$8:$B$507),"",A4786+1)))</f>
        <v/>
      </c>
      <c r="B4787" s="9" t="str">
        <f t="shared" si="465"/>
        <v/>
      </c>
      <c r="C4787" s="9" t="str">
        <f>IF(ISERROR(VLOOKUP(A4787,'entry data'!B:G,6,0)),"",VLOOKUP(A4787,'entry data'!B:G,6,0))</f>
        <v/>
      </c>
      <c r="D4787" s="9" t="str">
        <f>IF(ISERROR(VLOOKUP(A4787,'entry data'!B:C,2,0)),"",VLOOKUP(A4787,'entry data'!B:C,2,0))</f>
        <v/>
      </c>
      <c r="E4787" s="9" t="str">
        <f>IF(ISERROR(VLOOKUP(A4787,'entry data'!B:E,4,0)),"",VLOOKUP(A4787,'entry data'!B:E,4,0))</f>
        <v/>
      </c>
      <c r="F4787" s="11" t="str">
        <f>IF(A4787="","",IF(ISERROR(VLOOKUP(A4787,'entry data'!B:F,5,0)),"",VLOOKUP(A4787,'entry data'!B:F,5,0)))</f>
        <v/>
      </c>
      <c r="G4787" s="12" t="str">
        <f>IF(A4787="","",IF(ISERROR(VLOOKUP(A4787,'entry data'!B:I,8,0)),"",VLOOKUP(A4787,'entry data'!B:I,7,0)))</f>
        <v/>
      </c>
      <c r="H4787" s="13" t="str">
        <f>IF(A4787="","",IF(B4787=1,VLOOKUP(A4787,'entry data'!B:D,3,0),I4786))</f>
        <v/>
      </c>
      <c r="I4787" s="14" t="str">
        <f>IF(A4787="","",IF(E4787="weekly",7,IF(E4787="fortnightly",14,IF(E4787="monthly",DATE(IF(MONTH(H4787)=12,YEAR(H4787)+1,YEAR(H4787)),VLOOKUP(MONTH(H4787),index!$D$2:$G$13,2,0),DAY(H4787)),
IF(E4787="quarterly",DATE(IF(MONTH(H4787)&gt;=10,YEAR(H4787)+1,YEAR(H4787)),VLOOKUP(MONTH(H4787),index!$D$2:$G$13,3,0),DAY(H4787)),
IF(E4787="halfyearly",DATE(IF(MONTH(H4787)&gt;=7,YEAR(H4787)+1,YEAR(H4787)),VLOOKUP(MONTH(H4787),index!$D$2:$G$13,4,0),DAY(H4787)),
DATE(YEAR(H4787)+1,MONTH(H4787),DAY(H4787)))))-H4787))+H4787)</f>
        <v/>
      </c>
      <c r="J4787" s="9" t="str">
        <f t="shared" si="466"/>
        <v/>
      </c>
      <c r="K4787" s="11" t="str">
        <f t="shared" si="467"/>
        <v/>
      </c>
      <c r="L4787" s="11" t="str">
        <f t="shared" si="468"/>
        <v/>
      </c>
      <c r="M4787" s="11" t="str">
        <f>IF(A4787="","",VLOOKUP(E4787,index!$A$1:$B$6,2,0)*K4787*G4787)</f>
        <v/>
      </c>
      <c r="N4787" s="11" t="str">
        <f>IF(A4787="","",-PMT(G4787*VLOOKUP(E4787,index!$A$1:$B$6,2,0),C4787,F4787,0,0))</f>
        <v/>
      </c>
      <c r="O4787" s="11" t="str">
        <f t="shared" si="469"/>
        <v/>
      </c>
      <c r="P4787" s="11" t="str">
        <f t="shared" si="464"/>
        <v/>
      </c>
    </row>
    <row r="4788" spans="1:16" x14ac:dyDescent="0.25">
      <c r="A4788" s="9" t="str">
        <f>IF(A4787="","",IF(B4787&lt;C4787,A4787,IF(A4787=MAX('entry data'!$B$8:$B$507),"",A4787+1)))</f>
        <v/>
      </c>
      <c r="B4788" s="9" t="str">
        <f t="shared" si="465"/>
        <v/>
      </c>
      <c r="C4788" s="9" t="str">
        <f>IF(ISERROR(VLOOKUP(A4788,'entry data'!B:G,6,0)),"",VLOOKUP(A4788,'entry data'!B:G,6,0))</f>
        <v/>
      </c>
      <c r="D4788" s="9" t="str">
        <f>IF(ISERROR(VLOOKUP(A4788,'entry data'!B:C,2,0)),"",VLOOKUP(A4788,'entry data'!B:C,2,0))</f>
        <v/>
      </c>
      <c r="E4788" s="9" t="str">
        <f>IF(ISERROR(VLOOKUP(A4788,'entry data'!B:E,4,0)),"",VLOOKUP(A4788,'entry data'!B:E,4,0))</f>
        <v/>
      </c>
      <c r="F4788" s="11" t="str">
        <f>IF(A4788="","",IF(ISERROR(VLOOKUP(A4788,'entry data'!B:F,5,0)),"",VLOOKUP(A4788,'entry data'!B:F,5,0)))</f>
        <v/>
      </c>
      <c r="G4788" s="12" t="str">
        <f>IF(A4788="","",IF(ISERROR(VLOOKUP(A4788,'entry data'!B:I,8,0)),"",VLOOKUP(A4788,'entry data'!B:I,7,0)))</f>
        <v/>
      </c>
      <c r="H4788" s="13" t="str">
        <f>IF(A4788="","",IF(B4788=1,VLOOKUP(A4788,'entry data'!B:D,3,0),I4787))</f>
        <v/>
      </c>
      <c r="I4788" s="14" t="str">
        <f>IF(A4788="","",IF(E4788="weekly",7,IF(E4788="fortnightly",14,IF(E4788="monthly",DATE(IF(MONTH(H4788)=12,YEAR(H4788)+1,YEAR(H4788)),VLOOKUP(MONTH(H4788),index!$D$2:$G$13,2,0),DAY(H4788)),
IF(E4788="quarterly",DATE(IF(MONTH(H4788)&gt;=10,YEAR(H4788)+1,YEAR(H4788)),VLOOKUP(MONTH(H4788),index!$D$2:$G$13,3,0),DAY(H4788)),
IF(E4788="halfyearly",DATE(IF(MONTH(H4788)&gt;=7,YEAR(H4788)+1,YEAR(H4788)),VLOOKUP(MONTH(H4788),index!$D$2:$G$13,4,0),DAY(H4788)),
DATE(YEAR(H4788)+1,MONTH(H4788),DAY(H4788)))))-H4788))+H4788)</f>
        <v/>
      </c>
      <c r="J4788" s="9" t="str">
        <f t="shared" si="466"/>
        <v/>
      </c>
      <c r="K4788" s="11" t="str">
        <f t="shared" si="467"/>
        <v/>
      </c>
      <c r="L4788" s="11" t="str">
        <f t="shared" si="468"/>
        <v/>
      </c>
      <c r="M4788" s="11" t="str">
        <f>IF(A4788="","",VLOOKUP(E4788,index!$A$1:$B$6,2,0)*K4788*G4788)</f>
        <v/>
      </c>
      <c r="N4788" s="11" t="str">
        <f>IF(A4788="","",-PMT(G4788*VLOOKUP(E4788,index!$A$1:$B$6,2,0),C4788,F4788,0,0))</f>
        <v/>
      </c>
      <c r="O4788" s="11" t="str">
        <f t="shared" si="469"/>
        <v/>
      </c>
      <c r="P4788" s="11" t="str">
        <f t="shared" si="464"/>
        <v/>
      </c>
    </row>
    <row r="4789" spans="1:16" x14ac:dyDescent="0.25">
      <c r="A4789" s="9" t="str">
        <f>IF(A4788="","",IF(B4788&lt;C4788,A4788,IF(A4788=MAX('entry data'!$B$8:$B$507),"",A4788+1)))</f>
        <v/>
      </c>
      <c r="B4789" s="9" t="str">
        <f t="shared" si="465"/>
        <v/>
      </c>
      <c r="C4789" s="9" t="str">
        <f>IF(ISERROR(VLOOKUP(A4789,'entry data'!B:G,6,0)),"",VLOOKUP(A4789,'entry data'!B:G,6,0))</f>
        <v/>
      </c>
      <c r="D4789" s="9" t="str">
        <f>IF(ISERROR(VLOOKUP(A4789,'entry data'!B:C,2,0)),"",VLOOKUP(A4789,'entry data'!B:C,2,0))</f>
        <v/>
      </c>
      <c r="E4789" s="9" t="str">
        <f>IF(ISERROR(VLOOKUP(A4789,'entry data'!B:E,4,0)),"",VLOOKUP(A4789,'entry data'!B:E,4,0))</f>
        <v/>
      </c>
      <c r="F4789" s="11" t="str">
        <f>IF(A4789="","",IF(ISERROR(VLOOKUP(A4789,'entry data'!B:F,5,0)),"",VLOOKUP(A4789,'entry data'!B:F,5,0)))</f>
        <v/>
      </c>
      <c r="G4789" s="12" t="str">
        <f>IF(A4789="","",IF(ISERROR(VLOOKUP(A4789,'entry data'!B:I,8,0)),"",VLOOKUP(A4789,'entry data'!B:I,7,0)))</f>
        <v/>
      </c>
      <c r="H4789" s="13" t="str">
        <f>IF(A4789="","",IF(B4789=1,VLOOKUP(A4789,'entry data'!B:D,3,0),I4788))</f>
        <v/>
      </c>
      <c r="I4789" s="14" t="str">
        <f>IF(A4789="","",IF(E4789="weekly",7,IF(E4789="fortnightly",14,IF(E4789="monthly",DATE(IF(MONTH(H4789)=12,YEAR(H4789)+1,YEAR(H4789)),VLOOKUP(MONTH(H4789),index!$D$2:$G$13,2,0),DAY(H4789)),
IF(E4789="quarterly",DATE(IF(MONTH(H4789)&gt;=10,YEAR(H4789)+1,YEAR(H4789)),VLOOKUP(MONTH(H4789),index!$D$2:$G$13,3,0),DAY(H4789)),
IF(E4789="halfyearly",DATE(IF(MONTH(H4789)&gt;=7,YEAR(H4789)+1,YEAR(H4789)),VLOOKUP(MONTH(H4789),index!$D$2:$G$13,4,0),DAY(H4789)),
DATE(YEAR(H4789)+1,MONTH(H4789),DAY(H4789)))))-H4789))+H4789)</f>
        <v/>
      </c>
      <c r="J4789" s="9" t="str">
        <f t="shared" si="466"/>
        <v/>
      </c>
      <c r="K4789" s="11" t="str">
        <f t="shared" si="467"/>
        <v/>
      </c>
      <c r="L4789" s="11" t="str">
        <f t="shared" si="468"/>
        <v/>
      </c>
      <c r="M4789" s="11" t="str">
        <f>IF(A4789="","",VLOOKUP(E4789,index!$A$1:$B$6,2,0)*K4789*G4789)</f>
        <v/>
      </c>
      <c r="N4789" s="11" t="str">
        <f>IF(A4789="","",-PMT(G4789*VLOOKUP(E4789,index!$A$1:$B$6,2,0),C4789,F4789,0,0))</f>
        <v/>
      </c>
      <c r="O4789" s="11" t="str">
        <f t="shared" si="469"/>
        <v/>
      </c>
      <c r="P4789" s="11" t="str">
        <f t="shared" si="464"/>
        <v/>
      </c>
    </row>
    <row r="4790" spans="1:16" x14ac:dyDescent="0.25">
      <c r="A4790" s="9" t="str">
        <f>IF(A4789="","",IF(B4789&lt;C4789,A4789,IF(A4789=MAX('entry data'!$B$8:$B$507),"",A4789+1)))</f>
        <v/>
      </c>
      <c r="B4790" s="9" t="str">
        <f t="shared" si="465"/>
        <v/>
      </c>
      <c r="C4790" s="9" t="str">
        <f>IF(ISERROR(VLOOKUP(A4790,'entry data'!B:G,6,0)),"",VLOOKUP(A4790,'entry data'!B:G,6,0))</f>
        <v/>
      </c>
      <c r="D4790" s="9" t="str">
        <f>IF(ISERROR(VLOOKUP(A4790,'entry data'!B:C,2,0)),"",VLOOKUP(A4790,'entry data'!B:C,2,0))</f>
        <v/>
      </c>
      <c r="E4790" s="9" t="str">
        <f>IF(ISERROR(VLOOKUP(A4790,'entry data'!B:E,4,0)),"",VLOOKUP(A4790,'entry data'!B:E,4,0))</f>
        <v/>
      </c>
      <c r="F4790" s="11" t="str">
        <f>IF(A4790="","",IF(ISERROR(VLOOKUP(A4790,'entry data'!B:F,5,0)),"",VLOOKUP(A4790,'entry data'!B:F,5,0)))</f>
        <v/>
      </c>
      <c r="G4790" s="12" t="str">
        <f>IF(A4790="","",IF(ISERROR(VLOOKUP(A4790,'entry data'!B:I,8,0)),"",VLOOKUP(A4790,'entry data'!B:I,7,0)))</f>
        <v/>
      </c>
      <c r="H4790" s="13" t="str">
        <f>IF(A4790="","",IF(B4790=1,VLOOKUP(A4790,'entry data'!B:D,3,0),I4789))</f>
        <v/>
      </c>
      <c r="I4790" s="14" t="str">
        <f>IF(A4790="","",IF(E4790="weekly",7,IF(E4790="fortnightly",14,IF(E4790="monthly",DATE(IF(MONTH(H4790)=12,YEAR(H4790)+1,YEAR(H4790)),VLOOKUP(MONTH(H4790),index!$D$2:$G$13,2,0),DAY(H4790)),
IF(E4790="quarterly",DATE(IF(MONTH(H4790)&gt;=10,YEAR(H4790)+1,YEAR(H4790)),VLOOKUP(MONTH(H4790),index!$D$2:$G$13,3,0),DAY(H4790)),
IF(E4790="halfyearly",DATE(IF(MONTH(H4790)&gt;=7,YEAR(H4790)+1,YEAR(H4790)),VLOOKUP(MONTH(H4790),index!$D$2:$G$13,4,0),DAY(H4790)),
DATE(YEAR(H4790)+1,MONTH(H4790),DAY(H4790)))))-H4790))+H4790)</f>
        <v/>
      </c>
      <c r="J4790" s="9" t="str">
        <f t="shared" si="466"/>
        <v/>
      </c>
      <c r="K4790" s="11" t="str">
        <f t="shared" si="467"/>
        <v/>
      </c>
      <c r="L4790" s="11" t="str">
        <f t="shared" si="468"/>
        <v/>
      </c>
      <c r="M4790" s="11" t="str">
        <f>IF(A4790="","",VLOOKUP(E4790,index!$A$1:$B$6,2,0)*K4790*G4790)</f>
        <v/>
      </c>
      <c r="N4790" s="11" t="str">
        <f>IF(A4790="","",-PMT(G4790*VLOOKUP(E4790,index!$A$1:$B$6,2,0),C4790,F4790,0,0))</f>
        <v/>
      </c>
      <c r="O4790" s="11" t="str">
        <f t="shared" si="469"/>
        <v/>
      </c>
      <c r="P4790" s="11" t="str">
        <f t="shared" si="464"/>
        <v/>
      </c>
    </row>
    <row r="4791" spans="1:16" x14ac:dyDescent="0.25">
      <c r="A4791" s="9" t="str">
        <f>IF(A4790="","",IF(B4790&lt;C4790,A4790,IF(A4790=MAX('entry data'!$B$8:$B$507),"",A4790+1)))</f>
        <v/>
      </c>
      <c r="B4791" s="9" t="str">
        <f t="shared" si="465"/>
        <v/>
      </c>
      <c r="C4791" s="9" t="str">
        <f>IF(ISERROR(VLOOKUP(A4791,'entry data'!B:G,6,0)),"",VLOOKUP(A4791,'entry data'!B:G,6,0))</f>
        <v/>
      </c>
      <c r="D4791" s="9" t="str">
        <f>IF(ISERROR(VLOOKUP(A4791,'entry data'!B:C,2,0)),"",VLOOKUP(A4791,'entry data'!B:C,2,0))</f>
        <v/>
      </c>
      <c r="E4791" s="9" t="str">
        <f>IF(ISERROR(VLOOKUP(A4791,'entry data'!B:E,4,0)),"",VLOOKUP(A4791,'entry data'!B:E,4,0))</f>
        <v/>
      </c>
      <c r="F4791" s="11" t="str">
        <f>IF(A4791="","",IF(ISERROR(VLOOKUP(A4791,'entry data'!B:F,5,0)),"",VLOOKUP(A4791,'entry data'!B:F,5,0)))</f>
        <v/>
      </c>
      <c r="G4791" s="12" t="str">
        <f>IF(A4791="","",IF(ISERROR(VLOOKUP(A4791,'entry data'!B:I,8,0)),"",VLOOKUP(A4791,'entry data'!B:I,7,0)))</f>
        <v/>
      </c>
      <c r="H4791" s="13" t="str">
        <f>IF(A4791="","",IF(B4791=1,VLOOKUP(A4791,'entry data'!B:D,3,0),I4790))</f>
        <v/>
      </c>
      <c r="I4791" s="14" t="str">
        <f>IF(A4791="","",IF(E4791="weekly",7,IF(E4791="fortnightly",14,IF(E4791="monthly",DATE(IF(MONTH(H4791)=12,YEAR(H4791)+1,YEAR(H4791)),VLOOKUP(MONTH(H4791),index!$D$2:$G$13,2,0),DAY(H4791)),
IF(E4791="quarterly",DATE(IF(MONTH(H4791)&gt;=10,YEAR(H4791)+1,YEAR(H4791)),VLOOKUP(MONTH(H4791),index!$D$2:$G$13,3,0),DAY(H4791)),
IF(E4791="halfyearly",DATE(IF(MONTH(H4791)&gt;=7,YEAR(H4791)+1,YEAR(H4791)),VLOOKUP(MONTH(H4791),index!$D$2:$G$13,4,0),DAY(H4791)),
DATE(YEAR(H4791)+1,MONTH(H4791),DAY(H4791)))))-H4791))+H4791)</f>
        <v/>
      </c>
      <c r="J4791" s="9" t="str">
        <f t="shared" si="466"/>
        <v/>
      </c>
      <c r="K4791" s="11" t="str">
        <f t="shared" si="467"/>
        <v/>
      </c>
      <c r="L4791" s="11" t="str">
        <f t="shared" si="468"/>
        <v/>
      </c>
      <c r="M4791" s="11" t="str">
        <f>IF(A4791="","",VLOOKUP(E4791,index!$A$1:$B$6,2,0)*K4791*G4791)</f>
        <v/>
      </c>
      <c r="N4791" s="11" t="str">
        <f>IF(A4791="","",-PMT(G4791*VLOOKUP(E4791,index!$A$1:$B$6,2,0),C4791,F4791,0,0))</f>
        <v/>
      </c>
      <c r="O4791" s="11" t="str">
        <f t="shared" si="469"/>
        <v/>
      </c>
      <c r="P4791" s="11" t="str">
        <f t="shared" si="464"/>
        <v/>
      </c>
    </row>
    <row r="4792" spans="1:16" x14ac:dyDescent="0.25">
      <c r="A4792" s="9" t="str">
        <f>IF(A4791="","",IF(B4791&lt;C4791,A4791,IF(A4791=MAX('entry data'!$B$8:$B$507),"",A4791+1)))</f>
        <v/>
      </c>
      <c r="B4792" s="9" t="str">
        <f t="shared" si="465"/>
        <v/>
      </c>
      <c r="C4792" s="9" t="str">
        <f>IF(ISERROR(VLOOKUP(A4792,'entry data'!B:G,6,0)),"",VLOOKUP(A4792,'entry data'!B:G,6,0))</f>
        <v/>
      </c>
      <c r="D4792" s="9" t="str">
        <f>IF(ISERROR(VLOOKUP(A4792,'entry data'!B:C,2,0)),"",VLOOKUP(A4792,'entry data'!B:C,2,0))</f>
        <v/>
      </c>
      <c r="E4792" s="9" t="str">
        <f>IF(ISERROR(VLOOKUP(A4792,'entry data'!B:E,4,0)),"",VLOOKUP(A4792,'entry data'!B:E,4,0))</f>
        <v/>
      </c>
      <c r="F4792" s="11" t="str">
        <f>IF(A4792="","",IF(ISERROR(VLOOKUP(A4792,'entry data'!B:F,5,0)),"",VLOOKUP(A4792,'entry data'!B:F,5,0)))</f>
        <v/>
      </c>
      <c r="G4792" s="12" t="str">
        <f>IF(A4792="","",IF(ISERROR(VLOOKUP(A4792,'entry data'!B:I,8,0)),"",VLOOKUP(A4792,'entry data'!B:I,7,0)))</f>
        <v/>
      </c>
      <c r="H4792" s="13" t="str">
        <f>IF(A4792="","",IF(B4792=1,VLOOKUP(A4792,'entry data'!B:D,3,0),I4791))</f>
        <v/>
      </c>
      <c r="I4792" s="14" t="str">
        <f>IF(A4792="","",IF(E4792="weekly",7,IF(E4792="fortnightly",14,IF(E4792="monthly",DATE(IF(MONTH(H4792)=12,YEAR(H4792)+1,YEAR(H4792)),VLOOKUP(MONTH(H4792),index!$D$2:$G$13,2,0),DAY(H4792)),
IF(E4792="quarterly",DATE(IF(MONTH(H4792)&gt;=10,YEAR(H4792)+1,YEAR(H4792)),VLOOKUP(MONTH(H4792),index!$D$2:$G$13,3,0),DAY(H4792)),
IF(E4792="halfyearly",DATE(IF(MONTH(H4792)&gt;=7,YEAR(H4792)+1,YEAR(H4792)),VLOOKUP(MONTH(H4792),index!$D$2:$G$13,4,0),DAY(H4792)),
DATE(YEAR(H4792)+1,MONTH(H4792),DAY(H4792)))))-H4792))+H4792)</f>
        <v/>
      </c>
      <c r="J4792" s="9" t="str">
        <f t="shared" si="466"/>
        <v/>
      </c>
      <c r="K4792" s="11" t="str">
        <f t="shared" si="467"/>
        <v/>
      </c>
      <c r="L4792" s="11" t="str">
        <f t="shared" si="468"/>
        <v/>
      </c>
      <c r="M4792" s="11" t="str">
        <f>IF(A4792="","",VLOOKUP(E4792,index!$A$1:$B$6,2,0)*K4792*G4792)</f>
        <v/>
      </c>
      <c r="N4792" s="11" t="str">
        <f>IF(A4792="","",-PMT(G4792*VLOOKUP(E4792,index!$A$1:$B$6,2,0),C4792,F4792,0,0))</f>
        <v/>
      </c>
      <c r="O4792" s="11" t="str">
        <f t="shared" si="469"/>
        <v/>
      </c>
      <c r="P4792" s="11" t="str">
        <f t="shared" si="464"/>
        <v/>
      </c>
    </row>
    <row r="4793" spans="1:16" x14ac:dyDescent="0.25">
      <c r="A4793" s="9" t="str">
        <f>IF(A4792="","",IF(B4792&lt;C4792,A4792,IF(A4792=MAX('entry data'!$B$8:$B$507),"",A4792+1)))</f>
        <v/>
      </c>
      <c r="B4793" s="9" t="str">
        <f t="shared" si="465"/>
        <v/>
      </c>
      <c r="C4793" s="9" t="str">
        <f>IF(ISERROR(VLOOKUP(A4793,'entry data'!B:G,6,0)),"",VLOOKUP(A4793,'entry data'!B:G,6,0))</f>
        <v/>
      </c>
      <c r="D4793" s="9" t="str">
        <f>IF(ISERROR(VLOOKUP(A4793,'entry data'!B:C,2,0)),"",VLOOKUP(A4793,'entry data'!B:C,2,0))</f>
        <v/>
      </c>
      <c r="E4793" s="9" t="str">
        <f>IF(ISERROR(VLOOKUP(A4793,'entry data'!B:E,4,0)),"",VLOOKUP(A4793,'entry data'!B:E,4,0))</f>
        <v/>
      </c>
      <c r="F4793" s="11" t="str">
        <f>IF(A4793="","",IF(ISERROR(VLOOKUP(A4793,'entry data'!B:F,5,0)),"",VLOOKUP(A4793,'entry data'!B:F,5,0)))</f>
        <v/>
      </c>
      <c r="G4793" s="12" t="str">
        <f>IF(A4793="","",IF(ISERROR(VLOOKUP(A4793,'entry data'!B:I,8,0)),"",VLOOKUP(A4793,'entry data'!B:I,7,0)))</f>
        <v/>
      </c>
      <c r="H4793" s="13" t="str">
        <f>IF(A4793="","",IF(B4793=1,VLOOKUP(A4793,'entry data'!B:D,3,0),I4792))</f>
        <v/>
      </c>
      <c r="I4793" s="14" t="str">
        <f>IF(A4793="","",IF(E4793="weekly",7,IF(E4793="fortnightly",14,IF(E4793="monthly",DATE(IF(MONTH(H4793)=12,YEAR(H4793)+1,YEAR(H4793)),VLOOKUP(MONTH(H4793),index!$D$2:$G$13,2,0),DAY(H4793)),
IF(E4793="quarterly",DATE(IF(MONTH(H4793)&gt;=10,YEAR(H4793)+1,YEAR(H4793)),VLOOKUP(MONTH(H4793),index!$D$2:$G$13,3,0),DAY(H4793)),
IF(E4793="halfyearly",DATE(IF(MONTH(H4793)&gt;=7,YEAR(H4793)+1,YEAR(H4793)),VLOOKUP(MONTH(H4793),index!$D$2:$G$13,4,0),DAY(H4793)),
DATE(YEAR(H4793)+1,MONTH(H4793),DAY(H4793)))))-H4793))+H4793)</f>
        <v/>
      </c>
      <c r="J4793" s="9" t="str">
        <f t="shared" si="466"/>
        <v/>
      </c>
      <c r="K4793" s="11" t="str">
        <f t="shared" si="467"/>
        <v/>
      </c>
      <c r="L4793" s="11" t="str">
        <f t="shared" si="468"/>
        <v/>
      </c>
      <c r="M4793" s="11" t="str">
        <f>IF(A4793="","",VLOOKUP(E4793,index!$A$1:$B$6,2,0)*K4793*G4793)</f>
        <v/>
      </c>
      <c r="N4793" s="11" t="str">
        <f>IF(A4793="","",-PMT(G4793*VLOOKUP(E4793,index!$A$1:$B$6,2,0),C4793,F4793,0,0))</f>
        <v/>
      </c>
      <c r="O4793" s="11" t="str">
        <f t="shared" si="469"/>
        <v/>
      </c>
      <c r="P4793" s="11" t="str">
        <f t="shared" si="464"/>
        <v/>
      </c>
    </row>
    <row r="4794" spans="1:16" x14ac:dyDescent="0.25">
      <c r="A4794" s="9" t="str">
        <f>IF(A4793="","",IF(B4793&lt;C4793,A4793,IF(A4793=MAX('entry data'!$B$8:$B$507),"",A4793+1)))</f>
        <v/>
      </c>
      <c r="B4794" s="9" t="str">
        <f t="shared" si="465"/>
        <v/>
      </c>
      <c r="C4794" s="9" t="str">
        <f>IF(ISERROR(VLOOKUP(A4794,'entry data'!B:G,6,0)),"",VLOOKUP(A4794,'entry data'!B:G,6,0))</f>
        <v/>
      </c>
      <c r="D4794" s="9" t="str">
        <f>IF(ISERROR(VLOOKUP(A4794,'entry data'!B:C,2,0)),"",VLOOKUP(A4794,'entry data'!B:C,2,0))</f>
        <v/>
      </c>
      <c r="E4794" s="9" t="str">
        <f>IF(ISERROR(VLOOKUP(A4794,'entry data'!B:E,4,0)),"",VLOOKUP(A4794,'entry data'!B:E,4,0))</f>
        <v/>
      </c>
      <c r="F4794" s="11" t="str">
        <f>IF(A4794="","",IF(ISERROR(VLOOKUP(A4794,'entry data'!B:F,5,0)),"",VLOOKUP(A4794,'entry data'!B:F,5,0)))</f>
        <v/>
      </c>
      <c r="G4794" s="12" t="str">
        <f>IF(A4794="","",IF(ISERROR(VLOOKUP(A4794,'entry data'!B:I,8,0)),"",VLOOKUP(A4794,'entry data'!B:I,7,0)))</f>
        <v/>
      </c>
      <c r="H4794" s="13" t="str">
        <f>IF(A4794="","",IF(B4794=1,VLOOKUP(A4794,'entry data'!B:D,3,0),I4793))</f>
        <v/>
      </c>
      <c r="I4794" s="14" t="str">
        <f>IF(A4794="","",IF(E4794="weekly",7,IF(E4794="fortnightly",14,IF(E4794="monthly",DATE(IF(MONTH(H4794)=12,YEAR(H4794)+1,YEAR(H4794)),VLOOKUP(MONTH(H4794),index!$D$2:$G$13,2,0),DAY(H4794)),
IF(E4794="quarterly",DATE(IF(MONTH(H4794)&gt;=10,YEAR(H4794)+1,YEAR(H4794)),VLOOKUP(MONTH(H4794),index!$D$2:$G$13,3,0),DAY(H4794)),
IF(E4794="halfyearly",DATE(IF(MONTH(H4794)&gt;=7,YEAR(H4794)+1,YEAR(H4794)),VLOOKUP(MONTH(H4794),index!$D$2:$G$13,4,0),DAY(H4794)),
DATE(YEAR(H4794)+1,MONTH(H4794),DAY(H4794)))))-H4794))+H4794)</f>
        <v/>
      </c>
      <c r="J4794" s="9" t="str">
        <f t="shared" si="466"/>
        <v/>
      </c>
      <c r="K4794" s="11" t="str">
        <f t="shared" si="467"/>
        <v/>
      </c>
      <c r="L4794" s="11" t="str">
        <f t="shared" si="468"/>
        <v/>
      </c>
      <c r="M4794" s="11" t="str">
        <f>IF(A4794="","",VLOOKUP(E4794,index!$A$1:$B$6,2,0)*K4794*G4794)</f>
        <v/>
      </c>
      <c r="N4794" s="11" t="str">
        <f>IF(A4794="","",-PMT(G4794*VLOOKUP(E4794,index!$A$1:$B$6,2,0),C4794,F4794,0,0))</f>
        <v/>
      </c>
      <c r="O4794" s="11" t="str">
        <f t="shared" si="469"/>
        <v/>
      </c>
      <c r="P4794" s="11" t="str">
        <f t="shared" si="464"/>
        <v/>
      </c>
    </row>
    <row r="4795" spans="1:16" x14ac:dyDescent="0.25">
      <c r="A4795" s="9" t="str">
        <f>IF(A4794="","",IF(B4794&lt;C4794,A4794,IF(A4794=MAX('entry data'!$B$8:$B$507),"",A4794+1)))</f>
        <v/>
      </c>
      <c r="B4795" s="9" t="str">
        <f t="shared" si="465"/>
        <v/>
      </c>
      <c r="C4795" s="9" t="str">
        <f>IF(ISERROR(VLOOKUP(A4795,'entry data'!B:G,6,0)),"",VLOOKUP(A4795,'entry data'!B:G,6,0))</f>
        <v/>
      </c>
      <c r="D4795" s="9" t="str">
        <f>IF(ISERROR(VLOOKUP(A4795,'entry data'!B:C,2,0)),"",VLOOKUP(A4795,'entry data'!B:C,2,0))</f>
        <v/>
      </c>
      <c r="E4795" s="9" t="str">
        <f>IF(ISERROR(VLOOKUP(A4795,'entry data'!B:E,4,0)),"",VLOOKUP(A4795,'entry data'!B:E,4,0))</f>
        <v/>
      </c>
      <c r="F4795" s="11" t="str">
        <f>IF(A4795="","",IF(ISERROR(VLOOKUP(A4795,'entry data'!B:F,5,0)),"",VLOOKUP(A4795,'entry data'!B:F,5,0)))</f>
        <v/>
      </c>
      <c r="G4795" s="12" t="str">
        <f>IF(A4795="","",IF(ISERROR(VLOOKUP(A4795,'entry data'!B:I,8,0)),"",VLOOKUP(A4795,'entry data'!B:I,7,0)))</f>
        <v/>
      </c>
      <c r="H4795" s="13" t="str">
        <f>IF(A4795="","",IF(B4795=1,VLOOKUP(A4795,'entry data'!B:D,3,0),I4794))</f>
        <v/>
      </c>
      <c r="I4795" s="14" t="str">
        <f>IF(A4795="","",IF(E4795="weekly",7,IF(E4795="fortnightly",14,IF(E4795="monthly",DATE(IF(MONTH(H4795)=12,YEAR(H4795)+1,YEAR(H4795)),VLOOKUP(MONTH(H4795),index!$D$2:$G$13,2,0),DAY(H4795)),
IF(E4795="quarterly",DATE(IF(MONTH(H4795)&gt;=10,YEAR(H4795)+1,YEAR(H4795)),VLOOKUP(MONTH(H4795),index!$D$2:$G$13,3,0),DAY(H4795)),
IF(E4795="halfyearly",DATE(IF(MONTH(H4795)&gt;=7,YEAR(H4795)+1,YEAR(H4795)),VLOOKUP(MONTH(H4795),index!$D$2:$G$13,4,0),DAY(H4795)),
DATE(YEAR(H4795)+1,MONTH(H4795),DAY(H4795)))))-H4795))+H4795)</f>
        <v/>
      </c>
      <c r="J4795" s="9" t="str">
        <f t="shared" si="466"/>
        <v/>
      </c>
      <c r="K4795" s="11" t="str">
        <f t="shared" si="467"/>
        <v/>
      </c>
      <c r="L4795" s="11" t="str">
        <f t="shared" si="468"/>
        <v/>
      </c>
      <c r="M4795" s="11" t="str">
        <f>IF(A4795="","",VLOOKUP(E4795,index!$A$1:$B$6,2,0)*K4795*G4795)</f>
        <v/>
      </c>
      <c r="N4795" s="11" t="str">
        <f>IF(A4795="","",-PMT(G4795*VLOOKUP(E4795,index!$A$1:$B$6,2,0),C4795,F4795,0,0))</f>
        <v/>
      </c>
      <c r="O4795" s="11" t="str">
        <f t="shared" si="469"/>
        <v/>
      </c>
      <c r="P4795" s="11" t="str">
        <f t="shared" si="464"/>
        <v/>
      </c>
    </row>
    <row r="4796" spans="1:16" x14ac:dyDescent="0.25">
      <c r="A4796" s="9" t="str">
        <f>IF(A4795="","",IF(B4795&lt;C4795,A4795,IF(A4795=MAX('entry data'!$B$8:$B$507),"",A4795+1)))</f>
        <v/>
      </c>
      <c r="B4796" s="9" t="str">
        <f t="shared" si="465"/>
        <v/>
      </c>
      <c r="C4796" s="9" t="str">
        <f>IF(ISERROR(VLOOKUP(A4796,'entry data'!B:G,6,0)),"",VLOOKUP(A4796,'entry data'!B:G,6,0))</f>
        <v/>
      </c>
      <c r="D4796" s="9" t="str">
        <f>IF(ISERROR(VLOOKUP(A4796,'entry data'!B:C,2,0)),"",VLOOKUP(A4796,'entry data'!B:C,2,0))</f>
        <v/>
      </c>
      <c r="E4796" s="9" t="str">
        <f>IF(ISERROR(VLOOKUP(A4796,'entry data'!B:E,4,0)),"",VLOOKUP(A4796,'entry data'!B:E,4,0))</f>
        <v/>
      </c>
      <c r="F4796" s="11" t="str">
        <f>IF(A4796="","",IF(ISERROR(VLOOKUP(A4796,'entry data'!B:F,5,0)),"",VLOOKUP(A4796,'entry data'!B:F,5,0)))</f>
        <v/>
      </c>
      <c r="G4796" s="12" t="str">
        <f>IF(A4796="","",IF(ISERROR(VLOOKUP(A4796,'entry data'!B:I,8,0)),"",VLOOKUP(A4796,'entry data'!B:I,7,0)))</f>
        <v/>
      </c>
      <c r="H4796" s="13" t="str">
        <f>IF(A4796="","",IF(B4796=1,VLOOKUP(A4796,'entry data'!B:D,3,0),I4795))</f>
        <v/>
      </c>
      <c r="I4796" s="14" t="str">
        <f>IF(A4796="","",IF(E4796="weekly",7,IF(E4796="fortnightly",14,IF(E4796="monthly",DATE(IF(MONTH(H4796)=12,YEAR(H4796)+1,YEAR(H4796)),VLOOKUP(MONTH(H4796),index!$D$2:$G$13,2,0),DAY(H4796)),
IF(E4796="quarterly",DATE(IF(MONTH(H4796)&gt;=10,YEAR(H4796)+1,YEAR(H4796)),VLOOKUP(MONTH(H4796),index!$D$2:$G$13,3,0),DAY(H4796)),
IF(E4796="halfyearly",DATE(IF(MONTH(H4796)&gt;=7,YEAR(H4796)+1,YEAR(H4796)),VLOOKUP(MONTH(H4796),index!$D$2:$G$13,4,0),DAY(H4796)),
DATE(YEAR(H4796)+1,MONTH(H4796),DAY(H4796)))))-H4796))+H4796)</f>
        <v/>
      </c>
      <c r="J4796" s="9" t="str">
        <f t="shared" si="466"/>
        <v/>
      </c>
      <c r="K4796" s="11" t="str">
        <f t="shared" si="467"/>
        <v/>
      </c>
      <c r="L4796" s="11" t="str">
        <f t="shared" si="468"/>
        <v/>
      </c>
      <c r="M4796" s="11" t="str">
        <f>IF(A4796="","",VLOOKUP(E4796,index!$A$1:$B$6,2,0)*K4796*G4796)</f>
        <v/>
      </c>
      <c r="N4796" s="11" t="str">
        <f>IF(A4796="","",-PMT(G4796*VLOOKUP(E4796,index!$A$1:$B$6,2,0),C4796,F4796,0,0))</f>
        <v/>
      </c>
      <c r="O4796" s="11" t="str">
        <f t="shared" si="469"/>
        <v/>
      </c>
      <c r="P4796" s="11" t="str">
        <f t="shared" si="464"/>
        <v/>
      </c>
    </row>
    <row r="4797" spans="1:16" x14ac:dyDescent="0.25">
      <c r="A4797" s="9" t="str">
        <f>IF(A4796="","",IF(B4796&lt;C4796,A4796,IF(A4796=MAX('entry data'!$B$8:$B$507),"",A4796+1)))</f>
        <v/>
      </c>
      <c r="B4797" s="9" t="str">
        <f t="shared" si="465"/>
        <v/>
      </c>
      <c r="C4797" s="9" t="str">
        <f>IF(ISERROR(VLOOKUP(A4797,'entry data'!B:G,6,0)),"",VLOOKUP(A4797,'entry data'!B:G,6,0))</f>
        <v/>
      </c>
      <c r="D4797" s="9" t="str">
        <f>IF(ISERROR(VLOOKUP(A4797,'entry data'!B:C,2,0)),"",VLOOKUP(A4797,'entry data'!B:C,2,0))</f>
        <v/>
      </c>
      <c r="E4797" s="9" t="str">
        <f>IF(ISERROR(VLOOKUP(A4797,'entry data'!B:E,4,0)),"",VLOOKUP(A4797,'entry data'!B:E,4,0))</f>
        <v/>
      </c>
      <c r="F4797" s="11" t="str">
        <f>IF(A4797="","",IF(ISERROR(VLOOKUP(A4797,'entry data'!B:F,5,0)),"",VLOOKUP(A4797,'entry data'!B:F,5,0)))</f>
        <v/>
      </c>
      <c r="G4797" s="12" t="str">
        <f>IF(A4797="","",IF(ISERROR(VLOOKUP(A4797,'entry data'!B:I,8,0)),"",VLOOKUP(A4797,'entry data'!B:I,7,0)))</f>
        <v/>
      </c>
      <c r="H4797" s="13" t="str">
        <f>IF(A4797="","",IF(B4797=1,VLOOKUP(A4797,'entry data'!B:D,3,0),I4796))</f>
        <v/>
      </c>
      <c r="I4797" s="14" t="str">
        <f>IF(A4797="","",IF(E4797="weekly",7,IF(E4797="fortnightly",14,IF(E4797="monthly",DATE(IF(MONTH(H4797)=12,YEAR(H4797)+1,YEAR(H4797)),VLOOKUP(MONTH(H4797),index!$D$2:$G$13,2,0),DAY(H4797)),
IF(E4797="quarterly",DATE(IF(MONTH(H4797)&gt;=10,YEAR(H4797)+1,YEAR(H4797)),VLOOKUP(MONTH(H4797),index!$D$2:$G$13,3,0),DAY(H4797)),
IF(E4797="halfyearly",DATE(IF(MONTH(H4797)&gt;=7,YEAR(H4797)+1,YEAR(H4797)),VLOOKUP(MONTH(H4797),index!$D$2:$G$13,4,0),DAY(H4797)),
DATE(YEAR(H4797)+1,MONTH(H4797),DAY(H4797)))))-H4797))+H4797)</f>
        <v/>
      </c>
      <c r="J4797" s="9" t="str">
        <f t="shared" si="466"/>
        <v/>
      </c>
      <c r="K4797" s="11" t="str">
        <f t="shared" si="467"/>
        <v/>
      </c>
      <c r="L4797" s="11" t="str">
        <f t="shared" si="468"/>
        <v/>
      </c>
      <c r="M4797" s="11" t="str">
        <f>IF(A4797="","",VLOOKUP(E4797,index!$A$1:$B$6,2,0)*K4797*G4797)</f>
        <v/>
      </c>
      <c r="N4797" s="11" t="str">
        <f>IF(A4797="","",-PMT(G4797*VLOOKUP(E4797,index!$A$1:$B$6,2,0),C4797,F4797,0,0))</f>
        <v/>
      </c>
      <c r="O4797" s="11" t="str">
        <f t="shared" si="469"/>
        <v/>
      </c>
      <c r="P4797" s="11" t="str">
        <f t="shared" si="464"/>
        <v/>
      </c>
    </row>
    <row r="4798" spans="1:16" x14ac:dyDescent="0.25">
      <c r="A4798" s="9" t="str">
        <f>IF(A4797="","",IF(B4797&lt;C4797,A4797,IF(A4797=MAX('entry data'!$B$8:$B$507),"",A4797+1)))</f>
        <v/>
      </c>
      <c r="B4798" s="9" t="str">
        <f t="shared" si="465"/>
        <v/>
      </c>
      <c r="C4798" s="9" t="str">
        <f>IF(ISERROR(VLOOKUP(A4798,'entry data'!B:G,6,0)),"",VLOOKUP(A4798,'entry data'!B:G,6,0))</f>
        <v/>
      </c>
      <c r="D4798" s="9" t="str">
        <f>IF(ISERROR(VLOOKUP(A4798,'entry data'!B:C,2,0)),"",VLOOKUP(A4798,'entry data'!B:C,2,0))</f>
        <v/>
      </c>
      <c r="E4798" s="9" t="str">
        <f>IF(ISERROR(VLOOKUP(A4798,'entry data'!B:E,4,0)),"",VLOOKUP(A4798,'entry data'!B:E,4,0))</f>
        <v/>
      </c>
      <c r="F4798" s="11" t="str">
        <f>IF(A4798="","",IF(ISERROR(VLOOKUP(A4798,'entry data'!B:F,5,0)),"",VLOOKUP(A4798,'entry data'!B:F,5,0)))</f>
        <v/>
      </c>
      <c r="G4798" s="12" t="str">
        <f>IF(A4798="","",IF(ISERROR(VLOOKUP(A4798,'entry data'!B:I,8,0)),"",VLOOKUP(A4798,'entry data'!B:I,7,0)))</f>
        <v/>
      </c>
      <c r="H4798" s="13" t="str">
        <f>IF(A4798="","",IF(B4798=1,VLOOKUP(A4798,'entry data'!B:D,3,0),I4797))</f>
        <v/>
      </c>
      <c r="I4798" s="14" t="str">
        <f>IF(A4798="","",IF(E4798="weekly",7,IF(E4798="fortnightly",14,IF(E4798="monthly",DATE(IF(MONTH(H4798)=12,YEAR(H4798)+1,YEAR(H4798)),VLOOKUP(MONTH(H4798),index!$D$2:$G$13,2,0),DAY(H4798)),
IF(E4798="quarterly",DATE(IF(MONTH(H4798)&gt;=10,YEAR(H4798)+1,YEAR(H4798)),VLOOKUP(MONTH(H4798),index!$D$2:$G$13,3,0),DAY(H4798)),
IF(E4798="halfyearly",DATE(IF(MONTH(H4798)&gt;=7,YEAR(H4798)+1,YEAR(H4798)),VLOOKUP(MONTH(H4798),index!$D$2:$G$13,4,0),DAY(H4798)),
DATE(YEAR(H4798)+1,MONTH(H4798),DAY(H4798)))))-H4798))+H4798)</f>
        <v/>
      </c>
      <c r="J4798" s="9" t="str">
        <f t="shared" si="466"/>
        <v/>
      </c>
      <c r="K4798" s="11" t="str">
        <f t="shared" si="467"/>
        <v/>
      </c>
      <c r="L4798" s="11" t="str">
        <f t="shared" si="468"/>
        <v/>
      </c>
      <c r="M4798" s="11" t="str">
        <f>IF(A4798="","",VLOOKUP(E4798,index!$A$1:$B$6,2,0)*K4798*G4798)</f>
        <v/>
      </c>
      <c r="N4798" s="11" t="str">
        <f>IF(A4798="","",-PMT(G4798*VLOOKUP(E4798,index!$A$1:$B$6,2,0),C4798,F4798,0,0))</f>
        <v/>
      </c>
      <c r="O4798" s="11" t="str">
        <f t="shared" si="469"/>
        <v/>
      </c>
      <c r="P4798" s="11" t="str">
        <f t="shared" si="464"/>
        <v/>
      </c>
    </row>
    <row r="4799" spans="1:16" x14ac:dyDescent="0.25">
      <c r="A4799" s="9" t="str">
        <f>IF(A4798="","",IF(B4798&lt;C4798,A4798,IF(A4798=MAX('entry data'!$B$8:$B$507),"",A4798+1)))</f>
        <v/>
      </c>
      <c r="B4799" s="9" t="str">
        <f t="shared" si="465"/>
        <v/>
      </c>
      <c r="C4799" s="9" t="str">
        <f>IF(ISERROR(VLOOKUP(A4799,'entry data'!B:G,6,0)),"",VLOOKUP(A4799,'entry data'!B:G,6,0))</f>
        <v/>
      </c>
      <c r="D4799" s="9" t="str">
        <f>IF(ISERROR(VLOOKUP(A4799,'entry data'!B:C,2,0)),"",VLOOKUP(A4799,'entry data'!B:C,2,0))</f>
        <v/>
      </c>
      <c r="E4799" s="9" t="str">
        <f>IF(ISERROR(VLOOKUP(A4799,'entry data'!B:E,4,0)),"",VLOOKUP(A4799,'entry data'!B:E,4,0))</f>
        <v/>
      </c>
      <c r="F4799" s="11" t="str">
        <f>IF(A4799="","",IF(ISERROR(VLOOKUP(A4799,'entry data'!B:F,5,0)),"",VLOOKUP(A4799,'entry data'!B:F,5,0)))</f>
        <v/>
      </c>
      <c r="G4799" s="12" t="str">
        <f>IF(A4799="","",IF(ISERROR(VLOOKUP(A4799,'entry data'!B:I,8,0)),"",VLOOKUP(A4799,'entry data'!B:I,7,0)))</f>
        <v/>
      </c>
      <c r="H4799" s="13" t="str">
        <f>IF(A4799="","",IF(B4799=1,VLOOKUP(A4799,'entry data'!B:D,3,0),I4798))</f>
        <v/>
      </c>
      <c r="I4799" s="14" t="str">
        <f>IF(A4799="","",IF(E4799="weekly",7,IF(E4799="fortnightly",14,IF(E4799="monthly",DATE(IF(MONTH(H4799)=12,YEAR(H4799)+1,YEAR(H4799)),VLOOKUP(MONTH(H4799),index!$D$2:$G$13,2,0),DAY(H4799)),
IF(E4799="quarterly",DATE(IF(MONTH(H4799)&gt;=10,YEAR(H4799)+1,YEAR(H4799)),VLOOKUP(MONTH(H4799),index!$D$2:$G$13,3,0),DAY(H4799)),
IF(E4799="halfyearly",DATE(IF(MONTH(H4799)&gt;=7,YEAR(H4799)+1,YEAR(H4799)),VLOOKUP(MONTH(H4799),index!$D$2:$G$13,4,0),DAY(H4799)),
DATE(YEAR(H4799)+1,MONTH(H4799),DAY(H4799)))))-H4799))+H4799)</f>
        <v/>
      </c>
      <c r="J4799" s="9" t="str">
        <f t="shared" si="466"/>
        <v/>
      </c>
      <c r="K4799" s="11" t="str">
        <f t="shared" si="467"/>
        <v/>
      </c>
      <c r="L4799" s="11" t="str">
        <f t="shared" si="468"/>
        <v/>
      </c>
      <c r="M4799" s="11" t="str">
        <f>IF(A4799="","",VLOOKUP(E4799,index!$A$1:$B$6,2,0)*K4799*G4799)</f>
        <v/>
      </c>
      <c r="N4799" s="11" t="str">
        <f>IF(A4799="","",-PMT(G4799*VLOOKUP(E4799,index!$A$1:$B$6,2,0),C4799,F4799,0,0))</f>
        <v/>
      </c>
      <c r="O4799" s="11" t="str">
        <f t="shared" si="469"/>
        <v/>
      </c>
      <c r="P4799" s="11" t="str">
        <f t="shared" si="464"/>
        <v/>
      </c>
    </row>
    <row r="4800" spans="1:16" x14ac:dyDescent="0.25">
      <c r="A4800" s="9" t="str">
        <f>IF(A4799="","",IF(B4799&lt;C4799,A4799,IF(A4799=MAX('entry data'!$B$8:$B$507),"",A4799+1)))</f>
        <v/>
      </c>
      <c r="B4800" s="9" t="str">
        <f t="shared" si="465"/>
        <v/>
      </c>
      <c r="C4800" s="9" t="str">
        <f>IF(ISERROR(VLOOKUP(A4800,'entry data'!B:G,6,0)),"",VLOOKUP(A4800,'entry data'!B:G,6,0))</f>
        <v/>
      </c>
      <c r="D4800" s="9" t="str">
        <f>IF(ISERROR(VLOOKUP(A4800,'entry data'!B:C,2,0)),"",VLOOKUP(A4800,'entry data'!B:C,2,0))</f>
        <v/>
      </c>
      <c r="E4800" s="9" t="str">
        <f>IF(ISERROR(VLOOKUP(A4800,'entry data'!B:E,4,0)),"",VLOOKUP(A4800,'entry data'!B:E,4,0))</f>
        <v/>
      </c>
      <c r="F4800" s="11" t="str">
        <f>IF(A4800="","",IF(ISERROR(VLOOKUP(A4800,'entry data'!B:F,5,0)),"",VLOOKUP(A4800,'entry data'!B:F,5,0)))</f>
        <v/>
      </c>
      <c r="G4800" s="12" t="str">
        <f>IF(A4800="","",IF(ISERROR(VLOOKUP(A4800,'entry data'!B:I,8,0)),"",VLOOKUP(A4800,'entry data'!B:I,7,0)))</f>
        <v/>
      </c>
      <c r="H4800" s="13" t="str">
        <f>IF(A4800="","",IF(B4800=1,VLOOKUP(A4800,'entry data'!B:D,3,0),I4799))</f>
        <v/>
      </c>
      <c r="I4800" s="14" t="str">
        <f>IF(A4800="","",IF(E4800="weekly",7,IF(E4800="fortnightly",14,IF(E4800="monthly",DATE(IF(MONTH(H4800)=12,YEAR(H4800)+1,YEAR(H4800)),VLOOKUP(MONTH(H4800),index!$D$2:$G$13,2,0),DAY(H4800)),
IF(E4800="quarterly",DATE(IF(MONTH(H4800)&gt;=10,YEAR(H4800)+1,YEAR(H4800)),VLOOKUP(MONTH(H4800),index!$D$2:$G$13,3,0),DAY(H4800)),
IF(E4800="halfyearly",DATE(IF(MONTH(H4800)&gt;=7,YEAR(H4800)+1,YEAR(H4800)),VLOOKUP(MONTH(H4800),index!$D$2:$G$13,4,0),DAY(H4800)),
DATE(YEAR(H4800)+1,MONTH(H4800),DAY(H4800)))))-H4800))+H4800)</f>
        <v/>
      </c>
      <c r="J4800" s="9" t="str">
        <f t="shared" si="466"/>
        <v/>
      </c>
      <c r="K4800" s="11" t="str">
        <f t="shared" si="467"/>
        <v/>
      </c>
      <c r="L4800" s="11" t="str">
        <f t="shared" si="468"/>
        <v/>
      </c>
      <c r="M4800" s="11" t="str">
        <f>IF(A4800="","",VLOOKUP(E4800,index!$A$1:$B$6,2,0)*K4800*G4800)</f>
        <v/>
      </c>
      <c r="N4800" s="11" t="str">
        <f>IF(A4800="","",-PMT(G4800*VLOOKUP(E4800,index!$A$1:$B$6,2,0),C4800,F4800,0,0))</f>
        <v/>
      </c>
      <c r="O4800" s="11" t="str">
        <f t="shared" si="469"/>
        <v/>
      </c>
      <c r="P4800" s="11" t="str">
        <f t="shared" si="464"/>
        <v/>
      </c>
    </row>
    <row r="4801" spans="1:16" x14ac:dyDescent="0.25">
      <c r="A4801" s="9" t="str">
        <f>IF(A4800="","",IF(B4800&lt;C4800,A4800,IF(A4800=MAX('entry data'!$B$8:$B$507),"",A4800+1)))</f>
        <v/>
      </c>
      <c r="B4801" s="9" t="str">
        <f t="shared" si="465"/>
        <v/>
      </c>
      <c r="C4801" s="9" t="str">
        <f>IF(ISERROR(VLOOKUP(A4801,'entry data'!B:G,6,0)),"",VLOOKUP(A4801,'entry data'!B:G,6,0))</f>
        <v/>
      </c>
      <c r="D4801" s="9" t="str">
        <f>IF(ISERROR(VLOOKUP(A4801,'entry data'!B:C,2,0)),"",VLOOKUP(A4801,'entry data'!B:C,2,0))</f>
        <v/>
      </c>
      <c r="E4801" s="9" t="str">
        <f>IF(ISERROR(VLOOKUP(A4801,'entry data'!B:E,4,0)),"",VLOOKUP(A4801,'entry data'!B:E,4,0))</f>
        <v/>
      </c>
      <c r="F4801" s="11" t="str">
        <f>IF(A4801="","",IF(ISERROR(VLOOKUP(A4801,'entry data'!B:F,5,0)),"",VLOOKUP(A4801,'entry data'!B:F,5,0)))</f>
        <v/>
      </c>
      <c r="G4801" s="12" t="str">
        <f>IF(A4801="","",IF(ISERROR(VLOOKUP(A4801,'entry data'!B:I,8,0)),"",VLOOKUP(A4801,'entry data'!B:I,7,0)))</f>
        <v/>
      </c>
      <c r="H4801" s="13" t="str">
        <f>IF(A4801="","",IF(B4801=1,VLOOKUP(A4801,'entry data'!B:D,3,0),I4800))</f>
        <v/>
      </c>
      <c r="I4801" s="14" t="str">
        <f>IF(A4801="","",IF(E4801="weekly",7,IF(E4801="fortnightly",14,IF(E4801="monthly",DATE(IF(MONTH(H4801)=12,YEAR(H4801)+1,YEAR(H4801)),VLOOKUP(MONTH(H4801),index!$D$2:$G$13,2,0),DAY(H4801)),
IF(E4801="quarterly",DATE(IF(MONTH(H4801)&gt;=10,YEAR(H4801)+1,YEAR(H4801)),VLOOKUP(MONTH(H4801),index!$D$2:$G$13,3,0),DAY(H4801)),
IF(E4801="halfyearly",DATE(IF(MONTH(H4801)&gt;=7,YEAR(H4801)+1,YEAR(H4801)),VLOOKUP(MONTH(H4801),index!$D$2:$G$13,4,0),DAY(H4801)),
DATE(YEAR(H4801)+1,MONTH(H4801),DAY(H4801)))))-H4801))+H4801)</f>
        <v/>
      </c>
      <c r="J4801" s="9" t="str">
        <f t="shared" si="466"/>
        <v/>
      </c>
      <c r="K4801" s="11" t="str">
        <f t="shared" si="467"/>
        <v/>
      </c>
      <c r="L4801" s="11" t="str">
        <f t="shared" si="468"/>
        <v/>
      </c>
      <c r="M4801" s="11" t="str">
        <f>IF(A4801="","",VLOOKUP(E4801,index!$A$1:$B$6,2,0)*K4801*G4801)</f>
        <v/>
      </c>
      <c r="N4801" s="11" t="str">
        <f>IF(A4801="","",-PMT(G4801*VLOOKUP(E4801,index!$A$1:$B$6,2,0),C4801,F4801,0,0))</f>
        <v/>
      </c>
      <c r="O4801" s="11" t="str">
        <f t="shared" si="469"/>
        <v/>
      </c>
      <c r="P4801" s="11" t="str">
        <f t="shared" si="464"/>
        <v/>
      </c>
    </row>
    <row r="4802" spans="1:16" x14ac:dyDescent="0.25">
      <c r="A4802" s="9" t="str">
        <f>IF(A4801="","",IF(B4801&lt;C4801,A4801,IF(A4801=MAX('entry data'!$B$8:$B$507),"",A4801+1)))</f>
        <v/>
      </c>
      <c r="B4802" s="9" t="str">
        <f t="shared" si="465"/>
        <v/>
      </c>
      <c r="C4802" s="9" t="str">
        <f>IF(ISERROR(VLOOKUP(A4802,'entry data'!B:G,6,0)),"",VLOOKUP(A4802,'entry data'!B:G,6,0))</f>
        <v/>
      </c>
      <c r="D4802" s="9" t="str">
        <f>IF(ISERROR(VLOOKUP(A4802,'entry data'!B:C,2,0)),"",VLOOKUP(A4802,'entry data'!B:C,2,0))</f>
        <v/>
      </c>
      <c r="E4802" s="9" t="str">
        <f>IF(ISERROR(VLOOKUP(A4802,'entry data'!B:E,4,0)),"",VLOOKUP(A4802,'entry data'!B:E,4,0))</f>
        <v/>
      </c>
      <c r="F4802" s="11" t="str">
        <f>IF(A4802="","",IF(ISERROR(VLOOKUP(A4802,'entry data'!B:F,5,0)),"",VLOOKUP(A4802,'entry data'!B:F,5,0)))</f>
        <v/>
      </c>
      <c r="G4802" s="12" t="str">
        <f>IF(A4802="","",IF(ISERROR(VLOOKUP(A4802,'entry data'!B:I,8,0)),"",VLOOKUP(A4802,'entry data'!B:I,7,0)))</f>
        <v/>
      </c>
      <c r="H4802" s="13" t="str">
        <f>IF(A4802="","",IF(B4802=1,VLOOKUP(A4802,'entry data'!B:D,3,0),I4801))</f>
        <v/>
      </c>
      <c r="I4802" s="14" t="str">
        <f>IF(A4802="","",IF(E4802="weekly",7,IF(E4802="fortnightly",14,IF(E4802="monthly",DATE(IF(MONTH(H4802)=12,YEAR(H4802)+1,YEAR(H4802)),VLOOKUP(MONTH(H4802),index!$D$2:$G$13,2,0),DAY(H4802)),
IF(E4802="quarterly",DATE(IF(MONTH(H4802)&gt;=10,YEAR(H4802)+1,YEAR(H4802)),VLOOKUP(MONTH(H4802),index!$D$2:$G$13,3,0),DAY(H4802)),
IF(E4802="halfyearly",DATE(IF(MONTH(H4802)&gt;=7,YEAR(H4802)+1,YEAR(H4802)),VLOOKUP(MONTH(H4802),index!$D$2:$G$13,4,0),DAY(H4802)),
DATE(YEAR(H4802)+1,MONTH(H4802),DAY(H4802)))))-H4802))+H4802)</f>
        <v/>
      </c>
      <c r="J4802" s="9" t="str">
        <f t="shared" si="466"/>
        <v/>
      </c>
      <c r="K4802" s="11" t="str">
        <f t="shared" si="467"/>
        <v/>
      </c>
      <c r="L4802" s="11" t="str">
        <f t="shared" si="468"/>
        <v/>
      </c>
      <c r="M4802" s="11" t="str">
        <f>IF(A4802="","",VLOOKUP(E4802,index!$A$1:$B$6,2,0)*K4802*G4802)</f>
        <v/>
      </c>
      <c r="N4802" s="11" t="str">
        <f>IF(A4802="","",-PMT(G4802*VLOOKUP(E4802,index!$A$1:$B$6,2,0),C4802,F4802,0,0))</f>
        <v/>
      </c>
      <c r="O4802" s="11" t="str">
        <f t="shared" si="469"/>
        <v/>
      </c>
      <c r="P4802" s="11" t="str">
        <f t="shared" si="464"/>
        <v/>
      </c>
    </row>
    <row r="4803" spans="1:16" x14ac:dyDescent="0.25">
      <c r="A4803" s="9" t="str">
        <f>IF(A4802="","",IF(B4802&lt;C4802,A4802,IF(A4802=MAX('entry data'!$B$8:$B$507),"",A4802+1)))</f>
        <v/>
      </c>
      <c r="B4803" s="9" t="str">
        <f t="shared" si="465"/>
        <v/>
      </c>
      <c r="C4803" s="9" t="str">
        <f>IF(ISERROR(VLOOKUP(A4803,'entry data'!B:G,6,0)),"",VLOOKUP(A4803,'entry data'!B:G,6,0))</f>
        <v/>
      </c>
      <c r="D4803" s="9" t="str">
        <f>IF(ISERROR(VLOOKUP(A4803,'entry data'!B:C,2,0)),"",VLOOKUP(A4803,'entry data'!B:C,2,0))</f>
        <v/>
      </c>
      <c r="E4803" s="9" t="str">
        <f>IF(ISERROR(VLOOKUP(A4803,'entry data'!B:E,4,0)),"",VLOOKUP(A4803,'entry data'!B:E,4,0))</f>
        <v/>
      </c>
      <c r="F4803" s="11" t="str">
        <f>IF(A4803="","",IF(ISERROR(VLOOKUP(A4803,'entry data'!B:F,5,0)),"",VLOOKUP(A4803,'entry data'!B:F,5,0)))</f>
        <v/>
      </c>
      <c r="G4803" s="12" t="str">
        <f>IF(A4803="","",IF(ISERROR(VLOOKUP(A4803,'entry data'!B:I,8,0)),"",VLOOKUP(A4803,'entry data'!B:I,7,0)))</f>
        <v/>
      </c>
      <c r="H4803" s="13" t="str">
        <f>IF(A4803="","",IF(B4803=1,VLOOKUP(A4803,'entry data'!B:D,3,0),I4802))</f>
        <v/>
      </c>
      <c r="I4803" s="14" t="str">
        <f>IF(A4803="","",IF(E4803="weekly",7,IF(E4803="fortnightly",14,IF(E4803="monthly",DATE(IF(MONTH(H4803)=12,YEAR(H4803)+1,YEAR(H4803)),VLOOKUP(MONTH(H4803),index!$D$2:$G$13,2,0),DAY(H4803)),
IF(E4803="quarterly",DATE(IF(MONTH(H4803)&gt;=10,YEAR(H4803)+1,YEAR(H4803)),VLOOKUP(MONTH(H4803),index!$D$2:$G$13,3,0),DAY(H4803)),
IF(E4803="halfyearly",DATE(IF(MONTH(H4803)&gt;=7,YEAR(H4803)+1,YEAR(H4803)),VLOOKUP(MONTH(H4803),index!$D$2:$G$13,4,0),DAY(H4803)),
DATE(YEAR(H4803)+1,MONTH(H4803),DAY(H4803)))))-H4803))+H4803)</f>
        <v/>
      </c>
      <c r="J4803" s="9" t="str">
        <f t="shared" si="466"/>
        <v/>
      </c>
      <c r="K4803" s="11" t="str">
        <f t="shared" si="467"/>
        <v/>
      </c>
      <c r="L4803" s="11" t="str">
        <f t="shared" si="468"/>
        <v/>
      </c>
      <c r="M4803" s="11" t="str">
        <f>IF(A4803="","",VLOOKUP(E4803,index!$A$1:$B$6,2,0)*K4803*G4803)</f>
        <v/>
      </c>
      <c r="N4803" s="11" t="str">
        <f>IF(A4803="","",-PMT(G4803*VLOOKUP(E4803,index!$A$1:$B$6,2,0),C4803,F4803,0,0))</f>
        <v/>
      </c>
      <c r="O4803" s="11" t="str">
        <f t="shared" si="469"/>
        <v/>
      </c>
      <c r="P4803" s="11" t="str">
        <f t="shared" ref="P4803:P4866" si="470">IF(A4803="","",IF(J4803&lt;&gt;J4804,O4803,0))</f>
        <v/>
      </c>
    </row>
    <row r="4804" spans="1:16" x14ac:dyDescent="0.25">
      <c r="A4804" s="9" t="str">
        <f>IF(A4803="","",IF(B4803&lt;C4803,A4803,IF(A4803=MAX('entry data'!$B$8:$B$507),"",A4803+1)))</f>
        <v/>
      </c>
      <c r="B4804" s="9" t="str">
        <f t="shared" si="465"/>
        <v/>
      </c>
      <c r="C4804" s="9" t="str">
        <f>IF(ISERROR(VLOOKUP(A4804,'entry data'!B:G,6,0)),"",VLOOKUP(A4804,'entry data'!B:G,6,0))</f>
        <v/>
      </c>
      <c r="D4804" s="9" t="str">
        <f>IF(ISERROR(VLOOKUP(A4804,'entry data'!B:C,2,0)),"",VLOOKUP(A4804,'entry data'!B:C,2,0))</f>
        <v/>
      </c>
      <c r="E4804" s="9" t="str">
        <f>IF(ISERROR(VLOOKUP(A4804,'entry data'!B:E,4,0)),"",VLOOKUP(A4804,'entry data'!B:E,4,0))</f>
        <v/>
      </c>
      <c r="F4804" s="11" t="str">
        <f>IF(A4804="","",IF(ISERROR(VLOOKUP(A4804,'entry data'!B:F,5,0)),"",VLOOKUP(A4804,'entry data'!B:F,5,0)))</f>
        <v/>
      </c>
      <c r="G4804" s="12" t="str">
        <f>IF(A4804="","",IF(ISERROR(VLOOKUP(A4804,'entry data'!B:I,8,0)),"",VLOOKUP(A4804,'entry data'!B:I,7,0)))</f>
        <v/>
      </c>
      <c r="H4804" s="13" t="str">
        <f>IF(A4804="","",IF(B4804=1,VLOOKUP(A4804,'entry data'!B:D,3,0),I4803))</f>
        <v/>
      </c>
      <c r="I4804" s="14" t="str">
        <f>IF(A4804="","",IF(E4804="weekly",7,IF(E4804="fortnightly",14,IF(E4804="monthly",DATE(IF(MONTH(H4804)=12,YEAR(H4804)+1,YEAR(H4804)),VLOOKUP(MONTH(H4804),index!$D$2:$G$13,2,0),DAY(H4804)),
IF(E4804="quarterly",DATE(IF(MONTH(H4804)&gt;=10,YEAR(H4804)+1,YEAR(H4804)),VLOOKUP(MONTH(H4804),index!$D$2:$G$13,3,0),DAY(H4804)),
IF(E4804="halfyearly",DATE(IF(MONTH(H4804)&gt;=7,YEAR(H4804)+1,YEAR(H4804)),VLOOKUP(MONTH(H4804),index!$D$2:$G$13,4,0),DAY(H4804)),
DATE(YEAR(H4804)+1,MONTH(H4804),DAY(H4804)))))-H4804))+H4804)</f>
        <v/>
      </c>
      <c r="J4804" s="9" t="str">
        <f t="shared" si="466"/>
        <v/>
      </c>
      <c r="K4804" s="11" t="str">
        <f t="shared" si="467"/>
        <v/>
      </c>
      <c r="L4804" s="11" t="str">
        <f t="shared" si="468"/>
        <v/>
      </c>
      <c r="M4804" s="11" t="str">
        <f>IF(A4804="","",VLOOKUP(E4804,index!$A$1:$B$6,2,0)*K4804*G4804)</f>
        <v/>
      </c>
      <c r="N4804" s="11" t="str">
        <f>IF(A4804="","",-PMT(G4804*VLOOKUP(E4804,index!$A$1:$B$6,2,0),C4804,F4804,0,0))</f>
        <v/>
      </c>
      <c r="O4804" s="11" t="str">
        <f t="shared" si="469"/>
        <v/>
      </c>
      <c r="P4804" s="11" t="str">
        <f t="shared" si="470"/>
        <v/>
      </c>
    </row>
    <row r="4805" spans="1:16" x14ac:dyDescent="0.25">
      <c r="A4805" s="9" t="str">
        <f>IF(A4804="","",IF(B4804&lt;C4804,A4804,IF(A4804=MAX('entry data'!$B$8:$B$507),"",A4804+1)))</f>
        <v/>
      </c>
      <c r="B4805" s="9" t="str">
        <f t="shared" si="465"/>
        <v/>
      </c>
      <c r="C4805" s="9" t="str">
        <f>IF(ISERROR(VLOOKUP(A4805,'entry data'!B:G,6,0)),"",VLOOKUP(A4805,'entry data'!B:G,6,0))</f>
        <v/>
      </c>
      <c r="D4805" s="9" t="str">
        <f>IF(ISERROR(VLOOKUP(A4805,'entry data'!B:C,2,0)),"",VLOOKUP(A4805,'entry data'!B:C,2,0))</f>
        <v/>
      </c>
      <c r="E4805" s="9" t="str">
        <f>IF(ISERROR(VLOOKUP(A4805,'entry data'!B:E,4,0)),"",VLOOKUP(A4805,'entry data'!B:E,4,0))</f>
        <v/>
      </c>
      <c r="F4805" s="11" t="str">
        <f>IF(A4805="","",IF(ISERROR(VLOOKUP(A4805,'entry data'!B:F,5,0)),"",VLOOKUP(A4805,'entry data'!B:F,5,0)))</f>
        <v/>
      </c>
      <c r="G4805" s="12" t="str">
        <f>IF(A4805="","",IF(ISERROR(VLOOKUP(A4805,'entry data'!B:I,8,0)),"",VLOOKUP(A4805,'entry data'!B:I,7,0)))</f>
        <v/>
      </c>
      <c r="H4805" s="13" t="str">
        <f>IF(A4805="","",IF(B4805=1,VLOOKUP(A4805,'entry data'!B:D,3,0),I4804))</f>
        <v/>
      </c>
      <c r="I4805" s="14" t="str">
        <f>IF(A4805="","",IF(E4805="weekly",7,IF(E4805="fortnightly",14,IF(E4805="monthly",DATE(IF(MONTH(H4805)=12,YEAR(H4805)+1,YEAR(H4805)),VLOOKUP(MONTH(H4805),index!$D$2:$G$13,2,0),DAY(H4805)),
IF(E4805="quarterly",DATE(IF(MONTH(H4805)&gt;=10,YEAR(H4805)+1,YEAR(H4805)),VLOOKUP(MONTH(H4805),index!$D$2:$G$13,3,0),DAY(H4805)),
IF(E4805="halfyearly",DATE(IF(MONTH(H4805)&gt;=7,YEAR(H4805)+1,YEAR(H4805)),VLOOKUP(MONTH(H4805),index!$D$2:$G$13,4,0),DAY(H4805)),
DATE(YEAR(H4805)+1,MONTH(H4805),DAY(H4805)))))-H4805))+H4805)</f>
        <v/>
      </c>
      <c r="J4805" s="9" t="str">
        <f t="shared" si="466"/>
        <v/>
      </c>
      <c r="K4805" s="11" t="str">
        <f t="shared" si="467"/>
        <v/>
      </c>
      <c r="L4805" s="11" t="str">
        <f t="shared" si="468"/>
        <v/>
      </c>
      <c r="M4805" s="11" t="str">
        <f>IF(A4805="","",VLOOKUP(E4805,index!$A$1:$B$6,2,0)*K4805*G4805)</f>
        <v/>
      </c>
      <c r="N4805" s="11" t="str">
        <f>IF(A4805="","",-PMT(G4805*VLOOKUP(E4805,index!$A$1:$B$6,2,0),C4805,F4805,0,0))</f>
        <v/>
      </c>
      <c r="O4805" s="11" t="str">
        <f t="shared" si="469"/>
        <v/>
      </c>
      <c r="P4805" s="11" t="str">
        <f t="shared" si="470"/>
        <v/>
      </c>
    </row>
    <row r="4806" spans="1:16" x14ac:dyDescent="0.25">
      <c r="A4806" s="9" t="str">
        <f>IF(A4805="","",IF(B4805&lt;C4805,A4805,IF(A4805=MAX('entry data'!$B$8:$B$507),"",A4805+1)))</f>
        <v/>
      </c>
      <c r="B4806" s="9" t="str">
        <f t="shared" si="465"/>
        <v/>
      </c>
      <c r="C4806" s="9" t="str">
        <f>IF(ISERROR(VLOOKUP(A4806,'entry data'!B:G,6,0)),"",VLOOKUP(A4806,'entry data'!B:G,6,0))</f>
        <v/>
      </c>
      <c r="D4806" s="9" t="str">
        <f>IF(ISERROR(VLOOKUP(A4806,'entry data'!B:C,2,0)),"",VLOOKUP(A4806,'entry data'!B:C,2,0))</f>
        <v/>
      </c>
      <c r="E4806" s="9" t="str">
        <f>IF(ISERROR(VLOOKUP(A4806,'entry data'!B:E,4,0)),"",VLOOKUP(A4806,'entry data'!B:E,4,0))</f>
        <v/>
      </c>
      <c r="F4806" s="11" t="str">
        <f>IF(A4806="","",IF(ISERROR(VLOOKUP(A4806,'entry data'!B:F,5,0)),"",VLOOKUP(A4806,'entry data'!B:F,5,0)))</f>
        <v/>
      </c>
      <c r="G4806" s="12" t="str">
        <f>IF(A4806="","",IF(ISERROR(VLOOKUP(A4806,'entry data'!B:I,8,0)),"",VLOOKUP(A4806,'entry data'!B:I,7,0)))</f>
        <v/>
      </c>
      <c r="H4806" s="13" t="str">
        <f>IF(A4806="","",IF(B4806=1,VLOOKUP(A4806,'entry data'!B:D,3,0),I4805))</f>
        <v/>
      </c>
      <c r="I4806" s="14" t="str">
        <f>IF(A4806="","",IF(E4806="weekly",7,IF(E4806="fortnightly",14,IF(E4806="monthly",DATE(IF(MONTH(H4806)=12,YEAR(H4806)+1,YEAR(H4806)),VLOOKUP(MONTH(H4806),index!$D$2:$G$13,2,0),DAY(H4806)),
IF(E4806="quarterly",DATE(IF(MONTH(H4806)&gt;=10,YEAR(H4806)+1,YEAR(H4806)),VLOOKUP(MONTH(H4806),index!$D$2:$G$13,3,0),DAY(H4806)),
IF(E4806="halfyearly",DATE(IF(MONTH(H4806)&gt;=7,YEAR(H4806)+1,YEAR(H4806)),VLOOKUP(MONTH(H4806),index!$D$2:$G$13,4,0),DAY(H4806)),
DATE(YEAR(H4806)+1,MONTH(H4806),DAY(H4806)))))-H4806))+H4806)</f>
        <v/>
      </c>
      <c r="J4806" s="9" t="str">
        <f t="shared" si="466"/>
        <v/>
      </c>
      <c r="K4806" s="11" t="str">
        <f t="shared" si="467"/>
        <v/>
      </c>
      <c r="L4806" s="11" t="str">
        <f t="shared" si="468"/>
        <v/>
      </c>
      <c r="M4806" s="11" t="str">
        <f>IF(A4806="","",VLOOKUP(E4806,index!$A$1:$B$6,2,0)*K4806*G4806)</f>
        <v/>
      </c>
      <c r="N4806" s="11" t="str">
        <f>IF(A4806="","",-PMT(G4806*VLOOKUP(E4806,index!$A$1:$B$6,2,0),C4806,F4806,0,0))</f>
        <v/>
      </c>
      <c r="O4806" s="11" t="str">
        <f t="shared" si="469"/>
        <v/>
      </c>
      <c r="P4806" s="11" t="str">
        <f t="shared" si="470"/>
        <v/>
      </c>
    </row>
    <row r="4807" spans="1:16" x14ac:dyDescent="0.25">
      <c r="A4807" s="9" t="str">
        <f>IF(A4806="","",IF(B4806&lt;C4806,A4806,IF(A4806=MAX('entry data'!$B$8:$B$507),"",A4806+1)))</f>
        <v/>
      </c>
      <c r="B4807" s="9" t="str">
        <f t="shared" si="465"/>
        <v/>
      </c>
      <c r="C4807" s="9" t="str">
        <f>IF(ISERROR(VLOOKUP(A4807,'entry data'!B:G,6,0)),"",VLOOKUP(A4807,'entry data'!B:G,6,0))</f>
        <v/>
      </c>
      <c r="D4807" s="9" t="str">
        <f>IF(ISERROR(VLOOKUP(A4807,'entry data'!B:C,2,0)),"",VLOOKUP(A4807,'entry data'!B:C,2,0))</f>
        <v/>
      </c>
      <c r="E4807" s="9" t="str">
        <f>IF(ISERROR(VLOOKUP(A4807,'entry data'!B:E,4,0)),"",VLOOKUP(A4807,'entry data'!B:E,4,0))</f>
        <v/>
      </c>
      <c r="F4807" s="11" t="str">
        <f>IF(A4807="","",IF(ISERROR(VLOOKUP(A4807,'entry data'!B:F,5,0)),"",VLOOKUP(A4807,'entry data'!B:F,5,0)))</f>
        <v/>
      </c>
      <c r="G4807" s="12" t="str">
        <f>IF(A4807="","",IF(ISERROR(VLOOKUP(A4807,'entry data'!B:I,8,0)),"",VLOOKUP(A4807,'entry data'!B:I,7,0)))</f>
        <v/>
      </c>
      <c r="H4807" s="13" t="str">
        <f>IF(A4807="","",IF(B4807=1,VLOOKUP(A4807,'entry data'!B:D,3,0),I4806))</f>
        <v/>
      </c>
      <c r="I4807" s="14" t="str">
        <f>IF(A4807="","",IF(E4807="weekly",7,IF(E4807="fortnightly",14,IF(E4807="monthly",DATE(IF(MONTH(H4807)=12,YEAR(H4807)+1,YEAR(H4807)),VLOOKUP(MONTH(H4807),index!$D$2:$G$13,2,0),DAY(H4807)),
IF(E4807="quarterly",DATE(IF(MONTH(H4807)&gt;=10,YEAR(H4807)+1,YEAR(H4807)),VLOOKUP(MONTH(H4807),index!$D$2:$G$13,3,0),DAY(H4807)),
IF(E4807="halfyearly",DATE(IF(MONTH(H4807)&gt;=7,YEAR(H4807)+1,YEAR(H4807)),VLOOKUP(MONTH(H4807),index!$D$2:$G$13,4,0),DAY(H4807)),
DATE(YEAR(H4807)+1,MONTH(H4807),DAY(H4807)))))-H4807))+H4807)</f>
        <v/>
      </c>
      <c r="J4807" s="9" t="str">
        <f t="shared" si="466"/>
        <v/>
      </c>
      <c r="K4807" s="11" t="str">
        <f t="shared" si="467"/>
        <v/>
      </c>
      <c r="L4807" s="11" t="str">
        <f t="shared" si="468"/>
        <v/>
      </c>
      <c r="M4807" s="11" t="str">
        <f>IF(A4807="","",VLOOKUP(E4807,index!$A$1:$B$6,2,0)*K4807*G4807)</f>
        <v/>
      </c>
      <c r="N4807" s="11" t="str">
        <f>IF(A4807="","",-PMT(G4807*VLOOKUP(E4807,index!$A$1:$B$6,2,0),C4807,F4807,0,0))</f>
        <v/>
      </c>
      <c r="O4807" s="11" t="str">
        <f t="shared" si="469"/>
        <v/>
      </c>
      <c r="P4807" s="11" t="str">
        <f t="shared" si="470"/>
        <v/>
      </c>
    </row>
    <row r="4808" spans="1:16" x14ac:dyDescent="0.25">
      <c r="A4808" s="9" t="str">
        <f>IF(A4807="","",IF(B4807&lt;C4807,A4807,IF(A4807=MAX('entry data'!$B$8:$B$507),"",A4807+1)))</f>
        <v/>
      </c>
      <c r="B4808" s="9" t="str">
        <f t="shared" si="465"/>
        <v/>
      </c>
      <c r="C4808" s="9" t="str">
        <f>IF(ISERROR(VLOOKUP(A4808,'entry data'!B:G,6,0)),"",VLOOKUP(A4808,'entry data'!B:G,6,0))</f>
        <v/>
      </c>
      <c r="D4808" s="9" t="str">
        <f>IF(ISERROR(VLOOKUP(A4808,'entry data'!B:C,2,0)),"",VLOOKUP(A4808,'entry data'!B:C,2,0))</f>
        <v/>
      </c>
      <c r="E4808" s="9" t="str">
        <f>IF(ISERROR(VLOOKUP(A4808,'entry data'!B:E,4,0)),"",VLOOKUP(A4808,'entry data'!B:E,4,0))</f>
        <v/>
      </c>
      <c r="F4808" s="11" t="str">
        <f>IF(A4808="","",IF(ISERROR(VLOOKUP(A4808,'entry data'!B:F,5,0)),"",VLOOKUP(A4808,'entry data'!B:F,5,0)))</f>
        <v/>
      </c>
      <c r="G4808" s="12" t="str">
        <f>IF(A4808="","",IF(ISERROR(VLOOKUP(A4808,'entry data'!B:I,8,0)),"",VLOOKUP(A4808,'entry data'!B:I,7,0)))</f>
        <v/>
      </c>
      <c r="H4808" s="13" t="str">
        <f>IF(A4808="","",IF(B4808=1,VLOOKUP(A4808,'entry data'!B:D,3,0),I4807))</f>
        <v/>
      </c>
      <c r="I4808" s="14" t="str">
        <f>IF(A4808="","",IF(E4808="weekly",7,IF(E4808="fortnightly",14,IF(E4808="monthly",DATE(IF(MONTH(H4808)=12,YEAR(H4808)+1,YEAR(H4808)),VLOOKUP(MONTH(H4808),index!$D$2:$G$13,2,0),DAY(H4808)),
IF(E4808="quarterly",DATE(IF(MONTH(H4808)&gt;=10,YEAR(H4808)+1,YEAR(H4808)),VLOOKUP(MONTH(H4808),index!$D$2:$G$13,3,0),DAY(H4808)),
IF(E4808="halfyearly",DATE(IF(MONTH(H4808)&gt;=7,YEAR(H4808)+1,YEAR(H4808)),VLOOKUP(MONTH(H4808),index!$D$2:$G$13,4,0),DAY(H4808)),
DATE(YEAR(H4808)+1,MONTH(H4808),DAY(H4808)))))-H4808))+H4808)</f>
        <v/>
      </c>
      <c r="J4808" s="9" t="str">
        <f t="shared" si="466"/>
        <v/>
      </c>
      <c r="K4808" s="11" t="str">
        <f t="shared" si="467"/>
        <v/>
      </c>
      <c r="L4808" s="11" t="str">
        <f t="shared" si="468"/>
        <v/>
      </c>
      <c r="M4808" s="11" t="str">
        <f>IF(A4808="","",VLOOKUP(E4808,index!$A$1:$B$6,2,0)*K4808*G4808)</f>
        <v/>
      </c>
      <c r="N4808" s="11" t="str">
        <f>IF(A4808="","",-PMT(G4808*VLOOKUP(E4808,index!$A$1:$B$6,2,0),C4808,F4808,0,0))</f>
        <v/>
      </c>
      <c r="O4808" s="11" t="str">
        <f t="shared" si="469"/>
        <v/>
      </c>
      <c r="P4808" s="11" t="str">
        <f t="shared" si="470"/>
        <v/>
      </c>
    </row>
    <row r="4809" spans="1:16" x14ac:dyDescent="0.25">
      <c r="A4809" s="9" t="str">
        <f>IF(A4808="","",IF(B4808&lt;C4808,A4808,IF(A4808=MAX('entry data'!$B$8:$B$507),"",A4808+1)))</f>
        <v/>
      </c>
      <c r="B4809" s="9" t="str">
        <f t="shared" si="465"/>
        <v/>
      </c>
      <c r="C4809" s="9" t="str">
        <f>IF(ISERROR(VLOOKUP(A4809,'entry data'!B:G,6,0)),"",VLOOKUP(A4809,'entry data'!B:G,6,0))</f>
        <v/>
      </c>
      <c r="D4809" s="9" t="str">
        <f>IF(ISERROR(VLOOKUP(A4809,'entry data'!B:C,2,0)),"",VLOOKUP(A4809,'entry data'!B:C,2,0))</f>
        <v/>
      </c>
      <c r="E4809" s="9" t="str">
        <f>IF(ISERROR(VLOOKUP(A4809,'entry data'!B:E,4,0)),"",VLOOKUP(A4809,'entry data'!B:E,4,0))</f>
        <v/>
      </c>
      <c r="F4809" s="11" t="str">
        <f>IF(A4809="","",IF(ISERROR(VLOOKUP(A4809,'entry data'!B:F,5,0)),"",VLOOKUP(A4809,'entry data'!B:F,5,0)))</f>
        <v/>
      </c>
      <c r="G4809" s="12" t="str">
        <f>IF(A4809="","",IF(ISERROR(VLOOKUP(A4809,'entry data'!B:I,8,0)),"",VLOOKUP(A4809,'entry data'!B:I,7,0)))</f>
        <v/>
      </c>
      <c r="H4809" s="13" t="str">
        <f>IF(A4809="","",IF(B4809=1,VLOOKUP(A4809,'entry data'!B:D,3,0),I4808))</f>
        <v/>
      </c>
      <c r="I4809" s="14" t="str">
        <f>IF(A4809="","",IF(E4809="weekly",7,IF(E4809="fortnightly",14,IF(E4809="monthly",DATE(IF(MONTH(H4809)=12,YEAR(H4809)+1,YEAR(H4809)),VLOOKUP(MONTH(H4809),index!$D$2:$G$13,2,0),DAY(H4809)),
IF(E4809="quarterly",DATE(IF(MONTH(H4809)&gt;=10,YEAR(H4809)+1,YEAR(H4809)),VLOOKUP(MONTH(H4809),index!$D$2:$G$13,3,0),DAY(H4809)),
IF(E4809="halfyearly",DATE(IF(MONTH(H4809)&gt;=7,YEAR(H4809)+1,YEAR(H4809)),VLOOKUP(MONTH(H4809),index!$D$2:$G$13,4,0),DAY(H4809)),
DATE(YEAR(H4809)+1,MONTH(H4809),DAY(H4809)))))-H4809))+H4809)</f>
        <v/>
      </c>
      <c r="J4809" s="9" t="str">
        <f t="shared" si="466"/>
        <v/>
      </c>
      <c r="K4809" s="11" t="str">
        <f t="shared" si="467"/>
        <v/>
      </c>
      <c r="L4809" s="11" t="str">
        <f t="shared" si="468"/>
        <v/>
      </c>
      <c r="M4809" s="11" t="str">
        <f>IF(A4809="","",VLOOKUP(E4809,index!$A$1:$B$6,2,0)*K4809*G4809)</f>
        <v/>
      </c>
      <c r="N4809" s="11" t="str">
        <f>IF(A4809="","",-PMT(G4809*VLOOKUP(E4809,index!$A$1:$B$6,2,0),C4809,F4809,0,0))</f>
        <v/>
      </c>
      <c r="O4809" s="11" t="str">
        <f t="shared" si="469"/>
        <v/>
      </c>
      <c r="P4809" s="11" t="str">
        <f t="shared" si="470"/>
        <v/>
      </c>
    </row>
    <row r="4810" spans="1:16" x14ac:dyDescent="0.25">
      <c r="A4810" s="9" t="str">
        <f>IF(A4809="","",IF(B4809&lt;C4809,A4809,IF(A4809=MAX('entry data'!$B$8:$B$507),"",A4809+1)))</f>
        <v/>
      </c>
      <c r="B4810" s="9" t="str">
        <f t="shared" si="465"/>
        <v/>
      </c>
      <c r="C4810" s="9" t="str">
        <f>IF(ISERROR(VLOOKUP(A4810,'entry data'!B:G,6,0)),"",VLOOKUP(A4810,'entry data'!B:G,6,0))</f>
        <v/>
      </c>
      <c r="D4810" s="9" t="str">
        <f>IF(ISERROR(VLOOKUP(A4810,'entry data'!B:C,2,0)),"",VLOOKUP(A4810,'entry data'!B:C,2,0))</f>
        <v/>
      </c>
      <c r="E4810" s="9" t="str">
        <f>IF(ISERROR(VLOOKUP(A4810,'entry data'!B:E,4,0)),"",VLOOKUP(A4810,'entry data'!B:E,4,0))</f>
        <v/>
      </c>
      <c r="F4810" s="11" t="str">
        <f>IF(A4810="","",IF(ISERROR(VLOOKUP(A4810,'entry data'!B:F,5,0)),"",VLOOKUP(A4810,'entry data'!B:F,5,0)))</f>
        <v/>
      </c>
      <c r="G4810" s="12" t="str">
        <f>IF(A4810="","",IF(ISERROR(VLOOKUP(A4810,'entry data'!B:I,8,0)),"",VLOOKUP(A4810,'entry data'!B:I,7,0)))</f>
        <v/>
      </c>
      <c r="H4810" s="13" t="str">
        <f>IF(A4810="","",IF(B4810=1,VLOOKUP(A4810,'entry data'!B:D,3,0),I4809))</f>
        <v/>
      </c>
      <c r="I4810" s="14" t="str">
        <f>IF(A4810="","",IF(E4810="weekly",7,IF(E4810="fortnightly",14,IF(E4810="monthly",DATE(IF(MONTH(H4810)=12,YEAR(H4810)+1,YEAR(H4810)),VLOOKUP(MONTH(H4810),index!$D$2:$G$13,2,0),DAY(H4810)),
IF(E4810="quarterly",DATE(IF(MONTH(H4810)&gt;=10,YEAR(H4810)+1,YEAR(H4810)),VLOOKUP(MONTH(H4810),index!$D$2:$G$13,3,0),DAY(H4810)),
IF(E4810="halfyearly",DATE(IF(MONTH(H4810)&gt;=7,YEAR(H4810)+1,YEAR(H4810)),VLOOKUP(MONTH(H4810),index!$D$2:$G$13,4,0),DAY(H4810)),
DATE(YEAR(H4810)+1,MONTH(H4810),DAY(H4810)))))-H4810))+H4810)</f>
        <v/>
      </c>
      <c r="J4810" s="9" t="str">
        <f t="shared" si="466"/>
        <v/>
      </c>
      <c r="K4810" s="11" t="str">
        <f t="shared" si="467"/>
        <v/>
      </c>
      <c r="L4810" s="11" t="str">
        <f t="shared" si="468"/>
        <v/>
      </c>
      <c r="M4810" s="11" t="str">
        <f>IF(A4810="","",VLOOKUP(E4810,index!$A$1:$B$6,2,0)*K4810*G4810)</f>
        <v/>
      </c>
      <c r="N4810" s="11" t="str">
        <f>IF(A4810="","",-PMT(G4810*VLOOKUP(E4810,index!$A$1:$B$6,2,0),C4810,F4810,0,0))</f>
        <v/>
      </c>
      <c r="O4810" s="11" t="str">
        <f t="shared" si="469"/>
        <v/>
      </c>
      <c r="P4810" s="11" t="str">
        <f t="shared" si="470"/>
        <v/>
      </c>
    </row>
    <row r="4811" spans="1:16" x14ac:dyDescent="0.25">
      <c r="A4811" s="9" t="str">
        <f>IF(A4810="","",IF(B4810&lt;C4810,A4810,IF(A4810=MAX('entry data'!$B$8:$B$507),"",A4810+1)))</f>
        <v/>
      </c>
      <c r="B4811" s="9" t="str">
        <f t="shared" si="465"/>
        <v/>
      </c>
      <c r="C4811" s="9" t="str">
        <f>IF(ISERROR(VLOOKUP(A4811,'entry data'!B:G,6,0)),"",VLOOKUP(A4811,'entry data'!B:G,6,0))</f>
        <v/>
      </c>
      <c r="D4811" s="9" t="str">
        <f>IF(ISERROR(VLOOKUP(A4811,'entry data'!B:C,2,0)),"",VLOOKUP(A4811,'entry data'!B:C,2,0))</f>
        <v/>
      </c>
      <c r="E4811" s="9" t="str">
        <f>IF(ISERROR(VLOOKUP(A4811,'entry data'!B:E,4,0)),"",VLOOKUP(A4811,'entry data'!B:E,4,0))</f>
        <v/>
      </c>
      <c r="F4811" s="11" t="str">
        <f>IF(A4811="","",IF(ISERROR(VLOOKUP(A4811,'entry data'!B:F,5,0)),"",VLOOKUP(A4811,'entry data'!B:F,5,0)))</f>
        <v/>
      </c>
      <c r="G4811" s="12" t="str">
        <f>IF(A4811="","",IF(ISERROR(VLOOKUP(A4811,'entry data'!B:I,8,0)),"",VLOOKUP(A4811,'entry data'!B:I,7,0)))</f>
        <v/>
      </c>
      <c r="H4811" s="13" t="str">
        <f>IF(A4811="","",IF(B4811=1,VLOOKUP(A4811,'entry data'!B:D,3,0),I4810))</f>
        <v/>
      </c>
      <c r="I4811" s="14" t="str">
        <f>IF(A4811="","",IF(E4811="weekly",7,IF(E4811="fortnightly",14,IF(E4811="monthly",DATE(IF(MONTH(H4811)=12,YEAR(H4811)+1,YEAR(H4811)),VLOOKUP(MONTH(H4811),index!$D$2:$G$13,2,0),DAY(H4811)),
IF(E4811="quarterly",DATE(IF(MONTH(H4811)&gt;=10,YEAR(H4811)+1,YEAR(H4811)),VLOOKUP(MONTH(H4811),index!$D$2:$G$13,3,0),DAY(H4811)),
IF(E4811="halfyearly",DATE(IF(MONTH(H4811)&gt;=7,YEAR(H4811)+1,YEAR(H4811)),VLOOKUP(MONTH(H4811),index!$D$2:$G$13,4,0),DAY(H4811)),
DATE(YEAR(H4811)+1,MONTH(H4811),DAY(H4811)))))-H4811))+H4811)</f>
        <v/>
      </c>
      <c r="J4811" s="9" t="str">
        <f t="shared" si="466"/>
        <v/>
      </c>
      <c r="K4811" s="11" t="str">
        <f t="shared" si="467"/>
        <v/>
      </c>
      <c r="L4811" s="11" t="str">
        <f t="shared" si="468"/>
        <v/>
      </c>
      <c r="M4811" s="11" t="str">
        <f>IF(A4811="","",VLOOKUP(E4811,index!$A$1:$B$6,2,0)*K4811*G4811)</f>
        <v/>
      </c>
      <c r="N4811" s="11" t="str">
        <f>IF(A4811="","",-PMT(G4811*VLOOKUP(E4811,index!$A$1:$B$6,2,0),C4811,F4811,0,0))</f>
        <v/>
      </c>
      <c r="O4811" s="11" t="str">
        <f t="shared" si="469"/>
        <v/>
      </c>
      <c r="P4811" s="11" t="str">
        <f t="shared" si="470"/>
        <v/>
      </c>
    </row>
    <row r="4812" spans="1:16" x14ac:dyDescent="0.25">
      <c r="A4812" s="9" t="str">
        <f>IF(A4811="","",IF(B4811&lt;C4811,A4811,IF(A4811=MAX('entry data'!$B$8:$B$507),"",A4811+1)))</f>
        <v/>
      </c>
      <c r="B4812" s="9" t="str">
        <f t="shared" si="465"/>
        <v/>
      </c>
      <c r="C4812" s="9" t="str">
        <f>IF(ISERROR(VLOOKUP(A4812,'entry data'!B:G,6,0)),"",VLOOKUP(A4812,'entry data'!B:G,6,0))</f>
        <v/>
      </c>
      <c r="D4812" s="9" t="str">
        <f>IF(ISERROR(VLOOKUP(A4812,'entry data'!B:C,2,0)),"",VLOOKUP(A4812,'entry data'!B:C,2,0))</f>
        <v/>
      </c>
      <c r="E4812" s="9" t="str">
        <f>IF(ISERROR(VLOOKUP(A4812,'entry data'!B:E,4,0)),"",VLOOKUP(A4812,'entry data'!B:E,4,0))</f>
        <v/>
      </c>
      <c r="F4812" s="11" t="str">
        <f>IF(A4812="","",IF(ISERROR(VLOOKUP(A4812,'entry data'!B:F,5,0)),"",VLOOKUP(A4812,'entry data'!B:F,5,0)))</f>
        <v/>
      </c>
      <c r="G4812" s="12" t="str">
        <f>IF(A4812="","",IF(ISERROR(VLOOKUP(A4812,'entry data'!B:I,8,0)),"",VLOOKUP(A4812,'entry data'!B:I,7,0)))</f>
        <v/>
      </c>
      <c r="H4812" s="13" t="str">
        <f>IF(A4812="","",IF(B4812=1,VLOOKUP(A4812,'entry data'!B:D,3,0),I4811))</f>
        <v/>
      </c>
      <c r="I4812" s="14" t="str">
        <f>IF(A4812="","",IF(E4812="weekly",7,IF(E4812="fortnightly",14,IF(E4812="monthly",DATE(IF(MONTH(H4812)=12,YEAR(H4812)+1,YEAR(H4812)),VLOOKUP(MONTH(H4812),index!$D$2:$G$13,2,0),DAY(H4812)),
IF(E4812="quarterly",DATE(IF(MONTH(H4812)&gt;=10,YEAR(H4812)+1,YEAR(H4812)),VLOOKUP(MONTH(H4812),index!$D$2:$G$13,3,0),DAY(H4812)),
IF(E4812="halfyearly",DATE(IF(MONTH(H4812)&gt;=7,YEAR(H4812)+1,YEAR(H4812)),VLOOKUP(MONTH(H4812),index!$D$2:$G$13,4,0),DAY(H4812)),
DATE(YEAR(H4812)+1,MONTH(H4812),DAY(H4812)))))-H4812))+H4812)</f>
        <v/>
      </c>
      <c r="J4812" s="9" t="str">
        <f t="shared" si="466"/>
        <v/>
      </c>
      <c r="K4812" s="11" t="str">
        <f t="shared" si="467"/>
        <v/>
      </c>
      <c r="L4812" s="11" t="str">
        <f t="shared" si="468"/>
        <v/>
      </c>
      <c r="M4812" s="11" t="str">
        <f>IF(A4812="","",VLOOKUP(E4812,index!$A$1:$B$6,2,0)*K4812*G4812)</f>
        <v/>
      </c>
      <c r="N4812" s="11" t="str">
        <f>IF(A4812="","",-PMT(G4812*VLOOKUP(E4812,index!$A$1:$B$6,2,0),C4812,F4812,0,0))</f>
        <v/>
      </c>
      <c r="O4812" s="11" t="str">
        <f t="shared" si="469"/>
        <v/>
      </c>
      <c r="P4812" s="11" t="str">
        <f t="shared" si="470"/>
        <v/>
      </c>
    </row>
    <row r="4813" spans="1:16" x14ac:dyDescent="0.25">
      <c r="A4813" s="9" t="str">
        <f>IF(A4812="","",IF(B4812&lt;C4812,A4812,IF(A4812=MAX('entry data'!$B$8:$B$507),"",A4812+1)))</f>
        <v/>
      </c>
      <c r="B4813" s="9" t="str">
        <f t="shared" si="465"/>
        <v/>
      </c>
      <c r="C4813" s="9" t="str">
        <f>IF(ISERROR(VLOOKUP(A4813,'entry data'!B:G,6,0)),"",VLOOKUP(A4813,'entry data'!B:G,6,0))</f>
        <v/>
      </c>
      <c r="D4813" s="9" t="str">
        <f>IF(ISERROR(VLOOKUP(A4813,'entry data'!B:C,2,0)),"",VLOOKUP(A4813,'entry data'!B:C,2,0))</f>
        <v/>
      </c>
      <c r="E4813" s="9" t="str">
        <f>IF(ISERROR(VLOOKUP(A4813,'entry data'!B:E,4,0)),"",VLOOKUP(A4813,'entry data'!B:E,4,0))</f>
        <v/>
      </c>
      <c r="F4813" s="11" t="str">
        <f>IF(A4813="","",IF(ISERROR(VLOOKUP(A4813,'entry data'!B:F,5,0)),"",VLOOKUP(A4813,'entry data'!B:F,5,0)))</f>
        <v/>
      </c>
      <c r="G4813" s="12" t="str">
        <f>IF(A4813="","",IF(ISERROR(VLOOKUP(A4813,'entry data'!B:I,8,0)),"",VLOOKUP(A4813,'entry data'!B:I,7,0)))</f>
        <v/>
      </c>
      <c r="H4813" s="13" t="str">
        <f>IF(A4813="","",IF(B4813=1,VLOOKUP(A4813,'entry data'!B:D,3,0),I4812))</f>
        <v/>
      </c>
      <c r="I4813" s="14" t="str">
        <f>IF(A4813="","",IF(E4813="weekly",7,IF(E4813="fortnightly",14,IF(E4813="monthly",DATE(IF(MONTH(H4813)=12,YEAR(H4813)+1,YEAR(H4813)),VLOOKUP(MONTH(H4813),index!$D$2:$G$13,2,0),DAY(H4813)),
IF(E4813="quarterly",DATE(IF(MONTH(H4813)&gt;=10,YEAR(H4813)+1,YEAR(H4813)),VLOOKUP(MONTH(H4813),index!$D$2:$G$13,3,0),DAY(H4813)),
IF(E4813="halfyearly",DATE(IF(MONTH(H4813)&gt;=7,YEAR(H4813)+1,YEAR(H4813)),VLOOKUP(MONTH(H4813),index!$D$2:$G$13,4,0),DAY(H4813)),
DATE(YEAR(H4813)+1,MONTH(H4813),DAY(H4813)))))-H4813))+H4813)</f>
        <v/>
      </c>
      <c r="J4813" s="9" t="str">
        <f t="shared" si="466"/>
        <v/>
      </c>
      <c r="K4813" s="11" t="str">
        <f t="shared" si="467"/>
        <v/>
      </c>
      <c r="L4813" s="11" t="str">
        <f t="shared" si="468"/>
        <v/>
      </c>
      <c r="M4813" s="11" t="str">
        <f>IF(A4813="","",VLOOKUP(E4813,index!$A$1:$B$6,2,0)*K4813*G4813)</f>
        <v/>
      </c>
      <c r="N4813" s="11" t="str">
        <f>IF(A4813="","",-PMT(G4813*VLOOKUP(E4813,index!$A$1:$B$6,2,0),C4813,F4813,0,0))</f>
        <v/>
      </c>
      <c r="O4813" s="11" t="str">
        <f t="shared" si="469"/>
        <v/>
      </c>
      <c r="P4813" s="11" t="str">
        <f t="shared" si="470"/>
        <v/>
      </c>
    </row>
    <row r="4814" spans="1:16" x14ac:dyDescent="0.25">
      <c r="A4814" s="9" t="str">
        <f>IF(A4813="","",IF(B4813&lt;C4813,A4813,IF(A4813=MAX('entry data'!$B$8:$B$507),"",A4813+1)))</f>
        <v/>
      </c>
      <c r="B4814" s="9" t="str">
        <f t="shared" si="465"/>
        <v/>
      </c>
      <c r="C4814" s="9" t="str">
        <f>IF(ISERROR(VLOOKUP(A4814,'entry data'!B:G,6,0)),"",VLOOKUP(A4814,'entry data'!B:G,6,0))</f>
        <v/>
      </c>
      <c r="D4814" s="9" t="str">
        <f>IF(ISERROR(VLOOKUP(A4814,'entry data'!B:C,2,0)),"",VLOOKUP(A4814,'entry data'!B:C,2,0))</f>
        <v/>
      </c>
      <c r="E4814" s="9" t="str">
        <f>IF(ISERROR(VLOOKUP(A4814,'entry data'!B:E,4,0)),"",VLOOKUP(A4814,'entry data'!B:E,4,0))</f>
        <v/>
      </c>
      <c r="F4814" s="11" t="str">
        <f>IF(A4814="","",IF(ISERROR(VLOOKUP(A4814,'entry data'!B:F,5,0)),"",VLOOKUP(A4814,'entry data'!B:F,5,0)))</f>
        <v/>
      </c>
      <c r="G4814" s="12" t="str">
        <f>IF(A4814="","",IF(ISERROR(VLOOKUP(A4814,'entry data'!B:I,8,0)),"",VLOOKUP(A4814,'entry data'!B:I,7,0)))</f>
        <v/>
      </c>
      <c r="H4814" s="13" t="str">
        <f>IF(A4814="","",IF(B4814=1,VLOOKUP(A4814,'entry data'!B:D,3,0),I4813))</f>
        <v/>
      </c>
      <c r="I4814" s="14" t="str">
        <f>IF(A4814="","",IF(E4814="weekly",7,IF(E4814="fortnightly",14,IF(E4814="monthly",DATE(IF(MONTH(H4814)=12,YEAR(H4814)+1,YEAR(H4814)),VLOOKUP(MONTH(H4814),index!$D$2:$G$13,2,0),DAY(H4814)),
IF(E4814="quarterly",DATE(IF(MONTH(H4814)&gt;=10,YEAR(H4814)+1,YEAR(H4814)),VLOOKUP(MONTH(H4814),index!$D$2:$G$13,3,0),DAY(H4814)),
IF(E4814="halfyearly",DATE(IF(MONTH(H4814)&gt;=7,YEAR(H4814)+1,YEAR(H4814)),VLOOKUP(MONTH(H4814),index!$D$2:$G$13,4,0),DAY(H4814)),
DATE(YEAR(H4814)+1,MONTH(H4814),DAY(H4814)))))-H4814))+H4814)</f>
        <v/>
      </c>
      <c r="J4814" s="9" t="str">
        <f t="shared" si="466"/>
        <v/>
      </c>
      <c r="K4814" s="11" t="str">
        <f t="shared" si="467"/>
        <v/>
      </c>
      <c r="L4814" s="11" t="str">
        <f t="shared" si="468"/>
        <v/>
      </c>
      <c r="M4814" s="11" t="str">
        <f>IF(A4814="","",VLOOKUP(E4814,index!$A$1:$B$6,2,0)*K4814*G4814)</f>
        <v/>
      </c>
      <c r="N4814" s="11" t="str">
        <f>IF(A4814="","",-PMT(G4814*VLOOKUP(E4814,index!$A$1:$B$6,2,0),C4814,F4814,0,0))</f>
        <v/>
      </c>
      <c r="O4814" s="11" t="str">
        <f t="shared" si="469"/>
        <v/>
      </c>
      <c r="P4814" s="11" t="str">
        <f t="shared" si="470"/>
        <v/>
      </c>
    </row>
    <row r="4815" spans="1:16" x14ac:dyDescent="0.25">
      <c r="A4815" s="9" t="str">
        <f>IF(A4814="","",IF(B4814&lt;C4814,A4814,IF(A4814=MAX('entry data'!$B$8:$B$507),"",A4814+1)))</f>
        <v/>
      </c>
      <c r="B4815" s="9" t="str">
        <f t="shared" si="465"/>
        <v/>
      </c>
      <c r="C4815" s="9" t="str">
        <f>IF(ISERROR(VLOOKUP(A4815,'entry data'!B:G,6,0)),"",VLOOKUP(A4815,'entry data'!B:G,6,0))</f>
        <v/>
      </c>
      <c r="D4815" s="9" t="str">
        <f>IF(ISERROR(VLOOKUP(A4815,'entry data'!B:C,2,0)),"",VLOOKUP(A4815,'entry data'!B:C,2,0))</f>
        <v/>
      </c>
      <c r="E4815" s="9" t="str">
        <f>IF(ISERROR(VLOOKUP(A4815,'entry data'!B:E,4,0)),"",VLOOKUP(A4815,'entry data'!B:E,4,0))</f>
        <v/>
      </c>
      <c r="F4815" s="11" t="str">
        <f>IF(A4815="","",IF(ISERROR(VLOOKUP(A4815,'entry data'!B:F,5,0)),"",VLOOKUP(A4815,'entry data'!B:F,5,0)))</f>
        <v/>
      </c>
      <c r="G4815" s="12" t="str">
        <f>IF(A4815="","",IF(ISERROR(VLOOKUP(A4815,'entry data'!B:I,8,0)),"",VLOOKUP(A4815,'entry data'!B:I,7,0)))</f>
        <v/>
      </c>
      <c r="H4815" s="13" t="str">
        <f>IF(A4815="","",IF(B4815=1,VLOOKUP(A4815,'entry data'!B:D,3,0),I4814))</f>
        <v/>
      </c>
      <c r="I4815" s="14" t="str">
        <f>IF(A4815="","",IF(E4815="weekly",7,IF(E4815="fortnightly",14,IF(E4815="monthly",DATE(IF(MONTH(H4815)=12,YEAR(H4815)+1,YEAR(H4815)),VLOOKUP(MONTH(H4815),index!$D$2:$G$13,2,0),DAY(H4815)),
IF(E4815="quarterly",DATE(IF(MONTH(H4815)&gt;=10,YEAR(H4815)+1,YEAR(H4815)),VLOOKUP(MONTH(H4815),index!$D$2:$G$13,3,0),DAY(H4815)),
IF(E4815="halfyearly",DATE(IF(MONTH(H4815)&gt;=7,YEAR(H4815)+1,YEAR(H4815)),VLOOKUP(MONTH(H4815),index!$D$2:$G$13,4,0),DAY(H4815)),
DATE(YEAR(H4815)+1,MONTH(H4815),DAY(H4815)))))-H4815))+H4815)</f>
        <v/>
      </c>
      <c r="J4815" s="9" t="str">
        <f t="shared" si="466"/>
        <v/>
      </c>
      <c r="K4815" s="11" t="str">
        <f t="shared" si="467"/>
        <v/>
      </c>
      <c r="L4815" s="11" t="str">
        <f t="shared" si="468"/>
        <v/>
      </c>
      <c r="M4815" s="11" t="str">
        <f>IF(A4815="","",VLOOKUP(E4815,index!$A$1:$B$6,2,0)*K4815*G4815)</f>
        <v/>
      </c>
      <c r="N4815" s="11" t="str">
        <f>IF(A4815="","",-PMT(G4815*VLOOKUP(E4815,index!$A$1:$B$6,2,0),C4815,F4815,0,0))</f>
        <v/>
      </c>
      <c r="O4815" s="11" t="str">
        <f t="shared" si="469"/>
        <v/>
      </c>
      <c r="P4815" s="11" t="str">
        <f t="shared" si="470"/>
        <v/>
      </c>
    </row>
    <row r="4816" spans="1:16" x14ac:dyDescent="0.25">
      <c r="A4816" s="9" t="str">
        <f>IF(A4815="","",IF(B4815&lt;C4815,A4815,IF(A4815=MAX('entry data'!$B$8:$B$507),"",A4815+1)))</f>
        <v/>
      </c>
      <c r="B4816" s="9" t="str">
        <f t="shared" si="465"/>
        <v/>
      </c>
      <c r="C4816" s="9" t="str">
        <f>IF(ISERROR(VLOOKUP(A4816,'entry data'!B:G,6,0)),"",VLOOKUP(A4816,'entry data'!B:G,6,0))</f>
        <v/>
      </c>
      <c r="D4816" s="9" t="str">
        <f>IF(ISERROR(VLOOKUP(A4816,'entry data'!B:C,2,0)),"",VLOOKUP(A4816,'entry data'!B:C,2,0))</f>
        <v/>
      </c>
      <c r="E4816" s="9" t="str">
        <f>IF(ISERROR(VLOOKUP(A4816,'entry data'!B:E,4,0)),"",VLOOKUP(A4816,'entry data'!B:E,4,0))</f>
        <v/>
      </c>
      <c r="F4816" s="11" t="str">
        <f>IF(A4816="","",IF(ISERROR(VLOOKUP(A4816,'entry data'!B:F,5,0)),"",VLOOKUP(A4816,'entry data'!B:F,5,0)))</f>
        <v/>
      </c>
      <c r="G4816" s="12" t="str">
        <f>IF(A4816="","",IF(ISERROR(VLOOKUP(A4816,'entry data'!B:I,8,0)),"",VLOOKUP(A4816,'entry data'!B:I,7,0)))</f>
        <v/>
      </c>
      <c r="H4816" s="13" t="str">
        <f>IF(A4816="","",IF(B4816=1,VLOOKUP(A4816,'entry data'!B:D,3,0),I4815))</f>
        <v/>
      </c>
      <c r="I4816" s="14" t="str">
        <f>IF(A4816="","",IF(E4816="weekly",7,IF(E4816="fortnightly",14,IF(E4816="monthly",DATE(IF(MONTH(H4816)=12,YEAR(H4816)+1,YEAR(H4816)),VLOOKUP(MONTH(H4816),index!$D$2:$G$13,2,0),DAY(H4816)),
IF(E4816="quarterly",DATE(IF(MONTH(H4816)&gt;=10,YEAR(H4816)+1,YEAR(H4816)),VLOOKUP(MONTH(H4816),index!$D$2:$G$13,3,0),DAY(H4816)),
IF(E4816="halfyearly",DATE(IF(MONTH(H4816)&gt;=7,YEAR(H4816)+1,YEAR(H4816)),VLOOKUP(MONTH(H4816),index!$D$2:$G$13,4,0),DAY(H4816)),
DATE(YEAR(H4816)+1,MONTH(H4816),DAY(H4816)))))-H4816))+H4816)</f>
        <v/>
      </c>
      <c r="J4816" s="9" t="str">
        <f t="shared" si="466"/>
        <v/>
      </c>
      <c r="K4816" s="11" t="str">
        <f t="shared" si="467"/>
        <v/>
      </c>
      <c r="L4816" s="11" t="str">
        <f t="shared" si="468"/>
        <v/>
      </c>
      <c r="M4816" s="11" t="str">
        <f>IF(A4816="","",VLOOKUP(E4816,index!$A$1:$B$6,2,0)*K4816*G4816)</f>
        <v/>
      </c>
      <c r="N4816" s="11" t="str">
        <f>IF(A4816="","",-PMT(G4816*VLOOKUP(E4816,index!$A$1:$B$6,2,0),C4816,F4816,0,0))</f>
        <v/>
      </c>
      <c r="O4816" s="11" t="str">
        <f t="shared" si="469"/>
        <v/>
      </c>
      <c r="P4816" s="11" t="str">
        <f t="shared" si="470"/>
        <v/>
      </c>
    </row>
    <row r="4817" spans="1:16" x14ac:dyDescent="0.25">
      <c r="A4817" s="9" t="str">
        <f>IF(A4816="","",IF(B4816&lt;C4816,A4816,IF(A4816=MAX('entry data'!$B$8:$B$507),"",A4816+1)))</f>
        <v/>
      </c>
      <c r="B4817" s="9" t="str">
        <f t="shared" si="465"/>
        <v/>
      </c>
      <c r="C4817" s="9" t="str">
        <f>IF(ISERROR(VLOOKUP(A4817,'entry data'!B:G,6,0)),"",VLOOKUP(A4817,'entry data'!B:G,6,0))</f>
        <v/>
      </c>
      <c r="D4817" s="9" t="str">
        <f>IF(ISERROR(VLOOKUP(A4817,'entry data'!B:C,2,0)),"",VLOOKUP(A4817,'entry data'!B:C,2,0))</f>
        <v/>
      </c>
      <c r="E4817" s="9" t="str">
        <f>IF(ISERROR(VLOOKUP(A4817,'entry data'!B:E,4,0)),"",VLOOKUP(A4817,'entry data'!B:E,4,0))</f>
        <v/>
      </c>
      <c r="F4817" s="11" t="str">
        <f>IF(A4817="","",IF(ISERROR(VLOOKUP(A4817,'entry data'!B:F,5,0)),"",VLOOKUP(A4817,'entry data'!B:F,5,0)))</f>
        <v/>
      </c>
      <c r="G4817" s="12" t="str">
        <f>IF(A4817="","",IF(ISERROR(VLOOKUP(A4817,'entry data'!B:I,8,0)),"",VLOOKUP(A4817,'entry data'!B:I,7,0)))</f>
        <v/>
      </c>
      <c r="H4817" s="13" t="str">
        <f>IF(A4817="","",IF(B4817=1,VLOOKUP(A4817,'entry data'!B:D,3,0),I4816))</f>
        <v/>
      </c>
      <c r="I4817" s="14" t="str">
        <f>IF(A4817="","",IF(E4817="weekly",7,IF(E4817="fortnightly",14,IF(E4817="monthly",DATE(IF(MONTH(H4817)=12,YEAR(H4817)+1,YEAR(H4817)),VLOOKUP(MONTH(H4817),index!$D$2:$G$13,2,0),DAY(H4817)),
IF(E4817="quarterly",DATE(IF(MONTH(H4817)&gt;=10,YEAR(H4817)+1,YEAR(H4817)),VLOOKUP(MONTH(H4817),index!$D$2:$G$13,3,0),DAY(H4817)),
IF(E4817="halfyearly",DATE(IF(MONTH(H4817)&gt;=7,YEAR(H4817)+1,YEAR(H4817)),VLOOKUP(MONTH(H4817),index!$D$2:$G$13,4,0),DAY(H4817)),
DATE(YEAR(H4817)+1,MONTH(H4817),DAY(H4817)))))-H4817))+H4817)</f>
        <v/>
      </c>
      <c r="J4817" s="9" t="str">
        <f t="shared" si="466"/>
        <v/>
      </c>
      <c r="K4817" s="11" t="str">
        <f t="shared" si="467"/>
        <v/>
      </c>
      <c r="L4817" s="11" t="str">
        <f t="shared" si="468"/>
        <v/>
      </c>
      <c r="M4817" s="11" t="str">
        <f>IF(A4817="","",VLOOKUP(E4817,index!$A$1:$B$6,2,0)*K4817*G4817)</f>
        <v/>
      </c>
      <c r="N4817" s="11" t="str">
        <f>IF(A4817="","",-PMT(G4817*VLOOKUP(E4817,index!$A$1:$B$6,2,0),C4817,F4817,0,0))</f>
        <v/>
      </c>
      <c r="O4817" s="11" t="str">
        <f t="shared" si="469"/>
        <v/>
      </c>
      <c r="P4817" s="11" t="str">
        <f t="shared" si="470"/>
        <v/>
      </c>
    </row>
    <row r="4818" spans="1:16" x14ac:dyDescent="0.25">
      <c r="A4818" s="9" t="str">
        <f>IF(A4817="","",IF(B4817&lt;C4817,A4817,IF(A4817=MAX('entry data'!$B$8:$B$507),"",A4817+1)))</f>
        <v/>
      </c>
      <c r="B4818" s="9" t="str">
        <f t="shared" si="465"/>
        <v/>
      </c>
      <c r="C4818" s="9" t="str">
        <f>IF(ISERROR(VLOOKUP(A4818,'entry data'!B:G,6,0)),"",VLOOKUP(A4818,'entry data'!B:G,6,0))</f>
        <v/>
      </c>
      <c r="D4818" s="9" t="str">
        <f>IF(ISERROR(VLOOKUP(A4818,'entry data'!B:C,2,0)),"",VLOOKUP(A4818,'entry data'!B:C,2,0))</f>
        <v/>
      </c>
      <c r="E4818" s="9" t="str">
        <f>IF(ISERROR(VLOOKUP(A4818,'entry data'!B:E,4,0)),"",VLOOKUP(A4818,'entry data'!B:E,4,0))</f>
        <v/>
      </c>
      <c r="F4818" s="11" t="str">
        <f>IF(A4818="","",IF(ISERROR(VLOOKUP(A4818,'entry data'!B:F,5,0)),"",VLOOKUP(A4818,'entry data'!B:F,5,0)))</f>
        <v/>
      </c>
      <c r="G4818" s="12" t="str">
        <f>IF(A4818="","",IF(ISERROR(VLOOKUP(A4818,'entry data'!B:I,8,0)),"",VLOOKUP(A4818,'entry data'!B:I,7,0)))</f>
        <v/>
      </c>
      <c r="H4818" s="13" t="str">
        <f>IF(A4818="","",IF(B4818=1,VLOOKUP(A4818,'entry data'!B:D,3,0),I4817))</f>
        <v/>
      </c>
      <c r="I4818" s="14" t="str">
        <f>IF(A4818="","",IF(E4818="weekly",7,IF(E4818="fortnightly",14,IF(E4818="monthly",DATE(IF(MONTH(H4818)=12,YEAR(H4818)+1,YEAR(H4818)),VLOOKUP(MONTH(H4818),index!$D$2:$G$13,2,0),DAY(H4818)),
IF(E4818="quarterly",DATE(IF(MONTH(H4818)&gt;=10,YEAR(H4818)+1,YEAR(H4818)),VLOOKUP(MONTH(H4818),index!$D$2:$G$13,3,0),DAY(H4818)),
IF(E4818="halfyearly",DATE(IF(MONTH(H4818)&gt;=7,YEAR(H4818)+1,YEAR(H4818)),VLOOKUP(MONTH(H4818),index!$D$2:$G$13,4,0),DAY(H4818)),
DATE(YEAR(H4818)+1,MONTH(H4818),DAY(H4818)))))-H4818))+H4818)</f>
        <v/>
      </c>
      <c r="J4818" s="9" t="str">
        <f t="shared" si="466"/>
        <v/>
      </c>
      <c r="K4818" s="11" t="str">
        <f t="shared" si="467"/>
        <v/>
      </c>
      <c r="L4818" s="11" t="str">
        <f t="shared" si="468"/>
        <v/>
      </c>
      <c r="M4818" s="11" t="str">
        <f>IF(A4818="","",VLOOKUP(E4818,index!$A$1:$B$6,2,0)*K4818*G4818)</f>
        <v/>
      </c>
      <c r="N4818" s="11" t="str">
        <f>IF(A4818="","",-PMT(G4818*VLOOKUP(E4818,index!$A$1:$B$6,2,0),C4818,F4818,0,0))</f>
        <v/>
      </c>
      <c r="O4818" s="11" t="str">
        <f t="shared" si="469"/>
        <v/>
      </c>
      <c r="P4818" s="11" t="str">
        <f t="shared" si="470"/>
        <v/>
      </c>
    </row>
    <row r="4819" spans="1:16" x14ac:dyDescent="0.25">
      <c r="A4819" s="9" t="str">
        <f>IF(A4818="","",IF(B4818&lt;C4818,A4818,IF(A4818=MAX('entry data'!$B$8:$B$507),"",A4818+1)))</f>
        <v/>
      </c>
      <c r="B4819" s="9" t="str">
        <f t="shared" si="465"/>
        <v/>
      </c>
      <c r="C4819" s="9" t="str">
        <f>IF(ISERROR(VLOOKUP(A4819,'entry data'!B:G,6,0)),"",VLOOKUP(A4819,'entry data'!B:G,6,0))</f>
        <v/>
      </c>
      <c r="D4819" s="9" t="str">
        <f>IF(ISERROR(VLOOKUP(A4819,'entry data'!B:C,2,0)),"",VLOOKUP(A4819,'entry data'!B:C,2,0))</f>
        <v/>
      </c>
      <c r="E4819" s="9" t="str">
        <f>IF(ISERROR(VLOOKUP(A4819,'entry data'!B:E,4,0)),"",VLOOKUP(A4819,'entry data'!B:E,4,0))</f>
        <v/>
      </c>
      <c r="F4819" s="11" t="str">
        <f>IF(A4819="","",IF(ISERROR(VLOOKUP(A4819,'entry data'!B:F,5,0)),"",VLOOKUP(A4819,'entry data'!B:F,5,0)))</f>
        <v/>
      </c>
      <c r="G4819" s="12" t="str">
        <f>IF(A4819="","",IF(ISERROR(VLOOKUP(A4819,'entry data'!B:I,8,0)),"",VLOOKUP(A4819,'entry data'!B:I,7,0)))</f>
        <v/>
      </c>
      <c r="H4819" s="13" t="str">
        <f>IF(A4819="","",IF(B4819=1,VLOOKUP(A4819,'entry data'!B:D,3,0),I4818))</f>
        <v/>
      </c>
      <c r="I4819" s="14" t="str">
        <f>IF(A4819="","",IF(E4819="weekly",7,IF(E4819="fortnightly",14,IF(E4819="monthly",DATE(IF(MONTH(H4819)=12,YEAR(H4819)+1,YEAR(H4819)),VLOOKUP(MONTH(H4819),index!$D$2:$G$13,2,0),DAY(H4819)),
IF(E4819="quarterly",DATE(IF(MONTH(H4819)&gt;=10,YEAR(H4819)+1,YEAR(H4819)),VLOOKUP(MONTH(H4819),index!$D$2:$G$13,3,0),DAY(H4819)),
IF(E4819="halfyearly",DATE(IF(MONTH(H4819)&gt;=7,YEAR(H4819)+1,YEAR(H4819)),VLOOKUP(MONTH(H4819),index!$D$2:$G$13,4,0),DAY(H4819)),
DATE(YEAR(H4819)+1,MONTH(H4819),DAY(H4819)))))-H4819))+H4819)</f>
        <v/>
      </c>
      <c r="J4819" s="9" t="str">
        <f t="shared" si="466"/>
        <v/>
      </c>
      <c r="K4819" s="11" t="str">
        <f t="shared" si="467"/>
        <v/>
      </c>
      <c r="L4819" s="11" t="str">
        <f t="shared" si="468"/>
        <v/>
      </c>
      <c r="M4819" s="11" t="str">
        <f>IF(A4819="","",VLOOKUP(E4819,index!$A$1:$B$6,2,0)*K4819*G4819)</f>
        <v/>
      </c>
      <c r="N4819" s="11" t="str">
        <f>IF(A4819="","",-PMT(G4819*VLOOKUP(E4819,index!$A$1:$B$6,2,0),C4819,F4819,0,0))</f>
        <v/>
      </c>
      <c r="O4819" s="11" t="str">
        <f t="shared" si="469"/>
        <v/>
      </c>
      <c r="P4819" s="11" t="str">
        <f t="shared" si="470"/>
        <v/>
      </c>
    </row>
    <row r="4820" spans="1:16" x14ac:dyDescent="0.25">
      <c r="A4820" s="9" t="str">
        <f>IF(A4819="","",IF(B4819&lt;C4819,A4819,IF(A4819=MAX('entry data'!$B$8:$B$507),"",A4819+1)))</f>
        <v/>
      </c>
      <c r="B4820" s="9" t="str">
        <f t="shared" si="465"/>
        <v/>
      </c>
      <c r="C4820" s="9" t="str">
        <f>IF(ISERROR(VLOOKUP(A4820,'entry data'!B:G,6,0)),"",VLOOKUP(A4820,'entry data'!B:G,6,0))</f>
        <v/>
      </c>
      <c r="D4820" s="9" t="str">
        <f>IF(ISERROR(VLOOKUP(A4820,'entry data'!B:C,2,0)),"",VLOOKUP(A4820,'entry data'!B:C,2,0))</f>
        <v/>
      </c>
      <c r="E4820" s="9" t="str">
        <f>IF(ISERROR(VLOOKUP(A4820,'entry data'!B:E,4,0)),"",VLOOKUP(A4820,'entry data'!B:E,4,0))</f>
        <v/>
      </c>
      <c r="F4820" s="11" t="str">
        <f>IF(A4820="","",IF(ISERROR(VLOOKUP(A4820,'entry data'!B:F,5,0)),"",VLOOKUP(A4820,'entry data'!B:F,5,0)))</f>
        <v/>
      </c>
      <c r="G4820" s="12" t="str">
        <f>IF(A4820="","",IF(ISERROR(VLOOKUP(A4820,'entry data'!B:I,8,0)),"",VLOOKUP(A4820,'entry data'!B:I,7,0)))</f>
        <v/>
      </c>
      <c r="H4820" s="13" t="str">
        <f>IF(A4820="","",IF(B4820=1,VLOOKUP(A4820,'entry data'!B:D,3,0),I4819))</f>
        <v/>
      </c>
      <c r="I4820" s="14" t="str">
        <f>IF(A4820="","",IF(E4820="weekly",7,IF(E4820="fortnightly",14,IF(E4820="monthly",DATE(IF(MONTH(H4820)=12,YEAR(H4820)+1,YEAR(H4820)),VLOOKUP(MONTH(H4820),index!$D$2:$G$13,2,0),DAY(H4820)),
IF(E4820="quarterly",DATE(IF(MONTH(H4820)&gt;=10,YEAR(H4820)+1,YEAR(H4820)),VLOOKUP(MONTH(H4820),index!$D$2:$G$13,3,0),DAY(H4820)),
IF(E4820="halfyearly",DATE(IF(MONTH(H4820)&gt;=7,YEAR(H4820)+1,YEAR(H4820)),VLOOKUP(MONTH(H4820),index!$D$2:$G$13,4,0),DAY(H4820)),
DATE(YEAR(H4820)+1,MONTH(H4820),DAY(H4820)))))-H4820))+H4820)</f>
        <v/>
      </c>
      <c r="J4820" s="9" t="str">
        <f t="shared" si="466"/>
        <v/>
      </c>
      <c r="K4820" s="11" t="str">
        <f t="shared" si="467"/>
        <v/>
      </c>
      <c r="L4820" s="11" t="str">
        <f t="shared" si="468"/>
        <v/>
      </c>
      <c r="M4820" s="11" t="str">
        <f>IF(A4820="","",VLOOKUP(E4820,index!$A$1:$B$6,2,0)*K4820*G4820)</f>
        <v/>
      </c>
      <c r="N4820" s="11" t="str">
        <f>IF(A4820="","",-PMT(G4820*VLOOKUP(E4820,index!$A$1:$B$6,2,0),C4820,F4820,0,0))</f>
        <v/>
      </c>
      <c r="O4820" s="11" t="str">
        <f t="shared" si="469"/>
        <v/>
      </c>
      <c r="P4820" s="11" t="str">
        <f t="shared" si="470"/>
        <v/>
      </c>
    </row>
    <row r="4821" spans="1:16" x14ac:dyDescent="0.25">
      <c r="A4821" s="9" t="str">
        <f>IF(A4820="","",IF(B4820&lt;C4820,A4820,IF(A4820=MAX('entry data'!$B$8:$B$507),"",A4820+1)))</f>
        <v/>
      </c>
      <c r="B4821" s="9" t="str">
        <f t="shared" si="465"/>
        <v/>
      </c>
      <c r="C4821" s="9" t="str">
        <f>IF(ISERROR(VLOOKUP(A4821,'entry data'!B:G,6,0)),"",VLOOKUP(A4821,'entry data'!B:G,6,0))</f>
        <v/>
      </c>
      <c r="D4821" s="9" t="str">
        <f>IF(ISERROR(VLOOKUP(A4821,'entry data'!B:C,2,0)),"",VLOOKUP(A4821,'entry data'!B:C,2,0))</f>
        <v/>
      </c>
      <c r="E4821" s="9" t="str">
        <f>IF(ISERROR(VLOOKUP(A4821,'entry data'!B:E,4,0)),"",VLOOKUP(A4821,'entry data'!B:E,4,0))</f>
        <v/>
      </c>
      <c r="F4821" s="11" t="str">
        <f>IF(A4821="","",IF(ISERROR(VLOOKUP(A4821,'entry data'!B:F,5,0)),"",VLOOKUP(A4821,'entry data'!B:F,5,0)))</f>
        <v/>
      </c>
      <c r="G4821" s="12" t="str">
        <f>IF(A4821="","",IF(ISERROR(VLOOKUP(A4821,'entry data'!B:I,8,0)),"",VLOOKUP(A4821,'entry data'!B:I,7,0)))</f>
        <v/>
      </c>
      <c r="H4821" s="13" t="str">
        <f>IF(A4821="","",IF(B4821=1,VLOOKUP(A4821,'entry data'!B:D,3,0),I4820))</f>
        <v/>
      </c>
      <c r="I4821" s="14" t="str">
        <f>IF(A4821="","",IF(E4821="weekly",7,IF(E4821="fortnightly",14,IF(E4821="monthly",DATE(IF(MONTH(H4821)=12,YEAR(H4821)+1,YEAR(H4821)),VLOOKUP(MONTH(H4821),index!$D$2:$G$13,2,0),DAY(H4821)),
IF(E4821="quarterly",DATE(IF(MONTH(H4821)&gt;=10,YEAR(H4821)+1,YEAR(H4821)),VLOOKUP(MONTH(H4821),index!$D$2:$G$13,3,0),DAY(H4821)),
IF(E4821="halfyearly",DATE(IF(MONTH(H4821)&gt;=7,YEAR(H4821)+1,YEAR(H4821)),VLOOKUP(MONTH(H4821),index!$D$2:$G$13,4,0),DAY(H4821)),
DATE(YEAR(H4821)+1,MONTH(H4821),DAY(H4821)))))-H4821))+H4821)</f>
        <v/>
      </c>
      <c r="J4821" s="9" t="str">
        <f t="shared" si="466"/>
        <v/>
      </c>
      <c r="K4821" s="11" t="str">
        <f t="shared" si="467"/>
        <v/>
      </c>
      <c r="L4821" s="11" t="str">
        <f t="shared" si="468"/>
        <v/>
      </c>
      <c r="M4821" s="11" t="str">
        <f>IF(A4821="","",VLOOKUP(E4821,index!$A$1:$B$6,2,0)*K4821*G4821)</f>
        <v/>
      </c>
      <c r="N4821" s="11" t="str">
        <f>IF(A4821="","",-PMT(G4821*VLOOKUP(E4821,index!$A$1:$B$6,2,0),C4821,F4821,0,0))</f>
        <v/>
      </c>
      <c r="O4821" s="11" t="str">
        <f t="shared" si="469"/>
        <v/>
      </c>
      <c r="P4821" s="11" t="str">
        <f t="shared" si="470"/>
        <v/>
      </c>
    </row>
    <row r="4822" spans="1:16" x14ac:dyDescent="0.25">
      <c r="A4822" s="9" t="str">
        <f>IF(A4821="","",IF(B4821&lt;C4821,A4821,IF(A4821=MAX('entry data'!$B$8:$B$507),"",A4821+1)))</f>
        <v/>
      </c>
      <c r="B4822" s="9" t="str">
        <f t="shared" si="465"/>
        <v/>
      </c>
      <c r="C4822" s="9" t="str">
        <f>IF(ISERROR(VLOOKUP(A4822,'entry data'!B:G,6,0)),"",VLOOKUP(A4822,'entry data'!B:G,6,0))</f>
        <v/>
      </c>
      <c r="D4822" s="9" t="str">
        <f>IF(ISERROR(VLOOKUP(A4822,'entry data'!B:C,2,0)),"",VLOOKUP(A4822,'entry data'!B:C,2,0))</f>
        <v/>
      </c>
      <c r="E4822" s="9" t="str">
        <f>IF(ISERROR(VLOOKUP(A4822,'entry data'!B:E,4,0)),"",VLOOKUP(A4822,'entry data'!B:E,4,0))</f>
        <v/>
      </c>
      <c r="F4822" s="11" t="str">
        <f>IF(A4822="","",IF(ISERROR(VLOOKUP(A4822,'entry data'!B:F,5,0)),"",VLOOKUP(A4822,'entry data'!B:F,5,0)))</f>
        <v/>
      </c>
      <c r="G4822" s="12" t="str">
        <f>IF(A4822="","",IF(ISERROR(VLOOKUP(A4822,'entry data'!B:I,8,0)),"",VLOOKUP(A4822,'entry data'!B:I,7,0)))</f>
        <v/>
      </c>
      <c r="H4822" s="13" t="str">
        <f>IF(A4822="","",IF(B4822=1,VLOOKUP(A4822,'entry data'!B:D,3,0),I4821))</f>
        <v/>
      </c>
      <c r="I4822" s="14" t="str">
        <f>IF(A4822="","",IF(E4822="weekly",7,IF(E4822="fortnightly",14,IF(E4822="monthly",DATE(IF(MONTH(H4822)=12,YEAR(H4822)+1,YEAR(H4822)),VLOOKUP(MONTH(H4822),index!$D$2:$G$13,2,0),DAY(H4822)),
IF(E4822="quarterly",DATE(IF(MONTH(H4822)&gt;=10,YEAR(H4822)+1,YEAR(H4822)),VLOOKUP(MONTH(H4822),index!$D$2:$G$13,3,0),DAY(H4822)),
IF(E4822="halfyearly",DATE(IF(MONTH(H4822)&gt;=7,YEAR(H4822)+1,YEAR(H4822)),VLOOKUP(MONTH(H4822),index!$D$2:$G$13,4,0),DAY(H4822)),
DATE(YEAR(H4822)+1,MONTH(H4822),DAY(H4822)))))-H4822))+H4822)</f>
        <v/>
      </c>
      <c r="J4822" s="9" t="str">
        <f t="shared" si="466"/>
        <v/>
      </c>
      <c r="K4822" s="11" t="str">
        <f t="shared" si="467"/>
        <v/>
      </c>
      <c r="L4822" s="11" t="str">
        <f t="shared" si="468"/>
        <v/>
      </c>
      <c r="M4822" s="11" t="str">
        <f>IF(A4822="","",VLOOKUP(E4822,index!$A$1:$B$6,2,0)*K4822*G4822)</f>
        <v/>
      </c>
      <c r="N4822" s="11" t="str">
        <f>IF(A4822="","",-PMT(G4822*VLOOKUP(E4822,index!$A$1:$B$6,2,0),C4822,F4822,0,0))</f>
        <v/>
      </c>
      <c r="O4822" s="11" t="str">
        <f t="shared" si="469"/>
        <v/>
      </c>
      <c r="P4822" s="11" t="str">
        <f t="shared" si="470"/>
        <v/>
      </c>
    </row>
    <row r="4823" spans="1:16" x14ac:dyDescent="0.25">
      <c r="A4823" s="9" t="str">
        <f>IF(A4822="","",IF(B4822&lt;C4822,A4822,IF(A4822=MAX('entry data'!$B$8:$B$507),"",A4822+1)))</f>
        <v/>
      </c>
      <c r="B4823" s="9" t="str">
        <f t="shared" ref="B4823:B4886" si="471">IF(A4823="","",IF(B4822=C4822,1,B4822+1))</f>
        <v/>
      </c>
      <c r="C4823" s="9" t="str">
        <f>IF(ISERROR(VLOOKUP(A4823,'entry data'!B:G,6,0)),"",VLOOKUP(A4823,'entry data'!B:G,6,0))</f>
        <v/>
      </c>
      <c r="D4823" s="9" t="str">
        <f>IF(ISERROR(VLOOKUP(A4823,'entry data'!B:C,2,0)),"",VLOOKUP(A4823,'entry data'!B:C,2,0))</f>
        <v/>
      </c>
      <c r="E4823" s="9" t="str">
        <f>IF(ISERROR(VLOOKUP(A4823,'entry data'!B:E,4,0)),"",VLOOKUP(A4823,'entry data'!B:E,4,0))</f>
        <v/>
      </c>
      <c r="F4823" s="11" t="str">
        <f>IF(A4823="","",IF(ISERROR(VLOOKUP(A4823,'entry data'!B:F,5,0)),"",VLOOKUP(A4823,'entry data'!B:F,5,0)))</f>
        <v/>
      </c>
      <c r="G4823" s="12" t="str">
        <f>IF(A4823="","",IF(ISERROR(VLOOKUP(A4823,'entry data'!B:I,8,0)),"",VLOOKUP(A4823,'entry data'!B:I,7,0)))</f>
        <v/>
      </c>
      <c r="H4823" s="13" t="str">
        <f>IF(A4823="","",IF(B4823=1,VLOOKUP(A4823,'entry data'!B:D,3,0),I4822))</f>
        <v/>
      </c>
      <c r="I4823" s="14" t="str">
        <f>IF(A4823="","",IF(E4823="weekly",7,IF(E4823="fortnightly",14,IF(E4823="monthly",DATE(IF(MONTH(H4823)=12,YEAR(H4823)+1,YEAR(H4823)),VLOOKUP(MONTH(H4823),index!$D$2:$G$13,2,0),DAY(H4823)),
IF(E4823="quarterly",DATE(IF(MONTH(H4823)&gt;=10,YEAR(H4823)+1,YEAR(H4823)),VLOOKUP(MONTH(H4823),index!$D$2:$G$13,3,0),DAY(H4823)),
IF(E4823="halfyearly",DATE(IF(MONTH(H4823)&gt;=7,YEAR(H4823)+1,YEAR(H4823)),VLOOKUP(MONTH(H4823),index!$D$2:$G$13,4,0),DAY(H4823)),
DATE(YEAR(H4823)+1,MONTH(H4823),DAY(H4823)))))-H4823))+H4823)</f>
        <v/>
      </c>
      <c r="J4823" s="9" t="str">
        <f t="shared" ref="J4823:J4886" si="472">IF(A4823="","",IF(MONTH(I4823)&lt;10,YEAR(I4823)&amp;"-0"&amp;MONTH(I4823),YEAR(I4823)&amp;"-"&amp;MONTH(I4823)))</f>
        <v/>
      </c>
      <c r="K4823" s="11" t="str">
        <f t="shared" ref="K4823:K4886" si="473">IF(A4823="","",IF(B4823=1,F4823,O4822))</f>
        <v/>
      </c>
      <c r="L4823" s="11" t="str">
        <f t="shared" ref="L4823:L4886" si="474">IF(A4823="","",N4823-M4823)</f>
        <v/>
      </c>
      <c r="M4823" s="11" t="str">
        <f>IF(A4823="","",VLOOKUP(E4823,index!$A$1:$B$6,2,0)*K4823*G4823)</f>
        <v/>
      </c>
      <c r="N4823" s="11" t="str">
        <f>IF(A4823="","",-PMT(G4823*VLOOKUP(E4823,index!$A$1:$B$6,2,0),C4823,F4823,0,0))</f>
        <v/>
      </c>
      <c r="O4823" s="11" t="str">
        <f t="shared" ref="O4823:O4886" si="475">IF(A4823="","",K4823-L4823)</f>
        <v/>
      </c>
      <c r="P4823" s="11" t="str">
        <f t="shared" si="470"/>
        <v/>
      </c>
    </row>
    <row r="4824" spans="1:16" x14ac:dyDescent="0.25">
      <c r="A4824" s="9" t="str">
        <f>IF(A4823="","",IF(B4823&lt;C4823,A4823,IF(A4823=MAX('entry data'!$B$8:$B$507),"",A4823+1)))</f>
        <v/>
      </c>
      <c r="B4824" s="9" t="str">
        <f t="shared" si="471"/>
        <v/>
      </c>
      <c r="C4824" s="9" t="str">
        <f>IF(ISERROR(VLOOKUP(A4824,'entry data'!B:G,6,0)),"",VLOOKUP(A4824,'entry data'!B:G,6,0))</f>
        <v/>
      </c>
      <c r="D4824" s="9" t="str">
        <f>IF(ISERROR(VLOOKUP(A4824,'entry data'!B:C,2,0)),"",VLOOKUP(A4824,'entry data'!B:C,2,0))</f>
        <v/>
      </c>
      <c r="E4824" s="9" t="str">
        <f>IF(ISERROR(VLOOKUP(A4824,'entry data'!B:E,4,0)),"",VLOOKUP(A4824,'entry data'!B:E,4,0))</f>
        <v/>
      </c>
      <c r="F4824" s="11" t="str">
        <f>IF(A4824="","",IF(ISERROR(VLOOKUP(A4824,'entry data'!B:F,5,0)),"",VLOOKUP(A4824,'entry data'!B:F,5,0)))</f>
        <v/>
      </c>
      <c r="G4824" s="12" t="str">
        <f>IF(A4824="","",IF(ISERROR(VLOOKUP(A4824,'entry data'!B:I,8,0)),"",VLOOKUP(A4824,'entry data'!B:I,7,0)))</f>
        <v/>
      </c>
      <c r="H4824" s="13" t="str">
        <f>IF(A4824="","",IF(B4824=1,VLOOKUP(A4824,'entry data'!B:D,3,0),I4823))</f>
        <v/>
      </c>
      <c r="I4824" s="14" t="str">
        <f>IF(A4824="","",IF(E4824="weekly",7,IF(E4824="fortnightly",14,IF(E4824="monthly",DATE(IF(MONTH(H4824)=12,YEAR(H4824)+1,YEAR(H4824)),VLOOKUP(MONTH(H4824),index!$D$2:$G$13,2,0),DAY(H4824)),
IF(E4824="quarterly",DATE(IF(MONTH(H4824)&gt;=10,YEAR(H4824)+1,YEAR(H4824)),VLOOKUP(MONTH(H4824),index!$D$2:$G$13,3,0),DAY(H4824)),
IF(E4824="halfyearly",DATE(IF(MONTH(H4824)&gt;=7,YEAR(H4824)+1,YEAR(H4824)),VLOOKUP(MONTH(H4824),index!$D$2:$G$13,4,0),DAY(H4824)),
DATE(YEAR(H4824)+1,MONTH(H4824),DAY(H4824)))))-H4824))+H4824)</f>
        <v/>
      </c>
      <c r="J4824" s="9" t="str">
        <f t="shared" si="472"/>
        <v/>
      </c>
      <c r="K4824" s="11" t="str">
        <f t="shared" si="473"/>
        <v/>
      </c>
      <c r="L4824" s="11" t="str">
        <f t="shared" si="474"/>
        <v/>
      </c>
      <c r="M4824" s="11" t="str">
        <f>IF(A4824="","",VLOOKUP(E4824,index!$A$1:$B$6,2,0)*K4824*G4824)</f>
        <v/>
      </c>
      <c r="N4824" s="11" t="str">
        <f>IF(A4824="","",-PMT(G4824*VLOOKUP(E4824,index!$A$1:$B$6,2,0),C4824,F4824,0,0))</f>
        <v/>
      </c>
      <c r="O4824" s="11" t="str">
        <f t="shared" si="475"/>
        <v/>
      </c>
      <c r="P4824" s="11" t="str">
        <f t="shared" si="470"/>
        <v/>
      </c>
    </row>
    <row r="4825" spans="1:16" x14ac:dyDescent="0.25">
      <c r="A4825" s="9" t="str">
        <f>IF(A4824="","",IF(B4824&lt;C4824,A4824,IF(A4824=MAX('entry data'!$B$8:$B$507),"",A4824+1)))</f>
        <v/>
      </c>
      <c r="B4825" s="9" t="str">
        <f t="shared" si="471"/>
        <v/>
      </c>
      <c r="C4825" s="9" t="str">
        <f>IF(ISERROR(VLOOKUP(A4825,'entry data'!B:G,6,0)),"",VLOOKUP(A4825,'entry data'!B:G,6,0))</f>
        <v/>
      </c>
      <c r="D4825" s="9" t="str">
        <f>IF(ISERROR(VLOOKUP(A4825,'entry data'!B:C,2,0)),"",VLOOKUP(A4825,'entry data'!B:C,2,0))</f>
        <v/>
      </c>
      <c r="E4825" s="9" t="str">
        <f>IF(ISERROR(VLOOKUP(A4825,'entry data'!B:E,4,0)),"",VLOOKUP(A4825,'entry data'!B:E,4,0))</f>
        <v/>
      </c>
      <c r="F4825" s="11" t="str">
        <f>IF(A4825="","",IF(ISERROR(VLOOKUP(A4825,'entry data'!B:F,5,0)),"",VLOOKUP(A4825,'entry data'!B:F,5,0)))</f>
        <v/>
      </c>
      <c r="G4825" s="12" t="str">
        <f>IF(A4825="","",IF(ISERROR(VLOOKUP(A4825,'entry data'!B:I,8,0)),"",VLOOKUP(A4825,'entry data'!B:I,7,0)))</f>
        <v/>
      </c>
      <c r="H4825" s="13" t="str">
        <f>IF(A4825="","",IF(B4825=1,VLOOKUP(A4825,'entry data'!B:D,3,0),I4824))</f>
        <v/>
      </c>
      <c r="I4825" s="14" t="str">
        <f>IF(A4825="","",IF(E4825="weekly",7,IF(E4825="fortnightly",14,IF(E4825="monthly",DATE(IF(MONTH(H4825)=12,YEAR(H4825)+1,YEAR(H4825)),VLOOKUP(MONTH(H4825),index!$D$2:$G$13,2,0),DAY(H4825)),
IF(E4825="quarterly",DATE(IF(MONTH(H4825)&gt;=10,YEAR(H4825)+1,YEAR(H4825)),VLOOKUP(MONTH(H4825),index!$D$2:$G$13,3,0),DAY(H4825)),
IF(E4825="halfyearly",DATE(IF(MONTH(H4825)&gt;=7,YEAR(H4825)+1,YEAR(H4825)),VLOOKUP(MONTH(H4825),index!$D$2:$G$13,4,0),DAY(H4825)),
DATE(YEAR(H4825)+1,MONTH(H4825),DAY(H4825)))))-H4825))+H4825)</f>
        <v/>
      </c>
      <c r="J4825" s="9" t="str">
        <f t="shared" si="472"/>
        <v/>
      </c>
      <c r="K4825" s="11" t="str">
        <f t="shared" si="473"/>
        <v/>
      </c>
      <c r="L4825" s="11" t="str">
        <f t="shared" si="474"/>
        <v/>
      </c>
      <c r="M4825" s="11" t="str">
        <f>IF(A4825="","",VLOOKUP(E4825,index!$A$1:$B$6,2,0)*K4825*G4825)</f>
        <v/>
      </c>
      <c r="N4825" s="11" t="str">
        <f>IF(A4825="","",-PMT(G4825*VLOOKUP(E4825,index!$A$1:$B$6,2,0),C4825,F4825,0,0))</f>
        <v/>
      </c>
      <c r="O4825" s="11" t="str">
        <f t="shared" si="475"/>
        <v/>
      </c>
      <c r="P4825" s="11" t="str">
        <f t="shared" si="470"/>
        <v/>
      </c>
    </row>
    <row r="4826" spans="1:16" x14ac:dyDescent="0.25">
      <c r="A4826" s="9" t="str">
        <f>IF(A4825="","",IF(B4825&lt;C4825,A4825,IF(A4825=MAX('entry data'!$B$8:$B$507),"",A4825+1)))</f>
        <v/>
      </c>
      <c r="B4826" s="9" t="str">
        <f t="shared" si="471"/>
        <v/>
      </c>
      <c r="C4826" s="9" t="str">
        <f>IF(ISERROR(VLOOKUP(A4826,'entry data'!B:G,6,0)),"",VLOOKUP(A4826,'entry data'!B:G,6,0))</f>
        <v/>
      </c>
      <c r="D4826" s="9" t="str">
        <f>IF(ISERROR(VLOOKUP(A4826,'entry data'!B:C,2,0)),"",VLOOKUP(A4826,'entry data'!B:C,2,0))</f>
        <v/>
      </c>
      <c r="E4826" s="9" t="str">
        <f>IF(ISERROR(VLOOKUP(A4826,'entry data'!B:E,4,0)),"",VLOOKUP(A4826,'entry data'!B:E,4,0))</f>
        <v/>
      </c>
      <c r="F4826" s="11" t="str">
        <f>IF(A4826="","",IF(ISERROR(VLOOKUP(A4826,'entry data'!B:F,5,0)),"",VLOOKUP(A4826,'entry data'!B:F,5,0)))</f>
        <v/>
      </c>
      <c r="G4826" s="12" t="str">
        <f>IF(A4826="","",IF(ISERROR(VLOOKUP(A4826,'entry data'!B:I,8,0)),"",VLOOKUP(A4826,'entry data'!B:I,7,0)))</f>
        <v/>
      </c>
      <c r="H4826" s="13" t="str">
        <f>IF(A4826="","",IF(B4826=1,VLOOKUP(A4826,'entry data'!B:D,3,0),I4825))</f>
        <v/>
      </c>
      <c r="I4826" s="14" t="str">
        <f>IF(A4826="","",IF(E4826="weekly",7,IF(E4826="fortnightly",14,IF(E4826="monthly",DATE(IF(MONTH(H4826)=12,YEAR(H4826)+1,YEAR(H4826)),VLOOKUP(MONTH(H4826),index!$D$2:$G$13,2,0),DAY(H4826)),
IF(E4826="quarterly",DATE(IF(MONTH(H4826)&gt;=10,YEAR(H4826)+1,YEAR(H4826)),VLOOKUP(MONTH(H4826),index!$D$2:$G$13,3,0),DAY(H4826)),
IF(E4826="halfyearly",DATE(IF(MONTH(H4826)&gt;=7,YEAR(H4826)+1,YEAR(H4826)),VLOOKUP(MONTH(H4826),index!$D$2:$G$13,4,0),DAY(H4826)),
DATE(YEAR(H4826)+1,MONTH(H4826),DAY(H4826)))))-H4826))+H4826)</f>
        <v/>
      </c>
      <c r="J4826" s="9" t="str">
        <f t="shared" si="472"/>
        <v/>
      </c>
      <c r="K4826" s="11" t="str">
        <f t="shared" si="473"/>
        <v/>
      </c>
      <c r="L4826" s="11" t="str">
        <f t="shared" si="474"/>
        <v/>
      </c>
      <c r="M4826" s="11" t="str">
        <f>IF(A4826="","",VLOOKUP(E4826,index!$A$1:$B$6,2,0)*K4826*G4826)</f>
        <v/>
      </c>
      <c r="N4826" s="11" t="str">
        <f>IF(A4826="","",-PMT(G4826*VLOOKUP(E4826,index!$A$1:$B$6,2,0),C4826,F4826,0,0))</f>
        <v/>
      </c>
      <c r="O4826" s="11" t="str">
        <f t="shared" si="475"/>
        <v/>
      </c>
      <c r="P4826" s="11" t="str">
        <f t="shared" si="470"/>
        <v/>
      </c>
    </row>
    <row r="4827" spans="1:16" x14ac:dyDescent="0.25">
      <c r="A4827" s="9" t="str">
        <f>IF(A4826="","",IF(B4826&lt;C4826,A4826,IF(A4826=MAX('entry data'!$B$8:$B$507),"",A4826+1)))</f>
        <v/>
      </c>
      <c r="B4827" s="9" t="str">
        <f t="shared" si="471"/>
        <v/>
      </c>
      <c r="C4827" s="9" t="str">
        <f>IF(ISERROR(VLOOKUP(A4827,'entry data'!B:G,6,0)),"",VLOOKUP(A4827,'entry data'!B:G,6,0))</f>
        <v/>
      </c>
      <c r="D4827" s="9" t="str">
        <f>IF(ISERROR(VLOOKUP(A4827,'entry data'!B:C,2,0)),"",VLOOKUP(A4827,'entry data'!B:C,2,0))</f>
        <v/>
      </c>
      <c r="E4827" s="9" t="str">
        <f>IF(ISERROR(VLOOKUP(A4827,'entry data'!B:E,4,0)),"",VLOOKUP(A4827,'entry data'!B:E,4,0))</f>
        <v/>
      </c>
      <c r="F4827" s="11" t="str">
        <f>IF(A4827="","",IF(ISERROR(VLOOKUP(A4827,'entry data'!B:F,5,0)),"",VLOOKUP(A4827,'entry data'!B:F,5,0)))</f>
        <v/>
      </c>
      <c r="G4827" s="12" t="str">
        <f>IF(A4827="","",IF(ISERROR(VLOOKUP(A4827,'entry data'!B:I,8,0)),"",VLOOKUP(A4827,'entry data'!B:I,7,0)))</f>
        <v/>
      </c>
      <c r="H4827" s="13" t="str">
        <f>IF(A4827="","",IF(B4827=1,VLOOKUP(A4827,'entry data'!B:D,3,0),I4826))</f>
        <v/>
      </c>
      <c r="I4827" s="14" t="str">
        <f>IF(A4827="","",IF(E4827="weekly",7,IF(E4827="fortnightly",14,IF(E4827="monthly",DATE(IF(MONTH(H4827)=12,YEAR(H4827)+1,YEAR(H4827)),VLOOKUP(MONTH(H4827),index!$D$2:$G$13,2,0),DAY(H4827)),
IF(E4827="quarterly",DATE(IF(MONTH(H4827)&gt;=10,YEAR(H4827)+1,YEAR(H4827)),VLOOKUP(MONTH(H4827),index!$D$2:$G$13,3,0),DAY(H4827)),
IF(E4827="halfyearly",DATE(IF(MONTH(H4827)&gt;=7,YEAR(H4827)+1,YEAR(H4827)),VLOOKUP(MONTH(H4827),index!$D$2:$G$13,4,0),DAY(H4827)),
DATE(YEAR(H4827)+1,MONTH(H4827),DAY(H4827)))))-H4827))+H4827)</f>
        <v/>
      </c>
      <c r="J4827" s="9" t="str">
        <f t="shared" si="472"/>
        <v/>
      </c>
      <c r="K4827" s="11" t="str">
        <f t="shared" si="473"/>
        <v/>
      </c>
      <c r="L4827" s="11" t="str">
        <f t="shared" si="474"/>
        <v/>
      </c>
      <c r="M4827" s="11" t="str">
        <f>IF(A4827="","",VLOOKUP(E4827,index!$A$1:$B$6,2,0)*K4827*G4827)</f>
        <v/>
      </c>
      <c r="N4827" s="11" t="str">
        <f>IF(A4827="","",-PMT(G4827*VLOOKUP(E4827,index!$A$1:$B$6,2,0),C4827,F4827,0,0))</f>
        <v/>
      </c>
      <c r="O4827" s="11" t="str">
        <f t="shared" si="475"/>
        <v/>
      </c>
      <c r="P4827" s="11" t="str">
        <f t="shared" si="470"/>
        <v/>
      </c>
    </row>
    <row r="4828" spans="1:16" x14ac:dyDescent="0.25">
      <c r="A4828" s="9" t="str">
        <f>IF(A4827="","",IF(B4827&lt;C4827,A4827,IF(A4827=MAX('entry data'!$B$8:$B$507),"",A4827+1)))</f>
        <v/>
      </c>
      <c r="B4828" s="9" t="str">
        <f t="shared" si="471"/>
        <v/>
      </c>
      <c r="C4828" s="9" t="str">
        <f>IF(ISERROR(VLOOKUP(A4828,'entry data'!B:G,6,0)),"",VLOOKUP(A4828,'entry data'!B:G,6,0))</f>
        <v/>
      </c>
      <c r="D4828" s="9" t="str">
        <f>IF(ISERROR(VLOOKUP(A4828,'entry data'!B:C,2,0)),"",VLOOKUP(A4828,'entry data'!B:C,2,0))</f>
        <v/>
      </c>
      <c r="E4828" s="9" t="str">
        <f>IF(ISERROR(VLOOKUP(A4828,'entry data'!B:E,4,0)),"",VLOOKUP(A4828,'entry data'!B:E,4,0))</f>
        <v/>
      </c>
      <c r="F4828" s="11" t="str">
        <f>IF(A4828="","",IF(ISERROR(VLOOKUP(A4828,'entry data'!B:F,5,0)),"",VLOOKUP(A4828,'entry data'!B:F,5,0)))</f>
        <v/>
      </c>
      <c r="G4828" s="12" t="str">
        <f>IF(A4828="","",IF(ISERROR(VLOOKUP(A4828,'entry data'!B:I,8,0)),"",VLOOKUP(A4828,'entry data'!B:I,7,0)))</f>
        <v/>
      </c>
      <c r="H4828" s="13" t="str">
        <f>IF(A4828="","",IF(B4828=1,VLOOKUP(A4828,'entry data'!B:D,3,0),I4827))</f>
        <v/>
      </c>
      <c r="I4828" s="14" t="str">
        <f>IF(A4828="","",IF(E4828="weekly",7,IF(E4828="fortnightly",14,IF(E4828="monthly",DATE(IF(MONTH(H4828)=12,YEAR(H4828)+1,YEAR(H4828)),VLOOKUP(MONTH(H4828),index!$D$2:$G$13,2,0),DAY(H4828)),
IF(E4828="quarterly",DATE(IF(MONTH(H4828)&gt;=10,YEAR(H4828)+1,YEAR(H4828)),VLOOKUP(MONTH(H4828),index!$D$2:$G$13,3,0),DAY(H4828)),
IF(E4828="halfyearly",DATE(IF(MONTH(H4828)&gt;=7,YEAR(H4828)+1,YEAR(H4828)),VLOOKUP(MONTH(H4828),index!$D$2:$G$13,4,0),DAY(H4828)),
DATE(YEAR(H4828)+1,MONTH(H4828),DAY(H4828)))))-H4828))+H4828)</f>
        <v/>
      </c>
      <c r="J4828" s="9" t="str">
        <f t="shared" si="472"/>
        <v/>
      </c>
      <c r="K4828" s="11" t="str">
        <f t="shared" si="473"/>
        <v/>
      </c>
      <c r="L4828" s="11" t="str">
        <f t="shared" si="474"/>
        <v/>
      </c>
      <c r="M4828" s="11" t="str">
        <f>IF(A4828="","",VLOOKUP(E4828,index!$A$1:$B$6,2,0)*K4828*G4828)</f>
        <v/>
      </c>
      <c r="N4828" s="11" t="str">
        <f>IF(A4828="","",-PMT(G4828*VLOOKUP(E4828,index!$A$1:$B$6,2,0),C4828,F4828,0,0))</f>
        <v/>
      </c>
      <c r="O4828" s="11" t="str">
        <f t="shared" si="475"/>
        <v/>
      </c>
      <c r="P4828" s="11" t="str">
        <f t="shared" si="470"/>
        <v/>
      </c>
    </row>
    <row r="4829" spans="1:16" x14ac:dyDescent="0.25">
      <c r="A4829" s="9" t="str">
        <f>IF(A4828="","",IF(B4828&lt;C4828,A4828,IF(A4828=MAX('entry data'!$B$8:$B$507),"",A4828+1)))</f>
        <v/>
      </c>
      <c r="B4829" s="9" t="str">
        <f t="shared" si="471"/>
        <v/>
      </c>
      <c r="C4829" s="9" t="str">
        <f>IF(ISERROR(VLOOKUP(A4829,'entry data'!B:G,6,0)),"",VLOOKUP(A4829,'entry data'!B:G,6,0))</f>
        <v/>
      </c>
      <c r="D4829" s="9" t="str">
        <f>IF(ISERROR(VLOOKUP(A4829,'entry data'!B:C,2,0)),"",VLOOKUP(A4829,'entry data'!B:C,2,0))</f>
        <v/>
      </c>
      <c r="E4829" s="9" t="str">
        <f>IF(ISERROR(VLOOKUP(A4829,'entry data'!B:E,4,0)),"",VLOOKUP(A4829,'entry data'!B:E,4,0))</f>
        <v/>
      </c>
      <c r="F4829" s="11" t="str">
        <f>IF(A4829="","",IF(ISERROR(VLOOKUP(A4829,'entry data'!B:F,5,0)),"",VLOOKUP(A4829,'entry data'!B:F,5,0)))</f>
        <v/>
      </c>
      <c r="G4829" s="12" t="str">
        <f>IF(A4829="","",IF(ISERROR(VLOOKUP(A4829,'entry data'!B:I,8,0)),"",VLOOKUP(A4829,'entry data'!B:I,7,0)))</f>
        <v/>
      </c>
      <c r="H4829" s="13" t="str">
        <f>IF(A4829="","",IF(B4829=1,VLOOKUP(A4829,'entry data'!B:D,3,0),I4828))</f>
        <v/>
      </c>
      <c r="I4829" s="14" t="str">
        <f>IF(A4829="","",IF(E4829="weekly",7,IF(E4829="fortnightly",14,IF(E4829="monthly",DATE(IF(MONTH(H4829)=12,YEAR(H4829)+1,YEAR(H4829)),VLOOKUP(MONTH(H4829),index!$D$2:$G$13,2,0),DAY(H4829)),
IF(E4829="quarterly",DATE(IF(MONTH(H4829)&gt;=10,YEAR(H4829)+1,YEAR(H4829)),VLOOKUP(MONTH(H4829),index!$D$2:$G$13,3,0),DAY(H4829)),
IF(E4829="halfyearly",DATE(IF(MONTH(H4829)&gt;=7,YEAR(H4829)+1,YEAR(H4829)),VLOOKUP(MONTH(H4829),index!$D$2:$G$13,4,0),DAY(H4829)),
DATE(YEAR(H4829)+1,MONTH(H4829),DAY(H4829)))))-H4829))+H4829)</f>
        <v/>
      </c>
      <c r="J4829" s="9" t="str">
        <f t="shared" si="472"/>
        <v/>
      </c>
      <c r="K4829" s="11" t="str">
        <f t="shared" si="473"/>
        <v/>
      </c>
      <c r="L4829" s="11" t="str">
        <f t="shared" si="474"/>
        <v/>
      </c>
      <c r="M4829" s="11" t="str">
        <f>IF(A4829="","",VLOOKUP(E4829,index!$A$1:$B$6,2,0)*K4829*G4829)</f>
        <v/>
      </c>
      <c r="N4829" s="11" t="str">
        <f>IF(A4829="","",-PMT(G4829*VLOOKUP(E4829,index!$A$1:$B$6,2,0),C4829,F4829,0,0))</f>
        <v/>
      </c>
      <c r="O4829" s="11" t="str">
        <f t="shared" si="475"/>
        <v/>
      </c>
      <c r="P4829" s="11" t="str">
        <f t="shared" si="470"/>
        <v/>
      </c>
    </row>
    <row r="4830" spans="1:16" x14ac:dyDescent="0.25">
      <c r="A4830" s="9" t="str">
        <f>IF(A4829="","",IF(B4829&lt;C4829,A4829,IF(A4829=MAX('entry data'!$B$8:$B$507),"",A4829+1)))</f>
        <v/>
      </c>
      <c r="B4830" s="9" t="str">
        <f t="shared" si="471"/>
        <v/>
      </c>
      <c r="C4830" s="9" t="str">
        <f>IF(ISERROR(VLOOKUP(A4830,'entry data'!B:G,6,0)),"",VLOOKUP(A4830,'entry data'!B:G,6,0))</f>
        <v/>
      </c>
      <c r="D4830" s="9" t="str">
        <f>IF(ISERROR(VLOOKUP(A4830,'entry data'!B:C,2,0)),"",VLOOKUP(A4830,'entry data'!B:C,2,0))</f>
        <v/>
      </c>
      <c r="E4830" s="9" t="str">
        <f>IF(ISERROR(VLOOKUP(A4830,'entry data'!B:E,4,0)),"",VLOOKUP(A4830,'entry data'!B:E,4,0))</f>
        <v/>
      </c>
      <c r="F4830" s="11" t="str">
        <f>IF(A4830="","",IF(ISERROR(VLOOKUP(A4830,'entry data'!B:F,5,0)),"",VLOOKUP(A4830,'entry data'!B:F,5,0)))</f>
        <v/>
      </c>
      <c r="G4830" s="12" t="str">
        <f>IF(A4830="","",IF(ISERROR(VLOOKUP(A4830,'entry data'!B:I,8,0)),"",VLOOKUP(A4830,'entry data'!B:I,7,0)))</f>
        <v/>
      </c>
      <c r="H4830" s="13" t="str">
        <f>IF(A4830="","",IF(B4830=1,VLOOKUP(A4830,'entry data'!B:D,3,0),I4829))</f>
        <v/>
      </c>
      <c r="I4830" s="14" t="str">
        <f>IF(A4830="","",IF(E4830="weekly",7,IF(E4830="fortnightly",14,IF(E4830="monthly",DATE(IF(MONTH(H4830)=12,YEAR(H4830)+1,YEAR(H4830)),VLOOKUP(MONTH(H4830),index!$D$2:$G$13,2,0),DAY(H4830)),
IF(E4830="quarterly",DATE(IF(MONTH(H4830)&gt;=10,YEAR(H4830)+1,YEAR(H4830)),VLOOKUP(MONTH(H4830),index!$D$2:$G$13,3,0),DAY(H4830)),
IF(E4830="halfyearly",DATE(IF(MONTH(H4830)&gt;=7,YEAR(H4830)+1,YEAR(H4830)),VLOOKUP(MONTH(H4830),index!$D$2:$G$13,4,0),DAY(H4830)),
DATE(YEAR(H4830)+1,MONTH(H4830),DAY(H4830)))))-H4830))+H4830)</f>
        <v/>
      </c>
      <c r="J4830" s="9" t="str">
        <f t="shared" si="472"/>
        <v/>
      </c>
      <c r="K4830" s="11" t="str">
        <f t="shared" si="473"/>
        <v/>
      </c>
      <c r="L4830" s="11" t="str">
        <f t="shared" si="474"/>
        <v/>
      </c>
      <c r="M4830" s="11" t="str">
        <f>IF(A4830="","",VLOOKUP(E4830,index!$A$1:$B$6,2,0)*K4830*G4830)</f>
        <v/>
      </c>
      <c r="N4830" s="11" t="str">
        <f>IF(A4830="","",-PMT(G4830*VLOOKUP(E4830,index!$A$1:$B$6,2,0),C4830,F4830,0,0))</f>
        <v/>
      </c>
      <c r="O4830" s="11" t="str">
        <f t="shared" si="475"/>
        <v/>
      </c>
      <c r="P4830" s="11" t="str">
        <f t="shared" si="470"/>
        <v/>
      </c>
    </row>
    <row r="4831" spans="1:16" x14ac:dyDescent="0.25">
      <c r="A4831" s="9" t="str">
        <f>IF(A4830="","",IF(B4830&lt;C4830,A4830,IF(A4830=MAX('entry data'!$B$8:$B$507),"",A4830+1)))</f>
        <v/>
      </c>
      <c r="B4831" s="9" t="str">
        <f t="shared" si="471"/>
        <v/>
      </c>
      <c r="C4831" s="9" t="str">
        <f>IF(ISERROR(VLOOKUP(A4831,'entry data'!B:G,6,0)),"",VLOOKUP(A4831,'entry data'!B:G,6,0))</f>
        <v/>
      </c>
      <c r="D4831" s="9" t="str">
        <f>IF(ISERROR(VLOOKUP(A4831,'entry data'!B:C,2,0)),"",VLOOKUP(A4831,'entry data'!B:C,2,0))</f>
        <v/>
      </c>
      <c r="E4831" s="9" t="str">
        <f>IF(ISERROR(VLOOKUP(A4831,'entry data'!B:E,4,0)),"",VLOOKUP(A4831,'entry data'!B:E,4,0))</f>
        <v/>
      </c>
      <c r="F4831" s="11" t="str">
        <f>IF(A4831="","",IF(ISERROR(VLOOKUP(A4831,'entry data'!B:F,5,0)),"",VLOOKUP(A4831,'entry data'!B:F,5,0)))</f>
        <v/>
      </c>
      <c r="G4831" s="12" t="str">
        <f>IF(A4831="","",IF(ISERROR(VLOOKUP(A4831,'entry data'!B:I,8,0)),"",VLOOKUP(A4831,'entry data'!B:I,7,0)))</f>
        <v/>
      </c>
      <c r="H4831" s="13" t="str">
        <f>IF(A4831="","",IF(B4831=1,VLOOKUP(A4831,'entry data'!B:D,3,0),I4830))</f>
        <v/>
      </c>
      <c r="I4831" s="14" t="str">
        <f>IF(A4831="","",IF(E4831="weekly",7,IF(E4831="fortnightly",14,IF(E4831="monthly",DATE(IF(MONTH(H4831)=12,YEAR(H4831)+1,YEAR(H4831)),VLOOKUP(MONTH(H4831),index!$D$2:$G$13,2,0),DAY(H4831)),
IF(E4831="quarterly",DATE(IF(MONTH(H4831)&gt;=10,YEAR(H4831)+1,YEAR(H4831)),VLOOKUP(MONTH(H4831),index!$D$2:$G$13,3,0),DAY(H4831)),
IF(E4831="halfyearly",DATE(IF(MONTH(H4831)&gt;=7,YEAR(H4831)+1,YEAR(H4831)),VLOOKUP(MONTH(H4831),index!$D$2:$G$13,4,0),DAY(H4831)),
DATE(YEAR(H4831)+1,MONTH(H4831),DAY(H4831)))))-H4831))+H4831)</f>
        <v/>
      </c>
      <c r="J4831" s="9" t="str">
        <f t="shared" si="472"/>
        <v/>
      </c>
      <c r="K4831" s="11" t="str">
        <f t="shared" si="473"/>
        <v/>
      </c>
      <c r="L4831" s="11" t="str">
        <f t="shared" si="474"/>
        <v/>
      </c>
      <c r="M4831" s="11" t="str">
        <f>IF(A4831="","",VLOOKUP(E4831,index!$A$1:$B$6,2,0)*K4831*G4831)</f>
        <v/>
      </c>
      <c r="N4831" s="11" t="str">
        <f>IF(A4831="","",-PMT(G4831*VLOOKUP(E4831,index!$A$1:$B$6,2,0),C4831,F4831,0,0))</f>
        <v/>
      </c>
      <c r="O4831" s="11" t="str">
        <f t="shared" si="475"/>
        <v/>
      </c>
      <c r="P4831" s="11" t="str">
        <f t="shared" si="470"/>
        <v/>
      </c>
    </row>
    <row r="4832" spans="1:16" x14ac:dyDescent="0.25">
      <c r="A4832" s="9" t="str">
        <f>IF(A4831="","",IF(B4831&lt;C4831,A4831,IF(A4831=MAX('entry data'!$B$8:$B$507),"",A4831+1)))</f>
        <v/>
      </c>
      <c r="B4832" s="9" t="str">
        <f t="shared" si="471"/>
        <v/>
      </c>
      <c r="C4832" s="9" t="str">
        <f>IF(ISERROR(VLOOKUP(A4832,'entry data'!B:G,6,0)),"",VLOOKUP(A4832,'entry data'!B:G,6,0))</f>
        <v/>
      </c>
      <c r="D4832" s="9" t="str">
        <f>IF(ISERROR(VLOOKUP(A4832,'entry data'!B:C,2,0)),"",VLOOKUP(A4832,'entry data'!B:C,2,0))</f>
        <v/>
      </c>
      <c r="E4832" s="9" t="str">
        <f>IF(ISERROR(VLOOKUP(A4832,'entry data'!B:E,4,0)),"",VLOOKUP(A4832,'entry data'!B:E,4,0))</f>
        <v/>
      </c>
      <c r="F4832" s="11" t="str">
        <f>IF(A4832="","",IF(ISERROR(VLOOKUP(A4832,'entry data'!B:F,5,0)),"",VLOOKUP(A4832,'entry data'!B:F,5,0)))</f>
        <v/>
      </c>
      <c r="G4832" s="12" t="str">
        <f>IF(A4832="","",IF(ISERROR(VLOOKUP(A4832,'entry data'!B:I,8,0)),"",VLOOKUP(A4832,'entry data'!B:I,7,0)))</f>
        <v/>
      </c>
      <c r="H4832" s="13" t="str">
        <f>IF(A4832="","",IF(B4832=1,VLOOKUP(A4832,'entry data'!B:D,3,0),I4831))</f>
        <v/>
      </c>
      <c r="I4832" s="14" t="str">
        <f>IF(A4832="","",IF(E4832="weekly",7,IF(E4832="fortnightly",14,IF(E4832="monthly",DATE(IF(MONTH(H4832)=12,YEAR(H4832)+1,YEAR(H4832)),VLOOKUP(MONTH(H4832),index!$D$2:$G$13,2,0),DAY(H4832)),
IF(E4832="quarterly",DATE(IF(MONTH(H4832)&gt;=10,YEAR(H4832)+1,YEAR(H4832)),VLOOKUP(MONTH(H4832),index!$D$2:$G$13,3,0),DAY(H4832)),
IF(E4832="halfyearly",DATE(IF(MONTH(H4832)&gt;=7,YEAR(H4832)+1,YEAR(H4832)),VLOOKUP(MONTH(H4832),index!$D$2:$G$13,4,0),DAY(H4832)),
DATE(YEAR(H4832)+1,MONTH(H4832),DAY(H4832)))))-H4832))+H4832)</f>
        <v/>
      </c>
      <c r="J4832" s="9" t="str">
        <f t="shared" si="472"/>
        <v/>
      </c>
      <c r="K4832" s="11" t="str">
        <f t="shared" si="473"/>
        <v/>
      </c>
      <c r="L4832" s="11" t="str">
        <f t="shared" si="474"/>
        <v/>
      </c>
      <c r="M4832" s="11" t="str">
        <f>IF(A4832="","",VLOOKUP(E4832,index!$A$1:$B$6,2,0)*K4832*G4832)</f>
        <v/>
      </c>
      <c r="N4832" s="11" t="str">
        <f>IF(A4832="","",-PMT(G4832*VLOOKUP(E4832,index!$A$1:$B$6,2,0),C4832,F4832,0,0))</f>
        <v/>
      </c>
      <c r="O4832" s="11" t="str">
        <f t="shared" si="475"/>
        <v/>
      </c>
      <c r="P4832" s="11" t="str">
        <f t="shared" si="470"/>
        <v/>
      </c>
    </row>
    <row r="4833" spans="1:16" x14ac:dyDescent="0.25">
      <c r="A4833" s="9" t="str">
        <f>IF(A4832="","",IF(B4832&lt;C4832,A4832,IF(A4832=MAX('entry data'!$B$8:$B$507),"",A4832+1)))</f>
        <v/>
      </c>
      <c r="B4833" s="9" t="str">
        <f t="shared" si="471"/>
        <v/>
      </c>
      <c r="C4833" s="9" t="str">
        <f>IF(ISERROR(VLOOKUP(A4833,'entry data'!B:G,6,0)),"",VLOOKUP(A4833,'entry data'!B:G,6,0))</f>
        <v/>
      </c>
      <c r="D4833" s="9" t="str">
        <f>IF(ISERROR(VLOOKUP(A4833,'entry data'!B:C,2,0)),"",VLOOKUP(A4833,'entry data'!B:C,2,0))</f>
        <v/>
      </c>
      <c r="E4833" s="9" t="str">
        <f>IF(ISERROR(VLOOKUP(A4833,'entry data'!B:E,4,0)),"",VLOOKUP(A4833,'entry data'!B:E,4,0))</f>
        <v/>
      </c>
      <c r="F4833" s="11" t="str">
        <f>IF(A4833="","",IF(ISERROR(VLOOKUP(A4833,'entry data'!B:F,5,0)),"",VLOOKUP(A4833,'entry data'!B:F,5,0)))</f>
        <v/>
      </c>
      <c r="G4833" s="12" t="str">
        <f>IF(A4833="","",IF(ISERROR(VLOOKUP(A4833,'entry data'!B:I,8,0)),"",VLOOKUP(A4833,'entry data'!B:I,7,0)))</f>
        <v/>
      </c>
      <c r="H4833" s="13" t="str">
        <f>IF(A4833="","",IF(B4833=1,VLOOKUP(A4833,'entry data'!B:D,3,0),I4832))</f>
        <v/>
      </c>
      <c r="I4833" s="14" t="str">
        <f>IF(A4833="","",IF(E4833="weekly",7,IF(E4833="fortnightly",14,IF(E4833="monthly",DATE(IF(MONTH(H4833)=12,YEAR(H4833)+1,YEAR(H4833)),VLOOKUP(MONTH(H4833),index!$D$2:$G$13,2,0),DAY(H4833)),
IF(E4833="quarterly",DATE(IF(MONTH(H4833)&gt;=10,YEAR(H4833)+1,YEAR(H4833)),VLOOKUP(MONTH(H4833),index!$D$2:$G$13,3,0),DAY(H4833)),
IF(E4833="halfyearly",DATE(IF(MONTH(H4833)&gt;=7,YEAR(H4833)+1,YEAR(H4833)),VLOOKUP(MONTH(H4833),index!$D$2:$G$13,4,0),DAY(H4833)),
DATE(YEAR(H4833)+1,MONTH(H4833),DAY(H4833)))))-H4833))+H4833)</f>
        <v/>
      </c>
      <c r="J4833" s="9" t="str">
        <f t="shared" si="472"/>
        <v/>
      </c>
      <c r="K4833" s="11" t="str">
        <f t="shared" si="473"/>
        <v/>
      </c>
      <c r="L4833" s="11" t="str">
        <f t="shared" si="474"/>
        <v/>
      </c>
      <c r="M4833" s="11" t="str">
        <f>IF(A4833="","",VLOOKUP(E4833,index!$A$1:$B$6,2,0)*K4833*G4833)</f>
        <v/>
      </c>
      <c r="N4833" s="11" t="str">
        <f>IF(A4833="","",-PMT(G4833*VLOOKUP(E4833,index!$A$1:$B$6,2,0),C4833,F4833,0,0))</f>
        <v/>
      </c>
      <c r="O4833" s="11" t="str">
        <f t="shared" si="475"/>
        <v/>
      </c>
      <c r="P4833" s="11" t="str">
        <f t="shared" si="470"/>
        <v/>
      </c>
    </row>
    <row r="4834" spans="1:16" x14ac:dyDescent="0.25">
      <c r="A4834" s="9" t="str">
        <f>IF(A4833="","",IF(B4833&lt;C4833,A4833,IF(A4833=MAX('entry data'!$B$8:$B$507),"",A4833+1)))</f>
        <v/>
      </c>
      <c r="B4834" s="9" t="str">
        <f t="shared" si="471"/>
        <v/>
      </c>
      <c r="C4834" s="9" t="str">
        <f>IF(ISERROR(VLOOKUP(A4834,'entry data'!B:G,6,0)),"",VLOOKUP(A4834,'entry data'!B:G,6,0))</f>
        <v/>
      </c>
      <c r="D4834" s="9" t="str">
        <f>IF(ISERROR(VLOOKUP(A4834,'entry data'!B:C,2,0)),"",VLOOKUP(A4834,'entry data'!B:C,2,0))</f>
        <v/>
      </c>
      <c r="E4834" s="9" t="str">
        <f>IF(ISERROR(VLOOKUP(A4834,'entry data'!B:E,4,0)),"",VLOOKUP(A4834,'entry data'!B:E,4,0))</f>
        <v/>
      </c>
      <c r="F4834" s="11" t="str">
        <f>IF(A4834="","",IF(ISERROR(VLOOKUP(A4834,'entry data'!B:F,5,0)),"",VLOOKUP(A4834,'entry data'!B:F,5,0)))</f>
        <v/>
      </c>
      <c r="G4834" s="12" t="str">
        <f>IF(A4834="","",IF(ISERROR(VLOOKUP(A4834,'entry data'!B:I,8,0)),"",VLOOKUP(A4834,'entry data'!B:I,7,0)))</f>
        <v/>
      </c>
      <c r="H4834" s="13" t="str">
        <f>IF(A4834="","",IF(B4834=1,VLOOKUP(A4834,'entry data'!B:D,3,0),I4833))</f>
        <v/>
      </c>
      <c r="I4834" s="14" t="str">
        <f>IF(A4834="","",IF(E4834="weekly",7,IF(E4834="fortnightly",14,IF(E4834="monthly",DATE(IF(MONTH(H4834)=12,YEAR(H4834)+1,YEAR(H4834)),VLOOKUP(MONTH(H4834),index!$D$2:$G$13,2,0),DAY(H4834)),
IF(E4834="quarterly",DATE(IF(MONTH(H4834)&gt;=10,YEAR(H4834)+1,YEAR(H4834)),VLOOKUP(MONTH(H4834),index!$D$2:$G$13,3,0),DAY(H4834)),
IF(E4834="halfyearly",DATE(IF(MONTH(H4834)&gt;=7,YEAR(H4834)+1,YEAR(H4834)),VLOOKUP(MONTH(H4834),index!$D$2:$G$13,4,0),DAY(H4834)),
DATE(YEAR(H4834)+1,MONTH(H4834),DAY(H4834)))))-H4834))+H4834)</f>
        <v/>
      </c>
      <c r="J4834" s="9" t="str">
        <f t="shared" si="472"/>
        <v/>
      </c>
      <c r="K4834" s="11" t="str">
        <f t="shared" si="473"/>
        <v/>
      </c>
      <c r="L4834" s="11" t="str">
        <f t="shared" si="474"/>
        <v/>
      </c>
      <c r="M4834" s="11" t="str">
        <f>IF(A4834="","",VLOOKUP(E4834,index!$A$1:$B$6,2,0)*K4834*G4834)</f>
        <v/>
      </c>
      <c r="N4834" s="11" t="str">
        <f>IF(A4834="","",-PMT(G4834*VLOOKUP(E4834,index!$A$1:$B$6,2,0),C4834,F4834,0,0))</f>
        <v/>
      </c>
      <c r="O4834" s="11" t="str">
        <f t="shared" si="475"/>
        <v/>
      </c>
      <c r="P4834" s="11" t="str">
        <f t="shared" si="470"/>
        <v/>
      </c>
    </row>
    <row r="4835" spans="1:16" x14ac:dyDescent="0.25">
      <c r="A4835" s="9" t="str">
        <f>IF(A4834="","",IF(B4834&lt;C4834,A4834,IF(A4834=MAX('entry data'!$B$8:$B$507),"",A4834+1)))</f>
        <v/>
      </c>
      <c r="B4835" s="9" t="str">
        <f t="shared" si="471"/>
        <v/>
      </c>
      <c r="C4835" s="9" t="str">
        <f>IF(ISERROR(VLOOKUP(A4835,'entry data'!B:G,6,0)),"",VLOOKUP(A4835,'entry data'!B:G,6,0))</f>
        <v/>
      </c>
      <c r="D4835" s="9" t="str">
        <f>IF(ISERROR(VLOOKUP(A4835,'entry data'!B:C,2,0)),"",VLOOKUP(A4835,'entry data'!B:C,2,0))</f>
        <v/>
      </c>
      <c r="E4835" s="9" t="str">
        <f>IF(ISERROR(VLOOKUP(A4835,'entry data'!B:E,4,0)),"",VLOOKUP(A4835,'entry data'!B:E,4,0))</f>
        <v/>
      </c>
      <c r="F4835" s="11" t="str">
        <f>IF(A4835="","",IF(ISERROR(VLOOKUP(A4835,'entry data'!B:F,5,0)),"",VLOOKUP(A4835,'entry data'!B:F,5,0)))</f>
        <v/>
      </c>
      <c r="G4835" s="12" t="str">
        <f>IF(A4835="","",IF(ISERROR(VLOOKUP(A4835,'entry data'!B:I,8,0)),"",VLOOKUP(A4835,'entry data'!B:I,7,0)))</f>
        <v/>
      </c>
      <c r="H4835" s="13" t="str">
        <f>IF(A4835="","",IF(B4835=1,VLOOKUP(A4835,'entry data'!B:D,3,0),I4834))</f>
        <v/>
      </c>
      <c r="I4835" s="14" t="str">
        <f>IF(A4835="","",IF(E4835="weekly",7,IF(E4835="fortnightly",14,IF(E4835="monthly",DATE(IF(MONTH(H4835)=12,YEAR(H4835)+1,YEAR(H4835)),VLOOKUP(MONTH(H4835),index!$D$2:$G$13,2,0),DAY(H4835)),
IF(E4835="quarterly",DATE(IF(MONTH(H4835)&gt;=10,YEAR(H4835)+1,YEAR(H4835)),VLOOKUP(MONTH(H4835),index!$D$2:$G$13,3,0),DAY(H4835)),
IF(E4835="halfyearly",DATE(IF(MONTH(H4835)&gt;=7,YEAR(H4835)+1,YEAR(H4835)),VLOOKUP(MONTH(H4835),index!$D$2:$G$13,4,0),DAY(H4835)),
DATE(YEAR(H4835)+1,MONTH(H4835),DAY(H4835)))))-H4835))+H4835)</f>
        <v/>
      </c>
      <c r="J4835" s="9" t="str">
        <f t="shared" si="472"/>
        <v/>
      </c>
      <c r="K4835" s="11" t="str">
        <f t="shared" si="473"/>
        <v/>
      </c>
      <c r="L4835" s="11" t="str">
        <f t="shared" si="474"/>
        <v/>
      </c>
      <c r="M4835" s="11" t="str">
        <f>IF(A4835="","",VLOOKUP(E4835,index!$A$1:$B$6,2,0)*K4835*G4835)</f>
        <v/>
      </c>
      <c r="N4835" s="11" t="str">
        <f>IF(A4835="","",-PMT(G4835*VLOOKUP(E4835,index!$A$1:$B$6,2,0),C4835,F4835,0,0))</f>
        <v/>
      </c>
      <c r="O4835" s="11" t="str">
        <f t="shared" si="475"/>
        <v/>
      </c>
      <c r="P4835" s="11" t="str">
        <f t="shared" si="470"/>
        <v/>
      </c>
    </row>
    <row r="4836" spans="1:16" x14ac:dyDescent="0.25">
      <c r="A4836" s="9" t="str">
        <f>IF(A4835="","",IF(B4835&lt;C4835,A4835,IF(A4835=MAX('entry data'!$B$8:$B$507),"",A4835+1)))</f>
        <v/>
      </c>
      <c r="B4836" s="9" t="str">
        <f t="shared" si="471"/>
        <v/>
      </c>
      <c r="C4836" s="9" t="str">
        <f>IF(ISERROR(VLOOKUP(A4836,'entry data'!B:G,6,0)),"",VLOOKUP(A4836,'entry data'!B:G,6,0))</f>
        <v/>
      </c>
      <c r="D4836" s="9" t="str">
        <f>IF(ISERROR(VLOOKUP(A4836,'entry data'!B:C,2,0)),"",VLOOKUP(A4836,'entry data'!B:C,2,0))</f>
        <v/>
      </c>
      <c r="E4836" s="9" t="str">
        <f>IF(ISERROR(VLOOKUP(A4836,'entry data'!B:E,4,0)),"",VLOOKUP(A4836,'entry data'!B:E,4,0))</f>
        <v/>
      </c>
      <c r="F4836" s="11" t="str">
        <f>IF(A4836="","",IF(ISERROR(VLOOKUP(A4836,'entry data'!B:F,5,0)),"",VLOOKUP(A4836,'entry data'!B:F,5,0)))</f>
        <v/>
      </c>
      <c r="G4836" s="12" t="str">
        <f>IF(A4836="","",IF(ISERROR(VLOOKUP(A4836,'entry data'!B:I,8,0)),"",VLOOKUP(A4836,'entry data'!B:I,7,0)))</f>
        <v/>
      </c>
      <c r="H4836" s="13" t="str">
        <f>IF(A4836="","",IF(B4836=1,VLOOKUP(A4836,'entry data'!B:D,3,0),I4835))</f>
        <v/>
      </c>
      <c r="I4836" s="14" t="str">
        <f>IF(A4836="","",IF(E4836="weekly",7,IF(E4836="fortnightly",14,IF(E4836="monthly",DATE(IF(MONTH(H4836)=12,YEAR(H4836)+1,YEAR(H4836)),VLOOKUP(MONTH(H4836),index!$D$2:$G$13,2,0),DAY(H4836)),
IF(E4836="quarterly",DATE(IF(MONTH(H4836)&gt;=10,YEAR(H4836)+1,YEAR(H4836)),VLOOKUP(MONTH(H4836),index!$D$2:$G$13,3,0),DAY(H4836)),
IF(E4836="halfyearly",DATE(IF(MONTH(H4836)&gt;=7,YEAR(H4836)+1,YEAR(H4836)),VLOOKUP(MONTH(H4836),index!$D$2:$G$13,4,0),DAY(H4836)),
DATE(YEAR(H4836)+1,MONTH(H4836),DAY(H4836)))))-H4836))+H4836)</f>
        <v/>
      </c>
      <c r="J4836" s="9" t="str">
        <f t="shared" si="472"/>
        <v/>
      </c>
      <c r="K4836" s="11" t="str">
        <f t="shared" si="473"/>
        <v/>
      </c>
      <c r="L4836" s="11" t="str">
        <f t="shared" si="474"/>
        <v/>
      </c>
      <c r="M4836" s="11" t="str">
        <f>IF(A4836="","",VLOOKUP(E4836,index!$A$1:$B$6,2,0)*K4836*G4836)</f>
        <v/>
      </c>
      <c r="N4836" s="11" t="str">
        <f>IF(A4836="","",-PMT(G4836*VLOOKUP(E4836,index!$A$1:$B$6,2,0),C4836,F4836,0,0))</f>
        <v/>
      </c>
      <c r="O4836" s="11" t="str">
        <f t="shared" si="475"/>
        <v/>
      </c>
      <c r="P4836" s="11" t="str">
        <f t="shared" si="470"/>
        <v/>
      </c>
    </row>
    <row r="4837" spans="1:16" x14ac:dyDescent="0.25">
      <c r="A4837" s="9" t="str">
        <f>IF(A4836="","",IF(B4836&lt;C4836,A4836,IF(A4836=MAX('entry data'!$B$8:$B$507),"",A4836+1)))</f>
        <v/>
      </c>
      <c r="B4837" s="9" t="str">
        <f t="shared" si="471"/>
        <v/>
      </c>
      <c r="C4837" s="9" t="str">
        <f>IF(ISERROR(VLOOKUP(A4837,'entry data'!B:G,6,0)),"",VLOOKUP(A4837,'entry data'!B:G,6,0))</f>
        <v/>
      </c>
      <c r="D4837" s="9" t="str">
        <f>IF(ISERROR(VLOOKUP(A4837,'entry data'!B:C,2,0)),"",VLOOKUP(A4837,'entry data'!B:C,2,0))</f>
        <v/>
      </c>
      <c r="E4837" s="9" t="str">
        <f>IF(ISERROR(VLOOKUP(A4837,'entry data'!B:E,4,0)),"",VLOOKUP(A4837,'entry data'!B:E,4,0))</f>
        <v/>
      </c>
      <c r="F4837" s="11" t="str">
        <f>IF(A4837="","",IF(ISERROR(VLOOKUP(A4837,'entry data'!B:F,5,0)),"",VLOOKUP(A4837,'entry data'!B:F,5,0)))</f>
        <v/>
      </c>
      <c r="G4837" s="12" t="str">
        <f>IF(A4837="","",IF(ISERROR(VLOOKUP(A4837,'entry data'!B:I,8,0)),"",VLOOKUP(A4837,'entry data'!B:I,7,0)))</f>
        <v/>
      </c>
      <c r="H4837" s="13" t="str">
        <f>IF(A4837="","",IF(B4837=1,VLOOKUP(A4837,'entry data'!B:D,3,0),I4836))</f>
        <v/>
      </c>
      <c r="I4837" s="14" t="str">
        <f>IF(A4837="","",IF(E4837="weekly",7,IF(E4837="fortnightly",14,IF(E4837="monthly",DATE(IF(MONTH(H4837)=12,YEAR(H4837)+1,YEAR(H4837)),VLOOKUP(MONTH(H4837),index!$D$2:$G$13,2,0),DAY(H4837)),
IF(E4837="quarterly",DATE(IF(MONTH(H4837)&gt;=10,YEAR(H4837)+1,YEAR(H4837)),VLOOKUP(MONTH(H4837),index!$D$2:$G$13,3,0),DAY(H4837)),
IF(E4837="halfyearly",DATE(IF(MONTH(H4837)&gt;=7,YEAR(H4837)+1,YEAR(H4837)),VLOOKUP(MONTH(H4837),index!$D$2:$G$13,4,0),DAY(H4837)),
DATE(YEAR(H4837)+1,MONTH(H4837),DAY(H4837)))))-H4837))+H4837)</f>
        <v/>
      </c>
      <c r="J4837" s="9" t="str">
        <f t="shared" si="472"/>
        <v/>
      </c>
      <c r="K4837" s="11" t="str">
        <f t="shared" si="473"/>
        <v/>
      </c>
      <c r="L4837" s="11" t="str">
        <f t="shared" si="474"/>
        <v/>
      </c>
      <c r="M4837" s="11" t="str">
        <f>IF(A4837="","",VLOOKUP(E4837,index!$A$1:$B$6,2,0)*K4837*G4837)</f>
        <v/>
      </c>
      <c r="N4837" s="11" t="str">
        <f>IF(A4837="","",-PMT(G4837*VLOOKUP(E4837,index!$A$1:$B$6,2,0),C4837,F4837,0,0))</f>
        <v/>
      </c>
      <c r="O4837" s="11" t="str">
        <f t="shared" si="475"/>
        <v/>
      </c>
      <c r="P4837" s="11" t="str">
        <f t="shared" si="470"/>
        <v/>
      </c>
    </row>
    <row r="4838" spans="1:16" x14ac:dyDescent="0.25">
      <c r="A4838" s="9" t="str">
        <f>IF(A4837="","",IF(B4837&lt;C4837,A4837,IF(A4837=MAX('entry data'!$B$8:$B$507),"",A4837+1)))</f>
        <v/>
      </c>
      <c r="B4838" s="9" t="str">
        <f t="shared" si="471"/>
        <v/>
      </c>
      <c r="C4838" s="9" t="str">
        <f>IF(ISERROR(VLOOKUP(A4838,'entry data'!B:G,6,0)),"",VLOOKUP(A4838,'entry data'!B:G,6,0))</f>
        <v/>
      </c>
      <c r="D4838" s="9" t="str">
        <f>IF(ISERROR(VLOOKUP(A4838,'entry data'!B:C,2,0)),"",VLOOKUP(A4838,'entry data'!B:C,2,0))</f>
        <v/>
      </c>
      <c r="E4838" s="9" t="str">
        <f>IF(ISERROR(VLOOKUP(A4838,'entry data'!B:E,4,0)),"",VLOOKUP(A4838,'entry data'!B:E,4,0))</f>
        <v/>
      </c>
      <c r="F4838" s="11" t="str">
        <f>IF(A4838="","",IF(ISERROR(VLOOKUP(A4838,'entry data'!B:F,5,0)),"",VLOOKUP(A4838,'entry data'!B:F,5,0)))</f>
        <v/>
      </c>
      <c r="G4838" s="12" t="str">
        <f>IF(A4838="","",IF(ISERROR(VLOOKUP(A4838,'entry data'!B:I,8,0)),"",VLOOKUP(A4838,'entry data'!B:I,7,0)))</f>
        <v/>
      </c>
      <c r="H4838" s="13" t="str">
        <f>IF(A4838="","",IF(B4838=1,VLOOKUP(A4838,'entry data'!B:D,3,0),I4837))</f>
        <v/>
      </c>
      <c r="I4838" s="14" t="str">
        <f>IF(A4838="","",IF(E4838="weekly",7,IF(E4838="fortnightly",14,IF(E4838="monthly",DATE(IF(MONTH(H4838)=12,YEAR(H4838)+1,YEAR(H4838)),VLOOKUP(MONTH(H4838),index!$D$2:$G$13,2,0),DAY(H4838)),
IF(E4838="quarterly",DATE(IF(MONTH(H4838)&gt;=10,YEAR(H4838)+1,YEAR(H4838)),VLOOKUP(MONTH(H4838),index!$D$2:$G$13,3,0),DAY(H4838)),
IF(E4838="halfyearly",DATE(IF(MONTH(H4838)&gt;=7,YEAR(H4838)+1,YEAR(H4838)),VLOOKUP(MONTH(H4838),index!$D$2:$G$13,4,0),DAY(H4838)),
DATE(YEAR(H4838)+1,MONTH(H4838),DAY(H4838)))))-H4838))+H4838)</f>
        <v/>
      </c>
      <c r="J4838" s="9" t="str">
        <f t="shared" si="472"/>
        <v/>
      </c>
      <c r="K4838" s="11" t="str">
        <f t="shared" si="473"/>
        <v/>
      </c>
      <c r="L4838" s="11" t="str">
        <f t="shared" si="474"/>
        <v/>
      </c>
      <c r="M4838" s="11" t="str">
        <f>IF(A4838="","",VLOOKUP(E4838,index!$A$1:$B$6,2,0)*K4838*G4838)</f>
        <v/>
      </c>
      <c r="N4838" s="11" t="str">
        <f>IF(A4838="","",-PMT(G4838*VLOOKUP(E4838,index!$A$1:$B$6,2,0),C4838,F4838,0,0))</f>
        <v/>
      </c>
      <c r="O4838" s="11" t="str">
        <f t="shared" si="475"/>
        <v/>
      </c>
      <c r="P4838" s="11" t="str">
        <f t="shared" si="470"/>
        <v/>
      </c>
    </row>
    <row r="4839" spans="1:16" x14ac:dyDescent="0.25">
      <c r="A4839" s="9" t="str">
        <f>IF(A4838="","",IF(B4838&lt;C4838,A4838,IF(A4838=MAX('entry data'!$B$8:$B$507),"",A4838+1)))</f>
        <v/>
      </c>
      <c r="B4839" s="9" t="str">
        <f t="shared" si="471"/>
        <v/>
      </c>
      <c r="C4839" s="9" t="str">
        <f>IF(ISERROR(VLOOKUP(A4839,'entry data'!B:G,6,0)),"",VLOOKUP(A4839,'entry data'!B:G,6,0))</f>
        <v/>
      </c>
      <c r="D4839" s="9" t="str">
        <f>IF(ISERROR(VLOOKUP(A4839,'entry data'!B:C,2,0)),"",VLOOKUP(A4839,'entry data'!B:C,2,0))</f>
        <v/>
      </c>
      <c r="E4839" s="9" t="str">
        <f>IF(ISERROR(VLOOKUP(A4839,'entry data'!B:E,4,0)),"",VLOOKUP(A4839,'entry data'!B:E,4,0))</f>
        <v/>
      </c>
      <c r="F4839" s="11" t="str">
        <f>IF(A4839="","",IF(ISERROR(VLOOKUP(A4839,'entry data'!B:F,5,0)),"",VLOOKUP(A4839,'entry data'!B:F,5,0)))</f>
        <v/>
      </c>
      <c r="G4839" s="12" t="str">
        <f>IF(A4839="","",IF(ISERROR(VLOOKUP(A4839,'entry data'!B:I,8,0)),"",VLOOKUP(A4839,'entry data'!B:I,7,0)))</f>
        <v/>
      </c>
      <c r="H4839" s="13" t="str">
        <f>IF(A4839="","",IF(B4839=1,VLOOKUP(A4839,'entry data'!B:D,3,0),I4838))</f>
        <v/>
      </c>
      <c r="I4839" s="14" t="str">
        <f>IF(A4839="","",IF(E4839="weekly",7,IF(E4839="fortnightly",14,IF(E4839="monthly",DATE(IF(MONTH(H4839)=12,YEAR(H4839)+1,YEAR(H4839)),VLOOKUP(MONTH(H4839),index!$D$2:$G$13,2,0),DAY(H4839)),
IF(E4839="quarterly",DATE(IF(MONTH(H4839)&gt;=10,YEAR(H4839)+1,YEAR(H4839)),VLOOKUP(MONTH(H4839),index!$D$2:$G$13,3,0),DAY(H4839)),
IF(E4839="halfyearly",DATE(IF(MONTH(H4839)&gt;=7,YEAR(H4839)+1,YEAR(H4839)),VLOOKUP(MONTH(H4839),index!$D$2:$G$13,4,0),DAY(H4839)),
DATE(YEAR(H4839)+1,MONTH(H4839),DAY(H4839)))))-H4839))+H4839)</f>
        <v/>
      </c>
      <c r="J4839" s="9" t="str">
        <f t="shared" si="472"/>
        <v/>
      </c>
      <c r="K4839" s="11" t="str">
        <f t="shared" si="473"/>
        <v/>
      </c>
      <c r="L4839" s="11" t="str">
        <f t="shared" si="474"/>
        <v/>
      </c>
      <c r="M4839" s="11" t="str">
        <f>IF(A4839="","",VLOOKUP(E4839,index!$A$1:$B$6,2,0)*K4839*G4839)</f>
        <v/>
      </c>
      <c r="N4839" s="11" t="str">
        <f>IF(A4839="","",-PMT(G4839*VLOOKUP(E4839,index!$A$1:$B$6,2,0),C4839,F4839,0,0))</f>
        <v/>
      </c>
      <c r="O4839" s="11" t="str">
        <f t="shared" si="475"/>
        <v/>
      </c>
      <c r="P4839" s="11" t="str">
        <f t="shared" si="470"/>
        <v/>
      </c>
    </row>
    <row r="4840" spans="1:16" x14ac:dyDescent="0.25">
      <c r="A4840" s="9" t="str">
        <f>IF(A4839="","",IF(B4839&lt;C4839,A4839,IF(A4839=MAX('entry data'!$B$8:$B$507),"",A4839+1)))</f>
        <v/>
      </c>
      <c r="B4840" s="9" t="str">
        <f t="shared" si="471"/>
        <v/>
      </c>
      <c r="C4840" s="9" t="str">
        <f>IF(ISERROR(VLOOKUP(A4840,'entry data'!B:G,6,0)),"",VLOOKUP(A4840,'entry data'!B:G,6,0))</f>
        <v/>
      </c>
      <c r="D4840" s="9" t="str">
        <f>IF(ISERROR(VLOOKUP(A4840,'entry data'!B:C,2,0)),"",VLOOKUP(A4840,'entry data'!B:C,2,0))</f>
        <v/>
      </c>
      <c r="E4840" s="9" t="str">
        <f>IF(ISERROR(VLOOKUP(A4840,'entry data'!B:E,4,0)),"",VLOOKUP(A4840,'entry data'!B:E,4,0))</f>
        <v/>
      </c>
      <c r="F4840" s="11" t="str">
        <f>IF(A4840="","",IF(ISERROR(VLOOKUP(A4840,'entry data'!B:F,5,0)),"",VLOOKUP(A4840,'entry data'!B:F,5,0)))</f>
        <v/>
      </c>
      <c r="G4840" s="12" t="str">
        <f>IF(A4840="","",IF(ISERROR(VLOOKUP(A4840,'entry data'!B:I,8,0)),"",VLOOKUP(A4840,'entry data'!B:I,7,0)))</f>
        <v/>
      </c>
      <c r="H4840" s="13" t="str">
        <f>IF(A4840="","",IF(B4840=1,VLOOKUP(A4840,'entry data'!B:D,3,0),I4839))</f>
        <v/>
      </c>
      <c r="I4840" s="14" t="str">
        <f>IF(A4840="","",IF(E4840="weekly",7,IF(E4840="fortnightly",14,IF(E4840="monthly",DATE(IF(MONTH(H4840)=12,YEAR(H4840)+1,YEAR(H4840)),VLOOKUP(MONTH(H4840),index!$D$2:$G$13,2,0),DAY(H4840)),
IF(E4840="quarterly",DATE(IF(MONTH(H4840)&gt;=10,YEAR(H4840)+1,YEAR(H4840)),VLOOKUP(MONTH(H4840),index!$D$2:$G$13,3,0),DAY(H4840)),
IF(E4840="halfyearly",DATE(IF(MONTH(H4840)&gt;=7,YEAR(H4840)+1,YEAR(H4840)),VLOOKUP(MONTH(H4840),index!$D$2:$G$13,4,0),DAY(H4840)),
DATE(YEAR(H4840)+1,MONTH(H4840),DAY(H4840)))))-H4840))+H4840)</f>
        <v/>
      </c>
      <c r="J4840" s="9" t="str">
        <f t="shared" si="472"/>
        <v/>
      </c>
      <c r="K4840" s="11" t="str">
        <f t="shared" si="473"/>
        <v/>
      </c>
      <c r="L4840" s="11" t="str">
        <f t="shared" si="474"/>
        <v/>
      </c>
      <c r="M4840" s="11" t="str">
        <f>IF(A4840="","",VLOOKUP(E4840,index!$A$1:$B$6,2,0)*K4840*G4840)</f>
        <v/>
      </c>
      <c r="N4840" s="11" t="str">
        <f>IF(A4840="","",-PMT(G4840*VLOOKUP(E4840,index!$A$1:$B$6,2,0),C4840,F4840,0,0))</f>
        <v/>
      </c>
      <c r="O4840" s="11" t="str">
        <f t="shared" si="475"/>
        <v/>
      </c>
      <c r="P4840" s="11" t="str">
        <f t="shared" si="470"/>
        <v/>
      </c>
    </row>
    <row r="4841" spans="1:16" x14ac:dyDescent="0.25">
      <c r="A4841" s="9" t="str">
        <f>IF(A4840="","",IF(B4840&lt;C4840,A4840,IF(A4840=MAX('entry data'!$B$8:$B$507),"",A4840+1)))</f>
        <v/>
      </c>
      <c r="B4841" s="9" t="str">
        <f t="shared" si="471"/>
        <v/>
      </c>
      <c r="C4841" s="9" t="str">
        <f>IF(ISERROR(VLOOKUP(A4841,'entry data'!B:G,6,0)),"",VLOOKUP(A4841,'entry data'!B:G,6,0))</f>
        <v/>
      </c>
      <c r="D4841" s="9" t="str">
        <f>IF(ISERROR(VLOOKUP(A4841,'entry data'!B:C,2,0)),"",VLOOKUP(A4841,'entry data'!B:C,2,0))</f>
        <v/>
      </c>
      <c r="E4841" s="9" t="str">
        <f>IF(ISERROR(VLOOKUP(A4841,'entry data'!B:E,4,0)),"",VLOOKUP(A4841,'entry data'!B:E,4,0))</f>
        <v/>
      </c>
      <c r="F4841" s="11" t="str">
        <f>IF(A4841="","",IF(ISERROR(VLOOKUP(A4841,'entry data'!B:F,5,0)),"",VLOOKUP(A4841,'entry data'!B:F,5,0)))</f>
        <v/>
      </c>
      <c r="G4841" s="12" t="str">
        <f>IF(A4841="","",IF(ISERROR(VLOOKUP(A4841,'entry data'!B:I,8,0)),"",VLOOKUP(A4841,'entry data'!B:I,7,0)))</f>
        <v/>
      </c>
      <c r="H4841" s="13" t="str">
        <f>IF(A4841="","",IF(B4841=1,VLOOKUP(A4841,'entry data'!B:D,3,0),I4840))</f>
        <v/>
      </c>
      <c r="I4841" s="14" t="str">
        <f>IF(A4841="","",IF(E4841="weekly",7,IF(E4841="fortnightly",14,IF(E4841="monthly",DATE(IF(MONTH(H4841)=12,YEAR(H4841)+1,YEAR(H4841)),VLOOKUP(MONTH(H4841),index!$D$2:$G$13,2,0),DAY(H4841)),
IF(E4841="quarterly",DATE(IF(MONTH(H4841)&gt;=10,YEAR(H4841)+1,YEAR(H4841)),VLOOKUP(MONTH(H4841),index!$D$2:$G$13,3,0),DAY(H4841)),
IF(E4841="halfyearly",DATE(IF(MONTH(H4841)&gt;=7,YEAR(H4841)+1,YEAR(H4841)),VLOOKUP(MONTH(H4841),index!$D$2:$G$13,4,0),DAY(H4841)),
DATE(YEAR(H4841)+1,MONTH(H4841),DAY(H4841)))))-H4841))+H4841)</f>
        <v/>
      </c>
      <c r="J4841" s="9" t="str">
        <f t="shared" si="472"/>
        <v/>
      </c>
      <c r="K4841" s="11" t="str">
        <f t="shared" si="473"/>
        <v/>
      </c>
      <c r="L4841" s="11" t="str">
        <f t="shared" si="474"/>
        <v/>
      </c>
      <c r="M4841" s="11" t="str">
        <f>IF(A4841="","",VLOOKUP(E4841,index!$A$1:$B$6,2,0)*K4841*G4841)</f>
        <v/>
      </c>
      <c r="N4841" s="11" t="str">
        <f>IF(A4841="","",-PMT(G4841*VLOOKUP(E4841,index!$A$1:$B$6,2,0),C4841,F4841,0,0))</f>
        <v/>
      </c>
      <c r="O4841" s="11" t="str">
        <f t="shared" si="475"/>
        <v/>
      </c>
      <c r="P4841" s="11" t="str">
        <f t="shared" si="470"/>
        <v/>
      </c>
    </row>
    <row r="4842" spans="1:16" x14ac:dyDescent="0.25">
      <c r="A4842" s="9" t="str">
        <f>IF(A4841="","",IF(B4841&lt;C4841,A4841,IF(A4841=MAX('entry data'!$B$8:$B$507),"",A4841+1)))</f>
        <v/>
      </c>
      <c r="B4842" s="9" t="str">
        <f t="shared" si="471"/>
        <v/>
      </c>
      <c r="C4842" s="9" t="str">
        <f>IF(ISERROR(VLOOKUP(A4842,'entry data'!B:G,6,0)),"",VLOOKUP(A4842,'entry data'!B:G,6,0))</f>
        <v/>
      </c>
      <c r="D4842" s="9" t="str">
        <f>IF(ISERROR(VLOOKUP(A4842,'entry data'!B:C,2,0)),"",VLOOKUP(A4842,'entry data'!B:C,2,0))</f>
        <v/>
      </c>
      <c r="E4842" s="9" t="str">
        <f>IF(ISERROR(VLOOKUP(A4842,'entry data'!B:E,4,0)),"",VLOOKUP(A4842,'entry data'!B:E,4,0))</f>
        <v/>
      </c>
      <c r="F4842" s="11" t="str">
        <f>IF(A4842="","",IF(ISERROR(VLOOKUP(A4842,'entry data'!B:F,5,0)),"",VLOOKUP(A4842,'entry data'!B:F,5,0)))</f>
        <v/>
      </c>
      <c r="G4842" s="12" t="str">
        <f>IF(A4842="","",IF(ISERROR(VLOOKUP(A4842,'entry data'!B:I,8,0)),"",VLOOKUP(A4842,'entry data'!B:I,7,0)))</f>
        <v/>
      </c>
      <c r="H4842" s="13" t="str">
        <f>IF(A4842="","",IF(B4842=1,VLOOKUP(A4842,'entry data'!B:D,3,0),I4841))</f>
        <v/>
      </c>
      <c r="I4842" s="14" t="str">
        <f>IF(A4842="","",IF(E4842="weekly",7,IF(E4842="fortnightly",14,IF(E4842="monthly",DATE(IF(MONTH(H4842)=12,YEAR(H4842)+1,YEAR(H4842)),VLOOKUP(MONTH(H4842),index!$D$2:$G$13,2,0),DAY(H4842)),
IF(E4842="quarterly",DATE(IF(MONTH(H4842)&gt;=10,YEAR(H4842)+1,YEAR(H4842)),VLOOKUP(MONTH(H4842),index!$D$2:$G$13,3,0),DAY(H4842)),
IF(E4842="halfyearly",DATE(IF(MONTH(H4842)&gt;=7,YEAR(H4842)+1,YEAR(H4842)),VLOOKUP(MONTH(H4842),index!$D$2:$G$13,4,0),DAY(H4842)),
DATE(YEAR(H4842)+1,MONTH(H4842),DAY(H4842)))))-H4842))+H4842)</f>
        <v/>
      </c>
      <c r="J4842" s="9" t="str">
        <f t="shared" si="472"/>
        <v/>
      </c>
      <c r="K4842" s="11" t="str">
        <f t="shared" si="473"/>
        <v/>
      </c>
      <c r="L4842" s="11" t="str">
        <f t="shared" si="474"/>
        <v/>
      </c>
      <c r="M4842" s="11" t="str">
        <f>IF(A4842="","",VLOOKUP(E4842,index!$A$1:$B$6,2,0)*K4842*G4842)</f>
        <v/>
      </c>
      <c r="N4842" s="11" t="str">
        <f>IF(A4842="","",-PMT(G4842*VLOOKUP(E4842,index!$A$1:$B$6,2,0),C4842,F4842,0,0))</f>
        <v/>
      </c>
      <c r="O4842" s="11" t="str">
        <f t="shared" si="475"/>
        <v/>
      </c>
      <c r="P4842" s="11" t="str">
        <f t="shared" si="470"/>
        <v/>
      </c>
    </row>
    <row r="4843" spans="1:16" x14ac:dyDescent="0.25">
      <c r="A4843" s="9" t="str">
        <f>IF(A4842="","",IF(B4842&lt;C4842,A4842,IF(A4842=MAX('entry data'!$B$8:$B$507),"",A4842+1)))</f>
        <v/>
      </c>
      <c r="B4843" s="9" t="str">
        <f t="shared" si="471"/>
        <v/>
      </c>
      <c r="C4843" s="9" t="str">
        <f>IF(ISERROR(VLOOKUP(A4843,'entry data'!B:G,6,0)),"",VLOOKUP(A4843,'entry data'!B:G,6,0))</f>
        <v/>
      </c>
      <c r="D4843" s="9" t="str">
        <f>IF(ISERROR(VLOOKUP(A4843,'entry data'!B:C,2,0)),"",VLOOKUP(A4843,'entry data'!B:C,2,0))</f>
        <v/>
      </c>
      <c r="E4843" s="9" t="str">
        <f>IF(ISERROR(VLOOKUP(A4843,'entry data'!B:E,4,0)),"",VLOOKUP(A4843,'entry data'!B:E,4,0))</f>
        <v/>
      </c>
      <c r="F4843" s="11" t="str">
        <f>IF(A4843="","",IF(ISERROR(VLOOKUP(A4843,'entry data'!B:F,5,0)),"",VLOOKUP(A4843,'entry data'!B:F,5,0)))</f>
        <v/>
      </c>
      <c r="G4843" s="12" t="str">
        <f>IF(A4843="","",IF(ISERROR(VLOOKUP(A4843,'entry data'!B:I,8,0)),"",VLOOKUP(A4843,'entry data'!B:I,7,0)))</f>
        <v/>
      </c>
      <c r="H4843" s="13" t="str">
        <f>IF(A4843="","",IF(B4843=1,VLOOKUP(A4843,'entry data'!B:D,3,0),I4842))</f>
        <v/>
      </c>
      <c r="I4843" s="14" t="str">
        <f>IF(A4843="","",IF(E4843="weekly",7,IF(E4843="fortnightly",14,IF(E4843="monthly",DATE(IF(MONTH(H4843)=12,YEAR(H4843)+1,YEAR(H4843)),VLOOKUP(MONTH(H4843),index!$D$2:$G$13,2,0),DAY(H4843)),
IF(E4843="quarterly",DATE(IF(MONTH(H4843)&gt;=10,YEAR(H4843)+1,YEAR(H4843)),VLOOKUP(MONTH(H4843),index!$D$2:$G$13,3,0),DAY(H4843)),
IF(E4843="halfyearly",DATE(IF(MONTH(H4843)&gt;=7,YEAR(H4843)+1,YEAR(H4843)),VLOOKUP(MONTH(H4843),index!$D$2:$G$13,4,0),DAY(H4843)),
DATE(YEAR(H4843)+1,MONTH(H4843),DAY(H4843)))))-H4843))+H4843)</f>
        <v/>
      </c>
      <c r="J4843" s="9" t="str">
        <f t="shared" si="472"/>
        <v/>
      </c>
      <c r="K4843" s="11" t="str">
        <f t="shared" si="473"/>
        <v/>
      </c>
      <c r="L4843" s="11" t="str">
        <f t="shared" si="474"/>
        <v/>
      </c>
      <c r="M4843" s="11" t="str">
        <f>IF(A4843="","",VLOOKUP(E4843,index!$A$1:$B$6,2,0)*K4843*G4843)</f>
        <v/>
      </c>
      <c r="N4843" s="11" t="str">
        <f>IF(A4843="","",-PMT(G4843*VLOOKUP(E4843,index!$A$1:$B$6,2,0),C4843,F4843,0,0))</f>
        <v/>
      </c>
      <c r="O4843" s="11" t="str">
        <f t="shared" si="475"/>
        <v/>
      </c>
      <c r="P4843" s="11" t="str">
        <f t="shared" si="470"/>
        <v/>
      </c>
    </row>
    <row r="4844" spans="1:16" x14ac:dyDescent="0.25">
      <c r="A4844" s="9" t="str">
        <f>IF(A4843="","",IF(B4843&lt;C4843,A4843,IF(A4843=MAX('entry data'!$B$8:$B$507),"",A4843+1)))</f>
        <v/>
      </c>
      <c r="B4844" s="9" t="str">
        <f t="shared" si="471"/>
        <v/>
      </c>
      <c r="C4844" s="9" t="str">
        <f>IF(ISERROR(VLOOKUP(A4844,'entry data'!B:G,6,0)),"",VLOOKUP(A4844,'entry data'!B:G,6,0))</f>
        <v/>
      </c>
      <c r="D4844" s="9" t="str">
        <f>IF(ISERROR(VLOOKUP(A4844,'entry data'!B:C,2,0)),"",VLOOKUP(A4844,'entry data'!B:C,2,0))</f>
        <v/>
      </c>
      <c r="E4844" s="9" t="str">
        <f>IF(ISERROR(VLOOKUP(A4844,'entry data'!B:E,4,0)),"",VLOOKUP(A4844,'entry data'!B:E,4,0))</f>
        <v/>
      </c>
      <c r="F4844" s="11" t="str">
        <f>IF(A4844="","",IF(ISERROR(VLOOKUP(A4844,'entry data'!B:F,5,0)),"",VLOOKUP(A4844,'entry data'!B:F,5,0)))</f>
        <v/>
      </c>
      <c r="G4844" s="12" t="str">
        <f>IF(A4844="","",IF(ISERROR(VLOOKUP(A4844,'entry data'!B:I,8,0)),"",VLOOKUP(A4844,'entry data'!B:I,7,0)))</f>
        <v/>
      </c>
      <c r="H4844" s="13" t="str">
        <f>IF(A4844="","",IF(B4844=1,VLOOKUP(A4844,'entry data'!B:D,3,0),I4843))</f>
        <v/>
      </c>
      <c r="I4844" s="14" t="str">
        <f>IF(A4844="","",IF(E4844="weekly",7,IF(E4844="fortnightly",14,IF(E4844="monthly",DATE(IF(MONTH(H4844)=12,YEAR(H4844)+1,YEAR(H4844)),VLOOKUP(MONTH(H4844),index!$D$2:$G$13,2,0),DAY(H4844)),
IF(E4844="quarterly",DATE(IF(MONTH(H4844)&gt;=10,YEAR(H4844)+1,YEAR(H4844)),VLOOKUP(MONTH(H4844),index!$D$2:$G$13,3,0),DAY(H4844)),
IF(E4844="halfyearly",DATE(IF(MONTH(H4844)&gt;=7,YEAR(H4844)+1,YEAR(H4844)),VLOOKUP(MONTH(H4844),index!$D$2:$G$13,4,0),DAY(H4844)),
DATE(YEAR(H4844)+1,MONTH(H4844),DAY(H4844)))))-H4844))+H4844)</f>
        <v/>
      </c>
      <c r="J4844" s="9" t="str">
        <f t="shared" si="472"/>
        <v/>
      </c>
      <c r="K4844" s="11" t="str">
        <f t="shared" si="473"/>
        <v/>
      </c>
      <c r="L4844" s="11" t="str">
        <f t="shared" si="474"/>
        <v/>
      </c>
      <c r="M4844" s="11" t="str">
        <f>IF(A4844="","",VLOOKUP(E4844,index!$A$1:$B$6,2,0)*K4844*G4844)</f>
        <v/>
      </c>
      <c r="N4844" s="11" t="str">
        <f>IF(A4844="","",-PMT(G4844*VLOOKUP(E4844,index!$A$1:$B$6,2,0),C4844,F4844,0,0))</f>
        <v/>
      </c>
      <c r="O4844" s="11" t="str">
        <f t="shared" si="475"/>
        <v/>
      </c>
      <c r="P4844" s="11" t="str">
        <f t="shared" si="470"/>
        <v/>
      </c>
    </row>
    <row r="4845" spans="1:16" x14ac:dyDescent="0.25">
      <c r="A4845" s="9" t="str">
        <f>IF(A4844="","",IF(B4844&lt;C4844,A4844,IF(A4844=MAX('entry data'!$B$8:$B$507),"",A4844+1)))</f>
        <v/>
      </c>
      <c r="B4845" s="9" t="str">
        <f t="shared" si="471"/>
        <v/>
      </c>
      <c r="C4845" s="9" t="str">
        <f>IF(ISERROR(VLOOKUP(A4845,'entry data'!B:G,6,0)),"",VLOOKUP(A4845,'entry data'!B:G,6,0))</f>
        <v/>
      </c>
      <c r="D4845" s="9" t="str">
        <f>IF(ISERROR(VLOOKUP(A4845,'entry data'!B:C,2,0)),"",VLOOKUP(A4845,'entry data'!B:C,2,0))</f>
        <v/>
      </c>
      <c r="E4845" s="9" t="str">
        <f>IF(ISERROR(VLOOKUP(A4845,'entry data'!B:E,4,0)),"",VLOOKUP(A4845,'entry data'!B:E,4,0))</f>
        <v/>
      </c>
      <c r="F4845" s="11" t="str">
        <f>IF(A4845="","",IF(ISERROR(VLOOKUP(A4845,'entry data'!B:F,5,0)),"",VLOOKUP(A4845,'entry data'!B:F,5,0)))</f>
        <v/>
      </c>
      <c r="G4845" s="12" t="str">
        <f>IF(A4845="","",IF(ISERROR(VLOOKUP(A4845,'entry data'!B:I,8,0)),"",VLOOKUP(A4845,'entry data'!B:I,7,0)))</f>
        <v/>
      </c>
      <c r="H4845" s="13" t="str">
        <f>IF(A4845="","",IF(B4845=1,VLOOKUP(A4845,'entry data'!B:D,3,0),I4844))</f>
        <v/>
      </c>
      <c r="I4845" s="14" t="str">
        <f>IF(A4845="","",IF(E4845="weekly",7,IF(E4845="fortnightly",14,IF(E4845="monthly",DATE(IF(MONTH(H4845)=12,YEAR(H4845)+1,YEAR(H4845)),VLOOKUP(MONTH(H4845),index!$D$2:$G$13,2,0),DAY(H4845)),
IF(E4845="quarterly",DATE(IF(MONTH(H4845)&gt;=10,YEAR(H4845)+1,YEAR(H4845)),VLOOKUP(MONTH(H4845),index!$D$2:$G$13,3,0),DAY(H4845)),
IF(E4845="halfyearly",DATE(IF(MONTH(H4845)&gt;=7,YEAR(H4845)+1,YEAR(H4845)),VLOOKUP(MONTH(H4845),index!$D$2:$G$13,4,0),DAY(H4845)),
DATE(YEAR(H4845)+1,MONTH(H4845),DAY(H4845)))))-H4845))+H4845)</f>
        <v/>
      </c>
      <c r="J4845" s="9" t="str">
        <f t="shared" si="472"/>
        <v/>
      </c>
      <c r="K4845" s="11" t="str">
        <f t="shared" si="473"/>
        <v/>
      </c>
      <c r="L4845" s="11" t="str">
        <f t="shared" si="474"/>
        <v/>
      </c>
      <c r="M4845" s="11" t="str">
        <f>IF(A4845="","",VLOOKUP(E4845,index!$A$1:$B$6,2,0)*K4845*G4845)</f>
        <v/>
      </c>
      <c r="N4845" s="11" t="str">
        <f>IF(A4845="","",-PMT(G4845*VLOOKUP(E4845,index!$A$1:$B$6,2,0),C4845,F4845,0,0))</f>
        <v/>
      </c>
      <c r="O4845" s="11" t="str">
        <f t="shared" si="475"/>
        <v/>
      </c>
      <c r="P4845" s="11" t="str">
        <f t="shared" si="470"/>
        <v/>
      </c>
    </row>
    <row r="4846" spans="1:16" x14ac:dyDescent="0.25">
      <c r="A4846" s="9" t="str">
        <f>IF(A4845="","",IF(B4845&lt;C4845,A4845,IF(A4845=MAX('entry data'!$B$8:$B$507),"",A4845+1)))</f>
        <v/>
      </c>
      <c r="B4846" s="9" t="str">
        <f t="shared" si="471"/>
        <v/>
      </c>
      <c r="C4846" s="9" t="str">
        <f>IF(ISERROR(VLOOKUP(A4846,'entry data'!B:G,6,0)),"",VLOOKUP(A4846,'entry data'!B:G,6,0))</f>
        <v/>
      </c>
      <c r="D4846" s="9" t="str">
        <f>IF(ISERROR(VLOOKUP(A4846,'entry data'!B:C,2,0)),"",VLOOKUP(A4846,'entry data'!B:C,2,0))</f>
        <v/>
      </c>
      <c r="E4846" s="9" t="str">
        <f>IF(ISERROR(VLOOKUP(A4846,'entry data'!B:E,4,0)),"",VLOOKUP(A4846,'entry data'!B:E,4,0))</f>
        <v/>
      </c>
      <c r="F4846" s="11" t="str">
        <f>IF(A4846="","",IF(ISERROR(VLOOKUP(A4846,'entry data'!B:F,5,0)),"",VLOOKUP(A4846,'entry data'!B:F,5,0)))</f>
        <v/>
      </c>
      <c r="G4846" s="12" t="str">
        <f>IF(A4846="","",IF(ISERROR(VLOOKUP(A4846,'entry data'!B:I,8,0)),"",VLOOKUP(A4846,'entry data'!B:I,7,0)))</f>
        <v/>
      </c>
      <c r="H4846" s="13" t="str">
        <f>IF(A4846="","",IF(B4846=1,VLOOKUP(A4846,'entry data'!B:D,3,0),I4845))</f>
        <v/>
      </c>
      <c r="I4846" s="14" t="str">
        <f>IF(A4846="","",IF(E4846="weekly",7,IF(E4846="fortnightly",14,IF(E4846="monthly",DATE(IF(MONTH(H4846)=12,YEAR(H4846)+1,YEAR(H4846)),VLOOKUP(MONTH(H4846),index!$D$2:$G$13,2,0),DAY(H4846)),
IF(E4846="quarterly",DATE(IF(MONTH(H4846)&gt;=10,YEAR(H4846)+1,YEAR(H4846)),VLOOKUP(MONTH(H4846),index!$D$2:$G$13,3,0),DAY(H4846)),
IF(E4846="halfyearly",DATE(IF(MONTH(H4846)&gt;=7,YEAR(H4846)+1,YEAR(H4846)),VLOOKUP(MONTH(H4846),index!$D$2:$G$13,4,0),DAY(H4846)),
DATE(YEAR(H4846)+1,MONTH(H4846),DAY(H4846)))))-H4846))+H4846)</f>
        <v/>
      </c>
      <c r="J4846" s="9" t="str">
        <f t="shared" si="472"/>
        <v/>
      </c>
      <c r="K4846" s="11" t="str">
        <f t="shared" si="473"/>
        <v/>
      </c>
      <c r="L4846" s="11" t="str">
        <f t="shared" si="474"/>
        <v/>
      </c>
      <c r="M4846" s="11" t="str">
        <f>IF(A4846="","",VLOOKUP(E4846,index!$A$1:$B$6,2,0)*K4846*G4846)</f>
        <v/>
      </c>
      <c r="N4846" s="11" t="str">
        <f>IF(A4846="","",-PMT(G4846*VLOOKUP(E4846,index!$A$1:$B$6,2,0),C4846,F4846,0,0))</f>
        <v/>
      </c>
      <c r="O4846" s="11" t="str">
        <f t="shared" si="475"/>
        <v/>
      </c>
      <c r="P4846" s="11" t="str">
        <f t="shared" si="470"/>
        <v/>
      </c>
    </row>
    <row r="4847" spans="1:16" x14ac:dyDescent="0.25">
      <c r="A4847" s="9" t="str">
        <f>IF(A4846="","",IF(B4846&lt;C4846,A4846,IF(A4846=MAX('entry data'!$B$8:$B$507),"",A4846+1)))</f>
        <v/>
      </c>
      <c r="B4847" s="9" t="str">
        <f t="shared" si="471"/>
        <v/>
      </c>
      <c r="C4847" s="9" t="str">
        <f>IF(ISERROR(VLOOKUP(A4847,'entry data'!B:G,6,0)),"",VLOOKUP(A4847,'entry data'!B:G,6,0))</f>
        <v/>
      </c>
      <c r="D4847" s="9" t="str">
        <f>IF(ISERROR(VLOOKUP(A4847,'entry data'!B:C,2,0)),"",VLOOKUP(A4847,'entry data'!B:C,2,0))</f>
        <v/>
      </c>
      <c r="E4847" s="9" t="str">
        <f>IF(ISERROR(VLOOKUP(A4847,'entry data'!B:E,4,0)),"",VLOOKUP(A4847,'entry data'!B:E,4,0))</f>
        <v/>
      </c>
      <c r="F4847" s="11" t="str">
        <f>IF(A4847="","",IF(ISERROR(VLOOKUP(A4847,'entry data'!B:F,5,0)),"",VLOOKUP(A4847,'entry data'!B:F,5,0)))</f>
        <v/>
      </c>
      <c r="G4847" s="12" t="str">
        <f>IF(A4847="","",IF(ISERROR(VLOOKUP(A4847,'entry data'!B:I,8,0)),"",VLOOKUP(A4847,'entry data'!B:I,7,0)))</f>
        <v/>
      </c>
      <c r="H4847" s="13" t="str">
        <f>IF(A4847="","",IF(B4847=1,VLOOKUP(A4847,'entry data'!B:D,3,0),I4846))</f>
        <v/>
      </c>
      <c r="I4847" s="14" t="str">
        <f>IF(A4847="","",IF(E4847="weekly",7,IF(E4847="fortnightly",14,IF(E4847="monthly",DATE(IF(MONTH(H4847)=12,YEAR(H4847)+1,YEAR(H4847)),VLOOKUP(MONTH(H4847),index!$D$2:$G$13,2,0),DAY(H4847)),
IF(E4847="quarterly",DATE(IF(MONTH(H4847)&gt;=10,YEAR(H4847)+1,YEAR(H4847)),VLOOKUP(MONTH(H4847),index!$D$2:$G$13,3,0),DAY(H4847)),
IF(E4847="halfyearly",DATE(IF(MONTH(H4847)&gt;=7,YEAR(H4847)+1,YEAR(H4847)),VLOOKUP(MONTH(H4847),index!$D$2:$G$13,4,0),DAY(H4847)),
DATE(YEAR(H4847)+1,MONTH(H4847),DAY(H4847)))))-H4847))+H4847)</f>
        <v/>
      </c>
      <c r="J4847" s="9" t="str">
        <f t="shared" si="472"/>
        <v/>
      </c>
      <c r="K4847" s="11" t="str">
        <f t="shared" si="473"/>
        <v/>
      </c>
      <c r="L4847" s="11" t="str">
        <f t="shared" si="474"/>
        <v/>
      </c>
      <c r="M4847" s="11" t="str">
        <f>IF(A4847="","",VLOOKUP(E4847,index!$A$1:$B$6,2,0)*K4847*G4847)</f>
        <v/>
      </c>
      <c r="N4847" s="11" t="str">
        <f>IF(A4847="","",-PMT(G4847*VLOOKUP(E4847,index!$A$1:$B$6,2,0),C4847,F4847,0,0))</f>
        <v/>
      </c>
      <c r="O4847" s="11" t="str">
        <f t="shared" si="475"/>
        <v/>
      </c>
      <c r="P4847" s="11" t="str">
        <f t="shared" si="470"/>
        <v/>
      </c>
    </row>
    <row r="4848" spans="1:16" x14ac:dyDescent="0.25">
      <c r="A4848" s="9" t="str">
        <f>IF(A4847="","",IF(B4847&lt;C4847,A4847,IF(A4847=MAX('entry data'!$B$8:$B$507),"",A4847+1)))</f>
        <v/>
      </c>
      <c r="B4848" s="9" t="str">
        <f t="shared" si="471"/>
        <v/>
      </c>
      <c r="C4848" s="9" t="str">
        <f>IF(ISERROR(VLOOKUP(A4848,'entry data'!B:G,6,0)),"",VLOOKUP(A4848,'entry data'!B:G,6,0))</f>
        <v/>
      </c>
      <c r="D4848" s="9" t="str">
        <f>IF(ISERROR(VLOOKUP(A4848,'entry data'!B:C,2,0)),"",VLOOKUP(A4848,'entry data'!B:C,2,0))</f>
        <v/>
      </c>
      <c r="E4848" s="9" t="str">
        <f>IF(ISERROR(VLOOKUP(A4848,'entry data'!B:E,4,0)),"",VLOOKUP(A4848,'entry data'!B:E,4,0))</f>
        <v/>
      </c>
      <c r="F4848" s="11" t="str">
        <f>IF(A4848="","",IF(ISERROR(VLOOKUP(A4848,'entry data'!B:F,5,0)),"",VLOOKUP(A4848,'entry data'!B:F,5,0)))</f>
        <v/>
      </c>
      <c r="G4848" s="12" t="str">
        <f>IF(A4848="","",IF(ISERROR(VLOOKUP(A4848,'entry data'!B:I,8,0)),"",VLOOKUP(A4848,'entry data'!B:I,7,0)))</f>
        <v/>
      </c>
      <c r="H4848" s="13" t="str">
        <f>IF(A4848="","",IF(B4848=1,VLOOKUP(A4848,'entry data'!B:D,3,0),I4847))</f>
        <v/>
      </c>
      <c r="I4848" s="14" t="str">
        <f>IF(A4848="","",IF(E4848="weekly",7,IF(E4848="fortnightly",14,IF(E4848="monthly",DATE(IF(MONTH(H4848)=12,YEAR(H4848)+1,YEAR(H4848)),VLOOKUP(MONTH(H4848),index!$D$2:$G$13,2,0),DAY(H4848)),
IF(E4848="quarterly",DATE(IF(MONTH(H4848)&gt;=10,YEAR(H4848)+1,YEAR(H4848)),VLOOKUP(MONTH(H4848),index!$D$2:$G$13,3,0),DAY(H4848)),
IF(E4848="halfyearly",DATE(IF(MONTH(H4848)&gt;=7,YEAR(H4848)+1,YEAR(H4848)),VLOOKUP(MONTH(H4848),index!$D$2:$G$13,4,0),DAY(H4848)),
DATE(YEAR(H4848)+1,MONTH(H4848),DAY(H4848)))))-H4848))+H4848)</f>
        <v/>
      </c>
      <c r="J4848" s="9" t="str">
        <f t="shared" si="472"/>
        <v/>
      </c>
      <c r="K4848" s="11" t="str">
        <f t="shared" si="473"/>
        <v/>
      </c>
      <c r="L4848" s="11" t="str">
        <f t="shared" si="474"/>
        <v/>
      </c>
      <c r="M4848" s="11" t="str">
        <f>IF(A4848="","",VLOOKUP(E4848,index!$A$1:$B$6,2,0)*K4848*G4848)</f>
        <v/>
      </c>
      <c r="N4848" s="11" t="str">
        <f>IF(A4848="","",-PMT(G4848*VLOOKUP(E4848,index!$A$1:$B$6,2,0),C4848,F4848,0,0))</f>
        <v/>
      </c>
      <c r="O4848" s="11" t="str">
        <f t="shared" si="475"/>
        <v/>
      </c>
      <c r="P4848" s="11" t="str">
        <f t="shared" si="470"/>
        <v/>
      </c>
    </row>
    <row r="4849" spans="1:16" x14ac:dyDescent="0.25">
      <c r="A4849" s="9" t="str">
        <f>IF(A4848="","",IF(B4848&lt;C4848,A4848,IF(A4848=MAX('entry data'!$B$8:$B$507),"",A4848+1)))</f>
        <v/>
      </c>
      <c r="B4849" s="9" t="str">
        <f t="shared" si="471"/>
        <v/>
      </c>
      <c r="C4849" s="9" t="str">
        <f>IF(ISERROR(VLOOKUP(A4849,'entry data'!B:G,6,0)),"",VLOOKUP(A4849,'entry data'!B:G,6,0))</f>
        <v/>
      </c>
      <c r="D4849" s="9" t="str">
        <f>IF(ISERROR(VLOOKUP(A4849,'entry data'!B:C,2,0)),"",VLOOKUP(A4849,'entry data'!B:C,2,0))</f>
        <v/>
      </c>
      <c r="E4849" s="9" t="str">
        <f>IF(ISERROR(VLOOKUP(A4849,'entry data'!B:E,4,0)),"",VLOOKUP(A4849,'entry data'!B:E,4,0))</f>
        <v/>
      </c>
      <c r="F4849" s="11" t="str">
        <f>IF(A4849="","",IF(ISERROR(VLOOKUP(A4849,'entry data'!B:F,5,0)),"",VLOOKUP(A4849,'entry data'!B:F,5,0)))</f>
        <v/>
      </c>
      <c r="G4849" s="12" t="str">
        <f>IF(A4849="","",IF(ISERROR(VLOOKUP(A4849,'entry data'!B:I,8,0)),"",VLOOKUP(A4849,'entry data'!B:I,7,0)))</f>
        <v/>
      </c>
      <c r="H4849" s="13" t="str">
        <f>IF(A4849="","",IF(B4849=1,VLOOKUP(A4849,'entry data'!B:D,3,0),I4848))</f>
        <v/>
      </c>
      <c r="I4849" s="14" t="str">
        <f>IF(A4849="","",IF(E4849="weekly",7,IF(E4849="fortnightly",14,IF(E4849="monthly",DATE(IF(MONTH(H4849)=12,YEAR(H4849)+1,YEAR(H4849)),VLOOKUP(MONTH(H4849),index!$D$2:$G$13,2,0),DAY(H4849)),
IF(E4849="quarterly",DATE(IF(MONTH(H4849)&gt;=10,YEAR(H4849)+1,YEAR(H4849)),VLOOKUP(MONTH(H4849),index!$D$2:$G$13,3,0),DAY(H4849)),
IF(E4849="halfyearly",DATE(IF(MONTH(H4849)&gt;=7,YEAR(H4849)+1,YEAR(H4849)),VLOOKUP(MONTH(H4849),index!$D$2:$G$13,4,0),DAY(H4849)),
DATE(YEAR(H4849)+1,MONTH(H4849),DAY(H4849)))))-H4849))+H4849)</f>
        <v/>
      </c>
      <c r="J4849" s="9" t="str">
        <f t="shared" si="472"/>
        <v/>
      </c>
      <c r="K4849" s="11" t="str">
        <f t="shared" si="473"/>
        <v/>
      </c>
      <c r="L4849" s="11" t="str">
        <f t="shared" si="474"/>
        <v/>
      </c>
      <c r="M4849" s="11" t="str">
        <f>IF(A4849="","",VLOOKUP(E4849,index!$A$1:$B$6,2,0)*K4849*G4849)</f>
        <v/>
      </c>
      <c r="N4849" s="11" t="str">
        <f>IF(A4849="","",-PMT(G4849*VLOOKUP(E4849,index!$A$1:$B$6,2,0),C4849,F4849,0,0))</f>
        <v/>
      </c>
      <c r="O4849" s="11" t="str">
        <f t="shared" si="475"/>
        <v/>
      </c>
      <c r="P4849" s="11" t="str">
        <f t="shared" si="470"/>
        <v/>
      </c>
    </row>
    <row r="4850" spans="1:16" x14ac:dyDescent="0.25">
      <c r="A4850" s="9" t="str">
        <f>IF(A4849="","",IF(B4849&lt;C4849,A4849,IF(A4849=MAX('entry data'!$B$8:$B$507),"",A4849+1)))</f>
        <v/>
      </c>
      <c r="B4850" s="9" t="str">
        <f t="shared" si="471"/>
        <v/>
      </c>
      <c r="C4850" s="9" t="str">
        <f>IF(ISERROR(VLOOKUP(A4850,'entry data'!B:G,6,0)),"",VLOOKUP(A4850,'entry data'!B:G,6,0))</f>
        <v/>
      </c>
      <c r="D4850" s="9" t="str">
        <f>IF(ISERROR(VLOOKUP(A4850,'entry data'!B:C,2,0)),"",VLOOKUP(A4850,'entry data'!B:C,2,0))</f>
        <v/>
      </c>
      <c r="E4850" s="9" t="str">
        <f>IF(ISERROR(VLOOKUP(A4850,'entry data'!B:E,4,0)),"",VLOOKUP(A4850,'entry data'!B:E,4,0))</f>
        <v/>
      </c>
      <c r="F4850" s="11" t="str">
        <f>IF(A4850="","",IF(ISERROR(VLOOKUP(A4850,'entry data'!B:F,5,0)),"",VLOOKUP(A4850,'entry data'!B:F,5,0)))</f>
        <v/>
      </c>
      <c r="G4850" s="12" t="str">
        <f>IF(A4850="","",IF(ISERROR(VLOOKUP(A4850,'entry data'!B:I,8,0)),"",VLOOKUP(A4850,'entry data'!B:I,7,0)))</f>
        <v/>
      </c>
      <c r="H4850" s="13" t="str">
        <f>IF(A4850="","",IF(B4850=1,VLOOKUP(A4850,'entry data'!B:D,3,0),I4849))</f>
        <v/>
      </c>
      <c r="I4850" s="14" t="str">
        <f>IF(A4850="","",IF(E4850="weekly",7,IF(E4850="fortnightly",14,IF(E4850="monthly",DATE(IF(MONTH(H4850)=12,YEAR(H4850)+1,YEAR(H4850)),VLOOKUP(MONTH(H4850),index!$D$2:$G$13,2,0),DAY(H4850)),
IF(E4850="quarterly",DATE(IF(MONTH(H4850)&gt;=10,YEAR(H4850)+1,YEAR(H4850)),VLOOKUP(MONTH(H4850),index!$D$2:$G$13,3,0),DAY(H4850)),
IF(E4850="halfyearly",DATE(IF(MONTH(H4850)&gt;=7,YEAR(H4850)+1,YEAR(H4850)),VLOOKUP(MONTH(H4850),index!$D$2:$G$13,4,0),DAY(H4850)),
DATE(YEAR(H4850)+1,MONTH(H4850),DAY(H4850)))))-H4850))+H4850)</f>
        <v/>
      </c>
      <c r="J4850" s="9" t="str">
        <f t="shared" si="472"/>
        <v/>
      </c>
      <c r="K4850" s="11" t="str">
        <f t="shared" si="473"/>
        <v/>
      </c>
      <c r="L4850" s="11" t="str">
        <f t="shared" si="474"/>
        <v/>
      </c>
      <c r="M4850" s="11" t="str">
        <f>IF(A4850="","",VLOOKUP(E4850,index!$A$1:$B$6,2,0)*K4850*G4850)</f>
        <v/>
      </c>
      <c r="N4850" s="11" t="str">
        <f>IF(A4850="","",-PMT(G4850*VLOOKUP(E4850,index!$A$1:$B$6,2,0),C4850,F4850,0,0))</f>
        <v/>
      </c>
      <c r="O4850" s="11" t="str">
        <f t="shared" si="475"/>
        <v/>
      </c>
      <c r="P4850" s="11" t="str">
        <f t="shared" si="470"/>
        <v/>
      </c>
    </row>
    <row r="4851" spans="1:16" x14ac:dyDescent="0.25">
      <c r="A4851" s="9" t="str">
        <f>IF(A4850="","",IF(B4850&lt;C4850,A4850,IF(A4850=MAX('entry data'!$B$8:$B$507),"",A4850+1)))</f>
        <v/>
      </c>
      <c r="B4851" s="9" t="str">
        <f t="shared" si="471"/>
        <v/>
      </c>
      <c r="C4851" s="9" t="str">
        <f>IF(ISERROR(VLOOKUP(A4851,'entry data'!B:G,6,0)),"",VLOOKUP(A4851,'entry data'!B:G,6,0))</f>
        <v/>
      </c>
      <c r="D4851" s="9" t="str">
        <f>IF(ISERROR(VLOOKUP(A4851,'entry data'!B:C,2,0)),"",VLOOKUP(A4851,'entry data'!B:C,2,0))</f>
        <v/>
      </c>
      <c r="E4851" s="9" t="str">
        <f>IF(ISERROR(VLOOKUP(A4851,'entry data'!B:E,4,0)),"",VLOOKUP(A4851,'entry data'!B:E,4,0))</f>
        <v/>
      </c>
      <c r="F4851" s="11" t="str">
        <f>IF(A4851="","",IF(ISERROR(VLOOKUP(A4851,'entry data'!B:F,5,0)),"",VLOOKUP(A4851,'entry data'!B:F,5,0)))</f>
        <v/>
      </c>
      <c r="G4851" s="12" t="str">
        <f>IF(A4851="","",IF(ISERROR(VLOOKUP(A4851,'entry data'!B:I,8,0)),"",VLOOKUP(A4851,'entry data'!B:I,7,0)))</f>
        <v/>
      </c>
      <c r="H4851" s="13" t="str">
        <f>IF(A4851="","",IF(B4851=1,VLOOKUP(A4851,'entry data'!B:D,3,0),I4850))</f>
        <v/>
      </c>
      <c r="I4851" s="14" t="str">
        <f>IF(A4851="","",IF(E4851="weekly",7,IF(E4851="fortnightly",14,IF(E4851="monthly",DATE(IF(MONTH(H4851)=12,YEAR(H4851)+1,YEAR(H4851)),VLOOKUP(MONTH(H4851),index!$D$2:$G$13,2,0),DAY(H4851)),
IF(E4851="quarterly",DATE(IF(MONTH(H4851)&gt;=10,YEAR(H4851)+1,YEAR(H4851)),VLOOKUP(MONTH(H4851),index!$D$2:$G$13,3,0),DAY(H4851)),
IF(E4851="halfyearly",DATE(IF(MONTH(H4851)&gt;=7,YEAR(H4851)+1,YEAR(H4851)),VLOOKUP(MONTH(H4851),index!$D$2:$G$13,4,0),DAY(H4851)),
DATE(YEAR(H4851)+1,MONTH(H4851),DAY(H4851)))))-H4851))+H4851)</f>
        <v/>
      </c>
      <c r="J4851" s="9" t="str">
        <f t="shared" si="472"/>
        <v/>
      </c>
      <c r="K4851" s="11" t="str">
        <f t="shared" si="473"/>
        <v/>
      </c>
      <c r="L4851" s="11" t="str">
        <f t="shared" si="474"/>
        <v/>
      </c>
      <c r="M4851" s="11" t="str">
        <f>IF(A4851="","",VLOOKUP(E4851,index!$A$1:$B$6,2,0)*K4851*G4851)</f>
        <v/>
      </c>
      <c r="N4851" s="11" t="str">
        <f>IF(A4851="","",-PMT(G4851*VLOOKUP(E4851,index!$A$1:$B$6,2,0),C4851,F4851,0,0))</f>
        <v/>
      </c>
      <c r="O4851" s="11" t="str">
        <f t="shared" si="475"/>
        <v/>
      </c>
      <c r="P4851" s="11" t="str">
        <f t="shared" si="470"/>
        <v/>
      </c>
    </row>
    <row r="4852" spans="1:16" x14ac:dyDescent="0.25">
      <c r="A4852" s="9" t="str">
        <f>IF(A4851="","",IF(B4851&lt;C4851,A4851,IF(A4851=MAX('entry data'!$B$8:$B$507),"",A4851+1)))</f>
        <v/>
      </c>
      <c r="B4852" s="9" t="str">
        <f t="shared" si="471"/>
        <v/>
      </c>
      <c r="C4852" s="9" t="str">
        <f>IF(ISERROR(VLOOKUP(A4852,'entry data'!B:G,6,0)),"",VLOOKUP(A4852,'entry data'!B:G,6,0))</f>
        <v/>
      </c>
      <c r="D4852" s="9" t="str">
        <f>IF(ISERROR(VLOOKUP(A4852,'entry data'!B:C,2,0)),"",VLOOKUP(A4852,'entry data'!B:C,2,0))</f>
        <v/>
      </c>
      <c r="E4852" s="9" t="str">
        <f>IF(ISERROR(VLOOKUP(A4852,'entry data'!B:E,4,0)),"",VLOOKUP(A4852,'entry data'!B:E,4,0))</f>
        <v/>
      </c>
      <c r="F4852" s="11" t="str">
        <f>IF(A4852="","",IF(ISERROR(VLOOKUP(A4852,'entry data'!B:F,5,0)),"",VLOOKUP(A4852,'entry data'!B:F,5,0)))</f>
        <v/>
      </c>
      <c r="G4852" s="12" t="str">
        <f>IF(A4852="","",IF(ISERROR(VLOOKUP(A4852,'entry data'!B:I,8,0)),"",VLOOKUP(A4852,'entry data'!B:I,7,0)))</f>
        <v/>
      </c>
      <c r="H4852" s="13" t="str">
        <f>IF(A4852="","",IF(B4852=1,VLOOKUP(A4852,'entry data'!B:D,3,0),I4851))</f>
        <v/>
      </c>
      <c r="I4852" s="14" t="str">
        <f>IF(A4852="","",IF(E4852="weekly",7,IF(E4852="fortnightly",14,IF(E4852="monthly",DATE(IF(MONTH(H4852)=12,YEAR(H4852)+1,YEAR(H4852)),VLOOKUP(MONTH(H4852),index!$D$2:$G$13,2,0),DAY(H4852)),
IF(E4852="quarterly",DATE(IF(MONTH(H4852)&gt;=10,YEAR(H4852)+1,YEAR(H4852)),VLOOKUP(MONTH(H4852),index!$D$2:$G$13,3,0),DAY(H4852)),
IF(E4852="halfyearly",DATE(IF(MONTH(H4852)&gt;=7,YEAR(H4852)+1,YEAR(H4852)),VLOOKUP(MONTH(H4852),index!$D$2:$G$13,4,0),DAY(H4852)),
DATE(YEAR(H4852)+1,MONTH(H4852),DAY(H4852)))))-H4852))+H4852)</f>
        <v/>
      </c>
      <c r="J4852" s="9" t="str">
        <f t="shared" si="472"/>
        <v/>
      </c>
      <c r="K4852" s="11" t="str">
        <f t="shared" si="473"/>
        <v/>
      </c>
      <c r="L4852" s="11" t="str">
        <f t="shared" si="474"/>
        <v/>
      </c>
      <c r="M4852" s="11" t="str">
        <f>IF(A4852="","",VLOOKUP(E4852,index!$A$1:$B$6,2,0)*K4852*G4852)</f>
        <v/>
      </c>
      <c r="N4852" s="11" t="str">
        <f>IF(A4852="","",-PMT(G4852*VLOOKUP(E4852,index!$A$1:$B$6,2,0),C4852,F4852,0,0))</f>
        <v/>
      </c>
      <c r="O4852" s="11" t="str">
        <f t="shared" si="475"/>
        <v/>
      </c>
      <c r="P4852" s="11" t="str">
        <f t="shared" si="470"/>
        <v/>
      </c>
    </row>
    <row r="4853" spans="1:16" x14ac:dyDescent="0.25">
      <c r="A4853" s="9" t="str">
        <f>IF(A4852="","",IF(B4852&lt;C4852,A4852,IF(A4852=MAX('entry data'!$B$8:$B$507),"",A4852+1)))</f>
        <v/>
      </c>
      <c r="B4853" s="9" t="str">
        <f t="shared" si="471"/>
        <v/>
      </c>
      <c r="C4853" s="9" t="str">
        <f>IF(ISERROR(VLOOKUP(A4853,'entry data'!B:G,6,0)),"",VLOOKUP(A4853,'entry data'!B:G,6,0))</f>
        <v/>
      </c>
      <c r="D4853" s="9" t="str">
        <f>IF(ISERROR(VLOOKUP(A4853,'entry data'!B:C,2,0)),"",VLOOKUP(A4853,'entry data'!B:C,2,0))</f>
        <v/>
      </c>
      <c r="E4853" s="9" t="str">
        <f>IF(ISERROR(VLOOKUP(A4853,'entry data'!B:E,4,0)),"",VLOOKUP(A4853,'entry data'!B:E,4,0))</f>
        <v/>
      </c>
      <c r="F4853" s="11" t="str">
        <f>IF(A4853="","",IF(ISERROR(VLOOKUP(A4853,'entry data'!B:F,5,0)),"",VLOOKUP(A4853,'entry data'!B:F,5,0)))</f>
        <v/>
      </c>
      <c r="G4853" s="12" t="str">
        <f>IF(A4853="","",IF(ISERROR(VLOOKUP(A4853,'entry data'!B:I,8,0)),"",VLOOKUP(A4853,'entry data'!B:I,7,0)))</f>
        <v/>
      </c>
      <c r="H4853" s="13" t="str">
        <f>IF(A4853="","",IF(B4853=1,VLOOKUP(A4853,'entry data'!B:D,3,0),I4852))</f>
        <v/>
      </c>
      <c r="I4853" s="14" t="str">
        <f>IF(A4853="","",IF(E4853="weekly",7,IF(E4853="fortnightly",14,IF(E4853="monthly",DATE(IF(MONTH(H4853)=12,YEAR(H4853)+1,YEAR(H4853)),VLOOKUP(MONTH(H4853),index!$D$2:$G$13,2,0),DAY(H4853)),
IF(E4853="quarterly",DATE(IF(MONTH(H4853)&gt;=10,YEAR(H4853)+1,YEAR(H4853)),VLOOKUP(MONTH(H4853),index!$D$2:$G$13,3,0),DAY(H4853)),
IF(E4853="halfyearly",DATE(IF(MONTH(H4853)&gt;=7,YEAR(H4853)+1,YEAR(H4853)),VLOOKUP(MONTH(H4853),index!$D$2:$G$13,4,0),DAY(H4853)),
DATE(YEAR(H4853)+1,MONTH(H4853),DAY(H4853)))))-H4853))+H4853)</f>
        <v/>
      </c>
      <c r="J4853" s="9" t="str">
        <f t="shared" si="472"/>
        <v/>
      </c>
      <c r="K4853" s="11" t="str">
        <f t="shared" si="473"/>
        <v/>
      </c>
      <c r="L4853" s="11" t="str">
        <f t="shared" si="474"/>
        <v/>
      </c>
      <c r="M4853" s="11" t="str">
        <f>IF(A4853="","",VLOOKUP(E4853,index!$A$1:$B$6,2,0)*K4853*G4853)</f>
        <v/>
      </c>
      <c r="N4853" s="11" t="str">
        <f>IF(A4853="","",-PMT(G4853*VLOOKUP(E4853,index!$A$1:$B$6,2,0),C4853,F4853,0,0))</f>
        <v/>
      </c>
      <c r="O4853" s="11" t="str">
        <f t="shared" si="475"/>
        <v/>
      </c>
      <c r="P4853" s="11" t="str">
        <f t="shared" si="470"/>
        <v/>
      </c>
    </row>
    <row r="4854" spans="1:16" x14ac:dyDescent="0.25">
      <c r="A4854" s="9" t="str">
        <f>IF(A4853="","",IF(B4853&lt;C4853,A4853,IF(A4853=MAX('entry data'!$B$8:$B$507),"",A4853+1)))</f>
        <v/>
      </c>
      <c r="B4854" s="9" t="str">
        <f t="shared" si="471"/>
        <v/>
      </c>
      <c r="C4854" s="9" t="str">
        <f>IF(ISERROR(VLOOKUP(A4854,'entry data'!B:G,6,0)),"",VLOOKUP(A4854,'entry data'!B:G,6,0))</f>
        <v/>
      </c>
      <c r="D4854" s="9" t="str">
        <f>IF(ISERROR(VLOOKUP(A4854,'entry data'!B:C,2,0)),"",VLOOKUP(A4854,'entry data'!B:C,2,0))</f>
        <v/>
      </c>
      <c r="E4854" s="9" t="str">
        <f>IF(ISERROR(VLOOKUP(A4854,'entry data'!B:E,4,0)),"",VLOOKUP(A4854,'entry data'!B:E,4,0))</f>
        <v/>
      </c>
      <c r="F4854" s="11" t="str">
        <f>IF(A4854="","",IF(ISERROR(VLOOKUP(A4854,'entry data'!B:F,5,0)),"",VLOOKUP(A4854,'entry data'!B:F,5,0)))</f>
        <v/>
      </c>
      <c r="G4854" s="12" t="str">
        <f>IF(A4854="","",IF(ISERROR(VLOOKUP(A4854,'entry data'!B:I,8,0)),"",VLOOKUP(A4854,'entry data'!B:I,7,0)))</f>
        <v/>
      </c>
      <c r="H4854" s="13" t="str">
        <f>IF(A4854="","",IF(B4854=1,VLOOKUP(A4854,'entry data'!B:D,3,0),I4853))</f>
        <v/>
      </c>
      <c r="I4854" s="14" t="str">
        <f>IF(A4854="","",IF(E4854="weekly",7,IF(E4854="fortnightly",14,IF(E4854="monthly",DATE(IF(MONTH(H4854)=12,YEAR(H4854)+1,YEAR(H4854)),VLOOKUP(MONTH(H4854),index!$D$2:$G$13,2,0),DAY(H4854)),
IF(E4854="quarterly",DATE(IF(MONTH(H4854)&gt;=10,YEAR(H4854)+1,YEAR(H4854)),VLOOKUP(MONTH(H4854),index!$D$2:$G$13,3,0),DAY(H4854)),
IF(E4854="halfyearly",DATE(IF(MONTH(H4854)&gt;=7,YEAR(H4854)+1,YEAR(H4854)),VLOOKUP(MONTH(H4854),index!$D$2:$G$13,4,0),DAY(H4854)),
DATE(YEAR(H4854)+1,MONTH(H4854),DAY(H4854)))))-H4854))+H4854)</f>
        <v/>
      </c>
      <c r="J4854" s="9" t="str">
        <f t="shared" si="472"/>
        <v/>
      </c>
      <c r="K4854" s="11" t="str">
        <f t="shared" si="473"/>
        <v/>
      </c>
      <c r="L4854" s="11" t="str">
        <f t="shared" si="474"/>
        <v/>
      </c>
      <c r="M4854" s="11" t="str">
        <f>IF(A4854="","",VLOOKUP(E4854,index!$A$1:$B$6,2,0)*K4854*G4854)</f>
        <v/>
      </c>
      <c r="N4854" s="11" t="str">
        <f>IF(A4854="","",-PMT(G4854*VLOOKUP(E4854,index!$A$1:$B$6,2,0),C4854,F4854,0,0))</f>
        <v/>
      </c>
      <c r="O4854" s="11" t="str">
        <f t="shared" si="475"/>
        <v/>
      </c>
      <c r="P4854" s="11" t="str">
        <f t="shared" si="470"/>
        <v/>
      </c>
    </row>
    <row r="4855" spans="1:16" x14ac:dyDescent="0.25">
      <c r="A4855" s="9" t="str">
        <f>IF(A4854="","",IF(B4854&lt;C4854,A4854,IF(A4854=MAX('entry data'!$B$8:$B$507),"",A4854+1)))</f>
        <v/>
      </c>
      <c r="B4855" s="9" t="str">
        <f t="shared" si="471"/>
        <v/>
      </c>
      <c r="C4855" s="9" t="str">
        <f>IF(ISERROR(VLOOKUP(A4855,'entry data'!B:G,6,0)),"",VLOOKUP(A4855,'entry data'!B:G,6,0))</f>
        <v/>
      </c>
      <c r="D4855" s="9" t="str">
        <f>IF(ISERROR(VLOOKUP(A4855,'entry data'!B:C,2,0)),"",VLOOKUP(A4855,'entry data'!B:C,2,0))</f>
        <v/>
      </c>
      <c r="E4855" s="9" t="str">
        <f>IF(ISERROR(VLOOKUP(A4855,'entry data'!B:E,4,0)),"",VLOOKUP(A4855,'entry data'!B:E,4,0))</f>
        <v/>
      </c>
      <c r="F4855" s="11" t="str">
        <f>IF(A4855="","",IF(ISERROR(VLOOKUP(A4855,'entry data'!B:F,5,0)),"",VLOOKUP(A4855,'entry data'!B:F,5,0)))</f>
        <v/>
      </c>
      <c r="G4855" s="12" t="str">
        <f>IF(A4855="","",IF(ISERROR(VLOOKUP(A4855,'entry data'!B:I,8,0)),"",VLOOKUP(A4855,'entry data'!B:I,7,0)))</f>
        <v/>
      </c>
      <c r="H4855" s="13" t="str">
        <f>IF(A4855="","",IF(B4855=1,VLOOKUP(A4855,'entry data'!B:D,3,0),I4854))</f>
        <v/>
      </c>
      <c r="I4855" s="14" t="str">
        <f>IF(A4855="","",IF(E4855="weekly",7,IF(E4855="fortnightly",14,IF(E4855="monthly",DATE(IF(MONTH(H4855)=12,YEAR(H4855)+1,YEAR(H4855)),VLOOKUP(MONTH(H4855),index!$D$2:$G$13,2,0),DAY(H4855)),
IF(E4855="quarterly",DATE(IF(MONTH(H4855)&gt;=10,YEAR(H4855)+1,YEAR(H4855)),VLOOKUP(MONTH(H4855),index!$D$2:$G$13,3,0),DAY(H4855)),
IF(E4855="halfyearly",DATE(IF(MONTH(H4855)&gt;=7,YEAR(H4855)+1,YEAR(H4855)),VLOOKUP(MONTH(H4855),index!$D$2:$G$13,4,0),DAY(H4855)),
DATE(YEAR(H4855)+1,MONTH(H4855),DAY(H4855)))))-H4855))+H4855)</f>
        <v/>
      </c>
      <c r="J4855" s="9" t="str">
        <f t="shared" si="472"/>
        <v/>
      </c>
      <c r="K4855" s="11" t="str">
        <f t="shared" si="473"/>
        <v/>
      </c>
      <c r="L4855" s="11" t="str">
        <f t="shared" si="474"/>
        <v/>
      </c>
      <c r="M4855" s="11" t="str">
        <f>IF(A4855="","",VLOOKUP(E4855,index!$A$1:$B$6,2,0)*K4855*G4855)</f>
        <v/>
      </c>
      <c r="N4855" s="11" t="str">
        <f>IF(A4855="","",-PMT(G4855*VLOOKUP(E4855,index!$A$1:$B$6,2,0),C4855,F4855,0,0))</f>
        <v/>
      </c>
      <c r="O4855" s="11" t="str">
        <f t="shared" si="475"/>
        <v/>
      </c>
      <c r="P4855" s="11" t="str">
        <f t="shared" si="470"/>
        <v/>
      </c>
    </row>
    <row r="4856" spans="1:16" x14ac:dyDescent="0.25">
      <c r="A4856" s="9" t="str">
        <f>IF(A4855="","",IF(B4855&lt;C4855,A4855,IF(A4855=MAX('entry data'!$B$8:$B$507),"",A4855+1)))</f>
        <v/>
      </c>
      <c r="B4856" s="9" t="str">
        <f t="shared" si="471"/>
        <v/>
      </c>
      <c r="C4856" s="9" t="str">
        <f>IF(ISERROR(VLOOKUP(A4856,'entry data'!B:G,6,0)),"",VLOOKUP(A4856,'entry data'!B:G,6,0))</f>
        <v/>
      </c>
      <c r="D4856" s="9" t="str">
        <f>IF(ISERROR(VLOOKUP(A4856,'entry data'!B:C,2,0)),"",VLOOKUP(A4856,'entry data'!B:C,2,0))</f>
        <v/>
      </c>
      <c r="E4856" s="9" t="str">
        <f>IF(ISERROR(VLOOKUP(A4856,'entry data'!B:E,4,0)),"",VLOOKUP(A4856,'entry data'!B:E,4,0))</f>
        <v/>
      </c>
      <c r="F4856" s="11" t="str">
        <f>IF(A4856="","",IF(ISERROR(VLOOKUP(A4856,'entry data'!B:F,5,0)),"",VLOOKUP(A4856,'entry data'!B:F,5,0)))</f>
        <v/>
      </c>
      <c r="G4856" s="12" t="str">
        <f>IF(A4856="","",IF(ISERROR(VLOOKUP(A4856,'entry data'!B:I,8,0)),"",VLOOKUP(A4856,'entry data'!B:I,7,0)))</f>
        <v/>
      </c>
      <c r="H4856" s="13" t="str">
        <f>IF(A4856="","",IF(B4856=1,VLOOKUP(A4856,'entry data'!B:D,3,0),I4855))</f>
        <v/>
      </c>
      <c r="I4856" s="14" t="str">
        <f>IF(A4856="","",IF(E4856="weekly",7,IF(E4856="fortnightly",14,IF(E4856="monthly",DATE(IF(MONTH(H4856)=12,YEAR(H4856)+1,YEAR(H4856)),VLOOKUP(MONTH(H4856),index!$D$2:$G$13,2,0),DAY(H4856)),
IF(E4856="quarterly",DATE(IF(MONTH(H4856)&gt;=10,YEAR(H4856)+1,YEAR(H4856)),VLOOKUP(MONTH(H4856),index!$D$2:$G$13,3,0),DAY(H4856)),
IF(E4856="halfyearly",DATE(IF(MONTH(H4856)&gt;=7,YEAR(H4856)+1,YEAR(H4856)),VLOOKUP(MONTH(H4856),index!$D$2:$G$13,4,0),DAY(H4856)),
DATE(YEAR(H4856)+1,MONTH(H4856),DAY(H4856)))))-H4856))+H4856)</f>
        <v/>
      </c>
      <c r="J4856" s="9" t="str">
        <f t="shared" si="472"/>
        <v/>
      </c>
      <c r="K4856" s="11" t="str">
        <f t="shared" si="473"/>
        <v/>
      </c>
      <c r="L4856" s="11" t="str">
        <f t="shared" si="474"/>
        <v/>
      </c>
      <c r="M4856" s="11" t="str">
        <f>IF(A4856="","",VLOOKUP(E4856,index!$A$1:$B$6,2,0)*K4856*G4856)</f>
        <v/>
      </c>
      <c r="N4856" s="11" t="str">
        <f>IF(A4856="","",-PMT(G4856*VLOOKUP(E4856,index!$A$1:$B$6,2,0),C4856,F4856,0,0))</f>
        <v/>
      </c>
      <c r="O4856" s="11" t="str">
        <f t="shared" si="475"/>
        <v/>
      </c>
      <c r="P4856" s="11" t="str">
        <f t="shared" si="470"/>
        <v/>
      </c>
    </row>
    <row r="4857" spans="1:16" x14ac:dyDescent="0.25">
      <c r="A4857" s="9" t="str">
        <f>IF(A4856="","",IF(B4856&lt;C4856,A4856,IF(A4856=MAX('entry data'!$B$8:$B$507),"",A4856+1)))</f>
        <v/>
      </c>
      <c r="B4857" s="9" t="str">
        <f t="shared" si="471"/>
        <v/>
      </c>
      <c r="C4857" s="9" t="str">
        <f>IF(ISERROR(VLOOKUP(A4857,'entry data'!B:G,6,0)),"",VLOOKUP(A4857,'entry data'!B:G,6,0))</f>
        <v/>
      </c>
      <c r="D4857" s="9" t="str">
        <f>IF(ISERROR(VLOOKUP(A4857,'entry data'!B:C,2,0)),"",VLOOKUP(A4857,'entry data'!B:C,2,0))</f>
        <v/>
      </c>
      <c r="E4857" s="9" t="str">
        <f>IF(ISERROR(VLOOKUP(A4857,'entry data'!B:E,4,0)),"",VLOOKUP(A4857,'entry data'!B:E,4,0))</f>
        <v/>
      </c>
      <c r="F4857" s="11" t="str">
        <f>IF(A4857="","",IF(ISERROR(VLOOKUP(A4857,'entry data'!B:F,5,0)),"",VLOOKUP(A4857,'entry data'!B:F,5,0)))</f>
        <v/>
      </c>
      <c r="G4857" s="12" t="str">
        <f>IF(A4857="","",IF(ISERROR(VLOOKUP(A4857,'entry data'!B:I,8,0)),"",VLOOKUP(A4857,'entry data'!B:I,7,0)))</f>
        <v/>
      </c>
      <c r="H4857" s="13" t="str">
        <f>IF(A4857="","",IF(B4857=1,VLOOKUP(A4857,'entry data'!B:D,3,0),I4856))</f>
        <v/>
      </c>
      <c r="I4857" s="14" t="str">
        <f>IF(A4857="","",IF(E4857="weekly",7,IF(E4857="fortnightly",14,IF(E4857="monthly",DATE(IF(MONTH(H4857)=12,YEAR(H4857)+1,YEAR(H4857)),VLOOKUP(MONTH(H4857),index!$D$2:$G$13,2,0),DAY(H4857)),
IF(E4857="quarterly",DATE(IF(MONTH(H4857)&gt;=10,YEAR(H4857)+1,YEAR(H4857)),VLOOKUP(MONTH(H4857),index!$D$2:$G$13,3,0),DAY(H4857)),
IF(E4857="halfyearly",DATE(IF(MONTH(H4857)&gt;=7,YEAR(H4857)+1,YEAR(H4857)),VLOOKUP(MONTH(H4857),index!$D$2:$G$13,4,0),DAY(H4857)),
DATE(YEAR(H4857)+1,MONTH(H4857),DAY(H4857)))))-H4857))+H4857)</f>
        <v/>
      </c>
      <c r="J4857" s="9" t="str">
        <f t="shared" si="472"/>
        <v/>
      </c>
      <c r="K4857" s="11" t="str">
        <f t="shared" si="473"/>
        <v/>
      </c>
      <c r="L4857" s="11" t="str">
        <f t="shared" si="474"/>
        <v/>
      </c>
      <c r="M4857" s="11" t="str">
        <f>IF(A4857="","",VLOOKUP(E4857,index!$A$1:$B$6,2,0)*K4857*G4857)</f>
        <v/>
      </c>
      <c r="N4857" s="11" t="str">
        <f>IF(A4857="","",-PMT(G4857*VLOOKUP(E4857,index!$A$1:$B$6,2,0),C4857,F4857,0,0))</f>
        <v/>
      </c>
      <c r="O4857" s="11" t="str">
        <f t="shared" si="475"/>
        <v/>
      </c>
      <c r="P4857" s="11" t="str">
        <f t="shared" si="470"/>
        <v/>
      </c>
    </row>
    <row r="4858" spans="1:16" x14ac:dyDescent="0.25">
      <c r="A4858" s="9" t="str">
        <f>IF(A4857="","",IF(B4857&lt;C4857,A4857,IF(A4857=MAX('entry data'!$B$8:$B$507),"",A4857+1)))</f>
        <v/>
      </c>
      <c r="B4858" s="9" t="str">
        <f t="shared" si="471"/>
        <v/>
      </c>
      <c r="C4858" s="9" t="str">
        <f>IF(ISERROR(VLOOKUP(A4858,'entry data'!B:G,6,0)),"",VLOOKUP(A4858,'entry data'!B:G,6,0))</f>
        <v/>
      </c>
      <c r="D4858" s="9" t="str">
        <f>IF(ISERROR(VLOOKUP(A4858,'entry data'!B:C,2,0)),"",VLOOKUP(A4858,'entry data'!B:C,2,0))</f>
        <v/>
      </c>
      <c r="E4858" s="9" t="str">
        <f>IF(ISERROR(VLOOKUP(A4858,'entry data'!B:E,4,0)),"",VLOOKUP(A4858,'entry data'!B:E,4,0))</f>
        <v/>
      </c>
      <c r="F4858" s="11" t="str">
        <f>IF(A4858="","",IF(ISERROR(VLOOKUP(A4858,'entry data'!B:F,5,0)),"",VLOOKUP(A4858,'entry data'!B:F,5,0)))</f>
        <v/>
      </c>
      <c r="G4858" s="12" t="str">
        <f>IF(A4858="","",IF(ISERROR(VLOOKUP(A4858,'entry data'!B:I,8,0)),"",VLOOKUP(A4858,'entry data'!B:I,7,0)))</f>
        <v/>
      </c>
      <c r="H4858" s="13" t="str">
        <f>IF(A4858="","",IF(B4858=1,VLOOKUP(A4858,'entry data'!B:D,3,0),I4857))</f>
        <v/>
      </c>
      <c r="I4858" s="14" t="str">
        <f>IF(A4858="","",IF(E4858="weekly",7,IF(E4858="fortnightly",14,IF(E4858="monthly",DATE(IF(MONTH(H4858)=12,YEAR(H4858)+1,YEAR(H4858)),VLOOKUP(MONTH(H4858),index!$D$2:$G$13,2,0),DAY(H4858)),
IF(E4858="quarterly",DATE(IF(MONTH(H4858)&gt;=10,YEAR(H4858)+1,YEAR(H4858)),VLOOKUP(MONTH(H4858),index!$D$2:$G$13,3,0),DAY(H4858)),
IF(E4858="halfyearly",DATE(IF(MONTH(H4858)&gt;=7,YEAR(H4858)+1,YEAR(H4858)),VLOOKUP(MONTH(H4858),index!$D$2:$G$13,4,0),DAY(H4858)),
DATE(YEAR(H4858)+1,MONTH(H4858),DAY(H4858)))))-H4858))+H4858)</f>
        <v/>
      </c>
      <c r="J4858" s="9" t="str">
        <f t="shared" si="472"/>
        <v/>
      </c>
      <c r="K4858" s="11" t="str">
        <f t="shared" si="473"/>
        <v/>
      </c>
      <c r="L4858" s="11" t="str">
        <f t="shared" si="474"/>
        <v/>
      </c>
      <c r="M4858" s="11" t="str">
        <f>IF(A4858="","",VLOOKUP(E4858,index!$A$1:$B$6,2,0)*K4858*G4858)</f>
        <v/>
      </c>
      <c r="N4858" s="11" t="str">
        <f>IF(A4858="","",-PMT(G4858*VLOOKUP(E4858,index!$A$1:$B$6,2,0),C4858,F4858,0,0))</f>
        <v/>
      </c>
      <c r="O4858" s="11" t="str">
        <f t="shared" si="475"/>
        <v/>
      </c>
      <c r="P4858" s="11" t="str">
        <f t="shared" si="470"/>
        <v/>
      </c>
    </row>
    <row r="4859" spans="1:16" x14ac:dyDescent="0.25">
      <c r="A4859" s="9" t="str">
        <f>IF(A4858="","",IF(B4858&lt;C4858,A4858,IF(A4858=MAX('entry data'!$B$8:$B$507),"",A4858+1)))</f>
        <v/>
      </c>
      <c r="B4859" s="9" t="str">
        <f t="shared" si="471"/>
        <v/>
      </c>
      <c r="C4859" s="9" t="str">
        <f>IF(ISERROR(VLOOKUP(A4859,'entry data'!B:G,6,0)),"",VLOOKUP(A4859,'entry data'!B:G,6,0))</f>
        <v/>
      </c>
      <c r="D4859" s="9" t="str">
        <f>IF(ISERROR(VLOOKUP(A4859,'entry data'!B:C,2,0)),"",VLOOKUP(A4859,'entry data'!B:C,2,0))</f>
        <v/>
      </c>
      <c r="E4859" s="9" t="str">
        <f>IF(ISERROR(VLOOKUP(A4859,'entry data'!B:E,4,0)),"",VLOOKUP(A4859,'entry data'!B:E,4,0))</f>
        <v/>
      </c>
      <c r="F4859" s="11" t="str">
        <f>IF(A4859="","",IF(ISERROR(VLOOKUP(A4859,'entry data'!B:F,5,0)),"",VLOOKUP(A4859,'entry data'!B:F,5,0)))</f>
        <v/>
      </c>
      <c r="G4859" s="12" t="str">
        <f>IF(A4859="","",IF(ISERROR(VLOOKUP(A4859,'entry data'!B:I,8,0)),"",VLOOKUP(A4859,'entry data'!B:I,7,0)))</f>
        <v/>
      </c>
      <c r="H4859" s="13" t="str">
        <f>IF(A4859="","",IF(B4859=1,VLOOKUP(A4859,'entry data'!B:D,3,0),I4858))</f>
        <v/>
      </c>
      <c r="I4859" s="14" t="str">
        <f>IF(A4859="","",IF(E4859="weekly",7,IF(E4859="fortnightly",14,IF(E4859="monthly",DATE(IF(MONTH(H4859)=12,YEAR(H4859)+1,YEAR(H4859)),VLOOKUP(MONTH(H4859),index!$D$2:$G$13,2,0),DAY(H4859)),
IF(E4859="quarterly",DATE(IF(MONTH(H4859)&gt;=10,YEAR(H4859)+1,YEAR(H4859)),VLOOKUP(MONTH(H4859),index!$D$2:$G$13,3,0),DAY(H4859)),
IF(E4859="halfyearly",DATE(IF(MONTH(H4859)&gt;=7,YEAR(H4859)+1,YEAR(H4859)),VLOOKUP(MONTH(H4859),index!$D$2:$G$13,4,0),DAY(H4859)),
DATE(YEAR(H4859)+1,MONTH(H4859),DAY(H4859)))))-H4859))+H4859)</f>
        <v/>
      </c>
      <c r="J4859" s="9" t="str">
        <f t="shared" si="472"/>
        <v/>
      </c>
      <c r="K4859" s="11" t="str">
        <f t="shared" si="473"/>
        <v/>
      </c>
      <c r="L4859" s="11" t="str">
        <f t="shared" si="474"/>
        <v/>
      </c>
      <c r="M4859" s="11" t="str">
        <f>IF(A4859="","",VLOOKUP(E4859,index!$A$1:$B$6,2,0)*K4859*G4859)</f>
        <v/>
      </c>
      <c r="N4859" s="11" t="str">
        <f>IF(A4859="","",-PMT(G4859*VLOOKUP(E4859,index!$A$1:$B$6,2,0),C4859,F4859,0,0))</f>
        <v/>
      </c>
      <c r="O4859" s="11" t="str">
        <f t="shared" si="475"/>
        <v/>
      </c>
      <c r="P4859" s="11" t="str">
        <f t="shared" si="470"/>
        <v/>
      </c>
    </row>
    <row r="4860" spans="1:16" x14ac:dyDescent="0.25">
      <c r="A4860" s="9" t="str">
        <f>IF(A4859="","",IF(B4859&lt;C4859,A4859,IF(A4859=MAX('entry data'!$B$8:$B$507),"",A4859+1)))</f>
        <v/>
      </c>
      <c r="B4860" s="9" t="str">
        <f t="shared" si="471"/>
        <v/>
      </c>
      <c r="C4860" s="9" t="str">
        <f>IF(ISERROR(VLOOKUP(A4860,'entry data'!B:G,6,0)),"",VLOOKUP(A4860,'entry data'!B:G,6,0))</f>
        <v/>
      </c>
      <c r="D4860" s="9" t="str">
        <f>IF(ISERROR(VLOOKUP(A4860,'entry data'!B:C,2,0)),"",VLOOKUP(A4860,'entry data'!B:C,2,0))</f>
        <v/>
      </c>
      <c r="E4860" s="9" t="str">
        <f>IF(ISERROR(VLOOKUP(A4860,'entry data'!B:E,4,0)),"",VLOOKUP(A4860,'entry data'!B:E,4,0))</f>
        <v/>
      </c>
      <c r="F4860" s="11" t="str">
        <f>IF(A4860="","",IF(ISERROR(VLOOKUP(A4860,'entry data'!B:F,5,0)),"",VLOOKUP(A4860,'entry data'!B:F,5,0)))</f>
        <v/>
      </c>
      <c r="G4860" s="12" t="str">
        <f>IF(A4860="","",IF(ISERROR(VLOOKUP(A4860,'entry data'!B:I,8,0)),"",VLOOKUP(A4860,'entry data'!B:I,7,0)))</f>
        <v/>
      </c>
      <c r="H4860" s="13" t="str">
        <f>IF(A4860="","",IF(B4860=1,VLOOKUP(A4860,'entry data'!B:D,3,0),I4859))</f>
        <v/>
      </c>
      <c r="I4860" s="14" t="str">
        <f>IF(A4860="","",IF(E4860="weekly",7,IF(E4860="fortnightly",14,IF(E4860="monthly",DATE(IF(MONTH(H4860)=12,YEAR(H4860)+1,YEAR(H4860)),VLOOKUP(MONTH(H4860),index!$D$2:$G$13,2,0),DAY(H4860)),
IF(E4860="quarterly",DATE(IF(MONTH(H4860)&gt;=10,YEAR(H4860)+1,YEAR(H4860)),VLOOKUP(MONTH(H4860),index!$D$2:$G$13,3,0),DAY(H4860)),
IF(E4860="halfyearly",DATE(IF(MONTH(H4860)&gt;=7,YEAR(H4860)+1,YEAR(H4860)),VLOOKUP(MONTH(H4860),index!$D$2:$G$13,4,0),DAY(H4860)),
DATE(YEAR(H4860)+1,MONTH(H4860),DAY(H4860)))))-H4860))+H4860)</f>
        <v/>
      </c>
      <c r="J4860" s="9" t="str">
        <f t="shared" si="472"/>
        <v/>
      </c>
      <c r="K4860" s="11" t="str">
        <f t="shared" si="473"/>
        <v/>
      </c>
      <c r="L4860" s="11" t="str">
        <f t="shared" si="474"/>
        <v/>
      </c>
      <c r="M4860" s="11" t="str">
        <f>IF(A4860="","",VLOOKUP(E4860,index!$A$1:$B$6,2,0)*K4860*G4860)</f>
        <v/>
      </c>
      <c r="N4860" s="11" t="str">
        <f>IF(A4860="","",-PMT(G4860*VLOOKUP(E4860,index!$A$1:$B$6,2,0),C4860,F4860,0,0))</f>
        <v/>
      </c>
      <c r="O4860" s="11" t="str">
        <f t="shared" si="475"/>
        <v/>
      </c>
      <c r="P4860" s="11" t="str">
        <f t="shared" si="470"/>
        <v/>
      </c>
    </row>
    <row r="4861" spans="1:16" x14ac:dyDescent="0.25">
      <c r="A4861" s="9" t="str">
        <f>IF(A4860="","",IF(B4860&lt;C4860,A4860,IF(A4860=MAX('entry data'!$B$8:$B$507),"",A4860+1)))</f>
        <v/>
      </c>
      <c r="B4861" s="9" t="str">
        <f t="shared" si="471"/>
        <v/>
      </c>
      <c r="C4861" s="9" t="str">
        <f>IF(ISERROR(VLOOKUP(A4861,'entry data'!B:G,6,0)),"",VLOOKUP(A4861,'entry data'!B:G,6,0))</f>
        <v/>
      </c>
      <c r="D4861" s="9" t="str">
        <f>IF(ISERROR(VLOOKUP(A4861,'entry data'!B:C,2,0)),"",VLOOKUP(A4861,'entry data'!B:C,2,0))</f>
        <v/>
      </c>
      <c r="E4861" s="9" t="str">
        <f>IF(ISERROR(VLOOKUP(A4861,'entry data'!B:E,4,0)),"",VLOOKUP(A4861,'entry data'!B:E,4,0))</f>
        <v/>
      </c>
      <c r="F4861" s="11" t="str">
        <f>IF(A4861="","",IF(ISERROR(VLOOKUP(A4861,'entry data'!B:F,5,0)),"",VLOOKUP(A4861,'entry data'!B:F,5,0)))</f>
        <v/>
      </c>
      <c r="G4861" s="12" t="str">
        <f>IF(A4861="","",IF(ISERROR(VLOOKUP(A4861,'entry data'!B:I,8,0)),"",VLOOKUP(A4861,'entry data'!B:I,7,0)))</f>
        <v/>
      </c>
      <c r="H4861" s="13" t="str">
        <f>IF(A4861="","",IF(B4861=1,VLOOKUP(A4861,'entry data'!B:D,3,0),I4860))</f>
        <v/>
      </c>
      <c r="I4861" s="14" t="str">
        <f>IF(A4861="","",IF(E4861="weekly",7,IF(E4861="fortnightly",14,IF(E4861="monthly",DATE(IF(MONTH(H4861)=12,YEAR(H4861)+1,YEAR(H4861)),VLOOKUP(MONTH(H4861),index!$D$2:$G$13,2,0),DAY(H4861)),
IF(E4861="quarterly",DATE(IF(MONTH(H4861)&gt;=10,YEAR(H4861)+1,YEAR(H4861)),VLOOKUP(MONTH(H4861),index!$D$2:$G$13,3,0),DAY(H4861)),
IF(E4861="halfyearly",DATE(IF(MONTH(H4861)&gt;=7,YEAR(H4861)+1,YEAR(H4861)),VLOOKUP(MONTH(H4861),index!$D$2:$G$13,4,0),DAY(H4861)),
DATE(YEAR(H4861)+1,MONTH(H4861),DAY(H4861)))))-H4861))+H4861)</f>
        <v/>
      </c>
      <c r="J4861" s="9" t="str">
        <f t="shared" si="472"/>
        <v/>
      </c>
      <c r="K4861" s="11" t="str">
        <f t="shared" si="473"/>
        <v/>
      </c>
      <c r="L4861" s="11" t="str">
        <f t="shared" si="474"/>
        <v/>
      </c>
      <c r="M4861" s="11" t="str">
        <f>IF(A4861="","",VLOOKUP(E4861,index!$A$1:$B$6,2,0)*K4861*G4861)</f>
        <v/>
      </c>
      <c r="N4861" s="11" t="str">
        <f>IF(A4861="","",-PMT(G4861*VLOOKUP(E4861,index!$A$1:$B$6,2,0),C4861,F4861,0,0))</f>
        <v/>
      </c>
      <c r="O4861" s="11" t="str">
        <f t="shared" si="475"/>
        <v/>
      </c>
      <c r="P4861" s="11" t="str">
        <f t="shared" si="470"/>
        <v/>
      </c>
    </row>
    <row r="4862" spans="1:16" x14ac:dyDescent="0.25">
      <c r="A4862" s="9" t="str">
        <f>IF(A4861="","",IF(B4861&lt;C4861,A4861,IF(A4861=MAX('entry data'!$B$8:$B$507),"",A4861+1)))</f>
        <v/>
      </c>
      <c r="B4862" s="9" t="str">
        <f t="shared" si="471"/>
        <v/>
      </c>
      <c r="C4862" s="9" t="str">
        <f>IF(ISERROR(VLOOKUP(A4862,'entry data'!B:G,6,0)),"",VLOOKUP(A4862,'entry data'!B:G,6,0))</f>
        <v/>
      </c>
      <c r="D4862" s="9" t="str">
        <f>IF(ISERROR(VLOOKUP(A4862,'entry data'!B:C,2,0)),"",VLOOKUP(A4862,'entry data'!B:C,2,0))</f>
        <v/>
      </c>
      <c r="E4862" s="9" t="str">
        <f>IF(ISERROR(VLOOKUP(A4862,'entry data'!B:E,4,0)),"",VLOOKUP(A4862,'entry data'!B:E,4,0))</f>
        <v/>
      </c>
      <c r="F4862" s="11" t="str">
        <f>IF(A4862="","",IF(ISERROR(VLOOKUP(A4862,'entry data'!B:F,5,0)),"",VLOOKUP(A4862,'entry data'!B:F,5,0)))</f>
        <v/>
      </c>
      <c r="G4862" s="12" t="str">
        <f>IF(A4862="","",IF(ISERROR(VLOOKUP(A4862,'entry data'!B:I,8,0)),"",VLOOKUP(A4862,'entry data'!B:I,7,0)))</f>
        <v/>
      </c>
      <c r="H4862" s="13" t="str">
        <f>IF(A4862="","",IF(B4862=1,VLOOKUP(A4862,'entry data'!B:D,3,0),I4861))</f>
        <v/>
      </c>
      <c r="I4862" s="14" t="str">
        <f>IF(A4862="","",IF(E4862="weekly",7,IF(E4862="fortnightly",14,IF(E4862="monthly",DATE(IF(MONTH(H4862)=12,YEAR(H4862)+1,YEAR(H4862)),VLOOKUP(MONTH(H4862),index!$D$2:$G$13,2,0),DAY(H4862)),
IF(E4862="quarterly",DATE(IF(MONTH(H4862)&gt;=10,YEAR(H4862)+1,YEAR(H4862)),VLOOKUP(MONTH(H4862),index!$D$2:$G$13,3,0),DAY(H4862)),
IF(E4862="halfyearly",DATE(IF(MONTH(H4862)&gt;=7,YEAR(H4862)+1,YEAR(H4862)),VLOOKUP(MONTH(H4862),index!$D$2:$G$13,4,0),DAY(H4862)),
DATE(YEAR(H4862)+1,MONTH(H4862),DAY(H4862)))))-H4862))+H4862)</f>
        <v/>
      </c>
      <c r="J4862" s="9" t="str">
        <f t="shared" si="472"/>
        <v/>
      </c>
      <c r="K4862" s="11" t="str">
        <f t="shared" si="473"/>
        <v/>
      </c>
      <c r="L4862" s="11" t="str">
        <f t="shared" si="474"/>
        <v/>
      </c>
      <c r="M4862" s="11" t="str">
        <f>IF(A4862="","",VLOOKUP(E4862,index!$A$1:$B$6,2,0)*K4862*G4862)</f>
        <v/>
      </c>
      <c r="N4862" s="11" t="str">
        <f>IF(A4862="","",-PMT(G4862*VLOOKUP(E4862,index!$A$1:$B$6,2,0),C4862,F4862,0,0))</f>
        <v/>
      </c>
      <c r="O4862" s="11" t="str">
        <f t="shared" si="475"/>
        <v/>
      </c>
      <c r="P4862" s="11" t="str">
        <f t="shared" si="470"/>
        <v/>
      </c>
    </row>
    <row r="4863" spans="1:16" x14ac:dyDescent="0.25">
      <c r="A4863" s="9" t="str">
        <f>IF(A4862="","",IF(B4862&lt;C4862,A4862,IF(A4862=MAX('entry data'!$B$8:$B$507),"",A4862+1)))</f>
        <v/>
      </c>
      <c r="B4863" s="9" t="str">
        <f t="shared" si="471"/>
        <v/>
      </c>
      <c r="C4863" s="9" t="str">
        <f>IF(ISERROR(VLOOKUP(A4863,'entry data'!B:G,6,0)),"",VLOOKUP(A4863,'entry data'!B:G,6,0))</f>
        <v/>
      </c>
      <c r="D4863" s="9" t="str">
        <f>IF(ISERROR(VLOOKUP(A4863,'entry data'!B:C,2,0)),"",VLOOKUP(A4863,'entry data'!B:C,2,0))</f>
        <v/>
      </c>
      <c r="E4863" s="9" t="str">
        <f>IF(ISERROR(VLOOKUP(A4863,'entry data'!B:E,4,0)),"",VLOOKUP(A4863,'entry data'!B:E,4,0))</f>
        <v/>
      </c>
      <c r="F4863" s="11" t="str">
        <f>IF(A4863="","",IF(ISERROR(VLOOKUP(A4863,'entry data'!B:F,5,0)),"",VLOOKUP(A4863,'entry data'!B:F,5,0)))</f>
        <v/>
      </c>
      <c r="G4863" s="12" t="str">
        <f>IF(A4863="","",IF(ISERROR(VLOOKUP(A4863,'entry data'!B:I,8,0)),"",VLOOKUP(A4863,'entry data'!B:I,7,0)))</f>
        <v/>
      </c>
      <c r="H4863" s="13" t="str">
        <f>IF(A4863="","",IF(B4863=1,VLOOKUP(A4863,'entry data'!B:D,3,0),I4862))</f>
        <v/>
      </c>
      <c r="I4863" s="14" t="str">
        <f>IF(A4863="","",IF(E4863="weekly",7,IF(E4863="fortnightly",14,IF(E4863="monthly",DATE(IF(MONTH(H4863)=12,YEAR(H4863)+1,YEAR(H4863)),VLOOKUP(MONTH(H4863),index!$D$2:$G$13,2,0),DAY(H4863)),
IF(E4863="quarterly",DATE(IF(MONTH(H4863)&gt;=10,YEAR(H4863)+1,YEAR(H4863)),VLOOKUP(MONTH(H4863),index!$D$2:$G$13,3,0),DAY(H4863)),
IF(E4863="halfyearly",DATE(IF(MONTH(H4863)&gt;=7,YEAR(H4863)+1,YEAR(H4863)),VLOOKUP(MONTH(H4863),index!$D$2:$G$13,4,0),DAY(H4863)),
DATE(YEAR(H4863)+1,MONTH(H4863),DAY(H4863)))))-H4863))+H4863)</f>
        <v/>
      </c>
      <c r="J4863" s="9" t="str">
        <f t="shared" si="472"/>
        <v/>
      </c>
      <c r="K4863" s="11" t="str">
        <f t="shared" si="473"/>
        <v/>
      </c>
      <c r="L4863" s="11" t="str">
        <f t="shared" si="474"/>
        <v/>
      </c>
      <c r="M4863" s="11" t="str">
        <f>IF(A4863="","",VLOOKUP(E4863,index!$A$1:$B$6,2,0)*K4863*G4863)</f>
        <v/>
      </c>
      <c r="N4863" s="11" t="str">
        <f>IF(A4863="","",-PMT(G4863*VLOOKUP(E4863,index!$A$1:$B$6,2,0),C4863,F4863,0,0))</f>
        <v/>
      </c>
      <c r="O4863" s="11" t="str">
        <f t="shared" si="475"/>
        <v/>
      </c>
      <c r="P4863" s="11" t="str">
        <f t="shared" si="470"/>
        <v/>
      </c>
    </row>
    <row r="4864" spans="1:16" x14ac:dyDescent="0.25">
      <c r="A4864" s="9" t="str">
        <f>IF(A4863="","",IF(B4863&lt;C4863,A4863,IF(A4863=MAX('entry data'!$B$8:$B$507),"",A4863+1)))</f>
        <v/>
      </c>
      <c r="B4864" s="9" t="str">
        <f t="shared" si="471"/>
        <v/>
      </c>
      <c r="C4864" s="9" t="str">
        <f>IF(ISERROR(VLOOKUP(A4864,'entry data'!B:G,6,0)),"",VLOOKUP(A4864,'entry data'!B:G,6,0))</f>
        <v/>
      </c>
      <c r="D4864" s="9" t="str">
        <f>IF(ISERROR(VLOOKUP(A4864,'entry data'!B:C,2,0)),"",VLOOKUP(A4864,'entry data'!B:C,2,0))</f>
        <v/>
      </c>
      <c r="E4864" s="9" t="str">
        <f>IF(ISERROR(VLOOKUP(A4864,'entry data'!B:E,4,0)),"",VLOOKUP(A4864,'entry data'!B:E,4,0))</f>
        <v/>
      </c>
      <c r="F4864" s="11" t="str">
        <f>IF(A4864="","",IF(ISERROR(VLOOKUP(A4864,'entry data'!B:F,5,0)),"",VLOOKUP(A4864,'entry data'!B:F,5,0)))</f>
        <v/>
      </c>
      <c r="G4864" s="12" t="str">
        <f>IF(A4864="","",IF(ISERROR(VLOOKUP(A4864,'entry data'!B:I,8,0)),"",VLOOKUP(A4864,'entry data'!B:I,7,0)))</f>
        <v/>
      </c>
      <c r="H4864" s="13" t="str">
        <f>IF(A4864="","",IF(B4864=1,VLOOKUP(A4864,'entry data'!B:D,3,0),I4863))</f>
        <v/>
      </c>
      <c r="I4864" s="14" t="str">
        <f>IF(A4864="","",IF(E4864="weekly",7,IF(E4864="fortnightly",14,IF(E4864="monthly",DATE(IF(MONTH(H4864)=12,YEAR(H4864)+1,YEAR(H4864)),VLOOKUP(MONTH(H4864),index!$D$2:$G$13,2,0),DAY(H4864)),
IF(E4864="quarterly",DATE(IF(MONTH(H4864)&gt;=10,YEAR(H4864)+1,YEAR(H4864)),VLOOKUP(MONTH(H4864),index!$D$2:$G$13,3,0),DAY(H4864)),
IF(E4864="halfyearly",DATE(IF(MONTH(H4864)&gt;=7,YEAR(H4864)+1,YEAR(H4864)),VLOOKUP(MONTH(H4864),index!$D$2:$G$13,4,0),DAY(H4864)),
DATE(YEAR(H4864)+1,MONTH(H4864),DAY(H4864)))))-H4864))+H4864)</f>
        <v/>
      </c>
      <c r="J4864" s="9" t="str">
        <f t="shared" si="472"/>
        <v/>
      </c>
      <c r="K4864" s="11" t="str">
        <f t="shared" si="473"/>
        <v/>
      </c>
      <c r="L4864" s="11" t="str">
        <f t="shared" si="474"/>
        <v/>
      </c>
      <c r="M4864" s="11" t="str">
        <f>IF(A4864="","",VLOOKUP(E4864,index!$A$1:$B$6,2,0)*K4864*G4864)</f>
        <v/>
      </c>
      <c r="N4864" s="11" t="str">
        <f>IF(A4864="","",-PMT(G4864*VLOOKUP(E4864,index!$A$1:$B$6,2,0),C4864,F4864,0,0))</f>
        <v/>
      </c>
      <c r="O4864" s="11" t="str">
        <f t="shared" si="475"/>
        <v/>
      </c>
      <c r="P4864" s="11" t="str">
        <f t="shared" si="470"/>
        <v/>
      </c>
    </row>
    <row r="4865" spans="1:16" x14ac:dyDescent="0.25">
      <c r="A4865" s="9" t="str">
        <f>IF(A4864="","",IF(B4864&lt;C4864,A4864,IF(A4864=MAX('entry data'!$B$8:$B$507),"",A4864+1)))</f>
        <v/>
      </c>
      <c r="B4865" s="9" t="str">
        <f t="shared" si="471"/>
        <v/>
      </c>
      <c r="C4865" s="9" t="str">
        <f>IF(ISERROR(VLOOKUP(A4865,'entry data'!B:G,6,0)),"",VLOOKUP(A4865,'entry data'!B:G,6,0))</f>
        <v/>
      </c>
      <c r="D4865" s="9" t="str">
        <f>IF(ISERROR(VLOOKUP(A4865,'entry data'!B:C,2,0)),"",VLOOKUP(A4865,'entry data'!B:C,2,0))</f>
        <v/>
      </c>
      <c r="E4865" s="9" t="str">
        <f>IF(ISERROR(VLOOKUP(A4865,'entry data'!B:E,4,0)),"",VLOOKUP(A4865,'entry data'!B:E,4,0))</f>
        <v/>
      </c>
      <c r="F4865" s="11" t="str">
        <f>IF(A4865="","",IF(ISERROR(VLOOKUP(A4865,'entry data'!B:F,5,0)),"",VLOOKUP(A4865,'entry data'!B:F,5,0)))</f>
        <v/>
      </c>
      <c r="G4865" s="12" t="str">
        <f>IF(A4865="","",IF(ISERROR(VLOOKUP(A4865,'entry data'!B:I,8,0)),"",VLOOKUP(A4865,'entry data'!B:I,7,0)))</f>
        <v/>
      </c>
      <c r="H4865" s="13" t="str">
        <f>IF(A4865="","",IF(B4865=1,VLOOKUP(A4865,'entry data'!B:D,3,0),I4864))</f>
        <v/>
      </c>
      <c r="I4865" s="14" t="str">
        <f>IF(A4865="","",IF(E4865="weekly",7,IF(E4865="fortnightly",14,IF(E4865="monthly",DATE(IF(MONTH(H4865)=12,YEAR(H4865)+1,YEAR(H4865)),VLOOKUP(MONTH(H4865),index!$D$2:$G$13,2,0),DAY(H4865)),
IF(E4865="quarterly",DATE(IF(MONTH(H4865)&gt;=10,YEAR(H4865)+1,YEAR(H4865)),VLOOKUP(MONTH(H4865),index!$D$2:$G$13,3,0),DAY(H4865)),
IF(E4865="halfyearly",DATE(IF(MONTH(H4865)&gt;=7,YEAR(H4865)+1,YEAR(H4865)),VLOOKUP(MONTH(H4865),index!$D$2:$G$13,4,0),DAY(H4865)),
DATE(YEAR(H4865)+1,MONTH(H4865),DAY(H4865)))))-H4865))+H4865)</f>
        <v/>
      </c>
      <c r="J4865" s="9" t="str">
        <f t="shared" si="472"/>
        <v/>
      </c>
      <c r="K4865" s="11" t="str">
        <f t="shared" si="473"/>
        <v/>
      </c>
      <c r="L4865" s="11" t="str">
        <f t="shared" si="474"/>
        <v/>
      </c>
      <c r="M4865" s="11" t="str">
        <f>IF(A4865="","",VLOOKUP(E4865,index!$A$1:$B$6,2,0)*K4865*G4865)</f>
        <v/>
      </c>
      <c r="N4865" s="11" t="str">
        <f>IF(A4865="","",-PMT(G4865*VLOOKUP(E4865,index!$A$1:$B$6,2,0),C4865,F4865,0,0))</f>
        <v/>
      </c>
      <c r="O4865" s="11" t="str">
        <f t="shared" si="475"/>
        <v/>
      </c>
      <c r="P4865" s="11" t="str">
        <f t="shared" si="470"/>
        <v/>
      </c>
    </row>
    <row r="4866" spans="1:16" x14ac:dyDescent="0.25">
      <c r="A4866" s="9" t="str">
        <f>IF(A4865="","",IF(B4865&lt;C4865,A4865,IF(A4865=MAX('entry data'!$B$8:$B$507),"",A4865+1)))</f>
        <v/>
      </c>
      <c r="B4866" s="9" t="str">
        <f t="shared" si="471"/>
        <v/>
      </c>
      <c r="C4866" s="9" t="str">
        <f>IF(ISERROR(VLOOKUP(A4866,'entry data'!B:G,6,0)),"",VLOOKUP(A4866,'entry data'!B:G,6,0))</f>
        <v/>
      </c>
      <c r="D4866" s="9" t="str">
        <f>IF(ISERROR(VLOOKUP(A4866,'entry data'!B:C,2,0)),"",VLOOKUP(A4866,'entry data'!B:C,2,0))</f>
        <v/>
      </c>
      <c r="E4866" s="9" t="str">
        <f>IF(ISERROR(VLOOKUP(A4866,'entry data'!B:E,4,0)),"",VLOOKUP(A4866,'entry data'!B:E,4,0))</f>
        <v/>
      </c>
      <c r="F4866" s="11" t="str">
        <f>IF(A4866="","",IF(ISERROR(VLOOKUP(A4866,'entry data'!B:F,5,0)),"",VLOOKUP(A4866,'entry data'!B:F,5,0)))</f>
        <v/>
      </c>
      <c r="G4866" s="12" t="str">
        <f>IF(A4866="","",IF(ISERROR(VLOOKUP(A4866,'entry data'!B:I,8,0)),"",VLOOKUP(A4866,'entry data'!B:I,7,0)))</f>
        <v/>
      </c>
      <c r="H4866" s="13" t="str">
        <f>IF(A4866="","",IF(B4866=1,VLOOKUP(A4866,'entry data'!B:D,3,0),I4865))</f>
        <v/>
      </c>
      <c r="I4866" s="14" t="str">
        <f>IF(A4866="","",IF(E4866="weekly",7,IF(E4866="fortnightly",14,IF(E4866="monthly",DATE(IF(MONTH(H4866)=12,YEAR(H4866)+1,YEAR(H4866)),VLOOKUP(MONTH(H4866),index!$D$2:$G$13,2,0),DAY(H4866)),
IF(E4866="quarterly",DATE(IF(MONTH(H4866)&gt;=10,YEAR(H4866)+1,YEAR(H4866)),VLOOKUP(MONTH(H4866),index!$D$2:$G$13,3,0),DAY(H4866)),
IF(E4866="halfyearly",DATE(IF(MONTH(H4866)&gt;=7,YEAR(H4866)+1,YEAR(H4866)),VLOOKUP(MONTH(H4866),index!$D$2:$G$13,4,0),DAY(H4866)),
DATE(YEAR(H4866)+1,MONTH(H4866),DAY(H4866)))))-H4866))+H4866)</f>
        <v/>
      </c>
      <c r="J4866" s="9" t="str">
        <f t="shared" si="472"/>
        <v/>
      </c>
      <c r="K4866" s="11" t="str">
        <f t="shared" si="473"/>
        <v/>
      </c>
      <c r="L4866" s="11" t="str">
        <f t="shared" si="474"/>
        <v/>
      </c>
      <c r="M4866" s="11" t="str">
        <f>IF(A4866="","",VLOOKUP(E4866,index!$A$1:$B$6,2,0)*K4866*G4866)</f>
        <v/>
      </c>
      <c r="N4866" s="11" t="str">
        <f>IF(A4866="","",-PMT(G4866*VLOOKUP(E4866,index!$A$1:$B$6,2,0),C4866,F4866,0,0))</f>
        <v/>
      </c>
      <c r="O4866" s="11" t="str">
        <f t="shared" si="475"/>
        <v/>
      </c>
      <c r="P4866" s="11" t="str">
        <f t="shared" si="470"/>
        <v/>
      </c>
    </row>
    <row r="4867" spans="1:16" x14ac:dyDescent="0.25">
      <c r="A4867" s="9" t="str">
        <f>IF(A4866="","",IF(B4866&lt;C4866,A4866,IF(A4866=MAX('entry data'!$B$8:$B$507),"",A4866+1)))</f>
        <v/>
      </c>
      <c r="B4867" s="9" t="str">
        <f t="shared" si="471"/>
        <v/>
      </c>
      <c r="C4867" s="9" t="str">
        <f>IF(ISERROR(VLOOKUP(A4867,'entry data'!B:G,6,0)),"",VLOOKUP(A4867,'entry data'!B:G,6,0))</f>
        <v/>
      </c>
      <c r="D4867" s="9" t="str">
        <f>IF(ISERROR(VLOOKUP(A4867,'entry data'!B:C,2,0)),"",VLOOKUP(A4867,'entry data'!B:C,2,0))</f>
        <v/>
      </c>
      <c r="E4867" s="9" t="str">
        <f>IF(ISERROR(VLOOKUP(A4867,'entry data'!B:E,4,0)),"",VLOOKUP(A4867,'entry data'!B:E,4,0))</f>
        <v/>
      </c>
      <c r="F4867" s="11" t="str">
        <f>IF(A4867="","",IF(ISERROR(VLOOKUP(A4867,'entry data'!B:F,5,0)),"",VLOOKUP(A4867,'entry data'!B:F,5,0)))</f>
        <v/>
      </c>
      <c r="G4867" s="12" t="str">
        <f>IF(A4867="","",IF(ISERROR(VLOOKUP(A4867,'entry data'!B:I,8,0)),"",VLOOKUP(A4867,'entry data'!B:I,7,0)))</f>
        <v/>
      </c>
      <c r="H4867" s="13" t="str">
        <f>IF(A4867="","",IF(B4867=1,VLOOKUP(A4867,'entry data'!B:D,3,0),I4866))</f>
        <v/>
      </c>
      <c r="I4867" s="14" t="str">
        <f>IF(A4867="","",IF(E4867="weekly",7,IF(E4867="fortnightly",14,IF(E4867="monthly",DATE(IF(MONTH(H4867)=12,YEAR(H4867)+1,YEAR(H4867)),VLOOKUP(MONTH(H4867),index!$D$2:$G$13,2,0),DAY(H4867)),
IF(E4867="quarterly",DATE(IF(MONTH(H4867)&gt;=10,YEAR(H4867)+1,YEAR(H4867)),VLOOKUP(MONTH(H4867),index!$D$2:$G$13,3,0),DAY(H4867)),
IF(E4867="halfyearly",DATE(IF(MONTH(H4867)&gt;=7,YEAR(H4867)+1,YEAR(H4867)),VLOOKUP(MONTH(H4867),index!$D$2:$G$13,4,0),DAY(H4867)),
DATE(YEAR(H4867)+1,MONTH(H4867),DAY(H4867)))))-H4867))+H4867)</f>
        <v/>
      </c>
      <c r="J4867" s="9" t="str">
        <f t="shared" si="472"/>
        <v/>
      </c>
      <c r="K4867" s="11" t="str">
        <f t="shared" si="473"/>
        <v/>
      </c>
      <c r="L4867" s="11" t="str">
        <f t="shared" si="474"/>
        <v/>
      </c>
      <c r="M4867" s="11" t="str">
        <f>IF(A4867="","",VLOOKUP(E4867,index!$A$1:$B$6,2,0)*K4867*G4867)</f>
        <v/>
      </c>
      <c r="N4867" s="11" t="str">
        <f>IF(A4867="","",-PMT(G4867*VLOOKUP(E4867,index!$A$1:$B$6,2,0),C4867,F4867,0,0))</f>
        <v/>
      </c>
      <c r="O4867" s="11" t="str">
        <f t="shared" si="475"/>
        <v/>
      </c>
      <c r="P4867" s="11" t="str">
        <f t="shared" ref="P4867:P4930" si="476">IF(A4867="","",IF(J4867&lt;&gt;J4868,O4867,0))</f>
        <v/>
      </c>
    </row>
    <row r="4868" spans="1:16" x14ac:dyDescent="0.25">
      <c r="A4868" s="9" t="str">
        <f>IF(A4867="","",IF(B4867&lt;C4867,A4867,IF(A4867=MAX('entry data'!$B$8:$B$507),"",A4867+1)))</f>
        <v/>
      </c>
      <c r="B4868" s="9" t="str">
        <f t="shared" si="471"/>
        <v/>
      </c>
      <c r="C4868" s="9" t="str">
        <f>IF(ISERROR(VLOOKUP(A4868,'entry data'!B:G,6,0)),"",VLOOKUP(A4868,'entry data'!B:G,6,0))</f>
        <v/>
      </c>
      <c r="D4868" s="9" t="str">
        <f>IF(ISERROR(VLOOKUP(A4868,'entry data'!B:C,2,0)),"",VLOOKUP(A4868,'entry data'!B:C,2,0))</f>
        <v/>
      </c>
      <c r="E4868" s="9" t="str">
        <f>IF(ISERROR(VLOOKUP(A4868,'entry data'!B:E,4,0)),"",VLOOKUP(A4868,'entry data'!B:E,4,0))</f>
        <v/>
      </c>
      <c r="F4868" s="11" t="str">
        <f>IF(A4868="","",IF(ISERROR(VLOOKUP(A4868,'entry data'!B:F,5,0)),"",VLOOKUP(A4868,'entry data'!B:F,5,0)))</f>
        <v/>
      </c>
      <c r="G4868" s="12" t="str">
        <f>IF(A4868="","",IF(ISERROR(VLOOKUP(A4868,'entry data'!B:I,8,0)),"",VLOOKUP(A4868,'entry data'!B:I,7,0)))</f>
        <v/>
      </c>
      <c r="H4868" s="13" t="str">
        <f>IF(A4868="","",IF(B4868=1,VLOOKUP(A4868,'entry data'!B:D,3,0),I4867))</f>
        <v/>
      </c>
      <c r="I4868" s="14" t="str">
        <f>IF(A4868="","",IF(E4868="weekly",7,IF(E4868="fortnightly",14,IF(E4868="monthly",DATE(IF(MONTH(H4868)=12,YEAR(H4868)+1,YEAR(H4868)),VLOOKUP(MONTH(H4868),index!$D$2:$G$13,2,0),DAY(H4868)),
IF(E4868="quarterly",DATE(IF(MONTH(H4868)&gt;=10,YEAR(H4868)+1,YEAR(H4868)),VLOOKUP(MONTH(H4868),index!$D$2:$G$13,3,0),DAY(H4868)),
IF(E4868="halfyearly",DATE(IF(MONTH(H4868)&gt;=7,YEAR(H4868)+1,YEAR(H4868)),VLOOKUP(MONTH(H4868),index!$D$2:$G$13,4,0),DAY(H4868)),
DATE(YEAR(H4868)+1,MONTH(H4868),DAY(H4868)))))-H4868))+H4868)</f>
        <v/>
      </c>
      <c r="J4868" s="9" t="str">
        <f t="shared" si="472"/>
        <v/>
      </c>
      <c r="K4868" s="11" t="str">
        <f t="shared" si="473"/>
        <v/>
      </c>
      <c r="L4868" s="11" t="str">
        <f t="shared" si="474"/>
        <v/>
      </c>
      <c r="M4868" s="11" t="str">
        <f>IF(A4868="","",VLOOKUP(E4868,index!$A$1:$B$6,2,0)*K4868*G4868)</f>
        <v/>
      </c>
      <c r="N4868" s="11" t="str">
        <f>IF(A4868="","",-PMT(G4868*VLOOKUP(E4868,index!$A$1:$B$6,2,0),C4868,F4868,0,0))</f>
        <v/>
      </c>
      <c r="O4868" s="11" t="str">
        <f t="shared" si="475"/>
        <v/>
      </c>
      <c r="P4868" s="11" t="str">
        <f t="shared" si="476"/>
        <v/>
      </c>
    </row>
    <row r="4869" spans="1:16" x14ac:dyDescent="0.25">
      <c r="A4869" s="9" t="str">
        <f>IF(A4868="","",IF(B4868&lt;C4868,A4868,IF(A4868=MAX('entry data'!$B$8:$B$507),"",A4868+1)))</f>
        <v/>
      </c>
      <c r="B4869" s="9" t="str">
        <f t="shared" si="471"/>
        <v/>
      </c>
      <c r="C4869" s="9" t="str">
        <f>IF(ISERROR(VLOOKUP(A4869,'entry data'!B:G,6,0)),"",VLOOKUP(A4869,'entry data'!B:G,6,0))</f>
        <v/>
      </c>
      <c r="D4869" s="9" t="str">
        <f>IF(ISERROR(VLOOKUP(A4869,'entry data'!B:C,2,0)),"",VLOOKUP(A4869,'entry data'!B:C,2,0))</f>
        <v/>
      </c>
      <c r="E4869" s="9" t="str">
        <f>IF(ISERROR(VLOOKUP(A4869,'entry data'!B:E,4,0)),"",VLOOKUP(A4869,'entry data'!B:E,4,0))</f>
        <v/>
      </c>
      <c r="F4869" s="11" t="str">
        <f>IF(A4869="","",IF(ISERROR(VLOOKUP(A4869,'entry data'!B:F,5,0)),"",VLOOKUP(A4869,'entry data'!B:F,5,0)))</f>
        <v/>
      </c>
      <c r="G4869" s="12" t="str">
        <f>IF(A4869="","",IF(ISERROR(VLOOKUP(A4869,'entry data'!B:I,8,0)),"",VLOOKUP(A4869,'entry data'!B:I,7,0)))</f>
        <v/>
      </c>
      <c r="H4869" s="13" t="str">
        <f>IF(A4869="","",IF(B4869=1,VLOOKUP(A4869,'entry data'!B:D,3,0),I4868))</f>
        <v/>
      </c>
      <c r="I4869" s="14" t="str">
        <f>IF(A4869="","",IF(E4869="weekly",7,IF(E4869="fortnightly",14,IF(E4869="monthly",DATE(IF(MONTH(H4869)=12,YEAR(H4869)+1,YEAR(H4869)),VLOOKUP(MONTH(H4869),index!$D$2:$G$13,2,0),DAY(H4869)),
IF(E4869="quarterly",DATE(IF(MONTH(H4869)&gt;=10,YEAR(H4869)+1,YEAR(H4869)),VLOOKUP(MONTH(H4869),index!$D$2:$G$13,3,0),DAY(H4869)),
IF(E4869="halfyearly",DATE(IF(MONTH(H4869)&gt;=7,YEAR(H4869)+1,YEAR(H4869)),VLOOKUP(MONTH(H4869),index!$D$2:$G$13,4,0),DAY(H4869)),
DATE(YEAR(H4869)+1,MONTH(H4869),DAY(H4869)))))-H4869))+H4869)</f>
        <v/>
      </c>
      <c r="J4869" s="9" t="str">
        <f t="shared" si="472"/>
        <v/>
      </c>
      <c r="K4869" s="11" t="str">
        <f t="shared" si="473"/>
        <v/>
      </c>
      <c r="L4869" s="11" t="str">
        <f t="shared" si="474"/>
        <v/>
      </c>
      <c r="M4869" s="11" t="str">
        <f>IF(A4869="","",VLOOKUP(E4869,index!$A$1:$B$6,2,0)*K4869*G4869)</f>
        <v/>
      </c>
      <c r="N4869" s="11" t="str">
        <f>IF(A4869="","",-PMT(G4869*VLOOKUP(E4869,index!$A$1:$B$6,2,0),C4869,F4869,0,0))</f>
        <v/>
      </c>
      <c r="O4869" s="11" t="str">
        <f t="shared" si="475"/>
        <v/>
      </c>
      <c r="P4869" s="11" t="str">
        <f t="shared" si="476"/>
        <v/>
      </c>
    </row>
    <row r="4870" spans="1:16" x14ac:dyDescent="0.25">
      <c r="A4870" s="9" t="str">
        <f>IF(A4869="","",IF(B4869&lt;C4869,A4869,IF(A4869=MAX('entry data'!$B$8:$B$507),"",A4869+1)))</f>
        <v/>
      </c>
      <c r="B4870" s="9" t="str">
        <f t="shared" si="471"/>
        <v/>
      </c>
      <c r="C4870" s="9" t="str">
        <f>IF(ISERROR(VLOOKUP(A4870,'entry data'!B:G,6,0)),"",VLOOKUP(A4870,'entry data'!B:G,6,0))</f>
        <v/>
      </c>
      <c r="D4870" s="9" t="str">
        <f>IF(ISERROR(VLOOKUP(A4870,'entry data'!B:C,2,0)),"",VLOOKUP(A4870,'entry data'!B:C,2,0))</f>
        <v/>
      </c>
      <c r="E4870" s="9" t="str">
        <f>IF(ISERROR(VLOOKUP(A4870,'entry data'!B:E,4,0)),"",VLOOKUP(A4870,'entry data'!B:E,4,0))</f>
        <v/>
      </c>
      <c r="F4870" s="11" t="str">
        <f>IF(A4870="","",IF(ISERROR(VLOOKUP(A4870,'entry data'!B:F,5,0)),"",VLOOKUP(A4870,'entry data'!B:F,5,0)))</f>
        <v/>
      </c>
      <c r="G4870" s="12" t="str">
        <f>IF(A4870="","",IF(ISERROR(VLOOKUP(A4870,'entry data'!B:I,8,0)),"",VLOOKUP(A4870,'entry data'!B:I,7,0)))</f>
        <v/>
      </c>
      <c r="H4870" s="13" t="str">
        <f>IF(A4870="","",IF(B4870=1,VLOOKUP(A4870,'entry data'!B:D,3,0),I4869))</f>
        <v/>
      </c>
      <c r="I4870" s="14" t="str">
        <f>IF(A4870="","",IF(E4870="weekly",7,IF(E4870="fortnightly",14,IF(E4870="monthly",DATE(IF(MONTH(H4870)=12,YEAR(H4870)+1,YEAR(H4870)),VLOOKUP(MONTH(H4870),index!$D$2:$G$13,2,0),DAY(H4870)),
IF(E4870="quarterly",DATE(IF(MONTH(H4870)&gt;=10,YEAR(H4870)+1,YEAR(H4870)),VLOOKUP(MONTH(H4870),index!$D$2:$G$13,3,0),DAY(H4870)),
IF(E4870="halfyearly",DATE(IF(MONTH(H4870)&gt;=7,YEAR(H4870)+1,YEAR(H4870)),VLOOKUP(MONTH(H4870),index!$D$2:$G$13,4,0),DAY(H4870)),
DATE(YEAR(H4870)+1,MONTH(H4870),DAY(H4870)))))-H4870))+H4870)</f>
        <v/>
      </c>
      <c r="J4870" s="9" t="str">
        <f t="shared" si="472"/>
        <v/>
      </c>
      <c r="K4870" s="11" t="str">
        <f t="shared" si="473"/>
        <v/>
      </c>
      <c r="L4870" s="11" t="str">
        <f t="shared" si="474"/>
        <v/>
      </c>
      <c r="M4870" s="11" t="str">
        <f>IF(A4870="","",VLOOKUP(E4870,index!$A$1:$B$6,2,0)*K4870*G4870)</f>
        <v/>
      </c>
      <c r="N4870" s="11" t="str">
        <f>IF(A4870="","",-PMT(G4870*VLOOKUP(E4870,index!$A$1:$B$6,2,0),C4870,F4870,0,0))</f>
        <v/>
      </c>
      <c r="O4870" s="11" t="str">
        <f t="shared" si="475"/>
        <v/>
      </c>
      <c r="P4870" s="11" t="str">
        <f t="shared" si="476"/>
        <v/>
      </c>
    </row>
    <row r="4871" spans="1:16" x14ac:dyDescent="0.25">
      <c r="A4871" s="9" t="str">
        <f>IF(A4870="","",IF(B4870&lt;C4870,A4870,IF(A4870=MAX('entry data'!$B$8:$B$507),"",A4870+1)))</f>
        <v/>
      </c>
      <c r="B4871" s="9" t="str">
        <f t="shared" si="471"/>
        <v/>
      </c>
      <c r="C4871" s="9" t="str">
        <f>IF(ISERROR(VLOOKUP(A4871,'entry data'!B:G,6,0)),"",VLOOKUP(A4871,'entry data'!B:G,6,0))</f>
        <v/>
      </c>
      <c r="D4871" s="9" t="str">
        <f>IF(ISERROR(VLOOKUP(A4871,'entry data'!B:C,2,0)),"",VLOOKUP(A4871,'entry data'!B:C,2,0))</f>
        <v/>
      </c>
      <c r="E4871" s="9" t="str">
        <f>IF(ISERROR(VLOOKUP(A4871,'entry data'!B:E,4,0)),"",VLOOKUP(A4871,'entry data'!B:E,4,0))</f>
        <v/>
      </c>
      <c r="F4871" s="11" t="str">
        <f>IF(A4871="","",IF(ISERROR(VLOOKUP(A4871,'entry data'!B:F,5,0)),"",VLOOKUP(A4871,'entry data'!B:F,5,0)))</f>
        <v/>
      </c>
      <c r="G4871" s="12" t="str">
        <f>IF(A4871="","",IF(ISERROR(VLOOKUP(A4871,'entry data'!B:I,8,0)),"",VLOOKUP(A4871,'entry data'!B:I,7,0)))</f>
        <v/>
      </c>
      <c r="H4871" s="13" t="str">
        <f>IF(A4871="","",IF(B4871=1,VLOOKUP(A4871,'entry data'!B:D,3,0),I4870))</f>
        <v/>
      </c>
      <c r="I4871" s="14" t="str">
        <f>IF(A4871="","",IF(E4871="weekly",7,IF(E4871="fortnightly",14,IF(E4871="monthly",DATE(IF(MONTH(H4871)=12,YEAR(H4871)+1,YEAR(H4871)),VLOOKUP(MONTH(H4871),index!$D$2:$G$13,2,0),DAY(H4871)),
IF(E4871="quarterly",DATE(IF(MONTH(H4871)&gt;=10,YEAR(H4871)+1,YEAR(H4871)),VLOOKUP(MONTH(H4871),index!$D$2:$G$13,3,0),DAY(H4871)),
IF(E4871="halfyearly",DATE(IF(MONTH(H4871)&gt;=7,YEAR(H4871)+1,YEAR(H4871)),VLOOKUP(MONTH(H4871),index!$D$2:$G$13,4,0),DAY(H4871)),
DATE(YEAR(H4871)+1,MONTH(H4871),DAY(H4871)))))-H4871))+H4871)</f>
        <v/>
      </c>
      <c r="J4871" s="9" t="str">
        <f t="shared" si="472"/>
        <v/>
      </c>
      <c r="K4871" s="11" t="str">
        <f t="shared" si="473"/>
        <v/>
      </c>
      <c r="L4871" s="11" t="str">
        <f t="shared" si="474"/>
        <v/>
      </c>
      <c r="M4871" s="11" t="str">
        <f>IF(A4871="","",VLOOKUP(E4871,index!$A$1:$B$6,2,0)*K4871*G4871)</f>
        <v/>
      </c>
      <c r="N4871" s="11" t="str">
        <f>IF(A4871="","",-PMT(G4871*VLOOKUP(E4871,index!$A$1:$B$6,2,0),C4871,F4871,0,0))</f>
        <v/>
      </c>
      <c r="O4871" s="11" t="str">
        <f t="shared" si="475"/>
        <v/>
      </c>
      <c r="P4871" s="11" t="str">
        <f t="shared" si="476"/>
        <v/>
      </c>
    </row>
    <row r="4872" spans="1:16" x14ac:dyDescent="0.25">
      <c r="A4872" s="9" t="str">
        <f>IF(A4871="","",IF(B4871&lt;C4871,A4871,IF(A4871=MAX('entry data'!$B$8:$B$507),"",A4871+1)))</f>
        <v/>
      </c>
      <c r="B4872" s="9" t="str">
        <f t="shared" si="471"/>
        <v/>
      </c>
      <c r="C4872" s="9" t="str">
        <f>IF(ISERROR(VLOOKUP(A4872,'entry data'!B:G,6,0)),"",VLOOKUP(A4872,'entry data'!B:G,6,0))</f>
        <v/>
      </c>
      <c r="D4872" s="9" t="str">
        <f>IF(ISERROR(VLOOKUP(A4872,'entry data'!B:C,2,0)),"",VLOOKUP(A4872,'entry data'!B:C,2,0))</f>
        <v/>
      </c>
      <c r="E4872" s="9" t="str">
        <f>IF(ISERROR(VLOOKUP(A4872,'entry data'!B:E,4,0)),"",VLOOKUP(A4872,'entry data'!B:E,4,0))</f>
        <v/>
      </c>
      <c r="F4872" s="11" t="str">
        <f>IF(A4872="","",IF(ISERROR(VLOOKUP(A4872,'entry data'!B:F,5,0)),"",VLOOKUP(A4872,'entry data'!B:F,5,0)))</f>
        <v/>
      </c>
      <c r="G4872" s="12" t="str">
        <f>IF(A4872="","",IF(ISERROR(VLOOKUP(A4872,'entry data'!B:I,8,0)),"",VLOOKUP(A4872,'entry data'!B:I,7,0)))</f>
        <v/>
      </c>
      <c r="H4872" s="13" t="str">
        <f>IF(A4872="","",IF(B4872=1,VLOOKUP(A4872,'entry data'!B:D,3,0),I4871))</f>
        <v/>
      </c>
      <c r="I4872" s="14" t="str">
        <f>IF(A4872="","",IF(E4872="weekly",7,IF(E4872="fortnightly",14,IF(E4872="monthly",DATE(IF(MONTH(H4872)=12,YEAR(H4872)+1,YEAR(H4872)),VLOOKUP(MONTH(H4872),index!$D$2:$G$13,2,0),DAY(H4872)),
IF(E4872="quarterly",DATE(IF(MONTH(H4872)&gt;=10,YEAR(H4872)+1,YEAR(H4872)),VLOOKUP(MONTH(H4872),index!$D$2:$G$13,3,0),DAY(H4872)),
IF(E4872="halfyearly",DATE(IF(MONTH(H4872)&gt;=7,YEAR(H4872)+1,YEAR(H4872)),VLOOKUP(MONTH(H4872),index!$D$2:$G$13,4,0),DAY(H4872)),
DATE(YEAR(H4872)+1,MONTH(H4872),DAY(H4872)))))-H4872))+H4872)</f>
        <v/>
      </c>
      <c r="J4872" s="9" t="str">
        <f t="shared" si="472"/>
        <v/>
      </c>
      <c r="K4872" s="11" t="str">
        <f t="shared" si="473"/>
        <v/>
      </c>
      <c r="L4872" s="11" t="str">
        <f t="shared" si="474"/>
        <v/>
      </c>
      <c r="M4872" s="11" t="str">
        <f>IF(A4872="","",VLOOKUP(E4872,index!$A$1:$B$6,2,0)*K4872*G4872)</f>
        <v/>
      </c>
      <c r="N4872" s="11" t="str">
        <f>IF(A4872="","",-PMT(G4872*VLOOKUP(E4872,index!$A$1:$B$6,2,0),C4872,F4872,0,0))</f>
        <v/>
      </c>
      <c r="O4872" s="11" t="str">
        <f t="shared" si="475"/>
        <v/>
      </c>
      <c r="P4872" s="11" t="str">
        <f t="shared" si="476"/>
        <v/>
      </c>
    </row>
    <row r="4873" spans="1:16" x14ac:dyDescent="0.25">
      <c r="A4873" s="9" t="str">
        <f>IF(A4872="","",IF(B4872&lt;C4872,A4872,IF(A4872=MAX('entry data'!$B$8:$B$507),"",A4872+1)))</f>
        <v/>
      </c>
      <c r="B4873" s="9" t="str">
        <f t="shared" si="471"/>
        <v/>
      </c>
      <c r="C4873" s="9" t="str">
        <f>IF(ISERROR(VLOOKUP(A4873,'entry data'!B:G,6,0)),"",VLOOKUP(A4873,'entry data'!B:G,6,0))</f>
        <v/>
      </c>
      <c r="D4873" s="9" t="str">
        <f>IF(ISERROR(VLOOKUP(A4873,'entry data'!B:C,2,0)),"",VLOOKUP(A4873,'entry data'!B:C,2,0))</f>
        <v/>
      </c>
      <c r="E4873" s="9" t="str">
        <f>IF(ISERROR(VLOOKUP(A4873,'entry data'!B:E,4,0)),"",VLOOKUP(A4873,'entry data'!B:E,4,0))</f>
        <v/>
      </c>
      <c r="F4873" s="11" t="str">
        <f>IF(A4873="","",IF(ISERROR(VLOOKUP(A4873,'entry data'!B:F,5,0)),"",VLOOKUP(A4873,'entry data'!B:F,5,0)))</f>
        <v/>
      </c>
      <c r="G4873" s="12" t="str">
        <f>IF(A4873="","",IF(ISERROR(VLOOKUP(A4873,'entry data'!B:I,8,0)),"",VLOOKUP(A4873,'entry data'!B:I,7,0)))</f>
        <v/>
      </c>
      <c r="H4873" s="13" t="str">
        <f>IF(A4873="","",IF(B4873=1,VLOOKUP(A4873,'entry data'!B:D,3,0),I4872))</f>
        <v/>
      </c>
      <c r="I4873" s="14" t="str">
        <f>IF(A4873="","",IF(E4873="weekly",7,IF(E4873="fortnightly",14,IF(E4873="monthly",DATE(IF(MONTH(H4873)=12,YEAR(H4873)+1,YEAR(H4873)),VLOOKUP(MONTH(H4873),index!$D$2:$G$13,2,0),DAY(H4873)),
IF(E4873="quarterly",DATE(IF(MONTH(H4873)&gt;=10,YEAR(H4873)+1,YEAR(H4873)),VLOOKUP(MONTH(H4873),index!$D$2:$G$13,3,0),DAY(H4873)),
IF(E4873="halfyearly",DATE(IF(MONTH(H4873)&gt;=7,YEAR(H4873)+1,YEAR(H4873)),VLOOKUP(MONTH(H4873),index!$D$2:$G$13,4,0),DAY(H4873)),
DATE(YEAR(H4873)+1,MONTH(H4873),DAY(H4873)))))-H4873))+H4873)</f>
        <v/>
      </c>
      <c r="J4873" s="9" t="str">
        <f t="shared" si="472"/>
        <v/>
      </c>
      <c r="K4873" s="11" t="str">
        <f t="shared" si="473"/>
        <v/>
      </c>
      <c r="L4873" s="11" t="str">
        <f t="shared" si="474"/>
        <v/>
      </c>
      <c r="M4873" s="11" t="str">
        <f>IF(A4873="","",VLOOKUP(E4873,index!$A$1:$B$6,2,0)*K4873*G4873)</f>
        <v/>
      </c>
      <c r="N4873" s="11" t="str">
        <f>IF(A4873="","",-PMT(G4873*VLOOKUP(E4873,index!$A$1:$B$6,2,0),C4873,F4873,0,0))</f>
        <v/>
      </c>
      <c r="O4873" s="11" t="str">
        <f t="shared" si="475"/>
        <v/>
      </c>
      <c r="P4873" s="11" t="str">
        <f t="shared" si="476"/>
        <v/>
      </c>
    </row>
    <row r="4874" spans="1:16" x14ac:dyDescent="0.25">
      <c r="A4874" s="9" t="str">
        <f>IF(A4873="","",IF(B4873&lt;C4873,A4873,IF(A4873=MAX('entry data'!$B$8:$B$507),"",A4873+1)))</f>
        <v/>
      </c>
      <c r="B4874" s="9" t="str">
        <f t="shared" si="471"/>
        <v/>
      </c>
      <c r="C4874" s="9" t="str">
        <f>IF(ISERROR(VLOOKUP(A4874,'entry data'!B:G,6,0)),"",VLOOKUP(A4874,'entry data'!B:G,6,0))</f>
        <v/>
      </c>
      <c r="D4874" s="9" t="str">
        <f>IF(ISERROR(VLOOKUP(A4874,'entry data'!B:C,2,0)),"",VLOOKUP(A4874,'entry data'!B:C,2,0))</f>
        <v/>
      </c>
      <c r="E4874" s="9" t="str">
        <f>IF(ISERROR(VLOOKUP(A4874,'entry data'!B:E,4,0)),"",VLOOKUP(A4874,'entry data'!B:E,4,0))</f>
        <v/>
      </c>
      <c r="F4874" s="11" t="str">
        <f>IF(A4874="","",IF(ISERROR(VLOOKUP(A4874,'entry data'!B:F,5,0)),"",VLOOKUP(A4874,'entry data'!B:F,5,0)))</f>
        <v/>
      </c>
      <c r="G4874" s="12" t="str">
        <f>IF(A4874="","",IF(ISERROR(VLOOKUP(A4874,'entry data'!B:I,8,0)),"",VLOOKUP(A4874,'entry data'!B:I,7,0)))</f>
        <v/>
      </c>
      <c r="H4874" s="13" t="str">
        <f>IF(A4874="","",IF(B4874=1,VLOOKUP(A4874,'entry data'!B:D,3,0),I4873))</f>
        <v/>
      </c>
      <c r="I4874" s="14" t="str">
        <f>IF(A4874="","",IF(E4874="weekly",7,IF(E4874="fortnightly",14,IF(E4874="monthly",DATE(IF(MONTH(H4874)=12,YEAR(H4874)+1,YEAR(H4874)),VLOOKUP(MONTH(H4874),index!$D$2:$G$13,2,0),DAY(H4874)),
IF(E4874="quarterly",DATE(IF(MONTH(H4874)&gt;=10,YEAR(H4874)+1,YEAR(H4874)),VLOOKUP(MONTH(H4874),index!$D$2:$G$13,3,0),DAY(H4874)),
IF(E4874="halfyearly",DATE(IF(MONTH(H4874)&gt;=7,YEAR(H4874)+1,YEAR(H4874)),VLOOKUP(MONTH(H4874),index!$D$2:$G$13,4,0),DAY(H4874)),
DATE(YEAR(H4874)+1,MONTH(H4874),DAY(H4874)))))-H4874))+H4874)</f>
        <v/>
      </c>
      <c r="J4874" s="9" t="str">
        <f t="shared" si="472"/>
        <v/>
      </c>
      <c r="K4874" s="11" t="str">
        <f t="shared" si="473"/>
        <v/>
      </c>
      <c r="L4874" s="11" t="str">
        <f t="shared" si="474"/>
        <v/>
      </c>
      <c r="M4874" s="11" t="str">
        <f>IF(A4874="","",VLOOKUP(E4874,index!$A$1:$B$6,2,0)*K4874*G4874)</f>
        <v/>
      </c>
      <c r="N4874" s="11" t="str">
        <f>IF(A4874="","",-PMT(G4874*VLOOKUP(E4874,index!$A$1:$B$6,2,0),C4874,F4874,0,0))</f>
        <v/>
      </c>
      <c r="O4874" s="11" t="str">
        <f t="shared" si="475"/>
        <v/>
      </c>
      <c r="P4874" s="11" t="str">
        <f t="shared" si="476"/>
        <v/>
      </c>
    </row>
    <row r="4875" spans="1:16" x14ac:dyDescent="0.25">
      <c r="A4875" s="9" t="str">
        <f>IF(A4874="","",IF(B4874&lt;C4874,A4874,IF(A4874=MAX('entry data'!$B$8:$B$507),"",A4874+1)))</f>
        <v/>
      </c>
      <c r="B4875" s="9" t="str">
        <f t="shared" si="471"/>
        <v/>
      </c>
      <c r="C4875" s="9" t="str">
        <f>IF(ISERROR(VLOOKUP(A4875,'entry data'!B:G,6,0)),"",VLOOKUP(A4875,'entry data'!B:G,6,0))</f>
        <v/>
      </c>
      <c r="D4875" s="9" t="str">
        <f>IF(ISERROR(VLOOKUP(A4875,'entry data'!B:C,2,0)),"",VLOOKUP(A4875,'entry data'!B:C,2,0))</f>
        <v/>
      </c>
      <c r="E4875" s="9" t="str">
        <f>IF(ISERROR(VLOOKUP(A4875,'entry data'!B:E,4,0)),"",VLOOKUP(A4875,'entry data'!B:E,4,0))</f>
        <v/>
      </c>
      <c r="F4875" s="11" t="str">
        <f>IF(A4875="","",IF(ISERROR(VLOOKUP(A4875,'entry data'!B:F,5,0)),"",VLOOKUP(A4875,'entry data'!B:F,5,0)))</f>
        <v/>
      </c>
      <c r="G4875" s="12" t="str">
        <f>IF(A4875="","",IF(ISERROR(VLOOKUP(A4875,'entry data'!B:I,8,0)),"",VLOOKUP(A4875,'entry data'!B:I,7,0)))</f>
        <v/>
      </c>
      <c r="H4875" s="13" t="str">
        <f>IF(A4875="","",IF(B4875=1,VLOOKUP(A4875,'entry data'!B:D,3,0),I4874))</f>
        <v/>
      </c>
      <c r="I4875" s="14" t="str">
        <f>IF(A4875="","",IF(E4875="weekly",7,IF(E4875="fortnightly",14,IF(E4875="monthly",DATE(IF(MONTH(H4875)=12,YEAR(H4875)+1,YEAR(H4875)),VLOOKUP(MONTH(H4875),index!$D$2:$G$13,2,0),DAY(H4875)),
IF(E4875="quarterly",DATE(IF(MONTH(H4875)&gt;=10,YEAR(H4875)+1,YEAR(H4875)),VLOOKUP(MONTH(H4875),index!$D$2:$G$13,3,0),DAY(H4875)),
IF(E4875="halfyearly",DATE(IF(MONTH(H4875)&gt;=7,YEAR(H4875)+1,YEAR(H4875)),VLOOKUP(MONTH(H4875),index!$D$2:$G$13,4,0),DAY(H4875)),
DATE(YEAR(H4875)+1,MONTH(H4875),DAY(H4875)))))-H4875))+H4875)</f>
        <v/>
      </c>
      <c r="J4875" s="9" t="str">
        <f t="shared" si="472"/>
        <v/>
      </c>
      <c r="K4875" s="11" t="str">
        <f t="shared" si="473"/>
        <v/>
      </c>
      <c r="L4875" s="11" t="str">
        <f t="shared" si="474"/>
        <v/>
      </c>
      <c r="M4875" s="11" t="str">
        <f>IF(A4875="","",VLOOKUP(E4875,index!$A$1:$B$6,2,0)*K4875*G4875)</f>
        <v/>
      </c>
      <c r="N4875" s="11" t="str">
        <f>IF(A4875="","",-PMT(G4875*VLOOKUP(E4875,index!$A$1:$B$6,2,0),C4875,F4875,0,0))</f>
        <v/>
      </c>
      <c r="O4875" s="11" t="str">
        <f t="shared" si="475"/>
        <v/>
      </c>
      <c r="P4875" s="11" t="str">
        <f t="shared" si="476"/>
        <v/>
      </c>
    </row>
    <row r="4876" spans="1:16" x14ac:dyDescent="0.25">
      <c r="A4876" s="9" t="str">
        <f>IF(A4875="","",IF(B4875&lt;C4875,A4875,IF(A4875=MAX('entry data'!$B$8:$B$507),"",A4875+1)))</f>
        <v/>
      </c>
      <c r="B4876" s="9" t="str">
        <f t="shared" si="471"/>
        <v/>
      </c>
      <c r="C4876" s="9" t="str">
        <f>IF(ISERROR(VLOOKUP(A4876,'entry data'!B:G,6,0)),"",VLOOKUP(A4876,'entry data'!B:G,6,0))</f>
        <v/>
      </c>
      <c r="D4876" s="9" t="str">
        <f>IF(ISERROR(VLOOKUP(A4876,'entry data'!B:C,2,0)),"",VLOOKUP(A4876,'entry data'!B:C,2,0))</f>
        <v/>
      </c>
      <c r="E4876" s="9" t="str">
        <f>IF(ISERROR(VLOOKUP(A4876,'entry data'!B:E,4,0)),"",VLOOKUP(A4876,'entry data'!B:E,4,0))</f>
        <v/>
      </c>
      <c r="F4876" s="11" t="str">
        <f>IF(A4876="","",IF(ISERROR(VLOOKUP(A4876,'entry data'!B:F,5,0)),"",VLOOKUP(A4876,'entry data'!B:F,5,0)))</f>
        <v/>
      </c>
      <c r="G4876" s="12" t="str">
        <f>IF(A4876="","",IF(ISERROR(VLOOKUP(A4876,'entry data'!B:I,8,0)),"",VLOOKUP(A4876,'entry data'!B:I,7,0)))</f>
        <v/>
      </c>
      <c r="H4876" s="13" t="str">
        <f>IF(A4876="","",IF(B4876=1,VLOOKUP(A4876,'entry data'!B:D,3,0),I4875))</f>
        <v/>
      </c>
      <c r="I4876" s="14" t="str">
        <f>IF(A4876="","",IF(E4876="weekly",7,IF(E4876="fortnightly",14,IF(E4876="monthly",DATE(IF(MONTH(H4876)=12,YEAR(H4876)+1,YEAR(H4876)),VLOOKUP(MONTH(H4876),index!$D$2:$G$13,2,0),DAY(H4876)),
IF(E4876="quarterly",DATE(IF(MONTH(H4876)&gt;=10,YEAR(H4876)+1,YEAR(H4876)),VLOOKUP(MONTH(H4876),index!$D$2:$G$13,3,0),DAY(H4876)),
IF(E4876="halfyearly",DATE(IF(MONTH(H4876)&gt;=7,YEAR(H4876)+1,YEAR(H4876)),VLOOKUP(MONTH(H4876),index!$D$2:$G$13,4,0),DAY(H4876)),
DATE(YEAR(H4876)+1,MONTH(H4876),DAY(H4876)))))-H4876))+H4876)</f>
        <v/>
      </c>
      <c r="J4876" s="9" t="str">
        <f t="shared" si="472"/>
        <v/>
      </c>
      <c r="K4876" s="11" t="str">
        <f t="shared" si="473"/>
        <v/>
      </c>
      <c r="L4876" s="11" t="str">
        <f t="shared" si="474"/>
        <v/>
      </c>
      <c r="M4876" s="11" t="str">
        <f>IF(A4876="","",VLOOKUP(E4876,index!$A$1:$B$6,2,0)*K4876*G4876)</f>
        <v/>
      </c>
      <c r="N4876" s="11" t="str">
        <f>IF(A4876="","",-PMT(G4876*VLOOKUP(E4876,index!$A$1:$B$6,2,0),C4876,F4876,0,0))</f>
        <v/>
      </c>
      <c r="O4876" s="11" t="str">
        <f t="shared" si="475"/>
        <v/>
      </c>
      <c r="P4876" s="11" t="str">
        <f t="shared" si="476"/>
        <v/>
      </c>
    </row>
    <row r="4877" spans="1:16" x14ac:dyDescent="0.25">
      <c r="A4877" s="9" t="str">
        <f>IF(A4876="","",IF(B4876&lt;C4876,A4876,IF(A4876=MAX('entry data'!$B$8:$B$507),"",A4876+1)))</f>
        <v/>
      </c>
      <c r="B4877" s="9" t="str">
        <f t="shared" si="471"/>
        <v/>
      </c>
      <c r="C4877" s="9" t="str">
        <f>IF(ISERROR(VLOOKUP(A4877,'entry data'!B:G,6,0)),"",VLOOKUP(A4877,'entry data'!B:G,6,0))</f>
        <v/>
      </c>
      <c r="D4877" s="9" t="str">
        <f>IF(ISERROR(VLOOKUP(A4877,'entry data'!B:C,2,0)),"",VLOOKUP(A4877,'entry data'!B:C,2,0))</f>
        <v/>
      </c>
      <c r="E4877" s="9" t="str">
        <f>IF(ISERROR(VLOOKUP(A4877,'entry data'!B:E,4,0)),"",VLOOKUP(A4877,'entry data'!B:E,4,0))</f>
        <v/>
      </c>
      <c r="F4877" s="11" t="str">
        <f>IF(A4877="","",IF(ISERROR(VLOOKUP(A4877,'entry data'!B:F,5,0)),"",VLOOKUP(A4877,'entry data'!B:F,5,0)))</f>
        <v/>
      </c>
      <c r="G4877" s="12" t="str">
        <f>IF(A4877="","",IF(ISERROR(VLOOKUP(A4877,'entry data'!B:I,8,0)),"",VLOOKUP(A4877,'entry data'!B:I,7,0)))</f>
        <v/>
      </c>
      <c r="H4877" s="13" t="str">
        <f>IF(A4877="","",IF(B4877=1,VLOOKUP(A4877,'entry data'!B:D,3,0),I4876))</f>
        <v/>
      </c>
      <c r="I4877" s="14" t="str">
        <f>IF(A4877="","",IF(E4877="weekly",7,IF(E4877="fortnightly",14,IF(E4877="monthly",DATE(IF(MONTH(H4877)=12,YEAR(H4877)+1,YEAR(H4877)),VLOOKUP(MONTH(H4877),index!$D$2:$G$13,2,0),DAY(H4877)),
IF(E4877="quarterly",DATE(IF(MONTH(H4877)&gt;=10,YEAR(H4877)+1,YEAR(H4877)),VLOOKUP(MONTH(H4877),index!$D$2:$G$13,3,0),DAY(H4877)),
IF(E4877="halfyearly",DATE(IF(MONTH(H4877)&gt;=7,YEAR(H4877)+1,YEAR(H4877)),VLOOKUP(MONTH(H4877),index!$D$2:$G$13,4,0),DAY(H4877)),
DATE(YEAR(H4877)+1,MONTH(H4877),DAY(H4877)))))-H4877))+H4877)</f>
        <v/>
      </c>
      <c r="J4877" s="9" t="str">
        <f t="shared" si="472"/>
        <v/>
      </c>
      <c r="K4877" s="11" t="str">
        <f t="shared" si="473"/>
        <v/>
      </c>
      <c r="L4877" s="11" t="str">
        <f t="shared" si="474"/>
        <v/>
      </c>
      <c r="M4877" s="11" t="str">
        <f>IF(A4877="","",VLOOKUP(E4877,index!$A$1:$B$6,2,0)*K4877*G4877)</f>
        <v/>
      </c>
      <c r="N4877" s="11" t="str">
        <f>IF(A4877="","",-PMT(G4877*VLOOKUP(E4877,index!$A$1:$B$6,2,0),C4877,F4877,0,0))</f>
        <v/>
      </c>
      <c r="O4877" s="11" t="str">
        <f t="shared" si="475"/>
        <v/>
      </c>
      <c r="P4877" s="11" t="str">
        <f t="shared" si="476"/>
        <v/>
      </c>
    </row>
    <row r="4878" spans="1:16" x14ac:dyDescent="0.25">
      <c r="A4878" s="9" t="str">
        <f>IF(A4877="","",IF(B4877&lt;C4877,A4877,IF(A4877=MAX('entry data'!$B$8:$B$507),"",A4877+1)))</f>
        <v/>
      </c>
      <c r="B4878" s="9" t="str">
        <f t="shared" si="471"/>
        <v/>
      </c>
      <c r="C4878" s="9" t="str">
        <f>IF(ISERROR(VLOOKUP(A4878,'entry data'!B:G,6,0)),"",VLOOKUP(A4878,'entry data'!B:G,6,0))</f>
        <v/>
      </c>
      <c r="D4878" s="9" t="str">
        <f>IF(ISERROR(VLOOKUP(A4878,'entry data'!B:C,2,0)),"",VLOOKUP(A4878,'entry data'!B:C,2,0))</f>
        <v/>
      </c>
      <c r="E4878" s="9" t="str">
        <f>IF(ISERROR(VLOOKUP(A4878,'entry data'!B:E,4,0)),"",VLOOKUP(A4878,'entry data'!B:E,4,0))</f>
        <v/>
      </c>
      <c r="F4878" s="11" t="str">
        <f>IF(A4878="","",IF(ISERROR(VLOOKUP(A4878,'entry data'!B:F,5,0)),"",VLOOKUP(A4878,'entry data'!B:F,5,0)))</f>
        <v/>
      </c>
      <c r="G4878" s="12" t="str">
        <f>IF(A4878="","",IF(ISERROR(VLOOKUP(A4878,'entry data'!B:I,8,0)),"",VLOOKUP(A4878,'entry data'!B:I,7,0)))</f>
        <v/>
      </c>
      <c r="H4878" s="13" t="str">
        <f>IF(A4878="","",IF(B4878=1,VLOOKUP(A4878,'entry data'!B:D,3,0),I4877))</f>
        <v/>
      </c>
      <c r="I4878" s="14" t="str">
        <f>IF(A4878="","",IF(E4878="weekly",7,IF(E4878="fortnightly",14,IF(E4878="monthly",DATE(IF(MONTH(H4878)=12,YEAR(H4878)+1,YEAR(H4878)),VLOOKUP(MONTH(H4878),index!$D$2:$G$13,2,0),DAY(H4878)),
IF(E4878="quarterly",DATE(IF(MONTH(H4878)&gt;=10,YEAR(H4878)+1,YEAR(H4878)),VLOOKUP(MONTH(H4878),index!$D$2:$G$13,3,0),DAY(H4878)),
IF(E4878="halfyearly",DATE(IF(MONTH(H4878)&gt;=7,YEAR(H4878)+1,YEAR(H4878)),VLOOKUP(MONTH(H4878),index!$D$2:$G$13,4,0),DAY(H4878)),
DATE(YEAR(H4878)+1,MONTH(H4878),DAY(H4878)))))-H4878))+H4878)</f>
        <v/>
      </c>
      <c r="J4878" s="9" t="str">
        <f t="shared" si="472"/>
        <v/>
      </c>
      <c r="K4878" s="11" t="str">
        <f t="shared" si="473"/>
        <v/>
      </c>
      <c r="L4878" s="11" t="str">
        <f t="shared" si="474"/>
        <v/>
      </c>
      <c r="M4878" s="11" t="str">
        <f>IF(A4878="","",VLOOKUP(E4878,index!$A$1:$B$6,2,0)*K4878*G4878)</f>
        <v/>
      </c>
      <c r="N4878" s="11" t="str">
        <f>IF(A4878="","",-PMT(G4878*VLOOKUP(E4878,index!$A$1:$B$6,2,0),C4878,F4878,0,0))</f>
        <v/>
      </c>
      <c r="O4878" s="11" t="str">
        <f t="shared" si="475"/>
        <v/>
      </c>
      <c r="P4878" s="11" t="str">
        <f t="shared" si="476"/>
        <v/>
      </c>
    </row>
    <row r="4879" spans="1:16" x14ac:dyDescent="0.25">
      <c r="A4879" s="9" t="str">
        <f>IF(A4878="","",IF(B4878&lt;C4878,A4878,IF(A4878=MAX('entry data'!$B$8:$B$507),"",A4878+1)))</f>
        <v/>
      </c>
      <c r="B4879" s="9" t="str">
        <f t="shared" si="471"/>
        <v/>
      </c>
      <c r="C4879" s="9" t="str">
        <f>IF(ISERROR(VLOOKUP(A4879,'entry data'!B:G,6,0)),"",VLOOKUP(A4879,'entry data'!B:G,6,0))</f>
        <v/>
      </c>
      <c r="D4879" s="9" t="str">
        <f>IF(ISERROR(VLOOKUP(A4879,'entry data'!B:C,2,0)),"",VLOOKUP(A4879,'entry data'!B:C,2,0))</f>
        <v/>
      </c>
      <c r="E4879" s="9" t="str">
        <f>IF(ISERROR(VLOOKUP(A4879,'entry data'!B:E,4,0)),"",VLOOKUP(A4879,'entry data'!B:E,4,0))</f>
        <v/>
      </c>
      <c r="F4879" s="11" t="str">
        <f>IF(A4879="","",IF(ISERROR(VLOOKUP(A4879,'entry data'!B:F,5,0)),"",VLOOKUP(A4879,'entry data'!B:F,5,0)))</f>
        <v/>
      </c>
      <c r="G4879" s="12" t="str">
        <f>IF(A4879="","",IF(ISERROR(VLOOKUP(A4879,'entry data'!B:I,8,0)),"",VLOOKUP(A4879,'entry data'!B:I,7,0)))</f>
        <v/>
      </c>
      <c r="H4879" s="13" t="str">
        <f>IF(A4879="","",IF(B4879=1,VLOOKUP(A4879,'entry data'!B:D,3,0),I4878))</f>
        <v/>
      </c>
      <c r="I4879" s="14" t="str">
        <f>IF(A4879="","",IF(E4879="weekly",7,IF(E4879="fortnightly",14,IF(E4879="monthly",DATE(IF(MONTH(H4879)=12,YEAR(H4879)+1,YEAR(H4879)),VLOOKUP(MONTH(H4879),index!$D$2:$G$13,2,0),DAY(H4879)),
IF(E4879="quarterly",DATE(IF(MONTH(H4879)&gt;=10,YEAR(H4879)+1,YEAR(H4879)),VLOOKUP(MONTH(H4879),index!$D$2:$G$13,3,0),DAY(H4879)),
IF(E4879="halfyearly",DATE(IF(MONTH(H4879)&gt;=7,YEAR(H4879)+1,YEAR(H4879)),VLOOKUP(MONTH(H4879),index!$D$2:$G$13,4,0),DAY(H4879)),
DATE(YEAR(H4879)+1,MONTH(H4879),DAY(H4879)))))-H4879))+H4879)</f>
        <v/>
      </c>
      <c r="J4879" s="9" t="str">
        <f t="shared" si="472"/>
        <v/>
      </c>
      <c r="K4879" s="11" t="str">
        <f t="shared" si="473"/>
        <v/>
      </c>
      <c r="L4879" s="11" t="str">
        <f t="shared" si="474"/>
        <v/>
      </c>
      <c r="M4879" s="11" t="str">
        <f>IF(A4879="","",VLOOKUP(E4879,index!$A$1:$B$6,2,0)*K4879*G4879)</f>
        <v/>
      </c>
      <c r="N4879" s="11" t="str">
        <f>IF(A4879="","",-PMT(G4879*VLOOKUP(E4879,index!$A$1:$B$6,2,0),C4879,F4879,0,0))</f>
        <v/>
      </c>
      <c r="O4879" s="11" t="str">
        <f t="shared" si="475"/>
        <v/>
      </c>
      <c r="P4879" s="11" t="str">
        <f t="shared" si="476"/>
        <v/>
      </c>
    </row>
    <row r="4880" spans="1:16" x14ac:dyDescent="0.25">
      <c r="A4880" s="9" t="str">
        <f>IF(A4879="","",IF(B4879&lt;C4879,A4879,IF(A4879=MAX('entry data'!$B$8:$B$507),"",A4879+1)))</f>
        <v/>
      </c>
      <c r="B4880" s="9" t="str">
        <f t="shared" si="471"/>
        <v/>
      </c>
      <c r="C4880" s="9" t="str">
        <f>IF(ISERROR(VLOOKUP(A4880,'entry data'!B:G,6,0)),"",VLOOKUP(A4880,'entry data'!B:G,6,0))</f>
        <v/>
      </c>
      <c r="D4880" s="9" t="str">
        <f>IF(ISERROR(VLOOKUP(A4880,'entry data'!B:C,2,0)),"",VLOOKUP(A4880,'entry data'!B:C,2,0))</f>
        <v/>
      </c>
      <c r="E4880" s="9" t="str">
        <f>IF(ISERROR(VLOOKUP(A4880,'entry data'!B:E,4,0)),"",VLOOKUP(A4880,'entry data'!B:E,4,0))</f>
        <v/>
      </c>
      <c r="F4880" s="11" t="str">
        <f>IF(A4880="","",IF(ISERROR(VLOOKUP(A4880,'entry data'!B:F,5,0)),"",VLOOKUP(A4880,'entry data'!B:F,5,0)))</f>
        <v/>
      </c>
      <c r="G4880" s="12" t="str">
        <f>IF(A4880="","",IF(ISERROR(VLOOKUP(A4880,'entry data'!B:I,8,0)),"",VLOOKUP(A4880,'entry data'!B:I,7,0)))</f>
        <v/>
      </c>
      <c r="H4880" s="13" t="str">
        <f>IF(A4880="","",IF(B4880=1,VLOOKUP(A4880,'entry data'!B:D,3,0),I4879))</f>
        <v/>
      </c>
      <c r="I4880" s="14" t="str">
        <f>IF(A4880="","",IF(E4880="weekly",7,IF(E4880="fortnightly",14,IF(E4880="monthly",DATE(IF(MONTH(H4880)=12,YEAR(H4880)+1,YEAR(H4880)),VLOOKUP(MONTH(H4880),index!$D$2:$G$13,2,0),DAY(H4880)),
IF(E4880="quarterly",DATE(IF(MONTH(H4880)&gt;=10,YEAR(H4880)+1,YEAR(H4880)),VLOOKUP(MONTH(H4880),index!$D$2:$G$13,3,0),DAY(H4880)),
IF(E4880="halfyearly",DATE(IF(MONTH(H4880)&gt;=7,YEAR(H4880)+1,YEAR(H4880)),VLOOKUP(MONTH(H4880),index!$D$2:$G$13,4,0),DAY(H4880)),
DATE(YEAR(H4880)+1,MONTH(H4880),DAY(H4880)))))-H4880))+H4880)</f>
        <v/>
      </c>
      <c r="J4880" s="9" t="str">
        <f t="shared" si="472"/>
        <v/>
      </c>
      <c r="K4880" s="11" t="str">
        <f t="shared" si="473"/>
        <v/>
      </c>
      <c r="L4880" s="11" t="str">
        <f t="shared" si="474"/>
        <v/>
      </c>
      <c r="M4880" s="11" t="str">
        <f>IF(A4880="","",VLOOKUP(E4880,index!$A$1:$B$6,2,0)*K4880*G4880)</f>
        <v/>
      </c>
      <c r="N4880" s="11" t="str">
        <f>IF(A4880="","",-PMT(G4880*VLOOKUP(E4880,index!$A$1:$B$6,2,0),C4880,F4880,0,0))</f>
        <v/>
      </c>
      <c r="O4880" s="11" t="str">
        <f t="shared" si="475"/>
        <v/>
      </c>
      <c r="P4880" s="11" t="str">
        <f t="shared" si="476"/>
        <v/>
      </c>
    </row>
    <row r="4881" spans="1:16" x14ac:dyDescent="0.25">
      <c r="A4881" s="9" t="str">
        <f>IF(A4880="","",IF(B4880&lt;C4880,A4880,IF(A4880=MAX('entry data'!$B$8:$B$507),"",A4880+1)))</f>
        <v/>
      </c>
      <c r="B4881" s="9" t="str">
        <f t="shared" si="471"/>
        <v/>
      </c>
      <c r="C4881" s="9" t="str">
        <f>IF(ISERROR(VLOOKUP(A4881,'entry data'!B:G,6,0)),"",VLOOKUP(A4881,'entry data'!B:G,6,0))</f>
        <v/>
      </c>
      <c r="D4881" s="9" t="str">
        <f>IF(ISERROR(VLOOKUP(A4881,'entry data'!B:C,2,0)),"",VLOOKUP(A4881,'entry data'!B:C,2,0))</f>
        <v/>
      </c>
      <c r="E4881" s="9" t="str">
        <f>IF(ISERROR(VLOOKUP(A4881,'entry data'!B:E,4,0)),"",VLOOKUP(A4881,'entry data'!B:E,4,0))</f>
        <v/>
      </c>
      <c r="F4881" s="11" t="str">
        <f>IF(A4881="","",IF(ISERROR(VLOOKUP(A4881,'entry data'!B:F,5,0)),"",VLOOKUP(A4881,'entry data'!B:F,5,0)))</f>
        <v/>
      </c>
      <c r="G4881" s="12" t="str">
        <f>IF(A4881="","",IF(ISERROR(VLOOKUP(A4881,'entry data'!B:I,8,0)),"",VLOOKUP(A4881,'entry data'!B:I,7,0)))</f>
        <v/>
      </c>
      <c r="H4881" s="13" t="str">
        <f>IF(A4881="","",IF(B4881=1,VLOOKUP(A4881,'entry data'!B:D,3,0),I4880))</f>
        <v/>
      </c>
      <c r="I4881" s="14" t="str">
        <f>IF(A4881="","",IF(E4881="weekly",7,IF(E4881="fortnightly",14,IF(E4881="monthly",DATE(IF(MONTH(H4881)=12,YEAR(H4881)+1,YEAR(H4881)),VLOOKUP(MONTH(H4881),index!$D$2:$G$13,2,0),DAY(H4881)),
IF(E4881="quarterly",DATE(IF(MONTH(H4881)&gt;=10,YEAR(H4881)+1,YEAR(H4881)),VLOOKUP(MONTH(H4881),index!$D$2:$G$13,3,0),DAY(H4881)),
IF(E4881="halfyearly",DATE(IF(MONTH(H4881)&gt;=7,YEAR(H4881)+1,YEAR(H4881)),VLOOKUP(MONTH(H4881),index!$D$2:$G$13,4,0),DAY(H4881)),
DATE(YEAR(H4881)+1,MONTH(H4881),DAY(H4881)))))-H4881))+H4881)</f>
        <v/>
      </c>
      <c r="J4881" s="9" t="str">
        <f t="shared" si="472"/>
        <v/>
      </c>
      <c r="K4881" s="11" t="str">
        <f t="shared" si="473"/>
        <v/>
      </c>
      <c r="L4881" s="11" t="str">
        <f t="shared" si="474"/>
        <v/>
      </c>
      <c r="M4881" s="11" t="str">
        <f>IF(A4881="","",VLOOKUP(E4881,index!$A$1:$B$6,2,0)*K4881*G4881)</f>
        <v/>
      </c>
      <c r="N4881" s="11" t="str">
        <f>IF(A4881="","",-PMT(G4881*VLOOKUP(E4881,index!$A$1:$B$6,2,0),C4881,F4881,0,0))</f>
        <v/>
      </c>
      <c r="O4881" s="11" t="str">
        <f t="shared" si="475"/>
        <v/>
      </c>
      <c r="P4881" s="11" t="str">
        <f t="shared" si="476"/>
        <v/>
      </c>
    </row>
    <row r="4882" spans="1:16" x14ac:dyDescent="0.25">
      <c r="A4882" s="9" t="str">
        <f>IF(A4881="","",IF(B4881&lt;C4881,A4881,IF(A4881=MAX('entry data'!$B$8:$B$507),"",A4881+1)))</f>
        <v/>
      </c>
      <c r="B4882" s="9" t="str">
        <f t="shared" si="471"/>
        <v/>
      </c>
      <c r="C4882" s="9" t="str">
        <f>IF(ISERROR(VLOOKUP(A4882,'entry data'!B:G,6,0)),"",VLOOKUP(A4882,'entry data'!B:G,6,0))</f>
        <v/>
      </c>
      <c r="D4882" s="9" t="str">
        <f>IF(ISERROR(VLOOKUP(A4882,'entry data'!B:C,2,0)),"",VLOOKUP(A4882,'entry data'!B:C,2,0))</f>
        <v/>
      </c>
      <c r="E4882" s="9" t="str">
        <f>IF(ISERROR(VLOOKUP(A4882,'entry data'!B:E,4,0)),"",VLOOKUP(A4882,'entry data'!B:E,4,0))</f>
        <v/>
      </c>
      <c r="F4882" s="11" t="str">
        <f>IF(A4882="","",IF(ISERROR(VLOOKUP(A4882,'entry data'!B:F,5,0)),"",VLOOKUP(A4882,'entry data'!B:F,5,0)))</f>
        <v/>
      </c>
      <c r="G4882" s="12" t="str">
        <f>IF(A4882="","",IF(ISERROR(VLOOKUP(A4882,'entry data'!B:I,8,0)),"",VLOOKUP(A4882,'entry data'!B:I,7,0)))</f>
        <v/>
      </c>
      <c r="H4882" s="13" t="str">
        <f>IF(A4882="","",IF(B4882=1,VLOOKUP(A4882,'entry data'!B:D,3,0),I4881))</f>
        <v/>
      </c>
      <c r="I4882" s="14" t="str">
        <f>IF(A4882="","",IF(E4882="weekly",7,IF(E4882="fortnightly",14,IF(E4882="monthly",DATE(IF(MONTH(H4882)=12,YEAR(H4882)+1,YEAR(H4882)),VLOOKUP(MONTH(H4882),index!$D$2:$G$13,2,0),DAY(H4882)),
IF(E4882="quarterly",DATE(IF(MONTH(H4882)&gt;=10,YEAR(H4882)+1,YEAR(H4882)),VLOOKUP(MONTH(H4882),index!$D$2:$G$13,3,0),DAY(H4882)),
IF(E4882="halfyearly",DATE(IF(MONTH(H4882)&gt;=7,YEAR(H4882)+1,YEAR(H4882)),VLOOKUP(MONTH(H4882),index!$D$2:$G$13,4,0),DAY(H4882)),
DATE(YEAR(H4882)+1,MONTH(H4882),DAY(H4882)))))-H4882))+H4882)</f>
        <v/>
      </c>
      <c r="J4882" s="9" t="str">
        <f t="shared" si="472"/>
        <v/>
      </c>
      <c r="K4882" s="11" t="str">
        <f t="shared" si="473"/>
        <v/>
      </c>
      <c r="L4882" s="11" t="str">
        <f t="shared" si="474"/>
        <v/>
      </c>
      <c r="M4882" s="11" t="str">
        <f>IF(A4882="","",VLOOKUP(E4882,index!$A$1:$B$6,2,0)*K4882*G4882)</f>
        <v/>
      </c>
      <c r="N4882" s="11" t="str">
        <f>IF(A4882="","",-PMT(G4882*VLOOKUP(E4882,index!$A$1:$B$6,2,0),C4882,F4882,0,0))</f>
        <v/>
      </c>
      <c r="O4882" s="11" t="str">
        <f t="shared" si="475"/>
        <v/>
      </c>
      <c r="P4882" s="11" t="str">
        <f t="shared" si="476"/>
        <v/>
      </c>
    </row>
    <row r="4883" spans="1:16" x14ac:dyDescent="0.25">
      <c r="A4883" s="9" t="str">
        <f>IF(A4882="","",IF(B4882&lt;C4882,A4882,IF(A4882=MAX('entry data'!$B$8:$B$507),"",A4882+1)))</f>
        <v/>
      </c>
      <c r="B4883" s="9" t="str">
        <f t="shared" si="471"/>
        <v/>
      </c>
      <c r="C4883" s="9" t="str">
        <f>IF(ISERROR(VLOOKUP(A4883,'entry data'!B:G,6,0)),"",VLOOKUP(A4883,'entry data'!B:G,6,0))</f>
        <v/>
      </c>
      <c r="D4883" s="9" t="str">
        <f>IF(ISERROR(VLOOKUP(A4883,'entry data'!B:C,2,0)),"",VLOOKUP(A4883,'entry data'!B:C,2,0))</f>
        <v/>
      </c>
      <c r="E4883" s="9" t="str">
        <f>IF(ISERROR(VLOOKUP(A4883,'entry data'!B:E,4,0)),"",VLOOKUP(A4883,'entry data'!B:E,4,0))</f>
        <v/>
      </c>
      <c r="F4883" s="11" t="str">
        <f>IF(A4883="","",IF(ISERROR(VLOOKUP(A4883,'entry data'!B:F,5,0)),"",VLOOKUP(A4883,'entry data'!B:F,5,0)))</f>
        <v/>
      </c>
      <c r="G4883" s="12" t="str">
        <f>IF(A4883="","",IF(ISERROR(VLOOKUP(A4883,'entry data'!B:I,8,0)),"",VLOOKUP(A4883,'entry data'!B:I,7,0)))</f>
        <v/>
      </c>
      <c r="H4883" s="13" t="str">
        <f>IF(A4883="","",IF(B4883=1,VLOOKUP(A4883,'entry data'!B:D,3,0),I4882))</f>
        <v/>
      </c>
      <c r="I4883" s="14" t="str">
        <f>IF(A4883="","",IF(E4883="weekly",7,IF(E4883="fortnightly",14,IF(E4883="monthly",DATE(IF(MONTH(H4883)=12,YEAR(H4883)+1,YEAR(H4883)),VLOOKUP(MONTH(H4883),index!$D$2:$G$13,2,0),DAY(H4883)),
IF(E4883="quarterly",DATE(IF(MONTH(H4883)&gt;=10,YEAR(H4883)+1,YEAR(H4883)),VLOOKUP(MONTH(H4883),index!$D$2:$G$13,3,0),DAY(H4883)),
IF(E4883="halfyearly",DATE(IF(MONTH(H4883)&gt;=7,YEAR(H4883)+1,YEAR(H4883)),VLOOKUP(MONTH(H4883),index!$D$2:$G$13,4,0),DAY(H4883)),
DATE(YEAR(H4883)+1,MONTH(H4883),DAY(H4883)))))-H4883))+H4883)</f>
        <v/>
      </c>
      <c r="J4883" s="9" t="str">
        <f t="shared" si="472"/>
        <v/>
      </c>
      <c r="K4883" s="11" t="str">
        <f t="shared" si="473"/>
        <v/>
      </c>
      <c r="L4883" s="11" t="str">
        <f t="shared" si="474"/>
        <v/>
      </c>
      <c r="M4883" s="11" t="str">
        <f>IF(A4883="","",VLOOKUP(E4883,index!$A$1:$B$6,2,0)*K4883*G4883)</f>
        <v/>
      </c>
      <c r="N4883" s="11" t="str">
        <f>IF(A4883="","",-PMT(G4883*VLOOKUP(E4883,index!$A$1:$B$6,2,0),C4883,F4883,0,0))</f>
        <v/>
      </c>
      <c r="O4883" s="11" t="str">
        <f t="shared" si="475"/>
        <v/>
      </c>
      <c r="P4883" s="11" t="str">
        <f t="shared" si="476"/>
        <v/>
      </c>
    </row>
    <row r="4884" spans="1:16" x14ac:dyDescent="0.25">
      <c r="A4884" s="9" t="str">
        <f>IF(A4883="","",IF(B4883&lt;C4883,A4883,IF(A4883=MAX('entry data'!$B$8:$B$507),"",A4883+1)))</f>
        <v/>
      </c>
      <c r="B4884" s="9" t="str">
        <f t="shared" si="471"/>
        <v/>
      </c>
      <c r="C4884" s="9" t="str">
        <f>IF(ISERROR(VLOOKUP(A4884,'entry data'!B:G,6,0)),"",VLOOKUP(A4884,'entry data'!B:G,6,0))</f>
        <v/>
      </c>
      <c r="D4884" s="9" t="str">
        <f>IF(ISERROR(VLOOKUP(A4884,'entry data'!B:C,2,0)),"",VLOOKUP(A4884,'entry data'!B:C,2,0))</f>
        <v/>
      </c>
      <c r="E4884" s="9" t="str">
        <f>IF(ISERROR(VLOOKUP(A4884,'entry data'!B:E,4,0)),"",VLOOKUP(A4884,'entry data'!B:E,4,0))</f>
        <v/>
      </c>
      <c r="F4884" s="11" t="str">
        <f>IF(A4884="","",IF(ISERROR(VLOOKUP(A4884,'entry data'!B:F,5,0)),"",VLOOKUP(A4884,'entry data'!B:F,5,0)))</f>
        <v/>
      </c>
      <c r="G4884" s="12" t="str">
        <f>IF(A4884="","",IF(ISERROR(VLOOKUP(A4884,'entry data'!B:I,8,0)),"",VLOOKUP(A4884,'entry data'!B:I,7,0)))</f>
        <v/>
      </c>
      <c r="H4884" s="13" t="str">
        <f>IF(A4884="","",IF(B4884=1,VLOOKUP(A4884,'entry data'!B:D,3,0),I4883))</f>
        <v/>
      </c>
      <c r="I4884" s="14" t="str">
        <f>IF(A4884="","",IF(E4884="weekly",7,IF(E4884="fortnightly",14,IF(E4884="monthly",DATE(IF(MONTH(H4884)=12,YEAR(H4884)+1,YEAR(H4884)),VLOOKUP(MONTH(H4884),index!$D$2:$G$13,2,0),DAY(H4884)),
IF(E4884="quarterly",DATE(IF(MONTH(H4884)&gt;=10,YEAR(H4884)+1,YEAR(H4884)),VLOOKUP(MONTH(H4884),index!$D$2:$G$13,3,0),DAY(H4884)),
IF(E4884="halfyearly",DATE(IF(MONTH(H4884)&gt;=7,YEAR(H4884)+1,YEAR(H4884)),VLOOKUP(MONTH(H4884),index!$D$2:$G$13,4,0),DAY(H4884)),
DATE(YEAR(H4884)+1,MONTH(H4884),DAY(H4884)))))-H4884))+H4884)</f>
        <v/>
      </c>
      <c r="J4884" s="9" t="str">
        <f t="shared" si="472"/>
        <v/>
      </c>
      <c r="K4884" s="11" t="str">
        <f t="shared" si="473"/>
        <v/>
      </c>
      <c r="L4884" s="11" t="str">
        <f t="shared" si="474"/>
        <v/>
      </c>
      <c r="M4884" s="11" t="str">
        <f>IF(A4884="","",VLOOKUP(E4884,index!$A$1:$B$6,2,0)*K4884*G4884)</f>
        <v/>
      </c>
      <c r="N4884" s="11" t="str">
        <f>IF(A4884="","",-PMT(G4884*VLOOKUP(E4884,index!$A$1:$B$6,2,0),C4884,F4884,0,0))</f>
        <v/>
      </c>
      <c r="O4884" s="11" t="str">
        <f t="shared" si="475"/>
        <v/>
      </c>
      <c r="P4884" s="11" t="str">
        <f t="shared" si="476"/>
        <v/>
      </c>
    </row>
    <row r="4885" spans="1:16" x14ac:dyDescent="0.25">
      <c r="A4885" s="9" t="str">
        <f>IF(A4884="","",IF(B4884&lt;C4884,A4884,IF(A4884=MAX('entry data'!$B$8:$B$507),"",A4884+1)))</f>
        <v/>
      </c>
      <c r="B4885" s="9" t="str">
        <f t="shared" si="471"/>
        <v/>
      </c>
      <c r="C4885" s="9" t="str">
        <f>IF(ISERROR(VLOOKUP(A4885,'entry data'!B:G,6,0)),"",VLOOKUP(A4885,'entry data'!B:G,6,0))</f>
        <v/>
      </c>
      <c r="D4885" s="9" t="str">
        <f>IF(ISERROR(VLOOKUP(A4885,'entry data'!B:C,2,0)),"",VLOOKUP(A4885,'entry data'!B:C,2,0))</f>
        <v/>
      </c>
      <c r="E4885" s="9" t="str">
        <f>IF(ISERROR(VLOOKUP(A4885,'entry data'!B:E,4,0)),"",VLOOKUP(A4885,'entry data'!B:E,4,0))</f>
        <v/>
      </c>
      <c r="F4885" s="11" t="str">
        <f>IF(A4885="","",IF(ISERROR(VLOOKUP(A4885,'entry data'!B:F,5,0)),"",VLOOKUP(A4885,'entry data'!B:F,5,0)))</f>
        <v/>
      </c>
      <c r="G4885" s="12" t="str">
        <f>IF(A4885="","",IF(ISERROR(VLOOKUP(A4885,'entry data'!B:I,8,0)),"",VLOOKUP(A4885,'entry data'!B:I,7,0)))</f>
        <v/>
      </c>
      <c r="H4885" s="13" t="str">
        <f>IF(A4885="","",IF(B4885=1,VLOOKUP(A4885,'entry data'!B:D,3,0),I4884))</f>
        <v/>
      </c>
      <c r="I4885" s="14" t="str">
        <f>IF(A4885="","",IF(E4885="weekly",7,IF(E4885="fortnightly",14,IF(E4885="monthly",DATE(IF(MONTH(H4885)=12,YEAR(H4885)+1,YEAR(H4885)),VLOOKUP(MONTH(H4885),index!$D$2:$G$13,2,0),DAY(H4885)),
IF(E4885="quarterly",DATE(IF(MONTH(H4885)&gt;=10,YEAR(H4885)+1,YEAR(H4885)),VLOOKUP(MONTH(H4885),index!$D$2:$G$13,3,0),DAY(H4885)),
IF(E4885="halfyearly",DATE(IF(MONTH(H4885)&gt;=7,YEAR(H4885)+1,YEAR(H4885)),VLOOKUP(MONTH(H4885),index!$D$2:$G$13,4,0),DAY(H4885)),
DATE(YEAR(H4885)+1,MONTH(H4885),DAY(H4885)))))-H4885))+H4885)</f>
        <v/>
      </c>
      <c r="J4885" s="9" t="str">
        <f t="shared" si="472"/>
        <v/>
      </c>
      <c r="K4885" s="11" t="str">
        <f t="shared" si="473"/>
        <v/>
      </c>
      <c r="L4885" s="11" t="str">
        <f t="shared" si="474"/>
        <v/>
      </c>
      <c r="M4885" s="11" t="str">
        <f>IF(A4885="","",VLOOKUP(E4885,index!$A$1:$B$6,2,0)*K4885*G4885)</f>
        <v/>
      </c>
      <c r="N4885" s="11" t="str">
        <f>IF(A4885="","",-PMT(G4885*VLOOKUP(E4885,index!$A$1:$B$6,2,0),C4885,F4885,0,0))</f>
        <v/>
      </c>
      <c r="O4885" s="11" t="str">
        <f t="shared" si="475"/>
        <v/>
      </c>
      <c r="P4885" s="11" t="str">
        <f t="shared" si="476"/>
        <v/>
      </c>
    </row>
    <row r="4886" spans="1:16" x14ac:dyDescent="0.25">
      <c r="A4886" s="9" t="str">
        <f>IF(A4885="","",IF(B4885&lt;C4885,A4885,IF(A4885=MAX('entry data'!$B$8:$B$507),"",A4885+1)))</f>
        <v/>
      </c>
      <c r="B4886" s="9" t="str">
        <f t="shared" si="471"/>
        <v/>
      </c>
      <c r="C4886" s="9" t="str">
        <f>IF(ISERROR(VLOOKUP(A4886,'entry data'!B:G,6,0)),"",VLOOKUP(A4886,'entry data'!B:G,6,0))</f>
        <v/>
      </c>
      <c r="D4886" s="9" t="str">
        <f>IF(ISERROR(VLOOKUP(A4886,'entry data'!B:C,2,0)),"",VLOOKUP(A4886,'entry data'!B:C,2,0))</f>
        <v/>
      </c>
      <c r="E4886" s="9" t="str">
        <f>IF(ISERROR(VLOOKUP(A4886,'entry data'!B:E,4,0)),"",VLOOKUP(A4886,'entry data'!B:E,4,0))</f>
        <v/>
      </c>
      <c r="F4886" s="11" t="str">
        <f>IF(A4886="","",IF(ISERROR(VLOOKUP(A4886,'entry data'!B:F,5,0)),"",VLOOKUP(A4886,'entry data'!B:F,5,0)))</f>
        <v/>
      </c>
      <c r="G4886" s="12" t="str">
        <f>IF(A4886="","",IF(ISERROR(VLOOKUP(A4886,'entry data'!B:I,8,0)),"",VLOOKUP(A4886,'entry data'!B:I,7,0)))</f>
        <v/>
      </c>
      <c r="H4886" s="13" t="str">
        <f>IF(A4886="","",IF(B4886=1,VLOOKUP(A4886,'entry data'!B:D,3,0),I4885))</f>
        <v/>
      </c>
      <c r="I4886" s="14" t="str">
        <f>IF(A4886="","",IF(E4886="weekly",7,IF(E4886="fortnightly",14,IF(E4886="monthly",DATE(IF(MONTH(H4886)=12,YEAR(H4886)+1,YEAR(H4886)),VLOOKUP(MONTH(H4886),index!$D$2:$G$13,2,0),DAY(H4886)),
IF(E4886="quarterly",DATE(IF(MONTH(H4886)&gt;=10,YEAR(H4886)+1,YEAR(H4886)),VLOOKUP(MONTH(H4886),index!$D$2:$G$13,3,0),DAY(H4886)),
IF(E4886="halfyearly",DATE(IF(MONTH(H4886)&gt;=7,YEAR(H4886)+1,YEAR(H4886)),VLOOKUP(MONTH(H4886),index!$D$2:$G$13,4,0),DAY(H4886)),
DATE(YEAR(H4886)+1,MONTH(H4886),DAY(H4886)))))-H4886))+H4886)</f>
        <v/>
      </c>
      <c r="J4886" s="9" t="str">
        <f t="shared" si="472"/>
        <v/>
      </c>
      <c r="K4886" s="11" t="str">
        <f t="shared" si="473"/>
        <v/>
      </c>
      <c r="L4886" s="11" t="str">
        <f t="shared" si="474"/>
        <v/>
      </c>
      <c r="M4886" s="11" t="str">
        <f>IF(A4886="","",VLOOKUP(E4886,index!$A$1:$B$6,2,0)*K4886*G4886)</f>
        <v/>
      </c>
      <c r="N4886" s="11" t="str">
        <f>IF(A4886="","",-PMT(G4886*VLOOKUP(E4886,index!$A$1:$B$6,2,0),C4886,F4886,0,0))</f>
        <v/>
      </c>
      <c r="O4886" s="11" t="str">
        <f t="shared" si="475"/>
        <v/>
      </c>
      <c r="P4886" s="11" t="str">
        <f t="shared" si="476"/>
        <v/>
      </c>
    </row>
    <row r="4887" spans="1:16" x14ac:dyDescent="0.25">
      <c r="A4887" s="9" t="str">
        <f>IF(A4886="","",IF(B4886&lt;C4886,A4886,IF(A4886=MAX('entry data'!$B$8:$B$507),"",A4886+1)))</f>
        <v/>
      </c>
      <c r="B4887" s="9" t="str">
        <f t="shared" ref="B4887:B4950" si="477">IF(A4887="","",IF(B4886=C4886,1,B4886+1))</f>
        <v/>
      </c>
      <c r="C4887" s="9" t="str">
        <f>IF(ISERROR(VLOOKUP(A4887,'entry data'!B:G,6,0)),"",VLOOKUP(A4887,'entry data'!B:G,6,0))</f>
        <v/>
      </c>
      <c r="D4887" s="9" t="str">
        <f>IF(ISERROR(VLOOKUP(A4887,'entry data'!B:C,2,0)),"",VLOOKUP(A4887,'entry data'!B:C,2,0))</f>
        <v/>
      </c>
      <c r="E4887" s="9" t="str">
        <f>IF(ISERROR(VLOOKUP(A4887,'entry data'!B:E,4,0)),"",VLOOKUP(A4887,'entry data'!B:E,4,0))</f>
        <v/>
      </c>
      <c r="F4887" s="11" t="str">
        <f>IF(A4887="","",IF(ISERROR(VLOOKUP(A4887,'entry data'!B:F,5,0)),"",VLOOKUP(A4887,'entry data'!B:F,5,0)))</f>
        <v/>
      </c>
      <c r="G4887" s="12" t="str">
        <f>IF(A4887="","",IF(ISERROR(VLOOKUP(A4887,'entry data'!B:I,8,0)),"",VLOOKUP(A4887,'entry data'!B:I,7,0)))</f>
        <v/>
      </c>
      <c r="H4887" s="13" t="str">
        <f>IF(A4887="","",IF(B4887=1,VLOOKUP(A4887,'entry data'!B:D,3,0),I4886))</f>
        <v/>
      </c>
      <c r="I4887" s="14" t="str">
        <f>IF(A4887="","",IF(E4887="weekly",7,IF(E4887="fortnightly",14,IF(E4887="monthly",DATE(IF(MONTH(H4887)=12,YEAR(H4887)+1,YEAR(H4887)),VLOOKUP(MONTH(H4887),index!$D$2:$G$13,2,0),DAY(H4887)),
IF(E4887="quarterly",DATE(IF(MONTH(H4887)&gt;=10,YEAR(H4887)+1,YEAR(H4887)),VLOOKUP(MONTH(H4887),index!$D$2:$G$13,3,0),DAY(H4887)),
IF(E4887="halfyearly",DATE(IF(MONTH(H4887)&gt;=7,YEAR(H4887)+1,YEAR(H4887)),VLOOKUP(MONTH(H4887),index!$D$2:$G$13,4,0),DAY(H4887)),
DATE(YEAR(H4887)+1,MONTH(H4887),DAY(H4887)))))-H4887))+H4887)</f>
        <v/>
      </c>
      <c r="J4887" s="9" t="str">
        <f t="shared" ref="J4887:J4950" si="478">IF(A4887="","",IF(MONTH(I4887)&lt;10,YEAR(I4887)&amp;"-0"&amp;MONTH(I4887),YEAR(I4887)&amp;"-"&amp;MONTH(I4887)))</f>
        <v/>
      </c>
      <c r="K4887" s="11" t="str">
        <f t="shared" ref="K4887:K4950" si="479">IF(A4887="","",IF(B4887=1,F4887,O4886))</f>
        <v/>
      </c>
      <c r="L4887" s="11" t="str">
        <f t="shared" ref="L4887:L4950" si="480">IF(A4887="","",N4887-M4887)</f>
        <v/>
      </c>
      <c r="M4887" s="11" t="str">
        <f>IF(A4887="","",VLOOKUP(E4887,index!$A$1:$B$6,2,0)*K4887*G4887)</f>
        <v/>
      </c>
      <c r="N4887" s="11" t="str">
        <f>IF(A4887="","",-PMT(G4887*VLOOKUP(E4887,index!$A$1:$B$6,2,0),C4887,F4887,0,0))</f>
        <v/>
      </c>
      <c r="O4887" s="11" t="str">
        <f t="shared" ref="O4887:O4950" si="481">IF(A4887="","",K4887-L4887)</f>
        <v/>
      </c>
      <c r="P4887" s="11" t="str">
        <f t="shared" si="476"/>
        <v/>
      </c>
    </row>
    <row r="4888" spans="1:16" x14ac:dyDescent="0.25">
      <c r="A4888" s="9" t="str">
        <f>IF(A4887="","",IF(B4887&lt;C4887,A4887,IF(A4887=MAX('entry data'!$B$8:$B$507),"",A4887+1)))</f>
        <v/>
      </c>
      <c r="B4888" s="9" t="str">
        <f t="shared" si="477"/>
        <v/>
      </c>
      <c r="C4888" s="9" t="str">
        <f>IF(ISERROR(VLOOKUP(A4888,'entry data'!B:G,6,0)),"",VLOOKUP(A4888,'entry data'!B:G,6,0))</f>
        <v/>
      </c>
      <c r="D4888" s="9" t="str">
        <f>IF(ISERROR(VLOOKUP(A4888,'entry data'!B:C,2,0)),"",VLOOKUP(A4888,'entry data'!B:C,2,0))</f>
        <v/>
      </c>
      <c r="E4888" s="9" t="str">
        <f>IF(ISERROR(VLOOKUP(A4888,'entry data'!B:E,4,0)),"",VLOOKUP(A4888,'entry data'!B:E,4,0))</f>
        <v/>
      </c>
      <c r="F4888" s="11" t="str">
        <f>IF(A4888="","",IF(ISERROR(VLOOKUP(A4888,'entry data'!B:F,5,0)),"",VLOOKUP(A4888,'entry data'!B:F,5,0)))</f>
        <v/>
      </c>
      <c r="G4888" s="12" t="str">
        <f>IF(A4888="","",IF(ISERROR(VLOOKUP(A4888,'entry data'!B:I,8,0)),"",VLOOKUP(A4888,'entry data'!B:I,7,0)))</f>
        <v/>
      </c>
      <c r="H4888" s="13" t="str">
        <f>IF(A4888="","",IF(B4888=1,VLOOKUP(A4888,'entry data'!B:D,3,0),I4887))</f>
        <v/>
      </c>
      <c r="I4888" s="14" t="str">
        <f>IF(A4888="","",IF(E4888="weekly",7,IF(E4888="fortnightly",14,IF(E4888="monthly",DATE(IF(MONTH(H4888)=12,YEAR(H4888)+1,YEAR(H4888)),VLOOKUP(MONTH(H4888),index!$D$2:$G$13,2,0),DAY(H4888)),
IF(E4888="quarterly",DATE(IF(MONTH(H4888)&gt;=10,YEAR(H4888)+1,YEAR(H4888)),VLOOKUP(MONTH(H4888),index!$D$2:$G$13,3,0),DAY(H4888)),
IF(E4888="halfyearly",DATE(IF(MONTH(H4888)&gt;=7,YEAR(H4888)+1,YEAR(H4888)),VLOOKUP(MONTH(H4888),index!$D$2:$G$13,4,0),DAY(H4888)),
DATE(YEAR(H4888)+1,MONTH(H4888),DAY(H4888)))))-H4888))+H4888)</f>
        <v/>
      </c>
      <c r="J4888" s="9" t="str">
        <f t="shared" si="478"/>
        <v/>
      </c>
      <c r="K4888" s="11" t="str">
        <f t="shared" si="479"/>
        <v/>
      </c>
      <c r="L4888" s="11" t="str">
        <f t="shared" si="480"/>
        <v/>
      </c>
      <c r="M4888" s="11" t="str">
        <f>IF(A4888="","",VLOOKUP(E4888,index!$A$1:$B$6,2,0)*K4888*G4888)</f>
        <v/>
      </c>
      <c r="N4888" s="11" t="str">
        <f>IF(A4888="","",-PMT(G4888*VLOOKUP(E4888,index!$A$1:$B$6,2,0),C4888,F4888,0,0))</f>
        <v/>
      </c>
      <c r="O4888" s="11" t="str">
        <f t="shared" si="481"/>
        <v/>
      </c>
      <c r="P4888" s="11" t="str">
        <f t="shared" si="476"/>
        <v/>
      </c>
    </row>
    <row r="4889" spans="1:16" x14ac:dyDescent="0.25">
      <c r="A4889" s="9" t="str">
        <f>IF(A4888="","",IF(B4888&lt;C4888,A4888,IF(A4888=MAX('entry data'!$B$8:$B$507),"",A4888+1)))</f>
        <v/>
      </c>
      <c r="B4889" s="9" t="str">
        <f t="shared" si="477"/>
        <v/>
      </c>
      <c r="C4889" s="9" t="str">
        <f>IF(ISERROR(VLOOKUP(A4889,'entry data'!B:G,6,0)),"",VLOOKUP(A4889,'entry data'!B:G,6,0))</f>
        <v/>
      </c>
      <c r="D4889" s="9" t="str">
        <f>IF(ISERROR(VLOOKUP(A4889,'entry data'!B:C,2,0)),"",VLOOKUP(A4889,'entry data'!B:C,2,0))</f>
        <v/>
      </c>
      <c r="E4889" s="9" t="str">
        <f>IF(ISERROR(VLOOKUP(A4889,'entry data'!B:E,4,0)),"",VLOOKUP(A4889,'entry data'!B:E,4,0))</f>
        <v/>
      </c>
      <c r="F4889" s="11" t="str">
        <f>IF(A4889="","",IF(ISERROR(VLOOKUP(A4889,'entry data'!B:F,5,0)),"",VLOOKUP(A4889,'entry data'!B:F,5,0)))</f>
        <v/>
      </c>
      <c r="G4889" s="12" t="str">
        <f>IF(A4889="","",IF(ISERROR(VLOOKUP(A4889,'entry data'!B:I,8,0)),"",VLOOKUP(A4889,'entry data'!B:I,7,0)))</f>
        <v/>
      </c>
      <c r="H4889" s="13" t="str">
        <f>IF(A4889="","",IF(B4889=1,VLOOKUP(A4889,'entry data'!B:D,3,0),I4888))</f>
        <v/>
      </c>
      <c r="I4889" s="14" t="str">
        <f>IF(A4889="","",IF(E4889="weekly",7,IF(E4889="fortnightly",14,IF(E4889="monthly",DATE(IF(MONTH(H4889)=12,YEAR(H4889)+1,YEAR(H4889)),VLOOKUP(MONTH(H4889),index!$D$2:$G$13,2,0),DAY(H4889)),
IF(E4889="quarterly",DATE(IF(MONTH(H4889)&gt;=10,YEAR(H4889)+1,YEAR(H4889)),VLOOKUP(MONTH(H4889),index!$D$2:$G$13,3,0),DAY(H4889)),
IF(E4889="halfyearly",DATE(IF(MONTH(H4889)&gt;=7,YEAR(H4889)+1,YEAR(H4889)),VLOOKUP(MONTH(H4889),index!$D$2:$G$13,4,0),DAY(H4889)),
DATE(YEAR(H4889)+1,MONTH(H4889),DAY(H4889)))))-H4889))+H4889)</f>
        <v/>
      </c>
      <c r="J4889" s="9" t="str">
        <f t="shared" si="478"/>
        <v/>
      </c>
      <c r="K4889" s="11" t="str">
        <f t="shared" si="479"/>
        <v/>
      </c>
      <c r="L4889" s="11" t="str">
        <f t="shared" si="480"/>
        <v/>
      </c>
      <c r="M4889" s="11" t="str">
        <f>IF(A4889="","",VLOOKUP(E4889,index!$A$1:$B$6,2,0)*K4889*G4889)</f>
        <v/>
      </c>
      <c r="N4889" s="11" t="str">
        <f>IF(A4889="","",-PMT(G4889*VLOOKUP(E4889,index!$A$1:$B$6,2,0),C4889,F4889,0,0))</f>
        <v/>
      </c>
      <c r="O4889" s="11" t="str">
        <f t="shared" si="481"/>
        <v/>
      </c>
      <c r="P4889" s="11" t="str">
        <f t="shared" si="476"/>
        <v/>
      </c>
    </row>
    <row r="4890" spans="1:16" x14ac:dyDescent="0.25">
      <c r="A4890" s="9" t="str">
        <f>IF(A4889="","",IF(B4889&lt;C4889,A4889,IF(A4889=MAX('entry data'!$B$8:$B$507),"",A4889+1)))</f>
        <v/>
      </c>
      <c r="B4890" s="9" t="str">
        <f t="shared" si="477"/>
        <v/>
      </c>
      <c r="C4890" s="9" t="str">
        <f>IF(ISERROR(VLOOKUP(A4890,'entry data'!B:G,6,0)),"",VLOOKUP(A4890,'entry data'!B:G,6,0))</f>
        <v/>
      </c>
      <c r="D4890" s="9" t="str">
        <f>IF(ISERROR(VLOOKUP(A4890,'entry data'!B:C,2,0)),"",VLOOKUP(A4890,'entry data'!B:C,2,0))</f>
        <v/>
      </c>
      <c r="E4890" s="9" t="str">
        <f>IF(ISERROR(VLOOKUP(A4890,'entry data'!B:E,4,0)),"",VLOOKUP(A4890,'entry data'!B:E,4,0))</f>
        <v/>
      </c>
      <c r="F4890" s="11" t="str">
        <f>IF(A4890="","",IF(ISERROR(VLOOKUP(A4890,'entry data'!B:F,5,0)),"",VLOOKUP(A4890,'entry data'!B:F,5,0)))</f>
        <v/>
      </c>
      <c r="G4890" s="12" t="str">
        <f>IF(A4890="","",IF(ISERROR(VLOOKUP(A4890,'entry data'!B:I,8,0)),"",VLOOKUP(A4890,'entry data'!B:I,7,0)))</f>
        <v/>
      </c>
      <c r="H4890" s="13" t="str">
        <f>IF(A4890="","",IF(B4890=1,VLOOKUP(A4890,'entry data'!B:D,3,0),I4889))</f>
        <v/>
      </c>
      <c r="I4890" s="14" t="str">
        <f>IF(A4890="","",IF(E4890="weekly",7,IF(E4890="fortnightly",14,IF(E4890="monthly",DATE(IF(MONTH(H4890)=12,YEAR(H4890)+1,YEAR(H4890)),VLOOKUP(MONTH(H4890),index!$D$2:$G$13,2,0),DAY(H4890)),
IF(E4890="quarterly",DATE(IF(MONTH(H4890)&gt;=10,YEAR(H4890)+1,YEAR(H4890)),VLOOKUP(MONTH(H4890),index!$D$2:$G$13,3,0),DAY(H4890)),
IF(E4890="halfyearly",DATE(IF(MONTH(H4890)&gt;=7,YEAR(H4890)+1,YEAR(H4890)),VLOOKUP(MONTH(H4890),index!$D$2:$G$13,4,0),DAY(H4890)),
DATE(YEAR(H4890)+1,MONTH(H4890),DAY(H4890)))))-H4890))+H4890)</f>
        <v/>
      </c>
      <c r="J4890" s="9" t="str">
        <f t="shared" si="478"/>
        <v/>
      </c>
      <c r="K4890" s="11" t="str">
        <f t="shared" si="479"/>
        <v/>
      </c>
      <c r="L4890" s="11" t="str">
        <f t="shared" si="480"/>
        <v/>
      </c>
      <c r="M4890" s="11" t="str">
        <f>IF(A4890="","",VLOOKUP(E4890,index!$A$1:$B$6,2,0)*K4890*G4890)</f>
        <v/>
      </c>
      <c r="N4890" s="11" t="str">
        <f>IF(A4890="","",-PMT(G4890*VLOOKUP(E4890,index!$A$1:$B$6,2,0),C4890,F4890,0,0))</f>
        <v/>
      </c>
      <c r="O4890" s="11" t="str">
        <f t="shared" si="481"/>
        <v/>
      </c>
      <c r="P4890" s="11" t="str">
        <f t="shared" si="476"/>
        <v/>
      </c>
    </row>
    <row r="4891" spans="1:16" x14ac:dyDescent="0.25">
      <c r="A4891" s="9" t="str">
        <f>IF(A4890="","",IF(B4890&lt;C4890,A4890,IF(A4890=MAX('entry data'!$B$8:$B$507),"",A4890+1)))</f>
        <v/>
      </c>
      <c r="B4891" s="9" t="str">
        <f t="shared" si="477"/>
        <v/>
      </c>
      <c r="C4891" s="9" t="str">
        <f>IF(ISERROR(VLOOKUP(A4891,'entry data'!B:G,6,0)),"",VLOOKUP(A4891,'entry data'!B:G,6,0))</f>
        <v/>
      </c>
      <c r="D4891" s="9" t="str">
        <f>IF(ISERROR(VLOOKUP(A4891,'entry data'!B:C,2,0)),"",VLOOKUP(A4891,'entry data'!B:C,2,0))</f>
        <v/>
      </c>
      <c r="E4891" s="9" t="str">
        <f>IF(ISERROR(VLOOKUP(A4891,'entry data'!B:E,4,0)),"",VLOOKUP(A4891,'entry data'!B:E,4,0))</f>
        <v/>
      </c>
      <c r="F4891" s="11" t="str">
        <f>IF(A4891="","",IF(ISERROR(VLOOKUP(A4891,'entry data'!B:F,5,0)),"",VLOOKUP(A4891,'entry data'!B:F,5,0)))</f>
        <v/>
      </c>
      <c r="G4891" s="12" t="str">
        <f>IF(A4891="","",IF(ISERROR(VLOOKUP(A4891,'entry data'!B:I,8,0)),"",VLOOKUP(A4891,'entry data'!B:I,7,0)))</f>
        <v/>
      </c>
      <c r="H4891" s="13" t="str">
        <f>IF(A4891="","",IF(B4891=1,VLOOKUP(A4891,'entry data'!B:D,3,0),I4890))</f>
        <v/>
      </c>
      <c r="I4891" s="14" t="str">
        <f>IF(A4891="","",IF(E4891="weekly",7,IF(E4891="fortnightly",14,IF(E4891="monthly",DATE(IF(MONTH(H4891)=12,YEAR(H4891)+1,YEAR(H4891)),VLOOKUP(MONTH(H4891),index!$D$2:$G$13,2,0),DAY(H4891)),
IF(E4891="quarterly",DATE(IF(MONTH(H4891)&gt;=10,YEAR(H4891)+1,YEAR(H4891)),VLOOKUP(MONTH(H4891),index!$D$2:$G$13,3,0),DAY(H4891)),
IF(E4891="halfyearly",DATE(IF(MONTH(H4891)&gt;=7,YEAR(H4891)+1,YEAR(H4891)),VLOOKUP(MONTH(H4891),index!$D$2:$G$13,4,0),DAY(H4891)),
DATE(YEAR(H4891)+1,MONTH(H4891),DAY(H4891)))))-H4891))+H4891)</f>
        <v/>
      </c>
      <c r="J4891" s="9" t="str">
        <f t="shared" si="478"/>
        <v/>
      </c>
      <c r="K4891" s="11" t="str">
        <f t="shared" si="479"/>
        <v/>
      </c>
      <c r="L4891" s="11" t="str">
        <f t="shared" si="480"/>
        <v/>
      </c>
      <c r="M4891" s="11" t="str">
        <f>IF(A4891="","",VLOOKUP(E4891,index!$A$1:$B$6,2,0)*K4891*G4891)</f>
        <v/>
      </c>
      <c r="N4891" s="11" t="str">
        <f>IF(A4891="","",-PMT(G4891*VLOOKUP(E4891,index!$A$1:$B$6,2,0),C4891,F4891,0,0))</f>
        <v/>
      </c>
      <c r="O4891" s="11" t="str">
        <f t="shared" si="481"/>
        <v/>
      </c>
      <c r="P4891" s="11" t="str">
        <f t="shared" si="476"/>
        <v/>
      </c>
    </row>
    <row r="4892" spans="1:16" x14ac:dyDescent="0.25">
      <c r="A4892" s="9" t="str">
        <f>IF(A4891="","",IF(B4891&lt;C4891,A4891,IF(A4891=MAX('entry data'!$B$8:$B$507),"",A4891+1)))</f>
        <v/>
      </c>
      <c r="B4892" s="9" t="str">
        <f t="shared" si="477"/>
        <v/>
      </c>
      <c r="C4892" s="9" t="str">
        <f>IF(ISERROR(VLOOKUP(A4892,'entry data'!B:G,6,0)),"",VLOOKUP(A4892,'entry data'!B:G,6,0))</f>
        <v/>
      </c>
      <c r="D4892" s="9" t="str">
        <f>IF(ISERROR(VLOOKUP(A4892,'entry data'!B:C,2,0)),"",VLOOKUP(A4892,'entry data'!B:C,2,0))</f>
        <v/>
      </c>
      <c r="E4892" s="9" t="str">
        <f>IF(ISERROR(VLOOKUP(A4892,'entry data'!B:E,4,0)),"",VLOOKUP(A4892,'entry data'!B:E,4,0))</f>
        <v/>
      </c>
      <c r="F4892" s="11" t="str">
        <f>IF(A4892="","",IF(ISERROR(VLOOKUP(A4892,'entry data'!B:F,5,0)),"",VLOOKUP(A4892,'entry data'!B:F,5,0)))</f>
        <v/>
      </c>
      <c r="G4892" s="12" t="str">
        <f>IF(A4892="","",IF(ISERROR(VLOOKUP(A4892,'entry data'!B:I,8,0)),"",VLOOKUP(A4892,'entry data'!B:I,7,0)))</f>
        <v/>
      </c>
      <c r="H4892" s="13" t="str">
        <f>IF(A4892="","",IF(B4892=1,VLOOKUP(A4892,'entry data'!B:D,3,0),I4891))</f>
        <v/>
      </c>
      <c r="I4892" s="14" t="str">
        <f>IF(A4892="","",IF(E4892="weekly",7,IF(E4892="fortnightly",14,IF(E4892="monthly",DATE(IF(MONTH(H4892)=12,YEAR(H4892)+1,YEAR(H4892)),VLOOKUP(MONTH(H4892),index!$D$2:$G$13,2,0),DAY(H4892)),
IF(E4892="quarterly",DATE(IF(MONTH(H4892)&gt;=10,YEAR(H4892)+1,YEAR(H4892)),VLOOKUP(MONTH(H4892),index!$D$2:$G$13,3,0),DAY(H4892)),
IF(E4892="halfyearly",DATE(IF(MONTH(H4892)&gt;=7,YEAR(H4892)+1,YEAR(H4892)),VLOOKUP(MONTH(H4892),index!$D$2:$G$13,4,0),DAY(H4892)),
DATE(YEAR(H4892)+1,MONTH(H4892),DAY(H4892)))))-H4892))+H4892)</f>
        <v/>
      </c>
      <c r="J4892" s="9" t="str">
        <f t="shared" si="478"/>
        <v/>
      </c>
      <c r="K4892" s="11" t="str">
        <f t="shared" si="479"/>
        <v/>
      </c>
      <c r="L4892" s="11" t="str">
        <f t="shared" si="480"/>
        <v/>
      </c>
      <c r="M4892" s="11" t="str">
        <f>IF(A4892="","",VLOOKUP(E4892,index!$A$1:$B$6,2,0)*K4892*G4892)</f>
        <v/>
      </c>
      <c r="N4892" s="11" t="str">
        <f>IF(A4892="","",-PMT(G4892*VLOOKUP(E4892,index!$A$1:$B$6,2,0),C4892,F4892,0,0))</f>
        <v/>
      </c>
      <c r="O4892" s="11" t="str">
        <f t="shared" si="481"/>
        <v/>
      </c>
      <c r="P4892" s="11" t="str">
        <f t="shared" si="476"/>
        <v/>
      </c>
    </row>
    <row r="4893" spans="1:16" x14ac:dyDescent="0.25">
      <c r="A4893" s="9" t="str">
        <f>IF(A4892="","",IF(B4892&lt;C4892,A4892,IF(A4892=MAX('entry data'!$B$8:$B$507),"",A4892+1)))</f>
        <v/>
      </c>
      <c r="B4893" s="9" t="str">
        <f t="shared" si="477"/>
        <v/>
      </c>
      <c r="C4893" s="9" t="str">
        <f>IF(ISERROR(VLOOKUP(A4893,'entry data'!B:G,6,0)),"",VLOOKUP(A4893,'entry data'!B:G,6,0))</f>
        <v/>
      </c>
      <c r="D4893" s="9" t="str">
        <f>IF(ISERROR(VLOOKUP(A4893,'entry data'!B:C,2,0)),"",VLOOKUP(A4893,'entry data'!B:C,2,0))</f>
        <v/>
      </c>
      <c r="E4893" s="9" t="str">
        <f>IF(ISERROR(VLOOKUP(A4893,'entry data'!B:E,4,0)),"",VLOOKUP(A4893,'entry data'!B:E,4,0))</f>
        <v/>
      </c>
      <c r="F4893" s="11" t="str">
        <f>IF(A4893="","",IF(ISERROR(VLOOKUP(A4893,'entry data'!B:F,5,0)),"",VLOOKUP(A4893,'entry data'!B:F,5,0)))</f>
        <v/>
      </c>
      <c r="G4893" s="12" t="str">
        <f>IF(A4893="","",IF(ISERROR(VLOOKUP(A4893,'entry data'!B:I,8,0)),"",VLOOKUP(A4893,'entry data'!B:I,7,0)))</f>
        <v/>
      </c>
      <c r="H4893" s="13" t="str">
        <f>IF(A4893="","",IF(B4893=1,VLOOKUP(A4893,'entry data'!B:D,3,0),I4892))</f>
        <v/>
      </c>
      <c r="I4893" s="14" t="str">
        <f>IF(A4893="","",IF(E4893="weekly",7,IF(E4893="fortnightly",14,IF(E4893="monthly",DATE(IF(MONTH(H4893)=12,YEAR(H4893)+1,YEAR(H4893)),VLOOKUP(MONTH(H4893),index!$D$2:$G$13,2,0),DAY(H4893)),
IF(E4893="quarterly",DATE(IF(MONTH(H4893)&gt;=10,YEAR(H4893)+1,YEAR(H4893)),VLOOKUP(MONTH(H4893),index!$D$2:$G$13,3,0),DAY(H4893)),
IF(E4893="halfyearly",DATE(IF(MONTH(H4893)&gt;=7,YEAR(H4893)+1,YEAR(H4893)),VLOOKUP(MONTH(H4893),index!$D$2:$G$13,4,0),DAY(H4893)),
DATE(YEAR(H4893)+1,MONTH(H4893),DAY(H4893)))))-H4893))+H4893)</f>
        <v/>
      </c>
      <c r="J4893" s="9" t="str">
        <f t="shared" si="478"/>
        <v/>
      </c>
      <c r="K4893" s="11" t="str">
        <f t="shared" si="479"/>
        <v/>
      </c>
      <c r="L4893" s="11" t="str">
        <f t="shared" si="480"/>
        <v/>
      </c>
      <c r="M4893" s="11" t="str">
        <f>IF(A4893="","",VLOOKUP(E4893,index!$A$1:$B$6,2,0)*K4893*G4893)</f>
        <v/>
      </c>
      <c r="N4893" s="11" t="str">
        <f>IF(A4893="","",-PMT(G4893*VLOOKUP(E4893,index!$A$1:$B$6,2,0),C4893,F4893,0,0))</f>
        <v/>
      </c>
      <c r="O4893" s="11" t="str">
        <f t="shared" si="481"/>
        <v/>
      </c>
      <c r="P4893" s="11" t="str">
        <f t="shared" si="476"/>
        <v/>
      </c>
    </row>
    <row r="4894" spans="1:16" x14ac:dyDescent="0.25">
      <c r="A4894" s="9" t="str">
        <f>IF(A4893="","",IF(B4893&lt;C4893,A4893,IF(A4893=MAX('entry data'!$B$8:$B$507),"",A4893+1)))</f>
        <v/>
      </c>
      <c r="B4894" s="9" t="str">
        <f t="shared" si="477"/>
        <v/>
      </c>
      <c r="C4894" s="9" t="str">
        <f>IF(ISERROR(VLOOKUP(A4894,'entry data'!B:G,6,0)),"",VLOOKUP(A4894,'entry data'!B:G,6,0))</f>
        <v/>
      </c>
      <c r="D4894" s="9" t="str">
        <f>IF(ISERROR(VLOOKUP(A4894,'entry data'!B:C,2,0)),"",VLOOKUP(A4894,'entry data'!B:C,2,0))</f>
        <v/>
      </c>
      <c r="E4894" s="9" t="str">
        <f>IF(ISERROR(VLOOKUP(A4894,'entry data'!B:E,4,0)),"",VLOOKUP(A4894,'entry data'!B:E,4,0))</f>
        <v/>
      </c>
      <c r="F4894" s="11" t="str">
        <f>IF(A4894="","",IF(ISERROR(VLOOKUP(A4894,'entry data'!B:F,5,0)),"",VLOOKUP(A4894,'entry data'!B:F,5,0)))</f>
        <v/>
      </c>
      <c r="G4894" s="12" t="str">
        <f>IF(A4894="","",IF(ISERROR(VLOOKUP(A4894,'entry data'!B:I,8,0)),"",VLOOKUP(A4894,'entry data'!B:I,7,0)))</f>
        <v/>
      </c>
      <c r="H4894" s="13" t="str">
        <f>IF(A4894="","",IF(B4894=1,VLOOKUP(A4894,'entry data'!B:D,3,0),I4893))</f>
        <v/>
      </c>
      <c r="I4894" s="14" t="str">
        <f>IF(A4894="","",IF(E4894="weekly",7,IF(E4894="fortnightly",14,IF(E4894="monthly",DATE(IF(MONTH(H4894)=12,YEAR(H4894)+1,YEAR(H4894)),VLOOKUP(MONTH(H4894),index!$D$2:$G$13,2,0),DAY(H4894)),
IF(E4894="quarterly",DATE(IF(MONTH(H4894)&gt;=10,YEAR(H4894)+1,YEAR(H4894)),VLOOKUP(MONTH(H4894),index!$D$2:$G$13,3,0),DAY(H4894)),
IF(E4894="halfyearly",DATE(IF(MONTH(H4894)&gt;=7,YEAR(H4894)+1,YEAR(H4894)),VLOOKUP(MONTH(H4894),index!$D$2:$G$13,4,0),DAY(H4894)),
DATE(YEAR(H4894)+1,MONTH(H4894),DAY(H4894)))))-H4894))+H4894)</f>
        <v/>
      </c>
      <c r="J4894" s="9" t="str">
        <f t="shared" si="478"/>
        <v/>
      </c>
      <c r="K4894" s="11" t="str">
        <f t="shared" si="479"/>
        <v/>
      </c>
      <c r="L4894" s="11" t="str">
        <f t="shared" si="480"/>
        <v/>
      </c>
      <c r="M4894" s="11" t="str">
        <f>IF(A4894="","",VLOOKUP(E4894,index!$A$1:$B$6,2,0)*K4894*G4894)</f>
        <v/>
      </c>
      <c r="N4894" s="11" t="str">
        <f>IF(A4894="","",-PMT(G4894*VLOOKUP(E4894,index!$A$1:$B$6,2,0),C4894,F4894,0,0))</f>
        <v/>
      </c>
      <c r="O4894" s="11" t="str">
        <f t="shared" si="481"/>
        <v/>
      </c>
      <c r="P4894" s="11" t="str">
        <f t="shared" si="476"/>
        <v/>
      </c>
    </row>
    <row r="4895" spans="1:16" x14ac:dyDescent="0.25">
      <c r="A4895" s="9" t="str">
        <f>IF(A4894="","",IF(B4894&lt;C4894,A4894,IF(A4894=MAX('entry data'!$B$8:$B$507),"",A4894+1)))</f>
        <v/>
      </c>
      <c r="B4895" s="9" t="str">
        <f t="shared" si="477"/>
        <v/>
      </c>
      <c r="C4895" s="9" t="str">
        <f>IF(ISERROR(VLOOKUP(A4895,'entry data'!B:G,6,0)),"",VLOOKUP(A4895,'entry data'!B:G,6,0))</f>
        <v/>
      </c>
      <c r="D4895" s="9" t="str">
        <f>IF(ISERROR(VLOOKUP(A4895,'entry data'!B:C,2,0)),"",VLOOKUP(A4895,'entry data'!B:C,2,0))</f>
        <v/>
      </c>
      <c r="E4895" s="9" t="str">
        <f>IF(ISERROR(VLOOKUP(A4895,'entry data'!B:E,4,0)),"",VLOOKUP(A4895,'entry data'!B:E,4,0))</f>
        <v/>
      </c>
      <c r="F4895" s="11" t="str">
        <f>IF(A4895="","",IF(ISERROR(VLOOKUP(A4895,'entry data'!B:F,5,0)),"",VLOOKUP(A4895,'entry data'!B:F,5,0)))</f>
        <v/>
      </c>
      <c r="G4895" s="12" t="str">
        <f>IF(A4895="","",IF(ISERROR(VLOOKUP(A4895,'entry data'!B:I,8,0)),"",VLOOKUP(A4895,'entry data'!B:I,7,0)))</f>
        <v/>
      </c>
      <c r="H4895" s="13" t="str">
        <f>IF(A4895="","",IF(B4895=1,VLOOKUP(A4895,'entry data'!B:D,3,0),I4894))</f>
        <v/>
      </c>
      <c r="I4895" s="14" t="str">
        <f>IF(A4895="","",IF(E4895="weekly",7,IF(E4895="fortnightly",14,IF(E4895="monthly",DATE(IF(MONTH(H4895)=12,YEAR(H4895)+1,YEAR(H4895)),VLOOKUP(MONTH(H4895),index!$D$2:$G$13,2,0),DAY(H4895)),
IF(E4895="quarterly",DATE(IF(MONTH(H4895)&gt;=10,YEAR(H4895)+1,YEAR(H4895)),VLOOKUP(MONTH(H4895),index!$D$2:$G$13,3,0),DAY(H4895)),
IF(E4895="halfyearly",DATE(IF(MONTH(H4895)&gt;=7,YEAR(H4895)+1,YEAR(H4895)),VLOOKUP(MONTH(H4895),index!$D$2:$G$13,4,0),DAY(H4895)),
DATE(YEAR(H4895)+1,MONTH(H4895),DAY(H4895)))))-H4895))+H4895)</f>
        <v/>
      </c>
      <c r="J4895" s="9" t="str">
        <f t="shared" si="478"/>
        <v/>
      </c>
      <c r="K4895" s="11" t="str">
        <f t="shared" si="479"/>
        <v/>
      </c>
      <c r="L4895" s="11" t="str">
        <f t="shared" si="480"/>
        <v/>
      </c>
      <c r="M4895" s="11" t="str">
        <f>IF(A4895="","",VLOOKUP(E4895,index!$A$1:$B$6,2,0)*K4895*G4895)</f>
        <v/>
      </c>
      <c r="N4895" s="11" t="str">
        <f>IF(A4895="","",-PMT(G4895*VLOOKUP(E4895,index!$A$1:$B$6,2,0),C4895,F4895,0,0))</f>
        <v/>
      </c>
      <c r="O4895" s="11" t="str">
        <f t="shared" si="481"/>
        <v/>
      </c>
      <c r="P4895" s="11" t="str">
        <f t="shared" si="476"/>
        <v/>
      </c>
    </row>
    <row r="4896" spans="1:16" x14ac:dyDescent="0.25">
      <c r="A4896" s="9" t="str">
        <f>IF(A4895="","",IF(B4895&lt;C4895,A4895,IF(A4895=MAX('entry data'!$B$8:$B$507),"",A4895+1)))</f>
        <v/>
      </c>
      <c r="B4896" s="9" t="str">
        <f t="shared" si="477"/>
        <v/>
      </c>
      <c r="C4896" s="9" t="str">
        <f>IF(ISERROR(VLOOKUP(A4896,'entry data'!B:G,6,0)),"",VLOOKUP(A4896,'entry data'!B:G,6,0))</f>
        <v/>
      </c>
      <c r="D4896" s="9" t="str">
        <f>IF(ISERROR(VLOOKUP(A4896,'entry data'!B:C,2,0)),"",VLOOKUP(A4896,'entry data'!B:C,2,0))</f>
        <v/>
      </c>
      <c r="E4896" s="9" t="str">
        <f>IF(ISERROR(VLOOKUP(A4896,'entry data'!B:E,4,0)),"",VLOOKUP(A4896,'entry data'!B:E,4,0))</f>
        <v/>
      </c>
      <c r="F4896" s="11" t="str">
        <f>IF(A4896="","",IF(ISERROR(VLOOKUP(A4896,'entry data'!B:F,5,0)),"",VLOOKUP(A4896,'entry data'!B:F,5,0)))</f>
        <v/>
      </c>
      <c r="G4896" s="12" t="str">
        <f>IF(A4896="","",IF(ISERROR(VLOOKUP(A4896,'entry data'!B:I,8,0)),"",VLOOKUP(A4896,'entry data'!B:I,7,0)))</f>
        <v/>
      </c>
      <c r="H4896" s="13" t="str">
        <f>IF(A4896="","",IF(B4896=1,VLOOKUP(A4896,'entry data'!B:D,3,0),I4895))</f>
        <v/>
      </c>
      <c r="I4896" s="14" t="str">
        <f>IF(A4896="","",IF(E4896="weekly",7,IF(E4896="fortnightly",14,IF(E4896="monthly",DATE(IF(MONTH(H4896)=12,YEAR(H4896)+1,YEAR(H4896)),VLOOKUP(MONTH(H4896),index!$D$2:$G$13,2,0),DAY(H4896)),
IF(E4896="quarterly",DATE(IF(MONTH(H4896)&gt;=10,YEAR(H4896)+1,YEAR(H4896)),VLOOKUP(MONTH(H4896),index!$D$2:$G$13,3,0),DAY(H4896)),
IF(E4896="halfyearly",DATE(IF(MONTH(H4896)&gt;=7,YEAR(H4896)+1,YEAR(H4896)),VLOOKUP(MONTH(H4896),index!$D$2:$G$13,4,0),DAY(H4896)),
DATE(YEAR(H4896)+1,MONTH(H4896),DAY(H4896)))))-H4896))+H4896)</f>
        <v/>
      </c>
      <c r="J4896" s="9" t="str">
        <f t="shared" si="478"/>
        <v/>
      </c>
      <c r="K4896" s="11" t="str">
        <f t="shared" si="479"/>
        <v/>
      </c>
      <c r="L4896" s="11" t="str">
        <f t="shared" si="480"/>
        <v/>
      </c>
      <c r="M4896" s="11" t="str">
        <f>IF(A4896="","",VLOOKUP(E4896,index!$A$1:$B$6,2,0)*K4896*G4896)</f>
        <v/>
      </c>
      <c r="N4896" s="11" t="str">
        <f>IF(A4896="","",-PMT(G4896*VLOOKUP(E4896,index!$A$1:$B$6,2,0),C4896,F4896,0,0))</f>
        <v/>
      </c>
      <c r="O4896" s="11" t="str">
        <f t="shared" si="481"/>
        <v/>
      </c>
      <c r="P4896" s="11" t="str">
        <f t="shared" si="476"/>
        <v/>
      </c>
    </row>
    <row r="4897" spans="1:16" x14ac:dyDescent="0.25">
      <c r="A4897" s="9" t="str">
        <f>IF(A4896="","",IF(B4896&lt;C4896,A4896,IF(A4896=MAX('entry data'!$B$8:$B$507),"",A4896+1)))</f>
        <v/>
      </c>
      <c r="B4897" s="9" t="str">
        <f t="shared" si="477"/>
        <v/>
      </c>
      <c r="C4897" s="9" t="str">
        <f>IF(ISERROR(VLOOKUP(A4897,'entry data'!B:G,6,0)),"",VLOOKUP(A4897,'entry data'!B:G,6,0))</f>
        <v/>
      </c>
      <c r="D4897" s="9" t="str">
        <f>IF(ISERROR(VLOOKUP(A4897,'entry data'!B:C,2,0)),"",VLOOKUP(A4897,'entry data'!B:C,2,0))</f>
        <v/>
      </c>
      <c r="E4897" s="9" t="str">
        <f>IF(ISERROR(VLOOKUP(A4897,'entry data'!B:E,4,0)),"",VLOOKUP(A4897,'entry data'!B:E,4,0))</f>
        <v/>
      </c>
      <c r="F4897" s="11" t="str">
        <f>IF(A4897="","",IF(ISERROR(VLOOKUP(A4897,'entry data'!B:F,5,0)),"",VLOOKUP(A4897,'entry data'!B:F,5,0)))</f>
        <v/>
      </c>
      <c r="G4897" s="12" t="str">
        <f>IF(A4897="","",IF(ISERROR(VLOOKUP(A4897,'entry data'!B:I,8,0)),"",VLOOKUP(A4897,'entry data'!B:I,7,0)))</f>
        <v/>
      </c>
      <c r="H4897" s="13" t="str">
        <f>IF(A4897="","",IF(B4897=1,VLOOKUP(A4897,'entry data'!B:D,3,0),I4896))</f>
        <v/>
      </c>
      <c r="I4897" s="14" t="str">
        <f>IF(A4897="","",IF(E4897="weekly",7,IF(E4897="fortnightly",14,IF(E4897="monthly",DATE(IF(MONTH(H4897)=12,YEAR(H4897)+1,YEAR(H4897)),VLOOKUP(MONTH(H4897),index!$D$2:$G$13,2,0),DAY(H4897)),
IF(E4897="quarterly",DATE(IF(MONTH(H4897)&gt;=10,YEAR(H4897)+1,YEAR(H4897)),VLOOKUP(MONTH(H4897),index!$D$2:$G$13,3,0),DAY(H4897)),
IF(E4897="halfyearly",DATE(IF(MONTH(H4897)&gt;=7,YEAR(H4897)+1,YEAR(H4897)),VLOOKUP(MONTH(H4897),index!$D$2:$G$13,4,0),DAY(H4897)),
DATE(YEAR(H4897)+1,MONTH(H4897),DAY(H4897)))))-H4897))+H4897)</f>
        <v/>
      </c>
      <c r="J4897" s="9" t="str">
        <f t="shared" si="478"/>
        <v/>
      </c>
      <c r="K4897" s="11" t="str">
        <f t="shared" si="479"/>
        <v/>
      </c>
      <c r="L4897" s="11" t="str">
        <f t="shared" si="480"/>
        <v/>
      </c>
      <c r="M4897" s="11" t="str">
        <f>IF(A4897="","",VLOOKUP(E4897,index!$A$1:$B$6,2,0)*K4897*G4897)</f>
        <v/>
      </c>
      <c r="N4897" s="11" t="str">
        <f>IF(A4897="","",-PMT(G4897*VLOOKUP(E4897,index!$A$1:$B$6,2,0),C4897,F4897,0,0))</f>
        <v/>
      </c>
      <c r="O4897" s="11" t="str">
        <f t="shared" si="481"/>
        <v/>
      </c>
      <c r="P4897" s="11" t="str">
        <f t="shared" si="476"/>
        <v/>
      </c>
    </row>
    <row r="4898" spans="1:16" x14ac:dyDescent="0.25">
      <c r="A4898" s="9" t="str">
        <f>IF(A4897="","",IF(B4897&lt;C4897,A4897,IF(A4897=MAX('entry data'!$B$8:$B$507),"",A4897+1)))</f>
        <v/>
      </c>
      <c r="B4898" s="9" t="str">
        <f t="shared" si="477"/>
        <v/>
      </c>
      <c r="C4898" s="9" t="str">
        <f>IF(ISERROR(VLOOKUP(A4898,'entry data'!B:G,6,0)),"",VLOOKUP(A4898,'entry data'!B:G,6,0))</f>
        <v/>
      </c>
      <c r="D4898" s="9" t="str">
        <f>IF(ISERROR(VLOOKUP(A4898,'entry data'!B:C,2,0)),"",VLOOKUP(A4898,'entry data'!B:C,2,0))</f>
        <v/>
      </c>
      <c r="E4898" s="9" t="str">
        <f>IF(ISERROR(VLOOKUP(A4898,'entry data'!B:E,4,0)),"",VLOOKUP(A4898,'entry data'!B:E,4,0))</f>
        <v/>
      </c>
      <c r="F4898" s="11" t="str">
        <f>IF(A4898="","",IF(ISERROR(VLOOKUP(A4898,'entry data'!B:F,5,0)),"",VLOOKUP(A4898,'entry data'!B:F,5,0)))</f>
        <v/>
      </c>
      <c r="G4898" s="12" t="str">
        <f>IF(A4898="","",IF(ISERROR(VLOOKUP(A4898,'entry data'!B:I,8,0)),"",VLOOKUP(A4898,'entry data'!B:I,7,0)))</f>
        <v/>
      </c>
      <c r="H4898" s="13" t="str">
        <f>IF(A4898="","",IF(B4898=1,VLOOKUP(A4898,'entry data'!B:D,3,0),I4897))</f>
        <v/>
      </c>
      <c r="I4898" s="14" t="str">
        <f>IF(A4898="","",IF(E4898="weekly",7,IF(E4898="fortnightly",14,IF(E4898="monthly",DATE(IF(MONTH(H4898)=12,YEAR(H4898)+1,YEAR(H4898)),VLOOKUP(MONTH(H4898),index!$D$2:$G$13,2,0),DAY(H4898)),
IF(E4898="quarterly",DATE(IF(MONTH(H4898)&gt;=10,YEAR(H4898)+1,YEAR(H4898)),VLOOKUP(MONTH(H4898),index!$D$2:$G$13,3,0),DAY(H4898)),
IF(E4898="halfyearly",DATE(IF(MONTH(H4898)&gt;=7,YEAR(H4898)+1,YEAR(H4898)),VLOOKUP(MONTH(H4898),index!$D$2:$G$13,4,0),DAY(H4898)),
DATE(YEAR(H4898)+1,MONTH(H4898),DAY(H4898)))))-H4898))+H4898)</f>
        <v/>
      </c>
      <c r="J4898" s="9" t="str">
        <f t="shared" si="478"/>
        <v/>
      </c>
      <c r="K4898" s="11" t="str">
        <f t="shared" si="479"/>
        <v/>
      </c>
      <c r="L4898" s="11" t="str">
        <f t="shared" si="480"/>
        <v/>
      </c>
      <c r="M4898" s="11" t="str">
        <f>IF(A4898="","",VLOOKUP(E4898,index!$A$1:$B$6,2,0)*K4898*G4898)</f>
        <v/>
      </c>
      <c r="N4898" s="11" t="str">
        <f>IF(A4898="","",-PMT(G4898*VLOOKUP(E4898,index!$A$1:$B$6,2,0),C4898,F4898,0,0))</f>
        <v/>
      </c>
      <c r="O4898" s="11" t="str">
        <f t="shared" si="481"/>
        <v/>
      </c>
      <c r="P4898" s="11" t="str">
        <f t="shared" si="476"/>
        <v/>
      </c>
    </row>
    <row r="4899" spans="1:16" x14ac:dyDescent="0.25">
      <c r="A4899" s="9" t="str">
        <f>IF(A4898="","",IF(B4898&lt;C4898,A4898,IF(A4898=MAX('entry data'!$B$8:$B$507),"",A4898+1)))</f>
        <v/>
      </c>
      <c r="B4899" s="9" t="str">
        <f t="shared" si="477"/>
        <v/>
      </c>
      <c r="C4899" s="9" t="str">
        <f>IF(ISERROR(VLOOKUP(A4899,'entry data'!B:G,6,0)),"",VLOOKUP(A4899,'entry data'!B:G,6,0))</f>
        <v/>
      </c>
      <c r="D4899" s="9" t="str">
        <f>IF(ISERROR(VLOOKUP(A4899,'entry data'!B:C,2,0)),"",VLOOKUP(A4899,'entry data'!B:C,2,0))</f>
        <v/>
      </c>
      <c r="E4899" s="9" t="str">
        <f>IF(ISERROR(VLOOKUP(A4899,'entry data'!B:E,4,0)),"",VLOOKUP(A4899,'entry data'!B:E,4,0))</f>
        <v/>
      </c>
      <c r="F4899" s="11" t="str">
        <f>IF(A4899="","",IF(ISERROR(VLOOKUP(A4899,'entry data'!B:F,5,0)),"",VLOOKUP(A4899,'entry data'!B:F,5,0)))</f>
        <v/>
      </c>
      <c r="G4899" s="12" t="str">
        <f>IF(A4899="","",IF(ISERROR(VLOOKUP(A4899,'entry data'!B:I,8,0)),"",VLOOKUP(A4899,'entry data'!B:I,7,0)))</f>
        <v/>
      </c>
      <c r="H4899" s="13" t="str">
        <f>IF(A4899="","",IF(B4899=1,VLOOKUP(A4899,'entry data'!B:D,3,0),I4898))</f>
        <v/>
      </c>
      <c r="I4899" s="14" t="str">
        <f>IF(A4899="","",IF(E4899="weekly",7,IF(E4899="fortnightly",14,IF(E4899="monthly",DATE(IF(MONTH(H4899)=12,YEAR(H4899)+1,YEAR(H4899)),VLOOKUP(MONTH(H4899),index!$D$2:$G$13,2,0),DAY(H4899)),
IF(E4899="quarterly",DATE(IF(MONTH(H4899)&gt;=10,YEAR(H4899)+1,YEAR(H4899)),VLOOKUP(MONTH(H4899),index!$D$2:$G$13,3,0),DAY(H4899)),
IF(E4899="halfyearly",DATE(IF(MONTH(H4899)&gt;=7,YEAR(H4899)+1,YEAR(H4899)),VLOOKUP(MONTH(H4899),index!$D$2:$G$13,4,0),DAY(H4899)),
DATE(YEAR(H4899)+1,MONTH(H4899),DAY(H4899)))))-H4899))+H4899)</f>
        <v/>
      </c>
      <c r="J4899" s="9" t="str">
        <f t="shared" si="478"/>
        <v/>
      </c>
      <c r="K4899" s="11" t="str">
        <f t="shared" si="479"/>
        <v/>
      </c>
      <c r="L4899" s="11" t="str">
        <f t="shared" si="480"/>
        <v/>
      </c>
      <c r="M4899" s="11" t="str">
        <f>IF(A4899="","",VLOOKUP(E4899,index!$A$1:$B$6,2,0)*K4899*G4899)</f>
        <v/>
      </c>
      <c r="N4899" s="11" t="str">
        <f>IF(A4899="","",-PMT(G4899*VLOOKUP(E4899,index!$A$1:$B$6,2,0),C4899,F4899,0,0))</f>
        <v/>
      </c>
      <c r="O4899" s="11" t="str">
        <f t="shared" si="481"/>
        <v/>
      </c>
      <c r="P4899" s="11" t="str">
        <f t="shared" si="476"/>
        <v/>
      </c>
    </row>
    <row r="4900" spans="1:16" x14ac:dyDescent="0.25">
      <c r="A4900" s="9" t="str">
        <f>IF(A4899="","",IF(B4899&lt;C4899,A4899,IF(A4899=MAX('entry data'!$B$8:$B$507),"",A4899+1)))</f>
        <v/>
      </c>
      <c r="B4900" s="9" t="str">
        <f t="shared" si="477"/>
        <v/>
      </c>
      <c r="C4900" s="9" t="str">
        <f>IF(ISERROR(VLOOKUP(A4900,'entry data'!B:G,6,0)),"",VLOOKUP(A4900,'entry data'!B:G,6,0))</f>
        <v/>
      </c>
      <c r="D4900" s="9" t="str">
        <f>IF(ISERROR(VLOOKUP(A4900,'entry data'!B:C,2,0)),"",VLOOKUP(A4900,'entry data'!B:C,2,0))</f>
        <v/>
      </c>
      <c r="E4900" s="9" t="str">
        <f>IF(ISERROR(VLOOKUP(A4900,'entry data'!B:E,4,0)),"",VLOOKUP(A4900,'entry data'!B:E,4,0))</f>
        <v/>
      </c>
      <c r="F4900" s="11" t="str">
        <f>IF(A4900="","",IF(ISERROR(VLOOKUP(A4900,'entry data'!B:F,5,0)),"",VLOOKUP(A4900,'entry data'!B:F,5,0)))</f>
        <v/>
      </c>
      <c r="G4900" s="12" t="str">
        <f>IF(A4900="","",IF(ISERROR(VLOOKUP(A4900,'entry data'!B:I,8,0)),"",VLOOKUP(A4900,'entry data'!B:I,7,0)))</f>
        <v/>
      </c>
      <c r="H4900" s="13" t="str">
        <f>IF(A4900="","",IF(B4900=1,VLOOKUP(A4900,'entry data'!B:D,3,0),I4899))</f>
        <v/>
      </c>
      <c r="I4900" s="14" t="str">
        <f>IF(A4900="","",IF(E4900="weekly",7,IF(E4900="fortnightly",14,IF(E4900="monthly",DATE(IF(MONTH(H4900)=12,YEAR(H4900)+1,YEAR(H4900)),VLOOKUP(MONTH(H4900),index!$D$2:$G$13,2,0),DAY(H4900)),
IF(E4900="quarterly",DATE(IF(MONTH(H4900)&gt;=10,YEAR(H4900)+1,YEAR(H4900)),VLOOKUP(MONTH(H4900),index!$D$2:$G$13,3,0),DAY(H4900)),
IF(E4900="halfyearly",DATE(IF(MONTH(H4900)&gt;=7,YEAR(H4900)+1,YEAR(H4900)),VLOOKUP(MONTH(H4900),index!$D$2:$G$13,4,0),DAY(H4900)),
DATE(YEAR(H4900)+1,MONTH(H4900),DAY(H4900)))))-H4900))+H4900)</f>
        <v/>
      </c>
      <c r="J4900" s="9" t="str">
        <f t="shared" si="478"/>
        <v/>
      </c>
      <c r="K4900" s="11" t="str">
        <f t="shared" si="479"/>
        <v/>
      </c>
      <c r="L4900" s="11" t="str">
        <f t="shared" si="480"/>
        <v/>
      </c>
      <c r="M4900" s="11" t="str">
        <f>IF(A4900="","",VLOOKUP(E4900,index!$A$1:$B$6,2,0)*K4900*G4900)</f>
        <v/>
      </c>
      <c r="N4900" s="11" t="str">
        <f>IF(A4900="","",-PMT(G4900*VLOOKUP(E4900,index!$A$1:$B$6,2,0),C4900,F4900,0,0))</f>
        <v/>
      </c>
      <c r="O4900" s="11" t="str">
        <f t="shared" si="481"/>
        <v/>
      </c>
      <c r="P4900" s="11" t="str">
        <f t="shared" si="476"/>
        <v/>
      </c>
    </row>
    <row r="4901" spans="1:16" x14ac:dyDescent="0.25">
      <c r="A4901" s="9" t="str">
        <f>IF(A4900="","",IF(B4900&lt;C4900,A4900,IF(A4900=MAX('entry data'!$B$8:$B$507),"",A4900+1)))</f>
        <v/>
      </c>
      <c r="B4901" s="9" t="str">
        <f t="shared" si="477"/>
        <v/>
      </c>
      <c r="C4901" s="9" t="str">
        <f>IF(ISERROR(VLOOKUP(A4901,'entry data'!B:G,6,0)),"",VLOOKUP(A4901,'entry data'!B:G,6,0))</f>
        <v/>
      </c>
      <c r="D4901" s="9" t="str">
        <f>IF(ISERROR(VLOOKUP(A4901,'entry data'!B:C,2,0)),"",VLOOKUP(A4901,'entry data'!B:C,2,0))</f>
        <v/>
      </c>
      <c r="E4901" s="9" t="str">
        <f>IF(ISERROR(VLOOKUP(A4901,'entry data'!B:E,4,0)),"",VLOOKUP(A4901,'entry data'!B:E,4,0))</f>
        <v/>
      </c>
      <c r="F4901" s="11" t="str">
        <f>IF(A4901="","",IF(ISERROR(VLOOKUP(A4901,'entry data'!B:F,5,0)),"",VLOOKUP(A4901,'entry data'!B:F,5,0)))</f>
        <v/>
      </c>
      <c r="G4901" s="12" t="str">
        <f>IF(A4901="","",IF(ISERROR(VLOOKUP(A4901,'entry data'!B:I,8,0)),"",VLOOKUP(A4901,'entry data'!B:I,7,0)))</f>
        <v/>
      </c>
      <c r="H4901" s="13" t="str">
        <f>IF(A4901="","",IF(B4901=1,VLOOKUP(A4901,'entry data'!B:D,3,0),I4900))</f>
        <v/>
      </c>
      <c r="I4901" s="14" t="str">
        <f>IF(A4901="","",IF(E4901="weekly",7,IF(E4901="fortnightly",14,IF(E4901="monthly",DATE(IF(MONTH(H4901)=12,YEAR(H4901)+1,YEAR(H4901)),VLOOKUP(MONTH(H4901),index!$D$2:$G$13,2,0),DAY(H4901)),
IF(E4901="quarterly",DATE(IF(MONTH(H4901)&gt;=10,YEAR(H4901)+1,YEAR(H4901)),VLOOKUP(MONTH(H4901),index!$D$2:$G$13,3,0),DAY(H4901)),
IF(E4901="halfyearly",DATE(IF(MONTH(H4901)&gt;=7,YEAR(H4901)+1,YEAR(H4901)),VLOOKUP(MONTH(H4901),index!$D$2:$G$13,4,0),DAY(H4901)),
DATE(YEAR(H4901)+1,MONTH(H4901),DAY(H4901)))))-H4901))+H4901)</f>
        <v/>
      </c>
      <c r="J4901" s="9" t="str">
        <f t="shared" si="478"/>
        <v/>
      </c>
      <c r="K4901" s="11" t="str">
        <f t="shared" si="479"/>
        <v/>
      </c>
      <c r="L4901" s="11" t="str">
        <f t="shared" si="480"/>
        <v/>
      </c>
      <c r="M4901" s="11" t="str">
        <f>IF(A4901="","",VLOOKUP(E4901,index!$A$1:$B$6,2,0)*K4901*G4901)</f>
        <v/>
      </c>
      <c r="N4901" s="11" t="str">
        <f>IF(A4901="","",-PMT(G4901*VLOOKUP(E4901,index!$A$1:$B$6,2,0),C4901,F4901,0,0))</f>
        <v/>
      </c>
      <c r="O4901" s="11" t="str">
        <f t="shared" si="481"/>
        <v/>
      </c>
      <c r="P4901" s="11" t="str">
        <f t="shared" si="476"/>
        <v/>
      </c>
    </row>
    <row r="4902" spans="1:16" x14ac:dyDescent="0.25">
      <c r="A4902" s="9" t="str">
        <f>IF(A4901="","",IF(B4901&lt;C4901,A4901,IF(A4901=MAX('entry data'!$B$8:$B$507),"",A4901+1)))</f>
        <v/>
      </c>
      <c r="B4902" s="9" t="str">
        <f t="shared" si="477"/>
        <v/>
      </c>
      <c r="C4902" s="9" t="str">
        <f>IF(ISERROR(VLOOKUP(A4902,'entry data'!B:G,6,0)),"",VLOOKUP(A4902,'entry data'!B:G,6,0))</f>
        <v/>
      </c>
      <c r="D4902" s="9" t="str">
        <f>IF(ISERROR(VLOOKUP(A4902,'entry data'!B:C,2,0)),"",VLOOKUP(A4902,'entry data'!B:C,2,0))</f>
        <v/>
      </c>
      <c r="E4902" s="9" t="str">
        <f>IF(ISERROR(VLOOKUP(A4902,'entry data'!B:E,4,0)),"",VLOOKUP(A4902,'entry data'!B:E,4,0))</f>
        <v/>
      </c>
      <c r="F4902" s="11" t="str">
        <f>IF(A4902="","",IF(ISERROR(VLOOKUP(A4902,'entry data'!B:F,5,0)),"",VLOOKUP(A4902,'entry data'!B:F,5,0)))</f>
        <v/>
      </c>
      <c r="G4902" s="12" t="str">
        <f>IF(A4902="","",IF(ISERROR(VLOOKUP(A4902,'entry data'!B:I,8,0)),"",VLOOKUP(A4902,'entry data'!B:I,7,0)))</f>
        <v/>
      </c>
      <c r="H4902" s="13" t="str">
        <f>IF(A4902="","",IF(B4902=1,VLOOKUP(A4902,'entry data'!B:D,3,0),I4901))</f>
        <v/>
      </c>
      <c r="I4902" s="14" t="str">
        <f>IF(A4902="","",IF(E4902="weekly",7,IF(E4902="fortnightly",14,IF(E4902="monthly",DATE(IF(MONTH(H4902)=12,YEAR(H4902)+1,YEAR(H4902)),VLOOKUP(MONTH(H4902),index!$D$2:$G$13,2,0),DAY(H4902)),
IF(E4902="quarterly",DATE(IF(MONTH(H4902)&gt;=10,YEAR(H4902)+1,YEAR(H4902)),VLOOKUP(MONTH(H4902),index!$D$2:$G$13,3,0),DAY(H4902)),
IF(E4902="halfyearly",DATE(IF(MONTH(H4902)&gt;=7,YEAR(H4902)+1,YEAR(H4902)),VLOOKUP(MONTH(H4902),index!$D$2:$G$13,4,0),DAY(H4902)),
DATE(YEAR(H4902)+1,MONTH(H4902),DAY(H4902)))))-H4902))+H4902)</f>
        <v/>
      </c>
      <c r="J4902" s="9" t="str">
        <f t="shared" si="478"/>
        <v/>
      </c>
      <c r="K4902" s="11" t="str">
        <f t="shared" si="479"/>
        <v/>
      </c>
      <c r="L4902" s="11" t="str">
        <f t="shared" si="480"/>
        <v/>
      </c>
      <c r="M4902" s="11" t="str">
        <f>IF(A4902="","",VLOOKUP(E4902,index!$A$1:$B$6,2,0)*K4902*G4902)</f>
        <v/>
      </c>
      <c r="N4902" s="11" t="str">
        <f>IF(A4902="","",-PMT(G4902*VLOOKUP(E4902,index!$A$1:$B$6,2,0),C4902,F4902,0,0))</f>
        <v/>
      </c>
      <c r="O4902" s="11" t="str">
        <f t="shared" si="481"/>
        <v/>
      </c>
      <c r="P4902" s="11" t="str">
        <f t="shared" si="476"/>
        <v/>
      </c>
    </row>
    <row r="4903" spans="1:16" x14ac:dyDescent="0.25">
      <c r="A4903" s="9" t="str">
        <f>IF(A4902="","",IF(B4902&lt;C4902,A4902,IF(A4902=MAX('entry data'!$B$8:$B$507),"",A4902+1)))</f>
        <v/>
      </c>
      <c r="B4903" s="9" t="str">
        <f t="shared" si="477"/>
        <v/>
      </c>
      <c r="C4903" s="9" t="str">
        <f>IF(ISERROR(VLOOKUP(A4903,'entry data'!B:G,6,0)),"",VLOOKUP(A4903,'entry data'!B:G,6,0))</f>
        <v/>
      </c>
      <c r="D4903" s="9" t="str">
        <f>IF(ISERROR(VLOOKUP(A4903,'entry data'!B:C,2,0)),"",VLOOKUP(A4903,'entry data'!B:C,2,0))</f>
        <v/>
      </c>
      <c r="E4903" s="9" t="str">
        <f>IF(ISERROR(VLOOKUP(A4903,'entry data'!B:E,4,0)),"",VLOOKUP(A4903,'entry data'!B:E,4,0))</f>
        <v/>
      </c>
      <c r="F4903" s="11" t="str">
        <f>IF(A4903="","",IF(ISERROR(VLOOKUP(A4903,'entry data'!B:F,5,0)),"",VLOOKUP(A4903,'entry data'!B:F,5,0)))</f>
        <v/>
      </c>
      <c r="G4903" s="12" t="str">
        <f>IF(A4903="","",IF(ISERROR(VLOOKUP(A4903,'entry data'!B:I,8,0)),"",VLOOKUP(A4903,'entry data'!B:I,7,0)))</f>
        <v/>
      </c>
      <c r="H4903" s="13" t="str">
        <f>IF(A4903="","",IF(B4903=1,VLOOKUP(A4903,'entry data'!B:D,3,0),I4902))</f>
        <v/>
      </c>
      <c r="I4903" s="14" t="str">
        <f>IF(A4903="","",IF(E4903="weekly",7,IF(E4903="fortnightly",14,IF(E4903="monthly",DATE(IF(MONTH(H4903)=12,YEAR(H4903)+1,YEAR(H4903)),VLOOKUP(MONTH(H4903),index!$D$2:$G$13,2,0),DAY(H4903)),
IF(E4903="quarterly",DATE(IF(MONTH(H4903)&gt;=10,YEAR(H4903)+1,YEAR(H4903)),VLOOKUP(MONTH(H4903),index!$D$2:$G$13,3,0),DAY(H4903)),
IF(E4903="halfyearly",DATE(IF(MONTH(H4903)&gt;=7,YEAR(H4903)+1,YEAR(H4903)),VLOOKUP(MONTH(H4903),index!$D$2:$G$13,4,0),DAY(H4903)),
DATE(YEAR(H4903)+1,MONTH(H4903),DAY(H4903)))))-H4903))+H4903)</f>
        <v/>
      </c>
      <c r="J4903" s="9" t="str">
        <f t="shared" si="478"/>
        <v/>
      </c>
      <c r="K4903" s="11" t="str">
        <f t="shared" si="479"/>
        <v/>
      </c>
      <c r="L4903" s="11" t="str">
        <f t="shared" si="480"/>
        <v/>
      </c>
      <c r="M4903" s="11" t="str">
        <f>IF(A4903="","",VLOOKUP(E4903,index!$A$1:$B$6,2,0)*K4903*G4903)</f>
        <v/>
      </c>
      <c r="N4903" s="11" t="str">
        <f>IF(A4903="","",-PMT(G4903*VLOOKUP(E4903,index!$A$1:$B$6,2,0),C4903,F4903,0,0))</f>
        <v/>
      </c>
      <c r="O4903" s="11" t="str">
        <f t="shared" si="481"/>
        <v/>
      </c>
      <c r="P4903" s="11" t="str">
        <f t="shared" si="476"/>
        <v/>
      </c>
    </row>
    <row r="4904" spans="1:16" x14ac:dyDescent="0.25">
      <c r="A4904" s="9" t="str">
        <f>IF(A4903="","",IF(B4903&lt;C4903,A4903,IF(A4903=MAX('entry data'!$B$8:$B$507),"",A4903+1)))</f>
        <v/>
      </c>
      <c r="B4904" s="9" t="str">
        <f t="shared" si="477"/>
        <v/>
      </c>
      <c r="C4904" s="9" t="str">
        <f>IF(ISERROR(VLOOKUP(A4904,'entry data'!B:G,6,0)),"",VLOOKUP(A4904,'entry data'!B:G,6,0))</f>
        <v/>
      </c>
      <c r="D4904" s="9" t="str">
        <f>IF(ISERROR(VLOOKUP(A4904,'entry data'!B:C,2,0)),"",VLOOKUP(A4904,'entry data'!B:C,2,0))</f>
        <v/>
      </c>
      <c r="E4904" s="9" t="str">
        <f>IF(ISERROR(VLOOKUP(A4904,'entry data'!B:E,4,0)),"",VLOOKUP(A4904,'entry data'!B:E,4,0))</f>
        <v/>
      </c>
      <c r="F4904" s="11" t="str">
        <f>IF(A4904="","",IF(ISERROR(VLOOKUP(A4904,'entry data'!B:F,5,0)),"",VLOOKUP(A4904,'entry data'!B:F,5,0)))</f>
        <v/>
      </c>
      <c r="G4904" s="12" t="str">
        <f>IF(A4904="","",IF(ISERROR(VLOOKUP(A4904,'entry data'!B:I,8,0)),"",VLOOKUP(A4904,'entry data'!B:I,7,0)))</f>
        <v/>
      </c>
      <c r="H4904" s="13" t="str">
        <f>IF(A4904="","",IF(B4904=1,VLOOKUP(A4904,'entry data'!B:D,3,0),I4903))</f>
        <v/>
      </c>
      <c r="I4904" s="14" t="str">
        <f>IF(A4904="","",IF(E4904="weekly",7,IF(E4904="fortnightly",14,IF(E4904="monthly",DATE(IF(MONTH(H4904)=12,YEAR(H4904)+1,YEAR(H4904)),VLOOKUP(MONTH(H4904),index!$D$2:$G$13,2,0),DAY(H4904)),
IF(E4904="quarterly",DATE(IF(MONTH(H4904)&gt;=10,YEAR(H4904)+1,YEAR(H4904)),VLOOKUP(MONTH(H4904),index!$D$2:$G$13,3,0),DAY(H4904)),
IF(E4904="halfyearly",DATE(IF(MONTH(H4904)&gt;=7,YEAR(H4904)+1,YEAR(H4904)),VLOOKUP(MONTH(H4904),index!$D$2:$G$13,4,0),DAY(H4904)),
DATE(YEAR(H4904)+1,MONTH(H4904),DAY(H4904)))))-H4904))+H4904)</f>
        <v/>
      </c>
      <c r="J4904" s="9" t="str">
        <f t="shared" si="478"/>
        <v/>
      </c>
      <c r="K4904" s="11" t="str">
        <f t="shared" si="479"/>
        <v/>
      </c>
      <c r="L4904" s="11" t="str">
        <f t="shared" si="480"/>
        <v/>
      </c>
      <c r="M4904" s="11" t="str">
        <f>IF(A4904="","",VLOOKUP(E4904,index!$A$1:$B$6,2,0)*K4904*G4904)</f>
        <v/>
      </c>
      <c r="N4904" s="11" t="str">
        <f>IF(A4904="","",-PMT(G4904*VLOOKUP(E4904,index!$A$1:$B$6,2,0),C4904,F4904,0,0))</f>
        <v/>
      </c>
      <c r="O4904" s="11" t="str">
        <f t="shared" si="481"/>
        <v/>
      </c>
      <c r="P4904" s="11" t="str">
        <f t="shared" si="476"/>
        <v/>
      </c>
    </row>
    <row r="4905" spans="1:16" x14ac:dyDescent="0.25">
      <c r="A4905" s="9" t="str">
        <f>IF(A4904="","",IF(B4904&lt;C4904,A4904,IF(A4904=MAX('entry data'!$B$8:$B$507),"",A4904+1)))</f>
        <v/>
      </c>
      <c r="B4905" s="9" t="str">
        <f t="shared" si="477"/>
        <v/>
      </c>
      <c r="C4905" s="9" t="str">
        <f>IF(ISERROR(VLOOKUP(A4905,'entry data'!B:G,6,0)),"",VLOOKUP(A4905,'entry data'!B:G,6,0))</f>
        <v/>
      </c>
      <c r="D4905" s="9" t="str">
        <f>IF(ISERROR(VLOOKUP(A4905,'entry data'!B:C,2,0)),"",VLOOKUP(A4905,'entry data'!B:C,2,0))</f>
        <v/>
      </c>
      <c r="E4905" s="9" t="str">
        <f>IF(ISERROR(VLOOKUP(A4905,'entry data'!B:E,4,0)),"",VLOOKUP(A4905,'entry data'!B:E,4,0))</f>
        <v/>
      </c>
      <c r="F4905" s="11" t="str">
        <f>IF(A4905="","",IF(ISERROR(VLOOKUP(A4905,'entry data'!B:F,5,0)),"",VLOOKUP(A4905,'entry data'!B:F,5,0)))</f>
        <v/>
      </c>
      <c r="G4905" s="12" t="str">
        <f>IF(A4905="","",IF(ISERROR(VLOOKUP(A4905,'entry data'!B:I,8,0)),"",VLOOKUP(A4905,'entry data'!B:I,7,0)))</f>
        <v/>
      </c>
      <c r="H4905" s="13" t="str">
        <f>IF(A4905="","",IF(B4905=1,VLOOKUP(A4905,'entry data'!B:D,3,0),I4904))</f>
        <v/>
      </c>
      <c r="I4905" s="14" t="str">
        <f>IF(A4905="","",IF(E4905="weekly",7,IF(E4905="fortnightly",14,IF(E4905="monthly",DATE(IF(MONTH(H4905)=12,YEAR(H4905)+1,YEAR(H4905)),VLOOKUP(MONTH(H4905),index!$D$2:$G$13,2,0),DAY(H4905)),
IF(E4905="quarterly",DATE(IF(MONTH(H4905)&gt;=10,YEAR(H4905)+1,YEAR(H4905)),VLOOKUP(MONTH(H4905),index!$D$2:$G$13,3,0),DAY(H4905)),
IF(E4905="halfyearly",DATE(IF(MONTH(H4905)&gt;=7,YEAR(H4905)+1,YEAR(H4905)),VLOOKUP(MONTH(H4905),index!$D$2:$G$13,4,0),DAY(H4905)),
DATE(YEAR(H4905)+1,MONTH(H4905),DAY(H4905)))))-H4905))+H4905)</f>
        <v/>
      </c>
      <c r="J4905" s="9" t="str">
        <f t="shared" si="478"/>
        <v/>
      </c>
      <c r="K4905" s="11" t="str">
        <f t="shared" si="479"/>
        <v/>
      </c>
      <c r="L4905" s="11" t="str">
        <f t="shared" si="480"/>
        <v/>
      </c>
      <c r="M4905" s="11" t="str">
        <f>IF(A4905="","",VLOOKUP(E4905,index!$A$1:$B$6,2,0)*K4905*G4905)</f>
        <v/>
      </c>
      <c r="N4905" s="11" t="str">
        <f>IF(A4905="","",-PMT(G4905*VLOOKUP(E4905,index!$A$1:$B$6,2,0),C4905,F4905,0,0))</f>
        <v/>
      </c>
      <c r="O4905" s="11" t="str">
        <f t="shared" si="481"/>
        <v/>
      </c>
      <c r="P4905" s="11" t="str">
        <f t="shared" si="476"/>
        <v/>
      </c>
    </row>
    <row r="4906" spans="1:16" x14ac:dyDescent="0.25">
      <c r="A4906" s="9" t="str">
        <f>IF(A4905="","",IF(B4905&lt;C4905,A4905,IF(A4905=MAX('entry data'!$B$8:$B$507),"",A4905+1)))</f>
        <v/>
      </c>
      <c r="B4906" s="9" t="str">
        <f t="shared" si="477"/>
        <v/>
      </c>
      <c r="C4906" s="9" t="str">
        <f>IF(ISERROR(VLOOKUP(A4906,'entry data'!B:G,6,0)),"",VLOOKUP(A4906,'entry data'!B:G,6,0))</f>
        <v/>
      </c>
      <c r="D4906" s="9" t="str">
        <f>IF(ISERROR(VLOOKUP(A4906,'entry data'!B:C,2,0)),"",VLOOKUP(A4906,'entry data'!B:C,2,0))</f>
        <v/>
      </c>
      <c r="E4906" s="9" t="str">
        <f>IF(ISERROR(VLOOKUP(A4906,'entry data'!B:E,4,0)),"",VLOOKUP(A4906,'entry data'!B:E,4,0))</f>
        <v/>
      </c>
      <c r="F4906" s="11" t="str">
        <f>IF(A4906="","",IF(ISERROR(VLOOKUP(A4906,'entry data'!B:F,5,0)),"",VLOOKUP(A4906,'entry data'!B:F,5,0)))</f>
        <v/>
      </c>
      <c r="G4906" s="12" t="str">
        <f>IF(A4906="","",IF(ISERROR(VLOOKUP(A4906,'entry data'!B:I,8,0)),"",VLOOKUP(A4906,'entry data'!B:I,7,0)))</f>
        <v/>
      </c>
      <c r="H4906" s="13" t="str">
        <f>IF(A4906="","",IF(B4906=1,VLOOKUP(A4906,'entry data'!B:D,3,0),I4905))</f>
        <v/>
      </c>
      <c r="I4906" s="14" t="str">
        <f>IF(A4906="","",IF(E4906="weekly",7,IF(E4906="fortnightly",14,IF(E4906="monthly",DATE(IF(MONTH(H4906)=12,YEAR(H4906)+1,YEAR(H4906)),VLOOKUP(MONTH(H4906),index!$D$2:$G$13,2,0),DAY(H4906)),
IF(E4906="quarterly",DATE(IF(MONTH(H4906)&gt;=10,YEAR(H4906)+1,YEAR(H4906)),VLOOKUP(MONTH(H4906),index!$D$2:$G$13,3,0),DAY(H4906)),
IF(E4906="halfyearly",DATE(IF(MONTH(H4906)&gt;=7,YEAR(H4906)+1,YEAR(H4906)),VLOOKUP(MONTH(H4906),index!$D$2:$G$13,4,0),DAY(H4906)),
DATE(YEAR(H4906)+1,MONTH(H4906),DAY(H4906)))))-H4906))+H4906)</f>
        <v/>
      </c>
      <c r="J4906" s="9" t="str">
        <f t="shared" si="478"/>
        <v/>
      </c>
      <c r="K4906" s="11" t="str">
        <f t="shared" si="479"/>
        <v/>
      </c>
      <c r="L4906" s="11" t="str">
        <f t="shared" si="480"/>
        <v/>
      </c>
      <c r="M4906" s="11" t="str">
        <f>IF(A4906="","",VLOOKUP(E4906,index!$A$1:$B$6,2,0)*K4906*G4906)</f>
        <v/>
      </c>
      <c r="N4906" s="11" t="str">
        <f>IF(A4906="","",-PMT(G4906*VLOOKUP(E4906,index!$A$1:$B$6,2,0),C4906,F4906,0,0))</f>
        <v/>
      </c>
      <c r="O4906" s="11" t="str">
        <f t="shared" si="481"/>
        <v/>
      </c>
      <c r="P4906" s="11" t="str">
        <f t="shared" si="476"/>
        <v/>
      </c>
    </row>
    <row r="4907" spans="1:16" x14ac:dyDescent="0.25">
      <c r="A4907" s="9" t="str">
        <f>IF(A4906="","",IF(B4906&lt;C4906,A4906,IF(A4906=MAX('entry data'!$B$8:$B$507),"",A4906+1)))</f>
        <v/>
      </c>
      <c r="B4907" s="9" t="str">
        <f t="shared" si="477"/>
        <v/>
      </c>
      <c r="C4907" s="9" t="str">
        <f>IF(ISERROR(VLOOKUP(A4907,'entry data'!B:G,6,0)),"",VLOOKUP(A4907,'entry data'!B:G,6,0))</f>
        <v/>
      </c>
      <c r="D4907" s="9" t="str">
        <f>IF(ISERROR(VLOOKUP(A4907,'entry data'!B:C,2,0)),"",VLOOKUP(A4907,'entry data'!B:C,2,0))</f>
        <v/>
      </c>
      <c r="E4907" s="9" t="str">
        <f>IF(ISERROR(VLOOKUP(A4907,'entry data'!B:E,4,0)),"",VLOOKUP(A4907,'entry data'!B:E,4,0))</f>
        <v/>
      </c>
      <c r="F4907" s="11" t="str">
        <f>IF(A4907="","",IF(ISERROR(VLOOKUP(A4907,'entry data'!B:F,5,0)),"",VLOOKUP(A4907,'entry data'!B:F,5,0)))</f>
        <v/>
      </c>
      <c r="G4907" s="12" t="str">
        <f>IF(A4907="","",IF(ISERROR(VLOOKUP(A4907,'entry data'!B:I,8,0)),"",VLOOKUP(A4907,'entry data'!B:I,7,0)))</f>
        <v/>
      </c>
      <c r="H4907" s="13" t="str">
        <f>IF(A4907="","",IF(B4907=1,VLOOKUP(A4907,'entry data'!B:D,3,0),I4906))</f>
        <v/>
      </c>
      <c r="I4907" s="14" t="str">
        <f>IF(A4907="","",IF(E4907="weekly",7,IF(E4907="fortnightly",14,IF(E4907="monthly",DATE(IF(MONTH(H4907)=12,YEAR(H4907)+1,YEAR(H4907)),VLOOKUP(MONTH(H4907),index!$D$2:$G$13,2,0),DAY(H4907)),
IF(E4907="quarterly",DATE(IF(MONTH(H4907)&gt;=10,YEAR(H4907)+1,YEAR(H4907)),VLOOKUP(MONTH(H4907),index!$D$2:$G$13,3,0),DAY(H4907)),
IF(E4907="halfyearly",DATE(IF(MONTH(H4907)&gt;=7,YEAR(H4907)+1,YEAR(H4907)),VLOOKUP(MONTH(H4907),index!$D$2:$G$13,4,0),DAY(H4907)),
DATE(YEAR(H4907)+1,MONTH(H4907),DAY(H4907)))))-H4907))+H4907)</f>
        <v/>
      </c>
      <c r="J4907" s="9" t="str">
        <f t="shared" si="478"/>
        <v/>
      </c>
      <c r="K4907" s="11" t="str">
        <f t="shared" si="479"/>
        <v/>
      </c>
      <c r="L4907" s="11" t="str">
        <f t="shared" si="480"/>
        <v/>
      </c>
      <c r="M4907" s="11" t="str">
        <f>IF(A4907="","",VLOOKUP(E4907,index!$A$1:$B$6,2,0)*K4907*G4907)</f>
        <v/>
      </c>
      <c r="N4907" s="11" t="str">
        <f>IF(A4907="","",-PMT(G4907*VLOOKUP(E4907,index!$A$1:$B$6,2,0),C4907,F4907,0,0))</f>
        <v/>
      </c>
      <c r="O4907" s="11" t="str">
        <f t="shared" si="481"/>
        <v/>
      </c>
      <c r="P4907" s="11" t="str">
        <f t="shared" si="476"/>
        <v/>
      </c>
    </row>
    <row r="4908" spans="1:16" x14ac:dyDescent="0.25">
      <c r="A4908" s="9" t="str">
        <f>IF(A4907="","",IF(B4907&lt;C4907,A4907,IF(A4907=MAX('entry data'!$B$8:$B$507),"",A4907+1)))</f>
        <v/>
      </c>
      <c r="B4908" s="9" t="str">
        <f t="shared" si="477"/>
        <v/>
      </c>
      <c r="C4908" s="9" t="str">
        <f>IF(ISERROR(VLOOKUP(A4908,'entry data'!B:G,6,0)),"",VLOOKUP(A4908,'entry data'!B:G,6,0))</f>
        <v/>
      </c>
      <c r="D4908" s="9" t="str">
        <f>IF(ISERROR(VLOOKUP(A4908,'entry data'!B:C,2,0)),"",VLOOKUP(A4908,'entry data'!B:C,2,0))</f>
        <v/>
      </c>
      <c r="E4908" s="9" t="str">
        <f>IF(ISERROR(VLOOKUP(A4908,'entry data'!B:E,4,0)),"",VLOOKUP(A4908,'entry data'!B:E,4,0))</f>
        <v/>
      </c>
      <c r="F4908" s="11" t="str">
        <f>IF(A4908="","",IF(ISERROR(VLOOKUP(A4908,'entry data'!B:F,5,0)),"",VLOOKUP(A4908,'entry data'!B:F,5,0)))</f>
        <v/>
      </c>
      <c r="G4908" s="12" t="str">
        <f>IF(A4908="","",IF(ISERROR(VLOOKUP(A4908,'entry data'!B:I,8,0)),"",VLOOKUP(A4908,'entry data'!B:I,7,0)))</f>
        <v/>
      </c>
      <c r="H4908" s="13" t="str">
        <f>IF(A4908="","",IF(B4908=1,VLOOKUP(A4908,'entry data'!B:D,3,0),I4907))</f>
        <v/>
      </c>
      <c r="I4908" s="14" t="str">
        <f>IF(A4908="","",IF(E4908="weekly",7,IF(E4908="fortnightly",14,IF(E4908="monthly",DATE(IF(MONTH(H4908)=12,YEAR(H4908)+1,YEAR(H4908)),VLOOKUP(MONTH(H4908),index!$D$2:$G$13,2,0),DAY(H4908)),
IF(E4908="quarterly",DATE(IF(MONTH(H4908)&gt;=10,YEAR(H4908)+1,YEAR(H4908)),VLOOKUP(MONTH(H4908),index!$D$2:$G$13,3,0),DAY(H4908)),
IF(E4908="halfyearly",DATE(IF(MONTH(H4908)&gt;=7,YEAR(H4908)+1,YEAR(H4908)),VLOOKUP(MONTH(H4908),index!$D$2:$G$13,4,0),DAY(H4908)),
DATE(YEAR(H4908)+1,MONTH(H4908),DAY(H4908)))))-H4908))+H4908)</f>
        <v/>
      </c>
      <c r="J4908" s="9" t="str">
        <f t="shared" si="478"/>
        <v/>
      </c>
      <c r="K4908" s="11" t="str">
        <f t="shared" si="479"/>
        <v/>
      </c>
      <c r="L4908" s="11" t="str">
        <f t="shared" si="480"/>
        <v/>
      </c>
      <c r="M4908" s="11" t="str">
        <f>IF(A4908="","",VLOOKUP(E4908,index!$A$1:$B$6,2,0)*K4908*G4908)</f>
        <v/>
      </c>
      <c r="N4908" s="11" t="str">
        <f>IF(A4908="","",-PMT(G4908*VLOOKUP(E4908,index!$A$1:$B$6,2,0),C4908,F4908,0,0))</f>
        <v/>
      </c>
      <c r="O4908" s="11" t="str">
        <f t="shared" si="481"/>
        <v/>
      </c>
      <c r="P4908" s="11" t="str">
        <f t="shared" si="476"/>
        <v/>
      </c>
    </row>
    <row r="4909" spans="1:16" x14ac:dyDescent="0.25">
      <c r="A4909" s="9" t="str">
        <f>IF(A4908="","",IF(B4908&lt;C4908,A4908,IF(A4908=MAX('entry data'!$B$8:$B$507),"",A4908+1)))</f>
        <v/>
      </c>
      <c r="B4909" s="9" t="str">
        <f t="shared" si="477"/>
        <v/>
      </c>
      <c r="C4909" s="9" t="str">
        <f>IF(ISERROR(VLOOKUP(A4909,'entry data'!B:G,6,0)),"",VLOOKUP(A4909,'entry data'!B:G,6,0))</f>
        <v/>
      </c>
      <c r="D4909" s="9" t="str">
        <f>IF(ISERROR(VLOOKUP(A4909,'entry data'!B:C,2,0)),"",VLOOKUP(A4909,'entry data'!B:C,2,0))</f>
        <v/>
      </c>
      <c r="E4909" s="9" t="str">
        <f>IF(ISERROR(VLOOKUP(A4909,'entry data'!B:E,4,0)),"",VLOOKUP(A4909,'entry data'!B:E,4,0))</f>
        <v/>
      </c>
      <c r="F4909" s="11" t="str">
        <f>IF(A4909="","",IF(ISERROR(VLOOKUP(A4909,'entry data'!B:F,5,0)),"",VLOOKUP(A4909,'entry data'!B:F,5,0)))</f>
        <v/>
      </c>
      <c r="G4909" s="12" t="str">
        <f>IF(A4909="","",IF(ISERROR(VLOOKUP(A4909,'entry data'!B:I,8,0)),"",VLOOKUP(A4909,'entry data'!B:I,7,0)))</f>
        <v/>
      </c>
      <c r="H4909" s="13" t="str">
        <f>IF(A4909="","",IF(B4909=1,VLOOKUP(A4909,'entry data'!B:D,3,0),I4908))</f>
        <v/>
      </c>
      <c r="I4909" s="14" t="str">
        <f>IF(A4909="","",IF(E4909="weekly",7,IF(E4909="fortnightly",14,IF(E4909="monthly",DATE(IF(MONTH(H4909)=12,YEAR(H4909)+1,YEAR(H4909)),VLOOKUP(MONTH(H4909),index!$D$2:$G$13,2,0),DAY(H4909)),
IF(E4909="quarterly",DATE(IF(MONTH(H4909)&gt;=10,YEAR(H4909)+1,YEAR(H4909)),VLOOKUP(MONTH(H4909),index!$D$2:$G$13,3,0),DAY(H4909)),
IF(E4909="halfyearly",DATE(IF(MONTH(H4909)&gt;=7,YEAR(H4909)+1,YEAR(H4909)),VLOOKUP(MONTH(H4909),index!$D$2:$G$13,4,0),DAY(H4909)),
DATE(YEAR(H4909)+1,MONTH(H4909),DAY(H4909)))))-H4909))+H4909)</f>
        <v/>
      </c>
      <c r="J4909" s="9" t="str">
        <f t="shared" si="478"/>
        <v/>
      </c>
      <c r="K4909" s="11" t="str">
        <f t="shared" si="479"/>
        <v/>
      </c>
      <c r="L4909" s="11" t="str">
        <f t="shared" si="480"/>
        <v/>
      </c>
      <c r="M4909" s="11" t="str">
        <f>IF(A4909="","",VLOOKUP(E4909,index!$A$1:$B$6,2,0)*K4909*G4909)</f>
        <v/>
      </c>
      <c r="N4909" s="11" t="str">
        <f>IF(A4909="","",-PMT(G4909*VLOOKUP(E4909,index!$A$1:$B$6,2,0),C4909,F4909,0,0))</f>
        <v/>
      </c>
      <c r="O4909" s="11" t="str">
        <f t="shared" si="481"/>
        <v/>
      </c>
      <c r="P4909" s="11" t="str">
        <f t="shared" si="476"/>
        <v/>
      </c>
    </row>
    <row r="4910" spans="1:16" x14ac:dyDescent="0.25">
      <c r="A4910" s="9" t="str">
        <f>IF(A4909="","",IF(B4909&lt;C4909,A4909,IF(A4909=MAX('entry data'!$B$8:$B$507),"",A4909+1)))</f>
        <v/>
      </c>
      <c r="B4910" s="9" t="str">
        <f t="shared" si="477"/>
        <v/>
      </c>
      <c r="C4910" s="9" t="str">
        <f>IF(ISERROR(VLOOKUP(A4910,'entry data'!B:G,6,0)),"",VLOOKUP(A4910,'entry data'!B:G,6,0))</f>
        <v/>
      </c>
      <c r="D4910" s="9" t="str">
        <f>IF(ISERROR(VLOOKUP(A4910,'entry data'!B:C,2,0)),"",VLOOKUP(A4910,'entry data'!B:C,2,0))</f>
        <v/>
      </c>
      <c r="E4910" s="9" t="str">
        <f>IF(ISERROR(VLOOKUP(A4910,'entry data'!B:E,4,0)),"",VLOOKUP(A4910,'entry data'!B:E,4,0))</f>
        <v/>
      </c>
      <c r="F4910" s="11" t="str">
        <f>IF(A4910="","",IF(ISERROR(VLOOKUP(A4910,'entry data'!B:F,5,0)),"",VLOOKUP(A4910,'entry data'!B:F,5,0)))</f>
        <v/>
      </c>
      <c r="G4910" s="12" t="str">
        <f>IF(A4910="","",IF(ISERROR(VLOOKUP(A4910,'entry data'!B:I,8,0)),"",VLOOKUP(A4910,'entry data'!B:I,7,0)))</f>
        <v/>
      </c>
      <c r="H4910" s="13" t="str">
        <f>IF(A4910="","",IF(B4910=1,VLOOKUP(A4910,'entry data'!B:D,3,0),I4909))</f>
        <v/>
      </c>
      <c r="I4910" s="14" t="str">
        <f>IF(A4910="","",IF(E4910="weekly",7,IF(E4910="fortnightly",14,IF(E4910="monthly",DATE(IF(MONTH(H4910)=12,YEAR(H4910)+1,YEAR(H4910)),VLOOKUP(MONTH(H4910),index!$D$2:$G$13,2,0),DAY(H4910)),
IF(E4910="quarterly",DATE(IF(MONTH(H4910)&gt;=10,YEAR(H4910)+1,YEAR(H4910)),VLOOKUP(MONTH(H4910),index!$D$2:$G$13,3,0),DAY(H4910)),
IF(E4910="halfyearly",DATE(IF(MONTH(H4910)&gt;=7,YEAR(H4910)+1,YEAR(H4910)),VLOOKUP(MONTH(H4910),index!$D$2:$G$13,4,0),DAY(H4910)),
DATE(YEAR(H4910)+1,MONTH(H4910),DAY(H4910)))))-H4910))+H4910)</f>
        <v/>
      </c>
      <c r="J4910" s="9" t="str">
        <f t="shared" si="478"/>
        <v/>
      </c>
      <c r="K4910" s="11" t="str">
        <f t="shared" si="479"/>
        <v/>
      </c>
      <c r="L4910" s="11" t="str">
        <f t="shared" si="480"/>
        <v/>
      </c>
      <c r="M4910" s="11" t="str">
        <f>IF(A4910="","",VLOOKUP(E4910,index!$A$1:$B$6,2,0)*K4910*G4910)</f>
        <v/>
      </c>
      <c r="N4910" s="11" t="str">
        <f>IF(A4910="","",-PMT(G4910*VLOOKUP(E4910,index!$A$1:$B$6,2,0),C4910,F4910,0,0))</f>
        <v/>
      </c>
      <c r="O4910" s="11" t="str">
        <f t="shared" si="481"/>
        <v/>
      </c>
      <c r="P4910" s="11" t="str">
        <f t="shared" si="476"/>
        <v/>
      </c>
    </row>
    <row r="4911" spans="1:16" x14ac:dyDescent="0.25">
      <c r="A4911" s="9" t="str">
        <f>IF(A4910="","",IF(B4910&lt;C4910,A4910,IF(A4910=MAX('entry data'!$B$8:$B$507),"",A4910+1)))</f>
        <v/>
      </c>
      <c r="B4911" s="9" t="str">
        <f t="shared" si="477"/>
        <v/>
      </c>
      <c r="C4911" s="9" t="str">
        <f>IF(ISERROR(VLOOKUP(A4911,'entry data'!B:G,6,0)),"",VLOOKUP(A4911,'entry data'!B:G,6,0))</f>
        <v/>
      </c>
      <c r="D4911" s="9" t="str">
        <f>IF(ISERROR(VLOOKUP(A4911,'entry data'!B:C,2,0)),"",VLOOKUP(A4911,'entry data'!B:C,2,0))</f>
        <v/>
      </c>
      <c r="E4911" s="9" t="str">
        <f>IF(ISERROR(VLOOKUP(A4911,'entry data'!B:E,4,0)),"",VLOOKUP(A4911,'entry data'!B:E,4,0))</f>
        <v/>
      </c>
      <c r="F4911" s="11" t="str">
        <f>IF(A4911="","",IF(ISERROR(VLOOKUP(A4911,'entry data'!B:F,5,0)),"",VLOOKUP(A4911,'entry data'!B:F,5,0)))</f>
        <v/>
      </c>
      <c r="G4911" s="12" t="str">
        <f>IF(A4911="","",IF(ISERROR(VLOOKUP(A4911,'entry data'!B:I,8,0)),"",VLOOKUP(A4911,'entry data'!B:I,7,0)))</f>
        <v/>
      </c>
      <c r="H4911" s="13" t="str">
        <f>IF(A4911="","",IF(B4911=1,VLOOKUP(A4911,'entry data'!B:D,3,0),I4910))</f>
        <v/>
      </c>
      <c r="I4911" s="14" t="str">
        <f>IF(A4911="","",IF(E4911="weekly",7,IF(E4911="fortnightly",14,IF(E4911="monthly",DATE(IF(MONTH(H4911)=12,YEAR(H4911)+1,YEAR(H4911)),VLOOKUP(MONTH(H4911),index!$D$2:$G$13,2,0),DAY(H4911)),
IF(E4911="quarterly",DATE(IF(MONTH(H4911)&gt;=10,YEAR(H4911)+1,YEAR(H4911)),VLOOKUP(MONTH(H4911),index!$D$2:$G$13,3,0),DAY(H4911)),
IF(E4911="halfyearly",DATE(IF(MONTH(H4911)&gt;=7,YEAR(H4911)+1,YEAR(H4911)),VLOOKUP(MONTH(H4911),index!$D$2:$G$13,4,0),DAY(H4911)),
DATE(YEAR(H4911)+1,MONTH(H4911),DAY(H4911)))))-H4911))+H4911)</f>
        <v/>
      </c>
      <c r="J4911" s="9" t="str">
        <f t="shared" si="478"/>
        <v/>
      </c>
      <c r="K4911" s="11" t="str">
        <f t="shared" si="479"/>
        <v/>
      </c>
      <c r="L4911" s="11" t="str">
        <f t="shared" si="480"/>
        <v/>
      </c>
      <c r="M4911" s="11" t="str">
        <f>IF(A4911="","",VLOOKUP(E4911,index!$A$1:$B$6,2,0)*K4911*G4911)</f>
        <v/>
      </c>
      <c r="N4911" s="11" t="str">
        <f>IF(A4911="","",-PMT(G4911*VLOOKUP(E4911,index!$A$1:$B$6,2,0),C4911,F4911,0,0))</f>
        <v/>
      </c>
      <c r="O4911" s="11" t="str">
        <f t="shared" si="481"/>
        <v/>
      </c>
      <c r="P4911" s="11" t="str">
        <f t="shared" si="476"/>
        <v/>
      </c>
    </row>
    <row r="4912" spans="1:16" x14ac:dyDescent="0.25">
      <c r="A4912" s="9" t="str">
        <f>IF(A4911="","",IF(B4911&lt;C4911,A4911,IF(A4911=MAX('entry data'!$B$8:$B$507),"",A4911+1)))</f>
        <v/>
      </c>
      <c r="B4912" s="9" t="str">
        <f t="shared" si="477"/>
        <v/>
      </c>
      <c r="C4912" s="9" t="str">
        <f>IF(ISERROR(VLOOKUP(A4912,'entry data'!B:G,6,0)),"",VLOOKUP(A4912,'entry data'!B:G,6,0))</f>
        <v/>
      </c>
      <c r="D4912" s="9" t="str">
        <f>IF(ISERROR(VLOOKUP(A4912,'entry data'!B:C,2,0)),"",VLOOKUP(A4912,'entry data'!B:C,2,0))</f>
        <v/>
      </c>
      <c r="E4912" s="9" t="str">
        <f>IF(ISERROR(VLOOKUP(A4912,'entry data'!B:E,4,0)),"",VLOOKUP(A4912,'entry data'!B:E,4,0))</f>
        <v/>
      </c>
      <c r="F4912" s="11" t="str">
        <f>IF(A4912="","",IF(ISERROR(VLOOKUP(A4912,'entry data'!B:F,5,0)),"",VLOOKUP(A4912,'entry data'!B:F,5,0)))</f>
        <v/>
      </c>
      <c r="G4912" s="12" t="str">
        <f>IF(A4912="","",IF(ISERROR(VLOOKUP(A4912,'entry data'!B:I,8,0)),"",VLOOKUP(A4912,'entry data'!B:I,7,0)))</f>
        <v/>
      </c>
      <c r="H4912" s="13" t="str">
        <f>IF(A4912="","",IF(B4912=1,VLOOKUP(A4912,'entry data'!B:D,3,0),I4911))</f>
        <v/>
      </c>
      <c r="I4912" s="14" t="str">
        <f>IF(A4912="","",IF(E4912="weekly",7,IF(E4912="fortnightly",14,IF(E4912="monthly",DATE(IF(MONTH(H4912)=12,YEAR(H4912)+1,YEAR(H4912)),VLOOKUP(MONTH(H4912),index!$D$2:$G$13,2,0),DAY(H4912)),
IF(E4912="quarterly",DATE(IF(MONTH(H4912)&gt;=10,YEAR(H4912)+1,YEAR(H4912)),VLOOKUP(MONTH(H4912),index!$D$2:$G$13,3,0),DAY(H4912)),
IF(E4912="halfyearly",DATE(IF(MONTH(H4912)&gt;=7,YEAR(H4912)+1,YEAR(H4912)),VLOOKUP(MONTH(H4912),index!$D$2:$G$13,4,0),DAY(H4912)),
DATE(YEAR(H4912)+1,MONTH(H4912),DAY(H4912)))))-H4912))+H4912)</f>
        <v/>
      </c>
      <c r="J4912" s="9" t="str">
        <f t="shared" si="478"/>
        <v/>
      </c>
      <c r="K4912" s="11" t="str">
        <f t="shared" si="479"/>
        <v/>
      </c>
      <c r="L4912" s="11" t="str">
        <f t="shared" si="480"/>
        <v/>
      </c>
      <c r="M4912" s="11" t="str">
        <f>IF(A4912="","",VLOOKUP(E4912,index!$A$1:$B$6,2,0)*K4912*G4912)</f>
        <v/>
      </c>
      <c r="N4912" s="11" t="str">
        <f>IF(A4912="","",-PMT(G4912*VLOOKUP(E4912,index!$A$1:$B$6,2,0),C4912,F4912,0,0))</f>
        <v/>
      </c>
      <c r="O4912" s="11" t="str">
        <f t="shared" si="481"/>
        <v/>
      </c>
      <c r="P4912" s="11" t="str">
        <f t="shared" si="476"/>
        <v/>
      </c>
    </row>
    <row r="4913" spans="1:16" x14ac:dyDescent="0.25">
      <c r="A4913" s="9" t="str">
        <f>IF(A4912="","",IF(B4912&lt;C4912,A4912,IF(A4912=MAX('entry data'!$B$8:$B$507),"",A4912+1)))</f>
        <v/>
      </c>
      <c r="B4913" s="9" t="str">
        <f t="shared" si="477"/>
        <v/>
      </c>
      <c r="C4913" s="9" t="str">
        <f>IF(ISERROR(VLOOKUP(A4913,'entry data'!B:G,6,0)),"",VLOOKUP(A4913,'entry data'!B:G,6,0))</f>
        <v/>
      </c>
      <c r="D4913" s="9" t="str">
        <f>IF(ISERROR(VLOOKUP(A4913,'entry data'!B:C,2,0)),"",VLOOKUP(A4913,'entry data'!B:C,2,0))</f>
        <v/>
      </c>
      <c r="E4913" s="9" t="str">
        <f>IF(ISERROR(VLOOKUP(A4913,'entry data'!B:E,4,0)),"",VLOOKUP(A4913,'entry data'!B:E,4,0))</f>
        <v/>
      </c>
      <c r="F4913" s="11" t="str">
        <f>IF(A4913="","",IF(ISERROR(VLOOKUP(A4913,'entry data'!B:F,5,0)),"",VLOOKUP(A4913,'entry data'!B:F,5,0)))</f>
        <v/>
      </c>
      <c r="G4913" s="12" t="str">
        <f>IF(A4913="","",IF(ISERROR(VLOOKUP(A4913,'entry data'!B:I,8,0)),"",VLOOKUP(A4913,'entry data'!B:I,7,0)))</f>
        <v/>
      </c>
      <c r="H4913" s="13" t="str">
        <f>IF(A4913="","",IF(B4913=1,VLOOKUP(A4913,'entry data'!B:D,3,0),I4912))</f>
        <v/>
      </c>
      <c r="I4913" s="14" t="str">
        <f>IF(A4913="","",IF(E4913="weekly",7,IF(E4913="fortnightly",14,IF(E4913="monthly",DATE(IF(MONTH(H4913)=12,YEAR(H4913)+1,YEAR(H4913)),VLOOKUP(MONTH(H4913),index!$D$2:$G$13,2,0),DAY(H4913)),
IF(E4913="quarterly",DATE(IF(MONTH(H4913)&gt;=10,YEAR(H4913)+1,YEAR(H4913)),VLOOKUP(MONTH(H4913),index!$D$2:$G$13,3,0),DAY(H4913)),
IF(E4913="halfyearly",DATE(IF(MONTH(H4913)&gt;=7,YEAR(H4913)+1,YEAR(H4913)),VLOOKUP(MONTH(H4913),index!$D$2:$G$13,4,0),DAY(H4913)),
DATE(YEAR(H4913)+1,MONTH(H4913),DAY(H4913)))))-H4913))+H4913)</f>
        <v/>
      </c>
      <c r="J4913" s="9" t="str">
        <f t="shared" si="478"/>
        <v/>
      </c>
      <c r="K4913" s="11" t="str">
        <f t="shared" si="479"/>
        <v/>
      </c>
      <c r="L4913" s="11" t="str">
        <f t="shared" si="480"/>
        <v/>
      </c>
      <c r="M4913" s="11" t="str">
        <f>IF(A4913="","",VLOOKUP(E4913,index!$A$1:$B$6,2,0)*K4913*G4913)</f>
        <v/>
      </c>
      <c r="N4913" s="11" t="str">
        <f>IF(A4913="","",-PMT(G4913*VLOOKUP(E4913,index!$A$1:$B$6,2,0),C4913,F4913,0,0))</f>
        <v/>
      </c>
      <c r="O4913" s="11" t="str">
        <f t="shared" si="481"/>
        <v/>
      </c>
      <c r="P4913" s="11" t="str">
        <f t="shared" si="476"/>
        <v/>
      </c>
    </row>
    <row r="4914" spans="1:16" x14ac:dyDescent="0.25">
      <c r="A4914" s="9" t="str">
        <f>IF(A4913="","",IF(B4913&lt;C4913,A4913,IF(A4913=MAX('entry data'!$B$8:$B$507),"",A4913+1)))</f>
        <v/>
      </c>
      <c r="B4914" s="9" t="str">
        <f t="shared" si="477"/>
        <v/>
      </c>
      <c r="C4914" s="9" t="str">
        <f>IF(ISERROR(VLOOKUP(A4914,'entry data'!B:G,6,0)),"",VLOOKUP(A4914,'entry data'!B:G,6,0))</f>
        <v/>
      </c>
      <c r="D4914" s="9" t="str">
        <f>IF(ISERROR(VLOOKUP(A4914,'entry data'!B:C,2,0)),"",VLOOKUP(A4914,'entry data'!B:C,2,0))</f>
        <v/>
      </c>
      <c r="E4914" s="9" t="str">
        <f>IF(ISERROR(VLOOKUP(A4914,'entry data'!B:E,4,0)),"",VLOOKUP(A4914,'entry data'!B:E,4,0))</f>
        <v/>
      </c>
      <c r="F4914" s="11" t="str">
        <f>IF(A4914="","",IF(ISERROR(VLOOKUP(A4914,'entry data'!B:F,5,0)),"",VLOOKUP(A4914,'entry data'!B:F,5,0)))</f>
        <v/>
      </c>
      <c r="G4914" s="12" t="str">
        <f>IF(A4914="","",IF(ISERROR(VLOOKUP(A4914,'entry data'!B:I,8,0)),"",VLOOKUP(A4914,'entry data'!B:I,7,0)))</f>
        <v/>
      </c>
      <c r="H4914" s="13" t="str">
        <f>IF(A4914="","",IF(B4914=1,VLOOKUP(A4914,'entry data'!B:D,3,0),I4913))</f>
        <v/>
      </c>
      <c r="I4914" s="14" t="str">
        <f>IF(A4914="","",IF(E4914="weekly",7,IF(E4914="fortnightly",14,IF(E4914="monthly",DATE(IF(MONTH(H4914)=12,YEAR(H4914)+1,YEAR(H4914)),VLOOKUP(MONTH(H4914),index!$D$2:$G$13,2,0),DAY(H4914)),
IF(E4914="quarterly",DATE(IF(MONTH(H4914)&gt;=10,YEAR(H4914)+1,YEAR(H4914)),VLOOKUP(MONTH(H4914),index!$D$2:$G$13,3,0),DAY(H4914)),
IF(E4914="halfyearly",DATE(IF(MONTH(H4914)&gt;=7,YEAR(H4914)+1,YEAR(H4914)),VLOOKUP(MONTH(H4914),index!$D$2:$G$13,4,0),DAY(H4914)),
DATE(YEAR(H4914)+1,MONTH(H4914),DAY(H4914)))))-H4914))+H4914)</f>
        <v/>
      </c>
      <c r="J4914" s="9" t="str">
        <f t="shared" si="478"/>
        <v/>
      </c>
      <c r="K4914" s="11" t="str">
        <f t="shared" si="479"/>
        <v/>
      </c>
      <c r="L4914" s="11" t="str">
        <f t="shared" si="480"/>
        <v/>
      </c>
      <c r="M4914" s="11" t="str">
        <f>IF(A4914="","",VLOOKUP(E4914,index!$A$1:$B$6,2,0)*K4914*G4914)</f>
        <v/>
      </c>
      <c r="N4914" s="11" t="str">
        <f>IF(A4914="","",-PMT(G4914*VLOOKUP(E4914,index!$A$1:$B$6,2,0),C4914,F4914,0,0))</f>
        <v/>
      </c>
      <c r="O4914" s="11" t="str">
        <f t="shared" si="481"/>
        <v/>
      </c>
      <c r="P4914" s="11" t="str">
        <f t="shared" si="476"/>
        <v/>
      </c>
    </row>
    <row r="4915" spans="1:16" x14ac:dyDescent="0.25">
      <c r="A4915" s="9" t="str">
        <f>IF(A4914="","",IF(B4914&lt;C4914,A4914,IF(A4914=MAX('entry data'!$B$8:$B$507),"",A4914+1)))</f>
        <v/>
      </c>
      <c r="B4915" s="9" t="str">
        <f t="shared" si="477"/>
        <v/>
      </c>
      <c r="C4915" s="9" t="str">
        <f>IF(ISERROR(VLOOKUP(A4915,'entry data'!B:G,6,0)),"",VLOOKUP(A4915,'entry data'!B:G,6,0))</f>
        <v/>
      </c>
      <c r="D4915" s="9" t="str">
        <f>IF(ISERROR(VLOOKUP(A4915,'entry data'!B:C,2,0)),"",VLOOKUP(A4915,'entry data'!B:C,2,0))</f>
        <v/>
      </c>
      <c r="E4915" s="9" t="str">
        <f>IF(ISERROR(VLOOKUP(A4915,'entry data'!B:E,4,0)),"",VLOOKUP(A4915,'entry data'!B:E,4,0))</f>
        <v/>
      </c>
      <c r="F4915" s="11" t="str">
        <f>IF(A4915="","",IF(ISERROR(VLOOKUP(A4915,'entry data'!B:F,5,0)),"",VLOOKUP(A4915,'entry data'!B:F,5,0)))</f>
        <v/>
      </c>
      <c r="G4915" s="12" t="str">
        <f>IF(A4915="","",IF(ISERROR(VLOOKUP(A4915,'entry data'!B:I,8,0)),"",VLOOKUP(A4915,'entry data'!B:I,7,0)))</f>
        <v/>
      </c>
      <c r="H4915" s="13" t="str">
        <f>IF(A4915="","",IF(B4915=1,VLOOKUP(A4915,'entry data'!B:D,3,0),I4914))</f>
        <v/>
      </c>
      <c r="I4915" s="14" t="str">
        <f>IF(A4915="","",IF(E4915="weekly",7,IF(E4915="fortnightly",14,IF(E4915="monthly",DATE(IF(MONTH(H4915)=12,YEAR(H4915)+1,YEAR(H4915)),VLOOKUP(MONTH(H4915),index!$D$2:$G$13,2,0),DAY(H4915)),
IF(E4915="quarterly",DATE(IF(MONTH(H4915)&gt;=10,YEAR(H4915)+1,YEAR(H4915)),VLOOKUP(MONTH(H4915),index!$D$2:$G$13,3,0),DAY(H4915)),
IF(E4915="halfyearly",DATE(IF(MONTH(H4915)&gt;=7,YEAR(H4915)+1,YEAR(H4915)),VLOOKUP(MONTH(H4915),index!$D$2:$G$13,4,0),DAY(H4915)),
DATE(YEAR(H4915)+1,MONTH(H4915),DAY(H4915)))))-H4915))+H4915)</f>
        <v/>
      </c>
      <c r="J4915" s="9" t="str">
        <f t="shared" si="478"/>
        <v/>
      </c>
      <c r="K4915" s="11" t="str">
        <f t="shared" si="479"/>
        <v/>
      </c>
      <c r="L4915" s="11" t="str">
        <f t="shared" si="480"/>
        <v/>
      </c>
      <c r="M4915" s="11" t="str">
        <f>IF(A4915="","",VLOOKUP(E4915,index!$A$1:$B$6,2,0)*K4915*G4915)</f>
        <v/>
      </c>
      <c r="N4915" s="11" t="str">
        <f>IF(A4915="","",-PMT(G4915*VLOOKUP(E4915,index!$A$1:$B$6,2,0),C4915,F4915,0,0))</f>
        <v/>
      </c>
      <c r="O4915" s="11" t="str">
        <f t="shared" si="481"/>
        <v/>
      </c>
      <c r="P4915" s="11" t="str">
        <f t="shared" si="476"/>
        <v/>
      </c>
    </row>
    <row r="4916" spans="1:16" x14ac:dyDescent="0.25">
      <c r="A4916" s="9" t="str">
        <f>IF(A4915="","",IF(B4915&lt;C4915,A4915,IF(A4915=MAX('entry data'!$B$8:$B$507),"",A4915+1)))</f>
        <v/>
      </c>
      <c r="B4916" s="9" t="str">
        <f t="shared" si="477"/>
        <v/>
      </c>
      <c r="C4916" s="9" t="str">
        <f>IF(ISERROR(VLOOKUP(A4916,'entry data'!B:G,6,0)),"",VLOOKUP(A4916,'entry data'!B:G,6,0))</f>
        <v/>
      </c>
      <c r="D4916" s="9" t="str">
        <f>IF(ISERROR(VLOOKUP(A4916,'entry data'!B:C,2,0)),"",VLOOKUP(A4916,'entry data'!B:C,2,0))</f>
        <v/>
      </c>
      <c r="E4916" s="9" t="str">
        <f>IF(ISERROR(VLOOKUP(A4916,'entry data'!B:E,4,0)),"",VLOOKUP(A4916,'entry data'!B:E,4,0))</f>
        <v/>
      </c>
      <c r="F4916" s="11" t="str">
        <f>IF(A4916="","",IF(ISERROR(VLOOKUP(A4916,'entry data'!B:F,5,0)),"",VLOOKUP(A4916,'entry data'!B:F,5,0)))</f>
        <v/>
      </c>
      <c r="G4916" s="12" t="str">
        <f>IF(A4916="","",IF(ISERROR(VLOOKUP(A4916,'entry data'!B:I,8,0)),"",VLOOKUP(A4916,'entry data'!B:I,7,0)))</f>
        <v/>
      </c>
      <c r="H4916" s="13" t="str">
        <f>IF(A4916="","",IF(B4916=1,VLOOKUP(A4916,'entry data'!B:D,3,0),I4915))</f>
        <v/>
      </c>
      <c r="I4916" s="14" t="str">
        <f>IF(A4916="","",IF(E4916="weekly",7,IF(E4916="fortnightly",14,IF(E4916="monthly",DATE(IF(MONTH(H4916)=12,YEAR(H4916)+1,YEAR(H4916)),VLOOKUP(MONTH(H4916),index!$D$2:$G$13,2,0),DAY(H4916)),
IF(E4916="quarterly",DATE(IF(MONTH(H4916)&gt;=10,YEAR(H4916)+1,YEAR(H4916)),VLOOKUP(MONTH(H4916),index!$D$2:$G$13,3,0),DAY(H4916)),
IF(E4916="halfyearly",DATE(IF(MONTH(H4916)&gt;=7,YEAR(H4916)+1,YEAR(H4916)),VLOOKUP(MONTH(H4916),index!$D$2:$G$13,4,0),DAY(H4916)),
DATE(YEAR(H4916)+1,MONTH(H4916),DAY(H4916)))))-H4916))+H4916)</f>
        <v/>
      </c>
      <c r="J4916" s="9" t="str">
        <f t="shared" si="478"/>
        <v/>
      </c>
      <c r="K4916" s="11" t="str">
        <f t="shared" si="479"/>
        <v/>
      </c>
      <c r="L4916" s="11" t="str">
        <f t="shared" si="480"/>
        <v/>
      </c>
      <c r="M4916" s="11" t="str">
        <f>IF(A4916="","",VLOOKUP(E4916,index!$A$1:$B$6,2,0)*K4916*G4916)</f>
        <v/>
      </c>
      <c r="N4916" s="11" t="str">
        <f>IF(A4916="","",-PMT(G4916*VLOOKUP(E4916,index!$A$1:$B$6,2,0),C4916,F4916,0,0))</f>
        <v/>
      </c>
      <c r="O4916" s="11" t="str">
        <f t="shared" si="481"/>
        <v/>
      </c>
      <c r="P4916" s="11" t="str">
        <f t="shared" si="476"/>
        <v/>
      </c>
    </row>
    <row r="4917" spans="1:16" x14ac:dyDescent="0.25">
      <c r="A4917" s="9" t="str">
        <f>IF(A4916="","",IF(B4916&lt;C4916,A4916,IF(A4916=MAX('entry data'!$B$8:$B$507),"",A4916+1)))</f>
        <v/>
      </c>
      <c r="B4917" s="9" t="str">
        <f t="shared" si="477"/>
        <v/>
      </c>
      <c r="C4917" s="9" t="str">
        <f>IF(ISERROR(VLOOKUP(A4917,'entry data'!B:G,6,0)),"",VLOOKUP(A4917,'entry data'!B:G,6,0))</f>
        <v/>
      </c>
      <c r="D4917" s="9" t="str">
        <f>IF(ISERROR(VLOOKUP(A4917,'entry data'!B:C,2,0)),"",VLOOKUP(A4917,'entry data'!B:C,2,0))</f>
        <v/>
      </c>
      <c r="E4917" s="9" t="str">
        <f>IF(ISERROR(VLOOKUP(A4917,'entry data'!B:E,4,0)),"",VLOOKUP(A4917,'entry data'!B:E,4,0))</f>
        <v/>
      </c>
      <c r="F4917" s="11" t="str">
        <f>IF(A4917="","",IF(ISERROR(VLOOKUP(A4917,'entry data'!B:F,5,0)),"",VLOOKUP(A4917,'entry data'!B:F,5,0)))</f>
        <v/>
      </c>
      <c r="G4917" s="12" t="str">
        <f>IF(A4917="","",IF(ISERROR(VLOOKUP(A4917,'entry data'!B:I,8,0)),"",VLOOKUP(A4917,'entry data'!B:I,7,0)))</f>
        <v/>
      </c>
      <c r="H4917" s="13" t="str">
        <f>IF(A4917="","",IF(B4917=1,VLOOKUP(A4917,'entry data'!B:D,3,0),I4916))</f>
        <v/>
      </c>
      <c r="I4917" s="14" t="str">
        <f>IF(A4917="","",IF(E4917="weekly",7,IF(E4917="fortnightly",14,IF(E4917="monthly",DATE(IF(MONTH(H4917)=12,YEAR(H4917)+1,YEAR(H4917)),VLOOKUP(MONTH(H4917),index!$D$2:$G$13,2,0),DAY(H4917)),
IF(E4917="quarterly",DATE(IF(MONTH(H4917)&gt;=10,YEAR(H4917)+1,YEAR(H4917)),VLOOKUP(MONTH(H4917),index!$D$2:$G$13,3,0),DAY(H4917)),
IF(E4917="halfyearly",DATE(IF(MONTH(H4917)&gt;=7,YEAR(H4917)+1,YEAR(H4917)),VLOOKUP(MONTH(H4917),index!$D$2:$G$13,4,0),DAY(H4917)),
DATE(YEAR(H4917)+1,MONTH(H4917),DAY(H4917)))))-H4917))+H4917)</f>
        <v/>
      </c>
      <c r="J4917" s="9" t="str">
        <f t="shared" si="478"/>
        <v/>
      </c>
      <c r="K4917" s="11" t="str">
        <f t="shared" si="479"/>
        <v/>
      </c>
      <c r="L4917" s="11" t="str">
        <f t="shared" si="480"/>
        <v/>
      </c>
      <c r="M4917" s="11" t="str">
        <f>IF(A4917="","",VLOOKUP(E4917,index!$A$1:$B$6,2,0)*K4917*G4917)</f>
        <v/>
      </c>
      <c r="N4917" s="11" t="str">
        <f>IF(A4917="","",-PMT(G4917*VLOOKUP(E4917,index!$A$1:$B$6,2,0),C4917,F4917,0,0))</f>
        <v/>
      </c>
      <c r="O4917" s="11" t="str">
        <f t="shared" si="481"/>
        <v/>
      </c>
      <c r="P4917" s="11" t="str">
        <f t="shared" si="476"/>
        <v/>
      </c>
    </row>
    <row r="4918" spans="1:16" x14ac:dyDescent="0.25">
      <c r="A4918" s="9" t="str">
        <f>IF(A4917="","",IF(B4917&lt;C4917,A4917,IF(A4917=MAX('entry data'!$B$8:$B$507),"",A4917+1)))</f>
        <v/>
      </c>
      <c r="B4918" s="9" t="str">
        <f t="shared" si="477"/>
        <v/>
      </c>
      <c r="C4918" s="9" t="str">
        <f>IF(ISERROR(VLOOKUP(A4918,'entry data'!B:G,6,0)),"",VLOOKUP(A4918,'entry data'!B:G,6,0))</f>
        <v/>
      </c>
      <c r="D4918" s="9" t="str">
        <f>IF(ISERROR(VLOOKUP(A4918,'entry data'!B:C,2,0)),"",VLOOKUP(A4918,'entry data'!B:C,2,0))</f>
        <v/>
      </c>
      <c r="E4918" s="9" t="str">
        <f>IF(ISERROR(VLOOKUP(A4918,'entry data'!B:E,4,0)),"",VLOOKUP(A4918,'entry data'!B:E,4,0))</f>
        <v/>
      </c>
      <c r="F4918" s="11" t="str">
        <f>IF(A4918="","",IF(ISERROR(VLOOKUP(A4918,'entry data'!B:F,5,0)),"",VLOOKUP(A4918,'entry data'!B:F,5,0)))</f>
        <v/>
      </c>
      <c r="G4918" s="12" t="str">
        <f>IF(A4918="","",IF(ISERROR(VLOOKUP(A4918,'entry data'!B:I,8,0)),"",VLOOKUP(A4918,'entry data'!B:I,7,0)))</f>
        <v/>
      </c>
      <c r="H4918" s="13" t="str">
        <f>IF(A4918="","",IF(B4918=1,VLOOKUP(A4918,'entry data'!B:D,3,0),I4917))</f>
        <v/>
      </c>
      <c r="I4918" s="14" t="str">
        <f>IF(A4918="","",IF(E4918="weekly",7,IF(E4918="fortnightly",14,IF(E4918="monthly",DATE(IF(MONTH(H4918)=12,YEAR(H4918)+1,YEAR(H4918)),VLOOKUP(MONTH(H4918),index!$D$2:$G$13,2,0),DAY(H4918)),
IF(E4918="quarterly",DATE(IF(MONTH(H4918)&gt;=10,YEAR(H4918)+1,YEAR(H4918)),VLOOKUP(MONTH(H4918),index!$D$2:$G$13,3,0),DAY(H4918)),
IF(E4918="halfyearly",DATE(IF(MONTH(H4918)&gt;=7,YEAR(H4918)+1,YEAR(H4918)),VLOOKUP(MONTH(H4918),index!$D$2:$G$13,4,0),DAY(H4918)),
DATE(YEAR(H4918)+1,MONTH(H4918),DAY(H4918)))))-H4918))+H4918)</f>
        <v/>
      </c>
      <c r="J4918" s="9" t="str">
        <f t="shared" si="478"/>
        <v/>
      </c>
      <c r="K4918" s="11" t="str">
        <f t="shared" si="479"/>
        <v/>
      </c>
      <c r="L4918" s="11" t="str">
        <f t="shared" si="480"/>
        <v/>
      </c>
      <c r="M4918" s="11" t="str">
        <f>IF(A4918="","",VLOOKUP(E4918,index!$A$1:$B$6,2,0)*K4918*G4918)</f>
        <v/>
      </c>
      <c r="N4918" s="11" t="str">
        <f>IF(A4918="","",-PMT(G4918*VLOOKUP(E4918,index!$A$1:$B$6,2,0),C4918,F4918,0,0))</f>
        <v/>
      </c>
      <c r="O4918" s="11" t="str">
        <f t="shared" si="481"/>
        <v/>
      </c>
      <c r="P4918" s="11" t="str">
        <f t="shared" si="476"/>
        <v/>
      </c>
    </row>
    <row r="4919" spans="1:16" x14ac:dyDescent="0.25">
      <c r="A4919" s="9" t="str">
        <f>IF(A4918="","",IF(B4918&lt;C4918,A4918,IF(A4918=MAX('entry data'!$B$8:$B$507),"",A4918+1)))</f>
        <v/>
      </c>
      <c r="B4919" s="9" t="str">
        <f t="shared" si="477"/>
        <v/>
      </c>
      <c r="C4919" s="9" t="str">
        <f>IF(ISERROR(VLOOKUP(A4919,'entry data'!B:G,6,0)),"",VLOOKUP(A4919,'entry data'!B:G,6,0))</f>
        <v/>
      </c>
      <c r="D4919" s="9" t="str">
        <f>IF(ISERROR(VLOOKUP(A4919,'entry data'!B:C,2,0)),"",VLOOKUP(A4919,'entry data'!B:C,2,0))</f>
        <v/>
      </c>
      <c r="E4919" s="9" t="str">
        <f>IF(ISERROR(VLOOKUP(A4919,'entry data'!B:E,4,0)),"",VLOOKUP(A4919,'entry data'!B:E,4,0))</f>
        <v/>
      </c>
      <c r="F4919" s="11" t="str">
        <f>IF(A4919="","",IF(ISERROR(VLOOKUP(A4919,'entry data'!B:F,5,0)),"",VLOOKUP(A4919,'entry data'!B:F,5,0)))</f>
        <v/>
      </c>
      <c r="G4919" s="12" t="str">
        <f>IF(A4919="","",IF(ISERROR(VLOOKUP(A4919,'entry data'!B:I,8,0)),"",VLOOKUP(A4919,'entry data'!B:I,7,0)))</f>
        <v/>
      </c>
      <c r="H4919" s="13" t="str">
        <f>IF(A4919="","",IF(B4919=1,VLOOKUP(A4919,'entry data'!B:D,3,0),I4918))</f>
        <v/>
      </c>
      <c r="I4919" s="14" t="str">
        <f>IF(A4919="","",IF(E4919="weekly",7,IF(E4919="fortnightly",14,IF(E4919="monthly",DATE(IF(MONTH(H4919)=12,YEAR(H4919)+1,YEAR(H4919)),VLOOKUP(MONTH(H4919),index!$D$2:$G$13,2,0),DAY(H4919)),
IF(E4919="quarterly",DATE(IF(MONTH(H4919)&gt;=10,YEAR(H4919)+1,YEAR(H4919)),VLOOKUP(MONTH(H4919),index!$D$2:$G$13,3,0),DAY(H4919)),
IF(E4919="halfyearly",DATE(IF(MONTH(H4919)&gt;=7,YEAR(H4919)+1,YEAR(H4919)),VLOOKUP(MONTH(H4919),index!$D$2:$G$13,4,0),DAY(H4919)),
DATE(YEAR(H4919)+1,MONTH(H4919),DAY(H4919)))))-H4919))+H4919)</f>
        <v/>
      </c>
      <c r="J4919" s="9" t="str">
        <f t="shared" si="478"/>
        <v/>
      </c>
      <c r="K4919" s="11" t="str">
        <f t="shared" si="479"/>
        <v/>
      </c>
      <c r="L4919" s="11" t="str">
        <f t="shared" si="480"/>
        <v/>
      </c>
      <c r="M4919" s="11" t="str">
        <f>IF(A4919="","",VLOOKUP(E4919,index!$A$1:$B$6,2,0)*K4919*G4919)</f>
        <v/>
      </c>
      <c r="N4919" s="11" t="str">
        <f>IF(A4919="","",-PMT(G4919*VLOOKUP(E4919,index!$A$1:$B$6,2,0),C4919,F4919,0,0))</f>
        <v/>
      </c>
      <c r="O4919" s="11" t="str">
        <f t="shared" si="481"/>
        <v/>
      </c>
      <c r="P4919" s="11" t="str">
        <f t="shared" si="476"/>
        <v/>
      </c>
    </row>
    <row r="4920" spans="1:16" x14ac:dyDescent="0.25">
      <c r="A4920" s="9" t="str">
        <f>IF(A4919="","",IF(B4919&lt;C4919,A4919,IF(A4919=MAX('entry data'!$B$8:$B$507),"",A4919+1)))</f>
        <v/>
      </c>
      <c r="B4920" s="9" t="str">
        <f t="shared" si="477"/>
        <v/>
      </c>
      <c r="C4920" s="9" t="str">
        <f>IF(ISERROR(VLOOKUP(A4920,'entry data'!B:G,6,0)),"",VLOOKUP(A4920,'entry data'!B:G,6,0))</f>
        <v/>
      </c>
      <c r="D4920" s="9" t="str">
        <f>IF(ISERROR(VLOOKUP(A4920,'entry data'!B:C,2,0)),"",VLOOKUP(A4920,'entry data'!B:C,2,0))</f>
        <v/>
      </c>
      <c r="E4920" s="9" t="str">
        <f>IF(ISERROR(VLOOKUP(A4920,'entry data'!B:E,4,0)),"",VLOOKUP(A4920,'entry data'!B:E,4,0))</f>
        <v/>
      </c>
      <c r="F4920" s="11" t="str">
        <f>IF(A4920="","",IF(ISERROR(VLOOKUP(A4920,'entry data'!B:F,5,0)),"",VLOOKUP(A4920,'entry data'!B:F,5,0)))</f>
        <v/>
      </c>
      <c r="G4920" s="12" t="str">
        <f>IF(A4920="","",IF(ISERROR(VLOOKUP(A4920,'entry data'!B:I,8,0)),"",VLOOKUP(A4920,'entry data'!B:I,7,0)))</f>
        <v/>
      </c>
      <c r="H4920" s="13" t="str">
        <f>IF(A4920="","",IF(B4920=1,VLOOKUP(A4920,'entry data'!B:D,3,0),I4919))</f>
        <v/>
      </c>
      <c r="I4920" s="14" t="str">
        <f>IF(A4920="","",IF(E4920="weekly",7,IF(E4920="fortnightly",14,IF(E4920="monthly",DATE(IF(MONTH(H4920)=12,YEAR(H4920)+1,YEAR(H4920)),VLOOKUP(MONTH(H4920),index!$D$2:$G$13,2,0),DAY(H4920)),
IF(E4920="quarterly",DATE(IF(MONTH(H4920)&gt;=10,YEAR(H4920)+1,YEAR(H4920)),VLOOKUP(MONTH(H4920),index!$D$2:$G$13,3,0),DAY(H4920)),
IF(E4920="halfyearly",DATE(IF(MONTH(H4920)&gt;=7,YEAR(H4920)+1,YEAR(H4920)),VLOOKUP(MONTH(H4920),index!$D$2:$G$13,4,0),DAY(H4920)),
DATE(YEAR(H4920)+1,MONTH(H4920),DAY(H4920)))))-H4920))+H4920)</f>
        <v/>
      </c>
      <c r="J4920" s="9" t="str">
        <f t="shared" si="478"/>
        <v/>
      </c>
      <c r="K4920" s="11" t="str">
        <f t="shared" si="479"/>
        <v/>
      </c>
      <c r="L4920" s="11" t="str">
        <f t="shared" si="480"/>
        <v/>
      </c>
      <c r="M4920" s="11" t="str">
        <f>IF(A4920="","",VLOOKUP(E4920,index!$A$1:$B$6,2,0)*K4920*G4920)</f>
        <v/>
      </c>
      <c r="N4920" s="11" t="str">
        <f>IF(A4920="","",-PMT(G4920*VLOOKUP(E4920,index!$A$1:$B$6,2,0),C4920,F4920,0,0))</f>
        <v/>
      </c>
      <c r="O4920" s="11" t="str">
        <f t="shared" si="481"/>
        <v/>
      </c>
      <c r="P4920" s="11" t="str">
        <f t="shared" si="476"/>
        <v/>
      </c>
    </row>
    <row r="4921" spans="1:16" x14ac:dyDescent="0.25">
      <c r="A4921" s="9" t="str">
        <f>IF(A4920="","",IF(B4920&lt;C4920,A4920,IF(A4920=MAX('entry data'!$B$8:$B$507),"",A4920+1)))</f>
        <v/>
      </c>
      <c r="B4921" s="9" t="str">
        <f t="shared" si="477"/>
        <v/>
      </c>
      <c r="C4921" s="9" t="str">
        <f>IF(ISERROR(VLOOKUP(A4921,'entry data'!B:G,6,0)),"",VLOOKUP(A4921,'entry data'!B:G,6,0))</f>
        <v/>
      </c>
      <c r="D4921" s="9" t="str">
        <f>IF(ISERROR(VLOOKUP(A4921,'entry data'!B:C,2,0)),"",VLOOKUP(A4921,'entry data'!B:C,2,0))</f>
        <v/>
      </c>
      <c r="E4921" s="9" t="str">
        <f>IF(ISERROR(VLOOKUP(A4921,'entry data'!B:E,4,0)),"",VLOOKUP(A4921,'entry data'!B:E,4,0))</f>
        <v/>
      </c>
      <c r="F4921" s="11" t="str">
        <f>IF(A4921="","",IF(ISERROR(VLOOKUP(A4921,'entry data'!B:F,5,0)),"",VLOOKUP(A4921,'entry data'!B:F,5,0)))</f>
        <v/>
      </c>
      <c r="G4921" s="12" t="str">
        <f>IF(A4921="","",IF(ISERROR(VLOOKUP(A4921,'entry data'!B:I,8,0)),"",VLOOKUP(A4921,'entry data'!B:I,7,0)))</f>
        <v/>
      </c>
      <c r="H4921" s="13" t="str">
        <f>IF(A4921="","",IF(B4921=1,VLOOKUP(A4921,'entry data'!B:D,3,0),I4920))</f>
        <v/>
      </c>
      <c r="I4921" s="14" t="str">
        <f>IF(A4921="","",IF(E4921="weekly",7,IF(E4921="fortnightly",14,IF(E4921="monthly",DATE(IF(MONTH(H4921)=12,YEAR(H4921)+1,YEAR(H4921)),VLOOKUP(MONTH(H4921),index!$D$2:$G$13,2,0),DAY(H4921)),
IF(E4921="quarterly",DATE(IF(MONTH(H4921)&gt;=10,YEAR(H4921)+1,YEAR(H4921)),VLOOKUP(MONTH(H4921),index!$D$2:$G$13,3,0),DAY(H4921)),
IF(E4921="halfyearly",DATE(IF(MONTH(H4921)&gt;=7,YEAR(H4921)+1,YEAR(H4921)),VLOOKUP(MONTH(H4921),index!$D$2:$G$13,4,0),DAY(H4921)),
DATE(YEAR(H4921)+1,MONTH(H4921),DAY(H4921)))))-H4921))+H4921)</f>
        <v/>
      </c>
      <c r="J4921" s="9" t="str">
        <f t="shared" si="478"/>
        <v/>
      </c>
      <c r="K4921" s="11" t="str">
        <f t="shared" si="479"/>
        <v/>
      </c>
      <c r="L4921" s="11" t="str">
        <f t="shared" si="480"/>
        <v/>
      </c>
      <c r="M4921" s="11" t="str">
        <f>IF(A4921="","",VLOOKUP(E4921,index!$A$1:$B$6,2,0)*K4921*G4921)</f>
        <v/>
      </c>
      <c r="N4921" s="11" t="str">
        <f>IF(A4921="","",-PMT(G4921*VLOOKUP(E4921,index!$A$1:$B$6,2,0),C4921,F4921,0,0))</f>
        <v/>
      </c>
      <c r="O4921" s="11" t="str">
        <f t="shared" si="481"/>
        <v/>
      </c>
      <c r="P4921" s="11" t="str">
        <f t="shared" si="476"/>
        <v/>
      </c>
    </row>
    <row r="4922" spans="1:16" x14ac:dyDescent="0.25">
      <c r="A4922" s="9" t="str">
        <f>IF(A4921="","",IF(B4921&lt;C4921,A4921,IF(A4921=MAX('entry data'!$B$8:$B$507),"",A4921+1)))</f>
        <v/>
      </c>
      <c r="B4922" s="9" t="str">
        <f t="shared" si="477"/>
        <v/>
      </c>
      <c r="C4922" s="9" t="str">
        <f>IF(ISERROR(VLOOKUP(A4922,'entry data'!B:G,6,0)),"",VLOOKUP(A4922,'entry data'!B:G,6,0))</f>
        <v/>
      </c>
      <c r="D4922" s="9" t="str">
        <f>IF(ISERROR(VLOOKUP(A4922,'entry data'!B:C,2,0)),"",VLOOKUP(A4922,'entry data'!B:C,2,0))</f>
        <v/>
      </c>
      <c r="E4922" s="9" t="str">
        <f>IF(ISERROR(VLOOKUP(A4922,'entry data'!B:E,4,0)),"",VLOOKUP(A4922,'entry data'!B:E,4,0))</f>
        <v/>
      </c>
      <c r="F4922" s="11" t="str">
        <f>IF(A4922="","",IF(ISERROR(VLOOKUP(A4922,'entry data'!B:F,5,0)),"",VLOOKUP(A4922,'entry data'!B:F,5,0)))</f>
        <v/>
      </c>
      <c r="G4922" s="12" t="str">
        <f>IF(A4922="","",IF(ISERROR(VLOOKUP(A4922,'entry data'!B:I,8,0)),"",VLOOKUP(A4922,'entry data'!B:I,7,0)))</f>
        <v/>
      </c>
      <c r="H4922" s="13" t="str">
        <f>IF(A4922="","",IF(B4922=1,VLOOKUP(A4922,'entry data'!B:D,3,0),I4921))</f>
        <v/>
      </c>
      <c r="I4922" s="14" t="str">
        <f>IF(A4922="","",IF(E4922="weekly",7,IF(E4922="fortnightly",14,IF(E4922="monthly",DATE(IF(MONTH(H4922)=12,YEAR(H4922)+1,YEAR(H4922)),VLOOKUP(MONTH(H4922),index!$D$2:$G$13,2,0),DAY(H4922)),
IF(E4922="quarterly",DATE(IF(MONTH(H4922)&gt;=10,YEAR(H4922)+1,YEAR(H4922)),VLOOKUP(MONTH(H4922),index!$D$2:$G$13,3,0),DAY(H4922)),
IF(E4922="halfyearly",DATE(IF(MONTH(H4922)&gt;=7,YEAR(H4922)+1,YEAR(H4922)),VLOOKUP(MONTH(H4922),index!$D$2:$G$13,4,0),DAY(H4922)),
DATE(YEAR(H4922)+1,MONTH(H4922),DAY(H4922)))))-H4922))+H4922)</f>
        <v/>
      </c>
      <c r="J4922" s="9" t="str">
        <f t="shared" si="478"/>
        <v/>
      </c>
      <c r="K4922" s="11" t="str">
        <f t="shared" si="479"/>
        <v/>
      </c>
      <c r="L4922" s="11" t="str">
        <f t="shared" si="480"/>
        <v/>
      </c>
      <c r="M4922" s="11" t="str">
        <f>IF(A4922="","",VLOOKUP(E4922,index!$A$1:$B$6,2,0)*K4922*G4922)</f>
        <v/>
      </c>
      <c r="N4922" s="11" t="str">
        <f>IF(A4922="","",-PMT(G4922*VLOOKUP(E4922,index!$A$1:$B$6,2,0),C4922,F4922,0,0))</f>
        <v/>
      </c>
      <c r="O4922" s="11" t="str">
        <f t="shared" si="481"/>
        <v/>
      </c>
      <c r="P4922" s="11" t="str">
        <f t="shared" si="476"/>
        <v/>
      </c>
    </row>
    <row r="4923" spans="1:16" x14ac:dyDescent="0.25">
      <c r="A4923" s="9" t="str">
        <f>IF(A4922="","",IF(B4922&lt;C4922,A4922,IF(A4922=MAX('entry data'!$B$8:$B$507),"",A4922+1)))</f>
        <v/>
      </c>
      <c r="B4923" s="9" t="str">
        <f t="shared" si="477"/>
        <v/>
      </c>
      <c r="C4923" s="9" t="str">
        <f>IF(ISERROR(VLOOKUP(A4923,'entry data'!B:G,6,0)),"",VLOOKUP(A4923,'entry data'!B:G,6,0))</f>
        <v/>
      </c>
      <c r="D4923" s="9" t="str">
        <f>IF(ISERROR(VLOOKUP(A4923,'entry data'!B:C,2,0)),"",VLOOKUP(A4923,'entry data'!B:C,2,0))</f>
        <v/>
      </c>
      <c r="E4923" s="9" t="str">
        <f>IF(ISERROR(VLOOKUP(A4923,'entry data'!B:E,4,0)),"",VLOOKUP(A4923,'entry data'!B:E,4,0))</f>
        <v/>
      </c>
      <c r="F4923" s="11" t="str">
        <f>IF(A4923="","",IF(ISERROR(VLOOKUP(A4923,'entry data'!B:F,5,0)),"",VLOOKUP(A4923,'entry data'!B:F,5,0)))</f>
        <v/>
      </c>
      <c r="G4923" s="12" t="str">
        <f>IF(A4923="","",IF(ISERROR(VLOOKUP(A4923,'entry data'!B:I,8,0)),"",VLOOKUP(A4923,'entry data'!B:I,7,0)))</f>
        <v/>
      </c>
      <c r="H4923" s="13" t="str">
        <f>IF(A4923="","",IF(B4923=1,VLOOKUP(A4923,'entry data'!B:D,3,0),I4922))</f>
        <v/>
      </c>
      <c r="I4923" s="14" t="str">
        <f>IF(A4923="","",IF(E4923="weekly",7,IF(E4923="fortnightly",14,IF(E4923="monthly",DATE(IF(MONTH(H4923)=12,YEAR(H4923)+1,YEAR(H4923)),VLOOKUP(MONTH(H4923),index!$D$2:$G$13,2,0),DAY(H4923)),
IF(E4923="quarterly",DATE(IF(MONTH(H4923)&gt;=10,YEAR(H4923)+1,YEAR(H4923)),VLOOKUP(MONTH(H4923),index!$D$2:$G$13,3,0),DAY(H4923)),
IF(E4923="halfyearly",DATE(IF(MONTH(H4923)&gt;=7,YEAR(H4923)+1,YEAR(H4923)),VLOOKUP(MONTH(H4923),index!$D$2:$G$13,4,0),DAY(H4923)),
DATE(YEAR(H4923)+1,MONTH(H4923),DAY(H4923)))))-H4923))+H4923)</f>
        <v/>
      </c>
      <c r="J4923" s="9" t="str">
        <f t="shared" si="478"/>
        <v/>
      </c>
      <c r="K4923" s="11" t="str">
        <f t="shared" si="479"/>
        <v/>
      </c>
      <c r="L4923" s="11" t="str">
        <f t="shared" si="480"/>
        <v/>
      </c>
      <c r="M4923" s="11" t="str">
        <f>IF(A4923="","",VLOOKUP(E4923,index!$A$1:$B$6,2,0)*K4923*G4923)</f>
        <v/>
      </c>
      <c r="N4923" s="11" t="str">
        <f>IF(A4923="","",-PMT(G4923*VLOOKUP(E4923,index!$A$1:$B$6,2,0),C4923,F4923,0,0))</f>
        <v/>
      </c>
      <c r="O4923" s="11" t="str">
        <f t="shared" si="481"/>
        <v/>
      </c>
      <c r="P4923" s="11" t="str">
        <f t="shared" si="476"/>
        <v/>
      </c>
    </row>
    <row r="4924" spans="1:16" x14ac:dyDescent="0.25">
      <c r="A4924" s="9" t="str">
        <f>IF(A4923="","",IF(B4923&lt;C4923,A4923,IF(A4923=MAX('entry data'!$B$8:$B$507),"",A4923+1)))</f>
        <v/>
      </c>
      <c r="B4924" s="9" t="str">
        <f t="shared" si="477"/>
        <v/>
      </c>
      <c r="C4924" s="9" t="str">
        <f>IF(ISERROR(VLOOKUP(A4924,'entry data'!B:G,6,0)),"",VLOOKUP(A4924,'entry data'!B:G,6,0))</f>
        <v/>
      </c>
      <c r="D4924" s="9" t="str">
        <f>IF(ISERROR(VLOOKUP(A4924,'entry data'!B:C,2,0)),"",VLOOKUP(A4924,'entry data'!B:C,2,0))</f>
        <v/>
      </c>
      <c r="E4924" s="9" t="str">
        <f>IF(ISERROR(VLOOKUP(A4924,'entry data'!B:E,4,0)),"",VLOOKUP(A4924,'entry data'!B:E,4,0))</f>
        <v/>
      </c>
      <c r="F4924" s="11" t="str">
        <f>IF(A4924="","",IF(ISERROR(VLOOKUP(A4924,'entry data'!B:F,5,0)),"",VLOOKUP(A4924,'entry data'!B:F,5,0)))</f>
        <v/>
      </c>
      <c r="G4924" s="12" t="str">
        <f>IF(A4924="","",IF(ISERROR(VLOOKUP(A4924,'entry data'!B:I,8,0)),"",VLOOKUP(A4924,'entry data'!B:I,7,0)))</f>
        <v/>
      </c>
      <c r="H4924" s="13" t="str">
        <f>IF(A4924="","",IF(B4924=1,VLOOKUP(A4924,'entry data'!B:D,3,0),I4923))</f>
        <v/>
      </c>
      <c r="I4924" s="14" t="str">
        <f>IF(A4924="","",IF(E4924="weekly",7,IF(E4924="fortnightly",14,IF(E4924="monthly",DATE(IF(MONTH(H4924)=12,YEAR(H4924)+1,YEAR(H4924)),VLOOKUP(MONTH(H4924),index!$D$2:$G$13,2,0),DAY(H4924)),
IF(E4924="quarterly",DATE(IF(MONTH(H4924)&gt;=10,YEAR(H4924)+1,YEAR(H4924)),VLOOKUP(MONTH(H4924),index!$D$2:$G$13,3,0),DAY(H4924)),
IF(E4924="halfyearly",DATE(IF(MONTH(H4924)&gt;=7,YEAR(H4924)+1,YEAR(H4924)),VLOOKUP(MONTH(H4924),index!$D$2:$G$13,4,0),DAY(H4924)),
DATE(YEAR(H4924)+1,MONTH(H4924),DAY(H4924)))))-H4924))+H4924)</f>
        <v/>
      </c>
      <c r="J4924" s="9" t="str">
        <f t="shared" si="478"/>
        <v/>
      </c>
      <c r="K4924" s="11" t="str">
        <f t="shared" si="479"/>
        <v/>
      </c>
      <c r="L4924" s="11" t="str">
        <f t="shared" si="480"/>
        <v/>
      </c>
      <c r="M4924" s="11" t="str">
        <f>IF(A4924="","",VLOOKUP(E4924,index!$A$1:$B$6,2,0)*K4924*G4924)</f>
        <v/>
      </c>
      <c r="N4924" s="11" t="str">
        <f>IF(A4924="","",-PMT(G4924*VLOOKUP(E4924,index!$A$1:$B$6,2,0),C4924,F4924,0,0))</f>
        <v/>
      </c>
      <c r="O4924" s="11" t="str">
        <f t="shared" si="481"/>
        <v/>
      </c>
      <c r="P4924" s="11" t="str">
        <f t="shared" si="476"/>
        <v/>
      </c>
    </row>
    <row r="4925" spans="1:16" x14ac:dyDescent="0.25">
      <c r="A4925" s="9" t="str">
        <f>IF(A4924="","",IF(B4924&lt;C4924,A4924,IF(A4924=MAX('entry data'!$B$8:$B$507),"",A4924+1)))</f>
        <v/>
      </c>
      <c r="B4925" s="9" t="str">
        <f t="shared" si="477"/>
        <v/>
      </c>
      <c r="C4925" s="9" t="str">
        <f>IF(ISERROR(VLOOKUP(A4925,'entry data'!B:G,6,0)),"",VLOOKUP(A4925,'entry data'!B:G,6,0))</f>
        <v/>
      </c>
      <c r="D4925" s="9" t="str">
        <f>IF(ISERROR(VLOOKUP(A4925,'entry data'!B:C,2,0)),"",VLOOKUP(A4925,'entry data'!B:C,2,0))</f>
        <v/>
      </c>
      <c r="E4925" s="9" t="str">
        <f>IF(ISERROR(VLOOKUP(A4925,'entry data'!B:E,4,0)),"",VLOOKUP(A4925,'entry data'!B:E,4,0))</f>
        <v/>
      </c>
      <c r="F4925" s="11" t="str">
        <f>IF(A4925="","",IF(ISERROR(VLOOKUP(A4925,'entry data'!B:F,5,0)),"",VLOOKUP(A4925,'entry data'!B:F,5,0)))</f>
        <v/>
      </c>
      <c r="G4925" s="12" t="str">
        <f>IF(A4925="","",IF(ISERROR(VLOOKUP(A4925,'entry data'!B:I,8,0)),"",VLOOKUP(A4925,'entry data'!B:I,7,0)))</f>
        <v/>
      </c>
      <c r="H4925" s="13" t="str">
        <f>IF(A4925="","",IF(B4925=1,VLOOKUP(A4925,'entry data'!B:D,3,0),I4924))</f>
        <v/>
      </c>
      <c r="I4925" s="14" t="str">
        <f>IF(A4925="","",IF(E4925="weekly",7,IF(E4925="fortnightly",14,IF(E4925="monthly",DATE(IF(MONTH(H4925)=12,YEAR(H4925)+1,YEAR(H4925)),VLOOKUP(MONTH(H4925),index!$D$2:$G$13,2,0),DAY(H4925)),
IF(E4925="quarterly",DATE(IF(MONTH(H4925)&gt;=10,YEAR(H4925)+1,YEAR(H4925)),VLOOKUP(MONTH(H4925),index!$D$2:$G$13,3,0),DAY(H4925)),
IF(E4925="halfyearly",DATE(IF(MONTH(H4925)&gt;=7,YEAR(H4925)+1,YEAR(H4925)),VLOOKUP(MONTH(H4925),index!$D$2:$G$13,4,0),DAY(H4925)),
DATE(YEAR(H4925)+1,MONTH(H4925),DAY(H4925)))))-H4925))+H4925)</f>
        <v/>
      </c>
      <c r="J4925" s="9" t="str">
        <f t="shared" si="478"/>
        <v/>
      </c>
      <c r="K4925" s="11" t="str">
        <f t="shared" si="479"/>
        <v/>
      </c>
      <c r="L4925" s="11" t="str">
        <f t="shared" si="480"/>
        <v/>
      </c>
      <c r="M4925" s="11" t="str">
        <f>IF(A4925="","",VLOOKUP(E4925,index!$A$1:$B$6,2,0)*K4925*G4925)</f>
        <v/>
      </c>
      <c r="N4925" s="11" t="str">
        <f>IF(A4925="","",-PMT(G4925*VLOOKUP(E4925,index!$A$1:$B$6,2,0),C4925,F4925,0,0))</f>
        <v/>
      </c>
      <c r="O4925" s="11" t="str">
        <f t="shared" si="481"/>
        <v/>
      </c>
      <c r="P4925" s="11" t="str">
        <f t="shared" si="476"/>
        <v/>
      </c>
    </row>
    <row r="4926" spans="1:16" x14ac:dyDescent="0.25">
      <c r="A4926" s="9" t="str">
        <f>IF(A4925="","",IF(B4925&lt;C4925,A4925,IF(A4925=MAX('entry data'!$B$8:$B$507),"",A4925+1)))</f>
        <v/>
      </c>
      <c r="B4926" s="9" t="str">
        <f t="shared" si="477"/>
        <v/>
      </c>
      <c r="C4926" s="9" t="str">
        <f>IF(ISERROR(VLOOKUP(A4926,'entry data'!B:G,6,0)),"",VLOOKUP(A4926,'entry data'!B:G,6,0))</f>
        <v/>
      </c>
      <c r="D4926" s="9" t="str">
        <f>IF(ISERROR(VLOOKUP(A4926,'entry data'!B:C,2,0)),"",VLOOKUP(A4926,'entry data'!B:C,2,0))</f>
        <v/>
      </c>
      <c r="E4926" s="9" t="str">
        <f>IF(ISERROR(VLOOKUP(A4926,'entry data'!B:E,4,0)),"",VLOOKUP(A4926,'entry data'!B:E,4,0))</f>
        <v/>
      </c>
      <c r="F4926" s="11" t="str">
        <f>IF(A4926="","",IF(ISERROR(VLOOKUP(A4926,'entry data'!B:F,5,0)),"",VLOOKUP(A4926,'entry data'!B:F,5,0)))</f>
        <v/>
      </c>
      <c r="G4926" s="12" t="str">
        <f>IF(A4926="","",IF(ISERROR(VLOOKUP(A4926,'entry data'!B:I,8,0)),"",VLOOKUP(A4926,'entry data'!B:I,7,0)))</f>
        <v/>
      </c>
      <c r="H4926" s="13" t="str">
        <f>IF(A4926="","",IF(B4926=1,VLOOKUP(A4926,'entry data'!B:D,3,0),I4925))</f>
        <v/>
      </c>
      <c r="I4926" s="14" t="str">
        <f>IF(A4926="","",IF(E4926="weekly",7,IF(E4926="fortnightly",14,IF(E4926="monthly",DATE(IF(MONTH(H4926)=12,YEAR(H4926)+1,YEAR(H4926)),VLOOKUP(MONTH(H4926),index!$D$2:$G$13,2,0),DAY(H4926)),
IF(E4926="quarterly",DATE(IF(MONTH(H4926)&gt;=10,YEAR(H4926)+1,YEAR(H4926)),VLOOKUP(MONTH(H4926),index!$D$2:$G$13,3,0),DAY(H4926)),
IF(E4926="halfyearly",DATE(IF(MONTH(H4926)&gt;=7,YEAR(H4926)+1,YEAR(H4926)),VLOOKUP(MONTH(H4926),index!$D$2:$G$13,4,0),DAY(H4926)),
DATE(YEAR(H4926)+1,MONTH(H4926),DAY(H4926)))))-H4926))+H4926)</f>
        <v/>
      </c>
      <c r="J4926" s="9" t="str">
        <f t="shared" si="478"/>
        <v/>
      </c>
      <c r="K4926" s="11" t="str">
        <f t="shared" si="479"/>
        <v/>
      </c>
      <c r="L4926" s="11" t="str">
        <f t="shared" si="480"/>
        <v/>
      </c>
      <c r="M4926" s="11" t="str">
        <f>IF(A4926="","",VLOOKUP(E4926,index!$A$1:$B$6,2,0)*K4926*G4926)</f>
        <v/>
      </c>
      <c r="N4926" s="11" t="str">
        <f>IF(A4926="","",-PMT(G4926*VLOOKUP(E4926,index!$A$1:$B$6,2,0),C4926,F4926,0,0))</f>
        <v/>
      </c>
      <c r="O4926" s="11" t="str">
        <f t="shared" si="481"/>
        <v/>
      </c>
      <c r="P4926" s="11" t="str">
        <f t="shared" si="476"/>
        <v/>
      </c>
    </row>
    <row r="4927" spans="1:16" x14ac:dyDescent="0.25">
      <c r="A4927" s="9" t="str">
        <f>IF(A4926="","",IF(B4926&lt;C4926,A4926,IF(A4926=MAX('entry data'!$B$8:$B$507),"",A4926+1)))</f>
        <v/>
      </c>
      <c r="B4927" s="9" t="str">
        <f t="shared" si="477"/>
        <v/>
      </c>
      <c r="C4927" s="9" t="str">
        <f>IF(ISERROR(VLOOKUP(A4927,'entry data'!B:G,6,0)),"",VLOOKUP(A4927,'entry data'!B:G,6,0))</f>
        <v/>
      </c>
      <c r="D4927" s="9" t="str">
        <f>IF(ISERROR(VLOOKUP(A4927,'entry data'!B:C,2,0)),"",VLOOKUP(A4927,'entry data'!B:C,2,0))</f>
        <v/>
      </c>
      <c r="E4927" s="9" t="str">
        <f>IF(ISERROR(VLOOKUP(A4927,'entry data'!B:E,4,0)),"",VLOOKUP(A4927,'entry data'!B:E,4,0))</f>
        <v/>
      </c>
      <c r="F4927" s="11" t="str">
        <f>IF(A4927="","",IF(ISERROR(VLOOKUP(A4927,'entry data'!B:F,5,0)),"",VLOOKUP(A4927,'entry data'!B:F,5,0)))</f>
        <v/>
      </c>
      <c r="G4927" s="12" t="str">
        <f>IF(A4927="","",IF(ISERROR(VLOOKUP(A4927,'entry data'!B:I,8,0)),"",VLOOKUP(A4927,'entry data'!B:I,7,0)))</f>
        <v/>
      </c>
      <c r="H4927" s="13" t="str">
        <f>IF(A4927="","",IF(B4927=1,VLOOKUP(A4927,'entry data'!B:D,3,0),I4926))</f>
        <v/>
      </c>
      <c r="I4927" s="14" t="str">
        <f>IF(A4927="","",IF(E4927="weekly",7,IF(E4927="fortnightly",14,IF(E4927="monthly",DATE(IF(MONTH(H4927)=12,YEAR(H4927)+1,YEAR(H4927)),VLOOKUP(MONTH(H4927),index!$D$2:$G$13,2,0),DAY(H4927)),
IF(E4927="quarterly",DATE(IF(MONTH(H4927)&gt;=10,YEAR(H4927)+1,YEAR(H4927)),VLOOKUP(MONTH(H4927),index!$D$2:$G$13,3,0),DAY(H4927)),
IF(E4927="halfyearly",DATE(IF(MONTH(H4927)&gt;=7,YEAR(H4927)+1,YEAR(H4927)),VLOOKUP(MONTH(H4927),index!$D$2:$G$13,4,0),DAY(H4927)),
DATE(YEAR(H4927)+1,MONTH(H4927),DAY(H4927)))))-H4927))+H4927)</f>
        <v/>
      </c>
      <c r="J4927" s="9" t="str">
        <f t="shared" si="478"/>
        <v/>
      </c>
      <c r="K4927" s="11" t="str">
        <f t="shared" si="479"/>
        <v/>
      </c>
      <c r="L4927" s="11" t="str">
        <f t="shared" si="480"/>
        <v/>
      </c>
      <c r="M4927" s="11" t="str">
        <f>IF(A4927="","",VLOOKUP(E4927,index!$A$1:$B$6,2,0)*K4927*G4927)</f>
        <v/>
      </c>
      <c r="N4927" s="11" t="str">
        <f>IF(A4927="","",-PMT(G4927*VLOOKUP(E4927,index!$A$1:$B$6,2,0),C4927,F4927,0,0))</f>
        <v/>
      </c>
      <c r="O4927" s="11" t="str">
        <f t="shared" si="481"/>
        <v/>
      </c>
      <c r="P4927" s="11" t="str">
        <f t="shared" si="476"/>
        <v/>
      </c>
    </row>
    <row r="4928" spans="1:16" x14ac:dyDescent="0.25">
      <c r="A4928" s="9" t="str">
        <f>IF(A4927="","",IF(B4927&lt;C4927,A4927,IF(A4927=MAX('entry data'!$B$8:$B$507),"",A4927+1)))</f>
        <v/>
      </c>
      <c r="B4928" s="9" t="str">
        <f t="shared" si="477"/>
        <v/>
      </c>
      <c r="C4928" s="9" t="str">
        <f>IF(ISERROR(VLOOKUP(A4928,'entry data'!B:G,6,0)),"",VLOOKUP(A4928,'entry data'!B:G,6,0))</f>
        <v/>
      </c>
      <c r="D4928" s="9" t="str">
        <f>IF(ISERROR(VLOOKUP(A4928,'entry data'!B:C,2,0)),"",VLOOKUP(A4928,'entry data'!B:C,2,0))</f>
        <v/>
      </c>
      <c r="E4928" s="9" t="str">
        <f>IF(ISERROR(VLOOKUP(A4928,'entry data'!B:E,4,0)),"",VLOOKUP(A4928,'entry data'!B:E,4,0))</f>
        <v/>
      </c>
      <c r="F4928" s="11" t="str">
        <f>IF(A4928="","",IF(ISERROR(VLOOKUP(A4928,'entry data'!B:F,5,0)),"",VLOOKUP(A4928,'entry data'!B:F,5,0)))</f>
        <v/>
      </c>
      <c r="G4928" s="12" t="str">
        <f>IF(A4928="","",IF(ISERROR(VLOOKUP(A4928,'entry data'!B:I,8,0)),"",VLOOKUP(A4928,'entry data'!B:I,7,0)))</f>
        <v/>
      </c>
      <c r="H4928" s="13" t="str">
        <f>IF(A4928="","",IF(B4928=1,VLOOKUP(A4928,'entry data'!B:D,3,0),I4927))</f>
        <v/>
      </c>
      <c r="I4928" s="14" t="str">
        <f>IF(A4928="","",IF(E4928="weekly",7,IF(E4928="fortnightly",14,IF(E4928="monthly",DATE(IF(MONTH(H4928)=12,YEAR(H4928)+1,YEAR(H4928)),VLOOKUP(MONTH(H4928),index!$D$2:$G$13,2,0),DAY(H4928)),
IF(E4928="quarterly",DATE(IF(MONTH(H4928)&gt;=10,YEAR(H4928)+1,YEAR(H4928)),VLOOKUP(MONTH(H4928),index!$D$2:$G$13,3,0),DAY(H4928)),
IF(E4928="halfyearly",DATE(IF(MONTH(H4928)&gt;=7,YEAR(H4928)+1,YEAR(H4928)),VLOOKUP(MONTH(H4928),index!$D$2:$G$13,4,0),DAY(H4928)),
DATE(YEAR(H4928)+1,MONTH(H4928),DAY(H4928)))))-H4928))+H4928)</f>
        <v/>
      </c>
      <c r="J4928" s="9" t="str">
        <f t="shared" si="478"/>
        <v/>
      </c>
      <c r="K4928" s="11" t="str">
        <f t="shared" si="479"/>
        <v/>
      </c>
      <c r="L4928" s="11" t="str">
        <f t="shared" si="480"/>
        <v/>
      </c>
      <c r="M4928" s="11" t="str">
        <f>IF(A4928="","",VLOOKUP(E4928,index!$A$1:$B$6,2,0)*K4928*G4928)</f>
        <v/>
      </c>
      <c r="N4928" s="11" t="str">
        <f>IF(A4928="","",-PMT(G4928*VLOOKUP(E4928,index!$A$1:$B$6,2,0),C4928,F4928,0,0))</f>
        <v/>
      </c>
      <c r="O4928" s="11" t="str">
        <f t="shared" si="481"/>
        <v/>
      </c>
      <c r="P4928" s="11" t="str">
        <f t="shared" si="476"/>
        <v/>
      </c>
    </row>
    <row r="4929" spans="1:16" x14ac:dyDescent="0.25">
      <c r="A4929" s="9" t="str">
        <f>IF(A4928="","",IF(B4928&lt;C4928,A4928,IF(A4928=MAX('entry data'!$B$8:$B$507),"",A4928+1)))</f>
        <v/>
      </c>
      <c r="B4929" s="9" t="str">
        <f t="shared" si="477"/>
        <v/>
      </c>
      <c r="C4929" s="9" t="str">
        <f>IF(ISERROR(VLOOKUP(A4929,'entry data'!B:G,6,0)),"",VLOOKUP(A4929,'entry data'!B:G,6,0))</f>
        <v/>
      </c>
      <c r="D4929" s="9" t="str">
        <f>IF(ISERROR(VLOOKUP(A4929,'entry data'!B:C,2,0)),"",VLOOKUP(A4929,'entry data'!B:C,2,0))</f>
        <v/>
      </c>
      <c r="E4929" s="9" t="str">
        <f>IF(ISERROR(VLOOKUP(A4929,'entry data'!B:E,4,0)),"",VLOOKUP(A4929,'entry data'!B:E,4,0))</f>
        <v/>
      </c>
      <c r="F4929" s="11" t="str">
        <f>IF(A4929="","",IF(ISERROR(VLOOKUP(A4929,'entry data'!B:F,5,0)),"",VLOOKUP(A4929,'entry data'!B:F,5,0)))</f>
        <v/>
      </c>
      <c r="G4929" s="12" t="str">
        <f>IF(A4929="","",IF(ISERROR(VLOOKUP(A4929,'entry data'!B:I,8,0)),"",VLOOKUP(A4929,'entry data'!B:I,7,0)))</f>
        <v/>
      </c>
      <c r="H4929" s="13" t="str">
        <f>IF(A4929="","",IF(B4929=1,VLOOKUP(A4929,'entry data'!B:D,3,0),I4928))</f>
        <v/>
      </c>
      <c r="I4929" s="14" t="str">
        <f>IF(A4929="","",IF(E4929="weekly",7,IF(E4929="fortnightly",14,IF(E4929="monthly",DATE(IF(MONTH(H4929)=12,YEAR(H4929)+1,YEAR(H4929)),VLOOKUP(MONTH(H4929),index!$D$2:$G$13,2,0),DAY(H4929)),
IF(E4929="quarterly",DATE(IF(MONTH(H4929)&gt;=10,YEAR(H4929)+1,YEAR(H4929)),VLOOKUP(MONTH(H4929),index!$D$2:$G$13,3,0),DAY(H4929)),
IF(E4929="halfyearly",DATE(IF(MONTH(H4929)&gt;=7,YEAR(H4929)+1,YEAR(H4929)),VLOOKUP(MONTH(H4929),index!$D$2:$G$13,4,0),DAY(H4929)),
DATE(YEAR(H4929)+1,MONTH(H4929),DAY(H4929)))))-H4929))+H4929)</f>
        <v/>
      </c>
      <c r="J4929" s="9" t="str">
        <f t="shared" si="478"/>
        <v/>
      </c>
      <c r="K4929" s="11" t="str">
        <f t="shared" si="479"/>
        <v/>
      </c>
      <c r="L4929" s="11" t="str">
        <f t="shared" si="480"/>
        <v/>
      </c>
      <c r="M4929" s="11" t="str">
        <f>IF(A4929="","",VLOOKUP(E4929,index!$A$1:$B$6,2,0)*K4929*G4929)</f>
        <v/>
      </c>
      <c r="N4929" s="11" t="str">
        <f>IF(A4929="","",-PMT(G4929*VLOOKUP(E4929,index!$A$1:$B$6,2,0),C4929,F4929,0,0))</f>
        <v/>
      </c>
      <c r="O4929" s="11" t="str">
        <f t="shared" si="481"/>
        <v/>
      </c>
      <c r="P4929" s="11" t="str">
        <f t="shared" si="476"/>
        <v/>
      </c>
    </row>
    <row r="4930" spans="1:16" x14ac:dyDescent="0.25">
      <c r="A4930" s="9" t="str">
        <f>IF(A4929="","",IF(B4929&lt;C4929,A4929,IF(A4929=MAX('entry data'!$B$8:$B$507),"",A4929+1)))</f>
        <v/>
      </c>
      <c r="B4930" s="9" t="str">
        <f t="shared" si="477"/>
        <v/>
      </c>
      <c r="C4930" s="9" t="str">
        <f>IF(ISERROR(VLOOKUP(A4930,'entry data'!B:G,6,0)),"",VLOOKUP(A4930,'entry data'!B:G,6,0))</f>
        <v/>
      </c>
      <c r="D4930" s="9" t="str">
        <f>IF(ISERROR(VLOOKUP(A4930,'entry data'!B:C,2,0)),"",VLOOKUP(A4930,'entry data'!B:C,2,0))</f>
        <v/>
      </c>
      <c r="E4930" s="9" t="str">
        <f>IF(ISERROR(VLOOKUP(A4930,'entry data'!B:E,4,0)),"",VLOOKUP(A4930,'entry data'!B:E,4,0))</f>
        <v/>
      </c>
      <c r="F4930" s="11" t="str">
        <f>IF(A4930="","",IF(ISERROR(VLOOKUP(A4930,'entry data'!B:F,5,0)),"",VLOOKUP(A4930,'entry data'!B:F,5,0)))</f>
        <v/>
      </c>
      <c r="G4930" s="12" t="str">
        <f>IF(A4930="","",IF(ISERROR(VLOOKUP(A4930,'entry data'!B:I,8,0)),"",VLOOKUP(A4930,'entry data'!B:I,7,0)))</f>
        <v/>
      </c>
      <c r="H4930" s="13" t="str">
        <f>IF(A4930="","",IF(B4930=1,VLOOKUP(A4930,'entry data'!B:D,3,0),I4929))</f>
        <v/>
      </c>
      <c r="I4930" s="14" t="str">
        <f>IF(A4930="","",IF(E4930="weekly",7,IF(E4930="fortnightly",14,IF(E4930="monthly",DATE(IF(MONTH(H4930)=12,YEAR(H4930)+1,YEAR(H4930)),VLOOKUP(MONTH(H4930),index!$D$2:$G$13,2,0),DAY(H4930)),
IF(E4930="quarterly",DATE(IF(MONTH(H4930)&gt;=10,YEAR(H4930)+1,YEAR(H4930)),VLOOKUP(MONTH(H4930),index!$D$2:$G$13,3,0),DAY(H4930)),
IF(E4930="halfyearly",DATE(IF(MONTH(H4930)&gt;=7,YEAR(H4930)+1,YEAR(H4930)),VLOOKUP(MONTH(H4930),index!$D$2:$G$13,4,0),DAY(H4930)),
DATE(YEAR(H4930)+1,MONTH(H4930),DAY(H4930)))))-H4930))+H4930)</f>
        <v/>
      </c>
      <c r="J4930" s="9" t="str">
        <f t="shared" si="478"/>
        <v/>
      </c>
      <c r="K4930" s="11" t="str">
        <f t="shared" si="479"/>
        <v/>
      </c>
      <c r="L4930" s="11" t="str">
        <f t="shared" si="480"/>
        <v/>
      </c>
      <c r="M4930" s="11" t="str">
        <f>IF(A4930="","",VLOOKUP(E4930,index!$A$1:$B$6,2,0)*K4930*G4930)</f>
        <v/>
      </c>
      <c r="N4930" s="11" t="str">
        <f>IF(A4930="","",-PMT(G4930*VLOOKUP(E4930,index!$A$1:$B$6,2,0),C4930,F4930,0,0))</f>
        <v/>
      </c>
      <c r="O4930" s="11" t="str">
        <f t="shared" si="481"/>
        <v/>
      </c>
      <c r="P4930" s="11" t="str">
        <f t="shared" si="476"/>
        <v/>
      </c>
    </row>
    <row r="4931" spans="1:16" x14ac:dyDescent="0.25">
      <c r="A4931" s="9" t="str">
        <f>IF(A4930="","",IF(B4930&lt;C4930,A4930,IF(A4930=MAX('entry data'!$B$8:$B$507),"",A4930+1)))</f>
        <v/>
      </c>
      <c r="B4931" s="9" t="str">
        <f t="shared" si="477"/>
        <v/>
      </c>
      <c r="C4931" s="9" t="str">
        <f>IF(ISERROR(VLOOKUP(A4931,'entry data'!B:G,6,0)),"",VLOOKUP(A4931,'entry data'!B:G,6,0))</f>
        <v/>
      </c>
      <c r="D4931" s="9" t="str">
        <f>IF(ISERROR(VLOOKUP(A4931,'entry data'!B:C,2,0)),"",VLOOKUP(A4931,'entry data'!B:C,2,0))</f>
        <v/>
      </c>
      <c r="E4931" s="9" t="str">
        <f>IF(ISERROR(VLOOKUP(A4931,'entry data'!B:E,4,0)),"",VLOOKUP(A4931,'entry data'!B:E,4,0))</f>
        <v/>
      </c>
      <c r="F4931" s="11" t="str">
        <f>IF(A4931="","",IF(ISERROR(VLOOKUP(A4931,'entry data'!B:F,5,0)),"",VLOOKUP(A4931,'entry data'!B:F,5,0)))</f>
        <v/>
      </c>
      <c r="G4931" s="12" t="str">
        <f>IF(A4931="","",IF(ISERROR(VLOOKUP(A4931,'entry data'!B:I,8,0)),"",VLOOKUP(A4931,'entry data'!B:I,7,0)))</f>
        <v/>
      </c>
      <c r="H4931" s="13" t="str">
        <f>IF(A4931="","",IF(B4931=1,VLOOKUP(A4931,'entry data'!B:D,3,0),I4930))</f>
        <v/>
      </c>
      <c r="I4931" s="14" t="str">
        <f>IF(A4931="","",IF(E4931="weekly",7,IF(E4931="fortnightly",14,IF(E4931="monthly",DATE(IF(MONTH(H4931)=12,YEAR(H4931)+1,YEAR(H4931)),VLOOKUP(MONTH(H4931),index!$D$2:$G$13,2,0),DAY(H4931)),
IF(E4931="quarterly",DATE(IF(MONTH(H4931)&gt;=10,YEAR(H4931)+1,YEAR(H4931)),VLOOKUP(MONTH(H4931),index!$D$2:$G$13,3,0),DAY(H4931)),
IF(E4931="halfyearly",DATE(IF(MONTH(H4931)&gt;=7,YEAR(H4931)+1,YEAR(H4931)),VLOOKUP(MONTH(H4931),index!$D$2:$G$13,4,0),DAY(H4931)),
DATE(YEAR(H4931)+1,MONTH(H4931),DAY(H4931)))))-H4931))+H4931)</f>
        <v/>
      </c>
      <c r="J4931" s="9" t="str">
        <f t="shared" si="478"/>
        <v/>
      </c>
      <c r="K4931" s="11" t="str">
        <f t="shared" si="479"/>
        <v/>
      </c>
      <c r="L4931" s="11" t="str">
        <f t="shared" si="480"/>
        <v/>
      </c>
      <c r="M4931" s="11" t="str">
        <f>IF(A4931="","",VLOOKUP(E4931,index!$A$1:$B$6,2,0)*K4931*G4931)</f>
        <v/>
      </c>
      <c r="N4931" s="11" t="str">
        <f>IF(A4931="","",-PMT(G4931*VLOOKUP(E4931,index!$A$1:$B$6,2,0),C4931,F4931,0,0))</f>
        <v/>
      </c>
      <c r="O4931" s="11" t="str">
        <f t="shared" si="481"/>
        <v/>
      </c>
      <c r="P4931" s="11" t="str">
        <f t="shared" ref="P4931:P4994" si="482">IF(A4931="","",IF(J4931&lt;&gt;J4932,O4931,0))</f>
        <v/>
      </c>
    </row>
    <row r="4932" spans="1:16" x14ac:dyDescent="0.25">
      <c r="A4932" s="9" t="str">
        <f>IF(A4931="","",IF(B4931&lt;C4931,A4931,IF(A4931=MAX('entry data'!$B$8:$B$507),"",A4931+1)))</f>
        <v/>
      </c>
      <c r="B4932" s="9" t="str">
        <f t="shared" si="477"/>
        <v/>
      </c>
      <c r="C4932" s="9" t="str">
        <f>IF(ISERROR(VLOOKUP(A4932,'entry data'!B:G,6,0)),"",VLOOKUP(A4932,'entry data'!B:G,6,0))</f>
        <v/>
      </c>
      <c r="D4932" s="9" t="str">
        <f>IF(ISERROR(VLOOKUP(A4932,'entry data'!B:C,2,0)),"",VLOOKUP(A4932,'entry data'!B:C,2,0))</f>
        <v/>
      </c>
      <c r="E4932" s="9" t="str">
        <f>IF(ISERROR(VLOOKUP(A4932,'entry data'!B:E,4,0)),"",VLOOKUP(A4932,'entry data'!B:E,4,0))</f>
        <v/>
      </c>
      <c r="F4932" s="11" t="str">
        <f>IF(A4932="","",IF(ISERROR(VLOOKUP(A4932,'entry data'!B:F,5,0)),"",VLOOKUP(A4932,'entry data'!B:F,5,0)))</f>
        <v/>
      </c>
      <c r="G4932" s="12" t="str">
        <f>IF(A4932="","",IF(ISERROR(VLOOKUP(A4932,'entry data'!B:I,8,0)),"",VLOOKUP(A4932,'entry data'!B:I,7,0)))</f>
        <v/>
      </c>
      <c r="H4932" s="13" t="str">
        <f>IF(A4932="","",IF(B4932=1,VLOOKUP(A4932,'entry data'!B:D,3,0),I4931))</f>
        <v/>
      </c>
      <c r="I4932" s="14" t="str">
        <f>IF(A4932="","",IF(E4932="weekly",7,IF(E4932="fortnightly",14,IF(E4932="monthly",DATE(IF(MONTH(H4932)=12,YEAR(H4932)+1,YEAR(H4932)),VLOOKUP(MONTH(H4932),index!$D$2:$G$13,2,0),DAY(H4932)),
IF(E4932="quarterly",DATE(IF(MONTH(H4932)&gt;=10,YEAR(H4932)+1,YEAR(H4932)),VLOOKUP(MONTH(H4932),index!$D$2:$G$13,3,0),DAY(H4932)),
IF(E4932="halfyearly",DATE(IF(MONTH(H4932)&gt;=7,YEAR(H4932)+1,YEAR(H4932)),VLOOKUP(MONTH(H4932),index!$D$2:$G$13,4,0),DAY(H4932)),
DATE(YEAR(H4932)+1,MONTH(H4932),DAY(H4932)))))-H4932))+H4932)</f>
        <v/>
      </c>
      <c r="J4932" s="9" t="str">
        <f t="shared" si="478"/>
        <v/>
      </c>
      <c r="K4932" s="11" t="str">
        <f t="shared" si="479"/>
        <v/>
      </c>
      <c r="L4932" s="11" t="str">
        <f t="shared" si="480"/>
        <v/>
      </c>
      <c r="M4932" s="11" t="str">
        <f>IF(A4932="","",VLOOKUP(E4932,index!$A$1:$B$6,2,0)*K4932*G4932)</f>
        <v/>
      </c>
      <c r="N4932" s="11" t="str">
        <f>IF(A4932="","",-PMT(G4932*VLOOKUP(E4932,index!$A$1:$B$6,2,0),C4932,F4932,0,0))</f>
        <v/>
      </c>
      <c r="O4932" s="11" t="str">
        <f t="shared" si="481"/>
        <v/>
      </c>
      <c r="P4932" s="11" t="str">
        <f t="shared" si="482"/>
        <v/>
      </c>
    </row>
    <row r="4933" spans="1:16" x14ac:dyDescent="0.25">
      <c r="A4933" s="9" t="str">
        <f>IF(A4932="","",IF(B4932&lt;C4932,A4932,IF(A4932=MAX('entry data'!$B$8:$B$507),"",A4932+1)))</f>
        <v/>
      </c>
      <c r="B4933" s="9" t="str">
        <f t="shared" si="477"/>
        <v/>
      </c>
      <c r="C4933" s="9" t="str">
        <f>IF(ISERROR(VLOOKUP(A4933,'entry data'!B:G,6,0)),"",VLOOKUP(A4933,'entry data'!B:G,6,0))</f>
        <v/>
      </c>
      <c r="D4933" s="9" t="str">
        <f>IF(ISERROR(VLOOKUP(A4933,'entry data'!B:C,2,0)),"",VLOOKUP(A4933,'entry data'!B:C,2,0))</f>
        <v/>
      </c>
      <c r="E4933" s="9" t="str">
        <f>IF(ISERROR(VLOOKUP(A4933,'entry data'!B:E,4,0)),"",VLOOKUP(A4933,'entry data'!B:E,4,0))</f>
        <v/>
      </c>
      <c r="F4933" s="11" t="str">
        <f>IF(A4933="","",IF(ISERROR(VLOOKUP(A4933,'entry data'!B:F,5,0)),"",VLOOKUP(A4933,'entry data'!B:F,5,0)))</f>
        <v/>
      </c>
      <c r="G4933" s="12" t="str">
        <f>IF(A4933="","",IF(ISERROR(VLOOKUP(A4933,'entry data'!B:I,8,0)),"",VLOOKUP(A4933,'entry data'!B:I,7,0)))</f>
        <v/>
      </c>
      <c r="H4933" s="13" t="str">
        <f>IF(A4933="","",IF(B4933=1,VLOOKUP(A4933,'entry data'!B:D,3,0),I4932))</f>
        <v/>
      </c>
      <c r="I4933" s="14" t="str">
        <f>IF(A4933="","",IF(E4933="weekly",7,IF(E4933="fortnightly",14,IF(E4933="monthly",DATE(IF(MONTH(H4933)=12,YEAR(H4933)+1,YEAR(H4933)),VLOOKUP(MONTH(H4933),index!$D$2:$G$13,2,0),DAY(H4933)),
IF(E4933="quarterly",DATE(IF(MONTH(H4933)&gt;=10,YEAR(H4933)+1,YEAR(H4933)),VLOOKUP(MONTH(H4933),index!$D$2:$G$13,3,0),DAY(H4933)),
IF(E4933="halfyearly",DATE(IF(MONTH(H4933)&gt;=7,YEAR(H4933)+1,YEAR(H4933)),VLOOKUP(MONTH(H4933),index!$D$2:$G$13,4,0),DAY(H4933)),
DATE(YEAR(H4933)+1,MONTH(H4933),DAY(H4933)))))-H4933))+H4933)</f>
        <v/>
      </c>
      <c r="J4933" s="9" t="str">
        <f t="shared" si="478"/>
        <v/>
      </c>
      <c r="K4933" s="11" t="str">
        <f t="shared" si="479"/>
        <v/>
      </c>
      <c r="L4933" s="11" t="str">
        <f t="shared" si="480"/>
        <v/>
      </c>
      <c r="M4933" s="11" t="str">
        <f>IF(A4933="","",VLOOKUP(E4933,index!$A$1:$B$6,2,0)*K4933*G4933)</f>
        <v/>
      </c>
      <c r="N4933" s="11" t="str">
        <f>IF(A4933="","",-PMT(G4933*VLOOKUP(E4933,index!$A$1:$B$6,2,0),C4933,F4933,0,0))</f>
        <v/>
      </c>
      <c r="O4933" s="11" t="str">
        <f t="shared" si="481"/>
        <v/>
      </c>
      <c r="P4933" s="11" t="str">
        <f t="shared" si="482"/>
        <v/>
      </c>
    </row>
    <row r="4934" spans="1:16" x14ac:dyDescent="0.25">
      <c r="A4934" s="9" t="str">
        <f>IF(A4933="","",IF(B4933&lt;C4933,A4933,IF(A4933=MAX('entry data'!$B$8:$B$507),"",A4933+1)))</f>
        <v/>
      </c>
      <c r="B4934" s="9" t="str">
        <f t="shared" si="477"/>
        <v/>
      </c>
      <c r="C4934" s="9" t="str">
        <f>IF(ISERROR(VLOOKUP(A4934,'entry data'!B:G,6,0)),"",VLOOKUP(A4934,'entry data'!B:G,6,0))</f>
        <v/>
      </c>
      <c r="D4934" s="9" t="str">
        <f>IF(ISERROR(VLOOKUP(A4934,'entry data'!B:C,2,0)),"",VLOOKUP(A4934,'entry data'!B:C,2,0))</f>
        <v/>
      </c>
      <c r="E4934" s="9" t="str">
        <f>IF(ISERROR(VLOOKUP(A4934,'entry data'!B:E,4,0)),"",VLOOKUP(A4934,'entry data'!B:E,4,0))</f>
        <v/>
      </c>
      <c r="F4934" s="11" t="str">
        <f>IF(A4934="","",IF(ISERROR(VLOOKUP(A4934,'entry data'!B:F,5,0)),"",VLOOKUP(A4934,'entry data'!B:F,5,0)))</f>
        <v/>
      </c>
      <c r="G4934" s="12" t="str">
        <f>IF(A4934="","",IF(ISERROR(VLOOKUP(A4934,'entry data'!B:I,8,0)),"",VLOOKUP(A4934,'entry data'!B:I,7,0)))</f>
        <v/>
      </c>
      <c r="H4934" s="13" t="str">
        <f>IF(A4934="","",IF(B4934=1,VLOOKUP(A4934,'entry data'!B:D,3,0),I4933))</f>
        <v/>
      </c>
      <c r="I4934" s="14" t="str">
        <f>IF(A4934="","",IF(E4934="weekly",7,IF(E4934="fortnightly",14,IF(E4934="monthly",DATE(IF(MONTH(H4934)=12,YEAR(H4934)+1,YEAR(H4934)),VLOOKUP(MONTH(H4934),index!$D$2:$G$13,2,0),DAY(H4934)),
IF(E4934="quarterly",DATE(IF(MONTH(H4934)&gt;=10,YEAR(H4934)+1,YEAR(H4934)),VLOOKUP(MONTH(H4934),index!$D$2:$G$13,3,0),DAY(H4934)),
IF(E4934="halfyearly",DATE(IF(MONTH(H4934)&gt;=7,YEAR(H4934)+1,YEAR(H4934)),VLOOKUP(MONTH(H4934),index!$D$2:$G$13,4,0),DAY(H4934)),
DATE(YEAR(H4934)+1,MONTH(H4934),DAY(H4934)))))-H4934))+H4934)</f>
        <v/>
      </c>
      <c r="J4934" s="9" t="str">
        <f t="shared" si="478"/>
        <v/>
      </c>
      <c r="K4934" s="11" t="str">
        <f t="shared" si="479"/>
        <v/>
      </c>
      <c r="L4934" s="11" t="str">
        <f t="shared" si="480"/>
        <v/>
      </c>
      <c r="M4934" s="11" t="str">
        <f>IF(A4934="","",VLOOKUP(E4934,index!$A$1:$B$6,2,0)*K4934*G4934)</f>
        <v/>
      </c>
      <c r="N4934" s="11" t="str">
        <f>IF(A4934="","",-PMT(G4934*VLOOKUP(E4934,index!$A$1:$B$6,2,0),C4934,F4934,0,0))</f>
        <v/>
      </c>
      <c r="O4934" s="11" t="str">
        <f t="shared" si="481"/>
        <v/>
      </c>
      <c r="P4934" s="11" t="str">
        <f t="shared" si="482"/>
        <v/>
      </c>
    </row>
    <row r="4935" spans="1:16" x14ac:dyDescent="0.25">
      <c r="A4935" s="9" t="str">
        <f>IF(A4934="","",IF(B4934&lt;C4934,A4934,IF(A4934=MAX('entry data'!$B$8:$B$507),"",A4934+1)))</f>
        <v/>
      </c>
      <c r="B4935" s="9" t="str">
        <f t="shared" si="477"/>
        <v/>
      </c>
      <c r="C4935" s="9" t="str">
        <f>IF(ISERROR(VLOOKUP(A4935,'entry data'!B:G,6,0)),"",VLOOKUP(A4935,'entry data'!B:G,6,0))</f>
        <v/>
      </c>
      <c r="D4935" s="9" t="str">
        <f>IF(ISERROR(VLOOKUP(A4935,'entry data'!B:C,2,0)),"",VLOOKUP(A4935,'entry data'!B:C,2,0))</f>
        <v/>
      </c>
      <c r="E4935" s="9" t="str">
        <f>IF(ISERROR(VLOOKUP(A4935,'entry data'!B:E,4,0)),"",VLOOKUP(A4935,'entry data'!B:E,4,0))</f>
        <v/>
      </c>
      <c r="F4935" s="11" t="str">
        <f>IF(A4935="","",IF(ISERROR(VLOOKUP(A4935,'entry data'!B:F,5,0)),"",VLOOKUP(A4935,'entry data'!B:F,5,0)))</f>
        <v/>
      </c>
      <c r="G4935" s="12" t="str">
        <f>IF(A4935="","",IF(ISERROR(VLOOKUP(A4935,'entry data'!B:I,8,0)),"",VLOOKUP(A4935,'entry data'!B:I,7,0)))</f>
        <v/>
      </c>
      <c r="H4935" s="13" t="str">
        <f>IF(A4935="","",IF(B4935=1,VLOOKUP(A4935,'entry data'!B:D,3,0),I4934))</f>
        <v/>
      </c>
      <c r="I4935" s="14" t="str">
        <f>IF(A4935="","",IF(E4935="weekly",7,IF(E4935="fortnightly",14,IF(E4935="monthly",DATE(IF(MONTH(H4935)=12,YEAR(H4935)+1,YEAR(H4935)),VLOOKUP(MONTH(H4935),index!$D$2:$G$13,2,0),DAY(H4935)),
IF(E4935="quarterly",DATE(IF(MONTH(H4935)&gt;=10,YEAR(H4935)+1,YEAR(H4935)),VLOOKUP(MONTH(H4935),index!$D$2:$G$13,3,0),DAY(H4935)),
IF(E4935="halfyearly",DATE(IF(MONTH(H4935)&gt;=7,YEAR(H4935)+1,YEAR(H4935)),VLOOKUP(MONTH(H4935),index!$D$2:$G$13,4,0),DAY(H4935)),
DATE(YEAR(H4935)+1,MONTH(H4935),DAY(H4935)))))-H4935))+H4935)</f>
        <v/>
      </c>
      <c r="J4935" s="9" t="str">
        <f t="shared" si="478"/>
        <v/>
      </c>
      <c r="K4935" s="11" t="str">
        <f t="shared" si="479"/>
        <v/>
      </c>
      <c r="L4935" s="11" t="str">
        <f t="shared" si="480"/>
        <v/>
      </c>
      <c r="M4935" s="11" t="str">
        <f>IF(A4935="","",VLOOKUP(E4935,index!$A$1:$B$6,2,0)*K4935*G4935)</f>
        <v/>
      </c>
      <c r="N4935" s="11" t="str">
        <f>IF(A4935="","",-PMT(G4935*VLOOKUP(E4935,index!$A$1:$B$6,2,0),C4935,F4935,0,0))</f>
        <v/>
      </c>
      <c r="O4935" s="11" t="str">
        <f t="shared" si="481"/>
        <v/>
      </c>
      <c r="P4935" s="11" t="str">
        <f t="shared" si="482"/>
        <v/>
      </c>
    </row>
    <row r="4936" spans="1:16" x14ac:dyDescent="0.25">
      <c r="A4936" s="9" t="str">
        <f>IF(A4935="","",IF(B4935&lt;C4935,A4935,IF(A4935=MAX('entry data'!$B$8:$B$507),"",A4935+1)))</f>
        <v/>
      </c>
      <c r="B4936" s="9" t="str">
        <f t="shared" si="477"/>
        <v/>
      </c>
      <c r="C4936" s="9" t="str">
        <f>IF(ISERROR(VLOOKUP(A4936,'entry data'!B:G,6,0)),"",VLOOKUP(A4936,'entry data'!B:G,6,0))</f>
        <v/>
      </c>
      <c r="D4936" s="9" t="str">
        <f>IF(ISERROR(VLOOKUP(A4936,'entry data'!B:C,2,0)),"",VLOOKUP(A4936,'entry data'!B:C,2,0))</f>
        <v/>
      </c>
      <c r="E4936" s="9" t="str">
        <f>IF(ISERROR(VLOOKUP(A4936,'entry data'!B:E,4,0)),"",VLOOKUP(A4936,'entry data'!B:E,4,0))</f>
        <v/>
      </c>
      <c r="F4936" s="11" t="str">
        <f>IF(A4936="","",IF(ISERROR(VLOOKUP(A4936,'entry data'!B:F,5,0)),"",VLOOKUP(A4936,'entry data'!B:F,5,0)))</f>
        <v/>
      </c>
      <c r="G4936" s="12" t="str">
        <f>IF(A4936="","",IF(ISERROR(VLOOKUP(A4936,'entry data'!B:I,8,0)),"",VLOOKUP(A4936,'entry data'!B:I,7,0)))</f>
        <v/>
      </c>
      <c r="H4936" s="13" t="str">
        <f>IF(A4936="","",IF(B4936=1,VLOOKUP(A4936,'entry data'!B:D,3,0),I4935))</f>
        <v/>
      </c>
      <c r="I4936" s="14" t="str">
        <f>IF(A4936="","",IF(E4936="weekly",7,IF(E4936="fortnightly",14,IF(E4936="monthly",DATE(IF(MONTH(H4936)=12,YEAR(H4936)+1,YEAR(H4936)),VLOOKUP(MONTH(H4936),index!$D$2:$G$13,2,0),DAY(H4936)),
IF(E4936="quarterly",DATE(IF(MONTH(H4936)&gt;=10,YEAR(H4936)+1,YEAR(H4936)),VLOOKUP(MONTH(H4936),index!$D$2:$G$13,3,0),DAY(H4936)),
IF(E4936="halfyearly",DATE(IF(MONTH(H4936)&gt;=7,YEAR(H4936)+1,YEAR(H4936)),VLOOKUP(MONTH(H4936),index!$D$2:$G$13,4,0),DAY(H4936)),
DATE(YEAR(H4936)+1,MONTH(H4936),DAY(H4936)))))-H4936))+H4936)</f>
        <v/>
      </c>
      <c r="J4936" s="9" t="str">
        <f t="shared" si="478"/>
        <v/>
      </c>
      <c r="K4936" s="11" t="str">
        <f t="shared" si="479"/>
        <v/>
      </c>
      <c r="L4936" s="11" t="str">
        <f t="shared" si="480"/>
        <v/>
      </c>
      <c r="M4936" s="11" t="str">
        <f>IF(A4936="","",VLOOKUP(E4936,index!$A$1:$B$6,2,0)*K4936*G4936)</f>
        <v/>
      </c>
      <c r="N4936" s="11" t="str">
        <f>IF(A4936="","",-PMT(G4936*VLOOKUP(E4936,index!$A$1:$B$6,2,0),C4936,F4936,0,0))</f>
        <v/>
      </c>
      <c r="O4936" s="11" t="str">
        <f t="shared" si="481"/>
        <v/>
      </c>
      <c r="P4936" s="11" t="str">
        <f t="shared" si="482"/>
        <v/>
      </c>
    </row>
    <row r="4937" spans="1:16" x14ac:dyDescent="0.25">
      <c r="A4937" s="9" t="str">
        <f>IF(A4936="","",IF(B4936&lt;C4936,A4936,IF(A4936=MAX('entry data'!$B$8:$B$507),"",A4936+1)))</f>
        <v/>
      </c>
      <c r="B4937" s="9" t="str">
        <f t="shared" si="477"/>
        <v/>
      </c>
      <c r="C4937" s="9" t="str">
        <f>IF(ISERROR(VLOOKUP(A4937,'entry data'!B:G,6,0)),"",VLOOKUP(A4937,'entry data'!B:G,6,0))</f>
        <v/>
      </c>
      <c r="D4937" s="9" t="str">
        <f>IF(ISERROR(VLOOKUP(A4937,'entry data'!B:C,2,0)),"",VLOOKUP(A4937,'entry data'!B:C,2,0))</f>
        <v/>
      </c>
      <c r="E4937" s="9" t="str">
        <f>IF(ISERROR(VLOOKUP(A4937,'entry data'!B:E,4,0)),"",VLOOKUP(A4937,'entry data'!B:E,4,0))</f>
        <v/>
      </c>
      <c r="F4937" s="11" t="str">
        <f>IF(A4937="","",IF(ISERROR(VLOOKUP(A4937,'entry data'!B:F,5,0)),"",VLOOKUP(A4937,'entry data'!B:F,5,0)))</f>
        <v/>
      </c>
      <c r="G4937" s="12" t="str">
        <f>IF(A4937="","",IF(ISERROR(VLOOKUP(A4937,'entry data'!B:I,8,0)),"",VLOOKUP(A4937,'entry data'!B:I,7,0)))</f>
        <v/>
      </c>
      <c r="H4937" s="13" t="str">
        <f>IF(A4937="","",IF(B4937=1,VLOOKUP(A4937,'entry data'!B:D,3,0),I4936))</f>
        <v/>
      </c>
      <c r="I4937" s="14" t="str">
        <f>IF(A4937="","",IF(E4937="weekly",7,IF(E4937="fortnightly",14,IF(E4937="monthly",DATE(IF(MONTH(H4937)=12,YEAR(H4937)+1,YEAR(H4937)),VLOOKUP(MONTH(H4937),index!$D$2:$G$13,2,0),DAY(H4937)),
IF(E4937="quarterly",DATE(IF(MONTH(H4937)&gt;=10,YEAR(H4937)+1,YEAR(H4937)),VLOOKUP(MONTH(H4937),index!$D$2:$G$13,3,0),DAY(H4937)),
IF(E4937="halfyearly",DATE(IF(MONTH(H4937)&gt;=7,YEAR(H4937)+1,YEAR(H4937)),VLOOKUP(MONTH(H4937),index!$D$2:$G$13,4,0),DAY(H4937)),
DATE(YEAR(H4937)+1,MONTH(H4937),DAY(H4937)))))-H4937))+H4937)</f>
        <v/>
      </c>
      <c r="J4937" s="9" t="str">
        <f t="shared" si="478"/>
        <v/>
      </c>
      <c r="K4937" s="11" t="str">
        <f t="shared" si="479"/>
        <v/>
      </c>
      <c r="L4937" s="11" t="str">
        <f t="shared" si="480"/>
        <v/>
      </c>
      <c r="M4937" s="11" t="str">
        <f>IF(A4937="","",VLOOKUP(E4937,index!$A$1:$B$6,2,0)*K4937*G4937)</f>
        <v/>
      </c>
      <c r="N4937" s="11" t="str">
        <f>IF(A4937="","",-PMT(G4937*VLOOKUP(E4937,index!$A$1:$B$6,2,0),C4937,F4937,0,0))</f>
        <v/>
      </c>
      <c r="O4937" s="11" t="str">
        <f t="shared" si="481"/>
        <v/>
      </c>
      <c r="P4937" s="11" t="str">
        <f t="shared" si="482"/>
        <v/>
      </c>
    </row>
    <row r="4938" spans="1:16" x14ac:dyDescent="0.25">
      <c r="A4938" s="9" t="str">
        <f>IF(A4937="","",IF(B4937&lt;C4937,A4937,IF(A4937=MAX('entry data'!$B$8:$B$507),"",A4937+1)))</f>
        <v/>
      </c>
      <c r="B4938" s="9" t="str">
        <f t="shared" si="477"/>
        <v/>
      </c>
      <c r="C4938" s="9" t="str">
        <f>IF(ISERROR(VLOOKUP(A4938,'entry data'!B:G,6,0)),"",VLOOKUP(A4938,'entry data'!B:G,6,0))</f>
        <v/>
      </c>
      <c r="D4938" s="9" t="str">
        <f>IF(ISERROR(VLOOKUP(A4938,'entry data'!B:C,2,0)),"",VLOOKUP(A4938,'entry data'!B:C,2,0))</f>
        <v/>
      </c>
      <c r="E4938" s="9" t="str">
        <f>IF(ISERROR(VLOOKUP(A4938,'entry data'!B:E,4,0)),"",VLOOKUP(A4938,'entry data'!B:E,4,0))</f>
        <v/>
      </c>
      <c r="F4938" s="11" t="str">
        <f>IF(A4938="","",IF(ISERROR(VLOOKUP(A4938,'entry data'!B:F,5,0)),"",VLOOKUP(A4938,'entry data'!B:F,5,0)))</f>
        <v/>
      </c>
      <c r="G4938" s="12" t="str">
        <f>IF(A4938="","",IF(ISERROR(VLOOKUP(A4938,'entry data'!B:I,8,0)),"",VLOOKUP(A4938,'entry data'!B:I,7,0)))</f>
        <v/>
      </c>
      <c r="H4938" s="13" t="str">
        <f>IF(A4938="","",IF(B4938=1,VLOOKUP(A4938,'entry data'!B:D,3,0),I4937))</f>
        <v/>
      </c>
      <c r="I4938" s="14" t="str">
        <f>IF(A4938="","",IF(E4938="weekly",7,IF(E4938="fortnightly",14,IF(E4938="monthly",DATE(IF(MONTH(H4938)=12,YEAR(H4938)+1,YEAR(H4938)),VLOOKUP(MONTH(H4938),index!$D$2:$G$13,2,0),DAY(H4938)),
IF(E4938="quarterly",DATE(IF(MONTH(H4938)&gt;=10,YEAR(H4938)+1,YEAR(H4938)),VLOOKUP(MONTH(H4938),index!$D$2:$G$13,3,0),DAY(H4938)),
IF(E4938="halfyearly",DATE(IF(MONTH(H4938)&gt;=7,YEAR(H4938)+1,YEAR(H4938)),VLOOKUP(MONTH(H4938),index!$D$2:$G$13,4,0),DAY(H4938)),
DATE(YEAR(H4938)+1,MONTH(H4938),DAY(H4938)))))-H4938))+H4938)</f>
        <v/>
      </c>
      <c r="J4938" s="9" t="str">
        <f t="shared" si="478"/>
        <v/>
      </c>
      <c r="K4938" s="11" t="str">
        <f t="shared" si="479"/>
        <v/>
      </c>
      <c r="L4938" s="11" t="str">
        <f t="shared" si="480"/>
        <v/>
      </c>
      <c r="M4938" s="11" t="str">
        <f>IF(A4938="","",VLOOKUP(E4938,index!$A$1:$B$6,2,0)*K4938*G4938)</f>
        <v/>
      </c>
      <c r="N4938" s="11" t="str">
        <f>IF(A4938="","",-PMT(G4938*VLOOKUP(E4938,index!$A$1:$B$6,2,0),C4938,F4938,0,0))</f>
        <v/>
      </c>
      <c r="O4938" s="11" t="str">
        <f t="shared" si="481"/>
        <v/>
      </c>
      <c r="P4938" s="11" t="str">
        <f t="shared" si="482"/>
        <v/>
      </c>
    </row>
    <row r="4939" spans="1:16" x14ac:dyDescent="0.25">
      <c r="A4939" s="9" t="str">
        <f>IF(A4938="","",IF(B4938&lt;C4938,A4938,IF(A4938=MAX('entry data'!$B$8:$B$507),"",A4938+1)))</f>
        <v/>
      </c>
      <c r="B4939" s="9" t="str">
        <f t="shared" si="477"/>
        <v/>
      </c>
      <c r="C4939" s="9" t="str">
        <f>IF(ISERROR(VLOOKUP(A4939,'entry data'!B:G,6,0)),"",VLOOKUP(A4939,'entry data'!B:G,6,0))</f>
        <v/>
      </c>
      <c r="D4939" s="9" t="str">
        <f>IF(ISERROR(VLOOKUP(A4939,'entry data'!B:C,2,0)),"",VLOOKUP(A4939,'entry data'!B:C,2,0))</f>
        <v/>
      </c>
      <c r="E4939" s="9" t="str">
        <f>IF(ISERROR(VLOOKUP(A4939,'entry data'!B:E,4,0)),"",VLOOKUP(A4939,'entry data'!B:E,4,0))</f>
        <v/>
      </c>
      <c r="F4939" s="11" t="str">
        <f>IF(A4939="","",IF(ISERROR(VLOOKUP(A4939,'entry data'!B:F,5,0)),"",VLOOKUP(A4939,'entry data'!B:F,5,0)))</f>
        <v/>
      </c>
      <c r="G4939" s="12" t="str">
        <f>IF(A4939="","",IF(ISERROR(VLOOKUP(A4939,'entry data'!B:I,8,0)),"",VLOOKUP(A4939,'entry data'!B:I,7,0)))</f>
        <v/>
      </c>
      <c r="H4939" s="13" t="str">
        <f>IF(A4939="","",IF(B4939=1,VLOOKUP(A4939,'entry data'!B:D,3,0),I4938))</f>
        <v/>
      </c>
      <c r="I4939" s="14" t="str">
        <f>IF(A4939="","",IF(E4939="weekly",7,IF(E4939="fortnightly",14,IF(E4939="monthly",DATE(IF(MONTH(H4939)=12,YEAR(H4939)+1,YEAR(H4939)),VLOOKUP(MONTH(H4939),index!$D$2:$G$13,2,0),DAY(H4939)),
IF(E4939="quarterly",DATE(IF(MONTH(H4939)&gt;=10,YEAR(H4939)+1,YEAR(H4939)),VLOOKUP(MONTH(H4939),index!$D$2:$G$13,3,0),DAY(H4939)),
IF(E4939="halfyearly",DATE(IF(MONTH(H4939)&gt;=7,YEAR(H4939)+1,YEAR(H4939)),VLOOKUP(MONTH(H4939),index!$D$2:$G$13,4,0),DAY(H4939)),
DATE(YEAR(H4939)+1,MONTH(H4939),DAY(H4939)))))-H4939))+H4939)</f>
        <v/>
      </c>
      <c r="J4939" s="9" t="str">
        <f t="shared" si="478"/>
        <v/>
      </c>
      <c r="K4939" s="11" t="str">
        <f t="shared" si="479"/>
        <v/>
      </c>
      <c r="L4939" s="11" t="str">
        <f t="shared" si="480"/>
        <v/>
      </c>
      <c r="M4939" s="11" t="str">
        <f>IF(A4939="","",VLOOKUP(E4939,index!$A$1:$B$6,2,0)*K4939*G4939)</f>
        <v/>
      </c>
      <c r="N4939" s="11" t="str">
        <f>IF(A4939="","",-PMT(G4939*VLOOKUP(E4939,index!$A$1:$B$6,2,0),C4939,F4939,0,0))</f>
        <v/>
      </c>
      <c r="O4939" s="11" t="str">
        <f t="shared" si="481"/>
        <v/>
      </c>
      <c r="P4939" s="11" t="str">
        <f t="shared" si="482"/>
        <v/>
      </c>
    </row>
    <row r="4940" spans="1:16" x14ac:dyDescent="0.25">
      <c r="A4940" s="9" t="str">
        <f>IF(A4939="","",IF(B4939&lt;C4939,A4939,IF(A4939=MAX('entry data'!$B$8:$B$507),"",A4939+1)))</f>
        <v/>
      </c>
      <c r="B4940" s="9" t="str">
        <f t="shared" si="477"/>
        <v/>
      </c>
      <c r="C4940" s="9" t="str">
        <f>IF(ISERROR(VLOOKUP(A4940,'entry data'!B:G,6,0)),"",VLOOKUP(A4940,'entry data'!B:G,6,0))</f>
        <v/>
      </c>
      <c r="D4940" s="9" t="str">
        <f>IF(ISERROR(VLOOKUP(A4940,'entry data'!B:C,2,0)),"",VLOOKUP(A4940,'entry data'!B:C,2,0))</f>
        <v/>
      </c>
      <c r="E4940" s="9" t="str">
        <f>IF(ISERROR(VLOOKUP(A4940,'entry data'!B:E,4,0)),"",VLOOKUP(A4940,'entry data'!B:E,4,0))</f>
        <v/>
      </c>
      <c r="F4940" s="11" t="str">
        <f>IF(A4940="","",IF(ISERROR(VLOOKUP(A4940,'entry data'!B:F,5,0)),"",VLOOKUP(A4940,'entry data'!B:F,5,0)))</f>
        <v/>
      </c>
      <c r="G4940" s="12" t="str">
        <f>IF(A4940="","",IF(ISERROR(VLOOKUP(A4940,'entry data'!B:I,8,0)),"",VLOOKUP(A4940,'entry data'!B:I,7,0)))</f>
        <v/>
      </c>
      <c r="H4940" s="13" t="str">
        <f>IF(A4940="","",IF(B4940=1,VLOOKUP(A4940,'entry data'!B:D,3,0),I4939))</f>
        <v/>
      </c>
      <c r="I4940" s="14" t="str">
        <f>IF(A4940="","",IF(E4940="weekly",7,IF(E4940="fortnightly",14,IF(E4940="monthly",DATE(IF(MONTH(H4940)=12,YEAR(H4940)+1,YEAR(H4940)),VLOOKUP(MONTH(H4940),index!$D$2:$G$13,2,0),DAY(H4940)),
IF(E4940="quarterly",DATE(IF(MONTH(H4940)&gt;=10,YEAR(H4940)+1,YEAR(H4940)),VLOOKUP(MONTH(H4940),index!$D$2:$G$13,3,0),DAY(H4940)),
IF(E4940="halfyearly",DATE(IF(MONTH(H4940)&gt;=7,YEAR(H4940)+1,YEAR(H4940)),VLOOKUP(MONTH(H4940),index!$D$2:$G$13,4,0),DAY(H4940)),
DATE(YEAR(H4940)+1,MONTH(H4940),DAY(H4940)))))-H4940))+H4940)</f>
        <v/>
      </c>
      <c r="J4940" s="9" t="str">
        <f t="shared" si="478"/>
        <v/>
      </c>
      <c r="K4940" s="11" t="str">
        <f t="shared" si="479"/>
        <v/>
      </c>
      <c r="L4940" s="11" t="str">
        <f t="shared" si="480"/>
        <v/>
      </c>
      <c r="M4940" s="11" t="str">
        <f>IF(A4940="","",VLOOKUP(E4940,index!$A$1:$B$6,2,0)*K4940*G4940)</f>
        <v/>
      </c>
      <c r="N4940" s="11" t="str">
        <f>IF(A4940="","",-PMT(G4940*VLOOKUP(E4940,index!$A$1:$B$6,2,0),C4940,F4940,0,0))</f>
        <v/>
      </c>
      <c r="O4940" s="11" t="str">
        <f t="shared" si="481"/>
        <v/>
      </c>
      <c r="P4940" s="11" t="str">
        <f t="shared" si="482"/>
        <v/>
      </c>
    </row>
    <row r="4941" spans="1:16" x14ac:dyDescent="0.25">
      <c r="A4941" s="9" t="str">
        <f>IF(A4940="","",IF(B4940&lt;C4940,A4940,IF(A4940=MAX('entry data'!$B$8:$B$507),"",A4940+1)))</f>
        <v/>
      </c>
      <c r="B4941" s="9" t="str">
        <f t="shared" si="477"/>
        <v/>
      </c>
      <c r="C4941" s="9" t="str">
        <f>IF(ISERROR(VLOOKUP(A4941,'entry data'!B:G,6,0)),"",VLOOKUP(A4941,'entry data'!B:G,6,0))</f>
        <v/>
      </c>
      <c r="D4941" s="9" t="str">
        <f>IF(ISERROR(VLOOKUP(A4941,'entry data'!B:C,2,0)),"",VLOOKUP(A4941,'entry data'!B:C,2,0))</f>
        <v/>
      </c>
      <c r="E4941" s="9" t="str">
        <f>IF(ISERROR(VLOOKUP(A4941,'entry data'!B:E,4,0)),"",VLOOKUP(A4941,'entry data'!B:E,4,0))</f>
        <v/>
      </c>
      <c r="F4941" s="11" t="str">
        <f>IF(A4941="","",IF(ISERROR(VLOOKUP(A4941,'entry data'!B:F,5,0)),"",VLOOKUP(A4941,'entry data'!B:F,5,0)))</f>
        <v/>
      </c>
      <c r="G4941" s="12" t="str">
        <f>IF(A4941="","",IF(ISERROR(VLOOKUP(A4941,'entry data'!B:I,8,0)),"",VLOOKUP(A4941,'entry data'!B:I,7,0)))</f>
        <v/>
      </c>
      <c r="H4941" s="13" t="str">
        <f>IF(A4941="","",IF(B4941=1,VLOOKUP(A4941,'entry data'!B:D,3,0),I4940))</f>
        <v/>
      </c>
      <c r="I4941" s="14" t="str">
        <f>IF(A4941="","",IF(E4941="weekly",7,IF(E4941="fortnightly",14,IF(E4941="monthly",DATE(IF(MONTH(H4941)=12,YEAR(H4941)+1,YEAR(H4941)),VLOOKUP(MONTH(H4941),index!$D$2:$G$13,2,0),DAY(H4941)),
IF(E4941="quarterly",DATE(IF(MONTH(H4941)&gt;=10,YEAR(H4941)+1,YEAR(H4941)),VLOOKUP(MONTH(H4941),index!$D$2:$G$13,3,0),DAY(H4941)),
IF(E4941="halfyearly",DATE(IF(MONTH(H4941)&gt;=7,YEAR(H4941)+1,YEAR(H4941)),VLOOKUP(MONTH(H4941),index!$D$2:$G$13,4,0),DAY(H4941)),
DATE(YEAR(H4941)+1,MONTH(H4941),DAY(H4941)))))-H4941))+H4941)</f>
        <v/>
      </c>
      <c r="J4941" s="9" t="str">
        <f t="shared" si="478"/>
        <v/>
      </c>
      <c r="K4941" s="11" t="str">
        <f t="shared" si="479"/>
        <v/>
      </c>
      <c r="L4941" s="11" t="str">
        <f t="shared" si="480"/>
        <v/>
      </c>
      <c r="M4941" s="11" t="str">
        <f>IF(A4941="","",VLOOKUP(E4941,index!$A$1:$B$6,2,0)*K4941*G4941)</f>
        <v/>
      </c>
      <c r="N4941" s="11" t="str">
        <f>IF(A4941="","",-PMT(G4941*VLOOKUP(E4941,index!$A$1:$B$6,2,0),C4941,F4941,0,0))</f>
        <v/>
      </c>
      <c r="O4941" s="11" t="str">
        <f t="shared" si="481"/>
        <v/>
      </c>
      <c r="P4941" s="11" t="str">
        <f t="shared" si="482"/>
        <v/>
      </c>
    </row>
    <row r="4942" spans="1:16" x14ac:dyDescent="0.25">
      <c r="A4942" s="9" t="str">
        <f>IF(A4941="","",IF(B4941&lt;C4941,A4941,IF(A4941=MAX('entry data'!$B$8:$B$507),"",A4941+1)))</f>
        <v/>
      </c>
      <c r="B4942" s="9" t="str">
        <f t="shared" si="477"/>
        <v/>
      </c>
      <c r="C4942" s="9" t="str">
        <f>IF(ISERROR(VLOOKUP(A4942,'entry data'!B:G,6,0)),"",VLOOKUP(A4942,'entry data'!B:G,6,0))</f>
        <v/>
      </c>
      <c r="D4942" s="9" t="str">
        <f>IF(ISERROR(VLOOKUP(A4942,'entry data'!B:C,2,0)),"",VLOOKUP(A4942,'entry data'!B:C,2,0))</f>
        <v/>
      </c>
      <c r="E4942" s="9" t="str">
        <f>IF(ISERROR(VLOOKUP(A4942,'entry data'!B:E,4,0)),"",VLOOKUP(A4942,'entry data'!B:E,4,0))</f>
        <v/>
      </c>
      <c r="F4942" s="11" t="str">
        <f>IF(A4942="","",IF(ISERROR(VLOOKUP(A4942,'entry data'!B:F,5,0)),"",VLOOKUP(A4942,'entry data'!B:F,5,0)))</f>
        <v/>
      </c>
      <c r="G4942" s="12" t="str">
        <f>IF(A4942="","",IF(ISERROR(VLOOKUP(A4942,'entry data'!B:I,8,0)),"",VLOOKUP(A4942,'entry data'!B:I,7,0)))</f>
        <v/>
      </c>
      <c r="H4942" s="13" t="str">
        <f>IF(A4942="","",IF(B4942=1,VLOOKUP(A4942,'entry data'!B:D,3,0),I4941))</f>
        <v/>
      </c>
      <c r="I4942" s="14" t="str">
        <f>IF(A4942="","",IF(E4942="weekly",7,IF(E4942="fortnightly",14,IF(E4942="monthly",DATE(IF(MONTH(H4942)=12,YEAR(H4942)+1,YEAR(H4942)),VLOOKUP(MONTH(H4942),index!$D$2:$G$13,2,0),DAY(H4942)),
IF(E4942="quarterly",DATE(IF(MONTH(H4942)&gt;=10,YEAR(H4942)+1,YEAR(H4942)),VLOOKUP(MONTH(H4942),index!$D$2:$G$13,3,0),DAY(H4942)),
IF(E4942="halfyearly",DATE(IF(MONTH(H4942)&gt;=7,YEAR(H4942)+1,YEAR(H4942)),VLOOKUP(MONTH(H4942),index!$D$2:$G$13,4,0),DAY(H4942)),
DATE(YEAR(H4942)+1,MONTH(H4942),DAY(H4942)))))-H4942))+H4942)</f>
        <v/>
      </c>
      <c r="J4942" s="9" t="str">
        <f t="shared" si="478"/>
        <v/>
      </c>
      <c r="K4942" s="11" t="str">
        <f t="shared" si="479"/>
        <v/>
      </c>
      <c r="L4942" s="11" t="str">
        <f t="shared" si="480"/>
        <v/>
      </c>
      <c r="M4942" s="11" t="str">
        <f>IF(A4942="","",VLOOKUP(E4942,index!$A$1:$B$6,2,0)*K4942*G4942)</f>
        <v/>
      </c>
      <c r="N4942" s="11" t="str">
        <f>IF(A4942="","",-PMT(G4942*VLOOKUP(E4942,index!$A$1:$B$6,2,0),C4942,F4942,0,0))</f>
        <v/>
      </c>
      <c r="O4942" s="11" t="str">
        <f t="shared" si="481"/>
        <v/>
      </c>
      <c r="P4942" s="11" t="str">
        <f t="shared" si="482"/>
        <v/>
      </c>
    </row>
    <row r="4943" spans="1:16" x14ac:dyDescent="0.25">
      <c r="A4943" s="9" t="str">
        <f>IF(A4942="","",IF(B4942&lt;C4942,A4942,IF(A4942=MAX('entry data'!$B$8:$B$507),"",A4942+1)))</f>
        <v/>
      </c>
      <c r="B4943" s="9" t="str">
        <f t="shared" si="477"/>
        <v/>
      </c>
      <c r="C4943" s="9" t="str">
        <f>IF(ISERROR(VLOOKUP(A4943,'entry data'!B:G,6,0)),"",VLOOKUP(A4943,'entry data'!B:G,6,0))</f>
        <v/>
      </c>
      <c r="D4943" s="9" t="str">
        <f>IF(ISERROR(VLOOKUP(A4943,'entry data'!B:C,2,0)),"",VLOOKUP(A4943,'entry data'!B:C,2,0))</f>
        <v/>
      </c>
      <c r="E4943" s="9" t="str">
        <f>IF(ISERROR(VLOOKUP(A4943,'entry data'!B:E,4,0)),"",VLOOKUP(A4943,'entry data'!B:E,4,0))</f>
        <v/>
      </c>
      <c r="F4943" s="11" t="str">
        <f>IF(A4943="","",IF(ISERROR(VLOOKUP(A4943,'entry data'!B:F,5,0)),"",VLOOKUP(A4943,'entry data'!B:F,5,0)))</f>
        <v/>
      </c>
      <c r="G4943" s="12" t="str">
        <f>IF(A4943="","",IF(ISERROR(VLOOKUP(A4943,'entry data'!B:I,8,0)),"",VLOOKUP(A4943,'entry data'!B:I,7,0)))</f>
        <v/>
      </c>
      <c r="H4943" s="13" t="str">
        <f>IF(A4943="","",IF(B4943=1,VLOOKUP(A4943,'entry data'!B:D,3,0),I4942))</f>
        <v/>
      </c>
      <c r="I4943" s="14" t="str">
        <f>IF(A4943="","",IF(E4943="weekly",7,IF(E4943="fortnightly",14,IF(E4943="monthly",DATE(IF(MONTH(H4943)=12,YEAR(H4943)+1,YEAR(H4943)),VLOOKUP(MONTH(H4943),index!$D$2:$G$13,2,0),DAY(H4943)),
IF(E4943="quarterly",DATE(IF(MONTH(H4943)&gt;=10,YEAR(H4943)+1,YEAR(H4943)),VLOOKUP(MONTH(H4943),index!$D$2:$G$13,3,0),DAY(H4943)),
IF(E4943="halfyearly",DATE(IF(MONTH(H4943)&gt;=7,YEAR(H4943)+1,YEAR(H4943)),VLOOKUP(MONTH(H4943),index!$D$2:$G$13,4,0),DAY(H4943)),
DATE(YEAR(H4943)+1,MONTH(H4943),DAY(H4943)))))-H4943))+H4943)</f>
        <v/>
      </c>
      <c r="J4943" s="9" t="str">
        <f t="shared" si="478"/>
        <v/>
      </c>
      <c r="K4943" s="11" t="str">
        <f t="shared" si="479"/>
        <v/>
      </c>
      <c r="L4943" s="11" t="str">
        <f t="shared" si="480"/>
        <v/>
      </c>
      <c r="M4943" s="11" t="str">
        <f>IF(A4943="","",VLOOKUP(E4943,index!$A$1:$B$6,2,0)*K4943*G4943)</f>
        <v/>
      </c>
      <c r="N4943" s="11" t="str">
        <f>IF(A4943="","",-PMT(G4943*VLOOKUP(E4943,index!$A$1:$B$6,2,0),C4943,F4943,0,0))</f>
        <v/>
      </c>
      <c r="O4943" s="11" t="str">
        <f t="shared" si="481"/>
        <v/>
      </c>
      <c r="P4943" s="11" t="str">
        <f t="shared" si="482"/>
        <v/>
      </c>
    </row>
    <row r="4944" spans="1:16" x14ac:dyDescent="0.25">
      <c r="A4944" s="9" t="str">
        <f>IF(A4943="","",IF(B4943&lt;C4943,A4943,IF(A4943=MAX('entry data'!$B$8:$B$507),"",A4943+1)))</f>
        <v/>
      </c>
      <c r="B4944" s="9" t="str">
        <f t="shared" si="477"/>
        <v/>
      </c>
      <c r="C4944" s="9" t="str">
        <f>IF(ISERROR(VLOOKUP(A4944,'entry data'!B:G,6,0)),"",VLOOKUP(A4944,'entry data'!B:G,6,0))</f>
        <v/>
      </c>
      <c r="D4944" s="9" t="str">
        <f>IF(ISERROR(VLOOKUP(A4944,'entry data'!B:C,2,0)),"",VLOOKUP(A4944,'entry data'!B:C,2,0))</f>
        <v/>
      </c>
      <c r="E4944" s="9" t="str">
        <f>IF(ISERROR(VLOOKUP(A4944,'entry data'!B:E,4,0)),"",VLOOKUP(A4944,'entry data'!B:E,4,0))</f>
        <v/>
      </c>
      <c r="F4944" s="11" t="str">
        <f>IF(A4944="","",IF(ISERROR(VLOOKUP(A4944,'entry data'!B:F,5,0)),"",VLOOKUP(A4944,'entry data'!B:F,5,0)))</f>
        <v/>
      </c>
      <c r="G4944" s="12" t="str">
        <f>IF(A4944="","",IF(ISERROR(VLOOKUP(A4944,'entry data'!B:I,8,0)),"",VLOOKUP(A4944,'entry data'!B:I,7,0)))</f>
        <v/>
      </c>
      <c r="H4944" s="13" t="str">
        <f>IF(A4944="","",IF(B4944=1,VLOOKUP(A4944,'entry data'!B:D,3,0),I4943))</f>
        <v/>
      </c>
      <c r="I4944" s="14" t="str">
        <f>IF(A4944="","",IF(E4944="weekly",7,IF(E4944="fortnightly",14,IF(E4944="monthly",DATE(IF(MONTH(H4944)=12,YEAR(H4944)+1,YEAR(H4944)),VLOOKUP(MONTH(H4944),index!$D$2:$G$13,2,0),DAY(H4944)),
IF(E4944="quarterly",DATE(IF(MONTH(H4944)&gt;=10,YEAR(H4944)+1,YEAR(H4944)),VLOOKUP(MONTH(H4944),index!$D$2:$G$13,3,0),DAY(H4944)),
IF(E4944="halfyearly",DATE(IF(MONTH(H4944)&gt;=7,YEAR(H4944)+1,YEAR(H4944)),VLOOKUP(MONTH(H4944),index!$D$2:$G$13,4,0),DAY(H4944)),
DATE(YEAR(H4944)+1,MONTH(H4944),DAY(H4944)))))-H4944))+H4944)</f>
        <v/>
      </c>
      <c r="J4944" s="9" t="str">
        <f t="shared" si="478"/>
        <v/>
      </c>
      <c r="K4944" s="11" t="str">
        <f t="shared" si="479"/>
        <v/>
      </c>
      <c r="L4944" s="11" t="str">
        <f t="shared" si="480"/>
        <v/>
      </c>
      <c r="M4944" s="11" t="str">
        <f>IF(A4944="","",VLOOKUP(E4944,index!$A$1:$B$6,2,0)*K4944*G4944)</f>
        <v/>
      </c>
      <c r="N4944" s="11" t="str">
        <f>IF(A4944="","",-PMT(G4944*VLOOKUP(E4944,index!$A$1:$B$6,2,0),C4944,F4944,0,0))</f>
        <v/>
      </c>
      <c r="O4944" s="11" t="str">
        <f t="shared" si="481"/>
        <v/>
      </c>
      <c r="P4944" s="11" t="str">
        <f t="shared" si="482"/>
        <v/>
      </c>
    </row>
    <row r="4945" spans="1:16" x14ac:dyDescent="0.25">
      <c r="A4945" s="9" t="str">
        <f>IF(A4944="","",IF(B4944&lt;C4944,A4944,IF(A4944=MAX('entry data'!$B$8:$B$507),"",A4944+1)))</f>
        <v/>
      </c>
      <c r="B4945" s="9" t="str">
        <f t="shared" si="477"/>
        <v/>
      </c>
      <c r="C4945" s="9" t="str">
        <f>IF(ISERROR(VLOOKUP(A4945,'entry data'!B:G,6,0)),"",VLOOKUP(A4945,'entry data'!B:G,6,0))</f>
        <v/>
      </c>
      <c r="D4945" s="9" t="str">
        <f>IF(ISERROR(VLOOKUP(A4945,'entry data'!B:C,2,0)),"",VLOOKUP(A4945,'entry data'!B:C,2,0))</f>
        <v/>
      </c>
      <c r="E4945" s="9" t="str">
        <f>IF(ISERROR(VLOOKUP(A4945,'entry data'!B:E,4,0)),"",VLOOKUP(A4945,'entry data'!B:E,4,0))</f>
        <v/>
      </c>
      <c r="F4945" s="11" t="str">
        <f>IF(A4945="","",IF(ISERROR(VLOOKUP(A4945,'entry data'!B:F,5,0)),"",VLOOKUP(A4945,'entry data'!B:F,5,0)))</f>
        <v/>
      </c>
      <c r="G4945" s="12" t="str">
        <f>IF(A4945="","",IF(ISERROR(VLOOKUP(A4945,'entry data'!B:I,8,0)),"",VLOOKUP(A4945,'entry data'!B:I,7,0)))</f>
        <v/>
      </c>
      <c r="H4945" s="13" t="str">
        <f>IF(A4945="","",IF(B4945=1,VLOOKUP(A4945,'entry data'!B:D,3,0),I4944))</f>
        <v/>
      </c>
      <c r="I4945" s="14" t="str">
        <f>IF(A4945="","",IF(E4945="weekly",7,IF(E4945="fortnightly",14,IF(E4945="monthly",DATE(IF(MONTH(H4945)=12,YEAR(H4945)+1,YEAR(H4945)),VLOOKUP(MONTH(H4945),index!$D$2:$G$13,2,0),DAY(H4945)),
IF(E4945="quarterly",DATE(IF(MONTH(H4945)&gt;=10,YEAR(H4945)+1,YEAR(H4945)),VLOOKUP(MONTH(H4945),index!$D$2:$G$13,3,0),DAY(H4945)),
IF(E4945="halfyearly",DATE(IF(MONTH(H4945)&gt;=7,YEAR(H4945)+1,YEAR(H4945)),VLOOKUP(MONTH(H4945),index!$D$2:$G$13,4,0),DAY(H4945)),
DATE(YEAR(H4945)+1,MONTH(H4945),DAY(H4945)))))-H4945))+H4945)</f>
        <v/>
      </c>
      <c r="J4945" s="9" t="str">
        <f t="shared" si="478"/>
        <v/>
      </c>
      <c r="K4945" s="11" t="str">
        <f t="shared" si="479"/>
        <v/>
      </c>
      <c r="L4945" s="11" t="str">
        <f t="shared" si="480"/>
        <v/>
      </c>
      <c r="M4945" s="11" t="str">
        <f>IF(A4945="","",VLOOKUP(E4945,index!$A$1:$B$6,2,0)*K4945*G4945)</f>
        <v/>
      </c>
      <c r="N4945" s="11" t="str">
        <f>IF(A4945="","",-PMT(G4945*VLOOKUP(E4945,index!$A$1:$B$6,2,0),C4945,F4945,0,0))</f>
        <v/>
      </c>
      <c r="O4945" s="11" t="str">
        <f t="shared" si="481"/>
        <v/>
      </c>
      <c r="P4945" s="11" t="str">
        <f t="shared" si="482"/>
        <v/>
      </c>
    </row>
    <row r="4946" spans="1:16" x14ac:dyDescent="0.25">
      <c r="A4946" s="9" t="str">
        <f>IF(A4945="","",IF(B4945&lt;C4945,A4945,IF(A4945=MAX('entry data'!$B$8:$B$507),"",A4945+1)))</f>
        <v/>
      </c>
      <c r="B4946" s="9" t="str">
        <f t="shared" si="477"/>
        <v/>
      </c>
      <c r="C4946" s="9" t="str">
        <f>IF(ISERROR(VLOOKUP(A4946,'entry data'!B:G,6,0)),"",VLOOKUP(A4946,'entry data'!B:G,6,0))</f>
        <v/>
      </c>
      <c r="D4946" s="9" t="str">
        <f>IF(ISERROR(VLOOKUP(A4946,'entry data'!B:C,2,0)),"",VLOOKUP(A4946,'entry data'!B:C,2,0))</f>
        <v/>
      </c>
      <c r="E4946" s="9" t="str">
        <f>IF(ISERROR(VLOOKUP(A4946,'entry data'!B:E,4,0)),"",VLOOKUP(A4946,'entry data'!B:E,4,0))</f>
        <v/>
      </c>
      <c r="F4946" s="11" t="str">
        <f>IF(A4946="","",IF(ISERROR(VLOOKUP(A4946,'entry data'!B:F,5,0)),"",VLOOKUP(A4946,'entry data'!B:F,5,0)))</f>
        <v/>
      </c>
      <c r="G4946" s="12" t="str">
        <f>IF(A4946="","",IF(ISERROR(VLOOKUP(A4946,'entry data'!B:I,8,0)),"",VLOOKUP(A4946,'entry data'!B:I,7,0)))</f>
        <v/>
      </c>
      <c r="H4946" s="13" t="str">
        <f>IF(A4946="","",IF(B4946=1,VLOOKUP(A4946,'entry data'!B:D,3,0),I4945))</f>
        <v/>
      </c>
      <c r="I4946" s="14" t="str">
        <f>IF(A4946="","",IF(E4946="weekly",7,IF(E4946="fortnightly",14,IF(E4946="monthly",DATE(IF(MONTH(H4946)=12,YEAR(H4946)+1,YEAR(H4946)),VLOOKUP(MONTH(H4946),index!$D$2:$G$13,2,0),DAY(H4946)),
IF(E4946="quarterly",DATE(IF(MONTH(H4946)&gt;=10,YEAR(H4946)+1,YEAR(H4946)),VLOOKUP(MONTH(H4946),index!$D$2:$G$13,3,0),DAY(H4946)),
IF(E4946="halfyearly",DATE(IF(MONTH(H4946)&gt;=7,YEAR(H4946)+1,YEAR(H4946)),VLOOKUP(MONTH(H4946),index!$D$2:$G$13,4,0),DAY(H4946)),
DATE(YEAR(H4946)+1,MONTH(H4946),DAY(H4946)))))-H4946))+H4946)</f>
        <v/>
      </c>
      <c r="J4946" s="9" t="str">
        <f t="shared" si="478"/>
        <v/>
      </c>
      <c r="K4946" s="11" t="str">
        <f t="shared" si="479"/>
        <v/>
      </c>
      <c r="L4946" s="11" t="str">
        <f t="shared" si="480"/>
        <v/>
      </c>
      <c r="M4946" s="11" t="str">
        <f>IF(A4946="","",VLOOKUP(E4946,index!$A$1:$B$6,2,0)*K4946*G4946)</f>
        <v/>
      </c>
      <c r="N4946" s="11" t="str">
        <f>IF(A4946="","",-PMT(G4946*VLOOKUP(E4946,index!$A$1:$B$6,2,0),C4946,F4946,0,0))</f>
        <v/>
      </c>
      <c r="O4946" s="11" t="str">
        <f t="shared" si="481"/>
        <v/>
      </c>
      <c r="P4946" s="11" t="str">
        <f t="shared" si="482"/>
        <v/>
      </c>
    </row>
    <row r="4947" spans="1:16" x14ac:dyDescent="0.25">
      <c r="A4947" s="9" t="str">
        <f>IF(A4946="","",IF(B4946&lt;C4946,A4946,IF(A4946=MAX('entry data'!$B$8:$B$507),"",A4946+1)))</f>
        <v/>
      </c>
      <c r="B4947" s="9" t="str">
        <f t="shared" si="477"/>
        <v/>
      </c>
      <c r="C4947" s="9" t="str">
        <f>IF(ISERROR(VLOOKUP(A4947,'entry data'!B:G,6,0)),"",VLOOKUP(A4947,'entry data'!B:G,6,0))</f>
        <v/>
      </c>
      <c r="D4947" s="9" t="str">
        <f>IF(ISERROR(VLOOKUP(A4947,'entry data'!B:C,2,0)),"",VLOOKUP(A4947,'entry data'!B:C,2,0))</f>
        <v/>
      </c>
      <c r="E4947" s="9" t="str">
        <f>IF(ISERROR(VLOOKUP(A4947,'entry data'!B:E,4,0)),"",VLOOKUP(A4947,'entry data'!B:E,4,0))</f>
        <v/>
      </c>
      <c r="F4947" s="11" t="str">
        <f>IF(A4947="","",IF(ISERROR(VLOOKUP(A4947,'entry data'!B:F,5,0)),"",VLOOKUP(A4947,'entry data'!B:F,5,0)))</f>
        <v/>
      </c>
      <c r="G4947" s="12" t="str">
        <f>IF(A4947="","",IF(ISERROR(VLOOKUP(A4947,'entry data'!B:I,8,0)),"",VLOOKUP(A4947,'entry data'!B:I,7,0)))</f>
        <v/>
      </c>
      <c r="H4947" s="13" t="str">
        <f>IF(A4947="","",IF(B4947=1,VLOOKUP(A4947,'entry data'!B:D,3,0),I4946))</f>
        <v/>
      </c>
      <c r="I4947" s="14" t="str">
        <f>IF(A4947="","",IF(E4947="weekly",7,IF(E4947="fortnightly",14,IF(E4947="monthly",DATE(IF(MONTH(H4947)=12,YEAR(H4947)+1,YEAR(H4947)),VLOOKUP(MONTH(H4947),index!$D$2:$G$13,2,0),DAY(H4947)),
IF(E4947="quarterly",DATE(IF(MONTH(H4947)&gt;=10,YEAR(H4947)+1,YEAR(H4947)),VLOOKUP(MONTH(H4947),index!$D$2:$G$13,3,0),DAY(H4947)),
IF(E4947="halfyearly",DATE(IF(MONTH(H4947)&gt;=7,YEAR(H4947)+1,YEAR(H4947)),VLOOKUP(MONTH(H4947),index!$D$2:$G$13,4,0),DAY(H4947)),
DATE(YEAR(H4947)+1,MONTH(H4947),DAY(H4947)))))-H4947))+H4947)</f>
        <v/>
      </c>
      <c r="J4947" s="9" t="str">
        <f t="shared" si="478"/>
        <v/>
      </c>
      <c r="K4947" s="11" t="str">
        <f t="shared" si="479"/>
        <v/>
      </c>
      <c r="L4947" s="11" t="str">
        <f t="shared" si="480"/>
        <v/>
      </c>
      <c r="M4947" s="11" t="str">
        <f>IF(A4947="","",VLOOKUP(E4947,index!$A$1:$B$6,2,0)*K4947*G4947)</f>
        <v/>
      </c>
      <c r="N4947" s="11" t="str">
        <f>IF(A4947="","",-PMT(G4947*VLOOKUP(E4947,index!$A$1:$B$6,2,0),C4947,F4947,0,0))</f>
        <v/>
      </c>
      <c r="O4947" s="11" t="str">
        <f t="shared" si="481"/>
        <v/>
      </c>
      <c r="P4947" s="11" t="str">
        <f t="shared" si="482"/>
        <v/>
      </c>
    </row>
    <row r="4948" spans="1:16" x14ac:dyDescent="0.25">
      <c r="A4948" s="9" t="str">
        <f>IF(A4947="","",IF(B4947&lt;C4947,A4947,IF(A4947=MAX('entry data'!$B$8:$B$507),"",A4947+1)))</f>
        <v/>
      </c>
      <c r="B4948" s="9" t="str">
        <f t="shared" si="477"/>
        <v/>
      </c>
      <c r="C4948" s="9" t="str">
        <f>IF(ISERROR(VLOOKUP(A4948,'entry data'!B:G,6,0)),"",VLOOKUP(A4948,'entry data'!B:G,6,0))</f>
        <v/>
      </c>
      <c r="D4948" s="9" t="str">
        <f>IF(ISERROR(VLOOKUP(A4948,'entry data'!B:C,2,0)),"",VLOOKUP(A4948,'entry data'!B:C,2,0))</f>
        <v/>
      </c>
      <c r="E4948" s="9" t="str">
        <f>IF(ISERROR(VLOOKUP(A4948,'entry data'!B:E,4,0)),"",VLOOKUP(A4948,'entry data'!B:E,4,0))</f>
        <v/>
      </c>
      <c r="F4948" s="11" t="str">
        <f>IF(A4948="","",IF(ISERROR(VLOOKUP(A4948,'entry data'!B:F,5,0)),"",VLOOKUP(A4948,'entry data'!B:F,5,0)))</f>
        <v/>
      </c>
      <c r="G4948" s="12" t="str">
        <f>IF(A4948="","",IF(ISERROR(VLOOKUP(A4948,'entry data'!B:I,8,0)),"",VLOOKUP(A4948,'entry data'!B:I,7,0)))</f>
        <v/>
      </c>
      <c r="H4948" s="13" t="str">
        <f>IF(A4948="","",IF(B4948=1,VLOOKUP(A4948,'entry data'!B:D,3,0),I4947))</f>
        <v/>
      </c>
      <c r="I4948" s="14" t="str">
        <f>IF(A4948="","",IF(E4948="weekly",7,IF(E4948="fortnightly",14,IF(E4948="monthly",DATE(IF(MONTH(H4948)=12,YEAR(H4948)+1,YEAR(H4948)),VLOOKUP(MONTH(H4948),index!$D$2:$G$13,2,0),DAY(H4948)),
IF(E4948="quarterly",DATE(IF(MONTH(H4948)&gt;=10,YEAR(H4948)+1,YEAR(H4948)),VLOOKUP(MONTH(H4948),index!$D$2:$G$13,3,0),DAY(H4948)),
IF(E4948="halfyearly",DATE(IF(MONTH(H4948)&gt;=7,YEAR(H4948)+1,YEAR(H4948)),VLOOKUP(MONTH(H4948),index!$D$2:$G$13,4,0),DAY(H4948)),
DATE(YEAR(H4948)+1,MONTH(H4948),DAY(H4948)))))-H4948))+H4948)</f>
        <v/>
      </c>
      <c r="J4948" s="9" t="str">
        <f t="shared" si="478"/>
        <v/>
      </c>
      <c r="K4948" s="11" t="str">
        <f t="shared" si="479"/>
        <v/>
      </c>
      <c r="L4948" s="11" t="str">
        <f t="shared" si="480"/>
        <v/>
      </c>
      <c r="M4948" s="11" t="str">
        <f>IF(A4948="","",VLOOKUP(E4948,index!$A$1:$B$6,2,0)*K4948*G4948)</f>
        <v/>
      </c>
      <c r="N4948" s="11" t="str">
        <f>IF(A4948="","",-PMT(G4948*VLOOKUP(E4948,index!$A$1:$B$6,2,0),C4948,F4948,0,0))</f>
        <v/>
      </c>
      <c r="O4948" s="11" t="str">
        <f t="shared" si="481"/>
        <v/>
      </c>
      <c r="P4948" s="11" t="str">
        <f t="shared" si="482"/>
        <v/>
      </c>
    </row>
    <row r="4949" spans="1:16" x14ac:dyDescent="0.25">
      <c r="A4949" s="9" t="str">
        <f>IF(A4948="","",IF(B4948&lt;C4948,A4948,IF(A4948=MAX('entry data'!$B$8:$B$507),"",A4948+1)))</f>
        <v/>
      </c>
      <c r="B4949" s="9" t="str">
        <f t="shared" si="477"/>
        <v/>
      </c>
      <c r="C4949" s="9" t="str">
        <f>IF(ISERROR(VLOOKUP(A4949,'entry data'!B:G,6,0)),"",VLOOKUP(A4949,'entry data'!B:G,6,0))</f>
        <v/>
      </c>
      <c r="D4949" s="9" t="str">
        <f>IF(ISERROR(VLOOKUP(A4949,'entry data'!B:C,2,0)),"",VLOOKUP(A4949,'entry data'!B:C,2,0))</f>
        <v/>
      </c>
      <c r="E4949" s="9" t="str">
        <f>IF(ISERROR(VLOOKUP(A4949,'entry data'!B:E,4,0)),"",VLOOKUP(A4949,'entry data'!B:E,4,0))</f>
        <v/>
      </c>
      <c r="F4949" s="11" t="str">
        <f>IF(A4949="","",IF(ISERROR(VLOOKUP(A4949,'entry data'!B:F,5,0)),"",VLOOKUP(A4949,'entry data'!B:F,5,0)))</f>
        <v/>
      </c>
      <c r="G4949" s="12" t="str">
        <f>IF(A4949="","",IF(ISERROR(VLOOKUP(A4949,'entry data'!B:I,8,0)),"",VLOOKUP(A4949,'entry data'!B:I,7,0)))</f>
        <v/>
      </c>
      <c r="H4949" s="13" t="str">
        <f>IF(A4949="","",IF(B4949=1,VLOOKUP(A4949,'entry data'!B:D,3,0),I4948))</f>
        <v/>
      </c>
      <c r="I4949" s="14" t="str">
        <f>IF(A4949="","",IF(E4949="weekly",7,IF(E4949="fortnightly",14,IF(E4949="monthly",DATE(IF(MONTH(H4949)=12,YEAR(H4949)+1,YEAR(H4949)),VLOOKUP(MONTH(H4949),index!$D$2:$G$13,2,0),DAY(H4949)),
IF(E4949="quarterly",DATE(IF(MONTH(H4949)&gt;=10,YEAR(H4949)+1,YEAR(H4949)),VLOOKUP(MONTH(H4949),index!$D$2:$G$13,3,0),DAY(H4949)),
IF(E4949="halfyearly",DATE(IF(MONTH(H4949)&gt;=7,YEAR(H4949)+1,YEAR(H4949)),VLOOKUP(MONTH(H4949),index!$D$2:$G$13,4,0),DAY(H4949)),
DATE(YEAR(H4949)+1,MONTH(H4949),DAY(H4949)))))-H4949))+H4949)</f>
        <v/>
      </c>
      <c r="J4949" s="9" t="str">
        <f t="shared" si="478"/>
        <v/>
      </c>
      <c r="K4949" s="11" t="str">
        <f t="shared" si="479"/>
        <v/>
      </c>
      <c r="L4949" s="11" t="str">
        <f t="shared" si="480"/>
        <v/>
      </c>
      <c r="M4949" s="11" t="str">
        <f>IF(A4949="","",VLOOKUP(E4949,index!$A$1:$B$6,2,0)*K4949*G4949)</f>
        <v/>
      </c>
      <c r="N4949" s="11" t="str">
        <f>IF(A4949="","",-PMT(G4949*VLOOKUP(E4949,index!$A$1:$B$6,2,0),C4949,F4949,0,0))</f>
        <v/>
      </c>
      <c r="O4949" s="11" t="str">
        <f t="shared" si="481"/>
        <v/>
      </c>
      <c r="P4949" s="11" t="str">
        <f t="shared" si="482"/>
        <v/>
      </c>
    </row>
    <row r="4950" spans="1:16" x14ac:dyDescent="0.25">
      <c r="A4950" s="9" t="str">
        <f>IF(A4949="","",IF(B4949&lt;C4949,A4949,IF(A4949=MAX('entry data'!$B$8:$B$507),"",A4949+1)))</f>
        <v/>
      </c>
      <c r="B4950" s="9" t="str">
        <f t="shared" si="477"/>
        <v/>
      </c>
      <c r="C4950" s="9" t="str">
        <f>IF(ISERROR(VLOOKUP(A4950,'entry data'!B:G,6,0)),"",VLOOKUP(A4950,'entry data'!B:G,6,0))</f>
        <v/>
      </c>
      <c r="D4950" s="9" t="str">
        <f>IF(ISERROR(VLOOKUP(A4950,'entry data'!B:C,2,0)),"",VLOOKUP(A4950,'entry data'!B:C,2,0))</f>
        <v/>
      </c>
      <c r="E4950" s="9" t="str">
        <f>IF(ISERROR(VLOOKUP(A4950,'entry data'!B:E,4,0)),"",VLOOKUP(A4950,'entry data'!B:E,4,0))</f>
        <v/>
      </c>
      <c r="F4950" s="11" t="str">
        <f>IF(A4950="","",IF(ISERROR(VLOOKUP(A4950,'entry data'!B:F,5,0)),"",VLOOKUP(A4950,'entry data'!B:F,5,0)))</f>
        <v/>
      </c>
      <c r="G4950" s="12" t="str">
        <f>IF(A4950="","",IF(ISERROR(VLOOKUP(A4950,'entry data'!B:I,8,0)),"",VLOOKUP(A4950,'entry data'!B:I,7,0)))</f>
        <v/>
      </c>
      <c r="H4950" s="13" t="str">
        <f>IF(A4950="","",IF(B4950=1,VLOOKUP(A4950,'entry data'!B:D,3,0),I4949))</f>
        <v/>
      </c>
      <c r="I4950" s="14" t="str">
        <f>IF(A4950="","",IF(E4950="weekly",7,IF(E4950="fortnightly",14,IF(E4950="monthly",DATE(IF(MONTH(H4950)=12,YEAR(H4950)+1,YEAR(H4950)),VLOOKUP(MONTH(H4950),index!$D$2:$G$13,2,0),DAY(H4950)),
IF(E4950="quarterly",DATE(IF(MONTH(H4950)&gt;=10,YEAR(H4950)+1,YEAR(H4950)),VLOOKUP(MONTH(H4950),index!$D$2:$G$13,3,0),DAY(H4950)),
IF(E4950="halfyearly",DATE(IF(MONTH(H4950)&gt;=7,YEAR(H4950)+1,YEAR(H4950)),VLOOKUP(MONTH(H4950),index!$D$2:$G$13,4,0),DAY(H4950)),
DATE(YEAR(H4950)+1,MONTH(H4950),DAY(H4950)))))-H4950))+H4950)</f>
        <v/>
      </c>
      <c r="J4950" s="9" t="str">
        <f t="shared" si="478"/>
        <v/>
      </c>
      <c r="K4950" s="11" t="str">
        <f t="shared" si="479"/>
        <v/>
      </c>
      <c r="L4950" s="11" t="str">
        <f t="shared" si="480"/>
        <v/>
      </c>
      <c r="M4950" s="11" t="str">
        <f>IF(A4950="","",VLOOKUP(E4950,index!$A$1:$B$6,2,0)*K4950*G4950)</f>
        <v/>
      </c>
      <c r="N4950" s="11" t="str">
        <f>IF(A4950="","",-PMT(G4950*VLOOKUP(E4950,index!$A$1:$B$6,2,0),C4950,F4950,0,0))</f>
        <v/>
      </c>
      <c r="O4950" s="11" t="str">
        <f t="shared" si="481"/>
        <v/>
      </c>
      <c r="P4950" s="11" t="str">
        <f t="shared" si="482"/>
        <v/>
      </c>
    </row>
    <row r="4951" spans="1:16" x14ac:dyDescent="0.25">
      <c r="A4951" s="9" t="str">
        <f>IF(A4950="","",IF(B4950&lt;C4950,A4950,IF(A4950=MAX('entry data'!$B$8:$B$507),"",A4950+1)))</f>
        <v/>
      </c>
      <c r="B4951" s="9" t="str">
        <f t="shared" ref="B4951:B5014" si="483">IF(A4951="","",IF(B4950=C4950,1,B4950+1))</f>
        <v/>
      </c>
      <c r="C4951" s="9" t="str">
        <f>IF(ISERROR(VLOOKUP(A4951,'entry data'!B:G,6,0)),"",VLOOKUP(A4951,'entry data'!B:G,6,0))</f>
        <v/>
      </c>
      <c r="D4951" s="9" t="str">
        <f>IF(ISERROR(VLOOKUP(A4951,'entry data'!B:C,2,0)),"",VLOOKUP(A4951,'entry data'!B:C,2,0))</f>
        <v/>
      </c>
      <c r="E4951" s="9" t="str">
        <f>IF(ISERROR(VLOOKUP(A4951,'entry data'!B:E,4,0)),"",VLOOKUP(A4951,'entry data'!B:E,4,0))</f>
        <v/>
      </c>
      <c r="F4951" s="11" t="str">
        <f>IF(A4951="","",IF(ISERROR(VLOOKUP(A4951,'entry data'!B:F,5,0)),"",VLOOKUP(A4951,'entry data'!B:F,5,0)))</f>
        <v/>
      </c>
      <c r="G4951" s="12" t="str">
        <f>IF(A4951="","",IF(ISERROR(VLOOKUP(A4951,'entry data'!B:I,8,0)),"",VLOOKUP(A4951,'entry data'!B:I,7,0)))</f>
        <v/>
      </c>
      <c r="H4951" s="13" t="str">
        <f>IF(A4951="","",IF(B4951=1,VLOOKUP(A4951,'entry data'!B:D,3,0),I4950))</f>
        <v/>
      </c>
      <c r="I4951" s="14" t="str">
        <f>IF(A4951="","",IF(E4951="weekly",7,IF(E4951="fortnightly",14,IF(E4951="monthly",DATE(IF(MONTH(H4951)=12,YEAR(H4951)+1,YEAR(H4951)),VLOOKUP(MONTH(H4951),index!$D$2:$G$13,2,0),DAY(H4951)),
IF(E4951="quarterly",DATE(IF(MONTH(H4951)&gt;=10,YEAR(H4951)+1,YEAR(H4951)),VLOOKUP(MONTH(H4951),index!$D$2:$G$13,3,0),DAY(H4951)),
IF(E4951="halfyearly",DATE(IF(MONTH(H4951)&gt;=7,YEAR(H4951)+1,YEAR(H4951)),VLOOKUP(MONTH(H4951),index!$D$2:$G$13,4,0),DAY(H4951)),
DATE(YEAR(H4951)+1,MONTH(H4951),DAY(H4951)))))-H4951))+H4951)</f>
        <v/>
      </c>
      <c r="J4951" s="9" t="str">
        <f t="shared" ref="J4951:J5014" si="484">IF(A4951="","",IF(MONTH(I4951)&lt;10,YEAR(I4951)&amp;"-0"&amp;MONTH(I4951),YEAR(I4951)&amp;"-"&amp;MONTH(I4951)))</f>
        <v/>
      </c>
      <c r="K4951" s="11" t="str">
        <f t="shared" ref="K4951:K5014" si="485">IF(A4951="","",IF(B4951=1,F4951,O4950))</f>
        <v/>
      </c>
      <c r="L4951" s="11" t="str">
        <f t="shared" ref="L4951:L5014" si="486">IF(A4951="","",N4951-M4951)</f>
        <v/>
      </c>
      <c r="M4951" s="11" t="str">
        <f>IF(A4951="","",VLOOKUP(E4951,index!$A$1:$B$6,2,0)*K4951*G4951)</f>
        <v/>
      </c>
      <c r="N4951" s="11" t="str">
        <f>IF(A4951="","",-PMT(G4951*VLOOKUP(E4951,index!$A$1:$B$6,2,0),C4951,F4951,0,0))</f>
        <v/>
      </c>
      <c r="O4951" s="11" t="str">
        <f t="shared" ref="O4951:O5014" si="487">IF(A4951="","",K4951-L4951)</f>
        <v/>
      </c>
      <c r="P4951" s="11" t="str">
        <f t="shared" si="482"/>
        <v/>
      </c>
    </row>
    <row r="4952" spans="1:16" x14ac:dyDescent="0.25">
      <c r="A4952" s="9" t="str">
        <f>IF(A4951="","",IF(B4951&lt;C4951,A4951,IF(A4951=MAX('entry data'!$B$8:$B$507),"",A4951+1)))</f>
        <v/>
      </c>
      <c r="B4952" s="9" t="str">
        <f t="shared" si="483"/>
        <v/>
      </c>
      <c r="C4952" s="9" t="str">
        <f>IF(ISERROR(VLOOKUP(A4952,'entry data'!B:G,6,0)),"",VLOOKUP(A4952,'entry data'!B:G,6,0))</f>
        <v/>
      </c>
      <c r="D4952" s="9" t="str">
        <f>IF(ISERROR(VLOOKUP(A4952,'entry data'!B:C,2,0)),"",VLOOKUP(A4952,'entry data'!B:C,2,0))</f>
        <v/>
      </c>
      <c r="E4952" s="9" t="str">
        <f>IF(ISERROR(VLOOKUP(A4952,'entry data'!B:E,4,0)),"",VLOOKUP(A4952,'entry data'!B:E,4,0))</f>
        <v/>
      </c>
      <c r="F4952" s="11" t="str">
        <f>IF(A4952="","",IF(ISERROR(VLOOKUP(A4952,'entry data'!B:F,5,0)),"",VLOOKUP(A4952,'entry data'!B:F,5,0)))</f>
        <v/>
      </c>
      <c r="G4952" s="12" t="str">
        <f>IF(A4952="","",IF(ISERROR(VLOOKUP(A4952,'entry data'!B:I,8,0)),"",VLOOKUP(A4952,'entry data'!B:I,7,0)))</f>
        <v/>
      </c>
      <c r="H4952" s="13" t="str">
        <f>IF(A4952="","",IF(B4952=1,VLOOKUP(A4952,'entry data'!B:D,3,0),I4951))</f>
        <v/>
      </c>
      <c r="I4952" s="14" t="str">
        <f>IF(A4952="","",IF(E4952="weekly",7,IF(E4952="fortnightly",14,IF(E4952="monthly",DATE(IF(MONTH(H4952)=12,YEAR(H4952)+1,YEAR(H4952)),VLOOKUP(MONTH(H4952),index!$D$2:$G$13,2,0),DAY(H4952)),
IF(E4952="quarterly",DATE(IF(MONTH(H4952)&gt;=10,YEAR(H4952)+1,YEAR(H4952)),VLOOKUP(MONTH(H4952),index!$D$2:$G$13,3,0),DAY(H4952)),
IF(E4952="halfyearly",DATE(IF(MONTH(H4952)&gt;=7,YEAR(H4952)+1,YEAR(H4952)),VLOOKUP(MONTH(H4952),index!$D$2:$G$13,4,0),DAY(H4952)),
DATE(YEAR(H4952)+1,MONTH(H4952),DAY(H4952)))))-H4952))+H4952)</f>
        <v/>
      </c>
      <c r="J4952" s="9" t="str">
        <f t="shared" si="484"/>
        <v/>
      </c>
      <c r="K4952" s="11" t="str">
        <f t="shared" si="485"/>
        <v/>
      </c>
      <c r="L4952" s="11" t="str">
        <f t="shared" si="486"/>
        <v/>
      </c>
      <c r="M4952" s="11" t="str">
        <f>IF(A4952="","",VLOOKUP(E4952,index!$A$1:$B$6,2,0)*K4952*G4952)</f>
        <v/>
      </c>
      <c r="N4952" s="11" t="str">
        <f>IF(A4952="","",-PMT(G4952*VLOOKUP(E4952,index!$A$1:$B$6,2,0),C4952,F4952,0,0))</f>
        <v/>
      </c>
      <c r="O4952" s="11" t="str">
        <f t="shared" si="487"/>
        <v/>
      </c>
      <c r="P4952" s="11" t="str">
        <f t="shared" si="482"/>
        <v/>
      </c>
    </row>
    <row r="4953" spans="1:16" x14ac:dyDescent="0.25">
      <c r="A4953" s="9" t="str">
        <f>IF(A4952="","",IF(B4952&lt;C4952,A4952,IF(A4952=MAX('entry data'!$B$8:$B$507),"",A4952+1)))</f>
        <v/>
      </c>
      <c r="B4953" s="9" t="str">
        <f t="shared" si="483"/>
        <v/>
      </c>
      <c r="C4953" s="9" t="str">
        <f>IF(ISERROR(VLOOKUP(A4953,'entry data'!B:G,6,0)),"",VLOOKUP(A4953,'entry data'!B:G,6,0))</f>
        <v/>
      </c>
      <c r="D4953" s="9" t="str">
        <f>IF(ISERROR(VLOOKUP(A4953,'entry data'!B:C,2,0)),"",VLOOKUP(A4953,'entry data'!B:C,2,0))</f>
        <v/>
      </c>
      <c r="E4953" s="9" t="str">
        <f>IF(ISERROR(VLOOKUP(A4953,'entry data'!B:E,4,0)),"",VLOOKUP(A4953,'entry data'!B:E,4,0))</f>
        <v/>
      </c>
      <c r="F4953" s="11" t="str">
        <f>IF(A4953="","",IF(ISERROR(VLOOKUP(A4953,'entry data'!B:F,5,0)),"",VLOOKUP(A4953,'entry data'!B:F,5,0)))</f>
        <v/>
      </c>
      <c r="G4953" s="12" t="str">
        <f>IF(A4953="","",IF(ISERROR(VLOOKUP(A4953,'entry data'!B:I,8,0)),"",VLOOKUP(A4953,'entry data'!B:I,7,0)))</f>
        <v/>
      </c>
      <c r="H4953" s="13" t="str">
        <f>IF(A4953="","",IF(B4953=1,VLOOKUP(A4953,'entry data'!B:D,3,0),I4952))</f>
        <v/>
      </c>
      <c r="I4953" s="14" t="str">
        <f>IF(A4953="","",IF(E4953="weekly",7,IF(E4953="fortnightly",14,IF(E4953="monthly",DATE(IF(MONTH(H4953)=12,YEAR(H4953)+1,YEAR(H4953)),VLOOKUP(MONTH(H4953),index!$D$2:$G$13,2,0),DAY(H4953)),
IF(E4953="quarterly",DATE(IF(MONTH(H4953)&gt;=10,YEAR(H4953)+1,YEAR(H4953)),VLOOKUP(MONTH(H4953),index!$D$2:$G$13,3,0),DAY(H4953)),
IF(E4953="halfyearly",DATE(IF(MONTH(H4953)&gt;=7,YEAR(H4953)+1,YEAR(H4953)),VLOOKUP(MONTH(H4953),index!$D$2:$G$13,4,0),DAY(H4953)),
DATE(YEAR(H4953)+1,MONTH(H4953),DAY(H4953)))))-H4953))+H4953)</f>
        <v/>
      </c>
      <c r="J4953" s="9" t="str">
        <f t="shared" si="484"/>
        <v/>
      </c>
      <c r="K4953" s="11" t="str">
        <f t="shared" si="485"/>
        <v/>
      </c>
      <c r="L4953" s="11" t="str">
        <f t="shared" si="486"/>
        <v/>
      </c>
      <c r="M4953" s="11" t="str">
        <f>IF(A4953="","",VLOOKUP(E4953,index!$A$1:$B$6,2,0)*K4953*G4953)</f>
        <v/>
      </c>
      <c r="N4953" s="11" t="str">
        <f>IF(A4953="","",-PMT(G4953*VLOOKUP(E4953,index!$A$1:$B$6,2,0),C4953,F4953,0,0))</f>
        <v/>
      </c>
      <c r="O4953" s="11" t="str">
        <f t="shared" si="487"/>
        <v/>
      </c>
      <c r="P4953" s="11" t="str">
        <f t="shared" si="482"/>
        <v/>
      </c>
    </row>
    <row r="4954" spans="1:16" x14ac:dyDescent="0.25">
      <c r="A4954" s="9" t="str">
        <f>IF(A4953="","",IF(B4953&lt;C4953,A4953,IF(A4953=MAX('entry data'!$B$8:$B$507),"",A4953+1)))</f>
        <v/>
      </c>
      <c r="B4954" s="9" t="str">
        <f t="shared" si="483"/>
        <v/>
      </c>
      <c r="C4954" s="9" t="str">
        <f>IF(ISERROR(VLOOKUP(A4954,'entry data'!B:G,6,0)),"",VLOOKUP(A4954,'entry data'!B:G,6,0))</f>
        <v/>
      </c>
      <c r="D4954" s="9" t="str">
        <f>IF(ISERROR(VLOOKUP(A4954,'entry data'!B:C,2,0)),"",VLOOKUP(A4954,'entry data'!B:C,2,0))</f>
        <v/>
      </c>
      <c r="E4954" s="9" t="str">
        <f>IF(ISERROR(VLOOKUP(A4954,'entry data'!B:E,4,0)),"",VLOOKUP(A4954,'entry data'!B:E,4,0))</f>
        <v/>
      </c>
      <c r="F4954" s="11" t="str">
        <f>IF(A4954="","",IF(ISERROR(VLOOKUP(A4954,'entry data'!B:F,5,0)),"",VLOOKUP(A4954,'entry data'!B:F,5,0)))</f>
        <v/>
      </c>
      <c r="G4954" s="12" t="str">
        <f>IF(A4954="","",IF(ISERROR(VLOOKUP(A4954,'entry data'!B:I,8,0)),"",VLOOKUP(A4954,'entry data'!B:I,7,0)))</f>
        <v/>
      </c>
      <c r="H4954" s="13" t="str">
        <f>IF(A4954="","",IF(B4954=1,VLOOKUP(A4954,'entry data'!B:D,3,0),I4953))</f>
        <v/>
      </c>
      <c r="I4954" s="14" t="str">
        <f>IF(A4954="","",IF(E4954="weekly",7,IF(E4954="fortnightly",14,IF(E4954="monthly",DATE(IF(MONTH(H4954)=12,YEAR(H4954)+1,YEAR(H4954)),VLOOKUP(MONTH(H4954),index!$D$2:$G$13,2,0),DAY(H4954)),
IF(E4954="quarterly",DATE(IF(MONTH(H4954)&gt;=10,YEAR(H4954)+1,YEAR(H4954)),VLOOKUP(MONTH(H4954),index!$D$2:$G$13,3,0),DAY(H4954)),
IF(E4954="halfyearly",DATE(IF(MONTH(H4954)&gt;=7,YEAR(H4954)+1,YEAR(H4954)),VLOOKUP(MONTH(H4954),index!$D$2:$G$13,4,0),DAY(H4954)),
DATE(YEAR(H4954)+1,MONTH(H4954),DAY(H4954)))))-H4954))+H4954)</f>
        <v/>
      </c>
      <c r="J4954" s="9" t="str">
        <f t="shared" si="484"/>
        <v/>
      </c>
      <c r="K4954" s="11" t="str">
        <f t="shared" si="485"/>
        <v/>
      </c>
      <c r="L4954" s="11" t="str">
        <f t="shared" si="486"/>
        <v/>
      </c>
      <c r="M4954" s="11" t="str">
        <f>IF(A4954="","",VLOOKUP(E4954,index!$A$1:$B$6,2,0)*K4954*G4954)</f>
        <v/>
      </c>
      <c r="N4954" s="11" t="str">
        <f>IF(A4954="","",-PMT(G4954*VLOOKUP(E4954,index!$A$1:$B$6,2,0),C4954,F4954,0,0))</f>
        <v/>
      </c>
      <c r="O4954" s="11" t="str">
        <f t="shared" si="487"/>
        <v/>
      </c>
      <c r="P4954" s="11" t="str">
        <f t="shared" si="482"/>
        <v/>
      </c>
    </row>
    <row r="4955" spans="1:16" x14ac:dyDescent="0.25">
      <c r="A4955" s="9" t="str">
        <f>IF(A4954="","",IF(B4954&lt;C4954,A4954,IF(A4954=MAX('entry data'!$B$8:$B$507),"",A4954+1)))</f>
        <v/>
      </c>
      <c r="B4955" s="9" t="str">
        <f t="shared" si="483"/>
        <v/>
      </c>
      <c r="C4955" s="9" t="str">
        <f>IF(ISERROR(VLOOKUP(A4955,'entry data'!B:G,6,0)),"",VLOOKUP(A4955,'entry data'!B:G,6,0))</f>
        <v/>
      </c>
      <c r="D4955" s="9" t="str">
        <f>IF(ISERROR(VLOOKUP(A4955,'entry data'!B:C,2,0)),"",VLOOKUP(A4955,'entry data'!B:C,2,0))</f>
        <v/>
      </c>
      <c r="E4955" s="9" t="str">
        <f>IF(ISERROR(VLOOKUP(A4955,'entry data'!B:E,4,0)),"",VLOOKUP(A4955,'entry data'!B:E,4,0))</f>
        <v/>
      </c>
      <c r="F4955" s="11" t="str">
        <f>IF(A4955="","",IF(ISERROR(VLOOKUP(A4955,'entry data'!B:F,5,0)),"",VLOOKUP(A4955,'entry data'!B:F,5,0)))</f>
        <v/>
      </c>
      <c r="G4955" s="12" t="str">
        <f>IF(A4955="","",IF(ISERROR(VLOOKUP(A4955,'entry data'!B:I,8,0)),"",VLOOKUP(A4955,'entry data'!B:I,7,0)))</f>
        <v/>
      </c>
      <c r="H4955" s="13" t="str">
        <f>IF(A4955="","",IF(B4955=1,VLOOKUP(A4955,'entry data'!B:D,3,0),I4954))</f>
        <v/>
      </c>
      <c r="I4955" s="14" t="str">
        <f>IF(A4955="","",IF(E4955="weekly",7,IF(E4955="fortnightly",14,IF(E4955="monthly",DATE(IF(MONTH(H4955)=12,YEAR(H4955)+1,YEAR(H4955)),VLOOKUP(MONTH(H4955),index!$D$2:$G$13,2,0),DAY(H4955)),
IF(E4955="quarterly",DATE(IF(MONTH(H4955)&gt;=10,YEAR(H4955)+1,YEAR(H4955)),VLOOKUP(MONTH(H4955),index!$D$2:$G$13,3,0),DAY(H4955)),
IF(E4955="halfyearly",DATE(IF(MONTH(H4955)&gt;=7,YEAR(H4955)+1,YEAR(H4955)),VLOOKUP(MONTH(H4955),index!$D$2:$G$13,4,0),DAY(H4955)),
DATE(YEAR(H4955)+1,MONTH(H4955),DAY(H4955)))))-H4955))+H4955)</f>
        <v/>
      </c>
      <c r="J4955" s="9" t="str">
        <f t="shared" si="484"/>
        <v/>
      </c>
      <c r="K4955" s="11" t="str">
        <f t="shared" si="485"/>
        <v/>
      </c>
      <c r="L4955" s="11" t="str">
        <f t="shared" si="486"/>
        <v/>
      </c>
      <c r="M4955" s="11" t="str">
        <f>IF(A4955="","",VLOOKUP(E4955,index!$A$1:$B$6,2,0)*K4955*G4955)</f>
        <v/>
      </c>
      <c r="N4955" s="11" t="str">
        <f>IF(A4955="","",-PMT(G4955*VLOOKUP(E4955,index!$A$1:$B$6,2,0),C4955,F4955,0,0))</f>
        <v/>
      </c>
      <c r="O4955" s="11" t="str">
        <f t="shared" si="487"/>
        <v/>
      </c>
      <c r="P4955" s="11" t="str">
        <f t="shared" si="482"/>
        <v/>
      </c>
    </row>
    <row r="4956" spans="1:16" x14ac:dyDescent="0.25">
      <c r="A4956" s="9" t="str">
        <f>IF(A4955="","",IF(B4955&lt;C4955,A4955,IF(A4955=MAX('entry data'!$B$8:$B$507),"",A4955+1)))</f>
        <v/>
      </c>
      <c r="B4956" s="9" t="str">
        <f t="shared" si="483"/>
        <v/>
      </c>
      <c r="C4956" s="9" t="str">
        <f>IF(ISERROR(VLOOKUP(A4956,'entry data'!B:G,6,0)),"",VLOOKUP(A4956,'entry data'!B:G,6,0))</f>
        <v/>
      </c>
      <c r="D4956" s="9" t="str">
        <f>IF(ISERROR(VLOOKUP(A4956,'entry data'!B:C,2,0)),"",VLOOKUP(A4956,'entry data'!B:C,2,0))</f>
        <v/>
      </c>
      <c r="E4956" s="9" t="str">
        <f>IF(ISERROR(VLOOKUP(A4956,'entry data'!B:E,4,0)),"",VLOOKUP(A4956,'entry data'!B:E,4,0))</f>
        <v/>
      </c>
      <c r="F4956" s="11" t="str">
        <f>IF(A4956="","",IF(ISERROR(VLOOKUP(A4956,'entry data'!B:F,5,0)),"",VLOOKUP(A4956,'entry data'!B:F,5,0)))</f>
        <v/>
      </c>
      <c r="G4956" s="12" t="str">
        <f>IF(A4956="","",IF(ISERROR(VLOOKUP(A4956,'entry data'!B:I,8,0)),"",VLOOKUP(A4956,'entry data'!B:I,7,0)))</f>
        <v/>
      </c>
      <c r="H4956" s="13" t="str">
        <f>IF(A4956="","",IF(B4956=1,VLOOKUP(A4956,'entry data'!B:D,3,0),I4955))</f>
        <v/>
      </c>
      <c r="I4956" s="14" t="str">
        <f>IF(A4956="","",IF(E4956="weekly",7,IF(E4956="fortnightly",14,IF(E4956="monthly",DATE(IF(MONTH(H4956)=12,YEAR(H4956)+1,YEAR(H4956)),VLOOKUP(MONTH(H4956),index!$D$2:$G$13,2,0),DAY(H4956)),
IF(E4956="quarterly",DATE(IF(MONTH(H4956)&gt;=10,YEAR(H4956)+1,YEAR(H4956)),VLOOKUP(MONTH(H4956),index!$D$2:$G$13,3,0),DAY(H4956)),
IF(E4956="halfyearly",DATE(IF(MONTH(H4956)&gt;=7,YEAR(H4956)+1,YEAR(H4956)),VLOOKUP(MONTH(H4956),index!$D$2:$G$13,4,0),DAY(H4956)),
DATE(YEAR(H4956)+1,MONTH(H4956),DAY(H4956)))))-H4956))+H4956)</f>
        <v/>
      </c>
      <c r="J4956" s="9" t="str">
        <f t="shared" si="484"/>
        <v/>
      </c>
      <c r="K4956" s="11" t="str">
        <f t="shared" si="485"/>
        <v/>
      </c>
      <c r="L4956" s="11" t="str">
        <f t="shared" si="486"/>
        <v/>
      </c>
      <c r="M4956" s="11" t="str">
        <f>IF(A4956="","",VLOOKUP(E4956,index!$A$1:$B$6,2,0)*K4956*G4956)</f>
        <v/>
      </c>
      <c r="N4956" s="11" t="str">
        <f>IF(A4956="","",-PMT(G4956*VLOOKUP(E4956,index!$A$1:$B$6,2,0),C4956,F4956,0,0))</f>
        <v/>
      </c>
      <c r="O4956" s="11" t="str">
        <f t="shared" si="487"/>
        <v/>
      </c>
      <c r="P4956" s="11" t="str">
        <f t="shared" si="482"/>
        <v/>
      </c>
    </row>
    <row r="4957" spans="1:16" x14ac:dyDescent="0.25">
      <c r="A4957" s="9" t="str">
        <f>IF(A4956="","",IF(B4956&lt;C4956,A4956,IF(A4956=MAX('entry data'!$B$8:$B$507),"",A4956+1)))</f>
        <v/>
      </c>
      <c r="B4957" s="9" t="str">
        <f t="shared" si="483"/>
        <v/>
      </c>
      <c r="C4957" s="9" t="str">
        <f>IF(ISERROR(VLOOKUP(A4957,'entry data'!B:G,6,0)),"",VLOOKUP(A4957,'entry data'!B:G,6,0))</f>
        <v/>
      </c>
      <c r="D4957" s="9" t="str">
        <f>IF(ISERROR(VLOOKUP(A4957,'entry data'!B:C,2,0)),"",VLOOKUP(A4957,'entry data'!B:C,2,0))</f>
        <v/>
      </c>
      <c r="E4957" s="9" t="str">
        <f>IF(ISERROR(VLOOKUP(A4957,'entry data'!B:E,4,0)),"",VLOOKUP(A4957,'entry data'!B:E,4,0))</f>
        <v/>
      </c>
      <c r="F4957" s="11" t="str">
        <f>IF(A4957="","",IF(ISERROR(VLOOKUP(A4957,'entry data'!B:F,5,0)),"",VLOOKUP(A4957,'entry data'!B:F,5,0)))</f>
        <v/>
      </c>
      <c r="G4957" s="12" t="str">
        <f>IF(A4957="","",IF(ISERROR(VLOOKUP(A4957,'entry data'!B:I,8,0)),"",VLOOKUP(A4957,'entry data'!B:I,7,0)))</f>
        <v/>
      </c>
      <c r="H4957" s="13" t="str">
        <f>IF(A4957="","",IF(B4957=1,VLOOKUP(A4957,'entry data'!B:D,3,0),I4956))</f>
        <v/>
      </c>
      <c r="I4957" s="14" t="str">
        <f>IF(A4957="","",IF(E4957="weekly",7,IF(E4957="fortnightly",14,IF(E4957="monthly",DATE(IF(MONTH(H4957)=12,YEAR(H4957)+1,YEAR(H4957)),VLOOKUP(MONTH(H4957),index!$D$2:$G$13,2,0),DAY(H4957)),
IF(E4957="quarterly",DATE(IF(MONTH(H4957)&gt;=10,YEAR(H4957)+1,YEAR(H4957)),VLOOKUP(MONTH(H4957),index!$D$2:$G$13,3,0),DAY(H4957)),
IF(E4957="halfyearly",DATE(IF(MONTH(H4957)&gt;=7,YEAR(H4957)+1,YEAR(H4957)),VLOOKUP(MONTH(H4957),index!$D$2:$G$13,4,0),DAY(H4957)),
DATE(YEAR(H4957)+1,MONTH(H4957),DAY(H4957)))))-H4957))+H4957)</f>
        <v/>
      </c>
      <c r="J4957" s="9" t="str">
        <f t="shared" si="484"/>
        <v/>
      </c>
      <c r="K4957" s="11" t="str">
        <f t="shared" si="485"/>
        <v/>
      </c>
      <c r="L4957" s="11" t="str">
        <f t="shared" si="486"/>
        <v/>
      </c>
      <c r="M4957" s="11" t="str">
        <f>IF(A4957="","",VLOOKUP(E4957,index!$A$1:$B$6,2,0)*K4957*G4957)</f>
        <v/>
      </c>
      <c r="N4957" s="11" t="str">
        <f>IF(A4957="","",-PMT(G4957*VLOOKUP(E4957,index!$A$1:$B$6,2,0),C4957,F4957,0,0))</f>
        <v/>
      </c>
      <c r="O4957" s="11" t="str">
        <f t="shared" si="487"/>
        <v/>
      </c>
      <c r="P4957" s="11" t="str">
        <f t="shared" si="482"/>
        <v/>
      </c>
    </row>
    <row r="4958" spans="1:16" x14ac:dyDescent="0.25">
      <c r="A4958" s="9" t="str">
        <f>IF(A4957="","",IF(B4957&lt;C4957,A4957,IF(A4957=MAX('entry data'!$B$8:$B$507),"",A4957+1)))</f>
        <v/>
      </c>
      <c r="B4958" s="9" t="str">
        <f t="shared" si="483"/>
        <v/>
      </c>
      <c r="C4958" s="9" t="str">
        <f>IF(ISERROR(VLOOKUP(A4958,'entry data'!B:G,6,0)),"",VLOOKUP(A4958,'entry data'!B:G,6,0))</f>
        <v/>
      </c>
      <c r="D4958" s="9" t="str">
        <f>IF(ISERROR(VLOOKUP(A4958,'entry data'!B:C,2,0)),"",VLOOKUP(A4958,'entry data'!B:C,2,0))</f>
        <v/>
      </c>
      <c r="E4958" s="9" t="str">
        <f>IF(ISERROR(VLOOKUP(A4958,'entry data'!B:E,4,0)),"",VLOOKUP(A4958,'entry data'!B:E,4,0))</f>
        <v/>
      </c>
      <c r="F4958" s="11" t="str">
        <f>IF(A4958="","",IF(ISERROR(VLOOKUP(A4958,'entry data'!B:F,5,0)),"",VLOOKUP(A4958,'entry data'!B:F,5,0)))</f>
        <v/>
      </c>
      <c r="G4958" s="12" t="str">
        <f>IF(A4958="","",IF(ISERROR(VLOOKUP(A4958,'entry data'!B:I,8,0)),"",VLOOKUP(A4958,'entry data'!B:I,7,0)))</f>
        <v/>
      </c>
      <c r="H4958" s="13" t="str">
        <f>IF(A4958="","",IF(B4958=1,VLOOKUP(A4958,'entry data'!B:D,3,0),I4957))</f>
        <v/>
      </c>
      <c r="I4958" s="14" t="str">
        <f>IF(A4958="","",IF(E4958="weekly",7,IF(E4958="fortnightly",14,IF(E4958="monthly",DATE(IF(MONTH(H4958)=12,YEAR(H4958)+1,YEAR(H4958)),VLOOKUP(MONTH(H4958),index!$D$2:$G$13,2,0),DAY(H4958)),
IF(E4958="quarterly",DATE(IF(MONTH(H4958)&gt;=10,YEAR(H4958)+1,YEAR(H4958)),VLOOKUP(MONTH(H4958),index!$D$2:$G$13,3,0),DAY(H4958)),
IF(E4958="halfyearly",DATE(IF(MONTH(H4958)&gt;=7,YEAR(H4958)+1,YEAR(H4958)),VLOOKUP(MONTH(H4958),index!$D$2:$G$13,4,0),DAY(H4958)),
DATE(YEAR(H4958)+1,MONTH(H4958),DAY(H4958)))))-H4958))+H4958)</f>
        <v/>
      </c>
      <c r="J4958" s="9" t="str">
        <f t="shared" si="484"/>
        <v/>
      </c>
      <c r="K4958" s="11" t="str">
        <f t="shared" si="485"/>
        <v/>
      </c>
      <c r="L4958" s="11" t="str">
        <f t="shared" si="486"/>
        <v/>
      </c>
      <c r="M4958" s="11" t="str">
        <f>IF(A4958="","",VLOOKUP(E4958,index!$A$1:$B$6,2,0)*K4958*G4958)</f>
        <v/>
      </c>
      <c r="N4958" s="11" t="str">
        <f>IF(A4958="","",-PMT(G4958*VLOOKUP(E4958,index!$A$1:$B$6,2,0),C4958,F4958,0,0))</f>
        <v/>
      </c>
      <c r="O4958" s="11" t="str">
        <f t="shared" si="487"/>
        <v/>
      </c>
      <c r="P4958" s="11" t="str">
        <f t="shared" si="482"/>
        <v/>
      </c>
    </row>
    <row r="4959" spans="1:16" x14ac:dyDescent="0.25">
      <c r="A4959" s="9" t="str">
        <f>IF(A4958="","",IF(B4958&lt;C4958,A4958,IF(A4958=MAX('entry data'!$B$8:$B$507),"",A4958+1)))</f>
        <v/>
      </c>
      <c r="B4959" s="9" t="str">
        <f t="shared" si="483"/>
        <v/>
      </c>
      <c r="C4959" s="9" t="str">
        <f>IF(ISERROR(VLOOKUP(A4959,'entry data'!B:G,6,0)),"",VLOOKUP(A4959,'entry data'!B:G,6,0))</f>
        <v/>
      </c>
      <c r="D4959" s="9" t="str">
        <f>IF(ISERROR(VLOOKUP(A4959,'entry data'!B:C,2,0)),"",VLOOKUP(A4959,'entry data'!B:C,2,0))</f>
        <v/>
      </c>
      <c r="E4959" s="9" t="str">
        <f>IF(ISERROR(VLOOKUP(A4959,'entry data'!B:E,4,0)),"",VLOOKUP(A4959,'entry data'!B:E,4,0))</f>
        <v/>
      </c>
      <c r="F4959" s="11" t="str">
        <f>IF(A4959="","",IF(ISERROR(VLOOKUP(A4959,'entry data'!B:F,5,0)),"",VLOOKUP(A4959,'entry data'!B:F,5,0)))</f>
        <v/>
      </c>
      <c r="G4959" s="12" t="str">
        <f>IF(A4959="","",IF(ISERROR(VLOOKUP(A4959,'entry data'!B:I,8,0)),"",VLOOKUP(A4959,'entry data'!B:I,7,0)))</f>
        <v/>
      </c>
      <c r="H4959" s="13" t="str">
        <f>IF(A4959="","",IF(B4959=1,VLOOKUP(A4959,'entry data'!B:D,3,0),I4958))</f>
        <v/>
      </c>
      <c r="I4959" s="14" t="str">
        <f>IF(A4959="","",IF(E4959="weekly",7,IF(E4959="fortnightly",14,IF(E4959="monthly",DATE(IF(MONTH(H4959)=12,YEAR(H4959)+1,YEAR(H4959)),VLOOKUP(MONTH(H4959),index!$D$2:$G$13,2,0),DAY(H4959)),
IF(E4959="quarterly",DATE(IF(MONTH(H4959)&gt;=10,YEAR(H4959)+1,YEAR(H4959)),VLOOKUP(MONTH(H4959),index!$D$2:$G$13,3,0),DAY(H4959)),
IF(E4959="halfyearly",DATE(IF(MONTH(H4959)&gt;=7,YEAR(H4959)+1,YEAR(H4959)),VLOOKUP(MONTH(H4959),index!$D$2:$G$13,4,0),DAY(H4959)),
DATE(YEAR(H4959)+1,MONTH(H4959),DAY(H4959)))))-H4959))+H4959)</f>
        <v/>
      </c>
      <c r="J4959" s="9" t="str">
        <f t="shared" si="484"/>
        <v/>
      </c>
      <c r="K4959" s="11" t="str">
        <f t="shared" si="485"/>
        <v/>
      </c>
      <c r="L4959" s="11" t="str">
        <f t="shared" si="486"/>
        <v/>
      </c>
      <c r="M4959" s="11" t="str">
        <f>IF(A4959="","",VLOOKUP(E4959,index!$A$1:$B$6,2,0)*K4959*G4959)</f>
        <v/>
      </c>
      <c r="N4959" s="11" t="str">
        <f>IF(A4959="","",-PMT(G4959*VLOOKUP(E4959,index!$A$1:$B$6,2,0),C4959,F4959,0,0))</f>
        <v/>
      </c>
      <c r="O4959" s="11" t="str">
        <f t="shared" si="487"/>
        <v/>
      </c>
      <c r="P4959" s="11" t="str">
        <f t="shared" si="482"/>
        <v/>
      </c>
    </row>
    <row r="4960" spans="1:16" x14ac:dyDescent="0.25">
      <c r="A4960" s="9" t="str">
        <f>IF(A4959="","",IF(B4959&lt;C4959,A4959,IF(A4959=MAX('entry data'!$B$8:$B$507),"",A4959+1)))</f>
        <v/>
      </c>
      <c r="B4960" s="9" t="str">
        <f t="shared" si="483"/>
        <v/>
      </c>
      <c r="C4960" s="9" t="str">
        <f>IF(ISERROR(VLOOKUP(A4960,'entry data'!B:G,6,0)),"",VLOOKUP(A4960,'entry data'!B:G,6,0))</f>
        <v/>
      </c>
      <c r="D4960" s="9" t="str">
        <f>IF(ISERROR(VLOOKUP(A4960,'entry data'!B:C,2,0)),"",VLOOKUP(A4960,'entry data'!B:C,2,0))</f>
        <v/>
      </c>
      <c r="E4960" s="9" t="str">
        <f>IF(ISERROR(VLOOKUP(A4960,'entry data'!B:E,4,0)),"",VLOOKUP(A4960,'entry data'!B:E,4,0))</f>
        <v/>
      </c>
      <c r="F4960" s="11" t="str">
        <f>IF(A4960="","",IF(ISERROR(VLOOKUP(A4960,'entry data'!B:F,5,0)),"",VLOOKUP(A4960,'entry data'!B:F,5,0)))</f>
        <v/>
      </c>
      <c r="G4960" s="12" t="str">
        <f>IF(A4960="","",IF(ISERROR(VLOOKUP(A4960,'entry data'!B:I,8,0)),"",VLOOKUP(A4960,'entry data'!B:I,7,0)))</f>
        <v/>
      </c>
      <c r="H4960" s="13" t="str">
        <f>IF(A4960="","",IF(B4960=1,VLOOKUP(A4960,'entry data'!B:D,3,0),I4959))</f>
        <v/>
      </c>
      <c r="I4960" s="14" t="str">
        <f>IF(A4960="","",IF(E4960="weekly",7,IF(E4960="fortnightly",14,IF(E4960="monthly",DATE(IF(MONTH(H4960)=12,YEAR(H4960)+1,YEAR(H4960)),VLOOKUP(MONTH(H4960),index!$D$2:$G$13,2,0),DAY(H4960)),
IF(E4960="quarterly",DATE(IF(MONTH(H4960)&gt;=10,YEAR(H4960)+1,YEAR(H4960)),VLOOKUP(MONTH(H4960),index!$D$2:$G$13,3,0),DAY(H4960)),
IF(E4960="halfyearly",DATE(IF(MONTH(H4960)&gt;=7,YEAR(H4960)+1,YEAR(H4960)),VLOOKUP(MONTH(H4960),index!$D$2:$G$13,4,0),DAY(H4960)),
DATE(YEAR(H4960)+1,MONTH(H4960),DAY(H4960)))))-H4960))+H4960)</f>
        <v/>
      </c>
      <c r="J4960" s="9" t="str">
        <f t="shared" si="484"/>
        <v/>
      </c>
      <c r="K4960" s="11" t="str">
        <f t="shared" si="485"/>
        <v/>
      </c>
      <c r="L4960" s="11" t="str">
        <f t="shared" si="486"/>
        <v/>
      </c>
      <c r="M4960" s="11" t="str">
        <f>IF(A4960="","",VLOOKUP(E4960,index!$A$1:$B$6,2,0)*K4960*G4960)</f>
        <v/>
      </c>
      <c r="N4960" s="11" t="str">
        <f>IF(A4960="","",-PMT(G4960*VLOOKUP(E4960,index!$A$1:$B$6,2,0),C4960,F4960,0,0))</f>
        <v/>
      </c>
      <c r="O4960" s="11" t="str">
        <f t="shared" si="487"/>
        <v/>
      </c>
      <c r="P4960" s="11" t="str">
        <f t="shared" si="482"/>
        <v/>
      </c>
    </row>
    <row r="4961" spans="1:16" x14ac:dyDescent="0.25">
      <c r="A4961" s="9" t="str">
        <f>IF(A4960="","",IF(B4960&lt;C4960,A4960,IF(A4960=MAX('entry data'!$B$8:$B$507),"",A4960+1)))</f>
        <v/>
      </c>
      <c r="B4961" s="9" t="str">
        <f t="shared" si="483"/>
        <v/>
      </c>
      <c r="C4961" s="9" t="str">
        <f>IF(ISERROR(VLOOKUP(A4961,'entry data'!B:G,6,0)),"",VLOOKUP(A4961,'entry data'!B:G,6,0))</f>
        <v/>
      </c>
      <c r="D4961" s="9" t="str">
        <f>IF(ISERROR(VLOOKUP(A4961,'entry data'!B:C,2,0)),"",VLOOKUP(A4961,'entry data'!B:C,2,0))</f>
        <v/>
      </c>
      <c r="E4961" s="9" t="str">
        <f>IF(ISERROR(VLOOKUP(A4961,'entry data'!B:E,4,0)),"",VLOOKUP(A4961,'entry data'!B:E,4,0))</f>
        <v/>
      </c>
      <c r="F4961" s="11" t="str">
        <f>IF(A4961="","",IF(ISERROR(VLOOKUP(A4961,'entry data'!B:F,5,0)),"",VLOOKUP(A4961,'entry data'!B:F,5,0)))</f>
        <v/>
      </c>
      <c r="G4961" s="12" t="str">
        <f>IF(A4961="","",IF(ISERROR(VLOOKUP(A4961,'entry data'!B:I,8,0)),"",VLOOKUP(A4961,'entry data'!B:I,7,0)))</f>
        <v/>
      </c>
      <c r="H4961" s="13" t="str">
        <f>IF(A4961="","",IF(B4961=1,VLOOKUP(A4961,'entry data'!B:D,3,0),I4960))</f>
        <v/>
      </c>
      <c r="I4961" s="14" t="str">
        <f>IF(A4961="","",IF(E4961="weekly",7,IF(E4961="fortnightly",14,IF(E4961="monthly",DATE(IF(MONTH(H4961)=12,YEAR(H4961)+1,YEAR(H4961)),VLOOKUP(MONTH(H4961),index!$D$2:$G$13,2,0),DAY(H4961)),
IF(E4961="quarterly",DATE(IF(MONTH(H4961)&gt;=10,YEAR(H4961)+1,YEAR(H4961)),VLOOKUP(MONTH(H4961),index!$D$2:$G$13,3,0),DAY(H4961)),
IF(E4961="halfyearly",DATE(IF(MONTH(H4961)&gt;=7,YEAR(H4961)+1,YEAR(H4961)),VLOOKUP(MONTH(H4961),index!$D$2:$G$13,4,0),DAY(H4961)),
DATE(YEAR(H4961)+1,MONTH(H4961),DAY(H4961)))))-H4961))+H4961)</f>
        <v/>
      </c>
      <c r="J4961" s="9" t="str">
        <f t="shared" si="484"/>
        <v/>
      </c>
      <c r="K4961" s="11" t="str">
        <f t="shared" si="485"/>
        <v/>
      </c>
      <c r="L4961" s="11" t="str">
        <f t="shared" si="486"/>
        <v/>
      </c>
      <c r="M4961" s="11" t="str">
        <f>IF(A4961="","",VLOOKUP(E4961,index!$A$1:$B$6,2,0)*K4961*G4961)</f>
        <v/>
      </c>
      <c r="N4961" s="11" t="str">
        <f>IF(A4961="","",-PMT(G4961*VLOOKUP(E4961,index!$A$1:$B$6,2,0),C4961,F4961,0,0))</f>
        <v/>
      </c>
      <c r="O4961" s="11" t="str">
        <f t="shared" si="487"/>
        <v/>
      </c>
      <c r="P4961" s="11" t="str">
        <f t="shared" si="482"/>
        <v/>
      </c>
    </row>
    <row r="4962" spans="1:16" x14ac:dyDescent="0.25">
      <c r="A4962" s="9" t="str">
        <f>IF(A4961="","",IF(B4961&lt;C4961,A4961,IF(A4961=MAX('entry data'!$B$8:$B$507),"",A4961+1)))</f>
        <v/>
      </c>
      <c r="B4962" s="9" t="str">
        <f t="shared" si="483"/>
        <v/>
      </c>
      <c r="C4962" s="9" t="str">
        <f>IF(ISERROR(VLOOKUP(A4962,'entry data'!B:G,6,0)),"",VLOOKUP(A4962,'entry data'!B:G,6,0))</f>
        <v/>
      </c>
      <c r="D4962" s="9" t="str">
        <f>IF(ISERROR(VLOOKUP(A4962,'entry data'!B:C,2,0)),"",VLOOKUP(A4962,'entry data'!B:C,2,0))</f>
        <v/>
      </c>
      <c r="E4962" s="9" t="str">
        <f>IF(ISERROR(VLOOKUP(A4962,'entry data'!B:E,4,0)),"",VLOOKUP(A4962,'entry data'!B:E,4,0))</f>
        <v/>
      </c>
      <c r="F4962" s="11" t="str">
        <f>IF(A4962="","",IF(ISERROR(VLOOKUP(A4962,'entry data'!B:F,5,0)),"",VLOOKUP(A4962,'entry data'!B:F,5,0)))</f>
        <v/>
      </c>
      <c r="G4962" s="12" t="str">
        <f>IF(A4962="","",IF(ISERROR(VLOOKUP(A4962,'entry data'!B:I,8,0)),"",VLOOKUP(A4962,'entry data'!B:I,7,0)))</f>
        <v/>
      </c>
      <c r="H4962" s="13" t="str">
        <f>IF(A4962="","",IF(B4962=1,VLOOKUP(A4962,'entry data'!B:D,3,0),I4961))</f>
        <v/>
      </c>
      <c r="I4962" s="14" t="str">
        <f>IF(A4962="","",IF(E4962="weekly",7,IF(E4962="fortnightly",14,IF(E4962="monthly",DATE(IF(MONTH(H4962)=12,YEAR(H4962)+1,YEAR(H4962)),VLOOKUP(MONTH(H4962),index!$D$2:$G$13,2,0),DAY(H4962)),
IF(E4962="quarterly",DATE(IF(MONTH(H4962)&gt;=10,YEAR(H4962)+1,YEAR(H4962)),VLOOKUP(MONTH(H4962),index!$D$2:$G$13,3,0),DAY(H4962)),
IF(E4962="halfyearly",DATE(IF(MONTH(H4962)&gt;=7,YEAR(H4962)+1,YEAR(H4962)),VLOOKUP(MONTH(H4962),index!$D$2:$G$13,4,0),DAY(H4962)),
DATE(YEAR(H4962)+1,MONTH(H4962),DAY(H4962)))))-H4962))+H4962)</f>
        <v/>
      </c>
      <c r="J4962" s="9" t="str">
        <f t="shared" si="484"/>
        <v/>
      </c>
      <c r="K4962" s="11" t="str">
        <f t="shared" si="485"/>
        <v/>
      </c>
      <c r="L4962" s="11" t="str">
        <f t="shared" si="486"/>
        <v/>
      </c>
      <c r="M4962" s="11" t="str">
        <f>IF(A4962="","",VLOOKUP(E4962,index!$A$1:$B$6,2,0)*K4962*G4962)</f>
        <v/>
      </c>
      <c r="N4962" s="11" t="str">
        <f>IF(A4962="","",-PMT(G4962*VLOOKUP(E4962,index!$A$1:$B$6,2,0),C4962,F4962,0,0))</f>
        <v/>
      </c>
      <c r="O4962" s="11" t="str">
        <f t="shared" si="487"/>
        <v/>
      </c>
      <c r="P4962" s="11" t="str">
        <f t="shared" si="482"/>
        <v/>
      </c>
    </row>
    <row r="4963" spans="1:16" x14ac:dyDescent="0.25">
      <c r="A4963" s="9" t="str">
        <f>IF(A4962="","",IF(B4962&lt;C4962,A4962,IF(A4962=MAX('entry data'!$B$8:$B$507),"",A4962+1)))</f>
        <v/>
      </c>
      <c r="B4963" s="9" t="str">
        <f t="shared" si="483"/>
        <v/>
      </c>
      <c r="C4963" s="9" t="str">
        <f>IF(ISERROR(VLOOKUP(A4963,'entry data'!B:G,6,0)),"",VLOOKUP(A4963,'entry data'!B:G,6,0))</f>
        <v/>
      </c>
      <c r="D4963" s="9" t="str">
        <f>IF(ISERROR(VLOOKUP(A4963,'entry data'!B:C,2,0)),"",VLOOKUP(A4963,'entry data'!B:C,2,0))</f>
        <v/>
      </c>
      <c r="E4963" s="9" t="str">
        <f>IF(ISERROR(VLOOKUP(A4963,'entry data'!B:E,4,0)),"",VLOOKUP(A4963,'entry data'!B:E,4,0))</f>
        <v/>
      </c>
      <c r="F4963" s="11" t="str">
        <f>IF(A4963="","",IF(ISERROR(VLOOKUP(A4963,'entry data'!B:F,5,0)),"",VLOOKUP(A4963,'entry data'!B:F,5,0)))</f>
        <v/>
      </c>
      <c r="G4963" s="12" t="str">
        <f>IF(A4963="","",IF(ISERROR(VLOOKUP(A4963,'entry data'!B:I,8,0)),"",VLOOKUP(A4963,'entry data'!B:I,7,0)))</f>
        <v/>
      </c>
      <c r="H4963" s="13" t="str">
        <f>IF(A4963="","",IF(B4963=1,VLOOKUP(A4963,'entry data'!B:D,3,0),I4962))</f>
        <v/>
      </c>
      <c r="I4963" s="14" t="str">
        <f>IF(A4963="","",IF(E4963="weekly",7,IF(E4963="fortnightly",14,IF(E4963="monthly",DATE(IF(MONTH(H4963)=12,YEAR(H4963)+1,YEAR(H4963)),VLOOKUP(MONTH(H4963),index!$D$2:$G$13,2,0),DAY(H4963)),
IF(E4963="quarterly",DATE(IF(MONTH(H4963)&gt;=10,YEAR(H4963)+1,YEAR(H4963)),VLOOKUP(MONTH(H4963),index!$D$2:$G$13,3,0),DAY(H4963)),
IF(E4963="halfyearly",DATE(IF(MONTH(H4963)&gt;=7,YEAR(H4963)+1,YEAR(H4963)),VLOOKUP(MONTH(H4963),index!$D$2:$G$13,4,0),DAY(H4963)),
DATE(YEAR(H4963)+1,MONTH(H4963),DAY(H4963)))))-H4963))+H4963)</f>
        <v/>
      </c>
      <c r="J4963" s="9" t="str">
        <f t="shared" si="484"/>
        <v/>
      </c>
      <c r="K4963" s="11" t="str">
        <f t="shared" si="485"/>
        <v/>
      </c>
      <c r="L4963" s="11" t="str">
        <f t="shared" si="486"/>
        <v/>
      </c>
      <c r="M4963" s="11" t="str">
        <f>IF(A4963="","",VLOOKUP(E4963,index!$A$1:$B$6,2,0)*K4963*G4963)</f>
        <v/>
      </c>
      <c r="N4963" s="11" t="str">
        <f>IF(A4963="","",-PMT(G4963*VLOOKUP(E4963,index!$A$1:$B$6,2,0),C4963,F4963,0,0))</f>
        <v/>
      </c>
      <c r="O4963" s="11" t="str">
        <f t="shared" si="487"/>
        <v/>
      </c>
      <c r="P4963" s="11" t="str">
        <f t="shared" si="482"/>
        <v/>
      </c>
    </row>
    <row r="4964" spans="1:16" x14ac:dyDescent="0.25">
      <c r="A4964" s="9" t="str">
        <f>IF(A4963="","",IF(B4963&lt;C4963,A4963,IF(A4963=MAX('entry data'!$B$8:$B$507),"",A4963+1)))</f>
        <v/>
      </c>
      <c r="B4964" s="9" t="str">
        <f t="shared" si="483"/>
        <v/>
      </c>
      <c r="C4964" s="9" t="str">
        <f>IF(ISERROR(VLOOKUP(A4964,'entry data'!B:G,6,0)),"",VLOOKUP(A4964,'entry data'!B:G,6,0))</f>
        <v/>
      </c>
      <c r="D4964" s="9" t="str">
        <f>IF(ISERROR(VLOOKUP(A4964,'entry data'!B:C,2,0)),"",VLOOKUP(A4964,'entry data'!B:C,2,0))</f>
        <v/>
      </c>
      <c r="E4964" s="9" t="str">
        <f>IF(ISERROR(VLOOKUP(A4964,'entry data'!B:E,4,0)),"",VLOOKUP(A4964,'entry data'!B:E,4,0))</f>
        <v/>
      </c>
      <c r="F4964" s="11" t="str">
        <f>IF(A4964="","",IF(ISERROR(VLOOKUP(A4964,'entry data'!B:F,5,0)),"",VLOOKUP(A4964,'entry data'!B:F,5,0)))</f>
        <v/>
      </c>
      <c r="G4964" s="12" t="str">
        <f>IF(A4964="","",IF(ISERROR(VLOOKUP(A4964,'entry data'!B:I,8,0)),"",VLOOKUP(A4964,'entry data'!B:I,7,0)))</f>
        <v/>
      </c>
      <c r="H4964" s="13" t="str">
        <f>IF(A4964="","",IF(B4964=1,VLOOKUP(A4964,'entry data'!B:D,3,0),I4963))</f>
        <v/>
      </c>
      <c r="I4964" s="14" t="str">
        <f>IF(A4964="","",IF(E4964="weekly",7,IF(E4964="fortnightly",14,IF(E4964="monthly",DATE(IF(MONTH(H4964)=12,YEAR(H4964)+1,YEAR(H4964)),VLOOKUP(MONTH(H4964),index!$D$2:$G$13,2,0),DAY(H4964)),
IF(E4964="quarterly",DATE(IF(MONTH(H4964)&gt;=10,YEAR(H4964)+1,YEAR(H4964)),VLOOKUP(MONTH(H4964),index!$D$2:$G$13,3,0),DAY(H4964)),
IF(E4964="halfyearly",DATE(IF(MONTH(H4964)&gt;=7,YEAR(H4964)+1,YEAR(H4964)),VLOOKUP(MONTH(H4964),index!$D$2:$G$13,4,0),DAY(H4964)),
DATE(YEAR(H4964)+1,MONTH(H4964),DAY(H4964)))))-H4964))+H4964)</f>
        <v/>
      </c>
      <c r="J4964" s="9" t="str">
        <f t="shared" si="484"/>
        <v/>
      </c>
      <c r="K4964" s="11" t="str">
        <f t="shared" si="485"/>
        <v/>
      </c>
      <c r="L4964" s="11" t="str">
        <f t="shared" si="486"/>
        <v/>
      </c>
      <c r="M4964" s="11" t="str">
        <f>IF(A4964="","",VLOOKUP(E4964,index!$A$1:$B$6,2,0)*K4964*G4964)</f>
        <v/>
      </c>
      <c r="N4964" s="11" t="str">
        <f>IF(A4964="","",-PMT(G4964*VLOOKUP(E4964,index!$A$1:$B$6,2,0),C4964,F4964,0,0))</f>
        <v/>
      </c>
      <c r="O4964" s="11" t="str">
        <f t="shared" si="487"/>
        <v/>
      </c>
      <c r="P4964" s="11" t="str">
        <f t="shared" si="482"/>
        <v/>
      </c>
    </row>
    <row r="4965" spans="1:16" x14ac:dyDescent="0.25">
      <c r="A4965" s="9" t="str">
        <f>IF(A4964="","",IF(B4964&lt;C4964,A4964,IF(A4964=MAX('entry data'!$B$8:$B$507),"",A4964+1)))</f>
        <v/>
      </c>
      <c r="B4965" s="9" t="str">
        <f t="shared" si="483"/>
        <v/>
      </c>
      <c r="C4965" s="9" t="str">
        <f>IF(ISERROR(VLOOKUP(A4965,'entry data'!B:G,6,0)),"",VLOOKUP(A4965,'entry data'!B:G,6,0))</f>
        <v/>
      </c>
      <c r="D4965" s="9" t="str">
        <f>IF(ISERROR(VLOOKUP(A4965,'entry data'!B:C,2,0)),"",VLOOKUP(A4965,'entry data'!B:C,2,0))</f>
        <v/>
      </c>
      <c r="E4965" s="9" t="str">
        <f>IF(ISERROR(VLOOKUP(A4965,'entry data'!B:E,4,0)),"",VLOOKUP(A4965,'entry data'!B:E,4,0))</f>
        <v/>
      </c>
      <c r="F4965" s="11" t="str">
        <f>IF(A4965="","",IF(ISERROR(VLOOKUP(A4965,'entry data'!B:F,5,0)),"",VLOOKUP(A4965,'entry data'!B:F,5,0)))</f>
        <v/>
      </c>
      <c r="G4965" s="12" t="str">
        <f>IF(A4965="","",IF(ISERROR(VLOOKUP(A4965,'entry data'!B:I,8,0)),"",VLOOKUP(A4965,'entry data'!B:I,7,0)))</f>
        <v/>
      </c>
      <c r="H4965" s="13" t="str">
        <f>IF(A4965="","",IF(B4965=1,VLOOKUP(A4965,'entry data'!B:D,3,0),I4964))</f>
        <v/>
      </c>
      <c r="I4965" s="14" t="str">
        <f>IF(A4965="","",IF(E4965="weekly",7,IF(E4965="fortnightly",14,IF(E4965="monthly",DATE(IF(MONTH(H4965)=12,YEAR(H4965)+1,YEAR(H4965)),VLOOKUP(MONTH(H4965),index!$D$2:$G$13,2,0),DAY(H4965)),
IF(E4965="quarterly",DATE(IF(MONTH(H4965)&gt;=10,YEAR(H4965)+1,YEAR(H4965)),VLOOKUP(MONTH(H4965),index!$D$2:$G$13,3,0),DAY(H4965)),
IF(E4965="halfyearly",DATE(IF(MONTH(H4965)&gt;=7,YEAR(H4965)+1,YEAR(H4965)),VLOOKUP(MONTH(H4965),index!$D$2:$G$13,4,0),DAY(H4965)),
DATE(YEAR(H4965)+1,MONTH(H4965),DAY(H4965)))))-H4965))+H4965)</f>
        <v/>
      </c>
      <c r="J4965" s="9" t="str">
        <f t="shared" si="484"/>
        <v/>
      </c>
      <c r="K4965" s="11" t="str">
        <f t="shared" si="485"/>
        <v/>
      </c>
      <c r="L4965" s="11" t="str">
        <f t="shared" si="486"/>
        <v/>
      </c>
      <c r="M4965" s="11" t="str">
        <f>IF(A4965="","",VLOOKUP(E4965,index!$A$1:$B$6,2,0)*K4965*G4965)</f>
        <v/>
      </c>
      <c r="N4965" s="11" t="str">
        <f>IF(A4965="","",-PMT(G4965*VLOOKUP(E4965,index!$A$1:$B$6,2,0),C4965,F4965,0,0))</f>
        <v/>
      </c>
      <c r="O4965" s="11" t="str">
        <f t="shared" si="487"/>
        <v/>
      </c>
      <c r="P4965" s="11" t="str">
        <f t="shared" si="482"/>
        <v/>
      </c>
    </row>
    <row r="4966" spans="1:16" x14ac:dyDescent="0.25">
      <c r="A4966" s="9" t="str">
        <f>IF(A4965="","",IF(B4965&lt;C4965,A4965,IF(A4965=MAX('entry data'!$B$8:$B$507),"",A4965+1)))</f>
        <v/>
      </c>
      <c r="B4966" s="9" t="str">
        <f t="shared" si="483"/>
        <v/>
      </c>
      <c r="C4966" s="9" t="str">
        <f>IF(ISERROR(VLOOKUP(A4966,'entry data'!B:G,6,0)),"",VLOOKUP(A4966,'entry data'!B:G,6,0))</f>
        <v/>
      </c>
      <c r="D4966" s="9" t="str">
        <f>IF(ISERROR(VLOOKUP(A4966,'entry data'!B:C,2,0)),"",VLOOKUP(A4966,'entry data'!B:C,2,0))</f>
        <v/>
      </c>
      <c r="E4966" s="9" t="str">
        <f>IF(ISERROR(VLOOKUP(A4966,'entry data'!B:E,4,0)),"",VLOOKUP(A4966,'entry data'!B:E,4,0))</f>
        <v/>
      </c>
      <c r="F4966" s="11" t="str">
        <f>IF(A4966="","",IF(ISERROR(VLOOKUP(A4966,'entry data'!B:F,5,0)),"",VLOOKUP(A4966,'entry data'!B:F,5,0)))</f>
        <v/>
      </c>
      <c r="G4966" s="12" t="str">
        <f>IF(A4966="","",IF(ISERROR(VLOOKUP(A4966,'entry data'!B:I,8,0)),"",VLOOKUP(A4966,'entry data'!B:I,7,0)))</f>
        <v/>
      </c>
      <c r="H4966" s="13" t="str">
        <f>IF(A4966="","",IF(B4966=1,VLOOKUP(A4966,'entry data'!B:D,3,0),I4965))</f>
        <v/>
      </c>
      <c r="I4966" s="14" t="str">
        <f>IF(A4966="","",IF(E4966="weekly",7,IF(E4966="fortnightly",14,IF(E4966="monthly",DATE(IF(MONTH(H4966)=12,YEAR(H4966)+1,YEAR(H4966)),VLOOKUP(MONTH(H4966),index!$D$2:$G$13,2,0),DAY(H4966)),
IF(E4966="quarterly",DATE(IF(MONTH(H4966)&gt;=10,YEAR(H4966)+1,YEAR(H4966)),VLOOKUP(MONTH(H4966),index!$D$2:$G$13,3,0),DAY(H4966)),
IF(E4966="halfyearly",DATE(IF(MONTH(H4966)&gt;=7,YEAR(H4966)+1,YEAR(H4966)),VLOOKUP(MONTH(H4966),index!$D$2:$G$13,4,0),DAY(H4966)),
DATE(YEAR(H4966)+1,MONTH(H4966),DAY(H4966)))))-H4966))+H4966)</f>
        <v/>
      </c>
      <c r="J4966" s="9" t="str">
        <f t="shared" si="484"/>
        <v/>
      </c>
      <c r="K4966" s="11" t="str">
        <f t="shared" si="485"/>
        <v/>
      </c>
      <c r="L4966" s="11" t="str">
        <f t="shared" si="486"/>
        <v/>
      </c>
      <c r="M4966" s="11" t="str">
        <f>IF(A4966="","",VLOOKUP(E4966,index!$A$1:$B$6,2,0)*K4966*G4966)</f>
        <v/>
      </c>
      <c r="N4966" s="11" t="str">
        <f>IF(A4966="","",-PMT(G4966*VLOOKUP(E4966,index!$A$1:$B$6,2,0),C4966,F4966,0,0))</f>
        <v/>
      </c>
      <c r="O4966" s="11" t="str">
        <f t="shared" si="487"/>
        <v/>
      </c>
      <c r="P4966" s="11" t="str">
        <f t="shared" si="482"/>
        <v/>
      </c>
    </row>
    <row r="4967" spans="1:16" x14ac:dyDescent="0.25">
      <c r="A4967" s="9" t="str">
        <f>IF(A4966="","",IF(B4966&lt;C4966,A4966,IF(A4966=MAX('entry data'!$B$8:$B$507),"",A4966+1)))</f>
        <v/>
      </c>
      <c r="B4967" s="9" t="str">
        <f t="shared" si="483"/>
        <v/>
      </c>
      <c r="C4967" s="9" t="str">
        <f>IF(ISERROR(VLOOKUP(A4967,'entry data'!B:G,6,0)),"",VLOOKUP(A4967,'entry data'!B:G,6,0))</f>
        <v/>
      </c>
      <c r="D4967" s="9" t="str">
        <f>IF(ISERROR(VLOOKUP(A4967,'entry data'!B:C,2,0)),"",VLOOKUP(A4967,'entry data'!B:C,2,0))</f>
        <v/>
      </c>
      <c r="E4967" s="9" t="str">
        <f>IF(ISERROR(VLOOKUP(A4967,'entry data'!B:E,4,0)),"",VLOOKUP(A4967,'entry data'!B:E,4,0))</f>
        <v/>
      </c>
      <c r="F4967" s="11" t="str">
        <f>IF(A4967="","",IF(ISERROR(VLOOKUP(A4967,'entry data'!B:F,5,0)),"",VLOOKUP(A4967,'entry data'!B:F,5,0)))</f>
        <v/>
      </c>
      <c r="G4967" s="12" t="str">
        <f>IF(A4967="","",IF(ISERROR(VLOOKUP(A4967,'entry data'!B:I,8,0)),"",VLOOKUP(A4967,'entry data'!B:I,7,0)))</f>
        <v/>
      </c>
      <c r="H4967" s="13" t="str">
        <f>IF(A4967="","",IF(B4967=1,VLOOKUP(A4967,'entry data'!B:D,3,0),I4966))</f>
        <v/>
      </c>
      <c r="I4967" s="14" t="str">
        <f>IF(A4967="","",IF(E4967="weekly",7,IF(E4967="fortnightly",14,IF(E4967="monthly",DATE(IF(MONTH(H4967)=12,YEAR(H4967)+1,YEAR(H4967)),VLOOKUP(MONTH(H4967),index!$D$2:$G$13,2,0),DAY(H4967)),
IF(E4967="quarterly",DATE(IF(MONTH(H4967)&gt;=10,YEAR(H4967)+1,YEAR(H4967)),VLOOKUP(MONTH(H4967),index!$D$2:$G$13,3,0),DAY(H4967)),
IF(E4967="halfyearly",DATE(IF(MONTH(H4967)&gt;=7,YEAR(H4967)+1,YEAR(H4967)),VLOOKUP(MONTH(H4967),index!$D$2:$G$13,4,0),DAY(H4967)),
DATE(YEAR(H4967)+1,MONTH(H4967),DAY(H4967)))))-H4967))+H4967)</f>
        <v/>
      </c>
      <c r="J4967" s="9" t="str">
        <f t="shared" si="484"/>
        <v/>
      </c>
      <c r="K4967" s="11" t="str">
        <f t="shared" si="485"/>
        <v/>
      </c>
      <c r="L4967" s="11" t="str">
        <f t="shared" si="486"/>
        <v/>
      </c>
      <c r="M4967" s="11" t="str">
        <f>IF(A4967="","",VLOOKUP(E4967,index!$A$1:$B$6,2,0)*K4967*G4967)</f>
        <v/>
      </c>
      <c r="N4967" s="11" t="str">
        <f>IF(A4967="","",-PMT(G4967*VLOOKUP(E4967,index!$A$1:$B$6,2,0),C4967,F4967,0,0))</f>
        <v/>
      </c>
      <c r="O4967" s="11" t="str">
        <f t="shared" si="487"/>
        <v/>
      </c>
      <c r="P4967" s="11" t="str">
        <f t="shared" si="482"/>
        <v/>
      </c>
    </row>
    <row r="4968" spans="1:16" x14ac:dyDescent="0.25">
      <c r="A4968" s="9" t="str">
        <f>IF(A4967="","",IF(B4967&lt;C4967,A4967,IF(A4967=MAX('entry data'!$B$8:$B$507),"",A4967+1)))</f>
        <v/>
      </c>
      <c r="B4968" s="9" t="str">
        <f t="shared" si="483"/>
        <v/>
      </c>
      <c r="C4968" s="9" t="str">
        <f>IF(ISERROR(VLOOKUP(A4968,'entry data'!B:G,6,0)),"",VLOOKUP(A4968,'entry data'!B:G,6,0))</f>
        <v/>
      </c>
      <c r="D4968" s="9" t="str">
        <f>IF(ISERROR(VLOOKUP(A4968,'entry data'!B:C,2,0)),"",VLOOKUP(A4968,'entry data'!B:C,2,0))</f>
        <v/>
      </c>
      <c r="E4968" s="9" t="str">
        <f>IF(ISERROR(VLOOKUP(A4968,'entry data'!B:E,4,0)),"",VLOOKUP(A4968,'entry data'!B:E,4,0))</f>
        <v/>
      </c>
      <c r="F4968" s="11" t="str">
        <f>IF(A4968="","",IF(ISERROR(VLOOKUP(A4968,'entry data'!B:F,5,0)),"",VLOOKUP(A4968,'entry data'!B:F,5,0)))</f>
        <v/>
      </c>
      <c r="G4968" s="12" t="str">
        <f>IF(A4968="","",IF(ISERROR(VLOOKUP(A4968,'entry data'!B:I,8,0)),"",VLOOKUP(A4968,'entry data'!B:I,7,0)))</f>
        <v/>
      </c>
      <c r="H4968" s="13" t="str">
        <f>IF(A4968="","",IF(B4968=1,VLOOKUP(A4968,'entry data'!B:D,3,0),I4967))</f>
        <v/>
      </c>
      <c r="I4968" s="14" t="str">
        <f>IF(A4968="","",IF(E4968="weekly",7,IF(E4968="fortnightly",14,IF(E4968="monthly",DATE(IF(MONTH(H4968)=12,YEAR(H4968)+1,YEAR(H4968)),VLOOKUP(MONTH(H4968),index!$D$2:$G$13,2,0),DAY(H4968)),
IF(E4968="quarterly",DATE(IF(MONTH(H4968)&gt;=10,YEAR(H4968)+1,YEAR(H4968)),VLOOKUP(MONTH(H4968),index!$D$2:$G$13,3,0),DAY(H4968)),
IF(E4968="halfyearly",DATE(IF(MONTH(H4968)&gt;=7,YEAR(H4968)+1,YEAR(H4968)),VLOOKUP(MONTH(H4968),index!$D$2:$G$13,4,0),DAY(H4968)),
DATE(YEAR(H4968)+1,MONTH(H4968),DAY(H4968)))))-H4968))+H4968)</f>
        <v/>
      </c>
      <c r="J4968" s="9" t="str">
        <f t="shared" si="484"/>
        <v/>
      </c>
      <c r="K4968" s="11" t="str">
        <f t="shared" si="485"/>
        <v/>
      </c>
      <c r="L4968" s="11" t="str">
        <f t="shared" si="486"/>
        <v/>
      </c>
      <c r="M4968" s="11" t="str">
        <f>IF(A4968="","",VLOOKUP(E4968,index!$A$1:$B$6,2,0)*K4968*G4968)</f>
        <v/>
      </c>
      <c r="N4968" s="11" t="str">
        <f>IF(A4968="","",-PMT(G4968*VLOOKUP(E4968,index!$A$1:$B$6,2,0),C4968,F4968,0,0))</f>
        <v/>
      </c>
      <c r="O4968" s="11" t="str">
        <f t="shared" si="487"/>
        <v/>
      </c>
      <c r="P4968" s="11" t="str">
        <f t="shared" si="482"/>
        <v/>
      </c>
    </row>
    <row r="4969" spans="1:16" x14ac:dyDescent="0.25">
      <c r="A4969" s="9" t="str">
        <f>IF(A4968="","",IF(B4968&lt;C4968,A4968,IF(A4968=MAX('entry data'!$B$8:$B$507),"",A4968+1)))</f>
        <v/>
      </c>
      <c r="B4969" s="9" t="str">
        <f t="shared" si="483"/>
        <v/>
      </c>
      <c r="C4969" s="9" t="str">
        <f>IF(ISERROR(VLOOKUP(A4969,'entry data'!B:G,6,0)),"",VLOOKUP(A4969,'entry data'!B:G,6,0))</f>
        <v/>
      </c>
      <c r="D4969" s="9" t="str">
        <f>IF(ISERROR(VLOOKUP(A4969,'entry data'!B:C,2,0)),"",VLOOKUP(A4969,'entry data'!B:C,2,0))</f>
        <v/>
      </c>
      <c r="E4969" s="9" t="str">
        <f>IF(ISERROR(VLOOKUP(A4969,'entry data'!B:E,4,0)),"",VLOOKUP(A4969,'entry data'!B:E,4,0))</f>
        <v/>
      </c>
      <c r="F4969" s="11" t="str">
        <f>IF(A4969="","",IF(ISERROR(VLOOKUP(A4969,'entry data'!B:F,5,0)),"",VLOOKUP(A4969,'entry data'!B:F,5,0)))</f>
        <v/>
      </c>
      <c r="G4969" s="12" t="str">
        <f>IF(A4969="","",IF(ISERROR(VLOOKUP(A4969,'entry data'!B:I,8,0)),"",VLOOKUP(A4969,'entry data'!B:I,7,0)))</f>
        <v/>
      </c>
      <c r="H4969" s="13" t="str">
        <f>IF(A4969="","",IF(B4969=1,VLOOKUP(A4969,'entry data'!B:D,3,0),I4968))</f>
        <v/>
      </c>
      <c r="I4969" s="14" t="str">
        <f>IF(A4969="","",IF(E4969="weekly",7,IF(E4969="fortnightly",14,IF(E4969="monthly",DATE(IF(MONTH(H4969)=12,YEAR(H4969)+1,YEAR(H4969)),VLOOKUP(MONTH(H4969),index!$D$2:$G$13,2,0),DAY(H4969)),
IF(E4969="quarterly",DATE(IF(MONTH(H4969)&gt;=10,YEAR(H4969)+1,YEAR(H4969)),VLOOKUP(MONTH(H4969),index!$D$2:$G$13,3,0),DAY(H4969)),
IF(E4969="halfyearly",DATE(IF(MONTH(H4969)&gt;=7,YEAR(H4969)+1,YEAR(H4969)),VLOOKUP(MONTH(H4969),index!$D$2:$G$13,4,0),DAY(H4969)),
DATE(YEAR(H4969)+1,MONTH(H4969),DAY(H4969)))))-H4969))+H4969)</f>
        <v/>
      </c>
      <c r="J4969" s="9" t="str">
        <f t="shared" si="484"/>
        <v/>
      </c>
      <c r="K4969" s="11" t="str">
        <f t="shared" si="485"/>
        <v/>
      </c>
      <c r="L4969" s="11" t="str">
        <f t="shared" si="486"/>
        <v/>
      </c>
      <c r="M4969" s="11" t="str">
        <f>IF(A4969="","",VLOOKUP(E4969,index!$A$1:$B$6,2,0)*K4969*G4969)</f>
        <v/>
      </c>
      <c r="N4969" s="11" t="str">
        <f>IF(A4969="","",-PMT(G4969*VLOOKUP(E4969,index!$A$1:$B$6,2,0),C4969,F4969,0,0))</f>
        <v/>
      </c>
      <c r="O4969" s="11" t="str">
        <f t="shared" si="487"/>
        <v/>
      </c>
      <c r="P4969" s="11" t="str">
        <f t="shared" si="482"/>
        <v/>
      </c>
    </row>
    <row r="4970" spans="1:16" x14ac:dyDescent="0.25">
      <c r="A4970" s="9" t="str">
        <f>IF(A4969="","",IF(B4969&lt;C4969,A4969,IF(A4969=MAX('entry data'!$B$8:$B$507),"",A4969+1)))</f>
        <v/>
      </c>
      <c r="B4970" s="9" t="str">
        <f t="shared" si="483"/>
        <v/>
      </c>
      <c r="C4970" s="9" t="str">
        <f>IF(ISERROR(VLOOKUP(A4970,'entry data'!B:G,6,0)),"",VLOOKUP(A4970,'entry data'!B:G,6,0))</f>
        <v/>
      </c>
      <c r="D4970" s="9" t="str">
        <f>IF(ISERROR(VLOOKUP(A4970,'entry data'!B:C,2,0)),"",VLOOKUP(A4970,'entry data'!B:C,2,0))</f>
        <v/>
      </c>
      <c r="E4970" s="9" t="str">
        <f>IF(ISERROR(VLOOKUP(A4970,'entry data'!B:E,4,0)),"",VLOOKUP(A4970,'entry data'!B:E,4,0))</f>
        <v/>
      </c>
      <c r="F4970" s="11" t="str">
        <f>IF(A4970="","",IF(ISERROR(VLOOKUP(A4970,'entry data'!B:F,5,0)),"",VLOOKUP(A4970,'entry data'!B:F,5,0)))</f>
        <v/>
      </c>
      <c r="G4970" s="12" t="str">
        <f>IF(A4970="","",IF(ISERROR(VLOOKUP(A4970,'entry data'!B:I,8,0)),"",VLOOKUP(A4970,'entry data'!B:I,7,0)))</f>
        <v/>
      </c>
      <c r="H4970" s="13" t="str">
        <f>IF(A4970="","",IF(B4970=1,VLOOKUP(A4970,'entry data'!B:D,3,0),I4969))</f>
        <v/>
      </c>
      <c r="I4970" s="14" t="str">
        <f>IF(A4970="","",IF(E4970="weekly",7,IF(E4970="fortnightly",14,IF(E4970="monthly",DATE(IF(MONTH(H4970)=12,YEAR(H4970)+1,YEAR(H4970)),VLOOKUP(MONTH(H4970),index!$D$2:$G$13,2,0),DAY(H4970)),
IF(E4970="quarterly",DATE(IF(MONTH(H4970)&gt;=10,YEAR(H4970)+1,YEAR(H4970)),VLOOKUP(MONTH(H4970),index!$D$2:$G$13,3,0),DAY(H4970)),
IF(E4970="halfyearly",DATE(IF(MONTH(H4970)&gt;=7,YEAR(H4970)+1,YEAR(H4970)),VLOOKUP(MONTH(H4970),index!$D$2:$G$13,4,0),DAY(H4970)),
DATE(YEAR(H4970)+1,MONTH(H4970),DAY(H4970)))))-H4970))+H4970)</f>
        <v/>
      </c>
      <c r="J4970" s="9" t="str">
        <f t="shared" si="484"/>
        <v/>
      </c>
      <c r="K4970" s="11" t="str">
        <f t="shared" si="485"/>
        <v/>
      </c>
      <c r="L4970" s="11" t="str">
        <f t="shared" si="486"/>
        <v/>
      </c>
      <c r="M4970" s="11" t="str">
        <f>IF(A4970="","",VLOOKUP(E4970,index!$A$1:$B$6,2,0)*K4970*G4970)</f>
        <v/>
      </c>
      <c r="N4970" s="11" t="str">
        <f>IF(A4970="","",-PMT(G4970*VLOOKUP(E4970,index!$A$1:$B$6,2,0),C4970,F4970,0,0))</f>
        <v/>
      </c>
      <c r="O4970" s="11" t="str">
        <f t="shared" si="487"/>
        <v/>
      </c>
      <c r="P4970" s="11" t="str">
        <f t="shared" si="482"/>
        <v/>
      </c>
    </row>
    <row r="4971" spans="1:16" x14ac:dyDescent="0.25">
      <c r="A4971" s="9" t="str">
        <f>IF(A4970="","",IF(B4970&lt;C4970,A4970,IF(A4970=MAX('entry data'!$B$8:$B$507),"",A4970+1)))</f>
        <v/>
      </c>
      <c r="B4971" s="9" t="str">
        <f t="shared" si="483"/>
        <v/>
      </c>
      <c r="C4971" s="9" t="str">
        <f>IF(ISERROR(VLOOKUP(A4971,'entry data'!B:G,6,0)),"",VLOOKUP(A4971,'entry data'!B:G,6,0))</f>
        <v/>
      </c>
      <c r="D4971" s="9" t="str">
        <f>IF(ISERROR(VLOOKUP(A4971,'entry data'!B:C,2,0)),"",VLOOKUP(A4971,'entry data'!B:C,2,0))</f>
        <v/>
      </c>
      <c r="E4971" s="9" t="str">
        <f>IF(ISERROR(VLOOKUP(A4971,'entry data'!B:E,4,0)),"",VLOOKUP(A4971,'entry data'!B:E,4,0))</f>
        <v/>
      </c>
      <c r="F4971" s="11" t="str">
        <f>IF(A4971="","",IF(ISERROR(VLOOKUP(A4971,'entry data'!B:F,5,0)),"",VLOOKUP(A4971,'entry data'!B:F,5,0)))</f>
        <v/>
      </c>
      <c r="G4971" s="12" t="str">
        <f>IF(A4971="","",IF(ISERROR(VLOOKUP(A4971,'entry data'!B:I,8,0)),"",VLOOKUP(A4971,'entry data'!B:I,7,0)))</f>
        <v/>
      </c>
      <c r="H4971" s="13" t="str">
        <f>IF(A4971="","",IF(B4971=1,VLOOKUP(A4971,'entry data'!B:D,3,0),I4970))</f>
        <v/>
      </c>
      <c r="I4971" s="14" t="str">
        <f>IF(A4971="","",IF(E4971="weekly",7,IF(E4971="fortnightly",14,IF(E4971="monthly",DATE(IF(MONTH(H4971)=12,YEAR(H4971)+1,YEAR(H4971)),VLOOKUP(MONTH(H4971),index!$D$2:$G$13,2,0),DAY(H4971)),
IF(E4971="quarterly",DATE(IF(MONTH(H4971)&gt;=10,YEAR(H4971)+1,YEAR(H4971)),VLOOKUP(MONTH(H4971),index!$D$2:$G$13,3,0),DAY(H4971)),
IF(E4971="halfyearly",DATE(IF(MONTH(H4971)&gt;=7,YEAR(H4971)+1,YEAR(H4971)),VLOOKUP(MONTH(H4971),index!$D$2:$G$13,4,0),DAY(H4971)),
DATE(YEAR(H4971)+1,MONTH(H4971),DAY(H4971)))))-H4971))+H4971)</f>
        <v/>
      </c>
      <c r="J4971" s="9" t="str">
        <f t="shared" si="484"/>
        <v/>
      </c>
      <c r="K4971" s="11" t="str">
        <f t="shared" si="485"/>
        <v/>
      </c>
      <c r="L4971" s="11" t="str">
        <f t="shared" si="486"/>
        <v/>
      </c>
      <c r="M4971" s="11" t="str">
        <f>IF(A4971="","",VLOOKUP(E4971,index!$A$1:$B$6,2,0)*K4971*G4971)</f>
        <v/>
      </c>
      <c r="N4971" s="11" t="str">
        <f>IF(A4971="","",-PMT(G4971*VLOOKUP(E4971,index!$A$1:$B$6,2,0),C4971,F4971,0,0))</f>
        <v/>
      </c>
      <c r="O4971" s="11" t="str">
        <f t="shared" si="487"/>
        <v/>
      </c>
      <c r="P4971" s="11" t="str">
        <f t="shared" si="482"/>
        <v/>
      </c>
    </row>
    <row r="4972" spans="1:16" x14ac:dyDescent="0.25">
      <c r="A4972" s="9" t="str">
        <f>IF(A4971="","",IF(B4971&lt;C4971,A4971,IF(A4971=MAX('entry data'!$B$8:$B$507),"",A4971+1)))</f>
        <v/>
      </c>
      <c r="B4972" s="9" t="str">
        <f t="shared" si="483"/>
        <v/>
      </c>
      <c r="C4972" s="9" t="str">
        <f>IF(ISERROR(VLOOKUP(A4972,'entry data'!B:G,6,0)),"",VLOOKUP(A4972,'entry data'!B:G,6,0))</f>
        <v/>
      </c>
      <c r="D4972" s="9" t="str">
        <f>IF(ISERROR(VLOOKUP(A4972,'entry data'!B:C,2,0)),"",VLOOKUP(A4972,'entry data'!B:C,2,0))</f>
        <v/>
      </c>
      <c r="E4972" s="9" t="str">
        <f>IF(ISERROR(VLOOKUP(A4972,'entry data'!B:E,4,0)),"",VLOOKUP(A4972,'entry data'!B:E,4,0))</f>
        <v/>
      </c>
      <c r="F4972" s="11" t="str">
        <f>IF(A4972="","",IF(ISERROR(VLOOKUP(A4972,'entry data'!B:F,5,0)),"",VLOOKUP(A4972,'entry data'!B:F,5,0)))</f>
        <v/>
      </c>
      <c r="G4972" s="12" t="str">
        <f>IF(A4972="","",IF(ISERROR(VLOOKUP(A4972,'entry data'!B:I,8,0)),"",VLOOKUP(A4972,'entry data'!B:I,7,0)))</f>
        <v/>
      </c>
      <c r="H4972" s="13" t="str">
        <f>IF(A4972="","",IF(B4972=1,VLOOKUP(A4972,'entry data'!B:D,3,0),I4971))</f>
        <v/>
      </c>
      <c r="I4972" s="14" t="str">
        <f>IF(A4972="","",IF(E4972="weekly",7,IF(E4972="fortnightly",14,IF(E4972="monthly",DATE(IF(MONTH(H4972)=12,YEAR(H4972)+1,YEAR(H4972)),VLOOKUP(MONTH(H4972),index!$D$2:$G$13,2,0),DAY(H4972)),
IF(E4972="quarterly",DATE(IF(MONTH(H4972)&gt;=10,YEAR(H4972)+1,YEAR(H4972)),VLOOKUP(MONTH(H4972),index!$D$2:$G$13,3,0),DAY(H4972)),
IF(E4972="halfyearly",DATE(IF(MONTH(H4972)&gt;=7,YEAR(H4972)+1,YEAR(H4972)),VLOOKUP(MONTH(H4972),index!$D$2:$G$13,4,0),DAY(H4972)),
DATE(YEAR(H4972)+1,MONTH(H4972),DAY(H4972)))))-H4972))+H4972)</f>
        <v/>
      </c>
      <c r="J4972" s="9" t="str">
        <f t="shared" si="484"/>
        <v/>
      </c>
      <c r="K4972" s="11" t="str">
        <f t="shared" si="485"/>
        <v/>
      </c>
      <c r="L4972" s="11" t="str">
        <f t="shared" si="486"/>
        <v/>
      </c>
      <c r="M4972" s="11" t="str">
        <f>IF(A4972="","",VLOOKUP(E4972,index!$A$1:$B$6,2,0)*K4972*G4972)</f>
        <v/>
      </c>
      <c r="N4972" s="11" t="str">
        <f>IF(A4972="","",-PMT(G4972*VLOOKUP(E4972,index!$A$1:$B$6,2,0),C4972,F4972,0,0))</f>
        <v/>
      </c>
      <c r="O4972" s="11" t="str">
        <f t="shared" si="487"/>
        <v/>
      </c>
      <c r="P4972" s="11" t="str">
        <f t="shared" si="482"/>
        <v/>
      </c>
    </row>
    <row r="4973" spans="1:16" x14ac:dyDescent="0.25">
      <c r="A4973" s="9" t="str">
        <f>IF(A4972="","",IF(B4972&lt;C4972,A4972,IF(A4972=MAX('entry data'!$B$8:$B$507),"",A4972+1)))</f>
        <v/>
      </c>
      <c r="B4973" s="9" t="str">
        <f t="shared" si="483"/>
        <v/>
      </c>
      <c r="C4973" s="9" t="str">
        <f>IF(ISERROR(VLOOKUP(A4973,'entry data'!B:G,6,0)),"",VLOOKUP(A4973,'entry data'!B:G,6,0))</f>
        <v/>
      </c>
      <c r="D4973" s="9" t="str">
        <f>IF(ISERROR(VLOOKUP(A4973,'entry data'!B:C,2,0)),"",VLOOKUP(A4973,'entry data'!B:C,2,0))</f>
        <v/>
      </c>
      <c r="E4973" s="9" t="str">
        <f>IF(ISERROR(VLOOKUP(A4973,'entry data'!B:E,4,0)),"",VLOOKUP(A4973,'entry data'!B:E,4,0))</f>
        <v/>
      </c>
      <c r="F4973" s="11" t="str">
        <f>IF(A4973="","",IF(ISERROR(VLOOKUP(A4973,'entry data'!B:F,5,0)),"",VLOOKUP(A4973,'entry data'!B:F,5,0)))</f>
        <v/>
      </c>
      <c r="G4973" s="12" t="str">
        <f>IF(A4973="","",IF(ISERROR(VLOOKUP(A4973,'entry data'!B:I,8,0)),"",VLOOKUP(A4973,'entry data'!B:I,7,0)))</f>
        <v/>
      </c>
      <c r="H4973" s="13" t="str">
        <f>IF(A4973="","",IF(B4973=1,VLOOKUP(A4973,'entry data'!B:D,3,0),I4972))</f>
        <v/>
      </c>
      <c r="I4973" s="14" t="str">
        <f>IF(A4973="","",IF(E4973="weekly",7,IF(E4973="fortnightly",14,IF(E4973="monthly",DATE(IF(MONTH(H4973)=12,YEAR(H4973)+1,YEAR(H4973)),VLOOKUP(MONTH(H4973),index!$D$2:$G$13,2,0),DAY(H4973)),
IF(E4973="quarterly",DATE(IF(MONTH(H4973)&gt;=10,YEAR(H4973)+1,YEAR(H4973)),VLOOKUP(MONTH(H4973),index!$D$2:$G$13,3,0),DAY(H4973)),
IF(E4973="halfyearly",DATE(IF(MONTH(H4973)&gt;=7,YEAR(H4973)+1,YEAR(H4973)),VLOOKUP(MONTH(H4973),index!$D$2:$G$13,4,0),DAY(H4973)),
DATE(YEAR(H4973)+1,MONTH(H4973),DAY(H4973)))))-H4973))+H4973)</f>
        <v/>
      </c>
      <c r="J4973" s="9" t="str">
        <f t="shared" si="484"/>
        <v/>
      </c>
      <c r="K4973" s="11" t="str">
        <f t="shared" si="485"/>
        <v/>
      </c>
      <c r="L4973" s="11" t="str">
        <f t="shared" si="486"/>
        <v/>
      </c>
      <c r="M4973" s="11" t="str">
        <f>IF(A4973="","",VLOOKUP(E4973,index!$A$1:$B$6,2,0)*K4973*G4973)</f>
        <v/>
      </c>
      <c r="N4973" s="11" t="str">
        <f>IF(A4973="","",-PMT(G4973*VLOOKUP(E4973,index!$A$1:$B$6,2,0),C4973,F4973,0,0))</f>
        <v/>
      </c>
      <c r="O4973" s="11" t="str">
        <f t="shared" si="487"/>
        <v/>
      </c>
      <c r="P4973" s="11" t="str">
        <f t="shared" si="482"/>
        <v/>
      </c>
    </row>
    <row r="4974" spans="1:16" x14ac:dyDescent="0.25">
      <c r="A4974" s="9" t="str">
        <f>IF(A4973="","",IF(B4973&lt;C4973,A4973,IF(A4973=MAX('entry data'!$B$8:$B$507),"",A4973+1)))</f>
        <v/>
      </c>
      <c r="B4974" s="9" t="str">
        <f t="shared" si="483"/>
        <v/>
      </c>
      <c r="C4974" s="9" t="str">
        <f>IF(ISERROR(VLOOKUP(A4974,'entry data'!B:G,6,0)),"",VLOOKUP(A4974,'entry data'!B:G,6,0))</f>
        <v/>
      </c>
      <c r="D4974" s="9" t="str">
        <f>IF(ISERROR(VLOOKUP(A4974,'entry data'!B:C,2,0)),"",VLOOKUP(A4974,'entry data'!B:C,2,0))</f>
        <v/>
      </c>
      <c r="E4974" s="9" t="str">
        <f>IF(ISERROR(VLOOKUP(A4974,'entry data'!B:E,4,0)),"",VLOOKUP(A4974,'entry data'!B:E,4,0))</f>
        <v/>
      </c>
      <c r="F4974" s="11" t="str">
        <f>IF(A4974="","",IF(ISERROR(VLOOKUP(A4974,'entry data'!B:F,5,0)),"",VLOOKUP(A4974,'entry data'!B:F,5,0)))</f>
        <v/>
      </c>
      <c r="G4974" s="12" t="str">
        <f>IF(A4974="","",IF(ISERROR(VLOOKUP(A4974,'entry data'!B:I,8,0)),"",VLOOKUP(A4974,'entry data'!B:I,7,0)))</f>
        <v/>
      </c>
      <c r="H4974" s="13" t="str">
        <f>IF(A4974="","",IF(B4974=1,VLOOKUP(A4974,'entry data'!B:D,3,0),I4973))</f>
        <v/>
      </c>
      <c r="I4974" s="14" t="str">
        <f>IF(A4974="","",IF(E4974="weekly",7,IF(E4974="fortnightly",14,IF(E4974="monthly",DATE(IF(MONTH(H4974)=12,YEAR(H4974)+1,YEAR(H4974)),VLOOKUP(MONTH(H4974),index!$D$2:$G$13,2,0),DAY(H4974)),
IF(E4974="quarterly",DATE(IF(MONTH(H4974)&gt;=10,YEAR(H4974)+1,YEAR(H4974)),VLOOKUP(MONTH(H4974),index!$D$2:$G$13,3,0),DAY(H4974)),
IF(E4974="halfyearly",DATE(IF(MONTH(H4974)&gt;=7,YEAR(H4974)+1,YEAR(H4974)),VLOOKUP(MONTH(H4974),index!$D$2:$G$13,4,0),DAY(H4974)),
DATE(YEAR(H4974)+1,MONTH(H4974),DAY(H4974)))))-H4974))+H4974)</f>
        <v/>
      </c>
      <c r="J4974" s="9" t="str">
        <f t="shared" si="484"/>
        <v/>
      </c>
      <c r="K4974" s="11" t="str">
        <f t="shared" si="485"/>
        <v/>
      </c>
      <c r="L4974" s="11" t="str">
        <f t="shared" si="486"/>
        <v/>
      </c>
      <c r="M4974" s="11" t="str">
        <f>IF(A4974="","",VLOOKUP(E4974,index!$A$1:$B$6,2,0)*K4974*G4974)</f>
        <v/>
      </c>
      <c r="N4974" s="11" t="str">
        <f>IF(A4974="","",-PMT(G4974*VLOOKUP(E4974,index!$A$1:$B$6,2,0),C4974,F4974,0,0))</f>
        <v/>
      </c>
      <c r="O4974" s="11" t="str">
        <f t="shared" si="487"/>
        <v/>
      </c>
      <c r="P4974" s="11" t="str">
        <f t="shared" si="482"/>
        <v/>
      </c>
    </row>
    <row r="4975" spans="1:16" x14ac:dyDescent="0.25">
      <c r="A4975" s="9" t="str">
        <f>IF(A4974="","",IF(B4974&lt;C4974,A4974,IF(A4974=MAX('entry data'!$B$8:$B$507),"",A4974+1)))</f>
        <v/>
      </c>
      <c r="B4975" s="9" t="str">
        <f t="shared" si="483"/>
        <v/>
      </c>
      <c r="C4975" s="9" t="str">
        <f>IF(ISERROR(VLOOKUP(A4975,'entry data'!B:G,6,0)),"",VLOOKUP(A4975,'entry data'!B:G,6,0))</f>
        <v/>
      </c>
      <c r="D4975" s="9" t="str">
        <f>IF(ISERROR(VLOOKUP(A4975,'entry data'!B:C,2,0)),"",VLOOKUP(A4975,'entry data'!B:C,2,0))</f>
        <v/>
      </c>
      <c r="E4975" s="9" t="str">
        <f>IF(ISERROR(VLOOKUP(A4975,'entry data'!B:E,4,0)),"",VLOOKUP(A4975,'entry data'!B:E,4,0))</f>
        <v/>
      </c>
      <c r="F4975" s="11" t="str">
        <f>IF(A4975="","",IF(ISERROR(VLOOKUP(A4975,'entry data'!B:F,5,0)),"",VLOOKUP(A4975,'entry data'!B:F,5,0)))</f>
        <v/>
      </c>
      <c r="G4975" s="12" t="str">
        <f>IF(A4975="","",IF(ISERROR(VLOOKUP(A4975,'entry data'!B:I,8,0)),"",VLOOKUP(A4975,'entry data'!B:I,7,0)))</f>
        <v/>
      </c>
      <c r="H4975" s="13" t="str">
        <f>IF(A4975="","",IF(B4975=1,VLOOKUP(A4975,'entry data'!B:D,3,0),I4974))</f>
        <v/>
      </c>
      <c r="I4975" s="14" t="str">
        <f>IF(A4975="","",IF(E4975="weekly",7,IF(E4975="fortnightly",14,IF(E4975="monthly",DATE(IF(MONTH(H4975)=12,YEAR(H4975)+1,YEAR(H4975)),VLOOKUP(MONTH(H4975),index!$D$2:$G$13,2,0),DAY(H4975)),
IF(E4975="quarterly",DATE(IF(MONTH(H4975)&gt;=10,YEAR(H4975)+1,YEAR(H4975)),VLOOKUP(MONTH(H4975),index!$D$2:$G$13,3,0),DAY(H4975)),
IF(E4975="halfyearly",DATE(IF(MONTH(H4975)&gt;=7,YEAR(H4975)+1,YEAR(H4975)),VLOOKUP(MONTH(H4975),index!$D$2:$G$13,4,0),DAY(H4975)),
DATE(YEAR(H4975)+1,MONTH(H4975),DAY(H4975)))))-H4975))+H4975)</f>
        <v/>
      </c>
      <c r="J4975" s="9" t="str">
        <f t="shared" si="484"/>
        <v/>
      </c>
      <c r="K4975" s="11" t="str">
        <f t="shared" si="485"/>
        <v/>
      </c>
      <c r="L4975" s="11" t="str">
        <f t="shared" si="486"/>
        <v/>
      </c>
      <c r="M4975" s="11" t="str">
        <f>IF(A4975="","",VLOOKUP(E4975,index!$A$1:$B$6,2,0)*K4975*G4975)</f>
        <v/>
      </c>
      <c r="N4975" s="11" t="str">
        <f>IF(A4975="","",-PMT(G4975*VLOOKUP(E4975,index!$A$1:$B$6,2,0),C4975,F4975,0,0))</f>
        <v/>
      </c>
      <c r="O4975" s="11" t="str">
        <f t="shared" si="487"/>
        <v/>
      </c>
      <c r="P4975" s="11" t="str">
        <f t="shared" si="482"/>
        <v/>
      </c>
    </row>
    <row r="4976" spans="1:16" x14ac:dyDescent="0.25">
      <c r="A4976" s="9" t="str">
        <f>IF(A4975="","",IF(B4975&lt;C4975,A4975,IF(A4975=MAX('entry data'!$B$8:$B$507),"",A4975+1)))</f>
        <v/>
      </c>
      <c r="B4976" s="9" t="str">
        <f t="shared" si="483"/>
        <v/>
      </c>
      <c r="C4976" s="9" t="str">
        <f>IF(ISERROR(VLOOKUP(A4976,'entry data'!B:G,6,0)),"",VLOOKUP(A4976,'entry data'!B:G,6,0))</f>
        <v/>
      </c>
      <c r="D4976" s="9" t="str">
        <f>IF(ISERROR(VLOOKUP(A4976,'entry data'!B:C,2,0)),"",VLOOKUP(A4976,'entry data'!B:C,2,0))</f>
        <v/>
      </c>
      <c r="E4976" s="9" t="str">
        <f>IF(ISERROR(VLOOKUP(A4976,'entry data'!B:E,4,0)),"",VLOOKUP(A4976,'entry data'!B:E,4,0))</f>
        <v/>
      </c>
      <c r="F4976" s="11" t="str">
        <f>IF(A4976="","",IF(ISERROR(VLOOKUP(A4976,'entry data'!B:F,5,0)),"",VLOOKUP(A4976,'entry data'!B:F,5,0)))</f>
        <v/>
      </c>
      <c r="G4976" s="12" t="str">
        <f>IF(A4976="","",IF(ISERROR(VLOOKUP(A4976,'entry data'!B:I,8,0)),"",VLOOKUP(A4976,'entry data'!B:I,7,0)))</f>
        <v/>
      </c>
      <c r="H4976" s="13" t="str">
        <f>IF(A4976="","",IF(B4976=1,VLOOKUP(A4976,'entry data'!B:D,3,0),I4975))</f>
        <v/>
      </c>
      <c r="I4976" s="14" t="str">
        <f>IF(A4976="","",IF(E4976="weekly",7,IF(E4976="fortnightly",14,IF(E4976="monthly",DATE(IF(MONTH(H4976)=12,YEAR(H4976)+1,YEAR(H4976)),VLOOKUP(MONTH(H4976),index!$D$2:$G$13,2,0),DAY(H4976)),
IF(E4976="quarterly",DATE(IF(MONTH(H4976)&gt;=10,YEAR(H4976)+1,YEAR(H4976)),VLOOKUP(MONTH(H4976),index!$D$2:$G$13,3,0),DAY(H4976)),
IF(E4976="halfyearly",DATE(IF(MONTH(H4976)&gt;=7,YEAR(H4976)+1,YEAR(H4976)),VLOOKUP(MONTH(H4976),index!$D$2:$G$13,4,0),DAY(H4976)),
DATE(YEAR(H4976)+1,MONTH(H4976),DAY(H4976)))))-H4976))+H4976)</f>
        <v/>
      </c>
      <c r="J4976" s="9" t="str">
        <f t="shared" si="484"/>
        <v/>
      </c>
      <c r="K4976" s="11" t="str">
        <f t="shared" si="485"/>
        <v/>
      </c>
      <c r="L4976" s="11" t="str">
        <f t="shared" si="486"/>
        <v/>
      </c>
      <c r="M4976" s="11" t="str">
        <f>IF(A4976="","",VLOOKUP(E4976,index!$A$1:$B$6,2,0)*K4976*G4976)</f>
        <v/>
      </c>
      <c r="N4976" s="11" t="str">
        <f>IF(A4976="","",-PMT(G4976*VLOOKUP(E4976,index!$A$1:$B$6,2,0),C4976,F4976,0,0))</f>
        <v/>
      </c>
      <c r="O4976" s="11" t="str">
        <f t="shared" si="487"/>
        <v/>
      </c>
      <c r="P4976" s="11" t="str">
        <f t="shared" si="482"/>
        <v/>
      </c>
    </row>
    <row r="4977" spans="1:16" x14ac:dyDescent="0.25">
      <c r="A4977" s="9" t="str">
        <f>IF(A4976="","",IF(B4976&lt;C4976,A4976,IF(A4976=MAX('entry data'!$B$8:$B$507),"",A4976+1)))</f>
        <v/>
      </c>
      <c r="B4977" s="9" t="str">
        <f t="shared" si="483"/>
        <v/>
      </c>
      <c r="C4977" s="9" t="str">
        <f>IF(ISERROR(VLOOKUP(A4977,'entry data'!B:G,6,0)),"",VLOOKUP(A4977,'entry data'!B:G,6,0))</f>
        <v/>
      </c>
      <c r="D4977" s="9" t="str">
        <f>IF(ISERROR(VLOOKUP(A4977,'entry data'!B:C,2,0)),"",VLOOKUP(A4977,'entry data'!B:C,2,0))</f>
        <v/>
      </c>
      <c r="E4977" s="9" t="str">
        <f>IF(ISERROR(VLOOKUP(A4977,'entry data'!B:E,4,0)),"",VLOOKUP(A4977,'entry data'!B:E,4,0))</f>
        <v/>
      </c>
      <c r="F4977" s="11" t="str">
        <f>IF(A4977="","",IF(ISERROR(VLOOKUP(A4977,'entry data'!B:F,5,0)),"",VLOOKUP(A4977,'entry data'!B:F,5,0)))</f>
        <v/>
      </c>
      <c r="G4977" s="12" t="str">
        <f>IF(A4977="","",IF(ISERROR(VLOOKUP(A4977,'entry data'!B:I,8,0)),"",VLOOKUP(A4977,'entry data'!B:I,7,0)))</f>
        <v/>
      </c>
      <c r="H4977" s="13" t="str">
        <f>IF(A4977="","",IF(B4977=1,VLOOKUP(A4977,'entry data'!B:D,3,0),I4976))</f>
        <v/>
      </c>
      <c r="I4977" s="14" t="str">
        <f>IF(A4977="","",IF(E4977="weekly",7,IF(E4977="fortnightly",14,IF(E4977="monthly",DATE(IF(MONTH(H4977)=12,YEAR(H4977)+1,YEAR(H4977)),VLOOKUP(MONTH(H4977),index!$D$2:$G$13,2,0),DAY(H4977)),
IF(E4977="quarterly",DATE(IF(MONTH(H4977)&gt;=10,YEAR(H4977)+1,YEAR(H4977)),VLOOKUP(MONTH(H4977),index!$D$2:$G$13,3,0),DAY(H4977)),
IF(E4977="halfyearly",DATE(IF(MONTH(H4977)&gt;=7,YEAR(H4977)+1,YEAR(H4977)),VLOOKUP(MONTH(H4977),index!$D$2:$G$13,4,0),DAY(H4977)),
DATE(YEAR(H4977)+1,MONTH(H4977),DAY(H4977)))))-H4977))+H4977)</f>
        <v/>
      </c>
      <c r="J4977" s="9" t="str">
        <f t="shared" si="484"/>
        <v/>
      </c>
      <c r="K4977" s="11" t="str">
        <f t="shared" si="485"/>
        <v/>
      </c>
      <c r="L4977" s="11" t="str">
        <f t="shared" si="486"/>
        <v/>
      </c>
      <c r="M4977" s="11" t="str">
        <f>IF(A4977="","",VLOOKUP(E4977,index!$A$1:$B$6,2,0)*K4977*G4977)</f>
        <v/>
      </c>
      <c r="N4977" s="11" t="str">
        <f>IF(A4977="","",-PMT(G4977*VLOOKUP(E4977,index!$A$1:$B$6,2,0),C4977,F4977,0,0))</f>
        <v/>
      </c>
      <c r="O4977" s="11" t="str">
        <f t="shared" si="487"/>
        <v/>
      </c>
      <c r="P4977" s="11" t="str">
        <f t="shared" si="482"/>
        <v/>
      </c>
    </row>
    <row r="4978" spans="1:16" x14ac:dyDescent="0.25">
      <c r="A4978" s="9" t="str">
        <f>IF(A4977="","",IF(B4977&lt;C4977,A4977,IF(A4977=MAX('entry data'!$B$8:$B$507),"",A4977+1)))</f>
        <v/>
      </c>
      <c r="B4978" s="9" t="str">
        <f t="shared" si="483"/>
        <v/>
      </c>
      <c r="C4978" s="9" t="str">
        <f>IF(ISERROR(VLOOKUP(A4978,'entry data'!B:G,6,0)),"",VLOOKUP(A4978,'entry data'!B:G,6,0))</f>
        <v/>
      </c>
      <c r="D4978" s="9" t="str">
        <f>IF(ISERROR(VLOOKUP(A4978,'entry data'!B:C,2,0)),"",VLOOKUP(A4978,'entry data'!B:C,2,0))</f>
        <v/>
      </c>
      <c r="E4978" s="9" t="str">
        <f>IF(ISERROR(VLOOKUP(A4978,'entry data'!B:E,4,0)),"",VLOOKUP(A4978,'entry data'!B:E,4,0))</f>
        <v/>
      </c>
      <c r="F4978" s="11" t="str">
        <f>IF(A4978="","",IF(ISERROR(VLOOKUP(A4978,'entry data'!B:F,5,0)),"",VLOOKUP(A4978,'entry data'!B:F,5,0)))</f>
        <v/>
      </c>
      <c r="G4978" s="12" t="str">
        <f>IF(A4978="","",IF(ISERROR(VLOOKUP(A4978,'entry data'!B:I,8,0)),"",VLOOKUP(A4978,'entry data'!B:I,7,0)))</f>
        <v/>
      </c>
      <c r="H4978" s="13" t="str">
        <f>IF(A4978="","",IF(B4978=1,VLOOKUP(A4978,'entry data'!B:D,3,0),I4977))</f>
        <v/>
      </c>
      <c r="I4978" s="14" t="str">
        <f>IF(A4978="","",IF(E4978="weekly",7,IF(E4978="fortnightly",14,IF(E4978="monthly",DATE(IF(MONTH(H4978)=12,YEAR(H4978)+1,YEAR(H4978)),VLOOKUP(MONTH(H4978),index!$D$2:$G$13,2,0),DAY(H4978)),
IF(E4978="quarterly",DATE(IF(MONTH(H4978)&gt;=10,YEAR(H4978)+1,YEAR(H4978)),VLOOKUP(MONTH(H4978),index!$D$2:$G$13,3,0),DAY(H4978)),
IF(E4978="halfyearly",DATE(IF(MONTH(H4978)&gt;=7,YEAR(H4978)+1,YEAR(H4978)),VLOOKUP(MONTH(H4978),index!$D$2:$G$13,4,0),DAY(H4978)),
DATE(YEAR(H4978)+1,MONTH(H4978),DAY(H4978)))))-H4978))+H4978)</f>
        <v/>
      </c>
      <c r="J4978" s="9" t="str">
        <f t="shared" si="484"/>
        <v/>
      </c>
      <c r="K4978" s="11" t="str">
        <f t="shared" si="485"/>
        <v/>
      </c>
      <c r="L4978" s="11" t="str">
        <f t="shared" si="486"/>
        <v/>
      </c>
      <c r="M4978" s="11" t="str">
        <f>IF(A4978="","",VLOOKUP(E4978,index!$A$1:$B$6,2,0)*K4978*G4978)</f>
        <v/>
      </c>
      <c r="N4978" s="11" t="str">
        <f>IF(A4978="","",-PMT(G4978*VLOOKUP(E4978,index!$A$1:$B$6,2,0),C4978,F4978,0,0))</f>
        <v/>
      </c>
      <c r="O4978" s="11" t="str">
        <f t="shared" si="487"/>
        <v/>
      </c>
      <c r="P4978" s="11" t="str">
        <f t="shared" si="482"/>
        <v/>
      </c>
    </row>
    <row r="4979" spans="1:16" x14ac:dyDescent="0.25">
      <c r="A4979" s="9" t="str">
        <f>IF(A4978="","",IF(B4978&lt;C4978,A4978,IF(A4978=MAX('entry data'!$B$8:$B$507),"",A4978+1)))</f>
        <v/>
      </c>
      <c r="B4979" s="9" t="str">
        <f t="shared" si="483"/>
        <v/>
      </c>
      <c r="C4979" s="9" t="str">
        <f>IF(ISERROR(VLOOKUP(A4979,'entry data'!B:G,6,0)),"",VLOOKUP(A4979,'entry data'!B:G,6,0))</f>
        <v/>
      </c>
      <c r="D4979" s="9" t="str">
        <f>IF(ISERROR(VLOOKUP(A4979,'entry data'!B:C,2,0)),"",VLOOKUP(A4979,'entry data'!B:C,2,0))</f>
        <v/>
      </c>
      <c r="E4979" s="9" t="str">
        <f>IF(ISERROR(VLOOKUP(A4979,'entry data'!B:E,4,0)),"",VLOOKUP(A4979,'entry data'!B:E,4,0))</f>
        <v/>
      </c>
      <c r="F4979" s="11" t="str">
        <f>IF(A4979="","",IF(ISERROR(VLOOKUP(A4979,'entry data'!B:F,5,0)),"",VLOOKUP(A4979,'entry data'!B:F,5,0)))</f>
        <v/>
      </c>
      <c r="G4979" s="12" t="str">
        <f>IF(A4979="","",IF(ISERROR(VLOOKUP(A4979,'entry data'!B:I,8,0)),"",VLOOKUP(A4979,'entry data'!B:I,7,0)))</f>
        <v/>
      </c>
      <c r="H4979" s="13" t="str">
        <f>IF(A4979="","",IF(B4979=1,VLOOKUP(A4979,'entry data'!B:D,3,0),I4978))</f>
        <v/>
      </c>
      <c r="I4979" s="14" t="str">
        <f>IF(A4979="","",IF(E4979="weekly",7,IF(E4979="fortnightly",14,IF(E4979="monthly",DATE(IF(MONTH(H4979)=12,YEAR(H4979)+1,YEAR(H4979)),VLOOKUP(MONTH(H4979),index!$D$2:$G$13,2,0),DAY(H4979)),
IF(E4979="quarterly",DATE(IF(MONTH(H4979)&gt;=10,YEAR(H4979)+1,YEAR(H4979)),VLOOKUP(MONTH(H4979),index!$D$2:$G$13,3,0),DAY(H4979)),
IF(E4979="halfyearly",DATE(IF(MONTH(H4979)&gt;=7,YEAR(H4979)+1,YEAR(H4979)),VLOOKUP(MONTH(H4979),index!$D$2:$G$13,4,0),DAY(H4979)),
DATE(YEAR(H4979)+1,MONTH(H4979),DAY(H4979)))))-H4979))+H4979)</f>
        <v/>
      </c>
      <c r="J4979" s="9" t="str">
        <f t="shared" si="484"/>
        <v/>
      </c>
      <c r="K4979" s="11" t="str">
        <f t="shared" si="485"/>
        <v/>
      </c>
      <c r="L4979" s="11" t="str">
        <f t="shared" si="486"/>
        <v/>
      </c>
      <c r="M4979" s="11" t="str">
        <f>IF(A4979="","",VLOOKUP(E4979,index!$A$1:$B$6,2,0)*K4979*G4979)</f>
        <v/>
      </c>
      <c r="N4979" s="11" t="str">
        <f>IF(A4979="","",-PMT(G4979*VLOOKUP(E4979,index!$A$1:$B$6,2,0),C4979,F4979,0,0))</f>
        <v/>
      </c>
      <c r="O4979" s="11" t="str">
        <f t="shared" si="487"/>
        <v/>
      </c>
      <c r="P4979" s="11" t="str">
        <f t="shared" si="482"/>
        <v/>
      </c>
    </row>
    <row r="4980" spans="1:16" x14ac:dyDescent="0.25">
      <c r="A4980" s="9" t="str">
        <f>IF(A4979="","",IF(B4979&lt;C4979,A4979,IF(A4979=MAX('entry data'!$B$8:$B$507),"",A4979+1)))</f>
        <v/>
      </c>
      <c r="B4980" s="9" t="str">
        <f t="shared" si="483"/>
        <v/>
      </c>
      <c r="C4980" s="9" t="str">
        <f>IF(ISERROR(VLOOKUP(A4980,'entry data'!B:G,6,0)),"",VLOOKUP(A4980,'entry data'!B:G,6,0))</f>
        <v/>
      </c>
      <c r="D4980" s="9" t="str">
        <f>IF(ISERROR(VLOOKUP(A4980,'entry data'!B:C,2,0)),"",VLOOKUP(A4980,'entry data'!B:C,2,0))</f>
        <v/>
      </c>
      <c r="E4980" s="9" t="str">
        <f>IF(ISERROR(VLOOKUP(A4980,'entry data'!B:E,4,0)),"",VLOOKUP(A4980,'entry data'!B:E,4,0))</f>
        <v/>
      </c>
      <c r="F4980" s="11" t="str">
        <f>IF(A4980="","",IF(ISERROR(VLOOKUP(A4980,'entry data'!B:F,5,0)),"",VLOOKUP(A4980,'entry data'!B:F,5,0)))</f>
        <v/>
      </c>
      <c r="G4980" s="12" t="str">
        <f>IF(A4980="","",IF(ISERROR(VLOOKUP(A4980,'entry data'!B:I,8,0)),"",VLOOKUP(A4980,'entry data'!B:I,7,0)))</f>
        <v/>
      </c>
      <c r="H4980" s="13" t="str">
        <f>IF(A4980="","",IF(B4980=1,VLOOKUP(A4980,'entry data'!B:D,3,0),I4979))</f>
        <v/>
      </c>
      <c r="I4980" s="14" t="str">
        <f>IF(A4980="","",IF(E4980="weekly",7,IF(E4980="fortnightly",14,IF(E4980="monthly",DATE(IF(MONTH(H4980)=12,YEAR(H4980)+1,YEAR(H4980)),VLOOKUP(MONTH(H4980),index!$D$2:$G$13,2,0),DAY(H4980)),
IF(E4980="quarterly",DATE(IF(MONTH(H4980)&gt;=10,YEAR(H4980)+1,YEAR(H4980)),VLOOKUP(MONTH(H4980),index!$D$2:$G$13,3,0),DAY(H4980)),
IF(E4980="halfyearly",DATE(IF(MONTH(H4980)&gt;=7,YEAR(H4980)+1,YEAR(H4980)),VLOOKUP(MONTH(H4980),index!$D$2:$G$13,4,0),DAY(H4980)),
DATE(YEAR(H4980)+1,MONTH(H4980),DAY(H4980)))))-H4980))+H4980)</f>
        <v/>
      </c>
      <c r="J4980" s="9" t="str">
        <f t="shared" si="484"/>
        <v/>
      </c>
      <c r="K4980" s="11" t="str">
        <f t="shared" si="485"/>
        <v/>
      </c>
      <c r="L4980" s="11" t="str">
        <f t="shared" si="486"/>
        <v/>
      </c>
      <c r="M4980" s="11" t="str">
        <f>IF(A4980="","",VLOOKUP(E4980,index!$A$1:$B$6,2,0)*K4980*G4980)</f>
        <v/>
      </c>
      <c r="N4980" s="11" t="str">
        <f>IF(A4980="","",-PMT(G4980*VLOOKUP(E4980,index!$A$1:$B$6,2,0),C4980,F4980,0,0))</f>
        <v/>
      </c>
      <c r="O4980" s="11" t="str">
        <f t="shared" si="487"/>
        <v/>
      </c>
      <c r="P4980" s="11" t="str">
        <f t="shared" si="482"/>
        <v/>
      </c>
    </row>
    <row r="4981" spans="1:16" x14ac:dyDescent="0.25">
      <c r="A4981" s="9" t="str">
        <f>IF(A4980="","",IF(B4980&lt;C4980,A4980,IF(A4980=MAX('entry data'!$B$8:$B$507),"",A4980+1)))</f>
        <v/>
      </c>
      <c r="B4981" s="9" t="str">
        <f t="shared" si="483"/>
        <v/>
      </c>
      <c r="C4981" s="9" t="str">
        <f>IF(ISERROR(VLOOKUP(A4981,'entry data'!B:G,6,0)),"",VLOOKUP(A4981,'entry data'!B:G,6,0))</f>
        <v/>
      </c>
      <c r="D4981" s="9" t="str">
        <f>IF(ISERROR(VLOOKUP(A4981,'entry data'!B:C,2,0)),"",VLOOKUP(A4981,'entry data'!B:C,2,0))</f>
        <v/>
      </c>
      <c r="E4981" s="9" t="str">
        <f>IF(ISERROR(VLOOKUP(A4981,'entry data'!B:E,4,0)),"",VLOOKUP(A4981,'entry data'!B:E,4,0))</f>
        <v/>
      </c>
      <c r="F4981" s="11" t="str">
        <f>IF(A4981="","",IF(ISERROR(VLOOKUP(A4981,'entry data'!B:F,5,0)),"",VLOOKUP(A4981,'entry data'!B:F,5,0)))</f>
        <v/>
      </c>
      <c r="G4981" s="12" t="str">
        <f>IF(A4981="","",IF(ISERROR(VLOOKUP(A4981,'entry data'!B:I,8,0)),"",VLOOKUP(A4981,'entry data'!B:I,7,0)))</f>
        <v/>
      </c>
      <c r="H4981" s="13" t="str">
        <f>IF(A4981="","",IF(B4981=1,VLOOKUP(A4981,'entry data'!B:D,3,0),I4980))</f>
        <v/>
      </c>
      <c r="I4981" s="14" t="str">
        <f>IF(A4981="","",IF(E4981="weekly",7,IF(E4981="fortnightly",14,IF(E4981="monthly",DATE(IF(MONTH(H4981)=12,YEAR(H4981)+1,YEAR(H4981)),VLOOKUP(MONTH(H4981),index!$D$2:$G$13,2,0),DAY(H4981)),
IF(E4981="quarterly",DATE(IF(MONTH(H4981)&gt;=10,YEAR(H4981)+1,YEAR(H4981)),VLOOKUP(MONTH(H4981),index!$D$2:$G$13,3,0),DAY(H4981)),
IF(E4981="halfyearly",DATE(IF(MONTH(H4981)&gt;=7,YEAR(H4981)+1,YEAR(H4981)),VLOOKUP(MONTH(H4981),index!$D$2:$G$13,4,0),DAY(H4981)),
DATE(YEAR(H4981)+1,MONTH(H4981),DAY(H4981)))))-H4981))+H4981)</f>
        <v/>
      </c>
      <c r="J4981" s="9" t="str">
        <f t="shared" si="484"/>
        <v/>
      </c>
      <c r="K4981" s="11" t="str">
        <f t="shared" si="485"/>
        <v/>
      </c>
      <c r="L4981" s="11" t="str">
        <f t="shared" si="486"/>
        <v/>
      </c>
      <c r="M4981" s="11" t="str">
        <f>IF(A4981="","",VLOOKUP(E4981,index!$A$1:$B$6,2,0)*K4981*G4981)</f>
        <v/>
      </c>
      <c r="N4981" s="11" t="str">
        <f>IF(A4981="","",-PMT(G4981*VLOOKUP(E4981,index!$A$1:$B$6,2,0),C4981,F4981,0,0))</f>
        <v/>
      </c>
      <c r="O4981" s="11" t="str">
        <f t="shared" si="487"/>
        <v/>
      </c>
      <c r="P4981" s="11" t="str">
        <f t="shared" si="482"/>
        <v/>
      </c>
    </row>
    <row r="4982" spans="1:16" x14ac:dyDescent="0.25">
      <c r="A4982" s="9" t="str">
        <f>IF(A4981="","",IF(B4981&lt;C4981,A4981,IF(A4981=MAX('entry data'!$B$8:$B$507),"",A4981+1)))</f>
        <v/>
      </c>
      <c r="B4982" s="9" t="str">
        <f t="shared" si="483"/>
        <v/>
      </c>
      <c r="C4982" s="9" t="str">
        <f>IF(ISERROR(VLOOKUP(A4982,'entry data'!B:G,6,0)),"",VLOOKUP(A4982,'entry data'!B:G,6,0))</f>
        <v/>
      </c>
      <c r="D4982" s="9" t="str">
        <f>IF(ISERROR(VLOOKUP(A4982,'entry data'!B:C,2,0)),"",VLOOKUP(A4982,'entry data'!B:C,2,0))</f>
        <v/>
      </c>
      <c r="E4982" s="9" t="str">
        <f>IF(ISERROR(VLOOKUP(A4982,'entry data'!B:E,4,0)),"",VLOOKUP(A4982,'entry data'!B:E,4,0))</f>
        <v/>
      </c>
      <c r="F4982" s="11" t="str">
        <f>IF(A4982="","",IF(ISERROR(VLOOKUP(A4982,'entry data'!B:F,5,0)),"",VLOOKUP(A4982,'entry data'!B:F,5,0)))</f>
        <v/>
      </c>
      <c r="G4982" s="12" t="str">
        <f>IF(A4982="","",IF(ISERROR(VLOOKUP(A4982,'entry data'!B:I,8,0)),"",VLOOKUP(A4982,'entry data'!B:I,7,0)))</f>
        <v/>
      </c>
      <c r="H4982" s="13" t="str">
        <f>IF(A4982="","",IF(B4982=1,VLOOKUP(A4982,'entry data'!B:D,3,0),I4981))</f>
        <v/>
      </c>
      <c r="I4982" s="14" t="str">
        <f>IF(A4982="","",IF(E4982="weekly",7,IF(E4982="fortnightly",14,IF(E4982="monthly",DATE(IF(MONTH(H4982)=12,YEAR(H4982)+1,YEAR(H4982)),VLOOKUP(MONTH(H4982),index!$D$2:$G$13,2,0),DAY(H4982)),
IF(E4982="quarterly",DATE(IF(MONTH(H4982)&gt;=10,YEAR(H4982)+1,YEAR(H4982)),VLOOKUP(MONTH(H4982),index!$D$2:$G$13,3,0),DAY(H4982)),
IF(E4982="halfyearly",DATE(IF(MONTH(H4982)&gt;=7,YEAR(H4982)+1,YEAR(H4982)),VLOOKUP(MONTH(H4982),index!$D$2:$G$13,4,0),DAY(H4982)),
DATE(YEAR(H4982)+1,MONTH(H4982),DAY(H4982)))))-H4982))+H4982)</f>
        <v/>
      </c>
      <c r="J4982" s="9" t="str">
        <f t="shared" si="484"/>
        <v/>
      </c>
      <c r="K4982" s="11" t="str">
        <f t="shared" si="485"/>
        <v/>
      </c>
      <c r="L4982" s="11" t="str">
        <f t="shared" si="486"/>
        <v/>
      </c>
      <c r="M4982" s="11" t="str">
        <f>IF(A4982="","",VLOOKUP(E4982,index!$A$1:$B$6,2,0)*K4982*G4982)</f>
        <v/>
      </c>
      <c r="N4982" s="11" t="str">
        <f>IF(A4982="","",-PMT(G4982*VLOOKUP(E4982,index!$A$1:$B$6,2,0),C4982,F4982,0,0))</f>
        <v/>
      </c>
      <c r="O4982" s="11" t="str">
        <f t="shared" si="487"/>
        <v/>
      </c>
      <c r="P4982" s="11" t="str">
        <f t="shared" si="482"/>
        <v/>
      </c>
    </row>
    <row r="4983" spans="1:16" x14ac:dyDescent="0.25">
      <c r="A4983" s="9" t="str">
        <f>IF(A4982="","",IF(B4982&lt;C4982,A4982,IF(A4982=MAX('entry data'!$B$8:$B$507),"",A4982+1)))</f>
        <v/>
      </c>
      <c r="B4983" s="9" t="str">
        <f t="shared" si="483"/>
        <v/>
      </c>
      <c r="C4983" s="9" t="str">
        <f>IF(ISERROR(VLOOKUP(A4983,'entry data'!B:G,6,0)),"",VLOOKUP(A4983,'entry data'!B:G,6,0))</f>
        <v/>
      </c>
      <c r="D4983" s="9" t="str">
        <f>IF(ISERROR(VLOOKUP(A4983,'entry data'!B:C,2,0)),"",VLOOKUP(A4983,'entry data'!B:C,2,0))</f>
        <v/>
      </c>
      <c r="E4983" s="9" t="str">
        <f>IF(ISERROR(VLOOKUP(A4983,'entry data'!B:E,4,0)),"",VLOOKUP(A4983,'entry data'!B:E,4,0))</f>
        <v/>
      </c>
      <c r="F4983" s="11" t="str">
        <f>IF(A4983="","",IF(ISERROR(VLOOKUP(A4983,'entry data'!B:F,5,0)),"",VLOOKUP(A4983,'entry data'!B:F,5,0)))</f>
        <v/>
      </c>
      <c r="G4983" s="12" t="str">
        <f>IF(A4983="","",IF(ISERROR(VLOOKUP(A4983,'entry data'!B:I,8,0)),"",VLOOKUP(A4983,'entry data'!B:I,7,0)))</f>
        <v/>
      </c>
      <c r="H4983" s="13" t="str">
        <f>IF(A4983="","",IF(B4983=1,VLOOKUP(A4983,'entry data'!B:D,3,0),I4982))</f>
        <v/>
      </c>
      <c r="I4983" s="14" t="str">
        <f>IF(A4983="","",IF(E4983="weekly",7,IF(E4983="fortnightly",14,IF(E4983="monthly",DATE(IF(MONTH(H4983)=12,YEAR(H4983)+1,YEAR(H4983)),VLOOKUP(MONTH(H4983),index!$D$2:$G$13,2,0),DAY(H4983)),
IF(E4983="quarterly",DATE(IF(MONTH(H4983)&gt;=10,YEAR(H4983)+1,YEAR(H4983)),VLOOKUP(MONTH(H4983),index!$D$2:$G$13,3,0),DAY(H4983)),
IF(E4983="halfyearly",DATE(IF(MONTH(H4983)&gt;=7,YEAR(H4983)+1,YEAR(H4983)),VLOOKUP(MONTH(H4983),index!$D$2:$G$13,4,0),DAY(H4983)),
DATE(YEAR(H4983)+1,MONTH(H4983),DAY(H4983)))))-H4983))+H4983)</f>
        <v/>
      </c>
      <c r="J4983" s="9" t="str">
        <f t="shared" si="484"/>
        <v/>
      </c>
      <c r="K4983" s="11" t="str">
        <f t="shared" si="485"/>
        <v/>
      </c>
      <c r="L4983" s="11" t="str">
        <f t="shared" si="486"/>
        <v/>
      </c>
      <c r="M4983" s="11" t="str">
        <f>IF(A4983="","",VLOOKUP(E4983,index!$A$1:$B$6,2,0)*K4983*G4983)</f>
        <v/>
      </c>
      <c r="N4983" s="11" t="str">
        <f>IF(A4983="","",-PMT(G4983*VLOOKUP(E4983,index!$A$1:$B$6,2,0),C4983,F4983,0,0))</f>
        <v/>
      </c>
      <c r="O4983" s="11" t="str">
        <f t="shared" si="487"/>
        <v/>
      </c>
      <c r="P4983" s="11" t="str">
        <f t="shared" si="482"/>
        <v/>
      </c>
    </row>
    <row r="4984" spans="1:16" x14ac:dyDescent="0.25">
      <c r="A4984" s="9" t="str">
        <f>IF(A4983="","",IF(B4983&lt;C4983,A4983,IF(A4983=MAX('entry data'!$B$8:$B$507),"",A4983+1)))</f>
        <v/>
      </c>
      <c r="B4984" s="9" t="str">
        <f t="shared" si="483"/>
        <v/>
      </c>
      <c r="C4984" s="9" t="str">
        <f>IF(ISERROR(VLOOKUP(A4984,'entry data'!B:G,6,0)),"",VLOOKUP(A4984,'entry data'!B:G,6,0))</f>
        <v/>
      </c>
      <c r="D4984" s="9" t="str">
        <f>IF(ISERROR(VLOOKUP(A4984,'entry data'!B:C,2,0)),"",VLOOKUP(A4984,'entry data'!B:C,2,0))</f>
        <v/>
      </c>
      <c r="E4984" s="9" t="str">
        <f>IF(ISERROR(VLOOKUP(A4984,'entry data'!B:E,4,0)),"",VLOOKUP(A4984,'entry data'!B:E,4,0))</f>
        <v/>
      </c>
      <c r="F4984" s="11" t="str">
        <f>IF(A4984="","",IF(ISERROR(VLOOKUP(A4984,'entry data'!B:F,5,0)),"",VLOOKUP(A4984,'entry data'!B:F,5,0)))</f>
        <v/>
      </c>
      <c r="G4984" s="12" t="str">
        <f>IF(A4984="","",IF(ISERROR(VLOOKUP(A4984,'entry data'!B:I,8,0)),"",VLOOKUP(A4984,'entry data'!B:I,7,0)))</f>
        <v/>
      </c>
      <c r="H4984" s="13" t="str">
        <f>IF(A4984="","",IF(B4984=1,VLOOKUP(A4984,'entry data'!B:D,3,0),I4983))</f>
        <v/>
      </c>
      <c r="I4984" s="14" t="str">
        <f>IF(A4984="","",IF(E4984="weekly",7,IF(E4984="fortnightly",14,IF(E4984="monthly",DATE(IF(MONTH(H4984)=12,YEAR(H4984)+1,YEAR(H4984)),VLOOKUP(MONTH(H4984),index!$D$2:$G$13,2,0),DAY(H4984)),
IF(E4984="quarterly",DATE(IF(MONTH(H4984)&gt;=10,YEAR(H4984)+1,YEAR(H4984)),VLOOKUP(MONTH(H4984),index!$D$2:$G$13,3,0),DAY(H4984)),
IF(E4984="halfyearly",DATE(IF(MONTH(H4984)&gt;=7,YEAR(H4984)+1,YEAR(H4984)),VLOOKUP(MONTH(H4984),index!$D$2:$G$13,4,0),DAY(H4984)),
DATE(YEAR(H4984)+1,MONTH(H4984),DAY(H4984)))))-H4984))+H4984)</f>
        <v/>
      </c>
      <c r="J4984" s="9" t="str">
        <f t="shared" si="484"/>
        <v/>
      </c>
      <c r="K4984" s="11" t="str">
        <f t="shared" si="485"/>
        <v/>
      </c>
      <c r="L4984" s="11" t="str">
        <f t="shared" si="486"/>
        <v/>
      </c>
      <c r="M4984" s="11" t="str">
        <f>IF(A4984="","",VLOOKUP(E4984,index!$A$1:$B$6,2,0)*K4984*G4984)</f>
        <v/>
      </c>
      <c r="N4984" s="11" t="str">
        <f>IF(A4984="","",-PMT(G4984*VLOOKUP(E4984,index!$A$1:$B$6,2,0),C4984,F4984,0,0))</f>
        <v/>
      </c>
      <c r="O4984" s="11" t="str">
        <f t="shared" si="487"/>
        <v/>
      </c>
      <c r="P4984" s="11" t="str">
        <f t="shared" si="482"/>
        <v/>
      </c>
    </row>
    <row r="4985" spans="1:16" x14ac:dyDescent="0.25">
      <c r="A4985" s="9" t="str">
        <f>IF(A4984="","",IF(B4984&lt;C4984,A4984,IF(A4984=MAX('entry data'!$B$8:$B$507),"",A4984+1)))</f>
        <v/>
      </c>
      <c r="B4985" s="9" t="str">
        <f t="shared" si="483"/>
        <v/>
      </c>
      <c r="C4985" s="9" t="str">
        <f>IF(ISERROR(VLOOKUP(A4985,'entry data'!B:G,6,0)),"",VLOOKUP(A4985,'entry data'!B:G,6,0))</f>
        <v/>
      </c>
      <c r="D4985" s="9" t="str">
        <f>IF(ISERROR(VLOOKUP(A4985,'entry data'!B:C,2,0)),"",VLOOKUP(A4985,'entry data'!B:C,2,0))</f>
        <v/>
      </c>
      <c r="E4985" s="9" t="str">
        <f>IF(ISERROR(VLOOKUP(A4985,'entry data'!B:E,4,0)),"",VLOOKUP(A4985,'entry data'!B:E,4,0))</f>
        <v/>
      </c>
      <c r="F4985" s="11" t="str">
        <f>IF(A4985="","",IF(ISERROR(VLOOKUP(A4985,'entry data'!B:F,5,0)),"",VLOOKUP(A4985,'entry data'!B:F,5,0)))</f>
        <v/>
      </c>
      <c r="G4985" s="12" t="str">
        <f>IF(A4985="","",IF(ISERROR(VLOOKUP(A4985,'entry data'!B:I,8,0)),"",VLOOKUP(A4985,'entry data'!B:I,7,0)))</f>
        <v/>
      </c>
      <c r="H4985" s="13" t="str">
        <f>IF(A4985="","",IF(B4985=1,VLOOKUP(A4985,'entry data'!B:D,3,0),I4984))</f>
        <v/>
      </c>
      <c r="I4985" s="14" t="str">
        <f>IF(A4985="","",IF(E4985="weekly",7,IF(E4985="fortnightly",14,IF(E4985="monthly",DATE(IF(MONTH(H4985)=12,YEAR(H4985)+1,YEAR(H4985)),VLOOKUP(MONTH(H4985),index!$D$2:$G$13,2,0),DAY(H4985)),
IF(E4985="quarterly",DATE(IF(MONTH(H4985)&gt;=10,YEAR(H4985)+1,YEAR(H4985)),VLOOKUP(MONTH(H4985),index!$D$2:$G$13,3,0),DAY(H4985)),
IF(E4985="halfyearly",DATE(IF(MONTH(H4985)&gt;=7,YEAR(H4985)+1,YEAR(H4985)),VLOOKUP(MONTH(H4985),index!$D$2:$G$13,4,0),DAY(H4985)),
DATE(YEAR(H4985)+1,MONTH(H4985),DAY(H4985)))))-H4985))+H4985)</f>
        <v/>
      </c>
      <c r="J4985" s="9" t="str">
        <f t="shared" si="484"/>
        <v/>
      </c>
      <c r="K4985" s="11" t="str">
        <f t="shared" si="485"/>
        <v/>
      </c>
      <c r="L4985" s="11" t="str">
        <f t="shared" si="486"/>
        <v/>
      </c>
      <c r="M4985" s="11" t="str">
        <f>IF(A4985="","",VLOOKUP(E4985,index!$A$1:$B$6,2,0)*K4985*G4985)</f>
        <v/>
      </c>
      <c r="N4985" s="11" t="str">
        <f>IF(A4985="","",-PMT(G4985*VLOOKUP(E4985,index!$A$1:$B$6,2,0),C4985,F4985,0,0))</f>
        <v/>
      </c>
      <c r="O4985" s="11" t="str">
        <f t="shared" si="487"/>
        <v/>
      </c>
      <c r="P4985" s="11" t="str">
        <f t="shared" si="482"/>
        <v/>
      </c>
    </row>
    <row r="4986" spans="1:16" x14ac:dyDescent="0.25">
      <c r="A4986" s="9" t="str">
        <f>IF(A4985="","",IF(B4985&lt;C4985,A4985,IF(A4985=MAX('entry data'!$B$8:$B$507),"",A4985+1)))</f>
        <v/>
      </c>
      <c r="B4986" s="9" t="str">
        <f t="shared" si="483"/>
        <v/>
      </c>
      <c r="C4986" s="9" t="str">
        <f>IF(ISERROR(VLOOKUP(A4986,'entry data'!B:G,6,0)),"",VLOOKUP(A4986,'entry data'!B:G,6,0))</f>
        <v/>
      </c>
      <c r="D4986" s="9" t="str">
        <f>IF(ISERROR(VLOOKUP(A4986,'entry data'!B:C,2,0)),"",VLOOKUP(A4986,'entry data'!B:C,2,0))</f>
        <v/>
      </c>
      <c r="E4986" s="9" t="str">
        <f>IF(ISERROR(VLOOKUP(A4986,'entry data'!B:E,4,0)),"",VLOOKUP(A4986,'entry data'!B:E,4,0))</f>
        <v/>
      </c>
      <c r="F4986" s="11" t="str">
        <f>IF(A4986="","",IF(ISERROR(VLOOKUP(A4986,'entry data'!B:F,5,0)),"",VLOOKUP(A4986,'entry data'!B:F,5,0)))</f>
        <v/>
      </c>
      <c r="G4986" s="12" t="str">
        <f>IF(A4986="","",IF(ISERROR(VLOOKUP(A4986,'entry data'!B:I,8,0)),"",VLOOKUP(A4986,'entry data'!B:I,7,0)))</f>
        <v/>
      </c>
      <c r="H4986" s="13" t="str">
        <f>IF(A4986="","",IF(B4986=1,VLOOKUP(A4986,'entry data'!B:D,3,0),I4985))</f>
        <v/>
      </c>
      <c r="I4986" s="14" t="str">
        <f>IF(A4986="","",IF(E4986="weekly",7,IF(E4986="fortnightly",14,IF(E4986="monthly",DATE(IF(MONTH(H4986)=12,YEAR(H4986)+1,YEAR(H4986)),VLOOKUP(MONTH(H4986),index!$D$2:$G$13,2,0),DAY(H4986)),
IF(E4986="quarterly",DATE(IF(MONTH(H4986)&gt;=10,YEAR(H4986)+1,YEAR(H4986)),VLOOKUP(MONTH(H4986),index!$D$2:$G$13,3,0),DAY(H4986)),
IF(E4986="halfyearly",DATE(IF(MONTH(H4986)&gt;=7,YEAR(H4986)+1,YEAR(H4986)),VLOOKUP(MONTH(H4986),index!$D$2:$G$13,4,0),DAY(H4986)),
DATE(YEAR(H4986)+1,MONTH(H4986),DAY(H4986)))))-H4986))+H4986)</f>
        <v/>
      </c>
      <c r="J4986" s="9" t="str">
        <f t="shared" si="484"/>
        <v/>
      </c>
      <c r="K4986" s="11" t="str">
        <f t="shared" si="485"/>
        <v/>
      </c>
      <c r="L4986" s="11" t="str">
        <f t="shared" si="486"/>
        <v/>
      </c>
      <c r="M4986" s="11" t="str">
        <f>IF(A4986="","",VLOOKUP(E4986,index!$A$1:$B$6,2,0)*K4986*G4986)</f>
        <v/>
      </c>
      <c r="N4986" s="11" t="str">
        <f>IF(A4986="","",-PMT(G4986*VLOOKUP(E4986,index!$A$1:$B$6,2,0),C4986,F4986,0,0))</f>
        <v/>
      </c>
      <c r="O4986" s="11" t="str">
        <f t="shared" si="487"/>
        <v/>
      </c>
      <c r="P4986" s="11" t="str">
        <f t="shared" si="482"/>
        <v/>
      </c>
    </row>
    <row r="4987" spans="1:16" x14ac:dyDescent="0.25">
      <c r="A4987" s="9" t="str">
        <f>IF(A4986="","",IF(B4986&lt;C4986,A4986,IF(A4986=MAX('entry data'!$B$8:$B$507),"",A4986+1)))</f>
        <v/>
      </c>
      <c r="B4987" s="9" t="str">
        <f t="shared" si="483"/>
        <v/>
      </c>
      <c r="C4987" s="9" t="str">
        <f>IF(ISERROR(VLOOKUP(A4987,'entry data'!B:G,6,0)),"",VLOOKUP(A4987,'entry data'!B:G,6,0))</f>
        <v/>
      </c>
      <c r="D4987" s="9" t="str">
        <f>IF(ISERROR(VLOOKUP(A4987,'entry data'!B:C,2,0)),"",VLOOKUP(A4987,'entry data'!B:C,2,0))</f>
        <v/>
      </c>
      <c r="E4987" s="9" t="str">
        <f>IF(ISERROR(VLOOKUP(A4987,'entry data'!B:E,4,0)),"",VLOOKUP(A4987,'entry data'!B:E,4,0))</f>
        <v/>
      </c>
      <c r="F4987" s="11" t="str">
        <f>IF(A4987="","",IF(ISERROR(VLOOKUP(A4987,'entry data'!B:F,5,0)),"",VLOOKUP(A4987,'entry data'!B:F,5,0)))</f>
        <v/>
      </c>
      <c r="G4987" s="12" t="str">
        <f>IF(A4987="","",IF(ISERROR(VLOOKUP(A4987,'entry data'!B:I,8,0)),"",VLOOKUP(A4987,'entry data'!B:I,7,0)))</f>
        <v/>
      </c>
      <c r="H4987" s="13" t="str">
        <f>IF(A4987="","",IF(B4987=1,VLOOKUP(A4987,'entry data'!B:D,3,0),I4986))</f>
        <v/>
      </c>
      <c r="I4987" s="14" t="str">
        <f>IF(A4987="","",IF(E4987="weekly",7,IF(E4987="fortnightly",14,IF(E4987="monthly",DATE(IF(MONTH(H4987)=12,YEAR(H4987)+1,YEAR(H4987)),VLOOKUP(MONTH(H4987),index!$D$2:$G$13,2,0),DAY(H4987)),
IF(E4987="quarterly",DATE(IF(MONTH(H4987)&gt;=10,YEAR(H4987)+1,YEAR(H4987)),VLOOKUP(MONTH(H4987),index!$D$2:$G$13,3,0),DAY(H4987)),
IF(E4987="halfyearly",DATE(IF(MONTH(H4987)&gt;=7,YEAR(H4987)+1,YEAR(H4987)),VLOOKUP(MONTH(H4987),index!$D$2:$G$13,4,0),DAY(H4987)),
DATE(YEAR(H4987)+1,MONTH(H4987),DAY(H4987)))))-H4987))+H4987)</f>
        <v/>
      </c>
      <c r="J4987" s="9" t="str">
        <f t="shared" si="484"/>
        <v/>
      </c>
      <c r="K4987" s="11" t="str">
        <f t="shared" si="485"/>
        <v/>
      </c>
      <c r="L4987" s="11" t="str">
        <f t="shared" si="486"/>
        <v/>
      </c>
      <c r="M4987" s="11" t="str">
        <f>IF(A4987="","",VLOOKUP(E4987,index!$A$1:$B$6,2,0)*K4987*G4987)</f>
        <v/>
      </c>
      <c r="N4987" s="11" t="str">
        <f>IF(A4987="","",-PMT(G4987*VLOOKUP(E4987,index!$A$1:$B$6,2,0),C4987,F4987,0,0))</f>
        <v/>
      </c>
      <c r="O4987" s="11" t="str">
        <f t="shared" si="487"/>
        <v/>
      </c>
      <c r="P4987" s="11" t="str">
        <f t="shared" si="482"/>
        <v/>
      </c>
    </row>
    <row r="4988" spans="1:16" x14ac:dyDescent="0.25">
      <c r="A4988" s="9" t="str">
        <f>IF(A4987="","",IF(B4987&lt;C4987,A4987,IF(A4987=MAX('entry data'!$B$8:$B$507),"",A4987+1)))</f>
        <v/>
      </c>
      <c r="B4988" s="9" t="str">
        <f t="shared" si="483"/>
        <v/>
      </c>
      <c r="C4988" s="9" t="str">
        <f>IF(ISERROR(VLOOKUP(A4988,'entry data'!B:G,6,0)),"",VLOOKUP(A4988,'entry data'!B:G,6,0))</f>
        <v/>
      </c>
      <c r="D4988" s="9" t="str">
        <f>IF(ISERROR(VLOOKUP(A4988,'entry data'!B:C,2,0)),"",VLOOKUP(A4988,'entry data'!B:C,2,0))</f>
        <v/>
      </c>
      <c r="E4988" s="9" t="str">
        <f>IF(ISERROR(VLOOKUP(A4988,'entry data'!B:E,4,0)),"",VLOOKUP(A4988,'entry data'!B:E,4,0))</f>
        <v/>
      </c>
      <c r="F4988" s="11" t="str">
        <f>IF(A4988="","",IF(ISERROR(VLOOKUP(A4988,'entry data'!B:F,5,0)),"",VLOOKUP(A4988,'entry data'!B:F,5,0)))</f>
        <v/>
      </c>
      <c r="G4988" s="12" t="str">
        <f>IF(A4988="","",IF(ISERROR(VLOOKUP(A4988,'entry data'!B:I,8,0)),"",VLOOKUP(A4988,'entry data'!B:I,7,0)))</f>
        <v/>
      </c>
      <c r="H4988" s="13" t="str">
        <f>IF(A4988="","",IF(B4988=1,VLOOKUP(A4988,'entry data'!B:D,3,0),I4987))</f>
        <v/>
      </c>
      <c r="I4988" s="14" t="str">
        <f>IF(A4988="","",IF(E4988="weekly",7,IF(E4988="fortnightly",14,IF(E4988="monthly",DATE(IF(MONTH(H4988)=12,YEAR(H4988)+1,YEAR(H4988)),VLOOKUP(MONTH(H4988),index!$D$2:$G$13,2,0),DAY(H4988)),
IF(E4988="quarterly",DATE(IF(MONTH(H4988)&gt;=10,YEAR(H4988)+1,YEAR(H4988)),VLOOKUP(MONTH(H4988),index!$D$2:$G$13,3,0),DAY(H4988)),
IF(E4988="halfyearly",DATE(IF(MONTH(H4988)&gt;=7,YEAR(H4988)+1,YEAR(H4988)),VLOOKUP(MONTH(H4988),index!$D$2:$G$13,4,0),DAY(H4988)),
DATE(YEAR(H4988)+1,MONTH(H4988),DAY(H4988)))))-H4988))+H4988)</f>
        <v/>
      </c>
      <c r="J4988" s="9" t="str">
        <f t="shared" si="484"/>
        <v/>
      </c>
      <c r="K4988" s="11" t="str">
        <f t="shared" si="485"/>
        <v/>
      </c>
      <c r="L4988" s="11" t="str">
        <f t="shared" si="486"/>
        <v/>
      </c>
      <c r="M4988" s="11" t="str">
        <f>IF(A4988="","",VLOOKUP(E4988,index!$A$1:$B$6,2,0)*K4988*G4988)</f>
        <v/>
      </c>
      <c r="N4988" s="11" t="str">
        <f>IF(A4988="","",-PMT(G4988*VLOOKUP(E4988,index!$A$1:$B$6,2,0),C4988,F4988,0,0))</f>
        <v/>
      </c>
      <c r="O4988" s="11" t="str">
        <f t="shared" si="487"/>
        <v/>
      </c>
      <c r="P4988" s="11" t="str">
        <f t="shared" si="482"/>
        <v/>
      </c>
    </row>
    <row r="4989" spans="1:16" x14ac:dyDescent="0.25">
      <c r="A4989" s="9" t="str">
        <f>IF(A4988="","",IF(B4988&lt;C4988,A4988,IF(A4988=MAX('entry data'!$B$8:$B$507),"",A4988+1)))</f>
        <v/>
      </c>
      <c r="B4989" s="9" t="str">
        <f t="shared" si="483"/>
        <v/>
      </c>
      <c r="C4989" s="9" t="str">
        <f>IF(ISERROR(VLOOKUP(A4989,'entry data'!B:G,6,0)),"",VLOOKUP(A4989,'entry data'!B:G,6,0))</f>
        <v/>
      </c>
      <c r="D4989" s="9" t="str">
        <f>IF(ISERROR(VLOOKUP(A4989,'entry data'!B:C,2,0)),"",VLOOKUP(A4989,'entry data'!B:C,2,0))</f>
        <v/>
      </c>
      <c r="E4989" s="9" t="str">
        <f>IF(ISERROR(VLOOKUP(A4989,'entry data'!B:E,4,0)),"",VLOOKUP(A4989,'entry data'!B:E,4,0))</f>
        <v/>
      </c>
      <c r="F4989" s="11" t="str">
        <f>IF(A4989="","",IF(ISERROR(VLOOKUP(A4989,'entry data'!B:F,5,0)),"",VLOOKUP(A4989,'entry data'!B:F,5,0)))</f>
        <v/>
      </c>
      <c r="G4989" s="12" t="str">
        <f>IF(A4989="","",IF(ISERROR(VLOOKUP(A4989,'entry data'!B:I,8,0)),"",VLOOKUP(A4989,'entry data'!B:I,7,0)))</f>
        <v/>
      </c>
      <c r="H4989" s="13" t="str">
        <f>IF(A4989="","",IF(B4989=1,VLOOKUP(A4989,'entry data'!B:D,3,0),I4988))</f>
        <v/>
      </c>
      <c r="I4989" s="14" t="str">
        <f>IF(A4989="","",IF(E4989="weekly",7,IF(E4989="fortnightly",14,IF(E4989="monthly",DATE(IF(MONTH(H4989)=12,YEAR(H4989)+1,YEAR(H4989)),VLOOKUP(MONTH(H4989),index!$D$2:$G$13,2,0),DAY(H4989)),
IF(E4989="quarterly",DATE(IF(MONTH(H4989)&gt;=10,YEAR(H4989)+1,YEAR(H4989)),VLOOKUP(MONTH(H4989),index!$D$2:$G$13,3,0),DAY(H4989)),
IF(E4989="halfyearly",DATE(IF(MONTH(H4989)&gt;=7,YEAR(H4989)+1,YEAR(H4989)),VLOOKUP(MONTH(H4989),index!$D$2:$G$13,4,0),DAY(H4989)),
DATE(YEAR(H4989)+1,MONTH(H4989),DAY(H4989)))))-H4989))+H4989)</f>
        <v/>
      </c>
      <c r="J4989" s="9" t="str">
        <f t="shared" si="484"/>
        <v/>
      </c>
      <c r="K4989" s="11" t="str">
        <f t="shared" si="485"/>
        <v/>
      </c>
      <c r="L4989" s="11" t="str">
        <f t="shared" si="486"/>
        <v/>
      </c>
      <c r="M4989" s="11" t="str">
        <f>IF(A4989="","",VLOOKUP(E4989,index!$A$1:$B$6,2,0)*K4989*G4989)</f>
        <v/>
      </c>
      <c r="N4989" s="11" t="str">
        <f>IF(A4989="","",-PMT(G4989*VLOOKUP(E4989,index!$A$1:$B$6,2,0),C4989,F4989,0,0))</f>
        <v/>
      </c>
      <c r="O4989" s="11" t="str">
        <f t="shared" si="487"/>
        <v/>
      </c>
      <c r="P4989" s="11" t="str">
        <f t="shared" si="482"/>
        <v/>
      </c>
    </row>
    <row r="4990" spans="1:16" x14ac:dyDescent="0.25">
      <c r="A4990" s="9" t="str">
        <f>IF(A4989="","",IF(B4989&lt;C4989,A4989,IF(A4989=MAX('entry data'!$B$8:$B$507),"",A4989+1)))</f>
        <v/>
      </c>
      <c r="B4990" s="9" t="str">
        <f t="shared" si="483"/>
        <v/>
      </c>
      <c r="C4990" s="9" t="str">
        <f>IF(ISERROR(VLOOKUP(A4990,'entry data'!B:G,6,0)),"",VLOOKUP(A4990,'entry data'!B:G,6,0))</f>
        <v/>
      </c>
      <c r="D4990" s="9" t="str">
        <f>IF(ISERROR(VLOOKUP(A4990,'entry data'!B:C,2,0)),"",VLOOKUP(A4990,'entry data'!B:C,2,0))</f>
        <v/>
      </c>
      <c r="E4990" s="9" t="str">
        <f>IF(ISERROR(VLOOKUP(A4990,'entry data'!B:E,4,0)),"",VLOOKUP(A4990,'entry data'!B:E,4,0))</f>
        <v/>
      </c>
      <c r="F4990" s="11" t="str">
        <f>IF(A4990="","",IF(ISERROR(VLOOKUP(A4990,'entry data'!B:F,5,0)),"",VLOOKUP(A4990,'entry data'!B:F,5,0)))</f>
        <v/>
      </c>
      <c r="G4990" s="12" t="str">
        <f>IF(A4990="","",IF(ISERROR(VLOOKUP(A4990,'entry data'!B:I,8,0)),"",VLOOKUP(A4990,'entry data'!B:I,7,0)))</f>
        <v/>
      </c>
      <c r="H4990" s="13" t="str">
        <f>IF(A4990="","",IF(B4990=1,VLOOKUP(A4990,'entry data'!B:D,3,0),I4989))</f>
        <v/>
      </c>
      <c r="I4990" s="14" t="str">
        <f>IF(A4990="","",IF(E4990="weekly",7,IF(E4990="fortnightly",14,IF(E4990="monthly",DATE(IF(MONTH(H4990)=12,YEAR(H4990)+1,YEAR(H4990)),VLOOKUP(MONTH(H4990),index!$D$2:$G$13,2,0),DAY(H4990)),
IF(E4990="quarterly",DATE(IF(MONTH(H4990)&gt;=10,YEAR(H4990)+1,YEAR(H4990)),VLOOKUP(MONTH(H4990),index!$D$2:$G$13,3,0),DAY(H4990)),
IF(E4990="halfyearly",DATE(IF(MONTH(H4990)&gt;=7,YEAR(H4990)+1,YEAR(H4990)),VLOOKUP(MONTH(H4990),index!$D$2:$G$13,4,0),DAY(H4990)),
DATE(YEAR(H4990)+1,MONTH(H4990),DAY(H4990)))))-H4990))+H4990)</f>
        <v/>
      </c>
      <c r="J4990" s="9" t="str">
        <f t="shared" si="484"/>
        <v/>
      </c>
      <c r="K4990" s="11" t="str">
        <f t="shared" si="485"/>
        <v/>
      </c>
      <c r="L4990" s="11" t="str">
        <f t="shared" si="486"/>
        <v/>
      </c>
      <c r="M4990" s="11" t="str">
        <f>IF(A4990="","",VLOOKUP(E4990,index!$A$1:$B$6,2,0)*K4990*G4990)</f>
        <v/>
      </c>
      <c r="N4990" s="11" t="str">
        <f>IF(A4990="","",-PMT(G4990*VLOOKUP(E4990,index!$A$1:$B$6,2,0),C4990,F4990,0,0))</f>
        <v/>
      </c>
      <c r="O4990" s="11" t="str">
        <f t="shared" si="487"/>
        <v/>
      </c>
      <c r="P4990" s="11" t="str">
        <f t="shared" si="482"/>
        <v/>
      </c>
    </row>
    <row r="4991" spans="1:16" x14ac:dyDescent="0.25">
      <c r="A4991" s="9" t="str">
        <f>IF(A4990="","",IF(B4990&lt;C4990,A4990,IF(A4990=MAX('entry data'!$B$8:$B$507),"",A4990+1)))</f>
        <v/>
      </c>
      <c r="B4991" s="9" t="str">
        <f t="shared" si="483"/>
        <v/>
      </c>
      <c r="C4991" s="9" t="str">
        <f>IF(ISERROR(VLOOKUP(A4991,'entry data'!B:G,6,0)),"",VLOOKUP(A4991,'entry data'!B:G,6,0))</f>
        <v/>
      </c>
      <c r="D4991" s="9" t="str">
        <f>IF(ISERROR(VLOOKUP(A4991,'entry data'!B:C,2,0)),"",VLOOKUP(A4991,'entry data'!B:C,2,0))</f>
        <v/>
      </c>
      <c r="E4991" s="9" t="str">
        <f>IF(ISERROR(VLOOKUP(A4991,'entry data'!B:E,4,0)),"",VLOOKUP(A4991,'entry data'!B:E,4,0))</f>
        <v/>
      </c>
      <c r="F4991" s="11" t="str">
        <f>IF(A4991="","",IF(ISERROR(VLOOKUP(A4991,'entry data'!B:F,5,0)),"",VLOOKUP(A4991,'entry data'!B:F,5,0)))</f>
        <v/>
      </c>
      <c r="G4991" s="12" t="str">
        <f>IF(A4991="","",IF(ISERROR(VLOOKUP(A4991,'entry data'!B:I,8,0)),"",VLOOKUP(A4991,'entry data'!B:I,7,0)))</f>
        <v/>
      </c>
      <c r="H4991" s="13" t="str">
        <f>IF(A4991="","",IF(B4991=1,VLOOKUP(A4991,'entry data'!B:D,3,0),I4990))</f>
        <v/>
      </c>
      <c r="I4991" s="14" t="str">
        <f>IF(A4991="","",IF(E4991="weekly",7,IF(E4991="fortnightly",14,IF(E4991="monthly",DATE(IF(MONTH(H4991)=12,YEAR(H4991)+1,YEAR(H4991)),VLOOKUP(MONTH(H4991),index!$D$2:$G$13,2,0),DAY(H4991)),
IF(E4991="quarterly",DATE(IF(MONTH(H4991)&gt;=10,YEAR(H4991)+1,YEAR(H4991)),VLOOKUP(MONTH(H4991),index!$D$2:$G$13,3,0),DAY(H4991)),
IF(E4991="halfyearly",DATE(IF(MONTH(H4991)&gt;=7,YEAR(H4991)+1,YEAR(H4991)),VLOOKUP(MONTH(H4991),index!$D$2:$G$13,4,0),DAY(H4991)),
DATE(YEAR(H4991)+1,MONTH(H4991),DAY(H4991)))))-H4991))+H4991)</f>
        <v/>
      </c>
      <c r="J4991" s="9" t="str">
        <f t="shared" si="484"/>
        <v/>
      </c>
      <c r="K4991" s="11" t="str">
        <f t="shared" si="485"/>
        <v/>
      </c>
      <c r="L4991" s="11" t="str">
        <f t="shared" si="486"/>
        <v/>
      </c>
      <c r="M4991" s="11" t="str">
        <f>IF(A4991="","",VLOOKUP(E4991,index!$A$1:$B$6,2,0)*K4991*G4991)</f>
        <v/>
      </c>
      <c r="N4991" s="11" t="str">
        <f>IF(A4991="","",-PMT(G4991*VLOOKUP(E4991,index!$A$1:$B$6,2,0),C4991,F4991,0,0))</f>
        <v/>
      </c>
      <c r="O4991" s="11" t="str">
        <f t="shared" si="487"/>
        <v/>
      </c>
      <c r="P4991" s="11" t="str">
        <f t="shared" si="482"/>
        <v/>
      </c>
    </row>
    <row r="4992" spans="1:16" x14ac:dyDescent="0.25">
      <c r="A4992" s="9" t="str">
        <f>IF(A4991="","",IF(B4991&lt;C4991,A4991,IF(A4991=MAX('entry data'!$B$8:$B$507),"",A4991+1)))</f>
        <v/>
      </c>
      <c r="B4992" s="9" t="str">
        <f t="shared" si="483"/>
        <v/>
      </c>
      <c r="C4992" s="9" t="str">
        <f>IF(ISERROR(VLOOKUP(A4992,'entry data'!B:G,6,0)),"",VLOOKUP(A4992,'entry data'!B:G,6,0))</f>
        <v/>
      </c>
      <c r="D4992" s="9" t="str">
        <f>IF(ISERROR(VLOOKUP(A4992,'entry data'!B:C,2,0)),"",VLOOKUP(A4992,'entry data'!B:C,2,0))</f>
        <v/>
      </c>
      <c r="E4992" s="9" t="str">
        <f>IF(ISERROR(VLOOKUP(A4992,'entry data'!B:E,4,0)),"",VLOOKUP(A4992,'entry data'!B:E,4,0))</f>
        <v/>
      </c>
      <c r="F4992" s="11" t="str">
        <f>IF(A4992="","",IF(ISERROR(VLOOKUP(A4992,'entry data'!B:F,5,0)),"",VLOOKUP(A4992,'entry data'!B:F,5,0)))</f>
        <v/>
      </c>
      <c r="G4992" s="12" t="str">
        <f>IF(A4992="","",IF(ISERROR(VLOOKUP(A4992,'entry data'!B:I,8,0)),"",VLOOKUP(A4992,'entry data'!B:I,7,0)))</f>
        <v/>
      </c>
      <c r="H4992" s="13" t="str">
        <f>IF(A4992="","",IF(B4992=1,VLOOKUP(A4992,'entry data'!B:D,3,0),I4991))</f>
        <v/>
      </c>
      <c r="I4992" s="14" t="str">
        <f>IF(A4992="","",IF(E4992="weekly",7,IF(E4992="fortnightly",14,IF(E4992="monthly",DATE(IF(MONTH(H4992)=12,YEAR(H4992)+1,YEAR(H4992)),VLOOKUP(MONTH(H4992),index!$D$2:$G$13,2,0),DAY(H4992)),
IF(E4992="quarterly",DATE(IF(MONTH(H4992)&gt;=10,YEAR(H4992)+1,YEAR(H4992)),VLOOKUP(MONTH(H4992),index!$D$2:$G$13,3,0),DAY(H4992)),
IF(E4992="halfyearly",DATE(IF(MONTH(H4992)&gt;=7,YEAR(H4992)+1,YEAR(H4992)),VLOOKUP(MONTH(H4992),index!$D$2:$G$13,4,0),DAY(H4992)),
DATE(YEAR(H4992)+1,MONTH(H4992),DAY(H4992)))))-H4992))+H4992)</f>
        <v/>
      </c>
      <c r="J4992" s="9" t="str">
        <f t="shared" si="484"/>
        <v/>
      </c>
      <c r="K4992" s="11" t="str">
        <f t="shared" si="485"/>
        <v/>
      </c>
      <c r="L4992" s="11" t="str">
        <f t="shared" si="486"/>
        <v/>
      </c>
      <c r="M4992" s="11" t="str">
        <f>IF(A4992="","",VLOOKUP(E4992,index!$A$1:$B$6,2,0)*K4992*G4992)</f>
        <v/>
      </c>
      <c r="N4992" s="11" t="str">
        <f>IF(A4992="","",-PMT(G4992*VLOOKUP(E4992,index!$A$1:$B$6,2,0),C4992,F4992,0,0))</f>
        <v/>
      </c>
      <c r="O4992" s="11" t="str">
        <f t="shared" si="487"/>
        <v/>
      </c>
      <c r="P4992" s="11" t="str">
        <f t="shared" si="482"/>
        <v/>
      </c>
    </row>
    <row r="4993" spans="1:16" x14ac:dyDescent="0.25">
      <c r="A4993" s="9" t="str">
        <f>IF(A4992="","",IF(B4992&lt;C4992,A4992,IF(A4992=MAX('entry data'!$B$8:$B$507),"",A4992+1)))</f>
        <v/>
      </c>
      <c r="B4993" s="9" t="str">
        <f t="shared" si="483"/>
        <v/>
      </c>
      <c r="C4993" s="9" t="str">
        <f>IF(ISERROR(VLOOKUP(A4993,'entry data'!B:G,6,0)),"",VLOOKUP(A4993,'entry data'!B:G,6,0))</f>
        <v/>
      </c>
      <c r="D4993" s="9" t="str">
        <f>IF(ISERROR(VLOOKUP(A4993,'entry data'!B:C,2,0)),"",VLOOKUP(A4993,'entry data'!B:C,2,0))</f>
        <v/>
      </c>
      <c r="E4993" s="9" t="str">
        <f>IF(ISERROR(VLOOKUP(A4993,'entry data'!B:E,4,0)),"",VLOOKUP(A4993,'entry data'!B:E,4,0))</f>
        <v/>
      </c>
      <c r="F4993" s="11" t="str">
        <f>IF(A4993="","",IF(ISERROR(VLOOKUP(A4993,'entry data'!B:F,5,0)),"",VLOOKUP(A4993,'entry data'!B:F,5,0)))</f>
        <v/>
      </c>
      <c r="G4993" s="12" t="str">
        <f>IF(A4993="","",IF(ISERROR(VLOOKUP(A4993,'entry data'!B:I,8,0)),"",VLOOKUP(A4993,'entry data'!B:I,7,0)))</f>
        <v/>
      </c>
      <c r="H4993" s="13" t="str">
        <f>IF(A4993="","",IF(B4993=1,VLOOKUP(A4993,'entry data'!B:D,3,0),I4992))</f>
        <v/>
      </c>
      <c r="I4993" s="14" t="str">
        <f>IF(A4993="","",IF(E4993="weekly",7,IF(E4993="fortnightly",14,IF(E4993="monthly",DATE(IF(MONTH(H4993)=12,YEAR(H4993)+1,YEAR(H4993)),VLOOKUP(MONTH(H4993),index!$D$2:$G$13,2,0),DAY(H4993)),
IF(E4993="quarterly",DATE(IF(MONTH(H4993)&gt;=10,YEAR(H4993)+1,YEAR(H4993)),VLOOKUP(MONTH(H4993),index!$D$2:$G$13,3,0),DAY(H4993)),
IF(E4993="halfyearly",DATE(IF(MONTH(H4993)&gt;=7,YEAR(H4993)+1,YEAR(H4993)),VLOOKUP(MONTH(H4993),index!$D$2:$G$13,4,0),DAY(H4993)),
DATE(YEAR(H4993)+1,MONTH(H4993),DAY(H4993)))))-H4993))+H4993)</f>
        <v/>
      </c>
      <c r="J4993" s="9" t="str">
        <f t="shared" si="484"/>
        <v/>
      </c>
      <c r="K4993" s="11" t="str">
        <f t="shared" si="485"/>
        <v/>
      </c>
      <c r="L4993" s="11" t="str">
        <f t="shared" si="486"/>
        <v/>
      </c>
      <c r="M4993" s="11" t="str">
        <f>IF(A4993="","",VLOOKUP(E4993,index!$A$1:$B$6,2,0)*K4993*G4993)</f>
        <v/>
      </c>
      <c r="N4993" s="11" t="str">
        <f>IF(A4993="","",-PMT(G4993*VLOOKUP(E4993,index!$A$1:$B$6,2,0),C4993,F4993,0,0))</f>
        <v/>
      </c>
      <c r="O4993" s="11" t="str">
        <f t="shared" si="487"/>
        <v/>
      </c>
      <c r="P4993" s="11" t="str">
        <f t="shared" si="482"/>
        <v/>
      </c>
    </row>
    <row r="4994" spans="1:16" x14ac:dyDescent="0.25">
      <c r="A4994" s="9" t="str">
        <f>IF(A4993="","",IF(B4993&lt;C4993,A4993,IF(A4993=MAX('entry data'!$B$8:$B$507),"",A4993+1)))</f>
        <v/>
      </c>
      <c r="B4994" s="9" t="str">
        <f t="shared" si="483"/>
        <v/>
      </c>
      <c r="C4994" s="9" t="str">
        <f>IF(ISERROR(VLOOKUP(A4994,'entry data'!B:G,6,0)),"",VLOOKUP(A4994,'entry data'!B:G,6,0))</f>
        <v/>
      </c>
      <c r="D4994" s="9" t="str">
        <f>IF(ISERROR(VLOOKUP(A4994,'entry data'!B:C,2,0)),"",VLOOKUP(A4994,'entry data'!B:C,2,0))</f>
        <v/>
      </c>
      <c r="E4994" s="9" t="str">
        <f>IF(ISERROR(VLOOKUP(A4994,'entry data'!B:E,4,0)),"",VLOOKUP(A4994,'entry data'!B:E,4,0))</f>
        <v/>
      </c>
      <c r="F4994" s="11" t="str">
        <f>IF(A4994="","",IF(ISERROR(VLOOKUP(A4994,'entry data'!B:F,5,0)),"",VLOOKUP(A4994,'entry data'!B:F,5,0)))</f>
        <v/>
      </c>
      <c r="G4994" s="12" t="str">
        <f>IF(A4994="","",IF(ISERROR(VLOOKUP(A4994,'entry data'!B:I,8,0)),"",VLOOKUP(A4994,'entry data'!B:I,7,0)))</f>
        <v/>
      </c>
      <c r="H4994" s="13" t="str">
        <f>IF(A4994="","",IF(B4994=1,VLOOKUP(A4994,'entry data'!B:D,3,0),I4993))</f>
        <v/>
      </c>
      <c r="I4994" s="14" t="str">
        <f>IF(A4994="","",IF(E4994="weekly",7,IF(E4994="fortnightly",14,IF(E4994="monthly",DATE(IF(MONTH(H4994)=12,YEAR(H4994)+1,YEAR(H4994)),VLOOKUP(MONTH(H4994),index!$D$2:$G$13,2,0),DAY(H4994)),
IF(E4994="quarterly",DATE(IF(MONTH(H4994)&gt;=10,YEAR(H4994)+1,YEAR(H4994)),VLOOKUP(MONTH(H4994),index!$D$2:$G$13,3,0),DAY(H4994)),
IF(E4994="halfyearly",DATE(IF(MONTH(H4994)&gt;=7,YEAR(H4994)+1,YEAR(H4994)),VLOOKUP(MONTH(H4994),index!$D$2:$G$13,4,0),DAY(H4994)),
DATE(YEAR(H4994)+1,MONTH(H4994),DAY(H4994)))))-H4994))+H4994)</f>
        <v/>
      </c>
      <c r="J4994" s="9" t="str">
        <f t="shared" si="484"/>
        <v/>
      </c>
      <c r="K4994" s="11" t="str">
        <f t="shared" si="485"/>
        <v/>
      </c>
      <c r="L4994" s="11" t="str">
        <f t="shared" si="486"/>
        <v/>
      </c>
      <c r="M4994" s="11" t="str">
        <f>IF(A4994="","",VLOOKUP(E4994,index!$A$1:$B$6,2,0)*K4994*G4994)</f>
        <v/>
      </c>
      <c r="N4994" s="11" t="str">
        <f>IF(A4994="","",-PMT(G4994*VLOOKUP(E4994,index!$A$1:$B$6,2,0),C4994,F4994,0,0))</f>
        <v/>
      </c>
      <c r="O4994" s="11" t="str">
        <f t="shared" si="487"/>
        <v/>
      </c>
      <c r="P4994" s="11" t="str">
        <f t="shared" si="482"/>
        <v/>
      </c>
    </row>
    <row r="4995" spans="1:16" x14ac:dyDescent="0.25">
      <c r="A4995" s="9" t="str">
        <f>IF(A4994="","",IF(B4994&lt;C4994,A4994,IF(A4994=MAX('entry data'!$B$8:$B$507),"",A4994+1)))</f>
        <v/>
      </c>
      <c r="B4995" s="9" t="str">
        <f t="shared" si="483"/>
        <v/>
      </c>
      <c r="C4995" s="9" t="str">
        <f>IF(ISERROR(VLOOKUP(A4995,'entry data'!B:G,6,0)),"",VLOOKUP(A4995,'entry data'!B:G,6,0))</f>
        <v/>
      </c>
      <c r="D4995" s="9" t="str">
        <f>IF(ISERROR(VLOOKUP(A4995,'entry data'!B:C,2,0)),"",VLOOKUP(A4995,'entry data'!B:C,2,0))</f>
        <v/>
      </c>
      <c r="E4995" s="9" t="str">
        <f>IF(ISERROR(VLOOKUP(A4995,'entry data'!B:E,4,0)),"",VLOOKUP(A4995,'entry data'!B:E,4,0))</f>
        <v/>
      </c>
      <c r="F4995" s="11" t="str">
        <f>IF(A4995="","",IF(ISERROR(VLOOKUP(A4995,'entry data'!B:F,5,0)),"",VLOOKUP(A4995,'entry data'!B:F,5,0)))</f>
        <v/>
      </c>
      <c r="G4995" s="12" t="str">
        <f>IF(A4995="","",IF(ISERROR(VLOOKUP(A4995,'entry data'!B:I,8,0)),"",VLOOKUP(A4995,'entry data'!B:I,7,0)))</f>
        <v/>
      </c>
      <c r="H4995" s="13" t="str">
        <f>IF(A4995="","",IF(B4995=1,VLOOKUP(A4995,'entry data'!B:D,3,0),I4994))</f>
        <v/>
      </c>
      <c r="I4995" s="14" t="str">
        <f>IF(A4995="","",IF(E4995="weekly",7,IF(E4995="fortnightly",14,IF(E4995="monthly",DATE(IF(MONTH(H4995)=12,YEAR(H4995)+1,YEAR(H4995)),VLOOKUP(MONTH(H4995),index!$D$2:$G$13,2,0),DAY(H4995)),
IF(E4995="quarterly",DATE(IF(MONTH(H4995)&gt;=10,YEAR(H4995)+1,YEAR(H4995)),VLOOKUP(MONTH(H4995),index!$D$2:$G$13,3,0),DAY(H4995)),
IF(E4995="halfyearly",DATE(IF(MONTH(H4995)&gt;=7,YEAR(H4995)+1,YEAR(H4995)),VLOOKUP(MONTH(H4995),index!$D$2:$G$13,4,0),DAY(H4995)),
DATE(YEAR(H4995)+1,MONTH(H4995),DAY(H4995)))))-H4995))+H4995)</f>
        <v/>
      </c>
      <c r="J4995" s="9" t="str">
        <f t="shared" si="484"/>
        <v/>
      </c>
      <c r="K4995" s="11" t="str">
        <f t="shared" si="485"/>
        <v/>
      </c>
      <c r="L4995" s="11" t="str">
        <f t="shared" si="486"/>
        <v/>
      </c>
      <c r="M4995" s="11" t="str">
        <f>IF(A4995="","",VLOOKUP(E4995,index!$A$1:$B$6,2,0)*K4995*G4995)</f>
        <v/>
      </c>
      <c r="N4995" s="11" t="str">
        <f>IF(A4995="","",-PMT(G4995*VLOOKUP(E4995,index!$A$1:$B$6,2,0),C4995,F4995,0,0))</f>
        <v/>
      </c>
      <c r="O4995" s="11" t="str">
        <f t="shared" si="487"/>
        <v/>
      </c>
      <c r="P4995" s="11" t="str">
        <f t="shared" ref="P4995:P5058" si="488">IF(A4995="","",IF(J4995&lt;&gt;J4996,O4995,0))</f>
        <v/>
      </c>
    </row>
    <row r="4996" spans="1:16" x14ac:dyDescent="0.25">
      <c r="A4996" s="9" t="str">
        <f>IF(A4995="","",IF(B4995&lt;C4995,A4995,IF(A4995=MAX('entry data'!$B$8:$B$507),"",A4995+1)))</f>
        <v/>
      </c>
      <c r="B4996" s="9" t="str">
        <f t="shared" si="483"/>
        <v/>
      </c>
      <c r="C4996" s="9" t="str">
        <f>IF(ISERROR(VLOOKUP(A4996,'entry data'!B:G,6,0)),"",VLOOKUP(A4996,'entry data'!B:G,6,0))</f>
        <v/>
      </c>
      <c r="D4996" s="9" t="str">
        <f>IF(ISERROR(VLOOKUP(A4996,'entry data'!B:C,2,0)),"",VLOOKUP(A4996,'entry data'!B:C,2,0))</f>
        <v/>
      </c>
      <c r="E4996" s="9" t="str">
        <f>IF(ISERROR(VLOOKUP(A4996,'entry data'!B:E,4,0)),"",VLOOKUP(A4996,'entry data'!B:E,4,0))</f>
        <v/>
      </c>
      <c r="F4996" s="11" t="str">
        <f>IF(A4996="","",IF(ISERROR(VLOOKUP(A4996,'entry data'!B:F,5,0)),"",VLOOKUP(A4996,'entry data'!B:F,5,0)))</f>
        <v/>
      </c>
      <c r="G4996" s="12" t="str">
        <f>IF(A4996="","",IF(ISERROR(VLOOKUP(A4996,'entry data'!B:I,8,0)),"",VLOOKUP(A4996,'entry data'!B:I,7,0)))</f>
        <v/>
      </c>
      <c r="H4996" s="13" t="str">
        <f>IF(A4996="","",IF(B4996=1,VLOOKUP(A4996,'entry data'!B:D,3,0),I4995))</f>
        <v/>
      </c>
      <c r="I4996" s="14" t="str">
        <f>IF(A4996="","",IF(E4996="weekly",7,IF(E4996="fortnightly",14,IF(E4996="monthly",DATE(IF(MONTH(H4996)=12,YEAR(H4996)+1,YEAR(H4996)),VLOOKUP(MONTH(H4996),index!$D$2:$G$13,2,0),DAY(H4996)),
IF(E4996="quarterly",DATE(IF(MONTH(H4996)&gt;=10,YEAR(H4996)+1,YEAR(H4996)),VLOOKUP(MONTH(H4996),index!$D$2:$G$13,3,0),DAY(H4996)),
IF(E4996="halfyearly",DATE(IF(MONTH(H4996)&gt;=7,YEAR(H4996)+1,YEAR(H4996)),VLOOKUP(MONTH(H4996),index!$D$2:$G$13,4,0),DAY(H4996)),
DATE(YEAR(H4996)+1,MONTH(H4996),DAY(H4996)))))-H4996))+H4996)</f>
        <v/>
      </c>
      <c r="J4996" s="9" t="str">
        <f t="shared" si="484"/>
        <v/>
      </c>
      <c r="K4996" s="11" t="str">
        <f t="shared" si="485"/>
        <v/>
      </c>
      <c r="L4996" s="11" t="str">
        <f t="shared" si="486"/>
        <v/>
      </c>
      <c r="M4996" s="11" t="str">
        <f>IF(A4996="","",VLOOKUP(E4996,index!$A$1:$B$6,2,0)*K4996*G4996)</f>
        <v/>
      </c>
      <c r="N4996" s="11" t="str">
        <f>IF(A4996="","",-PMT(G4996*VLOOKUP(E4996,index!$A$1:$B$6,2,0),C4996,F4996,0,0))</f>
        <v/>
      </c>
      <c r="O4996" s="11" t="str">
        <f t="shared" si="487"/>
        <v/>
      </c>
      <c r="P4996" s="11" t="str">
        <f t="shared" si="488"/>
        <v/>
      </c>
    </row>
    <row r="4997" spans="1:16" x14ac:dyDescent="0.25">
      <c r="A4997" s="9" t="str">
        <f>IF(A4996="","",IF(B4996&lt;C4996,A4996,IF(A4996=MAX('entry data'!$B$8:$B$507),"",A4996+1)))</f>
        <v/>
      </c>
      <c r="B4997" s="9" t="str">
        <f t="shared" si="483"/>
        <v/>
      </c>
      <c r="C4997" s="9" t="str">
        <f>IF(ISERROR(VLOOKUP(A4997,'entry data'!B:G,6,0)),"",VLOOKUP(A4997,'entry data'!B:G,6,0))</f>
        <v/>
      </c>
      <c r="D4997" s="9" t="str">
        <f>IF(ISERROR(VLOOKUP(A4997,'entry data'!B:C,2,0)),"",VLOOKUP(A4997,'entry data'!B:C,2,0))</f>
        <v/>
      </c>
      <c r="E4997" s="9" t="str">
        <f>IF(ISERROR(VLOOKUP(A4997,'entry data'!B:E,4,0)),"",VLOOKUP(A4997,'entry data'!B:E,4,0))</f>
        <v/>
      </c>
      <c r="F4997" s="11" t="str">
        <f>IF(A4997="","",IF(ISERROR(VLOOKUP(A4997,'entry data'!B:F,5,0)),"",VLOOKUP(A4997,'entry data'!B:F,5,0)))</f>
        <v/>
      </c>
      <c r="G4997" s="12" t="str">
        <f>IF(A4997="","",IF(ISERROR(VLOOKUP(A4997,'entry data'!B:I,8,0)),"",VLOOKUP(A4997,'entry data'!B:I,7,0)))</f>
        <v/>
      </c>
      <c r="H4997" s="13" t="str">
        <f>IF(A4997="","",IF(B4997=1,VLOOKUP(A4997,'entry data'!B:D,3,0),I4996))</f>
        <v/>
      </c>
      <c r="I4997" s="14" t="str">
        <f>IF(A4997="","",IF(E4997="weekly",7,IF(E4997="fortnightly",14,IF(E4997="monthly",DATE(IF(MONTH(H4997)=12,YEAR(H4997)+1,YEAR(H4997)),VLOOKUP(MONTH(H4997),index!$D$2:$G$13,2,0),DAY(H4997)),
IF(E4997="quarterly",DATE(IF(MONTH(H4997)&gt;=10,YEAR(H4997)+1,YEAR(H4997)),VLOOKUP(MONTH(H4997),index!$D$2:$G$13,3,0),DAY(H4997)),
IF(E4997="halfyearly",DATE(IF(MONTH(H4997)&gt;=7,YEAR(H4997)+1,YEAR(H4997)),VLOOKUP(MONTH(H4997),index!$D$2:$G$13,4,0),DAY(H4997)),
DATE(YEAR(H4997)+1,MONTH(H4997),DAY(H4997)))))-H4997))+H4997)</f>
        <v/>
      </c>
      <c r="J4997" s="9" t="str">
        <f t="shared" si="484"/>
        <v/>
      </c>
      <c r="K4997" s="11" t="str">
        <f t="shared" si="485"/>
        <v/>
      </c>
      <c r="L4997" s="11" t="str">
        <f t="shared" si="486"/>
        <v/>
      </c>
      <c r="M4997" s="11" t="str">
        <f>IF(A4997="","",VLOOKUP(E4997,index!$A$1:$B$6,2,0)*K4997*G4997)</f>
        <v/>
      </c>
      <c r="N4997" s="11" t="str">
        <f>IF(A4997="","",-PMT(G4997*VLOOKUP(E4997,index!$A$1:$B$6,2,0),C4997,F4997,0,0))</f>
        <v/>
      </c>
      <c r="O4997" s="11" t="str">
        <f t="shared" si="487"/>
        <v/>
      </c>
      <c r="P4997" s="11" t="str">
        <f t="shared" si="488"/>
        <v/>
      </c>
    </row>
    <row r="4998" spans="1:16" x14ac:dyDescent="0.25">
      <c r="A4998" s="9" t="str">
        <f>IF(A4997="","",IF(B4997&lt;C4997,A4997,IF(A4997=MAX('entry data'!$B$8:$B$507),"",A4997+1)))</f>
        <v/>
      </c>
      <c r="B4998" s="9" t="str">
        <f t="shared" si="483"/>
        <v/>
      </c>
      <c r="C4998" s="9" t="str">
        <f>IF(ISERROR(VLOOKUP(A4998,'entry data'!B:G,6,0)),"",VLOOKUP(A4998,'entry data'!B:G,6,0))</f>
        <v/>
      </c>
      <c r="D4998" s="9" t="str">
        <f>IF(ISERROR(VLOOKUP(A4998,'entry data'!B:C,2,0)),"",VLOOKUP(A4998,'entry data'!B:C,2,0))</f>
        <v/>
      </c>
      <c r="E4998" s="9" t="str">
        <f>IF(ISERROR(VLOOKUP(A4998,'entry data'!B:E,4,0)),"",VLOOKUP(A4998,'entry data'!B:E,4,0))</f>
        <v/>
      </c>
      <c r="F4998" s="11" t="str">
        <f>IF(A4998="","",IF(ISERROR(VLOOKUP(A4998,'entry data'!B:F,5,0)),"",VLOOKUP(A4998,'entry data'!B:F,5,0)))</f>
        <v/>
      </c>
      <c r="G4998" s="12" t="str">
        <f>IF(A4998="","",IF(ISERROR(VLOOKUP(A4998,'entry data'!B:I,8,0)),"",VLOOKUP(A4998,'entry data'!B:I,7,0)))</f>
        <v/>
      </c>
      <c r="H4998" s="13" t="str">
        <f>IF(A4998="","",IF(B4998=1,VLOOKUP(A4998,'entry data'!B:D,3,0),I4997))</f>
        <v/>
      </c>
      <c r="I4998" s="14" t="str">
        <f>IF(A4998="","",IF(E4998="weekly",7,IF(E4998="fortnightly",14,IF(E4998="monthly",DATE(IF(MONTH(H4998)=12,YEAR(H4998)+1,YEAR(H4998)),VLOOKUP(MONTH(H4998),index!$D$2:$G$13,2,0),DAY(H4998)),
IF(E4998="quarterly",DATE(IF(MONTH(H4998)&gt;=10,YEAR(H4998)+1,YEAR(H4998)),VLOOKUP(MONTH(H4998),index!$D$2:$G$13,3,0),DAY(H4998)),
IF(E4998="halfyearly",DATE(IF(MONTH(H4998)&gt;=7,YEAR(H4998)+1,YEAR(H4998)),VLOOKUP(MONTH(H4998),index!$D$2:$G$13,4,0),DAY(H4998)),
DATE(YEAR(H4998)+1,MONTH(H4998),DAY(H4998)))))-H4998))+H4998)</f>
        <v/>
      </c>
      <c r="J4998" s="9" t="str">
        <f t="shared" si="484"/>
        <v/>
      </c>
      <c r="K4998" s="11" t="str">
        <f t="shared" si="485"/>
        <v/>
      </c>
      <c r="L4998" s="11" t="str">
        <f t="shared" si="486"/>
        <v/>
      </c>
      <c r="M4998" s="11" t="str">
        <f>IF(A4998="","",VLOOKUP(E4998,index!$A$1:$B$6,2,0)*K4998*G4998)</f>
        <v/>
      </c>
      <c r="N4998" s="11" t="str">
        <f>IF(A4998="","",-PMT(G4998*VLOOKUP(E4998,index!$A$1:$B$6,2,0),C4998,F4998,0,0))</f>
        <v/>
      </c>
      <c r="O4998" s="11" t="str">
        <f t="shared" si="487"/>
        <v/>
      </c>
      <c r="P4998" s="11" t="str">
        <f t="shared" si="488"/>
        <v/>
      </c>
    </row>
    <row r="4999" spans="1:16" x14ac:dyDescent="0.25">
      <c r="A4999" s="9" t="str">
        <f>IF(A4998="","",IF(B4998&lt;C4998,A4998,IF(A4998=MAX('entry data'!$B$8:$B$507),"",A4998+1)))</f>
        <v/>
      </c>
      <c r="B4999" s="9" t="str">
        <f t="shared" si="483"/>
        <v/>
      </c>
      <c r="C4999" s="9" t="str">
        <f>IF(ISERROR(VLOOKUP(A4999,'entry data'!B:G,6,0)),"",VLOOKUP(A4999,'entry data'!B:G,6,0))</f>
        <v/>
      </c>
      <c r="D4999" s="9" t="str">
        <f>IF(ISERROR(VLOOKUP(A4999,'entry data'!B:C,2,0)),"",VLOOKUP(A4999,'entry data'!B:C,2,0))</f>
        <v/>
      </c>
      <c r="E4999" s="9" t="str">
        <f>IF(ISERROR(VLOOKUP(A4999,'entry data'!B:E,4,0)),"",VLOOKUP(A4999,'entry data'!B:E,4,0))</f>
        <v/>
      </c>
      <c r="F4999" s="11" t="str">
        <f>IF(A4999="","",IF(ISERROR(VLOOKUP(A4999,'entry data'!B:F,5,0)),"",VLOOKUP(A4999,'entry data'!B:F,5,0)))</f>
        <v/>
      </c>
      <c r="G4999" s="12" t="str">
        <f>IF(A4999="","",IF(ISERROR(VLOOKUP(A4999,'entry data'!B:I,8,0)),"",VLOOKUP(A4999,'entry data'!B:I,7,0)))</f>
        <v/>
      </c>
      <c r="H4999" s="13" t="str">
        <f>IF(A4999="","",IF(B4999=1,VLOOKUP(A4999,'entry data'!B:D,3,0),I4998))</f>
        <v/>
      </c>
      <c r="I4999" s="14" t="str">
        <f>IF(A4999="","",IF(E4999="weekly",7,IF(E4999="fortnightly",14,IF(E4999="monthly",DATE(IF(MONTH(H4999)=12,YEAR(H4999)+1,YEAR(H4999)),VLOOKUP(MONTH(H4999),index!$D$2:$G$13,2,0),DAY(H4999)),
IF(E4999="quarterly",DATE(IF(MONTH(H4999)&gt;=10,YEAR(H4999)+1,YEAR(H4999)),VLOOKUP(MONTH(H4999),index!$D$2:$G$13,3,0),DAY(H4999)),
IF(E4999="halfyearly",DATE(IF(MONTH(H4999)&gt;=7,YEAR(H4999)+1,YEAR(H4999)),VLOOKUP(MONTH(H4999),index!$D$2:$G$13,4,0),DAY(H4999)),
DATE(YEAR(H4999)+1,MONTH(H4999),DAY(H4999)))))-H4999))+H4999)</f>
        <v/>
      </c>
      <c r="J4999" s="9" t="str">
        <f t="shared" si="484"/>
        <v/>
      </c>
      <c r="K4999" s="11" t="str">
        <f t="shared" si="485"/>
        <v/>
      </c>
      <c r="L4999" s="11" t="str">
        <f t="shared" si="486"/>
        <v/>
      </c>
      <c r="M4999" s="11" t="str">
        <f>IF(A4999="","",VLOOKUP(E4999,index!$A$1:$B$6,2,0)*K4999*G4999)</f>
        <v/>
      </c>
      <c r="N4999" s="11" t="str">
        <f>IF(A4999="","",-PMT(G4999*VLOOKUP(E4999,index!$A$1:$B$6,2,0),C4999,F4999,0,0))</f>
        <v/>
      </c>
      <c r="O4999" s="11" t="str">
        <f t="shared" si="487"/>
        <v/>
      </c>
      <c r="P4999" s="11" t="str">
        <f t="shared" si="488"/>
        <v/>
      </c>
    </row>
    <row r="5000" spans="1:16" x14ac:dyDescent="0.25">
      <c r="A5000" s="9" t="str">
        <f>IF(A4999="","",IF(B4999&lt;C4999,A4999,IF(A4999=MAX('entry data'!$B$8:$B$507),"",A4999+1)))</f>
        <v/>
      </c>
      <c r="B5000" s="9" t="str">
        <f t="shared" si="483"/>
        <v/>
      </c>
      <c r="C5000" s="9" t="str">
        <f>IF(ISERROR(VLOOKUP(A5000,'entry data'!B:G,6,0)),"",VLOOKUP(A5000,'entry data'!B:G,6,0))</f>
        <v/>
      </c>
      <c r="D5000" s="9" t="str">
        <f>IF(ISERROR(VLOOKUP(A5000,'entry data'!B:C,2,0)),"",VLOOKUP(A5000,'entry data'!B:C,2,0))</f>
        <v/>
      </c>
      <c r="E5000" s="9" t="str">
        <f>IF(ISERROR(VLOOKUP(A5000,'entry data'!B:E,4,0)),"",VLOOKUP(A5000,'entry data'!B:E,4,0))</f>
        <v/>
      </c>
      <c r="F5000" s="11" t="str">
        <f>IF(A5000="","",IF(ISERROR(VLOOKUP(A5000,'entry data'!B:F,5,0)),"",VLOOKUP(A5000,'entry data'!B:F,5,0)))</f>
        <v/>
      </c>
      <c r="G5000" s="12" t="str">
        <f>IF(A5000="","",IF(ISERROR(VLOOKUP(A5000,'entry data'!B:I,8,0)),"",VLOOKUP(A5000,'entry data'!B:I,7,0)))</f>
        <v/>
      </c>
      <c r="H5000" s="13" t="str">
        <f>IF(A5000="","",IF(B5000=1,VLOOKUP(A5000,'entry data'!B:D,3,0),I4999))</f>
        <v/>
      </c>
      <c r="I5000" s="14" t="str">
        <f>IF(A5000="","",IF(E5000="weekly",7,IF(E5000="fortnightly",14,IF(E5000="monthly",DATE(IF(MONTH(H5000)=12,YEAR(H5000)+1,YEAR(H5000)),VLOOKUP(MONTH(H5000),index!$D$2:$G$13,2,0),DAY(H5000)),
IF(E5000="quarterly",DATE(IF(MONTH(H5000)&gt;=10,YEAR(H5000)+1,YEAR(H5000)),VLOOKUP(MONTH(H5000),index!$D$2:$G$13,3,0),DAY(H5000)),
IF(E5000="halfyearly",DATE(IF(MONTH(H5000)&gt;=7,YEAR(H5000)+1,YEAR(H5000)),VLOOKUP(MONTH(H5000),index!$D$2:$G$13,4,0),DAY(H5000)),
DATE(YEAR(H5000)+1,MONTH(H5000),DAY(H5000)))))-H5000))+H5000)</f>
        <v/>
      </c>
      <c r="J5000" s="9" t="str">
        <f t="shared" si="484"/>
        <v/>
      </c>
      <c r="K5000" s="11" t="str">
        <f t="shared" si="485"/>
        <v/>
      </c>
      <c r="L5000" s="11" t="str">
        <f t="shared" si="486"/>
        <v/>
      </c>
      <c r="M5000" s="11" t="str">
        <f>IF(A5000="","",VLOOKUP(E5000,index!$A$1:$B$6,2,0)*K5000*G5000)</f>
        <v/>
      </c>
      <c r="N5000" s="11" t="str">
        <f>IF(A5000="","",-PMT(G5000*VLOOKUP(E5000,index!$A$1:$B$6,2,0),C5000,F5000,0,0))</f>
        <v/>
      </c>
      <c r="O5000" s="11" t="str">
        <f t="shared" si="487"/>
        <v/>
      </c>
      <c r="P5000" s="11" t="str">
        <f t="shared" si="488"/>
        <v/>
      </c>
    </row>
    <row r="5001" spans="1:16" x14ac:dyDescent="0.25">
      <c r="A5001" s="9" t="str">
        <f>IF(A5000="","",IF(B5000&lt;C5000,A5000,IF(A5000=MAX('entry data'!$B$8:$B$507),"",A5000+1)))</f>
        <v/>
      </c>
      <c r="B5001" s="9" t="str">
        <f t="shared" si="483"/>
        <v/>
      </c>
      <c r="C5001" s="9" t="str">
        <f>IF(ISERROR(VLOOKUP(A5001,'entry data'!B:G,6,0)),"",VLOOKUP(A5001,'entry data'!B:G,6,0))</f>
        <v/>
      </c>
      <c r="D5001" s="9" t="str">
        <f>IF(ISERROR(VLOOKUP(A5001,'entry data'!B:C,2,0)),"",VLOOKUP(A5001,'entry data'!B:C,2,0))</f>
        <v/>
      </c>
      <c r="E5001" s="9" t="str">
        <f>IF(ISERROR(VLOOKUP(A5001,'entry data'!B:E,4,0)),"",VLOOKUP(A5001,'entry data'!B:E,4,0))</f>
        <v/>
      </c>
      <c r="F5001" s="11" t="str">
        <f>IF(A5001="","",IF(ISERROR(VLOOKUP(A5001,'entry data'!B:F,5,0)),"",VLOOKUP(A5001,'entry data'!B:F,5,0)))</f>
        <v/>
      </c>
      <c r="G5001" s="12" t="str">
        <f>IF(A5001="","",IF(ISERROR(VLOOKUP(A5001,'entry data'!B:I,8,0)),"",VLOOKUP(A5001,'entry data'!B:I,7,0)))</f>
        <v/>
      </c>
      <c r="H5001" s="13" t="str">
        <f>IF(A5001="","",IF(B5001=1,VLOOKUP(A5001,'entry data'!B:D,3,0),I5000))</f>
        <v/>
      </c>
      <c r="I5001" s="14" t="str">
        <f>IF(A5001="","",IF(E5001="weekly",7,IF(E5001="fortnightly",14,IF(E5001="monthly",DATE(IF(MONTH(H5001)=12,YEAR(H5001)+1,YEAR(H5001)),VLOOKUP(MONTH(H5001),index!$D$2:$G$13,2,0),DAY(H5001)),
IF(E5001="quarterly",DATE(IF(MONTH(H5001)&gt;=10,YEAR(H5001)+1,YEAR(H5001)),VLOOKUP(MONTH(H5001),index!$D$2:$G$13,3,0),DAY(H5001)),
IF(E5001="halfyearly",DATE(IF(MONTH(H5001)&gt;=7,YEAR(H5001)+1,YEAR(H5001)),VLOOKUP(MONTH(H5001),index!$D$2:$G$13,4,0),DAY(H5001)),
DATE(YEAR(H5001)+1,MONTH(H5001),DAY(H5001)))))-H5001))+H5001)</f>
        <v/>
      </c>
      <c r="J5001" s="9" t="str">
        <f t="shared" si="484"/>
        <v/>
      </c>
      <c r="K5001" s="11" t="str">
        <f t="shared" si="485"/>
        <v/>
      </c>
      <c r="L5001" s="11" t="str">
        <f t="shared" si="486"/>
        <v/>
      </c>
      <c r="M5001" s="11" t="str">
        <f>IF(A5001="","",VLOOKUP(E5001,index!$A$1:$B$6,2,0)*K5001*G5001)</f>
        <v/>
      </c>
      <c r="N5001" s="11" t="str">
        <f>IF(A5001="","",-PMT(G5001*VLOOKUP(E5001,index!$A$1:$B$6,2,0),C5001,F5001,0,0))</f>
        <v/>
      </c>
      <c r="O5001" s="11" t="str">
        <f t="shared" si="487"/>
        <v/>
      </c>
      <c r="P5001" s="11" t="str">
        <f t="shared" si="488"/>
        <v/>
      </c>
    </row>
    <row r="5002" spans="1:16" x14ac:dyDescent="0.25">
      <c r="A5002" s="9" t="str">
        <f>IF(A5001="","",IF(B5001&lt;C5001,A5001,IF(A5001=MAX('entry data'!$B$8:$B$507),"",A5001+1)))</f>
        <v/>
      </c>
      <c r="B5002" s="9" t="str">
        <f t="shared" si="483"/>
        <v/>
      </c>
      <c r="C5002" s="9" t="str">
        <f>IF(ISERROR(VLOOKUP(A5002,'entry data'!B:G,6,0)),"",VLOOKUP(A5002,'entry data'!B:G,6,0))</f>
        <v/>
      </c>
      <c r="D5002" s="9" t="str">
        <f>IF(ISERROR(VLOOKUP(A5002,'entry data'!B:C,2,0)),"",VLOOKUP(A5002,'entry data'!B:C,2,0))</f>
        <v/>
      </c>
      <c r="E5002" s="9" t="str">
        <f>IF(ISERROR(VLOOKUP(A5002,'entry data'!B:E,4,0)),"",VLOOKUP(A5002,'entry data'!B:E,4,0))</f>
        <v/>
      </c>
      <c r="F5002" s="11" t="str">
        <f>IF(A5002="","",IF(ISERROR(VLOOKUP(A5002,'entry data'!B:F,5,0)),"",VLOOKUP(A5002,'entry data'!B:F,5,0)))</f>
        <v/>
      </c>
      <c r="G5002" s="12" t="str">
        <f>IF(A5002="","",IF(ISERROR(VLOOKUP(A5002,'entry data'!B:I,8,0)),"",VLOOKUP(A5002,'entry data'!B:I,7,0)))</f>
        <v/>
      </c>
      <c r="H5002" s="13" t="str">
        <f>IF(A5002="","",IF(B5002=1,VLOOKUP(A5002,'entry data'!B:D,3,0),I5001))</f>
        <v/>
      </c>
      <c r="I5002" s="14" t="str">
        <f>IF(A5002="","",IF(E5002="weekly",7,IF(E5002="fortnightly",14,IF(E5002="monthly",DATE(IF(MONTH(H5002)=12,YEAR(H5002)+1,YEAR(H5002)),VLOOKUP(MONTH(H5002),index!$D$2:$G$13,2,0),DAY(H5002)),
IF(E5002="quarterly",DATE(IF(MONTH(H5002)&gt;=10,YEAR(H5002)+1,YEAR(H5002)),VLOOKUP(MONTH(H5002),index!$D$2:$G$13,3,0),DAY(H5002)),
IF(E5002="halfyearly",DATE(IF(MONTH(H5002)&gt;=7,YEAR(H5002)+1,YEAR(H5002)),VLOOKUP(MONTH(H5002),index!$D$2:$G$13,4,0),DAY(H5002)),
DATE(YEAR(H5002)+1,MONTH(H5002),DAY(H5002)))))-H5002))+H5002)</f>
        <v/>
      </c>
      <c r="J5002" s="9" t="str">
        <f t="shared" si="484"/>
        <v/>
      </c>
      <c r="K5002" s="11" t="str">
        <f t="shared" si="485"/>
        <v/>
      </c>
      <c r="L5002" s="11" t="str">
        <f t="shared" si="486"/>
        <v/>
      </c>
      <c r="M5002" s="11" t="str">
        <f>IF(A5002="","",VLOOKUP(E5002,index!$A$1:$B$6,2,0)*K5002*G5002)</f>
        <v/>
      </c>
      <c r="N5002" s="11" t="str">
        <f>IF(A5002="","",-PMT(G5002*VLOOKUP(E5002,index!$A$1:$B$6,2,0),C5002,F5002,0,0))</f>
        <v/>
      </c>
      <c r="O5002" s="11" t="str">
        <f t="shared" si="487"/>
        <v/>
      </c>
      <c r="P5002" s="11" t="str">
        <f t="shared" si="488"/>
        <v/>
      </c>
    </row>
    <row r="5003" spans="1:16" x14ac:dyDescent="0.25">
      <c r="A5003" s="9" t="str">
        <f>IF(A5002="","",IF(B5002&lt;C5002,A5002,IF(A5002=MAX('entry data'!$B$8:$B$507),"",A5002+1)))</f>
        <v/>
      </c>
      <c r="B5003" s="9" t="str">
        <f t="shared" si="483"/>
        <v/>
      </c>
      <c r="C5003" s="9" t="str">
        <f>IF(ISERROR(VLOOKUP(A5003,'entry data'!B:G,6,0)),"",VLOOKUP(A5003,'entry data'!B:G,6,0))</f>
        <v/>
      </c>
      <c r="D5003" s="9" t="str">
        <f>IF(ISERROR(VLOOKUP(A5003,'entry data'!B:C,2,0)),"",VLOOKUP(A5003,'entry data'!B:C,2,0))</f>
        <v/>
      </c>
      <c r="E5003" s="9" t="str">
        <f>IF(ISERROR(VLOOKUP(A5003,'entry data'!B:E,4,0)),"",VLOOKUP(A5003,'entry data'!B:E,4,0))</f>
        <v/>
      </c>
      <c r="F5003" s="11" t="str">
        <f>IF(A5003="","",IF(ISERROR(VLOOKUP(A5003,'entry data'!B:F,5,0)),"",VLOOKUP(A5003,'entry data'!B:F,5,0)))</f>
        <v/>
      </c>
      <c r="G5003" s="12" t="str">
        <f>IF(A5003="","",IF(ISERROR(VLOOKUP(A5003,'entry data'!B:I,8,0)),"",VLOOKUP(A5003,'entry data'!B:I,7,0)))</f>
        <v/>
      </c>
      <c r="H5003" s="13" t="str">
        <f>IF(A5003="","",IF(B5003=1,VLOOKUP(A5003,'entry data'!B:D,3,0),I5002))</f>
        <v/>
      </c>
      <c r="I5003" s="14" t="str">
        <f>IF(A5003="","",IF(E5003="weekly",7,IF(E5003="fortnightly",14,IF(E5003="monthly",DATE(IF(MONTH(H5003)=12,YEAR(H5003)+1,YEAR(H5003)),VLOOKUP(MONTH(H5003),index!$D$2:$G$13,2,0),DAY(H5003)),
IF(E5003="quarterly",DATE(IF(MONTH(H5003)&gt;=10,YEAR(H5003)+1,YEAR(H5003)),VLOOKUP(MONTH(H5003),index!$D$2:$G$13,3,0),DAY(H5003)),
IF(E5003="halfyearly",DATE(IF(MONTH(H5003)&gt;=7,YEAR(H5003)+1,YEAR(H5003)),VLOOKUP(MONTH(H5003),index!$D$2:$G$13,4,0),DAY(H5003)),
DATE(YEAR(H5003)+1,MONTH(H5003),DAY(H5003)))))-H5003))+H5003)</f>
        <v/>
      </c>
      <c r="J5003" s="9" t="str">
        <f t="shared" si="484"/>
        <v/>
      </c>
      <c r="K5003" s="11" t="str">
        <f t="shared" si="485"/>
        <v/>
      </c>
      <c r="L5003" s="11" t="str">
        <f t="shared" si="486"/>
        <v/>
      </c>
      <c r="M5003" s="11" t="str">
        <f>IF(A5003="","",VLOOKUP(E5003,index!$A$1:$B$6,2,0)*K5003*G5003)</f>
        <v/>
      </c>
      <c r="N5003" s="11" t="str">
        <f>IF(A5003="","",-PMT(G5003*VLOOKUP(E5003,index!$A$1:$B$6,2,0),C5003,F5003,0,0))</f>
        <v/>
      </c>
      <c r="O5003" s="11" t="str">
        <f t="shared" si="487"/>
        <v/>
      </c>
      <c r="P5003" s="11" t="str">
        <f t="shared" si="488"/>
        <v/>
      </c>
    </row>
    <row r="5004" spans="1:16" x14ac:dyDescent="0.25">
      <c r="A5004" s="9" t="str">
        <f>IF(A5003="","",IF(B5003&lt;C5003,A5003,IF(A5003=MAX('entry data'!$B$8:$B$507),"",A5003+1)))</f>
        <v/>
      </c>
      <c r="B5004" s="9" t="str">
        <f t="shared" si="483"/>
        <v/>
      </c>
      <c r="C5004" s="9" t="str">
        <f>IF(ISERROR(VLOOKUP(A5004,'entry data'!B:G,6,0)),"",VLOOKUP(A5004,'entry data'!B:G,6,0))</f>
        <v/>
      </c>
      <c r="D5004" s="9" t="str">
        <f>IF(ISERROR(VLOOKUP(A5004,'entry data'!B:C,2,0)),"",VLOOKUP(A5004,'entry data'!B:C,2,0))</f>
        <v/>
      </c>
      <c r="E5004" s="9" t="str">
        <f>IF(ISERROR(VLOOKUP(A5004,'entry data'!B:E,4,0)),"",VLOOKUP(A5004,'entry data'!B:E,4,0))</f>
        <v/>
      </c>
      <c r="F5004" s="11" t="str">
        <f>IF(A5004="","",IF(ISERROR(VLOOKUP(A5004,'entry data'!B:F,5,0)),"",VLOOKUP(A5004,'entry data'!B:F,5,0)))</f>
        <v/>
      </c>
      <c r="G5004" s="12" t="str">
        <f>IF(A5004="","",IF(ISERROR(VLOOKUP(A5004,'entry data'!B:I,8,0)),"",VLOOKUP(A5004,'entry data'!B:I,7,0)))</f>
        <v/>
      </c>
      <c r="H5004" s="13" t="str">
        <f>IF(A5004="","",IF(B5004=1,VLOOKUP(A5004,'entry data'!B:D,3,0),I5003))</f>
        <v/>
      </c>
      <c r="I5004" s="14" t="str">
        <f>IF(A5004="","",IF(E5004="weekly",7,IF(E5004="fortnightly",14,IF(E5004="monthly",DATE(IF(MONTH(H5004)=12,YEAR(H5004)+1,YEAR(H5004)),VLOOKUP(MONTH(H5004),index!$D$2:$G$13,2,0),DAY(H5004)),
IF(E5004="quarterly",DATE(IF(MONTH(H5004)&gt;=10,YEAR(H5004)+1,YEAR(H5004)),VLOOKUP(MONTH(H5004),index!$D$2:$G$13,3,0),DAY(H5004)),
IF(E5004="halfyearly",DATE(IF(MONTH(H5004)&gt;=7,YEAR(H5004)+1,YEAR(H5004)),VLOOKUP(MONTH(H5004),index!$D$2:$G$13,4,0),DAY(H5004)),
DATE(YEAR(H5004)+1,MONTH(H5004),DAY(H5004)))))-H5004))+H5004)</f>
        <v/>
      </c>
      <c r="J5004" s="9" t="str">
        <f t="shared" si="484"/>
        <v/>
      </c>
      <c r="K5004" s="11" t="str">
        <f t="shared" si="485"/>
        <v/>
      </c>
      <c r="L5004" s="11" t="str">
        <f t="shared" si="486"/>
        <v/>
      </c>
      <c r="M5004" s="11" t="str">
        <f>IF(A5004="","",VLOOKUP(E5004,index!$A$1:$B$6,2,0)*K5004*G5004)</f>
        <v/>
      </c>
      <c r="N5004" s="11" t="str">
        <f>IF(A5004="","",-PMT(G5004*VLOOKUP(E5004,index!$A$1:$B$6,2,0),C5004,F5004,0,0))</f>
        <v/>
      </c>
      <c r="O5004" s="11" t="str">
        <f t="shared" si="487"/>
        <v/>
      </c>
      <c r="P5004" s="11" t="str">
        <f t="shared" si="488"/>
        <v/>
      </c>
    </row>
    <row r="5005" spans="1:16" x14ac:dyDescent="0.25">
      <c r="A5005" s="9" t="str">
        <f>IF(A5004="","",IF(B5004&lt;C5004,A5004,IF(A5004=MAX('entry data'!$B$8:$B$507),"",A5004+1)))</f>
        <v/>
      </c>
      <c r="B5005" s="9" t="str">
        <f t="shared" si="483"/>
        <v/>
      </c>
      <c r="C5005" s="9" t="str">
        <f>IF(ISERROR(VLOOKUP(A5005,'entry data'!B:G,6,0)),"",VLOOKUP(A5005,'entry data'!B:G,6,0))</f>
        <v/>
      </c>
      <c r="D5005" s="9" t="str">
        <f>IF(ISERROR(VLOOKUP(A5005,'entry data'!B:C,2,0)),"",VLOOKUP(A5005,'entry data'!B:C,2,0))</f>
        <v/>
      </c>
      <c r="E5005" s="9" t="str">
        <f>IF(ISERROR(VLOOKUP(A5005,'entry data'!B:E,4,0)),"",VLOOKUP(A5005,'entry data'!B:E,4,0))</f>
        <v/>
      </c>
      <c r="F5005" s="11" t="str">
        <f>IF(A5005="","",IF(ISERROR(VLOOKUP(A5005,'entry data'!B:F,5,0)),"",VLOOKUP(A5005,'entry data'!B:F,5,0)))</f>
        <v/>
      </c>
      <c r="G5005" s="12" t="str">
        <f>IF(A5005="","",IF(ISERROR(VLOOKUP(A5005,'entry data'!B:I,8,0)),"",VLOOKUP(A5005,'entry data'!B:I,7,0)))</f>
        <v/>
      </c>
      <c r="H5005" s="13" t="str">
        <f>IF(A5005="","",IF(B5005=1,VLOOKUP(A5005,'entry data'!B:D,3,0),I5004))</f>
        <v/>
      </c>
      <c r="I5005" s="14" t="str">
        <f>IF(A5005="","",IF(E5005="weekly",7,IF(E5005="fortnightly",14,IF(E5005="monthly",DATE(IF(MONTH(H5005)=12,YEAR(H5005)+1,YEAR(H5005)),VLOOKUP(MONTH(H5005),index!$D$2:$G$13,2,0),DAY(H5005)),
IF(E5005="quarterly",DATE(IF(MONTH(H5005)&gt;=10,YEAR(H5005)+1,YEAR(H5005)),VLOOKUP(MONTH(H5005),index!$D$2:$G$13,3,0),DAY(H5005)),
IF(E5005="halfyearly",DATE(IF(MONTH(H5005)&gt;=7,YEAR(H5005)+1,YEAR(H5005)),VLOOKUP(MONTH(H5005),index!$D$2:$G$13,4,0),DAY(H5005)),
DATE(YEAR(H5005)+1,MONTH(H5005),DAY(H5005)))))-H5005))+H5005)</f>
        <v/>
      </c>
      <c r="J5005" s="9" t="str">
        <f t="shared" si="484"/>
        <v/>
      </c>
      <c r="K5005" s="11" t="str">
        <f t="shared" si="485"/>
        <v/>
      </c>
      <c r="L5005" s="11" t="str">
        <f t="shared" si="486"/>
        <v/>
      </c>
      <c r="M5005" s="11" t="str">
        <f>IF(A5005="","",VLOOKUP(E5005,index!$A$1:$B$6,2,0)*K5005*G5005)</f>
        <v/>
      </c>
      <c r="N5005" s="11" t="str">
        <f>IF(A5005="","",-PMT(G5005*VLOOKUP(E5005,index!$A$1:$B$6,2,0),C5005,F5005,0,0))</f>
        <v/>
      </c>
      <c r="O5005" s="11" t="str">
        <f t="shared" si="487"/>
        <v/>
      </c>
      <c r="P5005" s="11" t="str">
        <f t="shared" si="488"/>
        <v/>
      </c>
    </row>
    <row r="5006" spans="1:16" x14ac:dyDescent="0.25">
      <c r="A5006" s="9" t="str">
        <f>IF(A5005="","",IF(B5005&lt;C5005,A5005,IF(A5005=MAX('entry data'!$B$8:$B$507),"",A5005+1)))</f>
        <v/>
      </c>
      <c r="B5006" s="9" t="str">
        <f t="shared" si="483"/>
        <v/>
      </c>
      <c r="C5006" s="9" t="str">
        <f>IF(ISERROR(VLOOKUP(A5006,'entry data'!B:G,6,0)),"",VLOOKUP(A5006,'entry data'!B:G,6,0))</f>
        <v/>
      </c>
      <c r="D5006" s="9" t="str">
        <f>IF(ISERROR(VLOOKUP(A5006,'entry data'!B:C,2,0)),"",VLOOKUP(A5006,'entry data'!B:C,2,0))</f>
        <v/>
      </c>
      <c r="E5006" s="9" t="str">
        <f>IF(ISERROR(VLOOKUP(A5006,'entry data'!B:E,4,0)),"",VLOOKUP(A5006,'entry data'!B:E,4,0))</f>
        <v/>
      </c>
      <c r="F5006" s="11" t="str">
        <f>IF(A5006="","",IF(ISERROR(VLOOKUP(A5006,'entry data'!B:F,5,0)),"",VLOOKUP(A5006,'entry data'!B:F,5,0)))</f>
        <v/>
      </c>
      <c r="G5006" s="12" t="str">
        <f>IF(A5006="","",IF(ISERROR(VLOOKUP(A5006,'entry data'!B:I,8,0)),"",VLOOKUP(A5006,'entry data'!B:I,7,0)))</f>
        <v/>
      </c>
      <c r="H5006" s="13" t="str">
        <f>IF(A5006="","",IF(B5006=1,VLOOKUP(A5006,'entry data'!B:D,3,0),I5005))</f>
        <v/>
      </c>
      <c r="I5006" s="14" t="str">
        <f>IF(A5006="","",IF(E5006="weekly",7,IF(E5006="fortnightly",14,IF(E5006="monthly",DATE(IF(MONTH(H5006)=12,YEAR(H5006)+1,YEAR(H5006)),VLOOKUP(MONTH(H5006),index!$D$2:$G$13,2,0),DAY(H5006)),
IF(E5006="quarterly",DATE(IF(MONTH(H5006)&gt;=10,YEAR(H5006)+1,YEAR(H5006)),VLOOKUP(MONTH(H5006),index!$D$2:$G$13,3,0),DAY(H5006)),
IF(E5006="halfyearly",DATE(IF(MONTH(H5006)&gt;=7,YEAR(H5006)+1,YEAR(H5006)),VLOOKUP(MONTH(H5006),index!$D$2:$G$13,4,0),DAY(H5006)),
DATE(YEAR(H5006)+1,MONTH(H5006),DAY(H5006)))))-H5006))+H5006)</f>
        <v/>
      </c>
      <c r="J5006" s="9" t="str">
        <f t="shared" si="484"/>
        <v/>
      </c>
      <c r="K5006" s="11" t="str">
        <f t="shared" si="485"/>
        <v/>
      </c>
      <c r="L5006" s="11" t="str">
        <f t="shared" si="486"/>
        <v/>
      </c>
      <c r="M5006" s="11" t="str">
        <f>IF(A5006="","",VLOOKUP(E5006,index!$A$1:$B$6,2,0)*K5006*G5006)</f>
        <v/>
      </c>
      <c r="N5006" s="11" t="str">
        <f>IF(A5006="","",-PMT(G5006*VLOOKUP(E5006,index!$A$1:$B$6,2,0),C5006,F5006,0,0))</f>
        <v/>
      </c>
      <c r="O5006" s="11" t="str">
        <f t="shared" si="487"/>
        <v/>
      </c>
      <c r="P5006" s="11" t="str">
        <f t="shared" si="488"/>
        <v/>
      </c>
    </row>
    <row r="5007" spans="1:16" x14ac:dyDescent="0.25">
      <c r="A5007" s="9" t="str">
        <f>IF(A5006="","",IF(B5006&lt;C5006,A5006,IF(A5006=MAX('entry data'!$B$8:$B$507),"",A5006+1)))</f>
        <v/>
      </c>
      <c r="B5007" s="9" t="str">
        <f t="shared" si="483"/>
        <v/>
      </c>
      <c r="C5007" s="9" t="str">
        <f>IF(ISERROR(VLOOKUP(A5007,'entry data'!B:G,6,0)),"",VLOOKUP(A5007,'entry data'!B:G,6,0))</f>
        <v/>
      </c>
      <c r="D5007" s="9" t="str">
        <f>IF(ISERROR(VLOOKUP(A5007,'entry data'!B:C,2,0)),"",VLOOKUP(A5007,'entry data'!B:C,2,0))</f>
        <v/>
      </c>
      <c r="E5007" s="9" t="str">
        <f>IF(ISERROR(VLOOKUP(A5007,'entry data'!B:E,4,0)),"",VLOOKUP(A5007,'entry data'!B:E,4,0))</f>
        <v/>
      </c>
      <c r="F5007" s="11" t="str">
        <f>IF(A5007="","",IF(ISERROR(VLOOKUP(A5007,'entry data'!B:F,5,0)),"",VLOOKUP(A5007,'entry data'!B:F,5,0)))</f>
        <v/>
      </c>
      <c r="G5007" s="12" t="str">
        <f>IF(A5007="","",IF(ISERROR(VLOOKUP(A5007,'entry data'!B:I,8,0)),"",VLOOKUP(A5007,'entry data'!B:I,7,0)))</f>
        <v/>
      </c>
      <c r="H5007" s="13" t="str">
        <f>IF(A5007="","",IF(B5007=1,VLOOKUP(A5007,'entry data'!B:D,3,0),I5006))</f>
        <v/>
      </c>
      <c r="I5007" s="14" t="str">
        <f>IF(A5007="","",IF(E5007="weekly",7,IF(E5007="fortnightly",14,IF(E5007="monthly",DATE(IF(MONTH(H5007)=12,YEAR(H5007)+1,YEAR(H5007)),VLOOKUP(MONTH(H5007),index!$D$2:$G$13,2,0),DAY(H5007)),
IF(E5007="quarterly",DATE(IF(MONTH(H5007)&gt;=10,YEAR(H5007)+1,YEAR(H5007)),VLOOKUP(MONTH(H5007),index!$D$2:$G$13,3,0),DAY(H5007)),
IF(E5007="halfyearly",DATE(IF(MONTH(H5007)&gt;=7,YEAR(H5007)+1,YEAR(H5007)),VLOOKUP(MONTH(H5007),index!$D$2:$G$13,4,0),DAY(H5007)),
DATE(YEAR(H5007)+1,MONTH(H5007),DAY(H5007)))))-H5007))+H5007)</f>
        <v/>
      </c>
      <c r="J5007" s="9" t="str">
        <f t="shared" si="484"/>
        <v/>
      </c>
      <c r="K5007" s="11" t="str">
        <f t="shared" si="485"/>
        <v/>
      </c>
      <c r="L5007" s="11" t="str">
        <f t="shared" si="486"/>
        <v/>
      </c>
      <c r="M5007" s="11" t="str">
        <f>IF(A5007="","",VLOOKUP(E5007,index!$A$1:$B$6,2,0)*K5007*G5007)</f>
        <v/>
      </c>
      <c r="N5007" s="11" t="str">
        <f>IF(A5007="","",-PMT(G5007*VLOOKUP(E5007,index!$A$1:$B$6,2,0),C5007,F5007,0,0))</f>
        <v/>
      </c>
      <c r="O5007" s="11" t="str">
        <f t="shared" si="487"/>
        <v/>
      </c>
      <c r="P5007" s="11" t="str">
        <f t="shared" si="488"/>
        <v/>
      </c>
    </row>
    <row r="5008" spans="1:16" x14ac:dyDescent="0.25">
      <c r="A5008" s="9" t="str">
        <f>IF(A5007="","",IF(B5007&lt;C5007,A5007,IF(A5007=MAX('entry data'!$B$8:$B$507),"",A5007+1)))</f>
        <v/>
      </c>
      <c r="B5008" s="9" t="str">
        <f t="shared" si="483"/>
        <v/>
      </c>
      <c r="C5008" s="9" t="str">
        <f>IF(ISERROR(VLOOKUP(A5008,'entry data'!B:G,6,0)),"",VLOOKUP(A5008,'entry data'!B:G,6,0))</f>
        <v/>
      </c>
      <c r="D5008" s="9" t="str">
        <f>IF(ISERROR(VLOOKUP(A5008,'entry data'!B:C,2,0)),"",VLOOKUP(A5008,'entry data'!B:C,2,0))</f>
        <v/>
      </c>
      <c r="E5008" s="9" t="str">
        <f>IF(ISERROR(VLOOKUP(A5008,'entry data'!B:E,4,0)),"",VLOOKUP(A5008,'entry data'!B:E,4,0))</f>
        <v/>
      </c>
      <c r="F5008" s="11" t="str">
        <f>IF(A5008="","",IF(ISERROR(VLOOKUP(A5008,'entry data'!B:F,5,0)),"",VLOOKUP(A5008,'entry data'!B:F,5,0)))</f>
        <v/>
      </c>
      <c r="G5008" s="12" t="str">
        <f>IF(A5008="","",IF(ISERROR(VLOOKUP(A5008,'entry data'!B:I,8,0)),"",VLOOKUP(A5008,'entry data'!B:I,7,0)))</f>
        <v/>
      </c>
      <c r="H5008" s="13" t="str">
        <f>IF(A5008="","",IF(B5008=1,VLOOKUP(A5008,'entry data'!B:D,3,0),I5007))</f>
        <v/>
      </c>
      <c r="I5008" s="14" t="str">
        <f>IF(A5008="","",IF(E5008="weekly",7,IF(E5008="fortnightly",14,IF(E5008="monthly",DATE(IF(MONTH(H5008)=12,YEAR(H5008)+1,YEAR(H5008)),VLOOKUP(MONTH(H5008),index!$D$2:$G$13,2,0),DAY(H5008)),
IF(E5008="quarterly",DATE(IF(MONTH(H5008)&gt;=10,YEAR(H5008)+1,YEAR(H5008)),VLOOKUP(MONTH(H5008),index!$D$2:$G$13,3,0),DAY(H5008)),
IF(E5008="halfyearly",DATE(IF(MONTH(H5008)&gt;=7,YEAR(H5008)+1,YEAR(H5008)),VLOOKUP(MONTH(H5008),index!$D$2:$G$13,4,0),DAY(H5008)),
DATE(YEAR(H5008)+1,MONTH(H5008),DAY(H5008)))))-H5008))+H5008)</f>
        <v/>
      </c>
      <c r="J5008" s="9" t="str">
        <f t="shared" si="484"/>
        <v/>
      </c>
      <c r="K5008" s="11" t="str">
        <f t="shared" si="485"/>
        <v/>
      </c>
      <c r="L5008" s="11" t="str">
        <f t="shared" si="486"/>
        <v/>
      </c>
      <c r="M5008" s="11" t="str">
        <f>IF(A5008="","",VLOOKUP(E5008,index!$A$1:$B$6,2,0)*K5008*G5008)</f>
        <v/>
      </c>
      <c r="N5008" s="11" t="str">
        <f>IF(A5008="","",-PMT(G5008*VLOOKUP(E5008,index!$A$1:$B$6,2,0),C5008,F5008,0,0))</f>
        <v/>
      </c>
      <c r="O5008" s="11" t="str">
        <f t="shared" si="487"/>
        <v/>
      </c>
      <c r="P5008" s="11" t="str">
        <f t="shared" si="488"/>
        <v/>
      </c>
    </row>
    <row r="5009" spans="1:16" x14ac:dyDescent="0.25">
      <c r="A5009" s="9" t="str">
        <f>IF(A5008="","",IF(B5008&lt;C5008,A5008,IF(A5008=MAX('entry data'!$B$8:$B$507),"",A5008+1)))</f>
        <v/>
      </c>
      <c r="B5009" s="9" t="str">
        <f t="shared" si="483"/>
        <v/>
      </c>
      <c r="C5009" s="9" t="str">
        <f>IF(ISERROR(VLOOKUP(A5009,'entry data'!B:G,6,0)),"",VLOOKUP(A5009,'entry data'!B:G,6,0))</f>
        <v/>
      </c>
      <c r="D5009" s="9" t="str">
        <f>IF(ISERROR(VLOOKUP(A5009,'entry data'!B:C,2,0)),"",VLOOKUP(A5009,'entry data'!B:C,2,0))</f>
        <v/>
      </c>
      <c r="E5009" s="9" t="str">
        <f>IF(ISERROR(VLOOKUP(A5009,'entry data'!B:E,4,0)),"",VLOOKUP(A5009,'entry data'!B:E,4,0))</f>
        <v/>
      </c>
      <c r="F5009" s="11" t="str">
        <f>IF(A5009="","",IF(ISERROR(VLOOKUP(A5009,'entry data'!B:F,5,0)),"",VLOOKUP(A5009,'entry data'!B:F,5,0)))</f>
        <v/>
      </c>
      <c r="G5009" s="12" t="str">
        <f>IF(A5009="","",IF(ISERROR(VLOOKUP(A5009,'entry data'!B:I,8,0)),"",VLOOKUP(A5009,'entry data'!B:I,7,0)))</f>
        <v/>
      </c>
      <c r="H5009" s="13" t="str">
        <f>IF(A5009="","",IF(B5009=1,VLOOKUP(A5009,'entry data'!B:D,3,0),I5008))</f>
        <v/>
      </c>
      <c r="I5009" s="14" t="str">
        <f>IF(A5009="","",IF(E5009="weekly",7,IF(E5009="fortnightly",14,IF(E5009="monthly",DATE(IF(MONTH(H5009)=12,YEAR(H5009)+1,YEAR(H5009)),VLOOKUP(MONTH(H5009),index!$D$2:$G$13,2,0),DAY(H5009)),
IF(E5009="quarterly",DATE(IF(MONTH(H5009)&gt;=10,YEAR(H5009)+1,YEAR(H5009)),VLOOKUP(MONTH(H5009),index!$D$2:$G$13,3,0),DAY(H5009)),
IF(E5009="halfyearly",DATE(IF(MONTH(H5009)&gt;=7,YEAR(H5009)+1,YEAR(H5009)),VLOOKUP(MONTH(H5009),index!$D$2:$G$13,4,0),DAY(H5009)),
DATE(YEAR(H5009)+1,MONTH(H5009),DAY(H5009)))))-H5009))+H5009)</f>
        <v/>
      </c>
      <c r="J5009" s="9" t="str">
        <f t="shared" si="484"/>
        <v/>
      </c>
      <c r="K5009" s="11" t="str">
        <f t="shared" si="485"/>
        <v/>
      </c>
      <c r="L5009" s="11" t="str">
        <f t="shared" si="486"/>
        <v/>
      </c>
      <c r="M5009" s="11" t="str">
        <f>IF(A5009="","",VLOOKUP(E5009,index!$A$1:$B$6,2,0)*K5009*G5009)</f>
        <v/>
      </c>
      <c r="N5009" s="11" t="str">
        <f>IF(A5009="","",-PMT(G5009*VLOOKUP(E5009,index!$A$1:$B$6,2,0),C5009,F5009,0,0))</f>
        <v/>
      </c>
      <c r="O5009" s="11" t="str">
        <f t="shared" si="487"/>
        <v/>
      </c>
      <c r="P5009" s="11" t="str">
        <f t="shared" si="488"/>
        <v/>
      </c>
    </row>
    <row r="5010" spans="1:16" x14ac:dyDescent="0.25">
      <c r="A5010" s="9" t="str">
        <f>IF(A5009="","",IF(B5009&lt;C5009,A5009,IF(A5009=MAX('entry data'!$B$8:$B$507),"",A5009+1)))</f>
        <v/>
      </c>
      <c r="B5010" s="9" t="str">
        <f t="shared" si="483"/>
        <v/>
      </c>
      <c r="C5010" s="9" t="str">
        <f>IF(ISERROR(VLOOKUP(A5010,'entry data'!B:G,6,0)),"",VLOOKUP(A5010,'entry data'!B:G,6,0))</f>
        <v/>
      </c>
      <c r="D5010" s="9" t="str">
        <f>IF(ISERROR(VLOOKUP(A5010,'entry data'!B:C,2,0)),"",VLOOKUP(A5010,'entry data'!B:C,2,0))</f>
        <v/>
      </c>
      <c r="E5010" s="9" t="str">
        <f>IF(ISERROR(VLOOKUP(A5010,'entry data'!B:E,4,0)),"",VLOOKUP(A5010,'entry data'!B:E,4,0))</f>
        <v/>
      </c>
      <c r="F5010" s="11" t="str">
        <f>IF(A5010="","",IF(ISERROR(VLOOKUP(A5010,'entry data'!B:F,5,0)),"",VLOOKUP(A5010,'entry data'!B:F,5,0)))</f>
        <v/>
      </c>
      <c r="G5010" s="12" t="str">
        <f>IF(A5010="","",IF(ISERROR(VLOOKUP(A5010,'entry data'!B:I,8,0)),"",VLOOKUP(A5010,'entry data'!B:I,7,0)))</f>
        <v/>
      </c>
      <c r="H5010" s="13" t="str">
        <f>IF(A5010="","",IF(B5010=1,VLOOKUP(A5010,'entry data'!B:D,3,0),I5009))</f>
        <v/>
      </c>
      <c r="I5010" s="14" t="str">
        <f>IF(A5010="","",IF(E5010="weekly",7,IF(E5010="fortnightly",14,IF(E5010="monthly",DATE(IF(MONTH(H5010)=12,YEAR(H5010)+1,YEAR(H5010)),VLOOKUP(MONTH(H5010),index!$D$2:$G$13,2,0),DAY(H5010)),
IF(E5010="quarterly",DATE(IF(MONTH(H5010)&gt;=10,YEAR(H5010)+1,YEAR(H5010)),VLOOKUP(MONTH(H5010),index!$D$2:$G$13,3,0),DAY(H5010)),
IF(E5010="halfyearly",DATE(IF(MONTH(H5010)&gt;=7,YEAR(H5010)+1,YEAR(H5010)),VLOOKUP(MONTH(H5010),index!$D$2:$G$13,4,0),DAY(H5010)),
DATE(YEAR(H5010)+1,MONTH(H5010),DAY(H5010)))))-H5010))+H5010)</f>
        <v/>
      </c>
      <c r="J5010" s="9" t="str">
        <f t="shared" si="484"/>
        <v/>
      </c>
      <c r="K5010" s="11" t="str">
        <f t="shared" si="485"/>
        <v/>
      </c>
      <c r="L5010" s="11" t="str">
        <f t="shared" si="486"/>
        <v/>
      </c>
      <c r="M5010" s="11" t="str">
        <f>IF(A5010="","",VLOOKUP(E5010,index!$A$1:$B$6,2,0)*K5010*G5010)</f>
        <v/>
      </c>
      <c r="N5010" s="11" t="str">
        <f>IF(A5010="","",-PMT(G5010*VLOOKUP(E5010,index!$A$1:$B$6,2,0),C5010,F5010,0,0))</f>
        <v/>
      </c>
      <c r="O5010" s="11" t="str">
        <f t="shared" si="487"/>
        <v/>
      </c>
      <c r="P5010" s="11" t="str">
        <f t="shared" si="488"/>
        <v/>
      </c>
    </row>
    <row r="5011" spans="1:16" x14ac:dyDescent="0.25">
      <c r="A5011" s="9" t="str">
        <f>IF(A5010="","",IF(B5010&lt;C5010,A5010,IF(A5010=MAX('entry data'!$B$8:$B$507),"",A5010+1)))</f>
        <v/>
      </c>
      <c r="B5011" s="9" t="str">
        <f t="shared" si="483"/>
        <v/>
      </c>
      <c r="C5011" s="9" t="str">
        <f>IF(ISERROR(VLOOKUP(A5011,'entry data'!B:G,6,0)),"",VLOOKUP(A5011,'entry data'!B:G,6,0))</f>
        <v/>
      </c>
      <c r="D5011" s="9" t="str">
        <f>IF(ISERROR(VLOOKUP(A5011,'entry data'!B:C,2,0)),"",VLOOKUP(A5011,'entry data'!B:C,2,0))</f>
        <v/>
      </c>
      <c r="E5011" s="9" t="str">
        <f>IF(ISERROR(VLOOKUP(A5011,'entry data'!B:E,4,0)),"",VLOOKUP(A5011,'entry data'!B:E,4,0))</f>
        <v/>
      </c>
      <c r="F5011" s="11" t="str">
        <f>IF(A5011="","",IF(ISERROR(VLOOKUP(A5011,'entry data'!B:F,5,0)),"",VLOOKUP(A5011,'entry data'!B:F,5,0)))</f>
        <v/>
      </c>
      <c r="G5011" s="12" t="str">
        <f>IF(A5011="","",IF(ISERROR(VLOOKUP(A5011,'entry data'!B:I,8,0)),"",VLOOKUP(A5011,'entry data'!B:I,7,0)))</f>
        <v/>
      </c>
      <c r="H5011" s="13" t="str">
        <f>IF(A5011="","",IF(B5011=1,VLOOKUP(A5011,'entry data'!B:D,3,0),I5010))</f>
        <v/>
      </c>
      <c r="I5011" s="14" t="str">
        <f>IF(A5011="","",IF(E5011="weekly",7,IF(E5011="fortnightly",14,IF(E5011="monthly",DATE(IF(MONTH(H5011)=12,YEAR(H5011)+1,YEAR(H5011)),VLOOKUP(MONTH(H5011),index!$D$2:$G$13,2,0),DAY(H5011)),
IF(E5011="quarterly",DATE(IF(MONTH(H5011)&gt;=10,YEAR(H5011)+1,YEAR(H5011)),VLOOKUP(MONTH(H5011),index!$D$2:$G$13,3,0),DAY(H5011)),
IF(E5011="halfyearly",DATE(IF(MONTH(H5011)&gt;=7,YEAR(H5011)+1,YEAR(H5011)),VLOOKUP(MONTH(H5011),index!$D$2:$G$13,4,0),DAY(H5011)),
DATE(YEAR(H5011)+1,MONTH(H5011),DAY(H5011)))))-H5011))+H5011)</f>
        <v/>
      </c>
      <c r="J5011" s="9" t="str">
        <f t="shared" si="484"/>
        <v/>
      </c>
      <c r="K5011" s="11" t="str">
        <f t="shared" si="485"/>
        <v/>
      </c>
      <c r="L5011" s="11" t="str">
        <f t="shared" si="486"/>
        <v/>
      </c>
      <c r="M5011" s="11" t="str">
        <f>IF(A5011="","",VLOOKUP(E5011,index!$A$1:$B$6,2,0)*K5011*G5011)</f>
        <v/>
      </c>
      <c r="N5011" s="11" t="str">
        <f>IF(A5011="","",-PMT(G5011*VLOOKUP(E5011,index!$A$1:$B$6,2,0),C5011,F5011,0,0))</f>
        <v/>
      </c>
      <c r="O5011" s="11" t="str">
        <f t="shared" si="487"/>
        <v/>
      </c>
      <c r="P5011" s="11" t="str">
        <f t="shared" si="488"/>
        <v/>
      </c>
    </row>
    <row r="5012" spans="1:16" x14ac:dyDescent="0.25">
      <c r="A5012" s="9" t="str">
        <f>IF(A5011="","",IF(B5011&lt;C5011,A5011,IF(A5011=MAX('entry data'!$B$8:$B$507),"",A5011+1)))</f>
        <v/>
      </c>
      <c r="B5012" s="9" t="str">
        <f t="shared" si="483"/>
        <v/>
      </c>
      <c r="C5012" s="9" t="str">
        <f>IF(ISERROR(VLOOKUP(A5012,'entry data'!B:G,6,0)),"",VLOOKUP(A5012,'entry data'!B:G,6,0))</f>
        <v/>
      </c>
      <c r="D5012" s="9" t="str">
        <f>IF(ISERROR(VLOOKUP(A5012,'entry data'!B:C,2,0)),"",VLOOKUP(A5012,'entry data'!B:C,2,0))</f>
        <v/>
      </c>
      <c r="E5012" s="9" t="str">
        <f>IF(ISERROR(VLOOKUP(A5012,'entry data'!B:E,4,0)),"",VLOOKUP(A5012,'entry data'!B:E,4,0))</f>
        <v/>
      </c>
      <c r="F5012" s="11" t="str">
        <f>IF(A5012="","",IF(ISERROR(VLOOKUP(A5012,'entry data'!B:F,5,0)),"",VLOOKUP(A5012,'entry data'!B:F,5,0)))</f>
        <v/>
      </c>
      <c r="G5012" s="12" t="str">
        <f>IF(A5012="","",IF(ISERROR(VLOOKUP(A5012,'entry data'!B:I,8,0)),"",VLOOKUP(A5012,'entry data'!B:I,7,0)))</f>
        <v/>
      </c>
      <c r="H5012" s="13" t="str">
        <f>IF(A5012="","",IF(B5012=1,VLOOKUP(A5012,'entry data'!B:D,3,0),I5011))</f>
        <v/>
      </c>
      <c r="I5012" s="14" t="str">
        <f>IF(A5012="","",IF(E5012="weekly",7,IF(E5012="fortnightly",14,IF(E5012="monthly",DATE(IF(MONTH(H5012)=12,YEAR(H5012)+1,YEAR(H5012)),VLOOKUP(MONTH(H5012),index!$D$2:$G$13,2,0),DAY(H5012)),
IF(E5012="quarterly",DATE(IF(MONTH(H5012)&gt;=10,YEAR(H5012)+1,YEAR(H5012)),VLOOKUP(MONTH(H5012),index!$D$2:$G$13,3,0),DAY(H5012)),
IF(E5012="halfyearly",DATE(IF(MONTH(H5012)&gt;=7,YEAR(H5012)+1,YEAR(H5012)),VLOOKUP(MONTH(H5012),index!$D$2:$G$13,4,0),DAY(H5012)),
DATE(YEAR(H5012)+1,MONTH(H5012),DAY(H5012)))))-H5012))+H5012)</f>
        <v/>
      </c>
      <c r="J5012" s="9" t="str">
        <f t="shared" si="484"/>
        <v/>
      </c>
      <c r="K5012" s="11" t="str">
        <f t="shared" si="485"/>
        <v/>
      </c>
      <c r="L5012" s="11" t="str">
        <f t="shared" si="486"/>
        <v/>
      </c>
      <c r="M5012" s="11" t="str">
        <f>IF(A5012="","",VLOOKUP(E5012,index!$A$1:$B$6,2,0)*K5012*G5012)</f>
        <v/>
      </c>
      <c r="N5012" s="11" t="str">
        <f>IF(A5012="","",-PMT(G5012*VLOOKUP(E5012,index!$A$1:$B$6,2,0),C5012,F5012,0,0))</f>
        <v/>
      </c>
      <c r="O5012" s="11" t="str">
        <f t="shared" si="487"/>
        <v/>
      </c>
      <c r="P5012" s="11" t="str">
        <f t="shared" si="488"/>
        <v/>
      </c>
    </row>
    <row r="5013" spans="1:16" x14ac:dyDescent="0.25">
      <c r="A5013" s="9" t="str">
        <f>IF(A5012="","",IF(B5012&lt;C5012,A5012,IF(A5012=MAX('entry data'!$B$8:$B$507),"",A5012+1)))</f>
        <v/>
      </c>
      <c r="B5013" s="9" t="str">
        <f t="shared" si="483"/>
        <v/>
      </c>
      <c r="C5013" s="9" t="str">
        <f>IF(ISERROR(VLOOKUP(A5013,'entry data'!B:G,6,0)),"",VLOOKUP(A5013,'entry data'!B:G,6,0))</f>
        <v/>
      </c>
      <c r="D5013" s="9" t="str">
        <f>IF(ISERROR(VLOOKUP(A5013,'entry data'!B:C,2,0)),"",VLOOKUP(A5013,'entry data'!B:C,2,0))</f>
        <v/>
      </c>
      <c r="E5013" s="9" t="str">
        <f>IF(ISERROR(VLOOKUP(A5013,'entry data'!B:E,4,0)),"",VLOOKUP(A5013,'entry data'!B:E,4,0))</f>
        <v/>
      </c>
      <c r="F5013" s="11" t="str">
        <f>IF(A5013="","",IF(ISERROR(VLOOKUP(A5013,'entry data'!B:F,5,0)),"",VLOOKUP(A5013,'entry data'!B:F,5,0)))</f>
        <v/>
      </c>
      <c r="G5013" s="12" t="str">
        <f>IF(A5013="","",IF(ISERROR(VLOOKUP(A5013,'entry data'!B:I,8,0)),"",VLOOKUP(A5013,'entry data'!B:I,7,0)))</f>
        <v/>
      </c>
      <c r="H5013" s="13" t="str">
        <f>IF(A5013="","",IF(B5013=1,VLOOKUP(A5013,'entry data'!B:D,3,0),I5012))</f>
        <v/>
      </c>
      <c r="I5013" s="14" t="str">
        <f>IF(A5013="","",IF(E5013="weekly",7,IF(E5013="fortnightly",14,IF(E5013="monthly",DATE(IF(MONTH(H5013)=12,YEAR(H5013)+1,YEAR(H5013)),VLOOKUP(MONTH(H5013),index!$D$2:$G$13,2,0),DAY(H5013)),
IF(E5013="quarterly",DATE(IF(MONTH(H5013)&gt;=10,YEAR(H5013)+1,YEAR(H5013)),VLOOKUP(MONTH(H5013),index!$D$2:$G$13,3,0),DAY(H5013)),
IF(E5013="halfyearly",DATE(IF(MONTH(H5013)&gt;=7,YEAR(H5013)+1,YEAR(H5013)),VLOOKUP(MONTH(H5013),index!$D$2:$G$13,4,0),DAY(H5013)),
DATE(YEAR(H5013)+1,MONTH(H5013),DAY(H5013)))))-H5013))+H5013)</f>
        <v/>
      </c>
      <c r="J5013" s="9" t="str">
        <f t="shared" si="484"/>
        <v/>
      </c>
      <c r="K5013" s="11" t="str">
        <f t="shared" si="485"/>
        <v/>
      </c>
      <c r="L5013" s="11" t="str">
        <f t="shared" si="486"/>
        <v/>
      </c>
      <c r="M5013" s="11" t="str">
        <f>IF(A5013="","",VLOOKUP(E5013,index!$A$1:$B$6,2,0)*K5013*G5013)</f>
        <v/>
      </c>
      <c r="N5013" s="11" t="str">
        <f>IF(A5013="","",-PMT(G5013*VLOOKUP(E5013,index!$A$1:$B$6,2,0),C5013,F5013,0,0))</f>
        <v/>
      </c>
      <c r="O5013" s="11" t="str">
        <f t="shared" si="487"/>
        <v/>
      </c>
      <c r="P5013" s="11" t="str">
        <f t="shared" si="488"/>
        <v/>
      </c>
    </row>
    <row r="5014" spans="1:16" x14ac:dyDescent="0.25">
      <c r="A5014" s="9" t="str">
        <f>IF(A5013="","",IF(B5013&lt;C5013,A5013,IF(A5013=MAX('entry data'!$B$8:$B$507),"",A5013+1)))</f>
        <v/>
      </c>
      <c r="B5014" s="9" t="str">
        <f t="shared" si="483"/>
        <v/>
      </c>
      <c r="C5014" s="9" t="str">
        <f>IF(ISERROR(VLOOKUP(A5014,'entry data'!B:G,6,0)),"",VLOOKUP(A5014,'entry data'!B:G,6,0))</f>
        <v/>
      </c>
      <c r="D5014" s="9" t="str">
        <f>IF(ISERROR(VLOOKUP(A5014,'entry data'!B:C,2,0)),"",VLOOKUP(A5014,'entry data'!B:C,2,0))</f>
        <v/>
      </c>
      <c r="E5014" s="9" t="str">
        <f>IF(ISERROR(VLOOKUP(A5014,'entry data'!B:E,4,0)),"",VLOOKUP(A5014,'entry data'!B:E,4,0))</f>
        <v/>
      </c>
      <c r="F5014" s="11" t="str">
        <f>IF(A5014="","",IF(ISERROR(VLOOKUP(A5014,'entry data'!B:F,5,0)),"",VLOOKUP(A5014,'entry data'!B:F,5,0)))</f>
        <v/>
      </c>
      <c r="G5014" s="12" t="str">
        <f>IF(A5014="","",IF(ISERROR(VLOOKUP(A5014,'entry data'!B:I,8,0)),"",VLOOKUP(A5014,'entry data'!B:I,7,0)))</f>
        <v/>
      </c>
      <c r="H5014" s="13" t="str">
        <f>IF(A5014="","",IF(B5014=1,VLOOKUP(A5014,'entry data'!B:D,3,0),I5013))</f>
        <v/>
      </c>
      <c r="I5014" s="14" t="str">
        <f>IF(A5014="","",IF(E5014="weekly",7,IF(E5014="fortnightly",14,IF(E5014="monthly",DATE(IF(MONTH(H5014)=12,YEAR(H5014)+1,YEAR(H5014)),VLOOKUP(MONTH(H5014),index!$D$2:$G$13,2,0),DAY(H5014)),
IF(E5014="quarterly",DATE(IF(MONTH(H5014)&gt;=10,YEAR(H5014)+1,YEAR(H5014)),VLOOKUP(MONTH(H5014),index!$D$2:$G$13,3,0),DAY(H5014)),
IF(E5014="halfyearly",DATE(IF(MONTH(H5014)&gt;=7,YEAR(H5014)+1,YEAR(H5014)),VLOOKUP(MONTH(H5014),index!$D$2:$G$13,4,0),DAY(H5014)),
DATE(YEAR(H5014)+1,MONTH(H5014),DAY(H5014)))))-H5014))+H5014)</f>
        <v/>
      </c>
      <c r="J5014" s="9" t="str">
        <f t="shared" si="484"/>
        <v/>
      </c>
      <c r="K5014" s="11" t="str">
        <f t="shared" si="485"/>
        <v/>
      </c>
      <c r="L5014" s="11" t="str">
        <f t="shared" si="486"/>
        <v/>
      </c>
      <c r="M5014" s="11" t="str">
        <f>IF(A5014="","",VLOOKUP(E5014,index!$A$1:$B$6,2,0)*K5014*G5014)</f>
        <v/>
      </c>
      <c r="N5014" s="11" t="str">
        <f>IF(A5014="","",-PMT(G5014*VLOOKUP(E5014,index!$A$1:$B$6,2,0),C5014,F5014,0,0))</f>
        <v/>
      </c>
      <c r="O5014" s="11" t="str">
        <f t="shared" si="487"/>
        <v/>
      </c>
      <c r="P5014" s="11" t="str">
        <f t="shared" si="488"/>
        <v/>
      </c>
    </row>
    <row r="5015" spans="1:16" x14ac:dyDescent="0.25">
      <c r="A5015" s="9" t="str">
        <f>IF(A5014="","",IF(B5014&lt;C5014,A5014,IF(A5014=MAX('entry data'!$B$8:$B$507),"",A5014+1)))</f>
        <v/>
      </c>
      <c r="B5015" s="9" t="str">
        <f t="shared" ref="B5015:B5078" si="489">IF(A5015="","",IF(B5014=C5014,1,B5014+1))</f>
        <v/>
      </c>
      <c r="C5015" s="9" t="str">
        <f>IF(ISERROR(VLOOKUP(A5015,'entry data'!B:G,6,0)),"",VLOOKUP(A5015,'entry data'!B:G,6,0))</f>
        <v/>
      </c>
      <c r="D5015" s="9" t="str">
        <f>IF(ISERROR(VLOOKUP(A5015,'entry data'!B:C,2,0)),"",VLOOKUP(A5015,'entry data'!B:C,2,0))</f>
        <v/>
      </c>
      <c r="E5015" s="9" t="str">
        <f>IF(ISERROR(VLOOKUP(A5015,'entry data'!B:E,4,0)),"",VLOOKUP(A5015,'entry data'!B:E,4,0))</f>
        <v/>
      </c>
      <c r="F5015" s="11" t="str">
        <f>IF(A5015="","",IF(ISERROR(VLOOKUP(A5015,'entry data'!B:F,5,0)),"",VLOOKUP(A5015,'entry data'!B:F,5,0)))</f>
        <v/>
      </c>
      <c r="G5015" s="12" t="str">
        <f>IF(A5015="","",IF(ISERROR(VLOOKUP(A5015,'entry data'!B:I,8,0)),"",VLOOKUP(A5015,'entry data'!B:I,7,0)))</f>
        <v/>
      </c>
      <c r="H5015" s="13" t="str">
        <f>IF(A5015="","",IF(B5015=1,VLOOKUP(A5015,'entry data'!B:D,3,0),I5014))</f>
        <v/>
      </c>
      <c r="I5015" s="14" t="str">
        <f>IF(A5015="","",IF(E5015="weekly",7,IF(E5015="fortnightly",14,IF(E5015="monthly",DATE(IF(MONTH(H5015)=12,YEAR(H5015)+1,YEAR(H5015)),VLOOKUP(MONTH(H5015),index!$D$2:$G$13,2,0),DAY(H5015)),
IF(E5015="quarterly",DATE(IF(MONTH(H5015)&gt;=10,YEAR(H5015)+1,YEAR(H5015)),VLOOKUP(MONTH(H5015),index!$D$2:$G$13,3,0),DAY(H5015)),
IF(E5015="halfyearly",DATE(IF(MONTH(H5015)&gt;=7,YEAR(H5015)+1,YEAR(H5015)),VLOOKUP(MONTH(H5015),index!$D$2:$G$13,4,0),DAY(H5015)),
DATE(YEAR(H5015)+1,MONTH(H5015),DAY(H5015)))))-H5015))+H5015)</f>
        <v/>
      </c>
      <c r="J5015" s="9" t="str">
        <f t="shared" ref="J5015:J5078" si="490">IF(A5015="","",IF(MONTH(I5015)&lt;10,YEAR(I5015)&amp;"-0"&amp;MONTH(I5015),YEAR(I5015)&amp;"-"&amp;MONTH(I5015)))</f>
        <v/>
      </c>
      <c r="K5015" s="11" t="str">
        <f t="shared" ref="K5015:K5078" si="491">IF(A5015="","",IF(B5015=1,F5015,O5014))</f>
        <v/>
      </c>
      <c r="L5015" s="11" t="str">
        <f t="shared" ref="L5015:L5078" si="492">IF(A5015="","",N5015-M5015)</f>
        <v/>
      </c>
      <c r="M5015" s="11" t="str">
        <f>IF(A5015="","",VLOOKUP(E5015,index!$A$1:$B$6,2,0)*K5015*G5015)</f>
        <v/>
      </c>
      <c r="N5015" s="11" t="str">
        <f>IF(A5015="","",-PMT(G5015*VLOOKUP(E5015,index!$A$1:$B$6,2,0),C5015,F5015,0,0))</f>
        <v/>
      </c>
      <c r="O5015" s="11" t="str">
        <f t="shared" ref="O5015:O5078" si="493">IF(A5015="","",K5015-L5015)</f>
        <v/>
      </c>
      <c r="P5015" s="11" t="str">
        <f t="shared" si="488"/>
        <v/>
      </c>
    </row>
    <row r="5016" spans="1:16" x14ac:dyDescent="0.25">
      <c r="A5016" s="9" t="str">
        <f>IF(A5015="","",IF(B5015&lt;C5015,A5015,IF(A5015=MAX('entry data'!$B$8:$B$507),"",A5015+1)))</f>
        <v/>
      </c>
      <c r="B5016" s="9" t="str">
        <f t="shared" si="489"/>
        <v/>
      </c>
      <c r="C5016" s="9" t="str">
        <f>IF(ISERROR(VLOOKUP(A5016,'entry data'!B:G,6,0)),"",VLOOKUP(A5016,'entry data'!B:G,6,0))</f>
        <v/>
      </c>
      <c r="D5016" s="9" t="str">
        <f>IF(ISERROR(VLOOKUP(A5016,'entry data'!B:C,2,0)),"",VLOOKUP(A5016,'entry data'!B:C,2,0))</f>
        <v/>
      </c>
      <c r="E5016" s="9" t="str">
        <f>IF(ISERROR(VLOOKUP(A5016,'entry data'!B:E,4,0)),"",VLOOKUP(A5016,'entry data'!B:E,4,0))</f>
        <v/>
      </c>
      <c r="F5016" s="11" t="str">
        <f>IF(A5016="","",IF(ISERROR(VLOOKUP(A5016,'entry data'!B:F,5,0)),"",VLOOKUP(A5016,'entry data'!B:F,5,0)))</f>
        <v/>
      </c>
      <c r="G5016" s="12" t="str">
        <f>IF(A5016="","",IF(ISERROR(VLOOKUP(A5016,'entry data'!B:I,8,0)),"",VLOOKUP(A5016,'entry data'!B:I,7,0)))</f>
        <v/>
      </c>
      <c r="H5016" s="13" t="str">
        <f>IF(A5016="","",IF(B5016=1,VLOOKUP(A5016,'entry data'!B:D,3,0),I5015))</f>
        <v/>
      </c>
      <c r="I5016" s="14" t="str">
        <f>IF(A5016="","",IF(E5016="weekly",7,IF(E5016="fortnightly",14,IF(E5016="monthly",DATE(IF(MONTH(H5016)=12,YEAR(H5016)+1,YEAR(H5016)),VLOOKUP(MONTH(H5016),index!$D$2:$G$13,2,0),DAY(H5016)),
IF(E5016="quarterly",DATE(IF(MONTH(H5016)&gt;=10,YEAR(H5016)+1,YEAR(H5016)),VLOOKUP(MONTH(H5016),index!$D$2:$G$13,3,0),DAY(H5016)),
IF(E5016="halfyearly",DATE(IF(MONTH(H5016)&gt;=7,YEAR(H5016)+1,YEAR(H5016)),VLOOKUP(MONTH(H5016),index!$D$2:$G$13,4,0),DAY(H5016)),
DATE(YEAR(H5016)+1,MONTH(H5016),DAY(H5016)))))-H5016))+H5016)</f>
        <v/>
      </c>
      <c r="J5016" s="9" t="str">
        <f t="shared" si="490"/>
        <v/>
      </c>
      <c r="K5016" s="11" t="str">
        <f t="shared" si="491"/>
        <v/>
      </c>
      <c r="L5016" s="11" t="str">
        <f t="shared" si="492"/>
        <v/>
      </c>
      <c r="M5016" s="11" t="str">
        <f>IF(A5016="","",VLOOKUP(E5016,index!$A$1:$B$6,2,0)*K5016*G5016)</f>
        <v/>
      </c>
      <c r="N5016" s="11" t="str">
        <f>IF(A5016="","",-PMT(G5016*VLOOKUP(E5016,index!$A$1:$B$6,2,0),C5016,F5016,0,0))</f>
        <v/>
      </c>
      <c r="O5016" s="11" t="str">
        <f t="shared" si="493"/>
        <v/>
      </c>
      <c r="P5016" s="11" t="str">
        <f t="shared" si="488"/>
        <v/>
      </c>
    </row>
    <row r="5017" spans="1:16" x14ac:dyDescent="0.25">
      <c r="A5017" s="9" t="str">
        <f>IF(A5016="","",IF(B5016&lt;C5016,A5016,IF(A5016=MAX('entry data'!$B$8:$B$507),"",A5016+1)))</f>
        <v/>
      </c>
      <c r="B5017" s="9" t="str">
        <f t="shared" si="489"/>
        <v/>
      </c>
      <c r="C5017" s="9" t="str">
        <f>IF(ISERROR(VLOOKUP(A5017,'entry data'!B:G,6,0)),"",VLOOKUP(A5017,'entry data'!B:G,6,0))</f>
        <v/>
      </c>
      <c r="D5017" s="9" t="str">
        <f>IF(ISERROR(VLOOKUP(A5017,'entry data'!B:C,2,0)),"",VLOOKUP(A5017,'entry data'!B:C,2,0))</f>
        <v/>
      </c>
      <c r="E5017" s="9" t="str">
        <f>IF(ISERROR(VLOOKUP(A5017,'entry data'!B:E,4,0)),"",VLOOKUP(A5017,'entry data'!B:E,4,0))</f>
        <v/>
      </c>
      <c r="F5017" s="11" t="str">
        <f>IF(A5017="","",IF(ISERROR(VLOOKUP(A5017,'entry data'!B:F,5,0)),"",VLOOKUP(A5017,'entry data'!B:F,5,0)))</f>
        <v/>
      </c>
      <c r="G5017" s="12" t="str">
        <f>IF(A5017="","",IF(ISERROR(VLOOKUP(A5017,'entry data'!B:I,8,0)),"",VLOOKUP(A5017,'entry data'!B:I,7,0)))</f>
        <v/>
      </c>
      <c r="H5017" s="13" t="str">
        <f>IF(A5017="","",IF(B5017=1,VLOOKUP(A5017,'entry data'!B:D,3,0),I5016))</f>
        <v/>
      </c>
      <c r="I5017" s="14" t="str">
        <f>IF(A5017="","",IF(E5017="weekly",7,IF(E5017="fortnightly",14,IF(E5017="monthly",DATE(IF(MONTH(H5017)=12,YEAR(H5017)+1,YEAR(H5017)),VLOOKUP(MONTH(H5017),index!$D$2:$G$13,2,0),DAY(H5017)),
IF(E5017="quarterly",DATE(IF(MONTH(H5017)&gt;=10,YEAR(H5017)+1,YEAR(H5017)),VLOOKUP(MONTH(H5017),index!$D$2:$G$13,3,0),DAY(H5017)),
IF(E5017="halfyearly",DATE(IF(MONTH(H5017)&gt;=7,YEAR(H5017)+1,YEAR(H5017)),VLOOKUP(MONTH(H5017),index!$D$2:$G$13,4,0),DAY(H5017)),
DATE(YEAR(H5017)+1,MONTH(H5017),DAY(H5017)))))-H5017))+H5017)</f>
        <v/>
      </c>
      <c r="J5017" s="9" t="str">
        <f t="shared" si="490"/>
        <v/>
      </c>
      <c r="K5017" s="11" t="str">
        <f t="shared" si="491"/>
        <v/>
      </c>
      <c r="L5017" s="11" t="str">
        <f t="shared" si="492"/>
        <v/>
      </c>
      <c r="M5017" s="11" t="str">
        <f>IF(A5017="","",VLOOKUP(E5017,index!$A$1:$B$6,2,0)*K5017*G5017)</f>
        <v/>
      </c>
      <c r="N5017" s="11" t="str">
        <f>IF(A5017="","",-PMT(G5017*VLOOKUP(E5017,index!$A$1:$B$6,2,0),C5017,F5017,0,0))</f>
        <v/>
      </c>
      <c r="O5017" s="11" t="str">
        <f t="shared" si="493"/>
        <v/>
      </c>
      <c r="P5017" s="11" t="str">
        <f t="shared" si="488"/>
        <v/>
      </c>
    </row>
    <row r="5018" spans="1:16" x14ac:dyDescent="0.25">
      <c r="A5018" s="9" t="str">
        <f>IF(A5017="","",IF(B5017&lt;C5017,A5017,IF(A5017=MAX('entry data'!$B$8:$B$507),"",A5017+1)))</f>
        <v/>
      </c>
      <c r="B5018" s="9" t="str">
        <f t="shared" si="489"/>
        <v/>
      </c>
      <c r="C5018" s="9" t="str">
        <f>IF(ISERROR(VLOOKUP(A5018,'entry data'!B:G,6,0)),"",VLOOKUP(A5018,'entry data'!B:G,6,0))</f>
        <v/>
      </c>
      <c r="D5018" s="9" t="str">
        <f>IF(ISERROR(VLOOKUP(A5018,'entry data'!B:C,2,0)),"",VLOOKUP(A5018,'entry data'!B:C,2,0))</f>
        <v/>
      </c>
      <c r="E5018" s="9" t="str">
        <f>IF(ISERROR(VLOOKUP(A5018,'entry data'!B:E,4,0)),"",VLOOKUP(A5018,'entry data'!B:E,4,0))</f>
        <v/>
      </c>
      <c r="F5018" s="11" t="str">
        <f>IF(A5018="","",IF(ISERROR(VLOOKUP(A5018,'entry data'!B:F,5,0)),"",VLOOKUP(A5018,'entry data'!B:F,5,0)))</f>
        <v/>
      </c>
      <c r="G5018" s="12" t="str">
        <f>IF(A5018="","",IF(ISERROR(VLOOKUP(A5018,'entry data'!B:I,8,0)),"",VLOOKUP(A5018,'entry data'!B:I,7,0)))</f>
        <v/>
      </c>
      <c r="H5018" s="13" t="str">
        <f>IF(A5018="","",IF(B5018=1,VLOOKUP(A5018,'entry data'!B:D,3,0),I5017))</f>
        <v/>
      </c>
      <c r="I5018" s="14" t="str">
        <f>IF(A5018="","",IF(E5018="weekly",7,IF(E5018="fortnightly",14,IF(E5018="monthly",DATE(IF(MONTH(H5018)=12,YEAR(H5018)+1,YEAR(H5018)),VLOOKUP(MONTH(H5018),index!$D$2:$G$13,2,0),DAY(H5018)),
IF(E5018="quarterly",DATE(IF(MONTH(H5018)&gt;=10,YEAR(H5018)+1,YEAR(H5018)),VLOOKUP(MONTH(H5018),index!$D$2:$G$13,3,0),DAY(H5018)),
IF(E5018="halfyearly",DATE(IF(MONTH(H5018)&gt;=7,YEAR(H5018)+1,YEAR(H5018)),VLOOKUP(MONTH(H5018),index!$D$2:$G$13,4,0),DAY(H5018)),
DATE(YEAR(H5018)+1,MONTH(H5018),DAY(H5018)))))-H5018))+H5018)</f>
        <v/>
      </c>
      <c r="J5018" s="9" t="str">
        <f t="shared" si="490"/>
        <v/>
      </c>
      <c r="K5018" s="11" t="str">
        <f t="shared" si="491"/>
        <v/>
      </c>
      <c r="L5018" s="11" t="str">
        <f t="shared" si="492"/>
        <v/>
      </c>
      <c r="M5018" s="11" t="str">
        <f>IF(A5018="","",VLOOKUP(E5018,index!$A$1:$B$6,2,0)*K5018*G5018)</f>
        <v/>
      </c>
      <c r="N5018" s="11" t="str">
        <f>IF(A5018="","",-PMT(G5018*VLOOKUP(E5018,index!$A$1:$B$6,2,0),C5018,F5018,0,0))</f>
        <v/>
      </c>
      <c r="O5018" s="11" t="str">
        <f t="shared" si="493"/>
        <v/>
      </c>
      <c r="P5018" s="11" t="str">
        <f t="shared" si="488"/>
        <v/>
      </c>
    </row>
    <row r="5019" spans="1:16" x14ac:dyDescent="0.25">
      <c r="A5019" s="9" t="str">
        <f>IF(A5018="","",IF(B5018&lt;C5018,A5018,IF(A5018=MAX('entry data'!$B$8:$B$507),"",A5018+1)))</f>
        <v/>
      </c>
      <c r="B5019" s="9" t="str">
        <f t="shared" si="489"/>
        <v/>
      </c>
      <c r="C5019" s="9" t="str">
        <f>IF(ISERROR(VLOOKUP(A5019,'entry data'!B:G,6,0)),"",VLOOKUP(A5019,'entry data'!B:G,6,0))</f>
        <v/>
      </c>
      <c r="D5019" s="9" t="str">
        <f>IF(ISERROR(VLOOKUP(A5019,'entry data'!B:C,2,0)),"",VLOOKUP(A5019,'entry data'!B:C,2,0))</f>
        <v/>
      </c>
      <c r="E5019" s="9" t="str">
        <f>IF(ISERROR(VLOOKUP(A5019,'entry data'!B:E,4,0)),"",VLOOKUP(A5019,'entry data'!B:E,4,0))</f>
        <v/>
      </c>
      <c r="F5019" s="11" t="str">
        <f>IF(A5019="","",IF(ISERROR(VLOOKUP(A5019,'entry data'!B:F,5,0)),"",VLOOKUP(A5019,'entry data'!B:F,5,0)))</f>
        <v/>
      </c>
      <c r="G5019" s="12" t="str">
        <f>IF(A5019="","",IF(ISERROR(VLOOKUP(A5019,'entry data'!B:I,8,0)),"",VLOOKUP(A5019,'entry data'!B:I,7,0)))</f>
        <v/>
      </c>
      <c r="H5019" s="13" t="str">
        <f>IF(A5019="","",IF(B5019=1,VLOOKUP(A5019,'entry data'!B:D,3,0),I5018))</f>
        <v/>
      </c>
      <c r="I5019" s="14" t="str">
        <f>IF(A5019="","",IF(E5019="weekly",7,IF(E5019="fortnightly",14,IF(E5019="monthly",DATE(IF(MONTH(H5019)=12,YEAR(H5019)+1,YEAR(H5019)),VLOOKUP(MONTH(H5019),index!$D$2:$G$13,2,0),DAY(H5019)),
IF(E5019="quarterly",DATE(IF(MONTH(H5019)&gt;=10,YEAR(H5019)+1,YEAR(H5019)),VLOOKUP(MONTH(H5019),index!$D$2:$G$13,3,0),DAY(H5019)),
IF(E5019="halfyearly",DATE(IF(MONTH(H5019)&gt;=7,YEAR(H5019)+1,YEAR(H5019)),VLOOKUP(MONTH(H5019),index!$D$2:$G$13,4,0),DAY(H5019)),
DATE(YEAR(H5019)+1,MONTH(H5019),DAY(H5019)))))-H5019))+H5019)</f>
        <v/>
      </c>
      <c r="J5019" s="9" t="str">
        <f t="shared" si="490"/>
        <v/>
      </c>
      <c r="K5019" s="11" t="str">
        <f t="shared" si="491"/>
        <v/>
      </c>
      <c r="L5019" s="11" t="str">
        <f t="shared" si="492"/>
        <v/>
      </c>
      <c r="M5019" s="11" t="str">
        <f>IF(A5019="","",VLOOKUP(E5019,index!$A$1:$B$6,2,0)*K5019*G5019)</f>
        <v/>
      </c>
      <c r="N5019" s="11" t="str">
        <f>IF(A5019="","",-PMT(G5019*VLOOKUP(E5019,index!$A$1:$B$6,2,0),C5019,F5019,0,0))</f>
        <v/>
      </c>
      <c r="O5019" s="11" t="str">
        <f t="shared" si="493"/>
        <v/>
      </c>
      <c r="P5019" s="11" t="str">
        <f t="shared" si="488"/>
        <v/>
      </c>
    </row>
    <row r="5020" spans="1:16" x14ac:dyDescent="0.25">
      <c r="A5020" s="9" t="str">
        <f>IF(A5019="","",IF(B5019&lt;C5019,A5019,IF(A5019=MAX('entry data'!$B$8:$B$507),"",A5019+1)))</f>
        <v/>
      </c>
      <c r="B5020" s="9" t="str">
        <f t="shared" si="489"/>
        <v/>
      </c>
      <c r="C5020" s="9" t="str">
        <f>IF(ISERROR(VLOOKUP(A5020,'entry data'!B:G,6,0)),"",VLOOKUP(A5020,'entry data'!B:G,6,0))</f>
        <v/>
      </c>
      <c r="D5020" s="9" t="str">
        <f>IF(ISERROR(VLOOKUP(A5020,'entry data'!B:C,2,0)),"",VLOOKUP(A5020,'entry data'!B:C,2,0))</f>
        <v/>
      </c>
      <c r="E5020" s="9" t="str">
        <f>IF(ISERROR(VLOOKUP(A5020,'entry data'!B:E,4,0)),"",VLOOKUP(A5020,'entry data'!B:E,4,0))</f>
        <v/>
      </c>
      <c r="F5020" s="11" t="str">
        <f>IF(A5020="","",IF(ISERROR(VLOOKUP(A5020,'entry data'!B:F,5,0)),"",VLOOKUP(A5020,'entry data'!B:F,5,0)))</f>
        <v/>
      </c>
      <c r="G5020" s="12" t="str">
        <f>IF(A5020="","",IF(ISERROR(VLOOKUP(A5020,'entry data'!B:I,8,0)),"",VLOOKUP(A5020,'entry data'!B:I,7,0)))</f>
        <v/>
      </c>
      <c r="H5020" s="13" t="str">
        <f>IF(A5020="","",IF(B5020=1,VLOOKUP(A5020,'entry data'!B:D,3,0),I5019))</f>
        <v/>
      </c>
      <c r="I5020" s="14" t="str">
        <f>IF(A5020="","",IF(E5020="weekly",7,IF(E5020="fortnightly",14,IF(E5020="monthly",DATE(IF(MONTH(H5020)=12,YEAR(H5020)+1,YEAR(H5020)),VLOOKUP(MONTH(H5020),index!$D$2:$G$13,2,0),DAY(H5020)),
IF(E5020="quarterly",DATE(IF(MONTH(H5020)&gt;=10,YEAR(H5020)+1,YEAR(H5020)),VLOOKUP(MONTH(H5020),index!$D$2:$G$13,3,0),DAY(H5020)),
IF(E5020="halfyearly",DATE(IF(MONTH(H5020)&gt;=7,YEAR(H5020)+1,YEAR(H5020)),VLOOKUP(MONTH(H5020),index!$D$2:$G$13,4,0),DAY(H5020)),
DATE(YEAR(H5020)+1,MONTH(H5020),DAY(H5020)))))-H5020))+H5020)</f>
        <v/>
      </c>
      <c r="J5020" s="9" t="str">
        <f t="shared" si="490"/>
        <v/>
      </c>
      <c r="K5020" s="11" t="str">
        <f t="shared" si="491"/>
        <v/>
      </c>
      <c r="L5020" s="11" t="str">
        <f t="shared" si="492"/>
        <v/>
      </c>
      <c r="M5020" s="11" t="str">
        <f>IF(A5020="","",VLOOKUP(E5020,index!$A$1:$B$6,2,0)*K5020*G5020)</f>
        <v/>
      </c>
      <c r="N5020" s="11" t="str">
        <f>IF(A5020="","",-PMT(G5020*VLOOKUP(E5020,index!$A$1:$B$6,2,0),C5020,F5020,0,0))</f>
        <v/>
      </c>
      <c r="O5020" s="11" t="str">
        <f t="shared" si="493"/>
        <v/>
      </c>
      <c r="P5020" s="11" t="str">
        <f t="shared" si="488"/>
        <v/>
      </c>
    </row>
    <row r="5021" spans="1:16" x14ac:dyDescent="0.25">
      <c r="A5021" s="9" t="str">
        <f>IF(A5020="","",IF(B5020&lt;C5020,A5020,IF(A5020=MAX('entry data'!$B$8:$B$507),"",A5020+1)))</f>
        <v/>
      </c>
      <c r="B5021" s="9" t="str">
        <f t="shared" si="489"/>
        <v/>
      </c>
      <c r="C5021" s="9" t="str">
        <f>IF(ISERROR(VLOOKUP(A5021,'entry data'!B:G,6,0)),"",VLOOKUP(A5021,'entry data'!B:G,6,0))</f>
        <v/>
      </c>
      <c r="D5021" s="9" t="str">
        <f>IF(ISERROR(VLOOKUP(A5021,'entry data'!B:C,2,0)),"",VLOOKUP(A5021,'entry data'!B:C,2,0))</f>
        <v/>
      </c>
      <c r="E5021" s="9" t="str">
        <f>IF(ISERROR(VLOOKUP(A5021,'entry data'!B:E,4,0)),"",VLOOKUP(A5021,'entry data'!B:E,4,0))</f>
        <v/>
      </c>
      <c r="F5021" s="11" t="str">
        <f>IF(A5021="","",IF(ISERROR(VLOOKUP(A5021,'entry data'!B:F,5,0)),"",VLOOKUP(A5021,'entry data'!B:F,5,0)))</f>
        <v/>
      </c>
      <c r="G5021" s="12" t="str">
        <f>IF(A5021="","",IF(ISERROR(VLOOKUP(A5021,'entry data'!B:I,8,0)),"",VLOOKUP(A5021,'entry data'!B:I,7,0)))</f>
        <v/>
      </c>
      <c r="H5021" s="13" t="str">
        <f>IF(A5021="","",IF(B5021=1,VLOOKUP(A5021,'entry data'!B:D,3,0),I5020))</f>
        <v/>
      </c>
      <c r="I5021" s="14" t="str">
        <f>IF(A5021="","",IF(E5021="weekly",7,IF(E5021="fortnightly",14,IF(E5021="monthly",DATE(IF(MONTH(H5021)=12,YEAR(H5021)+1,YEAR(H5021)),VLOOKUP(MONTH(H5021),index!$D$2:$G$13,2,0),DAY(H5021)),
IF(E5021="quarterly",DATE(IF(MONTH(H5021)&gt;=10,YEAR(H5021)+1,YEAR(H5021)),VLOOKUP(MONTH(H5021),index!$D$2:$G$13,3,0),DAY(H5021)),
IF(E5021="halfyearly",DATE(IF(MONTH(H5021)&gt;=7,YEAR(H5021)+1,YEAR(H5021)),VLOOKUP(MONTH(H5021),index!$D$2:$G$13,4,0),DAY(H5021)),
DATE(YEAR(H5021)+1,MONTH(H5021),DAY(H5021)))))-H5021))+H5021)</f>
        <v/>
      </c>
      <c r="J5021" s="9" t="str">
        <f t="shared" si="490"/>
        <v/>
      </c>
      <c r="K5021" s="11" t="str">
        <f t="shared" si="491"/>
        <v/>
      </c>
      <c r="L5021" s="11" t="str">
        <f t="shared" si="492"/>
        <v/>
      </c>
      <c r="M5021" s="11" t="str">
        <f>IF(A5021="","",VLOOKUP(E5021,index!$A$1:$B$6,2,0)*K5021*G5021)</f>
        <v/>
      </c>
      <c r="N5021" s="11" t="str">
        <f>IF(A5021="","",-PMT(G5021*VLOOKUP(E5021,index!$A$1:$B$6,2,0),C5021,F5021,0,0))</f>
        <v/>
      </c>
      <c r="O5021" s="11" t="str">
        <f t="shared" si="493"/>
        <v/>
      </c>
      <c r="P5021" s="11" t="str">
        <f t="shared" si="488"/>
        <v/>
      </c>
    </row>
    <row r="5022" spans="1:16" x14ac:dyDescent="0.25">
      <c r="A5022" s="9" t="str">
        <f>IF(A5021="","",IF(B5021&lt;C5021,A5021,IF(A5021=MAX('entry data'!$B$8:$B$507),"",A5021+1)))</f>
        <v/>
      </c>
      <c r="B5022" s="9" t="str">
        <f t="shared" si="489"/>
        <v/>
      </c>
      <c r="C5022" s="9" t="str">
        <f>IF(ISERROR(VLOOKUP(A5022,'entry data'!B:G,6,0)),"",VLOOKUP(A5022,'entry data'!B:G,6,0))</f>
        <v/>
      </c>
      <c r="D5022" s="9" t="str">
        <f>IF(ISERROR(VLOOKUP(A5022,'entry data'!B:C,2,0)),"",VLOOKUP(A5022,'entry data'!B:C,2,0))</f>
        <v/>
      </c>
      <c r="E5022" s="9" t="str">
        <f>IF(ISERROR(VLOOKUP(A5022,'entry data'!B:E,4,0)),"",VLOOKUP(A5022,'entry data'!B:E,4,0))</f>
        <v/>
      </c>
      <c r="F5022" s="11" t="str">
        <f>IF(A5022="","",IF(ISERROR(VLOOKUP(A5022,'entry data'!B:F,5,0)),"",VLOOKUP(A5022,'entry data'!B:F,5,0)))</f>
        <v/>
      </c>
      <c r="G5022" s="12" t="str">
        <f>IF(A5022="","",IF(ISERROR(VLOOKUP(A5022,'entry data'!B:I,8,0)),"",VLOOKUP(A5022,'entry data'!B:I,7,0)))</f>
        <v/>
      </c>
      <c r="H5022" s="13" t="str">
        <f>IF(A5022="","",IF(B5022=1,VLOOKUP(A5022,'entry data'!B:D,3,0),I5021))</f>
        <v/>
      </c>
      <c r="I5022" s="14" t="str">
        <f>IF(A5022="","",IF(E5022="weekly",7,IF(E5022="fortnightly",14,IF(E5022="monthly",DATE(IF(MONTH(H5022)=12,YEAR(H5022)+1,YEAR(H5022)),VLOOKUP(MONTH(H5022),index!$D$2:$G$13,2,0),DAY(H5022)),
IF(E5022="quarterly",DATE(IF(MONTH(H5022)&gt;=10,YEAR(H5022)+1,YEAR(H5022)),VLOOKUP(MONTH(H5022),index!$D$2:$G$13,3,0),DAY(H5022)),
IF(E5022="halfyearly",DATE(IF(MONTH(H5022)&gt;=7,YEAR(H5022)+1,YEAR(H5022)),VLOOKUP(MONTH(H5022),index!$D$2:$G$13,4,0),DAY(H5022)),
DATE(YEAR(H5022)+1,MONTH(H5022),DAY(H5022)))))-H5022))+H5022)</f>
        <v/>
      </c>
      <c r="J5022" s="9" t="str">
        <f t="shared" si="490"/>
        <v/>
      </c>
      <c r="K5022" s="11" t="str">
        <f t="shared" si="491"/>
        <v/>
      </c>
      <c r="L5022" s="11" t="str">
        <f t="shared" si="492"/>
        <v/>
      </c>
      <c r="M5022" s="11" t="str">
        <f>IF(A5022="","",VLOOKUP(E5022,index!$A$1:$B$6,2,0)*K5022*G5022)</f>
        <v/>
      </c>
      <c r="N5022" s="11" t="str">
        <f>IF(A5022="","",-PMT(G5022*VLOOKUP(E5022,index!$A$1:$B$6,2,0),C5022,F5022,0,0))</f>
        <v/>
      </c>
      <c r="O5022" s="11" t="str">
        <f t="shared" si="493"/>
        <v/>
      </c>
      <c r="P5022" s="11" t="str">
        <f t="shared" si="488"/>
        <v/>
      </c>
    </row>
    <row r="5023" spans="1:16" x14ac:dyDescent="0.25">
      <c r="A5023" s="9" t="str">
        <f>IF(A5022="","",IF(B5022&lt;C5022,A5022,IF(A5022=MAX('entry data'!$B$8:$B$507),"",A5022+1)))</f>
        <v/>
      </c>
      <c r="B5023" s="9" t="str">
        <f t="shared" si="489"/>
        <v/>
      </c>
      <c r="C5023" s="9" t="str">
        <f>IF(ISERROR(VLOOKUP(A5023,'entry data'!B:G,6,0)),"",VLOOKUP(A5023,'entry data'!B:G,6,0))</f>
        <v/>
      </c>
      <c r="D5023" s="9" t="str">
        <f>IF(ISERROR(VLOOKUP(A5023,'entry data'!B:C,2,0)),"",VLOOKUP(A5023,'entry data'!B:C,2,0))</f>
        <v/>
      </c>
      <c r="E5023" s="9" t="str">
        <f>IF(ISERROR(VLOOKUP(A5023,'entry data'!B:E,4,0)),"",VLOOKUP(A5023,'entry data'!B:E,4,0))</f>
        <v/>
      </c>
      <c r="F5023" s="11" t="str">
        <f>IF(A5023="","",IF(ISERROR(VLOOKUP(A5023,'entry data'!B:F,5,0)),"",VLOOKUP(A5023,'entry data'!B:F,5,0)))</f>
        <v/>
      </c>
      <c r="G5023" s="12" t="str">
        <f>IF(A5023="","",IF(ISERROR(VLOOKUP(A5023,'entry data'!B:I,8,0)),"",VLOOKUP(A5023,'entry data'!B:I,7,0)))</f>
        <v/>
      </c>
      <c r="H5023" s="13" t="str">
        <f>IF(A5023="","",IF(B5023=1,VLOOKUP(A5023,'entry data'!B:D,3,0),I5022))</f>
        <v/>
      </c>
      <c r="I5023" s="14" t="str">
        <f>IF(A5023="","",IF(E5023="weekly",7,IF(E5023="fortnightly",14,IF(E5023="monthly",DATE(IF(MONTH(H5023)=12,YEAR(H5023)+1,YEAR(H5023)),VLOOKUP(MONTH(H5023),index!$D$2:$G$13,2,0),DAY(H5023)),
IF(E5023="quarterly",DATE(IF(MONTH(H5023)&gt;=10,YEAR(H5023)+1,YEAR(H5023)),VLOOKUP(MONTH(H5023),index!$D$2:$G$13,3,0),DAY(H5023)),
IF(E5023="halfyearly",DATE(IF(MONTH(H5023)&gt;=7,YEAR(H5023)+1,YEAR(H5023)),VLOOKUP(MONTH(H5023),index!$D$2:$G$13,4,0),DAY(H5023)),
DATE(YEAR(H5023)+1,MONTH(H5023),DAY(H5023)))))-H5023))+H5023)</f>
        <v/>
      </c>
      <c r="J5023" s="9" t="str">
        <f t="shared" si="490"/>
        <v/>
      </c>
      <c r="K5023" s="11" t="str">
        <f t="shared" si="491"/>
        <v/>
      </c>
      <c r="L5023" s="11" t="str">
        <f t="shared" si="492"/>
        <v/>
      </c>
      <c r="M5023" s="11" t="str">
        <f>IF(A5023="","",VLOOKUP(E5023,index!$A$1:$B$6,2,0)*K5023*G5023)</f>
        <v/>
      </c>
      <c r="N5023" s="11" t="str">
        <f>IF(A5023="","",-PMT(G5023*VLOOKUP(E5023,index!$A$1:$B$6,2,0),C5023,F5023,0,0))</f>
        <v/>
      </c>
      <c r="O5023" s="11" t="str">
        <f t="shared" si="493"/>
        <v/>
      </c>
      <c r="P5023" s="11" t="str">
        <f t="shared" si="488"/>
        <v/>
      </c>
    </row>
    <row r="5024" spans="1:16" x14ac:dyDescent="0.25">
      <c r="A5024" s="9" t="str">
        <f>IF(A5023="","",IF(B5023&lt;C5023,A5023,IF(A5023=MAX('entry data'!$B$8:$B$507),"",A5023+1)))</f>
        <v/>
      </c>
      <c r="B5024" s="9" t="str">
        <f t="shared" si="489"/>
        <v/>
      </c>
      <c r="C5024" s="9" t="str">
        <f>IF(ISERROR(VLOOKUP(A5024,'entry data'!B:G,6,0)),"",VLOOKUP(A5024,'entry data'!B:G,6,0))</f>
        <v/>
      </c>
      <c r="D5024" s="9" t="str">
        <f>IF(ISERROR(VLOOKUP(A5024,'entry data'!B:C,2,0)),"",VLOOKUP(A5024,'entry data'!B:C,2,0))</f>
        <v/>
      </c>
      <c r="E5024" s="9" t="str">
        <f>IF(ISERROR(VLOOKUP(A5024,'entry data'!B:E,4,0)),"",VLOOKUP(A5024,'entry data'!B:E,4,0))</f>
        <v/>
      </c>
      <c r="F5024" s="11" t="str">
        <f>IF(A5024="","",IF(ISERROR(VLOOKUP(A5024,'entry data'!B:F,5,0)),"",VLOOKUP(A5024,'entry data'!B:F,5,0)))</f>
        <v/>
      </c>
      <c r="G5024" s="12" t="str">
        <f>IF(A5024="","",IF(ISERROR(VLOOKUP(A5024,'entry data'!B:I,8,0)),"",VLOOKUP(A5024,'entry data'!B:I,7,0)))</f>
        <v/>
      </c>
      <c r="H5024" s="13" t="str">
        <f>IF(A5024="","",IF(B5024=1,VLOOKUP(A5024,'entry data'!B:D,3,0),I5023))</f>
        <v/>
      </c>
      <c r="I5024" s="14" t="str">
        <f>IF(A5024="","",IF(E5024="weekly",7,IF(E5024="fortnightly",14,IF(E5024="monthly",DATE(IF(MONTH(H5024)=12,YEAR(H5024)+1,YEAR(H5024)),VLOOKUP(MONTH(H5024),index!$D$2:$G$13,2,0),DAY(H5024)),
IF(E5024="quarterly",DATE(IF(MONTH(H5024)&gt;=10,YEAR(H5024)+1,YEAR(H5024)),VLOOKUP(MONTH(H5024),index!$D$2:$G$13,3,0),DAY(H5024)),
IF(E5024="halfyearly",DATE(IF(MONTH(H5024)&gt;=7,YEAR(H5024)+1,YEAR(H5024)),VLOOKUP(MONTH(H5024),index!$D$2:$G$13,4,0),DAY(H5024)),
DATE(YEAR(H5024)+1,MONTH(H5024),DAY(H5024)))))-H5024))+H5024)</f>
        <v/>
      </c>
      <c r="J5024" s="9" t="str">
        <f t="shared" si="490"/>
        <v/>
      </c>
      <c r="K5024" s="11" t="str">
        <f t="shared" si="491"/>
        <v/>
      </c>
      <c r="L5024" s="11" t="str">
        <f t="shared" si="492"/>
        <v/>
      </c>
      <c r="M5024" s="11" t="str">
        <f>IF(A5024="","",VLOOKUP(E5024,index!$A$1:$B$6,2,0)*K5024*G5024)</f>
        <v/>
      </c>
      <c r="N5024" s="11" t="str">
        <f>IF(A5024="","",-PMT(G5024*VLOOKUP(E5024,index!$A$1:$B$6,2,0),C5024,F5024,0,0))</f>
        <v/>
      </c>
      <c r="O5024" s="11" t="str">
        <f t="shared" si="493"/>
        <v/>
      </c>
      <c r="P5024" s="11" t="str">
        <f t="shared" si="488"/>
        <v/>
      </c>
    </row>
    <row r="5025" spans="1:16" x14ac:dyDescent="0.25">
      <c r="A5025" s="9" t="str">
        <f>IF(A5024="","",IF(B5024&lt;C5024,A5024,IF(A5024=MAX('entry data'!$B$8:$B$507),"",A5024+1)))</f>
        <v/>
      </c>
      <c r="B5025" s="9" t="str">
        <f t="shared" si="489"/>
        <v/>
      </c>
      <c r="C5025" s="9" t="str">
        <f>IF(ISERROR(VLOOKUP(A5025,'entry data'!B:G,6,0)),"",VLOOKUP(A5025,'entry data'!B:G,6,0))</f>
        <v/>
      </c>
      <c r="D5025" s="9" t="str">
        <f>IF(ISERROR(VLOOKUP(A5025,'entry data'!B:C,2,0)),"",VLOOKUP(A5025,'entry data'!B:C,2,0))</f>
        <v/>
      </c>
      <c r="E5025" s="9" t="str">
        <f>IF(ISERROR(VLOOKUP(A5025,'entry data'!B:E,4,0)),"",VLOOKUP(A5025,'entry data'!B:E,4,0))</f>
        <v/>
      </c>
      <c r="F5025" s="11" t="str">
        <f>IF(A5025="","",IF(ISERROR(VLOOKUP(A5025,'entry data'!B:F,5,0)),"",VLOOKUP(A5025,'entry data'!B:F,5,0)))</f>
        <v/>
      </c>
      <c r="G5025" s="12" t="str">
        <f>IF(A5025="","",IF(ISERROR(VLOOKUP(A5025,'entry data'!B:I,8,0)),"",VLOOKUP(A5025,'entry data'!B:I,7,0)))</f>
        <v/>
      </c>
      <c r="H5025" s="13" t="str">
        <f>IF(A5025="","",IF(B5025=1,VLOOKUP(A5025,'entry data'!B:D,3,0),I5024))</f>
        <v/>
      </c>
      <c r="I5025" s="14" t="str">
        <f>IF(A5025="","",IF(E5025="weekly",7,IF(E5025="fortnightly",14,IF(E5025="monthly",DATE(IF(MONTH(H5025)=12,YEAR(H5025)+1,YEAR(H5025)),VLOOKUP(MONTH(H5025),index!$D$2:$G$13,2,0),DAY(H5025)),
IF(E5025="quarterly",DATE(IF(MONTH(H5025)&gt;=10,YEAR(H5025)+1,YEAR(H5025)),VLOOKUP(MONTH(H5025),index!$D$2:$G$13,3,0),DAY(H5025)),
IF(E5025="halfyearly",DATE(IF(MONTH(H5025)&gt;=7,YEAR(H5025)+1,YEAR(H5025)),VLOOKUP(MONTH(H5025),index!$D$2:$G$13,4,0),DAY(H5025)),
DATE(YEAR(H5025)+1,MONTH(H5025),DAY(H5025)))))-H5025))+H5025)</f>
        <v/>
      </c>
      <c r="J5025" s="9" t="str">
        <f t="shared" si="490"/>
        <v/>
      </c>
      <c r="K5025" s="11" t="str">
        <f t="shared" si="491"/>
        <v/>
      </c>
      <c r="L5025" s="11" t="str">
        <f t="shared" si="492"/>
        <v/>
      </c>
      <c r="M5025" s="11" t="str">
        <f>IF(A5025="","",VLOOKUP(E5025,index!$A$1:$B$6,2,0)*K5025*G5025)</f>
        <v/>
      </c>
      <c r="N5025" s="11" t="str">
        <f>IF(A5025="","",-PMT(G5025*VLOOKUP(E5025,index!$A$1:$B$6,2,0),C5025,F5025,0,0))</f>
        <v/>
      </c>
      <c r="O5025" s="11" t="str">
        <f t="shared" si="493"/>
        <v/>
      </c>
      <c r="P5025" s="11" t="str">
        <f t="shared" si="488"/>
        <v/>
      </c>
    </row>
    <row r="5026" spans="1:16" x14ac:dyDescent="0.25">
      <c r="A5026" s="9" t="str">
        <f>IF(A5025="","",IF(B5025&lt;C5025,A5025,IF(A5025=MAX('entry data'!$B$8:$B$507),"",A5025+1)))</f>
        <v/>
      </c>
      <c r="B5026" s="9" t="str">
        <f t="shared" si="489"/>
        <v/>
      </c>
      <c r="C5026" s="9" t="str">
        <f>IF(ISERROR(VLOOKUP(A5026,'entry data'!B:G,6,0)),"",VLOOKUP(A5026,'entry data'!B:G,6,0))</f>
        <v/>
      </c>
      <c r="D5026" s="9" t="str">
        <f>IF(ISERROR(VLOOKUP(A5026,'entry data'!B:C,2,0)),"",VLOOKUP(A5026,'entry data'!B:C,2,0))</f>
        <v/>
      </c>
      <c r="E5026" s="9" t="str">
        <f>IF(ISERROR(VLOOKUP(A5026,'entry data'!B:E,4,0)),"",VLOOKUP(A5026,'entry data'!B:E,4,0))</f>
        <v/>
      </c>
      <c r="F5026" s="11" t="str">
        <f>IF(A5026="","",IF(ISERROR(VLOOKUP(A5026,'entry data'!B:F,5,0)),"",VLOOKUP(A5026,'entry data'!B:F,5,0)))</f>
        <v/>
      </c>
      <c r="G5026" s="12" t="str">
        <f>IF(A5026="","",IF(ISERROR(VLOOKUP(A5026,'entry data'!B:I,8,0)),"",VLOOKUP(A5026,'entry data'!B:I,7,0)))</f>
        <v/>
      </c>
      <c r="H5026" s="13" t="str">
        <f>IF(A5026="","",IF(B5026=1,VLOOKUP(A5026,'entry data'!B:D,3,0),I5025))</f>
        <v/>
      </c>
      <c r="I5026" s="14" t="str">
        <f>IF(A5026="","",IF(E5026="weekly",7,IF(E5026="fortnightly",14,IF(E5026="monthly",DATE(IF(MONTH(H5026)=12,YEAR(H5026)+1,YEAR(H5026)),VLOOKUP(MONTH(H5026),index!$D$2:$G$13,2,0),DAY(H5026)),
IF(E5026="quarterly",DATE(IF(MONTH(H5026)&gt;=10,YEAR(H5026)+1,YEAR(H5026)),VLOOKUP(MONTH(H5026),index!$D$2:$G$13,3,0),DAY(H5026)),
IF(E5026="halfyearly",DATE(IF(MONTH(H5026)&gt;=7,YEAR(H5026)+1,YEAR(H5026)),VLOOKUP(MONTH(H5026),index!$D$2:$G$13,4,0),DAY(H5026)),
DATE(YEAR(H5026)+1,MONTH(H5026),DAY(H5026)))))-H5026))+H5026)</f>
        <v/>
      </c>
      <c r="J5026" s="9" t="str">
        <f t="shared" si="490"/>
        <v/>
      </c>
      <c r="K5026" s="11" t="str">
        <f t="shared" si="491"/>
        <v/>
      </c>
      <c r="L5026" s="11" t="str">
        <f t="shared" si="492"/>
        <v/>
      </c>
      <c r="M5026" s="11" t="str">
        <f>IF(A5026="","",VLOOKUP(E5026,index!$A$1:$B$6,2,0)*K5026*G5026)</f>
        <v/>
      </c>
      <c r="N5026" s="11" t="str">
        <f>IF(A5026="","",-PMT(G5026*VLOOKUP(E5026,index!$A$1:$B$6,2,0),C5026,F5026,0,0))</f>
        <v/>
      </c>
      <c r="O5026" s="11" t="str">
        <f t="shared" si="493"/>
        <v/>
      </c>
      <c r="P5026" s="11" t="str">
        <f t="shared" si="488"/>
        <v/>
      </c>
    </row>
    <row r="5027" spans="1:16" x14ac:dyDescent="0.25">
      <c r="A5027" s="9" t="str">
        <f>IF(A5026="","",IF(B5026&lt;C5026,A5026,IF(A5026=MAX('entry data'!$B$8:$B$507),"",A5026+1)))</f>
        <v/>
      </c>
      <c r="B5027" s="9" t="str">
        <f t="shared" si="489"/>
        <v/>
      </c>
      <c r="C5027" s="9" t="str">
        <f>IF(ISERROR(VLOOKUP(A5027,'entry data'!B:G,6,0)),"",VLOOKUP(A5027,'entry data'!B:G,6,0))</f>
        <v/>
      </c>
      <c r="D5027" s="9" t="str">
        <f>IF(ISERROR(VLOOKUP(A5027,'entry data'!B:C,2,0)),"",VLOOKUP(A5027,'entry data'!B:C,2,0))</f>
        <v/>
      </c>
      <c r="E5027" s="9" t="str">
        <f>IF(ISERROR(VLOOKUP(A5027,'entry data'!B:E,4,0)),"",VLOOKUP(A5027,'entry data'!B:E,4,0))</f>
        <v/>
      </c>
      <c r="F5027" s="11" t="str">
        <f>IF(A5027="","",IF(ISERROR(VLOOKUP(A5027,'entry data'!B:F,5,0)),"",VLOOKUP(A5027,'entry data'!B:F,5,0)))</f>
        <v/>
      </c>
      <c r="G5027" s="12" t="str">
        <f>IF(A5027="","",IF(ISERROR(VLOOKUP(A5027,'entry data'!B:I,8,0)),"",VLOOKUP(A5027,'entry data'!B:I,7,0)))</f>
        <v/>
      </c>
      <c r="H5027" s="13" t="str">
        <f>IF(A5027="","",IF(B5027=1,VLOOKUP(A5027,'entry data'!B:D,3,0),I5026))</f>
        <v/>
      </c>
      <c r="I5027" s="14" t="str">
        <f>IF(A5027="","",IF(E5027="weekly",7,IF(E5027="fortnightly",14,IF(E5027="monthly",DATE(IF(MONTH(H5027)=12,YEAR(H5027)+1,YEAR(H5027)),VLOOKUP(MONTH(H5027),index!$D$2:$G$13,2,0),DAY(H5027)),
IF(E5027="quarterly",DATE(IF(MONTH(H5027)&gt;=10,YEAR(H5027)+1,YEAR(H5027)),VLOOKUP(MONTH(H5027),index!$D$2:$G$13,3,0),DAY(H5027)),
IF(E5027="halfyearly",DATE(IF(MONTH(H5027)&gt;=7,YEAR(H5027)+1,YEAR(H5027)),VLOOKUP(MONTH(H5027),index!$D$2:$G$13,4,0),DAY(H5027)),
DATE(YEAR(H5027)+1,MONTH(H5027),DAY(H5027)))))-H5027))+H5027)</f>
        <v/>
      </c>
      <c r="J5027" s="9" t="str">
        <f t="shared" si="490"/>
        <v/>
      </c>
      <c r="K5027" s="11" t="str">
        <f t="shared" si="491"/>
        <v/>
      </c>
      <c r="L5027" s="11" t="str">
        <f t="shared" si="492"/>
        <v/>
      </c>
      <c r="M5027" s="11" t="str">
        <f>IF(A5027="","",VLOOKUP(E5027,index!$A$1:$B$6,2,0)*K5027*G5027)</f>
        <v/>
      </c>
      <c r="N5027" s="11" t="str">
        <f>IF(A5027="","",-PMT(G5027*VLOOKUP(E5027,index!$A$1:$B$6,2,0),C5027,F5027,0,0))</f>
        <v/>
      </c>
      <c r="O5027" s="11" t="str">
        <f t="shared" si="493"/>
        <v/>
      </c>
      <c r="P5027" s="11" t="str">
        <f t="shared" si="488"/>
        <v/>
      </c>
    </row>
    <row r="5028" spans="1:16" x14ac:dyDescent="0.25">
      <c r="A5028" s="9" t="str">
        <f>IF(A5027="","",IF(B5027&lt;C5027,A5027,IF(A5027=MAX('entry data'!$B$8:$B$507),"",A5027+1)))</f>
        <v/>
      </c>
      <c r="B5028" s="9" t="str">
        <f t="shared" si="489"/>
        <v/>
      </c>
      <c r="C5028" s="9" t="str">
        <f>IF(ISERROR(VLOOKUP(A5028,'entry data'!B:G,6,0)),"",VLOOKUP(A5028,'entry data'!B:G,6,0))</f>
        <v/>
      </c>
      <c r="D5028" s="9" t="str">
        <f>IF(ISERROR(VLOOKUP(A5028,'entry data'!B:C,2,0)),"",VLOOKUP(A5028,'entry data'!B:C,2,0))</f>
        <v/>
      </c>
      <c r="E5028" s="9" t="str">
        <f>IF(ISERROR(VLOOKUP(A5028,'entry data'!B:E,4,0)),"",VLOOKUP(A5028,'entry data'!B:E,4,0))</f>
        <v/>
      </c>
      <c r="F5028" s="11" t="str">
        <f>IF(A5028="","",IF(ISERROR(VLOOKUP(A5028,'entry data'!B:F,5,0)),"",VLOOKUP(A5028,'entry data'!B:F,5,0)))</f>
        <v/>
      </c>
      <c r="G5028" s="12" t="str">
        <f>IF(A5028="","",IF(ISERROR(VLOOKUP(A5028,'entry data'!B:I,8,0)),"",VLOOKUP(A5028,'entry data'!B:I,7,0)))</f>
        <v/>
      </c>
      <c r="H5028" s="13" t="str">
        <f>IF(A5028="","",IF(B5028=1,VLOOKUP(A5028,'entry data'!B:D,3,0),I5027))</f>
        <v/>
      </c>
      <c r="I5028" s="14" t="str">
        <f>IF(A5028="","",IF(E5028="weekly",7,IF(E5028="fortnightly",14,IF(E5028="monthly",DATE(IF(MONTH(H5028)=12,YEAR(H5028)+1,YEAR(H5028)),VLOOKUP(MONTH(H5028),index!$D$2:$G$13,2,0),DAY(H5028)),
IF(E5028="quarterly",DATE(IF(MONTH(H5028)&gt;=10,YEAR(H5028)+1,YEAR(H5028)),VLOOKUP(MONTH(H5028),index!$D$2:$G$13,3,0),DAY(H5028)),
IF(E5028="halfyearly",DATE(IF(MONTH(H5028)&gt;=7,YEAR(H5028)+1,YEAR(H5028)),VLOOKUP(MONTH(H5028),index!$D$2:$G$13,4,0),DAY(H5028)),
DATE(YEAR(H5028)+1,MONTH(H5028),DAY(H5028)))))-H5028))+H5028)</f>
        <v/>
      </c>
      <c r="J5028" s="9" t="str">
        <f t="shared" si="490"/>
        <v/>
      </c>
      <c r="K5028" s="11" t="str">
        <f t="shared" si="491"/>
        <v/>
      </c>
      <c r="L5028" s="11" t="str">
        <f t="shared" si="492"/>
        <v/>
      </c>
      <c r="M5028" s="11" t="str">
        <f>IF(A5028="","",VLOOKUP(E5028,index!$A$1:$B$6,2,0)*K5028*G5028)</f>
        <v/>
      </c>
      <c r="N5028" s="11" t="str">
        <f>IF(A5028="","",-PMT(G5028*VLOOKUP(E5028,index!$A$1:$B$6,2,0),C5028,F5028,0,0))</f>
        <v/>
      </c>
      <c r="O5028" s="11" t="str">
        <f t="shared" si="493"/>
        <v/>
      </c>
      <c r="P5028" s="11" t="str">
        <f t="shared" si="488"/>
        <v/>
      </c>
    </row>
    <row r="5029" spans="1:16" x14ac:dyDescent="0.25">
      <c r="A5029" s="9" t="str">
        <f>IF(A5028="","",IF(B5028&lt;C5028,A5028,IF(A5028=MAX('entry data'!$B$8:$B$507),"",A5028+1)))</f>
        <v/>
      </c>
      <c r="B5029" s="9" t="str">
        <f t="shared" si="489"/>
        <v/>
      </c>
      <c r="C5029" s="9" t="str">
        <f>IF(ISERROR(VLOOKUP(A5029,'entry data'!B:G,6,0)),"",VLOOKUP(A5029,'entry data'!B:G,6,0))</f>
        <v/>
      </c>
      <c r="D5029" s="9" t="str">
        <f>IF(ISERROR(VLOOKUP(A5029,'entry data'!B:C,2,0)),"",VLOOKUP(A5029,'entry data'!B:C,2,0))</f>
        <v/>
      </c>
      <c r="E5029" s="9" t="str">
        <f>IF(ISERROR(VLOOKUP(A5029,'entry data'!B:E,4,0)),"",VLOOKUP(A5029,'entry data'!B:E,4,0))</f>
        <v/>
      </c>
      <c r="F5029" s="11" t="str">
        <f>IF(A5029="","",IF(ISERROR(VLOOKUP(A5029,'entry data'!B:F,5,0)),"",VLOOKUP(A5029,'entry data'!B:F,5,0)))</f>
        <v/>
      </c>
      <c r="G5029" s="12" t="str">
        <f>IF(A5029="","",IF(ISERROR(VLOOKUP(A5029,'entry data'!B:I,8,0)),"",VLOOKUP(A5029,'entry data'!B:I,7,0)))</f>
        <v/>
      </c>
      <c r="H5029" s="13" t="str">
        <f>IF(A5029="","",IF(B5029=1,VLOOKUP(A5029,'entry data'!B:D,3,0),I5028))</f>
        <v/>
      </c>
      <c r="I5029" s="14" t="str">
        <f>IF(A5029="","",IF(E5029="weekly",7,IF(E5029="fortnightly",14,IF(E5029="monthly",DATE(IF(MONTH(H5029)=12,YEAR(H5029)+1,YEAR(H5029)),VLOOKUP(MONTH(H5029),index!$D$2:$G$13,2,0),DAY(H5029)),
IF(E5029="quarterly",DATE(IF(MONTH(H5029)&gt;=10,YEAR(H5029)+1,YEAR(H5029)),VLOOKUP(MONTH(H5029),index!$D$2:$G$13,3,0),DAY(H5029)),
IF(E5029="halfyearly",DATE(IF(MONTH(H5029)&gt;=7,YEAR(H5029)+1,YEAR(H5029)),VLOOKUP(MONTH(H5029),index!$D$2:$G$13,4,0),DAY(H5029)),
DATE(YEAR(H5029)+1,MONTH(H5029),DAY(H5029)))))-H5029))+H5029)</f>
        <v/>
      </c>
      <c r="J5029" s="9" t="str">
        <f t="shared" si="490"/>
        <v/>
      </c>
      <c r="K5029" s="11" t="str">
        <f t="shared" si="491"/>
        <v/>
      </c>
      <c r="L5029" s="11" t="str">
        <f t="shared" si="492"/>
        <v/>
      </c>
      <c r="M5029" s="11" t="str">
        <f>IF(A5029="","",VLOOKUP(E5029,index!$A$1:$B$6,2,0)*K5029*G5029)</f>
        <v/>
      </c>
      <c r="N5029" s="11" t="str">
        <f>IF(A5029="","",-PMT(G5029*VLOOKUP(E5029,index!$A$1:$B$6,2,0),C5029,F5029,0,0))</f>
        <v/>
      </c>
      <c r="O5029" s="11" t="str">
        <f t="shared" si="493"/>
        <v/>
      </c>
      <c r="P5029" s="11" t="str">
        <f t="shared" si="488"/>
        <v/>
      </c>
    </row>
    <row r="5030" spans="1:16" x14ac:dyDescent="0.25">
      <c r="A5030" s="9" t="str">
        <f>IF(A5029="","",IF(B5029&lt;C5029,A5029,IF(A5029=MAX('entry data'!$B$8:$B$507),"",A5029+1)))</f>
        <v/>
      </c>
      <c r="B5030" s="9" t="str">
        <f t="shared" si="489"/>
        <v/>
      </c>
      <c r="C5030" s="9" t="str">
        <f>IF(ISERROR(VLOOKUP(A5030,'entry data'!B:G,6,0)),"",VLOOKUP(A5030,'entry data'!B:G,6,0))</f>
        <v/>
      </c>
      <c r="D5030" s="9" t="str">
        <f>IF(ISERROR(VLOOKUP(A5030,'entry data'!B:C,2,0)),"",VLOOKUP(A5030,'entry data'!B:C,2,0))</f>
        <v/>
      </c>
      <c r="E5030" s="9" t="str">
        <f>IF(ISERROR(VLOOKUP(A5030,'entry data'!B:E,4,0)),"",VLOOKUP(A5030,'entry data'!B:E,4,0))</f>
        <v/>
      </c>
      <c r="F5030" s="11" t="str">
        <f>IF(A5030="","",IF(ISERROR(VLOOKUP(A5030,'entry data'!B:F,5,0)),"",VLOOKUP(A5030,'entry data'!B:F,5,0)))</f>
        <v/>
      </c>
      <c r="G5030" s="12" t="str">
        <f>IF(A5030="","",IF(ISERROR(VLOOKUP(A5030,'entry data'!B:I,8,0)),"",VLOOKUP(A5030,'entry data'!B:I,7,0)))</f>
        <v/>
      </c>
      <c r="H5030" s="13" t="str">
        <f>IF(A5030="","",IF(B5030=1,VLOOKUP(A5030,'entry data'!B:D,3,0),I5029))</f>
        <v/>
      </c>
      <c r="I5030" s="14" t="str">
        <f>IF(A5030="","",IF(E5030="weekly",7,IF(E5030="fortnightly",14,IF(E5030="monthly",DATE(IF(MONTH(H5030)=12,YEAR(H5030)+1,YEAR(H5030)),VLOOKUP(MONTH(H5030),index!$D$2:$G$13,2,0),DAY(H5030)),
IF(E5030="quarterly",DATE(IF(MONTH(H5030)&gt;=10,YEAR(H5030)+1,YEAR(H5030)),VLOOKUP(MONTH(H5030),index!$D$2:$G$13,3,0),DAY(H5030)),
IF(E5030="halfyearly",DATE(IF(MONTH(H5030)&gt;=7,YEAR(H5030)+1,YEAR(H5030)),VLOOKUP(MONTH(H5030),index!$D$2:$G$13,4,0),DAY(H5030)),
DATE(YEAR(H5030)+1,MONTH(H5030),DAY(H5030)))))-H5030))+H5030)</f>
        <v/>
      </c>
      <c r="J5030" s="9" t="str">
        <f t="shared" si="490"/>
        <v/>
      </c>
      <c r="K5030" s="11" t="str">
        <f t="shared" si="491"/>
        <v/>
      </c>
      <c r="L5030" s="11" t="str">
        <f t="shared" si="492"/>
        <v/>
      </c>
      <c r="M5030" s="11" t="str">
        <f>IF(A5030="","",VLOOKUP(E5030,index!$A$1:$B$6,2,0)*K5030*G5030)</f>
        <v/>
      </c>
      <c r="N5030" s="11" t="str">
        <f>IF(A5030="","",-PMT(G5030*VLOOKUP(E5030,index!$A$1:$B$6,2,0),C5030,F5030,0,0))</f>
        <v/>
      </c>
      <c r="O5030" s="11" t="str">
        <f t="shared" si="493"/>
        <v/>
      </c>
      <c r="P5030" s="11" t="str">
        <f t="shared" si="488"/>
        <v/>
      </c>
    </row>
    <row r="5031" spans="1:16" x14ac:dyDescent="0.25">
      <c r="A5031" s="9" t="str">
        <f>IF(A5030="","",IF(B5030&lt;C5030,A5030,IF(A5030=MAX('entry data'!$B$8:$B$507),"",A5030+1)))</f>
        <v/>
      </c>
      <c r="B5031" s="9" t="str">
        <f t="shared" si="489"/>
        <v/>
      </c>
      <c r="C5031" s="9" t="str">
        <f>IF(ISERROR(VLOOKUP(A5031,'entry data'!B:G,6,0)),"",VLOOKUP(A5031,'entry data'!B:G,6,0))</f>
        <v/>
      </c>
      <c r="D5031" s="9" t="str">
        <f>IF(ISERROR(VLOOKUP(A5031,'entry data'!B:C,2,0)),"",VLOOKUP(A5031,'entry data'!B:C,2,0))</f>
        <v/>
      </c>
      <c r="E5031" s="9" t="str">
        <f>IF(ISERROR(VLOOKUP(A5031,'entry data'!B:E,4,0)),"",VLOOKUP(A5031,'entry data'!B:E,4,0))</f>
        <v/>
      </c>
      <c r="F5031" s="11" t="str">
        <f>IF(A5031="","",IF(ISERROR(VLOOKUP(A5031,'entry data'!B:F,5,0)),"",VLOOKUP(A5031,'entry data'!B:F,5,0)))</f>
        <v/>
      </c>
      <c r="G5031" s="12" t="str">
        <f>IF(A5031="","",IF(ISERROR(VLOOKUP(A5031,'entry data'!B:I,8,0)),"",VLOOKUP(A5031,'entry data'!B:I,7,0)))</f>
        <v/>
      </c>
      <c r="H5031" s="13" t="str">
        <f>IF(A5031="","",IF(B5031=1,VLOOKUP(A5031,'entry data'!B:D,3,0),I5030))</f>
        <v/>
      </c>
      <c r="I5031" s="14" t="str">
        <f>IF(A5031="","",IF(E5031="weekly",7,IF(E5031="fortnightly",14,IF(E5031="monthly",DATE(IF(MONTH(H5031)=12,YEAR(H5031)+1,YEAR(H5031)),VLOOKUP(MONTH(H5031),index!$D$2:$G$13,2,0),DAY(H5031)),
IF(E5031="quarterly",DATE(IF(MONTH(H5031)&gt;=10,YEAR(H5031)+1,YEAR(H5031)),VLOOKUP(MONTH(H5031),index!$D$2:$G$13,3,0),DAY(H5031)),
IF(E5031="halfyearly",DATE(IF(MONTH(H5031)&gt;=7,YEAR(H5031)+1,YEAR(H5031)),VLOOKUP(MONTH(H5031),index!$D$2:$G$13,4,0),DAY(H5031)),
DATE(YEAR(H5031)+1,MONTH(H5031),DAY(H5031)))))-H5031))+H5031)</f>
        <v/>
      </c>
      <c r="J5031" s="9" t="str">
        <f t="shared" si="490"/>
        <v/>
      </c>
      <c r="K5031" s="11" t="str">
        <f t="shared" si="491"/>
        <v/>
      </c>
      <c r="L5031" s="11" t="str">
        <f t="shared" si="492"/>
        <v/>
      </c>
      <c r="M5031" s="11" t="str">
        <f>IF(A5031="","",VLOOKUP(E5031,index!$A$1:$B$6,2,0)*K5031*G5031)</f>
        <v/>
      </c>
      <c r="N5031" s="11" t="str">
        <f>IF(A5031="","",-PMT(G5031*VLOOKUP(E5031,index!$A$1:$B$6,2,0),C5031,F5031,0,0))</f>
        <v/>
      </c>
      <c r="O5031" s="11" t="str">
        <f t="shared" si="493"/>
        <v/>
      </c>
      <c r="P5031" s="11" t="str">
        <f t="shared" si="488"/>
        <v/>
      </c>
    </row>
    <row r="5032" spans="1:16" x14ac:dyDescent="0.25">
      <c r="A5032" s="9" t="str">
        <f>IF(A5031="","",IF(B5031&lt;C5031,A5031,IF(A5031=MAX('entry data'!$B$8:$B$507),"",A5031+1)))</f>
        <v/>
      </c>
      <c r="B5032" s="9" t="str">
        <f t="shared" si="489"/>
        <v/>
      </c>
      <c r="C5032" s="9" t="str">
        <f>IF(ISERROR(VLOOKUP(A5032,'entry data'!B:G,6,0)),"",VLOOKUP(A5032,'entry data'!B:G,6,0))</f>
        <v/>
      </c>
      <c r="D5032" s="9" t="str">
        <f>IF(ISERROR(VLOOKUP(A5032,'entry data'!B:C,2,0)),"",VLOOKUP(A5032,'entry data'!B:C,2,0))</f>
        <v/>
      </c>
      <c r="E5032" s="9" t="str">
        <f>IF(ISERROR(VLOOKUP(A5032,'entry data'!B:E,4,0)),"",VLOOKUP(A5032,'entry data'!B:E,4,0))</f>
        <v/>
      </c>
      <c r="F5032" s="11" t="str">
        <f>IF(A5032="","",IF(ISERROR(VLOOKUP(A5032,'entry data'!B:F,5,0)),"",VLOOKUP(A5032,'entry data'!B:F,5,0)))</f>
        <v/>
      </c>
      <c r="G5032" s="12" t="str">
        <f>IF(A5032="","",IF(ISERROR(VLOOKUP(A5032,'entry data'!B:I,8,0)),"",VLOOKUP(A5032,'entry data'!B:I,7,0)))</f>
        <v/>
      </c>
      <c r="H5032" s="13" t="str">
        <f>IF(A5032="","",IF(B5032=1,VLOOKUP(A5032,'entry data'!B:D,3,0),I5031))</f>
        <v/>
      </c>
      <c r="I5032" s="14" t="str">
        <f>IF(A5032="","",IF(E5032="weekly",7,IF(E5032="fortnightly",14,IF(E5032="monthly",DATE(IF(MONTH(H5032)=12,YEAR(H5032)+1,YEAR(H5032)),VLOOKUP(MONTH(H5032),index!$D$2:$G$13,2,0),DAY(H5032)),
IF(E5032="quarterly",DATE(IF(MONTH(H5032)&gt;=10,YEAR(H5032)+1,YEAR(H5032)),VLOOKUP(MONTH(H5032),index!$D$2:$G$13,3,0),DAY(H5032)),
IF(E5032="halfyearly",DATE(IF(MONTH(H5032)&gt;=7,YEAR(H5032)+1,YEAR(H5032)),VLOOKUP(MONTH(H5032),index!$D$2:$G$13,4,0),DAY(H5032)),
DATE(YEAR(H5032)+1,MONTH(H5032),DAY(H5032)))))-H5032))+H5032)</f>
        <v/>
      </c>
      <c r="J5032" s="9" t="str">
        <f t="shared" si="490"/>
        <v/>
      </c>
      <c r="K5032" s="11" t="str">
        <f t="shared" si="491"/>
        <v/>
      </c>
      <c r="L5032" s="11" t="str">
        <f t="shared" si="492"/>
        <v/>
      </c>
      <c r="M5032" s="11" t="str">
        <f>IF(A5032="","",VLOOKUP(E5032,index!$A$1:$B$6,2,0)*K5032*G5032)</f>
        <v/>
      </c>
      <c r="N5032" s="11" t="str">
        <f>IF(A5032="","",-PMT(G5032*VLOOKUP(E5032,index!$A$1:$B$6,2,0),C5032,F5032,0,0))</f>
        <v/>
      </c>
      <c r="O5032" s="11" t="str">
        <f t="shared" si="493"/>
        <v/>
      </c>
      <c r="P5032" s="11" t="str">
        <f t="shared" si="488"/>
        <v/>
      </c>
    </row>
    <row r="5033" spans="1:16" x14ac:dyDescent="0.25">
      <c r="A5033" s="9" t="str">
        <f>IF(A5032="","",IF(B5032&lt;C5032,A5032,IF(A5032=MAX('entry data'!$B$8:$B$507),"",A5032+1)))</f>
        <v/>
      </c>
      <c r="B5033" s="9" t="str">
        <f t="shared" si="489"/>
        <v/>
      </c>
      <c r="C5033" s="9" t="str">
        <f>IF(ISERROR(VLOOKUP(A5033,'entry data'!B:G,6,0)),"",VLOOKUP(A5033,'entry data'!B:G,6,0))</f>
        <v/>
      </c>
      <c r="D5033" s="9" t="str">
        <f>IF(ISERROR(VLOOKUP(A5033,'entry data'!B:C,2,0)),"",VLOOKUP(A5033,'entry data'!B:C,2,0))</f>
        <v/>
      </c>
      <c r="E5033" s="9" t="str">
        <f>IF(ISERROR(VLOOKUP(A5033,'entry data'!B:E,4,0)),"",VLOOKUP(A5033,'entry data'!B:E,4,0))</f>
        <v/>
      </c>
      <c r="F5033" s="11" t="str">
        <f>IF(A5033="","",IF(ISERROR(VLOOKUP(A5033,'entry data'!B:F,5,0)),"",VLOOKUP(A5033,'entry data'!B:F,5,0)))</f>
        <v/>
      </c>
      <c r="G5033" s="12" t="str">
        <f>IF(A5033="","",IF(ISERROR(VLOOKUP(A5033,'entry data'!B:I,8,0)),"",VLOOKUP(A5033,'entry data'!B:I,7,0)))</f>
        <v/>
      </c>
      <c r="H5033" s="13" t="str">
        <f>IF(A5033="","",IF(B5033=1,VLOOKUP(A5033,'entry data'!B:D,3,0),I5032))</f>
        <v/>
      </c>
      <c r="I5033" s="14" t="str">
        <f>IF(A5033="","",IF(E5033="weekly",7,IF(E5033="fortnightly",14,IF(E5033="monthly",DATE(IF(MONTH(H5033)=12,YEAR(H5033)+1,YEAR(H5033)),VLOOKUP(MONTH(H5033),index!$D$2:$G$13,2,0),DAY(H5033)),
IF(E5033="quarterly",DATE(IF(MONTH(H5033)&gt;=10,YEAR(H5033)+1,YEAR(H5033)),VLOOKUP(MONTH(H5033),index!$D$2:$G$13,3,0),DAY(H5033)),
IF(E5033="halfyearly",DATE(IF(MONTH(H5033)&gt;=7,YEAR(H5033)+1,YEAR(H5033)),VLOOKUP(MONTH(H5033),index!$D$2:$G$13,4,0),DAY(H5033)),
DATE(YEAR(H5033)+1,MONTH(H5033),DAY(H5033)))))-H5033))+H5033)</f>
        <v/>
      </c>
      <c r="J5033" s="9" t="str">
        <f t="shared" si="490"/>
        <v/>
      </c>
      <c r="K5033" s="11" t="str">
        <f t="shared" si="491"/>
        <v/>
      </c>
      <c r="L5033" s="11" t="str">
        <f t="shared" si="492"/>
        <v/>
      </c>
      <c r="M5033" s="11" t="str">
        <f>IF(A5033="","",VLOOKUP(E5033,index!$A$1:$B$6,2,0)*K5033*G5033)</f>
        <v/>
      </c>
      <c r="N5033" s="11" t="str">
        <f>IF(A5033="","",-PMT(G5033*VLOOKUP(E5033,index!$A$1:$B$6,2,0),C5033,F5033,0,0))</f>
        <v/>
      </c>
      <c r="O5033" s="11" t="str">
        <f t="shared" si="493"/>
        <v/>
      </c>
      <c r="P5033" s="11" t="str">
        <f t="shared" si="488"/>
        <v/>
      </c>
    </row>
    <row r="5034" spans="1:16" x14ac:dyDescent="0.25">
      <c r="A5034" s="9" t="str">
        <f>IF(A5033="","",IF(B5033&lt;C5033,A5033,IF(A5033=MAX('entry data'!$B$8:$B$507),"",A5033+1)))</f>
        <v/>
      </c>
      <c r="B5034" s="9" t="str">
        <f t="shared" si="489"/>
        <v/>
      </c>
      <c r="C5034" s="9" t="str">
        <f>IF(ISERROR(VLOOKUP(A5034,'entry data'!B:G,6,0)),"",VLOOKUP(A5034,'entry data'!B:G,6,0))</f>
        <v/>
      </c>
      <c r="D5034" s="9" t="str">
        <f>IF(ISERROR(VLOOKUP(A5034,'entry data'!B:C,2,0)),"",VLOOKUP(A5034,'entry data'!B:C,2,0))</f>
        <v/>
      </c>
      <c r="E5034" s="9" t="str">
        <f>IF(ISERROR(VLOOKUP(A5034,'entry data'!B:E,4,0)),"",VLOOKUP(A5034,'entry data'!B:E,4,0))</f>
        <v/>
      </c>
      <c r="F5034" s="11" t="str">
        <f>IF(A5034="","",IF(ISERROR(VLOOKUP(A5034,'entry data'!B:F,5,0)),"",VLOOKUP(A5034,'entry data'!B:F,5,0)))</f>
        <v/>
      </c>
      <c r="G5034" s="12" t="str">
        <f>IF(A5034="","",IF(ISERROR(VLOOKUP(A5034,'entry data'!B:I,8,0)),"",VLOOKUP(A5034,'entry data'!B:I,7,0)))</f>
        <v/>
      </c>
      <c r="H5034" s="13" t="str">
        <f>IF(A5034="","",IF(B5034=1,VLOOKUP(A5034,'entry data'!B:D,3,0),I5033))</f>
        <v/>
      </c>
      <c r="I5034" s="14" t="str">
        <f>IF(A5034="","",IF(E5034="weekly",7,IF(E5034="fortnightly",14,IF(E5034="monthly",DATE(IF(MONTH(H5034)=12,YEAR(H5034)+1,YEAR(H5034)),VLOOKUP(MONTH(H5034),index!$D$2:$G$13,2,0),DAY(H5034)),
IF(E5034="quarterly",DATE(IF(MONTH(H5034)&gt;=10,YEAR(H5034)+1,YEAR(H5034)),VLOOKUP(MONTH(H5034),index!$D$2:$G$13,3,0),DAY(H5034)),
IF(E5034="halfyearly",DATE(IF(MONTH(H5034)&gt;=7,YEAR(H5034)+1,YEAR(H5034)),VLOOKUP(MONTH(H5034),index!$D$2:$G$13,4,0),DAY(H5034)),
DATE(YEAR(H5034)+1,MONTH(H5034),DAY(H5034)))))-H5034))+H5034)</f>
        <v/>
      </c>
      <c r="J5034" s="9" t="str">
        <f t="shared" si="490"/>
        <v/>
      </c>
      <c r="K5034" s="11" t="str">
        <f t="shared" si="491"/>
        <v/>
      </c>
      <c r="L5034" s="11" t="str">
        <f t="shared" si="492"/>
        <v/>
      </c>
      <c r="M5034" s="11" t="str">
        <f>IF(A5034="","",VLOOKUP(E5034,index!$A$1:$B$6,2,0)*K5034*G5034)</f>
        <v/>
      </c>
      <c r="N5034" s="11" t="str">
        <f>IF(A5034="","",-PMT(G5034*VLOOKUP(E5034,index!$A$1:$B$6,2,0),C5034,F5034,0,0))</f>
        <v/>
      </c>
      <c r="O5034" s="11" t="str">
        <f t="shared" si="493"/>
        <v/>
      </c>
      <c r="P5034" s="11" t="str">
        <f t="shared" si="488"/>
        <v/>
      </c>
    </row>
    <row r="5035" spans="1:16" x14ac:dyDescent="0.25">
      <c r="A5035" s="9" t="str">
        <f>IF(A5034="","",IF(B5034&lt;C5034,A5034,IF(A5034=MAX('entry data'!$B$8:$B$507),"",A5034+1)))</f>
        <v/>
      </c>
      <c r="B5035" s="9" t="str">
        <f t="shared" si="489"/>
        <v/>
      </c>
      <c r="C5035" s="9" t="str">
        <f>IF(ISERROR(VLOOKUP(A5035,'entry data'!B:G,6,0)),"",VLOOKUP(A5035,'entry data'!B:G,6,0))</f>
        <v/>
      </c>
      <c r="D5035" s="9" t="str">
        <f>IF(ISERROR(VLOOKUP(A5035,'entry data'!B:C,2,0)),"",VLOOKUP(A5035,'entry data'!B:C,2,0))</f>
        <v/>
      </c>
      <c r="E5035" s="9" t="str">
        <f>IF(ISERROR(VLOOKUP(A5035,'entry data'!B:E,4,0)),"",VLOOKUP(A5035,'entry data'!B:E,4,0))</f>
        <v/>
      </c>
      <c r="F5035" s="11" t="str">
        <f>IF(A5035="","",IF(ISERROR(VLOOKUP(A5035,'entry data'!B:F,5,0)),"",VLOOKUP(A5035,'entry data'!B:F,5,0)))</f>
        <v/>
      </c>
      <c r="G5035" s="12" t="str">
        <f>IF(A5035="","",IF(ISERROR(VLOOKUP(A5035,'entry data'!B:I,8,0)),"",VLOOKUP(A5035,'entry data'!B:I,7,0)))</f>
        <v/>
      </c>
      <c r="H5035" s="13" t="str">
        <f>IF(A5035="","",IF(B5035=1,VLOOKUP(A5035,'entry data'!B:D,3,0),I5034))</f>
        <v/>
      </c>
      <c r="I5035" s="14" t="str">
        <f>IF(A5035="","",IF(E5035="weekly",7,IF(E5035="fortnightly",14,IF(E5035="monthly",DATE(IF(MONTH(H5035)=12,YEAR(H5035)+1,YEAR(H5035)),VLOOKUP(MONTH(H5035),index!$D$2:$G$13,2,0),DAY(H5035)),
IF(E5035="quarterly",DATE(IF(MONTH(H5035)&gt;=10,YEAR(H5035)+1,YEAR(H5035)),VLOOKUP(MONTH(H5035),index!$D$2:$G$13,3,0),DAY(H5035)),
IF(E5035="halfyearly",DATE(IF(MONTH(H5035)&gt;=7,YEAR(H5035)+1,YEAR(H5035)),VLOOKUP(MONTH(H5035),index!$D$2:$G$13,4,0),DAY(H5035)),
DATE(YEAR(H5035)+1,MONTH(H5035),DAY(H5035)))))-H5035))+H5035)</f>
        <v/>
      </c>
      <c r="J5035" s="9" t="str">
        <f t="shared" si="490"/>
        <v/>
      </c>
      <c r="K5035" s="11" t="str">
        <f t="shared" si="491"/>
        <v/>
      </c>
      <c r="L5035" s="11" t="str">
        <f t="shared" si="492"/>
        <v/>
      </c>
      <c r="M5035" s="11" t="str">
        <f>IF(A5035="","",VLOOKUP(E5035,index!$A$1:$B$6,2,0)*K5035*G5035)</f>
        <v/>
      </c>
      <c r="N5035" s="11" t="str">
        <f>IF(A5035="","",-PMT(G5035*VLOOKUP(E5035,index!$A$1:$B$6,2,0),C5035,F5035,0,0))</f>
        <v/>
      </c>
      <c r="O5035" s="11" t="str">
        <f t="shared" si="493"/>
        <v/>
      </c>
      <c r="P5035" s="11" t="str">
        <f t="shared" si="488"/>
        <v/>
      </c>
    </row>
    <row r="5036" spans="1:16" x14ac:dyDescent="0.25">
      <c r="A5036" s="9" t="str">
        <f>IF(A5035="","",IF(B5035&lt;C5035,A5035,IF(A5035=MAX('entry data'!$B$8:$B$507),"",A5035+1)))</f>
        <v/>
      </c>
      <c r="B5036" s="9" t="str">
        <f t="shared" si="489"/>
        <v/>
      </c>
      <c r="C5036" s="9" t="str">
        <f>IF(ISERROR(VLOOKUP(A5036,'entry data'!B:G,6,0)),"",VLOOKUP(A5036,'entry data'!B:G,6,0))</f>
        <v/>
      </c>
      <c r="D5036" s="9" t="str">
        <f>IF(ISERROR(VLOOKUP(A5036,'entry data'!B:C,2,0)),"",VLOOKUP(A5036,'entry data'!B:C,2,0))</f>
        <v/>
      </c>
      <c r="E5036" s="9" t="str">
        <f>IF(ISERROR(VLOOKUP(A5036,'entry data'!B:E,4,0)),"",VLOOKUP(A5036,'entry data'!B:E,4,0))</f>
        <v/>
      </c>
      <c r="F5036" s="11" t="str">
        <f>IF(A5036="","",IF(ISERROR(VLOOKUP(A5036,'entry data'!B:F,5,0)),"",VLOOKUP(A5036,'entry data'!B:F,5,0)))</f>
        <v/>
      </c>
      <c r="G5036" s="12" t="str">
        <f>IF(A5036="","",IF(ISERROR(VLOOKUP(A5036,'entry data'!B:I,8,0)),"",VLOOKUP(A5036,'entry data'!B:I,7,0)))</f>
        <v/>
      </c>
      <c r="H5036" s="13" t="str">
        <f>IF(A5036="","",IF(B5036=1,VLOOKUP(A5036,'entry data'!B:D,3,0),I5035))</f>
        <v/>
      </c>
      <c r="I5036" s="14" t="str">
        <f>IF(A5036="","",IF(E5036="weekly",7,IF(E5036="fortnightly",14,IF(E5036="monthly",DATE(IF(MONTH(H5036)=12,YEAR(H5036)+1,YEAR(H5036)),VLOOKUP(MONTH(H5036),index!$D$2:$G$13,2,0),DAY(H5036)),
IF(E5036="quarterly",DATE(IF(MONTH(H5036)&gt;=10,YEAR(H5036)+1,YEAR(H5036)),VLOOKUP(MONTH(H5036),index!$D$2:$G$13,3,0),DAY(H5036)),
IF(E5036="halfyearly",DATE(IF(MONTH(H5036)&gt;=7,YEAR(H5036)+1,YEAR(H5036)),VLOOKUP(MONTH(H5036),index!$D$2:$G$13,4,0),DAY(H5036)),
DATE(YEAR(H5036)+1,MONTH(H5036),DAY(H5036)))))-H5036))+H5036)</f>
        <v/>
      </c>
      <c r="J5036" s="9" t="str">
        <f t="shared" si="490"/>
        <v/>
      </c>
      <c r="K5036" s="11" t="str">
        <f t="shared" si="491"/>
        <v/>
      </c>
      <c r="L5036" s="11" t="str">
        <f t="shared" si="492"/>
        <v/>
      </c>
      <c r="M5036" s="11" t="str">
        <f>IF(A5036="","",VLOOKUP(E5036,index!$A$1:$B$6,2,0)*K5036*G5036)</f>
        <v/>
      </c>
      <c r="N5036" s="11" t="str">
        <f>IF(A5036="","",-PMT(G5036*VLOOKUP(E5036,index!$A$1:$B$6,2,0),C5036,F5036,0,0))</f>
        <v/>
      </c>
      <c r="O5036" s="11" t="str">
        <f t="shared" si="493"/>
        <v/>
      </c>
      <c r="P5036" s="11" t="str">
        <f t="shared" si="488"/>
        <v/>
      </c>
    </row>
    <row r="5037" spans="1:16" x14ac:dyDescent="0.25">
      <c r="A5037" s="9" t="str">
        <f>IF(A5036="","",IF(B5036&lt;C5036,A5036,IF(A5036=MAX('entry data'!$B$8:$B$507),"",A5036+1)))</f>
        <v/>
      </c>
      <c r="B5037" s="9" t="str">
        <f t="shared" si="489"/>
        <v/>
      </c>
      <c r="C5037" s="9" t="str">
        <f>IF(ISERROR(VLOOKUP(A5037,'entry data'!B:G,6,0)),"",VLOOKUP(A5037,'entry data'!B:G,6,0))</f>
        <v/>
      </c>
      <c r="D5037" s="9" t="str">
        <f>IF(ISERROR(VLOOKUP(A5037,'entry data'!B:C,2,0)),"",VLOOKUP(A5037,'entry data'!B:C,2,0))</f>
        <v/>
      </c>
      <c r="E5037" s="9" t="str">
        <f>IF(ISERROR(VLOOKUP(A5037,'entry data'!B:E,4,0)),"",VLOOKUP(A5037,'entry data'!B:E,4,0))</f>
        <v/>
      </c>
      <c r="F5037" s="11" t="str">
        <f>IF(A5037="","",IF(ISERROR(VLOOKUP(A5037,'entry data'!B:F,5,0)),"",VLOOKUP(A5037,'entry data'!B:F,5,0)))</f>
        <v/>
      </c>
      <c r="G5037" s="12" t="str">
        <f>IF(A5037="","",IF(ISERROR(VLOOKUP(A5037,'entry data'!B:I,8,0)),"",VLOOKUP(A5037,'entry data'!B:I,7,0)))</f>
        <v/>
      </c>
      <c r="H5037" s="13" t="str">
        <f>IF(A5037="","",IF(B5037=1,VLOOKUP(A5037,'entry data'!B:D,3,0),I5036))</f>
        <v/>
      </c>
      <c r="I5037" s="14" t="str">
        <f>IF(A5037="","",IF(E5037="weekly",7,IF(E5037="fortnightly",14,IF(E5037="monthly",DATE(IF(MONTH(H5037)=12,YEAR(H5037)+1,YEAR(H5037)),VLOOKUP(MONTH(H5037),index!$D$2:$G$13,2,0),DAY(H5037)),
IF(E5037="quarterly",DATE(IF(MONTH(H5037)&gt;=10,YEAR(H5037)+1,YEAR(H5037)),VLOOKUP(MONTH(H5037),index!$D$2:$G$13,3,0),DAY(H5037)),
IF(E5037="halfyearly",DATE(IF(MONTH(H5037)&gt;=7,YEAR(H5037)+1,YEAR(H5037)),VLOOKUP(MONTH(H5037),index!$D$2:$G$13,4,0),DAY(H5037)),
DATE(YEAR(H5037)+1,MONTH(H5037),DAY(H5037)))))-H5037))+H5037)</f>
        <v/>
      </c>
      <c r="J5037" s="9" t="str">
        <f t="shared" si="490"/>
        <v/>
      </c>
      <c r="K5037" s="11" t="str">
        <f t="shared" si="491"/>
        <v/>
      </c>
      <c r="L5037" s="11" t="str">
        <f t="shared" si="492"/>
        <v/>
      </c>
      <c r="M5037" s="11" t="str">
        <f>IF(A5037="","",VLOOKUP(E5037,index!$A$1:$B$6,2,0)*K5037*G5037)</f>
        <v/>
      </c>
      <c r="N5037" s="11" t="str">
        <f>IF(A5037="","",-PMT(G5037*VLOOKUP(E5037,index!$A$1:$B$6,2,0),C5037,F5037,0,0))</f>
        <v/>
      </c>
      <c r="O5037" s="11" t="str">
        <f t="shared" si="493"/>
        <v/>
      </c>
      <c r="P5037" s="11" t="str">
        <f t="shared" si="488"/>
        <v/>
      </c>
    </row>
    <row r="5038" spans="1:16" x14ac:dyDescent="0.25">
      <c r="A5038" s="9" t="str">
        <f>IF(A5037="","",IF(B5037&lt;C5037,A5037,IF(A5037=MAX('entry data'!$B$8:$B$507),"",A5037+1)))</f>
        <v/>
      </c>
      <c r="B5038" s="9" t="str">
        <f t="shared" si="489"/>
        <v/>
      </c>
      <c r="C5038" s="9" t="str">
        <f>IF(ISERROR(VLOOKUP(A5038,'entry data'!B:G,6,0)),"",VLOOKUP(A5038,'entry data'!B:G,6,0))</f>
        <v/>
      </c>
      <c r="D5038" s="9" t="str">
        <f>IF(ISERROR(VLOOKUP(A5038,'entry data'!B:C,2,0)),"",VLOOKUP(A5038,'entry data'!B:C,2,0))</f>
        <v/>
      </c>
      <c r="E5038" s="9" t="str">
        <f>IF(ISERROR(VLOOKUP(A5038,'entry data'!B:E,4,0)),"",VLOOKUP(A5038,'entry data'!B:E,4,0))</f>
        <v/>
      </c>
      <c r="F5038" s="11" t="str">
        <f>IF(A5038="","",IF(ISERROR(VLOOKUP(A5038,'entry data'!B:F,5,0)),"",VLOOKUP(A5038,'entry data'!B:F,5,0)))</f>
        <v/>
      </c>
      <c r="G5038" s="12" t="str">
        <f>IF(A5038="","",IF(ISERROR(VLOOKUP(A5038,'entry data'!B:I,8,0)),"",VLOOKUP(A5038,'entry data'!B:I,7,0)))</f>
        <v/>
      </c>
      <c r="H5038" s="13" t="str">
        <f>IF(A5038="","",IF(B5038=1,VLOOKUP(A5038,'entry data'!B:D,3,0),I5037))</f>
        <v/>
      </c>
      <c r="I5038" s="14" t="str">
        <f>IF(A5038="","",IF(E5038="weekly",7,IF(E5038="fortnightly",14,IF(E5038="monthly",DATE(IF(MONTH(H5038)=12,YEAR(H5038)+1,YEAR(H5038)),VLOOKUP(MONTH(H5038),index!$D$2:$G$13,2,0),DAY(H5038)),
IF(E5038="quarterly",DATE(IF(MONTH(H5038)&gt;=10,YEAR(H5038)+1,YEAR(H5038)),VLOOKUP(MONTH(H5038),index!$D$2:$G$13,3,0),DAY(H5038)),
IF(E5038="halfyearly",DATE(IF(MONTH(H5038)&gt;=7,YEAR(H5038)+1,YEAR(H5038)),VLOOKUP(MONTH(H5038),index!$D$2:$G$13,4,0),DAY(H5038)),
DATE(YEAR(H5038)+1,MONTH(H5038),DAY(H5038)))))-H5038))+H5038)</f>
        <v/>
      </c>
      <c r="J5038" s="9" t="str">
        <f t="shared" si="490"/>
        <v/>
      </c>
      <c r="K5038" s="11" t="str">
        <f t="shared" si="491"/>
        <v/>
      </c>
      <c r="L5038" s="11" t="str">
        <f t="shared" si="492"/>
        <v/>
      </c>
      <c r="M5038" s="11" t="str">
        <f>IF(A5038="","",VLOOKUP(E5038,index!$A$1:$B$6,2,0)*K5038*G5038)</f>
        <v/>
      </c>
      <c r="N5038" s="11" t="str">
        <f>IF(A5038="","",-PMT(G5038*VLOOKUP(E5038,index!$A$1:$B$6,2,0),C5038,F5038,0,0))</f>
        <v/>
      </c>
      <c r="O5038" s="11" t="str">
        <f t="shared" si="493"/>
        <v/>
      </c>
      <c r="P5038" s="11" t="str">
        <f t="shared" si="488"/>
        <v/>
      </c>
    </row>
    <row r="5039" spans="1:16" x14ac:dyDescent="0.25">
      <c r="A5039" s="9" t="str">
        <f>IF(A5038="","",IF(B5038&lt;C5038,A5038,IF(A5038=MAX('entry data'!$B$8:$B$507),"",A5038+1)))</f>
        <v/>
      </c>
      <c r="B5039" s="9" t="str">
        <f t="shared" si="489"/>
        <v/>
      </c>
      <c r="C5039" s="9" t="str">
        <f>IF(ISERROR(VLOOKUP(A5039,'entry data'!B:G,6,0)),"",VLOOKUP(A5039,'entry data'!B:G,6,0))</f>
        <v/>
      </c>
      <c r="D5039" s="9" t="str">
        <f>IF(ISERROR(VLOOKUP(A5039,'entry data'!B:C,2,0)),"",VLOOKUP(A5039,'entry data'!B:C,2,0))</f>
        <v/>
      </c>
      <c r="E5039" s="9" t="str">
        <f>IF(ISERROR(VLOOKUP(A5039,'entry data'!B:E,4,0)),"",VLOOKUP(A5039,'entry data'!B:E,4,0))</f>
        <v/>
      </c>
      <c r="F5039" s="11" t="str">
        <f>IF(A5039="","",IF(ISERROR(VLOOKUP(A5039,'entry data'!B:F,5,0)),"",VLOOKUP(A5039,'entry data'!B:F,5,0)))</f>
        <v/>
      </c>
      <c r="G5039" s="12" t="str">
        <f>IF(A5039="","",IF(ISERROR(VLOOKUP(A5039,'entry data'!B:I,8,0)),"",VLOOKUP(A5039,'entry data'!B:I,7,0)))</f>
        <v/>
      </c>
      <c r="H5039" s="13" t="str">
        <f>IF(A5039="","",IF(B5039=1,VLOOKUP(A5039,'entry data'!B:D,3,0),I5038))</f>
        <v/>
      </c>
      <c r="I5039" s="14" t="str">
        <f>IF(A5039="","",IF(E5039="weekly",7,IF(E5039="fortnightly",14,IF(E5039="monthly",DATE(IF(MONTH(H5039)=12,YEAR(H5039)+1,YEAR(H5039)),VLOOKUP(MONTH(H5039),index!$D$2:$G$13,2,0),DAY(H5039)),
IF(E5039="quarterly",DATE(IF(MONTH(H5039)&gt;=10,YEAR(H5039)+1,YEAR(H5039)),VLOOKUP(MONTH(H5039),index!$D$2:$G$13,3,0),DAY(H5039)),
IF(E5039="halfyearly",DATE(IF(MONTH(H5039)&gt;=7,YEAR(H5039)+1,YEAR(H5039)),VLOOKUP(MONTH(H5039),index!$D$2:$G$13,4,0),DAY(H5039)),
DATE(YEAR(H5039)+1,MONTH(H5039),DAY(H5039)))))-H5039))+H5039)</f>
        <v/>
      </c>
      <c r="J5039" s="9" t="str">
        <f t="shared" si="490"/>
        <v/>
      </c>
      <c r="K5039" s="11" t="str">
        <f t="shared" si="491"/>
        <v/>
      </c>
      <c r="L5039" s="11" t="str">
        <f t="shared" si="492"/>
        <v/>
      </c>
      <c r="M5039" s="11" t="str">
        <f>IF(A5039="","",VLOOKUP(E5039,index!$A$1:$B$6,2,0)*K5039*G5039)</f>
        <v/>
      </c>
      <c r="N5039" s="11" t="str">
        <f>IF(A5039="","",-PMT(G5039*VLOOKUP(E5039,index!$A$1:$B$6,2,0),C5039,F5039,0,0))</f>
        <v/>
      </c>
      <c r="O5039" s="11" t="str">
        <f t="shared" si="493"/>
        <v/>
      </c>
      <c r="P5039" s="11" t="str">
        <f t="shared" si="488"/>
        <v/>
      </c>
    </row>
    <row r="5040" spans="1:16" x14ac:dyDescent="0.25">
      <c r="A5040" s="9" t="str">
        <f>IF(A5039="","",IF(B5039&lt;C5039,A5039,IF(A5039=MAX('entry data'!$B$8:$B$507),"",A5039+1)))</f>
        <v/>
      </c>
      <c r="B5040" s="9" t="str">
        <f t="shared" si="489"/>
        <v/>
      </c>
      <c r="C5040" s="9" t="str">
        <f>IF(ISERROR(VLOOKUP(A5040,'entry data'!B:G,6,0)),"",VLOOKUP(A5040,'entry data'!B:G,6,0))</f>
        <v/>
      </c>
      <c r="D5040" s="9" t="str">
        <f>IF(ISERROR(VLOOKUP(A5040,'entry data'!B:C,2,0)),"",VLOOKUP(A5040,'entry data'!B:C,2,0))</f>
        <v/>
      </c>
      <c r="E5040" s="9" t="str">
        <f>IF(ISERROR(VLOOKUP(A5040,'entry data'!B:E,4,0)),"",VLOOKUP(A5040,'entry data'!B:E,4,0))</f>
        <v/>
      </c>
      <c r="F5040" s="11" t="str">
        <f>IF(A5040="","",IF(ISERROR(VLOOKUP(A5040,'entry data'!B:F,5,0)),"",VLOOKUP(A5040,'entry data'!B:F,5,0)))</f>
        <v/>
      </c>
      <c r="G5040" s="12" t="str">
        <f>IF(A5040="","",IF(ISERROR(VLOOKUP(A5040,'entry data'!B:I,8,0)),"",VLOOKUP(A5040,'entry data'!B:I,7,0)))</f>
        <v/>
      </c>
      <c r="H5040" s="13" t="str">
        <f>IF(A5040="","",IF(B5040=1,VLOOKUP(A5040,'entry data'!B:D,3,0),I5039))</f>
        <v/>
      </c>
      <c r="I5040" s="14" t="str">
        <f>IF(A5040="","",IF(E5040="weekly",7,IF(E5040="fortnightly",14,IF(E5040="monthly",DATE(IF(MONTH(H5040)=12,YEAR(H5040)+1,YEAR(H5040)),VLOOKUP(MONTH(H5040),index!$D$2:$G$13,2,0),DAY(H5040)),
IF(E5040="quarterly",DATE(IF(MONTH(H5040)&gt;=10,YEAR(H5040)+1,YEAR(H5040)),VLOOKUP(MONTH(H5040),index!$D$2:$G$13,3,0),DAY(H5040)),
IF(E5040="halfyearly",DATE(IF(MONTH(H5040)&gt;=7,YEAR(H5040)+1,YEAR(H5040)),VLOOKUP(MONTH(H5040),index!$D$2:$G$13,4,0),DAY(H5040)),
DATE(YEAR(H5040)+1,MONTH(H5040),DAY(H5040)))))-H5040))+H5040)</f>
        <v/>
      </c>
      <c r="J5040" s="9" t="str">
        <f t="shared" si="490"/>
        <v/>
      </c>
      <c r="K5040" s="11" t="str">
        <f t="shared" si="491"/>
        <v/>
      </c>
      <c r="L5040" s="11" t="str">
        <f t="shared" si="492"/>
        <v/>
      </c>
      <c r="M5040" s="11" t="str">
        <f>IF(A5040="","",VLOOKUP(E5040,index!$A$1:$B$6,2,0)*K5040*G5040)</f>
        <v/>
      </c>
      <c r="N5040" s="11" t="str">
        <f>IF(A5040="","",-PMT(G5040*VLOOKUP(E5040,index!$A$1:$B$6,2,0),C5040,F5040,0,0))</f>
        <v/>
      </c>
      <c r="O5040" s="11" t="str">
        <f t="shared" si="493"/>
        <v/>
      </c>
      <c r="P5040" s="11" t="str">
        <f t="shared" si="488"/>
        <v/>
      </c>
    </row>
    <row r="5041" spans="1:16" x14ac:dyDescent="0.25">
      <c r="A5041" s="9" t="str">
        <f>IF(A5040="","",IF(B5040&lt;C5040,A5040,IF(A5040=MAX('entry data'!$B$8:$B$507),"",A5040+1)))</f>
        <v/>
      </c>
      <c r="B5041" s="9" t="str">
        <f t="shared" si="489"/>
        <v/>
      </c>
      <c r="C5041" s="9" t="str">
        <f>IF(ISERROR(VLOOKUP(A5041,'entry data'!B:G,6,0)),"",VLOOKUP(A5041,'entry data'!B:G,6,0))</f>
        <v/>
      </c>
      <c r="D5041" s="9" t="str">
        <f>IF(ISERROR(VLOOKUP(A5041,'entry data'!B:C,2,0)),"",VLOOKUP(A5041,'entry data'!B:C,2,0))</f>
        <v/>
      </c>
      <c r="E5041" s="9" t="str">
        <f>IF(ISERROR(VLOOKUP(A5041,'entry data'!B:E,4,0)),"",VLOOKUP(A5041,'entry data'!B:E,4,0))</f>
        <v/>
      </c>
      <c r="F5041" s="11" t="str">
        <f>IF(A5041="","",IF(ISERROR(VLOOKUP(A5041,'entry data'!B:F,5,0)),"",VLOOKUP(A5041,'entry data'!B:F,5,0)))</f>
        <v/>
      </c>
      <c r="G5041" s="12" t="str">
        <f>IF(A5041="","",IF(ISERROR(VLOOKUP(A5041,'entry data'!B:I,8,0)),"",VLOOKUP(A5041,'entry data'!B:I,7,0)))</f>
        <v/>
      </c>
      <c r="H5041" s="13" t="str">
        <f>IF(A5041="","",IF(B5041=1,VLOOKUP(A5041,'entry data'!B:D,3,0),I5040))</f>
        <v/>
      </c>
      <c r="I5041" s="14" t="str">
        <f>IF(A5041="","",IF(E5041="weekly",7,IF(E5041="fortnightly",14,IF(E5041="monthly",DATE(IF(MONTH(H5041)=12,YEAR(H5041)+1,YEAR(H5041)),VLOOKUP(MONTH(H5041),index!$D$2:$G$13,2,0),DAY(H5041)),
IF(E5041="quarterly",DATE(IF(MONTH(H5041)&gt;=10,YEAR(H5041)+1,YEAR(H5041)),VLOOKUP(MONTH(H5041),index!$D$2:$G$13,3,0),DAY(H5041)),
IF(E5041="halfyearly",DATE(IF(MONTH(H5041)&gt;=7,YEAR(H5041)+1,YEAR(H5041)),VLOOKUP(MONTH(H5041),index!$D$2:$G$13,4,0),DAY(H5041)),
DATE(YEAR(H5041)+1,MONTH(H5041),DAY(H5041)))))-H5041))+H5041)</f>
        <v/>
      </c>
      <c r="J5041" s="9" t="str">
        <f t="shared" si="490"/>
        <v/>
      </c>
      <c r="K5041" s="11" t="str">
        <f t="shared" si="491"/>
        <v/>
      </c>
      <c r="L5041" s="11" t="str">
        <f t="shared" si="492"/>
        <v/>
      </c>
      <c r="M5041" s="11" t="str">
        <f>IF(A5041="","",VLOOKUP(E5041,index!$A$1:$B$6,2,0)*K5041*G5041)</f>
        <v/>
      </c>
      <c r="N5041" s="11" t="str">
        <f>IF(A5041="","",-PMT(G5041*VLOOKUP(E5041,index!$A$1:$B$6,2,0),C5041,F5041,0,0))</f>
        <v/>
      </c>
      <c r="O5041" s="11" t="str">
        <f t="shared" si="493"/>
        <v/>
      </c>
      <c r="P5041" s="11" t="str">
        <f t="shared" si="488"/>
        <v/>
      </c>
    </row>
    <row r="5042" spans="1:16" x14ac:dyDescent="0.25">
      <c r="A5042" s="9" t="str">
        <f>IF(A5041="","",IF(B5041&lt;C5041,A5041,IF(A5041=MAX('entry data'!$B$8:$B$507),"",A5041+1)))</f>
        <v/>
      </c>
      <c r="B5042" s="9" t="str">
        <f t="shared" si="489"/>
        <v/>
      </c>
      <c r="C5042" s="9" t="str">
        <f>IF(ISERROR(VLOOKUP(A5042,'entry data'!B:G,6,0)),"",VLOOKUP(A5042,'entry data'!B:G,6,0))</f>
        <v/>
      </c>
      <c r="D5042" s="9" t="str">
        <f>IF(ISERROR(VLOOKUP(A5042,'entry data'!B:C,2,0)),"",VLOOKUP(A5042,'entry data'!B:C,2,0))</f>
        <v/>
      </c>
      <c r="E5042" s="9" t="str">
        <f>IF(ISERROR(VLOOKUP(A5042,'entry data'!B:E,4,0)),"",VLOOKUP(A5042,'entry data'!B:E,4,0))</f>
        <v/>
      </c>
      <c r="F5042" s="11" t="str">
        <f>IF(A5042="","",IF(ISERROR(VLOOKUP(A5042,'entry data'!B:F,5,0)),"",VLOOKUP(A5042,'entry data'!B:F,5,0)))</f>
        <v/>
      </c>
      <c r="G5042" s="12" t="str">
        <f>IF(A5042="","",IF(ISERROR(VLOOKUP(A5042,'entry data'!B:I,8,0)),"",VLOOKUP(A5042,'entry data'!B:I,7,0)))</f>
        <v/>
      </c>
      <c r="H5042" s="13" t="str">
        <f>IF(A5042="","",IF(B5042=1,VLOOKUP(A5042,'entry data'!B:D,3,0),I5041))</f>
        <v/>
      </c>
      <c r="I5042" s="14" t="str">
        <f>IF(A5042="","",IF(E5042="weekly",7,IF(E5042="fortnightly",14,IF(E5042="monthly",DATE(IF(MONTH(H5042)=12,YEAR(H5042)+1,YEAR(H5042)),VLOOKUP(MONTH(H5042),index!$D$2:$G$13,2,0),DAY(H5042)),
IF(E5042="quarterly",DATE(IF(MONTH(H5042)&gt;=10,YEAR(H5042)+1,YEAR(H5042)),VLOOKUP(MONTH(H5042),index!$D$2:$G$13,3,0),DAY(H5042)),
IF(E5042="halfyearly",DATE(IF(MONTH(H5042)&gt;=7,YEAR(H5042)+1,YEAR(H5042)),VLOOKUP(MONTH(H5042),index!$D$2:$G$13,4,0),DAY(H5042)),
DATE(YEAR(H5042)+1,MONTH(H5042),DAY(H5042)))))-H5042))+H5042)</f>
        <v/>
      </c>
      <c r="J5042" s="9" t="str">
        <f t="shared" si="490"/>
        <v/>
      </c>
      <c r="K5042" s="11" t="str">
        <f t="shared" si="491"/>
        <v/>
      </c>
      <c r="L5042" s="11" t="str">
        <f t="shared" si="492"/>
        <v/>
      </c>
      <c r="M5042" s="11" t="str">
        <f>IF(A5042="","",VLOOKUP(E5042,index!$A$1:$B$6,2,0)*K5042*G5042)</f>
        <v/>
      </c>
      <c r="N5042" s="11" t="str">
        <f>IF(A5042="","",-PMT(G5042*VLOOKUP(E5042,index!$A$1:$B$6,2,0),C5042,F5042,0,0))</f>
        <v/>
      </c>
      <c r="O5042" s="11" t="str">
        <f t="shared" si="493"/>
        <v/>
      </c>
      <c r="P5042" s="11" t="str">
        <f t="shared" si="488"/>
        <v/>
      </c>
    </row>
    <row r="5043" spans="1:16" x14ac:dyDescent="0.25">
      <c r="A5043" s="9" t="str">
        <f>IF(A5042="","",IF(B5042&lt;C5042,A5042,IF(A5042=MAX('entry data'!$B$8:$B$507),"",A5042+1)))</f>
        <v/>
      </c>
      <c r="B5043" s="9" t="str">
        <f t="shared" si="489"/>
        <v/>
      </c>
      <c r="C5043" s="9" t="str">
        <f>IF(ISERROR(VLOOKUP(A5043,'entry data'!B:G,6,0)),"",VLOOKUP(A5043,'entry data'!B:G,6,0))</f>
        <v/>
      </c>
      <c r="D5043" s="9" t="str">
        <f>IF(ISERROR(VLOOKUP(A5043,'entry data'!B:C,2,0)),"",VLOOKUP(A5043,'entry data'!B:C,2,0))</f>
        <v/>
      </c>
      <c r="E5043" s="9" t="str">
        <f>IF(ISERROR(VLOOKUP(A5043,'entry data'!B:E,4,0)),"",VLOOKUP(A5043,'entry data'!B:E,4,0))</f>
        <v/>
      </c>
      <c r="F5043" s="11" t="str">
        <f>IF(A5043="","",IF(ISERROR(VLOOKUP(A5043,'entry data'!B:F,5,0)),"",VLOOKUP(A5043,'entry data'!B:F,5,0)))</f>
        <v/>
      </c>
      <c r="G5043" s="12" t="str">
        <f>IF(A5043="","",IF(ISERROR(VLOOKUP(A5043,'entry data'!B:I,8,0)),"",VLOOKUP(A5043,'entry data'!B:I,7,0)))</f>
        <v/>
      </c>
      <c r="H5043" s="13" t="str">
        <f>IF(A5043="","",IF(B5043=1,VLOOKUP(A5043,'entry data'!B:D,3,0),I5042))</f>
        <v/>
      </c>
      <c r="I5043" s="14" t="str">
        <f>IF(A5043="","",IF(E5043="weekly",7,IF(E5043="fortnightly",14,IF(E5043="monthly",DATE(IF(MONTH(H5043)=12,YEAR(H5043)+1,YEAR(H5043)),VLOOKUP(MONTH(H5043),index!$D$2:$G$13,2,0),DAY(H5043)),
IF(E5043="quarterly",DATE(IF(MONTH(H5043)&gt;=10,YEAR(H5043)+1,YEAR(H5043)),VLOOKUP(MONTH(H5043),index!$D$2:$G$13,3,0),DAY(H5043)),
IF(E5043="halfyearly",DATE(IF(MONTH(H5043)&gt;=7,YEAR(H5043)+1,YEAR(H5043)),VLOOKUP(MONTH(H5043),index!$D$2:$G$13,4,0),DAY(H5043)),
DATE(YEAR(H5043)+1,MONTH(H5043),DAY(H5043)))))-H5043))+H5043)</f>
        <v/>
      </c>
      <c r="J5043" s="9" t="str">
        <f t="shared" si="490"/>
        <v/>
      </c>
      <c r="K5043" s="11" t="str">
        <f t="shared" si="491"/>
        <v/>
      </c>
      <c r="L5043" s="11" t="str">
        <f t="shared" si="492"/>
        <v/>
      </c>
      <c r="M5043" s="11" t="str">
        <f>IF(A5043="","",VLOOKUP(E5043,index!$A$1:$B$6,2,0)*K5043*G5043)</f>
        <v/>
      </c>
      <c r="N5043" s="11" t="str">
        <f>IF(A5043="","",-PMT(G5043*VLOOKUP(E5043,index!$A$1:$B$6,2,0),C5043,F5043,0,0))</f>
        <v/>
      </c>
      <c r="O5043" s="11" t="str">
        <f t="shared" si="493"/>
        <v/>
      </c>
      <c r="P5043" s="11" t="str">
        <f t="shared" si="488"/>
        <v/>
      </c>
    </row>
    <row r="5044" spans="1:16" x14ac:dyDescent="0.25">
      <c r="A5044" s="9" t="str">
        <f>IF(A5043="","",IF(B5043&lt;C5043,A5043,IF(A5043=MAX('entry data'!$B$8:$B$507),"",A5043+1)))</f>
        <v/>
      </c>
      <c r="B5044" s="9" t="str">
        <f t="shared" si="489"/>
        <v/>
      </c>
      <c r="C5044" s="9" t="str">
        <f>IF(ISERROR(VLOOKUP(A5044,'entry data'!B:G,6,0)),"",VLOOKUP(A5044,'entry data'!B:G,6,0))</f>
        <v/>
      </c>
      <c r="D5044" s="9" t="str">
        <f>IF(ISERROR(VLOOKUP(A5044,'entry data'!B:C,2,0)),"",VLOOKUP(A5044,'entry data'!B:C,2,0))</f>
        <v/>
      </c>
      <c r="E5044" s="9" t="str">
        <f>IF(ISERROR(VLOOKUP(A5044,'entry data'!B:E,4,0)),"",VLOOKUP(A5044,'entry data'!B:E,4,0))</f>
        <v/>
      </c>
      <c r="F5044" s="11" t="str">
        <f>IF(A5044="","",IF(ISERROR(VLOOKUP(A5044,'entry data'!B:F,5,0)),"",VLOOKUP(A5044,'entry data'!B:F,5,0)))</f>
        <v/>
      </c>
      <c r="G5044" s="12" t="str">
        <f>IF(A5044="","",IF(ISERROR(VLOOKUP(A5044,'entry data'!B:I,8,0)),"",VLOOKUP(A5044,'entry data'!B:I,7,0)))</f>
        <v/>
      </c>
      <c r="H5044" s="13" t="str">
        <f>IF(A5044="","",IF(B5044=1,VLOOKUP(A5044,'entry data'!B:D,3,0),I5043))</f>
        <v/>
      </c>
      <c r="I5044" s="14" t="str">
        <f>IF(A5044="","",IF(E5044="weekly",7,IF(E5044="fortnightly",14,IF(E5044="monthly",DATE(IF(MONTH(H5044)=12,YEAR(H5044)+1,YEAR(H5044)),VLOOKUP(MONTH(H5044),index!$D$2:$G$13,2,0),DAY(H5044)),
IF(E5044="quarterly",DATE(IF(MONTH(H5044)&gt;=10,YEAR(H5044)+1,YEAR(H5044)),VLOOKUP(MONTH(H5044),index!$D$2:$G$13,3,0),DAY(H5044)),
IF(E5044="halfyearly",DATE(IF(MONTH(H5044)&gt;=7,YEAR(H5044)+1,YEAR(H5044)),VLOOKUP(MONTH(H5044),index!$D$2:$G$13,4,0),DAY(H5044)),
DATE(YEAR(H5044)+1,MONTH(H5044),DAY(H5044)))))-H5044))+H5044)</f>
        <v/>
      </c>
      <c r="J5044" s="9" t="str">
        <f t="shared" si="490"/>
        <v/>
      </c>
      <c r="K5044" s="11" t="str">
        <f t="shared" si="491"/>
        <v/>
      </c>
      <c r="L5044" s="11" t="str">
        <f t="shared" si="492"/>
        <v/>
      </c>
      <c r="M5044" s="11" t="str">
        <f>IF(A5044="","",VLOOKUP(E5044,index!$A$1:$B$6,2,0)*K5044*G5044)</f>
        <v/>
      </c>
      <c r="N5044" s="11" t="str">
        <f>IF(A5044="","",-PMT(G5044*VLOOKUP(E5044,index!$A$1:$B$6,2,0),C5044,F5044,0,0))</f>
        <v/>
      </c>
      <c r="O5044" s="11" t="str">
        <f t="shared" si="493"/>
        <v/>
      </c>
      <c r="P5044" s="11" t="str">
        <f t="shared" si="488"/>
        <v/>
      </c>
    </row>
    <row r="5045" spans="1:16" x14ac:dyDescent="0.25">
      <c r="A5045" s="9" t="str">
        <f>IF(A5044="","",IF(B5044&lt;C5044,A5044,IF(A5044=MAX('entry data'!$B$8:$B$507),"",A5044+1)))</f>
        <v/>
      </c>
      <c r="B5045" s="9" t="str">
        <f t="shared" si="489"/>
        <v/>
      </c>
      <c r="C5045" s="9" t="str">
        <f>IF(ISERROR(VLOOKUP(A5045,'entry data'!B:G,6,0)),"",VLOOKUP(A5045,'entry data'!B:G,6,0))</f>
        <v/>
      </c>
      <c r="D5045" s="9" t="str">
        <f>IF(ISERROR(VLOOKUP(A5045,'entry data'!B:C,2,0)),"",VLOOKUP(A5045,'entry data'!B:C,2,0))</f>
        <v/>
      </c>
      <c r="E5045" s="9" t="str">
        <f>IF(ISERROR(VLOOKUP(A5045,'entry data'!B:E,4,0)),"",VLOOKUP(A5045,'entry data'!B:E,4,0))</f>
        <v/>
      </c>
      <c r="F5045" s="11" t="str">
        <f>IF(A5045="","",IF(ISERROR(VLOOKUP(A5045,'entry data'!B:F,5,0)),"",VLOOKUP(A5045,'entry data'!B:F,5,0)))</f>
        <v/>
      </c>
      <c r="G5045" s="12" t="str">
        <f>IF(A5045="","",IF(ISERROR(VLOOKUP(A5045,'entry data'!B:I,8,0)),"",VLOOKUP(A5045,'entry data'!B:I,7,0)))</f>
        <v/>
      </c>
      <c r="H5045" s="13" t="str">
        <f>IF(A5045="","",IF(B5045=1,VLOOKUP(A5045,'entry data'!B:D,3,0),I5044))</f>
        <v/>
      </c>
      <c r="I5045" s="14" t="str">
        <f>IF(A5045="","",IF(E5045="weekly",7,IF(E5045="fortnightly",14,IF(E5045="monthly",DATE(IF(MONTH(H5045)=12,YEAR(H5045)+1,YEAR(H5045)),VLOOKUP(MONTH(H5045),index!$D$2:$G$13,2,0),DAY(H5045)),
IF(E5045="quarterly",DATE(IF(MONTH(H5045)&gt;=10,YEAR(H5045)+1,YEAR(H5045)),VLOOKUP(MONTH(H5045),index!$D$2:$G$13,3,0),DAY(H5045)),
IF(E5045="halfyearly",DATE(IF(MONTH(H5045)&gt;=7,YEAR(H5045)+1,YEAR(H5045)),VLOOKUP(MONTH(H5045),index!$D$2:$G$13,4,0),DAY(H5045)),
DATE(YEAR(H5045)+1,MONTH(H5045),DAY(H5045)))))-H5045))+H5045)</f>
        <v/>
      </c>
      <c r="J5045" s="9" t="str">
        <f t="shared" si="490"/>
        <v/>
      </c>
      <c r="K5045" s="11" t="str">
        <f t="shared" si="491"/>
        <v/>
      </c>
      <c r="L5045" s="11" t="str">
        <f t="shared" si="492"/>
        <v/>
      </c>
      <c r="M5045" s="11" t="str">
        <f>IF(A5045="","",VLOOKUP(E5045,index!$A$1:$B$6,2,0)*K5045*G5045)</f>
        <v/>
      </c>
      <c r="N5045" s="11" t="str">
        <f>IF(A5045="","",-PMT(G5045*VLOOKUP(E5045,index!$A$1:$B$6,2,0),C5045,F5045,0,0))</f>
        <v/>
      </c>
      <c r="O5045" s="11" t="str">
        <f t="shared" si="493"/>
        <v/>
      </c>
      <c r="P5045" s="11" t="str">
        <f t="shared" si="488"/>
        <v/>
      </c>
    </row>
    <row r="5046" spans="1:16" x14ac:dyDescent="0.25">
      <c r="A5046" s="9" t="str">
        <f>IF(A5045="","",IF(B5045&lt;C5045,A5045,IF(A5045=MAX('entry data'!$B$8:$B$507),"",A5045+1)))</f>
        <v/>
      </c>
      <c r="B5046" s="9" t="str">
        <f t="shared" si="489"/>
        <v/>
      </c>
      <c r="C5046" s="9" t="str">
        <f>IF(ISERROR(VLOOKUP(A5046,'entry data'!B:G,6,0)),"",VLOOKUP(A5046,'entry data'!B:G,6,0))</f>
        <v/>
      </c>
      <c r="D5046" s="9" t="str">
        <f>IF(ISERROR(VLOOKUP(A5046,'entry data'!B:C,2,0)),"",VLOOKUP(A5046,'entry data'!B:C,2,0))</f>
        <v/>
      </c>
      <c r="E5046" s="9" t="str">
        <f>IF(ISERROR(VLOOKUP(A5046,'entry data'!B:E,4,0)),"",VLOOKUP(A5046,'entry data'!B:E,4,0))</f>
        <v/>
      </c>
      <c r="F5046" s="11" t="str">
        <f>IF(A5046="","",IF(ISERROR(VLOOKUP(A5046,'entry data'!B:F,5,0)),"",VLOOKUP(A5046,'entry data'!B:F,5,0)))</f>
        <v/>
      </c>
      <c r="G5046" s="12" t="str">
        <f>IF(A5046="","",IF(ISERROR(VLOOKUP(A5046,'entry data'!B:I,8,0)),"",VLOOKUP(A5046,'entry data'!B:I,7,0)))</f>
        <v/>
      </c>
      <c r="H5046" s="13" t="str">
        <f>IF(A5046="","",IF(B5046=1,VLOOKUP(A5046,'entry data'!B:D,3,0),I5045))</f>
        <v/>
      </c>
      <c r="I5046" s="14" t="str">
        <f>IF(A5046="","",IF(E5046="weekly",7,IF(E5046="fortnightly",14,IF(E5046="monthly",DATE(IF(MONTH(H5046)=12,YEAR(H5046)+1,YEAR(H5046)),VLOOKUP(MONTH(H5046),index!$D$2:$G$13,2,0),DAY(H5046)),
IF(E5046="quarterly",DATE(IF(MONTH(H5046)&gt;=10,YEAR(H5046)+1,YEAR(H5046)),VLOOKUP(MONTH(H5046),index!$D$2:$G$13,3,0),DAY(H5046)),
IF(E5046="halfyearly",DATE(IF(MONTH(H5046)&gt;=7,YEAR(H5046)+1,YEAR(H5046)),VLOOKUP(MONTH(H5046),index!$D$2:$G$13,4,0),DAY(H5046)),
DATE(YEAR(H5046)+1,MONTH(H5046),DAY(H5046)))))-H5046))+H5046)</f>
        <v/>
      </c>
      <c r="J5046" s="9" t="str">
        <f t="shared" si="490"/>
        <v/>
      </c>
      <c r="K5046" s="11" t="str">
        <f t="shared" si="491"/>
        <v/>
      </c>
      <c r="L5046" s="11" t="str">
        <f t="shared" si="492"/>
        <v/>
      </c>
      <c r="M5046" s="11" t="str">
        <f>IF(A5046="","",VLOOKUP(E5046,index!$A$1:$B$6,2,0)*K5046*G5046)</f>
        <v/>
      </c>
      <c r="N5046" s="11" t="str">
        <f>IF(A5046="","",-PMT(G5046*VLOOKUP(E5046,index!$A$1:$B$6,2,0),C5046,F5046,0,0))</f>
        <v/>
      </c>
      <c r="O5046" s="11" t="str">
        <f t="shared" si="493"/>
        <v/>
      </c>
      <c r="P5046" s="11" t="str">
        <f t="shared" si="488"/>
        <v/>
      </c>
    </row>
    <row r="5047" spans="1:16" x14ac:dyDescent="0.25">
      <c r="A5047" s="9" t="str">
        <f>IF(A5046="","",IF(B5046&lt;C5046,A5046,IF(A5046=MAX('entry data'!$B$8:$B$507),"",A5046+1)))</f>
        <v/>
      </c>
      <c r="B5047" s="9" t="str">
        <f t="shared" si="489"/>
        <v/>
      </c>
      <c r="C5047" s="9" t="str">
        <f>IF(ISERROR(VLOOKUP(A5047,'entry data'!B:G,6,0)),"",VLOOKUP(A5047,'entry data'!B:G,6,0))</f>
        <v/>
      </c>
      <c r="D5047" s="9" t="str">
        <f>IF(ISERROR(VLOOKUP(A5047,'entry data'!B:C,2,0)),"",VLOOKUP(A5047,'entry data'!B:C,2,0))</f>
        <v/>
      </c>
      <c r="E5047" s="9" t="str">
        <f>IF(ISERROR(VLOOKUP(A5047,'entry data'!B:E,4,0)),"",VLOOKUP(A5047,'entry data'!B:E,4,0))</f>
        <v/>
      </c>
      <c r="F5047" s="11" t="str">
        <f>IF(A5047="","",IF(ISERROR(VLOOKUP(A5047,'entry data'!B:F,5,0)),"",VLOOKUP(A5047,'entry data'!B:F,5,0)))</f>
        <v/>
      </c>
      <c r="G5047" s="12" t="str">
        <f>IF(A5047="","",IF(ISERROR(VLOOKUP(A5047,'entry data'!B:I,8,0)),"",VLOOKUP(A5047,'entry data'!B:I,7,0)))</f>
        <v/>
      </c>
      <c r="H5047" s="13" t="str">
        <f>IF(A5047="","",IF(B5047=1,VLOOKUP(A5047,'entry data'!B:D,3,0),I5046))</f>
        <v/>
      </c>
      <c r="I5047" s="14" t="str">
        <f>IF(A5047="","",IF(E5047="weekly",7,IF(E5047="fortnightly",14,IF(E5047="monthly",DATE(IF(MONTH(H5047)=12,YEAR(H5047)+1,YEAR(H5047)),VLOOKUP(MONTH(H5047),index!$D$2:$G$13,2,0),DAY(H5047)),
IF(E5047="quarterly",DATE(IF(MONTH(H5047)&gt;=10,YEAR(H5047)+1,YEAR(H5047)),VLOOKUP(MONTH(H5047),index!$D$2:$G$13,3,0),DAY(H5047)),
IF(E5047="halfyearly",DATE(IF(MONTH(H5047)&gt;=7,YEAR(H5047)+1,YEAR(H5047)),VLOOKUP(MONTH(H5047),index!$D$2:$G$13,4,0),DAY(H5047)),
DATE(YEAR(H5047)+1,MONTH(H5047),DAY(H5047)))))-H5047))+H5047)</f>
        <v/>
      </c>
      <c r="J5047" s="9" t="str">
        <f t="shared" si="490"/>
        <v/>
      </c>
      <c r="K5047" s="11" t="str">
        <f t="shared" si="491"/>
        <v/>
      </c>
      <c r="L5047" s="11" t="str">
        <f t="shared" si="492"/>
        <v/>
      </c>
      <c r="M5047" s="11" t="str">
        <f>IF(A5047="","",VLOOKUP(E5047,index!$A$1:$B$6,2,0)*K5047*G5047)</f>
        <v/>
      </c>
      <c r="N5047" s="11" t="str">
        <f>IF(A5047="","",-PMT(G5047*VLOOKUP(E5047,index!$A$1:$B$6,2,0),C5047,F5047,0,0))</f>
        <v/>
      </c>
      <c r="O5047" s="11" t="str">
        <f t="shared" si="493"/>
        <v/>
      </c>
      <c r="P5047" s="11" t="str">
        <f t="shared" si="488"/>
        <v/>
      </c>
    </row>
    <row r="5048" spans="1:16" x14ac:dyDescent="0.25">
      <c r="A5048" s="9" t="str">
        <f>IF(A5047="","",IF(B5047&lt;C5047,A5047,IF(A5047=MAX('entry data'!$B$8:$B$507),"",A5047+1)))</f>
        <v/>
      </c>
      <c r="B5048" s="9" t="str">
        <f t="shared" si="489"/>
        <v/>
      </c>
      <c r="C5048" s="9" t="str">
        <f>IF(ISERROR(VLOOKUP(A5048,'entry data'!B:G,6,0)),"",VLOOKUP(A5048,'entry data'!B:G,6,0))</f>
        <v/>
      </c>
      <c r="D5048" s="9" t="str">
        <f>IF(ISERROR(VLOOKUP(A5048,'entry data'!B:C,2,0)),"",VLOOKUP(A5048,'entry data'!B:C,2,0))</f>
        <v/>
      </c>
      <c r="E5048" s="9" t="str">
        <f>IF(ISERROR(VLOOKUP(A5048,'entry data'!B:E,4,0)),"",VLOOKUP(A5048,'entry data'!B:E,4,0))</f>
        <v/>
      </c>
      <c r="F5048" s="11" t="str">
        <f>IF(A5048="","",IF(ISERROR(VLOOKUP(A5048,'entry data'!B:F,5,0)),"",VLOOKUP(A5048,'entry data'!B:F,5,0)))</f>
        <v/>
      </c>
      <c r="G5048" s="12" t="str">
        <f>IF(A5048="","",IF(ISERROR(VLOOKUP(A5048,'entry data'!B:I,8,0)),"",VLOOKUP(A5048,'entry data'!B:I,7,0)))</f>
        <v/>
      </c>
      <c r="H5048" s="13" t="str">
        <f>IF(A5048="","",IF(B5048=1,VLOOKUP(A5048,'entry data'!B:D,3,0),I5047))</f>
        <v/>
      </c>
      <c r="I5048" s="14" t="str">
        <f>IF(A5048="","",IF(E5048="weekly",7,IF(E5048="fortnightly",14,IF(E5048="monthly",DATE(IF(MONTH(H5048)=12,YEAR(H5048)+1,YEAR(H5048)),VLOOKUP(MONTH(H5048),index!$D$2:$G$13,2,0),DAY(H5048)),
IF(E5048="quarterly",DATE(IF(MONTH(H5048)&gt;=10,YEAR(H5048)+1,YEAR(H5048)),VLOOKUP(MONTH(H5048),index!$D$2:$G$13,3,0),DAY(H5048)),
IF(E5048="halfyearly",DATE(IF(MONTH(H5048)&gt;=7,YEAR(H5048)+1,YEAR(H5048)),VLOOKUP(MONTH(H5048),index!$D$2:$G$13,4,0),DAY(H5048)),
DATE(YEAR(H5048)+1,MONTH(H5048),DAY(H5048)))))-H5048))+H5048)</f>
        <v/>
      </c>
      <c r="J5048" s="9" t="str">
        <f t="shared" si="490"/>
        <v/>
      </c>
      <c r="K5048" s="11" t="str">
        <f t="shared" si="491"/>
        <v/>
      </c>
      <c r="L5048" s="11" t="str">
        <f t="shared" si="492"/>
        <v/>
      </c>
      <c r="M5048" s="11" t="str">
        <f>IF(A5048="","",VLOOKUP(E5048,index!$A$1:$B$6,2,0)*K5048*G5048)</f>
        <v/>
      </c>
      <c r="N5048" s="11" t="str">
        <f>IF(A5048="","",-PMT(G5048*VLOOKUP(E5048,index!$A$1:$B$6,2,0),C5048,F5048,0,0))</f>
        <v/>
      </c>
      <c r="O5048" s="11" t="str">
        <f t="shared" si="493"/>
        <v/>
      </c>
      <c r="P5048" s="11" t="str">
        <f t="shared" si="488"/>
        <v/>
      </c>
    </row>
    <row r="5049" spans="1:16" x14ac:dyDescent="0.25">
      <c r="A5049" s="9" t="str">
        <f>IF(A5048="","",IF(B5048&lt;C5048,A5048,IF(A5048=MAX('entry data'!$B$8:$B$507),"",A5048+1)))</f>
        <v/>
      </c>
      <c r="B5049" s="9" t="str">
        <f t="shared" si="489"/>
        <v/>
      </c>
      <c r="C5049" s="9" t="str">
        <f>IF(ISERROR(VLOOKUP(A5049,'entry data'!B:G,6,0)),"",VLOOKUP(A5049,'entry data'!B:G,6,0))</f>
        <v/>
      </c>
      <c r="D5049" s="9" t="str">
        <f>IF(ISERROR(VLOOKUP(A5049,'entry data'!B:C,2,0)),"",VLOOKUP(A5049,'entry data'!B:C,2,0))</f>
        <v/>
      </c>
      <c r="E5049" s="9" t="str">
        <f>IF(ISERROR(VLOOKUP(A5049,'entry data'!B:E,4,0)),"",VLOOKUP(A5049,'entry data'!B:E,4,0))</f>
        <v/>
      </c>
      <c r="F5049" s="11" t="str">
        <f>IF(A5049="","",IF(ISERROR(VLOOKUP(A5049,'entry data'!B:F,5,0)),"",VLOOKUP(A5049,'entry data'!B:F,5,0)))</f>
        <v/>
      </c>
      <c r="G5049" s="12" t="str">
        <f>IF(A5049="","",IF(ISERROR(VLOOKUP(A5049,'entry data'!B:I,8,0)),"",VLOOKUP(A5049,'entry data'!B:I,7,0)))</f>
        <v/>
      </c>
      <c r="H5049" s="13" t="str">
        <f>IF(A5049="","",IF(B5049=1,VLOOKUP(A5049,'entry data'!B:D,3,0),I5048))</f>
        <v/>
      </c>
      <c r="I5049" s="14" t="str">
        <f>IF(A5049="","",IF(E5049="weekly",7,IF(E5049="fortnightly",14,IF(E5049="monthly",DATE(IF(MONTH(H5049)=12,YEAR(H5049)+1,YEAR(H5049)),VLOOKUP(MONTH(H5049),index!$D$2:$G$13,2,0),DAY(H5049)),
IF(E5049="quarterly",DATE(IF(MONTH(H5049)&gt;=10,YEAR(H5049)+1,YEAR(H5049)),VLOOKUP(MONTH(H5049),index!$D$2:$G$13,3,0),DAY(H5049)),
IF(E5049="halfyearly",DATE(IF(MONTH(H5049)&gt;=7,YEAR(H5049)+1,YEAR(H5049)),VLOOKUP(MONTH(H5049),index!$D$2:$G$13,4,0),DAY(H5049)),
DATE(YEAR(H5049)+1,MONTH(H5049),DAY(H5049)))))-H5049))+H5049)</f>
        <v/>
      </c>
      <c r="J5049" s="9" t="str">
        <f t="shared" si="490"/>
        <v/>
      </c>
      <c r="K5049" s="11" t="str">
        <f t="shared" si="491"/>
        <v/>
      </c>
      <c r="L5049" s="11" t="str">
        <f t="shared" si="492"/>
        <v/>
      </c>
      <c r="M5049" s="11" t="str">
        <f>IF(A5049="","",VLOOKUP(E5049,index!$A$1:$B$6,2,0)*K5049*G5049)</f>
        <v/>
      </c>
      <c r="N5049" s="11" t="str">
        <f>IF(A5049="","",-PMT(G5049*VLOOKUP(E5049,index!$A$1:$B$6,2,0),C5049,F5049,0,0))</f>
        <v/>
      </c>
      <c r="O5049" s="11" t="str">
        <f t="shared" si="493"/>
        <v/>
      </c>
      <c r="P5049" s="11" t="str">
        <f t="shared" si="488"/>
        <v/>
      </c>
    </row>
    <row r="5050" spans="1:16" x14ac:dyDescent="0.25">
      <c r="A5050" s="9" t="str">
        <f>IF(A5049="","",IF(B5049&lt;C5049,A5049,IF(A5049=MAX('entry data'!$B$8:$B$507),"",A5049+1)))</f>
        <v/>
      </c>
      <c r="B5050" s="9" t="str">
        <f t="shared" si="489"/>
        <v/>
      </c>
      <c r="C5050" s="9" t="str">
        <f>IF(ISERROR(VLOOKUP(A5050,'entry data'!B:G,6,0)),"",VLOOKUP(A5050,'entry data'!B:G,6,0))</f>
        <v/>
      </c>
      <c r="D5050" s="9" t="str">
        <f>IF(ISERROR(VLOOKUP(A5050,'entry data'!B:C,2,0)),"",VLOOKUP(A5050,'entry data'!B:C,2,0))</f>
        <v/>
      </c>
      <c r="E5050" s="9" t="str">
        <f>IF(ISERROR(VLOOKUP(A5050,'entry data'!B:E,4,0)),"",VLOOKUP(A5050,'entry data'!B:E,4,0))</f>
        <v/>
      </c>
      <c r="F5050" s="11" t="str">
        <f>IF(A5050="","",IF(ISERROR(VLOOKUP(A5050,'entry data'!B:F,5,0)),"",VLOOKUP(A5050,'entry data'!B:F,5,0)))</f>
        <v/>
      </c>
      <c r="G5050" s="12" t="str">
        <f>IF(A5050="","",IF(ISERROR(VLOOKUP(A5050,'entry data'!B:I,8,0)),"",VLOOKUP(A5050,'entry data'!B:I,7,0)))</f>
        <v/>
      </c>
      <c r="H5050" s="13" t="str">
        <f>IF(A5050="","",IF(B5050=1,VLOOKUP(A5050,'entry data'!B:D,3,0),I5049))</f>
        <v/>
      </c>
      <c r="I5050" s="14" t="str">
        <f>IF(A5050="","",IF(E5050="weekly",7,IF(E5050="fortnightly",14,IF(E5050="monthly",DATE(IF(MONTH(H5050)=12,YEAR(H5050)+1,YEAR(H5050)),VLOOKUP(MONTH(H5050),index!$D$2:$G$13,2,0),DAY(H5050)),
IF(E5050="quarterly",DATE(IF(MONTH(H5050)&gt;=10,YEAR(H5050)+1,YEAR(H5050)),VLOOKUP(MONTH(H5050),index!$D$2:$G$13,3,0),DAY(H5050)),
IF(E5050="halfyearly",DATE(IF(MONTH(H5050)&gt;=7,YEAR(H5050)+1,YEAR(H5050)),VLOOKUP(MONTH(H5050),index!$D$2:$G$13,4,0),DAY(H5050)),
DATE(YEAR(H5050)+1,MONTH(H5050),DAY(H5050)))))-H5050))+H5050)</f>
        <v/>
      </c>
      <c r="J5050" s="9" t="str">
        <f t="shared" si="490"/>
        <v/>
      </c>
      <c r="K5050" s="11" t="str">
        <f t="shared" si="491"/>
        <v/>
      </c>
      <c r="L5050" s="11" t="str">
        <f t="shared" si="492"/>
        <v/>
      </c>
      <c r="M5050" s="11" t="str">
        <f>IF(A5050="","",VLOOKUP(E5050,index!$A$1:$B$6,2,0)*K5050*G5050)</f>
        <v/>
      </c>
      <c r="N5050" s="11" t="str">
        <f>IF(A5050="","",-PMT(G5050*VLOOKUP(E5050,index!$A$1:$B$6,2,0),C5050,F5050,0,0))</f>
        <v/>
      </c>
      <c r="O5050" s="11" t="str">
        <f t="shared" si="493"/>
        <v/>
      </c>
      <c r="P5050" s="11" t="str">
        <f t="shared" si="488"/>
        <v/>
      </c>
    </row>
    <row r="5051" spans="1:16" x14ac:dyDescent="0.25">
      <c r="A5051" s="9" t="str">
        <f>IF(A5050="","",IF(B5050&lt;C5050,A5050,IF(A5050=MAX('entry data'!$B$8:$B$507),"",A5050+1)))</f>
        <v/>
      </c>
      <c r="B5051" s="9" t="str">
        <f t="shared" si="489"/>
        <v/>
      </c>
      <c r="C5051" s="9" t="str">
        <f>IF(ISERROR(VLOOKUP(A5051,'entry data'!B:G,6,0)),"",VLOOKUP(A5051,'entry data'!B:G,6,0))</f>
        <v/>
      </c>
      <c r="D5051" s="9" t="str">
        <f>IF(ISERROR(VLOOKUP(A5051,'entry data'!B:C,2,0)),"",VLOOKUP(A5051,'entry data'!B:C,2,0))</f>
        <v/>
      </c>
      <c r="E5051" s="9" t="str">
        <f>IF(ISERROR(VLOOKUP(A5051,'entry data'!B:E,4,0)),"",VLOOKUP(A5051,'entry data'!B:E,4,0))</f>
        <v/>
      </c>
      <c r="F5051" s="11" t="str">
        <f>IF(A5051="","",IF(ISERROR(VLOOKUP(A5051,'entry data'!B:F,5,0)),"",VLOOKUP(A5051,'entry data'!B:F,5,0)))</f>
        <v/>
      </c>
      <c r="G5051" s="12" t="str">
        <f>IF(A5051="","",IF(ISERROR(VLOOKUP(A5051,'entry data'!B:I,8,0)),"",VLOOKUP(A5051,'entry data'!B:I,7,0)))</f>
        <v/>
      </c>
      <c r="H5051" s="13" t="str">
        <f>IF(A5051="","",IF(B5051=1,VLOOKUP(A5051,'entry data'!B:D,3,0),I5050))</f>
        <v/>
      </c>
      <c r="I5051" s="14" t="str">
        <f>IF(A5051="","",IF(E5051="weekly",7,IF(E5051="fortnightly",14,IF(E5051="monthly",DATE(IF(MONTH(H5051)=12,YEAR(H5051)+1,YEAR(H5051)),VLOOKUP(MONTH(H5051),index!$D$2:$G$13,2,0),DAY(H5051)),
IF(E5051="quarterly",DATE(IF(MONTH(H5051)&gt;=10,YEAR(H5051)+1,YEAR(H5051)),VLOOKUP(MONTH(H5051),index!$D$2:$G$13,3,0),DAY(H5051)),
IF(E5051="halfyearly",DATE(IF(MONTH(H5051)&gt;=7,YEAR(H5051)+1,YEAR(H5051)),VLOOKUP(MONTH(H5051),index!$D$2:$G$13,4,0),DAY(H5051)),
DATE(YEAR(H5051)+1,MONTH(H5051),DAY(H5051)))))-H5051))+H5051)</f>
        <v/>
      </c>
      <c r="J5051" s="9" t="str">
        <f t="shared" si="490"/>
        <v/>
      </c>
      <c r="K5051" s="11" t="str">
        <f t="shared" si="491"/>
        <v/>
      </c>
      <c r="L5051" s="11" t="str">
        <f t="shared" si="492"/>
        <v/>
      </c>
      <c r="M5051" s="11" t="str">
        <f>IF(A5051="","",VLOOKUP(E5051,index!$A$1:$B$6,2,0)*K5051*G5051)</f>
        <v/>
      </c>
      <c r="N5051" s="11" t="str">
        <f>IF(A5051="","",-PMT(G5051*VLOOKUP(E5051,index!$A$1:$B$6,2,0),C5051,F5051,0,0))</f>
        <v/>
      </c>
      <c r="O5051" s="11" t="str">
        <f t="shared" si="493"/>
        <v/>
      </c>
      <c r="P5051" s="11" t="str">
        <f t="shared" si="488"/>
        <v/>
      </c>
    </row>
    <row r="5052" spans="1:16" x14ac:dyDescent="0.25">
      <c r="A5052" s="9" t="str">
        <f>IF(A5051="","",IF(B5051&lt;C5051,A5051,IF(A5051=MAX('entry data'!$B$8:$B$507),"",A5051+1)))</f>
        <v/>
      </c>
      <c r="B5052" s="9" t="str">
        <f t="shared" si="489"/>
        <v/>
      </c>
      <c r="C5052" s="9" t="str">
        <f>IF(ISERROR(VLOOKUP(A5052,'entry data'!B:G,6,0)),"",VLOOKUP(A5052,'entry data'!B:G,6,0))</f>
        <v/>
      </c>
      <c r="D5052" s="9" t="str">
        <f>IF(ISERROR(VLOOKUP(A5052,'entry data'!B:C,2,0)),"",VLOOKUP(A5052,'entry data'!B:C,2,0))</f>
        <v/>
      </c>
      <c r="E5052" s="9" t="str">
        <f>IF(ISERROR(VLOOKUP(A5052,'entry data'!B:E,4,0)),"",VLOOKUP(A5052,'entry data'!B:E,4,0))</f>
        <v/>
      </c>
      <c r="F5052" s="11" t="str">
        <f>IF(A5052="","",IF(ISERROR(VLOOKUP(A5052,'entry data'!B:F,5,0)),"",VLOOKUP(A5052,'entry data'!B:F,5,0)))</f>
        <v/>
      </c>
      <c r="G5052" s="12" t="str">
        <f>IF(A5052="","",IF(ISERROR(VLOOKUP(A5052,'entry data'!B:I,8,0)),"",VLOOKUP(A5052,'entry data'!B:I,7,0)))</f>
        <v/>
      </c>
      <c r="H5052" s="13" t="str">
        <f>IF(A5052="","",IF(B5052=1,VLOOKUP(A5052,'entry data'!B:D,3,0),I5051))</f>
        <v/>
      </c>
      <c r="I5052" s="14" t="str">
        <f>IF(A5052="","",IF(E5052="weekly",7,IF(E5052="fortnightly",14,IF(E5052="monthly",DATE(IF(MONTH(H5052)=12,YEAR(H5052)+1,YEAR(H5052)),VLOOKUP(MONTH(H5052),index!$D$2:$G$13,2,0),DAY(H5052)),
IF(E5052="quarterly",DATE(IF(MONTH(H5052)&gt;=10,YEAR(H5052)+1,YEAR(H5052)),VLOOKUP(MONTH(H5052),index!$D$2:$G$13,3,0),DAY(H5052)),
IF(E5052="halfyearly",DATE(IF(MONTH(H5052)&gt;=7,YEAR(H5052)+1,YEAR(H5052)),VLOOKUP(MONTH(H5052),index!$D$2:$G$13,4,0),DAY(H5052)),
DATE(YEAR(H5052)+1,MONTH(H5052),DAY(H5052)))))-H5052))+H5052)</f>
        <v/>
      </c>
      <c r="J5052" s="9" t="str">
        <f t="shared" si="490"/>
        <v/>
      </c>
      <c r="K5052" s="11" t="str">
        <f t="shared" si="491"/>
        <v/>
      </c>
      <c r="L5052" s="11" t="str">
        <f t="shared" si="492"/>
        <v/>
      </c>
      <c r="M5052" s="11" t="str">
        <f>IF(A5052="","",VLOOKUP(E5052,index!$A$1:$B$6,2,0)*K5052*G5052)</f>
        <v/>
      </c>
      <c r="N5052" s="11" t="str">
        <f>IF(A5052="","",-PMT(G5052*VLOOKUP(E5052,index!$A$1:$B$6,2,0),C5052,F5052,0,0))</f>
        <v/>
      </c>
      <c r="O5052" s="11" t="str">
        <f t="shared" si="493"/>
        <v/>
      </c>
      <c r="P5052" s="11" t="str">
        <f t="shared" si="488"/>
        <v/>
      </c>
    </row>
    <row r="5053" spans="1:16" x14ac:dyDescent="0.25">
      <c r="A5053" s="9" t="str">
        <f>IF(A5052="","",IF(B5052&lt;C5052,A5052,IF(A5052=MAX('entry data'!$B$8:$B$507),"",A5052+1)))</f>
        <v/>
      </c>
      <c r="B5053" s="9" t="str">
        <f t="shared" si="489"/>
        <v/>
      </c>
      <c r="C5053" s="9" t="str">
        <f>IF(ISERROR(VLOOKUP(A5053,'entry data'!B:G,6,0)),"",VLOOKUP(A5053,'entry data'!B:G,6,0))</f>
        <v/>
      </c>
      <c r="D5053" s="9" t="str">
        <f>IF(ISERROR(VLOOKUP(A5053,'entry data'!B:C,2,0)),"",VLOOKUP(A5053,'entry data'!B:C,2,0))</f>
        <v/>
      </c>
      <c r="E5053" s="9" t="str">
        <f>IF(ISERROR(VLOOKUP(A5053,'entry data'!B:E,4,0)),"",VLOOKUP(A5053,'entry data'!B:E,4,0))</f>
        <v/>
      </c>
      <c r="F5053" s="11" t="str">
        <f>IF(A5053="","",IF(ISERROR(VLOOKUP(A5053,'entry data'!B:F,5,0)),"",VLOOKUP(A5053,'entry data'!B:F,5,0)))</f>
        <v/>
      </c>
      <c r="G5053" s="12" t="str">
        <f>IF(A5053="","",IF(ISERROR(VLOOKUP(A5053,'entry data'!B:I,8,0)),"",VLOOKUP(A5053,'entry data'!B:I,7,0)))</f>
        <v/>
      </c>
      <c r="H5053" s="13" t="str">
        <f>IF(A5053="","",IF(B5053=1,VLOOKUP(A5053,'entry data'!B:D,3,0),I5052))</f>
        <v/>
      </c>
      <c r="I5053" s="14" t="str">
        <f>IF(A5053="","",IF(E5053="weekly",7,IF(E5053="fortnightly",14,IF(E5053="monthly",DATE(IF(MONTH(H5053)=12,YEAR(H5053)+1,YEAR(H5053)),VLOOKUP(MONTH(H5053),index!$D$2:$G$13,2,0),DAY(H5053)),
IF(E5053="quarterly",DATE(IF(MONTH(H5053)&gt;=10,YEAR(H5053)+1,YEAR(H5053)),VLOOKUP(MONTH(H5053),index!$D$2:$G$13,3,0),DAY(H5053)),
IF(E5053="halfyearly",DATE(IF(MONTH(H5053)&gt;=7,YEAR(H5053)+1,YEAR(H5053)),VLOOKUP(MONTH(H5053),index!$D$2:$G$13,4,0),DAY(H5053)),
DATE(YEAR(H5053)+1,MONTH(H5053),DAY(H5053)))))-H5053))+H5053)</f>
        <v/>
      </c>
      <c r="J5053" s="9" t="str">
        <f t="shared" si="490"/>
        <v/>
      </c>
      <c r="K5053" s="11" t="str">
        <f t="shared" si="491"/>
        <v/>
      </c>
      <c r="L5053" s="11" t="str">
        <f t="shared" si="492"/>
        <v/>
      </c>
      <c r="M5053" s="11" t="str">
        <f>IF(A5053="","",VLOOKUP(E5053,index!$A$1:$B$6,2,0)*K5053*G5053)</f>
        <v/>
      </c>
      <c r="N5053" s="11" t="str">
        <f>IF(A5053="","",-PMT(G5053*VLOOKUP(E5053,index!$A$1:$B$6,2,0),C5053,F5053,0,0))</f>
        <v/>
      </c>
      <c r="O5053" s="11" t="str">
        <f t="shared" si="493"/>
        <v/>
      </c>
      <c r="P5053" s="11" t="str">
        <f t="shared" si="488"/>
        <v/>
      </c>
    </row>
    <row r="5054" spans="1:16" x14ac:dyDescent="0.25">
      <c r="A5054" s="9" t="str">
        <f>IF(A5053="","",IF(B5053&lt;C5053,A5053,IF(A5053=MAX('entry data'!$B$8:$B$507),"",A5053+1)))</f>
        <v/>
      </c>
      <c r="B5054" s="9" t="str">
        <f t="shared" si="489"/>
        <v/>
      </c>
      <c r="C5054" s="9" t="str">
        <f>IF(ISERROR(VLOOKUP(A5054,'entry data'!B:G,6,0)),"",VLOOKUP(A5054,'entry data'!B:G,6,0))</f>
        <v/>
      </c>
      <c r="D5054" s="9" t="str">
        <f>IF(ISERROR(VLOOKUP(A5054,'entry data'!B:C,2,0)),"",VLOOKUP(A5054,'entry data'!B:C,2,0))</f>
        <v/>
      </c>
      <c r="E5054" s="9" t="str">
        <f>IF(ISERROR(VLOOKUP(A5054,'entry data'!B:E,4,0)),"",VLOOKUP(A5054,'entry data'!B:E,4,0))</f>
        <v/>
      </c>
      <c r="F5054" s="11" t="str">
        <f>IF(A5054="","",IF(ISERROR(VLOOKUP(A5054,'entry data'!B:F,5,0)),"",VLOOKUP(A5054,'entry data'!B:F,5,0)))</f>
        <v/>
      </c>
      <c r="G5054" s="12" t="str">
        <f>IF(A5054="","",IF(ISERROR(VLOOKUP(A5054,'entry data'!B:I,8,0)),"",VLOOKUP(A5054,'entry data'!B:I,7,0)))</f>
        <v/>
      </c>
      <c r="H5054" s="13" t="str">
        <f>IF(A5054="","",IF(B5054=1,VLOOKUP(A5054,'entry data'!B:D,3,0),I5053))</f>
        <v/>
      </c>
      <c r="I5054" s="14" t="str">
        <f>IF(A5054="","",IF(E5054="weekly",7,IF(E5054="fortnightly",14,IF(E5054="monthly",DATE(IF(MONTH(H5054)=12,YEAR(H5054)+1,YEAR(H5054)),VLOOKUP(MONTH(H5054),index!$D$2:$G$13,2,0),DAY(H5054)),
IF(E5054="quarterly",DATE(IF(MONTH(H5054)&gt;=10,YEAR(H5054)+1,YEAR(H5054)),VLOOKUP(MONTH(H5054),index!$D$2:$G$13,3,0),DAY(H5054)),
IF(E5054="halfyearly",DATE(IF(MONTH(H5054)&gt;=7,YEAR(H5054)+1,YEAR(H5054)),VLOOKUP(MONTH(H5054),index!$D$2:$G$13,4,0),DAY(H5054)),
DATE(YEAR(H5054)+1,MONTH(H5054),DAY(H5054)))))-H5054))+H5054)</f>
        <v/>
      </c>
      <c r="J5054" s="9" t="str">
        <f t="shared" si="490"/>
        <v/>
      </c>
      <c r="K5054" s="11" t="str">
        <f t="shared" si="491"/>
        <v/>
      </c>
      <c r="L5054" s="11" t="str">
        <f t="shared" si="492"/>
        <v/>
      </c>
      <c r="M5054" s="11" t="str">
        <f>IF(A5054="","",VLOOKUP(E5054,index!$A$1:$B$6,2,0)*K5054*G5054)</f>
        <v/>
      </c>
      <c r="N5054" s="11" t="str">
        <f>IF(A5054="","",-PMT(G5054*VLOOKUP(E5054,index!$A$1:$B$6,2,0),C5054,F5054,0,0))</f>
        <v/>
      </c>
      <c r="O5054" s="11" t="str">
        <f t="shared" si="493"/>
        <v/>
      </c>
      <c r="P5054" s="11" t="str">
        <f t="shared" si="488"/>
        <v/>
      </c>
    </row>
    <row r="5055" spans="1:16" x14ac:dyDescent="0.25">
      <c r="A5055" s="9" t="str">
        <f>IF(A5054="","",IF(B5054&lt;C5054,A5054,IF(A5054=MAX('entry data'!$B$8:$B$507),"",A5054+1)))</f>
        <v/>
      </c>
      <c r="B5055" s="9" t="str">
        <f t="shared" si="489"/>
        <v/>
      </c>
      <c r="C5055" s="9" t="str">
        <f>IF(ISERROR(VLOOKUP(A5055,'entry data'!B:G,6,0)),"",VLOOKUP(A5055,'entry data'!B:G,6,0))</f>
        <v/>
      </c>
      <c r="D5055" s="9" t="str">
        <f>IF(ISERROR(VLOOKUP(A5055,'entry data'!B:C,2,0)),"",VLOOKUP(A5055,'entry data'!B:C,2,0))</f>
        <v/>
      </c>
      <c r="E5055" s="9" t="str">
        <f>IF(ISERROR(VLOOKUP(A5055,'entry data'!B:E,4,0)),"",VLOOKUP(A5055,'entry data'!B:E,4,0))</f>
        <v/>
      </c>
      <c r="F5055" s="11" t="str">
        <f>IF(A5055="","",IF(ISERROR(VLOOKUP(A5055,'entry data'!B:F,5,0)),"",VLOOKUP(A5055,'entry data'!B:F,5,0)))</f>
        <v/>
      </c>
      <c r="G5055" s="12" t="str">
        <f>IF(A5055="","",IF(ISERROR(VLOOKUP(A5055,'entry data'!B:I,8,0)),"",VLOOKUP(A5055,'entry data'!B:I,7,0)))</f>
        <v/>
      </c>
      <c r="H5055" s="13" t="str">
        <f>IF(A5055="","",IF(B5055=1,VLOOKUP(A5055,'entry data'!B:D,3,0),I5054))</f>
        <v/>
      </c>
      <c r="I5055" s="14" t="str">
        <f>IF(A5055="","",IF(E5055="weekly",7,IF(E5055="fortnightly",14,IF(E5055="monthly",DATE(IF(MONTH(H5055)=12,YEAR(H5055)+1,YEAR(H5055)),VLOOKUP(MONTH(H5055),index!$D$2:$G$13,2,0),DAY(H5055)),
IF(E5055="quarterly",DATE(IF(MONTH(H5055)&gt;=10,YEAR(H5055)+1,YEAR(H5055)),VLOOKUP(MONTH(H5055),index!$D$2:$G$13,3,0),DAY(H5055)),
IF(E5055="halfyearly",DATE(IF(MONTH(H5055)&gt;=7,YEAR(H5055)+1,YEAR(H5055)),VLOOKUP(MONTH(H5055),index!$D$2:$G$13,4,0),DAY(H5055)),
DATE(YEAR(H5055)+1,MONTH(H5055),DAY(H5055)))))-H5055))+H5055)</f>
        <v/>
      </c>
      <c r="J5055" s="9" t="str">
        <f t="shared" si="490"/>
        <v/>
      </c>
      <c r="K5055" s="11" t="str">
        <f t="shared" si="491"/>
        <v/>
      </c>
      <c r="L5055" s="11" t="str">
        <f t="shared" si="492"/>
        <v/>
      </c>
      <c r="M5055" s="11" t="str">
        <f>IF(A5055="","",VLOOKUP(E5055,index!$A$1:$B$6,2,0)*K5055*G5055)</f>
        <v/>
      </c>
      <c r="N5055" s="11" t="str">
        <f>IF(A5055="","",-PMT(G5055*VLOOKUP(E5055,index!$A$1:$B$6,2,0),C5055,F5055,0,0))</f>
        <v/>
      </c>
      <c r="O5055" s="11" t="str">
        <f t="shared" si="493"/>
        <v/>
      </c>
      <c r="P5055" s="11" t="str">
        <f t="shared" si="488"/>
        <v/>
      </c>
    </row>
    <row r="5056" spans="1:16" x14ac:dyDescent="0.25">
      <c r="A5056" s="9" t="str">
        <f>IF(A5055="","",IF(B5055&lt;C5055,A5055,IF(A5055=MAX('entry data'!$B$8:$B$507),"",A5055+1)))</f>
        <v/>
      </c>
      <c r="B5056" s="9" t="str">
        <f t="shared" si="489"/>
        <v/>
      </c>
      <c r="C5056" s="9" t="str">
        <f>IF(ISERROR(VLOOKUP(A5056,'entry data'!B:G,6,0)),"",VLOOKUP(A5056,'entry data'!B:G,6,0))</f>
        <v/>
      </c>
      <c r="D5056" s="9" t="str">
        <f>IF(ISERROR(VLOOKUP(A5056,'entry data'!B:C,2,0)),"",VLOOKUP(A5056,'entry data'!B:C,2,0))</f>
        <v/>
      </c>
      <c r="E5056" s="9" t="str">
        <f>IF(ISERROR(VLOOKUP(A5056,'entry data'!B:E,4,0)),"",VLOOKUP(A5056,'entry data'!B:E,4,0))</f>
        <v/>
      </c>
      <c r="F5056" s="11" t="str">
        <f>IF(A5056="","",IF(ISERROR(VLOOKUP(A5056,'entry data'!B:F,5,0)),"",VLOOKUP(A5056,'entry data'!B:F,5,0)))</f>
        <v/>
      </c>
      <c r="G5056" s="12" t="str">
        <f>IF(A5056="","",IF(ISERROR(VLOOKUP(A5056,'entry data'!B:I,8,0)),"",VLOOKUP(A5056,'entry data'!B:I,7,0)))</f>
        <v/>
      </c>
      <c r="H5056" s="13" t="str">
        <f>IF(A5056="","",IF(B5056=1,VLOOKUP(A5056,'entry data'!B:D,3,0),I5055))</f>
        <v/>
      </c>
      <c r="I5056" s="14" t="str">
        <f>IF(A5056="","",IF(E5056="weekly",7,IF(E5056="fortnightly",14,IF(E5056="monthly",DATE(IF(MONTH(H5056)=12,YEAR(H5056)+1,YEAR(H5056)),VLOOKUP(MONTH(H5056),index!$D$2:$G$13,2,0),DAY(H5056)),
IF(E5056="quarterly",DATE(IF(MONTH(H5056)&gt;=10,YEAR(H5056)+1,YEAR(H5056)),VLOOKUP(MONTH(H5056),index!$D$2:$G$13,3,0),DAY(H5056)),
IF(E5056="halfyearly",DATE(IF(MONTH(H5056)&gt;=7,YEAR(H5056)+1,YEAR(H5056)),VLOOKUP(MONTH(H5056),index!$D$2:$G$13,4,0),DAY(H5056)),
DATE(YEAR(H5056)+1,MONTH(H5056),DAY(H5056)))))-H5056))+H5056)</f>
        <v/>
      </c>
      <c r="J5056" s="9" t="str">
        <f t="shared" si="490"/>
        <v/>
      </c>
      <c r="K5056" s="11" t="str">
        <f t="shared" si="491"/>
        <v/>
      </c>
      <c r="L5056" s="11" t="str">
        <f t="shared" si="492"/>
        <v/>
      </c>
      <c r="M5056" s="11" t="str">
        <f>IF(A5056="","",VLOOKUP(E5056,index!$A$1:$B$6,2,0)*K5056*G5056)</f>
        <v/>
      </c>
      <c r="N5056" s="11" t="str">
        <f>IF(A5056="","",-PMT(G5056*VLOOKUP(E5056,index!$A$1:$B$6,2,0),C5056,F5056,0,0))</f>
        <v/>
      </c>
      <c r="O5056" s="11" t="str">
        <f t="shared" si="493"/>
        <v/>
      </c>
      <c r="P5056" s="11" t="str">
        <f t="shared" si="488"/>
        <v/>
      </c>
    </row>
    <row r="5057" spans="1:16" x14ac:dyDescent="0.25">
      <c r="A5057" s="9" t="str">
        <f>IF(A5056="","",IF(B5056&lt;C5056,A5056,IF(A5056=MAX('entry data'!$B$8:$B$507),"",A5056+1)))</f>
        <v/>
      </c>
      <c r="B5057" s="9" t="str">
        <f t="shared" si="489"/>
        <v/>
      </c>
      <c r="C5057" s="9" t="str">
        <f>IF(ISERROR(VLOOKUP(A5057,'entry data'!B:G,6,0)),"",VLOOKUP(A5057,'entry data'!B:G,6,0))</f>
        <v/>
      </c>
      <c r="D5057" s="9" t="str">
        <f>IF(ISERROR(VLOOKUP(A5057,'entry data'!B:C,2,0)),"",VLOOKUP(A5057,'entry data'!B:C,2,0))</f>
        <v/>
      </c>
      <c r="E5057" s="9" t="str">
        <f>IF(ISERROR(VLOOKUP(A5057,'entry data'!B:E,4,0)),"",VLOOKUP(A5057,'entry data'!B:E,4,0))</f>
        <v/>
      </c>
      <c r="F5057" s="11" t="str">
        <f>IF(A5057="","",IF(ISERROR(VLOOKUP(A5057,'entry data'!B:F,5,0)),"",VLOOKUP(A5057,'entry data'!B:F,5,0)))</f>
        <v/>
      </c>
      <c r="G5057" s="12" t="str">
        <f>IF(A5057="","",IF(ISERROR(VLOOKUP(A5057,'entry data'!B:I,8,0)),"",VLOOKUP(A5057,'entry data'!B:I,7,0)))</f>
        <v/>
      </c>
      <c r="H5057" s="13" t="str">
        <f>IF(A5057="","",IF(B5057=1,VLOOKUP(A5057,'entry data'!B:D,3,0),I5056))</f>
        <v/>
      </c>
      <c r="I5057" s="14" t="str">
        <f>IF(A5057="","",IF(E5057="weekly",7,IF(E5057="fortnightly",14,IF(E5057="monthly",DATE(IF(MONTH(H5057)=12,YEAR(H5057)+1,YEAR(H5057)),VLOOKUP(MONTH(H5057),index!$D$2:$G$13,2,0),DAY(H5057)),
IF(E5057="quarterly",DATE(IF(MONTH(H5057)&gt;=10,YEAR(H5057)+1,YEAR(H5057)),VLOOKUP(MONTH(H5057),index!$D$2:$G$13,3,0),DAY(H5057)),
IF(E5057="halfyearly",DATE(IF(MONTH(H5057)&gt;=7,YEAR(H5057)+1,YEAR(H5057)),VLOOKUP(MONTH(H5057),index!$D$2:$G$13,4,0),DAY(H5057)),
DATE(YEAR(H5057)+1,MONTH(H5057),DAY(H5057)))))-H5057))+H5057)</f>
        <v/>
      </c>
      <c r="J5057" s="9" t="str">
        <f t="shared" si="490"/>
        <v/>
      </c>
      <c r="K5057" s="11" t="str">
        <f t="shared" si="491"/>
        <v/>
      </c>
      <c r="L5057" s="11" t="str">
        <f t="shared" si="492"/>
        <v/>
      </c>
      <c r="M5057" s="11" t="str">
        <f>IF(A5057="","",VLOOKUP(E5057,index!$A$1:$B$6,2,0)*K5057*G5057)</f>
        <v/>
      </c>
      <c r="N5057" s="11" t="str">
        <f>IF(A5057="","",-PMT(G5057*VLOOKUP(E5057,index!$A$1:$B$6,2,0),C5057,F5057,0,0))</f>
        <v/>
      </c>
      <c r="O5057" s="11" t="str">
        <f t="shared" si="493"/>
        <v/>
      </c>
      <c r="P5057" s="11" t="str">
        <f t="shared" si="488"/>
        <v/>
      </c>
    </row>
    <row r="5058" spans="1:16" x14ac:dyDescent="0.25">
      <c r="A5058" s="9" t="str">
        <f>IF(A5057="","",IF(B5057&lt;C5057,A5057,IF(A5057=MAX('entry data'!$B$8:$B$507),"",A5057+1)))</f>
        <v/>
      </c>
      <c r="B5058" s="9" t="str">
        <f t="shared" si="489"/>
        <v/>
      </c>
      <c r="C5058" s="9" t="str">
        <f>IF(ISERROR(VLOOKUP(A5058,'entry data'!B:G,6,0)),"",VLOOKUP(A5058,'entry data'!B:G,6,0))</f>
        <v/>
      </c>
      <c r="D5058" s="9" t="str">
        <f>IF(ISERROR(VLOOKUP(A5058,'entry data'!B:C,2,0)),"",VLOOKUP(A5058,'entry data'!B:C,2,0))</f>
        <v/>
      </c>
      <c r="E5058" s="9" t="str">
        <f>IF(ISERROR(VLOOKUP(A5058,'entry data'!B:E,4,0)),"",VLOOKUP(A5058,'entry data'!B:E,4,0))</f>
        <v/>
      </c>
      <c r="F5058" s="11" t="str">
        <f>IF(A5058="","",IF(ISERROR(VLOOKUP(A5058,'entry data'!B:F,5,0)),"",VLOOKUP(A5058,'entry data'!B:F,5,0)))</f>
        <v/>
      </c>
      <c r="G5058" s="12" t="str">
        <f>IF(A5058="","",IF(ISERROR(VLOOKUP(A5058,'entry data'!B:I,8,0)),"",VLOOKUP(A5058,'entry data'!B:I,7,0)))</f>
        <v/>
      </c>
      <c r="H5058" s="13" t="str">
        <f>IF(A5058="","",IF(B5058=1,VLOOKUP(A5058,'entry data'!B:D,3,0),I5057))</f>
        <v/>
      </c>
      <c r="I5058" s="14" t="str">
        <f>IF(A5058="","",IF(E5058="weekly",7,IF(E5058="fortnightly",14,IF(E5058="monthly",DATE(IF(MONTH(H5058)=12,YEAR(H5058)+1,YEAR(H5058)),VLOOKUP(MONTH(H5058),index!$D$2:$G$13,2,0),DAY(H5058)),
IF(E5058="quarterly",DATE(IF(MONTH(H5058)&gt;=10,YEAR(H5058)+1,YEAR(H5058)),VLOOKUP(MONTH(H5058),index!$D$2:$G$13,3,0),DAY(H5058)),
IF(E5058="halfyearly",DATE(IF(MONTH(H5058)&gt;=7,YEAR(H5058)+1,YEAR(H5058)),VLOOKUP(MONTH(H5058),index!$D$2:$G$13,4,0),DAY(H5058)),
DATE(YEAR(H5058)+1,MONTH(H5058),DAY(H5058)))))-H5058))+H5058)</f>
        <v/>
      </c>
      <c r="J5058" s="9" t="str">
        <f t="shared" si="490"/>
        <v/>
      </c>
      <c r="K5058" s="11" t="str">
        <f t="shared" si="491"/>
        <v/>
      </c>
      <c r="L5058" s="11" t="str">
        <f t="shared" si="492"/>
        <v/>
      </c>
      <c r="M5058" s="11" t="str">
        <f>IF(A5058="","",VLOOKUP(E5058,index!$A$1:$B$6,2,0)*K5058*G5058)</f>
        <v/>
      </c>
      <c r="N5058" s="11" t="str">
        <f>IF(A5058="","",-PMT(G5058*VLOOKUP(E5058,index!$A$1:$B$6,2,0),C5058,F5058,0,0))</f>
        <v/>
      </c>
      <c r="O5058" s="11" t="str">
        <f t="shared" si="493"/>
        <v/>
      </c>
      <c r="P5058" s="11" t="str">
        <f t="shared" si="488"/>
        <v/>
      </c>
    </row>
    <row r="5059" spans="1:16" x14ac:dyDescent="0.25">
      <c r="A5059" s="9" t="str">
        <f>IF(A5058="","",IF(B5058&lt;C5058,A5058,IF(A5058=MAX('entry data'!$B$8:$B$507),"",A5058+1)))</f>
        <v/>
      </c>
      <c r="B5059" s="9" t="str">
        <f t="shared" si="489"/>
        <v/>
      </c>
      <c r="C5059" s="9" t="str">
        <f>IF(ISERROR(VLOOKUP(A5059,'entry data'!B:G,6,0)),"",VLOOKUP(A5059,'entry data'!B:G,6,0))</f>
        <v/>
      </c>
      <c r="D5059" s="9" t="str">
        <f>IF(ISERROR(VLOOKUP(A5059,'entry data'!B:C,2,0)),"",VLOOKUP(A5059,'entry data'!B:C,2,0))</f>
        <v/>
      </c>
      <c r="E5059" s="9" t="str">
        <f>IF(ISERROR(VLOOKUP(A5059,'entry data'!B:E,4,0)),"",VLOOKUP(A5059,'entry data'!B:E,4,0))</f>
        <v/>
      </c>
      <c r="F5059" s="11" t="str">
        <f>IF(A5059="","",IF(ISERROR(VLOOKUP(A5059,'entry data'!B:F,5,0)),"",VLOOKUP(A5059,'entry data'!B:F,5,0)))</f>
        <v/>
      </c>
      <c r="G5059" s="12" t="str">
        <f>IF(A5059="","",IF(ISERROR(VLOOKUP(A5059,'entry data'!B:I,8,0)),"",VLOOKUP(A5059,'entry data'!B:I,7,0)))</f>
        <v/>
      </c>
      <c r="H5059" s="13" t="str">
        <f>IF(A5059="","",IF(B5059=1,VLOOKUP(A5059,'entry data'!B:D,3,0),I5058))</f>
        <v/>
      </c>
      <c r="I5059" s="14" t="str">
        <f>IF(A5059="","",IF(E5059="weekly",7,IF(E5059="fortnightly",14,IF(E5059="monthly",DATE(IF(MONTH(H5059)=12,YEAR(H5059)+1,YEAR(H5059)),VLOOKUP(MONTH(H5059),index!$D$2:$G$13,2,0),DAY(H5059)),
IF(E5059="quarterly",DATE(IF(MONTH(H5059)&gt;=10,YEAR(H5059)+1,YEAR(H5059)),VLOOKUP(MONTH(H5059),index!$D$2:$G$13,3,0),DAY(H5059)),
IF(E5059="halfyearly",DATE(IF(MONTH(H5059)&gt;=7,YEAR(H5059)+1,YEAR(H5059)),VLOOKUP(MONTH(H5059),index!$D$2:$G$13,4,0),DAY(H5059)),
DATE(YEAR(H5059)+1,MONTH(H5059),DAY(H5059)))))-H5059))+H5059)</f>
        <v/>
      </c>
      <c r="J5059" s="9" t="str">
        <f t="shared" si="490"/>
        <v/>
      </c>
      <c r="K5059" s="11" t="str">
        <f t="shared" si="491"/>
        <v/>
      </c>
      <c r="L5059" s="11" t="str">
        <f t="shared" si="492"/>
        <v/>
      </c>
      <c r="M5059" s="11" t="str">
        <f>IF(A5059="","",VLOOKUP(E5059,index!$A$1:$B$6,2,0)*K5059*G5059)</f>
        <v/>
      </c>
      <c r="N5059" s="11" t="str">
        <f>IF(A5059="","",-PMT(G5059*VLOOKUP(E5059,index!$A$1:$B$6,2,0),C5059,F5059,0,0))</f>
        <v/>
      </c>
      <c r="O5059" s="11" t="str">
        <f t="shared" si="493"/>
        <v/>
      </c>
      <c r="P5059" s="11" t="str">
        <f t="shared" ref="P5059:P5122" si="494">IF(A5059="","",IF(J5059&lt;&gt;J5060,O5059,0))</f>
        <v/>
      </c>
    </row>
    <row r="5060" spans="1:16" x14ac:dyDescent="0.25">
      <c r="A5060" s="9" t="str">
        <f>IF(A5059="","",IF(B5059&lt;C5059,A5059,IF(A5059=MAX('entry data'!$B$8:$B$507),"",A5059+1)))</f>
        <v/>
      </c>
      <c r="B5060" s="9" t="str">
        <f t="shared" si="489"/>
        <v/>
      </c>
      <c r="C5060" s="9" t="str">
        <f>IF(ISERROR(VLOOKUP(A5060,'entry data'!B:G,6,0)),"",VLOOKUP(A5060,'entry data'!B:G,6,0))</f>
        <v/>
      </c>
      <c r="D5060" s="9" t="str">
        <f>IF(ISERROR(VLOOKUP(A5060,'entry data'!B:C,2,0)),"",VLOOKUP(A5060,'entry data'!B:C,2,0))</f>
        <v/>
      </c>
      <c r="E5060" s="9" t="str">
        <f>IF(ISERROR(VLOOKUP(A5060,'entry data'!B:E,4,0)),"",VLOOKUP(A5060,'entry data'!B:E,4,0))</f>
        <v/>
      </c>
      <c r="F5060" s="11" t="str">
        <f>IF(A5060="","",IF(ISERROR(VLOOKUP(A5060,'entry data'!B:F,5,0)),"",VLOOKUP(A5060,'entry data'!B:F,5,0)))</f>
        <v/>
      </c>
      <c r="G5060" s="12" t="str">
        <f>IF(A5060="","",IF(ISERROR(VLOOKUP(A5060,'entry data'!B:I,8,0)),"",VLOOKUP(A5060,'entry data'!B:I,7,0)))</f>
        <v/>
      </c>
      <c r="H5060" s="13" t="str">
        <f>IF(A5060="","",IF(B5060=1,VLOOKUP(A5060,'entry data'!B:D,3,0),I5059))</f>
        <v/>
      </c>
      <c r="I5060" s="14" t="str">
        <f>IF(A5060="","",IF(E5060="weekly",7,IF(E5060="fortnightly",14,IF(E5060="monthly",DATE(IF(MONTH(H5060)=12,YEAR(H5060)+1,YEAR(H5060)),VLOOKUP(MONTH(H5060),index!$D$2:$G$13,2,0),DAY(H5060)),
IF(E5060="quarterly",DATE(IF(MONTH(H5060)&gt;=10,YEAR(H5060)+1,YEAR(H5060)),VLOOKUP(MONTH(H5060),index!$D$2:$G$13,3,0),DAY(H5060)),
IF(E5060="halfyearly",DATE(IF(MONTH(H5060)&gt;=7,YEAR(H5060)+1,YEAR(H5060)),VLOOKUP(MONTH(H5060),index!$D$2:$G$13,4,0),DAY(H5060)),
DATE(YEAR(H5060)+1,MONTH(H5060),DAY(H5060)))))-H5060))+H5060)</f>
        <v/>
      </c>
      <c r="J5060" s="9" t="str">
        <f t="shared" si="490"/>
        <v/>
      </c>
      <c r="K5060" s="11" t="str">
        <f t="shared" si="491"/>
        <v/>
      </c>
      <c r="L5060" s="11" t="str">
        <f t="shared" si="492"/>
        <v/>
      </c>
      <c r="M5060" s="11" t="str">
        <f>IF(A5060="","",VLOOKUP(E5060,index!$A$1:$B$6,2,0)*K5060*G5060)</f>
        <v/>
      </c>
      <c r="N5060" s="11" t="str">
        <f>IF(A5060="","",-PMT(G5060*VLOOKUP(E5060,index!$A$1:$B$6,2,0),C5060,F5060,0,0))</f>
        <v/>
      </c>
      <c r="O5060" s="11" t="str">
        <f t="shared" si="493"/>
        <v/>
      </c>
      <c r="P5060" s="11" t="str">
        <f t="shared" si="494"/>
        <v/>
      </c>
    </row>
    <row r="5061" spans="1:16" x14ac:dyDescent="0.25">
      <c r="A5061" s="9" t="str">
        <f>IF(A5060="","",IF(B5060&lt;C5060,A5060,IF(A5060=MAX('entry data'!$B$8:$B$507),"",A5060+1)))</f>
        <v/>
      </c>
      <c r="B5061" s="9" t="str">
        <f t="shared" si="489"/>
        <v/>
      </c>
      <c r="C5061" s="9" t="str">
        <f>IF(ISERROR(VLOOKUP(A5061,'entry data'!B:G,6,0)),"",VLOOKUP(A5061,'entry data'!B:G,6,0))</f>
        <v/>
      </c>
      <c r="D5061" s="9" t="str">
        <f>IF(ISERROR(VLOOKUP(A5061,'entry data'!B:C,2,0)),"",VLOOKUP(A5061,'entry data'!B:C,2,0))</f>
        <v/>
      </c>
      <c r="E5061" s="9" t="str">
        <f>IF(ISERROR(VLOOKUP(A5061,'entry data'!B:E,4,0)),"",VLOOKUP(A5061,'entry data'!B:E,4,0))</f>
        <v/>
      </c>
      <c r="F5061" s="11" t="str">
        <f>IF(A5061="","",IF(ISERROR(VLOOKUP(A5061,'entry data'!B:F,5,0)),"",VLOOKUP(A5061,'entry data'!B:F,5,0)))</f>
        <v/>
      </c>
      <c r="G5061" s="12" t="str">
        <f>IF(A5061="","",IF(ISERROR(VLOOKUP(A5061,'entry data'!B:I,8,0)),"",VLOOKUP(A5061,'entry data'!B:I,7,0)))</f>
        <v/>
      </c>
      <c r="H5061" s="13" t="str">
        <f>IF(A5061="","",IF(B5061=1,VLOOKUP(A5061,'entry data'!B:D,3,0),I5060))</f>
        <v/>
      </c>
      <c r="I5061" s="14" t="str">
        <f>IF(A5061="","",IF(E5061="weekly",7,IF(E5061="fortnightly",14,IF(E5061="monthly",DATE(IF(MONTH(H5061)=12,YEAR(H5061)+1,YEAR(H5061)),VLOOKUP(MONTH(H5061),index!$D$2:$G$13,2,0),DAY(H5061)),
IF(E5061="quarterly",DATE(IF(MONTH(H5061)&gt;=10,YEAR(H5061)+1,YEAR(H5061)),VLOOKUP(MONTH(H5061),index!$D$2:$G$13,3,0),DAY(H5061)),
IF(E5061="halfyearly",DATE(IF(MONTH(H5061)&gt;=7,YEAR(H5061)+1,YEAR(H5061)),VLOOKUP(MONTH(H5061),index!$D$2:$G$13,4,0),DAY(H5061)),
DATE(YEAR(H5061)+1,MONTH(H5061),DAY(H5061)))))-H5061))+H5061)</f>
        <v/>
      </c>
      <c r="J5061" s="9" t="str">
        <f t="shared" si="490"/>
        <v/>
      </c>
      <c r="K5061" s="11" t="str">
        <f t="shared" si="491"/>
        <v/>
      </c>
      <c r="L5061" s="11" t="str">
        <f t="shared" si="492"/>
        <v/>
      </c>
      <c r="M5061" s="11" t="str">
        <f>IF(A5061="","",VLOOKUP(E5061,index!$A$1:$B$6,2,0)*K5061*G5061)</f>
        <v/>
      </c>
      <c r="N5061" s="11" t="str">
        <f>IF(A5061="","",-PMT(G5061*VLOOKUP(E5061,index!$A$1:$B$6,2,0),C5061,F5061,0,0))</f>
        <v/>
      </c>
      <c r="O5061" s="11" t="str">
        <f t="shared" si="493"/>
        <v/>
      </c>
      <c r="P5061" s="11" t="str">
        <f t="shared" si="494"/>
        <v/>
      </c>
    </row>
    <row r="5062" spans="1:16" x14ac:dyDescent="0.25">
      <c r="A5062" s="9" t="str">
        <f>IF(A5061="","",IF(B5061&lt;C5061,A5061,IF(A5061=MAX('entry data'!$B$8:$B$507),"",A5061+1)))</f>
        <v/>
      </c>
      <c r="B5062" s="9" t="str">
        <f t="shared" si="489"/>
        <v/>
      </c>
      <c r="C5062" s="9" t="str">
        <f>IF(ISERROR(VLOOKUP(A5062,'entry data'!B:G,6,0)),"",VLOOKUP(A5062,'entry data'!B:G,6,0))</f>
        <v/>
      </c>
      <c r="D5062" s="9" t="str">
        <f>IF(ISERROR(VLOOKUP(A5062,'entry data'!B:C,2,0)),"",VLOOKUP(A5062,'entry data'!B:C,2,0))</f>
        <v/>
      </c>
      <c r="E5062" s="9" t="str">
        <f>IF(ISERROR(VLOOKUP(A5062,'entry data'!B:E,4,0)),"",VLOOKUP(A5062,'entry data'!B:E,4,0))</f>
        <v/>
      </c>
      <c r="F5062" s="11" t="str">
        <f>IF(A5062="","",IF(ISERROR(VLOOKUP(A5062,'entry data'!B:F,5,0)),"",VLOOKUP(A5062,'entry data'!B:F,5,0)))</f>
        <v/>
      </c>
      <c r="G5062" s="12" t="str">
        <f>IF(A5062="","",IF(ISERROR(VLOOKUP(A5062,'entry data'!B:I,8,0)),"",VLOOKUP(A5062,'entry data'!B:I,7,0)))</f>
        <v/>
      </c>
      <c r="H5062" s="13" t="str">
        <f>IF(A5062="","",IF(B5062=1,VLOOKUP(A5062,'entry data'!B:D,3,0),I5061))</f>
        <v/>
      </c>
      <c r="I5062" s="14" t="str">
        <f>IF(A5062="","",IF(E5062="weekly",7,IF(E5062="fortnightly",14,IF(E5062="monthly",DATE(IF(MONTH(H5062)=12,YEAR(H5062)+1,YEAR(H5062)),VLOOKUP(MONTH(H5062),index!$D$2:$G$13,2,0),DAY(H5062)),
IF(E5062="quarterly",DATE(IF(MONTH(H5062)&gt;=10,YEAR(H5062)+1,YEAR(H5062)),VLOOKUP(MONTH(H5062),index!$D$2:$G$13,3,0),DAY(H5062)),
IF(E5062="halfyearly",DATE(IF(MONTH(H5062)&gt;=7,YEAR(H5062)+1,YEAR(H5062)),VLOOKUP(MONTH(H5062),index!$D$2:$G$13,4,0),DAY(H5062)),
DATE(YEAR(H5062)+1,MONTH(H5062),DAY(H5062)))))-H5062))+H5062)</f>
        <v/>
      </c>
      <c r="J5062" s="9" t="str">
        <f t="shared" si="490"/>
        <v/>
      </c>
      <c r="K5062" s="11" t="str">
        <f t="shared" si="491"/>
        <v/>
      </c>
      <c r="L5062" s="11" t="str">
        <f t="shared" si="492"/>
        <v/>
      </c>
      <c r="M5062" s="11" t="str">
        <f>IF(A5062="","",VLOOKUP(E5062,index!$A$1:$B$6,2,0)*K5062*G5062)</f>
        <v/>
      </c>
      <c r="N5062" s="11" t="str">
        <f>IF(A5062="","",-PMT(G5062*VLOOKUP(E5062,index!$A$1:$B$6,2,0),C5062,F5062,0,0))</f>
        <v/>
      </c>
      <c r="O5062" s="11" t="str">
        <f t="shared" si="493"/>
        <v/>
      </c>
      <c r="P5062" s="11" t="str">
        <f t="shared" si="494"/>
        <v/>
      </c>
    </row>
    <row r="5063" spans="1:16" x14ac:dyDescent="0.25">
      <c r="A5063" s="9" t="str">
        <f>IF(A5062="","",IF(B5062&lt;C5062,A5062,IF(A5062=MAX('entry data'!$B$8:$B$507),"",A5062+1)))</f>
        <v/>
      </c>
      <c r="B5063" s="9" t="str">
        <f t="shared" si="489"/>
        <v/>
      </c>
      <c r="C5063" s="9" t="str">
        <f>IF(ISERROR(VLOOKUP(A5063,'entry data'!B:G,6,0)),"",VLOOKUP(A5063,'entry data'!B:G,6,0))</f>
        <v/>
      </c>
      <c r="D5063" s="9" t="str">
        <f>IF(ISERROR(VLOOKUP(A5063,'entry data'!B:C,2,0)),"",VLOOKUP(A5063,'entry data'!B:C,2,0))</f>
        <v/>
      </c>
      <c r="E5063" s="9" t="str">
        <f>IF(ISERROR(VLOOKUP(A5063,'entry data'!B:E,4,0)),"",VLOOKUP(A5063,'entry data'!B:E,4,0))</f>
        <v/>
      </c>
      <c r="F5063" s="11" t="str">
        <f>IF(A5063="","",IF(ISERROR(VLOOKUP(A5063,'entry data'!B:F,5,0)),"",VLOOKUP(A5063,'entry data'!B:F,5,0)))</f>
        <v/>
      </c>
      <c r="G5063" s="12" t="str">
        <f>IF(A5063="","",IF(ISERROR(VLOOKUP(A5063,'entry data'!B:I,8,0)),"",VLOOKUP(A5063,'entry data'!B:I,7,0)))</f>
        <v/>
      </c>
      <c r="H5063" s="13" t="str">
        <f>IF(A5063="","",IF(B5063=1,VLOOKUP(A5063,'entry data'!B:D,3,0),I5062))</f>
        <v/>
      </c>
      <c r="I5063" s="14" t="str">
        <f>IF(A5063="","",IF(E5063="weekly",7,IF(E5063="fortnightly",14,IF(E5063="monthly",DATE(IF(MONTH(H5063)=12,YEAR(H5063)+1,YEAR(H5063)),VLOOKUP(MONTH(H5063),index!$D$2:$G$13,2,0),DAY(H5063)),
IF(E5063="quarterly",DATE(IF(MONTH(H5063)&gt;=10,YEAR(H5063)+1,YEAR(H5063)),VLOOKUP(MONTH(H5063),index!$D$2:$G$13,3,0),DAY(H5063)),
IF(E5063="halfyearly",DATE(IF(MONTH(H5063)&gt;=7,YEAR(H5063)+1,YEAR(H5063)),VLOOKUP(MONTH(H5063),index!$D$2:$G$13,4,0),DAY(H5063)),
DATE(YEAR(H5063)+1,MONTH(H5063),DAY(H5063)))))-H5063))+H5063)</f>
        <v/>
      </c>
      <c r="J5063" s="9" t="str">
        <f t="shared" si="490"/>
        <v/>
      </c>
      <c r="K5063" s="11" t="str">
        <f t="shared" si="491"/>
        <v/>
      </c>
      <c r="L5063" s="11" t="str">
        <f t="shared" si="492"/>
        <v/>
      </c>
      <c r="M5063" s="11" t="str">
        <f>IF(A5063="","",VLOOKUP(E5063,index!$A$1:$B$6,2,0)*K5063*G5063)</f>
        <v/>
      </c>
      <c r="N5063" s="11" t="str">
        <f>IF(A5063="","",-PMT(G5063*VLOOKUP(E5063,index!$A$1:$B$6,2,0),C5063,F5063,0,0))</f>
        <v/>
      </c>
      <c r="O5063" s="11" t="str">
        <f t="shared" si="493"/>
        <v/>
      </c>
      <c r="P5063" s="11" t="str">
        <f t="shared" si="494"/>
        <v/>
      </c>
    </row>
    <row r="5064" spans="1:16" x14ac:dyDescent="0.25">
      <c r="A5064" s="9" t="str">
        <f>IF(A5063="","",IF(B5063&lt;C5063,A5063,IF(A5063=MAX('entry data'!$B$8:$B$507),"",A5063+1)))</f>
        <v/>
      </c>
      <c r="B5064" s="9" t="str">
        <f t="shared" si="489"/>
        <v/>
      </c>
      <c r="C5064" s="9" t="str">
        <f>IF(ISERROR(VLOOKUP(A5064,'entry data'!B:G,6,0)),"",VLOOKUP(A5064,'entry data'!B:G,6,0))</f>
        <v/>
      </c>
      <c r="D5064" s="9" t="str">
        <f>IF(ISERROR(VLOOKUP(A5064,'entry data'!B:C,2,0)),"",VLOOKUP(A5064,'entry data'!B:C,2,0))</f>
        <v/>
      </c>
      <c r="E5064" s="9" t="str">
        <f>IF(ISERROR(VLOOKUP(A5064,'entry data'!B:E,4,0)),"",VLOOKUP(A5064,'entry data'!B:E,4,0))</f>
        <v/>
      </c>
      <c r="F5064" s="11" t="str">
        <f>IF(A5064="","",IF(ISERROR(VLOOKUP(A5064,'entry data'!B:F,5,0)),"",VLOOKUP(A5064,'entry data'!B:F,5,0)))</f>
        <v/>
      </c>
      <c r="G5064" s="12" t="str">
        <f>IF(A5064="","",IF(ISERROR(VLOOKUP(A5064,'entry data'!B:I,8,0)),"",VLOOKUP(A5064,'entry data'!B:I,7,0)))</f>
        <v/>
      </c>
      <c r="H5064" s="13" t="str">
        <f>IF(A5064="","",IF(B5064=1,VLOOKUP(A5064,'entry data'!B:D,3,0),I5063))</f>
        <v/>
      </c>
      <c r="I5064" s="14" t="str">
        <f>IF(A5064="","",IF(E5064="weekly",7,IF(E5064="fortnightly",14,IF(E5064="monthly",DATE(IF(MONTH(H5064)=12,YEAR(H5064)+1,YEAR(H5064)),VLOOKUP(MONTH(H5064),index!$D$2:$G$13,2,0),DAY(H5064)),
IF(E5064="quarterly",DATE(IF(MONTH(H5064)&gt;=10,YEAR(H5064)+1,YEAR(H5064)),VLOOKUP(MONTH(H5064),index!$D$2:$G$13,3,0),DAY(H5064)),
IF(E5064="halfyearly",DATE(IF(MONTH(H5064)&gt;=7,YEAR(H5064)+1,YEAR(H5064)),VLOOKUP(MONTH(H5064),index!$D$2:$G$13,4,0),DAY(H5064)),
DATE(YEAR(H5064)+1,MONTH(H5064),DAY(H5064)))))-H5064))+H5064)</f>
        <v/>
      </c>
      <c r="J5064" s="9" t="str">
        <f t="shared" si="490"/>
        <v/>
      </c>
      <c r="K5064" s="11" t="str">
        <f t="shared" si="491"/>
        <v/>
      </c>
      <c r="L5064" s="11" t="str">
        <f t="shared" si="492"/>
        <v/>
      </c>
      <c r="M5064" s="11" t="str">
        <f>IF(A5064="","",VLOOKUP(E5064,index!$A$1:$B$6,2,0)*K5064*G5064)</f>
        <v/>
      </c>
      <c r="N5064" s="11" t="str">
        <f>IF(A5064="","",-PMT(G5064*VLOOKUP(E5064,index!$A$1:$B$6,2,0),C5064,F5064,0,0))</f>
        <v/>
      </c>
      <c r="O5064" s="11" t="str">
        <f t="shared" si="493"/>
        <v/>
      </c>
      <c r="P5064" s="11" t="str">
        <f t="shared" si="494"/>
        <v/>
      </c>
    </row>
    <row r="5065" spans="1:16" x14ac:dyDescent="0.25">
      <c r="A5065" s="9" t="str">
        <f>IF(A5064="","",IF(B5064&lt;C5064,A5064,IF(A5064=MAX('entry data'!$B$8:$B$507),"",A5064+1)))</f>
        <v/>
      </c>
      <c r="B5065" s="9" t="str">
        <f t="shared" si="489"/>
        <v/>
      </c>
      <c r="C5065" s="9" t="str">
        <f>IF(ISERROR(VLOOKUP(A5065,'entry data'!B:G,6,0)),"",VLOOKUP(A5065,'entry data'!B:G,6,0))</f>
        <v/>
      </c>
      <c r="D5065" s="9" t="str">
        <f>IF(ISERROR(VLOOKUP(A5065,'entry data'!B:C,2,0)),"",VLOOKUP(A5065,'entry data'!B:C,2,0))</f>
        <v/>
      </c>
      <c r="E5065" s="9" t="str">
        <f>IF(ISERROR(VLOOKUP(A5065,'entry data'!B:E,4,0)),"",VLOOKUP(A5065,'entry data'!B:E,4,0))</f>
        <v/>
      </c>
      <c r="F5065" s="11" t="str">
        <f>IF(A5065="","",IF(ISERROR(VLOOKUP(A5065,'entry data'!B:F,5,0)),"",VLOOKUP(A5065,'entry data'!B:F,5,0)))</f>
        <v/>
      </c>
      <c r="G5065" s="12" t="str">
        <f>IF(A5065="","",IF(ISERROR(VLOOKUP(A5065,'entry data'!B:I,8,0)),"",VLOOKUP(A5065,'entry data'!B:I,7,0)))</f>
        <v/>
      </c>
      <c r="H5065" s="13" t="str">
        <f>IF(A5065="","",IF(B5065=1,VLOOKUP(A5065,'entry data'!B:D,3,0),I5064))</f>
        <v/>
      </c>
      <c r="I5065" s="14" t="str">
        <f>IF(A5065="","",IF(E5065="weekly",7,IF(E5065="fortnightly",14,IF(E5065="monthly",DATE(IF(MONTH(H5065)=12,YEAR(H5065)+1,YEAR(H5065)),VLOOKUP(MONTH(H5065),index!$D$2:$G$13,2,0),DAY(H5065)),
IF(E5065="quarterly",DATE(IF(MONTH(H5065)&gt;=10,YEAR(H5065)+1,YEAR(H5065)),VLOOKUP(MONTH(H5065),index!$D$2:$G$13,3,0),DAY(H5065)),
IF(E5065="halfyearly",DATE(IF(MONTH(H5065)&gt;=7,YEAR(H5065)+1,YEAR(H5065)),VLOOKUP(MONTH(H5065),index!$D$2:$G$13,4,0),DAY(H5065)),
DATE(YEAR(H5065)+1,MONTH(H5065),DAY(H5065)))))-H5065))+H5065)</f>
        <v/>
      </c>
      <c r="J5065" s="9" t="str">
        <f t="shared" si="490"/>
        <v/>
      </c>
      <c r="K5065" s="11" t="str">
        <f t="shared" si="491"/>
        <v/>
      </c>
      <c r="L5065" s="11" t="str">
        <f t="shared" si="492"/>
        <v/>
      </c>
      <c r="M5065" s="11" t="str">
        <f>IF(A5065="","",VLOOKUP(E5065,index!$A$1:$B$6,2,0)*K5065*G5065)</f>
        <v/>
      </c>
      <c r="N5065" s="11" t="str">
        <f>IF(A5065="","",-PMT(G5065*VLOOKUP(E5065,index!$A$1:$B$6,2,0),C5065,F5065,0,0))</f>
        <v/>
      </c>
      <c r="O5065" s="11" t="str">
        <f t="shared" si="493"/>
        <v/>
      </c>
      <c r="P5065" s="11" t="str">
        <f t="shared" si="494"/>
        <v/>
      </c>
    </row>
    <row r="5066" spans="1:16" x14ac:dyDescent="0.25">
      <c r="A5066" s="9" t="str">
        <f>IF(A5065="","",IF(B5065&lt;C5065,A5065,IF(A5065=MAX('entry data'!$B$8:$B$507),"",A5065+1)))</f>
        <v/>
      </c>
      <c r="B5066" s="9" t="str">
        <f t="shared" si="489"/>
        <v/>
      </c>
      <c r="C5066" s="9" t="str">
        <f>IF(ISERROR(VLOOKUP(A5066,'entry data'!B:G,6,0)),"",VLOOKUP(A5066,'entry data'!B:G,6,0))</f>
        <v/>
      </c>
      <c r="D5066" s="9" t="str">
        <f>IF(ISERROR(VLOOKUP(A5066,'entry data'!B:C,2,0)),"",VLOOKUP(A5066,'entry data'!B:C,2,0))</f>
        <v/>
      </c>
      <c r="E5066" s="9" t="str">
        <f>IF(ISERROR(VLOOKUP(A5066,'entry data'!B:E,4,0)),"",VLOOKUP(A5066,'entry data'!B:E,4,0))</f>
        <v/>
      </c>
      <c r="F5066" s="11" t="str">
        <f>IF(A5066="","",IF(ISERROR(VLOOKUP(A5066,'entry data'!B:F,5,0)),"",VLOOKUP(A5066,'entry data'!B:F,5,0)))</f>
        <v/>
      </c>
      <c r="G5066" s="12" t="str">
        <f>IF(A5066="","",IF(ISERROR(VLOOKUP(A5066,'entry data'!B:I,8,0)),"",VLOOKUP(A5066,'entry data'!B:I,7,0)))</f>
        <v/>
      </c>
      <c r="H5066" s="13" t="str">
        <f>IF(A5066="","",IF(B5066=1,VLOOKUP(A5066,'entry data'!B:D,3,0),I5065))</f>
        <v/>
      </c>
      <c r="I5066" s="14" t="str">
        <f>IF(A5066="","",IF(E5066="weekly",7,IF(E5066="fortnightly",14,IF(E5066="monthly",DATE(IF(MONTH(H5066)=12,YEAR(H5066)+1,YEAR(H5066)),VLOOKUP(MONTH(H5066),index!$D$2:$G$13,2,0),DAY(H5066)),
IF(E5066="quarterly",DATE(IF(MONTH(H5066)&gt;=10,YEAR(H5066)+1,YEAR(H5066)),VLOOKUP(MONTH(H5066),index!$D$2:$G$13,3,0),DAY(H5066)),
IF(E5066="halfyearly",DATE(IF(MONTH(H5066)&gt;=7,YEAR(H5066)+1,YEAR(H5066)),VLOOKUP(MONTH(H5066),index!$D$2:$G$13,4,0),DAY(H5066)),
DATE(YEAR(H5066)+1,MONTH(H5066),DAY(H5066)))))-H5066))+H5066)</f>
        <v/>
      </c>
      <c r="J5066" s="9" t="str">
        <f t="shared" si="490"/>
        <v/>
      </c>
      <c r="K5066" s="11" t="str">
        <f t="shared" si="491"/>
        <v/>
      </c>
      <c r="L5066" s="11" t="str">
        <f t="shared" si="492"/>
        <v/>
      </c>
      <c r="M5066" s="11" t="str">
        <f>IF(A5066="","",VLOOKUP(E5066,index!$A$1:$B$6,2,0)*K5066*G5066)</f>
        <v/>
      </c>
      <c r="N5066" s="11" t="str">
        <f>IF(A5066="","",-PMT(G5066*VLOOKUP(E5066,index!$A$1:$B$6,2,0),C5066,F5066,0,0))</f>
        <v/>
      </c>
      <c r="O5066" s="11" t="str">
        <f t="shared" si="493"/>
        <v/>
      </c>
      <c r="P5066" s="11" t="str">
        <f t="shared" si="494"/>
        <v/>
      </c>
    </row>
    <row r="5067" spans="1:16" x14ac:dyDescent="0.25">
      <c r="A5067" s="9" t="str">
        <f>IF(A5066="","",IF(B5066&lt;C5066,A5066,IF(A5066=MAX('entry data'!$B$8:$B$507),"",A5066+1)))</f>
        <v/>
      </c>
      <c r="B5067" s="9" t="str">
        <f t="shared" si="489"/>
        <v/>
      </c>
      <c r="C5067" s="9" t="str">
        <f>IF(ISERROR(VLOOKUP(A5067,'entry data'!B:G,6,0)),"",VLOOKUP(A5067,'entry data'!B:G,6,0))</f>
        <v/>
      </c>
      <c r="D5067" s="9" t="str">
        <f>IF(ISERROR(VLOOKUP(A5067,'entry data'!B:C,2,0)),"",VLOOKUP(A5067,'entry data'!B:C,2,0))</f>
        <v/>
      </c>
      <c r="E5067" s="9" t="str">
        <f>IF(ISERROR(VLOOKUP(A5067,'entry data'!B:E,4,0)),"",VLOOKUP(A5067,'entry data'!B:E,4,0))</f>
        <v/>
      </c>
      <c r="F5067" s="11" t="str">
        <f>IF(A5067="","",IF(ISERROR(VLOOKUP(A5067,'entry data'!B:F,5,0)),"",VLOOKUP(A5067,'entry data'!B:F,5,0)))</f>
        <v/>
      </c>
      <c r="G5067" s="12" t="str">
        <f>IF(A5067="","",IF(ISERROR(VLOOKUP(A5067,'entry data'!B:I,8,0)),"",VLOOKUP(A5067,'entry data'!B:I,7,0)))</f>
        <v/>
      </c>
      <c r="H5067" s="13" t="str">
        <f>IF(A5067="","",IF(B5067=1,VLOOKUP(A5067,'entry data'!B:D,3,0),I5066))</f>
        <v/>
      </c>
      <c r="I5067" s="14" t="str">
        <f>IF(A5067="","",IF(E5067="weekly",7,IF(E5067="fortnightly",14,IF(E5067="monthly",DATE(IF(MONTH(H5067)=12,YEAR(H5067)+1,YEAR(H5067)),VLOOKUP(MONTH(H5067),index!$D$2:$G$13,2,0),DAY(H5067)),
IF(E5067="quarterly",DATE(IF(MONTH(H5067)&gt;=10,YEAR(H5067)+1,YEAR(H5067)),VLOOKUP(MONTH(H5067),index!$D$2:$G$13,3,0),DAY(H5067)),
IF(E5067="halfyearly",DATE(IF(MONTH(H5067)&gt;=7,YEAR(H5067)+1,YEAR(H5067)),VLOOKUP(MONTH(H5067),index!$D$2:$G$13,4,0),DAY(H5067)),
DATE(YEAR(H5067)+1,MONTH(H5067),DAY(H5067)))))-H5067))+H5067)</f>
        <v/>
      </c>
      <c r="J5067" s="9" t="str">
        <f t="shared" si="490"/>
        <v/>
      </c>
      <c r="K5067" s="11" t="str">
        <f t="shared" si="491"/>
        <v/>
      </c>
      <c r="L5067" s="11" t="str">
        <f t="shared" si="492"/>
        <v/>
      </c>
      <c r="M5067" s="11" t="str">
        <f>IF(A5067="","",VLOOKUP(E5067,index!$A$1:$B$6,2,0)*K5067*G5067)</f>
        <v/>
      </c>
      <c r="N5067" s="11" t="str">
        <f>IF(A5067="","",-PMT(G5067*VLOOKUP(E5067,index!$A$1:$B$6,2,0),C5067,F5067,0,0))</f>
        <v/>
      </c>
      <c r="O5067" s="11" t="str">
        <f t="shared" si="493"/>
        <v/>
      </c>
      <c r="P5067" s="11" t="str">
        <f t="shared" si="494"/>
        <v/>
      </c>
    </row>
    <row r="5068" spans="1:16" x14ac:dyDescent="0.25">
      <c r="A5068" s="9" t="str">
        <f>IF(A5067="","",IF(B5067&lt;C5067,A5067,IF(A5067=MAX('entry data'!$B$8:$B$507),"",A5067+1)))</f>
        <v/>
      </c>
      <c r="B5068" s="9" t="str">
        <f t="shared" si="489"/>
        <v/>
      </c>
      <c r="C5068" s="9" t="str">
        <f>IF(ISERROR(VLOOKUP(A5068,'entry data'!B:G,6,0)),"",VLOOKUP(A5068,'entry data'!B:G,6,0))</f>
        <v/>
      </c>
      <c r="D5068" s="9" t="str">
        <f>IF(ISERROR(VLOOKUP(A5068,'entry data'!B:C,2,0)),"",VLOOKUP(A5068,'entry data'!B:C,2,0))</f>
        <v/>
      </c>
      <c r="E5068" s="9" t="str">
        <f>IF(ISERROR(VLOOKUP(A5068,'entry data'!B:E,4,0)),"",VLOOKUP(A5068,'entry data'!B:E,4,0))</f>
        <v/>
      </c>
      <c r="F5068" s="11" t="str">
        <f>IF(A5068="","",IF(ISERROR(VLOOKUP(A5068,'entry data'!B:F,5,0)),"",VLOOKUP(A5068,'entry data'!B:F,5,0)))</f>
        <v/>
      </c>
      <c r="G5068" s="12" t="str">
        <f>IF(A5068="","",IF(ISERROR(VLOOKUP(A5068,'entry data'!B:I,8,0)),"",VLOOKUP(A5068,'entry data'!B:I,7,0)))</f>
        <v/>
      </c>
      <c r="H5068" s="13" t="str">
        <f>IF(A5068="","",IF(B5068=1,VLOOKUP(A5068,'entry data'!B:D,3,0),I5067))</f>
        <v/>
      </c>
      <c r="I5068" s="14" t="str">
        <f>IF(A5068="","",IF(E5068="weekly",7,IF(E5068="fortnightly",14,IF(E5068="monthly",DATE(IF(MONTH(H5068)=12,YEAR(H5068)+1,YEAR(H5068)),VLOOKUP(MONTH(H5068),index!$D$2:$G$13,2,0),DAY(H5068)),
IF(E5068="quarterly",DATE(IF(MONTH(H5068)&gt;=10,YEAR(H5068)+1,YEAR(H5068)),VLOOKUP(MONTH(H5068),index!$D$2:$G$13,3,0),DAY(H5068)),
IF(E5068="halfyearly",DATE(IF(MONTH(H5068)&gt;=7,YEAR(H5068)+1,YEAR(H5068)),VLOOKUP(MONTH(H5068),index!$D$2:$G$13,4,0),DAY(H5068)),
DATE(YEAR(H5068)+1,MONTH(H5068),DAY(H5068)))))-H5068))+H5068)</f>
        <v/>
      </c>
      <c r="J5068" s="9" t="str">
        <f t="shared" si="490"/>
        <v/>
      </c>
      <c r="K5068" s="11" t="str">
        <f t="shared" si="491"/>
        <v/>
      </c>
      <c r="L5068" s="11" t="str">
        <f t="shared" si="492"/>
        <v/>
      </c>
      <c r="M5068" s="11" t="str">
        <f>IF(A5068="","",VLOOKUP(E5068,index!$A$1:$B$6,2,0)*K5068*G5068)</f>
        <v/>
      </c>
      <c r="N5068" s="11" t="str">
        <f>IF(A5068="","",-PMT(G5068*VLOOKUP(E5068,index!$A$1:$B$6,2,0),C5068,F5068,0,0))</f>
        <v/>
      </c>
      <c r="O5068" s="11" t="str">
        <f t="shared" si="493"/>
        <v/>
      </c>
      <c r="P5068" s="11" t="str">
        <f t="shared" si="494"/>
        <v/>
      </c>
    </row>
    <row r="5069" spans="1:16" x14ac:dyDescent="0.25">
      <c r="A5069" s="9" t="str">
        <f>IF(A5068="","",IF(B5068&lt;C5068,A5068,IF(A5068=MAX('entry data'!$B$8:$B$507),"",A5068+1)))</f>
        <v/>
      </c>
      <c r="B5069" s="9" t="str">
        <f t="shared" si="489"/>
        <v/>
      </c>
      <c r="C5069" s="9" t="str">
        <f>IF(ISERROR(VLOOKUP(A5069,'entry data'!B:G,6,0)),"",VLOOKUP(A5069,'entry data'!B:G,6,0))</f>
        <v/>
      </c>
      <c r="D5069" s="9" t="str">
        <f>IF(ISERROR(VLOOKUP(A5069,'entry data'!B:C,2,0)),"",VLOOKUP(A5069,'entry data'!B:C,2,0))</f>
        <v/>
      </c>
      <c r="E5069" s="9" t="str">
        <f>IF(ISERROR(VLOOKUP(A5069,'entry data'!B:E,4,0)),"",VLOOKUP(A5069,'entry data'!B:E,4,0))</f>
        <v/>
      </c>
      <c r="F5069" s="11" t="str">
        <f>IF(A5069="","",IF(ISERROR(VLOOKUP(A5069,'entry data'!B:F,5,0)),"",VLOOKUP(A5069,'entry data'!B:F,5,0)))</f>
        <v/>
      </c>
      <c r="G5069" s="12" t="str">
        <f>IF(A5069="","",IF(ISERROR(VLOOKUP(A5069,'entry data'!B:I,8,0)),"",VLOOKUP(A5069,'entry data'!B:I,7,0)))</f>
        <v/>
      </c>
      <c r="H5069" s="13" t="str">
        <f>IF(A5069="","",IF(B5069=1,VLOOKUP(A5069,'entry data'!B:D,3,0),I5068))</f>
        <v/>
      </c>
      <c r="I5069" s="14" t="str">
        <f>IF(A5069="","",IF(E5069="weekly",7,IF(E5069="fortnightly",14,IF(E5069="monthly",DATE(IF(MONTH(H5069)=12,YEAR(H5069)+1,YEAR(H5069)),VLOOKUP(MONTH(H5069),index!$D$2:$G$13,2,0),DAY(H5069)),
IF(E5069="quarterly",DATE(IF(MONTH(H5069)&gt;=10,YEAR(H5069)+1,YEAR(H5069)),VLOOKUP(MONTH(H5069),index!$D$2:$G$13,3,0),DAY(H5069)),
IF(E5069="halfyearly",DATE(IF(MONTH(H5069)&gt;=7,YEAR(H5069)+1,YEAR(H5069)),VLOOKUP(MONTH(H5069),index!$D$2:$G$13,4,0),DAY(H5069)),
DATE(YEAR(H5069)+1,MONTH(H5069),DAY(H5069)))))-H5069))+H5069)</f>
        <v/>
      </c>
      <c r="J5069" s="9" t="str">
        <f t="shared" si="490"/>
        <v/>
      </c>
      <c r="K5069" s="11" t="str">
        <f t="shared" si="491"/>
        <v/>
      </c>
      <c r="L5069" s="11" t="str">
        <f t="shared" si="492"/>
        <v/>
      </c>
      <c r="M5069" s="11" t="str">
        <f>IF(A5069="","",VLOOKUP(E5069,index!$A$1:$B$6,2,0)*K5069*G5069)</f>
        <v/>
      </c>
      <c r="N5069" s="11" t="str">
        <f>IF(A5069="","",-PMT(G5069*VLOOKUP(E5069,index!$A$1:$B$6,2,0),C5069,F5069,0,0))</f>
        <v/>
      </c>
      <c r="O5069" s="11" t="str">
        <f t="shared" si="493"/>
        <v/>
      </c>
      <c r="P5069" s="11" t="str">
        <f t="shared" si="494"/>
        <v/>
      </c>
    </row>
    <row r="5070" spans="1:16" x14ac:dyDescent="0.25">
      <c r="A5070" s="9" t="str">
        <f>IF(A5069="","",IF(B5069&lt;C5069,A5069,IF(A5069=MAX('entry data'!$B$8:$B$507),"",A5069+1)))</f>
        <v/>
      </c>
      <c r="B5070" s="9" t="str">
        <f t="shared" si="489"/>
        <v/>
      </c>
      <c r="C5070" s="9" t="str">
        <f>IF(ISERROR(VLOOKUP(A5070,'entry data'!B:G,6,0)),"",VLOOKUP(A5070,'entry data'!B:G,6,0))</f>
        <v/>
      </c>
      <c r="D5070" s="9" t="str">
        <f>IF(ISERROR(VLOOKUP(A5070,'entry data'!B:C,2,0)),"",VLOOKUP(A5070,'entry data'!B:C,2,0))</f>
        <v/>
      </c>
      <c r="E5070" s="9" t="str">
        <f>IF(ISERROR(VLOOKUP(A5070,'entry data'!B:E,4,0)),"",VLOOKUP(A5070,'entry data'!B:E,4,0))</f>
        <v/>
      </c>
      <c r="F5070" s="11" t="str">
        <f>IF(A5070="","",IF(ISERROR(VLOOKUP(A5070,'entry data'!B:F,5,0)),"",VLOOKUP(A5070,'entry data'!B:F,5,0)))</f>
        <v/>
      </c>
      <c r="G5070" s="12" t="str">
        <f>IF(A5070="","",IF(ISERROR(VLOOKUP(A5070,'entry data'!B:I,8,0)),"",VLOOKUP(A5070,'entry data'!B:I,7,0)))</f>
        <v/>
      </c>
      <c r="H5070" s="13" t="str">
        <f>IF(A5070="","",IF(B5070=1,VLOOKUP(A5070,'entry data'!B:D,3,0),I5069))</f>
        <v/>
      </c>
      <c r="I5070" s="14" t="str">
        <f>IF(A5070="","",IF(E5070="weekly",7,IF(E5070="fortnightly",14,IF(E5070="monthly",DATE(IF(MONTH(H5070)=12,YEAR(H5070)+1,YEAR(H5070)),VLOOKUP(MONTH(H5070),index!$D$2:$G$13,2,0),DAY(H5070)),
IF(E5070="quarterly",DATE(IF(MONTH(H5070)&gt;=10,YEAR(H5070)+1,YEAR(H5070)),VLOOKUP(MONTH(H5070),index!$D$2:$G$13,3,0),DAY(H5070)),
IF(E5070="halfyearly",DATE(IF(MONTH(H5070)&gt;=7,YEAR(H5070)+1,YEAR(H5070)),VLOOKUP(MONTH(H5070),index!$D$2:$G$13,4,0),DAY(H5070)),
DATE(YEAR(H5070)+1,MONTH(H5070),DAY(H5070)))))-H5070))+H5070)</f>
        <v/>
      </c>
      <c r="J5070" s="9" t="str">
        <f t="shared" si="490"/>
        <v/>
      </c>
      <c r="K5070" s="11" t="str">
        <f t="shared" si="491"/>
        <v/>
      </c>
      <c r="L5070" s="11" t="str">
        <f t="shared" si="492"/>
        <v/>
      </c>
      <c r="M5070" s="11" t="str">
        <f>IF(A5070="","",VLOOKUP(E5070,index!$A$1:$B$6,2,0)*K5070*G5070)</f>
        <v/>
      </c>
      <c r="N5070" s="11" t="str">
        <f>IF(A5070="","",-PMT(G5070*VLOOKUP(E5070,index!$A$1:$B$6,2,0),C5070,F5070,0,0))</f>
        <v/>
      </c>
      <c r="O5070" s="11" t="str">
        <f t="shared" si="493"/>
        <v/>
      </c>
      <c r="P5070" s="11" t="str">
        <f t="shared" si="494"/>
        <v/>
      </c>
    </row>
    <row r="5071" spans="1:16" x14ac:dyDescent="0.25">
      <c r="A5071" s="9" t="str">
        <f>IF(A5070="","",IF(B5070&lt;C5070,A5070,IF(A5070=MAX('entry data'!$B$8:$B$507),"",A5070+1)))</f>
        <v/>
      </c>
      <c r="B5071" s="9" t="str">
        <f t="shared" si="489"/>
        <v/>
      </c>
      <c r="C5071" s="9" t="str">
        <f>IF(ISERROR(VLOOKUP(A5071,'entry data'!B:G,6,0)),"",VLOOKUP(A5071,'entry data'!B:G,6,0))</f>
        <v/>
      </c>
      <c r="D5071" s="9" t="str">
        <f>IF(ISERROR(VLOOKUP(A5071,'entry data'!B:C,2,0)),"",VLOOKUP(A5071,'entry data'!B:C,2,0))</f>
        <v/>
      </c>
      <c r="E5071" s="9" t="str">
        <f>IF(ISERROR(VLOOKUP(A5071,'entry data'!B:E,4,0)),"",VLOOKUP(A5071,'entry data'!B:E,4,0))</f>
        <v/>
      </c>
      <c r="F5071" s="11" t="str">
        <f>IF(A5071="","",IF(ISERROR(VLOOKUP(A5071,'entry data'!B:F,5,0)),"",VLOOKUP(A5071,'entry data'!B:F,5,0)))</f>
        <v/>
      </c>
      <c r="G5071" s="12" t="str">
        <f>IF(A5071="","",IF(ISERROR(VLOOKUP(A5071,'entry data'!B:I,8,0)),"",VLOOKUP(A5071,'entry data'!B:I,7,0)))</f>
        <v/>
      </c>
      <c r="H5071" s="13" t="str">
        <f>IF(A5071="","",IF(B5071=1,VLOOKUP(A5071,'entry data'!B:D,3,0),I5070))</f>
        <v/>
      </c>
      <c r="I5071" s="14" t="str">
        <f>IF(A5071="","",IF(E5071="weekly",7,IF(E5071="fortnightly",14,IF(E5071="monthly",DATE(IF(MONTH(H5071)=12,YEAR(H5071)+1,YEAR(H5071)),VLOOKUP(MONTH(H5071),index!$D$2:$G$13,2,0),DAY(H5071)),
IF(E5071="quarterly",DATE(IF(MONTH(H5071)&gt;=10,YEAR(H5071)+1,YEAR(H5071)),VLOOKUP(MONTH(H5071),index!$D$2:$G$13,3,0),DAY(H5071)),
IF(E5071="halfyearly",DATE(IF(MONTH(H5071)&gt;=7,YEAR(H5071)+1,YEAR(H5071)),VLOOKUP(MONTH(H5071),index!$D$2:$G$13,4,0),DAY(H5071)),
DATE(YEAR(H5071)+1,MONTH(H5071),DAY(H5071)))))-H5071))+H5071)</f>
        <v/>
      </c>
      <c r="J5071" s="9" t="str">
        <f t="shared" si="490"/>
        <v/>
      </c>
      <c r="K5071" s="11" t="str">
        <f t="shared" si="491"/>
        <v/>
      </c>
      <c r="L5071" s="11" t="str">
        <f t="shared" si="492"/>
        <v/>
      </c>
      <c r="M5071" s="11" t="str">
        <f>IF(A5071="","",VLOOKUP(E5071,index!$A$1:$B$6,2,0)*K5071*G5071)</f>
        <v/>
      </c>
      <c r="N5071" s="11" t="str">
        <f>IF(A5071="","",-PMT(G5071*VLOOKUP(E5071,index!$A$1:$B$6,2,0),C5071,F5071,0,0))</f>
        <v/>
      </c>
      <c r="O5071" s="11" t="str">
        <f t="shared" si="493"/>
        <v/>
      </c>
      <c r="P5071" s="11" t="str">
        <f t="shared" si="494"/>
        <v/>
      </c>
    </row>
    <row r="5072" spans="1:16" x14ac:dyDescent="0.25">
      <c r="A5072" s="9" t="str">
        <f>IF(A5071="","",IF(B5071&lt;C5071,A5071,IF(A5071=MAX('entry data'!$B$8:$B$507),"",A5071+1)))</f>
        <v/>
      </c>
      <c r="B5072" s="9" t="str">
        <f t="shared" si="489"/>
        <v/>
      </c>
      <c r="C5072" s="9" t="str">
        <f>IF(ISERROR(VLOOKUP(A5072,'entry data'!B:G,6,0)),"",VLOOKUP(A5072,'entry data'!B:G,6,0))</f>
        <v/>
      </c>
      <c r="D5072" s="9" t="str">
        <f>IF(ISERROR(VLOOKUP(A5072,'entry data'!B:C,2,0)),"",VLOOKUP(A5072,'entry data'!B:C,2,0))</f>
        <v/>
      </c>
      <c r="E5072" s="9" t="str">
        <f>IF(ISERROR(VLOOKUP(A5072,'entry data'!B:E,4,0)),"",VLOOKUP(A5072,'entry data'!B:E,4,0))</f>
        <v/>
      </c>
      <c r="F5072" s="11" t="str">
        <f>IF(A5072="","",IF(ISERROR(VLOOKUP(A5072,'entry data'!B:F,5,0)),"",VLOOKUP(A5072,'entry data'!B:F,5,0)))</f>
        <v/>
      </c>
      <c r="G5072" s="12" t="str">
        <f>IF(A5072="","",IF(ISERROR(VLOOKUP(A5072,'entry data'!B:I,8,0)),"",VLOOKUP(A5072,'entry data'!B:I,7,0)))</f>
        <v/>
      </c>
      <c r="H5072" s="13" t="str">
        <f>IF(A5072="","",IF(B5072=1,VLOOKUP(A5072,'entry data'!B:D,3,0),I5071))</f>
        <v/>
      </c>
      <c r="I5072" s="14" t="str">
        <f>IF(A5072="","",IF(E5072="weekly",7,IF(E5072="fortnightly",14,IF(E5072="monthly",DATE(IF(MONTH(H5072)=12,YEAR(H5072)+1,YEAR(H5072)),VLOOKUP(MONTH(H5072),index!$D$2:$G$13,2,0),DAY(H5072)),
IF(E5072="quarterly",DATE(IF(MONTH(H5072)&gt;=10,YEAR(H5072)+1,YEAR(H5072)),VLOOKUP(MONTH(H5072),index!$D$2:$G$13,3,0),DAY(H5072)),
IF(E5072="halfyearly",DATE(IF(MONTH(H5072)&gt;=7,YEAR(H5072)+1,YEAR(H5072)),VLOOKUP(MONTH(H5072),index!$D$2:$G$13,4,0),DAY(H5072)),
DATE(YEAR(H5072)+1,MONTH(H5072),DAY(H5072)))))-H5072))+H5072)</f>
        <v/>
      </c>
      <c r="J5072" s="9" t="str">
        <f t="shared" si="490"/>
        <v/>
      </c>
      <c r="K5072" s="11" t="str">
        <f t="shared" si="491"/>
        <v/>
      </c>
      <c r="L5072" s="11" t="str">
        <f t="shared" si="492"/>
        <v/>
      </c>
      <c r="M5072" s="11" t="str">
        <f>IF(A5072="","",VLOOKUP(E5072,index!$A$1:$B$6,2,0)*K5072*G5072)</f>
        <v/>
      </c>
      <c r="N5072" s="11" t="str">
        <f>IF(A5072="","",-PMT(G5072*VLOOKUP(E5072,index!$A$1:$B$6,2,0),C5072,F5072,0,0))</f>
        <v/>
      </c>
      <c r="O5072" s="11" t="str">
        <f t="shared" si="493"/>
        <v/>
      </c>
      <c r="P5072" s="11" t="str">
        <f t="shared" si="494"/>
        <v/>
      </c>
    </row>
    <row r="5073" spans="1:16" x14ac:dyDescent="0.25">
      <c r="A5073" s="9" t="str">
        <f>IF(A5072="","",IF(B5072&lt;C5072,A5072,IF(A5072=MAX('entry data'!$B$8:$B$507),"",A5072+1)))</f>
        <v/>
      </c>
      <c r="B5073" s="9" t="str">
        <f t="shared" si="489"/>
        <v/>
      </c>
      <c r="C5073" s="9" t="str">
        <f>IF(ISERROR(VLOOKUP(A5073,'entry data'!B:G,6,0)),"",VLOOKUP(A5073,'entry data'!B:G,6,0))</f>
        <v/>
      </c>
      <c r="D5073" s="9" t="str">
        <f>IF(ISERROR(VLOOKUP(A5073,'entry data'!B:C,2,0)),"",VLOOKUP(A5073,'entry data'!B:C,2,0))</f>
        <v/>
      </c>
      <c r="E5073" s="9" t="str">
        <f>IF(ISERROR(VLOOKUP(A5073,'entry data'!B:E,4,0)),"",VLOOKUP(A5073,'entry data'!B:E,4,0))</f>
        <v/>
      </c>
      <c r="F5073" s="11" t="str">
        <f>IF(A5073="","",IF(ISERROR(VLOOKUP(A5073,'entry data'!B:F,5,0)),"",VLOOKUP(A5073,'entry data'!B:F,5,0)))</f>
        <v/>
      </c>
      <c r="G5073" s="12" t="str">
        <f>IF(A5073="","",IF(ISERROR(VLOOKUP(A5073,'entry data'!B:I,8,0)),"",VLOOKUP(A5073,'entry data'!B:I,7,0)))</f>
        <v/>
      </c>
      <c r="H5073" s="13" t="str">
        <f>IF(A5073="","",IF(B5073=1,VLOOKUP(A5073,'entry data'!B:D,3,0),I5072))</f>
        <v/>
      </c>
      <c r="I5073" s="14" t="str">
        <f>IF(A5073="","",IF(E5073="weekly",7,IF(E5073="fortnightly",14,IF(E5073="monthly",DATE(IF(MONTH(H5073)=12,YEAR(H5073)+1,YEAR(H5073)),VLOOKUP(MONTH(H5073),index!$D$2:$G$13,2,0),DAY(H5073)),
IF(E5073="quarterly",DATE(IF(MONTH(H5073)&gt;=10,YEAR(H5073)+1,YEAR(H5073)),VLOOKUP(MONTH(H5073),index!$D$2:$G$13,3,0),DAY(H5073)),
IF(E5073="halfyearly",DATE(IF(MONTH(H5073)&gt;=7,YEAR(H5073)+1,YEAR(H5073)),VLOOKUP(MONTH(H5073),index!$D$2:$G$13,4,0),DAY(H5073)),
DATE(YEAR(H5073)+1,MONTH(H5073),DAY(H5073)))))-H5073))+H5073)</f>
        <v/>
      </c>
      <c r="J5073" s="9" t="str">
        <f t="shared" si="490"/>
        <v/>
      </c>
      <c r="K5073" s="11" t="str">
        <f t="shared" si="491"/>
        <v/>
      </c>
      <c r="L5073" s="11" t="str">
        <f t="shared" si="492"/>
        <v/>
      </c>
      <c r="M5073" s="11" t="str">
        <f>IF(A5073="","",VLOOKUP(E5073,index!$A$1:$B$6,2,0)*K5073*G5073)</f>
        <v/>
      </c>
      <c r="N5073" s="11" t="str">
        <f>IF(A5073="","",-PMT(G5073*VLOOKUP(E5073,index!$A$1:$B$6,2,0),C5073,F5073,0,0))</f>
        <v/>
      </c>
      <c r="O5073" s="11" t="str">
        <f t="shared" si="493"/>
        <v/>
      </c>
      <c r="P5073" s="11" t="str">
        <f t="shared" si="494"/>
        <v/>
      </c>
    </row>
    <row r="5074" spans="1:16" x14ac:dyDescent="0.25">
      <c r="A5074" s="9" t="str">
        <f>IF(A5073="","",IF(B5073&lt;C5073,A5073,IF(A5073=MAX('entry data'!$B$8:$B$507),"",A5073+1)))</f>
        <v/>
      </c>
      <c r="B5074" s="9" t="str">
        <f t="shared" si="489"/>
        <v/>
      </c>
      <c r="C5074" s="9" t="str">
        <f>IF(ISERROR(VLOOKUP(A5074,'entry data'!B:G,6,0)),"",VLOOKUP(A5074,'entry data'!B:G,6,0))</f>
        <v/>
      </c>
      <c r="D5074" s="9" t="str">
        <f>IF(ISERROR(VLOOKUP(A5074,'entry data'!B:C,2,0)),"",VLOOKUP(A5074,'entry data'!B:C,2,0))</f>
        <v/>
      </c>
      <c r="E5074" s="9" t="str">
        <f>IF(ISERROR(VLOOKUP(A5074,'entry data'!B:E,4,0)),"",VLOOKUP(A5074,'entry data'!B:E,4,0))</f>
        <v/>
      </c>
      <c r="F5074" s="11" t="str">
        <f>IF(A5074="","",IF(ISERROR(VLOOKUP(A5074,'entry data'!B:F,5,0)),"",VLOOKUP(A5074,'entry data'!B:F,5,0)))</f>
        <v/>
      </c>
      <c r="G5074" s="12" t="str">
        <f>IF(A5074="","",IF(ISERROR(VLOOKUP(A5074,'entry data'!B:I,8,0)),"",VLOOKUP(A5074,'entry data'!B:I,7,0)))</f>
        <v/>
      </c>
      <c r="H5074" s="13" t="str">
        <f>IF(A5074="","",IF(B5074=1,VLOOKUP(A5074,'entry data'!B:D,3,0),I5073))</f>
        <v/>
      </c>
      <c r="I5074" s="14" t="str">
        <f>IF(A5074="","",IF(E5074="weekly",7,IF(E5074="fortnightly",14,IF(E5074="monthly",DATE(IF(MONTH(H5074)=12,YEAR(H5074)+1,YEAR(H5074)),VLOOKUP(MONTH(H5074),index!$D$2:$G$13,2,0),DAY(H5074)),
IF(E5074="quarterly",DATE(IF(MONTH(H5074)&gt;=10,YEAR(H5074)+1,YEAR(H5074)),VLOOKUP(MONTH(H5074),index!$D$2:$G$13,3,0),DAY(H5074)),
IF(E5074="halfyearly",DATE(IF(MONTH(H5074)&gt;=7,YEAR(H5074)+1,YEAR(H5074)),VLOOKUP(MONTH(H5074),index!$D$2:$G$13,4,0),DAY(H5074)),
DATE(YEAR(H5074)+1,MONTH(H5074),DAY(H5074)))))-H5074))+H5074)</f>
        <v/>
      </c>
      <c r="J5074" s="9" t="str">
        <f t="shared" si="490"/>
        <v/>
      </c>
      <c r="K5074" s="11" t="str">
        <f t="shared" si="491"/>
        <v/>
      </c>
      <c r="L5074" s="11" t="str">
        <f t="shared" si="492"/>
        <v/>
      </c>
      <c r="M5074" s="11" t="str">
        <f>IF(A5074="","",VLOOKUP(E5074,index!$A$1:$B$6,2,0)*K5074*G5074)</f>
        <v/>
      </c>
      <c r="N5074" s="11" t="str">
        <f>IF(A5074="","",-PMT(G5074*VLOOKUP(E5074,index!$A$1:$B$6,2,0),C5074,F5074,0,0))</f>
        <v/>
      </c>
      <c r="O5074" s="11" t="str">
        <f t="shared" si="493"/>
        <v/>
      </c>
      <c r="P5074" s="11" t="str">
        <f t="shared" si="494"/>
        <v/>
      </c>
    </row>
    <row r="5075" spans="1:16" x14ac:dyDescent="0.25">
      <c r="A5075" s="9" t="str">
        <f>IF(A5074="","",IF(B5074&lt;C5074,A5074,IF(A5074=MAX('entry data'!$B$8:$B$507),"",A5074+1)))</f>
        <v/>
      </c>
      <c r="B5075" s="9" t="str">
        <f t="shared" si="489"/>
        <v/>
      </c>
      <c r="C5075" s="9" t="str">
        <f>IF(ISERROR(VLOOKUP(A5075,'entry data'!B:G,6,0)),"",VLOOKUP(A5075,'entry data'!B:G,6,0))</f>
        <v/>
      </c>
      <c r="D5075" s="9" t="str">
        <f>IF(ISERROR(VLOOKUP(A5075,'entry data'!B:C,2,0)),"",VLOOKUP(A5075,'entry data'!B:C,2,0))</f>
        <v/>
      </c>
      <c r="E5075" s="9" t="str">
        <f>IF(ISERROR(VLOOKUP(A5075,'entry data'!B:E,4,0)),"",VLOOKUP(A5075,'entry data'!B:E,4,0))</f>
        <v/>
      </c>
      <c r="F5075" s="11" t="str">
        <f>IF(A5075="","",IF(ISERROR(VLOOKUP(A5075,'entry data'!B:F,5,0)),"",VLOOKUP(A5075,'entry data'!B:F,5,0)))</f>
        <v/>
      </c>
      <c r="G5075" s="12" t="str">
        <f>IF(A5075="","",IF(ISERROR(VLOOKUP(A5075,'entry data'!B:I,8,0)),"",VLOOKUP(A5075,'entry data'!B:I,7,0)))</f>
        <v/>
      </c>
      <c r="H5075" s="13" t="str">
        <f>IF(A5075="","",IF(B5075=1,VLOOKUP(A5075,'entry data'!B:D,3,0),I5074))</f>
        <v/>
      </c>
      <c r="I5075" s="14" t="str">
        <f>IF(A5075="","",IF(E5075="weekly",7,IF(E5075="fortnightly",14,IF(E5075="monthly",DATE(IF(MONTH(H5075)=12,YEAR(H5075)+1,YEAR(H5075)),VLOOKUP(MONTH(H5075),index!$D$2:$G$13,2,0),DAY(H5075)),
IF(E5075="quarterly",DATE(IF(MONTH(H5075)&gt;=10,YEAR(H5075)+1,YEAR(H5075)),VLOOKUP(MONTH(H5075),index!$D$2:$G$13,3,0),DAY(H5075)),
IF(E5075="halfyearly",DATE(IF(MONTH(H5075)&gt;=7,YEAR(H5075)+1,YEAR(H5075)),VLOOKUP(MONTH(H5075),index!$D$2:$G$13,4,0),DAY(H5075)),
DATE(YEAR(H5075)+1,MONTH(H5075),DAY(H5075)))))-H5075))+H5075)</f>
        <v/>
      </c>
      <c r="J5075" s="9" t="str">
        <f t="shared" si="490"/>
        <v/>
      </c>
      <c r="K5075" s="11" t="str">
        <f t="shared" si="491"/>
        <v/>
      </c>
      <c r="L5075" s="11" t="str">
        <f t="shared" si="492"/>
        <v/>
      </c>
      <c r="M5075" s="11" t="str">
        <f>IF(A5075="","",VLOOKUP(E5075,index!$A$1:$B$6,2,0)*K5075*G5075)</f>
        <v/>
      </c>
      <c r="N5075" s="11" t="str">
        <f>IF(A5075="","",-PMT(G5075*VLOOKUP(E5075,index!$A$1:$B$6,2,0),C5075,F5075,0,0))</f>
        <v/>
      </c>
      <c r="O5075" s="11" t="str">
        <f t="shared" si="493"/>
        <v/>
      </c>
      <c r="P5075" s="11" t="str">
        <f t="shared" si="494"/>
        <v/>
      </c>
    </row>
    <row r="5076" spans="1:16" x14ac:dyDescent="0.25">
      <c r="A5076" s="9" t="str">
        <f>IF(A5075="","",IF(B5075&lt;C5075,A5075,IF(A5075=MAX('entry data'!$B$8:$B$507),"",A5075+1)))</f>
        <v/>
      </c>
      <c r="B5076" s="9" t="str">
        <f t="shared" si="489"/>
        <v/>
      </c>
      <c r="C5076" s="9" t="str">
        <f>IF(ISERROR(VLOOKUP(A5076,'entry data'!B:G,6,0)),"",VLOOKUP(A5076,'entry data'!B:G,6,0))</f>
        <v/>
      </c>
      <c r="D5076" s="9" t="str">
        <f>IF(ISERROR(VLOOKUP(A5076,'entry data'!B:C,2,0)),"",VLOOKUP(A5076,'entry data'!B:C,2,0))</f>
        <v/>
      </c>
      <c r="E5076" s="9" t="str">
        <f>IF(ISERROR(VLOOKUP(A5076,'entry data'!B:E,4,0)),"",VLOOKUP(A5076,'entry data'!B:E,4,0))</f>
        <v/>
      </c>
      <c r="F5076" s="11" t="str">
        <f>IF(A5076="","",IF(ISERROR(VLOOKUP(A5076,'entry data'!B:F,5,0)),"",VLOOKUP(A5076,'entry data'!B:F,5,0)))</f>
        <v/>
      </c>
      <c r="G5076" s="12" t="str">
        <f>IF(A5076="","",IF(ISERROR(VLOOKUP(A5076,'entry data'!B:I,8,0)),"",VLOOKUP(A5076,'entry data'!B:I,7,0)))</f>
        <v/>
      </c>
      <c r="H5076" s="13" t="str">
        <f>IF(A5076="","",IF(B5076=1,VLOOKUP(A5076,'entry data'!B:D,3,0),I5075))</f>
        <v/>
      </c>
      <c r="I5076" s="14" t="str">
        <f>IF(A5076="","",IF(E5076="weekly",7,IF(E5076="fortnightly",14,IF(E5076="monthly",DATE(IF(MONTH(H5076)=12,YEAR(H5076)+1,YEAR(H5076)),VLOOKUP(MONTH(H5076),index!$D$2:$G$13,2,0),DAY(H5076)),
IF(E5076="quarterly",DATE(IF(MONTH(H5076)&gt;=10,YEAR(H5076)+1,YEAR(H5076)),VLOOKUP(MONTH(H5076),index!$D$2:$G$13,3,0),DAY(H5076)),
IF(E5076="halfyearly",DATE(IF(MONTH(H5076)&gt;=7,YEAR(H5076)+1,YEAR(H5076)),VLOOKUP(MONTH(H5076),index!$D$2:$G$13,4,0),DAY(H5076)),
DATE(YEAR(H5076)+1,MONTH(H5076),DAY(H5076)))))-H5076))+H5076)</f>
        <v/>
      </c>
      <c r="J5076" s="9" t="str">
        <f t="shared" si="490"/>
        <v/>
      </c>
      <c r="K5076" s="11" t="str">
        <f t="shared" si="491"/>
        <v/>
      </c>
      <c r="L5076" s="11" t="str">
        <f t="shared" si="492"/>
        <v/>
      </c>
      <c r="M5076" s="11" t="str">
        <f>IF(A5076="","",VLOOKUP(E5076,index!$A$1:$B$6,2,0)*K5076*G5076)</f>
        <v/>
      </c>
      <c r="N5076" s="11" t="str">
        <f>IF(A5076="","",-PMT(G5076*VLOOKUP(E5076,index!$A$1:$B$6,2,0),C5076,F5076,0,0))</f>
        <v/>
      </c>
      <c r="O5076" s="11" t="str">
        <f t="shared" si="493"/>
        <v/>
      </c>
      <c r="P5076" s="11" t="str">
        <f t="shared" si="494"/>
        <v/>
      </c>
    </row>
    <row r="5077" spans="1:16" x14ac:dyDescent="0.25">
      <c r="A5077" s="9" t="str">
        <f>IF(A5076="","",IF(B5076&lt;C5076,A5076,IF(A5076=MAX('entry data'!$B$8:$B$507),"",A5076+1)))</f>
        <v/>
      </c>
      <c r="B5077" s="9" t="str">
        <f t="shared" si="489"/>
        <v/>
      </c>
      <c r="C5077" s="9" t="str">
        <f>IF(ISERROR(VLOOKUP(A5077,'entry data'!B:G,6,0)),"",VLOOKUP(A5077,'entry data'!B:G,6,0))</f>
        <v/>
      </c>
      <c r="D5077" s="9" t="str">
        <f>IF(ISERROR(VLOOKUP(A5077,'entry data'!B:C,2,0)),"",VLOOKUP(A5077,'entry data'!B:C,2,0))</f>
        <v/>
      </c>
      <c r="E5077" s="9" t="str">
        <f>IF(ISERROR(VLOOKUP(A5077,'entry data'!B:E,4,0)),"",VLOOKUP(A5077,'entry data'!B:E,4,0))</f>
        <v/>
      </c>
      <c r="F5077" s="11" t="str">
        <f>IF(A5077="","",IF(ISERROR(VLOOKUP(A5077,'entry data'!B:F,5,0)),"",VLOOKUP(A5077,'entry data'!B:F,5,0)))</f>
        <v/>
      </c>
      <c r="G5077" s="12" t="str">
        <f>IF(A5077="","",IF(ISERROR(VLOOKUP(A5077,'entry data'!B:I,8,0)),"",VLOOKUP(A5077,'entry data'!B:I,7,0)))</f>
        <v/>
      </c>
      <c r="H5077" s="13" t="str">
        <f>IF(A5077="","",IF(B5077=1,VLOOKUP(A5077,'entry data'!B:D,3,0),I5076))</f>
        <v/>
      </c>
      <c r="I5077" s="14" t="str">
        <f>IF(A5077="","",IF(E5077="weekly",7,IF(E5077="fortnightly",14,IF(E5077="monthly",DATE(IF(MONTH(H5077)=12,YEAR(H5077)+1,YEAR(H5077)),VLOOKUP(MONTH(H5077),index!$D$2:$G$13,2,0),DAY(H5077)),
IF(E5077="quarterly",DATE(IF(MONTH(H5077)&gt;=10,YEAR(H5077)+1,YEAR(H5077)),VLOOKUP(MONTH(H5077),index!$D$2:$G$13,3,0),DAY(H5077)),
IF(E5077="halfyearly",DATE(IF(MONTH(H5077)&gt;=7,YEAR(H5077)+1,YEAR(H5077)),VLOOKUP(MONTH(H5077),index!$D$2:$G$13,4,0),DAY(H5077)),
DATE(YEAR(H5077)+1,MONTH(H5077),DAY(H5077)))))-H5077))+H5077)</f>
        <v/>
      </c>
      <c r="J5077" s="9" t="str">
        <f t="shared" si="490"/>
        <v/>
      </c>
      <c r="K5077" s="11" t="str">
        <f t="shared" si="491"/>
        <v/>
      </c>
      <c r="L5077" s="11" t="str">
        <f t="shared" si="492"/>
        <v/>
      </c>
      <c r="M5077" s="11" t="str">
        <f>IF(A5077="","",VLOOKUP(E5077,index!$A$1:$B$6,2,0)*K5077*G5077)</f>
        <v/>
      </c>
      <c r="N5077" s="11" t="str">
        <f>IF(A5077="","",-PMT(G5077*VLOOKUP(E5077,index!$A$1:$B$6,2,0),C5077,F5077,0,0))</f>
        <v/>
      </c>
      <c r="O5077" s="11" t="str">
        <f t="shared" si="493"/>
        <v/>
      </c>
      <c r="P5077" s="11" t="str">
        <f t="shared" si="494"/>
        <v/>
      </c>
    </row>
    <row r="5078" spans="1:16" x14ac:dyDescent="0.25">
      <c r="A5078" s="9" t="str">
        <f>IF(A5077="","",IF(B5077&lt;C5077,A5077,IF(A5077=MAX('entry data'!$B$8:$B$507),"",A5077+1)))</f>
        <v/>
      </c>
      <c r="B5078" s="9" t="str">
        <f t="shared" si="489"/>
        <v/>
      </c>
      <c r="C5078" s="9" t="str">
        <f>IF(ISERROR(VLOOKUP(A5078,'entry data'!B:G,6,0)),"",VLOOKUP(A5078,'entry data'!B:G,6,0))</f>
        <v/>
      </c>
      <c r="D5078" s="9" t="str">
        <f>IF(ISERROR(VLOOKUP(A5078,'entry data'!B:C,2,0)),"",VLOOKUP(A5078,'entry data'!B:C,2,0))</f>
        <v/>
      </c>
      <c r="E5078" s="9" t="str">
        <f>IF(ISERROR(VLOOKUP(A5078,'entry data'!B:E,4,0)),"",VLOOKUP(A5078,'entry data'!B:E,4,0))</f>
        <v/>
      </c>
      <c r="F5078" s="11" t="str">
        <f>IF(A5078="","",IF(ISERROR(VLOOKUP(A5078,'entry data'!B:F,5,0)),"",VLOOKUP(A5078,'entry data'!B:F,5,0)))</f>
        <v/>
      </c>
      <c r="G5078" s="12" t="str">
        <f>IF(A5078="","",IF(ISERROR(VLOOKUP(A5078,'entry data'!B:I,8,0)),"",VLOOKUP(A5078,'entry data'!B:I,7,0)))</f>
        <v/>
      </c>
      <c r="H5078" s="13" t="str">
        <f>IF(A5078="","",IF(B5078=1,VLOOKUP(A5078,'entry data'!B:D,3,0),I5077))</f>
        <v/>
      </c>
      <c r="I5078" s="14" t="str">
        <f>IF(A5078="","",IF(E5078="weekly",7,IF(E5078="fortnightly",14,IF(E5078="monthly",DATE(IF(MONTH(H5078)=12,YEAR(H5078)+1,YEAR(H5078)),VLOOKUP(MONTH(H5078),index!$D$2:$G$13,2,0),DAY(H5078)),
IF(E5078="quarterly",DATE(IF(MONTH(H5078)&gt;=10,YEAR(H5078)+1,YEAR(H5078)),VLOOKUP(MONTH(H5078),index!$D$2:$G$13,3,0),DAY(H5078)),
IF(E5078="halfyearly",DATE(IF(MONTH(H5078)&gt;=7,YEAR(H5078)+1,YEAR(H5078)),VLOOKUP(MONTH(H5078),index!$D$2:$G$13,4,0),DAY(H5078)),
DATE(YEAR(H5078)+1,MONTH(H5078),DAY(H5078)))))-H5078))+H5078)</f>
        <v/>
      </c>
      <c r="J5078" s="9" t="str">
        <f t="shared" si="490"/>
        <v/>
      </c>
      <c r="K5078" s="11" t="str">
        <f t="shared" si="491"/>
        <v/>
      </c>
      <c r="L5078" s="11" t="str">
        <f t="shared" si="492"/>
        <v/>
      </c>
      <c r="M5078" s="11" t="str">
        <f>IF(A5078="","",VLOOKUP(E5078,index!$A$1:$B$6,2,0)*K5078*G5078)</f>
        <v/>
      </c>
      <c r="N5078" s="11" t="str">
        <f>IF(A5078="","",-PMT(G5078*VLOOKUP(E5078,index!$A$1:$B$6,2,0),C5078,F5078,0,0))</f>
        <v/>
      </c>
      <c r="O5078" s="11" t="str">
        <f t="shared" si="493"/>
        <v/>
      </c>
      <c r="P5078" s="11" t="str">
        <f t="shared" si="494"/>
        <v/>
      </c>
    </row>
    <row r="5079" spans="1:16" x14ac:dyDescent="0.25">
      <c r="A5079" s="9" t="str">
        <f>IF(A5078="","",IF(B5078&lt;C5078,A5078,IF(A5078=MAX('entry data'!$B$8:$B$507),"",A5078+1)))</f>
        <v/>
      </c>
      <c r="B5079" s="9" t="str">
        <f t="shared" ref="B5079:B5142" si="495">IF(A5079="","",IF(B5078=C5078,1,B5078+1))</f>
        <v/>
      </c>
      <c r="C5079" s="9" t="str">
        <f>IF(ISERROR(VLOOKUP(A5079,'entry data'!B:G,6,0)),"",VLOOKUP(A5079,'entry data'!B:G,6,0))</f>
        <v/>
      </c>
      <c r="D5079" s="9" t="str">
        <f>IF(ISERROR(VLOOKUP(A5079,'entry data'!B:C,2,0)),"",VLOOKUP(A5079,'entry data'!B:C,2,0))</f>
        <v/>
      </c>
      <c r="E5079" s="9" t="str">
        <f>IF(ISERROR(VLOOKUP(A5079,'entry data'!B:E,4,0)),"",VLOOKUP(A5079,'entry data'!B:E,4,0))</f>
        <v/>
      </c>
      <c r="F5079" s="11" t="str">
        <f>IF(A5079="","",IF(ISERROR(VLOOKUP(A5079,'entry data'!B:F,5,0)),"",VLOOKUP(A5079,'entry data'!B:F,5,0)))</f>
        <v/>
      </c>
      <c r="G5079" s="12" t="str">
        <f>IF(A5079="","",IF(ISERROR(VLOOKUP(A5079,'entry data'!B:I,8,0)),"",VLOOKUP(A5079,'entry data'!B:I,7,0)))</f>
        <v/>
      </c>
      <c r="H5079" s="13" t="str">
        <f>IF(A5079="","",IF(B5079=1,VLOOKUP(A5079,'entry data'!B:D,3,0),I5078))</f>
        <v/>
      </c>
      <c r="I5079" s="14" t="str">
        <f>IF(A5079="","",IF(E5079="weekly",7,IF(E5079="fortnightly",14,IF(E5079="monthly",DATE(IF(MONTH(H5079)=12,YEAR(H5079)+1,YEAR(H5079)),VLOOKUP(MONTH(H5079),index!$D$2:$G$13,2,0),DAY(H5079)),
IF(E5079="quarterly",DATE(IF(MONTH(H5079)&gt;=10,YEAR(H5079)+1,YEAR(H5079)),VLOOKUP(MONTH(H5079),index!$D$2:$G$13,3,0),DAY(H5079)),
IF(E5079="halfyearly",DATE(IF(MONTH(H5079)&gt;=7,YEAR(H5079)+1,YEAR(H5079)),VLOOKUP(MONTH(H5079),index!$D$2:$G$13,4,0),DAY(H5079)),
DATE(YEAR(H5079)+1,MONTH(H5079),DAY(H5079)))))-H5079))+H5079)</f>
        <v/>
      </c>
      <c r="J5079" s="9" t="str">
        <f t="shared" ref="J5079:J5142" si="496">IF(A5079="","",IF(MONTH(I5079)&lt;10,YEAR(I5079)&amp;"-0"&amp;MONTH(I5079),YEAR(I5079)&amp;"-"&amp;MONTH(I5079)))</f>
        <v/>
      </c>
      <c r="K5079" s="11" t="str">
        <f t="shared" ref="K5079:K5142" si="497">IF(A5079="","",IF(B5079=1,F5079,O5078))</f>
        <v/>
      </c>
      <c r="L5079" s="11" t="str">
        <f t="shared" ref="L5079:L5142" si="498">IF(A5079="","",N5079-M5079)</f>
        <v/>
      </c>
      <c r="M5079" s="11" t="str">
        <f>IF(A5079="","",VLOOKUP(E5079,index!$A$1:$B$6,2,0)*K5079*G5079)</f>
        <v/>
      </c>
      <c r="N5079" s="11" t="str">
        <f>IF(A5079="","",-PMT(G5079*VLOOKUP(E5079,index!$A$1:$B$6,2,0),C5079,F5079,0,0))</f>
        <v/>
      </c>
      <c r="O5079" s="11" t="str">
        <f t="shared" ref="O5079:O5142" si="499">IF(A5079="","",K5079-L5079)</f>
        <v/>
      </c>
      <c r="P5079" s="11" t="str">
        <f t="shared" si="494"/>
        <v/>
      </c>
    </row>
    <row r="5080" spans="1:16" x14ac:dyDescent="0.25">
      <c r="A5080" s="9" t="str">
        <f>IF(A5079="","",IF(B5079&lt;C5079,A5079,IF(A5079=MAX('entry data'!$B$8:$B$507),"",A5079+1)))</f>
        <v/>
      </c>
      <c r="B5080" s="9" t="str">
        <f t="shared" si="495"/>
        <v/>
      </c>
      <c r="C5080" s="9" t="str">
        <f>IF(ISERROR(VLOOKUP(A5080,'entry data'!B:G,6,0)),"",VLOOKUP(A5080,'entry data'!B:G,6,0))</f>
        <v/>
      </c>
      <c r="D5080" s="9" t="str">
        <f>IF(ISERROR(VLOOKUP(A5080,'entry data'!B:C,2,0)),"",VLOOKUP(A5080,'entry data'!B:C,2,0))</f>
        <v/>
      </c>
      <c r="E5080" s="9" t="str">
        <f>IF(ISERROR(VLOOKUP(A5080,'entry data'!B:E,4,0)),"",VLOOKUP(A5080,'entry data'!B:E,4,0))</f>
        <v/>
      </c>
      <c r="F5080" s="11" t="str">
        <f>IF(A5080="","",IF(ISERROR(VLOOKUP(A5080,'entry data'!B:F,5,0)),"",VLOOKUP(A5080,'entry data'!B:F,5,0)))</f>
        <v/>
      </c>
      <c r="G5080" s="12" t="str">
        <f>IF(A5080="","",IF(ISERROR(VLOOKUP(A5080,'entry data'!B:I,8,0)),"",VLOOKUP(A5080,'entry data'!B:I,7,0)))</f>
        <v/>
      </c>
      <c r="H5080" s="13" t="str">
        <f>IF(A5080="","",IF(B5080=1,VLOOKUP(A5080,'entry data'!B:D,3,0),I5079))</f>
        <v/>
      </c>
      <c r="I5080" s="14" t="str">
        <f>IF(A5080="","",IF(E5080="weekly",7,IF(E5080="fortnightly",14,IF(E5080="monthly",DATE(IF(MONTH(H5080)=12,YEAR(H5080)+1,YEAR(H5080)),VLOOKUP(MONTH(H5080),index!$D$2:$G$13,2,0),DAY(H5080)),
IF(E5080="quarterly",DATE(IF(MONTH(H5080)&gt;=10,YEAR(H5080)+1,YEAR(H5080)),VLOOKUP(MONTH(H5080),index!$D$2:$G$13,3,0),DAY(H5080)),
IF(E5080="halfyearly",DATE(IF(MONTH(H5080)&gt;=7,YEAR(H5080)+1,YEAR(H5080)),VLOOKUP(MONTH(H5080),index!$D$2:$G$13,4,0),DAY(H5080)),
DATE(YEAR(H5080)+1,MONTH(H5080),DAY(H5080)))))-H5080))+H5080)</f>
        <v/>
      </c>
      <c r="J5080" s="9" t="str">
        <f t="shared" si="496"/>
        <v/>
      </c>
      <c r="K5080" s="11" t="str">
        <f t="shared" si="497"/>
        <v/>
      </c>
      <c r="L5080" s="11" t="str">
        <f t="shared" si="498"/>
        <v/>
      </c>
      <c r="M5080" s="11" t="str">
        <f>IF(A5080="","",VLOOKUP(E5080,index!$A$1:$B$6,2,0)*K5080*G5080)</f>
        <v/>
      </c>
      <c r="N5080" s="11" t="str">
        <f>IF(A5080="","",-PMT(G5080*VLOOKUP(E5080,index!$A$1:$B$6,2,0),C5080,F5080,0,0))</f>
        <v/>
      </c>
      <c r="O5080" s="11" t="str">
        <f t="shared" si="499"/>
        <v/>
      </c>
      <c r="P5080" s="11" t="str">
        <f t="shared" si="494"/>
        <v/>
      </c>
    </row>
    <row r="5081" spans="1:16" x14ac:dyDescent="0.25">
      <c r="A5081" s="9" t="str">
        <f>IF(A5080="","",IF(B5080&lt;C5080,A5080,IF(A5080=MAX('entry data'!$B$8:$B$507),"",A5080+1)))</f>
        <v/>
      </c>
      <c r="B5081" s="9" t="str">
        <f t="shared" si="495"/>
        <v/>
      </c>
      <c r="C5081" s="9" t="str">
        <f>IF(ISERROR(VLOOKUP(A5081,'entry data'!B:G,6,0)),"",VLOOKUP(A5081,'entry data'!B:G,6,0))</f>
        <v/>
      </c>
      <c r="D5081" s="9" t="str">
        <f>IF(ISERROR(VLOOKUP(A5081,'entry data'!B:C,2,0)),"",VLOOKUP(A5081,'entry data'!B:C,2,0))</f>
        <v/>
      </c>
      <c r="E5081" s="9" t="str">
        <f>IF(ISERROR(VLOOKUP(A5081,'entry data'!B:E,4,0)),"",VLOOKUP(A5081,'entry data'!B:E,4,0))</f>
        <v/>
      </c>
      <c r="F5081" s="11" t="str">
        <f>IF(A5081="","",IF(ISERROR(VLOOKUP(A5081,'entry data'!B:F,5,0)),"",VLOOKUP(A5081,'entry data'!B:F,5,0)))</f>
        <v/>
      </c>
      <c r="G5081" s="12" t="str">
        <f>IF(A5081="","",IF(ISERROR(VLOOKUP(A5081,'entry data'!B:I,8,0)),"",VLOOKUP(A5081,'entry data'!B:I,7,0)))</f>
        <v/>
      </c>
      <c r="H5081" s="13" t="str">
        <f>IF(A5081="","",IF(B5081=1,VLOOKUP(A5081,'entry data'!B:D,3,0),I5080))</f>
        <v/>
      </c>
      <c r="I5081" s="14" t="str">
        <f>IF(A5081="","",IF(E5081="weekly",7,IF(E5081="fortnightly",14,IF(E5081="monthly",DATE(IF(MONTH(H5081)=12,YEAR(H5081)+1,YEAR(H5081)),VLOOKUP(MONTH(H5081),index!$D$2:$G$13,2,0),DAY(H5081)),
IF(E5081="quarterly",DATE(IF(MONTH(H5081)&gt;=10,YEAR(H5081)+1,YEAR(H5081)),VLOOKUP(MONTH(H5081),index!$D$2:$G$13,3,0),DAY(H5081)),
IF(E5081="halfyearly",DATE(IF(MONTH(H5081)&gt;=7,YEAR(H5081)+1,YEAR(H5081)),VLOOKUP(MONTH(H5081),index!$D$2:$G$13,4,0),DAY(H5081)),
DATE(YEAR(H5081)+1,MONTH(H5081),DAY(H5081)))))-H5081))+H5081)</f>
        <v/>
      </c>
      <c r="J5081" s="9" t="str">
        <f t="shared" si="496"/>
        <v/>
      </c>
      <c r="K5081" s="11" t="str">
        <f t="shared" si="497"/>
        <v/>
      </c>
      <c r="L5081" s="11" t="str">
        <f t="shared" si="498"/>
        <v/>
      </c>
      <c r="M5081" s="11" t="str">
        <f>IF(A5081="","",VLOOKUP(E5081,index!$A$1:$B$6,2,0)*K5081*G5081)</f>
        <v/>
      </c>
      <c r="N5081" s="11" t="str">
        <f>IF(A5081="","",-PMT(G5081*VLOOKUP(E5081,index!$A$1:$B$6,2,0),C5081,F5081,0,0))</f>
        <v/>
      </c>
      <c r="O5081" s="11" t="str">
        <f t="shared" si="499"/>
        <v/>
      </c>
      <c r="P5081" s="11" t="str">
        <f t="shared" si="494"/>
        <v/>
      </c>
    </row>
    <row r="5082" spans="1:16" x14ac:dyDescent="0.25">
      <c r="A5082" s="9" t="str">
        <f>IF(A5081="","",IF(B5081&lt;C5081,A5081,IF(A5081=MAX('entry data'!$B$8:$B$507),"",A5081+1)))</f>
        <v/>
      </c>
      <c r="B5082" s="9" t="str">
        <f t="shared" si="495"/>
        <v/>
      </c>
      <c r="C5082" s="9" t="str">
        <f>IF(ISERROR(VLOOKUP(A5082,'entry data'!B:G,6,0)),"",VLOOKUP(A5082,'entry data'!B:G,6,0))</f>
        <v/>
      </c>
      <c r="D5082" s="9" t="str">
        <f>IF(ISERROR(VLOOKUP(A5082,'entry data'!B:C,2,0)),"",VLOOKUP(A5082,'entry data'!B:C,2,0))</f>
        <v/>
      </c>
      <c r="E5082" s="9" t="str">
        <f>IF(ISERROR(VLOOKUP(A5082,'entry data'!B:E,4,0)),"",VLOOKUP(A5082,'entry data'!B:E,4,0))</f>
        <v/>
      </c>
      <c r="F5082" s="11" t="str">
        <f>IF(A5082="","",IF(ISERROR(VLOOKUP(A5082,'entry data'!B:F,5,0)),"",VLOOKUP(A5082,'entry data'!B:F,5,0)))</f>
        <v/>
      </c>
      <c r="G5082" s="12" t="str">
        <f>IF(A5082="","",IF(ISERROR(VLOOKUP(A5082,'entry data'!B:I,8,0)),"",VLOOKUP(A5082,'entry data'!B:I,7,0)))</f>
        <v/>
      </c>
      <c r="H5082" s="13" t="str">
        <f>IF(A5082="","",IF(B5082=1,VLOOKUP(A5082,'entry data'!B:D,3,0),I5081))</f>
        <v/>
      </c>
      <c r="I5082" s="14" t="str">
        <f>IF(A5082="","",IF(E5082="weekly",7,IF(E5082="fortnightly",14,IF(E5082="monthly",DATE(IF(MONTH(H5082)=12,YEAR(H5082)+1,YEAR(H5082)),VLOOKUP(MONTH(H5082),index!$D$2:$G$13,2,0),DAY(H5082)),
IF(E5082="quarterly",DATE(IF(MONTH(H5082)&gt;=10,YEAR(H5082)+1,YEAR(H5082)),VLOOKUP(MONTH(H5082),index!$D$2:$G$13,3,0),DAY(H5082)),
IF(E5082="halfyearly",DATE(IF(MONTH(H5082)&gt;=7,YEAR(H5082)+1,YEAR(H5082)),VLOOKUP(MONTH(H5082),index!$D$2:$G$13,4,0),DAY(H5082)),
DATE(YEAR(H5082)+1,MONTH(H5082),DAY(H5082)))))-H5082))+H5082)</f>
        <v/>
      </c>
      <c r="J5082" s="9" t="str">
        <f t="shared" si="496"/>
        <v/>
      </c>
      <c r="K5082" s="11" t="str">
        <f t="shared" si="497"/>
        <v/>
      </c>
      <c r="L5082" s="11" t="str">
        <f t="shared" si="498"/>
        <v/>
      </c>
      <c r="M5082" s="11" t="str">
        <f>IF(A5082="","",VLOOKUP(E5082,index!$A$1:$B$6,2,0)*K5082*G5082)</f>
        <v/>
      </c>
      <c r="N5082" s="11" t="str">
        <f>IF(A5082="","",-PMT(G5082*VLOOKUP(E5082,index!$A$1:$B$6,2,0),C5082,F5082,0,0))</f>
        <v/>
      </c>
      <c r="O5082" s="11" t="str">
        <f t="shared" si="499"/>
        <v/>
      </c>
      <c r="P5082" s="11" t="str">
        <f t="shared" si="494"/>
        <v/>
      </c>
    </row>
    <row r="5083" spans="1:16" x14ac:dyDescent="0.25">
      <c r="A5083" s="9" t="str">
        <f>IF(A5082="","",IF(B5082&lt;C5082,A5082,IF(A5082=MAX('entry data'!$B$8:$B$507),"",A5082+1)))</f>
        <v/>
      </c>
      <c r="B5083" s="9" t="str">
        <f t="shared" si="495"/>
        <v/>
      </c>
      <c r="C5083" s="9" t="str">
        <f>IF(ISERROR(VLOOKUP(A5083,'entry data'!B:G,6,0)),"",VLOOKUP(A5083,'entry data'!B:G,6,0))</f>
        <v/>
      </c>
      <c r="D5083" s="9" t="str">
        <f>IF(ISERROR(VLOOKUP(A5083,'entry data'!B:C,2,0)),"",VLOOKUP(A5083,'entry data'!B:C,2,0))</f>
        <v/>
      </c>
      <c r="E5083" s="9" t="str">
        <f>IF(ISERROR(VLOOKUP(A5083,'entry data'!B:E,4,0)),"",VLOOKUP(A5083,'entry data'!B:E,4,0))</f>
        <v/>
      </c>
      <c r="F5083" s="11" t="str">
        <f>IF(A5083="","",IF(ISERROR(VLOOKUP(A5083,'entry data'!B:F,5,0)),"",VLOOKUP(A5083,'entry data'!B:F,5,0)))</f>
        <v/>
      </c>
      <c r="G5083" s="12" t="str">
        <f>IF(A5083="","",IF(ISERROR(VLOOKUP(A5083,'entry data'!B:I,8,0)),"",VLOOKUP(A5083,'entry data'!B:I,7,0)))</f>
        <v/>
      </c>
      <c r="H5083" s="13" t="str">
        <f>IF(A5083="","",IF(B5083=1,VLOOKUP(A5083,'entry data'!B:D,3,0),I5082))</f>
        <v/>
      </c>
      <c r="I5083" s="14" t="str">
        <f>IF(A5083="","",IF(E5083="weekly",7,IF(E5083="fortnightly",14,IF(E5083="monthly",DATE(IF(MONTH(H5083)=12,YEAR(H5083)+1,YEAR(H5083)),VLOOKUP(MONTH(H5083),index!$D$2:$G$13,2,0),DAY(H5083)),
IF(E5083="quarterly",DATE(IF(MONTH(H5083)&gt;=10,YEAR(H5083)+1,YEAR(H5083)),VLOOKUP(MONTH(H5083),index!$D$2:$G$13,3,0),DAY(H5083)),
IF(E5083="halfyearly",DATE(IF(MONTH(H5083)&gt;=7,YEAR(H5083)+1,YEAR(H5083)),VLOOKUP(MONTH(H5083),index!$D$2:$G$13,4,0),DAY(H5083)),
DATE(YEAR(H5083)+1,MONTH(H5083),DAY(H5083)))))-H5083))+H5083)</f>
        <v/>
      </c>
      <c r="J5083" s="9" t="str">
        <f t="shared" si="496"/>
        <v/>
      </c>
      <c r="K5083" s="11" t="str">
        <f t="shared" si="497"/>
        <v/>
      </c>
      <c r="L5083" s="11" t="str">
        <f t="shared" si="498"/>
        <v/>
      </c>
      <c r="M5083" s="11" t="str">
        <f>IF(A5083="","",VLOOKUP(E5083,index!$A$1:$B$6,2,0)*K5083*G5083)</f>
        <v/>
      </c>
      <c r="N5083" s="11" t="str">
        <f>IF(A5083="","",-PMT(G5083*VLOOKUP(E5083,index!$A$1:$B$6,2,0),C5083,F5083,0,0))</f>
        <v/>
      </c>
      <c r="O5083" s="11" t="str">
        <f t="shared" si="499"/>
        <v/>
      </c>
      <c r="P5083" s="11" t="str">
        <f t="shared" si="494"/>
        <v/>
      </c>
    </row>
    <row r="5084" spans="1:16" x14ac:dyDescent="0.25">
      <c r="A5084" s="9" t="str">
        <f>IF(A5083="","",IF(B5083&lt;C5083,A5083,IF(A5083=MAX('entry data'!$B$8:$B$507),"",A5083+1)))</f>
        <v/>
      </c>
      <c r="B5084" s="9" t="str">
        <f t="shared" si="495"/>
        <v/>
      </c>
      <c r="C5084" s="9" t="str">
        <f>IF(ISERROR(VLOOKUP(A5084,'entry data'!B:G,6,0)),"",VLOOKUP(A5084,'entry data'!B:G,6,0))</f>
        <v/>
      </c>
      <c r="D5084" s="9" t="str">
        <f>IF(ISERROR(VLOOKUP(A5084,'entry data'!B:C,2,0)),"",VLOOKUP(A5084,'entry data'!B:C,2,0))</f>
        <v/>
      </c>
      <c r="E5084" s="9" t="str">
        <f>IF(ISERROR(VLOOKUP(A5084,'entry data'!B:E,4,0)),"",VLOOKUP(A5084,'entry data'!B:E,4,0))</f>
        <v/>
      </c>
      <c r="F5084" s="11" t="str">
        <f>IF(A5084="","",IF(ISERROR(VLOOKUP(A5084,'entry data'!B:F,5,0)),"",VLOOKUP(A5084,'entry data'!B:F,5,0)))</f>
        <v/>
      </c>
      <c r="G5084" s="12" t="str">
        <f>IF(A5084="","",IF(ISERROR(VLOOKUP(A5084,'entry data'!B:I,8,0)),"",VLOOKUP(A5084,'entry data'!B:I,7,0)))</f>
        <v/>
      </c>
      <c r="H5084" s="13" t="str">
        <f>IF(A5084="","",IF(B5084=1,VLOOKUP(A5084,'entry data'!B:D,3,0),I5083))</f>
        <v/>
      </c>
      <c r="I5084" s="14" t="str">
        <f>IF(A5084="","",IF(E5084="weekly",7,IF(E5084="fortnightly",14,IF(E5084="monthly",DATE(IF(MONTH(H5084)=12,YEAR(H5084)+1,YEAR(H5084)),VLOOKUP(MONTH(H5084),index!$D$2:$G$13,2,0),DAY(H5084)),
IF(E5084="quarterly",DATE(IF(MONTH(H5084)&gt;=10,YEAR(H5084)+1,YEAR(H5084)),VLOOKUP(MONTH(H5084),index!$D$2:$G$13,3,0),DAY(H5084)),
IF(E5084="halfyearly",DATE(IF(MONTH(H5084)&gt;=7,YEAR(H5084)+1,YEAR(H5084)),VLOOKUP(MONTH(H5084),index!$D$2:$G$13,4,0),DAY(H5084)),
DATE(YEAR(H5084)+1,MONTH(H5084),DAY(H5084)))))-H5084))+H5084)</f>
        <v/>
      </c>
      <c r="J5084" s="9" t="str">
        <f t="shared" si="496"/>
        <v/>
      </c>
      <c r="K5084" s="11" t="str">
        <f t="shared" si="497"/>
        <v/>
      </c>
      <c r="L5084" s="11" t="str">
        <f t="shared" si="498"/>
        <v/>
      </c>
      <c r="M5084" s="11" t="str">
        <f>IF(A5084="","",VLOOKUP(E5084,index!$A$1:$B$6,2,0)*K5084*G5084)</f>
        <v/>
      </c>
      <c r="N5084" s="11" t="str">
        <f>IF(A5084="","",-PMT(G5084*VLOOKUP(E5084,index!$A$1:$B$6,2,0),C5084,F5084,0,0))</f>
        <v/>
      </c>
      <c r="O5084" s="11" t="str">
        <f t="shared" si="499"/>
        <v/>
      </c>
      <c r="P5084" s="11" t="str">
        <f t="shared" si="494"/>
        <v/>
      </c>
    </row>
    <row r="5085" spans="1:16" x14ac:dyDescent="0.25">
      <c r="A5085" s="9" t="str">
        <f>IF(A5084="","",IF(B5084&lt;C5084,A5084,IF(A5084=MAX('entry data'!$B$8:$B$507),"",A5084+1)))</f>
        <v/>
      </c>
      <c r="B5085" s="9" t="str">
        <f t="shared" si="495"/>
        <v/>
      </c>
      <c r="C5085" s="9" t="str">
        <f>IF(ISERROR(VLOOKUP(A5085,'entry data'!B:G,6,0)),"",VLOOKUP(A5085,'entry data'!B:G,6,0))</f>
        <v/>
      </c>
      <c r="D5085" s="9" t="str">
        <f>IF(ISERROR(VLOOKUP(A5085,'entry data'!B:C,2,0)),"",VLOOKUP(A5085,'entry data'!B:C,2,0))</f>
        <v/>
      </c>
      <c r="E5085" s="9" t="str">
        <f>IF(ISERROR(VLOOKUP(A5085,'entry data'!B:E,4,0)),"",VLOOKUP(A5085,'entry data'!B:E,4,0))</f>
        <v/>
      </c>
      <c r="F5085" s="11" t="str">
        <f>IF(A5085="","",IF(ISERROR(VLOOKUP(A5085,'entry data'!B:F,5,0)),"",VLOOKUP(A5085,'entry data'!B:F,5,0)))</f>
        <v/>
      </c>
      <c r="G5085" s="12" t="str">
        <f>IF(A5085="","",IF(ISERROR(VLOOKUP(A5085,'entry data'!B:I,8,0)),"",VLOOKUP(A5085,'entry data'!B:I,7,0)))</f>
        <v/>
      </c>
      <c r="H5085" s="13" t="str">
        <f>IF(A5085="","",IF(B5085=1,VLOOKUP(A5085,'entry data'!B:D,3,0),I5084))</f>
        <v/>
      </c>
      <c r="I5085" s="14" t="str">
        <f>IF(A5085="","",IF(E5085="weekly",7,IF(E5085="fortnightly",14,IF(E5085="monthly",DATE(IF(MONTH(H5085)=12,YEAR(H5085)+1,YEAR(H5085)),VLOOKUP(MONTH(H5085),index!$D$2:$G$13,2,0),DAY(H5085)),
IF(E5085="quarterly",DATE(IF(MONTH(H5085)&gt;=10,YEAR(H5085)+1,YEAR(H5085)),VLOOKUP(MONTH(H5085),index!$D$2:$G$13,3,0),DAY(H5085)),
IF(E5085="halfyearly",DATE(IF(MONTH(H5085)&gt;=7,YEAR(H5085)+1,YEAR(H5085)),VLOOKUP(MONTH(H5085),index!$D$2:$G$13,4,0),DAY(H5085)),
DATE(YEAR(H5085)+1,MONTH(H5085),DAY(H5085)))))-H5085))+H5085)</f>
        <v/>
      </c>
      <c r="J5085" s="9" t="str">
        <f t="shared" si="496"/>
        <v/>
      </c>
      <c r="K5085" s="11" t="str">
        <f t="shared" si="497"/>
        <v/>
      </c>
      <c r="L5085" s="11" t="str">
        <f t="shared" si="498"/>
        <v/>
      </c>
      <c r="M5085" s="11" t="str">
        <f>IF(A5085="","",VLOOKUP(E5085,index!$A$1:$B$6,2,0)*K5085*G5085)</f>
        <v/>
      </c>
      <c r="N5085" s="11" t="str">
        <f>IF(A5085="","",-PMT(G5085*VLOOKUP(E5085,index!$A$1:$B$6,2,0),C5085,F5085,0,0))</f>
        <v/>
      </c>
      <c r="O5085" s="11" t="str">
        <f t="shared" si="499"/>
        <v/>
      </c>
      <c r="P5085" s="11" t="str">
        <f t="shared" si="494"/>
        <v/>
      </c>
    </row>
    <row r="5086" spans="1:16" x14ac:dyDescent="0.25">
      <c r="A5086" s="9" t="str">
        <f>IF(A5085="","",IF(B5085&lt;C5085,A5085,IF(A5085=MAX('entry data'!$B$8:$B$507),"",A5085+1)))</f>
        <v/>
      </c>
      <c r="B5086" s="9" t="str">
        <f t="shared" si="495"/>
        <v/>
      </c>
      <c r="C5086" s="9" t="str">
        <f>IF(ISERROR(VLOOKUP(A5086,'entry data'!B:G,6,0)),"",VLOOKUP(A5086,'entry data'!B:G,6,0))</f>
        <v/>
      </c>
      <c r="D5086" s="9" t="str">
        <f>IF(ISERROR(VLOOKUP(A5086,'entry data'!B:C,2,0)),"",VLOOKUP(A5086,'entry data'!B:C,2,0))</f>
        <v/>
      </c>
      <c r="E5086" s="9" t="str">
        <f>IF(ISERROR(VLOOKUP(A5086,'entry data'!B:E,4,0)),"",VLOOKUP(A5086,'entry data'!B:E,4,0))</f>
        <v/>
      </c>
      <c r="F5086" s="11" t="str">
        <f>IF(A5086="","",IF(ISERROR(VLOOKUP(A5086,'entry data'!B:F,5,0)),"",VLOOKUP(A5086,'entry data'!B:F,5,0)))</f>
        <v/>
      </c>
      <c r="G5086" s="12" t="str">
        <f>IF(A5086="","",IF(ISERROR(VLOOKUP(A5086,'entry data'!B:I,8,0)),"",VLOOKUP(A5086,'entry data'!B:I,7,0)))</f>
        <v/>
      </c>
      <c r="H5086" s="13" t="str">
        <f>IF(A5086="","",IF(B5086=1,VLOOKUP(A5086,'entry data'!B:D,3,0),I5085))</f>
        <v/>
      </c>
      <c r="I5086" s="14" t="str">
        <f>IF(A5086="","",IF(E5086="weekly",7,IF(E5086="fortnightly",14,IF(E5086="monthly",DATE(IF(MONTH(H5086)=12,YEAR(H5086)+1,YEAR(H5086)),VLOOKUP(MONTH(H5086),index!$D$2:$G$13,2,0),DAY(H5086)),
IF(E5086="quarterly",DATE(IF(MONTH(H5086)&gt;=10,YEAR(H5086)+1,YEAR(H5086)),VLOOKUP(MONTH(H5086),index!$D$2:$G$13,3,0),DAY(H5086)),
IF(E5086="halfyearly",DATE(IF(MONTH(H5086)&gt;=7,YEAR(H5086)+1,YEAR(H5086)),VLOOKUP(MONTH(H5086),index!$D$2:$G$13,4,0),DAY(H5086)),
DATE(YEAR(H5086)+1,MONTH(H5086),DAY(H5086)))))-H5086))+H5086)</f>
        <v/>
      </c>
      <c r="J5086" s="9" t="str">
        <f t="shared" si="496"/>
        <v/>
      </c>
      <c r="K5086" s="11" t="str">
        <f t="shared" si="497"/>
        <v/>
      </c>
      <c r="L5086" s="11" t="str">
        <f t="shared" si="498"/>
        <v/>
      </c>
      <c r="M5086" s="11" t="str">
        <f>IF(A5086="","",VLOOKUP(E5086,index!$A$1:$B$6,2,0)*K5086*G5086)</f>
        <v/>
      </c>
      <c r="N5086" s="11" t="str">
        <f>IF(A5086="","",-PMT(G5086*VLOOKUP(E5086,index!$A$1:$B$6,2,0),C5086,F5086,0,0))</f>
        <v/>
      </c>
      <c r="O5086" s="11" t="str">
        <f t="shared" si="499"/>
        <v/>
      </c>
      <c r="P5086" s="11" t="str">
        <f t="shared" si="494"/>
        <v/>
      </c>
    </row>
    <row r="5087" spans="1:16" x14ac:dyDescent="0.25">
      <c r="A5087" s="9" t="str">
        <f>IF(A5086="","",IF(B5086&lt;C5086,A5086,IF(A5086=MAX('entry data'!$B$8:$B$507),"",A5086+1)))</f>
        <v/>
      </c>
      <c r="B5087" s="9" t="str">
        <f t="shared" si="495"/>
        <v/>
      </c>
      <c r="C5087" s="9" t="str">
        <f>IF(ISERROR(VLOOKUP(A5087,'entry data'!B:G,6,0)),"",VLOOKUP(A5087,'entry data'!B:G,6,0))</f>
        <v/>
      </c>
      <c r="D5087" s="9" t="str">
        <f>IF(ISERROR(VLOOKUP(A5087,'entry data'!B:C,2,0)),"",VLOOKUP(A5087,'entry data'!B:C,2,0))</f>
        <v/>
      </c>
      <c r="E5087" s="9" t="str">
        <f>IF(ISERROR(VLOOKUP(A5087,'entry data'!B:E,4,0)),"",VLOOKUP(A5087,'entry data'!B:E,4,0))</f>
        <v/>
      </c>
      <c r="F5087" s="11" t="str">
        <f>IF(A5087="","",IF(ISERROR(VLOOKUP(A5087,'entry data'!B:F,5,0)),"",VLOOKUP(A5087,'entry data'!B:F,5,0)))</f>
        <v/>
      </c>
      <c r="G5087" s="12" t="str">
        <f>IF(A5087="","",IF(ISERROR(VLOOKUP(A5087,'entry data'!B:I,8,0)),"",VLOOKUP(A5087,'entry data'!B:I,7,0)))</f>
        <v/>
      </c>
      <c r="H5087" s="13" t="str">
        <f>IF(A5087="","",IF(B5087=1,VLOOKUP(A5087,'entry data'!B:D,3,0),I5086))</f>
        <v/>
      </c>
      <c r="I5087" s="14" t="str">
        <f>IF(A5087="","",IF(E5087="weekly",7,IF(E5087="fortnightly",14,IF(E5087="monthly",DATE(IF(MONTH(H5087)=12,YEAR(H5087)+1,YEAR(H5087)),VLOOKUP(MONTH(H5087),index!$D$2:$G$13,2,0),DAY(H5087)),
IF(E5087="quarterly",DATE(IF(MONTH(H5087)&gt;=10,YEAR(H5087)+1,YEAR(H5087)),VLOOKUP(MONTH(H5087),index!$D$2:$G$13,3,0),DAY(H5087)),
IF(E5087="halfyearly",DATE(IF(MONTH(H5087)&gt;=7,YEAR(H5087)+1,YEAR(H5087)),VLOOKUP(MONTH(H5087),index!$D$2:$G$13,4,0),DAY(H5087)),
DATE(YEAR(H5087)+1,MONTH(H5087),DAY(H5087)))))-H5087))+H5087)</f>
        <v/>
      </c>
      <c r="J5087" s="9" t="str">
        <f t="shared" si="496"/>
        <v/>
      </c>
      <c r="K5087" s="11" t="str">
        <f t="shared" si="497"/>
        <v/>
      </c>
      <c r="L5087" s="11" t="str">
        <f t="shared" si="498"/>
        <v/>
      </c>
      <c r="M5087" s="11" t="str">
        <f>IF(A5087="","",VLOOKUP(E5087,index!$A$1:$B$6,2,0)*K5087*G5087)</f>
        <v/>
      </c>
      <c r="N5087" s="11" t="str">
        <f>IF(A5087="","",-PMT(G5087*VLOOKUP(E5087,index!$A$1:$B$6,2,0),C5087,F5087,0,0))</f>
        <v/>
      </c>
      <c r="O5087" s="11" t="str">
        <f t="shared" si="499"/>
        <v/>
      </c>
      <c r="P5087" s="11" t="str">
        <f t="shared" si="494"/>
        <v/>
      </c>
    </row>
    <row r="5088" spans="1:16" x14ac:dyDescent="0.25">
      <c r="A5088" s="9" t="str">
        <f>IF(A5087="","",IF(B5087&lt;C5087,A5087,IF(A5087=MAX('entry data'!$B$8:$B$507),"",A5087+1)))</f>
        <v/>
      </c>
      <c r="B5088" s="9" t="str">
        <f t="shared" si="495"/>
        <v/>
      </c>
      <c r="C5088" s="9" t="str">
        <f>IF(ISERROR(VLOOKUP(A5088,'entry data'!B:G,6,0)),"",VLOOKUP(A5088,'entry data'!B:G,6,0))</f>
        <v/>
      </c>
      <c r="D5088" s="9" t="str">
        <f>IF(ISERROR(VLOOKUP(A5088,'entry data'!B:C,2,0)),"",VLOOKUP(A5088,'entry data'!B:C,2,0))</f>
        <v/>
      </c>
      <c r="E5088" s="9" t="str">
        <f>IF(ISERROR(VLOOKUP(A5088,'entry data'!B:E,4,0)),"",VLOOKUP(A5088,'entry data'!B:E,4,0))</f>
        <v/>
      </c>
      <c r="F5088" s="11" t="str">
        <f>IF(A5088="","",IF(ISERROR(VLOOKUP(A5088,'entry data'!B:F,5,0)),"",VLOOKUP(A5088,'entry data'!B:F,5,0)))</f>
        <v/>
      </c>
      <c r="G5088" s="12" t="str">
        <f>IF(A5088="","",IF(ISERROR(VLOOKUP(A5088,'entry data'!B:I,8,0)),"",VLOOKUP(A5088,'entry data'!B:I,7,0)))</f>
        <v/>
      </c>
      <c r="H5088" s="13" t="str">
        <f>IF(A5088="","",IF(B5088=1,VLOOKUP(A5088,'entry data'!B:D,3,0),I5087))</f>
        <v/>
      </c>
      <c r="I5088" s="14" t="str">
        <f>IF(A5088="","",IF(E5088="weekly",7,IF(E5088="fortnightly",14,IF(E5088="monthly",DATE(IF(MONTH(H5088)=12,YEAR(H5088)+1,YEAR(H5088)),VLOOKUP(MONTH(H5088),index!$D$2:$G$13,2,0),DAY(H5088)),
IF(E5088="quarterly",DATE(IF(MONTH(H5088)&gt;=10,YEAR(H5088)+1,YEAR(H5088)),VLOOKUP(MONTH(H5088),index!$D$2:$G$13,3,0),DAY(H5088)),
IF(E5088="halfyearly",DATE(IF(MONTH(H5088)&gt;=7,YEAR(H5088)+1,YEAR(H5088)),VLOOKUP(MONTH(H5088),index!$D$2:$G$13,4,0),DAY(H5088)),
DATE(YEAR(H5088)+1,MONTH(H5088),DAY(H5088)))))-H5088))+H5088)</f>
        <v/>
      </c>
      <c r="J5088" s="9" t="str">
        <f t="shared" si="496"/>
        <v/>
      </c>
      <c r="K5088" s="11" t="str">
        <f t="shared" si="497"/>
        <v/>
      </c>
      <c r="L5088" s="11" t="str">
        <f t="shared" si="498"/>
        <v/>
      </c>
      <c r="M5088" s="11" t="str">
        <f>IF(A5088="","",VLOOKUP(E5088,index!$A$1:$B$6,2,0)*K5088*G5088)</f>
        <v/>
      </c>
      <c r="N5088" s="11" t="str">
        <f>IF(A5088="","",-PMT(G5088*VLOOKUP(E5088,index!$A$1:$B$6,2,0),C5088,F5088,0,0))</f>
        <v/>
      </c>
      <c r="O5088" s="11" t="str">
        <f t="shared" si="499"/>
        <v/>
      </c>
      <c r="P5088" s="11" t="str">
        <f t="shared" si="494"/>
        <v/>
      </c>
    </row>
    <row r="5089" spans="1:16" x14ac:dyDescent="0.25">
      <c r="A5089" s="9" t="str">
        <f>IF(A5088="","",IF(B5088&lt;C5088,A5088,IF(A5088=MAX('entry data'!$B$8:$B$507),"",A5088+1)))</f>
        <v/>
      </c>
      <c r="B5089" s="9" t="str">
        <f t="shared" si="495"/>
        <v/>
      </c>
      <c r="C5089" s="9" t="str">
        <f>IF(ISERROR(VLOOKUP(A5089,'entry data'!B:G,6,0)),"",VLOOKUP(A5089,'entry data'!B:G,6,0))</f>
        <v/>
      </c>
      <c r="D5089" s="9" t="str">
        <f>IF(ISERROR(VLOOKUP(A5089,'entry data'!B:C,2,0)),"",VLOOKUP(A5089,'entry data'!B:C,2,0))</f>
        <v/>
      </c>
      <c r="E5089" s="9" t="str">
        <f>IF(ISERROR(VLOOKUP(A5089,'entry data'!B:E,4,0)),"",VLOOKUP(A5089,'entry data'!B:E,4,0))</f>
        <v/>
      </c>
      <c r="F5089" s="11" t="str">
        <f>IF(A5089="","",IF(ISERROR(VLOOKUP(A5089,'entry data'!B:F,5,0)),"",VLOOKUP(A5089,'entry data'!B:F,5,0)))</f>
        <v/>
      </c>
      <c r="G5089" s="12" t="str">
        <f>IF(A5089="","",IF(ISERROR(VLOOKUP(A5089,'entry data'!B:I,8,0)),"",VLOOKUP(A5089,'entry data'!B:I,7,0)))</f>
        <v/>
      </c>
      <c r="H5089" s="13" t="str">
        <f>IF(A5089="","",IF(B5089=1,VLOOKUP(A5089,'entry data'!B:D,3,0),I5088))</f>
        <v/>
      </c>
      <c r="I5089" s="14" t="str">
        <f>IF(A5089="","",IF(E5089="weekly",7,IF(E5089="fortnightly",14,IF(E5089="monthly",DATE(IF(MONTH(H5089)=12,YEAR(H5089)+1,YEAR(H5089)),VLOOKUP(MONTH(H5089),index!$D$2:$G$13,2,0),DAY(H5089)),
IF(E5089="quarterly",DATE(IF(MONTH(H5089)&gt;=10,YEAR(H5089)+1,YEAR(H5089)),VLOOKUP(MONTH(H5089),index!$D$2:$G$13,3,0),DAY(H5089)),
IF(E5089="halfyearly",DATE(IF(MONTH(H5089)&gt;=7,YEAR(H5089)+1,YEAR(H5089)),VLOOKUP(MONTH(H5089),index!$D$2:$G$13,4,0),DAY(H5089)),
DATE(YEAR(H5089)+1,MONTH(H5089),DAY(H5089)))))-H5089))+H5089)</f>
        <v/>
      </c>
      <c r="J5089" s="9" t="str">
        <f t="shared" si="496"/>
        <v/>
      </c>
      <c r="K5089" s="11" t="str">
        <f t="shared" si="497"/>
        <v/>
      </c>
      <c r="L5089" s="11" t="str">
        <f t="shared" si="498"/>
        <v/>
      </c>
      <c r="M5089" s="11" t="str">
        <f>IF(A5089="","",VLOOKUP(E5089,index!$A$1:$B$6,2,0)*K5089*G5089)</f>
        <v/>
      </c>
      <c r="N5089" s="11" t="str">
        <f>IF(A5089="","",-PMT(G5089*VLOOKUP(E5089,index!$A$1:$B$6,2,0),C5089,F5089,0,0))</f>
        <v/>
      </c>
      <c r="O5089" s="11" t="str">
        <f t="shared" si="499"/>
        <v/>
      </c>
      <c r="P5089" s="11" t="str">
        <f t="shared" si="494"/>
        <v/>
      </c>
    </row>
    <row r="5090" spans="1:16" x14ac:dyDescent="0.25">
      <c r="A5090" s="9" t="str">
        <f>IF(A5089="","",IF(B5089&lt;C5089,A5089,IF(A5089=MAX('entry data'!$B$8:$B$507),"",A5089+1)))</f>
        <v/>
      </c>
      <c r="B5090" s="9" t="str">
        <f t="shared" si="495"/>
        <v/>
      </c>
      <c r="C5090" s="9" t="str">
        <f>IF(ISERROR(VLOOKUP(A5090,'entry data'!B:G,6,0)),"",VLOOKUP(A5090,'entry data'!B:G,6,0))</f>
        <v/>
      </c>
      <c r="D5090" s="9" t="str">
        <f>IF(ISERROR(VLOOKUP(A5090,'entry data'!B:C,2,0)),"",VLOOKUP(A5090,'entry data'!B:C,2,0))</f>
        <v/>
      </c>
      <c r="E5090" s="9" t="str">
        <f>IF(ISERROR(VLOOKUP(A5090,'entry data'!B:E,4,0)),"",VLOOKUP(A5090,'entry data'!B:E,4,0))</f>
        <v/>
      </c>
      <c r="F5090" s="11" t="str">
        <f>IF(A5090="","",IF(ISERROR(VLOOKUP(A5090,'entry data'!B:F,5,0)),"",VLOOKUP(A5090,'entry data'!B:F,5,0)))</f>
        <v/>
      </c>
      <c r="G5090" s="12" t="str">
        <f>IF(A5090="","",IF(ISERROR(VLOOKUP(A5090,'entry data'!B:I,8,0)),"",VLOOKUP(A5090,'entry data'!B:I,7,0)))</f>
        <v/>
      </c>
      <c r="H5090" s="13" t="str">
        <f>IF(A5090="","",IF(B5090=1,VLOOKUP(A5090,'entry data'!B:D,3,0),I5089))</f>
        <v/>
      </c>
      <c r="I5090" s="14" t="str">
        <f>IF(A5090="","",IF(E5090="weekly",7,IF(E5090="fortnightly",14,IF(E5090="monthly",DATE(IF(MONTH(H5090)=12,YEAR(H5090)+1,YEAR(H5090)),VLOOKUP(MONTH(H5090),index!$D$2:$G$13,2,0),DAY(H5090)),
IF(E5090="quarterly",DATE(IF(MONTH(H5090)&gt;=10,YEAR(H5090)+1,YEAR(H5090)),VLOOKUP(MONTH(H5090),index!$D$2:$G$13,3,0),DAY(H5090)),
IF(E5090="halfyearly",DATE(IF(MONTH(H5090)&gt;=7,YEAR(H5090)+1,YEAR(H5090)),VLOOKUP(MONTH(H5090),index!$D$2:$G$13,4,0),DAY(H5090)),
DATE(YEAR(H5090)+1,MONTH(H5090),DAY(H5090)))))-H5090))+H5090)</f>
        <v/>
      </c>
      <c r="J5090" s="9" t="str">
        <f t="shared" si="496"/>
        <v/>
      </c>
      <c r="K5090" s="11" t="str">
        <f t="shared" si="497"/>
        <v/>
      </c>
      <c r="L5090" s="11" t="str">
        <f t="shared" si="498"/>
        <v/>
      </c>
      <c r="M5090" s="11" t="str">
        <f>IF(A5090="","",VLOOKUP(E5090,index!$A$1:$B$6,2,0)*K5090*G5090)</f>
        <v/>
      </c>
      <c r="N5090" s="11" t="str">
        <f>IF(A5090="","",-PMT(G5090*VLOOKUP(E5090,index!$A$1:$B$6,2,0),C5090,F5090,0,0))</f>
        <v/>
      </c>
      <c r="O5090" s="11" t="str">
        <f t="shared" si="499"/>
        <v/>
      </c>
      <c r="P5090" s="11" t="str">
        <f t="shared" si="494"/>
        <v/>
      </c>
    </row>
    <row r="5091" spans="1:16" x14ac:dyDescent="0.25">
      <c r="A5091" s="9" t="str">
        <f>IF(A5090="","",IF(B5090&lt;C5090,A5090,IF(A5090=MAX('entry data'!$B$8:$B$507),"",A5090+1)))</f>
        <v/>
      </c>
      <c r="B5091" s="9" t="str">
        <f t="shared" si="495"/>
        <v/>
      </c>
      <c r="C5091" s="9" t="str">
        <f>IF(ISERROR(VLOOKUP(A5091,'entry data'!B:G,6,0)),"",VLOOKUP(A5091,'entry data'!B:G,6,0))</f>
        <v/>
      </c>
      <c r="D5091" s="9" t="str">
        <f>IF(ISERROR(VLOOKUP(A5091,'entry data'!B:C,2,0)),"",VLOOKUP(A5091,'entry data'!B:C,2,0))</f>
        <v/>
      </c>
      <c r="E5091" s="9" t="str">
        <f>IF(ISERROR(VLOOKUP(A5091,'entry data'!B:E,4,0)),"",VLOOKUP(A5091,'entry data'!B:E,4,0))</f>
        <v/>
      </c>
      <c r="F5091" s="11" t="str">
        <f>IF(A5091="","",IF(ISERROR(VLOOKUP(A5091,'entry data'!B:F,5,0)),"",VLOOKUP(A5091,'entry data'!B:F,5,0)))</f>
        <v/>
      </c>
      <c r="G5091" s="12" t="str">
        <f>IF(A5091="","",IF(ISERROR(VLOOKUP(A5091,'entry data'!B:I,8,0)),"",VLOOKUP(A5091,'entry data'!B:I,7,0)))</f>
        <v/>
      </c>
      <c r="H5091" s="13" t="str">
        <f>IF(A5091="","",IF(B5091=1,VLOOKUP(A5091,'entry data'!B:D,3,0),I5090))</f>
        <v/>
      </c>
      <c r="I5091" s="14" t="str">
        <f>IF(A5091="","",IF(E5091="weekly",7,IF(E5091="fortnightly",14,IF(E5091="monthly",DATE(IF(MONTH(H5091)=12,YEAR(H5091)+1,YEAR(H5091)),VLOOKUP(MONTH(H5091),index!$D$2:$G$13,2,0),DAY(H5091)),
IF(E5091="quarterly",DATE(IF(MONTH(H5091)&gt;=10,YEAR(H5091)+1,YEAR(H5091)),VLOOKUP(MONTH(H5091),index!$D$2:$G$13,3,0),DAY(H5091)),
IF(E5091="halfyearly",DATE(IF(MONTH(H5091)&gt;=7,YEAR(H5091)+1,YEAR(H5091)),VLOOKUP(MONTH(H5091),index!$D$2:$G$13,4,0),DAY(H5091)),
DATE(YEAR(H5091)+1,MONTH(H5091),DAY(H5091)))))-H5091))+H5091)</f>
        <v/>
      </c>
      <c r="J5091" s="9" t="str">
        <f t="shared" si="496"/>
        <v/>
      </c>
      <c r="K5091" s="11" t="str">
        <f t="shared" si="497"/>
        <v/>
      </c>
      <c r="L5091" s="11" t="str">
        <f t="shared" si="498"/>
        <v/>
      </c>
      <c r="M5091" s="11" t="str">
        <f>IF(A5091="","",VLOOKUP(E5091,index!$A$1:$B$6,2,0)*K5091*G5091)</f>
        <v/>
      </c>
      <c r="N5091" s="11" t="str">
        <f>IF(A5091="","",-PMT(G5091*VLOOKUP(E5091,index!$A$1:$B$6,2,0),C5091,F5091,0,0))</f>
        <v/>
      </c>
      <c r="O5091" s="11" t="str">
        <f t="shared" si="499"/>
        <v/>
      </c>
      <c r="P5091" s="11" t="str">
        <f t="shared" si="494"/>
        <v/>
      </c>
    </row>
    <row r="5092" spans="1:16" x14ac:dyDescent="0.25">
      <c r="A5092" s="9" t="str">
        <f>IF(A5091="","",IF(B5091&lt;C5091,A5091,IF(A5091=MAX('entry data'!$B$8:$B$507),"",A5091+1)))</f>
        <v/>
      </c>
      <c r="B5092" s="9" t="str">
        <f t="shared" si="495"/>
        <v/>
      </c>
      <c r="C5092" s="9" t="str">
        <f>IF(ISERROR(VLOOKUP(A5092,'entry data'!B:G,6,0)),"",VLOOKUP(A5092,'entry data'!B:G,6,0))</f>
        <v/>
      </c>
      <c r="D5092" s="9" t="str">
        <f>IF(ISERROR(VLOOKUP(A5092,'entry data'!B:C,2,0)),"",VLOOKUP(A5092,'entry data'!B:C,2,0))</f>
        <v/>
      </c>
      <c r="E5092" s="9" t="str">
        <f>IF(ISERROR(VLOOKUP(A5092,'entry data'!B:E,4,0)),"",VLOOKUP(A5092,'entry data'!B:E,4,0))</f>
        <v/>
      </c>
      <c r="F5092" s="11" t="str">
        <f>IF(A5092="","",IF(ISERROR(VLOOKUP(A5092,'entry data'!B:F,5,0)),"",VLOOKUP(A5092,'entry data'!B:F,5,0)))</f>
        <v/>
      </c>
      <c r="G5092" s="12" t="str">
        <f>IF(A5092="","",IF(ISERROR(VLOOKUP(A5092,'entry data'!B:I,8,0)),"",VLOOKUP(A5092,'entry data'!B:I,7,0)))</f>
        <v/>
      </c>
      <c r="H5092" s="13" t="str">
        <f>IF(A5092="","",IF(B5092=1,VLOOKUP(A5092,'entry data'!B:D,3,0),I5091))</f>
        <v/>
      </c>
      <c r="I5092" s="14" t="str">
        <f>IF(A5092="","",IF(E5092="weekly",7,IF(E5092="fortnightly",14,IF(E5092="monthly",DATE(IF(MONTH(H5092)=12,YEAR(H5092)+1,YEAR(H5092)),VLOOKUP(MONTH(H5092),index!$D$2:$G$13,2,0),DAY(H5092)),
IF(E5092="quarterly",DATE(IF(MONTH(H5092)&gt;=10,YEAR(H5092)+1,YEAR(H5092)),VLOOKUP(MONTH(H5092),index!$D$2:$G$13,3,0),DAY(H5092)),
IF(E5092="halfyearly",DATE(IF(MONTH(H5092)&gt;=7,YEAR(H5092)+1,YEAR(H5092)),VLOOKUP(MONTH(H5092),index!$D$2:$G$13,4,0),DAY(H5092)),
DATE(YEAR(H5092)+1,MONTH(H5092),DAY(H5092)))))-H5092))+H5092)</f>
        <v/>
      </c>
      <c r="J5092" s="9" t="str">
        <f t="shared" si="496"/>
        <v/>
      </c>
      <c r="K5092" s="11" t="str">
        <f t="shared" si="497"/>
        <v/>
      </c>
      <c r="L5092" s="11" t="str">
        <f t="shared" si="498"/>
        <v/>
      </c>
      <c r="M5092" s="11" t="str">
        <f>IF(A5092="","",VLOOKUP(E5092,index!$A$1:$B$6,2,0)*K5092*G5092)</f>
        <v/>
      </c>
      <c r="N5092" s="11" t="str">
        <f>IF(A5092="","",-PMT(G5092*VLOOKUP(E5092,index!$A$1:$B$6,2,0),C5092,F5092,0,0))</f>
        <v/>
      </c>
      <c r="O5092" s="11" t="str">
        <f t="shared" si="499"/>
        <v/>
      </c>
      <c r="P5092" s="11" t="str">
        <f t="shared" si="494"/>
        <v/>
      </c>
    </row>
    <row r="5093" spans="1:16" x14ac:dyDescent="0.25">
      <c r="A5093" s="9" t="str">
        <f>IF(A5092="","",IF(B5092&lt;C5092,A5092,IF(A5092=MAX('entry data'!$B$8:$B$507),"",A5092+1)))</f>
        <v/>
      </c>
      <c r="B5093" s="9" t="str">
        <f t="shared" si="495"/>
        <v/>
      </c>
      <c r="C5093" s="9" t="str">
        <f>IF(ISERROR(VLOOKUP(A5093,'entry data'!B:G,6,0)),"",VLOOKUP(A5093,'entry data'!B:G,6,0))</f>
        <v/>
      </c>
      <c r="D5093" s="9" t="str">
        <f>IF(ISERROR(VLOOKUP(A5093,'entry data'!B:C,2,0)),"",VLOOKUP(A5093,'entry data'!B:C,2,0))</f>
        <v/>
      </c>
      <c r="E5093" s="9" t="str">
        <f>IF(ISERROR(VLOOKUP(A5093,'entry data'!B:E,4,0)),"",VLOOKUP(A5093,'entry data'!B:E,4,0))</f>
        <v/>
      </c>
      <c r="F5093" s="11" t="str">
        <f>IF(A5093="","",IF(ISERROR(VLOOKUP(A5093,'entry data'!B:F,5,0)),"",VLOOKUP(A5093,'entry data'!B:F,5,0)))</f>
        <v/>
      </c>
      <c r="G5093" s="12" t="str">
        <f>IF(A5093="","",IF(ISERROR(VLOOKUP(A5093,'entry data'!B:I,8,0)),"",VLOOKUP(A5093,'entry data'!B:I,7,0)))</f>
        <v/>
      </c>
      <c r="H5093" s="13" t="str">
        <f>IF(A5093="","",IF(B5093=1,VLOOKUP(A5093,'entry data'!B:D,3,0),I5092))</f>
        <v/>
      </c>
      <c r="I5093" s="14" t="str">
        <f>IF(A5093="","",IF(E5093="weekly",7,IF(E5093="fortnightly",14,IF(E5093="monthly",DATE(IF(MONTH(H5093)=12,YEAR(H5093)+1,YEAR(H5093)),VLOOKUP(MONTH(H5093),index!$D$2:$G$13,2,0),DAY(H5093)),
IF(E5093="quarterly",DATE(IF(MONTH(H5093)&gt;=10,YEAR(H5093)+1,YEAR(H5093)),VLOOKUP(MONTH(H5093),index!$D$2:$G$13,3,0),DAY(H5093)),
IF(E5093="halfyearly",DATE(IF(MONTH(H5093)&gt;=7,YEAR(H5093)+1,YEAR(H5093)),VLOOKUP(MONTH(H5093),index!$D$2:$G$13,4,0),DAY(H5093)),
DATE(YEAR(H5093)+1,MONTH(H5093),DAY(H5093)))))-H5093))+H5093)</f>
        <v/>
      </c>
      <c r="J5093" s="9" t="str">
        <f t="shared" si="496"/>
        <v/>
      </c>
      <c r="K5093" s="11" t="str">
        <f t="shared" si="497"/>
        <v/>
      </c>
      <c r="L5093" s="11" t="str">
        <f t="shared" si="498"/>
        <v/>
      </c>
      <c r="M5093" s="11" t="str">
        <f>IF(A5093="","",VLOOKUP(E5093,index!$A$1:$B$6,2,0)*K5093*G5093)</f>
        <v/>
      </c>
      <c r="N5093" s="11" t="str">
        <f>IF(A5093="","",-PMT(G5093*VLOOKUP(E5093,index!$A$1:$B$6,2,0),C5093,F5093,0,0))</f>
        <v/>
      </c>
      <c r="O5093" s="11" t="str">
        <f t="shared" si="499"/>
        <v/>
      </c>
      <c r="P5093" s="11" t="str">
        <f t="shared" si="494"/>
        <v/>
      </c>
    </row>
    <row r="5094" spans="1:16" x14ac:dyDescent="0.25">
      <c r="A5094" s="9" t="str">
        <f>IF(A5093="","",IF(B5093&lt;C5093,A5093,IF(A5093=MAX('entry data'!$B$8:$B$507),"",A5093+1)))</f>
        <v/>
      </c>
      <c r="B5094" s="9" t="str">
        <f t="shared" si="495"/>
        <v/>
      </c>
      <c r="C5094" s="9" t="str">
        <f>IF(ISERROR(VLOOKUP(A5094,'entry data'!B:G,6,0)),"",VLOOKUP(A5094,'entry data'!B:G,6,0))</f>
        <v/>
      </c>
      <c r="D5094" s="9" t="str">
        <f>IF(ISERROR(VLOOKUP(A5094,'entry data'!B:C,2,0)),"",VLOOKUP(A5094,'entry data'!B:C,2,0))</f>
        <v/>
      </c>
      <c r="E5094" s="9" t="str">
        <f>IF(ISERROR(VLOOKUP(A5094,'entry data'!B:E,4,0)),"",VLOOKUP(A5094,'entry data'!B:E,4,0))</f>
        <v/>
      </c>
      <c r="F5094" s="11" t="str">
        <f>IF(A5094="","",IF(ISERROR(VLOOKUP(A5094,'entry data'!B:F,5,0)),"",VLOOKUP(A5094,'entry data'!B:F,5,0)))</f>
        <v/>
      </c>
      <c r="G5094" s="12" t="str">
        <f>IF(A5094="","",IF(ISERROR(VLOOKUP(A5094,'entry data'!B:I,8,0)),"",VLOOKUP(A5094,'entry data'!B:I,7,0)))</f>
        <v/>
      </c>
      <c r="H5094" s="13" t="str">
        <f>IF(A5094="","",IF(B5094=1,VLOOKUP(A5094,'entry data'!B:D,3,0),I5093))</f>
        <v/>
      </c>
      <c r="I5094" s="14" t="str">
        <f>IF(A5094="","",IF(E5094="weekly",7,IF(E5094="fortnightly",14,IF(E5094="monthly",DATE(IF(MONTH(H5094)=12,YEAR(H5094)+1,YEAR(H5094)),VLOOKUP(MONTH(H5094),index!$D$2:$G$13,2,0),DAY(H5094)),
IF(E5094="quarterly",DATE(IF(MONTH(H5094)&gt;=10,YEAR(H5094)+1,YEAR(H5094)),VLOOKUP(MONTH(H5094),index!$D$2:$G$13,3,0),DAY(H5094)),
IF(E5094="halfyearly",DATE(IF(MONTH(H5094)&gt;=7,YEAR(H5094)+1,YEAR(H5094)),VLOOKUP(MONTH(H5094),index!$D$2:$G$13,4,0),DAY(H5094)),
DATE(YEAR(H5094)+1,MONTH(H5094),DAY(H5094)))))-H5094))+H5094)</f>
        <v/>
      </c>
      <c r="J5094" s="9" t="str">
        <f t="shared" si="496"/>
        <v/>
      </c>
      <c r="K5094" s="11" t="str">
        <f t="shared" si="497"/>
        <v/>
      </c>
      <c r="L5094" s="11" t="str">
        <f t="shared" si="498"/>
        <v/>
      </c>
      <c r="M5094" s="11" t="str">
        <f>IF(A5094="","",VLOOKUP(E5094,index!$A$1:$B$6,2,0)*K5094*G5094)</f>
        <v/>
      </c>
      <c r="N5094" s="11" t="str">
        <f>IF(A5094="","",-PMT(G5094*VLOOKUP(E5094,index!$A$1:$B$6,2,0),C5094,F5094,0,0))</f>
        <v/>
      </c>
      <c r="O5094" s="11" t="str">
        <f t="shared" si="499"/>
        <v/>
      </c>
      <c r="P5094" s="11" t="str">
        <f t="shared" si="494"/>
        <v/>
      </c>
    </row>
    <row r="5095" spans="1:16" x14ac:dyDescent="0.25">
      <c r="A5095" s="9" t="str">
        <f>IF(A5094="","",IF(B5094&lt;C5094,A5094,IF(A5094=MAX('entry data'!$B$8:$B$507),"",A5094+1)))</f>
        <v/>
      </c>
      <c r="B5095" s="9" t="str">
        <f t="shared" si="495"/>
        <v/>
      </c>
      <c r="C5095" s="9" t="str">
        <f>IF(ISERROR(VLOOKUP(A5095,'entry data'!B:G,6,0)),"",VLOOKUP(A5095,'entry data'!B:G,6,0))</f>
        <v/>
      </c>
      <c r="D5095" s="9" t="str">
        <f>IF(ISERROR(VLOOKUP(A5095,'entry data'!B:C,2,0)),"",VLOOKUP(A5095,'entry data'!B:C,2,0))</f>
        <v/>
      </c>
      <c r="E5095" s="9" t="str">
        <f>IF(ISERROR(VLOOKUP(A5095,'entry data'!B:E,4,0)),"",VLOOKUP(A5095,'entry data'!B:E,4,0))</f>
        <v/>
      </c>
      <c r="F5095" s="11" t="str">
        <f>IF(A5095="","",IF(ISERROR(VLOOKUP(A5095,'entry data'!B:F,5,0)),"",VLOOKUP(A5095,'entry data'!B:F,5,0)))</f>
        <v/>
      </c>
      <c r="G5095" s="12" t="str">
        <f>IF(A5095="","",IF(ISERROR(VLOOKUP(A5095,'entry data'!B:I,8,0)),"",VLOOKUP(A5095,'entry data'!B:I,7,0)))</f>
        <v/>
      </c>
      <c r="H5095" s="13" t="str">
        <f>IF(A5095="","",IF(B5095=1,VLOOKUP(A5095,'entry data'!B:D,3,0),I5094))</f>
        <v/>
      </c>
      <c r="I5095" s="14" t="str">
        <f>IF(A5095="","",IF(E5095="weekly",7,IF(E5095="fortnightly",14,IF(E5095="monthly",DATE(IF(MONTH(H5095)=12,YEAR(H5095)+1,YEAR(H5095)),VLOOKUP(MONTH(H5095),index!$D$2:$G$13,2,0),DAY(H5095)),
IF(E5095="quarterly",DATE(IF(MONTH(H5095)&gt;=10,YEAR(H5095)+1,YEAR(H5095)),VLOOKUP(MONTH(H5095),index!$D$2:$G$13,3,0),DAY(H5095)),
IF(E5095="halfyearly",DATE(IF(MONTH(H5095)&gt;=7,YEAR(H5095)+1,YEAR(H5095)),VLOOKUP(MONTH(H5095),index!$D$2:$G$13,4,0),DAY(H5095)),
DATE(YEAR(H5095)+1,MONTH(H5095),DAY(H5095)))))-H5095))+H5095)</f>
        <v/>
      </c>
      <c r="J5095" s="9" t="str">
        <f t="shared" si="496"/>
        <v/>
      </c>
      <c r="K5095" s="11" t="str">
        <f t="shared" si="497"/>
        <v/>
      </c>
      <c r="L5095" s="11" t="str">
        <f t="shared" si="498"/>
        <v/>
      </c>
      <c r="M5095" s="11" t="str">
        <f>IF(A5095="","",VLOOKUP(E5095,index!$A$1:$B$6,2,0)*K5095*G5095)</f>
        <v/>
      </c>
      <c r="N5095" s="11" t="str">
        <f>IF(A5095="","",-PMT(G5095*VLOOKUP(E5095,index!$A$1:$B$6,2,0),C5095,F5095,0,0))</f>
        <v/>
      </c>
      <c r="O5095" s="11" t="str">
        <f t="shared" si="499"/>
        <v/>
      </c>
      <c r="P5095" s="11" t="str">
        <f t="shared" si="494"/>
        <v/>
      </c>
    </row>
    <row r="5096" spans="1:16" x14ac:dyDescent="0.25">
      <c r="A5096" s="9" t="str">
        <f>IF(A5095="","",IF(B5095&lt;C5095,A5095,IF(A5095=MAX('entry data'!$B$8:$B$507),"",A5095+1)))</f>
        <v/>
      </c>
      <c r="B5096" s="9" t="str">
        <f t="shared" si="495"/>
        <v/>
      </c>
      <c r="C5096" s="9" t="str">
        <f>IF(ISERROR(VLOOKUP(A5096,'entry data'!B:G,6,0)),"",VLOOKUP(A5096,'entry data'!B:G,6,0))</f>
        <v/>
      </c>
      <c r="D5096" s="9" t="str">
        <f>IF(ISERROR(VLOOKUP(A5096,'entry data'!B:C,2,0)),"",VLOOKUP(A5096,'entry data'!B:C,2,0))</f>
        <v/>
      </c>
      <c r="E5096" s="9" t="str">
        <f>IF(ISERROR(VLOOKUP(A5096,'entry data'!B:E,4,0)),"",VLOOKUP(A5096,'entry data'!B:E,4,0))</f>
        <v/>
      </c>
      <c r="F5096" s="11" t="str">
        <f>IF(A5096="","",IF(ISERROR(VLOOKUP(A5096,'entry data'!B:F,5,0)),"",VLOOKUP(A5096,'entry data'!B:F,5,0)))</f>
        <v/>
      </c>
      <c r="G5096" s="12" t="str">
        <f>IF(A5096="","",IF(ISERROR(VLOOKUP(A5096,'entry data'!B:I,8,0)),"",VLOOKUP(A5096,'entry data'!B:I,7,0)))</f>
        <v/>
      </c>
      <c r="H5096" s="13" t="str">
        <f>IF(A5096="","",IF(B5096=1,VLOOKUP(A5096,'entry data'!B:D,3,0),I5095))</f>
        <v/>
      </c>
      <c r="I5096" s="14" t="str">
        <f>IF(A5096="","",IF(E5096="weekly",7,IF(E5096="fortnightly",14,IF(E5096="monthly",DATE(IF(MONTH(H5096)=12,YEAR(H5096)+1,YEAR(H5096)),VLOOKUP(MONTH(H5096),index!$D$2:$G$13,2,0),DAY(H5096)),
IF(E5096="quarterly",DATE(IF(MONTH(H5096)&gt;=10,YEAR(H5096)+1,YEAR(H5096)),VLOOKUP(MONTH(H5096),index!$D$2:$G$13,3,0),DAY(H5096)),
IF(E5096="halfyearly",DATE(IF(MONTH(H5096)&gt;=7,YEAR(H5096)+1,YEAR(H5096)),VLOOKUP(MONTH(H5096),index!$D$2:$G$13,4,0),DAY(H5096)),
DATE(YEAR(H5096)+1,MONTH(H5096),DAY(H5096)))))-H5096))+H5096)</f>
        <v/>
      </c>
      <c r="J5096" s="9" t="str">
        <f t="shared" si="496"/>
        <v/>
      </c>
      <c r="K5096" s="11" t="str">
        <f t="shared" si="497"/>
        <v/>
      </c>
      <c r="L5096" s="11" t="str">
        <f t="shared" si="498"/>
        <v/>
      </c>
      <c r="M5096" s="11" t="str">
        <f>IF(A5096="","",VLOOKUP(E5096,index!$A$1:$B$6,2,0)*K5096*G5096)</f>
        <v/>
      </c>
      <c r="N5096" s="11" t="str">
        <f>IF(A5096="","",-PMT(G5096*VLOOKUP(E5096,index!$A$1:$B$6,2,0),C5096,F5096,0,0))</f>
        <v/>
      </c>
      <c r="O5096" s="11" t="str">
        <f t="shared" si="499"/>
        <v/>
      </c>
      <c r="P5096" s="11" t="str">
        <f t="shared" si="494"/>
        <v/>
      </c>
    </row>
    <row r="5097" spans="1:16" x14ac:dyDescent="0.25">
      <c r="A5097" s="9" t="str">
        <f>IF(A5096="","",IF(B5096&lt;C5096,A5096,IF(A5096=MAX('entry data'!$B$8:$B$507),"",A5096+1)))</f>
        <v/>
      </c>
      <c r="B5097" s="9" t="str">
        <f t="shared" si="495"/>
        <v/>
      </c>
      <c r="C5097" s="9" t="str">
        <f>IF(ISERROR(VLOOKUP(A5097,'entry data'!B:G,6,0)),"",VLOOKUP(A5097,'entry data'!B:G,6,0))</f>
        <v/>
      </c>
      <c r="D5097" s="9" t="str">
        <f>IF(ISERROR(VLOOKUP(A5097,'entry data'!B:C,2,0)),"",VLOOKUP(A5097,'entry data'!B:C,2,0))</f>
        <v/>
      </c>
      <c r="E5097" s="9" t="str">
        <f>IF(ISERROR(VLOOKUP(A5097,'entry data'!B:E,4,0)),"",VLOOKUP(A5097,'entry data'!B:E,4,0))</f>
        <v/>
      </c>
      <c r="F5097" s="11" t="str">
        <f>IF(A5097="","",IF(ISERROR(VLOOKUP(A5097,'entry data'!B:F,5,0)),"",VLOOKUP(A5097,'entry data'!B:F,5,0)))</f>
        <v/>
      </c>
      <c r="G5097" s="12" t="str">
        <f>IF(A5097="","",IF(ISERROR(VLOOKUP(A5097,'entry data'!B:I,8,0)),"",VLOOKUP(A5097,'entry data'!B:I,7,0)))</f>
        <v/>
      </c>
      <c r="H5097" s="13" t="str">
        <f>IF(A5097="","",IF(B5097=1,VLOOKUP(A5097,'entry data'!B:D,3,0),I5096))</f>
        <v/>
      </c>
      <c r="I5097" s="14" t="str">
        <f>IF(A5097="","",IF(E5097="weekly",7,IF(E5097="fortnightly",14,IF(E5097="monthly",DATE(IF(MONTH(H5097)=12,YEAR(H5097)+1,YEAR(H5097)),VLOOKUP(MONTH(H5097),index!$D$2:$G$13,2,0),DAY(H5097)),
IF(E5097="quarterly",DATE(IF(MONTH(H5097)&gt;=10,YEAR(H5097)+1,YEAR(H5097)),VLOOKUP(MONTH(H5097),index!$D$2:$G$13,3,0),DAY(H5097)),
IF(E5097="halfyearly",DATE(IF(MONTH(H5097)&gt;=7,YEAR(H5097)+1,YEAR(H5097)),VLOOKUP(MONTH(H5097),index!$D$2:$G$13,4,0),DAY(H5097)),
DATE(YEAR(H5097)+1,MONTH(H5097),DAY(H5097)))))-H5097))+H5097)</f>
        <v/>
      </c>
      <c r="J5097" s="9" t="str">
        <f t="shared" si="496"/>
        <v/>
      </c>
      <c r="K5097" s="11" t="str">
        <f t="shared" si="497"/>
        <v/>
      </c>
      <c r="L5097" s="11" t="str">
        <f t="shared" si="498"/>
        <v/>
      </c>
      <c r="M5097" s="11" t="str">
        <f>IF(A5097="","",VLOOKUP(E5097,index!$A$1:$B$6,2,0)*K5097*G5097)</f>
        <v/>
      </c>
      <c r="N5097" s="11" t="str">
        <f>IF(A5097="","",-PMT(G5097*VLOOKUP(E5097,index!$A$1:$B$6,2,0),C5097,F5097,0,0))</f>
        <v/>
      </c>
      <c r="O5097" s="11" t="str">
        <f t="shared" si="499"/>
        <v/>
      </c>
      <c r="P5097" s="11" t="str">
        <f t="shared" si="494"/>
        <v/>
      </c>
    </row>
    <row r="5098" spans="1:16" x14ac:dyDescent="0.25">
      <c r="A5098" s="9" t="str">
        <f>IF(A5097="","",IF(B5097&lt;C5097,A5097,IF(A5097=MAX('entry data'!$B$8:$B$507),"",A5097+1)))</f>
        <v/>
      </c>
      <c r="B5098" s="9" t="str">
        <f t="shared" si="495"/>
        <v/>
      </c>
      <c r="C5098" s="9" t="str">
        <f>IF(ISERROR(VLOOKUP(A5098,'entry data'!B:G,6,0)),"",VLOOKUP(A5098,'entry data'!B:G,6,0))</f>
        <v/>
      </c>
      <c r="D5098" s="9" t="str">
        <f>IF(ISERROR(VLOOKUP(A5098,'entry data'!B:C,2,0)),"",VLOOKUP(A5098,'entry data'!B:C,2,0))</f>
        <v/>
      </c>
      <c r="E5098" s="9" t="str">
        <f>IF(ISERROR(VLOOKUP(A5098,'entry data'!B:E,4,0)),"",VLOOKUP(A5098,'entry data'!B:E,4,0))</f>
        <v/>
      </c>
      <c r="F5098" s="11" t="str">
        <f>IF(A5098="","",IF(ISERROR(VLOOKUP(A5098,'entry data'!B:F,5,0)),"",VLOOKUP(A5098,'entry data'!B:F,5,0)))</f>
        <v/>
      </c>
      <c r="G5098" s="12" t="str">
        <f>IF(A5098="","",IF(ISERROR(VLOOKUP(A5098,'entry data'!B:I,8,0)),"",VLOOKUP(A5098,'entry data'!B:I,7,0)))</f>
        <v/>
      </c>
      <c r="H5098" s="13" t="str">
        <f>IF(A5098="","",IF(B5098=1,VLOOKUP(A5098,'entry data'!B:D,3,0),I5097))</f>
        <v/>
      </c>
      <c r="I5098" s="14" t="str">
        <f>IF(A5098="","",IF(E5098="weekly",7,IF(E5098="fortnightly",14,IF(E5098="monthly",DATE(IF(MONTH(H5098)=12,YEAR(H5098)+1,YEAR(H5098)),VLOOKUP(MONTH(H5098),index!$D$2:$G$13,2,0),DAY(H5098)),
IF(E5098="quarterly",DATE(IF(MONTH(H5098)&gt;=10,YEAR(H5098)+1,YEAR(H5098)),VLOOKUP(MONTH(H5098),index!$D$2:$G$13,3,0),DAY(H5098)),
IF(E5098="halfyearly",DATE(IF(MONTH(H5098)&gt;=7,YEAR(H5098)+1,YEAR(H5098)),VLOOKUP(MONTH(H5098),index!$D$2:$G$13,4,0),DAY(H5098)),
DATE(YEAR(H5098)+1,MONTH(H5098),DAY(H5098)))))-H5098))+H5098)</f>
        <v/>
      </c>
      <c r="J5098" s="9" t="str">
        <f t="shared" si="496"/>
        <v/>
      </c>
      <c r="K5098" s="11" t="str">
        <f t="shared" si="497"/>
        <v/>
      </c>
      <c r="L5098" s="11" t="str">
        <f t="shared" si="498"/>
        <v/>
      </c>
      <c r="M5098" s="11" t="str">
        <f>IF(A5098="","",VLOOKUP(E5098,index!$A$1:$B$6,2,0)*K5098*G5098)</f>
        <v/>
      </c>
      <c r="N5098" s="11" t="str">
        <f>IF(A5098="","",-PMT(G5098*VLOOKUP(E5098,index!$A$1:$B$6,2,0),C5098,F5098,0,0))</f>
        <v/>
      </c>
      <c r="O5098" s="11" t="str">
        <f t="shared" si="499"/>
        <v/>
      </c>
      <c r="P5098" s="11" t="str">
        <f t="shared" si="494"/>
        <v/>
      </c>
    </row>
    <row r="5099" spans="1:16" x14ac:dyDescent="0.25">
      <c r="A5099" s="9" t="str">
        <f>IF(A5098="","",IF(B5098&lt;C5098,A5098,IF(A5098=MAX('entry data'!$B$8:$B$507),"",A5098+1)))</f>
        <v/>
      </c>
      <c r="B5099" s="9" t="str">
        <f t="shared" si="495"/>
        <v/>
      </c>
      <c r="C5099" s="9" t="str">
        <f>IF(ISERROR(VLOOKUP(A5099,'entry data'!B:G,6,0)),"",VLOOKUP(A5099,'entry data'!B:G,6,0))</f>
        <v/>
      </c>
      <c r="D5099" s="9" t="str">
        <f>IF(ISERROR(VLOOKUP(A5099,'entry data'!B:C,2,0)),"",VLOOKUP(A5099,'entry data'!B:C,2,0))</f>
        <v/>
      </c>
      <c r="E5099" s="9" t="str">
        <f>IF(ISERROR(VLOOKUP(A5099,'entry data'!B:E,4,0)),"",VLOOKUP(A5099,'entry data'!B:E,4,0))</f>
        <v/>
      </c>
      <c r="F5099" s="11" t="str">
        <f>IF(A5099="","",IF(ISERROR(VLOOKUP(A5099,'entry data'!B:F,5,0)),"",VLOOKUP(A5099,'entry data'!B:F,5,0)))</f>
        <v/>
      </c>
      <c r="G5099" s="12" t="str">
        <f>IF(A5099="","",IF(ISERROR(VLOOKUP(A5099,'entry data'!B:I,8,0)),"",VLOOKUP(A5099,'entry data'!B:I,7,0)))</f>
        <v/>
      </c>
      <c r="H5099" s="13" t="str">
        <f>IF(A5099="","",IF(B5099=1,VLOOKUP(A5099,'entry data'!B:D,3,0),I5098))</f>
        <v/>
      </c>
      <c r="I5099" s="14" t="str">
        <f>IF(A5099="","",IF(E5099="weekly",7,IF(E5099="fortnightly",14,IF(E5099="monthly",DATE(IF(MONTH(H5099)=12,YEAR(H5099)+1,YEAR(H5099)),VLOOKUP(MONTH(H5099),index!$D$2:$G$13,2,0),DAY(H5099)),
IF(E5099="quarterly",DATE(IF(MONTH(H5099)&gt;=10,YEAR(H5099)+1,YEAR(H5099)),VLOOKUP(MONTH(H5099),index!$D$2:$G$13,3,0),DAY(H5099)),
IF(E5099="halfyearly",DATE(IF(MONTH(H5099)&gt;=7,YEAR(H5099)+1,YEAR(H5099)),VLOOKUP(MONTH(H5099),index!$D$2:$G$13,4,0),DAY(H5099)),
DATE(YEAR(H5099)+1,MONTH(H5099),DAY(H5099)))))-H5099))+H5099)</f>
        <v/>
      </c>
      <c r="J5099" s="9" t="str">
        <f t="shared" si="496"/>
        <v/>
      </c>
      <c r="K5099" s="11" t="str">
        <f t="shared" si="497"/>
        <v/>
      </c>
      <c r="L5099" s="11" t="str">
        <f t="shared" si="498"/>
        <v/>
      </c>
      <c r="M5099" s="11" t="str">
        <f>IF(A5099="","",VLOOKUP(E5099,index!$A$1:$B$6,2,0)*K5099*G5099)</f>
        <v/>
      </c>
      <c r="N5099" s="11" t="str">
        <f>IF(A5099="","",-PMT(G5099*VLOOKUP(E5099,index!$A$1:$B$6,2,0),C5099,F5099,0,0))</f>
        <v/>
      </c>
      <c r="O5099" s="11" t="str">
        <f t="shared" si="499"/>
        <v/>
      </c>
      <c r="P5099" s="11" t="str">
        <f t="shared" si="494"/>
        <v/>
      </c>
    </row>
    <row r="5100" spans="1:16" x14ac:dyDescent="0.25">
      <c r="A5100" s="9" t="str">
        <f>IF(A5099="","",IF(B5099&lt;C5099,A5099,IF(A5099=MAX('entry data'!$B$8:$B$507),"",A5099+1)))</f>
        <v/>
      </c>
      <c r="B5100" s="9" t="str">
        <f t="shared" si="495"/>
        <v/>
      </c>
      <c r="C5100" s="9" t="str">
        <f>IF(ISERROR(VLOOKUP(A5100,'entry data'!B:G,6,0)),"",VLOOKUP(A5100,'entry data'!B:G,6,0))</f>
        <v/>
      </c>
      <c r="D5100" s="9" t="str">
        <f>IF(ISERROR(VLOOKUP(A5100,'entry data'!B:C,2,0)),"",VLOOKUP(A5100,'entry data'!B:C,2,0))</f>
        <v/>
      </c>
      <c r="E5100" s="9" t="str">
        <f>IF(ISERROR(VLOOKUP(A5100,'entry data'!B:E,4,0)),"",VLOOKUP(A5100,'entry data'!B:E,4,0))</f>
        <v/>
      </c>
      <c r="F5100" s="11" t="str">
        <f>IF(A5100="","",IF(ISERROR(VLOOKUP(A5100,'entry data'!B:F,5,0)),"",VLOOKUP(A5100,'entry data'!B:F,5,0)))</f>
        <v/>
      </c>
      <c r="G5100" s="12" t="str">
        <f>IF(A5100="","",IF(ISERROR(VLOOKUP(A5100,'entry data'!B:I,8,0)),"",VLOOKUP(A5100,'entry data'!B:I,7,0)))</f>
        <v/>
      </c>
      <c r="H5100" s="13" t="str">
        <f>IF(A5100="","",IF(B5100=1,VLOOKUP(A5100,'entry data'!B:D,3,0),I5099))</f>
        <v/>
      </c>
      <c r="I5100" s="14" t="str">
        <f>IF(A5100="","",IF(E5100="weekly",7,IF(E5100="fortnightly",14,IF(E5100="monthly",DATE(IF(MONTH(H5100)=12,YEAR(H5100)+1,YEAR(H5100)),VLOOKUP(MONTH(H5100),index!$D$2:$G$13,2,0),DAY(H5100)),
IF(E5100="quarterly",DATE(IF(MONTH(H5100)&gt;=10,YEAR(H5100)+1,YEAR(H5100)),VLOOKUP(MONTH(H5100),index!$D$2:$G$13,3,0),DAY(H5100)),
IF(E5100="halfyearly",DATE(IF(MONTH(H5100)&gt;=7,YEAR(H5100)+1,YEAR(H5100)),VLOOKUP(MONTH(H5100),index!$D$2:$G$13,4,0),DAY(H5100)),
DATE(YEAR(H5100)+1,MONTH(H5100),DAY(H5100)))))-H5100))+H5100)</f>
        <v/>
      </c>
      <c r="J5100" s="9" t="str">
        <f t="shared" si="496"/>
        <v/>
      </c>
      <c r="K5100" s="11" t="str">
        <f t="shared" si="497"/>
        <v/>
      </c>
      <c r="L5100" s="11" t="str">
        <f t="shared" si="498"/>
        <v/>
      </c>
      <c r="M5100" s="11" t="str">
        <f>IF(A5100="","",VLOOKUP(E5100,index!$A$1:$B$6,2,0)*K5100*G5100)</f>
        <v/>
      </c>
      <c r="N5100" s="11" t="str">
        <f>IF(A5100="","",-PMT(G5100*VLOOKUP(E5100,index!$A$1:$B$6,2,0),C5100,F5100,0,0))</f>
        <v/>
      </c>
      <c r="O5100" s="11" t="str">
        <f t="shared" si="499"/>
        <v/>
      </c>
      <c r="P5100" s="11" t="str">
        <f t="shared" si="494"/>
        <v/>
      </c>
    </row>
    <row r="5101" spans="1:16" x14ac:dyDescent="0.25">
      <c r="A5101" s="9" t="str">
        <f>IF(A5100="","",IF(B5100&lt;C5100,A5100,IF(A5100=MAX('entry data'!$B$8:$B$507),"",A5100+1)))</f>
        <v/>
      </c>
      <c r="B5101" s="9" t="str">
        <f t="shared" si="495"/>
        <v/>
      </c>
      <c r="C5101" s="9" t="str">
        <f>IF(ISERROR(VLOOKUP(A5101,'entry data'!B:G,6,0)),"",VLOOKUP(A5101,'entry data'!B:G,6,0))</f>
        <v/>
      </c>
      <c r="D5101" s="9" t="str">
        <f>IF(ISERROR(VLOOKUP(A5101,'entry data'!B:C,2,0)),"",VLOOKUP(A5101,'entry data'!B:C,2,0))</f>
        <v/>
      </c>
      <c r="E5101" s="9" t="str">
        <f>IF(ISERROR(VLOOKUP(A5101,'entry data'!B:E,4,0)),"",VLOOKUP(A5101,'entry data'!B:E,4,0))</f>
        <v/>
      </c>
      <c r="F5101" s="11" t="str">
        <f>IF(A5101="","",IF(ISERROR(VLOOKUP(A5101,'entry data'!B:F,5,0)),"",VLOOKUP(A5101,'entry data'!B:F,5,0)))</f>
        <v/>
      </c>
      <c r="G5101" s="12" t="str">
        <f>IF(A5101="","",IF(ISERROR(VLOOKUP(A5101,'entry data'!B:I,8,0)),"",VLOOKUP(A5101,'entry data'!B:I,7,0)))</f>
        <v/>
      </c>
      <c r="H5101" s="13" t="str">
        <f>IF(A5101="","",IF(B5101=1,VLOOKUP(A5101,'entry data'!B:D,3,0),I5100))</f>
        <v/>
      </c>
      <c r="I5101" s="14" t="str">
        <f>IF(A5101="","",IF(E5101="weekly",7,IF(E5101="fortnightly",14,IF(E5101="monthly",DATE(IF(MONTH(H5101)=12,YEAR(H5101)+1,YEAR(H5101)),VLOOKUP(MONTH(H5101),index!$D$2:$G$13,2,0),DAY(H5101)),
IF(E5101="quarterly",DATE(IF(MONTH(H5101)&gt;=10,YEAR(H5101)+1,YEAR(H5101)),VLOOKUP(MONTH(H5101),index!$D$2:$G$13,3,0),DAY(H5101)),
IF(E5101="halfyearly",DATE(IF(MONTH(H5101)&gt;=7,YEAR(H5101)+1,YEAR(H5101)),VLOOKUP(MONTH(H5101),index!$D$2:$G$13,4,0),DAY(H5101)),
DATE(YEAR(H5101)+1,MONTH(H5101),DAY(H5101)))))-H5101))+H5101)</f>
        <v/>
      </c>
      <c r="J5101" s="9" t="str">
        <f t="shared" si="496"/>
        <v/>
      </c>
      <c r="K5101" s="11" t="str">
        <f t="shared" si="497"/>
        <v/>
      </c>
      <c r="L5101" s="11" t="str">
        <f t="shared" si="498"/>
        <v/>
      </c>
      <c r="M5101" s="11" t="str">
        <f>IF(A5101="","",VLOOKUP(E5101,index!$A$1:$B$6,2,0)*K5101*G5101)</f>
        <v/>
      </c>
      <c r="N5101" s="11" t="str">
        <f>IF(A5101="","",-PMT(G5101*VLOOKUP(E5101,index!$A$1:$B$6,2,0),C5101,F5101,0,0))</f>
        <v/>
      </c>
      <c r="O5101" s="11" t="str">
        <f t="shared" si="499"/>
        <v/>
      </c>
      <c r="P5101" s="11" t="str">
        <f t="shared" si="494"/>
        <v/>
      </c>
    </row>
    <row r="5102" spans="1:16" x14ac:dyDescent="0.25">
      <c r="A5102" s="9" t="str">
        <f>IF(A5101="","",IF(B5101&lt;C5101,A5101,IF(A5101=MAX('entry data'!$B$8:$B$507),"",A5101+1)))</f>
        <v/>
      </c>
      <c r="B5102" s="9" t="str">
        <f t="shared" si="495"/>
        <v/>
      </c>
      <c r="C5102" s="9" t="str">
        <f>IF(ISERROR(VLOOKUP(A5102,'entry data'!B:G,6,0)),"",VLOOKUP(A5102,'entry data'!B:G,6,0))</f>
        <v/>
      </c>
      <c r="D5102" s="9" t="str">
        <f>IF(ISERROR(VLOOKUP(A5102,'entry data'!B:C,2,0)),"",VLOOKUP(A5102,'entry data'!B:C,2,0))</f>
        <v/>
      </c>
      <c r="E5102" s="9" t="str">
        <f>IF(ISERROR(VLOOKUP(A5102,'entry data'!B:E,4,0)),"",VLOOKUP(A5102,'entry data'!B:E,4,0))</f>
        <v/>
      </c>
      <c r="F5102" s="11" t="str">
        <f>IF(A5102="","",IF(ISERROR(VLOOKUP(A5102,'entry data'!B:F,5,0)),"",VLOOKUP(A5102,'entry data'!B:F,5,0)))</f>
        <v/>
      </c>
      <c r="G5102" s="12" t="str">
        <f>IF(A5102="","",IF(ISERROR(VLOOKUP(A5102,'entry data'!B:I,8,0)),"",VLOOKUP(A5102,'entry data'!B:I,7,0)))</f>
        <v/>
      </c>
      <c r="H5102" s="13" t="str">
        <f>IF(A5102="","",IF(B5102=1,VLOOKUP(A5102,'entry data'!B:D,3,0),I5101))</f>
        <v/>
      </c>
      <c r="I5102" s="14" t="str">
        <f>IF(A5102="","",IF(E5102="weekly",7,IF(E5102="fortnightly",14,IF(E5102="monthly",DATE(IF(MONTH(H5102)=12,YEAR(H5102)+1,YEAR(H5102)),VLOOKUP(MONTH(H5102),index!$D$2:$G$13,2,0),DAY(H5102)),
IF(E5102="quarterly",DATE(IF(MONTH(H5102)&gt;=10,YEAR(H5102)+1,YEAR(H5102)),VLOOKUP(MONTH(H5102),index!$D$2:$G$13,3,0),DAY(H5102)),
IF(E5102="halfyearly",DATE(IF(MONTH(H5102)&gt;=7,YEAR(H5102)+1,YEAR(H5102)),VLOOKUP(MONTH(H5102),index!$D$2:$G$13,4,0),DAY(H5102)),
DATE(YEAR(H5102)+1,MONTH(H5102),DAY(H5102)))))-H5102))+H5102)</f>
        <v/>
      </c>
      <c r="J5102" s="9" t="str">
        <f t="shared" si="496"/>
        <v/>
      </c>
      <c r="K5102" s="11" t="str">
        <f t="shared" si="497"/>
        <v/>
      </c>
      <c r="L5102" s="11" t="str">
        <f t="shared" si="498"/>
        <v/>
      </c>
      <c r="M5102" s="11" t="str">
        <f>IF(A5102="","",VLOOKUP(E5102,index!$A$1:$B$6,2,0)*K5102*G5102)</f>
        <v/>
      </c>
      <c r="N5102" s="11" t="str">
        <f>IF(A5102="","",-PMT(G5102*VLOOKUP(E5102,index!$A$1:$B$6,2,0),C5102,F5102,0,0))</f>
        <v/>
      </c>
      <c r="O5102" s="11" t="str">
        <f t="shared" si="499"/>
        <v/>
      </c>
      <c r="P5102" s="11" t="str">
        <f t="shared" si="494"/>
        <v/>
      </c>
    </row>
    <row r="5103" spans="1:16" x14ac:dyDescent="0.25">
      <c r="A5103" s="9" t="str">
        <f>IF(A5102="","",IF(B5102&lt;C5102,A5102,IF(A5102=MAX('entry data'!$B$8:$B$507),"",A5102+1)))</f>
        <v/>
      </c>
      <c r="B5103" s="9" t="str">
        <f t="shared" si="495"/>
        <v/>
      </c>
      <c r="C5103" s="9" t="str">
        <f>IF(ISERROR(VLOOKUP(A5103,'entry data'!B:G,6,0)),"",VLOOKUP(A5103,'entry data'!B:G,6,0))</f>
        <v/>
      </c>
      <c r="D5103" s="9" t="str">
        <f>IF(ISERROR(VLOOKUP(A5103,'entry data'!B:C,2,0)),"",VLOOKUP(A5103,'entry data'!B:C,2,0))</f>
        <v/>
      </c>
      <c r="E5103" s="9" t="str">
        <f>IF(ISERROR(VLOOKUP(A5103,'entry data'!B:E,4,0)),"",VLOOKUP(A5103,'entry data'!B:E,4,0))</f>
        <v/>
      </c>
      <c r="F5103" s="11" t="str">
        <f>IF(A5103="","",IF(ISERROR(VLOOKUP(A5103,'entry data'!B:F,5,0)),"",VLOOKUP(A5103,'entry data'!B:F,5,0)))</f>
        <v/>
      </c>
      <c r="G5103" s="12" t="str">
        <f>IF(A5103="","",IF(ISERROR(VLOOKUP(A5103,'entry data'!B:I,8,0)),"",VLOOKUP(A5103,'entry data'!B:I,7,0)))</f>
        <v/>
      </c>
      <c r="H5103" s="13" t="str">
        <f>IF(A5103="","",IF(B5103=1,VLOOKUP(A5103,'entry data'!B:D,3,0),I5102))</f>
        <v/>
      </c>
      <c r="I5103" s="14" t="str">
        <f>IF(A5103="","",IF(E5103="weekly",7,IF(E5103="fortnightly",14,IF(E5103="monthly",DATE(IF(MONTH(H5103)=12,YEAR(H5103)+1,YEAR(H5103)),VLOOKUP(MONTH(H5103),index!$D$2:$G$13,2,0),DAY(H5103)),
IF(E5103="quarterly",DATE(IF(MONTH(H5103)&gt;=10,YEAR(H5103)+1,YEAR(H5103)),VLOOKUP(MONTH(H5103),index!$D$2:$G$13,3,0),DAY(H5103)),
IF(E5103="halfyearly",DATE(IF(MONTH(H5103)&gt;=7,YEAR(H5103)+1,YEAR(H5103)),VLOOKUP(MONTH(H5103),index!$D$2:$G$13,4,0),DAY(H5103)),
DATE(YEAR(H5103)+1,MONTH(H5103),DAY(H5103)))))-H5103))+H5103)</f>
        <v/>
      </c>
      <c r="J5103" s="9" t="str">
        <f t="shared" si="496"/>
        <v/>
      </c>
      <c r="K5103" s="11" t="str">
        <f t="shared" si="497"/>
        <v/>
      </c>
      <c r="L5103" s="11" t="str">
        <f t="shared" si="498"/>
        <v/>
      </c>
      <c r="M5103" s="11" t="str">
        <f>IF(A5103="","",VLOOKUP(E5103,index!$A$1:$B$6,2,0)*K5103*G5103)</f>
        <v/>
      </c>
      <c r="N5103" s="11" t="str">
        <f>IF(A5103="","",-PMT(G5103*VLOOKUP(E5103,index!$A$1:$B$6,2,0),C5103,F5103,0,0))</f>
        <v/>
      </c>
      <c r="O5103" s="11" t="str">
        <f t="shared" si="499"/>
        <v/>
      </c>
      <c r="P5103" s="11" t="str">
        <f t="shared" si="494"/>
        <v/>
      </c>
    </row>
    <row r="5104" spans="1:16" x14ac:dyDescent="0.25">
      <c r="A5104" s="9" t="str">
        <f>IF(A5103="","",IF(B5103&lt;C5103,A5103,IF(A5103=MAX('entry data'!$B$8:$B$507),"",A5103+1)))</f>
        <v/>
      </c>
      <c r="B5104" s="9" t="str">
        <f t="shared" si="495"/>
        <v/>
      </c>
      <c r="C5104" s="9" t="str">
        <f>IF(ISERROR(VLOOKUP(A5104,'entry data'!B:G,6,0)),"",VLOOKUP(A5104,'entry data'!B:G,6,0))</f>
        <v/>
      </c>
      <c r="D5104" s="9" t="str">
        <f>IF(ISERROR(VLOOKUP(A5104,'entry data'!B:C,2,0)),"",VLOOKUP(A5104,'entry data'!B:C,2,0))</f>
        <v/>
      </c>
      <c r="E5104" s="9" t="str">
        <f>IF(ISERROR(VLOOKUP(A5104,'entry data'!B:E,4,0)),"",VLOOKUP(A5104,'entry data'!B:E,4,0))</f>
        <v/>
      </c>
      <c r="F5104" s="11" t="str">
        <f>IF(A5104="","",IF(ISERROR(VLOOKUP(A5104,'entry data'!B:F,5,0)),"",VLOOKUP(A5104,'entry data'!B:F,5,0)))</f>
        <v/>
      </c>
      <c r="G5104" s="12" t="str">
        <f>IF(A5104="","",IF(ISERROR(VLOOKUP(A5104,'entry data'!B:I,8,0)),"",VLOOKUP(A5104,'entry data'!B:I,7,0)))</f>
        <v/>
      </c>
      <c r="H5104" s="13" t="str">
        <f>IF(A5104="","",IF(B5104=1,VLOOKUP(A5104,'entry data'!B:D,3,0),I5103))</f>
        <v/>
      </c>
      <c r="I5104" s="14" t="str">
        <f>IF(A5104="","",IF(E5104="weekly",7,IF(E5104="fortnightly",14,IF(E5104="monthly",DATE(IF(MONTH(H5104)=12,YEAR(H5104)+1,YEAR(H5104)),VLOOKUP(MONTH(H5104),index!$D$2:$G$13,2,0),DAY(H5104)),
IF(E5104="quarterly",DATE(IF(MONTH(H5104)&gt;=10,YEAR(H5104)+1,YEAR(H5104)),VLOOKUP(MONTH(H5104),index!$D$2:$G$13,3,0),DAY(H5104)),
IF(E5104="halfyearly",DATE(IF(MONTH(H5104)&gt;=7,YEAR(H5104)+1,YEAR(H5104)),VLOOKUP(MONTH(H5104),index!$D$2:$G$13,4,0),DAY(H5104)),
DATE(YEAR(H5104)+1,MONTH(H5104),DAY(H5104)))))-H5104))+H5104)</f>
        <v/>
      </c>
      <c r="J5104" s="9" t="str">
        <f t="shared" si="496"/>
        <v/>
      </c>
      <c r="K5104" s="11" t="str">
        <f t="shared" si="497"/>
        <v/>
      </c>
      <c r="L5104" s="11" t="str">
        <f t="shared" si="498"/>
        <v/>
      </c>
      <c r="M5104" s="11" t="str">
        <f>IF(A5104="","",VLOOKUP(E5104,index!$A$1:$B$6,2,0)*K5104*G5104)</f>
        <v/>
      </c>
      <c r="N5104" s="11" t="str">
        <f>IF(A5104="","",-PMT(G5104*VLOOKUP(E5104,index!$A$1:$B$6,2,0),C5104,F5104,0,0))</f>
        <v/>
      </c>
      <c r="O5104" s="11" t="str">
        <f t="shared" si="499"/>
        <v/>
      </c>
      <c r="P5104" s="11" t="str">
        <f t="shared" si="494"/>
        <v/>
      </c>
    </row>
    <row r="5105" spans="1:16" x14ac:dyDescent="0.25">
      <c r="A5105" s="9" t="str">
        <f>IF(A5104="","",IF(B5104&lt;C5104,A5104,IF(A5104=MAX('entry data'!$B$8:$B$507),"",A5104+1)))</f>
        <v/>
      </c>
      <c r="B5105" s="9" t="str">
        <f t="shared" si="495"/>
        <v/>
      </c>
      <c r="C5105" s="9" t="str">
        <f>IF(ISERROR(VLOOKUP(A5105,'entry data'!B:G,6,0)),"",VLOOKUP(A5105,'entry data'!B:G,6,0))</f>
        <v/>
      </c>
      <c r="D5105" s="9" t="str">
        <f>IF(ISERROR(VLOOKUP(A5105,'entry data'!B:C,2,0)),"",VLOOKUP(A5105,'entry data'!B:C,2,0))</f>
        <v/>
      </c>
      <c r="E5105" s="9" t="str">
        <f>IF(ISERROR(VLOOKUP(A5105,'entry data'!B:E,4,0)),"",VLOOKUP(A5105,'entry data'!B:E,4,0))</f>
        <v/>
      </c>
      <c r="F5105" s="11" t="str">
        <f>IF(A5105="","",IF(ISERROR(VLOOKUP(A5105,'entry data'!B:F,5,0)),"",VLOOKUP(A5105,'entry data'!B:F,5,0)))</f>
        <v/>
      </c>
      <c r="G5105" s="12" t="str">
        <f>IF(A5105="","",IF(ISERROR(VLOOKUP(A5105,'entry data'!B:I,8,0)),"",VLOOKUP(A5105,'entry data'!B:I,7,0)))</f>
        <v/>
      </c>
      <c r="H5105" s="13" t="str">
        <f>IF(A5105="","",IF(B5105=1,VLOOKUP(A5105,'entry data'!B:D,3,0),I5104))</f>
        <v/>
      </c>
      <c r="I5105" s="14" t="str">
        <f>IF(A5105="","",IF(E5105="weekly",7,IF(E5105="fortnightly",14,IF(E5105="monthly",DATE(IF(MONTH(H5105)=12,YEAR(H5105)+1,YEAR(H5105)),VLOOKUP(MONTH(H5105),index!$D$2:$G$13,2,0),DAY(H5105)),
IF(E5105="quarterly",DATE(IF(MONTH(H5105)&gt;=10,YEAR(H5105)+1,YEAR(H5105)),VLOOKUP(MONTH(H5105),index!$D$2:$G$13,3,0),DAY(H5105)),
IF(E5105="halfyearly",DATE(IF(MONTH(H5105)&gt;=7,YEAR(H5105)+1,YEAR(H5105)),VLOOKUP(MONTH(H5105),index!$D$2:$G$13,4,0),DAY(H5105)),
DATE(YEAR(H5105)+1,MONTH(H5105),DAY(H5105)))))-H5105))+H5105)</f>
        <v/>
      </c>
      <c r="J5105" s="9" t="str">
        <f t="shared" si="496"/>
        <v/>
      </c>
      <c r="K5105" s="11" t="str">
        <f t="shared" si="497"/>
        <v/>
      </c>
      <c r="L5105" s="11" t="str">
        <f t="shared" si="498"/>
        <v/>
      </c>
      <c r="M5105" s="11" t="str">
        <f>IF(A5105="","",VLOOKUP(E5105,index!$A$1:$B$6,2,0)*K5105*G5105)</f>
        <v/>
      </c>
      <c r="N5105" s="11" t="str">
        <f>IF(A5105="","",-PMT(G5105*VLOOKUP(E5105,index!$A$1:$B$6,2,0),C5105,F5105,0,0))</f>
        <v/>
      </c>
      <c r="O5105" s="11" t="str">
        <f t="shared" si="499"/>
        <v/>
      </c>
      <c r="P5105" s="11" t="str">
        <f t="shared" si="494"/>
        <v/>
      </c>
    </row>
    <row r="5106" spans="1:16" x14ac:dyDescent="0.25">
      <c r="A5106" s="9" t="str">
        <f>IF(A5105="","",IF(B5105&lt;C5105,A5105,IF(A5105=MAX('entry data'!$B$8:$B$507),"",A5105+1)))</f>
        <v/>
      </c>
      <c r="B5106" s="9" t="str">
        <f t="shared" si="495"/>
        <v/>
      </c>
      <c r="C5106" s="9" t="str">
        <f>IF(ISERROR(VLOOKUP(A5106,'entry data'!B:G,6,0)),"",VLOOKUP(A5106,'entry data'!B:G,6,0))</f>
        <v/>
      </c>
      <c r="D5106" s="9" t="str">
        <f>IF(ISERROR(VLOOKUP(A5106,'entry data'!B:C,2,0)),"",VLOOKUP(A5106,'entry data'!B:C,2,0))</f>
        <v/>
      </c>
      <c r="E5106" s="9" t="str">
        <f>IF(ISERROR(VLOOKUP(A5106,'entry data'!B:E,4,0)),"",VLOOKUP(A5106,'entry data'!B:E,4,0))</f>
        <v/>
      </c>
      <c r="F5106" s="11" t="str">
        <f>IF(A5106="","",IF(ISERROR(VLOOKUP(A5106,'entry data'!B:F,5,0)),"",VLOOKUP(A5106,'entry data'!B:F,5,0)))</f>
        <v/>
      </c>
      <c r="G5106" s="12" t="str">
        <f>IF(A5106="","",IF(ISERROR(VLOOKUP(A5106,'entry data'!B:I,8,0)),"",VLOOKUP(A5106,'entry data'!B:I,7,0)))</f>
        <v/>
      </c>
      <c r="H5106" s="13" t="str">
        <f>IF(A5106="","",IF(B5106=1,VLOOKUP(A5106,'entry data'!B:D,3,0),I5105))</f>
        <v/>
      </c>
      <c r="I5106" s="14" t="str">
        <f>IF(A5106="","",IF(E5106="weekly",7,IF(E5106="fortnightly",14,IF(E5106="monthly",DATE(IF(MONTH(H5106)=12,YEAR(H5106)+1,YEAR(H5106)),VLOOKUP(MONTH(H5106),index!$D$2:$G$13,2,0),DAY(H5106)),
IF(E5106="quarterly",DATE(IF(MONTH(H5106)&gt;=10,YEAR(H5106)+1,YEAR(H5106)),VLOOKUP(MONTH(H5106),index!$D$2:$G$13,3,0),DAY(H5106)),
IF(E5106="halfyearly",DATE(IF(MONTH(H5106)&gt;=7,YEAR(H5106)+1,YEAR(H5106)),VLOOKUP(MONTH(H5106),index!$D$2:$G$13,4,0),DAY(H5106)),
DATE(YEAR(H5106)+1,MONTH(H5106),DAY(H5106)))))-H5106))+H5106)</f>
        <v/>
      </c>
      <c r="J5106" s="9" t="str">
        <f t="shared" si="496"/>
        <v/>
      </c>
      <c r="K5106" s="11" t="str">
        <f t="shared" si="497"/>
        <v/>
      </c>
      <c r="L5106" s="11" t="str">
        <f t="shared" si="498"/>
        <v/>
      </c>
      <c r="M5106" s="11" t="str">
        <f>IF(A5106="","",VLOOKUP(E5106,index!$A$1:$B$6,2,0)*K5106*G5106)</f>
        <v/>
      </c>
      <c r="N5106" s="11" t="str">
        <f>IF(A5106="","",-PMT(G5106*VLOOKUP(E5106,index!$A$1:$B$6,2,0),C5106,F5106,0,0))</f>
        <v/>
      </c>
      <c r="O5106" s="11" t="str">
        <f t="shared" si="499"/>
        <v/>
      </c>
      <c r="P5106" s="11" t="str">
        <f t="shared" si="494"/>
        <v/>
      </c>
    </row>
    <row r="5107" spans="1:16" x14ac:dyDescent="0.25">
      <c r="A5107" s="9" t="str">
        <f>IF(A5106="","",IF(B5106&lt;C5106,A5106,IF(A5106=MAX('entry data'!$B$8:$B$507),"",A5106+1)))</f>
        <v/>
      </c>
      <c r="B5107" s="9" t="str">
        <f t="shared" si="495"/>
        <v/>
      </c>
      <c r="C5107" s="9" t="str">
        <f>IF(ISERROR(VLOOKUP(A5107,'entry data'!B:G,6,0)),"",VLOOKUP(A5107,'entry data'!B:G,6,0))</f>
        <v/>
      </c>
      <c r="D5107" s="9" t="str">
        <f>IF(ISERROR(VLOOKUP(A5107,'entry data'!B:C,2,0)),"",VLOOKUP(A5107,'entry data'!B:C,2,0))</f>
        <v/>
      </c>
      <c r="E5107" s="9" t="str">
        <f>IF(ISERROR(VLOOKUP(A5107,'entry data'!B:E,4,0)),"",VLOOKUP(A5107,'entry data'!B:E,4,0))</f>
        <v/>
      </c>
      <c r="F5107" s="11" t="str">
        <f>IF(A5107="","",IF(ISERROR(VLOOKUP(A5107,'entry data'!B:F,5,0)),"",VLOOKUP(A5107,'entry data'!B:F,5,0)))</f>
        <v/>
      </c>
      <c r="G5107" s="12" t="str">
        <f>IF(A5107="","",IF(ISERROR(VLOOKUP(A5107,'entry data'!B:I,8,0)),"",VLOOKUP(A5107,'entry data'!B:I,7,0)))</f>
        <v/>
      </c>
      <c r="H5107" s="13" t="str">
        <f>IF(A5107="","",IF(B5107=1,VLOOKUP(A5107,'entry data'!B:D,3,0),I5106))</f>
        <v/>
      </c>
      <c r="I5107" s="14" t="str">
        <f>IF(A5107="","",IF(E5107="weekly",7,IF(E5107="fortnightly",14,IF(E5107="monthly",DATE(IF(MONTH(H5107)=12,YEAR(H5107)+1,YEAR(H5107)),VLOOKUP(MONTH(H5107),index!$D$2:$G$13,2,0),DAY(H5107)),
IF(E5107="quarterly",DATE(IF(MONTH(H5107)&gt;=10,YEAR(H5107)+1,YEAR(H5107)),VLOOKUP(MONTH(H5107),index!$D$2:$G$13,3,0),DAY(H5107)),
IF(E5107="halfyearly",DATE(IF(MONTH(H5107)&gt;=7,YEAR(H5107)+1,YEAR(H5107)),VLOOKUP(MONTH(H5107),index!$D$2:$G$13,4,0),DAY(H5107)),
DATE(YEAR(H5107)+1,MONTH(H5107),DAY(H5107)))))-H5107))+H5107)</f>
        <v/>
      </c>
      <c r="J5107" s="9" t="str">
        <f t="shared" si="496"/>
        <v/>
      </c>
      <c r="K5107" s="11" t="str">
        <f t="shared" si="497"/>
        <v/>
      </c>
      <c r="L5107" s="11" t="str">
        <f t="shared" si="498"/>
        <v/>
      </c>
      <c r="M5107" s="11" t="str">
        <f>IF(A5107="","",VLOOKUP(E5107,index!$A$1:$B$6,2,0)*K5107*G5107)</f>
        <v/>
      </c>
      <c r="N5107" s="11" t="str">
        <f>IF(A5107="","",-PMT(G5107*VLOOKUP(E5107,index!$A$1:$B$6,2,0),C5107,F5107,0,0))</f>
        <v/>
      </c>
      <c r="O5107" s="11" t="str">
        <f t="shared" si="499"/>
        <v/>
      </c>
      <c r="P5107" s="11" t="str">
        <f t="shared" si="494"/>
        <v/>
      </c>
    </row>
    <row r="5108" spans="1:16" x14ac:dyDescent="0.25">
      <c r="A5108" s="9" t="str">
        <f>IF(A5107="","",IF(B5107&lt;C5107,A5107,IF(A5107=MAX('entry data'!$B$8:$B$507),"",A5107+1)))</f>
        <v/>
      </c>
      <c r="B5108" s="9" t="str">
        <f t="shared" si="495"/>
        <v/>
      </c>
      <c r="C5108" s="9" t="str">
        <f>IF(ISERROR(VLOOKUP(A5108,'entry data'!B:G,6,0)),"",VLOOKUP(A5108,'entry data'!B:G,6,0))</f>
        <v/>
      </c>
      <c r="D5108" s="9" t="str">
        <f>IF(ISERROR(VLOOKUP(A5108,'entry data'!B:C,2,0)),"",VLOOKUP(A5108,'entry data'!B:C,2,0))</f>
        <v/>
      </c>
      <c r="E5108" s="9" t="str">
        <f>IF(ISERROR(VLOOKUP(A5108,'entry data'!B:E,4,0)),"",VLOOKUP(A5108,'entry data'!B:E,4,0))</f>
        <v/>
      </c>
      <c r="F5108" s="11" t="str">
        <f>IF(A5108="","",IF(ISERROR(VLOOKUP(A5108,'entry data'!B:F,5,0)),"",VLOOKUP(A5108,'entry data'!B:F,5,0)))</f>
        <v/>
      </c>
      <c r="G5108" s="12" t="str">
        <f>IF(A5108="","",IF(ISERROR(VLOOKUP(A5108,'entry data'!B:I,8,0)),"",VLOOKUP(A5108,'entry data'!B:I,7,0)))</f>
        <v/>
      </c>
      <c r="H5108" s="13" t="str">
        <f>IF(A5108="","",IF(B5108=1,VLOOKUP(A5108,'entry data'!B:D,3,0),I5107))</f>
        <v/>
      </c>
      <c r="I5108" s="14" t="str">
        <f>IF(A5108="","",IF(E5108="weekly",7,IF(E5108="fortnightly",14,IF(E5108="monthly",DATE(IF(MONTH(H5108)=12,YEAR(H5108)+1,YEAR(H5108)),VLOOKUP(MONTH(H5108),index!$D$2:$G$13,2,0),DAY(H5108)),
IF(E5108="quarterly",DATE(IF(MONTH(H5108)&gt;=10,YEAR(H5108)+1,YEAR(H5108)),VLOOKUP(MONTH(H5108),index!$D$2:$G$13,3,0),DAY(H5108)),
IF(E5108="halfyearly",DATE(IF(MONTH(H5108)&gt;=7,YEAR(H5108)+1,YEAR(H5108)),VLOOKUP(MONTH(H5108),index!$D$2:$G$13,4,0),DAY(H5108)),
DATE(YEAR(H5108)+1,MONTH(H5108),DAY(H5108)))))-H5108))+H5108)</f>
        <v/>
      </c>
      <c r="J5108" s="9" t="str">
        <f t="shared" si="496"/>
        <v/>
      </c>
      <c r="K5108" s="11" t="str">
        <f t="shared" si="497"/>
        <v/>
      </c>
      <c r="L5108" s="11" t="str">
        <f t="shared" si="498"/>
        <v/>
      </c>
      <c r="M5108" s="11" t="str">
        <f>IF(A5108="","",VLOOKUP(E5108,index!$A$1:$B$6,2,0)*K5108*G5108)</f>
        <v/>
      </c>
      <c r="N5108" s="11" t="str">
        <f>IF(A5108="","",-PMT(G5108*VLOOKUP(E5108,index!$A$1:$B$6,2,0),C5108,F5108,0,0))</f>
        <v/>
      </c>
      <c r="O5108" s="11" t="str">
        <f t="shared" si="499"/>
        <v/>
      </c>
      <c r="P5108" s="11" t="str">
        <f t="shared" si="494"/>
        <v/>
      </c>
    </row>
    <row r="5109" spans="1:16" x14ac:dyDescent="0.25">
      <c r="A5109" s="9" t="str">
        <f>IF(A5108="","",IF(B5108&lt;C5108,A5108,IF(A5108=MAX('entry data'!$B$8:$B$507),"",A5108+1)))</f>
        <v/>
      </c>
      <c r="B5109" s="9" t="str">
        <f t="shared" si="495"/>
        <v/>
      </c>
      <c r="C5109" s="9" t="str">
        <f>IF(ISERROR(VLOOKUP(A5109,'entry data'!B:G,6,0)),"",VLOOKUP(A5109,'entry data'!B:G,6,0))</f>
        <v/>
      </c>
      <c r="D5109" s="9" t="str">
        <f>IF(ISERROR(VLOOKUP(A5109,'entry data'!B:C,2,0)),"",VLOOKUP(A5109,'entry data'!B:C,2,0))</f>
        <v/>
      </c>
      <c r="E5109" s="9" t="str">
        <f>IF(ISERROR(VLOOKUP(A5109,'entry data'!B:E,4,0)),"",VLOOKUP(A5109,'entry data'!B:E,4,0))</f>
        <v/>
      </c>
      <c r="F5109" s="11" t="str">
        <f>IF(A5109="","",IF(ISERROR(VLOOKUP(A5109,'entry data'!B:F,5,0)),"",VLOOKUP(A5109,'entry data'!B:F,5,0)))</f>
        <v/>
      </c>
      <c r="G5109" s="12" t="str">
        <f>IF(A5109="","",IF(ISERROR(VLOOKUP(A5109,'entry data'!B:I,8,0)),"",VLOOKUP(A5109,'entry data'!B:I,7,0)))</f>
        <v/>
      </c>
      <c r="H5109" s="13" t="str">
        <f>IF(A5109="","",IF(B5109=1,VLOOKUP(A5109,'entry data'!B:D,3,0),I5108))</f>
        <v/>
      </c>
      <c r="I5109" s="14" t="str">
        <f>IF(A5109="","",IF(E5109="weekly",7,IF(E5109="fortnightly",14,IF(E5109="monthly",DATE(IF(MONTH(H5109)=12,YEAR(H5109)+1,YEAR(H5109)),VLOOKUP(MONTH(H5109),index!$D$2:$G$13,2,0),DAY(H5109)),
IF(E5109="quarterly",DATE(IF(MONTH(H5109)&gt;=10,YEAR(H5109)+1,YEAR(H5109)),VLOOKUP(MONTH(H5109),index!$D$2:$G$13,3,0),DAY(H5109)),
IF(E5109="halfyearly",DATE(IF(MONTH(H5109)&gt;=7,YEAR(H5109)+1,YEAR(H5109)),VLOOKUP(MONTH(H5109),index!$D$2:$G$13,4,0),DAY(H5109)),
DATE(YEAR(H5109)+1,MONTH(H5109),DAY(H5109)))))-H5109))+H5109)</f>
        <v/>
      </c>
      <c r="J5109" s="9" t="str">
        <f t="shared" si="496"/>
        <v/>
      </c>
      <c r="K5109" s="11" t="str">
        <f t="shared" si="497"/>
        <v/>
      </c>
      <c r="L5109" s="11" t="str">
        <f t="shared" si="498"/>
        <v/>
      </c>
      <c r="M5109" s="11" t="str">
        <f>IF(A5109="","",VLOOKUP(E5109,index!$A$1:$B$6,2,0)*K5109*G5109)</f>
        <v/>
      </c>
      <c r="N5109" s="11" t="str">
        <f>IF(A5109="","",-PMT(G5109*VLOOKUP(E5109,index!$A$1:$B$6,2,0),C5109,F5109,0,0))</f>
        <v/>
      </c>
      <c r="O5109" s="11" t="str">
        <f t="shared" si="499"/>
        <v/>
      </c>
      <c r="P5109" s="11" t="str">
        <f t="shared" si="494"/>
        <v/>
      </c>
    </row>
    <row r="5110" spans="1:16" x14ac:dyDescent="0.25">
      <c r="A5110" s="9" t="str">
        <f>IF(A5109="","",IF(B5109&lt;C5109,A5109,IF(A5109=MAX('entry data'!$B$8:$B$507),"",A5109+1)))</f>
        <v/>
      </c>
      <c r="B5110" s="9" t="str">
        <f t="shared" si="495"/>
        <v/>
      </c>
      <c r="C5110" s="9" t="str">
        <f>IF(ISERROR(VLOOKUP(A5110,'entry data'!B:G,6,0)),"",VLOOKUP(A5110,'entry data'!B:G,6,0))</f>
        <v/>
      </c>
      <c r="D5110" s="9" t="str">
        <f>IF(ISERROR(VLOOKUP(A5110,'entry data'!B:C,2,0)),"",VLOOKUP(A5110,'entry data'!B:C,2,0))</f>
        <v/>
      </c>
      <c r="E5110" s="9" t="str">
        <f>IF(ISERROR(VLOOKUP(A5110,'entry data'!B:E,4,0)),"",VLOOKUP(A5110,'entry data'!B:E,4,0))</f>
        <v/>
      </c>
      <c r="F5110" s="11" t="str">
        <f>IF(A5110="","",IF(ISERROR(VLOOKUP(A5110,'entry data'!B:F,5,0)),"",VLOOKUP(A5110,'entry data'!B:F,5,0)))</f>
        <v/>
      </c>
      <c r="G5110" s="12" t="str">
        <f>IF(A5110="","",IF(ISERROR(VLOOKUP(A5110,'entry data'!B:I,8,0)),"",VLOOKUP(A5110,'entry data'!B:I,7,0)))</f>
        <v/>
      </c>
      <c r="H5110" s="13" t="str">
        <f>IF(A5110="","",IF(B5110=1,VLOOKUP(A5110,'entry data'!B:D,3,0),I5109))</f>
        <v/>
      </c>
      <c r="I5110" s="14" t="str">
        <f>IF(A5110="","",IF(E5110="weekly",7,IF(E5110="fortnightly",14,IF(E5110="monthly",DATE(IF(MONTH(H5110)=12,YEAR(H5110)+1,YEAR(H5110)),VLOOKUP(MONTH(H5110),index!$D$2:$G$13,2,0),DAY(H5110)),
IF(E5110="quarterly",DATE(IF(MONTH(H5110)&gt;=10,YEAR(H5110)+1,YEAR(H5110)),VLOOKUP(MONTH(H5110),index!$D$2:$G$13,3,0),DAY(H5110)),
IF(E5110="halfyearly",DATE(IF(MONTH(H5110)&gt;=7,YEAR(H5110)+1,YEAR(H5110)),VLOOKUP(MONTH(H5110),index!$D$2:$G$13,4,0),DAY(H5110)),
DATE(YEAR(H5110)+1,MONTH(H5110),DAY(H5110)))))-H5110))+H5110)</f>
        <v/>
      </c>
      <c r="J5110" s="9" t="str">
        <f t="shared" si="496"/>
        <v/>
      </c>
      <c r="K5110" s="11" t="str">
        <f t="shared" si="497"/>
        <v/>
      </c>
      <c r="L5110" s="11" t="str">
        <f t="shared" si="498"/>
        <v/>
      </c>
      <c r="M5110" s="11" t="str">
        <f>IF(A5110="","",VLOOKUP(E5110,index!$A$1:$B$6,2,0)*K5110*G5110)</f>
        <v/>
      </c>
      <c r="N5110" s="11" t="str">
        <f>IF(A5110="","",-PMT(G5110*VLOOKUP(E5110,index!$A$1:$B$6,2,0),C5110,F5110,0,0))</f>
        <v/>
      </c>
      <c r="O5110" s="11" t="str">
        <f t="shared" si="499"/>
        <v/>
      </c>
      <c r="P5110" s="11" t="str">
        <f t="shared" si="494"/>
        <v/>
      </c>
    </row>
    <row r="5111" spans="1:16" x14ac:dyDescent="0.25">
      <c r="A5111" s="9" t="str">
        <f>IF(A5110="","",IF(B5110&lt;C5110,A5110,IF(A5110=MAX('entry data'!$B$8:$B$507),"",A5110+1)))</f>
        <v/>
      </c>
      <c r="B5111" s="9" t="str">
        <f t="shared" si="495"/>
        <v/>
      </c>
      <c r="C5111" s="9" t="str">
        <f>IF(ISERROR(VLOOKUP(A5111,'entry data'!B:G,6,0)),"",VLOOKUP(A5111,'entry data'!B:G,6,0))</f>
        <v/>
      </c>
      <c r="D5111" s="9" t="str">
        <f>IF(ISERROR(VLOOKUP(A5111,'entry data'!B:C,2,0)),"",VLOOKUP(A5111,'entry data'!B:C,2,0))</f>
        <v/>
      </c>
      <c r="E5111" s="9" t="str">
        <f>IF(ISERROR(VLOOKUP(A5111,'entry data'!B:E,4,0)),"",VLOOKUP(A5111,'entry data'!B:E,4,0))</f>
        <v/>
      </c>
      <c r="F5111" s="11" t="str">
        <f>IF(A5111="","",IF(ISERROR(VLOOKUP(A5111,'entry data'!B:F,5,0)),"",VLOOKUP(A5111,'entry data'!B:F,5,0)))</f>
        <v/>
      </c>
      <c r="G5111" s="12" t="str">
        <f>IF(A5111="","",IF(ISERROR(VLOOKUP(A5111,'entry data'!B:I,8,0)),"",VLOOKUP(A5111,'entry data'!B:I,7,0)))</f>
        <v/>
      </c>
      <c r="H5111" s="13" t="str">
        <f>IF(A5111="","",IF(B5111=1,VLOOKUP(A5111,'entry data'!B:D,3,0),I5110))</f>
        <v/>
      </c>
      <c r="I5111" s="14" t="str">
        <f>IF(A5111="","",IF(E5111="weekly",7,IF(E5111="fortnightly",14,IF(E5111="monthly",DATE(IF(MONTH(H5111)=12,YEAR(H5111)+1,YEAR(H5111)),VLOOKUP(MONTH(H5111),index!$D$2:$G$13,2,0),DAY(H5111)),
IF(E5111="quarterly",DATE(IF(MONTH(H5111)&gt;=10,YEAR(H5111)+1,YEAR(H5111)),VLOOKUP(MONTH(H5111),index!$D$2:$G$13,3,0),DAY(H5111)),
IF(E5111="halfyearly",DATE(IF(MONTH(H5111)&gt;=7,YEAR(H5111)+1,YEAR(H5111)),VLOOKUP(MONTH(H5111),index!$D$2:$G$13,4,0),DAY(H5111)),
DATE(YEAR(H5111)+1,MONTH(H5111),DAY(H5111)))))-H5111))+H5111)</f>
        <v/>
      </c>
      <c r="J5111" s="9" t="str">
        <f t="shared" si="496"/>
        <v/>
      </c>
      <c r="K5111" s="11" t="str">
        <f t="shared" si="497"/>
        <v/>
      </c>
      <c r="L5111" s="11" t="str">
        <f t="shared" si="498"/>
        <v/>
      </c>
      <c r="M5111" s="11" t="str">
        <f>IF(A5111="","",VLOOKUP(E5111,index!$A$1:$B$6,2,0)*K5111*G5111)</f>
        <v/>
      </c>
      <c r="N5111" s="11" t="str">
        <f>IF(A5111="","",-PMT(G5111*VLOOKUP(E5111,index!$A$1:$B$6,2,0),C5111,F5111,0,0))</f>
        <v/>
      </c>
      <c r="O5111" s="11" t="str">
        <f t="shared" si="499"/>
        <v/>
      </c>
      <c r="P5111" s="11" t="str">
        <f t="shared" si="494"/>
        <v/>
      </c>
    </row>
    <row r="5112" spans="1:16" x14ac:dyDescent="0.25">
      <c r="A5112" s="9" t="str">
        <f>IF(A5111="","",IF(B5111&lt;C5111,A5111,IF(A5111=MAX('entry data'!$B$8:$B$507),"",A5111+1)))</f>
        <v/>
      </c>
      <c r="B5112" s="9" t="str">
        <f t="shared" si="495"/>
        <v/>
      </c>
      <c r="C5112" s="9" t="str">
        <f>IF(ISERROR(VLOOKUP(A5112,'entry data'!B:G,6,0)),"",VLOOKUP(A5112,'entry data'!B:G,6,0))</f>
        <v/>
      </c>
      <c r="D5112" s="9" t="str">
        <f>IF(ISERROR(VLOOKUP(A5112,'entry data'!B:C,2,0)),"",VLOOKUP(A5112,'entry data'!B:C,2,0))</f>
        <v/>
      </c>
      <c r="E5112" s="9" t="str">
        <f>IF(ISERROR(VLOOKUP(A5112,'entry data'!B:E,4,0)),"",VLOOKUP(A5112,'entry data'!B:E,4,0))</f>
        <v/>
      </c>
      <c r="F5112" s="11" t="str">
        <f>IF(A5112="","",IF(ISERROR(VLOOKUP(A5112,'entry data'!B:F,5,0)),"",VLOOKUP(A5112,'entry data'!B:F,5,0)))</f>
        <v/>
      </c>
      <c r="G5112" s="12" t="str">
        <f>IF(A5112="","",IF(ISERROR(VLOOKUP(A5112,'entry data'!B:I,8,0)),"",VLOOKUP(A5112,'entry data'!B:I,7,0)))</f>
        <v/>
      </c>
      <c r="H5112" s="13" t="str">
        <f>IF(A5112="","",IF(B5112=1,VLOOKUP(A5112,'entry data'!B:D,3,0),I5111))</f>
        <v/>
      </c>
      <c r="I5112" s="14" t="str">
        <f>IF(A5112="","",IF(E5112="weekly",7,IF(E5112="fortnightly",14,IF(E5112="monthly",DATE(IF(MONTH(H5112)=12,YEAR(H5112)+1,YEAR(H5112)),VLOOKUP(MONTH(H5112),index!$D$2:$G$13,2,0),DAY(H5112)),
IF(E5112="quarterly",DATE(IF(MONTH(H5112)&gt;=10,YEAR(H5112)+1,YEAR(H5112)),VLOOKUP(MONTH(H5112),index!$D$2:$G$13,3,0),DAY(H5112)),
IF(E5112="halfyearly",DATE(IF(MONTH(H5112)&gt;=7,YEAR(H5112)+1,YEAR(H5112)),VLOOKUP(MONTH(H5112),index!$D$2:$G$13,4,0),DAY(H5112)),
DATE(YEAR(H5112)+1,MONTH(H5112),DAY(H5112)))))-H5112))+H5112)</f>
        <v/>
      </c>
      <c r="J5112" s="9" t="str">
        <f t="shared" si="496"/>
        <v/>
      </c>
      <c r="K5112" s="11" t="str">
        <f t="shared" si="497"/>
        <v/>
      </c>
      <c r="L5112" s="11" t="str">
        <f t="shared" si="498"/>
        <v/>
      </c>
      <c r="M5112" s="11" t="str">
        <f>IF(A5112="","",VLOOKUP(E5112,index!$A$1:$B$6,2,0)*K5112*G5112)</f>
        <v/>
      </c>
      <c r="N5112" s="11" t="str">
        <f>IF(A5112="","",-PMT(G5112*VLOOKUP(E5112,index!$A$1:$B$6,2,0),C5112,F5112,0,0))</f>
        <v/>
      </c>
      <c r="O5112" s="11" t="str">
        <f t="shared" si="499"/>
        <v/>
      </c>
      <c r="P5112" s="11" t="str">
        <f t="shared" si="494"/>
        <v/>
      </c>
    </row>
    <row r="5113" spans="1:16" x14ac:dyDescent="0.25">
      <c r="A5113" s="9" t="str">
        <f>IF(A5112="","",IF(B5112&lt;C5112,A5112,IF(A5112=MAX('entry data'!$B$8:$B$507),"",A5112+1)))</f>
        <v/>
      </c>
      <c r="B5113" s="9" t="str">
        <f t="shared" si="495"/>
        <v/>
      </c>
      <c r="C5113" s="9" t="str">
        <f>IF(ISERROR(VLOOKUP(A5113,'entry data'!B:G,6,0)),"",VLOOKUP(A5113,'entry data'!B:G,6,0))</f>
        <v/>
      </c>
      <c r="D5113" s="9" t="str">
        <f>IF(ISERROR(VLOOKUP(A5113,'entry data'!B:C,2,0)),"",VLOOKUP(A5113,'entry data'!B:C,2,0))</f>
        <v/>
      </c>
      <c r="E5113" s="9" t="str">
        <f>IF(ISERROR(VLOOKUP(A5113,'entry data'!B:E,4,0)),"",VLOOKUP(A5113,'entry data'!B:E,4,0))</f>
        <v/>
      </c>
      <c r="F5113" s="11" t="str">
        <f>IF(A5113="","",IF(ISERROR(VLOOKUP(A5113,'entry data'!B:F,5,0)),"",VLOOKUP(A5113,'entry data'!B:F,5,0)))</f>
        <v/>
      </c>
      <c r="G5113" s="12" t="str">
        <f>IF(A5113="","",IF(ISERROR(VLOOKUP(A5113,'entry data'!B:I,8,0)),"",VLOOKUP(A5113,'entry data'!B:I,7,0)))</f>
        <v/>
      </c>
      <c r="H5113" s="13" t="str">
        <f>IF(A5113="","",IF(B5113=1,VLOOKUP(A5113,'entry data'!B:D,3,0),I5112))</f>
        <v/>
      </c>
      <c r="I5113" s="14" t="str">
        <f>IF(A5113="","",IF(E5113="weekly",7,IF(E5113="fortnightly",14,IF(E5113="monthly",DATE(IF(MONTH(H5113)=12,YEAR(H5113)+1,YEAR(H5113)),VLOOKUP(MONTH(H5113),index!$D$2:$G$13,2,0),DAY(H5113)),
IF(E5113="quarterly",DATE(IF(MONTH(H5113)&gt;=10,YEAR(H5113)+1,YEAR(H5113)),VLOOKUP(MONTH(H5113),index!$D$2:$G$13,3,0),DAY(H5113)),
IF(E5113="halfyearly",DATE(IF(MONTH(H5113)&gt;=7,YEAR(H5113)+1,YEAR(H5113)),VLOOKUP(MONTH(H5113),index!$D$2:$G$13,4,0),DAY(H5113)),
DATE(YEAR(H5113)+1,MONTH(H5113),DAY(H5113)))))-H5113))+H5113)</f>
        <v/>
      </c>
      <c r="J5113" s="9" t="str">
        <f t="shared" si="496"/>
        <v/>
      </c>
      <c r="K5113" s="11" t="str">
        <f t="shared" si="497"/>
        <v/>
      </c>
      <c r="L5113" s="11" t="str">
        <f t="shared" si="498"/>
        <v/>
      </c>
      <c r="M5113" s="11" t="str">
        <f>IF(A5113="","",VLOOKUP(E5113,index!$A$1:$B$6,2,0)*K5113*G5113)</f>
        <v/>
      </c>
      <c r="N5113" s="11" t="str">
        <f>IF(A5113="","",-PMT(G5113*VLOOKUP(E5113,index!$A$1:$B$6,2,0),C5113,F5113,0,0))</f>
        <v/>
      </c>
      <c r="O5113" s="11" t="str">
        <f t="shared" si="499"/>
        <v/>
      </c>
      <c r="P5113" s="11" t="str">
        <f t="shared" si="494"/>
        <v/>
      </c>
    </row>
    <row r="5114" spans="1:16" x14ac:dyDescent="0.25">
      <c r="A5114" s="9" t="str">
        <f>IF(A5113="","",IF(B5113&lt;C5113,A5113,IF(A5113=MAX('entry data'!$B$8:$B$507),"",A5113+1)))</f>
        <v/>
      </c>
      <c r="B5114" s="9" t="str">
        <f t="shared" si="495"/>
        <v/>
      </c>
      <c r="C5114" s="9" t="str">
        <f>IF(ISERROR(VLOOKUP(A5114,'entry data'!B:G,6,0)),"",VLOOKUP(A5114,'entry data'!B:G,6,0))</f>
        <v/>
      </c>
      <c r="D5114" s="9" t="str">
        <f>IF(ISERROR(VLOOKUP(A5114,'entry data'!B:C,2,0)),"",VLOOKUP(A5114,'entry data'!B:C,2,0))</f>
        <v/>
      </c>
      <c r="E5114" s="9" t="str">
        <f>IF(ISERROR(VLOOKUP(A5114,'entry data'!B:E,4,0)),"",VLOOKUP(A5114,'entry data'!B:E,4,0))</f>
        <v/>
      </c>
      <c r="F5114" s="11" t="str">
        <f>IF(A5114="","",IF(ISERROR(VLOOKUP(A5114,'entry data'!B:F,5,0)),"",VLOOKUP(A5114,'entry data'!B:F,5,0)))</f>
        <v/>
      </c>
      <c r="G5114" s="12" t="str">
        <f>IF(A5114="","",IF(ISERROR(VLOOKUP(A5114,'entry data'!B:I,8,0)),"",VLOOKUP(A5114,'entry data'!B:I,7,0)))</f>
        <v/>
      </c>
      <c r="H5114" s="13" t="str">
        <f>IF(A5114="","",IF(B5114=1,VLOOKUP(A5114,'entry data'!B:D,3,0),I5113))</f>
        <v/>
      </c>
      <c r="I5114" s="14" t="str">
        <f>IF(A5114="","",IF(E5114="weekly",7,IF(E5114="fortnightly",14,IF(E5114="monthly",DATE(IF(MONTH(H5114)=12,YEAR(H5114)+1,YEAR(H5114)),VLOOKUP(MONTH(H5114),index!$D$2:$G$13,2,0),DAY(H5114)),
IF(E5114="quarterly",DATE(IF(MONTH(H5114)&gt;=10,YEAR(H5114)+1,YEAR(H5114)),VLOOKUP(MONTH(H5114),index!$D$2:$G$13,3,0),DAY(H5114)),
IF(E5114="halfyearly",DATE(IF(MONTH(H5114)&gt;=7,YEAR(H5114)+1,YEAR(H5114)),VLOOKUP(MONTH(H5114),index!$D$2:$G$13,4,0),DAY(H5114)),
DATE(YEAR(H5114)+1,MONTH(H5114),DAY(H5114)))))-H5114))+H5114)</f>
        <v/>
      </c>
      <c r="J5114" s="9" t="str">
        <f t="shared" si="496"/>
        <v/>
      </c>
      <c r="K5114" s="11" t="str">
        <f t="shared" si="497"/>
        <v/>
      </c>
      <c r="L5114" s="11" t="str">
        <f t="shared" si="498"/>
        <v/>
      </c>
      <c r="M5114" s="11" t="str">
        <f>IF(A5114="","",VLOOKUP(E5114,index!$A$1:$B$6,2,0)*K5114*G5114)</f>
        <v/>
      </c>
      <c r="N5114" s="11" t="str">
        <f>IF(A5114="","",-PMT(G5114*VLOOKUP(E5114,index!$A$1:$B$6,2,0),C5114,F5114,0,0))</f>
        <v/>
      </c>
      <c r="O5114" s="11" t="str">
        <f t="shared" si="499"/>
        <v/>
      </c>
      <c r="P5114" s="11" t="str">
        <f t="shared" si="494"/>
        <v/>
      </c>
    </row>
    <row r="5115" spans="1:16" x14ac:dyDescent="0.25">
      <c r="A5115" s="9" t="str">
        <f>IF(A5114="","",IF(B5114&lt;C5114,A5114,IF(A5114=MAX('entry data'!$B$8:$B$507),"",A5114+1)))</f>
        <v/>
      </c>
      <c r="B5115" s="9" t="str">
        <f t="shared" si="495"/>
        <v/>
      </c>
      <c r="C5115" s="9" t="str">
        <f>IF(ISERROR(VLOOKUP(A5115,'entry data'!B:G,6,0)),"",VLOOKUP(A5115,'entry data'!B:G,6,0))</f>
        <v/>
      </c>
      <c r="D5115" s="9" t="str">
        <f>IF(ISERROR(VLOOKUP(A5115,'entry data'!B:C,2,0)),"",VLOOKUP(A5115,'entry data'!B:C,2,0))</f>
        <v/>
      </c>
      <c r="E5115" s="9" t="str">
        <f>IF(ISERROR(VLOOKUP(A5115,'entry data'!B:E,4,0)),"",VLOOKUP(A5115,'entry data'!B:E,4,0))</f>
        <v/>
      </c>
      <c r="F5115" s="11" t="str">
        <f>IF(A5115="","",IF(ISERROR(VLOOKUP(A5115,'entry data'!B:F,5,0)),"",VLOOKUP(A5115,'entry data'!B:F,5,0)))</f>
        <v/>
      </c>
      <c r="G5115" s="12" t="str">
        <f>IF(A5115="","",IF(ISERROR(VLOOKUP(A5115,'entry data'!B:I,8,0)),"",VLOOKUP(A5115,'entry data'!B:I,7,0)))</f>
        <v/>
      </c>
      <c r="H5115" s="13" t="str">
        <f>IF(A5115="","",IF(B5115=1,VLOOKUP(A5115,'entry data'!B:D,3,0),I5114))</f>
        <v/>
      </c>
      <c r="I5115" s="14" t="str">
        <f>IF(A5115="","",IF(E5115="weekly",7,IF(E5115="fortnightly",14,IF(E5115="monthly",DATE(IF(MONTH(H5115)=12,YEAR(H5115)+1,YEAR(H5115)),VLOOKUP(MONTH(H5115),index!$D$2:$G$13,2,0),DAY(H5115)),
IF(E5115="quarterly",DATE(IF(MONTH(H5115)&gt;=10,YEAR(H5115)+1,YEAR(H5115)),VLOOKUP(MONTH(H5115),index!$D$2:$G$13,3,0),DAY(H5115)),
IF(E5115="halfyearly",DATE(IF(MONTH(H5115)&gt;=7,YEAR(H5115)+1,YEAR(H5115)),VLOOKUP(MONTH(H5115),index!$D$2:$G$13,4,0),DAY(H5115)),
DATE(YEAR(H5115)+1,MONTH(H5115),DAY(H5115)))))-H5115))+H5115)</f>
        <v/>
      </c>
      <c r="J5115" s="9" t="str">
        <f t="shared" si="496"/>
        <v/>
      </c>
      <c r="K5115" s="11" t="str">
        <f t="shared" si="497"/>
        <v/>
      </c>
      <c r="L5115" s="11" t="str">
        <f t="shared" si="498"/>
        <v/>
      </c>
      <c r="M5115" s="11" t="str">
        <f>IF(A5115="","",VLOOKUP(E5115,index!$A$1:$B$6,2,0)*K5115*G5115)</f>
        <v/>
      </c>
      <c r="N5115" s="11" t="str">
        <f>IF(A5115="","",-PMT(G5115*VLOOKUP(E5115,index!$A$1:$B$6,2,0),C5115,F5115,0,0))</f>
        <v/>
      </c>
      <c r="O5115" s="11" t="str">
        <f t="shared" si="499"/>
        <v/>
      </c>
      <c r="P5115" s="11" t="str">
        <f t="shared" si="494"/>
        <v/>
      </c>
    </row>
    <row r="5116" spans="1:16" x14ac:dyDescent="0.25">
      <c r="A5116" s="9" t="str">
        <f>IF(A5115="","",IF(B5115&lt;C5115,A5115,IF(A5115=MAX('entry data'!$B$8:$B$507),"",A5115+1)))</f>
        <v/>
      </c>
      <c r="B5116" s="9" t="str">
        <f t="shared" si="495"/>
        <v/>
      </c>
      <c r="C5116" s="9" t="str">
        <f>IF(ISERROR(VLOOKUP(A5116,'entry data'!B:G,6,0)),"",VLOOKUP(A5116,'entry data'!B:G,6,0))</f>
        <v/>
      </c>
      <c r="D5116" s="9" t="str">
        <f>IF(ISERROR(VLOOKUP(A5116,'entry data'!B:C,2,0)),"",VLOOKUP(A5116,'entry data'!B:C,2,0))</f>
        <v/>
      </c>
      <c r="E5116" s="9" t="str">
        <f>IF(ISERROR(VLOOKUP(A5116,'entry data'!B:E,4,0)),"",VLOOKUP(A5116,'entry data'!B:E,4,0))</f>
        <v/>
      </c>
      <c r="F5116" s="11" t="str">
        <f>IF(A5116="","",IF(ISERROR(VLOOKUP(A5116,'entry data'!B:F,5,0)),"",VLOOKUP(A5116,'entry data'!B:F,5,0)))</f>
        <v/>
      </c>
      <c r="G5116" s="12" t="str">
        <f>IF(A5116="","",IF(ISERROR(VLOOKUP(A5116,'entry data'!B:I,8,0)),"",VLOOKUP(A5116,'entry data'!B:I,7,0)))</f>
        <v/>
      </c>
      <c r="H5116" s="13" t="str">
        <f>IF(A5116="","",IF(B5116=1,VLOOKUP(A5116,'entry data'!B:D,3,0),I5115))</f>
        <v/>
      </c>
      <c r="I5116" s="14" t="str">
        <f>IF(A5116="","",IF(E5116="weekly",7,IF(E5116="fortnightly",14,IF(E5116="monthly",DATE(IF(MONTH(H5116)=12,YEAR(H5116)+1,YEAR(H5116)),VLOOKUP(MONTH(H5116),index!$D$2:$G$13,2,0),DAY(H5116)),
IF(E5116="quarterly",DATE(IF(MONTH(H5116)&gt;=10,YEAR(H5116)+1,YEAR(H5116)),VLOOKUP(MONTH(H5116),index!$D$2:$G$13,3,0),DAY(H5116)),
IF(E5116="halfyearly",DATE(IF(MONTH(H5116)&gt;=7,YEAR(H5116)+1,YEAR(H5116)),VLOOKUP(MONTH(H5116),index!$D$2:$G$13,4,0),DAY(H5116)),
DATE(YEAR(H5116)+1,MONTH(H5116),DAY(H5116)))))-H5116))+H5116)</f>
        <v/>
      </c>
      <c r="J5116" s="9" t="str">
        <f t="shared" si="496"/>
        <v/>
      </c>
      <c r="K5116" s="11" t="str">
        <f t="shared" si="497"/>
        <v/>
      </c>
      <c r="L5116" s="11" t="str">
        <f t="shared" si="498"/>
        <v/>
      </c>
      <c r="M5116" s="11" t="str">
        <f>IF(A5116="","",VLOOKUP(E5116,index!$A$1:$B$6,2,0)*K5116*G5116)</f>
        <v/>
      </c>
      <c r="N5116" s="11" t="str">
        <f>IF(A5116="","",-PMT(G5116*VLOOKUP(E5116,index!$A$1:$B$6,2,0),C5116,F5116,0,0))</f>
        <v/>
      </c>
      <c r="O5116" s="11" t="str">
        <f t="shared" si="499"/>
        <v/>
      </c>
      <c r="P5116" s="11" t="str">
        <f t="shared" si="494"/>
        <v/>
      </c>
    </row>
    <row r="5117" spans="1:16" x14ac:dyDescent="0.25">
      <c r="A5117" s="9" t="str">
        <f>IF(A5116="","",IF(B5116&lt;C5116,A5116,IF(A5116=MAX('entry data'!$B$8:$B$507),"",A5116+1)))</f>
        <v/>
      </c>
      <c r="B5117" s="9" t="str">
        <f t="shared" si="495"/>
        <v/>
      </c>
      <c r="C5117" s="9" t="str">
        <f>IF(ISERROR(VLOOKUP(A5117,'entry data'!B:G,6,0)),"",VLOOKUP(A5117,'entry data'!B:G,6,0))</f>
        <v/>
      </c>
      <c r="D5117" s="9" t="str">
        <f>IF(ISERROR(VLOOKUP(A5117,'entry data'!B:C,2,0)),"",VLOOKUP(A5117,'entry data'!B:C,2,0))</f>
        <v/>
      </c>
      <c r="E5117" s="9" t="str">
        <f>IF(ISERROR(VLOOKUP(A5117,'entry data'!B:E,4,0)),"",VLOOKUP(A5117,'entry data'!B:E,4,0))</f>
        <v/>
      </c>
      <c r="F5117" s="11" t="str">
        <f>IF(A5117="","",IF(ISERROR(VLOOKUP(A5117,'entry data'!B:F,5,0)),"",VLOOKUP(A5117,'entry data'!B:F,5,0)))</f>
        <v/>
      </c>
      <c r="G5117" s="12" t="str">
        <f>IF(A5117="","",IF(ISERROR(VLOOKUP(A5117,'entry data'!B:I,8,0)),"",VLOOKUP(A5117,'entry data'!B:I,7,0)))</f>
        <v/>
      </c>
      <c r="H5117" s="13" t="str">
        <f>IF(A5117="","",IF(B5117=1,VLOOKUP(A5117,'entry data'!B:D,3,0),I5116))</f>
        <v/>
      </c>
      <c r="I5117" s="14" t="str">
        <f>IF(A5117="","",IF(E5117="weekly",7,IF(E5117="fortnightly",14,IF(E5117="monthly",DATE(IF(MONTH(H5117)=12,YEAR(H5117)+1,YEAR(H5117)),VLOOKUP(MONTH(H5117),index!$D$2:$G$13,2,0),DAY(H5117)),
IF(E5117="quarterly",DATE(IF(MONTH(H5117)&gt;=10,YEAR(H5117)+1,YEAR(H5117)),VLOOKUP(MONTH(H5117),index!$D$2:$G$13,3,0),DAY(H5117)),
IF(E5117="halfyearly",DATE(IF(MONTH(H5117)&gt;=7,YEAR(H5117)+1,YEAR(H5117)),VLOOKUP(MONTH(H5117),index!$D$2:$G$13,4,0),DAY(H5117)),
DATE(YEAR(H5117)+1,MONTH(H5117),DAY(H5117)))))-H5117))+H5117)</f>
        <v/>
      </c>
      <c r="J5117" s="9" t="str">
        <f t="shared" si="496"/>
        <v/>
      </c>
      <c r="K5117" s="11" t="str">
        <f t="shared" si="497"/>
        <v/>
      </c>
      <c r="L5117" s="11" t="str">
        <f t="shared" si="498"/>
        <v/>
      </c>
      <c r="M5117" s="11" t="str">
        <f>IF(A5117="","",VLOOKUP(E5117,index!$A$1:$B$6,2,0)*K5117*G5117)</f>
        <v/>
      </c>
      <c r="N5117" s="11" t="str">
        <f>IF(A5117="","",-PMT(G5117*VLOOKUP(E5117,index!$A$1:$B$6,2,0),C5117,F5117,0,0))</f>
        <v/>
      </c>
      <c r="O5117" s="11" t="str">
        <f t="shared" si="499"/>
        <v/>
      </c>
      <c r="P5117" s="11" t="str">
        <f t="shared" si="494"/>
        <v/>
      </c>
    </row>
    <row r="5118" spans="1:16" x14ac:dyDescent="0.25">
      <c r="A5118" s="9" t="str">
        <f>IF(A5117="","",IF(B5117&lt;C5117,A5117,IF(A5117=MAX('entry data'!$B$8:$B$507),"",A5117+1)))</f>
        <v/>
      </c>
      <c r="B5118" s="9" t="str">
        <f t="shared" si="495"/>
        <v/>
      </c>
      <c r="C5118" s="9" t="str">
        <f>IF(ISERROR(VLOOKUP(A5118,'entry data'!B:G,6,0)),"",VLOOKUP(A5118,'entry data'!B:G,6,0))</f>
        <v/>
      </c>
      <c r="D5118" s="9" t="str">
        <f>IF(ISERROR(VLOOKUP(A5118,'entry data'!B:C,2,0)),"",VLOOKUP(A5118,'entry data'!B:C,2,0))</f>
        <v/>
      </c>
      <c r="E5118" s="9" t="str">
        <f>IF(ISERROR(VLOOKUP(A5118,'entry data'!B:E,4,0)),"",VLOOKUP(A5118,'entry data'!B:E,4,0))</f>
        <v/>
      </c>
      <c r="F5118" s="11" t="str">
        <f>IF(A5118="","",IF(ISERROR(VLOOKUP(A5118,'entry data'!B:F,5,0)),"",VLOOKUP(A5118,'entry data'!B:F,5,0)))</f>
        <v/>
      </c>
      <c r="G5118" s="12" t="str">
        <f>IF(A5118="","",IF(ISERROR(VLOOKUP(A5118,'entry data'!B:I,8,0)),"",VLOOKUP(A5118,'entry data'!B:I,7,0)))</f>
        <v/>
      </c>
      <c r="H5118" s="13" t="str">
        <f>IF(A5118="","",IF(B5118=1,VLOOKUP(A5118,'entry data'!B:D,3,0),I5117))</f>
        <v/>
      </c>
      <c r="I5118" s="14" t="str">
        <f>IF(A5118="","",IF(E5118="weekly",7,IF(E5118="fortnightly",14,IF(E5118="monthly",DATE(IF(MONTH(H5118)=12,YEAR(H5118)+1,YEAR(H5118)),VLOOKUP(MONTH(H5118),index!$D$2:$G$13,2,0),DAY(H5118)),
IF(E5118="quarterly",DATE(IF(MONTH(H5118)&gt;=10,YEAR(H5118)+1,YEAR(H5118)),VLOOKUP(MONTH(H5118),index!$D$2:$G$13,3,0),DAY(H5118)),
IF(E5118="halfyearly",DATE(IF(MONTH(H5118)&gt;=7,YEAR(H5118)+1,YEAR(H5118)),VLOOKUP(MONTH(H5118),index!$D$2:$G$13,4,0),DAY(H5118)),
DATE(YEAR(H5118)+1,MONTH(H5118),DAY(H5118)))))-H5118))+H5118)</f>
        <v/>
      </c>
      <c r="J5118" s="9" t="str">
        <f t="shared" si="496"/>
        <v/>
      </c>
      <c r="K5118" s="11" t="str">
        <f t="shared" si="497"/>
        <v/>
      </c>
      <c r="L5118" s="11" t="str">
        <f t="shared" si="498"/>
        <v/>
      </c>
      <c r="M5118" s="11" t="str">
        <f>IF(A5118="","",VLOOKUP(E5118,index!$A$1:$B$6,2,0)*K5118*G5118)</f>
        <v/>
      </c>
      <c r="N5118" s="11" t="str">
        <f>IF(A5118="","",-PMT(G5118*VLOOKUP(E5118,index!$A$1:$B$6,2,0),C5118,F5118,0,0))</f>
        <v/>
      </c>
      <c r="O5118" s="11" t="str">
        <f t="shared" si="499"/>
        <v/>
      </c>
      <c r="P5118" s="11" t="str">
        <f t="shared" si="494"/>
        <v/>
      </c>
    </row>
    <row r="5119" spans="1:16" x14ac:dyDescent="0.25">
      <c r="A5119" s="9" t="str">
        <f>IF(A5118="","",IF(B5118&lt;C5118,A5118,IF(A5118=MAX('entry data'!$B$8:$B$507),"",A5118+1)))</f>
        <v/>
      </c>
      <c r="B5119" s="9" t="str">
        <f t="shared" si="495"/>
        <v/>
      </c>
      <c r="C5119" s="9" t="str">
        <f>IF(ISERROR(VLOOKUP(A5119,'entry data'!B:G,6,0)),"",VLOOKUP(A5119,'entry data'!B:G,6,0))</f>
        <v/>
      </c>
      <c r="D5119" s="9" t="str">
        <f>IF(ISERROR(VLOOKUP(A5119,'entry data'!B:C,2,0)),"",VLOOKUP(A5119,'entry data'!B:C,2,0))</f>
        <v/>
      </c>
      <c r="E5119" s="9" t="str">
        <f>IF(ISERROR(VLOOKUP(A5119,'entry data'!B:E,4,0)),"",VLOOKUP(A5119,'entry data'!B:E,4,0))</f>
        <v/>
      </c>
      <c r="F5119" s="11" t="str">
        <f>IF(A5119="","",IF(ISERROR(VLOOKUP(A5119,'entry data'!B:F,5,0)),"",VLOOKUP(A5119,'entry data'!B:F,5,0)))</f>
        <v/>
      </c>
      <c r="G5119" s="12" t="str">
        <f>IF(A5119="","",IF(ISERROR(VLOOKUP(A5119,'entry data'!B:I,8,0)),"",VLOOKUP(A5119,'entry data'!B:I,7,0)))</f>
        <v/>
      </c>
      <c r="H5119" s="13" t="str">
        <f>IF(A5119="","",IF(B5119=1,VLOOKUP(A5119,'entry data'!B:D,3,0),I5118))</f>
        <v/>
      </c>
      <c r="I5119" s="14" t="str">
        <f>IF(A5119="","",IF(E5119="weekly",7,IF(E5119="fortnightly",14,IF(E5119="monthly",DATE(IF(MONTH(H5119)=12,YEAR(H5119)+1,YEAR(H5119)),VLOOKUP(MONTH(H5119),index!$D$2:$G$13,2,0),DAY(H5119)),
IF(E5119="quarterly",DATE(IF(MONTH(H5119)&gt;=10,YEAR(H5119)+1,YEAR(H5119)),VLOOKUP(MONTH(H5119),index!$D$2:$G$13,3,0),DAY(H5119)),
IF(E5119="halfyearly",DATE(IF(MONTH(H5119)&gt;=7,YEAR(H5119)+1,YEAR(H5119)),VLOOKUP(MONTH(H5119),index!$D$2:$G$13,4,0),DAY(H5119)),
DATE(YEAR(H5119)+1,MONTH(H5119),DAY(H5119)))))-H5119))+H5119)</f>
        <v/>
      </c>
      <c r="J5119" s="9" t="str">
        <f t="shared" si="496"/>
        <v/>
      </c>
      <c r="K5119" s="11" t="str">
        <f t="shared" si="497"/>
        <v/>
      </c>
      <c r="L5119" s="11" t="str">
        <f t="shared" si="498"/>
        <v/>
      </c>
      <c r="M5119" s="11" t="str">
        <f>IF(A5119="","",VLOOKUP(E5119,index!$A$1:$B$6,2,0)*K5119*G5119)</f>
        <v/>
      </c>
      <c r="N5119" s="11" t="str">
        <f>IF(A5119="","",-PMT(G5119*VLOOKUP(E5119,index!$A$1:$B$6,2,0),C5119,F5119,0,0))</f>
        <v/>
      </c>
      <c r="O5119" s="11" t="str">
        <f t="shared" si="499"/>
        <v/>
      </c>
      <c r="P5119" s="11" t="str">
        <f t="shared" si="494"/>
        <v/>
      </c>
    </row>
    <row r="5120" spans="1:16" x14ac:dyDescent="0.25">
      <c r="A5120" s="9" t="str">
        <f>IF(A5119="","",IF(B5119&lt;C5119,A5119,IF(A5119=MAX('entry data'!$B$8:$B$507),"",A5119+1)))</f>
        <v/>
      </c>
      <c r="B5120" s="9" t="str">
        <f t="shared" si="495"/>
        <v/>
      </c>
      <c r="C5120" s="9" t="str">
        <f>IF(ISERROR(VLOOKUP(A5120,'entry data'!B:G,6,0)),"",VLOOKUP(A5120,'entry data'!B:G,6,0))</f>
        <v/>
      </c>
      <c r="D5120" s="9" t="str">
        <f>IF(ISERROR(VLOOKUP(A5120,'entry data'!B:C,2,0)),"",VLOOKUP(A5120,'entry data'!B:C,2,0))</f>
        <v/>
      </c>
      <c r="E5120" s="9" t="str">
        <f>IF(ISERROR(VLOOKUP(A5120,'entry data'!B:E,4,0)),"",VLOOKUP(A5120,'entry data'!B:E,4,0))</f>
        <v/>
      </c>
      <c r="F5120" s="11" t="str">
        <f>IF(A5120="","",IF(ISERROR(VLOOKUP(A5120,'entry data'!B:F,5,0)),"",VLOOKUP(A5120,'entry data'!B:F,5,0)))</f>
        <v/>
      </c>
      <c r="G5120" s="12" t="str">
        <f>IF(A5120="","",IF(ISERROR(VLOOKUP(A5120,'entry data'!B:I,8,0)),"",VLOOKUP(A5120,'entry data'!B:I,7,0)))</f>
        <v/>
      </c>
      <c r="H5120" s="13" t="str">
        <f>IF(A5120="","",IF(B5120=1,VLOOKUP(A5120,'entry data'!B:D,3,0),I5119))</f>
        <v/>
      </c>
      <c r="I5120" s="14" t="str">
        <f>IF(A5120="","",IF(E5120="weekly",7,IF(E5120="fortnightly",14,IF(E5120="monthly",DATE(IF(MONTH(H5120)=12,YEAR(H5120)+1,YEAR(H5120)),VLOOKUP(MONTH(H5120),index!$D$2:$G$13,2,0),DAY(H5120)),
IF(E5120="quarterly",DATE(IF(MONTH(H5120)&gt;=10,YEAR(H5120)+1,YEAR(H5120)),VLOOKUP(MONTH(H5120),index!$D$2:$G$13,3,0),DAY(H5120)),
IF(E5120="halfyearly",DATE(IF(MONTH(H5120)&gt;=7,YEAR(H5120)+1,YEAR(H5120)),VLOOKUP(MONTH(H5120),index!$D$2:$G$13,4,0),DAY(H5120)),
DATE(YEAR(H5120)+1,MONTH(H5120),DAY(H5120)))))-H5120))+H5120)</f>
        <v/>
      </c>
      <c r="J5120" s="9" t="str">
        <f t="shared" si="496"/>
        <v/>
      </c>
      <c r="K5120" s="11" t="str">
        <f t="shared" si="497"/>
        <v/>
      </c>
      <c r="L5120" s="11" t="str">
        <f t="shared" si="498"/>
        <v/>
      </c>
      <c r="M5120" s="11" t="str">
        <f>IF(A5120="","",VLOOKUP(E5120,index!$A$1:$B$6,2,0)*K5120*G5120)</f>
        <v/>
      </c>
      <c r="N5120" s="11" t="str">
        <f>IF(A5120="","",-PMT(G5120*VLOOKUP(E5120,index!$A$1:$B$6,2,0),C5120,F5120,0,0))</f>
        <v/>
      </c>
      <c r="O5120" s="11" t="str">
        <f t="shared" si="499"/>
        <v/>
      </c>
      <c r="P5120" s="11" t="str">
        <f t="shared" si="494"/>
        <v/>
      </c>
    </row>
    <row r="5121" spans="1:16" x14ac:dyDescent="0.25">
      <c r="A5121" s="9" t="str">
        <f>IF(A5120="","",IF(B5120&lt;C5120,A5120,IF(A5120=MAX('entry data'!$B$8:$B$507),"",A5120+1)))</f>
        <v/>
      </c>
      <c r="B5121" s="9" t="str">
        <f t="shared" si="495"/>
        <v/>
      </c>
      <c r="C5121" s="9" t="str">
        <f>IF(ISERROR(VLOOKUP(A5121,'entry data'!B:G,6,0)),"",VLOOKUP(A5121,'entry data'!B:G,6,0))</f>
        <v/>
      </c>
      <c r="D5121" s="9" t="str">
        <f>IF(ISERROR(VLOOKUP(A5121,'entry data'!B:C,2,0)),"",VLOOKUP(A5121,'entry data'!B:C,2,0))</f>
        <v/>
      </c>
      <c r="E5121" s="9" t="str">
        <f>IF(ISERROR(VLOOKUP(A5121,'entry data'!B:E,4,0)),"",VLOOKUP(A5121,'entry data'!B:E,4,0))</f>
        <v/>
      </c>
      <c r="F5121" s="11" t="str">
        <f>IF(A5121="","",IF(ISERROR(VLOOKUP(A5121,'entry data'!B:F,5,0)),"",VLOOKUP(A5121,'entry data'!B:F,5,0)))</f>
        <v/>
      </c>
      <c r="G5121" s="12" t="str">
        <f>IF(A5121="","",IF(ISERROR(VLOOKUP(A5121,'entry data'!B:I,8,0)),"",VLOOKUP(A5121,'entry data'!B:I,7,0)))</f>
        <v/>
      </c>
      <c r="H5121" s="13" t="str">
        <f>IF(A5121="","",IF(B5121=1,VLOOKUP(A5121,'entry data'!B:D,3,0),I5120))</f>
        <v/>
      </c>
      <c r="I5121" s="14" t="str">
        <f>IF(A5121="","",IF(E5121="weekly",7,IF(E5121="fortnightly",14,IF(E5121="monthly",DATE(IF(MONTH(H5121)=12,YEAR(H5121)+1,YEAR(H5121)),VLOOKUP(MONTH(H5121),index!$D$2:$G$13,2,0),DAY(H5121)),
IF(E5121="quarterly",DATE(IF(MONTH(H5121)&gt;=10,YEAR(H5121)+1,YEAR(H5121)),VLOOKUP(MONTH(H5121),index!$D$2:$G$13,3,0),DAY(H5121)),
IF(E5121="halfyearly",DATE(IF(MONTH(H5121)&gt;=7,YEAR(H5121)+1,YEAR(H5121)),VLOOKUP(MONTH(H5121),index!$D$2:$G$13,4,0),DAY(H5121)),
DATE(YEAR(H5121)+1,MONTH(H5121),DAY(H5121)))))-H5121))+H5121)</f>
        <v/>
      </c>
      <c r="J5121" s="9" t="str">
        <f t="shared" si="496"/>
        <v/>
      </c>
      <c r="K5121" s="11" t="str">
        <f t="shared" si="497"/>
        <v/>
      </c>
      <c r="L5121" s="11" t="str">
        <f t="shared" si="498"/>
        <v/>
      </c>
      <c r="M5121" s="11" t="str">
        <f>IF(A5121="","",VLOOKUP(E5121,index!$A$1:$B$6,2,0)*K5121*G5121)</f>
        <v/>
      </c>
      <c r="N5121" s="11" t="str">
        <f>IF(A5121="","",-PMT(G5121*VLOOKUP(E5121,index!$A$1:$B$6,2,0),C5121,F5121,0,0))</f>
        <v/>
      </c>
      <c r="O5121" s="11" t="str">
        <f t="shared" si="499"/>
        <v/>
      </c>
      <c r="P5121" s="11" t="str">
        <f t="shared" si="494"/>
        <v/>
      </c>
    </row>
    <row r="5122" spans="1:16" x14ac:dyDescent="0.25">
      <c r="A5122" s="9" t="str">
        <f>IF(A5121="","",IF(B5121&lt;C5121,A5121,IF(A5121=MAX('entry data'!$B$8:$B$507),"",A5121+1)))</f>
        <v/>
      </c>
      <c r="B5122" s="9" t="str">
        <f t="shared" si="495"/>
        <v/>
      </c>
      <c r="C5122" s="9" t="str">
        <f>IF(ISERROR(VLOOKUP(A5122,'entry data'!B:G,6,0)),"",VLOOKUP(A5122,'entry data'!B:G,6,0))</f>
        <v/>
      </c>
      <c r="D5122" s="9" t="str">
        <f>IF(ISERROR(VLOOKUP(A5122,'entry data'!B:C,2,0)),"",VLOOKUP(A5122,'entry data'!B:C,2,0))</f>
        <v/>
      </c>
      <c r="E5122" s="9" t="str">
        <f>IF(ISERROR(VLOOKUP(A5122,'entry data'!B:E,4,0)),"",VLOOKUP(A5122,'entry data'!B:E,4,0))</f>
        <v/>
      </c>
      <c r="F5122" s="11" t="str">
        <f>IF(A5122="","",IF(ISERROR(VLOOKUP(A5122,'entry data'!B:F,5,0)),"",VLOOKUP(A5122,'entry data'!B:F,5,0)))</f>
        <v/>
      </c>
      <c r="G5122" s="12" t="str">
        <f>IF(A5122="","",IF(ISERROR(VLOOKUP(A5122,'entry data'!B:I,8,0)),"",VLOOKUP(A5122,'entry data'!B:I,7,0)))</f>
        <v/>
      </c>
      <c r="H5122" s="13" t="str">
        <f>IF(A5122="","",IF(B5122=1,VLOOKUP(A5122,'entry data'!B:D,3,0),I5121))</f>
        <v/>
      </c>
      <c r="I5122" s="14" t="str">
        <f>IF(A5122="","",IF(E5122="weekly",7,IF(E5122="fortnightly",14,IF(E5122="monthly",DATE(IF(MONTH(H5122)=12,YEAR(H5122)+1,YEAR(H5122)),VLOOKUP(MONTH(H5122),index!$D$2:$G$13,2,0),DAY(H5122)),
IF(E5122="quarterly",DATE(IF(MONTH(H5122)&gt;=10,YEAR(H5122)+1,YEAR(H5122)),VLOOKUP(MONTH(H5122),index!$D$2:$G$13,3,0),DAY(H5122)),
IF(E5122="halfyearly",DATE(IF(MONTH(H5122)&gt;=7,YEAR(H5122)+1,YEAR(H5122)),VLOOKUP(MONTH(H5122),index!$D$2:$G$13,4,0),DAY(H5122)),
DATE(YEAR(H5122)+1,MONTH(H5122),DAY(H5122)))))-H5122))+H5122)</f>
        <v/>
      </c>
      <c r="J5122" s="9" t="str">
        <f t="shared" si="496"/>
        <v/>
      </c>
      <c r="K5122" s="11" t="str">
        <f t="shared" si="497"/>
        <v/>
      </c>
      <c r="L5122" s="11" t="str">
        <f t="shared" si="498"/>
        <v/>
      </c>
      <c r="M5122" s="11" t="str">
        <f>IF(A5122="","",VLOOKUP(E5122,index!$A$1:$B$6,2,0)*K5122*G5122)</f>
        <v/>
      </c>
      <c r="N5122" s="11" t="str">
        <f>IF(A5122="","",-PMT(G5122*VLOOKUP(E5122,index!$A$1:$B$6,2,0),C5122,F5122,0,0))</f>
        <v/>
      </c>
      <c r="O5122" s="11" t="str">
        <f t="shared" si="499"/>
        <v/>
      </c>
      <c r="P5122" s="11" t="str">
        <f t="shared" si="494"/>
        <v/>
      </c>
    </row>
    <row r="5123" spans="1:16" x14ac:dyDescent="0.25">
      <c r="A5123" s="9" t="str">
        <f>IF(A5122="","",IF(B5122&lt;C5122,A5122,IF(A5122=MAX('entry data'!$B$8:$B$507),"",A5122+1)))</f>
        <v/>
      </c>
      <c r="B5123" s="9" t="str">
        <f t="shared" si="495"/>
        <v/>
      </c>
      <c r="C5123" s="9" t="str">
        <f>IF(ISERROR(VLOOKUP(A5123,'entry data'!B:G,6,0)),"",VLOOKUP(A5123,'entry data'!B:G,6,0))</f>
        <v/>
      </c>
      <c r="D5123" s="9" t="str">
        <f>IF(ISERROR(VLOOKUP(A5123,'entry data'!B:C,2,0)),"",VLOOKUP(A5123,'entry data'!B:C,2,0))</f>
        <v/>
      </c>
      <c r="E5123" s="9" t="str">
        <f>IF(ISERROR(VLOOKUP(A5123,'entry data'!B:E,4,0)),"",VLOOKUP(A5123,'entry data'!B:E,4,0))</f>
        <v/>
      </c>
      <c r="F5123" s="11" t="str">
        <f>IF(A5123="","",IF(ISERROR(VLOOKUP(A5123,'entry data'!B:F,5,0)),"",VLOOKUP(A5123,'entry data'!B:F,5,0)))</f>
        <v/>
      </c>
      <c r="G5123" s="12" t="str">
        <f>IF(A5123="","",IF(ISERROR(VLOOKUP(A5123,'entry data'!B:I,8,0)),"",VLOOKUP(A5123,'entry data'!B:I,7,0)))</f>
        <v/>
      </c>
      <c r="H5123" s="13" t="str">
        <f>IF(A5123="","",IF(B5123=1,VLOOKUP(A5123,'entry data'!B:D,3,0),I5122))</f>
        <v/>
      </c>
      <c r="I5123" s="14" t="str">
        <f>IF(A5123="","",IF(E5123="weekly",7,IF(E5123="fortnightly",14,IF(E5123="monthly",DATE(IF(MONTH(H5123)=12,YEAR(H5123)+1,YEAR(H5123)),VLOOKUP(MONTH(H5123),index!$D$2:$G$13,2,0),DAY(H5123)),
IF(E5123="quarterly",DATE(IF(MONTH(H5123)&gt;=10,YEAR(H5123)+1,YEAR(H5123)),VLOOKUP(MONTH(H5123),index!$D$2:$G$13,3,0),DAY(H5123)),
IF(E5123="halfyearly",DATE(IF(MONTH(H5123)&gt;=7,YEAR(H5123)+1,YEAR(H5123)),VLOOKUP(MONTH(H5123),index!$D$2:$G$13,4,0),DAY(H5123)),
DATE(YEAR(H5123)+1,MONTH(H5123),DAY(H5123)))))-H5123))+H5123)</f>
        <v/>
      </c>
      <c r="J5123" s="9" t="str">
        <f t="shared" si="496"/>
        <v/>
      </c>
      <c r="K5123" s="11" t="str">
        <f t="shared" si="497"/>
        <v/>
      </c>
      <c r="L5123" s="11" t="str">
        <f t="shared" si="498"/>
        <v/>
      </c>
      <c r="M5123" s="11" t="str">
        <f>IF(A5123="","",VLOOKUP(E5123,index!$A$1:$B$6,2,0)*K5123*G5123)</f>
        <v/>
      </c>
      <c r="N5123" s="11" t="str">
        <f>IF(A5123="","",-PMT(G5123*VLOOKUP(E5123,index!$A$1:$B$6,2,0),C5123,F5123,0,0))</f>
        <v/>
      </c>
      <c r="O5123" s="11" t="str">
        <f t="shared" si="499"/>
        <v/>
      </c>
      <c r="P5123" s="11" t="str">
        <f t="shared" ref="P5123:P5186" si="500">IF(A5123="","",IF(J5123&lt;&gt;J5124,O5123,0))</f>
        <v/>
      </c>
    </row>
    <row r="5124" spans="1:16" x14ac:dyDescent="0.25">
      <c r="A5124" s="9" t="str">
        <f>IF(A5123="","",IF(B5123&lt;C5123,A5123,IF(A5123=MAX('entry data'!$B$8:$B$507),"",A5123+1)))</f>
        <v/>
      </c>
      <c r="B5124" s="9" t="str">
        <f t="shared" si="495"/>
        <v/>
      </c>
      <c r="C5124" s="9" t="str">
        <f>IF(ISERROR(VLOOKUP(A5124,'entry data'!B:G,6,0)),"",VLOOKUP(A5124,'entry data'!B:G,6,0))</f>
        <v/>
      </c>
      <c r="D5124" s="9" t="str">
        <f>IF(ISERROR(VLOOKUP(A5124,'entry data'!B:C,2,0)),"",VLOOKUP(A5124,'entry data'!B:C,2,0))</f>
        <v/>
      </c>
      <c r="E5124" s="9" t="str">
        <f>IF(ISERROR(VLOOKUP(A5124,'entry data'!B:E,4,0)),"",VLOOKUP(A5124,'entry data'!B:E,4,0))</f>
        <v/>
      </c>
      <c r="F5124" s="11" t="str">
        <f>IF(A5124="","",IF(ISERROR(VLOOKUP(A5124,'entry data'!B:F,5,0)),"",VLOOKUP(A5124,'entry data'!B:F,5,0)))</f>
        <v/>
      </c>
      <c r="G5124" s="12" t="str">
        <f>IF(A5124="","",IF(ISERROR(VLOOKUP(A5124,'entry data'!B:I,8,0)),"",VLOOKUP(A5124,'entry data'!B:I,7,0)))</f>
        <v/>
      </c>
      <c r="H5124" s="13" t="str">
        <f>IF(A5124="","",IF(B5124=1,VLOOKUP(A5124,'entry data'!B:D,3,0),I5123))</f>
        <v/>
      </c>
      <c r="I5124" s="14" t="str">
        <f>IF(A5124="","",IF(E5124="weekly",7,IF(E5124="fortnightly",14,IF(E5124="monthly",DATE(IF(MONTH(H5124)=12,YEAR(H5124)+1,YEAR(H5124)),VLOOKUP(MONTH(H5124),index!$D$2:$G$13,2,0),DAY(H5124)),
IF(E5124="quarterly",DATE(IF(MONTH(H5124)&gt;=10,YEAR(H5124)+1,YEAR(H5124)),VLOOKUP(MONTH(H5124),index!$D$2:$G$13,3,0),DAY(H5124)),
IF(E5124="halfyearly",DATE(IF(MONTH(H5124)&gt;=7,YEAR(H5124)+1,YEAR(H5124)),VLOOKUP(MONTH(H5124),index!$D$2:$G$13,4,0),DAY(H5124)),
DATE(YEAR(H5124)+1,MONTH(H5124),DAY(H5124)))))-H5124))+H5124)</f>
        <v/>
      </c>
      <c r="J5124" s="9" t="str">
        <f t="shared" si="496"/>
        <v/>
      </c>
      <c r="K5124" s="11" t="str">
        <f t="shared" si="497"/>
        <v/>
      </c>
      <c r="L5124" s="11" t="str">
        <f t="shared" si="498"/>
        <v/>
      </c>
      <c r="M5124" s="11" t="str">
        <f>IF(A5124="","",VLOOKUP(E5124,index!$A$1:$B$6,2,0)*K5124*G5124)</f>
        <v/>
      </c>
      <c r="N5124" s="11" t="str">
        <f>IF(A5124="","",-PMT(G5124*VLOOKUP(E5124,index!$A$1:$B$6,2,0),C5124,F5124,0,0))</f>
        <v/>
      </c>
      <c r="O5124" s="11" t="str">
        <f t="shared" si="499"/>
        <v/>
      </c>
      <c r="P5124" s="11" t="str">
        <f t="shared" si="500"/>
        <v/>
      </c>
    </row>
    <row r="5125" spans="1:16" x14ac:dyDescent="0.25">
      <c r="A5125" s="9" t="str">
        <f>IF(A5124="","",IF(B5124&lt;C5124,A5124,IF(A5124=MAX('entry data'!$B$8:$B$507),"",A5124+1)))</f>
        <v/>
      </c>
      <c r="B5125" s="9" t="str">
        <f t="shared" si="495"/>
        <v/>
      </c>
      <c r="C5125" s="9" t="str">
        <f>IF(ISERROR(VLOOKUP(A5125,'entry data'!B:G,6,0)),"",VLOOKUP(A5125,'entry data'!B:G,6,0))</f>
        <v/>
      </c>
      <c r="D5125" s="9" t="str">
        <f>IF(ISERROR(VLOOKUP(A5125,'entry data'!B:C,2,0)),"",VLOOKUP(A5125,'entry data'!B:C,2,0))</f>
        <v/>
      </c>
      <c r="E5125" s="9" t="str">
        <f>IF(ISERROR(VLOOKUP(A5125,'entry data'!B:E,4,0)),"",VLOOKUP(A5125,'entry data'!B:E,4,0))</f>
        <v/>
      </c>
      <c r="F5125" s="11" t="str">
        <f>IF(A5125="","",IF(ISERROR(VLOOKUP(A5125,'entry data'!B:F,5,0)),"",VLOOKUP(A5125,'entry data'!B:F,5,0)))</f>
        <v/>
      </c>
      <c r="G5125" s="12" t="str">
        <f>IF(A5125="","",IF(ISERROR(VLOOKUP(A5125,'entry data'!B:I,8,0)),"",VLOOKUP(A5125,'entry data'!B:I,7,0)))</f>
        <v/>
      </c>
      <c r="H5125" s="13" t="str">
        <f>IF(A5125="","",IF(B5125=1,VLOOKUP(A5125,'entry data'!B:D,3,0),I5124))</f>
        <v/>
      </c>
      <c r="I5125" s="14" t="str">
        <f>IF(A5125="","",IF(E5125="weekly",7,IF(E5125="fortnightly",14,IF(E5125="monthly",DATE(IF(MONTH(H5125)=12,YEAR(H5125)+1,YEAR(H5125)),VLOOKUP(MONTH(H5125),index!$D$2:$G$13,2,0),DAY(H5125)),
IF(E5125="quarterly",DATE(IF(MONTH(H5125)&gt;=10,YEAR(H5125)+1,YEAR(H5125)),VLOOKUP(MONTH(H5125),index!$D$2:$G$13,3,0),DAY(H5125)),
IF(E5125="halfyearly",DATE(IF(MONTH(H5125)&gt;=7,YEAR(H5125)+1,YEAR(H5125)),VLOOKUP(MONTH(H5125),index!$D$2:$G$13,4,0),DAY(H5125)),
DATE(YEAR(H5125)+1,MONTH(H5125),DAY(H5125)))))-H5125))+H5125)</f>
        <v/>
      </c>
      <c r="J5125" s="9" t="str">
        <f t="shared" si="496"/>
        <v/>
      </c>
      <c r="K5125" s="11" t="str">
        <f t="shared" si="497"/>
        <v/>
      </c>
      <c r="L5125" s="11" t="str">
        <f t="shared" si="498"/>
        <v/>
      </c>
      <c r="M5125" s="11" t="str">
        <f>IF(A5125="","",VLOOKUP(E5125,index!$A$1:$B$6,2,0)*K5125*G5125)</f>
        <v/>
      </c>
      <c r="N5125" s="11" t="str">
        <f>IF(A5125="","",-PMT(G5125*VLOOKUP(E5125,index!$A$1:$B$6,2,0),C5125,F5125,0,0))</f>
        <v/>
      </c>
      <c r="O5125" s="11" t="str">
        <f t="shared" si="499"/>
        <v/>
      </c>
      <c r="P5125" s="11" t="str">
        <f t="shared" si="500"/>
        <v/>
      </c>
    </row>
    <row r="5126" spans="1:16" x14ac:dyDescent="0.25">
      <c r="A5126" s="9" t="str">
        <f>IF(A5125="","",IF(B5125&lt;C5125,A5125,IF(A5125=MAX('entry data'!$B$8:$B$507),"",A5125+1)))</f>
        <v/>
      </c>
      <c r="B5126" s="9" t="str">
        <f t="shared" si="495"/>
        <v/>
      </c>
      <c r="C5126" s="9" t="str">
        <f>IF(ISERROR(VLOOKUP(A5126,'entry data'!B:G,6,0)),"",VLOOKUP(A5126,'entry data'!B:G,6,0))</f>
        <v/>
      </c>
      <c r="D5126" s="9" t="str">
        <f>IF(ISERROR(VLOOKUP(A5126,'entry data'!B:C,2,0)),"",VLOOKUP(A5126,'entry data'!B:C,2,0))</f>
        <v/>
      </c>
      <c r="E5126" s="9" t="str">
        <f>IF(ISERROR(VLOOKUP(A5126,'entry data'!B:E,4,0)),"",VLOOKUP(A5126,'entry data'!B:E,4,0))</f>
        <v/>
      </c>
      <c r="F5126" s="11" t="str">
        <f>IF(A5126="","",IF(ISERROR(VLOOKUP(A5126,'entry data'!B:F,5,0)),"",VLOOKUP(A5126,'entry data'!B:F,5,0)))</f>
        <v/>
      </c>
      <c r="G5126" s="12" t="str">
        <f>IF(A5126="","",IF(ISERROR(VLOOKUP(A5126,'entry data'!B:I,8,0)),"",VLOOKUP(A5126,'entry data'!B:I,7,0)))</f>
        <v/>
      </c>
      <c r="H5126" s="13" t="str">
        <f>IF(A5126="","",IF(B5126=1,VLOOKUP(A5126,'entry data'!B:D,3,0),I5125))</f>
        <v/>
      </c>
      <c r="I5126" s="14" t="str">
        <f>IF(A5126="","",IF(E5126="weekly",7,IF(E5126="fortnightly",14,IF(E5126="monthly",DATE(IF(MONTH(H5126)=12,YEAR(H5126)+1,YEAR(H5126)),VLOOKUP(MONTH(H5126),index!$D$2:$G$13,2,0),DAY(H5126)),
IF(E5126="quarterly",DATE(IF(MONTH(H5126)&gt;=10,YEAR(H5126)+1,YEAR(H5126)),VLOOKUP(MONTH(H5126),index!$D$2:$G$13,3,0),DAY(H5126)),
IF(E5126="halfyearly",DATE(IF(MONTH(H5126)&gt;=7,YEAR(H5126)+1,YEAR(H5126)),VLOOKUP(MONTH(H5126),index!$D$2:$G$13,4,0),DAY(H5126)),
DATE(YEAR(H5126)+1,MONTH(H5126),DAY(H5126)))))-H5126))+H5126)</f>
        <v/>
      </c>
      <c r="J5126" s="9" t="str">
        <f t="shared" si="496"/>
        <v/>
      </c>
      <c r="K5126" s="11" t="str">
        <f t="shared" si="497"/>
        <v/>
      </c>
      <c r="L5126" s="11" t="str">
        <f t="shared" si="498"/>
        <v/>
      </c>
      <c r="M5126" s="11" t="str">
        <f>IF(A5126="","",VLOOKUP(E5126,index!$A$1:$B$6,2,0)*K5126*G5126)</f>
        <v/>
      </c>
      <c r="N5126" s="11" t="str">
        <f>IF(A5126="","",-PMT(G5126*VLOOKUP(E5126,index!$A$1:$B$6,2,0),C5126,F5126,0,0))</f>
        <v/>
      </c>
      <c r="O5126" s="11" t="str">
        <f t="shared" si="499"/>
        <v/>
      </c>
      <c r="P5126" s="11" t="str">
        <f t="shared" si="500"/>
        <v/>
      </c>
    </row>
    <row r="5127" spans="1:16" x14ac:dyDescent="0.25">
      <c r="A5127" s="9" t="str">
        <f>IF(A5126="","",IF(B5126&lt;C5126,A5126,IF(A5126=MAX('entry data'!$B$8:$B$507),"",A5126+1)))</f>
        <v/>
      </c>
      <c r="B5127" s="9" t="str">
        <f t="shared" si="495"/>
        <v/>
      </c>
      <c r="C5127" s="9" t="str">
        <f>IF(ISERROR(VLOOKUP(A5127,'entry data'!B:G,6,0)),"",VLOOKUP(A5127,'entry data'!B:G,6,0))</f>
        <v/>
      </c>
      <c r="D5127" s="9" t="str">
        <f>IF(ISERROR(VLOOKUP(A5127,'entry data'!B:C,2,0)),"",VLOOKUP(A5127,'entry data'!B:C,2,0))</f>
        <v/>
      </c>
      <c r="E5127" s="9" t="str">
        <f>IF(ISERROR(VLOOKUP(A5127,'entry data'!B:E,4,0)),"",VLOOKUP(A5127,'entry data'!B:E,4,0))</f>
        <v/>
      </c>
      <c r="F5127" s="11" t="str">
        <f>IF(A5127="","",IF(ISERROR(VLOOKUP(A5127,'entry data'!B:F,5,0)),"",VLOOKUP(A5127,'entry data'!B:F,5,0)))</f>
        <v/>
      </c>
      <c r="G5127" s="12" t="str">
        <f>IF(A5127="","",IF(ISERROR(VLOOKUP(A5127,'entry data'!B:I,8,0)),"",VLOOKUP(A5127,'entry data'!B:I,7,0)))</f>
        <v/>
      </c>
      <c r="H5127" s="13" t="str">
        <f>IF(A5127="","",IF(B5127=1,VLOOKUP(A5127,'entry data'!B:D,3,0),I5126))</f>
        <v/>
      </c>
      <c r="I5127" s="14" t="str">
        <f>IF(A5127="","",IF(E5127="weekly",7,IF(E5127="fortnightly",14,IF(E5127="monthly",DATE(IF(MONTH(H5127)=12,YEAR(H5127)+1,YEAR(H5127)),VLOOKUP(MONTH(H5127),index!$D$2:$G$13,2,0),DAY(H5127)),
IF(E5127="quarterly",DATE(IF(MONTH(H5127)&gt;=10,YEAR(H5127)+1,YEAR(H5127)),VLOOKUP(MONTH(H5127),index!$D$2:$G$13,3,0),DAY(H5127)),
IF(E5127="halfyearly",DATE(IF(MONTH(H5127)&gt;=7,YEAR(H5127)+1,YEAR(H5127)),VLOOKUP(MONTH(H5127),index!$D$2:$G$13,4,0),DAY(H5127)),
DATE(YEAR(H5127)+1,MONTH(H5127),DAY(H5127)))))-H5127))+H5127)</f>
        <v/>
      </c>
      <c r="J5127" s="9" t="str">
        <f t="shared" si="496"/>
        <v/>
      </c>
      <c r="K5127" s="11" t="str">
        <f t="shared" si="497"/>
        <v/>
      </c>
      <c r="L5127" s="11" t="str">
        <f t="shared" si="498"/>
        <v/>
      </c>
      <c r="M5127" s="11" t="str">
        <f>IF(A5127="","",VLOOKUP(E5127,index!$A$1:$B$6,2,0)*K5127*G5127)</f>
        <v/>
      </c>
      <c r="N5127" s="11" t="str">
        <f>IF(A5127="","",-PMT(G5127*VLOOKUP(E5127,index!$A$1:$B$6,2,0),C5127,F5127,0,0))</f>
        <v/>
      </c>
      <c r="O5127" s="11" t="str">
        <f t="shared" si="499"/>
        <v/>
      </c>
      <c r="P5127" s="11" t="str">
        <f t="shared" si="500"/>
        <v/>
      </c>
    </row>
    <row r="5128" spans="1:16" x14ac:dyDescent="0.25">
      <c r="A5128" s="9" t="str">
        <f>IF(A5127="","",IF(B5127&lt;C5127,A5127,IF(A5127=MAX('entry data'!$B$8:$B$507),"",A5127+1)))</f>
        <v/>
      </c>
      <c r="B5128" s="9" t="str">
        <f t="shared" si="495"/>
        <v/>
      </c>
      <c r="C5128" s="9" t="str">
        <f>IF(ISERROR(VLOOKUP(A5128,'entry data'!B:G,6,0)),"",VLOOKUP(A5128,'entry data'!B:G,6,0))</f>
        <v/>
      </c>
      <c r="D5128" s="9" t="str">
        <f>IF(ISERROR(VLOOKUP(A5128,'entry data'!B:C,2,0)),"",VLOOKUP(A5128,'entry data'!B:C,2,0))</f>
        <v/>
      </c>
      <c r="E5128" s="9" t="str">
        <f>IF(ISERROR(VLOOKUP(A5128,'entry data'!B:E,4,0)),"",VLOOKUP(A5128,'entry data'!B:E,4,0))</f>
        <v/>
      </c>
      <c r="F5128" s="11" t="str">
        <f>IF(A5128="","",IF(ISERROR(VLOOKUP(A5128,'entry data'!B:F,5,0)),"",VLOOKUP(A5128,'entry data'!B:F,5,0)))</f>
        <v/>
      </c>
      <c r="G5128" s="12" t="str">
        <f>IF(A5128="","",IF(ISERROR(VLOOKUP(A5128,'entry data'!B:I,8,0)),"",VLOOKUP(A5128,'entry data'!B:I,7,0)))</f>
        <v/>
      </c>
      <c r="H5128" s="13" t="str">
        <f>IF(A5128="","",IF(B5128=1,VLOOKUP(A5128,'entry data'!B:D,3,0),I5127))</f>
        <v/>
      </c>
      <c r="I5128" s="14" t="str">
        <f>IF(A5128="","",IF(E5128="weekly",7,IF(E5128="fortnightly",14,IF(E5128="monthly",DATE(IF(MONTH(H5128)=12,YEAR(H5128)+1,YEAR(H5128)),VLOOKUP(MONTH(H5128),index!$D$2:$G$13,2,0),DAY(H5128)),
IF(E5128="quarterly",DATE(IF(MONTH(H5128)&gt;=10,YEAR(H5128)+1,YEAR(H5128)),VLOOKUP(MONTH(H5128),index!$D$2:$G$13,3,0),DAY(H5128)),
IF(E5128="halfyearly",DATE(IF(MONTH(H5128)&gt;=7,YEAR(H5128)+1,YEAR(H5128)),VLOOKUP(MONTH(H5128),index!$D$2:$G$13,4,0),DAY(H5128)),
DATE(YEAR(H5128)+1,MONTH(H5128),DAY(H5128)))))-H5128))+H5128)</f>
        <v/>
      </c>
      <c r="J5128" s="9" t="str">
        <f t="shared" si="496"/>
        <v/>
      </c>
      <c r="K5128" s="11" t="str">
        <f t="shared" si="497"/>
        <v/>
      </c>
      <c r="L5128" s="11" t="str">
        <f t="shared" si="498"/>
        <v/>
      </c>
      <c r="M5128" s="11" t="str">
        <f>IF(A5128="","",VLOOKUP(E5128,index!$A$1:$B$6,2,0)*K5128*G5128)</f>
        <v/>
      </c>
      <c r="N5128" s="11" t="str">
        <f>IF(A5128="","",-PMT(G5128*VLOOKUP(E5128,index!$A$1:$B$6,2,0),C5128,F5128,0,0))</f>
        <v/>
      </c>
      <c r="O5128" s="11" t="str">
        <f t="shared" si="499"/>
        <v/>
      </c>
      <c r="P5128" s="11" t="str">
        <f t="shared" si="500"/>
        <v/>
      </c>
    </row>
    <row r="5129" spans="1:16" x14ac:dyDescent="0.25">
      <c r="A5129" s="9" t="str">
        <f>IF(A5128="","",IF(B5128&lt;C5128,A5128,IF(A5128=MAX('entry data'!$B$8:$B$507),"",A5128+1)))</f>
        <v/>
      </c>
      <c r="B5129" s="9" t="str">
        <f t="shared" si="495"/>
        <v/>
      </c>
      <c r="C5129" s="9" t="str">
        <f>IF(ISERROR(VLOOKUP(A5129,'entry data'!B:G,6,0)),"",VLOOKUP(A5129,'entry data'!B:G,6,0))</f>
        <v/>
      </c>
      <c r="D5129" s="9" t="str">
        <f>IF(ISERROR(VLOOKUP(A5129,'entry data'!B:C,2,0)),"",VLOOKUP(A5129,'entry data'!B:C,2,0))</f>
        <v/>
      </c>
      <c r="E5129" s="9" t="str">
        <f>IF(ISERROR(VLOOKUP(A5129,'entry data'!B:E,4,0)),"",VLOOKUP(A5129,'entry data'!B:E,4,0))</f>
        <v/>
      </c>
      <c r="F5129" s="11" t="str">
        <f>IF(A5129="","",IF(ISERROR(VLOOKUP(A5129,'entry data'!B:F,5,0)),"",VLOOKUP(A5129,'entry data'!B:F,5,0)))</f>
        <v/>
      </c>
      <c r="G5129" s="12" t="str">
        <f>IF(A5129="","",IF(ISERROR(VLOOKUP(A5129,'entry data'!B:I,8,0)),"",VLOOKUP(A5129,'entry data'!B:I,7,0)))</f>
        <v/>
      </c>
      <c r="H5129" s="13" t="str">
        <f>IF(A5129="","",IF(B5129=1,VLOOKUP(A5129,'entry data'!B:D,3,0),I5128))</f>
        <v/>
      </c>
      <c r="I5129" s="14" t="str">
        <f>IF(A5129="","",IF(E5129="weekly",7,IF(E5129="fortnightly",14,IF(E5129="monthly",DATE(IF(MONTH(H5129)=12,YEAR(H5129)+1,YEAR(H5129)),VLOOKUP(MONTH(H5129),index!$D$2:$G$13,2,0),DAY(H5129)),
IF(E5129="quarterly",DATE(IF(MONTH(H5129)&gt;=10,YEAR(H5129)+1,YEAR(H5129)),VLOOKUP(MONTH(H5129),index!$D$2:$G$13,3,0),DAY(H5129)),
IF(E5129="halfyearly",DATE(IF(MONTH(H5129)&gt;=7,YEAR(H5129)+1,YEAR(H5129)),VLOOKUP(MONTH(H5129),index!$D$2:$G$13,4,0),DAY(H5129)),
DATE(YEAR(H5129)+1,MONTH(H5129),DAY(H5129)))))-H5129))+H5129)</f>
        <v/>
      </c>
      <c r="J5129" s="9" t="str">
        <f t="shared" si="496"/>
        <v/>
      </c>
      <c r="K5129" s="11" t="str">
        <f t="shared" si="497"/>
        <v/>
      </c>
      <c r="L5129" s="11" t="str">
        <f t="shared" si="498"/>
        <v/>
      </c>
      <c r="M5129" s="11" t="str">
        <f>IF(A5129="","",VLOOKUP(E5129,index!$A$1:$B$6,2,0)*K5129*G5129)</f>
        <v/>
      </c>
      <c r="N5129" s="11" t="str">
        <f>IF(A5129="","",-PMT(G5129*VLOOKUP(E5129,index!$A$1:$B$6,2,0),C5129,F5129,0,0))</f>
        <v/>
      </c>
      <c r="O5129" s="11" t="str">
        <f t="shared" si="499"/>
        <v/>
      </c>
      <c r="P5129" s="11" t="str">
        <f t="shared" si="500"/>
        <v/>
      </c>
    </row>
    <row r="5130" spans="1:16" x14ac:dyDescent="0.25">
      <c r="A5130" s="9" t="str">
        <f>IF(A5129="","",IF(B5129&lt;C5129,A5129,IF(A5129=MAX('entry data'!$B$8:$B$507),"",A5129+1)))</f>
        <v/>
      </c>
      <c r="B5130" s="9" t="str">
        <f t="shared" si="495"/>
        <v/>
      </c>
      <c r="C5130" s="9" t="str">
        <f>IF(ISERROR(VLOOKUP(A5130,'entry data'!B:G,6,0)),"",VLOOKUP(A5130,'entry data'!B:G,6,0))</f>
        <v/>
      </c>
      <c r="D5130" s="9" t="str">
        <f>IF(ISERROR(VLOOKUP(A5130,'entry data'!B:C,2,0)),"",VLOOKUP(A5130,'entry data'!B:C,2,0))</f>
        <v/>
      </c>
      <c r="E5130" s="9" t="str">
        <f>IF(ISERROR(VLOOKUP(A5130,'entry data'!B:E,4,0)),"",VLOOKUP(A5130,'entry data'!B:E,4,0))</f>
        <v/>
      </c>
      <c r="F5130" s="11" t="str">
        <f>IF(A5130="","",IF(ISERROR(VLOOKUP(A5130,'entry data'!B:F,5,0)),"",VLOOKUP(A5130,'entry data'!B:F,5,0)))</f>
        <v/>
      </c>
      <c r="G5130" s="12" t="str">
        <f>IF(A5130="","",IF(ISERROR(VLOOKUP(A5130,'entry data'!B:I,8,0)),"",VLOOKUP(A5130,'entry data'!B:I,7,0)))</f>
        <v/>
      </c>
      <c r="H5130" s="13" t="str">
        <f>IF(A5130="","",IF(B5130=1,VLOOKUP(A5130,'entry data'!B:D,3,0),I5129))</f>
        <v/>
      </c>
      <c r="I5130" s="14" t="str">
        <f>IF(A5130="","",IF(E5130="weekly",7,IF(E5130="fortnightly",14,IF(E5130="monthly",DATE(IF(MONTH(H5130)=12,YEAR(H5130)+1,YEAR(H5130)),VLOOKUP(MONTH(H5130),index!$D$2:$G$13,2,0),DAY(H5130)),
IF(E5130="quarterly",DATE(IF(MONTH(H5130)&gt;=10,YEAR(H5130)+1,YEAR(H5130)),VLOOKUP(MONTH(H5130),index!$D$2:$G$13,3,0),DAY(H5130)),
IF(E5130="halfyearly",DATE(IF(MONTH(H5130)&gt;=7,YEAR(H5130)+1,YEAR(H5130)),VLOOKUP(MONTH(H5130),index!$D$2:$G$13,4,0),DAY(H5130)),
DATE(YEAR(H5130)+1,MONTH(H5130),DAY(H5130)))))-H5130))+H5130)</f>
        <v/>
      </c>
      <c r="J5130" s="9" t="str">
        <f t="shared" si="496"/>
        <v/>
      </c>
      <c r="K5130" s="11" t="str">
        <f t="shared" si="497"/>
        <v/>
      </c>
      <c r="L5130" s="11" t="str">
        <f t="shared" si="498"/>
        <v/>
      </c>
      <c r="M5130" s="11" t="str">
        <f>IF(A5130="","",VLOOKUP(E5130,index!$A$1:$B$6,2,0)*K5130*G5130)</f>
        <v/>
      </c>
      <c r="N5130" s="11" t="str">
        <f>IF(A5130="","",-PMT(G5130*VLOOKUP(E5130,index!$A$1:$B$6,2,0),C5130,F5130,0,0))</f>
        <v/>
      </c>
      <c r="O5130" s="11" t="str">
        <f t="shared" si="499"/>
        <v/>
      </c>
      <c r="P5130" s="11" t="str">
        <f t="shared" si="500"/>
        <v/>
      </c>
    </row>
    <row r="5131" spans="1:16" x14ac:dyDescent="0.25">
      <c r="A5131" s="9" t="str">
        <f>IF(A5130="","",IF(B5130&lt;C5130,A5130,IF(A5130=MAX('entry data'!$B$8:$B$507),"",A5130+1)))</f>
        <v/>
      </c>
      <c r="B5131" s="9" t="str">
        <f t="shared" si="495"/>
        <v/>
      </c>
      <c r="C5131" s="9" t="str">
        <f>IF(ISERROR(VLOOKUP(A5131,'entry data'!B:G,6,0)),"",VLOOKUP(A5131,'entry data'!B:G,6,0))</f>
        <v/>
      </c>
      <c r="D5131" s="9" t="str">
        <f>IF(ISERROR(VLOOKUP(A5131,'entry data'!B:C,2,0)),"",VLOOKUP(A5131,'entry data'!B:C,2,0))</f>
        <v/>
      </c>
      <c r="E5131" s="9" t="str">
        <f>IF(ISERROR(VLOOKUP(A5131,'entry data'!B:E,4,0)),"",VLOOKUP(A5131,'entry data'!B:E,4,0))</f>
        <v/>
      </c>
      <c r="F5131" s="11" t="str">
        <f>IF(A5131="","",IF(ISERROR(VLOOKUP(A5131,'entry data'!B:F,5,0)),"",VLOOKUP(A5131,'entry data'!B:F,5,0)))</f>
        <v/>
      </c>
      <c r="G5131" s="12" t="str">
        <f>IF(A5131="","",IF(ISERROR(VLOOKUP(A5131,'entry data'!B:I,8,0)),"",VLOOKUP(A5131,'entry data'!B:I,7,0)))</f>
        <v/>
      </c>
      <c r="H5131" s="13" t="str">
        <f>IF(A5131="","",IF(B5131=1,VLOOKUP(A5131,'entry data'!B:D,3,0),I5130))</f>
        <v/>
      </c>
      <c r="I5131" s="14" t="str">
        <f>IF(A5131="","",IF(E5131="weekly",7,IF(E5131="fortnightly",14,IF(E5131="monthly",DATE(IF(MONTH(H5131)=12,YEAR(H5131)+1,YEAR(H5131)),VLOOKUP(MONTH(H5131),index!$D$2:$G$13,2,0),DAY(H5131)),
IF(E5131="quarterly",DATE(IF(MONTH(H5131)&gt;=10,YEAR(H5131)+1,YEAR(H5131)),VLOOKUP(MONTH(H5131),index!$D$2:$G$13,3,0),DAY(H5131)),
IF(E5131="halfyearly",DATE(IF(MONTH(H5131)&gt;=7,YEAR(H5131)+1,YEAR(H5131)),VLOOKUP(MONTH(H5131),index!$D$2:$G$13,4,0),DAY(H5131)),
DATE(YEAR(H5131)+1,MONTH(H5131),DAY(H5131)))))-H5131))+H5131)</f>
        <v/>
      </c>
      <c r="J5131" s="9" t="str">
        <f t="shared" si="496"/>
        <v/>
      </c>
      <c r="K5131" s="11" t="str">
        <f t="shared" si="497"/>
        <v/>
      </c>
      <c r="L5131" s="11" t="str">
        <f t="shared" si="498"/>
        <v/>
      </c>
      <c r="M5131" s="11" t="str">
        <f>IF(A5131="","",VLOOKUP(E5131,index!$A$1:$B$6,2,0)*K5131*G5131)</f>
        <v/>
      </c>
      <c r="N5131" s="11" t="str">
        <f>IF(A5131="","",-PMT(G5131*VLOOKUP(E5131,index!$A$1:$B$6,2,0),C5131,F5131,0,0))</f>
        <v/>
      </c>
      <c r="O5131" s="11" t="str">
        <f t="shared" si="499"/>
        <v/>
      </c>
      <c r="P5131" s="11" t="str">
        <f t="shared" si="500"/>
        <v/>
      </c>
    </row>
    <row r="5132" spans="1:16" x14ac:dyDescent="0.25">
      <c r="A5132" s="9" t="str">
        <f>IF(A5131="","",IF(B5131&lt;C5131,A5131,IF(A5131=MAX('entry data'!$B$8:$B$507),"",A5131+1)))</f>
        <v/>
      </c>
      <c r="B5132" s="9" t="str">
        <f t="shared" si="495"/>
        <v/>
      </c>
      <c r="C5132" s="9" t="str">
        <f>IF(ISERROR(VLOOKUP(A5132,'entry data'!B:G,6,0)),"",VLOOKUP(A5132,'entry data'!B:G,6,0))</f>
        <v/>
      </c>
      <c r="D5132" s="9" t="str">
        <f>IF(ISERROR(VLOOKUP(A5132,'entry data'!B:C,2,0)),"",VLOOKUP(A5132,'entry data'!B:C,2,0))</f>
        <v/>
      </c>
      <c r="E5132" s="9" t="str">
        <f>IF(ISERROR(VLOOKUP(A5132,'entry data'!B:E,4,0)),"",VLOOKUP(A5132,'entry data'!B:E,4,0))</f>
        <v/>
      </c>
      <c r="F5132" s="11" t="str">
        <f>IF(A5132="","",IF(ISERROR(VLOOKUP(A5132,'entry data'!B:F,5,0)),"",VLOOKUP(A5132,'entry data'!B:F,5,0)))</f>
        <v/>
      </c>
      <c r="G5132" s="12" t="str">
        <f>IF(A5132="","",IF(ISERROR(VLOOKUP(A5132,'entry data'!B:I,8,0)),"",VLOOKUP(A5132,'entry data'!B:I,7,0)))</f>
        <v/>
      </c>
      <c r="H5132" s="13" t="str">
        <f>IF(A5132="","",IF(B5132=1,VLOOKUP(A5132,'entry data'!B:D,3,0),I5131))</f>
        <v/>
      </c>
      <c r="I5132" s="14" t="str">
        <f>IF(A5132="","",IF(E5132="weekly",7,IF(E5132="fortnightly",14,IF(E5132="monthly",DATE(IF(MONTH(H5132)=12,YEAR(H5132)+1,YEAR(H5132)),VLOOKUP(MONTH(H5132),index!$D$2:$G$13,2,0),DAY(H5132)),
IF(E5132="quarterly",DATE(IF(MONTH(H5132)&gt;=10,YEAR(H5132)+1,YEAR(H5132)),VLOOKUP(MONTH(H5132),index!$D$2:$G$13,3,0),DAY(H5132)),
IF(E5132="halfyearly",DATE(IF(MONTH(H5132)&gt;=7,YEAR(H5132)+1,YEAR(H5132)),VLOOKUP(MONTH(H5132),index!$D$2:$G$13,4,0),DAY(H5132)),
DATE(YEAR(H5132)+1,MONTH(H5132),DAY(H5132)))))-H5132))+H5132)</f>
        <v/>
      </c>
      <c r="J5132" s="9" t="str">
        <f t="shared" si="496"/>
        <v/>
      </c>
      <c r="K5132" s="11" t="str">
        <f t="shared" si="497"/>
        <v/>
      </c>
      <c r="L5132" s="11" t="str">
        <f t="shared" si="498"/>
        <v/>
      </c>
      <c r="M5132" s="11" t="str">
        <f>IF(A5132="","",VLOOKUP(E5132,index!$A$1:$B$6,2,0)*K5132*G5132)</f>
        <v/>
      </c>
      <c r="N5132" s="11" t="str">
        <f>IF(A5132="","",-PMT(G5132*VLOOKUP(E5132,index!$A$1:$B$6,2,0),C5132,F5132,0,0))</f>
        <v/>
      </c>
      <c r="O5132" s="11" t="str">
        <f t="shared" si="499"/>
        <v/>
      </c>
      <c r="P5132" s="11" t="str">
        <f t="shared" si="500"/>
        <v/>
      </c>
    </row>
    <row r="5133" spans="1:16" x14ac:dyDescent="0.25">
      <c r="A5133" s="9" t="str">
        <f>IF(A5132="","",IF(B5132&lt;C5132,A5132,IF(A5132=MAX('entry data'!$B$8:$B$507),"",A5132+1)))</f>
        <v/>
      </c>
      <c r="B5133" s="9" t="str">
        <f t="shared" si="495"/>
        <v/>
      </c>
      <c r="C5133" s="9" t="str">
        <f>IF(ISERROR(VLOOKUP(A5133,'entry data'!B:G,6,0)),"",VLOOKUP(A5133,'entry data'!B:G,6,0))</f>
        <v/>
      </c>
      <c r="D5133" s="9" t="str">
        <f>IF(ISERROR(VLOOKUP(A5133,'entry data'!B:C,2,0)),"",VLOOKUP(A5133,'entry data'!B:C,2,0))</f>
        <v/>
      </c>
      <c r="E5133" s="9" t="str">
        <f>IF(ISERROR(VLOOKUP(A5133,'entry data'!B:E,4,0)),"",VLOOKUP(A5133,'entry data'!B:E,4,0))</f>
        <v/>
      </c>
      <c r="F5133" s="11" t="str">
        <f>IF(A5133="","",IF(ISERROR(VLOOKUP(A5133,'entry data'!B:F,5,0)),"",VLOOKUP(A5133,'entry data'!B:F,5,0)))</f>
        <v/>
      </c>
      <c r="G5133" s="12" t="str">
        <f>IF(A5133="","",IF(ISERROR(VLOOKUP(A5133,'entry data'!B:I,8,0)),"",VLOOKUP(A5133,'entry data'!B:I,7,0)))</f>
        <v/>
      </c>
      <c r="H5133" s="13" t="str">
        <f>IF(A5133="","",IF(B5133=1,VLOOKUP(A5133,'entry data'!B:D,3,0),I5132))</f>
        <v/>
      </c>
      <c r="I5133" s="14" t="str">
        <f>IF(A5133="","",IF(E5133="weekly",7,IF(E5133="fortnightly",14,IF(E5133="monthly",DATE(IF(MONTH(H5133)=12,YEAR(H5133)+1,YEAR(H5133)),VLOOKUP(MONTH(H5133),index!$D$2:$G$13,2,0),DAY(H5133)),
IF(E5133="quarterly",DATE(IF(MONTH(H5133)&gt;=10,YEAR(H5133)+1,YEAR(H5133)),VLOOKUP(MONTH(H5133),index!$D$2:$G$13,3,0),DAY(H5133)),
IF(E5133="halfyearly",DATE(IF(MONTH(H5133)&gt;=7,YEAR(H5133)+1,YEAR(H5133)),VLOOKUP(MONTH(H5133),index!$D$2:$G$13,4,0),DAY(H5133)),
DATE(YEAR(H5133)+1,MONTH(H5133),DAY(H5133)))))-H5133))+H5133)</f>
        <v/>
      </c>
      <c r="J5133" s="9" t="str">
        <f t="shared" si="496"/>
        <v/>
      </c>
      <c r="K5133" s="11" t="str">
        <f t="shared" si="497"/>
        <v/>
      </c>
      <c r="L5133" s="11" t="str">
        <f t="shared" si="498"/>
        <v/>
      </c>
      <c r="M5133" s="11" t="str">
        <f>IF(A5133="","",VLOOKUP(E5133,index!$A$1:$B$6,2,0)*K5133*G5133)</f>
        <v/>
      </c>
      <c r="N5133" s="11" t="str">
        <f>IF(A5133="","",-PMT(G5133*VLOOKUP(E5133,index!$A$1:$B$6,2,0),C5133,F5133,0,0))</f>
        <v/>
      </c>
      <c r="O5133" s="11" t="str">
        <f t="shared" si="499"/>
        <v/>
      </c>
      <c r="P5133" s="11" t="str">
        <f t="shared" si="500"/>
        <v/>
      </c>
    </row>
    <row r="5134" spans="1:16" x14ac:dyDescent="0.25">
      <c r="A5134" s="9" t="str">
        <f>IF(A5133="","",IF(B5133&lt;C5133,A5133,IF(A5133=MAX('entry data'!$B$8:$B$507),"",A5133+1)))</f>
        <v/>
      </c>
      <c r="B5134" s="9" t="str">
        <f t="shared" si="495"/>
        <v/>
      </c>
      <c r="C5134" s="9" t="str">
        <f>IF(ISERROR(VLOOKUP(A5134,'entry data'!B:G,6,0)),"",VLOOKUP(A5134,'entry data'!B:G,6,0))</f>
        <v/>
      </c>
      <c r="D5134" s="9" t="str">
        <f>IF(ISERROR(VLOOKUP(A5134,'entry data'!B:C,2,0)),"",VLOOKUP(A5134,'entry data'!B:C,2,0))</f>
        <v/>
      </c>
      <c r="E5134" s="9" t="str">
        <f>IF(ISERROR(VLOOKUP(A5134,'entry data'!B:E,4,0)),"",VLOOKUP(A5134,'entry data'!B:E,4,0))</f>
        <v/>
      </c>
      <c r="F5134" s="11" t="str">
        <f>IF(A5134="","",IF(ISERROR(VLOOKUP(A5134,'entry data'!B:F,5,0)),"",VLOOKUP(A5134,'entry data'!B:F,5,0)))</f>
        <v/>
      </c>
      <c r="G5134" s="12" t="str">
        <f>IF(A5134="","",IF(ISERROR(VLOOKUP(A5134,'entry data'!B:I,8,0)),"",VLOOKUP(A5134,'entry data'!B:I,7,0)))</f>
        <v/>
      </c>
      <c r="H5134" s="13" t="str">
        <f>IF(A5134="","",IF(B5134=1,VLOOKUP(A5134,'entry data'!B:D,3,0),I5133))</f>
        <v/>
      </c>
      <c r="I5134" s="14" t="str">
        <f>IF(A5134="","",IF(E5134="weekly",7,IF(E5134="fortnightly",14,IF(E5134="monthly",DATE(IF(MONTH(H5134)=12,YEAR(H5134)+1,YEAR(H5134)),VLOOKUP(MONTH(H5134),index!$D$2:$G$13,2,0),DAY(H5134)),
IF(E5134="quarterly",DATE(IF(MONTH(H5134)&gt;=10,YEAR(H5134)+1,YEAR(H5134)),VLOOKUP(MONTH(H5134),index!$D$2:$G$13,3,0),DAY(H5134)),
IF(E5134="halfyearly",DATE(IF(MONTH(H5134)&gt;=7,YEAR(H5134)+1,YEAR(H5134)),VLOOKUP(MONTH(H5134),index!$D$2:$G$13,4,0),DAY(H5134)),
DATE(YEAR(H5134)+1,MONTH(H5134),DAY(H5134)))))-H5134))+H5134)</f>
        <v/>
      </c>
      <c r="J5134" s="9" t="str">
        <f t="shared" si="496"/>
        <v/>
      </c>
      <c r="K5134" s="11" t="str">
        <f t="shared" si="497"/>
        <v/>
      </c>
      <c r="L5134" s="11" t="str">
        <f t="shared" si="498"/>
        <v/>
      </c>
      <c r="M5134" s="11" t="str">
        <f>IF(A5134="","",VLOOKUP(E5134,index!$A$1:$B$6,2,0)*K5134*G5134)</f>
        <v/>
      </c>
      <c r="N5134" s="11" t="str">
        <f>IF(A5134="","",-PMT(G5134*VLOOKUP(E5134,index!$A$1:$B$6,2,0),C5134,F5134,0,0))</f>
        <v/>
      </c>
      <c r="O5134" s="11" t="str">
        <f t="shared" si="499"/>
        <v/>
      </c>
      <c r="P5134" s="11" t="str">
        <f t="shared" si="500"/>
        <v/>
      </c>
    </row>
    <row r="5135" spans="1:16" x14ac:dyDescent="0.25">
      <c r="A5135" s="9" t="str">
        <f>IF(A5134="","",IF(B5134&lt;C5134,A5134,IF(A5134=MAX('entry data'!$B$8:$B$507),"",A5134+1)))</f>
        <v/>
      </c>
      <c r="B5135" s="9" t="str">
        <f t="shared" si="495"/>
        <v/>
      </c>
      <c r="C5135" s="9" t="str">
        <f>IF(ISERROR(VLOOKUP(A5135,'entry data'!B:G,6,0)),"",VLOOKUP(A5135,'entry data'!B:G,6,0))</f>
        <v/>
      </c>
      <c r="D5135" s="9" t="str">
        <f>IF(ISERROR(VLOOKUP(A5135,'entry data'!B:C,2,0)),"",VLOOKUP(A5135,'entry data'!B:C,2,0))</f>
        <v/>
      </c>
      <c r="E5135" s="9" t="str">
        <f>IF(ISERROR(VLOOKUP(A5135,'entry data'!B:E,4,0)),"",VLOOKUP(A5135,'entry data'!B:E,4,0))</f>
        <v/>
      </c>
      <c r="F5135" s="11" t="str">
        <f>IF(A5135="","",IF(ISERROR(VLOOKUP(A5135,'entry data'!B:F,5,0)),"",VLOOKUP(A5135,'entry data'!B:F,5,0)))</f>
        <v/>
      </c>
      <c r="G5135" s="12" t="str">
        <f>IF(A5135="","",IF(ISERROR(VLOOKUP(A5135,'entry data'!B:I,8,0)),"",VLOOKUP(A5135,'entry data'!B:I,7,0)))</f>
        <v/>
      </c>
      <c r="H5135" s="13" t="str">
        <f>IF(A5135="","",IF(B5135=1,VLOOKUP(A5135,'entry data'!B:D,3,0),I5134))</f>
        <v/>
      </c>
      <c r="I5135" s="14" t="str">
        <f>IF(A5135="","",IF(E5135="weekly",7,IF(E5135="fortnightly",14,IF(E5135="monthly",DATE(IF(MONTH(H5135)=12,YEAR(H5135)+1,YEAR(H5135)),VLOOKUP(MONTH(H5135),index!$D$2:$G$13,2,0),DAY(H5135)),
IF(E5135="quarterly",DATE(IF(MONTH(H5135)&gt;=10,YEAR(H5135)+1,YEAR(H5135)),VLOOKUP(MONTH(H5135),index!$D$2:$G$13,3,0),DAY(H5135)),
IF(E5135="halfyearly",DATE(IF(MONTH(H5135)&gt;=7,YEAR(H5135)+1,YEAR(H5135)),VLOOKUP(MONTH(H5135),index!$D$2:$G$13,4,0),DAY(H5135)),
DATE(YEAR(H5135)+1,MONTH(H5135),DAY(H5135)))))-H5135))+H5135)</f>
        <v/>
      </c>
      <c r="J5135" s="9" t="str">
        <f t="shared" si="496"/>
        <v/>
      </c>
      <c r="K5135" s="11" t="str">
        <f t="shared" si="497"/>
        <v/>
      </c>
      <c r="L5135" s="11" t="str">
        <f t="shared" si="498"/>
        <v/>
      </c>
      <c r="M5135" s="11" t="str">
        <f>IF(A5135="","",VLOOKUP(E5135,index!$A$1:$B$6,2,0)*K5135*G5135)</f>
        <v/>
      </c>
      <c r="N5135" s="11" t="str">
        <f>IF(A5135="","",-PMT(G5135*VLOOKUP(E5135,index!$A$1:$B$6,2,0),C5135,F5135,0,0))</f>
        <v/>
      </c>
      <c r="O5135" s="11" t="str">
        <f t="shared" si="499"/>
        <v/>
      </c>
      <c r="P5135" s="11" t="str">
        <f t="shared" si="500"/>
        <v/>
      </c>
    </row>
    <row r="5136" spans="1:16" x14ac:dyDescent="0.25">
      <c r="A5136" s="9" t="str">
        <f>IF(A5135="","",IF(B5135&lt;C5135,A5135,IF(A5135=MAX('entry data'!$B$8:$B$507),"",A5135+1)))</f>
        <v/>
      </c>
      <c r="B5136" s="9" t="str">
        <f t="shared" si="495"/>
        <v/>
      </c>
      <c r="C5136" s="9" t="str">
        <f>IF(ISERROR(VLOOKUP(A5136,'entry data'!B:G,6,0)),"",VLOOKUP(A5136,'entry data'!B:G,6,0))</f>
        <v/>
      </c>
      <c r="D5136" s="9" t="str">
        <f>IF(ISERROR(VLOOKUP(A5136,'entry data'!B:C,2,0)),"",VLOOKUP(A5136,'entry data'!B:C,2,0))</f>
        <v/>
      </c>
      <c r="E5136" s="9" t="str">
        <f>IF(ISERROR(VLOOKUP(A5136,'entry data'!B:E,4,0)),"",VLOOKUP(A5136,'entry data'!B:E,4,0))</f>
        <v/>
      </c>
      <c r="F5136" s="11" t="str">
        <f>IF(A5136="","",IF(ISERROR(VLOOKUP(A5136,'entry data'!B:F,5,0)),"",VLOOKUP(A5136,'entry data'!B:F,5,0)))</f>
        <v/>
      </c>
      <c r="G5136" s="12" t="str">
        <f>IF(A5136="","",IF(ISERROR(VLOOKUP(A5136,'entry data'!B:I,8,0)),"",VLOOKUP(A5136,'entry data'!B:I,7,0)))</f>
        <v/>
      </c>
      <c r="H5136" s="13" t="str">
        <f>IF(A5136="","",IF(B5136=1,VLOOKUP(A5136,'entry data'!B:D,3,0),I5135))</f>
        <v/>
      </c>
      <c r="I5136" s="14" t="str">
        <f>IF(A5136="","",IF(E5136="weekly",7,IF(E5136="fortnightly",14,IF(E5136="monthly",DATE(IF(MONTH(H5136)=12,YEAR(H5136)+1,YEAR(H5136)),VLOOKUP(MONTH(H5136),index!$D$2:$G$13,2,0),DAY(H5136)),
IF(E5136="quarterly",DATE(IF(MONTH(H5136)&gt;=10,YEAR(H5136)+1,YEAR(H5136)),VLOOKUP(MONTH(H5136),index!$D$2:$G$13,3,0),DAY(H5136)),
IF(E5136="halfyearly",DATE(IF(MONTH(H5136)&gt;=7,YEAR(H5136)+1,YEAR(H5136)),VLOOKUP(MONTH(H5136),index!$D$2:$G$13,4,0),DAY(H5136)),
DATE(YEAR(H5136)+1,MONTH(H5136),DAY(H5136)))))-H5136))+H5136)</f>
        <v/>
      </c>
      <c r="J5136" s="9" t="str">
        <f t="shared" si="496"/>
        <v/>
      </c>
      <c r="K5136" s="11" t="str">
        <f t="shared" si="497"/>
        <v/>
      </c>
      <c r="L5136" s="11" t="str">
        <f t="shared" si="498"/>
        <v/>
      </c>
      <c r="M5136" s="11" t="str">
        <f>IF(A5136="","",VLOOKUP(E5136,index!$A$1:$B$6,2,0)*K5136*G5136)</f>
        <v/>
      </c>
      <c r="N5136" s="11" t="str">
        <f>IF(A5136="","",-PMT(G5136*VLOOKUP(E5136,index!$A$1:$B$6,2,0),C5136,F5136,0,0))</f>
        <v/>
      </c>
      <c r="O5136" s="11" t="str">
        <f t="shared" si="499"/>
        <v/>
      </c>
      <c r="P5136" s="11" t="str">
        <f t="shared" si="500"/>
        <v/>
      </c>
    </row>
    <row r="5137" spans="1:16" x14ac:dyDescent="0.25">
      <c r="A5137" s="9" t="str">
        <f>IF(A5136="","",IF(B5136&lt;C5136,A5136,IF(A5136=MAX('entry data'!$B$8:$B$507),"",A5136+1)))</f>
        <v/>
      </c>
      <c r="B5137" s="9" t="str">
        <f t="shared" si="495"/>
        <v/>
      </c>
      <c r="C5137" s="9" t="str">
        <f>IF(ISERROR(VLOOKUP(A5137,'entry data'!B:G,6,0)),"",VLOOKUP(A5137,'entry data'!B:G,6,0))</f>
        <v/>
      </c>
      <c r="D5137" s="9" t="str">
        <f>IF(ISERROR(VLOOKUP(A5137,'entry data'!B:C,2,0)),"",VLOOKUP(A5137,'entry data'!B:C,2,0))</f>
        <v/>
      </c>
      <c r="E5137" s="9" t="str">
        <f>IF(ISERROR(VLOOKUP(A5137,'entry data'!B:E,4,0)),"",VLOOKUP(A5137,'entry data'!B:E,4,0))</f>
        <v/>
      </c>
      <c r="F5137" s="11" t="str">
        <f>IF(A5137="","",IF(ISERROR(VLOOKUP(A5137,'entry data'!B:F,5,0)),"",VLOOKUP(A5137,'entry data'!B:F,5,0)))</f>
        <v/>
      </c>
      <c r="G5137" s="12" t="str">
        <f>IF(A5137="","",IF(ISERROR(VLOOKUP(A5137,'entry data'!B:I,8,0)),"",VLOOKUP(A5137,'entry data'!B:I,7,0)))</f>
        <v/>
      </c>
      <c r="H5137" s="13" t="str">
        <f>IF(A5137="","",IF(B5137=1,VLOOKUP(A5137,'entry data'!B:D,3,0),I5136))</f>
        <v/>
      </c>
      <c r="I5137" s="14" t="str">
        <f>IF(A5137="","",IF(E5137="weekly",7,IF(E5137="fortnightly",14,IF(E5137="monthly",DATE(IF(MONTH(H5137)=12,YEAR(H5137)+1,YEAR(H5137)),VLOOKUP(MONTH(H5137),index!$D$2:$G$13,2,0),DAY(H5137)),
IF(E5137="quarterly",DATE(IF(MONTH(H5137)&gt;=10,YEAR(H5137)+1,YEAR(H5137)),VLOOKUP(MONTH(H5137),index!$D$2:$G$13,3,0),DAY(H5137)),
IF(E5137="halfyearly",DATE(IF(MONTH(H5137)&gt;=7,YEAR(H5137)+1,YEAR(H5137)),VLOOKUP(MONTH(H5137),index!$D$2:$G$13,4,0),DAY(H5137)),
DATE(YEAR(H5137)+1,MONTH(H5137),DAY(H5137)))))-H5137))+H5137)</f>
        <v/>
      </c>
      <c r="J5137" s="9" t="str">
        <f t="shared" si="496"/>
        <v/>
      </c>
      <c r="K5137" s="11" t="str">
        <f t="shared" si="497"/>
        <v/>
      </c>
      <c r="L5137" s="11" t="str">
        <f t="shared" si="498"/>
        <v/>
      </c>
      <c r="M5137" s="11" t="str">
        <f>IF(A5137="","",VLOOKUP(E5137,index!$A$1:$B$6,2,0)*K5137*G5137)</f>
        <v/>
      </c>
      <c r="N5137" s="11" t="str">
        <f>IF(A5137="","",-PMT(G5137*VLOOKUP(E5137,index!$A$1:$B$6,2,0),C5137,F5137,0,0))</f>
        <v/>
      </c>
      <c r="O5137" s="11" t="str">
        <f t="shared" si="499"/>
        <v/>
      </c>
      <c r="P5137" s="11" t="str">
        <f t="shared" si="500"/>
        <v/>
      </c>
    </row>
    <row r="5138" spans="1:16" x14ac:dyDescent="0.25">
      <c r="A5138" s="9" t="str">
        <f>IF(A5137="","",IF(B5137&lt;C5137,A5137,IF(A5137=MAX('entry data'!$B$8:$B$507),"",A5137+1)))</f>
        <v/>
      </c>
      <c r="B5138" s="9" t="str">
        <f t="shared" si="495"/>
        <v/>
      </c>
      <c r="C5138" s="9" t="str">
        <f>IF(ISERROR(VLOOKUP(A5138,'entry data'!B:G,6,0)),"",VLOOKUP(A5138,'entry data'!B:G,6,0))</f>
        <v/>
      </c>
      <c r="D5138" s="9" t="str">
        <f>IF(ISERROR(VLOOKUP(A5138,'entry data'!B:C,2,0)),"",VLOOKUP(A5138,'entry data'!B:C,2,0))</f>
        <v/>
      </c>
      <c r="E5138" s="9" t="str">
        <f>IF(ISERROR(VLOOKUP(A5138,'entry data'!B:E,4,0)),"",VLOOKUP(A5138,'entry data'!B:E,4,0))</f>
        <v/>
      </c>
      <c r="F5138" s="11" t="str">
        <f>IF(A5138="","",IF(ISERROR(VLOOKUP(A5138,'entry data'!B:F,5,0)),"",VLOOKUP(A5138,'entry data'!B:F,5,0)))</f>
        <v/>
      </c>
      <c r="G5138" s="12" t="str">
        <f>IF(A5138="","",IF(ISERROR(VLOOKUP(A5138,'entry data'!B:I,8,0)),"",VLOOKUP(A5138,'entry data'!B:I,7,0)))</f>
        <v/>
      </c>
      <c r="H5138" s="13" t="str">
        <f>IF(A5138="","",IF(B5138=1,VLOOKUP(A5138,'entry data'!B:D,3,0),I5137))</f>
        <v/>
      </c>
      <c r="I5138" s="14" t="str">
        <f>IF(A5138="","",IF(E5138="weekly",7,IF(E5138="fortnightly",14,IF(E5138="monthly",DATE(IF(MONTH(H5138)=12,YEAR(H5138)+1,YEAR(H5138)),VLOOKUP(MONTH(H5138),index!$D$2:$G$13,2,0),DAY(H5138)),
IF(E5138="quarterly",DATE(IF(MONTH(H5138)&gt;=10,YEAR(H5138)+1,YEAR(H5138)),VLOOKUP(MONTH(H5138),index!$D$2:$G$13,3,0),DAY(H5138)),
IF(E5138="halfyearly",DATE(IF(MONTH(H5138)&gt;=7,YEAR(H5138)+1,YEAR(H5138)),VLOOKUP(MONTH(H5138),index!$D$2:$G$13,4,0),DAY(H5138)),
DATE(YEAR(H5138)+1,MONTH(H5138),DAY(H5138)))))-H5138))+H5138)</f>
        <v/>
      </c>
      <c r="J5138" s="9" t="str">
        <f t="shared" si="496"/>
        <v/>
      </c>
      <c r="K5138" s="11" t="str">
        <f t="shared" si="497"/>
        <v/>
      </c>
      <c r="L5138" s="11" t="str">
        <f t="shared" si="498"/>
        <v/>
      </c>
      <c r="M5138" s="11" t="str">
        <f>IF(A5138="","",VLOOKUP(E5138,index!$A$1:$B$6,2,0)*K5138*G5138)</f>
        <v/>
      </c>
      <c r="N5138" s="11" t="str">
        <f>IF(A5138="","",-PMT(G5138*VLOOKUP(E5138,index!$A$1:$B$6,2,0),C5138,F5138,0,0))</f>
        <v/>
      </c>
      <c r="O5138" s="11" t="str">
        <f t="shared" si="499"/>
        <v/>
      </c>
      <c r="P5138" s="11" t="str">
        <f t="shared" si="500"/>
        <v/>
      </c>
    </row>
    <row r="5139" spans="1:16" x14ac:dyDescent="0.25">
      <c r="A5139" s="9" t="str">
        <f>IF(A5138="","",IF(B5138&lt;C5138,A5138,IF(A5138=MAX('entry data'!$B$8:$B$507),"",A5138+1)))</f>
        <v/>
      </c>
      <c r="B5139" s="9" t="str">
        <f t="shared" si="495"/>
        <v/>
      </c>
      <c r="C5139" s="9" t="str">
        <f>IF(ISERROR(VLOOKUP(A5139,'entry data'!B:G,6,0)),"",VLOOKUP(A5139,'entry data'!B:G,6,0))</f>
        <v/>
      </c>
      <c r="D5139" s="9" t="str">
        <f>IF(ISERROR(VLOOKUP(A5139,'entry data'!B:C,2,0)),"",VLOOKUP(A5139,'entry data'!B:C,2,0))</f>
        <v/>
      </c>
      <c r="E5139" s="9" t="str">
        <f>IF(ISERROR(VLOOKUP(A5139,'entry data'!B:E,4,0)),"",VLOOKUP(A5139,'entry data'!B:E,4,0))</f>
        <v/>
      </c>
      <c r="F5139" s="11" t="str">
        <f>IF(A5139="","",IF(ISERROR(VLOOKUP(A5139,'entry data'!B:F,5,0)),"",VLOOKUP(A5139,'entry data'!B:F,5,0)))</f>
        <v/>
      </c>
      <c r="G5139" s="12" t="str">
        <f>IF(A5139="","",IF(ISERROR(VLOOKUP(A5139,'entry data'!B:I,8,0)),"",VLOOKUP(A5139,'entry data'!B:I,7,0)))</f>
        <v/>
      </c>
      <c r="H5139" s="13" t="str">
        <f>IF(A5139="","",IF(B5139=1,VLOOKUP(A5139,'entry data'!B:D,3,0),I5138))</f>
        <v/>
      </c>
      <c r="I5139" s="14" t="str">
        <f>IF(A5139="","",IF(E5139="weekly",7,IF(E5139="fortnightly",14,IF(E5139="monthly",DATE(IF(MONTH(H5139)=12,YEAR(H5139)+1,YEAR(H5139)),VLOOKUP(MONTH(H5139),index!$D$2:$G$13,2,0),DAY(H5139)),
IF(E5139="quarterly",DATE(IF(MONTH(H5139)&gt;=10,YEAR(H5139)+1,YEAR(H5139)),VLOOKUP(MONTH(H5139),index!$D$2:$G$13,3,0),DAY(H5139)),
IF(E5139="halfyearly",DATE(IF(MONTH(H5139)&gt;=7,YEAR(H5139)+1,YEAR(H5139)),VLOOKUP(MONTH(H5139),index!$D$2:$G$13,4,0),DAY(H5139)),
DATE(YEAR(H5139)+1,MONTH(H5139),DAY(H5139)))))-H5139))+H5139)</f>
        <v/>
      </c>
      <c r="J5139" s="9" t="str">
        <f t="shared" si="496"/>
        <v/>
      </c>
      <c r="K5139" s="11" t="str">
        <f t="shared" si="497"/>
        <v/>
      </c>
      <c r="L5139" s="11" t="str">
        <f t="shared" si="498"/>
        <v/>
      </c>
      <c r="M5139" s="11" t="str">
        <f>IF(A5139="","",VLOOKUP(E5139,index!$A$1:$B$6,2,0)*K5139*G5139)</f>
        <v/>
      </c>
      <c r="N5139" s="11" t="str">
        <f>IF(A5139="","",-PMT(G5139*VLOOKUP(E5139,index!$A$1:$B$6,2,0),C5139,F5139,0,0))</f>
        <v/>
      </c>
      <c r="O5139" s="11" t="str">
        <f t="shared" si="499"/>
        <v/>
      </c>
      <c r="P5139" s="11" t="str">
        <f t="shared" si="500"/>
        <v/>
      </c>
    </row>
    <row r="5140" spans="1:16" x14ac:dyDescent="0.25">
      <c r="A5140" s="9" t="str">
        <f>IF(A5139="","",IF(B5139&lt;C5139,A5139,IF(A5139=MAX('entry data'!$B$8:$B$507),"",A5139+1)))</f>
        <v/>
      </c>
      <c r="B5140" s="9" t="str">
        <f t="shared" si="495"/>
        <v/>
      </c>
      <c r="C5140" s="9" t="str">
        <f>IF(ISERROR(VLOOKUP(A5140,'entry data'!B:G,6,0)),"",VLOOKUP(A5140,'entry data'!B:G,6,0))</f>
        <v/>
      </c>
      <c r="D5140" s="9" t="str">
        <f>IF(ISERROR(VLOOKUP(A5140,'entry data'!B:C,2,0)),"",VLOOKUP(A5140,'entry data'!B:C,2,0))</f>
        <v/>
      </c>
      <c r="E5140" s="9" t="str">
        <f>IF(ISERROR(VLOOKUP(A5140,'entry data'!B:E,4,0)),"",VLOOKUP(A5140,'entry data'!B:E,4,0))</f>
        <v/>
      </c>
      <c r="F5140" s="11" t="str">
        <f>IF(A5140="","",IF(ISERROR(VLOOKUP(A5140,'entry data'!B:F,5,0)),"",VLOOKUP(A5140,'entry data'!B:F,5,0)))</f>
        <v/>
      </c>
      <c r="G5140" s="12" t="str">
        <f>IF(A5140="","",IF(ISERROR(VLOOKUP(A5140,'entry data'!B:I,8,0)),"",VLOOKUP(A5140,'entry data'!B:I,7,0)))</f>
        <v/>
      </c>
      <c r="H5140" s="13" t="str">
        <f>IF(A5140="","",IF(B5140=1,VLOOKUP(A5140,'entry data'!B:D,3,0),I5139))</f>
        <v/>
      </c>
      <c r="I5140" s="14" t="str">
        <f>IF(A5140="","",IF(E5140="weekly",7,IF(E5140="fortnightly",14,IF(E5140="monthly",DATE(IF(MONTH(H5140)=12,YEAR(H5140)+1,YEAR(H5140)),VLOOKUP(MONTH(H5140),index!$D$2:$G$13,2,0),DAY(H5140)),
IF(E5140="quarterly",DATE(IF(MONTH(H5140)&gt;=10,YEAR(H5140)+1,YEAR(H5140)),VLOOKUP(MONTH(H5140),index!$D$2:$G$13,3,0),DAY(H5140)),
IF(E5140="halfyearly",DATE(IF(MONTH(H5140)&gt;=7,YEAR(H5140)+1,YEAR(H5140)),VLOOKUP(MONTH(H5140),index!$D$2:$G$13,4,0),DAY(H5140)),
DATE(YEAR(H5140)+1,MONTH(H5140),DAY(H5140)))))-H5140))+H5140)</f>
        <v/>
      </c>
      <c r="J5140" s="9" t="str">
        <f t="shared" si="496"/>
        <v/>
      </c>
      <c r="K5140" s="11" t="str">
        <f t="shared" si="497"/>
        <v/>
      </c>
      <c r="L5140" s="11" t="str">
        <f t="shared" si="498"/>
        <v/>
      </c>
      <c r="M5140" s="11" t="str">
        <f>IF(A5140="","",VLOOKUP(E5140,index!$A$1:$B$6,2,0)*K5140*G5140)</f>
        <v/>
      </c>
      <c r="N5140" s="11" t="str">
        <f>IF(A5140="","",-PMT(G5140*VLOOKUP(E5140,index!$A$1:$B$6,2,0),C5140,F5140,0,0))</f>
        <v/>
      </c>
      <c r="O5140" s="11" t="str">
        <f t="shared" si="499"/>
        <v/>
      </c>
      <c r="P5140" s="11" t="str">
        <f t="shared" si="500"/>
        <v/>
      </c>
    </row>
    <row r="5141" spans="1:16" x14ac:dyDescent="0.25">
      <c r="A5141" s="9" t="str">
        <f>IF(A5140="","",IF(B5140&lt;C5140,A5140,IF(A5140=MAX('entry data'!$B$8:$B$507),"",A5140+1)))</f>
        <v/>
      </c>
      <c r="B5141" s="9" t="str">
        <f t="shared" si="495"/>
        <v/>
      </c>
      <c r="C5141" s="9" t="str">
        <f>IF(ISERROR(VLOOKUP(A5141,'entry data'!B:G,6,0)),"",VLOOKUP(A5141,'entry data'!B:G,6,0))</f>
        <v/>
      </c>
      <c r="D5141" s="9" t="str">
        <f>IF(ISERROR(VLOOKUP(A5141,'entry data'!B:C,2,0)),"",VLOOKUP(A5141,'entry data'!B:C,2,0))</f>
        <v/>
      </c>
      <c r="E5141" s="9" t="str">
        <f>IF(ISERROR(VLOOKUP(A5141,'entry data'!B:E,4,0)),"",VLOOKUP(A5141,'entry data'!B:E,4,0))</f>
        <v/>
      </c>
      <c r="F5141" s="11" t="str">
        <f>IF(A5141="","",IF(ISERROR(VLOOKUP(A5141,'entry data'!B:F,5,0)),"",VLOOKUP(A5141,'entry data'!B:F,5,0)))</f>
        <v/>
      </c>
      <c r="G5141" s="12" t="str">
        <f>IF(A5141="","",IF(ISERROR(VLOOKUP(A5141,'entry data'!B:I,8,0)),"",VLOOKUP(A5141,'entry data'!B:I,7,0)))</f>
        <v/>
      </c>
      <c r="H5141" s="13" t="str">
        <f>IF(A5141="","",IF(B5141=1,VLOOKUP(A5141,'entry data'!B:D,3,0),I5140))</f>
        <v/>
      </c>
      <c r="I5141" s="14" t="str">
        <f>IF(A5141="","",IF(E5141="weekly",7,IF(E5141="fortnightly",14,IF(E5141="monthly",DATE(IF(MONTH(H5141)=12,YEAR(H5141)+1,YEAR(H5141)),VLOOKUP(MONTH(H5141),index!$D$2:$G$13,2,0),DAY(H5141)),
IF(E5141="quarterly",DATE(IF(MONTH(H5141)&gt;=10,YEAR(H5141)+1,YEAR(H5141)),VLOOKUP(MONTH(H5141),index!$D$2:$G$13,3,0),DAY(H5141)),
IF(E5141="halfyearly",DATE(IF(MONTH(H5141)&gt;=7,YEAR(H5141)+1,YEAR(H5141)),VLOOKUP(MONTH(H5141),index!$D$2:$G$13,4,0),DAY(H5141)),
DATE(YEAR(H5141)+1,MONTH(H5141),DAY(H5141)))))-H5141))+H5141)</f>
        <v/>
      </c>
      <c r="J5141" s="9" t="str">
        <f t="shared" si="496"/>
        <v/>
      </c>
      <c r="K5141" s="11" t="str">
        <f t="shared" si="497"/>
        <v/>
      </c>
      <c r="L5141" s="11" t="str">
        <f t="shared" si="498"/>
        <v/>
      </c>
      <c r="M5141" s="11" t="str">
        <f>IF(A5141="","",VLOOKUP(E5141,index!$A$1:$B$6,2,0)*K5141*G5141)</f>
        <v/>
      </c>
      <c r="N5141" s="11" t="str">
        <f>IF(A5141="","",-PMT(G5141*VLOOKUP(E5141,index!$A$1:$B$6,2,0),C5141,F5141,0,0))</f>
        <v/>
      </c>
      <c r="O5141" s="11" t="str">
        <f t="shared" si="499"/>
        <v/>
      </c>
      <c r="P5141" s="11" t="str">
        <f t="shared" si="500"/>
        <v/>
      </c>
    </row>
    <row r="5142" spans="1:16" x14ac:dyDescent="0.25">
      <c r="A5142" s="9" t="str">
        <f>IF(A5141="","",IF(B5141&lt;C5141,A5141,IF(A5141=MAX('entry data'!$B$8:$B$507),"",A5141+1)))</f>
        <v/>
      </c>
      <c r="B5142" s="9" t="str">
        <f t="shared" si="495"/>
        <v/>
      </c>
      <c r="C5142" s="9" t="str">
        <f>IF(ISERROR(VLOOKUP(A5142,'entry data'!B:G,6,0)),"",VLOOKUP(A5142,'entry data'!B:G,6,0))</f>
        <v/>
      </c>
      <c r="D5142" s="9" t="str">
        <f>IF(ISERROR(VLOOKUP(A5142,'entry data'!B:C,2,0)),"",VLOOKUP(A5142,'entry data'!B:C,2,0))</f>
        <v/>
      </c>
      <c r="E5142" s="9" t="str">
        <f>IF(ISERROR(VLOOKUP(A5142,'entry data'!B:E,4,0)),"",VLOOKUP(A5142,'entry data'!B:E,4,0))</f>
        <v/>
      </c>
      <c r="F5142" s="11" t="str">
        <f>IF(A5142="","",IF(ISERROR(VLOOKUP(A5142,'entry data'!B:F,5,0)),"",VLOOKUP(A5142,'entry data'!B:F,5,0)))</f>
        <v/>
      </c>
      <c r="G5142" s="12" t="str">
        <f>IF(A5142="","",IF(ISERROR(VLOOKUP(A5142,'entry data'!B:I,8,0)),"",VLOOKUP(A5142,'entry data'!B:I,7,0)))</f>
        <v/>
      </c>
      <c r="H5142" s="13" t="str">
        <f>IF(A5142="","",IF(B5142=1,VLOOKUP(A5142,'entry data'!B:D,3,0),I5141))</f>
        <v/>
      </c>
      <c r="I5142" s="14" t="str">
        <f>IF(A5142="","",IF(E5142="weekly",7,IF(E5142="fortnightly",14,IF(E5142="monthly",DATE(IF(MONTH(H5142)=12,YEAR(H5142)+1,YEAR(H5142)),VLOOKUP(MONTH(H5142),index!$D$2:$G$13,2,0),DAY(H5142)),
IF(E5142="quarterly",DATE(IF(MONTH(H5142)&gt;=10,YEAR(H5142)+1,YEAR(H5142)),VLOOKUP(MONTH(H5142),index!$D$2:$G$13,3,0),DAY(H5142)),
IF(E5142="halfyearly",DATE(IF(MONTH(H5142)&gt;=7,YEAR(H5142)+1,YEAR(H5142)),VLOOKUP(MONTH(H5142),index!$D$2:$G$13,4,0),DAY(H5142)),
DATE(YEAR(H5142)+1,MONTH(H5142),DAY(H5142)))))-H5142))+H5142)</f>
        <v/>
      </c>
      <c r="J5142" s="9" t="str">
        <f t="shared" si="496"/>
        <v/>
      </c>
      <c r="K5142" s="11" t="str">
        <f t="shared" si="497"/>
        <v/>
      </c>
      <c r="L5142" s="11" t="str">
        <f t="shared" si="498"/>
        <v/>
      </c>
      <c r="M5142" s="11" t="str">
        <f>IF(A5142="","",VLOOKUP(E5142,index!$A$1:$B$6,2,0)*K5142*G5142)</f>
        <v/>
      </c>
      <c r="N5142" s="11" t="str">
        <f>IF(A5142="","",-PMT(G5142*VLOOKUP(E5142,index!$A$1:$B$6,2,0),C5142,F5142,0,0))</f>
        <v/>
      </c>
      <c r="O5142" s="11" t="str">
        <f t="shared" si="499"/>
        <v/>
      </c>
      <c r="P5142" s="11" t="str">
        <f t="shared" si="500"/>
        <v/>
      </c>
    </row>
    <row r="5143" spans="1:16" x14ac:dyDescent="0.25">
      <c r="A5143" s="9" t="str">
        <f>IF(A5142="","",IF(B5142&lt;C5142,A5142,IF(A5142=MAX('entry data'!$B$8:$B$507),"",A5142+1)))</f>
        <v/>
      </c>
      <c r="B5143" s="9" t="str">
        <f t="shared" ref="B5143:B5206" si="501">IF(A5143="","",IF(B5142=C5142,1,B5142+1))</f>
        <v/>
      </c>
      <c r="C5143" s="9" t="str">
        <f>IF(ISERROR(VLOOKUP(A5143,'entry data'!B:G,6,0)),"",VLOOKUP(A5143,'entry data'!B:G,6,0))</f>
        <v/>
      </c>
      <c r="D5143" s="9" t="str">
        <f>IF(ISERROR(VLOOKUP(A5143,'entry data'!B:C,2,0)),"",VLOOKUP(A5143,'entry data'!B:C,2,0))</f>
        <v/>
      </c>
      <c r="E5143" s="9" t="str">
        <f>IF(ISERROR(VLOOKUP(A5143,'entry data'!B:E,4,0)),"",VLOOKUP(A5143,'entry data'!B:E,4,0))</f>
        <v/>
      </c>
      <c r="F5143" s="11" t="str">
        <f>IF(A5143="","",IF(ISERROR(VLOOKUP(A5143,'entry data'!B:F,5,0)),"",VLOOKUP(A5143,'entry data'!B:F,5,0)))</f>
        <v/>
      </c>
      <c r="G5143" s="12" t="str">
        <f>IF(A5143="","",IF(ISERROR(VLOOKUP(A5143,'entry data'!B:I,8,0)),"",VLOOKUP(A5143,'entry data'!B:I,7,0)))</f>
        <v/>
      </c>
      <c r="H5143" s="13" t="str">
        <f>IF(A5143="","",IF(B5143=1,VLOOKUP(A5143,'entry data'!B:D,3,0),I5142))</f>
        <v/>
      </c>
      <c r="I5143" s="14" t="str">
        <f>IF(A5143="","",IF(E5143="weekly",7,IF(E5143="fortnightly",14,IF(E5143="monthly",DATE(IF(MONTH(H5143)=12,YEAR(H5143)+1,YEAR(H5143)),VLOOKUP(MONTH(H5143),index!$D$2:$G$13,2,0),DAY(H5143)),
IF(E5143="quarterly",DATE(IF(MONTH(H5143)&gt;=10,YEAR(H5143)+1,YEAR(H5143)),VLOOKUP(MONTH(H5143),index!$D$2:$G$13,3,0),DAY(H5143)),
IF(E5143="halfyearly",DATE(IF(MONTH(H5143)&gt;=7,YEAR(H5143)+1,YEAR(H5143)),VLOOKUP(MONTH(H5143),index!$D$2:$G$13,4,0),DAY(H5143)),
DATE(YEAR(H5143)+1,MONTH(H5143),DAY(H5143)))))-H5143))+H5143)</f>
        <v/>
      </c>
      <c r="J5143" s="9" t="str">
        <f t="shared" ref="J5143:J5206" si="502">IF(A5143="","",IF(MONTH(I5143)&lt;10,YEAR(I5143)&amp;"-0"&amp;MONTH(I5143),YEAR(I5143)&amp;"-"&amp;MONTH(I5143)))</f>
        <v/>
      </c>
      <c r="K5143" s="11" t="str">
        <f t="shared" ref="K5143:K5206" si="503">IF(A5143="","",IF(B5143=1,F5143,O5142))</f>
        <v/>
      </c>
      <c r="L5143" s="11" t="str">
        <f t="shared" ref="L5143:L5206" si="504">IF(A5143="","",N5143-M5143)</f>
        <v/>
      </c>
      <c r="M5143" s="11" t="str">
        <f>IF(A5143="","",VLOOKUP(E5143,index!$A$1:$B$6,2,0)*K5143*G5143)</f>
        <v/>
      </c>
      <c r="N5143" s="11" t="str">
        <f>IF(A5143="","",-PMT(G5143*VLOOKUP(E5143,index!$A$1:$B$6,2,0),C5143,F5143,0,0))</f>
        <v/>
      </c>
      <c r="O5143" s="11" t="str">
        <f t="shared" ref="O5143:O5206" si="505">IF(A5143="","",K5143-L5143)</f>
        <v/>
      </c>
      <c r="P5143" s="11" t="str">
        <f t="shared" si="500"/>
        <v/>
      </c>
    </row>
    <row r="5144" spans="1:16" x14ac:dyDescent="0.25">
      <c r="A5144" s="9" t="str">
        <f>IF(A5143="","",IF(B5143&lt;C5143,A5143,IF(A5143=MAX('entry data'!$B$8:$B$507),"",A5143+1)))</f>
        <v/>
      </c>
      <c r="B5144" s="9" t="str">
        <f t="shared" si="501"/>
        <v/>
      </c>
      <c r="C5144" s="9" t="str">
        <f>IF(ISERROR(VLOOKUP(A5144,'entry data'!B:G,6,0)),"",VLOOKUP(A5144,'entry data'!B:G,6,0))</f>
        <v/>
      </c>
      <c r="D5144" s="9" t="str">
        <f>IF(ISERROR(VLOOKUP(A5144,'entry data'!B:C,2,0)),"",VLOOKUP(A5144,'entry data'!B:C,2,0))</f>
        <v/>
      </c>
      <c r="E5144" s="9" t="str">
        <f>IF(ISERROR(VLOOKUP(A5144,'entry data'!B:E,4,0)),"",VLOOKUP(A5144,'entry data'!B:E,4,0))</f>
        <v/>
      </c>
      <c r="F5144" s="11" t="str">
        <f>IF(A5144="","",IF(ISERROR(VLOOKUP(A5144,'entry data'!B:F,5,0)),"",VLOOKUP(A5144,'entry data'!B:F,5,0)))</f>
        <v/>
      </c>
      <c r="G5144" s="12" t="str">
        <f>IF(A5144="","",IF(ISERROR(VLOOKUP(A5144,'entry data'!B:I,8,0)),"",VLOOKUP(A5144,'entry data'!B:I,7,0)))</f>
        <v/>
      </c>
      <c r="H5144" s="13" t="str">
        <f>IF(A5144="","",IF(B5144=1,VLOOKUP(A5144,'entry data'!B:D,3,0),I5143))</f>
        <v/>
      </c>
      <c r="I5144" s="14" t="str">
        <f>IF(A5144="","",IF(E5144="weekly",7,IF(E5144="fortnightly",14,IF(E5144="monthly",DATE(IF(MONTH(H5144)=12,YEAR(H5144)+1,YEAR(H5144)),VLOOKUP(MONTH(H5144),index!$D$2:$G$13,2,0),DAY(H5144)),
IF(E5144="quarterly",DATE(IF(MONTH(H5144)&gt;=10,YEAR(H5144)+1,YEAR(H5144)),VLOOKUP(MONTH(H5144),index!$D$2:$G$13,3,0),DAY(H5144)),
IF(E5144="halfyearly",DATE(IF(MONTH(H5144)&gt;=7,YEAR(H5144)+1,YEAR(H5144)),VLOOKUP(MONTH(H5144),index!$D$2:$G$13,4,0),DAY(H5144)),
DATE(YEAR(H5144)+1,MONTH(H5144),DAY(H5144)))))-H5144))+H5144)</f>
        <v/>
      </c>
      <c r="J5144" s="9" t="str">
        <f t="shared" si="502"/>
        <v/>
      </c>
      <c r="K5144" s="11" t="str">
        <f t="shared" si="503"/>
        <v/>
      </c>
      <c r="L5144" s="11" t="str">
        <f t="shared" si="504"/>
        <v/>
      </c>
      <c r="M5144" s="11" t="str">
        <f>IF(A5144="","",VLOOKUP(E5144,index!$A$1:$B$6,2,0)*K5144*G5144)</f>
        <v/>
      </c>
      <c r="N5144" s="11" t="str">
        <f>IF(A5144="","",-PMT(G5144*VLOOKUP(E5144,index!$A$1:$B$6,2,0),C5144,F5144,0,0))</f>
        <v/>
      </c>
      <c r="O5144" s="11" t="str">
        <f t="shared" si="505"/>
        <v/>
      </c>
      <c r="P5144" s="11" t="str">
        <f t="shared" si="500"/>
        <v/>
      </c>
    </row>
    <row r="5145" spans="1:16" x14ac:dyDescent="0.25">
      <c r="A5145" s="9" t="str">
        <f>IF(A5144="","",IF(B5144&lt;C5144,A5144,IF(A5144=MAX('entry data'!$B$8:$B$507),"",A5144+1)))</f>
        <v/>
      </c>
      <c r="B5145" s="9" t="str">
        <f t="shared" si="501"/>
        <v/>
      </c>
      <c r="C5145" s="9" t="str">
        <f>IF(ISERROR(VLOOKUP(A5145,'entry data'!B:G,6,0)),"",VLOOKUP(A5145,'entry data'!B:G,6,0))</f>
        <v/>
      </c>
      <c r="D5145" s="9" t="str">
        <f>IF(ISERROR(VLOOKUP(A5145,'entry data'!B:C,2,0)),"",VLOOKUP(A5145,'entry data'!B:C,2,0))</f>
        <v/>
      </c>
      <c r="E5145" s="9" t="str">
        <f>IF(ISERROR(VLOOKUP(A5145,'entry data'!B:E,4,0)),"",VLOOKUP(A5145,'entry data'!B:E,4,0))</f>
        <v/>
      </c>
      <c r="F5145" s="11" t="str">
        <f>IF(A5145="","",IF(ISERROR(VLOOKUP(A5145,'entry data'!B:F,5,0)),"",VLOOKUP(A5145,'entry data'!B:F,5,0)))</f>
        <v/>
      </c>
      <c r="G5145" s="12" t="str">
        <f>IF(A5145="","",IF(ISERROR(VLOOKUP(A5145,'entry data'!B:I,8,0)),"",VLOOKUP(A5145,'entry data'!B:I,7,0)))</f>
        <v/>
      </c>
      <c r="H5145" s="13" t="str">
        <f>IF(A5145="","",IF(B5145=1,VLOOKUP(A5145,'entry data'!B:D,3,0),I5144))</f>
        <v/>
      </c>
      <c r="I5145" s="14" t="str">
        <f>IF(A5145="","",IF(E5145="weekly",7,IF(E5145="fortnightly",14,IF(E5145="monthly",DATE(IF(MONTH(H5145)=12,YEAR(H5145)+1,YEAR(H5145)),VLOOKUP(MONTH(H5145),index!$D$2:$G$13,2,0),DAY(H5145)),
IF(E5145="quarterly",DATE(IF(MONTH(H5145)&gt;=10,YEAR(H5145)+1,YEAR(H5145)),VLOOKUP(MONTH(H5145),index!$D$2:$G$13,3,0),DAY(H5145)),
IF(E5145="halfyearly",DATE(IF(MONTH(H5145)&gt;=7,YEAR(H5145)+1,YEAR(H5145)),VLOOKUP(MONTH(H5145),index!$D$2:$G$13,4,0),DAY(H5145)),
DATE(YEAR(H5145)+1,MONTH(H5145),DAY(H5145)))))-H5145))+H5145)</f>
        <v/>
      </c>
      <c r="J5145" s="9" t="str">
        <f t="shared" si="502"/>
        <v/>
      </c>
      <c r="K5145" s="11" t="str">
        <f t="shared" si="503"/>
        <v/>
      </c>
      <c r="L5145" s="11" t="str">
        <f t="shared" si="504"/>
        <v/>
      </c>
      <c r="M5145" s="11" t="str">
        <f>IF(A5145="","",VLOOKUP(E5145,index!$A$1:$B$6,2,0)*K5145*G5145)</f>
        <v/>
      </c>
      <c r="N5145" s="11" t="str">
        <f>IF(A5145="","",-PMT(G5145*VLOOKUP(E5145,index!$A$1:$B$6,2,0),C5145,F5145,0,0))</f>
        <v/>
      </c>
      <c r="O5145" s="11" t="str">
        <f t="shared" si="505"/>
        <v/>
      </c>
      <c r="P5145" s="11" t="str">
        <f t="shared" si="500"/>
        <v/>
      </c>
    </row>
    <row r="5146" spans="1:16" x14ac:dyDescent="0.25">
      <c r="A5146" s="9" t="str">
        <f>IF(A5145="","",IF(B5145&lt;C5145,A5145,IF(A5145=MAX('entry data'!$B$8:$B$507),"",A5145+1)))</f>
        <v/>
      </c>
      <c r="B5146" s="9" t="str">
        <f t="shared" si="501"/>
        <v/>
      </c>
      <c r="C5146" s="9" t="str">
        <f>IF(ISERROR(VLOOKUP(A5146,'entry data'!B:G,6,0)),"",VLOOKUP(A5146,'entry data'!B:G,6,0))</f>
        <v/>
      </c>
      <c r="D5146" s="9" t="str">
        <f>IF(ISERROR(VLOOKUP(A5146,'entry data'!B:C,2,0)),"",VLOOKUP(A5146,'entry data'!B:C,2,0))</f>
        <v/>
      </c>
      <c r="E5146" s="9" t="str">
        <f>IF(ISERROR(VLOOKUP(A5146,'entry data'!B:E,4,0)),"",VLOOKUP(A5146,'entry data'!B:E,4,0))</f>
        <v/>
      </c>
      <c r="F5146" s="11" t="str">
        <f>IF(A5146="","",IF(ISERROR(VLOOKUP(A5146,'entry data'!B:F,5,0)),"",VLOOKUP(A5146,'entry data'!B:F,5,0)))</f>
        <v/>
      </c>
      <c r="G5146" s="12" t="str">
        <f>IF(A5146="","",IF(ISERROR(VLOOKUP(A5146,'entry data'!B:I,8,0)),"",VLOOKUP(A5146,'entry data'!B:I,7,0)))</f>
        <v/>
      </c>
      <c r="H5146" s="13" t="str">
        <f>IF(A5146="","",IF(B5146=1,VLOOKUP(A5146,'entry data'!B:D,3,0),I5145))</f>
        <v/>
      </c>
      <c r="I5146" s="14" t="str">
        <f>IF(A5146="","",IF(E5146="weekly",7,IF(E5146="fortnightly",14,IF(E5146="monthly",DATE(IF(MONTH(H5146)=12,YEAR(H5146)+1,YEAR(H5146)),VLOOKUP(MONTH(H5146),index!$D$2:$G$13,2,0),DAY(H5146)),
IF(E5146="quarterly",DATE(IF(MONTH(H5146)&gt;=10,YEAR(H5146)+1,YEAR(H5146)),VLOOKUP(MONTH(H5146),index!$D$2:$G$13,3,0),DAY(H5146)),
IF(E5146="halfyearly",DATE(IF(MONTH(H5146)&gt;=7,YEAR(H5146)+1,YEAR(H5146)),VLOOKUP(MONTH(H5146),index!$D$2:$G$13,4,0),DAY(H5146)),
DATE(YEAR(H5146)+1,MONTH(H5146),DAY(H5146)))))-H5146))+H5146)</f>
        <v/>
      </c>
      <c r="J5146" s="9" t="str">
        <f t="shared" si="502"/>
        <v/>
      </c>
      <c r="K5146" s="11" t="str">
        <f t="shared" si="503"/>
        <v/>
      </c>
      <c r="L5146" s="11" t="str">
        <f t="shared" si="504"/>
        <v/>
      </c>
      <c r="M5146" s="11" t="str">
        <f>IF(A5146="","",VLOOKUP(E5146,index!$A$1:$B$6,2,0)*K5146*G5146)</f>
        <v/>
      </c>
      <c r="N5146" s="11" t="str">
        <f>IF(A5146="","",-PMT(G5146*VLOOKUP(E5146,index!$A$1:$B$6,2,0),C5146,F5146,0,0))</f>
        <v/>
      </c>
      <c r="O5146" s="11" t="str">
        <f t="shared" si="505"/>
        <v/>
      </c>
      <c r="P5146" s="11" t="str">
        <f t="shared" si="500"/>
        <v/>
      </c>
    </row>
    <row r="5147" spans="1:16" x14ac:dyDescent="0.25">
      <c r="A5147" s="9" t="str">
        <f>IF(A5146="","",IF(B5146&lt;C5146,A5146,IF(A5146=MAX('entry data'!$B$8:$B$507),"",A5146+1)))</f>
        <v/>
      </c>
      <c r="B5147" s="9" t="str">
        <f t="shared" si="501"/>
        <v/>
      </c>
      <c r="C5147" s="9" t="str">
        <f>IF(ISERROR(VLOOKUP(A5147,'entry data'!B:G,6,0)),"",VLOOKUP(A5147,'entry data'!B:G,6,0))</f>
        <v/>
      </c>
      <c r="D5147" s="9" t="str">
        <f>IF(ISERROR(VLOOKUP(A5147,'entry data'!B:C,2,0)),"",VLOOKUP(A5147,'entry data'!B:C,2,0))</f>
        <v/>
      </c>
      <c r="E5147" s="9" t="str">
        <f>IF(ISERROR(VLOOKUP(A5147,'entry data'!B:E,4,0)),"",VLOOKUP(A5147,'entry data'!B:E,4,0))</f>
        <v/>
      </c>
      <c r="F5147" s="11" t="str">
        <f>IF(A5147="","",IF(ISERROR(VLOOKUP(A5147,'entry data'!B:F,5,0)),"",VLOOKUP(A5147,'entry data'!B:F,5,0)))</f>
        <v/>
      </c>
      <c r="G5147" s="12" t="str">
        <f>IF(A5147="","",IF(ISERROR(VLOOKUP(A5147,'entry data'!B:I,8,0)),"",VLOOKUP(A5147,'entry data'!B:I,7,0)))</f>
        <v/>
      </c>
      <c r="H5147" s="13" t="str">
        <f>IF(A5147="","",IF(B5147=1,VLOOKUP(A5147,'entry data'!B:D,3,0),I5146))</f>
        <v/>
      </c>
      <c r="I5147" s="14" t="str">
        <f>IF(A5147="","",IF(E5147="weekly",7,IF(E5147="fortnightly",14,IF(E5147="monthly",DATE(IF(MONTH(H5147)=12,YEAR(H5147)+1,YEAR(H5147)),VLOOKUP(MONTH(H5147),index!$D$2:$G$13,2,0),DAY(H5147)),
IF(E5147="quarterly",DATE(IF(MONTH(H5147)&gt;=10,YEAR(H5147)+1,YEAR(H5147)),VLOOKUP(MONTH(H5147),index!$D$2:$G$13,3,0),DAY(H5147)),
IF(E5147="halfyearly",DATE(IF(MONTH(H5147)&gt;=7,YEAR(H5147)+1,YEAR(H5147)),VLOOKUP(MONTH(H5147),index!$D$2:$G$13,4,0),DAY(H5147)),
DATE(YEAR(H5147)+1,MONTH(H5147),DAY(H5147)))))-H5147))+H5147)</f>
        <v/>
      </c>
      <c r="J5147" s="9" t="str">
        <f t="shared" si="502"/>
        <v/>
      </c>
      <c r="K5147" s="11" t="str">
        <f t="shared" si="503"/>
        <v/>
      </c>
      <c r="L5147" s="11" t="str">
        <f t="shared" si="504"/>
        <v/>
      </c>
      <c r="M5147" s="11" t="str">
        <f>IF(A5147="","",VLOOKUP(E5147,index!$A$1:$B$6,2,0)*K5147*G5147)</f>
        <v/>
      </c>
      <c r="N5147" s="11" t="str">
        <f>IF(A5147="","",-PMT(G5147*VLOOKUP(E5147,index!$A$1:$B$6,2,0),C5147,F5147,0,0))</f>
        <v/>
      </c>
      <c r="O5147" s="11" t="str">
        <f t="shared" si="505"/>
        <v/>
      </c>
      <c r="P5147" s="11" t="str">
        <f t="shared" si="500"/>
        <v/>
      </c>
    </row>
    <row r="5148" spans="1:16" x14ac:dyDescent="0.25">
      <c r="A5148" s="9" t="str">
        <f>IF(A5147="","",IF(B5147&lt;C5147,A5147,IF(A5147=MAX('entry data'!$B$8:$B$507),"",A5147+1)))</f>
        <v/>
      </c>
      <c r="B5148" s="9" t="str">
        <f t="shared" si="501"/>
        <v/>
      </c>
      <c r="C5148" s="9" t="str">
        <f>IF(ISERROR(VLOOKUP(A5148,'entry data'!B:G,6,0)),"",VLOOKUP(A5148,'entry data'!B:G,6,0))</f>
        <v/>
      </c>
      <c r="D5148" s="9" t="str">
        <f>IF(ISERROR(VLOOKUP(A5148,'entry data'!B:C,2,0)),"",VLOOKUP(A5148,'entry data'!B:C,2,0))</f>
        <v/>
      </c>
      <c r="E5148" s="9" t="str">
        <f>IF(ISERROR(VLOOKUP(A5148,'entry data'!B:E,4,0)),"",VLOOKUP(A5148,'entry data'!B:E,4,0))</f>
        <v/>
      </c>
      <c r="F5148" s="11" t="str">
        <f>IF(A5148="","",IF(ISERROR(VLOOKUP(A5148,'entry data'!B:F,5,0)),"",VLOOKUP(A5148,'entry data'!B:F,5,0)))</f>
        <v/>
      </c>
      <c r="G5148" s="12" t="str">
        <f>IF(A5148="","",IF(ISERROR(VLOOKUP(A5148,'entry data'!B:I,8,0)),"",VLOOKUP(A5148,'entry data'!B:I,7,0)))</f>
        <v/>
      </c>
      <c r="H5148" s="13" t="str">
        <f>IF(A5148="","",IF(B5148=1,VLOOKUP(A5148,'entry data'!B:D,3,0),I5147))</f>
        <v/>
      </c>
      <c r="I5148" s="14" t="str">
        <f>IF(A5148="","",IF(E5148="weekly",7,IF(E5148="fortnightly",14,IF(E5148="monthly",DATE(IF(MONTH(H5148)=12,YEAR(H5148)+1,YEAR(H5148)),VLOOKUP(MONTH(H5148),index!$D$2:$G$13,2,0),DAY(H5148)),
IF(E5148="quarterly",DATE(IF(MONTH(H5148)&gt;=10,YEAR(H5148)+1,YEAR(H5148)),VLOOKUP(MONTH(H5148),index!$D$2:$G$13,3,0),DAY(H5148)),
IF(E5148="halfyearly",DATE(IF(MONTH(H5148)&gt;=7,YEAR(H5148)+1,YEAR(H5148)),VLOOKUP(MONTH(H5148),index!$D$2:$G$13,4,0),DAY(H5148)),
DATE(YEAR(H5148)+1,MONTH(H5148),DAY(H5148)))))-H5148))+H5148)</f>
        <v/>
      </c>
      <c r="J5148" s="9" t="str">
        <f t="shared" si="502"/>
        <v/>
      </c>
      <c r="K5148" s="11" t="str">
        <f t="shared" si="503"/>
        <v/>
      </c>
      <c r="L5148" s="11" t="str">
        <f t="shared" si="504"/>
        <v/>
      </c>
      <c r="M5148" s="11" t="str">
        <f>IF(A5148="","",VLOOKUP(E5148,index!$A$1:$B$6,2,0)*K5148*G5148)</f>
        <v/>
      </c>
      <c r="N5148" s="11" t="str">
        <f>IF(A5148="","",-PMT(G5148*VLOOKUP(E5148,index!$A$1:$B$6,2,0),C5148,F5148,0,0))</f>
        <v/>
      </c>
      <c r="O5148" s="11" t="str">
        <f t="shared" si="505"/>
        <v/>
      </c>
      <c r="P5148" s="11" t="str">
        <f t="shared" si="500"/>
        <v/>
      </c>
    </row>
    <row r="5149" spans="1:16" x14ac:dyDescent="0.25">
      <c r="A5149" s="9" t="str">
        <f>IF(A5148="","",IF(B5148&lt;C5148,A5148,IF(A5148=MAX('entry data'!$B$8:$B$507),"",A5148+1)))</f>
        <v/>
      </c>
      <c r="B5149" s="9" t="str">
        <f t="shared" si="501"/>
        <v/>
      </c>
      <c r="C5149" s="9" t="str">
        <f>IF(ISERROR(VLOOKUP(A5149,'entry data'!B:G,6,0)),"",VLOOKUP(A5149,'entry data'!B:G,6,0))</f>
        <v/>
      </c>
      <c r="D5149" s="9" t="str">
        <f>IF(ISERROR(VLOOKUP(A5149,'entry data'!B:C,2,0)),"",VLOOKUP(A5149,'entry data'!B:C,2,0))</f>
        <v/>
      </c>
      <c r="E5149" s="9" t="str">
        <f>IF(ISERROR(VLOOKUP(A5149,'entry data'!B:E,4,0)),"",VLOOKUP(A5149,'entry data'!B:E,4,0))</f>
        <v/>
      </c>
      <c r="F5149" s="11" t="str">
        <f>IF(A5149="","",IF(ISERROR(VLOOKUP(A5149,'entry data'!B:F,5,0)),"",VLOOKUP(A5149,'entry data'!B:F,5,0)))</f>
        <v/>
      </c>
      <c r="G5149" s="12" t="str">
        <f>IF(A5149="","",IF(ISERROR(VLOOKUP(A5149,'entry data'!B:I,8,0)),"",VLOOKUP(A5149,'entry data'!B:I,7,0)))</f>
        <v/>
      </c>
      <c r="H5149" s="13" t="str">
        <f>IF(A5149="","",IF(B5149=1,VLOOKUP(A5149,'entry data'!B:D,3,0),I5148))</f>
        <v/>
      </c>
      <c r="I5149" s="14" t="str">
        <f>IF(A5149="","",IF(E5149="weekly",7,IF(E5149="fortnightly",14,IF(E5149="monthly",DATE(IF(MONTH(H5149)=12,YEAR(H5149)+1,YEAR(H5149)),VLOOKUP(MONTH(H5149),index!$D$2:$G$13,2,0),DAY(H5149)),
IF(E5149="quarterly",DATE(IF(MONTH(H5149)&gt;=10,YEAR(H5149)+1,YEAR(H5149)),VLOOKUP(MONTH(H5149),index!$D$2:$G$13,3,0),DAY(H5149)),
IF(E5149="halfyearly",DATE(IF(MONTH(H5149)&gt;=7,YEAR(H5149)+1,YEAR(H5149)),VLOOKUP(MONTH(H5149),index!$D$2:$G$13,4,0),DAY(H5149)),
DATE(YEAR(H5149)+1,MONTH(H5149),DAY(H5149)))))-H5149))+H5149)</f>
        <v/>
      </c>
      <c r="J5149" s="9" t="str">
        <f t="shared" si="502"/>
        <v/>
      </c>
      <c r="K5149" s="11" t="str">
        <f t="shared" si="503"/>
        <v/>
      </c>
      <c r="L5149" s="11" t="str">
        <f t="shared" si="504"/>
        <v/>
      </c>
      <c r="M5149" s="11" t="str">
        <f>IF(A5149="","",VLOOKUP(E5149,index!$A$1:$B$6,2,0)*K5149*G5149)</f>
        <v/>
      </c>
      <c r="N5149" s="11" t="str">
        <f>IF(A5149="","",-PMT(G5149*VLOOKUP(E5149,index!$A$1:$B$6,2,0),C5149,F5149,0,0))</f>
        <v/>
      </c>
      <c r="O5149" s="11" t="str">
        <f t="shared" si="505"/>
        <v/>
      </c>
      <c r="P5149" s="11" t="str">
        <f t="shared" si="500"/>
        <v/>
      </c>
    </row>
    <row r="5150" spans="1:16" x14ac:dyDescent="0.25">
      <c r="A5150" s="9" t="str">
        <f>IF(A5149="","",IF(B5149&lt;C5149,A5149,IF(A5149=MAX('entry data'!$B$8:$B$507),"",A5149+1)))</f>
        <v/>
      </c>
      <c r="B5150" s="9" t="str">
        <f t="shared" si="501"/>
        <v/>
      </c>
      <c r="C5150" s="9" t="str">
        <f>IF(ISERROR(VLOOKUP(A5150,'entry data'!B:G,6,0)),"",VLOOKUP(A5150,'entry data'!B:G,6,0))</f>
        <v/>
      </c>
      <c r="D5150" s="9" t="str">
        <f>IF(ISERROR(VLOOKUP(A5150,'entry data'!B:C,2,0)),"",VLOOKUP(A5150,'entry data'!B:C,2,0))</f>
        <v/>
      </c>
      <c r="E5150" s="9" t="str">
        <f>IF(ISERROR(VLOOKUP(A5150,'entry data'!B:E,4,0)),"",VLOOKUP(A5150,'entry data'!B:E,4,0))</f>
        <v/>
      </c>
      <c r="F5150" s="11" t="str">
        <f>IF(A5150="","",IF(ISERROR(VLOOKUP(A5150,'entry data'!B:F,5,0)),"",VLOOKUP(A5150,'entry data'!B:F,5,0)))</f>
        <v/>
      </c>
      <c r="G5150" s="12" t="str">
        <f>IF(A5150="","",IF(ISERROR(VLOOKUP(A5150,'entry data'!B:I,8,0)),"",VLOOKUP(A5150,'entry data'!B:I,7,0)))</f>
        <v/>
      </c>
      <c r="H5150" s="13" t="str">
        <f>IF(A5150="","",IF(B5150=1,VLOOKUP(A5150,'entry data'!B:D,3,0),I5149))</f>
        <v/>
      </c>
      <c r="I5150" s="14" t="str">
        <f>IF(A5150="","",IF(E5150="weekly",7,IF(E5150="fortnightly",14,IF(E5150="monthly",DATE(IF(MONTH(H5150)=12,YEAR(H5150)+1,YEAR(H5150)),VLOOKUP(MONTH(H5150),index!$D$2:$G$13,2,0),DAY(H5150)),
IF(E5150="quarterly",DATE(IF(MONTH(H5150)&gt;=10,YEAR(H5150)+1,YEAR(H5150)),VLOOKUP(MONTH(H5150),index!$D$2:$G$13,3,0),DAY(H5150)),
IF(E5150="halfyearly",DATE(IF(MONTH(H5150)&gt;=7,YEAR(H5150)+1,YEAR(H5150)),VLOOKUP(MONTH(H5150),index!$D$2:$G$13,4,0),DAY(H5150)),
DATE(YEAR(H5150)+1,MONTH(H5150),DAY(H5150)))))-H5150))+H5150)</f>
        <v/>
      </c>
      <c r="J5150" s="9" t="str">
        <f t="shared" si="502"/>
        <v/>
      </c>
      <c r="K5150" s="11" t="str">
        <f t="shared" si="503"/>
        <v/>
      </c>
      <c r="L5150" s="11" t="str">
        <f t="shared" si="504"/>
        <v/>
      </c>
      <c r="M5150" s="11" t="str">
        <f>IF(A5150="","",VLOOKUP(E5150,index!$A$1:$B$6,2,0)*K5150*G5150)</f>
        <v/>
      </c>
      <c r="N5150" s="11" t="str">
        <f>IF(A5150="","",-PMT(G5150*VLOOKUP(E5150,index!$A$1:$B$6,2,0),C5150,F5150,0,0))</f>
        <v/>
      </c>
      <c r="O5150" s="11" t="str">
        <f t="shared" si="505"/>
        <v/>
      </c>
      <c r="P5150" s="11" t="str">
        <f t="shared" si="500"/>
        <v/>
      </c>
    </row>
    <row r="5151" spans="1:16" x14ac:dyDescent="0.25">
      <c r="A5151" s="9" t="str">
        <f>IF(A5150="","",IF(B5150&lt;C5150,A5150,IF(A5150=MAX('entry data'!$B$8:$B$507),"",A5150+1)))</f>
        <v/>
      </c>
      <c r="B5151" s="9" t="str">
        <f t="shared" si="501"/>
        <v/>
      </c>
      <c r="C5151" s="9" t="str">
        <f>IF(ISERROR(VLOOKUP(A5151,'entry data'!B:G,6,0)),"",VLOOKUP(A5151,'entry data'!B:G,6,0))</f>
        <v/>
      </c>
      <c r="D5151" s="9" t="str">
        <f>IF(ISERROR(VLOOKUP(A5151,'entry data'!B:C,2,0)),"",VLOOKUP(A5151,'entry data'!B:C,2,0))</f>
        <v/>
      </c>
      <c r="E5151" s="9" t="str">
        <f>IF(ISERROR(VLOOKUP(A5151,'entry data'!B:E,4,0)),"",VLOOKUP(A5151,'entry data'!B:E,4,0))</f>
        <v/>
      </c>
      <c r="F5151" s="11" t="str">
        <f>IF(A5151="","",IF(ISERROR(VLOOKUP(A5151,'entry data'!B:F,5,0)),"",VLOOKUP(A5151,'entry data'!B:F,5,0)))</f>
        <v/>
      </c>
      <c r="G5151" s="12" t="str">
        <f>IF(A5151="","",IF(ISERROR(VLOOKUP(A5151,'entry data'!B:I,8,0)),"",VLOOKUP(A5151,'entry data'!B:I,7,0)))</f>
        <v/>
      </c>
      <c r="H5151" s="13" t="str">
        <f>IF(A5151="","",IF(B5151=1,VLOOKUP(A5151,'entry data'!B:D,3,0),I5150))</f>
        <v/>
      </c>
      <c r="I5151" s="14" t="str">
        <f>IF(A5151="","",IF(E5151="weekly",7,IF(E5151="fortnightly",14,IF(E5151="monthly",DATE(IF(MONTH(H5151)=12,YEAR(H5151)+1,YEAR(H5151)),VLOOKUP(MONTH(H5151),index!$D$2:$G$13,2,0),DAY(H5151)),
IF(E5151="quarterly",DATE(IF(MONTH(H5151)&gt;=10,YEAR(H5151)+1,YEAR(H5151)),VLOOKUP(MONTH(H5151),index!$D$2:$G$13,3,0),DAY(H5151)),
IF(E5151="halfyearly",DATE(IF(MONTH(H5151)&gt;=7,YEAR(H5151)+1,YEAR(H5151)),VLOOKUP(MONTH(H5151),index!$D$2:$G$13,4,0),DAY(H5151)),
DATE(YEAR(H5151)+1,MONTH(H5151),DAY(H5151)))))-H5151))+H5151)</f>
        <v/>
      </c>
      <c r="J5151" s="9" t="str">
        <f t="shared" si="502"/>
        <v/>
      </c>
      <c r="K5151" s="11" t="str">
        <f t="shared" si="503"/>
        <v/>
      </c>
      <c r="L5151" s="11" t="str">
        <f t="shared" si="504"/>
        <v/>
      </c>
      <c r="M5151" s="11" t="str">
        <f>IF(A5151="","",VLOOKUP(E5151,index!$A$1:$B$6,2,0)*K5151*G5151)</f>
        <v/>
      </c>
      <c r="N5151" s="11" t="str">
        <f>IF(A5151="","",-PMT(G5151*VLOOKUP(E5151,index!$A$1:$B$6,2,0),C5151,F5151,0,0))</f>
        <v/>
      </c>
      <c r="O5151" s="11" t="str">
        <f t="shared" si="505"/>
        <v/>
      </c>
      <c r="P5151" s="11" t="str">
        <f t="shared" si="500"/>
        <v/>
      </c>
    </row>
    <row r="5152" spans="1:16" x14ac:dyDescent="0.25">
      <c r="A5152" s="9" t="str">
        <f>IF(A5151="","",IF(B5151&lt;C5151,A5151,IF(A5151=MAX('entry data'!$B$8:$B$507),"",A5151+1)))</f>
        <v/>
      </c>
      <c r="B5152" s="9" t="str">
        <f t="shared" si="501"/>
        <v/>
      </c>
      <c r="C5152" s="9" t="str">
        <f>IF(ISERROR(VLOOKUP(A5152,'entry data'!B:G,6,0)),"",VLOOKUP(A5152,'entry data'!B:G,6,0))</f>
        <v/>
      </c>
      <c r="D5152" s="9" t="str">
        <f>IF(ISERROR(VLOOKUP(A5152,'entry data'!B:C,2,0)),"",VLOOKUP(A5152,'entry data'!B:C,2,0))</f>
        <v/>
      </c>
      <c r="E5152" s="9" t="str">
        <f>IF(ISERROR(VLOOKUP(A5152,'entry data'!B:E,4,0)),"",VLOOKUP(A5152,'entry data'!B:E,4,0))</f>
        <v/>
      </c>
      <c r="F5152" s="11" t="str">
        <f>IF(A5152="","",IF(ISERROR(VLOOKUP(A5152,'entry data'!B:F,5,0)),"",VLOOKUP(A5152,'entry data'!B:F,5,0)))</f>
        <v/>
      </c>
      <c r="G5152" s="12" t="str">
        <f>IF(A5152="","",IF(ISERROR(VLOOKUP(A5152,'entry data'!B:I,8,0)),"",VLOOKUP(A5152,'entry data'!B:I,7,0)))</f>
        <v/>
      </c>
      <c r="H5152" s="13" t="str">
        <f>IF(A5152="","",IF(B5152=1,VLOOKUP(A5152,'entry data'!B:D,3,0),I5151))</f>
        <v/>
      </c>
      <c r="I5152" s="14" t="str">
        <f>IF(A5152="","",IF(E5152="weekly",7,IF(E5152="fortnightly",14,IF(E5152="monthly",DATE(IF(MONTH(H5152)=12,YEAR(H5152)+1,YEAR(H5152)),VLOOKUP(MONTH(H5152),index!$D$2:$G$13,2,0),DAY(H5152)),
IF(E5152="quarterly",DATE(IF(MONTH(H5152)&gt;=10,YEAR(H5152)+1,YEAR(H5152)),VLOOKUP(MONTH(H5152),index!$D$2:$G$13,3,0),DAY(H5152)),
IF(E5152="halfyearly",DATE(IF(MONTH(H5152)&gt;=7,YEAR(H5152)+1,YEAR(H5152)),VLOOKUP(MONTH(H5152),index!$D$2:$G$13,4,0),DAY(H5152)),
DATE(YEAR(H5152)+1,MONTH(H5152),DAY(H5152)))))-H5152))+H5152)</f>
        <v/>
      </c>
      <c r="J5152" s="9" t="str">
        <f t="shared" si="502"/>
        <v/>
      </c>
      <c r="K5152" s="11" t="str">
        <f t="shared" si="503"/>
        <v/>
      </c>
      <c r="L5152" s="11" t="str">
        <f t="shared" si="504"/>
        <v/>
      </c>
      <c r="M5152" s="11" t="str">
        <f>IF(A5152="","",VLOOKUP(E5152,index!$A$1:$B$6,2,0)*K5152*G5152)</f>
        <v/>
      </c>
      <c r="N5152" s="11" t="str">
        <f>IF(A5152="","",-PMT(G5152*VLOOKUP(E5152,index!$A$1:$B$6,2,0),C5152,F5152,0,0))</f>
        <v/>
      </c>
      <c r="O5152" s="11" t="str">
        <f t="shared" si="505"/>
        <v/>
      </c>
      <c r="P5152" s="11" t="str">
        <f t="shared" si="500"/>
        <v/>
      </c>
    </row>
    <row r="5153" spans="1:16" x14ac:dyDescent="0.25">
      <c r="A5153" s="9" t="str">
        <f>IF(A5152="","",IF(B5152&lt;C5152,A5152,IF(A5152=MAX('entry data'!$B$8:$B$507),"",A5152+1)))</f>
        <v/>
      </c>
      <c r="B5153" s="9" t="str">
        <f t="shared" si="501"/>
        <v/>
      </c>
      <c r="C5153" s="9" t="str">
        <f>IF(ISERROR(VLOOKUP(A5153,'entry data'!B:G,6,0)),"",VLOOKUP(A5153,'entry data'!B:G,6,0))</f>
        <v/>
      </c>
      <c r="D5153" s="9" t="str">
        <f>IF(ISERROR(VLOOKUP(A5153,'entry data'!B:C,2,0)),"",VLOOKUP(A5153,'entry data'!B:C,2,0))</f>
        <v/>
      </c>
      <c r="E5153" s="9" t="str">
        <f>IF(ISERROR(VLOOKUP(A5153,'entry data'!B:E,4,0)),"",VLOOKUP(A5153,'entry data'!B:E,4,0))</f>
        <v/>
      </c>
      <c r="F5153" s="11" t="str">
        <f>IF(A5153="","",IF(ISERROR(VLOOKUP(A5153,'entry data'!B:F,5,0)),"",VLOOKUP(A5153,'entry data'!B:F,5,0)))</f>
        <v/>
      </c>
      <c r="G5153" s="12" t="str">
        <f>IF(A5153="","",IF(ISERROR(VLOOKUP(A5153,'entry data'!B:I,8,0)),"",VLOOKUP(A5153,'entry data'!B:I,7,0)))</f>
        <v/>
      </c>
      <c r="H5153" s="13" t="str">
        <f>IF(A5153="","",IF(B5153=1,VLOOKUP(A5153,'entry data'!B:D,3,0),I5152))</f>
        <v/>
      </c>
      <c r="I5153" s="14" t="str">
        <f>IF(A5153="","",IF(E5153="weekly",7,IF(E5153="fortnightly",14,IF(E5153="monthly",DATE(IF(MONTH(H5153)=12,YEAR(H5153)+1,YEAR(H5153)),VLOOKUP(MONTH(H5153),index!$D$2:$G$13,2,0),DAY(H5153)),
IF(E5153="quarterly",DATE(IF(MONTH(H5153)&gt;=10,YEAR(H5153)+1,YEAR(H5153)),VLOOKUP(MONTH(H5153),index!$D$2:$G$13,3,0),DAY(H5153)),
IF(E5153="halfyearly",DATE(IF(MONTH(H5153)&gt;=7,YEAR(H5153)+1,YEAR(H5153)),VLOOKUP(MONTH(H5153),index!$D$2:$G$13,4,0),DAY(H5153)),
DATE(YEAR(H5153)+1,MONTH(H5153),DAY(H5153)))))-H5153))+H5153)</f>
        <v/>
      </c>
      <c r="J5153" s="9" t="str">
        <f t="shared" si="502"/>
        <v/>
      </c>
      <c r="K5153" s="11" t="str">
        <f t="shared" si="503"/>
        <v/>
      </c>
      <c r="L5153" s="11" t="str">
        <f t="shared" si="504"/>
        <v/>
      </c>
      <c r="M5153" s="11" t="str">
        <f>IF(A5153="","",VLOOKUP(E5153,index!$A$1:$B$6,2,0)*K5153*G5153)</f>
        <v/>
      </c>
      <c r="N5153" s="11" t="str">
        <f>IF(A5153="","",-PMT(G5153*VLOOKUP(E5153,index!$A$1:$B$6,2,0),C5153,F5153,0,0))</f>
        <v/>
      </c>
      <c r="O5153" s="11" t="str">
        <f t="shared" si="505"/>
        <v/>
      </c>
      <c r="P5153" s="11" t="str">
        <f t="shared" si="500"/>
        <v/>
      </c>
    </row>
    <row r="5154" spans="1:16" x14ac:dyDescent="0.25">
      <c r="A5154" s="9" t="str">
        <f>IF(A5153="","",IF(B5153&lt;C5153,A5153,IF(A5153=MAX('entry data'!$B$8:$B$507),"",A5153+1)))</f>
        <v/>
      </c>
      <c r="B5154" s="9" t="str">
        <f t="shared" si="501"/>
        <v/>
      </c>
      <c r="C5154" s="9" t="str">
        <f>IF(ISERROR(VLOOKUP(A5154,'entry data'!B:G,6,0)),"",VLOOKUP(A5154,'entry data'!B:G,6,0))</f>
        <v/>
      </c>
      <c r="D5154" s="9" t="str">
        <f>IF(ISERROR(VLOOKUP(A5154,'entry data'!B:C,2,0)),"",VLOOKUP(A5154,'entry data'!B:C,2,0))</f>
        <v/>
      </c>
      <c r="E5154" s="9" t="str">
        <f>IF(ISERROR(VLOOKUP(A5154,'entry data'!B:E,4,0)),"",VLOOKUP(A5154,'entry data'!B:E,4,0))</f>
        <v/>
      </c>
      <c r="F5154" s="11" t="str">
        <f>IF(A5154="","",IF(ISERROR(VLOOKUP(A5154,'entry data'!B:F,5,0)),"",VLOOKUP(A5154,'entry data'!B:F,5,0)))</f>
        <v/>
      </c>
      <c r="G5154" s="12" t="str">
        <f>IF(A5154="","",IF(ISERROR(VLOOKUP(A5154,'entry data'!B:I,8,0)),"",VLOOKUP(A5154,'entry data'!B:I,7,0)))</f>
        <v/>
      </c>
      <c r="H5154" s="13" t="str">
        <f>IF(A5154="","",IF(B5154=1,VLOOKUP(A5154,'entry data'!B:D,3,0),I5153))</f>
        <v/>
      </c>
      <c r="I5154" s="14" t="str">
        <f>IF(A5154="","",IF(E5154="weekly",7,IF(E5154="fortnightly",14,IF(E5154="monthly",DATE(IF(MONTH(H5154)=12,YEAR(H5154)+1,YEAR(H5154)),VLOOKUP(MONTH(H5154),index!$D$2:$G$13,2,0),DAY(H5154)),
IF(E5154="quarterly",DATE(IF(MONTH(H5154)&gt;=10,YEAR(H5154)+1,YEAR(H5154)),VLOOKUP(MONTH(H5154),index!$D$2:$G$13,3,0),DAY(H5154)),
IF(E5154="halfyearly",DATE(IF(MONTH(H5154)&gt;=7,YEAR(H5154)+1,YEAR(H5154)),VLOOKUP(MONTH(H5154),index!$D$2:$G$13,4,0),DAY(H5154)),
DATE(YEAR(H5154)+1,MONTH(H5154),DAY(H5154)))))-H5154))+H5154)</f>
        <v/>
      </c>
      <c r="J5154" s="9" t="str">
        <f t="shared" si="502"/>
        <v/>
      </c>
      <c r="K5154" s="11" t="str">
        <f t="shared" si="503"/>
        <v/>
      </c>
      <c r="L5154" s="11" t="str">
        <f t="shared" si="504"/>
        <v/>
      </c>
      <c r="M5154" s="11" t="str">
        <f>IF(A5154="","",VLOOKUP(E5154,index!$A$1:$B$6,2,0)*K5154*G5154)</f>
        <v/>
      </c>
      <c r="N5154" s="11" t="str">
        <f>IF(A5154="","",-PMT(G5154*VLOOKUP(E5154,index!$A$1:$B$6,2,0),C5154,F5154,0,0))</f>
        <v/>
      </c>
      <c r="O5154" s="11" t="str">
        <f t="shared" si="505"/>
        <v/>
      </c>
      <c r="P5154" s="11" t="str">
        <f t="shared" si="500"/>
        <v/>
      </c>
    </row>
    <row r="5155" spans="1:16" x14ac:dyDescent="0.25">
      <c r="A5155" s="9" t="str">
        <f>IF(A5154="","",IF(B5154&lt;C5154,A5154,IF(A5154=MAX('entry data'!$B$8:$B$507),"",A5154+1)))</f>
        <v/>
      </c>
      <c r="B5155" s="9" t="str">
        <f t="shared" si="501"/>
        <v/>
      </c>
      <c r="C5155" s="9" t="str">
        <f>IF(ISERROR(VLOOKUP(A5155,'entry data'!B:G,6,0)),"",VLOOKUP(A5155,'entry data'!B:G,6,0))</f>
        <v/>
      </c>
      <c r="D5155" s="9" t="str">
        <f>IF(ISERROR(VLOOKUP(A5155,'entry data'!B:C,2,0)),"",VLOOKUP(A5155,'entry data'!B:C,2,0))</f>
        <v/>
      </c>
      <c r="E5155" s="9" t="str">
        <f>IF(ISERROR(VLOOKUP(A5155,'entry data'!B:E,4,0)),"",VLOOKUP(A5155,'entry data'!B:E,4,0))</f>
        <v/>
      </c>
      <c r="F5155" s="11" t="str">
        <f>IF(A5155="","",IF(ISERROR(VLOOKUP(A5155,'entry data'!B:F,5,0)),"",VLOOKUP(A5155,'entry data'!B:F,5,0)))</f>
        <v/>
      </c>
      <c r="G5155" s="12" t="str">
        <f>IF(A5155="","",IF(ISERROR(VLOOKUP(A5155,'entry data'!B:I,8,0)),"",VLOOKUP(A5155,'entry data'!B:I,7,0)))</f>
        <v/>
      </c>
      <c r="H5155" s="13" t="str">
        <f>IF(A5155="","",IF(B5155=1,VLOOKUP(A5155,'entry data'!B:D,3,0),I5154))</f>
        <v/>
      </c>
      <c r="I5155" s="14" t="str">
        <f>IF(A5155="","",IF(E5155="weekly",7,IF(E5155="fortnightly",14,IF(E5155="monthly",DATE(IF(MONTH(H5155)=12,YEAR(H5155)+1,YEAR(H5155)),VLOOKUP(MONTH(H5155),index!$D$2:$G$13,2,0),DAY(H5155)),
IF(E5155="quarterly",DATE(IF(MONTH(H5155)&gt;=10,YEAR(H5155)+1,YEAR(H5155)),VLOOKUP(MONTH(H5155),index!$D$2:$G$13,3,0),DAY(H5155)),
IF(E5155="halfyearly",DATE(IF(MONTH(H5155)&gt;=7,YEAR(H5155)+1,YEAR(H5155)),VLOOKUP(MONTH(H5155),index!$D$2:$G$13,4,0),DAY(H5155)),
DATE(YEAR(H5155)+1,MONTH(H5155),DAY(H5155)))))-H5155))+H5155)</f>
        <v/>
      </c>
      <c r="J5155" s="9" t="str">
        <f t="shared" si="502"/>
        <v/>
      </c>
      <c r="K5155" s="11" t="str">
        <f t="shared" si="503"/>
        <v/>
      </c>
      <c r="L5155" s="11" t="str">
        <f t="shared" si="504"/>
        <v/>
      </c>
      <c r="M5155" s="11" t="str">
        <f>IF(A5155="","",VLOOKUP(E5155,index!$A$1:$B$6,2,0)*K5155*G5155)</f>
        <v/>
      </c>
      <c r="N5155" s="11" t="str">
        <f>IF(A5155="","",-PMT(G5155*VLOOKUP(E5155,index!$A$1:$B$6,2,0),C5155,F5155,0,0))</f>
        <v/>
      </c>
      <c r="O5155" s="11" t="str">
        <f t="shared" si="505"/>
        <v/>
      </c>
      <c r="P5155" s="11" t="str">
        <f t="shared" si="500"/>
        <v/>
      </c>
    </row>
    <row r="5156" spans="1:16" x14ac:dyDescent="0.25">
      <c r="A5156" s="9" t="str">
        <f>IF(A5155="","",IF(B5155&lt;C5155,A5155,IF(A5155=MAX('entry data'!$B$8:$B$507),"",A5155+1)))</f>
        <v/>
      </c>
      <c r="B5156" s="9" t="str">
        <f t="shared" si="501"/>
        <v/>
      </c>
      <c r="C5156" s="9" t="str">
        <f>IF(ISERROR(VLOOKUP(A5156,'entry data'!B:G,6,0)),"",VLOOKUP(A5156,'entry data'!B:G,6,0))</f>
        <v/>
      </c>
      <c r="D5156" s="9" t="str">
        <f>IF(ISERROR(VLOOKUP(A5156,'entry data'!B:C,2,0)),"",VLOOKUP(A5156,'entry data'!B:C,2,0))</f>
        <v/>
      </c>
      <c r="E5156" s="9" t="str">
        <f>IF(ISERROR(VLOOKUP(A5156,'entry data'!B:E,4,0)),"",VLOOKUP(A5156,'entry data'!B:E,4,0))</f>
        <v/>
      </c>
      <c r="F5156" s="11" t="str">
        <f>IF(A5156="","",IF(ISERROR(VLOOKUP(A5156,'entry data'!B:F,5,0)),"",VLOOKUP(A5156,'entry data'!B:F,5,0)))</f>
        <v/>
      </c>
      <c r="G5156" s="12" t="str">
        <f>IF(A5156="","",IF(ISERROR(VLOOKUP(A5156,'entry data'!B:I,8,0)),"",VLOOKUP(A5156,'entry data'!B:I,7,0)))</f>
        <v/>
      </c>
      <c r="H5156" s="13" t="str">
        <f>IF(A5156="","",IF(B5156=1,VLOOKUP(A5156,'entry data'!B:D,3,0),I5155))</f>
        <v/>
      </c>
      <c r="I5156" s="14" t="str">
        <f>IF(A5156="","",IF(E5156="weekly",7,IF(E5156="fortnightly",14,IF(E5156="monthly",DATE(IF(MONTH(H5156)=12,YEAR(H5156)+1,YEAR(H5156)),VLOOKUP(MONTH(H5156),index!$D$2:$G$13,2,0),DAY(H5156)),
IF(E5156="quarterly",DATE(IF(MONTH(H5156)&gt;=10,YEAR(H5156)+1,YEAR(H5156)),VLOOKUP(MONTH(H5156),index!$D$2:$G$13,3,0),DAY(H5156)),
IF(E5156="halfyearly",DATE(IF(MONTH(H5156)&gt;=7,YEAR(H5156)+1,YEAR(H5156)),VLOOKUP(MONTH(H5156),index!$D$2:$G$13,4,0),DAY(H5156)),
DATE(YEAR(H5156)+1,MONTH(H5156),DAY(H5156)))))-H5156))+H5156)</f>
        <v/>
      </c>
      <c r="J5156" s="9" t="str">
        <f t="shared" si="502"/>
        <v/>
      </c>
      <c r="K5156" s="11" t="str">
        <f t="shared" si="503"/>
        <v/>
      </c>
      <c r="L5156" s="11" t="str">
        <f t="shared" si="504"/>
        <v/>
      </c>
      <c r="M5156" s="11" t="str">
        <f>IF(A5156="","",VLOOKUP(E5156,index!$A$1:$B$6,2,0)*K5156*G5156)</f>
        <v/>
      </c>
      <c r="N5156" s="11" t="str">
        <f>IF(A5156="","",-PMT(G5156*VLOOKUP(E5156,index!$A$1:$B$6,2,0),C5156,F5156,0,0))</f>
        <v/>
      </c>
      <c r="O5156" s="11" t="str">
        <f t="shared" si="505"/>
        <v/>
      </c>
      <c r="P5156" s="11" t="str">
        <f t="shared" si="500"/>
        <v/>
      </c>
    </row>
    <row r="5157" spans="1:16" x14ac:dyDescent="0.25">
      <c r="A5157" s="9" t="str">
        <f>IF(A5156="","",IF(B5156&lt;C5156,A5156,IF(A5156=MAX('entry data'!$B$8:$B$507),"",A5156+1)))</f>
        <v/>
      </c>
      <c r="B5157" s="9" t="str">
        <f t="shared" si="501"/>
        <v/>
      </c>
      <c r="C5157" s="9" t="str">
        <f>IF(ISERROR(VLOOKUP(A5157,'entry data'!B:G,6,0)),"",VLOOKUP(A5157,'entry data'!B:G,6,0))</f>
        <v/>
      </c>
      <c r="D5157" s="9" t="str">
        <f>IF(ISERROR(VLOOKUP(A5157,'entry data'!B:C,2,0)),"",VLOOKUP(A5157,'entry data'!B:C,2,0))</f>
        <v/>
      </c>
      <c r="E5157" s="9" t="str">
        <f>IF(ISERROR(VLOOKUP(A5157,'entry data'!B:E,4,0)),"",VLOOKUP(A5157,'entry data'!B:E,4,0))</f>
        <v/>
      </c>
      <c r="F5157" s="11" t="str">
        <f>IF(A5157="","",IF(ISERROR(VLOOKUP(A5157,'entry data'!B:F,5,0)),"",VLOOKUP(A5157,'entry data'!B:F,5,0)))</f>
        <v/>
      </c>
      <c r="G5157" s="12" t="str">
        <f>IF(A5157="","",IF(ISERROR(VLOOKUP(A5157,'entry data'!B:I,8,0)),"",VLOOKUP(A5157,'entry data'!B:I,7,0)))</f>
        <v/>
      </c>
      <c r="H5157" s="13" t="str">
        <f>IF(A5157="","",IF(B5157=1,VLOOKUP(A5157,'entry data'!B:D,3,0),I5156))</f>
        <v/>
      </c>
      <c r="I5157" s="14" t="str">
        <f>IF(A5157="","",IF(E5157="weekly",7,IF(E5157="fortnightly",14,IF(E5157="monthly",DATE(IF(MONTH(H5157)=12,YEAR(H5157)+1,YEAR(H5157)),VLOOKUP(MONTH(H5157),index!$D$2:$G$13,2,0),DAY(H5157)),
IF(E5157="quarterly",DATE(IF(MONTH(H5157)&gt;=10,YEAR(H5157)+1,YEAR(H5157)),VLOOKUP(MONTH(H5157),index!$D$2:$G$13,3,0),DAY(H5157)),
IF(E5157="halfyearly",DATE(IF(MONTH(H5157)&gt;=7,YEAR(H5157)+1,YEAR(H5157)),VLOOKUP(MONTH(H5157),index!$D$2:$G$13,4,0),DAY(H5157)),
DATE(YEAR(H5157)+1,MONTH(H5157),DAY(H5157)))))-H5157))+H5157)</f>
        <v/>
      </c>
      <c r="J5157" s="9" t="str">
        <f t="shared" si="502"/>
        <v/>
      </c>
      <c r="K5157" s="11" t="str">
        <f t="shared" si="503"/>
        <v/>
      </c>
      <c r="L5157" s="11" t="str">
        <f t="shared" si="504"/>
        <v/>
      </c>
      <c r="M5157" s="11" t="str">
        <f>IF(A5157="","",VLOOKUP(E5157,index!$A$1:$B$6,2,0)*K5157*G5157)</f>
        <v/>
      </c>
      <c r="N5157" s="11" t="str">
        <f>IF(A5157="","",-PMT(G5157*VLOOKUP(E5157,index!$A$1:$B$6,2,0),C5157,F5157,0,0))</f>
        <v/>
      </c>
      <c r="O5157" s="11" t="str">
        <f t="shared" si="505"/>
        <v/>
      </c>
      <c r="P5157" s="11" t="str">
        <f t="shared" si="500"/>
        <v/>
      </c>
    </row>
    <row r="5158" spans="1:16" x14ac:dyDescent="0.25">
      <c r="A5158" s="9" t="str">
        <f>IF(A5157="","",IF(B5157&lt;C5157,A5157,IF(A5157=MAX('entry data'!$B$8:$B$507),"",A5157+1)))</f>
        <v/>
      </c>
      <c r="B5158" s="9" t="str">
        <f t="shared" si="501"/>
        <v/>
      </c>
      <c r="C5158" s="9" t="str">
        <f>IF(ISERROR(VLOOKUP(A5158,'entry data'!B:G,6,0)),"",VLOOKUP(A5158,'entry data'!B:G,6,0))</f>
        <v/>
      </c>
      <c r="D5158" s="9" t="str">
        <f>IF(ISERROR(VLOOKUP(A5158,'entry data'!B:C,2,0)),"",VLOOKUP(A5158,'entry data'!B:C,2,0))</f>
        <v/>
      </c>
      <c r="E5158" s="9" t="str">
        <f>IF(ISERROR(VLOOKUP(A5158,'entry data'!B:E,4,0)),"",VLOOKUP(A5158,'entry data'!B:E,4,0))</f>
        <v/>
      </c>
      <c r="F5158" s="11" t="str">
        <f>IF(A5158="","",IF(ISERROR(VLOOKUP(A5158,'entry data'!B:F,5,0)),"",VLOOKUP(A5158,'entry data'!B:F,5,0)))</f>
        <v/>
      </c>
      <c r="G5158" s="12" t="str">
        <f>IF(A5158="","",IF(ISERROR(VLOOKUP(A5158,'entry data'!B:I,8,0)),"",VLOOKUP(A5158,'entry data'!B:I,7,0)))</f>
        <v/>
      </c>
      <c r="H5158" s="13" t="str">
        <f>IF(A5158="","",IF(B5158=1,VLOOKUP(A5158,'entry data'!B:D,3,0),I5157))</f>
        <v/>
      </c>
      <c r="I5158" s="14" t="str">
        <f>IF(A5158="","",IF(E5158="weekly",7,IF(E5158="fortnightly",14,IF(E5158="monthly",DATE(IF(MONTH(H5158)=12,YEAR(H5158)+1,YEAR(H5158)),VLOOKUP(MONTH(H5158),index!$D$2:$G$13,2,0),DAY(H5158)),
IF(E5158="quarterly",DATE(IF(MONTH(H5158)&gt;=10,YEAR(H5158)+1,YEAR(H5158)),VLOOKUP(MONTH(H5158),index!$D$2:$G$13,3,0),DAY(H5158)),
IF(E5158="halfyearly",DATE(IF(MONTH(H5158)&gt;=7,YEAR(H5158)+1,YEAR(H5158)),VLOOKUP(MONTH(H5158),index!$D$2:$G$13,4,0),DAY(H5158)),
DATE(YEAR(H5158)+1,MONTH(H5158),DAY(H5158)))))-H5158))+H5158)</f>
        <v/>
      </c>
      <c r="J5158" s="9" t="str">
        <f t="shared" si="502"/>
        <v/>
      </c>
      <c r="K5158" s="11" t="str">
        <f t="shared" si="503"/>
        <v/>
      </c>
      <c r="L5158" s="11" t="str">
        <f t="shared" si="504"/>
        <v/>
      </c>
      <c r="M5158" s="11" t="str">
        <f>IF(A5158="","",VLOOKUP(E5158,index!$A$1:$B$6,2,0)*K5158*G5158)</f>
        <v/>
      </c>
      <c r="N5158" s="11" t="str">
        <f>IF(A5158="","",-PMT(G5158*VLOOKUP(E5158,index!$A$1:$B$6,2,0),C5158,F5158,0,0))</f>
        <v/>
      </c>
      <c r="O5158" s="11" t="str">
        <f t="shared" si="505"/>
        <v/>
      </c>
      <c r="P5158" s="11" t="str">
        <f t="shared" si="500"/>
        <v/>
      </c>
    </row>
    <row r="5159" spans="1:16" x14ac:dyDescent="0.25">
      <c r="A5159" s="9" t="str">
        <f>IF(A5158="","",IF(B5158&lt;C5158,A5158,IF(A5158=MAX('entry data'!$B$8:$B$507),"",A5158+1)))</f>
        <v/>
      </c>
      <c r="B5159" s="9" t="str">
        <f t="shared" si="501"/>
        <v/>
      </c>
      <c r="C5159" s="9" t="str">
        <f>IF(ISERROR(VLOOKUP(A5159,'entry data'!B:G,6,0)),"",VLOOKUP(A5159,'entry data'!B:G,6,0))</f>
        <v/>
      </c>
      <c r="D5159" s="9" t="str">
        <f>IF(ISERROR(VLOOKUP(A5159,'entry data'!B:C,2,0)),"",VLOOKUP(A5159,'entry data'!B:C,2,0))</f>
        <v/>
      </c>
      <c r="E5159" s="9" t="str">
        <f>IF(ISERROR(VLOOKUP(A5159,'entry data'!B:E,4,0)),"",VLOOKUP(A5159,'entry data'!B:E,4,0))</f>
        <v/>
      </c>
      <c r="F5159" s="11" t="str">
        <f>IF(A5159="","",IF(ISERROR(VLOOKUP(A5159,'entry data'!B:F,5,0)),"",VLOOKUP(A5159,'entry data'!B:F,5,0)))</f>
        <v/>
      </c>
      <c r="G5159" s="12" t="str">
        <f>IF(A5159="","",IF(ISERROR(VLOOKUP(A5159,'entry data'!B:I,8,0)),"",VLOOKUP(A5159,'entry data'!B:I,7,0)))</f>
        <v/>
      </c>
      <c r="H5159" s="13" t="str">
        <f>IF(A5159="","",IF(B5159=1,VLOOKUP(A5159,'entry data'!B:D,3,0),I5158))</f>
        <v/>
      </c>
      <c r="I5159" s="14" t="str">
        <f>IF(A5159="","",IF(E5159="weekly",7,IF(E5159="fortnightly",14,IF(E5159="monthly",DATE(IF(MONTH(H5159)=12,YEAR(H5159)+1,YEAR(H5159)),VLOOKUP(MONTH(H5159),index!$D$2:$G$13,2,0),DAY(H5159)),
IF(E5159="quarterly",DATE(IF(MONTH(H5159)&gt;=10,YEAR(H5159)+1,YEAR(H5159)),VLOOKUP(MONTH(H5159),index!$D$2:$G$13,3,0),DAY(H5159)),
IF(E5159="halfyearly",DATE(IF(MONTH(H5159)&gt;=7,YEAR(H5159)+1,YEAR(H5159)),VLOOKUP(MONTH(H5159),index!$D$2:$G$13,4,0),DAY(H5159)),
DATE(YEAR(H5159)+1,MONTH(H5159),DAY(H5159)))))-H5159))+H5159)</f>
        <v/>
      </c>
      <c r="J5159" s="9" t="str">
        <f t="shared" si="502"/>
        <v/>
      </c>
      <c r="K5159" s="11" t="str">
        <f t="shared" si="503"/>
        <v/>
      </c>
      <c r="L5159" s="11" t="str">
        <f t="shared" si="504"/>
        <v/>
      </c>
      <c r="M5159" s="11" t="str">
        <f>IF(A5159="","",VLOOKUP(E5159,index!$A$1:$B$6,2,0)*K5159*G5159)</f>
        <v/>
      </c>
      <c r="N5159" s="11" t="str">
        <f>IF(A5159="","",-PMT(G5159*VLOOKUP(E5159,index!$A$1:$B$6,2,0),C5159,F5159,0,0))</f>
        <v/>
      </c>
      <c r="O5159" s="11" t="str">
        <f t="shared" si="505"/>
        <v/>
      </c>
      <c r="P5159" s="11" t="str">
        <f t="shared" si="500"/>
        <v/>
      </c>
    </row>
    <row r="5160" spans="1:16" x14ac:dyDescent="0.25">
      <c r="A5160" s="9" t="str">
        <f>IF(A5159="","",IF(B5159&lt;C5159,A5159,IF(A5159=MAX('entry data'!$B$8:$B$507),"",A5159+1)))</f>
        <v/>
      </c>
      <c r="B5160" s="9" t="str">
        <f t="shared" si="501"/>
        <v/>
      </c>
      <c r="C5160" s="9" t="str">
        <f>IF(ISERROR(VLOOKUP(A5160,'entry data'!B:G,6,0)),"",VLOOKUP(A5160,'entry data'!B:G,6,0))</f>
        <v/>
      </c>
      <c r="D5160" s="9" t="str">
        <f>IF(ISERROR(VLOOKUP(A5160,'entry data'!B:C,2,0)),"",VLOOKUP(A5160,'entry data'!B:C,2,0))</f>
        <v/>
      </c>
      <c r="E5160" s="9" t="str">
        <f>IF(ISERROR(VLOOKUP(A5160,'entry data'!B:E,4,0)),"",VLOOKUP(A5160,'entry data'!B:E,4,0))</f>
        <v/>
      </c>
      <c r="F5160" s="11" t="str">
        <f>IF(A5160="","",IF(ISERROR(VLOOKUP(A5160,'entry data'!B:F,5,0)),"",VLOOKUP(A5160,'entry data'!B:F,5,0)))</f>
        <v/>
      </c>
      <c r="G5160" s="12" t="str">
        <f>IF(A5160="","",IF(ISERROR(VLOOKUP(A5160,'entry data'!B:I,8,0)),"",VLOOKUP(A5160,'entry data'!B:I,7,0)))</f>
        <v/>
      </c>
      <c r="H5160" s="13" t="str">
        <f>IF(A5160="","",IF(B5160=1,VLOOKUP(A5160,'entry data'!B:D,3,0),I5159))</f>
        <v/>
      </c>
      <c r="I5160" s="14" t="str">
        <f>IF(A5160="","",IF(E5160="weekly",7,IF(E5160="fortnightly",14,IF(E5160="monthly",DATE(IF(MONTH(H5160)=12,YEAR(H5160)+1,YEAR(H5160)),VLOOKUP(MONTH(H5160),index!$D$2:$G$13,2,0),DAY(H5160)),
IF(E5160="quarterly",DATE(IF(MONTH(H5160)&gt;=10,YEAR(H5160)+1,YEAR(H5160)),VLOOKUP(MONTH(H5160),index!$D$2:$G$13,3,0),DAY(H5160)),
IF(E5160="halfyearly",DATE(IF(MONTH(H5160)&gt;=7,YEAR(H5160)+1,YEAR(H5160)),VLOOKUP(MONTH(H5160),index!$D$2:$G$13,4,0),DAY(H5160)),
DATE(YEAR(H5160)+1,MONTH(H5160),DAY(H5160)))))-H5160))+H5160)</f>
        <v/>
      </c>
      <c r="J5160" s="9" t="str">
        <f t="shared" si="502"/>
        <v/>
      </c>
      <c r="K5160" s="11" t="str">
        <f t="shared" si="503"/>
        <v/>
      </c>
      <c r="L5160" s="11" t="str">
        <f t="shared" si="504"/>
        <v/>
      </c>
      <c r="M5160" s="11" t="str">
        <f>IF(A5160="","",VLOOKUP(E5160,index!$A$1:$B$6,2,0)*K5160*G5160)</f>
        <v/>
      </c>
      <c r="N5160" s="11" t="str">
        <f>IF(A5160="","",-PMT(G5160*VLOOKUP(E5160,index!$A$1:$B$6,2,0),C5160,F5160,0,0))</f>
        <v/>
      </c>
      <c r="O5160" s="11" t="str">
        <f t="shared" si="505"/>
        <v/>
      </c>
      <c r="P5160" s="11" t="str">
        <f t="shared" si="500"/>
        <v/>
      </c>
    </row>
    <row r="5161" spans="1:16" x14ac:dyDescent="0.25">
      <c r="A5161" s="9" t="str">
        <f>IF(A5160="","",IF(B5160&lt;C5160,A5160,IF(A5160=MAX('entry data'!$B$8:$B$507),"",A5160+1)))</f>
        <v/>
      </c>
      <c r="B5161" s="9" t="str">
        <f t="shared" si="501"/>
        <v/>
      </c>
      <c r="C5161" s="9" t="str">
        <f>IF(ISERROR(VLOOKUP(A5161,'entry data'!B:G,6,0)),"",VLOOKUP(A5161,'entry data'!B:G,6,0))</f>
        <v/>
      </c>
      <c r="D5161" s="9" t="str">
        <f>IF(ISERROR(VLOOKUP(A5161,'entry data'!B:C,2,0)),"",VLOOKUP(A5161,'entry data'!B:C,2,0))</f>
        <v/>
      </c>
      <c r="E5161" s="9" t="str">
        <f>IF(ISERROR(VLOOKUP(A5161,'entry data'!B:E,4,0)),"",VLOOKUP(A5161,'entry data'!B:E,4,0))</f>
        <v/>
      </c>
      <c r="F5161" s="11" t="str">
        <f>IF(A5161="","",IF(ISERROR(VLOOKUP(A5161,'entry data'!B:F,5,0)),"",VLOOKUP(A5161,'entry data'!B:F,5,0)))</f>
        <v/>
      </c>
      <c r="G5161" s="12" t="str">
        <f>IF(A5161="","",IF(ISERROR(VLOOKUP(A5161,'entry data'!B:I,8,0)),"",VLOOKUP(A5161,'entry data'!B:I,7,0)))</f>
        <v/>
      </c>
      <c r="H5161" s="13" t="str">
        <f>IF(A5161="","",IF(B5161=1,VLOOKUP(A5161,'entry data'!B:D,3,0),I5160))</f>
        <v/>
      </c>
      <c r="I5161" s="14" t="str">
        <f>IF(A5161="","",IF(E5161="weekly",7,IF(E5161="fortnightly",14,IF(E5161="monthly",DATE(IF(MONTH(H5161)=12,YEAR(H5161)+1,YEAR(H5161)),VLOOKUP(MONTH(H5161),index!$D$2:$G$13,2,0),DAY(H5161)),
IF(E5161="quarterly",DATE(IF(MONTH(H5161)&gt;=10,YEAR(H5161)+1,YEAR(H5161)),VLOOKUP(MONTH(H5161),index!$D$2:$G$13,3,0),DAY(H5161)),
IF(E5161="halfyearly",DATE(IF(MONTH(H5161)&gt;=7,YEAR(H5161)+1,YEAR(H5161)),VLOOKUP(MONTH(H5161),index!$D$2:$G$13,4,0),DAY(H5161)),
DATE(YEAR(H5161)+1,MONTH(H5161),DAY(H5161)))))-H5161))+H5161)</f>
        <v/>
      </c>
      <c r="J5161" s="9" t="str">
        <f t="shared" si="502"/>
        <v/>
      </c>
      <c r="K5161" s="11" t="str">
        <f t="shared" si="503"/>
        <v/>
      </c>
      <c r="L5161" s="11" t="str">
        <f t="shared" si="504"/>
        <v/>
      </c>
      <c r="M5161" s="11" t="str">
        <f>IF(A5161="","",VLOOKUP(E5161,index!$A$1:$B$6,2,0)*K5161*G5161)</f>
        <v/>
      </c>
      <c r="N5161" s="11" t="str">
        <f>IF(A5161="","",-PMT(G5161*VLOOKUP(E5161,index!$A$1:$B$6,2,0),C5161,F5161,0,0))</f>
        <v/>
      </c>
      <c r="O5161" s="11" t="str">
        <f t="shared" si="505"/>
        <v/>
      </c>
      <c r="P5161" s="11" t="str">
        <f t="shared" si="500"/>
        <v/>
      </c>
    </row>
    <row r="5162" spans="1:16" x14ac:dyDescent="0.25">
      <c r="A5162" s="9" t="str">
        <f>IF(A5161="","",IF(B5161&lt;C5161,A5161,IF(A5161=MAX('entry data'!$B$8:$B$507),"",A5161+1)))</f>
        <v/>
      </c>
      <c r="B5162" s="9" t="str">
        <f t="shared" si="501"/>
        <v/>
      </c>
      <c r="C5162" s="9" t="str">
        <f>IF(ISERROR(VLOOKUP(A5162,'entry data'!B:G,6,0)),"",VLOOKUP(A5162,'entry data'!B:G,6,0))</f>
        <v/>
      </c>
      <c r="D5162" s="9" t="str">
        <f>IF(ISERROR(VLOOKUP(A5162,'entry data'!B:C,2,0)),"",VLOOKUP(A5162,'entry data'!B:C,2,0))</f>
        <v/>
      </c>
      <c r="E5162" s="9" t="str">
        <f>IF(ISERROR(VLOOKUP(A5162,'entry data'!B:E,4,0)),"",VLOOKUP(A5162,'entry data'!B:E,4,0))</f>
        <v/>
      </c>
      <c r="F5162" s="11" t="str">
        <f>IF(A5162="","",IF(ISERROR(VLOOKUP(A5162,'entry data'!B:F,5,0)),"",VLOOKUP(A5162,'entry data'!B:F,5,0)))</f>
        <v/>
      </c>
      <c r="G5162" s="12" t="str">
        <f>IF(A5162="","",IF(ISERROR(VLOOKUP(A5162,'entry data'!B:I,8,0)),"",VLOOKUP(A5162,'entry data'!B:I,7,0)))</f>
        <v/>
      </c>
      <c r="H5162" s="13" t="str">
        <f>IF(A5162="","",IF(B5162=1,VLOOKUP(A5162,'entry data'!B:D,3,0),I5161))</f>
        <v/>
      </c>
      <c r="I5162" s="14" t="str">
        <f>IF(A5162="","",IF(E5162="weekly",7,IF(E5162="fortnightly",14,IF(E5162="monthly",DATE(IF(MONTH(H5162)=12,YEAR(H5162)+1,YEAR(H5162)),VLOOKUP(MONTH(H5162),index!$D$2:$G$13,2,0),DAY(H5162)),
IF(E5162="quarterly",DATE(IF(MONTH(H5162)&gt;=10,YEAR(H5162)+1,YEAR(H5162)),VLOOKUP(MONTH(H5162),index!$D$2:$G$13,3,0),DAY(H5162)),
IF(E5162="halfyearly",DATE(IF(MONTH(H5162)&gt;=7,YEAR(H5162)+1,YEAR(H5162)),VLOOKUP(MONTH(H5162),index!$D$2:$G$13,4,0),DAY(H5162)),
DATE(YEAR(H5162)+1,MONTH(H5162),DAY(H5162)))))-H5162))+H5162)</f>
        <v/>
      </c>
      <c r="J5162" s="9" t="str">
        <f t="shared" si="502"/>
        <v/>
      </c>
      <c r="K5162" s="11" t="str">
        <f t="shared" si="503"/>
        <v/>
      </c>
      <c r="L5162" s="11" t="str">
        <f t="shared" si="504"/>
        <v/>
      </c>
      <c r="M5162" s="11" t="str">
        <f>IF(A5162="","",VLOOKUP(E5162,index!$A$1:$B$6,2,0)*K5162*G5162)</f>
        <v/>
      </c>
      <c r="N5162" s="11" t="str">
        <f>IF(A5162="","",-PMT(G5162*VLOOKUP(E5162,index!$A$1:$B$6,2,0),C5162,F5162,0,0))</f>
        <v/>
      </c>
      <c r="O5162" s="11" t="str">
        <f t="shared" si="505"/>
        <v/>
      </c>
      <c r="P5162" s="11" t="str">
        <f t="shared" si="500"/>
        <v/>
      </c>
    </row>
    <row r="5163" spans="1:16" x14ac:dyDescent="0.25">
      <c r="A5163" s="9" t="str">
        <f>IF(A5162="","",IF(B5162&lt;C5162,A5162,IF(A5162=MAX('entry data'!$B$8:$B$507),"",A5162+1)))</f>
        <v/>
      </c>
      <c r="B5163" s="9" t="str">
        <f t="shared" si="501"/>
        <v/>
      </c>
      <c r="C5163" s="9" t="str">
        <f>IF(ISERROR(VLOOKUP(A5163,'entry data'!B:G,6,0)),"",VLOOKUP(A5163,'entry data'!B:G,6,0))</f>
        <v/>
      </c>
      <c r="D5163" s="9" t="str">
        <f>IF(ISERROR(VLOOKUP(A5163,'entry data'!B:C,2,0)),"",VLOOKUP(A5163,'entry data'!B:C,2,0))</f>
        <v/>
      </c>
      <c r="E5163" s="9" t="str">
        <f>IF(ISERROR(VLOOKUP(A5163,'entry data'!B:E,4,0)),"",VLOOKUP(A5163,'entry data'!B:E,4,0))</f>
        <v/>
      </c>
      <c r="F5163" s="11" t="str">
        <f>IF(A5163="","",IF(ISERROR(VLOOKUP(A5163,'entry data'!B:F,5,0)),"",VLOOKUP(A5163,'entry data'!B:F,5,0)))</f>
        <v/>
      </c>
      <c r="G5163" s="12" t="str">
        <f>IF(A5163="","",IF(ISERROR(VLOOKUP(A5163,'entry data'!B:I,8,0)),"",VLOOKUP(A5163,'entry data'!B:I,7,0)))</f>
        <v/>
      </c>
      <c r="H5163" s="13" t="str">
        <f>IF(A5163="","",IF(B5163=1,VLOOKUP(A5163,'entry data'!B:D,3,0),I5162))</f>
        <v/>
      </c>
      <c r="I5163" s="14" t="str">
        <f>IF(A5163="","",IF(E5163="weekly",7,IF(E5163="fortnightly",14,IF(E5163="monthly",DATE(IF(MONTH(H5163)=12,YEAR(H5163)+1,YEAR(H5163)),VLOOKUP(MONTH(H5163),index!$D$2:$G$13,2,0),DAY(H5163)),
IF(E5163="quarterly",DATE(IF(MONTH(H5163)&gt;=10,YEAR(H5163)+1,YEAR(H5163)),VLOOKUP(MONTH(H5163),index!$D$2:$G$13,3,0),DAY(H5163)),
IF(E5163="halfyearly",DATE(IF(MONTH(H5163)&gt;=7,YEAR(H5163)+1,YEAR(H5163)),VLOOKUP(MONTH(H5163),index!$D$2:$G$13,4,0),DAY(H5163)),
DATE(YEAR(H5163)+1,MONTH(H5163),DAY(H5163)))))-H5163))+H5163)</f>
        <v/>
      </c>
      <c r="J5163" s="9" t="str">
        <f t="shared" si="502"/>
        <v/>
      </c>
      <c r="K5163" s="11" t="str">
        <f t="shared" si="503"/>
        <v/>
      </c>
      <c r="L5163" s="11" t="str">
        <f t="shared" si="504"/>
        <v/>
      </c>
      <c r="M5163" s="11" t="str">
        <f>IF(A5163="","",VLOOKUP(E5163,index!$A$1:$B$6,2,0)*K5163*G5163)</f>
        <v/>
      </c>
      <c r="N5163" s="11" t="str">
        <f>IF(A5163="","",-PMT(G5163*VLOOKUP(E5163,index!$A$1:$B$6,2,0),C5163,F5163,0,0))</f>
        <v/>
      </c>
      <c r="O5163" s="11" t="str">
        <f t="shared" si="505"/>
        <v/>
      </c>
      <c r="P5163" s="11" t="str">
        <f t="shared" si="500"/>
        <v/>
      </c>
    </row>
    <row r="5164" spans="1:16" x14ac:dyDescent="0.25">
      <c r="A5164" s="9" t="str">
        <f>IF(A5163="","",IF(B5163&lt;C5163,A5163,IF(A5163=MAX('entry data'!$B$8:$B$507),"",A5163+1)))</f>
        <v/>
      </c>
      <c r="B5164" s="9" t="str">
        <f t="shared" si="501"/>
        <v/>
      </c>
      <c r="C5164" s="9" t="str">
        <f>IF(ISERROR(VLOOKUP(A5164,'entry data'!B:G,6,0)),"",VLOOKUP(A5164,'entry data'!B:G,6,0))</f>
        <v/>
      </c>
      <c r="D5164" s="9" t="str">
        <f>IF(ISERROR(VLOOKUP(A5164,'entry data'!B:C,2,0)),"",VLOOKUP(A5164,'entry data'!B:C,2,0))</f>
        <v/>
      </c>
      <c r="E5164" s="9" t="str">
        <f>IF(ISERROR(VLOOKUP(A5164,'entry data'!B:E,4,0)),"",VLOOKUP(A5164,'entry data'!B:E,4,0))</f>
        <v/>
      </c>
      <c r="F5164" s="11" t="str">
        <f>IF(A5164="","",IF(ISERROR(VLOOKUP(A5164,'entry data'!B:F,5,0)),"",VLOOKUP(A5164,'entry data'!B:F,5,0)))</f>
        <v/>
      </c>
      <c r="G5164" s="12" t="str">
        <f>IF(A5164="","",IF(ISERROR(VLOOKUP(A5164,'entry data'!B:I,8,0)),"",VLOOKUP(A5164,'entry data'!B:I,7,0)))</f>
        <v/>
      </c>
      <c r="H5164" s="13" t="str">
        <f>IF(A5164="","",IF(B5164=1,VLOOKUP(A5164,'entry data'!B:D,3,0),I5163))</f>
        <v/>
      </c>
      <c r="I5164" s="14" t="str">
        <f>IF(A5164="","",IF(E5164="weekly",7,IF(E5164="fortnightly",14,IF(E5164="monthly",DATE(IF(MONTH(H5164)=12,YEAR(H5164)+1,YEAR(H5164)),VLOOKUP(MONTH(H5164),index!$D$2:$G$13,2,0),DAY(H5164)),
IF(E5164="quarterly",DATE(IF(MONTH(H5164)&gt;=10,YEAR(H5164)+1,YEAR(H5164)),VLOOKUP(MONTH(H5164),index!$D$2:$G$13,3,0),DAY(H5164)),
IF(E5164="halfyearly",DATE(IF(MONTH(H5164)&gt;=7,YEAR(H5164)+1,YEAR(H5164)),VLOOKUP(MONTH(H5164),index!$D$2:$G$13,4,0),DAY(H5164)),
DATE(YEAR(H5164)+1,MONTH(H5164),DAY(H5164)))))-H5164))+H5164)</f>
        <v/>
      </c>
      <c r="J5164" s="9" t="str">
        <f t="shared" si="502"/>
        <v/>
      </c>
      <c r="K5164" s="11" t="str">
        <f t="shared" si="503"/>
        <v/>
      </c>
      <c r="L5164" s="11" t="str">
        <f t="shared" si="504"/>
        <v/>
      </c>
      <c r="M5164" s="11" t="str">
        <f>IF(A5164="","",VLOOKUP(E5164,index!$A$1:$B$6,2,0)*K5164*G5164)</f>
        <v/>
      </c>
      <c r="N5164" s="11" t="str">
        <f>IF(A5164="","",-PMT(G5164*VLOOKUP(E5164,index!$A$1:$B$6,2,0),C5164,F5164,0,0))</f>
        <v/>
      </c>
      <c r="O5164" s="11" t="str">
        <f t="shared" si="505"/>
        <v/>
      </c>
      <c r="P5164" s="11" t="str">
        <f t="shared" si="500"/>
        <v/>
      </c>
    </row>
    <row r="5165" spans="1:16" x14ac:dyDescent="0.25">
      <c r="A5165" s="9" t="str">
        <f>IF(A5164="","",IF(B5164&lt;C5164,A5164,IF(A5164=MAX('entry data'!$B$8:$B$507),"",A5164+1)))</f>
        <v/>
      </c>
      <c r="B5165" s="9" t="str">
        <f t="shared" si="501"/>
        <v/>
      </c>
      <c r="C5165" s="9" t="str">
        <f>IF(ISERROR(VLOOKUP(A5165,'entry data'!B:G,6,0)),"",VLOOKUP(A5165,'entry data'!B:G,6,0))</f>
        <v/>
      </c>
      <c r="D5165" s="9" t="str">
        <f>IF(ISERROR(VLOOKUP(A5165,'entry data'!B:C,2,0)),"",VLOOKUP(A5165,'entry data'!B:C,2,0))</f>
        <v/>
      </c>
      <c r="E5165" s="9" t="str">
        <f>IF(ISERROR(VLOOKUP(A5165,'entry data'!B:E,4,0)),"",VLOOKUP(A5165,'entry data'!B:E,4,0))</f>
        <v/>
      </c>
      <c r="F5165" s="11" t="str">
        <f>IF(A5165="","",IF(ISERROR(VLOOKUP(A5165,'entry data'!B:F,5,0)),"",VLOOKUP(A5165,'entry data'!B:F,5,0)))</f>
        <v/>
      </c>
      <c r="G5165" s="12" t="str">
        <f>IF(A5165="","",IF(ISERROR(VLOOKUP(A5165,'entry data'!B:I,8,0)),"",VLOOKUP(A5165,'entry data'!B:I,7,0)))</f>
        <v/>
      </c>
      <c r="H5165" s="13" t="str">
        <f>IF(A5165="","",IF(B5165=1,VLOOKUP(A5165,'entry data'!B:D,3,0),I5164))</f>
        <v/>
      </c>
      <c r="I5165" s="14" t="str">
        <f>IF(A5165="","",IF(E5165="weekly",7,IF(E5165="fortnightly",14,IF(E5165="monthly",DATE(IF(MONTH(H5165)=12,YEAR(H5165)+1,YEAR(H5165)),VLOOKUP(MONTH(H5165),index!$D$2:$G$13,2,0),DAY(H5165)),
IF(E5165="quarterly",DATE(IF(MONTH(H5165)&gt;=10,YEAR(H5165)+1,YEAR(H5165)),VLOOKUP(MONTH(H5165),index!$D$2:$G$13,3,0),DAY(H5165)),
IF(E5165="halfyearly",DATE(IF(MONTH(H5165)&gt;=7,YEAR(H5165)+1,YEAR(H5165)),VLOOKUP(MONTH(H5165),index!$D$2:$G$13,4,0),DAY(H5165)),
DATE(YEAR(H5165)+1,MONTH(H5165),DAY(H5165)))))-H5165))+H5165)</f>
        <v/>
      </c>
      <c r="J5165" s="9" t="str">
        <f t="shared" si="502"/>
        <v/>
      </c>
      <c r="K5165" s="11" t="str">
        <f t="shared" si="503"/>
        <v/>
      </c>
      <c r="L5165" s="11" t="str">
        <f t="shared" si="504"/>
        <v/>
      </c>
      <c r="M5165" s="11" t="str">
        <f>IF(A5165="","",VLOOKUP(E5165,index!$A$1:$B$6,2,0)*K5165*G5165)</f>
        <v/>
      </c>
      <c r="N5165" s="11" t="str">
        <f>IF(A5165="","",-PMT(G5165*VLOOKUP(E5165,index!$A$1:$B$6,2,0),C5165,F5165,0,0))</f>
        <v/>
      </c>
      <c r="O5165" s="11" t="str">
        <f t="shared" si="505"/>
        <v/>
      </c>
      <c r="P5165" s="11" t="str">
        <f t="shared" si="500"/>
        <v/>
      </c>
    </row>
    <row r="5166" spans="1:16" x14ac:dyDescent="0.25">
      <c r="A5166" s="9" t="str">
        <f>IF(A5165="","",IF(B5165&lt;C5165,A5165,IF(A5165=MAX('entry data'!$B$8:$B$507),"",A5165+1)))</f>
        <v/>
      </c>
      <c r="B5166" s="9" t="str">
        <f t="shared" si="501"/>
        <v/>
      </c>
      <c r="C5166" s="9" t="str">
        <f>IF(ISERROR(VLOOKUP(A5166,'entry data'!B:G,6,0)),"",VLOOKUP(A5166,'entry data'!B:G,6,0))</f>
        <v/>
      </c>
      <c r="D5166" s="9" t="str">
        <f>IF(ISERROR(VLOOKUP(A5166,'entry data'!B:C,2,0)),"",VLOOKUP(A5166,'entry data'!B:C,2,0))</f>
        <v/>
      </c>
      <c r="E5166" s="9" t="str">
        <f>IF(ISERROR(VLOOKUP(A5166,'entry data'!B:E,4,0)),"",VLOOKUP(A5166,'entry data'!B:E,4,0))</f>
        <v/>
      </c>
      <c r="F5166" s="11" t="str">
        <f>IF(A5166="","",IF(ISERROR(VLOOKUP(A5166,'entry data'!B:F,5,0)),"",VLOOKUP(A5166,'entry data'!B:F,5,0)))</f>
        <v/>
      </c>
      <c r="G5166" s="12" t="str">
        <f>IF(A5166="","",IF(ISERROR(VLOOKUP(A5166,'entry data'!B:I,8,0)),"",VLOOKUP(A5166,'entry data'!B:I,7,0)))</f>
        <v/>
      </c>
      <c r="H5166" s="13" t="str">
        <f>IF(A5166="","",IF(B5166=1,VLOOKUP(A5166,'entry data'!B:D,3,0),I5165))</f>
        <v/>
      </c>
      <c r="I5166" s="14" t="str">
        <f>IF(A5166="","",IF(E5166="weekly",7,IF(E5166="fortnightly",14,IF(E5166="monthly",DATE(IF(MONTH(H5166)=12,YEAR(H5166)+1,YEAR(H5166)),VLOOKUP(MONTH(H5166),index!$D$2:$G$13,2,0),DAY(H5166)),
IF(E5166="quarterly",DATE(IF(MONTH(H5166)&gt;=10,YEAR(H5166)+1,YEAR(H5166)),VLOOKUP(MONTH(H5166),index!$D$2:$G$13,3,0),DAY(H5166)),
IF(E5166="halfyearly",DATE(IF(MONTH(H5166)&gt;=7,YEAR(H5166)+1,YEAR(H5166)),VLOOKUP(MONTH(H5166),index!$D$2:$G$13,4,0),DAY(H5166)),
DATE(YEAR(H5166)+1,MONTH(H5166),DAY(H5166)))))-H5166))+H5166)</f>
        <v/>
      </c>
      <c r="J5166" s="9" t="str">
        <f t="shared" si="502"/>
        <v/>
      </c>
      <c r="K5166" s="11" t="str">
        <f t="shared" si="503"/>
        <v/>
      </c>
      <c r="L5166" s="11" t="str">
        <f t="shared" si="504"/>
        <v/>
      </c>
      <c r="M5166" s="11" t="str">
        <f>IF(A5166="","",VLOOKUP(E5166,index!$A$1:$B$6,2,0)*K5166*G5166)</f>
        <v/>
      </c>
      <c r="N5166" s="11" t="str">
        <f>IF(A5166="","",-PMT(G5166*VLOOKUP(E5166,index!$A$1:$B$6,2,0),C5166,F5166,0,0))</f>
        <v/>
      </c>
      <c r="O5166" s="11" t="str">
        <f t="shared" si="505"/>
        <v/>
      </c>
      <c r="P5166" s="11" t="str">
        <f t="shared" si="500"/>
        <v/>
      </c>
    </row>
    <row r="5167" spans="1:16" x14ac:dyDescent="0.25">
      <c r="A5167" s="9" t="str">
        <f>IF(A5166="","",IF(B5166&lt;C5166,A5166,IF(A5166=MAX('entry data'!$B$8:$B$507),"",A5166+1)))</f>
        <v/>
      </c>
      <c r="B5167" s="9" t="str">
        <f t="shared" si="501"/>
        <v/>
      </c>
      <c r="C5167" s="9" t="str">
        <f>IF(ISERROR(VLOOKUP(A5167,'entry data'!B:G,6,0)),"",VLOOKUP(A5167,'entry data'!B:G,6,0))</f>
        <v/>
      </c>
      <c r="D5167" s="9" t="str">
        <f>IF(ISERROR(VLOOKUP(A5167,'entry data'!B:C,2,0)),"",VLOOKUP(A5167,'entry data'!B:C,2,0))</f>
        <v/>
      </c>
      <c r="E5167" s="9" t="str">
        <f>IF(ISERROR(VLOOKUP(A5167,'entry data'!B:E,4,0)),"",VLOOKUP(A5167,'entry data'!B:E,4,0))</f>
        <v/>
      </c>
      <c r="F5167" s="11" t="str">
        <f>IF(A5167="","",IF(ISERROR(VLOOKUP(A5167,'entry data'!B:F,5,0)),"",VLOOKUP(A5167,'entry data'!B:F,5,0)))</f>
        <v/>
      </c>
      <c r="G5167" s="12" t="str">
        <f>IF(A5167="","",IF(ISERROR(VLOOKUP(A5167,'entry data'!B:I,8,0)),"",VLOOKUP(A5167,'entry data'!B:I,7,0)))</f>
        <v/>
      </c>
      <c r="H5167" s="13" t="str">
        <f>IF(A5167="","",IF(B5167=1,VLOOKUP(A5167,'entry data'!B:D,3,0),I5166))</f>
        <v/>
      </c>
      <c r="I5167" s="14" t="str">
        <f>IF(A5167="","",IF(E5167="weekly",7,IF(E5167="fortnightly",14,IF(E5167="monthly",DATE(IF(MONTH(H5167)=12,YEAR(H5167)+1,YEAR(H5167)),VLOOKUP(MONTH(H5167),index!$D$2:$G$13,2,0),DAY(H5167)),
IF(E5167="quarterly",DATE(IF(MONTH(H5167)&gt;=10,YEAR(H5167)+1,YEAR(H5167)),VLOOKUP(MONTH(H5167),index!$D$2:$G$13,3,0),DAY(H5167)),
IF(E5167="halfyearly",DATE(IF(MONTH(H5167)&gt;=7,YEAR(H5167)+1,YEAR(H5167)),VLOOKUP(MONTH(H5167),index!$D$2:$G$13,4,0),DAY(H5167)),
DATE(YEAR(H5167)+1,MONTH(H5167),DAY(H5167)))))-H5167))+H5167)</f>
        <v/>
      </c>
      <c r="J5167" s="9" t="str">
        <f t="shared" si="502"/>
        <v/>
      </c>
      <c r="K5167" s="11" t="str">
        <f t="shared" si="503"/>
        <v/>
      </c>
      <c r="L5167" s="11" t="str">
        <f t="shared" si="504"/>
        <v/>
      </c>
      <c r="M5167" s="11" t="str">
        <f>IF(A5167="","",VLOOKUP(E5167,index!$A$1:$B$6,2,0)*K5167*G5167)</f>
        <v/>
      </c>
      <c r="N5167" s="11" t="str">
        <f>IF(A5167="","",-PMT(G5167*VLOOKUP(E5167,index!$A$1:$B$6,2,0),C5167,F5167,0,0))</f>
        <v/>
      </c>
      <c r="O5167" s="11" t="str">
        <f t="shared" si="505"/>
        <v/>
      </c>
      <c r="P5167" s="11" t="str">
        <f t="shared" si="500"/>
        <v/>
      </c>
    </row>
    <row r="5168" spans="1:16" x14ac:dyDescent="0.25">
      <c r="A5168" s="9" t="str">
        <f>IF(A5167="","",IF(B5167&lt;C5167,A5167,IF(A5167=MAX('entry data'!$B$8:$B$507),"",A5167+1)))</f>
        <v/>
      </c>
      <c r="B5168" s="9" t="str">
        <f t="shared" si="501"/>
        <v/>
      </c>
      <c r="C5168" s="9" t="str">
        <f>IF(ISERROR(VLOOKUP(A5168,'entry data'!B:G,6,0)),"",VLOOKUP(A5168,'entry data'!B:G,6,0))</f>
        <v/>
      </c>
      <c r="D5168" s="9" t="str">
        <f>IF(ISERROR(VLOOKUP(A5168,'entry data'!B:C,2,0)),"",VLOOKUP(A5168,'entry data'!B:C,2,0))</f>
        <v/>
      </c>
      <c r="E5168" s="9" t="str">
        <f>IF(ISERROR(VLOOKUP(A5168,'entry data'!B:E,4,0)),"",VLOOKUP(A5168,'entry data'!B:E,4,0))</f>
        <v/>
      </c>
      <c r="F5168" s="11" t="str">
        <f>IF(A5168="","",IF(ISERROR(VLOOKUP(A5168,'entry data'!B:F,5,0)),"",VLOOKUP(A5168,'entry data'!B:F,5,0)))</f>
        <v/>
      </c>
      <c r="G5168" s="12" t="str">
        <f>IF(A5168="","",IF(ISERROR(VLOOKUP(A5168,'entry data'!B:I,8,0)),"",VLOOKUP(A5168,'entry data'!B:I,7,0)))</f>
        <v/>
      </c>
      <c r="H5168" s="13" t="str">
        <f>IF(A5168="","",IF(B5168=1,VLOOKUP(A5168,'entry data'!B:D,3,0),I5167))</f>
        <v/>
      </c>
      <c r="I5168" s="14" t="str">
        <f>IF(A5168="","",IF(E5168="weekly",7,IF(E5168="fortnightly",14,IF(E5168="monthly",DATE(IF(MONTH(H5168)=12,YEAR(H5168)+1,YEAR(H5168)),VLOOKUP(MONTH(H5168),index!$D$2:$G$13,2,0),DAY(H5168)),
IF(E5168="quarterly",DATE(IF(MONTH(H5168)&gt;=10,YEAR(H5168)+1,YEAR(H5168)),VLOOKUP(MONTH(H5168),index!$D$2:$G$13,3,0),DAY(H5168)),
IF(E5168="halfyearly",DATE(IF(MONTH(H5168)&gt;=7,YEAR(H5168)+1,YEAR(H5168)),VLOOKUP(MONTH(H5168),index!$D$2:$G$13,4,0),DAY(H5168)),
DATE(YEAR(H5168)+1,MONTH(H5168),DAY(H5168)))))-H5168))+H5168)</f>
        <v/>
      </c>
      <c r="J5168" s="9" t="str">
        <f t="shared" si="502"/>
        <v/>
      </c>
      <c r="K5168" s="11" t="str">
        <f t="shared" si="503"/>
        <v/>
      </c>
      <c r="L5168" s="11" t="str">
        <f t="shared" si="504"/>
        <v/>
      </c>
      <c r="M5168" s="11" t="str">
        <f>IF(A5168="","",VLOOKUP(E5168,index!$A$1:$B$6,2,0)*K5168*G5168)</f>
        <v/>
      </c>
      <c r="N5168" s="11" t="str">
        <f>IF(A5168="","",-PMT(G5168*VLOOKUP(E5168,index!$A$1:$B$6,2,0),C5168,F5168,0,0))</f>
        <v/>
      </c>
      <c r="O5168" s="11" t="str">
        <f t="shared" si="505"/>
        <v/>
      </c>
      <c r="P5168" s="11" t="str">
        <f t="shared" si="500"/>
        <v/>
      </c>
    </row>
    <row r="5169" spans="1:16" x14ac:dyDescent="0.25">
      <c r="A5169" s="9" t="str">
        <f>IF(A5168="","",IF(B5168&lt;C5168,A5168,IF(A5168=MAX('entry data'!$B$8:$B$507),"",A5168+1)))</f>
        <v/>
      </c>
      <c r="B5169" s="9" t="str">
        <f t="shared" si="501"/>
        <v/>
      </c>
      <c r="C5169" s="9" t="str">
        <f>IF(ISERROR(VLOOKUP(A5169,'entry data'!B:G,6,0)),"",VLOOKUP(A5169,'entry data'!B:G,6,0))</f>
        <v/>
      </c>
      <c r="D5169" s="9" t="str">
        <f>IF(ISERROR(VLOOKUP(A5169,'entry data'!B:C,2,0)),"",VLOOKUP(A5169,'entry data'!B:C,2,0))</f>
        <v/>
      </c>
      <c r="E5169" s="9" t="str">
        <f>IF(ISERROR(VLOOKUP(A5169,'entry data'!B:E,4,0)),"",VLOOKUP(A5169,'entry data'!B:E,4,0))</f>
        <v/>
      </c>
      <c r="F5169" s="11" t="str">
        <f>IF(A5169="","",IF(ISERROR(VLOOKUP(A5169,'entry data'!B:F,5,0)),"",VLOOKUP(A5169,'entry data'!B:F,5,0)))</f>
        <v/>
      </c>
      <c r="G5169" s="12" t="str">
        <f>IF(A5169="","",IF(ISERROR(VLOOKUP(A5169,'entry data'!B:I,8,0)),"",VLOOKUP(A5169,'entry data'!B:I,7,0)))</f>
        <v/>
      </c>
      <c r="H5169" s="13" t="str">
        <f>IF(A5169="","",IF(B5169=1,VLOOKUP(A5169,'entry data'!B:D,3,0),I5168))</f>
        <v/>
      </c>
      <c r="I5169" s="14" t="str">
        <f>IF(A5169="","",IF(E5169="weekly",7,IF(E5169="fortnightly",14,IF(E5169="monthly",DATE(IF(MONTH(H5169)=12,YEAR(H5169)+1,YEAR(H5169)),VLOOKUP(MONTH(H5169),index!$D$2:$G$13,2,0),DAY(H5169)),
IF(E5169="quarterly",DATE(IF(MONTH(H5169)&gt;=10,YEAR(H5169)+1,YEAR(H5169)),VLOOKUP(MONTH(H5169),index!$D$2:$G$13,3,0),DAY(H5169)),
IF(E5169="halfyearly",DATE(IF(MONTH(H5169)&gt;=7,YEAR(H5169)+1,YEAR(H5169)),VLOOKUP(MONTH(H5169),index!$D$2:$G$13,4,0),DAY(H5169)),
DATE(YEAR(H5169)+1,MONTH(H5169),DAY(H5169)))))-H5169))+H5169)</f>
        <v/>
      </c>
      <c r="J5169" s="9" t="str">
        <f t="shared" si="502"/>
        <v/>
      </c>
      <c r="K5169" s="11" t="str">
        <f t="shared" si="503"/>
        <v/>
      </c>
      <c r="L5169" s="11" t="str">
        <f t="shared" si="504"/>
        <v/>
      </c>
      <c r="M5169" s="11" t="str">
        <f>IF(A5169="","",VLOOKUP(E5169,index!$A$1:$B$6,2,0)*K5169*G5169)</f>
        <v/>
      </c>
      <c r="N5169" s="11" t="str">
        <f>IF(A5169="","",-PMT(G5169*VLOOKUP(E5169,index!$A$1:$B$6,2,0),C5169,F5169,0,0))</f>
        <v/>
      </c>
      <c r="O5169" s="11" t="str">
        <f t="shared" si="505"/>
        <v/>
      </c>
      <c r="P5169" s="11" t="str">
        <f t="shared" si="500"/>
        <v/>
      </c>
    </row>
    <row r="5170" spans="1:16" x14ac:dyDescent="0.25">
      <c r="A5170" s="9" t="str">
        <f>IF(A5169="","",IF(B5169&lt;C5169,A5169,IF(A5169=MAX('entry data'!$B$8:$B$507),"",A5169+1)))</f>
        <v/>
      </c>
      <c r="B5170" s="9" t="str">
        <f t="shared" si="501"/>
        <v/>
      </c>
      <c r="C5170" s="9" t="str">
        <f>IF(ISERROR(VLOOKUP(A5170,'entry data'!B:G,6,0)),"",VLOOKUP(A5170,'entry data'!B:G,6,0))</f>
        <v/>
      </c>
      <c r="D5170" s="9" t="str">
        <f>IF(ISERROR(VLOOKUP(A5170,'entry data'!B:C,2,0)),"",VLOOKUP(A5170,'entry data'!B:C,2,0))</f>
        <v/>
      </c>
      <c r="E5170" s="9" t="str">
        <f>IF(ISERROR(VLOOKUP(A5170,'entry data'!B:E,4,0)),"",VLOOKUP(A5170,'entry data'!B:E,4,0))</f>
        <v/>
      </c>
      <c r="F5170" s="11" t="str">
        <f>IF(A5170="","",IF(ISERROR(VLOOKUP(A5170,'entry data'!B:F,5,0)),"",VLOOKUP(A5170,'entry data'!B:F,5,0)))</f>
        <v/>
      </c>
      <c r="G5170" s="12" t="str">
        <f>IF(A5170="","",IF(ISERROR(VLOOKUP(A5170,'entry data'!B:I,8,0)),"",VLOOKUP(A5170,'entry data'!B:I,7,0)))</f>
        <v/>
      </c>
      <c r="H5170" s="13" t="str">
        <f>IF(A5170="","",IF(B5170=1,VLOOKUP(A5170,'entry data'!B:D,3,0),I5169))</f>
        <v/>
      </c>
      <c r="I5170" s="14" t="str">
        <f>IF(A5170="","",IF(E5170="weekly",7,IF(E5170="fortnightly",14,IF(E5170="monthly",DATE(IF(MONTH(H5170)=12,YEAR(H5170)+1,YEAR(H5170)),VLOOKUP(MONTH(H5170),index!$D$2:$G$13,2,0),DAY(H5170)),
IF(E5170="quarterly",DATE(IF(MONTH(H5170)&gt;=10,YEAR(H5170)+1,YEAR(H5170)),VLOOKUP(MONTH(H5170),index!$D$2:$G$13,3,0),DAY(H5170)),
IF(E5170="halfyearly",DATE(IF(MONTH(H5170)&gt;=7,YEAR(H5170)+1,YEAR(H5170)),VLOOKUP(MONTH(H5170),index!$D$2:$G$13,4,0),DAY(H5170)),
DATE(YEAR(H5170)+1,MONTH(H5170),DAY(H5170)))))-H5170))+H5170)</f>
        <v/>
      </c>
      <c r="J5170" s="9" t="str">
        <f t="shared" si="502"/>
        <v/>
      </c>
      <c r="K5170" s="11" t="str">
        <f t="shared" si="503"/>
        <v/>
      </c>
      <c r="L5170" s="11" t="str">
        <f t="shared" si="504"/>
        <v/>
      </c>
      <c r="M5170" s="11" t="str">
        <f>IF(A5170="","",VLOOKUP(E5170,index!$A$1:$B$6,2,0)*K5170*G5170)</f>
        <v/>
      </c>
      <c r="N5170" s="11" t="str">
        <f>IF(A5170="","",-PMT(G5170*VLOOKUP(E5170,index!$A$1:$B$6,2,0),C5170,F5170,0,0))</f>
        <v/>
      </c>
      <c r="O5170" s="11" t="str">
        <f t="shared" si="505"/>
        <v/>
      </c>
      <c r="P5170" s="11" t="str">
        <f t="shared" si="500"/>
        <v/>
      </c>
    </row>
    <row r="5171" spans="1:16" x14ac:dyDescent="0.25">
      <c r="A5171" s="9" t="str">
        <f>IF(A5170="","",IF(B5170&lt;C5170,A5170,IF(A5170=MAX('entry data'!$B$8:$B$507),"",A5170+1)))</f>
        <v/>
      </c>
      <c r="B5171" s="9" t="str">
        <f t="shared" si="501"/>
        <v/>
      </c>
      <c r="C5171" s="9" t="str">
        <f>IF(ISERROR(VLOOKUP(A5171,'entry data'!B:G,6,0)),"",VLOOKUP(A5171,'entry data'!B:G,6,0))</f>
        <v/>
      </c>
      <c r="D5171" s="9" t="str">
        <f>IF(ISERROR(VLOOKUP(A5171,'entry data'!B:C,2,0)),"",VLOOKUP(A5171,'entry data'!B:C,2,0))</f>
        <v/>
      </c>
      <c r="E5171" s="9" t="str">
        <f>IF(ISERROR(VLOOKUP(A5171,'entry data'!B:E,4,0)),"",VLOOKUP(A5171,'entry data'!B:E,4,0))</f>
        <v/>
      </c>
      <c r="F5171" s="11" t="str">
        <f>IF(A5171="","",IF(ISERROR(VLOOKUP(A5171,'entry data'!B:F,5,0)),"",VLOOKUP(A5171,'entry data'!B:F,5,0)))</f>
        <v/>
      </c>
      <c r="G5171" s="12" t="str">
        <f>IF(A5171="","",IF(ISERROR(VLOOKUP(A5171,'entry data'!B:I,8,0)),"",VLOOKUP(A5171,'entry data'!B:I,7,0)))</f>
        <v/>
      </c>
      <c r="H5171" s="13" t="str">
        <f>IF(A5171="","",IF(B5171=1,VLOOKUP(A5171,'entry data'!B:D,3,0),I5170))</f>
        <v/>
      </c>
      <c r="I5171" s="14" t="str">
        <f>IF(A5171="","",IF(E5171="weekly",7,IF(E5171="fortnightly",14,IF(E5171="monthly",DATE(IF(MONTH(H5171)=12,YEAR(H5171)+1,YEAR(H5171)),VLOOKUP(MONTH(H5171),index!$D$2:$G$13,2,0),DAY(H5171)),
IF(E5171="quarterly",DATE(IF(MONTH(H5171)&gt;=10,YEAR(H5171)+1,YEAR(H5171)),VLOOKUP(MONTH(H5171),index!$D$2:$G$13,3,0),DAY(H5171)),
IF(E5171="halfyearly",DATE(IF(MONTH(H5171)&gt;=7,YEAR(H5171)+1,YEAR(H5171)),VLOOKUP(MONTH(H5171),index!$D$2:$G$13,4,0),DAY(H5171)),
DATE(YEAR(H5171)+1,MONTH(H5171),DAY(H5171)))))-H5171))+H5171)</f>
        <v/>
      </c>
      <c r="J5171" s="9" t="str">
        <f t="shared" si="502"/>
        <v/>
      </c>
      <c r="K5171" s="11" t="str">
        <f t="shared" si="503"/>
        <v/>
      </c>
      <c r="L5171" s="11" t="str">
        <f t="shared" si="504"/>
        <v/>
      </c>
      <c r="M5171" s="11" t="str">
        <f>IF(A5171="","",VLOOKUP(E5171,index!$A$1:$B$6,2,0)*K5171*G5171)</f>
        <v/>
      </c>
      <c r="N5171" s="11" t="str">
        <f>IF(A5171="","",-PMT(G5171*VLOOKUP(E5171,index!$A$1:$B$6,2,0),C5171,F5171,0,0))</f>
        <v/>
      </c>
      <c r="O5171" s="11" t="str">
        <f t="shared" si="505"/>
        <v/>
      </c>
      <c r="P5171" s="11" t="str">
        <f t="shared" si="500"/>
        <v/>
      </c>
    </row>
    <row r="5172" spans="1:16" x14ac:dyDescent="0.25">
      <c r="A5172" s="9" t="str">
        <f>IF(A5171="","",IF(B5171&lt;C5171,A5171,IF(A5171=MAX('entry data'!$B$8:$B$507),"",A5171+1)))</f>
        <v/>
      </c>
      <c r="B5172" s="9" t="str">
        <f t="shared" si="501"/>
        <v/>
      </c>
      <c r="C5172" s="9" t="str">
        <f>IF(ISERROR(VLOOKUP(A5172,'entry data'!B:G,6,0)),"",VLOOKUP(A5172,'entry data'!B:G,6,0))</f>
        <v/>
      </c>
      <c r="D5172" s="9" t="str">
        <f>IF(ISERROR(VLOOKUP(A5172,'entry data'!B:C,2,0)),"",VLOOKUP(A5172,'entry data'!B:C,2,0))</f>
        <v/>
      </c>
      <c r="E5172" s="9" t="str">
        <f>IF(ISERROR(VLOOKUP(A5172,'entry data'!B:E,4,0)),"",VLOOKUP(A5172,'entry data'!B:E,4,0))</f>
        <v/>
      </c>
      <c r="F5172" s="11" t="str">
        <f>IF(A5172="","",IF(ISERROR(VLOOKUP(A5172,'entry data'!B:F,5,0)),"",VLOOKUP(A5172,'entry data'!B:F,5,0)))</f>
        <v/>
      </c>
      <c r="G5172" s="12" t="str">
        <f>IF(A5172="","",IF(ISERROR(VLOOKUP(A5172,'entry data'!B:I,8,0)),"",VLOOKUP(A5172,'entry data'!B:I,7,0)))</f>
        <v/>
      </c>
      <c r="H5172" s="13" t="str">
        <f>IF(A5172="","",IF(B5172=1,VLOOKUP(A5172,'entry data'!B:D,3,0),I5171))</f>
        <v/>
      </c>
      <c r="I5172" s="14" t="str">
        <f>IF(A5172="","",IF(E5172="weekly",7,IF(E5172="fortnightly",14,IF(E5172="monthly",DATE(IF(MONTH(H5172)=12,YEAR(H5172)+1,YEAR(H5172)),VLOOKUP(MONTH(H5172),index!$D$2:$G$13,2,0),DAY(H5172)),
IF(E5172="quarterly",DATE(IF(MONTH(H5172)&gt;=10,YEAR(H5172)+1,YEAR(H5172)),VLOOKUP(MONTH(H5172),index!$D$2:$G$13,3,0),DAY(H5172)),
IF(E5172="halfyearly",DATE(IF(MONTH(H5172)&gt;=7,YEAR(H5172)+1,YEAR(H5172)),VLOOKUP(MONTH(H5172),index!$D$2:$G$13,4,0),DAY(H5172)),
DATE(YEAR(H5172)+1,MONTH(H5172),DAY(H5172)))))-H5172))+H5172)</f>
        <v/>
      </c>
      <c r="J5172" s="9" t="str">
        <f t="shared" si="502"/>
        <v/>
      </c>
      <c r="K5172" s="11" t="str">
        <f t="shared" si="503"/>
        <v/>
      </c>
      <c r="L5172" s="11" t="str">
        <f t="shared" si="504"/>
        <v/>
      </c>
      <c r="M5172" s="11" t="str">
        <f>IF(A5172="","",VLOOKUP(E5172,index!$A$1:$B$6,2,0)*K5172*G5172)</f>
        <v/>
      </c>
      <c r="N5172" s="11" t="str">
        <f>IF(A5172="","",-PMT(G5172*VLOOKUP(E5172,index!$A$1:$B$6,2,0),C5172,F5172,0,0))</f>
        <v/>
      </c>
      <c r="O5172" s="11" t="str">
        <f t="shared" si="505"/>
        <v/>
      </c>
      <c r="P5172" s="11" t="str">
        <f t="shared" si="500"/>
        <v/>
      </c>
    </row>
    <row r="5173" spans="1:16" x14ac:dyDescent="0.25">
      <c r="A5173" s="9" t="str">
        <f>IF(A5172="","",IF(B5172&lt;C5172,A5172,IF(A5172=MAX('entry data'!$B$8:$B$507),"",A5172+1)))</f>
        <v/>
      </c>
      <c r="B5173" s="9" t="str">
        <f t="shared" si="501"/>
        <v/>
      </c>
      <c r="C5173" s="9" t="str">
        <f>IF(ISERROR(VLOOKUP(A5173,'entry data'!B:G,6,0)),"",VLOOKUP(A5173,'entry data'!B:G,6,0))</f>
        <v/>
      </c>
      <c r="D5173" s="9" t="str">
        <f>IF(ISERROR(VLOOKUP(A5173,'entry data'!B:C,2,0)),"",VLOOKUP(A5173,'entry data'!B:C,2,0))</f>
        <v/>
      </c>
      <c r="E5173" s="9" t="str">
        <f>IF(ISERROR(VLOOKUP(A5173,'entry data'!B:E,4,0)),"",VLOOKUP(A5173,'entry data'!B:E,4,0))</f>
        <v/>
      </c>
      <c r="F5173" s="11" t="str">
        <f>IF(A5173="","",IF(ISERROR(VLOOKUP(A5173,'entry data'!B:F,5,0)),"",VLOOKUP(A5173,'entry data'!B:F,5,0)))</f>
        <v/>
      </c>
      <c r="G5173" s="12" t="str">
        <f>IF(A5173="","",IF(ISERROR(VLOOKUP(A5173,'entry data'!B:I,8,0)),"",VLOOKUP(A5173,'entry data'!B:I,7,0)))</f>
        <v/>
      </c>
      <c r="H5173" s="13" t="str">
        <f>IF(A5173="","",IF(B5173=1,VLOOKUP(A5173,'entry data'!B:D,3,0),I5172))</f>
        <v/>
      </c>
      <c r="I5173" s="14" t="str">
        <f>IF(A5173="","",IF(E5173="weekly",7,IF(E5173="fortnightly",14,IF(E5173="monthly",DATE(IF(MONTH(H5173)=12,YEAR(H5173)+1,YEAR(H5173)),VLOOKUP(MONTH(H5173),index!$D$2:$G$13,2,0),DAY(H5173)),
IF(E5173="quarterly",DATE(IF(MONTH(H5173)&gt;=10,YEAR(H5173)+1,YEAR(H5173)),VLOOKUP(MONTH(H5173),index!$D$2:$G$13,3,0),DAY(H5173)),
IF(E5173="halfyearly",DATE(IF(MONTH(H5173)&gt;=7,YEAR(H5173)+1,YEAR(H5173)),VLOOKUP(MONTH(H5173),index!$D$2:$G$13,4,0),DAY(H5173)),
DATE(YEAR(H5173)+1,MONTH(H5173),DAY(H5173)))))-H5173))+H5173)</f>
        <v/>
      </c>
      <c r="J5173" s="9" t="str">
        <f t="shared" si="502"/>
        <v/>
      </c>
      <c r="K5173" s="11" t="str">
        <f t="shared" si="503"/>
        <v/>
      </c>
      <c r="L5173" s="11" t="str">
        <f t="shared" si="504"/>
        <v/>
      </c>
      <c r="M5173" s="11" t="str">
        <f>IF(A5173="","",VLOOKUP(E5173,index!$A$1:$B$6,2,0)*K5173*G5173)</f>
        <v/>
      </c>
      <c r="N5173" s="11" t="str">
        <f>IF(A5173="","",-PMT(G5173*VLOOKUP(E5173,index!$A$1:$B$6,2,0),C5173,F5173,0,0))</f>
        <v/>
      </c>
      <c r="O5173" s="11" t="str">
        <f t="shared" si="505"/>
        <v/>
      </c>
      <c r="P5173" s="11" t="str">
        <f t="shared" si="500"/>
        <v/>
      </c>
    </row>
    <row r="5174" spans="1:16" x14ac:dyDescent="0.25">
      <c r="A5174" s="9" t="str">
        <f>IF(A5173="","",IF(B5173&lt;C5173,A5173,IF(A5173=MAX('entry data'!$B$8:$B$507),"",A5173+1)))</f>
        <v/>
      </c>
      <c r="B5174" s="9" t="str">
        <f t="shared" si="501"/>
        <v/>
      </c>
      <c r="C5174" s="9" t="str">
        <f>IF(ISERROR(VLOOKUP(A5174,'entry data'!B:G,6,0)),"",VLOOKUP(A5174,'entry data'!B:G,6,0))</f>
        <v/>
      </c>
      <c r="D5174" s="9" t="str">
        <f>IF(ISERROR(VLOOKUP(A5174,'entry data'!B:C,2,0)),"",VLOOKUP(A5174,'entry data'!B:C,2,0))</f>
        <v/>
      </c>
      <c r="E5174" s="9" t="str">
        <f>IF(ISERROR(VLOOKUP(A5174,'entry data'!B:E,4,0)),"",VLOOKUP(A5174,'entry data'!B:E,4,0))</f>
        <v/>
      </c>
      <c r="F5174" s="11" t="str">
        <f>IF(A5174="","",IF(ISERROR(VLOOKUP(A5174,'entry data'!B:F,5,0)),"",VLOOKUP(A5174,'entry data'!B:F,5,0)))</f>
        <v/>
      </c>
      <c r="G5174" s="12" t="str">
        <f>IF(A5174="","",IF(ISERROR(VLOOKUP(A5174,'entry data'!B:I,8,0)),"",VLOOKUP(A5174,'entry data'!B:I,7,0)))</f>
        <v/>
      </c>
      <c r="H5174" s="13" t="str">
        <f>IF(A5174="","",IF(B5174=1,VLOOKUP(A5174,'entry data'!B:D,3,0),I5173))</f>
        <v/>
      </c>
      <c r="I5174" s="14" t="str">
        <f>IF(A5174="","",IF(E5174="weekly",7,IF(E5174="fortnightly",14,IF(E5174="monthly",DATE(IF(MONTH(H5174)=12,YEAR(H5174)+1,YEAR(H5174)),VLOOKUP(MONTH(H5174),index!$D$2:$G$13,2,0),DAY(H5174)),
IF(E5174="quarterly",DATE(IF(MONTH(H5174)&gt;=10,YEAR(H5174)+1,YEAR(H5174)),VLOOKUP(MONTH(H5174),index!$D$2:$G$13,3,0),DAY(H5174)),
IF(E5174="halfyearly",DATE(IF(MONTH(H5174)&gt;=7,YEAR(H5174)+1,YEAR(H5174)),VLOOKUP(MONTH(H5174),index!$D$2:$G$13,4,0),DAY(H5174)),
DATE(YEAR(H5174)+1,MONTH(H5174),DAY(H5174)))))-H5174))+H5174)</f>
        <v/>
      </c>
      <c r="J5174" s="9" t="str">
        <f t="shared" si="502"/>
        <v/>
      </c>
      <c r="K5174" s="11" t="str">
        <f t="shared" si="503"/>
        <v/>
      </c>
      <c r="L5174" s="11" t="str">
        <f t="shared" si="504"/>
        <v/>
      </c>
      <c r="M5174" s="11" t="str">
        <f>IF(A5174="","",VLOOKUP(E5174,index!$A$1:$B$6,2,0)*K5174*G5174)</f>
        <v/>
      </c>
      <c r="N5174" s="11" t="str">
        <f>IF(A5174="","",-PMT(G5174*VLOOKUP(E5174,index!$A$1:$B$6,2,0),C5174,F5174,0,0))</f>
        <v/>
      </c>
      <c r="O5174" s="11" t="str">
        <f t="shared" si="505"/>
        <v/>
      </c>
      <c r="P5174" s="11" t="str">
        <f t="shared" si="500"/>
        <v/>
      </c>
    </row>
    <row r="5175" spans="1:16" x14ac:dyDescent="0.25">
      <c r="A5175" s="9" t="str">
        <f>IF(A5174="","",IF(B5174&lt;C5174,A5174,IF(A5174=MAX('entry data'!$B$8:$B$507),"",A5174+1)))</f>
        <v/>
      </c>
      <c r="B5175" s="9" t="str">
        <f t="shared" si="501"/>
        <v/>
      </c>
      <c r="C5175" s="9" t="str">
        <f>IF(ISERROR(VLOOKUP(A5175,'entry data'!B:G,6,0)),"",VLOOKUP(A5175,'entry data'!B:G,6,0))</f>
        <v/>
      </c>
      <c r="D5175" s="9" t="str">
        <f>IF(ISERROR(VLOOKUP(A5175,'entry data'!B:C,2,0)),"",VLOOKUP(A5175,'entry data'!B:C,2,0))</f>
        <v/>
      </c>
      <c r="E5175" s="9" t="str">
        <f>IF(ISERROR(VLOOKUP(A5175,'entry data'!B:E,4,0)),"",VLOOKUP(A5175,'entry data'!B:E,4,0))</f>
        <v/>
      </c>
      <c r="F5175" s="11" t="str">
        <f>IF(A5175="","",IF(ISERROR(VLOOKUP(A5175,'entry data'!B:F,5,0)),"",VLOOKUP(A5175,'entry data'!B:F,5,0)))</f>
        <v/>
      </c>
      <c r="G5175" s="12" t="str">
        <f>IF(A5175="","",IF(ISERROR(VLOOKUP(A5175,'entry data'!B:I,8,0)),"",VLOOKUP(A5175,'entry data'!B:I,7,0)))</f>
        <v/>
      </c>
      <c r="H5175" s="13" t="str">
        <f>IF(A5175="","",IF(B5175=1,VLOOKUP(A5175,'entry data'!B:D,3,0),I5174))</f>
        <v/>
      </c>
      <c r="I5175" s="14" t="str">
        <f>IF(A5175="","",IF(E5175="weekly",7,IF(E5175="fortnightly",14,IF(E5175="monthly",DATE(IF(MONTH(H5175)=12,YEAR(H5175)+1,YEAR(H5175)),VLOOKUP(MONTH(H5175),index!$D$2:$G$13,2,0),DAY(H5175)),
IF(E5175="quarterly",DATE(IF(MONTH(H5175)&gt;=10,YEAR(H5175)+1,YEAR(H5175)),VLOOKUP(MONTH(H5175),index!$D$2:$G$13,3,0),DAY(H5175)),
IF(E5175="halfyearly",DATE(IF(MONTH(H5175)&gt;=7,YEAR(H5175)+1,YEAR(H5175)),VLOOKUP(MONTH(H5175),index!$D$2:$G$13,4,0),DAY(H5175)),
DATE(YEAR(H5175)+1,MONTH(H5175),DAY(H5175)))))-H5175))+H5175)</f>
        <v/>
      </c>
      <c r="J5175" s="9" t="str">
        <f t="shared" si="502"/>
        <v/>
      </c>
      <c r="K5175" s="11" t="str">
        <f t="shared" si="503"/>
        <v/>
      </c>
      <c r="L5175" s="11" t="str">
        <f t="shared" si="504"/>
        <v/>
      </c>
      <c r="M5175" s="11" t="str">
        <f>IF(A5175="","",VLOOKUP(E5175,index!$A$1:$B$6,2,0)*K5175*G5175)</f>
        <v/>
      </c>
      <c r="N5175" s="11" t="str">
        <f>IF(A5175="","",-PMT(G5175*VLOOKUP(E5175,index!$A$1:$B$6,2,0),C5175,F5175,0,0))</f>
        <v/>
      </c>
      <c r="O5175" s="11" t="str">
        <f t="shared" si="505"/>
        <v/>
      </c>
      <c r="P5175" s="11" t="str">
        <f t="shared" si="500"/>
        <v/>
      </c>
    </row>
    <row r="5176" spans="1:16" x14ac:dyDescent="0.25">
      <c r="A5176" s="9" t="str">
        <f>IF(A5175="","",IF(B5175&lt;C5175,A5175,IF(A5175=MAX('entry data'!$B$8:$B$507),"",A5175+1)))</f>
        <v/>
      </c>
      <c r="B5176" s="9" t="str">
        <f t="shared" si="501"/>
        <v/>
      </c>
      <c r="C5176" s="9" t="str">
        <f>IF(ISERROR(VLOOKUP(A5176,'entry data'!B:G,6,0)),"",VLOOKUP(A5176,'entry data'!B:G,6,0))</f>
        <v/>
      </c>
      <c r="D5176" s="9" t="str">
        <f>IF(ISERROR(VLOOKUP(A5176,'entry data'!B:C,2,0)),"",VLOOKUP(A5176,'entry data'!B:C,2,0))</f>
        <v/>
      </c>
      <c r="E5176" s="9" t="str">
        <f>IF(ISERROR(VLOOKUP(A5176,'entry data'!B:E,4,0)),"",VLOOKUP(A5176,'entry data'!B:E,4,0))</f>
        <v/>
      </c>
      <c r="F5176" s="11" t="str">
        <f>IF(A5176="","",IF(ISERROR(VLOOKUP(A5176,'entry data'!B:F,5,0)),"",VLOOKUP(A5176,'entry data'!B:F,5,0)))</f>
        <v/>
      </c>
      <c r="G5176" s="12" t="str">
        <f>IF(A5176="","",IF(ISERROR(VLOOKUP(A5176,'entry data'!B:I,8,0)),"",VLOOKUP(A5176,'entry data'!B:I,7,0)))</f>
        <v/>
      </c>
      <c r="H5176" s="13" t="str">
        <f>IF(A5176="","",IF(B5176=1,VLOOKUP(A5176,'entry data'!B:D,3,0),I5175))</f>
        <v/>
      </c>
      <c r="I5176" s="14" t="str">
        <f>IF(A5176="","",IF(E5176="weekly",7,IF(E5176="fortnightly",14,IF(E5176="monthly",DATE(IF(MONTH(H5176)=12,YEAR(H5176)+1,YEAR(H5176)),VLOOKUP(MONTH(H5176),index!$D$2:$G$13,2,0),DAY(H5176)),
IF(E5176="quarterly",DATE(IF(MONTH(H5176)&gt;=10,YEAR(H5176)+1,YEAR(H5176)),VLOOKUP(MONTH(H5176),index!$D$2:$G$13,3,0),DAY(H5176)),
IF(E5176="halfyearly",DATE(IF(MONTH(H5176)&gt;=7,YEAR(H5176)+1,YEAR(H5176)),VLOOKUP(MONTH(H5176),index!$D$2:$G$13,4,0),DAY(H5176)),
DATE(YEAR(H5176)+1,MONTH(H5176),DAY(H5176)))))-H5176))+H5176)</f>
        <v/>
      </c>
      <c r="J5176" s="9" t="str">
        <f t="shared" si="502"/>
        <v/>
      </c>
      <c r="K5176" s="11" t="str">
        <f t="shared" si="503"/>
        <v/>
      </c>
      <c r="L5176" s="11" t="str">
        <f t="shared" si="504"/>
        <v/>
      </c>
      <c r="M5176" s="11" t="str">
        <f>IF(A5176="","",VLOOKUP(E5176,index!$A$1:$B$6,2,0)*K5176*G5176)</f>
        <v/>
      </c>
      <c r="N5176" s="11" t="str">
        <f>IF(A5176="","",-PMT(G5176*VLOOKUP(E5176,index!$A$1:$B$6,2,0),C5176,F5176,0,0))</f>
        <v/>
      </c>
      <c r="O5176" s="11" t="str">
        <f t="shared" si="505"/>
        <v/>
      </c>
      <c r="P5176" s="11" t="str">
        <f t="shared" si="500"/>
        <v/>
      </c>
    </row>
    <row r="5177" spans="1:16" x14ac:dyDescent="0.25">
      <c r="A5177" s="9" t="str">
        <f>IF(A5176="","",IF(B5176&lt;C5176,A5176,IF(A5176=MAX('entry data'!$B$8:$B$507),"",A5176+1)))</f>
        <v/>
      </c>
      <c r="B5177" s="9" t="str">
        <f t="shared" si="501"/>
        <v/>
      </c>
      <c r="C5177" s="9" t="str">
        <f>IF(ISERROR(VLOOKUP(A5177,'entry data'!B:G,6,0)),"",VLOOKUP(A5177,'entry data'!B:G,6,0))</f>
        <v/>
      </c>
      <c r="D5177" s="9" t="str">
        <f>IF(ISERROR(VLOOKUP(A5177,'entry data'!B:C,2,0)),"",VLOOKUP(A5177,'entry data'!B:C,2,0))</f>
        <v/>
      </c>
      <c r="E5177" s="9" t="str">
        <f>IF(ISERROR(VLOOKUP(A5177,'entry data'!B:E,4,0)),"",VLOOKUP(A5177,'entry data'!B:E,4,0))</f>
        <v/>
      </c>
      <c r="F5177" s="11" t="str">
        <f>IF(A5177="","",IF(ISERROR(VLOOKUP(A5177,'entry data'!B:F,5,0)),"",VLOOKUP(A5177,'entry data'!B:F,5,0)))</f>
        <v/>
      </c>
      <c r="G5177" s="12" t="str">
        <f>IF(A5177="","",IF(ISERROR(VLOOKUP(A5177,'entry data'!B:I,8,0)),"",VLOOKUP(A5177,'entry data'!B:I,7,0)))</f>
        <v/>
      </c>
      <c r="H5177" s="13" t="str">
        <f>IF(A5177="","",IF(B5177=1,VLOOKUP(A5177,'entry data'!B:D,3,0),I5176))</f>
        <v/>
      </c>
      <c r="I5177" s="14" t="str">
        <f>IF(A5177="","",IF(E5177="weekly",7,IF(E5177="fortnightly",14,IF(E5177="monthly",DATE(IF(MONTH(H5177)=12,YEAR(H5177)+1,YEAR(H5177)),VLOOKUP(MONTH(H5177),index!$D$2:$G$13,2,0),DAY(H5177)),
IF(E5177="quarterly",DATE(IF(MONTH(H5177)&gt;=10,YEAR(H5177)+1,YEAR(H5177)),VLOOKUP(MONTH(H5177),index!$D$2:$G$13,3,0),DAY(H5177)),
IF(E5177="halfyearly",DATE(IF(MONTH(H5177)&gt;=7,YEAR(H5177)+1,YEAR(H5177)),VLOOKUP(MONTH(H5177),index!$D$2:$G$13,4,0),DAY(H5177)),
DATE(YEAR(H5177)+1,MONTH(H5177),DAY(H5177)))))-H5177))+H5177)</f>
        <v/>
      </c>
      <c r="J5177" s="9" t="str">
        <f t="shared" si="502"/>
        <v/>
      </c>
      <c r="K5177" s="11" t="str">
        <f t="shared" si="503"/>
        <v/>
      </c>
      <c r="L5177" s="11" t="str">
        <f t="shared" si="504"/>
        <v/>
      </c>
      <c r="M5177" s="11" t="str">
        <f>IF(A5177="","",VLOOKUP(E5177,index!$A$1:$B$6,2,0)*K5177*G5177)</f>
        <v/>
      </c>
      <c r="N5177" s="11" t="str">
        <f>IF(A5177="","",-PMT(G5177*VLOOKUP(E5177,index!$A$1:$B$6,2,0),C5177,F5177,0,0))</f>
        <v/>
      </c>
      <c r="O5177" s="11" t="str">
        <f t="shared" si="505"/>
        <v/>
      </c>
      <c r="P5177" s="11" t="str">
        <f t="shared" si="500"/>
        <v/>
      </c>
    </row>
    <row r="5178" spans="1:16" x14ac:dyDescent="0.25">
      <c r="A5178" s="9" t="str">
        <f>IF(A5177="","",IF(B5177&lt;C5177,A5177,IF(A5177=MAX('entry data'!$B$8:$B$507),"",A5177+1)))</f>
        <v/>
      </c>
      <c r="B5178" s="9" t="str">
        <f t="shared" si="501"/>
        <v/>
      </c>
      <c r="C5178" s="9" t="str">
        <f>IF(ISERROR(VLOOKUP(A5178,'entry data'!B:G,6,0)),"",VLOOKUP(A5178,'entry data'!B:G,6,0))</f>
        <v/>
      </c>
      <c r="D5178" s="9" t="str">
        <f>IF(ISERROR(VLOOKUP(A5178,'entry data'!B:C,2,0)),"",VLOOKUP(A5178,'entry data'!B:C,2,0))</f>
        <v/>
      </c>
      <c r="E5178" s="9" t="str">
        <f>IF(ISERROR(VLOOKUP(A5178,'entry data'!B:E,4,0)),"",VLOOKUP(A5178,'entry data'!B:E,4,0))</f>
        <v/>
      </c>
      <c r="F5178" s="11" t="str">
        <f>IF(A5178="","",IF(ISERROR(VLOOKUP(A5178,'entry data'!B:F,5,0)),"",VLOOKUP(A5178,'entry data'!B:F,5,0)))</f>
        <v/>
      </c>
      <c r="G5178" s="12" t="str">
        <f>IF(A5178="","",IF(ISERROR(VLOOKUP(A5178,'entry data'!B:I,8,0)),"",VLOOKUP(A5178,'entry data'!B:I,7,0)))</f>
        <v/>
      </c>
      <c r="H5178" s="13" t="str">
        <f>IF(A5178="","",IF(B5178=1,VLOOKUP(A5178,'entry data'!B:D,3,0),I5177))</f>
        <v/>
      </c>
      <c r="I5178" s="14" t="str">
        <f>IF(A5178="","",IF(E5178="weekly",7,IF(E5178="fortnightly",14,IF(E5178="monthly",DATE(IF(MONTH(H5178)=12,YEAR(H5178)+1,YEAR(H5178)),VLOOKUP(MONTH(H5178),index!$D$2:$G$13,2,0),DAY(H5178)),
IF(E5178="quarterly",DATE(IF(MONTH(H5178)&gt;=10,YEAR(H5178)+1,YEAR(H5178)),VLOOKUP(MONTH(H5178),index!$D$2:$G$13,3,0),DAY(H5178)),
IF(E5178="halfyearly",DATE(IF(MONTH(H5178)&gt;=7,YEAR(H5178)+1,YEAR(H5178)),VLOOKUP(MONTH(H5178),index!$D$2:$G$13,4,0),DAY(H5178)),
DATE(YEAR(H5178)+1,MONTH(H5178),DAY(H5178)))))-H5178))+H5178)</f>
        <v/>
      </c>
      <c r="J5178" s="9" t="str">
        <f t="shared" si="502"/>
        <v/>
      </c>
      <c r="K5178" s="11" t="str">
        <f t="shared" si="503"/>
        <v/>
      </c>
      <c r="L5178" s="11" t="str">
        <f t="shared" si="504"/>
        <v/>
      </c>
      <c r="M5178" s="11" t="str">
        <f>IF(A5178="","",VLOOKUP(E5178,index!$A$1:$B$6,2,0)*K5178*G5178)</f>
        <v/>
      </c>
      <c r="N5178" s="11" t="str">
        <f>IF(A5178="","",-PMT(G5178*VLOOKUP(E5178,index!$A$1:$B$6,2,0),C5178,F5178,0,0))</f>
        <v/>
      </c>
      <c r="O5178" s="11" t="str">
        <f t="shared" si="505"/>
        <v/>
      </c>
      <c r="P5178" s="11" t="str">
        <f t="shared" si="500"/>
        <v/>
      </c>
    </row>
    <row r="5179" spans="1:16" x14ac:dyDescent="0.25">
      <c r="A5179" s="9" t="str">
        <f>IF(A5178="","",IF(B5178&lt;C5178,A5178,IF(A5178=MAX('entry data'!$B$8:$B$507),"",A5178+1)))</f>
        <v/>
      </c>
      <c r="B5179" s="9" t="str">
        <f t="shared" si="501"/>
        <v/>
      </c>
      <c r="C5179" s="9" t="str">
        <f>IF(ISERROR(VLOOKUP(A5179,'entry data'!B:G,6,0)),"",VLOOKUP(A5179,'entry data'!B:G,6,0))</f>
        <v/>
      </c>
      <c r="D5179" s="9" t="str">
        <f>IF(ISERROR(VLOOKUP(A5179,'entry data'!B:C,2,0)),"",VLOOKUP(A5179,'entry data'!B:C,2,0))</f>
        <v/>
      </c>
      <c r="E5179" s="9" t="str">
        <f>IF(ISERROR(VLOOKUP(A5179,'entry data'!B:E,4,0)),"",VLOOKUP(A5179,'entry data'!B:E,4,0))</f>
        <v/>
      </c>
      <c r="F5179" s="11" t="str">
        <f>IF(A5179="","",IF(ISERROR(VLOOKUP(A5179,'entry data'!B:F,5,0)),"",VLOOKUP(A5179,'entry data'!B:F,5,0)))</f>
        <v/>
      </c>
      <c r="G5179" s="12" t="str">
        <f>IF(A5179="","",IF(ISERROR(VLOOKUP(A5179,'entry data'!B:I,8,0)),"",VLOOKUP(A5179,'entry data'!B:I,7,0)))</f>
        <v/>
      </c>
      <c r="H5179" s="13" t="str">
        <f>IF(A5179="","",IF(B5179=1,VLOOKUP(A5179,'entry data'!B:D,3,0),I5178))</f>
        <v/>
      </c>
      <c r="I5179" s="14" t="str">
        <f>IF(A5179="","",IF(E5179="weekly",7,IF(E5179="fortnightly",14,IF(E5179="monthly",DATE(IF(MONTH(H5179)=12,YEAR(H5179)+1,YEAR(H5179)),VLOOKUP(MONTH(H5179),index!$D$2:$G$13,2,0),DAY(H5179)),
IF(E5179="quarterly",DATE(IF(MONTH(H5179)&gt;=10,YEAR(H5179)+1,YEAR(H5179)),VLOOKUP(MONTH(H5179),index!$D$2:$G$13,3,0),DAY(H5179)),
IF(E5179="halfyearly",DATE(IF(MONTH(H5179)&gt;=7,YEAR(H5179)+1,YEAR(H5179)),VLOOKUP(MONTH(H5179),index!$D$2:$G$13,4,0),DAY(H5179)),
DATE(YEAR(H5179)+1,MONTH(H5179),DAY(H5179)))))-H5179))+H5179)</f>
        <v/>
      </c>
      <c r="J5179" s="9" t="str">
        <f t="shared" si="502"/>
        <v/>
      </c>
      <c r="K5179" s="11" t="str">
        <f t="shared" si="503"/>
        <v/>
      </c>
      <c r="L5179" s="11" t="str">
        <f t="shared" si="504"/>
        <v/>
      </c>
      <c r="M5179" s="11" t="str">
        <f>IF(A5179="","",VLOOKUP(E5179,index!$A$1:$B$6,2,0)*K5179*G5179)</f>
        <v/>
      </c>
      <c r="N5179" s="11" t="str">
        <f>IF(A5179="","",-PMT(G5179*VLOOKUP(E5179,index!$A$1:$B$6,2,0),C5179,F5179,0,0))</f>
        <v/>
      </c>
      <c r="O5179" s="11" t="str">
        <f t="shared" si="505"/>
        <v/>
      </c>
      <c r="P5179" s="11" t="str">
        <f t="shared" si="500"/>
        <v/>
      </c>
    </row>
    <row r="5180" spans="1:16" x14ac:dyDescent="0.25">
      <c r="A5180" s="9" t="str">
        <f>IF(A5179="","",IF(B5179&lt;C5179,A5179,IF(A5179=MAX('entry data'!$B$8:$B$507),"",A5179+1)))</f>
        <v/>
      </c>
      <c r="B5180" s="9" t="str">
        <f t="shared" si="501"/>
        <v/>
      </c>
      <c r="C5180" s="9" t="str">
        <f>IF(ISERROR(VLOOKUP(A5180,'entry data'!B:G,6,0)),"",VLOOKUP(A5180,'entry data'!B:G,6,0))</f>
        <v/>
      </c>
      <c r="D5180" s="9" t="str">
        <f>IF(ISERROR(VLOOKUP(A5180,'entry data'!B:C,2,0)),"",VLOOKUP(A5180,'entry data'!B:C,2,0))</f>
        <v/>
      </c>
      <c r="E5180" s="9" t="str">
        <f>IF(ISERROR(VLOOKUP(A5180,'entry data'!B:E,4,0)),"",VLOOKUP(A5180,'entry data'!B:E,4,0))</f>
        <v/>
      </c>
      <c r="F5180" s="11" t="str">
        <f>IF(A5180="","",IF(ISERROR(VLOOKUP(A5180,'entry data'!B:F,5,0)),"",VLOOKUP(A5180,'entry data'!B:F,5,0)))</f>
        <v/>
      </c>
      <c r="G5180" s="12" t="str">
        <f>IF(A5180="","",IF(ISERROR(VLOOKUP(A5180,'entry data'!B:I,8,0)),"",VLOOKUP(A5180,'entry data'!B:I,7,0)))</f>
        <v/>
      </c>
      <c r="H5180" s="13" t="str">
        <f>IF(A5180="","",IF(B5180=1,VLOOKUP(A5180,'entry data'!B:D,3,0),I5179))</f>
        <v/>
      </c>
      <c r="I5180" s="14" t="str">
        <f>IF(A5180="","",IF(E5180="weekly",7,IF(E5180="fortnightly",14,IF(E5180="monthly",DATE(IF(MONTH(H5180)=12,YEAR(H5180)+1,YEAR(H5180)),VLOOKUP(MONTH(H5180),index!$D$2:$G$13,2,0),DAY(H5180)),
IF(E5180="quarterly",DATE(IF(MONTH(H5180)&gt;=10,YEAR(H5180)+1,YEAR(H5180)),VLOOKUP(MONTH(H5180),index!$D$2:$G$13,3,0),DAY(H5180)),
IF(E5180="halfyearly",DATE(IF(MONTH(H5180)&gt;=7,YEAR(H5180)+1,YEAR(H5180)),VLOOKUP(MONTH(H5180),index!$D$2:$G$13,4,0),DAY(H5180)),
DATE(YEAR(H5180)+1,MONTH(H5180),DAY(H5180)))))-H5180))+H5180)</f>
        <v/>
      </c>
      <c r="J5180" s="9" t="str">
        <f t="shared" si="502"/>
        <v/>
      </c>
      <c r="K5180" s="11" t="str">
        <f t="shared" si="503"/>
        <v/>
      </c>
      <c r="L5180" s="11" t="str">
        <f t="shared" si="504"/>
        <v/>
      </c>
      <c r="M5180" s="11" t="str">
        <f>IF(A5180="","",VLOOKUP(E5180,index!$A$1:$B$6,2,0)*K5180*G5180)</f>
        <v/>
      </c>
      <c r="N5180" s="11" t="str">
        <f>IF(A5180="","",-PMT(G5180*VLOOKUP(E5180,index!$A$1:$B$6,2,0),C5180,F5180,0,0))</f>
        <v/>
      </c>
      <c r="O5180" s="11" t="str">
        <f t="shared" si="505"/>
        <v/>
      </c>
      <c r="P5180" s="11" t="str">
        <f t="shared" si="500"/>
        <v/>
      </c>
    </row>
    <row r="5181" spans="1:16" x14ac:dyDescent="0.25">
      <c r="A5181" s="9" t="str">
        <f>IF(A5180="","",IF(B5180&lt;C5180,A5180,IF(A5180=MAX('entry data'!$B$8:$B$507),"",A5180+1)))</f>
        <v/>
      </c>
      <c r="B5181" s="9" t="str">
        <f t="shared" si="501"/>
        <v/>
      </c>
      <c r="C5181" s="9" t="str">
        <f>IF(ISERROR(VLOOKUP(A5181,'entry data'!B:G,6,0)),"",VLOOKUP(A5181,'entry data'!B:G,6,0))</f>
        <v/>
      </c>
      <c r="D5181" s="9" t="str">
        <f>IF(ISERROR(VLOOKUP(A5181,'entry data'!B:C,2,0)),"",VLOOKUP(A5181,'entry data'!B:C,2,0))</f>
        <v/>
      </c>
      <c r="E5181" s="9" t="str">
        <f>IF(ISERROR(VLOOKUP(A5181,'entry data'!B:E,4,0)),"",VLOOKUP(A5181,'entry data'!B:E,4,0))</f>
        <v/>
      </c>
      <c r="F5181" s="11" t="str">
        <f>IF(A5181="","",IF(ISERROR(VLOOKUP(A5181,'entry data'!B:F,5,0)),"",VLOOKUP(A5181,'entry data'!B:F,5,0)))</f>
        <v/>
      </c>
      <c r="G5181" s="12" t="str">
        <f>IF(A5181="","",IF(ISERROR(VLOOKUP(A5181,'entry data'!B:I,8,0)),"",VLOOKUP(A5181,'entry data'!B:I,7,0)))</f>
        <v/>
      </c>
      <c r="H5181" s="13" t="str">
        <f>IF(A5181="","",IF(B5181=1,VLOOKUP(A5181,'entry data'!B:D,3,0),I5180))</f>
        <v/>
      </c>
      <c r="I5181" s="14" t="str">
        <f>IF(A5181="","",IF(E5181="weekly",7,IF(E5181="fortnightly",14,IF(E5181="monthly",DATE(IF(MONTH(H5181)=12,YEAR(H5181)+1,YEAR(H5181)),VLOOKUP(MONTH(H5181),index!$D$2:$G$13,2,0),DAY(H5181)),
IF(E5181="quarterly",DATE(IF(MONTH(H5181)&gt;=10,YEAR(H5181)+1,YEAR(H5181)),VLOOKUP(MONTH(H5181),index!$D$2:$G$13,3,0),DAY(H5181)),
IF(E5181="halfyearly",DATE(IF(MONTH(H5181)&gt;=7,YEAR(H5181)+1,YEAR(H5181)),VLOOKUP(MONTH(H5181),index!$D$2:$G$13,4,0),DAY(H5181)),
DATE(YEAR(H5181)+1,MONTH(H5181),DAY(H5181)))))-H5181))+H5181)</f>
        <v/>
      </c>
      <c r="J5181" s="9" t="str">
        <f t="shared" si="502"/>
        <v/>
      </c>
      <c r="K5181" s="11" t="str">
        <f t="shared" si="503"/>
        <v/>
      </c>
      <c r="L5181" s="11" t="str">
        <f t="shared" si="504"/>
        <v/>
      </c>
      <c r="M5181" s="11" t="str">
        <f>IF(A5181="","",VLOOKUP(E5181,index!$A$1:$B$6,2,0)*K5181*G5181)</f>
        <v/>
      </c>
      <c r="N5181" s="11" t="str">
        <f>IF(A5181="","",-PMT(G5181*VLOOKUP(E5181,index!$A$1:$B$6,2,0),C5181,F5181,0,0))</f>
        <v/>
      </c>
      <c r="O5181" s="11" t="str">
        <f t="shared" si="505"/>
        <v/>
      </c>
      <c r="P5181" s="11" t="str">
        <f t="shared" si="500"/>
        <v/>
      </c>
    </row>
    <row r="5182" spans="1:16" x14ac:dyDescent="0.25">
      <c r="A5182" s="9" t="str">
        <f>IF(A5181="","",IF(B5181&lt;C5181,A5181,IF(A5181=MAX('entry data'!$B$8:$B$507),"",A5181+1)))</f>
        <v/>
      </c>
      <c r="B5182" s="9" t="str">
        <f t="shared" si="501"/>
        <v/>
      </c>
      <c r="C5182" s="9" t="str">
        <f>IF(ISERROR(VLOOKUP(A5182,'entry data'!B:G,6,0)),"",VLOOKUP(A5182,'entry data'!B:G,6,0))</f>
        <v/>
      </c>
      <c r="D5182" s="9" t="str">
        <f>IF(ISERROR(VLOOKUP(A5182,'entry data'!B:C,2,0)),"",VLOOKUP(A5182,'entry data'!B:C,2,0))</f>
        <v/>
      </c>
      <c r="E5182" s="9" t="str">
        <f>IF(ISERROR(VLOOKUP(A5182,'entry data'!B:E,4,0)),"",VLOOKUP(A5182,'entry data'!B:E,4,0))</f>
        <v/>
      </c>
      <c r="F5182" s="11" t="str">
        <f>IF(A5182="","",IF(ISERROR(VLOOKUP(A5182,'entry data'!B:F,5,0)),"",VLOOKUP(A5182,'entry data'!B:F,5,0)))</f>
        <v/>
      </c>
      <c r="G5182" s="12" t="str">
        <f>IF(A5182="","",IF(ISERROR(VLOOKUP(A5182,'entry data'!B:I,8,0)),"",VLOOKUP(A5182,'entry data'!B:I,7,0)))</f>
        <v/>
      </c>
      <c r="H5182" s="13" t="str">
        <f>IF(A5182="","",IF(B5182=1,VLOOKUP(A5182,'entry data'!B:D,3,0),I5181))</f>
        <v/>
      </c>
      <c r="I5182" s="14" t="str">
        <f>IF(A5182="","",IF(E5182="weekly",7,IF(E5182="fortnightly",14,IF(E5182="monthly",DATE(IF(MONTH(H5182)=12,YEAR(H5182)+1,YEAR(H5182)),VLOOKUP(MONTH(H5182),index!$D$2:$G$13,2,0),DAY(H5182)),
IF(E5182="quarterly",DATE(IF(MONTH(H5182)&gt;=10,YEAR(H5182)+1,YEAR(H5182)),VLOOKUP(MONTH(H5182),index!$D$2:$G$13,3,0),DAY(H5182)),
IF(E5182="halfyearly",DATE(IF(MONTH(H5182)&gt;=7,YEAR(H5182)+1,YEAR(H5182)),VLOOKUP(MONTH(H5182),index!$D$2:$G$13,4,0),DAY(H5182)),
DATE(YEAR(H5182)+1,MONTH(H5182),DAY(H5182)))))-H5182))+H5182)</f>
        <v/>
      </c>
      <c r="J5182" s="9" t="str">
        <f t="shared" si="502"/>
        <v/>
      </c>
      <c r="K5182" s="11" t="str">
        <f t="shared" si="503"/>
        <v/>
      </c>
      <c r="L5182" s="11" t="str">
        <f t="shared" si="504"/>
        <v/>
      </c>
      <c r="M5182" s="11" t="str">
        <f>IF(A5182="","",VLOOKUP(E5182,index!$A$1:$B$6,2,0)*K5182*G5182)</f>
        <v/>
      </c>
      <c r="N5182" s="11" t="str">
        <f>IF(A5182="","",-PMT(G5182*VLOOKUP(E5182,index!$A$1:$B$6,2,0),C5182,F5182,0,0))</f>
        <v/>
      </c>
      <c r="O5182" s="11" t="str">
        <f t="shared" si="505"/>
        <v/>
      </c>
      <c r="P5182" s="11" t="str">
        <f t="shared" si="500"/>
        <v/>
      </c>
    </row>
    <row r="5183" spans="1:16" x14ac:dyDescent="0.25">
      <c r="A5183" s="9" t="str">
        <f>IF(A5182="","",IF(B5182&lt;C5182,A5182,IF(A5182=MAX('entry data'!$B$8:$B$507),"",A5182+1)))</f>
        <v/>
      </c>
      <c r="B5183" s="9" t="str">
        <f t="shared" si="501"/>
        <v/>
      </c>
      <c r="C5183" s="9" t="str">
        <f>IF(ISERROR(VLOOKUP(A5183,'entry data'!B:G,6,0)),"",VLOOKUP(A5183,'entry data'!B:G,6,0))</f>
        <v/>
      </c>
      <c r="D5183" s="9" t="str">
        <f>IF(ISERROR(VLOOKUP(A5183,'entry data'!B:C,2,0)),"",VLOOKUP(A5183,'entry data'!B:C,2,0))</f>
        <v/>
      </c>
      <c r="E5183" s="9" t="str">
        <f>IF(ISERROR(VLOOKUP(A5183,'entry data'!B:E,4,0)),"",VLOOKUP(A5183,'entry data'!B:E,4,0))</f>
        <v/>
      </c>
      <c r="F5183" s="11" t="str">
        <f>IF(A5183="","",IF(ISERROR(VLOOKUP(A5183,'entry data'!B:F,5,0)),"",VLOOKUP(A5183,'entry data'!B:F,5,0)))</f>
        <v/>
      </c>
      <c r="G5183" s="12" t="str">
        <f>IF(A5183="","",IF(ISERROR(VLOOKUP(A5183,'entry data'!B:I,8,0)),"",VLOOKUP(A5183,'entry data'!B:I,7,0)))</f>
        <v/>
      </c>
      <c r="H5183" s="13" t="str">
        <f>IF(A5183="","",IF(B5183=1,VLOOKUP(A5183,'entry data'!B:D,3,0),I5182))</f>
        <v/>
      </c>
      <c r="I5183" s="14" t="str">
        <f>IF(A5183="","",IF(E5183="weekly",7,IF(E5183="fortnightly",14,IF(E5183="monthly",DATE(IF(MONTH(H5183)=12,YEAR(H5183)+1,YEAR(H5183)),VLOOKUP(MONTH(H5183),index!$D$2:$G$13,2,0),DAY(H5183)),
IF(E5183="quarterly",DATE(IF(MONTH(H5183)&gt;=10,YEAR(H5183)+1,YEAR(H5183)),VLOOKUP(MONTH(H5183),index!$D$2:$G$13,3,0),DAY(H5183)),
IF(E5183="halfyearly",DATE(IF(MONTH(H5183)&gt;=7,YEAR(H5183)+1,YEAR(H5183)),VLOOKUP(MONTH(H5183),index!$D$2:$G$13,4,0),DAY(H5183)),
DATE(YEAR(H5183)+1,MONTH(H5183),DAY(H5183)))))-H5183))+H5183)</f>
        <v/>
      </c>
      <c r="J5183" s="9" t="str">
        <f t="shared" si="502"/>
        <v/>
      </c>
      <c r="K5183" s="11" t="str">
        <f t="shared" si="503"/>
        <v/>
      </c>
      <c r="L5183" s="11" t="str">
        <f t="shared" si="504"/>
        <v/>
      </c>
      <c r="M5183" s="11" t="str">
        <f>IF(A5183="","",VLOOKUP(E5183,index!$A$1:$B$6,2,0)*K5183*G5183)</f>
        <v/>
      </c>
      <c r="N5183" s="11" t="str">
        <f>IF(A5183="","",-PMT(G5183*VLOOKUP(E5183,index!$A$1:$B$6,2,0),C5183,F5183,0,0))</f>
        <v/>
      </c>
      <c r="O5183" s="11" t="str">
        <f t="shared" si="505"/>
        <v/>
      </c>
      <c r="P5183" s="11" t="str">
        <f t="shared" si="500"/>
        <v/>
      </c>
    </row>
    <row r="5184" spans="1:16" x14ac:dyDescent="0.25">
      <c r="A5184" s="9" t="str">
        <f>IF(A5183="","",IF(B5183&lt;C5183,A5183,IF(A5183=MAX('entry data'!$B$8:$B$507),"",A5183+1)))</f>
        <v/>
      </c>
      <c r="B5184" s="9" t="str">
        <f t="shared" si="501"/>
        <v/>
      </c>
      <c r="C5184" s="9" t="str">
        <f>IF(ISERROR(VLOOKUP(A5184,'entry data'!B:G,6,0)),"",VLOOKUP(A5184,'entry data'!B:G,6,0))</f>
        <v/>
      </c>
      <c r="D5184" s="9" t="str">
        <f>IF(ISERROR(VLOOKUP(A5184,'entry data'!B:C,2,0)),"",VLOOKUP(A5184,'entry data'!B:C,2,0))</f>
        <v/>
      </c>
      <c r="E5184" s="9" t="str">
        <f>IF(ISERROR(VLOOKUP(A5184,'entry data'!B:E,4,0)),"",VLOOKUP(A5184,'entry data'!B:E,4,0))</f>
        <v/>
      </c>
      <c r="F5184" s="11" t="str">
        <f>IF(A5184="","",IF(ISERROR(VLOOKUP(A5184,'entry data'!B:F,5,0)),"",VLOOKUP(A5184,'entry data'!B:F,5,0)))</f>
        <v/>
      </c>
      <c r="G5184" s="12" t="str">
        <f>IF(A5184="","",IF(ISERROR(VLOOKUP(A5184,'entry data'!B:I,8,0)),"",VLOOKUP(A5184,'entry data'!B:I,7,0)))</f>
        <v/>
      </c>
      <c r="H5184" s="13" t="str">
        <f>IF(A5184="","",IF(B5184=1,VLOOKUP(A5184,'entry data'!B:D,3,0),I5183))</f>
        <v/>
      </c>
      <c r="I5184" s="14" t="str">
        <f>IF(A5184="","",IF(E5184="weekly",7,IF(E5184="fortnightly",14,IF(E5184="monthly",DATE(IF(MONTH(H5184)=12,YEAR(H5184)+1,YEAR(H5184)),VLOOKUP(MONTH(H5184),index!$D$2:$G$13,2,0),DAY(H5184)),
IF(E5184="quarterly",DATE(IF(MONTH(H5184)&gt;=10,YEAR(H5184)+1,YEAR(H5184)),VLOOKUP(MONTH(H5184),index!$D$2:$G$13,3,0),DAY(H5184)),
IF(E5184="halfyearly",DATE(IF(MONTH(H5184)&gt;=7,YEAR(H5184)+1,YEAR(H5184)),VLOOKUP(MONTH(H5184),index!$D$2:$G$13,4,0),DAY(H5184)),
DATE(YEAR(H5184)+1,MONTH(H5184),DAY(H5184)))))-H5184))+H5184)</f>
        <v/>
      </c>
      <c r="J5184" s="9" t="str">
        <f t="shared" si="502"/>
        <v/>
      </c>
      <c r="K5184" s="11" t="str">
        <f t="shared" si="503"/>
        <v/>
      </c>
      <c r="L5184" s="11" t="str">
        <f t="shared" si="504"/>
        <v/>
      </c>
      <c r="M5184" s="11" t="str">
        <f>IF(A5184="","",VLOOKUP(E5184,index!$A$1:$B$6,2,0)*K5184*G5184)</f>
        <v/>
      </c>
      <c r="N5184" s="11" t="str">
        <f>IF(A5184="","",-PMT(G5184*VLOOKUP(E5184,index!$A$1:$B$6,2,0),C5184,F5184,0,0))</f>
        <v/>
      </c>
      <c r="O5184" s="11" t="str">
        <f t="shared" si="505"/>
        <v/>
      </c>
      <c r="P5184" s="11" t="str">
        <f t="shared" si="500"/>
        <v/>
      </c>
    </row>
    <row r="5185" spans="1:16" x14ac:dyDescent="0.25">
      <c r="A5185" s="9" t="str">
        <f>IF(A5184="","",IF(B5184&lt;C5184,A5184,IF(A5184=MAX('entry data'!$B$8:$B$507),"",A5184+1)))</f>
        <v/>
      </c>
      <c r="B5185" s="9" t="str">
        <f t="shared" si="501"/>
        <v/>
      </c>
      <c r="C5185" s="9" t="str">
        <f>IF(ISERROR(VLOOKUP(A5185,'entry data'!B:G,6,0)),"",VLOOKUP(A5185,'entry data'!B:G,6,0))</f>
        <v/>
      </c>
      <c r="D5185" s="9" t="str">
        <f>IF(ISERROR(VLOOKUP(A5185,'entry data'!B:C,2,0)),"",VLOOKUP(A5185,'entry data'!B:C,2,0))</f>
        <v/>
      </c>
      <c r="E5185" s="9" t="str">
        <f>IF(ISERROR(VLOOKUP(A5185,'entry data'!B:E,4,0)),"",VLOOKUP(A5185,'entry data'!B:E,4,0))</f>
        <v/>
      </c>
      <c r="F5185" s="11" t="str">
        <f>IF(A5185="","",IF(ISERROR(VLOOKUP(A5185,'entry data'!B:F,5,0)),"",VLOOKUP(A5185,'entry data'!B:F,5,0)))</f>
        <v/>
      </c>
      <c r="G5185" s="12" t="str">
        <f>IF(A5185="","",IF(ISERROR(VLOOKUP(A5185,'entry data'!B:I,8,0)),"",VLOOKUP(A5185,'entry data'!B:I,7,0)))</f>
        <v/>
      </c>
      <c r="H5185" s="13" t="str">
        <f>IF(A5185="","",IF(B5185=1,VLOOKUP(A5185,'entry data'!B:D,3,0),I5184))</f>
        <v/>
      </c>
      <c r="I5185" s="14" t="str">
        <f>IF(A5185="","",IF(E5185="weekly",7,IF(E5185="fortnightly",14,IF(E5185="monthly",DATE(IF(MONTH(H5185)=12,YEAR(H5185)+1,YEAR(H5185)),VLOOKUP(MONTH(H5185),index!$D$2:$G$13,2,0),DAY(H5185)),
IF(E5185="quarterly",DATE(IF(MONTH(H5185)&gt;=10,YEAR(H5185)+1,YEAR(H5185)),VLOOKUP(MONTH(H5185),index!$D$2:$G$13,3,0),DAY(H5185)),
IF(E5185="halfyearly",DATE(IF(MONTH(H5185)&gt;=7,YEAR(H5185)+1,YEAR(H5185)),VLOOKUP(MONTH(H5185),index!$D$2:$G$13,4,0),DAY(H5185)),
DATE(YEAR(H5185)+1,MONTH(H5185),DAY(H5185)))))-H5185))+H5185)</f>
        <v/>
      </c>
      <c r="J5185" s="9" t="str">
        <f t="shared" si="502"/>
        <v/>
      </c>
      <c r="K5185" s="11" t="str">
        <f t="shared" si="503"/>
        <v/>
      </c>
      <c r="L5185" s="11" t="str">
        <f t="shared" si="504"/>
        <v/>
      </c>
      <c r="M5185" s="11" t="str">
        <f>IF(A5185="","",VLOOKUP(E5185,index!$A$1:$B$6,2,0)*K5185*G5185)</f>
        <v/>
      </c>
      <c r="N5185" s="11" t="str">
        <f>IF(A5185="","",-PMT(G5185*VLOOKUP(E5185,index!$A$1:$B$6,2,0),C5185,F5185,0,0))</f>
        <v/>
      </c>
      <c r="O5185" s="11" t="str">
        <f t="shared" si="505"/>
        <v/>
      </c>
      <c r="P5185" s="11" t="str">
        <f t="shared" si="500"/>
        <v/>
      </c>
    </row>
    <row r="5186" spans="1:16" x14ac:dyDescent="0.25">
      <c r="A5186" s="9" t="str">
        <f>IF(A5185="","",IF(B5185&lt;C5185,A5185,IF(A5185=MAX('entry data'!$B$8:$B$507),"",A5185+1)))</f>
        <v/>
      </c>
      <c r="B5186" s="9" t="str">
        <f t="shared" si="501"/>
        <v/>
      </c>
      <c r="C5186" s="9" t="str">
        <f>IF(ISERROR(VLOOKUP(A5186,'entry data'!B:G,6,0)),"",VLOOKUP(A5186,'entry data'!B:G,6,0))</f>
        <v/>
      </c>
      <c r="D5186" s="9" t="str">
        <f>IF(ISERROR(VLOOKUP(A5186,'entry data'!B:C,2,0)),"",VLOOKUP(A5186,'entry data'!B:C,2,0))</f>
        <v/>
      </c>
      <c r="E5186" s="9" t="str">
        <f>IF(ISERROR(VLOOKUP(A5186,'entry data'!B:E,4,0)),"",VLOOKUP(A5186,'entry data'!B:E,4,0))</f>
        <v/>
      </c>
      <c r="F5186" s="11" t="str">
        <f>IF(A5186="","",IF(ISERROR(VLOOKUP(A5186,'entry data'!B:F,5,0)),"",VLOOKUP(A5186,'entry data'!B:F,5,0)))</f>
        <v/>
      </c>
      <c r="G5186" s="12" t="str">
        <f>IF(A5186="","",IF(ISERROR(VLOOKUP(A5186,'entry data'!B:I,8,0)),"",VLOOKUP(A5186,'entry data'!B:I,7,0)))</f>
        <v/>
      </c>
      <c r="H5186" s="13" t="str">
        <f>IF(A5186="","",IF(B5186=1,VLOOKUP(A5186,'entry data'!B:D,3,0),I5185))</f>
        <v/>
      </c>
      <c r="I5186" s="14" t="str">
        <f>IF(A5186="","",IF(E5186="weekly",7,IF(E5186="fortnightly",14,IF(E5186="monthly",DATE(IF(MONTH(H5186)=12,YEAR(H5186)+1,YEAR(H5186)),VLOOKUP(MONTH(H5186),index!$D$2:$G$13,2,0),DAY(H5186)),
IF(E5186="quarterly",DATE(IF(MONTH(H5186)&gt;=10,YEAR(H5186)+1,YEAR(H5186)),VLOOKUP(MONTH(H5186),index!$D$2:$G$13,3,0),DAY(H5186)),
IF(E5186="halfyearly",DATE(IF(MONTH(H5186)&gt;=7,YEAR(H5186)+1,YEAR(H5186)),VLOOKUP(MONTH(H5186),index!$D$2:$G$13,4,0),DAY(H5186)),
DATE(YEAR(H5186)+1,MONTH(H5186),DAY(H5186)))))-H5186))+H5186)</f>
        <v/>
      </c>
      <c r="J5186" s="9" t="str">
        <f t="shared" si="502"/>
        <v/>
      </c>
      <c r="K5186" s="11" t="str">
        <f t="shared" si="503"/>
        <v/>
      </c>
      <c r="L5186" s="11" t="str">
        <f t="shared" si="504"/>
        <v/>
      </c>
      <c r="M5186" s="11" t="str">
        <f>IF(A5186="","",VLOOKUP(E5186,index!$A$1:$B$6,2,0)*K5186*G5186)</f>
        <v/>
      </c>
      <c r="N5186" s="11" t="str">
        <f>IF(A5186="","",-PMT(G5186*VLOOKUP(E5186,index!$A$1:$B$6,2,0),C5186,F5186,0,0))</f>
        <v/>
      </c>
      <c r="O5186" s="11" t="str">
        <f t="shared" si="505"/>
        <v/>
      </c>
      <c r="P5186" s="11" t="str">
        <f t="shared" si="500"/>
        <v/>
      </c>
    </row>
    <row r="5187" spans="1:16" x14ac:dyDescent="0.25">
      <c r="A5187" s="9" t="str">
        <f>IF(A5186="","",IF(B5186&lt;C5186,A5186,IF(A5186=MAX('entry data'!$B$8:$B$507),"",A5186+1)))</f>
        <v/>
      </c>
      <c r="B5187" s="9" t="str">
        <f t="shared" si="501"/>
        <v/>
      </c>
      <c r="C5187" s="9" t="str">
        <f>IF(ISERROR(VLOOKUP(A5187,'entry data'!B:G,6,0)),"",VLOOKUP(A5187,'entry data'!B:G,6,0))</f>
        <v/>
      </c>
      <c r="D5187" s="9" t="str">
        <f>IF(ISERROR(VLOOKUP(A5187,'entry data'!B:C,2,0)),"",VLOOKUP(A5187,'entry data'!B:C,2,0))</f>
        <v/>
      </c>
      <c r="E5187" s="9" t="str">
        <f>IF(ISERROR(VLOOKUP(A5187,'entry data'!B:E,4,0)),"",VLOOKUP(A5187,'entry data'!B:E,4,0))</f>
        <v/>
      </c>
      <c r="F5187" s="11" t="str">
        <f>IF(A5187="","",IF(ISERROR(VLOOKUP(A5187,'entry data'!B:F,5,0)),"",VLOOKUP(A5187,'entry data'!B:F,5,0)))</f>
        <v/>
      </c>
      <c r="G5187" s="12" t="str">
        <f>IF(A5187="","",IF(ISERROR(VLOOKUP(A5187,'entry data'!B:I,8,0)),"",VLOOKUP(A5187,'entry data'!B:I,7,0)))</f>
        <v/>
      </c>
      <c r="H5187" s="13" t="str">
        <f>IF(A5187="","",IF(B5187=1,VLOOKUP(A5187,'entry data'!B:D,3,0),I5186))</f>
        <v/>
      </c>
      <c r="I5187" s="14" t="str">
        <f>IF(A5187="","",IF(E5187="weekly",7,IF(E5187="fortnightly",14,IF(E5187="monthly",DATE(IF(MONTH(H5187)=12,YEAR(H5187)+1,YEAR(H5187)),VLOOKUP(MONTH(H5187),index!$D$2:$G$13,2,0),DAY(H5187)),
IF(E5187="quarterly",DATE(IF(MONTH(H5187)&gt;=10,YEAR(H5187)+1,YEAR(H5187)),VLOOKUP(MONTH(H5187),index!$D$2:$G$13,3,0),DAY(H5187)),
IF(E5187="halfyearly",DATE(IF(MONTH(H5187)&gt;=7,YEAR(H5187)+1,YEAR(H5187)),VLOOKUP(MONTH(H5187),index!$D$2:$G$13,4,0),DAY(H5187)),
DATE(YEAR(H5187)+1,MONTH(H5187),DAY(H5187)))))-H5187))+H5187)</f>
        <v/>
      </c>
      <c r="J5187" s="9" t="str">
        <f t="shared" si="502"/>
        <v/>
      </c>
      <c r="K5187" s="11" t="str">
        <f t="shared" si="503"/>
        <v/>
      </c>
      <c r="L5187" s="11" t="str">
        <f t="shared" si="504"/>
        <v/>
      </c>
      <c r="M5187" s="11" t="str">
        <f>IF(A5187="","",VLOOKUP(E5187,index!$A$1:$B$6,2,0)*K5187*G5187)</f>
        <v/>
      </c>
      <c r="N5187" s="11" t="str">
        <f>IF(A5187="","",-PMT(G5187*VLOOKUP(E5187,index!$A$1:$B$6,2,0),C5187,F5187,0,0))</f>
        <v/>
      </c>
      <c r="O5187" s="11" t="str">
        <f t="shared" si="505"/>
        <v/>
      </c>
      <c r="P5187" s="11" t="str">
        <f t="shared" ref="P5187:P5250" si="506">IF(A5187="","",IF(J5187&lt;&gt;J5188,O5187,0))</f>
        <v/>
      </c>
    </row>
    <row r="5188" spans="1:16" x14ac:dyDescent="0.25">
      <c r="A5188" s="9" t="str">
        <f>IF(A5187="","",IF(B5187&lt;C5187,A5187,IF(A5187=MAX('entry data'!$B$8:$B$507),"",A5187+1)))</f>
        <v/>
      </c>
      <c r="B5188" s="9" t="str">
        <f t="shared" si="501"/>
        <v/>
      </c>
      <c r="C5188" s="9" t="str">
        <f>IF(ISERROR(VLOOKUP(A5188,'entry data'!B:G,6,0)),"",VLOOKUP(A5188,'entry data'!B:G,6,0))</f>
        <v/>
      </c>
      <c r="D5188" s="9" t="str">
        <f>IF(ISERROR(VLOOKUP(A5188,'entry data'!B:C,2,0)),"",VLOOKUP(A5188,'entry data'!B:C,2,0))</f>
        <v/>
      </c>
      <c r="E5188" s="9" t="str">
        <f>IF(ISERROR(VLOOKUP(A5188,'entry data'!B:E,4,0)),"",VLOOKUP(A5188,'entry data'!B:E,4,0))</f>
        <v/>
      </c>
      <c r="F5188" s="11" t="str">
        <f>IF(A5188="","",IF(ISERROR(VLOOKUP(A5188,'entry data'!B:F,5,0)),"",VLOOKUP(A5188,'entry data'!B:F,5,0)))</f>
        <v/>
      </c>
      <c r="G5188" s="12" t="str">
        <f>IF(A5188="","",IF(ISERROR(VLOOKUP(A5188,'entry data'!B:I,8,0)),"",VLOOKUP(A5188,'entry data'!B:I,7,0)))</f>
        <v/>
      </c>
      <c r="H5188" s="13" t="str">
        <f>IF(A5188="","",IF(B5188=1,VLOOKUP(A5188,'entry data'!B:D,3,0),I5187))</f>
        <v/>
      </c>
      <c r="I5188" s="14" t="str">
        <f>IF(A5188="","",IF(E5188="weekly",7,IF(E5188="fortnightly",14,IF(E5188="monthly",DATE(IF(MONTH(H5188)=12,YEAR(H5188)+1,YEAR(H5188)),VLOOKUP(MONTH(H5188),index!$D$2:$G$13,2,0),DAY(H5188)),
IF(E5188="quarterly",DATE(IF(MONTH(H5188)&gt;=10,YEAR(H5188)+1,YEAR(H5188)),VLOOKUP(MONTH(H5188),index!$D$2:$G$13,3,0),DAY(H5188)),
IF(E5188="halfyearly",DATE(IF(MONTH(H5188)&gt;=7,YEAR(H5188)+1,YEAR(H5188)),VLOOKUP(MONTH(H5188),index!$D$2:$G$13,4,0),DAY(H5188)),
DATE(YEAR(H5188)+1,MONTH(H5188),DAY(H5188)))))-H5188))+H5188)</f>
        <v/>
      </c>
      <c r="J5188" s="9" t="str">
        <f t="shared" si="502"/>
        <v/>
      </c>
      <c r="K5188" s="11" t="str">
        <f t="shared" si="503"/>
        <v/>
      </c>
      <c r="L5188" s="11" t="str">
        <f t="shared" si="504"/>
        <v/>
      </c>
      <c r="M5188" s="11" t="str">
        <f>IF(A5188="","",VLOOKUP(E5188,index!$A$1:$B$6,2,0)*K5188*G5188)</f>
        <v/>
      </c>
      <c r="N5188" s="11" t="str">
        <f>IF(A5188="","",-PMT(G5188*VLOOKUP(E5188,index!$A$1:$B$6,2,0),C5188,F5188,0,0))</f>
        <v/>
      </c>
      <c r="O5188" s="11" t="str">
        <f t="shared" si="505"/>
        <v/>
      </c>
      <c r="P5188" s="11" t="str">
        <f t="shared" si="506"/>
        <v/>
      </c>
    </row>
    <row r="5189" spans="1:16" x14ac:dyDescent="0.25">
      <c r="A5189" s="9" t="str">
        <f>IF(A5188="","",IF(B5188&lt;C5188,A5188,IF(A5188=MAX('entry data'!$B$8:$B$507),"",A5188+1)))</f>
        <v/>
      </c>
      <c r="B5189" s="9" t="str">
        <f t="shared" si="501"/>
        <v/>
      </c>
      <c r="C5189" s="9" t="str">
        <f>IF(ISERROR(VLOOKUP(A5189,'entry data'!B:G,6,0)),"",VLOOKUP(A5189,'entry data'!B:G,6,0))</f>
        <v/>
      </c>
      <c r="D5189" s="9" t="str">
        <f>IF(ISERROR(VLOOKUP(A5189,'entry data'!B:C,2,0)),"",VLOOKUP(A5189,'entry data'!B:C,2,0))</f>
        <v/>
      </c>
      <c r="E5189" s="9" t="str">
        <f>IF(ISERROR(VLOOKUP(A5189,'entry data'!B:E,4,0)),"",VLOOKUP(A5189,'entry data'!B:E,4,0))</f>
        <v/>
      </c>
      <c r="F5189" s="11" t="str">
        <f>IF(A5189="","",IF(ISERROR(VLOOKUP(A5189,'entry data'!B:F,5,0)),"",VLOOKUP(A5189,'entry data'!B:F,5,0)))</f>
        <v/>
      </c>
      <c r="G5189" s="12" t="str">
        <f>IF(A5189="","",IF(ISERROR(VLOOKUP(A5189,'entry data'!B:I,8,0)),"",VLOOKUP(A5189,'entry data'!B:I,7,0)))</f>
        <v/>
      </c>
      <c r="H5189" s="13" t="str">
        <f>IF(A5189="","",IF(B5189=1,VLOOKUP(A5189,'entry data'!B:D,3,0),I5188))</f>
        <v/>
      </c>
      <c r="I5189" s="14" t="str">
        <f>IF(A5189="","",IF(E5189="weekly",7,IF(E5189="fortnightly",14,IF(E5189="monthly",DATE(IF(MONTH(H5189)=12,YEAR(H5189)+1,YEAR(H5189)),VLOOKUP(MONTH(H5189),index!$D$2:$G$13,2,0),DAY(H5189)),
IF(E5189="quarterly",DATE(IF(MONTH(H5189)&gt;=10,YEAR(H5189)+1,YEAR(H5189)),VLOOKUP(MONTH(H5189),index!$D$2:$G$13,3,0),DAY(H5189)),
IF(E5189="halfyearly",DATE(IF(MONTH(H5189)&gt;=7,YEAR(H5189)+1,YEAR(H5189)),VLOOKUP(MONTH(H5189),index!$D$2:$G$13,4,0),DAY(H5189)),
DATE(YEAR(H5189)+1,MONTH(H5189),DAY(H5189)))))-H5189))+H5189)</f>
        <v/>
      </c>
      <c r="J5189" s="9" t="str">
        <f t="shared" si="502"/>
        <v/>
      </c>
      <c r="K5189" s="11" t="str">
        <f t="shared" si="503"/>
        <v/>
      </c>
      <c r="L5189" s="11" t="str">
        <f t="shared" si="504"/>
        <v/>
      </c>
      <c r="M5189" s="11" t="str">
        <f>IF(A5189="","",VLOOKUP(E5189,index!$A$1:$B$6,2,0)*K5189*G5189)</f>
        <v/>
      </c>
      <c r="N5189" s="11" t="str">
        <f>IF(A5189="","",-PMT(G5189*VLOOKUP(E5189,index!$A$1:$B$6,2,0),C5189,F5189,0,0))</f>
        <v/>
      </c>
      <c r="O5189" s="11" t="str">
        <f t="shared" si="505"/>
        <v/>
      </c>
      <c r="P5189" s="11" t="str">
        <f t="shared" si="506"/>
        <v/>
      </c>
    </row>
    <row r="5190" spans="1:16" x14ac:dyDescent="0.25">
      <c r="A5190" s="9" t="str">
        <f>IF(A5189="","",IF(B5189&lt;C5189,A5189,IF(A5189=MAX('entry data'!$B$8:$B$507),"",A5189+1)))</f>
        <v/>
      </c>
      <c r="B5190" s="9" t="str">
        <f t="shared" si="501"/>
        <v/>
      </c>
      <c r="C5190" s="9" t="str">
        <f>IF(ISERROR(VLOOKUP(A5190,'entry data'!B:G,6,0)),"",VLOOKUP(A5190,'entry data'!B:G,6,0))</f>
        <v/>
      </c>
      <c r="D5190" s="9" t="str">
        <f>IF(ISERROR(VLOOKUP(A5190,'entry data'!B:C,2,0)),"",VLOOKUP(A5190,'entry data'!B:C,2,0))</f>
        <v/>
      </c>
      <c r="E5190" s="9" t="str">
        <f>IF(ISERROR(VLOOKUP(A5190,'entry data'!B:E,4,0)),"",VLOOKUP(A5190,'entry data'!B:E,4,0))</f>
        <v/>
      </c>
      <c r="F5190" s="11" t="str">
        <f>IF(A5190="","",IF(ISERROR(VLOOKUP(A5190,'entry data'!B:F,5,0)),"",VLOOKUP(A5190,'entry data'!B:F,5,0)))</f>
        <v/>
      </c>
      <c r="G5190" s="12" t="str">
        <f>IF(A5190="","",IF(ISERROR(VLOOKUP(A5190,'entry data'!B:I,8,0)),"",VLOOKUP(A5190,'entry data'!B:I,7,0)))</f>
        <v/>
      </c>
      <c r="H5190" s="13" t="str">
        <f>IF(A5190="","",IF(B5190=1,VLOOKUP(A5190,'entry data'!B:D,3,0),I5189))</f>
        <v/>
      </c>
      <c r="I5190" s="14" t="str">
        <f>IF(A5190="","",IF(E5190="weekly",7,IF(E5190="fortnightly",14,IF(E5190="monthly",DATE(IF(MONTH(H5190)=12,YEAR(H5190)+1,YEAR(H5190)),VLOOKUP(MONTH(H5190),index!$D$2:$G$13,2,0),DAY(H5190)),
IF(E5190="quarterly",DATE(IF(MONTH(H5190)&gt;=10,YEAR(H5190)+1,YEAR(H5190)),VLOOKUP(MONTH(H5190),index!$D$2:$G$13,3,0),DAY(H5190)),
IF(E5190="halfyearly",DATE(IF(MONTH(H5190)&gt;=7,YEAR(H5190)+1,YEAR(H5190)),VLOOKUP(MONTH(H5190),index!$D$2:$G$13,4,0),DAY(H5190)),
DATE(YEAR(H5190)+1,MONTH(H5190),DAY(H5190)))))-H5190))+H5190)</f>
        <v/>
      </c>
      <c r="J5190" s="9" t="str">
        <f t="shared" si="502"/>
        <v/>
      </c>
      <c r="K5190" s="11" t="str">
        <f t="shared" si="503"/>
        <v/>
      </c>
      <c r="L5190" s="11" t="str">
        <f t="shared" si="504"/>
        <v/>
      </c>
      <c r="M5190" s="11" t="str">
        <f>IF(A5190="","",VLOOKUP(E5190,index!$A$1:$B$6,2,0)*K5190*G5190)</f>
        <v/>
      </c>
      <c r="N5190" s="11" t="str">
        <f>IF(A5190="","",-PMT(G5190*VLOOKUP(E5190,index!$A$1:$B$6,2,0),C5190,F5190,0,0))</f>
        <v/>
      </c>
      <c r="O5190" s="11" t="str">
        <f t="shared" si="505"/>
        <v/>
      </c>
      <c r="P5190" s="11" t="str">
        <f t="shared" si="506"/>
        <v/>
      </c>
    </row>
    <row r="5191" spans="1:16" x14ac:dyDescent="0.25">
      <c r="A5191" s="9" t="str">
        <f>IF(A5190="","",IF(B5190&lt;C5190,A5190,IF(A5190=MAX('entry data'!$B$8:$B$507),"",A5190+1)))</f>
        <v/>
      </c>
      <c r="B5191" s="9" t="str">
        <f t="shared" si="501"/>
        <v/>
      </c>
      <c r="C5191" s="9" t="str">
        <f>IF(ISERROR(VLOOKUP(A5191,'entry data'!B:G,6,0)),"",VLOOKUP(A5191,'entry data'!B:G,6,0))</f>
        <v/>
      </c>
      <c r="D5191" s="9" t="str">
        <f>IF(ISERROR(VLOOKUP(A5191,'entry data'!B:C,2,0)),"",VLOOKUP(A5191,'entry data'!B:C,2,0))</f>
        <v/>
      </c>
      <c r="E5191" s="9" t="str">
        <f>IF(ISERROR(VLOOKUP(A5191,'entry data'!B:E,4,0)),"",VLOOKUP(A5191,'entry data'!B:E,4,0))</f>
        <v/>
      </c>
      <c r="F5191" s="11" t="str">
        <f>IF(A5191="","",IF(ISERROR(VLOOKUP(A5191,'entry data'!B:F,5,0)),"",VLOOKUP(A5191,'entry data'!B:F,5,0)))</f>
        <v/>
      </c>
      <c r="G5191" s="12" t="str">
        <f>IF(A5191="","",IF(ISERROR(VLOOKUP(A5191,'entry data'!B:I,8,0)),"",VLOOKUP(A5191,'entry data'!B:I,7,0)))</f>
        <v/>
      </c>
      <c r="H5191" s="13" t="str">
        <f>IF(A5191="","",IF(B5191=1,VLOOKUP(A5191,'entry data'!B:D,3,0),I5190))</f>
        <v/>
      </c>
      <c r="I5191" s="14" t="str">
        <f>IF(A5191="","",IF(E5191="weekly",7,IF(E5191="fortnightly",14,IF(E5191="monthly",DATE(IF(MONTH(H5191)=12,YEAR(H5191)+1,YEAR(H5191)),VLOOKUP(MONTH(H5191),index!$D$2:$G$13,2,0),DAY(H5191)),
IF(E5191="quarterly",DATE(IF(MONTH(H5191)&gt;=10,YEAR(H5191)+1,YEAR(H5191)),VLOOKUP(MONTH(H5191),index!$D$2:$G$13,3,0),DAY(H5191)),
IF(E5191="halfyearly",DATE(IF(MONTH(H5191)&gt;=7,YEAR(H5191)+1,YEAR(H5191)),VLOOKUP(MONTH(H5191),index!$D$2:$G$13,4,0),DAY(H5191)),
DATE(YEAR(H5191)+1,MONTH(H5191),DAY(H5191)))))-H5191))+H5191)</f>
        <v/>
      </c>
      <c r="J5191" s="9" t="str">
        <f t="shared" si="502"/>
        <v/>
      </c>
      <c r="K5191" s="11" t="str">
        <f t="shared" si="503"/>
        <v/>
      </c>
      <c r="L5191" s="11" t="str">
        <f t="shared" si="504"/>
        <v/>
      </c>
      <c r="M5191" s="11" t="str">
        <f>IF(A5191="","",VLOOKUP(E5191,index!$A$1:$B$6,2,0)*K5191*G5191)</f>
        <v/>
      </c>
      <c r="N5191" s="11" t="str">
        <f>IF(A5191="","",-PMT(G5191*VLOOKUP(E5191,index!$A$1:$B$6,2,0),C5191,F5191,0,0))</f>
        <v/>
      </c>
      <c r="O5191" s="11" t="str">
        <f t="shared" si="505"/>
        <v/>
      </c>
      <c r="P5191" s="11" t="str">
        <f t="shared" si="506"/>
        <v/>
      </c>
    </row>
    <row r="5192" spans="1:16" x14ac:dyDescent="0.25">
      <c r="A5192" s="9" t="str">
        <f>IF(A5191="","",IF(B5191&lt;C5191,A5191,IF(A5191=MAX('entry data'!$B$8:$B$507),"",A5191+1)))</f>
        <v/>
      </c>
      <c r="B5192" s="9" t="str">
        <f t="shared" si="501"/>
        <v/>
      </c>
      <c r="C5192" s="9" t="str">
        <f>IF(ISERROR(VLOOKUP(A5192,'entry data'!B:G,6,0)),"",VLOOKUP(A5192,'entry data'!B:G,6,0))</f>
        <v/>
      </c>
      <c r="D5192" s="9" t="str">
        <f>IF(ISERROR(VLOOKUP(A5192,'entry data'!B:C,2,0)),"",VLOOKUP(A5192,'entry data'!B:C,2,0))</f>
        <v/>
      </c>
      <c r="E5192" s="9" t="str">
        <f>IF(ISERROR(VLOOKUP(A5192,'entry data'!B:E,4,0)),"",VLOOKUP(A5192,'entry data'!B:E,4,0))</f>
        <v/>
      </c>
      <c r="F5192" s="11" t="str">
        <f>IF(A5192="","",IF(ISERROR(VLOOKUP(A5192,'entry data'!B:F,5,0)),"",VLOOKUP(A5192,'entry data'!B:F,5,0)))</f>
        <v/>
      </c>
      <c r="G5192" s="12" t="str">
        <f>IF(A5192="","",IF(ISERROR(VLOOKUP(A5192,'entry data'!B:I,8,0)),"",VLOOKUP(A5192,'entry data'!B:I,7,0)))</f>
        <v/>
      </c>
      <c r="H5192" s="13" t="str">
        <f>IF(A5192="","",IF(B5192=1,VLOOKUP(A5192,'entry data'!B:D,3,0),I5191))</f>
        <v/>
      </c>
      <c r="I5192" s="14" t="str">
        <f>IF(A5192="","",IF(E5192="weekly",7,IF(E5192="fortnightly",14,IF(E5192="monthly",DATE(IF(MONTH(H5192)=12,YEAR(H5192)+1,YEAR(H5192)),VLOOKUP(MONTH(H5192),index!$D$2:$G$13,2,0),DAY(H5192)),
IF(E5192="quarterly",DATE(IF(MONTH(H5192)&gt;=10,YEAR(H5192)+1,YEAR(H5192)),VLOOKUP(MONTH(H5192),index!$D$2:$G$13,3,0),DAY(H5192)),
IF(E5192="halfyearly",DATE(IF(MONTH(H5192)&gt;=7,YEAR(H5192)+1,YEAR(H5192)),VLOOKUP(MONTH(H5192),index!$D$2:$G$13,4,0),DAY(H5192)),
DATE(YEAR(H5192)+1,MONTH(H5192),DAY(H5192)))))-H5192))+H5192)</f>
        <v/>
      </c>
      <c r="J5192" s="9" t="str">
        <f t="shared" si="502"/>
        <v/>
      </c>
      <c r="K5192" s="11" t="str">
        <f t="shared" si="503"/>
        <v/>
      </c>
      <c r="L5192" s="11" t="str">
        <f t="shared" si="504"/>
        <v/>
      </c>
      <c r="M5192" s="11" t="str">
        <f>IF(A5192="","",VLOOKUP(E5192,index!$A$1:$B$6,2,0)*K5192*G5192)</f>
        <v/>
      </c>
      <c r="N5192" s="11" t="str">
        <f>IF(A5192="","",-PMT(G5192*VLOOKUP(E5192,index!$A$1:$B$6,2,0),C5192,F5192,0,0))</f>
        <v/>
      </c>
      <c r="O5192" s="11" t="str">
        <f t="shared" si="505"/>
        <v/>
      </c>
      <c r="P5192" s="11" t="str">
        <f t="shared" si="506"/>
        <v/>
      </c>
    </row>
    <row r="5193" spans="1:16" x14ac:dyDescent="0.25">
      <c r="A5193" s="9" t="str">
        <f>IF(A5192="","",IF(B5192&lt;C5192,A5192,IF(A5192=MAX('entry data'!$B$8:$B$507),"",A5192+1)))</f>
        <v/>
      </c>
      <c r="B5193" s="9" t="str">
        <f t="shared" si="501"/>
        <v/>
      </c>
      <c r="C5193" s="9" t="str">
        <f>IF(ISERROR(VLOOKUP(A5193,'entry data'!B:G,6,0)),"",VLOOKUP(A5193,'entry data'!B:G,6,0))</f>
        <v/>
      </c>
      <c r="D5193" s="9" t="str">
        <f>IF(ISERROR(VLOOKUP(A5193,'entry data'!B:C,2,0)),"",VLOOKUP(A5193,'entry data'!B:C,2,0))</f>
        <v/>
      </c>
      <c r="E5193" s="9" t="str">
        <f>IF(ISERROR(VLOOKUP(A5193,'entry data'!B:E,4,0)),"",VLOOKUP(A5193,'entry data'!B:E,4,0))</f>
        <v/>
      </c>
      <c r="F5193" s="11" t="str">
        <f>IF(A5193="","",IF(ISERROR(VLOOKUP(A5193,'entry data'!B:F,5,0)),"",VLOOKUP(A5193,'entry data'!B:F,5,0)))</f>
        <v/>
      </c>
      <c r="G5193" s="12" t="str">
        <f>IF(A5193="","",IF(ISERROR(VLOOKUP(A5193,'entry data'!B:I,8,0)),"",VLOOKUP(A5193,'entry data'!B:I,7,0)))</f>
        <v/>
      </c>
      <c r="H5193" s="13" t="str">
        <f>IF(A5193="","",IF(B5193=1,VLOOKUP(A5193,'entry data'!B:D,3,0),I5192))</f>
        <v/>
      </c>
      <c r="I5193" s="14" t="str">
        <f>IF(A5193="","",IF(E5193="weekly",7,IF(E5193="fortnightly",14,IF(E5193="monthly",DATE(IF(MONTH(H5193)=12,YEAR(H5193)+1,YEAR(H5193)),VLOOKUP(MONTH(H5193),index!$D$2:$G$13,2,0),DAY(H5193)),
IF(E5193="quarterly",DATE(IF(MONTH(H5193)&gt;=10,YEAR(H5193)+1,YEAR(H5193)),VLOOKUP(MONTH(H5193),index!$D$2:$G$13,3,0),DAY(H5193)),
IF(E5193="halfyearly",DATE(IF(MONTH(H5193)&gt;=7,YEAR(H5193)+1,YEAR(H5193)),VLOOKUP(MONTH(H5193),index!$D$2:$G$13,4,0),DAY(H5193)),
DATE(YEAR(H5193)+1,MONTH(H5193),DAY(H5193)))))-H5193))+H5193)</f>
        <v/>
      </c>
      <c r="J5193" s="9" t="str">
        <f t="shared" si="502"/>
        <v/>
      </c>
      <c r="K5193" s="11" t="str">
        <f t="shared" si="503"/>
        <v/>
      </c>
      <c r="L5193" s="11" t="str">
        <f t="shared" si="504"/>
        <v/>
      </c>
      <c r="M5193" s="11" t="str">
        <f>IF(A5193="","",VLOOKUP(E5193,index!$A$1:$B$6,2,0)*K5193*G5193)</f>
        <v/>
      </c>
      <c r="N5193" s="11" t="str">
        <f>IF(A5193="","",-PMT(G5193*VLOOKUP(E5193,index!$A$1:$B$6,2,0),C5193,F5193,0,0))</f>
        <v/>
      </c>
      <c r="O5193" s="11" t="str">
        <f t="shared" si="505"/>
        <v/>
      </c>
      <c r="P5193" s="11" t="str">
        <f t="shared" si="506"/>
        <v/>
      </c>
    </row>
    <row r="5194" spans="1:16" x14ac:dyDescent="0.25">
      <c r="A5194" s="9" t="str">
        <f>IF(A5193="","",IF(B5193&lt;C5193,A5193,IF(A5193=MAX('entry data'!$B$8:$B$507),"",A5193+1)))</f>
        <v/>
      </c>
      <c r="B5194" s="9" t="str">
        <f t="shared" si="501"/>
        <v/>
      </c>
      <c r="C5194" s="9" t="str">
        <f>IF(ISERROR(VLOOKUP(A5194,'entry data'!B:G,6,0)),"",VLOOKUP(A5194,'entry data'!B:G,6,0))</f>
        <v/>
      </c>
      <c r="D5194" s="9" t="str">
        <f>IF(ISERROR(VLOOKUP(A5194,'entry data'!B:C,2,0)),"",VLOOKUP(A5194,'entry data'!B:C,2,0))</f>
        <v/>
      </c>
      <c r="E5194" s="9" t="str">
        <f>IF(ISERROR(VLOOKUP(A5194,'entry data'!B:E,4,0)),"",VLOOKUP(A5194,'entry data'!B:E,4,0))</f>
        <v/>
      </c>
      <c r="F5194" s="11" t="str">
        <f>IF(A5194="","",IF(ISERROR(VLOOKUP(A5194,'entry data'!B:F,5,0)),"",VLOOKUP(A5194,'entry data'!B:F,5,0)))</f>
        <v/>
      </c>
      <c r="G5194" s="12" t="str">
        <f>IF(A5194="","",IF(ISERROR(VLOOKUP(A5194,'entry data'!B:I,8,0)),"",VLOOKUP(A5194,'entry data'!B:I,7,0)))</f>
        <v/>
      </c>
      <c r="H5194" s="13" t="str">
        <f>IF(A5194="","",IF(B5194=1,VLOOKUP(A5194,'entry data'!B:D,3,0),I5193))</f>
        <v/>
      </c>
      <c r="I5194" s="14" t="str">
        <f>IF(A5194="","",IF(E5194="weekly",7,IF(E5194="fortnightly",14,IF(E5194="monthly",DATE(IF(MONTH(H5194)=12,YEAR(H5194)+1,YEAR(H5194)),VLOOKUP(MONTH(H5194),index!$D$2:$G$13,2,0),DAY(H5194)),
IF(E5194="quarterly",DATE(IF(MONTH(H5194)&gt;=10,YEAR(H5194)+1,YEAR(H5194)),VLOOKUP(MONTH(H5194),index!$D$2:$G$13,3,0),DAY(H5194)),
IF(E5194="halfyearly",DATE(IF(MONTH(H5194)&gt;=7,YEAR(H5194)+1,YEAR(H5194)),VLOOKUP(MONTH(H5194),index!$D$2:$G$13,4,0),DAY(H5194)),
DATE(YEAR(H5194)+1,MONTH(H5194),DAY(H5194)))))-H5194))+H5194)</f>
        <v/>
      </c>
      <c r="J5194" s="9" t="str">
        <f t="shared" si="502"/>
        <v/>
      </c>
      <c r="K5194" s="11" t="str">
        <f t="shared" si="503"/>
        <v/>
      </c>
      <c r="L5194" s="11" t="str">
        <f t="shared" si="504"/>
        <v/>
      </c>
      <c r="M5194" s="11" t="str">
        <f>IF(A5194="","",VLOOKUP(E5194,index!$A$1:$B$6,2,0)*K5194*G5194)</f>
        <v/>
      </c>
      <c r="N5194" s="11" t="str">
        <f>IF(A5194="","",-PMT(G5194*VLOOKUP(E5194,index!$A$1:$B$6,2,0),C5194,F5194,0,0))</f>
        <v/>
      </c>
      <c r="O5194" s="11" t="str">
        <f t="shared" si="505"/>
        <v/>
      </c>
      <c r="P5194" s="11" t="str">
        <f t="shared" si="506"/>
        <v/>
      </c>
    </row>
    <row r="5195" spans="1:16" x14ac:dyDescent="0.25">
      <c r="A5195" s="9" t="str">
        <f>IF(A5194="","",IF(B5194&lt;C5194,A5194,IF(A5194=MAX('entry data'!$B$8:$B$507),"",A5194+1)))</f>
        <v/>
      </c>
      <c r="B5195" s="9" t="str">
        <f t="shared" si="501"/>
        <v/>
      </c>
      <c r="C5195" s="9" t="str">
        <f>IF(ISERROR(VLOOKUP(A5195,'entry data'!B:G,6,0)),"",VLOOKUP(A5195,'entry data'!B:G,6,0))</f>
        <v/>
      </c>
      <c r="D5195" s="9" t="str">
        <f>IF(ISERROR(VLOOKUP(A5195,'entry data'!B:C,2,0)),"",VLOOKUP(A5195,'entry data'!B:C,2,0))</f>
        <v/>
      </c>
      <c r="E5195" s="9" t="str">
        <f>IF(ISERROR(VLOOKUP(A5195,'entry data'!B:E,4,0)),"",VLOOKUP(A5195,'entry data'!B:E,4,0))</f>
        <v/>
      </c>
      <c r="F5195" s="11" t="str">
        <f>IF(A5195="","",IF(ISERROR(VLOOKUP(A5195,'entry data'!B:F,5,0)),"",VLOOKUP(A5195,'entry data'!B:F,5,0)))</f>
        <v/>
      </c>
      <c r="G5195" s="12" t="str">
        <f>IF(A5195="","",IF(ISERROR(VLOOKUP(A5195,'entry data'!B:I,8,0)),"",VLOOKUP(A5195,'entry data'!B:I,7,0)))</f>
        <v/>
      </c>
      <c r="H5195" s="13" t="str">
        <f>IF(A5195="","",IF(B5195=1,VLOOKUP(A5195,'entry data'!B:D,3,0),I5194))</f>
        <v/>
      </c>
      <c r="I5195" s="14" t="str">
        <f>IF(A5195="","",IF(E5195="weekly",7,IF(E5195="fortnightly",14,IF(E5195="monthly",DATE(IF(MONTH(H5195)=12,YEAR(H5195)+1,YEAR(H5195)),VLOOKUP(MONTH(H5195),index!$D$2:$G$13,2,0),DAY(H5195)),
IF(E5195="quarterly",DATE(IF(MONTH(H5195)&gt;=10,YEAR(H5195)+1,YEAR(H5195)),VLOOKUP(MONTH(H5195),index!$D$2:$G$13,3,0),DAY(H5195)),
IF(E5195="halfyearly",DATE(IF(MONTH(H5195)&gt;=7,YEAR(H5195)+1,YEAR(H5195)),VLOOKUP(MONTH(H5195),index!$D$2:$G$13,4,0),DAY(H5195)),
DATE(YEAR(H5195)+1,MONTH(H5195),DAY(H5195)))))-H5195))+H5195)</f>
        <v/>
      </c>
      <c r="J5195" s="9" t="str">
        <f t="shared" si="502"/>
        <v/>
      </c>
      <c r="K5195" s="11" t="str">
        <f t="shared" si="503"/>
        <v/>
      </c>
      <c r="L5195" s="11" t="str">
        <f t="shared" si="504"/>
        <v/>
      </c>
      <c r="M5195" s="11" t="str">
        <f>IF(A5195="","",VLOOKUP(E5195,index!$A$1:$B$6,2,0)*K5195*G5195)</f>
        <v/>
      </c>
      <c r="N5195" s="11" t="str">
        <f>IF(A5195="","",-PMT(G5195*VLOOKUP(E5195,index!$A$1:$B$6,2,0),C5195,F5195,0,0))</f>
        <v/>
      </c>
      <c r="O5195" s="11" t="str">
        <f t="shared" si="505"/>
        <v/>
      </c>
      <c r="P5195" s="11" t="str">
        <f t="shared" si="506"/>
        <v/>
      </c>
    </row>
    <row r="5196" spans="1:16" x14ac:dyDescent="0.25">
      <c r="A5196" s="9" t="str">
        <f>IF(A5195="","",IF(B5195&lt;C5195,A5195,IF(A5195=MAX('entry data'!$B$8:$B$507),"",A5195+1)))</f>
        <v/>
      </c>
      <c r="B5196" s="9" t="str">
        <f t="shared" si="501"/>
        <v/>
      </c>
      <c r="C5196" s="9" t="str">
        <f>IF(ISERROR(VLOOKUP(A5196,'entry data'!B:G,6,0)),"",VLOOKUP(A5196,'entry data'!B:G,6,0))</f>
        <v/>
      </c>
      <c r="D5196" s="9" t="str">
        <f>IF(ISERROR(VLOOKUP(A5196,'entry data'!B:C,2,0)),"",VLOOKUP(A5196,'entry data'!B:C,2,0))</f>
        <v/>
      </c>
      <c r="E5196" s="9" t="str">
        <f>IF(ISERROR(VLOOKUP(A5196,'entry data'!B:E,4,0)),"",VLOOKUP(A5196,'entry data'!B:E,4,0))</f>
        <v/>
      </c>
      <c r="F5196" s="11" t="str">
        <f>IF(A5196="","",IF(ISERROR(VLOOKUP(A5196,'entry data'!B:F,5,0)),"",VLOOKUP(A5196,'entry data'!B:F,5,0)))</f>
        <v/>
      </c>
      <c r="G5196" s="12" t="str">
        <f>IF(A5196="","",IF(ISERROR(VLOOKUP(A5196,'entry data'!B:I,8,0)),"",VLOOKUP(A5196,'entry data'!B:I,7,0)))</f>
        <v/>
      </c>
      <c r="H5196" s="13" t="str">
        <f>IF(A5196="","",IF(B5196=1,VLOOKUP(A5196,'entry data'!B:D,3,0),I5195))</f>
        <v/>
      </c>
      <c r="I5196" s="14" t="str">
        <f>IF(A5196="","",IF(E5196="weekly",7,IF(E5196="fortnightly",14,IF(E5196="monthly",DATE(IF(MONTH(H5196)=12,YEAR(H5196)+1,YEAR(H5196)),VLOOKUP(MONTH(H5196),index!$D$2:$G$13,2,0),DAY(H5196)),
IF(E5196="quarterly",DATE(IF(MONTH(H5196)&gt;=10,YEAR(H5196)+1,YEAR(H5196)),VLOOKUP(MONTH(H5196),index!$D$2:$G$13,3,0),DAY(H5196)),
IF(E5196="halfyearly",DATE(IF(MONTH(H5196)&gt;=7,YEAR(H5196)+1,YEAR(H5196)),VLOOKUP(MONTH(H5196),index!$D$2:$G$13,4,0),DAY(H5196)),
DATE(YEAR(H5196)+1,MONTH(H5196),DAY(H5196)))))-H5196))+H5196)</f>
        <v/>
      </c>
      <c r="J5196" s="9" t="str">
        <f t="shared" si="502"/>
        <v/>
      </c>
      <c r="K5196" s="11" t="str">
        <f t="shared" si="503"/>
        <v/>
      </c>
      <c r="L5196" s="11" t="str">
        <f t="shared" si="504"/>
        <v/>
      </c>
      <c r="M5196" s="11" t="str">
        <f>IF(A5196="","",VLOOKUP(E5196,index!$A$1:$B$6,2,0)*K5196*G5196)</f>
        <v/>
      </c>
      <c r="N5196" s="11" t="str">
        <f>IF(A5196="","",-PMT(G5196*VLOOKUP(E5196,index!$A$1:$B$6,2,0),C5196,F5196,0,0))</f>
        <v/>
      </c>
      <c r="O5196" s="11" t="str">
        <f t="shared" si="505"/>
        <v/>
      </c>
      <c r="P5196" s="11" t="str">
        <f t="shared" si="506"/>
        <v/>
      </c>
    </row>
    <row r="5197" spans="1:16" x14ac:dyDescent="0.25">
      <c r="A5197" s="9" t="str">
        <f>IF(A5196="","",IF(B5196&lt;C5196,A5196,IF(A5196=MAX('entry data'!$B$8:$B$507),"",A5196+1)))</f>
        <v/>
      </c>
      <c r="B5197" s="9" t="str">
        <f t="shared" si="501"/>
        <v/>
      </c>
      <c r="C5197" s="9" t="str">
        <f>IF(ISERROR(VLOOKUP(A5197,'entry data'!B:G,6,0)),"",VLOOKUP(A5197,'entry data'!B:G,6,0))</f>
        <v/>
      </c>
      <c r="D5197" s="9" t="str">
        <f>IF(ISERROR(VLOOKUP(A5197,'entry data'!B:C,2,0)),"",VLOOKUP(A5197,'entry data'!B:C,2,0))</f>
        <v/>
      </c>
      <c r="E5197" s="9" t="str">
        <f>IF(ISERROR(VLOOKUP(A5197,'entry data'!B:E,4,0)),"",VLOOKUP(A5197,'entry data'!B:E,4,0))</f>
        <v/>
      </c>
      <c r="F5197" s="11" t="str">
        <f>IF(A5197="","",IF(ISERROR(VLOOKUP(A5197,'entry data'!B:F,5,0)),"",VLOOKUP(A5197,'entry data'!B:F,5,0)))</f>
        <v/>
      </c>
      <c r="G5197" s="12" t="str">
        <f>IF(A5197="","",IF(ISERROR(VLOOKUP(A5197,'entry data'!B:I,8,0)),"",VLOOKUP(A5197,'entry data'!B:I,7,0)))</f>
        <v/>
      </c>
      <c r="H5197" s="13" t="str">
        <f>IF(A5197="","",IF(B5197=1,VLOOKUP(A5197,'entry data'!B:D,3,0),I5196))</f>
        <v/>
      </c>
      <c r="I5197" s="14" t="str">
        <f>IF(A5197="","",IF(E5197="weekly",7,IF(E5197="fortnightly",14,IF(E5197="monthly",DATE(IF(MONTH(H5197)=12,YEAR(H5197)+1,YEAR(H5197)),VLOOKUP(MONTH(H5197),index!$D$2:$G$13,2,0),DAY(H5197)),
IF(E5197="quarterly",DATE(IF(MONTH(H5197)&gt;=10,YEAR(H5197)+1,YEAR(H5197)),VLOOKUP(MONTH(H5197),index!$D$2:$G$13,3,0),DAY(H5197)),
IF(E5197="halfyearly",DATE(IF(MONTH(H5197)&gt;=7,YEAR(H5197)+1,YEAR(H5197)),VLOOKUP(MONTH(H5197),index!$D$2:$G$13,4,0),DAY(H5197)),
DATE(YEAR(H5197)+1,MONTH(H5197),DAY(H5197)))))-H5197))+H5197)</f>
        <v/>
      </c>
      <c r="J5197" s="9" t="str">
        <f t="shared" si="502"/>
        <v/>
      </c>
      <c r="K5197" s="11" t="str">
        <f t="shared" si="503"/>
        <v/>
      </c>
      <c r="L5197" s="11" t="str">
        <f t="shared" si="504"/>
        <v/>
      </c>
      <c r="M5197" s="11" t="str">
        <f>IF(A5197="","",VLOOKUP(E5197,index!$A$1:$B$6,2,0)*K5197*G5197)</f>
        <v/>
      </c>
      <c r="N5197" s="11" t="str">
        <f>IF(A5197="","",-PMT(G5197*VLOOKUP(E5197,index!$A$1:$B$6,2,0),C5197,F5197,0,0))</f>
        <v/>
      </c>
      <c r="O5197" s="11" t="str">
        <f t="shared" si="505"/>
        <v/>
      </c>
      <c r="P5197" s="11" t="str">
        <f t="shared" si="506"/>
        <v/>
      </c>
    </row>
    <row r="5198" spans="1:16" x14ac:dyDescent="0.25">
      <c r="A5198" s="9" t="str">
        <f>IF(A5197="","",IF(B5197&lt;C5197,A5197,IF(A5197=MAX('entry data'!$B$8:$B$507),"",A5197+1)))</f>
        <v/>
      </c>
      <c r="B5198" s="9" t="str">
        <f t="shared" si="501"/>
        <v/>
      </c>
      <c r="C5198" s="9" t="str">
        <f>IF(ISERROR(VLOOKUP(A5198,'entry data'!B:G,6,0)),"",VLOOKUP(A5198,'entry data'!B:G,6,0))</f>
        <v/>
      </c>
      <c r="D5198" s="9" t="str">
        <f>IF(ISERROR(VLOOKUP(A5198,'entry data'!B:C,2,0)),"",VLOOKUP(A5198,'entry data'!B:C,2,0))</f>
        <v/>
      </c>
      <c r="E5198" s="9" t="str">
        <f>IF(ISERROR(VLOOKUP(A5198,'entry data'!B:E,4,0)),"",VLOOKUP(A5198,'entry data'!B:E,4,0))</f>
        <v/>
      </c>
      <c r="F5198" s="11" t="str">
        <f>IF(A5198="","",IF(ISERROR(VLOOKUP(A5198,'entry data'!B:F,5,0)),"",VLOOKUP(A5198,'entry data'!B:F,5,0)))</f>
        <v/>
      </c>
      <c r="G5198" s="12" t="str">
        <f>IF(A5198="","",IF(ISERROR(VLOOKUP(A5198,'entry data'!B:I,8,0)),"",VLOOKUP(A5198,'entry data'!B:I,7,0)))</f>
        <v/>
      </c>
      <c r="H5198" s="13" t="str">
        <f>IF(A5198="","",IF(B5198=1,VLOOKUP(A5198,'entry data'!B:D,3,0),I5197))</f>
        <v/>
      </c>
      <c r="I5198" s="14" t="str">
        <f>IF(A5198="","",IF(E5198="weekly",7,IF(E5198="fortnightly",14,IF(E5198="monthly",DATE(IF(MONTH(H5198)=12,YEAR(H5198)+1,YEAR(H5198)),VLOOKUP(MONTH(H5198),index!$D$2:$G$13,2,0),DAY(H5198)),
IF(E5198="quarterly",DATE(IF(MONTH(H5198)&gt;=10,YEAR(H5198)+1,YEAR(H5198)),VLOOKUP(MONTH(H5198),index!$D$2:$G$13,3,0),DAY(H5198)),
IF(E5198="halfyearly",DATE(IF(MONTH(H5198)&gt;=7,YEAR(H5198)+1,YEAR(H5198)),VLOOKUP(MONTH(H5198),index!$D$2:$G$13,4,0),DAY(H5198)),
DATE(YEAR(H5198)+1,MONTH(H5198),DAY(H5198)))))-H5198))+H5198)</f>
        <v/>
      </c>
      <c r="J5198" s="9" t="str">
        <f t="shared" si="502"/>
        <v/>
      </c>
      <c r="K5198" s="11" t="str">
        <f t="shared" si="503"/>
        <v/>
      </c>
      <c r="L5198" s="11" t="str">
        <f t="shared" si="504"/>
        <v/>
      </c>
      <c r="M5198" s="11" t="str">
        <f>IF(A5198="","",VLOOKUP(E5198,index!$A$1:$B$6,2,0)*K5198*G5198)</f>
        <v/>
      </c>
      <c r="N5198" s="11" t="str">
        <f>IF(A5198="","",-PMT(G5198*VLOOKUP(E5198,index!$A$1:$B$6,2,0),C5198,F5198,0,0))</f>
        <v/>
      </c>
      <c r="O5198" s="11" t="str">
        <f t="shared" si="505"/>
        <v/>
      </c>
      <c r="P5198" s="11" t="str">
        <f t="shared" si="506"/>
        <v/>
      </c>
    </row>
    <row r="5199" spans="1:16" x14ac:dyDescent="0.25">
      <c r="A5199" s="9" t="str">
        <f>IF(A5198="","",IF(B5198&lt;C5198,A5198,IF(A5198=MAX('entry data'!$B$8:$B$507),"",A5198+1)))</f>
        <v/>
      </c>
      <c r="B5199" s="9" t="str">
        <f t="shared" si="501"/>
        <v/>
      </c>
      <c r="C5199" s="9" t="str">
        <f>IF(ISERROR(VLOOKUP(A5199,'entry data'!B:G,6,0)),"",VLOOKUP(A5199,'entry data'!B:G,6,0))</f>
        <v/>
      </c>
      <c r="D5199" s="9" t="str">
        <f>IF(ISERROR(VLOOKUP(A5199,'entry data'!B:C,2,0)),"",VLOOKUP(A5199,'entry data'!B:C,2,0))</f>
        <v/>
      </c>
      <c r="E5199" s="9" t="str">
        <f>IF(ISERROR(VLOOKUP(A5199,'entry data'!B:E,4,0)),"",VLOOKUP(A5199,'entry data'!B:E,4,0))</f>
        <v/>
      </c>
      <c r="F5199" s="11" t="str">
        <f>IF(A5199="","",IF(ISERROR(VLOOKUP(A5199,'entry data'!B:F,5,0)),"",VLOOKUP(A5199,'entry data'!B:F,5,0)))</f>
        <v/>
      </c>
      <c r="G5199" s="12" t="str">
        <f>IF(A5199="","",IF(ISERROR(VLOOKUP(A5199,'entry data'!B:I,8,0)),"",VLOOKUP(A5199,'entry data'!B:I,7,0)))</f>
        <v/>
      </c>
      <c r="H5199" s="13" t="str">
        <f>IF(A5199="","",IF(B5199=1,VLOOKUP(A5199,'entry data'!B:D,3,0),I5198))</f>
        <v/>
      </c>
      <c r="I5199" s="14" t="str">
        <f>IF(A5199="","",IF(E5199="weekly",7,IF(E5199="fortnightly",14,IF(E5199="monthly",DATE(IF(MONTH(H5199)=12,YEAR(H5199)+1,YEAR(H5199)),VLOOKUP(MONTH(H5199),index!$D$2:$G$13,2,0),DAY(H5199)),
IF(E5199="quarterly",DATE(IF(MONTH(H5199)&gt;=10,YEAR(H5199)+1,YEAR(H5199)),VLOOKUP(MONTH(H5199),index!$D$2:$G$13,3,0),DAY(H5199)),
IF(E5199="halfyearly",DATE(IF(MONTH(H5199)&gt;=7,YEAR(H5199)+1,YEAR(H5199)),VLOOKUP(MONTH(H5199),index!$D$2:$G$13,4,0),DAY(H5199)),
DATE(YEAR(H5199)+1,MONTH(H5199),DAY(H5199)))))-H5199))+H5199)</f>
        <v/>
      </c>
      <c r="J5199" s="9" t="str">
        <f t="shared" si="502"/>
        <v/>
      </c>
      <c r="K5199" s="11" t="str">
        <f t="shared" si="503"/>
        <v/>
      </c>
      <c r="L5199" s="11" t="str">
        <f t="shared" si="504"/>
        <v/>
      </c>
      <c r="M5199" s="11" t="str">
        <f>IF(A5199="","",VLOOKUP(E5199,index!$A$1:$B$6,2,0)*K5199*G5199)</f>
        <v/>
      </c>
      <c r="N5199" s="11" t="str">
        <f>IF(A5199="","",-PMT(G5199*VLOOKUP(E5199,index!$A$1:$B$6,2,0),C5199,F5199,0,0))</f>
        <v/>
      </c>
      <c r="O5199" s="11" t="str">
        <f t="shared" si="505"/>
        <v/>
      </c>
      <c r="P5199" s="11" t="str">
        <f t="shared" si="506"/>
        <v/>
      </c>
    </row>
    <row r="5200" spans="1:16" x14ac:dyDescent="0.25">
      <c r="A5200" s="9" t="str">
        <f>IF(A5199="","",IF(B5199&lt;C5199,A5199,IF(A5199=MAX('entry data'!$B$8:$B$507),"",A5199+1)))</f>
        <v/>
      </c>
      <c r="B5200" s="9" t="str">
        <f t="shared" si="501"/>
        <v/>
      </c>
      <c r="C5200" s="9" t="str">
        <f>IF(ISERROR(VLOOKUP(A5200,'entry data'!B:G,6,0)),"",VLOOKUP(A5200,'entry data'!B:G,6,0))</f>
        <v/>
      </c>
      <c r="D5200" s="9" t="str">
        <f>IF(ISERROR(VLOOKUP(A5200,'entry data'!B:C,2,0)),"",VLOOKUP(A5200,'entry data'!B:C,2,0))</f>
        <v/>
      </c>
      <c r="E5200" s="9" t="str">
        <f>IF(ISERROR(VLOOKUP(A5200,'entry data'!B:E,4,0)),"",VLOOKUP(A5200,'entry data'!B:E,4,0))</f>
        <v/>
      </c>
      <c r="F5200" s="11" t="str">
        <f>IF(A5200="","",IF(ISERROR(VLOOKUP(A5200,'entry data'!B:F,5,0)),"",VLOOKUP(A5200,'entry data'!B:F,5,0)))</f>
        <v/>
      </c>
      <c r="G5200" s="12" t="str">
        <f>IF(A5200="","",IF(ISERROR(VLOOKUP(A5200,'entry data'!B:I,8,0)),"",VLOOKUP(A5200,'entry data'!B:I,7,0)))</f>
        <v/>
      </c>
      <c r="H5200" s="13" t="str">
        <f>IF(A5200="","",IF(B5200=1,VLOOKUP(A5200,'entry data'!B:D,3,0),I5199))</f>
        <v/>
      </c>
      <c r="I5200" s="14" t="str">
        <f>IF(A5200="","",IF(E5200="weekly",7,IF(E5200="fortnightly",14,IF(E5200="monthly",DATE(IF(MONTH(H5200)=12,YEAR(H5200)+1,YEAR(H5200)),VLOOKUP(MONTH(H5200),index!$D$2:$G$13,2,0),DAY(H5200)),
IF(E5200="quarterly",DATE(IF(MONTH(H5200)&gt;=10,YEAR(H5200)+1,YEAR(H5200)),VLOOKUP(MONTH(H5200),index!$D$2:$G$13,3,0),DAY(H5200)),
IF(E5200="halfyearly",DATE(IF(MONTH(H5200)&gt;=7,YEAR(H5200)+1,YEAR(H5200)),VLOOKUP(MONTH(H5200),index!$D$2:$G$13,4,0),DAY(H5200)),
DATE(YEAR(H5200)+1,MONTH(H5200),DAY(H5200)))))-H5200))+H5200)</f>
        <v/>
      </c>
      <c r="J5200" s="9" t="str">
        <f t="shared" si="502"/>
        <v/>
      </c>
      <c r="K5200" s="11" t="str">
        <f t="shared" si="503"/>
        <v/>
      </c>
      <c r="L5200" s="11" t="str">
        <f t="shared" si="504"/>
        <v/>
      </c>
      <c r="M5200" s="11" t="str">
        <f>IF(A5200="","",VLOOKUP(E5200,index!$A$1:$B$6,2,0)*K5200*G5200)</f>
        <v/>
      </c>
      <c r="N5200" s="11" t="str">
        <f>IF(A5200="","",-PMT(G5200*VLOOKUP(E5200,index!$A$1:$B$6,2,0),C5200,F5200,0,0))</f>
        <v/>
      </c>
      <c r="O5200" s="11" t="str">
        <f t="shared" si="505"/>
        <v/>
      </c>
      <c r="P5200" s="11" t="str">
        <f t="shared" si="506"/>
        <v/>
      </c>
    </row>
    <row r="5201" spans="1:16" x14ac:dyDescent="0.25">
      <c r="A5201" s="9" t="str">
        <f>IF(A5200="","",IF(B5200&lt;C5200,A5200,IF(A5200=MAX('entry data'!$B$8:$B$507),"",A5200+1)))</f>
        <v/>
      </c>
      <c r="B5201" s="9" t="str">
        <f t="shared" si="501"/>
        <v/>
      </c>
      <c r="C5201" s="9" t="str">
        <f>IF(ISERROR(VLOOKUP(A5201,'entry data'!B:G,6,0)),"",VLOOKUP(A5201,'entry data'!B:G,6,0))</f>
        <v/>
      </c>
      <c r="D5201" s="9" t="str">
        <f>IF(ISERROR(VLOOKUP(A5201,'entry data'!B:C,2,0)),"",VLOOKUP(A5201,'entry data'!B:C,2,0))</f>
        <v/>
      </c>
      <c r="E5201" s="9" t="str">
        <f>IF(ISERROR(VLOOKUP(A5201,'entry data'!B:E,4,0)),"",VLOOKUP(A5201,'entry data'!B:E,4,0))</f>
        <v/>
      </c>
      <c r="F5201" s="11" t="str">
        <f>IF(A5201="","",IF(ISERROR(VLOOKUP(A5201,'entry data'!B:F,5,0)),"",VLOOKUP(A5201,'entry data'!B:F,5,0)))</f>
        <v/>
      </c>
      <c r="G5201" s="12" t="str">
        <f>IF(A5201="","",IF(ISERROR(VLOOKUP(A5201,'entry data'!B:I,8,0)),"",VLOOKUP(A5201,'entry data'!B:I,7,0)))</f>
        <v/>
      </c>
      <c r="H5201" s="13" t="str">
        <f>IF(A5201="","",IF(B5201=1,VLOOKUP(A5201,'entry data'!B:D,3,0),I5200))</f>
        <v/>
      </c>
      <c r="I5201" s="14" t="str">
        <f>IF(A5201="","",IF(E5201="weekly",7,IF(E5201="fortnightly",14,IF(E5201="monthly",DATE(IF(MONTH(H5201)=12,YEAR(H5201)+1,YEAR(H5201)),VLOOKUP(MONTH(H5201),index!$D$2:$G$13,2,0),DAY(H5201)),
IF(E5201="quarterly",DATE(IF(MONTH(H5201)&gt;=10,YEAR(H5201)+1,YEAR(H5201)),VLOOKUP(MONTH(H5201),index!$D$2:$G$13,3,0),DAY(H5201)),
IF(E5201="halfyearly",DATE(IF(MONTH(H5201)&gt;=7,YEAR(H5201)+1,YEAR(H5201)),VLOOKUP(MONTH(H5201),index!$D$2:$G$13,4,0),DAY(H5201)),
DATE(YEAR(H5201)+1,MONTH(H5201),DAY(H5201)))))-H5201))+H5201)</f>
        <v/>
      </c>
      <c r="J5201" s="9" t="str">
        <f t="shared" si="502"/>
        <v/>
      </c>
      <c r="K5201" s="11" t="str">
        <f t="shared" si="503"/>
        <v/>
      </c>
      <c r="L5201" s="11" t="str">
        <f t="shared" si="504"/>
        <v/>
      </c>
      <c r="M5201" s="11" t="str">
        <f>IF(A5201="","",VLOOKUP(E5201,index!$A$1:$B$6,2,0)*K5201*G5201)</f>
        <v/>
      </c>
      <c r="N5201" s="11" t="str">
        <f>IF(A5201="","",-PMT(G5201*VLOOKUP(E5201,index!$A$1:$B$6,2,0),C5201,F5201,0,0))</f>
        <v/>
      </c>
      <c r="O5201" s="11" t="str">
        <f t="shared" si="505"/>
        <v/>
      </c>
      <c r="P5201" s="11" t="str">
        <f t="shared" si="506"/>
        <v/>
      </c>
    </row>
    <row r="5202" spans="1:16" x14ac:dyDescent="0.25">
      <c r="A5202" s="9" t="str">
        <f>IF(A5201="","",IF(B5201&lt;C5201,A5201,IF(A5201=MAX('entry data'!$B$8:$B$507),"",A5201+1)))</f>
        <v/>
      </c>
      <c r="B5202" s="9" t="str">
        <f t="shared" si="501"/>
        <v/>
      </c>
      <c r="C5202" s="9" t="str">
        <f>IF(ISERROR(VLOOKUP(A5202,'entry data'!B:G,6,0)),"",VLOOKUP(A5202,'entry data'!B:G,6,0))</f>
        <v/>
      </c>
      <c r="D5202" s="9" t="str">
        <f>IF(ISERROR(VLOOKUP(A5202,'entry data'!B:C,2,0)),"",VLOOKUP(A5202,'entry data'!B:C,2,0))</f>
        <v/>
      </c>
      <c r="E5202" s="9" t="str">
        <f>IF(ISERROR(VLOOKUP(A5202,'entry data'!B:E,4,0)),"",VLOOKUP(A5202,'entry data'!B:E,4,0))</f>
        <v/>
      </c>
      <c r="F5202" s="11" t="str">
        <f>IF(A5202="","",IF(ISERROR(VLOOKUP(A5202,'entry data'!B:F,5,0)),"",VLOOKUP(A5202,'entry data'!B:F,5,0)))</f>
        <v/>
      </c>
      <c r="G5202" s="12" t="str">
        <f>IF(A5202="","",IF(ISERROR(VLOOKUP(A5202,'entry data'!B:I,8,0)),"",VLOOKUP(A5202,'entry data'!B:I,7,0)))</f>
        <v/>
      </c>
      <c r="H5202" s="13" t="str">
        <f>IF(A5202="","",IF(B5202=1,VLOOKUP(A5202,'entry data'!B:D,3,0),I5201))</f>
        <v/>
      </c>
      <c r="I5202" s="14" t="str">
        <f>IF(A5202="","",IF(E5202="weekly",7,IF(E5202="fortnightly",14,IF(E5202="monthly",DATE(IF(MONTH(H5202)=12,YEAR(H5202)+1,YEAR(H5202)),VLOOKUP(MONTH(H5202),index!$D$2:$G$13,2,0),DAY(H5202)),
IF(E5202="quarterly",DATE(IF(MONTH(H5202)&gt;=10,YEAR(H5202)+1,YEAR(H5202)),VLOOKUP(MONTH(H5202),index!$D$2:$G$13,3,0),DAY(H5202)),
IF(E5202="halfyearly",DATE(IF(MONTH(H5202)&gt;=7,YEAR(H5202)+1,YEAR(H5202)),VLOOKUP(MONTH(H5202),index!$D$2:$G$13,4,0),DAY(H5202)),
DATE(YEAR(H5202)+1,MONTH(H5202),DAY(H5202)))))-H5202))+H5202)</f>
        <v/>
      </c>
      <c r="J5202" s="9" t="str">
        <f t="shared" si="502"/>
        <v/>
      </c>
      <c r="K5202" s="11" t="str">
        <f t="shared" si="503"/>
        <v/>
      </c>
      <c r="L5202" s="11" t="str">
        <f t="shared" si="504"/>
        <v/>
      </c>
      <c r="M5202" s="11" t="str">
        <f>IF(A5202="","",VLOOKUP(E5202,index!$A$1:$B$6,2,0)*K5202*G5202)</f>
        <v/>
      </c>
      <c r="N5202" s="11" t="str">
        <f>IF(A5202="","",-PMT(G5202*VLOOKUP(E5202,index!$A$1:$B$6,2,0),C5202,F5202,0,0))</f>
        <v/>
      </c>
      <c r="O5202" s="11" t="str">
        <f t="shared" si="505"/>
        <v/>
      </c>
      <c r="P5202" s="11" t="str">
        <f t="shared" si="506"/>
        <v/>
      </c>
    </row>
    <row r="5203" spans="1:16" x14ac:dyDescent="0.25">
      <c r="A5203" s="9" t="str">
        <f>IF(A5202="","",IF(B5202&lt;C5202,A5202,IF(A5202=MAX('entry data'!$B$8:$B$507),"",A5202+1)))</f>
        <v/>
      </c>
      <c r="B5203" s="9" t="str">
        <f t="shared" si="501"/>
        <v/>
      </c>
      <c r="C5203" s="9" t="str">
        <f>IF(ISERROR(VLOOKUP(A5203,'entry data'!B:G,6,0)),"",VLOOKUP(A5203,'entry data'!B:G,6,0))</f>
        <v/>
      </c>
      <c r="D5203" s="9" t="str">
        <f>IF(ISERROR(VLOOKUP(A5203,'entry data'!B:C,2,0)),"",VLOOKUP(A5203,'entry data'!B:C,2,0))</f>
        <v/>
      </c>
      <c r="E5203" s="9" t="str">
        <f>IF(ISERROR(VLOOKUP(A5203,'entry data'!B:E,4,0)),"",VLOOKUP(A5203,'entry data'!B:E,4,0))</f>
        <v/>
      </c>
      <c r="F5203" s="11" t="str">
        <f>IF(A5203="","",IF(ISERROR(VLOOKUP(A5203,'entry data'!B:F,5,0)),"",VLOOKUP(A5203,'entry data'!B:F,5,0)))</f>
        <v/>
      </c>
      <c r="G5203" s="12" t="str">
        <f>IF(A5203="","",IF(ISERROR(VLOOKUP(A5203,'entry data'!B:I,8,0)),"",VLOOKUP(A5203,'entry data'!B:I,7,0)))</f>
        <v/>
      </c>
      <c r="H5203" s="13" t="str">
        <f>IF(A5203="","",IF(B5203=1,VLOOKUP(A5203,'entry data'!B:D,3,0),I5202))</f>
        <v/>
      </c>
      <c r="I5203" s="14" t="str">
        <f>IF(A5203="","",IF(E5203="weekly",7,IF(E5203="fortnightly",14,IF(E5203="monthly",DATE(IF(MONTH(H5203)=12,YEAR(H5203)+1,YEAR(H5203)),VLOOKUP(MONTH(H5203),index!$D$2:$G$13,2,0),DAY(H5203)),
IF(E5203="quarterly",DATE(IF(MONTH(H5203)&gt;=10,YEAR(H5203)+1,YEAR(H5203)),VLOOKUP(MONTH(H5203),index!$D$2:$G$13,3,0),DAY(H5203)),
IF(E5203="halfyearly",DATE(IF(MONTH(H5203)&gt;=7,YEAR(H5203)+1,YEAR(H5203)),VLOOKUP(MONTH(H5203),index!$D$2:$G$13,4,0),DAY(H5203)),
DATE(YEAR(H5203)+1,MONTH(H5203),DAY(H5203)))))-H5203))+H5203)</f>
        <v/>
      </c>
      <c r="J5203" s="9" t="str">
        <f t="shared" si="502"/>
        <v/>
      </c>
      <c r="K5203" s="11" t="str">
        <f t="shared" si="503"/>
        <v/>
      </c>
      <c r="L5203" s="11" t="str">
        <f t="shared" si="504"/>
        <v/>
      </c>
      <c r="M5203" s="11" t="str">
        <f>IF(A5203="","",VLOOKUP(E5203,index!$A$1:$B$6,2,0)*K5203*G5203)</f>
        <v/>
      </c>
      <c r="N5203" s="11" t="str">
        <f>IF(A5203="","",-PMT(G5203*VLOOKUP(E5203,index!$A$1:$B$6,2,0),C5203,F5203,0,0))</f>
        <v/>
      </c>
      <c r="O5203" s="11" t="str">
        <f t="shared" si="505"/>
        <v/>
      </c>
      <c r="P5203" s="11" t="str">
        <f t="shared" si="506"/>
        <v/>
      </c>
    </row>
    <row r="5204" spans="1:16" x14ac:dyDescent="0.25">
      <c r="A5204" s="9" t="str">
        <f>IF(A5203="","",IF(B5203&lt;C5203,A5203,IF(A5203=MAX('entry data'!$B$8:$B$507),"",A5203+1)))</f>
        <v/>
      </c>
      <c r="B5204" s="9" t="str">
        <f t="shared" si="501"/>
        <v/>
      </c>
      <c r="C5204" s="9" t="str">
        <f>IF(ISERROR(VLOOKUP(A5204,'entry data'!B:G,6,0)),"",VLOOKUP(A5204,'entry data'!B:G,6,0))</f>
        <v/>
      </c>
      <c r="D5204" s="9" t="str">
        <f>IF(ISERROR(VLOOKUP(A5204,'entry data'!B:C,2,0)),"",VLOOKUP(A5204,'entry data'!B:C,2,0))</f>
        <v/>
      </c>
      <c r="E5204" s="9" t="str">
        <f>IF(ISERROR(VLOOKUP(A5204,'entry data'!B:E,4,0)),"",VLOOKUP(A5204,'entry data'!B:E,4,0))</f>
        <v/>
      </c>
      <c r="F5204" s="11" t="str">
        <f>IF(A5204="","",IF(ISERROR(VLOOKUP(A5204,'entry data'!B:F,5,0)),"",VLOOKUP(A5204,'entry data'!B:F,5,0)))</f>
        <v/>
      </c>
      <c r="G5204" s="12" t="str">
        <f>IF(A5204="","",IF(ISERROR(VLOOKUP(A5204,'entry data'!B:I,8,0)),"",VLOOKUP(A5204,'entry data'!B:I,7,0)))</f>
        <v/>
      </c>
      <c r="H5204" s="13" t="str">
        <f>IF(A5204="","",IF(B5204=1,VLOOKUP(A5204,'entry data'!B:D,3,0),I5203))</f>
        <v/>
      </c>
      <c r="I5204" s="14" t="str">
        <f>IF(A5204="","",IF(E5204="weekly",7,IF(E5204="fortnightly",14,IF(E5204="monthly",DATE(IF(MONTH(H5204)=12,YEAR(H5204)+1,YEAR(H5204)),VLOOKUP(MONTH(H5204),index!$D$2:$G$13,2,0),DAY(H5204)),
IF(E5204="quarterly",DATE(IF(MONTH(H5204)&gt;=10,YEAR(H5204)+1,YEAR(H5204)),VLOOKUP(MONTH(H5204),index!$D$2:$G$13,3,0),DAY(H5204)),
IF(E5204="halfyearly",DATE(IF(MONTH(H5204)&gt;=7,YEAR(H5204)+1,YEAR(H5204)),VLOOKUP(MONTH(H5204),index!$D$2:$G$13,4,0),DAY(H5204)),
DATE(YEAR(H5204)+1,MONTH(H5204),DAY(H5204)))))-H5204))+H5204)</f>
        <v/>
      </c>
      <c r="J5204" s="9" t="str">
        <f t="shared" si="502"/>
        <v/>
      </c>
      <c r="K5204" s="11" t="str">
        <f t="shared" si="503"/>
        <v/>
      </c>
      <c r="L5204" s="11" t="str">
        <f t="shared" si="504"/>
        <v/>
      </c>
      <c r="M5204" s="11" t="str">
        <f>IF(A5204="","",VLOOKUP(E5204,index!$A$1:$B$6,2,0)*K5204*G5204)</f>
        <v/>
      </c>
      <c r="N5204" s="11" t="str">
        <f>IF(A5204="","",-PMT(G5204*VLOOKUP(E5204,index!$A$1:$B$6,2,0),C5204,F5204,0,0))</f>
        <v/>
      </c>
      <c r="O5204" s="11" t="str">
        <f t="shared" si="505"/>
        <v/>
      </c>
      <c r="P5204" s="11" t="str">
        <f t="shared" si="506"/>
        <v/>
      </c>
    </row>
    <row r="5205" spans="1:16" x14ac:dyDescent="0.25">
      <c r="A5205" s="9" t="str">
        <f>IF(A5204="","",IF(B5204&lt;C5204,A5204,IF(A5204=MAX('entry data'!$B$8:$B$507),"",A5204+1)))</f>
        <v/>
      </c>
      <c r="B5205" s="9" t="str">
        <f t="shared" si="501"/>
        <v/>
      </c>
      <c r="C5205" s="9" t="str">
        <f>IF(ISERROR(VLOOKUP(A5205,'entry data'!B:G,6,0)),"",VLOOKUP(A5205,'entry data'!B:G,6,0))</f>
        <v/>
      </c>
      <c r="D5205" s="9" t="str">
        <f>IF(ISERROR(VLOOKUP(A5205,'entry data'!B:C,2,0)),"",VLOOKUP(A5205,'entry data'!B:C,2,0))</f>
        <v/>
      </c>
      <c r="E5205" s="9" t="str">
        <f>IF(ISERROR(VLOOKUP(A5205,'entry data'!B:E,4,0)),"",VLOOKUP(A5205,'entry data'!B:E,4,0))</f>
        <v/>
      </c>
      <c r="F5205" s="11" t="str">
        <f>IF(A5205="","",IF(ISERROR(VLOOKUP(A5205,'entry data'!B:F,5,0)),"",VLOOKUP(A5205,'entry data'!B:F,5,0)))</f>
        <v/>
      </c>
      <c r="G5205" s="12" t="str">
        <f>IF(A5205="","",IF(ISERROR(VLOOKUP(A5205,'entry data'!B:I,8,0)),"",VLOOKUP(A5205,'entry data'!B:I,7,0)))</f>
        <v/>
      </c>
      <c r="H5205" s="13" t="str">
        <f>IF(A5205="","",IF(B5205=1,VLOOKUP(A5205,'entry data'!B:D,3,0),I5204))</f>
        <v/>
      </c>
      <c r="I5205" s="14" t="str">
        <f>IF(A5205="","",IF(E5205="weekly",7,IF(E5205="fortnightly",14,IF(E5205="monthly",DATE(IF(MONTH(H5205)=12,YEAR(H5205)+1,YEAR(H5205)),VLOOKUP(MONTH(H5205),index!$D$2:$G$13,2,0),DAY(H5205)),
IF(E5205="quarterly",DATE(IF(MONTH(H5205)&gt;=10,YEAR(H5205)+1,YEAR(H5205)),VLOOKUP(MONTH(H5205),index!$D$2:$G$13,3,0),DAY(H5205)),
IF(E5205="halfyearly",DATE(IF(MONTH(H5205)&gt;=7,YEAR(H5205)+1,YEAR(H5205)),VLOOKUP(MONTH(H5205),index!$D$2:$G$13,4,0),DAY(H5205)),
DATE(YEAR(H5205)+1,MONTH(H5205),DAY(H5205)))))-H5205))+H5205)</f>
        <v/>
      </c>
      <c r="J5205" s="9" t="str">
        <f t="shared" si="502"/>
        <v/>
      </c>
      <c r="K5205" s="11" t="str">
        <f t="shared" si="503"/>
        <v/>
      </c>
      <c r="L5205" s="11" t="str">
        <f t="shared" si="504"/>
        <v/>
      </c>
      <c r="M5205" s="11" t="str">
        <f>IF(A5205="","",VLOOKUP(E5205,index!$A$1:$B$6,2,0)*K5205*G5205)</f>
        <v/>
      </c>
      <c r="N5205" s="11" t="str">
        <f>IF(A5205="","",-PMT(G5205*VLOOKUP(E5205,index!$A$1:$B$6,2,0),C5205,F5205,0,0))</f>
        <v/>
      </c>
      <c r="O5205" s="11" t="str">
        <f t="shared" si="505"/>
        <v/>
      </c>
      <c r="P5205" s="11" t="str">
        <f t="shared" si="506"/>
        <v/>
      </c>
    </row>
    <row r="5206" spans="1:16" x14ac:dyDescent="0.25">
      <c r="A5206" s="9" t="str">
        <f>IF(A5205="","",IF(B5205&lt;C5205,A5205,IF(A5205=MAX('entry data'!$B$8:$B$507),"",A5205+1)))</f>
        <v/>
      </c>
      <c r="B5206" s="9" t="str">
        <f t="shared" si="501"/>
        <v/>
      </c>
      <c r="C5206" s="9" t="str">
        <f>IF(ISERROR(VLOOKUP(A5206,'entry data'!B:G,6,0)),"",VLOOKUP(A5206,'entry data'!B:G,6,0))</f>
        <v/>
      </c>
      <c r="D5206" s="9" t="str">
        <f>IF(ISERROR(VLOOKUP(A5206,'entry data'!B:C,2,0)),"",VLOOKUP(A5206,'entry data'!B:C,2,0))</f>
        <v/>
      </c>
      <c r="E5206" s="9" t="str">
        <f>IF(ISERROR(VLOOKUP(A5206,'entry data'!B:E,4,0)),"",VLOOKUP(A5206,'entry data'!B:E,4,0))</f>
        <v/>
      </c>
      <c r="F5206" s="11" t="str">
        <f>IF(A5206="","",IF(ISERROR(VLOOKUP(A5206,'entry data'!B:F,5,0)),"",VLOOKUP(A5206,'entry data'!B:F,5,0)))</f>
        <v/>
      </c>
      <c r="G5206" s="12" t="str">
        <f>IF(A5206="","",IF(ISERROR(VLOOKUP(A5206,'entry data'!B:I,8,0)),"",VLOOKUP(A5206,'entry data'!B:I,7,0)))</f>
        <v/>
      </c>
      <c r="H5206" s="13" t="str">
        <f>IF(A5206="","",IF(B5206=1,VLOOKUP(A5206,'entry data'!B:D,3,0),I5205))</f>
        <v/>
      </c>
      <c r="I5206" s="14" t="str">
        <f>IF(A5206="","",IF(E5206="weekly",7,IF(E5206="fortnightly",14,IF(E5206="monthly",DATE(IF(MONTH(H5206)=12,YEAR(H5206)+1,YEAR(H5206)),VLOOKUP(MONTH(H5206),index!$D$2:$G$13,2,0),DAY(H5206)),
IF(E5206="quarterly",DATE(IF(MONTH(H5206)&gt;=10,YEAR(H5206)+1,YEAR(H5206)),VLOOKUP(MONTH(H5206),index!$D$2:$G$13,3,0),DAY(H5206)),
IF(E5206="halfyearly",DATE(IF(MONTH(H5206)&gt;=7,YEAR(H5206)+1,YEAR(H5206)),VLOOKUP(MONTH(H5206),index!$D$2:$G$13,4,0),DAY(H5206)),
DATE(YEAR(H5206)+1,MONTH(H5206),DAY(H5206)))))-H5206))+H5206)</f>
        <v/>
      </c>
      <c r="J5206" s="9" t="str">
        <f t="shared" si="502"/>
        <v/>
      </c>
      <c r="K5206" s="11" t="str">
        <f t="shared" si="503"/>
        <v/>
      </c>
      <c r="L5206" s="11" t="str">
        <f t="shared" si="504"/>
        <v/>
      </c>
      <c r="M5206" s="11" t="str">
        <f>IF(A5206="","",VLOOKUP(E5206,index!$A$1:$B$6,2,0)*K5206*G5206)</f>
        <v/>
      </c>
      <c r="N5206" s="11" t="str">
        <f>IF(A5206="","",-PMT(G5206*VLOOKUP(E5206,index!$A$1:$B$6,2,0),C5206,F5206,0,0))</f>
        <v/>
      </c>
      <c r="O5206" s="11" t="str">
        <f t="shared" si="505"/>
        <v/>
      </c>
      <c r="P5206" s="11" t="str">
        <f t="shared" si="506"/>
        <v/>
      </c>
    </row>
    <row r="5207" spans="1:16" x14ac:dyDescent="0.25">
      <c r="A5207" s="9" t="str">
        <f>IF(A5206="","",IF(B5206&lt;C5206,A5206,IF(A5206=MAX('entry data'!$B$8:$B$507),"",A5206+1)))</f>
        <v/>
      </c>
      <c r="B5207" s="9" t="str">
        <f t="shared" ref="B5207:B5270" si="507">IF(A5207="","",IF(B5206=C5206,1,B5206+1))</f>
        <v/>
      </c>
      <c r="C5207" s="9" t="str">
        <f>IF(ISERROR(VLOOKUP(A5207,'entry data'!B:G,6,0)),"",VLOOKUP(A5207,'entry data'!B:G,6,0))</f>
        <v/>
      </c>
      <c r="D5207" s="9" t="str">
        <f>IF(ISERROR(VLOOKUP(A5207,'entry data'!B:C,2,0)),"",VLOOKUP(A5207,'entry data'!B:C,2,0))</f>
        <v/>
      </c>
      <c r="E5207" s="9" t="str">
        <f>IF(ISERROR(VLOOKUP(A5207,'entry data'!B:E,4,0)),"",VLOOKUP(A5207,'entry data'!B:E,4,0))</f>
        <v/>
      </c>
      <c r="F5207" s="11" t="str">
        <f>IF(A5207="","",IF(ISERROR(VLOOKUP(A5207,'entry data'!B:F,5,0)),"",VLOOKUP(A5207,'entry data'!B:F,5,0)))</f>
        <v/>
      </c>
      <c r="G5207" s="12" t="str">
        <f>IF(A5207="","",IF(ISERROR(VLOOKUP(A5207,'entry data'!B:I,8,0)),"",VLOOKUP(A5207,'entry data'!B:I,7,0)))</f>
        <v/>
      </c>
      <c r="H5207" s="13" t="str">
        <f>IF(A5207="","",IF(B5207=1,VLOOKUP(A5207,'entry data'!B:D,3,0),I5206))</f>
        <v/>
      </c>
      <c r="I5207" s="14" t="str">
        <f>IF(A5207="","",IF(E5207="weekly",7,IF(E5207="fortnightly",14,IF(E5207="monthly",DATE(IF(MONTH(H5207)=12,YEAR(H5207)+1,YEAR(H5207)),VLOOKUP(MONTH(H5207),index!$D$2:$G$13,2,0),DAY(H5207)),
IF(E5207="quarterly",DATE(IF(MONTH(H5207)&gt;=10,YEAR(H5207)+1,YEAR(H5207)),VLOOKUP(MONTH(H5207),index!$D$2:$G$13,3,0),DAY(H5207)),
IF(E5207="halfyearly",DATE(IF(MONTH(H5207)&gt;=7,YEAR(H5207)+1,YEAR(H5207)),VLOOKUP(MONTH(H5207),index!$D$2:$G$13,4,0),DAY(H5207)),
DATE(YEAR(H5207)+1,MONTH(H5207),DAY(H5207)))))-H5207))+H5207)</f>
        <v/>
      </c>
      <c r="J5207" s="9" t="str">
        <f t="shared" ref="J5207:J5270" si="508">IF(A5207="","",IF(MONTH(I5207)&lt;10,YEAR(I5207)&amp;"-0"&amp;MONTH(I5207),YEAR(I5207)&amp;"-"&amp;MONTH(I5207)))</f>
        <v/>
      </c>
      <c r="K5207" s="11" t="str">
        <f t="shared" ref="K5207:K5270" si="509">IF(A5207="","",IF(B5207=1,F5207,O5206))</f>
        <v/>
      </c>
      <c r="L5207" s="11" t="str">
        <f t="shared" ref="L5207:L5270" si="510">IF(A5207="","",N5207-M5207)</f>
        <v/>
      </c>
      <c r="M5207" s="11" t="str">
        <f>IF(A5207="","",VLOOKUP(E5207,index!$A$1:$B$6,2,0)*K5207*G5207)</f>
        <v/>
      </c>
      <c r="N5207" s="11" t="str">
        <f>IF(A5207="","",-PMT(G5207*VLOOKUP(E5207,index!$A$1:$B$6,2,0),C5207,F5207,0,0))</f>
        <v/>
      </c>
      <c r="O5207" s="11" t="str">
        <f t="shared" ref="O5207:O5270" si="511">IF(A5207="","",K5207-L5207)</f>
        <v/>
      </c>
      <c r="P5207" s="11" t="str">
        <f t="shared" si="506"/>
        <v/>
      </c>
    </row>
    <row r="5208" spans="1:16" x14ac:dyDescent="0.25">
      <c r="A5208" s="9" t="str">
        <f>IF(A5207="","",IF(B5207&lt;C5207,A5207,IF(A5207=MAX('entry data'!$B$8:$B$507),"",A5207+1)))</f>
        <v/>
      </c>
      <c r="B5208" s="9" t="str">
        <f t="shared" si="507"/>
        <v/>
      </c>
      <c r="C5208" s="9" t="str">
        <f>IF(ISERROR(VLOOKUP(A5208,'entry data'!B:G,6,0)),"",VLOOKUP(A5208,'entry data'!B:G,6,0))</f>
        <v/>
      </c>
      <c r="D5208" s="9" t="str">
        <f>IF(ISERROR(VLOOKUP(A5208,'entry data'!B:C,2,0)),"",VLOOKUP(A5208,'entry data'!B:C,2,0))</f>
        <v/>
      </c>
      <c r="E5208" s="9" t="str">
        <f>IF(ISERROR(VLOOKUP(A5208,'entry data'!B:E,4,0)),"",VLOOKUP(A5208,'entry data'!B:E,4,0))</f>
        <v/>
      </c>
      <c r="F5208" s="11" t="str">
        <f>IF(A5208="","",IF(ISERROR(VLOOKUP(A5208,'entry data'!B:F,5,0)),"",VLOOKUP(A5208,'entry data'!B:F,5,0)))</f>
        <v/>
      </c>
      <c r="G5208" s="12" t="str">
        <f>IF(A5208="","",IF(ISERROR(VLOOKUP(A5208,'entry data'!B:I,8,0)),"",VLOOKUP(A5208,'entry data'!B:I,7,0)))</f>
        <v/>
      </c>
      <c r="H5208" s="13" t="str">
        <f>IF(A5208="","",IF(B5208=1,VLOOKUP(A5208,'entry data'!B:D,3,0),I5207))</f>
        <v/>
      </c>
      <c r="I5208" s="14" t="str">
        <f>IF(A5208="","",IF(E5208="weekly",7,IF(E5208="fortnightly",14,IF(E5208="monthly",DATE(IF(MONTH(H5208)=12,YEAR(H5208)+1,YEAR(H5208)),VLOOKUP(MONTH(H5208),index!$D$2:$G$13,2,0),DAY(H5208)),
IF(E5208="quarterly",DATE(IF(MONTH(H5208)&gt;=10,YEAR(H5208)+1,YEAR(H5208)),VLOOKUP(MONTH(H5208),index!$D$2:$G$13,3,0),DAY(H5208)),
IF(E5208="halfyearly",DATE(IF(MONTH(H5208)&gt;=7,YEAR(H5208)+1,YEAR(H5208)),VLOOKUP(MONTH(H5208),index!$D$2:$G$13,4,0),DAY(H5208)),
DATE(YEAR(H5208)+1,MONTH(H5208),DAY(H5208)))))-H5208))+H5208)</f>
        <v/>
      </c>
      <c r="J5208" s="9" t="str">
        <f t="shared" si="508"/>
        <v/>
      </c>
      <c r="K5208" s="11" t="str">
        <f t="shared" si="509"/>
        <v/>
      </c>
      <c r="L5208" s="11" t="str">
        <f t="shared" si="510"/>
        <v/>
      </c>
      <c r="M5208" s="11" t="str">
        <f>IF(A5208="","",VLOOKUP(E5208,index!$A$1:$B$6,2,0)*K5208*G5208)</f>
        <v/>
      </c>
      <c r="N5208" s="11" t="str">
        <f>IF(A5208="","",-PMT(G5208*VLOOKUP(E5208,index!$A$1:$B$6,2,0),C5208,F5208,0,0))</f>
        <v/>
      </c>
      <c r="O5208" s="11" t="str">
        <f t="shared" si="511"/>
        <v/>
      </c>
      <c r="P5208" s="11" t="str">
        <f t="shared" si="506"/>
        <v/>
      </c>
    </row>
    <row r="5209" spans="1:16" x14ac:dyDescent="0.25">
      <c r="A5209" s="9" t="str">
        <f>IF(A5208="","",IF(B5208&lt;C5208,A5208,IF(A5208=MAX('entry data'!$B$8:$B$507),"",A5208+1)))</f>
        <v/>
      </c>
      <c r="B5209" s="9" t="str">
        <f t="shared" si="507"/>
        <v/>
      </c>
      <c r="C5209" s="9" t="str">
        <f>IF(ISERROR(VLOOKUP(A5209,'entry data'!B:G,6,0)),"",VLOOKUP(A5209,'entry data'!B:G,6,0))</f>
        <v/>
      </c>
      <c r="D5209" s="9" t="str">
        <f>IF(ISERROR(VLOOKUP(A5209,'entry data'!B:C,2,0)),"",VLOOKUP(A5209,'entry data'!B:C,2,0))</f>
        <v/>
      </c>
      <c r="E5209" s="9" t="str">
        <f>IF(ISERROR(VLOOKUP(A5209,'entry data'!B:E,4,0)),"",VLOOKUP(A5209,'entry data'!B:E,4,0))</f>
        <v/>
      </c>
      <c r="F5209" s="11" t="str">
        <f>IF(A5209="","",IF(ISERROR(VLOOKUP(A5209,'entry data'!B:F,5,0)),"",VLOOKUP(A5209,'entry data'!B:F,5,0)))</f>
        <v/>
      </c>
      <c r="G5209" s="12" t="str">
        <f>IF(A5209="","",IF(ISERROR(VLOOKUP(A5209,'entry data'!B:I,8,0)),"",VLOOKUP(A5209,'entry data'!B:I,7,0)))</f>
        <v/>
      </c>
      <c r="H5209" s="13" t="str">
        <f>IF(A5209="","",IF(B5209=1,VLOOKUP(A5209,'entry data'!B:D,3,0),I5208))</f>
        <v/>
      </c>
      <c r="I5209" s="14" t="str">
        <f>IF(A5209="","",IF(E5209="weekly",7,IF(E5209="fortnightly",14,IF(E5209="monthly",DATE(IF(MONTH(H5209)=12,YEAR(H5209)+1,YEAR(H5209)),VLOOKUP(MONTH(H5209),index!$D$2:$G$13,2,0),DAY(H5209)),
IF(E5209="quarterly",DATE(IF(MONTH(H5209)&gt;=10,YEAR(H5209)+1,YEAR(H5209)),VLOOKUP(MONTH(H5209),index!$D$2:$G$13,3,0),DAY(H5209)),
IF(E5209="halfyearly",DATE(IF(MONTH(H5209)&gt;=7,YEAR(H5209)+1,YEAR(H5209)),VLOOKUP(MONTH(H5209),index!$D$2:$G$13,4,0),DAY(H5209)),
DATE(YEAR(H5209)+1,MONTH(H5209),DAY(H5209)))))-H5209))+H5209)</f>
        <v/>
      </c>
      <c r="J5209" s="9" t="str">
        <f t="shared" si="508"/>
        <v/>
      </c>
      <c r="K5209" s="11" t="str">
        <f t="shared" si="509"/>
        <v/>
      </c>
      <c r="L5209" s="11" t="str">
        <f t="shared" si="510"/>
        <v/>
      </c>
      <c r="M5209" s="11" t="str">
        <f>IF(A5209="","",VLOOKUP(E5209,index!$A$1:$B$6,2,0)*K5209*G5209)</f>
        <v/>
      </c>
      <c r="N5209" s="11" t="str">
        <f>IF(A5209="","",-PMT(G5209*VLOOKUP(E5209,index!$A$1:$B$6,2,0),C5209,F5209,0,0))</f>
        <v/>
      </c>
      <c r="O5209" s="11" t="str">
        <f t="shared" si="511"/>
        <v/>
      </c>
      <c r="P5209" s="11" t="str">
        <f t="shared" si="506"/>
        <v/>
      </c>
    </row>
    <row r="5210" spans="1:16" x14ac:dyDescent="0.25">
      <c r="A5210" s="9" t="str">
        <f>IF(A5209="","",IF(B5209&lt;C5209,A5209,IF(A5209=MAX('entry data'!$B$8:$B$507),"",A5209+1)))</f>
        <v/>
      </c>
      <c r="B5210" s="9" t="str">
        <f t="shared" si="507"/>
        <v/>
      </c>
      <c r="C5210" s="9" t="str">
        <f>IF(ISERROR(VLOOKUP(A5210,'entry data'!B:G,6,0)),"",VLOOKUP(A5210,'entry data'!B:G,6,0))</f>
        <v/>
      </c>
      <c r="D5210" s="9" t="str">
        <f>IF(ISERROR(VLOOKUP(A5210,'entry data'!B:C,2,0)),"",VLOOKUP(A5210,'entry data'!B:C,2,0))</f>
        <v/>
      </c>
      <c r="E5210" s="9" t="str">
        <f>IF(ISERROR(VLOOKUP(A5210,'entry data'!B:E,4,0)),"",VLOOKUP(A5210,'entry data'!B:E,4,0))</f>
        <v/>
      </c>
      <c r="F5210" s="11" t="str">
        <f>IF(A5210="","",IF(ISERROR(VLOOKUP(A5210,'entry data'!B:F,5,0)),"",VLOOKUP(A5210,'entry data'!B:F,5,0)))</f>
        <v/>
      </c>
      <c r="G5210" s="12" t="str">
        <f>IF(A5210="","",IF(ISERROR(VLOOKUP(A5210,'entry data'!B:I,8,0)),"",VLOOKUP(A5210,'entry data'!B:I,7,0)))</f>
        <v/>
      </c>
      <c r="H5210" s="13" t="str">
        <f>IF(A5210="","",IF(B5210=1,VLOOKUP(A5210,'entry data'!B:D,3,0),I5209))</f>
        <v/>
      </c>
      <c r="I5210" s="14" t="str">
        <f>IF(A5210="","",IF(E5210="weekly",7,IF(E5210="fortnightly",14,IF(E5210="monthly",DATE(IF(MONTH(H5210)=12,YEAR(H5210)+1,YEAR(H5210)),VLOOKUP(MONTH(H5210),index!$D$2:$G$13,2,0),DAY(H5210)),
IF(E5210="quarterly",DATE(IF(MONTH(H5210)&gt;=10,YEAR(H5210)+1,YEAR(H5210)),VLOOKUP(MONTH(H5210),index!$D$2:$G$13,3,0),DAY(H5210)),
IF(E5210="halfyearly",DATE(IF(MONTH(H5210)&gt;=7,YEAR(H5210)+1,YEAR(H5210)),VLOOKUP(MONTH(H5210),index!$D$2:$G$13,4,0),DAY(H5210)),
DATE(YEAR(H5210)+1,MONTH(H5210),DAY(H5210)))))-H5210))+H5210)</f>
        <v/>
      </c>
      <c r="J5210" s="9" t="str">
        <f t="shared" si="508"/>
        <v/>
      </c>
      <c r="K5210" s="11" t="str">
        <f t="shared" si="509"/>
        <v/>
      </c>
      <c r="L5210" s="11" t="str">
        <f t="shared" si="510"/>
        <v/>
      </c>
      <c r="M5210" s="11" t="str">
        <f>IF(A5210="","",VLOOKUP(E5210,index!$A$1:$B$6,2,0)*K5210*G5210)</f>
        <v/>
      </c>
      <c r="N5210" s="11" t="str">
        <f>IF(A5210="","",-PMT(G5210*VLOOKUP(E5210,index!$A$1:$B$6,2,0),C5210,F5210,0,0))</f>
        <v/>
      </c>
      <c r="O5210" s="11" t="str">
        <f t="shared" si="511"/>
        <v/>
      </c>
      <c r="P5210" s="11" t="str">
        <f t="shared" si="506"/>
        <v/>
      </c>
    </row>
    <row r="5211" spans="1:16" x14ac:dyDescent="0.25">
      <c r="A5211" s="9" t="str">
        <f>IF(A5210="","",IF(B5210&lt;C5210,A5210,IF(A5210=MAX('entry data'!$B$8:$B$507),"",A5210+1)))</f>
        <v/>
      </c>
      <c r="B5211" s="9" t="str">
        <f t="shared" si="507"/>
        <v/>
      </c>
      <c r="C5211" s="9" t="str">
        <f>IF(ISERROR(VLOOKUP(A5211,'entry data'!B:G,6,0)),"",VLOOKUP(A5211,'entry data'!B:G,6,0))</f>
        <v/>
      </c>
      <c r="D5211" s="9" t="str">
        <f>IF(ISERROR(VLOOKUP(A5211,'entry data'!B:C,2,0)),"",VLOOKUP(A5211,'entry data'!B:C,2,0))</f>
        <v/>
      </c>
      <c r="E5211" s="9" t="str">
        <f>IF(ISERROR(VLOOKUP(A5211,'entry data'!B:E,4,0)),"",VLOOKUP(A5211,'entry data'!B:E,4,0))</f>
        <v/>
      </c>
      <c r="F5211" s="11" t="str">
        <f>IF(A5211="","",IF(ISERROR(VLOOKUP(A5211,'entry data'!B:F,5,0)),"",VLOOKUP(A5211,'entry data'!B:F,5,0)))</f>
        <v/>
      </c>
      <c r="G5211" s="12" t="str">
        <f>IF(A5211="","",IF(ISERROR(VLOOKUP(A5211,'entry data'!B:I,8,0)),"",VLOOKUP(A5211,'entry data'!B:I,7,0)))</f>
        <v/>
      </c>
      <c r="H5211" s="13" t="str">
        <f>IF(A5211="","",IF(B5211=1,VLOOKUP(A5211,'entry data'!B:D,3,0),I5210))</f>
        <v/>
      </c>
      <c r="I5211" s="14" t="str">
        <f>IF(A5211="","",IF(E5211="weekly",7,IF(E5211="fortnightly",14,IF(E5211="monthly",DATE(IF(MONTH(H5211)=12,YEAR(H5211)+1,YEAR(H5211)),VLOOKUP(MONTH(H5211),index!$D$2:$G$13,2,0),DAY(H5211)),
IF(E5211="quarterly",DATE(IF(MONTH(H5211)&gt;=10,YEAR(H5211)+1,YEAR(H5211)),VLOOKUP(MONTH(H5211),index!$D$2:$G$13,3,0),DAY(H5211)),
IF(E5211="halfyearly",DATE(IF(MONTH(H5211)&gt;=7,YEAR(H5211)+1,YEAR(H5211)),VLOOKUP(MONTH(H5211),index!$D$2:$G$13,4,0),DAY(H5211)),
DATE(YEAR(H5211)+1,MONTH(H5211),DAY(H5211)))))-H5211))+H5211)</f>
        <v/>
      </c>
      <c r="J5211" s="9" t="str">
        <f t="shared" si="508"/>
        <v/>
      </c>
      <c r="K5211" s="11" t="str">
        <f t="shared" si="509"/>
        <v/>
      </c>
      <c r="L5211" s="11" t="str">
        <f t="shared" si="510"/>
        <v/>
      </c>
      <c r="M5211" s="11" t="str">
        <f>IF(A5211="","",VLOOKUP(E5211,index!$A$1:$B$6,2,0)*K5211*G5211)</f>
        <v/>
      </c>
      <c r="N5211" s="11" t="str">
        <f>IF(A5211="","",-PMT(G5211*VLOOKUP(E5211,index!$A$1:$B$6,2,0),C5211,F5211,0,0))</f>
        <v/>
      </c>
      <c r="O5211" s="11" t="str">
        <f t="shared" si="511"/>
        <v/>
      </c>
      <c r="P5211" s="11" t="str">
        <f t="shared" si="506"/>
        <v/>
      </c>
    </row>
    <row r="5212" spans="1:16" x14ac:dyDescent="0.25">
      <c r="A5212" s="9" t="str">
        <f>IF(A5211="","",IF(B5211&lt;C5211,A5211,IF(A5211=MAX('entry data'!$B$8:$B$507),"",A5211+1)))</f>
        <v/>
      </c>
      <c r="B5212" s="9" t="str">
        <f t="shared" si="507"/>
        <v/>
      </c>
      <c r="C5212" s="9" t="str">
        <f>IF(ISERROR(VLOOKUP(A5212,'entry data'!B:G,6,0)),"",VLOOKUP(A5212,'entry data'!B:G,6,0))</f>
        <v/>
      </c>
      <c r="D5212" s="9" t="str">
        <f>IF(ISERROR(VLOOKUP(A5212,'entry data'!B:C,2,0)),"",VLOOKUP(A5212,'entry data'!B:C,2,0))</f>
        <v/>
      </c>
      <c r="E5212" s="9" t="str">
        <f>IF(ISERROR(VLOOKUP(A5212,'entry data'!B:E,4,0)),"",VLOOKUP(A5212,'entry data'!B:E,4,0))</f>
        <v/>
      </c>
      <c r="F5212" s="11" t="str">
        <f>IF(A5212="","",IF(ISERROR(VLOOKUP(A5212,'entry data'!B:F,5,0)),"",VLOOKUP(A5212,'entry data'!B:F,5,0)))</f>
        <v/>
      </c>
      <c r="G5212" s="12" t="str">
        <f>IF(A5212="","",IF(ISERROR(VLOOKUP(A5212,'entry data'!B:I,8,0)),"",VLOOKUP(A5212,'entry data'!B:I,7,0)))</f>
        <v/>
      </c>
      <c r="H5212" s="13" t="str">
        <f>IF(A5212="","",IF(B5212=1,VLOOKUP(A5212,'entry data'!B:D,3,0),I5211))</f>
        <v/>
      </c>
      <c r="I5212" s="14" t="str">
        <f>IF(A5212="","",IF(E5212="weekly",7,IF(E5212="fortnightly",14,IF(E5212="monthly",DATE(IF(MONTH(H5212)=12,YEAR(H5212)+1,YEAR(H5212)),VLOOKUP(MONTH(H5212),index!$D$2:$G$13,2,0),DAY(H5212)),
IF(E5212="quarterly",DATE(IF(MONTH(H5212)&gt;=10,YEAR(H5212)+1,YEAR(H5212)),VLOOKUP(MONTH(H5212),index!$D$2:$G$13,3,0),DAY(H5212)),
IF(E5212="halfyearly",DATE(IF(MONTH(H5212)&gt;=7,YEAR(H5212)+1,YEAR(H5212)),VLOOKUP(MONTH(H5212),index!$D$2:$G$13,4,0),DAY(H5212)),
DATE(YEAR(H5212)+1,MONTH(H5212),DAY(H5212)))))-H5212))+H5212)</f>
        <v/>
      </c>
      <c r="J5212" s="9" t="str">
        <f t="shared" si="508"/>
        <v/>
      </c>
      <c r="K5212" s="11" t="str">
        <f t="shared" si="509"/>
        <v/>
      </c>
      <c r="L5212" s="11" t="str">
        <f t="shared" si="510"/>
        <v/>
      </c>
      <c r="M5212" s="11" t="str">
        <f>IF(A5212="","",VLOOKUP(E5212,index!$A$1:$B$6,2,0)*K5212*G5212)</f>
        <v/>
      </c>
      <c r="N5212" s="11" t="str">
        <f>IF(A5212="","",-PMT(G5212*VLOOKUP(E5212,index!$A$1:$B$6,2,0),C5212,F5212,0,0))</f>
        <v/>
      </c>
      <c r="O5212" s="11" t="str">
        <f t="shared" si="511"/>
        <v/>
      </c>
      <c r="P5212" s="11" t="str">
        <f t="shared" si="506"/>
        <v/>
      </c>
    </row>
    <row r="5213" spans="1:16" x14ac:dyDescent="0.25">
      <c r="A5213" s="9" t="str">
        <f>IF(A5212="","",IF(B5212&lt;C5212,A5212,IF(A5212=MAX('entry data'!$B$8:$B$507),"",A5212+1)))</f>
        <v/>
      </c>
      <c r="B5213" s="9" t="str">
        <f t="shared" si="507"/>
        <v/>
      </c>
      <c r="C5213" s="9" t="str">
        <f>IF(ISERROR(VLOOKUP(A5213,'entry data'!B:G,6,0)),"",VLOOKUP(A5213,'entry data'!B:G,6,0))</f>
        <v/>
      </c>
      <c r="D5213" s="9" t="str">
        <f>IF(ISERROR(VLOOKUP(A5213,'entry data'!B:C,2,0)),"",VLOOKUP(A5213,'entry data'!B:C,2,0))</f>
        <v/>
      </c>
      <c r="E5213" s="9" t="str">
        <f>IF(ISERROR(VLOOKUP(A5213,'entry data'!B:E,4,0)),"",VLOOKUP(A5213,'entry data'!B:E,4,0))</f>
        <v/>
      </c>
      <c r="F5213" s="11" t="str">
        <f>IF(A5213="","",IF(ISERROR(VLOOKUP(A5213,'entry data'!B:F,5,0)),"",VLOOKUP(A5213,'entry data'!B:F,5,0)))</f>
        <v/>
      </c>
      <c r="G5213" s="12" t="str">
        <f>IF(A5213="","",IF(ISERROR(VLOOKUP(A5213,'entry data'!B:I,8,0)),"",VLOOKUP(A5213,'entry data'!B:I,7,0)))</f>
        <v/>
      </c>
      <c r="H5213" s="13" t="str">
        <f>IF(A5213="","",IF(B5213=1,VLOOKUP(A5213,'entry data'!B:D,3,0),I5212))</f>
        <v/>
      </c>
      <c r="I5213" s="14" t="str">
        <f>IF(A5213="","",IF(E5213="weekly",7,IF(E5213="fortnightly",14,IF(E5213="monthly",DATE(IF(MONTH(H5213)=12,YEAR(H5213)+1,YEAR(H5213)),VLOOKUP(MONTH(H5213),index!$D$2:$G$13,2,0),DAY(H5213)),
IF(E5213="quarterly",DATE(IF(MONTH(H5213)&gt;=10,YEAR(H5213)+1,YEAR(H5213)),VLOOKUP(MONTH(H5213),index!$D$2:$G$13,3,0),DAY(H5213)),
IF(E5213="halfyearly",DATE(IF(MONTH(H5213)&gt;=7,YEAR(H5213)+1,YEAR(H5213)),VLOOKUP(MONTH(H5213),index!$D$2:$G$13,4,0),DAY(H5213)),
DATE(YEAR(H5213)+1,MONTH(H5213),DAY(H5213)))))-H5213))+H5213)</f>
        <v/>
      </c>
      <c r="J5213" s="9" t="str">
        <f t="shared" si="508"/>
        <v/>
      </c>
      <c r="K5213" s="11" t="str">
        <f t="shared" si="509"/>
        <v/>
      </c>
      <c r="L5213" s="11" t="str">
        <f t="shared" si="510"/>
        <v/>
      </c>
      <c r="M5213" s="11" t="str">
        <f>IF(A5213="","",VLOOKUP(E5213,index!$A$1:$B$6,2,0)*K5213*G5213)</f>
        <v/>
      </c>
      <c r="N5213" s="11" t="str">
        <f>IF(A5213="","",-PMT(G5213*VLOOKUP(E5213,index!$A$1:$B$6,2,0),C5213,F5213,0,0))</f>
        <v/>
      </c>
      <c r="O5213" s="11" t="str">
        <f t="shared" si="511"/>
        <v/>
      </c>
      <c r="P5213" s="11" t="str">
        <f t="shared" si="506"/>
        <v/>
      </c>
    </row>
    <row r="5214" spans="1:16" x14ac:dyDescent="0.25">
      <c r="A5214" s="9" t="str">
        <f>IF(A5213="","",IF(B5213&lt;C5213,A5213,IF(A5213=MAX('entry data'!$B$8:$B$507),"",A5213+1)))</f>
        <v/>
      </c>
      <c r="B5214" s="9" t="str">
        <f t="shared" si="507"/>
        <v/>
      </c>
      <c r="C5214" s="9" t="str">
        <f>IF(ISERROR(VLOOKUP(A5214,'entry data'!B:G,6,0)),"",VLOOKUP(A5214,'entry data'!B:G,6,0))</f>
        <v/>
      </c>
      <c r="D5214" s="9" t="str">
        <f>IF(ISERROR(VLOOKUP(A5214,'entry data'!B:C,2,0)),"",VLOOKUP(A5214,'entry data'!B:C,2,0))</f>
        <v/>
      </c>
      <c r="E5214" s="9" t="str">
        <f>IF(ISERROR(VLOOKUP(A5214,'entry data'!B:E,4,0)),"",VLOOKUP(A5214,'entry data'!B:E,4,0))</f>
        <v/>
      </c>
      <c r="F5214" s="11" t="str">
        <f>IF(A5214="","",IF(ISERROR(VLOOKUP(A5214,'entry data'!B:F,5,0)),"",VLOOKUP(A5214,'entry data'!B:F,5,0)))</f>
        <v/>
      </c>
      <c r="G5214" s="12" t="str">
        <f>IF(A5214="","",IF(ISERROR(VLOOKUP(A5214,'entry data'!B:I,8,0)),"",VLOOKUP(A5214,'entry data'!B:I,7,0)))</f>
        <v/>
      </c>
      <c r="H5214" s="13" t="str">
        <f>IF(A5214="","",IF(B5214=1,VLOOKUP(A5214,'entry data'!B:D,3,0),I5213))</f>
        <v/>
      </c>
      <c r="I5214" s="14" t="str">
        <f>IF(A5214="","",IF(E5214="weekly",7,IF(E5214="fortnightly",14,IF(E5214="monthly",DATE(IF(MONTH(H5214)=12,YEAR(H5214)+1,YEAR(H5214)),VLOOKUP(MONTH(H5214),index!$D$2:$G$13,2,0),DAY(H5214)),
IF(E5214="quarterly",DATE(IF(MONTH(H5214)&gt;=10,YEAR(H5214)+1,YEAR(H5214)),VLOOKUP(MONTH(H5214),index!$D$2:$G$13,3,0),DAY(H5214)),
IF(E5214="halfyearly",DATE(IF(MONTH(H5214)&gt;=7,YEAR(H5214)+1,YEAR(H5214)),VLOOKUP(MONTH(H5214),index!$D$2:$G$13,4,0),DAY(H5214)),
DATE(YEAR(H5214)+1,MONTH(H5214),DAY(H5214)))))-H5214))+H5214)</f>
        <v/>
      </c>
      <c r="J5214" s="9" t="str">
        <f t="shared" si="508"/>
        <v/>
      </c>
      <c r="K5214" s="11" t="str">
        <f t="shared" si="509"/>
        <v/>
      </c>
      <c r="L5214" s="11" t="str">
        <f t="shared" si="510"/>
        <v/>
      </c>
      <c r="M5214" s="11" t="str">
        <f>IF(A5214="","",VLOOKUP(E5214,index!$A$1:$B$6,2,0)*K5214*G5214)</f>
        <v/>
      </c>
      <c r="N5214" s="11" t="str">
        <f>IF(A5214="","",-PMT(G5214*VLOOKUP(E5214,index!$A$1:$B$6,2,0),C5214,F5214,0,0))</f>
        <v/>
      </c>
      <c r="O5214" s="11" t="str">
        <f t="shared" si="511"/>
        <v/>
      </c>
      <c r="P5214" s="11" t="str">
        <f t="shared" si="506"/>
        <v/>
      </c>
    </row>
    <row r="5215" spans="1:16" x14ac:dyDescent="0.25">
      <c r="A5215" s="9" t="str">
        <f>IF(A5214="","",IF(B5214&lt;C5214,A5214,IF(A5214=MAX('entry data'!$B$8:$B$507),"",A5214+1)))</f>
        <v/>
      </c>
      <c r="B5215" s="9" t="str">
        <f t="shared" si="507"/>
        <v/>
      </c>
      <c r="C5215" s="9" t="str">
        <f>IF(ISERROR(VLOOKUP(A5215,'entry data'!B:G,6,0)),"",VLOOKUP(A5215,'entry data'!B:G,6,0))</f>
        <v/>
      </c>
      <c r="D5215" s="9" t="str">
        <f>IF(ISERROR(VLOOKUP(A5215,'entry data'!B:C,2,0)),"",VLOOKUP(A5215,'entry data'!B:C,2,0))</f>
        <v/>
      </c>
      <c r="E5215" s="9" t="str">
        <f>IF(ISERROR(VLOOKUP(A5215,'entry data'!B:E,4,0)),"",VLOOKUP(A5215,'entry data'!B:E,4,0))</f>
        <v/>
      </c>
      <c r="F5215" s="11" t="str">
        <f>IF(A5215="","",IF(ISERROR(VLOOKUP(A5215,'entry data'!B:F,5,0)),"",VLOOKUP(A5215,'entry data'!B:F,5,0)))</f>
        <v/>
      </c>
      <c r="G5215" s="12" t="str">
        <f>IF(A5215="","",IF(ISERROR(VLOOKUP(A5215,'entry data'!B:I,8,0)),"",VLOOKUP(A5215,'entry data'!B:I,7,0)))</f>
        <v/>
      </c>
      <c r="H5215" s="13" t="str">
        <f>IF(A5215="","",IF(B5215=1,VLOOKUP(A5215,'entry data'!B:D,3,0),I5214))</f>
        <v/>
      </c>
      <c r="I5215" s="14" t="str">
        <f>IF(A5215="","",IF(E5215="weekly",7,IF(E5215="fortnightly",14,IF(E5215="monthly",DATE(IF(MONTH(H5215)=12,YEAR(H5215)+1,YEAR(H5215)),VLOOKUP(MONTH(H5215),index!$D$2:$G$13,2,0),DAY(H5215)),
IF(E5215="quarterly",DATE(IF(MONTH(H5215)&gt;=10,YEAR(H5215)+1,YEAR(H5215)),VLOOKUP(MONTH(H5215),index!$D$2:$G$13,3,0),DAY(H5215)),
IF(E5215="halfyearly",DATE(IF(MONTH(H5215)&gt;=7,YEAR(H5215)+1,YEAR(H5215)),VLOOKUP(MONTH(H5215),index!$D$2:$G$13,4,0),DAY(H5215)),
DATE(YEAR(H5215)+1,MONTH(H5215),DAY(H5215)))))-H5215))+H5215)</f>
        <v/>
      </c>
      <c r="J5215" s="9" t="str">
        <f t="shared" si="508"/>
        <v/>
      </c>
      <c r="K5215" s="11" t="str">
        <f t="shared" si="509"/>
        <v/>
      </c>
      <c r="L5215" s="11" t="str">
        <f t="shared" si="510"/>
        <v/>
      </c>
      <c r="M5215" s="11" t="str">
        <f>IF(A5215="","",VLOOKUP(E5215,index!$A$1:$B$6,2,0)*K5215*G5215)</f>
        <v/>
      </c>
      <c r="N5215" s="11" t="str">
        <f>IF(A5215="","",-PMT(G5215*VLOOKUP(E5215,index!$A$1:$B$6,2,0),C5215,F5215,0,0))</f>
        <v/>
      </c>
      <c r="O5215" s="11" t="str">
        <f t="shared" si="511"/>
        <v/>
      </c>
      <c r="P5215" s="11" t="str">
        <f t="shared" si="506"/>
        <v/>
      </c>
    </row>
    <row r="5216" spans="1:16" x14ac:dyDescent="0.25">
      <c r="A5216" s="9" t="str">
        <f>IF(A5215="","",IF(B5215&lt;C5215,A5215,IF(A5215=MAX('entry data'!$B$8:$B$507),"",A5215+1)))</f>
        <v/>
      </c>
      <c r="B5216" s="9" t="str">
        <f t="shared" si="507"/>
        <v/>
      </c>
      <c r="C5216" s="9" t="str">
        <f>IF(ISERROR(VLOOKUP(A5216,'entry data'!B:G,6,0)),"",VLOOKUP(A5216,'entry data'!B:G,6,0))</f>
        <v/>
      </c>
      <c r="D5216" s="9" t="str">
        <f>IF(ISERROR(VLOOKUP(A5216,'entry data'!B:C,2,0)),"",VLOOKUP(A5216,'entry data'!B:C,2,0))</f>
        <v/>
      </c>
      <c r="E5216" s="9" t="str">
        <f>IF(ISERROR(VLOOKUP(A5216,'entry data'!B:E,4,0)),"",VLOOKUP(A5216,'entry data'!B:E,4,0))</f>
        <v/>
      </c>
      <c r="F5216" s="11" t="str">
        <f>IF(A5216="","",IF(ISERROR(VLOOKUP(A5216,'entry data'!B:F,5,0)),"",VLOOKUP(A5216,'entry data'!B:F,5,0)))</f>
        <v/>
      </c>
      <c r="G5216" s="12" t="str">
        <f>IF(A5216="","",IF(ISERROR(VLOOKUP(A5216,'entry data'!B:I,8,0)),"",VLOOKUP(A5216,'entry data'!B:I,7,0)))</f>
        <v/>
      </c>
      <c r="H5216" s="13" t="str">
        <f>IF(A5216="","",IF(B5216=1,VLOOKUP(A5216,'entry data'!B:D,3,0),I5215))</f>
        <v/>
      </c>
      <c r="I5216" s="14" t="str">
        <f>IF(A5216="","",IF(E5216="weekly",7,IF(E5216="fortnightly",14,IF(E5216="monthly",DATE(IF(MONTH(H5216)=12,YEAR(H5216)+1,YEAR(H5216)),VLOOKUP(MONTH(H5216),index!$D$2:$G$13,2,0),DAY(H5216)),
IF(E5216="quarterly",DATE(IF(MONTH(H5216)&gt;=10,YEAR(H5216)+1,YEAR(H5216)),VLOOKUP(MONTH(H5216),index!$D$2:$G$13,3,0),DAY(H5216)),
IF(E5216="halfyearly",DATE(IF(MONTH(H5216)&gt;=7,YEAR(H5216)+1,YEAR(H5216)),VLOOKUP(MONTH(H5216),index!$D$2:$G$13,4,0),DAY(H5216)),
DATE(YEAR(H5216)+1,MONTH(H5216),DAY(H5216)))))-H5216))+H5216)</f>
        <v/>
      </c>
      <c r="J5216" s="9" t="str">
        <f t="shared" si="508"/>
        <v/>
      </c>
      <c r="K5216" s="11" t="str">
        <f t="shared" si="509"/>
        <v/>
      </c>
      <c r="L5216" s="11" t="str">
        <f t="shared" si="510"/>
        <v/>
      </c>
      <c r="M5216" s="11" t="str">
        <f>IF(A5216="","",VLOOKUP(E5216,index!$A$1:$B$6,2,0)*K5216*G5216)</f>
        <v/>
      </c>
      <c r="N5216" s="11" t="str">
        <f>IF(A5216="","",-PMT(G5216*VLOOKUP(E5216,index!$A$1:$B$6,2,0),C5216,F5216,0,0))</f>
        <v/>
      </c>
      <c r="O5216" s="11" t="str">
        <f t="shared" si="511"/>
        <v/>
      </c>
      <c r="P5216" s="11" t="str">
        <f t="shared" si="506"/>
        <v/>
      </c>
    </row>
    <row r="5217" spans="1:16" x14ac:dyDescent="0.25">
      <c r="A5217" s="9" t="str">
        <f>IF(A5216="","",IF(B5216&lt;C5216,A5216,IF(A5216=MAX('entry data'!$B$8:$B$507),"",A5216+1)))</f>
        <v/>
      </c>
      <c r="B5217" s="9" t="str">
        <f t="shared" si="507"/>
        <v/>
      </c>
      <c r="C5217" s="9" t="str">
        <f>IF(ISERROR(VLOOKUP(A5217,'entry data'!B:G,6,0)),"",VLOOKUP(A5217,'entry data'!B:G,6,0))</f>
        <v/>
      </c>
      <c r="D5217" s="9" t="str">
        <f>IF(ISERROR(VLOOKUP(A5217,'entry data'!B:C,2,0)),"",VLOOKUP(A5217,'entry data'!B:C,2,0))</f>
        <v/>
      </c>
      <c r="E5217" s="9" t="str">
        <f>IF(ISERROR(VLOOKUP(A5217,'entry data'!B:E,4,0)),"",VLOOKUP(A5217,'entry data'!B:E,4,0))</f>
        <v/>
      </c>
      <c r="F5217" s="11" t="str">
        <f>IF(A5217="","",IF(ISERROR(VLOOKUP(A5217,'entry data'!B:F,5,0)),"",VLOOKUP(A5217,'entry data'!B:F,5,0)))</f>
        <v/>
      </c>
      <c r="G5217" s="12" t="str">
        <f>IF(A5217="","",IF(ISERROR(VLOOKUP(A5217,'entry data'!B:I,8,0)),"",VLOOKUP(A5217,'entry data'!B:I,7,0)))</f>
        <v/>
      </c>
      <c r="H5217" s="13" t="str">
        <f>IF(A5217="","",IF(B5217=1,VLOOKUP(A5217,'entry data'!B:D,3,0),I5216))</f>
        <v/>
      </c>
      <c r="I5217" s="14" t="str">
        <f>IF(A5217="","",IF(E5217="weekly",7,IF(E5217="fortnightly",14,IF(E5217="monthly",DATE(IF(MONTH(H5217)=12,YEAR(H5217)+1,YEAR(H5217)),VLOOKUP(MONTH(H5217),index!$D$2:$G$13,2,0),DAY(H5217)),
IF(E5217="quarterly",DATE(IF(MONTH(H5217)&gt;=10,YEAR(H5217)+1,YEAR(H5217)),VLOOKUP(MONTH(H5217),index!$D$2:$G$13,3,0),DAY(H5217)),
IF(E5217="halfyearly",DATE(IF(MONTH(H5217)&gt;=7,YEAR(H5217)+1,YEAR(H5217)),VLOOKUP(MONTH(H5217),index!$D$2:$G$13,4,0),DAY(H5217)),
DATE(YEAR(H5217)+1,MONTH(H5217),DAY(H5217)))))-H5217))+H5217)</f>
        <v/>
      </c>
      <c r="J5217" s="9" t="str">
        <f t="shared" si="508"/>
        <v/>
      </c>
      <c r="K5217" s="11" t="str">
        <f t="shared" si="509"/>
        <v/>
      </c>
      <c r="L5217" s="11" t="str">
        <f t="shared" si="510"/>
        <v/>
      </c>
      <c r="M5217" s="11" t="str">
        <f>IF(A5217="","",VLOOKUP(E5217,index!$A$1:$B$6,2,0)*K5217*G5217)</f>
        <v/>
      </c>
      <c r="N5217" s="11" t="str">
        <f>IF(A5217="","",-PMT(G5217*VLOOKUP(E5217,index!$A$1:$B$6,2,0),C5217,F5217,0,0))</f>
        <v/>
      </c>
      <c r="O5217" s="11" t="str">
        <f t="shared" si="511"/>
        <v/>
      </c>
      <c r="P5217" s="11" t="str">
        <f t="shared" si="506"/>
        <v/>
      </c>
    </row>
    <row r="5218" spans="1:16" x14ac:dyDescent="0.25">
      <c r="A5218" s="9" t="str">
        <f>IF(A5217="","",IF(B5217&lt;C5217,A5217,IF(A5217=MAX('entry data'!$B$8:$B$507),"",A5217+1)))</f>
        <v/>
      </c>
      <c r="B5218" s="9" t="str">
        <f t="shared" si="507"/>
        <v/>
      </c>
      <c r="C5218" s="9" t="str">
        <f>IF(ISERROR(VLOOKUP(A5218,'entry data'!B:G,6,0)),"",VLOOKUP(A5218,'entry data'!B:G,6,0))</f>
        <v/>
      </c>
      <c r="D5218" s="9" t="str">
        <f>IF(ISERROR(VLOOKUP(A5218,'entry data'!B:C,2,0)),"",VLOOKUP(A5218,'entry data'!B:C,2,0))</f>
        <v/>
      </c>
      <c r="E5218" s="9" t="str">
        <f>IF(ISERROR(VLOOKUP(A5218,'entry data'!B:E,4,0)),"",VLOOKUP(A5218,'entry data'!B:E,4,0))</f>
        <v/>
      </c>
      <c r="F5218" s="11" t="str">
        <f>IF(A5218="","",IF(ISERROR(VLOOKUP(A5218,'entry data'!B:F,5,0)),"",VLOOKUP(A5218,'entry data'!B:F,5,0)))</f>
        <v/>
      </c>
      <c r="G5218" s="12" t="str">
        <f>IF(A5218="","",IF(ISERROR(VLOOKUP(A5218,'entry data'!B:I,8,0)),"",VLOOKUP(A5218,'entry data'!B:I,7,0)))</f>
        <v/>
      </c>
      <c r="H5218" s="13" t="str">
        <f>IF(A5218="","",IF(B5218=1,VLOOKUP(A5218,'entry data'!B:D,3,0),I5217))</f>
        <v/>
      </c>
      <c r="I5218" s="14" t="str">
        <f>IF(A5218="","",IF(E5218="weekly",7,IF(E5218="fortnightly",14,IF(E5218="monthly",DATE(IF(MONTH(H5218)=12,YEAR(H5218)+1,YEAR(H5218)),VLOOKUP(MONTH(H5218),index!$D$2:$G$13,2,0),DAY(H5218)),
IF(E5218="quarterly",DATE(IF(MONTH(H5218)&gt;=10,YEAR(H5218)+1,YEAR(H5218)),VLOOKUP(MONTH(H5218),index!$D$2:$G$13,3,0),DAY(H5218)),
IF(E5218="halfyearly",DATE(IF(MONTH(H5218)&gt;=7,YEAR(H5218)+1,YEAR(H5218)),VLOOKUP(MONTH(H5218),index!$D$2:$G$13,4,0),DAY(H5218)),
DATE(YEAR(H5218)+1,MONTH(H5218),DAY(H5218)))))-H5218))+H5218)</f>
        <v/>
      </c>
      <c r="J5218" s="9" t="str">
        <f t="shared" si="508"/>
        <v/>
      </c>
      <c r="K5218" s="11" t="str">
        <f t="shared" si="509"/>
        <v/>
      </c>
      <c r="L5218" s="11" t="str">
        <f t="shared" si="510"/>
        <v/>
      </c>
      <c r="M5218" s="11" t="str">
        <f>IF(A5218="","",VLOOKUP(E5218,index!$A$1:$B$6,2,0)*K5218*G5218)</f>
        <v/>
      </c>
      <c r="N5218" s="11" t="str">
        <f>IF(A5218="","",-PMT(G5218*VLOOKUP(E5218,index!$A$1:$B$6,2,0),C5218,F5218,0,0))</f>
        <v/>
      </c>
      <c r="O5218" s="11" t="str">
        <f t="shared" si="511"/>
        <v/>
      </c>
      <c r="P5218" s="11" t="str">
        <f t="shared" si="506"/>
        <v/>
      </c>
    </row>
    <row r="5219" spans="1:16" x14ac:dyDescent="0.25">
      <c r="A5219" s="9" t="str">
        <f>IF(A5218="","",IF(B5218&lt;C5218,A5218,IF(A5218=MAX('entry data'!$B$8:$B$507),"",A5218+1)))</f>
        <v/>
      </c>
      <c r="B5219" s="9" t="str">
        <f t="shared" si="507"/>
        <v/>
      </c>
      <c r="C5219" s="9" t="str">
        <f>IF(ISERROR(VLOOKUP(A5219,'entry data'!B:G,6,0)),"",VLOOKUP(A5219,'entry data'!B:G,6,0))</f>
        <v/>
      </c>
      <c r="D5219" s="9" t="str">
        <f>IF(ISERROR(VLOOKUP(A5219,'entry data'!B:C,2,0)),"",VLOOKUP(A5219,'entry data'!B:C,2,0))</f>
        <v/>
      </c>
      <c r="E5219" s="9" t="str">
        <f>IF(ISERROR(VLOOKUP(A5219,'entry data'!B:E,4,0)),"",VLOOKUP(A5219,'entry data'!B:E,4,0))</f>
        <v/>
      </c>
      <c r="F5219" s="11" t="str">
        <f>IF(A5219="","",IF(ISERROR(VLOOKUP(A5219,'entry data'!B:F,5,0)),"",VLOOKUP(A5219,'entry data'!B:F,5,0)))</f>
        <v/>
      </c>
      <c r="G5219" s="12" t="str">
        <f>IF(A5219="","",IF(ISERROR(VLOOKUP(A5219,'entry data'!B:I,8,0)),"",VLOOKUP(A5219,'entry data'!B:I,7,0)))</f>
        <v/>
      </c>
      <c r="H5219" s="13" t="str">
        <f>IF(A5219="","",IF(B5219=1,VLOOKUP(A5219,'entry data'!B:D,3,0),I5218))</f>
        <v/>
      </c>
      <c r="I5219" s="14" t="str">
        <f>IF(A5219="","",IF(E5219="weekly",7,IF(E5219="fortnightly",14,IF(E5219="monthly",DATE(IF(MONTH(H5219)=12,YEAR(H5219)+1,YEAR(H5219)),VLOOKUP(MONTH(H5219),index!$D$2:$G$13,2,0),DAY(H5219)),
IF(E5219="quarterly",DATE(IF(MONTH(H5219)&gt;=10,YEAR(H5219)+1,YEAR(H5219)),VLOOKUP(MONTH(H5219),index!$D$2:$G$13,3,0),DAY(H5219)),
IF(E5219="halfyearly",DATE(IF(MONTH(H5219)&gt;=7,YEAR(H5219)+1,YEAR(H5219)),VLOOKUP(MONTH(H5219),index!$D$2:$G$13,4,0),DAY(H5219)),
DATE(YEAR(H5219)+1,MONTH(H5219),DAY(H5219)))))-H5219))+H5219)</f>
        <v/>
      </c>
      <c r="J5219" s="9" t="str">
        <f t="shared" si="508"/>
        <v/>
      </c>
      <c r="K5219" s="11" t="str">
        <f t="shared" si="509"/>
        <v/>
      </c>
      <c r="L5219" s="11" t="str">
        <f t="shared" si="510"/>
        <v/>
      </c>
      <c r="M5219" s="11" t="str">
        <f>IF(A5219="","",VLOOKUP(E5219,index!$A$1:$B$6,2,0)*K5219*G5219)</f>
        <v/>
      </c>
      <c r="N5219" s="11" t="str">
        <f>IF(A5219="","",-PMT(G5219*VLOOKUP(E5219,index!$A$1:$B$6,2,0),C5219,F5219,0,0))</f>
        <v/>
      </c>
      <c r="O5219" s="11" t="str">
        <f t="shared" si="511"/>
        <v/>
      </c>
      <c r="P5219" s="11" t="str">
        <f t="shared" si="506"/>
        <v/>
      </c>
    </row>
    <row r="5220" spans="1:16" x14ac:dyDescent="0.25">
      <c r="A5220" s="9" t="str">
        <f>IF(A5219="","",IF(B5219&lt;C5219,A5219,IF(A5219=MAX('entry data'!$B$8:$B$507),"",A5219+1)))</f>
        <v/>
      </c>
      <c r="B5220" s="9" t="str">
        <f t="shared" si="507"/>
        <v/>
      </c>
      <c r="C5220" s="9" t="str">
        <f>IF(ISERROR(VLOOKUP(A5220,'entry data'!B:G,6,0)),"",VLOOKUP(A5220,'entry data'!B:G,6,0))</f>
        <v/>
      </c>
      <c r="D5220" s="9" t="str">
        <f>IF(ISERROR(VLOOKUP(A5220,'entry data'!B:C,2,0)),"",VLOOKUP(A5220,'entry data'!B:C,2,0))</f>
        <v/>
      </c>
      <c r="E5220" s="9" t="str">
        <f>IF(ISERROR(VLOOKUP(A5220,'entry data'!B:E,4,0)),"",VLOOKUP(A5220,'entry data'!B:E,4,0))</f>
        <v/>
      </c>
      <c r="F5220" s="11" t="str">
        <f>IF(A5220="","",IF(ISERROR(VLOOKUP(A5220,'entry data'!B:F,5,0)),"",VLOOKUP(A5220,'entry data'!B:F,5,0)))</f>
        <v/>
      </c>
      <c r="G5220" s="12" t="str">
        <f>IF(A5220="","",IF(ISERROR(VLOOKUP(A5220,'entry data'!B:I,8,0)),"",VLOOKUP(A5220,'entry data'!B:I,7,0)))</f>
        <v/>
      </c>
      <c r="H5220" s="13" t="str">
        <f>IF(A5220="","",IF(B5220=1,VLOOKUP(A5220,'entry data'!B:D,3,0),I5219))</f>
        <v/>
      </c>
      <c r="I5220" s="14" t="str">
        <f>IF(A5220="","",IF(E5220="weekly",7,IF(E5220="fortnightly",14,IF(E5220="monthly",DATE(IF(MONTH(H5220)=12,YEAR(H5220)+1,YEAR(H5220)),VLOOKUP(MONTH(H5220),index!$D$2:$G$13,2,0),DAY(H5220)),
IF(E5220="quarterly",DATE(IF(MONTH(H5220)&gt;=10,YEAR(H5220)+1,YEAR(H5220)),VLOOKUP(MONTH(H5220),index!$D$2:$G$13,3,0),DAY(H5220)),
IF(E5220="halfyearly",DATE(IF(MONTH(H5220)&gt;=7,YEAR(H5220)+1,YEAR(H5220)),VLOOKUP(MONTH(H5220),index!$D$2:$G$13,4,0),DAY(H5220)),
DATE(YEAR(H5220)+1,MONTH(H5220),DAY(H5220)))))-H5220))+H5220)</f>
        <v/>
      </c>
      <c r="J5220" s="9" t="str">
        <f t="shared" si="508"/>
        <v/>
      </c>
      <c r="K5220" s="11" t="str">
        <f t="shared" si="509"/>
        <v/>
      </c>
      <c r="L5220" s="11" t="str">
        <f t="shared" si="510"/>
        <v/>
      </c>
      <c r="M5220" s="11" t="str">
        <f>IF(A5220="","",VLOOKUP(E5220,index!$A$1:$B$6,2,0)*K5220*G5220)</f>
        <v/>
      </c>
      <c r="N5220" s="11" t="str">
        <f>IF(A5220="","",-PMT(G5220*VLOOKUP(E5220,index!$A$1:$B$6,2,0),C5220,F5220,0,0))</f>
        <v/>
      </c>
      <c r="O5220" s="11" t="str">
        <f t="shared" si="511"/>
        <v/>
      </c>
      <c r="P5220" s="11" t="str">
        <f t="shared" si="506"/>
        <v/>
      </c>
    </row>
    <row r="5221" spans="1:16" x14ac:dyDescent="0.25">
      <c r="A5221" s="9" t="str">
        <f>IF(A5220="","",IF(B5220&lt;C5220,A5220,IF(A5220=MAX('entry data'!$B$8:$B$507),"",A5220+1)))</f>
        <v/>
      </c>
      <c r="B5221" s="9" t="str">
        <f t="shared" si="507"/>
        <v/>
      </c>
      <c r="C5221" s="9" t="str">
        <f>IF(ISERROR(VLOOKUP(A5221,'entry data'!B:G,6,0)),"",VLOOKUP(A5221,'entry data'!B:G,6,0))</f>
        <v/>
      </c>
      <c r="D5221" s="9" t="str">
        <f>IF(ISERROR(VLOOKUP(A5221,'entry data'!B:C,2,0)),"",VLOOKUP(A5221,'entry data'!B:C,2,0))</f>
        <v/>
      </c>
      <c r="E5221" s="9" t="str">
        <f>IF(ISERROR(VLOOKUP(A5221,'entry data'!B:E,4,0)),"",VLOOKUP(A5221,'entry data'!B:E,4,0))</f>
        <v/>
      </c>
      <c r="F5221" s="11" t="str">
        <f>IF(A5221="","",IF(ISERROR(VLOOKUP(A5221,'entry data'!B:F,5,0)),"",VLOOKUP(A5221,'entry data'!B:F,5,0)))</f>
        <v/>
      </c>
      <c r="G5221" s="12" t="str">
        <f>IF(A5221="","",IF(ISERROR(VLOOKUP(A5221,'entry data'!B:I,8,0)),"",VLOOKUP(A5221,'entry data'!B:I,7,0)))</f>
        <v/>
      </c>
      <c r="H5221" s="13" t="str">
        <f>IF(A5221="","",IF(B5221=1,VLOOKUP(A5221,'entry data'!B:D,3,0),I5220))</f>
        <v/>
      </c>
      <c r="I5221" s="14" t="str">
        <f>IF(A5221="","",IF(E5221="weekly",7,IF(E5221="fortnightly",14,IF(E5221="monthly",DATE(IF(MONTH(H5221)=12,YEAR(H5221)+1,YEAR(H5221)),VLOOKUP(MONTH(H5221),index!$D$2:$G$13,2,0),DAY(H5221)),
IF(E5221="quarterly",DATE(IF(MONTH(H5221)&gt;=10,YEAR(H5221)+1,YEAR(H5221)),VLOOKUP(MONTH(H5221),index!$D$2:$G$13,3,0),DAY(H5221)),
IF(E5221="halfyearly",DATE(IF(MONTH(H5221)&gt;=7,YEAR(H5221)+1,YEAR(H5221)),VLOOKUP(MONTH(H5221),index!$D$2:$G$13,4,0),DAY(H5221)),
DATE(YEAR(H5221)+1,MONTH(H5221),DAY(H5221)))))-H5221))+H5221)</f>
        <v/>
      </c>
      <c r="J5221" s="9" t="str">
        <f t="shared" si="508"/>
        <v/>
      </c>
      <c r="K5221" s="11" t="str">
        <f t="shared" si="509"/>
        <v/>
      </c>
      <c r="L5221" s="11" t="str">
        <f t="shared" si="510"/>
        <v/>
      </c>
      <c r="M5221" s="11" t="str">
        <f>IF(A5221="","",VLOOKUP(E5221,index!$A$1:$B$6,2,0)*K5221*G5221)</f>
        <v/>
      </c>
      <c r="N5221" s="11" t="str">
        <f>IF(A5221="","",-PMT(G5221*VLOOKUP(E5221,index!$A$1:$B$6,2,0),C5221,F5221,0,0))</f>
        <v/>
      </c>
      <c r="O5221" s="11" t="str">
        <f t="shared" si="511"/>
        <v/>
      </c>
      <c r="P5221" s="11" t="str">
        <f t="shared" si="506"/>
        <v/>
      </c>
    </row>
    <row r="5222" spans="1:16" x14ac:dyDescent="0.25">
      <c r="A5222" s="9" t="str">
        <f>IF(A5221="","",IF(B5221&lt;C5221,A5221,IF(A5221=MAX('entry data'!$B$8:$B$507),"",A5221+1)))</f>
        <v/>
      </c>
      <c r="B5222" s="9" t="str">
        <f t="shared" si="507"/>
        <v/>
      </c>
      <c r="C5222" s="9" t="str">
        <f>IF(ISERROR(VLOOKUP(A5222,'entry data'!B:G,6,0)),"",VLOOKUP(A5222,'entry data'!B:G,6,0))</f>
        <v/>
      </c>
      <c r="D5222" s="9" t="str">
        <f>IF(ISERROR(VLOOKUP(A5222,'entry data'!B:C,2,0)),"",VLOOKUP(A5222,'entry data'!B:C,2,0))</f>
        <v/>
      </c>
      <c r="E5222" s="9" t="str">
        <f>IF(ISERROR(VLOOKUP(A5222,'entry data'!B:E,4,0)),"",VLOOKUP(A5222,'entry data'!B:E,4,0))</f>
        <v/>
      </c>
      <c r="F5222" s="11" t="str">
        <f>IF(A5222="","",IF(ISERROR(VLOOKUP(A5222,'entry data'!B:F,5,0)),"",VLOOKUP(A5222,'entry data'!B:F,5,0)))</f>
        <v/>
      </c>
      <c r="G5222" s="12" t="str">
        <f>IF(A5222="","",IF(ISERROR(VLOOKUP(A5222,'entry data'!B:I,8,0)),"",VLOOKUP(A5222,'entry data'!B:I,7,0)))</f>
        <v/>
      </c>
      <c r="H5222" s="13" t="str">
        <f>IF(A5222="","",IF(B5222=1,VLOOKUP(A5222,'entry data'!B:D,3,0),I5221))</f>
        <v/>
      </c>
      <c r="I5222" s="14" t="str">
        <f>IF(A5222="","",IF(E5222="weekly",7,IF(E5222="fortnightly",14,IF(E5222="monthly",DATE(IF(MONTH(H5222)=12,YEAR(H5222)+1,YEAR(H5222)),VLOOKUP(MONTH(H5222),index!$D$2:$G$13,2,0),DAY(H5222)),
IF(E5222="quarterly",DATE(IF(MONTH(H5222)&gt;=10,YEAR(H5222)+1,YEAR(H5222)),VLOOKUP(MONTH(H5222),index!$D$2:$G$13,3,0),DAY(H5222)),
IF(E5222="halfyearly",DATE(IF(MONTH(H5222)&gt;=7,YEAR(H5222)+1,YEAR(H5222)),VLOOKUP(MONTH(H5222),index!$D$2:$G$13,4,0),DAY(H5222)),
DATE(YEAR(H5222)+1,MONTH(H5222),DAY(H5222)))))-H5222))+H5222)</f>
        <v/>
      </c>
      <c r="J5222" s="9" t="str">
        <f t="shared" si="508"/>
        <v/>
      </c>
      <c r="K5222" s="11" t="str">
        <f t="shared" si="509"/>
        <v/>
      </c>
      <c r="L5222" s="11" t="str">
        <f t="shared" si="510"/>
        <v/>
      </c>
      <c r="M5222" s="11" t="str">
        <f>IF(A5222="","",VLOOKUP(E5222,index!$A$1:$B$6,2,0)*K5222*G5222)</f>
        <v/>
      </c>
      <c r="N5222" s="11" t="str">
        <f>IF(A5222="","",-PMT(G5222*VLOOKUP(E5222,index!$A$1:$B$6,2,0),C5222,F5222,0,0))</f>
        <v/>
      </c>
      <c r="O5222" s="11" t="str">
        <f t="shared" si="511"/>
        <v/>
      </c>
      <c r="P5222" s="11" t="str">
        <f t="shared" si="506"/>
        <v/>
      </c>
    </row>
    <row r="5223" spans="1:16" x14ac:dyDescent="0.25">
      <c r="A5223" s="9" t="str">
        <f>IF(A5222="","",IF(B5222&lt;C5222,A5222,IF(A5222=MAX('entry data'!$B$8:$B$507),"",A5222+1)))</f>
        <v/>
      </c>
      <c r="B5223" s="9" t="str">
        <f t="shared" si="507"/>
        <v/>
      </c>
      <c r="C5223" s="9" t="str">
        <f>IF(ISERROR(VLOOKUP(A5223,'entry data'!B:G,6,0)),"",VLOOKUP(A5223,'entry data'!B:G,6,0))</f>
        <v/>
      </c>
      <c r="D5223" s="9" t="str">
        <f>IF(ISERROR(VLOOKUP(A5223,'entry data'!B:C,2,0)),"",VLOOKUP(A5223,'entry data'!B:C,2,0))</f>
        <v/>
      </c>
      <c r="E5223" s="9" t="str">
        <f>IF(ISERROR(VLOOKUP(A5223,'entry data'!B:E,4,0)),"",VLOOKUP(A5223,'entry data'!B:E,4,0))</f>
        <v/>
      </c>
      <c r="F5223" s="11" t="str">
        <f>IF(A5223="","",IF(ISERROR(VLOOKUP(A5223,'entry data'!B:F,5,0)),"",VLOOKUP(A5223,'entry data'!B:F,5,0)))</f>
        <v/>
      </c>
      <c r="G5223" s="12" t="str">
        <f>IF(A5223="","",IF(ISERROR(VLOOKUP(A5223,'entry data'!B:I,8,0)),"",VLOOKUP(A5223,'entry data'!B:I,7,0)))</f>
        <v/>
      </c>
      <c r="H5223" s="13" t="str">
        <f>IF(A5223="","",IF(B5223=1,VLOOKUP(A5223,'entry data'!B:D,3,0),I5222))</f>
        <v/>
      </c>
      <c r="I5223" s="14" t="str">
        <f>IF(A5223="","",IF(E5223="weekly",7,IF(E5223="fortnightly",14,IF(E5223="monthly",DATE(IF(MONTH(H5223)=12,YEAR(H5223)+1,YEAR(H5223)),VLOOKUP(MONTH(H5223),index!$D$2:$G$13,2,0),DAY(H5223)),
IF(E5223="quarterly",DATE(IF(MONTH(H5223)&gt;=10,YEAR(H5223)+1,YEAR(H5223)),VLOOKUP(MONTH(H5223),index!$D$2:$G$13,3,0),DAY(H5223)),
IF(E5223="halfyearly",DATE(IF(MONTH(H5223)&gt;=7,YEAR(H5223)+1,YEAR(H5223)),VLOOKUP(MONTH(H5223),index!$D$2:$G$13,4,0),DAY(H5223)),
DATE(YEAR(H5223)+1,MONTH(H5223),DAY(H5223)))))-H5223))+H5223)</f>
        <v/>
      </c>
      <c r="J5223" s="9" t="str">
        <f t="shared" si="508"/>
        <v/>
      </c>
      <c r="K5223" s="11" t="str">
        <f t="shared" si="509"/>
        <v/>
      </c>
      <c r="L5223" s="11" t="str">
        <f t="shared" si="510"/>
        <v/>
      </c>
      <c r="M5223" s="11" t="str">
        <f>IF(A5223="","",VLOOKUP(E5223,index!$A$1:$B$6,2,0)*K5223*G5223)</f>
        <v/>
      </c>
      <c r="N5223" s="11" t="str">
        <f>IF(A5223="","",-PMT(G5223*VLOOKUP(E5223,index!$A$1:$B$6,2,0),C5223,F5223,0,0))</f>
        <v/>
      </c>
      <c r="O5223" s="11" t="str">
        <f t="shared" si="511"/>
        <v/>
      </c>
      <c r="P5223" s="11" t="str">
        <f t="shared" si="506"/>
        <v/>
      </c>
    </row>
    <row r="5224" spans="1:16" x14ac:dyDescent="0.25">
      <c r="A5224" s="9" t="str">
        <f>IF(A5223="","",IF(B5223&lt;C5223,A5223,IF(A5223=MAX('entry data'!$B$8:$B$507),"",A5223+1)))</f>
        <v/>
      </c>
      <c r="B5224" s="9" t="str">
        <f t="shared" si="507"/>
        <v/>
      </c>
      <c r="C5224" s="9" t="str">
        <f>IF(ISERROR(VLOOKUP(A5224,'entry data'!B:G,6,0)),"",VLOOKUP(A5224,'entry data'!B:G,6,0))</f>
        <v/>
      </c>
      <c r="D5224" s="9" t="str">
        <f>IF(ISERROR(VLOOKUP(A5224,'entry data'!B:C,2,0)),"",VLOOKUP(A5224,'entry data'!B:C,2,0))</f>
        <v/>
      </c>
      <c r="E5224" s="9" t="str">
        <f>IF(ISERROR(VLOOKUP(A5224,'entry data'!B:E,4,0)),"",VLOOKUP(A5224,'entry data'!B:E,4,0))</f>
        <v/>
      </c>
      <c r="F5224" s="11" t="str">
        <f>IF(A5224="","",IF(ISERROR(VLOOKUP(A5224,'entry data'!B:F,5,0)),"",VLOOKUP(A5224,'entry data'!B:F,5,0)))</f>
        <v/>
      </c>
      <c r="G5224" s="12" t="str">
        <f>IF(A5224="","",IF(ISERROR(VLOOKUP(A5224,'entry data'!B:I,8,0)),"",VLOOKUP(A5224,'entry data'!B:I,7,0)))</f>
        <v/>
      </c>
      <c r="H5224" s="13" t="str">
        <f>IF(A5224="","",IF(B5224=1,VLOOKUP(A5224,'entry data'!B:D,3,0),I5223))</f>
        <v/>
      </c>
      <c r="I5224" s="14" t="str">
        <f>IF(A5224="","",IF(E5224="weekly",7,IF(E5224="fortnightly",14,IF(E5224="monthly",DATE(IF(MONTH(H5224)=12,YEAR(H5224)+1,YEAR(H5224)),VLOOKUP(MONTH(H5224),index!$D$2:$G$13,2,0),DAY(H5224)),
IF(E5224="quarterly",DATE(IF(MONTH(H5224)&gt;=10,YEAR(H5224)+1,YEAR(H5224)),VLOOKUP(MONTH(H5224),index!$D$2:$G$13,3,0),DAY(H5224)),
IF(E5224="halfyearly",DATE(IF(MONTH(H5224)&gt;=7,YEAR(H5224)+1,YEAR(H5224)),VLOOKUP(MONTH(H5224),index!$D$2:$G$13,4,0),DAY(H5224)),
DATE(YEAR(H5224)+1,MONTH(H5224),DAY(H5224)))))-H5224))+H5224)</f>
        <v/>
      </c>
      <c r="J5224" s="9" t="str">
        <f t="shared" si="508"/>
        <v/>
      </c>
      <c r="K5224" s="11" t="str">
        <f t="shared" si="509"/>
        <v/>
      </c>
      <c r="L5224" s="11" t="str">
        <f t="shared" si="510"/>
        <v/>
      </c>
      <c r="M5224" s="11" t="str">
        <f>IF(A5224="","",VLOOKUP(E5224,index!$A$1:$B$6,2,0)*K5224*G5224)</f>
        <v/>
      </c>
      <c r="N5224" s="11" t="str">
        <f>IF(A5224="","",-PMT(G5224*VLOOKUP(E5224,index!$A$1:$B$6,2,0),C5224,F5224,0,0))</f>
        <v/>
      </c>
      <c r="O5224" s="11" t="str">
        <f t="shared" si="511"/>
        <v/>
      </c>
      <c r="P5224" s="11" t="str">
        <f t="shared" si="506"/>
        <v/>
      </c>
    </row>
    <row r="5225" spans="1:16" x14ac:dyDescent="0.25">
      <c r="A5225" s="9" t="str">
        <f>IF(A5224="","",IF(B5224&lt;C5224,A5224,IF(A5224=MAX('entry data'!$B$8:$B$507),"",A5224+1)))</f>
        <v/>
      </c>
      <c r="B5225" s="9" t="str">
        <f t="shared" si="507"/>
        <v/>
      </c>
      <c r="C5225" s="9" t="str">
        <f>IF(ISERROR(VLOOKUP(A5225,'entry data'!B:G,6,0)),"",VLOOKUP(A5225,'entry data'!B:G,6,0))</f>
        <v/>
      </c>
      <c r="D5225" s="9" t="str">
        <f>IF(ISERROR(VLOOKUP(A5225,'entry data'!B:C,2,0)),"",VLOOKUP(A5225,'entry data'!B:C,2,0))</f>
        <v/>
      </c>
      <c r="E5225" s="9" t="str">
        <f>IF(ISERROR(VLOOKUP(A5225,'entry data'!B:E,4,0)),"",VLOOKUP(A5225,'entry data'!B:E,4,0))</f>
        <v/>
      </c>
      <c r="F5225" s="11" t="str">
        <f>IF(A5225="","",IF(ISERROR(VLOOKUP(A5225,'entry data'!B:F,5,0)),"",VLOOKUP(A5225,'entry data'!B:F,5,0)))</f>
        <v/>
      </c>
      <c r="G5225" s="12" t="str">
        <f>IF(A5225="","",IF(ISERROR(VLOOKUP(A5225,'entry data'!B:I,8,0)),"",VLOOKUP(A5225,'entry data'!B:I,7,0)))</f>
        <v/>
      </c>
      <c r="H5225" s="13" t="str">
        <f>IF(A5225="","",IF(B5225=1,VLOOKUP(A5225,'entry data'!B:D,3,0),I5224))</f>
        <v/>
      </c>
      <c r="I5225" s="14" t="str">
        <f>IF(A5225="","",IF(E5225="weekly",7,IF(E5225="fortnightly",14,IF(E5225="monthly",DATE(IF(MONTH(H5225)=12,YEAR(H5225)+1,YEAR(H5225)),VLOOKUP(MONTH(H5225),index!$D$2:$G$13,2,0),DAY(H5225)),
IF(E5225="quarterly",DATE(IF(MONTH(H5225)&gt;=10,YEAR(H5225)+1,YEAR(H5225)),VLOOKUP(MONTH(H5225),index!$D$2:$G$13,3,0),DAY(H5225)),
IF(E5225="halfyearly",DATE(IF(MONTH(H5225)&gt;=7,YEAR(H5225)+1,YEAR(H5225)),VLOOKUP(MONTH(H5225),index!$D$2:$G$13,4,0),DAY(H5225)),
DATE(YEAR(H5225)+1,MONTH(H5225),DAY(H5225)))))-H5225))+H5225)</f>
        <v/>
      </c>
      <c r="J5225" s="9" t="str">
        <f t="shared" si="508"/>
        <v/>
      </c>
      <c r="K5225" s="11" t="str">
        <f t="shared" si="509"/>
        <v/>
      </c>
      <c r="L5225" s="11" t="str">
        <f t="shared" si="510"/>
        <v/>
      </c>
      <c r="M5225" s="11" t="str">
        <f>IF(A5225="","",VLOOKUP(E5225,index!$A$1:$B$6,2,0)*K5225*G5225)</f>
        <v/>
      </c>
      <c r="N5225" s="11" t="str">
        <f>IF(A5225="","",-PMT(G5225*VLOOKUP(E5225,index!$A$1:$B$6,2,0),C5225,F5225,0,0))</f>
        <v/>
      </c>
      <c r="O5225" s="11" t="str">
        <f t="shared" si="511"/>
        <v/>
      </c>
      <c r="P5225" s="11" t="str">
        <f t="shared" si="506"/>
        <v/>
      </c>
    </row>
    <row r="5226" spans="1:16" x14ac:dyDescent="0.25">
      <c r="A5226" s="9" t="str">
        <f>IF(A5225="","",IF(B5225&lt;C5225,A5225,IF(A5225=MAX('entry data'!$B$8:$B$507),"",A5225+1)))</f>
        <v/>
      </c>
      <c r="B5226" s="9" t="str">
        <f t="shared" si="507"/>
        <v/>
      </c>
      <c r="C5226" s="9" t="str">
        <f>IF(ISERROR(VLOOKUP(A5226,'entry data'!B:G,6,0)),"",VLOOKUP(A5226,'entry data'!B:G,6,0))</f>
        <v/>
      </c>
      <c r="D5226" s="9" t="str">
        <f>IF(ISERROR(VLOOKUP(A5226,'entry data'!B:C,2,0)),"",VLOOKUP(A5226,'entry data'!B:C,2,0))</f>
        <v/>
      </c>
      <c r="E5226" s="9" t="str">
        <f>IF(ISERROR(VLOOKUP(A5226,'entry data'!B:E,4,0)),"",VLOOKUP(A5226,'entry data'!B:E,4,0))</f>
        <v/>
      </c>
      <c r="F5226" s="11" t="str">
        <f>IF(A5226="","",IF(ISERROR(VLOOKUP(A5226,'entry data'!B:F,5,0)),"",VLOOKUP(A5226,'entry data'!B:F,5,0)))</f>
        <v/>
      </c>
      <c r="G5226" s="12" t="str">
        <f>IF(A5226="","",IF(ISERROR(VLOOKUP(A5226,'entry data'!B:I,8,0)),"",VLOOKUP(A5226,'entry data'!B:I,7,0)))</f>
        <v/>
      </c>
      <c r="H5226" s="13" t="str">
        <f>IF(A5226="","",IF(B5226=1,VLOOKUP(A5226,'entry data'!B:D,3,0),I5225))</f>
        <v/>
      </c>
      <c r="I5226" s="14" t="str">
        <f>IF(A5226="","",IF(E5226="weekly",7,IF(E5226="fortnightly",14,IF(E5226="monthly",DATE(IF(MONTH(H5226)=12,YEAR(H5226)+1,YEAR(H5226)),VLOOKUP(MONTH(H5226),index!$D$2:$G$13,2,0),DAY(H5226)),
IF(E5226="quarterly",DATE(IF(MONTH(H5226)&gt;=10,YEAR(H5226)+1,YEAR(H5226)),VLOOKUP(MONTH(H5226),index!$D$2:$G$13,3,0),DAY(H5226)),
IF(E5226="halfyearly",DATE(IF(MONTH(H5226)&gt;=7,YEAR(H5226)+1,YEAR(H5226)),VLOOKUP(MONTH(H5226),index!$D$2:$G$13,4,0),DAY(H5226)),
DATE(YEAR(H5226)+1,MONTH(H5226),DAY(H5226)))))-H5226))+H5226)</f>
        <v/>
      </c>
      <c r="J5226" s="9" t="str">
        <f t="shared" si="508"/>
        <v/>
      </c>
      <c r="K5226" s="11" t="str">
        <f t="shared" si="509"/>
        <v/>
      </c>
      <c r="L5226" s="11" t="str">
        <f t="shared" si="510"/>
        <v/>
      </c>
      <c r="M5226" s="11" t="str">
        <f>IF(A5226="","",VLOOKUP(E5226,index!$A$1:$B$6,2,0)*K5226*G5226)</f>
        <v/>
      </c>
      <c r="N5226" s="11" t="str">
        <f>IF(A5226="","",-PMT(G5226*VLOOKUP(E5226,index!$A$1:$B$6,2,0),C5226,F5226,0,0))</f>
        <v/>
      </c>
      <c r="O5226" s="11" t="str">
        <f t="shared" si="511"/>
        <v/>
      </c>
      <c r="P5226" s="11" t="str">
        <f t="shared" si="506"/>
        <v/>
      </c>
    </row>
    <row r="5227" spans="1:16" x14ac:dyDescent="0.25">
      <c r="A5227" s="9" t="str">
        <f>IF(A5226="","",IF(B5226&lt;C5226,A5226,IF(A5226=MAX('entry data'!$B$8:$B$507),"",A5226+1)))</f>
        <v/>
      </c>
      <c r="B5227" s="9" t="str">
        <f t="shared" si="507"/>
        <v/>
      </c>
      <c r="C5227" s="9" t="str">
        <f>IF(ISERROR(VLOOKUP(A5227,'entry data'!B:G,6,0)),"",VLOOKUP(A5227,'entry data'!B:G,6,0))</f>
        <v/>
      </c>
      <c r="D5227" s="9" t="str">
        <f>IF(ISERROR(VLOOKUP(A5227,'entry data'!B:C,2,0)),"",VLOOKUP(A5227,'entry data'!B:C,2,0))</f>
        <v/>
      </c>
      <c r="E5227" s="9" t="str">
        <f>IF(ISERROR(VLOOKUP(A5227,'entry data'!B:E,4,0)),"",VLOOKUP(A5227,'entry data'!B:E,4,0))</f>
        <v/>
      </c>
      <c r="F5227" s="11" t="str">
        <f>IF(A5227="","",IF(ISERROR(VLOOKUP(A5227,'entry data'!B:F,5,0)),"",VLOOKUP(A5227,'entry data'!B:F,5,0)))</f>
        <v/>
      </c>
      <c r="G5227" s="12" t="str">
        <f>IF(A5227="","",IF(ISERROR(VLOOKUP(A5227,'entry data'!B:I,8,0)),"",VLOOKUP(A5227,'entry data'!B:I,7,0)))</f>
        <v/>
      </c>
      <c r="H5227" s="13" t="str">
        <f>IF(A5227="","",IF(B5227=1,VLOOKUP(A5227,'entry data'!B:D,3,0),I5226))</f>
        <v/>
      </c>
      <c r="I5227" s="14" t="str">
        <f>IF(A5227="","",IF(E5227="weekly",7,IF(E5227="fortnightly",14,IF(E5227="monthly",DATE(IF(MONTH(H5227)=12,YEAR(H5227)+1,YEAR(H5227)),VLOOKUP(MONTH(H5227),index!$D$2:$G$13,2,0),DAY(H5227)),
IF(E5227="quarterly",DATE(IF(MONTH(H5227)&gt;=10,YEAR(H5227)+1,YEAR(H5227)),VLOOKUP(MONTH(H5227),index!$D$2:$G$13,3,0),DAY(H5227)),
IF(E5227="halfyearly",DATE(IF(MONTH(H5227)&gt;=7,YEAR(H5227)+1,YEAR(H5227)),VLOOKUP(MONTH(H5227),index!$D$2:$G$13,4,0),DAY(H5227)),
DATE(YEAR(H5227)+1,MONTH(H5227),DAY(H5227)))))-H5227))+H5227)</f>
        <v/>
      </c>
      <c r="J5227" s="9" t="str">
        <f t="shared" si="508"/>
        <v/>
      </c>
      <c r="K5227" s="11" t="str">
        <f t="shared" si="509"/>
        <v/>
      </c>
      <c r="L5227" s="11" t="str">
        <f t="shared" si="510"/>
        <v/>
      </c>
      <c r="M5227" s="11" t="str">
        <f>IF(A5227="","",VLOOKUP(E5227,index!$A$1:$B$6,2,0)*K5227*G5227)</f>
        <v/>
      </c>
      <c r="N5227" s="11" t="str">
        <f>IF(A5227="","",-PMT(G5227*VLOOKUP(E5227,index!$A$1:$B$6,2,0),C5227,F5227,0,0))</f>
        <v/>
      </c>
      <c r="O5227" s="11" t="str">
        <f t="shared" si="511"/>
        <v/>
      </c>
      <c r="P5227" s="11" t="str">
        <f t="shared" si="506"/>
        <v/>
      </c>
    </row>
    <row r="5228" spans="1:16" x14ac:dyDescent="0.25">
      <c r="A5228" s="9" t="str">
        <f>IF(A5227="","",IF(B5227&lt;C5227,A5227,IF(A5227=MAX('entry data'!$B$8:$B$507),"",A5227+1)))</f>
        <v/>
      </c>
      <c r="B5228" s="9" t="str">
        <f t="shared" si="507"/>
        <v/>
      </c>
      <c r="C5228" s="9" t="str">
        <f>IF(ISERROR(VLOOKUP(A5228,'entry data'!B:G,6,0)),"",VLOOKUP(A5228,'entry data'!B:G,6,0))</f>
        <v/>
      </c>
      <c r="D5228" s="9" t="str">
        <f>IF(ISERROR(VLOOKUP(A5228,'entry data'!B:C,2,0)),"",VLOOKUP(A5228,'entry data'!B:C,2,0))</f>
        <v/>
      </c>
      <c r="E5228" s="9" t="str">
        <f>IF(ISERROR(VLOOKUP(A5228,'entry data'!B:E,4,0)),"",VLOOKUP(A5228,'entry data'!B:E,4,0))</f>
        <v/>
      </c>
      <c r="F5228" s="11" t="str">
        <f>IF(A5228="","",IF(ISERROR(VLOOKUP(A5228,'entry data'!B:F,5,0)),"",VLOOKUP(A5228,'entry data'!B:F,5,0)))</f>
        <v/>
      </c>
      <c r="G5228" s="12" t="str">
        <f>IF(A5228="","",IF(ISERROR(VLOOKUP(A5228,'entry data'!B:I,8,0)),"",VLOOKUP(A5228,'entry data'!B:I,7,0)))</f>
        <v/>
      </c>
      <c r="H5228" s="13" t="str">
        <f>IF(A5228="","",IF(B5228=1,VLOOKUP(A5228,'entry data'!B:D,3,0),I5227))</f>
        <v/>
      </c>
      <c r="I5228" s="14" t="str">
        <f>IF(A5228="","",IF(E5228="weekly",7,IF(E5228="fortnightly",14,IF(E5228="monthly",DATE(IF(MONTH(H5228)=12,YEAR(H5228)+1,YEAR(H5228)),VLOOKUP(MONTH(H5228),index!$D$2:$G$13,2,0),DAY(H5228)),
IF(E5228="quarterly",DATE(IF(MONTH(H5228)&gt;=10,YEAR(H5228)+1,YEAR(H5228)),VLOOKUP(MONTH(H5228),index!$D$2:$G$13,3,0),DAY(H5228)),
IF(E5228="halfyearly",DATE(IF(MONTH(H5228)&gt;=7,YEAR(H5228)+1,YEAR(H5228)),VLOOKUP(MONTH(H5228),index!$D$2:$G$13,4,0),DAY(H5228)),
DATE(YEAR(H5228)+1,MONTH(H5228),DAY(H5228)))))-H5228))+H5228)</f>
        <v/>
      </c>
      <c r="J5228" s="9" t="str">
        <f t="shared" si="508"/>
        <v/>
      </c>
      <c r="K5228" s="11" t="str">
        <f t="shared" si="509"/>
        <v/>
      </c>
      <c r="L5228" s="11" t="str">
        <f t="shared" si="510"/>
        <v/>
      </c>
      <c r="M5228" s="11" t="str">
        <f>IF(A5228="","",VLOOKUP(E5228,index!$A$1:$B$6,2,0)*K5228*G5228)</f>
        <v/>
      </c>
      <c r="N5228" s="11" t="str">
        <f>IF(A5228="","",-PMT(G5228*VLOOKUP(E5228,index!$A$1:$B$6,2,0),C5228,F5228,0,0))</f>
        <v/>
      </c>
      <c r="O5228" s="11" t="str">
        <f t="shared" si="511"/>
        <v/>
      </c>
      <c r="P5228" s="11" t="str">
        <f t="shared" si="506"/>
        <v/>
      </c>
    </row>
    <row r="5229" spans="1:16" x14ac:dyDescent="0.25">
      <c r="A5229" s="9" t="str">
        <f>IF(A5228="","",IF(B5228&lt;C5228,A5228,IF(A5228=MAX('entry data'!$B$8:$B$507),"",A5228+1)))</f>
        <v/>
      </c>
      <c r="B5229" s="9" t="str">
        <f t="shared" si="507"/>
        <v/>
      </c>
      <c r="C5229" s="9" t="str">
        <f>IF(ISERROR(VLOOKUP(A5229,'entry data'!B:G,6,0)),"",VLOOKUP(A5229,'entry data'!B:G,6,0))</f>
        <v/>
      </c>
      <c r="D5229" s="9" t="str">
        <f>IF(ISERROR(VLOOKUP(A5229,'entry data'!B:C,2,0)),"",VLOOKUP(A5229,'entry data'!B:C,2,0))</f>
        <v/>
      </c>
      <c r="E5229" s="9" t="str">
        <f>IF(ISERROR(VLOOKUP(A5229,'entry data'!B:E,4,0)),"",VLOOKUP(A5229,'entry data'!B:E,4,0))</f>
        <v/>
      </c>
      <c r="F5229" s="11" t="str">
        <f>IF(A5229="","",IF(ISERROR(VLOOKUP(A5229,'entry data'!B:F,5,0)),"",VLOOKUP(A5229,'entry data'!B:F,5,0)))</f>
        <v/>
      </c>
      <c r="G5229" s="12" t="str">
        <f>IF(A5229="","",IF(ISERROR(VLOOKUP(A5229,'entry data'!B:I,8,0)),"",VLOOKUP(A5229,'entry data'!B:I,7,0)))</f>
        <v/>
      </c>
      <c r="H5229" s="13" t="str">
        <f>IF(A5229="","",IF(B5229=1,VLOOKUP(A5229,'entry data'!B:D,3,0),I5228))</f>
        <v/>
      </c>
      <c r="I5229" s="14" t="str">
        <f>IF(A5229="","",IF(E5229="weekly",7,IF(E5229="fortnightly",14,IF(E5229="monthly",DATE(IF(MONTH(H5229)=12,YEAR(H5229)+1,YEAR(H5229)),VLOOKUP(MONTH(H5229),index!$D$2:$G$13,2,0),DAY(H5229)),
IF(E5229="quarterly",DATE(IF(MONTH(H5229)&gt;=10,YEAR(H5229)+1,YEAR(H5229)),VLOOKUP(MONTH(H5229),index!$D$2:$G$13,3,0),DAY(H5229)),
IF(E5229="halfyearly",DATE(IF(MONTH(H5229)&gt;=7,YEAR(H5229)+1,YEAR(H5229)),VLOOKUP(MONTH(H5229),index!$D$2:$G$13,4,0),DAY(H5229)),
DATE(YEAR(H5229)+1,MONTH(H5229),DAY(H5229)))))-H5229))+H5229)</f>
        <v/>
      </c>
      <c r="J5229" s="9" t="str">
        <f t="shared" si="508"/>
        <v/>
      </c>
      <c r="K5229" s="11" t="str">
        <f t="shared" si="509"/>
        <v/>
      </c>
      <c r="L5229" s="11" t="str">
        <f t="shared" si="510"/>
        <v/>
      </c>
      <c r="M5229" s="11" t="str">
        <f>IF(A5229="","",VLOOKUP(E5229,index!$A$1:$B$6,2,0)*K5229*G5229)</f>
        <v/>
      </c>
      <c r="N5229" s="11" t="str">
        <f>IF(A5229="","",-PMT(G5229*VLOOKUP(E5229,index!$A$1:$B$6,2,0),C5229,F5229,0,0))</f>
        <v/>
      </c>
      <c r="O5229" s="11" t="str">
        <f t="shared" si="511"/>
        <v/>
      </c>
      <c r="P5229" s="11" t="str">
        <f t="shared" si="506"/>
        <v/>
      </c>
    </row>
    <row r="5230" spans="1:16" x14ac:dyDescent="0.25">
      <c r="A5230" s="9" t="str">
        <f>IF(A5229="","",IF(B5229&lt;C5229,A5229,IF(A5229=MAX('entry data'!$B$8:$B$507),"",A5229+1)))</f>
        <v/>
      </c>
      <c r="B5230" s="9" t="str">
        <f t="shared" si="507"/>
        <v/>
      </c>
      <c r="C5230" s="9" t="str">
        <f>IF(ISERROR(VLOOKUP(A5230,'entry data'!B:G,6,0)),"",VLOOKUP(A5230,'entry data'!B:G,6,0))</f>
        <v/>
      </c>
      <c r="D5230" s="9" t="str">
        <f>IF(ISERROR(VLOOKUP(A5230,'entry data'!B:C,2,0)),"",VLOOKUP(A5230,'entry data'!B:C,2,0))</f>
        <v/>
      </c>
      <c r="E5230" s="9" t="str">
        <f>IF(ISERROR(VLOOKUP(A5230,'entry data'!B:E,4,0)),"",VLOOKUP(A5230,'entry data'!B:E,4,0))</f>
        <v/>
      </c>
      <c r="F5230" s="11" t="str">
        <f>IF(A5230="","",IF(ISERROR(VLOOKUP(A5230,'entry data'!B:F,5,0)),"",VLOOKUP(A5230,'entry data'!B:F,5,0)))</f>
        <v/>
      </c>
      <c r="G5230" s="12" t="str">
        <f>IF(A5230="","",IF(ISERROR(VLOOKUP(A5230,'entry data'!B:I,8,0)),"",VLOOKUP(A5230,'entry data'!B:I,7,0)))</f>
        <v/>
      </c>
      <c r="H5230" s="13" t="str">
        <f>IF(A5230="","",IF(B5230=1,VLOOKUP(A5230,'entry data'!B:D,3,0),I5229))</f>
        <v/>
      </c>
      <c r="I5230" s="14" t="str">
        <f>IF(A5230="","",IF(E5230="weekly",7,IF(E5230="fortnightly",14,IF(E5230="monthly",DATE(IF(MONTH(H5230)=12,YEAR(H5230)+1,YEAR(H5230)),VLOOKUP(MONTH(H5230),index!$D$2:$G$13,2,0),DAY(H5230)),
IF(E5230="quarterly",DATE(IF(MONTH(H5230)&gt;=10,YEAR(H5230)+1,YEAR(H5230)),VLOOKUP(MONTH(H5230),index!$D$2:$G$13,3,0),DAY(H5230)),
IF(E5230="halfyearly",DATE(IF(MONTH(H5230)&gt;=7,YEAR(H5230)+1,YEAR(H5230)),VLOOKUP(MONTH(H5230),index!$D$2:$G$13,4,0),DAY(H5230)),
DATE(YEAR(H5230)+1,MONTH(H5230),DAY(H5230)))))-H5230))+H5230)</f>
        <v/>
      </c>
      <c r="J5230" s="9" t="str">
        <f t="shared" si="508"/>
        <v/>
      </c>
      <c r="K5230" s="11" t="str">
        <f t="shared" si="509"/>
        <v/>
      </c>
      <c r="L5230" s="11" t="str">
        <f t="shared" si="510"/>
        <v/>
      </c>
      <c r="M5230" s="11" t="str">
        <f>IF(A5230="","",VLOOKUP(E5230,index!$A$1:$B$6,2,0)*K5230*G5230)</f>
        <v/>
      </c>
      <c r="N5230" s="11" t="str">
        <f>IF(A5230="","",-PMT(G5230*VLOOKUP(E5230,index!$A$1:$B$6,2,0),C5230,F5230,0,0))</f>
        <v/>
      </c>
      <c r="O5230" s="11" t="str">
        <f t="shared" si="511"/>
        <v/>
      </c>
      <c r="P5230" s="11" t="str">
        <f t="shared" si="506"/>
        <v/>
      </c>
    </row>
    <row r="5231" spans="1:16" x14ac:dyDescent="0.25">
      <c r="A5231" s="9" t="str">
        <f>IF(A5230="","",IF(B5230&lt;C5230,A5230,IF(A5230=MAX('entry data'!$B$8:$B$507),"",A5230+1)))</f>
        <v/>
      </c>
      <c r="B5231" s="9" t="str">
        <f t="shared" si="507"/>
        <v/>
      </c>
      <c r="C5231" s="9" t="str">
        <f>IF(ISERROR(VLOOKUP(A5231,'entry data'!B:G,6,0)),"",VLOOKUP(A5231,'entry data'!B:G,6,0))</f>
        <v/>
      </c>
      <c r="D5231" s="9" t="str">
        <f>IF(ISERROR(VLOOKUP(A5231,'entry data'!B:C,2,0)),"",VLOOKUP(A5231,'entry data'!B:C,2,0))</f>
        <v/>
      </c>
      <c r="E5231" s="9" t="str">
        <f>IF(ISERROR(VLOOKUP(A5231,'entry data'!B:E,4,0)),"",VLOOKUP(A5231,'entry data'!B:E,4,0))</f>
        <v/>
      </c>
      <c r="F5231" s="11" t="str">
        <f>IF(A5231="","",IF(ISERROR(VLOOKUP(A5231,'entry data'!B:F,5,0)),"",VLOOKUP(A5231,'entry data'!B:F,5,0)))</f>
        <v/>
      </c>
      <c r="G5231" s="12" t="str">
        <f>IF(A5231="","",IF(ISERROR(VLOOKUP(A5231,'entry data'!B:I,8,0)),"",VLOOKUP(A5231,'entry data'!B:I,7,0)))</f>
        <v/>
      </c>
      <c r="H5231" s="13" t="str">
        <f>IF(A5231="","",IF(B5231=1,VLOOKUP(A5231,'entry data'!B:D,3,0),I5230))</f>
        <v/>
      </c>
      <c r="I5231" s="14" t="str">
        <f>IF(A5231="","",IF(E5231="weekly",7,IF(E5231="fortnightly",14,IF(E5231="monthly",DATE(IF(MONTH(H5231)=12,YEAR(H5231)+1,YEAR(H5231)),VLOOKUP(MONTH(H5231),index!$D$2:$G$13,2,0),DAY(H5231)),
IF(E5231="quarterly",DATE(IF(MONTH(H5231)&gt;=10,YEAR(H5231)+1,YEAR(H5231)),VLOOKUP(MONTH(H5231),index!$D$2:$G$13,3,0),DAY(H5231)),
IF(E5231="halfyearly",DATE(IF(MONTH(H5231)&gt;=7,YEAR(H5231)+1,YEAR(H5231)),VLOOKUP(MONTH(H5231),index!$D$2:$G$13,4,0),DAY(H5231)),
DATE(YEAR(H5231)+1,MONTH(H5231),DAY(H5231)))))-H5231))+H5231)</f>
        <v/>
      </c>
      <c r="J5231" s="9" t="str">
        <f t="shared" si="508"/>
        <v/>
      </c>
      <c r="K5231" s="11" t="str">
        <f t="shared" si="509"/>
        <v/>
      </c>
      <c r="L5231" s="11" t="str">
        <f t="shared" si="510"/>
        <v/>
      </c>
      <c r="M5231" s="11" t="str">
        <f>IF(A5231="","",VLOOKUP(E5231,index!$A$1:$B$6,2,0)*K5231*G5231)</f>
        <v/>
      </c>
      <c r="N5231" s="11" t="str">
        <f>IF(A5231="","",-PMT(G5231*VLOOKUP(E5231,index!$A$1:$B$6,2,0),C5231,F5231,0,0))</f>
        <v/>
      </c>
      <c r="O5231" s="11" t="str">
        <f t="shared" si="511"/>
        <v/>
      </c>
      <c r="P5231" s="11" t="str">
        <f t="shared" si="506"/>
        <v/>
      </c>
    </row>
    <row r="5232" spans="1:16" x14ac:dyDescent="0.25">
      <c r="A5232" s="9" t="str">
        <f>IF(A5231="","",IF(B5231&lt;C5231,A5231,IF(A5231=MAX('entry data'!$B$8:$B$507),"",A5231+1)))</f>
        <v/>
      </c>
      <c r="B5232" s="9" t="str">
        <f t="shared" si="507"/>
        <v/>
      </c>
      <c r="C5232" s="9" t="str">
        <f>IF(ISERROR(VLOOKUP(A5232,'entry data'!B:G,6,0)),"",VLOOKUP(A5232,'entry data'!B:G,6,0))</f>
        <v/>
      </c>
      <c r="D5232" s="9" t="str">
        <f>IF(ISERROR(VLOOKUP(A5232,'entry data'!B:C,2,0)),"",VLOOKUP(A5232,'entry data'!B:C,2,0))</f>
        <v/>
      </c>
      <c r="E5232" s="9" t="str">
        <f>IF(ISERROR(VLOOKUP(A5232,'entry data'!B:E,4,0)),"",VLOOKUP(A5232,'entry data'!B:E,4,0))</f>
        <v/>
      </c>
      <c r="F5232" s="11" t="str">
        <f>IF(A5232="","",IF(ISERROR(VLOOKUP(A5232,'entry data'!B:F,5,0)),"",VLOOKUP(A5232,'entry data'!B:F,5,0)))</f>
        <v/>
      </c>
      <c r="G5232" s="12" t="str">
        <f>IF(A5232="","",IF(ISERROR(VLOOKUP(A5232,'entry data'!B:I,8,0)),"",VLOOKUP(A5232,'entry data'!B:I,7,0)))</f>
        <v/>
      </c>
      <c r="H5232" s="13" t="str">
        <f>IF(A5232="","",IF(B5232=1,VLOOKUP(A5232,'entry data'!B:D,3,0),I5231))</f>
        <v/>
      </c>
      <c r="I5232" s="14" t="str">
        <f>IF(A5232="","",IF(E5232="weekly",7,IF(E5232="fortnightly",14,IF(E5232="monthly",DATE(IF(MONTH(H5232)=12,YEAR(H5232)+1,YEAR(H5232)),VLOOKUP(MONTH(H5232),index!$D$2:$G$13,2,0),DAY(H5232)),
IF(E5232="quarterly",DATE(IF(MONTH(H5232)&gt;=10,YEAR(H5232)+1,YEAR(H5232)),VLOOKUP(MONTH(H5232),index!$D$2:$G$13,3,0),DAY(H5232)),
IF(E5232="halfyearly",DATE(IF(MONTH(H5232)&gt;=7,YEAR(H5232)+1,YEAR(H5232)),VLOOKUP(MONTH(H5232),index!$D$2:$G$13,4,0),DAY(H5232)),
DATE(YEAR(H5232)+1,MONTH(H5232),DAY(H5232)))))-H5232))+H5232)</f>
        <v/>
      </c>
      <c r="J5232" s="9" t="str">
        <f t="shared" si="508"/>
        <v/>
      </c>
      <c r="K5232" s="11" t="str">
        <f t="shared" si="509"/>
        <v/>
      </c>
      <c r="L5232" s="11" t="str">
        <f t="shared" si="510"/>
        <v/>
      </c>
      <c r="M5232" s="11" t="str">
        <f>IF(A5232="","",VLOOKUP(E5232,index!$A$1:$B$6,2,0)*K5232*G5232)</f>
        <v/>
      </c>
      <c r="N5232" s="11" t="str">
        <f>IF(A5232="","",-PMT(G5232*VLOOKUP(E5232,index!$A$1:$B$6,2,0),C5232,F5232,0,0))</f>
        <v/>
      </c>
      <c r="O5232" s="11" t="str">
        <f t="shared" si="511"/>
        <v/>
      </c>
      <c r="P5232" s="11" t="str">
        <f t="shared" si="506"/>
        <v/>
      </c>
    </row>
    <row r="5233" spans="1:16" x14ac:dyDescent="0.25">
      <c r="A5233" s="9" t="str">
        <f>IF(A5232="","",IF(B5232&lt;C5232,A5232,IF(A5232=MAX('entry data'!$B$8:$B$507),"",A5232+1)))</f>
        <v/>
      </c>
      <c r="B5233" s="9" t="str">
        <f t="shared" si="507"/>
        <v/>
      </c>
      <c r="C5233" s="9" t="str">
        <f>IF(ISERROR(VLOOKUP(A5233,'entry data'!B:G,6,0)),"",VLOOKUP(A5233,'entry data'!B:G,6,0))</f>
        <v/>
      </c>
      <c r="D5233" s="9" t="str">
        <f>IF(ISERROR(VLOOKUP(A5233,'entry data'!B:C,2,0)),"",VLOOKUP(A5233,'entry data'!B:C,2,0))</f>
        <v/>
      </c>
      <c r="E5233" s="9" t="str">
        <f>IF(ISERROR(VLOOKUP(A5233,'entry data'!B:E,4,0)),"",VLOOKUP(A5233,'entry data'!B:E,4,0))</f>
        <v/>
      </c>
      <c r="F5233" s="11" t="str">
        <f>IF(A5233="","",IF(ISERROR(VLOOKUP(A5233,'entry data'!B:F,5,0)),"",VLOOKUP(A5233,'entry data'!B:F,5,0)))</f>
        <v/>
      </c>
      <c r="G5233" s="12" t="str">
        <f>IF(A5233="","",IF(ISERROR(VLOOKUP(A5233,'entry data'!B:I,8,0)),"",VLOOKUP(A5233,'entry data'!B:I,7,0)))</f>
        <v/>
      </c>
      <c r="H5233" s="13" t="str">
        <f>IF(A5233="","",IF(B5233=1,VLOOKUP(A5233,'entry data'!B:D,3,0),I5232))</f>
        <v/>
      </c>
      <c r="I5233" s="14" t="str">
        <f>IF(A5233="","",IF(E5233="weekly",7,IF(E5233="fortnightly",14,IF(E5233="monthly",DATE(IF(MONTH(H5233)=12,YEAR(H5233)+1,YEAR(H5233)),VLOOKUP(MONTH(H5233),index!$D$2:$G$13,2,0),DAY(H5233)),
IF(E5233="quarterly",DATE(IF(MONTH(H5233)&gt;=10,YEAR(H5233)+1,YEAR(H5233)),VLOOKUP(MONTH(H5233),index!$D$2:$G$13,3,0),DAY(H5233)),
IF(E5233="halfyearly",DATE(IF(MONTH(H5233)&gt;=7,YEAR(H5233)+1,YEAR(H5233)),VLOOKUP(MONTH(H5233),index!$D$2:$G$13,4,0),DAY(H5233)),
DATE(YEAR(H5233)+1,MONTH(H5233),DAY(H5233)))))-H5233))+H5233)</f>
        <v/>
      </c>
      <c r="J5233" s="9" t="str">
        <f t="shared" si="508"/>
        <v/>
      </c>
      <c r="K5233" s="11" t="str">
        <f t="shared" si="509"/>
        <v/>
      </c>
      <c r="L5233" s="11" t="str">
        <f t="shared" si="510"/>
        <v/>
      </c>
      <c r="M5233" s="11" t="str">
        <f>IF(A5233="","",VLOOKUP(E5233,index!$A$1:$B$6,2,0)*K5233*G5233)</f>
        <v/>
      </c>
      <c r="N5233" s="11" t="str">
        <f>IF(A5233="","",-PMT(G5233*VLOOKUP(E5233,index!$A$1:$B$6,2,0),C5233,F5233,0,0))</f>
        <v/>
      </c>
      <c r="O5233" s="11" t="str">
        <f t="shared" si="511"/>
        <v/>
      </c>
      <c r="P5233" s="11" t="str">
        <f t="shared" si="506"/>
        <v/>
      </c>
    </row>
    <row r="5234" spans="1:16" x14ac:dyDescent="0.25">
      <c r="A5234" s="9" t="str">
        <f>IF(A5233="","",IF(B5233&lt;C5233,A5233,IF(A5233=MAX('entry data'!$B$8:$B$507),"",A5233+1)))</f>
        <v/>
      </c>
      <c r="B5234" s="9" t="str">
        <f t="shared" si="507"/>
        <v/>
      </c>
      <c r="C5234" s="9" t="str">
        <f>IF(ISERROR(VLOOKUP(A5234,'entry data'!B:G,6,0)),"",VLOOKUP(A5234,'entry data'!B:G,6,0))</f>
        <v/>
      </c>
      <c r="D5234" s="9" t="str">
        <f>IF(ISERROR(VLOOKUP(A5234,'entry data'!B:C,2,0)),"",VLOOKUP(A5234,'entry data'!B:C,2,0))</f>
        <v/>
      </c>
      <c r="E5234" s="9" t="str">
        <f>IF(ISERROR(VLOOKUP(A5234,'entry data'!B:E,4,0)),"",VLOOKUP(A5234,'entry data'!B:E,4,0))</f>
        <v/>
      </c>
      <c r="F5234" s="11" t="str">
        <f>IF(A5234="","",IF(ISERROR(VLOOKUP(A5234,'entry data'!B:F,5,0)),"",VLOOKUP(A5234,'entry data'!B:F,5,0)))</f>
        <v/>
      </c>
      <c r="G5234" s="12" t="str">
        <f>IF(A5234="","",IF(ISERROR(VLOOKUP(A5234,'entry data'!B:I,8,0)),"",VLOOKUP(A5234,'entry data'!B:I,7,0)))</f>
        <v/>
      </c>
      <c r="H5234" s="13" t="str">
        <f>IF(A5234="","",IF(B5234=1,VLOOKUP(A5234,'entry data'!B:D,3,0),I5233))</f>
        <v/>
      </c>
      <c r="I5234" s="14" t="str">
        <f>IF(A5234="","",IF(E5234="weekly",7,IF(E5234="fortnightly",14,IF(E5234="monthly",DATE(IF(MONTH(H5234)=12,YEAR(H5234)+1,YEAR(H5234)),VLOOKUP(MONTH(H5234),index!$D$2:$G$13,2,0),DAY(H5234)),
IF(E5234="quarterly",DATE(IF(MONTH(H5234)&gt;=10,YEAR(H5234)+1,YEAR(H5234)),VLOOKUP(MONTH(H5234),index!$D$2:$G$13,3,0),DAY(H5234)),
IF(E5234="halfyearly",DATE(IF(MONTH(H5234)&gt;=7,YEAR(H5234)+1,YEAR(H5234)),VLOOKUP(MONTH(H5234),index!$D$2:$G$13,4,0),DAY(H5234)),
DATE(YEAR(H5234)+1,MONTH(H5234),DAY(H5234)))))-H5234))+H5234)</f>
        <v/>
      </c>
      <c r="J5234" s="9" t="str">
        <f t="shared" si="508"/>
        <v/>
      </c>
      <c r="K5234" s="11" t="str">
        <f t="shared" si="509"/>
        <v/>
      </c>
      <c r="L5234" s="11" t="str">
        <f t="shared" si="510"/>
        <v/>
      </c>
      <c r="M5234" s="11" t="str">
        <f>IF(A5234="","",VLOOKUP(E5234,index!$A$1:$B$6,2,0)*K5234*G5234)</f>
        <v/>
      </c>
      <c r="N5234" s="11" t="str">
        <f>IF(A5234="","",-PMT(G5234*VLOOKUP(E5234,index!$A$1:$B$6,2,0),C5234,F5234,0,0))</f>
        <v/>
      </c>
      <c r="O5234" s="11" t="str">
        <f t="shared" si="511"/>
        <v/>
      </c>
      <c r="P5234" s="11" t="str">
        <f t="shared" si="506"/>
        <v/>
      </c>
    </row>
    <row r="5235" spans="1:16" x14ac:dyDescent="0.25">
      <c r="A5235" s="9" t="str">
        <f>IF(A5234="","",IF(B5234&lt;C5234,A5234,IF(A5234=MAX('entry data'!$B$8:$B$507),"",A5234+1)))</f>
        <v/>
      </c>
      <c r="B5235" s="9" t="str">
        <f t="shared" si="507"/>
        <v/>
      </c>
      <c r="C5235" s="9" t="str">
        <f>IF(ISERROR(VLOOKUP(A5235,'entry data'!B:G,6,0)),"",VLOOKUP(A5235,'entry data'!B:G,6,0))</f>
        <v/>
      </c>
      <c r="D5235" s="9" t="str">
        <f>IF(ISERROR(VLOOKUP(A5235,'entry data'!B:C,2,0)),"",VLOOKUP(A5235,'entry data'!B:C,2,0))</f>
        <v/>
      </c>
      <c r="E5235" s="9" t="str">
        <f>IF(ISERROR(VLOOKUP(A5235,'entry data'!B:E,4,0)),"",VLOOKUP(A5235,'entry data'!B:E,4,0))</f>
        <v/>
      </c>
      <c r="F5235" s="11" t="str">
        <f>IF(A5235="","",IF(ISERROR(VLOOKUP(A5235,'entry data'!B:F,5,0)),"",VLOOKUP(A5235,'entry data'!B:F,5,0)))</f>
        <v/>
      </c>
      <c r="G5235" s="12" t="str">
        <f>IF(A5235="","",IF(ISERROR(VLOOKUP(A5235,'entry data'!B:I,8,0)),"",VLOOKUP(A5235,'entry data'!B:I,7,0)))</f>
        <v/>
      </c>
      <c r="H5235" s="13" t="str">
        <f>IF(A5235="","",IF(B5235=1,VLOOKUP(A5235,'entry data'!B:D,3,0),I5234))</f>
        <v/>
      </c>
      <c r="I5235" s="14" t="str">
        <f>IF(A5235="","",IF(E5235="weekly",7,IF(E5235="fortnightly",14,IF(E5235="monthly",DATE(IF(MONTH(H5235)=12,YEAR(H5235)+1,YEAR(H5235)),VLOOKUP(MONTH(H5235),index!$D$2:$G$13,2,0),DAY(H5235)),
IF(E5235="quarterly",DATE(IF(MONTH(H5235)&gt;=10,YEAR(H5235)+1,YEAR(H5235)),VLOOKUP(MONTH(H5235),index!$D$2:$G$13,3,0),DAY(H5235)),
IF(E5235="halfyearly",DATE(IF(MONTH(H5235)&gt;=7,YEAR(H5235)+1,YEAR(H5235)),VLOOKUP(MONTH(H5235),index!$D$2:$G$13,4,0),DAY(H5235)),
DATE(YEAR(H5235)+1,MONTH(H5235),DAY(H5235)))))-H5235))+H5235)</f>
        <v/>
      </c>
      <c r="J5235" s="9" t="str">
        <f t="shared" si="508"/>
        <v/>
      </c>
      <c r="K5235" s="11" t="str">
        <f t="shared" si="509"/>
        <v/>
      </c>
      <c r="L5235" s="11" t="str">
        <f t="shared" si="510"/>
        <v/>
      </c>
      <c r="M5235" s="11" t="str">
        <f>IF(A5235="","",VLOOKUP(E5235,index!$A$1:$B$6,2,0)*K5235*G5235)</f>
        <v/>
      </c>
      <c r="N5235" s="11" t="str">
        <f>IF(A5235="","",-PMT(G5235*VLOOKUP(E5235,index!$A$1:$B$6,2,0),C5235,F5235,0,0))</f>
        <v/>
      </c>
      <c r="O5235" s="11" t="str">
        <f t="shared" si="511"/>
        <v/>
      </c>
      <c r="P5235" s="11" t="str">
        <f t="shared" si="506"/>
        <v/>
      </c>
    </row>
    <row r="5236" spans="1:16" x14ac:dyDescent="0.25">
      <c r="A5236" s="9" t="str">
        <f>IF(A5235="","",IF(B5235&lt;C5235,A5235,IF(A5235=MAX('entry data'!$B$8:$B$507),"",A5235+1)))</f>
        <v/>
      </c>
      <c r="B5236" s="9" t="str">
        <f t="shared" si="507"/>
        <v/>
      </c>
      <c r="C5236" s="9" t="str">
        <f>IF(ISERROR(VLOOKUP(A5236,'entry data'!B:G,6,0)),"",VLOOKUP(A5236,'entry data'!B:G,6,0))</f>
        <v/>
      </c>
      <c r="D5236" s="9" t="str">
        <f>IF(ISERROR(VLOOKUP(A5236,'entry data'!B:C,2,0)),"",VLOOKUP(A5236,'entry data'!B:C,2,0))</f>
        <v/>
      </c>
      <c r="E5236" s="9" t="str">
        <f>IF(ISERROR(VLOOKUP(A5236,'entry data'!B:E,4,0)),"",VLOOKUP(A5236,'entry data'!B:E,4,0))</f>
        <v/>
      </c>
      <c r="F5236" s="11" t="str">
        <f>IF(A5236="","",IF(ISERROR(VLOOKUP(A5236,'entry data'!B:F,5,0)),"",VLOOKUP(A5236,'entry data'!B:F,5,0)))</f>
        <v/>
      </c>
      <c r="G5236" s="12" t="str">
        <f>IF(A5236="","",IF(ISERROR(VLOOKUP(A5236,'entry data'!B:I,8,0)),"",VLOOKUP(A5236,'entry data'!B:I,7,0)))</f>
        <v/>
      </c>
      <c r="H5236" s="13" t="str">
        <f>IF(A5236="","",IF(B5236=1,VLOOKUP(A5236,'entry data'!B:D,3,0),I5235))</f>
        <v/>
      </c>
      <c r="I5236" s="14" t="str">
        <f>IF(A5236="","",IF(E5236="weekly",7,IF(E5236="fortnightly",14,IF(E5236="monthly",DATE(IF(MONTH(H5236)=12,YEAR(H5236)+1,YEAR(H5236)),VLOOKUP(MONTH(H5236),index!$D$2:$G$13,2,0),DAY(H5236)),
IF(E5236="quarterly",DATE(IF(MONTH(H5236)&gt;=10,YEAR(H5236)+1,YEAR(H5236)),VLOOKUP(MONTH(H5236),index!$D$2:$G$13,3,0),DAY(H5236)),
IF(E5236="halfyearly",DATE(IF(MONTH(H5236)&gt;=7,YEAR(H5236)+1,YEAR(H5236)),VLOOKUP(MONTH(H5236),index!$D$2:$G$13,4,0),DAY(H5236)),
DATE(YEAR(H5236)+1,MONTH(H5236),DAY(H5236)))))-H5236))+H5236)</f>
        <v/>
      </c>
      <c r="J5236" s="9" t="str">
        <f t="shared" si="508"/>
        <v/>
      </c>
      <c r="K5236" s="11" t="str">
        <f t="shared" si="509"/>
        <v/>
      </c>
      <c r="L5236" s="11" t="str">
        <f t="shared" si="510"/>
        <v/>
      </c>
      <c r="M5236" s="11" t="str">
        <f>IF(A5236="","",VLOOKUP(E5236,index!$A$1:$B$6,2,0)*K5236*G5236)</f>
        <v/>
      </c>
      <c r="N5236" s="11" t="str">
        <f>IF(A5236="","",-PMT(G5236*VLOOKUP(E5236,index!$A$1:$B$6,2,0),C5236,F5236,0,0))</f>
        <v/>
      </c>
      <c r="O5236" s="11" t="str">
        <f t="shared" si="511"/>
        <v/>
      </c>
      <c r="P5236" s="11" t="str">
        <f t="shared" si="506"/>
        <v/>
      </c>
    </row>
    <row r="5237" spans="1:16" x14ac:dyDescent="0.25">
      <c r="A5237" s="9" t="str">
        <f>IF(A5236="","",IF(B5236&lt;C5236,A5236,IF(A5236=MAX('entry data'!$B$8:$B$507),"",A5236+1)))</f>
        <v/>
      </c>
      <c r="B5237" s="9" t="str">
        <f t="shared" si="507"/>
        <v/>
      </c>
      <c r="C5237" s="9" t="str">
        <f>IF(ISERROR(VLOOKUP(A5237,'entry data'!B:G,6,0)),"",VLOOKUP(A5237,'entry data'!B:G,6,0))</f>
        <v/>
      </c>
      <c r="D5237" s="9" t="str">
        <f>IF(ISERROR(VLOOKUP(A5237,'entry data'!B:C,2,0)),"",VLOOKUP(A5237,'entry data'!B:C,2,0))</f>
        <v/>
      </c>
      <c r="E5237" s="9" t="str">
        <f>IF(ISERROR(VLOOKUP(A5237,'entry data'!B:E,4,0)),"",VLOOKUP(A5237,'entry data'!B:E,4,0))</f>
        <v/>
      </c>
      <c r="F5237" s="11" t="str">
        <f>IF(A5237="","",IF(ISERROR(VLOOKUP(A5237,'entry data'!B:F,5,0)),"",VLOOKUP(A5237,'entry data'!B:F,5,0)))</f>
        <v/>
      </c>
      <c r="G5237" s="12" t="str">
        <f>IF(A5237="","",IF(ISERROR(VLOOKUP(A5237,'entry data'!B:I,8,0)),"",VLOOKUP(A5237,'entry data'!B:I,7,0)))</f>
        <v/>
      </c>
      <c r="H5237" s="13" t="str">
        <f>IF(A5237="","",IF(B5237=1,VLOOKUP(A5237,'entry data'!B:D,3,0),I5236))</f>
        <v/>
      </c>
      <c r="I5237" s="14" t="str">
        <f>IF(A5237="","",IF(E5237="weekly",7,IF(E5237="fortnightly",14,IF(E5237="monthly",DATE(IF(MONTH(H5237)=12,YEAR(H5237)+1,YEAR(H5237)),VLOOKUP(MONTH(H5237),index!$D$2:$G$13,2,0),DAY(H5237)),
IF(E5237="quarterly",DATE(IF(MONTH(H5237)&gt;=10,YEAR(H5237)+1,YEAR(H5237)),VLOOKUP(MONTH(H5237),index!$D$2:$G$13,3,0),DAY(H5237)),
IF(E5237="halfyearly",DATE(IF(MONTH(H5237)&gt;=7,YEAR(H5237)+1,YEAR(H5237)),VLOOKUP(MONTH(H5237),index!$D$2:$G$13,4,0),DAY(H5237)),
DATE(YEAR(H5237)+1,MONTH(H5237),DAY(H5237)))))-H5237))+H5237)</f>
        <v/>
      </c>
      <c r="J5237" s="9" t="str">
        <f t="shared" si="508"/>
        <v/>
      </c>
      <c r="K5237" s="11" t="str">
        <f t="shared" si="509"/>
        <v/>
      </c>
      <c r="L5237" s="11" t="str">
        <f t="shared" si="510"/>
        <v/>
      </c>
      <c r="M5237" s="11" t="str">
        <f>IF(A5237="","",VLOOKUP(E5237,index!$A$1:$B$6,2,0)*K5237*G5237)</f>
        <v/>
      </c>
      <c r="N5237" s="11" t="str">
        <f>IF(A5237="","",-PMT(G5237*VLOOKUP(E5237,index!$A$1:$B$6,2,0),C5237,F5237,0,0))</f>
        <v/>
      </c>
      <c r="O5237" s="11" t="str">
        <f t="shared" si="511"/>
        <v/>
      </c>
      <c r="P5237" s="11" t="str">
        <f t="shared" si="506"/>
        <v/>
      </c>
    </row>
    <row r="5238" spans="1:16" x14ac:dyDescent="0.25">
      <c r="A5238" s="9" t="str">
        <f>IF(A5237="","",IF(B5237&lt;C5237,A5237,IF(A5237=MAX('entry data'!$B$8:$B$507),"",A5237+1)))</f>
        <v/>
      </c>
      <c r="B5238" s="9" t="str">
        <f t="shared" si="507"/>
        <v/>
      </c>
      <c r="C5238" s="9" t="str">
        <f>IF(ISERROR(VLOOKUP(A5238,'entry data'!B:G,6,0)),"",VLOOKUP(A5238,'entry data'!B:G,6,0))</f>
        <v/>
      </c>
      <c r="D5238" s="9" t="str">
        <f>IF(ISERROR(VLOOKUP(A5238,'entry data'!B:C,2,0)),"",VLOOKUP(A5238,'entry data'!B:C,2,0))</f>
        <v/>
      </c>
      <c r="E5238" s="9" t="str">
        <f>IF(ISERROR(VLOOKUP(A5238,'entry data'!B:E,4,0)),"",VLOOKUP(A5238,'entry data'!B:E,4,0))</f>
        <v/>
      </c>
      <c r="F5238" s="11" t="str">
        <f>IF(A5238="","",IF(ISERROR(VLOOKUP(A5238,'entry data'!B:F,5,0)),"",VLOOKUP(A5238,'entry data'!B:F,5,0)))</f>
        <v/>
      </c>
      <c r="G5238" s="12" t="str">
        <f>IF(A5238="","",IF(ISERROR(VLOOKUP(A5238,'entry data'!B:I,8,0)),"",VLOOKUP(A5238,'entry data'!B:I,7,0)))</f>
        <v/>
      </c>
      <c r="H5238" s="13" t="str">
        <f>IF(A5238="","",IF(B5238=1,VLOOKUP(A5238,'entry data'!B:D,3,0),I5237))</f>
        <v/>
      </c>
      <c r="I5238" s="14" t="str">
        <f>IF(A5238="","",IF(E5238="weekly",7,IF(E5238="fortnightly",14,IF(E5238="monthly",DATE(IF(MONTH(H5238)=12,YEAR(H5238)+1,YEAR(H5238)),VLOOKUP(MONTH(H5238),index!$D$2:$G$13,2,0),DAY(H5238)),
IF(E5238="quarterly",DATE(IF(MONTH(H5238)&gt;=10,YEAR(H5238)+1,YEAR(H5238)),VLOOKUP(MONTH(H5238),index!$D$2:$G$13,3,0),DAY(H5238)),
IF(E5238="halfyearly",DATE(IF(MONTH(H5238)&gt;=7,YEAR(H5238)+1,YEAR(H5238)),VLOOKUP(MONTH(H5238),index!$D$2:$G$13,4,0),DAY(H5238)),
DATE(YEAR(H5238)+1,MONTH(H5238),DAY(H5238)))))-H5238))+H5238)</f>
        <v/>
      </c>
      <c r="J5238" s="9" t="str">
        <f t="shared" si="508"/>
        <v/>
      </c>
      <c r="K5238" s="11" t="str">
        <f t="shared" si="509"/>
        <v/>
      </c>
      <c r="L5238" s="11" t="str">
        <f t="shared" si="510"/>
        <v/>
      </c>
      <c r="M5238" s="11" t="str">
        <f>IF(A5238="","",VLOOKUP(E5238,index!$A$1:$B$6,2,0)*K5238*G5238)</f>
        <v/>
      </c>
      <c r="N5238" s="11" t="str">
        <f>IF(A5238="","",-PMT(G5238*VLOOKUP(E5238,index!$A$1:$B$6,2,0),C5238,F5238,0,0))</f>
        <v/>
      </c>
      <c r="O5238" s="11" t="str">
        <f t="shared" si="511"/>
        <v/>
      </c>
      <c r="P5238" s="11" t="str">
        <f t="shared" si="506"/>
        <v/>
      </c>
    </row>
    <row r="5239" spans="1:16" x14ac:dyDescent="0.25">
      <c r="A5239" s="9" t="str">
        <f>IF(A5238="","",IF(B5238&lt;C5238,A5238,IF(A5238=MAX('entry data'!$B$8:$B$507),"",A5238+1)))</f>
        <v/>
      </c>
      <c r="B5239" s="9" t="str">
        <f t="shared" si="507"/>
        <v/>
      </c>
      <c r="C5239" s="9" t="str">
        <f>IF(ISERROR(VLOOKUP(A5239,'entry data'!B:G,6,0)),"",VLOOKUP(A5239,'entry data'!B:G,6,0))</f>
        <v/>
      </c>
      <c r="D5239" s="9" t="str">
        <f>IF(ISERROR(VLOOKUP(A5239,'entry data'!B:C,2,0)),"",VLOOKUP(A5239,'entry data'!B:C,2,0))</f>
        <v/>
      </c>
      <c r="E5239" s="9" t="str">
        <f>IF(ISERROR(VLOOKUP(A5239,'entry data'!B:E,4,0)),"",VLOOKUP(A5239,'entry data'!B:E,4,0))</f>
        <v/>
      </c>
      <c r="F5239" s="11" t="str">
        <f>IF(A5239="","",IF(ISERROR(VLOOKUP(A5239,'entry data'!B:F,5,0)),"",VLOOKUP(A5239,'entry data'!B:F,5,0)))</f>
        <v/>
      </c>
      <c r="G5239" s="12" t="str">
        <f>IF(A5239="","",IF(ISERROR(VLOOKUP(A5239,'entry data'!B:I,8,0)),"",VLOOKUP(A5239,'entry data'!B:I,7,0)))</f>
        <v/>
      </c>
      <c r="H5239" s="13" t="str">
        <f>IF(A5239="","",IF(B5239=1,VLOOKUP(A5239,'entry data'!B:D,3,0),I5238))</f>
        <v/>
      </c>
      <c r="I5239" s="14" t="str">
        <f>IF(A5239="","",IF(E5239="weekly",7,IF(E5239="fortnightly",14,IF(E5239="monthly",DATE(IF(MONTH(H5239)=12,YEAR(H5239)+1,YEAR(H5239)),VLOOKUP(MONTH(H5239),index!$D$2:$G$13,2,0),DAY(H5239)),
IF(E5239="quarterly",DATE(IF(MONTH(H5239)&gt;=10,YEAR(H5239)+1,YEAR(H5239)),VLOOKUP(MONTH(H5239),index!$D$2:$G$13,3,0),DAY(H5239)),
IF(E5239="halfyearly",DATE(IF(MONTH(H5239)&gt;=7,YEAR(H5239)+1,YEAR(H5239)),VLOOKUP(MONTH(H5239),index!$D$2:$G$13,4,0),DAY(H5239)),
DATE(YEAR(H5239)+1,MONTH(H5239),DAY(H5239)))))-H5239))+H5239)</f>
        <v/>
      </c>
      <c r="J5239" s="9" t="str">
        <f t="shared" si="508"/>
        <v/>
      </c>
      <c r="K5239" s="11" t="str">
        <f t="shared" si="509"/>
        <v/>
      </c>
      <c r="L5239" s="11" t="str">
        <f t="shared" si="510"/>
        <v/>
      </c>
      <c r="M5239" s="11" t="str">
        <f>IF(A5239="","",VLOOKUP(E5239,index!$A$1:$B$6,2,0)*K5239*G5239)</f>
        <v/>
      </c>
      <c r="N5239" s="11" t="str">
        <f>IF(A5239="","",-PMT(G5239*VLOOKUP(E5239,index!$A$1:$B$6,2,0),C5239,F5239,0,0))</f>
        <v/>
      </c>
      <c r="O5239" s="11" t="str">
        <f t="shared" si="511"/>
        <v/>
      </c>
      <c r="P5239" s="11" t="str">
        <f t="shared" si="506"/>
        <v/>
      </c>
    </row>
    <row r="5240" spans="1:16" x14ac:dyDescent="0.25">
      <c r="A5240" s="9" t="str">
        <f>IF(A5239="","",IF(B5239&lt;C5239,A5239,IF(A5239=MAX('entry data'!$B$8:$B$507),"",A5239+1)))</f>
        <v/>
      </c>
      <c r="B5240" s="9" t="str">
        <f t="shared" si="507"/>
        <v/>
      </c>
      <c r="C5240" s="9" t="str">
        <f>IF(ISERROR(VLOOKUP(A5240,'entry data'!B:G,6,0)),"",VLOOKUP(A5240,'entry data'!B:G,6,0))</f>
        <v/>
      </c>
      <c r="D5240" s="9" t="str">
        <f>IF(ISERROR(VLOOKUP(A5240,'entry data'!B:C,2,0)),"",VLOOKUP(A5240,'entry data'!B:C,2,0))</f>
        <v/>
      </c>
      <c r="E5240" s="9" t="str">
        <f>IF(ISERROR(VLOOKUP(A5240,'entry data'!B:E,4,0)),"",VLOOKUP(A5240,'entry data'!B:E,4,0))</f>
        <v/>
      </c>
      <c r="F5240" s="11" t="str">
        <f>IF(A5240="","",IF(ISERROR(VLOOKUP(A5240,'entry data'!B:F,5,0)),"",VLOOKUP(A5240,'entry data'!B:F,5,0)))</f>
        <v/>
      </c>
      <c r="G5240" s="12" t="str">
        <f>IF(A5240="","",IF(ISERROR(VLOOKUP(A5240,'entry data'!B:I,8,0)),"",VLOOKUP(A5240,'entry data'!B:I,7,0)))</f>
        <v/>
      </c>
      <c r="H5240" s="13" t="str">
        <f>IF(A5240="","",IF(B5240=1,VLOOKUP(A5240,'entry data'!B:D,3,0),I5239))</f>
        <v/>
      </c>
      <c r="I5240" s="14" t="str">
        <f>IF(A5240="","",IF(E5240="weekly",7,IF(E5240="fortnightly",14,IF(E5240="monthly",DATE(IF(MONTH(H5240)=12,YEAR(H5240)+1,YEAR(H5240)),VLOOKUP(MONTH(H5240),index!$D$2:$G$13,2,0),DAY(H5240)),
IF(E5240="quarterly",DATE(IF(MONTH(H5240)&gt;=10,YEAR(H5240)+1,YEAR(H5240)),VLOOKUP(MONTH(H5240),index!$D$2:$G$13,3,0),DAY(H5240)),
IF(E5240="halfyearly",DATE(IF(MONTH(H5240)&gt;=7,YEAR(H5240)+1,YEAR(H5240)),VLOOKUP(MONTH(H5240),index!$D$2:$G$13,4,0),DAY(H5240)),
DATE(YEAR(H5240)+1,MONTH(H5240),DAY(H5240)))))-H5240))+H5240)</f>
        <v/>
      </c>
      <c r="J5240" s="9" t="str">
        <f t="shared" si="508"/>
        <v/>
      </c>
      <c r="K5240" s="11" t="str">
        <f t="shared" si="509"/>
        <v/>
      </c>
      <c r="L5240" s="11" t="str">
        <f t="shared" si="510"/>
        <v/>
      </c>
      <c r="M5240" s="11" t="str">
        <f>IF(A5240="","",VLOOKUP(E5240,index!$A$1:$B$6,2,0)*K5240*G5240)</f>
        <v/>
      </c>
      <c r="N5240" s="11" t="str">
        <f>IF(A5240="","",-PMT(G5240*VLOOKUP(E5240,index!$A$1:$B$6,2,0),C5240,F5240,0,0))</f>
        <v/>
      </c>
      <c r="O5240" s="11" t="str">
        <f t="shared" si="511"/>
        <v/>
      </c>
      <c r="P5240" s="11" t="str">
        <f t="shared" si="506"/>
        <v/>
      </c>
    </row>
    <row r="5241" spans="1:16" x14ac:dyDescent="0.25">
      <c r="A5241" s="9" t="str">
        <f>IF(A5240="","",IF(B5240&lt;C5240,A5240,IF(A5240=MAX('entry data'!$B$8:$B$507),"",A5240+1)))</f>
        <v/>
      </c>
      <c r="B5241" s="9" t="str">
        <f t="shared" si="507"/>
        <v/>
      </c>
      <c r="C5241" s="9" t="str">
        <f>IF(ISERROR(VLOOKUP(A5241,'entry data'!B:G,6,0)),"",VLOOKUP(A5241,'entry data'!B:G,6,0))</f>
        <v/>
      </c>
      <c r="D5241" s="9" t="str">
        <f>IF(ISERROR(VLOOKUP(A5241,'entry data'!B:C,2,0)),"",VLOOKUP(A5241,'entry data'!B:C,2,0))</f>
        <v/>
      </c>
      <c r="E5241" s="9" t="str">
        <f>IF(ISERROR(VLOOKUP(A5241,'entry data'!B:E,4,0)),"",VLOOKUP(A5241,'entry data'!B:E,4,0))</f>
        <v/>
      </c>
      <c r="F5241" s="11" t="str">
        <f>IF(A5241="","",IF(ISERROR(VLOOKUP(A5241,'entry data'!B:F,5,0)),"",VLOOKUP(A5241,'entry data'!B:F,5,0)))</f>
        <v/>
      </c>
      <c r="G5241" s="12" t="str">
        <f>IF(A5241="","",IF(ISERROR(VLOOKUP(A5241,'entry data'!B:I,8,0)),"",VLOOKUP(A5241,'entry data'!B:I,7,0)))</f>
        <v/>
      </c>
      <c r="H5241" s="13" t="str">
        <f>IF(A5241="","",IF(B5241=1,VLOOKUP(A5241,'entry data'!B:D,3,0),I5240))</f>
        <v/>
      </c>
      <c r="I5241" s="14" t="str">
        <f>IF(A5241="","",IF(E5241="weekly",7,IF(E5241="fortnightly",14,IF(E5241="monthly",DATE(IF(MONTH(H5241)=12,YEAR(H5241)+1,YEAR(H5241)),VLOOKUP(MONTH(H5241),index!$D$2:$G$13,2,0),DAY(H5241)),
IF(E5241="quarterly",DATE(IF(MONTH(H5241)&gt;=10,YEAR(H5241)+1,YEAR(H5241)),VLOOKUP(MONTH(H5241),index!$D$2:$G$13,3,0),DAY(H5241)),
IF(E5241="halfyearly",DATE(IF(MONTH(H5241)&gt;=7,YEAR(H5241)+1,YEAR(H5241)),VLOOKUP(MONTH(H5241),index!$D$2:$G$13,4,0),DAY(H5241)),
DATE(YEAR(H5241)+1,MONTH(H5241),DAY(H5241)))))-H5241))+H5241)</f>
        <v/>
      </c>
      <c r="J5241" s="9" t="str">
        <f t="shared" si="508"/>
        <v/>
      </c>
      <c r="K5241" s="11" t="str">
        <f t="shared" si="509"/>
        <v/>
      </c>
      <c r="L5241" s="11" t="str">
        <f t="shared" si="510"/>
        <v/>
      </c>
      <c r="M5241" s="11" t="str">
        <f>IF(A5241="","",VLOOKUP(E5241,index!$A$1:$B$6,2,0)*K5241*G5241)</f>
        <v/>
      </c>
      <c r="N5241" s="11" t="str">
        <f>IF(A5241="","",-PMT(G5241*VLOOKUP(E5241,index!$A$1:$B$6,2,0),C5241,F5241,0,0))</f>
        <v/>
      </c>
      <c r="O5241" s="11" t="str">
        <f t="shared" si="511"/>
        <v/>
      </c>
      <c r="P5241" s="11" t="str">
        <f t="shared" si="506"/>
        <v/>
      </c>
    </row>
    <row r="5242" spans="1:16" x14ac:dyDescent="0.25">
      <c r="A5242" s="9" t="str">
        <f>IF(A5241="","",IF(B5241&lt;C5241,A5241,IF(A5241=MAX('entry data'!$B$8:$B$507),"",A5241+1)))</f>
        <v/>
      </c>
      <c r="B5242" s="9" t="str">
        <f t="shared" si="507"/>
        <v/>
      </c>
      <c r="C5242" s="9" t="str">
        <f>IF(ISERROR(VLOOKUP(A5242,'entry data'!B:G,6,0)),"",VLOOKUP(A5242,'entry data'!B:G,6,0))</f>
        <v/>
      </c>
      <c r="D5242" s="9" t="str">
        <f>IF(ISERROR(VLOOKUP(A5242,'entry data'!B:C,2,0)),"",VLOOKUP(A5242,'entry data'!B:C,2,0))</f>
        <v/>
      </c>
      <c r="E5242" s="9" t="str">
        <f>IF(ISERROR(VLOOKUP(A5242,'entry data'!B:E,4,0)),"",VLOOKUP(A5242,'entry data'!B:E,4,0))</f>
        <v/>
      </c>
      <c r="F5242" s="11" t="str">
        <f>IF(A5242="","",IF(ISERROR(VLOOKUP(A5242,'entry data'!B:F,5,0)),"",VLOOKUP(A5242,'entry data'!B:F,5,0)))</f>
        <v/>
      </c>
      <c r="G5242" s="12" t="str">
        <f>IF(A5242="","",IF(ISERROR(VLOOKUP(A5242,'entry data'!B:I,8,0)),"",VLOOKUP(A5242,'entry data'!B:I,7,0)))</f>
        <v/>
      </c>
      <c r="H5242" s="13" t="str">
        <f>IF(A5242="","",IF(B5242=1,VLOOKUP(A5242,'entry data'!B:D,3,0),I5241))</f>
        <v/>
      </c>
      <c r="I5242" s="14" t="str">
        <f>IF(A5242="","",IF(E5242="weekly",7,IF(E5242="fortnightly",14,IF(E5242="monthly",DATE(IF(MONTH(H5242)=12,YEAR(H5242)+1,YEAR(H5242)),VLOOKUP(MONTH(H5242),index!$D$2:$G$13,2,0),DAY(H5242)),
IF(E5242="quarterly",DATE(IF(MONTH(H5242)&gt;=10,YEAR(H5242)+1,YEAR(H5242)),VLOOKUP(MONTH(H5242),index!$D$2:$G$13,3,0),DAY(H5242)),
IF(E5242="halfyearly",DATE(IF(MONTH(H5242)&gt;=7,YEAR(H5242)+1,YEAR(H5242)),VLOOKUP(MONTH(H5242),index!$D$2:$G$13,4,0),DAY(H5242)),
DATE(YEAR(H5242)+1,MONTH(H5242),DAY(H5242)))))-H5242))+H5242)</f>
        <v/>
      </c>
      <c r="J5242" s="9" t="str">
        <f t="shared" si="508"/>
        <v/>
      </c>
      <c r="K5242" s="11" t="str">
        <f t="shared" si="509"/>
        <v/>
      </c>
      <c r="L5242" s="11" t="str">
        <f t="shared" si="510"/>
        <v/>
      </c>
      <c r="M5242" s="11" t="str">
        <f>IF(A5242="","",VLOOKUP(E5242,index!$A$1:$B$6,2,0)*K5242*G5242)</f>
        <v/>
      </c>
      <c r="N5242" s="11" t="str">
        <f>IF(A5242="","",-PMT(G5242*VLOOKUP(E5242,index!$A$1:$B$6,2,0),C5242,F5242,0,0))</f>
        <v/>
      </c>
      <c r="O5242" s="11" t="str">
        <f t="shared" si="511"/>
        <v/>
      </c>
      <c r="P5242" s="11" t="str">
        <f t="shared" si="506"/>
        <v/>
      </c>
    </row>
    <row r="5243" spans="1:16" x14ac:dyDescent="0.25">
      <c r="A5243" s="9" t="str">
        <f>IF(A5242="","",IF(B5242&lt;C5242,A5242,IF(A5242=MAX('entry data'!$B$8:$B$507),"",A5242+1)))</f>
        <v/>
      </c>
      <c r="B5243" s="9" t="str">
        <f t="shared" si="507"/>
        <v/>
      </c>
      <c r="C5243" s="9" t="str">
        <f>IF(ISERROR(VLOOKUP(A5243,'entry data'!B:G,6,0)),"",VLOOKUP(A5243,'entry data'!B:G,6,0))</f>
        <v/>
      </c>
      <c r="D5243" s="9" t="str">
        <f>IF(ISERROR(VLOOKUP(A5243,'entry data'!B:C,2,0)),"",VLOOKUP(A5243,'entry data'!B:C,2,0))</f>
        <v/>
      </c>
      <c r="E5243" s="9" t="str">
        <f>IF(ISERROR(VLOOKUP(A5243,'entry data'!B:E,4,0)),"",VLOOKUP(A5243,'entry data'!B:E,4,0))</f>
        <v/>
      </c>
      <c r="F5243" s="11" t="str">
        <f>IF(A5243="","",IF(ISERROR(VLOOKUP(A5243,'entry data'!B:F,5,0)),"",VLOOKUP(A5243,'entry data'!B:F,5,0)))</f>
        <v/>
      </c>
      <c r="G5243" s="12" t="str">
        <f>IF(A5243="","",IF(ISERROR(VLOOKUP(A5243,'entry data'!B:I,8,0)),"",VLOOKUP(A5243,'entry data'!B:I,7,0)))</f>
        <v/>
      </c>
      <c r="H5243" s="13" t="str">
        <f>IF(A5243="","",IF(B5243=1,VLOOKUP(A5243,'entry data'!B:D,3,0),I5242))</f>
        <v/>
      </c>
      <c r="I5243" s="14" t="str">
        <f>IF(A5243="","",IF(E5243="weekly",7,IF(E5243="fortnightly",14,IF(E5243="monthly",DATE(IF(MONTH(H5243)=12,YEAR(H5243)+1,YEAR(H5243)),VLOOKUP(MONTH(H5243),index!$D$2:$G$13,2,0),DAY(H5243)),
IF(E5243="quarterly",DATE(IF(MONTH(H5243)&gt;=10,YEAR(H5243)+1,YEAR(H5243)),VLOOKUP(MONTH(H5243),index!$D$2:$G$13,3,0),DAY(H5243)),
IF(E5243="halfyearly",DATE(IF(MONTH(H5243)&gt;=7,YEAR(H5243)+1,YEAR(H5243)),VLOOKUP(MONTH(H5243),index!$D$2:$G$13,4,0),DAY(H5243)),
DATE(YEAR(H5243)+1,MONTH(H5243),DAY(H5243)))))-H5243))+H5243)</f>
        <v/>
      </c>
      <c r="J5243" s="9" t="str">
        <f t="shared" si="508"/>
        <v/>
      </c>
      <c r="K5243" s="11" t="str">
        <f t="shared" si="509"/>
        <v/>
      </c>
      <c r="L5243" s="11" t="str">
        <f t="shared" si="510"/>
        <v/>
      </c>
      <c r="M5243" s="11" t="str">
        <f>IF(A5243="","",VLOOKUP(E5243,index!$A$1:$B$6,2,0)*K5243*G5243)</f>
        <v/>
      </c>
      <c r="N5243" s="11" t="str">
        <f>IF(A5243="","",-PMT(G5243*VLOOKUP(E5243,index!$A$1:$B$6,2,0),C5243,F5243,0,0))</f>
        <v/>
      </c>
      <c r="O5243" s="11" t="str">
        <f t="shared" si="511"/>
        <v/>
      </c>
      <c r="P5243" s="11" t="str">
        <f t="shared" si="506"/>
        <v/>
      </c>
    </row>
    <row r="5244" spans="1:16" x14ac:dyDescent="0.25">
      <c r="A5244" s="9" t="str">
        <f>IF(A5243="","",IF(B5243&lt;C5243,A5243,IF(A5243=MAX('entry data'!$B$8:$B$507),"",A5243+1)))</f>
        <v/>
      </c>
      <c r="B5244" s="9" t="str">
        <f t="shared" si="507"/>
        <v/>
      </c>
      <c r="C5244" s="9" t="str">
        <f>IF(ISERROR(VLOOKUP(A5244,'entry data'!B:G,6,0)),"",VLOOKUP(A5244,'entry data'!B:G,6,0))</f>
        <v/>
      </c>
      <c r="D5244" s="9" t="str">
        <f>IF(ISERROR(VLOOKUP(A5244,'entry data'!B:C,2,0)),"",VLOOKUP(A5244,'entry data'!B:C,2,0))</f>
        <v/>
      </c>
      <c r="E5244" s="9" t="str">
        <f>IF(ISERROR(VLOOKUP(A5244,'entry data'!B:E,4,0)),"",VLOOKUP(A5244,'entry data'!B:E,4,0))</f>
        <v/>
      </c>
      <c r="F5244" s="11" t="str">
        <f>IF(A5244="","",IF(ISERROR(VLOOKUP(A5244,'entry data'!B:F,5,0)),"",VLOOKUP(A5244,'entry data'!B:F,5,0)))</f>
        <v/>
      </c>
      <c r="G5244" s="12" t="str">
        <f>IF(A5244="","",IF(ISERROR(VLOOKUP(A5244,'entry data'!B:I,8,0)),"",VLOOKUP(A5244,'entry data'!B:I,7,0)))</f>
        <v/>
      </c>
      <c r="H5244" s="13" t="str">
        <f>IF(A5244="","",IF(B5244=1,VLOOKUP(A5244,'entry data'!B:D,3,0),I5243))</f>
        <v/>
      </c>
      <c r="I5244" s="14" t="str">
        <f>IF(A5244="","",IF(E5244="weekly",7,IF(E5244="fortnightly",14,IF(E5244="monthly",DATE(IF(MONTH(H5244)=12,YEAR(H5244)+1,YEAR(H5244)),VLOOKUP(MONTH(H5244),index!$D$2:$G$13,2,0),DAY(H5244)),
IF(E5244="quarterly",DATE(IF(MONTH(H5244)&gt;=10,YEAR(H5244)+1,YEAR(H5244)),VLOOKUP(MONTH(H5244),index!$D$2:$G$13,3,0),DAY(H5244)),
IF(E5244="halfyearly",DATE(IF(MONTH(H5244)&gt;=7,YEAR(H5244)+1,YEAR(H5244)),VLOOKUP(MONTH(H5244),index!$D$2:$G$13,4,0),DAY(H5244)),
DATE(YEAR(H5244)+1,MONTH(H5244),DAY(H5244)))))-H5244))+H5244)</f>
        <v/>
      </c>
      <c r="J5244" s="9" t="str">
        <f t="shared" si="508"/>
        <v/>
      </c>
      <c r="K5244" s="11" t="str">
        <f t="shared" si="509"/>
        <v/>
      </c>
      <c r="L5244" s="11" t="str">
        <f t="shared" si="510"/>
        <v/>
      </c>
      <c r="M5244" s="11" t="str">
        <f>IF(A5244="","",VLOOKUP(E5244,index!$A$1:$B$6,2,0)*K5244*G5244)</f>
        <v/>
      </c>
      <c r="N5244" s="11" t="str">
        <f>IF(A5244="","",-PMT(G5244*VLOOKUP(E5244,index!$A$1:$B$6,2,0),C5244,F5244,0,0))</f>
        <v/>
      </c>
      <c r="O5244" s="11" t="str">
        <f t="shared" si="511"/>
        <v/>
      </c>
      <c r="P5244" s="11" t="str">
        <f t="shared" si="506"/>
        <v/>
      </c>
    </row>
    <row r="5245" spans="1:16" x14ac:dyDescent="0.25">
      <c r="A5245" s="9" t="str">
        <f>IF(A5244="","",IF(B5244&lt;C5244,A5244,IF(A5244=MAX('entry data'!$B$8:$B$507),"",A5244+1)))</f>
        <v/>
      </c>
      <c r="B5245" s="9" t="str">
        <f t="shared" si="507"/>
        <v/>
      </c>
      <c r="C5245" s="9" t="str">
        <f>IF(ISERROR(VLOOKUP(A5245,'entry data'!B:G,6,0)),"",VLOOKUP(A5245,'entry data'!B:G,6,0))</f>
        <v/>
      </c>
      <c r="D5245" s="9" t="str">
        <f>IF(ISERROR(VLOOKUP(A5245,'entry data'!B:C,2,0)),"",VLOOKUP(A5245,'entry data'!B:C,2,0))</f>
        <v/>
      </c>
      <c r="E5245" s="9" t="str">
        <f>IF(ISERROR(VLOOKUP(A5245,'entry data'!B:E,4,0)),"",VLOOKUP(A5245,'entry data'!B:E,4,0))</f>
        <v/>
      </c>
      <c r="F5245" s="11" t="str">
        <f>IF(A5245="","",IF(ISERROR(VLOOKUP(A5245,'entry data'!B:F,5,0)),"",VLOOKUP(A5245,'entry data'!B:F,5,0)))</f>
        <v/>
      </c>
      <c r="G5245" s="12" t="str">
        <f>IF(A5245="","",IF(ISERROR(VLOOKUP(A5245,'entry data'!B:I,8,0)),"",VLOOKUP(A5245,'entry data'!B:I,7,0)))</f>
        <v/>
      </c>
      <c r="H5245" s="13" t="str">
        <f>IF(A5245="","",IF(B5245=1,VLOOKUP(A5245,'entry data'!B:D,3,0),I5244))</f>
        <v/>
      </c>
      <c r="I5245" s="14" t="str">
        <f>IF(A5245="","",IF(E5245="weekly",7,IF(E5245="fortnightly",14,IF(E5245="monthly",DATE(IF(MONTH(H5245)=12,YEAR(H5245)+1,YEAR(H5245)),VLOOKUP(MONTH(H5245),index!$D$2:$G$13,2,0),DAY(H5245)),
IF(E5245="quarterly",DATE(IF(MONTH(H5245)&gt;=10,YEAR(H5245)+1,YEAR(H5245)),VLOOKUP(MONTH(H5245),index!$D$2:$G$13,3,0),DAY(H5245)),
IF(E5245="halfyearly",DATE(IF(MONTH(H5245)&gt;=7,YEAR(H5245)+1,YEAR(H5245)),VLOOKUP(MONTH(H5245),index!$D$2:$G$13,4,0),DAY(H5245)),
DATE(YEAR(H5245)+1,MONTH(H5245),DAY(H5245)))))-H5245))+H5245)</f>
        <v/>
      </c>
      <c r="J5245" s="9" t="str">
        <f t="shared" si="508"/>
        <v/>
      </c>
      <c r="K5245" s="11" t="str">
        <f t="shared" si="509"/>
        <v/>
      </c>
      <c r="L5245" s="11" t="str">
        <f t="shared" si="510"/>
        <v/>
      </c>
      <c r="M5245" s="11" t="str">
        <f>IF(A5245="","",VLOOKUP(E5245,index!$A$1:$B$6,2,0)*K5245*G5245)</f>
        <v/>
      </c>
      <c r="N5245" s="11" t="str">
        <f>IF(A5245="","",-PMT(G5245*VLOOKUP(E5245,index!$A$1:$B$6,2,0),C5245,F5245,0,0))</f>
        <v/>
      </c>
      <c r="O5245" s="11" t="str">
        <f t="shared" si="511"/>
        <v/>
      </c>
      <c r="P5245" s="11" t="str">
        <f t="shared" si="506"/>
        <v/>
      </c>
    </row>
    <row r="5246" spans="1:16" x14ac:dyDescent="0.25">
      <c r="A5246" s="9" t="str">
        <f>IF(A5245="","",IF(B5245&lt;C5245,A5245,IF(A5245=MAX('entry data'!$B$8:$B$507),"",A5245+1)))</f>
        <v/>
      </c>
      <c r="B5246" s="9" t="str">
        <f t="shared" si="507"/>
        <v/>
      </c>
      <c r="C5246" s="9" t="str">
        <f>IF(ISERROR(VLOOKUP(A5246,'entry data'!B:G,6,0)),"",VLOOKUP(A5246,'entry data'!B:G,6,0))</f>
        <v/>
      </c>
      <c r="D5246" s="9" t="str">
        <f>IF(ISERROR(VLOOKUP(A5246,'entry data'!B:C,2,0)),"",VLOOKUP(A5246,'entry data'!B:C,2,0))</f>
        <v/>
      </c>
      <c r="E5246" s="9" t="str">
        <f>IF(ISERROR(VLOOKUP(A5246,'entry data'!B:E,4,0)),"",VLOOKUP(A5246,'entry data'!B:E,4,0))</f>
        <v/>
      </c>
      <c r="F5246" s="11" t="str">
        <f>IF(A5246="","",IF(ISERROR(VLOOKUP(A5246,'entry data'!B:F,5,0)),"",VLOOKUP(A5246,'entry data'!B:F,5,0)))</f>
        <v/>
      </c>
      <c r="G5246" s="12" t="str">
        <f>IF(A5246="","",IF(ISERROR(VLOOKUP(A5246,'entry data'!B:I,8,0)),"",VLOOKUP(A5246,'entry data'!B:I,7,0)))</f>
        <v/>
      </c>
      <c r="H5246" s="13" t="str">
        <f>IF(A5246="","",IF(B5246=1,VLOOKUP(A5246,'entry data'!B:D,3,0),I5245))</f>
        <v/>
      </c>
      <c r="I5246" s="14" t="str">
        <f>IF(A5246="","",IF(E5246="weekly",7,IF(E5246="fortnightly",14,IF(E5246="monthly",DATE(IF(MONTH(H5246)=12,YEAR(H5246)+1,YEAR(H5246)),VLOOKUP(MONTH(H5246),index!$D$2:$G$13,2,0),DAY(H5246)),
IF(E5246="quarterly",DATE(IF(MONTH(H5246)&gt;=10,YEAR(H5246)+1,YEAR(H5246)),VLOOKUP(MONTH(H5246),index!$D$2:$G$13,3,0),DAY(H5246)),
IF(E5246="halfyearly",DATE(IF(MONTH(H5246)&gt;=7,YEAR(H5246)+1,YEAR(H5246)),VLOOKUP(MONTH(H5246),index!$D$2:$G$13,4,0),DAY(H5246)),
DATE(YEAR(H5246)+1,MONTH(H5246),DAY(H5246)))))-H5246))+H5246)</f>
        <v/>
      </c>
      <c r="J5246" s="9" t="str">
        <f t="shared" si="508"/>
        <v/>
      </c>
      <c r="K5246" s="11" t="str">
        <f t="shared" si="509"/>
        <v/>
      </c>
      <c r="L5246" s="11" t="str">
        <f t="shared" si="510"/>
        <v/>
      </c>
      <c r="M5246" s="11" t="str">
        <f>IF(A5246="","",VLOOKUP(E5246,index!$A$1:$B$6,2,0)*K5246*G5246)</f>
        <v/>
      </c>
      <c r="N5246" s="11" t="str">
        <f>IF(A5246="","",-PMT(G5246*VLOOKUP(E5246,index!$A$1:$B$6,2,0),C5246,F5246,0,0))</f>
        <v/>
      </c>
      <c r="O5246" s="11" t="str">
        <f t="shared" si="511"/>
        <v/>
      </c>
      <c r="P5246" s="11" t="str">
        <f t="shared" si="506"/>
        <v/>
      </c>
    </row>
    <row r="5247" spans="1:16" x14ac:dyDescent="0.25">
      <c r="A5247" s="9" t="str">
        <f>IF(A5246="","",IF(B5246&lt;C5246,A5246,IF(A5246=MAX('entry data'!$B$8:$B$507),"",A5246+1)))</f>
        <v/>
      </c>
      <c r="B5247" s="9" t="str">
        <f t="shared" si="507"/>
        <v/>
      </c>
      <c r="C5247" s="9" t="str">
        <f>IF(ISERROR(VLOOKUP(A5247,'entry data'!B:G,6,0)),"",VLOOKUP(A5247,'entry data'!B:G,6,0))</f>
        <v/>
      </c>
      <c r="D5247" s="9" t="str">
        <f>IF(ISERROR(VLOOKUP(A5247,'entry data'!B:C,2,0)),"",VLOOKUP(A5247,'entry data'!B:C,2,0))</f>
        <v/>
      </c>
      <c r="E5247" s="9" t="str">
        <f>IF(ISERROR(VLOOKUP(A5247,'entry data'!B:E,4,0)),"",VLOOKUP(A5247,'entry data'!B:E,4,0))</f>
        <v/>
      </c>
      <c r="F5247" s="11" t="str">
        <f>IF(A5247="","",IF(ISERROR(VLOOKUP(A5247,'entry data'!B:F,5,0)),"",VLOOKUP(A5247,'entry data'!B:F,5,0)))</f>
        <v/>
      </c>
      <c r="G5247" s="12" t="str">
        <f>IF(A5247="","",IF(ISERROR(VLOOKUP(A5247,'entry data'!B:I,8,0)),"",VLOOKUP(A5247,'entry data'!B:I,7,0)))</f>
        <v/>
      </c>
      <c r="H5247" s="13" t="str">
        <f>IF(A5247="","",IF(B5247=1,VLOOKUP(A5247,'entry data'!B:D,3,0),I5246))</f>
        <v/>
      </c>
      <c r="I5247" s="14" t="str">
        <f>IF(A5247="","",IF(E5247="weekly",7,IF(E5247="fortnightly",14,IF(E5247="monthly",DATE(IF(MONTH(H5247)=12,YEAR(H5247)+1,YEAR(H5247)),VLOOKUP(MONTH(H5247),index!$D$2:$G$13,2,0),DAY(H5247)),
IF(E5247="quarterly",DATE(IF(MONTH(H5247)&gt;=10,YEAR(H5247)+1,YEAR(H5247)),VLOOKUP(MONTH(H5247),index!$D$2:$G$13,3,0),DAY(H5247)),
IF(E5247="halfyearly",DATE(IF(MONTH(H5247)&gt;=7,YEAR(H5247)+1,YEAR(H5247)),VLOOKUP(MONTH(H5247),index!$D$2:$G$13,4,0),DAY(H5247)),
DATE(YEAR(H5247)+1,MONTH(H5247),DAY(H5247)))))-H5247))+H5247)</f>
        <v/>
      </c>
      <c r="J5247" s="9" t="str">
        <f t="shared" si="508"/>
        <v/>
      </c>
      <c r="K5247" s="11" t="str">
        <f t="shared" si="509"/>
        <v/>
      </c>
      <c r="L5247" s="11" t="str">
        <f t="shared" si="510"/>
        <v/>
      </c>
      <c r="M5247" s="11" t="str">
        <f>IF(A5247="","",VLOOKUP(E5247,index!$A$1:$B$6,2,0)*K5247*G5247)</f>
        <v/>
      </c>
      <c r="N5247" s="11" t="str">
        <f>IF(A5247="","",-PMT(G5247*VLOOKUP(E5247,index!$A$1:$B$6,2,0),C5247,F5247,0,0))</f>
        <v/>
      </c>
      <c r="O5247" s="11" t="str">
        <f t="shared" si="511"/>
        <v/>
      </c>
      <c r="P5247" s="11" t="str">
        <f t="shared" si="506"/>
        <v/>
      </c>
    </row>
    <row r="5248" spans="1:16" x14ac:dyDescent="0.25">
      <c r="A5248" s="9" t="str">
        <f>IF(A5247="","",IF(B5247&lt;C5247,A5247,IF(A5247=MAX('entry data'!$B$8:$B$507),"",A5247+1)))</f>
        <v/>
      </c>
      <c r="B5248" s="9" t="str">
        <f t="shared" si="507"/>
        <v/>
      </c>
      <c r="C5248" s="9" t="str">
        <f>IF(ISERROR(VLOOKUP(A5248,'entry data'!B:G,6,0)),"",VLOOKUP(A5248,'entry data'!B:G,6,0))</f>
        <v/>
      </c>
      <c r="D5248" s="9" t="str">
        <f>IF(ISERROR(VLOOKUP(A5248,'entry data'!B:C,2,0)),"",VLOOKUP(A5248,'entry data'!B:C,2,0))</f>
        <v/>
      </c>
      <c r="E5248" s="9" t="str">
        <f>IF(ISERROR(VLOOKUP(A5248,'entry data'!B:E,4,0)),"",VLOOKUP(A5248,'entry data'!B:E,4,0))</f>
        <v/>
      </c>
      <c r="F5248" s="11" t="str">
        <f>IF(A5248="","",IF(ISERROR(VLOOKUP(A5248,'entry data'!B:F,5,0)),"",VLOOKUP(A5248,'entry data'!B:F,5,0)))</f>
        <v/>
      </c>
      <c r="G5248" s="12" t="str">
        <f>IF(A5248="","",IF(ISERROR(VLOOKUP(A5248,'entry data'!B:I,8,0)),"",VLOOKUP(A5248,'entry data'!B:I,7,0)))</f>
        <v/>
      </c>
      <c r="H5248" s="13" t="str">
        <f>IF(A5248="","",IF(B5248=1,VLOOKUP(A5248,'entry data'!B:D,3,0),I5247))</f>
        <v/>
      </c>
      <c r="I5248" s="14" t="str">
        <f>IF(A5248="","",IF(E5248="weekly",7,IF(E5248="fortnightly",14,IF(E5248="monthly",DATE(IF(MONTH(H5248)=12,YEAR(H5248)+1,YEAR(H5248)),VLOOKUP(MONTH(H5248),index!$D$2:$G$13,2,0),DAY(H5248)),
IF(E5248="quarterly",DATE(IF(MONTH(H5248)&gt;=10,YEAR(H5248)+1,YEAR(H5248)),VLOOKUP(MONTH(H5248),index!$D$2:$G$13,3,0),DAY(H5248)),
IF(E5248="halfyearly",DATE(IF(MONTH(H5248)&gt;=7,YEAR(H5248)+1,YEAR(H5248)),VLOOKUP(MONTH(H5248),index!$D$2:$G$13,4,0),DAY(H5248)),
DATE(YEAR(H5248)+1,MONTH(H5248),DAY(H5248)))))-H5248))+H5248)</f>
        <v/>
      </c>
      <c r="J5248" s="9" t="str">
        <f t="shared" si="508"/>
        <v/>
      </c>
      <c r="K5248" s="11" t="str">
        <f t="shared" si="509"/>
        <v/>
      </c>
      <c r="L5248" s="11" t="str">
        <f t="shared" si="510"/>
        <v/>
      </c>
      <c r="M5248" s="11" t="str">
        <f>IF(A5248="","",VLOOKUP(E5248,index!$A$1:$B$6,2,0)*K5248*G5248)</f>
        <v/>
      </c>
      <c r="N5248" s="11" t="str">
        <f>IF(A5248="","",-PMT(G5248*VLOOKUP(E5248,index!$A$1:$B$6,2,0),C5248,F5248,0,0))</f>
        <v/>
      </c>
      <c r="O5248" s="11" t="str">
        <f t="shared" si="511"/>
        <v/>
      </c>
      <c r="P5248" s="11" t="str">
        <f t="shared" si="506"/>
        <v/>
      </c>
    </row>
    <row r="5249" spans="1:16" x14ac:dyDescent="0.25">
      <c r="A5249" s="9" t="str">
        <f>IF(A5248="","",IF(B5248&lt;C5248,A5248,IF(A5248=MAX('entry data'!$B$8:$B$507),"",A5248+1)))</f>
        <v/>
      </c>
      <c r="B5249" s="9" t="str">
        <f t="shared" si="507"/>
        <v/>
      </c>
      <c r="C5249" s="9" t="str">
        <f>IF(ISERROR(VLOOKUP(A5249,'entry data'!B:G,6,0)),"",VLOOKUP(A5249,'entry data'!B:G,6,0))</f>
        <v/>
      </c>
      <c r="D5249" s="9" t="str">
        <f>IF(ISERROR(VLOOKUP(A5249,'entry data'!B:C,2,0)),"",VLOOKUP(A5249,'entry data'!B:C,2,0))</f>
        <v/>
      </c>
      <c r="E5249" s="9" t="str">
        <f>IF(ISERROR(VLOOKUP(A5249,'entry data'!B:E,4,0)),"",VLOOKUP(A5249,'entry data'!B:E,4,0))</f>
        <v/>
      </c>
      <c r="F5249" s="11" t="str">
        <f>IF(A5249="","",IF(ISERROR(VLOOKUP(A5249,'entry data'!B:F,5,0)),"",VLOOKUP(A5249,'entry data'!B:F,5,0)))</f>
        <v/>
      </c>
      <c r="G5249" s="12" t="str">
        <f>IF(A5249="","",IF(ISERROR(VLOOKUP(A5249,'entry data'!B:I,8,0)),"",VLOOKUP(A5249,'entry data'!B:I,7,0)))</f>
        <v/>
      </c>
      <c r="H5249" s="13" t="str">
        <f>IF(A5249="","",IF(B5249=1,VLOOKUP(A5249,'entry data'!B:D,3,0),I5248))</f>
        <v/>
      </c>
      <c r="I5249" s="14" t="str">
        <f>IF(A5249="","",IF(E5249="weekly",7,IF(E5249="fortnightly",14,IF(E5249="monthly",DATE(IF(MONTH(H5249)=12,YEAR(H5249)+1,YEAR(H5249)),VLOOKUP(MONTH(H5249),index!$D$2:$G$13,2,0),DAY(H5249)),
IF(E5249="quarterly",DATE(IF(MONTH(H5249)&gt;=10,YEAR(H5249)+1,YEAR(H5249)),VLOOKUP(MONTH(H5249),index!$D$2:$G$13,3,0),DAY(H5249)),
IF(E5249="halfyearly",DATE(IF(MONTH(H5249)&gt;=7,YEAR(H5249)+1,YEAR(H5249)),VLOOKUP(MONTH(H5249),index!$D$2:$G$13,4,0),DAY(H5249)),
DATE(YEAR(H5249)+1,MONTH(H5249),DAY(H5249)))))-H5249))+H5249)</f>
        <v/>
      </c>
      <c r="J5249" s="9" t="str">
        <f t="shared" si="508"/>
        <v/>
      </c>
      <c r="K5249" s="11" t="str">
        <f t="shared" si="509"/>
        <v/>
      </c>
      <c r="L5249" s="11" t="str">
        <f t="shared" si="510"/>
        <v/>
      </c>
      <c r="M5249" s="11" t="str">
        <f>IF(A5249="","",VLOOKUP(E5249,index!$A$1:$B$6,2,0)*K5249*G5249)</f>
        <v/>
      </c>
      <c r="N5249" s="11" t="str">
        <f>IF(A5249="","",-PMT(G5249*VLOOKUP(E5249,index!$A$1:$B$6,2,0),C5249,F5249,0,0))</f>
        <v/>
      </c>
      <c r="O5249" s="11" t="str">
        <f t="shared" si="511"/>
        <v/>
      </c>
      <c r="P5249" s="11" t="str">
        <f t="shared" si="506"/>
        <v/>
      </c>
    </row>
    <row r="5250" spans="1:16" x14ac:dyDescent="0.25">
      <c r="A5250" s="9" t="str">
        <f>IF(A5249="","",IF(B5249&lt;C5249,A5249,IF(A5249=MAX('entry data'!$B$8:$B$507),"",A5249+1)))</f>
        <v/>
      </c>
      <c r="B5250" s="9" t="str">
        <f t="shared" si="507"/>
        <v/>
      </c>
      <c r="C5250" s="9" t="str">
        <f>IF(ISERROR(VLOOKUP(A5250,'entry data'!B:G,6,0)),"",VLOOKUP(A5250,'entry data'!B:G,6,0))</f>
        <v/>
      </c>
      <c r="D5250" s="9" t="str">
        <f>IF(ISERROR(VLOOKUP(A5250,'entry data'!B:C,2,0)),"",VLOOKUP(A5250,'entry data'!B:C,2,0))</f>
        <v/>
      </c>
      <c r="E5250" s="9" t="str">
        <f>IF(ISERROR(VLOOKUP(A5250,'entry data'!B:E,4,0)),"",VLOOKUP(A5250,'entry data'!B:E,4,0))</f>
        <v/>
      </c>
      <c r="F5250" s="11" t="str">
        <f>IF(A5250="","",IF(ISERROR(VLOOKUP(A5250,'entry data'!B:F,5,0)),"",VLOOKUP(A5250,'entry data'!B:F,5,0)))</f>
        <v/>
      </c>
      <c r="G5250" s="12" t="str">
        <f>IF(A5250="","",IF(ISERROR(VLOOKUP(A5250,'entry data'!B:I,8,0)),"",VLOOKUP(A5250,'entry data'!B:I,7,0)))</f>
        <v/>
      </c>
      <c r="H5250" s="13" t="str">
        <f>IF(A5250="","",IF(B5250=1,VLOOKUP(A5250,'entry data'!B:D,3,0),I5249))</f>
        <v/>
      </c>
      <c r="I5250" s="14" t="str">
        <f>IF(A5250="","",IF(E5250="weekly",7,IF(E5250="fortnightly",14,IF(E5250="monthly",DATE(IF(MONTH(H5250)=12,YEAR(H5250)+1,YEAR(H5250)),VLOOKUP(MONTH(H5250),index!$D$2:$G$13,2,0),DAY(H5250)),
IF(E5250="quarterly",DATE(IF(MONTH(H5250)&gt;=10,YEAR(H5250)+1,YEAR(H5250)),VLOOKUP(MONTH(H5250),index!$D$2:$G$13,3,0),DAY(H5250)),
IF(E5250="halfyearly",DATE(IF(MONTH(H5250)&gt;=7,YEAR(H5250)+1,YEAR(H5250)),VLOOKUP(MONTH(H5250),index!$D$2:$G$13,4,0),DAY(H5250)),
DATE(YEAR(H5250)+1,MONTH(H5250),DAY(H5250)))))-H5250))+H5250)</f>
        <v/>
      </c>
      <c r="J5250" s="9" t="str">
        <f t="shared" si="508"/>
        <v/>
      </c>
      <c r="K5250" s="11" t="str">
        <f t="shared" si="509"/>
        <v/>
      </c>
      <c r="L5250" s="11" t="str">
        <f t="shared" si="510"/>
        <v/>
      </c>
      <c r="M5250" s="11" t="str">
        <f>IF(A5250="","",VLOOKUP(E5250,index!$A$1:$B$6,2,0)*K5250*G5250)</f>
        <v/>
      </c>
      <c r="N5250" s="11" t="str">
        <f>IF(A5250="","",-PMT(G5250*VLOOKUP(E5250,index!$A$1:$B$6,2,0),C5250,F5250,0,0))</f>
        <v/>
      </c>
      <c r="O5250" s="11" t="str">
        <f t="shared" si="511"/>
        <v/>
      </c>
      <c r="P5250" s="11" t="str">
        <f t="shared" si="506"/>
        <v/>
      </c>
    </row>
    <row r="5251" spans="1:16" x14ac:dyDescent="0.25">
      <c r="A5251" s="9" t="str">
        <f>IF(A5250="","",IF(B5250&lt;C5250,A5250,IF(A5250=MAX('entry data'!$B$8:$B$507),"",A5250+1)))</f>
        <v/>
      </c>
      <c r="B5251" s="9" t="str">
        <f t="shared" si="507"/>
        <v/>
      </c>
      <c r="C5251" s="9" t="str">
        <f>IF(ISERROR(VLOOKUP(A5251,'entry data'!B:G,6,0)),"",VLOOKUP(A5251,'entry data'!B:G,6,0))</f>
        <v/>
      </c>
      <c r="D5251" s="9" t="str">
        <f>IF(ISERROR(VLOOKUP(A5251,'entry data'!B:C,2,0)),"",VLOOKUP(A5251,'entry data'!B:C,2,0))</f>
        <v/>
      </c>
      <c r="E5251" s="9" t="str">
        <f>IF(ISERROR(VLOOKUP(A5251,'entry data'!B:E,4,0)),"",VLOOKUP(A5251,'entry data'!B:E,4,0))</f>
        <v/>
      </c>
      <c r="F5251" s="11" t="str">
        <f>IF(A5251="","",IF(ISERROR(VLOOKUP(A5251,'entry data'!B:F,5,0)),"",VLOOKUP(A5251,'entry data'!B:F,5,0)))</f>
        <v/>
      </c>
      <c r="G5251" s="12" t="str">
        <f>IF(A5251="","",IF(ISERROR(VLOOKUP(A5251,'entry data'!B:I,8,0)),"",VLOOKUP(A5251,'entry data'!B:I,7,0)))</f>
        <v/>
      </c>
      <c r="H5251" s="13" t="str">
        <f>IF(A5251="","",IF(B5251=1,VLOOKUP(A5251,'entry data'!B:D,3,0),I5250))</f>
        <v/>
      </c>
      <c r="I5251" s="14" t="str">
        <f>IF(A5251="","",IF(E5251="weekly",7,IF(E5251="fortnightly",14,IF(E5251="monthly",DATE(IF(MONTH(H5251)=12,YEAR(H5251)+1,YEAR(H5251)),VLOOKUP(MONTH(H5251),index!$D$2:$G$13,2,0),DAY(H5251)),
IF(E5251="quarterly",DATE(IF(MONTH(H5251)&gt;=10,YEAR(H5251)+1,YEAR(H5251)),VLOOKUP(MONTH(H5251),index!$D$2:$G$13,3,0),DAY(H5251)),
IF(E5251="halfyearly",DATE(IF(MONTH(H5251)&gt;=7,YEAR(H5251)+1,YEAR(H5251)),VLOOKUP(MONTH(H5251),index!$D$2:$G$13,4,0),DAY(H5251)),
DATE(YEAR(H5251)+1,MONTH(H5251),DAY(H5251)))))-H5251))+H5251)</f>
        <v/>
      </c>
      <c r="J5251" s="9" t="str">
        <f t="shared" si="508"/>
        <v/>
      </c>
      <c r="K5251" s="11" t="str">
        <f t="shared" si="509"/>
        <v/>
      </c>
      <c r="L5251" s="11" t="str">
        <f t="shared" si="510"/>
        <v/>
      </c>
      <c r="M5251" s="11" t="str">
        <f>IF(A5251="","",VLOOKUP(E5251,index!$A$1:$B$6,2,0)*K5251*G5251)</f>
        <v/>
      </c>
      <c r="N5251" s="11" t="str">
        <f>IF(A5251="","",-PMT(G5251*VLOOKUP(E5251,index!$A$1:$B$6,2,0),C5251,F5251,0,0))</f>
        <v/>
      </c>
      <c r="O5251" s="11" t="str">
        <f t="shared" si="511"/>
        <v/>
      </c>
      <c r="P5251" s="11" t="str">
        <f t="shared" ref="P5251:P5314" si="512">IF(A5251="","",IF(J5251&lt;&gt;J5252,O5251,0))</f>
        <v/>
      </c>
    </row>
    <row r="5252" spans="1:16" x14ac:dyDescent="0.25">
      <c r="A5252" s="9" t="str">
        <f>IF(A5251="","",IF(B5251&lt;C5251,A5251,IF(A5251=MAX('entry data'!$B$8:$B$507),"",A5251+1)))</f>
        <v/>
      </c>
      <c r="B5252" s="9" t="str">
        <f t="shared" si="507"/>
        <v/>
      </c>
      <c r="C5252" s="9" t="str">
        <f>IF(ISERROR(VLOOKUP(A5252,'entry data'!B:G,6,0)),"",VLOOKUP(A5252,'entry data'!B:G,6,0))</f>
        <v/>
      </c>
      <c r="D5252" s="9" t="str">
        <f>IF(ISERROR(VLOOKUP(A5252,'entry data'!B:C,2,0)),"",VLOOKUP(A5252,'entry data'!B:C,2,0))</f>
        <v/>
      </c>
      <c r="E5252" s="9" t="str">
        <f>IF(ISERROR(VLOOKUP(A5252,'entry data'!B:E,4,0)),"",VLOOKUP(A5252,'entry data'!B:E,4,0))</f>
        <v/>
      </c>
      <c r="F5252" s="11" t="str">
        <f>IF(A5252="","",IF(ISERROR(VLOOKUP(A5252,'entry data'!B:F,5,0)),"",VLOOKUP(A5252,'entry data'!B:F,5,0)))</f>
        <v/>
      </c>
      <c r="G5252" s="12" t="str">
        <f>IF(A5252="","",IF(ISERROR(VLOOKUP(A5252,'entry data'!B:I,8,0)),"",VLOOKUP(A5252,'entry data'!B:I,7,0)))</f>
        <v/>
      </c>
      <c r="H5252" s="13" t="str">
        <f>IF(A5252="","",IF(B5252=1,VLOOKUP(A5252,'entry data'!B:D,3,0),I5251))</f>
        <v/>
      </c>
      <c r="I5252" s="14" t="str">
        <f>IF(A5252="","",IF(E5252="weekly",7,IF(E5252="fortnightly",14,IF(E5252="monthly",DATE(IF(MONTH(H5252)=12,YEAR(H5252)+1,YEAR(H5252)),VLOOKUP(MONTH(H5252),index!$D$2:$G$13,2,0),DAY(H5252)),
IF(E5252="quarterly",DATE(IF(MONTH(H5252)&gt;=10,YEAR(H5252)+1,YEAR(H5252)),VLOOKUP(MONTH(H5252),index!$D$2:$G$13,3,0),DAY(H5252)),
IF(E5252="halfyearly",DATE(IF(MONTH(H5252)&gt;=7,YEAR(H5252)+1,YEAR(H5252)),VLOOKUP(MONTH(H5252),index!$D$2:$G$13,4,0),DAY(H5252)),
DATE(YEAR(H5252)+1,MONTH(H5252),DAY(H5252)))))-H5252))+H5252)</f>
        <v/>
      </c>
      <c r="J5252" s="9" t="str">
        <f t="shared" si="508"/>
        <v/>
      </c>
      <c r="K5252" s="11" t="str">
        <f t="shared" si="509"/>
        <v/>
      </c>
      <c r="L5252" s="11" t="str">
        <f t="shared" si="510"/>
        <v/>
      </c>
      <c r="M5252" s="11" t="str">
        <f>IF(A5252="","",VLOOKUP(E5252,index!$A$1:$B$6,2,0)*K5252*G5252)</f>
        <v/>
      </c>
      <c r="N5252" s="11" t="str">
        <f>IF(A5252="","",-PMT(G5252*VLOOKUP(E5252,index!$A$1:$B$6,2,0),C5252,F5252,0,0))</f>
        <v/>
      </c>
      <c r="O5252" s="11" t="str">
        <f t="shared" si="511"/>
        <v/>
      </c>
      <c r="P5252" s="11" t="str">
        <f t="shared" si="512"/>
        <v/>
      </c>
    </row>
    <row r="5253" spans="1:16" x14ac:dyDescent="0.25">
      <c r="A5253" s="9" t="str">
        <f>IF(A5252="","",IF(B5252&lt;C5252,A5252,IF(A5252=MAX('entry data'!$B$8:$B$507),"",A5252+1)))</f>
        <v/>
      </c>
      <c r="B5253" s="9" t="str">
        <f t="shared" si="507"/>
        <v/>
      </c>
      <c r="C5253" s="9" t="str">
        <f>IF(ISERROR(VLOOKUP(A5253,'entry data'!B:G,6,0)),"",VLOOKUP(A5253,'entry data'!B:G,6,0))</f>
        <v/>
      </c>
      <c r="D5253" s="9" t="str">
        <f>IF(ISERROR(VLOOKUP(A5253,'entry data'!B:C,2,0)),"",VLOOKUP(A5253,'entry data'!B:C,2,0))</f>
        <v/>
      </c>
      <c r="E5253" s="9" t="str">
        <f>IF(ISERROR(VLOOKUP(A5253,'entry data'!B:E,4,0)),"",VLOOKUP(A5253,'entry data'!B:E,4,0))</f>
        <v/>
      </c>
      <c r="F5253" s="11" t="str">
        <f>IF(A5253="","",IF(ISERROR(VLOOKUP(A5253,'entry data'!B:F,5,0)),"",VLOOKUP(A5253,'entry data'!B:F,5,0)))</f>
        <v/>
      </c>
      <c r="G5253" s="12" t="str">
        <f>IF(A5253="","",IF(ISERROR(VLOOKUP(A5253,'entry data'!B:I,8,0)),"",VLOOKUP(A5253,'entry data'!B:I,7,0)))</f>
        <v/>
      </c>
      <c r="H5253" s="13" t="str">
        <f>IF(A5253="","",IF(B5253=1,VLOOKUP(A5253,'entry data'!B:D,3,0),I5252))</f>
        <v/>
      </c>
      <c r="I5253" s="14" t="str">
        <f>IF(A5253="","",IF(E5253="weekly",7,IF(E5253="fortnightly",14,IF(E5253="monthly",DATE(IF(MONTH(H5253)=12,YEAR(H5253)+1,YEAR(H5253)),VLOOKUP(MONTH(H5253),index!$D$2:$G$13,2,0),DAY(H5253)),
IF(E5253="quarterly",DATE(IF(MONTH(H5253)&gt;=10,YEAR(H5253)+1,YEAR(H5253)),VLOOKUP(MONTH(H5253),index!$D$2:$G$13,3,0),DAY(H5253)),
IF(E5253="halfyearly",DATE(IF(MONTH(H5253)&gt;=7,YEAR(H5253)+1,YEAR(H5253)),VLOOKUP(MONTH(H5253),index!$D$2:$G$13,4,0),DAY(H5253)),
DATE(YEAR(H5253)+1,MONTH(H5253),DAY(H5253)))))-H5253))+H5253)</f>
        <v/>
      </c>
      <c r="J5253" s="9" t="str">
        <f t="shared" si="508"/>
        <v/>
      </c>
      <c r="K5253" s="11" t="str">
        <f t="shared" si="509"/>
        <v/>
      </c>
      <c r="L5253" s="11" t="str">
        <f t="shared" si="510"/>
        <v/>
      </c>
      <c r="M5253" s="11" t="str">
        <f>IF(A5253="","",VLOOKUP(E5253,index!$A$1:$B$6,2,0)*K5253*G5253)</f>
        <v/>
      </c>
      <c r="N5253" s="11" t="str">
        <f>IF(A5253="","",-PMT(G5253*VLOOKUP(E5253,index!$A$1:$B$6,2,0),C5253,F5253,0,0))</f>
        <v/>
      </c>
      <c r="O5253" s="11" t="str">
        <f t="shared" si="511"/>
        <v/>
      </c>
      <c r="P5253" s="11" t="str">
        <f t="shared" si="512"/>
        <v/>
      </c>
    </row>
    <row r="5254" spans="1:16" x14ac:dyDescent="0.25">
      <c r="A5254" s="9" t="str">
        <f>IF(A5253="","",IF(B5253&lt;C5253,A5253,IF(A5253=MAX('entry data'!$B$8:$B$507),"",A5253+1)))</f>
        <v/>
      </c>
      <c r="B5254" s="9" t="str">
        <f t="shared" si="507"/>
        <v/>
      </c>
      <c r="C5254" s="9" t="str">
        <f>IF(ISERROR(VLOOKUP(A5254,'entry data'!B:G,6,0)),"",VLOOKUP(A5254,'entry data'!B:G,6,0))</f>
        <v/>
      </c>
      <c r="D5254" s="9" t="str">
        <f>IF(ISERROR(VLOOKUP(A5254,'entry data'!B:C,2,0)),"",VLOOKUP(A5254,'entry data'!B:C,2,0))</f>
        <v/>
      </c>
      <c r="E5254" s="9" t="str">
        <f>IF(ISERROR(VLOOKUP(A5254,'entry data'!B:E,4,0)),"",VLOOKUP(A5254,'entry data'!B:E,4,0))</f>
        <v/>
      </c>
      <c r="F5254" s="11" t="str">
        <f>IF(A5254="","",IF(ISERROR(VLOOKUP(A5254,'entry data'!B:F,5,0)),"",VLOOKUP(A5254,'entry data'!B:F,5,0)))</f>
        <v/>
      </c>
      <c r="G5254" s="12" t="str">
        <f>IF(A5254="","",IF(ISERROR(VLOOKUP(A5254,'entry data'!B:I,8,0)),"",VLOOKUP(A5254,'entry data'!B:I,7,0)))</f>
        <v/>
      </c>
      <c r="H5254" s="13" t="str">
        <f>IF(A5254="","",IF(B5254=1,VLOOKUP(A5254,'entry data'!B:D,3,0),I5253))</f>
        <v/>
      </c>
      <c r="I5254" s="14" t="str">
        <f>IF(A5254="","",IF(E5254="weekly",7,IF(E5254="fortnightly",14,IF(E5254="monthly",DATE(IF(MONTH(H5254)=12,YEAR(H5254)+1,YEAR(H5254)),VLOOKUP(MONTH(H5254),index!$D$2:$G$13,2,0),DAY(H5254)),
IF(E5254="quarterly",DATE(IF(MONTH(H5254)&gt;=10,YEAR(H5254)+1,YEAR(H5254)),VLOOKUP(MONTH(H5254),index!$D$2:$G$13,3,0),DAY(H5254)),
IF(E5254="halfyearly",DATE(IF(MONTH(H5254)&gt;=7,YEAR(H5254)+1,YEAR(H5254)),VLOOKUP(MONTH(H5254),index!$D$2:$G$13,4,0),DAY(H5254)),
DATE(YEAR(H5254)+1,MONTH(H5254),DAY(H5254)))))-H5254))+H5254)</f>
        <v/>
      </c>
      <c r="J5254" s="9" t="str">
        <f t="shared" si="508"/>
        <v/>
      </c>
      <c r="K5254" s="11" t="str">
        <f t="shared" si="509"/>
        <v/>
      </c>
      <c r="L5254" s="11" t="str">
        <f t="shared" si="510"/>
        <v/>
      </c>
      <c r="M5254" s="11" t="str">
        <f>IF(A5254="","",VLOOKUP(E5254,index!$A$1:$B$6,2,0)*K5254*G5254)</f>
        <v/>
      </c>
      <c r="N5254" s="11" t="str">
        <f>IF(A5254="","",-PMT(G5254*VLOOKUP(E5254,index!$A$1:$B$6,2,0),C5254,F5254,0,0))</f>
        <v/>
      </c>
      <c r="O5254" s="11" t="str">
        <f t="shared" si="511"/>
        <v/>
      </c>
      <c r="P5254" s="11" t="str">
        <f t="shared" si="512"/>
        <v/>
      </c>
    </row>
    <row r="5255" spans="1:16" x14ac:dyDescent="0.25">
      <c r="A5255" s="9" t="str">
        <f>IF(A5254="","",IF(B5254&lt;C5254,A5254,IF(A5254=MAX('entry data'!$B$8:$B$507),"",A5254+1)))</f>
        <v/>
      </c>
      <c r="B5255" s="9" t="str">
        <f t="shared" si="507"/>
        <v/>
      </c>
      <c r="C5255" s="9" t="str">
        <f>IF(ISERROR(VLOOKUP(A5255,'entry data'!B:G,6,0)),"",VLOOKUP(A5255,'entry data'!B:G,6,0))</f>
        <v/>
      </c>
      <c r="D5255" s="9" t="str">
        <f>IF(ISERROR(VLOOKUP(A5255,'entry data'!B:C,2,0)),"",VLOOKUP(A5255,'entry data'!B:C,2,0))</f>
        <v/>
      </c>
      <c r="E5255" s="9" t="str">
        <f>IF(ISERROR(VLOOKUP(A5255,'entry data'!B:E,4,0)),"",VLOOKUP(A5255,'entry data'!B:E,4,0))</f>
        <v/>
      </c>
      <c r="F5255" s="11" t="str">
        <f>IF(A5255="","",IF(ISERROR(VLOOKUP(A5255,'entry data'!B:F,5,0)),"",VLOOKUP(A5255,'entry data'!B:F,5,0)))</f>
        <v/>
      </c>
      <c r="G5255" s="12" t="str">
        <f>IF(A5255="","",IF(ISERROR(VLOOKUP(A5255,'entry data'!B:I,8,0)),"",VLOOKUP(A5255,'entry data'!B:I,7,0)))</f>
        <v/>
      </c>
      <c r="H5255" s="13" t="str">
        <f>IF(A5255="","",IF(B5255=1,VLOOKUP(A5255,'entry data'!B:D,3,0),I5254))</f>
        <v/>
      </c>
      <c r="I5255" s="14" t="str">
        <f>IF(A5255="","",IF(E5255="weekly",7,IF(E5255="fortnightly",14,IF(E5255="monthly",DATE(IF(MONTH(H5255)=12,YEAR(H5255)+1,YEAR(H5255)),VLOOKUP(MONTH(H5255),index!$D$2:$G$13,2,0),DAY(H5255)),
IF(E5255="quarterly",DATE(IF(MONTH(H5255)&gt;=10,YEAR(H5255)+1,YEAR(H5255)),VLOOKUP(MONTH(H5255),index!$D$2:$G$13,3,0),DAY(H5255)),
IF(E5255="halfyearly",DATE(IF(MONTH(H5255)&gt;=7,YEAR(H5255)+1,YEAR(H5255)),VLOOKUP(MONTH(H5255),index!$D$2:$G$13,4,0),DAY(H5255)),
DATE(YEAR(H5255)+1,MONTH(H5255),DAY(H5255)))))-H5255))+H5255)</f>
        <v/>
      </c>
      <c r="J5255" s="9" t="str">
        <f t="shared" si="508"/>
        <v/>
      </c>
      <c r="K5255" s="11" t="str">
        <f t="shared" si="509"/>
        <v/>
      </c>
      <c r="L5255" s="11" t="str">
        <f t="shared" si="510"/>
        <v/>
      </c>
      <c r="M5255" s="11" t="str">
        <f>IF(A5255="","",VLOOKUP(E5255,index!$A$1:$B$6,2,0)*K5255*G5255)</f>
        <v/>
      </c>
      <c r="N5255" s="11" t="str">
        <f>IF(A5255="","",-PMT(G5255*VLOOKUP(E5255,index!$A$1:$B$6,2,0),C5255,F5255,0,0))</f>
        <v/>
      </c>
      <c r="O5255" s="11" t="str">
        <f t="shared" si="511"/>
        <v/>
      </c>
      <c r="P5255" s="11" t="str">
        <f t="shared" si="512"/>
        <v/>
      </c>
    </row>
    <row r="5256" spans="1:16" x14ac:dyDescent="0.25">
      <c r="A5256" s="9" t="str">
        <f>IF(A5255="","",IF(B5255&lt;C5255,A5255,IF(A5255=MAX('entry data'!$B$8:$B$507),"",A5255+1)))</f>
        <v/>
      </c>
      <c r="B5256" s="9" t="str">
        <f t="shared" si="507"/>
        <v/>
      </c>
      <c r="C5256" s="9" t="str">
        <f>IF(ISERROR(VLOOKUP(A5256,'entry data'!B:G,6,0)),"",VLOOKUP(A5256,'entry data'!B:G,6,0))</f>
        <v/>
      </c>
      <c r="D5256" s="9" t="str">
        <f>IF(ISERROR(VLOOKUP(A5256,'entry data'!B:C,2,0)),"",VLOOKUP(A5256,'entry data'!B:C,2,0))</f>
        <v/>
      </c>
      <c r="E5256" s="9" t="str">
        <f>IF(ISERROR(VLOOKUP(A5256,'entry data'!B:E,4,0)),"",VLOOKUP(A5256,'entry data'!B:E,4,0))</f>
        <v/>
      </c>
      <c r="F5256" s="11" t="str">
        <f>IF(A5256="","",IF(ISERROR(VLOOKUP(A5256,'entry data'!B:F,5,0)),"",VLOOKUP(A5256,'entry data'!B:F,5,0)))</f>
        <v/>
      </c>
      <c r="G5256" s="12" t="str">
        <f>IF(A5256="","",IF(ISERROR(VLOOKUP(A5256,'entry data'!B:I,8,0)),"",VLOOKUP(A5256,'entry data'!B:I,7,0)))</f>
        <v/>
      </c>
      <c r="H5256" s="13" t="str">
        <f>IF(A5256="","",IF(B5256=1,VLOOKUP(A5256,'entry data'!B:D,3,0),I5255))</f>
        <v/>
      </c>
      <c r="I5256" s="14" t="str">
        <f>IF(A5256="","",IF(E5256="weekly",7,IF(E5256="fortnightly",14,IF(E5256="monthly",DATE(IF(MONTH(H5256)=12,YEAR(H5256)+1,YEAR(H5256)),VLOOKUP(MONTH(H5256),index!$D$2:$G$13,2,0),DAY(H5256)),
IF(E5256="quarterly",DATE(IF(MONTH(H5256)&gt;=10,YEAR(H5256)+1,YEAR(H5256)),VLOOKUP(MONTH(H5256),index!$D$2:$G$13,3,0),DAY(H5256)),
IF(E5256="halfyearly",DATE(IF(MONTH(H5256)&gt;=7,YEAR(H5256)+1,YEAR(H5256)),VLOOKUP(MONTH(H5256),index!$D$2:$G$13,4,0),DAY(H5256)),
DATE(YEAR(H5256)+1,MONTH(H5256),DAY(H5256)))))-H5256))+H5256)</f>
        <v/>
      </c>
      <c r="J5256" s="9" t="str">
        <f t="shared" si="508"/>
        <v/>
      </c>
      <c r="K5256" s="11" t="str">
        <f t="shared" si="509"/>
        <v/>
      </c>
      <c r="L5256" s="11" t="str">
        <f t="shared" si="510"/>
        <v/>
      </c>
      <c r="M5256" s="11" t="str">
        <f>IF(A5256="","",VLOOKUP(E5256,index!$A$1:$B$6,2,0)*K5256*G5256)</f>
        <v/>
      </c>
      <c r="N5256" s="11" t="str">
        <f>IF(A5256="","",-PMT(G5256*VLOOKUP(E5256,index!$A$1:$B$6,2,0),C5256,F5256,0,0))</f>
        <v/>
      </c>
      <c r="O5256" s="11" t="str">
        <f t="shared" si="511"/>
        <v/>
      </c>
      <c r="P5256" s="11" t="str">
        <f t="shared" si="512"/>
        <v/>
      </c>
    </row>
    <row r="5257" spans="1:16" x14ac:dyDescent="0.25">
      <c r="A5257" s="9" t="str">
        <f>IF(A5256="","",IF(B5256&lt;C5256,A5256,IF(A5256=MAX('entry data'!$B$8:$B$507),"",A5256+1)))</f>
        <v/>
      </c>
      <c r="B5257" s="9" t="str">
        <f t="shared" si="507"/>
        <v/>
      </c>
      <c r="C5257" s="9" t="str">
        <f>IF(ISERROR(VLOOKUP(A5257,'entry data'!B:G,6,0)),"",VLOOKUP(A5257,'entry data'!B:G,6,0))</f>
        <v/>
      </c>
      <c r="D5257" s="9" t="str">
        <f>IF(ISERROR(VLOOKUP(A5257,'entry data'!B:C,2,0)),"",VLOOKUP(A5257,'entry data'!B:C,2,0))</f>
        <v/>
      </c>
      <c r="E5257" s="9" t="str">
        <f>IF(ISERROR(VLOOKUP(A5257,'entry data'!B:E,4,0)),"",VLOOKUP(A5257,'entry data'!B:E,4,0))</f>
        <v/>
      </c>
      <c r="F5257" s="11" t="str">
        <f>IF(A5257="","",IF(ISERROR(VLOOKUP(A5257,'entry data'!B:F,5,0)),"",VLOOKUP(A5257,'entry data'!B:F,5,0)))</f>
        <v/>
      </c>
      <c r="G5257" s="12" t="str">
        <f>IF(A5257="","",IF(ISERROR(VLOOKUP(A5257,'entry data'!B:I,8,0)),"",VLOOKUP(A5257,'entry data'!B:I,7,0)))</f>
        <v/>
      </c>
      <c r="H5257" s="13" t="str">
        <f>IF(A5257="","",IF(B5257=1,VLOOKUP(A5257,'entry data'!B:D,3,0),I5256))</f>
        <v/>
      </c>
      <c r="I5257" s="14" t="str">
        <f>IF(A5257="","",IF(E5257="weekly",7,IF(E5257="fortnightly",14,IF(E5257="monthly",DATE(IF(MONTH(H5257)=12,YEAR(H5257)+1,YEAR(H5257)),VLOOKUP(MONTH(H5257),index!$D$2:$G$13,2,0),DAY(H5257)),
IF(E5257="quarterly",DATE(IF(MONTH(H5257)&gt;=10,YEAR(H5257)+1,YEAR(H5257)),VLOOKUP(MONTH(H5257),index!$D$2:$G$13,3,0),DAY(H5257)),
IF(E5257="halfyearly",DATE(IF(MONTH(H5257)&gt;=7,YEAR(H5257)+1,YEAR(H5257)),VLOOKUP(MONTH(H5257),index!$D$2:$G$13,4,0),DAY(H5257)),
DATE(YEAR(H5257)+1,MONTH(H5257),DAY(H5257)))))-H5257))+H5257)</f>
        <v/>
      </c>
      <c r="J5257" s="9" t="str">
        <f t="shared" si="508"/>
        <v/>
      </c>
      <c r="K5257" s="11" t="str">
        <f t="shared" si="509"/>
        <v/>
      </c>
      <c r="L5257" s="11" t="str">
        <f t="shared" si="510"/>
        <v/>
      </c>
      <c r="M5257" s="11" t="str">
        <f>IF(A5257="","",VLOOKUP(E5257,index!$A$1:$B$6,2,0)*K5257*G5257)</f>
        <v/>
      </c>
      <c r="N5257" s="11" t="str">
        <f>IF(A5257="","",-PMT(G5257*VLOOKUP(E5257,index!$A$1:$B$6,2,0),C5257,F5257,0,0))</f>
        <v/>
      </c>
      <c r="O5257" s="11" t="str">
        <f t="shared" si="511"/>
        <v/>
      </c>
      <c r="P5257" s="11" t="str">
        <f t="shared" si="512"/>
        <v/>
      </c>
    </row>
    <row r="5258" spans="1:16" x14ac:dyDescent="0.25">
      <c r="A5258" s="9" t="str">
        <f>IF(A5257="","",IF(B5257&lt;C5257,A5257,IF(A5257=MAX('entry data'!$B$8:$B$507),"",A5257+1)))</f>
        <v/>
      </c>
      <c r="B5258" s="9" t="str">
        <f t="shared" si="507"/>
        <v/>
      </c>
      <c r="C5258" s="9" t="str">
        <f>IF(ISERROR(VLOOKUP(A5258,'entry data'!B:G,6,0)),"",VLOOKUP(A5258,'entry data'!B:G,6,0))</f>
        <v/>
      </c>
      <c r="D5258" s="9" t="str">
        <f>IF(ISERROR(VLOOKUP(A5258,'entry data'!B:C,2,0)),"",VLOOKUP(A5258,'entry data'!B:C,2,0))</f>
        <v/>
      </c>
      <c r="E5258" s="9" t="str">
        <f>IF(ISERROR(VLOOKUP(A5258,'entry data'!B:E,4,0)),"",VLOOKUP(A5258,'entry data'!B:E,4,0))</f>
        <v/>
      </c>
      <c r="F5258" s="11" t="str">
        <f>IF(A5258="","",IF(ISERROR(VLOOKUP(A5258,'entry data'!B:F,5,0)),"",VLOOKUP(A5258,'entry data'!B:F,5,0)))</f>
        <v/>
      </c>
      <c r="G5258" s="12" t="str">
        <f>IF(A5258="","",IF(ISERROR(VLOOKUP(A5258,'entry data'!B:I,8,0)),"",VLOOKUP(A5258,'entry data'!B:I,7,0)))</f>
        <v/>
      </c>
      <c r="H5258" s="13" t="str">
        <f>IF(A5258="","",IF(B5258=1,VLOOKUP(A5258,'entry data'!B:D,3,0),I5257))</f>
        <v/>
      </c>
      <c r="I5258" s="14" t="str">
        <f>IF(A5258="","",IF(E5258="weekly",7,IF(E5258="fortnightly",14,IF(E5258="monthly",DATE(IF(MONTH(H5258)=12,YEAR(H5258)+1,YEAR(H5258)),VLOOKUP(MONTH(H5258),index!$D$2:$G$13,2,0),DAY(H5258)),
IF(E5258="quarterly",DATE(IF(MONTH(H5258)&gt;=10,YEAR(H5258)+1,YEAR(H5258)),VLOOKUP(MONTH(H5258),index!$D$2:$G$13,3,0),DAY(H5258)),
IF(E5258="halfyearly",DATE(IF(MONTH(H5258)&gt;=7,YEAR(H5258)+1,YEAR(H5258)),VLOOKUP(MONTH(H5258),index!$D$2:$G$13,4,0),DAY(H5258)),
DATE(YEAR(H5258)+1,MONTH(H5258),DAY(H5258)))))-H5258))+H5258)</f>
        <v/>
      </c>
      <c r="J5258" s="9" t="str">
        <f t="shared" si="508"/>
        <v/>
      </c>
      <c r="K5258" s="11" t="str">
        <f t="shared" si="509"/>
        <v/>
      </c>
      <c r="L5258" s="11" t="str">
        <f t="shared" si="510"/>
        <v/>
      </c>
      <c r="M5258" s="11" t="str">
        <f>IF(A5258="","",VLOOKUP(E5258,index!$A$1:$B$6,2,0)*K5258*G5258)</f>
        <v/>
      </c>
      <c r="N5258" s="11" t="str">
        <f>IF(A5258="","",-PMT(G5258*VLOOKUP(E5258,index!$A$1:$B$6,2,0),C5258,F5258,0,0))</f>
        <v/>
      </c>
      <c r="O5258" s="11" t="str">
        <f t="shared" si="511"/>
        <v/>
      </c>
      <c r="P5258" s="11" t="str">
        <f t="shared" si="512"/>
        <v/>
      </c>
    </row>
    <row r="5259" spans="1:16" x14ac:dyDescent="0.25">
      <c r="A5259" s="9" t="str">
        <f>IF(A5258="","",IF(B5258&lt;C5258,A5258,IF(A5258=MAX('entry data'!$B$8:$B$507),"",A5258+1)))</f>
        <v/>
      </c>
      <c r="B5259" s="9" t="str">
        <f t="shared" si="507"/>
        <v/>
      </c>
      <c r="C5259" s="9" t="str">
        <f>IF(ISERROR(VLOOKUP(A5259,'entry data'!B:G,6,0)),"",VLOOKUP(A5259,'entry data'!B:G,6,0))</f>
        <v/>
      </c>
      <c r="D5259" s="9" t="str">
        <f>IF(ISERROR(VLOOKUP(A5259,'entry data'!B:C,2,0)),"",VLOOKUP(A5259,'entry data'!B:C,2,0))</f>
        <v/>
      </c>
      <c r="E5259" s="9" t="str">
        <f>IF(ISERROR(VLOOKUP(A5259,'entry data'!B:E,4,0)),"",VLOOKUP(A5259,'entry data'!B:E,4,0))</f>
        <v/>
      </c>
      <c r="F5259" s="11" t="str">
        <f>IF(A5259="","",IF(ISERROR(VLOOKUP(A5259,'entry data'!B:F,5,0)),"",VLOOKUP(A5259,'entry data'!B:F,5,0)))</f>
        <v/>
      </c>
      <c r="G5259" s="12" t="str">
        <f>IF(A5259="","",IF(ISERROR(VLOOKUP(A5259,'entry data'!B:I,8,0)),"",VLOOKUP(A5259,'entry data'!B:I,7,0)))</f>
        <v/>
      </c>
      <c r="H5259" s="13" t="str">
        <f>IF(A5259="","",IF(B5259=1,VLOOKUP(A5259,'entry data'!B:D,3,0),I5258))</f>
        <v/>
      </c>
      <c r="I5259" s="14" t="str">
        <f>IF(A5259="","",IF(E5259="weekly",7,IF(E5259="fortnightly",14,IF(E5259="monthly",DATE(IF(MONTH(H5259)=12,YEAR(H5259)+1,YEAR(H5259)),VLOOKUP(MONTH(H5259),index!$D$2:$G$13,2,0),DAY(H5259)),
IF(E5259="quarterly",DATE(IF(MONTH(H5259)&gt;=10,YEAR(H5259)+1,YEAR(H5259)),VLOOKUP(MONTH(H5259),index!$D$2:$G$13,3,0),DAY(H5259)),
IF(E5259="halfyearly",DATE(IF(MONTH(H5259)&gt;=7,YEAR(H5259)+1,YEAR(H5259)),VLOOKUP(MONTH(H5259),index!$D$2:$G$13,4,0),DAY(H5259)),
DATE(YEAR(H5259)+1,MONTH(H5259),DAY(H5259)))))-H5259))+H5259)</f>
        <v/>
      </c>
      <c r="J5259" s="9" t="str">
        <f t="shared" si="508"/>
        <v/>
      </c>
      <c r="K5259" s="11" t="str">
        <f t="shared" si="509"/>
        <v/>
      </c>
      <c r="L5259" s="11" t="str">
        <f t="shared" si="510"/>
        <v/>
      </c>
      <c r="M5259" s="11" t="str">
        <f>IF(A5259="","",VLOOKUP(E5259,index!$A$1:$B$6,2,0)*K5259*G5259)</f>
        <v/>
      </c>
      <c r="N5259" s="11" t="str">
        <f>IF(A5259="","",-PMT(G5259*VLOOKUP(E5259,index!$A$1:$B$6,2,0),C5259,F5259,0,0))</f>
        <v/>
      </c>
      <c r="O5259" s="11" t="str">
        <f t="shared" si="511"/>
        <v/>
      </c>
      <c r="P5259" s="11" t="str">
        <f t="shared" si="512"/>
        <v/>
      </c>
    </row>
    <row r="5260" spans="1:16" x14ac:dyDescent="0.25">
      <c r="A5260" s="9" t="str">
        <f>IF(A5259="","",IF(B5259&lt;C5259,A5259,IF(A5259=MAX('entry data'!$B$8:$B$507),"",A5259+1)))</f>
        <v/>
      </c>
      <c r="B5260" s="9" t="str">
        <f t="shared" si="507"/>
        <v/>
      </c>
      <c r="C5260" s="9" t="str">
        <f>IF(ISERROR(VLOOKUP(A5260,'entry data'!B:G,6,0)),"",VLOOKUP(A5260,'entry data'!B:G,6,0))</f>
        <v/>
      </c>
      <c r="D5260" s="9" t="str">
        <f>IF(ISERROR(VLOOKUP(A5260,'entry data'!B:C,2,0)),"",VLOOKUP(A5260,'entry data'!B:C,2,0))</f>
        <v/>
      </c>
      <c r="E5260" s="9" t="str">
        <f>IF(ISERROR(VLOOKUP(A5260,'entry data'!B:E,4,0)),"",VLOOKUP(A5260,'entry data'!B:E,4,0))</f>
        <v/>
      </c>
      <c r="F5260" s="11" t="str">
        <f>IF(A5260="","",IF(ISERROR(VLOOKUP(A5260,'entry data'!B:F,5,0)),"",VLOOKUP(A5260,'entry data'!B:F,5,0)))</f>
        <v/>
      </c>
      <c r="G5260" s="12" t="str">
        <f>IF(A5260="","",IF(ISERROR(VLOOKUP(A5260,'entry data'!B:I,8,0)),"",VLOOKUP(A5260,'entry data'!B:I,7,0)))</f>
        <v/>
      </c>
      <c r="H5260" s="13" t="str">
        <f>IF(A5260="","",IF(B5260=1,VLOOKUP(A5260,'entry data'!B:D,3,0),I5259))</f>
        <v/>
      </c>
      <c r="I5260" s="14" t="str">
        <f>IF(A5260="","",IF(E5260="weekly",7,IF(E5260="fortnightly",14,IF(E5260="monthly",DATE(IF(MONTH(H5260)=12,YEAR(H5260)+1,YEAR(H5260)),VLOOKUP(MONTH(H5260),index!$D$2:$G$13,2,0),DAY(H5260)),
IF(E5260="quarterly",DATE(IF(MONTH(H5260)&gt;=10,YEAR(H5260)+1,YEAR(H5260)),VLOOKUP(MONTH(H5260),index!$D$2:$G$13,3,0),DAY(H5260)),
IF(E5260="halfyearly",DATE(IF(MONTH(H5260)&gt;=7,YEAR(H5260)+1,YEAR(H5260)),VLOOKUP(MONTH(H5260),index!$D$2:$G$13,4,0),DAY(H5260)),
DATE(YEAR(H5260)+1,MONTH(H5260),DAY(H5260)))))-H5260))+H5260)</f>
        <v/>
      </c>
      <c r="J5260" s="9" t="str">
        <f t="shared" si="508"/>
        <v/>
      </c>
      <c r="K5260" s="11" t="str">
        <f t="shared" si="509"/>
        <v/>
      </c>
      <c r="L5260" s="11" t="str">
        <f t="shared" si="510"/>
        <v/>
      </c>
      <c r="M5260" s="11" t="str">
        <f>IF(A5260="","",VLOOKUP(E5260,index!$A$1:$B$6,2,0)*K5260*G5260)</f>
        <v/>
      </c>
      <c r="N5260" s="11" t="str">
        <f>IF(A5260="","",-PMT(G5260*VLOOKUP(E5260,index!$A$1:$B$6,2,0),C5260,F5260,0,0))</f>
        <v/>
      </c>
      <c r="O5260" s="11" t="str">
        <f t="shared" si="511"/>
        <v/>
      </c>
      <c r="P5260" s="11" t="str">
        <f t="shared" si="512"/>
        <v/>
      </c>
    </row>
    <row r="5261" spans="1:16" x14ac:dyDescent="0.25">
      <c r="A5261" s="9" t="str">
        <f>IF(A5260="","",IF(B5260&lt;C5260,A5260,IF(A5260=MAX('entry data'!$B$8:$B$507),"",A5260+1)))</f>
        <v/>
      </c>
      <c r="B5261" s="9" t="str">
        <f t="shared" si="507"/>
        <v/>
      </c>
      <c r="C5261" s="9" t="str">
        <f>IF(ISERROR(VLOOKUP(A5261,'entry data'!B:G,6,0)),"",VLOOKUP(A5261,'entry data'!B:G,6,0))</f>
        <v/>
      </c>
      <c r="D5261" s="9" t="str">
        <f>IF(ISERROR(VLOOKUP(A5261,'entry data'!B:C,2,0)),"",VLOOKUP(A5261,'entry data'!B:C,2,0))</f>
        <v/>
      </c>
      <c r="E5261" s="9" t="str">
        <f>IF(ISERROR(VLOOKUP(A5261,'entry data'!B:E,4,0)),"",VLOOKUP(A5261,'entry data'!B:E,4,0))</f>
        <v/>
      </c>
      <c r="F5261" s="11" t="str">
        <f>IF(A5261="","",IF(ISERROR(VLOOKUP(A5261,'entry data'!B:F,5,0)),"",VLOOKUP(A5261,'entry data'!B:F,5,0)))</f>
        <v/>
      </c>
      <c r="G5261" s="12" t="str">
        <f>IF(A5261="","",IF(ISERROR(VLOOKUP(A5261,'entry data'!B:I,8,0)),"",VLOOKUP(A5261,'entry data'!B:I,7,0)))</f>
        <v/>
      </c>
      <c r="H5261" s="13" t="str">
        <f>IF(A5261="","",IF(B5261=1,VLOOKUP(A5261,'entry data'!B:D,3,0),I5260))</f>
        <v/>
      </c>
      <c r="I5261" s="14" t="str">
        <f>IF(A5261="","",IF(E5261="weekly",7,IF(E5261="fortnightly",14,IF(E5261="monthly",DATE(IF(MONTH(H5261)=12,YEAR(H5261)+1,YEAR(H5261)),VLOOKUP(MONTH(H5261),index!$D$2:$G$13,2,0),DAY(H5261)),
IF(E5261="quarterly",DATE(IF(MONTH(H5261)&gt;=10,YEAR(H5261)+1,YEAR(H5261)),VLOOKUP(MONTH(H5261),index!$D$2:$G$13,3,0),DAY(H5261)),
IF(E5261="halfyearly",DATE(IF(MONTH(H5261)&gt;=7,YEAR(H5261)+1,YEAR(H5261)),VLOOKUP(MONTH(H5261),index!$D$2:$G$13,4,0),DAY(H5261)),
DATE(YEAR(H5261)+1,MONTH(H5261),DAY(H5261)))))-H5261))+H5261)</f>
        <v/>
      </c>
      <c r="J5261" s="9" t="str">
        <f t="shared" si="508"/>
        <v/>
      </c>
      <c r="K5261" s="11" t="str">
        <f t="shared" si="509"/>
        <v/>
      </c>
      <c r="L5261" s="11" t="str">
        <f t="shared" si="510"/>
        <v/>
      </c>
      <c r="M5261" s="11" t="str">
        <f>IF(A5261="","",VLOOKUP(E5261,index!$A$1:$B$6,2,0)*K5261*G5261)</f>
        <v/>
      </c>
      <c r="N5261" s="11" t="str">
        <f>IF(A5261="","",-PMT(G5261*VLOOKUP(E5261,index!$A$1:$B$6,2,0),C5261,F5261,0,0))</f>
        <v/>
      </c>
      <c r="O5261" s="11" t="str">
        <f t="shared" si="511"/>
        <v/>
      </c>
      <c r="P5261" s="11" t="str">
        <f t="shared" si="512"/>
        <v/>
      </c>
    </row>
    <row r="5262" spans="1:16" x14ac:dyDescent="0.25">
      <c r="A5262" s="9" t="str">
        <f>IF(A5261="","",IF(B5261&lt;C5261,A5261,IF(A5261=MAX('entry data'!$B$8:$B$507),"",A5261+1)))</f>
        <v/>
      </c>
      <c r="B5262" s="9" t="str">
        <f t="shared" si="507"/>
        <v/>
      </c>
      <c r="C5262" s="9" t="str">
        <f>IF(ISERROR(VLOOKUP(A5262,'entry data'!B:G,6,0)),"",VLOOKUP(A5262,'entry data'!B:G,6,0))</f>
        <v/>
      </c>
      <c r="D5262" s="9" t="str">
        <f>IF(ISERROR(VLOOKUP(A5262,'entry data'!B:C,2,0)),"",VLOOKUP(A5262,'entry data'!B:C,2,0))</f>
        <v/>
      </c>
      <c r="E5262" s="9" t="str">
        <f>IF(ISERROR(VLOOKUP(A5262,'entry data'!B:E,4,0)),"",VLOOKUP(A5262,'entry data'!B:E,4,0))</f>
        <v/>
      </c>
      <c r="F5262" s="11" t="str">
        <f>IF(A5262="","",IF(ISERROR(VLOOKUP(A5262,'entry data'!B:F,5,0)),"",VLOOKUP(A5262,'entry data'!B:F,5,0)))</f>
        <v/>
      </c>
      <c r="G5262" s="12" t="str">
        <f>IF(A5262="","",IF(ISERROR(VLOOKUP(A5262,'entry data'!B:I,8,0)),"",VLOOKUP(A5262,'entry data'!B:I,7,0)))</f>
        <v/>
      </c>
      <c r="H5262" s="13" t="str">
        <f>IF(A5262="","",IF(B5262=1,VLOOKUP(A5262,'entry data'!B:D,3,0),I5261))</f>
        <v/>
      </c>
      <c r="I5262" s="14" t="str">
        <f>IF(A5262="","",IF(E5262="weekly",7,IF(E5262="fortnightly",14,IF(E5262="monthly",DATE(IF(MONTH(H5262)=12,YEAR(H5262)+1,YEAR(H5262)),VLOOKUP(MONTH(H5262),index!$D$2:$G$13,2,0),DAY(H5262)),
IF(E5262="quarterly",DATE(IF(MONTH(H5262)&gt;=10,YEAR(H5262)+1,YEAR(H5262)),VLOOKUP(MONTH(H5262),index!$D$2:$G$13,3,0),DAY(H5262)),
IF(E5262="halfyearly",DATE(IF(MONTH(H5262)&gt;=7,YEAR(H5262)+1,YEAR(H5262)),VLOOKUP(MONTH(H5262),index!$D$2:$G$13,4,0),DAY(H5262)),
DATE(YEAR(H5262)+1,MONTH(H5262),DAY(H5262)))))-H5262))+H5262)</f>
        <v/>
      </c>
      <c r="J5262" s="9" t="str">
        <f t="shared" si="508"/>
        <v/>
      </c>
      <c r="K5262" s="11" t="str">
        <f t="shared" si="509"/>
        <v/>
      </c>
      <c r="L5262" s="11" t="str">
        <f t="shared" si="510"/>
        <v/>
      </c>
      <c r="M5262" s="11" t="str">
        <f>IF(A5262="","",VLOOKUP(E5262,index!$A$1:$B$6,2,0)*K5262*G5262)</f>
        <v/>
      </c>
      <c r="N5262" s="11" t="str">
        <f>IF(A5262="","",-PMT(G5262*VLOOKUP(E5262,index!$A$1:$B$6,2,0),C5262,F5262,0,0))</f>
        <v/>
      </c>
      <c r="O5262" s="11" t="str">
        <f t="shared" si="511"/>
        <v/>
      </c>
      <c r="P5262" s="11" t="str">
        <f t="shared" si="512"/>
        <v/>
      </c>
    </row>
    <row r="5263" spans="1:16" x14ac:dyDescent="0.25">
      <c r="A5263" s="9" t="str">
        <f>IF(A5262="","",IF(B5262&lt;C5262,A5262,IF(A5262=MAX('entry data'!$B$8:$B$507),"",A5262+1)))</f>
        <v/>
      </c>
      <c r="B5263" s="9" t="str">
        <f t="shared" si="507"/>
        <v/>
      </c>
      <c r="C5263" s="9" t="str">
        <f>IF(ISERROR(VLOOKUP(A5263,'entry data'!B:G,6,0)),"",VLOOKUP(A5263,'entry data'!B:G,6,0))</f>
        <v/>
      </c>
      <c r="D5263" s="9" t="str">
        <f>IF(ISERROR(VLOOKUP(A5263,'entry data'!B:C,2,0)),"",VLOOKUP(A5263,'entry data'!B:C,2,0))</f>
        <v/>
      </c>
      <c r="E5263" s="9" t="str">
        <f>IF(ISERROR(VLOOKUP(A5263,'entry data'!B:E,4,0)),"",VLOOKUP(A5263,'entry data'!B:E,4,0))</f>
        <v/>
      </c>
      <c r="F5263" s="11" t="str">
        <f>IF(A5263="","",IF(ISERROR(VLOOKUP(A5263,'entry data'!B:F,5,0)),"",VLOOKUP(A5263,'entry data'!B:F,5,0)))</f>
        <v/>
      </c>
      <c r="G5263" s="12" t="str">
        <f>IF(A5263="","",IF(ISERROR(VLOOKUP(A5263,'entry data'!B:I,8,0)),"",VLOOKUP(A5263,'entry data'!B:I,7,0)))</f>
        <v/>
      </c>
      <c r="H5263" s="13" t="str">
        <f>IF(A5263="","",IF(B5263=1,VLOOKUP(A5263,'entry data'!B:D,3,0),I5262))</f>
        <v/>
      </c>
      <c r="I5263" s="14" t="str">
        <f>IF(A5263="","",IF(E5263="weekly",7,IF(E5263="fortnightly",14,IF(E5263="monthly",DATE(IF(MONTH(H5263)=12,YEAR(H5263)+1,YEAR(H5263)),VLOOKUP(MONTH(H5263),index!$D$2:$G$13,2,0),DAY(H5263)),
IF(E5263="quarterly",DATE(IF(MONTH(H5263)&gt;=10,YEAR(H5263)+1,YEAR(H5263)),VLOOKUP(MONTH(H5263),index!$D$2:$G$13,3,0),DAY(H5263)),
IF(E5263="halfyearly",DATE(IF(MONTH(H5263)&gt;=7,YEAR(H5263)+1,YEAR(H5263)),VLOOKUP(MONTH(H5263),index!$D$2:$G$13,4,0),DAY(H5263)),
DATE(YEAR(H5263)+1,MONTH(H5263),DAY(H5263)))))-H5263))+H5263)</f>
        <v/>
      </c>
      <c r="J5263" s="9" t="str">
        <f t="shared" si="508"/>
        <v/>
      </c>
      <c r="K5263" s="11" t="str">
        <f t="shared" si="509"/>
        <v/>
      </c>
      <c r="L5263" s="11" t="str">
        <f t="shared" si="510"/>
        <v/>
      </c>
      <c r="M5263" s="11" t="str">
        <f>IF(A5263="","",VLOOKUP(E5263,index!$A$1:$B$6,2,0)*K5263*G5263)</f>
        <v/>
      </c>
      <c r="N5263" s="11" t="str">
        <f>IF(A5263="","",-PMT(G5263*VLOOKUP(E5263,index!$A$1:$B$6,2,0),C5263,F5263,0,0))</f>
        <v/>
      </c>
      <c r="O5263" s="11" t="str">
        <f t="shared" si="511"/>
        <v/>
      </c>
      <c r="P5263" s="11" t="str">
        <f t="shared" si="512"/>
        <v/>
      </c>
    </row>
    <row r="5264" spans="1:16" x14ac:dyDescent="0.25">
      <c r="A5264" s="9" t="str">
        <f>IF(A5263="","",IF(B5263&lt;C5263,A5263,IF(A5263=MAX('entry data'!$B$8:$B$507),"",A5263+1)))</f>
        <v/>
      </c>
      <c r="B5264" s="9" t="str">
        <f t="shared" si="507"/>
        <v/>
      </c>
      <c r="C5264" s="9" t="str">
        <f>IF(ISERROR(VLOOKUP(A5264,'entry data'!B:G,6,0)),"",VLOOKUP(A5264,'entry data'!B:G,6,0))</f>
        <v/>
      </c>
      <c r="D5264" s="9" t="str">
        <f>IF(ISERROR(VLOOKUP(A5264,'entry data'!B:C,2,0)),"",VLOOKUP(A5264,'entry data'!B:C,2,0))</f>
        <v/>
      </c>
      <c r="E5264" s="9" t="str">
        <f>IF(ISERROR(VLOOKUP(A5264,'entry data'!B:E,4,0)),"",VLOOKUP(A5264,'entry data'!B:E,4,0))</f>
        <v/>
      </c>
      <c r="F5264" s="11" t="str">
        <f>IF(A5264="","",IF(ISERROR(VLOOKUP(A5264,'entry data'!B:F,5,0)),"",VLOOKUP(A5264,'entry data'!B:F,5,0)))</f>
        <v/>
      </c>
      <c r="G5264" s="12" t="str">
        <f>IF(A5264="","",IF(ISERROR(VLOOKUP(A5264,'entry data'!B:I,8,0)),"",VLOOKUP(A5264,'entry data'!B:I,7,0)))</f>
        <v/>
      </c>
      <c r="H5264" s="13" t="str">
        <f>IF(A5264="","",IF(B5264=1,VLOOKUP(A5264,'entry data'!B:D,3,0),I5263))</f>
        <v/>
      </c>
      <c r="I5264" s="14" t="str">
        <f>IF(A5264="","",IF(E5264="weekly",7,IF(E5264="fortnightly",14,IF(E5264="monthly",DATE(IF(MONTH(H5264)=12,YEAR(H5264)+1,YEAR(H5264)),VLOOKUP(MONTH(H5264),index!$D$2:$G$13,2,0),DAY(H5264)),
IF(E5264="quarterly",DATE(IF(MONTH(H5264)&gt;=10,YEAR(H5264)+1,YEAR(H5264)),VLOOKUP(MONTH(H5264),index!$D$2:$G$13,3,0),DAY(H5264)),
IF(E5264="halfyearly",DATE(IF(MONTH(H5264)&gt;=7,YEAR(H5264)+1,YEAR(H5264)),VLOOKUP(MONTH(H5264),index!$D$2:$G$13,4,0),DAY(H5264)),
DATE(YEAR(H5264)+1,MONTH(H5264),DAY(H5264)))))-H5264))+H5264)</f>
        <v/>
      </c>
      <c r="J5264" s="9" t="str">
        <f t="shared" si="508"/>
        <v/>
      </c>
      <c r="K5264" s="11" t="str">
        <f t="shared" si="509"/>
        <v/>
      </c>
      <c r="L5264" s="11" t="str">
        <f t="shared" si="510"/>
        <v/>
      </c>
      <c r="M5264" s="11" t="str">
        <f>IF(A5264="","",VLOOKUP(E5264,index!$A$1:$B$6,2,0)*K5264*G5264)</f>
        <v/>
      </c>
      <c r="N5264" s="11" t="str">
        <f>IF(A5264="","",-PMT(G5264*VLOOKUP(E5264,index!$A$1:$B$6,2,0),C5264,F5264,0,0))</f>
        <v/>
      </c>
      <c r="O5264" s="11" t="str">
        <f t="shared" si="511"/>
        <v/>
      </c>
      <c r="P5264" s="11" t="str">
        <f t="shared" si="512"/>
        <v/>
      </c>
    </row>
    <row r="5265" spans="1:16" x14ac:dyDescent="0.25">
      <c r="A5265" s="9" t="str">
        <f>IF(A5264="","",IF(B5264&lt;C5264,A5264,IF(A5264=MAX('entry data'!$B$8:$B$507),"",A5264+1)))</f>
        <v/>
      </c>
      <c r="B5265" s="9" t="str">
        <f t="shared" si="507"/>
        <v/>
      </c>
      <c r="C5265" s="9" t="str">
        <f>IF(ISERROR(VLOOKUP(A5265,'entry data'!B:G,6,0)),"",VLOOKUP(A5265,'entry data'!B:G,6,0))</f>
        <v/>
      </c>
      <c r="D5265" s="9" t="str">
        <f>IF(ISERROR(VLOOKUP(A5265,'entry data'!B:C,2,0)),"",VLOOKUP(A5265,'entry data'!B:C,2,0))</f>
        <v/>
      </c>
      <c r="E5265" s="9" t="str">
        <f>IF(ISERROR(VLOOKUP(A5265,'entry data'!B:E,4,0)),"",VLOOKUP(A5265,'entry data'!B:E,4,0))</f>
        <v/>
      </c>
      <c r="F5265" s="11" t="str">
        <f>IF(A5265="","",IF(ISERROR(VLOOKUP(A5265,'entry data'!B:F,5,0)),"",VLOOKUP(A5265,'entry data'!B:F,5,0)))</f>
        <v/>
      </c>
      <c r="G5265" s="12" t="str">
        <f>IF(A5265="","",IF(ISERROR(VLOOKUP(A5265,'entry data'!B:I,8,0)),"",VLOOKUP(A5265,'entry data'!B:I,7,0)))</f>
        <v/>
      </c>
      <c r="H5265" s="13" t="str">
        <f>IF(A5265="","",IF(B5265=1,VLOOKUP(A5265,'entry data'!B:D,3,0),I5264))</f>
        <v/>
      </c>
      <c r="I5265" s="14" t="str">
        <f>IF(A5265="","",IF(E5265="weekly",7,IF(E5265="fortnightly",14,IF(E5265="monthly",DATE(IF(MONTH(H5265)=12,YEAR(H5265)+1,YEAR(H5265)),VLOOKUP(MONTH(H5265),index!$D$2:$G$13,2,0),DAY(H5265)),
IF(E5265="quarterly",DATE(IF(MONTH(H5265)&gt;=10,YEAR(H5265)+1,YEAR(H5265)),VLOOKUP(MONTH(H5265),index!$D$2:$G$13,3,0),DAY(H5265)),
IF(E5265="halfyearly",DATE(IF(MONTH(H5265)&gt;=7,YEAR(H5265)+1,YEAR(H5265)),VLOOKUP(MONTH(H5265),index!$D$2:$G$13,4,0),DAY(H5265)),
DATE(YEAR(H5265)+1,MONTH(H5265),DAY(H5265)))))-H5265))+H5265)</f>
        <v/>
      </c>
      <c r="J5265" s="9" t="str">
        <f t="shared" si="508"/>
        <v/>
      </c>
      <c r="K5265" s="11" t="str">
        <f t="shared" si="509"/>
        <v/>
      </c>
      <c r="L5265" s="11" t="str">
        <f t="shared" si="510"/>
        <v/>
      </c>
      <c r="M5265" s="11" t="str">
        <f>IF(A5265="","",VLOOKUP(E5265,index!$A$1:$B$6,2,0)*K5265*G5265)</f>
        <v/>
      </c>
      <c r="N5265" s="11" t="str">
        <f>IF(A5265="","",-PMT(G5265*VLOOKUP(E5265,index!$A$1:$B$6,2,0),C5265,F5265,0,0))</f>
        <v/>
      </c>
      <c r="O5265" s="11" t="str">
        <f t="shared" si="511"/>
        <v/>
      </c>
      <c r="P5265" s="11" t="str">
        <f t="shared" si="512"/>
        <v/>
      </c>
    </row>
    <row r="5266" spans="1:16" x14ac:dyDescent="0.25">
      <c r="A5266" s="9" t="str">
        <f>IF(A5265="","",IF(B5265&lt;C5265,A5265,IF(A5265=MAX('entry data'!$B$8:$B$507),"",A5265+1)))</f>
        <v/>
      </c>
      <c r="B5266" s="9" t="str">
        <f t="shared" si="507"/>
        <v/>
      </c>
      <c r="C5266" s="9" t="str">
        <f>IF(ISERROR(VLOOKUP(A5266,'entry data'!B:G,6,0)),"",VLOOKUP(A5266,'entry data'!B:G,6,0))</f>
        <v/>
      </c>
      <c r="D5266" s="9" t="str">
        <f>IF(ISERROR(VLOOKUP(A5266,'entry data'!B:C,2,0)),"",VLOOKUP(A5266,'entry data'!B:C,2,0))</f>
        <v/>
      </c>
      <c r="E5266" s="9" t="str">
        <f>IF(ISERROR(VLOOKUP(A5266,'entry data'!B:E,4,0)),"",VLOOKUP(A5266,'entry data'!B:E,4,0))</f>
        <v/>
      </c>
      <c r="F5266" s="11" t="str">
        <f>IF(A5266="","",IF(ISERROR(VLOOKUP(A5266,'entry data'!B:F,5,0)),"",VLOOKUP(A5266,'entry data'!B:F,5,0)))</f>
        <v/>
      </c>
      <c r="G5266" s="12" t="str">
        <f>IF(A5266="","",IF(ISERROR(VLOOKUP(A5266,'entry data'!B:I,8,0)),"",VLOOKUP(A5266,'entry data'!B:I,7,0)))</f>
        <v/>
      </c>
      <c r="H5266" s="13" t="str">
        <f>IF(A5266="","",IF(B5266=1,VLOOKUP(A5266,'entry data'!B:D,3,0),I5265))</f>
        <v/>
      </c>
      <c r="I5266" s="14" t="str">
        <f>IF(A5266="","",IF(E5266="weekly",7,IF(E5266="fortnightly",14,IF(E5266="monthly",DATE(IF(MONTH(H5266)=12,YEAR(H5266)+1,YEAR(H5266)),VLOOKUP(MONTH(H5266),index!$D$2:$G$13,2,0),DAY(H5266)),
IF(E5266="quarterly",DATE(IF(MONTH(H5266)&gt;=10,YEAR(H5266)+1,YEAR(H5266)),VLOOKUP(MONTH(H5266),index!$D$2:$G$13,3,0),DAY(H5266)),
IF(E5266="halfyearly",DATE(IF(MONTH(H5266)&gt;=7,YEAR(H5266)+1,YEAR(H5266)),VLOOKUP(MONTH(H5266),index!$D$2:$G$13,4,0),DAY(H5266)),
DATE(YEAR(H5266)+1,MONTH(H5266),DAY(H5266)))))-H5266))+H5266)</f>
        <v/>
      </c>
      <c r="J5266" s="9" t="str">
        <f t="shared" si="508"/>
        <v/>
      </c>
      <c r="K5266" s="11" t="str">
        <f t="shared" si="509"/>
        <v/>
      </c>
      <c r="L5266" s="11" t="str">
        <f t="shared" si="510"/>
        <v/>
      </c>
      <c r="M5266" s="11" t="str">
        <f>IF(A5266="","",VLOOKUP(E5266,index!$A$1:$B$6,2,0)*K5266*G5266)</f>
        <v/>
      </c>
      <c r="N5266" s="11" t="str">
        <f>IF(A5266="","",-PMT(G5266*VLOOKUP(E5266,index!$A$1:$B$6,2,0),C5266,F5266,0,0))</f>
        <v/>
      </c>
      <c r="O5266" s="11" t="str">
        <f t="shared" si="511"/>
        <v/>
      </c>
      <c r="P5266" s="11" t="str">
        <f t="shared" si="512"/>
        <v/>
      </c>
    </row>
    <row r="5267" spans="1:16" x14ac:dyDescent="0.25">
      <c r="A5267" s="9" t="str">
        <f>IF(A5266="","",IF(B5266&lt;C5266,A5266,IF(A5266=MAX('entry data'!$B$8:$B$507),"",A5266+1)))</f>
        <v/>
      </c>
      <c r="B5267" s="9" t="str">
        <f t="shared" si="507"/>
        <v/>
      </c>
      <c r="C5267" s="9" t="str">
        <f>IF(ISERROR(VLOOKUP(A5267,'entry data'!B:G,6,0)),"",VLOOKUP(A5267,'entry data'!B:G,6,0))</f>
        <v/>
      </c>
      <c r="D5267" s="9" t="str">
        <f>IF(ISERROR(VLOOKUP(A5267,'entry data'!B:C,2,0)),"",VLOOKUP(A5267,'entry data'!B:C,2,0))</f>
        <v/>
      </c>
      <c r="E5267" s="9" t="str">
        <f>IF(ISERROR(VLOOKUP(A5267,'entry data'!B:E,4,0)),"",VLOOKUP(A5267,'entry data'!B:E,4,0))</f>
        <v/>
      </c>
      <c r="F5267" s="11" t="str">
        <f>IF(A5267="","",IF(ISERROR(VLOOKUP(A5267,'entry data'!B:F,5,0)),"",VLOOKUP(A5267,'entry data'!B:F,5,0)))</f>
        <v/>
      </c>
      <c r="G5267" s="12" t="str">
        <f>IF(A5267="","",IF(ISERROR(VLOOKUP(A5267,'entry data'!B:I,8,0)),"",VLOOKUP(A5267,'entry data'!B:I,7,0)))</f>
        <v/>
      </c>
      <c r="H5267" s="13" t="str">
        <f>IF(A5267="","",IF(B5267=1,VLOOKUP(A5267,'entry data'!B:D,3,0),I5266))</f>
        <v/>
      </c>
      <c r="I5267" s="14" t="str">
        <f>IF(A5267="","",IF(E5267="weekly",7,IF(E5267="fortnightly",14,IF(E5267="monthly",DATE(IF(MONTH(H5267)=12,YEAR(H5267)+1,YEAR(H5267)),VLOOKUP(MONTH(H5267),index!$D$2:$G$13,2,0),DAY(H5267)),
IF(E5267="quarterly",DATE(IF(MONTH(H5267)&gt;=10,YEAR(H5267)+1,YEAR(H5267)),VLOOKUP(MONTH(H5267),index!$D$2:$G$13,3,0),DAY(H5267)),
IF(E5267="halfyearly",DATE(IF(MONTH(H5267)&gt;=7,YEAR(H5267)+1,YEAR(H5267)),VLOOKUP(MONTH(H5267),index!$D$2:$G$13,4,0),DAY(H5267)),
DATE(YEAR(H5267)+1,MONTH(H5267),DAY(H5267)))))-H5267))+H5267)</f>
        <v/>
      </c>
      <c r="J5267" s="9" t="str">
        <f t="shared" si="508"/>
        <v/>
      </c>
      <c r="K5267" s="11" t="str">
        <f t="shared" si="509"/>
        <v/>
      </c>
      <c r="L5267" s="11" t="str">
        <f t="shared" si="510"/>
        <v/>
      </c>
      <c r="M5267" s="11" t="str">
        <f>IF(A5267="","",VLOOKUP(E5267,index!$A$1:$B$6,2,0)*K5267*G5267)</f>
        <v/>
      </c>
      <c r="N5267" s="11" t="str">
        <f>IF(A5267="","",-PMT(G5267*VLOOKUP(E5267,index!$A$1:$B$6,2,0),C5267,F5267,0,0))</f>
        <v/>
      </c>
      <c r="O5267" s="11" t="str">
        <f t="shared" si="511"/>
        <v/>
      </c>
      <c r="P5267" s="11" t="str">
        <f t="shared" si="512"/>
        <v/>
      </c>
    </row>
    <row r="5268" spans="1:16" x14ac:dyDescent="0.25">
      <c r="A5268" s="9" t="str">
        <f>IF(A5267="","",IF(B5267&lt;C5267,A5267,IF(A5267=MAX('entry data'!$B$8:$B$507),"",A5267+1)))</f>
        <v/>
      </c>
      <c r="B5268" s="9" t="str">
        <f t="shared" si="507"/>
        <v/>
      </c>
      <c r="C5268" s="9" t="str">
        <f>IF(ISERROR(VLOOKUP(A5268,'entry data'!B:G,6,0)),"",VLOOKUP(A5268,'entry data'!B:G,6,0))</f>
        <v/>
      </c>
      <c r="D5268" s="9" t="str">
        <f>IF(ISERROR(VLOOKUP(A5268,'entry data'!B:C,2,0)),"",VLOOKUP(A5268,'entry data'!B:C,2,0))</f>
        <v/>
      </c>
      <c r="E5268" s="9" t="str">
        <f>IF(ISERROR(VLOOKUP(A5268,'entry data'!B:E,4,0)),"",VLOOKUP(A5268,'entry data'!B:E,4,0))</f>
        <v/>
      </c>
      <c r="F5268" s="11" t="str">
        <f>IF(A5268="","",IF(ISERROR(VLOOKUP(A5268,'entry data'!B:F,5,0)),"",VLOOKUP(A5268,'entry data'!B:F,5,0)))</f>
        <v/>
      </c>
      <c r="G5268" s="12" t="str">
        <f>IF(A5268="","",IF(ISERROR(VLOOKUP(A5268,'entry data'!B:I,8,0)),"",VLOOKUP(A5268,'entry data'!B:I,7,0)))</f>
        <v/>
      </c>
      <c r="H5268" s="13" t="str">
        <f>IF(A5268="","",IF(B5268=1,VLOOKUP(A5268,'entry data'!B:D,3,0),I5267))</f>
        <v/>
      </c>
      <c r="I5268" s="14" t="str">
        <f>IF(A5268="","",IF(E5268="weekly",7,IF(E5268="fortnightly",14,IF(E5268="monthly",DATE(IF(MONTH(H5268)=12,YEAR(H5268)+1,YEAR(H5268)),VLOOKUP(MONTH(H5268),index!$D$2:$G$13,2,0),DAY(H5268)),
IF(E5268="quarterly",DATE(IF(MONTH(H5268)&gt;=10,YEAR(H5268)+1,YEAR(H5268)),VLOOKUP(MONTH(H5268),index!$D$2:$G$13,3,0),DAY(H5268)),
IF(E5268="halfyearly",DATE(IF(MONTH(H5268)&gt;=7,YEAR(H5268)+1,YEAR(H5268)),VLOOKUP(MONTH(H5268),index!$D$2:$G$13,4,0),DAY(H5268)),
DATE(YEAR(H5268)+1,MONTH(H5268),DAY(H5268)))))-H5268))+H5268)</f>
        <v/>
      </c>
      <c r="J5268" s="9" t="str">
        <f t="shared" si="508"/>
        <v/>
      </c>
      <c r="K5268" s="11" t="str">
        <f t="shared" si="509"/>
        <v/>
      </c>
      <c r="L5268" s="11" t="str">
        <f t="shared" si="510"/>
        <v/>
      </c>
      <c r="M5268" s="11" t="str">
        <f>IF(A5268="","",VLOOKUP(E5268,index!$A$1:$B$6,2,0)*K5268*G5268)</f>
        <v/>
      </c>
      <c r="N5268" s="11" t="str">
        <f>IF(A5268="","",-PMT(G5268*VLOOKUP(E5268,index!$A$1:$B$6,2,0),C5268,F5268,0,0))</f>
        <v/>
      </c>
      <c r="O5268" s="11" t="str">
        <f t="shared" si="511"/>
        <v/>
      </c>
      <c r="P5268" s="11" t="str">
        <f t="shared" si="512"/>
        <v/>
      </c>
    </row>
    <row r="5269" spans="1:16" x14ac:dyDescent="0.25">
      <c r="A5269" s="9" t="str">
        <f>IF(A5268="","",IF(B5268&lt;C5268,A5268,IF(A5268=MAX('entry data'!$B$8:$B$507),"",A5268+1)))</f>
        <v/>
      </c>
      <c r="B5269" s="9" t="str">
        <f t="shared" si="507"/>
        <v/>
      </c>
      <c r="C5269" s="9" t="str">
        <f>IF(ISERROR(VLOOKUP(A5269,'entry data'!B:G,6,0)),"",VLOOKUP(A5269,'entry data'!B:G,6,0))</f>
        <v/>
      </c>
      <c r="D5269" s="9" t="str">
        <f>IF(ISERROR(VLOOKUP(A5269,'entry data'!B:C,2,0)),"",VLOOKUP(A5269,'entry data'!B:C,2,0))</f>
        <v/>
      </c>
      <c r="E5269" s="9" t="str">
        <f>IF(ISERROR(VLOOKUP(A5269,'entry data'!B:E,4,0)),"",VLOOKUP(A5269,'entry data'!B:E,4,0))</f>
        <v/>
      </c>
      <c r="F5269" s="11" t="str">
        <f>IF(A5269="","",IF(ISERROR(VLOOKUP(A5269,'entry data'!B:F,5,0)),"",VLOOKUP(A5269,'entry data'!B:F,5,0)))</f>
        <v/>
      </c>
      <c r="G5269" s="12" t="str">
        <f>IF(A5269="","",IF(ISERROR(VLOOKUP(A5269,'entry data'!B:I,8,0)),"",VLOOKUP(A5269,'entry data'!B:I,7,0)))</f>
        <v/>
      </c>
      <c r="H5269" s="13" t="str">
        <f>IF(A5269="","",IF(B5269=1,VLOOKUP(A5269,'entry data'!B:D,3,0),I5268))</f>
        <v/>
      </c>
      <c r="I5269" s="14" t="str">
        <f>IF(A5269="","",IF(E5269="weekly",7,IF(E5269="fortnightly",14,IF(E5269="monthly",DATE(IF(MONTH(H5269)=12,YEAR(H5269)+1,YEAR(H5269)),VLOOKUP(MONTH(H5269),index!$D$2:$G$13,2,0),DAY(H5269)),
IF(E5269="quarterly",DATE(IF(MONTH(H5269)&gt;=10,YEAR(H5269)+1,YEAR(H5269)),VLOOKUP(MONTH(H5269),index!$D$2:$G$13,3,0),DAY(H5269)),
IF(E5269="halfyearly",DATE(IF(MONTH(H5269)&gt;=7,YEAR(H5269)+1,YEAR(H5269)),VLOOKUP(MONTH(H5269),index!$D$2:$G$13,4,0),DAY(H5269)),
DATE(YEAR(H5269)+1,MONTH(H5269),DAY(H5269)))))-H5269))+H5269)</f>
        <v/>
      </c>
      <c r="J5269" s="9" t="str">
        <f t="shared" si="508"/>
        <v/>
      </c>
      <c r="K5269" s="11" t="str">
        <f t="shared" si="509"/>
        <v/>
      </c>
      <c r="L5269" s="11" t="str">
        <f t="shared" si="510"/>
        <v/>
      </c>
      <c r="M5269" s="11" t="str">
        <f>IF(A5269="","",VLOOKUP(E5269,index!$A$1:$B$6,2,0)*K5269*G5269)</f>
        <v/>
      </c>
      <c r="N5269" s="11" t="str">
        <f>IF(A5269="","",-PMT(G5269*VLOOKUP(E5269,index!$A$1:$B$6,2,0),C5269,F5269,0,0))</f>
        <v/>
      </c>
      <c r="O5269" s="11" t="str">
        <f t="shared" si="511"/>
        <v/>
      </c>
      <c r="P5269" s="11" t="str">
        <f t="shared" si="512"/>
        <v/>
      </c>
    </row>
    <row r="5270" spans="1:16" x14ac:dyDescent="0.25">
      <c r="A5270" s="9" t="str">
        <f>IF(A5269="","",IF(B5269&lt;C5269,A5269,IF(A5269=MAX('entry data'!$B$8:$B$507),"",A5269+1)))</f>
        <v/>
      </c>
      <c r="B5270" s="9" t="str">
        <f t="shared" si="507"/>
        <v/>
      </c>
      <c r="C5270" s="9" t="str">
        <f>IF(ISERROR(VLOOKUP(A5270,'entry data'!B:G,6,0)),"",VLOOKUP(A5270,'entry data'!B:G,6,0))</f>
        <v/>
      </c>
      <c r="D5270" s="9" t="str">
        <f>IF(ISERROR(VLOOKUP(A5270,'entry data'!B:C,2,0)),"",VLOOKUP(A5270,'entry data'!B:C,2,0))</f>
        <v/>
      </c>
      <c r="E5270" s="9" t="str">
        <f>IF(ISERROR(VLOOKUP(A5270,'entry data'!B:E,4,0)),"",VLOOKUP(A5270,'entry data'!B:E,4,0))</f>
        <v/>
      </c>
      <c r="F5270" s="11" t="str">
        <f>IF(A5270="","",IF(ISERROR(VLOOKUP(A5270,'entry data'!B:F,5,0)),"",VLOOKUP(A5270,'entry data'!B:F,5,0)))</f>
        <v/>
      </c>
      <c r="G5270" s="12" t="str">
        <f>IF(A5270="","",IF(ISERROR(VLOOKUP(A5270,'entry data'!B:I,8,0)),"",VLOOKUP(A5270,'entry data'!B:I,7,0)))</f>
        <v/>
      </c>
      <c r="H5270" s="13" t="str">
        <f>IF(A5270="","",IF(B5270=1,VLOOKUP(A5270,'entry data'!B:D,3,0),I5269))</f>
        <v/>
      </c>
      <c r="I5270" s="14" t="str">
        <f>IF(A5270="","",IF(E5270="weekly",7,IF(E5270="fortnightly",14,IF(E5270="monthly",DATE(IF(MONTH(H5270)=12,YEAR(H5270)+1,YEAR(H5270)),VLOOKUP(MONTH(H5270),index!$D$2:$G$13,2,0),DAY(H5270)),
IF(E5270="quarterly",DATE(IF(MONTH(H5270)&gt;=10,YEAR(H5270)+1,YEAR(H5270)),VLOOKUP(MONTH(H5270),index!$D$2:$G$13,3,0),DAY(H5270)),
IF(E5270="halfyearly",DATE(IF(MONTH(H5270)&gt;=7,YEAR(H5270)+1,YEAR(H5270)),VLOOKUP(MONTH(H5270),index!$D$2:$G$13,4,0),DAY(H5270)),
DATE(YEAR(H5270)+1,MONTH(H5270),DAY(H5270)))))-H5270))+H5270)</f>
        <v/>
      </c>
      <c r="J5270" s="9" t="str">
        <f t="shared" si="508"/>
        <v/>
      </c>
      <c r="K5270" s="11" t="str">
        <f t="shared" si="509"/>
        <v/>
      </c>
      <c r="L5270" s="11" t="str">
        <f t="shared" si="510"/>
        <v/>
      </c>
      <c r="M5270" s="11" t="str">
        <f>IF(A5270="","",VLOOKUP(E5270,index!$A$1:$B$6,2,0)*K5270*G5270)</f>
        <v/>
      </c>
      <c r="N5270" s="11" t="str">
        <f>IF(A5270="","",-PMT(G5270*VLOOKUP(E5270,index!$A$1:$B$6,2,0),C5270,F5270,0,0))</f>
        <v/>
      </c>
      <c r="O5270" s="11" t="str">
        <f t="shared" si="511"/>
        <v/>
      </c>
      <c r="P5270" s="11" t="str">
        <f t="shared" si="512"/>
        <v/>
      </c>
    </row>
    <row r="5271" spans="1:16" x14ac:dyDescent="0.25">
      <c r="A5271" s="9" t="str">
        <f>IF(A5270="","",IF(B5270&lt;C5270,A5270,IF(A5270=MAX('entry data'!$B$8:$B$507),"",A5270+1)))</f>
        <v/>
      </c>
      <c r="B5271" s="9" t="str">
        <f t="shared" ref="B5271:B5334" si="513">IF(A5271="","",IF(B5270=C5270,1,B5270+1))</f>
        <v/>
      </c>
      <c r="C5271" s="9" t="str">
        <f>IF(ISERROR(VLOOKUP(A5271,'entry data'!B:G,6,0)),"",VLOOKUP(A5271,'entry data'!B:G,6,0))</f>
        <v/>
      </c>
      <c r="D5271" s="9" t="str">
        <f>IF(ISERROR(VLOOKUP(A5271,'entry data'!B:C,2,0)),"",VLOOKUP(A5271,'entry data'!B:C,2,0))</f>
        <v/>
      </c>
      <c r="E5271" s="9" t="str">
        <f>IF(ISERROR(VLOOKUP(A5271,'entry data'!B:E,4,0)),"",VLOOKUP(A5271,'entry data'!B:E,4,0))</f>
        <v/>
      </c>
      <c r="F5271" s="11" t="str">
        <f>IF(A5271="","",IF(ISERROR(VLOOKUP(A5271,'entry data'!B:F,5,0)),"",VLOOKUP(A5271,'entry data'!B:F,5,0)))</f>
        <v/>
      </c>
      <c r="G5271" s="12" t="str">
        <f>IF(A5271="","",IF(ISERROR(VLOOKUP(A5271,'entry data'!B:I,8,0)),"",VLOOKUP(A5271,'entry data'!B:I,7,0)))</f>
        <v/>
      </c>
      <c r="H5271" s="13" t="str">
        <f>IF(A5271="","",IF(B5271=1,VLOOKUP(A5271,'entry data'!B:D,3,0),I5270))</f>
        <v/>
      </c>
      <c r="I5271" s="14" t="str">
        <f>IF(A5271="","",IF(E5271="weekly",7,IF(E5271="fortnightly",14,IF(E5271="monthly",DATE(IF(MONTH(H5271)=12,YEAR(H5271)+1,YEAR(H5271)),VLOOKUP(MONTH(H5271),index!$D$2:$G$13,2,0),DAY(H5271)),
IF(E5271="quarterly",DATE(IF(MONTH(H5271)&gt;=10,YEAR(H5271)+1,YEAR(H5271)),VLOOKUP(MONTH(H5271),index!$D$2:$G$13,3,0),DAY(H5271)),
IF(E5271="halfyearly",DATE(IF(MONTH(H5271)&gt;=7,YEAR(H5271)+1,YEAR(H5271)),VLOOKUP(MONTH(H5271),index!$D$2:$G$13,4,0),DAY(H5271)),
DATE(YEAR(H5271)+1,MONTH(H5271),DAY(H5271)))))-H5271))+H5271)</f>
        <v/>
      </c>
      <c r="J5271" s="9" t="str">
        <f t="shared" ref="J5271:J5334" si="514">IF(A5271="","",IF(MONTH(I5271)&lt;10,YEAR(I5271)&amp;"-0"&amp;MONTH(I5271),YEAR(I5271)&amp;"-"&amp;MONTH(I5271)))</f>
        <v/>
      </c>
      <c r="K5271" s="11" t="str">
        <f t="shared" ref="K5271:K5334" si="515">IF(A5271="","",IF(B5271=1,F5271,O5270))</f>
        <v/>
      </c>
      <c r="L5271" s="11" t="str">
        <f t="shared" ref="L5271:L5334" si="516">IF(A5271="","",N5271-M5271)</f>
        <v/>
      </c>
      <c r="M5271" s="11" t="str">
        <f>IF(A5271="","",VLOOKUP(E5271,index!$A$1:$B$6,2,0)*K5271*G5271)</f>
        <v/>
      </c>
      <c r="N5271" s="11" t="str">
        <f>IF(A5271="","",-PMT(G5271*VLOOKUP(E5271,index!$A$1:$B$6,2,0),C5271,F5271,0,0))</f>
        <v/>
      </c>
      <c r="O5271" s="11" t="str">
        <f t="shared" ref="O5271:O5334" si="517">IF(A5271="","",K5271-L5271)</f>
        <v/>
      </c>
      <c r="P5271" s="11" t="str">
        <f t="shared" si="512"/>
        <v/>
      </c>
    </row>
    <row r="5272" spans="1:16" x14ac:dyDescent="0.25">
      <c r="A5272" s="9" t="str">
        <f>IF(A5271="","",IF(B5271&lt;C5271,A5271,IF(A5271=MAX('entry data'!$B$8:$B$507),"",A5271+1)))</f>
        <v/>
      </c>
      <c r="B5272" s="9" t="str">
        <f t="shared" si="513"/>
        <v/>
      </c>
      <c r="C5272" s="9" t="str">
        <f>IF(ISERROR(VLOOKUP(A5272,'entry data'!B:G,6,0)),"",VLOOKUP(A5272,'entry data'!B:G,6,0))</f>
        <v/>
      </c>
      <c r="D5272" s="9" t="str">
        <f>IF(ISERROR(VLOOKUP(A5272,'entry data'!B:C,2,0)),"",VLOOKUP(A5272,'entry data'!B:C,2,0))</f>
        <v/>
      </c>
      <c r="E5272" s="9" t="str">
        <f>IF(ISERROR(VLOOKUP(A5272,'entry data'!B:E,4,0)),"",VLOOKUP(A5272,'entry data'!B:E,4,0))</f>
        <v/>
      </c>
      <c r="F5272" s="11" t="str">
        <f>IF(A5272="","",IF(ISERROR(VLOOKUP(A5272,'entry data'!B:F,5,0)),"",VLOOKUP(A5272,'entry data'!B:F,5,0)))</f>
        <v/>
      </c>
      <c r="G5272" s="12" t="str">
        <f>IF(A5272="","",IF(ISERROR(VLOOKUP(A5272,'entry data'!B:I,8,0)),"",VLOOKUP(A5272,'entry data'!B:I,7,0)))</f>
        <v/>
      </c>
      <c r="H5272" s="13" t="str">
        <f>IF(A5272="","",IF(B5272=1,VLOOKUP(A5272,'entry data'!B:D,3,0),I5271))</f>
        <v/>
      </c>
      <c r="I5272" s="14" t="str">
        <f>IF(A5272="","",IF(E5272="weekly",7,IF(E5272="fortnightly",14,IF(E5272="monthly",DATE(IF(MONTH(H5272)=12,YEAR(H5272)+1,YEAR(H5272)),VLOOKUP(MONTH(H5272),index!$D$2:$G$13,2,0),DAY(H5272)),
IF(E5272="quarterly",DATE(IF(MONTH(H5272)&gt;=10,YEAR(H5272)+1,YEAR(H5272)),VLOOKUP(MONTH(H5272),index!$D$2:$G$13,3,0),DAY(H5272)),
IF(E5272="halfyearly",DATE(IF(MONTH(H5272)&gt;=7,YEAR(H5272)+1,YEAR(H5272)),VLOOKUP(MONTH(H5272),index!$D$2:$G$13,4,0),DAY(H5272)),
DATE(YEAR(H5272)+1,MONTH(H5272),DAY(H5272)))))-H5272))+H5272)</f>
        <v/>
      </c>
      <c r="J5272" s="9" t="str">
        <f t="shared" si="514"/>
        <v/>
      </c>
      <c r="K5272" s="11" t="str">
        <f t="shared" si="515"/>
        <v/>
      </c>
      <c r="L5272" s="11" t="str">
        <f t="shared" si="516"/>
        <v/>
      </c>
      <c r="M5272" s="11" t="str">
        <f>IF(A5272="","",VLOOKUP(E5272,index!$A$1:$B$6,2,0)*K5272*G5272)</f>
        <v/>
      </c>
      <c r="N5272" s="11" t="str">
        <f>IF(A5272="","",-PMT(G5272*VLOOKUP(E5272,index!$A$1:$B$6,2,0),C5272,F5272,0,0))</f>
        <v/>
      </c>
      <c r="O5272" s="11" t="str">
        <f t="shared" si="517"/>
        <v/>
      </c>
      <c r="P5272" s="11" t="str">
        <f t="shared" si="512"/>
        <v/>
      </c>
    </row>
    <row r="5273" spans="1:16" x14ac:dyDescent="0.25">
      <c r="A5273" s="9" t="str">
        <f>IF(A5272="","",IF(B5272&lt;C5272,A5272,IF(A5272=MAX('entry data'!$B$8:$B$507),"",A5272+1)))</f>
        <v/>
      </c>
      <c r="B5273" s="9" t="str">
        <f t="shared" si="513"/>
        <v/>
      </c>
      <c r="C5273" s="9" t="str">
        <f>IF(ISERROR(VLOOKUP(A5273,'entry data'!B:G,6,0)),"",VLOOKUP(A5273,'entry data'!B:G,6,0))</f>
        <v/>
      </c>
      <c r="D5273" s="9" t="str">
        <f>IF(ISERROR(VLOOKUP(A5273,'entry data'!B:C,2,0)),"",VLOOKUP(A5273,'entry data'!B:C,2,0))</f>
        <v/>
      </c>
      <c r="E5273" s="9" t="str">
        <f>IF(ISERROR(VLOOKUP(A5273,'entry data'!B:E,4,0)),"",VLOOKUP(A5273,'entry data'!B:E,4,0))</f>
        <v/>
      </c>
      <c r="F5273" s="11" t="str">
        <f>IF(A5273="","",IF(ISERROR(VLOOKUP(A5273,'entry data'!B:F,5,0)),"",VLOOKUP(A5273,'entry data'!B:F,5,0)))</f>
        <v/>
      </c>
      <c r="G5273" s="12" t="str">
        <f>IF(A5273="","",IF(ISERROR(VLOOKUP(A5273,'entry data'!B:I,8,0)),"",VLOOKUP(A5273,'entry data'!B:I,7,0)))</f>
        <v/>
      </c>
      <c r="H5273" s="13" t="str">
        <f>IF(A5273="","",IF(B5273=1,VLOOKUP(A5273,'entry data'!B:D,3,0),I5272))</f>
        <v/>
      </c>
      <c r="I5273" s="14" t="str">
        <f>IF(A5273="","",IF(E5273="weekly",7,IF(E5273="fortnightly",14,IF(E5273="monthly",DATE(IF(MONTH(H5273)=12,YEAR(H5273)+1,YEAR(H5273)),VLOOKUP(MONTH(H5273),index!$D$2:$G$13,2,0),DAY(H5273)),
IF(E5273="quarterly",DATE(IF(MONTH(H5273)&gt;=10,YEAR(H5273)+1,YEAR(H5273)),VLOOKUP(MONTH(H5273),index!$D$2:$G$13,3,0),DAY(H5273)),
IF(E5273="halfyearly",DATE(IF(MONTH(H5273)&gt;=7,YEAR(H5273)+1,YEAR(H5273)),VLOOKUP(MONTH(H5273),index!$D$2:$G$13,4,0),DAY(H5273)),
DATE(YEAR(H5273)+1,MONTH(H5273),DAY(H5273)))))-H5273))+H5273)</f>
        <v/>
      </c>
      <c r="J5273" s="9" t="str">
        <f t="shared" si="514"/>
        <v/>
      </c>
      <c r="K5273" s="11" t="str">
        <f t="shared" si="515"/>
        <v/>
      </c>
      <c r="L5273" s="11" t="str">
        <f t="shared" si="516"/>
        <v/>
      </c>
      <c r="M5273" s="11" t="str">
        <f>IF(A5273="","",VLOOKUP(E5273,index!$A$1:$B$6,2,0)*K5273*G5273)</f>
        <v/>
      </c>
      <c r="N5273" s="11" t="str">
        <f>IF(A5273="","",-PMT(G5273*VLOOKUP(E5273,index!$A$1:$B$6,2,0),C5273,F5273,0,0))</f>
        <v/>
      </c>
      <c r="O5273" s="11" t="str">
        <f t="shared" si="517"/>
        <v/>
      </c>
      <c r="P5273" s="11" t="str">
        <f t="shared" si="512"/>
        <v/>
      </c>
    </row>
    <row r="5274" spans="1:16" x14ac:dyDescent="0.25">
      <c r="A5274" s="9" t="str">
        <f>IF(A5273="","",IF(B5273&lt;C5273,A5273,IF(A5273=MAX('entry data'!$B$8:$B$507),"",A5273+1)))</f>
        <v/>
      </c>
      <c r="B5274" s="9" t="str">
        <f t="shared" si="513"/>
        <v/>
      </c>
      <c r="C5274" s="9" t="str">
        <f>IF(ISERROR(VLOOKUP(A5274,'entry data'!B:G,6,0)),"",VLOOKUP(A5274,'entry data'!B:G,6,0))</f>
        <v/>
      </c>
      <c r="D5274" s="9" t="str">
        <f>IF(ISERROR(VLOOKUP(A5274,'entry data'!B:C,2,0)),"",VLOOKUP(A5274,'entry data'!B:C,2,0))</f>
        <v/>
      </c>
      <c r="E5274" s="9" t="str">
        <f>IF(ISERROR(VLOOKUP(A5274,'entry data'!B:E,4,0)),"",VLOOKUP(A5274,'entry data'!B:E,4,0))</f>
        <v/>
      </c>
      <c r="F5274" s="11" t="str">
        <f>IF(A5274="","",IF(ISERROR(VLOOKUP(A5274,'entry data'!B:F,5,0)),"",VLOOKUP(A5274,'entry data'!B:F,5,0)))</f>
        <v/>
      </c>
      <c r="G5274" s="12" t="str">
        <f>IF(A5274="","",IF(ISERROR(VLOOKUP(A5274,'entry data'!B:I,8,0)),"",VLOOKUP(A5274,'entry data'!B:I,7,0)))</f>
        <v/>
      </c>
      <c r="H5274" s="13" t="str">
        <f>IF(A5274="","",IF(B5274=1,VLOOKUP(A5274,'entry data'!B:D,3,0),I5273))</f>
        <v/>
      </c>
      <c r="I5274" s="14" t="str">
        <f>IF(A5274="","",IF(E5274="weekly",7,IF(E5274="fortnightly",14,IF(E5274="monthly",DATE(IF(MONTH(H5274)=12,YEAR(H5274)+1,YEAR(H5274)),VLOOKUP(MONTH(H5274),index!$D$2:$G$13,2,0),DAY(H5274)),
IF(E5274="quarterly",DATE(IF(MONTH(H5274)&gt;=10,YEAR(H5274)+1,YEAR(H5274)),VLOOKUP(MONTH(H5274),index!$D$2:$G$13,3,0),DAY(H5274)),
IF(E5274="halfyearly",DATE(IF(MONTH(H5274)&gt;=7,YEAR(H5274)+1,YEAR(H5274)),VLOOKUP(MONTH(H5274),index!$D$2:$G$13,4,0),DAY(H5274)),
DATE(YEAR(H5274)+1,MONTH(H5274),DAY(H5274)))))-H5274))+H5274)</f>
        <v/>
      </c>
      <c r="J5274" s="9" t="str">
        <f t="shared" si="514"/>
        <v/>
      </c>
      <c r="K5274" s="11" t="str">
        <f t="shared" si="515"/>
        <v/>
      </c>
      <c r="L5274" s="11" t="str">
        <f t="shared" si="516"/>
        <v/>
      </c>
      <c r="M5274" s="11" t="str">
        <f>IF(A5274="","",VLOOKUP(E5274,index!$A$1:$B$6,2,0)*K5274*G5274)</f>
        <v/>
      </c>
      <c r="N5274" s="11" t="str">
        <f>IF(A5274="","",-PMT(G5274*VLOOKUP(E5274,index!$A$1:$B$6,2,0),C5274,F5274,0,0))</f>
        <v/>
      </c>
      <c r="O5274" s="11" t="str">
        <f t="shared" si="517"/>
        <v/>
      </c>
      <c r="P5274" s="11" t="str">
        <f t="shared" si="512"/>
        <v/>
      </c>
    </row>
    <row r="5275" spans="1:16" x14ac:dyDescent="0.25">
      <c r="A5275" s="9" t="str">
        <f>IF(A5274="","",IF(B5274&lt;C5274,A5274,IF(A5274=MAX('entry data'!$B$8:$B$507),"",A5274+1)))</f>
        <v/>
      </c>
      <c r="B5275" s="9" t="str">
        <f t="shared" si="513"/>
        <v/>
      </c>
      <c r="C5275" s="9" t="str">
        <f>IF(ISERROR(VLOOKUP(A5275,'entry data'!B:G,6,0)),"",VLOOKUP(A5275,'entry data'!B:G,6,0))</f>
        <v/>
      </c>
      <c r="D5275" s="9" t="str">
        <f>IF(ISERROR(VLOOKUP(A5275,'entry data'!B:C,2,0)),"",VLOOKUP(A5275,'entry data'!B:C,2,0))</f>
        <v/>
      </c>
      <c r="E5275" s="9" t="str">
        <f>IF(ISERROR(VLOOKUP(A5275,'entry data'!B:E,4,0)),"",VLOOKUP(A5275,'entry data'!B:E,4,0))</f>
        <v/>
      </c>
      <c r="F5275" s="11" t="str">
        <f>IF(A5275="","",IF(ISERROR(VLOOKUP(A5275,'entry data'!B:F,5,0)),"",VLOOKUP(A5275,'entry data'!B:F,5,0)))</f>
        <v/>
      </c>
      <c r="G5275" s="12" t="str">
        <f>IF(A5275="","",IF(ISERROR(VLOOKUP(A5275,'entry data'!B:I,8,0)),"",VLOOKUP(A5275,'entry data'!B:I,7,0)))</f>
        <v/>
      </c>
      <c r="H5275" s="13" t="str">
        <f>IF(A5275="","",IF(B5275=1,VLOOKUP(A5275,'entry data'!B:D,3,0),I5274))</f>
        <v/>
      </c>
      <c r="I5275" s="14" t="str">
        <f>IF(A5275="","",IF(E5275="weekly",7,IF(E5275="fortnightly",14,IF(E5275="monthly",DATE(IF(MONTH(H5275)=12,YEAR(H5275)+1,YEAR(H5275)),VLOOKUP(MONTH(H5275),index!$D$2:$G$13,2,0),DAY(H5275)),
IF(E5275="quarterly",DATE(IF(MONTH(H5275)&gt;=10,YEAR(H5275)+1,YEAR(H5275)),VLOOKUP(MONTH(H5275),index!$D$2:$G$13,3,0),DAY(H5275)),
IF(E5275="halfyearly",DATE(IF(MONTH(H5275)&gt;=7,YEAR(H5275)+1,YEAR(H5275)),VLOOKUP(MONTH(H5275),index!$D$2:$G$13,4,0),DAY(H5275)),
DATE(YEAR(H5275)+1,MONTH(H5275),DAY(H5275)))))-H5275))+H5275)</f>
        <v/>
      </c>
      <c r="J5275" s="9" t="str">
        <f t="shared" si="514"/>
        <v/>
      </c>
      <c r="K5275" s="11" t="str">
        <f t="shared" si="515"/>
        <v/>
      </c>
      <c r="L5275" s="11" t="str">
        <f t="shared" si="516"/>
        <v/>
      </c>
      <c r="M5275" s="11" t="str">
        <f>IF(A5275="","",VLOOKUP(E5275,index!$A$1:$B$6,2,0)*K5275*G5275)</f>
        <v/>
      </c>
      <c r="N5275" s="11" t="str">
        <f>IF(A5275="","",-PMT(G5275*VLOOKUP(E5275,index!$A$1:$B$6,2,0),C5275,F5275,0,0))</f>
        <v/>
      </c>
      <c r="O5275" s="11" t="str">
        <f t="shared" si="517"/>
        <v/>
      </c>
      <c r="P5275" s="11" t="str">
        <f t="shared" si="512"/>
        <v/>
      </c>
    </row>
    <row r="5276" spans="1:16" x14ac:dyDescent="0.25">
      <c r="A5276" s="9" t="str">
        <f>IF(A5275="","",IF(B5275&lt;C5275,A5275,IF(A5275=MAX('entry data'!$B$8:$B$507),"",A5275+1)))</f>
        <v/>
      </c>
      <c r="B5276" s="9" t="str">
        <f t="shared" si="513"/>
        <v/>
      </c>
      <c r="C5276" s="9" t="str">
        <f>IF(ISERROR(VLOOKUP(A5276,'entry data'!B:G,6,0)),"",VLOOKUP(A5276,'entry data'!B:G,6,0))</f>
        <v/>
      </c>
      <c r="D5276" s="9" t="str">
        <f>IF(ISERROR(VLOOKUP(A5276,'entry data'!B:C,2,0)),"",VLOOKUP(A5276,'entry data'!B:C,2,0))</f>
        <v/>
      </c>
      <c r="E5276" s="9" t="str">
        <f>IF(ISERROR(VLOOKUP(A5276,'entry data'!B:E,4,0)),"",VLOOKUP(A5276,'entry data'!B:E,4,0))</f>
        <v/>
      </c>
      <c r="F5276" s="11" t="str">
        <f>IF(A5276="","",IF(ISERROR(VLOOKUP(A5276,'entry data'!B:F,5,0)),"",VLOOKUP(A5276,'entry data'!B:F,5,0)))</f>
        <v/>
      </c>
      <c r="G5276" s="12" t="str">
        <f>IF(A5276="","",IF(ISERROR(VLOOKUP(A5276,'entry data'!B:I,8,0)),"",VLOOKUP(A5276,'entry data'!B:I,7,0)))</f>
        <v/>
      </c>
      <c r="H5276" s="13" t="str">
        <f>IF(A5276="","",IF(B5276=1,VLOOKUP(A5276,'entry data'!B:D,3,0),I5275))</f>
        <v/>
      </c>
      <c r="I5276" s="14" t="str">
        <f>IF(A5276="","",IF(E5276="weekly",7,IF(E5276="fortnightly",14,IF(E5276="monthly",DATE(IF(MONTH(H5276)=12,YEAR(H5276)+1,YEAR(H5276)),VLOOKUP(MONTH(H5276),index!$D$2:$G$13,2,0),DAY(H5276)),
IF(E5276="quarterly",DATE(IF(MONTH(H5276)&gt;=10,YEAR(H5276)+1,YEAR(H5276)),VLOOKUP(MONTH(H5276),index!$D$2:$G$13,3,0),DAY(H5276)),
IF(E5276="halfyearly",DATE(IF(MONTH(H5276)&gt;=7,YEAR(H5276)+1,YEAR(H5276)),VLOOKUP(MONTH(H5276),index!$D$2:$G$13,4,0),DAY(H5276)),
DATE(YEAR(H5276)+1,MONTH(H5276),DAY(H5276)))))-H5276))+H5276)</f>
        <v/>
      </c>
      <c r="J5276" s="9" t="str">
        <f t="shared" si="514"/>
        <v/>
      </c>
      <c r="K5276" s="11" t="str">
        <f t="shared" si="515"/>
        <v/>
      </c>
      <c r="L5276" s="11" t="str">
        <f t="shared" si="516"/>
        <v/>
      </c>
      <c r="M5276" s="11" t="str">
        <f>IF(A5276="","",VLOOKUP(E5276,index!$A$1:$B$6,2,0)*K5276*G5276)</f>
        <v/>
      </c>
      <c r="N5276" s="11" t="str">
        <f>IF(A5276="","",-PMT(G5276*VLOOKUP(E5276,index!$A$1:$B$6,2,0),C5276,F5276,0,0))</f>
        <v/>
      </c>
      <c r="O5276" s="11" t="str">
        <f t="shared" si="517"/>
        <v/>
      </c>
      <c r="P5276" s="11" t="str">
        <f t="shared" si="512"/>
        <v/>
      </c>
    </row>
    <row r="5277" spans="1:16" x14ac:dyDescent="0.25">
      <c r="A5277" s="9" t="str">
        <f>IF(A5276="","",IF(B5276&lt;C5276,A5276,IF(A5276=MAX('entry data'!$B$8:$B$507),"",A5276+1)))</f>
        <v/>
      </c>
      <c r="B5277" s="9" t="str">
        <f t="shared" si="513"/>
        <v/>
      </c>
      <c r="C5277" s="9" t="str">
        <f>IF(ISERROR(VLOOKUP(A5277,'entry data'!B:G,6,0)),"",VLOOKUP(A5277,'entry data'!B:G,6,0))</f>
        <v/>
      </c>
      <c r="D5277" s="9" t="str">
        <f>IF(ISERROR(VLOOKUP(A5277,'entry data'!B:C,2,0)),"",VLOOKUP(A5277,'entry data'!B:C,2,0))</f>
        <v/>
      </c>
      <c r="E5277" s="9" t="str">
        <f>IF(ISERROR(VLOOKUP(A5277,'entry data'!B:E,4,0)),"",VLOOKUP(A5277,'entry data'!B:E,4,0))</f>
        <v/>
      </c>
      <c r="F5277" s="11" t="str">
        <f>IF(A5277="","",IF(ISERROR(VLOOKUP(A5277,'entry data'!B:F,5,0)),"",VLOOKUP(A5277,'entry data'!B:F,5,0)))</f>
        <v/>
      </c>
      <c r="G5277" s="12" t="str">
        <f>IF(A5277="","",IF(ISERROR(VLOOKUP(A5277,'entry data'!B:I,8,0)),"",VLOOKUP(A5277,'entry data'!B:I,7,0)))</f>
        <v/>
      </c>
      <c r="H5277" s="13" t="str">
        <f>IF(A5277="","",IF(B5277=1,VLOOKUP(A5277,'entry data'!B:D,3,0),I5276))</f>
        <v/>
      </c>
      <c r="I5277" s="14" t="str">
        <f>IF(A5277="","",IF(E5277="weekly",7,IF(E5277="fortnightly",14,IF(E5277="monthly",DATE(IF(MONTH(H5277)=12,YEAR(H5277)+1,YEAR(H5277)),VLOOKUP(MONTH(H5277),index!$D$2:$G$13,2,0),DAY(H5277)),
IF(E5277="quarterly",DATE(IF(MONTH(H5277)&gt;=10,YEAR(H5277)+1,YEAR(H5277)),VLOOKUP(MONTH(H5277),index!$D$2:$G$13,3,0),DAY(H5277)),
IF(E5277="halfyearly",DATE(IF(MONTH(H5277)&gt;=7,YEAR(H5277)+1,YEAR(H5277)),VLOOKUP(MONTH(H5277),index!$D$2:$G$13,4,0),DAY(H5277)),
DATE(YEAR(H5277)+1,MONTH(H5277),DAY(H5277)))))-H5277))+H5277)</f>
        <v/>
      </c>
      <c r="J5277" s="9" t="str">
        <f t="shared" si="514"/>
        <v/>
      </c>
      <c r="K5277" s="11" t="str">
        <f t="shared" si="515"/>
        <v/>
      </c>
      <c r="L5277" s="11" t="str">
        <f t="shared" si="516"/>
        <v/>
      </c>
      <c r="M5277" s="11" t="str">
        <f>IF(A5277="","",VLOOKUP(E5277,index!$A$1:$B$6,2,0)*K5277*G5277)</f>
        <v/>
      </c>
      <c r="N5277" s="11" t="str">
        <f>IF(A5277="","",-PMT(G5277*VLOOKUP(E5277,index!$A$1:$B$6,2,0),C5277,F5277,0,0))</f>
        <v/>
      </c>
      <c r="O5277" s="11" t="str">
        <f t="shared" si="517"/>
        <v/>
      </c>
      <c r="P5277" s="11" t="str">
        <f t="shared" si="512"/>
        <v/>
      </c>
    </row>
    <row r="5278" spans="1:16" x14ac:dyDescent="0.25">
      <c r="A5278" s="9" t="str">
        <f>IF(A5277="","",IF(B5277&lt;C5277,A5277,IF(A5277=MAX('entry data'!$B$8:$B$507),"",A5277+1)))</f>
        <v/>
      </c>
      <c r="B5278" s="9" t="str">
        <f t="shared" si="513"/>
        <v/>
      </c>
      <c r="C5278" s="9" t="str">
        <f>IF(ISERROR(VLOOKUP(A5278,'entry data'!B:G,6,0)),"",VLOOKUP(A5278,'entry data'!B:G,6,0))</f>
        <v/>
      </c>
      <c r="D5278" s="9" t="str">
        <f>IF(ISERROR(VLOOKUP(A5278,'entry data'!B:C,2,0)),"",VLOOKUP(A5278,'entry data'!B:C,2,0))</f>
        <v/>
      </c>
      <c r="E5278" s="9" t="str">
        <f>IF(ISERROR(VLOOKUP(A5278,'entry data'!B:E,4,0)),"",VLOOKUP(A5278,'entry data'!B:E,4,0))</f>
        <v/>
      </c>
      <c r="F5278" s="11" t="str">
        <f>IF(A5278="","",IF(ISERROR(VLOOKUP(A5278,'entry data'!B:F,5,0)),"",VLOOKUP(A5278,'entry data'!B:F,5,0)))</f>
        <v/>
      </c>
      <c r="G5278" s="12" t="str">
        <f>IF(A5278="","",IF(ISERROR(VLOOKUP(A5278,'entry data'!B:I,8,0)),"",VLOOKUP(A5278,'entry data'!B:I,7,0)))</f>
        <v/>
      </c>
      <c r="H5278" s="13" t="str">
        <f>IF(A5278="","",IF(B5278=1,VLOOKUP(A5278,'entry data'!B:D,3,0),I5277))</f>
        <v/>
      </c>
      <c r="I5278" s="14" t="str">
        <f>IF(A5278="","",IF(E5278="weekly",7,IF(E5278="fortnightly",14,IF(E5278="monthly",DATE(IF(MONTH(H5278)=12,YEAR(H5278)+1,YEAR(H5278)),VLOOKUP(MONTH(H5278),index!$D$2:$G$13,2,0),DAY(H5278)),
IF(E5278="quarterly",DATE(IF(MONTH(H5278)&gt;=10,YEAR(H5278)+1,YEAR(H5278)),VLOOKUP(MONTH(H5278),index!$D$2:$G$13,3,0),DAY(H5278)),
IF(E5278="halfyearly",DATE(IF(MONTH(H5278)&gt;=7,YEAR(H5278)+1,YEAR(H5278)),VLOOKUP(MONTH(H5278),index!$D$2:$G$13,4,0),DAY(H5278)),
DATE(YEAR(H5278)+1,MONTH(H5278),DAY(H5278)))))-H5278))+H5278)</f>
        <v/>
      </c>
      <c r="J5278" s="9" t="str">
        <f t="shared" si="514"/>
        <v/>
      </c>
      <c r="K5278" s="11" t="str">
        <f t="shared" si="515"/>
        <v/>
      </c>
      <c r="L5278" s="11" t="str">
        <f t="shared" si="516"/>
        <v/>
      </c>
      <c r="M5278" s="11" t="str">
        <f>IF(A5278="","",VLOOKUP(E5278,index!$A$1:$B$6,2,0)*K5278*G5278)</f>
        <v/>
      </c>
      <c r="N5278" s="11" t="str">
        <f>IF(A5278="","",-PMT(G5278*VLOOKUP(E5278,index!$A$1:$B$6,2,0),C5278,F5278,0,0))</f>
        <v/>
      </c>
      <c r="O5278" s="11" t="str">
        <f t="shared" si="517"/>
        <v/>
      </c>
      <c r="P5278" s="11" t="str">
        <f t="shared" si="512"/>
        <v/>
      </c>
    </row>
    <row r="5279" spans="1:16" x14ac:dyDescent="0.25">
      <c r="A5279" s="9" t="str">
        <f>IF(A5278="","",IF(B5278&lt;C5278,A5278,IF(A5278=MAX('entry data'!$B$8:$B$507),"",A5278+1)))</f>
        <v/>
      </c>
      <c r="B5279" s="9" t="str">
        <f t="shared" si="513"/>
        <v/>
      </c>
      <c r="C5279" s="9" t="str">
        <f>IF(ISERROR(VLOOKUP(A5279,'entry data'!B:G,6,0)),"",VLOOKUP(A5279,'entry data'!B:G,6,0))</f>
        <v/>
      </c>
      <c r="D5279" s="9" t="str">
        <f>IF(ISERROR(VLOOKUP(A5279,'entry data'!B:C,2,0)),"",VLOOKUP(A5279,'entry data'!B:C,2,0))</f>
        <v/>
      </c>
      <c r="E5279" s="9" t="str">
        <f>IF(ISERROR(VLOOKUP(A5279,'entry data'!B:E,4,0)),"",VLOOKUP(A5279,'entry data'!B:E,4,0))</f>
        <v/>
      </c>
      <c r="F5279" s="11" t="str">
        <f>IF(A5279="","",IF(ISERROR(VLOOKUP(A5279,'entry data'!B:F,5,0)),"",VLOOKUP(A5279,'entry data'!B:F,5,0)))</f>
        <v/>
      </c>
      <c r="G5279" s="12" t="str">
        <f>IF(A5279="","",IF(ISERROR(VLOOKUP(A5279,'entry data'!B:I,8,0)),"",VLOOKUP(A5279,'entry data'!B:I,7,0)))</f>
        <v/>
      </c>
      <c r="H5279" s="13" t="str">
        <f>IF(A5279="","",IF(B5279=1,VLOOKUP(A5279,'entry data'!B:D,3,0),I5278))</f>
        <v/>
      </c>
      <c r="I5279" s="14" t="str">
        <f>IF(A5279="","",IF(E5279="weekly",7,IF(E5279="fortnightly",14,IF(E5279="monthly",DATE(IF(MONTH(H5279)=12,YEAR(H5279)+1,YEAR(H5279)),VLOOKUP(MONTH(H5279),index!$D$2:$G$13,2,0),DAY(H5279)),
IF(E5279="quarterly",DATE(IF(MONTH(H5279)&gt;=10,YEAR(H5279)+1,YEAR(H5279)),VLOOKUP(MONTH(H5279),index!$D$2:$G$13,3,0),DAY(H5279)),
IF(E5279="halfyearly",DATE(IF(MONTH(H5279)&gt;=7,YEAR(H5279)+1,YEAR(H5279)),VLOOKUP(MONTH(H5279),index!$D$2:$G$13,4,0),DAY(H5279)),
DATE(YEAR(H5279)+1,MONTH(H5279),DAY(H5279)))))-H5279))+H5279)</f>
        <v/>
      </c>
      <c r="J5279" s="9" t="str">
        <f t="shared" si="514"/>
        <v/>
      </c>
      <c r="K5279" s="11" t="str">
        <f t="shared" si="515"/>
        <v/>
      </c>
      <c r="L5279" s="11" t="str">
        <f t="shared" si="516"/>
        <v/>
      </c>
      <c r="M5279" s="11" t="str">
        <f>IF(A5279="","",VLOOKUP(E5279,index!$A$1:$B$6,2,0)*K5279*G5279)</f>
        <v/>
      </c>
      <c r="N5279" s="11" t="str">
        <f>IF(A5279="","",-PMT(G5279*VLOOKUP(E5279,index!$A$1:$B$6,2,0),C5279,F5279,0,0))</f>
        <v/>
      </c>
      <c r="O5279" s="11" t="str">
        <f t="shared" si="517"/>
        <v/>
      </c>
      <c r="P5279" s="11" t="str">
        <f t="shared" si="512"/>
        <v/>
      </c>
    </row>
    <row r="5280" spans="1:16" x14ac:dyDescent="0.25">
      <c r="A5280" s="9" t="str">
        <f>IF(A5279="","",IF(B5279&lt;C5279,A5279,IF(A5279=MAX('entry data'!$B$8:$B$507),"",A5279+1)))</f>
        <v/>
      </c>
      <c r="B5280" s="9" t="str">
        <f t="shared" si="513"/>
        <v/>
      </c>
      <c r="C5280" s="9" t="str">
        <f>IF(ISERROR(VLOOKUP(A5280,'entry data'!B:G,6,0)),"",VLOOKUP(A5280,'entry data'!B:G,6,0))</f>
        <v/>
      </c>
      <c r="D5280" s="9" t="str">
        <f>IF(ISERROR(VLOOKUP(A5280,'entry data'!B:C,2,0)),"",VLOOKUP(A5280,'entry data'!B:C,2,0))</f>
        <v/>
      </c>
      <c r="E5280" s="9" t="str">
        <f>IF(ISERROR(VLOOKUP(A5280,'entry data'!B:E,4,0)),"",VLOOKUP(A5280,'entry data'!B:E,4,0))</f>
        <v/>
      </c>
      <c r="F5280" s="11" t="str">
        <f>IF(A5280="","",IF(ISERROR(VLOOKUP(A5280,'entry data'!B:F,5,0)),"",VLOOKUP(A5280,'entry data'!B:F,5,0)))</f>
        <v/>
      </c>
      <c r="G5280" s="12" t="str">
        <f>IF(A5280="","",IF(ISERROR(VLOOKUP(A5280,'entry data'!B:I,8,0)),"",VLOOKUP(A5280,'entry data'!B:I,7,0)))</f>
        <v/>
      </c>
      <c r="H5280" s="13" t="str">
        <f>IF(A5280="","",IF(B5280=1,VLOOKUP(A5280,'entry data'!B:D,3,0),I5279))</f>
        <v/>
      </c>
      <c r="I5280" s="14" t="str">
        <f>IF(A5280="","",IF(E5280="weekly",7,IF(E5280="fortnightly",14,IF(E5280="monthly",DATE(IF(MONTH(H5280)=12,YEAR(H5280)+1,YEAR(H5280)),VLOOKUP(MONTH(H5280),index!$D$2:$G$13,2,0),DAY(H5280)),
IF(E5280="quarterly",DATE(IF(MONTH(H5280)&gt;=10,YEAR(H5280)+1,YEAR(H5280)),VLOOKUP(MONTH(H5280),index!$D$2:$G$13,3,0),DAY(H5280)),
IF(E5280="halfyearly",DATE(IF(MONTH(H5280)&gt;=7,YEAR(H5280)+1,YEAR(H5280)),VLOOKUP(MONTH(H5280),index!$D$2:$G$13,4,0),DAY(H5280)),
DATE(YEAR(H5280)+1,MONTH(H5280),DAY(H5280)))))-H5280))+H5280)</f>
        <v/>
      </c>
      <c r="J5280" s="9" t="str">
        <f t="shared" si="514"/>
        <v/>
      </c>
      <c r="K5280" s="11" t="str">
        <f t="shared" si="515"/>
        <v/>
      </c>
      <c r="L5280" s="11" t="str">
        <f t="shared" si="516"/>
        <v/>
      </c>
      <c r="M5280" s="11" t="str">
        <f>IF(A5280="","",VLOOKUP(E5280,index!$A$1:$B$6,2,0)*K5280*G5280)</f>
        <v/>
      </c>
      <c r="N5280" s="11" t="str">
        <f>IF(A5280="","",-PMT(G5280*VLOOKUP(E5280,index!$A$1:$B$6,2,0),C5280,F5280,0,0))</f>
        <v/>
      </c>
      <c r="O5280" s="11" t="str">
        <f t="shared" si="517"/>
        <v/>
      </c>
      <c r="P5280" s="11" t="str">
        <f t="shared" si="512"/>
        <v/>
      </c>
    </row>
    <row r="5281" spans="1:16" x14ac:dyDescent="0.25">
      <c r="A5281" s="9" t="str">
        <f>IF(A5280="","",IF(B5280&lt;C5280,A5280,IF(A5280=MAX('entry data'!$B$8:$B$507),"",A5280+1)))</f>
        <v/>
      </c>
      <c r="B5281" s="9" t="str">
        <f t="shared" si="513"/>
        <v/>
      </c>
      <c r="C5281" s="9" t="str">
        <f>IF(ISERROR(VLOOKUP(A5281,'entry data'!B:G,6,0)),"",VLOOKUP(A5281,'entry data'!B:G,6,0))</f>
        <v/>
      </c>
      <c r="D5281" s="9" t="str">
        <f>IF(ISERROR(VLOOKUP(A5281,'entry data'!B:C,2,0)),"",VLOOKUP(A5281,'entry data'!B:C,2,0))</f>
        <v/>
      </c>
      <c r="E5281" s="9" t="str">
        <f>IF(ISERROR(VLOOKUP(A5281,'entry data'!B:E,4,0)),"",VLOOKUP(A5281,'entry data'!B:E,4,0))</f>
        <v/>
      </c>
      <c r="F5281" s="11" t="str">
        <f>IF(A5281="","",IF(ISERROR(VLOOKUP(A5281,'entry data'!B:F,5,0)),"",VLOOKUP(A5281,'entry data'!B:F,5,0)))</f>
        <v/>
      </c>
      <c r="G5281" s="12" t="str">
        <f>IF(A5281="","",IF(ISERROR(VLOOKUP(A5281,'entry data'!B:I,8,0)),"",VLOOKUP(A5281,'entry data'!B:I,7,0)))</f>
        <v/>
      </c>
      <c r="H5281" s="13" t="str">
        <f>IF(A5281="","",IF(B5281=1,VLOOKUP(A5281,'entry data'!B:D,3,0),I5280))</f>
        <v/>
      </c>
      <c r="I5281" s="14" t="str">
        <f>IF(A5281="","",IF(E5281="weekly",7,IF(E5281="fortnightly",14,IF(E5281="monthly",DATE(IF(MONTH(H5281)=12,YEAR(H5281)+1,YEAR(H5281)),VLOOKUP(MONTH(H5281),index!$D$2:$G$13,2,0),DAY(H5281)),
IF(E5281="quarterly",DATE(IF(MONTH(H5281)&gt;=10,YEAR(H5281)+1,YEAR(H5281)),VLOOKUP(MONTH(H5281),index!$D$2:$G$13,3,0),DAY(H5281)),
IF(E5281="halfyearly",DATE(IF(MONTH(H5281)&gt;=7,YEAR(H5281)+1,YEAR(H5281)),VLOOKUP(MONTH(H5281),index!$D$2:$G$13,4,0),DAY(H5281)),
DATE(YEAR(H5281)+1,MONTH(H5281),DAY(H5281)))))-H5281))+H5281)</f>
        <v/>
      </c>
      <c r="J5281" s="9" t="str">
        <f t="shared" si="514"/>
        <v/>
      </c>
      <c r="K5281" s="11" t="str">
        <f t="shared" si="515"/>
        <v/>
      </c>
      <c r="L5281" s="11" t="str">
        <f t="shared" si="516"/>
        <v/>
      </c>
      <c r="M5281" s="11" t="str">
        <f>IF(A5281="","",VLOOKUP(E5281,index!$A$1:$B$6,2,0)*K5281*G5281)</f>
        <v/>
      </c>
      <c r="N5281" s="11" t="str">
        <f>IF(A5281="","",-PMT(G5281*VLOOKUP(E5281,index!$A$1:$B$6,2,0),C5281,F5281,0,0))</f>
        <v/>
      </c>
      <c r="O5281" s="11" t="str">
        <f t="shared" si="517"/>
        <v/>
      </c>
      <c r="P5281" s="11" t="str">
        <f t="shared" si="512"/>
        <v/>
      </c>
    </row>
    <row r="5282" spans="1:16" x14ac:dyDescent="0.25">
      <c r="A5282" s="9" t="str">
        <f>IF(A5281="","",IF(B5281&lt;C5281,A5281,IF(A5281=MAX('entry data'!$B$8:$B$507),"",A5281+1)))</f>
        <v/>
      </c>
      <c r="B5282" s="9" t="str">
        <f t="shared" si="513"/>
        <v/>
      </c>
      <c r="C5282" s="9" t="str">
        <f>IF(ISERROR(VLOOKUP(A5282,'entry data'!B:G,6,0)),"",VLOOKUP(A5282,'entry data'!B:G,6,0))</f>
        <v/>
      </c>
      <c r="D5282" s="9" t="str">
        <f>IF(ISERROR(VLOOKUP(A5282,'entry data'!B:C,2,0)),"",VLOOKUP(A5282,'entry data'!B:C,2,0))</f>
        <v/>
      </c>
      <c r="E5282" s="9" t="str">
        <f>IF(ISERROR(VLOOKUP(A5282,'entry data'!B:E,4,0)),"",VLOOKUP(A5282,'entry data'!B:E,4,0))</f>
        <v/>
      </c>
      <c r="F5282" s="11" t="str">
        <f>IF(A5282="","",IF(ISERROR(VLOOKUP(A5282,'entry data'!B:F,5,0)),"",VLOOKUP(A5282,'entry data'!B:F,5,0)))</f>
        <v/>
      </c>
      <c r="G5282" s="12" t="str">
        <f>IF(A5282="","",IF(ISERROR(VLOOKUP(A5282,'entry data'!B:I,8,0)),"",VLOOKUP(A5282,'entry data'!B:I,7,0)))</f>
        <v/>
      </c>
      <c r="H5282" s="13" t="str">
        <f>IF(A5282="","",IF(B5282=1,VLOOKUP(A5282,'entry data'!B:D,3,0),I5281))</f>
        <v/>
      </c>
      <c r="I5282" s="14" t="str">
        <f>IF(A5282="","",IF(E5282="weekly",7,IF(E5282="fortnightly",14,IF(E5282="monthly",DATE(IF(MONTH(H5282)=12,YEAR(H5282)+1,YEAR(H5282)),VLOOKUP(MONTH(H5282),index!$D$2:$G$13,2,0),DAY(H5282)),
IF(E5282="quarterly",DATE(IF(MONTH(H5282)&gt;=10,YEAR(H5282)+1,YEAR(H5282)),VLOOKUP(MONTH(H5282),index!$D$2:$G$13,3,0),DAY(H5282)),
IF(E5282="halfyearly",DATE(IF(MONTH(H5282)&gt;=7,YEAR(H5282)+1,YEAR(H5282)),VLOOKUP(MONTH(H5282),index!$D$2:$G$13,4,0),DAY(H5282)),
DATE(YEAR(H5282)+1,MONTH(H5282),DAY(H5282)))))-H5282))+H5282)</f>
        <v/>
      </c>
      <c r="J5282" s="9" t="str">
        <f t="shared" si="514"/>
        <v/>
      </c>
      <c r="K5282" s="11" t="str">
        <f t="shared" si="515"/>
        <v/>
      </c>
      <c r="L5282" s="11" t="str">
        <f t="shared" si="516"/>
        <v/>
      </c>
      <c r="M5282" s="11" t="str">
        <f>IF(A5282="","",VLOOKUP(E5282,index!$A$1:$B$6,2,0)*K5282*G5282)</f>
        <v/>
      </c>
      <c r="N5282" s="11" t="str">
        <f>IF(A5282="","",-PMT(G5282*VLOOKUP(E5282,index!$A$1:$B$6,2,0),C5282,F5282,0,0))</f>
        <v/>
      </c>
      <c r="O5282" s="11" t="str">
        <f t="shared" si="517"/>
        <v/>
      </c>
      <c r="P5282" s="11" t="str">
        <f t="shared" si="512"/>
        <v/>
      </c>
    </row>
    <row r="5283" spans="1:16" x14ac:dyDescent="0.25">
      <c r="A5283" s="9" t="str">
        <f>IF(A5282="","",IF(B5282&lt;C5282,A5282,IF(A5282=MAX('entry data'!$B$8:$B$507),"",A5282+1)))</f>
        <v/>
      </c>
      <c r="B5283" s="9" t="str">
        <f t="shared" si="513"/>
        <v/>
      </c>
      <c r="C5283" s="9" t="str">
        <f>IF(ISERROR(VLOOKUP(A5283,'entry data'!B:G,6,0)),"",VLOOKUP(A5283,'entry data'!B:G,6,0))</f>
        <v/>
      </c>
      <c r="D5283" s="9" t="str">
        <f>IF(ISERROR(VLOOKUP(A5283,'entry data'!B:C,2,0)),"",VLOOKUP(A5283,'entry data'!B:C,2,0))</f>
        <v/>
      </c>
      <c r="E5283" s="9" t="str">
        <f>IF(ISERROR(VLOOKUP(A5283,'entry data'!B:E,4,0)),"",VLOOKUP(A5283,'entry data'!B:E,4,0))</f>
        <v/>
      </c>
      <c r="F5283" s="11" t="str">
        <f>IF(A5283="","",IF(ISERROR(VLOOKUP(A5283,'entry data'!B:F,5,0)),"",VLOOKUP(A5283,'entry data'!B:F,5,0)))</f>
        <v/>
      </c>
      <c r="G5283" s="12" t="str">
        <f>IF(A5283="","",IF(ISERROR(VLOOKUP(A5283,'entry data'!B:I,8,0)),"",VLOOKUP(A5283,'entry data'!B:I,7,0)))</f>
        <v/>
      </c>
      <c r="H5283" s="13" t="str">
        <f>IF(A5283="","",IF(B5283=1,VLOOKUP(A5283,'entry data'!B:D,3,0),I5282))</f>
        <v/>
      </c>
      <c r="I5283" s="14" t="str">
        <f>IF(A5283="","",IF(E5283="weekly",7,IF(E5283="fortnightly",14,IF(E5283="monthly",DATE(IF(MONTH(H5283)=12,YEAR(H5283)+1,YEAR(H5283)),VLOOKUP(MONTH(H5283),index!$D$2:$G$13,2,0),DAY(H5283)),
IF(E5283="quarterly",DATE(IF(MONTH(H5283)&gt;=10,YEAR(H5283)+1,YEAR(H5283)),VLOOKUP(MONTH(H5283),index!$D$2:$G$13,3,0),DAY(H5283)),
IF(E5283="halfyearly",DATE(IF(MONTH(H5283)&gt;=7,YEAR(H5283)+1,YEAR(H5283)),VLOOKUP(MONTH(H5283),index!$D$2:$G$13,4,0),DAY(H5283)),
DATE(YEAR(H5283)+1,MONTH(H5283),DAY(H5283)))))-H5283))+H5283)</f>
        <v/>
      </c>
      <c r="J5283" s="9" t="str">
        <f t="shared" si="514"/>
        <v/>
      </c>
      <c r="K5283" s="11" t="str">
        <f t="shared" si="515"/>
        <v/>
      </c>
      <c r="L5283" s="11" t="str">
        <f t="shared" si="516"/>
        <v/>
      </c>
      <c r="M5283" s="11" t="str">
        <f>IF(A5283="","",VLOOKUP(E5283,index!$A$1:$B$6,2,0)*K5283*G5283)</f>
        <v/>
      </c>
      <c r="N5283" s="11" t="str">
        <f>IF(A5283="","",-PMT(G5283*VLOOKUP(E5283,index!$A$1:$B$6,2,0),C5283,F5283,0,0))</f>
        <v/>
      </c>
      <c r="O5283" s="11" t="str">
        <f t="shared" si="517"/>
        <v/>
      </c>
      <c r="P5283" s="11" t="str">
        <f t="shared" si="512"/>
        <v/>
      </c>
    </row>
    <row r="5284" spans="1:16" x14ac:dyDescent="0.25">
      <c r="A5284" s="9" t="str">
        <f>IF(A5283="","",IF(B5283&lt;C5283,A5283,IF(A5283=MAX('entry data'!$B$8:$B$507),"",A5283+1)))</f>
        <v/>
      </c>
      <c r="B5284" s="9" t="str">
        <f t="shared" si="513"/>
        <v/>
      </c>
      <c r="C5284" s="9" t="str">
        <f>IF(ISERROR(VLOOKUP(A5284,'entry data'!B:G,6,0)),"",VLOOKUP(A5284,'entry data'!B:G,6,0))</f>
        <v/>
      </c>
      <c r="D5284" s="9" t="str">
        <f>IF(ISERROR(VLOOKUP(A5284,'entry data'!B:C,2,0)),"",VLOOKUP(A5284,'entry data'!B:C,2,0))</f>
        <v/>
      </c>
      <c r="E5284" s="9" t="str">
        <f>IF(ISERROR(VLOOKUP(A5284,'entry data'!B:E,4,0)),"",VLOOKUP(A5284,'entry data'!B:E,4,0))</f>
        <v/>
      </c>
      <c r="F5284" s="11" t="str">
        <f>IF(A5284="","",IF(ISERROR(VLOOKUP(A5284,'entry data'!B:F,5,0)),"",VLOOKUP(A5284,'entry data'!B:F,5,0)))</f>
        <v/>
      </c>
      <c r="G5284" s="12" t="str">
        <f>IF(A5284="","",IF(ISERROR(VLOOKUP(A5284,'entry data'!B:I,8,0)),"",VLOOKUP(A5284,'entry data'!B:I,7,0)))</f>
        <v/>
      </c>
      <c r="H5284" s="13" t="str">
        <f>IF(A5284="","",IF(B5284=1,VLOOKUP(A5284,'entry data'!B:D,3,0),I5283))</f>
        <v/>
      </c>
      <c r="I5284" s="14" t="str">
        <f>IF(A5284="","",IF(E5284="weekly",7,IF(E5284="fortnightly",14,IF(E5284="monthly",DATE(IF(MONTH(H5284)=12,YEAR(H5284)+1,YEAR(H5284)),VLOOKUP(MONTH(H5284),index!$D$2:$G$13,2,0),DAY(H5284)),
IF(E5284="quarterly",DATE(IF(MONTH(H5284)&gt;=10,YEAR(H5284)+1,YEAR(H5284)),VLOOKUP(MONTH(H5284),index!$D$2:$G$13,3,0),DAY(H5284)),
IF(E5284="halfyearly",DATE(IF(MONTH(H5284)&gt;=7,YEAR(H5284)+1,YEAR(H5284)),VLOOKUP(MONTH(H5284),index!$D$2:$G$13,4,0),DAY(H5284)),
DATE(YEAR(H5284)+1,MONTH(H5284),DAY(H5284)))))-H5284))+H5284)</f>
        <v/>
      </c>
      <c r="J5284" s="9" t="str">
        <f t="shared" si="514"/>
        <v/>
      </c>
      <c r="K5284" s="11" t="str">
        <f t="shared" si="515"/>
        <v/>
      </c>
      <c r="L5284" s="11" t="str">
        <f t="shared" si="516"/>
        <v/>
      </c>
      <c r="M5284" s="11" t="str">
        <f>IF(A5284="","",VLOOKUP(E5284,index!$A$1:$B$6,2,0)*K5284*G5284)</f>
        <v/>
      </c>
      <c r="N5284" s="11" t="str">
        <f>IF(A5284="","",-PMT(G5284*VLOOKUP(E5284,index!$A$1:$B$6,2,0),C5284,F5284,0,0))</f>
        <v/>
      </c>
      <c r="O5284" s="11" t="str">
        <f t="shared" si="517"/>
        <v/>
      </c>
      <c r="P5284" s="11" t="str">
        <f t="shared" si="512"/>
        <v/>
      </c>
    </row>
    <row r="5285" spans="1:16" x14ac:dyDescent="0.25">
      <c r="A5285" s="9" t="str">
        <f>IF(A5284="","",IF(B5284&lt;C5284,A5284,IF(A5284=MAX('entry data'!$B$8:$B$507),"",A5284+1)))</f>
        <v/>
      </c>
      <c r="B5285" s="9" t="str">
        <f t="shared" si="513"/>
        <v/>
      </c>
      <c r="C5285" s="9" t="str">
        <f>IF(ISERROR(VLOOKUP(A5285,'entry data'!B:G,6,0)),"",VLOOKUP(A5285,'entry data'!B:G,6,0))</f>
        <v/>
      </c>
      <c r="D5285" s="9" t="str">
        <f>IF(ISERROR(VLOOKUP(A5285,'entry data'!B:C,2,0)),"",VLOOKUP(A5285,'entry data'!B:C,2,0))</f>
        <v/>
      </c>
      <c r="E5285" s="9" t="str">
        <f>IF(ISERROR(VLOOKUP(A5285,'entry data'!B:E,4,0)),"",VLOOKUP(A5285,'entry data'!B:E,4,0))</f>
        <v/>
      </c>
      <c r="F5285" s="11" t="str">
        <f>IF(A5285="","",IF(ISERROR(VLOOKUP(A5285,'entry data'!B:F,5,0)),"",VLOOKUP(A5285,'entry data'!B:F,5,0)))</f>
        <v/>
      </c>
      <c r="G5285" s="12" t="str">
        <f>IF(A5285="","",IF(ISERROR(VLOOKUP(A5285,'entry data'!B:I,8,0)),"",VLOOKUP(A5285,'entry data'!B:I,7,0)))</f>
        <v/>
      </c>
      <c r="H5285" s="13" t="str">
        <f>IF(A5285="","",IF(B5285=1,VLOOKUP(A5285,'entry data'!B:D,3,0),I5284))</f>
        <v/>
      </c>
      <c r="I5285" s="14" t="str">
        <f>IF(A5285="","",IF(E5285="weekly",7,IF(E5285="fortnightly",14,IF(E5285="monthly",DATE(IF(MONTH(H5285)=12,YEAR(H5285)+1,YEAR(H5285)),VLOOKUP(MONTH(H5285),index!$D$2:$G$13,2,0),DAY(H5285)),
IF(E5285="quarterly",DATE(IF(MONTH(H5285)&gt;=10,YEAR(H5285)+1,YEAR(H5285)),VLOOKUP(MONTH(H5285),index!$D$2:$G$13,3,0),DAY(H5285)),
IF(E5285="halfyearly",DATE(IF(MONTH(H5285)&gt;=7,YEAR(H5285)+1,YEAR(H5285)),VLOOKUP(MONTH(H5285),index!$D$2:$G$13,4,0),DAY(H5285)),
DATE(YEAR(H5285)+1,MONTH(H5285),DAY(H5285)))))-H5285))+H5285)</f>
        <v/>
      </c>
      <c r="J5285" s="9" t="str">
        <f t="shared" si="514"/>
        <v/>
      </c>
      <c r="K5285" s="11" t="str">
        <f t="shared" si="515"/>
        <v/>
      </c>
      <c r="L5285" s="11" t="str">
        <f t="shared" si="516"/>
        <v/>
      </c>
      <c r="M5285" s="11" t="str">
        <f>IF(A5285="","",VLOOKUP(E5285,index!$A$1:$B$6,2,0)*K5285*G5285)</f>
        <v/>
      </c>
      <c r="N5285" s="11" t="str">
        <f>IF(A5285="","",-PMT(G5285*VLOOKUP(E5285,index!$A$1:$B$6,2,0),C5285,F5285,0,0))</f>
        <v/>
      </c>
      <c r="O5285" s="11" t="str">
        <f t="shared" si="517"/>
        <v/>
      </c>
      <c r="P5285" s="11" t="str">
        <f t="shared" si="512"/>
        <v/>
      </c>
    </row>
    <row r="5286" spans="1:16" x14ac:dyDescent="0.25">
      <c r="A5286" s="9" t="str">
        <f>IF(A5285="","",IF(B5285&lt;C5285,A5285,IF(A5285=MAX('entry data'!$B$8:$B$507),"",A5285+1)))</f>
        <v/>
      </c>
      <c r="B5286" s="9" t="str">
        <f t="shared" si="513"/>
        <v/>
      </c>
      <c r="C5286" s="9" t="str">
        <f>IF(ISERROR(VLOOKUP(A5286,'entry data'!B:G,6,0)),"",VLOOKUP(A5286,'entry data'!B:G,6,0))</f>
        <v/>
      </c>
      <c r="D5286" s="9" t="str">
        <f>IF(ISERROR(VLOOKUP(A5286,'entry data'!B:C,2,0)),"",VLOOKUP(A5286,'entry data'!B:C,2,0))</f>
        <v/>
      </c>
      <c r="E5286" s="9" t="str">
        <f>IF(ISERROR(VLOOKUP(A5286,'entry data'!B:E,4,0)),"",VLOOKUP(A5286,'entry data'!B:E,4,0))</f>
        <v/>
      </c>
      <c r="F5286" s="11" t="str">
        <f>IF(A5286="","",IF(ISERROR(VLOOKUP(A5286,'entry data'!B:F,5,0)),"",VLOOKUP(A5286,'entry data'!B:F,5,0)))</f>
        <v/>
      </c>
      <c r="G5286" s="12" t="str">
        <f>IF(A5286="","",IF(ISERROR(VLOOKUP(A5286,'entry data'!B:I,8,0)),"",VLOOKUP(A5286,'entry data'!B:I,7,0)))</f>
        <v/>
      </c>
      <c r="H5286" s="13" t="str">
        <f>IF(A5286="","",IF(B5286=1,VLOOKUP(A5286,'entry data'!B:D,3,0),I5285))</f>
        <v/>
      </c>
      <c r="I5286" s="14" t="str">
        <f>IF(A5286="","",IF(E5286="weekly",7,IF(E5286="fortnightly",14,IF(E5286="monthly",DATE(IF(MONTH(H5286)=12,YEAR(H5286)+1,YEAR(H5286)),VLOOKUP(MONTH(H5286),index!$D$2:$G$13,2,0),DAY(H5286)),
IF(E5286="quarterly",DATE(IF(MONTH(H5286)&gt;=10,YEAR(H5286)+1,YEAR(H5286)),VLOOKUP(MONTH(H5286),index!$D$2:$G$13,3,0),DAY(H5286)),
IF(E5286="halfyearly",DATE(IF(MONTH(H5286)&gt;=7,YEAR(H5286)+1,YEAR(H5286)),VLOOKUP(MONTH(H5286),index!$D$2:$G$13,4,0),DAY(H5286)),
DATE(YEAR(H5286)+1,MONTH(H5286),DAY(H5286)))))-H5286))+H5286)</f>
        <v/>
      </c>
      <c r="J5286" s="9" t="str">
        <f t="shared" si="514"/>
        <v/>
      </c>
      <c r="K5286" s="11" t="str">
        <f t="shared" si="515"/>
        <v/>
      </c>
      <c r="L5286" s="11" t="str">
        <f t="shared" si="516"/>
        <v/>
      </c>
      <c r="M5286" s="11" t="str">
        <f>IF(A5286="","",VLOOKUP(E5286,index!$A$1:$B$6,2,0)*K5286*G5286)</f>
        <v/>
      </c>
      <c r="N5286" s="11" t="str">
        <f>IF(A5286="","",-PMT(G5286*VLOOKUP(E5286,index!$A$1:$B$6,2,0),C5286,F5286,0,0))</f>
        <v/>
      </c>
      <c r="O5286" s="11" t="str">
        <f t="shared" si="517"/>
        <v/>
      </c>
      <c r="P5286" s="11" t="str">
        <f t="shared" si="512"/>
        <v/>
      </c>
    </row>
    <row r="5287" spans="1:16" x14ac:dyDescent="0.25">
      <c r="A5287" s="9" t="str">
        <f>IF(A5286="","",IF(B5286&lt;C5286,A5286,IF(A5286=MAX('entry data'!$B$8:$B$507),"",A5286+1)))</f>
        <v/>
      </c>
      <c r="B5287" s="9" t="str">
        <f t="shared" si="513"/>
        <v/>
      </c>
      <c r="C5287" s="9" t="str">
        <f>IF(ISERROR(VLOOKUP(A5287,'entry data'!B:G,6,0)),"",VLOOKUP(A5287,'entry data'!B:G,6,0))</f>
        <v/>
      </c>
      <c r="D5287" s="9" t="str">
        <f>IF(ISERROR(VLOOKUP(A5287,'entry data'!B:C,2,0)),"",VLOOKUP(A5287,'entry data'!B:C,2,0))</f>
        <v/>
      </c>
      <c r="E5287" s="9" t="str">
        <f>IF(ISERROR(VLOOKUP(A5287,'entry data'!B:E,4,0)),"",VLOOKUP(A5287,'entry data'!B:E,4,0))</f>
        <v/>
      </c>
      <c r="F5287" s="11" t="str">
        <f>IF(A5287="","",IF(ISERROR(VLOOKUP(A5287,'entry data'!B:F,5,0)),"",VLOOKUP(A5287,'entry data'!B:F,5,0)))</f>
        <v/>
      </c>
      <c r="G5287" s="12" t="str">
        <f>IF(A5287="","",IF(ISERROR(VLOOKUP(A5287,'entry data'!B:I,8,0)),"",VLOOKUP(A5287,'entry data'!B:I,7,0)))</f>
        <v/>
      </c>
      <c r="H5287" s="13" t="str">
        <f>IF(A5287="","",IF(B5287=1,VLOOKUP(A5287,'entry data'!B:D,3,0),I5286))</f>
        <v/>
      </c>
      <c r="I5287" s="14" t="str">
        <f>IF(A5287="","",IF(E5287="weekly",7,IF(E5287="fortnightly",14,IF(E5287="monthly",DATE(IF(MONTH(H5287)=12,YEAR(H5287)+1,YEAR(H5287)),VLOOKUP(MONTH(H5287),index!$D$2:$G$13,2,0),DAY(H5287)),
IF(E5287="quarterly",DATE(IF(MONTH(H5287)&gt;=10,YEAR(H5287)+1,YEAR(H5287)),VLOOKUP(MONTH(H5287),index!$D$2:$G$13,3,0),DAY(H5287)),
IF(E5287="halfyearly",DATE(IF(MONTH(H5287)&gt;=7,YEAR(H5287)+1,YEAR(H5287)),VLOOKUP(MONTH(H5287),index!$D$2:$G$13,4,0),DAY(H5287)),
DATE(YEAR(H5287)+1,MONTH(H5287),DAY(H5287)))))-H5287))+H5287)</f>
        <v/>
      </c>
      <c r="J5287" s="9" t="str">
        <f t="shared" si="514"/>
        <v/>
      </c>
      <c r="K5287" s="11" t="str">
        <f t="shared" si="515"/>
        <v/>
      </c>
      <c r="L5287" s="11" t="str">
        <f t="shared" si="516"/>
        <v/>
      </c>
      <c r="M5287" s="11" t="str">
        <f>IF(A5287="","",VLOOKUP(E5287,index!$A$1:$B$6,2,0)*K5287*G5287)</f>
        <v/>
      </c>
      <c r="N5287" s="11" t="str">
        <f>IF(A5287="","",-PMT(G5287*VLOOKUP(E5287,index!$A$1:$B$6,2,0),C5287,F5287,0,0))</f>
        <v/>
      </c>
      <c r="O5287" s="11" t="str">
        <f t="shared" si="517"/>
        <v/>
      </c>
      <c r="P5287" s="11" t="str">
        <f t="shared" si="512"/>
        <v/>
      </c>
    </row>
    <row r="5288" spans="1:16" x14ac:dyDescent="0.25">
      <c r="A5288" s="9" t="str">
        <f>IF(A5287="","",IF(B5287&lt;C5287,A5287,IF(A5287=MAX('entry data'!$B$8:$B$507),"",A5287+1)))</f>
        <v/>
      </c>
      <c r="B5288" s="9" t="str">
        <f t="shared" si="513"/>
        <v/>
      </c>
      <c r="C5288" s="9" t="str">
        <f>IF(ISERROR(VLOOKUP(A5288,'entry data'!B:G,6,0)),"",VLOOKUP(A5288,'entry data'!B:G,6,0))</f>
        <v/>
      </c>
      <c r="D5288" s="9" t="str">
        <f>IF(ISERROR(VLOOKUP(A5288,'entry data'!B:C,2,0)),"",VLOOKUP(A5288,'entry data'!B:C,2,0))</f>
        <v/>
      </c>
      <c r="E5288" s="9" t="str">
        <f>IF(ISERROR(VLOOKUP(A5288,'entry data'!B:E,4,0)),"",VLOOKUP(A5288,'entry data'!B:E,4,0))</f>
        <v/>
      </c>
      <c r="F5288" s="11" t="str">
        <f>IF(A5288="","",IF(ISERROR(VLOOKUP(A5288,'entry data'!B:F,5,0)),"",VLOOKUP(A5288,'entry data'!B:F,5,0)))</f>
        <v/>
      </c>
      <c r="G5288" s="12" t="str">
        <f>IF(A5288="","",IF(ISERROR(VLOOKUP(A5288,'entry data'!B:I,8,0)),"",VLOOKUP(A5288,'entry data'!B:I,7,0)))</f>
        <v/>
      </c>
      <c r="H5288" s="13" t="str">
        <f>IF(A5288="","",IF(B5288=1,VLOOKUP(A5288,'entry data'!B:D,3,0),I5287))</f>
        <v/>
      </c>
      <c r="I5288" s="14" t="str">
        <f>IF(A5288="","",IF(E5288="weekly",7,IF(E5288="fortnightly",14,IF(E5288="monthly",DATE(IF(MONTH(H5288)=12,YEAR(H5288)+1,YEAR(H5288)),VLOOKUP(MONTH(H5288),index!$D$2:$G$13,2,0),DAY(H5288)),
IF(E5288="quarterly",DATE(IF(MONTH(H5288)&gt;=10,YEAR(H5288)+1,YEAR(H5288)),VLOOKUP(MONTH(H5288),index!$D$2:$G$13,3,0),DAY(H5288)),
IF(E5288="halfyearly",DATE(IF(MONTH(H5288)&gt;=7,YEAR(H5288)+1,YEAR(H5288)),VLOOKUP(MONTH(H5288),index!$D$2:$G$13,4,0),DAY(H5288)),
DATE(YEAR(H5288)+1,MONTH(H5288),DAY(H5288)))))-H5288))+H5288)</f>
        <v/>
      </c>
      <c r="J5288" s="9" t="str">
        <f t="shared" si="514"/>
        <v/>
      </c>
      <c r="K5288" s="11" t="str">
        <f t="shared" si="515"/>
        <v/>
      </c>
      <c r="L5288" s="11" t="str">
        <f t="shared" si="516"/>
        <v/>
      </c>
      <c r="M5288" s="11" t="str">
        <f>IF(A5288="","",VLOOKUP(E5288,index!$A$1:$B$6,2,0)*K5288*G5288)</f>
        <v/>
      </c>
      <c r="N5288" s="11" t="str">
        <f>IF(A5288="","",-PMT(G5288*VLOOKUP(E5288,index!$A$1:$B$6,2,0),C5288,F5288,0,0))</f>
        <v/>
      </c>
      <c r="O5288" s="11" t="str">
        <f t="shared" si="517"/>
        <v/>
      </c>
      <c r="P5288" s="11" t="str">
        <f t="shared" si="512"/>
        <v/>
      </c>
    </row>
    <row r="5289" spans="1:16" x14ac:dyDescent="0.25">
      <c r="A5289" s="9" t="str">
        <f>IF(A5288="","",IF(B5288&lt;C5288,A5288,IF(A5288=MAX('entry data'!$B$8:$B$507),"",A5288+1)))</f>
        <v/>
      </c>
      <c r="B5289" s="9" t="str">
        <f t="shared" si="513"/>
        <v/>
      </c>
      <c r="C5289" s="9" t="str">
        <f>IF(ISERROR(VLOOKUP(A5289,'entry data'!B:G,6,0)),"",VLOOKUP(A5289,'entry data'!B:G,6,0))</f>
        <v/>
      </c>
      <c r="D5289" s="9" t="str">
        <f>IF(ISERROR(VLOOKUP(A5289,'entry data'!B:C,2,0)),"",VLOOKUP(A5289,'entry data'!B:C,2,0))</f>
        <v/>
      </c>
      <c r="E5289" s="9" t="str">
        <f>IF(ISERROR(VLOOKUP(A5289,'entry data'!B:E,4,0)),"",VLOOKUP(A5289,'entry data'!B:E,4,0))</f>
        <v/>
      </c>
      <c r="F5289" s="11" t="str">
        <f>IF(A5289="","",IF(ISERROR(VLOOKUP(A5289,'entry data'!B:F,5,0)),"",VLOOKUP(A5289,'entry data'!B:F,5,0)))</f>
        <v/>
      </c>
      <c r="G5289" s="12" t="str">
        <f>IF(A5289="","",IF(ISERROR(VLOOKUP(A5289,'entry data'!B:I,8,0)),"",VLOOKUP(A5289,'entry data'!B:I,7,0)))</f>
        <v/>
      </c>
      <c r="H5289" s="13" t="str">
        <f>IF(A5289="","",IF(B5289=1,VLOOKUP(A5289,'entry data'!B:D,3,0),I5288))</f>
        <v/>
      </c>
      <c r="I5289" s="14" t="str">
        <f>IF(A5289="","",IF(E5289="weekly",7,IF(E5289="fortnightly",14,IF(E5289="monthly",DATE(IF(MONTH(H5289)=12,YEAR(H5289)+1,YEAR(H5289)),VLOOKUP(MONTH(H5289),index!$D$2:$G$13,2,0),DAY(H5289)),
IF(E5289="quarterly",DATE(IF(MONTH(H5289)&gt;=10,YEAR(H5289)+1,YEAR(H5289)),VLOOKUP(MONTH(H5289),index!$D$2:$G$13,3,0),DAY(H5289)),
IF(E5289="halfyearly",DATE(IF(MONTH(H5289)&gt;=7,YEAR(H5289)+1,YEAR(H5289)),VLOOKUP(MONTH(H5289),index!$D$2:$G$13,4,0),DAY(H5289)),
DATE(YEAR(H5289)+1,MONTH(H5289),DAY(H5289)))))-H5289))+H5289)</f>
        <v/>
      </c>
      <c r="J5289" s="9" t="str">
        <f t="shared" si="514"/>
        <v/>
      </c>
      <c r="K5289" s="11" t="str">
        <f t="shared" si="515"/>
        <v/>
      </c>
      <c r="L5289" s="11" t="str">
        <f t="shared" si="516"/>
        <v/>
      </c>
      <c r="M5289" s="11" t="str">
        <f>IF(A5289="","",VLOOKUP(E5289,index!$A$1:$B$6,2,0)*K5289*G5289)</f>
        <v/>
      </c>
      <c r="N5289" s="11" t="str">
        <f>IF(A5289="","",-PMT(G5289*VLOOKUP(E5289,index!$A$1:$B$6,2,0),C5289,F5289,0,0))</f>
        <v/>
      </c>
      <c r="O5289" s="11" t="str">
        <f t="shared" si="517"/>
        <v/>
      </c>
      <c r="P5289" s="11" t="str">
        <f t="shared" si="512"/>
        <v/>
      </c>
    </row>
    <row r="5290" spans="1:16" x14ac:dyDescent="0.25">
      <c r="A5290" s="9" t="str">
        <f>IF(A5289="","",IF(B5289&lt;C5289,A5289,IF(A5289=MAX('entry data'!$B$8:$B$507),"",A5289+1)))</f>
        <v/>
      </c>
      <c r="B5290" s="9" t="str">
        <f t="shared" si="513"/>
        <v/>
      </c>
      <c r="C5290" s="9" t="str">
        <f>IF(ISERROR(VLOOKUP(A5290,'entry data'!B:G,6,0)),"",VLOOKUP(A5290,'entry data'!B:G,6,0))</f>
        <v/>
      </c>
      <c r="D5290" s="9" t="str">
        <f>IF(ISERROR(VLOOKUP(A5290,'entry data'!B:C,2,0)),"",VLOOKUP(A5290,'entry data'!B:C,2,0))</f>
        <v/>
      </c>
      <c r="E5290" s="9" t="str">
        <f>IF(ISERROR(VLOOKUP(A5290,'entry data'!B:E,4,0)),"",VLOOKUP(A5290,'entry data'!B:E,4,0))</f>
        <v/>
      </c>
      <c r="F5290" s="11" t="str">
        <f>IF(A5290="","",IF(ISERROR(VLOOKUP(A5290,'entry data'!B:F,5,0)),"",VLOOKUP(A5290,'entry data'!B:F,5,0)))</f>
        <v/>
      </c>
      <c r="G5290" s="12" t="str">
        <f>IF(A5290="","",IF(ISERROR(VLOOKUP(A5290,'entry data'!B:I,8,0)),"",VLOOKUP(A5290,'entry data'!B:I,7,0)))</f>
        <v/>
      </c>
      <c r="H5290" s="13" t="str">
        <f>IF(A5290="","",IF(B5290=1,VLOOKUP(A5290,'entry data'!B:D,3,0),I5289))</f>
        <v/>
      </c>
      <c r="I5290" s="14" t="str">
        <f>IF(A5290="","",IF(E5290="weekly",7,IF(E5290="fortnightly",14,IF(E5290="monthly",DATE(IF(MONTH(H5290)=12,YEAR(H5290)+1,YEAR(H5290)),VLOOKUP(MONTH(H5290),index!$D$2:$G$13,2,0),DAY(H5290)),
IF(E5290="quarterly",DATE(IF(MONTH(H5290)&gt;=10,YEAR(H5290)+1,YEAR(H5290)),VLOOKUP(MONTH(H5290),index!$D$2:$G$13,3,0),DAY(H5290)),
IF(E5290="halfyearly",DATE(IF(MONTH(H5290)&gt;=7,YEAR(H5290)+1,YEAR(H5290)),VLOOKUP(MONTH(H5290),index!$D$2:$G$13,4,0),DAY(H5290)),
DATE(YEAR(H5290)+1,MONTH(H5290),DAY(H5290)))))-H5290))+H5290)</f>
        <v/>
      </c>
      <c r="J5290" s="9" t="str">
        <f t="shared" si="514"/>
        <v/>
      </c>
      <c r="K5290" s="11" t="str">
        <f t="shared" si="515"/>
        <v/>
      </c>
      <c r="L5290" s="11" t="str">
        <f t="shared" si="516"/>
        <v/>
      </c>
      <c r="M5290" s="11" t="str">
        <f>IF(A5290="","",VLOOKUP(E5290,index!$A$1:$B$6,2,0)*K5290*G5290)</f>
        <v/>
      </c>
      <c r="N5290" s="11" t="str">
        <f>IF(A5290="","",-PMT(G5290*VLOOKUP(E5290,index!$A$1:$B$6,2,0),C5290,F5290,0,0))</f>
        <v/>
      </c>
      <c r="O5290" s="11" t="str">
        <f t="shared" si="517"/>
        <v/>
      </c>
      <c r="P5290" s="11" t="str">
        <f t="shared" si="512"/>
        <v/>
      </c>
    </row>
    <row r="5291" spans="1:16" x14ac:dyDescent="0.25">
      <c r="A5291" s="9" t="str">
        <f>IF(A5290="","",IF(B5290&lt;C5290,A5290,IF(A5290=MAX('entry data'!$B$8:$B$507),"",A5290+1)))</f>
        <v/>
      </c>
      <c r="B5291" s="9" t="str">
        <f t="shared" si="513"/>
        <v/>
      </c>
      <c r="C5291" s="9" t="str">
        <f>IF(ISERROR(VLOOKUP(A5291,'entry data'!B:G,6,0)),"",VLOOKUP(A5291,'entry data'!B:G,6,0))</f>
        <v/>
      </c>
      <c r="D5291" s="9" t="str">
        <f>IF(ISERROR(VLOOKUP(A5291,'entry data'!B:C,2,0)),"",VLOOKUP(A5291,'entry data'!B:C,2,0))</f>
        <v/>
      </c>
      <c r="E5291" s="9" t="str">
        <f>IF(ISERROR(VLOOKUP(A5291,'entry data'!B:E,4,0)),"",VLOOKUP(A5291,'entry data'!B:E,4,0))</f>
        <v/>
      </c>
      <c r="F5291" s="11" t="str">
        <f>IF(A5291="","",IF(ISERROR(VLOOKUP(A5291,'entry data'!B:F,5,0)),"",VLOOKUP(A5291,'entry data'!B:F,5,0)))</f>
        <v/>
      </c>
      <c r="G5291" s="12" t="str">
        <f>IF(A5291="","",IF(ISERROR(VLOOKUP(A5291,'entry data'!B:I,8,0)),"",VLOOKUP(A5291,'entry data'!B:I,7,0)))</f>
        <v/>
      </c>
      <c r="H5291" s="13" t="str">
        <f>IF(A5291="","",IF(B5291=1,VLOOKUP(A5291,'entry data'!B:D,3,0),I5290))</f>
        <v/>
      </c>
      <c r="I5291" s="14" t="str">
        <f>IF(A5291="","",IF(E5291="weekly",7,IF(E5291="fortnightly",14,IF(E5291="monthly",DATE(IF(MONTH(H5291)=12,YEAR(H5291)+1,YEAR(H5291)),VLOOKUP(MONTH(H5291),index!$D$2:$G$13,2,0),DAY(H5291)),
IF(E5291="quarterly",DATE(IF(MONTH(H5291)&gt;=10,YEAR(H5291)+1,YEAR(H5291)),VLOOKUP(MONTH(H5291),index!$D$2:$G$13,3,0),DAY(H5291)),
IF(E5291="halfyearly",DATE(IF(MONTH(H5291)&gt;=7,YEAR(H5291)+1,YEAR(H5291)),VLOOKUP(MONTH(H5291),index!$D$2:$G$13,4,0),DAY(H5291)),
DATE(YEAR(H5291)+1,MONTH(H5291),DAY(H5291)))))-H5291))+H5291)</f>
        <v/>
      </c>
      <c r="J5291" s="9" t="str">
        <f t="shared" si="514"/>
        <v/>
      </c>
      <c r="K5291" s="11" t="str">
        <f t="shared" si="515"/>
        <v/>
      </c>
      <c r="L5291" s="11" t="str">
        <f t="shared" si="516"/>
        <v/>
      </c>
      <c r="M5291" s="11" t="str">
        <f>IF(A5291="","",VLOOKUP(E5291,index!$A$1:$B$6,2,0)*K5291*G5291)</f>
        <v/>
      </c>
      <c r="N5291" s="11" t="str">
        <f>IF(A5291="","",-PMT(G5291*VLOOKUP(E5291,index!$A$1:$B$6,2,0),C5291,F5291,0,0))</f>
        <v/>
      </c>
      <c r="O5291" s="11" t="str">
        <f t="shared" si="517"/>
        <v/>
      </c>
      <c r="P5291" s="11" t="str">
        <f t="shared" si="512"/>
        <v/>
      </c>
    </row>
    <row r="5292" spans="1:16" x14ac:dyDescent="0.25">
      <c r="A5292" s="9" t="str">
        <f>IF(A5291="","",IF(B5291&lt;C5291,A5291,IF(A5291=MAX('entry data'!$B$8:$B$507),"",A5291+1)))</f>
        <v/>
      </c>
      <c r="B5292" s="9" t="str">
        <f t="shared" si="513"/>
        <v/>
      </c>
      <c r="C5292" s="9" t="str">
        <f>IF(ISERROR(VLOOKUP(A5292,'entry data'!B:G,6,0)),"",VLOOKUP(A5292,'entry data'!B:G,6,0))</f>
        <v/>
      </c>
      <c r="D5292" s="9" t="str">
        <f>IF(ISERROR(VLOOKUP(A5292,'entry data'!B:C,2,0)),"",VLOOKUP(A5292,'entry data'!B:C,2,0))</f>
        <v/>
      </c>
      <c r="E5292" s="9" t="str">
        <f>IF(ISERROR(VLOOKUP(A5292,'entry data'!B:E,4,0)),"",VLOOKUP(A5292,'entry data'!B:E,4,0))</f>
        <v/>
      </c>
      <c r="F5292" s="11" t="str">
        <f>IF(A5292="","",IF(ISERROR(VLOOKUP(A5292,'entry data'!B:F,5,0)),"",VLOOKUP(A5292,'entry data'!B:F,5,0)))</f>
        <v/>
      </c>
      <c r="G5292" s="12" t="str">
        <f>IF(A5292="","",IF(ISERROR(VLOOKUP(A5292,'entry data'!B:I,8,0)),"",VLOOKUP(A5292,'entry data'!B:I,7,0)))</f>
        <v/>
      </c>
      <c r="H5292" s="13" t="str">
        <f>IF(A5292="","",IF(B5292=1,VLOOKUP(A5292,'entry data'!B:D,3,0),I5291))</f>
        <v/>
      </c>
      <c r="I5292" s="14" t="str">
        <f>IF(A5292="","",IF(E5292="weekly",7,IF(E5292="fortnightly",14,IF(E5292="monthly",DATE(IF(MONTH(H5292)=12,YEAR(H5292)+1,YEAR(H5292)),VLOOKUP(MONTH(H5292),index!$D$2:$G$13,2,0),DAY(H5292)),
IF(E5292="quarterly",DATE(IF(MONTH(H5292)&gt;=10,YEAR(H5292)+1,YEAR(H5292)),VLOOKUP(MONTH(H5292),index!$D$2:$G$13,3,0),DAY(H5292)),
IF(E5292="halfyearly",DATE(IF(MONTH(H5292)&gt;=7,YEAR(H5292)+1,YEAR(H5292)),VLOOKUP(MONTH(H5292),index!$D$2:$G$13,4,0),DAY(H5292)),
DATE(YEAR(H5292)+1,MONTH(H5292),DAY(H5292)))))-H5292))+H5292)</f>
        <v/>
      </c>
      <c r="J5292" s="9" t="str">
        <f t="shared" si="514"/>
        <v/>
      </c>
      <c r="K5292" s="11" t="str">
        <f t="shared" si="515"/>
        <v/>
      </c>
      <c r="L5292" s="11" t="str">
        <f t="shared" si="516"/>
        <v/>
      </c>
      <c r="M5292" s="11" t="str">
        <f>IF(A5292="","",VLOOKUP(E5292,index!$A$1:$B$6,2,0)*K5292*G5292)</f>
        <v/>
      </c>
      <c r="N5292" s="11" t="str">
        <f>IF(A5292="","",-PMT(G5292*VLOOKUP(E5292,index!$A$1:$B$6,2,0),C5292,F5292,0,0))</f>
        <v/>
      </c>
      <c r="O5292" s="11" t="str">
        <f t="shared" si="517"/>
        <v/>
      </c>
      <c r="P5292" s="11" t="str">
        <f t="shared" si="512"/>
        <v/>
      </c>
    </row>
    <row r="5293" spans="1:16" x14ac:dyDescent="0.25">
      <c r="A5293" s="9" t="str">
        <f>IF(A5292="","",IF(B5292&lt;C5292,A5292,IF(A5292=MAX('entry data'!$B$8:$B$507),"",A5292+1)))</f>
        <v/>
      </c>
      <c r="B5293" s="9" t="str">
        <f t="shared" si="513"/>
        <v/>
      </c>
      <c r="C5293" s="9" t="str">
        <f>IF(ISERROR(VLOOKUP(A5293,'entry data'!B:G,6,0)),"",VLOOKUP(A5293,'entry data'!B:G,6,0))</f>
        <v/>
      </c>
      <c r="D5293" s="9" t="str">
        <f>IF(ISERROR(VLOOKUP(A5293,'entry data'!B:C,2,0)),"",VLOOKUP(A5293,'entry data'!B:C,2,0))</f>
        <v/>
      </c>
      <c r="E5293" s="9" t="str">
        <f>IF(ISERROR(VLOOKUP(A5293,'entry data'!B:E,4,0)),"",VLOOKUP(A5293,'entry data'!B:E,4,0))</f>
        <v/>
      </c>
      <c r="F5293" s="11" t="str">
        <f>IF(A5293="","",IF(ISERROR(VLOOKUP(A5293,'entry data'!B:F,5,0)),"",VLOOKUP(A5293,'entry data'!B:F,5,0)))</f>
        <v/>
      </c>
      <c r="G5293" s="12" t="str">
        <f>IF(A5293="","",IF(ISERROR(VLOOKUP(A5293,'entry data'!B:I,8,0)),"",VLOOKUP(A5293,'entry data'!B:I,7,0)))</f>
        <v/>
      </c>
      <c r="H5293" s="13" t="str">
        <f>IF(A5293="","",IF(B5293=1,VLOOKUP(A5293,'entry data'!B:D,3,0),I5292))</f>
        <v/>
      </c>
      <c r="I5293" s="14" t="str">
        <f>IF(A5293="","",IF(E5293="weekly",7,IF(E5293="fortnightly",14,IF(E5293="monthly",DATE(IF(MONTH(H5293)=12,YEAR(H5293)+1,YEAR(H5293)),VLOOKUP(MONTH(H5293),index!$D$2:$G$13,2,0),DAY(H5293)),
IF(E5293="quarterly",DATE(IF(MONTH(H5293)&gt;=10,YEAR(H5293)+1,YEAR(H5293)),VLOOKUP(MONTH(H5293),index!$D$2:$G$13,3,0),DAY(H5293)),
IF(E5293="halfyearly",DATE(IF(MONTH(H5293)&gt;=7,YEAR(H5293)+1,YEAR(H5293)),VLOOKUP(MONTH(H5293),index!$D$2:$G$13,4,0),DAY(H5293)),
DATE(YEAR(H5293)+1,MONTH(H5293),DAY(H5293)))))-H5293))+H5293)</f>
        <v/>
      </c>
      <c r="J5293" s="9" t="str">
        <f t="shared" si="514"/>
        <v/>
      </c>
      <c r="K5293" s="11" t="str">
        <f t="shared" si="515"/>
        <v/>
      </c>
      <c r="L5293" s="11" t="str">
        <f t="shared" si="516"/>
        <v/>
      </c>
      <c r="M5293" s="11" t="str">
        <f>IF(A5293="","",VLOOKUP(E5293,index!$A$1:$B$6,2,0)*K5293*G5293)</f>
        <v/>
      </c>
      <c r="N5293" s="11" t="str">
        <f>IF(A5293="","",-PMT(G5293*VLOOKUP(E5293,index!$A$1:$B$6,2,0),C5293,F5293,0,0))</f>
        <v/>
      </c>
      <c r="O5293" s="11" t="str">
        <f t="shared" si="517"/>
        <v/>
      </c>
      <c r="P5293" s="11" t="str">
        <f t="shared" si="512"/>
        <v/>
      </c>
    </row>
    <row r="5294" spans="1:16" x14ac:dyDescent="0.25">
      <c r="A5294" s="9" t="str">
        <f>IF(A5293="","",IF(B5293&lt;C5293,A5293,IF(A5293=MAX('entry data'!$B$8:$B$507),"",A5293+1)))</f>
        <v/>
      </c>
      <c r="B5294" s="9" t="str">
        <f t="shared" si="513"/>
        <v/>
      </c>
      <c r="C5294" s="9" t="str">
        <f>IF(ISERROR(VLOOKUP(A5294,'entry data'!B:G,6,0)),"",VLOOKUP(A5294,'entry data'!B:G,6,0))</f>
        <v/>
      </c>
      <c r="D5294" s="9" t="str">
        <f>IF(ISERROR(VLOOKUP(A5294,'entry data'!B:C,2,0)),"",VLOOKUP(A5294,'entry data'!B:C,2,0))</f>
        <v/>
      </c>
      <c r="E5294" s="9" t="str">
        <f>IF(ISERROR(VLOOKUP(A5294,'entry data'!B:E,4,0)),"",VLOOKUP(A5294,'entry data'!B:E,4,0))</f>
        <v/>
      </c>
      <c r="F5294" s="11" t="str">
        <f>IF(A5294="","",IF(ISERROR(VLOOKUP(A5294,'entry data'!B:F,5,0)),"",VLOOKUP(A5294,'entry data'!B:F,5,0)))</f>
        <v/>
      </c>
      <c r="G5294" s="12" t="str">
        <f>IF(A5294="","",IF(ISERROR(VLOOKUP(A5294,'entry data'!B:I,8,0)),"",VLOOKUP(A5294,'entry data'!B:I,7,0)))</f>
        <v/>
      </c>
      <c r="H5294" s="13" t="str">
        <f>IF(A5294="","",IF(B5294=1,VLOOKUP(A5294,'entry data'!B:D,3,0),I5293))</f>
        <v/>
      </c>
      <c r="I5294" s="14" t="str">
        <f>IF(A5294="","",IF(E5294="weekly",7,IF(E5294="fortnightly",14,IF(E5294="monthly",DATE(IF(MONTH(H5294)=12,YEAR(H5294)+1,YEAR(H5294)),VLOOKUP(MONTH(H5294),index!$D$2:$G$13,2,0),DAY(H5294)),
IF(E5294="quarterly",DATE(IF(MONTH(H5294)&gt;=10,YEAR(H5294)+1,YEAR(H5294)),VLOOKUP(MONTH(H5294),index!$D$2:$G$13,3,0),DAY(H5294)),
IF(E5294="halfyearly",DATE(IF(MONTH(H5294)&gt;=7,YEAR(H5294)+1,YEAR(H5294)),VLOOKUP(MONTH(H5294),index!$D$2:$G$13,4,0),DAY(H5294)),
DATE(YEAR(H5294)+1,MONTH(H5294),DAY(H5294)))))-H5294))+H5294)</f>
        <v/>
      </c>
      <c r="J5294" s="9" t="str">
        <f t="shared" si="514"/>
        <v/>
      </c>
      <c r="K5294" s="11" t="str">
        <f t="shared" si="515"/>
        <v/>
      </c>
      <c r="L5294" s="11" t="str">
        <f t="shared" si="516"/>
        <v/>
      </c>
      <c r="M5294" s="11" t="str">
        <f>IF(A5294="","",VLOOKUP(E5294,index!$A$1:$B$6,2,0)*K5294*G5294)</f>
        <v/>
      </c>
      <c r="N5294" s="11" t="str">
        <f>IF(A5294="","",-PMT(G5294*VLOOKUP(E5294,index!$A$1:$B$6,2,0),C5294,F5294,0,0))</f>
        <v/>
      </c>
      <c r="O5294" s="11" t="str">
        <f t="shared" si="517"/>
        <v/>
      </c>
      <c r="P5294" s="11" t="str">
        <f t="shared" si="512"/>
        <v/>
      </c>
    </row>
    <row r="5295" spans="1:16" x14ac:dyDescent="0.25">
      <c r="A5295" s="9" t="str">
        <f>IF(A5294="","",IF(B5294&lt;C5294,A5294,IF(A5294=MAX('entry data'!$B$8:$B$507),"",A5294+1)))</f>
        <v/>
      </c>
      <c r="B5295" s="9" t="str">
        <f t="shared" si="513"/>
        <v/>
      </c>
      <c r="C5295" s="9" t="str">
        <f>IF(ISERROR(VLOOKUP(A5295,'entry data'!B:G,6,0)),"",VLOOKUP(A5295,'entry data'!B:G,6,0))</f>
        <v/>
      </c>
      <c r="D5295" s="9" t="str">
        <f>IF(ISERROR(VLOOKUP(A5295,'entry data'!B:C,2,0)),"",VLOOKUP(A5295,'entry data'!B:C,2,0))</f>
        <v/>
      </c>
      <c r="E5295" s="9" t="str">
        <f>IF(ISERROR(VLOOKUP(A5295,'entry data'!B:E,4,0)),"",VLOOKUP(A5295,'entry data'!B:E,4,0))</f>
        <v/>
      </c>
      <c r="F5295" s="11" t="str">
        <f>IF(A5295="","",IF(ISERROR(VLOOKUP(A5295,'entry data'!B:F,5,0)),"",VLOOKUP(A5295,'entry data'!B:F,5,0)))</f>
        <v/>
      </c>
      <c r="G5295" s="12" t="str">
        <f>IF(A5295="","",IF(ISERROR(VLOOKUP(A5295,'entry data'!B:I,8,0)),"",VLOOKUP(A5295,'entry data'!B:I,7,0)))</f>
        <v/>
      </c>
      <c r="H5295" s="13" t="str">
        <f>IF(A5295="","",IF(B5295=1,VLOOKUP(A5295,'entry data'!B:D,3,0),I5294))</f>
        <v/>
      </c>
      <c r="I5295" s="14" t="str">
        <f>IF(A5295="","",IF(E5295="weekly",7,IF(E5295="fortnightly",14,IF(E5295="monthly",DATE(IF(MONTH(H5295)=12,YEAR(H5295)+1,YEAR(H5295)),VLOOKUP(MONTH(H5295),index!$D$2:$G$13,2,0),DAY(H5295)),
IF(E5295="quarterly",DATE(IF(MONTH(H5295)&gt;=10,YEAR(H5295)+1,YEAR(H5295)),VLOOKUP(MONTH(H5295),index!$D$2:$G$13,3,0),DAY(H5295)),
IF(E5295="halfyearly",DATE(IF(MONTH(H5295)&gt;=7,YEAR(H5295)+1,YEAR(H5295)),VLOOKUP(MONTH(H5295),index!$D$2:$G$13,4,0),DAY(H5295)),
DATE(YEAR(H5295)+1,MONTH(H5295),DAY(H5295)))))-H5295))+H5295)</f>
        <v/>
      </c>
      <c r="J5295" s="9" t="str">
        <f t="shared" si="514"/>
        <v/>
      </c>
      <c r="K5295" s="11" t="str">
        <f t="shared" si="515"/>
        <v/>
      </c>
      <c r="L5295" s="11" t="str">
        <f t="shared" si="516"/>
        <v/>
      </c>
      <c r="M5295" s="11" t="str">
        <f>IF(A5295="","",VLOOKUP(E5295,index!$A$1:$B$6,2,0)*K5295*G5295)</f>
        <v/>
      </c>
      <c r="N5295" s="11" t="str">
        <f>IF(A5295="","",-PMT(G5295*VLOOKUP(E5295,index!$A$1:$B$6,2,0),C5295,F5295,0,0))</f>
        <v/>
      </c>
      <c r="O5295" s="11" t="str">
        <f t="shared" si="517"/>
        <v/>
      </c>
      <c r="P5295" s="11" t="str">
        <f t="shared" si="512"/>
        <v/>
      </c>
    </row>
    <row r="5296" spans="1:16" x14ac:dyDescent="0.25">
      <c r="A5296" s="9" t="str">
        <f>IF(A5295="","",IF(B5295&lt;C5295,A5295,IF(A5295=MAX('entry data'!$B$8:$B$507),"",A5295+1)))</f>
        <v/>
      </c>
      <c r="B5296" s="9" t="str">
        <f t="shared" si="513"/>
        <v/>
      </c>
      <c r="C5296" s="9" t="str">
        <f>IF(ISERROR(VLOOKUP(A5296,'entry data'!B:G,6,0)),"",VLOOKUP(A5296,'entry data'!B:G,6,0))</f>
        <v/>
      </c>
      <c r="D5296" s="9" t="str">
        <f>IF(ISERROR(VLOOKUP(A5296,'entry data'!B:C,2,0)),"",VLOOKUP(A5296,'entry data'!B:C,2,0))</f>
        <v/>
      </c>
      <c r="E5296" s="9" t="str">
        <f>IF(ISERROR(VLOOKUP(A5296,'entry data'!B:E,4,0)),"",VLOOKUP(A5296,'entry data'!B:E,4,0))</f>
        <v/>
      </c>
      <c r="F5296" s="11" t="str">
        <f>IF(A5296="","",IF(ISERROR(VLOOKUP(A5296,'entry data'!B:F,5,0)),"",VLOOKUP(A5296,'entry data'!B:F,5,0)))</f>
        <v/>
      </c>
      <c r="G5296" s="12" t="str">
        <f>IF(A5296="","",IF(ISERROR(VLOOKUP(A5296,'entry data'!B:I,8,0)),"",VLOOKUP(A5296,'entry data'!B:I,7,0)))</f>
        <v/>
      </c>
      <c r="H5296" s="13" t="str">
        <f>IF(A5296="","",IF(B5296=1,VLOOKUP(A5296,'entry data'!B:D,3,0),I5295))</f>
        <v/>
      </c>
      <c r="I5296" s="14" t="str">
        <f>IF(A5296="","",IF(E5296="weekly",7,IF(E5296="fortnightly",14,IF(E5296="monthly",DATE(IF(MONTH(H5296)=12,YEAR(H5296)+1,YEAR(H5296)),VLOOKUP(MONTH(H5296),index!$D$2:$G$13,2,0),DAY(H5296)),
IF(E5296="quarterly",DATE(IF(MONTH(H5296)&gt;=10,YEAR(H5296)+1,YEAR(H5296)),VLOOKUP(MONTH(H5296),index!$D$2:$G$13,3,0),DAY(H5296)),
IF(E5296="halfyearly",DATE(IF(MONTH(H5296)&gt;=7,YEAR(H5296)+1,YEAR(H5296)),VLOOKUP(MONTH(H5296),index!$D$2:$G$13,4,0),DAY(H5296)),
DATE(YEAR(H5296)+1,MONTH(H5296),DAY(H5296)))))-H5296))+H5296)</f>
        <v/>
      </c>
      <c r="J5296" s="9" t="str">
        <f t="shared" si="514"/>
        <v/>
      </c>
      <c r="K5296" s="11" t="str">
        <f t="shared" si="515"/>
        <v/>
      </c>
      <c r="L5296" s="11" t="str">
        <f t="shared" si="516"/>
        <v/>
      </c>
      <c r="M5296" s="11" t="str">
        <f>IF(A5296="","",VLOOKUP(E5296,index!$A$1:$B$6,2,0)*K5296*G5296)</f>
        <v/>
      </c>
      <c r="N5296" s="11" t="str">
        <f>IF(A5296="","",-PMT(G5296*VLOOKUP(E5296,index!$A$1:$B$6,2,0),C5296,F5296,0,0))</f>
        <v/>
      </c>
      <c r="O5296" s="11" t="str">
        <f t="shared" si="517"/>
        <v/>
      </c>
      <c r="P5296" s="11" t="str">
        <f t="shared" si="512"/>
        <v/>
      </c>
    </row>
    <row r="5297" spans="1:16" x14ac:dyDescent="0.25">
      <c r="A5297" s="9" t="str">
        <f>IF(A5296="","",IF(B5296&lt;C5296,A5296,IF(A5296=MAX('entry data'!$B$8:$B$507),"",A5296+1)))</f>
        <v/>
      </c>
      <c r="B5297" s="9" t="str">
        <f t="shared" si="513"/>
        <v/>
      </c>
      <c r="C5297" s="9" t="str">
        <f>IF(ISERROR(VLOOKUP(A5297,'entry data'!B:G,6,0)),"",VLOOKUP(A5297,'entry data'!B:G,6,0))</f>
        <v/>
      </c>
      <c r="D5297" s="9" t="str">
        <f>IF(ISERROR(VLOOKUP(A5297,'entry data'!B:C,2,0)),"",VLOOKUP(A5297,'entry data'!B:C,2,0))</f>
        <v/>
      </c>
      <c r="E5297" s="9" t="str">
        <f>IF(ISERROR(VLOOKUP(A5297,'entry data'!B:E,4,0)),"",VLOOKUP(A5297,'entry data'!B:E,4,0))</f>
        <v/>
      </c>
      <c r="F5297" s="11" t="str">
        <f>IF(A5297="","",IF(ISERROR(VLOOKUP(A5297,'entry data'!B:F,5,0)),"",VLOOKUP(A5297,'entry data'!B:F,5,0)))</f>
        <v/>
      </c>
      <c r="G5297" s="12" t="str">
        <f>IF(A5297="","",IF(ISERROR(VLOOKUP(A5297,'entry data'!B:I,8,0)),"",VLOOKUP(A5297,'entry data'!B:I,7,0)))</f>
        <v/>
      </c>
      <c r="H5297" s="13" t="str">
        <f>IF(A5297="","",IF(B5297=1,VLOOKUP(A5297,'entry data'!B:D,3,0),I5296))</f>
        <v/>
      </c>
      <c r="I5297" s="14" t="str">
        <f>IF(A5297="","",IF(E5297="weekly",7,IF(E5297="fortnightly",14,IF(E5297="monthly",DATE(IF(MONTH(H5297)=12,YEAR(H5297)+1,YEAR(H5297)),VLOOKUP(MONTH(H5297),index!$D$2:$G$13,2,0),DAY(H5297)),
IF(E5297="quarterly",DATE(IF(MONTH(H5297)&gt;=10,YEAR(H5297)+1,YEAR(H5297)),VLOOKUP(MONTH(H5297),index!$D$2:$G$13,3,0),DAY(H5297)),
IF(E5297="halfyearly",DATE(IF(MONTH(H5297)&gt;=7,YEAR(H5297)+1,YEAR(H5297)),VLOOKUP(MONTH(H5297),index!$D$2:$G$13,4,0),DAY(H5297)),
DATE(YEAR(H5297)+1,MONTH(H5297),DAY(H5297)))))-H5297))+H5297)</f>
        <v/>
      </c>
      <c r="J5297" s="9" t="str">
        <f t="shared" si="514"/>
        <v/>
      </c>
      <c r="K5297" s="11" t="str">
        <f t="shared" si="515"/>
        <v/>
      </c>
      <c r="L5297" s="11" t="str">
        <f t="shared" si="516"/>
        <v/>
      </c>
      <c r="M5297" s="11" t="str">
        <f>IF(A5297="","",VLOOKUP(E5297,index!$A$1:$B$6,2,0)*K5297*G5297)</f>
        <v/>
      </c>
      <c r="N5297" s="11" t="str">
        <f>IF(A5297="","",-PMT(G5297*VLOOKUP(E5297,index!$A$1:$B$6,2,0),C5297,F5297,0,0))</f>
        <v/>
      </c>
      <c r="O5297" s="11" t="str">
        <f t="shared" si="517"/>
        <v/>
      </c>
      <c r="P5297" s="11" t="str">
        <f t="shared" si="512"/>
        <v/>
      </c>
    </row>
    <row r="5298" spans="1:16" x14ac:dyDescent="0.25">
      <c r="A5298" s="9" t="str">
        <f>IF(A5297="","",IF(B5297&lt;C5297,A5297,IF(A5297=MAX('entry data'!$B$8:$B$507),"",A5297+1)))</f>
        <v/>
      </c>
      <c r="B5298" s="9" t="str">
        <f t="shared" si="513"/>
        <v/>
      </c>
      <c r="C5298" s="9" t="str">
        <f>IF(ISERROR(VLOOKUP(A5298,'entry data'!B:G,6,0)),"",VLOOKUP(A5298,'entry data'!B:G,6,0))</f>
        <v/>
      </c>
      <c r="D5298" s="9" t="str">
        <f>IF(ISERROR(VLOOKUP(A5298,'entry data'!B:C,2,0)),"",VLOOKUP(A5298,'entry data'!B:C,2,0))</f>
        <v/>
      </c>
      <c r="E5298" s="9" t="str">
        <f>IF(ISERROR(VLOOKUP(A5298,'entry data'!B:E,4,0)),"",VLOOKUP(A5298,'entry data'!B:E,4,0))</f>
        <v/>
      </c>
      <c r="F5298" s="11" t="str">
        <f>IF(A5298="","",IF(ISERROR(VLOOKUP(A5298,'entry data'!B:F,5,0)),"",VLOOKUP(A5298,'entry data'!B:F,5,0)))</f>
        <v/>
      </c>
      <c r="G5298" s="12" t="str">
        <f>IF(A5298="","",IF(ISERROR(VLOOKUP(A5298,'entry data'!B:I,8,0)),"",VLOOKUP(A5298,'entry data'!B:I,7,0)))</f>
        <v/>
      </c>
      <c r="H5298" s="13" t="str">
        <f>IF(A5298="","",IF(B5298=1,VLOOKUP(A5298,'entry data'!B:D,3,0),I5297))</f>
        <v/>
      </c>
      <c r="I5298" s="14" t="str">
        <f>IF(A5298="","",IF(E5298="weekly",7,IF(E5298="fortnightly",14,IF(E5298="monthly",DATE(IF(MONTH(H5298)=12,YEAR(H5298)+1,YEAR(H5298)),VLOOKUP(MONTH(H5298),index!$D$2:$G$13,2,0),DAY(H5298)),
IF(E5298="quarterly",DATE(IF(MONTH(H5298)&gt;=10,YEAR(H5298)+1,YEAR(H5298)),VLOOKUP(MONTH(H5298),index!$D$2:$G$13,3,0),DAY(H5298)),
IF(E5298="halfyearly",DATE(IF(MONTH(H5298)&gt;=7,YEAR(H5298)+1,YEAR(H5298)),VLOOKUP(MONTH(H5298),index!$D$2:$G$13,4,0),DAY(H5298)),
DATE(YEAR(H5298)+1,MONTH(H5298),DAY(H5298)))))-H5298))+H5298)</f>
        <v/>
      </c>
      <c r="J5298" s="9" t="str">
        <f t="shared" si="514"/>
        <v/>
      </c>
      <c r="K5298" s="11" t="str">
        <f t="shared" si="515"/>
        <v/>
      </c>
      <c r="L5298" s="11" t="str">
        <f t="shared" si="516"/>
        <v/>
      </c>
      <c r="M5298" s="11" t="str">
        <f>IF(A5298="","",VLOOKUP(E5298,index!$A$1:$B$6,2,0)*K5298*G5298)</f>
        <v/>
      </c>
      <c r="N5298" s="11" t="str">
        <f>IF(A5298="","",-PMT(G5298*VLOOKUP(E5298,index!$A$1:$B$6,2,0),C5298,F5298,0,0))</f>
        <v/>
      </c>
      <c r="O5298" s="11" t="str">
        <f t="shared" si="517"/>
        <v/>
      </c>
      <c r="P5298" s="11" t="str">
        <f t="shared" si="512"/>
        <v/>
      </c>
    </row>
    <row r="5299" spans="1:16" x14ac:dyDescent="0.25">
      <c r="A5299" s="9" t="str">
        <f>IF(A5298="","",IF(B5298&lt;C5298,A5298,IF(A5298=MAX('entry data'!$B$8:$B$507),"",A5298+1)))</f>
        <v/>
      </c>
      <c r="B5299" s="9" t="str">
        <f t="shared" si="513"/>
        <v/>
      </c>
      <c r="C5299" s="9" t="str">
        <f>IF(ISERROR(VLOOKUP(A5299,'entry data'!B:G,6,0)),"",VLOOKUP(A5299,'entry data'!B:G,6,0))</f>
        <v/>
      </c>
      <c r="D5299" s="9" t="str">
        <f>IF(ISERROR(VLOOKUP(A5299,'entry data'!B:C,2,0)),"",VLOOKUP(A5299,'entry data'!B:C,2,0))</f>
        <v/>
      </c>
      <c r="E5299" s="9" t="str">
        <f>IF(ISERROR(VLOOKUP(A5299,'entry data'!B:E,4,0)),"",VLOOKUP(A5299,'entry data'!B:E,4,0))</f>
        <v/>
      </c>
      <c r="F5299" s="11" t="str">
        <f>IF(A5299="","",IF(ISERROR(VLOOKUP(A5299,'entry data'!B:F,5,0)),"",VLOOKUP(A5299,'entry data'!B:F,5,0)))</f>
        <v/>
      </c>
      <c r="G5299" s="12" t="str">
        <f>IF(A5299="","",IF(ISERROR(VLOOKUP(A5299,'entry data'!B:I,8,0)),"",VLOOKUP(A5299,'entry data'!B:I,7,0)))</f>
        <v/>
      </c>
      <c r="H5299" s="13" t="str">
        <f>IF(A5299="","",IF(B5299=1,VLOOKUP(A5299,'entry data'!B:D,3,0),I5298))</f>
        <v/>
      </c>
      <c r="I5299" s="14" t="str">
        <f>IF(A5299="","",IF(E5299="weekly",7,IF(E5299="fortnightly",14,IF(E5299="monthly",DATE(IF(MONTH(H5299)=12,YEAR(H5299)+1,YEAR(H5299)),VLOOKUP(MONTH(H5299),index!$D$2:$G$13,2,0),DAY(H5299)),
IF(E5299="quarterly",DATE(IF(MONTH(H5299)&gt;=10,YEAR(H5299)+1,YEAR(H5299)),VLOOKUP(MONTH(H5299),index!$D$2:$G$13,3,0),DAY(H5299)),
IF(E5299="halfyearly",DATE(IF(MONTH(H5299)&gt;=7,YEAR(H5299)+1,YEAR(H5299)),VLOOKUP(MONTH(H5299),index!$D$2:$G$13,4,0),DAY(H5299)),
DATE(YEAR(H5299)+1,MONTH(H5299),DAY(H5299)))))-H5299))+H5299)</f>
        <v/>
      </c>
      <c r="J5299" s="9" t="str">
        <f t="shared" si="514"/>
        <v/>
      </c>
      <c r="K5299" s="11" t="str">
        <f t="shared" si="515"/>
        <v/>
      </c>
      <c r="L5299" s="11" t="str">
        <f t="shared" si="516"/>
        <v/>
      </c>
      <c r="M5299" s="11" t="str">
        <f>IF(A5299="","",VLOOKUP(E5299,index!$A$1:$B$6,2,0)*K5299*G5299)</f>
        <v/>
      </c>
      <c r="N5299" s="11" t="str">
        <f>IF(A5299="","",-PMT(G5299*VLOOKUP(E5299,index!$A$1:$B$6,2,0),C5299,F5299,0,0))</f>
        <v/>
      </c>
      <c r="O5299" s="11" t="str">
        <f t="shared" si="517"/>
        <v/>
      </c>
      <c r="P5299" s="11" t="str">
        <f t="shared" si="512"/>
        <v/>
      </c>
    </row>
    <row r="5300" spans="1:16" x14ac:dyDescent="0.25">
      <c r="A5300" s="9" t="str">
        <f>IF(A5299="","",IF(B5299&lt;C5299,A5299,IF(A5299=MAX('entry data'!$B$8:$B$507),"",A5299+1)))</f>
        <v/>
      </c>
      <c r="B5300" s="9" t="str">
        <f t="shared" si="513"/>
        <v/>
      </c>
      <c r="C5300" s="9" t="str">
        <f>IF(ISERROR(VLOOKUP(A5300,'entry data'!B:G,6,0)),"",VLOOKUP(A5300,'entry data'!B:G,6,0))</f>
        <v/>
      </c>
      <c r="D5300" s="9" t="str">
        <f>IF(ISERROR(VLOOKUP(A5300,'entry data'!B:C,2,0)),"",VLOOKUP(A5300,'entry data'!B:C,2,0))</f>
        <v/>
      </c>
      <c r="E5300" s="9" t="str">
        <f>IF(ISERROR(VLOOKUP(A5300,'entry data'!B:E,4,0)),"",VLOOKUP(A5300,'entry data'!B:E,4,0))</f>
        <v/>
      </c>
      <c r="F5300" s="11" t="str">
        <f>IF(A5300="","",IF(ISERROR(VLOOKUP(A5300,'entry data'!B:F,5,0)),"",VLOOKUP(A5300,'entry data'!B:F,5,0)))</f>
        <v/>
      </c>
      <c r="G5300" s="12" t="str">
        <f>IF(A5300="","",IF(ISERROR(VLOOKUP(A5300,'entry data'!B:I,8,0)),"",VLOOKUP(A5300,'entry data'!B:I,7,0)))</f>
        <v/>
      </c>
      <c r="H5300" s="13" t="str">
        <f>IF(A5300="","",IF(B5300=1,VLOOKUP(A5300,'entry data'!B:D,3,0),I5299))</f>
        <v/>
      </c>
      <c r="I5300" s="14" t="str">
        <f>IF(A5300="","",IF(E5300="weekly",7,IF(E5300="fortnightly",14,IF(E5300="monthly",DATE(IF(MONTH(H5300)=12,YEAR(H5300)+1,YEAR(H5300)),VLOOKUP(MONTH(H5300),index!$D$2:$G$13,2,0),DAY(H5300)),
IF(E5300="quarterly",DATE(IF(MONTH(H5300)&gt;=10,YEAR(H5300)+1,YEAR(H5300)),VLOOKUP(MONTH(H5300),index!$D$2:$G$13,3,0),DAY(H5300)),
IF(E5300="halfyearly",DATE(IF(MONTH(H5300)&gt;=7,YEAR(H5300)+1,YEAR(H5300)),VLOOKUP(MONTH(H5300),index!$D$2:$G$13,4,0),DAY(H5300)),
DATE(YEAR(H5300)+1,MONTH(H5300),DAY(H5300)))))-H5300))+H5300)</f>
        <v/>
      </c>
      <c r="J5300" s="9" t="str">
        <f t="shared" si="514"/>
        <v/>
      </c>
      <c r="K5300" s="11" t="str">
        <f t="shared" si="515"/>
        <v/>
      </c>
      <c r="L5300" s="11" t="str">
        <f t="shared" si="516"/>
        <v/>
      </c>
      <c r="M5300" s="11" t="str">
        <f>IF(A5300="","",VLOOKUP(E5300,index!$A$1:$B$6,2,0)*K5300*G5300)</f>
        <v/>
      </c>
      <c r="N5300" s="11" t="str">
        <f>IF(A5300="","",-PMT(G5300*VLOOKUP(E5300,index!$A$1:$B$6,2,0),C5300,F5300,0,0))</f>
        <v/>
      </c>
      <c r="O5300" s="11" t="str">
        <f t="shared" si="517"/>
        <v/>
      </c>
      <c r="P5300" s="11" t="str">
        <f t="shared" si="512"/>
        <v/>
      </c>
    </row>
    <row r="5301" spans="1:16" x14ac:dyDescent="0.25">
      <c r="A5301" s="9" t="str">
        <f>IF(A5300="","",IF(B5300&lt;C5300,A5300,IF(A5300=MAX('entry data'!$B$8:$B$507),"",A5300+1)))</f>
        <v/>
      </c>
      <c r="B5301" s="9" t="str">
        <f t="shared" si="513"/>
        <v/>
      </c>
      <c r="C5301" s="9" t="str">
        <f>IF(ISERROR(VLOOKUP(A5301,'entry data'!B:G,6,0)),"",VLOOKUP(A5301,'entry data'!B:G,6,0))</f>
        <v/>
      </c>
      <c r="D5301" s="9" t="str">
        <f>IF(ISERROR(VLOOKUP(A5301,'entry data'!B:C,2,0)),"",VLOOKUP(A5301,'entry data'!B:C,2,0))</f>
        <v/>
      </c>
      <c r="E5301" s="9" t="str">
        <f>IF(ISERROR(VLOOKUP(A5301,'entry data'!B:E,4,0)),"",VLOOKUP(A5301,'entry data'!B:E,4,0))</f>
        <v/>
      </c>
      <c r="F5301" s="11" t="str">
        <f>IF(A5301="","",IF(ISERROR(VLOOKUP(A5301,'entry data'!B:F,5,0)),"",VLOOKUP(A5301,'entry data'!B:F,5,0)))</f>
        <v/>
      </c>
      <c r="G5301" s="12" t="str">
        <f>IF(A5301="","",IF(ISERROR(VLOOKUP(A5301,'entry data'!B:I,8,0)),"",VLOOKUP(A5301,'entry data'!B:I,7,0)))</f>
        <v/>
      </c>
      <c r="H5301" s="13" t="str">
        <f>IF(A5301="","",IF(B5301=1,VLOOKUP(A5301,'entry data'!B:D,3,0),I5300))</f>
        <v/>
      </c>
      <c r="I5301" s="14" t="str">
        <f>IF(A5301="","",IF(E5301="weekly",7,IF(E5301="fortnightly",14,IF(E5301="monthly",DATE(IF(MONTH(H5301)=12,YEAR(H5301)+1,YEAR(H5301)),VLOOKUP(MONTH(H5301),index!$D$2:$G$13,2,0),DAY(H5301)),
IF(E5301="quarterly",DATE(IF(MONTH(H5301)&gt;=10,YEAR(H5301)+1,YEAR(H5301)),VLOOKUP(MONTH(H5301),index!$D$2:$G$13,3,0),DAY(H5301)),
IF(E5301="halfyearly",DATE(IF(MONTH(H5301)&gt;=7,YEAR(H5301)+1,YEAR(H5301)),VLOOKUP(MONTH(H5301),index!$D$2:$G$13,4,0),DAY(H5301)),
DATE(YEAR(H5301)+1,MONTH(H5301),DAY(H5301)))))-H5301))+H5301)</f>
        <v/>
      </c>
      <c r="J5301" s="9" t="str">
        <f t="shared" si="514"/>
        <v/>
      </c>
      <c r="K5301" s="11" t="str">
        <f t="shared" si="515"/>
        <v/>
      </c>
      <c r="L5301" s="11" t="str">
        <f t="shared" si="516"/>
        <v/>
      </c>
      <c r="M5301" s="11" t="str">
        <f>IF(A5301="","",VLOOKUP(E5301,index!$A$1:$B$6,2,0)*K5301*G5301)</f>
        <v/>
      </c>
      <c r="N5301" s="11" t="str">
        <f>IF(A5301="","",-PMT(G5301*VLOOKUP(E5301,index!$A$1:$B$6,2,0),C5301,F5301,0,0))</f>
        <v/>
      </c>
      <c r="O5301" s="11" t="str">
        <f t="shared" si="517"/>
        <v/>
      </c>
      <c r="P5301" s="11" t="str">
        <f t="shared" si="512"/>
        <v/>
      </c>
    </row>
    <row r="5302" spans="1:16" x14ac:dyDescent="0.25">
      <c r="A5302" s="9" t="str">
        <f>IF(A5301="","",IF(B5301&lt;C5301,A5301,IF(A5301=MAX('entry data'!$B$8:$B$507),"",A5301+1)))</f>
        <v/>
      </c>
      <c r="B5302" s="9" t="str">
        <f t="shared" si="513"/>
        <v/>
      </c>
      <c r="C5302" s="9" t="str">
        <f>IF(ISERROR(VLOOKUP(A5302,'entry data'!B:G,6,0)),"",VLOOKUP(A5302,'entry data'!B:G,6,0))</f>
        <v/>
      </c>
      <c r="D5302" s="9" t="str">
        <f>IF(ISERROR(VLOOKUP(A5302,'entry data'!B:C,2,0)),"",VLOOKUP(A5302,'entry data'!B:C,2,0))</f>
        <v/>
      </c>
      <c r="E5302" s="9" t="str">
        <f>IF(ISERROR(VLOOKUP(A5302,'entry data'!B:E,4,0)),"",VLOOKUP(A5302,'entry data'!B:E,4,0))</f>
        <v/>
      </c>
      <c r="F5302" s="11" t="str">
        <f>IF(A5302="","",IF(ISERROR(VLOOKUP(A5302,'entry data'!B:F,5,0)),"",VLOOKUP(A5302,'entry data'!B:F,5,0)))</f>
        <v/>
      </c>
      <c r="G5302" s="12" t="str">
        <f>IF(A5302="","",IF(ISERROR(VLOOKUP(A5302,'entry data'!B:I,8,0)),"",VLOOKUP(A5302,'entry data'!B:I,7,0)))</f>
        <v/>
      </c>
      <c r="H5302" s="13" t="str">
        <f>IF(A5302="","",IF(B5302=1,VLOOKUP(A5302,'entry data'!B:D,3,0),I5301))</f>
        <v/>
      </c>
      <c r="I5302" s="14" t="str">
        <f>IF(A5302="","",IF(E5302="weekly",7,IF(E5302="fortnightly",14,IF(E5302="monthly",DATE(IF(MONTH(H5302)=12,YEAR(H5302)+1,YEAR(H5302)),VLOOKUP(MONTH(H5302),index!$D$2:$G$13,2,0),DAY(H5302)),
IF(E5302="quarterly",DATE(IF(MONTH(H5302)&gt;=10,YEAR(H5302)+1,YEAR(H5302)),VLOOKUP(MONTH(H5302),index!$D$2:$G$13,3,0),DAY(H5302)),
IF(E5302="halfyearly",DATE(IF(MONTH(H5302)&gt;=7,YEAR(H5302)+1,YEAR(H5302)),VLOOKUP(MONTH(H5302),index!$D$2:$G$13,4,0),DAY(H5302)),
DATE(YEAR(H5302)+1,MONTH(H5302),DAY(H5302)))))-H5302))+H5302)</f>
        <v/>
      </c>
      <c r="J5302" s="9" t="str">
        <f t="shared" si="514"/>
        <v/>
      </c>
      <c r="K5302" s="11" t="str">
        <f t="shared" si="515"/>
        <v/>
      </c>
      <c r="L5302" s="11" t="str">
        <f t="shared" si="516"/>
        <v/>
      </c>
      <c r="M5302" s="11" t="str">
        <f>IF(A5302="","",VLOOKUP(E5302,index!$A$1:$B$6,2,0)*K5302*G5302)</f>
        <v/>
      </c>
      <c r="N5302" s="11" t="str">
        <f>IF(A5302="","",-PMT(G5302*VLOOKUP(E5302,index!$A$1:$B$6,2,0),C5302,F5302,0,0))</f>
        <v/>
      </c>
      <c r="O5302" s="11" t="str">
        <f t="shared" si="517"/>
        <v/>
      </c>
      <c r="P5302" s="11" t="str">
        <f t="shared" si="512"/>
        <v/>
      </c>
    </row>
    <row r="5303" spans="1:16" x14ac:dyDescent="0.25">
      <c r="A5303" s="9" t="str">
        <f>IF(A5302="","",IF(B5302&lt;C5302,A5302,IF(A5302=MAX('entry data'!$B$8:$B$507),"",A5302+1)))</f>
        <v/>
      </c>
      <c r="B5303" s="9" t="str">
        <f t="shared" si="513"/>
        <v/>
      </c>
      <c r="C5303" s="9" t="str">
        <f>IF(ISERROR(VLOOKUP(A5303,'entry data'!B:G,6,0)),"",VLOOKUP(A5303,'entry data'!B:G,6,0))</f>
        <v/>
      </c>
      <c r="D5303" s="9" t="str">
        <f>IF(ISERROR(VLOOKUP(A5303,'entry data'!B:C,2,0)),"",VLOOKUP(A5303,'entry data'!B:C,2,0))</f>
        <v/>
      </c>
      <c r="E5303" s="9" t="str">
        <f>IF(ISERROR(VLOOKUP(A5303,'entry data'!B:E,4,0)),"",VLOOKUP(A5303,'entry data'!B:E,4,0))</f>
        <v/>
      </c>
      <c r="F5303" s="11" t="str">
        <f>IF(A5303="","",IF(ISERROR(VLOOKUP(A5303,'entry data'!B:F,5,0)),"",VLOOKUP(A5303,'entry data'!B:F,5,0)))</f>
        <v/>
      </c>
      <c r="G5303" s="12" t="str">
        <f>IF(A5303="","",IF(ISERROR(VLOOKUP(A5303,'entry data'!B:I,8,0)),"",VLOOKUP(A5303,'entry data'!B:I,7,0)))</f>
        <v/>
      </c>
      <c r="H5303" s="13" t="str">
        <f>IF(A5303="","",IF(B5303=1,VLOOKUP(A5303,'entry data'!B:D,3,0),I5302))</f>
        <v/>
      </c>
      <c r="I5303" s="14" t="str">
        <f>IF(A5303="","",IF(E5303="weekly",7,IF(E5303="fortnightly",14,IF(E5303="monthly",DATE(IF(MONTH(H5303)=12,YEAR(H5303)+1,YEAR(H5303)),VLOOKUP(MONTH(H5303),index!$D$2:$G$13,2,0),DAY(H5303)),
IF(E5303="quarterly",DATE(IF(MONTH(H5303)&gt;=10,YEAR(H5303)+1,YEAR(H5303)),VLOOKUP(MONTH(H5303),index!$D$2:$G$13,3,0),DAY(H5303)),
IF(E5303="halfyearly",DATE(IF(MONTH(H5303)&gt;=7,YEAR(H5303)+1,YEAR(H5303)),VLOOKUP(MONTH(H5303),index!$D$2:$G$13,4,0),DAY(H5303)),
DATE(YEAR(H5303)+1,MONTH(H5303),DAY(H5303)))))-H5303))+H5303)</f>
        <v/>
      </c>
      <c r="J5303" s="9" t="str">
        <f t="shared" si="514"/>
        <v/>
      </c>
      <c r="K5303" s="11" t="str">
        <f t="shared" si="515"/>
        <v/>
      </c>
      <c r="L5303" s="11" t="str">
        <f t="shared" si="516"/>
        <v/>
      </c>
      <c r="M5303" s="11" t="str">
        <f>IF(A5303="","",VLOOKUP(E5303,index!$A$1:$B$6,2,0)*K5303*G5303)</f>
        <v/>
      </c>
      <c r="N5303" s="11" t="str">
        <f>IF(A5303="","",-PMT(G5303*VLOOKUP(E5303,index!$A$1:$B$6,2,0),C5303,F5303,0,0))</f>
        <v/>
      </c>
      <c r="O5303" s="11" t="str">
        <f t="shared" si="517"/>
        <v/>
      </c>
      <c r="P5303" s="11" t="str">
        <f t="shared" si="512"/>
        <v/>
      </c>
    </row>
    <row r="5304" spans="1:16" x14ac:dyDescent="0.25">
      <c r="A5304" s="9" t="str">
        <f>IF(A5303="","",IF(B5303&lt;C5303,A5303,IF(A5303=MAX('entry data'!$B$8:$B$507),"",A5303+1)))</f>
        <v/>
      </c>
      <c r="B5304" s="9" t="str">
        <f t="shared" si="513"/>
        <v/>
      </c>
      <c r="C5304" s="9" t="str">
        <f>IF(ISERROR(VLOOKUP(A5304,'entry data'!B:G,6,0)),"",VLOOKUP(A5304,'entry data'!B:G,6,0))</f>
        <v/>
      </c>
      <c r="D5304" s="9" t="str">
        <f>IF(ISERROR(VLOOKUP(A5304,'entry data'!B:C,2,0)),"",VLOOKUP(A5304,'entry data'!B:C,2,0))</f>
        <v/>
      </c>
      <c r="E5304" s="9" t="str">
        <f>IF(ISERROR(VLOOKUP(A5304,'entry data'!B:E,4,0)),"",VLOOKUP(A5304,'entry data'!B:E,4,0))</f>
        <v/>
      </c>
      <c r="F5304" s="11" t="str">
        <f>IF(A5304="","",IF(ISERROR(VLOOKUP(A5304,'entry data'!B:F,5,0)),"",VLOOKUP(A5304,'entry data'!B:F,5,0)))</f>
        <v/>
      </c>
      <c r="G5304" s="12" t="str">
        <f>IF(A5304="","",IF(ISERROR(VLOOKUP(A5304,'entry data'!B:I,8,0)),"",VLOOKUP(A5304,'entry data'!B:I,7,0)))</f>
        <v/>
      </c>
      <c r="H5304" s="13" t="str">
        <f>IF(A5304="","",IF(B5304=1,VLOOKUP(A5304,'entry data'!B:D,3,0),I5303))</f>
        <v/>
      </c>
      <c r="I5304" s="14" t="str">
        <f>IF(A5304="","",IF(E5304="weekly",7,IF(E5304="fortnightly",14,IF(E5304="monthly",DATE(IF(MONTH(H5304)=12,YEAR(H5304)+1,YEAR(H5304)),VLOOKUP(MONTH(H5304),index!$D$2:$G$13,2,0),DAY(H5304)),
IF(E5304="quarterly",DATE(IF(MONTH(H5304)&gt;=10,YEAR(H5304)+1,YEAR(H5304)),VLOOKUP(MONTH(H5304),index!$D$2:$G$13,3,0),DAY(H5304)),
IF(E5304="halfyearly",DATE(IF(MONTH(H5304)&gt;=7,YEAR(H5304)+1,YEAR(H5304)),VLOOKUP(MONTH(H5304),index!$D$2:$G$13,4,0),DAY(H5304)),
DATE(YEAR(H5304)+1,MONTH(H5304),DAY(H5304)))))-H5304))+H5304)</f>
        <v/>
      </c>
      <c r="J5304" s="9" t="str">
        <f t="shared" si="514"/>
        <v/>
      </c>
      <c r="K5304" s="11" t="str">
        <f t="shared" si="515"/>
        <v/>
      </c>
      <c r="L5304" s="11" t="str">
        <f t="shared" si="516"/>
        <v/>
      </c>
      <c r="M5304" s="11" t="str">
        <f>IF(A5304="","",VLOOKUP(E5304,index!$A$1:$B$6,2,0)*K5304*G5304)</f>
        <v/>
      </c>
      <c r="N5304" s="11" t="str">
        <f>IF(A5304="","",-PMT(G5304*VLOOKUP(E5304,index!$A$1:$B$6,2,0),C5304,F5304,0,0))</f>
        <v/>
      </c>
      <c r="O5304" s="11" t="str">
        <f t="shared" si="517"/>
        <v/>
      </c>
      <c r="P5304" s="11" t="str">
        <f t="shared" si="512"/>
        <v/>
      </c>
    </row>
    <row r="5305" spans="1:16" x14ac:dyDescent="0.25">
      <c r="A5305" s="9" t="str">
        <f>IF(A5304="","",IF(B5304&lt;C5304,A5304,IF(A5304=MAX('entry data'!$B$8:$B$507),"",A5304+1)))</f>
        <v/>
      </c>
      <c r="B5305" s="9" t="str">
        <f t="shared" si="513"/>
        <v/>
      </c>
      <c r="C5305" s="9" t="str">
        <f>IF(ISERROR(VLOOKUP(A5305,'entry data'!B:G,6,0)),"",VLOOKUP(A5305,'entry data'!B:G,6,0))</f>
        <v/>
      </c>
      <c r="D5305" s="9" t="str">
        <f>IF(ISERROR(VLOOKUP(A5305,'entry data'!B:C,2,0)),"",VLOOKUP(A5305,'entry data'!B:C,2,0))</f>
        <v/>
      </c>
      <c r="E5305" s="9" t="str">
        <f>IF(ISERROR(VLOOKUP(A5305,'entry data'!B:E,4,0)),"",VLOOKUP(A5305,'entry data'!B:E,4,0))</f>
        <v/>
      </c>
      <c r="F5305" s="11" t="str">
        <f>IF(A5305="","",IF(ISERROR(VLOOKUP(A5305,'entry data'!B:F,5,0)),"",VLOOKUP(A5305,'entry data'!B:F,5,0)))</f>
        <v/>
      </c>
      <c r="G5305" s="12" t="str">
        <f>IF(A5305="","",IF(ISERROR(VLOOKUP(A5305,'entry data'!B:I,8,0)),"",VLOOKUP(A5305,'entry data'!B:I,7,0)))</f>
        <v/>
      </c>
      <c r="H5305" s="13" t="str">
        <f>IF(A5305="","",IF(B5305=1,VLOOKUP(A5305,'entry data'!B:D,3,0),I5304))</f>
        <v/>
      </c>
      <c r="I5305" s="14" t="str">
        <f>IF(A5305="","",IF(E5305="weekly",7,IF(E5305="fortnightly",14,IF(E5305="monthly",DATE(IF(MONTH(H5305)=12,YEAR(H5305)+1,YEAR(H5305)),VLOOKUP(MONTH(H5305),index!$D$2:$G$13,2,0),DAY(H5305)),
IF(E5305="quarterly",DATE(IF(MONTH(H5305)&gt;=10,YEAR(H5305)+1,YEAR(H5305)),VLOOKUP(MONTH(H5305),index!$D$2:$G$13,3,0),DAY(H5305)),
IF(E5305="halfyearly",DATE(IF(MONTH(H5305)&gt;=7,YEAR(H5305)+1,YEAR(H5305)),VLOOKUP(MONTH(H5305),index!$D$2:$G$13,4,0),DAY(H5305)),
DATE(YEAR(H5305)+1,MONTH(H5305),DAY(H5305)))))-H5305))+H5305)</f>
        <v/>
      </c>
      <c r="J5305" s="9" t="str">
        <f t="shared" si="514"/>
        <v/>
      </c>
      <c r="K5305" s="11" t="str">
        <f t="shared" si="515"/>
        <v/>
      </c>
      <c r="L5305" s="11" t="str">
        <f t="shared" si="516"/>
        <v/>
      </c>
      <c r="M5305" s="11" t="str">
        <f>IF(A5305="","",VLOOKUP(E5305,index!$A$1:$B$6,2,0)*K5305*G5305)</f>
        <v/>
      </c>
      <c r="N5305" s="11" t="str">
        <f>IF(A5305="","",-PMT(G5305*VLOOKUP(E5305,index!$A$1:$B$6,2,0),C5305,F5305,0,0))</f>
        <v/>
      </c>
      <c r="O5305" s="11" t="str">
        <f t="shared" si="517"/>
        <v/>
      </c>
      <c r="P5305" s="11" t="str">
        <f t="shared" si="512"/>
        <v/>
      </c>
    </row>
    <row r="5306" spans="1:16" x14ac:dyDescent="0.25">
      <c r="A5306" s="9" t="str">
        <f>IF(A5305="","",IF(B5305&lt;C5305,A5305,IF(A5305=MAX('entry data'!$B$8:$B$507),"",A5305+1)))</f>
        <v/>
      </c>
      <c r="B5306" s="9" t="str">
        <f t="shared" si="513"/>
        <v/>
      </c>
      <c r="C5306" s="9" t="str">
        <f>IF(ISERROR(VLOOKUP(A5306,'entry data'!B:G,6,0)),"",VLOOKUP(A5306,'entry data'!B:G,6,0))</f>
        <v/>
      </c>
      <c r="D5306" s="9" t="str">
        <f>IF(ISERROR(VLOOKUP(A5306,'entry data'!B:C,2,0)),"",VLOOKUP(A5306,'entry data'!B:C,2,0))</f>
        <v/>
      </c>
      <c r="E5306" s="9" t="str">
        <f>IF(ISERROR(VLOOKUP(A5306,'entry data'!B:E,4,0)),"",VLOOKUP(A5306,'entry data'!B:E,4,0))</f>
        <v/>
      </c>
      <c r="F5306" s="11" t="str">
        <f>IF(A5306="","",IF(ISERROR(VLOOKUP(A5306,'entry data'!B:F,5,0)),"",VLOOKUP(A5306,'entry data'!B:F,5,0)))</f>
        <v/>
      </c>
      <c r="G5306" s="12" t="str">
        <f>IF(A5306="","",IF(ISERROR(VLOOKUP(A5306,'entry data'!B:I,8,0)),"",VLOOKUP(A5306,'entry data'!B:I,7,0)))</f>
        <v/>
      </c>
      <c r="H5306" s="13" t="str">
        <f>IF(A5306="","",IF(B5306=1,VLOOKUP(A5306,'entry data'!B:D,3,0),I5305))</f>
        <v/>
      </c>
      <c r="I5306" s="14" t="str">
        <f>IF(A5306="","",IF(E5306="weekly",7,IF(E5306="fortnightly",14,IF(E5306="monthly",DATE(IF(MONTH(H5306)=12,YEAR(H5306)+1,YEAR(H5306)),VLOOKUP(MONTH(H5306),index!$D$2:$G$13,2,0),DAY(H5306)),
IF(E5306="quarterly",DATE(IF(MONTH(H5306)&gt;=10,YEAR(H5306)+1,YEAR(H5306)),VLOOKUP(MONTH(H5306),index!$D$2:$G$13,3,0),DAY(H5306)),
IF(E5306="halfyearly",DATE(IF(MONTH(H5306)&gt;=7,YEAR(H5306)+1,YEAR(H5306)),VLOOKUP(MONTH(H5306),index!$D$2:$G$13,4,0),DAY(H5306)),
DATE(YEAR(H5306)+1,MONTH(H5306),DAY(H5306)))))-H5306))+H5306)</f>
        <v/>
      </c>
      <c r="J5306" s="9" t="str">
        <f t="shared" si="514"/>
        <v/>
      </c>
      <c r="K5306" s="11" t="str">
        <f t="shared" si="515"/>
        <v/>
      </c>
      <c r="L5306" s="11" t="str">
        <f t="shared" si="516"/>
        <v/>
      </c>
      <c r="M5306" s="11" t="str">
        <f>IF(A5306="","",VLOOKUP(E5306,index!$A$1:$B$6,2,0)*K5306*G5306)</f>
        <v/>
      </c>
      <c r="N5306" s="11" t="str">
        <f>IF(A5306="","",-PMT(G5306*VLOOKUP(E5306,index!$A$1:$B$6,2,0),C5306,F5306,0,0))</f>
        <v/>
      </c>
      <c r="O5306" s="11" t="str">
        <f t="shared" si="517"/>
        <v/>
      </c>
      <c r="P5306" s="11" t="str">
        <f t="shared" si="512"/>
        <v/>
      </c>
    </row>
    <row r="5307" spans="1:16" x14ac:dyDescent="0.25">
      <c r="A5307" s="9" t="str">
        <f>IF(A5306="","",IF(B5306&lt;C5306,A5306,IF(A5306=MAX('entry data'!$B$8:$B$507),"",A5306+1)))</f>
        <v/>
      </c>
      <c r="B5307" s="9" t="str">
        <f t="shared" si="513"/>
        <v/>
      </c>
      <c r="C5307" s="9" t="str">
        <f>IF(ISERROR(VLOOKUP(A5307,'entry data'!B:G,6,0)),"",VLOOKUP(A5307,'entry data'!B:G,6,0))</f>
        <v/>
      </c>
      <c r="D5307" s="9" t="str">
        <f>IF(ISERROR(VLOOKUP(A5307,'entry data'!B:C,2,0)),"",VLOOKUP(A5307,'entry data'!B:C,2,0))</f>
        <v/>
      </c>
      <c r="E5307" s="9" t="str">
        <f>IF(ISERROR(VLOOKUP(A5307,'entry data'!B:E,4,0)),"",VLOOKUP(A5307,'entry data'!B:E,4,0))</f>
        <v/>
      </c>
      <c r="F5307" s="11" t="str">
        <f>IF(A5307="","",IF(ISERROR(VLOOKUP(A5307,'entry data'!B:F,5,0)),"",VLOOKUP(A5307,'entry data'!B:F,5,0)))</f>
        <v/>
      </c>
      <c r="G5307" s="12" t="str">
        <f>IF(A5307="","",IF(ISERROR(VLOOKUP(A5307,'entry data'!B:I,8,0)),"",VLOOKUP(A5307,'entry data'!B:I,7,0)))</f>
        <v/>
      </c>
      <c r="H5307" s="13" t="str">
        <f>IF(A5307="","",IF(B5307=1,VLOOKUP(A5307,'entry data'!B:D,3,0),I5306))</f>
        <v/>
      </c>
      <c r="I5307" s="14" t="str">
        <f>IF(A5307="","",IF(E5307="weekly",7,IF(E5307="fortnightly",14,IF(E5307="monthly",DATE(IF(MONTH(H5307)=12,YEAR(H5307)+1,YEAR(H5307)),VLOOKUP(MONTH(H5307),index!$D$2:$G$13,2,0),DAY(H5307)),
IF(E5307="quarterly",DATE(IF(MONTH(H5307)&gt;=10,YEAR(H5307)+1,YEAR(H5307)),VLOOKUP(MONTH(H5307),index!$D$2:$G$13,3,0),DAY(H5307)),
IF(E5307="halfyearly",DATE(IF(MONTH(H5307)&gt;=7,YEAR(H5307)+1,YEAR(H5307)),VLOOKUP(MONTH(H5307),index!$D$2:$G$13,4,0),DAY(H5307)),
DATE(YEAR(H5307)+1,MONTH(H5307),DAY(H5307)))))-H5307))+H5307)</f>
        <v/>
      </c>
      <c r="J5307" s="9" t="str">
        <f t="shared" si="514"/>
        <v/>
      </c>
      <c r="K5307" s="11" t="str">
        <f t="shared" si="515"/>
        <v/>
      </c>
      <c r="L5307" s="11" t="str">
        <f t="shared" si="516"/>
        <v/>
      </c>
      <c r="M5307" s="11" t="str">
        <f>IF(A5307="","",VLOOKUP(E5307,index!$A$1:$B$6,2,0)*K5307*G5307)</f>
        <v/>
      </c>
      <c r="N5307" s="11" t="str">
        <f>IF(A5307="","",-PMT(G5307*VLOOKUP(E5307,index!$A$1:$B$6,2,0),C5307,F5307,0,0))</f>
        <v/>
      </c>
      <c r="O5307" s="11" t="str">
        <f t="shared" si="517"/>
        <v/>
      </c>
      <c r="P5307" s="11" t="str">
        <f t="shared" si="512"/>
        <v/>
      </c>
    </row>
    <row r="5308" spans="1:16" x14ac:dyDescent="0.25">
      <c r="A5308" s="9" t="str">
        <f>IF(A5307="","",IF(B5307&lt;C5307,A5307,IF(A5307=MAX('entry data'!$B$8:$B$507),"",A5307+1)))</f>
        <v/>
      </c>
      <c r="B5308" s="9" t="str">
        <f t="shared" si="513"/>
        <v/>
      </c>
      <c r="C5308" s="9" t="str">
        <f>IF(ISERROR(VLOOKUP(A5308,'entry data'!B:G,6,0)),"",VLOOKUP(A5308,'entry data'!B:G,6,0))</f>
        <v/>
      </c>
      <c r="D5308" s="9" t="str">
        <f>IF(ISERROR(VLOOKUP(A5308,'entry data'!B:C,2,0)),"",VLOOKUP(A5308,'entry data'!B:C,2,0))</f>
        <v/>
      </c>
      <c r="E5308" s="9" t="str">
        <f>IF(ISERROR(VLOOKUP(A5308,'entry data'!B:E,4,0)),"",VLOOKUP(A5308,'entry data'!B:E,4,0))</f>
        <v/>
      </c>
      <c r="F5308" s="11" t="str">
        <f>IF(A5308="","",IF(ISERROR(VLOOKUP(A5308,'entry data'!B:F,5,0)),"",VLOOKUP(A5308,'entry data'!B:F,5,0)))</f>
        <v/>
      </c>
      <c r="G5308" s="12" t="str">
        <f>IF(A5308="","",IF(ISERROR(VLOOKUP(A5308,'entry data'!B:I,8,0)),"",VLOOKUP(A5308,'entry data'!B:I,7,0)))</f>
        <v/>
      </c>
      <c r="H5308" s="13" t="str">
        <f>IF(A5308="","",IF(B5308=1,VLOOKUP(A5308,'entry data'!B:D,3,0),I5307))</f>
        <v/>
      </c>
      <c r="I5308" s="14" t="str">
        <f>IF(A5308="","",IF(E5308="weekly",7,IF(E5308="fortnightly",14,IF(E5308="monthly",DATE(IF(MONTH(H5308)=12,YEAR(H5308)+1,YEAR(H5308)),VLOOKUP(MONTH(H5308),index!$D$2:$G$13,2,0),DAY(H5308)),
IF(E5308="quarterly",DATE(IF(MONTH(H5308)&gt;=10,YEAR(H5308)+1,YEAR(H5308)),VLOOKUP(MONTH(H5308),index!$D$2:$G$13,3,0),DAY(H5308)),
IF(E5308="halfyearly",DATE(IF(MONTH(H5308)&gt;=7,YEAR(H5308)+1,YEAR(H5308)),VLOOKUP(MONTH(H5308),index!$D$2:$G$13,4,0),DAY(H5308)),
DATE(YEAR(H5308)+1,MONTH(H5308),DAY(H5308)))))-H5308))+H5308)</f>
        <v/>
      </c>
      <c r="J5308" s="9" t="str">
        <f t="shared" si="514"/>
        <v/>
      </c>
      <c r="K5308" s="11" t="str">
        <f t="shared" si="515"/>
        <v/>
      </c>
      <c r="L5308" s="11" t="str">
        <f t="shared" si="516"/>
        <v/>
      </c>
      <c r="M5308" s="11" t="str">
        <f>IF(A5308="","",VLOOKUP(E5308,index!$A$1:$B$6,2,0)*K5308*G5308)</f>
        <v/>
      </c>
      <c r="N5308" s="11" t="str">
        <f>IF(A5308="","",-PMT(G5308*VLOOKUP(E5308,index!$A$1:$B$6,2,0),C5308,F5308,0,0))</f>
        <v/>
      </c>
      <c r="O5308" s="11" t="str">
        <f t="shared" si="517"/>
        <v/>
      </c>
      <c r="P5308" s="11" t="str">
        <f t="shared" si="512"/>
        <v/>
      </c>
    </row>
    <row r="5309" spans="1:16" x14ac:dyDescent="0.25">
      <c r="A5309" s="9" t="str">
        <f>IF(A5308="","",IF(B5308&lt;C5308,A5308,IF(A5308=MAX('entry data'!$B$8:$B$507),"",A5308+1)))</f>
        <v/>
      </c>
      <c r="B5309" s="9" t="str">
        <f t="shared" si="513"/>
        <v/>
      </c>
      <c r="C5309" s="9" t="str">
        <f>IF(ISERROR(VLOOKUP(A5309,'entry data'!B:G,6,0)),"",VLOOKUP(A5309,'entry data'!B:G,6,0))</f>
        <v/>
      </c>
      <c r="D5309" s="9" t="str">
        <f>IF(ISERROR(VLOOKUP(A5309,'entry data'!B:C,2,0)),"",VLOOKUP(A5309,'entry data'!B:C,2,0))</f>
        <v/>
      </c>
      <c r="E5309" s="9" t="str">
        <f>IF(ISERROR(VLOOKUP(A5309,'entry data'!B:E,4,0)),"",VLOOKUP(A5309,'entry data'!B:E,4,0))</f>
        <v/>
      </c>
      <c r="F5309" s="11" t="str">
        <f>IF(A5309="","",IF(ISERROR(VLOOKUP(A5309,'entry data'!B:F,5,0)),"",VLOOKUP(A5309,'entry data'!B:F,5,0)))</f>
        <v/>
      </c>
      <c r="G5309" s="12" t="str">
        <f>IF(A5309="","",IF(ISERROR(VLOOKUP(A5309,'entry data'!B:I,8,0)),"",VLOOKUP(A5309,'entry data'!B:I,7,0)))</f>
        <v/>
      </c>
      <c r="H5309" s="13" t="str">
        <f>IF(A5309="","",IF(B5309=1,VLOOKUP(A5309,'entry data'!B:D,3,0),I5308))</f>
        <v/>
      </c>
      <c r="I5309" s="14" t="str">
        <f>IF(A5309="","",IF(E5309="weekly",7,IF(E5309="fortnightly",14,IF(E5309="monthly",DATE(IF(MONTH(H5309)=12,YEAR(H5309)+1,YEAR(H5309)),VLOOKUP(MONTH(H5309),index!$D$2:$G$13,2,0),DAY(H5309)),
IF(E5309="quarterly",DATE(IF(MONTH(H5309)&gt;=10,YEAR(H5309)+1,YEAR(H5309)),VLOOKUP(MONTH(H5309),index!$D$2:$G$13,3,0),DAY(H5309)),
IF(E5309="halfyearly",DATE(IF(MONTH(H5309)&gt;=7,YEAR(H5309)+1,YEAR(H5309)),VLOOKUP(MONTH(H5309),index!$D$2:$G$13,4,0),DAY(H5309)),
DATE(YEAR(H5309)+1,MONTH(H5309),DAY(H5309)))))-H5309))+H5309)</f>
        <v/>
      </c>
      <c r="J5309" s="9" t="str">
        <f t="shared" si="514"/>
        <v/>
      </c>
      <c r="K5309" s="11" t="str">
        <f t="shared" si="515"/>
        <v/>
      </c>
      <c r="L5309" s="11" t="str">
        <f t="shared" si="516"/>
        <v/>
      </c>
      <c r="M5309" s="11" t="str">
        <f>IF(A5309="","",VLOOKUP(E5309,index!$A$1:$B$6,2,0)*K5309*G5309)</f>
        <v/>
      </c>
      <c r="N5309" s="11" t="str">
        <f>IF(A5309="","",-PMT(G5309*VLOOKUP(E5309,index!$A$1:$B$6,2,0),C5309,F5309,0,0))</f>
        <v/>
      </c>
      <c r="O5309" s="11" t="str">
        <f t="shared" si="517"/>
        <v/>
      </c>
      <c r="P5309" s="11" t="str">
        <f t="shared" si="512"/>
        <v/>
      </c>
    </row>
    <row r="5310" spans="1:16" x14ac:dyDescent="0.25">
      <c r="A5310" s="9" t="str">
        <f>IF(A5309="","",IF(B5309&lt;C5309,A5309,IF(A5309=MAX('entry data'!$B$8:$B$507),"",A5309+1)))</f>
        <v/>
      </c>
      <c r="B5310" s="9" t="str">
        <f t="shared" si="513"/>
        <v/>
      </c>
      <c r="C5310" s="9" t="str">
        <f>IF(ISERROR(VLOOKUP(A5310,'entry data'!B:G,6,0)),"",VLOOKUP(A5310,'entry data'!B:G,6,0))</f>
        <v/>
      </c>
      <c r="D5310" s="9" t="str">
        <f>IF(ISERROR(VLOOKUP(A5310,'entry data'!B:C,2,0)),"",VLOOKUP(A5310,'entry data'!B:C,2,0))</f>
        <v/>
      </c>
      <c r="E5310" s="9" t="str">
        <f>IF(ISERROR(VLOOKUP(A5310,'entry data'!B:E,4,0)),"",VLOOKUP(A5310,'entry data'!B:E,4,0))</f>
        <v/>
      </c>
      <c r="F5310" s="11" t="str">
        <f>IF(A5310="","",IF(ISERROR(VLOOKUP(A5310,'entry data'!B:F,5,0)),"",VLOOKUP(A5310,'entry data'!B:F,5,0)))</f>
        <v/>
      </c>
      <c r="G5310" s="12" t="str">
        <f>IF(A5310="","",IF(ISERROR(VLOOKUP(A5310,'entry data'!B:I,8,0)),"",VLOOKUP(A5310,'entry data'!B:I,7,0)))</f>
        <v/>
      </c>
      <c r="H5310" s="13" t="str">
        <f>IF(A5310="","",IF(B5310=1,VLOOKUP(A5310,'entry data'!B:D,3,0),I5309))</f>
        <v/>
      </c>
      <c r="I5310" s="14" t="str">
        <f>IF(A5310="","",IF(E5310="weekly",7,IF(E5310="fortnightly",14,IF(E5310="monthly",DATE(IF(MONTH(H5310)=12,YEAR(H5310)+1,YEAR(H5310)),VLOOKUP(MONTH(H5310),index!$D$2:$G$13,2,0),DAY(H5310)),
IF(E5310="quarterly",DATE(IF(MONTH(H5310)&gt;=10,YEAR(H5310)+1,YEAR(H5310)),VLOOKUP(MONTH(H5310),index!$D$2:$G$13,3,0),DAY(H5310)),
IF(E5310="halfyearly",DATE(IF(MONTH(H5310)&gt;=7,YEAR(H5310)+1,YEAR(H5310)),VLOOKUP(MONTH(H5310),index!$D$2:$G$13,4,0),DAY(H5310)),
DATE(YEAR(H5310)+1,MONTH(H5310),DAY(H5310)))))-H5310))+H5310)</f>
        <v/>
      </c>
      <c r="J5310" s="9" t="str">
        <f t="shared" si="514"/>
        <v/>
      </c>
      <c r="K5310" s="11" t="str">
        <f t="shared" si="515"/>
        <v/>
      </c>
      <c r="L5310" s="11" t="str">
        <f t="shared" si="516"/>
        <v/>
      </c>
      <c r="M5310" s="11" t="str">
        <f>IF(A5310="","",VLOOKUP(E5310,index!$A$1:$B$6,2,0)*K5310*G5310)</f>
        <v/>
      </c>
      <c r="N5310" s="11" t="str">
        <f>IF(A5310="","",-PMT(G5310*VLOOKUP(E5310,index!$A$1:$B$6,2,0),C5310,F5310,0,0))</f>
        <v/>
      </c>
      <c r="O5310" s="11" t="str">
        <f t="shared" si="517"/>
        <v/>
      </c>
      <c r="P5310" s="11" t="str">
        <f t="shared" si="512"/>
        <v/>
      </c>
    </row>
    <row r="5311" spans="1:16" x14ac:dyDescent="0.25">
      <c r="A5311" s="9" t="str">
        <f>IF(A5310="","",IF(B5310&lt;C5310,A5310,IF(A5310=MAX('entry data'!$B$8:$B$507),"",A5310+1)))</f>
        <v/>
      </c>
      <c r="B5311" s="9" t="str">
        <f t="shared" si="513"/>
        <v/>
      </c>
      <c r="C5311" s="9" t="str">
        <f>IF(ISERROR(VLOOKUP(A5311,'entry data'!B:G,6,0)),"",VLOOKUP(A5311,'entry data'!B:G,6,0))</f>
        <v/>
      </c>
      <c r="D5311" s="9" t="str">
        <f>IF(ISERROR(VLOOKUP(A5311,'entry data'!B:C,2,0)),"",VLOOKUP(A5311,'entry data'!B:C,2,0))</f>
        <v/>
      </c>
      <c r="E5311" s="9" t="str">
        <f>IF(ISERROR(VLOOKUP(A5311,'entry data'!B:E,4,0)),"",VLOOKUP(A5311,'entry data'!B:E,4,0))</f>
        <v/>
      </c>
      <c r="F5311" s="11" t="str">
        <f>IF(A5311="","",IF(ISERROR(VLOOKUP(A5311,'entry data'!B:F,5,0)),"",VLOOKUP(A5311,'entry data'!B:F,5,0)))</f>
        <v/>
      </c>
      <c r="G5311" s="12" t="str">
        <f>IF(A5311="","",IF(ISERROR(VLOOKUP(A5311,'entry data'!B:I,8,0)),"",VLOOKUP(A5311,'entry data'!B:I,7,0)))</f>
        <v/>
      </c>
      <c r="H5311" s="13" t="str">
        <f>IF(A5311="","",IF(B5311=1,VLOOKUP(A5311,'entry data'!B:D,3,0),I5310))</f>
        <v/>
      </c>
      <c r="I5311" s="14" t="str">
        <f>IF(A5311="","",IF(E5311="weekly",7,IF(E5311="fortnightly",14,IF(E5311="monthly",DATE(IF(MONTH(H5311)=12,YEAR(H5311)+1,YEAR(H5311)),VLOOKUP(MONTH(H5311),index!$D$2:$G$13,2,0),DAY(H5311)),
IF(E5311="quarterly",DATE(IF(MONTH(H5311)&gt;=10,YEAR(H5311)+1,YEAR(H5311)),VLOOKUP(MONTH(H5311),index!$D$2:$G$13,3,0),DAY(H5311)),
IF(E5311="halfyearly",DATE(IF(MONTH(H5311)&gt;=7,YEAR(H5311)+1,YEAR(H5311)),VLOOKUP(MONTH(H5311),index!$D$2:$G$13,4,0),DAY(H5311)),
DATE(YEAR(H5311)+1,MONTH(H5311),DAY(H5311)))))-H5311))+H5311)</f>
        <v/>
      </c>
      <c r="J5311" s="9" t="str">
        <f t="shared" si="514"/>
        <v/>
      </c>
      <c r="K5311" s="11" t="str">
        <f t="shared" si="515"/>
        <v/>
      </c>
      <c r="L5311" s="11" t="str">
        <f t="shared" si="516"/>
        <v/>
      </c>
      <c r="M5311" s="11" t="str">
        <f>IF(A5311="","",VLOOKUP(E5311,index!$A$1:$B$6,2,0)*K5311*G5311)</f>
        <v/>
      </c>
      <c r="N5311" s="11" t="str">
        <f>IF(A5311="","",-PMT(G5311*VLOOKUP(E5311,index!$A$1:$B$6,2,0),C5311,F5311,0,0))</f>
        <v/>
      </c>
      <c r="O5311" s="11" t="str">
        <f t="shared" si="517"/>
        <v/>
      </c>
      <c r="P5311" s="11" t="str">
        <f t="shared" si="512"/>
        <v/>
      </c>
    </row>
    <row r="5312" spans="1:16" x14ac:dyDescent="0.25">
      <c r="A5312" s="9" t="str">
        <f>IF(A5311="","",IF(B5311&lt;C5311,A5311,IF(A5311=MAX('entry data'!$B$8:$B$507),"",A5311+1)))</f>
        <v/>
      </c>
      <c r="B5312" s="9" t="str">
        <f t="shared" si="513"/>
        <v/>
      </c>
      <c r="C5312" s="9" t="str">
        <f>IF(ISERROR(VLOOKUP(A5312,'entry data'!B:G,6,0)),"",VLOOKUP(A5312,'entry data'!B:G,6,0))</f>
        <v/>
      </c>
      <c r="D5312" s="9" t="str">
        <f>IF(ISERROR(VLOOKUP(A5312,'entry data'!B:C,2,0)),"",VLOOKUP(A5312,'entry data'!B:C,2,0))</f>
        <v/>
      </c>
      <c r="E5312" s="9" t="str">
        <f>IF(ISERROR(VLOOKUP(A5312,'entry data'!B:E,4,0)),"",VLOOKUP(A5312,'entry data'!B:E,4,0))</f>
        <v/>
      </c>
      <c r="F5312" s="11" t="str">
        <f>IF(A5312="","",IF(ISERROR(VLOOKUP(A5312,'entry data'!B:F,5,0)),"",VLOOKUP(A5312,'entry data'!B:F,5,0)))</f>
        <v/>
      </c>
      <c r="G5312" s="12" t="str">
        <f>IF(A5312="","",IF(ISERROR(VLOOKUP(A5312,'entry data'!B:I,8,0)),"",VLOOKUP(A5312,'entry data'!B:I,7,0)))</f>
        <v/>
      </c>
      <c r="H5312" s="13" t="str">
        <f>IF(A5312="","",IF(B5312=1,VLOOKUP(A5312,'entry data'!B:D,3,0),I5311))</f>
        <v/>
      </c>
      <c r="I5312" s="14" t="str">
        <f>IF(A5312="","",IF(E5312="weekly",7,IF(E5312="fortnightly",14,IF(E5312="monthly",DATE(IF(MONTH(H5312)=12,YEAR(H5312)+1,YEAR(H5312)),VLOOKUP(MONTH(H5312),index!$D$2:$G$13,2,0),DAY(H5312)),
IF(E5312="quarterly",DATE(IF(MONTH(H5312)&gt;=10,YEAR(H5312)+1,YEAR(H5312)),VLOOKUP(MONTH(H5312),index!$D$2:$G$13,3,0),DAY(H5312)),
IF(E5312="halfyearly",DATE(IF(MONTH(H5312)&gt;=7,YEAR(H5312)+1,YEAR(H5312)),VLOOKUP(MONTH(H5312),index!$D$2:$G$13,4,0),DAY(H5312)),
DATE(YEAR(H5312)+1,MONTH(H5312),DAY(H5312)))))-H5312))+H5312)</f>
        <v/>
      </c>
      <c r="J5312" s="9" t="str">
        <f t="shared" si="514"/>
        <v/>
      </c>
      <c r="K5312" s="11" t="str">
        <f t="shared" si="515"/>
        <v/>
      </c>
      <c r="L5312" s="11" t="str">
        <f t="shared" si="516"/>
        <v/>
      </c>
      <c r="M5312" s="11" t="str">
        <f>IF(A5312="","",VLOOKUP(E5312,index!$A$1:$B$6,2,0)*K5312*G5312)</f>
        <v/>
      </c>
      <c r="N5312" s="11" t="str">
        <f>IF(A5312="","",-PMT(G5312*VLOOKUP(E5312,index!$A$1:$B$6,2,0),C5312,F5312,0,0))</f>
        <v/>
      </c>
      <c r="O5312" s="11" t="str">
        <f t="shared" si="517"/>
        <v/>
      </c>
      <c r="P5312" s="11" t="str">
        <f t="shared" si="512"/>
        <v/>
      </c>
    </row>
    <row r="5313" spans="1:16" x14ac:dyDescent="0.25">
      <c r="A5313" s="9" t="str">
        <f>IF(A5312="","",IF(B5312&lt;C5312,A5312,IF(A5312=MAX('entry data'!$B$8:$B$507),"",A5312+1)))</f>
        <v/>
      </c>
      <c r="B5313" s="9" t="str">
        <f t="shared" si="513"/>
        <v/>
      </c>
      <c r="C5313" s="9" t="str">
        <f>IF(ISERROR(VLOOKUP(A5313,'entry data'!B:G,6,0)),"",VLOOKUP(A5313,'entry data'!B:G,6,0))</f>
        <v/>
      </c>
      <c r="D5313" s="9" t="str">
        <f>IF(ISERROR(VLOOKUP(A5313,'entry data'!B:C,2,0)),"",VLOOKUP(A5313,'entry data'!B:C,2,0))</f>
        <v/>
      </c>
      <c r="E5313" s="9" t="str">
        <f>IF(ISERROR(VLOOKUP(A5313,'entry data'!B:E,4,0)),"",VLOOKUP(A5313,'entry data'!B:E,4,0))</f>
        <v/>
      </c>
      <c r="F5313" s="11" t="str">
        <f>IF(A5313="","",IF(ISERROR(VLOOKUP(A5313,'entry data'!B:F,5,0)),"",VLOOKUP(A5313,'entry data'!B:F,5,0)))</f>
        <v/>
      </c>
      <c r="G5313" s="12" t="str">
        <f>IF(A5313="","",IF(ISERROR(VLOOKUP(A5313,'entry data'!B:I,8,0)),"",VLOOKUP(A5313,'entry data'!B:I,7,0)))</f>
        <v/>
      </c>
      <c r="H5313" s="13" t="str">
        <f>IF(A5313="","",IF(B5313=1,VLOOKUP(A5313,'entry data'!B:D,3,0),I5312))</f>
        <v/>
      </c>
      <c r="I5313" s="14" t="str">
        <f>IF(A5313="","",IF(E5313="weekly",7,IF(E5313="fortnightly",14,IF(E5313="monthly",DATE(IF(MONTH(H5313)=12,YEAR(H5313)+1,YEAR(H5313)),VLOOKUP(MONTH(H5313),index!$D$2:$G$13,2,0),DAY(H5313)),
IF(E5313="quarterly",DATE(IF(MONTH(H5313)&gt;=10,YEAR(H5313)+1,YEAR(H5313)),VLOOKUP(MONTH(H5313),index!$D$2:$G$13,3,0),DAY(H5313)),
IF(E5313="halfyearly",DATE(IF(MONTH(H5313)&gt;=7,YEAR(H5313)+1,YEAR(H5313)),VLOOKUP(MONTH(H5313),index!$D$2:$G$13,4,0),DAY(H5313)),
DATE(YEAR(H5313)+1,MONTH(H5313),DAY(H5313)))))-H5313))+H5313)</f>
        <v/>
      </c>
      <c r="J5313" s="9" t="str">
        <f t="shared" si="514"/>
        <v/>
      </c>
      <c r="K5313" s="11" t="str">
        <f t="shared" si="515"/>
        <v/>
      </c>
      <c r="L5313" s="11" t="str">
        <f t="shared" si="516"/>
        <v/>
      </c>
      <c r="M5313" s="11" t="str">
        <f>IF(A5313="","",VLOOKUP(E5313,index!$A$1:$B$6,2,0)*K5313*G5313)</f>
        <v/>
      </c>
      <c r="N5313" s="11" t="str">
        <f>IF(A5313="","",-PMT(G5313*VLOOKUP(E5313,index!$A$1:$B$6,2,0),C5313,F5313,0,0))</f>
        <v/>
      </c>
      <c r="O5313" s="11" t="str">
        <f t="shared" si="517"/>
        <v/>
      </c>
      <c r="P5313" s="11" t="str">
        <f t="shared" si="512"/>
        <v/>
      </c>
    </row>
    <row r="5314" spans="1:16" x14ac:dyDescent="0.25">
      <c r="A5314" s="9" t="str">
        <f>IF(A5313="","",IF(B5313&lt;C5313,A5313,IF(A5313=MAX('entry data'!$B$8:$B$507),"",A5313+1)))</f>
        <v/>
      </c>
      <c r="B5314" s="9" t="str">
        <f t="shared" si="513"/>
        <v/>
      </c>
      <c r="C5314" s="9" t="str">
        <f>IF(ISERROR(VLOOKUP(A5314,'entry data'!B:G,6,0)),"",VLOOKUP(A5314,'entry data'!B:G,6,0))</f>
        <v/>
      </c>
      <c r="D5314" s="9" t="str">
        <f>IF(ISERROR(VLOOKUP(A5314,'entry data'!B:C,2,0)),"",VLOOKUP(A5314,'entry data'!B:C,2,0))</f>
        <v/>
      </c>
      <c r="E5314" s="9" t="str">
        <f>IF(ISERROR(VLOOKUP(A5314,'entry data'!B:E,4,0)),"",VLOOKUP(A5314,'entry data'!B:E,4,0))</f>
        <v/>
      </c>
      <c r="F5314" s="11" t="str">
        <f>IF(A5314="","",IF(ISERROR(VLOOKUP(A5314,'entry data'!B:F,5,0)),"",VLOOKUP(A5314,'entry data'!B:F,5,0)))</f>
        <v/>
      </c>
      <c r="G5314" s="12" t="str">
        <f>IF(A5314="","",IF(ISERROR(VLOOKUP(A5314,'entry data'!B:I,8,0)),"",VLOOKUP(A5314,'entry data'!B:I,7,0)))</f>
        <v/>
      </c>
      <c r="H5314" s="13" t="str">
        <f>IF(A5314="","",IF(B5314=1,VLOOKUP(A5314,'entry data'!B:D,3,0),I5313))</f>
        <v/>
      </c>
      <c r="I5314" s="14" t="str">
        <f>IF(A5314="","",IF(E5314="weekly",7,IF(E5314="fortnightly",14,IF(E5314="monthly",DATE(IF(MONTH(H5314)=12,YEAR(H5314)+1,YEAR(H5314)),VLOOKUP(MONTH(H5314),index!$D$2:$G$13,2,0),DAY(H5314)),
IF(E5314="quarterly",DATE(IF(MONTH(H5314)&gt;=10,YEAR(H5314)+1,YEAR(H5314)),VLOOKUP(MONTH(H5314),index!$D$2:$G$13,3,0),DAY(H5314)),
IF(E5314="halfyearly",DATE(IF(MONTH(H5314)&gt;=7,YEAR(H5314)+1,YEAR(H5314)),VLOOKUP(MONTH(H5314),index!$D$2:$G$13,4,0),DAY(H5314)),
DATE(YEAR(H5314)+1,MONTH(H5314),DAY(H5314)))))-H5314))+H5314)</f>
        <v/>
      </c>
      <c r="J5314" s="9" t="str">
        <f t="shared" si="514"/>
        <v/>
      </c>
      <c r="K5314" s="11" t="str">
        <f t="shared" si="515"/>
        <v/>
      </c>
      <c r="L5314" s="11" t="str">
        <f t="shared" si="516"/>
        <v/>
      </c>
      <c r="M5314" s="11" t="str">
        <f>IF(A5314="","",VLOOKUP(E5314,index!$A$1:$B$6,2,0)*K5314*G5314)</f>
        <v/>
      </c>
      <c r="N5314" s="11" t="str">
        <f>IF(A5314="","",-PMT(G5314*VLOOKUP(E5314,index!$A$1:$B$6,2,0),C5314,F5314,0,0))</f>
        <v/>
      </c>
      <c r="O5314" s="11" t="str">
        <f t="shared" si="517"/>
        <v/>
      </c>
      <c r="P5314" s="11" t="str">
        <f t="shared" si="512"/>
        <v/>
      </c>
    </row>
    <row r="5315" spans="1:16" x14ac:dyDescent="0.25">
      <c r="A5315" s="9" t="str">
        <f>IF(A5314="","",IF(B5314&lt;C5314,A5314,IF(A5314=MAX('entry data'!$B$8:$B$507),"",A5314+1)))</f>
        <v/>
      </c>
      <c r="B5315" s="9" t="str">
        <f t="shared" si="513"/>
        <v/>
      </c>
      <c r="C5315" s="9" t="str">
        <f>IF(ISERROR(VLOOKUP(A5315,'entry data'!B:G,6,0)),"",VLOOKUP(A5315,'entry data'!B:G,6,0))</f>
        <v/>
      </c>
      <c r="D5315" s="9" t="str">
        <f>IF(ISERROR(VLOOKUP(A5315,'entry data'!B:C,2,0)),"",VLOOKUP(A5315,'entry data'!B:C,2,0))</f>
        <v/>
      </c>
      <c r="E5315" s="9" t="str">
        <f>IF(ISERROR(VLOOKUP(A5315,'entry data'!B:E,4,0)),"",VLOOKUP(A5315,'entry data'!B:E,4,0))</f>
        <v/>
      </c>
      <c r="F5315" s="11" t="str">
        <f>IF(A5315="","",IF(ISERROR(VLOOKUP(A5315,'entry data'!B:F,5,0)),"",VLOOKUP(A5315,'entry data'!B:F,5,0)))</f>
        <v/>
      </c>
      <c r="G5315" s="12" t="str">
        <f>IF(A5315="","",IF(ISERROR(VLOOKUP(A5315,'entry data'!B:I,8,0)),"",VLOOKUP(A5315,'entry data'!B:I,7,0)))</f>
        <v/>
      </c>
      <c r="H5315" s="13" t="str">
        <f>IF(A5315="","",IF(B5315=1,VLOOKUP(A5315,'entry data'!B:D,3,0),I5314))</f>
        <v/>
      </c>
      <c r="I5315" s="14" t="str">
        <f>IF(A5315="","",IF(E5315="weekly",7,IF(E5315="fortnightly",14,IF(E5315="monthly",DATE(IF(MONTH(H5315)=12,YEAR(H5315)+1,YEAR(H5315)),VLOOKUP(MONTH(H5315),index!$D$2:$G$13,2,0),DAY(H5315)),
IF(E5315="quarterly",DATE(IF(MONTH(H5315)&gt;=10,YEAR(H5315)+1,YEAR(H5315)),VLOOKUP(MONTH(H5315),index!$D$2:$G$13,3,0),DAY(H5315)),
IF(E5315="halfyearly",DATE(IF(MONTH(H5315)&gt;=7,YEAR(H5315)+1,YEAR(H5315)),VLOOKUP(MONTH(H5315),index!$D$2:$G$13,4,0),DAY(H5315)),
DATE(YEAR(H5315)+1,MONTH(H5315),DAY(H5315)))))-H5315))+H5315)</f>
        <v/>
      </c>
      <c r="J5315" s="9" t="str">
        <f t="shared" si="514"/>
        <v/>
      </c>
      <c r="K5315" s="11" t="str">
        <f t="shared" si="515"/>
        <v/>
      </c>
      <c r="L5315" s="11" t="str">
        <f t="shared" si="516"/>
        <v/>
      </c>
      <c r="M5315" s="11" t="str">
        <f>IF(A5315="","",VLOOKUP(E5315,index!$A$1:$B$6,2,0)*K5315*G5315)</f>
        <v/>
      </c>
      <c r="N5315" s="11" t="str">
        <f>IF(A5315="","",-PMT(G5315*VLOOKUP(E5315,index!$A$1:$B$6,2,0),C5315,F5315,0,0))</f>
        <v/>
      </c>
      <c r="O5315" s="11" t="str">
        <f t="shared" si="517"/>
        <v/>
      </c>
      <c r="P5315" s="11" t="str">
        <f t="shared" ref="P5315:P5378" si="518">IF(A5315="","",IF(J5315&lt;&gt;J5316,O5315,0))</f>
        <v/>
      </c>
    </row>
    <row r="5316" spans="1:16" x14ac:dyDescent="0.25">
      <c r="A5316" s="9" t="str">
        <f>IF(A5315="","",IF(B5315&lt;C5315,A5315,IF(A5315=MAX('entry data'!$B$8:$B$507),"",A5315+1)))</f>
        <v/>
      </c>
      <c r="B5316" s="9" t="str">
        <f t="shared" si="513"/>
        <v/>
      </c>
      <c r="C5316" s="9" t="str">
        <f>IF(ISERROR(VLOOKUP(A5316,'entry data'!B:G,6,0)),"",VLOOKUP(A5316,'entry data'!B:G,6,0))</f>
        <v/>
      </c>
      <c r="D5316" s="9" t="str">
        <f>IF(ISERROR(VLOOKUP(A5316,'entry data'!B:C,2,0)),"",VLOOKUP(A5316,'entry data'!B:C,2,0))</f>
        <v/>
      </c>
      <c r="E5316" s="9" t="str">
        <f>IF(ISERROR(VLOOKUP(A5316,'entry data'!B:E,4,0)),"",VLOOKUP(A5316,'entry data'!B:E,4,0))</f>
        <v/>
      </c>
      <c r="F5316" s="11" t="str">
        <f>IF(A5316="","",IF(ISERROR(VLOOKUP(A5316,'entry data'!B:F,5,0)),"",VLOOKUP(A5316,'entry data'!B:F,5,0)))</f>
        <v/>
      </c>
      <c r="G5316" s="12" t="str">
        <f>IF(A5316="","",IF(ISERROR(VLOOKUP(A5316,'entry data'!B:I,8,0)),"",VLOOKUP(A5316,'entry data'!B:I,7,0)))</f>
        <v/>
      </c>
      <c r="H5316" s="13" t="str">
        <f>IF(A5316="","",IF(B5316=1,VLOOKUP(A5316,'entry data'!B:D,3,0),I5315))</f>
        <v/>
      </c>
      <c r="I5316" s="14" t="str">
        <f>IF(A5316="","",IF(E5316="weekly",7,IF(E5316="fortnightly",14,IF(E5316="monthly",DATE(IF(MONTH(H5316)=12,YEAR(H5316)+1,YEAR(H5316)),VLOOKUP(MONTH(H5316),index!$D$2:$G$13,2,0),DAY(H5316)),
IF(E5316="quarterly",DATE(IF(MONTH(H5316)&gt;=10,YEAR(H5316)+1,YEAR(H5316)),VLOOKUP(MONTH(H5316),index!$D$2:$G$13,3,0),DAY(H5316)),
IF(E5316="halfyearly",DATE(IF(MONTH(H5316)&gt;=7,YEAR(H5316)+1,YEAR(H5316)),VLOOKUP(MONTH(H5316),index!$D$2:$G$13,4,0),DAY(H5316)),
DATE(YEAR(H5316)+1,MONTH(H5316),DAY(H5316)))))-H5316))+H5316)</f>
        <v/>
      </c>
      <c r="J5316" s="9" t="str">
        <f t="shared" si="514"/>
        <v/>
      </c>
      <c r="K5316" s="11" t="str">
        <f t="shared" si="515"/>
        <v/>
      </c>
      <c r="L5316" s="11" t="str">
        <f t="shared" si="516"/>
        <v/>
      </c>
      <c r="M5316" s="11" t="str">
        <f>IF(A5316="","",VLOOKUP(E5316,index!$A$1:$B$6,2,0)*K5316*G5316)</f>
        <v/>
      </c>
      <c r="N5316" s="11" t="str">
        <f>IF(A5316="","",-PMT(G5316*VLOOKUP(E5316,index!$A$1:$B$6,2,0),C5316,F5316,0,0))</f>
        <v/>
      </c>
      <c r="O5316" s="11" t="str">
        <f t="shared" si="517"/>
        <v/>
      </c>
      <c r="P5316" s="11" t="str">
        <f t="shared" si="518"/>
        <v/>
      </c>
    </row>
    <row r="5317" spans="1:16" x14ac:dyDescent="0.25">
      <c r="A5317" s="9" t="str">
        <f>IF(A5316="","",IF(B5316&lt;C5316,A5316,IF(A5316=MAX('entry data'!$B$8:$B$507),"",A5316+1)))</f>
        <v/>
      </c>
      <c r="B5317" s="9" t="str">
        <f t="shared" si="513"/>
        <v/>
      </c>
      <c r="C5317" s="9" t="str">
        <f>IF(ISERROR(VLOOKUP(A5317,'entry data'!B:G,6,0)),"",VLOOKUP(A5317,'entry data'!B:G,6,0))</f>
        <v/>
      </c>
      <c r="D5317" s="9" t="str">
        <f>IF(ISERROR(VLOOKUP(A5317,'entry data'!B:C,2,0)),"",VLOOKUP(A5317,'entry data'!B:C,2,0))</f>
        <v/>
      </c>
      <c r="E5317" s="9" t="str">
        <f>IF(ISERROR(VLOOKUP(A5317,'entry data'!B:E,4,0)),"",VLOOKUP(A5317,'entry data'!B:E,4,0))</f>
        <v/>
      </c>
      <c r="F5317" s="11" t="str">
        <f>IF(A5317="","",IF(ISERROR(VLOOKUP(A5317,'entry data'!B:F,5,0)),"",VLOOKUP(A5317,'entry data'!B:F,5,0)))</f>
        <v/>
      </c>
      <c r="G5317" s="12" t="str">
        <f>IF(A5317="","",IF(ISERROR(VLOOKUP(A5317,'entry data'!B:I,8,0)),"",VLOOKUP(A5317,'entry data'!B:I,7,0)))</f>
        <v/>
      </c>
      <c r="H5317" s="13" t="str">
        <f>IF(A5317="","",IF(B5317=1,VLOOKUP(A5317,'entry data'!B:D,3,0),I5316))</f>
        <v/>
      </c>
      <c r="I5317" s="14" t="str">
        <f>IF(A5317="","",IF(E5317="weekly",7,IF(E5317="fortnightly",14,IF(E5317="monthly",DATE(IF(MONTH(H5317)=12,YEAR(H5317)+1,YEAR(H5317)),VLOOKUP(MONTH(H5317),index!$D$2:$G$13,2,0),DAY(H5317)),
IF(E5317="quarterly",DATE(IF(MONTH(H5317)&gt;=10,YEAR(H5317)+1,YEAR(H5317)),VLOOKUP(MONTH(H5317),index!$D$2:$G$13,3,0),DAY(H5317)),
IF(E5317="halfyearly",DATE(IF(MONTH(H5317)&gt;=7,YEAR(H5317)+1,YEAR(H5317)),VLOOKUP(MONTH(H5317),index!$D$2:$G$13,4,0),DAY(H5317)),
DATE(YEAR(H5317)+1,MONTH(H5317),DAY(H5317)))))-H5317))+H5317)</f>
        <v/>
      </c>
      <c r="J5317" s="9" t="str">
        <f t="shared" si="514"/>
        <v/>
      </c>
      <c r="K5317" s="11" t="str">
        <f t="shared" si="515"/>
        <v/>
      </c>
      <c r="L5317" s="11" t="str">
        <f t="shared" si="516"/>
        <v/>
      </c>
      <c r="M5317" s="11" t="str">
        <f>IF(A5317="","",VLOOKUP(E5317,index!$A$1:$B$6,2,0)*K5317*G5317)</f>
        <v/>
      </c>
      <c r="N5317" s="11" t="str">
        <f>IF(A5317="","",-PMT(G5317*VLOOKUP(E5317,index!$A$1:$B$6,2,0),C5317,F5317,0,0))</f>
        <v/>
      </c>
      <c r="O5317" s="11" t="str">
        <f t="shared" si="517"/>
        <v/>
      </c>
      <c r="P5317" s="11" t="str">
        <f t="shared" si="518"/>
        <v/>
      </c>
    </row>
    <row r="5318" spans="1:16" x14ac:dyDescent="0.25">
      <c r="A5318" s="9" t="str">
        <f>IF(A5317="","",IF(B5317&lt;C5317,A5317,IF(A5317=MAX('entry data'!$B$8:$B$507),"",A5317+1)))</f>
        <v/>
      </c>
      <c r="B5318" s="9" t="str">
        <f t="shared" si="513"/>
        <v/>
      </c>
      <c r="C5318" s="9" t="str">
        <f>IF(ISERROR(VLOOKUP(A5318,'entry data'!B:G,6,0)),"",VLOOKUP(A5318,'entry data'!B:G,6,0))</f>
        <v/>
      </c>
      <c r="D5318" s="9" t="str">
        <f>IF(ISERROR(VLOOKUP(A5318,'entry data'!B:C,2,0)),"",VLOOKUP(A5318,'entry data'!B:C,2,0))</f>
        <v/>
      </c>
      <c r="E5318" s="9" t="str">
        <f>IF(ISERROR(VLOOKUP(A5318,'entry data'!B:E,4,0)),"",VLOOKUP(A5318,'entry data'!B:E,4,0))</f>
        <v/>
      </c>
      <c r="F5318" s="11" t="str">
        <f>IF(A5318="","",IF(ISERROR(VLOOKUP(A5318,'entry data'!B:F,5,0)),"",VLOOKUP(A5318,'entry data'!B:F,5,0)))</f>
        <v/>
      </c>
      <c r="G5318" s="12" t="str">
        <f>IF(A5318="","",IF(ISERROR(VLOOKUP(A5318,'entry data'!B:I,8,0)),"",VLOOKUP(A5318,'entry data'!B:I,7,0)))</f>
        <v/>
      </c>
      <c r="H5318" s="13" t="str">
        <f>IF(A5318="","",IF(B5318=1,VLOOKUP(A5318,'entry data'!B:D,3,0),I5317))</f>
        <v/>
      </c>
      <c r="I5318" s="14" t="str">
        <f>IF(A5318="","",IF(E5318="weekly",7,IF(E5318="fortnightly",14,IF(E5318="monthly",DATE(IF(MONTH(H5318)=12,YEAR(H5318)+1,YEAR(H5318)),VLOOKUP(MONTH(H5318),index!$D$2:$G$13,2,0),DAY(H5318)),
IF(E5318="quarterly",DATE(IF(MONTH(H5318)&gt;=10,YEAR(H5318)+1,YEAR(H5318)),VLOOKUP(MONTH(H5318),index!$D$2:$G$13,3,0),DAY(H5318)),
IF(E5318="halfyearly",DATE(IF(MONTH(H5318)&gt;=7,YEAR(H5318)+1,YEAR(H5318)),VLOOKUP(MONTH(H5318),index!$D$2:$G$13,4,0),DAY(H5318)),
DATE(YEAR(H5318)+1,MONTH(H5318),DAY(H5318)))))-H5318))+H5318)</f>
        <v/>
      </c>
      <c r="J5318" s="9" t="str">
        <f t="shared" si="514"/>
        <v/>
      </c>
      <c r="K5318" s="11" t="str">
        <f t="shared" si="515"/>
        <v/>
      </c>
      <c r="L5318" s="11" t="str">
        <f t="shared" si="516"/>
        <v/>
      </c>
      <c r="M5318" s="11" t="str">
        <f>IF(A5318="","",VLOOKUP(E5318,index!$A$1:$B$6,2,0)*K5318*G5318)</f>
        <v/>
      </c>
      <c r="N5318" s="11" t="str">
        <f>IF(A5318="","",-PMT(G5318*VLOOKUP(E5318,index!$A$1:$B$6,2,0),C5318,F5318,0,0))</f>
        <v/>
      </c>
      <c r="O5318" s="11" t="str">
        <f t="shared" si="517"/>
        <v/>
      </c>
      <c r="P5318" s="11" t="str">
        <f t="shared" si="518"/>
        <v/>
      </c>
    </row>
    <row r="5319" spans="1:16" x14ac:dyDescent="0.25">
      <c r="A5319" s="9" t="str">
        <f>IF(A5318="","",IF(B5318&lt;C5318,A5318,IF(A5318=MAX('entry data'!$B$8:$B$507),"",A5318+1)))</f>
        <v/>
      </c>
      <c r="B5319" s="9" t="str">
        <f t="shared" si="513"/>
        <v/>
      </c>
      <c r="C5319" s="9" t="str">
        <f>IF(ISERROR(VLOOKUP(A5319,'entry data'!B:G,6,0)),"",VLOOKUP(A5319,'entry data'!B:G,6,0))</f>
        <v/>
      </c>
      <c r="D5319" s="9" t="str">
        <f>IF(ISERROR(VLOOKUP(A5319,'entry data'!B:C,2,0)),"",VLOOKUP(A5319,'entry data'!B:C,2,0))</f>
        <v/>
      </c>
      <c r="E5319" s="9" t="str">
        <f>IF(ISERROR(VLOOKUP(A5319,'entry data'!B:E,4,0)),"",VLOOKUP(A5319,'entry data'!B:E,4,0))</f>
        <v/>
      </c>
      <c r="F5319" s="11" t="str">
        <f>IF(A5319="","",IF(ISERROR(VLOOKUP(A5319,'entry data'!B:F,5,0)),"",VLOOKUP(A5319,'entry data'!B:F,5,0)))</f>
        <v/>
      </c>
      <c r="G5319" s="12" t="str">
        <f>IF(A5319="","",IF(ISERROR(VLOOKUP(A5319,'entry data'!B:I,8,0)),"",VLOOKUP(A5319,'entry data'!B:I,7,0)))</f>
        <v/>
      </c>
      <c r="H5319" s="13" t="str">
        <f>IF(A5319="","",IF(B5319=1,VLOOKUP(A5319,'entry data'!B:D,3,0),I5318))</f>
        <v/>
      </c>
      <c r="I5319" s="14" t="str">
        <f>IF(A5319="","",IF(E5319="weekly",7,IF(E5319="fortnightly",14,IF(E5319="monthly",DATE(IF(MONTH(H5319)=12,YEAR(H5319)+1,YEAR(H5319)),VLOOKUP(MONTH(H5319),index!$D$2:$G$13,2,0),DAY(H5319)),
IF(E5319="quarterly",DATE(IF(MONTH(H5319)&gt;=10,YEAR(H5319)+1,YEAR(H5319)),VLOOKUP(MONTH(H5319),index!$D$2:$G$13,3,0),DAY(H5319)),
IF(E5319="halfyearly",DATE(IF(MONTH(H5319)&gt;=7,YEAR(H5319)+1,YEAR(H5319)),VLOOKUP(MONTH(H5319),index!$D$2:$G$13,4,0),DAY(H5319)),
DATE(YEAR(H5319)+1,MONTH(H5319),DAY(H5319)))))-H5319))+H5319)</f>
        <v/>
      </c>
      <c r="J5319" s="9" t="str">
        <f t="shared" si="514"/>
        <v/>
      </c>
      <c r="K5319" s="11" t="str">
        <f t="shared" si="515"/>
        <v/>
      </c>
      <c r="L5319" s="11" t="str">
        <f t="shared" si="516"/>
        <v/>
      </c>
      <c r="M5319" s="11" t="str">
        <f>IF(A5319="","",VLOOKUP(E5319,index!$A$1:$B$6,2,0)*K5319*G5319)</f>
        <v/>
      </c>
      <c r="N5319" s="11" t="str">
        <f>IF(A5319="","",-PMT(G5319*VLOOKUP(E5319,index!$A$1:$B$6,2,0),C5319,F5319,0,0))</f>
        <v/>
      </c>
      <c r="O5319" s="11" t="str">
        <f t="shared" si="517"/>
        <v/>
      </c>
      <c r="P5319" s="11" t="str">
        <f t="shared" si="518"/>
        <v/>
      </c>
    </row>
    <row r="5320" spans="1:16" x14ac:dyDescent="0.25">
      <c r="A5320" s="9" t="str">
        <f>IF(A5319="","",IF(B5319&lt;C5319,A5319,IF(A5319=MAX('entry data'!$B$8:$B$507),"",A5319+1)))</f>
        <v/>
      </c>
      <c r="B5320" s="9" t="str">
        <f t="shared" si="513"/>
        <v/>
      </c>
      <c r="C5320" s="9" t="str">
        <f>IF(ISERROR(VLOOKUP(A5320,'entry data'!B:G,6,0)),"",VLOOKUP(A5320,'entry data'!B:G,6,0))</f>
        <v/>
      </c>
      <c r="D5320" s="9" t="str">
        <f>IF(ISERROR(VLOOKUP(A5320,'entry data'!B:C,2,0)),"",VLOOKUP(A5320,'entry data'!B:C,2,0))</f>
        <v/>
      </c>
      <c r="E5320" s="9" t="str">
        <f>IF(ISERROR(VLOOKUP(A5320,'entry data'!B:E,4,0)),"",VLOOKUP(A5320,'entry data'!B:E,4,0))</f>
        <v/>
      </c>
      <c r="F5320" s="11" t="str">
        <f>IF(A5320="","",IF(ISERROR(VLOOKUP(A5320,'entry data'!B:F,5,0)),"",VLOOKUP(A5320,'entry data'!B:F,5,0)))</f>
        <v/>
      </c>
      <c r="G5320" s="12" t="str">
        <f>IF(A5320="","",IF(ISERROR(VLOOKUP(A5320,'entry data'!B:I,8,0)),"",VLOOKUP(A5320,'entry data'!B:I,7,0)))</f>
        <v/>
      </c>
      <c r="H5320" s="13" t="str">
        <f>IF(A5320="","",IF(B5320=1,VLOOKUP(A5320,'entry data'!B:D,3,0),I5319))</f>
        <v/>
      </c>
      <c r="I5320" s="14" t="str">
        <f>IF(A5320="","",IF(E5320="weekly",7,IF(E5320="fortnightly",14,IF(E5320="monthly",DATE(IF(MONTH(H5320)=12,YEAR(H5320)+1,YEAR(H5320)),VLOOKUP(MONTH(H5320),index!$D$2:$G$13,2,0),DAY(H5320)),
IF(E5320="quarterly",DATE(IF(MONTH(H5320)&gt;=10,YEAR(H5320)+1,YEAR(H5320)),VLOOKUP(MONTH(H5320),index!$D$2:$G$13,3,0),DAY(H5320)),
IF(E5320="halfyearly",DATE(IF(MONTH(H5320)&gt;=7,YEAR(H5320)+1,YEAR(H5320)),VLOOKUP(MONTH(H5320),index!$D$2:$G$13,4,0),DAY(H5320)),
DATE(YEAR(H5320)+1,MONTH(H5320),DAY(H5320)))))-H5320))+H5320)</f>
        <v/>
      </c>
      <c r="J5320" s="9" t="str">
        <f t="shared" si="514"/>
        <v/>
      </c>
      <c r="K5320" s="11" t="str">
        <f t="shared" si="515"/>
        <v/>
      </c>
      <c r="L5320" s="11" t="str">
        <f t="shared" si="516"/>
        <v/>
      </c>
      <c r="M5320" s="11" t="str">
        <f>IF(A5320="","",VLOOKUP(E5320,index!$A$1:$B$6,2,0)*K5320*G5320)</f>
        <v/>
      </c>
      <c r="N5320" s="11" t="str">
        <f>IF(A5320="","",-PMT(G5320*VLOOKUP(E5320,index!$A$1:$B$6,2,0),C5320,F5320,0,0))</f>
        <v/>
      </c>
      <c r="O5320" s="11" t="str">
        <f t="shared" si="517"/>
        <v/>
      </c>
      <c r="P5320" s="11" t="str">
        <f t="shared" si="518"/>
        <v/>
      </c>
    </row>
    <row r="5321" spans="1:16" x14ac:dyDescent="0.25">
      <c r="A5321" s="9" t="str">
        <f>IF(A5320="","",IF(B5320&lt;C5320,A5320,IF(A5320=MAX('entry data'!$B$8:$B$507),"",A5320+1)))</f>
        <v/>
      </c>
      <c r="B5321" s="9" t="str">
        <f t="shared" si="513"/>
        <v/>
      </c>
      <c r="C5321" s="9" t="str">
        <f>IF(ISERROR(VLOOKUP(A5321,'entry data'!B:G,6,0)),"",VLOOKUP(A5321,'entry data'!B:G,6,0))</f>
        <v/>
      </c>
      <c r="D5321" s="9" t="str">
        <f>IF(ISERROR(VLOOKUP(A5321,'entry data'!B:C,2,0)),"",VLOOKUP(A5321,'entry data'!B:C,2,0))</f>
        <v/>
      </c>
      <c r="E5321" s="9" t="str">
        <f>IF(ISERROR(VLOOKUP(A5321,'entry data'!B:E,4,0)),"",VLOOKUP(A5321,'entry data'!B:E,4,0))</f>
        <v/>
      </c>
      <c r="F5321" s="11" t="str">
        <f>IF(A5321="","",IF(ISERROR(VLOOKUP(A5321,'entry data'!B:F,5,0)),"",VLOOKUP(A5321,'entry data'!B:F,5,0)))</f>
        <v/>
      </c>
      <c r="G5321" s="12" t="str">
        <f>IF(A5321="","",IF(ISERROR(VLOOKUP(A5321,'entry data'!B:I,8,0)),"",VLOOKUP(A5321,'entry data'!B:I,7,0)))</f>
        <v/>
      </c>
      <c r="H5321" s="13" t="str">
        <f>IF(A5321="","",IF(B5321=1,VLOOKUP(A5321,'entry data'!B:D,3,0),I5320))</f>
        <v/>
      </c>
      <c r="I5321" s="14" t="str">
        <f>IF(A5321="","",IF(E5321="weekly",7,IF(E5321="fortnightly",14,IF(E5321="monthly",DATE(IF(MONTH(H5321)=12,YEAR(H5321)+1,YEAR(H5321)),VLOOKUP(MONTH(H5321),index!$D$2:$G$13,2,0),DAY(H5321)),
IF(E5321="quarterly",DATE(IF(MONTH(H5321)&gt;=10,YEAR(H5321)+1,YEAR(H5321)),VLOOKUP(MONTH(H5321),index!$D$2:$G$13,3,0),DAY(H5321)),
IF(E5321="halfyearly",DATE(IF(MONTH(H5321)&gt;=7,YEAR(H5321)+1,YEAR(H5321)),VLOOKUP(MONTH(H5321),index!$D$2:$G$13,4,0),DAY(H5321)),
DATE(YEAR(H5321)+1,MONTH(H5321),DAY(H5321)))))-H5321))+H5321)</f>
        <v/>
      </c>
      <c r="J5321" s="9" t="str">
        <f t="shared" si="514"/>
        <v/>
      </c>
      <c r="K5321" s="11" t="str">
        <f t="shared" si="515"/>
        <v/>
      </c>
      <c r="L5321" s="11" t="str">
        <f t="shared" si="516"/>
        <v/>
      </c>
      <c r="M5321" s="11" t="str">
        <f>IF(A5321="","",VLOOKUP(E5321,index!$A$1:$B$6,2,0)*K5321*G5321)</f>
        <v/>
      </c>
      <c r="N5321" s="11" t="str">
        <f>IF(A5321="","",-PMT(G5321*VLOOKUP(E5321,index!$A$1:$B$6,2,0),C5321,F5321,0,0))</f>
        <v/>
      </c>
      <c r="O5321" s="11" t="str">
        <f t="shared" si="517"/>
        <v/>
      </c>
      <c r="P5321" s="11" t="str">
        <f t="shared" si="518"/>
        <v/>
      </c>
    </row>
    <row r="5322" spans="1:16" x14ac:dyDescent="0.25">
      <c r="A5322" s="9" t="str">
        <f>IF(A5321="","",IF(B5321&lt;C5321,A5321,IF(A5321=MAX('entry data'!$B$8:$B$507),"",A5321+1)))</f>
        <v/>
      </c>
      <c r="B5322" s="9" t="str">
        <f t="shared" si="513"/>
        <v/>
      </c>
      <c r="C5322" s="9" t="str">
        <f>IF(ISERROR(VLOOKUP(A5322,'entry data'!B:G,6,0)),"",VLOOKUP(A5322,'entry data'!B:G,6,0))</f>
        <v/>
      </c>
      <c r="D5322" s="9" t="str">
        <f>IF(ISERROR(VLOOKUP(A5322,'entry data'!B:C,2,0)),"",VLOOKUP(A5322,'entry data'!B:C,2,0))</f>
        <v/>
      </c>
      <c r="E5322" s="9" t="str">
        <f>IF(ISERROR(VLOOKUP(A5322,'entry data'!B:E,4,0)),"",VLOOKUP(A5322,'entry data'!B:E,4,0))</f>
        <v/>
      </c>
      <c r="F5322" s="11" t="str">
        <f>IF(A5322="","",IF(ISERROR(VLOOKUP(A5322,'entry data'!B:F,5,0)),"",VLOOKUP(A5322,'entry data'!B:F,5,0)))</f>
        <v/>
      </c>
      <c r="G5322" s="12" t="str">
        <f>IF(A5322="","",IF(ISERROR(VLOOKUP(A5322,'entry data'!B:I,8,0)),"",VLOOKUP(A5322,'entry data'!B:I,7,0)))</f>
        <v/>
      </c>
      <c r="H5322" s="13" t="str">
        <f>IF(A5322="","",IF(B5322=1,VLOOKUP(A5322,'entry data'!B:D,3,0),I5321))</f>
        <v/>
      </c>
      <c r="I5322" s="14" t="str">
        <f>IF(A5322="","",IF(E5322="weekly",7,IF(E5322="fortnightly",14,IF(E5322="monthly",DATE(IF(MONTH(H5322)=12,YEAR(H5322)+1,YEAR(H5322)),VLOOKUP(MONTH(H5322),index!$D$2:$G$13,2,0),DAY(H5322)),
IF(E5322="quarterly",DATE(IF(MONTH(H5322)&gt;=10,YEAR(H5322)+1,YEAR(H5322)),VLOOKUP(MONTH(H5322),index!$D$2:$G$13,3,0),DAY(H5322)),
IF(E5322="halfyearly",DATE(IF(MONTH(H5322)&gt;=7,YEAR(H5322)+1,YEAR(H5322)),VLOOKUP(MONTH(H5322),index!$D$2:$G$13,4,0),DAY(H5322)),
DATE(YEAR(H5322)+1,MONTH(H5322),DAY(H5322)))))-H5322))+H5322)</f>
        <v/>
      </c>
      <c r="J5322" s="9" t="str">
        <f t="shared" si="514"/>
        <v/>
      </c>
      <c r="K5322" s="11" t="str">
        <f t="shared" si="515"/>
        <v/>
      </c>
      <c r="L5322" s="11" t="str">
        <f t="shared" si="516"/>
        <v/>
      </c>
      <c r="M5322" s="11" t="str">
        <f>IF(A5322="","",VLOOKUP(E5322,index!$A$1:$B$6,2,0)*K5322*G5322)</f>
        <v/>
      </c>
      <c r="N5322" s="11" t="str">
        <f>IF(A5322="","",-PMT(G5322*VLOOKUP(E5322,index!$A$1:$B$6,2,0),C5322,F5322,0,0))</f>
        <v/>
      </c>
      <c r="O5322" s="11" t="str">
        <f t="shared" si="517"/>
        <v/>
      </c>
      <c r="P5322" s="11" t="str">
        <f t="shared" si="518"/>
        <v/>
      </c>
    </row>
    <row r="5323" spans="1:16" x14ac:dyDescent="0.25">
      <c r="A5323" s="9" t="str">
        <f>IF(A5322="","",IF(B5322&lt;C5322,A5322,IF(A5322=MAX('entry data'!$B$8:$B$507),"",A5322+1)))</f>
        <v/>
      </c>
      <c r="B5323" s="9" t="str">
        <f t="shared" si="513"/>
        <v/>
      </c>
      <c r="C5323" s="9" t="str">
        <f>IF(ISERROR(VLOOKUP(A5323,'entry data'!B:G,6,0)),"",VLOOKUP(A5323,'entry data'!B:G,6,0))</f>
        <v/>
      </c>
      <c r="D5323" s="9" t="str">
        <f>IF(ISERROR(VLOOKUP(A5323,'entry data'!B:C,2,0)),"",VLOOKUP(A5323,'entry data'!B:C,2,0))</f>
        <v/>
      </c>
      <c r="E5323" s="9" t="str">
        <f>IF(ISERROR(VLOOKUP(A5323,'entry data'!B:E,4,0)),"",VLOOKUP(A5323,'entry data'!B:E,4,0))</f>
        <v/>
      </c>
      <c r="F5323" s="11" t="str">
        <f>IF(A5323="","",IF(ISERROR(VLOOKUP(A5323,'entry data'!B:F,5,0)),"",VLOOKUP(A5323,'entry data'!B:F,5,0)))</f>
        <v/>
      </c>
      <c r="G5323" s="12" t="str">
        <f>IF(A5323="","",IF(ISERROR(VLOOKUP(A5323,'entry data'!B:I,8,0)),"",VLOOKUP(A5323,'entry data'!B:I,7,0)))</f>
        <v/>
      </c>
      <c r="H5323" s="13" t="str">
        <f>IF(A5323="","",IF(B5323=1,VLOOKUP(A5323,'entry data'!B:D,3,0),I5322))</f>
        <v/>
      </c>
      <c r="I5323" s="14" t="str">
        <f>IF(A5323="","",IF(E5323="weekly",7,IF(E5323="fortnightly",14,IF(E5323="monthly",DATE(IF(MONTH(H5323)=12,YEAR(H5323)+1,YEAR(H5323)),VLOOKUP(MONTH(H5323),index!$D$2:$G$13,2,0),DAY(H5323)),
IF(E5323="quarterly",DATE(IF(MONTH(H5323)&gt;=10,YEAR(H5323)+1,YEAR(H5323)),VLOOKUP(MONTH(H5323),index!$D$2:$G$13,3,0),DAY(H5323)),
IF(E5323="halfyearly",DATE(IF(MONTH(H5323)&gt;=7,YEAR(H5323)+1,YEAR(H5323)),VLOOKUP(MONTH(H5323),index!$D$2:$G$13,4,0),DAY(H5323)),
DATE(YEAR(H5323)+1,MONTH(H5323),DAY(H5323)))))-H5323))+H5323)</f>
        <v/>
      </c>
      <c r="J5323" s="9" t="str">
        <f t="shared" si="514"/>
        <v/>
      </c>
      <c r="K5323" s="11" t="str">
        <f t="shared" si="515"/>
        <v/>
      </c>
      <c r="L5323" s="11" t="str">
        <f t="shared" si="516"/>
        <v/>
      </c>
      <c r="M5323" s="11" t="str">
        <f>IF(A5323="","",VLOOKUP(E5323,index!$A$1:$B$6,2,0)*K5323*G5323)</f>
        <v/>
      </c>
      <c r="N5323" s="11" t="str">
        <f>IF(A5323="","",-PMT(G5323*VLOOKUP(E5323,index!$A$1:$B$6,2,0),C5323,F5323,0,0))</f>
        <v/>
      </c>
      <c r="O5323" s="11" t="str">
        <f t="shared" si="517"/>
        <v/>
      </c>
      <c r="P5323" s="11" t="str">
        <f t="shared" si="518"/>
        <v/>
      </c>
    </row>
    <row r="5324" spans="1:16" x14ac:dyDescent="0.25">
      <c r="A5324" s="9" t="str">
        <f>IF(A5323="","",IF(B5323&lt;C5323,A5323,IF(A5323=MAX('entry data'!$B$8:$B$507),"",A5323+1)))</f>
        <v/>
      </c>
      <c r="B5324" s="9" t="str">
        <f t="shared" si="513"/>
        <v/>
      </c>
      <c r="C5324" s="9" t="str">
        <f>IF(ISERROR(VLOOKUP(A5324,'entry data'!B:G,6,0)),"",VLOOKUP(A5324,'entry data'!B:G,6,0))</f>
        <v/>
      </c>
      <c r="D5324" s="9" t="str">
        <f>IF(ISERROR(VLOOKUP(A5324,'entry data'!B:C,2,0)),"",VLOOKUP(A5324,'entry data'!B:C,2,0))</f>
        <v/>
      </c>
      <c r="E5324" s="9" t="str">
        <f>IF(ISERROR(VLOOKUP(A5324,'entry data'!B:E,4,0)),"",VLOOKUP(A5324,'entry data'!B:E,4,0))</f>
        <v/>
      </c>
      <c r="F5324" s="11" t="str">
        <f>IF(A5324="","",IF(ISERROR(VLOOKUP(A5324,'entry data'!B:F,5,0)),"",VLOOKUP(A5324,'entry data'!B:F,5,0)))</f>
        <v/>
      </c>
      <c r="G5324" s="12" t="str">
        <f>IF(A5324="","",IF(ISERROR(VLOOKUP(A5324,'entry data'!B:I,8,0)),"",VLOOKUP(A5324,'entry data'!B:I,7,0)))</f>
        <v/>
      </c>
      <c r="H5324" s="13" t="str">
        <f>IF(A5324="","",IF(B5324=1,VLOOKUP(A5324,'entry data'!B:D,3,0),I5323))</f>
        <v/>
      </c>
      <c r="I5324" s="14" t="str">
        <f>IF(A5324="","",IF(E5324="weekly",7,IF(E5324="fortnightly",14,IF(E5324="monthly",DATE(IF(MONTH(H5324)=12,YEAR(H5324)+1,YEAR(H5324)),VLOOKUP(MONTH(H5324),index!$D$2:$G$13,2,0),DAY(H5324)),
IF(E5324="quarterly",DATE(IF(MONTH(H5324)&gt;=10,YEAR(H5324)+1,YEAR(H5324)),VLOOKUP(MONTH(H5324),index!$D$2:$G$13,3,0),DAY(H5324)),
IF(E5324="halfyearly",DATE(IF(MONTH(H5324)&gt;=7,YEAR(H5324)+1,YEAR(H5324)),VLOOKUP(MONTH(H5324),index!$D$2:$G$13,4,0),DAY(H5324)),
DATE(YEAR(H5324)+1,MONTH(H5324),DAY(H5324)))))-H5324))+H5324)</f>
        <v/>
      </c>
      <c r="J5324" s="9" t="str">
        <f t="shared" si="514"/>
        <v/>
      </c>
      <c r="K5324" s="11" t="str">
        <f t="shared" si="515"/>
        <v/>
      </c>
      <c r="L5324" s="11" t="str">
        <f t="shared" si="516"/>
        <v/>
      </c>
      <c r="M5324" s="11" t="str">
        <f>IF(A5324="","",VLOOKUP(E5324,index!$A$1:$B$6,2,0)*K5324*G5324)</f>
        <v/>
      </c>
      <c r="N5324" s="11" t="str">
        <f>IF(A5324="","",-PMT(G5324*VLOOKUP(E5324,index!$A$1:$B$6,2,0),C5324,F5324,0,0))</f>
        <v/>
      </c>
      <c r="O5324" s="11" t="str">
        <f t="shared" si="517"/>
        <v/>
      </c>
      <c r="P5324" s="11" t="str">
        <f t="shared" si="518"/>
        <v/>
      </c>
    </row>
    <row r="5325" spans="1:16" x14ac:dyDescent="0.25">
      <c r="A5325" s="9" t="str">
        <f>IF(A5324="","",IF(B5324&lt;C5324,A5324,IF(A5324=MAX('entry data'!$B$8:$B$507),"",A5324+1)))</f>
        <v/>
      </c>
      <c r="B5325" s="9" t="str">
        <f t="shared" si="513"/>
        <v/>
      </c>
      <c r="C5325" s="9" t="str">
        <f>IF(ISERROR(VLOOKUP(A5325,'entry data'!B:G,6,0)),"",VLOOKUP(A5325,'entry data'!B:G,6,0))</f>
        <v/>
      </c>
      <c r="D5325" s="9" t="str">
        <f>IF(ISERROR(VLOOKUP(A5325,'entry data'!B:C,2,0)),"",VLOOKUP(A5325,'entry data'!B:C,2,0))</f>
        <v/>
      </c>
      <c r="E5325" s="9" t="str">
        <f>IF(ISERROR(VLOOKUP(A5325,'entry data'!B:E,4,0)),"",VLOOKUP(A5325,'entry data'!B:E,4,0))</f>
        <v/>
      </c>
      <c r="F5325" s="11" t="str">
        <f>IF(A5325="","",IF(ISERROR(VLOOKUP(A5325,'entry data'!B:F,5,0)),"",VLOOKUP(A5325,'entry data'!B:F,5,0)))</f>
        <v/>
      </c>
      <c r="G5325" s="12" t="str">
        <f>IF(A5325="","",IF(ISERROR(VLOOKUP(A5325,'entry data'!B:I,8,0)),"",VLOOKUP(A5325,'entry data'!B:I,7,0)))</f>
        <v/>
      </c>
      <c r="H5325" s="13" t="str">
        <f>IF(A5325="","",IF(B5325=1,VLOOKUP(A5325,'entry data'!B:D,3,0),I5324))</f>
        <v/>
      </c>
      <c r="I5325" s="14" t="str">
        <f>IF(A5325="","",IF(E5325="weekly",7,IF(E5325="fortnightly",14,IF(E5325="monthly",DATE(IF(MONTH(H5325)=12,YEAR(H5325)+1,YEAR(H5325)),VLOOKUP(MONTH(H5325),index!$D$2:$G$13,2,0),DAY(H5325)),
IF(E5325="quarterly",DATE(IF(MONTH(H5325)&gt;=10,YEAR(H5325)+1,YEAR(H5325)),VLOOKUP(MONTH(H5325),index!$D$2:$G$13,3,0),DAY(H5325)),
IF(E5325="halfyearly",DATE(IF(MONTH(H5325)&gt;=7,YEAR(H5325)+1,YEAR(H5325)),VLOOKUP(MONTH(H5325),index!$D$2:$G$13,4,0),DAY(H5325)),
DATE(YEAR(H5325)+1,MONTH(H5325),DAY(H5325)))))-H5325))+H5325)</f>
        <v/>
      </c>
      <c r="J5325" s="9" t="str">
        <f t="shared" si="514"/>
        <v/>
      </c>
      <c r="K5325" s="11" t="str">
        <f t="shared" si="515"/>
        <v/>
      </c>
      <c r="L5325" s="11" t="str">
        <f t="shared" si="516"/>
        <v/>
      </c>
      <c r="M5325" s="11" t="str">
        <f>IF(A5325="","",VLOOKUP(E5325,index!$A$1:$B$6,2,0)*K5325*G5325)</f>
        <v/>
      </c>
      <c r="N5325" s="11" t="str">
        <f>IF(A5325="","",-PMT(G5325*VLOOKUP(E5325,index!$A$1:$B$6,2,0),C5325,F5325,0,0))</f>
        <v/>
      </c>
      <c r="O5325" s="11" t="str">
        <f t="shared" si="517"/>
        <v/>
      </c>
      <c r="P5325" s="11" t="str">
        <f t="shared" si="518"/>
        <v/>
      </c>
    </row>
    <row r="5326" spans="1:16" x14ac:dyDescent="0.25">
      <c r="A5326" s="9" t="str">
        <f>IF(A5325="","",IF(B5325&lt;C5325,A5325,IF(A5325=MAX('entry data'!$B$8:$B$507),"",A5325+1)))</f>
        <v/>
      </c>
      <c r="B5326" s="9" t="str">
        <f t="shared" si="513"/>
        <v/>
      </c>
      <c r="C5326" s="9" t="str">
        <f>IF(ISERROR(VLOOKUP(A5326,'entry data'!B:G,6,0)),"",VLOOKUP(A5326,'entry data'!B:G,6,0))</f>
        <v/>
      </c>
      <c r="D5326" s="9" t="str">
        <f>IF(ISERROR(VLOOKUP(A5326,'entry data'!B:C,2,0)),"",VLOOKUP(A5326,'entry data'!B:C,2,0))</f>
        <v/>
      </c>
      <c r="E5326" s="9" t="str">
        <f>IF(ISERROR(VLOOKUP(A5326,'entry data'!B:E,4,0)),"",VLOOKUP(A5326,'entry data'!B:E,4,0))</f>
        <v/>
      </c>
      <c r="F5326" s="11" t="str">
        <f>IF(A5326="","",IF(ISERROR(VLOOKUP(A5326,'entry data'!B:F,5,0)),"",VLOOKUP(A5326,'entry data'!B:F,5,0)))</f>
        <v/>
      </c>
      <c r="G5326" s="12" t="str">
        <f>IF(A5326="","",IF(ISERROR(VLOOKUP(A5326,'entry data'!B:I,8,0)),"",VLOOKUP(A5326,'entry data'!B:I,7,0)))</f>
        <v/>
      </c>
      <c r="H5326" s="13" t="str">
        <f>IF(A5326="","",IF(B5326=1,VLOOKUP(A5326,'entry data'!B:D,3,0),I5325))</f>
        <v/>
      </c>
      <c r="I5326" s="14" t="str">
        <f>IF(A5326="","",IF(E5326="weekly",7,IF(E5326="fortnightly",14,IF(E5326="monthly",DATE(IF(MONTH(H5326)=12,YEAR(H5326)+1,YEAR(H5326)),VLOOKUP(MONTH(H5326),index!$D$2:$G$13,2,0),DAY(H5326)),
IF(E5326="quarterly",DATE(IF(MONTH(H5326)&gt;=10,YEAR(H5326)+1,YEAR(H5326)),VLOOKUP(MONTH(H5326),index!$D$2:$G$13,3,0),DAY(H5326)),
IF(E5326="halfyearly",DATE(IF(MONTH(H5326)&gt;=7,YEAR(H5326)+1,YEAR(H5326)),VLOOKUP(MONTH(H5326),index!$D$2:$G$13,4,0),DAY(H5326)),
DATE(YEAR(H5326)+1,MONTH(H5326),DAY(H5326)))))-H5326))+H5326)</f>
        <v/>
      </c>
      <c r="J5326" s="9" t="str">
        <f t="shared" si="514"/>
        <v/>
      </c>
      <c r="K5326" s="11" t="str">
        <f t="shared" si="515"/>
        <v/>
      </c>
      <c r="L5326" s="11" t="str">
        <f t="shared" si="516"/>
        <v/>
      </c>
      <c r="M5326" s="11" t="str">
        <f>IF(A5326="","",VLOOKUP(E5326,index!$A$1:$B$6,2,0)*K5326*G5326)</f>
        <v/>
      </c>
      <c r="N5326" s="11" t="str">
        <f>IF(A5326="","",-PMT(G5326*VLOOKUP(E5326,index!$A$1:$B$6,2,0),C5326,F5326,0,0))</f>
        <v/>
      </c>
      <c r="O5326" s="11" t="str">
        <f t="shared" si="517"/>
        <v/>
      </c>
      <c r="P5326" s="11" t="str">
        <f t="shared" si="518"/>
        <v/>
      </c>
    </row>
    <row r="5327" spans="1:16" x14ac:dyDescent="0.25">
      <c r="A5327" s="9" t="str">
        <f>IF(A5326="","",IF(B5326&lt;C5326,A5326,IF(A5326=MAX('entry data'!$B$8:$B$507),"",A5326+1)))</f>
        <v/>
      </c>
      <c r="B5327" s="9" t="str">
        <f t="shared" si="513"/>
        <v/>
      </c>
      <c r="C5327" s="9" t="str">
        <f>IF(ISERROR(VLOOKUP(A5327,'entry data'!B:G,6,0)),"",VLOOKUP(A5327,'entry data'!B:G,6,0))</f>
        <v/>
      </c>
      <c r="D5327" s="9" t="str">
        <f>IF(ISERROR(VLOOKUP(A5327,'entry data'!B:C,2,0)),"",VLOOKUP(A5327,'entry data'!B:C,2,0))</f>
        <v/>
      </c>
      <c r="E5327" s="9" t="str">
        <f>IF(ISERROR(VLOOKUP(A5327,'entry data'!B:E,4,0)),"",VLOOKUP(A5327,'entry data'!B:E,4,0))</f>
        <v/>
      </c>
      <c r="F5327" s="11" t="str">
        <f>IF(A5327="","",IF(ISERROR(VLOOKUP(A5327,'entry data'!B:F,5,0)),"",VLOOKUP(A5327,'entry data'!B:F,5,0)))</f>
        <v/>
      </c>
      <c r="G5327" s="12" t="str">
        <f>IF(A5327="","",IF(ISERROR(VLOOKUP(A5327,'entry data'!B:I,8,0)),"",VLOOKUP(A5327,'entry data'!B:I,7,0)))</f>
        <v/>
      </c>
      <c r="H5327" s="13" t="str">
        <f>IF(A5327="","",IF(B5327=1,VLOOKUP(A5327,'entry data'!B:D,3,0),I5326))</f>
        <v/>
      </c>
      <c r="I5327" s="14" t="str">
        <f>IF(A5327="","",IF(E5327="weekly",7,IF(E5327="fortnightly",14,IF(E5327="monthly",DATE(IF(MONTH(H5327)=12,YEAR(H5327)+1,YEAR(H5327)),VLOOKUP(MONTH(H5327),index!$D$2:$G$13,2,0),DAY(H5327)),
IF(E5327="quarterly",DATE(IF(MONTH(H5327)&gt;=10,YEAR(H5327)+1,YEAR(H5327)),VLOOKUP(MONTH(H5327),index!$D$2:$G$13,3,0),DAY(H5327)),
IF(E5327="halfyearly",DATE(IF(MONTH(H5327)&gt;=7,YEAR(H5327)+1,YEAR(H5327)),VLOOKUP(MONTH(H5327),index!$D$2:$G$13,4,0),DAY(H5327)),
DATE(YEAR(H5327)+1,MONTH(H5327),DAY(H5327)))))-H5327))+H5327)</f>
        <v/>
      </c>
      <c r="J5327" s="9" t="str">
        <f t="shared" si="514"/>
        <v/>
      </c>
      <c r="K5327" s="11" t="str">
        <f t="shared" si="515"/>
        <v/>
      </c>
      <c r="L5327" s="11" t="str">
        <f t="shared" si="516"/>
        <v/>
      </c>
      <c r="M5327" s="11" t="str">
        <f>IF(A5327="","",VLOOKUP(E5327,index!$A$1:$B$6,2,0)*K5327*G5327)</f>
        <v/>
      </c>
      <c r="N5327" s="11" t="str">
        <f>IF(A5327="","",-PMT(G5327*VLOOKUP(E5327,index!$A$1:$B$6,2,0),C5327,F5327,0,0))</f>
        <v/>
      </c>
      <c r="O5327" s="11" t="str">
        <f t="shared" si="517"/>
        <v/>
      </c>
      <c r="P5327" s="11" t="str">
        <f t="shared" si="518"/>
        <v/>
      </c>
    </row>
    <row r="5328" spans="1:16" x14ac:dyDescent="0.25">
      <c r="A5328" s="9" t="str">
        <f>IF(A5327="","",IF(B5327&lt;C5327,A5327,IF(A5327=MAX('entry data'!$B$8:$B$507),"",A5327+1)))</f>
        <v/>
      </c>
      <c r="B5328" s="9" t="str">
        <f t="shared" si="513"/>
        <v/>
      </c>
      <c r="C5328" s="9" t="str">
        <f>IF(ISERROR(VLOOKUP(A5328,'entry data'!B:G,6,0)),"",VLOOKUP(A5328,'entry data'!B:G,6,0))</f>
        <v/>
      </c>
      <c r="D5328" s="9" t="str">
        <f>IF(ISERROR(VLOOKUP(A5328,'entry data'!B:C,2,0)),"",VLOOKUP(A5328,'entry data'!B:C,2,0))</f>
        <v/>
      </c>
      <c r="E5328" s="9" t="str">
        <f>IF(ISERROR(VLOOKUP(A5328,'entry data'!B:E,4,0)),"",VLOOKUP(A5328,'entry data'!B:E,4,0))</f>
        <v/>
      </c>
      <c r="F5328" s="11" t="str">
        <f>IF(A5328="","",IF(ISERROR(VLOOKUP(A5328,'entry data'!B:F,5,0)),"",VLOOKUP(A5328,'entry data'!B:F,5,0)))</f>
        <v/>
      </c>
      <c r="G5328" s="12" t="str">
        <f>IF(A5328="","",IF(ISERROR(VLOOKUP(A5328,'entry data'!B:I,8,0)),"",VLOOKUP(A5328,'entry data'!B:I,7,0)))</f>
        <v/>
      </c>
      <c r="H5328" s="13" t="str">
        <f>IF(A5328="","",IF(B5328=1,VLOOKUP(A5328,'entry data'!B:D,3,0),I5327))</f>
        <v/>
      </c>
      <c r="I5328" s="14" t="str">
        <f>IF(A5328="","",IF(E5328="weekly",7,IF(E5328="fortnightly",14,IF(E5328="monthly",DATE(IF(MONTH(H5328)=12,YEAR(H5328)+1,YEAR(H5328)),VLOOKUP(MONTH(H5328),index!$D$2:$G$13,2,0),DAY(H5328)),
IF(E5328="quarterly",DATE(IF(MONTH(H5328)&gt;=10,YEAR(H5328)+1,YEAR(H5328)),VLOOKUP(MONTH(H5328),index!$D$2:$G$13,3,0),DAY(H5328)),
IF(E5328="halfyearly",DATE(IF(MONTH(H5328)&gt;=7,YEAR(H5328)+1,YEAR(H5328)),VLOOKUP(MONTH(H5328),index!$D$2:$G$13,4,0),DAY(H5328)),
DATE(YEAR(H5328)+1,MONTH(H5328),DAY(H5328)))))-H5328))+H5328)</f>
        <v/>
      </c>
      <c r="J5328" s="9" t="str">
        <f t="shared" si="514"/>
        <v/>
      </c>
      <c r="K5328" s="11" t="str">
        <f t="shared" si="515"/>
        <v/>
      </c>
      <c r="L5328" s="11" t="str">
        <f t="shared" si="516"/>
        <v/>
      </c>
      <c r="M5328" s="11" t="str">
        <f>IF(A5328="","",VLOOKUP(E5328,index!$A$1:$B$6,2,0)*K5328*G5328)</f>
        <v/>
      </c>
      <c r="N5328" s="11" t="str">
        <f>IF(A5328="","",-PMT(G5328*VLOOKUP(E5328,index!$A$1:$B$6,2,0),C5328,F5328,0,0))</f>
        <v/>
      </c>
      <c r="O5328" s="11" t="str">
        <f t="shared" si="517"/>
        <v/>
      </c>
      <c r="P5328" s="11" t="str">
        <f t="shared" si="518"/>
        <v/>
      </c>
    </row>
    <row r="5329" spans="1:16" x14ac:dyDescent="0.25">
      <c r="A5329" s="9" t="str">
        <f>IF(A5328="","",IF(B5328&lt;C5328,A5328,IF(A5328=MAX('entry data'!$B$8:$B$507),"",A5328+1)))</f>
        <v/>
      </c>
      <c r="B5329" s="9" t="str">
        <f t="shared" si="513"/>
        <v/>
      </c>
      <c r="C5329" s="9" t="str">
        <f>IF(ISERROR(VLOOKUP(A5329,'entry data'!B:G,6,0)),"",VLOOKUP(A5329,'entry data'!B:G,6,0))</f>
        <v/>
      </c>
      <c r="D5329" s="9" t="str">
        <f>IF(ISERROR(VLOOKUP(A5329,'entry data'!B:C,2,0)),"",VLOOKUP(A5329,'entry data'!B:C,2,0))</f>
        <v/>
      </c>
      <c r="E5329" s="9" t="str">
        <f>IF(ISERROR(VLOOKUP(A5329,'entry data'!B:E,4,0)),"",VLOOKUP(A5329,'entry data'!B:E,4,0))</f>
        <v/>
      </c>
      <c r="F5329" s="11" t="str">
        <f>IF(A5329="","",IF(ISERROR(VLOOKUP(A5329,'entry data'!B:F,5,0)),"",VLOOKUP(A5329,'entry data'!B:F,5,0)))</f>
        <v/>
      </c>
      <c r="G5329" s="12" t="str">
        <f>IF(A5329="","",IF(ISERROR(VLOOKUP(A5329,'entry data'!B:I,8,0)),"",VLOOKUP(A5329,'entry data'!B:I,7,0)))</f>
        <v/>
      </c>
      <c r="H5329" s="13" t="str">
        <f>IF(A5329="","",IF(B5329=1,VLOOKUP(A5329,'entry data'!B:D,3,0),I5328))</f>
        <v/>
      </c>
      <c r="I5329" s="14" t="str">
        <f>IF(A5329="","",IF(E5329="weekly",7,IF(E5329="fortnightly",14,IF(E5329="monthly",DATE(IF(MONTH(H5329)=12,YEAR(H5329)+1,YEAR(H5329)),VLOOKUP(MONTH(H5329),index!$D$2:$G$13,2,0),DAY(H5329)),
IF(E5329="quarterly",DATE(IF(MONTH(H5329)&gt;=10,YEAR(H5329)+1,YEAR(H5329)),VLOOKUP(MONTH(H5329),index!$D$2:$G$13,3,0),DAY(H5329)),
IF(E5329="halfyearly",DATE(IF(MONTH(H5329)&gt;=7,YEAR(H5329)+1,YEAR(H5329)),VLOOKUP(MONTH(H5329),index!$D$2:$G$13,4,0),DAY(H5329)),
DATE(YEAR(H5329)+1,MONTH(H5329),DAY(H5329)))))-H5329))+H5329)</f>
        <v/>
      </c>
      <c r="J5329" s="9" t="str">
        <f t="shared" si="514"/>
        <v/>
      </c>
      <c r="K5329" s="11" t="str">
        <f t="shared" si="515"/>
        <v/>
      </c>
      <c r="L5329" s="11" t="str">
        <f t="shared" si="516"/>
        <v/>
      </c>
      <c r="M5329" s="11" t="str">
        <f>IF(A5329="","",VLOOKUP(E5329,index!$A$1:$B$6,2,0)*K5329*G5329)</f>
        <v/>
      </c>
      <c r="N5329" s="11" t="str">
        <f>IF(A5329="","",-PMT(G5329*VLOOKUP(E5329,index!$A$1:$B$6,2,0),C5329,F5329,0,0))</f>
        <v/>
      </c>
      <c r="O5329" s="11" t="str">
        <f t="shared" si="517"/>
        <v/>
      </c>
      <c r="P5329" s="11" t="str">
        <f t="shared" si="518"/>
        <v/>
      </c>
    </row>
    <row r="5330" spans="1:16" x14ac:dyDescent="0.25">
      <c r="A5330" s="9" t="str">
        <f>IF(A5329="","",IF(B5329&lt;C5329,A5329,IF(A5329=MAX('entry data'!$B$8:$B$507),"",A5329+1)))</f>
        <v/>
      </c>
      <c r="B5330" s="9" t="str">
        <f t="shared" si="513"/>
        <v/>
      </c>
      <c r="C5330" s="9" t="str">
        <f>IF(ISERROR(VLOOKUP(A5330,'entry data'!B:G,6,0)),"",VLOOKUP(A5330,'entry data'!B:G,6,0))</f>
        <v/>
      </c>
      <c r="D5330" s="9" t="str">
        <f>IF(ISERROR(VLOOKUP(A5330,'entry data'!B:C,2,0)),"",VLOOKUP(A5330,'entry data'!B:C,2,0))</f>
        <v/>
      </c>
      <c r="E5330" s="9" t="str">
        <f>IF(ISERROR(VLOOKUP(A5330,'entry data'!B:E,4,0)),"",VLOOKUP(A5330,'entry data'!B:E,4,0))</f>
        <v/>
      </c>
      <c r="F5330" s="11" t="str">
        <f>IF(A5330="","",IF(ISERROR(VLOOKUP(A5330,'entry data'!B:F,5,0)),"",VLOOKUP(A5330,'entry data'!B:F,5,0)))</f>
        <v/>
      </c>
      <c r="G5330" s="12" t="str">
        <f>IF(A5330="","",IF(ISERROR(VLOOKUP(A5330,'entry data'!B:I,8,0)),"",VLOOKUP(A5330,'entry data'!B:I,7,0)))</f>
        <v/>
      </c>
      <c r="H5330" s="13" t="str">
        <f>IF(A5330="","",IF(B5330=1,VLOOKUP(A5330,'entry data'!B:D,3,0),I5329))</f>
        <v/>
      </c>
      <c r="I5330" s="14" t="str">
        <f>IF(A5330="","",IF(E5330="weekly",7,IF(E5330="fortnightly",14,IF(E5330="monthly",DATE(IF(MONTH(H5330)=12,YEAR(H5330)+1,YEAR(H5330)),VLOOKUP(MONTH(H5330),index!$D$2:$G$13,2,0),DAY(H5330)),
IF(E5330="quarterly",DATE(IF(MONTH(H5330)&gt;=10,YEAR(H5330)+1,YEAR(H5330)),VLOOKUP(MONTH(H5330),index!$D$2:$G$13,3,0),DAY(H5330)),
IF(E5330="halfyearly",DATE(IF(MONTH(H5330)&gt;=7,YEAR(H5330)+1,YEAR(H5330)),VLOOKUP(MONTH(H5330),index!$D$2:$G$13,4,0),DAY(H5330)),
DATE(YEAR(H5330)+1,MONTH(H5330),DAY(H5330)))))-H5330))+H5330)</f>
        <v/>
      </c>
      <c r="J5330" s="9" t="str">
        <f t="shared" si="514"/>
        <v/>
      </c>
      <c r="K5330" s="11" t="str">
        <f t="shared" si="515"/>
        <v/>
      </c>
      <c r="L5330" s="11" t="str">
        <f t="shared" si="516"/>
        <v/>
      </c>
      <c r="M5330" s="11" t="str">
        <f>IF(A5330="","",VLOOKUP(E5330,index!$A$1:$B$6,2,0)*K5330*G5330)</f>
        <v/>
      </c>
      <c r="N5330" s="11" t="str">
        <f>IF(A5330="","",-PMT(G5330*VLOOKUP(E5330,index!$A$1:$B$6,2,0),C5330,F5330,0,0))</f>
        <v/>
      </c>
      <c r="O5330" s="11" t="str">
        <f t="shared" si="517"/>
        <v/>
      </c>
      <c r="P5330" s="11" t="str">
        <f t="shared" si="518"/>
        <v/>
      </c>
    </row>
    <row r="5331" spans="1:16" x14ac:dyDescent="0.25">
      <c r="A5331" s="9" t="str">
        <f>IF(A5330="","",IF(B5330&lt;C5330,A5330,IF(A5330=MAX('entry data'!$B$8:$B$507),"",A5330+1)))</f>
        <v/>
      </c>
      <c r="B5331" s="9" t="str">
        <f t="shared" si="513"/>
        <v/>
      </c>
      <c r="C5331" s="9" t="str">
        <f>IF(ISERROR(VLOOKUP(A5331,'entry data'!B:G,6,0)),"",VLOOKUP(A5331,'entry data'!B:G,6,0))</f>
        <v/>
      </c>
      <c r="D5331" s="9" t="str">
        <f>IF(ISERROR(VLOOKUP(A5331,'entry data'!B:C,2,0)),"",VLOOKUP(A5331,'entry data'!B:C,2,0))</f>
        <v/>
      </c>
      <c r="E5331" s="9" t="str">
        <f>IF(ISERROR(VLOOKUP(A5331,'entry data'!B:E,4,0)),"",VLOOKUP(A5331,'entry data'!B:E,4,0))</f>
        <v/>
      </c>
      <c r="F5331" s="11" t="str">
        <f>IF(A5331="","",IF(ISERROR(VLOOKUP(A5331,'entry data'!B:F,5,0)),"",VLOOKUP(A5331,'entry data'!B:F,5,0)))</f>
        <v/>
      </c>
      <c r="G5331" s="12" t="str">
        <f>IF(A5331="","",IF(ISERROR(VLOOKUP(A5331,'entry data'!B:I,8,0)),"",VLOOKUP(A5331,'entry data'!B:I,7,0)))</f>
        <v/>
      </c>
      <c r="H5331" s="13" t="str">
        <f>IF(A5331="","",IF(B5331=1,VLOOKUP(A5331,'entry data'!B:D,3,0),I5330))</f>
        <v/>
      </c>
      <c r="I5331" s="14" t="str">
        <f>IF(A5331="","",IF(E5331="weekly",7,IF(E5331="fortnightly",14,IF(E5331="monthly",DATE(IF(MONTH(H5331)=12,YEAR(H5331)+1,YEAR(H5331)),VLOOKUP(MONTH(H5331),index!$D$2:$G$13,2,0),DAY(H5331)),
IF(E5331="quarterly",DATE(IF(MONTH(H5331)&gt;=10,YEAR(H5331)+1,YEAR(H5331)),VLOOKUP(MONTH(H5331),index!$D$2:$G$13,3,0),DAY(H5331)),
IF(E5331="halfyearly",DATE(IF(MONTH(H5331)&gt;=7,YEAR(H5331)+1,YEAR(H5331)),VLOOKUP(MONTH(H5331),index!$D$2:$G$13,4,0),DAY(H5331)),
DATE(YEAR(H5331)+1,MONTH(H5331),DAY(H5331)))))-H5331))+H5331)</f>
        <v/>
      </c>
      <c r="J5331" s="9" t="str">
        <f t="shared" si="514"/>
        <v/>
      </c>
      <c r="K5331" s="11" t="str">
        <f t="shared" si="515"/>
        <v/>
      </c>
      <c r="L5331" s="11" t="str">
        <f t="shared" si="516"/>
        <v/>
      </c>
      <c r="M5331" s="11" t="str">
        <f>IF(A5331="","",VLOOKUP(E5331,index!$A$1:$B$6,2,0)*K5331*G5331)</f>
        <v/>
      </c>
      <c r="N5331" s="11" t="str">
        <f>IF(A5331="","",-PMT(G5331*VLOOKUP(E5331,index!$A$1:$B$6,2,0),C5331,F5331,0,0))</f>
        <v/>
      </c>
      <c r="O5331" s="11" t="str">
        <f t="shared" si="517"/>
        <v/>
      </c>
      <c r="P5331" s="11" t="str">
        <f t="shared" si="518"/>
        <v/>
      </c>
    </row>
    <row r="5332" spans="1:16" x14ac:dyDescent="0.25">
      <c r="A5332" s="9" t="str">
        <f>IF(A5331="","",IF(B5331&lt;C5331,A5331,IF(A5331=MAX('entry data'!$B$8:$B$507),"",A5331+1)))</f>
        <v/>
      </c>
      <c r="B5332" s="9" t="str">
        <f t="shared" si="513"/>
        <v/>
      </c>
      <c r="C5332" s="9" t="str">
        <f>IF(ISERROR(VLOOKUP(A5332,'entry data'!B:G,6,0)),"",VLOOKUP(A5332,'entry data'!B:G,6,0))</f>
        <v/>
      </c>
      <c r="D5332" s="9" t="str">
        <f>IF(ISERROR(VLOOKUP(A5332,'entry data'!B:C,2,0)),"",VLOOKUP(A5332,'entry data'!B:C,2,0))</f>
        <v/>
      </c>
      <c r="E5332" s="9" t="str">
        <f>IF(ISERROR(VLOOKUP(A5332,'entry data'!B:E,4,0)),"",VLOOKUP(A5332,'entry data'!B:E,4,0))</f>
        <v/>
      </c>
      <c r="F5332" s="11" t="str">
        <f>IF(A5332="","",IF(ISERROR(VLOOKUP(A5332,'entry data'!B:F,5,0)),"",VLOOKUP(A5332,'entry data'!B:F,5,0)))</f>
        <v/>
      </c>
      <c r="G5332" s="12" t="str">
        <f>IF(A5332="","",IF(ISERROR(VLOOKUP(A5332,'entry data'!B:I,8,0)),"",VLOOKUP(A5332,'entry data'!B:I,7,0)))</f>
        <v/>
      </c>
      <c r="H5332" s="13" t="str">
        <f>IF(A5332="","",IF(B5332=1,VLOOKUP(A5332,'entry data'!B:D,3,0),I5331))</f>
        <v/>
      </c>
      <c r="I5332" s="14" t="str">
        <f>IF(A5332="","",IF(E5332="weekly",7,IF(E5332="fortnightly",14,IF(E5332="monthly",DATE(IF(MONTH(H5332)=12,YEAR(H5332)+1,YEAR(H5332)),VLOOKUP(MONTH(H5332),index!$D$2:$G$13,2,0),DAY(H5332)),
IF(E5332="quarterly",DATE(IF(MONTH(H5332)&gt;=10,YEAR(H5332)+1,YEAR(H5332)),VLOOKUP(MONTH(H5332),index!$D$2:$G$13,3,0),DAY(H5332)),
IF(E5332="halfyearly",DATE(IF(MONTH(H5332)&gt;=7,YEAR(H5332)+1,YEAR(H5332)),VLOOKUP(MONTH(H5332),index!$D$2:$G$13,4,0),DAY(H5332)),
DATE(YEAR(H5332)+1,MONTH(H5332),DAY(H5332)))))-H5332))+H5332)</f>
        <v/>
      </c>
      <c r="J5332" s="9" t="str">
        <f t="shared" si="514"/>
        <v/>
      </c>
      <c r="K5332" s="11" t="str">
        <f t="shared" si="515"/>
        <v/>
      </c>
      <c r="L5332" s="11" t="str">
        <f t="shared" si="516"/>
        <v/>
      </c>
      <c r="M5332" s="11" t="str">
        <f>IF(A5332="","",VLOOKUP(E5332,index!$A$1:$B$6,2,0)*K5332*G5332)</f>
        <v/>
      </c>
      <c r="N5332" s="11" t="str">
        <f>IF(A5332="","",-PMT(G5332*VLOOKUP(E5332,index!$A$1:$B$6,2,0),C5332,F5332,0,0))</f>
        <v/>
      </c>
      <c r="O5332" s="11" t="str">
        <f t="shared" si="517"/>
        <v/>
      </c>
      <c r="P5332" s="11" t="str">
        <f t="shared" si="518"/>
        <v/>
      </c>
    </row>
    <row r="5333" spans="1:16" x14ac:dyDescent="0.25">
      <c r="A5333" s="9" t="str">
        <f>IF(A5332="","",IF(B5332&lt;C5332,A5332,IF(A5332=MAX('entry data'!$B$8:$B$507),"",A5332+1)))</f>
        <v/>
      </c>
      <c r="B5333" s="9" t="str">
        <f t="shared" si="513"/>
        <v/>
      </c>
      <c r="C5333" s="9" t="str">
        <f>IF(ISERROR(VLOOKUP(A5333,'entry data'!B:G,6,0)),"",VLOOKUP(A5333,'entry data'!B:G,6,0))</f>
        <v/>
      </c>
      <c r="D5333" s="9" t="str">
        <f>IF(ISERROR(VLOOKUP(A5333,'entry data'!B:C,2,0)),"",VLOOKUP(A5333,'entry data'!B:C,2,0))</f>
        <v/>
      </c>
      <c r="E5333" s="9" t="str">
        <f>IF(ISERROR(VLOOKUP(A5333,'entry data'!B:E,4,0)),"",VLOOKUP(A5333,'entry data'!B:E,4,0))</f>
        <v/>
      </c>
      <c r="F5333" s="11" t="str">
        <f>IF(A5333="","",IF(ISERROR(VLOOKUP(A5333,'entry data'!B:F,5,0)),"",VLOOKUP(A5333,'entry data'!B:F,5,0)))</f>
        <v/>
      </c>
      <c r="G5333" s="12" t="str">
        <f>IF(A5333="","",IF(ISERROR(VLOOKUP(A5333,'entry data'!B:I,8,0)),"",VLOOKUP(A5333,'entry data'!B:I,7,0)))</f>
        <v/>
      </c>
      <c r="H5333" s="13" t="str">
        <f>IF(A5333="","",IF(B5333=1,VLOOKUP(A5333,'entry data'!B:D,3,0),I5332))</f>
        <v/>
      </c>
      <c r="I5333" s="14" t="str">
        <f>IF(A5333="","",IF(E5333="weekly",7,IF(E5333="fortnightly",14,IF(E5333="monthly",DATE(IF(MONTH(H5333)=12,YEAR(H5333)+1,YEAR(H5333)),VLOOKUP(MONTH(H5333),index!$D$2:$G$13,2,0),DAY(H5333)),
IF(E5333="quarterly",DATE(IF(MONTH(H5333)&gt;=10,YEAR(H5333)+1,YEAR(H5333)),VLOOKUP(MONTH(H5333),index!$D$2:$G$13,3,0),DAY(H5333)),
IF(E5333="halfyearly",DATE(IF(MONTH(H5333)&gt;=7,YEAR(H5333)+1,YEAR(H5333)),VLOOKUP(MONTH(H5333),index!$D$2:$G$13,4,0),DAY(H5333)),
DATE(YEAR(H5333)+1,MONTH(H5333),DAY(H5333)))))-H5333))+H5333)</f>
        <v/>
      </c>
      <c r="J5333" s="9" t="str">
        <f t="shared" si="514"/>
        <v/>
      </c>
      <c r="K5333" s="11" t="str">
        <f t="shared" si="515"/>
        <v/>
      </c>
      <c r="L5333" s="11" t="str">
        <f t="shared" si="516"/>
        <v/>
      </c>
      <c r="M5333" s="11" t="str">
        <f>IF(A5333="","",VLOOKUP(E5333,index!$A$1:$B$6,2,0)*K5333*G5333)</f>
        <v/>
      </c>
      <c r="N5333" s="11" t="str">
        <f>IF(A5333="","",-PMT(G5333*VLOOKUP(E5333,index!$A$1:$B$6,2,0),C5333,F5333,0,0))</f>
        <v/>
      </c>
      <c r="O5333" s="11" t="str">
        <f t="shared" si="517"/>
        <v/>
      </c>
      <c r="P5333" s="11" t="str">
        <f t="shared" si="518"/>
        <v/>
      </c>
    </row>
    <row r="5334" spans="1:16" x14ac:dyDescent="0.25">
      <c r="A5334" s="9" t="str">
        <f>IF(A5333="","",IF(B5333&lt;C5333,A5333,IF(A5333=MAX('entry data'!$B$8:$B$507),"",A5333+1)))</f>
        <v/>
      </c>
      <c r="B5334" s="9" t="str">
        <f t="shared" si="513"/>
        <v/>
      </c>
      <c r="C5334" s="9" t="str">
        <f>IF(ISERROR(VLOOKUP(A5334,'entry data'!B:G,6,0)),"",VLOOKUP(A5334,'entry data'!B:G,6,0))</f>
        <v/>
      </c>
      <c r="D5334" s="9" t="str">
        <f>IF(ISERROR(VLOOKUP(A5334,'entry data'!B:C,2,0)),"",VLOOKUP(A5334,'entry data'!B:C,2,0))</f>
        <v/>
      </c>
      <c r="E5334" s="9" t="str">
        <f>IF(ISERROR(VLOOKUP(A5334,'entry data'!B:E,4,0)),"",VLOOKUP(A5334,'entry data'!B:E,4,0))</f>
        <v/>
      </c>
      <c r="F5334" s="11" t="str">
        <f>IF(A5334="","",IF(ISERROR(VLOOKUP(A5334,'entry data'!B:F,5,0)),"",VLOOKUP(A5334,'entry data'!B:F,5,0)))</f>
        <v/>
      </c>
      <c r="G5334" s="12" t="str">
        <f>IF(A5334="","",IF(ISERROR(VLOOKUP(A5334,'entry data'!B:I,8,0)),"",VLOOKUP(A5334,'entry data'!B:I,7,0)))</f>
        <v/>
      </c>
      <c r="H5334" s="13" t="str">
        <f>IF(A5334="","",IF(B5334=1,VLOOKUP(A5334,'entry data'!B:D,3,0),I5333))</f>
        <v/>
      </c>
      <c r="I5334" s="14" t="str">
        <f>IF(A5334="","",IF(E5334="weekly",7,IF(E5334="fortnightly",14,IF(E5334="monthly",DATE(IF(MONTH(H5334)=12,YEAR(H5334)+1,YEAR(H5334)),VLOOKUP(MONTH(H5334),index!$D$2:$G$13,2,0),DAY(H5334)),
IF(E5334="quarterly",DATE(IF(MONTH(H5334)&gt;=10,YEAR(H5334)+1,YEAR(H5334)),VLOOKUP(MONTH(H5334),index!$D$2:$G$13,3,0),DAY(H5334)),
IF(E5334="halfyearly",DATE(IF(MONTH(H5334)&gt;=7,YEAR(H5334)+1,YEAR(H5334)),VLOOKUP(MONTH(H5334),index!$D$2:$G$13,4,0),DAY(H5334)),
DATE(YEAR(H5334)+1,MONTH(H5334),DAY(H5334)))))-H5334))+H5334)</f>
        <v/>
      </c>
      <c r="J5334" s="9" t="str">
        <f t="shared" si="514"/>
        <v/>
      </c>
      <c r="K5334" s="11" t="str">
        <f t="shared" si="515"/>
        <v/>
      </c>
      <c r="L5334" s="11" t="str">
        <f t="shared" si="516"/>
        <v/>
      </c>
      <c r="M5334" s="11" t="str">
        <f>IF(A5334="","",VLOOKUP(E5334,index!$A$1:$B$6,2,0)*K5334*G5334)</f>
        <v/>
      </c>
      <c r="N5334" s="11" t="str">
        <f>IF(A5334="","",-PMT(G5334*VLOOKUP(E5334,index!$A$1:$B$6,2,0),C5334,F5334,0,0))</f>
        <v/>
      </c>
      <c r="O5334" s="11" t="str">
        <f t="shared" si="517"/>
        <v/>
      </c>
      <c r="P5334" s="11" t="str">
        <f t="shared" si="518"/>
        <v/>
      </c>
    </row>
    <row r="5335" spans="1:16" x14ac:dyDescent="0.25">
      <c r="A5335" s="9" t="str">
        <f>IF(A5334="","",IF(B5334&lt;C5334,A5334,IF(A5334=MAX('entry data'!$B$8:$B$507),"",A5334+1)))</f>
        <v/>
      </c>
      <c r="B5335" s="9" t="str">
        <f t="shared" ref="B5335:B5398" si="519">IF(A5335="","",IF(B5334=C5334,1,B5334+1))</f>
        <v/>
      </c>
      <c r="C5335" s="9" t="str">
        <f>IF(ISERROR(VLOOKUP(A5335,'entry data'!B:G,6,0)),"",VLOOKUP(A5335,'entry data'!B:G,6,0))</f>
        <v/>
      </c>
      <c r="D5335" s="9" t="str">
        <f>IF(ISERROR(VLOOKUP(A5335,'entry data'!B:C,2,0)),"",VLOOKUP(A5335,'entry data'!B:C,2,0))</f>
        <v/>
      </c>
      <c r="E5335" s="9" t="str">
        <f>IF(ISERROR(VLOOKUP(A5335,'entry data'!B:E,4,0)),"",VLOOKUP(A5335,'entry data'!B:E,4,0))</f>
        <v/>
      </c>
      <c r="F5335" s="11" t="str">
        <f>IF(A5335="","",IF(ISERROR(VLOOKUP(A5335,'entry data'!B:F,5,0)),"",VLOOKUP(A5335,'entry data'!B:F,5,0)))</f>
        <v/>
      </c>
      <c r="G5335" s="12" t="str">
        <f>IF(A5335="","",IF(ISERROR(VLOOKUP(A5335,'entry data'!B:I,8,0)),"",VLOOKUP(A5335,'entry data'!B:I,7,0)))</f>
        <v/>
      </c>
      <c r="H5335" s="13" t="str">
        <f>IF(A5335="","",IF(B5335=1,VLOOKUP(A5335,'entry data'!B:D,3,0),I5334))</f>
        <v/>
      </c>
      <c r="I5335" s="14" t="str">
        <f>IF(A5335="","",IF(E5335="weekly",7,IF(E5335="fortnightly",14,IF(E5335="monthly",DATE(IF(MONTH(H5335)=12,YEAR(H5335)+1,YEAR(H5335)),VLOOKUP(MONTH(H5335),index!$D$2:$G$13,2,0),DAY(H5335)),
IF(E5335="quarterly",DATE(IF(MONTH(H5335)&gt;=10,YEAR(H5335)+1,YEAR(H5335)),VLOOKUP(MONTH(H5335),index!$D$2:$G$13,3,0),DAY(H5335)),
IF(E5335="halfyearly",DATE(IF(MONTH(H5335)&gt;=7,YEAR(H5335)+1,YEAR(H5335)),VLOOKUP(MONTH(H5335),index!$D$2:$G$13,4,0),DAY(H5335)),
DATE(YEAR(H5335)+1,MONTH(H5335),DAY(H5335)))))-H5335))+H5335)</f>
        <v/>
      </c>
      <c r="J5335" s="9" t="str">
        <f t="shared" ref="J5335:J5398" si="520">IF(A5335="","",IF(MONTH(I5335)&lt;10,YEAR(I5335)&amp;"-0"&amp;MONTH(I5335),YEAR(I5335)&amp;"-"&amp;MONTH(I5335)))</f>
        <v/>
      </c>
      <c r="K5335" s="11" t="str">
        <f t="shared" ref="K5335:K5398" si="521">IF(A5335="","",IF(B5335=1,F5335,O5334))</f>
        <v/>
      </c>
      <c r="L5335" s="11" t="str">
        <f t="shared" ref="L5335:L5398" si="522">IF(A5335="","",N5335-M5335)</f>
        <v/>
      </c>
      <c r="M5335" s="11" t="str">
        <f>IF(A5335="","",VLOOKUP(E5335,index!$A$1:$B$6,2,0)*K5335*G5335)</f>
        <v/>
      </c>
      <c r="N5335" s="11" t="str">
        <f>IF(A5335="","",-PMT(G5335*VLOOKUP(E5335,index!$A$1:$B$6,2,0),C5335,F5335,0,0))</f>
        <v/>
      </c>
      <c r="O5335" s="11" t="str">
        <f t="shared" ref="O5335:O5398" si="523">IF(A5335="","",K5335-L5335)</f>
        <v/>
      </c>
      <c r="P5335" s="11" t="str">
        <f t="shared" si="518"/>
        <v/>
      </c>
    </row>
    <row r="5336" spans="1:16" x14ac:dyDescent="0.25">
      <c r="A5336" s="9" t="str">
        <f>IF(A5335="","",IF(B5335&lt;C5335,A5335,IF(A5335=MAX('entry data'!$B$8:$B$507),"",A5335+1)))</f>
        <v/>
      </c>
      <c r="B5336" s="9" t="str">
        <f t="shared" si="519"/>
        <v/>
      </c>
      <c r="C5336" s="9" t="str">
        <f>IF(ISERROR(VLOOKUP(A5336,'entry data'!B:G,6,0)),"",VLOOKUP(A5336,'entry data'!B:G,6,0))</f>
        <v/>
      </c>
      <c r="D5336" s="9" t="str">
        <f>IF(ISERROR(VLOOKUP(A5336,'entry data'!B:C,2,0)),"",VLOOKUP(A5336,'entry data'!B:C,2,0))</f>
        <v/>
      </c>
      <c r="E5336" s="9" t="str">
        <f>IF(ISERROR(VLOOKUP(A5336,'entry data'!B:E,4,0)),"",VLOOKUP(A5336,'entry data'!B:E,4,0))</f>
        <v/>
      </c>
      <c r="F5336" s="11" t="str">
        <f>IF(A5336="","",IF(ISERROR(VLOOKUP(A5336,'entry data'!B:F,5,0)),"",VLOOKUP(A5336,'entry data'!B:F,5,0)))</f>
        <v/>
      </c>
      <c r="G5336" s="12" t="str">
        <f>IF(A5336="","",IF(ISERROR(VLOOKUP(A5336,'entry data'!B:I,8,0)),"",VLOOKUP(A5336,'entry data'!B:I,7,0)))</f>
        <v/>
      </c>
      <c r="H5336" s="13" t="str">
        <f>IF(A5336="","",IF(B5336=1,VLOOKUP(A5336,'entry data'!B:D,3,0),I5335))</f>
        <v/>
      </c>
      <c r="I5336" s="14" t="str">
        <f>IF(A5336="","",IF(E5336="weekly",7,IF(E5336="fortnightly",14,IF(E5336="monthly",DATE(IF(MONTH(H5336)=12,YEAR(H5336)+1,YEAR(H5336)),VLOOKUP(MONTH(H5336),index!$D$2:$G$13,2,0),DAY(H5336)),
IF(E5336="quarterly",DATE(IF(MONTH(H5336)&gt;=10,YEAR(H5336)+1,YEAR(H5336)),VLOOKUP(MONTH(H5336),index!$D$2:$G$13,3,0),DAY(H5336)),
IF(E5336="halfyearly",DATE(IF(MONTH(H5336)&gt;=7,YEAR(H5336)+1,YEAR(H5336)),VLOOKUP(MONTH(H5336),index!$D$2:$G$13,4,0),DAY(H5336)),
DATE(YEAR(H5336)+1,MONTH(H5336),DAY(H5336)))))-H5336))+H5336)</f>
        <v/>
      </c>
      <c r="J5336" s="9" t="str">
        <f t="shared" si="520"/>
        <v/>
      </c>
      <c r="K5336" s="11" t="str">
        <f t="shared" si="521"/>
        <v/>
      </c>
      <c r="L5336" s="11" t="str">
        <f t="shared" si="522"/>
        <v/>
      </c>
      <c r="M5336" s="11" t="str">
        <f>IF(A5336="","",VLOOKUP(E5336,index!$A$1:$B$6,2,0)*K5336*G5336)</f>
        <v/>
      </c>
      <c r="N5336" s="11" t="str">
        <f>IF(A5336="","",-PMT(G5336*VLOOKUP(E5336,index!$A$1:$B$6,2,0),C5336,F5336,0,0))</f>
        <v/>
      </c>
      <c r="O5336" s="11" t="str">
        <f t="shared" si="523"/>
        <v/>
      </c>
      <c r="P5336" s="11" t="str">
        <f t="shared" si="518"/>
        <v/>
      </c>
    </row>
    <row r="5337" spans="1:16" x14ac:dyDescent="0.25">
      <c r="A5337" s="9" t="str">
        <f>IF(A5336="","",IF(B5336&lt;C5336,A5336,IF(A5336=MAX('entry data'!$B$8:$B$507),"",A5336+1)))</f>
        <v/>
      </c>
      <c r="B5337" s="9" t="str">
        <f t="shared" si="519"/>
        <v/>
      </c>
      <c r="C5337" s="9" t="str">
        <f>IF(ISERROR(VLOOKUP(A5337,'entry data'!B:G,6,0)),"",VLOOKUP(A5337,'entry data'!B:G,6,0))</f>
        <v/>
      </c>
      <c r="D5337" s="9" t="str">
        <f>IF(ISERROR(VLOOKUP(A5337,'entry data'!B:C,2,0)),"",VLOOKUP(A5337,'entry data'!B:C,2,0))</f>
        <v/>
      </c>
      <c r="E5337" s="9" t="str">
        <f>IF(ISERROR(VLOOKUP(A5337,'entry data'!B:E,4,0)),"",VLOOKUP(A5337,'entry data'!B:E,4,0))</f>
        <v/>
      </c>
      <c r="F5337" s="11" t="str">
        <f>IF(A5337="","",IF(ISERROR(VLOOKUP(A5337,'entry data'!B:F,5,0)),"",VLOOKUP(A5337,'entry data'!B:F,5,0)))</f>
        <v/>
      </c>
      <c r="G5337" s="12" t="str">
        <f>IF(A5337="","",IF(ISERROR(VLOOKUP(A5337,'entry data'!B:I,8,0)),"",VLOOKUP(A5337,'entry data'!B:I,7,0)))</f>
        <v/>
      </c>
      <c r="H5337" s="13" t="str">
        <f>IF(A5337="","",IF(B5337=1,VLOOKUP(A5337,'entry data'!B:D,3,0),I5336))</f>
        <v/>
      </c>
      <c r="I5337" s="14" t="str">
        <f>IF(A5337="","",IF(E5337="weekly",7,IF(E5337="fortnightly",14,IF(E5337="monthly",DATE(IF(MONTH(H5337)=12,YEAR(H5337)+1,YEAR(H5337)),VLOOKUP(MONTH(H5337),index!$D$2:$G$13,2,0),DAY(H5337)),
IF(E5337="quarterly",DATE(IF(MONTH(H5337)&gt;=10,YEAR(H5337)+1,YEAR(H5337)),VLOOKUP(MONTH(H5337),index!$D$2:$G$13,3,0),DAY(H5337)),
IF(E5337="halfyearly",DATE(IF(MONTH(H5337)&gt;=7,YEAR(H5337)+1,YEAR(H5337)),VLOOKUP(MONTH(H5337),index!$D$2:$G$13,4,0),DAY(H5337)),
DATE(YEAR(H5337)+1,MONTH(H5337),DAY(H5337)))))-H5337))+H5337)</f>
        <v/>
      </c>
      <c r="J5337" s="9" t="str">
        <f t="shared" si="520"/>
        <v/>
      </c>
      <c r="K5337" s="11" t="str">
        <f t="shared" si="521"/>
        <v/>
      </c>
      <c r="L5337" s="11" t="str">
        <f t="shared" si="522"/>
        <v/>
      </c>
      <c r="M5337" s="11" t="str">
        <f>IF(A5337="","",VLOOKUP(E5337,index!$A$1:$B$6,2,0)*K5337*G5337)</f>
        <v/>
      </c>
      <c r="N5337" s="11" t="str">
        <f>IF(A5337="","",-PMT(G5337*VLOOKUP(E5337,index!$A$1:$B$6,2,0),C5337,F5337,0,0))</f>
        <v/>
      </c>
      <c r="O5337" s="11" t="str">
        <f t="shared" si="523"/>
        <v/>
      </c>
      <c r="P5337" s="11" t="str">
        <f t="shared" si="518"/>
        <v/>
      </c>
    </row>
    <row r="5338" spans="1:16" x14ac:dyDescent="0.25">
      <c r="A5338" s="9" t="str">
        <f>IF(A5337="","",IF(B5337&lt;C5337,A5337,IF(A5337=MAX('entry data'!$B$8:$B$507),"",A5337+1)))</f>
        <v/>
      </c>
      <c r="B5338" s="9" t="str">
        <f t="shared" si="519"/>
        <v/>
      </c>
      <c r="C5338" s="9" t="str">
        <f>IF(ISERROR(VLOOKUP(A5338,'entry data'!B:G,6,0)),"",VLOOKUP(A5338,'entry data'!B:G,6,0))</f>
        <v/>
      </c>
      <c r="D5338" s="9" t="str">
        <f>IF(ISERROR(VLOOKUP(A5338,'entry data'!B:C,2,0)),"",VLOOKUP(A5338,'entry data'!B:C,2,0))</f>
        <v/>
      </c>
      <c r="E5338" s="9" t="str">
        <f>IF(ISERROR(VLOOKUP(A5338,'entry data'!B:E,4,0)),"",VLOOKUP(A5338,'entry data'!B:E,4,0))</f>
        <v/>
      </c>
      <c r="F5338" s="11" t="str">
        <f>IF(A5338="","",IF(ISERROR(VLOOKUP(A5338,'entry data'!B:F,5,0)),"",VLOOKUP(A5338,'entry data'!B:F,5,0)))</f>
        <v/>
      </c>
      <c r="G5338" s="12" t="str">
        <f>IF(A5338="","",IF(ISERROR(VLOOKUP(A5338,'entry data'!B:I,8,0)),"",VLOOKUP(A5338,'entry data'!B:I,7,0)))</f>
        <v/>
      </c>
      <c r="H5338" s="13" t="str">
        <f>IF(A5338="","",IF(B5338=1,VLOOKUP(A5338,'entry data'!B:D,3,0),I5337))</f>
        <v/>
      </c>
      <c r="I5338" s="14" t="str">
        <f>IF(A5338="","",IF(E5338="weekly",7,IF(E5338="fortnightly",14,IF(E5338="monthly",DATE(IF(MONTH(H5338)=12,YEAR(H5338)+1,YEAR(H5338)),VLOOKUP(MONTH(H5338),index!$D$2:$G$13,2,0),DAY(H5338)),
IF(E5338="quarterly",DATE(IF(MONTH(H5338)&gt;=10,YEAR(H5338)+1,YEAR(H5338)),VLOOKUP(MONTH(H5338),index!$D$2:$G$13,3,0),DAY(H5338)),
IF(E5338="halfyearly",DATE(IF(MONTH(H5338)&gt;=7,YEAR(H5338)+1,YEAR(H5338)),VLOOKUP(MONTH(H5338),index!$D$2:$G$13,4,0),DAY(H5338)),
DATE(YEAR(H5338)+1,MONTH(H5338),DAY(H5338)))))-H5338))+H5338)</f>
        <v/>
      </c>
      <c r="J5338" s="9" t="str">
        <f t="shared" si="520"/>
        <v/>
      </c>
      <c r="K5338" s="11" t="str">
        <f t="shared" si="521"/>
        <v/>
      </c>
      <c r="L5338" s="11" t="str">
        <f t="shared" si="522"/>
        <v/>
      </c>
      <c r="M5338" s="11" t="str">
        <f>IF(A5338="","",VLOOKUP(E5338,index!$A$1:$B$6,2,0)*K5338*G5338)</f>
        <v/>
      </c>
      <c r="N5338" s="11" t="str">
        <f>IF(A5338="","",-PMT(G5338*VLOOKUP(E5338,index!$A$1:$B$6,2,0),C5338,F5338,0,0))</f>
        <v/>
      </c>
      <c r="O5338" s="11" t="str">
        <f t="shared" si="523"/>
        <v/>
      </c>
      <c r="P5338" s="11" t="str">
        <f t="shared" si="518"/>
        <v/>
      </c>
    </row>
    <row r="5339" spans="1:16" x14ac:dyDescent="0.25">
      <c r="A5339" s="9" t="str">
        <f>IF(A5338="","",IF(B5338&lt;C5338,A5338,IF(A5338=MAX('entry data'!$B$8:$B$507),"",A5338+1)))</f>
        <v/>
      </c>
      <c r="B5339" s="9" t="str">
        <f t="shared" si="519"/>
        <v/>
      </c>
      <c r="C5339" s="9" t="str">
        <f>IF(ISERROR(VLOOKUP(A5339,'entry data'!B:G,6,0)),"",VLOOKUP(A5339,'entry data'!B:G,6,0))</f>
        <v/>
      </c>
      <c r="D5339" s="9" t="str">
        <f>IF(ISERROR(VLOOKUP(A5339,'entry data'!B:C,2,0)),"",VLOOKUP(A5339,'entry data'!B:C,2,0))</f>
        <v/>
      </c>
      <c r="E5339" s="9" t="str">
        <f>IF(ISERROR(VLOOKUP(A5339,'entry data'!B:E,4,0)),"",VLOOKUP(A5339,'entry data'!B:E,4,0))</f>
        <v/>
      </c>
      <c r="F5339" s="11" t="str">
        <f>IF(A5339="","",IF(ISERROR(VLOOKUP(A5339,'entry data'!B:F,5,0)),"",VLOOKUP(A5339,'entry data'!B:F,5,0)))</f>
        <v/>
      </c>
      <c r="G5339" s="12" t="str">
        <f>IF(A5339="","",IF(ISERROR(VLOOKUP(A5339,'entry data'!B:I,8,0)),"",VLOOKUP(A5339,'entry data'!B:I,7,0)))</f>
        <v/>
      </c>
      <c r="H5339" s="13" t="str">
        <f>IF(A5339="","",IF(B5339=1,VLOOKUP(A5339,'entry data'!B:D,3,0),I5338))</f>
        <v/>
      </c>
      <c r="I5339" s="14" t="str">
        <f>IF(A5339="","",IF(E5339="weekly",7,IF(E5339="fortnightly",14,IF(E5339="monthly",DATE(IF(MONTH(H5339)=12,YEAR(H5339)+1,YEAR(H5339)),VLOOKUP(MONTH(H5339),index!$D$2:$G$13,2,0),DAY(H5339)),
IF(E5339="quarterly",DATE(IF(MONTH(H5339)&gt;=10,YEAR(H5339)+1,YEAR(H5339)),VLOOKUP(MONTH(H5339),index!$D$2:$G$13,3,0),DAY(H5339)),
IF(E5339="halfyearly",DATE(IF(MONTH(H5339)&gt;=7,YEAR(H5339)+1,YEAR(H5339)),VLOOKUP(MONTH(H5339),index!$D$2:$G$13,4,0),DAY(H5339)),
DATE(YEAR(H5339)+1,MONTH(H5339),DAY(H5339)))))-H5339))+H5339)</f>
        <v/>
      </c>
      <c r="J5339" s="9" t="str">
        <f t="shared" si="520"/>
        <v/>
      </c>
      <c r="K5339" s="11" t="str">
        <f t="shared" si="521"/>
        <v/>
      </c>
      <c r="L5339" s="11" t="str">
        <f t="shared" si="522"/>
        <v/>
      </c>
      <c r="M5339" s="11" t="str">
        <f>IF(A5339="","",VLOOKUP(E5339,index!$A$1:$B$6,2,0)*K5339*G5339)</f>
        <v/>
      </c>
      <c r="N5339" s="11" t="str">
        <f>IF(A5339="","",-PMT(G5339*VLOOKUP(E5339,index!$A$1:$B$6,2,0),C5339,F5339,0,0))</f>
        <v/>
      </c>
      <c r="O5339" s="11" t="str">
        <f t="shared" si="523"/>
        <v/>
      </c>
      <c r="P5339" s="11" t="str">
        <f t="shared" si="518"/>
        <v/>
      </c>
    </row>
    <row r="5340" spans="1:16" x14ac:dyDescent="0.25">
      <c r="A5340" s="9" t="str">
        <f>IF(A5339="","",IF(B5339&lt;C5339,A5339,IF(A5339=MAX('entry data'!$B$8:$B$507),"",A5339+1)))</f>
        <v/>
      </c>
      <c r="B5340" s="9" t="str">
        <f t="shared" si="519"/>
        <v/>
      </c>
      <c r="C5340" s="9" t="str">
        <f>IF(ISERROR(VLOOKUP(A5340,'entry data'!B:G,6,0)),"",VLOOKUP(A5340,'entry data'!B:G,6,0))</f>
        <v/>
      </c>
      <c r="D5340" s="9" t="str">
        <f>IF(ISERROR(VLOOKUP(A5340,'entry data'!B:C,2,0)),"",VLOOKUP(A5340,'entry data'!B:C,2,0))</f>
        <v/>
      </c>
      <c r="E5340" s="9" t="str">
        <f>IF(ISERROR(VLOOKUP(A5340,'entry data'!B:E,4,0)),"",VLOOKUP(A5340,'entry data'!B:E,4,0))</f>
        <v/>
      </c>
      <c r="F5340" s="11" t="str">
        <f>IF(A5340="","",IF(ISERROR(VLOOKUP(A5340,'entry data'!B:F,5,0)),"",VLOOKUP(A5340,'entry data'!B:F,5,0)))</f>
        <v/>
      </c>
      <c r="G5340" s="12" t="str">
        <f>IF(A5340="","",IF(ISERROR(VLOOKUP(A5340,'entry data'!B:I,8,0)),"",VLOOKUP(A5340,'entry data'!B:I,7,0)))</f>
        <v/>
      </c>
      <c r="H5340" s="13" t="str">
        <f>IF(A5340="","",IF(B5340=1,VLOOKUP(A5340,'entry data'!B:D,3,0),I5339))</f>
        <v/>
      </c>
      <c r="I5340" s="14" t="str">
        <f>IF(A5340="","",IF(E5340="weekly",7,IF(E5340="fortnightly",14,IF(E5340="monthly",DATE(IF(MONTH(H5340)=12,YEAR(H5340)+1,YEAR(H5340)),VLOOKUP(MONTH(H5340),index!$D$2:$G$13,2,0),DAY(H5340)),
IF(E5340="quarterly",DATE(IF(MONTH(H5340)&gt;=10,YEAR(H5340)+1,YEAR(H5340)),VLOOKUP(MONTH(H5340),index!$D$2:$G$13,3,0),DAY(H5340)),
IF(E5340="halfyearly",DATE(IF(MONTH(H5340)&gt;=7,YEAR(H5340)+1,YEAR(H5340)),VLOOKUP(MONTH(H5340),index!$D$2:$G$13,4,0),DAY(H5340)),
DATE(YEAR(H5340)+1,MONTH(H5340),DAY(H5340)))))-H5340))+H5340)</f>
        <v/>
      </c>
      <c r="J5340" s="9" t="str">
        <f t="shared" si="520"/>
        <v/>
      </c>
      <c r="K5340" s="11" t="str">
        <f t="shared" si="521"/>
        <v/>
      </c>
      <c r="L5340" s="11" t="str">
        <f t="shared" si="522"/>
        <v/>
      </c>
      <c r="M5340" s="11" t="str">
        <f>IF(A5340="","",VLOOKUP(E5340,index!$A$1:$B$6,2,0)*K5340*G5340)</f>
        <v/>
      </c>
      <c r="N5340" s="11" t="str">
        <f>IF(A5340="","",-PMT(G5340*VLOOKUP(E5340,index!$A$1:$B$6,2,0),C5340,F5340,0,0))</f>
        <v/>
      </c>
      <c r="O5340" s="11" t="str">
        <f t="shared" si="523"/>
        <v/>
      </c>
      <c r="P5340" s="11" t="str">
        <f t="shared" si="518"/>
        <v/>
      </c>
    </row>
    <row r="5341" spans="1:16" x14ac:dyDescent="0.25">
      <c r="A5341" s="9" t="str">
        <f>IF(A5340="","",IF(B5340&lt;C5340,A5340,IF(A5340=MAX('entry data'!$B$8:$B$507),"",A5340+1)))</f>
        <v/>
      </c>
      <c r="B5341" s="9" t="str">
        <f t="shared" si="519"/>
        <v/>
      </c>
      <c r="C5341" s="9" t="str">
        <f>IF(ISERROR(VLOOKUP(A5341,'entry data'!B:G,6,0)),"",VLOOKUP(A5341,'entry data'!B:G,6,0))</f>
        <v/>
      </c>
      <c r="D5341" s="9" t="str">
        <f>IF(ISERROR(VLOOKUP(A5341,'entry data'!B:C,2,0)),"",VLOOKUP(A5341,'entry data'!B:C,2,0))</f>
        <v/>
      </c>
      <c r="E5341" s="9" t="str">
        <f>IF(ISERROR(VLOOKUP(A5341,'entry data'!B:E,4,0)),"",VLOOKUP(A5341,'entry data'!B:E,4,0))</f>
        <v/>
      </c>
      <c r="F5341" s="11" t="str">
        <f>IF(A5341="","",IF(ISERROR(VLOOKUP(A5341,'entry data'!B:F,5,0)),"",VLOOKUP(A5341,'entry data'!B:F,5,0)))</f>
        <v/>
      </c>
      <c r="G5341" s="12" t="str">
        <f>IF(A5341="","",IF(ISERROR(VLOOKUP(A5341,'entry data'!B:I,8,0)),"",VLOOKUP(A5341,'entry data'!B:I,7,0)))</f>
        <v/>
      </c>
      <c r="H5341" s="13" t="str">
        <f>IF(A5341="","",IF(B5341=1,VLOOKUP(A5341,'entry data'!B:D,3,0),I5340))</f>
        <v/>
      </c>
      <c r="I5341" s="14" t="str">
        <f>IF(A5341="","",IF(E5341="weekly",7,IF(E5341="fortnightly",14,IF(E5341="monthly",DATE(IF(MONTH(H5341)=12,YEAR(H5341)+1,YEAR(H5341)),VLOOKUP(MONTH(H5341),index!$D$2:$G$13,2,0),DAY(H5341)),
IF(E5341="quarterly",DATE(IF(MONTH(H5341)&gt;=10,YEAR(H5341)+1,YEAR(H5341)),VLOOKUP(MONTH(H5341),index!$D$2:$G$13,3,0),DAY(H5341)),
IF(E5341="halfyearly",DATE(IF(MONTH(H5341)&gt;=7,YEAR(H5341)+1,YEAR(H5341)),VLOOKUP(MONTH(H5341),index!$D$2:$G$13,4,0),DAY(H5341)),
DATE(YEAR(H5341)+1,MONTH(H5341),DAY(H5341)))))-H5341))+H5341)</f>
        <v/>
      </c>
      <c r="J5341" s="9" t="str">
        <f t="shared" si="520"/>
        <v/>
      </c>
      <c r="K5341" s="11" t="str">
        <f t="shared" si="521"/>
        <v/>
      </c>
      <c r="L5341" s="11" t="str">
        <f t="shared" si="522"/>
        <v/>
      </c>
      <c r="M5341" s="11" t="str">
        <f>IF(A5341="","",VLOOKUP(E5341,index!$A$1:$B$6,2,0)*K5341*G5341)</f>
        <v/>
      </c>
      <c r="N5341" s="11" t="str">
        <f>IF(A5341="","",-PMT(G5341*VLOOKUP(E5341,index!$A$1:$B$6,2,0),C5341,F5341,0,0))</f>
        <v/>
      </c>
      <c r="O5341" s="11" t="str">
        <f t="shared" si="523"/>
        <v/>
      </c>
      <c r="P5341" s="11" t="str">
        <f t="shared" si="518"/>
        <v/>
      </c>
    </row>
    <row r="5342" spans="1:16" x14ac:dyDescent="0.25">
      <c r="A5342" s="9" t="str">
        <f>IF(A5341="","",IF(B5341&lt;C5341,A5341,IF(A5341=MAX('entry data'!$B$8:$B$507),"",A5341+1)))</f>
        <v/>
      </c>
      <c r="B5342" s="9" t="str">
        <f t="shared" si="519"/>
        <v/>
      </c>
      <c r="C5342" s="9" t="str">
        <f>IF(ISERROR(VLOOKUP(A5342,'entry data'!B:G,6,0)),"",VLOOKUP(A5342,'entry data'!B:G,6,0))</f>
        <v/>
      </c>
      <c r="D5342" s="9" t="str">
        <f>IF(ISERROR(VLOOKUP(A5342,'entry data'!B:C,2,0)),"",VLOOKUP(A5342,'entry data'!B:C,2,0))</f>
        <v/>
      </c>
      <c r="E5342" s="9" t="str">
        <f>IF(ISERROR(VLOOKUP(A5342,'entry data'!B:E,4,0)),"",VLOOKUP(A5342,'entry data'!B:E,4,0))</f>
        <v/>
      </c>
      <c r="F5342" s="11" t="str">
        <f>IF(A5342="","",IF(ISERROR(VLOOKUP(A5342,'entry data'!B:F,5,0)),"",VLOOKUP(A5342,'entry data'!B:F,5,0)))</f>
        <v/>
      </c>
      <c r="G5342" s="12" t="str">
        <f>IF(A5342="","",IF(ISERROR(VLOOKUP(A5342,'entry data'!B:I,8,0)),"",VLOOKUP(A5342,'entry data'!B:I,7,0)))</f>
        <v/>
      </c>
      <c r="H5342" s="13" t="str">
        <f>IF(A5342="","",IF(B5342=1,VLOOKUP(A5342,'entry data'!B:D,3,0),I5341))</f>
        <v/>
      </c>
      <c r="I5342" s="14" t="str">
        <f>IF(A5342="","",IF(E5342="weekly",7,IF(E5342="fortnightly",14,IF(E5342="monthly",DATE(IF(MONTH(H5342)=12,YEAR(H5342)+1,YEAR(H5342)),VLOOKUP(MONTH(H5342),index!$D$2:$G$13,2,0),DAY(H5342)),
IF(E5342="quarterly",DATE(IF(MONTH(H5342)&gt;=10,YEAR(H5342)+1,YEAR(H5342)),VLOOKUP(MONTH(H5342),index!$D$2:$G$13,3,0),DAY(H5342)),
IF(E5342="halfyearly",DATE(IF(MONTH(H5342)&gt;=7,YEAR(H5342)+1,YEAR(H5342)),VLOOKUP(MONTH(H5342),index!$D$2:$G$13,4,0),DAY(H5342)),
DATE(YEAR(H5342)+1,MONTH(H5342),DAY(H5342)))))-H5342))+H5342)</f>
        <v/>
      </c>
      <c r="J5342" s="9" t="str">
        <f t="shared" si="520"/>
        <v/>
      </c>
      <c r="K5342" s="11" t="str">
        <f t="shared" si="521"/>
        <v/>
      </c>
      <c r="L5342" s="11" t="str">
        <f t="shared" si="522"/>
        <v/>
      </c>
      <c r="M5342" s="11" t="str">
        <f>IF(A5342="","",VLOOKUP(E5342,index!$A$1:$B$6,2,0)*K5342*G5342)</f>
        <v/>
      </c>
      <c r="N5342" s="11" t="str">
        <f>IF(A5342="","",-PMT(G5342*VLOOKUP(E5342,index!$A$1:$B$6,2,0),C5342,F5342,0,0))</f>
        <v/>
      </c>
      <c r="O5342" s="11" t="str">
        <f t="shared" si="523"/>
        <v/>
      </c>
      <c r="P5342" s="11" t="str">
        <f t="shared" si="518"/>
        <v/>
      </c>
    </row>
    <row r="5343" spans="1:16" x14ac:dyDescent="0.25">
      <c r="A5343" s="9" t="str">
        <f>IF(A5342="","",IF(B5342&lt;C5342,A5342,IF(A5342=MAX('entry data'!$B$8:$B$507),"",A5342+1)))</f>
        <v/>
      </c>
      <c r="B5343" s="9" t="str">
        <f t="shared" si="519"/>
        <v/>
      </c>
      <c r="C5343" s="9" t="str">
        <f>IF(ISERROR(VLOOKUP(A5343,'entry data'!B:G,6,0)),"",VLOOKUP(A5343,'entry data'!B:G,6,0))</f>
        <v/>
      </c>
      <c r="D5343" s="9" t="str">
        <f>IF(ISERROR(VLOOKUP(A5343,'entry data'!B:C,2,0)),"",VLOOKUP(A5343,'entry data'!B:C,2,0))</f>
        <v/>
      </c>
      <c r="E5343" s="9" t="str">
        <f>IF(ISERROR(VLOOKUP(A5343,'entry data'!B:E,4,0)),"",VLOOKUP(A5343,'entry data'!B:E,4,0))</f>
        <v/>
      </c>
      <c r="F5343" s="11" t="str">
        <f>IF(A5343="","",IF(ISERROR(VLOOKUP(A5343,'entry data'!B:F,5,0)),"",VLOOKUP(A5343,'entry data'!B:F,5,0)))</f>
        <v/>
      </c>
      <c r="G5343" s="12" t="str">
        <f>IF(A5343="","",IF(ISERROR(VLOOKUP(A5343,'entry data'!B:I,8,0)),"",VLOOKUP(A5343,'entry data'!B:I,7,0)))</f>
        <v/>
      </c>
      <c r="H5343" s="13" t="str">
        <f>IF(A5343="","",IF(B5343=1,VLOOKUP(A5343,'entry data'!B:D,3,0),I5342))</f>
        <v/>
      </c>
      <c r="I5343" s="14" t="str">
        <f>IF(A5343="","",IF(E5343="weekly",7,IF(E5343="fortnightly",14,IF(E5343="monthly",DATE(IF(MONTH(H5343)=12,YEAR(H5343)+1,YEAR(H5343)),VLOOKUP(MONTH(H5343),index!$D$2:$G$13,2,0),DAY(H5343)),
IF(E5343="quarterly",DATE(IF(MONTH(H5343)&gt;=10,YEAR(H5343)+1,YEAR(H5343)),VLOOKUP(MONTH(H5343),index!$D$2:$G$13,3,0),DAY(H5343)),
IF(E5343="halfyearly",DATE(IF(MONTH(H5343)&gt;=7,YEAR(H5343)+1,YEAR(H5343)),VLOOKUP(MONTH(H5343),index!$D$2:$G$13,4,0),DAY(H5343)),
DATE(YEAR(H5343)+1,MONTH(H5343),DAY(H5343)))))-H5343))+H5343)</f>
        <v/>
      </c>
      <c r="J5343" s="9" t="str">
        <f t="shared" si="520"/>
        <v/>
      </c>
      <c r="K5343" s="11" t="str">
        <f t="shared" si="521"/>
        <v/>
      </c>
      <c r="L5343" s="11" t="str">
        <f t="shared" si="522"/>
        <v/>
      </c>
      <c r="M5343" s="11" t="str">
        <f>IF(A5343="","",VLOOKUP(E5343,index!$A$1:$B$6,2,0)*K5343*G5343)</f>
        <v/>
      </c>
      <c r="N5343" s="11" t="str">
        <f>IF(A5343="","",-PMT(G5343*VLOOKUP(E5343,index!$A$1:$B$6,2,0),C5343,F5343,0,0))</f>
        <v/>
      </c>
      <c r="O5343" s="11" t="str">
        <f t="shared" si="523"/>
        <v/>
      </c>
      <c r="P5343" s="11" t="str">
        <f t="shared" si="518"/>
        <v/>
      </c>
    </row>
    <row r="5344" spans="1:16" x14ac:dyDescent="0.25">
      <c r="A5344" s="9" t="str">
        <f>IF(A5343="","",IF(B5343&lt;C5343,A5343,IF(A5343=MAX('entry data'!$B$8:$B$507),"",A5343+1)))</f>
        <v/>
      </c>
      <c r="B5344" s="9" t="str">
        <f t="shared" si="519"/>
        <v/>
      </c>
      <c r="C5344" s="9" t="str">
        <f>IF(ISERROR(VLOOKUP(A5344,'entry data'!B:G,6,0)),"",VLOOKUP(A5344,'entry data'!B:G,6,0))</f>
        <v/>
      </c>
      <c r="D5344" s="9" t="str">
        <f>IF(ISERROR(VLOOKUP(A5344,'entry data'!B:C,2,0)),"",VLOOKUP(A5344,'entry data'!B:C,2,0))</f>
        <v/>
      </c>
      <c r="E5344" s="9" t="str">
        <f>IF(ISERROR(VLOOKUP(A5344,'entry data'!B:E,4,0)),"",VLOOKUP(A5344,'entry data'!B:E,4,0))</f>
        <v/>
      </c>
      <c r="F5344" s="11" t="str">
        <f>IF(A5344="","",IF(ISERROR(VLOOKUP(A5344,'entry data'!B:F,5,0)),"",VLOOKUP(A5344,'entry data'!B:F,5,0)))</f>
        <v/>
      </c>
      <c r="G5344" s="12" t="str">
        <f>IF(A5344="","",IF(ISERROR(VLOOKUP(A5344,'entry data'!B:I,8,0)),"",VLOOKUP(A5344,'entry data'!B:I,7,0)))</f>
        <v/>
      </c>
      <c r="H5344" s="13" t="str">
        <f>IF(A5344="","",IF(B5344=1,VLOOKUP(A5344,'entry data'!B:D,3,0),I5343))</f>
        <v/>
      </c>
      <c r="I5344" s="14" t="str">
        <f>IF(A5344="","",IF(E5344="weekly",7,IF(E5344="fortnightly",14,IF(E5344="monthly",DATE(IF(MONTH(H5344)=12,YEAR(H5344)+1,YEAR(H5344)),VLOOKUP(MONTH(H5344),index!$D$2:$G$13,2,0),DAY(H5344)),
IF(E5344="quarterly",DATE(IF(MONTH(H5344)&gt;=10,YEAR(H5344)+1,YEAR(H5344)),VLOOKUP(MONTH(H5344),index!$D$2:$G$13,3,0),DAY(H5344)),
IF(E5344="halfyearly",DATE(IF(MONTH(H5344)&gt;=7,YEAR(H5344)+1,YEAR(H5344)),VLOOKUP(MONTH(H5344),index!$D$2:$G$13,4,0),DAY(H5344)),
DATE(YEAR(H5344)+1,MONTH(H5344),DAY(H5344)))))-H5344))+H5344)</f>
        <v/>
      </c>
      <c r="J5344" s="9" t="str">
        <f t="shared" si="520"/>
        <v/>
      </c>
      <c r="K5344" s="11" t="str">
        <f t="shared" si="521"/>
        <v/>
      </c>
      <c r="L5344" s="11" t="str">
        <f t="shared" si="522"/>
        <v/>
      </c>
      <c r="M5344" s="11" t="str">
        <f>IF(A5344="","",VLOOKUP(E5344,index!$A$1:$B$6,2,0)*K5344*G5344)</f>
        <v/>
      </c>
      <c r="N5344" s="11" t="str">
        <f>IF(A5344="","",-PMT(G5344*VLOOKUP(E5344,index!$A$1:$B$6,2,0),C5344,F5344,0,0))</f>
        <v/>
      </c>
      <c r="O5344" s="11" t="str">
        <f t="shared" si="523"/>
        <v/>
      </c>
      <c r="P5344" s="11" t="str">
        <f t="shared" si="518"/>
        <v/>
      </c>
    </row>
    <row r="5345" spans="1:16" x14ac:dyDescent="0.25">
      <c r="A5345" s="9" t="str">
        <f>IF(A5344="","",IF(B5344&lt;C5344,A5344,IF(A5344=MAX('entry data'!$B$8:$B$507),"",A5344+1)))</f>
        <v/>
      </c>
      <c r="B5345" s="9" t="str">
        <f t="shared" si="519"/>
        <v/>
      </c>
      <c r="C5345" s="9" t="str">
        <f>IF(ISERROR(VLOOKUP(A5345,'entry data'!B:G,6,0)),"",VLOOKUP(A5345,'entry data'!B:G,6,0))</f>
        <v/>
      </c>
      <c r="D5345" s="9" t="str">
        <f>IF(ISERROR(VLOOKUP(A5345,'entry data'!B:C,2,0)),"",VLOOKUP(A5345,'entry data'!B:C,2,0))</f>
        <v/>
      </c>
      <c r="E5345" s="9" t="str">
        <f>IF(ISERROR(VLOOKUP(A5345,'entry data'!B:E,4,0)),"",VLOOKUP(A5345,'entry data'!B:E,4,0))</f>
        <v/>
      </c>
      <c r="F5345" s="11" t="str">
        <f>IF(A5345="","",IF(ISERROR(VLOOKUP(A5345,'entry data'!B:F,5,0)),"",VLOOKUP(A5345,'entry data'!B:F,5,0)))</f>
        <v/>
      </c>
      <c r="G5345" s="12" t="str">
        <f>IF(A5345="","",IF(ISERROR(VLOOKUP(A5345,'entry data'!B:I,8,0)),"",VLOOKUP(A5345,'entry data'!B:I,7,0)))</f>
        <v/>
      </c>
      <c r="H5345" s="13" t="str">
        <f>IF(A5345="","",IF(B5345=1,VLOOKUP(A5345,'entry data'!B:D,3,0),I5344))</f>
        <v/>
      </c>
      <c r="I5345" s="14" t="str">
        <f>IF(A5345="","",IF(E5345="weekly",7,IF(E5345="fortnightly",14,IF(E5345="monthly",DATE(IF(MONTH(H5345)=12,YEAR(H5345)+1,YEAR(H5345)),VLOOKUP(MONTH(H5345),index!$D$2:$G$13,2,0),DAY(H5345)),
IF(E5345="quarterly",DATE(IF(MONTH(H5345)&gt;=10,YEAR(H5345)+1,YEAR(H5345)),VLOOKUP(MONTH(H5345),index!$D$2:$G$13,3,0),DAY(H5345)),
IF(E5345="halfyearly",DATE(IF(MONTH(H5345)&gt;=7,YEAR(H5345)+1,YEAR(H5345)),VLOOKUP(MONTH(H5345),index!$D$2:$G$13,4,0),DAY(H5345)),
DATE(YEAR(H5345)+1,MONTH(H5345),DAY(H5345)))))-H5345))+H5345)</f>
        <v/>
      </c>
      <c r="J5345" s="9" t="str">
        <f t="shared" si="520"/>
        <v/>
      </c>
      <c r="K5345" s="11" t="str">
        <f t="shared" si="521"/>
        <v/>
      </c>
      <c r="L5345" s="11" t="str">
        <f t="shared" si="522"/>
        <v/>
      </c>
      <c r="M5345" s="11" t="str">
        <f>IF(A5345="","",VLOOKUP(E5345,index!$A$1:$B$6,2,0)*K5345*G5345)</f>
        <v/>
      </c>
      <c r="N5345" s="11" t="str">
        <f>IF(A5345="","",-PMT(G5345*VLOOKUP(E5345,index!$A$1:$B$6,2,0),C5345,F5345,0,0))</f>
        <v/>
      </c>
      <c r="O5345" s="11" t="str">
        <f t="shared" si="523"/>
        <v/>
      </c>
      <c r="P5345" s="11" t="str">
        <f t="shared" si="518"/>
        <v/>
      </c>
    </row>
    <row r="5346" spans="1:16" x14ac:dyDescent="0.25">
      <c r="A5346" s="9" t="str">
        <f>IF(A5345="","",IF(B5345&lt;C5345,A5345,IF(A5345=MAX('entry data'!$B$8:$B$507),"",A5345+1)))</f>
        <v/>
      </c>
      <c r="B5346" s="9" t="str">
        <f t="shared" si="519"/>
        <v/>
      </c>
      <c r="C5346" s="9" t="str">
        <f>IF(ISERROR(VLOOKUP(A5346,'entry data'!B:G,6,0)),"",VLOOKUP(A5346,'entry data'!B:G,6,0))</f>
        <v/>
      </c>
      <c r="D5346" s="9" t="str">
        <f>IF(ISERROR(VLOOKUP(A5346,'entry data'!B:C,2,0)),"",VLOOKUP(A5346,'entry data'!B:C,2,0))</f>
        <v/>
      </c>
      <c r="E5346" s="9" t="str">
        <f>IF(ISERROR(VLOOKUP(A5346,'entry data'!B:E,4,0)),"",VLOOKUP(A5346,'entry data'!B:E,4,0))</f>
        <v/>
      </c>
      <c r="F5346" s="11" t="str">
        <f>IF(A5346="","",IF(ISERROR(VLOOKUP(A5346,'entry data'!B:F,5,0)),"",VLOOKUP(A5346,'entry data'!B:F,5,0)))</f>
        <v/>
      </c>
      <c r="G5346" s="12" t="str">
        <f>IF(A5346="","",IF(ISERROR(VLOOKUP(A5346,'entry data'!B:I,8,0)),"",VLOOKUP(A5346,'entry data'!B:I,7,0)))</f>
        <v/>
      </c>
      <c r="H5346" s="13" t="str">
        <f>IF(A5346="","",IF(B5346=1,VLOOKUP(A5346,'entry data'!B:D,3,0),I5345))</f>
        <v/>
      </c>
      <c r="I5346" s="14" t="str">
        <f>IF(A5346="","",IF(E5346="weekly",7,IF(E5346="fortnightly",14,IF(E5346="monthly",DATE(IF(MONTH(H5346)=12,YEAR(H5346)+1,YEAR(H5346)),VLOOKUP(MONTH(H5346),index!$D$2:$G$13,2,0),DAY(H5346)),
IF(E5346="quarterly",DATE(IF(MONTH(H5346)&gt;=10,YEAR(H5346)+1,YEAR(H5346)),VLOOKUP(MONTH(H5346),index!$D$2:$G$13,3,0),DAY(H5346)),
IF(E5346="halfyearly",DATE(IF(MONTH(H5346)&gt;=7,YEAR(H5346)+1,YEAR(H5346)),VLOOKUP(MONTH(H5346),index!$D$2:$G$13,4,0),DAY(H5346)),
DATE(YEAR(H5346)+1,MONTH(H5346),DAY(H5346)))))-H5346))+H5346)</f>
        <v/>
      </c>
      <c r="J5346" s="9" t="str">
        <f t="shared" si="520"/>
        <v/>
      </c>
      <c r="K5346" s="11" t="str">
        <f t="shared" si="521"/>
        <v/>
      </c>
      <c r="L5346" s="11" t="str">
        <f t="shared" si="522"/>
        <v/>
      </c>
      <c r="M5346" s="11" t="str">
        <f>IF(A5346="","",VLOOKUP(E5346,index!$A$1:$B$6,2,0)*K5346*G5346)</f>
        <v/>
      </c>
      <c r="N5346" s="11" t="str">
        <f>IF(A5346="","",-PMT(G5346*VLOOKUP(E5346,index!$A$1:$B$6,2,0),C5346,F5346,0,0))</f>
        <v/>
      </c>
      <c r="O5346" s="11" t="str">
        <f t="shared" si="523"/>
        <v/>
      </c>
      <c r="P5346" s="11" t="str">
        <f t="shared" si="518"/>
        <v/>
      </c>
    </row>
    <row r="5347" spans="1:16" x14ac:dyDescent="0.25">
      <c r="A5347" s="9" t="str">
        <f>IF(A5346="","",IF(B5346&lt;C5346,A5346,IF(A5346=MAX('entry data'!$B$8:$B$507),"",A5346+1)))</f>
        <v/>
      </c>
      <c r="B5347" s="9" t="str">
        <f t="shared" si="519"/>
        <v/>
      </c>
      <c r="C5347" s="9" t="str">
        <f>IF(ISERROR(VLOOKUP(A5347,'entry data'!B:G,6,0)),"",VLOOKUP(A5347,'entry data'!B:G,6,0))</f>
        <v/>
      </c>
      <c r="D5347" s="9" t="str">
        <f>IF(ISERROR(VLOOKUP(A5347,'entry data'!B:C,2,0)),"",VLOOKUP(A5347,'entry data'!B:C,2,0))</f>
        <v/>
      </c>
      <c r="E5347" s="9" t="str">
        <f>IF(ISERROR(VLOOKUP(A5347,'entry data'!B:E,4,0)),"",VLOOKUP(A5347,'entry data'!B:E,4,0))</f>
        <v/>
      </c>
      <c r="F5347" s="11" t="str">
        <f>IF(A5347="","",IF(ISERROR(VLOOKUP(A5347,'entry data'!B:F,5,0)),"",VLOOKUP(A5347,'entry data'!B:F,5,0)))</f>
        <v/>
      </c>
      <c r="G5347" s="12" t="str">
        <f>IF(A5347="","",IF(ISERROR(VLOOKUP(A5347,'entry data'!B:I,8,0)),"",VLOOKUP(A5347,'entry data'!B:I,7,0)))</f>
        <v/>
      </c>
      <c r="H5347" s="13" t="str">
        <f>IF(A5347="","",IF(B5347=1,VLOOKUP(A5347,'entry data'!B:D,3,0),I5346))</f>
        <v/>
      </c>
      <c r="I5347" s="14" t="str">
        <f>IF(A5347="","",IF(E5347="weekly",7,IF(E5347="fortnightly",14,IF(E5347="monthly",DATE(IF(MONTH(H5347)=12,YEAR(H5347)+1,YEAR(H5347)),VLOOKUP(MONTH(H5347),index!$D$2:$G$13,2,0),DAY(H5347)),
IF(E5347="quarterly",DATE(IF(MONTH(H5347)&gt;=10,YEAR(H5347)+1,YEAR(H5347)),VLOOKUP(MONTH(H5347),index!$D$2:$G$13,3,0),DAY(H5347)),
IF(E5347="halfyearly",DATE(IF(MONTH(H5347)&gt;=7,YEAR(H5347)+1,YEAR(H5347)),VLOOKUP(MONTH(H5347),index!$D$2:$G$13,4,0),DAY(H5347)),
DATE(YEAR(H5347)+1,MONTH(H5347),DAY(H5347)))))-H5347))+H5347)</f>
        <v/>
      </c>
      <c r="J5347" s="9" t="str">
        <f t="shared" si="520"/>
        <v/>
      </c>
      <c r="K5347" s="11" t="str">
        <f t="shared" si="521"/>
        <v/>
      </c>
      <c r="L5347" s="11" t="str">
        <f t="shared" si="522"/>
        <v/>
      </c>
      <c r="M5347" s="11" t="str">
        <f>IF(A5347="","",VLOOKUP(E5347,index!$A$1:$B$6,2,0)*K5347*G5347)</f>
        <v/>
      </c>
      <c r="N5347" s="11" t="str">
        <f>IF(A5347="","",-PMT(G5347*VLOOKUP(E5347,index!$A$1:$B$6,2,0),C5347,F5347,0,0))</f>
        <v/>
      </c>
      <c r="O5347" s="11" t="str">
        <f t="shared" si="523"/>
        <v/>
      </c>
      <c r="P5347" s="11" t="str">
        <f t="shared" si="518"/>
        <v/>
      </c>
    </row>
    <row r="5348" spans="1:16" x14ac:dyDescent="0.25">
      <c r="A5348" s="9" t="str">
        <f>IF(A5347="","",IF(B5347&lt;C5347,A5347,IF(A5347=MAX('entry data'!$B$8:$B$507),"",A5347+1)))</f>
        <v/>
      </c>
      <c r="B5348" s="9" t="str">
        <f t="shared" si="519"/>
        <v/>
      </c>
      <c r="C5348" s="9" t="str">
        <f>IF(ISERROR(VLOOKUP(A5348,'entry data'!B:G,6,0)),"",VLOOKUP(A5348,'entry data'!B:G,6,0))</f>
        <v/>
      </c>
      <c r="D5348" s="9" t="str">
        <f>IF(ISERROR(VLOOKUP(A5348,'entry data'!B:C,2,0)),"",VLOOKUP(A5348,'entry data'!B:C,2,0))</f>
        <v/>
      </c>
      <c r="E5348" s="9" t="str">
        <f>IF(ISERROR(VLOOKUP(A5348,'entry data'!B:E,4,0)),"",VLOOKUP(A5348,'entry data'!B:E,4,0))</f>
        <v/>
      </c>
      <c r="F5348" s="11" t="str">
        <f>IF(A5348="","",IF(ISERROR(VLOOKUP(A5348,'entry data'!B:F,5,0)),"",VLOOKUP(A5348,'entry data'!B:F,5,0)))</f>
        <v/>
      </c>
      <c r="G5348" s="12" t="str">
        <f>IF(A5348="","",IF(ISERROR(VLOOKUP(A5348,'entry data'!B:I,8,0)),"",VLOOKUP(A5348,'entry data'!B:I,7,0)))</f>
        <v/>
      </c>
      <c r="H5348" s="13" t="str">
        <f>IF(A5348="","",IF(B5348=1,VLOOKUP(A5348,'entry data'!B:D,3,0),I5347))</f>
        <v/>
      </c>
      <c r="I5348" s="14" t="str">
        <f>IF(A5348="","",IF(E5348="weekly",7,IF(E5348="fortnightly",14,IF(E5348="monthly",DATE(IF(MONTH(H5348)=12,YEAR(H5348)+1,YEAR(H5348)),VLOOKUP(MONTH(H5348),index!$D$2:$G$13,2,0),DAY(H5348)),
IF(E5348="quarterly",DATE(IF(MONTH(H5348)&gt;=10,YEAR(H5348)+1,YEAR(H5348)),VLOOKUP(MONTH(H5348),index!$D$2:$G$13,3,0),DAY(H5348)),
IF(E5348="halfyearly",DATE(IF(MONTH(H5348)&gt;=7,YEAR(H5348)+1,YEAR(H5348)),VLOOKUP(MONTH(H5348),index!$D$2:$G$13,4,0),DAY(H5348)),
DATE(YEAR(H5348)+1,MONTH(H5348),DAY(H5348)))))-H5348))+H5348)</f>
        <v/>
      </c>
      <c r="J5348" s="9" t="str">
        <f t="shared" si="520"/>
        <v/>
      </c>
      <c r="K5348" s="11" t="str">
        <f t="shared" si="521"/>
        <v/>
      </c>
      <c r="L5348" s="11" t="str">
        <f t="shared" si="522"/>
        <v/>
      </c>
      <c r="M5348" s="11" t="str">
        <f>IF(A5348="","",VLOOKUP(E5348,index!$A$1:$B$6,2,0)*K5348*G5348)</f>
        <v/>
      </c>
      <c r="N5348" s="11" t="str">
        <f>IF(A5348="","",-PMT(G5348*VLOOKUP(E5348,index!$A$1:$B$6,2,0),C5348,F5348,0,0))</f>
        <v/>
      </c>
      <c r="O5348" s="11" t="str">
        <f t="shared" si="523"/>
        <v/>
      </c>
      <c r="P5348" s="11" t="str">
        <f t="shared" si="518"/>
        <v/>
      </c>
    </row>
    <row r="5349" spans="1:16" x14ac:dyDescent="0.25">
      <c r="A5349" s="9" t="str">
        <f>IF(A5348="","",IF(B5348&lt;C5348,A5348,IF(A5348=MAX('entry data'!$B$8:$B$507),"",A5348+1)))</f>
        <v/>
      </c>
      <c r="B5349" s="9" t="str">
        <f t="shared" si="519"/>
        <v/>
      </c>
      <c r="C5349" s="9" t="str">
        <f>IF(ISERROR(VLOOKUP(A5349,'entry data'!B:G,6,0)),"",VLOOKUP(A5349,'entry data'!B:G,6,0))</f>
        <v/>
      </c>
      <c r="D5349" s="9" t="str">
        <f>IF(ISERROR(VLOOKUP(A5349,'entry data'!B:C,2,0)),"",VLOOKUP(A5349,'entry data'!B:C,2,0))</f>
        <v/>
      </c>
      <c r="E5349" s="9" t="str">
        <f>IF(ISERROR(VLOOKUP(A5349,'entry data'!B:E,4,0)),"",VLOOKUP(A5349,'entry data'!B:E,4,0))</f>
        <v/>
      </c>
      <c r="F5349" s="11" t="str">
        <f>IF(A5349="","",IF(ISERROR(VLOOKUP(A5349,'entry data'!B:F,5,0)),"",VLOOKUP(A5349,'entry data'!B:F,5,0)))</f>
        <v/>
      </c>
      <c r="G5349" s="12" t="str">
        <f>IF(A5349="","",IF(ISERROR(VLOOKUP(A5349,'entry data'!B:I,8,0)),"",VLOOKUP(A5349,'entry data'!B:I,7,0)))</f>
        <v/>
      </c>
      <c r="H5349" s="13" t="str">
        <f>IF(A5349="","",IF(B5349=1,VLOOKUP(A5349,'entry data'!B:D,3,0),I5348))</f>
        <v/>
      </c>
      <c r="I5349" s="14" t="str">
        <f>IF(A5349="","",IF(E5349="weekly",7,IF(E5349="fortnightly",14,IF(E5349="monthly",DATE(IF(MONTH(H5349)=12,YEAR(H5349)+1,YEAR(H5349)),VLOOKUP(MONTH(H5349),index!$D$2:$G$13,2,0),DAY(H5349)),
IF(E5349="quarterly",DATE(IF(MONTH(H5349)&gt;=10,YEAR(H5349)+1,YEAR(H5349)),VLOOKUP(MONTH(H5349),index!$D$2:$G$13,3,0),DAY(H5349)),
IF(E5349="halfyearly",DATE(IF(MONTH(H5349)&gt;=7,YEAR(H5349)+1,YEAR(H5349)),VLOOKUP(MONTH(H5349),index!$D$2:$G$13,4,0),DAY(H5349)),
DATE(YEAR(H5349)+1,MONTH(H5349),DAY(H5349)))))-H5349))+H5349)</f>
        <v/>
      </c>
      <c r="J5349" s="9" t="str">
        <f t="shared" si="520"/>
        <v/>
      </c>
      <c r="K5349" s="11" t="str">
        <f t="shared" si="521"/>
        <v/>
      </c>
      <c r="L5349" s="11" t="str">
        <f t="shared" si="522"/>
        <v/>
      </c>
      <c r="M5349" s="11" t="str">
        <f>IF(A5349="","",VLOOKUP(E5349,index!$A$1:$B$6,2,0)*K5349*G5349)</f>
        <v/>
      </c>
      <c r="N5349" s="11" t="str">
        <f>IF(A5349="","",-PMT(G5349*VLOOKUP(E5349,index!$A$1:$B$6,2,0),C5349,F5349,0,0))</f>
        <v/>
      </c>
      <c r="O5349" s="11" t="str">
        <f t="shared" si="523"/>
        <v/>
      </c>
      <c r="P5349" s="11" t="str">
        <f t="shared" si="518"/>
        <v/>
      </c>
    </row>
    <row r="5350" spans="1:16" x14ac:dyDescent="0.25">
      <c r="A5350" s="9" t="str">
        <f>IF(A5349="","",IF(B5349&lt;C5349,A5349,IF(A5349=MAX('entry data'!$B$8:$B$507),"",A5349+1)))</f>
        <v/>
      </c>
      <c r="B5350" s="9" t="str">
        <f t="shared" si="519"/>
        <v/>
      </c>
      <c r="C5350" s="9" t="str">
        <f>IF(ISERROR(VLOOKUP(A5350,'entry data'!B:G,6,0)),"",VLOOKUP(A5350,'entry data'!B:G,6,0))</f>
        <v/>
      </c>
      <c r="D5350" s="9" t="str">
        <f>IF(ISERROR(VLOOKUP(A5350,'entry data'!B:C,2,0)),"",VLOOKUP(A5350,'entry data'!B:C,2,0))</f>
        <v/>
      </c>
      <c r="E5350" s="9" t="str">
        <f>IF(ISERROR(VLOOKUP(A5350,'entry data'!B:E,4,0)),"",VLOOKUP(A5350,'entry data'!B:E,4,0))</f>
        <v/>
      </c>
      <c r="F5350" s="11" t="str">
        <f>IF(A5350="","",IF(ISERROR(VLOOKUP(A5350,'entry data'!B:F,5,0)),"",VLOOKUP(A5350,'entry data'!B:F,5,0)))</f>
        <v/>
      </c>
      <c r="G5350" s="12" t="str">
        <f>IF(A5350="","",IF(ISERROR(VLOOKUP(A5350,'entry data'!B:I,8,0)),"",VLOOKUP(A5350,'entry data'!B:I,7,0)))</f>
        <v/>
      </c>
      <c r="H5350" s="13" t="str">
        <f>IF(A5350="","",IF(B5350=1,VLOOKUP(A5350,'entry data'!B:D,3,0),I5349))</f>
        <v/>
      </c>
      <c r="I5350" s="14" t="str">
        <f>IF(A5350="","",IF(E5350="weekly",7,IF(E5350="fortnightly",14,IF(E5350="monthly",DATE(IF(MONTH(H5350)=12,YEAR(H5350)+1,YEAR(H5350)),VLOOKUP(MONTH(H5350),index!$D$2:$G$13,2,0),DAY(H5350)),
IF(E5350="quarterly",DATE(IF(MONTH(H5350)&gt;=10,YEAR(H5350)+1,YEAR(H5350)),VLOOKUP(MONTH(H5350),index!$D$2:$G$13,3,0),DAY(H5350)),
IF(E5350="halfyearly",DATE(IF(MONTH(H5350)&gt;=7,YEAR(H5350)+1,YEAR(H5350)),VLOOKUP(MONTH(H5350),index!$D$2:$G$13,4,0),DAY(H5350)),
DATE(YEAR(H5350)+1,MONTH(H5350),DAY(H5350)))))-H5350))+H5350)</f>
        <v/>
      </c>
      <c r="J5350" s="9" t="str">
        <f t="shared" si="520"/>
        <v/>
      </c>
      <c r="K5350" s="11" t="str">
        <f t="shared" si="521"/>
        <v/>
      </c>
      <c r="L5350" s="11" t="str">
        <f t="shared" si="522"/>
        <v/>
      </c>
      <c r="M5350" s="11" t="str">
        <f>IF(A5350="","",VLOOKUP(E5350,index!$A$1:$B$6,2,0)*K5350*G5350)</f>
        <v/>
      </c>
      <c r="N5350" s="11" t="str">
        <f>IF(A5350="","",-PMT(G5350*VLOOKUP(E5350,index!$A$1:$B$6,2,0),C5350,F5350,0,0))</f>
        <v/>
      </c>
      <c r="O5350" s="11" t="str">
        <f t="shared" si="523"/>
        <v/>
      </c>
      <c r="P5350" s="11" t="str">
        <f t="shared" si="518"/>
        <v/>
      </c>
    </row>
    <row r="5351" spans="1:16" x14ac:dyDescent="0.25">
      <c r="A5351" s="9" t="str">
        <f>IF(A5350="","",IF(B5350&lt;C5350,A5350,IF(A5350=MAX('entry data'!$B$8:$B$507),"",A5350+1)))</f>
        <v/>
      </c>
      <c r="B5351" s="9" t="str">
        <f t="shared" si="519"/>
        <v/>
      </c>
      <c r="C5351" s="9" t="str">
        <f>IF(ISERROR(VLOOKUP(A5351,'entry data'!B:G,6,0)),"",VLOOKUP(A5351,'entry data'!B:G,6,0))</f>
        <v/>
      </c>
      <c r="D5351" s="9" t="str">
        <f>IF(ISERROR(VLOOKUP(A5351,'entry data'!B:C,2,0)),"",VLOOKUP(A5351,'entry data'!B:C,2,0))</f>
        <v/>
      </c>
      <c r="E5351" s="9" t="str">
        <f>IF(ISERROR(VLOOKUP(A5351,'entry data'!B:E,4,0)),"",VLOOKUP(A5351,'entry data'!B:E,4,0))</f>
        <v/>
      </c>
      <c r="F5351" s="11" t="str">
        <f>IF(A5351="","",IF(ISERROR(VLOOKUP(A5351,'entry data'!B:F,5,0)),"",VLOOKUP(A5351,'entry data'!B:F,5,0)))</f>
        <v/>
      </c>
      <c r="G5351" s="12" t="str">
        <f>IF(A5351="","",IF(ISERROR(VLOOKUP(A5351,'entry data'!B:I,8,0)),"",VLOOKUP(A5351,'entry data'!B:I,7,0)))</f>
        <v/>
      </c>
      <c r="H5351" s="13" t="str">
        <f>IF(A5351="","",IF(B5351=1,VLOOKUP(A5351,'entry data'!B:D,3,0),I5350))</f>
        <v/>
      </c>
      <c r="I5351" s="14" t="str">
        <f>IF(A5351="","",IF(E5351="weekly",7,IF(E5351="fortnightly",14,IF(E5351="monthly",DATE(IF(MONTH(H5351)=12,YEAR(H5351)+1,YEAR(H5351)),VLOOKUP(MONTH(H5351),index!$D$2:$G$13,2,0),DAY(H5351)),
IF(E5351="quarterly",DATE(IF(MONTH(H5351)&gt;=10,YEAR(H5351)+1,YEAR(H5351)),VLOOKUP(MONTH(H5351),index!$D$2:$G$13,3,0),DAY(H5351)),
IF(E5351="halfyearly",DATE(IF(MONTH(H5351)&gt;=7,YEAR(H5351)+1,YEAR(H5351)),VLOOKUP(MONTH(H5351),index!$D$2:$G$13,4,0),DAY(H5351)),
DATE(YEAR(H5351)+1,MONTH(H5351),DAY(H5351)))))-H5351))+H5351)</f>
        <v/>
      </c>
      <c r="J5351" s="9" t="str">
        <f t="shared" si="520"/>
        <v/>
      </c>
      <c r="K5351" s="11" t="str">
        <f t="shared" si="521"/>
        <v/>
      </c>
      <c r="L5351" s="11" t="str">
        <f t="shared" si="522"/>
        <v/>
      </c>
      <c r="M5351" s="11" t="str">
        <f>IF(A5351="","",VLOOKUP(E5351,index!$A$1:$B$6,2,0)*K5351*G5351)</f>
        <v/>
      </c>
      <c r="N5351" s="11" t="str">
        <f>IF(A5351="","",-PMT(G5351*VLOOKUP(E5351,index!$A$1:$B$6,2,0),C5351,F5351,0,0))</f>
        <v/>
      </c>
      <c r="O5351" s="11" t="str">
        <f t="shared" si="523"/>
        <v/>
      </c>
      <c r="P5351" s="11" t="str">
        <f t="shared" si="518"/>
        <v/>
      </c>
    </row>
    <row r="5352" spans="1:16" x14ac:dyDescent="0.25">
      <c r="A5352" s="9" t="str">
        <f>IF(A5351="","",IF(B5351&lt;C5351,A5351,IF(A5351=MAX('entry data'!$B$8:$B$507),"",A5351+1)))</f>
        <v/>
      </c>
      <c r="B5352" s="9" t="str">
        <f t="shared" si="519"/>
        <v/>
      </c>
      <c r="C5352" s="9" t="str">
        <f>IF(ISERROR(VLOOKUP(A5352,'entry data'!B:G,6,0)),"",VLOOKUP(A5352,'entry data'!B:G,6,0))</f>
        <v/>
      </c>
      <c r="D5352" s="9" t="str">
        <f>IF(ISERROR(VLOOKUP(A5352,'entry data'!B:C,2,0)),"",VLOOKUP(A5352,'entry data'!B:C,2,0))</f>
        <v/>
      </c>
      <c r="E5352" s="9" t="str">
        <f>IF(ISERROR(VLOOKUP(A5352,'entry data'!B:E,4,0)),"",VLOOKUP(A5352,'entry data'!B:E,4,0))</f>
        <v/>
      </c>
      <c r="F5352" s="11" t="str">
        <f>IF(A5352="","",IF(ISERROR(VLOOKUP(A5352,'entry data'!B:F,5,0)),"",VLOOKUP(A5352,'entry data'!B:F,5,0)))</f>
        <v/>
      </c>
      <c r="G5352" s="12" t="str">
        <f>IF(A5352="","",IF(ISERROR(VLOOKUP(A5352,'entry data'!B:I,8,0)),"",VLOOKUP(A5352,'entry data'!B:I,7,0)))</f>
        <v/>
      </c>
      <c r="H5352" s="13" t="str">
        <f>IF(A5352="","",IF(B5352=1,VLOOKUP(A5352,'entry data'!B:D,3,0),I5351))</f>
        <v/>
      </c>
      <c r="I5352" s="14" t="str">
        <f>IF(A5352="","",IF(E5352="weekly",7,IF(E5352="fortnightly",14,IF(E5352="monthly",DATE(IF(MONTH(H5352)=12,YEAR(H5352)+1,YEAR(H5352)),VLOOKUP(MONTH(H5352),index!$D$2:$G$13,2,0),DAY(H5352)),
IF(E5352="quarterly",DATE(IF(MONTH(H5352)&gt;=10,YEAR(H5352)+1,YEAR(H5352)),VLOOKUP(MONTH(H5352),index!$D$2:$G$13,3,0),DAY(H5352)),
IF(E5352="halfyearly",DATE(IF(MONTH(H5352)&gt;=7,YEAR(H5352)+1,YEAR(H5352)),VLOOKUP(MONTH(H5352),index!$D$2:$G$13,4,0),DAY(H5352)),
DATE(YEAR(H5352)+1,MONTH(H5352),DAY(H5352)))))-H5352))+H5352)</f>
        <v/>
      </c>
      <c r="J5352" s="9" t="str">
        <f t="shared" si="520"/>
        <v/>
      </c>
      <c r="K5352" s="11" t="str">
        <f t="shared" si="521"/>
        <v/>
      </c>
      <c r="L5352" s="11" t="str">
        <f t="shared" si="522"/>
        <v/>
      </c>
      <c r="M5352" s="11" t="str">
        <f>IF(A5352="","",VLOOKUP(E5352,index!$A$1:$B$6,2,0)*K5352*G5352)</f>
        <v/>
      </c>
      <c r="N5352" s="11" t="str">
        <f>IF(A5352="","",-PMT(G5352*VLOOKUP(E5352,index!$A$1:$B$6,2,0),C5352,F5352,0,0))</f>
        <v/>
      </c>
      <c r="O5352" s="11" t="str">
        <f t="shared" si="523"/>
        <v/>
      </c>
      <c r="P5352" s="11" t="str">
        <f t="shared" si="518"/>
        <v/>
      </c>
    </row>
    <row r="5353" spans="1:16" x14ac:dyDescent="0.25">
      <c r="A5353" s="9" t="str">
        <f>IF(A5352="","",IF(B5352&lt;C5352,A5352,IF(A5352=MAX('entry data'!$B$8:$B$507),"",A5352+1)))</f>
        <v/>
      </c>
      <c r="B5353" s="9" t="str">
        <f t="shared" si="519"/>
        <v/>
      </c>
      <c r="C5353" s="9" t="str">
        <f>IF(ISERROR(VLOOKUP(A5353,'entry data'!B:G,6,0)),"",VLOOKUP(A5353,'entry data'!B:G,6,0))</f>
        <v/>
      </c>
      <c r="D5353" s="9" t="str">
        <f>IF(ISERROR(VLOOKUP(A5353,'entry data'!B:C,2,0)),"",VLOOKUP(A5353,'entry data'!B:C,2,0))</f>
        <v/>
      </c>
      <c r="E5353" s="9" t="str">
        <f>IF(ISERROR(VLOOKUP(A5353,'entry data'!B:E,4,0)),"",VLOOKUP(A5353,'entry data'!B:E,4,0))</f>
        <v/>
      </c>
      <c r="F5353" s="11" t="str">
        <f>IF(A5353="","",IF(ISERROR(VLOOKUP(A5353,'entry data'!B:F,5,0)),"",VLOOKUP(A5353,'entry data'!B:F,5,0)))</f>
        <v/>
      </c>
      <c r="G5353" s="12" t="str">
        <f>IF(A5353="","",IF(ISERROR(VLOOKUP(A5353,'entry data'!B:I,8,0)),"",VLOOKUP(A5353,'entry data'!B:I,7,0)))</f>
        <v/>
      </c>
      <c r="H5353" s="13" t="str">
        <f>IF(A5353="","",IF(B5353=1,VLOOKUP(A5353,'entry data'!B:D,3,0),I5352))</f>
        <v/>
      </c>
      <c r="I5353" s="14" t="str">
        <f>IF(A5353="","",IF(E5353="weekly",7,IF(E5353="fortnightly",14,IF(E5353="monthly",DATE(IF(MONTH(H5353)=12,YEAR(H5353)+1,YEAR(H5353)),VLOOKUP(MONTH(H5353),index!$D$2:$G$13,2,0),DAY(H5353)),
IF(E5353="quarterly",DATE(IF(MONTH(H5353)&gt;=10,YEAR(H5353)+1,YEAR(H5353)),VLOOKUP(MONTH(H5353),index!$D$2:$G$13,3,0),DAY(H5353)),
IF(E5353="halfyearly",DATE(IF(MONTH(H5353)&gt;=7,YEAR(H5353)+1,YEAR(H5353)),VLOOKUP(MONTH(H5353),index!$D$2:$G$13,4,0),DAY(H5353)),
DATE(YEAR(H5353)+1,MONTH(H5353),DAY(H5353)))))-H5353))+H5353)</f>
        <v/>
      </c>
      <c r="J5353" s="9" t="str">
        <f t="shared" si="520"/>
        <v/>
      </c>
      <c r="K5353" s="11" t="str">
        <f t="shared" si="521"/>
        <v/>
      </c>
      <c r="L5353" s="11" t="str">
        <f t="shared" si="522"/>
        <v/>
      </c>
      <c r="M5353" s="11" t="str">
        <f>IF(A5353="","",VLOOKUP(E5353,index!$A$1:$B$6,2,0)*K5353*G5353)</f>
        <v/>
      </c>
      <c r="N5353" s="11" t="str">
        <f>IF(A5353="","",-PMT(G5353*VLOOKUP(E5353,index!$A$1:$B$6,2,0),C5353,F5353,0,0))</f>
        <v/>
      </c>
      <c r="O5353" s="11" t="str">
        <f t="shared" si="523"/>
        <v/>
      </c>
      <c r="P5353" s="11" t="str">
        <f t="shared" si="518"/>
        <v/>
      </c>
    </row>
    <row r="5354" spans="1:16" x14ac:dyDescent="0.25">
      <c r="A5354" s="9" t="str">
        <f>IF(A5353="","",IF(B5353&lt;C5353,A5353,IF(A5353=MAX('entry data'!$B$8:$B$507),"",A5353+1)))</f>
        <v/>
      </c>
      <c r="B5354" s="9" t="str">
        <f t="shared" si="519"/>
        <v/>
      </c>
      <c r="C5354" s="9" t="str">
        <f>IF(ISERROR(VLOOKUP(A5354,'entry data'!B:G,6,0)),"",VLOOKUP(A5354,'entry data'!B:G,6,0))</f>
        <v/>
      </c>
      <c r="D5354" s="9" t="str">
        <f>IF(ISERROR(VLOOKUP(A5354,'entry data'!B:C,2,0)),"",VLOOKUP(A5354,'entry data'!B:C,2,0))</f>
        <v/>
      </c>
      <c r="E5354" s="9" t="str">
        <f>IF(ISERROR(VLOOKUP(A5354,'entry data'!B:E,4,0)),"",VLOOKUP(A5354,'entry data'!B:E,4,0))</f>
        <v/>
      </c>
      <c r="F5354" s="11" t="str">
        <f>IF(A5354="","",IF(ISERROR(VLOOKUP(A5354,'entry data'!B:F,5,0)),"",VLOOKUP(A5354,'entry data'!B:F,5,0)))</f>
        <v/>
      </c>
      <c r="G5354" s="12" t="str">
        <f>IF(A5354="","",IF(ISERROR(VLOOKUP(A5354,'entry data'!B:I,8,0)),"",VLOOKUP(A5354,'entry data'!B:I,7,0)))</f>
        <v/>
      </c>
      <c r="H5354" s="13" t="str">
        <f>IF(A5354="","",IF(B5354=1,VLOOKUP(A5354,'entry data'!B:D,3,0),I5353))</f>
        <v/>
      </c>
      <c r="I5354" s="14" t="str">
        <f>IF(A5354="","",IF(E5354="weekly",7,IF(E5354="fortnightly",14,IF(E5354="monthly",DATE(IF(MONTH(H5354)=12,YEAR(H5354)+1,YEAR(H5354)),VLOOKUP(MONTH(H5354),index!$D$2:$G$13,2,0),DAY(H5354)),
IF(E5354="quarterly",DATE(IF(MONTH(H5354)&gt;=10,YEAR(H5354)+1,YEAR(H5354)),VLOOKUP(MONTH(H5354),index!$D$2:$G$13,3,0),DAY(H5354)),
IF(E5354="halfyearly",DATE(IF(MONTH(H5354)&gt;=7,YEAR(H5354)+1,YEAR(H5354)),VLOOKUP(MONTH(H5354),index!$D$2:$G$13,4,0),DAY(H5354)),
DATE(YEAR(H5354)+1,MONTH(H5354),DAY(H5354)))))-H5354))+H5354)</f>
        <v/>
      </c>
      <c r="J5354" s="9" t="str">
        <f t="shared" si="520"/>
        <v/>
      </c>
      <c r="K5354" s="11" t="str">
        <f t="shared" si="521"/>
        <v/>
      </c>
      <c r="L5354" s="11" t="str">
        <f t="shared" si="522"/>
        <v/>
      </c>
      <c r="M5354" s="11" t="str">
        <f>IF(A5354="","",VLOOKUP(E5354,index!$A$1:$B$6,2,0)*K5354*G5354)</f>
        <v/>
      </c>
      <c r="N5354" s="11" t="str">
        <f>IF(A5354="","",-PMT(G5354*VLOOKUP(E5354,index!$A$1:$B$6,2,0),C5354,F5354,0,0))</f>
        <v/>
      </c>
      <c r="O5354" s="11" t="str">
        <f t="shared" si="523"/>
        <v/>
      </c>
      <c r="P5354" s="11" t="str">
        <f t="shared" si="518"/>
        <v/>
      </c>
    </row>
    <row r="5355" spans="1:16" x14ac:dyDescent="0.25">
      <c r="A5355" s="9" t="str">
        <f>IF(A5354="","",IF(B5354&lt;C5354,A5354,IF(A5354=MAX('entry data'!$B$8:$B$507),"",A5354+1)))</f>
        <v/>
      </c>
      <c r="B5355" s="9" t="str">
        <f t="shared" si="519"/>
        <v/>
      </c>
      <c r="C5355" s="9" t="str">
        <f>IF(ISERROR(VLOOKUP(A5355,'entry data'!B:G,6,0)),"",VLOOKUP(A5355,'entry data'!B:G,6,0))</f>
        <v/>
      </c>
      <c r="D5355" s="9" t="str">
        <f>IF(ISERROR(VLOOKUP(A5355,'entry data'!B:C,2,0)),"",VLOOKUP(A5355,'entry data'!B:C,2,0))</f>
        <v/>
      </c>
      <c r="E5355" s="9" t="str">
        <f>IF(ISERROR(VLOOKUP(A5355,'entry data'!B:E,4,0)),"",VLOOKUP(A5355,'entry data'!B:E,4,0))</f>
        <v/>
      </c>
      <c r="F5355" s="11" t="str">
        <f>IF(A5355="","",IF(ISERROR(VLOOKUP(A5355,'entry data'!B:F,5,0)),"",VLOOKUP(A5355,'entry data'!B:F,5,0)))</f>
        <v/>
      </c>
      <c r="G5355" s="12" t="str">
        <f>IF(A5355="","",IF(ISERROR(VLOOKUP(A5355,'entry data'!B:I,8,0)),"",VLOOKUP(A5355,'entry data'!B:I,7,0)))</f>
        <v/>
      </c>
      <c r="H5355" s="13" t="str">
        <f>IF(A5355="","",IF(B5355=1,VLOOKUP(A5355,'entry data'!B:D,3,0),I5354))</f>
        <v/>
      </c>
      <c r="I5355" s="14" t="str">
        <f>IF(A5355="","",IF(E5355="weekly",7,IF(E5355="fortnightly",14,IF(E5355="monthly",DATE(IF(MONTH(H5355)=12,YEAR(H5355)+1,YEAR(H5355)),VLOOKUP(MONTH(H5355),index!$D$2:$G$13,2,0),DAY(H5355)),
IF(E5355="quarterly",DATE(IF(MONTH(H5355)&gt;=10,YEAR(H5355)+1,YEAR(H5355)),VLOOKUP(MONTH(H5355),index!$D$2:$G$13,3,0),DAY(H5355)),
IF(E5355="halfyearly",DATE(IF(MONTH(H5355)&gt;=7,YEAR(H5355)+1,YEAR(H5355)),VLOOKUP(MONTH(H5355),index!$D$2:$G$13,4,0),DAY(H5355)),
DATE(YEAR(H5355)+1,MONTH(H5355),DAY(H5355)))))-H5355))+H5355)</f>
        <v/>
      </c>
      <c r="J5355" s="9" t="str">
        <f t="shared" si="520"/>
        <v/>
      </c>
      <c r="K5355" s="11" t="str">
        <f t="shared" si="521"/>
        <v/>
      </c>
      <c r="L5355" s="11" t="str">
        <f t="shared" si="522"/>
        <v/>
      </c>
      <c r="M5355" s="11" t="str">
        <f>IF(A5355="","",VLOOKUP(E5355,index!$A$1:$B$6,2,0)*K5355*G5355)</f>
        <v/>
      </c>
      <c r="N5355" s="11" t="str">
        <f>IF(A5355="","",-PMT(G5355*VLOOKUP(E5355,index!$A$1:$B$6,2,0),C5355,F5355,0,0))</f>
        <v/>
      </c>
      <c r="O5355" s="11" t="str">
        <f t="shared" si="523"/>
        <v/>
      </c>
      <c r="P5355" s="11" t="str">
        <f t="shared" si="518"/>
        <v/>
      </c>
    </row>
    <row r="5356" spans="1:16" x14ac:dyDescent="0.25">
      <c r="A5356" s="9" t="str">
        <f>IF(A5355="","",IF(B5355&lt;C5355,A5355,IF(A5355=MAX('entry data'!$B$8:$B$507),"",A5355+1)))</f>
        <v/>
      </c>
      <c r="B5356" s="9" t="str">
        <f t="shared" si="519"/>
        <v/>
      </c>
      <c r="C5356" s="9" t="str">
        <f>IF(ISERROR(VLOOKUP(A5356,'entry data'!B:G,6,0)),"",VLOOKUP(A5356,'entry data'!B:G,6,0))</f>
        <v/>
      </c>
      <c r="D5356" s="9" t="str">
        <f>IF(ISERROR(VLOOKUP(A5356,'entry data'!B:C,2,0)),"",VLOOKUP(A5356,'entry data'!B:C,2,0))</f>
        <v/>
      </c>
      <c r="E5356" s="9" t="str">
        <f>IF(ISERROR(VLOOKUP(A5356,'entry data'!B:E,4,0)),"",VLOOKUP(A5356,'entry data'!B:E,4,0))</f>
        <v/>
      </c>
      <c r="F5356" s="11" t="str">
        <f>IF(A5356="","",IF(ISERROR(VLOOKUP(A5356,'entry data'!B:F,5,0)),"",VLOOKUP(A5356,'entry data'!B:F,5,0)))</f>
        <v/>
      </c>
      <c r="G5356" s="12" t="str">
        <f>IF(A5356="","",IF(ISERROR(VLOOKUP(A5356,'entry data'!B:I,8,0)),"",VLOOKUP(A5356,'entry data'!B:I,7,0)))</f>
        <v/>
      </c>
      <c r="H5356" s="13" t="str">
        <f>IF(A5356="","",IF(B5356=1,VLOOKUP(A5356,'entry data'!B:D,3,0),I5355))</f>
        <v/>
      </c>
      <c r="I5356" s="14" t="str">
        <f>IF(A5356="","",IF(E5356="weekly",7,IF(E5356="fortnightly",14,IF(E5356="monthly",DATE(IF(MONTH(H5356)=12,YEAR(H5356)+1,YEAR(H5356)),VLOOKUP(MONTH(H5356),index!$D$2:$G$13,2,0),DAY(H5356)),
IF(E5356="quarterly",DATE(IF(MONTH(H5356)&gt;=10,YEAR(H5356)+1,YEAR(H5356)),VLOOKUP(MONTH(H5356),index!$D$2:$G$13,3,0),DAY(H5356)),
IF(E5356="halfyearly",DATE(IF(MONTH(H5356)&gt;=7,YEAR(H5356)+1,YEAR(H5356)),VLOOKUP(MONTH(H5356),index!$D$2:$G$13,4,0),DAY(H5356)),
DATE(YEAR(H5356)+1,MONTH(H5356),DAY(H5356)))))-H5356))+H5356)</f>
        <v/>
      </c>
      <c r="J5356" s="9" t="str">
        <f t="shared" si="520"/>
        <v/>
      </c>
      <c r="K5356" s="11" t="str">
        <f t="shared" si="521"/>
        <v/>
      </c>
      <c r="L5356" s="11" t="str">
        <f t="shared" si="522"/>
        <v/>
      </c>
      <c r="M5356" s="11" t="str">
        <f>IF(A5356="","",VLOOKUP(E5356,index!$A$1:$B$6,2,0)*K5356*G5356)</f>
        <v/>
      </c>
      <c r="N5356" s="11" t="str">
        <f>IF(A5356="","",-PMT(G5356*VLOOKUP(E5356,index!$A$1:$B$6,2,0),C5356,F5356,0,0))</f>
        <v/>
      </c>
      <c r="O5356" s="11" t="str">
        <f t="shared" si="523"/>
        <v/>
      </c>
      <c r="P5356" s="11" t="str">
        <f t="shared" si="518"/>
        <v/>
      </c>
    </row>
    <row r="5357" spans="1:16" x14ac:dyDescent="0.25">
      <c r="A5357" s="9" t="str">
        <f>IF(A5356="","",IF(B5356&lt;C5356,A5356,IF(A5356=MAX('entry data'!$B$8:$B$507),"",A5356+1)))</f>
        <v/>
      </c>
      <c r="B5357" s="9" t="str">
        <f t="shared" si="519"/>
        <v/>
      </c>
      <c r="C5357" s="9" t="str">
        <f>IF(ISERROR(VLOOKUP(A5357,'entry data'!B:G,6,0)),"",VLOOKUP(A5357,'entry data'!B:G,6,0))</f>
        <v/>
      </c>
      <c r="D5357" s="9" t="str">
        <f>IF(ISERROR(VLOOKUP(A5357,'entry data'!B:C,2,0)),"",VLOOKUP(A5357,'entry data'!B:C,2,0))</f>
        <v/>
      </c>
      <c r="E5357" s="9" t="str">
        <f>IF(ISERROR(VLOOKUP(A5357,'entry data'!B:E,4,0)),"",VLOOKUP(A5357,'entry data'!B:E,4,0))</f>
        <v/>
      </c>
      <c r="F5357" s="11" t="str">
        <f>IF(A5357="","",IF(ISERROR(VLOOKUP(A5357,'entry data'!B:F,5,0)),"",VLOOKUP(A5357,'entry data'!B:F,5,0)))</f>
        <v/>
      </c>
      <c r="G5357" s="12" t="str">
        <f>IF(A5357="","",IF(ISERROR(VLOOKUP(A5357,'entry data'!B:I,8,0)),"",VLOOKUP(A5357,'entry data'!B:I,7,0)))</f>
        <v/>
      </c>
      <c r="H5357" s="13" t="str">
        <f>IF(A5357="","",IF(B5357=1,VLOOKUP(A5357,'entry data'!B:D,3,0),I5356))</f>
        <v/>
      </c>
      <c r="I5357" s="14" t="str">
        <f>IF(A5357="","",IF(E5357="weekly",7,IF(E5357="fortnightly",14,IF(E5357="monthly",DATE(IF(MONTH(H5357)=12,YEAR(H5357)+1,YEAR(H5357)),VLOOKUP(MONTH(H5357),index!$D$2:$G$13,2,0),DAY(H5357)),
IF(E5357="quarterly",DATE(IF(MONTH(H5357)&gt;=10,YEAR(H5357)+1,YEAR(H5357)),VLOOKUP(MONTH(H5357),index!$D$2:$G$13,3,0),DAY(H5357)),
IF(E5357="halfyearly",DATE(IF(MONTH(H5357)&gt;=7,YEAR(H5357)+1,YEAR(H5357)),VLOOKUP(MONTH(H5357),index!$D$2:$G$13,4,0),DAY(H5357)),
DATE(YEAR(H5357)+1,MONTH(H5357),DAY(H5357)))))-H5357))+H5357)</f>
        <v/>
      </c>
      <c r="J5357" s="9" t="str">
        <f t="shared" si="520"/>
        <v/>
      </c>
      <c r="K5357" s="11" t="str">
        <f t="shared" si="521"/>
        <v/>
      </c>
      <c r="L5357" s="11" t="str">
        <f t="shared" si="522"/>
        <v/>
      </c>
      <c r="M5357" s="11" t="str">
        <f>IF(A5357="","",VLOOKUP(E5357,index!$A$1:$B$6,2,0)*K5357*G5357)</f>
        <v/>
      </c>
      <c r="N5357" s="11" t="str">
        <f>IF(A5357="","",-PMT(G5357*VLOOKUP(E5357,index!$A$1:$B$6,2,0),C5357,F5357,0,0))</f>
        <v/>
      </c>
      <c r="O5357" s="11" t="str">
        <f t="shared" si="523"/>
        <v/>
      </c>
      <c r="P5357" s="11" t="str">
        <f t="shared" si="518"/>
        <v/>
      </c>
    </row>
    <row r="5358" spans="1:16" x14ac:dyDescent="0.25">
      <c r="A5358" s="9" t="str">
        <f>IF(A5357="","",IF(B5357&lt;C5357,A5357,IF(A5357=MAX('entry data'!$B$8:$B$507),"",A5357+1)))</f>
        <v/>
      </c>
      <c r="B5358" s="9" t="str">
        <f t="shared" si="519"/>
        <v/>
      </c>
      <c r="C5358" s="9" t="str">
        <f>IF(ISERROR(VLOOKUP(A5358,'entry data'!B:G,6,0)),"",VLOOKUP(A5358,'entry data'!B:G,6,0))</f>
        <v/>
      </c>
      <c r="D5358" s="9" t="str">
        <f>IF(ISERROR(VLOOKUP(A5358,'entry data'!B:C,2,0)),"",VLOOKUP(A5358,'entry data'!B:C,2,0))</f>
        <v/>
      </c>
      <c r="E5358" s="9" t="str">
        <f>IF(ISERROR(VLOOKUP(A5358,'entry data'!B:E,4,0)),"",VLOOKUP(A5358,'entry data'!B:E,4,0))</f>
        <v/>
      </c>
      <c r="F5358" s="11" t="str">
        <f>IF(A5358="","",IF(ISERROR(VLOOKUP(A5358,'entry data'!B:F,5,0)),"",VLOOKUP(A5358,'entry data'!B:F,5,0)))</f>
        <v/>
      </c>
      <c r="G5358" s="12" t="str">
        <f>IF(A5358="","",IF(ISERROR(VLOOKUP(A5358,'entry data'!B:I,8,0)),"",VLOOKUP(A5358,'entry data'!B:I,7,0)))</f>
        <v/>
      </c>
      <c r="H5358" s="13" t="str">
        <f>IF(A5358="","",IF(B5358=1,VLOOKUP(A5358,'entry data'!B:D,3,0),I5357))</f>
        <v/>
      </c>
      <c r="I5358" s="14" t="str">
        <f>IF(A5358="","",IF(E5358="weekly",7,IF(E5358="fortnightly",14,IF(E5358="monthly",DATE(IF(MONTH(H5358)=12,YEAR(H5358)+1,YEAR(H5358)),VLOOKUP(MONTH(H5358),index!$D$2:$G$13,2,0),DAY(H5358)),
IF(E5358="quarterly",DATE(IF(MONTH(H5358)&gt;=10,YEAR(H5358)+1,YEAR(H5358)),VLOOKUP(MONTH(H5358),index!$D$2:$G$13,3,0),DAY(H5358)),
IF(E5358="halfyearly",DATE(IF(MONTH(H5358)&gt;=7,YEAR(H5358)+1,YEAR(H5358)),VLOOKUP(MONTH(H5358),index!$D$2:$G$13,4,0),DAY(H5358)),
DATE(YEAR(H5358)+1,MONTH(H5358),DAY(H5358)))))-H5358))+H5358)</f>
        <v/>
      </c>
      <c r="J5358" s="9" t="str">
        <f t="shared" si="520"/>
        <v/>
      </c>
      <c r="K5358" s="11" t="str">
        <f t="shared" si="521"/>
        <v/>
      </c>
      <c r="L5358" s="11" t="str">
        <f t="shared" si="522"/>
        <v/>
      </c>
      <c r="M5358" s="11" t="str">
        <f>IF(A5358="","",VLOOKUP(E5358,index!$A$1:$B$6,2,0)*K5358*G5358)</f>
        <v/>
      </c>
      <c r="N5358" s="11" t="str">
        <f>IF(A5358="","",-PMT(G5358*VLOOKUP(E5358,index!$A$1:$B$6,2,0),C5358,F5358,0,0))</f>
        <v/>
      </c>
      <c r="O5358" s="11" t="str">
        <f t="shared" si="523"/>
        <v/>
      </c>
      <c r="P5358" s="11" t="str">
        <f t="shared" si="518"/>
        <v/>
      </c>
    </row>
    <row r="5359" spans="1:16" x14ac:dyDescent="0.25">
      <c r="A5359" s="9" t="str">
        <f>IF(A5358="","",IF(B5358&lt;C5358,A5358,IF(A5358=MAX('entry data'!$B$8:$B$507),"",A5358+1)))</f>
        <v/>
      </c>
      <c r="B5359" s="9" t="str">
        <f t="shared" si="519"/>
        <v/>
      </c>
      <c r="C5359" s="9" t="str">
        <f>IF(ISERROR(VLOOKUP(A5359,'entry data'!B:G,6,0)),"",VLOOKUP(A5359,'entry data'!B:G,6,0))</f>
        <v/>
      </c>
      <c r="D5359" s="9" t="str">
        <f>IF(ISERROR(VLOOKUP(A5359,'entry data'!B:C,2,0)),"",VLOOKUP(A5359,'entry data'!B:C,2,0))</f>
        <v/>
      </c>
      <c r="E5359" s="9" t="str">
        <f>IF(ISERROR(VLOOKUP(A5359,'entry data'!B:E,4,0)),"",VLOOKUP(A5359,'entry data'!B:E,4,0))</f>
        <v/>
      </c>
      <c r="F5359" s="11" t="str">
        <f>IF(A5359="","",IF(ISERROR(VLOOKUP(A5359,'entry data'!B:F,5,0)),"",VLOOKUP(A5359,'entry data'!B:F,5,0)))</f>
        <v/>
      </c>
      <c r="G5359" s="12" t="str">
        <f>IF(A5359="","",IF(ISERROR(VLOOKUP(A5359,'entry data'!B:I,8,0)),"",VLOOKUP(A5359,'entry data'!B:I,7,0)))</f>
        <v/>
      </c>
      <c r="H5359" s="13" t="str">
        <f>IF(A5359="","",IF(B5359=1,VLOOKUP(A5359,'entry data'!B:D,3,0),I5358))</f>
        <v/>
      </c>
      <c r="I5359" s="14" t="str">
        <f>IF(A5359="","",IF(E5359="weekly",7,IF(E5359="fortnightly",14,IF(E5359="monthly",DATE(IF(MONTH(H5359)=12,YEAR(H5359)+1,YEAR(H5359)),VLOOKUP(MONTH(H5359),index!$D$2:$G$13,2,0),DAY(H5359)),
IF(E5359="quarterly",DATE(IF(MONTH(H5359)&gt;=10,YEAR(H5359)+1,YEAR(H5359)),VLOOKUP(MONTH(H5359),index!$D$2:$G$13,3,0),DAY(H5359)),
IF(E5359="halfyearly",DATE(IF(MONTH(H5359)&gt;=7,YEAR(H5359)+1,YEAR(H5359)),VLOOKUP(MONTH(H5359),index!$D$2:$G$13,4,0),DAY(H5359)),
DATE(YEAR(H5359)+1,MONTH(H5359),DAY(H5359)))))-H5359))+H5359)</f>
        <v/>
      </c>
      <c r="J5359" s="9" t="str">
        <f t="shared" si="520"/>
        <v/>
      </c>
      <c r="K5359" s="11" t="str">
        <f t="shared" si="521"/>
        <v/>
      </c>
      <c r="L5359" s="11" t="str">
        <f t="shared" si="522"/>
        <v/>
      </c>
      <c r="M5359" s="11" t="str">
        <f>IF(A5359="","",VLOOKUP(E5359,index!$A$1:$B$6,2,0)*K5359*G5359)</f>
        <v/>
      </c>
      <c r="N5359" s="11" t="str">
        <f>IF(A5359="","",-PMT(G5359*VLOOKUP(E5359,index!$A$1:$B$6,2,0),C5359,F5359,0,0))</f>
        <v/>
      </c>
      <c r="O5359" s="11" t="str">
        <f t="shared" si="523"/>
        <v/>
      </c>
      <c r="P5359" s="11" t="str">
        <f t="shared" si="518"/>
        <v/>
      </c>
    </row>
    <row r="5360" spans="1:16" x14ac:dyDescent="0.25">
      <c r="A5360" s="9" t="str">
        <f>IF(A5359="","",IF(B5359&lt;C5359,A5359,IF(A5359=MAX('entry data'!$B$8:$B$507),"",A5359+1)))</f>
        <v/>
      </c>
      <c r="B5360" s="9" t="str">
        <f t="shared" si="519"/>
        <v/>
      </c>
      <c r="C5360" s="9" t="str">
        <f>IF(ISERROR(VLOOKUP(A5360,'entry data'!B:G,6,0)),"",VLOOKUP(A5360,'entry data'!B:G,6,0))</f>
        <v/>
      </c>
      <c r="D5360" s="9" t="str">
        <f>IF(ISERROR(VLOOKUP(A5360,'entry data'!B:C,2,0)),"",VLOOKUP(A5360,'entry data'!B:C,2,0))</f>
        <v/>
      </c>
      <c r="E5360" s="9" t="str">
        <f>IF(ISERROR(VLOOKUP(A5360,'entry data'!B:E,4,0)),"",VLOOKUP(A5360,'entry data'!B:E,4,0))</f>
        <v/>
      </c>
      <c r="F5360" s="11" t="str">
        <f>IF(A5360="","",IF(ISERROR(VLOOKUP(A5360,'entry data'!B:F,5,0)),"",VLOOKUP(A5360,'entry data'!B:F,5,0)))</f>
        <v/>
      </c>
      <c r="G5360" s="12" t="str">
        <f>IF(A5360="","",IF(ISERROR(VLOOKUP(A5360,'entry data'!B:I,8,0)),"",VLOOKUP(A5360,'entry data'!B:I,7,0)))</f>
        <v/>
      </c>
      <c r="H5360" s="13" t="str">
        <f>IF(A5360="","",IF(B5360=1,VLOOKUP(A5360,'entry data'!B:D,3,0),I5359))</f>
        <v/>
      </c>
      <c r="I5360" s="14" t="str">
        <f>IF(A5360="","",IF(E5360="weekly",7,IF(E5360="fortnightly",14,IF(E5360="monthly",DATE(IF(MONTH(H5360)=12,YEAR(H5360)+1,YEAR(H5360)),VLOOKUP(MONTH(H5360),index!$D$2:$G$13,2,0),DAY(H5360)),
IF(E5360="quarterly",DATE(IF(MONTH(H5360)&gt;=10,YEAR(H5360)+1,YEAR(H5360)),VLOOKUP(MONTH(H5360),index!$D$2:$G$13,3,0),DAY(H5360)),
IF(E5360="halfyearly",DATE(IF(MONTH(H5360)&gt;=7,YEAR(H5360)+1,YEAR(H5360)),VLOOKUP(MONTH(H5360),index!$D$2:$G$13,4,0),DAY(H5360)),
DATE(YEAR(H5360)+1,MONTH(H5360),DAY(H5360)))))-H5360))+H5360)</f>
        <v/>
      </c>
      <c r="J5360" s="9" t="str">
        <f t="shared" si="520"/>
        <v/>
      </c>
      <c r="K5360" s="11" t="str">
        <f t="shared" si="521"/>
        <v/>
      </c>
      <c r="L5360" s="11" t="str">
        <f t="shared" si="522"/>
        <v/>
      </c>
      <c r="M5360" s="11" t="str">
        <f>IF(A5360="","",VLOOKUP(E5360,index!$A$1:$B$6,2,0)*K5360*G5360)</f>
        <v/>
      </c>
      <c r="N5360" s="11" t="str">
        <f>IF(A5360="","",-PMT(G5360*VLOOKUP(E5360,index!$A$1:$B$6,2,0),C5360,F5360,0,0))</f>
        <v/>
      </c>
      <c r="O5360" s="11" t="str">
        <f t="shared" si="523"/>
        <v/>
      </c>
      <c r="P5360" s="11" t="str">
        <f t="shared" si="518"/>
        <v/>
      </c>
    </row>
    <row r="5361" spans="1:16" x14ac:dyDescent="0.25">
      <c r="A5361" s="9" t="str">
        <f>IF(A5360="","",IF(B5360&lt;C5360,A5360,IF(A5360=MAX('entry data'!$B$8:$B$507),"",A5360+1)))</f>
        <v/>
      </c>
      <c r="B5361" s="9" t="str">
        <f t="shared" si="519"/>
        <v/>
      </c>
      <c r="C5361" s="9" t="str">
        <f>IF(ISERROR(VLOOKUP(A5361,'entry data'!B:G,6,0)),"",VLOOKUP(A5361,'entry data'!B:G,6,0))</f>
        <v/>
      </c>
      <c r="D5361" s="9" t="str">
        <f>IF(ISERROR(VLOOKUP(A5361,'entry data'!B:C,2,0)),"",VLOOKUP(A5361,'entry data'!B:C,2,0))</f>
        <v/>
      </c>
      <c r="E5361" s="9" t="str">
        <f>IF(ISERROR(VLOOKUP(A5361,'entry data'!B:E,4,0)),"",VLOOKUP(A5361,'entry data'!B:E,4,0))</f>
        <v/>
      </c>
      <c r="F5361" s="11" t="str">
        <f>IF(A5361="","",IF(ISERROR(VLOOKUP(A5361,'entry data'!B:F,5,0)),"",VLOOKUP(A5361,'entry data'!B:F,5,0)))</f>
        <v/>
      </c>
      <c r="G5361" s="12" t="str">
        <f>IF(A5361="","",IF(ISERROR(VLOOKUP(A5361,'entry data'!B:I,8,0)),"",VLOOKUP(A5361,'entry data'!B:I,7,0)))</f>
        <v/>
      </c>
      <c r="H5361" s="13" t="str">
        <f>IF(A5361="","",IF(B5361=1,VLOOKUP(A5361,'entry data'!B:D,3,0),I5360))</f>
        <v/>
      </c>
      <c r="I5361" s="14" t="str">
        <f>IF(A5361="","",IF(E5361="weekly",7,IF(E5361="fortnightly",14,IF(E5361="monthly",DATE(IF(MONTH(H5361)=12,YEAR(H5361)+1,YEAR(H5361)),VLOOKUP(MONTH(H5361),index!$D$2:$G$13,2,0),DAY(H5361)),
IF(E5361="quarterly",DATE(IF(MONTH(H5361)&gt;=10,YEAR(H5361)+1,YEAR(H5361)),VLOOKUP(MONTH(H5361),index!$D$2:$G$13,3,0),DAY(H5361)),
IF(E5361="halfyearly",DATE(IF(MONTH(H5361)&gt;=7,YEAR(H5361)+1,YEAR(H5361)),VLOOKUP(MONTH(H5361),index!$D$2:$G$13,4,0),DAY(H5361)),
DATE(YEAR(H5361)+1,MONTH(H5361),DAY(H5361)))))-H5361))+H5361)</f>
        <v/>
      </c>
      <c r="J5361" s="9" t="str">
        <f t="shared" si="520"/>
        <v/>
      </c>
      <c r="K5361" s="11" t="str">
        <f t="shared" si="521"/>
        <v/>
      </c>
      <c r="L5361" s="11" t="str">
        <f t="shared" si="522"/>
        <v/>
      </c>
      <c r="M5361" s="11" t="str">
        <f>IF(A5361="","",VLOOKUP(E5361,index!$A$1:$B$6,2,0)*K5361*G5361)</f>
        <v/>
      </c>
      <c r="N5361" s="11" t="str">
        <f>IF(A5361="","",-PMT(G5361*VLOOKUP(E5361,index!$A$1:$B$6,2,0),C5361,F5361,0,0))</f>
        <v/>
      </c>
      <c r="O5361" s="11" t="str">
        <f t="shared" si="523"/>
        <v/>
      </c>
      <c r="P5361" s="11" t="str">
        <f t="shared" si="518"/>
        <v/>
      </c>
    </row>
    <row r="5362" spans="1:16" x14ac:dyDescent="0.25">
      <c r="A5362" s="9" t="str">
        <f>IF(A5361="","",IF(B5361&lt;C5361,A5361,IF(A5361=MAX('entry data'!$B$8:$B$507),"",A5361+1)))</f>
        <v/>
      </c>
      <c r="B5362" s="9" t="str">
        <f t="shared" si="519"/>
        <v/>
      </c>
      <c r="C5362" s="9" t="str">
        <f>IF(ISERROR(VLOOKUP(A5362,'entry data'!B:G,6,0)),"",VLOOKUP(A5362,'entry data'!B:G,6,0))</f>
        <v/>
      </c>
      <c r="D5362" s="9" t="str">
        <f>IF(ISERROR(VLOOKUP(A5362,'entry data'!B:C,2,0)),"",VLOOKUP(A5362,'entry data'!B:C,2,0))</f>
        <v/>
      </c>
      <c r="E5362" s="9" t="str">
        <f>IF(ISERROR(VLOOKUP(A5362,'entry data'!B:E,4,0)),"",VLOOKUP(A5362,'entry data'!B:E,4,0))</f>
        <v/>
      </c>
      <c r="F5362" s="11" t="str">
        <f>IF(A5362="","",IF(ISERROR(VLOOKUP(A5362,'entry data'!B:F,5,0)),"",VLOOKUP(A5362,'entry data'!B:F,5,0)))</f>
        <v/>
      </c>
      <c r="G5362" s="12" t="str">
        <f>IF(A5362="","",IF(ISERROR(VLOOKUP(A5362,'entry data'!B:I,8,0)),"",VLOOKUP(A5362,'entry data'!B:I,7,0)))</f>
        <v/>
      </c>
      <c r="H5362" s="13" t="str">
        <f>IF(A5362="","",IF(B5362=1,VLOOKUP(A5362,'entry data'!B:D,3,0),I5361))</f>
        <v/>
      </c>
      <c r="I5362" s="14" t="str">
        <f>IF(A5362="","",IF(E5362="weekly",7,IF(E5362="fortnightly",14,IF(E5362="monthly",DATE(IF(MONTH(H5362)=12,YEAR(H5362)+1,YEAR(H5362)),VLOOKUP(MONTH(H5362),index!$D$2:$G$13,2,0),DAY(H5362)),
IF(E5362="quarterly",DATE(IF(MONTH(H5362)&gt;=10,YEAR(H5362)+1,YEAR(H5362)),VLOOKUP(MONTH(H5362),index!$D$2:$G$13,3,0),DAY(H5362)),
IF(E5362="halfyearly",DATE(IF(MONTH(H5362)&gt;=7,YEAR(H5362)+1,YEAR(H5362)),VLOOKUP(MONTH(H5362),index!$D$2:$G$13,4,0),DAY(H5362)),
DATE(YEAR(H5362)+1,MONTH(H5362),DAY(H5362)))))-H5362))+H5362)</f>
        <v/>
      </c>
      <c r="J5362" s="9" t="str">
        <f t="shared" si="520"/>
        <v/>
      </c>
      <c r="K5362" s="11" t="str">
        <f t="shared" si="521"/>
        <v/>
      </c>
      <c r="L5362" s="11" t="str">
        <f t="shared" si="522"/>
        <v/>
      </c>
      <c r="M5362" s="11" t="str">
        <f>IF(A5362="","",VLOOKUP(E5362,index!$A$1:$B$6,2,0)*K5362*G5362)</f>
        <v/>
      </c>
      <c r="N5362" s="11" t="str">
        <f>IF(A5362="","",-PMT(G5362*VLOOKUP(E5362,index!$A$1:$B$6,2,0),C5362,F5362,0,0))</f>
        <v/>
      </c>
      <c r="O5362" s="11" t="str">
        <f t="shared" si="523"/>
        <v/>
      </c>
      <c r="P5362" s="11" t="str">
        <f t="shared" si="518"/>
        <v/>
      </c>
    </row>
    <row r="5363" spans="1:16" x14ac:dyDescent="0.25">
      <c r="A5363" s="9" t="str">
        <f>IF(A5362="","",IF(B5362&lt;C5362,A5362,IF(A5362=MAX('entry data'!$B$8:$B$507),"",A5362+1)))</f>
        <v/>
      </c>
      <c r="B5363" s="9" t="str">
        <f t="shared" si="519"/>
        <v/>
      </c>
      <c r="C5363" s="9" t="str">
        <f>IF(ISERROR(VLOOKUP(A5363,'entry data'!B:G,6,0)),"",VLOOKUP(A5363,'entry data'!B:G,6,0))</f>
        <v/>
      </c>
      <c r="D5363" s="9" t="str">
        <f>IF(ISERROR(VLOOKUP(A5363,'entry data'!B:C,2,0)),"",VLOOKUP(A5363,'entry data'!B:C,2,0))</f>
        <v/>
      </c>
      <c r="E5363" s="9" t="str">
        <f>IF(ISERROR(VLOOKUP(A5363,'entry data'!B:E,4,0)),"",VLOOKUP(A5363,'entry data'!B:E,4,0))</f>
        <v/>
      </c>
      <c r="F5363" s="11" t="str">
        <f>IF(A5363="","",IF(ISERROR(VLOOKUP(A5363,'entry data'!B:F,5,0)),"",VLOOKUP(A5363,'entry data'!B:F,5,0)))</f>
        <v/>
      </c>
      <c r="G5363" s="12" t="str">
        <f>IF(A5363="","",IF(ISERROR(VLOOKUP(A5363,'entry data'!B:I,8,0)),"",VLOOKUP(A5363,'entry data'!B:I,7,0)))</f>
        <v/>
      </c>
      <c r="H5363" s="13" t="str">
        <f>IF(A5363="","",IF(B5363=1,VLOOKUP(A5363,'entry data'!B:D,3,0),I5362))</f>
        <v/>
      </c>
      <c r="I5363" s="14" t="str">
        <f>IF(A5363="","",IF(E5363="weekly",7,IF(E5363="fortnightly",14,IF(E5363="monthly",DATE(IF(MONTH(H5363)=12,YEAR(H5363)+1,YEAR(H5363)),VLOOKUP(MONTH(H5363),index!$D$2:$G$13,2,0),DAY(H5363)),
IF(E5363="quarterly",DATE(IF(MONTH(H5363)&gt;=10,YEAR(H5363)+1,YEAR(H5363)),VLOOKUP(MONTH(H5363),index!$D$2:$G$13,3,0),DAY(H5363)),
IF(E5363="halfyearly",DATE(IF(MONTH(H5363)&gt;=7,YEAR(H5363)+1,YEAR(H5363)),VLOOKUP(MONTH(H5363),index!$D$2:$G$13,4,0),DAY(H5363)),
DATE(YEAR(H5363)+1,MONTH(H5363),DAY(H5363)))))-H5363))+H5363)</f>
        <v/>
      </c>
      <c r="J5363" s="9" t="str">
        <f t="shared" si="520"/>
        <v/>
      </c>
      <c r="K5363" s="11" t="str">
        <f t="shared" si="521"/>
        <v/>
      </c>
      <c r="L5363" s="11" t="str">
        <f t="shared" si="522"/>
        <v/>
      </c>
      <c r="M5363" s="11" t="str">
        <f>IF(A5363="","",VLOOKUP(E5363,index!$A$1:$B$6,2,0)*K5363*G5363)</f>
        <v/>
      </c>
      <c r="N5363" s="11" t="str">
        <f>IF(A5363="","",-PMT(G5363*VLOOKUP(E5363,index!$A$1:$B$6,2,0),C5363,F5363,0,0))</f>
        <v/>
      </c>
      <c r="O5363" s="11" t="str">
        <f t="shared" si="523"/>
        <v/>
      </c>
      <c r="P5363" s="11" t="str">
        <f t="shared" si="518"/>
        <v/>
      </c>
    </row>
    <row r="5364" spans="1:16" x14ac:dyDescent="0.25">
      <c r="A5364" s="9" t="str">
        <f>IF(A5363="","",IF(B5363&lt;C5363,A5363,IF(A5363=MAX('entry data'!$B$8:$B$507),"",A5363+1)))</f>
        <v/>
      </c>
      <c r="B5364" s="9" t="str">
        <f t="shared" si="519"/>
        <v/>
      </c>
      <c r="C5364" s="9" t="str">
        <f>IF(ISERROR(VLOOKUP(A5364,'entry data'!B:G,6,0)),"",VLOOKUP(A5364,'entry data'!B:G,6,0))</f>
        <v/>
      </c>
      <c r="D5364" s="9" t="str">
        <f>IF(ISERROR(VLOOKUP(A5364,'entry data'!B:C,2,0)),"",VLOOKUP(A5364,'entry data'!B:C,2,0))</f>
        <v/>
      </c>
      <c r="E5364" s="9" t="str">
        <f>IF(ISERROR(VLOOKUP(A5364,'entry data'!B:E,4,0)),"",VLOOKUP(A5364,'entry data'!B:E,4,0))</f>
        <v/>
      </c>
      <c r="F5364" s="11" t="str">
        <f>IF(A5364="","",IF(ISERROR(VLOOKUP(A5364,'entry data'!B:F,5,0)),"",VLOOKUP(A5364,'entry data'!B:F,5,0)))</f>
        <v/>
      </c>
      <c r="G5364" s="12" t="str">
        <f>IF(A5364="","",IF(ISERROR(VLOOKUP(A5364,'entry data'!B:I,8,0)),"",VLOOKUP(A5364,'entry data'!B:I,7,0)))</f>
        <v/>
      </c>
      <c r="H5364" s="13" t="str">
        <f>IF(A5364="","",IF(B5364=1,VLOOKUP(A5364,'entry data'!B:D,3,0),I5363))</f>
        <v/>
      </c>
      <c r="I5364" s="14" t="str">
        <f>IF(A5364="","",IF(E5364="weekly",7,IF(E5364="fortnightly",14,IF(E5364="monthly",DATE(IF(MONTH(H5364)=12,YEAR(H5364)+1,YEAR(H5364)),VLOOKUP(MONTH(H5364),index!$D$2:$G$13,2,0),DAY(H5364)),
IF(E5364="quarterly",DATE(IF(MONTH(H5364)&gt;=10,YEAR(H5364)+1,YEAR(H5364)),VLOOKUP(MONTH(H5364),index!$D$2:$G$13,3,0),DAY(H5364)),
IF(E5364="halfyearly",DATE(IF(MONTH(H5364)&gt;=7,YEAR(H5364)+1,YEAR(H5364)),VLOOKUP(MONTH(H5364),index!$D$2:$G$13,4,0),DAY(H5364)),
DATE(YEAR(H5364)+1,MONTH(H5364),DAY(H5364)))))-H5364))+H5364)</f>
        <v/>
      </c>
      <c r="J5364" s="9" t="str">
        <f t="shared" si="520"/>
        <v/>
      </c>
      <c r="K5364" s="11" t="str">
        <f t="shared" si="521"/>
        <v/>
      </c>
      <c r="L5364" s="11" t="str">
        <f t="shared" si="522"/>
        <v/>
      </c>
      <c r="M5364" s="11" t="str">
        <f>IF(A5364="","",VLOOKUP(E5364,index!$A$1:$B$6,2,0)*K5364*G5364)</f>
        <v/>
      </c>
      <c r="N5364" s="11" t="str">
        <f>IF(A5364="","",-PMT(G5364*VLOOKUP(E5364,index!$A$1:$B$6,2,0),C5364,F5364,0,0))</f>
        <v/>
      </c>
      <c r="O5364" s="11" t="str">
        <f t="shared" si="523"/>
        <v/>
      </c>
      <c r="P5364" s="11" t="str">
        <f t="shared" si="518"/>
        <v/>
      </c>
    </row>
    <row r="5365" spans="1:16" x14ac:dyDescent="0.25">
      <c r="A5365" s="9" t="str">
        <f>IF(A5364="","",IF(B5364&lt;C5364,A5364,IF(A5364=MAX('entry data'!$B$8:$B$507),"",A5364+1)))</f>
        <v/>
      </c>
      <c r="B5365" s="9" t="str">
        <f t="shared" si="519"/>
        <v/>
      </c>
      <c r="C5365" s="9" t="str">
        <f>IF(ISERROR(VLOOKUP(A5365,'entry data'!B:G,6,0)),"",VLOOKUP(A5365,'entry data'!B:G,6,0))</f>
        <v/>
      </c>
      <c r="D5365" s="9" t="str">
        <f>IF(ISERROR(VLOOKUP(A5365,'entry data'!B:C,2,0)),"",VLOOKUP(A5365,'entry data'!B:C,2,0))</f>
        <v/>
      </c>
      <c r="E5365" s="9" t="str">
        <f>IF(ISERROR(VLOOKUP(A5365,'entry data'!B:E,4,0)),"",VLOOKUP(A5365,'entry data'!B:E,4,0))</f>
        <v/>
      </c>
      <c r="F5365" s="11" t="str">
        <f>IF(A5365="","",IF(ISERROR(VLOOKUP(A5365,'entry data'!B:F,5,0)),"",VLOOKUP(A5365,'entry data'!B:F,5,0)))</f>
        <v/>
      </c>
      <c r="G5365" s="12" t="str">
        <f>IF(A5365="","",IF(ISERROR(VLOOKUP(A5365,'entry data'!B:I,8,0)),"",VLOOKUP(A5365,'entry data'!B:I,7,0)))</f>
        <v/>
      </c>
      <c r="H5365" s="13" t="str">
        <f>IF(A5365="","",IF(B5365=1,VLOOKUP(A5365,'entry data'!B:D,3,0),I5364))</f>
        <v/>
      </c>
      <c r="I5365" s="14" t="str">
        <f>IF(A5365="","",IF(E5365="weekly",7,IF(E5365="fortnightly",14,IF(E5365="monthly",DATE(IF(MONTH(H5365)=12,YEAR(H5365)+1,YEAR(H5365)),VLOOKUP(MONTH(H5365),index!$D$2:$G$13,2,0),DAY(H5365)),
IF(E5365="quarterly",DATE(IF(MONTH(H5365)&gt;=10,YEAR(H5365)+1,YEAR(H5365)),VLOOKUP(MONTH(H5365),index!$D$2:$G$13,3,0),DAY(H5365)),
IF(E5365="halfyearly",DATE(IF(MONTH(H5365)&gt;=7,YEAR(H5365)+1,YEAR(H5365)),VLOOKUP(MONTH(H5365),index!$D$2:$G$13,4,0),DAY(H5365)),
DATE(YEAR(H5365)+1,MONTH(H5365),DAY(H5365)))))-H5365))+H5365)</f>
        <v/>
      </c>
      <c r="J5365" s="9" t="str">
        <f t="shared" si="520"/>
        <v/>
      </c>
      <c r="K5365" s="11" t="str">
        <f t="shared" si="521"/>
        <v/>
      </c>
      <c r="L5365" s="11" t="str">
        <f t="shared" si="522"/>
        <v/>
      </c>
      <c r="M5365" s="11" t="str">
        <f>IF(A5365="","",VLOOKUP(E5365,index!$A$1:$B$6,2,0)*K5365*G5365)</f>
        <v/>
      </c>
      <c r="N5365" s="11" t="str">
        <f>IF(A5365="","",-PMT(G5365*VLOOKUP(E5365,index!$A$1:$B$6,2,0),C5365,F5365,0,0))</f>
        <v/>
      </c>
      <c r="O5365" s="11" t="str">
        <f t="shared" si="523"/>
        <v/>
      </c>
      <c r="P5365" s="11" t="str">
        <f t="shared" si="518"/>
        <v/>
      </c>
    </row>
    <row r="5366" spans="1:16" x14ac:dyDescent="0.25">
      <c r="A5366" s="9" t="str">
        <f>IF(A5365="","",IF(B5365&lt;C5365,A5365,IF(A5365=MAX('entry data'!$B$8:$B$507),"",A5365+1)))</f>
        <v/>
      </c>
      <c r="B5366" s="9" t="str">
        <f t="shared" si="519"/>
        <v/>
      </c>
      <c r="C5366" s="9" t="str">
        <f>IF(ISERROR(VLOOKUP(A5366,'entry data'!B:G,6,0)),"",VLOOKUP(A5366,'entry data'!B:G,6,0))</f>
        <v/>
      </c>
      <c r="D5366" s="9" t="str">
        <f>IF(ISERROR(VLOOKUP(A5366,'entry data'!B:C,2,0)),"",VLOOKUP(A5366,'entry data'!B:C,2,0))</f>
        <v/>
      </c>
      <c r="E5366" s="9" t="str">
        <f>IF(ISERROR(VLOOKUP(A5366,'entry data'!B:E,4,0)),"",VLOOKUP(A5366,'entry data'!B:E,4,0))</f>
        <v/>
      </c>
      <c r="F5366" s="11" t="str">
        <f>IF(A5366="","",IF(ISERROR(VLOOKUP(A5366,'entry data'!B:F,5,0)),"",VLOOKUP(A5366,'entry data'!B:F,5,0)))</f>
        <v/>
      </c>
      <c r="G5366" s="12" t="str">
        <f>IF(A5366="","",IF(ISERROR(VLOOKUP(A5366,'entry data'!B:I,8,0)),"",VLOOKUP(A5366,'entry data'!B:I,7,0)))</f>
        <v/>
      </c>
      <c r="H5366" s="13" t="str">
        <f>IF(A5366="","",IF(B5366=1,VLOOKUP(A5366,'entry data'!B:D,3,0),I5365))</f>
        <v/>
      </c>
      <c r="I5366" s="14" t="str">
        <f>IF(A5366="","",IF(E5366="weekly",7,IF(E5366="fortnightly",14,IF(E5366="monthly",DATE(IF(MONTH(H5366)=12,YEAR(H5366)+1,YEAR(H5366)),VLOOKUP(MONTH(H5366),index!$D$2:$G$13,2,0),DAY(H5366)),
IF(E5366="quarterly",DATE(IF(MONTH(H5366)&gt;=10,YEAR(H5366)+1,YEAR(H5366)),VLOOKUP(MONTH(H5366),index!$D$2:$G$13,3,0),DAY(H5366)),
IF(E5366="halfyearly",DATE(IF(MONTH(H5366)&gt;=7,YEAR(H5366)+1,YEAR(H5366)),VLOOKUP(MONTH(H5366),index!$D$2:$G$13,4,0),DAY(H5366)),
DATE(YEAR(H5366)+1,MONTH(H5366),DAY(H5366)))))-H5366))+H5366)</f>
        <v/>
      </c>
      <c r="J5366" s="9" t="str">
        <f t="shared" si="520"/>
        <v/>
      </c>
      <c r="K5366" s="11" t="str">
        <f t="shared" si="521"/>
        <v/>
      </c>
      <c r="L5366" s="11" t="str">
        <f t="shared" si="522"/>
        <v/>
      </c>
      <c r="M5366" s="11" t="str">
        <f>IF(A5366="","",VLOOKUP(E5366,index!$A$1:$B$6,2,0)*K5366*G5366)</f>
        <v/>
      </c>
      <c r="N5366" s="11" t="str">
        <f>IF(A5366="","",-PMT(G5366*VLOOKUP(E5366,index!$A$1:$B$6,2,0),C5366,F5366,0,0))</f>
        <v/>
      </c>
      <c r="O5366" s="11" t="str">
        <f t="shared" si="523"/>
        <v/>
      </c>
      <c r="P5366" s="11" t="str">
        <f t="shared" si="518"/>
        <v/>
      </c>
    </row>
    <row r="5367" spans="1:16" x14ac:dyDescent="0.25">
      <c r="A5367" s="9" t="str">
        <f>IF(A5366="","",IF(B5366&lt;C5366,A5366,IF(A5366=MAX('entry data'!$B$8:$B$507),"",A5366+1)))</f>
        <v/>
      </c>
      <c r="B5367" s="9" t="str">
        <f t="shared" si="519"/>
        <v/>
      </c>
      <c r="C5367" s="9" t="str">
        <f>IF(ISERROR(VLOOKUP(A5367,'entry data'!B:G,6,0)),"",VLOOKUP(A5367,'entry data'!B:G,6,0))</f>
        <v/>
      </c>
      <c r="D5367" s="9" t="str">
        <f>IF(ISERROR(VLOOKUP(A5367,'entry data'!B:C,2,0)),"",VLOOKUP(A5367,'entry data'!B:C,2,0))</f>
        <v/>
      </c>
      <c r="E5367" s="9" t="str">
        <f>IF(ISERROR(VLOOKUP(A5367,'entry data'!B:E,4,0)),"",VLOOKUP(A5367,'entry data'!B:E,4,0))</f>
        <v/>
      </c>
      <c r="F5367" s="11" t="str">
        <f>IF(A5367="","",IF(ISERROR(VLOOKUP(A5367,'entry data'!B:F,5,0)),"",VLOOKUP(A5367,'entry data'!B:F,5,0)))</f>
        <v/>
      </c>
      <c r="G5367" s="12" t="str">
        <f>IF(A5367="","",IF(ISERROR(VLOOKUP(A5367,'entry data'!B:I,8,0)),"",VLOOKUP(A5367,'entry data'!B:I,7,0)))</f>
        <v/>
      </c>
      <c r="H5367" s="13" t="str">
        <f>IF(A5367="","",IF(B5367=1,VLOOKUP(A5367,'entry data'!B:D,3,0),I5366))</f>
        <v/>
      </c>
      <c r="I5367" s="14" t="str">
        <f>IF(A5367="","",IF(E5367="weekly",7,IF(E5367="fortnightly",14,IF(E5367="monthly",DATE(IF(MONTH(H5367)=12,YEAR(H5367)+1,YEAR(H5367)),VLOOKUP(MONTH(H5367),index!$D$2:$G$13,2,0),DAY(H5367)),
IF(E5367="quarterly",DATE(IF(MONTH(H5367)&gt;=10,YEAR(H5367)+1,YEAR(H5367)),VLOOKUP(MONTH(H5367),index!$D$2:$G$13,3,0),DAY(H5367)),
IF(E5367="halfyearly",DATE(IF(MONTH(H5367)&gt;=7,YEAR(H5367)+1,YEAR(H5367)),VLOOKUP(MONTH(H5367),index!$D$2:$G$13,4,0),DAY(H5367)),
DATE(YEAR(H5367)+1,MONTH(H5367),DAY(H5367)))))-H5367))+H5367)</f>
        <v/>
      </c>
      <c r="J5367" s="9" t="str">
        <f t="shared" si="520"/>
        <v/>
      </c>
      <c r="K5367" s="11" t="str">
        <f t="shared" si="521"/>
        <v/>
      </c>
      <c r="L5367" s="11" t="str">
        <f t="shared" si="522"/>
        <v/>
      </c>
      <c r="M5367" s="11" t="str">
        <f>IF(A5367="","",VLOOKUP(E5367,index!$A$1:$B$6,2,0)*K5367*G5367)</f>
        <v/>
      </c>
      <c r="N5367" s="11" t="str">
        <f>IF(A5367="","",-PMT(G5367*VLOOKUP(E5367,index!$A$1:$B$6,2,0),C5367,F5367,0,0))</f>
        <v/>
      </c>
      <c r="O5367" s="11" t="str">
        <f t="shared" si="523"/>
        <v/>
      </c>
      <c r="P5367" s="11" t="str">
        <f t="shared" si="518"/>
        <v/>
      </c>
    </row>
    <row r="5368" spans="1:16" x14ac:dyDescent="0.25">
      <c r="A5368" s="9" t="str">
        <f>IF(A5367="","",IF(B5367&lt;C5367,A5367,IF(A5367=MAX('entry data'!$B$8:$B$507),"",A5367+1)))</f>
        <v/>
      </c>
      <c r="B5368" s="9" t="str">
        <f t="shared" si="519"/>
        <v/>
      </c>
      <c r="C5368" s="9" t="str">
        <f>IF(ISERROR(VLOOKUP(A5368,'entry data'!B:G,6,0)),"",VLOOKUP(A5368,'entry data'!B:G,6,0))</f>
        <v/>
      </c>
      <c r="D5368" s="9" t="str">
        <f>IF(ISERROR(VLOOKUP(A5368,'entry data'!B:C,2,0)),"",VLOOKUP(A5368,'entry data'!B:C,2,0))</f>
        <v/>
      </c>
      <c r="E5368" s="9" t="str">
        <f>IF(ISERROR(VLOOKUP(A5368,'entry data'!B:E,4,0)),"",VLOOKUP(A5368,'entry data'!B:E,4,0))</f>
        <v/>
      </c>
      <c r="F5368" s="11" t="str">
        <f>IF(A5368="","",IF(ISERROR(VLOOKUP(A5368,'entry data'!B:F,5,0)),"",VLOOKUP(A5368,'entry data'!B:F,5,0)))</f>
        <v/>
      </c>
      <c r="G5368" s="12" t="str">
        <f>IF(A5368="","",IF(ISERROR(VLOOKUP(A5368,'entry data'!B:I,8,0)),"",VLOOKUP(A5368,'entry data'!B:I,7,0)))</f>
        <v/>
      </c>
      <c r="H5368" s="13" t="str">
        <f>IF(A5368="","",IF(B5368=1,VLOOKUP(A5368,'entry data'!B:D,3,0),I5367))</f>
        <v/>
      </c>
      <c r="I5368" s="14" t="str">
        <f>IF(A5368="","",IF(E5368="weekly",7,IF(E5368="fortnightly",14,IF(E5368="monthly",DATE(IF(MONTH(H5368)=12,YEAR(H5368)+1,YEAR(H5368)),VLOOKUP(MONTH(H5368),index!$D$2:$G$13,2,0),DAY(H5368)),
IF(E5368="quarterly",DATE(IF(MONTH(H5368)&gt;=10,YEAR(H5368)+1,YEAR(H5368)),VLOOKUP(MONTH(H5368),index!$D$2:$G$13,3,0),DAY(H5368)),
IF(E5368="halfyearly",DATE(IF(MONTH(H5368)&gt;=7,YEAR(H5368)+1,YEAR(H5368)),VLOOKUP(MONTH(H5368),index!$D$2:$G$13,4,0),DAY(H5368)),
DATE(YEAR(H5368)+1,MONTH(H5368),DAY(H5368)))))-H5368))+H5368)</f>
        <v/>
      </c>
      <c r="J5368" s="9" t="str">
        <f t="shared" si="520"/>
        <v/>
      </c>
      <c r="K5368" s="11" t="str">
        <f t="shared" si="521"/>
        <v/>
      </c>
      <c r="L5368" s="11" t="str">
        <f t="shared" si="522"/>
        <v/>
      </c>
      <c r="M5368" s="11" t="str">
        <f>IF(A5368="","",VLOOKUP(E5368,index!$A$1:$B$6,2,0)*K5368*G5368)</f>
        <v/>
      </c>
      <c r="N5368" s="11" t="str">
        <f>IF(A5368="","",-PMT(G5368*VLOOKUP(E5368,index!$A$1:$B$6,2,0),C5368,F5368,0,0))</f>
        <v/>
      </c>
      <c r="O5368" s="11" t="str">
        <f t="shared" si="523"/>
        <v/>
      </c>
      <c r="P5368" s="11" t="str">
        <f t="shared" si="518"/>
        <v/>
      </c>
    </row>
    <row r="5369" spans="1:16" x14ac:dyDescent="0.25">
      <c r="A5369" s="9" t="str">
        <f>IF(A5368="","",IF(B5368&lt;C5368,A5368,IF(A5368=MAX('entry data'!$B$8:$B$507),"",A5368+1)))</f>
        <v/>
      </c>
      <c r="B5369" s="9" t="str">
        <f t="shared" si="519"/>
        <v/>
      </c>
      <c r="C5369" s="9" t="str">
        <f>IF(ISERROR(VLOOKUP(A5369,'entry data'!B:G,6,0)),"",VLOOKUP(A5369,'entry data'!B:G,6,0))</f>
        <v/>
      </c>
      <c r="D5369" s="9" t="str">
        <f>IF(ISERROR(VLOOKUP(A5369,'entry data'!B:C,2,0)),"",VLOOKUP(A5369,'entry data'!B:C,2,0))</f>
        <v/>
      </c>
      <c r="E5369" s="9" t="str">
        <f>IF(ISERROR(VLOOKUP(A5369,'entry data'!B:E,4,0)),"",VLOOKUP(A5369,'entry data'!B:E,4,0))</f>
        <v/>
      </c>
      <c r="F5369" s="11" t="str">
        <f>IF(A5369="","",IF(ISERROR(VLOOKUP(A5369,'entry data'!B:F,5,0)),"",VLOOKUP(A5369,'entry data'!B:F,5,0)))</f>
        <v/>
      </c>
      <c r="G5369" s="12" t="str">
        <f>IF(A5369="","",IF(ISERROR(VLOOKUP(A5369,'entry data'!B:I,8,0)),"",VLOOKUP(A5369,'entry data'!B:I,7,0)))</f>
        <v/>
      </c>
      <c r="H5369" s="13" t="str">
        <f>IF(A5369="","",IF(B5369=1,VLOOKUP(A5369,'entry data'!B:D,3,0),I5368))</f>
        <v/>
      </c>
      <c r="I5369" s="14" t="str">
        <f>IF(A5369="","",IF(E5369="weekly",7,IF(E5369="fortnightly",14,IF(E5369="monthly",DATE(IF(MONTH(H5369)=12,YEAR(H5369)+1,YEAR(H5369)),VLOOKUP(MONTH(H5369),index!$D$2:$G$13,2,0),DAY(H5369)),
IF(E5369="quarterly",DATE(IF(MONTH(H5369)&gt;=10,YEAR(H5369)+1,YEAR(H5369)),VLOOKUP(MONTH(H5369),index!$D$2:$G$13,3,0),DAY(H5369)),
IF(E5369="halfyearly",DATE(IF(MONTH(H5369)&gt;=7,YEAR(H5369)+1,YEAR(H5369)),VLOOKUP(MONTH(H5369),index!$D$2:$G$13,4,0),DAY(H5369)),
DATE(YEAR(H5369)+1,MONTH(H5369),DAY(H5369)))))-H5369))+H5369)</f>
        <v/>
      </c>
      <c r="J5369" s="9" t="str">
        <f t="shared" si="520"/>
        <v/>
      </c>
      <c r="K5369" s="11" t="str">
        <f t="shared" si="521"/>
        <v/>
      </c>
      <c r="L5369" s="11" t="str">
        <f t="shared" si="522"/>
        <v/>
      </c>
      <c r="M5369" s="11" t="str">
        <f>IF(A5369="","",VLOOKUP(E5369,index!$A$1:$B$6,2,0)*K5369*G5369)</f>
        <v/>
      </c>
      <c r="N5369" s="11" t="str">
        <f>IF(A5369="","",-PMT(G5369*VLOOKUP(E5369,index!$A$1:$B$6,2,0),C5369,F5369,0,0))</f>
        <v/>
      </c>
      <c r="O5369" s="11" t="str">
        <f t="shared" si="523"/>
        <v/>
      </c>
      <c r="P5369" s="11" t="str">
        <f t="shared" si="518"/>
        <v/>
      </c>
    </row>
    <row r="5370" spans="1:16" x14ac:dyDescent="0.25">
      <c r="A5370" s="9" t="str">
        <f>IF(A5369="","",IF(B5369&lt;C5369,A5369,IF(A5369=MAX('entry data'!$B$8:$B$507),"",A5369+1)))</f>
        <v/>
      </c>
      <c r="B5370" s="9" t="str">
        <f t="shared" si="519"/>
        <v/>
      </c>
      <c r="C5370" s="9" t="str">
        <f>IF(ISERROR(VLOOKUP(A5370,'entry data'!B:G,6,0)),"",VLOOKUP(A5370,'entry data'!B:G,6,0))</f>
        <v/>
      </c>
      <c r="D5370" s="9" t="str">
        <f>IF(ISERROR(VLOOKUP(A5370,'entry data'!B:C,2,0)),"",VLOOKUP(A5370,'entry data'!B:C,2,0))</f>
        <v/>
      </c>
      <c r="E5370" s="9" t="str">
        <f>IF(ISERROR(VLOOKUP(A5370,'entry data'!B:E,4,0)),"",VLOOKUP(A5370,'entry data'!B:E,4,0))</f>
        <v/>
      </c>
      <c r="F5370" s="11" t="str">
        <f>IF(A5370="","",IF(ISERROR(VLOOKUP(A5370,'entry data'!B:F,5,0)),"",VLOOKUP(A5370,'entry data'!B:F,5,0)))</f>
        <v/>
      </c>
      <c r="G5370" s="12" t="str">
        <f>IF(A5370="","",IF(ISERROR(VLOOKUP(A5370,'entry data'!B:I,8,0)),"",VLOOKUP(A5370,'entry data'!B:I,7,0)))</f>
        <v/>
      </c>
      <c r="H5370" s="13" t="str">
        <f>IF(A5370="","",IF(B5370=1,VLOOKUP(A5370,'entry data'!B:D,3,0),I5369))</f>
        <v/>
      </c>
      <c r="I5370" s="14" t="str">
        <f>IF(A5370="","",IF(E5370="weekly",7,IF(E5370="fortnightly",14,IF(E5370="monthly",DATE(IF(MONTH(H5370)=12,YEAR(H5370)+1,YEAR(H5370)),VLOOKUP(MONTH(H5370),index!$D$2:$G$13,2,0),DAY(H5370)),
IF(E5370="quarterly",DATE(IF(MONTH(H5370)&gt;=10,YEAR(H5370)+1,YEAR(H5370)),VLOOKUP(MONTH(H5370),index!$D$2:$G$13,3,0),DAY(H5370)),
IF(E5370="halfyearly",DATE(IF(MONTH(H5370)&gt;=7,YEAR(H5370)+1,YEAR(H5370)),VLOOKUP(MONTH(H5370),index!$D$2:$G$13,4,0),DAY(H5370)),
DATE(YEAR(H5370)+1,MONTH(H5370),DAY(H5370)))))-H5370))+H5370)</f>
        <v/>
      </c>
      <c r="J5370" s="9" t="str">
        <f t="shared" si="520"/>
        <v/>
      </c>
      <c r="K5370" s="11" t="str">
        <f t="shared" si="521"/>
        <v/>
      </c>
      <c r="L5370" s="11" t="str">
        <f t="shared" si="522"/>
        <v/>
      </c>
      <c r="M5370" s="11" t="str">
        <f>IF(A5370="","",VLOOKUP(E5370,index!$A$1:$B$6,2,0)*K5370*G5370)</f>
        <v/>
      </c>
      <c r="N5370" s="11" t="str">
        <f>IF(A5370="","",-PMT(G5370*VLOOKUP(E5370,index!$A$1:$B$6,2,0),C5370,F5370,0,0))</f>
        <v/>
      </c>
      <c r="O5370" s="11" t="str">
        <f t="shared" si="523"/>
        <v/>
      </c>
      <c r="P5370" s="11" t="str">
        <f t="shared" si="518"/>
        <v/>
      </c>
    </row>
    <row r="5371" spans="1:16" x14ac:dyDescent="0.25">
      <c r="A5371" s="9" t="str">
        <f>IF(A5370="","",IF(B5370&lt;C5370,A5370,IF(A5370=MAX('entry data'!$B$8:$B$507),"",A5370+1)))</f>
        <v/>
      </c>
      <c r="B5371" s="9" t="str">
        <f t="shared" si="519"/>
        <v/>
      </c>
      <c r="C5371" s="9" t="str">
        <f>IF(ISERROR(VLOOKUP(A5371,'entry data'!B:G,6,0)),"",VLOOKUP(A5371,'entry data'!B:G,6,0))</f>
        <v/>
      </c>
      <c r="D5371" s="9" t="str">
        <f>IF(ISERROR(VLOOKUP(A5371,'entry data'!B:C,2,0)),"",VLOOKUP(A5371,'entry data'!B:C,2,0))</f>
        <v/>
      </c>
      <c r="E5371" s="9" t="str">
        <f>IF(ISERROR(VLOOKUP(A5371,'entry data'!B:E,4,0)),"",VLOOKUP(A5371,'entry data'!B:E,4,0))</f>
        <v/>
      </c>
      <c r="F5371" s="11" t="str">
        <f>IF(A5371="","",IF(ISERROR(VLOOKUP(A5371,'entry data'!B:F,5,0)),"",VLOOKUP(A5371,'entry data'!B:F,5,0)))</f>
        <v/>
      </c>
      <c r="G5371" s="12" t="str">
        <f>IF(A5371="","",IF(ISERROR(VLOOKUP(A5371,'entry data'!B:I,8,0)),"",VLOOKUP(A5371,'entry data'!B:I,7,0)))</f>
        <v/>
      </c>
      <c r="H5371" s="13" t="str">
        <f>IF(A5371="","",IF(B5371=1,VLOOKUP(A5371,'entry data'!B:D,3,0),I5370))</f>
        <v/>
      </c>
      <c r="I5371" s="14" t="str">
        <f>IF(A5371="","",IF(E5371="weekly",7,IF(E5371="fortnightly",14,IF(E5371="monthly",DATE(IF(MONTH(H5371)=12,YEAR(H5371)+1,YEAR(H5371)),VLOOKUP(MONTH(H5371),index!$D$2:$G$13,2,0),DAY(H5371)),
IF(E5371="quarterly",DATE(IF(MONTH(H5371)&gt;=10,YEAR(H5371)+1,YEAR(H5371)),VLOOKUP(MONTH(H5371),index!$D$2:$G$13,3,0),DAY(H5371)),
IF(E5371="halfyearly",DATE(IF(MONTH(H5371)&gt;=7,YEAR(H5371)+1,YEAR(H5371)),VLOOKUP(MONTH(H5371),index!$D$2:$G$13,4,0),DAY(H5371)),
DATE(YEAR(H5371)+1,MONTH(H5371),DAY(H5371)))))-H5371))+H5371)</f>
        <v/>
      </c>
      <c r="J5371" s="9" t="str">
        <f t="shared" si="520"/>
        <v/>
      </c>
      <c r="K5371" s="11" t="str">
        <f t="shared" si="521"/>
        <v/>
      </c>
      <c r="L5371" s="11" t="str">
        <f t="shared" si="522"/>
        <v/>
      </c>
      <c r="M5371" s="11" t="str">
        <f>IF(A5371="","",VLOOKUP(E5371,index!$A$1:$B$6,2,0)*K5371*G5371)</f>
        <v/>
      </c>
      <c r="N5371" s="11" t="str">
        <f>IF(A5371="","",-PMT(G5371*VLOOKUP(E5371,index!$A$1:$B$6,2,0),C5371,F5371,0,0))</f>
        <v/>
      </c>
      <c r="O5371" s="11" t="str">
        <f t="shared" si="523"/>
        <v/>
      </c>
      <c r="P5371" s="11" t="str">
        <f t="shared" si="518"/>
        <v/>
      </c>
    </row>
    <row r="5372" spans="1:16" x14ac:dyDescent="0.25">
      <c r="A5372" s="9" t="str">
        <f>IF(A5371="","",IF(B5371&lt;C5371,A5371,IF(A5371=MAX('entry data'!$B$8:$B$507),"",A5371+1)))</f>
        <v/>
      </c>
      <c r="B5372" s="9" t="str">
        <f t="shared" si="519"/>
        <v/>
      </c>
      <c r="C5372" s="9" t="str">
        <f>IF(ISERROR(VLOOKUP(A5372,'entry data'!B:G,6,0)),"",VLOOKUP(A5372,'entry data'!B:G,6,0))</f>
        <v/>
      </c>
      <c r="D5372" s="9" t="str">
        <f>IF(ISERROR(VLOOKUP(A5372,'entry data'!B:C,2,0)),"",VLOOKUP(A5372,'entry data'!B:C,2,0))</f>
        <v/>
      </c>
      <c r="E5372" s="9" t="str">
        <f>IF(ISERROR(VLOOKUP(A5372,'entry data'!B:E,4,0)),"",VLOOKUP(A5372,'entry data'!B:E,4,0))</f>
        <v/>
      </c>
      <c r="F5372" s="11" t="str">
        <f>IF(A5372="","",IF(ISERROR(VLOOKUP(A5372,'entry data'!B:F,5,0)),"",VLOOKUP(A5372,'entry data'!B:F,5,0)))</f>
        <v/>
      </c>
      <c r="G5372" s="12" t="str">
        <f>IF(A5372="","",IF(ISERROR(VLOOKUP(A5372,'entry data'!B:I,8,0)),"",VLOOKUP(A5372,'entry data'!B:I,7,0)))</f>
        <v/>
      </c>
      <c r="H5372" s="13" t="str">
        <f>IF(A5372="","",IF(B5372=1,VLOOKUP(A5372,'entry data'!B:D,3,0),I5371))</f>
        <v/>
      </c>
      <c r="I5372" s="14" t="str">
        <f>IF(A5372="","",IF(E5372="weekly",7,IF(E5372="fortnightly",14,IF(E5372="monthly",DATE(IF(MONTH(H5372)=12,YEAR(H5372)+1,YEAR(H5372)),VLOOKUP(MONTH(H5372),index!$D$2:$G$13,2,0),DAY(H5372)),
IF(E5372="quarterly",DATE(IF(MONTH(H5372)&gt;=10,YEAR(H5372)+1,YEAR(H5372)),VLOOKUP(MONTH(H5372),index!$D$2:$G$13,3,0),DAY(H5372)),
IF(E5372="halfyearly",DATE(IF(MONTH(H5372)&gt;=7,YEAR(H5372)+1,YEAR(H5372)),VLOOKUP(MONTH(H5372),index!$D$2:$G$13,4,0),DAY(H5372)),
DATE(YEAR(H5372)+1,MONTH(H5372),DAY(H5372)))))-H5372))+H5372)</f>
        <v/>
      </c>
      <c r="J5372" s="9" t="str">
        <f t="shared" si="520"/>
        <v/>
      </c>
      <c r="K5372" s="11" t="str">
        <f t="shared" si="521"/>
        <v/>
      </c>
      <c r="L5372" s="11" t="str">
        <f t="shared" si="522"/>
        <v/>
      </c>
      <c r="M5372" s="11" t="str">
        <f>IF(A5372="","",VLOOKUP(E5372,index!$A$1:$B$6,2,0)*K5372*G5372)</f>
        <v/>
      </c>
      <c r="N5372" s="11" t="str">
        <f>IF(A5372="","",-PMT(G5372*VLOOKUP(E5372,index!$A$1:$B$6,2,0),C5372,F5372,0,0))</f>
        <v/>
      </c>
      <c r="O5372" s="11" t="str">
        <f t="shared" si="523"/>
        <v/>
      </c>
      <c r="P5372" s="11" t="str">
        <f t="shared" si="518"/>
        <v/>
      </c>
    </row>
    <row r="5373" spans="1:16" x14ac:dyDescent="0.25">
      <c r="A5373" s="9" t="str">
        <f>IF(A5372="","",IF(B5372&lt;C5372,A5372,IF(A5372=MAX('entry data'!$B$8:$B$507),"",A5372+1)))</f>
        <v/>
      </c>
      <c r="B5373" s="9" t="str">
        <f t="shared" si="519"/>
        <v/>
      </c>
      <c r="C5373" s="9" t="str">
        <f>IF(ISERROR(VLOOKUP(A5373,'entry data'!B:G,6,0)),"",VLOOKUP(A5373,'entry data'!B:G,6,0))</f>
        <v/>
      </c>
      <c r="D5373" s="9" t="str">
        <f>IF(ISERROR(VLOOKUP(A5373,'entry data'!B:C,2,0)),"",VLOOKUP(A5373,'entry data'!B:C,2,0))</f>
        <v/>
      </c>
      <c r="E5373" s="9" t="str">
        <f>IF(ISERROR(VLOOKUP(A5373,'entry data'!B:E,4,0)),"",VLOOKUP(A5373,'entry data'!B:E,4,0))</f>
        <v/>
      </c>
      <c r="F5373" s="11" t="str">
        <f>IF(A5373="","",IF(ISERROR(VLOOKUP(A5373,'entry data'!B:F,5,0)),"",VLOOKUP(A5373,'entry data'!B:F,5,0)))</f>
        <v/>
      </c>
      <c r="G5373" s="12" t="str">
        <f>IF(A5373="","",IF(ISERROR(VLOOKUP(A5373,'entry data'!B:I,8,0)),"",VLOOKUP(A5373,'entry data'!B:I,7,0)))</f>
        <v/>
      </c>
      <c r="H5373" s="13" t="str">
        <f>IF(A5373="","",IF(B5373=1,VLOOKUP(A5373,'entry data'!B:D,3,0),I5372))</f>
        <v/>
      </c>
      <c r="I5373" s="14" t="str">
        <f>IF(A5373="","",IF(E5373="weekly",7,IF(E5373="fortnightly",14,IF(E5373="monthly",DATE(IF(MONTH(H5373)=12,YEAR(H5373)+1,YEAR(H5373)),VLOOKUP(MONTH(H5373),index!$D$2:$G$13,2,0),DAY(H5373)),
IF(E5373="quarterly",DATE(IF(MONTH(H5373)&gt;=10,YEAR(H5373)+1,YEAR(H5373)),VLOOKUP(MONTH(H5373),index!$D$2:$G$13,3,0),DAY(H5373)),
IF(E5373="halfyearly",DATE(IF(MONTH(H5373)&gt;=7,YEAR(H5373)+1,YEAR(H5373)),VLOOKUP(MONTH(H5373),index!$D$2:$G$13,4,0),DAY(H5373)),
DATE(YEAR(H5373)+1,MONTH(H5373),DAY(H5373)))))-H5373))+H5373)</f>
        <v/>
      </c>
      <c r="J5373" s="9" t="str">
        <f t="shared" si="520"/>
        <v/>
      </c>
      <c r="K5373" s="11" t="str">
        <f t="shared" si="521"/>
        <v/>
      </c>
      <c r="L5373" s="11" t="str">
        <f t="shared" si="522"/>
        <v/>
      </c>
      <c r="M5373" s="11" t="str">
        <f>IF(A5373="","",VLOOKUP(E5373,index!$A$1:$B$6,2,0)*K5373*G5373)</f>
        <v/>
      </c>
      <c r="N5373" s="11" t="str">
        <f>IF(A5373="","",-PMT(G5373*VLOOKUP(E5373,index!$A$1:$B$6,2,0),C5373,F5373,0,0))</f>
        <v/>
      </c>
      <c r="O5373" s="11" t="str">
        <f t="shared" si="523"/>
        <v/>
      </c>
      <c r="P5373" s="11" t="str">
        <f t="shared" si="518"/>
        <v/>
      </c>
    </row>
    <row r="5374" spans="1:16" x14ac:dyDescent="0.25">
      <c r="A5374" s="9" t="str">
        <f>IF(A5373="","",IF(B5373&lt;C5373,A5373,IF(A5373=MAX('entry data'!$B$8:$B$507),"",A5373+1)))</f>
        <v/>
      </c>
      <c r="B5374" s="9" t="str">
        <f t="shared" si="519"/>
        <v/>
      </c>
      <c r="C5374" s="9" t="str">
        <f>IF(ISERROR(VLOOKUP(A5374,'entry data'!B:G,6,0)),"",VLOOKUP(A5374,'entry data'!B:G,6,0))</f>
        <v/>
      </c>
      <c r="D5374" s="9" t="str">
        <f>IF(ISERROR(VLOOKUP(A5374,'entry data'!B:C,2,0)),"",VLOOKUP(A5374,'entry data'!B:C,2,0))</f>
        <v/>
      </c>
      <c r="E5374" s="9" t="str">
        <f>IF(ISERROR(VLOOKUP(A5374,'entry data'!B:E,4,0)),"",VLOOKUP(A5374,'entry data'!B:E,4,0))</f>
        <v/>
      </c>
      <c r="F5374" s="11" t="str">
        <f>IF(A5374="","",IF(ISERROR(VLOOKUP(A5374,'entry data'!B:F,5,0)),"",VLOOKUP(A5374,'entry data'!B:F,5,0)))</f>
        <v/>
      </c>
      <c r="G5374" s="12" t="str">
        <f>IF(A5374="","",IF(ISERROR(VLOOKUP(A5374,'entry data'!B:I,8,0)),"",VLOOKUP(A5374,'entry data'!B:I,7,0)))</f>
        <v/>
      </c>
      <c r="H5374" s="13" t="str">
        <f>IF(A5374="","",IF(B5374=1,VLOOKUP(A5374,'entry data'!B:D,3,0),I5373))</f>
        <v/>
      </c>
      <c r="I5374" s="14" t="str">
        <f>IF(A5374="","",IF(E5374="weekly",7,IF(E5374="fortnightly",14,IF(E5374="monthly",DATE(IF(MONTH(H5374)=12,YEAR(H5374)+1,YEAR(H5374)),VLOOKUP(MONTH(H5374),index!$D$2:$G$13,2,0),DAY(H5374)),
IF(E5374="quarterly",DATE(IF(MONTH(H5374)&gt;=10,YEAR(H5374)+1,YEAR(H5374)),VLOOKUP(MONTH(H5374),index!$D$2:$G$13,3,0),DAY(H5374)),
IF(E5374="halfyearly",DATE(IF(MONTH(H5374)&gt;=7,YEAR(H5374)+1,YEAR(H5374)),VLOOKUP(MONTH(H5374),index!$D$2:$G$13,4,0),DAY(H5374)),
DATE(YEAR(H5374)+1,MONTH(H5374),DAY(H5374)))))-H5374))+H5374)</f>
        <v/>
      </c>
      <c r="J5374" s="9" t="str">
        <f t="shared" si="520"/>
        <v/>
      </c>
      <c r="K5374" s="11" t="str">
        <f t="shared" si="521"/>
        <v/>
      </c>
      <c r="L5374" s="11" t="str">
        <f t="shared" si="522"/>
        <v/>
      </c>
      <c r="M5374" s="11" t="str">
        <f>IF(A5374="","",VLOOKUP(E5374,index!$A$1:$B$6,2,0)*K5374*G5374)</f>
        <v/>
      </c>
      <c r="N5374" s="11" t="str">
        <f>IF(A5374="","",-PMT(G5374*VLOOKUP(E5374,index!$A$1:$B$6,2,0),C5374,F5374,0,0))</f>
        <v/>
      </c>
      <c r="O5374" s="11" t="str">
        <f t="shared" si="523"/>
        <v/>
      </c>
      <c r="P5374" s="11" t="str">
        <f t="shared" si="518"/>
        <v/>
      </c>
    </row>
    <row r="5375" spans="1:16" x14ac:dyDescent="0.25">
      <c r="A5375" s="9" t="str">
        <f>IF(A5374="","",IF(B5374&lt;C5374,A5374,IF(A5374=MAX('entry data'!$B$8:$B$507),"",A5374+1)))</f>
        <v/>
      </c>
      <c r="B5375" s="9" t="str">
        <f t="shared" si="519"/>
        <v/>
      </c>
      <c r="C5375" s="9" t="str">
        <f>IF(ISERROR(VLOOKUP(A5375,'entry data'!B:G,6,0)),"",VLOOKUP(A5375,'entry data'!B:G,6,0))</f>
        <v/>
      </c>
      <c r="D5375" s="9" t="str">
        <f>IF(ISERROR(VLOOKUP(A5375,'entry data'!B:C,2,0)),"",VLOOKUP(A5375,'entry data'!B:C,2,0))</f>
        <v/>
      </c>
      <c r="E5375" s="9" t="str">
        <f>IF(ISERROR(VLOOKUP(A5375,'entry data'!B:E,4,0)),"",VLOOKUP(A5375,'entry data'!B:E,4,0))</f>
        <v/>
      </c>
      <c r="F5375" s="11" t="str">
        <f>IF(A5375="","",IF(ISERROR(VLOOKUP(A5375,'entry data'!B:F,5,0)),"",VLOOKUP(A5375,'entry data'!B:F,5,0)))</f>
        <v/>
      </c>
      <c r="G5375" s="12" t="str">
        <f>IF(A5375="","",IF(ISERROR(VLOOKUP(A5375,'entry data'!B:I,8,0)),"",VLOOKUP(A5375,'entry data'!B:I,7,0)))</f>
        <v/>
      </c>
      <c r="H5375" s="13" t="str">
        <f>IF(A5375="","",IF(B5375=1,VLOOKUP(A5375,'entry data'!B:D,3,0),I5374))</f>
        <v/>
      </c>
      <c r="I5375" s="14" t="str">
        <f>IF(A5375="","",IF(E5375="weekly",7,IF(E5375="fortnightly",14,IF(E5375="monthly",DATE(IF(MONTH(H5375)=12,YEAR(H5375)+1,YEAR(H5375)),VLOOKUP(MONTH(H5375),index!$D$2:$G$13,2,0),DAY(H5375)),
IF(E5375="quarterly",DATE(IF(MONTH(H5375)&gt;=10,YEAR(H5375)+1,YEAR(H5375)),VLOOKUP(MONTH(H5375),index!$D$2:$G$13,3,0),DAY(H5375)),
IF(E5375="halfyearly",DATE(IF(MONTH(H5375)&gt;=7,YEAR(H5375)+1,YEAR(H5375)),VLOOKUP(MONTH(H5375),index!$D$2:$G$13,4,0),DAY(H5375)),
DATE(YEAR(H5375)+1,MONTH(H5375),DAY(H5375)))))-H5375))+H5375)</f>
        <v/>
      </c>
      <c r="J5375" s="9" t="str">
        <f t="shared" si="520"/>
        <v/>
      </c>
      <c r="K5375" s="11" t="str">
        <f t="shared" si="521"/>
        <v/>
      </c>
      <c r="L5375" s="11" t="str">
        <f t="shared" si="522"/>
        <v/>
      </c>
      <c r="M5375" s="11" t="str">
        <f>IF(A5375="","",VLOOKUP(E5375,index!$A$1:$B$6,2,0)*K5375*G5375)</f>
        <v/>
      </c>
      <c r="N5375" s="11" t="str">
        <f>IF(A5375="","",-PMT(G5375*VLOOKUP(E5375,index!$A$1:$B$6,2,0),C5375,F5375,0,0))</f>
        <v/>
      </c>
      <c r="O5375" s="11" t="str">
        <f t="shared" si="523"/>
        <v/>
      </c>
      <c r="P5375" s="11" t="str">
        <f t="shared" si="518"/>
        <v/>
      </c>
    </row>
    <row r="5376" spans="1:16" x14ac:dyDescent="0.25">
      <c r="A5376" s="9" t="str">
        <f>IF(A5375="","",IF(B5375&lt;C5375,A5375,IF(A5375=MAX('entry data'!$B$8:$B$507),"",A5375+1)))</f>
        <v/>
      </c>
      <c r="B5376" s="9" t="str">
        <f t="shared" si="519"/>
        <v/>
      </c>
      <c r="C5376" s="9" t="str">
        <f>IF(ISERROR(VLOOKUP(A5376,'entry data'!B:G,6,0)),"",VLOOKUP(A5376,'entry data'!B:G,6,0))</f>
        <v/>
      </c>
      <c r="D5376" s="9" t="str">
        <f>IF(ISERROR(VLOOKUP(A5376,'entry data'!B:C,2,0)),"",VLOOKUP(A5376,'entry data'!B:C,2,0))</f>
        <v/>
      </c>
      <c r="E5376" s="9" t="str">
        <f>IF(ISERROR(VLOOKUP(A5376,'entry data'!B:E,4,0)),"",VLOOKUP(A5376,'entry data'!B:E,4,0))</f>
        <v/>
      </c>
      <c r="F5376" s="11" t="str">
        <f>IF(A5376="","",IF(ISERROR(VLOOKUP(A5376,'entry data'!B:F,5,0)),"",VLOOKUP(A5376,'entry data'!B:F,5,0)))</f>
        <v/>
      </c>
      <c r="G5376" s="12" t="str">
        <f>IF(A5376="","",IF(ISERROR(VLOOKUP(A5376,'entry data'!B:I,8,0)),"",VLOOKUP(A5376,'entry data'!B:I,7,0)))</f>
        <v/>
      </c>
      <c r="H5376" s="13" t="str">
        <f>IF(A5376="","",IF(B5376=1,VLOOKUP(A5376,'entry data'!B:D,3,0),I5375))</f>
        <v/>
      </c>
      <c r="I5376" s="14" t="str">
        <f>IF(A5376="","",IF(E5376="weekly",7,IF(E5376="fortnightly",14,IF(E5376="monthly",DATE(IF(MONTH(H5376)=12,YEAR(H5376)+1,YEAR(H5376)),VLOOKUP(MONTH(H5376),index!$D$2:$G$13,2,0),DAY(H5376)),
IF(E5376="quarterly",DATE(IF(MONTH(H5376)&gt;=10,YEAR(H5376)+1,YEAR(H5376)),VLOOKUP(MONTH(H5376),index!$D$2:$G$13,3,0),DAY(H5376)),
IF(E5376="halfyearly",DATE(IF(MONTH(H5376)&gt;=7,YEAR(H5376)+1,YEAR(H5376)),VLOOKUP(MONTH(H5376),index!$D$2:$G$13,4,0),DAY(H5376)),
DATE(YEAR(H5376)+1,MONTH(H5376),DAY(H5376)))))-H5376))+H5376)</f>
        <v/>
      </c>
      <c r="J5376" s="9" t="str">
        <f t="shared" si="520"/>
        <v/>
      </c>
      <c r="K5376" s="11" t="str">
        <f t="shared" si="521"/>
        <v/>
      </c>
      <c r="L5376" s="11" t="str">
        <f t="shared" si="522"/>
        <v/>
      </c>
      <c r="M5376" s="11" t="str">
        <f>IF(A5376="","",VLOOKUP(E5376,index!$A$1:$B$6,2,0)*K5376*G5376)</f>
        <v/>
      </c>
      <c r="N5376" s="11" t="str">
        <f>IF(A5376="","",-PMT(G5376*VLOOKUP(E5376,index!$A$1:$B$6,2,0),C5376,F5376,0,0))</f>
        <v/>
      </c>
      <c r="O5376" s="11" t="str">
        <f t="shared" si="523"/>
        <v/>
      </c>
      <c r="P5376" s="11" t="str">
        <f t="shared" si="518"/>
        <v/>
      </c>
    </row>
    <row r="5377" spans="1:16" x14ac:dyDescent="0.25">
      <c r="A5377" s="9" t="str">
        <f>IF(A5376="","",IF(B5376&lt;C5376,A5376,IF(A5376=MAX('entry data'!$B$8:$B$507),"",A5376+1)))</f>
        <v/>
      </c>
      <c r="B5377" s="9" t="str">
        <f t="shared" si="519"/>
        <v/>
      </c>
      <c r="C5377" s="9" t="str">
        <f>IF(ISERROR(VLOOKUP(A5377,'entry data'!B:G,6,0)),"",VLOOKUP(A5377,'entry data'!B:G,6,0))</f>
        <v/>
      </c>
      <c r="D5377" s="9" t="str">
        <f>IF(ISERROR(VLOOKUP(A5377,'entry data'!B:C,2,0)),"",VLOOKUP(A5377,'entry data'!B:C,2,0))</f>
        <v/>
      </c>
      <c r="E5377" s="9" t="str">
        <f>IF(ISERROR(VLOOKUP(A5377,'entry data'!B:E,4,0)),"",VLOOKUP(A5377,'entry data'!B:E,4,0))</f>
        <v/>
      </c>
      <c r="F5377" s="11" t="str">
        <f>IF(A5377="","",IF(ISERROR(VLOOKUP(A5377,'entry data'!B:F,5,0)),"",VLOOKUP(A5377,'entry data'!B:F,5,0)))</f>
        <v/>
      </c>
      <c r="G5377" s="12" t="str">
        <f>IF(A5377="","",IF(ISERROR(VLOOKUP(A5377,'entry data'!B:I,8,0)),"",VLOOKUP(A5377,'entry data'!B:I,7,0)))</f>
        <v/>
      </c>
      <c r="H5377" s="13" t="str">
        <f>IF(A5377="","",IF(B5377=1,VLOOKUP(A5377,'entry data'!B:D,3,0),I5376))</f>
        <v/>
      </c>
      <c r="I5377" s="14" t="str">
        <f>IF(A5377="","",IF(E5377="weekly",7,IF(E5377="fortnightly",14,IF(E5377="monthly",DATE(IF(MONTH(H5377)=12,YEAR(H5377)+1,YEAR(H5377)),VLOOKUP(MONTH(H5377),index!$D$2:$G$13,2,0),DAY(H5377)),
IF(E5377="quarterly",DATE(IF(MONTH(H5377)&gt;=10,YEAR(H5377)+1,YEAR(H5377)),VLOOKUP(MONTH(H5377),index!$D$2:$G$13,3,0),DAY(H5377)),
IF(E5377="halfyearly",DATE(IF(MONTH(H5377)&gt;=7,YEAR(H5377)+1,YEAR(H5377)),VLOOKUP(MONTH(H5377),index!$D$2:$G$13,4,0),DAY(H5377)),
DATE(YEAR(H5377)+1,MONTH(H5377),DAY(H5377)))))-H5377))+H5377)</f>
        <v/>
      </c>
      <c r="J5377" s="9" t="str">
        <f t="shared" si="520"/>
        <v/>
      </c>
      <c r="K5377" s="11" t="str">
        <f t="shared" si="521"/>
        <v/>
      </c>
      <c r="L5377" s="11" t="str">
        <f t="shared" si="522"/>
        <v/>
      </c>
      <c r="M5377" s="11" t="str">
        <f>IF(A5377="","",VLOOKUP(E5377,index!$A$1:$B$6,2,0)*K5377*G5377)</f>
        <v/>
      </c>
      <c r="N5377" s="11" t="str">
        <f>IF(A5377="","",-PMT(G5377*VLOOKUP(E5377,index!$A$1:$B$6,2,0),C5377,F5377,0,0))</f>
        <v/>
      </c>
      <c r="O5377" s="11" t="str">
        <f t="shared" si="523"/>
        <v/>
      </c>
      <c r="P5377" s="11" t="str">
        <f t="shared" si="518"/>
        <v/>
      </c>
    </row>
    <row r="5378" spans="1:16" x14ac:dyDescent="0.25">
      <c r="A5378" s="9" t="str">
        <f>IF(A5377="","",IF(B5377&lt;C5377,A5377,IF(A5377=MAX('entry data'!$B$8:$B$507),"",A5377+1)))</f>
        <v/>
      </c>
      <c r="B5378" s="9" t="str">
        <f t="shared" si="519"/>
        <v/>
      </c>
      <c r="C5378" s="9" t="str">
        <f>IF(ISERROR(VLOOKUP(A5378,'entry data'!B:G,6,0)),"",VLOOKUP(A5378,'entry data'!B:G,6,0))</f>
        <v/>
      </c>
      <c r="D5378" s="9" t="str">
        <f>IF(ISERROR(VLOOKUP(A5378,'entry data'!B:C,2,0)),"",VLOOKUP(A5378,'entry data'!B:C,2,0))</f>
        <v/>
      </c>
      <c r="E5378" s="9" t="str">
        <f>IF(ISERROR(VLOOKUP(A5378,'entry data'!B:E,4,0)),"",VLOOKUP(A5378,'entry data'!B:E,4,0))</f>
        <v/>
      </c>
      <c r="F5378" s="11" t="str">
        <f>IF(A5378="","",IF(ISERROR(VLOOKUP(A5378,'entry data'!B:F,5,0)),"",VLOOKUP(A5378,'entry data'!B:F,5,0)))</f>
        <v/>
      </c>
      <c r="G5378" s="12" t="str">
        <f>IF(A5378="","",IF(ISERROR(VLOOKUP(A5378,'entry data'!B:I,8,0)),"",VLOOKUP(A5378,'entry data'!B:I,7,0)))</f>
        <v/>
      </c>
      <c r="H5378" s="13" t="str">
        <f>IF(A5378="","",IF(B5378=1,VLOOKUP(A5378,'entry data'!B:D,3,0),I5377))</f>
        <v/>
      </c>
      <c r="I5378" s="14" t="str">
        <f>IF(A5378="","",IF(E5378="weekly",7,IF(E5378="fortnightly",14,IF(E5378="monthly",DATE(IF(MONTH(H5378)=12,YEAR(H5378)+1,YEAR(H5378)),VLOOKUP(MONTH(H5378),index!$D$2:$G$13,2,0),DAY(H5378)),
IF(E5378="quarterly",DATE(IF(MONTH(H5378)&gt;=10,YEAR(H5378)+1,YEAR(H5378)),VLOOKUP(MONTH(H5378),index!$D$2:$G$13,3,0),DAY(H5378)),
IF(E5378="halfyearly",DATE(IF(MONTH(H5378)&gt;=7,YEAR(H5378)+1,YEAR(H5378)),VLOOKUP(MONTH(H5378),index!$D$2:$G$13,4,0),DAY(H5378)),
DATE(YEAR(H5378)+1,MONTH(H5378),DAY(H5378)))))-H5378))+H5378)</f>
        <v/>
      </c>
      <c r="J5378" s="9" t="str">
        <f t="shared" si="520"/>
        <v/>
      </c>
      <c r="K5378" s="11" t="str">
        <f t="shared" si="521"/>
        <v/>
      </c>
      <c r="L5378" s="11" t="str">
        <f t="shared" si="522"/>
        <v/>
      </c>
      <c r="M5378" s="11" t="str">
        <f>IF(A5378="","",VLOOKUP(E5378,index!$A$1:$B$6,2,0)*K5378*G5378)</f>
        <v/>
      </c>
      <c r="N5378" s="11" t="str">
        <f>IF(A5378="","",-PMT(G5378*VLOOKUP(E5378,index!$A$1:$B$6,2,0),C5378,F5378,0,0))</f>
        <v/>
      </c>
      <c r="O5378" s="11" t="str">
        <f t="shared" si="523"/>
        <v/>
      </c>
      <c r="P5378" s="11" t="str">
        <f t="shared" si="518"/>
        <v/>
      </c>
    </row>
    <row r="5379" spans="1:16" x14ac:dyDescent="0.25">
      <c r="A5379" s="9" t="str">
        <f>IF(A5378="","",IF(B5378&lt;C5378,A5378,IF(A5378=MAX('entry data'!$B$8:$B$507),"",A5378+1)))</f>
        <v/>
      </c>
      <c r="B5379" s="9" t="str">
        <f t="shared" si="519"/>
        <v/>
      </c>
      <c r="C5379" s="9" t="str">
        <f>IF(ISERROR(VLOOKUP(A5379,'entry data'!B:G,6,0)),"",VLOOKUP(A5379,'entry data'!B:G,6,0))</f>
        <v/>
      </c>
      <c r="D5379" s="9" t="str">
        <f>IF(ISERROR(VLOOKUP(A5379,'entry data'!B:C,2,0)),"",VLOOKUP(A5379,'entry data'!B:C,2,0))</f>
        <v/>
      </c>
      <c r="E5379" s="9" t="str">
        <f>IF(ISERROR(VLOOKUP(A5379,'entry data'!B:E,4,0)),"",VLOOKUP(A5379,'entry data'!B:E,4,0))</f>
        <v/>
      </c>
      <c r="F5379" s="11" t="str">
        <f>IF(A5379="","",IF(ISERROR(VLOOKUP(A5379,'entry data'!B:F,5,0)),"",VLOOKUP(A5379,'entry data'!B:F,5,0)))</f>
        <v/>
      </c>
      <c r="G5379" s="12" t="str">
        <f>IF(A5379="","",IF(ISERROR(VLOOKUP(A5379,'entry data'!B:I,8,0)),"",VLOOKUP(A5379,'entry data'!B:I,7,0)))</f>
        <v/>
      </c>
      <c r="H5379" s="13" t="str">
        <f>IF(A5379="","",IF(B5379=1,VLOOKUP(A5379,'entry data'!B:D,3,0),I5378))</f>
        <v/>
      </c>
      <c r="I5379" s="14" t="str">
        <f>IF(A5379="","",IF(E5379="weekly",7,IF(E5379="fortnightly",14,IF(E5379="monthly",DATE(IF(MONTH(H5379)=12,YEAR(H5379)+1,YEAR(H5379)),VLOOKUP(MONTH(H5379),index!$D$2:$G$13,2,0),DAY(H5379)),
IF(E5379="quarterly",DATE(IF(MONTH(H5379)&gt;=10,YEAR(H5379)+1,YEAR(H5379)),VLOOKUP(MONTH(H5379),index!$D$2:$G$13,3,0),DAY(H5379)),
IF(E5379="halfyearly",DATE(IF(MONTH(H5379)&gt;=7,YEAR(H5379)+1,YEAR(H5379)),VLOOKUP(MONTH(H5379),index!$D$2:$G$13,4,0),DAY(H5379)),
DATE(YEAR(H5379)+1,MONTH(H5379),DAY(H5379)))))-H5379))+H5379)</f>
        <v/>
      </c>
      <c r="J5379" s="9" t="str">
        <f t="shared" si="520"/>
        <v/>
      </c>
      <c r="K5379" s="11" t="str">
        <f t="shared" si="521"/>
        <v/>
      </c>
      <c r="L5379" s="11" t="str">
        <f t="shared" si="522"/>
        <v/>
      </c>
      <c r="M5379" s="11" t="str">
        <f>IF(A5379="","",VLOOKUP(E5379,index!$A$1:$B$6,2,0)*K5379*G5379)</f>
        <v/>
      </c>
      <c r="N5379" s="11" t="str">
        <f>IF(A5379="","",-PMT(G5379*VLOOKUP(E5379,index!$A$1:$B$6,2,0),C5379,F5379,0,0))</f>
        <v/>
      </c>
      <c r="O5379" s="11" t="str">
        <f t="shared" si="523"/>
        <v/>
      </c>
      <c r="P5379" s="11" t="str">
        <f t="shared" ref="P5379:P5442" si="524">IF(A5379="","",IF(J5379&lt;&gt;J5380,O5379,0))</f>
        <v/>
      </c>
    </row>
    <row r="5380" spans="1:16" x14ac:dyDescent="0.25">
      <c r="A5380" s="9" t="str">
        <f>IF(A5379="","",IF(B5379&lt;C5379,A5379,IF(A5379=MAX('entry data'!$B$8:$B$507),"",A5379+1)))</f>
        <v/>
      </c>
      <c r="B5380" s="9" t="str">
        <f t="shared" si="519"/>
        <v/>
      </c>
      <c r="C5380" s="9" t="str">
        <f>IF(ISERROR(VLOOKUP(A5380,'entry data'!B:G,6,0)),"",VLOOKUP(A5380,'entry data'!B:G,6,0))</f>
        <v/>
      </c>
      <c r="D5380" s="9" t="str">
        <f>IF(ISERROR(VLOOKUP(A5380,'entry data'!B:C,2,0)),"",VLOOKUP(A5380,'entry data'!B:C,2,0))</f>
        <v/>
      </c>
      <c r="E5380" s="9" t="str">
        <f>IF(ISERROR(VLOOKUP(A5380,'entry data'!B:E,4,0)),"",VLOOKUP(A5380,'entry data'!B:E,4,0))</f>
        <v/>
      </c>
      <c r="F5380" s="11" t="str">
        <f>IF(A5380="","",IF(ISERROR(VLOOKUP(A5380,'entry data'!B:F,5,0)),"",VLOOKUP(A5380,'entry data'!B:F,5,0)))</f>
        <v/>
      </c>
      <c r="G5380" s="12" t="str">
        <f>IF(A5380="","",IF(ISERROR(VLOOKUP(A5380,'entry data'!B:I,8,0)),"",VLOOKUP(A5380,'entry data'!B:I,7,0)))</f>
        <v/>
      </c>
      <c r="H5380" s="13" t="str">
        <f>IF(A5380="","",IF(B5380=1,VLOOKUP(A5380,'entry data'!B:D,3,0),I5379))</f>
        <v/>
      </c>
      <c r="I5380" s="14" t="str">
        <f>IF(A5380="","",IF(E5380="weekly",7,IF(E5380="fortnightly",14,IF(E5380="monthly",DATE(IF(MONTH(H5380)=12,YEAR(H5380)+1,YEAR(H5380)),VLOOKUP(MONTH(H5380),index!$D$2:$G$13,2,0),DAY(H5380)),
IF(E5380="quarterly",DATE(IF(MONTH(H5380)&gt;=10,YEAR(H5380)+1,YEAR(H5380)),VLOOKUP(MONTH(H5380),index!$D$2:$G$13,3,0),DAY(H5380)),
IF(E5380="halfyearly",DATE(IF(MONTH(H5380)&gt;=7,YEAR(H5380)+1,YEAR(H5380)),VLOOKUP(MONTH(H5380),index!$D$2:$G$13,4,0),DAY(H5380)),
DATE(YEAR(H5380)+1,MONTH(H5380),DAY(H5380)))))-H5380))+H5380)</f>
        <v/>
      </c>
      <c r="J5380" s="9" t="str">
        <f t="shared" si="520"/>
        <v/>
      </c>
      <c r="K5380" s="11" t="str">
        <f t="shared" si="521"/>
        <v/>
      </c>
      <c r="L5380" s="11" t="str">
        <f t="shared" si="522"/>
        <v/>
      </c>
      <c r="M5380" s="11" t="str">
        <f>IF(A5380="","",VLOOKUP(E5380,index!$A$1:$B$6,2,0)*K5380*G5380)</f>
        <v/>
      </c>
      <c r="N5380" s="11" t="str">
        <f>IF(A5380="","",-PMT(G5380*VLOOKUP(E5380,index!$A$1:$B$6,2,0),C5380,F5380,0,0))</f>
        <v/>
      </c>
      <c r="O5380" s="11" t="str">
        <f t="shared" si="523"/>
        <v/>
      </c>
      <c r="P5380" s="11" t="str">
        <f t="shared" si="524"/>
        <v/>
      </c>
    </row>
    <row r="5381" spans="1:16" x14ac:dyDescent="0.25">
      <c r="A5381" s="9" t="str">
        <f>IF(A5380="","",IF(B5380&lt;C5380,A5380,IF(A5380=MAX('entry data'!$B$8:$B$507),"",A5380+1)))</f>
        <v/>
      </c>
      <c r="B5381" s="9" t="str">
        <f t="shared" si="519"/>
        <v/>
      </c>
      <c r="C5381" s="9" t="str">
        <f>IF(ISERROR(VLOOKUP(A5381,'entry data'!B:G,6,0)),"",VLOOKUP(A5381,'entry data'!B:G,6,0))</f>
        <v/>
      </c>
      <c r="D5381" s="9" t="str">
        <f>IF(ISERROR(VLOOKUP(A5381,'entry data'!B:C,2,0)),"",VLOOKUP(A5381,'entry data'!B:C,2,0))</f>
        <v/>
      </c>
      <c r="E5381" s="9" t="str">
        <f>IF(ISERROR(VLOOKUP(A5381,'entry data'!B:E,4,0)),"",VLOOKUP(A5381,'entry data'!B:E,4,0))</f>
        <v/>
      </c>
      <c r="F5381" s="11" t="str">
        <f>IF(A5381="","",IF(ISERROR(VLOOKUP(A5381,'entry data'!B:F,5,0)),"",VLOOKUP(A5381,'entry data'!B:F,5,0)))</f>
        <v/>
      </c>
      <c r="G5381" s="12" t="str">
        <f>IF(A5381="","",IF(ISERROR(VLOOKUP(A5381,'entry data'!B:I,8,0)),"",VLOOKUP(A5381,'entry data'!B:I,7,0)))</f>
        <v/>
      </c>
      <c r="H5381" s="13" t="str">
        <f>IF(A5381="","",IF(B5381=1,VLOOKUP(A5381,'entry data'!B:D,3,0),I5380))</f>
        <v/>
      </c>
      <c r="I5381" s="14" t="str">
        <f>IF(A5381="","",IF(E5381="weekly",7,IF(E5381="fortnightly",14,IF(E5381="monthly",DATE(IF(MONTH(H5381)=12,YEAR(H5381)+1,YEAR(H5381)),VLOOKUP(MONTH(H5381),index!$D$2:$G$13,2,0),DAY(H5381)),
IF(E5381="quarterly",DATE(IF(MONTH(H5381)&gt;=10,YEAR(H5381)+1,YEAR(H5381)),VLOOKUP(MONTH(H5381),index!$D$2:$G$13,3,0),DAY(H5381)),
IF(E5381="halfyearly",DATE(IF(MONTH(H5381)&gt;=7,YEAR(H5381)+1,YEAR(H5381)),VLOOKUP(MONTH(H5381),index!$D$2:$G$13,4,0),DAY(H5381)),
DATE(YEAR(H5381)+1,MONTH(H5381),DAY(H5381)))))-H5381))+H5381)</f>
        <v/>
      </c>
      <c r="J5381" s="9" t="str">
        <f t="shared" si="520"/>
        <v/>
      </c>
      <c r="K5381" s="11" t="str">
        <f t="shared" si="521"/>
        <v/>
      </c>
      <c r="L5381" s="11" t="str">
        <f t="shared" si="522"/>
        <v/>
      </c>
      <c r="M5381" s="11" t="str">
        <f>IF(A5381="","",VLOOKUP(E5381,index!$A$1:$B$6,2,0)*K5381*G5381)</f>
        <v/>
      </c>
      <c r="N5381" s="11" t="str">
        <f>IF(A5381="","",-PMT(G5381*VLOOKUP(E5381,index!$A$1:$B$6,2,0),C5381,F5381,0,0))</f>
        <v/>
      </c>
      <c r="O5381" s="11" t="str">
        <f t="shared" si="523"/>
        <v/>
      </c>
      <c r="P5381" s="11" t="str">
        <f t="shared" si="524"/>
        <v/>
      </c>
    </row>
    <row r="5382" spans="1:16" x14ac:dyDescent="0.25">
      <c r="A5382" s="9" t="str">
        <f>IF(A5381="","",IF(B5381&lt;C5381,A5381,IF(A5381=MAX('entry data'!$B$8:$B$507),"",A5381+1)))</f>
        <v/>
      </c>
      <c r="B5382" s="9" t="str">
        <f t="shared" si="519"/>
        <v/>
      </c>
      <c r="C5382" s="9" t="str">
        <f>IF(ISERROR(VLOOKUP(A5382,'entry data'!B:G,6,0)),"",VLOOKUP(A5382,'entry data'!B:G,6,0))</f>
        <v/>
      </c>
      <c r="D5382" s="9" t="str">
        <f>IF(ISERROR(VLOOKUP(A5382,'entry data'!B:C,2,0)),"",VLOOKUP(A5382,'entry data'!B:C,2,0))</f>
        <v/>
      </c>
      <c r="E5382" s="9" t="str">
        <f>IF(ISERROR(VLOOKUP(A5382,'entry data'!B:E,4,0)),"",VLOOKUP(A5382,'entry data'!B:E,4,0))</f>
        <v/>
      </c>
      <c r="F5382" s="11" t="str">
        <f>IF(A5382="","",IF(ISERROR(VLOOKUP(A5382,'entry data'!B:F,5,0)),"",VLOOKUP(A5382,'entry data'!B:F,5,0)))</f>
        <v/>
      </c>
      <c r="G5382" s="12" t="str">
        <f>IF(A5382="","",IF(ISERROR(VLOOKUP(A5382,'entry data'!B:I,8,0)),"",VLOOKUP(A5382,'entry data'!B:I,7,0)))</f>
        <v/>
      </c>
      <c r="H5382" s="13" t="str">
        <f>IF(A5382="","",IF(B5382=1,VLOOKUP(A5382,'entry data'!B:D,3,0),I5381))</f>
        <v/>
      </c>
      <c r="I5382" s="14" t="str">
        <f>IF(A5382="","",IF(E5382="weekly",7,IF(E5382="fortnightly",14,IF(E5382="monthly",DATE(IF(MONTH(H5382)=12,YEAR(H5382)+1,YEAR(H5382)),VLOOKUP(MONTH(H5382),index!$D$2:$G$13,2,0),DAY(H5382)),
IF(E5382="quarterly",DATE(IF(MONTH(H5382)&gt;=10,YEAR(H5382)+1,YEAR(H5382)),VLOOKUP(MONTH(H5382),index!$D$2:$G$13,3,0),DAY(H5382)),
IF(E5382="halfyearly",DATE(IF(MONTH(H5382)&gt;=7,YEAR(H5382)+1,YEAR(H5382)),VLOOKUP(MONTH(H5382),index!$D$2:$G$13,4,0),DAY(H5382)),
DATE(YEAR(H5382)+1,MONTH(H5382),DAY(H5382)))))-H5382))+H5382)</f>
        <v/>
      </c>
      <c r="J5382" s="9" t="str">
        <f t="shared" si="520"/>
        <v/>
      </c>
      <c r="K5382" s="11" t="str">
        <f t="shared" si="521"/>
        <v/>
      </c>
      <c r="L5382" s="11" t="str">
        <f t="shared" si="522"/>
        <v/>
      </c>
      <c r="M5382" s="11" t="str">
        <f>IF(A5382="","",VLOOKUP(E5382,index!$A$1:$B$6,2,0)*K5382*G5382)</f>
        <v/>
      </c>
      <c r="N5382" s="11" t="str">
        <f>IF(A5382="","",-PMT(G5382*VLOOKUP(E5382,index!$A$1:$B$6,2,0),C5382,F5382,0,0))</f>
        <v/>
      </c>
      <c r="O5382" s="11" t="str">
        <f t="shared" si="523"/>
        <v/>
      </c>
      <c r="P5382" s="11" t="str">
        <f t="shared" si="524"/>
        <v/>
      </c>
    </row>
    <row r="5383" spans="1:16" x14ac:dyDescent="0.25">
      <c r="A5383" s="9" t="str">
        <f>IF(A5382="","",IF(B5382&lt;C5382,A5382,IF(A5382=MAX('entry data'!$B$8:$B$507),"",A5382+1)))</f>
        <v/>
      </c>
      <c r="B5383" s="9" t="str">
        <f t="shared" si="519"/>
        <v/>
      </c>
      <c r="C5383" s="9" t="str">
        <f>IF(ISERROR(VLOOKUP(A5383,'entry data'!B:G,6,0)),"",VLOOKUP(A5383,'entry data'!B:G,6,0))</f>
        <v/>
      </c>
      <c r="D5383" s="9" t="str">
        <f>IF(ISERROR(VLOOKUP(A5383,'entry data'!B:C,2,0)),"",VLOOKUP(A5383,'entry data'!B:C,2,0))</f>
        <v/>
      </c>
      <c r="E5383" s="9" t="str">
        <f>IF(ISERROR(VLOOKUP(A5383,'entry data'!B:E,4,0)),"",VLOOKUP(A5383,'entry data'!B:E,4,0))</f>
        <v/>
      </c>
      <c r="F5383" s="11" t="str">
        <f>IF(A5383="","",IF(ISERROR(VLOOKUP(A5383,'entry data'!B:F,5,0)),"",VLOOKUP(A5383,'entry data'!B:F,5,0)))</f>
        <v/>
      </c>
      <c r="G5383" s="12" t="str">
        <f>IF(A5383="","",IF(ISERROR(VLOOKUP(A5383,'entry data'!B:I,8,0)),"",VLOOKUP(A5383,'entry data'!B:I,7,0)))</f>
        <v/>
      </c>
      <c r="H5383" s="13" t="str">
        <f>IF(A5383="","",IF(B5383=1,VLOOKUP(A5383,'entry data'!B:D,3,0),I5382))</f>
        <v/>
      </c>
      <c r="I5383" s="14" t="str">
        <f>IF(A5383="","",IF(E5383="weekly",7,IF(E5383="fortnightly",14,IF(E5383="monthly",DATE(IF(MONTH(H5383)=12,YEAR(H5383)+1,YEAR(H5383)),VLOOKUP(MONTH(H5383),index!$D$2:$G$13,2,0),DAY(H5383)),
IF(E5383="quarterly",DATE(IF(MONTH(H5383)&gt;=10,YEAR(H5383)+1,YEAR(H5383)),VLOOKUP(MONTH(H5383),index!$D$2:$G$13,3,0),DAY(H5383)),
IF(E5383="halfyearly",DATE(IF(MONTH(H5383)&gt;=7,YEAR(H5383)+1,YEAR(H5383)),VLOOKUP(MONTH(H5383),index!$D$2:$G$13,4,0),DAY(H5383)),
DATE(YEAR(H5383)+1,MONTH(H5383),DAY(H5383)))))-H5383))+H5383)</f>
        <v/>
      </c>
      <c r="J5383" s="9" t="str">
        <f t="shared" si="520"/>
        <v/>
      </c>
      <c r="K5383" s="11" t="str">
        <f t="shared" si="521"/>
        <v/>
      </c>
      <c r="L5383" s="11" t="str">
        <f t="shared" si="522"/>
        <v/>
      </c>
      <c r="M5383" s="11" t="str">
        <f>IF(A5383="","",VLOOKUP(E5383,index!$A$1:$B$6,2,0)*K5383*G5383)</f>
        <v/>
      </c>
      <c r="N5383" s="11" t="str">
        <f>IF(A5383="","",-PMT(G5383*VLOOKUP(E5383,index!$A$1:$B$6,2,0),C5383,F5383,0,0))</f>
        <v/>
      </c>
      <c r="O5383" s="11" t="str">
        <f t="shared" si="523"/>
        <v/>
      </c>
      <c r="P5383" s="11" t="str">
        <f t="shared" si="524"/>
        <v/>
      </c>
    </row>
    <row r="5384" spans="1:16" x14ac:dyDescent="0.25">
      <c r="A5384" s="9" t="str">
        <f>IF(A5383="","",IF(B5383&lt;C5383,A5383,IF(A5383=MAX('entry data'!$B$8:$B$507),"",A5383+1)))</f>
        <v/>
      </c>
      <c r="B5384" s="9" t="str">
        <f t="shared" si="519"/>
        <v/>
      </c>
      <c r="C5384" s="9" t="str">
        <f>IF(ISERROR(VLOOKUP(A5384,'entry data'!B:G,6,0)),"",VLOOKUP(A5384,'entry data'!B:G,6,0))</f>
        <v/>
      </c>
      <c r="D5384" s="9" t="str">
        <f>IF(ISERROR(VLOOKUP(A5384,'entry data'!B:C,2,0)),"",VLOOKUP(A5384,'entry data'!B:C,2,0))</f>
        <v/>
      </c>
      <c r="E5384" s="9" t="str">
        <f>IF(ISERROR(VLOOKUP(A5384,'entry data'!B:E,4,0)),"",VLOOKUP(A5384,'entry data'!B:E,4,0))</f>
        <v/>
      </c>
      <c r="F5384" s="11" t="str">
        <f>IF(A5384="","",IF(ISERROR(VLOOKUP(A5384,'entry data'!B:F,5,0)),"",VLOOKUP(A5384,'entry data'!B:F,5,0)))</f>
        <v/>
      </c>
      <c r="G5384" s="12" t="str">
        <f>IF(A5384="","",IF(ISERROR(VLOOKUP(A5384,'entry data'!B:I,8,0)),"",VLOOKUP(A5384,'entry data'!B:I,7,0)))</f>
        <v/>
      </c>
      <c r="H5384" s="13" t="str">
        <f>IF(A5384="","",IF(B5384=1,VLOOKUP(A5384,'entry data'!B:D,3,0),I5383))</f>
        <v/>
      </c>
      <c r="I5384" s="14" t="str">
        <f>IF(A5384="","",IF(E5384="weekly",7,IF(E5384="fortnightly",14,IF(E5384="monthly",DATE(IF(MONTH(H5384)=12,YEAR(H5384)+1,YEAR(H5384)),VLOOKUP(MONTH(H5384),index!$D$2:$G$13,2,0),DAY(H5384)),
IF(E5384="quarterly",DATE(IF(MONTH(H5384)&gt;=10,YEAR(H5384)+1,YEAR(H5384)),VLOOKUP(MONTH(H5384),index!$D$2:$G$13,3,0),DAY(H5384)),
IF(E5384="halfyearly",DATE(IF(MONTH(H5384)&gt;=7,YEAR(H5384)+1,YEAR(H5384)),VLOOKUP(MONTH(H5384),index!$D$2:$G$13,4,0),DAY(H5384)),
DATE(YEAR(H5384)+1,MONTH(H5384),DAY(H5384)))))-H5384))+H5384)</f>
        <v/>
      </c>
      <c r="J5384" s="9" t="str">
        <f t="shared" si="520"/>
        <v/>
      </c>
      <c r="K5384" s="11" t="str">
        <f t="shared" si="521"/>
        <v/>
      </c>
      <c r="L5384" s="11" t="str">
        <f t="shared" si="522"/>
        <v/>
      </c>
      <c r="M5384" s="11" t="str">
        <f>IF(A5384="","",VLOOKUP(E5384,index!$A$1:$B$6,2,0)*K5384*G5384)</f>
        <v/>
      </c>
      <c r="N5384" s="11" t="str">
        <f>IF(A5384="","",-PMT(G5384*VLOOKUP(E5384,index!$A$1:$B$6,2,0),C5384,F5384,0,0))</f>
        <v/>
      </c>
      <c r="O5384" s="11" t="str">
        <f t="shared" si="523"/>
        <v/>
      </c>
      <c r="P5384" s="11" t="str">
        <f t="shared" si="524"/>
        <v/>
      </c>
    </row>
    <row r="5385" spans="1:16" x14ac:dyDescent="0.25">
      <c r="A5385" s="9" t="str">
        <f>IF(A5384="","",IF(B5384&lt;C5384,A5384,IF(A5384=MAX('entry data'!$B$8:$B$507),"",A5384+1)))</f>
        <v/>
      </c>
      <c r="B5385" s="9" t="str">
        <f t="shared" si="519"/>
        <v/>
      </c>
      <c r="C5385" s="9" t="str">
        <f>IF(ISERROR(VLOOKUP(A5385,'entry data'!B:G,6,0)),"",VLOOKUP(A5385,'entry data'!B:G,6,0))</f>
        <v/>
      </c>
      <c r="D5385" s="9" t="str">
        <f>IF(ISERROR(VLOOKUP(A5385,'entry data'!B:C,2,0)),"",VLOOKUP(A5385,'entry data'!B:C,2,0))</f>
        <v/>
      </c>
      <c r="E5385" s="9" t="str">
        <f>IF(ISERROR(VLOOKUP(A5385,'entry data'!B:E,4,0)),"",VLOOKUP(A5385,'entry data'!B:E,4,0))</f>
        <v/>
      </c>
      <c r="F5385" s="11" t="str">
        <f>IF(A5385="","",IF(ISERROR(VLOOKUP(A5385,'entry data'!B:F,5,0)),"",VLOOKUP(A5385,'entry data'!B:F,5,0)))</f>
        <v/>
      </c>
      <c r="G5385" s="12" t="str">
        <f>IF(A5385="","",IF(ISERROR(VLOOKUP(A5385,'entry data'!B:I,8,0)),"",VLOOKUP(A5385,'entry data'!B:I,7,0)))</f>
        <v/>
      </c>
      <c r="H5385" s="13" t="str">
        <f>IF(A5385="","",IF(B5385=1,VLOOKUP(A5385,'entry data'!B:D,3,0),I5384))</f>
        <v/>
      </c>
      <c r="I5385" s="14" t="str">
        <f>IF(A5385="","",IF(E5385="weekly",7,IF(E5385="fortnightly",14,IF(E5385="monthly",DATE(IF(MONTH(H5385)=12,YEAR(H5385)+1,YEAR(H5385)),VLOOKUP(MONTH(H5385),index!$D$2:$G$13,2,0),DAY(H5385)),
IF(E5385="quarterly",DATE(IF(MONTH(H5385)&gt;=10,YEAR(H5385)+1,YEAR(H5385)),VLOOKUP(MONTH(H5385),index!$D$2:$G$13,3,0),DAY(H5385)),
IF(E5385="halfyearly",DATE(IF(MONTH(H5385)&gt;=7,YEAR(H5385)+1,YEAR(H5385)),VLOOKUP(MONTH(H5385),index!$D$2:$G$13,4,0),DAY(H5385)),
DATE(YEAR(H5385)+1,MONTH(H5385),DAY(H5385)))))-H5385))+H5385)</f>
        <v/>
      </c>
      <c r="J5385" s="9" t="str">
        <f t="shared" si="520"/>
        <v/>
      </c>
      <c r="K5385" s="11" t="str">
        <f t="shared" si="521"/>
        <v/>
      </c>
      <c r="L5385" s="11" t="str">
        <f t="shared" si="522"/>
        <v/>
      </c>
      <c r="M5385" s="11" t="str">
        <f>IF(A5385="","",VLOOKUP(E5385,index!$A$1:$B$6,2,0)*K5385*G5385)</f>
        <v/>
      </c>
      <c r="N5385" s="11" t="str">
        <f>IF(A5385="","",-PMT(G5385*VLOOKUP(E5385,index!$A$1:$B$6,2,0),C5385,F5385,0,0))</f>
        <v/>
      </c>
      <c r="O5385" s="11" t="str">
        <f t="shared" si="523"/>
        <v/>
      </c>
      <c r="P5385" s="11" t="str">
        <f t="shared" si="524"/>
        <v/>
      </c>
    </row>
    <row r="5386" spans="1:16" x14ac:dyDescent="0.25">
      <c r="A5386" s="9" t="str">
        <f>IF(A5385="","",IF(B5385&lt;C5385,A5385,IF(A5385=MAX('entry data'!$B$8:$B$507),"",A5385+1)))</f>
        <v/>
      </c>
      <c r="B5386" s="9" t="str">
        <f t="shared" si="519"/>
        <v/>
      </c>
      <c r="C5386" s="9" t="str">
        <f>IF(ISERROR(VLOOKUP(A5386,'entry data'!B:G,6,0)),"",VLOOKUP(A5386,'entry data'!B:G,6,0))</f>
        <v/>
      </c>
      <c r="D5386" s="9" t="str">
        <f>IF(ISERROR(VLOOKUP(A5386,'entry data'!B:C,2,0)),"",VLOOKUP(A5386,'entry data'!B:C,2,0))</f>
        <v/>
      </c>
      <c r="E5386" s="9" t="str">
        <f>IF(ISERROR(VLOOKUP(A5386,'entry data'!B:E,4,0)),"",VLOOKUP(A5386,'entry data'!B:E,4,0))</f>
        <v/>
      </c>
      <c r="F5386" s="11" t="str">
        <f>IF(A5386="","",IF(ISERROR(VLOOKUP(A5386,'entry data'!B:F,5,0)),"",VLOOKUP(A5386,'entry data'!B:F,5,0)))</f>
        <v/>
      </c>
      <c r="G5386" s="12" t="str">
        <f>IF(A5386="","",IF(ISERROR(VLOOKUP(A5386,'entry data'!B:I,8,0)),"",VLOOKUP(A5386,'entry data'!B:I,7,0)))</f>
        <v/>
      </c>
      <c r="H5386" s="13" t="str">
        <f>IF(A5386="","",IF(B5386=1,VLOOKUP(A5386,'entry data'!B:D,3,0),I5385))</f>
        <v/>
      </c>
      <c r="I5386" s="14" t="str">
        <f>IF(A5386="","",IF(E5386="weekly",7,IF(E5386="fortnightly",14,IF(E5386="monthly",DATE(IF(MONTH(H5386)=12,YEAR(H5386)+1,YEAR(H5386)),VLOOKUP(MONTH(H5386),index!$D$2:$G$13,2,0),DAY(H5386)),
IF(E5386="quarterly",DATE(IF(MONTH(H5386)&gt;=10,YEAR(H5386)+1,YEAR(H5386)),VLOOKUP(MONTH(H5386),index!$D$2:$G$13,3,0),DAY(H5386)),
IF(E5386="halfyearly",DATE(IF(MONTH(H5386)&gt;=7,YEAR(H5386)+1,YEAR(H5386)),VLOOKUP(MONTH(H5386),index!$D$2:$G$13,4,0),DAY(H5386)),
DATE(YEAR(H5386)+1,MONTH(H5386),DAY(H5386)))))-H5386))+H5386)</f>
        <v/>
      </c>
      <c r="J5386" s="9" t="str">
        <f t="shared" si="520"/>
        <v/>
      </c>
      <c r="K5386" s="11" t="str">
        <f t="shared" si="521"/>
        <v/>
      </c>
      <c r="L5386" s="11" t="str">
        <f t="shared" si="522"/>
        <v/>
      </c>
      <c r="M5386" s="11" t="str">
        <f>IF(A5386="","",VLOOKUP(E5386,index!$A$1:$B$6,2,0)*K5386*G5386)</f>
        <v/>
      </c>
      <c r="N5386" s="11" t="str">
        <f>IF(A5386="","",-PMT(G5386*VLOOKUP(E5386,index!$A$1:$B$6,2,0),C5386,F5386,0,0))</f>
        <v/>
      </c>
      <c r="O5386" s="11" t="str">
        <f t="shared" si="523"/>
        <v/>
      </c>
      <c r="P5386" s="11" t="str">
        <f t="shared" si="524"/>
        <v/>
      </c>
    </row>
    <row r="5387" spans="1:16" x14ac:dyDescent="0.25">
      <c r="A5387" s="9" t="str">
        <f>IF(A5386="","",IF(B5386&lt;C5386,A5386,IF(A5386=MAX('entry data'!$B$8:$B$507),"",A5386+1)))</f>
        <v/>
      </c>
      <c r="B5387" s="9" t="str">
        <f t="shared" si="519"/>
        <v/>
      </c>
      <c r="C5387" s="9" t="str">
        <f>IF(ISERROR(VLOOKUP(A5387,'entry data'!B:G,6,0)),"",VLOOKUP(A5387,'entry data'!B:G,6,0))</f>
        <v/>
      </c>
      <c r="D5387" s="9" t="str">
        <f>IF(ISERROR(VLOOKUP(A5387,'entry data'!B:C,2,0)),"",VLOOKUP(A5387,'entry data'!B:C,2,0))</f>
        <v/>
      </c>
      <c r="E5387" s="9" t="str">
        <f>IF(ISERROR(VLOOKUP(A5387,'entry data'!B:E,4,0)),"",VLOOKUP(A5387,'entry data'!B:E,4,0))</f>
        <v/>
      </c>
      <c r="F5387" s="11" t="str">
        <f>IF(A5387="","",IF(ISERROR(VLOOKUP(A5387,'entry data'!B:F,5,0)),"",VLOOKUP(A5387,'entry data'!B:F,5,0)))</f>
        <v/>
      </c>
      <c r="G5387" s="12" t="str">
        <f>IF(A5387="","",IF(ISERROR(VLOOKUP(A5387,'entry data'!B:I,8,0)),"",VLOOKUP(A5387,'entry data'!B:I,7,0)))</f>
        <v/>
      </c>
      <c r="H5387" s="13" t="str">
        <f>IF(A5387="","",IF(B5387=1,VLOOKUP(A5387,'entry data'!B:D,3,0),I5386))</f>
        <v/>
      </c>
      <c r="I5387" s="14" t="str">
        <f>IF(A5387="","",IF(E5387="weekly",7,IF(E5387="fortnightly",14,IF(E5387="monthly",DATE(IF(MONTH(H5387)=12,YEAR(H5387)+1,YEAR(H5387)),VLOOKUP(MONTH(H5387),index!$D$2:$G$13,2,0),DAY(H5387)),
IF(E5387="quarterly",DATE(IF(MONTH(H5387)&gt;=10,YEAR(H5387)+1,YEAR(H5387)),VLOOKUP(MONTH(H5387),index!$D$2:$G$13,3,0),DAY(H5387)),
IF(E5387="halfyearly",DATE(IF(MONTH(H5387)&gt;=7,YEAR(H5387)+1,YEAR(H5387)),VLOOKUP(MONTH(H5387),index!$D$2:$G$13,4,0),DAY(H5387)),
DATE(YEAR(H5387)+1,MONTH(H5387),DAY(H5387)))))-H5387))+H5387)</f>
        <v/>
      </c>
      <c r="J5387" s="9" t="str">
        <f t="shared" si="520"/>
        <v/>
      </c>
      <c r="K5387" s="11" t="str">
        <f t="shared" si="521"/>
        <v/>
      </c>
      <c r="L5387" s="11" t="str">
        <f t="shared" si="522"/>
        <v/>
      </c>
      <c r="M5387" s="11" t="str">
        <f>IF(A5387="","",VLOOKUP(E5387,index!$A$1:$B$6,2,0)*K5387*G5387)</f>
        <v/>
      </c>
      <c r="N5387" s="11" t="str">
        <f>IF(A5387="","",-PMT(G5387*VLOOKUP(E5387,index!$A$1:$B$6,2,0),C5387,F5387,0,0))</f>
        <v/>
      </c>
      <c r="O5387" s="11" t="str">
        <f t="shared" si="523"/>
        <v/>
      </c>
      <c r="P5387" s="11" t="str">
        <f t="shared" si="524"/>
        <v/>
      </c>
    </row>
    <row r="5388" spans="1:16" x14ac:dyDescent="0.25">
      <c r="A5388" s="9" t="str">
        <f>IF(A5387="","",IF(B5387&lt;C5387,A5387,IF(A5387=MAX('entry data'!$B$8:$B$507),"",A5387+1)))</f>
        <v/>
      </c>
      <c r="B5388" s="9" t="str">
        <f t="shared" si="519"/>
        <v/>
      </c>
      <c r="C5388" s="9" t="str">
        <f>IF(ISERROR(VLOOKUP(A5388,'entry data'!B:G,6,0)),"",VLOOKUP(A5388,'entry data'!B:G,6,0))</f>
        <v/>
      </c>
      <c r="D5388" s="9" t="str">
        <f>IF(ISERROR(VLOOKUP(A5388,'entry data'!B:C,2,0)),"",VLOOKUP(A5388,'entry data'!B:C,2,0))</f>
        <v/>
      </c>
      <c r="E5388" s="9" t="str">
        <f>IF(ISERROR(VLOOKUP(A5388,'entry data'!B:E,4,0)),"",VLOOKUP(A5388,'entry data'!B:E,4,0))</f>
        <v/>
      </c>
      <c r="F5388" s="11" t="str">
        <f>IF(A5388="","",IF(ISERROR(VLOOKUP(A5388,'entry data'!B:F,5,0)),"",VLOOKUP(A5388,'entry data'!B:F,5,0)))</f>
        <v/>
      </c>
      <c r="G5388" s="12" t="str">
        <f>IF(A5388="","",IF(ISERROR(VLOOKUP(A5388,'entry data'!B:I,8,0)),"",VLOOKUP(A5388,'entry data'!B:I,7,0)))</f>
        <v/>
      </c>
      <c r="H5388" s="13" t="str">
        <f>IF(A5388="","",IF(B5388=1,VLOOKUP(A5388,'entry data'!B:D,3,0),I5387))</f>
        <v/>
      </c>
      <c r="I5388" s="14" t="str">
        <f>IF(A5388="","",IF(E5388="weekly",7,IF(E5388="fortnightly",14,IF(E5388="monthly",DATE(IF(MONTH(H5388)=12,YEAR(H5388)+1,YEAR(H5388)),VLOOKUP(MONTH(H5388),index!$D$2:$G$13,2,0),DAY(H5388)),
IF(E5388="quarterly",DATE(IF(MONTH(H5388)&gt;=10,YEAR(H5388)+1,YEAR(H5388)),VLOOKUP(MONTH(H5388),index!$D$2:$G$13,3,0),DAY(H5388)),
IF(E5388="halfyearly",DATE(IF(MONTH(H5388)&gt;=7,YEAR(H5388)+1,YEAR(H5388)),VLOOKUP(MONTH(H5388),index!$D$2:$G$13,4,0),DAY(H5388)),
DATE(YEAR(H5388)+1,MONTH(H5388),DAY(H5388)))))-H5388))+H5388)</f>
        <v/>
      </c>
      <c r="J5388" s="9" t="str">
        <f t="shared" si="520"/>
        <v/>
      </c>
      <c r="K5388" s="11" t="str">
        <f t="shared" si="521"/>
        <v/>
      </c>
      <c r="L5388" s="11" t="str">
        <f t="shared" si="522"/>
        <v/>
      </c>
      <c r="M5388" s="11" t="str">
        <f>IF(A5388="","",VLOOKUP(E5388,index!$A$1:$B$6,2,0)*K5388*G5388)</f>
        <v/>
      </c>
      <c r="N5388" s="11" t="str">
        <f>IF(A5388="","",-PMT(G5388*VLOOKUP(E5388,index!$A$1:$B$6,2,0),C5388,F5388,0,0))</f>
        <v/>
      </c>
      <c r="O5388" s="11" t="str">
        <f t="shared" si="523"/>
        <v/>
      </c>
      <c r="P5388" s="11" t="str">
        <f t="shared" si="524"/>
        <v/>
      </c>
    </row>
    <row r="5389" spans="1:16" x14ac:dyDescent="0.25">
      <c r="A5389" s="9" t="str">
        <f>IF(A5388="","",IF(B5388&lt;C5388,A5388,IF(A5388=MAX('entry data'!$B$8:$B$507),"",A5388+1)))</f>
        <v/>
      </c>
      <c r="B5389" s="9" t="str">
        <f t="shared" si="519"/>
        <v/>
      </c>
      <c r="C5389" s="9" t="str">
        <f>IF(ISERROR(VLOOKUP(A5389,'entry data'!B:G,6,0)),"",VLOOKUP(A5389,'entry data'!B:G,6,0))</f>
        <v/>
      </c>
      <c r="D5389" s="9" t="str">
        <f>IF(ISERROR(VLOOKUP(A5389,'entry data'!B:C,2,0)),"",VLOOKUP(A5389,'entry data'!B:C,2,0))</f>
        <v/>
      </c>
      <c r="E5389" s="9" t="str">
        <f>IF(ISERROR(VLOOKUP(A5389,'entry data'!B:E,4,0)),"",VLOOKUP(A5389,'entry data'!B:E,4,0))</f>
        <v/>
      </c>
      <c r="F5389" s="11" t="str">
        <f>IF(A5389="","",IF(ISERROR(VLOOKUP(A5389,'entry data'!B:F,5,0)),"",VLOOKUP(A5389,'entry data'!B:F,5,0)))</f>
        <v/>
      </c>
      <c r="G5389" s="12" t="str">
        <f>IF(A5389="","",IF(ISERROR(VLOOKUP(A5389,'entry data'!B:I,8,0)),"",VLOOKUP(A5389,'entry data'!B:I,7,0)))</f>
        <v/>
      </c>
      <c r="H5389" s="13" t="str">
        <f>IF(A5389="","",IF(B5389=1,VLOOKUP(A5389,'entry data'!B:D,3,0),I5388))</f>
        <v/>
      </c>
      <c r="I5389" s="14" t="str">
        <f>IF(A5389="","",IF(E5389="weekly",7,IF(E5389="fortnightly",14,IF(E5389="monthly",DATE(IF(MONTH(H5389)=12,YEAR(H5389)+1,YEAR(H5389)),VLOOKUP(MONTH(H5389),index!$D$2:$G$13,2,0),DAY(H5389)),
IF(E5389="quarterly",DATE(IF(MONTH(H5389)&gt;=10,YEAR(H5389)+1,YEAR(H5389)),VLOOKUP(MONTH(H5389),index!$D$2:$G$13,3,0),DAY(H5389)),
IF(E5389="halfyearly",DATE(IF(MONTH(H5389)&gt;=7,YEAR(H5389)+1,YEAR(H5389)),VLOOKUP(MONTH(H5389),index!$D$2:$G$13,4,0),DAY(H5389)),
DATE(YEAR(H5389)+1,MONTH(H5389),DAY(H5389)))))-H5389))+H5389)</f>
        <v/>
      </c>
      <c r="J5389" s="9" t="str">
        <f t="shared" si="520"/>
        <v/>
      </c>
      <c r="K5389" s="11" t="str">
        <f t="shared" si="521"/>
        <v/>
      </c>
      <c r="L5389" s="11" t="str">
        <f t="shared" si="522"/>
        <v/>
      </c>
      <c r="M5389" s="11" t="str">
        <f>IF(A5389="","",VLOOKUP(E5389,index!$A$1:$B$6,2,0)*K5389*G5389)</f>
        <v/>
      </c>
      <c r="N5389" s="11" t="str">
        <f>IF(A5389="","",-PMT(G5389*VLOOKUP(E5389,index!$A$1:$B$6,2,0),C5389,F5389,0,0))</f>
        <v/>
      </c>
      <c r="O5389" s="11" t="str">
        <f t="shared" si="523"/>
        <v/>
      </c>
      <c r="P5389" s="11" t="str">
        <f t="shared" si="524"/>
        <v/>
      </c>
    </row>
    <row r="5390" spans="1:16" x14ac:dyDescent="0.25">
      <c r="A5390" s="9" t="str">
        <f>IF(A5389="","",IF(B5389&lt;C5389,A5389,IF(A5389=MAX('entry data'!$B$8:$B$507),"",A5389+1)))</f>
        <v/>
      </c>
      <c r="B5390" s="9" t="str">
        <f t="shared" si="519"/>
        <v/>
      </c>
      <c r="C5390" s="9" t="str">
        <f>IF(ISERROR(VLOOKUP(A5390,'entry data'!B:G,6,0)),"",VLOOKUP(A5390,'entry data'!B:G,6,0))</f>
        <v/>
      </c>
      <c r="D5390" s="9" t="str">
        <f>IF(ISERROR(VLOOKUP(A5390,'entry data'!B:C,2,0)),"",VLOOKUP(A5390,'entry data'!B:C,2,0))</f>
        <v/>
      </c>
      <c r="E5390" s="9" t="str">
        <f>IF(ISERROR(VLOOKUP(A5390,'entry data'!B:E,4,0)),"",VLOOKUP(A5390,'entry data'!B:E,4,0))</f>
        <v/>
      </c>
      <c r="F5390" s="11" t="str">
        <f>IF(A5390="","",IF(ISERROR(VLOOKUP(A5390,'entry data'!B:F,5,0)),"",VLOOKUP(A5390,'entry data'!B:F,5,0)))</f>
        <v/>
      </c>
      <c r="G5390" s="12" t="str">
        <f>IF(A5390="","",IF(ISERROR(VLOOKUP(A5390,'entry data'!B:I,8,0)),"",VLOOKUP(A5390,'entry data'!B:I,7,0)))</f>
        <v/>
      </c>
      <c r="H5390" s="13" t="str">
        <f>IF(A5390="","",IF(B5390=1,VLOOKUP(A5390,'entry data'!B:D,3,0),I5389))</f>
        <v/>
      </c>
      <c r="I5390" s="14" t="str">
        <f>IF(A5390="","",IF(E5390="weekly",7,IF(E5390="fortnightly",14,IF(E5390="monthly",DATE(IF(MONTH(H5390)=12,YEAR(H5390)+1,YEAR(H5390)),VLOOKUP(MONTH(H5390),index!$D$2:$G$13,2,0),DAY(H5390)),
IF(E5390="quarterly",DATE(IF(MONTH(H5390)&gt;=10,YEAR(H5390)+1,YEAR(H5390)),VLOOKUP(MONTH(H5390),index!$D$2:$G$13,3,0),DAY(H5390)),
IF(E5390="halfyearly",DATE(IF(MONTH(H5390)&gt;=7,YEAR(H5390)+1,YEAR(H5390)),VLOOKUP(MONTH(H5390),index!$D$2:$G$13,4,0),DAY(H5390)),
DATE(YEAR(H5390)+1,MONTH(H5390),DAY(H5390)))))-H5390))+H5390)</f>
        <v/>
      </c>
      <c r="J5390" s="9" t="str">
        <f t="shared" si="520"/>
        <v/>
      </c>
      <c r="K5390" s="11" t="str">
        <f t="shared" si="521"/>
        <v/>
      </c>
      <c r="L5390" s="11" t="str">
        <f t="shared" si="522"/>
        <v/>
      </c>
      <c r="M5390" s="11" t="str">
        <f>IF(A5390="","",VLOOKUP(E5390,index!$A$1:$B$6,2,0)*K5390*G5390)</f>
        <v/>
      </c>
      <c r="N5390" s="11" t="str">
        <f>IF(A5390="","",-PMT(G5390*VLOOKUP(E5390,index!$A$1:$B$6,2,0),C5390,F5390,0,0))</f>
        <v/>
      </c>
      <c r="O5390" s="11" t="str">
        <f t="shared" si="523"/>
        <v/>
      </c>
      <c r="P5390" s="11" t="str">
        <f t="shared" si="524"/>
        <v/>
      </c>
    </row>
    <row r="5391" spans="1:16" x14ac:dyDescent="0.25">
      <c r="A5391" s="9" t="str">
        <f>IF(A5390="","",IF(B5390&lt;C5390,A5390,IF(A5390=MAX('entry data'!$B$8:$B$507),"",A5390+1)))</f>
        <v/>
      </c>
      <c r="B5391" s="9" t="str">
        <f t="shared" si="519"/>
        <v/>
      </c>
      <c r="C5391" s="9" t="str">
        <f>IF(ISERROR(VLOOKUP(A5391,'entry data'!B:G,6,0)),"",VLOOKUP(A5391,'entry data'!B:G,6,0))</f>
        <v/>
      </c>
      <c r="D5391" s="9" t="str">
        <f>IF(ISERROR(VLOOKUP(A5391,'entry data'!B:C,2,0)),"",VLOOKUP(A5391,'entry data'!B:C,2,0))</f>
        <v/>
      </c>
      <c r="E5391" s="9" t="str">
        <f>IF(ISERROR(VLOOKUP(A5391,'entry data'!B:E,4,0)),"",VLOOKUP(A5391,'entry data'!B:E,4,0))</f>
        <v/>
      </c>
      <c r="F5391" s="11" t="str">
        <f>IF(A5391="","",IF(ISERROR(VLOOKUP(A5391,'entry data'!B:F,5,0)),"",VLOOKUP(A5391,'entry data'!B:F,5,0)))</f>
        <v/>
      </c>
      <c r="G5391" s="12" t="str">
        <f>IF(A5391="","",IF(ISERROR(VLOOKUP(A5391,'entry data'!B:I,8,0)),"",VLOOKUP(A5391,'entry data'!B:I,7,0)))</f>
        <v/>
      </c>
      <c r="H5391" s="13" t="str">
        <f>IF(A5391="","",IF(B5391=1,VLOOKUP(A5391,'entry data'!B:D,3,0),I5390))</f>
        <v/>
      </c>
      <c r="I5391" s="14" t="str">
        <f>IF(A5391="","",IF(E5391="weekly",7,IF(E5391="fortnightly",14,IF(E5391="monthly",DATE(IF(MONTH(H5391)=12,YEAR(H5391)+1,YEAR(H5391)),VLOOKUP(MONTH(H5391),index!$D$2:$G$13,2,0),DAY(H5391)),
IF(E5391="quarterly",DATE(IF(MONTH(H5391)&gt;=10,YEAR(H5391)+1,YEAR(H5391)),VLOOKUP(MONTH(H5391),index!$D$2:$G$13,3,0),DAY(H5391)),
IF(E5391="halfyearly",DATE(IF(MONTH(H5391)&gt;=7,YEAR(H5391)+1,YEAR(H5391)),VLOOKUP(MONTH(H5391),index!$D$2:$G$13,4,0),DAY(H5391)),
DATE(YEAR(H5391)+1,MONTH(H5391),DAY(H5391)))))-H5391))+H5391)</f>
        <v/>
      </c>
      <c r="J5391" s="9" t="str">
        <f t="shared" si="520"/>
        <v/>
      </c>
      <c r="K5391" s="11" t="str">
        <f t="shared" si="521"/>
        <v/>
      </c>
      <c r="L5391" s="11" t="str">
        <f t="shared" si="522"/>
        <v/>
      </c>
      <c r="M5391" s="11" t="str">
        <f>IF(A5391="","",VLOOKUP(E5391,index!$A$1:$B$6,2,0)*K5391*G5391)</f>
        <v/>
      </c>
      <c r="N5391" s="11" t="str">
        <f>IF(A5391="","",-PMT(G5391*VLOOKUP(E5391,index!$A$1:$B$6,2,0),C5391,F5391,0,0))</f>
        <v/>
      </c>
      <c r="O5391" s="11" t="str">
        <f t="shared" si="523"/>
        <v/>
      </c>
      <c r="P5391" s="11" t="str">
        <f t="shared" si="524"/>
        <v/>
      </c>
    </row>
    <row r="5392" spans="1:16" x14ac:dyDescent="0.25">
      <c r="A5392" s="9" t="str">
        <f>IF(A5391="","",IF(B5391&lt;C5391,A5391,IF(A5391=MAX('entry data'!$B$8:$B$507),"",A5391+1)))</f>
        <v/>
      </c>
      <c r="B5392" s="9" t="str">
        <f t="shared" si="519"/>
        <v/>
      </c>
      <c r="C5392" s="9" t="str">
        <f>IF(ISERROR(VLOOKUP(A5392,'entry data'!B:G,6,0)),"",VLOOKUP(A5392,'entry data'!B:G,6,0))</f>
        <v/>
      </c>
      <c r="D5392" s="9" t="str">
        <f>IF(ISERROR(VLOOKUP(A5392,'entry data'!B:C,2,0)),"",VLOOKUP(A5392,'entry data'!B:C,2,0))</f>
        <v/>
      </c>
      <c r="E5392" s="9" t="str">
        <f>IF(ISERROR(VLOOKUP(A5392,'entry data'!B:E,4,0)),"",VLOOKUP(A5392,'entry data'!B:E,4,0))</f>
        <v/>
      </c>
      <c r="F5392" s="11" t="str">
        <f>IF(A5392="","",IF(ISERROR(VLOOKUP(A5392,'entry data'!B:F,5,0)),"",VLOOKUP(A5392,'entry data'!B:F,5,0)))</f>
        <v/>
      </c>
      <c r="G5392" s="12" t="str">
        <f>IF(A5392="","",IF(ISERROR(VLOOKUP(A5392,'entry data'!B:I,8,0)),"",VLOOKUP(A5392,'entry data'!B:I,7,0)))</f>
        <v/>
      </c>
      <c r="H5392" s="13" t="str">
        <f>IF(A5392="","",IF(B5392=1,VLOOKUP(A5392,'entry data'!B:D,3,0),I5391))</f>
        <v/>
      </c>
      <c r="I5392" s="14" t="str">
        <f>IF(A5392="","",IF(E5392="weekly",7,IF(E5392="fortnightly",14,IF(E5392="monthly",DATE(IF(MONTH(H5392)=12,YEAR(H5392)+1,YEAR(H5392)),VLOOKUP(MONTH(H5392),index!$D$2:$G$13,2,0),DAY(H5392)),
IF(E5392="quarterly",DATE(IF(MONTH(H5392)&gt;=10,YEAR(H5392)+1,YEAR(H5392)),VLOOKUP(MONTH(H5392),index!$D$2:$G$13,3,0),DAY(H5392)),
IF(E5392="halfyearly",DATE(IF(MONTH(H5392)&gt;=7,YEAR(H5392)+1,YEAR(H5392)),VLOOKUP(MONTH(H5392),index!$D$2:$G$13,4,0),DAY(H5392)),
DATE(YEAR(H5392)+1,MONTH(H5392),DAY(H5392)))))-H5392))+H5392)</f>
        <v/>
      </c>
      <c r="J5392" s="9" t="str">
        <f t="shared" si="520"/>
        <v/>
      </c>
      <c r="K5392" s="11" t="str">
        <f t="shared" si="521"/>
        <v/>
      </c>
      <c r="L5392" s="11" t="str">
        <f t="shared" si="522"/>
        <v/>
      </c>
      <c r="M5392" s="11" t="str">
        <f>IF(A5392="","",VLOOKUP(E5392,index!$A$1:$B$6,2,0)*K5392*G5392)</f>
        <v/>
      </c>
      <c r="N5392" s="11" t="str">
        <f>IF(A5392="","",-PMT(G5392*VLOOKUP(E5392,index!$A$1:$B$6,2,0),C5392,F5392,0,0))</f>
        <v/>
      </c>
      <c r="O5392" s="11" t="str">
        <f t="shared" si="523"/>
        <v/>
      </c>
      <c r="P5392" s="11" t="str">
        <f t="shared" si="524"/>
        <v/>
      </c>
    </row>
    <row r="5393" spans="1:16" x14ac:dyDescent="0.25">
      <c r="A5393" s="9" t="str">
        <f>IF(A5392="","",IF(B5392&lt;C5392,A5392,IF(A5392=MAX('entry data'!$B$8:$B$507),"",A5392+1)))</f>
        <v/>
      </c>
      <c r="B5393" s="9" t="str">
        <f t="shared" si="519"/>
        <v/>
      </c>
      <c r="C5393" s="9" t="str">
        <f>IF(ISERROR(VLOOKUP(A5393,'entry data'!B:G,6,0)),"",VLOOKUP(A5393,'entry data'!B:G,6,0))</f>
        <v/>
      </c>
      <c r="D5393" s="9" t="str">
        <f>IF(ISERROR(VLOOKUP(A5393,'entry data'!B:C,2,0)),"",VLOOKUP(A5393,'entry data'!B:C,2,0))</f>
        <v/>
      </c>
      <c r="E5393" s="9" t="str">
        <f>IF(ISERROR(VLOOKUP(A5393,'entry data'!B:E,4,0)),"",VLOOKUP(A5393,'entry data'!B:E,4,0))</f>
        <v/>
      </c>
      <c r="F5393" s="11" t="str">
        <f>IF(A5393="","",IF(ISERROR(VLOOKUP(A5393,'entry data'!B:F,5,0)),"",VLOOKUP(A5393,'entry data'!B:F,5,0)))</f>
        <v/>
      </c>
      <c r="G5393" s="12" t="str">
        <f>IF(A5393="","",IF(ISERROR(VLOOKUP(A5393,'entry data'!B:I,8,0)),"",VLOOKUP(A5393,'entry data'!B:I,7,0)))</f>
        <v/>
      </c>
      <c r="H5393" s="13" t="str">
        <f>IF(A5393="","",IF(B5393=1,VLOOKUP(A5393,'entry data'!B:D,3,0),I5392))</f>
        <v/>
      </c>
      <c r="I5393" s="14" t="str">
        <f>IF(A5393="","",IF(E5393="weekly",7,IF(E5393="fortnightly",14,IF(E5393="monthly",DATE(IF(MONTH(H5393)=12,YEAR(H5393)+1,YEAR(H5393)),VLOOKUP(MONTH(H5393),index!$D$2:$G$13,2,0),DAY(H5393)),
IF(E5393="quarterly",DATE(IF(MONTH(H5393)&gt;=10,YEAR(H5393)+1,YEAR(H5393)),VLOOKUP(MONTH(H5393),index!$D$2:$G$13,3,0),DAY(H5393)),
IF(E5393="halfyearly",DATE(IF(MONTH(H5393)&gt;=7,YEAR(H5393)+1,YEAR(H5393)),VLOOKUP(MONTH(H5393),index!$D$2:$G$13,4,0),DAY(H5393)),
DATE(YEAR(H5393)+1,MONTH(H5393),DAY(H5393)))))-H5393))+H5393)</f>
        <v/>
      </c>
      <c r="J5393" s="9" t="str">
        <f t="shared" si="520"/>
        <v/>
      </c>
      <c r="K5393" s="11" t="str">
        <f t="shared" si="521"/>
        <v/>
      </c>
      <c r="L5393" s="11" t="str">
        <f t="shared" si="522"/>
        <v/>
      </c>
      <c r="M5393" s="11" t="str">
        <f>IF(A5393="","",VLOOKUP(E5393,index!$A$1:$B$6,2,0)*K5393*G5393)</f>
        <v/>
      </c>
      <c r="N5393" s="11" t="str">
        <f>IF(A5393="","",-PMT(G5393*VLOOKUP(E5393,index!$A$1:$B$6,2,0),C5393,F5393,0,0))</f>
        <v/>
      </c>
      <c r="O5393" s="11" t="str">
        <f t="shared" si="523"/>
        <v/>
      </c>
      <c r="P5393" s="11" t="str">
        <f t="shared" si="524"/>
        <v/>
      </c>
    </row>
    <row r="5394" spans="1:16" x14ac:dyDescent="0.25">
      <c r="A5394" s="9" t="str">
        <f>IF(A5393="","",IF(B5393&lt;C5393,A5393,IF(A5393=MAX('entry data'!$B$8:$B$507),"",A5393+1)))</f>
        <v/>
      </c>
      <c r="B5394" s="9" t="str">
        <f t="shared" si="519"/>
        <v/>
      </c>
      <c r="C5394" s="9" t="str">
        <f>IF(ISERROR(VLOOKUP(A5394,'entry data'!B:G,6,0)),"",VLOOKUP(A5394,'entry data'!B:G,6,0))</f>
        <v/>
      </c>
      <c r="D5394" s="9" t="str">
        <f>IF(ISERROR(VLOOKUP(A5394,'entry data'!B:C,2,0)),"",VLOOKUP(A5394,'entry data'!B:C,2,0))</f>
        <v/>
      </c>
      <c r="E5394" s="9" t="str">
        <f>IF(ISERROR(VLOOKUP(A5394,'entry data'!B:E,4,0)),"",VLOOKUP(A5394,'entry data'!B:E,4,0))</f>
        <v/>
      </c>
      <c r="F5394" s="11" t="str">
        <f>IF(A5394="","",IF(ISERROR(VLOOKUP(A5394,'entry data'!B:F,5,0)),"",VLOOKUP(A5394,'entry data'!B:F,5,0)))</f>
        <v/>
      </c>
      <c r="G5394" s="12" t="str">
        <f>IF(A5394="","",IF(ISERROR(VLOOKUP(A5394,'entry data'!B:I,8,0)),"",VLOOKUP(A5394,'entry data'!B:I,7,0)))</f>
        <v/>
      </c>
      <c r="H5394" s="13" t="str">
        <f>IF(A5394="","",IF(B5394=1,VLOOKUP(A5394,'entry data'!B:D,3,0),I5393))</f>
        <v/>
      </c>
      <c r="I5394" s="14" t="str">
        <f>IF(A5394="","",IF(E5394="weekly",7,IF(E5394="fortnightly",14,IF(E5394="monthly",DATE(IF(MONTH(H5394)=12,YEAR(H5394)+1,YEAR(H5394)),VLOOKUP(MONTH(H5394),index!$D$2:$G$13,2,0),DAY(H5394)),
IF(E5394="quarterly",DATE(IF(MONTH(H5394)&gt;=10,YEAR(H5394)+1,YEAR(H5394)),VLOOKUP(MONTH(H5394),index!$D$2:$G$13,3,0),DAY(H5394)),
IF(E5394="halfyearly",DATE(IF(MONTH(H5394)&gt;=7,YEAR(H5394)+1,YEAR(H5394)),VLOOKUP(MONTH(H5394),index!$D$2:$G$13,4,0),DAY(H5394)),
DATE(YEAR(H5394)+1,MONTH(H5394),DAY(H5394)))))-H5394))+H5394)</f>
        <v/>
      </c>
      <c r="J5394" s="9" t="str">
        <f t="shared" si="520"/>
        <v/>
      </c>
      <c r="K5394" s="11" t="str">
        <f t="shared" si="521"/>
        <v/>
      </c>
      <c r="L5394" s="11" t="str">
        <f t="shared" si="522"/>
        <v/>
      </c>
      <c r="M5394" s="11" t="str">
        <f>IF(A5394="","",VLOOKUP(E5394,index!$A$1:$B$6,2,0)*K5394*G5394)</f>
        <v/>
      </c>
      <c r="N5394" s="11" t="str">
        <f>IF(A5394="","",-PMT(G5394*VLOOKUP(E5394,index!$A$1:$B$6,2,0),C5394,F5394,0,0))</f>
        <v/>
      </c>
      <c r="O5394" s="11" t="str">
        <f t="shared" si="523"/>
        <v/>
      </c>
      <c r="P5394" s="11" t="str">
        <f t="shared" si="524"/>
        <v/>
      </c>
    </row>
    <row r="5395" spans="1:16" x14ac:dyDescent="0.25">
      <c r="A5395" s="9" t="str">
        <f>IF(A5394="","",IF(B5394&lt;C5394,A5394,IF(A5394=MAX('entry data'!$B$8:$B$507),"",A5394+1)))</f>
        <v/>
      </c>
      <c r="B5395" s="9" t="str">
        <f t="shared" si="519"/>
        <v/>
      </c>
      <c r="C5395" s="9" t="str">
        <f>IF(ISERROR(VLOOKUP(A5395,'entry data'!B:G,6,0)),"",VLOOKUP(A5395,'entry data'!B:G,6,0))</f>
        <v/>
      </c>
      <c r="D5395" s="9" t="str">
        <f>IF(ISERROR(VLOOKUP(A5395,'entry data'!B:C,2,0)),"",VLOOKUP(A5395,'entry data'!B:C,2,0))</f>
        <v/>
      </c>
      <c r="E5395" s="9" t="str">
        <f>IF(ISERROR(VLOOKUP(A5395,'entry data'!B:E,4,0)),"",VLOOKUP(A5395,'entry data'!B:E,4,0))</f>
        <v/>
      </c>
      <c r="F5395" s="11" t="str">
        <f>IF(A5395="","",IF(ISERROR(VLOOKUP(A5395,'entry data'!B:F,5,0)),"",VLOOKUP(A5395,'entry data'!B:F,5,0)))</f>
        <v/>
      </c>
      <c r="G5395" s="12" t="str">
        <f>IF(A5395="","",IF(ISERROR(VLOOKUP(A5395,'entry data'!B:I,8,0)),"",VLOOKUP(A5395,'entry data'!B:I,7,0)))</f>
        <v/>
      </c>
      <c r="H5395" s="13" t="str">
        <f>IF(A5395="","",IF(B5395=1,VLOOKUP(A5395,'entry data'!B:D,3,0),I5394))</f>
        <v/>
      </c>
      <c r="I5395" s="14" t="str">
        <f>IF(A5395="","",IF(E5395="weekly",7,IF(E5395="fortnightly",14,IF(E5395="monthly",DATE(IF(MONTH(H5395)=12,YEAR(H5395)+1,YEAR(H5395)),VLOOKUP(MONTH(H5395),index!$D$2:$G$13,2,0),DAY(H5395)),
IF(E5395="quarterly",DATE(IF(MONTH(H5395)&gt;=10,YEAR(H5395)+1,YEAR(H5395)),VLOOKUP(MONTH(H5395),index!$D$2:$G$13,3,0),DAY(H5395)),
IF(E5395="halfyearly",DATE(IF(MONTH(H5395)&gt;=7,YEAR(H5395)+1,YEAR(H5395)),VLOOKUP(MONTH(H5395),index!$D$2:$G$13,4,0),DAY(H5395)),
DATE(YEAR(H5395)+1,MONTH(H5395),DAY(H5395)))))-H5395))+H5395)</f>
        <v/>
      </c>
      <c r="J5395" s="9" t="str">
        <f t="shared" si="520"/>
        <v/>
      </c>
      <c r="K5395" s="11" t="str">
        <f t="shared" si="521"/>
        <v/>
      </c>
      <c r="L5395" s="11" t="str">
        <f t="shared" si="522"/>
        <v/>
      </c>
      <c r="M5395" s="11" t="str">
        <f>IF(A5395="","",VLOOKUP(E5395,index!$A$1:$B$6,2,0)*K5395*G5395)</f>
        <v/>
      </c>
      <c r="N5395" s="11" t="str">
        <f>IF(A5395="","",-PMT(G5395*VLOOKUP(E5395,index!$A$1:$B$6,2,0),C5395,F5395,0,0))</f>
        <v/>
      </c>
      <c r="O5395" s="11" t="str">
        <f t="shared" si="523"/>
        <v/>
      </c>
      <c r="P5395" s="11" t="str">
        <f t="shared" si="524"/>
        <v/>
      </c>
    </row>
    <row r="5396" spans="1:16" x14ac:dyDescent="0.25">
      <c r="A5396" s="9" t="str">
        <f>IF(A5395="","",IF(B5395&lt;C5395,A5395,IF(A5395=MAX('entry data'!$B$8:$B$507),"",A5395+1)))</f>
        <v/>
      </c>
      <c r="B5396" s="9" t="str">
        <f t="shared" si="519"/>
        <v/>
      </c>
      <c r="C5396" s="9" t="str">
        <f>IF(ISERROR(VLOOKUP(A5396,'entry data'!B:G,6,0)),"",VLOOKUP(A5396,'entry data'!B:G,6,0))</f>
        <v/>
      </c>
      <c r="D5396" s="9" t="str">
        <f>IF(ISERROR(VLOOKUP(A5396,'entry data'!B:C,2,0)),"",VLOOKUP(A5396,'entry data'!B:C,2,0))</f>
        <v/>
      </c>
      <c r="E5396" s="9" t="str">
        <f>IF(ISERROR(VLOOKUP(A5396,'entry data'!B:E,4,0)),"",VLOOKUP(A5396,'entry data'!B:E,4,0))</f>
        <v/>
      </c>
      <c r="F5396" s="11" t="str">
        <f>IF(A5396="","",IF(ISERROR(VLOOKUP(A5396,'entry data'!B:F,5,0)),"",VLOOKUP(A5396,'entry data'!B:F,5,0)))</f>
        <v/>
      </c>
      <c r="G5396" s="12" t="str">
        <f>IF(A5396="","",IF(ISERROR(VLOOKUP(A5396,'entry data'!B:I,8,0)),"",VLOOKUP(A5396,'entry data'!B:I,7,0)))</f>
        <v/>
      </c>
      <c r="H5396" s="13" t="str">
        <f>IF(A5396="","",IF(B5396=1,VLOOKUP(A5396,'entry data'!B:D,3,0),I5395))</f>
        <v/>
      </c>
      <c r="I5396" s="14" t="str">
        <f>IF(A5396="","",IF(E5396="weekly",7,IF(E5396="fortnightly",14,IF(E5396="monthly",DATE(IF(MONTH(H5396)=12,YEAR(H5396)+1,YEAR(H5396)),VLOOKUP(MONTH(H5396),index!$D$2:$G$13,2,0),DAY(H5396)),
IF(E5396="quarterly",DATE(IF(MONTH(H5396)&gt;=10,YEAR(H5396)+1,YEAR(H5396)),VLOOKUP(MONTH(H5396),index!$D$2:$G$13,3,0),DAY(H5396)),
IF(E5396="halfyearly",DATE(IF(MONTH(H5396)&gt;=7,YEAR(H5396)+1,YEAR(H5396)),VLOOKUP(MONTH(H5396),index!$D$2:$G$13,4,0),DAY(H5396)),
DATE(YEAR(H5396)+1,MONTH(H5396),DAY(H5396)))))-H5396))+H5396)</f>
        <v/>
      </c>
      <c r="J5396" s="9" t="str">
        <f t="shared" si="520"/>
        <v/>
      </c>
      <c r="K5396" s="11" t="str">
        <f t="shared" si="521"/>
        <v/>
      </c>
      <c r="L5396" s="11" t="str">
        <f t="shared" si="522"/>
        <v/>
      </c>
      <c r="M5396" s="11" t="str">
        <f>IF(A5396="","",VLOOKUP(E5396,index!$A$1:$B$6,2,0)*K5396*G5396)</f>
        <v/>
      </c>
      <c r="N5396" s="11" t="str">
        <f>IF(A5396="","",-PMT(G5396*VLOOKUP(E5396,index!$A$1:$B$6,2,0),C5396,F5396,0,0))</f>
        <v/>
      </c>
      <c r="O5396" s="11" t="str">
        <f t="shared" si="523"/>
        <v/>
      </c>
      <c r="P5396" s="11" t="str">
        <f t="shared" si="524"/>
        <v/>
      </c>
    </row>
    <row r="5397" spans="1:16" x14ac:dyDescent="0.25">
      <c r="A5397" s="9" t="str">
        <f>IF(A5396="","",IF(B5396&lt;C5396,A5396,IF(A5396=MAX('entry data'!$B$8:$B$507),"",A5396+1)))</f>
        <v/>
      </c>
      <c r="B5397" s="9" t="str">
        <f t="shared" si="519"/>
        <v/>
      </c>
      <c r="C5397" s="9" t="str">
        <f>IF(ISERROR(VLOOKUP(A5397,'entry data'!B:G,6,0)),"",VLOOKUP(A5397,'entry data'!B:G,6,0))</f>
        <v/>
      </c>
      <c r="D5397" s="9" t="str">
        <f>IF(ISERROR(VLOOKUP(A5397,'entry data'!B:C,2,0)),"",VLOOKUP(A5397,'entry data'!B:C,2,0))</f>
        <v/>
      </c>
      <c r="E5397" s="9" t="str">
        <f>IF(ISERROR(VLOOKUP(A5397,'entry data'!B:E,4,0)),"",VLOOKUP(A5397,'entry data'!B:E,4,0))</f>
        <v/>
      </c>
      <c r="F5397" s="11" t="str">
        <f>IF(A5397="","",IF(ISERROR(VLOOKUP(A5397,'entry data'!B:F,5,0)),"",VLOOKUP(A5397,'entry data'!B:F,5,0)))</f>
        <v/>
      </c>
      <c r="G5397" s="12" t="str">
        <f>IF(A5397="","",IF(ISERROR(VLOOKUP(A5397,'entry data'!B:I,8,0)),"",VLOOKUP(A5397,'entry data'!B:I,7,0)))</f>
        <v/>
      </c>
      <c r="H5397" s="13" t="str">
        <f>IF(A5397="","",IF(B5397=1,VLOOKUP(A5397,'entry data'!B:D,3,0),I5396))</f>
        <v/>
      </c>
      <c r="I5397" s="14" t="str">
        <f>IF(A5397="","",IF(E5397="weekly",7,IF(E5397="fortnightly",14,IF(E5397="monthly",DATE(IF(MONTH(H5397)=12,YEAR(H5397)+1,YEAR(H5397)),VLOOKUP(MONTH(H5397),index!$D$2:$G$13,2,0),DAY(H5397)),
IF(E5397="quarterly",DATE(IF(MONTH(H5397)&gt;=10,YEAR(H5397)+1,YEAR(H5397)),VLOOKUP(MONTH(H5397),index!$D$2:$G$13,3,0),DAY(H5397)),
IF(E5397="halfyearly",DATE(IF(MONTH(H5397)&gt;=7,YEAR(H5397)+1,YEAR(H5397)),VLOOKUP(MONTH(H5397),index!$D$2:$G$13,4,0),DAY(H5397)),
DATE(YEAR(H5397)+1,MONTH(H5397),DAY(H5397)))))-H5397))+H5397)</f>
        <v/>
      </c>
      <c r="J5397" s="9" t="str">
        <f t="shared" si="520"/>
        <v/>
      </c>
      <c r="K5397" s="11" t="str">
        <f t="shared" si="521"/>
        <v/>
      </c>
      <c r="L5397" s="11" t="str">
        <f t="shared" si="522"/>
        <v/>
      </c>
      <c r="M5397" s="11" t="str">
        <f>IF(A5397="","",VLOOKUP(E5397,index!$A$1:$B$6,2,0)*K5397*G5397)</f>
        <v/>
      </c>
      <c r="N5397" s="11" t="str">
        <f>IF(A5397="","",-PMT(G5397*VLOOKUP(E5397,index!$A$1:$B$6,2,0),C5397,F5397,0,0))</f>
        <v/>
      </c>
      <c r="O5397" s="11" t="str">
        <f t="shared" si="523"/>
        <v/>
      </c>
      <c r="P5397" s="11" t="str">
        <f t="shared" si="524"/>
        <v/>
      </c>
    </row>
    <row r="5398" spans="1:16" x14ac:dyDescent="0.25">
      <c r="A5398" s="9" t="str">
        <f>IF(A5397="","",IF(B5397&lt;C5397,A5397,IF(A5397=MAX('entry data'!$B$8:$B$507),"",A5397+1)))</f>
        <v/>
      </c>
      <c r="B5398" s="9" t="str">
        <f t="shared" si="519"/>
        <v/>
      </c>
      <c r="C5398" s="9" t="str">
        <f>IF(ISERROR(VLOOKUP(A5398,'entry data'!B:G,6,0)),"",VLOOKUP(A5398,'entry data'!B:G,6,0))</f>
        <v/>
      </c>
      <c r="D5398" s="9" t="str">
        <f>IF(ISERROR(VLOOKUP(A5398,'entry data'!B:C,2,0)),"",VLOOKUP(A5398,'entry data'!B:C,2,0))</f>
        <v/>
      </c>
      <c r="E5398" s="9" t="str">
        <f>IF(ISERROR(VLOOKUP(A5398,'entry data'!B:E,4,0)),"",VLOOKUP(A5398,'entry data'!B:E,4,0))</f>
        <v/>
      </c>
      <c r="F5398" s="11" t="str">
        <f>IF(A5398="","",IF(ISERROR(VLOOKUP(A5398,'entry data'!B:F,5,0)),"",VLOOKUP(A5398,'entry data'!B:F,5,0)))</f>
        <v/>
      </c>
      <c r="G5398" s="12" t="str">
        <f>IF(A5398="","",IF(ISERROR(VLOOKUP(A5398,'entry data'!B:I,8,0)),"",VLOOKUP(A5398,'entry data'!B:I,7,0)))</f>
        <v/>
      </c>
      <c r="H5398" s="13" t="str">
        <f>IF(A5398="","",IF(B5398=1,VLOOKUP(A5398,'entry data'!B:D,3,0),I5397))</f>
        <v/>
      </c>
      <c r="I5398" s="14" t="str">
        <f>IF(A5398="","",IF(E5398="weekly",7,IF(E5398="fortnightly",14,IF(E5398="monthly",DATE(IF(MONTH(H5398)=12,YEAR(H5398)+1,YEAR(H5398)),VLOOKUP(MONTH(H5398),index!$D$2:$G$13,2,0),DAY(H5398)),
IF(E5398="quarterly",DATE(IF(MONTH(H5398)&gt;=10,YEAR(H5398)+1,YEAR(H5398)),VLOOKUP(MONTH(H5398),index!$D$2:$G$13,3,0),DAY(H5398)),
IF(E5398="halfyearly",DATE(IF(MONTH(H5398)&gt;=7,YEAR(H5398)+1,YEAR(H5398)),VLOOKUP(MONTH(H5398),index!$D$2:$G$13,4,0),DAY(H5398)),
DATE(YEAR(H5398)+1,MONTH(H5398),DAY(H5398)))))-H5398))+H5398)</f>
        <v/>
      </c>
      <c r="J5398" s="9" t="str">
        <f t="shared" si="520"/>
        <v/>
      </c>
      <c r="K5398" s="11" t="str">
        <f t="shared" si="521"/>
        <v/>
      </c>
      <c r="L5398" s="11" t="str">
        <f t="shared" si="522"/>
        <v/>
      </c>
      <c r="M5398" s="11" t="str">
        <f>IF(A5398="","",VLOOKUP(E5398,index!$A$1:$B$6,2,0)*K5398*G5398)</f>
        <v/>
      </c>
      <c r="N5398" s="11" t="str">
        <f>IF(A5398="","",-PMT(G5398*VLOOKUP(E5398,index!$A$1:$B$6,2,0),C5398,F5398,0,0))</f>
        <v/>
      </c>
      <c r="O5398" s="11" t="str">
        <f t="shared" si="523"/>
        <v/>
      </c>
      <c r="P5398" s="11" t="str">
        <f t="shared" si="524"/>
        <v/>
      </c>
    </row>
    <row r="5399" spans="1:16" x14ac:dyDescent="0.25">
      <c r="A5399" s="9" t="str">
        <f>IF(A5398="","",IF(B5398&lt;C5398,A5398,IF(A5398=MAX('entry data'!$B$8:$B$507),"",A5398+1)))</f>
        <v/>
      </c>
      <c r="B5399" s="9" t="str">
        <f t="shared" ref="B5399:B5462" si="525">IF(A5399="","",IF(B5398=C5398,1,B5398+1))</f>
        <v/>
      </c>
      <c r="C5399" s="9" t="str">
        <f>IF(ISERROR(VLOOKUP(A5399,'entry data'!B:G,6,0)),"",VLOOKUP(A5399,'entry data'!B:G,6,0))</f>
        <v/>
      </c>
      <c r="D5399" s="9" t="str">
        <f>IF(ISERROR(VLOOKUP(A5399,'entry data'!B:C,2,0)),"",VLOOKUP(A5399,'entry data'!B:C,2,0))</f>
        <v/>
      </c>
      <c r="E5399" s="9" t="str">
        <f>IF(ISERROR(VLOOKUP(A5399,'entry data'!B:E,4,0)),"",VLOOKUP(A5399,'entry data'!B:E,4,0))</f>
        <v/>
      </c>
      <c r="F5399" s="11" t="str">
        <f>IF(A5399="","",IF(ISERROR(VLOOKUP(A5399,'entry data'!B:F,5,0)),"",VLOOKUP(A5399,'entry data'!B:F,5,0)))</f>
        <v/>
      </c>
      <c r="G5399" s="12" t="str">
        <f>IF(A5399="","",IF(ISERROR(VLOOKUP(A5399,'entry data'!B:I,8,0)),"",VLOOKUP(A5399,'entry data'!B:I,7,0)))</f>
        <v/>
      </c>
      <c r="H5399" s="13" t="str">
        <f>IF(A5399="","",IF(B5399=1,VLOOKUP(A5399,'entry data'!B:D,3,0),I5398))</f>
        <v/>
      </c>
      <c r="I5399" s="14" t="str">
        <f>IF(A5399="","",IF(E5399="weekly",7,IF(E5399="fortnightly",14,IF(E5399="monthly",DATE(IF(MONTH(H5399)=12,YEAR(H5399)+1,YEAR(H5399)),VLOOKUP(MONTH(H5399),index!$D$2:$G$13,2,0),DAY(H5399)),
IF(E5399="quarterly",DATE(IF(MONTH(H5399)&gt;=10,YEAR(H5399)+1,YEAR(H5399)),VLOOKUP(MONTH(H5399),index!$D$2:$G$13,3,0),DAY(H5399)),
IF(E5399="halfyearly",DATE(IF(MONTH(H5399)&gt;=7,YEAR(H5399)+1,YEAR(H5399)),VLOOKUP(MONTH(H5399),index!$D$2:$G$13,4,0),DAY(H5399)),
DATE(YEAR(H5399)+1,MONTH(H5399),DAY(H5399)))))-H5399))+H5399)</f>
        <v/>
      </c>
      <c r="J5399" s="9" t="str">
        <f t="shared" ref="J5399:J5462" si="526">IF(A5399="","",IF(MONTH(I5399)&lt;10,YEAR(I5399)&amp;"-0"&amp;MONTH(I5399),YEAR(I5399)&amp;"-"&amp;MONTH(I5399)))</f>
        <v/>
      </c>
      <c r="K5399" s="11" t="str">
        <f t="shared" ref="K5399:K5462" si="527">IF(A5399="","",IF(B5399=1,F5399,O5398))</f>
        <v/>
      </c>
      <c r="L5399" s="11" t="str">
        <f t="shared" ref="L5399:L5462" si="528">IF(A5399="","",N5399-M5399)</f>
        <v/>
      </c>
      <c r="M5399" s="11" t="str">
        <f>IF(A5399="","",VLOOKUP(E5399,index!$A$1:$B$6,2,0)*K5399*G5399)</f>
        <v/>
      </c>
      <c r="N5399" s="11" t="str">
        <f>IF(A5399="","",-PMT(G5399*VLOOKUP(E5399,index!$A$1:$B$6,2,0),C5399,F5399,0,0))</f>
        <v/>
      </c>
      <c r="O5399" s="11" t="str">
        <f t="shared" ref="O5399:O5462" si="529">IF(A5399="","",K5399-L5399)</f>
        <v/>
      </c>
      <c r="P5399" s="11" t="str">
        <f t="shared" si="524"/>
        <v/>
      </c>
    </row>
    <row r="5400" spans="1:16" x14ac:dyDescent="0.25">
      <c r="A5400" s="9" t="str">
        <f>IF(A5399="","",IF(B5399&lt;C5399,A5399,IF(A5399=MAX('entry data'!$B$8:$B$507),"",A5399+1)))</f>
        <v/>
      </c>
      <c r="B5400" s="9" t="str">
        <f t="shared" si="525"/>
        <v/>
      </c>
      <c r="C5400" s="9" t="str">
        <f>IF(ISERROR(VLOOKUP(A5400,'entry data'!B:G,6,0)),"",VLOOKUP(A5400,'entry data'!B:G,6,0))</f>
        <v/>
      </c>
      <c r="D5400" s="9" t="str">
        <f>IF(ISERROR(VLOOKUP(A5400,'entry data'!B:C,2,0)),"",VLOOKUP(A5400,'entry data'!B:C,2,0))</f>
        <v/>
      </c>
      <c r="E5400" s="9" t="str">
        <f>IF(ISERROR(VLOOKUP(A5400,'entry data'!B:E,4,0)),"",VLOOKUP(A5400,'entry data'!B:E,4,0))</f>
        <v/>
      </c>
      <c r="F5400" s="11" t="str">
        <f>IF(A5400="","",IF(ISERROR(VLOOKUP(A5400,'entry data'!B:F,5,0)),"",VLOOKUP(A5400,'entry data'!B:F,5,0)))</f>
        <v/>
      </c>
      <c r="G5400" s="12" t="str">
        <f>IF(A5400="","",IF(ISERROR(VLOOKUP(A5400,'entry data'!B:I,8,0)),"",VLOOKUP(A5400,'entry data'!B:I,7,0)))</f>
        <v/>
      </c>
      <c r="H5400" s="13" t="str">
        <f>IF(A5400="","",IF(B5400=1,VLOOKUP(A5400,'entry data'!B:D,3,0),I5399))</f>
        <v/>
      </c>
      <c r="I5400" s="14" t="str">
        <f>IF(A5400="","",IF(E5400="weekly",7,IF(E5400="fortnightly",14,IF(E5400="monthly",DATE(IF(MONTH(H5400)=12,YEAR(H5400)+1,YEAR(H5400)),VLOOKUP(MONTH(H5400),index!$D$2:$G$13,2,0),DAY(H5400)),
IF(E5400="quarterly",DATE(IF(MONTH(H5400)&gt;=10,YEAR(H5400)+1,YEAR(H5400)),VLOOKUP(MONTH(H5400),index!$D$2:$G$13,3,0),DAY(H5400)),
IF(E5400="halfyearly",DATE(IF(MONTH(H5400)&gt;=7,YEAR(H5400)+1,YEAR(H5400)),VLOOKUP(MONTH(H5400),index!$D$2:$G$13,4,0),DAY(H5400)),
DATE(YEAR(H5400)+1,MONTH(H5400),DAY(H5400)))))-H5400))+H5400)</f>
        <v/>
      </c>
      <c r="J5400" s="9" t="str">
        <f t="shared" si="526"/>
        <v/>
      </c>
      <c r="K5400" s="11" t="str">
        <f t="shared" si="527"/>
        <v/>
      </c>
      <c r="L5400" s="11" t="str">
        <f t="shared" si="528"/>
        <v/>
      </c>
      <c r="M5400" s="11" t="str">
        <f>IF(A5400="","",VLOOKUP(E5400,index!$A$1:$B$6,2,0)*K5400*G5400)</f>
        <v/>
      </c>
      <c r="N5400" s="11" t="str">
        <f>IF(A5400="","",-PMT(G5400*VLOOKUP(E5400,index!$A$1:$B$6,2,0),C5400,F5400,0,0))</f>
        <v/>
      </c>
      <c r="O5400" s="11" t="str">
        <f t="shared" si="529"/>
        <v/>
      </c>
      <c r="P5400" s="11" t="str">
        <f t="shared" si="524"/>
        <v/>
      </c>
    </row>
    <row r="5401" spans="1:16" x14ac:dyDescent="0.25">
      <c r="A5401" s="9" t="str">
        <f>IF(A5400="","",IF(B5400&lt;C5400,A5400,IF(A5400=MAX('entry data'!$B$8:$B$507),"",A5400+1)))</f>
        <v/>
      </c>
      <c r="B5401" s="9" t="str">
        <f t="shared" si="525"/>
        <v/>
      </c>
      <c r="C5401" s="9" t="str">
        <f>IF(ISERROR(VLOOKUP(A5401,'entry data'!B:G,6,0)),"",VLOOKUP(A5401,'entry data'!B:G,6,0))</f>
        <v/>
      </c>
      <c r="D5401" s="9" t="str">
        <f>IF(ISERROR(VLOOKUP(A5401,'entry data'!B:C,2,0)),"",VLOOKUP(A5401,'entry data'!B:C,2,0))</f>
        <v/>
      </c>
      <c r="E5401" s="9" t="str">
        <f>IF(ISERROR(VLOOKUP(A5401,'entry data'!B:E,4,0)),"",VLOOKUP(A5401,'entry data'!B:E,4,0))</f>
        <v/>
      </c>
      <c r="F5401" s="11" t="str">
        <f>IF(A5401="","",IF(ISERROR(VLOOKUP(A5401,'entry data'!B:F,5,0)),"",VLOOKUP(A5401,'entry data'!B:F,5,0)))</f>
        <v/>
      </c>
      <c r="G5401" s="12" t="str">
        <f>IF(A5401="","",IF(ISERROR(VLOOKUP(A5401,'entry data'!B:I,8,0)),"",VLOOKUP(A5401,'entry data'!B:I,7,0)))</f>
        <v/>
      </c>
      <c r="H5401" s="13" t="str">
        <f>IF(A5401="","",IF(B5401=1,VLOOKUP(A5401,'entry data'!B:D,3,0),I5400))</f>
        <v/>
      </c>
      <c r="I5401" s="14" t="str">
        <f>IF(A5401="","",IF(E5401="weekly",7,IF(E5401="fortnightly",14,IF(E5401="monthly",DATE(IF(MONTH(H5401)=12,YEAR(H5401)+1,YEAR(H5401)),VLOOKUP(MONTH(H5401),index!$D$2:$G$13,2,0),DAY(H5401)),
IF(E5401="quarterly",DATE(IF(MONTH(H5401)&gt;=10,YEAR(H5401)+1,YEAR(H5401)),VLOOKUP(MONTH(H5401),index!$D$2:$G$13,3,0),DAY(H5401)),
IF(E5401="halfyearly",DATE(IF(MONTH(H5401)&gt;=7,YEAR(H5401)+1,YEAR(H5401)),VLOOKUP(MONTH(H5401),index!$D$2:$G$13,4,0),DAY(H5401)),
DATE(YEAR(H5401)+1,MONTH(H5401),DAY(H5401)))))-H5401))+H5401)</f>
        <v/>
      </c>
      <c r="J5401" s="9" t="str">
        <f t="shared" si="526"/>
        <v/>
      </c>
      <c r="K5401" s="11" t="str">
        <f t="shared" si="527"/>
        <v/>
      </c>
      <c r="L5401" s="11" t="str">
        <f t="shared" si="528"/>
        <v/>
      </c>
      <c r="M5401" s="11" t="str">
        <f>IF(A5401="","",VLOOKUP(E5401,index!$A$1:$B$6,2,0)*K5401*G5401)</f>
        <v/>
      </c>
      <c r="N5401" s="11" t="str">
        <f>IF(A5401="","",-PMT(G5401*VLOOKUP(E5401,index!$A$1:$B$6,2,0),C5401,F5401,0,0))</f>
        <v/>
      </c>
      <c r="O5401" s="11" t="str">
        <f t="shared" si="529"/>
        <v/>
      </c>
      <c r="P5401" s="11" t="str">
        <f t="shared" si="524"/>
        <v/>
      </c>
    </row>
    <row r="5402" spans="1:16" x14ac:dyDescent="0.25">
      <c r="A5402" s="9" t="str">
        <f>IF(A5401="","",IF(B5401&lt;C5401,A5401,IF(A5401=MAX('entry data'!$B$8:$B$507),"",A5401+1)))</f>
        <v/>
      </c>
      <c r="B5402" s="9" t="str">
        <f t="shared" si="525"/>
        <v/>
      </c>
      <c r="C5402" s="9" t="str">
        <f>IF(ISERROR(VLOOKUP(A5402,'entry data'!B:G,6,0)),"",VLOOKUP(A5402,'entry data'!B:G,6,0))</f>
        <v/>
      </c>
      <c r="D5402" s="9" t="str">
        <f>IF(ISERROR(VLOOKUP(A5402,'entry data'!B:C,2,0)),"",VLOOKUP(A5402,'entry data'!B:C,2,0))</f>
        <v/>
      </c>
      <c r="E5402" s="9" t="str">
        <f>IF(ISERROR(VLOOKUP(A5402,'entry data'!B:E,4,0)),"",VLOOKUP(A5402,'entry data'!B:E,4,0))</f>
        <v/>
      </c>
      <c r="F5402" s="11" t="str">
        <f>IF(A5402="","",IF(ISERROR(VLOOKUP(A5402,'entry data'!B:F,5,0)),"",VLOOKUP(A5402,'entry data'!B:F,5,0)))</f>
        <v/>
      </c>
      <c r="G5402" s="12" t="str">
        <f>IF(A5402="","",IF(ISERROR(VLOOKUP(A5402,'entry data'!B:I,8,0)),"",VLOOKUP(A5402,'entry data'!B:I,7,0)))</f>
        <v/>
      </c>
      <c r="H5402" s="13" t="str">
        <f>IF(A5402="","",IF(B5402=1,VLOOKUP(A5402,'entry data'!B:D,3,0),I5401))</f>
        <v/>
      </c>
      <c r="I5402" s="14" t="str">
        <f>IF(A5402="","",IF(E5402="weekly",7,IF(E5402="fortnightly",14,IF(E5402="monthly",DATE(IF(MONTH(H5402)=12,YEAR(H5402)+1,YEAR(H5402)),VLOOKUP(MONTH(H5402),index!$D$2:$G$13,2,0),DAY(H5402)),
IF(E5402="quarterly",DATE(IF(MONTH(H5402)&gt;=10,YEAR(H5402)+1,YEAR(H5402)),VLOOKUP(MONTH(H5402),index!$D$2:$G$13,3,0),DAY(H5402)),
IF(E5402="halfyearly",DATE(IF(MONTH(H5402)&gt;=7,YEAR(H5402)+1,YEAR(H5402)),VLOOKUP(MONTH(H5402),index!$D$2:$G$13,4,0),DAY(H5402)),
DATE(YEAR(H5402)+1,MONTH(H5402),DAY(H5402)))))-H5402))+H5402)</f>
        <v/>
      </c>
      <c r="J5402" s="9" t="str">
        <f t="shared" si="526"/>
        <v/>
      </c>
      <c r="K5402" s="11" t="str">
        <f t="shared" si="527"/>
        <v/>
      </c>
      <c r="L5402" s="11" t="str">
        <f t="shared" si="528"/>
        <v/>
      </c>
      <c r="M5402" s="11" t="str">
        <f>IF(A5402="","",VLOOKUP(E5402,index!$A$1:$B$6,2,0)*K5402*G5402)</f>
        <v/>
      </c>
      <c r="N5402" s="11" t="str">
        <f>IF(A5402="","",-PMT(G5402*VLOOKUP(E5402,index!$A$1:$B$6,2,0),C5402,F5402,0,0))</f>
        <v/>
      </c>
      <c r="O5402" s="11" t="str">
        <f t="shared" si="529"/>
        <v/>
      </c>
      <c r="P5402" s="11" t="str">
        <f t="shared" si="524"/>
        <v/>
      </c>
    </row>
    <row r="5403" spans="1:16" x14ac:dyDescent="0.25">
      <c r="A5403" s="9" t="str">
        <f>IF(A5402="","",IF(B5402&lt;C5402,A5402,IF(A5402=MAX('entry data'!$B$8:$B$507),"",A5402+1)))</f>
        <v/>
      </c>
      <c r="B5403" s="9" t="str">
        <f t="shared" si="525"/>
        <v/>
      </c>
      <c r="C5403" s="9" t="str">
        <f>IF(ISERROR(VLOOKUP(A5403,'entry data'!B:G,6,0)),"",VLOOKUP(A5403,'entry data'!B:G,6,0))</f>
        <v/>
      </c>
      <c r="D5403" s="9" t="str">
        <f>IF(ISERROR(VLOOKUP(A5403,'entry data'!B:C,2,0)),"",VLOOKUP(A5403,'entry data'!B:C,2,0))</f>
        <v/>
      </c>
      <c r="E5403" s="9" t="str">
        <f>IF(ISERROR(VLOOKUP(A5403,'entry data'!B:E,4,0)),"",VLOOKUP(A5403,'entry data'!B:E,4,0))</f>
        <v/>
      </c>
      <c r="F5403" s="11" t="str">
        <f>IF(A5403="","",IF(ISERROR(VLOOKUP(A5403,'entry data'!B:F,5,0)),"",VLOOKUP(A5403,'entry data'!B:F,5,0)))</f>
        <v/>
      </c>
      <c r="G5403" s="12" t="str">
        <f>IF(A5403="","",IF(ISERROR(VLOOKUP(A5403,'entry data'!B:I,8,0)),"",VLOOKUP(A5403,'entry data'!B:I,7,0)))</f>
        <v/>
      </c>
      <c r="H5403" s="13" t="str">
        <f>IF(A5403="","",IF(B5403=1,VLOOKUP(A5403,'entry data'!B:D,3,0),I5402))</f>
        <v/>
      </c>
      <c r="I5403" s="14" t="str">
        <f>IF(A5403="","",IF(E5403="weekly",7,IF(E5403="fortnightly",14,IF(E5403="monthly",DATE(IF(MONTH(H5403)=12,YEAR(H5403)+1,YEAR(H5403)),VLOOKUP(MONTH(H5403),index!$D$2:$G$13,2,0),DAY(H5403)),
IF(E5403="quarterly",DATE(IF(MONTH(H5403)&gt;=10,YEAR(H5403)+1,YEAR(H5403)),VLOOKUP(MONTH(H5403),index!$D$2:$G$13,3,0),DAY(H5403)),
IF(E5403="halfyearly",DATE(IF(MONTH(H5403)&gt;=7,YEAR(H5403)+1,YEAR(H5403)),VLOOKUP(MONTH(H5403),index!$D$2:$G$13,4,0),DAY(H5403)),
DATE(YEAR(H5403)+1,MONTH(H5403),DAY(H5403)))))-H5403))+H5403)</f>
        <v/>
      </c>
      <c r="J5403" s="9" t="str">
        <f t="shared" si="526"/>
        <v/>
      </c>
      <c r="K5403" s="11" t="str">
        <f t="shared" si="527"/>
        <v/>
      </c>
      <c r="L5403" s="11" t="str">
        <f t="shared" si="528"/>
        <v/>
      </c>
      <c r="M5403" s="11" t="str">
        <f>IF(A5403="","",VLOOKUP(E5403,index!$A$1:$B$6,2,0)*K5403*G5403)</f>
        <v/>
      </c>
      <c r="N5403" s="11" t="str">
        <f>IF(A5403="","",-PMT(G5403*VLOOKUP(E5403,index!$A$1:$B$6,2,0),C5403,F5403,0,0))</f>
        <v/>
      </c>
      <c r="O5403" s="11" t="str">
        <f t="shared" si="529"/>
        <v/>
      </c>
      <c r="P5403" s="11" t="str">
        <f t="shared" si="524"/>
        <v/>
      </c>
    </row>
    <row r="5404" spans="1:16" x14ac:dyDescent="0.25">
      <c r="A5404" s="9" t="str">
        <f>IF(A5403="","",IF(B5403&lt;C5403,A5403,IF(A5403=MAX('entry data'!$B$8:$B$507),"",A5403+1)))</f>
        <v/>
      </c>
      <c r="B5404" s="9" t="str">
        <f t="shared" si="525"/>
        <v/>
      </c>
      <c r="C5404" s="9" t="str">
        <f>IF(ISERROR(VLOOKUP(A5404,'entry data'!B:G,6,0)),"",VLOOKUP(A5404,'entry data'!B:G,6,0))</f>
        <v/>
      </c>
      <c r="D5404" s="9" t="str">
        <f>IF(ISERROR(VLOOKUP(A5404,'entry data'!B:C,2,0)),"",VLOOKUP(A5404,'entry data'!B:C,2,0))</f>
        <v/>
      </c>
      <c r="E5404" s="9" t="str">
        <f>IF(ISERROR(VLOOKUP(A5404,'entry data'!B:E,4,0)),"",VLOOKUP(A5404,'entry data'!B:E,4,0))</f>
        <v/>
      </c>
      <c r="F5404" s="11" t="str">
        <f>IF(A5404="","",IF(ISERROR(VLOOKUP(A5404,'entry data'!B:F,5,0)),"",VLOOKUP(A5404,'entry data'!B:F,5,0)))</f>
        <v/>
      </c>
      <c r="G5404" s="12" t="str">
        <f>IF(A5404="","",IF(ISERROR(VLOOKUP(A5404,'entry data'!B:I,8,0)),"",VLOOKUP(A5404,'entry data'!B:I,7,0)))</f>
        <v/>
      </c>
      <c r="H5404" s="13" t="str">
        <f>IF(A5404="","",IF(B5404=1,VLOOKUP(A5404,'entry data'!B:D,3,0),I5403))</f>
        <v/>
      </c>
      <c r="I5404" s="14" t="str">
        <f>IF(A5404="","",IF(E5404="weekly",7,IF(E5404="fortnightly",14,IF(E5404="monthly",DATE(IF(MONTH(H5404)=12,YEAR(H5404)+1,YEAR(H5404)),VLOOKUP(MONTH(H5404),index!$D$2:$G$13,2,0),DAY(H5404)),
IF(E5404="quarterly",DATE(IF(MONTH(H5404)&gt;=10,YEAR(H5404)+1,YEAR(H5404)),VLOOKUP(MONTH(H5404),index!$D$2:$G$13,3,0),DAY(H5404)),
IF(E5404="halfyearly",DATE(IF(MONTH(H5404)&gt;=7,YEAR(H5404)+1,YEAR(H5404)),VLOOKUP(MONTH(H5404),index!$D$2:$G$13,4,0),DAY(H5404)),
DATE(YEAR(H5404)+1,MONTH(H5404),DAY(H5404)))))-H5404))+H5404)</f>
        <v/>
      </c>
      <c r="J5404" s="9" t="str">
        <f t="shared" si="526"/>
        <v/>
      </c>
      <c r="K5404" s="11" t="str">
        <f t="shared" si="527"/>
        <v/>
      </c>
      <c r="L5404" s="11" t="str">
        <f t="shared" si="528"/>
        <v/>
      </c>
      <c r="M5404" s="11" t="str">
        <f>IF(A5404="","",VLOOKUP(E5404,index!$A$1:$B$6,2,0)*K5404*G5404)</f>
        <v/>
      </c>
      <c r="N5404" s="11" t="str">
        <f>IF(A5404="","",-PMT(G5404*VLOOKUP(E5404,index!$A$1:$B$6,2,0),C5404,F5404,0,0))</f>
        <v/>
      </c>
      <c r="O5404" s="11" t="str">
        <f t="shared" si="529"/>
        <v/>
      </c>
      <c r="P5404" s="11" t="str">
        <f t="shared" si="524"/>
        <v/>
      </c>
    </row>
    <row r="5405" spans="1:16" x14ac:dyDescent="0.25">
      <c r="A5405" s="9" t="str">
        <f>IF(A5404="","",IF(B5404&lt;C5404,A5404,IF(A5404=MAX('entry data'!$B$8:$B$507),"",A5404+1)))</f>
        <v/>
      </c>
      <c r="B5405" s="9" t="str">
        <f t="shared" si="525"/>
        <v/>
      </c>
      <c r="C5405" s="9" t="str">
        <f>IF(ISERROR(VLOOKUP(A5405,'entry data'!B:G,6,0)),"",VLOOKUP(A5405,'entry data'!B:G,6,0))</f>
        <v/>
      </c>
      <c r="D5405" s="9" t="str">
        <f>IF(ISERROR(VLOOKUP(A5405,'entry data'!B:C,2,0)),"",VLOOKUP(A5405,'entry data'!B:C,2,0))</f>
        <v/>
      </c>
      <c r="E5405" s="9" t="str">
        <f>IF(ISERROR(VLOOKUP(A5405,'entry data'!B:E,4,0)),"",VLOOKUP(A5405,'entry data'!B:E,4,0))</f>
        <v/>
      </c>
      <c r="F5405" s="11" t="str">
        <f>IF(A5405="","",IF(ISERROR(VLOOKUP(A5405,'entry data'!B:F,5,0)),"",VLOOKUP(A5405,'entry data'!B:F,5,0)))</f>
        <v/>
      </c>
      <c r="G5405" s="12" t="str">
        <f>IF(A5405="","",IF(ISERROR(VLOOKUP(A5405,'entry data'!B:I,8,0)),"",VLOOKUP(A5405,'entry data'!B:I,7,0)))</f>
        <v/>
      </c>
      <c r="H5405" s="13" t="str">
        <f>IF(A5405="","",IF(B5405=1,VLOOKUP(A5405,'entry data'!B:D,3,0),I5404))</f>
        <v/>
      </c>
      <c r="I5405" s="14" t="str">
        <f>IF(A5405="","",IF(E5405="weekly",7,IF(E5405="fortnightly",14,IF(E5405="monthly",DATE(IF(MONTH(H5405)=12,YEAR(H5405)+1,YEAR(H5405)),VLOOKUP(MONTH(H5405),index!$D$2:$G$13,2,0),DAY(H5405)),
IF(E5405="quarterly",DATE(IF(MONTH(H5405)&gt;=10,YEAR(H5405)+1,YEAR(H5405)),VLOOKUP(MONTH(H5405),index!$D$2:$G$13,3,0),DAY(H5405)),
IF(E5405="halfyearly",DATE(IF(MONTH(H5405)&gt;=7,YEAR(H5405)+1,YEAR(H5405)),VLOOKUP(MONTH(H5405),index!$D$2:$G$13,4,0),DAY(H5405)),
DATE(YEAR(H5405)+1,MONTH(H5405),DAY(H5405)))))-H5405))+H5405)</f>
        <v/>
      </c>
      <c r="J5405" s="9" t="str">
        <f t="shared" si="526"/>
        <v/>
      </c>
      <c r="K5405" s="11" t="str">
        <f t="shared" si="527"/>
        <v/>
      </c>
      <c r="L5405" s="11" t="str">
        <f t="shared" si="528"/>
        <v/>
      </c>
      <c r="M5405" s="11" t="str">
        <f>IF(A5405="","",VLOOKUP(E5405,index!$A$1:$B$6,2,0)*K5405*G5405)</f>
        <v/>
      </c>
      <c r="N5405" s="11" t="str">
        <f>IF(A5405="","",-PMT(G5405*VLOOKUP(E5405,index!$A$1:$B$6,2,0),C5405,F5405,0,0))</f>
        <v/>
      </c>
      <c r="O5405" s="11" t="str">
        <f t="shared" si="529"/>
        <v/>
      </c>
      <c r="P5405" s="11" t="str">
        <f t="shared" si="524"/>
        <v/>
      </c>
    </row>
    <row r="5406" spans="1:16" x14ac:dyDescent="0.25">
      <c r="A5406" s="9" t="str">
        <f>IF(A5405="","",IF(B5405&lt;C5405,A5405,IF(A5405=MAX('entry data'!$B$8:$B$507),"",A5405+1)))</f>
        <v/>
      </c>
      <c r="B5406" s="9" t="str">
        <f t="shared" si="525"/>
        <v/>
      </c>
      <c r="C5406" s="9" t="str">
        <f>IF(ISERROR(VLOOKUP(A5406,'entry data'!B:G,6,0)),"",VLOOKUP(A5406,'entry data'!B:G,6,0))</f>
        <v/>
      </c>
      <c r="D5406" s="9" t="str">
        <f>IF(ISERROR(VLOOKUP(A5406,'entry data'!B:C,2,0)),"",VLOOKUP(A5406,'entry data'!B:C,2,0))</f>
        <v/>
      </c>
      <c r="E5406" s="9" t="str">
        <f>IF(ISERROR(VLOOKUP(A5406,'entry data'!B:E,4,0)),"",VLOOKUP(A5406,'entry data'!B:E,4,0))</f>
        <v/>
      </c>
      <c r="F5406" s="11" t="str">
        <f>IF(A5406="","",IF(ISERROR(VLOOKUP(A5406,'entry data'!B:F,5,0)),"",VLOOKUP(A5406,'entry data'!B:F,5,0)))</f>
        <v/>
      </c>
      <c r="G5406" s="12" t="str">
        <f>IF(A5406="","",IF(ISERROR(VLOOKUP(A5406,'entry data'!B:I,8,0)),"",VLOOKUP(A5406,'entry data'!B:I,7,0)))</f>
        <v/>
      </c>
      <c r="H5406" s="13" t="str">
        <f>IF(A5406="","",IF(B5406=1,VLOOKUP(A5406,'entry data'!B:D,3,0),I5405))</f>
        <v/>
      </c>
      <c r="I5406" s="14" t="str">
        <f>IF(A5406="","",IF(E5406="weekly",7,IF(E5406="fortnightly",14,IF(E5406="monthly",DATE(IF(MONTH(H5406)=12,YEAR(H5406)+1,YEAR(H5406)),VLOOKUP(MONTH(H5406),index!$D$2:$G$13,2,0),DAY(H5406)),
IF(E5406="quarterly",DATE(IF(MONTH(H5406)&gt;=10,YEAR(H5406)+1,YEAR(H5406)),VLOOKUP(MONTH(H5406),index!$D$2:$G$13,3,0),DAY(H5406)),
IF(E5406="halfyearly",DATE(IF(MONTH(H5406)&gt;=7,YEAR(H5406)+1,YEAR(H5406)),VLOOKUP(MONTH(H5406),index!$D$2:$G$13,4,0),DAY(H5406)),
DATE(YEAR(H5406)+1,MONTH(H5406),DAY(H5406)))))-H5406))+H5406)</f>
        <v/>
      </c>
      <c r="J5406" s="9" t="str">
        <f t="shared" si="526"/>
        <v/>
      </c>
      <c r="K5406" s="11" t="str">
        <f t="shared" si="527"/>
        <v/>
      </c>
      <c r="L5406" s="11" t="str">
        <f t="shared" si="528"/>
        <v/>
      </c>
      <c r="M5406" s="11" t="str">
        <f>IF(A5406="","",VLOOKUP(E5406,index!$A$1:$B$6,2,0)*K5406*G5406)</f>
        <v/>
      </c>
      <c r="N5406" s="11" t="str">
        <f>IF(A5406="","",-PMT(G5406*VLOOKUP(E5406,index!$A$1:$B$6,2,0),C5406,F5406,0,0))</f>
        <v/>
      </c>
      <c r="O5406" s="11" t="str">
        <f t="shared" si="529"/>
        <v/>
      </c>
      <c r="P5406" s="11" t="str">
        <f t="shared" si="524"/>
        <v/>
      </c>
    </row>
    <row r="5407" spans="1:16" x14ac:dyDescent="0.25">
      <c r="A5407" s="9" t="str">
        <f>IF(A5406="","",IF(B5406&lt;C5406,A5406,IF(A5406=MAX('entry data'!$B$8:$B$507),"",A5406+1)))</f>
        <v/>
      </c>
      <c r="B5407" s="9" t="str">
        <f t="shared" si="525"/>
        <v/>
      </c>
      <c r="C5407" s="9" t="str">
        <f>IF(ISERROR(VLOOKUP(A5407,'entry data'!B:G,6,0)),"",VLOOKUP(A5407,'entry data'!B:G,6,0))</f>
        <v/>
      </c>
      <c r="D5407" s="9" t="str">
        <f>IF(ISERROR(VLOOKUP(A5407,'entry data'!B:C,2,0)),"",VLOOKUP(A5407,'entry data'!B:C,2,0))</f>
        <v/>
      </c>
      <c r="E5407" s="9" t="str">
        <f>IF(ISERROR(VLOOKUP(A5407,'entry data'!B:E,4,0)),"",VLOOKUP(A5407,'entry data'!B:E,4,0))</f>
        <v/>
      </c>
      <c r="F5407" s="11" t="str">
        <f>IF(A5407="","",IF(ISERROR(VLOOKUP(A5407,'entry data'!B:F,5,0)),"",VLOOKUP(A5407,'entry data'!B:F,5,0)))</f>
        <v/>
      </c>
      <c r="G5407" s="12" t="str">
        <f>IF(A5407="","",IF(ISERROR(VLOOKUP(A5407,'entry data'!B:I,8,0)),"",VLOOKUP(A5407,'entry data'!B:I,7,0)))</f>
        <v/>
      </c>
      <c r="H5407" s="13" t="str">
        <f>IF(A5407="","",IF(B5407=1,VLOOKUP(A5407,'entry data'!B:D,3,0),I5406))</f>
        <v/>
      </c>
      <c r="I5407" s="14" t="str">
        <f>IF(A5407="","",IF(E5407="weekly",7,IF(E5407="fortnightly",14,IF(E5407="monthly",DATE(IF(MONTH(H5407)=12,YEAR(H5407)+1,YEAR(H5407)),VLOOKUP(MONTH(H5407),index!$D$2:$G$13,2,0),DAY(H5407)),
IF(E5407="quarterly",DATE(IF(MONTH(H5407)&gt;=10,YEAR(H5407)+1,YEAR(H5407)),VLOOKUP(MONTH(H5407),index!$D$2:$G$13,3,0),DAY(H5407)),
IF(E5407="halfyearly",DATE(IF(MONTH(H5407)&gt;=7,YEAR(H5407)+1,YEAR(H5407)),VLOOKUP(MONTH(H5407),index!$D$2:$G$13,4,0),DAY(H5407)),
DATE(YEAR(H5407)+1,MONTH(H5407),DAY(H5407)))))-H5407))+H5407)</f>
        <v/>
      </c>
      <c r="J5407" s="9" t="str">
        <f t="shared" si="526"/>
        <v/>
      </c>
      <c r="K5407" s="11" t="str">
        <f t="shared" si="527"/>
        <v/>
      </c>
      <c r="L5407" s="11" t="str">
        <f t="shared" si="528"/>
        <v/>
      </c>
      <c r="M5407" s="11" t="str">
        <f>IF(A5407="","",VLOOKUP(E5407,index!$A$1:$B$6,2,0)*K5407*G5407)</f>
        <v/>
      </c>
      <c r="N5407" s="11" t="str">
        <f>IF(A5407="","",-PMT(G5407*VLOOKUP(E5407,index!$A$1:$B$6,2,0),C5407,F5407,0,0))</f>
        <v/>
      </c>
      <c r="O5407" s="11" t="str">
        <f t="shared" si="529"/>
        <v/>
      </c>
      <c r="P5407" s="11" t="str">
        <f t="shared" si="524"/>
        <v/>
      </c>
    </row>
    <row r="5408" spans="1:16" x14ac:dyDescent="0.25">
      <c r="A5408" s="9" t="str">
        <f>IF(A5407="","",IF(B5407&lt;C5407,A5407,IF(A5407=MAX('entry data'!$B$8:$B$507),"",A5407+1)))</f>
        <v/>
      </c>
      <c r="B5408" s="9" t="str">
        <f t="shared" si="525"/>
        <v/>
      </c>
      <c r="C5408" s="9" t="str">
        <f>IF(ISERROR(VLOOKUP(A5408,'entry data'!B:G,6,0)),"",VLOOKUP(A5408,'entry data'!B:G,6,0))</f>
        <v/>
      </c>
      <c r="D5408" s="9" t="str">
        <f>IF(ISERROR(VLOOKUP(A5408,'entry data'!B:C,2,0)),"",VLOOKUP(A5408,'entry data'!B:C,2,0))</f>
        <v/>
      </c>
      <c r="E5408" s="9" t="str">
        <f>IF(ISERROR(VLOOKUP(A5408,'entry data'!B:E,4,0)),"",VLOOKUP(A5408,'entry data'!B:E,4,0))</f>
        <v/>
      </c>
      <c r="F5408" s="11" t="str">
        <f>IF(A5408="","",IF(ISERROR(VLOOKUP(A5408,'entry data'!B:F,5,0)),"",VLOOKUP(A5408,'entry data'!B:F,5,0)))</f>
        <v/>
      </c>
      <c r="G5408" s="12" t="str">
        <f>IF(A5408="","",IF(ISERROR(VLOOKUP(A5408,'entry data'!B:I,8,0)),"",VLOOKUP(A5408,'entry data'!B:I,7,0)))</f>
        <v/>
      </c>
      <c r="H5408" s="13" t="str">
        <f>IF(A5408="","",IF(B5408=1,VLOOKUP(A5408,'entry data'!B:D,3,0),I5407))</f>
        <v/>
      </c>
      <c r="I5408" s="14" t="str">
        <f>IF(A5408="","",IF(E5408="weekly",7,IF(E5408="fortnightly",14,IF(E5408="monthly",DATE(IF(MONTH(H5408)=12,YEAR(H5408)+1,YEAR(H5408)),VLOOKUP(MONTH(H5408),index!$D$2:$G$13,2,0),DAY(H5408)),
IF(E5408="quarterly",DATE(IF(MONTH(H5408)&gt;=10,YEAR(H5408)+1,YEAR(H5408)),VLOOKUP(MONTH(H5408),index!$D$2:$G$13,3,0),DAY(H5408)),
IF(E5408="halfyearly",DATE(IF(MONTH(H5408)&gt;=7,YEAR(H5408)+1,YEAR(H5408)),VLOOKUP(MONTH(H5408),index!$D$2:$G$13,4,0),DAY(H5408)),
DATE(YEAR(H5408)+1,MONTH(H5408),DAY(H5408)))))-H5408))+H5408)</f>
        <v/>
      </c>
      <c r="J5408" s="9" t="str">
        <f t="shared" si="526"/>
        <v/>
      </c>
      <c r="K5408" s="11" t="str">
        <f t="shared" si="527"/>
        <v/>
      </c>
      <c r="L5408" s="11" t="str">
        <f t="shared" si="528"/>
        <v/>
      </c>
      <c r="M5408" s="11" t="str">
        <f>IF(A5408="","",VLOOKUP(E5408,index!$A$1:$B$6,2,0)*K5408*G5408)</f>
        <v/>
      </c>
      <c r="N5408" s="11" t="str">
        <f>IF(A5408="","",-PMT(G5408*VLOOKUP(E5408,index!$A$1:$B$6,2,0),C5408,F5408,0,0))</f>
        <v/>
      </c>
      <c r="O5408" s="11" t="str">
        <f t="shared" si="529"/>
        <v/>
      </c>
      <c r="P5408" s="11" t="str">
        <f t="shared" si="524"/>
        <v/>
      </c>
    </row>
    <row r="5409" spans="1:16" x14ac:dyDescent="0.25">
      <c r="A5409" s="9" t="str">
        <f>IF(A5408="","",IF(B5408&lt;C5408,A5408,IF(A5408=MAX('entry data'!$B$8:$B$507),"",A5408+1)))</f>
        <v/>
      </c>
      <c r="B5409" s="9" t="str">
        <f t="shared" si="525"/>
        <v/>
      </c>
      <c r="C5409" s="9" t="str">
        <f>IF(ISERROR(VLOOKUP(A5409,'entry data'!B:G,6,0)),"",VLOOKUP(A5409,'entry data'!B:G,6,0))</f>
        <v/>
      </c>
      <c r="D5409" s="9" t="str">
        <f>IF(ISERROR(VLOOKUP(A5409,'entry data'!B:C,2,0)),"",VLOOKUP(A5409,'entry data'!B:C,2,0))</f>
        <v/>
      </c>
      <c r="E5409" s="9" t="str">
        <f>IF(ISERROR(VLOOKUP(A5409,'entry data'!B:E,4,0)),"",VLOOKUP(A5409,'entry data'!B:E,4,0))</f>
        <v/>
      </c>
      <c r="F5409" s="11" t="str">
        <f>IF(A5409="","",IF(ISERROR(VLOOKUP(A5409,'entry data'!B:F,5,0)),"",VLOOKUP(A5409,'entry data'!B:F,5,0)))</f>
        <v/>
      </c>
      <c r="G5409" s="12" t="str">
        <f>IF(A5409="","",IF(ISERROR(VLOOKUP(A5409,'entry data'!B:I,8,0)),"",VLOOKUP(A5409,'entry data'!B:I,7,0)))</f>
        <v/>
      </c>
      <c r="H5409" s="13" t="str">
        <f>IF(A5409="","",IF(B5409=1,VLOOKUP(A5409,'entry data'!B:D,3,0),I5408))</f>
        <v/>
      </c>
      <c r="I5409" s="14" t="str">
        <f>IF(A5409="","",IF(E5409="weekly",7,IF(E5409="fortnightly",14,IF(E5409="monthly",DATE(IF(MONTH(H5409)=12,YEAR(H5409)+1,YEAR(H5409)),VLOOKUP(MONTH(H5409),index!$D$2:$G$13,2,0),DAY(H5409)),
IF(E5409="quarterly",DATE(IF(MONTH(H5409)&gt;=10,YEAR(H5409)+1,YEAR(H5409)),VLOOKUP(MONTH(H5409),index!$D$2:$G$13,3,0),DAY(H5409)),
IF(E5409="halfyearly",DATE(IF(MONTH(H5409)&gt;=7,YEAR(H5409)+1,YEAR(H5409)),VLOOKUP(MONTH(H5409),index!$D$2:$G$13,4,0),DAY(H5409)),
DATE(YEAR(H5409)+1,MONTH(H5409),DAY(H5409)))))-H5409))+H5409)</f>
        <v/>
      </c>
      <c r="J5409" s="9" t="str">
        <f t="shared" si="526"/>
        <v/>
      </c>
      <c r="K5409" s="11" t="str">
        <f t="shared" si="527"/>
        <v/>
      </c>
      <c r="L5409" s="11" t="str">
        <f t="shared" si="528"/>
        <v/>
      </c>
      <c r="M5409" s="11" t="str">
        <f>IF(A5409="","",VLOOKUP(E5409,index!$A$1:$B$6,2,0)*K5409*G5409)</f>
        <v/>
      </c>
      <c r="N5409" s="11" t="str">
        <f>IF(A5409="","",-PMT(G5409*VLOOKUP(E5409,index!$A$1:$B$6,2,0),C5409,F5409,0,0))</f>
        <v/>
      </c>
      <c r="O5409" s="11" t="str">
        <f t="shared" si="529"/>
        <v/>
      </c>
      <c r="P5409" s="11" t="str">
        <f t="shared" si="524"/>
        <v/>
      </c>
    </row>
    <row r="5410" spans="1:16" x14ac:dyDescent="0.25">
      <c r="A5410" s="9" t="str">
        <f>IF(A5409="","",IF(B5409&lt;C5409,A5409,IF(A5409=MAX('entry data'!$B$8:$B$507),"",A5409+1)))</f>
        <v/>
      </c>
      <c r="B5410" s="9" t="str">
        <f t="shared" si="525"/>
        <v/>
      </c>
      <c r="C5410" s="9" t="str">
        <f>IF(ISERROR(VLOOKUP(A5410,'entry data'!B:G,6,0)),"",VLOOKUP(A5410,'entry data'!B:G,6,0))</f>
        <v/>
      </c>
      <c r="D5410" s="9" t="str">
        <f>IF(ISERROR(VLOOKUP(A5410,'entry data'!B:C,2,0)),"",VLOOKUP(A5410,'entry data'!B:C,2,0))</f>
        <v/>
      </c>
      <c r="E5410" s="9" t="str">
        <f>IF(ISERROR(VLOOKUP(A5410,'entry data'!B:E,4,0)),"",VLOOKUP(A5410,'entry data'!B:E,4,0))</f>
        <v/>
      </c>
      <c r="F5410" s="11" t="str">
        <f>IF(A5410="","",IF(ISERROR(VLOOKUP(A5410,'entry data'!B:F,5,0)),"",VLOOKUP(A5410,'entry data'!B:F,5,0)))</f>
        <v/>
      </c>
      <c r="G5410" s="12" t="str">
        <f>IF(A5410="","",IF(ISERROR(VLOOKUP(A5410,'entry data'!B:I,8,0)),"",VLOOKUP(A5410,'entry data'!B:I,7,0)))</f>
        <v/>
      </c>
      <c r="H5410" s="13" t="str">
        <f>IF(A5410="","",IF(B5410=1,VLOOKUP(A5410,'entry data'!B:D,3,0),I5409))</f>
        <v/>
      </c>
      <c r="I5410" s="14" t="str">
        <f>IF(A5410="","",IF(E5410="weekly",7,IF(E5410="fortnightly",14,IF(E5410="monthly",DATE(IF(MONTH(H5410)=12,YEAR(H5410)+1,YEAR(H5410)),VLOOKUP(MONTH(H5410),index!$D$2:$G$13,2,0),DAY(H5410)),
IF(E5410="quarterly",DATE(IF(MONTH(H5410)&gt;=10,YEAR(H5410)+1,YEAR(H5410)),VLOOKUP(MONTH(H5410),index!$D$2:$G$13,3,0),DAY(H5410)),
IF(E5410="halfyearly",DATE(IF(MONTH(H5410)&gt;=7,YEAR(H5410)+1,YEAR(H5410)),VLOOKUP(MONTH(H5410),index!$D$2:$G$13,4,0),DAY(H5410)),
DATE(YEAR(H5410)+1,MONTH(H5410),DAY(H5410)))))-H5410))+H5410)</f>
        <v/>
      </c>
      <c r="J5410" s="9" t="str">
        <f t="shared" si="526"/>
        <v/>
      </c>
      <c r="K5410" s="11" t="str">
        <f t="shared" si="527"/>
        <v/>
      </c>
      <c r="L5410" s="11" t="str">
        <f t="shared" si="528"/>
        <v/>
      </c>
      <c r="M5410" s="11" t="str">
        <f>IF(A5410="","",VLOOKUP(E5410,index!$A$1:$B$6,2,0)*K5410*G5410)</f>
        <v/>
      </c>
      <c r="N5410" s="11" t="str">
        <f>IF(A5410="","",-PMT(G5410*VLOOKUP(E5410,index!$A$1:$B$6,2,0),C5410,F5410,0,0))</f>
        <v/>
      </c>
      <c r="O5410" s="11" t="str">
        <f t="shared" si="529"/>
        <v/>
      </c>
      <c r="P5410" s="11" t="str">
        <f t="shared" si="524"/>
        <v/>
      </c>
    </row>
    <row r="5411" spans="1:16" x14ac:dyDescent="0.25">
      <c r="A5411" s="9" t="str">
        <f>IF(A5410="","",IF(B5410&lt;C5410,A5410,IF(A5410=MAX('entry data'!$B$8:$B$507),"",A5410+1)))</f>
        <v/>
      </c>
      <c r="B5411" s="9" t="str">
        <f t="shared" si="525"/>
        <v/>
      </c>
      <c r="C5411" s="9" t="str">
        <f>IF(ISERROR(VLOOKUP(A5411,'entry data'!B:G,6,0)),"",VLOOKUP(A5411,'entry data'!B:G,6,0))</f>
        <v/>
      </c>
      <c r="D5411" s="9" t="str">
        <f>IF(ISERROR(VLOOKUP(A5411,'entry data'!B:C,2,0)),"",VLOOKUP(A5411,'entry data'!B:C,2,0))</f>
        <v/>
      </c>
      <c r="E5411" s="9" t="str">
        <f>IF(ISERROR(VLOOKUP(A5411,'entry data'!B:E,4,0)),"",VLOOKUP(A5411,'entry data'!B:E,4,0))</f>
        <v/>
      </c>
      <c r="F5411" s="11" t="str">
        <f>IF(A5411="","",IF(ISERROR(VLOOKUP(A5411,'entry data'!B:F,5,0)),"",VLOOKUP(A5411,'entry data'!B:F,5,0)))</f>
        <v/>
      </c>
      <c r="G5411" s="12" t="str">
        <f>IF(A5411="","",IF(ISERROR(VLOOKUP(A5411,'entry data'!B:I,8,0)),"",VLOOKUP(A5411,'entry data'!B:I,7,0)))</f>
        <v/>
      </c>
      <c r="H5411" s="13" t="str">
        <f>IF(A5411="","",IF(B5411=1,VLOOKUP(A5411,'entry data'!B:D,3,0),I5410))</f>
        <v/>
      </c>
      <c r="I5411" s="14" t="str">
        <f>IF(A5411="","",IF(E5411="weekly",7,IF(E5411="fortnightly",14,IF(E5411="monthly",DATE(IF(MONTH(H5411)=12,YEAR(H5411)+1,YEAR(H5411)),VLOOKUP(MONTH(H5411),index!$D$2:$G$13,2,0),DAY(H5411)),
IF(E5411="quarterly",DATE(IF(MONTH(H5411)&gt;=10,YEAR(H5411)+1,YEAR(H5411)),VLOOKUP(MONTH(H5411),index!$D$2:$G$13,3,0),DAY(H5411)),
IF(E5411="halfyearly",DATE(IF(MONTH(H5411)&gt;=7,YEAR(H5411)+1,YEAR(H5411)),VLOOKUP(MONTH(H5411),index!$D$2:$G$13,4,0),DAY(H5411)),
DATE(YEAR(H5411)+1,MONTH(H5411),DAY(H5411)))))-H5411))+H5411)</f>
        <v/>
      </c>
      <c r="J5411" s="9" t="str">
        <f t="shared" si="526"/>
        <v/>
      </c>
      <c r="K5411" s="11" t="str">
        <f t="shared" si="527"/>
        <v/>
      </c>
      <c r="L5411" s="11" t="str">
        <f t="shared" si="528"/>
        <v/>
      </c>
      <c r="M5411" s="11" t="str">
        <f>IF(A5411="","",VLOOKUP(E5411,index!$A$1:$B$6,2,0)*K5411*G5411)</f>
        <v/>
      </c>
      <c r="N5411" s="11" t="str">
        <f>IF(A5411="","",-PMT(G5411*VLOOKUP(E5411,index!$A$1:$B$6,2,0),C5411,F5411,0,0))</f>
        <v/>
      </c>
      <c r="O5411" s="11" t="str">
        <f t="shared" si="529"/>
        <v/>
      </c>
      <c r="P5411" s="11" t="str">
        <f t="shared" si="524"/>
        <v/>
      </c>
    </row>
    <row r="5412" spans="1:16" x14ac:dyDescent="0.25">
      <c r="A5412" s="9" t="str">
        <f>IF(A5411="","",IF(B5411&lt;C5411,A5411,IF(A5411=MAX('entry data'!$B$8:$B$507),"",A5411+1)))</f>
        <v/>
      </c>
      <c r="B5412" s="9" t="str">
        <f t="shared" si="525"/>
        <v/>
      </c>
      <c r="C5412" s="9" t="str">
        <f>IF(ISERROR(VLOOKUP(A5412,'entry data'!B:G,6,0)),"",VLOOKUP(A5412,'entry data'!B:G,6,0))</f>
        <v/>
      </c>
      <c r="D5412" s="9" t="str">
        <f>IF(ISERROR(VLOOKUP(A5412,'entry data'!B:C,2,0)),"",VLOOKUP(A5412,'entry data'!B:C,2,0))</f>
        <v/>
      </c>
      <c r="E5412" s="9" t="str">
        <f>IF(ISERROR(VLOOKUP(A5412,'entry data'!B:E,4,0)),"",VLOOKUP(A5412,'entry data'!B:E,4,0))</f>
        <v/>
      </c>
      <c r="F5412" s="11" t="str">
        <f>IF(A5412="","",IF(ISERROR(VLOOKUP(A5412,'entry data'!B:F,5,0)),"",VLOOKUP(A5412,'entry data'!B:F,5,0)))</f>
        <v/>
      </c>
      <c r="G5412" s="12" t="str">
        <f>IF(A5412="","",IF(ISERROR(VLOOKUP(A5412,'entry data'!B:I,8,0)),"",VLOOKUP(A5412,'entry data'!B:I,7,0)))</f>
        <v/>
      </c>
      <c r="H5412" s="13" t="str">
        <f>IF(A5412="","",IF(B5412=1,VLOOKUP(A5412,'entry data'!B:D,3,0),I5411))</f>
        <v/>
      </c>
      <c r="I5412" s="14" t="str">
        <f>IF(A5412="","",IF(E5412="weekly",7,IF(E5412="fortnightly",14,IF(E5412="monthly",DATE(IF(MONTH(H5412)=12,YEAR(H5412)+1,YEAR(H5412)),VLOOKUP(MONTH(H5412),index!$D$2:$G$13,2,0),DAY(H5412)),
IF(E5412="quarterly",DATE(IF(MONTH(H5412)&gt;=10,YEAR(H5412)+1,YEAR(H5412)),VLOOKUP(MONTH(H5412),index!$D$2:$G$13,3,0),DAY(H5412)),
IF(E5412="halfyearly",DATE(IF(MONTH(H5412)&gt;=7,YEAR(H5412)+1,YEAR(H5412)),VLOOKUP(MONTH(H5412),index!$D$2:$G$13,4,0),DAY(H5412)),
DATE(YEAR(H5412)+1,MONTH(H5412),DAY(H5412)))))-H5412))+H5412)</f>
        <v/>
      </c>
      <c r="J5412" s="9" t="str">
        <f t="shared" si="526"/>
        <v/>
      </c>
      <c r="K5412" s="11" t="str">
        <f t="shared" si="527"/>
        <v/>
      </c>
      <c r="L5412" s="11" t="str">
        <f t="shared" si="528"/>
        <v/>
      </c>
      <c r="M5412" s="11" t="str">
        <f>IF(A5412="","",VLOOKUP(E5412,index!$A$1:$B$6,2,0)*K5412*G5412)</f>
        <v/>
      </c>
      <c r="N5412" s="11" t="str">
        <f>IF(A5412="","",-PMT(G5412*VLOOKUP(E5412,index!$A$1:$B$6,2,0),C5412,F5412,0,0))</f>
        <v/>
      </c>
      <c r="O5412" s="11" t="str">
        <f t="shared" si="529"/>
        <v/>
      </c>
      <c r="P5412" s="11" t="str">
        <f t="shared" si="524"/>
        <v/>
      </c>
    </row>
    <row r="5413" spans="1:16" x14ac:dyDescent="0.25">
      <c r="A5413" s="9" t="str">
        <f>IF(A5412="","",IF(B5412&lt;C5412,A5412,IF(A5412=MAX('entry data'!$B$8:$B$507),"",A5412+1)))</f>
        <v/>
      </c>
      <c r="B5413" s="9" t="str">
        <f t="shared" si="525"/>
        <v/>
      </c>
      <c r="C5413" s="9" t="str">
        <f>IF(ISERROR(VLOOKUP(A5413,'entry data'!B:G,6,0)),"",VLOOKUP(A5413,'entry data'!B:G,6,0))</f>
        <v/>
      </c>
      <c r="D5413" s="9" t="str">
        <f>IF(ISERROR(VLOOKUP(A5413,'entry data'!B:C,2,0)),"",VLOOKUP(A5413,'entry data'!B:C,2,0))</f>
        <v/>
      </c>
      <c r="E5413" s="9" t="str">
        <f>IF(ISERROR(VLOOKUP(A5413,'entry data'!B:E,4,0)),"",VLOOKUP(A5413,'entry data'!B:E,4,0))</f>
        <v/>
      </c>
      <c r="F5413" s="11" t="str">
        <f>IF(A5413="","",IF(ISERROR(VLOOKUP(A5413,'entry data'!B:F,5,0)),"",VLOOKUP(A5413,'entry data'!B:F,5,0)))</f>
        <v/>
      </c>
      <c r="G5413" s="12" t="str">
        <f>IF(A5413="","",IF(ISERROR(VLOOKUP(A5413,'entry data'!B:I,8,0)),"",VLOOKUP(A5413,'entry data'!B:I,7,0)))</f>
        <v/>
      </c>
      <c r="H5413" s="13" t="str">
        <f>IF(A5413="","",IF(B5413=1,VLOOKUP(A5413,'entry data'!B:D,3,0),I5412))</f>
        <v/>
      </c>
      <c r="I5413" s="14" t="str">
        <f>IF(A5413="","",IF(E5413="weekly",7,IF(E5413="fortnightly",14,IF(E5413="monthly",DATE(IF(MONTH(H5413)=12,YEAR(H5413)+1,YEAR(H5413)),VLOOKUP(MONTH(H5413),index!$D$2:$G$13,2,0),DAY(H5413)),
IF(E5413="quarterly",DATE(IF(MONTH(H5413)&gt;=10,YEAR(H5413)+1,YEAR(H5413)),VLOOKUP(MONTH(H5413),index!$D$2:$G$13,3,0),DAY(H5413)),
IF(E5413="halfyearly",DATE(IF(MONTH(H5413)&gt;=7,YEAR(H5413)+1,YEAR(H5413)),VLOOKUP(MONTH(H5413),index!$D$2:$G$13,4,0),DAY(H5413)),
DATE(YEAR(H5413)+1,MONTH(H5413),DAY(H5413)))))-H5413))+H5413)</f>
        <v/>
      </c>
      <c r="J5413" s="9" t="str">
        <f t="shared" si="526"/>
        <v/>
      </c>
      <c r="K5413" s="11" t="str">
        <f t="shared" si="527"/>
        <v/>
      </c>
      <c r="L5413" s="11" t="str">
        <f t="shared" si="528"/>
        <v/>
      </c>
      <c r="M5413" s="11" t="str">
        <f>IF(A5413="","",VLOOKUP(E5413,index!$A$1:$B$6,2,0)*K5413*G5413)</f>
        <v/>
      </c>
      <c r="N5413" s="11" t="str">
        <f>IF(A5413="","",-PMT(G5413*VLOOKUP(E5413,index!$A$1:$B$6,2,0),C5413,F5413,0,0))</f>
        <v/>
      </c>
      <c r="O5413" s="11" t="str">
        <f t="shared" si="529"/>
        <v/>
      </c>
      <c r="P5413" s="11" t="str">
        <f t="shared" si="524"/>
        <v/>
      </c>
    </row>
    <row r="5414" spans="1:16" x14ac:dyDescent="0.25">
      <c r="A5414" s="9" t="str">
        <f>IF(A5413="","",IF(B5413&lt;C5413,A5413,IF(A5413=MAX('entry data'!$B$8:$B$507),"",A5413+1)))</f>
        <v/>
      </c>
      <c r="B5414" s="9" t="str">
        <f t="shared" si="525"/>
        <v/>
      </c>
      <c r="C5414" s="9" t="str">
        <f>IF(ISERROR(VLOOKUP(A5414,'entry data'!B:G,6,0)),"",VLOOKUP(A5414,'entry data'!B:G,6,0))</f>
        <v/>
      </c>
      <c r="D5414" s="9" t="str">
        <f>IF(ISERROR(VLOOKUP(A5414,'entry data'!B:C,2,0)),"",VLOOKUP(A5414,'entry data'!B:C,2,0))</f>
        <v/>
      </c>
      <c r="E5414" s="9" t="str">
        <f>IF(ISERROR(VLOOKUP(A5414,'entry data'!B:E,4,0)),"",VLOOKUP(A5414,'entry data'!B:E,4,0))</f>
        <v/>
      </c>
      <c r="F5414" s="11" t="str">
        <f>IF(A5414="","",IF(ISERROR(VLOOKUP(A5414,'entry data'!B:F,5,0)),"",VLOOKUP(A5414,'entry data'!B:F,5,0)))</f>
        <v/>
      </c>
      <c r="G5414" s="12" t="str">
        <f>IF(A5414="","",IF(ISERROR(VLOOKUP(A5414,'entry data'!B:I,8,0)),"",VLOOKUP(A5414,'entry data'!B:I,7,0)))</f>
        <v/>
      </c>
      <c r="H5414" s="13" t="str">
        <f>IF(A5414="","",IF(B5414=1,VLOOKUP(A5414,'entry data'!B:D,3,0),I5413))</f>
        <v/>
      </c>
      <c r="I5414" s="14" t="str">
        <f>IF(A5414="","",IF(E5414="weekly",7,IF(E5414="fortnightly",14,IF(E5414="monthly",DATE(IF(MONTH(H5414)=12,YEAR(H5414)+1,YEAR(H5414)),VLOOKUP(MONTH(H5414),index!$D$2:$G$13,2,0),DAY(H5414)),
IF(E5414="quarterly",DATE(IF(MONTH(H5414)&gt;=10,YEAR(H5414)+1,YEAR(H5414)),VLOOKUP(MONTH(H5414),index!$D$2:$G$13,3,0),DAY(H5414)),
IF(E5414="halfyearly",DATE(IF(MONTH(H5414)&gt;=7,YEAR(H5414)+1,YEAR(H5414)),VLOOKUP(MONTH(H5414),index!$D$2:$G$13,4,0),DAY(H5414)),
DATE(YEAR(H5414)+1,MONTH(H5414),DAY(H5414)))))-H5414))+H5414)</f>
        <v/>
      </c>
      <c r="J5414" s="9" t="str">
        <f t="shared" si="526"/>
        <v/>
      </c>
      <c r="K5414" s="11" t="str">
        <f t="shared" si="527"/>
        <v/>
      </c>
      <c r="L5414" s="11" t="str">
        <f t="shared" si="528"/>
        <v/>
      </c>
      <c r="M5414" s="11" t="str">
        <f>IF(A5414="","",VLOOKUP(E5414,index!$A$1:$B$6,2,0)*K5414*G5414)</f>
        <v/>
      </c>
      <c r="N5414" s="11" t="str">
        <f>IF(A5414="","",-PMT(G5414*VLOOKUP(E5414,index!$A$1:$B$6,2,0),C5414,F5414,0,0))</f>
        <v/>
      </c>
      <c r="O5414" s="11" t="str">
        <f t="shared" si="529"/>
        <v/>
      </c>
      <c r="P5414" s="11" t="str">
        <f t="shared" si="524"/>
        <v/>
      </c>
    </row>
    <row r="5415" spans="1:16" x14ac:dyDescent="0.25">
      <c r="A5415" s="9" t="str">
        <f>IF(A5414="","",IF(B5414&lt;C5414,A5414,IF(A5414=MAX('entry data'!$B$8:$B$507),"",A5414+1)))</f>
        <v/>
      </c>
      <c r="B5415" s="9" t="str">
        <f t="shared" si="525"/>
        <v/>
      </c>
      <c r="C5415" s="9" t="str">
        <f>IF(ISERROR(VLOOKUP(A5415,'entry data'!B:G,6,0)),"",VLOOKUP(A5415,'entry data'!B:G,6,0))</f>
        <v/>
      </c>
      <c r="D5415" s="9" t="str">
        <f>IF(ISERROR(VLOOKUP(A5415,'entry data'!B:C,2,0)),"",VLOOKUP(A5415,'entry data'!B:C,2,0))</f>
        <v/>
      </c>
      <c r="E5415" s="9" t="str">
        <f>IF(ISERROR(VLOOKUP(A5415,'entry data'!B:E,4,0)),"",VLOOKUP(A5415,'entry data'!B:E,4,0))</f>
        <v/>
      </c>
      <c r="F5415" s="11" t="str">
        <f>IF(A5415="","",IF(ISERROR(VLOOKUP(A5415,'entry data'!B:F,5,0)),"",VLOOKUP(A5415,'entry data'!B:F,5,0)))</f>
        <v/>
      </c>
      <c r="G5415" s="12" t="str">
        <f>IF(A5415="","",IF(ISERROR(VLOOKUP(A5415,'entry data'!B:I,8,0)),"",VLOOKUP(A5415,'entry data'!B:I,7,0)))</f>
        <v/>
      </c>
      <c r="H5415" s="13" t="str">
        <f>IF(A5415="","",IF(B5415=1,VLOOKUP(A5415,'entry data'!B:D,3,0),I5414))</f>
        <v/>
      </c>
      <c r="I5415" s="14" t="str">
        <f>IF(A5415="","",IF(E5415="weekly",7,IF(E5415="fortnightly",14,IF(E5415="monthly",DATE(IF(MONTH(H5415)=12,YEAR(H5415)+1,YEAR(H5415)),VLOOKUP(MONTH(H5415),index!$D$2:$G$13,2,0),DAY(H5415)),
IF(E5415="quarterly",DATE(IF(MONTH(H5415)&gt;=10,YEAR(H5415)+1,YEAR(H5415)),VLOOKUP(MONTH(H5415),index!$D$2:$G$13,3,0),DAY(H5415)),
IF(E5415="halfyearly",DATE(IF(MONTH(H5415)&gt;=7,YEAR(H5415)+1,YEAR(H5415)),VLOOKUP(MONTH(H5415),index!$D$2:$G$13,4,0),DAY(H5415)),
DATE(YEAR(H5415)+1,MONTH(H5415),DAY(H5415)))))-H5415))+H5415)</f>
        <v/>
      </c>
      <c r="J5415" s="9" t="str">
        <f t="shared" si="526"/>
        <v/>
      </c>
      <c r="K5415" s="11" t="str">
        <f t="shared" si="527"/>
        <v/>
      </c>
      <c r="L5415" s="11" t="str">
        <f t="shared" si="528"/>
        <v/>
      </c>
      <c r="M5415" s="11" t="str">
        <f>IF(A5415="","",VLOOKUP(E5415,index!$A$1:$B$6,2,0)*K5415*G5415)</f>
        <v/>
      </c>
      <c r="N5415" s="11" t="str">
        <f>IF(A5415="","",-PMT(G5415*VLOOKUP(E5415,index!$A$1:$B$6,2,0),C5415,F5415,0,0))</f>
        <v/>
      </c>
      <c r="O5415" s="11" t="str">
        <f t="shared" si="529"/>
        <v/>
      </c>
      <c r="P5415" s="11" t="str">
        <f t="shared" si="524"/>
        <v/>
      </c>
    </row>
    <row r="5416" spans="1:16" x14ac:dyDescent="0.25">
      <c r="A5416" s="9" t="str">
        <f>IF(A5415="","",IF(B5415&lt;C5415,A5415,IF(A5415=MAX('entry data'!$B$8:$B$507),"",A5415+1)))</f>
        <v/>
      </c>
      <c r="B5416" s="9" t="str">
        <f t="shared" si="525"/>
        <v/>
      </c>
      <c r="C5416" s="9" t="str">
        <f>IF(ISERROR(VLOOKUP(A5416,'entry data'!B:G,6,0)),"",VLOOKUP(A5416,'entry data'!B:G,6,0))</f>
        <v/>
      </c>
      <c r="D5416" s="9" t="str">
        <f>IF(ISERROR(VLOOKUP(A5416,'entry data'!B:C,2,0)),"",VLOOKUP(A5416,'entry data'!B:C,2,0))</f>
        <v/>
      </c>
      <c r="E5416" s="9" t="str">
        <f>IF(ISERROR(VLOOKUP(A5416,'entry data'!B:E,4,0)),"",VLOOKUP(A5416,'entry data'!B:E,4,0))</f>
        <v/>
      </c>
      <c r="F5416" s="11" t="str">
        <f>IF(A5416="","",IF(ISERROR(VLOOKUP(A5416,'entry data'!B:F,5,0)),"",VLOOKUP(A5416,'entry data'!B:F,5,0)))</f>
        <v/>
      </c>
      <c r="G5416" s="12" t="str">
        <f>IF(A5416="","",IF(ISERROR(VLOOKUP(A5416,'entry data'!B:I,8,0)),"",VLOOKUP(A5416,'entry data'!B:I,7,0)))</f>
        <v/>
      </c>
      <c r="H5416" s="13" t="str">
        <f>IF(A5416="","",IF(B5416=1,VLOOKUP(A5416,'entry data'!B:D,3,0),I5415))</f>
        <v/>
      </c>
      <c r="I5416" s="14" t="str">
        <f>IF(A5416="","",IF(E5416="weekly",7,IF(E5416="fortnightly",14,IF(E5416="monthly",DATE(IF(MONTH(H5416)=12,YEAR(H5416)+1,YEAR(H5416)),VLOOKUP(MONTH(H5416),index!$D$2:$G$13,2,0),DAY(H5416)),
IF(E5416="quarterly",DATE(IF(MONTH(H5416)&gt;=10,YEAR(H5416)+1,YEAR(H5416)),VLOOKUP(MONTH(H5416),index!$D$2:$G$13,3,0),DAY(H5416)),
IF(E5416="halfyearly",DATE(IF(MONTH(H5416)&gt;=7,YEAR(H5416)+1,YEAR(H5416)),VLOOKUP(MONTH(H5416),index!$D$2:$G$13,4,0),DAY(H5416)),
DATE(YEAR(H5416)+1,MONTH(H5416),DAY(H5416)))))-H5416))+H5416)</f>
        <v/>
      </c>
      <c r="J5416" s="9" t="str">
        <f t="shared" si="526"/>
        <v/>
      </c>
      <c r="K5416" s="11" t="str">
        <f t="shared" si="527"/>
        <v/>
      </c>
      <c r="L5416" s="11" t="str">
        <f t="shared" si="528"/>
        <v/>
      </c>
      <c r="M5416" s="11" t="str">
        <f>IF(A5416="","",VLOOKUP(E5416,index!$A$1:$B$6,2,0)*K5416*G5416)</f>
        <v/>
      </c>
      <c r="N5416" s="11" t="str">
        <f>IF(A5416="","",-PMT(G5416*VLOOKUP(E5416,index!$A$1:$B$6,2,0),C5416,F5416,0,0))</f>
        <v/>
      </c>
      <c r="O5416" s="11" t="str">
        <f t="shared" si="529"/>
        <v/>
      </c>
      <c r="P5416" s="11" t="str">
        <f t="shared" si="524"/>
        <v/>
      </c>
    </row>
    <row r="5417" spans="1:16" x14ac:dyDescent="0.25">
      <c r="A5417" s="9" t="str">
        <f>IF(A5416="","",IF(B5416&lt;C5416,A5416,IF(A5416=MAX('entry data'!$B$8:$B$507),"",A5416+1)))</f>
        <v/>
      </c>
      <c r="B5417" s="9" t="str">
        <f t="shared" si="525"/>
        <v/>
      </c>
      <c r="C5417" s="9" t="str">
        <f>IF(ISERROR(VLOOKUP(A5417,'entry data'!B:G,6,0)),"",VLOOKUP(A5417,'entry data'!B:G,6,0))</f>
        <v/>
      </c>
      <c r="D5417" s="9" t="str">
        <f>IF(ISERROR(VLOOKUP(A5417,'entry data'!B:C,2,0)),"",VLOOKUP(A5417,'entry data'!B:C,2,0))</f>
        <v/>
      </c>
      <c r="E5417" s="9" t="str">
        <f>IF(ISERROR(VLOOKUP(A5417,'entry data'!B:E,4,0)),"",VLOOKUP(A5417,'entry data'!B:E,4,0))</f>
        <v/>
      </c>
      <c r="F5417" s="11" t="str">
        <f>IF(A5417="","",IF(ISERROR(VLOOKUP(A5417,'entry data'!B:F,5,0)),"",VLOOKUP(A5417,'entry data'!B:F,5,0)))</f>
        <v/>
      </c>
      <c r="G5417" s="12" t="str">
        <f>IF(A5417="","",IF(ISERROR(VLOOKUP(A5417,'entry data'!B:I,8,0)),"",VLOOKUP(A5417,'entry data'!B:I,7,0)))</f>
        <v/>
      </c>
      <c r="H5417" s="13" t="str">
        <f>IF(A5417="","",IF(B5417=1,VLOOKUP(A5417,'entry data'!B:D,3,0),I5416))</f>
        <v/>
      </c>
      <c r="I5417" s="14" t="str">
        <f>IF(A5417="","",IF(E5417="weekly",7,IF(E5417="fortnightly",14,IF(E5417="monthly",DATE(IF(MONTH(H5417)=12,YEAR(H5417)+1,YEAR(H5417)),VLOOKUP(MONTH(H5417),index!$D$2:$G$13,2,0),DAY(H5417)),
IF(E5417="quarterly",DATE(IF(MONTH(H5417)&gt;=10,YEAR(H5417)+1,YEAR(H5417)),VLOOKUP(MONTH(H5417),index!$D$2:$G$13,3,0),DAY(H5417)),
IF(E5417="halfyearly",DATE(IF(MONTH(H5417)&gt;=7,YEAR(H5417)+1,YEAR(H5417)),VLOOKUP(MONTH(H5417),index!$D$2:$G$13,4,0),DAY(H5417)),
DATE(YEAR(H5417)+1,MONTH(H5417),DAY(H5417)))))-H5417))+H5417)</f>
        <v/>
      </c>
      <c r="J5417" s="9" t="str">
        <f t="shared" si="526"/>
        <v/>
      </c>
      <c r="K5417" s="11" t="str">
        <f t="shared" si="527"/>
        <v/>
      </c>
      <c r="L5417" s="11" t="str">
        <f t="shared" si="528"/>
        <v/>
      </c>
      <c r="M5417" s="11" t="str">
        <f>IF(A5417="","",VLOOKUP(E5417,index!$A$1:$B$6,2,0)*K5417*G5417)</f>
        <v/>
      </c>
      <c r="N5417" s="11" t="str">
        <f>IF(A5417="","",-PMT(G5417*VLOOKUP(E5417,index!$A$1:$B$6,2,0),C5417,F5417,0,0))</f>
        <v/>
      </c>
      <c r="O5417" s="11" t="str">
        <f t="shared" si="529"/>
        <v/>
      </c>
      <c r="P5417" s="11" t="str">
        <f t="shared" si="524"/>
        <v/>
      </c>
    </row>
    <row r="5418" spans="1:16" x14ac:dyDescent="0.25">
      <c r="A5418" s="9" t="str">
        <f>IF(A5417="","",IF(B5417&lt;C5417,A5417,IF(A5417=MAX('entry data'!$B$8:$B$507),"",A5417+1)))</f>
        <v/>
      </c>
      <c r="B5418" s="9" t="str">
        <f t="shared" si="525"/>
        <v/>
      </c>
      <c r="C5418" s="9" t="str">
        <f>IF(ISERROR(VLOOKUP(A5418,'entry data'!B:G,6,0)),"",VLOOKUP(A5418,'entry data'!B:G,6,0))</f>
        <v/>
      </c>
      <c r="D5418" s="9" t="str">
        <f>IF(ISERROR(VLOOKUP(A5418,'entry data'!B:C,2,0)),"",VLOOKUP(A5418,'entry data'!B:C,2,0))</f>
        <v/>
      </c>
      <c r="E5418" s="9" t="str">
        <f>IF(ISERROR(VLOOKUP(A5418,'entry data'!B:E,4,0)),"",VLOOKUP(A5418,'entry data'!B:E,4,0))</f>
        <v/>
      </c>
      <c r="F5418" s="11" t="str">
        <f>IF(A5418="","",IF(ISERROR(VLOOKUP(A5418,'entry data'!B:F,5,0)),"",VLOOKUP(A5418,'entry data'!B:F,5,0)))</f>
        <v/>
      </c>
      <c r="G5418" s="12" t="str">
        <f>IF(A5418="","",IF(ISERROR(VLOOKUP(A5418,'entry data'!B:I,8,0)),"",VLOOKUP(A5418,'entry data'!B:I,7,0)))</f>
        <v/>
      </c>
      <c r="H5418" s="13" t="str">
        <f>IF(A5418="","",IF(B5418=1,VLOOKUP(A5418,'entry data'!B:D,3,0),I5417))</f>
        <v/>
      </c>
      <c r="I5418" s="14" t="str">
        <f>IF(A5418="","",IF(E5418="weekly",7,IF(E5418="fortnightly",14,IF(E5418="monthly",DATE(IF(MONTH(H5418)=12,YEAR(H5418)+1,YEAR(H5418)),VLOOKUP(MONTH(H5418),index!$D$2:$G$13,2,0),DAY(H5418)),
IF(E5418="quarterly",DATE(IF(MONTH(H5418)&gt;=10,YEAR(H5418)+1,YEAR(H5418)),VLOOKUP(MONTH(H5418),index!$D$2:$G$13,3,0),DAY(H5418)),
IF(E5418="halfyearly",DATE(IF(MONTH(H5418)&gt;=7,YEAR(H5418)+1,YEAR(H5418)),VLOOKUP(MONTH(H5418),index!$D$2:$G$13,4,0),DAY(H5418)),
DATE(YEAR(H5418)+1,MONTH(H5418),DAY(H5418)))))-H5418))+H5418)</f>
        <v/>
      </c>
      <c r="J5418" s="9" t="str">
        <f t="shared" si="526"/>
        <v/>
      </c>
      <c r="K5418" s="11" t="str">
        <f t="shared" si="527"/>
        <v/>
      </c>
      <c r="L5418" s="11" t="str">
        <f t="shared" si="528"/>
        <v/>
      </c>
      <c r="M5418" s="11" t="str">
        <f>IF(A5418="","",VLOOKUP(E5418,index!$A$1:$B$6,2,0)*K5418*G5418)</f>
        <v/>
      </c>
      <c r="N5418" s="11" t="str">
        <f>IF(A5418="","",-PMT(G5418*VLOOKUP(E5418,index!$A$1:$B$6,2,0),C5418,F5418,0,0))</f>
        <v/>
      </c>
      <c r="O5418" s="11" t="str">
        <f t="shared" si="529"/>
        <v/>
      </c>
      <c r="P5418" s="11" t="str">
        <f t="shared" si="524"/>
        <v/>
      </c>
    </row>
    <row r="5419" spans="1:16" x14ac:dyDescent="0.25">
      <c r="A5419" s="9" t="str">
        <f>IF(A5418="","",IF(B5418&lt;C5418,A5418,IF(A5418=MAX('entry data'!$B$8:$B$507),"",A5418+1)))</f>
        <v/>
      </c>
      <c r="B5419" s="9" t="str">
        <f t="shared" si="525"/>
        <v/>
      </c>
      <c r="C5419" s="9" t="str">
        <f>IF(ISERROR(VLOOKUP(A5419,'entry data'!B:G,6,0)),"",VLOOKUP(A5419,'entry data'!B:G,6,0))</f>
        <v/>
      </c>
      <c r="D5419" s="9" t="str">
        <f>IF(ISERROR(VLOOKUP(A5419,'entry data'!B:C,2,0)),"",VLOOKUP(A5419,'entry data'!B:C,2,0))</f>
        <v/>
      </c>
      <c r="E5419" s="9" t="str">
        <f>IF(ISERROR(VLOOKUP(A5419,'entry data'!B:E,4,0)),"",VLOOKUP(A5419,'entry data'!B:E,4,0))</f>
        <v/>
      </c>
      <c r="F5419" s="11" t="str">
        <f>IF(A5419="","",IF(ISERROR(VLOOKUP(A5419,'entry data'!B:F,5,0)),"",VLOOKUP(A5419,'entry data'!B:F,5,0)))</f>
        <v/>
      </c>
      <c r="G5419" s="12" t="str">
        <f>IF(A5419="","",IF(ISERROR(VLOOKUP(A5419,'entry data'!B:I,8,0)),"",VLOOKUP(A5419,'entry data'!B:I,7,0)))</f>
        <v/>
      </c>
      <c r="H5419" s="13" t="str">
        <f>IF(A5419="","",IF(B5419=1,VLOOKUP(A5419,'entry data'!B:D,3,0),I5418))</f>
        <v/>
      </c>
      <c r="I5419" s="14" t="str">
        <f>IF(A5419="","",IF(E5419="weekly",7,IF(E5419="fortnightly",14,IF(E5419="monthly",DATE(IF(MONTH(H5419)=12,YEAR(H5419)+1,YEAR(H5419)),VLOOKUP(MONTH(H5419),index!$D$2:$G$13,2,0),DAY(H5419)),
IF(E5419="quarterly",DATE(IF(MONTH(H5419)&gt;=10,YEAR(H5419)+1,YEAR(H5419)),VLOOKUP(MONTH(H5419),index!$D$2:$G$13,3,0),DAY(H5419)),
IF(E5419="halfyearly",DATE(IF(MONTH(H5419)&gt;=7,YEAR(H5419)+1,YEAR(H5419)),VLOOKUP(MONTH(H5419),index!$D$2:$G$13,4,0),DAY(H5419)),
DATE(YEAR(H5419)+1,MONTH(H5419),DAY(H5419)))))-H5419))+H5419)</f>
        <v/>
      </c>
      <c r="J5419" s="9" t="str">
        <f t="shared" si="526"/>
        <v/>
      </c>
      <c r="K5419" s="11" t="str">
        <f t="shared" si="527"/>
        <v/>
      </c>
      <c r="L5419" s="11" t="str">
        <f t="shared" si="528"/>
        <v/>
      </c>
      <c r="M5419" s="11" t="str">
        <f>IF(A5419="","",VLOOKUP(E5419,index!$A$1:$B$6,2,0)*K5419*G5419)</f>
        <v/>
      </c>
      <c r="N5419" s="11" t="str">
        <f>IF(A5419="","",-PMT(G5419*VLOOKUP(E5419,index!$A$1:$B$6,2,0),C5419,F5419,0,0))</f>
        <v/>
      </c>
      <c r="O5419" s="11" t="str">
        <f t="shared" si="529"/>
        <v/>
      </c>
      <c r="P5419" s="11" t="str">
        <f t="shared" si="524"/>
        <v/>
      </c>
    </row>
    <row r="5420" spans="1:16" x14ac:dyDescent="0.25">
      <c r="A5420" s="9" t="str">
        <f>IF(A5419="","",IF(B5419&lt;C5419,A5419,IF(A5419=MAX('entry data'!$B$8:$B$507),"",A5419+1)))</f>
        <v/>
      </c>
      <c r="B5420" s="9" t="str">
        <f t="shared" si="525"/>
        <v/>
      </c>
      <c r="C5420" s="9" t="str">
        <f>IF(ISERROR(VLOOKUP(A5420,'entry data'!B:G,6,0)),"",VLOOKUP(A5420,'entry data'!B:G,6,0))</f>
        <v/>
      </c>
      <c r="D5420" s="9" t="str">
        <f>IF(ISERROR(VLOOKUP(A5420,'entry data'!B:C,2,0)),"",VLOOKUP(A5420,'entry data'!B:C,2,0))</f>
        <v/>
      </c>
      <c r="E5420" s="9" t="str">
        <f>IF(ISERROR(VLOOKUP(A5420,'entry data'!B:E,4,0)),"",VLOOKUP(A5420,'entry data'!B:E,4,0))</f>
        <v/>
      </c>
      <c r="F5420" s="11" t="str">
        <f>IF(A5420="","",IF(ISERROR(VLOOKUP(A5420,'entry data'!B:F,5,0)),"",VLOOKUP(A5420,'entry data'!B:F,5,0)))</f>
        <v/>
      </c>
      <c r="G5420" s="12" t="str">
        <f>IF(A5420="","",IF(ISERROR(VLOOKUP(A5420,'entry data'!B:I,8,0)),"",VLOOKUP(A5420,'entry data'!B:I,7,0)))</f>
        <v/>
      </c>
      <c r="H5420" s="13" t="str">
        <f>IF(A5420="","",IF(B5420=1,VLOOKUP(A5420,'entry data'!B:D,3,0),I5419))</f>
        <v/>
      </c>
      <c r="I5420" s="14" t="str">
        <f>IF(A5420="","",IF(E5420="weekly",7,IF(E5420="fortnightly",14,IF(E5420="monthly",DATE(IF(MONTH(H5420)=12,YEAR(H5420)+1,YEAR(H5420)),VLOOKUP(MONTH(H5420),index!$D$2:$G$13,2,0),DAY(H5420)),
IF(E5420="quarterly",DATE(IF(MONTH(H5420)&gt;=10,YEAR(H5420)+1,YEAR(H5420)),VLOOKUP(MONTH(H5420),index!$D$2:$G$13,3,0),DAY(H5420)),
IF(E5420="halfyearly",DATE(IF(MONTH(H5420)&gt;=7,YEAR(H5420)+1,YEAR(H5420)),VLOOKUP(MONTH(H5420),index!$D$2:$G$13,4,0),DAY(H5420)),
DATE(YEAR(H5420)+1,MONTH(H5420),DAY(H5420)))))-H5420))+H5420)</f>
        <v/>
      </c>
      <c r="J5420" s="9" t="str">
        <f t="shared" si="526"/>
        <v/>
      </c>
      <c r="K5420" s="11" t="str">
        <f t="shared" si="527"/>
        <v/>
      </c>
      <c r="L5420" s="11" t="str">
        <f t="shared" si="528"/>
        <v/>
      </c>
      <c r="M5420" s="11" t="str">
        <f>IF(A5420="","",VLOOKUP(E5420,index!$A$1:$B$6,2,0)*K5420*G5420)</f>
        <v/>
      </c>
      <c r="N5420" s="11" t="str">
        <f>IF(A5420="","",-PMT(G5420*VLOOKUP(E5420,index!$A$1:$B$6,2,0),C5420,F5420,0,0))</f>
        <v/>
      </c>
      <c r="O5420" s="11" t="str">
        <f t="shared" si="529"/>
        <v/>
      </c>
      <c r="P5420" s="11" t="str">
        <f t="shared" si="524"/>
        <v/>
      </c>
    </row>
    <row r="5421" spans="1:16" x14ac:dyDescent="0.25">
      <c r="A5421" s="9" t="str">
        <f>IF(A5420="","",IF(B5420&lt;C5420,A5420,IF(A5420=MAX('entry data'!$B$8:$B$507),"",A5420+1)))</f>
        <v/>
      </c>
      <c r="B5421" s="9" t="str">
        <f t="shared" si="525"/>
        <v/>
      </c>
      <c r="C5421" s="9" t="str">
        <f>IF(ISERROR(VLOOKUP(A5421,'entry data'!B:G,6,0)),"",VLOOKUP(A5421,'entry data'!B:G,6,0))</f>
        <v/>
      </c>
      <c r="D5421" s="9" t="str">
        <f>IF(ISERROR(VLOOKUP(A5421,'entry data'!B:C,2,0)),"",VLOOKUP(A5421,'entry data'!B:C,2,0))</f>
        <v/>
      </c>
      <c r="E5421" s="9" t="str">
        <f>IF(ISERROR(VLOOKUP(A5421,'entry data'!B:E,4,0)),"",VLOOKUP(A5421,'entry data'!B:E,4,0))</f>
        <v/>
      </c>
      <c r="F5421" s="11" t="str">
        <f>IF(A5421="","",IF(ISERROR(VLOOKUP(A5421,'entry data'!B:F,5,0)),"",VLOOKUP(A5421,'entry data'!B:F,5,0)))</f>
        <v/>
      </c>
      <c r="G5421" s="12" t="str">
        <f>IF(A5421="","",IF(ISERROR(VLOOKUP(A5421,'entry data'!B:I,8,0)),"",VLOOKUP(A5421,'entry data'!B:I,7,0)))</f>
        <v/>
      </c>
      <c r="H5421" s="13" t="str">
        <f>IF(A5421="","",IF(B5421=1,VLOOKUP(A5421,'entry data'!B:D,3,0),I5420))</f>
        <v/>
      </c>
      <c r="I5421" s="14" t="str">
        <f>IF(A5421="","",IF(E5421="weekly",7,IF(E5421="fortnightly",14,IF(E5421="monthly",DATE(IF(MONTH(H5421)=12,YEAR(H5421)+1,YEAR(H5421)),VLOOKUP(MONTH(H5421),index!$D$2:$G$13,2,0),DAY(H5421)),
IF(E5421="quarterly",DATE(IF(MONTH(H5421)&gt;=10,YEAR(H5421)+1,YEAR(H5421)),VLOOKUP(MONTH(H5421),index!$D$2:$G$13,3,0),DAY(H5421)),
IF(E5421="halfyearly",DATE(IF(MONTH(H5421)&gt;=7,YEAR(H5421)+1,YEAR(H5421)),VLOOKUP(MONTH(H5421),index!$D$2:$G$13,4,0),DAY(H5421)),
DATE(YEAR(H5421)+1,MONTH(H5421),DAY(H5421)))))-H5421))+H5421)</f>
        <v/>
      </c>
      <c r="J5421" s="9" t="str">
        <f t="shared" si="526"/>
        <v/>
      </c>
      <c r="K5421" s="11" t="str">
        <f t="shared" si="527"/>
        <v/>
      </c>
      <c r="L5421" s="11" t="str">
        <f t="shared" si="528"/>
        <v/>
      </c>
      <c r="M5421" s="11" t="str">
        <f>IF(A5421="","",VLOOKUP(E5421,index!$A$1:$B$6,2,0)*K5421*G5421)</f>
        <v/>
      </c>
      <c r="N5421" s="11" t="str">
        <f>IF(A5421="","",-PMT(G5421*VLOOKUP(E5421,index!$A$1:$B$6,2,0),C5421,F5421,0,0))</f>
        <v/>
      </c>
      <c r="O5421" s="11" t="str">
        <f t="shared" si="529"/>
        <v/>
      </c>
      <c r="P5421" s="11" t="str">
        <f t="shared" si="524"/>
        <v/>
      </c>
    </row>
    <row r="5422" spans="1:16" x14ac:dyDescent="0.25">
      <c r="A5422" s="9" t="str">
        <f>IF(A5421="","",IF(B5421&lt;C5421,A5421,IF(A5421=MAX('entry data'!$B$8:$B$507),"",A5421+1)))</f>
        <v/>
      </c>
      <c r="B5422" s="9" t="str">
        <f t="shared" si="525"/>
        <v/>
      </c>
      <c r="C5422" s="9" t="str">
        <f>IF(ISERROR(VLOOKUP(A5422,'entry data'!B:G,6,0)),"",VLOOKUP(A5422,'entry data'!B:G,6,0))</f>
        <v/>
      </c>
      <c r="D5422" s="9" t="str">
        <f>IF(ISERROR(VLOOKUP(A5422,'entry data'!B:C,2,0)),"",VLOOKUP(A5422,'entry data'!B:C,2,0))</f>
        <v/>
      </c>
      <c r="E5422" s="9" t="str">
        <f>IF(ISERROR(VLOOKUP(A5422,'entry data'!B:E,4,0)),"",VLOOKUP(A5422,'entry data'!B:E,4,0))</f>
        <v/>
      </c>
      <c r="F5422" s="11" t="str">
        <f>IF(A5422="","",IF(ISERROR(VLOOKUP(A5422,'entry data'!B:F,5,0)),"",VLOOKUP(A5422,'entry data'!B:F,5,0)))</f>
        <v/>
      </c>
      <c r="G5422" s="12" t="str">
        <f>IF(A5422="","",IF(ISERROR(VLOOKUP(A5422,'entry data'!B:I,8,0)),"",VLOOKUP(A5422,'entry data'!B:I,7,0)))</f>
        <v/>
      </c>
      <c r="H5422" s="13" t="str">
        <f>IF(A5422="","",IF(B5422=1,VLOOKUP(A5422,'entry data'!B:D,3,0),I5421))</f>
        <v/>
      </c>
      <c r="I5422" s="14" t="str">
        <f>IF(A5422="","",IF(E5422="weekly",7,IF(E5422="fortnightly",14,IF(E5422="monthly",DATE(IF(MONTH(H5422)=12,YEAR(H5422)+1,YEAR(H5422)),VLOOKUP(MONTH(H5422),index!$D$2:$G$13,2,0),DAY(H5422)),
IF(E5422="quarterly",DATE(IF(MONTH(H5422)&gt;=10,YEAR(H5422)+1,YEAR(H5422)),VLOOKUP(MONTH(H5422),index!$D$2:$G$13,3,0),DAY(H5422)),
IF(E5422="halfyearly",DATE(IF(MONTH(H5422)&gt;=7,YEAR(H5422)+1,YEAR(H5422)),VLOOKUP(MONTH(H5422),index!$D$2:$G$13,4,0),DAY(H5422)),
DATE(YEAR(H5422)+1,MONTH(H5422),DAY(H5422)))))-H5422))+H5422)</f>
        <v/>
      </c>
      <c r="J5422" s="9" t="str">
        <f t="shared" si="526"/>
        <v/>
      </c>
      <c r="K5422" s="11" t="str">
        <f t="shared" si="527"/>
        <v/>
      </c>
      <c r="L5422" s="11" t="str">
        <f t="shared" si="528"/>
        <v/>
      </c>
      <c r="M5422" s="11" t="str">
        <f>IF(A5422="","",VLOOKUP(E5422,index!$A$1:$B$6,2,0)*K5422*G5422)</f>
        <v/>
      </c>
      <c r="N5422" s="11" t="str">
        <f>IF(A5422="","",-PMT(G5422*VLOOKUP(E5422,index!$A$1:$B$6,2,0),C5422,F5422,0,0))</f>
        <v/>
      </c>
      <c r="O5422" s="11" t="str">
        <f t="shared" si="529"/>
        <v/>
      </c>
      <c r="P5422" s="11" t="str">
        <f t="shared" si="524"/>
        <v/>
      </c>
    </row>
    <row r="5423" spans="1:16" x14ac:dyDescent="0.25">
      <c r="A5423" s="9" t="str">
        <f>IF(A5422="","",IF(B5422&lt;C5422,A5422,IF(A5422=MAX('entry data'!$B$8:$B$507),"",A5422+1)))</f>
        <v/>
      </c>
      <c r="B5423" s="9" t="str">
        <f t="shared" si="525"/>
        <v/>
      </c>
      <c r="C5423" s="9" t="str">
        <f>IF(ISERROR(VLOOKUP(A5423,'entry data'!B:G,6,0)),"",VLOOKUP(A5423,'entry data'!B:G,6,0))</f>
        <v/>
      </c>
      <c r="D5423" s="9" t="str">
        <f>IF(ISERROR(VLOOKUP(A5423,'entry data'!B:C,2,0)),"",VLOOKUP(A5423,'entry data'!B:C,2,0))</f>
        <v/>
      </c>
      <c r="E5423" s="9" t="str">
        <f>IF(ISERROR(VLOOKUP(A5423,'entry data'!B:E,4,0)),"",VLOOKUP(A5423,'entry data'!B:E,4,0))</f>
        <v/>
      </c>
      <c r="F5423" s="11" t="str">
        <f>IF(A5423="","",IF(ISERROR(VLOOKUP(A5423,'entry data'!B:F,5,0)),"",VLOOKUP(A5423,'entry data'!B:F,5,0)))</f>
        <v/>
      </c>
      <c r="G5423" s="12" t="str">
        <f>IF(A5423="","",IF(ISERROR(VLOOKUP(A5423,'entry data'!B:I,8,0)),"",VLOOKUP(A5423,'entry data'!B:I,7,0)))</f>
        <v/>
      </c>
      <c r="H5423" s="13" t="str">
        <f>IF(A5423="","",IF(B5423=1,VLOOKUP(A5423,'entry data'!B:D,3,0),I5422))</f>
        <v/>
      </c>
      <c r="I5423" s="14" t="str">
        <f>IF(A5423="","",IF(E5423="weekly",7,IF(E5423="fortnightly",14,IF(E5423="monthly",DATE(IF(MONTH(H5423)=12,YEAR(H5423)+1,YEAR(H5423)),VLOOKUP(MONTH(H5423),index!$D$2:$G$13,2,0),DAY(H5423)),
IF(E5423="quarterly",DATE(IF(MONTH(H5423)&gt;=10,YEAR(H5423)+1,YEAR(H5423)),VLOOKUP(MONTH(H5423),index!$D$2:$G$13,3,0),DAY(H5423)),
IF(E5423="halfyearly",DATE(IF(MONTH(H5423)&gt;=7,YEAR(H5423)+1,YEAR(H5423)),VLOOKUP(MONTH(H5423),index!$D$2:$G$13,4,0),DAY(H5423)),
DATE(YEAR(H5423)+1,MONTH(H5423),DAY(H5423)))))-H5423))+H5423)</f>
        <v/>
      </c>
      <c r="J5423" s="9" t="str">
        <f t="shared" si="526"/>
        <v/>
      </c>
      <c r="K5423" s="11" t="str">
        <f t="shared" si="527"/>
        <v/>
      </c>
      <c r="L5423" s="11" t="str">
        <f t="shared" si="528"/>
        <v/>
      </c>
      <c r="M5423" s="11" t="str">
        <f>IF(A5423="","",VLOOKUP(E5423,index!$A$1:$B$6,2,0)*K5423*G5423)</f>
        <v/>
      </c>
      <c r="N5423" s="11" t="str">
        <f>IF(A5423="","",-PMT(G5423*VLOOKUP(E5423,index!$A$1:$B$6,2,0),C5423,F5423,0,0))</f>
        <v/>
      </c>
      <c r="O5423" s="11" t="str">
        <f t="shared" si="529"/>
        <v/>
      </c>
      <c r="P5423" s="11" t="str">
        <f t="shared" si="524"/>
        <v/>
      </c>
    </row>
    <row r="5424" spans="1:16" x14ac:dyDescent="0.25">
      <c r="A5424" s="9" t="str">
        <f>IF(A5423="","",IF(B5423&lt;C5423,A5423,IF(A5423=MAX('entry data'!$B$8:$B$507),"",A5423+1)))</f>
        <v/>
      </c>
      <c r="B5424" s="9" t="str">
        <f t="shared" si="525"/>
        <v/>
      </c>
      <c r="C5424" s="9" t="str">
        <f>IF(ISERROR(VLOOKUP(A5424,'entry data'!B:G,6,0)),"",VLOOKUP(A5424,'entry data'!B:G,6,0))</f>
        <v/>
      </c>
      <c r="D5424" s="9" t="str">
        <f>IF(ISERROR(VLOOKUP(A5424,'entry data'!B:C,2,0)),"",VLOOKUP(A5424,'entry data'!B:C,2,0))</f>
        <v/>
      </c>
      <c r="E5424" s="9" t="str">
        <f>IF(ISERROR(VLOOKUP(A5424,'entry data'!B:E,4,0)),"",VLOOKUP(A5424,'entry data'!B:E,4,0))</f>
        <v/>
      </c>
      <c r="F5424" s="11" t="str">
        <f>IF(A5424="","",IF(ISERROR(VLOOKUP(A5424,'entry data'!B:F,5,0)),"",VLOOKUP(A5424,'entry data'!B:F,5,0)))</f>
        <v/>
      </c>
      <c r="G5424" s="12" t="str">
        <f>IF(A5424="","",IF(ISERROR(VLOOKUP(A5424,'entry data'!B:I,8,0)),"",VLOOKUP(A5424,'entry data'!B:I,7,0)))</f>
        <v/>
      </c>
      <c r="H5424" s="13" t="str">
        <f>IF(A5424="","",IF(B5424=1,VLOOKUP(A5424,'entry data'!B:D,3,0),I5423))</f>
        <v/>
      </c>
      <c r="I5424" s="14" t="str">
        <f>IF(A5424="","",IF(E5424="weekly",7,IF(E5424="fortnightly",14,IF(E5424="monthly",DATE(IF(MONTH(H5424)=12,YEAR(H5424)+1,YEAR(H5424)),VLOOKUP(MONTH(H5424),index!$D$2:$G$13,2,0),DAY(H5424)),
IF(E5424="quarterly",DATE(IF(MONTH(H5424)&gt;=10,YEAR(H5424)+1,YEAR(H5424)),VLOOKUP(MONTH(H5424),index!$D$2:$G$13,3,0),DAY(H5424)),
IF(E5424="halfyearly",DATE(IF(MONTH(H5424)&gt;=7,YEAR(H5424)+1,YEAR(H5424)),VLOOKUP(MONTH(H5424),index!$D$2:$G$13,4,0),DAY(H5424)),
DATE(YEAR(H5424)+1,MONTH(H5424),DAY(H5424)))))-H5424))+H5424)</f>
        <v/>
      </c>
      <c r="J5424" s="9" t="str">
        <f t="shared" si="526"/>
        <v/>
      </c>
      <c r="K5424" s="11" t="str">
        <f t="shared" si="527"/>
        <v/>
      </c>
      <c r="L5424" s="11" t="str">
        <f t="shared" si="528"/>
        <v/>
      </c>
      <c r="M5424" s="11" t="str">
        <f>IF(A5424="","",VLOOKUP(E5424,index!$A$1:$B$6,2,0)*K5424*G5424)</f>
        <v/>
      </c>
      <c r="N5424" s="11" t="str">
        <f>IF(A5424="","",-PMT(G5424*VLOOKUP(E5424,index!$A$1:$B$6,2,0),C5424,F5424,0,0))</f>
        <v/>
      </c>
      <c r="O5424" s="11" t="str">
        <f t="shared" si="529"/>
        <v/>
      </c>
      <c r="P5424" s="11" t="str">
        <f t="shared" si="524"/>
        <v/>
      </c>
    </row>
    <row r="5425" spans="1:16" x14ac:dyDescent="0.25">
      <c r="A5425" s="9" t="str">
        <f>IF(A5424="","",IF(B5424&lt;C5424,A5424,IF(A5424=MAX('entry data'!$B$8:$B$507),"",A5424+1)))</f>
        <v/>
      </c>
      <c r="B5425" s="9" t="str">
        <f t="shared" si="525"/>
        <v/>
      </c>
      <c r="C5425" s="9" t="str">
        <f>IF(ISERROR(VLOOKUP(A5425,'entry data'!B:G,6,0)),"",VLOOKUP(A5425,'entry data'!B:G,6,0))</f>
        <v/>
      </c>
      <c r="D5425" s="9" t="str">
        <f>IF(ISERROR(VLOOKUP(A5425,'entry data'!B:C,2,0)),"",VLOOKUP(A5425,'entry data'!B:C,2,0))</f>
        <v/>
      </c>
      <c r="E5425" s="9" t="str">
        <f>IF(ISERROR(VLOOKUP(A5425,'entry data'!B:E,4,0)),"",VLOOKUP(A5425,'entry data'!B:E,4,0))</f>
        <v/>
      </c>
      <c r="F5425" s="11" t="str">
        <f>IF(A5425="","",IF(ISERROR(VLOOKUP(A5425,'entry data'!B:F,5,0)),"",VLOOKUP(A5425,'entry data'!B:F,5,0)))</f>
        <v/>
      </c>
      <c r="G5425" s="12" t="str">
        <f>IF(A5425="","",IF(ISERROR(VLOOKUP(A5425,'entry data'!B:I,8,0)),"",VLOOKUP(A5425,'entry data'!B:I,7,0)))</f>
        <v/>
      </c>
      <c r="H5425" s="13" t="str">
        <f>IF(A5425="","",IF(B5425=1,VLOOKUP(A5425,'entry data'!B:D,3,0),I5424))</f>
        <v/>
      </c>
      <c r="I5425" s="14" t="str">
        <f>IF(A5425="","",IF(E5425="weekly",7,IF(E5425="fortnightly",14,IF(E5425="monthly",DATE(IF(MONTH(H5425)=12,YEAR(H5425)+1,YEAR(H5425)),VLOOKUP(MONTH(H5425),index!$D$2:$G$13,2,0),DAY(H5425)),
IF(E5425="quarterly",DATE(IF(MONTH(H5425)&gt;=10,YEAR(H5425)+1,YEAR(H5425)),VLOOKUP(MONTH(H5425),index!$D$2:$G$13,3,0),DAY(H5425)),
IF(E5425="halfyearly",DATE(IF(MONTH(H5425)&gt;=7,YEAR(H5425)+1,YEAR(H5425)),VLOOKUP(MONTH(H5425),index!$D$2:$G$13,4,0),DAY(H5425)),
DATE(YEAR(H5425)+1,MONTH(H5425),DAY(H5425)))))-H5425))+H5425)</f>
        <v/>
      </c>
      <c r="J5425" s="9" t="str">
        <f t="shared" si="526"/>
        <v/>
      </c>
      <c r="K5425" s="11" t="str">
        <f t="shared" si="527"/>
        <v/>
      </c>
      <c r="L5425" s="11" t="str">
        <f t="shared" si="528"/>
        <v/>
      </c>
      <c r="M5425" s="11" t="str">
        <f>IF(A5425="","",VLOOKUP(E5425,index!$A$1:$B$6,2,0)*K5425*G5425)</f>
        <v/>
      </c>
      <c r="N5425" s="11" t="str">
        <f>IF(A5425="","",-PMT(G5425*VLOOKUP(E5425,index!$A$1:$B$6,2,0),C5425,F5425,0,0))</f>
        <v/>
      </c>
      <c r="O5425" s="11" t="str">
        <f t="shared" si="529"/>
        <v/>
      </c>
      <c r="P5425" s="11" t="str">
        <f t="shared" si="524"/>
        <v/>
      </c>
    </row>
    <row r="5426" spans="1:16" x14ac:dyDescent="0.25">
      <c r="A5426" s="9" t="str">
        <f>IF(A5425="","",IF(B5425&lt;C5425,A5425,IF(A5425=MAX('entry data'!$B$8:$B$507),"",A5425+1)))</f>
        <v/>
      </c>
      <c r="B5426" s="9" t="str">
        <f t="shared" si="525"/>
        <v/>
      </c>
      <c r="C5426" s="9" t="str">
        <f>IF(ISERROR(VLOOKUP(A5426,'entry data'!B:G,6,0)),"",VLOOKUP(A5426,'entry data'!B:G,6,0))</f>
        <v/>
      </c>
      <c r="D5426" s="9" t="str">
        <f>IF(ISERROR(VLOOKUP(A5426,'entry data'!B:C,2,0)),"",VLOOKUP(A5426,'entry data'!B:C,2,0))</f>
        <v/>
      </c>
      <c r="E5426" s="9" t="str">
        <f>IF(ISERROR(VLOOKUP(A5426,'entry data'!B:E,4,0)),"",VLOOKUP(A5426,'entry data'!B:E,4,0))</f>
        <v/>
      </c>
      <c r="F5426" s="11" t="str">
        <f>IF(A5426="","",IF(ISERROR(VLOOKUP(A5426,'entry data'!B:F,5,0)),"",VLOOKUP(A5426,'entry data'!B:F,5,0)))</f>
        <v/>
      </c>
      <c r="G5426" s="12" t="str">
        <f>IF(A5426="","",IF(ISERROR(VLOOKUP(A5426,'entry data'!B:I,8,0)),"",VLOOKUP(A5426,'entry data'!B:I,7,0)))</f>
        <v/>
      </c>
      <c r="H5426" s="13" t="str">
        <f>IF(A5426="","",IF(B5426=1,VLOOKUP(A5426,'entry data'!B:D,3,0),I5425))</f>
        <v/>
      </c>
      <c r="I5426" s="14" t="str">
        <f>IF(A5426="","",IF(E5426="weekly",7,IF(E5426="fortnightly",14,IF(E5426="monthly",DATE(IF(MONTH(H5426)=12,YEAR(H5426)+1,YEAR(H5426)),VLOOKUP(MONTH(H5426),index!$D$2:$G$13,2,0),DAY(H5426)),
IF(E5426="quarterly",DATE(IF(MONTH(H5426)&gt;=10,YEAR(H5426)+1,YEAR(H5426)),VLOOKUP(MONTH(H5426),index!$D$2:$G$13,3,0),DAY(H5426)),
IF(E5426="halfyearly",DATE(IF(MONTH(H5426)&gt;=7,YEAR(H5426)+1,YEAR(H5426)),VLOOKUP(MONTH(H5426),index!$D$2:$G$13,4,0),DAY(H5426)),
DATE(YEAR(H5426)+1,MONTH(H5426),DAY(H5426)))))-H5426))+H5426)</f>
        <v/>
      </c>
      <c r="J5426" s="9" t="str">
        <f t="shared" si="526"/>
        <v/>
      </c>
      <c r="K5426" s="11" t="str">
        <f t="shared" si="527"/>
        <v/>
      </c>
      <c r="L5426" s="11" t="str">
        <f t="shared" si="528"/>
        <v/>
      </c>
      <c r="M5426" s="11" t="str">
        <f>IF(A5426="","",VLOOKUP(E5426,index!$A$1:$B$6,2,0)*K5426*G5426)</f>
        <v/>
      </c>
      <c r="N5426" s="11" t="str">
        <f>IF(A5426="","",-PMT(G5426*VLOOKUP(E5426,index!$A$1:$B$6,2,0),C5426,F5426,0,0))</f>
        <v/>
      </c>
      <c r="O5426" s="11" t="str">
        <f t="shared" si="529"/>
        <v/>
      </c>
      <c r="P5426" s="11" t="str">
        <f t="shared" si="524"/>
        <v/>
      </c>
    </row>
    <row r="5427" spans="1:16" x14ac:dyDescent="0.25">
      <c r="A5427" s="9" t="str">
        <f>IF(A5426="","",IF(B5426&lt;C5426,A5426,IF(A5426=MAX('entry data'!$B$8:$B$507),"",A5426+1)))</f>
        <v/>
      </c>
      <c r="B5427" s="9" t="str">
        <f t="shared" si="525"/>
        <v/>
      </c>
      <c r="C5427" s="9" t="str">
        <f>IF(ISERROR(VLOOKUP(A5427,'entry data'!B:G,6,0)),"",VLOOKUP(A5427,'entry data'!B:G,6,0))</f>
        <v/>
      </c>
      <c r="D5427" s="9" t="str">
        <f>IF(ISERROR(VLOOKUP(A5427,'entry data'!B:C,2,0)),"",VLOOKUP(A5427,'entry data'!B:C,2,0))</f>
        <v/>
      </c>
      <c r="E5427" s="9" t="str">
        <f>IF(ISERROR(VLOOKUP(A5427,'entry data'!B:E,4,0)),"",VLOOKUP(A5427,'entry data'!B:E,4,0))</f>
        <v/>
      </c>
      <c r="F5427" s="11" t="str">
        <f>IF(A5427="","",IF(ISERROR(VLOOKUP(A5427,'entry data'!B:F,5,0)),"",VLOOKUP(A5427,'entry data'!B:F,5,0)))</f>
        <v/>
      </c>
      <c r="G5427" s="12" t="str">
        <f>IF(A5427="","",IF(ISERROR(VLOOKUP(A5427,'entry data'!B:I,8,0)),"",VLOOKUP(A5427,'entry data'!B:I,7,0)))</f>
        <v/>
      </c>
      <c r="H5427" s="13" t="str">
        <f>IF(A5427="","",IF(B5427=1,VLOOKUP(A5427,'entry data'!B:D,3,0),I5426))</f>
        <v/>
      </c>
      <c r="I5427" s="14" t="str">
        <f>IF(A5427="","",IF(E5427="weekly",7,IF(E5427="fortnightly",14,IF(E5427="monthly",DATE(IF(MONTH(H5427)=12,YEAR(H5427)+1,YEAR(H5427)),VLOOKUP(MONTH(H5427),index!$D$2:$G$13,2,0),DAY(H5427)),
IF(E5427="quarterly",DATE(IF(MONTH(H5427)&gt;=10,YEAR(H5427)+1,YEAR(H5427)),VLOOKUP(MONTH(H5427),index!$D$2:$G$13,3,0),DAY(H5427)),
IF(E5427="halfyearly",DATE(IF(MONTH(H5427)&gt;=7,YEAR(H5427)+1,YEAR(H5427)),VLOOKUP(MONTH(H5427),index!$D$2:$G$13,4,0),DAY(H5427)),
DATE(YEAR(H5427)+1,MONTH(H5427),DAY(H5427)))))-H5427))+H5427)</f>
        <v/>
      </c>
      <c r="J5427" s="9" t="str">
        <f t="shared" si="526"/>
        <v/>
      </c>
      <c r="K5427" s="11" t="str">
        <f t="shared" si="527"/>
        <v/>
      </c>
      <c r="L5427" s="11" t="str">
        <f t="shared" si="528"/>
        <v/>
      </c>
      <c r="M5427" s="11" t="str">
        <f>IF(A5427="","",VLOOKUP(E5427,index!$A$1:$B$6,2,0)*K5427*G5427)</f>
        <v/>
      </c>
      <c r="N5427" s="11" t="str">
        <f>IF(A5427="","",-PMT(G5427*VLOOKUP(E5427,index!$A$1:$B$6,2,0),C5427,F5427,0,0))</f>
        <v/>
      </c>
      <c r="O5427" s="11" t="str">
        <f t="shared" si="529"/>
        <v/>
      </c>
      <c r="P5427" s="11" t="str">
        <f t="shared" si="524"/>
        <v/>
      </c>
    </row>
    <row r="5428" spans="1:16" x14ac:dyDescent="0.25">
      <c r="A5428" s="9" t="str">
        <f>IF(A5427="","",IF(B5427&lt;C5427,A5427,IF(A5427=MAX('entry data'!$B$8:$B$507),"",A5427+1)))</f>
        <v/>
      </c>
      <c r="B5428" s="9" t="str">
        <f t="shared" si="525"/>
        <v/>
      </c>
      <c r="C5428" s="9" t="str">
        <f>IF(ISERROR(VLOOKUP(A5428,'entry data'!B:G,6,0)),"",VLOOKUP(A5428,'entry data'!B:G,6,0))</f>
        <v/>
      </c>
      <c r="D5428" s="9" t="str">
        <f>IF(ISERROR(VLOOKUP(A5428,'entry data'!B:C,2,0)),"",VLOOKUP(A5428,'entry data'!B:C,2,0))</f>
        <v/>
      </c>
      <c r="E5428" s="9" t="str">
        <f>IF(ISERROR(VLOOKUP(A5428,'entry data'!B:E,4,0)),"",VLOOKUP(A5428,'entry data'!B:E,4,0))</f>
        <v/>
      </c>
      <c r="F5428" s="11" t="str">
        <f>IF(A5428="","",IF(ISERROR(VLOOKUP(A5428,'entry data'!B:F,5,0)),"",VLOOKUP(A5428,'entry data'!B:F,5,0)))</f>
        <v/>
      </c>
      <c r="G5428" s="12" t="str">
        <f>IF(A5428="","",IF(ISERROR(VLOOKUP(A5428,'entry data'!B:I,8,0)),"",VLOOKUP(A5428,'entry data'!B:I,7,0)))</f>
        <v/>
      </c>
      <c r="H5428" s="13" t="str">
        <f>IF(A5428="","",IF(B5428=1,VLOOKUP(A5428,'entry data'!B:D,3,0),I5427))</f>
        <v/>
      </c>
      <c r="I5428" s="14" t="str">
        <f>IF(A5428="","",IF(E5428="weekly",7,IF(E5428="fortnightly",14,IF(E5428="monthly",DATE(IF(MONTH(H5428)=12,YEAR(H5428)+1,YEAR(H5428)),VLOOKUP(MONTH(H5428),index!$D$2:$G$13,2,0),DAY(H5428)),
IF(E5428="quarterly",DATE(IF(MONTH(H5428)&gt;=10,YEAR(H5428)+1,YEAR(H5428)),VLOOKUP(MONTH(H5428),index!$D$2:$G$13,3,0),DAY(H5428)),
IF(E5428="halfyearly",DATE(IF(MONTH(H5428)&gt;=7,YEAR(H5428)+1,YEAR(H5428)),VLOOKUP(MONTH(H5428),index!$D$2:$G$13,4,0),DAY(H5428)),
DATE(YEAR(H5428)+1,MONTH(H5428),DAY(H5428)))))-H5428))+H5428)</f>
        <v/>
      </c>
      <c r="J5428" s="9" t="str">
        <f t="shared" si="526"/>
        <v/>
      </c>
      <c r="K5428" s="11" t="str">
        <f t="shared" si="527"/>
        <v/>
      </c>
      <c r="L5428" s="11" t="str">
        <f t="shared" si="528"/>
        <v/>
      </c>
      <c r="M5428" s="11" t="str">
        <f>IF(A5428="","",VLOOKUP(E5428,index!$A$1:$B$6,2,0)*K5428*G5428)</f>
        <v/>
      </c>
      <c r="N5428" s="11" t="str">
        <f>IF(A5428="","",-PMT(G5428*VLOOKUP(E5428,index!$A$1:$B$6,2,0),C5428,F5428,0,0))</f>
        <v/>
      </c>
      <c r="O5428" s="11" t="str">
        <f t="shared" si="529"/>
        <v/>
      </c>
      <c r="P5428" s="11" t="str">
        <f t="shared" si="524"/>
        <v/>
      </c>
    </row>
    <row r="5429" spans="1:16" x14ac:dyDescent="0.25">
      <c r="A5429" s="9" t="str">
        <f>IF(A5428="","",IF(B5428&lt;C5428,A5428,IF(A5428=MAX('entry data'!$B$8:$B$507),"",A5428+1)))</f>
        <v/>
      </c>
      <c r="B5429" s="9" t="str">
        <f t="shared" si="525"/>
        <v/>
      </c>
      <c r="C5429" s="9" t="str">
        <f>IF(ISERROR(VLOOKUP(A5429,'entry data'!B:G,6,0)),"",VLOOKUP(A5429,'entry data'!B:G,6,0))</f>
        <v/>
      </c>
      <c r="D5429" s="9" t="str">
        <f>IF(ISERROR(VLOOKUP(A5429,'entry data'!B:C,2,0)),"",VLOOKUP(A5429,'entry data'!B:C,2,0))</f>
        <v/>
      </c>
      <c r="E5429" s="9" t="str">
        <f>IF(ISERROR(VLOOKUP(A5429,'entry data'!B:E,4,0)),"",VLOOKUP(A5429,'entry data'!B:E,4,0))</f>
        <v/>
      </c>
      <c r="F5429" s="11" t="str">
        <f>IF(A5429="","",IF(ISERROR(VLOOKUP(A5429,'entry data'!B:F,5,0)),"",VLOOKUP(A5429,'entry data'!B:F,5,0)))</f>
        <v/>
      </c>
      <c r="G5429" s="12" t="str">
        <f>IF(A5429="","",IF(ISERROR(VLOOKUP(A5429,'entry data'!B:I,8,0)),"",VLOOKUP(A5429,'entry data'!B:I,7,0)))</f>
        <v/>
      </c>
      <c r="H5429" s="13" t="str">
        <f>IF(A5429="","",IF(B5429=1,VLOOKUP(A5429,'entry data'!B:D,3,0),I5428))</f>
        <v/>
      </c>
      <c r="I5429" s="14" t="str">
        <f>IF(A5429="","",IF(E5429="weekly",7,IF(E5429="fortnightly",14,IF(E5429="monthly",DATE(IF(MONTH(H5429)=12,YEAR(H5429)+1,YEAR(H5429)),VLOOKUP(MONTH(H5429),index!$D$2:$G$13,2,0),DAY(H5429)),
IF(E5429="quarterly",DATE(IF(MONTH(H5429)&gt;=10,YEAR(H5429)+1,YEAR(H5429)),VLOOKUP(MONTH(H5429),index!$D$2:$G$13,3,0),DAY(H5429)),
IF(E5429="halfyearly",DATE(IF(MONTH(H5429)&gt;=7,YEAR(H5429)+1,YEAR(H5429)),VLOOKUP(MONTH(H5429),index!$D$2:$G$13,4,0),DAY(H5429)),
DATE(YEAR(H5429)+1,MONTH(H5429),DAY(H5429)))))-H5429))+H5429)</f>
        <v/>
      </c>
      <c r="J5429" s="9" t="str">
        <f t="shared" si="526"/>
        <v/>
      </c>
      <c r="K5429" s="11" t="str">
        <f t="shared" si="527"/>
        <v/>
      </c>
      <c r="L5429" s="11" t="str">
        <f t="shared" si="528"/>
        <v/>
      </c>
      <c r="M5429" s="11" t="str">
        <f>IF(A5429="","",VLOOKUP(E5429,index!$A$1:$B$6,2,0)*K5429*G5429)</f>
        <v/>
      </c>
      <c r="N5429" s="11" t="str">
        <f>IF(A5429="","",-PMT(G5429*VLOOKUP(E5429,index!$A$1:$B$6,2,0),C5429,F5429,0,0))</f>
        <v/>
      </c>
      <c r="O5429" s="11" t="str">
        <f t="shared" si="529"/>
        <v/>
      </c>
      <c r="P5429" s="11" t="str">
        <f t="shared" si="524"/>
        <v/>
      </c>
    </row>
    <row r="5430" spans="1:16" x14ac:dyDescent="0.25">
      <c r="A5430" s="9" t="str">
        <f>IF(A5429="","",IF(B5429&lt;C5429,A5429,IF(A5429=MAX('entry data'!$B$8:$B$507),"",A5429+1)))</f>
        <v/>
      </c>
      <c r="B5430" s="9" t="str">
        <f t="shared" si="525"/>
        <v/>
      </c>
      <c r="C5430" s="9" t="str">
        <f>IF(ISERROR(VLOOKUP(A5430,'entry data'!B:G,6,0)),"",VLOOKUP(A5430,'entry data'!B:G,6,0))</f>
        <v/>
      </c>
      <c r="D5430" s="9" t="str">
        <f>IF(ISERROR(VLOOKUP(A5430,'entry data'!B:C,2,0)),"",VLOOKUP(A5430,'entry data'!B:C,2,0))</f>
        <v/>
      </c>
      <c r="E5430" s="9" t="str">
        <f>IF(ISERROR(VLOOKUP(A5430,'entry data'!B:E,4,0)),"",VLOOKUP(A5430,'entry data'!B:E,4,0))</f>
        <v/>
      </c>
      <c r="F5430" s="11" t="str">
        <f>IF(A5430="","",IF(ISERROR(VLOOKUP(A5430,'entry data'!B:F,5,0)),"",VLOOKUP(A5430,'entry data'!B:F,5,0)))</f>
        <v/>
      </c>
      <c r="G5430" s="12" t="str">
        <f>IF(A5430="","",IF(ISERROR(VLOOKUP(A5430,'entry data'!B:I,8,0)),"",VLOOKUP(A5430,'entry data'!B:I,7,0)))</f>
        <v/>
      </c>
      <c r="H5430" s="13" t="str">
        <f>IF(A5430="","",IF(B5430=1,VLOOKUP(A5430,'entry data'!B:D,3,0),I5429))</f>
        <v/>
      </c>
      <c r="I5430" s="14" t="str">
        <f>IF(A5430="","",IF(E5430="weekly",7,IF(E5430="fortnightly",14,IF(E5430="monthly",DATE(IF(MONTH(H5430)=12,YEAR(H5430)+1,YEAR(H5430)),VLOOKUP(MONTH(H5430),index!$D$2:$G$13,2,0),DAY(H5430)),
IF(E5430="quarterly",DATE(IF(MONTH(H5430)&gt;=10,YEAR(H5430)+1,YEAR(H5430)),VLOOKUP(MONTH(H5430),index!$D$2:$G$13,3,0),DAY(H5430)),
IF(E5430="halfyearly",DATE(IF(MONTH(H5430)&gt;=7,YEAR(H5430)+1,YEAR(H5430)),VLOOKUP(MONTH(H5430),index!$D$2:$G$13,4,0),DAY(H5430)),
DATE(YEAR(H5430)+1,MONTH(H5430),DAY(H5430)))))-H5430))+H5430)</f>
        <v/>
      </c>
      <c r="J5430" s="9" t="str">
        <f t="shared" si="526"/>
        <v/>
      </c>
      <c r="K5430" s="11" t="str">
        <f t="shared" si="527"/>
        <v/>
      </c>
      <c r="L5430" s="11" t="str">
        <f t="shared" si="528"/>
        <v/>
      </c>
      <c r="M5430" s="11" t="str">
        <f>IF(A5430="","",VLOOKUP(E5430,index!$A$1:$B$6,2,0)*K5430*G5430)</f>
        <v/>
      </c>
      <c r="N5430" s="11" t="str">
        <f>IF(A5430="","",-PMT(G5430*VLOOKUP(E5430,index!$A$1:$B$6,2,0),C5430,F5430,0,0))</f>
        <v/>
      </c>
      <c r="O5430" s="11" t="str">
        <f t="shared" si="529"/>
        <v/>
      </c>
      <c r="P5430" s="11" t="str">
        <f t="shared" si="524"/>
        <v/>
      </c>
    </row>
    <row r="5431" spans="1:16" x14ac:dyDescent="0.25">
      <c r="A5431" s="9" t="str">
        <f>IF(A5430="","",IF(B5430&lt;C5430,A5430,IF(A5430=MAX('entry data'!$B$8:$B$507),"",A5430+1)))</f>
        <v/>
      </c>
      <c r="B5431" s="9" t="str">
        <f t="shared" si="525"/>
        <v/>
      </c>
      <c r="C5431" s="9" t="str">
        <f>IF(ISERROR(VLOOKUP(A5431,'entry data'!B:G,6,0)),"",VLOOKUP(A5431,'entry data'!B:G,6,0))</f>
        <v/>
      </c>
      <c r="D5431" s="9" t="str">
        <f>IF(ISERROR(VLOOKUP(A5431,'entry data'!B:C,2,0)),"",VLOOKUP(A5431,'entry data'!B:C,2,0))</f>
        <v/>
      </c>
      <c r="E5431" s="9" t="str">
        <f>IF(ISERROR(VLOOKUP(A5431,'entry data'!B:E,4,0)),"",VLOOKUP(A5431,'entry data'!B:E,4,0))</f>
        <v/>
      </c>
      <c r="F5431" s="11" t="str">
        <f>IF(A5431="","",IF(ISERROR(VLOOKUP(A5431,'entry data'!B:F,5,0)),"",VLOOKUP(A5431,'entry data'!B:F,5,0)))</f>
        <v/>
      </c>
      <c r="G5431" s="12" t="str">
        <f>IF(A5431="","",IF(ISERROR(VLOOKUP(A5431,'entry data'!B:I,8,0)),"",VLOOKUP(A5431,'entry data'!B:I,7,0)))</f>
        <v/>
      </c>
      <c r="H5431" s="13" t="str">
        <f>IF(A5431="","",IF(B5431=1,VLOOKUP(A5431,'entry data'!B:D,3,0),I5430))</f>
        <v/>
      </c>
      <c r="I5431" s="14" t="str">
        <f>IF(A5431="","",IF(E5431="weekly",7,IF(E5431="fortnightly",14,IF(E5431="monthly",DATE(IF(MONTH(H5431)=12,YEAR(H5431)+1,YEAR(H5431)),VLOOKUP(MONTH(H5431),index!$D$2:$G$13,2,0),DAY(H5431)),
IF(E5431="quarterly",DATE(IF(MONTH(H5431)&gt;=10,YEAR(H5431)+1,YEAR(H5431)),VLOOKUP(MONTH(H5431),index!$D$2:$G$13,3,0),DAY(H5431)),
IF(E5431="halfyearly",DATE(IF(MONTH(H5431)&gt;=7,YEAR(H5431)+1,YEAR(H5431)),VLOOKUP(MONTH(H5431),index!$D$2:$G$13,4,0),DAY(H5431)),
DATE(YEAR(H5431)+1,MONTH(H5431),DAY(H5431)))))-H5431))+H5431)</f>
        <v/>
      </c>
      <c r="J5431" s="9" t="str">
        <f t="shared" si="526"/>
        <v/>
      </c>
      <c r="K5431" s="11" t="str">
        <f t="shared" si="527"/>
        <v/>
      </c>
      <c r="L5431" s="11" t="str">
        <f t="shared" si="528"/>
        <v/>
      </c>
      <c r="M5431" s="11" t="str">
        <f>IF(A5431="","",VLOOKUP(E5431,index!$A$1:$B$6,2,0)*K5431*G5431)</f>
        <v/>
      </c>
      <c r="N5431" s="11" t="str">
        <f>IF(A5431="","",-PMT(G5431*VLOOKUP(E5431,index!$A$1:$B$6,2,0),C5431,F5431,0,0))</f>
        <v/>
      </c>
      <c r="O5431" s="11" t="str">
        <f t="shared" si="529"/>
        <v/>
      </c>
      <c r="P5431" s="11" t="str">
        <f t="shared" si="524"/>
        <v/>
      </c>
    </row>
    <row r="5432" spans="1:16" x14ac:dyDescent="0.25">
      <c r="A5432" s="9" t="str">
        <f>IF(A5431="","",IF(B5431&lt;C5431,A5431,IF(A5431=MAX('entry data'!$B$8:$B$507),"",A5431+1)))</f>
        <v/>
      </c>
      <c r="B5432" s="9" t="str">
        <f t="shared" si="525"/>
        <v/>
      </c>
      <c r="C5432" s="9" t="str">
        <f>IF(ISERROR(VLOOKUP(A5432,'entry data'!B:G,6,0)),"",VLOOKUP(A5432,'entry data'!B:G,6,0))</f>
        <v/>
      </c>
      <c r="D5432" s="9" t="str">
        <f>IF(ISERROR(VLOOKUP(A5432,'entry data'!B:C,2,0)),"",VLOOKUP(A5432,'entry data'!B:C,2,0))</f>
        <v/>
      </c>
      <c r="E5432" s="9" t="str">
        <f>IF(ISERROR(VLOOKUP(A5432,'entry data'!B:E,4,0)),"",VLOOKUP(A5432,'entry data'!B:E,4,0))</f>
        <v/>
      </c>
      <c r="F5432" s="11" t="str">
        <f>IF(A5432="","",IF(ISERROR(VLOOKUP(A5432,'entry data'!B:F,5,0)),"",VLOOKUP(A5432,'entry data'!B:F,5,0)))</f>
        <v/>
      </c>
      <c r="G5432" s="12" t="str">
        <f>IF(A5432="","",IF(ISERROR(VLOOKUP(A5432,'entry data'!B:I,8,0)),"",VLOOKUP(A5432,'entry data'!B:I,7,0)))</f>
        <v/>
      </c>
      <c r="H5432" s="13" t="str">
        <f>IF(A5432="","",IF(B5432=1,VLOOKUP(A5432,'entry data'!B:D,3,0),I5431))</f>
        <v/>
      </c>
      <c r="I5432" s="14" t="str">
        <f>IF(A5432="","",IF(E5432="weekly",7,IF(E5432="fortnightly",14,IF(E5432="monthly",DATE(IF(MONTH(H5432)=12,YEAR(H5432)+1,YEAR(H5432)),VLOOKUP(MONTH(H5432),index!$D$2:$G$13,2,0),DAY(H5432)),
IF(E5432="quarterly",DATE(IF(MONTH(H5432)&gt;=10,YEAR(H5432)+1,YEAR(H5432)),VLOOKUP(MONTH(H5432),index!$D$2:$G$13,3,0),DAY(H5432)),
IF(E5432="halfyearly",DATE(IF(MONTH(H5432)&gt;=7,YEAR(H5432)+1,YEAR(H5432)),VLOOKUP(MONTH(H5432),index!$D$2:$G$13,4,0),DAY(H5432)),
DATE(YEAR(H5432)+1,MONTH(H5432),DAY(H5432)))))-H5432))+H5432)</f>
        <v/>
      </c>
      <c r="J5432" s="9" t="str">
        <f t="shared" si="526"/>
        <v/>
      </c>
      <c r="K5432" s="11" t="str">
        <f t="shared" si="527"/>
        <v/>
      </c>
      <c r="L5432" s="11" t="str">
        <f t="shared" si="528"/>
        <v/>
      </c>
      <c r="M5432" s="11" t="str">
        <f>IF(A5432="","",VLOOKUP(E5432,index!$A$1:$B$6,2,0)*K5432*G5432)</f>
        <v/>
      </c>
      <c r="N5432" s="11" t="str">
        <f>IF(A5432="","",-PMT(G5432*VLOOKUP(E5432,index!$A$1:$B$6,2,0),C5432,F5432,0,0))</f>
        <v/>
      </c>
      <c r="O5432" s="11" t="str">
        <f t="shared" si="529"/>
        <v/>
      </c>
      <c r="P5432" s="11" t="str">
        <f t="shared" si="524"/>
        <v/>
      </c>
    </row>
    <row r="5433" spans="1:16" x14ac:dyDescent="0.25">
      <c r="A5433" s="9" t="str">
        <f>IF(A5432="","",IF(B5432&lt;C5432,A5432,IF(A5432=MAX('entry data'!$B$8:$B$507),"",A5432+1)))</f>
        <v/>
      </c>
      <c r="B5433" s="9" t="str">
        <f t="shared" si="525"/>
        <v/>
      </c>
      <c r="C5433" s="9" t="str">
        <f>IF(ISERROR(VLOOKUP(A5433,'entry data'!B:G,6,0)),"",VLOOKUP(A5433,'entry data'!B:G,6,0))</f>
        <v/>
      </c>
      <c r="D5433" s="9" t="str">
        <f>IF(ISERROR(VLOOKUP(A5433,'entry data'!B:C,2,0)),"",VLOOKUP(A5433,'entry data'!B:C,2,0))</f>
        <v/>
      </c>
      <c r="E5433" s="9" t="str">
        <f>IF(ISERROR(VLOOKUP(A5433,'entry data'!B:E,4,0)),"",VLOOKUP(A5433,'entry data'!B:E,4,0))</f>
        <v/>
      </c>
      <c r="F5433" s="11" t="str">
        <f>IF(A5433="","",IF(ISERROR(VLOOKUP(A5433,'entry data'!B:F,5,0)),"",VLOOKUP(A5433,'entry data'!B:F,5,0)))</f>
        <v/>
      </c>
      <c r="G5433" s="12" t="str">
        <f>IF(A5433="","",IF(ISERROR(VLOOKUP(A5433,'entry data'!B:I,8,0)),"",VLOOKUP(A5433,'entry data'!B:I,7,0)))</f>
        <v/>
      </c>
      <c r="H5433" s="13" t="str">
        <f>IF(A5433="","",IF(B5433=1,VLOOKUP(A5433,'entry data'!B:D,3,0),I5432))</f>
        <v/>
      </c>
      <c r="I5433" s="14" t="str">
        <f>IF(A5433="","",IF(E5433="weekly",7,IF(E5433="fortnightly",14,IF(E5433="monthly",DATE(IF(MONTH(H5433)=12,YEAR(H5433)+1,YEAR(H5433)),VLOOKUP(MONTH(H5433),index!$D$2:$G$13,2,0),DAY(H5433)),
IF(E5433="quarterly",DATE(IF(MONTH(H5433)&gt;=10,YEAR(H5433)+1,YEAR(H5433)),VLOOKUP(MONTH(H5433),index!$D$2:$G$13,3,0),DAY(H5433)),
IF(E5433="halfyearly",DATE(IF(MONTH(H5433)&gt;=7,YEAR(H5433)+1,YEAR(H5433)),VLOOKUP(MONTH(H5433),index!$D$2:$G$13,4,0),DAY(H5433)),
DATE(YEAR(H5433)+1,MONTH(H5433),DAY(H5433)))))-H5433))+H5433)</f>
        <v/>
      </c>
      <c r="J5433" s="9" t="str">
        <f t="shared" si="526"/>
        <v/>
      </c>
      <c r="K5433" s="11" t="str">
        <f t="shared" si="527"/>
        <v/>
      </c>
      <c r="L5433" s="11" t="str">
        <f t="shared" si="528"/>
        <v/>
      </c>
      <c r="M5433" s="11" t="str">
        <f>IF(A5433="","",VLOOKUP(E5433,index!$A$1:$B$6,2,0)*K5433*G5433)</f>
        <v/>
      </c>
      <c r="N5433" s="11" t="str">
        <f>IF(A5433="","",-PMT(G5433*VLOOKUP(E5433,index!$A$1:$B$6,2,0),C5433,F5433,0,0))</f>
        <v/>
      </c>
      <c r="O5433" s="11" t="str">
        <f t="shared" si="529"/>
        <v/>
      </c>
      <c r="P5433" s="11" t="str">
        <f t="shared" si="524"/>
        <v/>
      </c>
    </row>
    <row r="5434" spans="1:16" x14ac:dyDescent="0.25">
      <c r="A5434" s="9" t="str">
        <f>IF(A5433="","",IF(B5433&lt;C5433,A5433,IF(A5433=MAX('entry data'!$B$8:$B$507),"",A5433+1)))</f>
        <v/>
      </c>
      <c r="B5434" s="9" t="str">
        <f t="shared" si="525"/>
        <v/>
      </c>
      <c r="C5434" s="9" t="str">
        <f>IF(ISERROR(VLOOKUP(A5434,'entry data'!B:G,6,0)),"",VLOOKUP(A5434,'entry data'!B:G,6,0))</f>
        <v/>
      </c>
      <c r="D5434" s="9" t="str">
        <f>IF(ISERROR(VLOOKUP(A5434,'entry data'!B:C,2,0)),"",VLOOKUP(A5434,'entry data'!B:C,2,0))</f>
        <v/>
      </c>
      <c r="E5434" s="9" t="str">
        <f>IF(ISERROR(VLOOKUP(A5434,'entry data'!B:E,4,0)),"",VLOOKUP(A5434,'entry data'!B:E,4,0))</f>
        <v/>
      </c>
      <c r="F5434" s="11" t="str">
        <f>IF(A5434="","",IF(ISERROR(VLOOKUP(A5434,'entry data'!B:F,5,0)),"",VLOOKUP(A5434,'entry data'!B:F,5,0)))</f>
        <v/>
      </c>
      <c r="G5434" s="12" t="str">
        <f>IF(A5434="","",IF(ISERROR(VLOOKUP(A5434,'entry data'!B:I,8,0)),"",VLOOKUP(A5434,'entry data'!B:I,7,0)))</f>
        <v/>
      </c>
      <c r="H5434" s="13" t="str">
        <f>IF(A5434="","",IF(B5434=1,VLOOKUP(A5434,'entry data'!B:D,3,0),I5433))</f>
        <v/>
      </c>
      <c r="I5434" s="14" t="str">
        <f>IF(A5434="","",IF(E5434="weekly",7,IF(E5434="fortnightly",14,IF(E5434="monthly",DATE(IF(MONTH(H5434)=12,YEAR(H5434)+1,YEAR(H5434)),VLOOKUP(MONTH(H5434),index!$D$2:$G$13,2,0),DAY(H5434)),
IF(E5434="quarterly",DATE(IF(MONTH(H5434)&gt;=10,YEAR(H5434)+1,YEAR(H5434)),VLOOKUP(MONTH(H5434),index!$D$2:$G$13,3,0),DAY(H5434)),
IF(E5434="halfyearly",DATE(IF(MONTH(H5434)&gt;=7,YEAR(H5434)+1,YEAR(H5434)),VLOOKUP(MONTH(H5434),index!$D$2:$G$13,4,0),DAY(H5434)),
DATE(YEAR(H5434)+1,MONTH(H5434),DAY(H5434)))))-H5434))+H5434)</f>
        <v/>
      </c>
      <c r="J5434" s="9" t="str">
        <f t="shared" si="526"/>
        <v/>
      </c>
      <c r="K5434" s="11" t="str">
        <f t="shared" si="527"/>
        <v/>
      </c>
      <c r="L5434" s="11" t="str">
        <f t="shared" si="528"/>
        <v/>
      </c>
      <c r="M5434" s="11" t="str">
        <f>IF(A5434="","",VLOOKUP(E5434,index!$A$1:$B$6,2,0)*K5434*G5434)</f>
        <v/>
      </c>
      <c r="N5434" s="11" t="str">
        <f>IF(A5434="","",-PMT(G5434*VLOOKUP(E5434,index!$A$1:$B$6,2,0),C5434,F5434,0,0))</f>
        <v/>
      </c>
      <c r="O5434" s="11" t="str">
        <f t="shared" si="529"/>
        <v/>
      </c>
      <c r="P5434" s="11" t="str">
        <f t="shared" si="524"/>
        <v/>
      </c>
    </row>
    <row r="5435" spans="1:16" x14ac:dyDescent="0.25">
      <c r="A5435" s="9" t="str">
        <f>IF(A5434="","",IF(B5434&lt;C5434,A5434,IF(A5434=MAX('entry data'!$B$8:$B$507),"",A5434+1)))</f>
        <v/>
      </c>
      <c r="B5435" s="9" t="str">
        <f t="shared" si="525"/>
        <v/>
      </c>
      <c r="C5435" s="9" t="str">
        <f>IF(ISERROR(VLOOKUP(A5435,'entry data'!B:G,6,0)),"",VLOOKUP(A5435,'entry data'!B:G,6,0))</f>
        <v/>
      </c>
      <c r="D5435" s="9" t="str">
        <f>IF(ISERROR(VLOOKUP(A5435,'entry data'!B:C,2,0)),"",VLOOKUP(A5435,'entry data'!B:C,2,0))</f>
        <v/>
      </c>
      <c r="E5435" s="9" t="str">
        <f>IF(ISERROR(VLOOKUP(A5435,'entry data'!B:E,4,0)),"",VLOOKUP(A5435,'entry data'!B:E,4,0))</f>
        <v/>
      </c>
      <c r="F5435" s="11" t="str">
        <f>IF(A5435="","",IF(ISERROR(VLOOKUP(A5435,'entry data'!B:F,5,0)),"",VLOOKUP(A5435,'entry data'!B:F,5,0)))</f>
        <v/>
      </c>
      <c r="G5435" s="12" t="str">
        <f>IF(A5435="","",IF(ISERROR(VLOOKUP(A5435,'entry data'!B:I,8,0)),"",VLOOKUP(A5435,'entry data'!B:I,7,0)))</f>
        <v/>
      </c>
      <c r="H5435" s="13" t="str">
        <f>IF(A5435="","",IF(B5435=1,VLOOKUP(A5435,'entry data'!B:D,3,0),I5434))</f>
        <v/>
      </c>
      <c r="I5435" s="14" t="str">
        <f>IF(A5435="","",IF(E5435="weekly",7,IF(E5435="fortnightly",14,IF(E5435="monthly",DATE(IF(MONTH(H5435)=12,YEAR(H5435)+1,YEAR(H5435)),VLOOKUP(MONTH(H5435),index!$D$2:$G$13,2,0),DAY(H5435)),
IF(E5435="quarterly",DATE(IF(MONTH(H5435)&gt;=10,YEAR(H5435)+1,YEAR(H5435)),VLOOKUP(MONTH(H5435),index!$D$2:$G$13,3,0),DAY(H5435)),
IF(E5435="halfyearly",DATE(IF(MONTH(H5435)&gt;=7,YEAR(H5435)+1,YEAR(H5435)),VLOOKUP(MONTH(H5435),index!$D$2:$G$13,4,0),DAY(H5435)),
DATE(YEAR(H5435)+1,MONTH(H5435),DAY(H5435)))))-H5435))+H5435)</f>
        <v/>
      </c>
      <c r="J5435" s="9" t="str">
        <f t="shared" si="526"/>
        <v/>
      </c>
      <c r="K5435" s="11" t="str">
        <f t="shared" si="527"/>
        <v/>
      </c>
      <c r="L5435" s="11" t="str">
        <f t="shared" si="528"/>
        <v/>
      </c>
      <c r="M5435" s="11" t="str">
        <f>IF(A5435="","",VLOOKUP(E5435,index!$A$1:$B$6,2,0)*K5435*G5435)</f>
        <v/>
      </c>
      <c r="N5435" s="11" t="str">
        <f>IF(A5435="","",-PMT(G5435*VLOOKUP(E5435,index!$A$1:$B$6,2,0),C5435,F5435,0,0))</f>
        <v/>
      </c>
      <c r="O5435" s="11" t="str">
        <f t="shared" si="529"/>
        <v/>
      </c>
      <c r="P5435" s="11" t="str">
        <f t="shared" si="524"/>
        <v/>
      </c>
    </row>
    <row r="5436" spans="1:16" x14ac:dyDescent="0.25">
      <c r="A5436" s="9" t="str">
        <f>IF(A5435="","",IF(B5435&lt;C5435,A5435,IF(A5435=MAX('entry data'!$B$8:$B$507),"",A5435+1)))</f>
        <v/>
      </c>
      <c r="B5436" s="9" t="str">
        <f t="shared" si="525"/>
        <v/>
      </c>
      <c r="C5436" s="9" t="str">
        <f>IF(ISERROR(VLOOKUP(A5436,'entry data'!B:G,6,0)),"",VLOOKUP(A5436,'entry data'!B:G,6,0))</f>
        <v/>
      </c>
      <c r="D5436" s="9" t="str">
        <f>IF(ISERROR(VLOOKUP(A5436,'entry data'!B:C,2,0)),"",VLOOKUP(A5436,'entry data'!B:C,2,0))</f>
        <v/>
      </c>
      <c r="E5436" s="9" t="str">
        <f>IF(ISERROR(VLOOKUP(A5436,'entry data'!B:E,4,0)),"",VLOOKUP(A5436,'entry data'!B:E,4,0))</f>
        <v/>
      </c>
      <c r="F5436" s="11" t="str">
        <f>IF(A5436="","",IF(ISERROR(VLOOKUP(A5436,'entry data'!B:F,5,0)),"",VLOOKUP(A5436,'entry data'!B:F,5,0)))</f>
        <v/>
      </c>
      <c r="G5436" s="12" t="str">
        <f>IF(A5436="","",IF(ISERROR(VLOOKUP(A5436,'entry data'!B:I,8,0)),"",VLOOKUP(A5436,'entry data'!B:I,7,0)))</f>
        <v/>
      </c>
      <c r="H5436" s="13" t="str">
        <f>IF(A5436="","",IF(B5436=1,VLOOKUP(A5436,'entry data'!B:D,3,0),I5435))</f>
        <v/>
      </c>
      <c r="I5436" s="14" t="str">
        <f>IF(A5436="","",IF(E5436="weekly",7,IF(E5436="fortnightly",14,IF(E5436="monthly",DATE(IF(MONTH(H5436)=12,YEAR(H5436)+1,YEAR(H5436)),VLOOKUP(MONTH(H5436),index!$D$2:$G$13,2,0),DAY(H5436)),
IF(E5436="quarterly",DATE(IF(MONTH(H5436)&gt;=10,YEAR(H5436)+1,YEAR(H5436)),VLOOKUP(MONTH(H5436),index!$D$2:$G$13,3,0),DAY(H5436)),
IF(E5436="halfyearly",DATE(IF(MONTH(H5436)&gt;=7,YEAR(H5436)+1,YEAR(H5436)),VLOOKUP(MONTH(H5436),index!$D$2:$G$13,4,0),DAY(H5436)),
DATE(YEAR(H5436)+1,MONTH(H5436),DAY(H5436)))))-H5436))+H5436)</f>
        <v/>
      </c>
      <c r="J5436" s="9" t="str">
        <f t="shared" si="526"/>
        <v/>
      </c>
      <c r="K5436" s="11" t="str">
        <f t="shared" si="527"/>
        <v/>
      </c>
      <c r="L5436" s="11" t="str">
        <f t="shared" si="528"/>
        <v/>
      </c>
      <c r="M5436" s="11" t="str">
        <f>IF(A5436="","",VLOOKUP(E5436,index!$A$1:$B$6,2,0)*K5436*G5436)</f>
        <v/>
      </c>
      <c r="N5436" s="11" t="str">
        <f>IF(A5436="","",-PMT(G5436*VLOOKUP(E5436,index!$A$1:$B$6,2,0),C5436,F5436,0,0))</f>
        <v/>
      </c>
      <c r="O5436" s="11" t="str">
        <f t="shared" si="529"/>
        <v/>
      </c>
      <c r="P5436" s="11" t="str">
        <f t="shared" si="524"/>
        <v/>
      </c>
    </row>
    <row r="5437" spans="1:16" x14ac:dyDescent="0.25">
      <c r="A5437" s="9" t="str">
        <f>IF(A5436="","",IF(B5436&lt;C5436,A5436,IF(A5436=MAX('entry data'!$B$8:$B$507),"",A5436+1)))</f>
        <v/>
      </c>
      <c r="B5437" s="9" t="str">
        <f t="shared" si="525"/>
        <v/>
      </c>
      <c r="C5437" s="9" t="str">
        <f>IF(ISERROR(VLOOKUP(A5437,'entry data'!B:G,6,0)),"",VLOOKUP(A5437,'entry data'!B:G,6,0))</f>
        <v/>
      </c>
      <c r="D5437" s="9" t="str">
        <f>IF(ISERROR(VLOOKUP(A5437,'entry data'!B:C,2,0)),"",VLOOKUP(A5437,'entry data'!B:C,2,0))</f>
        <v/>
      </c>
      <c r="E5437" s="9" t="str">
        <f>IF(ISERROR(VLOOKUP(A5437,'entry data'!B:E,4,0)),"",VLOOKUP(A5437,'entry data'!B:E,4,0))</f>
        <v/>
      </c>
      <c r="F5437" s="11" t="str">
        <f>IF(A5437="","",IF(ISERROR(VLOOKUP(A5437,'entry data'!B:F,5,0)),"",VLOOKUP(A5437,'entry data'!B:F,5,0)))</f>
        <v/>
      </c>
      <c r="G5437" s="12" t="str">
        <f>IF(A5437="","",IF(ISERROR(VLOOKUP(A5437,'entry data'!B:I,8,0)),"",VLOOKUP(A5437,'entry data'!B:I,7,0)))</f>
        <v/>
      </c>
      <c r="H5437" s="13" t="str">
        <f>IF(A5437="","",IF(B5437=1,VLOOKUP(A5437,'entry data'!B:D,3,0),I5436))</f>
        <v/>
      </c>
      <c r="I5437" s="14" t="str">
        <f>IF(A5437="","",IF(E5437="weekly",7,IF(E5437="fortnightly",14,IF(E5437="monthly",DATE(IF(MONTH(H5437)=12,YEAR(H5437)+1,YEAR(H5437)),VLOOKUP(MONTH(H5437),index!$D$2:$G$13,2,0),DAY(H5437)),
IF(E5437="quarterly",DATE(IF(MONTH(H5437)&gt;=10,YEAR(H5437)+1,YEAR(H5437)),VLOOKUP(MONTH(H5437),index!$D$2:$G$13,3,0),DAY(H5437)),
IF(E5437="halfyearly",DATE(IF(MONTH(H5437)&gt;=7,YEAR(H5437)+1,YEAR(H5437)),VLOOKUP(MONTH(H5437),index!$D$2:$G$13,4,0),DAY(H5437)),
DATE(YEAR(H5437)+1,MONTH(H5437),DAY(H5437)))))-H5437))+H5437)</f>
        <v/>
      </c>
      <c r="J5437" s="9" t="str">
        <f t="shared" si="526"/>
        <v/>
      </c>
      <c r="K5437" s="11" t="str">
        <f t="shared" si="527"/>
        <v/>
      </c>
      <c r="L5437" s="11" t="str">
        <f t="shared" si="528"/>
        <v/>
      </c>
      <c r="M5437" s="11" t="str">
        <f>IF(A5437="","",VLOOKUP(E5437,index!$A$1:$B$6,2,0)*K5437*G5437)</f>
        <v/>
      </c>
      <c r="N5437" s="11" t="str">
        <f>IF(A5437="","",-PMT(G5437*VLOOKUP(E5437,index!$A$1:$B$6,2,0),C5437,F5437,0,0))</f>
        <v/>
      </c>
      <c r="O5437" s="11" t="str">
        <f t="shared" si="529"/>
        <v/>
      </c>
      <c r="P5437" s="11" t="str">
        <f t="shared" si="524"/>
        <v/>
      </c>
    </row>
    <row r="5438" spans="1:16" x14ac:dyDescent="0.25">
      <c r="A5438" s="9" t="str">
        <f>IF(A5437="","",IF(B5437&lt;C5437,A5437,IF(A5437=MAX('entry data'!$B$8:$B$507),"",A5437+1)))</f>
        <v/>
      </c>
      <c r="B5438" s="9" t="str">
        <f t="shared" si="525"/>
        <v/>
      </c>
      <c r="C5438" s="9" t="str">
        <f>IF(ISERROR(VLOOKUP(A5438,'entry data'!B:G,6,0)),"",VLOOKUP(A5438,'entry data'!B:G,6,0))</f>
        <v/>
      </c>
      <c r="D5438" s="9" t="str">
        <f>IF(ISERROR(VLOOKUP(A5438,'entry data'!B:C,2,0)),"",VLOOKUP(A5438,'entry data'!B:C,2,0))</f>
        <v/>
      </c>
      <c r="E5438" s="9" t="str">
        <f>IF(ISERROR(VLOOKUP(A5438,'entry data'!B:E,4,0)),"",VLOOKUP(A5438,'entry data'!B:E,4,0))</f>
        <v/>
      </c>
      <c r="F5438" s="11" t="str">
        <f>IF(A5438="","",IF(ISERROR(VLOOKUP(A5438,'entry data'!B:F,5,0)),"",VLOOKUP(A5438,'entry data'!B:F,5,0)))</f>
        <v/>
      </c>
      <c r="G5438" s="12" t="str">
        <f>IF(A5438="","",IF(ISERROR(VLOOKUP(A5438,'entry data'!B:I,8,0)),"",VLOOKUP(A5438,'entry data'!B:I,7,0)))</f>
        <v/>
      </c>
      <c r="H5438" s="13" t="str">
        <f>IF(A5438="","",IF(B5438=1,VLOOKUP(A5438,'entry data'!B:D,3,0),I5437))</f>
        <v/>
      </c>
      <c r="I5438" s="14" t="str">
        <f>IF(A5438="","",IF(E5438="weekly",7,IF(E5438="fortnightly",14,IF(E5438="monthly",DATE(IF(MONTH(H5438)=12,YEAR(H5438)+1,YEAR(H5438)),VLOOKUP(MONTH(H5438),index!$D$2:$G$13,2,0),DAY(H5438)),
IF(E5438="quarterly",DATE(IF(MONTH(H5438)&gt;=10,YEAR(H5438)+1,YEAR(H5438)),VLOOKUP(MONTH(H5438),index!$D$2:$G$13,3,0),DAY(H5438)),
IF(E5438="halfyearly",DATE(IF(MONTH(H5438)&gt;=7,YEAR(H5438)+1,YEAR(H5438)),VLOOKUP(MONTH(H5438),index!$D$2:$G$13,4,0),DAY(H5438)),
DATE(YEAR(H5438)+1,MONTH(H5438),DAY(H5438)))))-H5438))+H5438)</f>
        <v/>
      </c>
      <c r="J5438" s="9" t="str">
        <f t="shared" si="526"/>
        <v/>
      </c>
      <c r="K5438" s="11" t="str">
        <f t="shared" si="527"/>
        <v/>
      </c>
      <c r="L5438" s="11" t="str">
        <f t="shared" si="528"/>
        <v/>
      </c>
      <c r="M5438" s="11" t="str">
        <f>IF(A5438="","",VLOOKUP(E5438,index!$A$1:$B$6,2,0)*K5438*G5438)</f>
        <v/>
      </c>
      <c r="N5438" s="11" t="str">
        <f>IF(A5438="","",-PMT(G5438*VLOOKUP(E5438,index!$A$1:$B$6,2,0),C5438,F5438,0,0))</f>
        <v/>
      </c>
      <c r="O5438" s="11" t="str">
        <f t="shared" si="529"/>
        <v/>
      </c>
      <c r="P5438" s="11" t="str">
        <f t="shared" si="524"/>
        <v/>
      </c>
    </row>
    <row r="5439" spans="1:16" x14ac:dyDescent="0.25">
      <c r="A5439" s="9" t="str">
        <f>IF(A5438="","",IF(B5438&lt;C5438,A5438,IF(A5438=MAX('entry data'!$B$8:$B$507),"",A5438+1)))</f>
        <v/>
      </c>
      <c r="B5439" s="9" t="str">
        <f t="shared" si="525"/>
        <v/>
      </c>
      <c r="C5439" s="9" t="str">
        <f>IF(ISERROR(VLOOKUP(A5439,'entry data'!B:G,6,0)),"",VLOOKUP(A5439,'entry data'!B:G,6,0))</f>
        <v/>
      </c>
      <c r="D5439" s="9" t="str">
        <f>IF(ISERROR(VLOOKUP(A5439,'entry data'!B:C,2,0)),"",VLOOKUP(A5439,'entry data'!B:C,2,0))</f>
        <v/>
      </c>
      <c r="E5439" s="9" t="str">
        <f>IF(ISERROR(VLOOKUP(A5439,'entry data'!B:E,4,0)),"",VLOOKUP(A5439,'entry data'!B:E,4,0))</f>
        <v/>
      </c>
      <c r="F5439" s="11" t="str">
        <f>IF(A5439="","",IF(ISERROR(VLOOKUP(A5439,'entry data'!B:F,5,0)),"",VLOOKUP(A5439,'entry data'!B:F,5,0)))</f>
        <v/>
      </c>
      <c r="G5439" s="12" t="str">
        <f>IF(A5439="","",IF(ISERROR(VLOOKUP(A5439,'entry data'!B:I,8,0)),"",VLOOKUP(A5439,'entry data'!B:I,7,0)))</f>
        <v/>
      </c>
      <c r="H5439" s="13" t="str">
        <f>IF(A5439="","",IF(B5439=1,VLOOKUP(A5439,'entry data'!B:D,3,0),I5438))</f>
        <v/>
      </c>
      <c r="I5439" s="14" t="str">
        <f>IF(A5439="","",IF(E5439="weekly",7,IF(E5439="fortnightly",14,IF(E5439="monthly",DATE(IF(MONTH(H5439)=12,YEAR(H5439)+1,YEAR(H5439)),VLOOKUP(MONTH(H5439),index!$D$2:$G$13,2,0),DAY(H5439)),
IF(E5439="quarterly",DATE(IF(MONTH(H5439)&gt;=10,YEAR(H5439)+1,YEAR(H5439)),VLOOKUP(MONTH(H5439),index!$D$2:$G$13,3,0),DAY(H5439)),
IF(E5439="halfyearly",DATE(IF(MONTH(H5439)&gt;=7,YEAR(H5439)+1,YEAR(H5439)),VLOOKUP(MONTH(H5439),index!$D$2:$G$13,4,0),DAY(H5439)),
DATE(YEAR(H5439)+1,MONTH(H5439),DAY(H5439)))))-H5439))+H5439)</f>
        <v/>
      </c>
      <c r="J5439" s="9" t="str">
        <f t="shared" si="526"/>
        <v/>
      </c>
      <c r="K5439" s="11" t="str">
        <f t="shared" si="527"/>
        <v/>
      </c>
      <c r="L5439" s="11" t="str">
        <f t="shared" si="528"/>
        <v/>
      </c>
      <c r="M5439" s="11" t="str">
        <f>IF(A5439="","",VLOOKUP(E5439,index!$A$1:$B$6,2,0)*K5439*G5439)</f>
        <v/>
      </c>
      <c r="N5439" s="11" t="str">
        <f>IF(A5439="","",-PMT(G5439*VLOOKUP(E5439,index!$A$1:$B$6,2,0),C5439,F5439,0,0))</f>
        <v/>
      </c>
      <c r="O5439" s="11" t="str">
        <f t="shared" si="529"/>
        <v/>
      </c>
      <c r="P5439" s="11" t="str">
        <f t="shared" si="524"/>
        <v/>
      </c>
    </row>
    <row r="5440" spans="1:16" x14ac:dyDescent="0.25">
      <c r="A5440" s="9" t="str">
        <f>IF(A5439="","",IF(B5439&lt;C5439,A5439,IF(A5439=MAX('entry data'!$B$8:$B$507),"",A5439+1)))</f>
        <v/>
      </c>
      <c r="B5440" s="9" t="str">
        <f t="shared" si="525"/>
        <v/>
      </c>
      <c r="C5440" s="9" t="str">
        <f>IF(ISERROR(VLOOKUP(A5440,'entry data'!B:G,6,0)),"",VLOOKUP(A5440,'entry data'!B:G,6,0))</f>
        <v/>
      </c>
      <c r="D5440" s="9" t="str">
        <f>IF(ISERROR(VLOOKUP(A5440,'entry data'!B:C,2,0)),"",VLOOKUP(A5440,'entry data'!B:C,2,0))</f>
        <v/>
      </c>
      <c r="E5440" s="9" t="str">
        <f>IF(ISERROR(VLOOKUP(A5440,'entry data'!B:E,4,0)),"",VLOOKUP(A5440,'entry data'!B:E,4,0))</f>
        <v/>
      </c>
      <c r="F5440" s="11" t="str">
        <f>IF(A5440="","",IF(ISERROR(VLOOKUP(A5440,'entry data'!B:F,5,0)),"",VLOOKUP(A5440,'entry data'!B:F,5,0)))</f>
        <v/>
      </c>
      <c r="G5440" s="12" t="str">
        <f>IF(A5440="","",IF(ISERROR(VLOOKUP(A5440,'entry data'!B:I,8,0)),"",VLOOKUP(A5440,'entry data'!B:I,7,0)))</f>
        <v/>
      </c>
      <c r="H5440" s="13" t="str">
        <f>IF(A5440="","",IF(B5440=1,VLOOKUP(A5440,'entry data'!B:D,3,0),I5439))</f>
        <v/>
      </c>
      <c r="I5440" s="14" t="str">
        <f>IF(A5440="","",IF(E5440="weekly",7,IF(E5440="fortnightly",14,IF(E5440="monthly",DATE(IF(MONTH(H5440)=12,YEAR(H5440)+1,YEAR(H5440)),VLOOKUP(MONTH(H5440),index!$D$2:$G$13,2,0),DAY(H5440)),
IF(E5440="quarterly",DATE(IF(MONTH(H5440)&gt;=10,YEAR(H5440)+1,YEAR(H5440)),VLOOKUP(MONTH(H5440),index!$D$2:$G$13,3,0),DAY(H5440)),
IF(E5440="halfyearly",DATE(IF(MONTH(H5440)&gt;=7,YEAR(H5440)+1,YEAR(H5440)),VLOOKUP(MONTH(H5440),index!$D$2:$G$13,4,0),DAY(H5440)),
DATE(YEAR(H5440)+1,MONTH(H5440),DAY(H5440)))))-H5440))+H5440)</f>
        <v/>
      </c>
      <c r="J5440" s="9" t="str">
        <f t="shared" si="526"/>
        <v/>
      </c>
      <c r="K5440" s="11" t="str">
        <f t="shared" si="527"/>
        <v/>
      </c>
      <c r="L5440" s="11" t="str">
        <f t="shared" si="528"/>
        <v/>
      </c>
      <c r="M5440" s="11" t="str">
        <f>IF(A5440="","",VLOOKUP(E5440,index!$A$1:$B$6,2,0)*K5440*G5440)</f>
        <v/>
      </c>
      <c r="N5440" s="11" t="str">
        <f>IF(A5440="","",-PMT(G5440*VLOOKUP(E5440,index!$A$1:$B$6,2,0),C5440,F5440,0,0))</f>
        <v/>
      </c>
      <c r="O5440" s="11" t="str">
        <f t="shared" si="529"/>
        <v/>
      </c>
      <c r="P5440" s="11" t="str">
        <f t="shared" si="524"/>
        <v/>
      </c>
    </row>
    <row r="5441" spans="1:16" x14ac:dyDescent="0.25">
      <c r="A5441" s="9" t="str">
        <f>IF(A5440="","",IF(B5440&lt;C5440,A5440,IF(A5440=MAX('entry data'!$B$8:$B$507),"",A5440+1)))</f>
        <v/>
      </c>
      <c r="B5441" s="9" t="str">
        <f t="shared" si="525"/>
        <v/>
      </c>
      <c r="C5441" s="9" t="str">
        <f>IF(ISERROR(VLOOKUP(A5441,'entry data'!B:G,6,0)),"",VLOOKUP(A5441,'entry data'!B:G,6,0))</f>
        <v/>
      </c>
      <c r="D5441" s="9" t="str">
        <f>IF(ISERROR(VLOOKUP(A5441,'entry data'!B:C,2,0)),"",VLOOKUP(A5441,'entry data'!B:C,2,0))</f>
        <v/>
      </c>
      <c r="E5441" s="9" t="str">
        <f>IF(ISERROR(VLOOKUP(A5441,'entry data'!B:E,4,0)),"",VLOOKUP(A5441,'entry data'!B:E,4,0))</f>
        <v/>
      </c>
      <c r="F5441" s="11" t="str">
        <f>IF(A5441="","",IF(ISERROR(VLOOKUP(A5441,'entry data'!B:F,5,0)),"",VLOOKUP(A5441,'entry data'!B:F,5,0)))</f>
        <v/>
      </c>
      <c r="G5441" s="12" t="str">
        <f>IF(A5441="","",IF(ISERROR(VLOOKUP(A5441,'entry data'!B:I,8,0)),"",VLOOKUP(A5441,'entry data'!B:I,7,0)))</f>
        <v/>
      </c>
      <c r="H5441" s="13" t="str">
        <f>IF(A5441="","",IF(B5441=1,VLOOKUP(A5441,'entry data'!B:D,3,0),I5440))</f>
        <v/>
      </c>
      <c r="I5441" s="14" t="str">
        <f>IF(A5441="","",IF(E5441="weekly",7,IF(E5441="fortnightly",14,IF(E5441="monthly",DATE(IF(MONTH(H5441)=12,YEAR(H5441)+1,YEAR(H5441)),VLOOKUP(MONTH(H5441),index!$D$2:$G$13,2,0),DAY(H5441)),
IF(E5441="quarterly",DATE(IF(MONTH(H5441)&gt;=10,YEAR(H5441)+1,YEAR(H5441)),VLOOKUP(MONTH(H5441),index!$D$2:$G$13,3,0),DAY(H5441)),
IF(E5441="halfyearly",DATE(IF(MONTH(H5441)&gt;=7,YEAR(H5441)+1,YEAR(H5441)),VLOOKUP(MONTH(H5441),index!$D$2:$G$13,4,0),DAY(H5441)),
DATE(YEAR(H5441)+1,MONTH(H5441),DAY(H5441)))))-H5441))+H5441)</f>
        <v/>
      </c>
      <c r="J5441" s="9" t="str">
        <f t="shared" si="526"/>
        <v/>
      </c>
      <c r="K5441" s="11" t="str">
        <f t="shared" si="527"/>
        <v/>
      </c>
      <c r="L5441" s="11" t="str">
        <f t="shared" si="528"/>
        <v/>
      </c>
      <c r="M5441" s="11" t="str">
        <f>IF(A5441="","",VLOOKUP(E5441,index!$A$1:$B$6,2,0)*K5441*G5441)</f>
        <v/>
      </c>
      <c r="N5441" s="11" t="str">
        <f>IF(A5441="","",-PMT(G5441*VLOOKUP(E5441,index!$A$1:$B$6,2,0),C5441,F5441,0,0))</f>
        <v/>
      </c>
      <c r="O5441" s="11" t="str">
        <f t="shared" si="529"/>
        <v/>
      </c>
      <c r="P5441" s="11" t="str">
        <f t="shared" si="524"/>
        <v/>
      </c>
    </row>
    <row r="5442" spans="1:16" x14ac:dyDescent="0.25">
      <c r="A5442" s="9" t="str">
        <f>IF(A5441="","",IF(B5441&lt;C5441,A5441,IF(A5441=MAX('entry data'!$B$8:$B$507),"",A5441+1)))</f>
        <v/>
      </c>
      <c r="B5442" s="9" t="str">
        <f t="shared" si="525"/>
        <v/>
      </c>
      <c r="C5442" s="9" t="str">
        <f>IF(ISERROR(VLOOKUP(A5442,'entry data'!B:G,6,0)),"",VLOOKUP(A5442,'entry data'!B:G,6,0))</f>
        <v/>
      </c>
      <c r="D5442" s="9" t="str">
        <f>IF(ISERROR(VLOOKUP(A5442,'entry data'!B:C,2,0)),"",VLOOKUP(A5442,'entry data'!B:C,2,0))</f>
        <v/>
      </c>
      <c r="E5442" s="9" t="str">
        <f>IF(ISERROR(VLOOKUP(A5442,'entry data'!B:E,4,0)),"",VLOOKUP(A5442,'entry data'!B:E,4,0))</f>
        <v/>
      </c>
      <c r="F5442" s="11" t="str">
        <f>IF(A5442="","",IF(ISERROR(VLOOKUP(A5442,'entry data'!B:F,5,0)),"",VLOOKUP(A5442,'entry data'!B:F,5,0)))</f>
        <v/>
      </c>
      <c r="G5442" s="12" t="str">
        <f>IF(A5442="","",IF(ISERROR(VLOOKUP(A5442,'entry data'!B:I,8,0)),"",VLOOKUP(A5442,'entry data'!B:I,7,0)))</f>
        <v/>
      </c>
      <c r="H5442" s="13" t="str">
        <f>IF(A5442="","",IF(B5442=1,VLOOKUP(A5442,'entry data'!B:D,3,0),I5441))</f>
        <v/>
      </c>
      <c r="I5442" s="14" t="str">
        <f>IF(A5442="","",IF(E5442="weekly",7,IF(E5442="fortnightly",14,IF(E5442="monthly",DATE(IF(MONTH(H5442)=12,YEAR(H5442)+1,YEAR(H5442)),VLOOKUP(MONTH(H5442),index!$D$2:$G$13,2,0),DAY(H5442)),
IF(E5442="quarterly",DATE(IF(MONTH(H5442)&gt;=10,YEAR(H5442)+1,YEAR(H5442)),VLOOKUP(MONTH(H5442),index!$D$2:$G$13,3,0),DAY(H5442)),
IF(E5442="halfyearly",DATE(IF(MONTH(H5442)&gt;=7,YEAR(H5442)+1,YEAR(H5442)),VLOOKUP(MONTH(H5442),index!$D$2:$G$13,4,0),DAY(H5442)),
DATE(YEAR(H5442)+1,MONTH(H5442),DAY(H5442)))))-H5442))+H5442)</f>
        <v/>
      </c>
      <c r="J5442" s="9" t="str">
        <f t="shared" si="526"/>
        <v/>
      </c>
      <c r="K5442" s="11" t="str">
        <f t="shared" si="527"/>
        <v/>
      </c>
      <c r="L5442" s="11" t="str">
        <f t="shared" si="528"/>
        <v/>
      </c>
      <c r="M5442" s="11" t="str">
        <f>IF(A5442="","",VLOOKUP(E5442,index!$A$1:$B$6,2,0)*K5442*G5442)</f>
        <v/>
      </c>
      <c r="N5442" s="11" t="str">
        <f>IF(A5442="","",-PMT(G5442*VLOOKUP(E5442,index!$A$1:$B$6,2,0),C5442,F5442,0,0))</f>
        <v/>
      </c>
      <c r="O5442" s="11" t="str">
        <f t="shared" si="529"/>
        <v/>
      </c>
      <c r="P5442" s="11" t="str">
        <f t="shared" si="524"/>
        <v/>
      </c>
    </row>
    <row r="5443" spans="1:16" x14ac:dyDescent="0.25">
      <c r="A5443" s="9" t="str">
        <f>IF(A5442="","",IF(B5442&lt;C5442,A5442,IF(A5442=MAX('entry data'!$B$8:$B$507),"",A5442+1)))</f>
        <v/>
      </c>
      <c r="B5443" s="9" t="str">
        <f t="shared" si="525"/>
        <v/>
      </c>
      <c r="C5443" s="9" t="str">
        <f>IF(ISERROR(VLOOKUP(A5443,'entry data'!B:G,6,0)),"",VLOOKUP(A5443,'entry data'!B:G,6,0))</f>
        <v/>
      </c>
      <c r="D5443" s="9" t="str">
        <f>IF(ISERROR(VLOOKUP(A5443,'entry data'!B:C,2,0)),"",VLOOKUP(A5443,'entry data'!B:C,2,0))</f>
        <v/>
      </c>
      <c r="E5443" s="9" t="str">
        <f>IF(ISERROR(VLOOKUP(A5443,'entry data'!B:E,4,0)),"",VLOOKUP(A5443,'entry data'!B:E,4,0))</f>
        <v/>
      </c>
      <c r="F5443" s="11" t="str">
        <f>IF(A5443="","",IF(ISERROR(VLOOKUP(A5443,'entry data'!B:F,5,0)),"",VLOOKUP(A5443,'entry data'!B:F,5,0)))</f>
        <v/>
      </c>
      <c r="G5443" s="12" t="str">
        <f>IF(A5443="","",IF(ISERROR(VLOOKUP(A5443,'entry data'!B:I,8,0)),"",VLOOKUP(A5443,'entry data'!B:I,7,0)))</f>
        <v/>
      </c>
      <c r="H5443" s="13" t="str">
        <f>IF(A5443="","",IF(B5443=1,VLOOKUP(A5443,'entry data'!B:D,3,0),I5442))</f>
        <v/>
      </c>
      <c r="I5443" s="14" t="str">
        <f>IF(A5443="","",IF(E5443="weekly",7,IF(E5443="fortnightly",14,IF(E5443="monthly",DATE(IF(MONTH(H5443)=12,YEAR(H5443)+1,YEAR(H5443)),VLOOKUP(MONTH(H5443),index!$D$2:$G$13,2,0),DAY(H5443)),
IF(E5443="quarterly",DATE(IF(MONTH(H5443)&gt;=10,YEAR(H5443)+1,YEAR(H5443)),VLOOKUP(MONTH(H5443),index!$D$2:$G$13,3,0),DAY(H5443)),
IF(E5443="halfyearly",DATE(IF(MONTH(H5443)&gt;=7,YEAR(H5443)+1,YEAR(H5443)),VLOOKUP(MONTH(H5443),index!$D$2:$G$13,4,0),DAY(H5443)),
DATE(YEAR(H5443)+1,MONTH(H5443),DAY(H5443)))))-H5443))+H5443)</f>
        <v/>
      </c>
      <c r="J5443" s="9" t="str">
        <f t="shared" si="526"/>
        <v/>
      </c>
      <c r="K5443" s="11" t="str">
        <f t="shared" si="527"/>
        <v/>
      </c>
      <c r="L5443" s="11" t="str">
        <f t="shared" si="528"/>
        <v/>
      </c>
      <c r="M5443" s="11" t="str">
        <f>IF(A5443="","",VLOOKUP(E5443,index!$A$1:$B$6,2,0)*K5443*G5443)</f>
        <v/>
      </c>
      <c r="N5443" s="11" t="str">
        <f>IF(A5443="","",-PMT(G5443*VLOOKUP(E5443,index!$A$1:$B$6,2,0),C5443,F5443,0,0))</f>
        <v/>
      </c>
      <c r="O5443" s="11" t="str">
        <f t="shared" si="529"/>
        <v/>
      </c>
      <c r="P5443" s="11" t="str">
        <f t="shared" ref="P5443:P5506" si="530">IF(A5443="","",IF(J5443&lt;&gt;J5444,O5443,0))</f>
        <v/>
      </c>
    </row>
    <row r="5444" spans="1:16" x14ac:dyDescent="0.25">
      <c r="A5444" s="9" t="str">
        <f>IF(A5443="","",IF(B5443&lt;C5443,A5443,IF(A5443=MAX('entry data'!$B$8:$B$507),"",A5443+1)))</f>
        <v/>
      </c>
      <c r="B5444" s="9" t="str">
        <f t="shared" si="525"/>
        <v/>
      </c>
      <c r="C5444" s="9" t="str">
        <f>IF(ISERROR(VLOOKUP(A5444,'entry data'!B:G,6,0)),"",VLOOKUP(A5444,'entry data'!B:G,6,0))</f>
        <v/>
      </c>
      <c r="D5444" s="9" t="str">
        <f>IF(ISERROR(VLOOKUP(A5444,'entry data'!B:C,2,0)),"",VLOOKUP(A5444,'entry data'!B:C,2,0))</f>
        <v/>
      </c>
      <c r="E5444" s="9" t="str">
        <f>IF(ISERROR(VLOOKUP(A5444,'entry data'!B:E,4,0)),"",VLOOKUP(A5444,'entry data'!B:E,4,0))</f>
        <v/>
      </c>
      <c r="F5444" s="11" t="str">
        <f>IF(A5444="","",IF(ISERROR(VLOOKUP(A5444,'entry data'!B:F,5,0)),"",VLOOKUP(A5444,'entry data'!B:F,5,0)))</f>
        <v/>
      </c>
      <c r="G5444" s="12" t="str">
        <f>IF(A5444="","",IF(ISERROR(VLOOKUP(A5444,'entry data'!B:I,8,0)),"",VLOOKUP(A5444,'entry data'!B:I,7,0)))</f>
        <v/>
      </c>
      <c r="H5444" s="13" t="str">
        <f>IF(A5444="","",IF(B5444=1,VLOOKUP(A5444,'entry data'!B:D,3,0),I5443))</f>
        <v/>
      </c>
      <c r="I5444" s="14" t="str">
        <f>IF(A5444="","",IF(E5444="weekly",7,IF(E5444="fortnightly",14,IF(E5444="monthly",DATE(IF(MONTH(H5444)=12,YEAR(H5444)+1,YEAR(H5444)),VLOOKUP(MONTH(H5444),index!$D$2:$G$13,2,0),DAY(H5444)),
IF(E5444="quarterly",DATE(IF(MONTH(H5444)&gt;=10,YEAR(H5444)+1,YEAR(H5444)),VLOOKUP(MONTH(H5444),index!$D$2:$G$13,3,0),DAY(H5444)),
IF(E5444="halfyearly",DATE(IF(MONTH(H5444)&gt;=7,YEAR(H5444)+1,YEAR(H5444)),VLOOKUP(MONTH(H5444),index!$D$2:$G$13,4,0),DAY(H5444)),
DATE(YEAR(H5444)+1,MONTH(H5444),DAY(H5444)))))-H5444))+H5444)</f>
        <v/>
      </c>
      <c r="J5444" s="9" t="str">
        <f t="shared" si="526"/>
        <v/>
      </c>
      <c r="K5444" s="11" t="str">
        <f t="shared" si="527"/>
        <v/>
      </c>
      <c r="L5444" s="11" t="str">
        <f t="shared" si="528"/>
        <v/>
      </c>
      <c r="M5444" s="11" t="str">
        <f>IF(A5444="","",VLOOKUP(E5444,index!$A$1:$B$6,2,0)*K5444*G5444)</f>
        <v/>
      </c>
      <c r="N5444" s="11" t="str">
        <f>IF(A5444="","",-PMT(G5444*VLOOKUP(E5444,index!$A$1:$B$6,2,0),C5444,F5444,0,0))</f>
        <v/>
      </c>
      <c r="O5444" s="11" t="str">
        <f t="shared" si="529"/>
        <v/>
      </c>
      <c r="P5444" s="11" t="str">
        <f t="shared" si="530"/>
        <v/>
      </c>
    </row>
    <row r="5445" spans="1:16" x14ac:dyDescent="0.25">
      <c r="A5445" s="9" t="str">
        <f>IF(A5444="","",IF(B5444&lt;C5444,A5444,IF(A5444=MAX('entry data'!$B$8:$B$507),"",A5444+1)))</f>
        <v/>
      </c>
      <c r="B5445" s="9" t="str">
        <f t="shared" si="525"/>
        <v/>
      </c>
      <c r="C5445" s="9" t="str">
        <f>IF(ISERROR(VLOOKUP(A5445,'entry data'!B:G,6,0)),"",VLOOKUP(A5445,'entry data'!B:G,6,0))</f>
        <v/>
      </c>
      <c r="D5445" s="9" t="str">
        <f>IF(ISERROR(VLOOKUP(A5445,'entry data'!B:C,2,0)),"",VLOOKUP(A5445,'entry data'!B:C,2,0))</f>
        <v/>
      </c>
      <c r="E5445" s="9" t="str">
        <f>IF(ISERROR(VLOOKUP(A5445,'entry data'!B:E,4,0)),"",VLOOKUP(A5445,'entry data'!B:E,4,0))</f>
        <v/>
      </c>
      <c r="F5445" s="11" t="str">
        <f>IF(A5445="","",IF(ISERROR(VLOOKUP(A5445,'entry data'!B:F,5,0)),"",VLOOKUP(A5445,'entry data'!B:F,5,0)))</f>
        <v/>
      </c>
      <c r="G5445" s="12" t="str">
        <f>IF(A5445="","",IF(ISERROR(VLOOKUP(A5445,'entry data'!B:I,8,0)),"",VLOOKUP(A5445,'entry data'!B:I,7,0)))</f>
        <v/>
      </c>
      <c r="H5445" s="13" t="str">
        <f>IF(A5445="","",IF(B5445=1,VLOOKUP(A5445,'entry data'!B:D,3,0),I5444))</f>
        <v/>
      </c>
      <c r="I5445" s="14" t="str">
        <f>IF(A5445="","",IF(E5445="weekly",7,IF(E5445="fortnightly",14,IF(E5445="monthly",DATE(IF(MONTH(H5445)=12,YEAR(H5445)+1,YEAR(H5445)),VLOOKUP(MONTH(H5445),index!$D$2:$G$13,2,0),DAY(H5445)),
IF(E5445="quarterly",DATE(IF(MONTH(H5445)&gt;=10,YEAR(H5445)+1,YEAR(H5445)),VLOOKUP(MONTH(H5445),index!$D$2:$G$13,3,0),DAY(H5445)),
IF(E5445="halfyearly",DATE(IF(MONTH(H5445)&gt;=7,YEAR(H5445)+1,YEAR(H5445)),VLOOKUP(MONTH(H5445),index!$D$2:$G$13,4,0),DAY(H5445)),
DATE(YEAR(H5445)+1,MONTH(H5445),DAY(H5445)))))-H5445))+H5445)</f>
        <v/>
      </c>
      <c r="J5445" s="9" t="str">
        <f t="shared" si="526"/>
        <v/>
      </c>
      <c r="K5445" s="11" t="str">
        <f t="shared" si="527"/>
        <v/>
      </c>
      <c r="L5445" s="11" t="str">
        <f t="shared" si="528"/>
        <v/>
      </c>
      <c r="M5445" s="11" t="str">
        <f>IF(A5445="","",VLOOKUP(E5445,index!$A$1:$B$6,2,0)*K5445*G5445)</f>
        <v/>
      </c>
      <c r="N5445" s="11" t="str">
        <f>IF(A5445="","",-PMT(G5445*VLOOKUP(E5445,index!$A$1:$B$6,2,0),C5445,F5445,0,0))</f>
        <v/>
      </c>
      <c r="O5445" s="11" t="str">
        <f t="shared" si="529"/>
        <v/>
      </c>
      <c r="P5445" s="11" t="str">
        <f t="shared" si="530"/>
        <v/>
      </c>
    </row>
    <row r="5446" spans="1:16" x14ac:dyDescent="0.25">
      <c r="A5446" s="9" t="str">
        <f>IF(A5445="","",IF(B5445&lt;C5445,A5445,IF(A5445=MAX('entry data'!$B$8:$B$507),"",A5445+1)))</f>
        <v/>
      </c>
      <c r="B5446" s="9" t="str">
        <f t="shared" si="525"/>
        <v/>
      </c>
      <c r="C5446" s="9" t="str">
        <f>IF(ISERROR(VLOOKUP(A5446,'entry data'!B:G,6,0)),"",VLOOKUP(A5446,'entry data'!B:G,6,0))</f>
        <v/>
      </c>
      <c r="D5446" s="9" t="str">
        <f>IF(ISERROR(VLOOKUP(A5446,'entry data'!B:C,2,0)),"",VLOOKUP(A5446,'entry data'!B:C,2,0))</f>
        <v/>
      </c>
      <c r="E5446" s="9" t="str">
        <f>IF(ISERROR(VLOOKUP(A5446,'entry data'!B:E,4,0)),"",VLOOKUP(A5446,'entry data'!B:E,4,0))</f>
        <v/>
      </c>
      <c r="F5446" s="11" t="str">
        <f>IF(A5446="","",IF(ISERROR(VLOOKUP(A5446,'entry data'!B:F,5,0)),"",VLOOKUP(A5446,'entry data'!B:F,5,0)))</f>
        <v/>
      </c>
      <c r="G5446" s="12" t="str">
        <f>IF(A5446="","",IF(ISERROR(VLOOKUP(A5446,'entry data'!B:I,8,0)),"",VLOOKUP(A5446,'entry data'!B:I,7,0)))</f>
        <v/>
      </c>
      <c r="H5446" s="13" t="str">
        <f>IF(A5446="","",IF(B5446=1,VLOOKUP(A5446,'entry data'!B:D,3,0),I5445))</f>
        <v/>
      </c>
      <c r="I5446" s="14" t="str">
        <f>IF(A5446="","",IF(E5446="weekly",7,IF(E5446="fortnightly",14,IF(E5446="monthly",DATE(IF(MONTH(H5446)=12,YEAR(H5446)+1,YEAR(H5446)),VLOOKUP(MONTH(H5446),index!$D$2:$G$13,2,0),DAY(H5446)),
IF(E5446="quarterly",DATE(IF(MONTH(H5446)&gt;=10,YEAR(H5446)+1,YEAR(H5446)),VLOOKUP(MONTH(H5446),index!$D$2:$G$13,3,0),DAY(H5446)),
IF(E5446="halfyearly",DATE(IF(MONTH(H5446)&gt;=7,YEAR(H5446)+1,YEAR(H5446)),VLOOKUP(MONTH(H5446),index!$D$2:$G$13,4,0),DAY(H5446)),
DATE(YEAR(H5446)+1,MONTH(H5446),DAY(H5446)))))-H5446))+H5446)</f>
        <v/>
      </c>
      <c r="J5446" s="9" t="str">
        <f t="shared" si="526"/>
        <v/>
      </c>
      <c r="K5446" s="11" t="str">
        <f t="shared" si="527"/>
        <v/>
      </c>
      <c r="L5446" s="11" t="str">
        <f t="shared" si="528"/>
        <v/>
      </c>
      <c r="M5446" s="11" t="str">
        <f>IF(A5446="","",VLOOKUP(E5446,index!$A$1:$B$6,2,0)*K5446*G5446)</f>
        <v/>
      </c>
      <c r="N5446" s="11" t="str">
        <f>IF(A5446="","",-PMT(G5446*VLOOKUP(E5446,index!$A$1:$B$6,2,0),C5446,F5446,0,0))</f>
        <v/>
      </c>
      <c r="O5446" s="11" t="str">
        <f t="shared" si="529"/>
        <v/>
      </c>
      <c r="P5446" s="11" t="str">
        <f t="shared" si="530"/>
        <v/>
      </c>
    </row>
    <row r="5447" spans="1:16" x14ac:dyDescent="0.25">
      <c r="A5447" s="9" t="str">
        <f>IF(A5446="","",IF(B5446&lt;C5446,A5446,IF(A5446=MAX('entry data'!$B$8:$B$507),"",A5446+1)))</f>
        <v/>
      </c>
      <c r="B5447" s="9" t="str">
        <f t="shared" si="525"/>
        <v/>
      </c>
      <c r="C5447" s="9" t="str">
        <f>IF(ISERROR(VLOOKUP(A5447,'entry data'!B:G,6,0)),"",VLOOKUP(A5447,'entry data'!B:G,6,0))</f>
        <v/>
      </c>
      <c r="D5447" s="9" t="str">
        <f>IF(ISERROR(VLOOKUP(A5447,'entry data'!B:C,2,0)),"",VLOOKUP(A5447,'entry data'!B:C,2,0))</f>
        <v/>
      </c>
      <c r="E5447" s="9" t="str">
        <f>IF(ISERROR(VLOOKUP(A5447,'entry data'!B:E,4,0)),"",VLOOKUP(A5447,'entry data'!B:E,4,0))</f>
        <v/>
      </c>
      <c r="F5447" s="11" t="str">
        <f>IF(A5447="","",IF(ISERROR(VLOOKUP(A5447,'entry data'!B:F,5,0)),"",VLOOKUP(A5447,'entry data'!B:F,5,0)))</f>
        <v/>
      </c>
      <c r="G5447" s="12" t="str">
        <f>IF(A5447="","",IF(ISERROR(VLOOKUP(A5447,'entry data'!B:I,8,0)),"",VLOOKUP(A5447,'entry data'!B:I,7,0)))</f>
        <v/>
      </c>
      <c r="H5447" s="13" t="str">
        <f>IF(A5447="","",IF(B5447=1,VLOOKUP(A5447,'entry data'!B:D,3,0),I5446))</f>
        <v/>
      </c>
      <c r="I5447" s="14" t="str">
        <f>IF(A5447="","",IF(E5447="weekly",7,IF(E5447="fortnightly",14,IF(E5447="monthly",DATE(IF(MONTH(H5447)=12,YEAR(H5447)+1,YEAR(H5447)),VLOOKUP(MONTH(H5447),index!$D$2:$G$13,2,0),DAY(H5447)),
IF(E5447="quarterly",DATE(IF(MONTH(H5447)&gt;=10,YEAR(H5447)+1,YEAR(H5447)),VLOOKUP(MONTH(H5447),index!$D$2:$G$13,3,0),DAY(H5447)),
IF(E5447="halfyearly",DATE(IF(MONTH(H5447)&gt;=7,YEAR(H5447)+1,YEAR(H5447)),VLOOKUP(MONTH(H5447),index!$D$2:$G$13,4,0),DAY(H5447)),
DATE(YEAR(H5447)+1,MONTH(H5447),DAY(H5447)))))-H5447))+H5447)</f>
        <v/>
      </c>
      <c r="J5447" s="9" t="str">
        <f t="shared" si="526"/>
        <v/>
      </c>
      <c r="K5447" s="11" t="str">
        <f t="shared" si="527"/>
        <v/>
      </c>
      <c r="L5447" s="11" t="str">
        <f t="shared" si="528"/>
        <v/>
      </c>
      <c r="M5447" s="11" t="str">
        <f>IF(A5447="","",VLOOKUP(E5447,index!$A$1:$B$6,2,0)*K5447*G5447)</f>
        <v/>
      </c>
      <c r="N5447" s="11" t="str">
        <f>IF(A5447="","",-PMT(G5447*VLOOKUP(E5447,index!$A$1:$B$6,2,0),C5447,F5447,0,0))</f>
        <v/>
      </c>
      <c r="O5447" s="11" t="str">
        <f t="shared" si="529"/>
        <v/>
      </c>
      <c r="P5447" s="11" t="str">
        <f t="shared" si="530"/>
        <v/>
      </c>
    </row>
    <row r="5448" spans="1:16" x14ac:dyDescent="0.25">
      <c r="A5448" s="9" t="str">
        <f>IF(A5447="","",IF(B5447&lt;C5447,A5447,IF(A5447=MAX('entry data'!$B$8:$B$507),"",A5447+1)))</f>
        <v/>
      </c>
      <c r="B5448" s="9" t="str">
        <f t="shared" si="525"/>
        <v/>
      </c>
      <c r="C5448" s="9" t="str">
        <f>IF(ISERROR(VLOOKUP(A5448,'entry data'!B:G,6,0)),"",VLOOKUP(A5448,'entry data'!B:G,6,0))</f>
        <v/>
      </c>
      <c r="D5448" s="9" t="str">
        <f>IF(ISERROR(VLOOKUP(A5448,'entry data'!B:C,2,0)),"",VLOOKUP(A5448,'entry data'!B:C,2,0))</f>
        <v/>
      </c>
      <c r="E5448" s="9" t="str">
        <f>IF(ISERROR(VLOOKUP(A5448,'entry data'!B:E,4,0)),"",VLOOKUP(A5448,'entry data'!B:E,4,0))</f>
        <v/>
      </c>
      <c r="F5448" s="11" t="str">
        <f>IF(A5448="","",IF(ISERROR(VLOOKUP(A5448,'entry data'!B:F,5,0)),"",VLOOKUP(A5448,'entry data'!B:F,5,0)))</f>
        <v/>
      </c>
      <c r="G5448" s="12" t="str">
        <f>IF(A5448="","",IF(ISERROR(VLOOKUP(A5448,'entry data'!B:I,8,0)),"",VLOOKUP(A5448,'entry data'!B:I,7,0)))</f>
        <v/>
      </c>
      <c r="H5448" s="13" t="str">
        <f>IF(A5448="","",IF(B5448=1,VLOOKUP(A5448,'entry data'!B:D,3,0),I5447))</f>
        <v/>
      </c>
      <c r="I5448" s="14" t="str">
        <f>IF(A5448="","",IF(E5448="weekly",7,IF(E5448="fortnightly",14,IF(E5448="monthly",DATE(IF(MONTH(H5448)=12,YEAR(H5448)+1,YEAR(H5448)),VLOOKUP(MONTH(H5448),index!$D$2:$G$13,2,0),DAY(H5448)),
IF(E5448="quarterly",DATE(IF(MONTH(H5448)&gt;=10,YEAR(H5448)+1,YEAR(H5448)),VLOOKUP(MONTH(H5448),index!$D$2:$G$13,3,0),DAY(H5448)),
IF(E5448="halfyearly",DATE(IF(MONTH(H5448)&gt;=7,YEAR(H5448)+1,YEAR(H5448)),VLOOKUP(MONTH(H5448),index!$D$2:$G$13,4,0),DAY(H5448)),
DATE(YEAR(H5448)+1,MONTH(H5448),DAY(H5448)))))-H5448))+H5448)</f>
        <v/>
      </c>
      <c r="J5448" s="9" t="str">
        <f t="shared" si="526"/>
        <v/>
      </c>
      <c r="K5448" s="11" t="str">
        <f t="shared" si="527"/>
        <v/>
      </c>
      <c r="L5448" s="11" t="str">
        <f t="shared" si="528"/>
        <v/>
      </c>
      <c r="M5448" s="11" t="str">
        <f>IF(A5448="","",VLOOKUP(E5448,index!$A$1:$B$6,2,0)*K5448*G5448)</f>
        <v/>
      </c>
      <c r="N5448" s="11" t="str">
        <f>IF(A5448="","",-PMT(G5448*VLOOKUP(E5448,index!$A$1:$B$6,2,0),C5448,F5448,0,0))</f>
        <v/>
      </c>
      <c r="O5448" s="11" t="str">
        <f t="shared" si="529"/>
        <v/>
      </c>
      <c r="P5448" s="11" t="str">
        <f t="shared" si="530"/>
        <v/>
      </c>
    </row>
    <row r="5449" spans="1:16" x14ac:dyDescent="0.25">
      <c r="A5449" s="9" t="str">
        <f>IF(A5448="","",IF(B5448&lt;C5448,A5448,IF(A5448=MAX('entry data'!$B$8:$B$507),"",A5448+1)))</f>
        <v/>
      </c>
      <c r="B5449" s="9" t="str">
        <f t="shared" si="525"/>
        <v/>
      </c>
      <c r="C5449" s="9" t="str">
        <f>IF(ISERROR(VLOOKUP(A5449,'entry data'!B:G,6,0)),"",VLOOKUP(A5449,'entry data'!B:G,6,0))</f>
        <v/>
      </c>
      <c r="D5449" s="9" t="str">
        <f>IF(ISERROR(VLOOKUP(A5449,'entry data'!B:C,2,0)),"",VLOOKUP(A5449,'entry data'!B:C,2,0))</f>
        <v/>
      </c>
      <c r="E5449" s="9" t="str">
        <f>IF(ISERROR(VLOOKUP(A5449,'entry data'!B:E,4,0)),"",VLOOKUP(A5449,'entry data'!B:E,4,0))</f>
        <v/>
      </c>
      <c r="F5449" s="11" t="str">
        <f>IF(A5449="","",IF(ISERROR(VLOOKUP(A5449,'entry data'!B:F,5,0)),"",VLOOKUP(A5449,'entry data'!B:F,5,0)))</f>
        <v/>
      </c>
      <c r="G5449" s="12" t="str">
        <f>IF(A5449="","",IF(ISERROR(VLOOKUP(A5449,'entry data'!B:I,8,0)),"",VLOOKUP(A5449,'entry data'!B:I,7,0)))</f>
        <v/>
      </c>
      <c r="H5449" s="13" t="str">
        <f>IF(A5449="","",IF(B5449=1,VLOOKUP(A5449,'entry data'!B:D,3,0),I5448))</f>
        <v/>
      </c>
      <c r="I5449" s="14" t="str">
        <f>IF(A5449="","",IF(E5449="weekly",7,IF(E5449="fortnightly",14,IF(E5449="monthly",DATE(IF(MONTH(H5449)=12,YEAR(H5449)+1,YEAR(H5449)),VLOOKUP(MONTH(H5449),index!$D$2:$G$13,2,0),DAY(H5449)),
IF(E5449="quarterly",DATE(IF(MONTH(H5449)&gt;=10,YEAR(H5449)+1,YEAR(H5449)),VLOOKUP(MONTH(H5449),index!$D$2:$G$13,3,0),DAY(H5449)),
IF(E5449="halfyearly",DATE(IF(MONTH(H5449)&gt;=7,YEAR(H5449)+1,YEAR(H5449)),VLOOKUP(MONTH(H5449),index!$D$2:$G$13,4,0),DAY(H5449)),
DATE(YEAR(H5449)+1,MONTH(H5449),DAY(H5449)))))-H5449))+H5449)</f>
        <v/>
      </c>
      <c r="J5449" s="9" t="str">
        <f t="shared" si="526"/>
        <v/>
      </c>
      <c r="K5449" s="11" t="str">
        <f t="shared" si="527"/>
        <v/>
      </c>
      <c r="L5449" s="11" t="str">
        <f t="shared" si="528"/>
        <v/>
      </c>
      <c r="M5449" s="11" t="str">
        <f>IF(A5449="","",VLOOKUP(E5449,index!$A$1:$B$6,2,0)*K5449*G5449)</f>
        <v/>
      </c>
      <c r="N5449" s="11" t="str">
        <f>IF(A5449="","",-PMT(G5449*VLOOKUP(E5449,index!$A$1:$B$6,2,0),C5449,F5449,0,0))</f>
        <v/>
      </c>
      <c r="O5449" s="11" t="str">
        <f t="shared" si="529"/>
        <v/>
      </c>
      <c r="P5449" s="11" t="str">
        <f t="shared" si="530"/>
        <v/>
      </c>
    </row>
    <row r="5450" spans="1:16" x14ac:dyDescent="0.25">
      <c r="A5450" s="9" t="str">
        <f>IF(A5449="","",IF(B5449&lt;C5449,A5449,IF(A5449=MAX('entry data'!$B$8:$B$507),"",A5449+1)))</f>
        <v/>
      </c>
      <c r="B5450" s="9" t="str">
        <f t="shared" si="525"/>
        <v/>
      </c>
      <c r="C5450" s="9" t="str">
        <f>IF(ISERROR(VLOOKUP(A5450,'entry data'!B:G,6,0)),"",VLOOKUP(A5450,'entry data'!B:G,6,0))</f>
        <v/>
      </c>
      <c r="D5450" s="9" t="str">
        <f>IF(ISERROR(VLOOKUP(A5450,'entry data'!B:C,2,0)),"",VLOOKUP(A5450,'entry data'!B:C,2,0))</f>
        <v/>
      </c>
      <c r="E5450" s="9" t="str">
        <f>IF(ISERROR(VLOOKUP(A5450,'entry data'!B:E,4,0)),"",VLOOKUP(A5450,'entry data'!B:E,4,0))</f>
        <v/>
      </c>
      <c r="F5450" s="11" t="str">
        <f>IF(A5450="","",IF(ISERROR(VLOOKUP(A5450,'entry data'!B:F,5,0)),"",VLOOKUP(A5450,'entry data'!B:F,5,0)))</f>
        <v/>
      </c>
      <c r="G5450" s="12" t="str">
        <f>IF(A5450="","",IF(ISERROR(VLOOKUP(A5450,'entry data'!B:I,8,0)),"",VLOOKUP(A5450,'entry data'!B:I,7,0)))</f>
        <v/>
      </c>
      <c r="H5450" s="13" t="str">
        <f>IF(A5450="","",IF(B5450=1,VLOOKUP(A5450,'entry data'!B:D,3,0),I5449))</f>
        <v/>
      </c>
      <c r="I5450" s="14" t="str">
        <f>IF(A5450="","",IF(E5450="weekly",7,IF(E5450="fortnightly",14,IF(E5450="monthly",DATE(IF(MONTH(H5450)=12,YEAR(H5450)+1,YEAR(H5450)),VLOOKUP(MONTH(H5450),index!$D$2:$G$13,2,0),DAY(H5450)),
IF(E5450="quarterly",DATE(IF(MONTH(H5450)&gt;=10,YEAR(H5450)+1,YEAR(H5450)),VLOOKUP(MONTH(H5450),index!$D$2:$G$13,3,0),DAY(H5450)),
IF(E5450="halfyearly",DATE(IF(MONTH(H5450)&gt;=7,YEAR(H5450)+1,YEAR(H5450)),VLOOKUP(MONTH(H5450),index!$D$2:$G$13,4,0),DAY(H5450)),
DATE(YEAR(H5450)+1,MONTH(H5450),DAY(H5450)))))-H5450))+H5450)</f>
        <v/>
      </c>
      <c r="J5450" s="9" t="str">
        <f t="shared" si="526"/>
        <v/>
      </c>
      <c r="K5450" s="11" t="str">
        <f t="shared" si="527"/>
        <v/>
      </c>
      <c r="L5450" s="11" t="str">
        <f t="shared" si="528"/>
        <v/>
      </c>
      <c r="M5450" s="11" t="str">
        <f>IF(A5450="","",VLOOKUP(E5450,index!$A$1:$B$6,2,0)*K5450*G5450)</f>
        <v/>
      </c>
      <c r="N5450" s="11" t="str">
        <f>IF(A5450="","",-PMT(G5450*VLOOKUP(E5450,index!$A$1:$B$6,2,0),C5450,F5450,0,0))</f>
        <v/>
      </c>
      <c r="O5450" s="11" t="str">
        <f t="shared" si="529"/>
        <v/>
      </c>
      <c r="P5450" s="11" t="str">
        <f t="shared" si="530"/>
        <v/>
      </c>
    </row>
    <row r="5451" spans="1:16" x14ac:dyDescent="0.25">
      <c r="A5451" s="9" t="str">
        <f>IF(A5450="","",IF(B5450&lt;C5450,A5450,IF(A5450=MAX('entry data'!$B$8:$B$507),"",A5450+1)))</f>
        <v/>
      </c>
      <c r="B5451" s="9" t="str">
        <f t="shared" si="525"/>
        <v/>
      </c>
      <c r="C5451" s="9" t="str">
        <f>IF(ISERROR(VLOOKUP(A5451,'entry data'!B:G,6,0)),"",VLOOKUP(A5451,'entry data'!B:G,6,0))</f>
        <v/>
      </c>
      <c r="D5451" s="9" t="str">
        <f>IF(ISERROR(VLOOKUP(A5451,'entry data'!B:C,2,0)),"",VLOOKUP(A5451,'entry data'!B:C,2,0))</f>
        <v/>
      </c>
      <c r="E5451" s="9" t="str">
        <f>IF(ISERROR(VLOOKUP(A5451,'entry data'!B:E,4,0)),"",VLOOKUP(A5451,'entry data'!B:E,4,0))</f>
        <v/>
      </c>
      <c r="F5451" s="11" t="str">
        <f>IF(A5451="","",IF(ISERROR(VLOOKUP(A5451,'entry data'!B:F,5,0)),"",VLOOKUP(A5451,'entry data'!B:F,5,0)))</f>
        <v/>
      </c>
      <c r="G5451" s="12" t="str">
        <f>IF(A5451="","",IF(ISERROR(VLOOKUP(A5451,'entry data'!B:I,8,0)),"",VLOOKUP(A5451,'entry data'!B:I,7,0)))</f>
        <v/>
      </c>
      <c r="H5451" s="13" t="str">
        <f>IF(A5451="","",IF(B5451=1,VLOOKUP(A5451,'entry data'!B:D,3,0),I5450))</f>
        <v/>
      </c>
      <c r="I5451" s="14" t="str">
        <f>IF(A5451="","",IF(E5451="weekly",7,IF(E5451="fortnightly",14,IF(E5451="monthly",DATE(IF(MONTH(H5451)=12,YEAR(H5451)+1,YEAR(H5451)),VLOOKUP(MONTH(H5451),index!$D$2:$G$13,2,0),DAY(H5451)),
IF(E5451="quarterly",DATE(IF(MONTH(H5451)&gt;=10,YEAR(H5451)+1,YEAR(H5451)),VLOOKUP(MONTH(H5451),index!$D$2:$G$13,3,0),DAY(H5451)),
IF(E5451="halfyearly",DATE(IF(MONTH(H5451)&gt;=7,YEAR(H5451)+1,YEAR(H5451)),VLOOKUP(MONTH(H5451),index!$D$2:$G$13,4,0),DAY(H5451)),
DATE(YEAR(H5451)+1,MONTH(H5451),DAY(H5451)))))-H5451))+H5451)</f>
        <v/>
      </c>
      <c r="J5451" s="9" t="str">
        <f t="shared" si="526"/>
        <v/>
      </c>
      <c r="K5451" s="11" t="str">
        <f t="shared" si="527"/>
        <v/>
      </c>
      <c r="L5451" s="11" t="str">
        <f t="shared" si="528"/>
        <v/>
      </c>
      <c r="M5451" s="11" t="str">
        <f>IF(A5451="","",VLOOKUP(E5451,index!$A$1:$B$6,2,0)*K5451*G5451)</f>
        <v/>
      </c>
      <c r="N5451" s="11" t="str">
        <f>IF(A5451="","",-PMT(G5451*VLOOKUP(E5451,index!$A$1:$B$6,2,0),C5451,F5451,0,0))</f>
        <v/>
      </c>
      <c r="O5451" s="11" t="str">
        <f t="shared" si="529"/>
        <v/>
      </c>
      <c r="P5451" s="11" t="str">
        <f t="shared" si="530"/>
        <v/>
      </c>
    </row>
    <row r="5452" spans="1:16" x14ac:dyDescent="0.25">
      <c r="A5452" s="9" t="str">
        <f>IF(A5451="","",IF(B5451&lt;C5451,A5451,IF(A5451=MAX('entry data'!$B$8:$B$507),"",A5451+1)))</f>
        <v/>
      </c>
      <c r="B5452" s="9" t="str">
        <f t="shared" si="525"/>
        <v/>
      </c>
      <c r="C5452" s="9" t="str">
        <f>IF(ISERROR(VLOOKUP(A5452,'entry data'!B:G,6,0)),"",VLOOKUP(A5452,'entry data'!B:G,6,0))</f>
        <v/>
      </c>
      <c r="D5452" s="9" t="str">
        <f>IF(ISERROR(VLOOKUP(A5452,'entry data'!B:C,2,0)),"",VLOOKUP(A5452,'entry data'!B:C,2,0))</f>
        <v/>
      </c>
      <c r="E5452" s="9" t="str">
        <f>IF(ISERROR(VLOOKUP(A5452,'entry data'!B:E,4,0)),"",VLOOKUP(A5452,'entry data'!B:E,4,0))</f>
        <v/>
      </c>
      <c r="F5452" s="11" t="str">
        <f>IF(A5452="","",IF(ISERROR(VLOOKUP(A5452,'entry data'!B:F,5,0)),"",VLOOKUP(A5452,'entry data'!B:F,5,0)))</f>
        <v/>
      </c>
      <c r="G5452" s="12" t="str">
        <f>IF(A5452="","",IF(ISERROR(VLOOKUP(A5452,'entry data'!B:I,8,0)),"",VLOOKUP(A5452,'entry data'!B:I,7,0)))</f>
        <v/>
      </c>
      <c r="H5452" s="13" t="str">
        <f>IF(A5452="","",IF(B5452=1,VLOOKUP(A5452,'entry data'!B:D,3,0),I5451))</f>
        <v/>
      </c>
      <c r="I5452" s="14" t="str">
        <f>IF(A5452="","",IF(E5452="weekly",7,IF(E5452="fortnightly",14,IF(E5452="monthly",DATE(IF(MONTH(H5452)=12,YEAR(H5452)+1,YEAR(H5452)),VLOOKUP(MONTH(H5452),index!$D$2:$G$13,2,0),DAY(H5452)),
IF(E5452="quarterly",DATE(IF(MONTH(H5452)&gt;=10,YEAR(H5452)+1,YEAR(H5452)),VLOOKUP(MONTH(H5452),index!$D$2:$G$13,3,0),DAY(H5452)),
IF(E5452="halfyearly",DATE(IF(MONTH(H5452)&gt;=7,YEAR(H5452)+1,YEAR(H5452)),VLOOKUP(MONTH(H5452),index!$D$2:$G$13,4,0),DAY(H5452)),
DATE(YEAR(H5452)+1,MONTH(H5452),DAY(H5452)))))-H5452))+H5452)</f>
        <v/>
      </c>
      <c r="J5452" s="9" t="str">
        <f t="shared" si="526"/>
        <v/>
      </c>
      <c r="K5452" s="11" t="str">
        <f t="shared" si="527"/>
        <v/>
      </c>
      <c r="L5452" s="11" t="str">
        <f t="shared" si="528"/>
        <v/>
      </c>
      <c r="M5452" s="11" t="str">
        <f>IF(A5452="","",VLOOKUP(E5452,index!$A$1:$B$6,2,0)*K5452*G5452)</f>
        <v/>
      </c>
      <c r="N5452" s="11" t="str">
        <f>IF(A5452="","",-PMT(G5452*VLOOKUP(E5452,index!$A$1:$B$6,2,0),C5452,F5452,0,0))</f>
        <v/>
      </c>
      <c r="O5452" s="11" t="str">
        <f t="shared" si="529"/>
        <v/>
      </c>
      <c r="P5452" s="11" t="str">
        <f t="shared" si="530"/>
        <v/>
      </c>
    </row>
    <row r="5453" spans="1:16" x14ac:dyDescent="0.25">
      <c r="A5453" s="9" t="str">
        <f>IF(A5452="","",IF(B5452&lt;C5452,A5452,IF(A5452=MAX('entry data'!$B$8:$B$507),"",A5452+1)))</f>
        <v/>
      </c>
      <c r="B5453" s="9" t="str">
        <f t="shared" si="525"/>
        <v/>
      </c>
      <c r="C5453" s="9" t="str">
        <f>IF(ISERROR(VLOOKUP(A5453,'entry data'!B:G,6,0)),"",VLOOKUP(A5453,'entry data'!B:G,6,0))</f>
        <v/>
      </c>
      <c r="D5453" s="9" t="str">
        <f>IF(ISERROR(VLOOKUP(A5453,'entry data'!B:C,2,0)),"",VLOOKUP(A5453,'entry data'!B:C,2,0))</f>
        <v/>
      </c>
      <c r="E5453" s="9" t="str">
        <f>IF(ISERROR(VLOOKUP(A5453,'entry data'!B:E,4,0)),"",VLOOKUP(A5453,'entry data'!B:E,4,0))</f>
        <v/>
      </c>
      <c r="F5453" s="11" t="str">
        <f>IF(A5453="","",IF(ISERROR(VLOOKUP(A5453,'entry data'!B:F,5,0)),"",VLOOKUP(A5453,'entry data'!B:F,5,0)))</f>
        <v/>
      </c>
      <c r="G5453" s="12" t="str">
        <f>IF(A5453="","",IF(ISERROR(VLOOKUP(A5453,'entry data'!B:I,8,0)),"",VLOOKUP(A5453,'entry data'!B:I,7,0)))</f>
        <v/>
      </c>
      <c r="H5453" s="13" t="str">
        <f>IF(A5453="","",IF(B5453=1,VLOOKUP(A5453,'entry data'!B:D,3,0),I5452))</f>
        <v/>
      </c>
      <c r="I5453" s="14" t="str">
        <f>IF(A5453="","",IF(E5453="weekly",7,IF(E5453="fortnightly",14,IF(E5453="monthly",DATE(IF(MONTH(H5453)=12,YEAR(H5453)+1,YEAR(H5453)),VLOOKUP(MONTH(H5453),index!$D$2:$G$13,2,0),DAY(H5453)),
IF(E5453="quarterly",DATE(IF(MONTH(H5453)&gt;=10,YEAR(H5453)+1,YEAR(H5453)),VLOOKUP(MONTH(H5453),index!$D$2:$G$13,3,0),DAY(H5453)),
IF(E5453="halfyearly",DATE(IF(MONTH(H5453)&gt;=7,YEAR(H5453)+1,YEAR(H5453)),VLOOKUP(MONTH(H5453),index!$D$2:$G$13,4,0),DAY(H5453)),
DATE(YEAR(H5453)+1,MONTH(H5453),DAY(H5453)))))-H5453))+H5453)</f>
        <v/>
      </c>
      <c r="J5453" s="9" t="str">
        <f t="shared" si="526"/>
        <v/>
      </c>
      <c r="K5453" s="11" t="str">
        <f t="shared" si="527"/>
        <v/>
      </c>
      <c r="L5453" s="11" t="str">
        <f t="shared" si="528"/>
        <v/>
      </c>
      <c r="M5453" s="11" t="str">
        <f>IF(A5453="","",VLOOKUP(E5453,index!$A$1:$B$6,2,0)*K5453*G5453)</f>
        <v/>
      </c>
      <c r="N5453" s="11" t="str">
        <f>IF(A5453="","",-PMT(G5453*VLOOKUP(E5453,index!$A$1:$B$6,2,0),C5453,F5453,0,0))</f>
        <v/>
      </c>
      <c r="O5453" s="11" t="str">
        <f t="shared" si="529"/>
        <v/>
      </c>
      <c r="P5453" s="11" t="str">
        <f t="shared" si="530"/>
        <v/>
      </c>
    </row>
    <row r="5454" spans="1:16" x14ac:dyDescent="0.25">
      <c r="A5454" s="9" t="str">
        <f>IF(A5453="","",IF(B5453&lt;C5453,A5453,IF(A5453=MAX('entry data'!$B$8:$B$507),"",A5453+1)))</f>
        <v/>
      </c>
      <c r="B5454" s="9" t="str">
        <f t="shared" si="525"/>
        <v/>
      </c>
      <c r="C5454" s="9" t="str">
        <f>IF(ISERROR(VLOOKUP(A5454,'entry data'!B:G,6,0)),"",VLOOKUP(A5454,'entry data'!B:G,6,0))</f>
        <v/>
      </c>
      <c r="D5454" s="9" t="str">
        <f>IF(ISERROR(VLOOKUP(A5454,'entry data'!B:C,2,0)),"",VLOOKUP(A5454,'entry data'!B:C,2,0))</f>
        <v/>
      </c>
      <c r="E5454" s="9" t="str">
        <f>IF(ISERROR(VLOOKUP(A5454,'entry data'!B:E,4,0)),"",VLOOKUP(A5454,'entry data'!B:E,4,0))</f>
        <v/>
      </c>
      <c r="F5454" s="11" t="str">
        <f>IF(A5454="","",IF(ISERROR(VLOOKUP(A5454,'entry data'!B:F,5,0)),"",VLOOKUP(A5454,'entry data'!B:F,5,0)))</f>
        <v/>
      </c>
      <c r="G5454" s="12" t="str">
        <f>IF(A5454="","",IF(ISERROR(VLOOKUP(A5454,'entry data'!B:I,8,0)),"",VLOOKUP(A5454,'entry data'!B:I,7,0)))</f>
        <v/>
      </c>
      <c r="H5454" s="13" t="str">
        <f>IF(A5454="","",IF(B5454=1,VLOOKUP(A5454,'entry data'!B:D,3,0),I5453))</f>
        <v/>
      </c>
      <c r="I5454" s="14" t="str">
        <f>IF(A5454="","",IF(E5454="weekly",7,IF(E5454="fortnightly",14,IF(E5454="monthly",DATE(IF(MONTH(H5454)=12,YEAR(H5454)+1,YEAR(H5454)),VLOOKUP(MONTH(H5454),index!$D$2:$G$13,2,0),DAY(H5454)),
IF(E5454="quarterly",DATE(IF(MONTH(H5454)&gt;=10,YEAR(H5454)+1,YEAR(H5454)),VLOOKUP(MONTH(H5454),index!$D$2:$G$13,3,0),DAY(H5454)),
IF(E5454="halfyearly",DATE(IF(MONTH(H5454)&gt;=7,YEAR(H5454)+1,YEAR(H5454)),VLOOKUP(MONTH(H5454),index!$D$2:$G$13,4,0),DAY(H5454)),
DATE(YEAR(H5454)+1,MONTH(H5454),DAY(H5454)))))-H5454))+H5454)</f>
        <v/>
      </c>
      <c r="J5454" s="9" t="str">
        <f t="shared" si="526"/>
        <v/>
      </c>
      <c r="K5454" s="11" t="str">
        <f t="shared" si="527"/>
        <v/>
      </c>
      <c r="L5454" s="11" t="str">
        <f t="shared" si="528"/>
        <v/>
      </c>
      <c r="M5454" s="11" t="str">
        <f>IF(A5454="","",VLOOKUP(E5454,index!$A$1:$B$6,2,0)*K5454*G5454)</f>
        <v/>
      </c>
      <c r="N5454" s="11" t="str">
        <f>IF(A5454="","",-PMT(G5454*VLOOKUP(E5454,index!$A$1:$B$6,2,0),C5454,F5454,0,0))</f>
        <v/>
      </c>
      <c r="O5454" s="11" t="str">
        <f t="shared" si="529"/>
        <v/>
      </c>
      <c r="P5454" s="11" t="str">
        <f t="shared" si="530"/>
        <v/>
      </c>
    </row>
    <row r="5455" spans="1:16" x14ac:dyDescent="0.25">
      <c r="A5455" s="9" t="str">
        <f>IF(A5454="","",IF(B5454&lt;C5454,A5454,IF(A5454=MAX('entry data'!$B$8:$B$507),"",A5454+1)))</f>
        <v/>
      </c>
      <c r="B5455" s="9" t="str">
        <f t="shared" si="525"/>
        <v/>
      </c>
      <c r="C5455" s="9" t="str">
        <f>IF(ISERROR(VLOOKUP(A5455,'entry data'!B:G,6,0)),"",VLOOKUP(A5455,'entry data'!B:G,6,0))</f>
        <v/>
      </c>
      <c r="D5455" s="9" t="str">
        <f>IF(ISERROR(VLOOKUP(A5455,'entry data'!B:C,2,0)),"",VLOOKUP(A5455,'entry data'!B:C,2,0))</f>
        <v/>
      </c>
      <c r="E5455" s="9" t="str">
        <f>IF(ISERROR(VLOOKUP(A5455,'entry data'!B:E,4,0)),"",VLOOKUP(A5455,'entry data'!B:E,4,0))</f>
        <v/>
      </c>
      <c r="F5455" s="11" t="str">
        <f>IF(A5455="","",IF(ISERROR(VLOOKUP(A5455,'entry data'!B:F,5,0)),"",VLOOKUP(A5455,'entry data'!B:F,5,0)))</f>
        <v/>
      </c>
      <c r="G5455" s="12" t="str">
        <f>IF(A5455="","",IF(ISERROR(VLOOKUP(A5455,'entry data'!B:I,8,0)),"",VLOOKUP(A5455,'entry data'!B:I,7,0)))</f>
        <v/>
      </c>
      <c r="H5455" s="13" t="str">
        <f>IF(A5455="","",IF(B5455=1,VLOOKUP(A5455,'entry data'!B:D,3,0),I5454))</f>
        <v/>
      </c>
      <c r="I5455" s="14" t="str">
        <f>IF(A5455="","",IF(E5455="weekly",7,IF(E5455="fortnightly",14,IF(E5455="monthly",DATE(IF(MONTH(H5455)=12,YEAR(H5455)+1,YEAR(H5455)),VLOOKUP(MONTH(H5455),index!$D$2:$G$13,2,0),DAY(H5455)),
IF(E5455="quarterly",DATE(IF(MONTH(H5455)&gt;=10,YEAR(H5455)+1,YEAR(H5455)),VLOOKUP(MONTH(H5455),index!$D$2:$G$13,3,0),DAY(H5455)),
IF(E5455="halfyearly",DATE(IF(MONTH(H5455)&gt;=7,YEAR(H5455)+1,YEAR(H5455)),VLOOKUP(MONTH(H5455),index!$D$2:$G$13,4,0),DAY(H5455)),
DATE(YEAR(H5455)+1,MONTH(H5455),DAY(H5455)))))-H5455))+H5455)</f>
        <v/>
      </c>
      <c r="J5455" s="9" t="str">
        <f t="shared" si="526"/>
        <v/>
      </c>
      <c r="K5455" s="11" t="str">
        <f t="shared" si="527"/>
        <v/>
      </c>
      <c r="L5455" s="11" t="str">
        <f t="shared" si="528"/>
        <v/>
      </c>
      <c r="M5455" s="11" t="str">
        <f>IF(A5455="","",VLOOKUP(E5455,index!$A$1:$B$6,2,0)*K5455*G5455)</f>
        <v/>
      </c>
      <c r="N5455" s="11" t="str">
        <f>IF(A5455="","",-PMT(G5455*VLOOKUP(E5455,index!$A$1:$B$6,2,0),C5455,F5455,0,0))</f>
        <v/>
      </c>
      <c r="O5455" s="11" t="str">
        <f t="shared" si="529"/>
        <v/>
      </c>
      <c r="P5455" s="11" t="str">
        <f t="shared" si="530"/>
        <v/>
      </c>
    </row>
    <row r="5456" spans="1:16" x14ac:dyDescent="0.25">
      <c r="A5456" s="9" t="str">
        <f>IF(A5455="","",IF(B5455&lt;C5455,A5455,IF(A5455=MAX('entry data'!$B$8:$B$507),"",A5455+1)))</f>
        <v/>
      </c>
      <c r="B5456" s="9" t="str">
        <f t="shared" si="525"/>
        <v/>
      </c>
      <c r="C5456" s="9" t="str">
        <f>IF(ISERROR(VLOOKUP(A5456,'entry data'!B:G,6,0)),"",VLOOKUP(A5456,'entry data'!B:G,6,0))</f>
        <v/>
      </c>
      <c r="D5456" s="9" t="str">
        <f>IF(ISERROR(VLOOKUP(A5456,'entry data'!B:C,2,0)),"",VLOOKUP(A5456,'entry data'!B:C,2,0))</f>
        <v/>
      </c>
      <c r="E5456" s="9" t="str">
        <f>IF(ISERROR(VLOOKUP(A5456,'entry data'!B:E,4,0)),"",VLOOKUP(A5456,'entry data'!B:E,4,0))</f>
        <v/>
      </c>
      <c r="F5456" s="11" t="str">
        <f>IF(A5456="","",IF(ISERROR(VLOOKUP(A5456,'entry data'!B:F,5,0)),"",VLOOKUP(A5456,'entry data'!B:F,5,0)))</f>
        <v/>
      </c>
      <c r="G5456" s="12" t="str">
        <f>IF(A5456="","",IF(ISERROR(VLOOKUP(A5456,'entry data'!B:I,8,0)),"",VLOOKUP(A5456,'entry data'!B:I,7,0)))</f>
        <v/>
      </c>
      <c r="H5456" s="13" t="str">
        <f>IF(A5456="","",IF(B5456=1,VLOOKUP(A5456,'entry data'!B:D,3,0),I5455))</f>
        <v/>
      </c>
      <c r="I5456" s="14" t="str">
        <f>IF(A5456="","",IF(E5456="weekly",7,IF(E5456="fortnightly",14,IF(E5456="monthly",DATE(IF(MONTH(H5456)=12,YEAR(H5456)+1,YEAR(H5456)),VLOOKUP(MONTH(H5456),index!$D$2:$G$13,2,0),DAY(H5456)),
IF(E5456="quarterly",DATE(IF(MONTH(H5456)&gt;=10,YEAR(H5456)+1,YEAR(H5456)),VLOOKUP(MONTH(H5456),index!$D$2:$G$13,3,0),DAY(H5456)),
IF(E5456="halfyearly",DATE(IF(MONTH(H5456)&gt;=7,YEAR(H5456)+1,YEAR(H5456)),VLOOKUP(MONTH(H5456),index!$D$2:$G$13,4,0),DAY(H5456)),
DATE(YEAR(H5456)+1,MONTH(H5456),DAY(H5456)))))-H5456))+H5456)</f>
        <v/>
      </c>
      <c r="J5456" s="9" t="str">
        <f t="shared" si="526"/>
        <v/>
      </c>
      <c r="K5456" s="11" t="str">
        <f t="shared" si="527"/>
        <v/>
      </c>
      <c r="L5456" s="11" t="str">
        <f t="shared" si="528"/>
        <v/>
      </c>
      <c r="M5456" s="11" t="str">
        <f>IF(A5456="","",VLOOKUP(E5456,index!$A$1:$B$6,2,0)*K5456*G5456)</f>
        <v/>
      </c>
      <c r="N5456" s="11" t="str">
        <f>IF(A5456="","",-PMT(G5456*VLOOKUP(E5456,index!$A$1:$B$6,2,0),C5456,F5456,0,0))</f>
        <v/>
      </c>
      <c r="O5456" s="11" t="str">
        <f t="shared" si="529"/>
        <v/>
      </c>
      <c r="P5456" s="11" t="str">
        <f t="shared" si="530"/>
        <v/>
      </c>
    </row>
    <row r="5457" spans="1:16" x14ac:dyDescent="0.25">
      <c r="A5457" s="9" t="str">
        <f>IF(A5456="","",IF(B5456&lt;C5456,A5456,IF(A5456=MAX('entry data'!$B$8:$B$507),"",A5456+1)))</f>
        <v/>
      </c>
      <c r="B5457" s="9" t="str">
        <f t="shared" si="525"/>
        <v/>
      </c>
      <c r="C5457" s="9" t="str">
        <f>IF(ISERROR(VLOOKUP(A5457,'entry data'!B:G,6,0)),"",VLOOKUP(A5457,'entry data'!B:G,6,0))</f>
        <v/>
      </c>
      <c r="D5457" s="9" t="str">
        <f>IF(ISERROR(VLOOKUP(A5457,'entry data'!B:C,2,0)),"",VLOOKUP(A5457,'entry data'!B:C,2,0))</f>
        <v/>
      </c>
      <c r="E5457" s="9" t="str">
        <f>IF(ISERROR(VLOOKUP(A5457,'entry data'!B:E,4,0)),"",VLOOKUP(A5457,'entry data'!B:E,4,0))</f>
        <v/>
      </c>
      <c r="F5457" s="11" t="str">
        <f>IF(A5457="","",IF(ISERROR(VLOOKUP(A5457,'entry data'!B:F,5,0)),"",VLOOKUP(A5457,'entry data'!B:F,5,0)))</f>
        <v/>
      </c>
      <c r="G5457" s="12" t="str">
        <f>IF(A5457="","",IF(ISERROR(VLOOKUP(A5457,'entry data'!B:I,8,0)),"",VLOOKUP(A5457,'entry data'!B:I,7,0)))</f>
        <v/>
      </c>
      <c r="H5457" s="13" t="str">
        <f>IF(A5457="","",IF(B5457=1,VLOOKUP(A5457,'entry data'!B:D,3,0),I5456))</f>
        <v/>
      </c>
      <c r="I5457" s="14" t="str">
        <f>IF(A5457="","",IF(E5457="weekly",7,IF(E5457="fortnightly",14,IF(E5457="monthly",DATE(IF(MONTH(H5457)=12,YEAR(H5457)+1,YEAR(H5457)),VLOOKUP(MONTH(H5457),index!$D$2:$G$13,2,0),DAY(H5457)),
IF(E5457="quarterly",DATE(IF(MONTH(H5457)&gt;=10,YEAR(H5457)+1,YEAR(H5457)),VLOOKUP(MONTH(H5457),index!$D$2:$G$13,3,0),DAY(H5457)),
IF(E5457="halfyearly",DATE(IF(MONTH(H5457)&gt;=7,YEAR(H5457)+1,YEAR(H5457)),VLOOKUP(MONTH(H5457),index!$D$2:$G$13,4,0),DAY(H5457)),
DATE(YEAR(H5457)+1,MONTH(H5457),DAY(H5457)))))-H5457))+H5457)</f>
        <v/>
      </c>
      <c r="J5457" s="9" t="str">
        <f t="shared" si="526"/>
        <v/>
      </c>
      <c r="K5457" s="11" t="str">
        <f t="shared" si="527"/>
        <v/>
      </c>
      <c r="L5457" s="11" t="str">
        <f t="shared" si="528"/>
        <v/>
      </c>
      <c r="M5457" s="11" t="str">
        <f>IF(A5457="","",VLOOKUP(E5457,index!$A$1:$B$6,2,0)*K5457*G5457)</f>
        <v/>
      </c>
      <c r="N5457" s="11" t="str">
        <f>IF(A5457="","",-PMT(G5457*VLOOKUP(E5457,index!$A$1:$B$6,2,0),C5457,F5457,0,0))</f>
        <v/>
      </c>
      <c r="O5457" s="11" t="str">
        <f t="shared" si="529"/>
        <v/>
      </c>
      <c r="P5457" s="11" t="str">
        <f t="shared" si="530"/>
        <v/>
      </c>
    </row>
    <row r="5458" spans="1:16" x14ac:dyDescent="0.25">
      <c r="A5458" s="9" t="str">
        <f>IF(A5457="","",IF(B5457&lt;C5457,A5457,IF(A5457=MAX('entry data'!$B$8:$B$507),"",A5457+1)))</f>
        <v/>
      </c>
      <c r="B5458" s="9" t="str">
        <f t="shared" si="525"/>
        <v/>
      </c>
      <c r="C5458" s="9" t="str">
        <f>IF(ISERROR(VLOOKUP(A5458,'entry data'!B:G,6,0)),"",VLOOKUP(A5458,'entry data'!B:G,6,0))</f>
        <v/>
      </c>
      <c r="D5458" s="9" t="str">
        <f>IF(ISERROR(VLOOKUP(A5458,'entry data'!B:C,2,0)),"",VLOOKUP(A5458,'entry data'!B:C,2,0))</f>
        <v/>
      </c>
      <c r="E5458" s="9" t="str">
        <f>IF(ISERROR(VLOOKUP(A5458,'entry data'!B:E,4,0)),"",VLOOKUP(A5458,'entry data'!B:E,4,0))</f>
        <v/>
      </c>
      <c r="F5458" s="11" t="str">
        <f>IF(A5458="","",IF(ISERROR(VLOOKUP(A5458,'entry data'!B:F,5,0)),"",VLOOKUP(A5458,'entry data'!B:F,5,0)))</f>
        <v/>
      </c>
      <c r="G5458" s="12" t="str">
        <f>IF(A5458="","",IF(ISERROR(VLOOKUP(A5458,'entry data'!B:I,8,0)),"",VLOOKUP(A5458,'entry data'!B:I,7,0)))</f>
        <v/>
      </c>
      <c r="H5458" s="13" t="str">
        <f>IF(A5458="","",IF(B5458=1,VLOOKUP(A5458,'entry data'!B:D,3,0),I5457))</f>
        <v/>
      </c>
      <c r="I5458" s="14" t="str">
        <f>IF(A5458="","",IF(E5458="weekly",7,IF(E5458="fortnightly",14,IF(E5458="monthly",DATE(IF(MONTH(H5458)=12,YEAR(H5458)+1,YEAR(H5458)),VLOOKUP(MONTH(H5458),index!$D$2:$G$13,2,0),DAY(H5458)),
IF(E5458="quarterly",DATE(IF(MONTH(H5458)&gt;=10,YEAR(H5458)+1,YEAR(H5458)),VLOOKUP(MONTH(H5458),index!$D$2:$G$13,3,0),DAY(H5458)),
IF(E5458="halfyearly",DATE(IF(MONTH(H5458)&gt;=7,YEAR(H5458)+1,YEAR(H5458)),VLOOKUP(MONTH(H5458),index!$D$2:$G$13,4,0),DAY(H5458)),
DATE(YEAR(H5458)+1,MONTH(H5458),DAY(H5458)))))-H5458))+H5458)</f>
        <v/>
      </c>
      <c r="J5458" s="9" t="str">
        <f t="shared" si="526"/>
        <v/>
      </c>
      <c r="K5458" s="11" t="str">
        <f t="shared" si="527"/>
        <v/>
      </c>
      <c r="L5458" s="11" t="str">
        <f t="shared" si="528"/>
        <v/>
      </c>
      <c r="M5458" s="11" t="str">
        <f>IF(A5458="","",VLOOKUP(E5458,index!$A$1:$B$6,2,0)*K5458*G5458)</f>
        <v/>
      </c>
      <c r="N5458" s="11" t="str">
        <f>IF(A5458="","",-PMT(G5458*VLOOKUP(E5458,index!$A$1:$B$6,2,0),C5458,F5458,0,0))</f>
        <v/>
      </c>
      <c r="O5458" s="11" t="str">
        <f t="shared" si="529"/>
        <v/>
      </c>
      <c r="P5458" s="11" t="str">
        <f t="shared" si="530"/>
        <v/>
      </c>
    </row>
    <row r="5459" spans="1:16" x14ac:dyDescent="0.25">
      <c r="A5459" s="9" t="str">
        <f>IF(A5458="","",IF(B5458&lt;C5458,A5458,IF(A5458=MAX('entry data'!$B$8:$B$507),"",A5458+1)))</f>
        <v/>
      </c>
      <c r="B5459" s="9" t="str">
        <f t="shared" si="525"/>
        <v/>
      </c>
      <c r="C5459" s="9" t="str">
        <f>IF(ISERROR(VLOOKUP(A5459,'entry data'!B:G,6,0)),"",VLOOKUP(A5459,'entry data'!B:G,6,0))</f>
        <v/>
      </c>
      <c r="D5459" s="9" t="str">
        <f>IF(ISERROR(VLOOKUP(A5459,'entry data'!B:C,2,0)),"",VLOOKUP(A5459,'entry data'!B:C,2,0))</f>
        <v/>
      </c>
      <c r="E5459" s="9" t="str">
        <f>IF(ISERROR(VLOOKUP(A5459,'entry data'!B:E,4,0)),"",VLOOKUP(A5459,'entry data'!B:E,4,0))</f>
        <v/>
      </c>
      <c r="F5459" s="11" t="str">
        <f>IF(A5459="","",IF(ISERROR(VLOOKUP(A5459,'entry data'!B:F,5,0)),"",VLOOKUP(A5459,'entry data'!B:F,5,0)))</f>
        <v/>
      </c>
      <c r="G5459" s="12" t="str">
        <f>IF(A5459="","",IF(ISERROR(VLOOKUP(A5459,'entry data'!B:I,8,0)),"",VLOOKUP(A5459,'entry data'!B:I,7,0)))</f>
        <v/>
      </c>
      <c r="H5459" s="13" t="str">
        <f>IF(A5459="","",IF(B5459=1,VLOOKUP(A5459,'entry data'!B:D,3,0),I5458))</f>
        <v/>
      </c>
      <c r="I5459" s="14" t="str">
        <f>IF(A5459="","",IF(E5459="weekly",7,IF(E5459="fortnightly",14,IF(E5459="monthly",DATE(IF(MONTH(H5459)=12,YEAR(H5459)+1,YEAR(H5459)),VLOOKUP(MONTH(H5459),index!$D$2:$G$13,2,0),DAY(H5459)),
IF(E5459="quarterly",DATE(IF(MONTH(H5459)&gt;=10,YEAR(H5459)+1,YEAR(H5459)),VLOOKUP(MONTH(H5459),index!$D$2:$G$13,3,0),DAY(H5459)),
IF(E5459="halfyearly",DATE(IF(MONTH(H5459)&gt;=7,YEAR(H5459)+1,YEAR(H5459)),VLOOKUP(MONTH(H5459),index!$D$2:$G$13,4,0),DAY(H5459)),
DATE(YEAR(H5459)+1,MONTH(H5459),DAY(H5459)))))-H5459))+H5459)</f>
        <v/>
      </c>
      <c r="J5459" s="9" t="str">
        <f t="shared" si="526"/>
        <v/>
      </c>
      <c r="K5459" s="11" t="str">
        <f t="shared" si="527"/>
        <v/>
      </c>
      <c r="L5459" s="11" t="str">
        <f t="shared" si="528"/>
        <v/>
      </c>
      <c r="M5459" s="11" t="str">
        <f>IF(A5459="","",VLOOKUP(E5459,index!$A$1:$B$6,2,0)*K5459*G5459)</f>
        <v/>
      </c>
      <c r="N5459" s="11" t="str">
        <f>IF(A5459="","",-PMT(G5459*VLOOKUP(E5459,index!$A$1:$B$6,2,0),C5459,F5459,0,0))</f>
        <v/>
      </c>
      <c r="O5459" s="11" t="str">
        <f t="shared" si="529"/>
        <v/>
      </c>
      <c r="P5459" s="11" t="str">
        <f t="shared" si="530"/>
        <v/>
      </c>
    </row>
    <row r="5460" spans="1:16" x14ac:dyDescent="0.25">
      <c r="A5460" s="9" t="str">
        <f>IF(A5459="","",IF(B5459&lt;C5459,A5459,IF(A5459=MAX('entry data'!$B$8:$B$507),"",A5459+1)))</f>
        <v/>
      </c>
      <c r="B5460" s="9" t="str">
        <f t="shared" si="525"/>
        <v/>
      </c>
      <c r="C5460" s="9" t="str">
        <f>IF(ISERROR(VLOOKUP(A5460,'entry data'!B:G,6,0)),"",VLOOKUP(A5460,'entry data'!B:G,6,0))</f>
        <v/>
      </c>
      <c r="D5460" s="9" t="str">
        <f>IF(ISERROR(VLOOKUP(A5460,'entry data'!B:C,2,0)),"",VLOOKUP(A5460,'entry data'!B:C,2,0))</f>
        <v/>
      </c>
      <c r="E5460" s="9" t="str">
        <f>IF(ISERROR(VLOOKUP(A5460,'entry data'!B:E,4,0)),"",VLOOKUP(A5460,'entry data'!B:E,4,0))</f>
        <v/>
      </c>
      <c r="F5460" s="11" t="str">
        <f>IF(A5460="","",IF(ISERROR(VLOOKUP(A5460,'entry data'!B:F,5,0)),"",VLOOKUP(A5460,'entry data'!B:F,5,0)))</f>
        <v/>
      </c>
      <c r="G5460" s="12" t="str">
        <f>IF(A5460="","",IF(ISERROR(VLOOKUP(A5460,'entry data'!B:I,8,0)),"",VLOOKUP(A5460,'entry data'!B:I,7,0)))</f>
        <v/>
      </c>
      <c r="H5460" s="13" t="str">
        <f>IF(A5460="","",IF(B5460=1,VLOOKUP(A5460,'entry data'!B:D,3,0),I5459))</f>
        <v/>
      </c>
      <c r="I5460" s="14" t="str">
        <f>IF(A5460="","",IF(E5460="weekly",7,IF(E5460="fortnightly",14,IF(E5460="monthly",DATE(IF(MONTH(H5460)=12,YEAR(H5460)+1,YEAR(H5460)),VLOOKUP(MONTH(H5460),index!$D$2:$G$13,2,0),DAY(H5460)),
IF(E5460="quarterly",DATE(IF(MONTH(H5460)&gt;=10,YEAR(H5460)+1,YEAR(H5460)),VLOOKUP(MONTH(H5460),index!$D$2:$G$13,3,0),DAY(H5460)),
IF(E5460="halfyearly",DATE(IF(MONTH(H5460)&gt;=7,YEAR(H5460)+1,YEAR(H5460)),VLOOKUP(MONTH(H5460),index!$D$2:$G$13,4,0),DAY(H5460)),
DATE(YEAR(H5460)+1,MONTH(H5460),DAY(H5460)))))-H5460))+H5460)</f>
        <v/>
      </c>
      <c r="J5460" s="9" t="str">
        <f t="shared" si="526"/>
        <v/>
      </c>
      <c r="K5460" s="11" t="str">
        <f t="shared" si="527"/>
        <v/>
      </c>
      <c r="L5460" s="11" t="str">
        <f t="shared" si="528"/>
        <v/>
      </c>
      <c r="M5460" s="11" t="str">
        <f>IF(A5460="","",VLOOKUP(E5460,index!$A$1:$B$6,2,0)*K5460*G5460)</f>
        <v/>
      </c>
      <c r="N5460" s="11" t="str">
        <f>IF(A5460="","",-PMT(G5460*VLOOKUP(E5460,index!$A$1:$B$6,2,0),C5460,F5460,0,0))</f>
        <v/>
      </c>
      <c r="O5460" s="11" t="str">
        <f t="shared" si="529"/>
        <v/>
      </c>
      <c r="P5460" s="11" t="str">
        <f t="shared" si="530"/>
        <v/>
      </c>
    </row>
    <row r="5461" spans="1:16" x14ac:dyDescent="0.25">
      <c r="A5461" s="9" t="str">
        <f>IF(A5460="","",IF(B5460&lt;C5460,A5460,IF(A5460=MAX('entry data'!$B$8:$B$507),"",A5460+1)))</f>
        <v/>
      </c>
      <c r="B5461" s="9" t="str">
        <f t="shared" si="525"/>
        <v/>
      </c>
      <c r="C5461" s="9" t="str">
        <f>IF(ISERROR(VLOOKUP(A5461,'entry data'!B:G,6,0)),"",VLOOKUP(A5461,'entry data'!B:G,6,0))</f>
        <v/>
      </c>
      <c r="D5461" s="9" t="str">
        <f>IF(ISERROR(VLOOKUP(A5461,'entry data'!B:C,2,0)),"",VLOOKUP(A5461,'entry data'!B:C,2,0))</f>
        <v/>
      </c>
      <c r="E5461" s="9" t="str">
        <f>IF(ISERROR(VLOOKUP(A5461,'entry data'!B:E,4,0)),"",VLOOKUP(A5461,'entry data'!B:E,4,0))</f>
        <v/>
      </c>
      <c r="F5461" s="11" t="str">
        <f>IF(A5461="","",IF(ISERROR(VLOOKUP(A5461,'entry data'!B:F,5,0)),"",VLOOKUP(A5461,'entry data'!B:F,5,0)))</f>
        <v/>
      </c>
      <c r="G5461" s="12" t="str">
        <f>IF(A5461="","",IF(ISERROR(VLOOKUP(A5461,'entry data'!B:I,8,0)),"",VLOOKUP(A5461,'entry data'!B:I,7,0)))</f>
        <v/>
      </c>
      <c r="H5461" s="13" t="str">
        <f>IF(A5461="","",IF(B5461=1,VLOOKUP(A5461,'entry data'!B:D,3,0),I5460))</f>
        <v/>
      </c>
      <c r="I5461" s="14" t="str">
        <f>IF(A5461="","",IF(E5461="weekly",7,IF(E5461="fortnightly",14,IF(E5461="monthly",DATE(IF(MONTH(H5461)=12,YEAR(H5461)+1,YEAR(H5461)),VLOOKUP(MONTH(H5461),index!$D$2:$G$13,2,0),DAY(H5461)),
IF(E5461="quarterly",DATE(IF(MONTH(H5461)&gt;=10,YEAR(H5461)+1,YEAR(H5461)),VLOOKUP(MONTH(H5461),index!$D$2:$G$13,3,0),DAY(H5461)),
IF(E5461="halfyearly",DATE(IF(MONTH(H5461)&gt;=7,YEAR(H5461)+1,YEAR(H5461)),VLOOKUP(MONTH(H5461),index!$D$2:$G$13,4,0),DAY(H5461)),
DATE(YEAR(H5461)+1,MONTH(H5461),DAY(H5461)))))-H5461))+H5461)</f>
        <v/>
      </c>
      <c r="J5461" s="9" t="str">
        <f t="shared" si="526"/>
        <v/>
      </c>
      <c r="K5461" s="11" t="str">
        <f t="shared" si="527"/>
        <v/>
      </c>
      <c r="L5461" s="11" t="str">
        <f t="shared" si="528"/>
        <v/>
      </c>
      <c r="M5461" s="11" t="str">
        <f>IF(A5461="","",VLOOKUP(E5461,index!$A$1:$B$6,2,0)*K5461*G5461)</f>
        <v/>
      </c>
      <c r="N5461" s="11" t="str">
        <f>IF(A5461="","",-PMT(G5461*VLOOKUP(E5461,index!$A$1:$B$6,2,0),C5461,F5461,0,0))</f>
        <v/>
      </c>
      <c r="O5461" s="11" t="str">
        <f t="shared" si="529"/>
        <v/>
      </c>
      <c r="P5461" s="11" t="str">
        <f t="shared" si="530"/>
        <v/>
      </c>
    </row>
    <row r="5462" spans="1:16" x14ac:dyDescent="0.25">
      <c r="A5462" s="9" t="str">
        <f>IF(A5461="","",IF(B5461&lt;C5461,A5461,IF(A5461=MAX('entry data'!$B$8:$B$507),"",A5461+1)))</f>
        <v/>
      </c>
      <c r="B5462" s="9" t="str">
        <f t="shared" si="525"/>
        <v/>
      </c>
      <c r="C5462" s="9" t="str">
        <f>IF(ISERROR(VLOOKUP(A5462,'entry data'!B:G,6,0)),"",VLOOKUP(A5462,'entry data'!B:G,6,0))</f>
        <v/>
      </c>
      <c r="D5462" s="9" t="str">
        <f>IF(ISERROR(VLOOKUP(A5462,'entry data'!B:C,2,0)),"",VLOOKUP(A5462,'entry data'!B:C,2,0))</f>
        <v/>
      </c>
      <c r="E5462" s="9" t="str">
        <f>IF(ISERROR(VLOOKUP(A5462,'entry data'!B:E,4,0)),"",VLOOKUP(A5462,'entry data'!B:E,4,0))</f>
        <v/>
      </c>
      <c r="F5462" s="11" t="str">
        <f>IF(A5462="","",IF(ISERROR(VLOOKUP(A5462,'entry data'!B:F,5,0)),"",VLOOKUP(A5462,'entry data'!B:F,5,0)))</f>
        <v/>
      </c>
      <c r="G5462" s="12" t="str">
        <f>IF(A5462="","",IF(ISERROR(VLOOKUP(A5462,'entry data'!B:I,8,0)),"",VLOOKUP(A5462,'entry data'!B:I,7,0)))</f>
        <v/>
      </c>
      <c r="H5462" s="13" t="str">
        <f>IF(A5462="","",IF(B5462=1,VLOOKUP(A5462,'entry data'!B:D,3,0),I5461))</f>
        <v/>
      </c>
      <c r="I5462" s="14" t="str">
        <f>IF(A5462="","",IF(E5462="weekly",7,IF(E5462="fortnightly",14,IF(E5462="monthly",DATE(IF(MONTH(H5462)=12,YEAR(H5462)+1,YEAR(H5462)),VLOOKUP(MONTH(H5462),index!$D$2:$G$13,2,0),DAY(H5462)),
IF(E5462="quarterly",DATE(IF(MONTH(H5462)&gt;=10,YEAR(H5462)+1,YEAR(H5462)),VLOOKUP(MONTH(H5462),index!$D$2:$G$13,3,0),DAY(H5462)),
IF(E5462="halfyearly",DATE(IF(MONTH(H5462)&gt;=7,YEAR(H5462)+1,YEAR(H5462)),VLOOKUP(MONTH(H5462),index!$D$2:$G$13,4,0),DAY(H5462)),
DATE(YEAR(H5462)+1,MONTH(H5462),DAY(H5462)))))-H5462))+H5462)</f>
        <v/>
      </c>
      <c r="J5462" s="9" t="str">
        <f t="shared" si="526"/>
        <v/>
      </c>
      <c r="K5462" s="11" t="str">
        <f t="shared" si="527"/>
        <v/>
      </c>
      <c r="L5462" s="11" t="str">
        <f t="shared" si="528"/>
        <v/>
      </c>
      <c r="M5462" s="11" t="str">
        <f>IF(A5462="","",VLOOKUP(E5462,index!$A$1:$B$6,2,0)*K5462*G5462)</f>
        <v/>
      </c>
      <c r="N5462" s="11" t="str">
        <f>IF(A5462="","",-PMT(G5462*VLOOKUP(E5462,index!$A$1:$B$6,2,0),C5462,F5462,0,0))</f>
        <v/>
      </c>
      <c r="O5462" s="11" t="str">
        <f t="shared" si="529"/>
        <v/>
      </c>
      <c r="P5462" s="11" t="str">
        <f t="shared" si="530"/>
        <v/>
      </c>
    </row>
    <row r="5463" spans="1:16" x14ac:dyDescent="0.25">
      <c r="A5463" s="9" t="str">
        <f>IF(A5462="","",IF(B5462&lt;C5462,A5462,IF(A5462=MAX('entry data'!$B$8:$B$507),"",A5462+1)))</f>
        <v/>
      </c>
      <c r="B5463" s="9" t="str">
        <f t="shared" ref="B5463:B5526" si="531">IF(A5463="","",IF(B5462=C5462,1,B5462+1))</f>
        <v/>
      </c>
      <c r="C5463" s="9" t="str">
        <f>IF(ISERROR(VLOOKUP(A5463,'entry data'!B:G,6,0)),"",VLOOKUP(A5463,'entry data'!B:G,6,0))</f>
        <v/>
      </c>
      <c r="D5463" s="9" t="str">
        <f>IF(ISERROR(VLOOKUP(A5463,'entry data'!B:C,2,0)),"",VLOOKUP(A5463,'entry data'!B:C,2,0))</f>
        <v/>
      </c>
      <c r="E5463" s="9" t="str">
        <f>IF(ISERROR(VLOOKUP(A5463,'entry data'!B:E,4,0)),"",VLOOKUP(A5463,'entry data'!B:E,4,0))</f>
        <v/>
      </c>
      <c r="F5463" s="11" t="str">
        <f>IF(A5463="","",IF(ISERROR(VLOOKUP(A5463,'entry data'!B:F,5,0)),"",VLOOKUP(A5463,'entry data'!B:F,5,0)))</f>
        <v/>
      </c>
      <c r="G5463" s="12" t="str">
        <f>IF(A5463="","",IF(ISERROR(VLOOKUP(A5463,'entry data'!B:I,8,0)),"",VLOOKUP(A5463,'entry data'!B:I,7,0)))</f>
        <v/>
      </c>
      <c r="H5463" s="13" t="str">
        <f>IF(A5463="","",IF(B5463=1,VLOOKUP(A5463,'entry data'!B:D,3,0),I5462))</f>
        <v/>
      </c>
      <c r="I5463" s="14" t="str">
        <f>IF(A5463="","",IF(E5463="weekly",7,IF(E5463="fortnightly",14,IF(E5463="monthly",DATE(IF(MONTH(H5463)=12,YEAR(H5463)+1,YEAR(H5463)),VLOOKUP(MONTH(H5463),index!$D$2:$G$13,2,0),DAY(H5463)),
IF(E5463="quarterly",DATE(IF(MONTH(H5463)&gt;=10,YEAR(H5463)+1,YEAR(H5463)),VLOOKUP(MONTH(H5463),index!$D$2:$G$13,3,0),DAY(H5463)),
IF(E5463="halfyearly",DATE(IF(MONTH(H5463)&gt;=7,YEAR(H5463)+1,YEAR(H5463)),VLOOKUP(MONTH(H5463),index!$D$2:$G$13,4,0),DAY(H5463)),
DATE(YEAR(H5463)+1,MONTH(H5463),DAY(H5463)))))-H5463))+H5463)</f>
        <v/>
      </c>
      <c r="J5463" s="9" t="str">
        <f t="shared" ref="J5463:J5526" si="532">IF(A5463="","",IF(MONTH(I5463)&lt;10,YEAR(I5463)&amp;"-0"&amp;MONTH(I5463),YEAR(I5463)&amp;"-"&amp;MONTH(I5463)))</f>
        <v/>
      </c>
      <c r="K5463" s="11" t="str">
        <f t="shared" ref="K5463:K5526" si="533">IF(A5463="","",IF(B5463=1,F5463,O5462))</f>
        <v/>
      </c>
      <c r="L5463" s="11" t="str">
        <f t="shared" ref="L5463:L5526" si="534">IF(A5463="","",N5463-M5463)</f>
        <v/>
      </c>
      <c r="M5463" s="11" t="str">
        <f>IF(A5463="","",VLOOKUP(E5463,index!$A$1:$B$6,2,0)*K5463*G5463)</f>
        <v/>
      </c>
      <c r="N5463" s="11" t="str">
        <f>IF(A5463="","",-PMT(G5463*VLOOKUP(E5463,index!$A$1:$B$6,2,0),C5463,F5463,0,0))</f>
        <v/>
      </c>
      <c r="O5463" s="11" t="str">
        <f t="shared" ref="O5463:O5526" si="535">IF(A5463="","",K5463-L5463)</f>
        <v/>
      </c>
      <c r="P5463" s="11" t="str">
        <f t="shared" si="530"/>
        <v/>
      </c>
    </row>
    <row r="5464" spans="1:16" x14ac:dyDescent="0.25">
      <c r="A5464" s="9" t="str">
        <f>IF(A5463="","",IF(B5463&lt;C5463,A5463,IF(A5463=MAX('entry data'!$B$8:$B$507),"",A5463+1)))</f>
        <v/>
      </c>
      <c r="B5464" s="9" t="str">
        <f t="shared" si="531"/>
        <v/>
      </c>
      <c r="C5464" s="9" t="str">
        <f>IF(ISERROR(VLOOKUP(A5464,'entry data'!B:G,6,0)),"",VLOOKUP(A5464,'entry data'!B:G,6,0))</f>
        <v/>
      </c>
      <c r="D5464" s="9" t="str">
        <f>IF(ISERROR(VLOOKUP(A5464,'entry data'!B:C,2,0)),"",VLOOKUP(A5464,'entry data'!B:C,2,0))</f>
        <v/>
      </c>
      <c r="E5464" s="9" t="str">
        <f>IF(ISERROR(VLOOKUP(A5464,'entry data'!B:E,4,0)),"",VLOOKUP(A5464,'entry data'!B:E,4,0))</f>
        <v/>
      </c>
      <c r="F5464" s="11" t="str">
        <f>IF(A5464="","",IF(ISERROR(VLOOKUP(A5464,'entry data'!B:F,5,0)),"",VLOOKUP(A5464,'entry data'!B:F,5,0)))</f>
        <v/>
      </c>
      <c r="G5464" s="12" t="str">
        <f>IF(A5464="","",IF(ISERROR(VLOOKUP(A5464,'entry data'!B:I,8,0)),"",VLOOKUP(A5464,'entry data'!B:I,7,0)))</f>
        <v/>
      </c>
      <c r="H5464" s="13" t="str">
        <f>IF(A5464="","",IF(B5464=1,VLOOKUP(A5464,'entry data'!B:D,3,0),I5463))</f>
        <v/>
      </c>
      <c r="I5464" s="14" t="str">
        <f>IF(A5464="","",IF(E5464="weekly",7,IF(E5464="fortnightly",14,IF(E5464="monthly",DATE(IF(MONTH(H5464)=12,YEAR(H5464)+1,YEAR(H5464)),VLOOKUP(MONTH(H5464),index!$D$2:$G$13,2,0),DAY(H5464)),
IF(E5464="quarterly",DATE(IF(MONTH(H5464)&gt;=10,YEAR(H5464)+1,YEAR(H5464)),VLOOKUP(MONTH(H5464),index!$D$2:$G$13,3,0),DAY(H5464)),
IF(E5464="halfyearly",DATE(IF(MONTH(H5464)&gt;=7,YEAR(H5464)+1,YEAR(H5464)),VLOOKUP(MONTH(H5464),index!$D$2:$G$13,4,0),DAY(H5464)),
DATE(YEAR(H5464)+1,MONTH(H5464),DAY(H5464)))))-H5464))+H5464)</f>
        <v/>
      </c>
      <c r="J5464" s="9" t="str">
        <f t="shared" si="532"/>
        <v/>
      </c>
      <c r="K5464" s="11" t="str">
        <f t="shared" si="533"/>
        <v/>
      </c>
      <c r="L5464" s="11" t="str">
        <f t="shared" si="534"/>
        <v/>
      </c>
      <c r="M5464" s="11" t="str">
        <f>IF(A5464="","",VLOOKUP(E5464,index!$A$1:$B$6,2,0)*K5464*G5464)</f>
        <v/>
      </c>
      <c r="N5464" s="11" t="str">
        <f>IF(A5464="","",-PMT(G5464*VLOOKUP(E5464,index!$A$1:$B$6,2,0),C5464,F5464,0,0))</f>
        <v/>
      </c>
      <c r="O5464" s="11" t="str">
        <f t="shared" si="535"/>
        <v/>
      </c>
      <c r="P5464" s="11" t="str">
        <f t="shared" si="530"/>
        <v/>
      </c>
    </row>
    <row r="5465" spans="1:16" x14ac:dyDescent="0.25">
      <c r="A5465" s="9" t="str">
        <f>IF(A5464="","",IF(B5464&lt;C5464,A5464,IF(A5464=MAX('entry data'!$B$8:$B$507),"",A5464+1)))</f>
        <v/>
      </c>
      <c r="B5465" s="9" t="str">
        <f t="shared" si="531"/>
        <v/>
      </c>
      <c r="C5465" s="9" t="str">
        <f>IF(ISERROR(VLOOKUP(A5465,'entry data'!B:G,6,0)),"",VLOOKUP(A5465,'entry data'!B:G,6,0))</f>
        <v/>
      </c>
      <c r="D5465" s="9" t="str">
        <f>IF(ISERROR(VLOOKUP(A5465,'entry data'!B:C,2,0)),"",VLOOKUP(A5465,'entry data'!B:C,2,0))</f>
        <v/>
      </c>
      <c r="E5465" s="9" t="str">
        <f>IF(ISERROR(VLOOKUP(A5465,'entry data'!B:E,4,0)),"",VLOOKUP(A5465,'entry data'!B:E,4,0))</f>
        <v/>
      </c>
      <c r="F5465" s="11" t="str">
        <f>IF(A5465="","",IF(ISERROR(VLOOKUP(A5465,'entry data'!B:F,5,0)),"",VLOOKUP(A5465,'entry data'!B:F,5,0)))</f>
        <v/>
      </c>
      <c r="G5465" s="12" t="str">
        <f>IF(A5465="","",IF(ISERROR(VLOOKUP(A5465,'entry data'!B:I,8,0)),"",VLOOKUP(A5465,'entry data'!B:I,7,0)))</f>
        <v/>
      </c>
      <c r="H5465" s="13" t="str">
        <f>IF(A5465="","",IF(B5465=1,VLOOKUP(A5465,'entry data'!B:D,3,0),I5464))</f>
        <v/>
      </c>
      <c r="I5465" s="14" t="str">
        <f>IF(A5465="","",IF(E5465="weekly",7,IF(E5465="fortnightly",14,IF(E5465="monthly",DATE(IF(MONTH(H5465)=12,YEAR(H5465)+1,YEAR(H5465)),VLOOKUP(MONTH(H5465),index!$D$2:$G$13,2,0),DAY(H5465)),
IF(E5465="quarterly",DATE(IF(MONTH(H5465)&gt;=10,YEAR(H5465)+1,YEAR(H5465)),VLOOKUP(MONTH(H5465),index!$D$2:$G$13,3,0),DAY(H5465)),
IF(E5465="halfyearly",DATE(IF(MONTH(H5465)&gt;=7,YEAR(H5465)+1,YEAR(H5465)),VLOOKUP(MONTH(H5465),index!$D$2:$G$13,4,0),DAY(H5465)),
DATE(YEAR(H5465)+1,MONTH(H5465),DAY(H5465)))))-H5465))+H5465)</f>
        <v/>
      </c>
      <c r="J5465" s="9" t="str">
        <f t="shared" si="532"/>
        <v/>
      </c>
      <c r="K5465" s="11" t="str">
        <f t="shared" si="533"/>
        <v/>
      </c>
      <c r="L5465" s="11" t="str">
        <f t="shared" si="534"/>
        <v/>
      </c>
      <c r="M5465" s="11" t="str">
        <f>IF(A5465="","",VLOOKUP(E5465,index!$A$1:$B$6,2,0)*K5465*G5465)</f>
        <v/>
      </c>
      <c r="N5465" s="11" t="str">
        <f>IF(A5465="","",-PMT(G5465*VLOOKUP(E5465,index!$A$1:$B$6,2,0),C5465,F5465,0,0))</f>
        <v/>
      </c>
      <c r="O5465" s="11" t="str">
        <f t="shared" si="535"/>
        <v/>
      </c>
      <c r="P5465" s="11" t="str">
        <f t="shared" si="530"/>
        <v/>
      </c>
    </row>
    <row r="5466" spans="1:16" x14ac:dyDescent="0.25">
      <c r="A5466" s="9" t="str">
        <f>IF(A5465="","",IF(B5465&lt;C5465,A5465,IF(A5465=MAX('entry data'!$B$8:$B$507),"",A5465+1)))</f>
        <v/>
      </c>
      <c r="B5466" s="9" t="str">
        <f t="shared" si="531"/>
        <v/>
      </c>
      <c r="C5466" s="9" t="str">
        <f>IF(ISERROR(VLOOKUP(A5466,'entry data'!B:G,6,0)),"",VLOOKUP(A5466,'entry data'!B:G,6,0))</f>
        <v/>
      </c>
      <c r="D5466" s="9" t="str">
        <f>IF(ISERROR(VLOOKUP(A5466,'entry data'!B:C,2,0)),"",VLOOKUP(A5466,'entry data'!B:C,2,0))</f>
        <v/>
      </c>
      <c r="E5466" s="9" t="str">
        <f>IF(ISERROR(VLOOKUP(A5466,'entry data'!B:E,4,0)),"",VLOOKUP(A5466,'entry data'!B:E,4,0))</f>
        <v/>
      </c>
      <c r="F5466" s="11" t="str">
        <f>IF(A5466="","",IF(ISERROR(VLOOKUP(A5466,'entry data'!B:F,5,0)),"",VLOOKUP(A5466,'entry data'!B:F,5,0)))</f>
        <v/>
      </c>
      <c r="G5466" s="12" t="str">
        <f>IF(A5466="","",IF(ISERROR(VLOOKUP(A5466,'entry data'!B:I,8,0)),"",VLOOKUP(A5466,'entry data'!B:I,7,0)))</f>
        <v/>
      </c>
      <c r="H5466" s="13" t="str">
        <f>IF(A5466="","",IF(B5466=1,VLOOKUP(A5466,'entry data'!B:D,3,0),I5465))</f>
        <v/>
      </c>
      <c r="I5466" s="14" t="str">
        <f>IF(A5466="","",IF(E5466="weekly",7,IF(E5466="fortnightly",14,IF(E5466="monthly",DATE(IF(MONTH(H5466)=12,YEAR(H5466)+1,YEAR(H5466)),VLOOKUP(MONTH(H5466),index!$D$2:$G$13,2,0),DAY(H5466)),
IF(E5466="quarterly",DATE(IF(MONTH(H5466)&gt;=10,YEAR(H5466)+1,YEAR(H5466)),VLOOKUP(MONTH(H5466),index!$D$2:$G$13,3,0),DAY(H5466)),
IF(E5466="halfyearly",DATE(IF(MONTH(H5466)&gt;=7,YEAR(H5466)+1,YEAR(H5466)),VLOOKUP(MONTH(H5466),index!$D$2:$G$13,4,0),DAY(H5466)),
DATE(YEAR(H5466)+1,MONTH(H5466),DAY(H5466)))))-H5466))+H5466)</f>
        <v/>
      </c>
      <c r="J5466" s="9" t="str">
        <f t="shared" si="532"/>
        <v/>
      </c>
      <c r="K5466" s="11" t="str">
        <f t="shared" si="533"/>
        <v/>
      </c>
      <c r="L5466" s="11" t="str">
        <f t="shared" si="534"/>
        <v/>
      </c>
      <c r="M5466" s="11" t="str">
        <f>IF(A5466="","",VLOOKUP(E5466,index!$A$1:$B$6,2,0)*K5466*G5466)</f>
        <v/>
      </c>
      <c r="N5466" s="11" t="str">
        <f>IF(A5466="","",-PMT(G5466*VLOOKUP(E5466,index!$A$1:$B$6,2,0),C5466,F5466,0,0))</f>
        <v/>
      </c>
      <c r="O5466" s="11" t="str">
        <f t="shared" si="535"/>
        <v/>
      </c>
      <c r="P5466" s="11" t="str">
        <f t="shared" si="530"/>
        <v/>
      </c>
    </row>
    <row r="5467" spans="1:16" x14ac:dyDescent="0.25">
      <c r="A5467" s="9" t="str">
        <f>IF(A5466="","",IF(B5466&lt;C5466,A5466,IF(A5466=MAX('entry data'!$B$8:$B$507),"",A5466+1)))</f>
        <v/>
      </c>
      <c r="B5467" s="9" t="str">
        <f t="shared" si="531"/>
        <v/>
      </c>
      <c r="C5467" s="9" t="str">
        <f>IF(ISERROR(VLOOKUP(A5467,'entry data'!B:G,6,0)),"",VLOOKUP(A5467,'entry data'!B:G,6,0))</f>
        <v/>
      </c>
      <c r="D5467" s="9" t="str">
        <f>IF(ISERROR(VLOOKUP(A5467,'entry data'!B:C,2,0)),"",VLOOKUP(A5467,'entry data'!B:C,2,0))</f>
        <v/>
      </c>
      <c r="E5467" s="9" t="str">
        <f>IF(ISERROR(VLOOKUP(A5467,'entry data'!B:E,4,0)),"",VLOOKUP(A5467,'entry data'!B:E,4,0))</f>
        <v/>
      </c>
      <c r="F5467" s="11" t="str">
        <f>IF(A5467="","",IF(ISERROR(VLOOKUP(A5467,'entry data'!B:F,5,0)),"",VLOOKUP(A5467,'entry data'!B:F,5,0)))</f>
        <v/>
      </c>
      <c r="G5467" s="12" t="str">
        <f>IF(A5467="","",IF(ISERROR(VLOOKUP(A5467,'entry data'!B:I,8,0)),"",VLOOKUP(A5467,'entry data'!B:I,7,0)))</f>
        <v/>
      </c>
      <c r="H5467" s="13" t="str">
        <f>IF(A5467="","",IF(B5467=1,VLOOKUP(A5467,'entry data'!B:D,3,0),I5466))</f>
        <v/>
      </c>
      <c r="I5467" s="14" t="str">
        <f>IF(A5467="","",IF(E5467="weekly",7,IF(E5467="fortnightly",14,IF(E5467="monthly",DATE(IF(MONTH(H5467)=12,YEAR(H5467)+1,YEAR(H5467)),VLOOKUP(MONTH(H5467),index!$D$2:$G$13,2,0),DAY(H5467)),
IF(E5467="quarterly",DATE(IF(MONTH(H5467)&gt;=10,YEAR(H5467)+1,YEAR(H5467)),VLOOKUP(MONTH(H5467),index!$D$2:$G$13,3,0),DAY(H5467)),
IF(E5467="halfyearly",DATE(IF(MONTH(H5467)&gt;=7,YEAR(H5467)+1,YEAR(H5467)),VLOOKUP(MONTH(H5467),index!$D$2:$G$13,4,0),DAY(H5467)),
DATE(YEAR(H5467)+1,MONTH(H5467),DAY(H5467)))))-H5467))+H5467)</f>
        <v/>
      </c>
      <c r="J5467" s="9" t="str">
        <f t="shared" si="532"/>
        <v/>
      </c>
      <c r="K5467" s="11" t="str">
        <f t="shared" si="533"/>
        <v/>
      </c>
      <c r="L5467" s="11" t="str">
        <f t="shared" si="534"/>
        <v/>
      </c>
      <c r="M5467" s="11" t="str">
        <f>IF(A5467="","",VLOOKUP(E5467,index!$A$1:$B$6,2,0)*K5467*G5467)</f>
        <v/>
      </c>
      <c r="N5467" s="11" t="str">
        <f>IF(A5467="","",-PMT(G5467*VLOOKUP(E5467,index!$A$1:$B$6,2,0),C5467,F5467,0,0))</f>
        <v/>
      </c>
      <c r="O5467" s="11" t="str">
        <f t="shared" si="535"/>
        <v/>
      </c>
      <c r="P5467" s="11" t="str">
        <f t="shared" si="530"/>
        <v/>
      </c>
    </row>
    <row r="5468" spans="1:16" x14ac:dyDescent="0.25">
      <c r="A5468" s="9" t="str">
        <f>IF(A5467="","",IF(B5467&lt;C5467,A5467,IF(A5467=MAX('entry data'!$B$8:$B$507),"",A5467+1)))</f>
        <v/>
      </c>
      <c r="B5468" s="9" t="str">
        <f t="shared" si="531"/>
        <v/>
      </c>
      <c r="C5468" s="9" t="str">
        <f>IF(ISERROR(VLOOKUP(A5468,'entry data'!B:G,6,0)),"",VLOOKUP(A5468,'entry data'!B:G,6,0))</f>
        <v/>
      </c>
      <c r="D5468" s="9" t="str">
        <f>IF(ISERROR(VLOOKUP(A5468,'entry data'!B:C,2,0)),"",VLOOKUP(A5468,'entry data'!B:C,2,0))</f>
        <v/>
      </c>
      <c r="E5468" s="9" t="str">
        <f>IF(ISERROR(VLOOKUP(A5468,'entry data'!B:E,4,0)),"",VLOOKUP(A5468,'entry data'!B:E,4,0))</f>
        <v/>
      </c>
      <c r="F5468" s="11" t="str">
        <f>IF(A5468="","",IF(ISERROR(VLOOKUP(A5468,'entry data'!B:F,5,0)),"",VLOOKUP(A5468,'entry data'!B:F,5,0)))</f>
        <v/>
      </c>
      <c r="G5468" s="12" t="str">
        <f>IF(A5468="","",IF(ISERROR(VLOOKUP(A5468,'entry data'!B:I,8,0)),"",VLOOKUP(A5468,'entry data'!B:I,7,0)))</f>
        <v/>
      </c>
      <c r="H5468" s="13" t="str">
        <f>IF(A5468="","",IF(B5468=1,VLOOKUP(A5468,'entry data'!B:D,3,0),I5467))</f>
        <v/>
      </c>
      <c r="I5468" s="14" t="str">
        <f>IF(A5468="","",IF(E5468="weekly",7,IF(E5468="fortnightly",14,IF(E5468="monthly",DATE(IF(MONTH(H5468)=12,YEAR(H5468)+1,YEAR(H5468)),VLOOKUP(MONTH(H5468),index!$D$2:$G$13,2,0),DAY(H5468)),
IF(E5468="quarterly",DATE(IF(MONTH(H5468)&gt;=10,YEAR(H5468)+1,YEAR(H5468)),VLOOKUP(MONTH(H5468),index!$D$2:$G$13,3,0),DAY(H5468)),
IF(E5468="halfyearly",DATE(IF(MONTH(H5468)&gt;=7,YEAR(H5468)+1,YEAR(H5468)),VLOOKUP(MONTH(H5468),index!$D$2:$G$13,4,0),DAY(H5468)),
DATE(YEAR(H5468)+1,MONTH(H5468),DAY(H5468)))))-H5468))+H5468)</f>
        <v/>
      </c>
      <c r="J5468" s="9" t="str">
        <f t="shared" si="532"/>
        <v/>
      </c>
      <c r="K5468" s="11" t="str">
        <f t="shared" si="533"/>
        <v/>
      </c>
      <c r="L5468" s="11" t="str">
        <f t="shared" si="534"/>
        <v/>
      </c>
      <c r="M5468" s="11" t="str">
        <f>IF(A5468="","",VLOOKUP(E5468,index!$A$1:$B$6,2,0)*K5468*G5468)</f>
        <v/>
      </c>
      <c r="N5468" s="11" t="str">
        <f>IF(A5468="","",-PMT(G5468*VLOOKUP(E5468,index!$A$1:$B$6,2,0),C5468,F5468,0,0))</f>
        <v/>
      </c>
      <c r="O5468" s="11" t="str">
        <f t="shared" si="535"/>
        <v/>
      </c>
      <c r="P5468" s="11" t="str">
        <f t="shared" si="530"/>
        <v/>
      </c>
    </row>
    <row r="5469" spans="1:16" x14ac:dyDescent="0.25">
      <c r="A5469" s="9" t="str">
        <f>IF(A5468="","",IF(B5468&lt;C5468,A5468,IF(A5468=MAX('entry data'!$B$8:$B$507),"",A5468+1)))</f>
        <v/>
      </c>
      <c r="B5469" s="9" t="str">
        <f t="shared" si="531"/>
        <v/>
      </c>
      <c r="C5469" s="9" t="str">
        <f>IF(ISERROR(VLOOKUP(A5469,'entry data'!B:G,6,0)),"",VLOOKUP(A5469,'entry data'!B:G,6,0))</f>
        <v/>
      </c>
      <c r="D5469" s="9" t="str">
        <f>IF(ISERROR(VLOOKUP(A5469,'entry data'!B:C,2,0)),"",VLOOKUP(A5469,'entry data'!B:C,2,0))</f>
        <v/>
      </c>
      <c r="E5469" s="9" t="str">
        <f>IF(ISERROR(VLOOKUP(A5469,'entry data'!B:E,4,0)),"",VLOOKUP(A5469,'entry data'!B:E,4,0))</f>
        <v/>
      </c>
      <c r="F5469" s="11" t="str">
        <f>IF(A5469="","",IF(ISERROR(VLOOKUP(A5469,'entry data'!B:F,5,0)),"",VLOOKUP(A5469,'entry data'!B:F,5,0)))</f>
        <v/>
      </c>
      <c r="G5469" s="12" t="str">
        <f>IF(A5469="","",IF(ISERROR(VLOOKUP(A5469,'entry data'!B:I,8,0)),"",VLOOKUP(A5469,'entry data'!B:I,7,0)))</f>
        <v/>
      </c>
      <c r="H5469" s="13" t="str">
        <f>IF(A5469="","",IF(B5469=1,VLOOKUP(A5469,'entry data'!B:D,3,0),I5468))</f>
        <v/>
      </c>
      <c r="I5469" s="14" t="str">
        <f>IF(A5469="","",IF(E5469="weekly",7,IF(E5469="fortnightly",14,IF(E5469="monthly",DATE(IF(MONTH(H5469)=12,YEAR(H5469)+1,YEAR(H5469)),VLOOKUP(MONTH(H5469),index!$D$2:$G$13,2,0),DAY(H5469)),
IF(E5469="quarterly",DATE(IF(MONTH(H5469)&gt;=10,YEAR(H5469)+1,YEAR(H5469)),VLOOKUP(MONTH(H5469),index!$D$2:$G$13,3,0),DAY(H5469)),
IF(E5469="halfyearly",DATE(IF(MONTH(H5469)&gt;=7,YEAR(H5469)+1,YEAR(H5469)),VLOOKUP(MONTH(H5469),index!$D$2:$G$13,4,0),DAY(H5469)),
DATE(YEAR(H5469)+1,MONTH(H5469),DAY(H5469)))))-H5469))+H5469)</f>
        <v/>
      </c>
      <c r="J5469" s="9" t="str">
        <f t="shared" si="532"/>
        <v/>
      </c>
      <c r="K5469" s="11" t="str">
        <f t="shared" si="533"/>
        <v/>
      </c>
      <c r="L5469" s="11" t="str">
        <f t="shared" si="534"/>
        <v/>
      </c>
      <c r="M5469" s="11" t="str">
        <f>IF(A5469="","",VLOOKUP(E5469,index!$A$1:$B$6,2,0)*K5469*G5469)</f>
        <v/>
      </c>
      <c r="N5469" s="11" t="str">
        <f>IF(A5469="","",-PMT(G5469*VLOOKUP(E5469,index!$A$1:$B$6,2,0),C5469,F5469,0,0))</f>
        <v/>
      </c>
      <c r="O5469" s="11" t="str">
        <f t="shared" si="535"/>
        <v/>
      </c>
      <c r="P5469" s="11" t="str">
        <f t="shared" si="530"/>
        <v/>
      </c>
    </row>
    <row r="5470" spans="1:16" x14ac:dyDescent="0.25">
      <c r="A5470" s="9" t="str">
        <f>IF(A5469="","",IF(B5469&lt;C5469,A5469,IF(A5469=MAX('entry data'!$B$8:$B$507),"",A5469+1)))</f>
        <v/>
      </c>
      <c r="B5470" s="9" t="str">
        <f t="shared" si="531"/>
        <v/>
      </c>
      <c r="C5470" s="9" t="str">
        <f>IF(ISERROR(VLOOKUP(A5470,'entry data'!B:G,6,0)),"",VLOOKUP(A5470,'entry data'!B:G,6,0))</f>
        <v/>
      </c>
      <c r="D5470" s="9" t="str">
        <f>IF(ISERROR(VLOOKUP(A5470,'entry data'!B:C,2,0)),"",VLOOKUP(A5470,'entry data'!B:C,2,0))</f>
        <v/>
      </c>
      <c r="E5470" s="9" t="str">
        <f>IF(ISERROR(VLOOKUP(A5470,'entry data'!B:E,4,0)),"",VLOOKUP(A5470,'entry data'!B:E,4,0))</f>
        <v/>
      </c>
      <c r="F5470" s="11" t="str">
        <f>IF(A5470="","",IF(ISERROR(VLOOKUP(A5470,'entry data'!B:F,5,0)),"",VLOOKUP(A5470,'entry data'!B:F,5,0)))</f>
        <v/>
      </c>
      <c r="G5470" s="12" t="str">
        <f>IF(A5470="","",IF(ISERROR(VLOOKUP(A5470,'entry data'!B:I,8,0)),"",VLOOKUP(A5470,'entry data'!B:I,7,0)))</f>
        <v/>
      </c>
      <c r="H5470" s="13" t="str">
        <f>IF(A5470="","",IF(B5470=1,VLOOKUP(A5470,'entry data'!B:D,3,0),I5469))</f>
        <v/>
      </c>
      <c r="I5470" s="14" t="str">
        <f>IF(A5470="","",IF(E5470="weekly",7,IF(E5470="fortnightly",14,IF(E5470="monthly",DATE(IF(MONTH(H5470)=12,YEAR(H5470)+1,YEAR(H5470)),VLOOKUP(MONTH(H5470),index!$D$2:$G$13,2,0),DAY(H5470)),
IF(E5470="quarterly",DATE(IF(MONTH(H5470)&gt;=10,YEAR(H5470)+1,YEAR(H5470)),VLOOKUP(MONTH(H5470),index!$D$2:$G$13,3,0),DAY(H5470)),
IF(E5470="halfyearly",DATE(IF(MONTH(H5470)&gt;=7,YEAR(H5470)+1,YEAR(H5470)),VLOOKUP(MONTH(H5470),index!$D$2:$G$13,4,0),DAY(H5470)),
DATE(YEAR(H5470)+1,MONTH(H5470),DAY(H5470)))))-H5470))+H5470)</f>
        <v/>
      </c>
      <c r="J5470" s="9" t="str">
        <f t="shared" si="532"/>
        <v/>
      </c>
      <c r="K5470" s="11" t="str">
        <f t="shared" si="533"/>
        <v/>
      </c>
      <c r="L5470" s="11" t="str">
        <f t="shared" si="534"/>
        <v/>
      </c>
      <c r="M5470" s="11" t="str">
        <f>IF(A5470="","",VLOOKUP(E5470,index!$A$1:$B$6,2,0)*K5470*G5470)</f>
        <v/>
      </c>
      <c r="N5470" s="11" t="str">
        <f>IF(A5470="","",-PMT(G5470*VLOOKUP(E5470,index!$A$1:$B$6,2,0),C5470,F5470,0,0))</f>
        <v/>
      </c>
      <c r="O5470" s="11" t="str">
        <f t="shared" si="535"/>
        <v/>
      </c>
      <c r="P5470" s="11" t="str">
        <f t="shared" si="530"/>
        <v/>
      </c>
    </row>
    <row r="5471" spans="1:16" x14ac:dyDescent="0.25">
      <c r="A5471" s="9" t="str">
        <f>IF(A5470="","",IF(B5470&lt;C5470,A5470,IF(A5470=MAX('entry data'!$B$8:$B$507),"",A5470+1)))</f>
        <v/>
      </c>
      <c r="B5471" s="9" t="str">
        <f t="shared" si="531"/>
        <v/>
      </c>
      <c r="C5471" s="9" t="str">
        <f>IF(ISERROR(VLOOKUP(A5471,'entry data'!B:G,6,0)),"",VLOOKUP(A5471,'entry data'!B:G,6,0))</f>
        <v/>
      </c>
      <c r="D5471" s="9" t="str">
        <f>IF(ISERROR(VLOOKUP(A5471,'entry data'!B:C,2,0)),"",VLOOKUP(A5471,'entry data'!B:C,2,0))</f>
        <v/>
      </c>
      <c r="E5471" s="9" t="str">
        <f>IF(ISERROR(VLOOKUP(A5471,'entry data'!B:E,4,0)),"",VLOOKUP(A5471,'entry data'!B:E,4,0))</f>
        <v/>
      </c>
      <c r="F5471" s="11" t="str">
        <f>IF(A5471="","",IF(ISERROR(VLOOKUP(A5471,'entry data'!B:F,5,0)),"",VLOOKUP(A5471,'entry data'!B:F,5,0)))</f>
        <v/>
      </c>
      <c r="G5471" s="12" t="str">
        <f>IF(A5471="","",IF(ISERROR(VLOOKUP(A5471,'entry data'!B:I,8,0)),"",VLOOKUP(A5471,'entry data'!B:I,7,0)))</f>
        <v/>
      </c>
      <c r="H5471" s="13" t="str">
        <f>IF(A5471="","",IF(B5471=1,VLOOKUP(A5471,'entry data'!B:D,3,0),I5470))</f>
        <v/>
      </c>
      <c r="I5471" s="14" t="str">
        <f>IF(A5471="","",IF(E5471="weekly",7,IF(E5471="fortnightly",14,IF(E5471="monthly",DATE(IF(MONTH(H5471)=12,YEAR(H5471)+1,YEAR(H5471)),VLOOKUP(MONTH(H5471),index!$D$2:$G$13,2,0),DAY(H5471)),
IF(E5471="quarterly",DATE(IF(MONTH(H5471)&gt;=10,YEAR(H5471)+1,YEAR(H5471)),VLOOKUP(MONTH(H5471),index!$D$2:$G$13,3,0),DAY(H5471)),
IF(E5471="halfyearly",DATE(IF(MONTH(H5471)&gt;=7,YEAR(H5471)+1,YEAR(H5471)),VLOOKUP(MONTH(H5471),index!$D$2:$G$13,4,0),DAY(H5471)),
DATE(YEAR(H5471)+1,MONTH(H5471),DAY(H5471)))))-H5471))+H5471)</f>
        <v/>
      </c>
      <c r="J5471" s="9" t="str">
        <f t="shared" si="532"/>
        <v/>
      </c>
      <c r="K5471" s="11" t="str">
        <f t="shared" si="533"/>
        <v/>
      </c>
      <c r="L5471" s="11" t="str">
        <f t="shared" si="534"/>
        <v/>
      </c>
      <c r="M5471" s="11" t="str">
        <f>IF(A5471="","",VLOOKUP(E5471,index!$A$1:$B$6,2,0)*K5471*G5471)</f>
        <v/>
      </c>
      <c r="N5471" s="11" t="str">
        <f>IF(A5471="","",-PMT(G5471*VLOOKUP(E5471,index!$A$1:$B$6,2,0),C5471,F5471,0,0))</f>
        <v/>
      </c>
      <c r="O5471" s="11" t="str">
        <f t="shared" si="535"/>
        <v/>
      </c>
      <c r="P5471" s="11" t="str">
        <f t="shared" si="530"/>
        <v/>
      </c>
    </row>
    <row r="5472" spans="1:16" x14ac:dyDescent="0.25">
      <c r="A5472" s="9" t="str">
        <f>IF(A5471="","",IF(B5471&lt;C5471,A5471,IF(A5471=MAX('entry data'!$B$8:$B$507),"",A5471+1)))</f>
        <v/>
      </c>
      <c r="B5472" s="9" t="str">
        <f t="shared" si="531"/>
        <v/>
      </c>
      <c r="C5472" s="9" t="str">
        <f>IF(ISERROR(VLOOKUP(A5472,'entry data'!B:G,6,0)),"",VLOOKUP(A5472,'entry data'!B:G,6,0))</f>
        <v/>
      </c>
      <c r="D5472" s="9" t="str">
        <f>IF(ISERROR(VLOOKUP(A5472,'entry data'!B:C,2,0)),"",VLOOKUP(A5472,'entry data'!B:C,2,0))</f>
        <v/>
      </c>
      <c r="E5472" s="9" t="str">
        <f>IF(ISERROR(VLOOKUP(A5472,'entry data'!B:E,4,0)),"",VLOOKUP(A5472,'entry data'!B:E,4,0))</f>
        <v/>
      </c>
      <c r="F5472" s="11" t="str">
        <f>IF(A5472="","",IF(ISERROR(VLOOKUP(A5472,'entry data'!B:F,5,0)),"",VLOOKUP(A5472,'entry data'!B:F,5,0)))</f>
        <v/>
      </c>
      <c r="G5472" s="12" t="str">
        <f>IF(A5472="","",IF(ISERROR(VLOOKUP(A5472,'entry data'!B:I,8,0)),"",VLOOKUP(A5472,'entry data'!B:I,7,0)))</f>
        <v/>
      </c>
      <c r="H5472" s="13" t="str">
        <f>IF(A5472="","",IF(B5472=1,VLOOKUP(A5472,'entry data'!B:D,3,0),I5471))</f>
        <v/>
      </c>
      <c r="I5472" s="14" t="str">
        <f>IF(A5472="","",IF(E5472="weekly",7,IF(E5472="fortnightly",14,IF(E5472="monthly",DATE(IF(MONTH(H5472)=12,YEAR(H5472)+1,YEAR(H5472)),VLOOKUP(MONTH(H5472),index!$D$2:$G$13,2,0),DAY(H5472)),
IF(E5472="quarterly",DATE(IF(MONTH(H5472)&gt;=10,YEAR(H5472)+1,YEAR(H5472)),VLOOKUP(MONTH(H5472),index!$D$2:$G$13,3,0),DAY(H5472)),
IF(E5472="halfyearly",DATE(IF(MONTH(H5472)&gt;=7,YEAR(H5472)+1,YEAR(H5472)),VLOOKUP(MONTH(H5472),index!$D$2:$G$13,4,0),DAY(H5472)),
DATE(YEAR(H5472)+1,MONTH(H5472),DAY(H5472)))))-H5472))+H5472)</f>
        <v/>
      </c>
      <c r="J5472" s="9" t="str">
        <f t="shared" si="532"/>
        <v/>
      </c>
      <c r="K5472" s="11" t="str">
        <f t="shared" si="533"/>
        <v/>
      </c>
      <c r="L5472" s="11" t="str">
        <f t="shared" si="534"/>
        <v/>
      </c>
      <c r="M5472" s="11" t="str">
        <f>IF(A5472="","",VLOOKUP(E5472,index!$A$1:$B$6,2,0)*K5472*G5472)</f>
        <v/>
      </c>
      <c r="N5472" s="11" t="str">
        <f>IF(A5472="","",-PMT(G5472*VLOOKUP(E5472,index!$A$1:$B$6,2,0),C5472,F5472,0,0))</f>
        <v/>
      </c>
      <c r="O5472" s="11" t="str">
        <f t="shared" si="535"/>
        <v/>
      </c>
      <c r="P5472" s="11" t="str">
        <f t="shared" si="530"/>
        <v/>
      </c>
    </row>
    <row r="5473" spans="1:16" x14ac:dyDescent="0.25">
      <c r="A5473" s="9" t="str">
        <f>IF(A5472="","",IF(B5472&lt;C5472,A5472,IF(A5472=MAX('entry data'!$B$8:$B$507),"",A5472+1)))</f>
        <v/>
      </c>
      <c r="B5473" s="9" t="str">
        <f t="shared" si="531"/>
        <v/>
      </c>
      <c r="C5473" s="9" t="str">
        <f>IF(ISERROR(VLOOKUP(A5473,'entry data'!B:G,6,0)),"",VLOOKUP(A5473,'entry data'!B:G,6,0))</f>
        <v/>
      </c>
      <c r="D5473" s="9" t="str">
        <f>IF(ISERROR(VLOOKUP(A5473,'entry data'!B:C,2,0)),"",VLOOKUP(A5473,'entry data'!B:C,2,0))</f>
        <v/>
      </c>
      <c r="E5473" s="9" t="str">
        <f>IF(ISERROR(VLOOKUP(A5473,'entry data'!B:E,4,0)),"",VLOOKUP(A5473,'entry data'!B:E,4,0))</f>
        <v/>
      </c>
      <c r="F5473" s="11" t="str">
        <f>IF(A5473="","",IF(ISERROR(VLOOKUP(A5473,'entry data'!B:F,5,0)),"",VLOOKUP(A5473,'entry data'!B:F,5,0)))</f>
        <v/>
      </c>
      <c r="G5473" s="12" t="str">
        <f>IF(A5473="","",IF(ISERROR(VLOOKUP(A5473,'entry data'!B:I,8,0)),"",VLOOKUP(A5473,'entry data'!B:I,7,0)))</f>
        <v/>
      </c>
      <c r="H5473" s="13" t="str">
        <f>IF(A5473="","",IF(B5473=1,VLOOKUP(A5473,'entry data'!B:D,3,0),I5472))</f>
        <v/>
      </c>
      <c r="I5473" s="14" t="str">
        <f>IF(A5473="","",IF(E5473="weekly",7,IF(E5473="fortnightly",14,IF(E5473="monthly",DATE(IF(MONTH(H5473)=12,YEAR(H5473)+1,YEAR(H5473)),VLOOKUP(MONTH(H5473),index!$D$2:$G$13,2,0),DAY(H5473)),
IF(E5473="quarterly",DATE(IF(MONTH(H5473)&gt;=10,YEAR(H5473)+1,YEAR(H5473)),VLOOKUP(MONTH(H5473),index!$D$2:$G$13,3,0),DAY(H5473)),
IF(E5473="halfyearly",DATE(IF(MONTH(H5473)&gt;=7,YEAR(H5473)+1,YEAR(H5473)),VLOOKUP(MONTH(H5473),index!$D$2:$G$13,4,0),DAY(H5473)),
DATE(YEAR(H5473)+1,MONTH(H5473),DAY(H5473)))))-H5473))+H5473)</f>
        <v/>
      </c>
      <c r="J5473" s="9" t="str">
        <f t="shared" si="532"/>
        <v/>
      </c>
      <c r="K5473" s="11" t="str">
        <f t="shared" si="533"/>
        <v/>
      </c>
      <c r="L5473" s="11" t="str">
        <f t="shared" si="534"/>
        <v/>
      </c>
      <c r="M5473" s="11" t="str">
        <f>IF(A5473="","",VLOOKUP(E5473,index!$A$1:$B$6,2,0)*K5473*G5473)</f>
        <v/>
      </c>
      <c r="N5473" s="11" t="str">
        <f>IF(A5473="","",-PMT(G5473*VLOOKUP(E5473,index!$A$1:$B$6,2,0),C5473,F5473,0,0))</f>
        <v/>
      </c>
      <c r="O5473" s="11" t="str">
        <f t="shared" si="535"/>
        <v/>
      </c>
      <c r="P5473" s="11" t="str">
        <f t="shared" si="530"/>
        <v/>
      </c>
    </row>
    <row r="5474" spans="1:16" x14ac:dyDescent="0.25">
      <c r="A5474" s="9" t="str">
        <f>IF(A5473="","",IF(B5473&lt;C5473,A5473,IF(A5473=MAX('entry data'!$B$8:$B$507),"",A5473+1)))</f>
        <v/>
      </c>
      <c r="B5474" s="9" t="str">
        <f t="shared" si="531"/>
        <v/>
      </c>
      <c r="C5474" s="9" t="str">
        <f>IF(ISERROR(VLOOKUP(A5474,'entry data'!B:G,6,0)),"",VLOOKUP(A5474,'entry data'!B:G,6,0))</f>
        <v/>
      </c>
      <c r="D5474" s="9" t="str">
        <f>IF(ISERROR(VLOOKUP(A5474,'entry data'!B:C,2,0)),"",VLOOKUP(A5474,'entry data'!B:C,2,0))</f>
        <v/>
      </c>
      <c r="E5474" s="9" t="str">
        <f>IF(ISERROR(VLOOKUP(A5474,'entry data'!B:E,4,0)),"",VLOOKUP(A5474,'entry data'!B:E,4,0))</f>
        <v/>
      </c>
      <c r="F5474" s="11" t="str">
        <f>IF(A5474="","",IF(ISERROR(VLOOKUP(A5474,'entry data'!B:F,5,0)),"",VLOOKUP(A5474,'entry data'!B:F,5,0)))</f>
        <v/>
      </c>
      <c r="G5474" s="12" t="str">
        <f>IF(A5474="","",IF(ISERROR(VLOOKUP(A5474,'entry data'!B:I,8,0)),"",VLOOKUP(A5474,'entry data'!B:I,7,0)))</f>
        <v/>
      </c>
      <c r="H5474" s="13" t="str">
        <f>IF(A5474="","",IF(B5474=1,VLOOKUP(A5474,'entry data'!B:D,3,0),I5473))</f>
        <v/>
      </c>
      <c r="I5474" s="14" t="str">
        <f>IF(A5474="","",IF(E5474="weekly",7,IF(E5474="fortnightly",14,IF(E5474="monthly",DATE(IF(MONTH(H5474)=12,YEAR(H5474)+1,YEAR(H5474)),VLOOKUP(MONTH(H5474),index!$D$2:$G$13,2,0),DAY(H5474)),
IF(E5474="quarterly",DATE(IF(MONTH(H5474)&gt;=10,YEAR(H5474)+1,YEAR(H5474)),VLOOKUP(MONTH(H5474),index!$D$2:$G$13,3,0),DAY(H5474)),
IF(E5474="halfyearly",DATE(IF(MONTH(H5474)&gt;=7,YEAR(H5474)+1,YEAR(H5474)),VLOOKUP(MONTH(H5474),index!$D$2:$G$13,4,0),DAY(H5474)),
DATE(YEAR(H5474)+1,MONTH(H5474),DAY(H5474)))))-H5474))+H5474)</f>
        <v/>
      </c>
      <c r="J5474" s="9" t="str">
        <f t="shared" si="532"/>
        <v/>
      </c>
      <c r="K5474" s="11" t="str">
        <f t="shared" si="533"/>
        <v/>
      </c>
      <c r="L5474" s="11" t="str">
        <f t="shared" si="534"/>
        <v/>
      </c>
      <c r="M5474" s="11" t="str">
        <f>IF(A5474="","",VLOOKUP(E5474,index!$A$1:$B$6,2,0)*K5474*G5474)</f>
        <v/>
      </c>
      <c r="N5474" s="11" t="str">
        <f>IF(A5474="","",-PMT(G5474*VLOOKUP(E5474,index!$A$1:$B$6,2,0),C5474,F5474,0,0))</f>
        <v/>
      </c>
      <c r="O5474" s="11" t="str">
        <f t="shared" si="535"/>
        <v/>
      </c>
      <c r="P5474" s="11" t="str">
        <f t="shared" si="530"/>
        <v/>
      </c>
    </row>
    <row r="5475" spans="1:16" x14ac:dyDescent="0.25">
      <c r="A5475" s="9" t="str">
        <f>IF(A5474="","",IF(B5474&lt;C5474,A5474,IF(A5474=MAX('entry data'!$B$8:$B$507),"",A5474+1)))</f>
        <v/>
      </c>
      <c r="B5475" s="9" t="str">
        <f t="shared" si="531"/>
        <v/>
      </c>
      <c r="C5475" s="9" t="str">
        <f>IF(ISERROR(VLOOKUP(A5475,'entry data'!B:G,6,0)),"",VLOOKUP(A5475,'entry data'!B:G,6,0))</f>
        <v/>
      </c>
      <c r="D5475" s="9" t="str">
        <f>IF(ISERROR(VLOOKUP(A5475,'entry data'!B:C,2,0)),"",VLOOKUP(A5475,'entry data'!B:C,2,0))</f>
        <v/>
      </c>
      <c r="E5475" s="9" t="str">
        <f>IF(ISERROR(VLOOKUP(A5475,'entry data'!B:E,4,0)),"",VLOOKUP(A5475,'entry data'!B:E,4,0))</f>
        <v/>
      </c>
      <c r="F5475" s="11" t="str">
        <f>IF(A5475="","",IF(ISERROR(VLOOKUP(A5475,'entry data'!B:F,5,0)),"",VLOOKUP(A5475,'entry data'!B:F,5,0)))</f>
        <v/>
      </c>
      <c r="G5475" s="12" t="str">
        <f>IF(A5475="","",IF(ISERROR(VLOOKUP(A5475,'entry data'!B:I,8,0)),"",VLOOKUP(A5475,'entry data'!B:I,7,0)))</f>
        <v/>
      </c>
      <c r="H5475" s="13" t="str">
        <f>IF(A5475="","",IF(B5475=1,VLOOKUP(A5475,'entry data'!B:D,3,0),I5474))</f>
        <v/>
      </c>
      <c r="I5475" s="14" t="str">
        <f>IF(A5475="","",IF(E5475="weekly",7,IF(E5475="fortnightly",14,IF(E5475="monthly",DATE(IF(MONTH(H5475)=12,YEAR(H5475)+1,YEAR(H5475)),VLOOKUP(MONTH(H5475),index!$D$2:$G$13,2,0),DAY(H5475)),
IF(E5475="quarterly",DATE(IF(MONTH(H5475)&gt;=10,YEAR(H5475)+1,YEAR(H5475)),VLOOKUP(MONTH(H5475),index!$D$2:$G$13,3,0),DAY(H5475)),
IF(E5475="halfyearly",DATE(IF(MONTH(H5475)&gt;=7,YEAR(H5475)+1,YEAR(H5475)),VLOOKUP(MONTH(H5475),index!$D$2:$G$13,4,0),DAY(H5475)),
DATE(YEAR(H5475)+1,MONTH(H5475),DAY(H5475)))))-H5475))+H5475)</f>
        <v/>
      </c>
      <c r="J5475" s="9" t="str">
        <f t="shared" si="532"/>
        <v/>
      </c>
      <c r="K5475" s="11" t="str">
        <f t="shared" si="533"/>
        <v/>
      </c>
      <c r="L5475" s="11" t="str">
        <f t="shared" si="534"/>
        <v/>
      </c>
      <c r="M5475" s="11" t="str">
        <f>IF(A5475="","",VLOOKUP(E5475,index!$A$1:$B$6,2,0)*K5475*G5475)</f>
        <v/>
      </c>
      <c r="N5475" s="11" t="str">
        <f>IF(A5475="","",-PMT(G5475*VLOOKUP(E5475,index!$A$1:$B$6,2,0),C5475,F5475,0,0))</f>
        <v/>
      </c>
      <c r="O5475" s="11" t="str">
        <f t="shared" si="535"/>
        <v/>
      </c>
      <c r="P5475" s="11" t="str">
        <f t="shared" si="530"/>
        <v/>
      </c>
    </row>
    <row r="5476" spans="1:16" x14ac:dyDescent="0.25">
      <c r="A5476" s="9" t="str">
        <f>IF(A5475="","",IF(B5475&lt;C5475,A5475,IF(A5475=MAX('entry data'!$B$8:$B$507),"",A5475+1)))</f>
        <v/>
      </c>
      <c r="B5476" s="9" t="str">
        <f t="shared" si="531"/>
        <v/>
      </c>
      <c r="C5476" s="9" t="str">
        <f>IF(ISERROR(VLOOKUP(A5476,'entry data'!B:G,6,0)),"",VLOOKUP(A5476,'entry data'!B:G,6,0))</f>
        <v/>
      </c>
      <c r="D5476" s="9" t="str">
        <f>IF(ISERROR(VLOOKUP(A5476,'entry data'!B:C,2,0)),"",VLOOKUP(A5476,'entry data'!B:C,2,0))</f>
        <v/>
      </c>
      <c r="E5476" s="9" t="str">
        <f>IF(ISERROR(VLOOKUP(A5476,'entry data'!B:E,4,0)),"",VLOOKUP(A5476,'entry data'!B:E,4,0))</f>
        <v/>
      </c>
      <c r="F5476" s="11" t="str">
        <f>IF(A5476="","",IF(ISERROR(VLOOKUP(A5476,'entry data'!B:F,5,0)),"",VLOOKUP(A5476,'entry data'!B:F,5,0)))</f>
        <v/>
      </c>
      <c r="G5476" s="12" t="str">
        <f>IF(A5476="","",IF(ISERROR(VLOOKUP(A5476,'entry data'!B:I,8,0)),"",VLOOKUP(A5476,'entry data'!B:I,7,0)))</f>
        <v/>
      </c>
      <c r="H5476" s="13" t="str">
        <f>IF(A5476="","",IF(B5476=1,VLOOKUP(A5476,'entry data'!B:D,3,0),I5475))</f>
        <v/>
      </c>
      <c r="I5476" s="14" t="str">
        <f>IF(A5476="","",IF(E5476="weekly",7,IF(E5476="fortnightly",14,IF(E5476="monthly",DATE(IF(MONTH(H5476)=12,YEAR(H5476)+1,YEAR(H5476)),VLOOKUP(MONTH(H5476),index!$D$2:$G$13,2,0),DAY(H5476)),
IF(E5476="quarterly",DATE(IF(MONTH(H5476)&gt;=10,YEAR(H5476)+1,YEAR(H5476)),VLOOKUP(MONTH(H5476),index!$D$2:$G$13,3,0),DAY(H5476)),
IF(E5476="halfyearly",DATE(IF(MONTH(H5476)&gt;=7,YEAR(H5476)+1,YEAR(H5476)),VLOOKUP(MONTH(H5476),index!$D$2:$G$13,4,0),DAY(H5476)),
DATE(YEAR(H5476)+1,MONTH(H5476),DAY(H5476)))))-H5476))+H5476)</f>
        <v/>
      </c>
      <c r="J5476" s="9" t="str">
        <f t="shared" si="532"/>
        <v/>
      </c>
      <c r="K5476" s="11" t="str">
        <f t="shared" si="533"/>
        <v/>
      </c>
      <c r="L5476" s="11" t="str">
        <f t="shared" si="534"/>
        <v/>
      </c>
      <c r="M5476" s="11" t="str">
        <f>IF(A5476="","",VLOOKUP(E5476,index!$A$1:$B$6,2,0)*K5476*G5476)</f>
        <v/>
      </c>
      <c r="N5476" s="11" t="str">
        <f>IF(A5476="","",-PMT(G5476*VLOOKUP(E5476,index!$A$1:$B$6,2,0),C5476,F5476,0,0))</f>
        <v/>
      </c>
      <c r="O5476" s="11" t="str">
        <f t="shared" si="535"/>
        <v/>
      </c>
      <c r="P5476" s="11" t="str">
        <f t="shared" si="530"/>
        <v/>
      </c>
    </row>
    <row r="5477" spans="1:16" x14ac:dyDescent="0.25">
      <c r="A5477" s="9" t="str">
        <f>IF(A5476="","",IF(B5476&lt;C5476,A5476,IF(A5476=MAX('entry data'!$B$8:$B$507),"",A5476+1)))</f>
        <v/>
      </c>
      <c r="B5477" s="9" t="str">
        <f t="shared" si="531"/>
        <v/>
      </c>
      <c r="C5477" s="9" t="str">
        <f>IF(ISERROR(VLOOKUP(A5477,'entry data'!B:G,6,0)),"",VLOOKUP(A5477,'entry data'!B:G,6,0))</f>
        <v/>
      </c>
      <c r="D5477" s="9" t="str">
        <f>IF(ISERROR(VLOOKUP(A5477,'entry data'!B:C,2,0)),"",VLOOKUP(A5477,'entry data'!B:C,2,0))</f>
        <v/>
      </c>
      <c r="E5477" s="9" t="str">
        <f>IF(ISERROR(VLOOKUP(A5477,'entry data'!B:E,4,0)),"",VLOOKUP(A5477,'entry data'!B:E,4,0))</f>
        <v/>
      </c>
      <c r="F5477" s="11" t="str">
        <f>IF(A5477="","",IF(ISERROR(VLOOKUP(A5477,'entry data'!B:F,5,0)),"",VLOOKUP(A5477,'entry data'!B:F,5,0)))</f>
        <v/>
      </c>
      <c r="G5477" s="12" t="str">
        <f>IF(A5477="","",IF(ISERROR(VLOOKUP(A5477,'entry data'!B:I,8,0)),"",VLOOKUP(A5477,'entry data'!B:I,7,0)))</f>
        <v/>
      </c>
      <c r="H5477" s="13" t="str">
        <f>IF(A5477="","",IF(B5477=1,VLOOKUP(A5477,'entry data'!B:D,3,0),I5476))</f>
        <v/>
      </c>
      <c r="I5477" s="14" t="str">
        <f>IF(A5477="","",IF(E5477="weekly",7,IF(E5477="fortnightly",14,IF(E5477="monthly",DATE(IF(MONTH(H5477)=12,YEAR(H5477)+1,YEAR(H5477)),VLOOKUP(MONTH(H5477),index!$D$2:$G$13,2,0),DAY(H5477)),
IF(E5477="quarterly",DATE(IF(MONTH(H5477)&gt;=10,YEAR(H5477)+1,YEAR(H5477)),VLOOKUP(MONTH(H5477),index!$D$2:$G$13,3,0),DAY(H5477)),
IF(E5477="halfyearly",DATE(IF(MONTH(H5477)&gt;=7,YEAR(H5477)+1,YEAR(H5477)),VLOOKUP(MONTH(H5477),index!$D$2:$G$13,4,0),DAY(H5477)),
DATE(YEAR(H5477)+1,MONTH(H5477),DAY(H5477)))))-H5477))+H5477)</f>
        <v/>
      </c>
      <c r="J5477" s="9" t="str">
        <f t="shared" si="532"/>
        <v/>
      </c>
      <c r="K5477" s="11" t="str">
        <f t="shared" si="533"/>
        <v/>
      </c>
      <c r="L5477" s="11" t="str">
        <f t="shared" si="534"/>
        <v/>
      </c>
      <c r="M5477" s="11" t="str">
        <f>IF(A5477="","",VLOOKUP(E5477,index!$A$1:$B$6,2,0)*K5477*G5477)</f>
        <v/>
      </c>
      <c r="N5477" s="11" t="str">
        <f>IF(A5477="","",-PMT(G5477*VLOOKUP(E5477,index!$A$1:$B$6,2,0),C5477,F5477,0,0))</f>
        <v/>
      </c>
      <c r="O5477" s="11" t="str">
        <f t="shared" si="535"/>
        <v/>
      </c>
      <c r="P5477" s="11" t="str">
        <f t="shared" si="530"/>
        <v/>
      </c>
    </row>
    <row r="5478" spans="1:16" x14ac:dyDescent="0.25">
      <c r="A5478" s="9" t="str">
        <f>IF(A5477="","",IF(B5477&lt;C5477,A5477,IF(A5477=MAX('entry data'!$B$8:$B$507),"",A5477+1)))</f>
        <v/>
      </c>
      <c r="B5478" s="9" t="str">
        <f t="shared" si="531"/>
        <v/>
      </c>
      <c r="C5478" s="9" t="str">
        <f>IF(ISERROR(VLOOKUP(A5478,'entry data'!B:G,6,0)),"",VLOOKUP(A5478,'entry data'!B:G,6,0))</f>
        <v/>
      </c>
      <c r="D5478" s="9" t="str">
        <f>IF(ISERROR(VLOOKUP(A5478,'entry data'!B:C,2,0)),"",VLOOKUP(A5478,'entry data'!B:C,2,0))</f>
        <v/>
      </c>
      <c r="E5478" s="9" t="str">
        <f>IF(ISERROR(VLOOKUP(A5478,'entry data'!B:E,4,0)),"",VLOOKUP(A5478,'entry data'!B:E,4,0))</f>
        <v/>
      </c>
      <c r="F5478" s="11" t="str">
        <f>IF(A5478="","",IF(ISERROR(VLOOKUP(A5478,'entry data'!B:F,5,0)),"",VLOOKUP(A5478,'entry data'!B:F,5,0)))</f>
        <v/>
      </c>
      <c r="G5478" s="12" t="str">
        <f>IF(A5478="","",IF(ISERROR(VLOOKUP(A5478,'entry data'!B:I,8,0)),"",VLOOKUP(A5478,'entry data'!B:I,7,0)))</f>
        <v/>
      </c>
      <c r="H5478" s="13" t="str">
        <f>IF(A5478="","",IF(B5478=1,VLOOKUP(A5478,'entry data'!B:D,3,0),I5477))</f>
        <v/>
      </c>
      <c r="I5478" s="14" t="str">
        <f>IF(A5478="","",IF(E5478="weekly",7,IF(E5478="fortnightly",14,IF(E5478="monthly",DATE(IF(MONTH(H5478)=12,YEAR(H5478)+1,YEAR(H5478)),VLOOKUP(MONTH(H5478),index!$D$2:$G$13,2,0),DAY(H5478)),
IF(E5478="quarterly",DATE(IF(MONTH(H5478)&gt;=10,YEAR(H5478)+1,YEAR(H5478)),VLOOKUP(MONTH(H5478),index!$D$2:$G$13,3,0),DAY(H5478)),
IF(E5478="halfyearly",DATE(IF(MONTH(H5478)&gt;=7,YEAR(H5478)+1,YEAR(H5478)),VLOOKUP(MONTH(H5478),index!$D$2:$G$13,4,0),DAY(H5478)),
DATE(YEAR(H5478)+1,MONTH(H5478),DAY(H5478)))))-H5478))+H5478)</f>
        <v/>
      </c>
      <c r="J5478" s="9" t="str">
        <f t="shared" si="532"/>
        <v/>
      </c>
      <c r="K5478" s="11" t="str">
        <f t="shared" si="533"/>
        <v/>
      </c>
      <c r="L5478" s="11" t="str">
        <f t="shared" si="534"/>
        <v/>
      </c>
      <c r="M5478" s="11" t="str">
        <f>IF(A5478="","",VLOOKUP(E5478,index!$A$1:$B$6,2,0)*K5478*G5478)</f>
        <v/>
      </c>
      <c r="N5478" s="11" t="str">
        <f>IF(A5478="","",-PMT(G5478*VLOOKUP(E5478,index!$A$1:$B$6,2,0),C5478,F5478,0,0))</f>
        <v/>
      </c>
      <c r="O5478" s="11" t="str">
        <f t="shared" si="535"/>
        <v/>
      </c>
      <c r="P5478" s="11" t="str">
        <f t="shared" si="530"/>
        <v/>
      </c>
    </row>
    <row r="5479" spans="1:16" x14ac:dyDescent="0.25">
      <c r="A5479" s="9" t="str">
        <f>IF(A5478="","",IF(B5478&lt;C5478,A5478,IF(A5478=MAX('entry data'!$B$8:$B$507),"",A5478+1)))</f>
        <v/>
      </c>
      <c r="B5479" s="9" t="str">
        <f t="shared" si="531"/>
        <v/>
      </c>
      <c r="C5479" s="9" t="str">
        <f>IF(ISERROR(VLOOKUP(A5479,'entry data'!B:G,6,0)),"",VLOOKUP(A5479,'entry data'!B:G,6,0))</f>
        <v/>
      </c>
      <c r="D5479" s="9" t="str">
        <f>IF(ISERROR(VLOOKUP(A5479,'entry data'!B:C,2,0)),"",VLOOKUP(A5479,'entry data'!B:C,2,0))</f>
        <v/>
      </c>
      <c r="E5479" s="9" t="str">
        <f>IF(ISERROR(VLOOKUP(A5479,'entry data'!B:E,4,0)),"",VLOOKUP(A5479,'entry data'!B:E,4,0))</f>
        <v/>
      </c>
      <c r="F5479" s="11" t="str">
        <f>IF(A5479="","",IF(ISERROR(VLOOKUP(A5479,'entry data'!B:F,5,0)),"",VLOOKUP(A5479,'entry data'!B:F,5,0)))</f>
        <v/>
      </c>
      <c r="G5479" s="12" t="str">
        <f>IF(A5479="","",IF(ISERROR(VLOOKUP(A5479,'entry data'!B:I,8,0)),"",VLOOKUP(A5479,'entry data'!B:I,7,0)))</f>
        <v/>
      </c>
      <c r="H5479" s="13" t="str">
        <f>IF(A5479="","",IF(B5479=1,VLOOKUP(A5479,'entry data'!B:D,3,0),I5478))</f>
        <v/>
      </c>
      <c r="I5479" s="14" t="str">
        <f>IF(A5479="","",IF(E5479="weekly",7,IF(E5479="fortnightly",14,IF(E5479="monthly",DATE(IF(MONTH(H5479)=12,YEAR(H5479)+1,YEAR(H5479)),VLOOKUP(MONTH(H5479),index!$D$2:$G$13,2,0),DAY(H5479)),
IF(E5479="quarterly",DATE(IF(MONTH(H5479)&gt;=10,YEAR(H5479)+1,YEAR(H5479)),VLOOKUP(MONTH(H5479),index!$D$2:$G$13,3,0),DAY(H5479)),
IF(E5479="halfyearly",DATE(IF(MONTH(H5479)&gt;=7,YEAR(H5479)+1,YEAR(H5479)),VLOOKUP(MONTH(H5479),index!$D$2:$G$13,4,0),DAY(H5479)),
DATE(YEAR(H5479)+1,MONTH(H5479),DAY(H5479)))))-H5479))+H5479)</f>
        <v/>
      </c>
      <c r="J5479" s="9" t="str">
        <f t="shared" si="532"/>
        <v/>
      </c>
      <c r="K5479" s="11" t="str">
        <f t="shared" si="533"/>
        <v/>
      </c>
      <c r="L5479" s="11" t="str">
        <f t="shared" si="534"/>
        <v/>
      </c>
      <c r="M5479" s="11" t="str">
        <f>IF(A5479="","",VLOOKUP(E5479,index!$A$1:$B$6,2,0)*K5479*G5479)</f>
        <v/>
      </c>
      <c r="N5479" s="11" t="str">
        <f>IF(A5479="","",-PMT(G5479*VLOOKUP(E5479,index!$A$1:$B$6,2,0),C5479,F5479,0,0))</f>
        <v/>
      </c>
      <c r="O5479" s="11" t="str">
        <f t="shared" si="535"/>
        <v/>
      </c>
      <c r="P5479" s="11" t="str">
        <f t="shared" si="530"/>
        <v/>
      </c>
    </row>
    <row r="5480" spans="1:16" x14ac:dyDescent="0.25">
      <c r="A5480" s="9" t="str">
        <f>IF(A5479="","",IF(B5479&lt;C5479,A5479,IF(A5479=MAX('entry data'!$B$8:$B$507),"",A5479+1)))</f>
        <v/>
      </c>
      <c r="B5480" s="9" t="str">
        <f t="shared" si="531"/>
        <v/>
      </c>
      <c r="C5480" s="9" t="str">
        <f>IF(ISERROR(VLOOKUP(A5480,'entry data'!B:G,6,0)),"",VLOOKUP(A5480,'entry data'!B:G,6,0))</f>
        <v/>
      </c>
      <c r="D5480" s="9" t="str">
        <f>IF(ISERROR(VLOOKUP(A5480,'entry data'!B:C,2,0)),"",VLOOKUP(A5480,'entry data'!B:C,2,0))</f>
        <v/>
      </c>
      <c r="E5480" s="9" t="str">
        <f>IF(ISERROR(VLOOKUP(A5480,'entry data'!B:E,4,0)),"",VLOOKUP(A5480,'entry data'!B:E,4,0))</f>
        <v/>
      </c>
      <c r="F5480" s="11" t="str">
        <f>IF(A5480="","",IF(ISERROR(VLOOKUP(A5480,'entry data'!B:F,5,0)),"",VLOOKUP(A5480,'entry data'!B:F,5,0)))</f>
        <v/>
      </c>
      <c r="G5480" s="12" t="str">
        <f>IF(A5480="","",IF(ISERROR(VLOOKUP(A5480,'entry data'!B:I,8,0)),"",VLOOKUP(A5480,'entry data'!B:I,7,0)))</f>
        <v/>
      </c>
      <c r="H5480" s="13" t="str">
        <f>IF(A5480="","",IF(B5480=1,VLOOKUP(A5480,'entry data'!B:D,3,0),I5479))</f>
        <v/>
      </c>
      <c r="I5480" s="14" t="str">
        <f>IF(A5480="","",IF(E5480="weekly",7,IF(E5480="fortnightly",14,IF(E5480="monthly",DATE(IF(MONTH(H5480)=12,YEAR(H5480)+1,YEAR(H5480)),VLOOKUP(MONTH(H5480),index!$D$2:$G$13,2,0),DAY(H5480)),
IF(E5480="quarterly",DATE(IF(MONTH(H5480)&gt;=10,YEAR(H5480)+1,YEAR(H5480)),VLOOKUP(MONTH(H5480),index!$D$2:$G$13,3,0),DAY(H5480)),
IF(E5480="halfyearly",DATE(IF(MONTH(H5480)&gt;=7,YEAR(H5480)+1,YEAR(H5480)),VLOOKUP(MONTH(H5480),index!$D$2:$G$13,4,0),DAY(H5480)),
DATE(YEAR(H5480)+1,MONTH(H5480),DAY(H5480)))))-H5480))+H5480)</f>
        <v/>
      </c>
      <c r="J5480" s="9" t="str">
        <f t="shared" si="532"/>
        <v/>
      </c>
      <c r="K5480" s="11" t="str">
        <f t="shared" si="533"/>
        <v/>
      </c>
      <c r="L5480" s="11" t="str">
        <f t="shared" si="534"/>
        <v/>
      </c>
      <c r="M5480" s="11" t="str">
        <f>IF(A5480="","",VLOOKUP(E5480,index!$A$1:$B$6,2,0)*K5480*G5480)</f>
        <v/>
      </c>
      <c r="N5480" s="11" t="str">
        <f>IF(A5480="","",-PMT(G5480*VLOOKUP(E5480,index!$A$1:$B$6,2,0),C5480,F5480,0,0))</f>
        <v/>
      </c>
      <c r="O5480" s="11" t="str">
        <f t="shared" si="535"/>
        <v/>
      </c>
      <c r="P5480" s="11" t="str">
        <f t="shared" si="530"/>
        <v/>
      </c>
    </row>
    <row r="5481" spans="1:16" x14ac:dyDescent="0.25">
      <c r="A5481" s="9" t="str">
        <f>IF(A5480="","",IF(B5480&lt;C5480,A5480,IF(A5480=MAX('entry data'!$B$8:$B$507),"",A5480+1)))</f>
        <v/>
      </c>
      <c r="B5481" s="9" t="str">
        <f t="shared" si="531"/>
        <v/>
      </c>
      <c r="C5481" s="9" t="str">
        <f>IF(ISERROR(VLOOKUP(A5481,'entry data'!B:G,6,0)),"",VLOOKUP(A5481,'entry data'!B:G,6,0))</f>
        <v/>
      </c>
      <c r="D5481" s="9" t="str">
        <f>IF(ISERROR(VLOOKUP(A5481,'entry data'!B:C,2,0)),"",VLOOKUP(A5481,'entry data'!B:C,2,0))</f>
        <v/>
      </c>
      <c r="E5481" s="9" t="str">
        <f>IF(ISERROR(VLOOKUP(A5481,'entry data'!B:E,4,0)),"",VLOOKUP(A5481,'entry data'!B:E,4,0))</f>
        <v/>
      </c>
      <c r="F5481" s="11" t="str">
        <f>IF(A5481="","",IF(ISERROR(VLOOKUP(A5481,'entry data'!B:F,5,0)),"",VLOOKUP(A5481,'entry data'!B:F,5,0)))</f>
        <v/>
      </c>
      <c r="G5481" s="12" t="str">
        <f>IF(A5481="","",IF(ISERROR(VLOOKUP(A5481,'entry data'!B:I,8,0)),"",VLOOKUP(A5481,'entry data'!B:I,7,0)))</f>
        <v/>
      </c>
      <c r="H5481" s="13" t="str">
        <f>IF(A5481="","",IF(B5481=1,VLOOKUP(A5481,'entry data'!B:D,3,0),I5480))</f>
        <v/>
      </c>
      <c r="I5481" s="14" t="str">
        <f>IF(A5481="","",IF(E5481="weekly",7,IF(E5481="fortnightly",14,IF(E5481="monthly",DATE(IF(MONTH(H5481)=12,YEAR(H5481)+1,YEAR(H5481)),VLOOKUP(MONTH(H5481),index!$D$2:$G$13,2,0),DAY(H5481)),
IF(E5481="quarterly",DATE(IF(MONTH(H5481)&gt;=10,YEAR(H5481)+1,YEAR(H5481)),VLOOKUP(MONTH(H5481),index!$D$2:$G$13,3,0),DAY(H5481)),
IF(E5481="halfyearly",DATE(IF(MONTH(H5481)&gt;=7,YEAR(H5481)+1,YEAR(H5481)),VLOOKUP(MONTH(H5481),index!$D$2:$G$13,4,0),DAY(H5481)),
DATE(YEAR(H5481)+1,MONTH(H5481),DAY(H5481)))))-H5481))+H5481)</f>
        <v/>
      </c>
      <c r="J5481" s="9" t="str">
        <f t="shared" si="532"/>
        <v/>
      </c>
      <c r="K5481" s="11" t="str">
        <f t="shared" si="533"/>
        <v/>
      </c>
      <c r="L5481" s="11" t="str">
        <f t="shared" si="534"/>
        <v/>
      </c>
      <c r="M5481" s="11" t="str">
        <f>IF(A5481="","",VLOOKUP(E5481,index!$A$1:$B$6,2,0)*K5481*G5481)</f>
        <v/>
      </c>
      <c r="N5481" s="11" t="str">
        <f>IF(A5481="","",-PMT(G5481*VLOOKUP(E5481,index!$A$1:$B$6,2,0),C5481,F5481,0,0))</f>
        <v/>
      </c>
      <c r="O5481" s="11" t="str">
        <f t="shared" si="535"/>
        <v/>
      </c>
      <c r="P5481" s="11" t="str">
        <f t="shared" si="530"/>
        <v/>
      </c>
    </row>
    <row r="5482" spans="1:16" x14ac:dyDescent="0.25">
      <c r="A5482" s="9" t="str">
        <f>IF(A5481="","",IF(B5481&lt;C5481,A5481,IF(A5481=MAX('entry data'!$B$8:$B$507),"",A5481+1)))</f>
        <v/>
      </c>
      <c r="B5482" s="9" t="str">
        <f t="shared" si="531"/>
        <v/>
      </c>
      <c r="C5482" s="9" t="str">
        <f>IF(ISERROR(VLOOKUP(A5482,'entry data'!B:G,6,0)),"",VLOOKUP(A5482,'entry data'!B:G,6,0))</f>
        <v/>
      </c>
      <c r="D5482" s="9" t="str">
        <f>IF(ISERROR(VLOOKUP(A5482,'entry data'!B:C,2,0)),"",VLOOKUP(A5482,'entry data'!B:C,2,0))</f>
        <v/>
      </c>
      <c r="E5482" s="9" t="str">
        <f>IF(ISERROR(VLOOKUP(A5482,'entry data'!B:E,4,0)),"",VLOOKUP(A5482,'entry data'!B:E,4,0))</f>
        <v/>
      </c>
      <c r="F5482" s="11" t="str">
        <f>IF(A5482="","",IF(ISERROR(VLOOKUP(A5482,'entry data'!B:F,5,0)),"",VLOOKUP(A5482,'entry data'!B:F,5,0)))</f>
        <v/>
      </c>
      <c r="G5482" s="12" t="str">
        <f>IF(A5482="","",IF(ISERROR(VLOOKUP(A5482,'entry data'!B:I,8,0)),"",VLOOKUP(A5482,'entry data'!B:I,7,0)))</f>
        <v/>
      </c>
      <c r="H5482" s="13" t="str">
        <f>IF(A5482="","",IF(B5482=1,VLOOKUP(A5482,'entry data'!B:D,3,0),I5481))</f>
        <v/>
      </c>
      <c r="I5482" s="14" t="str">
        <f>IF(A5482="","",IF(E5482="weekly",7,IF(E5482="fortnightly",14,IF(E5482="monthly",DATE(IF(MONTH(H5482)=12,YEAR(H5482)+1,YEAR(H5482)),VLOOKUP(MONTH(H5482),index!$D$2:$G$13,2,0),DAY(H5482)),
IF(E5482="quarterly",DATE(IF(MONTH(H5482)&gt;=10,YEAR(H5482)+1,YEAR(H5482)),VLOOKUP(MONTH(H5482),index!$D$2:$G$13,3,0),DAY(H5482)),
IF(E5482="halfyearly",DATE(IF(MONTH(H5482)&gt;=7,YEAR(H5482)+1,YEAR(H5482)),VLOOKUP(MONTH(H5482),index!$D$2:$G$13,4,0),DAY(H5482)),
DATE(YEAR(H5482)+1,MONTH(H5482),DAY(H5482)))))-H5482))+H5482)</f>
        <v/>
      </c>
      <c r="J5482" s="9" t="str">
        <f t="shared" si="532"/>
        <v/>
      </c>
      <c r="K5482" s="11" t="str">
        <f t="shared" si="533"/>
        <v/>
      </c>
      <c r="L5482" s="11" t="str">
        <f t="shared" si="534"/>
        <v/>
      </c>
      <c r="M5482" s="11" t="str">
        <f>IF(A5482="","",VLOOKUP(E5482,index!$A$1:$B$6,2,0)*K5482*G5482)</f>
        <v/>
      </c>
      <c r="N5482" s="11" t="str">
        <f>IF(A5482="","",-PMT(G5482*VLOOKUP(E5482,index!$A$1:$B$6,2,0),C5482,F5482,0,0))</f>
        <v/>
      </c>
      <c r="O5482" s="11" t="str">
        <f t="shared" si="535"/>
        <v/>
      </c>
      <c r="P5482" s="11" t="str">
        <f t="shared" si="530"/>
        <v/>
      </c>
    </row>
    <row r="5483" spans="1:16" x14ac:dyDescent="0.25">
      <c r="A5483" s="9" t="str">
        <f>IF(A5482="","",IF(B5482&lt;C5482,A5482,IF(A5482=MAX('entry data'!$B$8:$B$507),"",A5482+1)))</f>
        <v/>
      </c>
      <c r="B5483" s="9" t="str">
        <f t="shared" si="531"/>
        <v/>
      </c>
      <c r="C5483" s="9" t="str">
        <f>IF(ISERROR(VLOOKUP(A5483,'entry data'!B:G,6,0)),"",VLOOKUP(A5483,'entry data'!B:G,6,0))</f>
        <v/>
      </c>
      <c r="D5483" s="9" t="str">
        <f>IF(ISERROR(VLOOKUP(A5483,'entry data'!B:C,2,0)),"",VLOOKUP(A5483,'entry data'!B:C,2,0))</f>
        <v/>
      </c>
      <c r="E5483" s="9" t="str">
        <f>IF(ISERROR(VLOOKUP(A5483,'entry data'!B:E,4,0)),"",VLOOKUP(A5483,'entry data'!B:E,4,0))</f>
        <v/>
      </c>
      <c r="F5483" s="11" t="str">
        <f>IF(A5483="","",IF(ISERROR(VLOOKUP(A5483,'entry data'!B:F,5,0)),"",VLOOKUP(A5483,'entry data'!B:F,5,0)))</f>
        <v/>
      </c>
      <c r="G5483" s="12" t="str">
        <f>IF(A5483="","",IF(ISERROR(VLOOKUP(A5483,'entry data'!B:I,8,0)),"",VLOOKUP(A5483,'entry data'!B:I,7,0)))</f>
        <v/>
      </c>
      <c r="H5483" s="13" t="str">
        <f>IF(A5483="","",IF(B5483=1,VLOOKUP(A5483,'entry data'!B:D,3,0),I5482))</f>
        <v/>
      </c>
      <c r="I5483" s="14" t="str">
        <f>IF(A5483="","",IF(E5483="weekly",7,IF(E5483="fortnightly",14,IF(E5483="monthly",DATE(IF(MONTH(H5483)=12,YEAR(H5483)+1,YEAR(H5483)),VLOOKUP(MONTH(H5483),index!$D$2:$G$13,2,0),DAY(H5483)),
IF(E5483="quarterly",DATE(IF(MONTH(H5483)&gt;=10,YEAR(H5483)+1,YEAR(H5483)),VLOOKUP(MONTH(H5483),index!$D$2:$G$13,3,0),DAY(H5483)),
IF(E5483="halfyearly",DATE(IF(MONTH(H5483)&gt;=7,YEAR(H5483)+1,YEAR(H5483)),VLOOKUP(MONTH(H5483),index!$D$2:$G$13,4,0),DAY(H5483)),
DATE(YEAR(H5483)+1,MONTH(H5483),DAY(H5483)))))-H5483))+H5483)</f>
        <v/>
      </c>
      <c r="J5483" s="9" t="str">
        <f t="shared" si="532"/>
        <v/>
      </c>
      <c r="K5483" s="11" t="str">
        <f t="shared" si="533"/>
        <v/>
      </c>
      <c r="L5483" s="11" t="str">
        <f t="shared" si="534"/>
        <v/>
      </c>
      <c r="M5483" s="11" t="str">
        <f>IF(A5483="","",VLOOKUP(E5483,index!$A$1:$B$6,2,0)*K5483*G5483)</f>
        <v/>
      </c>
      <c r="N5483" s="11" t="str">
        <f>IF(A5483="","",-PMT(G5483*VLOOKUP(E5483,index!$A$1:$B$6,2,0),C5483,F5483,0,0))</f>
        <v/>
      </c>
      <c r="O5483" s="11" t="str">
        <f t="shared" si="535"/>
        <v/>
      </c>
      <c r="P5483" s="11" t="str">
        <f t="shared" si="530"/>
        <v/>
      </c>
    </row>
    <row r="5484" spans="1:16" x14ac:dyDescent="0.25">
      <c r="A5484" s="9" t="str">
        <f>IF(A5483="","",IF(B5483&lt;C5483,A5483,IF(A5483=MAX('entry data'!$B$8:$B$507),"",A5483+1)))</f>
        <v/>
      </c>
      <c r="B5484" s="9" t="str">
        <f t="shared" si="531"/>
        <v/>
      </c>
      <c r="C5484" s="9" t="str">
        <f>IF(ISERROR(VLOOKUP(A5484,'entry data'!B:G,6,0)),"",VLOOKUP(A5484,'entry data'!B:G,6,0))</f>
        <v/>
      </c>
      <c r="D5484" s="9" t="str">
        <f>IF(ISERROR(VLOOKUP(A5484,'entry data'!B:C,2,0)),"",VLOOKUP(A5484,'entry data'!B:C,2,0))</f>
        <v/>
      </c>
      <c r="E5484" s="9" t="str">
        <f>IF(ISERROR(VLOOKUP(A5484,'entry data'!B:E,4,0)),"",VLOOKUP(A5484,'entry data'!B:E,4,0))</f>
        <v/>
      </c>
      <c r="F5484" s="11" t="str">
        <f>IF(A5484="","",IF(ISERROR(VLOOKUP(A5484,'entry data'!B:F,5,0)),"",VLOOKUP(A5484,'entry data'!B:F,5,0)))</f>
        <v/>
      </c>
      <c r="G5484" s="12" t="str">
        <f>IF(A5484="","",IF(ISERROR(VLOOKUP(A5484,'entry data'!B:I,8,0)),"",VLOOKUP(A5484,'entry data'!B:I,7,0)))</f>
        <v/>
      </c>
      <c r="H5484" s="13" t="str">
        <f>IF(A5484="","",IF(B5484=1,VLOOKUP(A5484,'entry data'!B:D,3,0),I5483))</f>
        <v/>
      </c>
      <c r="I5484" s="14" t="str">
        <f>IF(A5484="","",IF(E5484="weekly",7,IF(E5484="fortnightly",14,IF(E5484="monthly",DATE(IF(MONTH(H5484)=12,YEAR(H5484)+1,YEAR(H5484)),VLOOKUP(MONTH(H5484),index!$D$2:$G$13,2,0),DAY(H5484)),
IF(E5484="quarterly",DATE(IF(MONTH(H5484)&gt;=10,YEAR(H5484)+1,YEAR(H5484)),VLOOKUP(MONTH(H5484),index!$D$2:$G$13,3,0),DAY(H5484)),
IF(E5484="halfyearly",DATE(IF(MONTH(H5484)&gt;=7,YEAR(H5484)+1,YEAR(H5484)),VLOOKUP(MONTH(H5484),index!$D$2:$G$13,4,0),DAY(H5484)),
DATE(YEAR(H5484)+1,MONTH(H5484),DAY(H5484)))))-H5484))+H5484)</f>
        <v/>
      </c>
      <c r="J5484" s="9" t="str">
        <f t="shared" si="532"/>
        <v/>
      </c>
      <c r="K5484" s="11" t="str">
        <f t="shared" si="533"/>
        <v/>
      </c>
      <c r="L5484" s="11" t="str">
        <f t="shared" si="534"/>
        <v/>
      </c>
      <c r="M5484" s="11" t="str">
        <f>IF(A5484="","",VLOOKUP(E5484,index!$A$1:$B$6,2,0)*K5484*G5484)</f>
        <v/>
      </c>
      <c r="N5484" s="11" t="str">
        <f>IF(A5484="","",-PMT(G5484*VLOOKUP(E5484,index!$A$1:$B$6,2,0),C5484,F5484,0,0))</f>
        <v/>
      </c>
      <c r="O5484" s="11" t="str">
        <f t="shared" si="535"/>
        <v/>
      </c>
      <c r="P5484" s="11" t="str">
        <f t="shared" si="530"/>
        <v/>
      </c>
    </row>
    <row r="5485" spans="1:16" x14ac:dyDescent="0.25">
      <c r="A5485" s="9" t="str">
        <f>IF(A5484="","",IF(B5484&lt;C5484,A5484,IF(A5484=MAX('entry data'!$B$8:$B$507),"",A5484+1)))</f>
        <v/>
      </c>
      <c r="B5485" s="9" t="str">
        <f t="shared" si="531"/>
        <v/>
      </c>
      <c r="C5485" s="9" t="str">
        <f>IF(ISERROR(VLOOKUP(A5485,'entry data'!B:G,6,0)),"",VLOOKUP(A5485,'entry data'!B:G,6,0))</f>
        <v/>
      </c>
      <c r="D5485" s="9" t="str">
        <f>IF(ISERROR(VLOOKUP(A5485,'entry data'!B:C,2,0)),"",VLOOKUP(A5485,'entry data'!B:C,2,0))</f>
        <v/>
      </c>
      <c r="E5485" s="9" t="str">
        <f>IF(ISERROR(VLOOKUP(A5485,'entry data'!B:E,4,0)),"",VLOOKUP(A5485,'entry data'!B:E,4,0))</f>
        <v/>
      </c>
      <c r="F5485" s="11" t="str">
        <f>IF(A5485="","",IF(ISERROR(VLOOKUP(A5485,'entry data'!B:F,5,0)),"",VLOOKUP(A5485,'entry data'!B:F,5,0)))</f>
        <v/>
      </c>
      <c r="G5485" s="12" t="str">
        <f>IF(A5485="","",IF(ISERROR(VLOOKUP(A5485,'entry data'!B:I,8,0)),"",VLOOKUP(A5485,'entry data'!B:I,7,0)))</f>
        <v/>
      </c>
      <c r="H5485" s="13" t="str">
        <f>IF(A5485="","",IF(B5485=1,VLOOKUP(A5485,'entry data'!B:D,3,0),I5484))</f>
        <v/>
      </c>
      <c r="I5485" s="14" t="str">
        <f>IF(A5485="","",IF(E5485="weekly",7,IF(E5485="fortnightly",14,IF(E5485="monthly",DATE(IF(MONTH(H5485)=12,YEAR(H5485)+1,YEAR(H5485)),VLOOKUP(MONTH(H5485),index!$D$2:$G$13,2,0),DAY(H5485)),
IF(E5485="quarterly",DATE(IF(MONTH(H5485)&gt;=10,YEAR(H5485)+1,YEAR(H5485)),VLOOKUP(MONTH(H5485),index!$D$2:$G$13,3,0),DAY(H5485)),
IF(E5485="halfyearly",DATE(IF(MONTH(H5485)&gt;=7,YEAR(H5485)+1,YEAR(H5485)),VLOOKUP(MONTH(H5485),index!$D$2:$G$13,4,0),DAY(H5485)),
DATE(YEAR(H5485)+1,MONTH(H5485),DAY(H5485)))))-H5485))+H5485)</f>
        <v/>
      </c>
      <c r="J5485" s="9" t="str">
        <f t="shared" si="532"/>
        <v/>
      </c>
      <c r="K5485" s="11" t="str">
        <f t="shared" si="533"/>
        <v/>
      </c>
      <c r="L5485" s="11" t="str">
        <f t="shared" si="534"/>
        <v/>
      </c>
      <c r="M5485" s="11" t="str">
        <f>IF(A5485="","",VLOOKUP(E5485,index!$A$1:$B$6,2,0)*K5485*G5485)</f>
        <v/>
      </c>
      <c r="N5485" s="11" t="str">
        <f>IF(A5485="","",-PMT(G5485*VLOOKUP(E5485,index!$A$1:$B$6,2,0),C5485,F5485,0,0))</f>
        <v/>
      </c>
      <c r="O5485" s="11" t="str">
        <f t="shared" si="535"/>
        <v/>
      </c>
      <c r="P5485" s="11" t="str">
        <f t="shared" si="530"/>
        <v/>
      </c>
    </row>
    <row r="5486" spans="1:16" x14ac:dyDescent="0.25">
      <c r="A5486" s="9" t="str">
        <f>IF(A5485="","",IF(B5485&lt;C5485,A5485,IF(A5485=MAX('entry data'!$B$8:$B$507),"",A5485+1)))</f>
        <v/>
      </c>
      <c r="B5486" s="9" t="str">
        <f t="shared" si="531"/>
        <v/>
      </c>
      <c r="C5486" s="9" t="str">
        <f>IF(ISERROR(VLOOKUP(A5486,'entry data'!B:G,6,0)),"",VLOOKUP(A5486,'entry data'!B:G,6,0))</f>
        <v/>
      </c>
      <c r="D5486" s="9" t="str">
        <f>IF(ISERROR(VLOOKUP(A5486,'entry data'!B:C,2,0)),"",VLOOKUP(A5486,'entry data'!B:C,2,0))</f>
        <v/>
      </c>
      <c r="E5486" s="9" t="str">
        <f>IF(ISERROR(VLOOKUP(A5486,'entry data'!B:E,4,0)),"",VLOOKUP(A5486,'entry data'!B:E,4,0))</f>
        <v/>
      </c>
      <c r="F5486" s="11" t="str">
        <f>IF(A5486="","",IF(ISERROR(VLOOKUP(A5486,'entry data'!B:F,5,0)),"",VLOOKUP(A5486,'entry data'!B:F,5,0)))</f>
        <v/>
      </c>
      <c r="G5486" s="12" t="str">
        <f>IF(A5486="","",IF(ISERROR(VLOOKUP(A5486,'entry data'!B:I,8,0)),"",VLOOKUP(A5486,'entry data'!B:I,7,0)))</f>
        <v/>
      </c>
      <c r="H5486" s="13" t="str">
        <f>IF(A5486="","",IF(B5486=1,VLOOKUP(A5486,'entry data'!B:D,3,0),I5485))</f>
        <v/>
      </c>
      <c r="I5486" s="14" t="str">
        <f>IF(A5486="","",IF(E5486="weekly",7,IF(E5486="fortnightly",14,IF(E5486="monthly",DATE(IF(MONTH(H5486)=12,YEAR(H5486)+1,YEAR(H5486)),VLOOKUP(MONTH(H5486),index!$D$2:$G$13,2,0),DAY(H5486)),
IF(E5486="quarterly",DATE(IF(MONTH(H5486)&gt;=10,YEAR(H5486)+1,YEAR(H5486)),VLOOKUP(MONTH(H5486),index!$D$2:$G$13,3,0),DAY(H5486)),
IF(E5486="halfyearly",DATE(IF(MONTH(H5486)&gt;=7,YEAR(H5486)+1,YEAR(H5486)),VLOOKUP(MONTH(H5486),index!$D$2:$G$13,4,0),DAY(H5486)),
DATE(YEAR(H5486)+1,MONTH(H5486),DAY(H5486)))))-H5486))+H5486)</f>
        <v/>
      </c>
      <c r="J5486" s="9" t="str">
        <f t="shared" si="532"/>
        <v/>
      </c>
      <c r="K5486" s="11" t="str">
        <f t="shared" si="533"/>
        <v/>
      </c>
      <c r="L5486" s="11" t="str">
        <f t="shared" si="534"/>
        <v/>
      </c>
      <c r="M5486" s="11" t="str">
        <f>IF(A5486="","",VLOOKUP(E5486,index!$A$1:$B$6,2,0)*K5486*G5486)</f>
        <v/>
      </c>
      <c r="N5486" s="11" t="str">
        <f>IF(A5486="","",-PMT(G5486*VLOOKUP(E5486,index!$A$1:$B$6,2,0),C5486,F5486,0,0))</f>
        <v/>
      </c>
      <c r="O5486" s="11" t="str">
        <f t="shared" si="535"/>
        <v/>
      </c>
      <c r="P5486" s="11" t="str">
        <f t="shared" si="530"/>
        <v/>
      </c>
    </row>
    <row r="5487" spans="1:16" x14ac:dyDescent="0.25">
      <c r="A5487" s="9" t="str">
        <f>IF(A5486="","",IF(B5486&lt;C5486,A5486,IF(A5486=MAX('entry data'!$B$8:$B$507),"",A5486+1)))</f>
        <v/>
      </c>
      <c r="B5487" s="9" t="str">
        <f t="shared" si="531"/>
        <v/>
      </c>
      <c r="C5487" s="9" t="str">
        <f>IF(ISERROR(VLOOKUP(A5487,'entry data'!B:G,6,0)),"",VLOOKUP(A5487,'entry data'!B:G,6,0))</f>
        <v/>
      </c>
      <c r="D5487" s="9" t="str">
        <f>IF(ISERROR(VLOOKUP(A5487,'entry data'!B:C,2,0)),"",VLOOKUP(A5487,'entry data'!B:C,2,0))</f>
        <v/>
      </c>
      <c r="E5487" s="9" t="str">
        <f>IF(ISERROR(VLOOKUP(A5487,'entry data'!B:E,4,0)),"",VLOOKUP(A5487,'entry data'!B:E,4,0))</f>
        <v/>
      </c>
      <c r="F5487" s="11" t="str">
        <f>IF(A5487="","",IF(ISERROR(VLOOKUP(A5487,'entry data'!B:F,5,0)),"",VLOOKUP(A5487,'entry data'!B:F,5,0)))</f>
        <v/>
      </c>
      <c r="G5487" s="12" t="str">
        <f>IF(A5487="","",IF(ISERROR(VLOOKUP(A5487,'entry data'!B:I,8,0)),"",VLOOKUP(A5487,'entry data'!B:I,7,0)))</f>
        <v/>
      </c>
      <c r="H5487" s="13" t="str">
        <f>IF(A5487="","",IF(B5487=1,VLOOKUP(A5487,'entry data'!B:D,3,0),I5486))</f>
        <v/>
      </c>
      <c r="I5487" s="14" t="str">
        <f>IF(A5487="","",IF(E5487="weekly",7,IF(E5487="fortnightly",14,IF(E5487="monthly",DATE(IF(MONTH(H5487)=12,YEAR(H5487)+1,YEAR(H5487)),VLOOKUP(MONTH(H5487),index!$D$2:$G$13,2,0),DAY(H5487)),
IF(E5487="quarterly",DATE(IF(MONTH(H5487)&gt;=10,YEAR(H5487)+1,YEAR(H5487)),VLOOKUP(MONTH(H5487),index!$D$2:$G$13,3,0),DAY(H5487)),
IF(E5487="halfyearly",DATE(IF(MONTH(H5487)&gt;=7,YEAR(H5487)+1,YEAR(H5487)),VLOOKUP(MONTH(H5487),index!$D$2:$G$13,4,0),DAY(H5487)),
DATE(YEAR(H5487)+1,MONTH(H5487),DAY(H5487)))))-H5487))+H5487)</f>
        <v/>
      </c>
      <c r="J5487" s="9" t="str">
        <f t="shared" si="532"/>
        <v/>
      </c>
      <c r="K5487" s="11" t="str">
        <f t="shared" si="533"/>
        <v/>
      </c>
      <c r="L5487" s="11" t="str">
        <f t="shared" si="534"/>
        <v/>
      </c>
      <c r="M5487" s="11" t="str">
        <f>IF(A5487="","",VLOOKUP(E5487,index!$A$1:$B$6,2,0)*K5487*G5487)</f>
        <v/>
      </c>
      <c r="N5487" s="11" t="str">
        <f>IF(A5487="","",-PMT(G5487*VLOOKUP(E5487,index!$A$1:$B$6,2,0),C5487,F5487,0,0))</f>
        <v/>
      </c>
      <c r="O5487" s="11" t="str">
        <f t="shared" si="535"/>
        <v/>
      </c>
      <c r="P5487" s="11" t="str">
        <f t="shared" si="530"/>
        <v/>
      </c>
    </row>
    <row r="5488" spans="1:16" x14ac:dyDescent="0.25">
      <c r="A5488" s="9" t="str">
        <f>IF(A5487="","",IF(B5487&lt;C5487,A5487,IF(A5487=MAX('entry data'!$B$8:$B$507),"",A5487+1)))</f>
        <v/>
      </c>
      <c r="B5488" s="9" t="str">
        <f t="shared" si="531"/>
        <v/>
      </c>
      <c r="C5488" s="9" t="str">
        <f>IF(ISERROR(VLOOKUP(A5488,'entry data'!B:G,6,0)),"",VLOOKUP(A5488,'entry data'!B:G,6,0))</f>
        <v/>
      </c>
      <c r="D5488" s="9" t="str">
        <f>IF(ISERROR(VLOOKUP(A5488,'entry data'!B:C,2,0)),"",VLOOKUP(A5488,'entry data'!B:C,2,0))</f>
        <v/>
      </c>
      <c r="E5488" s="9" t="str">
        <f>IF(ISERROR(VLOOKUP(A5488,'entry data'!B:E,4,0)),"",VLOOKUP(A5488,'entry data'!B:E,4,0))</f>
        <v/>
      </c>
      <c r="F5488" s="11" t="str">
        <f>IF(A5488="","",IF(ISERROR(VLOOKUP(A5488,'entry data'!B:F,5,0)),"",VLOOKUP(A5488,'entry data'!B:F,5,0)))</f>
        <v/>
      </c>
      <c r="G5488" s="12" t="str">
        <f>IF(A5488="","",IF(ISERROR(VLOOKUP(A5488,'entry data'!B:I,8,0)),"",VLOOKUP(A5488,'entry data'!B:I,7,0)))</f>
        <v/>
      </c>
      <c r="H5488" s="13" t="str">
        <f>IF(A5488="","",IF(B5488=1,VLOOKUP(A5488,'entry data'!B:D,3,0),I5487))</f>
        <v/>
      </c>
      <c r="I5488" s="14" t="str">
        <f>IF(A5488="","",IF(E5488="weekly",7,IF(E5488="fortnightly",14,IF(E5488="monthly",DATE(IF(MONTH(H5488)=12,YEAR(H5488)+1,YEAR(H5488)),VLOOKUP(MONTH(H5488),index!$D$2:$G$13,2,0),DAY(H5488)),
IF(E5488="quarterly",DATE(IF(MONTH(H5488)&gt;=10,YEAR(H5488)+1,YEAR(H5488)),VLOOKUP(MONTH(H5488),index!$D$2:$G$13,3,0),DAY(H5488)),
IF(E5488="halfyearly",DATE(IF(MONTH(H5488)&gt;=7,YEAR(H5488)+1,YEAR(H5488)),VLOOKUP(MONTH(H5488),index!$D$2:$G$13,4,0),DAY(H5488)),
DATE(YEAR(H5488)+1,MONTH(H5488),DAY(H5488)))))-H5488))+H5488)</f>
        <v/>
      </c>
      <c r="J5488" s="9" t="str">
        <f t="shared" si="532"/>
        <v/>
      </c>
      <c r="K5488" s="11" t="str">
        <f t="shared" si="533"/>
        <v/>
      </c>
      <c r="L5488" s="11" t="str">
        <f t="shared" si="534"/>
        <v/>
      </c>
      <c r="M5488" s="11" t="str">
        <f>IF(A5488="","",VLOOKUP(E5488,index!$A$1:$B$6,2,0)*K5488*G5488)</f>
        <v/>
      </c>
      <c r="N5488" s="11" t="str">
        <f>IF(A5488="","",-PMT(G5488*VLOOKUP(E5488,index!$A$1:$B$6,2,0),C5488,F5488,0,0))</f>
        <v/>
      </c>
      <c r="O5488" s="11" t="str">
        <f t="shared" si="535"/>
        <v/>
      </c>
      <c r="P5488" s="11" t="str">
        <f t="shared" si="530"/>
        <v/>
      </c>
    </row>
    <row r="5489" spans="1:16" x14ac:dyDescent="0.25">
      <c r="A5489" s="9" t="str">
        <f>IF(A5488="","",IF(B5488&lt;C5488,A5488,IF(A5488=MAX('entry data'!$B$8:$B$507),"",A5488+1)))</f>
        <v/>
      </c>
      <c r="B5489" s="9" t="str">
        <f t="shared" si="531"/>
        <v/>
      </c>
      <c r="C5489" s="9" t="str">
        <f>IF(ISERROR(VLOOKUP(A5489,'entry data'!B:G,6,0)),"",VLOOKUP(A5489,'entry data'!B:G,6,0))</f>
        <v/>
      </c>
      <c r="D5489" s="9" t="str">
        <f>IF(ISERROR(VLOOKUP(A5489,'entry data'!B:C,2,0)),"",VLOOKUP(A5489,'entry data'!B:C,2,0))</f>
        <v/>
      </c>
      <c r="E5489" s="9" t="str">
        <f>IF(ISERROR(VLOOKUP(A5489,'entry data'!B:E,4,0)),"",VLOOKUP(A5489,'entry data'!B:E,4,0))</f>
        <v/>
      </c>
      <c r="F5489" s="11" t="str">
        <f>IF(A5489="","",IF(ISERROR(VLOOKUP(A5489,'entry data'!B:F,5,0)),"",VLOOKUP(A5489,'entry data'!B:F,5,0)))</f>
        <v/>
      </c>
      <c r="G5489" s="12" t="str">
        <f>IF(A5489="","",IF(ISERROR(VLOOKUP(A5489,'entry data'!B:I,8,0)),"",VLOOKUP(A5489,'entry data'!B:I,7,0)))</f>
        <v/>
      </c>
      <c r="H5489" s="13" t="str">
        <f>IF(A5489="","",IF(B5489=1,VLOOKUP(A5489,'entry data'!B:D,3,0),I5488))</f>
        <v/>
      </c>
      <c r="I5489" s="14" t="str">
        <f>IF(A5489="","",IF(E5489="weekly",7,IF(E5489="fortnightly",14,IF(E5489="monthly",DATE(IF(MONTH(H5489)=12,YEAR(H5489)+1,YEAR(H5489)),VLOOKUP(MONTH(H5489),index!$D$2:$G$13,2,0),DAY(H5489)),
IF(E5489="quarterly",DATE(IF(MONTH(H5489)&gt;=10,YEAR(H5489)+1,YEAR(H5489)),VLOOKUP(MONTH(H5489),index!$D$2:$G$13,3,0),DAY(H5489)),
IF(E5489="halfyearly",DATE(IF(MONTH(H5489)&gt;=7,YEAR(H5489)+1,YEAR(H5489)),VLOOKUP(MONTH(H5489),index!$D$2:$G$13,4,0),DAY(H5489)),
DATE(YEAR(H5489)+1,MONTH(H5489),DAY(H5489)))))-H5489))+H5489)</f>
        <v/>
      </c>
      <c r="J5489" s="9" t="str">
        <f t="shared" si="532"/>
        <v/>
      </c>
      <c r="K5489" s="11" t="str">
        <f t="shared" si="533"/>
        <v/>
      </c>
      <c r="L5489" s="11" t="str">
        <f t="shared" si="534"/>
        <v/>
      </c>
      <c r="M5489" s="11" t="str">
        <f>IF(A5489="","",VLOOKUP(E5489,index!$A$1:$B$6,2,0)*K5489*G5489)</f>
        <v/>
      </c>
      <c r="N5489" s="11" t="str">
        <f>IF(A5489="","",-PMT(G5489*VLOOKUP(E5489,index!$A$1:$B$6,2,0),C5489,F5489,0,0))</f>
        <v/>
      </c>
      <c r="O5489" s="11" t="str">
        <f t="shared" si="535"/>
        <v/>
      </c>
      <c r="P5489" s="11" t="str">
        <f t="shared" si="530"/>
        <v/>
      </c>
    </row>
    <row r="5490" spans="1:16" x14ac:dyDescent="0.25">
      <c r="A5490" s="9" t="str">
        <f>IF(A5489="","",IF(B5489&lt;C5489,A5489,IF(A5489=MAX('entry data'!$B$8:$B$507),"",A5489+1)))</f>
        <v/>
      </c>
      <c r="B5490" s="9" t="str">
        <f t="shared" si="531"/>
        <v/>
      </c>
      <c r="C5490" s="9" t="str">
        <f>IF(ISERROR(VLOOKUP(A5490,'entry data'!B:G,6,0)),"",VLOOKUP(A5490,'entry data'!B:G,6,0))</f>
        <v/>
      </c>
      <c r="D5490" s="9" t="str">
        <f>IF(ISERROR(VLOOKUP(A5490,'entry data'!B:C,2,0)),"",VLOOKUP(A5490,'entry data'!B:C,2,0))</f>
        <v/>
      </c>
      <c r="E5490" s="9" t="str">
        <f>IF(ISERROR(VLOOKUP(A5490,'entry data'!B:E,4,0)),"",VLOOKUP(A5490,'entry data'!B:E,4,0))</f>
        <v/>
      </c>
      <c r="F5490" s="11" t="str">
        <f>IF(A5490="","",IF(ISERROR(VLOOKUP(A5490,'entry data'!B:F,5,0)),"",VLOOKUP(A5490,'entry data'!B:F,5,0)))</f>
        <v/>
      </c>
      <c r="G5490" s="12" t="str">
        <f>IF(A5490="","",IF(ISERROR(VLOOKUP(A5490,'entry data'!B:I,8,0)),"",VLOOKUP(A5490,'entry data'!B:I,7,0)))</f>
        <v/>
      </c>
      <c r="H5490" s="13" t="str">
        <f>IF(A5490="","",IF(B5490=1,VLOOKUP(A5490,'entry data'!B:D,3,0),I5489))</f>
        <v/>
      </c>
      <c r="I5490" s="14" t="str">
        <f>IF(A5490="","",IF(E5490="weekly",7,IF(E5490="fortnightly",14,IF(E5490="monthly",DATE(IF(MONTH(H5490)=12,YEAR(H5490)+1,YEAR(H5490)),VLOOKUP(MONTH(H5490),index!$D$2:$G$13,2,0),DAY(H5490)),
IF(E5490="quarterly",DATE(IF(MONTH(H5490)&gt;=10,YEAR(H5490)+1,YEAR(H5490)),VLOOKUP(MONTH(H5490),index!$D$2:$G$13,3,0),DAY(H5490)),
IF(E5490="halfyearly",DATE(IF(MONTH(H5490)&gt;=7,YEAR(H5490)+1,YEAR(H5490)),VLOOKUP(MONTH(H5490),index!$D$2:$G$13,4,0),DAY(H5490)),
DATE(YEAR(H5490)+1,MONTH(H5490),DAY(H5490)))))-H5490))+H5490)</f>
        <v/>
      </c>
      <c r="J5490" s="9" t="str">
        <f t="shared" si="532"/>
        <v/>
      </c>
      <c r="K5490" s="11" t="str">
        <f t="shared" si="533"/>
        <v/>
      </c>
      <c r="L5490" s="11" t="str">
        <f t="shared" si="534"/>
        <v/>
      </c>
      <c r="M5490" s="11" t="str">
        <f>IF(A5490="","",VLOOKUP(E5490,index!$A$1:$B$6,2,0)*K5490*G5490)</f>
        <v/>
      </c>
      <c r="N5490" s="11" t="str">
        <f>IF(A5490="","",-PMT(G5490*VLOOKUP(E5490,index!$A$1:$B$6,2,0),C5490,F5490,0,0))</f>
        <v/>
      </c>
      <c r="O5490" s="11" t="str">
        <f t="shared" si="535"/>
        <v/>
      </c>
      <c r="P5490" s="11" t="str">
        <f t="shared" si="530"/>
        <v/>
      </c>
    </row>
    <row r="5491" spans="1:16" x14ac:dyDescent="0.25">
      <c r="A5491" s="9" t="str">
        <f>IF(A5490="","",IF(B5490&lt;C5490,A5490,IF(A5490=MAX('entry data'!$B$8:$B$507),"",A5490+1)))</f>
        <v/>
      </c>
      <c r="B5491" s="9" t="str">
        <f t="shared" si="531"/>
        <v/>
      </c>
      <c r="C5491" s="9" t="str">
        <f>IF(ISERROR(VLOOKUP(A5491,'entry data'!B:G,6,0)),"",VLOOKUP(A5491,'entry data'!B:G,6,0))</f>
        <v/>
      </c>
      <c r="D5491" s="9" t="str">
        <f>IF(ISERROR(VLOOKUP(A5491,'entry data'!B:C,2,0)),"",VLOOKUP(A5491,'entry data'!B:C,2,0))</f>
        <v/>
      </c>
      <c r="E5491" s="9" t="str">
        <f>IF(ISERROR(VLOOKUP(A5491,'entry data'!B:E,4,0)),"",VLOOKUP(A5491,'entry data'!B:E,4,0))</f>
        <v/>
      </c>
      <c r="F5491" s="11" t="str">
        <f>IF(A5491="","",IF(ISERROR(VLOOKUP(A5491,'entry data'!B:F,5,0)),"",VLOOKUP(A5491,'entry data'!B:F,5,0)))</f>
        <v/>
      </c>
      <c r="G5491" s="12" t="str">
        <f>IF(A5491="","",IF(ISERROR(VLOOKUP(A5491,'entry data'!B:I,8,0)),"",VLOOKUP(A5491,'entry data'!B:I,7,0)))</f>
        <v/>
      </c>
      <c r="H5491" s="13" t="str">
        <f>IF(A5491="","",IF(B5491=1,VLOOKUP(A5491,'entry data'!B:D,3,0),I5490))</f>
        <v/>
      </c>
      <c r="I5491" s="14" t="str">
        <f>IF(A5491="","",IF(E5491="weekly",7,IF(E5491="fortnightly",14,IF(E5491="monthly",DATE(IF(MONTH(H5491)=12,YEAR(H5491)+1,YEAR(H5491)),VLOOKUP(MONTH(H5491),index!$D$2:$G$13,2,0),DAY(H5491)),
IF(E5491="quarterly",DATE(IF(MONTH(H5491)&gt;=10,YEAR(H5491)+1,YEAR(H5491)),VLOOKUP(MONTH(H5491),index!$D$2:$G$13,3,0),DAY(H5491)),
IF(E5491="halfyearly",DATE(IF(MONTH(H5491)&gt;=7,YEAR(H5491)+1,YEAR(H5491)),VLOOKUP(MONTH(H5491),index!$D$2:$G$13,4,0),DAY(H5491)),
DATE(YEAR(H5491)+1,MONTH(H5491),DAY(H5491)))))-H5491))+H5491)</f>
        <v/>
      </c>
      <c r="J5491" s="9" t="str">
        <f t="shared" si="532"/>
        <v/>
      </c>
      <c r="K5491" s="11" t="str">
        <f t="shared" si="533"/>
        <v/>
      </c>
      <c r="L5491" s="11" t="str">
        <f t="shared" si="534"/>
        <v/>
      </c>
      <c r="M5491" s="11" t="str">
        <f>IF(A5491="","",VLOOKUP(E5491,index!$A$1:$B$6,2,0)*K5491*G5491)</f>
        <v/>
      </c>
      <c r="N5491" s="11" t="str">
        <f>IF(A5491="","",-PMT(G5491*VLOOKUP(E5491,index!$A$1:$B$6,2,0),C5491,F5491,0,0))</f>
        <v/>
      </c>
      <c r="O5491" s="11" t="str">
        <f t="shared" si="535"/>
        <v/>
      </c>
      <c r="P5491" s="11" t="str">
        <f t="shared" si="530"/>
        <v/>
      </c>
    </row>
    <row r="5492" spans="1:16" x14ac:dyDescent="0.25">
      <c r="A5492" s="9" t="str">
        <f>IF(A5491="","",IF(B5491&lt;C5491,A5491,IF(A5491=MAX('entry data'!$B$8:$B$507),"",A5491+1)))</f>
        <v/>
      </c>
      <c r="B5492" s="9" t="str">
        <f t="shared" si="531"/>
        <v/>
      </c>
      <c r="C5492" s="9" t="str">
        <f>IF(ISERROR(VLOOKUP(A5492,'entry data'!B:G,6,0)),"",VLOOKUP(A5492,'entry data'!B:G,6,0))</f>
        <v/>
      </c>
      <c r="D5492" s="9" t="str">
        <f>IF(ISERROR(VLOOKUP(A5492,'entry data'!B:C,2,0)),"",VLOOKUP(A5492,'entry data'!B:C,2,0))</f>
        <v/>
      </c>
      <c r="E5492" s="9" t="str">
        <f>IF(ISERROR(VLOOKUP(A5492,'entry data'!B:E,4,0)),"",VLOOKUP(A5492,'entry data'!B:E,4,0))</f>
        <v/>
      </c>
      <c r="F5492" s="11" t="str">
        <f>IF(A5492="","",IF(ISERROR(VLOOKUP(A5492,'entry data'!B:F,5,0)),"",VLOOKUP(A5492,'entry data'!B:F,5,0)))</f>
        <v/>
      </c>
      <c r="G5492" s="12" t="str">
        <f>IF(A5492="","",IF(ISERROR(VLOOKUP(A5492,'entry data'!B:I,8,0)),"",VLOOKUP(A5492,'entry data'!B:I,7,0)))</f>
        <v/>
      </c>
      <c r="H5492" s="13" t="str">
        <f>IF(A5492="","",IF(B5492=1,VLOOKUP(A5492,'entry data'!B:D,3,0),I5491))</f>
        <v/>
      </c>
      <c r="I5492" s="14" t="str">
        <f>IF(A5492="","",IF(E5492="weekly",7,IF(E5492="fortnightly",14,IF(E5492="monthly",DATE(IF(MONTH(H5492)=12,YEAR(H5492)+1,YEAR(H5492)),VLOOKUP(MONTH(H5492),index!$D$2:$G$13,2,0),DAY(H5492)),
IF(E5492="quarterly",DATE(IF(MONTH(H5492)&gt;=10,YEAR(H5492)+1,YEAR(H5492)),VLOOKUP(MONTH(H5492),index!$D$2:$G$13,3,0),DAY(H5492)),
IF(E5492="halfyearly",DATE(IF(MONTH(H5492)&gt;=7,YEAR(H5492)+1,YEAR(H5492)),VLOOKUP(MONTH(H5492),index!$D$2:$G$13,4,0),DAY(H5492)),
DATE(YEAR(H5492)+1,MONTH(H5492),DAY(H5492)))))-H5492))+H5492)</f>
        <v/>
      </c>
      <c r="J5492" s="9" t="str">
        <f t="shared" si="532"/>
        <v/>
      </c>
      <c r="K5492" s="11" t="str">
        <f t="shared" si="533"/>
        <v/>
      </c>
      <c r="L5492" s="11" t="str">
        <f t="shared" si="534"/>
        <v/>
      </c>
      <c r="M5492" s="11" t="str">
        <f>IF(A5492="","",VLOOKUP(E5492,index!$A$1:$B$6,2,0)*K5492*G5492)</f>
        <v/>
      </c>
      <c r="N5492" s="11" t="str">
        <f>IF(A5492="","",-PMT(G5492*VLOOKUP(E5492,index!$A$1:$B$6,2,0),C5492,F5492,0,0))</f>
        <v/>
      </c>
      <c r="O5492" s="11" t="str">
        <f t="shared" si="535"/>
        <v/>
      </c>
      <c r="P5492" s="11" t="str">
        <f t="shared" si="530"/>
        <v/>
      </c>
    </row>
    <row r="5493" spans="1:16" x14ac:dyDescent="0.25">
      <c r="A5493" s="9" t="str">
        <f>IF(A5492="","",IF(B5492&lt;C5492,A5492,IF(A5492=MAX('entry data'!$B$8:$B$507),"",A5492+1)))</f>
        <v/>
      </c>
      <c r="B5493" s="9" t="str">
        <f t="shared" si="531"/>
        <v/>
      </c>
      <c r="C5493" s="9" t="str">
        <f>IF(ISERROR(VLOOKUP(A5493,'entry data'!B:G,6,0)),"",VLOOKUP(A5493,'entry data'!B:G,6,0))</f>
        <v/>
      </c>
      <c r="D5493" s="9" t="str">
        <f>IF(ISERROR(VLOOKUP(A5493,'entry data'!B:C,2,0)),"",VLOOKUP(A5493,'entry data'!B:C,2,0))</f>
        <v/>
      </c>
      <c r="E5493" s="9" t="str">
        <f>IF(ISERROR(VLOOKUP(A5493,'entry data'!B:E,4,0)),"",VLOOKUP(A5493,'entry data'!B:E,4,0))</f>
        <v/>
      </c>
      <c r="F5493" s="11" t="str">
        <f>IF(A5493="","",IF(ISERROR(VLOOKUP(A5493,'entry data'!B:F,5,0)),"",VLOOKUP(A5493,'entry data'!B:F,5,0)))</f>
        <v/>
      </c>
      <c r="G5493" s="12" t="str">
        <f>IF(A5493="","",IF(ISERROR(VLOOKUP(A5493,'entry data'!B:I,8,0)),"",VLOOKUP(A5493,'entry data'!B:I,7,0)))</f>
        <v/>
      </c>
      <c r="H5493" s="13" t="str">
        <f>IF(A5493="","",IF(B5493=1,VLOOKUP(A5493,'entry data'!B:D,3,0),I5492))</f>
        <v/>
      </c>
      <c r="I5493" s="14" t="str">
        <f>IF(A5493="","",IF(E5493="weekly",7,IF(E5493="fortnightly",14,IF(E5493="monthly",DATE(IF(MONTH(H5493)=12,YEAR(H5493)+1,YEAR(H5493)),VLOOKUP(MONTH(H5493),index!$D$2:$G$13,2,0),DAY(H5493)),
IF(E5493="quarterly",DATE(IF(MONTH(H5493)&gt;=10,YEAR(H5493)+1,YEAR(H5493)),VLOOKUP(MONTH(H5493),index!$D$2:$G$13,3,0),DAY(H5493)),
IF(E5493="halfyearly",DATE(IF(MONTH(H5493)&gt;=7,YEAR(H5493)+1,YEAR(H5493)),VLOOKUP(MONTH(H5493),index!$D$2:$G$13,4,0),DAY(H5493)),
DATE(YEAR(H5493)+1,MONTH(H5493),DAY(H5493)))))-H5493))+H5493)</f>
        <v/>
      </c>
      <c r="J5493" s="9" t="str">
        <f t="shared" si="532"/>
        <v/>
      </c>
      <c r="K5493" s="11" t="str">
        <f t="shared" si="533"/>
        <v/>
      </c>
      <c r="L5493" s="11" t="str">
        <f t="shared" si="534"/>
        <v/>
      </c>
      <c r="M5493" s="11" t="str">
        <f>IF(A5493="","",VLOOKUP(E5493,index!$A$1:$B$6,2,0)*K5493*G5493)</f>
        <v/>
      </c>
      <c r="N5493" s="11" t="str">
        <f>IF(A5493="","",-PMT(G5493*VLOOKUP(E5493,index!$A$1:$B$6,2,0),C5493,F5493,0,0))</f>
        <v/>
      </c>
      <c r="O5493" s="11" t="str">
        <f t="shared" si="535"/>
        <v/>
      </c>
      <c r="P5493" s="11" t="str">
        <f t="shared" si="530"/>
        <v/>
      </c>
    </row>
    <row r="5494" spans="1:16" x14ac:dyDescent="0.25">
      <c r="A5494" s="9" t="str">
        <f>IF(A5493="","",IF(B5493&lt;C5493,A5493,IF(A5493=MAX('entry data'!$B$8:$B$507),"",A5493+1)))</f>
        <v/>
      </c>
      <c r="B5494" s="9" t="str">
        <f t="shared" si="531"/>
        <v/>
      </c>
      <c r="C5494" s="9" t="str">
        <f>IF(ISERROR(VLOOKUP(A5494,'entry data'!B:G,6,0)),"",VLOOKUP(A5494,'entry data'!B:G,6,0))</f>
        <v/>
      </c>
      <c r="D5494" s="9" t="str">
        <f>IF(ISERROR(VLOOKUP(A5494,'entry data'!B:C,2,0)),"",VLOOKUP(A5494,'entry data'!B:C,2,0))</f>
        <v/>
      </c>
      <c r="E5494" s="9" t="str">
        <f>IF(ISERROR(VLOOKUP(A5494,'entry data'!B:E,4,0)),"",VLOOKUP(A5494,'entry data'!B:E,4,0))</f>
        <v/>
      </c>
      <c r="F5494" s="11" t="str">
        <f>IF(A5494="","",IF(ISERROR(VLOOKUP(A5494,'entry data'!B:F,5,0)),"",VLOOKUP(A5494,'entry data'!B:F,5,0)))</f>
        <v/>
      </c>
      <c r="G5494" s="12" t="str">
        <f>IF(A5494="","",IF(ISERROR(VLOOKUP(A5494,'entry data'!B:I,8,0)),"",VLOOKUP(A5494,'entry data'!B:I,7,0)))</f>
        <v/>
      </c>
      <c r="H5494" s="13" t="str">
        <f>IF(A5494="","",IF(B5494=1,VLOOKUP(A5494,'entry data'!B:D,3,0),I5493))</f>
        <v/>
      </c>
      <c r="I5494" s="14" t="str">
        <f>IF(A5494="","",IF(E5494="weekly",7,IF(E5494="fortnightly",14,IF(E5494="monthly",DATE(IF(MONTH(H5494)=12,YEAR(H5494)+1,YEAR(H5494)),VLOOKUP(MONTH(H5494),index!$D$2:$G$13,2,0),DAY(H5494)),
IF(E5494="quarterly",DATE(IF(MONTH(H5494)&gt;=10,YEAR(H5494)+1,YEAR(H5494)),VLOOKUP(MONTH(H5494),index!$D$2:$G$13,3,0),DAY(H5494)),
IF(E5494="halfyearly",DATE(IF(MONTH(H5494)&gt;=7,YEAR(H5494)+1,YEAR(H5494)),VLOOKUP(MONTH(H5494),index!$D$2:$G$13,4,0),DAY(H5494)),
DATE(YEAR(H5494)+1,MONTH(H5494),DAY(H5494)))))-H5494))+H5494)</f>
        <v/>
      </c>
      <c r="J5494" s="9" t="str">
        <f t="shared" si="532"/>
        <v/>
      </c>
      <c r="K5494" s="11" t="str">
        <f t="shared" si="533"/>
        <v/>
      </c>
      <c r="L5494" s="11" t="str">
        <f t="shared" si="534"/>
        <v/>
      </c>
      <c r="M5494" s="11" t="str">
        <f>IF(A5494="","",VLOOKUP(E5494,index!$A$1:$B$6,2,0)*K5494*G5494)</f>
        <v/>
      </c>
      <c r="N5494" s="11" t="str">
        <f>IF(A5494="","",-PMT(G5494*VLOOKUP(E5494,index!$A$1:$B$6,2,0),C5494,F5494,0,0))</f>
        <v/>
      </c>
      <c r="O5494" s="11" t="str">
        <f t="shared" si="535"/>
        <v/>
      </c>
      <c r="P5494" s="11" t="str">
        <f t="shared" si="530"/>
        <v/>
      </c>
    </row>
    <row r="5495" spans="1:16" x14ac:dyDescent="0.25">
      <c r="A5495" s="9" t="str">
        <f>IF(A5494="","",IF(B5494&lt;C5494,A5494,IF(A5494=MAX('entry data'!$B$8:$B$507),"",A5494+1)))</f>
        <v/>
      </c>
      <c r="B5495" s="9" t="str">
        <f t="shared" si="531"/>
        <v/>
      </c>
      <c r="C5495" s="9" t="str">
        <f>IF(ISERROR(VLOOKUP(A5495,'entry data'!B:G,6,0)),"",VLOOKUP(A5495,'entry data'!B:G,6,0))</f>
        <v/>
      </c>
      <c r="D5495" s="9" t="str">
        <f>IF(ISERROR(VLOOKUP(A5495,'entry data'!B:C,2,0)),"",VLOOKUP(A5495,'entry data'!B:C,2,0))</f>
        <v/>
      </c>
      <c r="E5495" s="9" t="str">
        <f>IF(ISERROR(VLOOKUP(A5495,'entry data'!B:E,4,0)),"",VLOOKUP(A5495,'entry data'!B:E,4,0))</f>
        <v/>
      </c>
      <c r="F5495" s="11" t="str">
        <f>IF(A5495="","",IF(ISERROR(VLOOKUP(A5495,'entry data'!B:F,5,0)),"",VLOOKUP(A5495,'entry data'!B:F,5,0)))</f>
        <v/>
      </c>
      <c r="G5495" s="12" t="str">
        <f>IF(A5495="","",IF(ISERROR(VLOOKUP(A5495,'entry data'!B:I,8,0)),"",VLOOKUP(A5495,'entry data'!B:I,7,0)))</f>
        <v/>
      </c>
      <c r="H5495" s="13" t="str">
        <f>IF(A5495="","",IF(B5495=1,VLOOKUP(A5495,'entry data'!B:D,3,0),I5494))</f>
        <v/>
      </c>
      <c r="I5495" s="14" t="str">
        <f>IF(A5495="","",IF(E5495="weekly",7,IF(E5495="fortnightly",14,IF(E5495="monthly",DATE(IF(MONTH(H5495)=12,YEAR(H5495)+1,YEAR(H5495)),VLOOKUP(MONTH(H5495),index!$D$2:$G$13,2,0),DAY(H5495)),
IF(E5495="quarterly",DATE(IF(MONTH(H5495)&gt;=10,YEAR(H5495)+1,YEAR(H5495)),VLOOKUP(MONTH(H5495),index!$D$2:$G$13,3,0),DAY(H5495)),
IF(E5495="halfyearly",DATE(IF(MONTH(H5495)&gt;=7,YEAR(H5495)+1,YEAR(H5495)),VLOOKUP(MONTH(H5495),index!$D$2:$G$13,4,0),DAY(H5495)),
DATE(YEAR(H5495)+1,MONTH(H5495),DAY(H5495)))))-H5495))+H5495)</f>
        <v/>
      </c>
      <c r="J5495" s="9" t="str">
        <f t="shared" si="532"/>
        <v/>
      </c>
      <c r="K5495" s="11" t="str">
        <f t="shared" si="533"/>
        <v/>
      </c>
      <c r="L5495" s="11" t="str">
        <f t="shared" si="534"/>
        <v/>
      </c>
      <c r="M5495" s="11" t="str">
        <f>IF(A5495="","",VLOOKUP(E5495,index!$A$1:$B$6,2,0)*K5495*G5495)</f>
        <v/>
      </c>
      <c r="N5495" s="11" t="str">
        <f>IF(A5495="","",-PMT(G5495*VLOOKUP(E5495,index!$A$1:$B$6,2,0),C5495,F5495,0,0))</f>
        <v/>
      </c>
      <c r="O5495" s="11" t="str">
        <f t="shared" si="535"/>
        <v/>
      </c>
      <c r="P5495" s="11" t="str">
        <f t="shared" si="530"/>
        <v/>
      </c>
    </row>
    <row r="5496" spans="1:16" x14ac:dyDescent="0.25">
      <c r="A5496" s="9" t="str">
        <f>IF(A5495="","",IF(B5495&lt;C5495,A5495,IF(A5495=MAX('entry data'!$B$8:$B$507),"",A5495+1)))</f>
        <v/>
      </c>
      <c r="B5496" s="9" t="str">
        <f t="shared" si="531"/>
        <v/>
      </c>
      <c r="C5496" s="9" t="str">
        <f>IF(ISERROR(VLOOKUP(A5496,'entry data'!B:G,6,0)),"",VLOOKUP(A5496,'entry data'!B:G,6,0))</f>
        <v/>
      </c>
      <c r="D5496" s="9" t="str">
        <f>IF(ISERROR(VLOOKUP(A5496,'entry data'!B:C,2,0)),"",VLOOKUP(A5496,'entry data'!B:C,2,0))</f>
        <v/>
      </c>
      <c r="E5496" s="9" t="str">
        <f>IF(ISERROR(VLOOKUP(A5496,'entry data'!B:E,4,0)),"",VLOOKUP(A5496,'entry data'!B:E,4,0))</f>
        <v/>
      </c>
      <c r="F5496" s="11" t="str">
        <f>IF(A5496="","",IF(ISERROR(VLOOKUP(A5496,'entry data'!B:F,5,0)),"",VLOOKUP(A5496,'entry data'!B:F,5,0)))</f>
        <v/>
      </c>
      <c r="G5496" s="12" t="str">
        <f>IF(A5496="","",IF(ISERROR(VLOOKUP(A5496,'entry data'!B:I,8,0)),"",VLOOKUP(A5496,'entry data'!B:I,7,0)))</f>
        <v/>
      </c>
      <c r="H5496" s="13" t="str">
        <f>IF(A5496="","",IF(B5496=1,VLOOKUP(A5496,'entry data'!B:D,3,0),I5495))</f>
        <v/>
      </c>
      <c r="I5496" s="14" t="str">
        <f>IF(A5496="","",IF(E5496="weekly",7,IF(E5496="fortnightly",14,IF(E5496="monthly",DATE(IF(MONTH(H5496)=12,YEAR(H5496)+1,YEAR(H5496)),VLOOKUP(MONTH(H5496),index!$D$2:$G$13,2,0),DAY(H5496)),
IF(E5496="quarterly",DATE(IF(MONTH(H5496)&gt;=10,YEAR(H5496)+1,YEAR(H5496)),VLOOKUP(MONTH(H5496),index!$D$2:$G$13,3,0),DAY(H5496)),
IF(E5496="halfyearly",DATE(IF(MONTH(H5496)&gt;=7,YEAR(H5496)+1,YEAR(H5496)),VLOOKUP(MONTH(H5496),index!$D$2:$G$13,4,0),DAY(H5496)),
DATE(YEAR(H5496)+1,MONTH(H5496),DAY(H5496)))))-H5496))+H5496)</f>
        <v/>
      </c>
      <c r="J5496" s="9" t="str">
        <f t="shared" si="532"/>
        <v/>
      </c>
      <c r="K5496" s="11" t="str">
        <f t="shared" si="533"/>
        <v/>
      </c>
      <c r="L5496" s="11" t="str">
        <f t="shared" si="534"/>
        <v/>
      </c>
      <c r="M5496" s="11" t="str">
        <f>IF(A5496="","",VLOOKUP(E5496,index!$A$1:$B$6,2,0)*K5496*G5496)</f>
        <v/>
      </c>
      <c r="N5496" s="11" t="str">
        <f>IF(A5496="","",-PMT(G5496*VLOOKUP(E5496,index!$A$1:$B$6,2,0),C5496,F5496,0,0))</f>
        <v/>
      </c>
      <c r="O5496" s="11" t="str">
        <f t="shared" si="535"/>
        <v/>
      </c>
      <c r="P5496" s="11" t="str">
        <f t="shared" si="530"/>
        <v/>
      </c>
    </row>
    <row r="5497" spans="1:16" x14ac:dyDescent="0.25">
      <c r="A5497" s="9" t="str">
        <f>IF(A5496="","",IF(B5496&lt;C5496,A5496,IF(A5496=MAX('entry data'!$B$8:$B$507),"",A5496+1)))</f>
        <v/>
      </c>
      <c r="B5497" s="9" t="str">
        <f t="shared" si="531"/>
        <v/>
      </c>
      <c r="C5497" s="9" t="str">
        <f>IF(ISERROR(VLOOKUP(A5497,'entry data'!B:G,6,0)),"",VLOOKUP(A5497,'entry data'!B:G,6,0))</f>
        <v/>
      </c>
      <c r="D5497" s="9" t="str">
        <f>IF(ISERROR(VLOOKUP(A5497,'entry data'!B:C,2,0)),"",VLOOKUP(A5497,'entry data'!B:C,2,0))</f>
        <v/>
      </c>
      <c r="E5497" s="9" t="str">
        <f>IF(ISERROR(VLOOKUP(A5497,'entry data'!B:E,4,0)),"",VLOOKUP(A5497,'entry data'!B:E,4,0))</f>
        <v/>
      </c>
      <c r="F5497" s="11" t="str">
        <f>IF(A5497="","",IF(ISERROR(VLOOKUP(A5497,'entry data'!B:F,5,0)),"",VLOOKUP(A5497,'entry data'!B:F,5,0)))</f>
        <v/>
      </c>
      <c r="G5497" s="12" t="str">
        <f>IF(A5497="","",IF(ISERROR(VLOOKUP(A5497,'entry data'!B:I,8,0)),"",VLOOKUP(A5497,'entry data'!B:I,7,0)))</f>
        <v/>
      </c>
      <c r="H5497" s="13" t="str">
        <f>IF(A5497="","",IF(B5497=1,VLOOKUP(A5497,'entry data'!B:D,3,0),I5496))</f>
        <v/>
      </c>
      <c r="I5497" s="14" t="str">
        <f>IF(A5497="","",IF(E5497="weekly",7,IF(E5497="fortnightly",14,IF(E5497="monthly",DATE(IF(MONTH(H5497)=12,YEAR(H5497)+1,YEAR(H5497)),VLOOKUP(MONTH(H5497),index!$D$2:$G$13,2,0),DAY(H5497)),
IF(E5497="quarterly",DATE(IF(MONTH(H5497)&gt;=10,YEAR(H5497)+1,YEAR(H5497)),VLOOKUP(MONTH(H5497),index!$D$2:$G$13,3,0),DAY(H5497)),
IF(E5497="halfyearly",DATE(IF(MONTH(H5497)&gt;=7,YEAR(H5497)+1,YEAR(H5497)),VLOOKUP(MONTH(H5497),index!$D$2:$G$13,4,0),DAY(H5497)),
DATE(YEAR(H5497)+1,MONTH(H5497),DAY(H5497)))))-H5497))+H5497)</f>
        <v/>
      </c>
      <c r="J5497" s="9" t="str">
        <f t="shared" si="532"/>
        <v/>
      </c>
      <c r="K5497" s="11" t="str">
        <f t="shared" si="533"/>
        <v/>
      </c>
      <c r="L5497" s="11" t="str">
        <f t="shared" si="534"/>
        <v/>
      </c>
      <c r="M5497" s="11" t="str">
        <f>IF(A5497="","",VLOOKUP(E5497,index!$A$1:$B$6,2,0)*K5497*G5497)</f>
        <v/>
      </c>
      <c r="N5497" s="11" t="str">
        <f>IF(A5497="","",-PMT(G5497*VLOOKUP(E5497,index!$A$1:$B$6,2,0),C5497,F5497,0,0))</f>
        <v/>
      </c>
      <c r="O5497" s="11" t="str">
        <f t="shared" si="535"/>
        <v/>
      </c>
      <c r="P5497" s="11" t="str">
        <f t="shared" si="530"/>
        <v/>
      </c>
    </row>
    <row r="5498" spans="1:16" x14ac:dyDescent="0.25">
      <c r="A5498" s="9" t="str">
        <f>IF(A5497="","",IF(B5497&lt;C5497,A5497,IF(A5497=MAX('entry data'!$B$8:$B$507),"",A5497+1)))</f>
        <v/>
      </c>
      <c r="B5498" s="9" t="str">
        <f t="shared" si="531"/>
        <v/>
      </c>
      <c r="C5498" s="9" t="str">
        <f>IF(ISERROR(VLOOKUP(A5498,'entry data'!B:G,6,0)),"",VLOOKUP(A5498,'entry data'!B:G,6,0))</f>
        <v/>
      </c>
      <c r="D5498" s="9" t="str">
        <f>IF(ISERROR(VLOOKUP(A5498,'entry data'!B:C,2,0)),"",VLOOKUP(A5498,'entry data'!B:C,2,0))</f>
        <v/>
      </c>
      <c r="E5498" s="9" t="str">
        <f>IF(ISERROR(VLOOKUP(A5498,'entry data'!B:E,4,0)),"",VLOOKUP(A5498,'entry data'!B:E,4,0))</f>
        <v/>
      </c>
      <c r="F5498" s="11" t="str">
        <f>IF(A5498="","",IF(ISERROR(VLOOKUP(A5498,'entry data'!B:F,5,0)),"",VLOOKUP(A5498,'entry data'!B:F,5,0)))</f>
        <v/>
      </c>
      <c r="G5498" s="12" t="str">
        <f>IF(A5498="","",IF(ISERROR(VLOOKUP(A5498,'entry data'!B:I,8,0)),"",VLOOKUP(A5498,'entry data'!B:I,7,0)))</f>
        <v/>
      </c>
      <c r="H5498" s="13" t="str">
        <f>IF(A5498="","",IF(B5498=1,VLOOKUP(A5498,'entry data'!B:D,3,0),I5497))</f>
        <v/>
      </c>
      <c r="I5498" s="14" t="str">
        <f>IF(A5498="","",IF(E5498="weekly",7,IF(E5498="fortnightly",14,IF(E5498="monthly",DATE(IF(MONTH(H5498)=12,YEAR(H5498)+1,YEAR(H5498)),VLOOKUP(MONTH(H5498),index!$D$2:$G$13,2,0),DAY(H5498)),
IF(E5498="quarterly",DATE(IF(MONTH(H5498)&gt;=10,YEAR(H5498)+1,YEAR(H5498)),VLOOKUP(MONTH(H5498),index!$D$2:$G$13,3,0),DAY(H5498)),
IF(E5498="halfyearly",DATE(IF(MONTH(H5498)&gt;=7,YEAR(H5498)+1,YEAR(H5498)),VLOOKUP(MONTH(H5498),index!$D$2:$G$13,4,0),DAY(H5498)),
DATE(YEAR(H5498)+1,MONTH(H5498),DAY(H5498)))))-H5498))+H5498)</f>
        <v/>
      </c>
      <c r="J5498" s="9" t="str">
        <f t="shared" si="532"/>
        <v/>
      </c>
      <c r="K5498" s="11" t="str">
        <f t="shared" si="533"/>
        <v/>
      </c>
      <c r="L5498" s="11" t="str">
        <f t="shared" si="534"/>
        <v/>
      </c>
      <c r="M5498" s="11" t="str">
        <f>IF(A5498="","",VLOOKUP(E5498,index!$A$1:$B$6,2,0)*K5498*G5498)</f>
        <v/>
      </c>
      <c r="N5498" s="11" t="str">
        <f>IF(A5498="","",-PMT(G5498*VLOOKUP(E5498,index!$A$1:$B$6,2,0),C5498,F5498,0,0))</f>
        <v/>
      </c>
      <c r="O5498" s="11" t="str">
        <f t="shared" si="535"/>
        <v/>
      </c>
      <c r="P5498" s="11" t="str">
        <f t="shared" si="530"/>
        <v/>
      </c>
    </row>
    <row r="5499" spans="1:16" x14ac:dyDescent="0.25">
      <c r="A5499" s="9" t="str">
        <f>IF(A5498="","",IF(B5498&lt;C5498,A5498,IF(A5498=MAX('entry data'!$B$8:$B$507),"",A5498+1)))</f>
        <v/>
      </c>
      <c r="B5499" s="9" t="str">
        <f t="shared" si="531"/>
        <v/>
      </c>
      <c r="C5499" s="9" t="str">
        <f>IF(ISERROR(VLOOKUP(A5499,'entry data'!B:G,6,0)),"",VLOOKUP(A5499,'entry data'!B:G,6,0))</f>
        <v/>
      </c>
      <c r="D5499" s="9" t="str">
        <f>IF(ISERROR(VLOOKUP(A5499,'entry data'!B:C,2,0)),"",VLOOKUP(A5499,'entry data'!B:C,2,0))</f>
        <v/>
      </c>
      <c r="E5499" s="9" t="str">
        <f>IF(ISERROR(VLOOKUP(A5499,'entry data'!B:E,4,0)),"",VLOOKUP(A5499,'entry data'!B:E,4,0))</f>
        <v/>
      </c>
      <c r="F5499" s="11" t="str">
        <f>IF(A5499="","",IF(ISERROR(VLOOKUP(A5499,'entry data'!B:F,5,0)),"",VLOOKUP(A5499,'entry data'!B:F,5,0)))</f>
        <v/>
      </c>
      <c r="G5499" s="12" t="str">
        <f>IF(A5499="","",IF(ISERROR(VLOOKUP(A5499,'entry data'!B:I,8,0)),"",VLOOKUP(A5499,'entry data'!B:I,7,0)))</f>
        <v/>
      </c>
      <c r="H5499" s="13" t="str">
        <f>IF(A5499="","",IF(B5499=1,VLOOKUP(A5499,'entry data'!B:D,3,0),I5498))</f>
        <v/>
      </c>
      <c r="I5499" s="14" t="str">
        <f>IF(A5499="","",IF(E5499="weekly",7,IF(E5499="fortnightly",14,IF(E5499="monthly",DATE(IF(MONTH(H5499)=12,YEAR(H5499)+1,YEAR(H5499)),VLOOKUP(MONTH(H5499),index!$D$2:$G$13,2,0),DAY(H5499)),
IF(E5499="quarterly",DATE(IF(MONTH(H5499)&gt;=10,YEAR(H5499)+1,YEAR(H5499)),VLOOKUP(MONTH(H5499),index!$D$2:$G$13,3,0),DAY(H5499)),
IF(E5499="halfyearly",DATE(IF(MONTH(H5499)&gt;=7,YEAR(H5499)+1,YEAR(H5499)),VLOOKUP(MONTH(H5499),index!$D$2:$G$13,4,0),DAY(H5499)),
DATE(YEAR(H5499)+1,MONTH(H5499),DAY(H5499)))))-H5499))+H5499)</f>
        <v/>
      </c>
      <c r="J5499" s="9" t="str">
        <f t="shared" si="532"/>
        <v/>
      </c>
      <c r="K5499" s="11" t="str">
        <f t="shared" si="533"/>
        <v/>
      </c>
      <c r="L5499" s="11" t="str">
        <f t="shared" si="534"/>
        <v/>
      </c>
      <c r="M5499" s="11" t="str">
        <f>IF(A5499="","",VLOOKUP(E5499,index!$A$1:$B$6,2,0)*K5499*G5499)</f>
        <v/>
      </c>
      <c r="N5499" s="11" t="str">
        <f>IF(A5499="","",-PMT(G5499*VLOOKUP(E5499,index!$A$1:$B$6,2,0),C5499,F5499,0,0))</f>
        <v/>
      </c>
      <c r="O5499" s="11" t="str">
        <f t="shared" si="535"/>
        <v/>
      </c>
      <c r="P5499" s="11" t="str">
        <f t="shared" si="530"/>
        <v/>
      </c>
    </row>
    <row r="5500" spans="1:16" x14ac:dyDescent="0.25">
      <c r="A5500" s="9" t="str">
        <f>IF(A5499="","",IF(B5499&lt;C5499,A5499,IF(A5499=MAX('entry data'!$B$8:$B$507),"",A5499+1)))</f>
        <v/>
      </c>
      <c r="B5500" s="9" t="str">
        <f t="shared" si="531"/>
        <v/>
      </c>
      <c r="C5500" s="9" t="str">
        <f>IF(ISERROR(VLOOKUP(A5500,'entry data'!B:G,6,0)),"",VLOOKUP(A5500,'entry data'!B:G,6,0))</f>
        <v/>
      </c>
      <c r="D5500" s="9" t="str">
        <f>IF(ISERROR(VLOOKUP(A5500,'entry data'!B:C,2,0)),"",VLOOKUP(A5500,'entry data'!B:C,2,0))</f>
        <v/>
      </c>
      <c r="E5500" s="9" t="str">
        <f>IF(ISERROR(VLOOKUP(A5500,'entry data'!B:E,4,0)),"",VLOOKUP(A5500,'entry data'!B:E,4,0))</f>
        <v/>
      </c>
      <c r="F5500" s="11" t="str">
        <f>IF(A5500="","",IF(ISERROR(VLOOKUP(A5500,'entry data'!B:F,5,0)),"",VLOOKUP(A5500,'entry data'!B:F,5,0)))</f>
        <v/>
      </c>
      <c r="G5500" s="12" t="str">
        <f>IF(A5500="","",IF(ISERROR(VLOOKUP(A5500,'entry data'!B:I,8,0)),"",VLOOKUP(A5500,'entry data'!B:I,7,0)))</f>
        <v/>
      </c>
      <c r="H5500" s="13" t="str">
        <f>IF(A5500="","",IF(B5500=1,VLOOKUP(A5500,'entry data'!B:D,3,0),I5499))</f>
        <v/>
      </c>
      <c r="I5500" s="14" t="str">
        <f>IF(A5500="","",IF(E5500="weekly",7,IF(E5500="fortnightly",14,IF(E5500="monthly",DATE(IF(MONTH(H5500)=12,YEAR(H5500)+1,YEAR(H5500)),VLOOKUP(MONTH(H5500),index!$D$2:$G$13,2,0),DAY(H5500)),
IF(E5500="quarterly",DATE(IF(MONTH(H5500)&gt;=10,YEAR(H5500)+1,YEAR(H5500)),VLOOKUP(MONTH(H5500),index!$D$2:$G$13,3,0),DAY(H5500)),
IF(E5500="halfyearly",DATE(IF(MONTH(H5500)&gt;=7,YEAR(H5500)+1,YEAR(H5500)),VLOOKUP(MONTH(H5500),index!$D$2:$G$13,4,0),DAY(H5500)),
DATE(YEAR(H5500)+1,MONTH(H5500),DAY(H5500)))))-H5500))+H5500)</f>
        <v/>
      </c>
      <c r="J5500" s="9" t="str">
        <f t="shared" si="532"/>
        <v/>
      </c>
      <c r="K5500" s="11" t="str">
        <f t="shared" si="533"/>
        <v/>
      </c>
      <c r="L5500" s="11" t="str">
        <f t="shared" si="534"/>
        <v/>
      </c>
      <c r="M5500" s="11" t="str">
        <f>IF(A5500="","",VLOOKUP(E5500,index!$A$1:$B$6,2,0)*K5500*G5500)</f>
        <v/>
      </c>
      <c r="N5500" s="11" t="str">
        <f>IF(A5500="","",-PMT(G5500*VLOOKUP(E5500,index!$A$1:$B$6,2,0),C5500,F5500,0,0))</f>
        <v/>
      </c>
      <c r="O5500" s="11" t="str">
        <f t="shared" si="535"/>
        <v/>
      </c>
      <c r="P5500" s="11" t="str">
        <f t="shared" si="530"/>
        <v/>
      </c>
    </row>
    <row r="5501" spans="1:16" x14ac:dyDescent="0.25">
      <c r="A5501" s="9" t="str">
        <f>IF(A5500="","",IF(B5500&lt;C5500,A5500,IF(A5500=MAX('entry data'!$B$8:$B$507),"",A5500+1)))</f>
        <v/>
      </c>
      <c r="B5501" s="9" t="str">
        <f t="shared" si="531"/>
        <v/>
      </c>
      <c r="C5501" s="9" t="str">
        <f>IF(ISERROR(VLOOKUP(A5501,'entry data'!B:G,6,0)),"",VLOOKUP(A5501,'entry data'!B:G,6,0))</f>
        <v/>
      </c>
      <c r="D5501" s="9" t="str">
        <f>IF(ISERROR(VLOOKUP(A5501,'entry data'!B:C,2,0)),"",VLOOKUP(A5501,'entry data'!B:C,2,0))</f>
        <v/>
      </c>
      <c r="E5501" s="9" t="str">
        <f>IF(ISERROR(VLOOKUP(A5501,'entry data'!B:E,4,0)),"",VLOOKUP(A5501,'entry data'!B:E,4,0))</f>
        <v/>
      </c>
      <c r="F5501" s="11" t="str">
        <f>IF(A5501="","",IF(ISERROR(VLOOKUP(A5501,'entry data'!B:F,5,0)),"",VLOOKUP(A5501,'entry data'!B:F,5,0)))</f>
        <v/>
      </c>
      <c r="G5501" s="12" t="str">
        <f>IF(A5501="","",IF(ISERROR(VLOOKUP(A5501,'entry data'!B:I,8,0)),"",VLOOKUP(A5501,'entry data'!B:I,7,0)))</f>
        <v/>
      </c>
      <c r="H5501" s="13" t="str">
        <f>IF(A5501="","",IF(B5501=1,VLOOKUP(A5501,'entry data'!B:D,3,0),I5500))</f>
        <v/>
      </c>
      <c r="I5501" s="14" t="str">
        <f>IF(A5501="","",IF(E5501="weekly",7,IF(E5501="fortnightly",14,IF(E5501="monthly",DATE(IF(MONTH(H5501)=12,YEAR(H5501)+1,YEAR(H5501)),VLOOKUP(MONTH(H5501),index!$D$2:$G$13,2,0),DAY(H5501)),
IF(E5501="quarterly",DATE(IF(MONTH(H5501)&gt;=10,YEAR(H5501)+1,YEAR(H5501)),VLOOKUP(MONTH(H5501),index!$D$2:$G$13,3,0),DAY(H5501)),
IF(E5501="halfyearly",DATE(IF(MONTH(H5501)&gt;=7,YEAR(H5501)+1,YEAR(H5501)),VLOOKUP(MONTH(H5501),index!$D$2:$G$13,4,0),DAY(H5501)),
DATE(YEAR(H5501)+1,MONTH(H5501),DAY(H5501)))))-H5501))+H5501)</f>
        <v/>
      </c>
      <c r="J5501" s="9" t="str">
        <f t="shared" si="532"/>
        <v/>
      </c>
      <c r="K5501" s="11" t="str">
        <f t="shared" si="533"/>
        <v/>
      </c>
      <c r="L5501" s="11" t="str">
        <f t="shared" si="534"/>
        <v/>
      </c>
      <c r="M5501" s="11" t="str">
        <f>IF(A5501="","",VLOOKUP(E5501,index!$A$1:$B$6,2,0)*K5501*G5501)</f>
        <v/>
      </c>
      <c r="N5501" s="11" t="str">
        <f>IF(A5501="","",-PMT(G5501*VLOOKUP(E5501,index!$A$1:$B$6,2,0),C5501,F5501,0,0))</f>
        <v/>
      </c>
      <c r="O5501" s="11" t="str">
        <f t="shared" si="535"/>
        <v/>
      </c>
      <c r="P5501" s="11" t="str">
        <f t="shared" si="530"/>
        <v/>
      </c>
    </row>
    <row r="5502" spans="1:16" x14ac:dyDescent="0.25">
      <c r="A5502" s="9" t="str">
        <f>IF(A5501="","",IF(B5501&lt;C5501,A5501,IF(A5501=MAX('entry data'!$B$8:$B$507),"",A5501+1)))</f>
        <v/>
      </c>
      <c r="B5502" s="9" t="str">
        <f t="shared" si="531"/>
        <v/>
      </c>
      <c r="C5502" s="9" t="str">
        <f>IF(ISERROR(VLOOKUP(A5502,'entry data'!B:G,6,0)),"",VLOOKUP(A5502,'entry data'!B:G,6,0))</f>
        <v/>
      </c>
      <c r="D5502" s="9" t="str">
        <f>IF(ISERROR(VLOOKUP(A5502,'entry data'!B:C,2,0)),"",VLOOKUP(A5502,'entry data'!B:C,2,0))</f>
        <v/>
      </c>
      <c r="E5502" s="9" t="str">
        <f>IF(ISERROR(VLOOKUP(A5502,'entry data'!B:E,4,0)),"",VLOOKUP(A5502,'entry data'!B:E,4,0))</f>
        <v/>
      </c>
      <c r="F5502" s="11" t="str">
        <f>IF(A5502="","",IF(ISERROR(VLOOKUP(A5502,'entry data'!B:F,5,0)),"",VLOOKUP(A5502,'entry data'!B:F,5,0)))</f>
        <v/>
      </c>
      <c r="G5502" s="12" t="str">
        <f>IF(A5502="","",IF(ISERROR(VLOOKUP(A5502,'entry data'!B:I,8,0)),"",VLOOKUP(A5502,'entry data'!B:I,7,0)))</f>
        <v/>
      </c>
      <c r="H5502" s="13" t="str">
        <f>IF(A5502="","",IF(B5502=1,VLOOKUP(A5502,'entry data'!B:D,3,0),I5501))</f>
        <v/>
      </c>
      <c r="I5502" s="14" t="str">
        <f>IF(A5502="","",IF(E5502="weekly",7,IF(E5502="fortnightly",14,IF(E5502="monthly",DATE(IF(MONTH(H5502)=12,YEAR(H5502)+1,YEAR(H5502)),VLOOKUP(MONTH(H5502),index!$D$2:$G$13,2,0),DAY(H5502)),
IF(E5502="quarterly",DATE(IF(MONTH(H5502)&gt;=10,YEAR(H5502)+1,YEAR(H5502)),VLOOKUP(MONTH(H5502),index!$D$2:$G$13,3,0),DAY(H5502)),
IF(E5502="halfyearly",DATE(IF(MONTH(H5502)&gt;=7,YEAR(H5502)+1,YEAR(H5502)),VLOOKUP(MONTH(H5502),index!$D$2:$G$13,4,0),DAY(H5502)),
DATE(YEAR(H5502)+1,MONTH(H5502),DAY(H5502)))))-H5502))+H5502)</f>
        <v/>
      </c>
      <c r="J5502" s="9" t="str">
        <f t="shared" si="532"/>
        <v/>
      </c>
      <c r="K5502" s="11" t="str">
        <f t="shared" si="533"/>
        <v/>
      </c>
      <c r="L5502" s="11" t="str">
        <f t="shared" si="534"/>
        <v/>
      </c>
      <c r="M5502" s="11" t="str">
        <f>IF(A5502="","",VLOOKUP(E5502,index!$A$1:$B$6,2,0)*K5502*G5502)</f>
        <v/>
      </c>
      <c r="N5502" s="11" t="str">
        <f>IF(A5502="","",-PMT(G5502*VLOOKUP(E5502,index!$A$1:$B$6,2,0),C5502,F5502,0,0))</f>
        <v/>
      </c>
      <c r="O5502" s="11" t="str">
        <f t="shared" si="535"/>
        <v/>
      </c>
      <c r="P5502" s="11" t="str">
        <f t="shared" si="530"/>
        <v/>
      </c>
    </row>
    <row r="5503" spans="1:16" x14ac:dyDescent="0.25">
      <c r="A5503" s="9" t="str">
        <f>IF(A5502="","",IF(B5502&lt;C5502,A5502,IF(A5502=MAX('entry data'!$B$8:$B$507),"",A5502+1)))</f>
        <v/>
      </c>
      <c r="B5503" s="9" t="str">
        <f t="shared" si="531"/>
        <v/>
      </c>
      <c r="C5503" s="9" t="str">
        <f>IF(ISERROR(VLOOKUP(A5503,'entry data'!B:G,6,0)),"",VLOOKUP(A5503,'entry data'!B:G,6,0))</f>
        <v/>
      </c>
      <c r="D5503" s="9" t="str">
        <f>IF(ISERROR(VLOOKUP(A5503,'entry data'!B:C,2,0)),"",VLOOKUP(A5503,'entry data'!B:C,2,0))</f>
        <v/>
      </c>
      <c r="E5503" s="9" t="str">
        <f>IF(ISERROR(VLOOKUP(A5503,'entry data'!B:E,4,0)),"",VLOOKUP(A5503,'entry data'!B:E,4,0))</f>
        <v/>
      </c>
      <c r="F5503" s="11" t="str">
        <f>IF(A5503="","",IF(ISERROR(VLOOKUP(A5503,'entry data'!B:F,5,0)),"",VLOOKUP(A5503,'entry data'!B:F,5,0)))</f>
        <v/>
      </c>
      <c r="G5503" s="12" t="str">
        <f>IF(A5503="","",IF(ISERROR(VLOOKUP(A5503,'entry data'!B:I,8,0)),"",VLOOKUP(A5503,'entry data'!B:I,7,0)))</f>
        <v/>
      </c>
      <c r="H5503" s="13" t="str">
        <f>IF(A5503="","",IF(B5503=1,VLOOKUP(A5503,'entry data'!B:D,3,0),I5502))</f>
        <v/>
      </c>
      <c r="I5503" s="14" t="str">
        <f>IF(A5503="","",IF(E5503="weekly",7,IF(E5503="fortnightly",14,IF(E5503="monthly",DATE(IF(MONTH(H5503)=12,YEAR(H5503)+1,YEAR(H5503)),VLOOKUP(MONTH(H5503),index!$D$2:$G$13,2,0),DAY(H5503)),
IF(E5503="quarterly",DATE(IF(MONTH(H5503)&gt;=10,YEAR(H5503)+1,YEAR(H5503)),VLOOKUP(MONTH(H5503),index!$D$2:$G$13,3,0),DAY(H5503)),
IF(E5503="halfyearly",DATE(IF(MONTH(H5503)&gt;=7,YEAR(H5503)+1,YEAR(H5503)),VLOOKUP(MONTH(H5503),index!$D$2:$G$13,4,0),DAY(H5503)),
DATE(YEAR(H5503)+1,MONTH(H5503),DAY(H5503)))))-H5503))+H5503)</f>
        <v/>
      </c>
      <c r="J5503" s="9" t="str">
        <f t="shared" si="532"/>
        <v/>
      </c>
      <c r="K5503" s="11" t="str">
        <f t="shared" si="533"/>
        <v/>
      </c>
      <c r="L5503" s="11" t="str">
        <f t="shared" si="534"/>
        <v/>
      </c>
      <c r="M5503" s="11" t="str">
        <f>IF(A5503="","",VLOOKUP(E5503,index!$A$1:$B$6,2,0)*K5503*G5503)</f>
        <v/>
      </c>
      <c r="N5503" s="11" t="str">
        <f>IF(A5503="","",-PMT(G5503*VLOOKUP(E5503,index!$A$1:$B$6,2,0),C5503,F5503,0,0))</f>
        <v/>
      </c>
      <c r="O5503" s="11" t="str">
        <f t="shared" si="535"/>
        <v/>
      </c>
      <c r="P5503" s="11" t="str">
        <f t="shared" si="530"/>
        <v/>
      </c>
    </row>
    <row r="5504" spans="1:16" x14ac:dyDescent="0.25">
      <c r="A5504" s="9" t="str">
        <f>IF(A5503="","",IF(B5503&lt;C5503,A5503,IF(A5503=MAX('entry data'!$B$8:$B$507),"",A5503+1)))</f>
        <v/>
      </c>
      <c r="B5504" s="9" t="str">
        <f t="shared" si="531"/>
        <v/>
      </c>
      <c r="C5504" s="9" t="str">
        <f>IF(ISERROR(VLOOKUP(A5504,'entry data'!B:G,6,0)),"",VLOOKUP(A5504,'entry data'!B:G,6,0))</f>
        <v/>
      </c>
      <c r="D5504" s="9" t="str">
        <f>IF(ISERROR(VLOOKUP(A5504,'entry data'!B:C,2,0)),"",VLOOKUP(A5504,'entry data'!B:C,2,0))</f>
        <v/>
      </c>
      <c r="E5504" s="9" t="str">
        <f>IF(ISERROR(VLOOKUP(A5504,'entry data'!B:E,4,0)),"",VLOOKUP(A5504,'entry data'!B:E,4,0))</f>
        <v/>
      </c>
      <c r="F5504" s="11" t="str">
        <f>IF(A5504="","",IF(ISERROR(VLOOKUP(A5504,'entry data'!B:F,5,0)),"",VLOOKUP(A5504,'entry data'!B:F,5,0)))</f>
        <v/>
      </c>
      <c r="G5504" s="12" t="str">
        <f>IF(A5504="","",IF(ISERROR(VLOOKUP(A5504,'entry data'!B:I,8,0)),"",VLOOKUP(A5504,'entry data'!B:I,7,0)))</f>
        <v/>
      </c>
      <c r="H5504" s="13" t="str">
        <f>IF(A5504="","",IF(B5504=1,VLOOKUP(A5504,'entry data'!B:D,3,0),I5503))</f>
        <v/>
      </c>
      <c r="I5504" s="14" t="str">
        <f>IF(A5504="","",IF(E5504="weekly",7,IF(E5504="fortnightly",14,IF(E5504="monthly",DATE(IF(MONTH(H5504)=12,YEAR(H5504)+1,YEAR(H5504)),VLOOKUP(MONTH(H5504),index!$D$2:$G$13,2,0),DAY(H5504)),
IF(E5504="quarterly",DATE(IF(MONTH(H5504)&gt;=10,YEAR(H5504)+1,YEAR(H5504)),VLOOKUP(MONTH(H5504),index!$D$2:$G$13,3,0),DAY(H5504)),
IF(E5504="halfyearly",DATE(IF(MONTH(H5504)&gt;=7,YEAR(H5504)+1,YEAR(H5504)),VLOOKUP(MONTH(H5504),index!$D$2:$G$13,4,0),DAY(H5504)),
DATE(YEAR(H5504)+1,MONTH(H5504),DAY(H5504)))))-H5504))+H5504)</f>
        <v/>
      </c>
      <c r="J5504" s="9" t="str">
        <f t="shared" si="532"/>
        <v/>
      </c>
      <c r="K5504" s="11" t="str">
        <f t="shared" si="533"/>
        <v/>
      </c>
      <c r="L5504" s="11" t="str">
        <f t="shared" si="534"/>
        <v/>
      </c>
      <c r="M5504" s="11" t="str">
        <f>IF(A5504="","",VLOOKUP(E5504,index!$A$1:$B$6,2,0)*K5504*G5504)</f>
        <v/>
      </c>
      <c r="N5504" s="11" t="str">
        <f>IF(A5504="","",-PMT(G5504*VLOOKUP(E5504,index!$A$1:$B$6,2,0),C5504,F5504,0,0))</f>
        <v/>
      </c>
      <c r="O5504" s="11" t="str">
        <f t="shared" si="535"/>
        <v/>
      </c>
      <c r="P5504" s="11" t="str">
        <f t="shared" si="530"/>
        <v/>
      </c>
    </row>
    <row r="5505" spans="1:16" x14ac:dyDescent="0.25">
      <c r="A5505" s="9" t="str">
        <f>IF(A5504="","",IF(B5504&lt;C5504,A5504,IF(A5504=MAX('entry data'!$B$8:$B$507),"",A5504+1)))</f>
        <v/>
      </c>
      <c r="B5505" s="9" t="str">
        <f t="shared" si="531"/>
        <v/>
      </c>
      <c r="C5505" s="9" t="str">
        <f>IF(ISERROR(VLOOKUP(A5505,'entry data'!B:G,6,0)),"",VLOOKUP(A5505,'entry data'!B:G,6,0))</f>
        <v/>
      </c>
      <c r="D5505" s="9" t="str">
        <f>IF(ISERROR(VLOOKUP(A5505,'entry data'!B:C,2,0)),"",VLOOKUP(A5505,'entry data'!B:C,2,0))</f>
        <v/>
      </c>
      <c r="E5505" s="9" t="str">
        <f>IF(ISERROR(VLOOKUP(A5505,'entry data'!B:E,4,0)),"",VLOOKUP(A5505,'entry data'!B:E,4,0))</f>
        <v/>
      </c>
      <c r="F5505" s="11" t="str">
        <f>IF(A5505="","",IF(ISERROR(VLOOKUP(A5505,'entry data'!B:F,5,0)),"",VLOOKUP(A5505,'entry data'!B:F,5,0)))</f>
        <v/>
      </c>
      <c r="G5505" s="12" t="str">
        <f>IF(A5505="","",IF(ISERROR(VLOOKUP(A5505,'entry data'!B:I,8,0)),"",VLOOKUP(A5505,'entry data'!B:I,7,0)))</f>
        <v/>
      </c>
      <c r="H5505" s="13" t="str">
        <f>IF(A5505="","",IF(B5505=1,VLOOKUP(A5505,'entry data'!B:D,3,0),I5504))</f>
        <v/>
      </c>
      <c r="I5505" s="14" t="str">
        <f>IF(A5505="","",IF(E5505="weekly",7,IF(E5505="fortnightly",14,IF(E5505="monthly",DATE(IF(MONTH(H5505)=12,YEAR(H5505)+1,YEAR(H5505)),VLOOKUP(MONTH(H5505),index!$D$2:$G$13,2,0),DAY(H5505)),
IF(E5505="quarterly",DATE(IF(MONTH(H5505)&gt;=10,YEAR(H5505)+1,YEAR(H5505)),VLOOKUP(MONTH(H5505),index!$D$2:$G$13,3,0),DAY(H5505)),
IF(E5505="halfyearly",DATE(IF(MONTH(H5505)&gt;=7,YEAR(H5505)+1,YEAR(H5505)),VLOOKUP(MONTH(H5505),index!$D$2:$G$13,4,0),DAY(H5505)),
DATE(YEAR(H5505)+1,MONTH(H5505),DAY(H5505)))))-H5505))+H5505)</f>
        <v/>
      </c>
      <c r="J5505" s="9" t="str">
        <f t="shared" si="532"/>
        <v/>
      </c>
      <c r="K5505" s="11" t="str">
        <f t="shared" si="533"/>
        <v/>
      </c>
      <c r="L5505" s="11" t="str">
        <f t="shared" si="534"/>
        <v/>
      </c>
      <c r="M5505" s="11" t="str">
        <f>IF(A5505="","",VLOOKUP(E5505,index!$A$1:$B$6,2,0)*K5505*G5505)</f>
        <v/>
      </c>
      <c r="N5505" s="11" t="str">
        <f>IF(A5505="","",-PMT(G5505*VLOOKUP(E5505,index!$A$1:$B$6,2,0),C5505,F5505,0,0))</f>
        <v/>
      </c>
      <c r="O5505" s="11" t="str">
        <f t="shared" si="535"/>
        <v/>
      </c>
      <c r="P5505" s="11" t="str">
        <f t="shared" si="530"/>
        <v/>
      </c>
    </row>
    <row r="5506" spans="1:16" x14ac:dyDescent="0.25">
      <c r="A5506" s="9" t="str">
        <f>IF(A5505="","",IF(B5505&lt;C5505,A5505,IF(A5505=MAX('entry data'!$B$8:$B$507),"",A5505+1)))</f>
        <v/>
      </c>
      <c r="B5506" s="9" t="str">
        <f t="shared" si="531"/>
        <v/>
      </c>
      <c r="C5506" s="9" t="str">
        <f>IF(ISERROR(VLOOKUP(A5506,'entry data'!B:G,6,0)),"",VLOOKUP(A5506,'entry data'!B:G,6,0))</f>
        <v/>
      </c>
      <c r="D5506" s="9" t="str">
        <f>IF(ISERROR(VLOOKUP(A5506,'entry data'!B:C,2,0)),"",VLOOKUP(A5506,'entry data'!B:C,2,0))</f>
        <v/>
      </c>
      <c r="E5506" s="9" t="str">
        <f>IF(ISERROR(VLOOKUP(A5506,'entry data'!B:E,4,0)),"",VLOOKUP(A5506,'entry data'!B:E,4,0))</f>
        <v/>
      </c>
      <c r="F5506" s="11" t="str">
        <f>IF(A5506="","",IF(ISERROR(VLOOKUP(A5506,'entry data'!B:F,5,0)),"",VLOOKUP(A5506,'entry data'!B:F,5,0)))</f>
        <v/>
      </c>
      <c r="G5506" s="12" t="str">
        <f>IF(A5506="","",IF(ISERROR(VLOOKUP(A5506,'entry data'!B:I,8,0)),"",VLOOKUP(A5506,'entry data'!B:I,7,0)))</f>
        <v/>
      </c>
      <c r="H5506" s="13" t="str">
        <f>IF(A5506="","",IF(B5506=1,VLOOKUP(A5506,'entry data'!B:D,3,0),I5505))</f>
        <v/>
      </c>
      <c r="I5506" s="14" t="str">
        <f>IF(A5506="","",IF(E5506="weekly",7,IF(E5506="fortnightly",14,IF(E5506="monthly",DATE(IF(MONTH(H5506)=12,YEAR(H5506)+1,YEAR(H5506)),VLOOKUP(MONTH(H5506),index!$D$2:$G$13,2,0),DAY(H5506)),
IF(E5506="quarterly",DATE(IF(MONTH(H5506)&gt;=10,YEAR(H5506)+1,YEAR(H5506)),VLOOKUP(MONTH(H5506),index!$D$2:$G$13,3,0),DAY(H5506)),
IF(E5506="halfyearly",DATE(IF(MONTH(H5506)&gt;=7,YEAR(H5506)+1,YEAR(H5506)),VLOOKUP(MONTH(H5506),index!$D$2:$G$13,4,0),DAY(H5506)),
DATE(YEAR(H5506)+1,MONTH(H5506),DAY(H5506)))))-H5506))+H5506)</f>
        <v/>
      </c>
      <c r="J5506" s="9" t="str">
        <f t="shared" si="532"/>
        <v/>
      </c>
      <c r="K5506" s="11" t="str">
        <f t="shared" si="533"/>
        <v/>
      </c>
      <c r="L5506" s="11" t="str">
        <f t="shared" si="534"/>
        <v/>
      </c>
      <c r="M5506" s="11" t="str">
        <f>IF(A5506="","",VLOOKUP(E5506,index!$A$1:$B$6,2,0)*K5506*G5506)</f>
        <v/>
      </c>
      <c r="N5506" s="11" t="str">
        <f>IF(A5506="","",-PMT(G5506*VLOOKUP(E5506,index!$A$1:$B$6,2,0),C5506,F5506,0,0))</f>
        <v/>
      </c>
      <c r="O5506" s="11" t="str">
        <f t="shared" si="535"/>
        <v/>
      </c>
      <c r="P5506" s="11" t="str">
        <f t="shared" si="530"/>
        <v/>
      </c>
    </row>
    <row r="5507" spans="1:16" x14ac:dyDescent="0.25">
      <c r="A5507" s="9" t="str">
        <f>IF(A5506="","",IF(B5506&lt;C5506,A5506,IF(A5506=MAX('entry data'!$B$8:$B$507),"",A5506+1)))</f>
        <v/>
      </c>
      <c r="B5507" s="9" t="str">
        <f t="shared" si="531"/>
        <v/>
      </c>
      <c r="C5507" s="9" t="str">
        <f>IF(ISERROR(VLOOKUP(A5507,'entry data'!B:G,6,0)),"",VLOOKUP(A5507,'entry data'!B:G,6,0))</f>
        <v/>
      </c>
      <c r="D5507" s="9" t="str">
        <f>IF(ISERROR(VLOOKUP(A5507,'entry data'!B:C,2,0)),"",VLOOKUP(A5507,'entry data'!B:C,2,0))</f>
        <v/>
      </c>
      <c r="E5507" s="9" t="str">
        <f>IF(ISERROR(VLOOKUP(A5507,'entry data'!B:E,4,0)),"",VLOOKUP(A5507,'entry data'!B:E,4,0))</f>
        <v/>
      </c>
      <c r="F5507" s="11" t="str">
        <f>IF(A5507="","",IF(ISERROR(VLOOKUP(A5507,'entry data'!B:F,5,0)),"",VLOOKUP(A5507,'entry data'!B:F,5,0)))</f>
        <v/>
      </c>
      <c r="G5507" s="12" t="str">
        <f>IF(A5507="","",IF(ISERROR(VLOOKUP(A5507,'entry data'!B:I,8,0)),"",VLOOKUP(A5507,'entry data'!B:I,7,0)))</f>
        <v/>
      </c>
      <c r="H5507" s="13" t="str">
        <f>IF(A5507="","",IF(B5507=1,VLOOKUP(A5507,'entry data'!B:D,3,0),I5506))</f>
        <v/>
      </c>
      <c r="I5507" s="14" t="str">
        <f>IF(A5507="","",IF(E5507="weekly",7,IF(E5507="fortnightly",14,IF(E5507="monthly",DATE(IF(MONTH(H5507)=12,YEAR(H5507)+1,YEAR(H5507)),VLOOKUP(MONTH(H5507),index!$D$2:$G$13,2,0),DAY(H5507)),
IF(E5507="quarterly",DATE(IF(MONTH(H5507)&gt;=10,YEAR(H5507)+1,YEAR(H5507)),VLOOKUP(MONTH(H5507),index!$D$2:$G$13,3,0),DAY(H5507)),
IF(E5507="halfyearly",DATE(IF(MONTH(H5507)&gt;=7,YEAR(H5507)+1,YEAR(H5507)),VLOOKUP(MONTH(H5507),index!$D$2:$G$13,4,0),DAY(H5507)),
DATE(YEAR(H5507)+1,MONTH(H5507),DAY(H5507)))))-H5507))+H5507)</f>
        <v/>
      </c>
      <c r="J5507" s="9" t="str">
        <f t="shared" si="532"/>
        <v/>
      </c>
      <c r="K5507" s="11" t="str">
        <f t="shared" si="533"/>
        <v/>
      </c>
      <c r="L5507" s="11" t="str">
        <f t="shared" si="534"/>
        <v/>
      </c>
      <c r="M5507" s="11" t="str">
        <f>IF(A5507="","",VLOOKUP(E5507,index!$A$1:$B$6,2,0)*K5507*G5507)</f>
        <v/>
      </c>
      <c r="N5507" s="11" t="str">
        <f>IF(A5507="","",-PMT(G5507*VLOOKUP(E5507,index!$A$1:$B$6,2,0),C5507,F5507,0,0))</f>
        <v/>
      </c>
      <c r="O5507" s="11" t="str">
        <f t="shared" si="535"/>
        <v/>
      </c>
      <c r="P5507" s="11" t="str">
        <f t="shared" ref="P5507:P5570" si="536">IF(A5507="","",IF(J5507&lt;&gt;J5508,O5507,0))</f>
        <v/>
      </c>
    </row>
    <row r="5508" spans="1:16" x14ac:dyDescent="0.25">
      <c r="A5508" s="9" t="str">
        <f>IF(A5507="","",IF(B5507&lt;C5507,A5507,IF(A5507=MAX('entry data'!$B$8:$B$507),"",A5507+1)))</f>
        <v/>
      </c>
      <c r="B5508" s="9" t="str">
        <f t="shared" si="531"/>
        <v/>
      </c>
      <c r="C5508" s="9" t="str">
        <f>IF(ISERROR(VLOOKUP(A5508,'entry data'!B:G,6,0)),"",VLOOKUP(A5508,'entry data'!B:G,6,0))</f>
        <v/>
      </c>
      <c r="D5508" s="9" t="str">
        <f>IF(ISERROR(VLOOKUP(A5508,'entry data'!B:C,2,0)),"",VLOOKUP(A5508,'entry data'!B:C,2,0))</f>
        <v/>
      </c>
      <c r="E5508" s="9" t="str">
        <f>IF(ISERROR(VLOOKUP(A5508,'entry data'!B:E,4,0)),"",VLOOKUP(A5508,'entry data'!B:E,4,0))</f>
        <v/>
      </c>
      <c r="F5508" s="11" t="str">
        <f>IF(A5508="","",IF(ISERROR(VLOOKUP(A5508,'entry data'!B:F,5,0)),"",VLOOKUP(A5508,'entry data'!B:F,5,0)))</f>
        <v/>
      </c>
      <c r="G5508" s="12" t="str">
        <f>IF(A5508="","",IF(ISERROR(VLOOKUP(A5508,'entry data'!B:I,8,0)),"",VLOOKUP(A5508,'entry data'!B:I,7,0)))</f>
        <v/>
      </c>
      <c r="H5508" s="13" t="str">
        <f>IF(A5508="","",IF(B5508=1,VLOOKUP(A5508,'entry data'!B:D,3,0),I5507))</f>
        <v/>
      </c>
      <c r="I5508" s="14" t="str">
        <f>IF(A5508="","",IF(E5508="weekly",7,IF(E5508="fortnightly",14,IF(E5508="monthly",DATE(IF(MONTH(H5508)=12,YEAR(H5508)+1,YEAR(H5508)),VLOOKUP(MONTH(H5508),index!$D$2:$G$13,2,0),DAY(H5508)),
IF(E5508="quarterly",DATE(IF(MONTH(H5508)&gt;=10,YEAR(H5508)+1,YEAR(H5508)),VLOOKUP(MONTH(H5508),index!$D$2:$G$13,3,0),DAY(H5508)),
IF(E5508="halfyearly",DATE(IF(MONTH(H5508)&gt;=7,YEAR(H5508)+1,YEAR(H5508)),VLOOKUP(MONTH(H5508),index!$D$2:$G$13,4,0),DAY(H5508)),
DATE(YEAR(H5508)+1,MONTH(H5508),DAY(H5508)))))-H5508))+H5508)</f>
        <v/>
      </c>
      <c r="J5508" s="9" t="str">
        <f t="shared" si="532"/>
        <v/>
      </c>
      <c r="K5508" s="11" t="str">
        <f t="shared" si="533"/>
        <v/>
      </c>
      <c r="L5508" s="11" t="str">
        <f t="shared" si="534"/>
        <v/>
      </c>
      <c r="M5508" s="11" t="str">
        <f>IF(A5508="","",VLOOKUP(E5508,index!$A$1:$B$6,2,0)*K5508*G5508)</f>
        <v/>
      </c>
      <c r="N5508" s="11" t="str">
        <f>IF(A5508="","",-PMT(G5508*VLOOKUP(E5508,index!$A$1:$B$6,2,0),C5508,F5508,0,0))</f>
        <v/>
      </c>
      <c r="O5508" s="11" t="str">
        <f t="shared" si="535"/>
        <v/>
      </c>
      <c r="P5508" s="11" t="str">
        <f t="shared" si="536"/>
        <v/>
      </c>
    </row>
    <row r="5509" spans="1:16" x14ac:dyDescent="0.25">
      <c r="A5509" s="9" t="str">
        <f>IF(A5508="","",IF(B5508&lt;C5508,A5508,IF(A5508=MAX('entry data'!$B$8:$B$507),"",A5508+1)))</f>
        <v/>
      </c>
      <c r="B5509" s="9" t="str">
        <f t="shared" si="531"/>
        <v/>
      </c>
      <c r="C5509" s="9" t="str">
        <f>IF(ISERROR(VLOOKUP(A5509,'entry data'!B:G,6,0)),"",VLOOKUP(A5509,'entry data'!B:G,6,0))</f>
        <v/>
      </c>
      <c r="D5509" s="9" t="str">
        <f>IF(ISERROR(VLOOKUP(A5509,'entry data'!B:C,2,0)),"",VLOOKUP(A5509,'entry data'!B:C,2,0))</f>
        <v/>
      </c>
      <c r="E5509" s="9" t="str">
        <f>IF(ISERROR(VLOOKUP(A5509,'entry data'!B:E,4,0)),"",VLOOKUP(A5509,'entry data'!B:E,4,0))</f>
        <v/>
      </c>
      <c r="F5509" s="11" t="str">
        <f>IF(A5509="","",IF(ISERROR(VLOOKUP(A5509,'entry data'!B:F,5,0)),"",VLOOKUP(A5509,'entry data'!B:F,5,0)))</f>
        <v/>
      </c>
      <c r="G5509" s="12" t="str">
        <f>IF(A5509="","",IF(ISERROR(VLOOKUP(A5509,'entry data'!B:I,8,0)),"",VLOOKUP(A5509,'entry data'!B:I,7,0)))</f>
        <v/>
      </c>
      <c r="H5509" s="13" t="str">
        <f>IF(A5509="","",IF(B5509=1,VLOOKUP(A5509,'entry data'!B:D,3,0),I5508))</f>
        <v/>
      </c>
      <c r="I5509" s="14" t="str">
        <f>IF(A5509="","",IF(E5509="weekly",7,IF(E5509="fortnightly",14,IF(E5509="monthly",DATE(IF(MONTH(H5509)=12,YEAR(H5509)+1,YEAR(H5509)),VLOOKUP(MONTH(H5509),index!$D$2:$G$13,2,0),DAY(H5509)),
IF(E5509="quarterly",DATE(IF(MONTH(H5509)&gt;=10,YEAR(H5509)+1,YEAR(H5509)),VLOOKUP(MONTH(H5509),index!$D$2:$G$13,3,0),DAY(H5509)),
IF(E5509="halfyearly",DATE(IF(MONTH(H5509)&gt;=7,YEAR(H5509)+1,YEAR(H5509)),VLOOKUP(MONTH(H5509),index!$D$2:$G$13,4,0),DAY(H5509)),
DATE(YEAR(H5509)+1,MONTH(H5509),DAY(H5509)))))-H5509))+H5509)</f>
        <v/>
      </c>
      <c r="J5509" s="9" t="str">
        <f t="shared" si="532"/>
        <v/>
      </c>
      <c r="K5509" s="11" t="str">
        <f t="shared" si="533"/>
        <v/>
      </c>
      <c r="L5509" s="11" t="str">
        <f t="shared" si="534"/>
        <v/>
      </c>
      <c r="M5509" s="11" t="str">
        <f>IF(A5509="","",VLOOKUP(E5509,index!$A$1:$B$6,2,0)*K5509*G5509)</f>
        <v/>
      </c>
      <c r="N5509" s="11" t="str">
        <f>IF(A5509="","",-PMT(G5509*VLOOKUP(E5509,index!$A$1:$B$6,2,0),C5509,F5509,0,0))</f>
        <v/>
      </c>
      <c r="O5509" s="11" t="str">
        <f t="shared" si="535"/>
        <v/>
      </c>
      <c r="P5509" s="11" t="str">
        <f t="shared" si="536"/>
        <v/>
      </c>
    </row>
    <row r="5510" spans="1:16" x14ac:dyDescent="0.25">
      <c r="A5510" s="9" t="str">
        <f>IF(A5509="","",IF(B5509&lt;C5509,A5509,IF(A5509=MAX('entry data'!$B$8:$B$507),"",A5509+1)))</f>
        <v/>
      </c>
      <c r="B5510" s="9" t="str">
        <f t="shared" si="531"/>
        <v/>
      </c>
      <c r="C5510" s="9" t="str">
        <f>IF(ISERROR(VLOOKUP(A5510,'entry data'!B:G,6,0)),"",VLOOKUP(A5510,'entry data'!B:G,6,0))</f>
        <v/>
      </c>
      <c r="D5510" s="9" t="str">
        <f>IF(ISERROR(VLOOKUP(A5510,'entry data'!B:C,2,0)),"",VLOOKUP(A5510,'entry data'!B:C,2,0))</f>
        <v/>
      </c>
      <c r="E5510" s="9" t="str">
        <f>IF(ISERROR(VLOOKUP(A5510,'entry data'!B:E,4,0)),"",VLOOKUP(A5510,'entry data'!B:E,4,0))</f>
        <v/>
      </c>
      <c r="F5510" s="11" t="str">
        <f>IF(A5510="","",IF(ISERROR(VLOOKUP(A5510,'entry data'!B:F,5,0)),"",VLOOKUP(A5510,'entry data'!B:F,5,0)))</f>
        <v/>
      </c>
      <c r="G5510" s="12" t="str">
        <f>IF(A5510="","",IF(ISERROR(VLOOKUP(A5510,'entry data'!B:I,8,0)),"",VLOOKUP(A5510,'entry data'!B:I,7,0)))</f>
        <v/>
      </c>
      <c r="H5510" s="13" t="str">
        <f>IF(A5510="","",IF(B5510=1,VLOOKUP(A5510,'entry data'!B:D,3,0),I5509))</f>
        <v/>
      </c>
      <c r="I5510" s="14" t="str">
        <f>IF(A5510="","",IF(E5510="weekly",7,IF(E5510="fortnightly",14,IF(E5510="monthly",DATE(IF(MONTH(H5510)=12,YEAR(H5510)+1,YEAR(H5510)),VLOOKUP(MONTH(H5510),index!$D$2:$G$13,2,0),DAY(H5510)),
IF(E5510="quarterly",DATE(IF(MONTH(H5510)&gt;=10,YEAR(H5510)+1,YEAR(H5510)),VLOOKUP(MONTH(H5510),index!$D$2:$G$13,3,0),DAY(H5510)),
IF(E5510="halfyearly",DATE(IF(MONTH(H5510)&gt;=7,YEAR(H5510)+1,YEAR(H5510)),VLOOKUP(MONTH(H5510),index!$D$2:$G$13,4,0),DAY(H5510)),
DATE(YEAR(H5510)+1,MONTH(H5510),DAY(H5510)))))-H5510))+H5510)</f>
        <v/>
      </c>
      <c r="J5510" s="9" t="str">
        <f t="shared" si="532"/>
        <v/>
      </c>
      <c r="K5510" s="11" t="str">
        <f t="shared" si="533"/>
        <v/>
      </c>
      <c r="L5510" s="11" t="str">
        <f t="shared" si="534"/>
        <v/>
      </c>
      <c r="M5510" s="11" t="str">
        <f>IF(A5510="","",VLOOKUP(E5510,index!$A$1:$B$6,2,0)*K5510*G5510)</f>
        <v/>
      </c>
      <c r="N5510" s="11" t="str">
        <f>IF(A5510="","",-PMT(G5510*VLOOKUP(E5510,index!$A$1:$B$6,2,0),C5510,F5510,0,0))</f>
        <v/>
      </c>
      <c r="O5510" s="11" t="str">
        <f t="shared" si="535"/>
        <v/>
      </c>
      <c r="P5510" s="11" t="str">
        <f t="shared" si="536"/>
        <v/>
      </c>
    </row>
    <row r="5511" spans="1:16" x14ac:dyDescent="0.25">
      <c r="A5511" s="9" t="str">
        <f>IF(A5510="","",IF(B5510&lt;C5510,A5510,IF(A5510=MAX('entry data'!$B$8:$B$507),"",A5510+1)))</f>
        <v/>
      </c>
      <c r="B5511" s="9" t="str">
        <f t="shared" si="531"/>
        <v/>
      </c>
      <c r="C5511" s="9" t="str">
        <f>IF(ISERROR(VLOOKUP(A5511,'entry data'!B:G,6,0)),"",VLOOKUP(A5511,'entry data'!B:G,6,0))</f>
        <v/>
      </c>
      <c r="D5511" s="9" t="str">
        <f>IF(ISERROR(VLOOKUP(A5511,'entry data'!B:C,2,0)),"",VLOOKUP(A5511,'entry data'!B:C,2,0))</f>
        <v/>
      </c>
      <c r="E5511" s="9" t="str">
        <f>IF(ISERROR(VLOOKUP(A5511,'entry data'!B:E,4,0)),"",VLOOKUP(A5511,'entry data'!B:E,4,0))</f>
        <v/>
      </c>
      <c r="F5511" s="11" t="str">
        <f>IF(A5511="","",IF(ISERROR(VLOOKUP(A5511,'entry data'!B:F,5,0)),"",VLOOKUP(A5511,'entry data'!B:F,5,0)))</f>
        <v/>
      </c>
      <c r="G5511" s="12" t="str">
        <f>IF(A5511="","",IF(ISERROR(VLOOKUP(A5511,'entry data'!B:I,8,0)),"",VLOOKUP(A5511,'entry data'!B:I,7,0)))</f>
        <v/>
      </c>
      <c r="H5511" s="13" t="str">
        <f>IF(A5511="","",IF(B5511=1,VLOOKUP(A5511,'entry data'!B:D,3,0),I5510))</f>
        <v/>
      </c>
      <c r="I5511" s="14" t="str">
        <f>IF(A5511="","",IF(E5511="weekly",7,IF(E5511="fortnightly",14,IF(E5511="monthly",DATE(IF(MONTH(H5511)=12,YEAR(H5511)+1,YEAR(H5511)),VLOOKUP(MONTH(H5511),index!$D$2:$G$13,2,0),DAY(H5511)),
IF(E5511="quarterly",DATE(IF(MONTH(H5511)&gt;=10,YEAR(H5511)+1,YEAR(H5511)),VLOOKUP(MONTH(H5511),index!$D$2:$G$13,3,0),DAY(H5511)),
IF(E5511="halfyearly",DATE(IF(MONTH(H5511)&gt;=7,YEAR(H5511)+1,YEAR(H5511)),VLOOKUP(MONTH(H5511),index!$D$2:$G$13,4,0),DAY(H5511)),
DATE(YEAR(H5511)+1,MONTH(H5511),DAY(H5511)))))-H5511))+H5511)</f>
        <v/>
      </c>
      <c r="J5511" s="9" t="str">
        <f t="shared" si="532"/>
        <v/>
      </c>
      <c r="K5511" s="11" t="str">
        <f t="shared" si="533"/>
        <v/>
      </c>
      <c r="L5511" s="11" t="str">
        <f t="shared" si="534"/>
        <v/>
      </c>
      <c r="M5511" s="11" t="str">
        <f>IF(A5511="","",VLOOKUP(E5511,index!$A$1:$B$6,2,0)*K5511*G5511)</f>
        <v/>
      </c>
      <c r="N5511" s="11" t="str">
        <f>IF(A5511="","",-PMT(G5511*VLOOKUP(E5511,index!$A$1:$B$6,2,0),C5511,F5511,0,0))</f>
        <v/>
      </c>
      <c r="O5511" s="11" t="str">
        <f t="shared" si="535"/>
        <v/>
      </c>
      <c r="P5511" s="11" t="str">
        <f t="shared" si="536"/>
        <v/>
      </c>
    </row>
    <row r="5512" spans="1:16" x14ac:dyDescent="0.25">
      <c r="A5512" s="9" t="str">
        <f>IF(A5511="","",IF(B5511&lt;C5511,A5511,IF(A5511=MAX('entry data'!$B$8:$B$507),"",A5511+1)))</f>
        <v/>
      </c>
      <c r="B5512" s="9" t="str">
        <f t="shared" si="531"/>
        <v/>
      </c>
      <c r="C5512" s="9" t="str">
        <f>IF(ISERROR(VLOOKUP(A5512,'entry data'!B:G,6,0)),"",VLOOKUP(A5512,'entry data'!B:G,6,0))</f>
        <v/>
      </c>
      <c r="D5512" s="9" t="str">
        <f>IF(ISERROR(VLOOKUP(A5512,'entry data'!B:C,2,0)),"",VLOOKUP(A5512,'entry data'!B:C,2,0))</f>
        <v/>
      </c>
      <c r="E5512" s="9" t="str">
        <f>IF(ISERROR(VLOOKUP(A5512,'entry data'!B:E,4,0)),"",VLOOKUP(A5512,'entry data'!B:E,4,0))</f>
        <v/>
      </c>
      <c r="F5512" s="11" t="str">
        <f>IF(A5512="","",IF(ISERROR(VLOOKUP(A5512,'entry data'!B:F,5,0)),"",VLOOKUP(A5512,'entry data'!B:F,5,0)))</f>
        <v/>
      </c>
      <c r="G5512" s="12" t="str">
        <f>IF(A5512="","",IF(ISERROR(VLOOKUP(A5512,'entry data'!B:I,8,0)),"",VLOOKUP(A5512,'entry data'!B:I,7,0)))</f>
        <v/>
      </c>
      <c r="H5512" s="13" t="str">
        <f>IF(A5512="","",IF(B5512=1,VLOOKUP(A5512,'entry data'!B:D,3,0),I5511))</f>
        <v/>
      </c>
      <c r="I5512" s="14" t="str">
        <f>IF(A5512="","",IF(E5512="weekly",7,IF(E5512="fortnightly",14,IF(E5512="monthly",DATE(IF(MONTH(H5512)=12,YEAR(H5512)+1,YEAR(H5512)),VLOOKUP(MONTH(H5512),index!$D$2:$G$13,2,0),DAY(H5512)),
IF(E5512="quarterly",DATE(IF(MONTH(H5512)&gt;=10,YEAR(H5512)+1,YEAR(H5512)),VLOOKUP(MONTH(H5512),index!$D$2:$G$13,3,0),DAY(H5512)),
IF(E5512="halfyearly",DATE(IF(MONTH(H5512)&gt;=7,YEAR(H5512)+1,YEAR(H5512)),VLOOKUP(MONTH(H5512),index!$D$2:$G$13,4,0),DAY(H5512)),
DATE(YEAR(H5512)+1,MONTH(H5512),DAY(H5512)))))-H5512))+H5512)</f>
        <v/>
      </c>
      <c r="J5512" s="9" t="str">
        <f t="shared" si="532"/>
        <v/>
      </c>
      <c r="K5512" s="11" t="str">
        <f t="shared" si="533"/>
        <v/>
      </c>
      <c r="L5512" s="11" t="str">
        <f t="shared" si="534"/>
        <v/>
      </c>
      <c r="M5512" s="11" t="str">
        <f>IF(A5512="","",VLOOKUP(E5512,index!$A$1:$B$6,2,0)*K5512*G5512)</f>
        <v/>
      </c>
      <c r="N5512" s="11" t="str">
        <f>IF(A5512="","",-PMT(G5512*VLOOKUP(E5512,index!$A$1:$B$6,2,0),C5512,F5512,0,0))</f>
        <v/>
      </c>
      <c r="O5512" s="11" t="str">
        <f t="shared" si="535"/>
        <v/>
      </c>
      <c r="P5512" s="11" t="str">
        <f t="shared" si="536"/>
        <v/>
      </c>
    </row>
    <row r="5513" spans="1:16" x14ac:dyDescent="0.25">
      <c r="A5513" s="9" t="str">
        <f>IF(A5512="","",IF(B5512&lt;C5512,A5512,IF(A5512=MAX('entry data'!$B$8:$B$507),"",A5512+1)))</f>
        <v/>
      </c>
      <c r="B5513" s="9" t="str">
        <f t="shared" si="531"/>
        <v/>
      </c>
      <c r="C5513" s="9" t="str">
        <f>IF(ISERROR(VLOOKUP(A5513,'entry data'!B:G,6,0)),"",VLOOKUP(A5513,'entry data'!B:G,6,0))</f>
        <v/>
      </c>
      <c r="D5513" s="9" t="str">
        <f>IF(ISERROR(VLOOKUP(A5513,'entry data'!B:C,2,0)),"",VLOOKUP(A5513,'entry data'!B:C,2,0))</f>
        <v/>
      </c>
      <c r="E5513" s="9" t="str">
        <f>IF(ISERROR(VLOOKUP(A5513,'entry data'!B:E,4,0)),"",VLOOKUP(A5513,'entry data'!B:E,4,0))</f>
        <v/>
      </c>
      <c r="F5513" s="11" t="str">
        <f>IF(A5513="","",IF(ISERROR(VLOOKUP(A5513,'entry data'!B:F,5,0)),"",VLOOKUP(A5513,'entry data'!B:F,5,0)))</f>
        <v/>
      </c>
      <c r="G5513" s="12" t="str">
        <f>IF(A5513="","",IF(ISERROR(VLOOKUP(A5513,'entry data'!B:I,8,0)),"",VLOOKUP(A5513,'entry data'!B:I,7,0)))</f>
        <v/>
      </c>
      <c r="H5513" s="13" t="str">
        <f>IF(A5513="","",IF(B5513=1,VLOOKUP(A5513,'entry data'!B:D,3,0),I5512))</f>
        <v/>
      </c>
      <c r="I5513" s="14" t="str">
        <f>IF(A5513="","",IF(E5513="weekly",7,IF(E5513="fortnightly",14,IF(E5513="monthly",DATE(IF(MONTH(H5513)=12,YEAR(H5513)+1,YEAR(H5513)),VLOOKUP(MONTH(H5513),index!$D$2:$G$13,2,0),DAY(H5513)),
IF(E5513="quarterly",DATE(IF(MONTH(H5513)&gt;=10,YEAR(H5513)+1,YEAR(H5513)),VLOOKUP(MONTH(H5513),index!$D$2:$G$13,3,0),DAY(H5513)),
IF(E5513="halfyearly",DATE(IF(MONTH(H5513)&gt;=7,YEAR(H5513)+1,YEAR(H5513)),VLOOKUP(MONTH(H5513),index!$D$2:$G$13,4,0),DAY(H5513)),
DATE(YEAR(H5513)+1,MONTH(H5513),DAY(H5513)))))-H5513))+H5513)</f>
        <v/>
      </c>
      <c r="J5513" s="9" t="str">
        <f t="shared" si="532"/>
        <v/>
      </c>
      <c r="K5513" s="11" t="str">
        <f t="shared" si="533"/>
        <v/>
      </c>
      <c r="L5513" s="11" t="str">
        <f t="shared" si="534"/>
        <v/>
      </c>
      <c r="M5513" s="11" t="str">
        <f>IF(A5513="","",VLOOKUP(E5513,index!$A$1:$B$6,2,0)*K5513*G5513)</f>
        <v/>
      </c>
      <c r="N5513" s="11" t="str">
        <f>IF(A5513="","",-PMT(G5513*VLOOKUP(E5513,index!$A$1:$B$6,2,0),C5513,F5513,0,0))</f>
        <v/>
      </c>
      <c r="O5513" s="11" t="str">
        <f t="shared" si="535"/>
        <v/>
      </c>
      <c r="P5513" s="11" t="str">
        <f t="shared" si="536"/>
        <v/>
      </c>
    </row>
    <row r="5514" spans="1:16" x14ac:dyDescent="0.25">
      <c r="A5514" s="9" t="str">
        <f>IF(A5513="","",IF(B5513&lt;C5513,A5513,IF(A5513=MAX('entry data'!$B$8:$B$507),"",A5513+1)))</f>
        <v/>
      </c>
      <c r="B5514" s="9" t="str">
        <f t="shared" si="531"/>
        <v/>
      </c>
      <c r="C5514" s="9" t="str">
        <f>IF(ISERROR(VLOOKUP(A5514,'entry data'!B:G,6,0)),"",VLOOKUP(A5514,'entry data'!B:G,6,0))</f>
        <v/>
      </c>
      <c r="D5514" s="9" t="str">
        <f>IF(ISERROR(VLOOKUP(A5514,'entry data'!B:C,2,0)),"",VLOOKUP(A5514,'entry data'!B:C,2,0))</f>
        <v/>
      </c>
      <c r="E5514" s="9" t="str">
        <f>IF(ISERROR(VLOOKUP(A5514,'entry data'!B:E,4,0)),"",VLOOKUP(A5514,'entry data'!B:E,4,0))</f>
        <v/>
      </c>
      <c r="F5514" s="11" t="str">
        <f>IF(A5514="","",IF(ISERROR(VLOOKUP(A5514,'entry data'!B:F,5,0)),"",VLOOKUP(A5514,'entry data'!B:F,5,0)))</f>
        <v/>
      </c>
      <c r="G5514" s="12" t="str">
        <f>IF(A5514="","",IF(ISERROR(VLOOKUP(A5514,'entry data'!B:I,8,0)),"",VLOOKUP(A5514,'entry data'!B:I,7,0)))</f>
        <v/>
      </c>
      <c r="H5514" s="13" t="str">
        <f>IF(A5514="","",IF(B5514=1,VLOOKUP(A5514,'entry data'!B:D,3,0),I5513))</f>
        <v/>
      </c>
      <c r="I5514" s="14" t="str">
        <f>IF(A5514="","",IF(E5514="weekly",7,IF(E5514="fortnightly",14,IF(E5514="monthly",DATE(IF(MONTH(H5514)=12,YEAR(H5514)+1,YEAR(H5514)),VLOOKUP(MONTH(H5514),index!$D$2:$G$13,2,0),DAY(H5514)),
IF(E5514="quarterly",DATE(IF(MONTH(H5514)&gt;=10,YEAR(H5514)+1,YEAR(H5514)),VLOOKUP(MONTH(H5514),index!$D$2:$G$13,3,0),DAY(H5514)),
IF(E5514="halfyearly",DATE(IF(MONTH(H5514)&gt;=7,YEAR(H5514)+1,YEAR(H5514)),VLOOKUP(MONTH(H5514),index!$D$2:$G$13,4,0),DAY(H5514)),
DATE(YEAR(H5514)+1,MONTH(H5514),DAY(H5514)))))-H5514))+H5514)</f>
        <v/>
      </c>
      <c r="J5514" s="9" t="str">
        <f t="shared" si="532"/>
        <v/>
      </c>
      <c r="K5514" s="11" t="str">
        <f t="shared" si="533"/>
        <v/>
      </c>
      <c r="L5514" s="11" t="str">
        <f t="shared" si="534"/>
        <v/>
      </c>
      <c r="M5514" s="11" t="str">
        <f>IF(A5514="","",VLOOKUP(E5514,index!$A$1:$B$6,2,0)*K5514*G5514)</f>
        <v/>
      </c>
      <c r="N5514" s="11" t="str">
        <f>IF(A5514="","",-PMT(G5514*VLOOKUP(E5514,index!$A$1:$B$6,2,0),C5514,F5514,0,0))</f>
        <v/>
      </c>
      <c r="O5514" s="11" t="str">
        <f t="shared" si="535"/>
        <v/>
      </c>
      <c r="P5514" s="11" t="str">
        <f t="shared" si="536"/>
        <v/>
      </c>
    </row>
    <row r="5515" spans="1:16" x14ac:dyDescent="0.25">
      <c r="A5515" s="9" t="str">
        <f>IF(A5514="","",IF(B5514&lt;C5514,A5514,IF(A5514=MAX('entry data'!$B$8:$B$507),"",A5514+1)))</f>
        <v/>
      </c>
      <c r="B5515" s="9" t="str">
        <f t="shared" si="531"/>
        <v/>
      </c>
      <c r="C5515" s="9" t="str">
        <f>IF(ISERROR(VLOOKUP(A5515,'entry data'!B:G,6,0)),"",VLOOKUP(A5515,'entry data'!B:G,6,0))</f>
        <v/>
      </c>
      <c r="D5515" s="9" t="str">
        <f>IF(ISERROR(VLOOKUP(A5515,'entry data'!B:C,2,0)),"",VLOOKUP(A5515,'entry data'!B:C,2,0))</f>
        <v/>
      </c>
      <c r="E5515" s="9" t="str">
        <f>IF(ISERROR(VLOOKUP(A5515,'entry data'!B:E,4,0)),"",VLOOKUP(A5515,'entry data'!B:E,4,0))</f>
        <v/>
      </c>
      <c r="F5515" s="11" t="str">
        <f>IF(A5515="","",IF(ISERROR(VLOOKUP(A5515,'entry data'!B:F,5,0)),"",VLOOKUP(A5515,'entry data'!B:F,5,0)))</f>
        <v/>
      </c>
      <c r="G5515" s="12" t="str">
        <f>IF(A5515="","",IF(ISERROR(VLOOKUP(A5515,'entry data'!B:I,8,0)),"",VLOOKUP(A5515,'entry data'!B:I,7,0)))</f>
        <v/>
      </c>
      <c r="H5515" s="13" t="str">
        <f>IF(A5515="","",IF(B5515=1,VLOOKUP(A5515,'entry data'!B:D,3,0),I5514))</f>
        <v/>
      </c>
      <c r="I5515" s="14" t="str">
        <f>IF(A5515="","",IF(E5515="weekly",7,IF(E5515="fortnightly",14,IF(E5515="monthly",DATE(IF(MONTH(H5515)=12,YEAR(H5515)+1,YEAR(H5515)),VLOOKUP(MONTH(H5515),index!$D$2:$G$13,2,0),DAY(H5515)),
IF(E5515="quarterly",DATE(IF(MONTH(H5515)&gt;=10,YEAR(H5515)+1,YEAR(H5515)),VLOOKUP(MONTH(H5515),index!$D$2:$G$13,3,0),DAY(H5515)),
IF(E5515="halfyearly",DATE(IF(MONTH(H5515)&gt;=7,YEAR(H5515)+1,YEAR(H5515)),VLOOKUP(MONTH(H5515),index!$D$2:$G$13,4,0),DAY(H5515)),
DATE(YEAR(H5515)+1,MONTH(H5515),DAY(H5515)))))-H5515))+H5515)</f>
        <v/>
      </c>
      <c r="J5515" s="9" t="str">
        <f t="shared" si="532"/>
        <v/>
      </c>
      <c r="K5515" s="11" t="str">
        <f t="shared" si="533"/>
        <v/>
      </c>
      <c r="L5515" s="11" t="str">
        <f t="shared" si="534"/>
        <v/>
      </c>
      <c r="M5515" s="11" t="str">
        <f>IF(A5515="","",VLOOKUP(E5515,index!$A$1:$B$6,2,0)*K5515*G5515)</f>
        <v/>
      </c>
      <c r="N5515" s="11" t="str">
        <f>IF(A5515="","",-PMT(G5515*VLOOKUP(E5515,index!$A$1:$B$6,2,0),C5515,F5515,0,0))</f>
        <v/>
      </c>
      <c r="O5515" s="11" t="str">
        <f t="shared" si="535"/>
        <v/>
      </c>
      <c r="P5515" s="11" t="str">
        <f t="shared" si="536"/>
        <v/>
      </c>
    </row>
    <row r="5516" spans="1:16" x14ac:dyDescent="0.25">
      <c r="A5516" s="9" t="str">
        <f>IF(A5515="","",IF(B5515&lt;C5515,A5515,IF(A5515=MAX('entry data'!$B$8:$B$507),"",A5515+1)))</f>
        <v/>
      </c>
      <c r="B5516" s="9" t="str">
        <f t="shared" si="531"/>
        <v/>
      </c>
      <c r="C5516" s="9" t="str">
        <f>IF(ISERROR(VLOOKUP(A5516,'entry data'!B:G,6,0)),"",VLOOKUP(A5516,'entry data'!B:G,6,0))</f>
        <v/>
      </c>
      <c r="D5516" s="9" t="str">
        <f>IF(ISERROR(VLOOKUP(A5516,'entry data'!B:C,2,0)),"",VLOOKUP(A5516,'entry data'!B:C,2,0))</f>
        <v/>
      </c>
      <c r="E5516" s="9" t="str">
        <f>IF(ISERROR(VLOOKUP(A5516,'entry data'!B:E,4,0)),"",VLOOKUP(A5516,'entry data'!B:E,4,0))</f>
        <v/>
      </c>
      <c r="F5516" s="11" t="str">
        <f>IF(A5516="","",IF(ISERROR(VLOOKUP(A5516,'entry data'!B:F,5,0)),"",VLOOKUP(A5516,'entry data'!B:F,5,0)))</f>
        <v/>
      </c>
      <c r="G5516" s="12" t="str">
        <f>IF(A5516="","",IF(ISERROR(VLOOKUP(A5516,'entry data'!B:I,8,0)),"",VLOOKUP(A5516,'entry data'!B:I,7,0)))</f>
        <v/>
      </c>
      <c r="H5516" s="13" t="str">
        <f>IF(A5516="","",IF(B5516=1,VLOOKUP(A5516,'entry data'!B:D,3,0),I5515))</f>
        <v/>
      </c>
      <c r="I5516" s="14" t="str">
        <f>IF(A5516="","",IF(E5516="weekly",7,IF(E5516="fortnightly",14,IF(E5516="monthly",DATE(IF(MONTH(H5516)=12,YEAR(H5516)+1,YEAR(H5516)),VLOOKUP(MONTH(H5516),index!$D$2:$G$13,2,0),DAY(H5516)),
IF(E5516="quarterly",DATE(IF(MONTH(H5516)&gt;=10,YEAR(H5516)+1,YEAR(H5516)),VLOOKUP(MONTH(H5516),index!$D$2:$G$13,3,0),DAY(H5516)),
IF(E5516="halfyearly",DATE(IF(MONTH(H5516)&gt;=7,YEAR(H5516)+1,YEAR(H5516)),VLOOKUP(MONTH(H5516),index!$D$2:$G$13,4,0),DAY(H5516)),
DATE(YEAR(H5516)+1,MONTH(H5516),DAY(H5516)))))-H5516))+H5516)</f>
        <v/>
      </c>
      <c r="J5516" s="9" t="str">
        <f t="shared" si="532"/>
        <v/>
      </c>
      <c r="K5516" s="11" t="str">
        <f t="shared" si="533"/>
        <v/>
      </c>
      <c r="L5516" s="11" t="str">
        <f t="shared" si="534"/>
        <v/>
      </c>
      <c r="M5516" s="11" t="str">
        <f>IF(A5516="","",VLOOKUP(E5516,index!$A$1:$B$6,2,0)*K5516*G5516)</f>
        <v/>
      </c>
      <c r="N5516" s="11" t="str">
        <f>IF(A5516="","",-PMT(G5516*VLOOKUP(E5516,index!$A$1:$B$6,2,0),C5516,F5516,0,0))</f>
        <v/>
      </c>
      <c r="O5516" s="11" t="str">
        <f t="shared" si="535"/>
        <v/>
      </c>
      <c r="P5516" s="11" t="str">
        <f t="shared" si="536"/>
        <v/>
      </c>
    </row>
    <row r="5517" spans="1:16" x14ac:dyDescent="0.25">
      <c r="A5517" s="9" t="str">
        <f>IF(A5516="","",IF(B5516&lt;C5516,A5516,IF(A5516=MAX('entry data'!$B$8:$B$507),"",A5516+1)))</f>
        <v/>
      </c>
      <c r="B5517" s="9" t="str">
        <f t="shared" si="531"/>
        <v/>
      </c>
      <c r="C5517" s="9" t="str">
        <f>IF(ISERROR(VLOOKUP(A5517,'entry data'!B:G,6,0)),"",VLOOKUP(A5517,'entry data'!B:G,6,0))</f>
        <v/>
      </c>
      <c r="D5517" s="9" t="str">
        <f>IF(ISERROR(VLOOKUP(A5517,'entry data'!B:C,2,0)),"",VLOOKUP(A5517,'entry data'!B:C,2,0))</f>
        <v/>
      </c>
      <c r="E5517" s="9" t="str">
        <f>IF(ISERROR(VLOOKUP(A5517,'entry data'!B:E,4,0)),"",VLOOKUP(A5517,'entry data'!B:E,4,0))</f>
        <v/>
      </c>
      <c r="F5517" s="11" t="str">
        <f>IF(A5517="","",IF(ISERROR(VLOOKUP(A5517,'entry data'!B:F,5,0)),"",VLOOKUP(A5517,'entry data'!B:F,5,0)))</f>
        <v/>
      </c>
      <c r="G5517" s="12" t="str">
        <f>IF(A5517="","",IF(ISERROR(VLOOKUP(A5517,'entry data'!B:I,8,0)),"",VLOOKUP(A5517,'entry data'!B:I,7,0)))</f>
        <v/>
      </c>
      <c r="H5517" s="13" t="str">
        <f>IF(A5517="","",IF(B5517=1,VLOOKUP(A5517,'entry data'!B:D,3,0),I5516))</f>
        <v/>
      </c>
      <c r="I5517" s="14" t="str">
        <f>IF(A5517="","",IF(E5517="weekly",7,IF(E5517="fortnightly",14,IF(E5517="monthly",DATE(IF(MONTH(H5517)=12,YEAR(H5517)+1,YEAR(H5517)),VLOOKUP(MONTH(H5517),index!$D$2:$G$13,2,0),DAY(H5517)),
IF(E5517="quarterly",DATE(IF(MONTH(H5517)&gt;=10,YEAR(H5517)+1,YEAR(H5517)),VLOOKUP(MONTH(H5517),index!$D$2:$G$13,3,0),DAY(H5517)),
IF(E5517="halfyearly",DATE(IF(MONTH(H5517)&gt;=7,YEAR(H5517)+1,YEAR(H5517)),VLOOKUP(MONTH(H5517),index!$D$2:$G$13,4,0),DAY(H5517)),
DATE(YEAR(H5517)+1,MONTH(H5517),DAY(H5517)))))-H5517))+H5517)</f>
        <v/>
      </c>
      <c r="J5517" s="9" t="str">
        <f t="shared" si="532"/>
        <v/>
      </c>
      <c r="K5517" s="11" t="str">
        <f t="shared" si="533"/>
        <v/>
      </c>
      <c r="L5517" s="11" t="str">
        <f t="shared" si="534"/>
        <v/>
      </c>
      <c r="M5517" s="11" t="str">
        <f>IF(A5517="","",VLOOKUP(E5517,index!$A$1:$B$6,2,0)*K5517*G5517)</f>
        <v/>
      </c>
      <c r="N5517" s="11" t="str">
        <f>IF(A5517="","",-PMT(G5517*VLOOKUP(E5517,index!$A$1:$B$6,2,0),C5517,F5517,0,0))</f>
        <v/>
      </c>
      <c r="O5517" s="11" t="str">
        <f t="shared" si="535"/>
        <v/>
      </c>
      <c r="P5517" s="11" t="str">
        <f t="shared" si="536"/>
        <v/>
      </c>
    </row>
    <row r="5518" spans="1:16" x14ac:dyDescent="0.25">
      <c r="A5518" s="9" t="str">
        <f>IF(A5517="","",IF(B5517&lt;C5517,A5517,IF(A5517=MAX('entry data'!$B$8:$B$507),"",A5517+1)))</f>
        <v/>
      </c>
      <c r="B5518" s="9" t="str">
        <f t="shared" si="531"/>
        <v/>
      </c>
      <c r="C5518" s="9" t="str">
        <f>IF(ISERROR(VLOOKUP(A5518,'entry data'!B:G,6,0)),"",VLOOKUP(A5518,'entry data'!B:G,6,0))</f>
        <v/>
      </c>
      <c r="D5518" s="9" t="str">
        <f>IF(ISERROR(VLOOKUP(A5518,'entry data'!B:C,2,0)),"",VLOOKUP(A5518,'entry data'!B:C,2,0))</f>
        <v/>
      </c>
      <c r="E5518" s="9" t="str">
        <f>IF(ISERROR(VLOOKUP(A5518,'entry data'!B:E,4,0)),"",VLOOKUP(A5518,'entry data'!B:E,4,0))</f>
        <v/>
      </c>
      <c r="F5518" s="11" t="str">
        <f>IF(A5518="","",IF(ISERROR(VLOOKUP(A5518,'entry data'!B:F,5,0)),"",VLOOKUP(A5518,'entry data'!B:F,5,0)))</f>
        <v/>
      </c>
      <c r="G5518" s="12" t="str">
        <f>IF(A5518="","",IF(ISERROR(VLOOKUP(A5518,'entry data'!B:I,8,0)),"",VLOOKUP(A5518,'entry data'!B:I,7,0)))</f>
        <v/>
      </c>
      <c r="H5518" s="13" t="str">
        <f>IF(A5518="","",IF(B5518=1,VLOOKUP(A5518,'entry data'!B:D,3,0),I5517))</f>
        <v/>
      </c>
      <c r="I5518" s="14" t="str">
        <f>IF(A5518="","",IF(E5518="weekly",7,IF(E5518="fortnightly",14,IF(E5518="monthly",DATE(IF(MONTH(H5518)=12,YEAR(H5518)+1,YEAR(H5518)),VLOOKUP(MONTH(H5518),index!$D$2:$G$13,2,0),DAY(H5518)),
IF(E5518="quarterly",DATE(IF(MONTH(H5518)&gt;=10,YEAR(H5518)+1,YEAR(H5518)),VLOOKUP(MONTH(H5518),index!$D$2:$G$13,3,0),DAY(H5518)),
IF(E5518="halfyearly",DATE(IF(MONTH(H5518)&gt;=7,YEAR(H5518)+1,YEAR(H5518)),VLOOKUP(MONTH(H5518),index!$D$2:$G$13,4,0),DAY(H5518)),
DATE(YEAR(H5518)+1,MONTH(H5518),DAY(H5518)))))-H5518))+H5518)</f>
        <v/>
      </c>
      <c r="J5518" s="9" t="str">
        <f t="shared" si="532"/>
        <v/>
      </c>
      <c r="K5518" s="11" t="str">
        <f t="shared" si="533"/>
        <v/>
      </c>
      <c r="L5518" s="11" t="str">
        <f t="shared" si="534"/>
        <v/>
      </c>
      <c r="M5518" s="11" t="str">
        <f>IF(A5518="","",VLOOKUP(E5518,index!$A$1:$B$6,2,0)*K5518*G5518)</f>
        <v/>
      </c>
      <c r="N5518" s="11" t="str">
        <f>IF(A5518="","",-PMT(G5518*VLOOKUP(E5518,index!$A$1:$B$6,2,0),C5518,F5518,0,0))</f>
        <v/>
      </c>
      <c r="O5518" s="11" t="str">
        <f t="shared" si="535"/>
        <v/>
      </c>
      <c r="P5518" s="11" t="str">
        <f t="shared" si="536"/>
        <v/>
      </c>
    </row>
    <row r="5519" spans="1:16" x14ac:dyDescent="0.25">
      <c r="A5519" s="9" t="str">
        <f>IF(A5518="","",IF(B5518&lt;C5518,A5518,IF(A5518=MAX('entry data'!$B$8:$B$507),"",A5518+1)))</f>
        <v/>
      </c>
      <c r="B5519" s="9" t="str">
        <f t="shared" si="531"/>
        <v/>
      </c>
      <c r="C5519" s="9" t="str">
        <f>IF(ISERROR(VLOOKUP(A5519,'entry data'!B:G,6,0)),"",VLOOKUP(A5519,'entry data'!B:G,6,0))</f>
        <v/>
      </c>
      <c r="D5519" s="9" t="str">
        <f>IF(ISERROR(VLOOKUP(A5519,'entry data'!B:C,2,0)),"",VLOOKUP(A5519,'entry data'!B:C,2,0))</f>
        <v/>
      </c>
      <c r="E5519" s="9" t="str">
        <f>IF(ISERROR(VLOOKUP(A5519,'entry data'!B:E,4,0)),"",VLOOKUP(A5519,'entry data'!B:E,4,0))</f>
        <v/>
      </c>
      <c r="F5519" s="11" t="str">
        <f>IF(A5519="","",IF(ISERROR(VLOOKUP(A5519,'entry data'!B:F,5,0)),"",VLOOKUP(A5519,'entry data'!B:F,5,0)))</f>
        <v/>
      </c>
      <c r="G5519" s="12" t="str">
        <f>IF(A5519="","",IF(ISERROR(VLOOKUP(A5519,'entry data'!B:I,8,0)),"",VLOOKUP(A5519,'entry data'!B:I,7,0)))</f>
        <v/>
      </c>
      <c r="H5519" s="13" t="str">
        <f>IF(A5519="","",IF(B5519=1,VLOOKUP(A5519,'entry data'!B:D,3,0),I5518))</f>
        <v/>
      </c>
      <c r="I5519" s="14" t="str">
        <f>IF(A5519="","",IF(E5519="weekly",7,IF(E5519="fortnightly",14,IF(E5519="monthly",DATE(IF(MONTH(H5519)=12,YEAR(H5519)+1,YEAR(H5519)),VLOOKUP(MONTH(H5519),index!$D$2:$G$13,2,0),DAY(H5519)),
IF(E5519="quarterly",DATE(IF(MONTH(H5519)&gt;=10,YEAR(H5519)+1,YEAR(H5519)),VLOOKUP(MONTH(H5519),index!$D$2:$G$13,3,0),DAY(H5519)),
IF(E5519="halfyearly",DATE(IF(MONTH(H5519)&gt;=7,YEAR(H5519)+1,YEAR(H5519)),VLOOKUP(MONTH(H5519),index!$D$2:$G$13,4,0),DAY(H5519)),
DATE(YEAR(H5519)+1,MONTH(H5519),DAY(H5519)))))-H5519))+H5519)</f>
        <v/>
      </c>
      <c r="J5519" s="9" t="str">
        <f t="shared" si="532"/>
        <v/>
      </c>
      <c r="K5519" s="11" t="str">
        <f t="shared" si="533"/>
        <v/>
      </c>
      <c r="L5519" s="11" t="str">
        <f t="shared" si="534"/>
        <v/>
      </c>
      <c r="M5519" s="11" t="str">
        <f>IF(A5519="","",VLOOKUP(E5519,index!$A$1:$B$6,2,0)*K5519*G5519)</f>
        <v/>
      </c>
      <c r="N5519" s="11" t="str">
        <f>IF(A5519="","",-PMT(G5519*VLOOKUP(E5519,index!$A$1:$B$6,2,0),C5519,F5519,0,0))</f>
        <v/>
      </c>
      <c r="O5519" s="11" t="str">
        <f t="shared" si="535"/>
        <v/>
      </c>
      <c r="P5519" s="11" t="str">
        <f t="shared" si="536"/>
        <v/>
      </c>
    </row>
    <row r="5520" spans="1:16" x14ac:dyDescent="0.25">
      <c r="A5520" s="9" t="str">
        <f>IF(A5519="","",IF(B5519&lt;C5519,A5519,IF(A5519=MAX('entry data'!$B$8:$B$507),"",A5519+1)))</f>
        <v/>
      </c>
      <c r="B5520" s="9" t="str">
        <f t="shared" si="531"/>
        <v/>
      </c>
      <c r="C5520" s="9" t="str">
        <f>IF(ISERROR(VLOOKUP(A5520,'entry data'!B:G,6,0)),"",VLOOKUP(A5520,'entry data'!B:G,6,0))</f>
        <v/>
      </c>
      <c r="D5520" s="9" t="str">
        <f>IF(ISERROR(VLOOKUP(A5520,'entry data'!B:C,2,0)),"",VLOOKUP(A5520,'entry data'!B:C,2,0))</f>
        <v/>
      </c>
      <c r="E5520" s="9" t="str">
        <f>IF(ISERROR(VLOOKUP(A5520,'entry data'!B:E,4,0)),"",VLOOKUP(A5520,'entry data'!B:E,4,0))</f>
        <v/>
      </c>
      <c r="F5520" s="11" t="str">
        <f>IF(A5520="","",IF(ISERROR(VLOOKUP(A5520,'entry data'!B:F,5,0)),"",VLOOKUP(A5520,'entry data'!B:F,5,0)))</f>
        <v/>
      </c>
      <c r="G5520" s="12" t="str">
        <f>IF(A5520="","",IF(ISERROR(VLOOKUP(A5520,'entry data'!B:I,8,0)),"",VLOOKUP(A5520,'entry data'!B:I,7,0)))</f>
        <v/>
      </c>
      <c r="H5520" s="13" t="str">
        <f>IF(A5520="","",IF(B5520=1,VLOOKUP(A5520,'entry data'!B:D,3,0),I5519))</f>
        <v/>
      </c>
      <c r="I5520" s="14" t="str">
        <f>IF(A5520="","",IF(E5520="weekly",7,IF(E5520="fortnightly",14,IF(E5520="monthly",DATE(IF(MONTH(H5520)=12,YEAR(H5520)+1,YEAR(H5520)),VLOOKUP(MONTH(H5520),index!$D$2:$G$13,2,0),DAY(H5520)),
IF(E5520="quarterly",DATE(IF(MONTH(H5520)&gt;=10,YEAR(H5520)+1,YEAR(H5520)),VLOOKUP(MONTH(H5520),index!$D$2:$G$13,3,0),DAY(H5520)),
IF(E5520="halfyearly",DATE(IF(MONTH(H5520)&gt;=7,YEAR(H5520)+1,YEAR(H5520)),VLOOKUP(MONTH(H5520),index!$D$2:$G$13,4,0),DAY(H5520)),
DATE(YEAR(H5520)+1,MONTH(H5520),DAY(H5520)))))-H5520))+H5520)</f>
        <v/>
      </c>
      <c r="J5520" s="9" t="str">
        <f t="shared" si="532"/>
        <v/>
      </c>
      <c r="K5520" s="11" t="str">
        <f t="shared" si="533"/>
        <v/>
      </c>
      <c r="L5520" s="11" t="str">
        <f t="shared" si="534"/>
        <v/>
      </c>
      <c r="M5520" s="11" t="str">
        <f>IF(A5520="","",VLOOKUP(E5520,index!$A$1:$B$6,2,0)*K5520*G5520)</f>
        <v/>
      </c>
      <c r="N5520" s="11" t="str">
        <f>IF(A5520="","",-PMT(G5520*VLOOKUP(E5520,index!$A$1:$B$6,2,0),C5520,F5520,0,0))</f>
        <v/>
      </c>
      <c r="O5520" s="11" t="str">
        <f t="shared" si="535"/>
        <v/>
      </c>
      <c r="P5520" s="11" t="str">
        <f t="shared" si="536"/>
        <v/>
      </c>
    </row>
    <row r="5521" spans="1:16" x14ac:dyDescent="0.25">
      <c r="A5521" s="9" t="str">
        <f>IF(A5520="","",IF(B5520&lt;C5520,A5520,IF(A5520=MAX('entry data'!$B$8:$B$507),"",A5520+1)))</f>
        <v/>
      </c>
      <c r="B5521" s="9" t="str">
        <f t="shared" si="531"/>
        <v/>
      </c>
      <c r="C5521" s="9" t="str">
        <f>IF(ISERROR(VLOOKUP(A5521,'entry data'!B:G,6,0)),"",VLOOKUP(A5521,'entry data'!B:G,6,0))</f>
        <v/>
      </c>
      <c r="D5521" s="9" t="str">
        <f>IF(ISERROR(VLOOKUP(A5521,'entry data'!B:C,2,0)),"",VLOOKUP(A5521,'entry data'!B:C,2,0))</f>
        <v/>
      </c>
      <c r="E5521" s="9" t="str">
        <f>IF(ISERROR(VLOOKUP(A5521,'entry data'!B:E,4,0)),"",VLOOKUP(A5521,'entry data'!B:E,4,0))</f>
        <v/>
      </c>
      <c r="F5521" s="11" t="str">
        <f>IF(A5521="","",IF(ISERROR(VLOOKUP(A5521,'entry data'!B:F,5,0)),"",VLOOKUP(A5521,'entry data'!B:F,5,0)))</f>
        <v/>
      </c>
      <c r="G5521" s="12" t="str">
        <f>IF(A5521="","",IF(ISERROR(VLOOKUP(A5521,'entry data'!B:I,8,0)),"",VLOOKUP(A5521,'entry data'!B:I,7,0)))</f>
        <v/>
      </c>
      <c r="H5521" s="13" t="str">
        <f>IF(A5521="","",IF(B5521=1,VLOOKUP(A5521,'entry data'!B:D,3,0),I5520))</f>
        <v/>
      </c>
      <c r="I5521" s="14" t="str">
        <f>IF(A5521="","",IF(E5521="weekly",7,IF(E5521="fortnightly",14,IF(E5521="monthly",DATE(IF(MONTH(H5521)=12,YEAR(H5521)+1,YEAR(H5521)),VLOOKUP(MONTH(H5521),index!$D$2:$G$13,2,0),DAY(H5521)),
IF(E5521="quarterly",DATE(IF(MONTH(H5521)&gt;=10,YEAR(H5521)+1,YEAR(H5521)),VLOOKUP(MONTH(H5521),index!$D$2:$G$13,3,0),DAY(H5521)),
IF(E5521="halfyearly",DATE(IF(MONTH(H5521)&gt;=7,YEAR(H5521)+1,YEAR(H5521)),VLOOKUP(MONTH(H5521),index!$D$2:$G$13,4,0),DAY(H5521)),
DATE(YEAR(H5521)+1,MONTH(H5521),DAY(H5521)))))-H5521))+H5521)</f>
        <v/>
      </c>
      <c r="J5521" s="9" t="str">
        <f t="shared" si="532"/>
        <v/>
      </c>
      <c r="K5521" s="11" t="str">
        <f t="shared" si="533"/>
        <v/>
      </c>
      <c r="L5521" s="11" t="str">
        <f t="shared" si="534"/>
        <v/>
      </c>
      <c r="M5521" s="11" t="str">
        <f>IF(A5521="","",VLOOKUP(E5521,index!$A$1:$B$6,2,0)*K5521*G5521)</f>
        <v/>
      </c>
      <c r="N5521" s="11" t="str">
        <f>IF(A5521="","",-PMT(G5521*VLOOKUP(E5521,index!$A$1:$B$6,2,0),C5521,F5521,0,0))</f>
        <v/>
      </c>
      <c r="O5521" s="11" t="str">
        <f t="shared" si="535"/>
        <v/>
      </c>
      <c r="P5521" s="11" t="str">
        <f t="shared" si="536"/>
        <v/>
      </c>
    </row>
    <row r="5522" spans="1:16" x14ac:dyDescent="0.25">
      <c r="A5522" s="9" t="str">
        <f>IF(A5521="","",IF(B5521&lt;C5521,A5521,IF(A5521=MAX('entry data'!$B$8:$B$507),"",A5521+1)))</f>
        <v/>
      </c>
      <c r="B5522" s="9" t="str">
        <f t="shared" si="531"/>
        <v/>
      </c>
      <c r="C5522" s="9" t="str">
        <f>IF(ISERROR(VLOOKUP(A5522,'entry data'!B:G,6,0)),"",VLOOKUP(A5522,'entry data'!B:G,6,0))</f>
        <v/>
      </c>
      <c r="D5522" s="9" t="str">
        <f>IF(ISERROR(VLOOKUP(A5522,'entry data'!B:C,2,0)),"",VLOOKUP(A5522,'entry data'!B:C,2,0))</f>
        <v/>
      </c>
      <c r="E5522" s="9" t="str">
        <f>IF(ISERROR(VLOOKUP(A5522,'entry data'!B:E,4,0)),"",VLOOKUP(A5522,'entry data'!B:E,4,0))</f>
        <v/>
      </c>
      <c r="F5522" s="11" t="str">
        <f>IF(A5522="","",IF(ISERROR(VLOOKUP(A5522,'entry data'!B:F,5,0)),"",VLOOKUP(A5522,'entry data'!B:F,5,0)))</f>
        <v/>
      </c>
      <c r="G5522" s="12" t="str">
        <f>IF(A5522="","",IF(ISERROR(VLOOKUP(A5522,'entry data'!B:I,8,0)),"",VLOOKUP(A5522,'entry data'!B:I,7,0)))</f>
        <v/>
      </c>
      <c r="H5522" s="13" t="str">
        <f>IF(A5522="","",IF(B5522=1,VLOOKUP(A5522,'entry data'!B:D,3,0),I5521))</f>
        <v/>
      </c>
      <c r="I5522" s="14" t="str">
        <f>IF(A5522="","",IF(E5522="weekly",7,IF(E5522="fortnightly",14,IF(E5522="monthly",DATE(IF(MONTH(H5522)=12,YEAR(H5522)+1,YEAR(H5522)),VLOOKUP(MONTH(H5522),index!$D$2:$G$13,2,0),DAY(H5522)),
IF(E5522="quarterly",DATE(IF(MONTH(H5522)&gt;=10,YEAR(H5522)+1,YEAR(H5522)),VLOOKUP(MONTH(H5522),index!$D$2:$G$13,3,0),DAY(H5522)),
IF(E5522="halfyearly",DATE(IF(MONTH(H5522)&gt;=7,YEAR(H5522)+1,YEAR(H5522)),VLOOKUP(MONTH(H5522),index!$D$2:$G$13,4,0),DAY(H5522)),
DATE(YEAR(H5522)+1,MONTH(H5522),DAY(H5522)))))-H5522))+H5522)</f>
        <v/>
      </c>
      <c r="J5522" s="9" t="str">
        <f t="shared" si="532"/>
        <v/>
      </c>
      <c r="K5522" s="11" t="str">
        <f t="shared" si="533"/>
        <v/>
      </c>
      <c r="L5522" s="11" t="str">
        <f t="shared" si="534"/>
        <v/>
      </c>
      <c r="M5522" s="11" t="str">
        <f>IF(A5522="","",VLOOKUP(E5522,index!$A$1:$B$6,2,0)*K5522*G5522)</f>
        <v/>
      </c>
      <c r="N5522" s="11" t="str">
        <f>IF(A5522="","",-PMT(G5522*VLOOKUP(E5522,index!$A$1:$B$6,2,0),C5522,F5522,0,0))</f>
        <v/>
      </c>
      <c r="O5522" s="11" t="str">
        <f t="shared" si="535"/>
        <v/>
      </c>
      <c r="P5522" s="11" t="str">
        <f t="shared" si="536"/>
        <v/>
      </c>
    </row>
    <row r="5523" spans="1:16" x14ac:dyDescent="0.25">
      <c r="A5523" s="9" t="str">
        <f>IF(A5522="","",IF(B5522&lt;C5522,A5522,IF(A5522=MAX('entry data'!$B$8:$B$507),"",A5522+1)))</f>
        <v/>
      </c>
      <c r="B5523" s="9" t="str">
        <f t="shared" si="531"/>
        <v/>
      </c>
      <c r="C5523" s="9" t="str">
        <f>IF(ISERROR(VLOOKUP(A5523,'entry data'!B:G,6,0)),"",VLOOKUP(A5523,'entry data'!B:G,6,0))</f>
        <v/>
      </c>
      <c r="D5523" s="9" t="str">
        <f>IF(ISERROR(VLOOKUP(A5523,'entry data'!B:C,2,0)),"",VLOOKUP(A5523,'entry data'!B:C,2,0))</f>
        <v/>
      </c>
      <c r="E5523" s="9" t="str">
        <f>IF(ISERROR(VLOOKUP(A5523,'entry data'!B:E,4,0)),"",VLOOKUP(A5523,'entry data'!B:E,4,0))</f>
        <v/>
      </c>
      <c r="F5523" s="11" t="str">
        <f>IF(A5523="","",IF(ISERROR(VLOOKUP(A5523,'entry data'!B:F,5,0)),"",VLOOKUP(A5523,'entry data'!B:F,5,0)))</f>
        <v/>
      </c>
      <c r="G5523" s="12" t="str">
        <f>IF(A5523="","",IF(ISERROR(VLOOKUP(A5523,'entry data'!B:I,8,0)),"",VLOOKUP(A5523,'entry data'!B:I,7,0)))</f>
        <v/>
      </c>
      <c r="H5523" s="13" t="str">
        <f>IF(A5523="","",IF(B5523=1,VLOOKUP(A5523,'entry data'!B:D,3,0),I5522))</f>
        <v/>
      </c>
      <c r="I5523" s="14" t="str">
        <f>IF(A5523="","",IF(E5523="weekly",7,IF(E5523="fortnightly",14,IF(E5523="monthly",DATE(IF(MONTH(H5523)=12,YEAR(H5523)+1,YEAR(H5523)),VLOOKUP(MONTH(H5523),index!$D$2:$G$13,2,0),DAY(H5523)),
IF(E5523="quarterly",DATE(IF(MONTH(H5523)&gt;=10,YEAR(H5523)+1,YEAR(H5523)),VLOOKUP(MONTH(H5523),index!$D$2:$G$13,3,0),DAY(H5523)),
IF(E5523="halfyearly",DATE(IF(MONTH(H5523)&gt;=7,YEAR(H5523)+1,YEAR(H5523)),VLOOKUP(MONTH(H5523),index!$D$2:$G$13,4,0),DAY(H5523)),
DATE(YEAR(H5523)+1,MONTH(H5523),DAY(H5523)))))-H5523))+H5523)</f>
        <v/>
      </c>
      <c r="J5523" s="9" t="str">
        <f t="shared" si="532"/>
        <v/>
      </c>
      <c r="K5523" s="11" t="str">
        <f t="shared" si="533"/>
        <v/>
      </c>
      <c r="L5523" s="11" t="str">
        <f t="shared" si="534"/>
        <v/>
      </c>
      <c r="M5523" s="11" t="str">
        <f>IF(A5523="","",VLOOKUP(E5523,index!$A$1:$B$6,2,0)*K5523*G5523)</f>
        <v/>
      </c>
      <c r="N5523" s="11" t="str">
        <f>IF(A5523="","",-PMT(G5523*VLOOKUP(E5523,index!$A$1:$B$6,2,0),C5523,F5523,0,0))</f>
        <v/>
      </c>
      <c r="O5523" s="11" t="str">
        <f t="shared" si="535"/>
        <v/>
      </c>
      <c r="P5523" s="11" t="str">
        <f t="shared" si="536"/>
        <v/>
      </c>
    </row>
    <row r="5524" spans="1:16" x14ac:dyDescent="0.25">
      <c r="A5524" s="9" t="str">
        <f>IF(A5523="","",IF(B5523&lt;C5523,A5523,IF(A5523=MAX('entry data'!$B$8:$B$507),"",A5523+1)))</f>
        <v/>
      </c>
      <c r="B5524" s="9" t="str">
        <f t="shared" si="531"/>
        <v/>
      </c>
      <c r="C5524" s="9" t="str">
        <f>IF(ISERROR(VLOOKUP(A5524,'entry data'!B:G,6,0)),"",VLOOKUP(A5524,'entry data'!B:G,6,0))</f>
        <v/>
      </c>
      <c r="D5524" s="9" t="str">
        <f>IF(ISERROR(VLOOKUP(A5524,'entry data'!B:C,2,0)),"",VLOOKUP(A5524,'entry data'!B:C,2,0))</f>
        <v/>
      </c>
      <c r="E5524" s="9" t="str">
        <f>IF(ISERROR(VLOOKUP(A5524,'entry data'!B:E,4,0)),"",VLOOKUP(A5524,'entry data'!B:E,4,0))</f>
        <v/>
      </c>
      <c r="F5524" s="11" t="str">
        <f>IF(A5524="","",IF(ISERROR(VLOOKUP(A5524,'entry data'!B:F,5,0)),"",VLOOKUP(A5524,'entry data'!B:F,5,0)))</f>
        <v/>
      </c>
      <c r="G5524" s="12" t="str">
        <f>IF(A5524="","",IF(ISERROR(VLOOKUP(A5524,'entry data'!B:I,8,0)),"",VLOOKUP(A5524,'entry data'!B:I,7,0)))</f>
        <v/>
      </c>
      <c r="H5524" s="13" t="str">
        <f>IF(A5524="","",IF(B5524=1,VLOOKUP(A5524,'entry data'!B:D,3,0),I5523))</f>
        <v/>
      </c>
      <c r="I5524" s="14" t="str">
        <f>IF(A5524="","",IF(E5524="weekly",7,IF(E5524="fortnightly",14,IF(E5524="monthly",DATE(IF(MONTH(H5524)=12,YEAR(H5524)+1,YEAR(H5524)),VLOOKUP(MONTH(H5524),index!$D$2:$G$13,2,0),DAY(H5524)),
IF(E5524="quarterly",DATE(IF(MONTH(H5524)&gt;=10,YEAR(H5524)+1,YEAR(H5524)),VLOOKUP(MONTH(H5524),index!$D$2:$G$13,3,0),DAY(H5524)),
IF(E5524="halfyearly",DATE(IF(MONTH(H5524)&gt;=7,YEAR(H5524)+1,YEAR(H5524)),VLOOKUP(MONTH(H5524),index!$D$2:$G$13,4,0),DAY(H5524)),
DATE(YEAR(H5524)+1,MONTH(H5524),DAY(H5524)))))-H5524))+H5524)</f>
        <v/>
      </c>
      <c r="J5524" s="9" t="str">
        <f t="shared" si="532"/>
        <v/>
      </c>
      <c r="K5524" s="11" t="str">
        <f t="shared" si="533"/>
        <v/>
      </c>
      <c r="L5524" s="11" t="str">
        <f t="shared" si="534"/>
        <v/>
      </c>
      <c r="M5524" s="11" t="str">
        <f>IF(A5524="","",VLOOKUP(E5524,index!$A$1:$B$6,2,0)*K5524*G5524)</f>
        <v/>
      </c>
      <c r="N5524" s="11" t="str">
        <f>IF(A5524="","",-PMT(G5524*VLOOKUP(E5524,index!$A$1:$B$6,2,0),C5524,F5524,0,0))</f>
        <v/>
      </c>
      <c r="O5524" s="11" t="str">
        <f t="shared" si="535"/>
        <v/>
      </c>
      <c r="P5524" s="11" t="str">
        <f t="shared" si="536"/>
        <v/>
      </c>
    </row>
    <row r="5525" spans="1:16" x14ac:dyDescent="0.25">
      <c r="A5525" s="9" t="str">
        <f>IF(A5524="","",IF(B5524&lt;C5524,A5524,IF(A5524=MAX('entry data'!$B$8:$B$507),"",A5524+1)))</f>
        <v/>
      </c>
      <c r="B5525" s="9" t="str">
        <f t="shared" si="531"/>
        <v/>
      </c>
      <c r="C5525" s="9" t="str">
        <f>IF(ISERROR(VLOOKUP(A5525,'entry data'!B:G,6,0)),"",VLOOKUP(A5525,'entry data'!B:G,6,0))</f>
        <v/>
      </c>
      <c r="D5525" s="9" t="str">
        <f>IF(ISERROR(VLOOKUP(A5525,'entry data'!B:C,2,0)),"",VLOOKUP(A5525,'entry data'!B:C,2,0))</f>
        <v/>
      </c>
      <c r="E5525" s="9" t="str">
        <f>IF(ISERROR(VLOOKUP(A5525,'entry data'!B:E,4,0)),"",VLOOKUP(A5525,'entry data'!B:E,4,0))</f>
        <v/>
      </c>
      <c r="F5525" s="11" t="str">
        <f>IF(A5525="","",IF(ISERROR(VLOOKUP(A5525,'entry data'!B:F,5,0)),"",VLOOKUP(A5525,'entry data'!B:F,5,0)))</f>
        <v/>
      </c>
      <c r="G5525" s="12" t="str">
        <f>IF(A5525="","",IF(ISERROR(VLOOKUP(A5525,'entry data'!B:I,8,0)),"",VLOOKUP(A5525,'entry data'!B:I,7,0)))</f>
        <v/>
      </c>
      <c r="H5525" s="13" t="str">
        <f>IF(A5525="","",IF(B5525=1,VLOOKUP(A5525,'entry data'!B:D,3,0),I5524))</f>
        <v/>
      </c>
      <c r="I5525" s="14" t="str">
        <f>IF(A5525="","",IF(E5525="weekly",7,IF(E5525="fortnightly",14,IF(E5525="monthly",DATE(IF(MONTH(H5525)=12,YEAR(H5525)+1,YEAR(H5525)),VLOOKUP(MONTH(H5525),index!$D$2:$G$13,2,0),DAY(H5525)),
IF(E5525="quarterly",DATE(IF(MONTH(H5525)&gt;=10,YEAR(H5525)+1,YEAR(H5525)),VLOOKUP(MONTH(H5525),index!$D$2:$G$13,3,0),DAY(H5525)),
IF(E5525="halfyearly",DATE(IF(MONTH(H5525)&gt;=7,YEAR(H5525)+1,YEAR(H5525)),VLOOKUP(MONTH(H5525),index!$D$2:$G$13,4,0),DAY(H5525)),
DATE(YEAR(H5525)+1,MONTH(H5525),DAY(H5525)))))-H5525))+H5525)</f>
        <v/>
      </c>
      <c r="J5525" s="9" t="str">
        <f t="shared" si="532"/>
        <v/>
      </c>
      <c r="K5525" s="11" t="str">
        <f t="shared" si="533"/>
        <v/>
      </c>
      <c r="L5525" s="11" t="str">
        <f t="shared" si="534"/>
        <v/>
      </c>
      <c r="M5525" s="11" t="str">
        <f>IF(A5525="","",VLOOKUP(E5525,index!$A$1:$B$6,2,0)*K5525*G5525)</f>
        <v/>
      </c>
      <c r="N5525" s="11" t="str">
        <f>IF(A5525="","",-PMT(G5525*VLOOKUP(E5525,index!$A$1:$B$6,2,0),C5525,F5525,0,0))</f>
        <v/>
      </c>
      <c r="O5525" s="11" t="str">
        <f t="shared" si="535"/>
        <v/>
      </c>
      <c r="P5525" s="11" t="str">
        <f t="shared" si="536"/>
        <v/>
      </c>
    </row>
    <row r="5526" spans="1:16" x14ac:dyDescent="0.25">
      <c r="A5526" s="9" t="str">
        <f>IF(A5525="","",IF(B5525&lt;C5525,A5525,IF(A5525=MAX('entry data'!$B$8:$B$507),"",A5525+1)))</f>
        <v/>
      </c>
      <c r="B5526" s="9" t="str">
        <f t="shared" si="531"/>
        <v/>
      </c>
      <c r="C5526" s="9" t="str">
        <f>IF(ISERROR(VLOOKUP(A5526,'entry data'!B:G,6,0)),"",VLOOKUP(A5526,'entry data'!B:G,6,0))</f>
        <v/>
      </c>
      <c r="D5526" s="9" t="str">
        <f>IF(ISERROR(VLOOKUP(A5526,'entry data'!B:C,2,0)),"",VLOOKUP(A5526,'entry data'!B:C,2,0))</f>
        <v/>
      </c>
      <c r="E5526" s="9" t="str">
        <f>IF(ISERROR(VLOOKUP(A5526,'entry data'!B:E,4,0)),"",VLOOKUP(A5526,'entry data'!B:E,4,0))</f>
        <v/>
      </c>
      <c r="F5526" s="11" t="str">
        <f>IF(A5526="","",IF(ISERROR(VLOOKUP(A5526,'entry data'!B:F,5,0)),"",VLOOKUP(A5526,'entry data'!B:F,5,0)))</f>
        <v/>
      </c>
      <c r="G5526" s="12" t="str">
        <f>IF(A5526="","",IF(ISERROR(VLOOKUP(A5526,'entry data'!B:I,8,0)),"",VLOOKUP(A5526,'entry data'!B:I,7,0)))</f>
        <v/>
      </c>
      <c r="H5526" s="13" t="str">
        <f>IF(A5526="","",IF(B5526=1,VLOOKUP(A5526,'entry data'!B:D,3,0),I5525))</f>
        <v/>
      </c>
      <c r="I5526" s="14" t="str">
        <f>IF(A5526="","",IF(E5526="weekly",7,IF(E5526="fortnightly",14,IF(E5526="monthly",DATE(IF(MONTH(H5526)=12,YEAR(H5526)+1,YEAR(H5526)),VLOOKUP(MONTH(H5526),index!$D$2:$G$13,2,0),DAY(H5526)),
IF(E5526="quarterly",DATE(IF(MONTH(H5526)&gt;=10,YEAR(H5526)+1,YEAR(H5526)),VLOOKUP(MONTH(H5526),index!$D$2:$G$13,3,0),DAY(H5526)),
IF(E5526="halfyearly",DATE(IF(MONTH(H5526)&gt;=7,YEAR(H5526)+1,YEAR(H5526)),VLOOKUP(MONTH(H5526),index!$D$2:$G$13,4,0),DAY(H5526)),
DATE(YEAR(H5526)+1,MONTH(H5526),DAY(H5526)))))-H5526))+H5526)</f>
        <v/>
      </c>
      <c r="J5526" s="9" t="str">
        <f t="shared" si="532"/>
        <v/>
      </c>
      <c r="K5526" s="11" t="str">
        <f t="shared" si="533"/>
        <v/>
      </c>
      <c r="L5526" s="11" t="str">
        <f t="shared" si="534"/>
        <v/>
      </c>
      <c r="M5526" s="11" t="str">
        <f>IF(A5526="","",VLOOKUP(E5526,index!$A$1:$B$6,2,0)*K5526*G5526)</f>
        <v/>
      </c>
      <c r="N5526" s="11" t="str">
        <f>IF(A5526="","",-PMT(G5526*VLOOKUP(E5526,index!$A$1:$B$6,2,0),C5526,F5526,0,0))</f>
        <v/>
      </c>
      <c r="O5526" s="11" t="str">
        <f t="shared" si="535"/>
        <v/>
      </c>
      <c r="P5526" s="11" t="str">
        <f t="shared" si="536"/>
        <v/>
      </c>
    </row>
    <row r="5527" spans="1:16" x14ac:dyDescent="0.25">
      <c r="A5527" s="9" t="str">
        <f>IF(A5526="","",IF(B5526&lt;C5526,A5526,IF(A5526=MAX('entry data'!$B$8:$B$507),"",A5526+1)))</f>
        <v/>
      </c>
      <c r="B5527" s="9" t="str">
        <f t="shared" ref="B5527:B5590" si="537">IF(A5527="","",IF(B5526=C5526,1,B5526+1))</f>
        <v/>
      </c>
      <c r="C5527" s="9" t="str">
        <f>IF(ISERROR(VLOOKUP(A5527,'entry data'!B:G,6,0)),"",VLOOKUP(A5527,'entry data'!B:G,6,0))</f>
        <v/>
      </c>
      <c r="D5527" s="9" t="str">
        <f>IF(ISERROR(VLOOKUP(A5527,'entry data'!B:C,2,0)),"",VLOOKUP(A5527,'entry data'!B:C,2,0))</f>
        <v/>
      </c>
      <c r="E5527" s="9" t="str">
        <f>IF(ISERROR(VLOOKUP(A5527,'entry data'!B:E,4,0)),"",VLOOKUP(A5527,'entry data'!B:E,4,0))</f>
        <v/>
      </c>
      <c r="F5527" s="11" t="str">
        <f>IF(A5527="","",IF(ISERROR(VLOOKUP(A5527,'entry data'!B:F,5,0)),"",VLOOKUP(A5527,'entry data'!B:F,5,0)))</f>
        <v/>
      </c>
      <c r="G5527" s="12" t="str">
        <f>IF(A5527="","",IF(ISERROR(VLOOKUP(A5527,'entry data'!B:I,8,0)),"",VLOOKUP(A5527,'entry data'!B:I,7,0)))</f>
        <v/>
      </c>
      <c r="H5527" s="13" t="str">
        <f>IF(A5527="","",IF(B5527=1,VLOOKUP(A5527,'entry data'!B:D,3,0),I5526))</f>
        <v/>
      </c>
      <c r="I5527" s="14" t="str">
        <f>IF(A5527="","",IF(E5527="weekly",7,IF(E5527="fortnightly",14,IF(E5527="monthly",DATE(IF(MONTH(H5527)=12,YEAR(H5527)+1,YEAR(H5527)),VLOOKUP(MONTH(H5527),index!$D$2:$G$13,2,0),DAY(H5527)),
IF(E5527="quarterly",DATE(IF(MONTH(H5527)&gt;=10,YEAR(H5527)+1,YEAR(H5527)),VLOOKUP(MONTH(H5527),index!$D$2:$G$13,3,0),DAY(H5527)),
IF(E5527="halfyearly",DATE(IF(MONTH(H5527)&gt;=7,YEAR(H5527)+1,YEAR(H5527)),VLOOKUP(MONTH(H5527),index!$D$2:$G$13,4,0),DAY(H5527)),
DATE(YEAR(H5527)+1,MONTH(H5527),DAY(H5527)))))-H5527))+H5527)</f>
        <v/>
      </c>
      <c r="J5527" s="9" t="str">
        <f t="shared" ref="J5527:J5590" si="538">IF(A5527="","",IF(MONTH(I5527)&lt;10,YEAR(I5527)&amp;"-0"&amp;MONTH(I5527),YEAR(I5527)&amp;"-"&amp;MONTH(I5527)))</f>
        <v/>
      </c>
      <c r="K5527" s="11" t="str">
        <f t="shared" ref="K5527:K5590" si="539">IF(A5527="","",IF(B5527=1,F5527,O5526))</f>
        <v/>
      </c>
      <c r="L5527" s="11" t="str">
        <f t="shared" ref="L5527:L5590" si="540">IF(A5527="","",N5527-M5527)</f>
        <v/>
      </c>
      <c r="M5527" s="11" t="str">
        <f>IF(A5527="","",VLOOKUP(E5527,index!$A$1:$B$6,2,0)*K5527*G5527)</f>
        <v/>
      </c>
      <c r="N5527" s="11" t="str">
        <f>IF(A5527="","",-PMT(G5527*VLOOKUP(E5527,index!$A$1:$B$6,2,0),C5527,F5527,0,0))</f>
        <v/>
      </c>
      <c r="O5527" s="11" t="str">
        <f t="shared" ref="O5527:O5590" si="541">IF(A5527="","",K5527-L5527)</f>
        <v/>
      </c>
      <c r="P5527" s="11" t="str">
        <f t="shared" si="536"/>
        <v/>
      </c>
    </row>
    <row r="5528" spans="1:16" x14ac:dyDescent="0.25">
      <c r="A5528" s="9" t="str">
        <f>IF(A5527="","",IF(B5527&lt;C5527,A5527,IF(A5527=MAX('entry data'!$B$8:$B$507),"",A5527+1)))</f>
        <v/>
      </c>
      <c r="B5528" s="9" t="str">
        <f t="shared" si="537"/>
        <v/>
      </c>
      <c r="C5528" s="9" t="str">
        <f>IF(ISERROR(VLOOKUP(A5528,'entry data'!B:G,6,0)),"",VLOOKUP(A5528,'entry data'!B:G,6,0))</f>
        <v/>
      </c>
      <c r="D5528" s="9" t="str">
        <f>IF(ISERROR(VLOOKUP(A5528,'entry data'!B:C,2,0)),"",VLOOKUP(A5528,'entry data'!B:C,2,0))</f>
        <v/>
      </c>
      <c r="E5528" s="9" t="str">
        <f>IF(ISERROR(VLOOKUP(A5528,'entry data'!B:E,4,0)),"",VLOOKUP(A5528,'entry data'!B:E,4,0))</f>
        <v/>
      </c>
      <c r="F5528" s="11" t="str">
        <f>IF(A5528="","",IF(ISERROR(VLOOKUP(A5528,'entry data'!B:F,5,0)),"",VLOOKUP(A5528,'entry data'!B:F,5,0)))</f>
        <v/>
      </c>
      <c r="G5528" s="12" t="str">
        <f>IF(A5528="","",IF(ISERROR(VLOOKUP(A5528,'entry data'!B:I,8,0)),"",VLOOKUP(A5528,'entry data'!B:I,7,0)))</f>
        <v/>
      </c>
      <c r="H5528" s="13" t="str">
        <f>IF(A5528="","",IF(B5528=1,VLOOKUP(A5528,'entry data'!B:D,3,0),I5527))</f>
        <v/>
      </c>
      <c r="I5528" s="14" t="str">
        <f>IF(A5528="","",IF(E5528="weekly",7,IF(E5528="fortnightly",14,IF(E5528="monthly",DATE(IF(MONTH(H5528)=12,YEAR(H5528)+1,YEAR(H5528)),VLOOKUP(MONTH(H5528),index!$D$2:$G$13,2,0),DAY(H5528)),
IF(E5528="quarterly",DATE(IF(MONTH(H5528)&gt;=10,YEAR(H5528)+1,YEAR(H5528)),VLOOKUP(MONTH(H5528),index!$D$2:$G$13,3,0),DAY(H5528)),
IF(E5528="halfyearly",DATE(IF(MONTH(H5528)&gt;=7,YEAR(H5528)+1,YEAR(H5528)),VLOOKUP(MONTH(H5528),index!$D$2:$G$13,4,0),DAY(H5528)),
DATE(YEAR(H5528)+1,MONTH(H5528),DAY(H5528)))))-H5528))+H5528)</f>
        <v/>
      </c>
      <c r="J5528" s="9" t="str">
        <f t="shared" si="538"/>
        <v/>
      </c>
      <c r="K5528" s="11" t="str">
        <f t="shared" si="539"/>
        <v/>
      </c>
      <c r="L5528" s="11" t="str">
        <f t="shared" si="540"/>
        <v/>
      </c>
      <c r="M5528" s="11" t="str">
        <f>IF(A5528="","",VLOOKUP(E5528,index!$A$1:$B$6,2,0)*K5528*G5528)</f>
        <v/>
      </c>
      <c r="N5528" s="11" t="str">
        <f>IF(A5528="","",-PMT(G5528*VLOOKUP(E5528,index!$A$1:$B$6,2,0),C5528,F5528,0,0))</f>
        <v/>
      </c>
      <c r="O5528" s="11" t="str">
        <f t="shared" si="541"/>
        <v/>
      </c>
      <c r="P5528" s="11" t="str">
        <f t="shared" si="536"/>
        <v/>
      </c>
    </row>
    <row r="5529" spans="1:16" x14ac:dyDescent="0.25">
      <c r="A5529" s="9" t="str">
        <f>IF(A5528="","",IF(B5528&lt;C5528,A5528,IF(A5528=MAX('entry data'!$B$8:$B$507),"",A5528+1)))</f>
        <v/>
      </c>
      <c r="B5529" s="9" t="str">
        <f t="shared" si="537"/>
        <v/>
      </c>
      <c r="C5529" s="9" t="str">
        <f>IF(ISERROR(VLOOKUP(A5529,'entry data'!B:G,6,0)),"",VLOOKUP(A5529,'entry data'!B:G,6,0))</f>
        <v/>
      </c>
      <c r="D5529" s="9" t="str">
        <f>IF(ISERROR(VLOOKUP(A5529,'entry data'!B:C,2,0)),"",VLOOKUP(A5529,'entry data'!B:C,2,0))</f>
        <v/>
      </c>
      <c r="E5529" s="9" t="str">
        <f>IF(ISERROR(VLOOKUP(A5529,'entry data'!B:E,4,0)),"",VLOOKUP(A5529,'entry data'!B:E,4,0))</f>
        <v/>
      </c>
      <c r="F5529" s="11" t="str">
        <f>IF(A5529="","",IF(ISERROR(VLOOKUP(A5529,'entry data'!B:F,5,0)),"",VLOOKUP(A5529,'entry data'!B:F,5,0)))</f>
        <v/>
      </c>
      <c r="G5529" s="12" t="str">
        <f>IF(A5529="","",IF(ISERROR(VLOOKUP(A5529,'entry data'!B:I,8,0)),"",VLOOKUP(A5529,'entry data'!B:I,7,0)))</f>
        <v/>
      </c>
      <c r="H5529" s="13" t="str">
        <f>IF(A5529="","",IF(B5529=1,VLOOKUP(A5529,'entry data'!B:D,3,0),I5528))</f>
        <v/>
      </c>
      <c r="I5529" s="14" t="str">
        <f>IF(A5529="","",IF(E5529="weekly",7,IF(E5529="fortnightly",14,IF(E5529="monthly",DATE(IF(MONTH(H5529)=12,YEAR(H5529)+1,YEAR(H5529)),VLOOKUP(MONTH(H5529),index!$D$2:$G$13,2,0),DAY(H5529)),
IF(E5529="quarterly",DATE(IF(MONTH(H5529)&gt;=10,YEAR(H5529)+1,YEAR(H5529)),VLOOKUP(MONTH(H5529),index!$D$2:$G$13,3,0),DAY(H5529)),
IF(E5529="halfyearly",DATE(IF(MONTH(H5529)&gt;=7,YEAR(H5529)+1,YEAR(H5529)),VLOOKUP(MONTH(H5529),index!$D$2:$G$13,4,0),DAY(H5529)),
DATE(YEAR(H5529)+1,MONTH(H5529),DAY(H5529)))))-H5529))+H5529)</f>
        <v/>
      </c>
      <c r="J5529" s="9" t="str">
        <f t="shared" si="538"/>
        <v/>
      </c>
      <c r="K5529" s="11" t="str">
        <f t="shared" si="539"/>
        <v/>
      </c>
      <c r="L5529" s="11" t="str">
        <f t="shared" si="540"/>
        <v/>
      </c>
      <c r="M5529" s="11" t="str">
        <f>IF(A5529="","",VLOOKUP(E5529,index!$A$1:$B$6,2,0)*K5529*G5529)</f>
        <v/>
      </c>
      <c r="N5529" s="11" t="str">
        <f>IF(A5529="","",-PMT(G5529*VLOOKUP(E5529,index!$A$1:$B$6,2,0),C5529,F5529,0,0))</f>
        <v/>
      </c>
      <c r="O5529" s="11" t="str">
        <f t="shared" si="541"/>
        <v/>
      </c>
      <c r="P5529" s="11" t="str">
        <f t="shared" si="536"/>
        <v/>
      </c>
    </row>
    <row r="5530" spans="1:16" x14ac:dyDescent="0.25">
      <c r="A5530" s="9" t="str">
        <f>IF(A5529="","",IF(B5529&lt;C5529,A5529,IF(A5529=MAX('entry data'!$B$8:$B$507),"",A5529+1)))</f>
        <v/>
      </c>
      <c r="B5530" s="9" t="str">
        <f t="shared" si="537"/>
        <v/>
      </c>
      <c r="C5530" s="9" t="str">
        <f>IF(ISERROR(VLOOKUP(A5530,'entry data'!B:G,6,0)),"",VLOOKUP(A5530,'entry data'!B:G,6,0))</f>
        <v/>
      </c>
      <c r="D5530" s="9" t="str">
        <f>IF(ISERROR(VLOOKUP(A5530,'entry data'!B:C,2,0)),"",VLOOKUP(A5530,'entry data'!B:C,2,0))</f>
        <v/>
      </c>
      <c r="E5530" s="9" t="str">
        <f>IF(ISERROR(VLOOKUP(A5530,'entry data'!B:E,4,0)),"",VLOOKUP(A5530,'entry data'!B:E,4,0))</f>
        <v/>
      </c>
      <c r="F5530" s="11" t="str">
        <f>IF(A5530="","",IF(ISERROR(VLOOKUP(A5530,'entry data'!B:F,5,0)),"",VLOOKUP(A5530,'entry data'!B:F,5,0)))</f>
        <v/>
      </c>
      <c r="G5530" s="12" t="str">
        <f>IF(A5530="","",IF(ISERROR(VLOOKUP(A5530,'entry data'!B:I,8,0)),"",VLOOKUP(A5530,'entry data'!B:I,7,0)))</f>
        <v/>
      </c>
      <c r="H5530" s="13" t="str">
        <f>IF(A5530="","",IF(B5530=1,VLOOKUP(A5530,'entry data'!B:D,3,0),I5529))</f>
        <v/>
      </c>
      <c r="I5530" s="14" t="str">
        <f>IF(A5530="","",IF(E5530="weekly",7,IF(E5530="fortnightly",14,IF(E5530="monthly",DATE(IF(MONTH(H5530)=12,YEAR(H5530)+1,YEAR(H5530)),VLOOKUP(MONTH(H5530),index!$D$2:$G$13,2,0),DAY(H5530)),
IF(E5530="quarterly",DATE(IF(MONTH(H5530)&gt;=10,YEAR(H5530)+1,YEAR(H5530)),VLOOKUP(MONTH(H5530),index!$D$2:$G$13,3,0),DAY(H5530)),
IF(E5530="halfyearly",DATE(IF(MONTH(H5530)&gt;=7,YEAR(H5530)+1,YEAR(H5530)),VLOOKUP(MONTH(H5530),index!$D$2:$G$13,4,0),DAY(H5530)),
DATE(YEAR(H5530)+1,MONTH(H5530),DAY(H5530)))))-H5530))+H5530)</f>
        <v/>
      </c>
      <c r="J5530" s="9" t="str">
        <f t="shared" si="538"/>
        <v/>
      </c>
      <c r="K5530" s="11" t="str">
        <f t="shared" si="539"/>
        <v/>
      </c>
      <c r="L5530" s="11" t="str">
        <f t="shared" si="540"/>
        <v/>
      </c>
      <c r="M5530" s="11" t="str">
        <f>IF(A5530="","",VLOOKUP(E5530,index!$A$1:$B$6,2,0)*K5530*G5530)</f>
        <v/>
      </c>
      <c r="N5530" s="11" t="str">
        <f>IF(A5530="","",-PMT(G5530*VLOOKUP(E5530,index!$A$1:$B$6,2,0),C5530,F5530,0,0))</f>
        <v/>
      </c>
      <c r="O5530" s="11" t="str">
        <f t="shared" si="541"/>
        <v/>
      </c>
      <c r="P5530" s="11" t="str">
        <f t="shared" si="536"/>
        <v/>
      </c>
    </row>
    <row r="5531" spans="1:16" x14ac:dyDescent="0.25">
      <c r="A5531" s="9" t="str">
        <f>IF(A5530="","",IF(B5530&lt;C5530,A5530,IF(A5530=MAX('entry data'!$B$8:$B$507),"",A5530+1)))</f>
        <v/>
      </c>
      <c r="B5531" s="9" t="str">
        <f t="shared" si="537"/>
        <v/>
      </c>
      <c r="C5531" s="9" t="str">
        <f>IF(ISERROR(VLOOKUP(A5531,'entry data'!B:G,6,0)),"",VLOOKUP(A5531,'entry data'!B:G,6,0))</f>
        <v/>
      </c>
      <c r="D5531" s="9" t="str">
        <f>IF(ISERROR(VLOOKUP(A5531,'entry data'!B:C,2,0)),"",VLOOKUP(A5531,'entry data'!B:C,2,0))</f>
        <v/>
      </c>
      <c r="E5531" s="9" t="str">
        <f>IF(ISERROR(VLOOKUP(A5531,'entry data'!B:E,4,0)),"",VLOOKUP(A5531,'entry data'!B:E,4,0))</f>
        <v/>
      </c>
      <c r="F5531" s="11" t="str">
        <f>IF(A5531="","",IF(ISERROR(VLOOKUP(A5531,'entry data'!B:F,5,0)),"",VLOOKUP(A5531,'entry data'!B:F,5,0)))</f>
        <v/>
      </c>
      <c r="G5531" s="12" t="str">
        <f>IF(A5531="","",IF(ISERROR(VLOOKUP(A5531,'entry data'!B:I,8,0)),"",VLOOKUP(A5531,'entry data'!B:I,7,0)))</f>
        <v/>
      </c>
      <c r="H5531" s="13" t="str">
        <f>IF(A5531="","",IF(B5531=1,VLOOKUP(A5531,'entry data'!B:D,3,0),I5530))</f>
        <v/>
      </c>
      <c r="I5531" s="14" t="str">
        <f>IF(A5531="","",IF(E5531="weekly",7,IF(E5531="fortnightly",14,IF(E5531="monthly",DATE(IF(MONTH(H5531)=12,YEAR(H5531)+1,YEAR(H5531)),VLOOKUP(MONTH(H5531),index!$D$2:$G$13,2,0),DAY(H5531)),
IF(E5531="quarterly",DATE(IF(MONTH(H5531)&gt;=10,YEAR(H5531)+1,YEAR(H5531)),VLOOKUP(MONTH(H5531),index!$D$2:$G$13,3,0),DAY(H5531)),
IF(E5531="halfyearly",DATE(IF(MONTH(H5531)&gt;=7,YEAR(H5531)+1,YEAR(H5531)),VLOOKUP(MONTH(H5531),index!$D$2:$G$13,4,0),DAY(H5531)),
DATE(YEAR(H5531)+1,MONTH(H5531),DAY(H5531)))))-H5531))+H5531)</f>
        <v/>
      </c>
      <c r="J5531" s="9" t="str">
        <f t="shared" si="538"/>
        <v/>
      </c>
      <c r="K5531" s="11" t="str">
        <f t="shared" si="539"/>
        <v/>
      </c>
      <c r="L5531" s="11" t="str">
        <f t="shared" si="540"/>
        <v/>
      </c>
      <c r="M5531" s="11" t="str">
        <f>IF(A5531="","",VLOOKUP(E5531,index!$A$1:$B$6,2,0)*K5531*G5531)</f>
        <v/>
      </c>
      <c r="N5531" s="11" t="str">
        <f>IF(A5531="","",-PMT(G5531*VLOOKUP(E5531,index!$A$1:$B$6,2,0),C5531,F5531,0,0))</f>
        <v/>
      </c>
      <c r="O5531" s="11" t="str">
        <f t="shared" si="541"/>
        <v/>
      </c>
      <c r="P5531" s="11" t="str">
        <f t="shared" si="536"/>
        <v/>
      </c>
    </row>
    <row r="5532" spans="1:16" x14ac:dyDescent="0.25">
      <c r="A5532" s="9" t="str">
        <f>IF(A5531="","",IF(B5531&lt;C5531,A5531,IF(A5531=MAX('entry data'!$B$8:$B$507),"",A5531+1)))</f>
        <v/>
      </c>
      <c r="B5532" s="9" t="str">
        <f t="shared" si="537"/>
        <v/>
      </c>
      <c r="C5532" s="9" t="str">
        <f>IF(ISERROR(VLOOKUP(A5532,'entry data'!B:G,6,0)),"",VLOOKUP(A5532,'entry data'!B:G,6,0))</f>
        <v/>
      </c>
      <c r="D5532" s="9" t="str">
        <f>IF(ISERROR(VLOOKUP(A5532,'entry data'!B:C,2,0)),"",VLOOKUP(A5532,'entry data'!B:C,2,0))</f>
        <v/>
      </c>
      <c r="E5532" s="9" t="str">
        <f>IF(ISERROR(VLOOKUP(A5532,'entry data'!B:E,4,0)),"",VLOOKUP(A5532,'entry data'!B:E,4,0))</f>
        <v/>
      </c>
      <c r="F5532" s="11" t="str">
        <f>IF(A5532="","",IF(ISERROR(VLOOKUP(A5532,'entry data'!B:F,5,0)),"",VLOOKUP(A5532,'entry data'!B:F,5,0)))</f>
        <v/>
      </c>
      <c r="G5532" s="12" t="str">
        <f>IF(A5532="","",IF(ISERROR(VLOOKUP(A5532,'entry data'!B:I,8,0)),"",VLOOKUP(A5532,'entry data'!B:I,7,0)))</f>
        <v/>
      </c>
      <c r="H5532" s="13" t="str">
        <f>IF(A5532="","",IF(B5532=1,VLOOKUP(A5532,'entry data'!B:D,3,0),I5531))</f>
        <v/>
      </c>
      <c r="I5532" s="14" t="str">
        <f>IF(A5532="","",IF(E5532="weekly",7,IF(E5532="fortnightly",14,IF(E5532="monthly",DATE(IF(MONTH(H5532)=12,YEAR(H5532)+1,YEAR(H5532)),VLOOKUP(MONTH(H5532),index!$D$2:$G$13,2,0),DAY(H5532)),
IF(E5532="quarterly",DATE(IF(MONTH(H5532)&gt;=10,YEAR(H5532)+1,YEAR(H5532)),VLOOKUP(MONTH(H5532),index!$D$2:$G$13,3,0),DAY(H5532)),
IF(E5532="halfyearly",DATE(IF(MONTH(H5532)&gt;=7,YEAR(H5532)+1,YEAR(H5532)),VLOOKUP(MONTH(H5532),index!$D$2:$G$13,4,0),DAY(H5532)),
DATE(YEAR(H5532)+1,MONTH(H5532),DAY(H5532)))))-H5532))+H5532)</f>
        <v/>
      </c>
      <c r="J5532" s="9" t="str">
        <f t="shared" si="538"/>
        <v/>
      </c>
      <c r="K5532" s="11" t="str">
        <f t="shared" si="539"/>
        <v/>
      </c>
      <c r="L5532" s="11" t="str">
        <f t="shared" si="540"/>
        <v/>
      </c>
      <c r="M5532" s="11" t="str">
        <f>IF(A5532="","",VLOOKUP(E5532,index!$A$1:$B$6,2,0)*K5532*G5532)</f>
        <v/>
      </c>
      <c r="N5532" s="11" t="str">
        <f>IF(A5532="","",-PMT(G5532*VLOOKUP(E5532,index!$A$1:$B$6,2,0),C5532,F5532,0,0))</f>
        <v/>
      </c>
      <c r="O5532" s="11" t="str">
        <f t="shared" si="541"/>
        <v/>
      </c>
      <c r="P5532" s="11" t="str">
        <f t="shared" si="536"/>
        <v/>
      </c>
    </row>
    <row r="5533" spans="1:16" x14ac:dyDescent="0.25">
      <c r="A5533" s="9" t="str">
        <f>IF(A5532="","",IF(B5532&lt;C5532,A5532,IF(A5532=MAX('entry data'!$B$8:$B$507),"",A5532+1)))</f>
        <v/>
      </c>
      <c r="B5533" s="9" t="str">
        <f t="shared" si="537"/>
        <v/>
      </c>
      <c r="C5533" s="9" t="str">
        <f>IF(ISERROR(VLOOKUP(A5533,'entry data'!B:G,6,0)),"",VLOOKUP(A5533,'entry data'!B:G,6,0))</f>
        <v/>
      </c>
      <c r="D5533" s="9" t="str">
        <f>IF(ISERROR(VLOOKUP(A5533,'entry data'!B:C,2,0)),"",VLOOKUP(A5533,'entry data'!B:C,2,0))</f>
        <v/>
      </c>
      <c r="E5533" s="9" t="str">
        <f>IF(ISERROR(VLOOKUP(A5533,'entry data'!B:E,4,0)),"",VLOOKUP(A5533,'entry data'!B:E,4,0))</f>
        <v/>
      </c>
      <c r="F5533" s="11" t="str">
        <f>IF(A5533="","",IF(ISERROR(VLOOKUP(A5533,'entry data'!B:F,5,0)),"",VLOOKUP(A5533,'entry data'!B:F,5,0)))</f>
        <v/>
      </c>
      <c r="G5533" s="12" t="str">
        <f>IF(A5533="","",IF(ISERROR(VLOOKUP(A5533,'entry data'!B:I,8,0)),"",VLOOKUP(A5533,'entry data'!B:I,7,0)))</f>
        <v/>
      </c>
      <c r="H5533" s="13" t="str">
        <f>IF(A5533="","",IF(B5533=1,VLOOKUP(A5533,'entry data'!B:D,3,0),I5532))</f>
        <v/>
      </c>
      <c r="I5533" s="14" t="str">
        <f>IF(A5533="","",IF(E5533="weekly",7,IF(E5533="fortnightly",14,IF(E5533="monthly",DATE(IF(MONTH(H5533)=12,YEAR(H5533)+1,YEAR(H5533)),VLOOKUP(MONTH(H5533),index!$D$2:$G$13,2,0),DAY(H5533)),
IF(E5533="quarterly",DATE(IF(MONTH(H5533)&gt;=10,YEAR(H5533)+1,YEAR(H5533)),VLOOKUP(MONTH(H5533),index!$D$2:$G$13,3,0),DAY(H5533)),
IF(E5533="halfyearly",DATE(IF(MONTH(H5533)&gt;=7,YEAR(H5533)+1,YEAR(H5533)),VLOOKUP(MONTH(H5533),index!$D$2:$G$13,4,0),DAY(H5533)),
DATE(YEAR(H5533)+1,MONTH(H5533),DAY(H5533)))))-H5533))+H5533)</f>
        <v/>
      </c>
      <c r="J5533" s="9" t="str">
        <f t="shared" si="538"/>
        <v/>
      </c>
      <c r="K5533" s="11" t="str">
        <f t="shared" si="539"/>
        <v/>
      </c>
      <c r="L5533" s="11" t="str">
        <f t="shared" si="540"/>
        <v/>
      </c>
      <c r="M5533" s="11" t="str">
        <f>IF(A5533="","",VLOOKUP(E5533,index!$A$1:$B$6,2,0)*K5533*G5533)</f>
        <v/>
      </c>
      <c r="N5533" s="11" t="str">
        <f>IF(A5533="","",-PMT(G5533*VLOOKUP(E5533,index!$A$1:$B$6,2,0),C5533,F5533,0,0))</f>
        <v/>
      </c>
      <c r="O5533" s="11" t="str">
        <f t="shared" si="541"/>
        <v/>
      </c>
      <c r="P5533" s="11" t="str">
        <f t="shared" si="536"/>
        <v/>
      </c>
    </row>
    <row r="5534" spans="1:16" x14ac:dyDescent="0.25">
      <c r="A5534" s="9" t="str">
        <f>IF(A5533="","",IF(B5533&lt;C5533,A5533,IF(A5533=MAX('entry data'!$B$8:$B$507),"",A5533+1)))</f>
        <v/>
      </c>
      <c r="B5534" s="9" t="str">
        <f t="shared" si="537"/>
        <v/>
      </c>
      <c r="C5534" s="9" t="str">
        <f>IF(ISERROR(VLOOKUP(A5534,'entry data'!B:G,6,0)),"",VLOOKUP(A5534,'entry data'!B:G,6,0))</f>
        <v/>
      </c>
      <c r="D5534" s="9" t="str">
        <f>IF(ISERROR(VLOOKUP(A5534,'entry data'!B:C,2,0)),"",VLOOKUP(A5534,'entry data'!B:C,2,0))</f>
        <v/>
      </c>
      <c r="E5534" s="9" t="str">
        <f>IF(ISERROR(VLOOKUP(A5534,'entry data'!B:E,4,0)),"",VLOOKUP(A5534,'entry data'!B:E,4,0))</f>
        <v/>
      </c>
      <c r="F5534" s="11" t="str">
        <f>IF(A5534="","",IF(ISERROR(VLOOKUP(A5534,'entry data'!B:F,5,0)),"",VLOOKUP(A5534,'entry data'!B:F,5,0)))</f>
        <v/>
      </c>
      <c r="G5534" s="12" t="str">
        <f>IF(A5534="","",IF(ISERROR(VLOOKUP(A5534,'entry data'!B:I,8,0)),"",VLOOKUP(A5534,'entry data'!B:I,7,0)))</f>
        <v/>
      </c>
      <c r="H5534" s="13" t="str">
        <f>IF(A5534="","",IF(B5534=1,VLOOKUP(A5534,'entry data'!B:D,3,0),I5533))</f>
        <v/>
      </c>
      <c r="I5534" s="14" t="str">
        <f>IF(A5534="","",IF(E5534="weekly",7,IF(E5534="fortnightly",14,IF(E5534="monthly",DATE(IF(MONTH(H5534)=12,YEAR(H5534)+1,YEAR(H5534)),VLOOKUP(MONTH(H5534),index!$D$2:$G$13,2,0),DAY(H5534)),
IF(E5534="quarterly",DATE(IF(MONTH(H5534)&gt;=10,YEAR(H5534)+1,YEAR(H5534)),VLOOKUP(MONTH(H5534),index!$D$2:$G$13,3,0),DAY(H5534)),
IF(E5534="halfyearly",DATE(IF(MONTH(H5534)&gt;=7,YEAR(H5534)+1,YEAR(H5534)),VLOOKUP(MONTH(H5534),index!$D$2:$G$13,4,0),DAY(H5534)),
DATE(YEAR(H5534)+1,MONTH(H5534),DAY(H5534)))))-H5534))+H5534)</f>
        <v/>
      </c>
      <c r="J5534" s="9" t="str">
        <f t="shared" si="538"/>
        <v/>
      </c>
      <c r="K5534" s="11" t="str">
        <f t="shared" si="539"/>
        <v/>
      </c>
      <c r="L5534" s="11" t="str">
        <f t="shared" si="540"/>
        <v/>
      </c>
      <c r="M5534" s="11" t="str">
        <f>IF(A5534="","",VLOOKUP(E5534,index!$A$1:$B$6,2,0)*K5534*G5534)</f>
        <v/>
      </c>
      <c r="N5534" s="11" t="str">
        <f>IF(A5534="","",-PMT(G5534*VLOOKUP(E5534,index!$A$1:$B$6,2,0),C5534,F5534,0,0))</f>
        <v/>
      </c>
      <c r="O5534" s="11" t="str">
        <f t="shared" si="541"/>
        <v/>
      </c>
      <c r="P5534" s="11" t="str">
        <f t="shared" si="536"/>
        <v/>
      </c>
    </row>
    <row r="5535" spans="1:16" x14ac:dyDescent="0.25">
      <c r="A5535" s="9" t="str">
        <f>IF(A5534="","",IF(B5534&lt;C5534,A5534,IF(A5534=MAX('entry data'!$B$8:$B$507),"",A5534+1)))</f>
        <v/>
      </c>
      <c r="B5535" s="9" t="str">
        <f t="shared" si="537"/>
        <v/>
      </c>
      <c r="C5535" s="9" t="str">
        <f>IF(ISERROR(VLOOKUP(A5535,'entry data'!B:G,6,0)),"",VLOOKUP(A5535,'entry data'!B:G,6,0))</f>
        <v/>
      </c>
      <c r="D5535" s="9" t="str">
        <f>IF(ISERROR(VLOOKUP(A5535,'entry data'!B:C,2,0)),"",VLOOKUP(A5535,'entry data'!B:C,2,0))</f>
        <v/>
      </c>
      <c r="E5535" s="9" t="str">
        <f>IF(ISERROR(VLOOKUP(A5535,'entry data'!B:E,4,0)),"",VLOOKUP(A5535,'entry data'!B:E,4,0))</f>
        <v/>
      </c>
      <c r="F5535" s="11" t="str">
        <f>IF(A5535="","",IF(ISERROR(VLOOKUP(A5535,'entry data'!B:F,5,0)),"",VLOOKUP(A5535,'entry data'!B:F,5,0)))</f>
        <v/>
      </c>
      <c r="G5535" s="12" t="str">
        <f>IF(A5535="","",IF(ISERROR(VLOOKUP(A5535,'entry data'!B:I,8,0)),"",VLOOKUP(A5535,'entry data'!B:I,7,0)))</f>
        <v/>
      </c>
      <c r="H5535" s="13" t="str">
        <f>IF(A5535="","",IF(B5535=1,VLOOKUP(A5535,'entry data'!B:D,3,0),I5534))</f>
        <v/>
      </c>
      <c r="I5535" s="14" t="str">
        <f>IF(A5535="","",IF(E5535="weekly",7,IF(E5535="fortnightly",14,IF(E5535="monthly",DATE(IF(MONTH(H5535)=12,YEAR(H5535)+1,YEAR(H5535)),VLOOKUP(MONTH(H5535),index!$D$2:$G$13,2,0),DAY(H5535)),
IF(E5535="quarterly",DATE(IF(MONTH(H5535)&gt;=10,YEAR(H5535)+1,YEAR(H5535)),VLOOKUP(MONTH(H5535),index!$D$2:$G$13,3,0),DAY(H5535)),
IF(E5535="halfyearly",DATE(IF(MONTH(H5535)&gt;=7,YEAR(H5535)+1,YEAR(H5535)),VLOOKUP(MONTH(H5535),index!$D$2:$G$13,4,0),DAY(H5535)),
DATE(YEAR(H5535)+1,MONTH(H5535),DAY(H5535)))))-H5535))+H5535)</f>
        <v/>
      </c>
      <c r="J5535" s="9" t="str">
        <f t="shared" si="538"/>
        <v/>
      </c>
      <c r="K5535" s="11" t="str">
        <f t="shared" si="539"/>
        <v/>
      </c>
      <c r="L5535" s="11" t="str">
        <f t="shared" si="540"/>
        <v/>
      </c>
      <c r="M5535" s="11" t="str">
        <f>IF(A5535="","",VLOOKUP(E5535,index!$A$1:$B$6,2,0)*K5535*G5535)</f>
        <v/>
      </c>
      <c r="N5535" s="11" t="str">
        <f>IF(A5535="","",-PMT(G5535*VLOOKUP(E5535,index!$A$1:$B$6,2,0),C5535,F5535,0,0))</f>
        <v/>
      </c>
      <c r="O5535" s="11" t="str">
        <f t="shared" si="541"/>
        <v/>
      </c>
      <c r="P5535" s="11" t="str">
        <f t="shared" si="536"/>
        <v/>
      </c>
    </row>
    <row r="5536" spans="1:16" x14ac:dyDescent="0.25">
      <c r="A5536" s="9" t="str">
        <f>IF(A5535="","",IF(B5535&lt;C5535,A5535,IF(A5535=MAX('entry data'!$B$8:$B$507),"",A5535+1)))</f>
        <v/>
      </c>
      <c r="B5536" s="9" t="str">
        <f t="shared" si="537"/>
        <v/>
      </c>
      <c r="C5536" s="9" t="str">
        <f>IF(ISERROR(VLOOKUP(A5536,'entry data'!B:G,6,0)),"",VLOOKUP(A5536,'entry data'!B:G,6,0))</f>
        <v/>
      </c>
      <c r="D5536" s="9" t="str">
        <f>IF(ISERROR(VLOOKUP(A5536,'entry data'!B:C,2,0)),"",VLOOKUP(A5536,'entry data'!B:C,2,0))</f>
        <v/>
      </c>
      <c r="E5536" s="9" t="str">
        <f>IF(ISERROR(VLOOKUP(A5536,'entry data'!B:E,4,0)),"",VLOOKUP(A5536,'entry data'!B:E,4,0))</f>
        <v/>
      </c>
      <c r="F5536" s="11" t="str">
        <f>IF(A5536="","",IF(ISERROR(VLOOKUP(A5536,'entry data'!B:F,5,0)),"",VLOOKUP(A5536,'entry data'!B:F,5,0)))</f>
        <v/>
      </c>
      <c r="G5536" s="12" t="str">
        <f>IF(A5536="","",IF(ISERROR(VLOOKUP(A5536,'entry data'!B:I,8,0)),"",VLOOKUP(A5536,'entry data'!B:I,7,0)))</f>
        <v/>
      </c>
      <c r="H5536" s="13" t="str">
        <f>IF(A5536="","",IF(B5536=1,VLOOKUP(A5536,'entry data'!B:D,3,0),I5535))</f>
        <v/>
      </c>
      <c r="I5536" s="14" t="str">
        <f>IF(A5536="","",IF(E5536="weekly",7,IF(E5536="fortnightly",14,IF(E5536="monthly",DATE(IF(MONTH(H5536)=12,YEAR(H5536)+1,YEAR(H5536)),VLOOKUP(MONTH(H5536),index!$D$2:$G$13,2,0),DAY(H5536)),
IF(E5536="quarterly",DATE(IF(MONTH(H5536)&gt;=10,YEAR(H5536)+1,YEAR(H5536)),VLOOKUP(MONTH(H5536),index!$D$2:$G$13,3,0),DAY(H5536)),
IF(E5536="halfyearly",DATE(IF(MONTH(H5536)&gt;=7,YEAR(H5536)+1,YEAR(H5536)),VLOOKUP(MONTH(H5536),index!$D$2:$G$13,4,0),DAY(H5536)),
DATE(YEAR(H5536)+1,MONTH(H5536),DAY(H5536)))))-H5536))+H5536)</f>
        <v/>
      </c>
      <c r="J5536" s="9" t="str">
        <f t="shared" si="538"/>
        <v/>
      </c>
      <c r="K5536" s="11" t="str">
        <f t="shared" si="539"/>
        <v/>
      </c>
      <c r="L5536" s="11" t="str">
        <f t="shared" si="540"/>
        <v/>
      </c>
      <c r="M5536" s="11" t="str">
        <f>IF(A5536="","",VLOOKUP(E5536,index!$A$1:$B$6,2,0)*K5536*G5536)</f>
        <v/>
      </c>
      <c r="N5536" s="11" t="str">
        <f>IF(A5536="","",-PMT(G5536*VLOOKUP(E5536,index!$A$1:$B$6,2,0),C5536,F5536,0,0))</f>
        <v/>
      </c>
      <c r="O5536" s="11" t="str">
        <f t="shared" si="541"/>
        <v/>
      </c>
      <c r="P5536" s="11" t="str">
        <f t="shared" si="536"/>
        <v/>
      </c>
    </row>
    <row r="5537" spans="1:16" x14ac:dyDescent="0.25">
      <c r="A5537" s="9" t="str">
        <f>IF(A5536="","",IF(B5536&lt;C5536,A5536,IF(A5536=MAX('entry data'!$B$8:$B$507),"",A5536+1)))</f>
        <v/>
      </c>
      <c r="B5537" s="9" t="str">
        <f t="shared" si="537"/>
        <v/>
      </c>
      <c r="C5537" s="9" t="str">
        <f>IF(ISERROR(VLOOKUP(A5537,'entry data'!B:G,6,0)),"",VLOOKUP(A5537,'entry data'!B:G,6,0))</f>
        <v/>
      </c>
      <c r="D5537" s="9" t="str">
        <f>IF(ISERROR(VLOOKUP(A5537,'entry data'!B:C,2,0)),"",VLOOKUP(A5537,'entry data'!B:C,2,0))</f>
        <v/>
      </c>
      <c r="E5537" s="9" t="str">
        <f>IF(ISERROR(VLOOKUP(A5537,'entry data'!B:E,4,0)),"",VLOOKUP(A5537,'entry data'!B:E,4,0))</f>
        <v/>
      </c>
      <c r="F5537" s="11" t="str">
        <f>IF(A5537="","",IF(ISERROR(VLOOKUP(A5537,'entry data'!B:F,5,0)),"",VLOOKUP(A5537,'entry data'!B:F,5,0)))</f>
        <v/>
      </c>
      <c r="G5537" s="12" t="str">
        <f>IF(A5537="","",IF(ISERROR(VLOOKUP(A5537,'entry data'!B:I,8,0)),"",VLOOKUP(A5537,'entry data'!B:I,7,0)))</f>
        <v/>
      </c>
      <c r="H5537" s="13" t="str">
        <f>IF(A5537="","",IF(B5537=1,VLOOKUP(A5537,'entry data'!B:D,3,0),I5536))</f>
        <v/>
      </c>
      <c r="I5537" s="14" t="str">
        <f>IF(A5537="","",IF(E5537="weekly",7,IF(E5537="fortnightly",14,IF(E5537="monthly",DATE(IF(MONTH(H5537)=12,YEAR(H5537)+1,YEAR(H5537)),VLOOKUP(MONTH(H5537),index!$D$2:$G$13,2,0),DAY(H5537)),
IF(E5537="quarterly",DATE(IF(MONTH(H5537)&gt;=10,YEAR(H5537)+1,YEAR(H5537)),VLOOKUP(MONTH(H5537),index!$D$2:$G$13,3,0),DAY(H5537)),
IF(E5537="halfyearly",DATE(IF(MONTH(H5537)&gt;=7,YEAR(H5537)+1,YEAR(H5537)),VLOOKUP(MONTH(H5537),index!$D$2:$G$13,4,0),DAY(H5537)),
DATE(YEAR(H5537)+1,MONTH(H5537),DAY(H5537)))))-H5537))+H5537)</f>
        <v/>
      </c>
      <c r="J5537" s="9" t="str">
        <f t="shared" si="538"/>
        <v/>
      </c>
      <c r="K5537" s="11" t="str">
        <f t="shared" si="539"/>
        <v/>
      </c>
      <c r="L5537" s="11" t="str">
        <f t="shared" si="540"/>
        <v/>
      </c>
      <c r="M5537" s="11" t="str">
        <f>IF(A5537="","",VLOOKUP(E5537,index!$A$1:$B$6,2,0)*K5537*G5537)</f>
        <v/>
      </c>
      <c r="N5537" s="11" t="str">
        <f>IF(A5537="","",-PMT(G5537*VLOOKUP(E5537,index!$A$1:$B$6,2,0),C5537,F5537,0,0))</f>
        <v/>
      </c>
      <c r="O5537" s="11" t="str">
        <f t="shared" si="541"/>
        <v/>
      </c>
      <c r="P5537" s="11" t="str">
        <f t="shared" si="536"/>
        <v/>
      </c>
    </row>
    <row r="5538" spans="1:16" x14ac:dyDescent="0.25">
      <c r="A5538" s="9" t="str">
        <f>IF(A5537="","",IF(B5537&lt;C5537,A5537,IF(A5537=MAX('entry data'!$B$8:$B$507),"",A5537+1)))</f>
        <v/>
      </c>
      <c r="B5538" s="9" t="str">
        <f t="shared" si="537"/>
        <v/>
      </c>
      <c r="C5538" s="9" t="str">
        <f>IF(ISERROR(VLOOKUP(A5538,'entry data'!B:G,6,0)),"",VLOOKUP(A5538,'entry data'!B:G,6,0))</f>
        <v/>
      </c>
      <c r="D5538" s="9" t="str">
        <f>IF(ISERROR(VLOOKUP(A5538,'entry data'!B:C,2,0)),"",VLOOKUP(A5538,'entry data'!B:C,2,0))</f>
        <v/>
      </c>
      <c r="E5538" s="9" t="str">
        <f>IF(ISERROR(VLOOKUP(A5538,'entry data'!B:E,4,0)),"",VLOOKUP(A5538,'entry data'!B:E,4,0))</f>
        <v/>
      </c>
      <c r="F5538" s="11" t="str">
        <f>IF(A5538="","",IF(ISERROR(VLOOKUP(A5538,'entry data'!B:F,5,0)),"",VLOOKUP(A5538,'entry data'!B:F,5,0)))</f>
        <v/>
      </c>
      <c r="G5538" s="12" t="str">
        <f>IF(A5538="","",IF(ISERROR(VLOOKUP(A5538,'entry data'!B:I,8,0)),"",VLOOKUP(A5538,'entry data'!B:I,7,0)))</f>
        <v/>
      </c>
      <c r="H5538" s="13" t="str">
        <f>IF(A5538="","",IF(B5538=1,VLOOKUP(A5538,'entry data'!B:D,3,0),I5537))</f>
        <v/>
      </c>
      <c r="I5538" s="14" t="str">
        <f>IF(A5538="","",IF(E5538="weekly",7,IF(E5538="fortnightly",14,IF(E5538="monthly",DATE(IF(MONTH(H5538)=12,YEAR(H5538)+1,YEAR(H5538)),VLOOKUP(MONTH(H5538),index!$D$2:$G$13,2,0),DAY(H5538)),
IF(E5538="quarterly",DATE(IF(MONTH(H5538)&gt;=10,YEAR(H5538)+1,YEAR(H5538)),VLOOKUP(MONTH(H5538),index!$D$2:$G$13,3,0),DAY(H5538)),
IF(E5538="halfyearly",DATE(IF(MONTH(H5538)&gt;=7,YEAR(H5538)+1,YEAR(H5538)),VLOOKUP(MONTH(H5538),index!$D$2:$G$13,4,0),DAY(H5538)),
DATE(YEAR(H5538)+1,MONTH(H5538),DAY(H5538)))))-H5538))+H5538)</f>
        <v/>
      </c>
      <c r="J5538" s="9" t="str">
        <f t="shared" si="538"/>
        <v/>
      </c>
      <c r="K5538" s="11" t="str">
        <f t="shared" si="539"/>
        <v/>
      </c>
      <c r="L5538" s="11" t="str">
        <f t="shared" si="540"/>
        <v/>
      </c>
      <c r="M5538" s="11" t="str">
        <f>IF(A5538="","",VLOOKUP(E5538,index!$A$1:$B$6,2,0)*K5538*G5538)</f>
        <v/>
      </c>
      <c r="N5538" s="11" t="str">
        <f>IF(A5538="","",-PMT(G5538*VLOOKUP(E5538,index!$A$1:$B$6,2,0),C5538,F5538,0,0))</f>
        <v/>
      </c>
      <c r="O5538" s="11" t="str">
        <f t="shared" si="541"/>
        <v/>
      </c>
      <c r="P5538" s="11" t="str">
        <f t="shared" si="536"/>
        <v/>
      </c>
    </row>
    <row r="5539" spans="1:16" x14ac:dyDescent="0.25">
      <c r="A5539" s="9" t="str">
        <f>IF(A5538="","",IF(B5538&lt;C5538,A5538,IF(A5538=MAX('entry data'!$B$8:$B$507),"",A5538+1)))</f>
        <v/>
      </c>
      <c r="B5539" s="9" t="str">
        <f t="shared" si="537"/>
        <v/>
      </c>
      <c r="C5539" s="9" t="str">
        <f>IF(ISERROR(VLOOKUP(A5539,'entry data'!B:G,6,0)),"",VLOOKUP(A5539,'entry data'!B:G,6,0))</f>
        <v/>
      </c>
      <c r="D5539" s="9" t="str">
        <f>IF(ISERROR(VLOOKUP(A5539,'entry data'!B:C,2,0)),"",VLOOKUP(A5539,'entry data'!B:C,2,0))</f>
        <v/>
      </c>
      <c r="E5539" s="9" t="str">
        <f>IF(ISERROR(VLOOKUP(A5539,'entry data'!B:E,4,0)),"",VLOOKUP(A5539,'entry data'!B:E,4,0))</f>
        <v/>
      </c>
      <c r="F5539" s="11" t="str">
        <f>IF(A5539="","",IF(ISERROR(VLOOKUP(A5539,'entry data'!B:F,5,0)),"",VLOOKUP(A5539,'entry data'!B:F,5,0)))</f>
        <v/>
      </c>
      <c r="G5539" s="12" t="str">
        <f>IF(A5539="","",IF(ISERROR(VLOOKUP(A5539,'entry data'!B:I,8,0)),"",VLOOKUP(A5539,'entry data'!B:I,7,0)))</f>
        <v/>
      </c>
      <c r="H5539" s="13" t="str">
        <f>IF(A5539="","",IF(B5539=1,VLOOKUP(A5539,'entry data'!B:D,3,0),I5538))</f>
        <v/>
      </c>
      <c r="I5539" s="14" t="str">
        <f>IF(A5539="","",IF(E5539="weekly",7,IF(E5539="fortnightly",14,IF(E5539="monthly",DATE(IF(MONTH(H5539)=12,YEAR(H5539)+1,YEAR(H5539)),VLOOKUP(MONTH(H5539),index!$D$2:$G$13,2,0),DAY(H5539)),
IF(E5539="quarterly",DATE(IF(MONTH(H5539)&gt;=10,YEAR(H5539)+1,YEAR(H5539)),VLOOKUP(MONTH(H5539),index!$D$2:$G$13,3,0),DAY(H5539)),
IF(E5539="halfyearly",DATE(IF(MONTH(H5539)&gt;=7,YEAR(H5539)+1,YEAR(H5539)),VLOOKUP(MONTH(H5539),index!$D$2:$G$13,4,0),DAY(H5539)),
DATE(YEAR(H5539)+1,MONTH(H5539),DAY(H5539)))))-H5539))+H5539)</f>
        <v/>
      </c>
      <c r="J5539" s="9" t="str">
        <f t="shared" si="538"/>
        <v/>
      </c>
      <c r="K5539" s="11" t="str">
        <f t="shared" si="539"/>
        <v/>
      </c>
      <c r="L5539" s="11" t="str">
        <f t="shared" si="540"/>
        <v/>
      </c>
      <c r="M5539" s="11" t="str">
        <f>IF(A5539="","",VLOOKUP(E5539,index!$A$1:$B$6,2,0)*K5539*G5539)</f>
        <v/>
      </c>
      <c r="N5539" s="11" t="str">
        <f>IF(A5539="","",-PMT(G5539*VLOOKUP(E5539,index!$A$1:$B$6,2,0),C5539,F5539,0,0))</f>
        <v/>
      </c>
      <c r="O5539" s="11" t="str">
        <f t="shared" si="541"/>
        <v/>
      </c>
      <c r="P5539" s="11" t="str">
        <f t="shared" si="536"/>
        <v/>
      </c>
    </row>
    <row r="5540" spans="1:16" x14ac:dyDescent="0.25">
      <c r="A5540" s="9" t="str">
        <f>IF(A5539="","",IF(B5539&lt;C5539,A5539,IF(A5539=MAX('entry data'!$B$8:$B$507),"",A5539+1)))</f>
        <v/>
      </c>
      <c r="B5540" s="9" t="str">
        <f t="shared" si="537"/>
        <v/>
      </c>
      <c r="C5540" s="9" t="str">
        <f>IF(ISERROR(VLOOKUP(A5540,'entry data'!B:G,6,0)),"",VLOOKUP(A5540,'entry data'!B:G,6,0))</f>
        <v/>
      </c>
      <c r="D5540" s="9" t="str">
        <f>IF(ISERROR(VLOOKUP(A5540,'entry data'!B:C,2,0)),"",VLOOKUP(A5540,'entry data'!B:C,2,0))</f>
        <v/>
      </c>
      <c r="E5540" s="9" t="str">
        <f>IF(ISERROR(VLOOKUP(A5540,'entry data'!B:E,4,0)),"",VLOOKUP(A5540,'entry data'!B:E,4,0))</f>
        <v/>
      </c>
      <c r="F5540" s="11" t="str">
        <f>IF(A5540="","",IF(ISERROR(VLOOKUP(A5540,'entry data'!B:F,5,0)),"",VLOOKUP(A5540,'entry data'!B:F,5,0)))</f>
        <v/>
      </c>
      <c r="G5540" s="12" t="str">
        <f>IF(A5540="","",IF(ISERROR(VLOOKUP(A5540,'entry data'!B:I,8,0)),"",VLOOKUP(A5540,'entry data'!B:I,7,0)))</f>
        <v/>
      </c>
      <c r="H5540" s="13" t="str">
        <f>IF(A5540="","",IF(B5540=1,VLOOKUP(A5540,'entry data'!B:D,3,0),I5539))</f>
        <v/>
      </c>
      <c r="I5540" s="14" t="str">
        <f>IF(A5540="","",IF(E5540="weekly",7,IF(E5540="fortnightly",14,IF(E5540="monthly",DATE(IF(MONTH(H5540)=12,YEAR(H5540)+1,YEAR(H5540)),VLOOKUP(MONTH(H5540),index!$D$2:$G$13,2,0),DAY(H5540)),
IF(E5540="quarterly",DATE(IF(MONTH(H5540)&gt;=10,YEAR(H5540)+1,YEAR(H5540)),VLOOKUP(MONTH(H5540),index!$D$2:$G$13,3,0),DAY(H5540)),
IF(E5540="halfyearly",DATE(IF(MONTH(H5540)&gt;=7,YEAR(H5540)+1,YEAR(H5540)),VLOOKUP(MONTH(H5540),index!$D$2:$G$13,4,0),DAY(H5540)),
DATE(YEAR(H5540)+1,MONTH(H5540),DAY(H5540)))))-H5540))+H5540)</f>
        <v/>
      </c>
      <c r="J5540" s="9" t="str">
        <f t="shared" si="538"/>
        <v/>
      </c>
      <c r="K5540" s="11" t="str">
        <f t="shared" si="539"/>
        <v/>
      </c>
      <c r="L5540" s="11" t="str">
        <f t="shared" si="540"/>
        <v/>
      </c>
      <c r="M5540" s="11" t="str">
        <f>IF(A5540="","",VLOOKUP(E5540,index!$A$1:$B$6,2,0)*K5540*G5540)</f>
        <v/>
      </c>
      <c r="N5540" s="11" t="str">
        <f>IF(A5540="","",-PMT(G5540*VLOOKUP(E5540,index!$A$1:$B$6,2,0),C5540,F5540,0,0))</f>
        <v/>
      </c>
      <c r="O5540" s="11" t="str">
        <f t="shared" si="541"/>
        <v/>
      </c>
      <c r="P5540" s="11" t="str">
        <f t="shared" si="536"/>
        <v/>
      </c>
    </row>
    <row r="5541" spans="1:16" x14ac:dyDescent="0.25">
      <c r="A5541" s="9" t="str">
        <f>IF(A5540="","",IF(B5540&lt;C5540,A5540,IF(A5540=MAX('entry data'!$B$8:$B$507),"",A5540+1)))</f>
        <v/>
      </c>
      <c r="B5541" s="9" t="str">
        <f t="shared" si="537"/>
        <v/>
      </c>
      <c r="C5541" s="9" t="str">
        <f>IF(ISERROR(VLOOKUP(A5541,'entry data'!B:G,6,0)),"",VLOOKUP(A5541,'entry data'!B:G,6,0))</f>
        <v/>
      </c>
      <c r="D5541" s="9" t="str">
        <f>IF(ISERROR(VLOOKUP(A5541,'entry data'!B:C,2,0)),"",VLOOKUP(A5541,'entry data'!B:C,2,0))</f>
        <v/>
      </c>
      <c r="E5541" s="9" t="str">
        <f>IF(ISERROR(VLOOKUP(A5541,'entry data'!B:E,4,0)),"",VLOOKUP(A5541,'entry data'!B:E,4,0))</f>
        <v/>
      </c>
      <c r="F5541" s="11" t="str">
        <f>IF(A5541="","",IF(ISERROR(VLOOKUP(A5541,'entry data'!B:F,5,0)),"",VLOOKUP(A5541,'entry data'!B:F,5,0)))</f>
        <v/>
      </c>
      <c r="G5541" s="12" t="str">
        <f>IF(A5541="","",IF(ISERROR(VLOOKUP(A5541,'entry data'!B:I,8,0)),"",VLOOKUP(A5541,'entry data'!B:I,7,0)))</f>
        <v/>
      </c>
      <c r="H5541" s="13" t="str">
        <f>IF(A5541="","",IF(B5541=1,VLOOKUP(A5541,'entry data'!B:D,3,0),I5540))</f>
        <v/>
      </c>
      <c r="I5541" s="14" t="str">
        <f>IF(A5541="","",IF(E5541="weekly",7,IF(E5541="fortnightly",14,IF(E5541="monthly",DATE(IF(MONTH(H5541)=12,YEAR(H5541)+1,YEAR(H5541)),VLOOKUP(MONTH(H5541),index!$D$2:$G$13,2,0),DAY(H5541)),
IF(E5541="quarterly",DATE(IF(MONTH(H5541)&gt;=10,YEAR(H5541)+1,YEAR(H5541)),VLOOKUP(MONTH(H5541),index!$D$2:$G$13,3,0),DAY(H5541)),
IF(E5541="halfyearly",DATE(IF(MONTH(H5541)&gt;=7,YEAR(H5541)+1,YEAR(H5541)),VLOOKUP(MONTH(H5541),index!$D$2:$G$13,4,0),DAY(H5541)),
DATE(YEAR(H5541)+1,MONTH(H5541),DAY(H5541)))))-H5541))+H5541)</f>
        <v/>
      </c>
      <c r="J5541" s="9" t="str">
        <f t="shared" si="538"/>
        <v/>
      </c>
      <c r="K5541" s="11" t="str">
        <f t="shared" si="539"/>
        <v/>
      </c>
      <c r="L5541" s="11" t="str">
        <f t="shared" si="540"/>
        <v/>
      </c>
      <c r="M5541" s="11" t="str">
        <f>IF(A5541="","",VLOOKUP(E5541,index!$A$1:$B$6,2,0)*K5541*G5541)</f>
        <v/>
      </c>
      <c r="N5541" s="11" t="str">
        <f>IF(A5541="","",-PMT(G5541*VLOOKUP(E5541,index!$A$1:$B$6,2,0),C5541,F5541,0,0))</f>
        <v/>
      </c>
      <c r="O5541" s="11" t="str">
        <f t="shared" si="541"/>
        <v/>
      </c>
      <c r="P5541" s="11" t="str">
        <f t="shared" si="536"/>
        <v/>
      </c>
    </row>
    <row r="5542" spans="1:16" x14ac:dyDescent="0.25">
      <c r="A5542" s="9" t="str">
        <f>IF(A5541="","",IF(B5541&lt;C5541,A5541,IF(A5541=MAX('entry data'!$B$8:$B$507),"",A5541+1)))</f>
        <v/>
      </c>
      <c r="B5542" s="9" t="str">
        <f t="shared" si="537"/>
        <v/>
      </c>
      <c r="C5542" s="9" t="str">
        <f>IF(ISERROR(VLOOKUP(A5542,'entry data'!B:G,6,0)),"",VLOOKUP(A5542,'entry data'!B:G,6,0))</f>
        <v/>
      </c>
      <c r="D5542" s="9" t="str">
        <f>IF(ISERROR(VLOOKUP(A5542,'entry data'!B:C,2,0)),"",VLOOKUP(A5542,'entry data'!B:C,2,0))</f>
        <v/>
      </c>
      <c r="E5542" s="9" t="str">
        <f>IF(ISERROR(VLOOKUP(A5542,'entry data'!B:E,4,0)),"",VLOOKUP(A5542,'entry data'!B:E,4,0))</f>
        <v/>
      </c>
      <c r="F5542" s="11" t="str">
        <f>IF(A5542="","",IF(ISERROR(VLOOKUP(A5542,'entry data'!B:F,5,0)),"",VLOOKUP(A5542,'entry data'!B:F,5,0)))</f>
        <v/>
      </c>
      <c r="G5542" s="12" t="str">
        <f>IF(A5542="","",IF(ISERROR(VLOOKUP(A5542,'entry data'!B:I,8,0)),"",VLOOKUP(A5542,'entry data'!B:I,7,0)))</f>
        <v/>
      </c>
      <c r="H5542" s="13" t="str">
        <f>IF(A5542="","",IF(B5542=1,VLOOKUP(A5542,'entry data'!B:D,3,0),I5541))</f>
        <v/>
      </c>
      <c r="I5542" s="14" t="str">
        <f>IF(A5542="","",IF(E5542="weekly",7,IF(E5542="fortnightly",14,IF(E5542="monthly",DATE(IF(MONTH(H5542)=12,YEAR(H5542)+1,YEAR(H5542)),VLOOKUP(MONTH(H5542),index!$D$2:$G$13,2,0),DAY(H5542)),
IF(E5542="quarterly",DATE(IF(MONTH(H5542)&gt;=10,YEAR(H5542)+1,YEAR(H5542)),VLOOKUP(MONTH(H5542),index!$D$2:$G$13,3,0),DAY(H5542)),
IF(E5542="halfyearly",DATE(IF(MONTH(H5542)&gt;=7,YEAR(H5542)+1,YEAR(H5542)),VLOOKUP(MONTH(H5542),index!$D$2:$G$13,4,0),DAY(H5542)),
DATE(YEAR(H5542)+1,MONTH(H5542),DAY(H5542)))))-H5542))+H5542)</f>
        <v/>
      </c>
      <c r="J5542" s="9" t="str">
        <f t="shared" si="538"/>
        <v/>
      </c>
      <c r="K5542" s="11" t="str">
        <f t="shared" si="539"/>
        <v/>
      </c>
      <c r="L5542" s="11" t="str">
        <f t="shared" si="540"/>
        <v/>
      </c>
      <c r="M5542" s="11" t="str">
        <f>IF(A5542="","",VLOOKUP(E5542,index!$A$1:$B$6,2,0)*K5542*G5542)</f>
        <v/>
      </c>
      <c r="N5542" s="11" t="str">
        <f>IF(A5542="","",-PMT(G5542*VLOOKUP(E5542,index!$A$1:$B$6,2,0),C5542,F5542,0,0))</f>
        <v/>
      </c>
      <c r="O5542" s="11" t="str">
        <f t="shared" si="541"/>
        <v/>
      </c>
      <c r="P5542" s="11" t="str">
        <f t="shared" si="536"/>
        <v/>
      </c>
    </row>
    <row r="5543" spans="1:16" x14ac:dyDescent="0.25">
      <c r="A5543" s="9" t="str">
        <f>IF(A5542="","",IF(B5542&lt;C5542,A5542,IF(A5542=MAX('entry data'!$B$8:$B$507),"",A5542+1)))</f>
        <v/>
      </c>
      <c r="B5543" s="9" t="str">
        <f t="shared" si="537"/>
        <v/>
      </c>
      <c r="C5543" s="9" t="str">
        <f>IF(ISERROR(VLOOKUP(A5543,'entry data'!B:G,6,0)),"",VLOOKUP(A5543,'entry data'!B:G,6,0))</f>
        <v/>
      </c>
      <c r="D5543" s="9" t="str">
        <f>IF(ISERROR(VLOOKUP(A5543,'entry data'!B:C,2,0)),"",VLOOKUP(A5543,'entry data'!B:C,2,0))</f>
        <v/>
      </c>
      <c r="E5543" s="9" t="str">
        <f>IF(ISERROR(VLOOKUP(A5543,'entry data'!B:E,4,0)),"",VLOOKUP(A5543,'entry data'!B:E,4,0))</f>
        <v/>
      </c>
      <c r="F5543" s="11" t="str">
        <f>IF(A5543="","",IF(ISERROR(VLOOKUP(A5543,'entry data'!B:F,5,0)),"",VLOOKUP(A5543,'entry data'!B:F,5,0)))</f>
        <v/>
      </c>
      <c r="G5543" s="12" t="str">
        <f>IF(A5543="","",IF(ISERROR(VLOOKUP(A5543,'entry data'!B:I,8,0)),"",VLOOKUP(A5543,'entry data'!B:I,7,0)))</f>
        <v/>
      </c>
      <c r="H5543" s="13" t="str">
        <f>IF(A5543="","",IF(B5543=1,VLOOKUP(A5543,'entry data'!B:D,3,0),I5542))</f>
        <v/>
      </c>
      <c r="I5543" s="14" t="str">
        <f>IF(A5543="","",IF(E5543="weekly",7,IF(E5543="fortnightly",14,IF(E5543="monthly",DATE(IF(MONTH(H5543)=12,YEAR(H5543)+1,YEAR(H5543)),VLOOKUP(MONTH(H5543),index!$D$2:$G$13,2,0),DAY(H5543)),
IF(E5543="quarterly",DATE(IF(MONTH(H5543)&gt;=10,YEAR(H5543)+1,YEAR(H5543)),VLOOKUP(MONTH(H5543),index!$D$2:$G$13,3,0),DAY(H5543)),
IF(E5543="halfyearly",DATE(IF(MONTH(H5543)&gt;=7,YEAR(H5543)+1,YEAR(H5543)),VLOOKUP(MONTH(H5543),index!$D$2:$G$13,4,0),DAY(H5543)),
DATE(YEAR(H5543)+1,MONTH(H5543),DAY(H5543)))))-H5543))+H5543)</f>
        <v/>
      </c>
      <c r="J5543" s="9" t="str">
        <f t="shared" si="538"/>
        <v/>
      </c>
      <c r="K5543" s="11" t="str">
        <f t="shared" si="539"/>
        <v/>
      </c>
      <c r="L5543" s="11" t="str">
        <f t="shared" si="540"/>
        <v/>
      </c>
      <c r="M5543" s="11" t="str">
        <f>IF(A5543="","",VLOOKUP(E5543,index!$A$1:$B$6,2,0)*K5543*G5543)</f>
        <v/>
      </c>
      <c r="N5543" s="11" t="str">
        <f>IF(A5543="","",-PMT(G5543*VLOOKUP(E5543,index!$A$1:$B$6,2,0),C5543,F5543,0,0))</f>
        <v/>
      </c>
      <c r="O5543" s="11" t="str">
        <f t="shared" si="541"/>
        <v/>
      </c>
      <c r="P5543" s="11" t="str">
        <f t="shared" si="536"/>
        <v/>
      </c>
    </row>
    <row r="5544" spans="1:16" x14ac:dyDescent="0.25">
      <c r="A5544" s="9" t="str">
        <f>IF(A5543="","",IF(B5543&lt;C5543,A5543,IF(A5543=MAX('entry data'!$B$8:$B$507),"",A5543+1)))</f>
        <v/>
      </c>
      <c r="B5544" s="9" t="str">
        <f t="shared" si="537"/>
        <v/>
      </c>
      <c r="C5544" s="9" t="str">
        <f>IF(ISERROR(VLOOKUP(A5544,'entry data'!B:G,6,0)),"",VLOOKUP(A5544,'entry data'!B:G,6,0))</f>
        <v/>
      </c>
      <c r="D5544" s="9" t="str">
        <f>IF(ISERROR(VLOOKUP(A5544,'entry data'!B:C,2,0)),"",VLOOKUP(A5544,'entry data'!B:C,2,0))</f>
        <v/>
      </c>
      <c r="E5544" s="9" t="str">
        <f>IF(ISERROR(VLOOKUP(A5544,'entry data'!B:E,4,0)),"",VLOOKUP(A5544,'entry data'!B:E,4,0))</f>
        <v/>
      </c>
      <c r="F5544" s="11" t="str">
        <f>IF(A5544="","",IF(ISERROR(VLOOKUP(A5544,'entry data'!B:F,5,0)),"",VLOOKUP(A5544,'entry data'!B:F,5,0)))</f>
        <v/>
      </c>
      <c r="G5544" s="12" t="str">
        <f>IF(A5544="","",IF(ISERROR(VLOOKUP(A5544,'entry data'!B:I,8,0)),"",VLOOKUP(A5544,'entry data'!B:I,7,0)))</f>
        <v/>
      </c>
      <c r="H5544" s="13" t="str">
        <f>IF(A5544="","",IF(B5544=1,VLOOKUP(A5544,'entry data'!B:D,3,0),I5543))</f>
        <v/>
      </c>
      <c r="I5544" s="14" t="str">
        <f>IF(A5544="","",IF(E5544="weekly",7,IF(E5544="fortnightly",14,IF(E5544="monthly",DATE(IF(MONTH(H5544)=12,YEAR(H5544)+1,YEAR(H5544)),VLOOKUP(MONTH(H5544),index!$D$2:$G$13,2,0),DAY(H5544)),
IF(E5544="quarterly",DATE(IF(MONTH(H5544)&gt;=10,YEAR(H5544)+1,YEAR(H5544)),VLOOKUP(MONTH(H5544),index!$D$2:$G$13,3,0),DAY(H5544)),
IF(E5544="halfyearly",DATE(IF(MONTH(H5544)&gt;=7,YEAR(H5544)+1,YEAR(H5544)),VLOOKUP(MONTH(H5544),index!$D$2:$G$13,4,0),DAY(H5544)),
DATE(YEAR(H5544)+1,MONTH(H5544),DAY(H5544)))))-H5544))+H5544)</f>
        <v/>
      </c>
      <c r="J5544" s="9" t="str">
        <f t="shared" si="538"/>
        <v/>
      </c>
      <c r="K5544" s="11" t="str">
        <f t="shared" si="539"/>
        <v/>
      </c>
      <c r="L5544" s="11" t="str">
        <f t="shared" si="540"/>
        <v/>
      </c>
      <c r="M5544" s="11" t="str">
        <f>IF(A5544="","",VLOOKUP(E5544,index!$A$1:$B$6,2,0)*K5544*G5544)</f>
        <v/>
      </c>
      <c r="N5544" s="11" t="str">
        <f>IF(A5544="","",-PMT(G5544*VLOOKUP(E5544,index!$A$1:$B$6,2,0),C5544,F5544,0,0))</f>
        <v/>
      </c>
      <c r="O5544" s="11" t="str">
        <f t="shared" si="541"/>
        <v/>
      </c>
      <c r="P5544" s="11" t="str">
        <f t="shared" si="536"/>
        <v/>
      </c>
    </row>
    <row r="5545" spans="1:16" x14ac:dyDescent="0.25">
      <c r="A5545" s="9" t="str">
        <f>IF(A5544="","",IF(B5544&lt;C5544,A5544,IF(A5544=MAX('entry data'!$B$8:$B$507),"",A5544+1)))</f>
        <v/>
      </c>
      <c r="B5545" s="9" t="str">
        <f t="shared" si="537"/>
        <v/>
      </c>
      <c r="C5545" s="9" t="str">
        <f>IF(ISERROR(VLOOKUP(A5545,'entry data'!B:G,6,0)),"",VLOOKUP(A5545,'entry data'!B:G,6,0))</f>
        <v/>
      </c>
      <c r="D5545" s="9" t="str">
        <f>IF(ISERROR(VLOOKUP(A5545,'entry data'!B:C,2,0)),"",VLOOKUP(A5545,'entry data'!B:C,2,0))</f>
        <v/>
      </c>
      <c r="E5545" s="9" t="str">
        <f>IF(ISERROR(VLOOKUP(A5545,'entry data'!B:E,4,0)),"",VLOOKUP(A5545,'entry data'!B:E,4,0))</f>
        <v/>
      </c>
      <c r="F5545" s="11" t="str">
        <f>IF(A5545="","",IF(ISERROR(VLOOKUP(A5545,'entry data'!B:F,5,0)),"",VLOOKUP(A5545,'entry data'!B:F,5,0)))</f>
        <v/>
      </c>
      <c r="G5545" s="12" t="str">
        <f>IF(A5545="","",IF(ISERROR(VLOOKUP(A5545,'entry data'!B:I,8,0)),"",VLOOKUP(A5545,'entry data'!B:I,7,0)))</f>
        <v/>
      </c>
      <c r="H5545" s="13" t="str">
        <f>IF(A5545="","",IF(B5545=1,VLOOKUP(A5545,'entry data'!B:D,3,0),I5544))</f>
        <v/>
      </c>
      <c r="I5545" s="14" t="str">
        <f>IF(A5545="","",IF(E5545="weekly",7,IF(E5545="fortnightly",14,IF(E5545="monthly",DATE(IF(MONTH(H5545)=12,YEAR(H5545)+1,YEAR(H5545)),VLOOKUP(MONTH(H5545),index!$D$2:$G$13,2,0),DAY(H5545)),
IF(E5545="quarterly",DATE(IF(MONTH(H5545)&gt;=10,YEAR(H5545)+1,YEAR(H5545)),VLOOKUP(MONTH(H5545),index!$D$2:$G$13,3,0),DAY(H5545)),
IF(E5545="halfyearly",DATE(IF(MONTH(H5545)&gt;=7,YEAR(H5545)+1,YEAR(H5545)),VLOOKUP(MONTH(H5545),index!$D$2:$G$13,4,0),DAY(H5545)),
DATE(YEAR(H5545)+1,MONTH(H5545),DAY(H5545)))))-H5545))+H5545)</f>
        <v/>
      </c>
      <c r="J5545" s="9" t="str">
        <f t="shared" si="538"/>
        <v/>
      </c>
      <c r="K5545" s="11" t="str">
        <f t="shared" si="539"/>
        <v/>
      </c>
      <c r="L5545" s="11" t="str">
        <f t="shared" si="540"/>
        <v/>
      </c>
      <c r="M5545" s="11" t="str">
        <f>IF(A5545="","",VLOOKUP(E5545,index!$A$1:$B$6,2,0)*K5545*G5545)</f>
        <v/>
      </c>
      <c r="N5545" s="11" t="str">
        <f>IF(A5545="","",-PMT(G5545*VLOOKUP(E5545,index!$A$1:$B$6,2,0),C5545,F5545,0,0))</f>
        <v/>
      </c>
      <c r="O5545" s="11" t="str">
        <f t="shared" si="541"/>
        <v/>
      </c>
      <c r="P5545" s="11" t="str">
        <f t="shared" si="536"/>
        <v/>
      </c>
    </row>
    <row r="5546" spans="1:16" x14ac:dyDescent="0.25">
      <c r="A5546" s="9" t="str">
        <f>IF(A5545="","",IF(B5545&lt;C5545,A5545,IF(A5545=MAX('entry data'!$B$8:$B$507),"",A5545+1)))</f>
        <v/>
      </c>
      <c r="B5546" s="9" t="str">
        <f t="shared" si="537"/>
        <v/>
      </c>
      <c r="C5546" s="9" t="str">
        <f>IF(ISERROR(VLOOKUP(A5546,'entry data'!B:G,6,0)),"",VLOOKUP(A5546,'entry data'!B:G,6,0))</f>
        <v/>
      </c>
      <c r="D5546" s="9" t="str">
        <f>IF(ISERROR(VLOOKUP(A5546,'entry data'!B:C,2,0)),"",VLOOKUP(A5546,'entry data'!B:C,2,0))</f>
        <v/>
      </c>
      <c r="E5546" s="9" t="str">
        <f>IF(ISERROR(VLOOKUP(A5546,'entry data'!B:E,4,0)),"",VLOOKUP(A5546,'entry data'!B:E,4,0))</f>
        <v/>
      </c>
      <c r="F5546" s="11" t="str">
        <f>IF(A5546="","",IF(ISERROR(VLOOKUP(A5546,'entry data'!B:F,5,0)),"",VLOOKUP(A5546,'entry data'!B:F,5,0)))</f>
        <v/>
      </c>
      <c r="G5546" s="12" t="str">
        <f>IF(A5546="","",IF(ISERROR(VLOOKUP(A5546,'entry data'!B:I,8,0)),"",VLOOKUP(A5546,'entry data'!B:I,7,0)))</f>
        <v/>
      </c>
      <c r="H5546" s="13" t="str">
        <f>IF(A5546="","",IF(B5546=1,VLOOKUP(A5546,'entry data'!B:D,3,0),I5545))</f>
        <v/>
      </c>
      <c r="I5546" s="14" t="str">
        <f>IF(A5546="","",IF(E5546="weekly",7,IF(E5546="fortnightly",14,IF(E5546="monthly",DATE(IF(MONTH(H5546)=12,YEAR(H5546)+1,YEAR(H5546)),VLOOKUP(MONTH(H5546),index!$D$2:$G$13,2,0),DAY(H5546)),
IF(E5546="quarterly",DATE(IF(MONTH(H5546)&gt;=10,YEAR(H5546)+1,YEAR(H5546)),VLOOKUP(MONTH(H5546),index!$D$2:$G$13,3,0),DAY(H5546)),
IF(E5546="halfyearly",DATE(IF(MONTH(H5546)&gt;=7,YEAR(H5546)+1,YEAR(H5546)),VLOOKUP(MONTH(H5546),index!$D$2:$G$13,4,0),DAY(H5546)),
DATE(YEAR(H5546)+1,MONTH(H5546),DAY(H5546)))))-H5546))+H5546)</f>
        <v/>
      </c>
      <c r="J5546" s="9" t="str">
        <f t="shared" si="538"/>
        <v/>
      </c>
      <c r="K5546" s="11" t="str">
        <f t="shared" si="539"/>
        <v/>
      </c>
      <c r="L5546" s="11" t="str">
        <f t="shared" si="540"/>
        <v/>
      </c>
      <c r="M5546" s="11" t="str">
        <f>IF(A5546="","",VLOOKUP(E5546,index!$A$1:$B$6,2,0)*K5546*G5546)</f>
        <v/>
      </c>
      <c r="N5546" s="11" t="str">
        <f>IF(A5546="","",-PMT(G5546*VLOOKUP(E5546,index!$A$1:$B$6,2,0),C5546,F5546,0,0))</f>
        <v/>
      </c>
      <c r="O5546" s="11" t="str">
        <f t="shared" si="541"/>
        <v/>
      </c>
      <c r="P5546" s="11" t="str">
        <f t="shared" si="536"/>
        <v/>
      </c>
    </row>
    <row r="5547" spans="1:16" x14ac:dyDescent="0.25">
      <c r="A5547" s="9" t="str">
        <f>IF(A5546="","",IF(B5546&lt;C5546,A5546,IF(A5546=MAX('entry data'!$B$8:$B$507),"",A5546+1)))</f>
        <v/>
      </c>
      <c r="B5547" s="9" t="str">
        <f t="shared" si="537"/>
        <v/>
      </c>
      <c r="C5547" s="9" t="str">
        <f>IF(ISERROR(VLOOKUP(A5547,'entry data'!B:G,6,0)),"",VLOOKUP(A5547,'entry data'!B:G,6,0))</f>
        <v/>
      </c>
      <c r="D5547" s="9" t="str">
        <f>IF(ISERROR(VLOOKUP(A5547,'entry data'!B:C,2,0)),"",VLOOKUP(A5547,'entry data'!B:C,2,0))</f>
        <v/>
      </c>
      <c r="E5547" s="9" t="str">
        <f>IF(ISERROR(VLOOKUP(A5547,'entry data'!B:E,4,0)),"",VLOOKUP(A5547,'entry data'!B:E,4,0))</f>
        <v/>
      </c>
      <c r="F5547" s="11" t="str">
        <f>IF(A5547="","",IF(ISERROR(VLOOKUP(A5547,'entry data'!B:F,5,0)),"",VLOOKUP(A5547,'entry data'!B:F,5,0)))</f>
        <v/>
      </c>
      <c r="G5547" s="12" t="str">
        <f>IF(A5547="","",IF(ISERROR(VLOOKUP(A5547,'entry data'!B:I,8,0)),"",VLOOKUP(A5547,'entry data'!B:I,7,0)))</f>
        <v/>
      </c>
      <c r="H5547" s="13" t="str">
        <f>IF(A5547="","",IF(B5547=1,VLOOKUP(A5547,'entry data'!B:D,3,0),I5546))</f>
        <v/>
      </c>
      <c r="I5547" s="14" t="str">
        <f>IF(A5547="","",IF(E5547="weekly",7,IF(E5547="fortnightly",14,IF(E5547="monthly",DATE(IF(MONTH(H5547)=12,YEAR(H5547)+1,YEAR(H5547)),VLOOKUP(MONTH(H5547),index!$D$2:$G$13,2,0),DAY(H5547)),
IF(E5547="quarterly",DATE(IF(MONTH(H5547)&gt;=10,YEAR(H5547)+1,YEAR(H5547)),VLOOKUP(MONTH(H5547),index!$D$2:$G$13,3,0),DAY(H5547)),
IF(E5547="halfyearly",DATE(IF(MONTH(H5547)&gt;=7,YEAR(H5547)+1,YEAR(H5547)),VLOOKUP(MONTH(H5547),index!$D$2:$G$13,4,0),DAY(H5547)),
DATE(YEAR(H5547)+1,MONTH(H5547),DAY(H5547)))))-H5547))+H5547)</f>
        <v/>
      </c>
      <c r="J5547" s="9" t="str">
        <f t="shared" si="538"/>
        <v/>
      </c>
      <c r="K5547" s="11" t="str">
        <f t="shared" si="539"/>
        <v/>
      </c>
      <c r="L5547" s="11" t="str">
        <f t="shared" si="540"/>
        <v/>
      </c>
      <c r="M5547" s="11" t="str">
        <f>IF(A5547="","",VLOOKUP(E5547,index!$A$1:$B$6,2,0)*K5547*G5547)</f>
        <v/>
      </c>
      <c r="N5547" s="11" t="str">
        <f>IF(A5547="","",-PMT(G5547*VLOOKUP(E5547,index!$A$1:$B$6,2,0),C5547,F5547,0,0))</f>
        <v/>
      </c>
      <c r="O5547" s="11" t="str">
        <f t="shared" si="541"/>
        <v/>
      </c>
      <c r="P5547" s="11" t="str">
        <f t="shared" si="536"/>
        <v/>
      </c>
    </row>
    <row r="5548" spans="1:16" x14ac:dyDescent="0.25">
      <c r="A5548" s="9" t="str">
        <f>IF(A5547="","",IF(B5547&lt;C5547,A5547,IF(A5547=MAX('entry data'!$B$8:$B$507),"",A5547+1)))</f>
        <v/>
      </c>
      <c r="B5548" s="9" t="str">
        <f t="shared" si="537"/>
        <v/>
      </c>
      <c r="C5548" s="9" t="str">
        <f>IF(ISERROR(VLOOKUP(A5548,'entry data'!B:G,6,0)),"",VLOOKUP(A5548,'entry data'!B:G,6,0))</f>
        <v/>
      </c>
      <c r="D5548" s="9" t="str">
        <f>IF(ISERROR(VLOOKUP(A5548,'entry data'!B:C,2,0)),"",VLOOKUP(A5548,'entry data'!B:C,2,0))</f>
        <v/>
      </c>
      <c r="E5548" s="9" t="str">
        <f>IF(ISERROR(VLOOKUP(A5548,'entry data'!B:E,4,0)),"",VLOOKUP(A5548,'entry data'!B:E,4,0))</f>
        <v/>
      </c>
      <c r="F5548" s="11" t="str">
        <f>IF(A5548="","",IF(ISERROR(VLOOKUP(A5548,'entry data'!B:F,5,0)),"",VLOOKUP(A5548,'entry data'!B:F,5,0)))</f>
        <v/>
      </c>
      <c r="G5548" s="12" t="str">
        <f>IF(A5548="","",IF(ISERROR(VLOOKUP(A5548,'entry data'!B:I,8,0)),"",VLOOKUP(A5548,'entry data'!B:I,7,0)))</f>
        <v/>
      </c>
      <c r="H5548" s="13" t="str">
        <f>IF(A5548="","",IF(B5548=1,VLOOKUP(A5548,'entry data'!B:D,3,0),I5547))</f>
        <v/>
      </c>
      <c r="I5548" s="14" t="str">
        <f>IF(A5548="","",IF(E5548="weekly",7,IF(E5548="fortnightly",14,IF(E5548="monthly",DATE(IF(MONTH(H5548)=12,YEAR(H5548)+1,YEAR(H5548)),VLOOKUP(MONTH(H5548),index!$D$2:$G$13,2,0),DAY(H5548)),
IF(E5548="quarterly",DATE(IF(MONTH(H5548)&gt;=10,YEAR(H5548)+1,YEAR(H5548)),VLOOKUP(MONTH(H5548),index!$D$2:$G$13,3,0),DAY(H5548)),
IF(E5548="halfyearly",DATE(IF(MONTH(H5548)&gt;=7,YEAR(H5548)+1,YEAR(H5548)),VLOOKUP(MONTH(H5548),index!$D$2:$G$13,4,0),DAY(H5548)),
DATE(YEAR(H5548)+1,MONTH(H5548),DAY(H5548)))))-H5548))+H5548)</f>
        <v/>
      </c>
      <c r="J5548" s="9" t="str">
        <f t="shared" si="538"/>
        <v/>
      </c>
      <c r="K5548" s="11" t="str">
        <f t="shared" si="539"/>
        <v/>
      </c>
      <c r="L5548" s="11" t="str">
        <f t="shared" si="540"/>
        <v/>
      </c>
      <c r="M5548" s="11" t="str">
        <f>IF(A5548="","",VLOOKUP(E5548,index!$A$1:$B$6,2,0)*K5548*G5548)</f>
        <v/>
      </c>
      <c r="N5548" s="11" t="str">
        <f>IF(A5548="","",-PMT(G5548*VLOOKUP(E5548,index!$A$1:$B$6,2,0),C5548,F5548,0,0))</f>
        <v/>
      </c>
      <c r="O5548" s="11" t="str">
        <f t="shared" si="541"/>
        <v/>
      </c>
      <c r="P5548" s="11" t="str">
        <f t="shared" si="536"/>
        <v/>
      </c>
    </row>
    <row r="5549" spans="1:16" x14ac:dyDescent="0.25">
      <c r="A5549" s="9" t="str">
        <f>IF(A5548="","",IF(B5548&lt;C5548,A5548,IF(A5548=MAX('entry data'!$B$8:$B$507),"",A5548+1)))</f>
        <v/>
      </c>
      <c r="B5549" s="9" t="str">
        <f t="shared" si="537"/>
        <v/>
      </c>
      <c r="C5549" s="9" t="str">
        <f>IF(ISERROR(VLOOKUP(A5549,'entry data'!B:G,6,0)),"",VLOOKUP(A5549,'entry data'!B:G,6,0))</f>
        <v/>
      </c>
      <c r="D5549" s="9" t="str">
        <f>IF(ISERROR(VLOOKUP(A5549,'entry data'!B:C,2,0)),"",VLOOKUP(A5549,'entry data'!B:C,2,0))</f>
        <v/>
      </c>
      <c r="E5549" s="9" t="str">
        <f>IF(ISERROR(VLOOKUP(A5549,'entry data'!B:E,4,0)),"",VLOOKUP(A5549,'entry data'!B:E,4,0))</f>
        <v/>
      </c>
      <c r="F5549" s="11" t="str">
        <f>IF(A5549="","",IF(ISERROR(VLOOKUP(A5549,'entry data'!B:F,5,0)),"",VLOOKUP(A5549,'entry data'!B:F,5,0)))</f>
        <v/>
      </c>
      <c r="G5549" s="12" t="str">
        <f>IF(A5549="","",IF(ISERROR(VLOOKUP(A5549,'entry data'!B:I,8,0)),"",VLOOKUP(A5549,'entry data'!B:I,7,0)))</f>
        <v/>
      </c>
      <c r="H5549" s="13" t="str">
        <f>IF(A5549="","",IF(B5549=1,VLOOKUP(A5549,'entry data'!B:D,3,0),I5548))</f>
        <v/>
      </c>
      <c r="I5549" s="14" t="str">
        <f>IF(A5549="","",IF(E5549="weekly",7,IF(E5549="fortnightly",14,IF(E5549="monthly",DATE(IF(MONTH(H5549)=12,YEAR(H5549)+1,YEAR(H5549)),VLOOKUP(MONTH(H5549),index!$D$2:$G$13,2,0),DAY(H5549)),
IF(E5549="quarterly",DATE(IF(MONTH(H5549)&gt;=10,YEAR(H5549)+1,YEAR(H5549)),VLOOKUP(MONTH(H5549),index!$D$2:$G$13,3,0),DAY(H5549)),
IF(E5549="halfyearly",DATE(IF(MONTH(H5549)&gt;=7,YEAR(H5549)+1,YEAR(H5549)),VLOOKUP(MONTH(H5549),index!$D$2:$G$13,4,0),DAY(H5549)),
DATE(YEAR(H5549)+1,MONTH(H5549),DAY(H5549)))))-H5549))+H5549)</f>
        <v/>
      </c>
      <c r="J5549" s="9" t="str">
        <f t="shared" si="538"/>
        <v/>
      </c>
      <c r="K5549" s="11" t="str">
        <f t="shared" si="539"/>
        <v/>
      </c>
      <c r="L5549" s="11" t="str">
        <f t="shared" si="540"/>
        <v/>
      </c>
      <c r="M5549" s="11" t="str">
        <f>IF(A5549="","",VLOOKUP(E5549,index!$A$1:$B$6,2,0)*K5549*G5549)</f>
        <v/>
      </c>
      <c r="N5549" s="11" t="str">
        <f>IF(A5549="","",-PMT(G5549*VLOOKUP(E5549,index!$A$1:$B$6,2,0),C5549,F5549,0,0))</f>
        <v/>
      </c>
      <c r="O5549" s="11" t="str">
        <f t="shared" si="541"/>
        <v/>
      </c>
      <c r="P5549" s="11" t="str">
        <f t="shared" si="536"/>
        <v/>
      </c>
    </row>
    <row r="5550" spans="1:16" x14ac:dyDescent="0.25">
      <c r="A5550" s="9" t="str">
        <f>IF(A5549="","",IF(B5549&lt;C5549,A5549,IF(A5549=MAX('entry data'!$B$8:$B$507),"",A5549+1)))</f>
        <v/>
      </c>
      <c r="B5550" s="9" t="str">
        <f t="shared" si="537"/>
        <v/>
      </c>
      <c r="C5550" s="9" t="str">
        <f>IF(ISERROR(VLOOKUP(A5550,'entry data'!B:G,6,0)),"",VLOOKUP(A5550,'entry data'!B:G,6,0))</f>
        <v/>
      </c>
      <c r="D5550" s="9" t="str">
        <f>IF(ISERROR(VLOOKUP(A5550,'entry data'!B:C,2,0)),"",VLOOKUP(A5550,'entry data'!B:C,2,0))</f>
        <v/>
      </c>
      <c r="E5550" s="9" t="str">
        <f>IF(ISERROR(VLOOKUP(A5550,'entry data'!B:E,4,0)),"",VLOOKUP(A5550,'entry data'!B:E,4,0))</f>
        <v/>
      </c>
      <c r="F5550" s="11" t="str">
        <f>IF(A5550="","",IF(ISERROR(VLOOKUP(A5550,'entry data'!B:F,5,0)),"",VLOOKUP(A5550,'entry data'!B:F,5,0)))</f>
        <v/>
      </c>
      <c r="G5550" s="12" t="str">
        <f>IF(A5550="","",IF(ISERROR(VLOOKUP(A5550,'entry data'!B:I,8,0)),"",VLOOKUP(A5550,'entry data'!B:I,7,0)))</f>
        <v/>
      </c>
      <c r="H5550" s="13" t="str">
        <f>IF(A5550="","",IF(B5550=1,VLOOKUP(A5550,'entry data'!B:D,3,0),I5549))</f>
        <v/>
      </c>
      <c r="I5550" s="14" t="str">
        <f>IF(A5550="","",IF(E5550="weekly",7,IF(E5550="fortnightly",14,IF(E5550="monthly",DATE(IF(MONTH(H5550)=12,YEAR(H5550)+1,YEAR(H5550)),VLOOKUP(MONTH(H5550),index!$D$2:$G$13,2,0),DAY(H5550)),
IF(E5550="quarterly",DATE(IF(MONTH(H5550)&gt;=10,YEAR(H5550)+1,YEAR(H5550)),VLOOKUP(MONTH(H5550),index!$D$2:$G$13,3,0),DAY(H5550)),
IF(E5550="halfyearly",DATE(IF(MONTH(H5550)&gt;=7,YEAR(H5550)+1,YEAR(H5550)),VLOOKUP(MONTH(H5550),index!$D$2:$G$13,4,0),DAY(H5550)),
DATE(YEAR(H5550)+1,MONTH(H5550),DAY(H5550)))))-H5550))+H5550)</f>
        <v/>
      </c>
      <c r="J5550" s="9" t="str">
        <f t="shared" si="538"/>
        <v/>
      </c>
      <c r="K5550" s="11" t="str">
        <f t="shared" si="539"/>
        <v/>
      </c>
      <c r="L5550" s="11" t="str">
        <f t="shared" si="540"/>
        <v/>
      </c>
      <c r="M5550" s="11" t="str">
        <f>IF(A5550="","",VLOOKUP(E5550,index!$A$1:$B$6,2,0)*K5550*G5550)</f>
        <v/>
      </c>
      <c r="N5550" s="11" t="str">
        <f>IF(A5550="","",-PMT(G5550*VLOOKUP(E5550,index!$A$1:$B$6,2,0),C5550,F5550,0,0))</f>
        <v/>
      </c>
      <c r="O5550" s="11" t="str">
        <f t="shared" si="541"/>
        <v/>
      </c>
      <c r="P5550" s="11" t="str">
        <f t="shared" si="536"/>
        <v/>
      </c>
    </row>
    <row r="5551" spans="1:16" x14ac:dyDescent="0.25">
      <c r="A5551" s="9" t="str">
        <f>IF(A5550="","",IF(B5550&lt;C5550,A5550,IF(A5550=MAX('entry data'!$B$8:$B$507),"",A5550+1)))</f>
        <v/>
      </c>
      <c r="B5551" s="9" t="str">
        <f t="shared" si="537"/>
        <v/>
      </c>
      <c r="C5551" s="9" t="str">
        <f>IF(ISERROR(VLOOKUP(A5551,'entry data'!B:G,6,0)),"",VLOOKUP(A5551,'entry data'!B:G,6,0))</f>
        <v/>
      </c>
      <c r="D5551" s="9" t="str">
        <f>IF(ISERROR(VLOOKUP(A5551,'entry data'!B:C,2,0)),"",VLOOKUP(A5551,'entry data'!B:C,2,0))</f>
        <v/>
      </c>
      <c r="E5551" s="9" t="str">
        <f>IF(ISERROR(VLOOKUP(A5551,'entry data'!B:E,4,0)),"",VLOOKUP(A5551,'entry data'!B:E,4,0))</f>
        <v/>
      </c>
      <c r="F5551" s="11" t="str">
        <f>IF(A5551="","",IF(ISERROR(VLOOKUP(A5551,'entry data'!B:F,5,0)),"",VLOOKUP(A5551,'entry data'!B:F,5,0)))</f>
        <v/>
      </c>
      <c r="G5551" s="12" t="str">
        <f>IF(A5551="","",IF(ISERROR(VLOOKUP(A5551,'entry data'!B:I,8,0)),"",VLOOKUP(A5551,'entry data'!B:I,7,0)))</f>
        <v/>
      </c>
      <c r="H5551" s="13" t="str">
        <f>IF(A5551="","",IF(B5551=1,VLOOKUP(A5551,'entry data'!B:D,3,0),I5550))</f>
        <v/>
      </c>
      <c r="I5551" s="14" t="str">
        <f>IF(A5551="","",IF(E5551="weekly",7,IF(E5551="fortnightly",14,IF(E5551="monthly",DATE(IF(MONTH(H5551)=12,YEAR(H5551)+1,YEAR(H5551)),VLOOKUP(MONTH(H5551),index!$D$2:$G$13,2,0),DAY(H5551)),
IF(E5551="quarterly",DATE(IF(MONTH(H5551)&gt;=10,YEAR(H5551)+1,YEAR(H5551)),VLOOKUP(MONTH(H5551),index!$D$2:$G$13,3,0),DAY(H5551)),
IF(E5551="halfyearly",DATE(IF(MONTH(H5551)&gt;=7,YEAR(H5551)+1,YEAR(H5551)),VLOOKUP(MONTH(H5551),index!$D$2:$G$13,4,0),DAY(H5551)),
DATE(YEAR(H5551)+1,MONTH(H5551),DAY(H5551)))))-H5551))+H5551)</f>
        <v/>
      </c>
      <c r="J5551" s="9" t="str">
        <f t="shared" si="538"/>
        <v/>
      </c>
      <c r="K5551" s="11" t="str">
        <f t="shared" si="539"/>
        <v/>
      </c>
      <c r="L5551" s="11" t="str">
        <f t="shared" si="540"/>
        <v/>
      </c>
      <c r="M5551" s="11" t="str">
        <f>IF(A5551="","",VLOOKUP(E5551,index!$A$1:$B$6,2,0)*K5551*G5551)</f>
        <v/>
      </c>
      <c r="N5551" s="11" t="str">
        <f>IF(A5551="","",-PMT(G5551*VLOOKUP(E5551,index!$A$1:$B$6,2,0),C5551,F5551,0,0))</f>
        <v/>
      </c>
      <c r="O5551" s="11" t="str">
        <f t="shared" si="541"/>
        <v/>
      </c>
      <c r="P5551" s="11" t="str">
        <f t="shared" si="536"/>
        <v/>
      </c>
    </row>
    <row r="5552" spans="1:16" x14ac:dyDescent="0.25">
      <c r="A5552" s="9" t="str">
        <f>IF(A5551="","",IF(B5551&lt;C5551,A5551,IF(A5551=MAX('entry data'!$B$8:$B$507),"",A5551+1)))</f>
        <v/>
      </c>
      <c r="B5552" s="9" t="str">
        <f t="shared" si="537"/>
        <v/>
      </c>
      <c r="C5552" s="9" t="str">
        <f>IF(ISERROR(VLOOKUP(A5552,'entry data'!B:G,6,0)),"",VLOOKUP(A5552,'entry data'!B:G,6,0))</f>
        <v/>
      </c>
      <c r="D5552" s="9" t="str">
        <f>IF(ISERROR(VLOOKUP(A5552,'entry data'!B:C,2,0)),"",VLOOKUP(A5552,'entry data'!B:C,2,0))</f>
        <v/>
      </c>
      <c r="E5552" s="9" t="str">
        <f>IF(ISERROR(VLOOKUP(A5552,'entry data'!B:E,4,0)),"",VLOOKUP(A5552,'entry data'!B:E,4,0))</f>
        <v/>
      </c>
      <c r="F5552" s="11" t="str">
        <f>IF(A5552="","",IF(ISERROR(VLOOKUP(A5552,'entry data'!B:F,5,0)),"",VLOOKUP(A5552,'entry data'!B:F,5,0)))</f>
        <v/>
      </c>
      <c r="G5552" s="12" t="str">
        <f>IF(A5552="","",IF(ISERROR(VLOOKUP(A5552,'entry data'!B:I,8,0)),"",VLOOKUP(A5552,'entry data'!B:I,7,0)))</f>
        <v/>
      </c>
      <c r="H5552" s="13" t="str">
        <f>IF(A5552="","",IF(B5552=1,VLOOKUP(A5552,'entry data'!B:D,3,0),I5551))</f>
        <v/>
      </c>
      <c r="I5552" s="14" t="str">
        <f>IF(A5552="","",IF(E5552="weekly",7,IF(E5552="fortnightly",14,IF(E5552="monthly",DATE(IF(MONTH(H5552)=12,YEAR(H5552)+1,YEAR(H5552)),VLOOKUP(MONTH(H5552),index!$D$2:$G$13,2,0),DAY(H5552)),
IF(E5552="quarterly",DATE(IF(MONTH(H5552)&gt;=10,YEAR(H5552)+1,YEAR(H5552)),VLOOKUP(MONTH(H5552),index!$D$2:$G$13,3,0),DAY(H5552)),
IF(E5552="halfyearly",DATE(IF(MONTH(H5552)&gt;=7,YEAR(H5552)+1,YEAR(H5552)),VLOOKUP(MONTH(H5552),index!$D$2:$G$13,4,0),DAY(H5552)),
DATE(YEAR(H5552)+1,MONTH(H5552),DAY(H5552)))))-H5552))+H5552)</f>
        <v/>
      </c>
      <c r="J5552" s="9" t="str">
        <f t="shared" si="538"/>
        <v/>
      </c>
      <c r="K5552" s="11" t="str">
        <f t="shared" si="539"/>
        <v/>
      </c>
      <c r="L5552" s="11" t="str">
        <f t="shared" si="540"/>
        <v/>
      </c>
      <c r="M5552" s="11" t="str">
        <f>IF(A5552="","",VLOOKUP(E5552,index!$A$1:$B$6,2,0)*K5552*G5552)</f>
        <v/>
      </c>
      <c r="N5552" s="11" t="str">
        <f>IF(A5552="","",-PMT(G5552*VLOOKUP(E5552,index!$A$1:$B$6,2,0),C5552,F5552,0,0))</f>
        <v/>
      </c>
      <c r="O5552" s="11" t="str">
        <f t="shared" si="541"/>
        <v/>
      </c>
      <c r="P5552" s="11" t="str">
        <f t="shared" si="536"/>
        <v/>
      </c>
    </row>
    <row r="5553" spans="1:16" x14ac:dyDescent="0.25">
      <c r="A5553" s="9" t="str">
        <f>IF(A5552="","",IF(B5552&lt;C5552,A5552,IF(A5552=MAX('entry data'!$B$8:$B$507),"",A5552+1)))</f>
        <v/>
      </c>
      <c r="B5553" s="9" t="str">
        <f t="shared" si="537"/>
        <v/>
      </c>
      <c r="C5553" s="9" t="str">
        <f>IF(ISERROR(VLOOKUP(A5553,'entry data'!B:G,6,0)),"",VLOOKUP(A5553,'entry data'!B:G,6,0))</f>
        <v/>
      </c>
      <c r="D5553" s="9" t="str">
        <f>IF(ISERROR(VLOOKUP(A5553,'entry data'!B:C,2,0)),"",VLOOKUP(A5553,'entry data'!B:C,2,0))</f>
        <v/>
      </c>
      <c r="E5553" s="9" t="str">
        <f>IF(ISERROR(VLOOKUP(A5553,'entry data'!B:E,4,0)),"",VLOOKUP(A5553,'entry data'!B:E,4,0))</f>
        <v/>
      </c>
      <c r="F5553" s="11" t="str">
        <f>IF(A5553="","",IF(ISERROR(VLOOKUP(A5553,'entry data'!B:F,5,0)),"",VLOOKUP(A5553,'entry data'!B:F,5,0)))</f>
        <v/>
      </c>
      <c r="G5553" s="12" t="str">
        <f>IF(A5553="","",IF(ISERROR(VLOOKUP(A5553,'entry data'!B:I,8,0)),"",VLOOKUP(A5553,'entry data'!B:I,7,0)))</f>
        <v/>
      </c>
      <c r="H5553" s="13" t="str">
        <f>IF(A5553="","",IF(B5553=1,VLOOKUP(A5553,'entry data'!B:D,3,0),I5552))</f>
        <v/>
      </c>
      <c r="I5553" s="14" t="str">
        <f>IF(A5553="","",IF(E5553="weekly",7,IF(E5553="fortnightly",14,IF(E5553="monthly",DATE(IF(MONTH(H5553)=12,YEAR(H5553)+1,YEAR(H5553)),VLOOKUP(MONTH(H5553),index!$D$2:$G$13,2,0),DAY(H5553)),
IF(E5553="quarterly",DATE(IF(MONTH(H5553)&gt;=10,YEAR(H5553)+1,YEAR(H5553)),VLOOKUP(MONTH(H5553),index!$D$2:$G$13,3,0),DAY(H5553)),
IF(E5553="halfyearly",DATE(IF(MONTH(H5553)&gt;=7,YEAR(H5553)+1,YEAR(H5553)),VLOOKUP(MONTH(H5553),index!$D$2:$G$13,4,0),DAY(H5553)),
DATE(YEAR(H5553)+1,MONTH(H5553),DAY(H5553)))))-H5553))+H5553)</f>
        <v/>
      </c>
      <c r="J5553" s="9" t="str">
        <f t="shared" si="538"/>
        <v/>
      </c>
      <c r="K5553" s="11" t="str">
        <f t="shared" si="539"/>
        <v/>
      </c>
      <c r="L5553" s="11" t="str">
        <f t="shared" si="540"/>
        <v/>
      </c>
      <c r="M5553" s="11" t="str">
        <f>IF(A5553="","",VLOOKUP(E5553,index!$A$1:$B$6,2,0)*K5553*G5553)</f>
        <v/>
      </c>
      <c r="N5553" s="11" t="str">
        <f>IF(A5553="","",-PMT(G5553*VLOOKUP(E5553,index!$A$1:$B$6,2,0),C5553,F5553,0,0))</f>
        <v/>
      </c>
      <c r="O5553" s="11" t="str">
        <f t="shared" si="541"/>
        <v/>
      </c>
      <c r="P5553" s="11" t="str">
        <f t="shared" si="536"/>
        <v/>
      </c>
    </row>
    <row r="5554" spans="1:16" x14ac:dyDescent="0.25">
      <c r="A5554" s="9" t="str">
        <f>IF(A5553="","",IF(B5553&lt;C5553,A5553,IF(A5553=MAX('entry data'!$B$8:$B$507),"",A5553+1)))</f>
        <v/>
      </c>
      <c r="B5554" s="9" t="str">
        <f t="shared" si="537"/>
        <v/>
      </c>
      <c r="C5554" s="9" t="str">
        <f>IF(ISERROR(VLOOKUP(A5554,'entry data'!B:G,6,0)),"",VLOOKUP(A5554,'entry data'!B:G,6,0))</f>
        <v/>
      </c>
      <c r="D5554" s="9" t="str">
        <f>IF(ISERROR(VLOOKUP(A5554,'entry data'!B:C,2,0)),"",VLOOKUP(A5554,'entry data'!B:C,2,0))</f>
        <v/>
      </c>
      <c r="E5554" s="9" t="str">
        <f>IF(ISERROR(VLOOKUP(A5554,'entry data'!B:E,4,0)),"",VLOOKUP(A5554,'entry data'!B:E,4,0))</f>
        <v/>
      </c>
      <c r="F5554" s="11" t="str">
        <f>IF(A5554="","",IF(ISERROR(VLOOKUP(A5554,'entry data'!B:F,5,0)),"",VLOOKUP(A5554,'entry data'!B:F,5,0)))</f>
        <v/>
      </c>
      <c r="G5554" s="12" t="str">
        <f>IF(A5554="","",IF(ISERROR(VLOOKUP(A5554,'entry data'!B:I,8,0)),"",VLOOKUP(A5554,'entry data'!B:I,7,0)))</f>
        <v/>
      </c>
      <c r="H5554" s="13" t="str">
        <f>IF(A5554="","",IF(B5554=1,VLOOKUP(A5554,'entry data'!B:D,3,0),I5553))</f>
        <v/>
      </c>
      <c r="I5554" s="14" t="str">
        <f>IF(A5554="","",IF(E5554="weekly",7,IF(E5554="fortnightly",14,IF(E5554="monthly",DATE(IF(MONTH(H5554)=12,YEAR(H5554)+1,YEAR(H5554)),VLOOKUP(MONTH(H5554),index!$D$2:$G$13,2,0),DAY(H5554)),
IF(E5554="quarterly",DATE(IF(MONTH(H5554)&gt;=10,YEAR(H5554)+1,YEAR(H5554)),VLOOKUP(MONTH(H5554),index!$D$2:$G$13,3,0),DAY(H5554)),
IF(E5554="halfyearly",DATE(IF(MONTH(H5554)&gt;=7,YEAR(H5554)+1,YEAR(H5554)),VLOOKUP(MONTH(H5554),index!$D$2:$G$13,4,0),DAY(H5554)),
DATE(YEAR(H5554)+1,MONTH(H5554),DAY(H5554)))))-H5554))+H5554)</f>
        <v/>
      </c>
      <c r="J5554" s="9" t="str">
        <f t="shared" si="538"/>
        <v/>
      </c>
      <c r="K5554" s="11" t="str">
        <f t="shared" si="539"/>
        <v/>
      </c>
      <c r="L5554" s="11" t="str">
        <f t="shared" si="540"/>
        <v/>
      </c>
      <c r="M5554" s="11" t="str">
        <f>IF(A5554="","",VLOOKUP(E5554,index!$A$1:$B$6,2,0)*K5554*G5554)</f>
        <v/>
      </c>
      <c r="N5554" s="11" t="str">
        <f>IF(A5554="","",-PMT(G5554*VLOOKUP(E5554,index!$A$1:$B$6,2,0),C5554,F5554,0,0))</f>
        <v/>
      </c>
      <c r="O5554" s="11" t="str">
        <f t="shared" si="541"/>
        <v/>
      </c>
      <c r="P5554" s="11" t="str">
        <f t="shared" si="536"/>
        <v/>
      </c>
    </row>
    <row r="5555" spans="1:16" x14ac:dyDescent="0.25">
      <c r="A5555" s="9" t="str">
        <f>IF(A5554="","",IF(B5554&lt;C5554,A5554,IF(A5554=MAX('entry data'!$B$8:$B$507),"",A5554+1)))</f>
        <v/>
      </c>
      <c r="B5555" s="9" t="str">
        <f t="shared" si="537"/>
        <v/>
      </c>
      <c r="C5555" s="9" t="str">
        <f>IF(ISERROR(VLOOKUP(A5555,'entry data'!B:G,6,0)),"",VLOOKUP(A5555,'entry data'!B:G,6,0))</f>
        <v/>
      </c>
      <c r="D5555" s="9" t="str">
        <f>IF(ISERROR(VLOOKUP(A5555,'entry data'!B:C,2,0)),"",VLOOKUP(A5555,'entry data'!B:C,2,0))</f>
        <v/>
      </c>
      <c r="E5555" s="9" t="str">
        <f>IF(ISERROR(VLOOKUP(A5555,'entry data'!B:E,4,0)),"",VLOOKUP(A5555,'entry data'!B:E,4,0))</f>
        <v/>
      </c>
      <c r="F5555" s="11" t="str">
        <f>IF(A5555="","",IF(ISERROR(VLOOKUP(A5555,'entry data'!B:F,5,0)),"",VLOOKUP(A5555,'entry data'!B:F,5,0)))</f>
        <v/>
      </c>
      <c r="G5555" s="12" t="str">
        <f>IF(A5555="","",IF(ISERROR(VLOOKUP(A5555,'entry data'!B:I,8,0)),"",VLOOKUP(A5555,'entry data'!B:I,7,0)))</f>
        <v/>
      </c>
      <c r="H5555" s="13" t="str">
        <f>IF(A5555="","",IF(B5555=1,VLOOKUP(A5555,'entry data'!B:D,3,0),I5554))</f>
        <v/>
      </c>
      <c r="I5555" s="14" t="str">
        <f>IF(A5555="","",IF(E5555="weekly",7,IF(E5555="fortnightly",14,IF(E5555="monthly",DATE(IF(MONTH(H5555)=12,YEAR(H5555)+1,YEAR(H5555)),VLOOKUP(MONTH(H5555),index!$D$2:$G$13,2,0),DAY(H5555)),
IF(E5555="quarterly",DATE(IF(MONTH(H5555)&gt;=10,YEAR(H5555)+1,YEAR(H5555)),VLOOKUP(MONTH(H5555),index!$D$2:$G$13,3,0),DAY(H5555)),
IF(E5555="halfyearly",DATE(IF(MONTH(H5555)&gt;=7,YEAR(H5555)+1,YEAR(H5555)),VLOOKUP(MONTH(H5555),index!$D$2:$G$13,4,0),DAY(H5555)),
DATE(YEAR(H5555)+1,MONTH(H5555),DAY(H5555)))))-H5555))+H5555)</f>
        <v/>
      </c>
      <c r="J5555" s="9" t="str">
        <f t="shared" si="538"/>
        <v/>
      </c>
      <c r="K5555" s="11" t="str">
        <f t="shared" si="539"/>
        <v/>
      </c>
      <c r="L5555" s="11" t="str">
        <f t="shared" si="540"/>
        <v/>
      </c>
      <c r="M5555" s="11" t="str">
        <f>IF(A5555="","",VLOOKUP(E5555,index!$A$1:$B$6,2,0)*K5555*G5555)</f>
        <v/>
      </c>
      <c r="N5555" s="11" t="str">
        <f>IF(A5555="","",-PMT(G5555*VLOOKUP(E5555,index!$A$1:$B$6,2,0),C5555,F5555,0,0))</f>
        <v/>
      </c>
      <c r="O5555" s="11" t="str">
        <f t="shared" si="541"/>
        <v/>
      </c>
      <c r="P5555" s="11" t="str">
        <f t="shared" si="536"/>
        <v/>
      </c>
    </row>
    <row r="5556" spans="1:16" x14ac:dyDescent="0.25">
      <c r="A5556" s="9" t="str">
        <f>IF(A5555="","",IF(B5555&lt;C5555,A5555,IF(A5555=MAX('entry data'!$B$8:$B$507),"",A5555+1)))</f>
        <v/>
      </c>
      <c r="B5556" s="9" t="str">
        <f t="shared" si="537"/>
        <v/>
      </c>
      <c r="C5556" s="9" t="str">
        <f>IF(ISERROR(VLOOKUP(A5556,'entry data'!B:G,6,0)),"",VLOOKUP(A5556,'entry data'!B:G,6,0))</f>
        <v/>
      </c>
      <c r="D5556" s="9" t="str">
        <f>IF(ISERROR(VLOOKUP(A5556,'entry data'!B:C,2,0)),"",VLOOKUP(A5556,'entry data'!B:C,2,0))</f>
        <v/>
      </c>
      <c r="E5556" s="9" t="str">
        <f>IF(ISERROR(VLOOKUP(A5556,'entry data'!B:E,4,0)),"",VLOOKUP(A5556,'entry data'!B:E,4,0))</f>
        <v/>
      </c>
      <c r="F5556" s="11" t="str">
        <f>IF(A5556="","",IF(ISERROR(VLOOKUP(A5556,'entry data'!B:F,5,0)),"",VLOOKUP(A5556,'entry data'!B:F,5,0)))</f>
        <v/>
      </c>
      <c r="G5556" s="12" t="str">
        <f>IF(A5556="","",IF(ISERROR(VLOOKUP(A5556,'entry data'!B:I,8,0)),"",VLOOKUP(A5556,'entry data'!B:I,7,0)))</f>
        <v/>
      </c>
      <c r="H5556" s="13" t="str">
        <f>IF(A5556="","",IF(B5556=1,VLOOKUP(A5556,'entry data'!B:D,3,0),I5555))</f>
        <v/>
      </c>
      <c r="I5556" s="14" t="str">
        <f>IF(A5556="","",IF(E5556="weekly",7,IF(E5556="fortnightly",14,IF(E5556="monthly",DATE(IF(MONTH(H5556)=12,YEAR(H5556)+1,YEAR(H5556)),VLOOKUP(MONTH(H5556),index!$D$2:$G$13,2,0),DAY(H5556)),
IF(E5556="quarterly",DATE(IF(MONTH(H5556)&gt;=10,YEAR(H5556)+1,YEAR(H5556)),VLOOKUP(MONTH(H5556),index!$D$2:$G$13,3,0),DAY(H5556)),
IF(E5556="halfyearly",DATE(IF(MONTH(H5556)&gt;=7,YEAR(H5556)+1,YEAR(H5556)),VLOOKUP(MONTH(H5556),index!$D$2:$G$13,4,0),DAY(H5556)),
DATE(YEAR(H5556)+1,MONTH(H5556),DAY(H5556)))))-H5556))+H5556)</f>
        <v/>
      </c>
      <c r="J5556" s="9" t="str">
        <f t="shared" si="538"/>
        <v/>
      </c>
      <c r="K5556" s="11" t="str">
        <f t="shared" si="539"/>
        <v/>
      </c>
      <c r="L5556" s="11" t="str">
        <f t="shared" si="540"/>
        <v/>
      </c>
      <c r="M5556" s="11" t="str">
        <f>IF(A5556="","",VLOOKUP(E5556,index!$A$1:$B$6,2,0)*K5556*G5556)</f>
        <v/>
      </c>
      <c r="N5556" s="11" t="str">
        <f>IF(A5556="","",-PMT(G5556*VLOOKUP(E5556,index!$A$1:$B$6,2,0),C5556,F5556,0,0))</f>
        <v/>
      </c>
      <c r="O5556" s="11" t="str">
        <f t="shared" si="541"/>
        <v/>
      </c>
      <c r="P5556" s="11" t="str">
        <f t="shared" si="536"/>
        <v/>
      </c>
    </row>
    <row r="5557" spans="1:16" x14ac:dyDescent="0.25">
      <c r="A5557" s="9" t="str">
        <f>IF(A5556="","",IF(B5556&lt;C5556,A5556,IF(A5556=MAX('entry data'!$B$8:$B$507),"",A5556+1)))</f>
        <v/>
      </c>
      <c r="B5557" s="9" t="str">
        <f t="shared" si="537"/>
        <v/>
      </c>
      <c r="C5557" s="9" t="str">
        <f>IF(ISERROR(VLOOKUP(A5557,'entry data'!B:G,6,0)),"",VLOOKUP(A5557,'entry data'!B:G,6,0))</f>
        <v/>
      </c>
      <c r="D5557" s="9" t="str">
        <f>IF(ISERROR(VLOOKUP(A5557,'entry data'!B:C,2,0)),"",VLOOKUP(A5557,'entry data'!B:C,2,0))</f>
        <v/>
      </c>
      <c r="E5557" s="9" t="str">
        <f>IF(ISERROR(VLOOKUP(A5557,'entry data'!B:E,4,0)),"",VLOOKUP(A5557,'entry data'!B:E,4,0))</f>
        <v/>
      </c>
      <c r="F5557" s="11" t="str">
        <f>IF(A5557="","",IF(ISERROR(VLOOKUP(A5557,'entry data'!B:F,5,0)),"",VLOOKUP(A5557,'entry data'!B:F,5,0)))</f>
        <v/>
      </c>
      <c r="G5557" s="12" t="str">
        <f>IF(A5557="","",IF(ISERROR(VLOOKUP(A5557,'entry data'!B:I,8,0)),"",VLOOKUP(A5557,'entry data'!B:I,7,0)))</f>
        <v/>
      </c>
      <c r="H5557" s="13" t="str">
        <f>IF(A5557="","",IF(B5557=1,VLOOKUP(A5557,'entry data'!B:D,3,0),I5556))</f>
        <v/>
      </c>
      <c r="I5557" s="14" t="str">
        <f>IF(A5557="","",IF(E5557="weekly",7,IF(E5557="fortnightly",14,IF(E5557="monthly",DATE(IF(MONTH(H5557)=12,YEAR(H5557)+1,YEAR(H5557)),VLOOKUP(MONTH(H5557),index!$D$2:$G$13,2,0),DAY(H5557)),
IF(E5557="quarterly",DATE(IF(MONTH(H5557)&gt;=10,YEAR(H5557)+1,YEAR(H5557)),VLOOKUP(MONTH(H5557),index!$D$2:$G$13,3,0),DAY(H5557)),
IF(E5557="halfyearly",DATE(IF(MONTH(H5557)&gt;=7,YEAR(H5557)+1,YEAR(H5557)),VLOOKUP(MONTH(H5557),index!$D$2:$G$13,4,0),DAY(H5557)),
DATE(YEAR(H5557)+1,MONTH(H5557),DAY(H5557)))))-H5557))+H5557)</f>
        <v/>
      </c>
      <c r="J5557" s="9" t="str">
        <f t="shared" si="538"/>
        <v/>
      </c>
      <c r="K5557" s="11" t="str">
        <f t="shared" si="539"/>
        <v/>
      </c>
      <c r="L5557" s="11" t="str">
        <f t="shared" si="540"/>
        <v/>
      </c>
      <c r="M5557" s="11" t="str">
        <f>IF(A5557="","",VLOOKUP(E5557,index!$A$1:$B$6,2,0)*K5557*G5557)</f>
        <v/>
      </c>
      <c r="N5557" s="11" t="str">
        <f>IF(A5557="","",-PMT(G5557*VLOOKUP(E5557,index!$A$1:$B$6,2,0),C5557,F5557,0,0))</f>
        <v/>
      </c>
      <c r="O5557" s="11" t="str">
        <f t="shared" si="541"/>
        <v/>
      </c>
      <c r="P5557" s="11" t="str">
        <f t="shared" si="536"/>
        <v/>
      </c>
    </row>
    <row r="5558" spans="1:16" x14ac:dyDescent="0.25">
      <c r="A5558" s="9" t="str">
        <f>IF(A5557="","",IF(B5557&lt;C5557,A5557,IF(A5557=MAX('entry data'!$B$8:$B$507),"",A5557+1)))</f>
        <v/>
      </c>
      <c r="B5558" s="9" t="str">
        <f t="shared" si="537"/>
        <v/>
      </c>
      <c r="C5558" s="9" t="str">
        <f>IF(ISERROR(VLOOKUP(A5558,'entry data'!B:G,6,0)),"",VLOOKUP(A5558,'entry data'!B:G,6,0))</f>
        <v/>
      </c>
      <c r="D5558" s="9" t="str">
        <f>IF(ISERROR(VLOOKUP(A5558,'entry data'!B:C,2,0)),"",VLOOKUP(A5558,'entry data'!B:C,2,0))</f>
        <v/>
      </c>
      <c r="E5558" s="9" t="str">
        <f>IF(ISERROR(VLOOKUP(A5558,'entry data'!B:E,4,0)),"",VLOOKUP(A5558,'entry data'!B:E,4,0))</f>
        <v/>
      </c>
      <c r="F5558" s="11" t="str">
        <f>IF(A5558="","",IF(ISERROR(VLOOKUP(A5558,'entry data'!B:F,5,0)),"",VLOOKUP(A5558,'entry data'!B:F,5,0)))</f>
        <v/>
      </c>
      <c r="G5558" s="12" t="str">
        <f>IF(A5558="","",IF(ISERROR(VLOOKUP(A5558,'entry data'!B:I,8,0)),"",VLOOKUP(A5558,'entry data'!B:I,7,0)))</f>
        <v/>
      </c>
      <c r="H5558" s="13" t="str">
        <f>IF(A5558="","",IF(B5558=1,VLOOKUP(A5558,'entry data'!B:D,3,0),I5557))</f>
        <v/>
      </c>
      <c r="I5558" s="14" t="str">
        <f>IF(A5558="","",IF(E5558="weekly",7,IF(E5558="fortnightly",14,IF(E5558="monthly",DATE(IF(MONTH(H5558)=12,YEAR(H5558)+1,YEAR(H5558)),VLOOKUP(MONTH(H5558),index!$D$2:$G$13,2,0),DAY(H5558)),
IF(E5558="quarterly",DATE(IF(MONTH(H5558)&gt;=10,YEAR(H5558)+1,YEAR(H5558)),VLOOKUP(MONTH(H5558),index!$D$2:$G$13,3,0),DAY(H5558)),
IF(E5558="halfyearly",DATE(IF(MONTH(H5558)&gt;=7,YEAR(H5558)+1,YEAR(H5558)),VLOOKUP(MONTH(H5558),index!$D$2:$G$13,4,0),DAY(H5558)),
DATE(YEAR(H5558)+1,MONTH(H5558),DAY(H5558)))))-H5558))+H5558)</f>
        <v/>
      </c>
      <c r="J5558" s="9" t="str">
        <f t="shared" si="538"/>
        <v/>
      </c>
      <c r="K5558" s="11" t="str">
        <f t="shared" si="539"/>
        <v/>
      </c>
      <c r="L5558" s="11" t="str">
        <f t="shared" si="540"/>
        <v/>
      </c>
      <c r="M5558" s="11" t="str">
        <f>IF(A5558="","",VLOOKUP(E5558,index!$A$1:$B$6,2,0)*K5558*G5558)</f>
        <v/>
      </c>
      <c r="N5558" s="11" t="str">
        <f>IF(A5558="","",-PMT(G5558*VLOOKUP(E5558,index!$A$1:$B$6,2,0),C5558,F5558,0,0))</f>
        <v/>
      </c>
      <c r="O5558" s="11" t="str">
        <f t="shared" si="541"/>
        <v/>
      </c>
      <c r="P5558" s="11" t="str">
        <f t="shared" si="536"/>
        <v/>
      </c>
    </row>
    <row r="5559" spans="1:16" x14ac:dyDescent="0.25">
      <c r="A5559" s="9" t="str">
        <f>IF(A5558="","",IF(B5558&lt;C5558,A5558,IF(A5558=MAX('entry data'!$B$8:$B$507),"",A5558+1)))</f>
        <v/>
      </c>
      <c r="B5559" s="9" t="str">
        <f t="shared" si="537"/>
        <v/>
      </c>
      <c r="C5559" s="9" t="str">
        <f>IF(ISERROR(VLOOKUP(A5559,'entry data'!B:G,6,0)),"",VLOOKUP(A5559,'entry data'!B:G,6,0))</f>
        <v/>
      </c>
      <c r="D5559" s="9" t="str">
        <f>IF(ISERROR(VLOOKUP(A5559,'entry data'!B:C,2,0)),"",VLOOKUP(A5559,'entry data'!B:C,2,0))</f>
        <v/>
      </c>
      <c r="E5559" s="9" t="str">
        <f>IF(ISERROR(VLOOKUP(A5559,'entry data'!B:E,4,0)),"",VLOOKUP(A5559,'entry data'!B:E,4,0))</f>
        <v/>
      </c>
      <c r="F5559" s="11" t="str">
        <f>IF(A5559="","",IF(ISERROR(VLOOKUP(A5559,'entry data'!B:F,5,0)),"",VLOOKUP(A5559,'entry data'!B:F,5,0)))</f>
        <v/>
      </c>
      <c r="G5559" s="12" t="str">
        <f>IF(A5559="","",IF(ISERROR(VLOOKUP(A5559,'entry data'!B:I,8,0)),"",VLOOKUP(A5559,'entry data'!B:I,7,0)))</f>
        <v/>
      </c>
      <c r="H5559" s="13" t="str">
        <f>IF(A5559="","",IF(B5559=1,VLOOKUP(A5559,'entry data'!B:D,3,0),I5558))</f>
        <v/>
      </c>
      <c r="I5559" s="14" t="str">
        <f>IF(A5559="","",IF(E5559="weekly",7,IF(E5559="fortnightly",14,IF(E5559="monthly",DATE(IF(MONTH(H5559)=12,YEAR(H5559)+1,YEAR(H5559)),VLOOKUP(MONTH(H5559),index!$D$2:$G$13,2,0),DAY(H5559)),
IF(E5559="quarterly",DATE(IF(MONTH(H5559)&gt;=10,YEAR(H5559)+1,YEAR(H5559)),VLOOKUP(MONTH(H5559),index!$D$2:$G$13,3,0),DAY(H5559)),
IF(E5559="halfyearly",DATE(IF(MONTH(H5559)&gt;=7,YEAR(H5559)+1,YEAR(H5559)),VLOOKUP(MONTH(H5559),index!$D$2:$G$13,4,0),DAY(H5559)),
DATE(YEAR(H5559)+1,MONTH(H5559),DAY(H5559)))))-H5559))+H5559)</f>
        <v/>
      </c>
      <c r="J5559" s="9" t="str">
        <f t="shared" si="538"/>
        <v/>
      </c>
      <c r="K5559" s="11" t="str">
        <f t="shared" si="539"/>
        <v/>
      </c>
      <c r="L5559" s="11" t="str">
        <f t="shared" si="540"/>
        <v/>
      </c>
      <c r="M5559" s="11" t="str">
        <f>IF(A5559="","",VLOOKUP(E5559,index!$A$1:$B$6,2,0)*K5559*G5559)</f>
        <v/>
      </c>
      <c r="N5559" s="11" t="str">
        <f>IF(A5559="","",-PMT(G5559*VLOOKUP(E5559,index!$A$1:$B$6,2,0),C5559,F5559,0,0))</f>
        <v/>
      </c>
      <c r="O5559" s="11" t="str">
        <f t="shared" si="541"/>
        <v/>
      </c>
      <c r="P5559" s="11" t="str">
        <f t="shared" si="536"/>
        <v/>
      </c>
    </row>
    <row r="5560" spans="1:16" x14ac:dyDescent="0.25">
      <c r="A5560" s="9" t="str">
        <f>IF(A5559="","",IF(B5559&lt;C5559,A5559,IF(A5559=MAX('entry data'!$B$8:$B$507),"",A5559+1)))</f>
        <v/>
      </c>
      <c r="B5560" s="9" t="str">
        <f t="shared" si="537"/>
        <v/>
      </c>
      <c r="C5560" s="9" t="str">
        <f>IF(ISERROR(VLOOKUP(A5560,'entry data'!B:G,6,0)),"",VLOOKUP(A5560,'entry data'!B:G,6,0))</f>
        <v/>
      </c>
      <c r="D5560" s="9" t="str">
        <f>IF(ISERROR(VLOOKUP(A5560,'entry data'!B:C,2,0)),"",VLOOKUP(A5560,'entry data'!B:C,2,0))</f>
        <v/>
      </c>
      <c r="E5560" s="9" t="str">
        <f>IF(ISERROR(VLOOKUP(A5560,'entry data'!B:E,4,0)),"",VLOOKUP(A5560,'entry data'!B:E,4,0))</f>
        <v/>
      </c>
      <c r="F5560" s="11" t="str">
        <f>IF(A5560="","",IF(ISERROR(VLOOKUP(A5560,'entry data'!B:F,5,0)),"",VLOOKUP(A5560,'entry data'!B:F,5,0)))</f>
        <v/>
      </c>
      <c r="G5560" s="12" t="str">
        <f>IF(A5560="","",IF(ISERROR(VLOOKUP(A5560,'entry data'!B:I,8,0)),"",VLOOKUP(A5560,'entry data'!B:I,7,0)))</f>
        <v/>
      </c>
      <c r="H5560" s="13" t="str">
        <f>IF(A5560="","",IF(B5560=1,VLOOKUP(A5560,'entry data'!B:D,3,0),I5559))</f>
        <v/>
      </c>
      <c r="I5560" s="14" t="str">
        <f>IF(A5560="","",IF(E5560="weekly",7,IF(E5560="fortnightly",14,IF(E5560="monthly",DATE(IF(MONTH(H5560)=12,YEAR(H5560)+1,YEAR(H5560)),VLOOKUP(MONTH(H5560),index!$D$2:$G$13,2,0),DAY(H5560)),
IF(E5560="quarterly",DATE(IF(MONTH(H5560)&gt;=10,YEAR(H5560)+1,YEAR(H5560)),VLOOKUP(MONTH(H5560),index!$D$2:$G$13,3,0),DAY(H5560)),
IF(E5560="halfyearly",DATE(IF(MONTH(H5560)&gt;=7,YEAR(H5560)+1,YEAR(H5560)),VLOOKUP(MONTH(H5560),index!$D$2:$G$13,4,0),DAY(H5560)),
DATE(YEAR(H5560)+1,MONTH(H5560),DAY(H5560)))))-H5560))+H5560)</f>
        <v/>
      </c>
      <c r="J5560" s="9" t="str">
        <f t="shared" si="538"/>
        <v/>
      </c>
      <c r="K5560" s="11" t="str">
        <f t="shared" si="539"/>
        <v/>
      </c>
      <c r="L5560" s="11" t="str">
        <f t="shared" si="540"/>
        <v/>
      </c>
      <c r="M5560" s="11" t="str">
        <f>IF(A5560="","",VLOOKUP(E5560,index!$A$1:$B$6,2,0)*K5560*G5560)</f>
        <v/>
      </c>
      <c r="N5560" s="11" t="str">
        <f>IF(A5560="","",-PMT(G5560*VLOOKUP(E5560,index!$A$1:$B$6,2,0),C5560,F5560,0,0))</f>
        <v/>
      </c>
      <c r="O5560" s="11" t="str">
        <f t="shared" si="541"/>
        <v/>
      </c>
      <c r="P5560" s="11" t="str">
        <f t="shared" si="536"/>
        <v/>
      </c>
    </row>
    <row r="5561" spans="1:16" x14ac:dyDescent="0.25">
      <c r="A5561" s="9" t="str">
        <f>IF(A5560="","",IF(B5560&lt;C5560,A5560,IF(A5560=MAX('entry data'!$B$8:$B$507),"",A5560+1)))</f>
        <v/>
      </c>
      <c r="B5561" s="9" t="str">
        <f t="shared" si="537"/>
        <v/>
      </c>
      <c r="C5561" s="9" t="str">
        <f>IF(ISERROR(VLOOKUP(A5561,'entry data'!B:G,6,0)),"",VLOOKUP(A5561,'entry data'!B:G,6,0))</f>
        <v/>
      </c>
      <c r="D5561" s="9" t="str">
        <f>IF(ISERROR(VLOOKUP(A5561,'entry data'!B:C,2,0)),"",VLOOKUP(A5561,'entry data'!B:C,2,0))</f>
        <v/>
      </c>
      <c r="E5561" s="9" t="str">
        <f>IF(ISERROR(VLOOKUP(A5561,'entry data'!B:E,4,0)),"",VLOOKUP(A5561,'entry data'!B:E,4,0))</f>
        <v/>
      </c>
      <c r="F5561" s="11" t="str">
        <f>IF(A5561="","",IF(ISERROR(VLOOKUP(A5561,'entry data'!B:F,5,0)),"",VLOOKUP(A5561,'entry data'!B:F,5,0)))</f>
        <v/>
      </c>
      <c r="G5561" s="12" t="str">
        <f>IF(A5561="","",IF(ISERROR(VLOOKUP(A5561,'entry data'!B:I,8,0)),"",VLOOKUP(A5561,'entry data'!B:I,7,0)))</f>
        <v/>
      </c>
      <c r="H5561" s="13" t="str">
        <f>IF(A5561="","",IF(B5561=1,VLOOKUP(A5561,'entry data'!B:D,3,0),I5560))</f>
        <v/>
      </c>
      <c r="I5561" s="14" t="str">
        <f>IF(A5561="","",IF(E5561="weekly",7,IF(E5561="fortnightly",14,IF(E5561="monthly",DATE(IF(MONTH(H5561)=12,YEAR(H5561)+1,YEAR(H5561)),VLOOKUP(MONTH(H5561),index!$D$2:$G$13,2,0),DAY(H5561)),
IF(E5561="quarterly",DATE(IF(MONTH(H5561)&gt;=10,YEAR(H5561)+1,YEAR(H5561)),VLOOKUP(MONTH(H5561),index!$D$2:$G$13,3,0),DAY(H5561)),
IF(E5561="halfyearly",DATE(IF(MONTH(H5561)&gt;=7,YEAR(H5561)+1,YEAR(H5561)),VLOOKUP(MONTH(H5561),index!$D$2:$G$13,4,0),DAY(H5561)),
DATE(YEAR(H5561)+1,MONTH(H5561),DAY(H5561)))))-H5561))+H5561)</f>
        <v/>
      </c>
      <c r="J5561" s="9" t="str">
        <f t="shared" si="538"/>
        <v/>
      </c>
      <c r="K5561" s="11" t="str">
        <f t="shared" si="539"/>
        <v/>
      </c>
      <c r="L5561" s="11" t="str">
        <f t="shared" si="540"/>
        <v/>
      </c>
      <c r="M5561" s="11" t="str">
        <f>IF(A5561="","",VLOOKUP(E5561,index!$A$1:$B$6,2,0)*K5561*G5561)</f>
        <v/>
      </c>
      <c r="N5561" s="11" t="str">
        <f>IF(A5561="","",-PMT(G5561*VLOOKUP(E5561,index!$A$1:$B$6,2,0),C5561,F5561,0,0))</f>
        <v/>
      </c>
      <c r="O5561" s="11" t="str">
        <f t="shared" si="541"/>
        <v/>
      </c>
      <c r="P5561" s="11" t="str">
        <f t="shared" si="536"/>
        <v/>
      </c>
    </row>
    <row r="5562" spans="1:16" x14ac:dyDescent="0.25">
      <c r="A5562" s="9" t="str">
        <f>IF(A5561="","",IF(B5561&lt;C5561,A5561,IF(A5561=MAX('entry data'!$B$8:$B$507),"",A5561+1)))</f>
        <v/>
      </c>
      <c r="B5562" s="9" t="str">
        <f t="shared" si="537"/>
        <v/>
      </c>
      <c r="C5562" s="9" t="str">
        <f>IF(ISERROR(VLOOKUP(A5562,'entry data'!B:G,6,0)),"",VLOOKUP(A5562,'entry data'!B:G,6,0))</f>
        <v/>
      </c>
      <c r="D5562" s="9" t="str">
        <f>IF(ISERROR(VLOOKUP(A5562,'entry data'!B:C,2,0)),"",VLOOKUP(A5562,'entry data'!B:C,2,0))</f>
        <v/>
      </c>
      <c r="E5562" s="9" t="str">
        <f>IF(ISERROR(VLOOKUP(A5562,'entry data'!B:E,4,0)),"",VLOOKUP(A5562,'entry data'!B:E,4,0))</f>
        <v/>
      </c>
      <c r="F5562" s="11" t="str">
        <f>IF(A5562="","",IF(ISERROR(VLOOKUP(A5562,'entry data'!B:F,5,0)),"",VLOOKUP(A5562,'entry data'!B:F,5,0)))</f>
        <v/>
      </c>
      <c r="G5562" s="12" t="str">
        <f>IF(A5562="","",IF(ISERROR(VLOOKUP(A5562,'entry data'!B:I,8,0)),"",VLOOKUP(A5562,'entry data'!B:I,7,0)))</f>
        <v/>
      </c>
      <c r="H5562" s="13" t="str">
        <f>IF(A5562="","",IF(B5562=1,VLOOKUP(A5562,'entry data'!B:D,3,0),I5561))</f>
        <v/>
      </c>
      <c r="I5562" s="14" t="str">
        <f>IF(A5562="","",IF(E5562="weekly",7,IF(E5562="fortnightly",14,IF(E5562="monthly",DATE(IF(MONTH(H5562)=12,YEAR(H5562)+1,YEAR(H5562)),VLOOKUP(MONTH(H5562),index!$D$2:$G$13,2,0),DAY(H5562)),
IF(E5562="quarterly",DATE(IF(MONTH(H5562)&gt;=10,YEAR(H5562)+1,YEAR(H5562)),VLOOKUP(MONTH(H5562),index!$D$2:$G$13,3,0),DAY(H5562)),
IF(E5562="halfyearly",DATE(IF(MONTH(H5562)&gt;=7,YEAR(H5562)+1,YEAR(H5562)),VLOOKUP(MONTH(H5562),index!$D$2:$G$13,4,0),DAY(H5562)),
DATE(YEAR(H5562)+1,MONTH(H5562),DAY(H5562)))))-H5562))+H5562)</f>
        <v/>
      </c>
      <c r="J5562" s="9" t="str">
        <f t="shared" si="538"/>
        <v/>
      </c>
      <c r="K5562" s="11" t="str">
        <f t="shared" si="539"/>
        <v/>
      </c>
      <c r="L5562" s="11" t="str">
        <f t="shared" si="540"/>
        <v/>
      </c>
      <c r="M5562" s="11" t="str">
        <f>IF(A5562="","",VLOOKUP(E5562,index!$A$1:$B$6,2,0)*K5562*G5562)</f>
        <v/>
      </c>
      <c r="N5562" s="11" t="str">
        <f>IF(A5562="","",-PMT(G5562*VLOOKUP(E5562,index!$A$1:$B$6,2,0),C5562,F5562,0,0))</f>
        <v/>
      </c>
      <c r="O5562" s="11" t="str">
        <f t="shared" si="541"/>
        <v/>
      </c>
      <c r="P5562" s="11" t="str">
        <f t="shared" si="536"/>
        <v/>
      </c>
    </row>
    <row r="5563" spans="1:16" x14ac:dyDescent="0.25">
      <c r="A5563" s="9" t="str">
        <f>IF(A5562="","",IF(B5562&lt;C5562,A5562,IF(A5562=MAX('entry data'!$B$8:$B$507),"",A5562+1)))</f>
        <v/>
      </c>
      <c r="B5563" s="9" t="str">
        <f t="shared" si="537"/>
        <v/>
      </c>
      <c r="C5563" s="9" t="str">
        <f>IF(ISERROR(VLOOKUP(A5563,'entry data'!B:G,6,0)),"",VLOOKUP(A5563,'entry data'!B:G,6,0))</f>
        <v/>
      </c>
      <c r="D5563" s="9" t="str">
        <f>IF(ISERROR(VLOOKUP(A5563,'entry data'!B:C,2,0)),"",VLOOKUP(A5563,'entry data'!B:C,2,0))</f>
        <v/>
      </c>
      <c r="E5563" s="9" t="str">
        <f>IF(ISERROR(VLOOKUP(A5563,'entry data'!B:E,4,0)),"",VLOOKUP(A5563,'entry data'!B:E,4,0))</f>
        <v/>
      </c>
      <c r="F5563" s="11" t="str">
        <f>IF(A5563="","",IF(ISERROR(VLOOKUP(A5563,'entry data'!B:F,5,0)),"",VLOOKUP(A5563,'entry data'!B:F,5,0)))</f>
        <v/>
      </c>
      <c r="G5563" s="12" t="str">
        <f>IF(A5563="","",IF(ISERROR(VLOOKUP(A5563,'entry data'!B:I,8,0)),"",VLOOKUP(A5563,'entry data'!B:I,7,0)))</f>
        <v/>
      </c>
      <c r="H5563" s="13" t="str">
        <f>IF(A5563="","",IF(B5563=1,VLOOKUP(A5563,'entry data'!B:D,3,0),I5562))</f>
        <v/>
      </c>
      <c r="I5563" s="14" t="str">
        <f>IF(A5563="","",IF(E5563="weekly",7,IF(E5563="fortnightly",14,IF(E5563="monthly",DATE(IF(MONTH(H5563)=12,YEAR(H5563)+1,YEAR(H5563)),VLOOKUP(MONTH(H5563),index!$D$2:$G$13,2,0),DAY(H5563)),
IF(E5563="quarterly",DATE(IF(MONTH(H5563)&gt;=10,YEAR(H5563)+1,YEAR(H5563)),VLOOKUP(MONTH(H5563),index!$D$2:$G$13,3,0),DAY(H5563)),
IF(E5563="halfyearly",DATE(IF(MONTH(H5563)&gt;=7,YEAR(H5563)+1,YEAR(H5563)),VLOOKUP(MONTH(H5563),index!$D$2:$G$13,4,0),DAY(H5563)),
DATE(YEAR(H5563)+1,MONTH(H5563),DAY(H5563)))))-H5563))+H5563)</f>
        <v/>
      </c>
      <c r="J5563" s="9" t="str">
        <f t="shared" si="538"/>
        <v/>
      </c>
      <c r="K5563" s="11" t="str">
        <f t="shared" si="539"/>
        <v/>
      </c>
      <c r="L5563" s="11" t="str">
        <f t="shared" si="540"/>
        <v/>
      </c>
      <c r="M5563" s="11" t="str">
        <f>IF(A5563="","",VLOOKUP(E5563,index!$A$1:$B$6,2,0)*K5563*G5563)</f>
        <v/>
      </c>
      <c r="N5563" s="11" t="str">
        <f>IF(A5563="","",-PMT(G5563*VLOOKUP(E5563,index!$A$1:$B$6,2,0),C5563,F5563,0,0))</f>
        <v/>
      </c>
      <c r="O5563" s="11" t="str">
        <f t="shared" si="541"/>
        <v/>
      </c>
      <c r="P5563" s="11" t="str">
        <f t="shared" si="536"/>
        <v/>
      </c>
    </row>
    <row r="5564" spans="1:16" x14ac:dyDescent="0.25">
      <c r="A5564" s="9" t="str">
        <f>IF(A5563="","",IF(B5563&lt;C5563,A5563,IF(A5563=MAX('entry data'!$B$8:$B$507),"",A5563+1)))</f>
        <v/>
      </c>
      <c r="B5564" s="9" t="str">
        <f t="shared" si="537"/>
        <v/>
      </c>
      <c r="C5564" s="9" t="str">
        <f>IF(ISERROR(VLOOKUP(A5564,'entry data'!B:G,6,0)),"",VLOOKUP(A5564,'entry data'!B:G,6,0))</f>
        <v/>
      </c>
      <c r="D5564" s="9" t="str">
        <f>IF(ISERROR(VLOOKUP(A5564,'entry data'!B:C,2,0)),"",VLOOKUP(A5564,'entry data'!B:C,2,0))</f>
        <v/>
      </c>
      <c r="E5564" s="9" t="str">
        <f>IF(ISERROR(VLOOKUP(A5564,'entry data'!B:E,4,0)),"",VLOOKUP(A5564,'entry data'!B:E,4,0))</f>
        <v/>
      </c>
      <c r="F5564" s="11" t="str">
        <f>IF(A5564="","",IF(ISERROR(VLOOKUP(A5564,'entry data'!B:F,5,0)),"",VLOOKUP(A5564,'entry data'!B:F,5,0)))</f>
        <v/>
      </c>
      <c r="G5564" s="12" t="str">
        <f>IF(A5564="","",IF(ISERROR(VLOOKUP(A5564,'entry data'!B:I,8,0)),"",VLOOKUP(A5564,'entry data'!B:I,7,0)))</f>
        <v/>
      </c>
      <c r="H5564" s="13" t="str">
        <f>IF(A5564="","",IF(B5564=1,VLOOKUP(A5564,'entry data'!B:D,3,0),I5563))</f>
        <v/>
      </c>
      <c r="I5564" s="14" t="str">
        <f>IF(A5564="","",IF(E5564="weekly",7,IF(E5564="fortnightly",14,IF(E5564="monthly",DATE(IF(MONTH(H5564)=12,YEAR(H5564)+1,YEAR(H5564)),VLOOKUP(MONTH(H5564),index!$D$2:$G$13,2,0),DAY(H5564)),
IF(E5564="quarterly",DATE(IF(MONTH(H5564)&gt;=10,YEAR(H5564)+1,YEAR(H5564)),VLOOKUP(MONTH(H5564),index!$D$2:$G$13,3,0),DAY(H5564)),
IF(E5564="halfyearly",DATE(IF(MONTH(H5564)&gt;=7,YEAR(H5564)+1,YEAR(H5564)),VLOOKUP(MONTH(H5564),index!$D$2:$G$13,4,0),DAY(H5564)),
DATE(YEAR(H5564)+1,MONTH(H5564),DAY(H5564)))))-H5564))+H5564)</f>
        <v/>
      </c>
      <c r="J5564" s="9" t="str">
        <f t="shared" si="538"/>
        <v/>
      </c>
      <c r="K5564" s="11" t="str">
        <f t="shared" si="539"/>
        <v/>
      </c>
      <c r="L5564" s="11" t="str">
        <f t="shared" si="540"/>
        <v/>
      </c>
      <c r="M5564" s="11" t="str">
        <f>IF(A5564="","",VLOOKUP(E5564,index!$A$1:$B$6,2,0)*K5564*G5564)</f>
        <v/>
      </c>
      <c r="N5564" s="11" t="str">
        <f>IF(A5564="","",-PMT(G5564*VLOOKUP(E5564,index!$A$1:$B$6,2,0),C5564,F5564,0,0))</f>
        <v/>
      </c>
      <c r="O5564" s="11" t="str">
        <f t="shared" si="541"/>
        <v/>
      </c>
      <c r="P5564" s="11" t="str">
        <f t="shared" si="536"/>
        <v/>
      </c>
    </row>
    <row r="5565" spans="1:16" x14ac:dyDescent="0.25">
      <c r="A5565" s="9" t="str">
        <f>IF(A5564="","",IF(B5564&lt;C5564,A5564,IF(A5564=MAX('entry data'!$B$8:$B$507),"",A5564+1)))</f>
        <v/>
      </c>
      <c r="B5565" s="9" t="str">
        <f t="shared" si="537"/>
        <v/>
      </c>
      <c r="C5565" s="9" t="str">
        <f>IF(ISERROR(VLOOKUP(A5565,'entry data'!B:G,6,0)),"",VLOOKUP(A5565,'entry data'!B:G,6,0))</f>
        <v/>
      </c>
      <c r="D5565" s="9" t="str">
        <f>IF(ISERROR(VLOOKUP(A5565,'entry data'!B:C,2,0)),"",VLOOKUP(A5565,'entry data'!B:C,2,0))</f>
        <v/>
      </c>
      <c r="E5565" s="9" t="str">
        <f>IF(ISERROR(VLOOKUP(A5565,'entry data'!B:E,4,0)),"",VLOOKUP(A5565,'entry data'!B:E,4,0))</f>
        <v/>
      </c>
      <c r="F5565" s="11" t="str">
        <f>IF(A5565="","",IF(ISERROR(VLOOKUP(A5565,'entry data'!B:F,5,0)),"",VLOOKUP(A5565,'entry data'!B:F,5,0)))</f>
        <v/>
      </c>
      <c r="G5565" s="12" t="str">
        <f>IF(A5565="","",IF(ISERROR(VLOOKUP(A5565,'entry data'!B:I,8,0)),"",VLOOKUP(A5565,'entry data'!B:I,7,0)))</f>
        <v/>
      </c>
      <c r="H5565" s="13" t="str">
        <f>IF(A5565="","",IF(B5565=1,VLOOKUP(A5565,'entry data'!B:D,3,0),I5564))</f>
        <v/>
      </c>
      <c r="I5565" s="14" t="str">
        <f>IF(A5565="","",IF(E5565="weekly",7,IF(E5565="fortnightly",14,IF(E5565="monthly",DATE(IF(MONTH(H5565)=12,YEAR(H5565)+1,YEAR(H5565)),VLOOKUP(MONTH(H5565),index!$D$2:$G$13,2,0),DAY(H5565)),
IF(E5565="quarterly",DATE(IF(MONTH(H5565)&gt;=10,YEAR(H5565)+1,YEAR(H5565)),VLOOKUP(MONTH(H5565),index!$D$2:$G$13,3,0),DAY(H5565)),
IF(E5565="halfyearly",DATE(IF(MONTH(H5565)&gt;=7,YEAR(H5565)+1,YEAR(H5565)),VLOOKUP(MONTH(H5565),index!$D$2:$G$13,4,0),DAY(H5565)),
DATE(YEAR(H5565)+1,MONTH(H5565),DAY(H5565)))))-H5565))+H5565)</f>
        <v/>
      </c>
      <c r="J5565" s="9" t="str">
        <f t="shared" si="538"/>
        <v/>
      </c>
      <c r="K5565" s="11" t="str">
        <f t="shared" si="539"/>
        <v/>
      </c>
      <c r="L5565" s="11" t="str">
        <f t="shared" si="540"/>
        <v/>
      </c>
      <c r="M5565" s="11" t="str">
        <f>IF(A5565="","",VLOOKUP(E5565,index!$A$1:$B$6,2,0)*K5565*G5565)</f>
        <v/>
      </c>
      <c r="N5565" s="11" t="str">
        <f>IF(A5565="","",-PMT(G5565*VLOOKUP(E5565,index!$A$1:$B$6,2,0),C5565,F5565,0,0))</f>
        <v/>
      </c>
      <c r="O5565" s="11" t="str">
        <f t="shared" si="541"/>
        <v/>
      </c>
      <c r="P5565" s="11" t="str">
        <f t="shared" si="536"/>
        <v/>
      </c>
    </row>
    <row r="5566" spans="1:16" x14ac:dyDescent="0.25">
      <c r="A5566" s="9" t="str">
        <f>IF(A5565="","",IF(B5565&lt;C5565,A5565,IF(A5565=MAX('entry data'!$B$8:$B$507),"",A5565+1)))</f>
        <v/>
      </c>
      <c r="B5566" s="9" t="str">
        <f t="shared" si="537"/>
        <v/>
      </c>
      <c r="C5566" s="9" t="str">
        <f>IF(ISERROR(VLOOKUP(A5566,'entry data'!B:G,6,0)),"",VLOOKUP(A5566,'entry data'!B:G,6,0))</f>
        <v/>
      </c>
      <c r="D5566" s="9" t="str">
        <f>IF(ISERROR(VLOOKUP(A5566,'entry data'!B:C,2,0)),"",VLOOKUP(A5566,'entry data'!B:C,2,0))</f>
        <v/>
      </c>
      <c r="E5566" s="9" t="str">
        <f>IF(ISERROR(VLOOKUP(A5566,'entry data'!B:E,4,0)),"",VLOOKUP(A5566,'entry data'!B:E,4,0))</f>
        <v/>
      </c>
      <c r="F5566" s="11" t="str">
        <f>IF(A5566="","",IF(ISERROR(VLOOKUP(A5566,'entry data'!B:F,5,0)),"",VLOOKUP(A5566,'entry data'!B:F,5,0)))</f>
        <v/>
      </c>
      <c r="G5566" s="12" t="str">
        <f>IF(A5566="","",IF(ISERROR(VLOOKUP(A5566,'entry data'!B:I,8,0)),"",VLOOKUP(A5566,'entry data'!B:I,7,0)))</f>
        <v/>
      </c>
      <c r="H5566" s="13" t="str">
        <f>IF(A5566="","",IF(B5566=1,VLOOKUP(A5566,'entry data'!B:D,3,0),I5565))</f>
        <v/>
      </c>
      <c r="I5566" s="14" t="str">
        <f>IF(A5566="","",IF(E5566="weekly",7,IF(E5566="fortnightly",14,IF(E5566="monthly",DATE(IF(MONTH(H5566)=12,YEAR(H5566)+1,YEAR(H5566)),VLOOKUP(MONTH(H5566),index!$D$2:$G$13,2,0),DAY(H5566)),
IF(E5566="quarterly",DATE(IF(MONTH(H5566)&gt;=10,YEAR(H5566)+1,YEAR(H5566)),VLOOKUP(MONTH(H5566),index!$D$2:$G$13,3,0),DAY(H5566)),
IF(E5566="halfyearly",DATE(IF(MONTH(H5566)&gt;=7,YEAR(H5566)+1,YEAR(H5566)),VLOOKUP(MONTH(H5566),index!$D$2:$G$13,4,0),DAY(H5566)),
DATE(YEAR(H5566)+1,MONTH(H5566),DAY(H5566)))))-H5566))+H5566)</f>
        <v/>
      </c>
      <c r="J5566" s="9" t="str">
        <f t="shared" si="538"/>
        <v/>
      </c>
      <c r="K5566" s="11" t="str">
        <f t="shared" si="539"/>
        <v/>
      </c>
      <c r="L5566" s="11" t="str">
        <f t="shared" si="540"/>
        <v/>
      </c>
      <c r="M5566" s="11" t="str">
        <f>IF(A5566="","",VLOOKUP(E5566,index!$A$1:$B$6,2,0)*K5566*G5566)</f>
        <v/>
      </c>
      <c r="N5566" s="11" t="str">
        <f>IF(A5566="","",-PMT(G5566*VLOOKUP(E5566,index!$A$1:$B$6,2,0),C5566,F5566,0,0))</f>
        <v/>
      </c>
      <c r="O5566" s="11" t="str">
        <f t="shared" si="541"/>
        <v/>
      </c>
      <c r="P5566" s="11" t="str">
        <f t="shared" si="536"/>
        <v/>
      </c>
    </row>
    <row r="5567" spans="1:16" x14ac:dyDescent="0.25">
      <c r="A5567" s="9" t="str">
        <f>IF(A5566="","",IF(B5566&lt;C5566,A5566,IF(A5566=MAX('entry data'!$B$8:$B$507),"",A5566+1)))</f>
        <v/>
      </c>
      <c r="B5567" s="9" t="str">
        <f t="shared" si="537"/>
        <v/>
      </c>
      <c r="C5567" s="9" t="str">
        <f>IF(ISERROR(VLOOKUP(A5567,'entry data'!B:G,6,0)),"",VLOOKUP(A5567,'entry data'!B:G,6,0))</f>
        <v/>
      </c>
      <c r="D5567" s="9" t="str">
        <f>IF(ISERROR(VLOOKUP(A5567,'entry data'!B:C,2,0)),"",VLOOKUP(A5567,'entry data'!B:C,2,0))</f>
        <v/>
      </c>
      <c r="E5567" s="9" t="str">
        <f>IF(ISERROR(VLOOKUP(A5567,'entry data'!B:E,4,0)),"",VLOOKUP(A5567,'entry data'!B:E,4,0))</f>
        <v/>
      </c>
      <c r="F5567" s="11" t="str">
        <f>IF(A5567="","",IF(ISERROR(VLOOKUP(A5567,'entry data'!B:F,5,0)),"",VLOOKUP(A5567,'entry data'!B:F,5,0)))</f>
        <v/>
      </c>
      <c r="G5567" s="12" t="str">
        <f>IF(A5567="","",IF(ISERROR(VLOOKUP(A5567,'entry data'!B:I,8,0)),"",VLOOKUP(A5567,'entry data'!B:I,7,0)))</f>
        <v/>
      </c>
      <c r="H5567" s="13" t="str">
        <f>IF(A5567="","",IF(B5567=1,VLOOKUP(A5567,'entry data'!B:D,3,0),I5566))</f>
        <v/>
      </c>
      <c r="I5567" s="14" t="str">
        <f>IF(A5567="","",IF(E5567="weekly",7,IF(E5567="fortnightly",14,IF(E5567="monthly",DATE(IF(MONTH(H5567)=12,YEAR(H5567)+1,YEAR(H5567)),VLOOKUP(MONTH(H5567),index!$D$2:$G$13,2,0),DAY(H5567)),
IF(E5567="quarterly",DATE(IF(MONTH(H5567)&gt;=10,YEAR(H5567)+1,YEAR(H5567)),VLOOKUP(MONTH(H5567),index!$D$2:$G$13,3,0),DAY(H5567)),
IF(E5567="halfyearly",DATE(IF(MONTH(H5567)&gt;=7,YEAR(H5567)+1,YEAR(H5567)),VLOOKUP(MONTH(H5567),index!$D$2:$G$13,4,0),DAY(H5567)),
DATE(YEAR(H5567)+1,MONTH(H5567),DAY(H5567)))))-H5567))+H5567)</f>
        <v/>
      </c>
      <c r="J5567" s="9" t="str">
        <f t="shared" si="538"/>
        <v/>
      </c>
      <c r="K5567" s="11" t="str">
        <f t="shared" si="539"/>
        <v/>
      </c>
      <c r="L5567" s="11" t="str">
        <f t="shared" si="540"/>
        <v/>
      </c>
      <c r="M5567" s="11" t="str">
        <f>IF(A5567="","",VLOOKUP(E5567,index!$A$1:$B$6,2,0)*K5567*G5567)</f>
        <v/>
      </c>
      <c r="N5567" s="11" t="str">
        <f>IF(A5567="","",-PMT(G5567*VLOOKUP(E5567,index!$A$1:$B$6,2,0),C5567,F5567,0,0))</f>
        <v/>
      </c>
      <c r="O5567" s="11" t="str">
        <f t="shared" si="541"/>
        <v/>
      </c>
      <c r="P5567" s="11" t="str">
        <f t="shared" si="536"/>
        <v/>
      </c>
    </row>
    <row r="5568" spans="1:16" x14ac:dyDescent="0.25">
      <c r="A5568" s="9" t="str">
        <f>IF(A5567="","",IF(B5567&lt;C5567,A5567,IF(A5567=MAX('entry data'!$B$8:$B$507),"",A5567+1)))</f>
        <v/>
      </c>
      <c r="B5568" s="9" t="str">
        <f t="shared" si="537"/>
        <v/>
      </c>
      <c r="C5568" s="9" t="str">
        <f>IF(ISERROR(VLOOKUP(A5568,'entry data'!B:G,6,0)),"",VLOOKUP(A5568,'entry data'!B:G,6,0))</f>
        <v/>
      </c>
      <c r="D5568" s="9" t="str">
        <f>IF(ISERROR(VLOOKUP(A5568,'entry data'!B:C,2,0)),"",VLOOKUP(A5568,'entry data'!B:C,2,0))</f>
        <v/>
      </c>
      <c r="E5568" s="9" t="str">
        <f>IF(ISERROR(VLOOKUP(A5568,'entry data'!B:E,4,0)),"",VLOOKUP(A5568,'entry data'!B:E,4,0))</f>
        <v/>
      </c>
      <c r="F5568" s="11" t="str">
        <f>IF(A5568="","",IF(ISERROR(VLOOKUP(A5568,'entry data'!B:F,5,0)),"",VLOOKUP(A5568,'entry data'!B:F,5,0)))</f>
        <v/>
      </c>
      <c r="G5568" s="12" t="str">
        <f>IF(A5568="","",IF(ISERROR(VLOOKUP(A5568,'entry data'!B:I,8,0)),"",VLOOKUP(A5568,'entry data'!B:I,7,0)))</f>
        <v/>
      </c>
      <c r="H5568" s="13" t="str">
        <f>IF(A5568="","",IF(B5568=1,VLOOKUP(A5568,'entry data'!B:D,3,0),I5567))</f>
        <v/>
      </c>
      <c r="I5568" s="14" t="str">
        <f>IF(A5568="","",IF(E5568="weekly",7,IF(E5568="fortnightly",14,IF(E5568="monthly",DATE(IF(MONTH(H5568)=12,YEAR(H5568)+1,YEAR(H5568)),VLOOKUP(MONTH(H5568),index!$D$2:$G$13,2,0),DAY(H5568)),
IF(E5568="quarterly",DATE(IF(MONTH(H5568)&gt;=10,YEAR(H5568)+1,YEAR(H5568)),VLOOKUP(MONTH(H5568),index!$D$2:$G$13,3,0),DAY(H5568)),
IF(E5568="halfyearly",DATE(IF(MONTH(H5568)&gt;=7,YEAR(H5568)+1,YEAR(H5568)),VLOOKUP(MONTH(H5568),index!$D$2:$G$13,4,0),DAY(H5568)),
DATE(YEAR(H5568)+1,MONTH(H5568),DAY(H5568)))))-H5568))+H5568)</f>
        <v/>
      </c>
      <c r="J5568" s="9" t="str">
        <f t="shared" si="538"/>
        <v/>
      </c>
      <c r="K5568" s="11" t="str">
        <f t="shared" si="539"/>
        <v/>
      </c>
      <c r="L5568" s="11" t="str">
        <f t="shared" si="540"/>
        <v/>
      </c>
      <c r="M5568" s="11" t="str">
        <f>IF(A5568="","",VLOOKUP(E5568,index!$A$1:$B$6,2,0)*K5568*G5568)</f>
        <v/>
      </c>
      <c r="N5568" s="11" t="str">
        <f>IF(A5568="","",-PMT(G5568*VLOOKUP(E5568,index!$A$1:$B$6,2,0),C5568,F5568,0,0))</f>
        <v/>
      </c>
      <c r="O5568" s="11" t="str">
        <f t="shared" si="541"/>
        <v/>
      </c>
      <c r="P5568" s="11" t="str">
        <f t="shared" si="536"/>
        <v/>
      </c>
    </row>
    <row r="5569" spans="1:16" x14ac:dyDescent="0.25">
      <c r="A5569" s="9" t="str">
        <f>IF(A5568="","",IF(B5568&lt;C5568,A5568,IF(A5568=MAX('entry data'!$B$8:$B$507),"",A5568+1)))</f>
        <v/>
      </c>
      <c r="B5569" s="9" t="str">
        <f t="shared" si="537"/>
        <v/>
      </c>
      <c r="C5569" s="9" t="str">
        <f>IF(ISERROR(VLOOKUP(A5569,'entry data'!B:G,6,0)),"",VLOOKUP(A5569,'entry data'!B:G,6,0))</f>
        <v/>
      </c>
      <c r="D5569" s="9" t="str">
        <f>IF(ISERROR(VLOOKUP(A5569,'entry data'!B:C,2,0)),"",VLOOKUP(A5569,'entry data'!B:C,2,0))</f>
        <v/>
      </c>
      <c r="E5569" s="9" t="str">
        <f>IF(ISERROR(VLOOKUP(A5569,'entry data'!B:E,4,0)),"",VLOOKUP(A5569,'entry data'!B:E,4,0))</f>
        <v/>
      </c>
      <c r="F5569" s="11" t="str">
        <f>IF(A5569="","",IF(ISERROR(VLOOKUP(A5569,'entry data'!B:F,5,0)),"",VLOOKUP(A5569,'entry data'!B:F,5,0)))</f>
        <v/>
      </c>
      <c r="G5569" s="12" t="str">
        <f>IF(A5569="","",IF(ISERROR(VLOOKUP(A5569,'entry data'!B:I,8,0)),"",VLOOKUP(A5569,'entry data'!B:I,7,0)))</f>
        <v/>
      </c>
      <c r="H5569" s="13" t="str">
        <f>IF(A5569="","",IF(B5569=1,VLOOKUP(A5569,'entry data'!B:D,3,0),I5568))</f>
        <v/>
      </c>
      <c r="I5569" s="14" t="str">
        <f>IF(A5569="","",IF(E5569="weekly",7,IF(E5569="fortnightly",14,IF(E5569="monthly",DATE(IF(MONTH(H5569)=12,YEAR(H5569)+1,YEAR(H5569)),VLOOKUP(MONTH(H5569),index!$D$2:$G$13,2,0),DAY(H5569)),
IF(E5569="quarterly",DATE(IF(MONTH(H5569)&gt;=10,YEAR(H5569)+1,YEAR(H5569)),VLOOKUP(MONTH(H5569),index!$D$2:$G$13,3,0),DAY(H5569)),
IF(E5569="halfyearly",DATE(IF(MONTH(H5569)&gt;=7,YEAR(H5569)+1,YEAR(H5569)),VLOOKUP(MONTH(H5569),index!$D$2:$G$13,4,0),DAY(H5569)),
DATE(YEAR(H5569)+1,MONTH(H5569),DAY(H5569)))))-H5569))+H5569)</f>
        <v/>
      </c>
      <c r="J5569" s="9" t="str">
        <f t="shared" si="538"/>
        <v/>
      </c>
      <c r="K5569" s="11" t="str">
        <f t="shared" si="539"/>
        <v/>
      </c>
      <c r="L5569" s="11" t="str">
        <f t="shared" si="540"/>
        <v/>
      </c>
      <c r="M5569" s="11" t="str">
        <f>IF(A5569="","",VLOOKUP(E5569,index!$A$1:$B$6,2,0)*K5569*G5569)</f>
        <v/>
      </c>
      <c r="N5569" s="11" t="str">
        <f>IF(A5569="","",-PMT(G5569*VLOOKUP(E5569,index!$A$1:$B$6,2,0),C5569,F5569,0,0))</f>
        <v/>
      </c>
      <c r="O5569" s="11" t="str">
        <f t="shared" si="541"/>
        <v/>
      </c>
      <c r="P5569" s="11" t="str">
        <f t="shared" si="536"/>
        <v/>
      </c>
    </row>
    <row r="5570" spans="1:16" x14ac:dyDescent="0.25">
      <c r="A5570" s="9" t="str">
        <f>IF(A5569="","",IF(B5569&lt;C5569,A5569,IF(A5569=MAX('entry data'!$B$8:$B$507),"",A5569+1)))</f>
        <v/>
      </c>
      <c r="B5570" s="9" t="str">
        <f t="shared" si="537"/>
        <v/>
      </c>
      <c r="C5570" s="9" t="str">
        <f>IF(ISERROR(VLOOKUP(A5570,'entry data'!B:G,6,0)),"",VLOOKUP(A5570,'entry data'!B:G,6,0))</f>
        <v/>
      </c>
      <c r="D5570" s="9" t="str">
        <f>IF(ISERROR(VLOOKUP(A5570,'entry data'!B:C,2,0)),"",VLOOKUP(A5570,'entry data'!B:C,2,0))</f>
        <v/>
      </c>
      <c r="E5570" s="9" t="str">
        <f>IF(ISERROR(VLOOKUP(A5570,'entry data'!B:E,4,0)),"",VLOOKUP(A5570,'entry data'!B:E,4,0))</f>
        <v/>
      </c>
      <c r="F5570" s="11" t="str">
        <f>IF(A5570="","",IF(ISERROR(VLOOKUP(A5570,'entry data'!B:F,5,0)),"",VLOOKUP(A5570,'entry data'!B:F,5,0)))</f>
        <v/>
      </c>
      <c r="G5570" s="12" t="str">
        <f>IF(A5570="","",IF(ISERROR(VLOOKUP(A5570,'entry data'!B:I,8,0)),"",VLOOKUP(A5570,'entry data'!B:I,7,0)))</f>
        <v/>
      </c>
      <c r="H5570" s="13" t="str">
        <f>IF(A5570="","",IF(B5570=1,VLOOKUP(A5570,'entry data'!B:D,3,0),I5569))</f>
        <v/>
      </c>
      <c r="I5570" s="14" t="str">
        <f>IF(A5570="","",IF(E5570="weekly",7,IF(E5570="fortnightly",14,IF(E5570="monthly",DATE(IF(MONTH(H5570)=12,YEAR(H5570)+1,YEAR(H5570)),VLOOKUP(MONTH(H5570),index!$D$2:$G$13,2,0),DAY(H5570)),
IF(E5570="quarterly",DATE(IF(MONTH(H5570)&gt;=10,YEAR(H5570)+1,YEAR(H5570)),VLOOKUP(MONTH(H5570),index!$D$2:$G$13,3,0),DAY(H5570)),
IF(E5570="halfyearly",DATE(IF(MONTH(H5570)&gt;=7,YEAR(H5570)+1,YEAR(H5570)),VLOOKUP(MONTH(H5570),index!$D$2:$G$13,4,0),DAY(H5570)),
DATE(YEAR(H5570)+1,MONTH(H5570),DAY(H5570)))))-H5570))+H5570)</f>
        <v/>
      </c>
      <c r="J5570" s="9" t="str">
        <f t="shared" si="538"/>
        <v/>
      </c>
      <c r="K5570" s="11" t="str">
        <f t="shared" si="539"/>
        <v/>
      </c>
      <c r="L5570" s="11" t="str">
        <f t="shared" si="540"/>
        <v/>
      </c>
      <c r="M5570" s="11" t="str">
        <f>IF(A5570="","",VLOOKUP(E5570,index!$A$1:$B$6,2,0)*K5570*G5570)</f>
        <v/>
      </c>
      <c r="N5570" s="11" t="str">
        <f>IF(A5570="","",-PMT(G5570*VLOOKUP(E5570,index!$A$1:$B$6,2,0),C5570,F5570,0,0))</f>
        <v/>
      </c>
      <c r="O5570" s="11" t="str">
        <f t="shared" si="541"/>
        <v/>
      </c>
      <c r="P5570" s="11" t="str">
        <f t="shared" si="536"/>
        <v/>
      </c>
    </row>
    <row r="5571" spans="1:16" x14ac:dyDescent="0.25">
      <c r="A5571" s="9" t="str">
        <f>IF(A5570="","",IF(B5570&lt;C5570,A5570,IF(A5570=MAX('entry data'!$B$8:$B$507),"",A5570+1)))</f>
        <v/>
      </c>
      <c r="B5571" s="9" t="str">
        <f t="shared" si="537"/>
        <v/>
      </c>
      <c r="C5571" s="9" t="str">
        <f>IF(ISERROR(VLOOKUP(A5571,'entry data'!B:G,6,0)),"",VLOOKUP(A5571,'entry data'!B:G,6,0))</f>
        <v/>
      </c>
      <c r="D5571" s="9" t="str">
        <f>IF(ISERROR(VLOOKUP(A5571,'entry data'!B:C,2,0)),"",VLOOKUP(A5571,'entry data'!B:C,2,0))</f>
        <v/>
      </c>
      <c r="E5571" s="9" t="str">
        <f>IF(ISERROR(VLOOKUP(A5571,'entry data'!B:E,4,0)),"",VLOOKUP(A5571,'entry data'!B:E,4,0))</f>
        <v/>
      </c>
      <c r="F5571" s="11" t="str">
        <f>IF(A5571="","",IF(ISERROR(VLOOKUP(A5571,'entry data'!B:F,5,0)),"",VLOOKUP(A5571,'entry data'!B:F,5,0)))</f>
        <v/>
      </c>
      <c r="G5571" s="12" t="str">
        <f>IF(A5571="","",IF(ISERROR(VLOOKUP(A5571,'entry data'!B:I,8,0)),"",VLOOKUP(A5571,'entry data'!B:I,7,0)))</f>
        <v/>
      </c>
      <c r="H5571" s="13" t="str">
        <f>IF(A5571="","",IF(B5571=1,VLOOKUP(A5571,'entry data'!B:D,3,0),I5570))</f>
        <v/>
      </c>
      <c r="I5571" s="14" t="str">
        <f>IF(A5571="","",IF(E5571="weekly",7,IF(E5571="fortnightly",14,IF(E5571="monthly",DATE(IF(MONTH(H5571)=12,YEAR(H5571)+1,YEAR(H5571)),VLOOKUP(MONTH(H5571),index!$D$2:$G$13,2,0),DAY(H5571)),
IF(E5571="quarterly",DATE(IF(MONTH(H5571)&gt;=10,YEAR(H5571)+1,YEAR(H5571)),VLOOKUP(MONTH(H5571),index!$D$2:$G$13,3,0),DAY(H5571)),
IF(E5571="halfyearly",DATE(IF(MONTH(H5571)&gt;=7,YEAR(H5571)+1,YEAR(H5571)),VLOOKUP(MONTH(H5571),index!$D$2:$G$13,4,0),DAY(H5571)),
DATE(YEAR(H5571)+1,MONTH(H5571),DAY(H5571)))))-H5571))+H5571)</f>
        <v/>
      </c>
      <c r="J5571" s="9" t="str">
        <f t="shared" si="538"/>
        <v/>
      </c>
      <c r="K5571" s="11" t="str">
        <f t="shared" si="539"/>
        <v/>
      </c>
      <c r="L5571" s="11" t="str">
        <f t="shared" si="540"/>
        <v/>
      </c>
      <c r="M5571" s="11" t="str">
        <f>IF(A5571="","",VLOOKUP(E5571,index!$A$1:$B$6,2,0)*K5571*G5571)</f>
        <v/>
      </c>
      <c r="N5571" s="11" t="str">
        <f>IF(A5571="","",-PMT(G5571*VLOOKUP(E5571,index!$A$1:$B$6,2,0),C5571,F5571,0,0))</f>
        <v/>
      </c>
      <c r="O5571" s="11" t="str">
        <f t="shared" si="541"/>
        <v/>
      </c>
      <c r="P5571" s="11" t="str">
        <f t="shared" ref="P5571:P5634" si="542">IF(A5571="","",IF(J5571&lt;&gt;J5572,O5571,0))</f>
        <v/>
      </c>
    </row>
    <row r="5572" spans="1:16" x14ac:dyDescent="0.25">
      <c r="A5572" s="9" t="str">
        <f>IF(A5571="","",IF(B5571&lt;C5571,A5571,IF(A5571=MAX('entry data'!$B$8:$B$507),"",A5571+1)))</f>
        <v/>
      </c>
      <c r="B5572" s="9" t="str">
        <f t="shared" si="537"/>
        <v/>
      </c>
      <c r="C5572" s="9" t="str">
        <f>IF(ISERROR(VLOOKUP(A5572,'entry data'!B:G,6,0)),"",VLOOKUP(A5572,'entry data'!B:G,6,0))</f>
        <v/>
      </c>
      <c r="D5572" s="9" t="str">
        <f>IF(ISERROR(VLOOKUP(A5572,'entry data'!B:C,2,0)),"",VLOOKUP(A5572,'entry data'!B:C,2,0))</f>
        <v/>
      </c>
      <c r="E5572" s="9" t="str">
        <f>IF(ISERROR(VLOOKUP(A5572,'entry data'!B:E,4,0)),"",VLOOKUP(A5572,'entry data'!B:E,4,0))</f>
        <v/>
      </c>
      <c r="F5572" s="11" t="str">
        <f>IF(A5572="","",IF(ISERROR(VLOOKUP(A5572,'entry data'!B:F,5,0)),"",VLOOKUP(A5572,'entry data'!B:F,5,0)))</f>
        <v/>
      </c>
      <c r="G5572" s="12" t="str">
        <f>IF(A5572="","",IF(ISERROR(VLOOKUP(A5572,'entry data'!B:I,8,0)),"",VLOOKUP(A5572,'entry data'!B:I,7,0)))</f>
        <v/>
      </c>
      <c r="H5572" s="13" t="str">
        <f>IF(A5572="","",IF(B5572=1,VLOOKUP(A5572,'entry data'!B:D,3,0),I5571))</f>
        <v/>
      </c>
      <c r="I5572" s="14" t="str">
        <f>IF(A5572="","",IF(E5572="weekly",7,IF(E5572="fortnightly",14,IF(E5572="monthly",DATE(IF(MONTH(H5572)=12,YEAR(H5572)+1,YEAR(H5572)),VLOOKUP(MONTH(H5572),index!$D$2:$G$13,2,0),DAY(H5572)),
IF(E5572="quarterly",DATE(IF(MONTH(H5572)&gt;=10,YEAR(H5572)+1,YEAR(H5572)),VLOOKUP(MONTH(H5572),index!$D$2:$G$13,3,0),DAY(H5572)),
IF(E5572="halfyearly",DATE(IF(MONTH(H5572)&gt;=7,YEAR(H5572)+1,YEAR(H5572)),VLOOKUP(MONTH(H5572),index!$D$2:$G$13,4,0),DAY(H5572)),
DATE(YEAR(H5572)+1,MONTH(H5572),DAY(H5572)))))-H5572))+H5572)</f>
        <v/>
      </c>
      <c r="J5572" s="9" t="str">
        <f t="shared" si="538"/>
        <v/>
      </c>
      <c r="K5572" s="11" t="str">
        <f t="shared" si="539"/>
        <v/>
      </c>
      <c r="L5572" s="11" t="str">
        <f t="shared" si="540"/>
        <v/>
      </c>
      <c r="M5572" s="11" t="str">
        <f>IF(A5572="","",VLOOKUP(E5572,index!$A$1:$B$6,2,0)*K5572*G5572)</f>
        <v/>
      </c>
      <c r="N5572" s="11" t="str">
        <f>IF(A5572="","",-PMT(G5572*VLOOKUP(E5572,index!$A$1:$B$6,2,0),C5572,F5572,0,0))</f>
        <v/>
      </c>
      <c r="O5572" s="11" t="str">
        <f t="shared" si="541"/>
        <v/>
      </c>
      <c r="P5572" s="11" t="str">
        <f t="shared" si="542"/>
        <v/>
      </c>
    </row>
    <row r="5573" spans="1:16" x14ac:dyDescent="0.25">
      <c r="A5573" s="9" t="str">
        <f>IF(A5572="","",IF(B5572&lt;C5572,A5572,IF(A5572=MAX('entry data'!$B$8:$B$507),"",A5572+1)))</f>
        <v/>
      </c>
      <c r="B5573" s="9" t="str">
        <f t="shared" si="537"/>
        <v/>
      </c>
      <c r="C5573" s="9" t="str">
        <f>IF(ISERROR(VLOOKUP(A5573,'entry data'!B:G,6,0)),"",VLOOKUP(A5573,'entry data'!B:G,6,0))</f>
        <v/>
      </c>
      <c r="D5573" s="9" t="str">
        <f>IF(ISERROR(VLOOKUP(A5573,'entry data'!B:C,2,0)),"",VLOOKUP(A5573,'entry data'!B:C,2,0))</f>
        <v/>
      </c>
      <c r="E5573" s="9" t="str">
        <f>IF(ISERROR(VLOOKUP(A5573,'entry data'!B:E,4,0)),"",VLOOKUP(A5573,'entry data'!B:E,4,0))</f>
        <v/>
      </c>
      <c r="F5573" s="11" t="str">
        <f>IF(A5573="","",IF(ISERROR(VLOOKUP(A5573,'entry data'!B:F,5,0)),"",VLOOKUP(A5573,'entry data'!B:F,5,0)))</f>
        <v/>
      </c>
      <c r="G5573" s="12" t="str">
        <f>IF(A5573="","",IF(ISERROR(VLOOKUP(A5573,'entry data'!B:I,8,0)),"",VLOOKUP(A5573,'entry data'!B:I,7,0)))</f>
        <v/>
      </c>
      <c r="H5573" s="13" t="str">
        <f>IF(A5573="","",IF(B5573=1,VLOOKUP(A5573,'entry data'!B:D,3,0),I5572))</f>
        <v/>
      </c>
      <c r="I5573" s="14" t="str">
        <f>IF(A5573="","",IF(E5573="weekly",7,IF(E5573="fortnightly",14,IF(E5573="monthly",DATE(IF(MONTH(H5573)=12,YEAR(H5573)+1,YEAR(H5573)),VLOOKUP(MONTH(H5573),index!$D$2:$G$13,2,0),DAY(H5573)),
IF(E5573="quarterly",DATE(IF(MONTH(H5573)&gt;=10,YEAR(H5573)+1,YEAR(H5573)),VLOOKUP(MONTH(H5573),index!$D$2:$G$13,3,0),DAY(H5573)),
IF(E5573="halfyearly",DATE(IF(MONTH(H5573)&gt;=7,YEAR(H5573)+1,YEAR(H5573)),VLOOKUP(MONTH(H5573),index!$D$2:$G$13,4,0),DAY(H5573)),
DATE(YEAR(H5573)+1,MONTH(H5573),DAY(H5573)))))-H5573))+H5573)</f>
        <v/>
      </c>
      <c r="J5573" s="9" t="str">
        <f t="shared" si="538"/>
        <v/>
      </c>
      <c r="K5573" s="11" t="str">
        <f t="shared" si="539"/>
        <v/>
      </c>
      <c r="L5573" s="11" t="str">
        <f t="shared" si="540"/>
        <v/>
      </c>
      <c r="M5573" s="11" t="str">
        <f>IF(A5573="","",VLOOKUP(E5573,index!$A$1:$B$6,2,0)*K5573*G5573)</f>
        <v/>
      </c>
      <c r="N5573" s="11" t="str">
        <f>IF(A5573="","",-PMT(G5573*VLOOKUP(E5573,index!$A$1:$B$6,2,0),C5573,F5573,0,0))</f>
        <v/>
      </c>
      <c r="O5573" s="11" t="str">
        <f t="shared" si="541"/>
        <v/>
      </c>
      <c r="P5573" s="11" t="str">
        <f t="shared" si="542"/>
        <v/>
      </c>
    </row>
    <row r="5574" spans="1:16" x14ac:dyDescent="0.25">
      <c r="A5574" s="9" t="str">
        <f>IF(A5573="","",IF(B5573&lt;C5573,A5573,IF(A5573=MAX('entry data'!$B$8:$B$507),"",A5573+1)))</f>
        <v/>
      </c>
      <c r="B5574" s="9" t="str">
        <f t="shared" si="537"/>
        <v/>
      </c>
      <c r="C5574" s="9" t="str">
        <f>IF(ISERROR(VLOOKUP(A5574,'entry data'!B:G,6,0)),"",VLOOKUP(A5574,'entry data'!B:G,6,0))</f>
        <v/>
      </c>
      <c r="D5574" s="9" t="str">
        <f>IF(ISERROR(VLOOKUP(A5574,'entry data'!B:C,2,0)),"",VLOOKUP(A5574,'entry data'!B:C,2,0))</f>
        <v/>
      </c>
      <c r="E5574" s="9" t="str">
        <f>IF(ISERROR(VLOOKUP(A5574,'entry data'!B:E,4,0)),"",VLOOKUP(A5574,'entry data'!B:E,4,0))</f>
        <v/>
      </c>
      <c r="F5574" s="11" t="str">
        <f>IF(A5574="","",IF(ISERROR(VLOOKUP(A5574,'entry data'!B:F,5,0)),"",VLOOKUP(A5574,'entry data'!B:F,5,0)))</f>
        <v/>
      </c>
      <c r="G5574" s="12" t="str">
        <f>IF(A5574="","",IF(ISERROR(VLOOKUP(A5574,'entry data'!B:I,8,0)),"",VLOOKUP(A5574,'entry data'!B:I,7,0)))</f>
        <v/>
      </c>
      <c r="H5574" s="13" t="str">
        <f>IF(A5574="","",IF(B5574=1,VLOOKUP(A5574,'entry data'!B:D,3,0),I5573))</f>
        <v/>
      </c>
      <c r="I5574" s="14" t="str">
        <f>IF(A5574="","",IF(E5574="weekly",7,IF(E5574="fortnightly",14,IF(E5574="monthly",DATE(IF(MONTH(H5574)=12,YEAR(H5574)+1,YEAR(H5574)),VLOOKUP(MONTH(H5574),index!$D$2:$G$13,2,0),DAY(H5574)),
IF(E5574="quarterly",DATE(IF(MONTH(H5574)&gt;=10,YEAR(H5574)+1,YEAR(H5574)),VLOOKUP(MONTH(H5574),index!$D$2:$G$13,3,0),DAY(H5574)),
IF(E5574="halfyearly",DATE(IF(MONTH(H5574)&gt;=7,YEAR(H5574)+1,YEAR(H5574)),VLOOKUP(MONTH(H5574),index!$D$2:$G$13,4,0),DAY(H5574)),
DATE(YEAR(H5574)+1,MONTH(H5574),DAY(H5574)))))-H5574))+H5574)</f>
        <v/>
      </c>
      <c r="J5574" s="9" t="str">
        <f t="shared" si="538"/>
        <v/>
      </c>
      <c r="K5574" s="11" t="str">
        <f t="shared" si="539"/>
        <v/>
      </c>
      <c r="L5574" s="11" t="str">
        <f t="shared" si="540"/>
        <v/>
      </c>
      <c r="M5574" s="11" t="str">
        <f>IF(A5574="","",VLOOKUP(E5574,index!$A$1:$B$6,2,0)*K5574*G5574)</f>
        <v/>
      </c>
      <c r="N5574" s="11" t="str">
        <f>IF(A5574="","",-PMT(G5574*VLOOKUP(E5574,index!$A$1:$B$6,2,0),C5574,F5574,0,0))</f>
        <v/>
      </c>
      <c r="O5574" s="11" t="str">
        <f t="shared" si="541"/>
        <v/>
      </c>
      <c r="P5574" s="11" t="str">
        <f t="shared" si="542"/>
        <v/>
      </c>
    </row>
    <row r="5575" spans="1:16" x14ac:dyDescent="0.25">
      <c r="A5575" s="9" t="str">
        <f>IF(A5574="","",IF(B5574&lt;C5574,A5574,IF(A5574=MAX('entry data'!$B$8:$B$507),"",A5574+1)))</f>
        <v/>
      </c>
      <c r="B5575" s="9" t="str">
        <f t="shared" si="537"/>
        <v/>
      </c>
      <c r="C5575" s="9" t="str">
        <f>IF(ISERROR(VLOOKUP(A5575,'entry data'!B:G,6,0)),"",VLOOKUP(A5575,'entry data'!B:G,6,0))</f>
        <v/>
      </c>
      <c r="D5575" s="9" t="str">
        <f>IF(ISERROR(VLOOKUP(A5575,'entry data'!B:C,2,0)),"",VLOOKUP(A5575,'entry data'!B:C,2,0))</f>
        <v/>
      </c>
      <c r="E5575" s="9" t="str">
        <f>IF(ISERROR(VLOOKUP(A5575,'entry data'!B:E,4,0)),"",VLOOKUP(A5575,'entry data'!B:E,4,0))</f>
        <v/>
      </c>
      <c r="F5575" s="11" t="str">
        <f>IF(A5575="","",IF(ISERROR(VLOOKUP(A5575,'entry data'!B:F,5,0)),"",VLOOKUP(A5575,'entry data'!B:F,5,0)))</f>
        <v/>
      </c>
      <c r="G5575" s="12" t="str">
        <f>IF(A5575="","",IF(ISERROR(VLOOKUP(A5575,'entry data'!B:I,8,0)),"",VLOOKUP(A5575,'entry data'!B:I,7,0)))</f>
        <v/>
      </c>
      <c r="H5575" s="13" t="str">
        <f>IF(A5575="","",IF(B5575=1,VLOOKUP(A5575,'entry data'!B:D,3,0),I5574))</f>
        <v/>
      </c>
      <c r="I5575" s="14" t="str">
        <f>IF(A5575="","",IF(E5575="weekly",7,IF(E5575="fortnightly",14,IF(E5575="monthly",DATE(IF(MONTH(H5575)=12,YEAR(H5575)+1,YEAR(H5575)),VLOOKUP(MONTH(H5575),index!$D$2:$G$13,2,0),DAY(H5575)),
IF(E5575="quarterly",DATE(IF(MONTH(H5575)&gt;=10,YEAR(H5575)+1,YEAR(H5575)),VLOOKUP(MONTH(H5575),index!$D$2:$G$13,3,0),DAY(H5575)),
IF(E5575="halfyearly",DATE(IF(MONTH(H5575)&gt;=7,YEAR(H5575)+1,YEAR(H5575)),VLOOKUP(MONTH(H5575),index!$D$2:$G$13,4,0),DAY(H5575)),
DATE(YEAR(H5575)+1,MONTH(H5575),DAY(H5575)))))-H5575))+H5575)</f>
        <v/>
      </c>
      <c r="J5575" s="9" t="str">
        <f t="shared" si="538"/>
        <v/>
      </c>
      <c r="K5575" s="11" t="str">
        <f t="shared" si="539"/>
        <v/>
      </c>
      <c r="L5575" s="11" t="str">
        <f t="shared" si="540"/>
        <v/>
      </c>
      <c r="M5575" s="11" t="str">
        <f>IF(A5575="","",VLOOKUP(E5575,index!$A$1:$B$6,2,0)*K5575*G5575)</f>
        <v/>
      </c>
      <c r="N5575" s="11" t="str">
        <f>IF(A5575="","",-PMT(G5575*VLOOKUP(E5575,index!$A$1:$B$6,2,0),C5575,F5575,0,0))</f>
        <v/>
      </c>
      <c r="O5575" s="11" t="str">
        <f t="shared" si="541"/>
        <v/>
      </c>
      <c r="P5575" s="11" t="str">
        <f t="shared" si="542"/>
        <v/>
      </c>
    </row>
    <row r="5576" spans="1:16" x14ac:dyDescent="0.25">
      <c r="A5576" s="9" t="str">
        <f>IF(A5575="","",IF(B5575&lt;C5575,A5575,IF(A5575=MAX('entry data'!$B$8:$B$507),"",A5575+1)))</f>
        <v/>
      </c>
      <c r="B5576" s="9" t="str">
        <f t="shared" si="537"/>
        <v/>
      </c>
      <c r="C5576" s="9" t="str">
        <f>IF(ISERROR(VLOOKUP(A5576,'entry data'!B:G,6,0)),"",VLOOKUP(A5576,'entry data'!B:G,6,0))</f>
        <v/>
      </c>
      <c r="D5576" s="9" t="str">
        <f>IF(ISERROR(VLOOKUP(A5576,'entry data'!B:C,2,0)),"",VLOOKUP(A5576,'entry data'!B:C,2,0))</f>
        <v/>
      </c>
      <c r="E5576" s="9" t="str">
        <f>IF(ISERROR(VLOOKUP(A5576,'entry data'!B:E,4,0)),"",VLOOKUP(A5576,'entry data'!B:E,4,0))</f>
        <v/>
      </c>
      <c r="F5576" s="11" t="str">
        <f>IF(A5576="","",IF(ISERROR(VLOOKUP(A5576,'entry data'!B:F,5,0)),"",VLOOKUP(A5576,'entry data'!B:F,5,0)))</f>
        <v/>
      </c>
      <c r="G5576" s="12" t="str">
        <f>IF(A5576="","",IF(ISERROR(VLOOKUP(A5576,'entry data'!B:I,8,0)),"",VLOOKUP(A5576,'entry data'!B:I,7,0)))</f>
        <v/>
      </c>
      <c r="H5576" s="13" t="str">
        <f>IF(A5576="","",IF(B5576=1,VLOOKUP(A5576,'entry data'!B:D,3,0),I5575))</f>
        <v/>
      </c>
      <c r="I5576" s="14" t="str">
        <f>IF(A5576="","",IF(E5576="weekly",7,IF(E5576="fortnightly",14,IF(E5576="monthly",DATE(IF(MONTH(H5576)=12,YEAR(H5576)+1,YEAR(H5576)),VLOOKUP(MONTH(H5576),index!$D$2:$G$13,2,0),DAY(H5576)),
IF(E5576="quarterly",DATE(IF(MONTH(H5576)&gt;=10,YEAR(H5576)+1,YEAR(H5576)),VLOOKUP(MONTH(H5576),index!$D$2:$G$13,3,0),DAY(H5576)),
IF(E5576="halfyearly",DATE(IF(MONTH(H5576)&gt;=7,YEAR(H5576)+1,YEAR(H5576)),VLOOKUP(MONTH(H5576),index!$D$2:$G$13,4,0),DAY(H5576)),
DATE(YEAR(H5576)+1,MONTH(H5576),DAY(H5576)))))-H5576))+H5576)</f>
        <v/>
      </c>
      <c r="J5576" s="9" t="str">
        <f t="shared" si="538"/>
        <v/>
      </c>
      <c r="K5576" s="11" t="str">
        <f t="shared" si="539"/>
        <v/>
      </c>
      <c r="L5576" s="11" t="str">
        <f t="shared" si="540"/>
        <v/>
      </c>
      <c r="M5576" s="11" t="str">
        <f>IF(A5576="","",VLOOKUP(E5576,index!$A$1:$B$6,2,0)*K5576*G5576)</f>
        <v/>
      </c>
      <c r="N5576" s="11" t="str">
        <f>IF(A5576="","",-PMT(G5576*VLOOKUP(E5576,index!$A$1:$B$6,2,0),C5576,F5576,0,0))</f>
        <v/>
      </c>
      <c r="O5576" s="11" t="str">
        <f t="shared" si="541"/>
        <v/>
      </c>
      <c r="P5576" s="11" t="str">
        <f t="shared" si="542"/>
        <v/>
      </c>
    </row>
    <row r="5577" spans="1:16" x14ac:dyDescent="0.25">
      <c r="A5577" s="9" t="str">
        <f>IF(A5576="","",IF(B5576&lt;C5576,A5576,IF(A5576=MAX('entry data'!$B$8:$B$507),"",A5576+1)))</f>
        <v/>
      </c>
      <c r="B5577" s="9" t="str">
        <f t="shared" si="537"/>
        <v/>
      </c>
      <c r="C5577" s="9" t="str">
        <f>IF(ISERROR(VLOOKUP(A5577,'entry data'!B:G,6,0)),"",VLOOKUP(A5577,'entry data'!B:G,6,0))</f>
        <v/>
      </c>
      <c r="D5577" s="9" t="str">
        <f>IF(ISERROR(VLOOKUP(A5577,'entry data'!B:C,2,0)),"",VLOOKUP(A5577,'entry data'!B:C,2,0))</f>
        <v/>
      </c>
      <c r="E5577" s="9" t="str">
        <f>IF(ISERROR(VLOOKUP(A5577,'entry data'!B:E,4,0)),"",VLOOKUP(A5577,'entry data'!B:E,4,0))</f>
        <v/>
      </c>
      <c r="F5577" s="11" t="str">
        <f>IF(A5577="","",IF(ISERROR(VLOOKUP(A5577,'entry data'!B:F,5,0)),"",VLOOKUP(A5577,'entry data'!B:F,5,0)))</f>
        <v/>
      </c>
      <c r="G5577" s="12" t="str">
        <f>IF(A5577="","",IF(ISERROR(VLOOKUP(A5577,'entry data'!B:I,8,0)),"",VLOOKUP(A5577,'entry data'!B:I,7,0)))</f>
        <v/>
      </c>
      <c r="H5577" s="13" t="str">
        <f>IF(A5577="","",IF(B5577=1,VLOOKUP(A5577,'entry data'!B:D,3,0),I5576))</f>
        <v/>
      </c>
      <c r="I5577" s="14" t="str">
        <f>IF(A5577="","",IF(E5577="weekly",7,IF(E5577="fortnightly",14,IF(E5577="monthly",DATE(IF(MONTH(H5577)=12,YEAR(H5577)+1,YEAR(H5577)),VLOOKUP(MONTH(H5577),index!$D$2:$G$13,2,0),DAY(H5577)),
IF(E5577="quarterly",DATE(IF(MONTH(H5577)&gt;=10,YEAR(H5577)+1,YEAR(H5577)),VLOOKUP(MONTH(H5577),index!$D$2:$G$13,3,0),DAY(H5577)),
IF(E5577="halfyearly",DATE(IF(MONTH(H5577)&gt;=7,YEAR(H5577)+1,YEAR(H5577)),VLOOKUP(MONTH(H5577),index!$D$2:$G$13,4,0),DAY(H5577)),
DATE(YEAR(H5577)+1,MONTH(H5577),DAY(H5577)))))-H5577))+H5577)</f>
        <v/>
      </c>
      <c r="J5577" s="9" t="str">
        <f t="shared" si="538"/>
        <v/>
      </c>
      <c r="K5577" s="11" t="str">
        <f t="shared" si="539"/>
        <v/>
      </c>
      <c r="L5577" s="11" t="str">
        <f t="shared" si="540"/>
        <v/>
      </c>
      <c r="M5577" s="11" t="str">
        <f>IF(A5577="","",VLOOKUP(E5577,index!$A$1:$B$6,2,0)*K5577*G5577)</f>
        <v/>
      </c>
      <c r="N5577" s="11" t="str">
        <f>IF(A5577="","",-PMT(G5577*VLOOKUP(E5577,index!$A$1:$B$6,2,0),C5577,F5577,0,0))</f>
        <v/>
      </c>
      <c r="O5577" s="11" t="str">
        <f t="shared" si="541"/>
        <v/>
      </c>
      <c r="P5577" s="11" t="str">
        <f t="shared" si="542"/>
        <v/>
      </c>
    </row>
    <row r="5578" spans="1:16" x14ac:dyDescent="0.25">
      <c r="A5578" s="9" t="str">
        <f>IF(A5577="","",IF(B5577&lt;C5577,A5577,IF(A5577=MAX('entry data'!$B$8:$B$507),"",A5577+1)))</f>
        <v/>
      </c>
      <c r="B5578" s="9" t="str">
        <f t="shared" si="537"/>
        <v/>
      </c>
      <c r="C5578" s="9" t="str">
        <f>IF(ISERROR(VLOOKUP(A5578,'entry data'!B:G,6,0)),"",VLOOKUP(A5578,'entry data'!B:G,6,0))</f>
        <v/>
      </c>
      <c r="D5578" s="9" t="str">
        <f>IF(ISERROR(VLOOKUP(A5578,'entry data'!B:C,2,0)),"",VLOOKUP(A5578,'entry data'!B:C,2,0))</f>
        <v/>
      </c>
      <c r="E5578" s="9" t="str">
        <f>IF(ISERROR(VLOOKUP(A5578,'entry data'!B:E,4,0)),"",VLOOKUP(A5578,'entry data'!B:E,4,0))</f>
        <v/>
      </c>
      <c r="F5578" s="11" t="str">
        <f>IF(A5578="","",IF(ISERROR(VLOOKUP(A5578,'entry data'!B:F,5,0)),"",VLOOKUP(A5578,'entry data'!B:F,5,0)))</f>
        <v/>
      </c>
      <c r="G5578" s="12" t="str">
        <f>IF(A5578="","",IF(ISERROR(VLOOKUP(A5578,'entry data'!B:I,8,0)),"",VLOOKUP(A5578,'entry data'!B:I,7,0)))</f>
        <v/>
      </c>
      <c r="H5578" s="13" t="str">
        <f>IF(A5578="","",IF(B5578=1,VLOOKUP(A5578,'entry data'!B:D,3,0),I5577))</f>
        <v/>
      </c>
      <c r="I5578" s="14" t="str">
        <f>IF(A5578="","",IF(E5578="weekly",7,IF(E5578="fortnightly",14,IF(E5578="monthly",DATE(IF(MONTH(H5578)=12,YEAR(H5578)+1,YEAR(H5578)),VLOOKUP(MONTH(H5578),index!$D$2:$G$13,2,0),DAY(H5578)),
IF(E5578="quarterly",DATE(IF(MONTH(H5578)&gt;=10,YEAR(H5578)+1,YEAR(H5578)),VLOOKUP(MONTH(H5578),index!$D$2:$G$13,3,0),DAY(H5578)),
IF(E5578="halfyearly",DATE(IF(MONTH(H5578)&gt;=7,YEAR(H5578)+1,YEAR(H5578)),VLOOKUP(MONTH(H5578),index!$D$2:$G$13,4,0),DAY(H5578)),
DATE(YEAR(H5578)+1,MONTH(H5578),DAY(H5578)))))-H5578))+H5578)</f>
        <v/>
      </c>
      <c r="J5578" s="9" t="str">
        <f t="shared" si="538"/>
        <v/>
      </c>
      <c r="K5578" s="11" t="str">
        <f t="shared" si="539"/>
        <v/>
      </c>
      <c r="L5578" s="11" t="str">
        <f t="shared" si="540"/>
        <v/>
      </c>
      <c r="M5578" s="11" t="str">
        <f>IF(A5578="","",VLOOKUP(E5578,index!$A$1:$B$6,2,0)*K5578*G5578)</f>
        <v/>
      </c>
      <c r="N5578" s="11" t="str">
        <f>IF(A5578="","",-PMT(G5578*VLOOKUP(E5578,index!$A$1:$B$6,2,0),C5578,F5578,0,0))</f>
        <v/>
      </c>
      <c r="O5578" s="11" t="str">
        <f t="shared" si="541"/>
        <v/>
      </c>
      <c r="P5578" s="11" t="str">
        <f t="shared" si="542"/>
        <v/>
      </c>
    </row>
    <row r="5579" spans="1:16" x14ac:dyDescent="0.25">
      <c r="A5579" s="9" t="str">
        <f>IF(A5578="","",IF(B5578&lt;C5578,A5578,IF(A5578=MAX('entry data'!$B$8:$B$507),"",A5578+1)))</f>
        <v/>
      </c>
      <c r="B5579" s="9" t="str">
        <f t="shared" si="537"/>
        <v/>
      </c>
      <c r="C5579" s="9" t="str">
        <f>IF(ISERROR(VLOOKUP(A5579,'entry data'!B:G,6,0)),"",VLOOKUP(A5579,'entry data'!B:G,6,0))</f>
        <v/>
      </c>
      <c r="D5579" s="9" t="str">
        <f>IF(ISERROR(VLOOKUP(A5579,'entry data'!B:C,2,0)),"",VLOOKUP(A5579,'entry data'!B:C,2,0))</f>
        <v/>
      </c>
      <c r="E5579" s="9" t="str">
        <f>IF(ISERROR(VLOOKUP(A5579,'entry data'!B:E,4,0)),"",VLOOKUP(A5579,'entry data'!B:E,4,0))</f>
        <v/>
      </c>
      <c r="F5579" s="11" t="str">
        <f>IF(A5579="","",IF(ISERROR(VLOOKUP(A5579,'entry data'!B:F,5,0)),"",VLOOKUP(A5579,'entry data'!B:F,5,0)))</f>
        <v/>
      </c>
      <c r="G5579" s="12" t="str">
        <f>IF(A5579="","",IF(ISERROR(VLOOKUP(A5579,'entry data'!B:I,8,0)),"",VLOOKUP(A5579,'entry data'!B:I,7,0)))</f>
        <v/>
      </c>
      <c r="H5579" s="13" t="str">
        <f>IF(A5579="","",IF(B5579=1,VLOOKUP(A5579,'entry data'!B:D,3,0),I5578))</f>
        <v/>
      </c>
      <c r="I5579" s="14" t="str">
        <f>IF(A5579="","",IF(E5579="weekly",7,IF(E5579="fortnightly",14,IF(E5579="monthly",DATE(IF(MONTH(H5579)=12,YEAR(H5579)+1,YEAR(H5579)),VLOOKUP(MONTH(H5579),index!$D$2:$G$13,2,0),DAY(H5579)),
IF(E5579="quarterly",DATE(IF(MONTH(H5579)&gt;=10,YEAR(H5579)+1,YEAR(H5579)),VLOOKUP(MONTH(H5579),index!$D$2:$G$13,3,0),DAY(H5579)),
IF(E5579="halfyearly",DATE(IF(MONTH(H5579)&gt;=7,YEAR(H5579)+1,YEAR(H5579)),VLOOKUP(MONTH(H5579),index!$D$2:$G$13,4,0),DAY(H5579)),
DATE(YEAR(H5579)+1,MONTH(H5579),DAY(H5579)))))-H5579))+H5579)</f>
        <v/>
      </c>
      <c r="J5579" s="9" t="str">
        <f t="shared" si="538"/>
        <v/>
      </c>
      <c r="K5579" s="11" t="str">
        <f t="shared" si="539"/>
        <v/>
      </c>
      <c r="L5579" s="11" t="str">
        <f t="shared" si="540"/>
        <v/>
      </c>
      <c r="M5579" s="11" t="str">
        <f>IF(A5579="","",VLOOKUP(E5579,index!$A$1:$B$6,2,0)*K5579*G5579)</f>
        <v/>
      </c>
      <c r="N5579" s="11" t="str">
        <f>IF(A5579="","",-PMT(G5579*VLOOKUP(E5579,index!$A$1:$B$6,2,0),C5579,F5579,0,0))</f>
        <v/>
      </c>
      <c r="O5579" s="11" t="str">
        <f t="shared" si="541"/>
        <v/>
      </c>
      <c r="P5579" s="11" t="str">
        <f t="shared" si="542"/>
        <v/>
      </c>
    </row>
    <row r="5580" spans="1:16" x14ac:dyDescent="0.25">
      <c r="A5580" s="9" t="str">
        <f>IF(A5579="","",IF(B5579&lt;C5579,A5579,IF(A5579=MAX('entry data'!$B$8:$B$507),"",A5579+1)))</f>
        <v/>
      </c>
      <c r="B5580" s="9" t="str">
        <f t="shared" si="537"/>
        <v/>
      </c>
      <c r="C5580" s="9" t="str">
        <f>IF(ISERROR(VLOOKUP(A5580,'entry data'!B:G,6,0)),"",VLOOKUP(A5580,'entry data'!B:G,6,0))</f>
        <v/>
      </c>
      <c r="D5580" s="9" t="str">
        <f>IF(ISERROR(VLOOKUP(A5580,'entry data'!B:C,2,0)),"",VLOOKUP(A5580,'entry data'!B:C,2,0))</f>
        <v/>
      </c>
      <c r="E5580" s="9" t="str">
        <f>IF(ISERROR(VLOOKUP(A5580,'entry data'!B:E,4,0)),"",VLOOKUP(A5580,'entry data'!B:E,4,0))</f>
        <v/>
      </c>
      <c r="F5580" s="11" t="str">
        <f>IF(A5580="","",IF(ISERROR(VLOOKUP(A5580,'entry data'!B:F,5,0)),"",VLOOKUP(A5580,'entry data'!B:F,5,0)))</f>
        <v/>
      </c>
      <c r="G5580" s="12" t="str">
        <f>IF(A5580="","",IF(ISERROR(VLOOKUP(A5580,'entry data'!B:I,8,0)),"",VLOOKUP(A5580,'entry data'!B:I,7,0)))</f>
        <v/>
      </c>
      <c r="H5580" s="13" t="str">
        <f>IF(A5580="","",IF(B5580=1,VLOOKUP(A5580,'entry data'!B:D,3,0),I5579))</f>
        <v/>
      </c>
      <c r="I5580" s="14" t="str">
        <f>IF(A5580="","",IF(E5580="weekly",7,IF(E5580="fortnightly",14,IF(E5580="monthly",DATE(IF(MONTH(H5580)=12,YEAR(H5580)+1,YEAR(H5580)),VLOOKUP(MONTH(H5580),index!$D$2:$G$13,2,0),DAY(H5580)),
IF(E5580="quarterly",DATE(IF(MONTH(H5580)&gt;=10,YEAR(H5580)+1,YEAR(H5580)),VLOOKUP(MONTH(H5580),index!$D$2:$G$13,3,0),DAY(H5580)),
IF(E5580="halfyearly",DATE(IF(MONTH(H5580)&gt;=7,YEAR(H5580)+1,YEAR(H5580)),VLOOKUP(MONTH(H5580),index!$D$2:$G$13,4,0),DAY(H5580)),
DATE(YEAR(H5580)+1,MONTH(H5580),DAY(H5580)))))-H5580))+H5580)</f>
        <v/>
      </c>
      <c r="J5580" s="9" t="str">
        <f t="shared" si="538"/>
        <v/>
      </c>
      <c r="K5580" s="11" t="str">
        <f t="shared" si="539"/>
        <v/>
      </c>
      <c r="L5580" s="11" t="str">
        <f t="shared" si="540"/>
        <v/>
      </c>
      <c r="M5580" s="11" t="str">
        <f>IF(A5580="","",VLOOKUP(E5580,index!$A$1:$B$6,2,0)*K5580*G5580)</f>
        <v/>
      </c>
      <c r="N5580" s="11" t="str">
        <f>IF(A5580="","",-PMT(G5580*VLOOKUP(E5580,index!$A$1:$B$6,2,0),C5580,F5580,0,0))</f>
        <v/>
      </c>
      <c r="O5580" s="11" t="str">
        <f t="shared" si="541"/>
        <v/>
      </c>
      <c r="P5580" s="11" t="str">
        <f t="shared" si="542"/>
        <v/>
      </c>
    </row>
    <row r="5581" spans="1:16" x14ac:dyDescent="0.25">
      <c r="A5581" s="9" t="str">
        <f>IF(A5580="","",IF(B5580&lt;C5580,A5580,IF(A5580=MAX('entry data'!$B$8:$B$507),"",A5580+1)))</f>
        <v/>
      </c>
      <c r="B5581" s="9" t="str">
        <f t="shared" si="537"/>
        <v/>
      </c>
      <c r="C5581" s="9" t="str">
        <f>IF(ISERROR(VLOOKUP(A5581,'entry data'!B:G,6,0)),"",VLOOKUP(A5581,'entry data'!B:G,6,0))</f>
        <v/>
      </c>
      <c r="D5581" s="9" t="str">
        <f>IF(ISERROR(VLOOKUP(A5581,'entry data'!B:C,2,0)),"",VLOOKUP(A5581,'entry data'!B:C,2,0))</f>
        <v/>
      </c>
      <c r="E5581" s="9" t="str">
        <f>IF(ISERROR(VLOOKUP(A5581,'entry data'!B:E,4,0)),"",VLOOKUP(A5581,'entry data'!B:E,4,0))</f>
        <v/>
      </c>
      <c r="F5581" s="11" t="str">
        <f>IF(A5581="","",IF(ISERROR(VLOOKUP(A5581,'entry data'!B:F,5,0)),"",VLOOKUP(A5581,'entry data'!B:F,5,0)))</f>
        <v/>
      </c>
      <c r="G5581" s="12" t="str">
        <f>IF(A5581="","",IF(ISERROR(VLOOKUP(A5581,'entry data'!B:I,8,0)),"",VLOOKUP(A5581,'entry data'!B:I,7,0)))</f>
        <v/>
      </c>
      <c r="H5581" s="13" t="str">
        <f>IF(A5581="","",IF(B5581=1,VLOOKUP(A5581,'entry data'!B:D,3,0),I5580))</f>
        <v/>
      </c>
      <c r="I5581" s="14" t="str">
        <f>IF(A5581="","",IF(E5581="weekly",7,IF(E5581="fortnightly",14,IF(E5581="monthly",DATE(IF(MONTH(H5581)=12,YEAR(H5581)+1,YEAR(H5581)),VLOOKUP(MONTH(H5581),index!$D$2:$G$13,2,0),DAY(H5581)),
IF(E5581="quarterly",DATE(IF(MONTH(H5581)&gt;=10,YEAR(H5581)+1,YEAR(H5581)),VLOOKUP(MONTH(H5581),index!$D$2:$G$13,3,0),DAY(H5581)),
IF(E5581="halfyearly",DATE(IF(MONTH(H5581)&gt;=7,YEAR(H5581)+1,YEAR(H5581)),VLOOKUP(MONTH(H5581),index!$D$2:$G$13,4,0),DAY(H5581)),
DATE(YEAR(H5581)+1,MONTH(H5581),DAY(H5581)))))-H5581))+H5581)</f>
        <v/>
      </c>
      <c r="J5581" s="9" t="str">
        <f t="shared" si="538"/>
        <v/>
      </c>
      <c r="K5581" s="11" t="str">
        <f t="shared" si="539"/>
        <v/>
      </c>
      <c r="L5581" s="11" t="str">
        <f t="shared" si="540"/>
        <v/>
      </c>
      <c r="M5581" s="11" t="str">
        <f>IF(A5581="","",VLOOKUP(E5581,index!$A$1:$B$6,2,0)*K5581*G5581)</f>
        <v/>
      </c>
      <c r="N5581" s="11" t="str">
        <f>IF(A5581="","",-PMT(G5581*VLOOKUP(E5581,index!$A$1:$B$6,2,0),C5581,F5581,0,0))</f>
        <v/>
      </c>
      <c r="O5581" s="11" t="str">
        <f t="shared" si="541"/>
        <v/>
      </c>
      <c r="P5581" s="11" t="str">
        <f t="shared" si="542"/>
        <v/>
      </c>
    </row>
    <row r="5582" spans="1:16" x14ac:dyDescent="0.25">
      <c r="A5582" s="9" t="str">
        <f>IF(A5581="","",IF(B5581&lt;C5581,A5581,IF(A5581=MAX('entry data'!$B$8:$B$507),"",A5581+1)))</f>
        <v/>
      </c>
      <c r="B5582" s="9" t="str">
        <f t="shared" si="537"/>
        <v/>
      </c>
      <c r="C5582" s="9" t="str">
        <f>IF(ISERROR(VLOOKUP(A5582,'entry data'!B:G,6,0)),"",VLOOKUP(A5582,'entry data'!B:G,6,0))</f>
        <v/>
      </c>
      <c r="D5582" s="9" t="str">
        <f>IF(ISERROR(VLOOKUP(A5582,'entry data'!B:C,2,0)),"",VLOOKUP(A5582,'entry data'!B:C,2,0))</f>
        <v/>
      </c>
      <c r="E5582" s="9" t="str">
        <f>IF(ISERROR(VLOOKUP(A5582,'entry data'!B:E,4,0)),"",VLOOKUP(A5582,'entry data'!B:E,4,0))</f>
        <v/>
      </c>
      <c r="F5582" s="11" t="str">
        <f>IF(A5582="","",IF(ISERROR(VLOOKUP(A5582,'entry data'!B:F,5,0)),"",VLOOKUP(A5582,'entry data'!B:F,5,0)))</f>
        <v/>
      </c>
      <c r="G5582" s="12" t="str">
        <f>IF(A5582="","",IF(ISERROR(VLOOKUP(A5582,'entry data'!B:I,8,0)),"",VLOOKUP(A5582,'entry data'!B:I,7,0)))</f>
        <v/>
      </c>
      <c r="H5582" s="13" t="str">
        <f>IF(A5582="","",IF(B5582=1,VLOOKUP(A5582,'entry data'!B:D,3,0),I5581))</f>
        <v/>
      </c>
      <c r="I5582" s="14" t="str">
        <f>IF(A5582="","",IF(E5582="weekly",7,IF(E5582="fortnightly",14,IF(E5582="monthly",DATE(IF(MONTH(H5582)=12,YEAR(H5582)+1,YEAR(H5582)),VLOOKUP(MONTH(H5582),index!$D$2:$G$13,2,0),DAY(H5582)),
IF(E5582="quarterly",DATE(IF(MONTH(H5582)&gt;=10,YEAR(H5582)+1,YEAR(H5582)),VLOOKUP(MONTH(H5582),index!$D$2:$G$13,3,0),DAY(H5582)),
IF(E5582="halfyearly",DATE(IF(MONTH(H5582)&gt;=7,YEAR(H5582)+1,YEAR(H5582)),VLOOKUP(MONTH(H5582),index!$D$2:$G$13,4,0),DAY(H5582)),
DATE(YEAR(H5582)+1,MONTH(H5582),DAY(H5582)))))-H5582))+H5582)</f>
        <v/>
      </c>
      <c r="J5582" s="9" t="str">
        <f t="shared" si="538"/>
        <v/>
      </c>
      <c r="K5582" s="11" t="str">
        <f t="shared" si="539"/>
        <v/>
      </c>
      <c r="L5582" s="11" t="str">
        <f t="shared" si="540"/>
        <v/>
      </c>
      <c r="M5582" s="11" t="str">
        <f>IF(A5582="","",VLOOKUP(E5582,index!$A$1:$B$6,2,0)*K5582*G5582)</f>
        <v/>
      </c>
      <c r="N5582" s="11" t="str">
        <f>IF(A5582="","",-PMT(G5582*VLOOKUP(E5582,index!$A$1:$B$6,2,0),C5582,F5582,0,0))</f>
        <v/>
      </c>
      <c r="O5582" s="11" t="str">
        <f t="shared" si="541"/>
        <v/>
      </c>
      <c r="P5582" s="11" t="str">
        <f t="shared" si="542"/>
        <v/>
      </c>
    </row>
    <row r="5583" spans="1:16" x14ac:dyDescent="0.25">
      <c r="A5583" s="9" t="str">
        <f>IF(A5582="","",IF(B5582&lt;C5582,A5582,IF(A5582=MAX('entry data'!$B$8:$B$507),"",A5582+1)))</f>
        <v/>
      </c>
      <c r="B5583" s="9" t="str">
        <f t="shared" si="537"/>
        <v/>
      </c>
      <c r="C5583" s="9" t="str">
        <f>IF(ISERROR(VLOOKUP(A5583,'entry data'!B:G,6,0)),"",VLOOKUP(A5583,'entry data'!B:G,6,0))</f>
        <v/>
      </c>
      <c r="D5583" s="9" t="str">
        <f>IF(ISERROR(VLOOKUP(A5583,'entry data'!B:C,2,0)),"",VLOOKUP(A5583,'entry data'!B:C,2,0))</f>
        <v/>
      </c>
      <c r="E5583" s="9" t="str">
        <f>IF(ISERROR(VLOOKUP(A5583,'entry data'!B:E,4,0)),"",VLOOKUP(A5583,'entry data'!B:E,4,0))</f>
        <v/>
      </c>
      <c r="F5583" s="11" t="str">
        <f>IF(A5583="","",IF(ISERROR(VLOOKUP(A5583,'entry data'!B:F,5,0)),"",VLOOKUP(A5583,'entry data'!B:F,5,0)))</f>
        <v/>
      </c>
      <c r="G5583" s="12" t="str">
        <f>IF(A5583="","",IF(ISERROR(VLOOKUP(A5583,'entry data'!B:I,8,0)),"",VLOOKUP(A5583,'entry data'!B:I,7,0)))</f>
        <v/>
      </c>
      <c r="H5583" s="13" t="str">
        <f>IF(A5583="","",IF(B5583=1,VLOOKUP(A5583,'entry data'!B:D,3,0),I5582))</f>
        <v/>
      </c>
      <c r="I5583" s="14" t="str">
        <f>IF(A5583="","",IF(E5583="weekly",7,IF(E5583="fortnightly",14,IF(E5583="monthly",DATE(IF(MONTH(H5583)=12,YEAR(H5583)+1,YEAR(H5583)),VLOOKUP(MONTH(H5583),index!$D$2:$G$13,2,0),DAY(H5583)),
IF(E5583="quarterly",DATE(IF(MONTH(H5583)&gt;=10,YEAR(H5583)+1,YEAR(H5583)),VLOOKUP(MONTH(H5583),index!$D$2:$G$13,3,0),DAY(H5583)),
IF(E5583="halfyearly",DATE(IF(MONTH(H5583)&gt;=7,YEAR(H5583)+1,YEAR(H5583)),VLOOKUP(MONTH(H5583),index!$D$2:$G$13,4,0),DAY(H5583)),
DATE(YEAR(H5583)+1,MONTH(H5583),DAY(H5583)))))-H5583))+H5583)</f>
        <v/>
      </c>
      <c r="J5583" s="9" t="str">
        <f t="shared" si="538"/>
        <v/>
      </c>
      <c r="K5583" s="11" t="str">
        <f t="shared" si="539"/>
        <v/>
      </c>
      <c r="L5583" s="11" t="str">
        <f t="shared" si="540"/>
        <v/>
      </c>
      <c r="M5583" s="11" t="str">
        <f>IF(A5583="","",VLOOKUP(E5583,index!$A$1:$B$6,2,0)*K5583*G5583)</f>
        <v/>
      </c>
      <c r="N5583" s="11" t="str">
        <f>IF(A5583="","",-PMT(G5583*VLOOKUP(E5583,index!$A$1:$B$6,2,0),C5583,F5583,0,0))</f>
        <v/>
      </c>
      <c r="O5583" s="11" t="str">
        <f t="shared" si="541"/>
        <v/>
      </c>
      <c r="P5583" s="11" t="str">
        <f t="shared" si="542"/>
        <v/>
      </c>
    </row>
    <row r="5584" spans="1:16" x14ac:dyDescent="0.25">
      <c r="A5584" s="9" t="str">
        <f>IF(A5583="","",IF(B5583&lt;C5583,A5583,IF(A5583=MAX('entry data'!$B$8:$B$507),"",A5583+1)))</f>
        <v/>
      </c>
      <c r="B5584" s="9" t="str">
        <f t="shared" si="537"/>
        <v/>
      </c>
      <c r="C5584" s="9" t="str">
        <f>IF(ISERROR(VLOOKUP(A5584,'entry data'!B:G,6,0)),"",VLOOKUP(A5584,'entry data'!B:G,6,0))</f>
        <v/>
      </c>
      <c r="D5584" s="9" t="str">
        <f>IF(ISERROR(VLOOKUP(A5584,'entry data'!B:C,2,0)),"",VLOOKUP(A5584,'entry data'!B:C,2,0))</f>
        <v/>
      </c>
      <c r="E5584" s="9" t="str">
        <f>IF(ISERROR(VLOOKUP(A5584,'entry data'!B:E,4,0)),"",VLOOKUP(A5584,'entry data'!B:E,4,0))</f>
        <v/>
      </c>
      <c r="F5584" s="11" t="str">
        <f>IF(A5584="","",IF(ISERROR(VLOOKUP(A5584,'entry data'!B:F,5,0)),"",VLOOKUP(A5584,'entry data'!B:F,5,0)))</f>
        <v/>
      </c>
      <c r="G5584" s="12" t="str">
        <f>IF(A5584="","",IF(ISERROR(VLOOKUP(A5584,'entry data'!B:I,8,0)),"",VLOOKUP(A5584,'entry data'!B:I,7,0)))</f>
        <v/>
      </c>
      <c r="H5584" s="13" t="str">
        <f>IF(A5584="","",IF(B5584=1,VLOOKUP(A5584,'entry data'!B:D,3,0),I5583))</f>
        <v/>
      </c>
      <c r="I5584" s="14" t="str">
        <f>IF(A5584="","",IF(E5584="weekly",7,IF(E5584="fortnightly",14,IF(E5584="monthly",DATE(IF(MONTH(H5584)=12,YEAR(H5584)+1,YEAR(H5584)),VLOOKUP(MONTH(H5584),index!$D$2:$G$13,2,0),DAY(H5584)),
IF(E5584="quarterly",DATE(IF(MONTH(H5584)&gt;=10,YEAR(H5584)+1,YEAR(H5584)),VLOOKUP(MONTH(H5584),index!$D$2:$G$13,3,0),DAY(H5584)),
IF(E5584="halfyearly",DATE(IF(MONTH(H5584)&gt;=7,YEAR(H5584)+1,YEAR(H5584)),VLOOKUP(MONTH(H5584),index!$D$2:$G$13,4,0),DAY(H5584)),
DATE(YEAR(H5584)+1,MONTH(H5584),DAY(H5584)))))-H5584))+H5584)</f>
        <v/>
      </c>
      <c r="J5584" s="9" t="str">
        <f t="shared" si="538"/>
        <v/>
      </c>
      <c r="K5584" s="11" t="str">
        <f t="shared" si="539"/>
        <v/>
      </c>
      <c r="L5584" s="11" t="str">
        <f t="shared" si="540"/>
        <v/>
      </c>
      <c r="M5584" s="11" t="str">
        <f>IF(A5584="","",VLOOKUP(E5584,index!$A$1:$B$6,2,0)*K5584*G5584)</f>
        <v/>
      </c>
      <c r="N5584" s="11" t="str">
        <f>IF(A5584="","",-PMT(G5584*VLOOKUP(E5584,index!$A$1:$B$6,2,0),C5584,F5584,0,0))</f>
        <v/>
      </c>
      <c r="O5584" s="11" t="str">
        <f t="shared" si="541"/>
        <v/>
      </c>
      <c r="P5584" s="11" t="str">
        <f t="shared" si="542"/>
        <v/>
      </c>
    </row>
    <row r="5585" spans="1:16" x14ac:dyDescent="0.25">
      <c r="A5585" s="9" t="str">
        <f>IF(A5584="","",IF(B5584&lt;C5584,A5584,IF(A5584=MAX('entry data'!$B$8:$B$507),"",A5584+1)))</f>
        <v/>
      </c>
      <c r="B5585" s="9" t="str">
        <f t="shared" si="537"/>
        <v/>
      </c>
      <c r="C5585" s="9" t="str">
        <f>IF(ISERROR(VLOOKUP(A5585,'entry data'!B:G,6,0)),"",VLOOKUP(A5585,'entry data'!B:G,6,0))</f>
        <v/>
      </c>
      <c r="D5585" s="9" t="str">
        <f>IF(ISERROR(VLOOKUP(A5585,'entry data'!B:C,2,0)),"",VLOOKUP(A5585,'entry data'!B:C,2,0))</f>
        <v/>
      </c>
      <c r="E5585" s="9" t="str">
        <f>IF(ISERROR(VLOOKUP(A5585,'entry data'!B:E,4,0)),"",VLOOKUP(A5585,'entry data'!B:E,4,0))</f>
        <v/>
      </c>
      <c r="F5585" s="11" t="str">
        <f>IF(A5585="","",IF(ISERROR(VLOOKUP(A5585,'entry data'!B:F,5,0)),"",VLOOKUP(A5585,'entry data'!B:F,5,0)))</f>
        <v/>
      </c>
      <c r="G5585" s="12" t="str">
        <f>IF(A5585="","",IF(ISERROR(VLOOKUP(A5585,'entry data'!B:I,8,0)),"",VLOOKUP(A5585,'entry data'!B:I,7,0)))</f>
        <v/>
      </c>
      <c r="H5585" s="13" t="str">
        <f>IF(A5585="","",IF(B5585=1,VLOOKUP(A5585,'entry data'!B:D,3,0),I5584))</f>
        <v/>
      </c>
      <c r="I5585" s="14" t="str">
        <f>IF(A5585="","",IF(E5585="weekly",7,IF(E5585="fortnightly",14,IF(E5585="monthly",DATE(IF(MONTH(H5585)=12,YEAR(H5585)+1,YEAR(H5585)),VLOOKUP(MONTH(H5585),index!$D$2:$G$13,2,0),DAY(H5585)),
IF(E5585="quarterly",DATE(IF(MONTH(H5585)&gt;=10,YEAR(H5585)+1,YEAR(H5585)),VLOOKUP(MONTH(H5585),index!$D$2:$G$13,3,0),DAY(H5585)),
IF(E5585="halfyearly",DATE(IF(MONTH(H5585)&gt;=7,YEAR(H5585)+1,YEAR(H5585)),VLOOKUP(MONTH(H5585),index!$D$2:$G$13,4,0),DAY(H5585)),
DATE(YEAR(H5585)+1,MONTH(H5585),DAY(H5585)))))-H5585))+H5585)</f>
        <v/>
      </c>
      <c r="J5585" s="9" t="str">
        <f t="shared" si="538"/>
        <v/>
      </c>
      <c r="K5585" s="11" t="str">
        <f t="shared" si="539"/>
        <v/>
      </c>
      <c r="L5585" s="11" t="str">
        <f t="shared" si="540"/>
        <v/>
      </c>
      <c r="M5585" s="11" t="str">
        <f>IF(A5585="","",VLOOKUP(E5585,index!$A$1:$B$6,2,0)*K5585*G5585)</f>
        <v/>
      </c>
      <c r="N5585" s="11" t="str">
        <f>IF(A5585="","",-PMT(G5585*VLOOKUP(E5585,index!$A$1:$B$6,2,0),C5585,F5585,0,0))</f>
        <v/>
      </c>
      <c r="O5585" s="11" t="str">
        <f t="shared" si="541"/>
        <v/>
      </c>
      <c r="P5585" s="11" t="str">
        <f t="shared" si="542"/>
        <v/>
      </c>
    </row>
    <row r="5586" spans="1:16" x14ac:dyDescent="0.25">
      <c r="A5586" s="9" t="str">
        <f>IF(A5585="","",IF(B5585&lt;C5585,A5585,IF(A5585=MAX('entry data'!$B$8:$B$507),"",A5585+1)))</f>
        <v/>
      </c>
      <c r="B5586" s="9" t="str">
        <f t="shared" si="537"/>
        <v/>
      </c>
      <c r="C5586" s="9" t="str">
        <f>IF(ISERROR(VLOOKUP(A5586,'entry data'!B:G,6,0)),"",VLOOKUP(A5586,'entry data'!B:G,6,0))</f>
        <v/>
      </c>
      <c r="D5586" s="9" t="str">
        <f>IF(ISERROR(VLOOKUP(A5586,'entry data'!B:C,2,0)),"",VLOOKUP(A5586,'entry data'!B:C,2,0))</f>
        <v/>
      </c>
      <c r="E5586" s="9" t="str">
        <f>IF(ISERROR(VLOOKUP(A5586,'entry data'!B:E,4,0)),"",VLOOKUP(A5586,'entry data'!B:E,4,0))</f>
        <v/>
      </c>
      <c r="F5586" s="11" t="str">
        <f>IF(A5586="","",IF(ISERROR(VLOOKUP(A5586,'entry data'!B:F,5,0)),"",VLOOKUP(A5586,'entry data'!B:F,5,0)))</f>
        <v/>
      </c>
      <c r="G5586" s="12" t="str">
        <f>IF(A5586="","",IF(ISERROR(VLOOKUP(A5586,'entry data'!B:I,8,0)),"",VLOOKUP(A5586,'entry data'!B:I,7,0)))</f>
        <v/>
      </c>
      <c r="H5586" s="13" t="str">
        <f>IF(A5586="","",IF(B5586=1,VLOOKUP(A5586,'entry data'!B:D,3,0),I5585))</f>
        <v/>
      </c>
      <c r="I5586" s="14" t="str">
        <f>IF(A5586="","",IF(E5586="weekly",7,IF(E5586="fortnightly",14,IF(E5586="monthly",DATE(IF(MONTH(H5586)=12,YEAR(H5586)+1,YEAR(H5586)),VLOOKUP(MONTH(H5586),index!$D$2:$G$13,2,0),DAY(H5586)),
IF(E5586="quarterly",DATE(IF(MONTH(H5586)&gt;=10,YEAR(H5586)+1,YEAR(H5586)),VLOOKUP(MONTH(H5586),index!$D$2:$G$13,3,0),DAY(H5586)),
IF(E5586="halfyearly",DATE(IF(MONTH(H5586)&gt;=7,YEAR(H5586)+1,YEAR(H5586)),VLOOKUP(MONTH(H5586),index!$D$2:$G$13,4,0),DAY(H5586)),
DATE(YEAR(H5586)+1,MONTH(H5586),DAY(H5586)))))-H5586))+H5586)</f>
        <v/>
      </c>
      <c r="J5586" s="9" t="str">
        <f t="shared" si="538"/>
        <v/>
      </c>
      <c r="K5586" s="11" t="str">
        <f t="shared" si="539"/>
        <v/>
      </c>
      <c r="L5586" s="11" t="str">
        <f t="shared" si="540"/>
        <v/>
      </c>
      <c r="M5586" s="11" t="str">
        <f>IF(A5586="","",VLOOKUP(E5586,index!$A$1:$B$6,2,0)*K5586*G5586)</f>
        <v/>
      </c>
      <c r="N5586" s="11" t="str">
        <f>IF(A5586="","",-PMT(G5586*VLOOKUP(E5586,index!$A$1:$B$6,2,0),C5586,F5586,0,0))</f>
        <v/>
      </c>
      <c r="O5586" s="11" t="str">
        <f t="shared" si="541"/>
        <v/>
      </c>
      <c r="P5586" s="11" t="str">
        <f t="shared" si="542"/>
        <v/>
      </c>
    </row>
    <row r="5587" spans="1:16" x14ac:dyDescent="0.25">
      <c r="A5587" s="9" t="str">
        <f>IF(A5586="","",IF(B5586&lt;C5586,A5586,IF(A5586=MAX('entry data'!$B$8:$B$507),"",A5586+1)))</f>
        <v/>
      </c>
      <c r="B5587" s="9" t="str">
        <f t="shared" si="537"/>
        <v/>
      </c>
      <c r="C5587" s="9" t="str">
        <f>IF(ISERROR(VLOOKUP(A5587,'entry data'!B:G,6,0)),"",VLOOKUP(A5587,'entry data'!B:G,6,0))</f>
        <v/>
      </c>
      <c r="D5587" s="9" t="str">
        <f>IF(ISERROR(VLOOKUP(A5587,'entry data'!B:C,2,0)),"",VLOOKUP(A5587,'entry data'!B:C,2,0))</f>
        <v/>
      </c>
      <c r="E5587" s="9" t="str">
        <f>IF(ISERROR(VLOOKUP(A5587,'entry data'!B:E,4,0)),"",VLOOKUP(A5587,'entry data'!B:E,4,0))</f>
        <v/>
      </c>
      <c r="F5587" s="11" t="str">
        <f>IF(A5587="","",IF(ISERROR(VLOOKUP(A5587,'entry data'!B:F,5,0)),"",VLOOKUP(A5587,'entry data'!B:F,5,0)))</f>
        <v/>
      </c>
      <c r="G5587" s="12" t="str">
        <f>IF(A5587="","",IF(ISERROR(VLOOKUP(A5587,'entry data'!B:I,8,0)),"",VLOOKUP(A5587,'entry data'!B:I,7,0)))</f>
        <v/>
      </c>
      <c r="H5587" s="13" t="str">
        <f>IF(A5587="","",IF(B5587=1,VLOOKUP(A5587,'entry data'!B:D,3,0),I5586))</f>
        <v/>
      </c>
      <c r="I5587" s="14" t="str">
        <f>IF(A5587="","",IF(E5587="weekly",7,IF(E5587="fortnightly",14,IF(E5587="monthly",DATE(IF(MONTH(H5587)=12,YEAR(H5587)+1,YEAR(H5587)),VLOOKUP(MONTH(H5587),index!$D$2:$G$13,2,0),DAY(H5587)),
IF(E5587="quarterly",DATE(IF(MONTH(H5587)&gt;=10,YEAR(H5587)+1,YEAR(H5587)),VLOOKUP(MONTH(H5587),index!$D$2:$G$13,3,0),DAY(H5587)),
IF(E5587="halfyearly",DATE(IF(MONTH(H5587)&gt;=7,YEAR(H5587)+1,YEAR(H5587)),VLOOKUP(MONTH(H5587),index!$D$2:$G$13,4,0),DAY(H5587)),
DATE(YEAR(H5587)+1,MONTH(H5587),DAY(H5587)))))-H5587))+H5587)</f>
        <v/>
      </c>
      <c r="J5587" s="9" t="str">
        <f t="shared" si="538"/>
        <v/>
      </c>
      <c r="K5587" s="11" t="str">
        <f t="shared" si="539"/>
        <v/>
      </c>
      <c r="L5587" s="11" t="str">
        <f t="shared" si="540"/>
        <v/>
      </c>
      <c r="M5587" s="11" t="str">
        <f>IF(A5587="","",VLOOKUP(E5587,index!$A$1:$B$6,2,0)*K5587*G5587)</f>
        <v/>
      </c>
      <c r="N5587" s="11" t="str">
        <f>IF(A5587="","",-PMT(G5587*VLOOKUP(E5587,index!$A$1:$B$6,2,0),C5587,F5587,0,0))</f>
        <v/>
      </c>
      <c r="O5587" s="11" t="str">
        <f t="shared" si="541"/>
        <v/>
      </c>
      <c r="P5587" s="11" t="str">
        <f t="shared" si="542"/>
        <v/>
      </c>
    </row>
    <row r="5588" spans="1:16" x14ac:dyDescent="0.25">
      <c r="A5588" s="9" t="str">
        <f>IF(A5587="","",IF(B5587&lt;C5587,A5587,IF(A5587=MAX('entry data'!$B$8:$B$507),"",A5587+1)))</f>
        <v/>
      </c>
      <c r="B5588" s="9" t="str">
        <f t="shared" si="537"/>
        <v/>
      </c>
      <c r="C5588" s="9" t="str">
        <f>IF(ISERROR(VLOOKUP(A5588,'entry data'!B:G,6,0)),"",VLOOKUP(A5588,'entry data'!B:G,6,0))</f>
        <v/>
      </c>
      <c r="D5588" s="9" t="str">
        <f>IF(ISERROR(VLOOKUP(A5588,'entry data'!B:C,2,0)),"",VLOOKUP(A5588,'entry data'!B:C,2,0))</f>
        <v/>
      </c>
      <c r="E5588" s="9" t="str">
        <f>IF(ISERROR(VLOOKUP(A5588,'entry data'!B:E,4,0)),"",VLOOKUP(A5588,'entry data'!B:E,4,0))</f>
        <v/>
      </c>
      <c r="F5588" s="11" t="str">
        <f>IF(A5588="","",IF(ISERROR(VLOOKUP(A5588,'entry data'!B:F,5,0)),"",VLOOKUP(A5588,'entry data'!B:F,5,0)))</f>
        <v/>
      </c>
      <c r="G5588" s="12" t="str">
        <f>IF(A5588="","",IF(ISERROR(VLOOKUP(A5588,'entry data'!B:I,8,0)),"",VLOOKUP(A5588,'entry data'!B:I,7,0)))</f>
        <v/>
      </c>
      <c r="H5588" s="13" t="str">
        <f>IF(A5588="","",IF(B5588=1,VLOOKUP(A5588,'entry data'!B:D,3,0),I5587))</f>
        <v/>
      </c>
      <c r="I5588" s="14" t="str">
        <f>IF(A5588="","",IF(E5588="weekly",7,IF(E5588="fortnightly",14,IF(E5588="monthly",DATE(IF(MONTH(H5588)=12,YEAR(H5588)+1,YEAR(H5588)),VLOOKUP(MONTH(H5588),index!$D$2:$G$13,2,0),DAY(H5588)),
IF(E5588="quarterly",DATE(IF(MONTH(H5588)&gt;=10,YEAR(H5588)+1,YEAR(H5588)),VLOOKUP(MONTH(H5588),index!$D$2:$G$13,3,0),DAY(H5588)),
IF(E5588="halfyearly",DATE(IF(MONTH(H5588)&gt;=7,YEAR(H5588)+1,YEAR(H5588)),VLOOKUP(MONTH(H5588),index!$D$2:$G$13,4,0),DAY(H5588)),
DATE(YEAR(H5588)+1,MONTH(H5588),DAY(H5588)))))-H5588))+H5588)</f>
        <v/>
      </c>
      <c r="J5588" s="9" t="str">
        <f t="shared" si="538"/>
        <v/>
      </c>
      <c r="K5588" s="11" t="str">
        <f t="shared" si="539"/>
        <v/>
      </c>
      <c r="L5588" s="11" t="str">
        <f t="shared" si="540"/>
        <v/>
      </c>
      <c r="M5588" s="11" t="str">
        <f>IF(A5588="","",VLOOKUP(E5588,index!$A$1:$B$6,2,0)*K5588*G5588)</f>
        <v/>
      </c>
      <c r="N5588" s="11" t="str">
        <f>IF(A5588="","",-PMT(G5588*VLOOKUP(E5588,index!$A$1:$B$6,2,0),C5588,F5588,0,0))</f>
        <v/>
      </c>
      <c r="O5588" s="11" t="str">
        <f t="shared" si="541"/>
        <v/>
      </c>
      <c r="P5588" s="11" t="str">
        <f t="shared" si="542"/>
        <v/>
      </c>
    </row>
    <row r="5589" spans="1:16" x14ac:dyDescent="0.25">
      <c r="A5589" s="9" t="str">
        <f>IF(A5588="","",IF(B5588&lt;C5588,A5588,IF(A5588=MAX('entry data'!$B$8:$B$507),"",A5588+1)))</f>
        <v/>
      </c>
      <c r="B5589" s="9" t="str">
        <f t="shared" si="537"/>
        <v/>
      </c>
      <c r="C5589" s="9" t="str">
        <f>IF(ISERROR(VLOOKUP(A5589,'entry data'!B:G,6,0)),"",VLOOKUP(A5589,'entry data'!B:G,6,0))</f>
        <v/>
      </c>
      <c r="D5589" s="9" t="str">
        <f>IF(ISERROR(VLOOKUP(A5589,'entry data'!B:C,2,0)),"",VLOOKUP(A5589,'entry data'!B:C,2,0))</f>
        <v/>
      </c>
      <c r="E5589" s="9" t="str">
        <f>IF(ISERROR(VLOOKUP(A5589,'entry data'!B:E,4,0)),"",VLOOKUP(A5589,'entry data'!B:E,4,0))</f>
        <v/>
      </c>
      <c r="F5589" s="11" t="str">
        <f>IF(A5589="","",IF(ISERROR(VLOOKUP(A5589,'entry data'!B:F,5,0)),"",VLOOKUP(A5589,'entry data'!B:F,5,0)))</f>
        <v/>
      </c>
      <c r="G5589" s="12" t="str">
        <f>IF(A5589="","",IF(ISERROR(VLOOKUP(A5589,'entry data'!B:I,8,0)),"",VLOOKUP(A5589,'entry data'!B:I,7,0)))</f>
        <v/>
      </c>
      <c r="H5589" s="13" t="str">
        <f>IF(A5589="","",IF(B5589=1,VLOOKUP(A5589,'entry data'!B:D,3,0),I5588))</f>
        <v/>
      </c>
      <c r="I5589" s="14" t="str">
        <f>IF(A5589="","",IF(E5589="weekly",7,IF(E5589="fortnightly",14,IF(E5589="monthly",DATE(IF(MONTH(H5589)=12,YEAR(H5589)+1,YEAR(H5589)),VLOOKUP(MONTH(H5589),index!$D$2:$G$13,2,0),DAY(H5589)),
IF(E5589="quarterly",DATE(IF(MONTH(H5589)&gt;=10,YEAR(H5589)+1,YEAR(H5589)),VLOOKUP(MONTH(H5589),index!$D$2:$G$13,3,0),DAY(H5589)),
IF(E5589="halfyearly",DATE(IF(MONTH(H5589)&gt;=7,YEAR(H5589)+1,YEAR(H5589)),VLOOKUP(MONTH(H5589),index!$D$2:$G$13,4,0),DAY(H5589)),
DATE(YEAR(H5589)+1,MONTH(H5589),DAY(H5589)))))-H5589))+H5589)</f>
        <v/>
      </c>
      <c r="J5589" s="9" t="str">
        <f t="shared" si="538"/>
        <v/>
      </c>
      <c r="K5589" s="11" t="str">
        <f t="shared" si="539"/>
        <v/>
      </c>
      <c r="L5589" s="11" t="str">
        <f t="shared" si="540"/>
        <v/>
      </c>
      <c r="M5589" s="11" t="str">
        <f>IF(A5589="","",VLOOKUP(E5589,index!$A$1:$B$6,2,0)*K5589*G5589)</f>
        <v/>
      </c>
      <c r="N5589" s="11" t="str">
        <f>IF(A5589="","",-PMT(G5589*VLOOKUP(E5589,index!$A$1:$B$6,2,0),C5589,F5589,0,0))</f>
        <v/>
      </c>
      <c r="O5589" s="11" t="str">
        <f t="shared" si="541"/>
        <v/>
      </c>
      <c r="P5589" s="11" t="str">
        <f t="shared" si="542"/>
        <v/>
      </c>
    </row>
    <row r="5590" spans="1:16" x14ac:dyDescent="0.25">
      <c r="A5590" s="9" t="str">
        <f>IF(A5589="","",IF(B5589&lt;C5589,A5589,IF(A5589=MAX('entry data'!$B$8:$B$507),"",A5589+1)))</f>
        <v/>
      </c>
      <c r="B5590" s="9" t="str">
        <f t="shared" si="537"/>
        <v/>
      </c>
      <c r="C5590" s="9" t="str">
        <f>IF(ISERROR(VLOOKUP(A5590,'entry data'!B:G,6,0)),"",VLOOKUP(A5590,'entry data'!B:G,6,0))</f>
        <v/>
      </c>
      <c r="D5590" s="9" t="str">
        <f>IF(ISERROR(VLOOKUP(A5590,'entry data'!B:C,2,0)),"",VLOOKUP(A5590,'entry data'!B:C,2,0))</f>
        <v/>
      </c>
      <c r="E5590" s="9" t="str">
        <f>IF(ISERROR(VLOOKUP(A5590,'entry data'!B:E,4,0)),"",VLOOKUP(A5590,'entry data'!B:E,4,0))</f>
        <v/>
      </c>
      <c r="F5590" s="11" t="str">
        <f>IF(A5590="","",IF(ISERROR(VLOOKUP(A5590,'entry data'!B:F,5,0)),"",VLOOKUP(A5590,'entry data'!B:F,5,0)))</f>
        <v/>
      </c>
      <c r="G5590" s="12" t="str">
        <f>IF(A5590="","",IF(ISERROR(VLOOKUP(A5590,'entry data'!B:I,8,0)),"",VLOOKUP(A5590,'entry data'!B:I,7,0)))</f>
        <v/>
      </c>
      <c r="H5590" s="13" t="str">
        <f>IF(A5590="","",IF(B5590=1,VLOOKUP(A5590,'entry data'!B:D,3,0),I5589))</f>
        <v/>
      </c>
      <c r="I5590" s="14" t="str">
        <f>IF(A5590="","",IF(E5590="weekly",7,IF(E5590="fortnightly",14,IF(E5590="monthly",DATE(IF(MONTH(H5590)=12,YEAR(H5590)+1,YEAR(H5590)),VLOOKUP(MONTH(H5590),index!$D$2:$G$13,2,0),DAY(H5590)),
IF(E5590="quarterly",DATE(IF(MONTH(H5590)&gt;=10,YEAR(H5590)+1,YEAR(H5590)),VLOOKUP(MONTH(H5590),index!$D$2:$G$13,3,0),DAY(H5590)),
IF(E5590="halfyearly",DATE(IF(MONTH(H5590)&gt;=7,YEAR(H5590)+1,YEAR(H5590)),VLOOKUP(MONTH(H5590),index!$D$2:$G$13,4,0),DAY(H5590)),
DATE(YEAR(H5590)+1,MONTH(H5590),DAY(H5590)))))-H5590))+H5590)</f>
        <v/>
      </c>
      <c r="J5590" s="9" t="str">
        <f t="shared" si="538"/>
        <v/>
      </c>
      <c r="K5590" s="11" t="str">
        <f t="shared" si="539"/>
        <v/>
      </c>
      <c r="L5590" s="11" t="str">
        <f t="shared" si="540"/>
        <v/>
      </c>
      <c r="M5590" s="11" t="str">
        <f>IF(A5590="","",VLOOKUP(E5590,index!$A$1:$B$6,2,0)*K5590*G5590)</f>
        <v/>
      </c>
      <c r="N5590" s="11" t="str">
        <f>IF(A5590="","",-PMT(G5590*VLOOKUP(E5590,index!$A$1:$B$6,2,0),C5590,F5590,0,0))</f>
        <v/>
      </c>
      <c r="O5590" s="11" t="str">
        <f t="shared" si="541"/>
        <v/>
      </c>
      <c r="P5590" s="11" t="str">
        <f t="shared" si="542"/>
        <v/>
      </c>
    </row>
    <row r="5591" spans="1:16" x14ac:dyDescent="0.25">
      <c r="A5591" s="9" t="str">
        <f>IF(A5590="","",IF(B5590&lt;C5590,A5590,IF(A5590=MAX('entry data'!$B$8:$B$507),"",A5590+1)))</f>
        <v/>
      </c>
      <c r="B5591" s="9" t="str">
        <f t="shared" ref="B5591:B5654" si="543">IF(A5591="","",IF(B5590=C5590,1,B5590+1))</f>
        <v/>
      </c>
      <c r="C5591" s="9" t="str">
        <f>IF(ISERROR(VLOOKUP(A5591,'entry data'!B:G,6,0)),"",VLOOKUP(A5591,'entry data'!B:G,6,0))</f>
        <v/>
      </c>
      <c r="D5591" s="9" t="str">
        <f>IF(ISERROR(VLOOKUP(A5591,'entry data'!B:C,2,0)),"",VLOOKUP(A5591,'entry data'!B:C,2,0))</f>
        <v/>
      </c>
      <c r="E5591" s="9" t="str">
        <f>IF(ISERROR(VLOOKUP(A5591,'entry data'!B:E,4,0)),"",VLOOKUP(A5591,'entry data'!B:E,4,0))</f>
        <v/>
      </c>
      <c r="F5591" s="11" t="str">
        <f>IF(A5591="","",IF(ISERROR(VLOOKUP(A5591,'entry data'!B:F,5,0)),"",VLOOKUP(A5591,'entry data'!B:F,5,0)))</f>
        <v/>
      </c>
      <c r="G5591" s="12" t="str">
        <f>IF(A5591="","",IF(ISERROR(VLOOKUP(A5591,'entry data'!B:I,8,0)),"",VLOOKUP(A5591,'entry data'!B:I,7,0)))</f>
        <v/>
      </c>
      <c r="H5591" s="13" t="str">
        <f>IF(A5591="","",IF(B5591=1,VLOOKUP(A5591,'entry data'!B:D,3,0),I5590))</f>
        <v/>
      </c>
      <c r="I5591" s="14" t="str">
        <f>IF(A5591="","",IF(E5591="weekly",7,IF(E5591="fortnightly",14,IF(E5591="monthly",DATE(IF(MONTH(H5591)=12,YEAR(H5591)+1,YEAR(H5591)),VLOOKUP(MONTH(H5591),index!$D$2:$G$13,2,0),DAY(H5591)),
IF(E5591="quarterly",DATE(IF(MONTH(H5591)&gt;=10,YEAR(H5591)+1,YEAR(H5591)),VLOOKUP(MONTH(H5591),index!$D$2:$G$13,3,0),DAY(H5591)),
IF(E5591="halfyearly",DATE(IF(MONTH(H5591)&gt;=7,YEAR(H5591)+1,YEAR(H5591)),VLOOKUP(MONTH(H5591),index!$D$2:$G$13,4,0),DAY(H5591)),
DATE(YEAR(H5591)+1,MONTH(H5591),DAY(H5591)))))-H5591))+H5591)</f>
        <v/>
      </c>
      <c r="J5591" s="9" t="str">
        <f t="shared" ref="J5591:J5654" si="544">IF(A5591="","",IF(MONTH(I5591)&lt;10,YEAR(I5591)&amp;"-0"&amp;MONTH(I5591),YEAR(I5591)&amp;"-"&amp;MONTH(I5591)))</f>
        <v/>
      </c>
      <c r="K5591" s="11" t="str">
        <f t="shared" ref="K5591:K5654" si="545">IF(A5591="","",IF(B5591=1,F5591,O5590))</f>
        <v/>
      </c>
      <c r="L5591" s="11" t="str">
        <f t="shared" ref="L5591:L5654" si="546">IF(A5591="","",N5591-M5591)</f>
        <v/>
      </c>
      <c r="M5591" s="11" t="str">
        <f>IF(A5591="","",VLOOKUP(E5591,index!$A$1:$B$6,2,0)*K5591*G5591)</f>
        <v/>
      </c>
      <c r="N5591" s="11" t="str">
        <f>IF(A5591="","",-PMT(G5591*VLOOKUP(E5591,index!$A$1:$B$6,2,0),C5591,F5591,0,0))</f>
        <v/>
      </c>
      <c r="O5591" s="11" t="str">
        <f t="shared" ref="O5591:O5654" si="547">IF(A5591="","",K5591-L5591)</f>
        <v/>
      </c>
      <c r="P5591" s="11" t="str">
        <f t="shared" si="542"/>
        <v/>
      </c>
    </row>
    <row r="5592" spans="1:16" x14ac:dyDescent="0.25">
      <c r="A5592" s="9" t="str">
        <f>IF(A5591="","",IF(B5591&lt;C5591,A5591,IF(A5591=MAX('entry data'!$B$8:$B$507),"",A5591+1)))</f>
        <v/>
      </c>
      <c r="B5592" s="9" t="str">
        <f t="shared" si="543"/>
        <v/>
      </c>
      <c r="C5592" s="9" t="str">
        <f>IF(ISERROR(VLOOKUP(A5592,'entry data'!B:G,6,0)),"",VLOOKUP(A5592,'entry data'!B:G,6,0))</f>
        <v/>
      </c>
      <c r="D5592" s="9" t="str">
        <f>IF(ISERROR(VLOOKUP(A5592,'entry data'!B:C,2,0)),"",VLOOKUP(A5592,'entry data'!B:C,2,0))</f>
        <v/>
      </c>
      <c r="E5592" s="9" t="str">
        <f>IF(ISERROR(VLOOKUP(A5592,'entry data'!B:E,4,0)),"",VLOOKUP(A5592,'entry data'!B:E,4,0))</f>
        <v/>
      </c>
      <c r="F5592" s="11" t="str">
        <f>IF(A5592="","",IF(ISERROR(VLOOKUP(A5592,'entry data'!B:F,5,0)),"",VLOOKUP(A5592,'entry data'!B:F,5,0)))</f>
        <v/>
      </c>
      <c r="G5592" s="12" t="str">
        <f>IF(A5592="","",IF(ISERROR(VLOOKUP(A5592,'entry data'!B:I,8,0)),"",VLOOKUP(A5592,'entry data'!B:I,7,0)))</f>
        <v/>
      </c>
      <c r="H5592" s="13" t="str">
        <f>IF(A5592="","",IF(B5592=1,VLOOKUP(A5592,'entry data'!B:D,3,0),I5591))</f>
        <v/>
      </c>
      <c r="I5592" s="14" t="str">
        <f>IF(A5592="","",IF(E5592="weekly",7,IF(E5592="fortnightly",14,IF(E5592="monthly",DATE(IF(MONTH(H5592)=12,YEAR(H5592)+1,YEAR(H5592)),VLOOKUP(MONTH(H5592),index!$D$2:$G$13,2,0),DAY(H5592)),
IF(E5592="quarterly",DATE(IF(MONTH(H5592)&gt;=10,YEAR(H5592)+1,YEAR(H5592)),VLOOKUP(MONTH(H5592),index!$D$2:$G$13,3,0),DAY(H5592)),
IF(E5592="halfyearly",DATE(IF(MONTH(H5592)&gt;=7,YEAR(H5592)+1,YEAR(H5592)),VLOOKUP(MONTH(H5592),index!$D$2:$G$13,4,0),DAY(H5592)),
DATE(YEAR(H5592)+1,MONTH(H5592),DAY(H5592)))))-H5592))+H5592)</f>
        <v/>
      </c>
      <c r="J5592" s="9" t="str">
        <f t="shared" si="544"/>
        <v/>
      </c>
      <c r="K5592" s="11" t="str">
        <f t="shared" si="545"/>
        <v/>
      </c>
      <c r="L5592" s="11" t="str">
        <f t="shared" si="546"/>
        <v/>
      </c>
      <c r="M5592" s="11" t="str">
        <f>IF(A5592="","",VLOOKUP(E5592,index!$A$1:$B$6,2,0)*K5592*G5592)</f>
        <v/>
      </c>
      <c r="N5592" s="11" t="str">
        <f>IF(A5592="","",-PMT(G5592*VLOOKUP(E5592,index!$A$1:$B$6,2,0),C5592,F5592,0,0))</f>
        <v/>
      </c>
      <c r="O5592" s="11" t="str">
        <f t="shared" si="547"/>
        <v/>
      </c>
      <c r="P5592" s="11" t="str">
        <f t="shared" si="542"/>
        <v/>
      </c>
    </row>
    <row r="5593" spans="1:16" x14ac:dyDescent="0.25">
      <c r="A5593" s="9" t="str">
        <f>IF(A5592="","",IF(B5592&lt;C5592,A5592,IF(A5592=MAX('entry data'!$B$8:$B$507),"",A5592+1)))</f>
        <v/>
      </c>
      <c r="B5593" s="9" t="str">
        <f t="shared" si="543"/>
        <v/>
      </c>
      <c r="C5593" s="9" t="str">
        <f>IF(ISERROR(VLOOKUP(A5593,'entry data'!B:G,6,0)),"",VLOOKUP(A5593,'entry data'!B:G,6,0))</f>
        <v/>
      </c>
      <c r="D5593" s="9" t="str">
        <f>IF(ISERROR(VLOOKUP(A5593,'entry data'!B:C,2,0)),"",VLOOKUP(A5593,'entry data'!B:C,2,0))</f>
        <v/>
      </c>
      <c r="E5593" s="9" t="str">
        <f>IF(ISERROR(VLOOKUP(A5593,'entry data'!B:E,4,0)),"",VLOOKUP(A5593,'entry data'!B:E,4,0))</f>
        <v/>
      </c>
      <c r="F5593" s="11" t="str">
        <f>IF(A5593="","",IF(ISERROR(VLOOKUP(A5593,'entry data'!B:F,5,0)),"",VLOOKUP(A5593,'entry data'!B:F,5,0)))</f>
        <v/>
      </c>
      <c r="G5593" s="12" t="str">
        <f>IF(A5593="","",IF(ISERROR(VLOOKUP(A5593,'entry data'!B:I,8,0)),"",VLOOKUP(A5593,'entry data'!B:I,7,0)))</f>
        <v/>
      </c>
      <c r="H5593" s="13" t="str">
        <f>IF(A5593="","",IF(B5593=1,VLOOKUP(A5593,'entry data'!B:D,3,0),I5592))</f>
        <v/>
      </c>
      <c r="I5593" s="14" t="str">
        <f>IF(A5593="","",IF(E5593="weekly",7,IF(E5593="fortnightly",14,IF(E5593="monthly",DATE(IF(MONTH(H5593)=12,YEAR(H5593)+1,YEAR(H5593)),VLOOKUP(MONTH(H5593),index!$D$2:$G$13,2,0),DAY(H5593)),
IF(E5593="quarterly",DATE(IF(MONTH(H5593)&gt;=10,YEAR(H5593)+1,YEAR(H5593)),VLOOKUP(MONTH(H5593),index!$D$2:$G$13,3,0),DAY(H5593)),
IF(E5593="halfyearly",DATE(IF(MONTH(H5593)&gt;=7,YEAR(H5593)+1,YEAR(H5593)),VLOOKUP(MONTH(H5593),index!$D$2:$G$13,4,0),DAY(H5593)),
DATE(YEAR(H5593)+1,MONTH(H5593),DAY(H5593)))))-H5593))+H5593)</f>
        <v/>
      </c>
      <c r="J5593" s="9" t="str">
        <f t="shared" si="544"/>
        <v/>
      </c>
      <c r="K5593" s="11" t="str">
        <f t="shared" si="545"/>
        <v/>
      </c>
      <c r="L5593" s="11" t="str">
        <f t="shared" si="546"/>
        <v/>
      </c>
      <c r="M5593" s="11" t="str">
        <f>IF(A5593="","",VLOOKUP(E5593,index!$A$1:$B$6,2,0)*K5593*G5593)</f>
        <v/>
      </c>
      <c r="N5593" s="11" t="str">
        <f>IF(A5593="","",-PMT(G5593*VLOOKUP(E5593,index!$A$1:$B$6,2,0),C5593,F5593,0,0))</f>
        <v/>
      </c>
      <c r="O5593" s="11" t="str">
        <f t="shared" si="547"/>
        <v/>
      </c>
      <c r="P5593" s="11" t="str">
        <f t="shared" si="542"/>
        <v/>
      </c>
    </row>
    <row r="5594" spans="1:16" x14ac:dyDescent="0.25">
      <c r="A5594" s="9" t="str">
        <f>IF(A5593="","",IF(B5593&lt;C5593,A5593,IF(A5593=MAX('entry data'!$B$8:$B$507),"",A5593+1)))</f>
        <v/>
      </c>
      <c r="B5594" s="9" t="str">
        <f t="shared" si="543"/>
        <v/>
      </c>
      <c r="C5594" s="9" t="str">
        <f>IF(ISERROR(VLOOKUP(A5594,'entry data'!B:G,6,0)),"",VLOOKUP(A5594,'entry data'!B:G,6,0))</f>
        <v/>
      </c>
      <c r="D5594" s="9" t="str">
        <f>IF(ISERROR(VLOOKUP(A5594,'entry data'!B:C,2,0)),"",VLOOKUP(A5594,'entry data'!B:C,2,0))</f>
        <v/>
      </c>
      <c r="E5594" s="9" t="str">
        <f>IF(ISERROR(VLOOKUP(A5594,'entry data'!B:E,4,0)),"",VLOOKUP(A5594,'entry data'!B:E,4,0))</f>
        <v/>
      </c>
      <c r="F5594" s="11" t="str">
        <f>IF(A5594="","",IF(ISERROR(VLOOKUP(A5594,'entry data'!B:F,5,0)),"",VLOOKUP(A5594,'entry data'!B:F,5,0)))</f>
        <v/>
      </c>
      <c r="G5594" s="12" t="str">
        <f>IF(A5594="","",IF(ISERROR(VLOOKUP(A5594,'entry data'!B:I,8,0)),"",VLOOKUP(A5594,'entry data'!B:I,7,0)))</f>
        <v/>
      </c>
      <c r="H5594" s="13" t="str">
        <f>IF(A5594="","",IF(B5594=1,VLOOKUP(A5594,'entry data'!B:D,3,0),I5593))</f>
        <v/>
      </c>
      <c r="I5594" s="14" t="str">
        <f>IF(A5594="","",IF(E5594="weekly",7,IF(E5594="fortnightly",14,IF(E5594="monthly",DATE(IF(MONTH(H5594)=12,YEAR(H5594)+1,YEAR(H5594)),VLOOKUP(MONTH(H5594),index!$D$2:$G$13,2,0),DAY(H5594)),
IF(E5594="quarterly",DATE(IF(MONTH(H5594)&gt;=10,YEAR(H5594)+1,YEAR(H5594)),VLOOKUP(MONTH(H5594),index!$D$2:$G$13,3,0),DAY(H5594)),
IF(E5594="halfyearly",DATE(IF(MONTH(H5594)&gt;=7,YEAR(H5594)+1,YEAR(H5594)),VLOOKUP(MONTH(H5594),index!$D$2:$G$13,4,0),DAY(H5594)),
DATE(YEAR(H5594)+1,MONTH(H5594),DAY(H5594)))))-H5594))+H5594)</f>
        <v/>
      </c>
      <c r="J5594" s="9" t="str">
        <f t="shared" si="544"/>
        <v/>
      </c>
      <c r="K5594" s="11" t="str">
        <f t="shared" si="545"/>
        <v/>
      </c>
      <c r="L5594" s="11" t="str">
        <f t="shared" si="546"/>
        <v/>
      </c>
      <c r="M5594" s="11" t="str">
        <f>IF(A5594="","",VLOOKUP(E5594,index!$A$1:$B$6,2,0)*K5594*G5594)</f>
        <v/>
      </c>
      <c r="N5594" s="11" t="str">
        <f>IF(A5594="","",-PMT(G5594*VLOOKUP(E5594,index!$A$1:$B$6,2,0),C5594,F5594,0,0))</f>
        <v/>
      </c>
      <c r="O5594" s="11" t="str">
        <f t="shared" si="547"/>
        <v/>
      </c>
      <c r="P5594" s="11" t="str">
        <f t="shared" si="542"/>
        <v/>
      </c>
    </row>
    <row r="5595" spans="1:16" x14ac:dyDescent="0.25">
      <c r="A5595" s="9" t="str">
        <f>IF(A5594="","",IF(B5594&lt;C5594,A5594,IF(A5594=MAX('entry data'!$B$8:$B$507),"",A5594+1)))</f>
        <v/>
      </c>
      <c r="B5595" s="9" t="str">
        <f t="shared" si="543"/>
        <v/>
      </c>
      <c r="C5595" s="9" t="str">
        <f>IF(ISERROR(VLOOKUP(A5595,'entry data'!B:G,6,0)),"",VLOOKUP(A5595,'entry data'!B:G,6,0))</f>
        <v/>
      </c>
      <c r="D5595" s="9" t="str">
        <f>IF(ISERROR(VLOOKUP(A5595,'entry data'!B:C,2,0)),"",VLOOKUP(A5595,'entry data'!B:C,2,0))</f>
        <v/>
      </c>
      <c r="E5595" s="9" t="str">
        <f>IF(ISERROR(VLOOKUP(A5595,'entry data'!B:E,4,0)),"",VLOOKUP(A5595,'entry data'!B:E,4,0))</f>
        <v/>
      </c>
      <c r="F5595" s="11" t="str">
        <f>IF(A5595="","",IF(ISERROR(VLOOKUP(A5595,'entry data'!B:F,5,0)),"",VLOOKUP(A5595,'entry data'!B:F,5,0)))</f>
        <v/>
      </c>
      <c r="G5595" s="12" t="str">
        <f>IF(A5595="","",IF(ISERROR(VLOOKUP(A5595,'entry data'!B:I,8,0)),"",VLOOKUP(A5595,'entry data'!B:I,7,0)))</f>
        <v/>
      </c>
      <c r="H5595" s="13" t="str">
        <f>IF(A5595="","",IF(B5595=1,VLOOKUP(A5595,'entry data'!B:D,3,0),I5594))</f>
        <v/>
      </c>
      <c r="I5595" s="14" t="str">
        <f>IF(A5595="","",IF(E5595="weekly",7,IF(E5595="fortnightly",14,IF(E5595="monthly",DATE(IF(MONTH(H5595)=12,YEAR(H5595)+1,YEAR(H5595)),VLOOKUP(MONTH(H5595),index!$D$2:$G$13,2,0),DAY(H5595)),
IF(E5595="quarterly",DATE(IF(MONTH(H5595)&gt;=10,YEAR(H5595)+1,YEAR(H5595)),VLOOKUP(MONTH(H5595),index!$D$2:$G$13,3,0),DAY(H5595)),
IF(E5595="halfyearly",DATE(IF(MONTH(H5595)&gt;=7,YEAR(H5595)+1,YEAR(H5595)),VLOOKUP(MONTH(H5595),index!$D$2:$G$13,4,0),DAY(H5595)),
DATE(YEAR(H5595)+1,MONTH(H5595),DAY(H5595)))))-H5595))+H5595)</f>
        <v/>
      </c>
      <c r="J5595" s="9" t="str">
        <f t="shared" si="544"/>
        <v/>
      </c>
      <c r="K5595" s="11" t="str">
        <f t="shared" si="545"/>
        <v/>
      </c>
      <c r="L5595" s="11" t="str">
        <f t="shared" si="546"/>
        <v/>
      </c>
      <c r="M5595" s="11" t="str">
        <f>IF(A5595="","",VLOOKUP(E5595,index!$A$1:$B$6,2,0)*K5595*G5595)</f>
        <v/>
      </c>
      <c r="N5595" s="11" t="str">
        <f>IF(A5595="","",-PMT(G5595*VLOOKUP(E5595,index!$A$1:$B$6,2,0),C5595,F5595,0,0))</f>
        <v/>
      </c>
      <c r="O5595" s="11" t="str">
        <f t="shared" si="547"/>
        <v/>
      </c>
      <c r="P5595" s="11" t="str">
        <f t="shared" si="542"/>
        <v/>
      </c>
    </row>
    <row r="5596" spans="1:16" x14ac:dyDescent="0.25">
      <c r="A5596" s="9" t="str">
        <f>IF(A5595="","",IF(B5595&lt;C5595,A5595,IF(A5595=MAX('entry data'!$B$8:$B$507),"",A5595+1)))</f>
        <v/>
      </c>
      <c r="B5596" s="9" t="str">
        <f t="shared" si="543"/>
        <v/>
      </c>
      <c r="C5596" s="9" t="str">
        <f>IF(ISERROR(VLOOKUP(A5596,'entry data'!B:G,6,0)),"",VLOOKUP(A5596,'entry data'!B:G,6,0))</f>
        <v/>
      </c>
      <c r="D5596" s="9" t="str">
        <f>IF(ISERROR(VLOOKUP(A5596,'entry data'!B:C,2,0)),"",VLOOKUP(A5596,'entry data'!B:C,2,0))</f>
        <v/>
      </c>
      <c r="E5596" s="9" t="str">
        <f>IF(ISERROR(VLOOKUP(A5596,'entry data'!B:E,4,0)),"",VLOOKUP(A5596,'entry data'!B:E,4,0))</f>
        <v/>
      </c>
      <c r="F5596" s="11" t="str">
        <f>IF(A5596="","",IF(ISERROR(VLOOKUP(A5596,'entry data'!B:F,5,0)),"",VLOOKUP(A5596,'entry data'!B:F,5,0)))</f>
        <v/>
      </c>
      <c r="G5596" s="12" t="str">
        <f>IF(A5596="","",IF(ISERROR(VLOOKUP(A5596,'entry data'!B:I,8,0)),"",VLOOKUP(A5596,'entry data'!B:I,7,0)))</f>
        <v/>
      </c>
      <c r="H5596" s="13" t="str">
        <f>IF(A5596="","",IF(B5596=1,VLOOKUP(A5596,'entry data'!B:D,3,0),I5595))</f>
        <v/>
      </c>
      <c r="I5596" s="14" t="str">
        <f>IF(A5596="","",IF(E5596="weekly",7,IF(E5596="fortnightly",14,IF(E5596="monthly",DATE(IF(MONTH(H5596)=12,YEAR(H5596)+1,YEAR(H5596)),VLOOKUP(MONTH(H5596),index!$D$2:$G$13,2,0),DAY(H5596)),
IF(E5596="quarterly",DATE(IF(MONTH(H5596)&gt;=10,YEAR(H5596)+1,YEAR(H5596)),VLOOKUP(MONTH(H5596),index!$D$2:$G$13,3,0),DAY(H5596)),
IF(E5596="halfyearly",DATE(IF(MONTH(H5596)&gt;=7,YEAR(H5596)+1,YEAR(H5596)),VLOOKUP(MONTH(H5596),index!$D$2:$G$13,4,0),DAY(H5596)),
DATE(YEAR(H5596)+1,MONTH(H5596),DAY(H5596)))))-H5596))+H5596)</f>
        <v/>
      </c>
      <c r="J5596" s="9" t="str">
        <f t="shared" si="544"/>
        <v/>
      </c>
      <c r="K5596" s="11" t="str">
        <f t="shared" si="545"/>
        <v/>
      </c>
      <c r="L5596" s="11" t="str">
        <f t="shared" si="546"/>
        <v/>
      </c>
      <c r="M5596" s="11" t="str">
        <f>IF(A5596="","",VLOOKUP(E5596,index!$A$1:$B$6,2,0)*K5596*G5596)</f>
        <v/>
      </c>
      <c r="N5596" s="11" t="str">
        <f>IF(A5596="","",-PMT(G5596*VLOOKUP(E5596,index!$A$1:$B$6,2,0),C5596,F5596,0,0))</f>
        <v/>
      </c>
      <c r="O5596" s="11" t="str">
        <f t="shared" si="547"/>
        <v/>
      </c>
      <c r="P5596" s="11" t="str">
        <f t="shared" si="542"/>
        <v/>
      </c>
    </row>
    <row r="5597" spans="1:16" x14ac:dyDescent="0.25">
      <c r="A5597" s="9" t="str">
        <f>IF(A5596="","",IF(B5596&lt;C5596,A5596,IF(A5596=MAX('entry data'!$B$8:$B$507),"",A5596+1)))</f>
        <v/>
      </c>
      <c r="B5597" s="9" t="str">
        <f t="shared" si="543"/>
        <v/>
      </c>
      <c r="C5597" s="9" t="str">
        <f>IF(ISERROR(VLOOKUP(A5597,'entry data'!B:G,6,0)),"",VLOOKUP(A5597,'entry data'!B:G,6,0))</f>
        <v/>
      </c>
      <c r="D5597" s="9" t="str">
        <f>IF(ISERROR(VLOOKUP(A5597,'entry data'!B:C,2,0)),"",VLOOKUP(A5597,'entry data'!B:C,2,0))</f>
        <v/>
      </c>
      <c r="E5597" s="9" t="str">
        <f>IF(ISERROR(VLOOKUP(A5597,'entry data'!B:E,4,0)),"",VLOOKUP(A5597,'entry data'!B:E,4,0))</f>
        <v/>
      </c>
      <c r="F5597" s="11" t="str">
        <f>IF(A5597="","",IF(ISERROR(VLOOKUP(A5597,'entry data'!B:F,5,0)),"",VLOOKUP(A5597,'entry data'!B:F,5,0)))</f>
        <v/>
      </c>
      <c r="G5597" s="12" t="str">
        <f>IF(A5597="","",IF(ISERROR(VLOOKUP(A5597,'entry data'!B:I,8,0)),"",VLOOKUP(A5597,'entry data'!B:I,7,0)))</f>
        <v/>
      </c>
      <c r="H5597" s="13" t="str">
        <f>IF(A5597="","",IF(B5597=1,VLOOKUP(A5597,'entry data'!B:D,3,0),I5596))</f>
        <v/>
      </c>
      <c r="I5597" s="14" t="str">
        <f>IF(A5597="","",IF(E5597="weekly",7,IF(E5597="fortnightly",14,IF(E5597="monthly",DATE(IF(MONTH(H5597)=12,YEAR(H5597)+1,YEAR(H5597)),VLOOKUP(MONTH(H5597),index!$D$2:$G$13,2,0),DAY(H5597)),
IF(E5597="quarterly",DATE(IF(MONTH(H5597)&gt;=10,YEAR(H5597)+1,YEAR(H5597)),VLOOKUP(MONTH(H5597),index!$D$2:$G$13,3,0),DAY(H5597)),
IF(E5597="halfyearly",DATE(IF(MONTH(H5597)&gt;=7,YEAR(H5597)+1,YEAR(H5597)),VLOOKUP(MONTH(H5597),index!$D$2:$G$13,4,0),DAY(H5597)),
DATE(YEAR(H5597)+1,MONTH(H5597),DAY(H5597)))))-H5597))+H5597)</f>
        <v/>
      </c>
      <c r="J5597" s="9" t="str">
        <f t="shared" si="544"/>
        <v/>
      </c>
      <c r="K5597" s="11" t="str">
        <f t="shared" si="545"/>
        <v/>
      </c>
      <c r="L5597" s="11" t="str">
        <f t="shared" si="546"/>
        <v/>
      </c>
      <c r="M5597" s="11" t="str">
        <f>IF(A5597="","",VLOOKUP(E5597,index!$A$1:$B$6,2,0)*K5597*G5597)</f>
        <v/>
      </c>
      <c r="N5597" s="11" t="str">
        <f>IF(A5597="","",-PMT(G5597*VLOOKUP(E5597,index!$A$1:$B$6,2,0),C5597,F5597,0,0))</f>
        <v/>
      </c>
      <c r="O5597" s="11" t="str">
        <f t="shared" si="547"/>
        <v/>
      </c>
      <c r="P5597" s="11" t="str">
        <f t="shared" si="542"/>
        <v/>
      </c>
    </row>
    <row r="5598" spans="1:16" x14ac:dyDescent="0.25">
      <c r="A5598" s="9" t="str">
        <f>IF(A5597="","",IF(B5597&lt;C5597,A5597,IF(A5597=MAX('entry data'!$B$8:$B$507),"",A5597+1)))</f>
        <v/>
      </c>
      <c r="B5598" s="9" t="str">
        <f t="shared" si="543"/>
        <v/>
      </c>
      <c r="C5598" s="9" t="str">
        <f>IF(ISERROR(VLOOKUP(A5598,'entry data'!B:G,6,0)),"",VLOOKUP(A5598,'entry data'!B:G,6,0))</f>
        <v/>
      </c>
      <c r="D5598" s="9" t="str">
        <f>IF(ISERROR(VLOOKUP(A5598,'entry data'!B:C,2,0)),"",VLOOKUP(A5598,'entry data'!B:C,2,0))</f>
        <v/>
      </c>
      <c r="E5598" s="9" t="str">
        <f>IF(ISERROR(VLOOKUP(A5598,'entry data'!B:E,4,0)),"",VLOOKUP(A5598,'entry data'!B:E,4,0))</f>
        <v/>
      </c>
      <c r="F5598" s="11" t="str">
        <f>IF(A5598="","",IF(ISERROR(VLOOKUP(A5598,'entry data'!B:F,5,0)),"",VLOOKUP(A5598,'entry data'!B:F,5,0)))</f>
        <v/>
      </c>
      <c r="G5598" s="12" t="str">
        <f>IF(A5598="","",IF(ISERROR(VLOOKUP(A5598,'entry data'!B:I,8,0)),"",VLOOKUP(A5598,'entry data'!B:I,7,0)))</f>
        <v/>
      </c>
      <c r="H5598" s="13" t="str">
        <f>IF(A5598="","",IF(B5598=1,VLOOKUP(A5598,'entry data'!B:D,3,0),I5597))</f>
        <v/>
      </c>
      <c r="I5598" s="14" t="str">
        <f>IF(A5598="","",IF(E5598="weekly",7,IF(E5598="fortnightly",14,IF(E5598="monthly",DATE(IF(MONTH(H5598)=12,YEAR(H5598)+1,YEAR(H5598)),VLOOKUP(MONTH(H5598),index!$D$2:$G$13,2,0),DAY(H5598)),
IF(E5598="quarterly",DATE(IF(MONTH(H5598)&gt;=10,YEAR(H5598)+1,YEAR(H5598)),VLOOKUP(MONTH(H5598),index!$D$2:$G$13,3,0),DAY(H5598)),
IF(E5598="halfyearly",DATE(IF(MONTH(H5598)&gt;=7,YEAR(H5598)+1,YEAR(H5598)),VLOOKUP(MONTH(H5598),index!$D$2:$G$13,4,0),DAY(H5598)),
DATE(YEAR(H5598)+1,MONTH(H5598),DAY(H5598)))))-H5598))+H5598)</f>
        <v/>
      </c>
      <c r="J5598" s="9" t="str">
        <f t="shared" si="544"/>
        <v/>
      </c>
      <c r="K5598" s="11" t="str">
        <f t="shared" si="545"/>
        <v/>
      </c>
      <c r="L5598" s="11" t="str">
        <f t="shared" si="546"/>
        <v/>
      </c>
      <c r="M5598" s="11" t="str">
        <f>IF(A5598="","",VLOOKUP(E5598,index!$A$1:$B$6,2,0)*K5598*G5598)</f>
        <v/>
      </c>
      <c r="N5598" s="11" t="str">
        <f>IF(A5598="","",-PMT(G5598*VLOOKUP(E5598,index!$A$1:$B$6,2,0),C5598,F5598,0,0))</f>
        <v/>
      </c>
      <c r="O5598" s="11" t="str">
        <f t="shared" si="547"/>
        <v/>
      </c>
      <c r="P5598" s="11" t="str">
        <f t="shared" si="542"/>
        <v/>
      </c>
    </row>
    <row r="5599" spans="1:16" x14ac:dyDescent="0.25">
      <c r="A5599" s="9" t="str">
        <f>IF(A5598="","",IF(B5598&lt;C5598,A5598,IF(A5598=MAX('entry data'!$B$8:$B$507),"",A5598+1)))</f>
        <v/>
      </c>
      <c r="B5599" s="9" t="str">
        <f t="shared" si="543"/>
        <v/>
      </c>
      <c r="C5599" s="9" t="str">
        <f>IF(ISERROR(VLOOKUP(A5599,'entry data'!B:G,6,0)),"",VLOOKUP(A5599,'entry data'!B:G,6,0))</f>
        <v/>
      </c>
      <c r="D5599" s="9" t="str">
        <f>IF(ISERROR(VLOOKUP(A5599,'entry data'!B:C,2,0)),"",VLOOKUP(A5599,'entry data'!B:C,2,0))</f>
        <v/>
      </c>
      <c r="E5599" s="9" t="str">
        <f>IF(ISERROR(VLOOKUP(A5599,'entry data'!B:E,4,0)),"",VLOOKUP(A5599,'entry data'!B:E,4,0))</f>
        <v/>
      </c>
      <c r="F5599" s="11" t="str">
        <f>IF(A5599="","",IF(ISERROR(VLOOKUP(A5599,'entry data'!B:F,5,0)),"",VLOOKUP(A5599,'entry data'!B:F,5,0)))</f>
        <v/>
      </c>
      <c r="G5599" s="12" t="str">
        <f>IF(A5599="","",IF(ISERROR(VLOOKUP(A5599,'entry data'!B:I,8,0)),"",VLOOKUP(A5599,'entry data'!B:I,7,0)))</f>
        <v/>
      </c>
      <c r="H5599" s="13" t="str">
        <f>IF(A5599="","",IF(B5599=1,VLOOKUP(A5599,'entry data'!B:D,3,0),I5598))</f>
        <v/>
      </c>
      <c r="I5599" s="14" t="str">
        <f>IF(A5599="","",IF(E5599="weekly",7,IF(E5599="fortnightly",14,IF(E5599="monthly",DATE(IF(MONTH(H5599)=12,YEAR(H5599)+1,YEAR(H5599)),VLOOKUP(MONTH(H5599),index!$D$2:$G$13,2,0),DAY(H5599)),
IF(E5599="quarterly",DATE(IF(MONTH(H5599)&gt;=10,YEAR(H5599)+1,YEAR(H5599)),VLOOKUP(MONTH(H5599),index!$D$2:$G$13,3,0),DAY(H5599)),
IF(E5599="halfyearly",DATE(IF(MONTH(H5599)&gt;=7,YEAR(H5599)+1,YEAR(H5599)),VLOOKUP(MONTH(H5599),index!$D$2:$G$13,4,0),DAY(H5599)),
DATE(YEAR(H5599)+1,MONTH(H5599),DAY(H5599)))))-H5599))+H5599)</f>
        <v/>
      </c>
      <c r="J5599" s="9" t="str">
        <f t="shared" si="544"/>
        <v/>
      </c>
      <c r="K5599" s="11" t="str">
        <f t="shared" si="545"/>
        <v/>
      </c>
      <c r="L5599" s="11" t="str">
        <f t="shared" si="546"/>
        <v/>
      </c>
      <c r="M5599" s="11" t="str">
        <f>IF(A5599="","",VLOOKUP(E5599,index!$A$1:$B$6,2,0)*K5599*G5599)</f>
        <v/>
      </c>
      <c r="N5599" s="11" t="str">
        <f>IF(A5599="","",-PMT(G5599*VLOOKUP(E5599,index!$A$1:$B$6,2,0),C5599,F5599,0,0))</f>
        <v/>
      </c>
      <c r="O5599" s="11" t="str">
        <f t="shared" si="547"/>
        <v/>
      </c>
      <c r="P5599" s="11" t="str">
        <f t="shared" si="542"/>
        <v/>
      </c>
    </row>
    <row r="5600" spans="1:16" x14ac:dyDescent="0.25">
      <c r="A5600" s="9" t="str">
        <f>IF(A5599="","",IF(B5599&lt;C5599,A5599,IF(A5599=MAX('entry data'!$B$8:$B$507),"",A5599+1)))</f>
        <v/>
      </c>
      <c r="B5600" s="9" t="str">
        <f t="shared" si="543"/>
        <v/>
      </c>
      <c r="C5600" s="9" t="str">
        <f>IF(ISERROR(VLOOKUP(A5600,'entry data'!B:G,6,0)),"",VLOOKUP(A5600,'entry data'!B:G,6,0))</f>
        <v/>
      </c>
      <c r="D5600" s="9" t="str">
        <f>IF(ISERROR(VLOOKUP(A5600,'entry data'!B:C,2,0)),"",VLOOKUP(A5600,'entry data'!B:C,2,0))</f>
        <v/>
      </c>
      <c r="E5600" s="9" t="str">
        <f>IF(ISERROR(VLOOKUP(A5600,'entry data'!B:E,4,0)),"",VLOOKUP(A5600,'entry data'!B:E,4,0))</f>
        <v/>
      </c>
      <c r="F5600" s="11" t="str">
        <f>IF(A5600="","",IF(ISERROR(VLOOKUP(A5600,'entry data'!B:F,5,0)),"",VLOOKUP(A5600,'entry data'!B:F,5,0)))</f>
        <v/>
      </c>
      <c r="G5600" s="12" t="str">
        <f>IF(A5600="","",IF(ISERROR(VLOOKUP(A5600,'entry data'!B:I,8,0)),"",VLOOKUP(A5600,'entry data'!B:I,7,0)))</f>
        <v/>
      </c>
      <c r="H5600" s="13" t="str">
        <f>IF(A5600="","",IF(B5600=1,VLOOKUP(A5600,'entry data'!B:D,3,0),I5599))</f>
        <v/>
      </c>
      <c r="I5600" s="14" t="str">
        <f>IF(A5600="","",IF(E5600="weekly",7,IF(E5600="fortnightly",14,IF(E5600="monthly",DATE(IF(MONTH(H5600)=12,YEAR(H5600)+1,YEAR(H5600)),VLOOKUP(MONTH(H5600),index!$D$2:$G$13,2,0),DAY(H5600)),
IF(E5600="quarterly",DATE(IF(MONTH(H5600)&gt;=10,YEAR(H5600)+1,YEAR(H5600)),VLOOKUP(MONTH(H5600),index!$D$2:$G$13,3,0),DAY(H5600)),
IF(E5600="halfyearly",DATE(IF(MONTH(H5600)&gt;=7,YEAR(H5600)+1,YEAR(H5600)),VLOOKUP(MONTH(H5600),index!$D$2:$G$13,4,0),DAY(H5600)),
DATE(YEAR(H5600)+1,MONTH(H5600),DAY(H5600)))))-H5600))+H5600)</f>
        <v/>
      </c>
      <c r="J5600" s="9" t="str">
        <f t="shared" si="544"/>
        <v/>
      </c>
      <c r="K5600" s="11" t="str">
        <f t="shared" si="545"/>
        <v/>
      </c>
      <c r="L5600" s="11" t="str">
        <f t="shared" si="546"/>
        <v/>
      </c>
      <c r="M5600" s="11" t="str">
        <f>IF(A5600="","",VLOOKUP(E5600,index!$A$1:$B$6,2,0)*K5600*G5600)</f>
        <v/>
      </c>
      <c r="N5600" s="11" t="str">
        <f>IF(A5600="","",-PMT(G5600*VLOOKUP(E5600,index!$A$1:$B$6,2,0),C5600,F5600,0,0))</f>
        <v/>
      </c>
      <c r="O5600" s="11" t="str">
        <f t="shared" si="547"/>
        <v/>
      </c>
      <c r="P5600" s="11" t="str">
        <f t="shared" si="542"/>
        <v/>
      </c>
    </row>
    <row r="5601" spans="1:16" x14ac:dyDescent="0.25">
      <c r="A5601" s="9" t="str">
        <f>IF(A5600="","",IF(B5600&lt;C5600,A5600,IF(A5600=MAX('entry data'!$B$8:$B$507),"",A5600+1)))</f>
        <v/>
      </c>
      <c r="B5601" s="9" t="str">
        <f t="shared" si="543"/>
        <v/>
      </c>
      <c r="C5601" s="9" t="str">
        <f>IF(ISERROR(VLOOKUP(A5601,'entry data'!B:G,6,0)),"",VLOOKUP(A5601,'entry data'!B:G,6,0))</f>
        <v/>
      </c>
      <c r="D5601" s="9" t="str">
        <f>IF(ISERROR(VLOOKUP(A5601,'entry data'!B:C,2,0)),"",VLOOKUP(A5601,'entry data'!B:C,2,0))</f>
        <v/>
      </c>
      <c r="E5601" s="9" t="str">
        <f>IF(ISERROR(VLOOKUP(A5601,'entry data'!B:E,4,0)),"",VLOOKUP(A5601,'entry data'!B:E,4,0))</f>
        <v/>
      </c>
      <c r="F5601" s="11" t="str">
        <f>IF(A5601="","",IF(ISERROR(VLOOKUP(A5601,'entry data'!B:F,5,0)),"",VLOOKUP(A5601,'entry data'!B:F,5,0)))</f>
        <v/>
      </c>
      <c r="G5601" s="12" t="str">
        <f>IF(A5601="","",IF(ISERROR(VLOOKUP(A5601,'entry data'!B:I,8,0)),"",VLOOKUP(A5601,'entry data'!B:I,7,0)))</f>
        <v/>
      </c>
      <c r="H5601" s="13" t="str">
        <f>IF(A5601="","",IF(B5601=1,VLOOKUP(A5601,'entry data'!B:D,3,0),I5600))</f>
        <v/>
      </c>
      <c r="I5601" s="14" t="str">
        <f>IF(A5601="","",IF(E5601="weekly",7,IF(E5601="fortnightly",14,IF(E5601="monthly",DATE(IF(MONTH(H5601)=12,YEAR(H5601)+1,YEAR(H5601)),VLOOKUP(MONTH(H5601),index!$D$2:$G$13,2,0),DAY(H5601)),
IF(E5601="quarterly",DATE(IF(MONTH(H5601)&gt;=10,YEAR(H5601)+1,YEAR(H5601)),VLOOKUP(MONTH(H5601),index!$D$2:$G$13,3,0),DAY(H5601)),
IF(E5601="halfyearly",DATE(IF(MONTH(H5601)&gt;=7,YEAR(H5601)+1,YEAR(H5601)),VLOOKUP(MONTH(H5601),index!$D$2:$G$13,4,0),DAY(H5601)),
DATE(YEAR(H5601)+1,MONTH(H5601),DAY(H5601)))))-H5601))+H5601)</f>
        <v/>
      </c>
      <c r="J5601" s="9" t="str">
        <f t="shared" si="544"/>
        <v/>
      </c>
      <c r="K5601" s="11" t="str">
        <f t="shared" si="545"/>
        <v/>
      </c>
      <c r="L5601" s="11" t="str">
        <f t="shared" si="546"/>
        <v/>
      </c>
      <c r="M5601" s="11" t="str">
        <f>IF(A5601="","",VLOOKUP(E5601,index!$A$1:$B$6,2,0)*K5601*G5601)</f>
        <v/>
      </c>
      <c r="N5601" s="11" t="str">
        <f>IF(A5601="","",-PMT(G5601*VLOOKUP(E5601,index!$A$1:$B$6,2,0),C5601,F5601,0,0))</f>
        <v/>
      </c>
      <c r="O5601" s="11" t="str">
        <f t="shared" si="547"/>
        <v/>
      </c>
      <c r="P5601" s="11" t="str">
        <f t="shared" si="542"/>
        <v/>
      </c>
    </row>
    <row r="5602" spans="1:16" x14ac:dyDescent="0.25">
      <c r="A5602" s="9" t="str">
        <f>IF(A5601="","",IF(B5601&lt;C5601,A5601,IF(A5601=MAX('entry data'!$B$8:$B$507),"",A5601+1)))</f>
        <v/>
      </c>
      <c r="B5602" s="9" t="str">
        <f t="shared" si="543"/>
        <v/>
      </c>
      <c r="C5602" s="9" t="str">
        <f>IF(ISERROR(VLOOKUP(A5602,'entry data'!B:G,6,0)),"",VLOOKUP(A5602,'entry data'!B:G,6,0))</f>
        <v/>
      </c>
      <c r="D5602" s="9" t="str">
        <f>IF(ISERROR(VLOOKUP(A5602,'entry data'!B:C,2,0)),"",VLOOKUP(A5602,'entry data'!B:C,2,0))</f>
        <v/>
      </c>
      <c r="E5602" s="9" t="str">
        <f>IF(ISERROR(VLOOKUP(A5602,'entry data'!B:E,4,0)),"",VLOOKUP(A5602,'entry data'!B:E,4,0))</f>
        <v/>
      </c>
      <c r="F5602" s="11" t="str">
        <f>IF(A5602="","",IF(ISERROR(VLOOKUP(A5602,'entry data'!B:F,5,0)),"",VLOOKUP(A5602,'entry data'!B:F,5,0)))</f>
        <v/>
      </c>
      <c r="G5602" s="12" t="str">
        <f>IF(A5602="","",IF(ISERROR(VLOOKUP(A5602,'entry data'!B:I,8,0)),"",VLOOKUP(A5602,'entry data'!B:I,7,0)))</f>
        <v/>
      </c>
      <c r="H5602" s="13" t="str">
        <f>IF(A5602="","",IF(B5602=1,VLOOKUP(A5602,'entry data'!B:D,3,0),I5601))</f>
        <v/>
      </c>
      <c r="I5602" s="14" t="str">
        <f>IF(A5602="","",IF(E5602="weekly",7,IF(E5602="fortnightly",14,IF(E5602="monthly",DATE(IF(MONTH(H5602)=12,YEAR(H5602)+1,YEAR(H5602)),VLOOKUP(MONTH(H5602),index!$D$2:$G$13,2,0),DAY(H5602)),
IF(E5602="quarterly",DATE(IF(MONTH(H5602)&gt;=10,YEAR(H5602)+1,YEAR(H5602)),VLOOKUP(MONTH(H5602),index!$D$2:$G$13,3,0),DAY(H5602)),
IF(E5602="halfyearly",DATE(IF(MONTH(H5602)&gt;=7,YEAR(H5602)+1,YEAR(H5602)),VLOOKUP(MONTH(H5602),index!$D$2:$G$13,4,0),DAY(H5602)),
DATE(YEAR(H5602)+1,MONTH(H5602),DAY(H5602)))))-H5602))+H5602)</f>
        <v/>
      </c>
      <c r="J5602" s="9" t="str">
        <f t="shared" si="544"/>
        <v/>
      </c>
      <c r="K5602" s="11" t="str">
        <f t="shared" si="545"/>
        <v/>
      </c>
      <c r="L5602" s="11" t="str">
        <f t="shared" si="546"/>
        <v/>
      </c>
      <c r="M5602" s="11" t="str">
        <f>IF(A5602="","",VLOOKUP(E5602,index!$A$1:$B$6,2,0)*K5602*G5602)</f>
        <v/>
      </c>
      <c r="N5602" s="11" t="str">
        <f>IF(A5602="","",-PMT(G5602*VLOOKUP(E5602,index!$A$1:$B$6,2,0),C5602,F5602,0,0))</f>
        <v/>
      </c>
      <c r="O5602" s="11" t="str">
        <f t="shared" si="547"/>
        <v/>
      </c>
      <c r="P5602" s="11" t="str">
        <f t="shared" si="542"/>
        <v/>
      </c>
    </row>
    <row r="5603" spans="1:16" x14ac:dyDescent="0.25">
      <c r="A5603" s="9" t="str">
        <f>IF(A5602="","",IF(B5602&lt;C5602,A5602,IF(A5602=MAX('entry data'!$B$8:$B$507),"",A5602+1)))</f>
        <v/>
      </c>
      <c r="B5603" s="9" t="str">
        <f t="shared" si="543"/>
        <v/>
      </c>
      <c r="C5603" s="9" t="str">
        <f>IF(ISERROR(VLOOKUP(A5603,'entry data'!B:G,6,0)),"",VLOOKUP(A5603,'entry data'!B:G,6,0))</f>
        <v/>
      </c>
      <c r="D5603" s="9" t="str">
        <f>IF(ISERROR(VLOOKUP(A5603,'entry data'!B:C,2,0)),"",VLOOKUP(A5603,'entry data'!B:C,2,0))</f>
        <v/>
      </c>
      <c r="E5603" s="9" t="str">
        <f>IF(ISERROR(VLOOKUP(A5603,'entry data'!B:E,4,0)),"",VLOOKUP(A5603,'entry data'!B:E,4,0))</f>
        <v/>
      </c>
      <c r="F5603" s="11" t="str">
        <f>IF(A5603="","",IF(ISERROR(VLOOKUP(A5603,'entry data'!B:F,5,0)),"",VLOOKUP(A5603,'entry data'!B:F,5,0)))</f>
        <v/>
      </c>
      <c r="G5603" s="12" t="str">
        <f>IF(A5603="","",IF(ISERROR(VLOOKUP(A5603,'entry data'!B:I,8,0)),"",VLOOKUP(A5603,'entry data'!B:I,7,0)))</f>
        <v/>
      </c>
      <c r="H5603" s="13" t="str">
        <f>IF(A5603="","",IF(B5603=1,VLOOKUP(A5603,'entry data'!B:D,3,0),I5602))</f>
        <v/>
      </c>
      <c r="I5603" s="14" t="str">
        <f>IF(A5603="","",IF(E5603="weekly",7,IF(E5603="fortnightly",14,IF(E5603="monthly",DATE(IF(MONTH(H5603)=12,YEAR(H5603)+1,YEAR(H5603)),VLOOKUP(MONTH(H5603),index!$D$2:$G$13,2,0),DAY(H5603)),
IF(E5603="quarterly",DATE(IF(MONTH(H5603)&gt;=10,YEAR(H5603)+1,YEAR(H5603)),VLOOKUP(MONTH(H5603),index!$D$2:$G$13,3,0),DAY(H5603)),
IF(E5603="halfyearly",DATE(IF(MONTH(H5603)&gt;=7,YEAR(H5603)+1,YEAR(H5603)),VLOOKUP(MONTH(H5603),index!$D$2:$G$13,4,0),DAY(H5603)),
DATE(YEAR(H5603)+1,MONTH(H5603),DAY(H5603)))))-H5603))+H5603)</f>
        <v/>
      </c>
      <c r="J5603" s="9" t="str">
        <f t="shared" si="544"/>
        <v/>
      </c>
      <c r="K5603" s="11" t="str">
        <f t="shared" si="545"/>
        <v/>
      </c>
      <c r="L5603" s="11" t="str">
        <f t="shared" si="546"/>
        <v/>
      </c>
      <c r="M5603" s="11" t="str">
        <f>IF(A5603="","",VLOOKUP(E5603,index!$A$1:$B$6,2,0)*K5603*G5603)</f>
        <v/>
      </c>
      <c r="N5603" s="11" t="str">
        <f>IF(A5603="","",-PMT(G5603*VLOOKUP(E5603,index!$A$1:$B$6,2,0),C5603,F5603,0,0))</f>
        <v/>
      </c>
      <c r="O5603" s="11" t="str">
        <f t="shared" si="547"/>
        <v/>
      </c>
      <c r="P5603" s="11" t="str">
        <f t="shared" si="542"/>
        <v/>
      </c>
    </row>
    <row r="5604" spans="1:16" x14ac:dyDescent="0.25">
      <c r="A5604" s="9" t="str">
        <f>IF(A5603="","",IF(B5603&lt;C5603,A5603,IF(A5603=MAX('entry data'!$B$8:$B$507),"",A5603+1)))</f>
        <v/>
      </c>
      <c r="B5604" s="9" t="str">
        <f t="shared" si="543"/>
        <v/>
      </c>
      <c r="C5604" s="9" t="str">
        <f>IF(ISERROR(VLOOKUP(A5604,'entry data'!B:G,6,0)),"",VLOOKUP(A5604,'entry data'!B:G,6,0))</f>
        <v/>
      </c>
      <c r="D5604" s="9" t="str">
        <f>IF(ISERROR(VLOOKUP(A5604,'entry data'!B:C,2,0)),"",VLOOKUP(A5604,'entry data'!B:C,2,0))</f>
        <v/>
      </c>
      <c r="E5604" s="9" t="str">
        <f>IF(ISERROR(VLOOKUP(A5604,'entry data'!B:E,4,0)),"",VLOOKUP(A5604,'entry data'!B:E,4,0))</f>
        <v/>
      </c>
      <c r="F5604" s="11" t="str">
        <f>IF(A5604="","",IF(ISERROR(VLOOKUP(A5604,'entry data'!B:F,5,0)),"",VLOOKUP(A5604,'entry data'!B:F,5,0)))</f>
        <v/>
      </c>
      <c r="G5604" s="12" t="str">
        <f>IF(A5604="","",IF(ISERROR(VLOOKUP(A5604,'entry data'!B:I,8,0)),"",VLOOKUP(A5604,'entry data'!B:I,7,0)))</f>
        <v/>
      </c>
      <c r="H5604" s="13" t="str">
        <f>IF(A5604="","",IF(B5604=1,VLOOKUP(A5604,'entry data'!B:D,3,0),I5603))</f>
        <v/>
      </c>
      <c r="I5604" s="14" t="str">
        <f>IF(A5604="","",IF(E5604="weekly",7,IF(E5604="fortnightly",14,IF(E5604="monthly",DATE(IF(MONTH(H5604)=12,YEAR(H5604)+1,YEAR(H5604)),VLOOKUP(MONTH(H5604),index!$D$2:$G$13,2,0),DAY(H5604)),
IF(E5604="quarterly",DATE(IF(MONTH(H5604)&gt;=10,YEAR(H5604)+1,YEAR(H5604)),VLOOKUP(MONTH(H5604),index!$D$2:$G$13,3,0),DAY(H5604)),
IF(E5604="halfyearly",DATE(IF(MONTH(H5604)&gt;=7,YEAR(H5604)+1,YEAR(H5604)),VLOOKUP(MONTH(H5604),index!$D$2:$G$13,4,0),DAY(H5604)),
DATE(YEAR(H5604)+1,MONTH(H5604),DAY(H5604)))))-H5604))+H5604)</f>
        <v/>
      </c>
      <c r="J5604" s="9" t="str">
        <f t="shared" si="544"/>
        <v/>
      </c>
      <c r="K5604" s="11" t="str">
        <f t="shared" si="545"/>
        <v/>
      </c>
      <c r="L5604" s="11" t="str">
        <f t="shared" si="546"/>
        <v/>
      </c>
      <c r="M5604" s="11" t="str">
        <f>IF(A5604="","",VLOOKUP(E5604,index!$A$1:$B$6,2,0)*K5604*G5604)</f>
        <v/>
      </c>
      <c r="N5604" s="11" t="str">
        <f>IF(A5604="","",-PMT(G5604*VLOOKUP(E5604,index!$A$1:$B$6,2,0),C5604,F5604,0,0))</f>
        <v/>
      </c>
      <c r="O5604" s="11" t="str">
        <f t="shared" si="547"/>
        <v/>
      </c>
      <c r="P5604" s="11" t="str">
        <f t="shared" si="542"/>
        <v/>
      </c>
    </row>
    <row r="5605" spans="1:16" x14ac:dyDescent="0.25">
      <c r="A5605" s="9" t="str">
        <f>IF(A5604="","",IF(B5604&lt;C5604,A5604,IF(A5604=MAX('entry data'!$B$8:$B$507),"",A5604+1)))</f>
        <v/>
      </c>
      <c r="B5605" s="9" t="str">
        <f t="shared" si="543"/>
        <v/>
      </c>
      <c r="C5605" s="9" t="str">
        <f>IF(ISERROR(VLOOKUP(A5605,'entry data'!B:G,6,0)),"",VLOOKUP(A5605,'entry data'!B:G,6,0))</f>
        <v/>
      </c>
      <c r="D5605" s="9" t="str">
        <f>IF(ISERROR(VLOOKUP(A5605,'entry data'!B:C,2,0)),"",VLOOKUP(A5605,'entry data'!B:C,2,0))</f>
        <v/>
      </c>
      <c r="E5605" s="9" t="str">
        <f>IF(ISERROR(VLOOKUP(A5605,'entry data'!B:E,4,0)),"",VLOOKUP(A5605,'entry data'!B:E,4,0))</f>
        <v/>
      </c>
      <c r="F5605" s="11" t="str">
        <f>IF(A5605="","",IF(ISERROR(VLOOKUP(A5605,'entry data'!B:F,5,0)),"",VLOOKUP(A5605,'entry data'!B:F,5,0)))</f>
        <v/>
      </c>
      <c r="G5605" s="12" t="str">
        <f>IF(A5605="","",IF(ISERROR(VLOOKUP(A5605,'entry data'!B:I,8,0)),"",VLOOKUP(A5605,'entry data'!B:I,7,0)))</f>
        <v/>
      </c>
      <c r="H5605" s="13" t="str">
        <f>IF(A5605="","",IF(B5605=1,VLOOKUP(A5605,'entry data'!B:D,3,0),I5604))</f>
        <v/>
      </c>
      <c r="I5605" s="14" t="str">
        <f>IF(A5605="","",IF(E5605="weekly",7,IF(E5605="fortnightly",14,IF(E5605="monthly",DATE(IF(MONTH(H5605)=12,YEAR(H5605)+1,YEAR(H5605)),VLOOKUP(MONTH(H5605),index!$D$2:$G$13,2,0),DAY(H5605)),
IF(E5605="quarterly",DATE(IF(MONTH(H5605)&gt;=10,YEAR(H5605)+1,YEAR(H5605)),VLOOKUP(MONTH(H5605),index!$D$2:$G$13,3,0),DAY(H5605)),
IF(E5605="halfyearly",DATE(IF(MONTH(H5605)&gt;=7,YEAR(H5605)+1,YEAR(H5605)),VLOOKUP(MONTH(H5605),index!$D$2:$G$13,4,0),DAY(H5605)),
DATE(YEAR(H5605)+1,MONTH(H5605),DAY(H5605)))))-H5605))+H5605)</f>
        <v/>
      </c>
      <c r="J5605" s="9" t="str">
        <f t="shared" si="544"/>
        <v/>
      </c>
      <c r="K5605" s="11" t="str">
        <f t="shared" si="545"/>
        <v/>
      </c>
      <c r="L5605" s="11" t="str">
        <f t="shared" si="546"/>
        <v/>
      </c>
      <c r="M5605" s="11" t="str">
        <f>IF(A5605="","",VLOOKUP(E5605,index!$A$1:$B$6,2,0)*K5605*G5605)</f>
        <v/>
      </c>
      <c r="N5605" s="11" t="str">
        <f>IF(A5605="","",-PMT(G5605*VLOOKUP(E5605,index!$A$1:$B$6,2,0),C5605,F5605,0,0))</f>
        <v/>
      </c>
      <c r="O5605" s="11" t="str">
        <f t="shared" si="547"/>
        <v/>
      </c>
      <c r="P5605" s="11" t="str">
        <f t="shared" si="542"/>
        <v/>
      </c>
    </row>
    <row r="5606" spans="1:16" x14ac:dyDescent="0.25">
      <c r="A5606" s="9" t="str">
        <f>IF(A5605="","",IF(B5605&lt;C5605,A5605,IF(A5605=MAX('entry data'!$B$8:$B$507),"",A5605+1)))</f>
        <v/>
      </c>
      <c r="B5606" s="9" t="str">
        <f t="shared" si="543"/>
        <v/>
      </c>
      <c r="C5606" s="9" t="str">
        <f>IF(ISERROR(VLOOKUP(A5606,'entry data'!B:G,6,0)),"",VLOOKUP(A5606,'entry data'!B:G,6,0))</f>
        <v/>
      </c>
      <c r="D5606" s="9" t="str">
        <f>IF(ISERROR(VLOOKUP(A5606,'entry data'!B:C,2,0)),"",VLOOKUP(A5606,'entry data'!B:C,2,0))</f>
        <v/>
      </c>
      <c r="E5606" s="9" t="str">
        <f>IF(ISERROR(VLOOKUP(A5606,'entry data'!B:E,4,0)),"",VLOOKUP(A5606,'entry data'!B:E,4,0))</f>
        <v/>
      </c>
      <c r="F5606" s="11" t="str">
        <f>IF(A5606="","",IF(ISERROR(VLOOKUP(A5606,'entry data'!B:F,5,0)),"",VLOOKUP(A5606,'entry data'!B:F,5,0)))</f>
        <v/>
      </c>
      <c r="G5606" s="12" t="str">
        <f>IF(A5606="","",IF(ISERROR(VLOOKUP(A5606,'entry data'!B:I,8,0)),"",VLOOKUP(A5606,'entry data'!B:I,7,0)))</f>
        <v/>
      </c>
      <c r="H5606" s="13" t="str">
        <f>IF(A5606="","",IF(B5606=1,VLOOKUP(A5606,'entry data'!B:D,3,0),I5605))</f>
        <v/>
      </c>
      <c r="I5606" s="14" t="str">
        <f>IF(A5606="","",IF(E5606="weekly",7,IF(E5606="fortnightly",14,IF(E5606="monthly",DATE(IF(MONTH(H5606)=12,YEAR(H5606)+1,YEAR(H5606)),VLOOKUP(MONTH(H5606),index!$D$2:$G$13,2,0),DAY(H5606)),
IF(E5606="quarterly",DATE(IF(MONTH(H5606)&gt;=10,YEAR(H5606)+1,YEAR(H5606)),VLOOKUP(MONTH(H5606),index!$D$2:$G$13,3,0),DAY(H5606)),
IF(E5606="halfyearly",DATE(IF(MONTH(H5606)&gt;=7,YEAR(H5606)+1,YEAR(H5606)),VLOOKUP(MONTH(H5606),index!$D$2:$G$13,4,0),DAY(H5606)),
DATE(YEAR(H5606)+1,MONTH(H5606),DAY(H5606)))))-H5606))+H5606)</f>
        <v/>
      </c>
      <c r="J5606" s="9" t="str">
        <f t="shared" si="544"/>
        <v/>
      </c>
      <c r="K5606" s="11" t="str">
        <f t="shared" si="545"/>
        <v/>
      </c>
      <c r="L5606" s="11" t="str">
        <f t="shared" si="546"/>
        <v/>
      </c>
      <c r="M5606" s="11" t="str">
        <f>IF(A5606="","",VLOOKUP(E5606,index!$A$1:$B$6,2,0)*K5606*G5606)</f>
        <v/>
      </c>
      <c r="N5606" s="11" t="str">
        <f>IF(A5606="","",-PMT(G5606*VLOOKUP(E5606,index!$A$1:$B$6,2,0),C5606,F5606,0,0))</f>
        <v/>
      </c>
      <c r="O5606" s="11" t="str">
        <f t="shared" si="547"/>
        <v/>
      </c>
      <c r="P5606" s="11" t="str">
        <f t="shared" si="542"/>
        <v/>
      </c>
    </row>
    <row r="5607" spans="1:16" x14ac:dyDescent="0.25">
      <c r="A5607" s="9" t="str">
        <f>IF(A5606="","",IF(B5606&lt;C5606,A5606,IF(A5606=MAX('entry data'!$B$8:$B$507),"",A5606+1)))</f>
        <v/>
      </c>
      <c r="B5607" s="9" t="str">
        <f t="shared" si="543"/>
        <v/>
      </c>
      <c r="C5607" s="9" t="str">
        <f>IF(ISERROR(VLOOKUP(A5607,'entry data'!B:G,6,0)),"",VLOOKUP(A5607,'entry data'!B:G,6,0))</f>
        <v/>
      </c>
      <c r="D5607" s="9" t="str">
        <f>IF(ISERROR(VLOOKUP(A5607,'entry data'!B:C,2,0)),"",VLOOKUP(A5607,'entry data'!B:C,2,0))</f>
        <v/>
      </c>
      <c r="E5607" s="9" t="str">
        <f>IF(ISERROR(VLOOKUP(A5607,'entry data'!B:E,4,0)),"",VLOOKUP(A5607,'entry data'!B:E,4,0))</f>
        <v/>
      </c>
      <c r="F5607" s="11" t="str">
        <f>IF(A5607="","",IF(ISERROR(VLOOKUP(A5607,'entry data'!B:F,5,0)),"",VLOOKUP(A5607,'entry data'!B:F,5,0)))</f>
        <v/>
      </c>
      <c r="G5607" s="12" t="str">
        <f>IF(A5607="","",IF(ISERROR(VLOOKUP(A5607,'entry data'!B:I,8,0)),"",VLOOKUP(A5607,'entry data'!B:I,7,0)))</f>
        <v/>
      </c>
      <c r="H5607" s="13" t="str">
        <f>IF(A5607="","",IF(B5607=1,VLOOKUP(A5607,'entry data'!B:D,3,0),I5606))</f>
        <v/>
      </c>
      <c r="I5607" s="14" t="str">
        <f>IF(A5607="","",IF(E5607="weekly",7,IF(E5607="fortnightly",14,IF(E5607="monthly",DATE(IF(MONTH(H5607)=12,YEAR(H5607)+1,YEAR(H5607)),VLOOKUP(MONTH(H5607),index!$D$2:$G$13,2,0),DAY(H5607)),
IF(E5607="quarterly",DATE(IF(MONTH(H5607)&gt;=10,YEAR(H5607)+1,YEAR(H5607)),VLOOKUP(MONTH(H5607),index!$D$2:$G$13,3,0),DAY(H5607)),
IF(E5607="halfyearly",DATE(IF(MONTH(H5607)&gt;=7,YEAR(H5607)+1,YEAR(H5607)),VLOOKUP(MONTH(H5607),index!$D$2:$G$13,4,0),DAY(H5607)),
DATE(YEAR(H5607)+1,MONTH(H5607),DAY(H5607)))))-H5607))+H5607)</f>
        <v/>
      </c>
      <c r="J5607" s="9" t="str">
        <f t="shared" si="544"/>
        <v/>
      </c>
      <c r="K5607" s="11" t="str">
        <f t="shared" si="545"/>
        <v/>
      </c>
      <c r="L5607" s="11" t="str">
        <f t="shared" si="546"/>
        <v/>
      </c>
      <c r="M5607" s="11" t="str">
        <f>IF(A5607="","",VLOOKUP(E5607,index!$A$1:$B$6,2,0)*K5607*G5607)</f>
        <v/>
      </c>
      <c r="N5607" s="11" t="str">
        <f>IF(A5607="","",-PMT(G5607*VLOOKUP(E5607,index!$A$1:$B$6,2,0),C5607,F5607,0,0))</f>
        <v/>
      </c>
      <c r="O5607" s="11" t="str">
        <f t="shared" si="547"/>
        <v/>
      </c>
      <c r="P5607" s="11" t="str">
        <f t="shared" si="542"/>
        <v/>
      </c>
    </row>
    <row r="5608" spans="1:16" x14ac:dyDescent="0.25">
      <c r="A5608" s="9" t="str">
        <f>IF(A5607="","",IF(B5607&lt;C5607,A5607,IF(A5607=MAX('entry data'!$B$8:$B$507),"",A5607+1)))</f>
        <v/>
      </c>
      <c r="B5608" s="9" t="str">
        <f t="shared" si="543"/>
        <v/>
      </c>
      <c r="C5608" s="9" t="str">
        <f>IF(ISERROR(VLOOKUP(A5608,'entry data'!B:G,6,0)),"",VLOOKUP(A5608,'entry data'!B:G,6,0))</f>
        <v/>
      </c>
      <c r="D5608" s="9" t="str">
        <f>IF(ISERROR(VLOOKUP(A5608,'entry data'!B:C,2,0)),"",VLOOKUP(A5608,'entry data'!B:C,2,0))</f>
        <v/>
      </c>
      <c r="E5608" s="9" t="str">
        <f>IF(ISERROR(VLOOKUP(A5608,'entry data'!B:E,4,0)),"",VLOOKUP(A5608,'entry data'!B:E,4,0))</f>
        <v/>
      </c>
      <c r="F5608" s="11" t="str">
        <f>IF(A5608="","",IF(ISERROR(VLOOKUP(A5608,'entry data'!B:F,5,0)),"",VLOOKUP(A5608,'entry data'!B:F,5,0)))</f>
        <v/>
      </c>
      <c r="G5608" s="12" t="str">
        <f>IF(A5608="","",IF(ISERROR(VLOOKUP(A5608,'entry data'!B:I,8,0)),"",VLOOKUP(A5608,'entry data'!B:I,7,0)))</f>
        <v/>
      </c>
      <c r="H5608" s="13" t="str">
        <f>IF(A5608="","",IF(B5608=1,VLOOKUP(A5608,'entry data'!B:D,3,0),I5607))</f>
        <v/>
      </c>
      <c r="I5608" s="14" t="str">
        <f>IF(A5608="","",IF(E5608="weekly",7,IF(E5608="fortnightly",14,IF(E5608="monthly",DATE(IF(MONTH(H5608)=12,YEAR(H5608)+1,YEAR(H5608)),VLOOKUP(MONTH(H5608),index!$D$2:$G$13,2,0),DAY(H5608)),
IF(E5608="quarterly",DATE(IF(MONTH(H5608)&gt;=10,YEAR(H5608)+1,YEAR(H5608)),VLOOKUP(MONTH(H5608),index!$D$2:$G$13,3,0),DAY(H5608)),
IF(E5608="halfyearly",DATE(IF(MONTH(H5608)&gt;=7,YEAR(H5608)+1,YEAR(H5608)),VLOOKUP(MONTH(H5608),index!$D$2:$G$13,4,0),DAY(H5608)),
DATE(YEAR(H5608)+1,MONTH(H5608),DAY(H5608)))))-H5608))+H5608)</f>
        <v/>
      </c>
      <c r="J5608" s="9" t="str">
        <f t="shared" si="544"/>
        <v/>
      </c>
      <c r="K5608" s="11" t="str">
        <f t="shared" si="545"/>
        <v/>
      </c>
      <c r="L5608" s="11" t="str">
        <f t="shared" si="546"/>
        <v/>
      </c>
      <c r="M5608" s="11" t="str">
        <f>IF(A5608="","",VLOOKUP(E5608,index!$A$1:$B$6,2,0)*K5608*G5608)</f>
        <v/>
      </c>
      <c r="N5608" s="11" t="str">
        <f>IF(A5608="","",-PMT(G5608*VLOOKUP(E5608,index!$A$1:$B$6,2,0),C5608,F5608,0,0))</f>
        <v/>
      </c>
      <c r="O5608" s="11" t="str">
        <f t="shared" si="547"/>
        <v/>
      </c>
      <c r="P5608" s="11" t="str">
        <f t="shared" si="542"/>
        <v/>
      </c>
    </row>
    <row r="5609" spans="1:16" x14ac:dyDescent="0.25">
      <c r="A5609" s="9" t="str">
        <f>IF(A5608="","",IF(B5608&lt;C5608,A5608,IF(A5608=MAX('entry data'!$B$8:$B$507),"",A5608+1)))</f>
        <v/>
      </c>
      <c r="B5609" s="9" t="str">
        <f t="shared" si="543"/>
        <v/>
      </c>
      <c r="C5609" s="9" t="str">
        <f>IF(ISERROR(VLOOKUP(A5609,'entry data'!B:G,6,0)),"",VLOOKUP(A5609,'entry data'!B:G,6,0))</f>
        <v/>
      </c>
      <c r="D5609" s="9" t="str">
        <f>IF(ISERROR(VLOOKUP(A5609,'entry data'!B:C,2,0)),"",VLOOKUP(A5609,'entry data'!B:C,2,0))</f>
        <v/>
      </c>
      <c r="E5609" s="9" t="str">
        <f>IF(ISERROR(VLOOKUP(A5609,'entry data'!B:E,4,0)),"",VLOOKUP(A5609,'entry data'!B:E,4,0))</f>
        <v/>
      </c>
      <c r="F5609" s="11" t="str">
        <f>IF(A5609="","",IF(ISERROR(VLOOKUP(A5609,'entry data'!B:F,5,0)),"",VLOOKUP(A5609,'entry data'!B:F,5,0)))</f>
        <v/>
      </c>
      <c r="G5609" s="12" t="str">
        <f>IF(A5609="","",IF(ISERROR(VLOOKUP(A5609,'entry data'!B:I,8,0)),"",VLOOKUP(A5609,'entry data'!B:I,7,0)))</f>
        <v/>
      </c>
      <c r="H5609" s="13" t="str">
        <f>IF(A5609="","",IF(B5609=1,VLOOKUP(A5609,'entry data'!B:D,3,0),I5608))</f>
        <v/>
      </c>
      <c r="I5609" s="14" t="str">
        <f>IF(A5609="","",IF(E5609="weekly",7,IF(E5609="fortnightly",14,IF(E5609="monthly",DATE(IF(MONTH(H5609)=12,YEAR(H5609)+1,YEAR(H5609)),VLOOKUP(MONTH(H5609),index!$D$2:$G$13,2,0),DAY(H5609)),
IF(E5609="quarterly",DATE(IF(MONTH(H5609)&gt;=10,YEAR(H5609)+1,YEAR(H5609)),VLOOKUP(MONTH(H5609),index!$D$2:$G$13,3,0),DAY(H5609)),
IF(E5609="halfyearly",DATE(IF(MONTH(H5609)&gt;=7,YEAR(H5609)+1,YEAR(H5609)),VLOOKUP(MONTH(H5609),index!$D$2:$G$13,4,0),DAY(H5609)),
DATE(YEAR(H5609)+1,MONTH(H5609),DAY(H5609)))))-H5609))+H5609)</f>
        <v/>
      </c>
      <c r="J5609" s="9" t="str">
        <f t="shared" si="544"/>
        <v/>
      </c>
      <c r="K5609" s="11" t="str">
        <f t="shared" si="545"/>
        <v/>
      </c>
      <c r="L5609" s="11" t="str">
        <f t="shared" si="546"/>
        <v/>
      </c>
      <c r="M5609" s="11" t="str">
        <f>IF(A5609="","",VLOOKUP(E5609,index!$A$1:$B$6,2,0)*K5609*G5609)</f>
        <v/>
      </c>
      <c r="N5609" s="11" t="str">
        <f>IF(A5609="","",-PMT(G5609*VLOOKUP(E5609,index!$A$1:$B$6,2,0),C5609,F5609,0,0))</f>
        <v/>
      </c>
      <c r="O5609" s="11" t="str">
        <f t="shared" si="547"/>
        <v/>
      </c>
      <c r="P5609" s="11" t="str">
        <f t="shared" si="542"/>
        <v/>
      </c>
    </row>
    <row r="5610" spans="1:16" x14ac:dyDescent="0.25">
      <c r="A5610" s="9" t="str">
        <f>IF(A5609="","",IF(B5609&lt;C5609,A5609,IF(A5609=MAX('entry data'!$B$8:$B$507),"",A5609+1)))</f>
        <v/>
      </c>
      <c r="B5610" s="9" t="str">
        <f t="shared" si="543"/>
        <v/>
      </c>
      <c r="C5610" s="9" t="str">
        <f>IF(ISERROR(VLOOKUP(A5610,'entry data'!B:G,6,0)),"",VLOOKUP(A5610,'entry data'!B:G,6,0))</f>
        <v/>
      </c>
      <c r="D5610" s="9" t="str">
        <f>IF(ISERROR(VLOOKUP(A5610,'entry data'!B:C,2,0)),"",VLOOKUP(A5610,'entry data'!B:C,2,0))</f>
        <v/>
      </c>
      <c r="E5610" s="9" t="str">
        <f>IF(ISERROR(VLOOKUP(A5610,'entry data'!B:E,4,0)),"",VLOOKUP(A5610,'entry data'!B:E,4,0))</f>
        <v/>
      </c>
      <c r="F5610" s="11" t="str">
        <f>IF(A5610="","",IF(ISERROR(VLOOKUP(A5610,'entry data'!B:F,5,0)),"",VLOOKUP(A5610,'entry data'!B:F,5,0)))</f>
        <v/>
      </c>
      <c r="G5610" s="12" t="str">
        <f>IF(A5610="","",IF(ISERROR(VLOOKUP(A5610,'entry data'!B:I,8,0)),"",VLOOKUP(A5610,'entry data'!B:I,7,0)))</f>
        <v/>
      </c>
      <c r="H5610" s="13" t="str">
        <f>IF(A5610="","",IF(B5610=1,VLOOKUP(A5610,'entry data'!B:D,3,0),I5609))</f>
        <v/>
      </c>
      <c r="I5610" s="14" t="str">
        <f>IF(A5610="","",IF(E5610="weekly",7,IF(E5610="fortnightly",14,IF(E5610="monthly",DATE(IF(MONTH(H5610)=12,YEAR(H5610)+1,YEAR(H5610)),VLOOKUP(MONTH(H5610),index!$D$2:$G$13,2,0),DAY(H5610)),
IF(E5610="quarterly",DATE(IF(MONTH(H5610)&gt;=10,YEAR(H5610)+1,YEAR(H5610)),VLOOKUP(MONTH(H5610),index!$D$2:$G$13,3,0),DAY(H5610)),
IF(E5610="halfyearly",DATE(IF(MONTH(H5610)&gt;=7,YEAR(H5610)+1,YEAR(H5610)),VLOOKUP(MONTH(H5610),index!$D$2:$G$13,4,0),DAY(H5610)),
DATE(YEAR(H5610)+1,MONTH(H5610),DAY(H5610)))))-H5610))+H5610)</f>
        <v/>
      </c>
      <c r="J5610" s="9" t="str">
        <f t="shared" si="544"/>
        <v/>
      </c>
      <c r="K5610" s="11" t="str">
        <f t="shared" si="545"/>
        <v/>
      </c>
      <c r="L5610" s="11" t="str">
        <f t="shared" si="546"/>
        <v/>
      </c>
      <c r="M5610" s="11" t="str">
        <f>IF(A5610="","",VLOOKUP(E5610,index!$A$1:$B$6,2,0)*K5610*G5610)</f>
        <v/>
      </c>
      <c r="N5610" s="11" t="str">
        <f>IF(A5610="","",-PMT(G5610*VLOOKUP(E5610,index!$A$1:$B$6,2,0),C5610,F5610,0,0))</f>
        <v/>
      </c>
      <c r="O5610" s="11" t="str">
        <f t="shared" si="547"/>
        <v/>
      </c>
      <c r="P5610" s="11" t="str">
        <f t="shared" si="542"/>
        <v/>
      </c>
    </row>
    <row r="5611" spans="1:16" x14ac:dyDescent="0.25">
      <c r="A5611" s="9" t="str">
        <f>IF(A5610="","",IF(B5610&lt;C5610,A5610,IF(A5610=MAX('entry data'!$B$8:$B$507),"",A5610+1)))</f>
        <v/>
      </c>
      <c r="B5611" s="9" t="str">
        <f t="shared" si="543"/>
        <v/>
      </c>
      <c r="C5611" s="9" t="str">
        <f>IF(ISERROR(VLOOKUP(A5611,'entry data'!B:G,6,0)),"",VLOOKUP(A5611,'entry data'!B:G,6,0))</f>
        <v/>
      </c>
      <c r="D5611" s="9" t="str">
        <f>IF(ISERROR(VLOOKUP(A5611,'entry data'!B:C,2,0)),"",VLOOKUP(A5611,'entry data'!B:C,2,0))</f>
        <v/>
      </c>
      <c r="E5611" s="9" t="str">
        <f>IF(ISERROR(VLOOKUP(A5611,'entry data'!B:E,4,0)),"",VLOOKUP(A5611,'entry data'!B:E,4,0))</f>
        <v/>
      </c>
      <c r="F5611" s="11" t="str">
        <f>IF(A5611="","",IF(ISERROR(VLOOKUP(A5611,'entry data'!B:F,5,0)),"",VLOOKUP(A5611,'entry data'!B:F,5,0)))</f>
        <v/>
      </c>
      <c r="G5611" s="12" t="str">
        <f>IF(A5611="","",IF(ISERROR(VLOOKUP(A5611,'entry data'!B:I,8,0)),"",VLOOKUP(A5611,'entry data'!B:I,7,0)))</f>
        <v/>
      </c>
      <c r="H5611" s="13" t="str">
        <f>IF(A5611="","",IF(B5611=1,VLOOKUP(A5611,'entry data'!B:D,3,0),I5610))</f>
        <v/>
      </c>
      <c r="I5611" s="14" t="str">
        <f>IF(A5611="","",IF(E5611="weekly",7,IF(E5611="fortnightly",14,IF(E5611="monthly",DATE(IF(MONTH(H5611)=12,YEAR(H5611)+1,YEAR(H5611)),VLOOKUP(MONTH(H5611),index!$D$2:$G$13,2,0),DAY(H5611)),
IF(E5611="quarterly",DATE(IF(MONTH(H5611)&gt;=10,YEAR(H5611)+1,YEAR(H5611)),VLOOKUP(MONTH(H5611),index!$D$2:$G$13,3,0),DAY(H5611)),
IF(E5611="halfyearly",DATE(IF(MONTH(H5611)&gt;=7,YEAR(H5611)+1,YEAR(H5611)),VLOOKUP(MONTH(H5611),index!$D$2:$G$13,4,0),DAY(H5611)),
DATE(YEAR(H5611)+1,MONTH(H5611),DAY(H5611)))))-H5611))+H5611)</f>
        <v/>
      </c>
      <c r="J5611" s="9" t="str">
        <f t="shared" si="544"/>
        <v/>
      </c>
      <c r="K5611" s="11" t="str">
        <f t="shared" si="545"/>
        <v/>
      </c>
      <c r="L5611" s="11" t="str">
        <f t="shared" si="546"/>
        <v/>
      </c>
      <c r="M5611" s="11" t="str">
        <f>IF(A5611="","",VLOOKUP(E5611,index!$A$1:$B$6,2,0)*K5611*G5611)</f>
        <v/>
      </c>
      <c r="N5611" s="11" t="str">
        <f>IF(A5611="","",-PMT(G5611*VLOOKUP(E5611,index!$A$1:$B$6,2,0),C5611,F5611,0,0))</f>
        <v/>
      </c>
      <c r="O5611" s="11" t="str">
        <f t="shared" si="547"/>
        <v/>
      </c>
      <c r="P5611" s="11" t="str">
        <f t="shared" si="542"/>
        <v/>
      </c>
    </row>
    <row r="5612" spans="1:16" x14ac:dyDescent="0.25">
      <c r="A5612" s="9" t="str">
        <f>IF(A5611="","",IF(B5611&lt;C5611,A5611,IF(A5611=MAX('entry data'!$B$8:$B$507),"",A5611+1)))</f>
        <v/>
      </c>
      <c r="B5612" s="9" t="str">
        <f t="shared" si="543"/>
        <v/>
      </c>
      <c r="C5612" s="9" t="str">
        <f>IF(ISERROR(VLOOKUP(A5612,'entry data'!B:G,6,0)),"",VLOOKUP(A5612,'entry data'!B:G,6,0))</f>
        <v/>
      </c>
      <c r="D5612" s="9" t="str">
        <f>IF(ISERROR(VLOOKUP(A5612,'entry data'!B:C,2,0)),"",VLOOKUP(A5612,'entry data'!B:C,2,0))</f>
        <v/>
      </c>
      <c r="E5612" s="9" t="str">
        <f>IF(ISERROR(VLOOKUP(A5612,'entry data'!B:E,4,0)),"",VLOOKUP(A5612,'entry data'!B:E,4,0))</f>
        <v/>
      </c>
      <c r="F5612" s="11" t="str">
        <f>IF(A5612="","",IF(ISERROR(VLOOKUP(A5612,'entry data'!B:F,5,0)),"",VLOOKUP(A5612,'entry data'!B:F,5,0)))</f>
        <v/>
      </c>
      <c r="G5612" s="12" t="str">
        <f>IF(A5612="","",IF(ISERROR(VLOOKUP(A5612,'entry data'!B:I,8,0)),"",VLOOKUP(A5612,'entry data'!B:I,7,0)))</f>
        <v/>
      </c>
      <c r="H5612" s="13" t="str">
        <f>IF(A5612="","",IF(B5612=1,VLOOKUP(A5612,'entry data'!B:D,3,0),I5611))</f>
        <v/>
      </c>
      <c r="I5612" s="14" t="str">
        <f>IF(A5612="","",IF(E5612="weekly",7,IF(E5612="fortnightly",14,IF(E5612="monthly",DATE(IF(MONTH(H5612)=12,YEAR(H5612)+1,YEAR(H5612)),VLOOKUP(MONTH(H5612),index!$D$2:$G$13,2,0),DAY(H5612)),
IF(E5612="quarterly",DATE(IF(MONTH(H5612)&gt;=10,YEAR(H5612)+1,YEAR(H5612)),VLOOKUP(MONTH(H5612),index!$D$2:$G$13,3,0),DAY(H5612)),
IF(E5612="halfyearly",DATE(IF(MONTH(H5612)&gt;=7,YEAR(H5612)+1,YEAR(H5612)),VLOOKUP(MONTH(H5612),index!$D$2:$G$13,4,0),DAY(H5612)),
DATE(YEAR(H5612)+1,MONTH(H5612),DAY(H5612)))))-H5612))+H5612)</f>
        <v/>
      </c>
      <c r="J5612" s="9" t="str">
        <f t="shared" si="544"/>
        <v/>
      </c>
      <c r="K5612" s="11" t="str">
        <f t="shared" si="545"/>
        <v/>
      </c>
      <c r="L5612" s="11" t="str">
        <f t="shared" si="546"/>
        <v/>
      </c>
      <c r="M5612" s="11" t="str">
        <f>IF(A5612="","",VLOOKUP(E5612,index!$A$1:$B$6,2,0)*K5612*G5612)</f>
        <v/>
      </c>
      <c r="N5612" s="11" t="str">
        <f>IF(A5612="","",-PMT(G5612*VLOOKUP(E5612,index!$A$1:$B$6,2,0),C5612,F5612,0,0))</f>
        <v/>
      </c>
      <c r="O5612" s="11" t="str">
        <f t="shared" si="547"/>
        <v/>
      </c>
      <c r="P5612" s="11" t="str">
        <f t="shared" si="542"/>
        <v/>
      </c>
    </row>
    <row r="5613" spans="1:16" x14ac:dyDescent="0.25">
      <c r="A5613" s="9" t="str">
        <f>IF(A5612="","",IF(B5612&lt;C5612,A5612,IF(A5612=MAX('entry data'!$B$8:$B$507),"",A5612+1)))</f>
        <v/>
      </c>
      <c r="B5613" s="9" t="str">
        <f t="shared" si="543"/>
        <v/>
      </c>
      <c r="C5613" s="9" t="str">
        <f>IF(ISERROR(VLOOKUP(A5613,'entry data'!B:G,6,0)),"",VLOOKUP(A5613,'entry data'!B:G,6,0))</f>
        <v/>
      </c>
      <c r="D5613" s="9" t="str">
        <f>IF(ISERROR(VLOOKUP(A5613,'entry data'!B:C,2,0)),"",VLOOKUP(A5613,'entry data'!B:C,2,0))</f>
        <v/>
      </c>
      <c r="E5613" s="9" t="str">
        <f>IF(ISERROR(VLOOKUP(A5613,'entry data'!B:E,4,0)),"",VLOOKUP(A5613,'entry data'!B:E,4,0))</f>
        <v/>
      </c>
      <c r="F5613" s="11" t="str">
        <f>IF(A5613="","",IF(ISERROR(VLOOKUP(A5613,'entry data'!B:F,5,0)),"",VLOOKUP(A5613,'entry data'!B:F,5,0)))</f>
        <v/>
      </c>
      <c r="G5613" s="12" t="str">
        <f>IF(A5613="","",IF(ISERROR(VLOOKUP(A5613,'entry data'!B:I,8,0)),"",VLOOKUP(A5613,'entry data'!B:I,7,0)))</f>
        <v/>
      </c>
      <c r="H5613" s="13" t="str">
        <f>IF(A5613="","",IF(B5613=1,VLOOKUP(A5613,'entry data'!B:D,3,0),I5612))</f>
        <v/>
      </c>
      <c r="I5613" s="14" t="str">
        <f>IF(A5613="","",IF(E5613="weekly",7,IF(E5613="fortnightly",14,IF(E5613="monthly",DATE(IF(MONTH(H5613)=12,YEAR(H5613)+1,YEAR(H5613)),VLOOKUP(MONTH(H5613),index!$D$2:$G$13,2,0),DAY(H5613)),
IF(E5613="quarterly",DATE(IF(MONTH(H5613)&gt;=10,YEAR(H5613)+1,YEAR(H5613)),VLOOKUP(MONTH(H5613),index!$D$2:$G$13,3,0),DAY(H5613)),
IF(E5613="halfyearly",DATE(IF(MONTH(H5613)&gt;=7,YEAR(H5613)+1,YEAR(H5613)),VLOOKUP(MONTH(H5613),index!$D$2:$G$13,4,0),DAY(H5613)),
DATE(YEAR(H5613)+1,MONTH(H5613),DAY(H5613)))))-H5613))+H5613)</f>
        <v/>
      </c>
      <c r="J5613" s="9" t="str">
        <f t="shared" si="544"/>
        <v/>
      </c>
      <c r="K5613" s="11" t="str">
        <f t="shared" si="545"/>
        <v/>
      </c>
      <c r="L5613" s="11" t="str">
        <f t="shared" si="546"/>
        <v/>
      </c>
      <c r="M5613" s="11" t="str">
        <f>IF(A5613="","",VLOOKUP(E5613,index!$A$1:$B$6,2,0)*K5613*G5613)</f>
        <v/>
      </c>
      <c r="N5613" s="11" t="str">
        <f>IF(A5613="","",-PMT(G5613*VLOOKUP(E5613,index!$A$1:$B$6,2,0),C5613,F5613,0,0))</f>
        <v/>
      </c>
      <c r="O5613" s="11" t="str">
        <f t="shared" si="547"/>
        <v/>
      </c>
      <c r="P5613" s="11" t="str">
        <f t="shared" si="542"/>
        <v/>
      </c>
    </row>
    <row r="5614" spans="1:16" x14ac:dyDescent="0.25">
      <c r="A5614" s="9" t="str">
        <f>IF(A5613="","",IF(B5613&lt;C5613,A5613,IF(A5613=MAX('entry data'!$B$8:$B$507),"",A5613+1)))</f>
        <v/>
      </c>
      <c r="B5614" s="9" t="str">
        <f t="shared" si="543"/>
        <v/>
      </c>
      <c r="C5614" s="9" t="str">
        <f>IF(ISERROR(VLOOKUP(A5614,'entry data'!B:G,6,0)),"",VLOOKUP(A5614,'entry data'!B:G,6,0))</f>
        <v/>
      </c>
      <c r="D5614" s="9" t="str">
        <f>IF(ISERROR(VLOOKUP(A5614,'entry data'!B:C,2,0)),"",VLOOKUP(A5614,'entry data'!B:C,2,0))</f>
        <v/>
      </c>
      <c r="E5614" s="9" t="str">
        <f>IF(ISERROR(VLOOKUP(A5614,'entry data'!B:E,4,0)),"",VLOOKUP(A5614,'entry data'!B:E,4,0))</f>
        <v/>
      </c>
      <c r="F5614" s="11" t="str">
        <f>IF(A5614="","",IF(ISERROR(VLOOKUP(A5614,'entry data'!B:F,5,0)),"",VLOOKUP(A5614,'entry data'!B:F,5,0)))</f>
        <v/>
      </c>
      <c r="G5614" s="12" t="str">
        <f>IF(A5614="","",IF(ISERROR(VLOOKUP(A5614,'entry data'!B:I,8,0)),"",VLOOKUP(A5614,'entry data'!B:I,7,0)))</f>
        <v/>
      </c>
      <c r="H5614" s="13" t="str">
        <f>IF(A5614="","",IF(B5614=1,VLOOKUP(A5614,'entry data'!B:D,3,0),I5613))</f>
        <v/>
      </c>
      <c r="I5614" s="14" t="str">
        <f>IF(A5614="","",IF(E5614="weekly",7,IF(E5614="fortnightly",14,IF(E5614="monthly",DATE(IF(MONTH(H5614)=12,YEAR(H5614)+1,YEAR(H5614)),VLOOKUP(MONTH(H5614),index!$D$2:$G$13,2,0),DAY(H5614)),
IF(E5614="quarterly",DATE(IF(MONTH(H5614)&gt;=10,YEAR(H5614)+1,YEAR(H5614)),VLOOKUP(MONTH(H5614),index!$D$2:$G$13,3,0),DAY(H5614)),
IF(E5614="halfyearly",DATE(IF(MONTH(H5614)&gt;=7,YEAR(H5614)+1,YEAR(H5614)),VLOOKUP(MONTH(H5614),index!$D$2:$G$13,4,0),DAY(H5614)),
DATE(YEAR(H5614)+1,MONTH(H5614),DAY(H5614)))))-H5614))+H5614)</f>
        <v/>
      </c>
      <c r="J5614" s="9" t="str">
        <f t="shared" si="544"/>
        <v/>
      </c>
      <c r="K5614" s="11" t="str">
        <f t="shared" si="545"/>
        <v/>
      </c>
      <c r="L5614" s="11" t="str">
        <f t="shared" si="546"/>
        <v/>
      </c>
      <c r="M5614" s="11" t="str">
        <f>IF(A5614="","",VLOOKUP(E5614,index!$A$1:$B$6,2,0)*K5614*G5614)</f>
        <v/>
      </c>
      <c r="N5614" s="11" t="str">
        <f>IF(A5614="","",-PMT(G5614*VLOOKUP(E5614,index!$A$1:$B$6,2,0),C5614,F5614,0,0))</f>
        <v/>
      </c>
      <c r="O5614" s="11" t="str">
        <f t="shared" si="547"/>
        <v/>
      </c>
      <c r="P5614" s="11" t="str">
        <f t="shared" si="542"/>
        <v/>
      </c>
    </row>
    <row r="5615" spans="1:16" x14ac:dyDescent="0.25">
      <c r="A5615" s="9" t="str">
        <f>IF(A5614="","",IF(B5614&lt;C5614,A5614,IF(A5614=MAX('entry data'!$B$8:$B$507),"",A5614+1)))</f>
        <v/>
      </c>
      <c r="B5615" s="9" t="str">
        <f t="shared" si="543"/>
        <v/>
      </c>
      <c r="C5615" s="9" t="str">
        <f>IF(ISERROR(VLOOKUP(A5615,'entry data'!B:G,6,0)),"",VLOOKUP(A5615,'entry data'!B:G,6,0))</f>
        <v/>
      </c>
      <c r="D5615" s="9" t="str">
        <f>IF(ISERROR(VLOOKUP(A5615,'entry data'!B:C,2,0)),"",VLOOKUP(A5615,'entry data'!B:C,2,0))</f>
        <v/>
      </c>
      <c r="E5615" s="9" t="str">
        <f>IF(ISERROR(VLOOKUP(A5615,'entry data'!B:E,4,0)),"",VLOOKUP(A5615,'entry data'!B:E,4,0))</f>
        <v/>
      </c>
      <c r="F5615" s="11" t="str">
        <f>IF(A5615="","",IF(ISERROR(VLOOKUP(A5615,'entry data'!B:F,5,0)),"",VLOOKUP(A5615,'entry data'!B:F,5,0)))</f>
        <v/>
      </c>
      <c r="G5615" s="12" t="str">
        <f>IF(A5615="","",IF(ISERROR(VLOOKUP(A5615,'entry data'!B:I,8,0)),"",VLOOKUP(A5615,'entry data'!B:I,7,0)))</f>
        <v/>
      </c>
      <c r="H5615" s="13" t="str">
        <f>IF(A5615="","",IF(B5615=1,VLOOKUP(A5615,'entry data'!B:D,3,0),I5614))</f>
        <v/>
      </c>
      <c r="I5615" s="14" t="str">
        <f>IF(A5615="","",IF(E5615="weekly",7,IF(E5615="fortnightly",14,IF(E5615="monthly",DATE(IF(MONTH(H5615)=12,YEAR(H5615)+1,YEAR(H5615)),VLOOKUP(MONTH(H5615),index!$D$2:$G$13,2,0),DAY(H5615)),
IF(E5615="quarterly",DATE(IF(MONTH(H5615)&gt;=10,YEAR(H5615)+1,YEAR(H5615)),VLOOKUP(MONTH(H5615),index!$D$2:$G$13,3,0),DAY(H5615)),
IF(E5615="halfyearly",DATE(IF(MONTH(H5615)&gt;=7,YEAR(H5615)+1,YEAR(H5615)),VLOOKUP(MONTH(H5615),index!$D$2:$G$13,4,0),DAY(H5615)),
DATE(YEAR(H5615)+1,MONTH(H5615),DAY(H5615)))))-H5615))+H5615)</f>
        <v/>
      </c>
      <c r="J5615" s="9" t="str">
        <f t="shared" si="544"/>
        <v/>
      </c>
      <c r="K5615" s="11" t="str">
        <f t="shared" si="545"/>
        <v/>
      </c>
      <c r="L5615" s="11" t="str">
        <f t="shared" si="546"/>
        <v/>
      </c>
      <c r="M5615" s="11" t="str">
        <f>IF(A5615="","",VLOOKUP(E5615,index!$A$1:$B$6,2,0)*K5615*G5615)</f>
        <v/>
      </c>
      <c r="N5615" s="11" t="str">
        <f>IF(A5615="","",-PMT(G5615*VLOOKUP(E5615,index!$A$1:$B$6,2,0),C5615,F5615,0,0))</f>
        <v/>
      </c>
      <c r="O5615" s="11" t="str">
        <f t="shared" si="547"/>
        <v/>
      </c>
      <c r="P5615" s="11" t="str">
        <f t="shared" si="542"/>
        <v/>
      </c>
    </row>
    <row r="5616" spans="1:16" x14ac:dyDescent="0.25">
      <c r="A5616" s="9" t="str">
        <f>IF(A5615="","",IF(B5615&lt;C5615,A5615,IF(A5615=MAX('entry data'!$B$8:$B$507),"",A5615+1)))</f>
        <v/>
      </c>
      <c r="B5616" s="9" t="str">
        <f t="shared" si="543"/>
        <v/>
      </c>
      <c r="C5616" s="9" t="str">
        <f>IF(ISERROR(VLOOKUP(A5616,'entry data'!B:G,6,0)),"",VLOOKUP(A5616,'entry data'!B:G,6,0))</f>
        <v/>
      </c>
      <c r="D5616" s="9" t="str">
        <f>IF(ISERROR(VLOOKUP(A5616,'entry data'!B:C,2,0)),"",VLOOKUP(A5616,'entry data'!B:C,2,0))</f>
        <v/>
      </c>
      <c r="E5616" s="9" t="str">
        <f>IF(ISERROR(VLOOKUP(A5616,'entry data'!B:E,4,0)),"",VLOOKUP(A5616,'entry data'!B:E,4,0))</f>
        <v/>
      </c>
      <c r="F5616" s="11" t="str">
        <f>IF(A5616="","",IF(ISERROR(VLOOKUP(A5616,'entry data'!B:F,5,0)),"",VLOOKUP(A5616,'entry data'!B:F,5,0)))</f>
        <v/>
      </c>
      <c r="G5616" s="12" t="str">
        <f>IF(A5616="","",IF(ISERROR(VLOOKUP(A5616,'entry data'!B:I,8,0)),"",VLOOKUP(A5616,'entry data'!B:I,7,0)))</f>
        <v/>
      </c>
      <c r="H5616" s="13" t="str">
        <f>IF(A5616="","",IF(B5616=1,VLOOKUP(A5616,'entry data'!B:D,3,0),I5615))</f>
        <v/>
      </c>
      <c r="I5616" s="14" t="str">
        <f>IF(A5616="","",IF(E5616="weekly",7,IF(E5616="fortnightly",14,IF(E5616="monthly",DATE(IF(MONTH(H5616)=12,YEAR(H5616)+1,YEAR(H5616)),VLOOKUP(MONTH(H5616),index!$D$2:$G$13,2,0),DAY(H5616)),
IF(E5616="quarterly",DATE(IF(MONTH(H5616)&gt;=10,YEAR(H5616)+1,YEAR(H5616)),VLOOKUP(MONTH(H5616),index!$D$2:$G$13,3,0),DAY(H5616)),
IF(E5616="halfyearly",DATE(IF(MONTH(H5616)&gt;=7,YEAR(H5616)+1,YEAR(H5616)),VLOOKUP(MONTH(H5616),index!$D$2:$G$13,4,0),DAY(H5616)),
DATE(YEAR(H5616)+1,MONTH(H5616),DAY(H5616)))))-H5616))+H5616)</f>
        <v/>
      </c>
      <c r="J5616" s="9" t="str">
        <f t="shared" si="544"/>
        <v/>
      </c>
      <c r="K5616" s="11" t="str">
        <f t="shared" si="545"/>
        <v/>
      </c>
      <c r="L5616" s="11" t="str">
        <f t="shared" si="546"/>
        <v/>
      </c>
      <c r="M5616" s="11" t="str">
        <f>IF(A5616="","",VLOOKUP(E5616,index!$A$1:$B$6,2,0)*K5616*G5616)</f>
        <v/>
      </c>
      <c r="N5616" s="11" t="str">
        <f>IF(A5616="","",-PMT(G5616*VLOOKUP(E5616,index!$A$1:$B$6,2,0),C5616,F5616,0,0))</f>
        <v/>
      </c>
      <c r="O5616" s="11" t="str">
        <f t="shared" si="547"/>
        <v/>
      </c>
      <c r="P5616" s="11" t="str">
        <f t="shared" si="542"/>
        <v/>
      </c>
    </row>
    <row r="5617" spans="1:16" x14ac:dyDescent="0.25">
      <c r="A5617" s="9" t="str">
        <f>IF(A5616="","",IF(B5616&lt;C5616,A5616,IF(A5616=MAX('entry data'!$B$8:$B$507),"",A5616+1)))</f>
        <v/>
      </c>
      <c r="B5617" s="9" t="str">
        <f t="shared" si="543"/>
        <v/>
      </c>
      <c r="C5617" s="9" t="str">
        <f>IF(ISERROR(VLOOKUP(A5617,'entry data'!B:G,6,0)),"",VLOOKUP(A5617,'entry data'!B:G,6,0))</f>
        <v/>
      </c>
      <c r="D5617" s="9" t="str">
        <f>IF(ISERROR(VLOOKUP(A5617,'entry data'!B:C,2,0)),"",VLOOKUP(A5617,'entry data'!B:C,2,0))</f>
        <v/>
      </c>
      <c r="E5617" s="9" t="str">
        <f>IF(ISERROR(VLOOKUP(A5617,'entry data'!B:E,4,0)),"",VLOOKUP(A5617,'entry data'!B:E,4,0))</f>
        <v/>
      </c>
      <c r="F5617" s="11" t="str">
        <f>IF(A5617="","",IF(ISERROR(VLOOKUP(A5617,'entry data'!B:F,5,0)),"",VLOOKUP(A5617,'entry data'!B:F,5,0)))</f>
        <v/>
      </c>
      <c r="G5617" s="12" t="str">
        <f>IF(A5617="","",IF(ISERROR(VLOOKUP(A5617,'entry data'!B:I,8,0)),"",VLOOKUP(A5617,'entry data'!B:I,7,0)))</f>
        <v/>
      </c>
      <c r="H5617" s="13" t="str">
        <f>IF(A5617="","",IF(B5617=1,VLOOKUP(A5617,'entry data'!B:D,3,0),I5616))</f>
        <v/>
      </c>
      <c r="I5617" s="14" t="str">
        <f>IF(A5617="","",IF(E5617="weekly",7,IF(E5617="fortnightly",14,IF(E5617="monthly",DATE(IF(MONTH(H5617)=12,YEAR(H5617)+1,YEAR(H5617)),VLOOKUP(MONTH(H5617),index!$D$2:$G$13,2,0),DAY(H5617)),
IF(E5617="quarterly",DATE(IF(MONTH(H5617)&gt;=10,YEAR(H5617)+1,YEAR(H5617)),VLOOKUP(MONTH(H5617),index!$D$2:$G$13,3,0),DAY(H5617)),
IF(E5617="halfyearly",DATE(IF(MONTH(H5617)&gt;=7,YEAR(H5617)+1,YEAR(H5617)),VLOOKUP(MONTH(H5617),index!$D$2:$G$13,4,0),DAY(H5617)),
DATE(YEAR(H5617)+1,MONTH(H5617),DAY(H5617)))))-H5617))+H5617)</f>
        <v/>
      </c>
      <c r="J5617" s="9" t="str">
        <f t="shared" si="544"/>
        <v/>
      </c>
      <c r="K5617" s="11" t="str">
        <f t="shared" si="545"/>
        <v/>
      </c>
      <c r="L5617" s="11" t="str">
        <f t="shared" si="546"/>
        <v/>
      </c>
      <c r="M5617" s="11" t="str">
        <f>IF(A5617="","",VLOOKUP(E5617,index!$A$1:$B$6,2,0)*K5617*G5617)</f>
        <v/>
      </c>
      <c r="N5617" s="11" t="str">
        <f>IF(A5617="","",-PMT(G5617*VLOOKUP(E5617,index!$A$1:$B$6,2,0),C5617,F5617,0,0))</f>
        <v/>
      </c>
      <c r="O5617" s="11" t="str">
        <f t="shared" si="547"/>
        <v/>
      </c>
      <c r="P5617" s="11" t="str">
        <f t="shared" si="542"/>
        <v/>
      </c>
    </row>
    <row r="5618" spans="1:16" x14ac:dyDescent="0.25">
      <c r="A5618" s="9" t="str">
        <f>IF(A5617="","",IF(B5617&lt;C5617,A5617,IF(A5617=MAX('entry data'!$B$8:$B$507),"",A5617+1)))</f>
        <v/>
      </c>
      <c r="B5618" s="9" t="str">
        <f t="shared" si="543"/>
        <v/>
      </c>
      <c r="C5618" s="9" t="str">
        <f>IF(ISERROR(VLOOKUP(A5618,'entry data'!B:G,6,0)),"",VLOOKUP(A5618,'entry data'!B:G,6,0))</f>
        <v/>
      </c>
      <c r="D5618" s="9" t="str">
        <f>IF(ISERROR(VLOOKUP(A5618,'entry data'!B:C,2,0)),"",VLOOKUP(A5618,'entry data'!B:C,2,0))</f>
        <v/>
      </c>
      <c r="E5618" s="9" t="str">
        <f>IF(ISERROR(VLOOKUP(A5618,'entry data'!B:E,4,0)),"",VLOOKUP(A5618,'entry data'!B:E,4,0))</f>
        <v/>
      </c>
      <c r="F5618" s="11" t="str">
        <f>IF(A5618="","",IF(ISERROR(VLOOKUP(A5618,'entry data'!B:F,5,0)),"",VLOOKUP(A5618,'entry data'!B:F,5,0)))</f>
        <v/>
      </c>
      <c r="G5618" s="12" t="str">
        <f>IF(A5618="","",IF(ISERROR(VLOOKUP(A5618,'entry data'!B:I,8,0)),"",VLOOKUP(A5618,'entry data'!B:I,7,0)))</f>
        <v/>
      </c>
      <c r="H5618" s="13" t="str">
        <f>IF(A5618="","",IF(B5618=1,VLOOKUP(A5618,'entry data'!B:D,3,0),I5617))</f>
        <v/>
      </c>
      <c r="I5618" s="14" t="str">
        <f>IF(A5618="","",IF(E5618="weekly",7,IF(E5618="fortnightly",14,IF(E5618="monthly",DATE(IF(MONTH(H5618)=12,YEAR(H5618)+1,YEAR(H5618)),VLOOKUP(MONTH(H5618),index!$D$2:$G$13,2,0),DAY(H5618)),
IF(E5618="quarterly",DATE(IF(MONTH(H5618)&gt;=10,YEAR(H5618)+1,YEAR(H5618)),VLOOKUP(MONTH(H5618),index!$D$2:$G$13,3,0),DAY(H5618)),
IF(E5618="halfyearly",DATE(IF(MONTH(H5618)&gt;=7,YEAR(H5618)+1,YEAR(H5618)),VLOOKUP(MONTH(H5618),index!$D$2:$G$13,4,0),DAY(H5618)),
DATE(YEAR(H5618)+1,MONTH(H5618),DAY(H5618)))))-H5618))+H5618)</f>
        <v/>
      </c>
      <c r="J5618" s="9" t="str">
        <f t="shared" si="544"/>
        <v/>
      </c>
      <c r="K5618" s="11" t="str">
        <f t="shared" si="545"/>
        <v/>
      </c>
      <c r="L5618" s="11" t="str">
        <f t="shared" si="546"/>
        <v/>
      </c>
      <c r="M5618" s="11" t="str">
        <f>IF(A5618="","",VLOOKUP(E5618,index!$A$1:$B$6,2,0)*K5618*G5618)</f>
        <v/>
      </c>
      <c r="N5618" s="11" t="str">
        <f>IF(A5618="","",-PMT(G5618*VLOOKUP(E5618,index!$A$1:$B$6,2,0),C5618,F5618,0,0))</f>
        <v/>
      </c>
      <c r="O5618" s="11" t="str">
        <f t="shared" si="547"/>
        <v/>
      </c>
      <c r="P5618" s="11" t="str">
        <f t="shared" si="542"/>
        <v/>
      </c>
    </row>
    <row r="5619" spans="1:16" x14ac:dyDescent="0.25">
      <c r="A5619" s="9" t="str">
        <f>IF(A5618="","",IF(B5618&lt;C5618,A5618,IF(A5618=MAX('entry data'!$B$8:$B$507),"",A5618+1)))</f>
        <v/>
      </c>
      <c r="B5619" s="9" t="str">
        <f t="shared" si="543"/>
        <v/>
      </c>
      <c r="C5619" s="9" t="str">
        <f>IF(ISERROR(VLOOKUP(A5619,'entry data'!B:G,6,0)),"",VLOOKUP(A5619,'entry data'!B:G,6,0))</f>
        <v/>
      </c>
      <c r="D5619" s="9" t="str">
        <f>IF(ISERROR(VLOOKUP(A5619,'entry data'!B:C,2,0)),"",VLOOKUP(A5619,'entry data'!B:C,2,0))</f>
        <v/>
      </c>
      <c r="E5619" s="9" t="str">
        <f>IF(ISERROR(VLOOKUP(A5619,'entry data'!B:E,4,0)),"",VLOOKUP(A5619,'entry data'!B:E,4,0))</f>
        <v/>
      </c>
      <c r="F5619" s="11" t="str">
        <f>IF(A5619="","",IF(ISERROR(VLOOKUP(A5619,'entry data'!B:F,5,0)),"",VLOOKUP(A5619,'entry data'!B:F,5,0)))</f>
        <v/>
      </c>
      <c r="G5619" s="12" t="str">
        <f>IF(A5619="","",IF(ISERROR(VLOOKUP(A5619,'entry data'!B:I,8,0)),"",VLOOKUP(A5619,'entry data'!B:I,7,0)))</f>
        <v/>
      </c>
      <c r="H5619" s="13" t="str">
        <f>IF(A5619="","",IF(B5619=1,VLOOKUP(A5619,'entry data'!B:D,3,0),I5618))</f>
        <v/>
      </c>
      <c r="I5619" s="14" t="str">
        <f>IF(A5619="","",IF(E5619="weekly",7,IF(E5619="fortnightly",14,IF(E5619="monthly",DATE(IF(MONTH(H5619)=12,YEAR(H5619)+1,YEAR(H5619)),VLOOKUP(MONTH(H5619),index!$D$2:$G$13,2,0),DAY(H5619)),
IF(E5619="quarterly",DATE(IF(MONTH(H5619)&gt;=10,YEAR(H5619)+1,YEAR(H5619)),VLOOKUP(MONTH(H5619),index!$D$2:$G$13,3,0),DAY(H5619)),
IF(E5619="halfyearly",DATE(IF(MONTH(H5619)&gt;=7,YEAR(H5619)+1,YEAR(H5619)),VLOOKUP(MONTH(H5619),index!$D$2:$G$13,4,0),DAY(H5619)),
DATE(YEAR(H5619)+1,MONTH(H5619),DAY(H5619)))))-H5619))+H5619)</f>
        <v/>
      </c>
      <c r="J5619" s="9" t="str">
        <f t="shared" si="544"/>
        <v/>
      </c>
      <c r="K5619" s="11" t="str">
        <f t="shared" si="545"/>
        <v/>
      </c>
      <c r="L5619" s="11" t="str">
        <f t="shared" si="546"/>
        <v/>
      </c>
      <c r="M5619" s="11" t="str">
        <f>IF(A5619="","",VLOOKUP(E5619,index!$A$1:$B$6,2,0)*K5619*G5619)</f>
        <v/>
      </c>
      <c r="N5619" s="11" t="str">
        <f>IF(A5619="","",-PMT(G5619*VLOOKUP(E5619,index!$A$1:$B$6,2,0),C5619,F5619,0,0))</f>
        <v/>
      </c>
      <c r="O5619" s="11" t="str">
        <f t="shared" si="547"/>
        <v/>
      </c>
      <c r="P5619" s="11" t="str">
        <f t="shared" si="542"/>
        <v/>
      </c>
    </row>
    <row r="5620" spans="1:16" x14ac:dyDescent="0.25">
      <c r="A5620" s="9" t="str">
        <f>IF(A5619="","",IF(B5619&lt;C5619,A5619,IF(A5619=MAX('entry data'!$B$8:$B$507),"",A5619+1)))</f>
        <v/>
      </c>
      <c r="B5620" s="9" t="str">
        <f t="shared" si="543"/>
        <v/>
      </c>
      <c r="C5620" s="9" t="str">
        <f>IF(ISERROR(VLOOKUP(A5620,'entry data'!B:G,6,0)),"",VLOOKUP(A5620,'entry data'!B:G,6,0))</f>
        <v/>
      </c>
      <c r="D5620" s="9" t="str">
        <f>IF(ISERROR(VLOOKUP(A5620,'entry data'!B:C,2,0)),"",VLOOKUP(A5620,'entry data'!B:C,2,0))</f>
        <v/>
      </c>
      <c r="E5620" s="9" t="str">
        <f>IF(ISERROR(VLOOKUP(A5620,'entry data'!B:E,4,0)),"",VLOOKUP(A5620,'entry data'!B:E,4,0))</f>
        <v/>
      </c>
      <c r="F5620" s="11" t="str">
        <f>IF(A5620="","",IF(ISERROR(VLOOKUP(A5620,'entry data'!B:F,5,0)),"",VLOOKUP(A5620,'entry data'!B:F,5,0)))</f>
        <v/>
      </c>
      <c r="G5620" s="12" t="str">
        <f>IF(A5620="","",IF(ISERROR(VLOOKUP(A5620,'entry data'!B:I,8,0)),"",VLOOKUP(A5620,'entry data'!B:I,7,0)))</f>
        <v/>
      </c>
      <c r="H5620" s="13" t="str">
        <f>IF(A5620="","",IF(B5620=1,VLOOKUP(A5620,'entry data'!B:D,3,0),I5619))</f>
        <v/>
      </c>
      <c r="I5620" s="14" t="str">
        <f>IF(A5620="","",IF(E5620="weekly",7,IF(E5620="fortnightly",14,IF(E5620="monthly",DATE(IF(MONTH(H5620)=12,YEAR(H5620)+1,YEAR(H5620)),VLOOKUP(MONTH(H5620),index!$D$2:$G$13,2,0),DAY(H5620)),
IF(E5620="quarterly",DATE(IF(MONTH(H5620)&gt;=10,YEAR(H5620)+1,YEAR(H5620)),VLOOKUP(MONTH(H5620),index!$D$2:$G$13,3,0),DAY(H5620)),
IF(E5620="halfyearly",DATE(IF(MONTH(H5620)&gt;=7,YEAR(H5620)+1,YEAR(H5620)),VLOOKUP(MONTH(H5620),index!$D$2:$G$13,4,0),DAY(H5620)),
DATE(YEAR(H5620)+1,MONTH(H5620),DAY(H5620)))))-H5620))+H5620)</f>
        <v/>
      </c>
      <c r="J5620" s="9" t="str">
        <f t="shared" si="544"/>
        <v/>
      </c>
      <c r="K5620" s="11" t="str">
        <f t="shared" si="545"/>
        <v/>
      </c>
      <c r="L5620" s="11" t="str">
        <f t="shared" si="546"/>
        <v/>
      </c>
      <c r="M5620" s="11" t="str">
        <f>IF(A5620="","",VLOOKUP(E5620,index!$A$1:$B$6,2,0)*K5620*G5620)</f>
        <v/>
      </c>
      <c r="N5620" s="11" t="str">
        <f>IF(A5620="","",-PMT(G5620*VLOOKUP(E5620,index!$A$1:$B$6,2,0),C5620,F5620,0,0))</f>
        <v/>
      </c>
      <c r="O5620" s="11" t="str">
        <f t="shared" si="547"/>
        <v/>
      </c>
      <c r="P5620" s="11" t="str">
        <f t="shared" si="542"/>
        <v/>
      </c>
    </row>
    <row r="5621" spans="1:16" x14ac:dyDescent="0.25">
      <c r="A5621" s="9" t="str">
        <f>IF(A5620="","",IF(B5620&lt;C5620,A5620,IF(A5620=MAX('entry data'!$B$8:$B$507),"",A5620+1)))</f>
        <v/>
      </c>
      <c r="B5621" s="9" t="str">
        <f t="shared" si="543"/>
        <v/>
      </c>
      <c r="C5621" s="9" t="str">
        <f>IF(ISERROR(VLOOKUP(A5621,'entry data'!B:G,6,0)),"",VLOOKUP(A5621,'entry data'!B:G,6,0))</f>
        <v/>
      </c>
      <c r="D5621" s="9" t="str">
        <f>IF(ISERROR(VLOOKUP(A5621,'entry data'!B:C,2,0)),"",VLOOKUP(A5621,'entry data'!B:C,2,0))</f>
        <v/>
      </c>
      <c r="E5621" s="9" t="str">
        <f>IF(ISERROR(VLOOKUP(A5621,'entry data'!B:E,4,0)),"",VLOOKUP(A5621,'entry data'!B:E,4,0))</f>
        <v/>
      </c>
      <c r="F5621" s="11" t="str">
        <f>IF(A5621="","",IF(ISERROR(VLOOKUP(A5621,'entry data'!B:F,5,0)),"",VLOOKUP(A5621,'entry data'!B:F,5,0)))</f>
        <v/>
      </c>
      <c r="G5621" s="12" t="str">
        <f>IF(A5621="","",IF(ISERROR(VLOOKUP(A5621,'entry data'!B:I,8,0)),"",VLOOKUP(A5621,'entry data'!B:I,7,0)))</f>
        <v/>
      </c>
      <c r="H5621" s="13" t="str">
        <f>IF(A5621="","",IF(B5621=1,VLOOKUP(A5621,'entry data'!B:D,3,0),I5620))</f>
        <v/>
      </c>
      <c r="I5621" s="14" t="str">
        <f>IF(A5621="","",IF(E5621="weekly",7,IF(E5621="fortnightly",14,IF(E5621="monthly",DATE(IF(MONTH(H5621)=12,YEAR(H5621)+1,YEAR(H5621)),VLOOKUP(MONTH(H5621),index!$D$2:$G$13,2,0),DAY(H5621)),
IF(E5621="quarterly",DATE(IF(MONTH(H5621)&gt;=10,YEAR(H5621)+1,YEAR(H5621)),VLOOKUP(MONTH(H5621),index!$D$2:$G$13,3,0),DAY(H5621)),
IF(E5621="halfyearly",DATE(IF(MONTH(H5621)&gt;=7,YEAR(H5621)+1,YEAR(H5621)),VLOOKUP(MONTH(H5621),index!$D$2:$G$13,4,0),DAY(H5621)),
DATE(YEAR(H5621)+1,MONTH(H5621),DAY(H5621)))))-H5621))+H5621)</f>
        <v/>
      </c>
      <c r="J5621" s="9" t="str">
        <f t="shared" si="544"/>
        <v/>
      </c>
      <c r="K5621" s="11" t="str">
        <f t="shared" si="545"/>
        <v/>
      </c>
      <c r="L5621" s="11" t="str">
        <f t="shared" si="546"/>
        <v/>
      </c>
      <c r="M5621" s="11" t="str">
        <f>IF(A5621="","",VLOOKUP(E5621,index!$A$1:$B$6,2,0)*K5621*G5621)</f>
        <v/>
      </c>
      <c r="N5621" s="11" t="str">
        <f>IF(A5621="","",-PMT(G5621*VLOOKUP(E5621,index!$A$1:$B$6,2,0),C5621,F5621,0,0))</f>
        <v/>
      </c>
      <c r="O5621" s="11" t="str">
        <f t="shared" si="547"/>
        <v/>
      </c>
      <c r="P5621" s="11" t="str">
        <f t="shared" si="542"/>
        <v/>
      </c>
    </row>
    <row r="5622" spans="1:16" x14ac:dyDescent="0.25">
      <c r="A5622" s="9" t="str">
        <f>IF(A5621="","",IF(B5621&lt;C5621,A5621,IF(A5621=MAX('entry data'!$B$8:$B$507),"",A5621+1)))</f>
        <v/>
      </c>
      <c r="B5622" s="9" t="str">
        <f t="shared" si="543"/>
        <v/>
      </c>
      <c r="C5622" s="9" t="str">
        <f>IF(ISERROR(VLOOKUP(A5622,'entry data'!B:G,6,0)),"",VLOOKUP(A5622,'entry data'!B:G,6,0))</f>
        <v/>
      </c>
      <c r="D5622" s="9" t="str">
        <f>IF(ISERROR(VLOOKUP(A5622,'entry data'!B:C,2,0)),"",VLOOKUP(A5622,'entry data'!B:C,2,0))</f>
        <v/>
      </c>
      <c r="E5622" s="9" t="str">
        <f>IF(ISERROR(VLOOKUP(A5622,'entry data'!B:E,4,0)),"",VLOOKUP(A5622,'entry data'!B:E,4,0))</f>
        <v/>
      </c>
      <c r="F5622" s="11" t="str">
        <f>IF(A5622="","",IF(ISERROR(VLOOKUP(A5622,'entry data'!B:F,5,0)),"",VLOOKUP(A5622,'entry data'!B:F,5,0)))</f>
        <v/>
      </c>
      <c r="G5622" s="12" t="str">
        <f>IF(A5622="","",IF(ISERROR(VLOOKUP(A5622,'entry data'!B:I,8,0)),"",VLOOKUP(A5622,'entry data'!B:I,7,0)))</f>
        <v/>
      </c>
      <c r="H5622" s="13" t="str">
        <f>IF(A5622="","",IF(B5622=1,VLOOKUP(A5622,'entry data'!B:D,3,0),I5621))</f>
        <v/>
      </c>
      <c r="I5622" s="14" t="str">
        <f>IF(A5622="","",IF(E5622="weekly",7,IF(E5622="fortnightly",14,IF(E5622="monthly",DATE(IF(MONTH(H5622)=12,YEAR(H5622)+1,YEAR(H5622)),VLOOKUP(MONTH(H5622),index!$D$2:$G$13,2,0),DAY(H5622)),
IF(E5622="quarterly",DATE(IF(MONTH(H5622)&gt;=10,YEAR(H5622)+1,YEAR(H5622)),VLOOKUP(MONTH(H5622),index!$D$2:$G$13,3,0),DAY(H5622)),
IF(E5622="halfyearly",DATE(IF(MONTH(H5622)&gt;=7,YEAR(H5622)+1,YEAR(H5622)),VLOOKUP(MONTH(H5622),index!$D$2:$G$13,4,0),DAY(H5622)),
DATE(YEAR(H5622)+1,MONTH(H5622),DAY(H5622)))))-H5622))+H5622)</f>
        <v/>
      </c>
      <c r="J5622" s="9" t="str">
        <f t="shared" si="544"/>
        <v/>
      </c>
      <c r="K5622" s="11" t="str">
        <f t="shared" si="545"/>
        <v/>
      </c>
      <c r="L5622" s="11" t="str">
        <f t="shared" si="546"/>
        <v/>
      </c>
      <c r="M5622" s="11" t="str">
        <f>IF(A5622="","",VLOOKUP(E5622,index!$A$1:$B$6,2,0)*K5622*G5622)</f>
        <v/>
      </c>
      <c r="N5622" s="11" t="str">
        <f>IF(A5622="","",-PMT(G5622*VLOOKUP(E5622,index!$A$1:$B$6,2,0),C5622,F5622,0,0))</f>
        <v/>
      </c>
      <c r="O5622" s="11" t="str">
        <f t="shared" si="547"/>
        <v/>
      </c>
      <c r="P5622" s="11" t="str">
        <f t="shared" si="542"/>
        <v/>
      </c>
    </row>
    <row r="5623" spans="1:16" x14ac:dyDescent="0.25">
      <c r="A5623" s="9" t="str">
        <f>IF(A5622="","",IF(B5622&lt;C5622,A5622,IF(A5622=MAX('entry data'!$B$8:$B$507),"",A5622+1)))</f>
        <v/>
      </c>
      <c r="B5623" s="9" t="str">
        <f t="shared" si="543"/>
        <v/>
      </c>
      <c r="C5623" s="9" t="str">
        <f>IF(ISERROR(VLOOKUP(A5623,'entry data'!B:G,6,0)),"",VLOOKUP(A5623,'entry data'!B:G,6,0))</f>
        <v/>
      </c>
      <c r="D5623" s="9" t="str">
        <f>IF(ISERROR(VLOOKUP(A5623,'entry data'!B:C,2,0)),"",VLOOKUP(A5623,'entry data'!B:C,2,0))</f>
        <v/>
      </c>
      <c r="E5623" s="9" t="str">
        <f>IF(ISERROR(VLOOKUP(A5623,'entry data'!B:E,4,0)),"",VLOOKUP(A5623,'entry data'!B:E,4,0))</f>
        <v/>
      </c>
      <c r="F5623" s="11" t="str">
        <f>IF(A5623="","",IF(ISERROR(VLOOKUP(A5623,'entry data'!B:F,5,0)),"",VLOOKUP(A5623,'entry data'!B:F,5,0)))</f>
        <v/>
      </c>
      <c r="G5623" s="12" t="str">
        <f>IF(A5623="","",IF(ISERROR(VLOOKUP(A5623,'entry data'!B:I,8,0)),"",VLOOKUP(A5623,'entry data'!B:I,7,0)))</f>
        <v/>
      </c>
      <c r="H5623" s="13" t="str">
        <f>IF(A5623="","",IF(B5623=1,VLOOKUP(A5623,'entry data'!B:D,3,0),I5622))</f>
        <v/>
      </c>
      <c r="I5623" s="14" t="str">
        <f>IF(A5623="","",IF(E5623="weekly",7,IF(E5623="fortnightly",14,IF(E5623="monthly",DATE(IF(MONTH(H5623)=12,YEAR(H5623)+1,YEAR(H5623)),VLOOKUP(MONTH(H5623),index!$D$2:$G$13,2,0),DAY(H5623)),
IF(E5623="quarterly",DATE(IF(MONTH(H5623)&gt;=10,YEAR(H5623)+1,YEAR(H5623)),VLOOKUP(MONTH(H5623),index!$D$2:$G$13,3,0),DAY(H5623)),
IF(E5623="halfyearly",DATE(IF(MONTH(H5623)&gt;=7,YEAR(H5623)+1,YEAR(H5623)),VLOOKUP(MONTH(H5623),index!$D$2:$G$13,4,0),DAY(H5623)),
DATE(YEAR(H5623)+1,MONTH(H5623),DAY(H5623)))))-H5623))+H5623)</f>
        <v/>
      </c>
      <c r="J5623" s="9" t="str">
        <f t="shared" si="544"/>
        <v/>
      </c>
      <c r="K5623" s="11" t="str">
        <f t="shared" si="545"/>
        <v/>
      </c>
      <c r="L5623" s="11" t="str">
        <f t="shared" si="546"/>
        <v/>
      </c>
      <c r="M5623" s="11" t="str">
        <f>IF(A5623="","",VLOOKUP(E5623,index!$A$1:$B$6,2,0)*K5623*G5623)</f>
        <v/>
      </c>
      <c r="N5623" s="11" t="str">
        <f>IF(A5623="","",-PMT(G5623*VLOOKUP(E5623,index!$A$1:$B$6,2,0),C5623,F5623,0,0))</f>
        <v/>
      </c>
      <c r="O5623" s="11" t="str">
        <f t="shared" si="547"/>
        <v/>
      </c>
      <c r="P5623" s="11" t="str">
        <f t="shared" si="542"/>
        <v/>
      </c>
    </row>
    <row r="5624" spans="1:16" x14ac:dyDescent="0.25">
      <c r="A5624" s="9" t="str">
        <f>IF(A5623="","",IF(B5623&lt;C5623,A5623,IF(A5623=MAX('entry data'!$B$8:$B$507),"",A5623+1)))</f>
        <v/>
      </c>
      <c r="B5624" s="9" t="str">
        <f t="shared" si="543"/>
        <v/>
      </c>
      <c r="C5624" s="9" t="str">
        <f>IF(ISERROR(VLOOKUP(A5624,'entry data'!B:G,6,0)),"",VLOOKUP(A5624,'entry data'!B:G,6,0))</f>
        <v/>
      </c>
      <c r="D5624" s="9" t="str">
        <f>IF(ISERROR(VLOOKUP(A5624,'entry data'!B:C,2,0)),"",VLOOKUP(A5624,'entry data'!B:C,2,0))</f>
        <v/>
      </c>
      <c r="E5624" s="9" t="str">
        <f>IF(ISERROR(VLOOKUP(A5624,'entry data'!B:E,4,0)),"",VLOOKUP(A5624,'entry data'!B:E,4,0))</f>
        <v/>
      </c>
      <c r="F5624" s="11" t="str">
        <f>IF(A5624="","",IF(ISERROR(VLOOKUP(A5624,'entry data'!B:F,5,0)),"",VLOOKUP(A5624,'entry data'!B:F,5,0)))</f>
        <v/>
      </c>
      <c r="G5624" s="12" t="str">
        <f>IF(A5624="","",IF(ISERROR(VLOOKUP(A5624,'entry data'!B:I,8,0)),"",VLOOKUP(A5624,'entry data'!B:I,7,0)))</f>
        <v/>
      </c>
      <c r="H5624" s="13" t="str">
        <f>IF(A5624="","",IF(B5624=1,VLOOKUP(A5624,'entry data'!B:D,3,0),I5623))</f>
        <v/>
      </c>
      <c r="I5624" s="14" t="str">
        <f>IF(A5624="","",IF(E5624="weekly",7,IF(E5624="fortnightly",14,IF(E5624="monthly",DATE(IF(MONTH(H5624)=12,YEAR(H5624)+1,YEAR(H5624)),VLOOKUP(MONTH(H5624),index!$D$2:$G$13,2,0),DAY(H5624)),
IF(E5624="quarterly",DATE(IF(MONTH(H5624)&gt;=10,YEAR(H5624)+1,YEAR(H5624)),VLOOKUP(MONTH(H5624),index!$D$2:$G$13,3,0),DAY(H5624)),
IF(E5624="halfyearly",DATE(IF(MONTH(H5624)&gt;=7,YEAR(H5624)+1,YEAR(H5624)),VLOOKUP(MONTH(H5624),index!$D$2:$G$13,4,0),DAY(H5624)),
DATE(YEAR(H5624)+1,MONTH(H5624),DAY(H5624)))))-H5624))+H5624)</f>
        <v/>
      </c>
      <c r="J5624" s="9" t="str">
        <f t="shared" si="544"/>
        <v/>
      </c>
      <c r="K5624" s="11" t="str">
        <f t="shared" si="545"/>
        <v/>
      </c>
      <c r="L5624" s="11" t="str">
        <f t="shared" si="546"/>
        <v/>
      </c>
      <c r="M5624" s="11" t="str">
        <f>IF(A5624="","",VLOOKUP(E5624,index!$A$1:$B$6,2,0)*K5624*G5624)</f>
        <v/>
      </c>
      <c r="N5624" s="11" t="str">
        <f>IF(A5624="","",-PMT(G5624*VLOOKUP(E5624,index!$A$1:$B$6,2,0),C5624,F5624,0,0))</f>
        <v/>
      </c>
      <c r="O5624" s="11" t="str">
        <f t="shared" si="547"/>
        <v/>
      </c>
      <c r="P5624" s="11" t="str">
        <f t="shared" si="542"/>
        <v/>
      </c>
    </row>
    <row r="5625" spans="1:16" x14ac:dyDescent="0.25">
      <c r="A5625" s="9" t="str">
        <f>IF(A5624="","",IF(B5624&lt;C5624,A5624,IF(A5624=MAX('entry data'!$B$8:$B$507),"",A5624+1)))</f>
        <v/>
      </c>
      <c r="B5625" s="9" t="str">
        <f t="shared" si="543"/>
        <v/>
      </c>
      <c r="C5625" s="9" t="str">
        <f>IF(ISERROR(VLOOKUP(A5625,'entry data'!B:G,6,0)),"",VLOOKUP(A5625,'entry data'!B:G,6,0))</f>
        <v/>
      </c>
      <c r="D5625" s="9" t="str">
        <f>IF(ISERROR(VLOOKUP(A5625,'entry data'!B:C,2,0)),"",VLOOKUP(A5625,'entry data'!B:C,2,0))</f>
        <v/>
      </c>
      <c r="E5625" s="9" t="str">
        <f>IF(ISERROR(VLOOKUP(A5625,'entry data'!B:E,4,0)),"",VLOOKUP(A5625,'entry data'!B:E,4,0))</f>
        <v/>
      </c>
      <c r="F5625" s="11" t="str">
        <f>IF(A5625="","",IF(ISERROR(VLOOKUP(A5625,'entry data'!B:F,5,0)),"",VLOOKUP(A5625,'entry data'!B:F,5,0)))</f>
        <v/>
      </c>
      <c r="G5625" s="12" t="str">
        <f>IF(A5625="","",IF(ISERROR(VLOOKUP(A5625,'entry data'!B:I,8,0)),"",VLOOKUP(A5625,'entry data'!B:I,7,0)))</f>
        <v/>
      </c>
      <c r="H5625" s="13" t="str">
        <f>IF(A5625="","",IF(B5625=1,VLOOKUP(A5625,'entry data'!B:D,3,0),I5624))</f>
        <v/>
      </c>
      <c r="I5625" s="14" t="str">
        <f>IF(A5625="","",IF(E5625="weekly",7,IF(E5625="fortnightly",14,IF(E5625="monthly",DATE(IF(MONTH(H5625)=12,YEAR(H5625)+1,YEAR(H5625)),VLOOKUP(MONTH(H5625),index!$D$2:$G$13,2,0),DAY(H5625)),
IF(E5625="quarterly",DATE(IF(MONTH(H5625)&gt;=10,YEAR(H5625)+1,YEAR(H5625)),VLOOKUP(MONTH(H5625),index!$D$2:$G$13,3,0),DAY(H5625)),
IF(E5625="halfyearly",DATE(IF(MONTH(H5625)&gt;=7,YEAR(H5625)+1,YEAR(H5625)),VLOOKUP(MONTH(H5625),index!$D$2:$G$13,4,0),DAY(H5625)),
DATE(YEAR(H5625)+1,MONTH(H5625),DAY(H5625)))))-H5625))+H5625)</f>
        <v/>
      </c>
      <c r="J5625" s="9" t="str">
        <f t="shared" si="544"/>
        <v/>
      </c>
      <c r="K5625" s="11" t="str">
        <f t="shared" si="545"/>
        <v/>
      </c>
      <c r="L5625" s="11" t="str">
        <f t="shared" si="546"/>
        <v/>
      </c>
      <c r="M5625" s="11" t="str">
        <f>IF(A5625="","",VLOOKUP(E5625,index!$A$1:$B$6,2,0)*K5625*G5625)</f>
        <v/>
      </c>
      <c r="N5625" s="11" t="str">
        <f>IF(A5625="","",-PMT(G5625*VLOOKUP(E5625,index!$A$1:$B$6,2,0),C5625,F5625,0,0))</f>
        <v/>
      </c>
      <c r="O5625" s="11" t="str">
        <f t="shared" si="547"/>
        <v/>
      </c>
      <c r="P5625" s="11" t="str">
        <f t="shared" si="542"/>
        <v/>
      </c>
    </row>
    <row r="5626" spans="1:16" x14ac:dyDescent="0.25">
      <c r="A5626" s="9" t="str">
        <f>IF(A5625="","",IF(B5625&lt;C5625,A5625,IF(A5625=MAX('entry data'!$B$8:$B$507),"",A5625+1)))</f>
        <v/>
      </c>
      <c r="B5626" s="9" t="str">
        <f t="shared" si="543"/>
        <v/>
      </c>
      <c r="C5626" s="9" t="str">
        <f>IF(ISERROR(VLOOKUP(A5626,'entry data'!B:G,6,0)),"",VLOOKUP(A5626,'entry data'!B:G,6,0))</f>
        <v/>
      </c>
      <c r="D5626" s="9" t="str">
        <f>IF(ISERROR(VLOOKUP(A5626,'entry data'!B:C,2,0)),"",VLOOKUP(A5626,'entry data'!B:C,2,0))</f>
        <v/>
      </c>
      <c r="E5626" s="9" t="str">
        <f>IF(ISERROR(VLOOKUP(A5626,'entry data'!B:E,4,0)),"",VLOOKUP(A5626,'entry data'!B:E,4,0))</f>
        <v/>
      </c>
      <c r="F5626" s="11" t="str">
        <f>IF(A5626="","",IF(ISERROR(VLOOKUP(A5626,'entry data'!B:F,5,0)),"",VLOOKUP(A5626,'entry data'!B:F,5,0)))</f>
        <v/>
      </c>
      <c r="G5626" s="12" t="str">
        <f>IF(A5626="","",IF(ISERROR(VLOOKUP(A5626,'entry data'!B:I,8,0)),"",VLOOKUP(A5626,'entry data'!B:I,7,0)))</f>
        <v/>
      </c>
      <c r="H5626" s="13" t="str">
        <f>IF(A5626="","",IF(B5626=1,VLOOKUP(A5626,'entry data'!B:D,3,0),I5625))</f>
        <v/>
      </c>
      <c r="I5626" s="14" t="str">
        <f>IF(A5626="","",IF(E5626="weekly",7,IF(E5626="fortnightly",14,IF(E5626="monthly",DATE(IF(MONTH(H5626)=12,YEAR(H5626)+1,YEAR(H5626)),VLOOKUP(MONTH(H5626),index!$D$2:$G$13,2,0),DAY(H5626)),
IF(E5626="quarterly",DATE(IF(MONTH(H5626)&gt;=10,YEAR(H5626)+1,YEAR(H5626)),VLOOKUP(MONTH(H5626),index!$D$2:$G$13,3,0),DAY(H5626)),
IF(E5626="halfyearly",DATE(IF(MONTH(H5626)&gt;=7,YEAR(H5626)+1,YEAR(H5626)),VLOOKUP(MONTH(H5626),index!$D$2:$G$13,4,0),DAY(H5626)),
DATE(YEAR(H5626)+1,MONTH(H5626),DAY(H5626)))))-H5626))+H5626)</f>
        <v/>
      </c>
      <c r="J5626" s="9" t="str">
        <f t="shared" si="544"/>
        <v/>
      </c>
      <c r="K5626" s="11" t="str">
        <f t="shared" si="545"/>
        <v/>
      </c>
      <c r="L5626" s="11" t="str">
        <f t="shared" si="546"/>
        <v/>
      </c>
      <c r="M5626" s="11" t="str">
        <f>IF(A5626="","",VLOOKUP(E5626,index!$A$1:$B$6,2,0)*K5626*G5626)</f>
        <v/>
      </c>
      <c r="N5626" s="11" t="str">
        <f>IF(A5626="","",-PMT(G5626*VLOOKUP(E5626,index!$A$1:$B$6,2,0),C5626,F5626,0,0))</f>
        <v/>
      </c>
      <c r="O5626" s="11" t="str">
        <f t="shared" si="547"/>
        <v/>
      </c>
      <c r="P5626" s="11" t="str">
        <f t="shared" si="542"/>
        <v/>
      </c>
    </row>
    <row r="5627" spans="1:16" x14ac:dyDescent="0.25">
      <c r="A5627" s="9" t="str">
        <f>IF(A5626="","",IF(B5626&lt;C5626,A5626,IF(A5626=MAX('entry data'!$B$8:$B$507),"",A5626+1)))</f>
        <v/>
      </c>
      <c r="B5627" s="9" t="str">
        <f t="shared" si="543"/>
        <v/>
      </c>
      <c r="C5627" s="9" t="str">
        <f>IF(ISERROR(VLOOKUP(A5627,'entry data'!B:G,6,0)),"",VLOOKUP(A5627,'entry data'!B:G,6,0))</f>
        <v/>
      </c>
      <c r="D5627" s="9" t="str">
        <f>IF(ISERROR(VLOOKUP(A5627,'entry data'!B:C,2,0)),"",VLOOKUP(A5627,'entry data'!B:C,2,0))</f>
        <v/>
      </c>
      <c r="E5627" s="9" t="str">
        <f>IF(ISERROR(VLOOKUP(A5627,'entry data'!B:E,4,0)),"",VLOOKUP(A5627,'entry data'!B:E,4,0))</f>
        <v/>
      </c>
      <c r="F5627" s="11" t="str">
        <f>IF(A5627="","",IF(ISERROR(VLOOKUP(A5627,'entry data'!B:F,5,0)),"",VLOOKUP(A5627,'entry data'!B:F,5,0)))</f>
        <v/>
      </c>
      <c r="G5627" s="12" t="str">
        <f>IF(A5627="","",IF(ISERROR(VLOOKUP(A5627,'entry data'!B:I,8,0)),"",VLOOKUP(A5627,'entry data'!B:I,7,0)))</f>
        <v/>
      </c>
      <c r="H5627" s="13" t="str">
        <f>IF(A5627="","",IF(B5627=1,VLOOKUP(A5627,'entry data'!B:D,3,0),I5626))</f>
        <v/>
      </c>
      <c r="I5627" s="14" t="str">
        <f>IF(A5627="","",IF(E5627="weekly",7,IF(E5627="fortnightly",14,IF(E5627="monthly",DATE(IF(MONTH(H5627)=12,YEAR(H5627)+1,YEAR(H5627)),VLOOKUP(MONTH(H5627),index!$D$2:$G$13,2,0),DAY(H5627)),
IF(E5627="quarterly",DATE(IF(MONTH(H5627)&gt;=10,YEAR(H5627)+1,YEAR(H5627)),VLOOKUP(MONTH(H5627),index!$D$2:$G$13,3,0),DAY(H5627)),
IF(E5627="halfyearly",DATE(IF(MONTH(H5627)&gt;=7,YEAR(H5627)+1,YEAR(H5627)),VLOOKUP(MONTH(H5627),index!$D$2:$G$13,4,0),DAY(H5627)),
DATE(YEAR(H5627)+1,MONTH(H5627),DAY(H5627)))))-H5627))+H5627)</f>
        <v/>
      </c>
      <c r="J5627" s="9" t="str">
        <f t="shared" si="544"/>
        <v/>
      </c>
      <c r="K5627" s="11" t="str">
        <f t="shared" si="545"/>
        <v/>
      </c>
      <c r="L5627" s="11" t="str">
        <f t="shared" si="546"/>
        <v/>
      </c>
      <c r="M5627" s="11" t="str">
        <f>IF(A5627="","",VLOOKUP(E5627,index!$A$1:$B$6,2,0)*K5627*G5627)</f>
        <v/>
      </c>
      <c r="N5627" s="11" t="str">
        <f>IF(A5627="","",-PMT(G5627*VLOOKUP(E5627,index!$A$1:$B$6,2,0),C5627,F5627,0,0))</f>
        <v/>
      </c>
      <c r="O5627" s="11" t="str">
        <f t="shared" si="547"/>
        <v/>
      </c>
      <c r="P5627" s="11" t="str">
        <f t="shared" si="542"/>
        <v/>
      </c>
    </row>
    <row r="5628" spans="1:16" x14ac:dyDescent="0.25">
      <c r="A5628" s="9" t="str">
        <f>IF(A5627="","",IF(B5627&lt;C5627,A5627,IF(A5627=MAX('entry data'!$B$8:$B$507),"",A5627+1)))</f>
        <v/>
      </c>
      <c r="B5628" s="9" t="str">
        <f t="shared" si="543"/>
        <v/>
      </c>
      <c r="C5628" s="9" t="str">
        <f>IF(ISERROR(VLOOKUP(A5628,'entry data'!B:G,6,0)),"",VLOOKUP(A5628,'entry data'!B:G,6,0))</f>
        <v/>
      </c>
      <c r="D5628" s="9" t="str">
        <f>IF(ISERROR(VLOOKUP(A5628,'entry data'!B:C,2,0)),"",VLOOKUP(A5628,'entry data'!B:C,2,0))</f>
        <v/>
      </c>
      <c r="E5628" s="9" t="str">
        <f>IF(ISERROR(VLOOKUP(A5628,'entry data'!B:E,4,0)),"",VLOOKUP(A5628,'entry data'!B:E,4,0))</f>
        <v/>
      </c>
      <c r="F5628" s="11" t="str">
        <f>IF(A5628="","",IF(ISERROR(VLOOKUP(A5628,'entry data'!B:F,5,0)),"",VLOOKUP(A5628,'entry data'!B:F,5,0)))</f>
        <v/>
      </c>
      <c r="G5628" s="12" t="str">
        <f>IF(A5628="","",IF(ISERROR(VLOOKUP(A5628,'entry data'!B:I,8,0)),"",VLOOKUP(A5628,'entry data'!B:I,7,0)))</f>
        <v/>
      </c>
      <c r="H5628" s="13" t="str">
        <f>IF(A5628="","",IF(B5628=1,VLOOKUP(A5628,'entry data'!B:D,3,0),I5627))</f>
        <v/>
      </c>
      <c r="I5628" s="14" t="str">
        <f>IF(A5628="","",IF(E5628="weekly",7,IF(E5628="fortnightly",14,IF(E5628="monthly",DATE(IF(MONTH(H5628)=12,YEAR(H5628)+1,YEAR(H5628)),VLOOKUP(MONTH(H5628),index!$D$2:$G$13,2,0),DAY(H5628)),
IF(E5628="quarterly",DATE(IF(MONTH(H5628)&gt;=10,YEAR(H5628)+1,YEAR(H5628)),VLOOKUP(MONTH(H5628),index!$D$2:$G$13,3,0),DAY(H5628)),
IF(E5628="halfyearly",DATE(IF(MONTH(H5628)&gt;=7,YEAR(H5628)+1,YEAR(H5628)),VLOOKUP(MONTH(H5628),index!$D$2:$G$13,4,0),DAY(H5628)),
DATE(YEAR(H5628)+1,MONTH(H5628),DAY(H5628)))))-H5628))+H5628)</f>
        <v/>
      </c>
      <c r="J5628" s="9" t="str">
        <f t="shared" si="544"/>
        <v/>
      </c>
      <c r="K5628" s="11" t="str">
        <f t="shared" si="545"/>
        <v/>
      </c>
      <c r="L5628" s="11" t="str">
        <f t="shared" si="546"/>
        <v/>
      </c>
      <c r="M5628" s="11" t="str">
        <f>IF(A5628="","",VLOOKUP(E5628,index!$A$1:$B$6,2,0)*K5628*G5628)</f>
        <v/>
      </c>
      <c r="N5628" s="11" t="str">
        <f>IF(A5628="","",-PMT(G5628*VLOOKUP(E5628,index!$A$1:$B$6,2,0),C5628,F5628,0,0))</f>
        <v/>
      </c>
      <c r="O5628" s="11" t="str">
        <f t="shared" si="547"/>
        <v/>
      </c>
      <c r="P5628" s="11" t="str">
        <f t="shared" si="542"/>
        <v/>
      </c>
    </row>
    <row r="5629" spans="1:16" x14ac:dyDescent="0.25">
      <c r="A5629" s="9" t="str">
        <f>IF(A5628="","",IF(B5628&lt;C5628,A5628,IF(A5628=MAX('entry data'!$B$8:$B$507),"",A5628+1)))</f>
        <v/>
      </c>
      <c r="B5629" s="9" t="str">
        <f t="shared" si="543"/>
        <v/>
      </c>
      <c r="C5629" s="9" t="str">
        <f>IF(ISERROR(VLOOKUP(A5629,'entry data'!B:G,6,0)),"",VLOOKUP(A5629,'entry data'!B:G,6,0))</f>
        <v/>
      </c>
      <c r="D5629" s="9" t="str">
        <f>IF(ISERROR(VLOOKUP(A5629,'entry data'!B:C,2,0)),"",VLOOKUP(A5629,'entry data'!B:C,2,0))</f>
        <v/>
      </c>
      <c r="E5629" s="9" t="str">
        <f>IF(ISERROR(VLOOKUP(A5629,'entry data'!B:E,4,0)),"",VLOOKUP(A5629,'entry data'!B:E,4,0))</f>
        <v/>
      </c>
      <c r="F5629" s="11" t="str">
        <f>IF(A5629="","",IF(ISERROR(VLOOKUP(A5629,'entry data'!B:F,5,0)),"",VLOOKUP(A5629,'entry data'!B:F,5,0)))</f>
        <v/>
      </c>
      <c r="G5629" s="12" t="str">
        <f>IF(A5629="","",IF(ISERROR(VLOOKUP(A5629,'entry data'!B:I,8,0)),"",VLOOKUP(A5629,'entry data'!B:I,7,0)))</f>
        <v/>
      </c>
      <c r="H5629" s="13" t="str">
        <f>IF(A5629="","",IF(B5629=1,VLOOKUP(A5629,'entry data'!B:D,3,0),I5628))</f>
        <v/>
      </c>
      <c r="I5629" s="14" t="str">
        <f>IF(A5629="","",IF(E5629="weekly",7,IF(E5629="fortnightly",14,IF(E5629="monthly",DATE(IF(MONTH(H5629)=12,YEAR(H5629)+1,YEAR(H5629)),VLOOKUP(MONTH(H5629),index!$D$2:$G$13,2,0),DAY(H5629)),
IF(E5629="quarterly",DATE(IF(MONTH(H5629)&gt;=10,YEAR(H5629)+1,YEAR(H5629)),VLOOKUP(MONTH(H5629),index!$D$2:$G$13,3,0),DAY(H5629)),
IF(E5629="halfyearly",DATE(IF(MONTH(H5629)&gt;=7,YEAR(H5629)+1,YEAR(H5629)),VLOOKUP(MONTH(H5629),index!$D$2:$G$13,4,0),DAY(H5629)),
DATE(YEAR(H5629)+1,MONTH(H5629),DAY(H5629)))))-H5629))+H5629)</f>
        <v/>
      </c>
      <c r="J5629" s="9" t="str">
        <f t="shared" si="544"/>
        <v/>
      </c>
      <c r="K5629" s="11" t="str">
        <f t="shared" si="545"/>
        <v/>
      </c>
      <c r="L5629" s="11" t="str">
        <f t="shared" si="546"/>
        <v/>
      </c>
      <c r="M5629" s="11" t="str">
        <f>IF(A5629="","",VLOOKUP(E5629,index!$A$1:$B$6,2,0)*K5629*G5629)</f>
        <v/>
      </c>
      <c r="N5629" s="11" t="str">
        <f>IF(A5629="","",-PMT(G5629*VLOOKUP(E5629,index!$A$1:$B$6,2,0),C5629,F5629,0,0))</f>
        <v/>
      </c>
      <c r="O5629" s="11" t="str">
        <f t="shared" si="547"/>
        <v/>
      </c>
      <c r="P5629" s="11" t="str">
        <f t="shared" si="542"/>
        <v/>
      </c>
    </row>
    <row r="5630" spans="1:16" x14ac:dyDescent="0.25">
      <c r="A5630" s="9" t="str">
        <f>IF(A5629="","",IF(B5629&lt;C5629,A5629,IF(A5629=MAX('entry data'!$B$8:$B$507),"",A5629+1)))</f>
        <v/>
      </c>
      <c r="B5630" s="9" t="str">
        <f t="shared" si="543"/>
        <v/>
      </c>
      <c r="C5630" s="9" t="str">
        <f>IF(ISERROR(VLOOKUP(A5630,'entry data'!B:G,6,0)),"",VLOOKUP(A5630,'entry data'!B:G,6,0))</f>
        <v/>
      </c>
      <c r="D5630" s="9" t="str">
        <f>IF(ISERROR(VLOOKUP(A5630,'entry data'!B:C,2,0)),"",VLOOKUP(A5630,'entry data'!B:C,2,0))</f>
        <v/>
      </c>
      <c r="E5630" s="9" t="str">
        <f>IF(ISERROR(VLOOKUP(A5630,'entry data'!B:E,4,0)),"",VLOOKUP(A5630,'entry data'!B:E,4,0))</f>
        <v/>
      </c>
      <c r="F5630" s="11" t="str">
        <f>IF(A5630="","",IF(ISERROR(VLOOKUP(A5630,'entry data'!B:F,5,0)),"",VLOOKUP(A5630,'entry data'!B:F,5,0)))</f>
        <v/>
      </c>
      <c r="G5630" s="12" t="str">
        <f>IF(A5630="","",IF(ISERROR(VLOOKUP(A5630,'entry data'!B:I,8,0)),"",VLOOKUP(A5630,'entry data'!B:I,7,0)))</f>
        <v/>
      </c>
      <c r="H5630" s="13" t="str">
        <f>IF(A5630="","",IF(B5630=1,VLOOKUP(A5630,'entry data'!B:D,3,0),I5629))</f>
        <v/>
      </c>
      <c r="I5630" s="14" t="str">
        <f>IF(A5630="","",IF(E5630="weekly",7,IF(E5630="fortnightly",14,IF(E5630="monthly",DATE(IF(MONTH(H5630)=12,YEAR(H5630)+1,YEAR(H5630)),VLOOKUP(MONTH(H5630),index!$D$2:$G$13,2,0),DAY(H5630)),
IF(E5630="quarterly",DATE(IF(MONTH(H5630)&gt;=10,YEAR(H5630)+1,YEAR(H5630)),VLOOKUP(MONTH(H5630),index!$D$2:$G$13,3,0),DAY(H5630)),
IF(E5630="halfyearly",DATE(IF(MONTH(H5630)&gt;=7,YEAR(H5630)+1,YEAR(H5630)),VLOOKUP(MONTH(H5630),index!$D$2:$G$13,4,0),DAY(H5630)),
DATE(YEAR(H5630)+1,MONTH(H5630),DAY(H5630)))))-H5630))+H5630)</f>
        <v/>
      </c>
      <c r="J5630" s="9" t="str">
        <f t="shared" si="544"/>
        <v/>
      </c>
      <c r="K5630" s="11" t="str">
        <f t="shared" si="545"/>
        <v/>
      </c>
      <c r="L5630" s="11" t="str">
        <f t="shared" si="546"/>
        <v/>
      </c>
      <c r="M5630" s="11" t="str">
        <f>IF(A5630="","",VLOOKUP(E5630,index!$A$1:$B$6,2,0)*K5630*G5630)</f>
        <v/>
      </c>
      <c r="N5630" s="11" t="str">
        <f>IF(A5630="","",-PMT(G5630*VLOOKUP(E5630,index!$A$1:$B$6,2,0),C5630,F5630,0,0))</f>
        <v/>
      </c>
      <c r="O5630" s="11" t="str">
        <f t="shared" si="547"/>
        <v/>
      </c>
      <c r="P5630" s="11" t="str">
        <f t="shared" si="542"/>
        <v/>
      </c>
    </row>
    <row r="5631" spans="1:16" x14ac:dyDescent="0.25">
      <c r="A5631" s="9" t="str">
        <f>IF(A5630="","",IF(B5630&lt;C5630,A5630,IF(A5630=MAX('entry data'!$B$8:$B$507),"",A5630+1)))</f>
        <v/>
      </c>
      <c r="B5631" s="9" t="str">
        <f t="shared" si="543"/>
        <v/>
      </c>
      <c r="C5631" s="9" t="str">
        <f>IF(ISERROR(VLOOKUP(A5631,'entry data'!B:G,6,0)),"",VLOOKUP(A5631,'entry data'!B:G,6,0))</f>
        <v/>
      </c>
      <c r="D5631" s="9" t="str">
        <f>IF(ISERROR(VLOOKUP(A5631,'entry data'!B:C,2,0)),"",VLOOKUP(A5631,'entry data'!B:C,2,0))</f>
        <v/>
      </c>
      <c r="E5631" s="9" t="str">
        <f>IF(ISERROR(VLOOKUP(A5631,'entry data'!B:E,4,0)),"",VLOOKUP(A5631,'entry data'!B:E,4,0))</f>
        <v/>
      </c>
      <c r="F5631" s="11" t="str">
        <f>IF(A5631="","",IF(ISERROR(VLOOKUP(A5631,'entry data'!B:F,5,0)),"",VLOOKUP(A5631,'entry data'!B:F,5,0)))</f>
        <v/>
      </c>
      <c r="G5631" s="12" t="str">
        <f>IF(A5631="","",IF(ISERROR(VLOOKUP(A5631,'entry data'!B:I,8,0)),"",VLOOKUP(A5631,'entry data'!B:I,7,0)))</f>
        <v/>
      </c>
      <c r="H5631" s="13" t="str">
        <f>IF(A5631="","",IF(B5631=1,VLOOKUP(A5631,'entry data'!B:D,3,0),I5630))</f>
        <v/>
      </c>
      <c r="I5631" s="14" t="str">
        <f>IF(A5631="","",IF(E5631="weekly",7,IF(E5631="fortnightly",14,IF(E5631="monthly",DATE(IF(MONTH(H5631)=12,YEAR(H5631)+1,YEAR(H5631)),VLOOKUP(MONTH(H5631),index!$D$2:$G$13,2,0),DAY(H5631)),
IF(E5631="quarterly",DATE(IF(MONTH(H5631)&gt;=10,YEAR(H5631)+1,YEAR(H5631)),VLOOKUP(MONTH(H5631),index!$D$2:$G$13,3,0),DAY(H5631)),
IF(E5631="halfyearly",DATE(IF(MONTH(H5631)&gt;=7,YEAR(H5631)+1,YEAR(H5631)),VLOOKUP(MONTH(H5631),index!$D$2:$G$13,4,0),DAY(H5631)),
DATE(YEAR(H5631)+1,MONTH(H5631),DAY(H5631)))))-H5631))+H5631)</f>
        <v/>
      </c>
      <c r="J5631" s="9" t="str">
        <f t="shared" si="544"/>
        <v/>
      </c>
      <c r="K5631" s="11" t="str">
        <f t="shared" si="545"/>
        <v/>
      </c>
      <c r="L5631" s="11" t="str">
        <f t="shared" si="546"/>
        <v/>
      </c>
      <c r="M5631" s="11" t="str">
        <f>IF(A5631="","",VLOOKUP(E5631,index!$A$1:$B$6,2,0)*K5631*G5631)</f>
        <v/>
      </c>
      <c r="N5631" s="11" t="str">
        <f>IF(A5631="","",-PMT(G5631*VLOOKUP(E5631,index!$A$1:$B$6,2,0),C5631,F5631,0,0))</f>
        <v/>
      </c>
      <c r="O5631" s="11" t="str">
        <f t="shared" si="547"/>
        <v/>
      </c>
      <c r="P5631" s="11" t="str">
        <f t="shared" si="542"/>
        <v/>
      </c>
    </row>
    <row r="5632" spans="1:16" x14ac:dyDescent="0.25">
      <c r="A5632" s="9" t="str">
        <f>IF(A5631="","",IF(B5631&lt;C5631,A5631,IF(A5631=MAX('entry data'!$B$8:$B$507),"",A5631+1)))</f>
        <v/>
      </c>
      <c r="B5632" s="9" t="str">
        <f t="shared" si="543"/>
        <v/>
      </c>
      <c r="C5632" s="9" t="str">
        <f>IF(ISERROR(VLOOKUP(A5632,'entry data'!B:G,6,0)),"",VLOOKUP(A5632,'entry data'!B:G,6,0))</f>
        <v/>
      </c>
      <c r="D5632" s="9" t="str">
        <f>IF(ISERROR(VLOOKUP(A5632,'entry data'!B:C,2,0)),"",VLOOKUP(A5632,'entry data'!B:C,2,0))</f>
        <v/>
      </c>
      <c r="E5632" s="9" t="str">
        <f>IF(ISERROR(VLOOKUP(A5632,'entry data'!B:E,4,0)),"",VLOOKUP(A5632,'entry data'!B:E,4,0))</f>
        <v/>
      </c>
      <c r="F5632" s="11" t="str">
        <f>IF(A5632="","",IF(ISERROR(VLOOKUP(A5632,'entry data'!B:F,5,0)),"",VLOOKUP(A5632,'entry data'!B:F,5,0)))</f>
        <v/>
      </c>
      <c r="G5632" s="12" t="str">
        <f>IF(A5632="","",IF(ISERROR(VLOOKUP(A5632,'entry data'!B:I,8,0)),"",VLOOKUP(A5632,'entry data'!B:I,7,0)))</f>
        <v/>
      </c>
      <c r="H5632" s="13" t="str">
        <f>IF(A5632="","",IF(B5632=1,VLOOKUP(A5632,'entry data'!B:D,3,0),I5631))</f>
        <v/>
      </c>
      <c r="I5632" s="14" t="str">
        <f>IF(A5632="","",IF(E5632="weekly",7,IF(E5632="fortnightly",14,IF(E5632="monthly",DATE(IF(MONTH(H5632)=12,YEAR(H5632)+1,YEAR(H5632)),VLOOKUP(MONTH(H5632),index!$D$2:$G$13,2,0),DAY(H5632)),
IF(E5632="quarterly",DATE(IF(MONTH(H5632)&gt;=10,YEAR(H5632)+1,YEAR(H5632)),VLOOKUP(MONTH(H5632),index!$D$2:$G$13,3,0),DAY(H5632)),
IF(E5632="halfyearly",DATE(IF(MONTH(H5632)&gt;=7,YEAR(H5632)+1,YEAR(H5632)),VLOOKUP(MONTH(H5632),index!$D$2:$G$13,4,0),DAY(H5632)),
DATE(YEAR(H5632)+1,MONTH(H5632),DAY(H5632)))))-H5632))+H5632)</f>
        <v/>
      </c>
      <c r="J5632" s="9" t="str">
        <f t="shared" si="544"/>
        <v/>
      </c>
      <c r="K5632" s="11" t="str">
        <f t="shared" si="545"/>
        <v/>
      </c>
      <c r="L5632" s="11" t="str">
        <f t="shared" si="546"/>
        <v/>
      </c>
      <c r="M5632" s="11" t="str">
        <f>IF(A5632="","",VLOOKUP(E5632,index!$A$1:$B$6,2,0)*K5632*G5632)</f>
        <v/>
      </c>
      <c r="N5632" s="11" t="str">
        <f>IF(A5632="","",-PMT(G5632*VLOOKUP(E5632,index!$A$1:$B$6,2,0),C5632,F5632,0,0))</f>
        <v/>
      </c>
      <c r="O5632" s="11" t="str">
        <f t="shared" si="547"/>
        <v/>
      </c>
      <c r="P5632" s="11" t="str">
        <f t="shared" si="542"/>
        <v/>
      </c>
    </row>
    <row r="5633" spans="1:16" x14ac:dyDescent="0.25">
      <c r="A5633" s="9" t="str">
        <f>IF(A5632="","",IF(B5632&lt;C5632,A5632,IF(A5632=MAX('entry data'!$B$8:$B$507),"",A5632+1)))</f>
        <v/>
      </c>
      <c r="B5633" s="9" t="str">
        <f t="shared" si="543"/>
        <v/>
      </c>
      <c r="C5633" s="9" t="str">
        <f>IF(ISERROR(VLOOKUP(A5633,'entry data'!B:G,6,0)),"",VLOOKUP(A5633,'entry data'!B:G,6,0))</f>
        <v/>
      </c>
      <c r="D5633" s="9" t="str">
        <f>IF(ISERROR(VLOOKUP(A5633,'entry data'!B:C,2,0)),"",VLOOKUP(A5633,'entry data'!B:C,2,0))</f>
        <v/>
      </c>
      <c r="E5633" s="9" t="str">
        <f>IF(ISERROR(VLOOKUP(A5633,'entry data'!B:E,4,0)),"",VLOOKUP(A5633,'entry data'!B:E,4,0))</f>
        <v/>
      </c>
      <c r="F5633" s="11" t="str">
        <f>IF(A5633="","",IF(ISERROR(VLOOKUP(A5633,'entry data'!B:F,5,0)),"",VLOOKUP(A5633,'entry data'!B:F,5,0)))</f>
        <v/>
      </c>
      <c r="G5633" s="12" t="str">
        <f>IF(A5633="","",IF(ISERROR(VLOOKUP(A5633,'entry data'!B:I,8,0)),"",VLOOKUP(A5633,'entry data'!B:I,7,0)))</f>
        <v/>
      </c>
      <c r="H5633" s="13" t="str">
        <f>IF(A5633="","",IF(B5633=1,VLOOKUP(A5633,'entry data'!B:D,3,0),I5632))</f>
        <v/>
      </c>
      <c r="I5633" s="14" t="str">
        <f>IF(A5633="","",IF(E5633="weekly",7,IF(E5633="fortnightly",14,IF(E5633="monthly",DATE(IF(MONTH(H5633)=12,YEAR(H5633)+1,YEAR(H5633)),VLOOKUP(MONTH(H5633),index!$D$2:$G$13,2,0),DAY(H5633)),
IF(E5633="quarterly",DATE(IF(MONTH(H5633)&gt;=10,YEAR(H5633)+1,YEAR(H5633)),VLOOKUP(MONTH(H5633),index!$D$2:$G$13,3,0),DAY(H5633)),
IF(E5633="halfyearly",DATE(IF(MONTH(H5633)&gt;=7,YEAR(H5633)+1,YEAR(H5633)),VLOOKUP(MONTH(H5633),index!$D$2:$G$13,4,0),DAY(H5633)),
DATE(YEAR(H5633)+1,MONTH(H5633),DAY(H5633)))))-H5633))+H5633)</f>
        <v/>
      </c>
      <c r="J5633" s="9" t="str">
        <f t="shared" si="544"/>
        <v/>
      </c>
      <c r="K5633" s="11" t="str">
        <f t="shared" si="545"/>
        <v/>
      </c>
      <c r="L5633" s="11" t="str">
        <f t="shared" si="546"/>
        <v/>
      </c>
      <c r="M5633" s="11" t="str">
        <f>IF(A5633="","",VLOOKUP(E5633,index!$A$1:$B$6,2,0)*K5633*G5633)</f>
        <v/>
      </c>
      <c r="N5633" s="11" t="str">
        <f>IF(A5633="","",-PMT(G5633*VLOOKUP(E5633,index!$A$1:$B$6,2,0),C5633,F5633,0,0))</f>
        <v/>
      </c>
      <c r="O5633" s="11" t="str">
        <f t="shared" si="547"/>
        <v/>
      </c>
      <c r="P5633" s="11" t="str">
        <f t="shared" si="542"/>
        <v/>
      </c>
    </row>
    <row r="5634" spans="1:16" x14ac:dyDescent="0.25">
      <c r="A5634" s="9" t="str">
        <f>IF(A5633="","",IF(B5633&lt;C5633,A5633,IF(A5633=MAX('entry data'!$B$8:$B$507),"",A5633+1)))</f>
        <v/>
      </c>
      <c r="B5634" s="9" t="str">
        <f t="shared" si="543"/>
        <v/>
      </c>
      <c r="C5634" s="9" t="str">
        <f>IF(ISERROR(VLOOKUP(A5634,'entry data'!B:G,6,0)),"",VLOOKUP(A5634,'entry data'!B:G,6,0))</f>
        <v/>
      </c>
      <c r="D5634" s="9" t="str">
        <f>IF(ISERROR(VLOOKUP(A5634,'entry data'!B:C,2,0)),"",VLOOKUP(A5634,'entry data'!B:C,2,0))</f>
        <v/>
      </c>
      <c r="E5634" s="9" t="str">
        <f>IF(ISERROR(VLOOKUP(A5634,'entry data'!B:E,4,0)),"",VLOOKUP(A5634,'entry data'!B:E,4,0))</f>
        <v/>
      </c>
      <c r="F5634" s="11" t="str">
        <f>IF(A5634="","",IF(ISERROR(VLOOKUP(A5634,'entry data'!B:F,5,0)),"",VLOOKUP(A5634,'entry data'!B:F,5,0)))</f>
        <v/>
      </c>
      <c r="G5634" s="12" t="str">
        <f>IF(A5634="","",IF(ISERROR(VLOOKUP(A5634,'entry data'!B:I,8,0)),"",VLOOKUP(A5634,'entry data'!B:I,7,0)))</f>
        <v/>
      </c>
      <c r="H5634" s="13" t="str">
        <f>IF(A5634="","",IF(B5634=1,VLOOKUP(A5634,'entry data'!B:D,3,0),I5633))</f>
        <v/>
      </c>
      <c r="I5634" s="14" t="str">
        <f>IF(A5634="","",IF(E5634="weekly",7,IF(E5634="fortnightly",14,IF(E5634="monthly",DATE(IF(MONTH(H5634)=12,YEAR(H5634)+1,YEAR(H5634)),VLOOKUP(MONTH(H5634),index!$D$2:$G$13,2,0),DAY(H5634)),
IF(E5634="quarterly",DATE(IF(MONTH(H5634)&gt;=10,YEAR(H5634)+1,YEAR(H5634)),VLOOKUP(MONTH(H5634),index!$D$2:$G$13,3,0),DAY(H5634)),
IF(E5634="halfyearly",DATE(IF(MONTH(H5634)&gt;=7,YEAR(H5634)+1,YEAR(H5634)),VLOOKUP(MONTH(H5634),index!$D$2:$G$13,4,0),DAY(H5634)),
DATE(YEAR(H5634)+1,MONTH(H5634),DAY(H5634)))))-H5634))+H5634)</f>
        <v/>
      </c>
      <c r="J5634" s="9" t="str">
        <f t="shared" si="544"/>
        <v/>
      </c>
      <c r="K5634" s="11" t="str">
        <f t="shared" si="545"/>
        <v/>
      </c>
      <c r="L5634" s="11" t="str">
        <f t="shared" si="546"/>
        <v/>
      </c>
      <c r="M5634" s="11" t="str">
        <f>IF(A5634="","",VLOOKUP(E5634,index!$A$1:$B$6,2,0)*K5634*G5634)</f>
        <v/>
      </c>
      <c r="N5634" s="11" t="str">
        <f>IF(A5634="","",-PMT(G5634*VLOOKUP(E5634,index!$A$1:$B$6,2,0),C5634,F5634,0,0))</f>
        <v/>
      </c>
      <c r="O5634" s="11" t="str">
        <f t="shared" si="547"/>
        <v/>
      </c>
      <c r="P5634" s="11" t="str">
        <f t="shared" si="542"/>
        <v/>
      </c>
    </row>
    <row r="5635" spans="1:16" x14ac:dyDescent="0.25">
      <c r="A5635" s="9" t="str">
        <f>IF(A5634="","",IF(B5634&lt;C5634,A5634,IF(A5634=MAX('entry data'!$B$8:$B$507),"",A5634+1)))</f>
        <v/>
      </c>
      <c r="B5635" s="9" t="str">
        <f t="shared" si="543"/>
        <v/>
      </c>
      <c r="C5635" s="9" t="str">
        <f>IF(ISERROR(VLOOKUP(A5635,'entry data'!B:G,6,0)),"",VLOOKUP(A5635,'entry data'!B:G,6,0))</f>
        <v/>
      </c>
      <c r="D5635" s="9" t="str">
        <f>IF(ISERROR(VLOOKUP(A5635,'entry data'!B:C,2,0)),"",VLOOKUP(A5635,'entry data'!B:C,2,0))</f>
        <v/>
      </c>
      <c r="E5635" s="9" t="str">
        <f>IF(ISERROR(VLOOKUP(A5635,'entry data'!B:E,4,0)),"",VLOOKUP(A5635,'entry data'!B:E,4,0))</f>
        <v/>
      </c>
      <c r="F5635" s="11" t="str">
        <f>IF(A5635="","",IF(ISERROR(VLOOKUP(A5635,'entry data'!B:F,5,0)),"",VLOOKUP(A5635,'entry data'!B:F,5,0)))</f>
        <v/>
      </c>
      <c r="G5635" s="12" t="str">
        <f>IF(A5635="","",IF(ISERROR(VLOOKUP(A5635,'entry data'!B:I,8,0)),"",VLOOKUP(A5635,'entry data'!B:I,7,0)))</f>
        <v/>
      </c>
      <c r="H5635" s="13" t="str">
        <f>IF(A5635="","",IF(B5635=1,VLOOKUP(A5635,'entry data'!B:D,3,0),I5634))</f>
        <v/>
      </c>
      <c r="I5635" s="14" t="str">
        <f>IF(A5635="","",IF(E5635="weekly",7,IF(E5635="fortnightly",14,IF(E5635="monthly",DATE(IF(MONTH(H5635)=12,YEAR(H5635)+1,YEAR(H5635)),VLOOKUP(MONTH(H5635),index!$D$2:$G$13,2,0),DAY(H5635)),
IF(E5635="quarterly",DATE(IF(MONTH(H5635)&gt;=10,YEAR(H5635)+1,YEAR(H5635)),VLOOKUP(MONTH(H5635),index!$D$2:$G$13,3,0),DAY(H5635)),
IF(E5635="halfyearly",DATE(IF(MONTH(H5635)&gt;=7,YEAR(H5635)+1,YEAR(H5635)),VLOOKUP(MONTH(H5635),index!$D$2:$G$13,4,0),DAY(H5635)),
DATE(YEAR(H5635)+1,MONTH(H5635),DAY(H5635)))))-H5635))+H5635)</f>
        <v/>
      </c>
      <c r="J5635" s="9" t="str">
        <f t="shared" si="544"/>
        <v/>
      </c>
      <c r="K5635" s="11" t="str">
        <f t="shared" si="545"/>
        <v/>
      </c>
      <c r="L5635" s="11" t="str">
        <f t="shared" si="546"/>
        <v/>
      </c>
      <c r="M5635" s="11" t="str">
        <f>IF(A5635="","",VLOOKUP(E5635,index!$A$1:$B$6,2,0)*K5635*G5635)</f>
        <v/>
      </c>
      <c r="N5635" s="11" t="str">
        <f>IF(A5635="","",-PMT(G5635*VLOOKUP(E5635,index!$A$1:$B$6,2,0),C5635,F5635,0,0))</f>
        <v/>
      </c>
      <c r="O5635" s="11" t="str">
        <f t="shared" si="547"/>
        <v/>
      </c>
      <c r="P5635" s="11" t="str">
        <f t="shared" ref="P5635:P5698" si="548">IF(A5635="","",IF(J5635&lt;&gt;J5636,O5635,0))</f>
        <v/>
      </c>
    </row>
    <row r="5636" spans="1:16" x14ac:dyDescent="0.25">
      <c r="A5636" s="9" t="str">
        <f>IF(A5635="","",IF(B5635&lt;C5635,A5635,IF(A5635=MAX('entry data'!$B$8:$B$507),"",A5635+1)))</f>
        <v/>
      </c>
      <c r="B5636" s="9" t="str">
        <f t="shared" si="543"/>
        <v/>
      </c>
      <c r="C5636" s="9" t="str">
        <f>IF(ISERROR(VLOOKUP(A5636,'entry data'!B:G,6,0)),"",VLOOKUP(A5636,'entry data'!B:G,6,0))</f>
        <v/>
      </c>
      <c r="D5636" s="9" t="str">
        <f>IF(ISERROR(VLOOKUP(A5636,'entry data'!B:C,2,0)),"",VLOOKUP(A5636,'entry data'!B:C,2,0))</f>
        <v/>
      </c>
      <c r="E5636" s="9" t="str">
        <f>IF(ISERROR(VLOOKUP(A5636,'entry data'!B:E,4,0)),"",VLOOKUP(A5636,'entry data'!B:E,4,0))</f>
        <v/>
      </c>
      <c r="F5636" s="11" t="str">
        <f>IF(A5636="","",IF(ISERROR(VLOOKUP(A5636,'entry data'!B:F,5,0)),"",VLOOKUP(A5636,'entry data'!B:F,5,0)))</f>
        <v/>
      </c>
      <c r="G5636" s="12" t="str">
        <f>IF(A5636="","",IF(ISERROR(VLOOKUP(A5636,'entry data'!B:I,8,0)),"",VLOOKUP(A5636,'entry data'!B:I,7,0)))</f>
        <v/>
      </c>
      <c r="H5636" s="13" t="str">
        <f>IF(A5636="","",IF(B5636=1,VLOOKUP(A5636,'entry data'!B:D,3,0),I5635))</f>
        <v/>
      </c>
      <c r="I5636" s="14" t="str">
        <f>IF(A5636="","",IF(E5636="weekly",7,IF(E5636="fortnightly",14,IF(E5636="monthly",DATE(IF(MONTH(H5636)=12,YEAR(H5636)+1,YEAR(H5636)),VLOOKUP(MONTH(H5636),index!$D$2:$G$13,2,0),DAY(H5636)),
IF(E5636="quarterly",DATE(IF(MONTH(H5636)&gt;=10,YEAR(H5636)+1,YEAR(H5636)),VLOOKUP(MONTH(H5636),index!$D$2:$G$13,3,0),DAY(H5636)),
IF(E5636="halfyearly",DATE(IF(MONTH(H5636)&gt;=7,YEAR(H5636)+1,YEAR(H5636)),VLOOKUP(MONTH(H5636),index!$D$2:$G$13,4,0),DAY(H5636)),
DATE(YEAR(H5636)+1,MONTH(H5636),DAY(H5636)))))-H5636))+H5636)</f>
        <v/>
      </c>
      <c r="J5636" s="9" t="str">
        <f t="shared" si="544"/>
        <v/>
      </c>
      <c r="K5636" s="11" t="str">
        <f t="shared" si="545"/>
        <v/>
      </c>
      <c r="L5636" s="11" t="str">
        <f t="shared" si="546"/>
        <v/>
      </c>
      <c r="M5636" s="11" t="str">
        <f>IF(A5636="","",VLOOKUP(E5636,index!$A$1:$B$6,2,0)*K5636*G5636)</f>
        <v/>
      </c>
      <c r="N5636" s="11" t="str">
        <f>IF(A5636="","",-PMT(G5636*VLOOKUP(E5636,index!$A$1:$B$6,2,0),C5636,F5636,0,0))</f>
        <v/>
      </c>
      <c r="O5636" s="11" t="str">
        <f t="shared" si="547"/>
        <v/>
      </c>
      <c r="P5636" s="11" t="str">
        <f t="shared" si="548"/>
        <v/>
      </c>
    </row>
    <row r="5637" spans="1:16" x14ac:dyDescent="0.25">
      <c r="A5637" s="9" t="str">
        <f>IF(A5636="","",IF(B5636&lt;C5636,A5636,IF(A5636=MAX('entry data'!$B$8:$B$507),"",A5636+1)))</f>
        <v/>
      </c>
      <c r="B5637" s="9" t="str">
        <f t="shared" si="543"/>
        <v/>
      </c>
      <c r="C5637" s="9" t="str">
        <f>IF(ISERROR(VLOOKUP(A5637,'entry data'!B:G,6,0)),"",VLOOKUP(A5637,'entry data'!B:G,6,0))</f>
        <v/>
      </c>
      <c r="D5637" s="9" t="str">
        <f>IF(ISERROR(VLOOKUP(A5637,'entry data'!B:C,2,0)),"",VLOOKUP(A5637,'entry data'!B:C,2,0))</f>
        <v/>
      </c>
      <c r="E5637" s="9" t="str">
        <f>IF(ISERROR(VLOOKUP(A5637,'entry data'!B:E,4,0)),"",VLOOKUP(A5637,'entry data'!B:E,4,0))</f>
        <v/>
      </c>
      <c r="F5637" s="11" t="str">
        <f>IF(A5637="","",IF(ISERROR(VLOOKUP(A5637,'entry data'!B:F,5,0)),"",VLOOKUP(A5637,'entry data'!B:F,5,0)))</f>
        <v/>
      </c>
      <c r="G5637" s="12" t="str">
        <f>IF(A5637="","",IF(ISERROR(VLOOKUP(A5637,'entry data'!B:I,8,0)),"",VLOOKUP(A5637,'entry data'!B:I,7,0)))</f>
        <v/>
      </c>
      <c r="H5637" s="13" t="str">
        <f>IF(A5637="","",IF(B5637=1,VLOOKUP(A5637,'entry data'!B:D,3,0),I5636))</f>
        <v/>
      </c>
      <c r="I5637" s="14" t="str">
        <f>IF(A5637="","",IF(E5637="weekly",7,IF(E5637="fortnightly",14,IF(E5637="monthly",DATE(IF(MONTH(H5637)=12,YEAR(H5637)+1,YEAR(H5637)),VLOOKUP(MONTH(H5637),index!$D$2:$G$13,2,0),DAY(H5637)),
IF(E5637="quarterly",DATE(IF(MONTH(H5637)&gt;=10,YEAR(H5637)+1,YEAR(H5637)),VLOOKUP(MONTH(H5637),index!$D$2:$G$13,3,0),DAY(H5637)),
IF(E5637="halfyearly",DATE(IF(MONTH(H5637)&gt;=7,YEAR(H5637)+1,YEAR(H5637)),VLOOKUP(MONTH(H5637),index!$D$2:$G$13,4,0),DAY(H5637)),
DATE(YEAR(H5637)+1,MONTH(H5637),DAY(H5637)))))-H5637))+H5637)</f>
        <v/>
      </c>
      <c r="J5637" s="9" t="str">
        <f t="shared" si="544"/>
        <v/>
      </c>
      <c r="K5637" s="11" t="str">
        <f t="shared" si="545"/>
        <v/>
      </c>
      <c r="L5637" s="11" t="str">
        <f t="shared" si="546"/>
        <v/>
      </c>
      <c r="M5637" s="11" t="str">
        <f>IF(A5637="","",VLOOKUP(E5637,index!$A$1:$B$6,2,0)*K5637*G5637)</f>
        <v/>
      </c>
      <c r="N5637" s="11" t="str">
        <f>IF(A5637="","",-PMT(G5637*VLOOKUP(E5637,index!$A$1:$B$6,2,0),C5637,F5637,0,0))</f>
        <v/>
      </c>
      <c r="O5637" s="11" t="str">
        <f t="shared" si="547"/>
        <v/>
      </c>
      <c r="P5637" s="11" t="str">
        <f t="shared" si="548"/>
        <v/>
      </c>
    </row>
    <row r="5638" spans="1:16" x14ac:dyDescent="0.25">
      <c r="A5638" s="9" t="str">
        <f>IF(A5637="","",IF(B5637&lt;C5637,A5637,IF(A5637=MAX('entry data'!$B$8:$B$507),"",A5637+1)))</f>
        <v/>
      </c>
      <c r="B5638" s="9" t="str">
        <f t="shared" si="543"/>
        <v/>
      </c>
      <c r="C5638" s="9" t="str">
        <f>IF(ISERROR(VLOOKUP(A5638,'entry data'!B:G,6,0)),"",VLOOKUP(A5638,'entry data'!B:G,6,0))</f>
        <v/>
      </c>
      <c r="D5638" s="9" t="str">
        <f>IF(ISERROR(VLOOKUP(A5638,'entry data'!B:C,2,0)),"",VLOOKUP(A5638,'entry data'!B:C,2,0))</f>
        <v/>
      </c>
      <c r="E5638" s="9" t="str">
        <f>IF(ISERROR(VLOOKUP(A5638,'entry data'!B:E,4,0)),"",VLOOKUP(A5638,'entry data'!B:E,4,0))</f>
        <v/>
      </c>
      <c r="F5638" s="11" t="str">
        <f>IF(A5638="","",IF(ISERROR(VLOOKUP(A5638,'entry data'!B:F,5,0)),"",VLOOKUP(A5638,'entry data'!B:F,5,0)))</f>
        <v/>
      </c>
      <c r="G5638" s="12" t="str">
        <f>IF(A5638="","",IF(ISERROR(VLOOKUP(A5638,'entry data'!B:I,8,0)),"",VLOOKUP(A5638,'entry data'!B:I,7,0)))</f>
        <v/>
      </c>
      <c r="H5638" s="13" t="str">
        <f>IF(A5638="","",IF(B5638=1,VLOOKUP(A5638,'entry data'!B:D,3,0),I5637))</f>
        <v/>
      </c>
      <c r="I5638" s="14" t="str">
        <f>IF(A5638="","",IF(E5638="weekly",7,IF(E5638="fortnightly",14,IF(E5638="monthly",DATE(IF(MONTH(H5638)=12,YEAR(H5638)+1,YEAR(H5638)),VLOOKUP(MONTH(H5638),index!$D$2:$G$13,2,0),DAY(H5638)),
IF(E5638="quarterly",DATE(IF(MONTH(H5638)&gt;=10,YEAR(H5638)+1,YEAR(H5638)),VLOOKUP(MONTH(H5638),index!$D$2:$G$13,3,0),DAY(H5638)),
IF(E5638="halfyearly",DATE(IF(MONTH(H5638)&gt;=7,YEAR(H5638)+1,YEAR(H5638)),VLOOKUP(MONTH(H5638),index!$D$2:$G$13,4,0),DAY(H5638)),
DATE(YEAR(H5638)+1,MONTH(H5638),DAY(H5638)))))-H5638))+H5638)</f>
        <v/>
      </c>
      <c r="J5638" s="9" t="str">
        <f t="shared" si="544"/>
        <v/>
      </c>
      <c r="K5638" s="11" t="str">
        <f t="shared" si="545"/>
        <v/>
      </c>
      <c r="L5638" s="11" t="str">
        <f t="shared" si="546"/>
        <v/>
      </c>
      <c r="M5638" s="11" t="str">
        <f>IF(A5638="","",VLOOKUP(E5638,index!$A$1:$B$6,2,0)*K5638*G5638)</f>
        <v/>
      </c>
      <c r="N5638" s="11" t="str">
        <f>IF(A5638="","",-PMT(G5638*VLOOKUP(E5638,index!$A$1:$B$6,2,0),C5638,F5638,0,0))</f>
        <v/>
      </c>
      <c r="O5638" s="11" t="str">
        <f t="shared" si="547"/>
        <v/>
      </c>
      <c r="P5638" s="11" t="str">
        <f t="shared" si="548"/>
        <v/>
      </c>
    </row>
    <row r="5639" spans="1:16" x14ac:dyDescent="0.25">
      <c r="A5639" s="9" t="str">
        <f>IF(A5638="","",IF(B5638&lt;C5638,A5638,IF(A5638=MAX('entry data'!$B$8:$B$507),"",A5638+1)))</f>
        <v/>
      </c>
      <c r="B5639" s="9" t="str">
        <f t="shared" si="543"/>
        <v/>
      </c>
      <c r="C5639" s="9" t="str">
        <f>IF(ISERROR(VLOOKUP(A5639,'entry data'!B:G,6,0)),"",VLOOKUP(A5639,'entry data'!B:G,6,0))</f>
        <v/>
      </c>
      <c r="D5639" s="9" t="str">
        <f>IF(ISERROR(VLOOKUP(A5639,'entry data'!B:C,2,0)),"",VLOOKUP(A5639,'entry data'!B:C,2,0))</f>
        <v/>
      </c>
      <c r="E5639" s="9" t="str">
        <f>IF(ISERROR(VLOOKUP(A5639,'entry data'!B:E,4,0)),"",VLOOKUP(A5639,'entry data'!B:E,4,0))</f>
        <v/>
      </c>
      <c r="F5639" s="11" t="str">
        <f>IF(A5639="","",IF(ISERROR(VLOOKUP(A5639,'entry data'!B:F,5,0)),"",VLOOKUP(A5639,'entry data'!B:F,5,0)))</f>
        <v/>
      </c>
      <c r="G5639" s="12" t="str">
        <f>IF(A5639="","",IF(ISERROR(VLOOKUP(A5639,'entry data'!B:I,8,0)),"",VLOOKUP(A5639,'entry data'!B:I,7,0)))</f>
        <v/>
      </c>
      <c r="H5639" s="13" t="str">
        <f>IF(A5639="","",IF(B5639=1,VLOOKUP(A5639,'entry data'!B:D,3,0),I5638))</f>
        <v/>
      </c>
      <c r="I5639" s="14" t="str">
        <f>IF(A5639="","",IF(E5639="weekly",7,IF(E5639="fortnightly",14,IF(E5639="monthly",DATE(IF(MONTH(H5639)=12,YEAR(H5639)+1,YEAR(H5639)),VLOOKUP(MONTH(H5639),index!$D$2:$G$13,2,0),DAY(H5639)),
IF(E5639="quarterly",DATE(IF(MONTH(H5639)&gt;=10,YEAR(H5639)+1,YEAR(H5639)),VLOOKUP(MONTH(H5639),index!$D$2:$G$13,3,0),DAY(H5639)),
IF(E5639="halfyearly",DATE(IF(MONTH(H5639)&gt;=7,YEAR(H5639)+1,YEAR(H5639)),VLOOKUP(MONTH(H5639),index!$D$2:$G$13,4,0),DAY(H5639)),
DATE(YEAR(H5639)+1,MONTH(H5639),DAY(H5639)))))-H5639))+H5639)</f>
        <v/>
      </c>
      <c r="J5639" s="9" t="str">
        <f t="shared" si="544"/>
        <v/>
      </c>
      <c r="K5639" s="11" t="str">
        <f t="shared" si="545"/>
        <v/>
      </c>
      <c r="L5639" s="11" t="str">
        <f t="shared" si="546"/>
        <v/>
      </c>
      <c r="M5639" s="11" t="str">
        <f>IF(A5639="","",VLOOKUP(E5639,index!$A$1:$B$6,2,0)*K5639*G5639)</f>
        <v/>
      </c>
      <c r="N5639" s="11" t="str">
        <f>IF(A5639="","",-PMT(G5639*VLOOKUP(E5639,index!$A$1:$B$6,2,0),C5639,F5639,0,0))</f>
        <v/>
      </c>
      <c r="O5639" s="11" t="str">
        <f t="shared" si="547"/>
        <v/>
      </c>
      <c r="P5639" s="11" t="str">
        <f t="shared" si="548"/>
        <v/>
      </c>
    </row>
    <row r="5640" spans="1:16" x14ac:dyDescent="0.25">
      <c r="A5640" s="9" t="str">
        <f>IF(A5639="","",IF(B5639&lt;C5639,A5639,IF(A5639=MAX('entry data'!$B$8:$B$507),"",A5639+1)))</f>
        <v/>
      </c>
      <c r="B5640" s="9" t="str">
        <f t="shared" si="543"/>
        <v/>
      </c>
      <c r="C5640" s="9" t="str">
        <f>IF(ISERROR(VLOOKUP(A5640,'entry data'!B:G,6,0)),"",VLOOKUP(A5640,'entry data'!B:G,6,0))</f>
        <v/>
      </c>
      <c r="D5640" s="9" t="str">
        <f>IF(ISERROR(VLOOKUP(A5640,'entry data'!B:C,2,0)),"",VLOOKUP(A5640,'entry data'!B:C,2,0))</f>
        <v/>
      </c>
      <c r="E5640" s="9" t="str">
        <f>IF(ISERROR(VLOOKUP(A5640,'entry data'!B:E,4,0)),"",VLOOKUP(A5640,'entry data'!B:E,4,0))</f>
        <v/>
      </c>
      <c r="F5640" s="11" t="str">
        <f>IF(A5640="","",IF(ISERROR(VLOOKUP(A5640,'entry data'!B:F,5,0)),"",VLOOKUP(A5640,'entry data'!B:F,5,0)))</f>
        <v/>
      </c>
      <c r="G5640" s="12" t="str">
        <f>IF(A5640="","",IF(ISERROR(VLOOKUP(A5640,'entry data'!B:I,8,0)),"",VLOOKUP(A5640,'entry data'!B:I,7,0)))</f>
        <v/>
      </c>
      <c r="H5640" s="13" t="str">
        <f>IF(A5640="","",IF(B5640=1,VLOOKUP(A5640,'entry data'!B:D,3,0),I5639))</f>
        <v/>
      </c>
      <c r="I5640" s="14" t="str">
        <f>IF(A5640="","",IF(E5640="weekly",7,IF(E5640="fortnightly",14,IF(E5640="monthly",DATE(IF(MONTH(H5640)=12,YEAR(H5640)+1,YEAR(H5640)),VLOOKUP(MONTH(H5640),index!$D$2:$G$13,2,0),DAY(H5640)),
IF(E5640="quarterly",DATE(IF(MONTH(H5640)&gt;=10,YEAR(H5640)+1,YEAR(H5640)),VLOOKUP(MONTH(H5640),index!$D$2:$G$13,3,0),DAY(H5640)),
IF(E5640="halfyearly",DATE(IF(MONTH(H5640)&gt;=7,YEAR(H5640)+1,YEAR(H5640)),VLOOKUP(MONTH(H5640),index!$D$2:$G$13,4,0),DAY(H5640)),
DATE(YEAR(H5640)+1,MONTH(H5640),DAY(H5640)))))-H5640))+H5640)</f>
        <v/>
      </c>
      <c r="J5640" s="9" t="str">
        <f t="shared" si="544"/>
        <v/>
      </c>
      <c r="K5640" s="11" t="str">
        <f t="shared" si="545"/>
        <v/>
      </c>
      <c r="L5640" s="11" t="str">
        <f t="shared" si="546"/>
        <v/>
      </c>
      <c r="M5640" s="11" t="str">
        <f>IF(A5640="","",VLOOKUP(E5640,index!$A$1:$B$6,2,0)*K5640*G5640)</f>
        <v/>
      </c>
      <c r="N5640" s="11" t="str">
        <f>IF(A5640="","",-PMT(G5640*VLOOKUP(E5640,index!$A$1:$B$6,2,0),C5640,F5640,0,0))</f>
        <v/>
      </c>
      <c r="O5640" s="11" t="str">
        <f t="shared" si="547"/>
        <v/>
      </c>
      <c r="P5640" s="11" t="str">
        <f t="shared" si="548"/>
        <v/>
      </c>
    </row>
    <row r="5641" spans="1:16" x14ac:dyDescent="0.25">
      <c r="A5641" s="9" t="str">
        <f>IF(A5640="","",IF(B5640&lt;C5640,A5640,IF(A5640=MAX('entry data'!$B$8:$B$507),"",A5640+1)))</f>
        <v/>
      </c>
      <c r="B5641" s="9" t="str">
        <f t="shared" si="543"/>
        <v/>
      </c>
      <c r="C5641" s="9" t="str">
        <f>IF(ISERROR(VLOOKUP(A5641,'entry data'!B:G,6,0)),"",VLOOKUP(A5641,'entry data'!B:G,6,0))</f>
        <v/>
      </c>
      <c r="D5641" s="9" t="str">
        <f>IF(ISERROR(VLOOKUP(A5641,'entry data'!B:C,2,0)),"",VLOOKUP(A5641,'entry data'!B:C,2,0))</f>
        <v/>
      </c>
      <c r="E5641" s="9" t="str">
        <f>IF(ISERROR(VLOOKUP(A5641,'entry data'!B:E,4,0)),"",VLOOKUP(A5641,'entry data'!B:E,4,0))</f>
        <v/>
      </c>
      <c r="F5641" s="11" t="str">
        <f>IF(A5641="","",IF(ISERROR(VLOOKUP(A5641,'entry data'!B:F,5,0)),"",VLOOKUP(A5641,'entry data'!B:F,5,0)))</f>
        <v/>
      </c>
      <c r="G5641" s="12" t="str">
        <f>IF(A5641="","",IF(ISERROR(VLOOKUP(A5641,'entry data'!B:I,8,0)),"",VLOOKUP(A5641,'entry data'!B:I,7,0)))</f>
        <v/>
      </c>
      <c r="H5641" s="13" t="str">
        <f>IF(A5641="","",IF(B5641=1,VLOOKUP(A5641,'entry data'!B:D,3,0),I5640))</f>
        <v/>
      </c>
      <c r="I5641" s="14" t="str">
        <f>IF(A5641="","",IF(E5641="weekly",7,IF(E5641="fortnightly",14,IF(E5641="monthly",DATE(IF(MONTH(H5641)=12,YEAR(H5641)+1,YEAR(H5641)),VLOOKUP(MONTH(H5641),index!$D$2:$G$13,2,0),DAY(H5641)),
IF(E5641="quarterly",DATE(IF(MONTH(H5641)&gt;=10,YEAR(H5641)+1,YEAR(H5641)),VLOOKUP(MONTH(H5641),index!$D$2:$G$13,3,0),DAY(H5641)),
IF(E5641="halfyearly",DATE(IF(MONTH(H5641)&gt;=7,YEAR(H5641)+1,YEAR(H5641)),VLOOKUP(MONTH(H5641),index!$D$2:$G$13,4,0),DAY(H5641)),
DATE(YEAR(H5641)+1,MONTH(H5641),DAY(H5641)))))-H5641))+H5641)</f>
        <v/>
      </c>
      <c r="J5641" s="9" t="str">
        <f t="shared" si="544"/>
        <v/>
      </c>
      <c r="K5641" s="11" t="str">
        <f t="shared" si="545"/>
        <v/>
      </c>
      <c r="L5641" s="11" t="str">
        <f t="shared" si="546"/>
        <v/>
      </c>
      <c r="M5641" s="11" t="str">
        <f>IF(A5641="","",VLOOKUP(E5641,index!$A$1:$B$6,2,0)*K5641*G5641)</f>
        <v/>
      </c>
      <c r="N5641" s="11" t="str">
        <f>IF(A5641="","",-PMT(G5641*VLOOKUP(E5641,index!$A$1:$B$6,2,0),C5641,F5641,0,0))</f>
        <v/>
      </c>
      <c r="O5641" s="11" t="str">
        <f t="shared" si="547"/>
        <v/>
      </c>
      <c r="P5641" s="11" t="str">
        <f t="shared" si="548"/>
        <v/>
      </c>
    </row>
    <row r="5642" spans="1:16" x14ac:dyDescent="0.25">
      <c r="A5642" s="9" t="str">
        <f>IF(A5641="","",IF(B5641&lt;C5641,A5641,IF(A5641=MAX('entry data'!$B$8:$B$507),"",A5641+1)))</f>
        <v/>
      </c>
      <c r="B5642" s="9" t="str">
        <f t="shared" si="543"/>
        <v/>
      </c>
      <c r="C5642" s="9" t="str">
        <f>IF(ISERROR(VLOOKUP(A5642,'entry data'!B:G,6,0)),"",VLOOKUP(A5642,'entry data'!B:G,6,0))</f>
        <v/>
      </c>
      <c r="D5642" s="9" t="str">
        <f>IF(ISERROR(VLOOKUP(A5642,'entry data'!B:C,2,0)),"",VLOOKUP(A5642,'entry data'!B:C,2,0))</f>
        <v/>
      </c>
      <c r="E5642" s="9" t="str">
        <f>IF(ISERROR(VLOOKUP(A5642,'entry data'!B:E,4,0)),"",VLOOKUP(A5642,'entry data'!B:E,4,0))</f>
        <v/>
      </c>
      <c r="F5642" s="11" t="str">
        <f>IF(A5642="","",IF(ISERROR(VLOOKUP(A5642,'entry data'!B:F,5,0)),"",VLOOKUP(A5642,'entry data'!B:F,5,0)))</f>
        <v/>
      </c>
      <c r="G5642" s="12" t="str">
        <f>IF(A5642="","",IF(ISERROR(VLOOKUP(A5642,'entry data'!B:I,8,0)),"",VLOOKUP(A5642,'entry data'!B:I,7,0)))</f>
        <v/>
      </c>
      <c r="H5642" s="13" t="str">
        <f>IF(A5642="","",IF(B5642=1,VLOOKUP(A5642,'entry data'!B:D,3,0),I5641))</f>
        <v/>
      </c>
      <c r="I5642" s="14" t="str">
        <f>IF(A5642="","",IF(E5642="weekly",7,IF(E5642="fortnightly",14,IF(E5642="monthly",DATE(IF(MONTH(H5642)=12,YEAR(H5642)+1,YEAR(H5642)),VLOOKUP(MONTH(H5642),index!$D$2:$G$13,2,0),DAY(H5642)),
IF(E5642="quarterly",DATE(IF(MONTH(H5642)&gt;=10,YEAR(H5642)+1,YEAR(H5642)),VLOOKUP(MONTH(H5642),index!$D$2:$G$13,3,0),DAY(H5642)),
IF(E5642="halfyearly",DATE(IF(MONTH(H5642)&gt;=7,YEAR(H5642)+1,YEAR(H5642)),VLOOKUP(MONTH(H5642),index!$D$2:$G$13,4,0),DAY(H5642)),
DATE(YEAR(H5642)+1,MONTH(H5642),DAY(H5642)))))-H5642))+H5642)</f>
        <v/>
      </c>
      <c r="J5642" s="9" t="str">
        <f t="shared" si="544"/>
        <v/>
      </c>
      <c r="K5642" s="11" t="str">
        <f t="shared" si="545"/>
        <v/>
      </c>
      <c r="L5642" s="11" t="str">
        <f t="shared" si="546"/>
        <v/>
      </c>
      <c r="M5642" s="11" t="str">
        <f>IF(A5642="","",VLOOKUP(E5642,index!$A$1:$B$6,2,0)*K5642*G5642)</f>
        <v/>
      </c>
      <c r="N5642" s="11" t="str">
        <f>IF(A5642="","",-PMT(G5642*VLOOKUP(E5642,index!$A$1:$B$6,2,0),C5642,F5642,0,0))</f>
        <v/>
      </c>
      <c r="O5642" s="11" t="str">
        <f t="shared" si="547"/>
        <v/>
      </c>
      <c r="P5642" s="11" t="str">
        <f t="shared" si="548"/>
        <v/>
      </c>
    </row>
    <row r="5643" spans="1:16" x14ac:dyDescent="0.25">
      <c r="A5643" s="9" t="str">
        <f>IF(A5642="","",IF(B5642&lt;C5642,A5642,IF(A5642=MAX('entry data'!$B$8:$B$507),"",A5642+1)))</f>
        <v/>
      </c>
      <c r="B5643" s="9" t="str">
        <f t="shared" si="543"/>
        <v/>
      </c>
      <c r="C5643" s="9" t="str">
        <f>IF(ISERROR(VLOOKUP(A5643,'entry data'!B:G,6,0)),"",VLOOKUP(A5643,'entry data'!B:G,6,0))</f>
        <v/>
      </c>
      <c r="D5643" s="9" t="str">
        <f>IF(ISERROR(VLOOKUP(A5643,'entry data'!B:C,2,0)),"",VLOOKUP(A5643,'entry data'!B:C,2,0))</f>
        <v/>
      </c>
      <c r="E5643" s="9" t="str">
        <f>IF(ISERROR(VLOOKUP(A5643,'entry data'!B:E,4,0)),"",VLOOKUP(A5643,'entry data'!B:E,4,0))</f>
        <v/>
      </c>
      <c r="F5643" s="11" t="str">
        <f>IF(A5643="","",IF(ISERROR(VLOOKUP(A5643,'entry data'!B:F,5,0)),"",VLOOKUP(A5643,'entry data'!B:F,5,0)))</f>
        <v/>
      </c>
      <c r="G5643" s="12" t="str">
        <f>IF(A5643="","",IF(ISERROR(VLOOKUP(A5643,'entry data'!B:I,8,0)),"",VLOOKUP(A5643,'entry data'!B:I,7,0)))</f>
        <v/>
      </c>
      <c r="H5643" s="13" t="str">
        <f>IF(A5643="","",IF(B5643=1,VLOOKUP(A5643,'entry data'!B:D,3,0),I5642))</f>
        <v/>
      </c>
      <c r="I5643" s="14" t="str">
        <f>IF(A5643="","",IF(E5643="weekly",7,IF(E5643="fortnightly",14,IF(E5643="monthly",DATE(IF(MONTH(H5643)=12,YEAR(H5643)+1,YEAR(H5643)),VLOOKUP(MONTH(H5643),index!$D$2:$G$13,2,0),DAY(H5643)),
IF(E5643="quarterly",DATE(IF(MONTH(H5643)&gt;=10,YEAR(H5643)+1,YEAR(H5643)),VLOOKUP(MONTH(H5643),index!$D$2:$G$13,3,0),DAY(H5643)),
IF(E5643="halfyearly",DATE(IF(MONTH(H5643)&gt;=7,YEAR(H5643)+1,YEAR(H5643)),VLOOKUP(MONTH(H5643),index!$D$2:$G$13,4,0),DAY(H5643)),
DATE(YEAR(H5643)+1,MONTH(H5643),DAY(H5643)))))-H5643))+H5643)</f>
        <v/>
      </c>
      <c r="J5643" s="9" t="str">
        <f t="shared" si="544"/>
        <v/>
      </c>
      <c r="K5643" s="11" t="str">
        <f t="shared" si="545"/>
        <v/>
      </c>
      <c r="L5643" s="11" t="str">
        <f t="shared" si="546"/>
        <v/>
      </c>
      <c r="M5643" s="11" t="str">
        <f>IF(A5643="","",VLOOKUP(E5643,index!$A$1:$B$6,2,0)*K5643*G5643)</f>
        <v/>
      </c>
      <c r="N5643" s="11" t="str">
        <f>IF(A5643="","",-PMT(G5643*VLOOKUP(E5643,index!$A$1:$B$6,2,0),C5643,F5643,0,0))</f>
        <v/>
      </c>
      <c r="O5643" s="11" t="str">
        <f t="shared" si="547"/>
        <v/>
      </c>
      <c r="P5643" s="11" t="str">
        <f t="shared" si="548"/>
        <v/>
      </c>
    </row>
    <row r="5644" spans="1:16" x14ac:dyDescent="0.25">
      <c r="A5644" s="9" t="str">
        <f>IF(A5643="","",IF(B5643&lt;C5643,A5643,IF(A5643=MAX('entry data'!$B$8:$B$507),"",A5643+1)))</f>
        <v/>
      </c>
      <c r="B5644" s="9" t="str">
        <f t="shared" si="543"/>
        <v/>
      </c>
      <c r="C5644" s="9" t="str">
        <f>IF(ISERROR(VLOOKUP(A5644,'entry data'!B:G,6,0)),"",VLOOKUP(A5644,'entry data'!B:G,6,0))</f>
        <v/>
      </c>
      <c r="D5644" s="9" t="str">
        <f>IF(ISERROR(VLOOKUP(A5644,'entry data'!B:C,2,0)),"",VLOOKUP(A5644,'entry data'!B:C,2,0))</f>
        <v/>
      </c>
      <c r="E5644" s="9" t="str">
        <f>IF(ISERROR(VLOOKUP(A5644,'entry data'!B:E,4,0)),"",VLOOKUP(A5644,'entry data'!B:E,4,0))</f>
        <v/>
      </c>
      <c r="F5644" s="11" t="str">
        <f>IF(A5644="","",IF(ISERROR(VLOOKUP(A5644,'entry data'!B:F,5,0)),"",VLOOKUP(A5644,'entry data'!B:F,5,0)))</f>
        <v/>
      </c>
      <c r="G5644" s="12" t="str">
        <f>IF(A5644="","",IF(ISERROR(VLOOKUP(A5644,'entry data'!B:I,8,0)),"",VLOOKUP(A5644,'entry data'!B:I,7,0)))</f>
        <v/>
      </c>
      <c r="H5644" s="13" t="str">
        <f>IF(A5644="","",IF(B5644=1,VLOOKUP(A5644,'entry data'!B:D,3,0),I5643))</f>
        <v/>
      </c>
      <c r="I5644" s="14" t="str">
        <f>IF(A5644="","",IF(E5644="weekly",7,IF(E5644="fortnightly",14,IF(E5644="monthly",DATE(IF(MONTH(H5644)=12,YEAR(H5644)+1,YEAR(H5644)),VLOOKUP(MONTH(H5644),index!$D$2:$G$13,2,0),DAY(H5644)),
IF(E5644="quarterly",DATE(IF(MONTH(H5644)&gt;=10,YEAR(H5644)+1,YEAR(H5644)),VLOOKUP(MONTH(H5644),index!$D$2:$G$13,3,0),DAY(H5644)),
IF(E5644="halfyearly",DATE(IF(MONTH(H5644)&gt;=7,YEAR(H5644)+1,YEAR(H5644)),VLOOKUP(MONTH(H5644),index!$D$2:$G$13,4,0),DAY(H5644)),
DATE(YEAR(H5644)+1,MONTH(H5644),DAY(H5644)))))-H5644))+H5644)</f>
        <v/>
      </c>
      <c r="J5644" s="9" t="str">
        <f t="shared" si="544"/>
        <v/>
      </c>
      <c r="K5644" s="11" t="str">
        <f t="shared" si="545"/>
        <v/>
      </c>
      <c r="L5644" s="11" t="str">
        <f t="shared" si="546"/>
        <v/>
      </c>
      <c r="M5644" s="11" t="str">
        <f>IF(A5644="","",VLOOKUP(E5644,index!$A$1:$B$6,2,0)*K5644*G5644)</f>
        <v/>
      </c>
      <c r="N5644" s="11" t="str">
        <f>IF(A5644="","",-PMT(G5644*VLOOKUP(E5644,index!$A$1:$B$6,2,0),C5644,F5644,0,0))</f>
        <v/>
      </c>
      <c r="O5644" s="11" t="str">
        <f t="shared" si="547"/>
        <v/>
      </c>
      <c r="P5644" s="11" t="str">
        <f t="shared" si="548"/>
        <v/>
      </c>
    </row>
    <row r="5645" spans="1:16" x14ac:dyDescent="0.25">
      <c r="A5645" s="9" t="str">
        <f>IF(A5644="","",IF(B5644&lt;C5644,A5644,IF(A5644=MAX('entry data'!$B$8:$B$507),"",A5644+1)))</f>
        <v/>
      </c>
      <c r="B5645" s="9" t="str">
        <f t="shared" si="543"/>
        <v/>
      </c>
      <c r="C5645" s="9" t="str">
        <f>IF(ISERROR(VLOOKUP(A5645,'entry data'!B:G,6,0)),"",VLOOKUP(A5645,'entry data'!B:G,6,0))</f>
        <v/>
      </c>
      <c r="D5645" s="9" t="str">
        <f>IF(ISERROR(VLOOKUP(A5645,'entry data'!B:C,2,0)),"",VLOOKUP(A5645,'entry data'!B:C,2,0))</f>
        <v/>
      </c>
      <c r="E5645" s="9" t="str">
        <f>IF(ISERROR(VLOOKUP(A5645,'entry data'!B:E,4,0)),"",VLOOKUP(A5645,'entry data'!B:E,4,0))</f>
        <v/>
      </c>
      <c r="F5645" s="11" t="str">
        <f>IF(A5645="","",IF(ISERROR(VLOOKUP(A5645,'entry data'!B:F,5,0)),"",VLOOKUP(A5645,'entry data'!B:F,5,0)))</f>
        <v/>
      </c>
      <c r="G5645" s="12" t="str">
        <f>IF(A5645="","",IF(ISERROR(VLOOKUP(A5645,'entry data'!B:I,8,0)),"",VLOOKUP(A5645,'entry data'!B:I,7,0)))</f>
        <v/>
      </c>
      <c r="H5645" s="13" t="str">
        <f>IF(A5645="","",IF(B5645=1,VLOOKUP(A5645,'entry data'!B:D,3,0),I5644))</f>
        <v/>
      </c>
      <c r="I5645" s="14" t="str">
        <f>IF(A5645="","",IF(E5645="weekly",7,IF(E5645="fortnightly",14,IF(E5645="monthly",DATE(IF(MONTH(H5645)=12,YEAR(H5645)+1,YEAR(H5645)),VLOOKUP(MONTH(H5645),index!$D$2:$G$13,2,0),DAY(H5645)),
IF(E5645="quarterly",DATE(IF(MONTH(H5645)&gt;=10,YEAR(H5645)+1,YEAR(H5645)),VLOOKUP(MONTH(H5645),index!$D$2:$G$13,3,0),DAY(H5645)),
IF(E5645="halfyearly",DATE(IF(MONTH(H5645)&gt;=7,YEAR(H5645)+1,YEAR(H5645)),VLOOKUP(MONTH(H5645),index!$D$2:$G$13,4,0),DAY(H5645)),
DATE(YEAR(H5645)+1,MONTH(H5645),DAY(H5645)))))-H5645))+H5645)</f>
        <v/>
      </c>
      <c r="J5645" s="9" t="str">
        <f t="shared" si="544"/>
        <v/>
      </c>
      <c r="K5645" s="11" t="str">
        <f t="shared" si="545"/>
        <v/>
      </c>
      <c r="L5645" s="11" t="str">
        <f t="shared" si="546"/>
        <v/>
      </c>
      <c r="M5645" s="11" t="str">
        <f>IF(A5645="","",VLOOKUP(E5645,index!$A$1:$B$6,2,0)*K5645*G5645)</f>
        <v/>
      </c>
      <c r="N5645" s="11" t="str">
        <f>IF(A5645="","",-PMT(G5645*VLOOKUP(E5645,index!$A$1:$B$6,2,0),C5645,F5645,0,0))</f>
        <v/>
      </c>
      <c r="O5645" s="11" t="str">
        <f t="shared" si="547"/>
        <v/>
      </c>
      <c r="P5645" s="11" t="str">
        <f t="shared" si="548"/>
        <v/>
      </c>
    </row>
    <row r="5646" spans="1:16" x14ac:dyDescent="0.25">
      <c r="A5646" s="9" t="str">
        <f>IF(A5645="","",IF(B5645&lt;C5645,A5645,IF(A5645=MAX('entry data'!$B$8:$B$507),"",A5645+1)))</f>
        <v/>
      </c>
      <c r="B5646" s="9" t="str">
        <f t="shared" si="543"/>
        <v/>
      </c>
      <c r="C5646" s="9" t="str">
        <f>IF(ISERROR(VLOOKUP(A5646,'entry data'!B:G,6,0)),"",VLOOKUP(A5646,'entry data'!B:G,6,0))</f>
        <v/>
      </c>
      <c r="D5646" s="9" t="str">
        <f>IF(ISERROR(VLOOKUP(A5646,'entry data'!B:C,2,0)),"",VLOOKUP(A5646,'entry data'!B:C,2,0))</f>
        <v/>
      </c>
      <c r="E5646" s="9" t="str">
        <f>IF(ISERROR(VLOOKUP(A5646,'entry data'!B:E,4,0)),"",VLOOKUP(A5646,'entry data'!B:E,4,0))</f>
        <v/>
      </c>
      <c r="F5646" s="11" t="str">
        <f>IF(A5646="","",IF(ISERROR(VLOOKUP(A5646,'entry data'!B:F,5,0)),"",VLOOKUP(A5646,'entry data'!B:F,5,0)))</f>
        <v/>
      </c>
      <c r="G5646" s="12" t="str">
        <f>IF(A5646="","",IF(ISERROR(VLOOKUP(A5646,'entry data'!B:I,8,0)),"",VLOOKUP(A5646,'entry data'!B:I,7,0)))</f>
        <v/>
      </c>
      <c r="H5646" s="13" t="str">
        <f>IF(A5646="","",IF(B5646=1,VLOOKUP(A5646,'entry data'!B:D,3,0),I5645))</f>
        <v/>
      </c>
      <c r="I5646" s="14" t="str">
        <f>IF(A5646="","",IF(E5646="weekly",7,IF(E5646="fortnightly",14,IF(E5646="monthly",DATE(IF(MONTH(H5646)=12,YEAR(H5646)+1,YEAR(H5646)),VLOOKUP(MONTH(H5646),index!$D$2:$G$13,2,0),DAY(H5646)),
IF(E5646="quarterly",DATE(IF(MONTH(H5646)&gt;=10,YEAR(H5646)+1,YEAR(H5646)),VLOOKUP(MONTH(H5646),index!$D$2:$G$13,3,0),DAY(H5646)),
IF(E5646="halfyearly",DATE(IF(MONTH(H5646)&gt;=7,YEAR(H5646)+1,YEAR(H5646)),VLOOKUP(MONTH(H5646),index!$D$2:$G$13,4,0),DAY(H5646)),
DATE(YEAR(H5646)+1,MONTH(H5646),DAY(H5646)))))-H5646))+H5646)</f>
        <v/>
      </c>
      <c r="J5646" s="9" t="str">
        <f t="shared" si="544"/>
        <v/>
      </c>
      <c r="K5646" s="11" t="str">
        <f t="shared" si="545"/>
        <v/>
      </c>
      <c r="L5646" s="11" t="str">
        <f t="shared" si="546"/>
        <v/>
      </c>
      <c r="M5646" s="11" t="str">
        <f>IF(A5646="","",VLOOKUP(E5646,index!$A$1:$B$6,2,0)*K5646*G5646)</f>
        <v/>
      </c>
      <c r="N5646" s="11" t="str">
        <f>IF(A5646="","",-PMT(G5646*VLOOKUP(E5646,index!$A$1:$B$6,2,0),C5646,F5646,0,0))</f>
        <v/>
      </c>
      <c r="O5646" s="11" t="str">
        <f t="shared" si="547"/>
        <v/>
      </c>
      <c r="P5646" s="11" t="str">
        <f t="shared" si="548"/>
        <v/>
      </c>
    </row>
    <row r="5647" spans="1:16" x14ac:dyDescent="0.25">
      <c r="A5647" s="9" t="str">
        <f>IF(A5646="","",IF(B5646&lt;C5646,A5646,IF(A5646=MAX('entry data'!$B$8:$B$507),"",A5646+1)))</f>
        <v/>
      </c>
      <c r="B5647" s="9" t="str">
        <f t="shared" si="543"/>
        <v/>
      </c>
      <c r="C5647" s="9" t="str">
        <f>IF(ISERROR(VLOOKUP(A5647,'entry data'!B:G,6,0)),"",VLOOKUP(A5647,'entry data'!B:G,6,0))</f>
        <v/>
      </c>
      <c r="D5647" s="9" t="str">
        <f>IF(ISERROR(VLOOKUP(A5647,'entry data'!B:C,2,0)),"",VLOOKUP(A5647,'entry data'!B:C,2,0))</f>
        <v/>
      </c>
      <c r="E5647" s="9" t="str">
        <f>IF(ISERROR(VLOOKUP(A5647,'entry data'!B:E,4,0)),"",VLOOKUP(A5647,'entry data'!B:E,4,0))</f>
        <v/>
      </c>
      <c r="F5647" s="11" t="str">
        <f>IF(A5647="","",IF(ISERROR(VLOOKUP(A5647,'entry data'!B:F,5,0)),"",VLOOKUP(A5647,'entry data'!B:F,5,0)))</f>
        <v/>
      </c>
      <c r="G5647" s="12" t="str">
        <f>IF(A5647="","",IF(ISERROR(VLOOKUP(A5647,'entry data'!B:I,8,0)),"",VLOOKUP(A5647,'entry data'!B:I,7,0)))</f>
        <v/>
      </c>
      <c r="H5647" s="13" t="str">
        <f>IF(A5647="","",IF(B5647=1,VLOOKUP(A5647,'entry data'!B:D,3,0),I5646))</f>
        <v/>
      </c>
      <c r="I5647" s="14" t="str">
        <f>IF(A5647="","",IF(E5647="weekly",7,IF(E5647="fortnightly",14,IF(E5647="monthly",DATE(IF(MONTH(H5647)=12,YEAR(H5647)+1,YEAR(H5647)),VLOOKUP(MONTH(H5647),index!$D$2:$G$13,2,0),DAY(H5647)),
IF(E5647="quarterly",DATE(IF(MONTH(H5647)&gt;=10,YEAR(H5647)+1,YEAR(H5647)),VLOOKUP(MONTH(H5647),index!$D$2:$G$13,3,0),DAY(H5647)),
IF(E5647="halfyearly",DATE(IF(MONTH(H5647)&gt;=7,YEAR(H5647)+1,YEAR(H5647)),VLOOKUP(MONTH(H5647),index!$D$2:$G$13,4,0),DAY(H5647)),
DATE(YEAR(H5647)+1,MONTH(H5647),DAY(H5647)))))-H5647))+H5647)</f>
        <v/>
      </c>
      <c r="J5647" s="9" t="str">
        <f t="shared" si="544"/>
        <v/>
      </c>
      <c r="K5647" s="11" t="str">
        <f t="shared" si="545"/>
        <v/>
      </c>
      <c r="L5647" s="11" t="str">
        <f t="shared" si="546"/>
        <v/>
      </c>
      <c r="M5647" s="11" t="str">
        <f>IF(A5647="","",VLOOKUP(E5647,index!$A$1:$B$6,2,0)*K5647*G5647)</f>
        <v/>
      </c>
      <c r="N5647" s="11" t="str">
        <f>IF(A5647="","",-PMT(G5647*VLOOKUP(E5647,index!$A$1:$B$6,2,0),C5647,F5647,0,0))</f>
        <v/>
      </c>
      <c r="O5647" s="11" t="str">
        <f t="shared" si="547"/>
        <v/>
      </c>
      <c r="P5647" s="11" t="str">
        <f t="shared" si="548"/>
        <v/>
      </c>
    </row>
    <row r="5648" spans="1:16" x14ac:dyDescent="0.25">
      <c r="A5648" s="9" t="str">
        <f>IF(A5647="","",IF(B5647&lt;C5647,A5647,IF(A5647=MAX('entry data'!$B$8:$B$507),"",A5647+1)))</f>
        <v/>
      </c>
      <c r="B5648" s="9" t="str">
        <f t="shared" si="543"/>
        <v/>
      </c>
      <c r="C5648" s="9" t="str">
        <f>IF(ISERROR(VLOOKUP(A5648,'entry data'!B:G,6,0)),"",VLOOKUP(A5648,'entry data'!B:G,6,0))</f>
        <v/>
      </c>
      <c r="D5648" s="9" t="str">
        <f>IF(ISERROR(VLOOKUP(A5648,'entry data'!B:C,2,0)),"",VLOOKUP(A5648,'entry data'!B:C,2,0))</f>
        <v/>
      </c>
      <c r="E5648" s="9" t="str">
        <f>IF(ISERROR(VLOOKUP(A5648,'entry data'!B:E,4,0)),"",VLOOKUP(A5648,'entry data'!B:E,4,0))</f>
        <v/>
      </c>
      <c r="F5648" s="11" t="str">
        <f>IF(A5648="","",IF(ISERROR(VLOOKUP(A5648,'entry data'!B:F,5,0)),"",VLOOKUP(A5648,'entry data'!B:F,5,0)))</f>
        <v/>
      </c>
      <c r="G5648" s="12" t="str">
        <f>IF(A5648="","",IF(ISERROR(VLOOKUP(A5648,'entry data'!B:I,8,0)),"",VLOOKUP(A5648,'entry data'!B:I,7,0)))</f>
        <v/>
      </c>
      <c r="H5648" s="13" t="str">
        <f>IF(A5648="","",IF(B5648=1,VLOOKUP(A5648,'entry data'!B:D,3,0),I5647))</f>
        <v/>
      </c>
      <c r="I5648" s="14" t="str">
        <f>IF(A5648="","",IF(E5648="weekly",7,IF(E5648="fortnightly",14,IF(E5648="monthly",DATE(IF(MONTH(H5648)=12,YEAR(H5648)+1,YEAR(H5648)),VLOOKUP(MONTH(H5648),index!$D$2:$G$13,2,0),DAY(H5648)),
IF(E5648="quarterly",DATE(IF(MONTH(H5648)&gt;=10,YEAR(H5648)+1,YEAR(H5648)),VLOOKUP(MONTH(H5648),index!$D$2:$G$13,3,0),DAY(H5648)),
IF(E5648="halfyearly",DATE(IF(MONTH(H5648)&gt;=7,YEAR(H5648)+1,YEAR(H5648)),VLOOKUP(MONTH(H5648),index!$D$2:$G$13,4,0),DAY(H5648)),
DATE(YEAR(H5648)+1,MONTH(H5648),DAY(H5648)))))-H5648))+H5648)</f>
        <v/>
      </c>
      <c r="J5648" s="9" t="str">
        <f t="shared" si="544"/>
        <v/>
      </c>
      <c r="K5648" s="11" t="str">
        <f t="shared" si="545"/>
        <v/>
      </c>
      <c r="L5648" s="11" t="str">
        <f t="shared" si="546"/>
        <v/>
      </c>
      <c r="M5648" s="11" t="str">
        <f>IF(A5648="","",VLOOKUP(E5648,index!$A$1:$B$6,2,0)*K5648*G5648)</f>
        <v/>
      </c>
      <c r="N5648" s="11" t="str">
        <f>IF(A5648="","",-PMT(G5648*VLOOKUP(E5648,index!$A$1:$B$6,2,0),C5648,F5648,0,0))</f>
        <v/>
      </c>
      <c r="O5648" s="11" t="str">
        <f t="shared" si="547"/>
        <v/>
      </c>
      <c r="P5648" s="11" t="str">
        <f t="shared" si="548"/>
        <v/>
      </c>
    </row>
    <row r="5649" spans="1:16" x14ac:dyDescent="0.25">
      <c r="A5649" s="9" t="str">
        <f>IF(A5648="","",IF(B5648&lt;C5648,A5648,IF(A5648=MAX('entry data'!$B$8:$B$507),"",A5648+1)))</f>
        <v/>
      </c>
      <c r="B5649" s="9" t="str">
        <f t="shared" si="543"/>
        <v/>
      </c>
      <c r="C5649" s="9" t="str">
        <f>IF(ISERROR(VLOOKUP(A5649,'entry data'!B:G,6,0)),"",VLOOKUP(A5649,'entry data'!B:G,6,0))</f>
        <v/>
      </c>
      <c r="D5649" s="9" t="str">
        <f>IF(ISERROR(VLOOKUP(A5649,'entry data'!B:C,2,0)),"",VLOOKUP(A5649,'entry data'!B:C,2,0))</f>
        <v/>
      </c>
      <c r="E5649" s="9" t="str">
        <f>IF(ISERROR(VLOOKUP(A5649,'entry data'!B:E,4,0)),"",VLOOKUP(A5649,'entry data'!B:E,4,0))</f>
        <v/>
      </c>
      <c r="F5649" s="11" t="str">
        <f>IF(A5649="","",IF(ISERROR(VLOOKUP(A5649,'entry data'!B:F,5,0)),"",VLOOKUP(A5649,'entry data'!B:F,5,0)))</f>
        <v/>
      </c>
      <c r="G5649" s="12" t="str">
        <f>IF(A5649="","",IF(ISERROR(VLOOKUP(A5649,'entry data'!B:I,8,0)),"",VLOOKUP(A5649,'entry data'!B:I,7,0)))</f>
        <v/>
      </c>
      <c r="H5649" s="13" t="str">
        <f>IF(A5649="","",IF(B5649=1,VLOOKUP(A5649,'entry data'!B:D,3,0),I5648))</f>
        <v/>
      </c>
      <c r="I5649" s="14" t="str">
        <f>IF(A5649="","",IF(E5649="weekly",7,IF(E5649="fortnightly",14,IF(E5649="monthly",DATE(IF(MONTH(H5649)=12,YEAR(H5649)+1,YEAR(H5649)),VLOOKUP(MONTH(H5649),index!$D$2:$G$13,2,0),DAY(H5649)),
IF(E5649="quarterly",DATE(IF(MONTH(H5649)&gt;=10,YEAR(H5649)+1,YEAR(H5649)),VLOOKUP(MONTH(H5649),index!$D$2:$G$13,3,0),DAY(H5649)),
IF(E5649="halfyearly",DATE(IF(MONTH(H5649)&gt;=7,YEAR(H5649)+1,YEAR(H5649)),VLOOKUP(MONTH(H5649),index!$D$2:$G$13,4,0),DAY(H5649)),
DATE(YEAR(H5649)+1,MONTH(H5649),DAY(H5649)))))-H5649))+H5649)</f>
        <v/>
      </c>
      <c r="J5649" s="9" t="str">
        <f t="shared" si="544"/>
        <v/>
      </c>
      <c r="K5649" s="11" t="str">
        <f t="shared" si="545"/>
        <v/>
      </c>
      <c r="L5649" s="11" t="str">
        <f t="shared" si="546"/>
        <v/>
      </c>
      <c r="M5649" s="11" t="str">
        <f>IF(A5649="","",VLOOKUP(E5649,index!$A$1:$B$6,2,0)*K5649*G5649)</f>
        <v/>
      </c>
      <c r="N5649" s="11" t="str">
        <f>IF(A5649="","",-PMT(G5649*VLOOKUP(E5649,index!$A$1:$B$6,2,0),C5649,F5649,0,0))</f>
        <v/>
      </c>
      <c r="O5649" s="11" t="str">
        <f t="shared" si="547"/>
        <v/>
      </c>
      <c r="P5649" s="11" t="str">
        <f t="shared" si="548"/>
        <v/>
      </c>
    </row>
    <row r="5650" spans="1:16" x14ac:dyDescent="0.25">
      <c r="A5650" s="9" t="str">
        <f>IF(A5649="","",IF(B5649&lt;C5649,A5649,IF(A5649=MAX('entry data'!$B$8:$B$507),"",A5649+1)))</f>
        <v/>
      </c>
      <c r="B5650" s="9" t="str">
        <f t="shared" si="543"/>
        <v/>
      </c>
      <c r="C5650" s="9" t="str">
        <f>IF(ISERROR(VLOOKUP(A5650,'entry data'!B:G,6,0)),"",VLOOKUP(A5650,'entry data'!B:G,6,0))</f>
        <v/>
      </c>
      <c r="D5650" s="9" t="str">
        <f>IF(ISERROR(VLOOKUP(A5650,'entry data'!B:C,2,0)),"",VLOOKUP(A5650,'entry data'!B:C,2,0))</f>
        <v/>
      </c>
      <c r="E5650" s="9" t="str">
        <f>IF(ISERROR(VLOOKUP(A5650,'entry data'!B:E,4,0)),"",VLOOKUP(A5650,'entry data'!B:E,4,0))</f>
        <v/>
      </c>
      <c r="F5650" s="11" t="str">
        <f>IF(A5650="","",IF(ISERROR(VLOOKUP(A5650,'entry data'!B:F,5,0)),"",VLOOKUP(A5650,'entry data'!B:F,5,0)))</f>
        <v/>
      </c>
      <c r="G5650" s="12" t="str">
        <f>IF(A5650="","",IF(ISERROR(VLOOKUP(A5650,'entry data'!B:I,8,0)),"",VLOOKUP(A5650,'entry data'!B:I,7,0)))</f>
        <v/>
      </c>
      <c r="H5650" s="13" t="str">
        <f>IF(A5650="","",IF(B5650=1,VLOOKUP(A5650,'entry data'!B:D,3,0),I5649))</f>
        <v/>
      </c>
      <c r="I5650" s="14" t="str">
        <f>IF(A5650="","",IF(E5650="weekly",7,IF(E5650="fortnightly",14,IF(E5650="monthly",DATE(IF(MONTH(H5650)=12,YEAR(H5650)+1,YEAR(H5650)),VLOOKUP(MONTH(H5650),index!$D$2:$G$13,2,0),DAY(H5650)),
IF(E5650="quarterly",DATE(IF(MONTH(H5650)&gt;=10,YEAR(H5650)+1,YEAR(H5650)),VLOOKUP(MONTH(H5650),index!$D$2:$G$13,3,0),DAY(H5650)),
IF(E5650="halfyearly",DATE(IF(MONTH(H5650)&gt;=7,YEAR(H5650)+1,YEAR(H5650)),VLOOKUP(MONTH(H5650),index!$D$2:$G$13,4,0),DAY(H5650)),
DATE(YEAR(H5650)+1,MONTH(H5650),DAY(H5650)))))-H5650))+H5650)</f>
        <v/>
      </c>
      <c r="J5650" s="9" t="str">
        <f t="shared" si="544"/>
        <v/>
      </c>
      <c r="K5650" s="11" t="str">
        <f t="shared" si="545"/>
        <v/>
      </c>
      <c r="L5650" s="11" t="str">
        <f t="shared" si="546"/>
        <v/>
      </c>
      <c r="M5650" s="11" t="str">
        <f>IF(A5650="","",VLOOKUP(E5650,index!$A$1:$B$6,2,0)*K5650*G5650)</f>
        <v/>
      </c>
      <c r="N5650" s="11" t="str">
        <f>IF(A5650="","",-PMT(G5650*VLOOKUP(E5650,index!$A$1:$B$6,2,0),C5650,F5650,0,0))</f>
        <v/>
      </c>
      <c r="O5650" s="11" t="str">
        <f t="shared" si="547"/>
        <v/>
      </c>
      <c r="P5650" s="11" t="str">
        <f t="shared" si="548"/>
        <v/>
      </c>
    </row>
    <row r="5651" spans="1:16" x14ac:dyDescent="0.25">
      <c r="A5651" s="9" t="str">
        <f>IF(A5650="","",IF(B5650&lt;C5650,A5650,IF(A5650=MAX('entry data'!$B$8:$B$507),"",A5650+1)))</f>
        <v/>
      </c>
      <c r="B5651" s="9" t="str">
        <f t="shared" si="543"/>
        <v/>
      </c>
      <c r="C5651" s="9" t="str">
        <f>IF(ISERROR(VLOOKUP(A5651,'entry data'!B:G,6,0)),"",VLOOKUP(A5651,'entry data'!B:G,6,0))</f>
        <v/>
      </c>
      <c r="D5651" s="9" t="str">
        <f>IF(ISERROR(VLOOKUP(A5651,'entry data'!B:C,2,0)),"",VLOOKUP(A5651,'entry data'!B:C,2,0))</f>
        <v/>
      </c>
      <c r="E5651" s="9" t="str">
        <f>IF(ISERROR(VLOOKUP(A5651,'entry data'!B:E,4,0)),"",VLOOKUP(A5651,'entry data'!B:E,4,0))</f>
        <v/>
      </c>
      <c r="F5651" s="11" t="str">
        <f>IF(A5651="","",IF(ISERROR(VLOOKUP(A5651,'entry data'!B:F,5,0)),"",VLOOKUP(A5651,'entry data'!B:F,5,0)))</f>
        <v/>
      </c>
      <c r="G5651" s="12" t="str">
        <f>IF(A5651="","",IF(ISERROR(VLOOKUP(A5651,'entry data'!B:I,8,0)),"",VLOOKUP(A5651,'entry data'!B:I,7,0)))</f>
        <v/>
      </c>
      <c r="H5651" s="13" t="str">
        <f>IF(A5651="","",IF(B5651=1,VLOOKUP(A5651,'entry data'!B:D,3,0),I5650))</f>
        <v/>
      </c>
      <c r="I5651" s="14" t="str">
        <f>IF(A5651="","",IF(E5651="weekly",7,IF(E5651="fortnightly",14,IF(E5651="monthly",DATE(IF(MONTH(H5651)=12,YEAR(H5651)+1,YEAR(H5651)),VLOOKUP(MONTH(H5651),index!$D$2:$G$13,2,0),DAY(H5651)),
IF(E5651="quarterly",DATE(IF(MONTH(H5651)&gt;=10,YEAR(H5651)+1,YEAR(H5651)),VLOOKUP(MONTH(H5651),index!$D$2:$G$13,3,0),DAY(H5651)),
IF(E5651="halfyearly",DATE(IF(MONTH(H5651)&gt;=7,YEAR(H5651)+1,YEAR(H5651)),VLOOKUP(MONTH(H5651),index!$D$2:$G$13,4,0),DAY(H5651)),
DATE(YEAR(H5651)+1,MONTH(H5651),DAY(H5651)))))-H5651))+H5651)</f>
        <v/>
      </c>
      <c r="J5651" s="9" t="str">
        <f t="shared" si="544"/>
        <v/>
      </c>
      <c r="K5651" s="11" t="str">
        <f t="shared" si="545"/>
        <v/>
      </c>
      <c r="L5651" s="11" t="str">
        <f t="shared" si="546"/>
        <v/>
      </c>
      <c r="M5651" s="11" t="str">
        <f>IF(A5651="","",VLOOKUP(E5651,index!$A$1:$B$6,2,0)*K5651*G5651)</f>
        <v/>
      </c>
      <c r="N5651" s="11" t="str">
        <f>IF(A5651="","",-PMT(G5651*VLOOKUP(E5651,index!$A$1:$B$6,2,0),C5651,F5651,0,0))</f>
        <v/>
      </c>
      <c r="O5651" s="11" t="str">
        <f t="shared" si="547"/>
        <v/>
      </c>
      <c r="P5651" s="11" t="str">
        <f t="shared" si="548"/>
        <v/>
      </c>
    </row>
    <row r="5652" spans="1:16" x14ac:dyDescent="0.25">
      <c r="A5652" s="9" t="str">
        <f>IF(A5651="","",IF(B5651&lt;C5651,A5651,IF(A5651=MAX('entry data'!$B$8:$B$507),"",A5651+1)))</f>
        <v/>
      </c>
      <c r="B5652" s="9" t="str">
        <f t="shared" si="543"/>
        <v/>
      </c>
      <c r="C5652" s="9" t="str">
        <f>IF(ISERROR(VLOOKUP(A5652,'entry data'!B:G,6,0)),"",VLOOKUP(A5652,'entry data'!B:G,6,0))</f>
        <v/>
      </c>
      <c r="D5652" s="9" t="str">
        <f>IF(ISERROR(VLOOKUP(A5652,'entry data'!B:C,2,0)),"",VLOOKUP(A5652,'entry data'!B:C,2,0))</f>
        <v/>
      </c>
      <c r="E5652" s="9" t="str">
        <f>IF(ISERROR(VLOOKUP(A5652,'entry data'!B:E,4,0)),"",VLOOKUP(A5652,'entry data'!B:E,4,0))</f>
        <v/>
      </c>
      <c r="F5652" s="11" t="str">
        <f>IF(A5652="","",IF(ISERROR(VLOOKUP(A5652,'entry data'!B:F,5,0)),"",VLOOKUP(A5652,'entry data'!B:F,5,0)))</f>
        <v/>
      </c>
      <c r="G5652" s="12" t="str">
        <f>IF(A5652="","",IF(ISERROR(VLOOKUP(A5652,'entry data'!B:I,8,0)),"",VLOOKUP(A5652,'entry data'!B:I,7,0)))</f>
        <v/>
      </c>
      <c r="H5652" s="13" t="str">
        <f>IF(A5652="","",IF(B5652=1,VLOOKUP(A5652,'entry data'!B:D,3,0),I5651))</f>
        <v/>
      </c>
      <c r="I5652" s="14" t="str">
        <f>IF(A5652="","",IF(E5652="weekly",7,IF(E5652="fortnightly",14,IF(E5652="monthly",DATE(IF(MONTH(H5652)=12,YEAR(H5652)+1,YEAR(H5652)),VLOOKUP(MONTH(H5652),index!$D$2:$G$13,2,0),DAY(H5652)),
IF(E5652="quarterly",DATE(IF(MONTH(H5652)&gt;=10,YEAR(H5652)+1,YEAR(H5652)),VLOOKUP(MONTH(H5652),index!$D$2:$G$13,3,0),DAY(H5652)),
IF(E5652="halfyearly",DATE(IF(MONTH(H5652)&gt;=7,YEAR(H5652)+1,YEAR(H5652)),VLOOKUP(MONTH(H5652),index!$D$2:$G$13,4,0),DAY(H5652)),
DATE(YEAR(H5652)+1,MONTH(H5652),DAY(H5652)))))-H5652))+H5652)</f>
        <v/>
      </c>
      <c r="J5652" s="9" t="str">
        <f t="shared" si="544"/>
        <v/>
      </c>
      <c r="K5652" s="11" t="str">
        <f t="shared" si="545"/>
        <v/>
      </c>
      <c r="L5652" s="11" t="str">
        <f t="shared" si="546"/>
        <v/>
      </c>
      <c r="M5652" s="11" t="str">
        <f>IF(A5652="","",VLOOKUP(E5652,index!$A$1:$B$6,2,0)*K5652*G5652)</f>
        <v/>
      </c>
      <c r="N5652" s="11" t="str">
        <f>IF(A5652="","",-PMT(G5652*VLOOKUP(E5652,index!$A$1:$B$6,2,0),C5652,F5652,0,0))</f>
        <v/>
      </c>
      <c r="O5652" s="11" t="str">
        <f t="shared" si="547"/>
        <v/>
      </c>
      <c r="P5652" s="11" t="str">
        <f t="shared" si="548"/>
        <v/>
      </c>
    </row>
    <row r="5653" spans="1:16" x14ac:dyDescent="0.25">
      <c r="A5653" s="9" t="str">
        <f>IF(A5652="","",IF(B5652&lt;C5652,A5652,IF(A5652=MAX('entry data'!$B$8:$B$507),"",A5652+1)))</f>
        <v/>
      </c>
      <c r="B5653" s="9" t="str">
        <f t="shared" si="543"/>
        <v/>
      </c>
      <c r="C5653" s="9" t="str">
        <f>IF(ISERROR(VLOOKUP(A5653,'entry data'!B:G,6,0)),"",VLOOKUP(A5653,'entry data'!B:G,6,0))</f>
        <v/>
      </c>
      <c r="D5653" s="9" t="str">
        <f>IF(ISERROR(VLOOKUP(A5653,'entry data'!B:C,2,0)),"",VLOOKUP(A5653,'entry data'!B:C,2,0))</f>
        <v/>
      </c>
      <c r="E5653" s="9" t="str">
        <f>IF(ISERROR(VLOOKUP(A5653,'entry data'!B:E,4,0)),"",VLOOKUP(A5653,'entry data'!B:E,4,0))</f>
        <v/>
      </c>
      <c r="F5653" s="11" t="str">
        <f>IF(A5653="","",IF(ISERROR(VLOOKUP(A5653,'entry data'!B:F,5,0)),"",VLOOKUP(A5653,'entry data'!B:F,5,0)))</f>
        <v/>
      </c>
      <c r="G5653" s="12" t="str">
        <f>IF(A5653="","",IF(ISERROR(VLOOKUP(A5653,'entry data'!B:I,8,0)),"",VLOOKUP(A5653,'entry data'!B:I,7,0)))</f>
        <v/>
      </c>
      <c r="H5653" s="13" t="str">
        <f>IF(A5653="","",IF(B5653=1,VLOOKUP(A5653,'entry data'!B:D,3,0),I5652))</f>
        <v/>
      </c>
      <c r="I5653" s="14" t="str">
        <f>IF(A5653="","",IF(E5653="weekly",7,IF(E5653="fortnightly",14,IF(E5653="monthly",DATE(IF(MONTH(H5653)=12,YEAR(H5653)+1,YEAR(H5653)),VLOOKUP(MONTH(H5653),index!$D$2:$G$13,2,0),DAY(H5653)),
IF(E5653="quarterly",DATE(IF(MONTH(H5653)&gt;=10,YEAR(H5653)+1,YEAR(H5653)),VLOOKUP(MONTH(H5653),index!$D$2:$G$13,3,0),DAY(H5653)),
IF(E5653="halfyearly",DATE(IF(MONTH(H5653)&gt;=7,YEAR(H5653)+1,YEAR(H5653)),VLOOKUP(MONTH(H5653),index!$D$2:$G$13,4,0),DAY(H5653)),
DATE(YEAR(H5653)+1,MONTH(H5653),DAY(H5653)))))-H5653))+H5653)</f>
        <v/>
      </c>
      <c r="J5653" s="9" t="str">
        <f t="shared" si="544"/>
        <v/>
      </c>
      <c r="K5653" s="11" t="str">
        <f t="shared" si="545"/>
        <v/>
      </c>
      <c r="L5653" s="11" t="str">
        <f t="shared" si="546"/>
        <v/>
      </c>
      <c r="M5653" s="11" t="str">
        <f>IF(A5653="","",VLOOKUP(E5653,index!$A$1:$B$6,2,0)*K5653*G5653)</f>
        <v/>
      </c>
      <c r="N5653" s="11" t="str">
        <f>IF(A5653="","",-PMT(G5653*VLOOKUP(E5653,index!$A$1:$B$6,2,0),C5653,F5653,0,0))</f>
        <v/>
      </c>
      <c r="O5653" s="11" t="str">
        <f t="shared" si="547"/>
        <v/>
      </c>
      <c r="P5653" s="11" t="str">
        <f t="shared" si="548"/>
        <v/>
      </c>
    </row>
    <row r="5654" spans="1:16" x14ac:dyDescent="0.25">
      <c r="A5654" s="9" t="str">
        <f>IF(A5653="","",IF(B5653&lt;C5653,A5653,IF(A5653=MAX('entry data'!$B$8:$B$507),"",A5653+1)))</f>
        <v/>
      </c>
      <c r="B5654" s="9" t="str">
        <f t="shared" si="543"/>
        <v/>
      </c>
      <c r="C5654" s="9" t="str">
        <f>IF(ISERROR(VLOOKUP(A5654,'entry data'!B:G,6,0)),"",VLOOKUP(A5654,'entry data'!B:G,6,0))</f>
        <v/>
      </c>
      <c r="D5654" s="9" t="str">
        <f>IF(ISERROR(VLOOKUP(A5654,'entry data'!B:C,2,0)),"",VLOOKUP(A5654,'entry data'!B:C,2,0))</f>
        <v/>
      </c>
      <c r="E5654" s="9" t="str">
        <f>IF(ISERROR(VLOOKUP(A5654,'entry data'!B:E,4,0)),"",VLOOKUP(A5654,'entry data'!B:E,4,0))</f>
        <v/>
      </c>
      <c r="F5654" s="11" t="str">
        <f>IF(A5654="","",IF(ISERROR(VLOOKUP(A5654,'entry data'!B:F,5,0)),"",VLOOKUP(A5654,'entry data'!B:F,5,0)))</f>
        <v/>
      </c>
      <c r="G5654" s="12" t="str">
        <f>IF(A5654="","",IF(ISERROR(VLOOKUP(A5654,'entry data'!B:I,8,0)),"",VLOOKUP(A5654,'entry data'!B:I,7,0)))</f>
        <v/>
      </c>
      <c r="H5654" s="13" t="str">
        <f>IF(A5654="","",IF(B5654=1,VLOOKUP(A5654,'entry data'!B:D,3,0),I5653))</f>
        <v/>
      </c>
      <c r="I5654" s="14" t="str">
        <f>IF(A5654="","",IF(E5654="weekly",7,IF(E5654="fortnightly",14,IF(E5654="monthly",DATE(IF(MONTH(H5654)=12,YEAR(H5654)+1,YEAR(H5654)),VLOOKUP(MONTH(H5654),index!$D$2:$G$13,2,0),DAY(H5654)),
IF(E5654="quarterly",DATE(IF(MONTH(H5654)&gt;=10,YEAR(H5654)+1,YEAR(H5654)),VLOOKUP(MONTH(H5654),index!$D$2:$G$13,3,0),DAY(H5654)),
IF(E5654="halfyearly",DATE(IF(MONTH(H5654)&gt;=7,YEAR(H5654)+1,YEAR(H5654)),VLOOKUP(MONTH(H5654),index!$D$2:$G$13,4,0),DAY(H5654)),
DATE(YEAR(H5654)+1,MONTH(H5654),DAY(H5654)))))-H5654))+H5654)</f>
        <v/>
      </c>
      <c r="J5654" s="9" t="str">
        <f t="shared" si="544"/>
        <v/>
      </c>
      <c r="K5654" s="11" t="str">
        <f t="shared" si="545"/>
        <v/>
      </c>
      <c r="L5654" s="11" t="str">
        <f t="shared" si="546"/>
        <v/>
      </c>
      <c r="M5654" s="11" t="str">
        <f>IF(A5654="","",VLOOKUP(E5654,index!$A$1:$B$6,2,0)*K5654*G5654)</f>
        <v/>
      </c>
      <c r="N5654" s="11" t="str">
        <f>IF(A5654="","",-PMT(G5654*VLOOKUP(E5654,index!$A$1:$B$6,2,0),C5654,F5654,0,0))</f>
        <v/>
      </c>
      <c r="O5654" s="11" t="str">
        <f t="shared" si="547"/>
        <v/>
      </c>
      <c r="P5654" s="11" t="str">
        <f t="shared" si="548"/>
        <v/>
      </c>
    </row>
    <row r="5655" spans="1:16" x14ac:dyDescent="0.25">
      <c r="A5655" s="9" t="str">
        <f>IF(A5654="","",IF(B5654&lt;C5654,A5654,IF(A5654=MAX('entry data'!$B$8:$B$507),"",A5654+1)))</f>
        <v/>
      </c>
      <c r="B5655" s="9" t="str">
        <f t="shared" ref="B5655:B5718" si="549">IF(A5655="","",IF(B5654=C5654,1,B5654+1))</f>
        <v/>
      </c>
      <c r="C5655" s="9" t="str">
        <f>IF(ISERROR(VLOOKUP(A5655,'entry data'!B:G,6,0)),"",VLOOKUP(A5655,'entry data'!B:G,6,0))</f>
        <v/>
      </c>
      <c r="D5655" s="9" t="str">
        <f>IF(ISERROR(VLOOKUP(A5655,'entry data'!B:C,2,0)),"",VLOOKUP(A5655,'entry data'!B:C,2,0))</f>
        <v/>
      </c>
      <c r="E5655" s="9" t="str">
        <f>IF(ISERROR(VLOOKUP(A5655,'entry data'!B:E,4,0)),"",VLOOKUP(A5655,'entry data'!B:E,4,0))</f>
        <v/>
      </c>
      <c r="F5655" s="11" t="str">
        <f>IF(A5655="","",IF(ISERROR(VLOOKUP(A5655,'entry data'!B:F,5,0)),"",VLOOKUP(A5655,'entry data'!B:F,5,0)))</f>
        <v/>
      </c>
      <c r="G5655" s="12" t="str">
        <f>IF(A5655="","",IF(ISERROR(VLOOKUP(A5655,'entry data'!B:I,8,0)),"",VLOOKUP(A5655,'entry data'!B:I,7,0)))</f>
        <v/>
      </c>
      <c r="H5655" s="13" t="str">
        <f>IF(A5655="","",IF(B5655=1,VLOOKUP(A5655,'entry data'!B:D,3,0),I5654))</f>
        <v/>
      </c>
      <c r="I5655" s="14" t="str">
        <f>IF(A5655="","",IF(E5655="weekly",7,IF(E5655="fortnightly",14,IF(E5655="monthly",DATE(IF(MONTH(H5655)=12,YEAR(H5655)+1,YEAR(H5655)),VLOOKUP(MONTH(H5655),index!$D$2:$G$13,2,0),DAY(H5655)),
IF(E5655="quarterly",DATE(IF(MONTH(H5655)&gt;=10,YEAR(H5655)+1,YEAR(H5655)),VLOOKUP(MONTH(H5655),index!$D$2:$G$13,3,0),DAY(H5655)),
IF(E5655="halfyearly",DATE(IF(MONTH(H5655)&gt;=7,YEAR(H5655)+1,YEAR(H5655)),VLOOKUP(MONTH(H5655),index!$D$2:$G$13,4,0),DAY(H5655)),
DATE(YEAR(H5655)+1,MONTH(H5655),DAY(H5655)))))-H5655))+H5655)</f>
        <v/>
      </c>
      <c r="J5655" s="9" t="str">
        <f t="shared" ref="J5655:J5718" si="550">IF(A5655="","",IF(MONTH(I5655)&lt;10,YEAR(I5655)&amp;"-0"&amp;MONTH(I5655),YEAR(I5655)&amp;"-"&amp;MONTH(I5655)))</f>
        <v/>
      </c>
      <c r="K5655" s="11" t="str">
        <f t="shared" ref="K5655:K5718" si="551">IF(A5655="","",IF(B5655=1,F5655,O5654))</f>
        <v/>
      </c>
      <c r="L5655" s="11" t="str">
        <f t="shared" ref="L5655:L5718" si="552">IF(A5655="","",N5655-M5655)</f>
        <v/>
      </c>
      <c r="M5655" s="11" t="str">
        <f>IF(A5655="","",VLOOKUP(E5655,index!$A$1:$B$6,2,0)*K5655*G5655)</f>
        <v/>
      </c>
      <c r="N5655" s="11" t="str">
        <f>IF(A5655="","",-PMT(G5655*VLOOKUP(E5655,index!$A$1:$B$6,2,0),C5655,F5655,0,0))</f>
        <v/>
      </c>
      <c r="O5655" s="11" t="str">
        <f t="shared" ref="O5655:O5718" si="553">IF(A5655="","",K5655-L5655)</f>
        <v/>
      </c>
      <c r="P5655" s="11" t="str">
        <f t="shared" si="548"/>
        <v/>
      </c>
    </row>
    <row r="5656" spans="1:16" x14ac:dyDescent="0.25">
      <c r="A5656" s="9" t="str">
        <f>IF(A5655="","",IF(B5655&lt;C5655,A5655,IF(A5655=MAX('entry data'!$B$8:$B$507),"",A5655+1)))</f>
        <v/>
      </c>
      <c r="B5656" s="9" t="str">
        <f t="shared" si="549"/>
        <v/>
      </c>
      <c r="C5656" s="9" t="str">
        <f>IF(ISERROR(VLOOKUP(A5656,'entry data'!B:G,6,0)),"",VLOOKUP(A5656,'entry data'!B:G,6,0))</f>
        <v/>
      </c>
      <c r="D5656" s="9" t="str">
        <f>IF(ISERROR(VLOOKUP(A5656,'entry data'!B:C,2,0)),"",VLOOKUP(A5656,'entry data'!B:C,2,0))</f>
        <v/>
      </c>
      <c r="E5656" s="9" t="str">
        <f>IF(ISERROR(VLOOKUP(A5656,'entry data'!B:E,4,0)),"",VLOOKUP(A5656,'entry data'!B:E,4,0))</f>
        <v/>
      </c>
      <c r="F5656" s="11" t="str">
        <f>IF(A5656="","",IF(ISERROR(VLOOKUP(A5656,'entry data'!B:F,5,0)),"",VLOOKUP(A5656,'entry data'!B:F,5,0)))</f>
        <v/>
      </c>
      <c r="G5656" s="12" t="str">
        <f>IF(A5656="","",IF(ISERROR(VLOOKUP(A5656,'entry data'!B:I,8,0)),"",VLOOKUP(A5656,'entry data'!B:I,7,0)))</f>
        <v/>
      </c>
      <c r="H5656" s="13" t="str">
        <f>IF(A5656="","",IF(B5656=1,VLOOKUP(A5656,'entry data'!B:D,3,0),I5655))</f>
        <v/>
      </c>
      <c r="I5656" s="14" t="str">
        <f>IF(A5656="","",IF(E5656="weekly",7,IF(E5656="fortnightly",14,IF(E5656="monthly",DATE(IF(MONTH(H5656)=12,YEAR(H5656)+1,YEAR(H5656)),VLOOKUP(MONTH(H5656),index!$D$2:$G$13,2,0),DAY(H5656)),
IF(E5656="quarterly",DATE(IF(MONTH(H5656)&gt;=10,YEAR(H5656)+1,YEAR(H5656)),VLOOKUP(MONTH(H5656),index!$D$2:$G$13,3,0),DAY(H5656)),
IF(E5656="halfyearly",DATE(IF(MONTH(H5656)&gt;=7,YEAR(H5656)+1,YEAR(H5656)),VLOOKUP(MONTH(H5656),index!$D$2:$G$13,4,0),DAY(H5656)),
DATE(YEAR(H5656)+1,MONTH(H5656),DAY(H5656)))))-H5656))+H5656)</f>
        <v/>
      </c>
      <c r="J5656" s="9" t="str">
        <f t="shared" si="550"/>
        <v/>
      </c>
      <c r="K5656" s="11" t="str">
        <f t="shared" si="551"/>
        <v/>
      </c>
      <c r="L5656" s="11" t="str">
        <f t="shared" si="552"/>
        <v/>
      </c>
      <c r="M5656" s="11" t="str">
        <f>IF(A5656="","",VLOOKUP(E5656,index!$A$1:$B$6,2,0)*K5656*G5656)</f>
        <v/>
      </c>
      <c r="N5656" s="11" t="str">
        <f>IF(A5656="","",-PMT(G5656*VLOOKUP(E5656,index!$A$1:$B$6,2,0),C5656,F5656,0,0))</f>
        <v/>
      </c>
      <c r="O5656" s="11" t="str">
        <f t="shared" si="553"/>
        <v/>
      </c>
      <c r="P5656" s="11" t="str">
        <f t="shared" si="548"/>
        <v/>
      </c>
    </row>
    <row r="5657" spans="1:16" x14ac:dyDescent="0.25">
      <c r="A5657" s="9" t="str">
        <f>IF(A5656="","",IF(B5656&lt;C5656,A5656,IF(A5656=MAX('entry data'!$B$8:$B$507),"",A5656+1)))</f>
        <v/>
      </c>
      <c r="B5657" s="9" t="str">
        <f t="shared" si="549"/>
        <v/>
      </c>
      <c r="C5657" s="9" t="str">
        <f>IF(ISERROR(VLOOKUP(A5657,'entry data'!B:G,6,0)),"",VLOOKUP(A5657,'entry data'!B:G,6,0))</f>
        <v/>
      </c>
      <c r="D5657" s="9" t="str">
        <f>IF(ISERROR(VLOOKUP(A5657,'entry data'!B:C,2,0)),"",VLOOKUP(A5657,'entry data'!B:C,2,0))</f>
        <v/>
      </c>
      <c r="E5657" s="9" t="str">
        <f>IF(ISERROR(VLOOKUP(A5657,'entry data'!B:E,4,0)),"",VLOOKUP(A5657,'entry data'!B:E,4,0))</f>
        <v/>
      </c>
      <c r="F5657" s="11" t="str">
        <f>IF(A5657="","",IF(ISERROR(VLOOKUP(A5657,'entry data'!B:F,5,0)),"",VLOOKUP(A5657,'entry data'!B:F,5,0)))</f>
        <v/>
      </c>
      <c r="G5657" s="12" t="str">
        <f>IF(A5657="","",IF(ISERROR(VLOOKUP(A5657,'entry data'!B:I,8,0)),"",VLOOKUP(A5657,'entry data'!B:I,7,0)))</f>
        <v/>
      </c>
      <c r="H5657" s="13" t="str">
        <f>IF(A5657="","",IF(B5657=1,VLOOKUP(A5657,'entry data'!B:D,3,0),I5656))</f>
        <v/>
      </c>
      <c r="I5657" s="14" t="str">
        <f>IF(A5657="","",IF(E5657="weekly",7,IF(E5657="fortnightly",14,IF(E5657="monthly",DATE(IF(MONTH(H5657)=12,YEAR(H5657)+1,YEAR(H5657)),VLOOKUP(MONTH(H5657),index!$D$2:$G$13,2,0),DAY(H5657)),
IF(E5657="quarterly",DATE(IF(MONTH(H5657)&gt;=10,YEAR(H5657)+1,YEAR(H5657)),VLOOKUP(MONTH(H5657),index!$D$2:$G$13,3,0),DAY(H5657)),
IF(E5657="halfyearly",DATE(IF(MONTH(H5657)&gt;=7,YEAR(H5657)+1,YEAR(H5657)),VLOOKUP(MONTH(H5657),index!$D$2:$G$13,4,0),DAY(H5657)),
DATE(YEAR(H5657)+1,MONTH(H5657),DAY(H5657)))))-H5657))+H5657)</f>
        <v/>
      </c>
      <c r="J5657" s="9" t="str">
        <f t="shared" si="550"/>
        <v/>
      </c>
      <c r="K5657" s="11" t="str">
        <f t="shared" si="551"/>
        <v/>
      </c>
      <c r="L5657" s="11" t="str">
        <f t="shared" si="552"/>
        <v/>
      </c>
      <c r="M5657" s="11" t="str">
        <f>IF(A5657="","",VLOOKUP(E5657,index!$A$1:$B$6,2,0)*K5657*G5657)</f>
        <v/>
      </c>
      <c r="N5657" s="11" t="str">
        <f>IF(A5657="","",-PMT(G5657*VLOOKUP(E5657,index!$A$1:$B$6,2,0),C5657,F5657,0,0))</f>
        <v/>
      </c>
      <c r="O5657" s="11" t="str">
        <f t="shared" si="553"/>
        <v/>
      </c>
      <c r="P5657" s="11" t="str">
        <f t="shared" si="548"/>
        <v/>
      </c>
    </row>
    <row r="5658" spans="1:16" x14ac:dyDescent="0.25">
      <c r="A5658" s="9" t="str">
        <f>IF(A5657="","",IF(B5657&lt;C5657,A5657,IF(A5657=MAX('entry data'!$B$8:$B$507),"",A5657+1)))</f>
        <v/>
      </c>
      <c r="B5658" s="9" t="str">
        <f t="shared" si="549"/>
        <v/>
      </c>
      <c r="C5658" s="9" t="str">
        <f>IF(ISERROR(VLOOKUP(A5658,'entry data'!B:G,6,0)),"",VLOOKUP(A5658,'entry data'!B:G,6,0))</f>
        <v/>
      </c>
      <c r="D5658" s="9" t="str">
        <f>IF(ISERROR(VLOOKUP(A5658,'entry data'!B:C,2,0)),"",VLOOKUP(A5658,'entry data'!B:C,2,0))</f>
        <v/>
      </c>
      <c r="E5658" s="9" t="str">
        <f>IF(ISERROR(VLOOKUP(A5658,'entry data'!B:E,4,0)),"",VLOOKUP(A5658,'entry data'!B:E,4,0))</f>
        <v/>
      </c>
      <c r="F5658" s="11" t="str">
        <f>IF(A5658="","",IF(ISERROR(VLOOKUP(A5658,'entry data'!B:F,5,0)),"",VLOOKUP(A5658,'entry data'!B:F,5,0)))</f>
        <v/>
      </c>
      <c r="G5658" s="12" t="str">
        <f>IF(A5658="","",IF(ISERROR(VLOOKUP(A5658,'entry data'!B:I,8,0)),"",VLOOKUP(A5658,'entry data'!B:I,7,0)))</f>
        <v/>
      </c>
      <c r="H5658" s="13" t="str">
        <f>IF(A5658="","",IF(B5658=1,VLOOKUP(A5658,'entry data'!B:D,3,0),I5657))</f>
        <v/>
      </c>
      <c r="I5658" s="14" t="str">
        <f>IF(A5658="","",IF(E5658="weekly",7,IF(E5658="fortnightly",14,IF(E5658="monthly",DATE(IF(MONTH(H5658)=12,YEAR(H5658)+1,YEAR(H5658)),VLOOKUP(MONTH(H5658),index!$D$2:$G$13,2,0),DAY(H5658)),
IF(E5658="quarterly",DATE(IF(MONTH(H5658)&gt;=10,YEAR(H5658)+1,YEAR(H5658)),VLOOKUP(MONTH(H5658),index!$D$2:$G$13,3,0),DAY(H5658)),
IF(E5658="halfyearly",DATE(IF(MONTH(H5658)&gt;=7,YEAR(H5658)+1,YEAR(H5658)),VLOOKUP(MONTH(H5658),index!$D$2:$G$13,4,0),DAY(H5658)),
DATE(YEAR(H5658)+1,MONTH(H5658),DAY(H5658)))))-H5658))+H5658)</f>
        <v/>
      </c>
      <c r="J5658" s="9" t="str">
        <f t="shared" si="550"/>
        <v/>
      </c>
      <c r="K5658" s="11" t="str">
        <f t="shared" si="551"/>
        <v/>
      </c>
      <c r="L5658" s="11" t="str">
        <f t="shared" si="552"/>
        <v/>
      </c>
      <c r="M5658" s="11" t="str">
        <f>IF(A5658="","",VLOOKUP(E5658,index!$A$1:$B$6,2,0)*K5658*G5658)</f>
        <v/>
      </c>
      <c r="N5658" s="11" t="str">
        <f>IF(A5658="","",-PMT(G5658*VLOOKUP(E5658,index!$A$1:$B$6,2,0),C5658,F5658,0,0))</f>
        <v/>
      </c>
      <c r="O5658" s="11" t="str">
        <f t="shared" si="553"/>
        <v/>
      </c>
      <c r="P5658" s="11" t="str">
        <f t="shared" si="548"/>
        <v/>
      </c>
    </row>
    <row r="5659" spans="1:16" x14ac:dyDescent="0.25">
      <c r="A5659" s="9" t="str">
        <f>IF(A5658="","",IF(B5658&lt;C5658,A5658,IF(A5658=MAX('entry data'!$B$8:$B$507),"",A5658+1)))</f>
        <v/>
      </c>
      <c r="B5659" s="9" t="str">
        <f t="shared" si="549"/>
        <v/>
      </c>
      <c r="C5659" s="9" t="str">
        <f>IF(ISERROR(VLOOKUP(A5659,'entry data'!B:G,6,0)),"",VLOOKUP(A5659,'entry data'!B:G,6,0))</f>
        <v/>
      </c>
      <c r="D5659" s="9" t="str">
        <f>IF(ISERROR(VLOOKUP(A5659,'entry data'!B:C,2,0)),"",VLOOKUP(A5659,'entry data'!B:C,2,0))</f>
        <v/>
      </c>
      <c r="E5659" s="9" t="str">
        <f>IF(ISERROR(VLOOKUP(A5659,'entry data'!B:E,4,0)),"",VLOOKUP(A5659,'entry data'!B:E,4,0))</f>
        <v/>
      </c>
      <c r="F5659" s="11" t="str">
        <f>IF(A5659="","",IF(ISERROR(VLOOKUP(A5659,'entry data'!B:F,5,0)),"",VLOOKUP(A5659,'entry data'!B:F,5,0)))</f>
        <v/>
      </c>
      <c r="G5659" s="12" t="str">
        <f>IF(A5659="","",IF(ISERROR(VLOOKUP(A5659,'entry data'!B:I,8,0)),"",VLOOKUP(A5659,'entry data'!B:I,7,0)))</f>
        <v/>
      </c>
      <c r="H5659" s="13" t="str">
        <f>IF(A5659="","",IF(B5659=1,VLOOKUP(A5659,'entry data'!B:D,3,0),I5658))</f>
        <v/>
      </c>
      <c r="I5659" s="14" t="str">
        <f>IF(A5659="","",IF(E5659="weekly",7,IF(E5659="fortnightly",14,IF(E5659="monthly",DATE(IF(MONTH(H5659)=12,YEAR(H5659)+1,YEAR(H5659)),VLOOKUP(MONTH(H5659),index!$D$2:$G$13,2,0),DAY(H5659)),
IF(E5659="quarterly",DATE(IF(MONTH(H5659)&gt;=10,YEAR(H5659)+1,YEAR(H5659)),VLOOKUP(MONTH(H5659),index!$D$2:$G$13,3,0),DAY(H5659)),
IF(E5659="halfyearly",DATE(IF(MONTH(H5659)&gt;=7,YEAR(H5659)+1,YEAR(H5659)),VLOOKUP(MONTH(H5659),index!$D$2:$G$13,4,0),DAY(H5659)),
DATE(YEAR(H5659)+1,MONTH(H5659),DAY(H5659)))))-H5659))+H5659)</f>
        <v/>
      </c>
      <c r="J5659" s="9" t="str">
        <f t="shared" si="550"/>
        <v/>
      </c>
      <c r="K5659" s="11" t="str">
        <f t="shared" si="551"/>
        <v/>
      </c>
      <c r="L5659" s="11" t="str">
        <f t="shared" si="552"/>
        <v/>
      </c>
      <c r="M5659" s="11" t="str">
        <f>IF(A5659="","",VLOOKUP(E5659,index!$A$1:$B$6,2,0)*K5659*G5659)</f>
        <v/>
      </c>
      <c r="N5659" s="11" t="str">
        <f>IF(A5659="","",-PMT(G5659*VLOOKUP(E5659,index!$A$1:$B$6,2,0),C5659,F5659,0,0))</f>
        <v/>
      </c>
      <c r="O5659" s="11" t="str">
        <f t="shared" si="553"/>
        <v/>
      </c>
      <c r="P5659" s="11" t="str">
        <f t="shared" si="548"/>
        <v/>
      </c>
    </row>
    <row r="5660" spans="1:16" x14ac:dyDescent="0.25">
      <c r="A5660" s="9" t="str">
        <f>IF(A5659="","",IF(B5659&lt;C5659,A5659,IF(A5659=MAX('entry data'!$B$8:$B$507),"",A5659+1)))</f>
        <v/>
      </c>
      <c r="B5660" s="9" t="str">
        <f t="shared" si="549"/>
        <v/>
      </c>
      <c r="C5660" s="9" t="str">
        <f>IF(ISERROR(VLOOKUP(A5660,'entry data'!B:G,6,0)),"",VLOOKUP(A5660,'entry data'!B:G,6,0))</f>
        <v/>
      </c>
      <c r="D5660" s="9" t="str">
        <f>IF(ISERROR(VLOOKUP(A5660,'entry data'!B:C,2,0)),"",VLOOKUP(A5660,'entry data'!B:C,2,0))</f>
        <v/>
      </c>
      <c r="E5660" s="9" t="str">
        <f>IF(ISERROR(VLOOKUP(A5660,'entry data'!B:E,4,0)),"",VLOOKUP(A5660,'entry data'!B:E,4,0))</f>
        <v/>
      </c>
      <c r="F5660" s="11" t="str">
        <f>IF(A5660="","",IF(ISERROR(VLOOKUP(A5660,'entry data'!B:F,5,0)),"",VLOOKUP(A5660,'entry data'!B:F,5,0)))</f>
        <v/>
      </c>
      <c r="G5660" s="12" t="str">
        <f>IF(A5660="","",IF(ISERROR(VLOOKUP(A5660,'entry data'!B:I,8,0)),"",VLOOKUP(A5660,'entry data'!B:I,7,0)))</f>
        <v/>
      </c>
      <c r="H5660" s="13" t="str">
        <f>IF(A5660="","",IF(B5660=1,VLOOKUP(A5660,'entry data'!B:D,3,0),I5659))</f>
        <v/>
      </c>
      <c r="I5660" s="14" t="str">
        <f>IF(A5660="","",IF(E5660="weekly",7,IF(E5660="fortnightly",14,IF(E5660="monthly",DATE(IF(MONTH(H5660)=12,YEAR(H5660)+1,YEAR(H5660)),VLOOKUP(MONTH(H5660),index!$D$2:$G$13,2,0),DAY(H5660)),
IF(E5660="quarterly",DATE(IF(MONTH(H5660)&gt;=10,YEAR(H5660)+1,YEAR(H5660)),VLOOKUP(MONTH(H5660),index!$D$2:$G$13,3,0),DAY(H5660)),
IF(E5660="halfyearly",DATE(IF(MONTH(H5660)&gt;=7,YEAR(H5660)+1,YEAR(H5660)),VLOOKUP(MONTH(H5660),index!$D$2:$G$13,4,0),DAY(H5660)),
DATE(YEAR(H5660)+1,MONTH(H5660),DAY(H5660)))))-H5660))+H5660)</f>
        <v/>
      </c>
      <c r="J5660" s="9" t="str">
        <f t="shared" si="550"/>
        <v/>
      </c>
      <c r="K5660" s="11" t="str">
        <f t="shared" si="551"/>
        <v/>
      </c>
      <c r="L5660" s="11" t="str">
        <f t="shared" si="552"/>
        <v/>
      </c>
      <c r="M5660" s="11" t="str">
        <f>IF(A5660="","",VLOOKUP(E5660,index!$A$1:$B$6,2,0)*K5660*G5660)</f>
        <v/>
      </c>
      <c r="N5660" s="11" t="str">
        <f>IF(A5660="","",-PMT(G5660*VLOOKUP(E5660,index!$A$1:$B$6,2,0),C5660,F5660,0,0))</f>
        <v/>
      </c>
      <c r="O5660" s="11" t="str">
        <f t="shared" si="553"/>
        <v/>
      </c>
      <c r="P5660" s="11" t="str">
        <f t="shared" si="548"/>
        <v/>
      </c>
    </row>
    <row r="5661" spans="1:16" x14ac:dyDescent="0.25">
      <c r="A5661" s="9" t="str">
        <f>IF(A5660="","",IF(B5660&lt;C5660,A5660,IF(A5660=MAX('entry data'!$B$8:$B$507),"",A5660+1)))</f>
        <v/>
      </c>
      <c r="B5661" s="9" t="str">
        <f t="shared" si="549"/>
        <v/>
      </c>
      <c r="C5661" s="9" t="str">
        <f>IF(ISERROR(VLOOKUP(A5661,'entry data'!B:G,6,0)),"",VLOOKUP(A5661,'entry data'!B:G,6,0))</f>
        <v/>
      </c>
      <c r="D5661" s="9" t="str">
        <f>IF(ISERROR(VLOOKUP(A5661,'entry data'!B:C,2,0)),"",VLOOKUP(A5661,'entry data'!B:C,2,0))</f>
        <v/>
      </c>
      <c r="E5661" s="9" t="str">
        <f>IF(ISERROR(VLOOKUP(A5661,'entry data'!B:E,4,0)),"",VLOOKUP(A5661,'entry data'!B:E,4,0))</f>
        <v/>
      </c>
      <c r="F5661" s="11" t="str">
        <f>IF(A5661="","",IF(ISERROR(VLOOKUP(A5661,'entry data'!B:F,5,0)),"",VLOOKUP(A5661,'entry data'!B:F,5,0)))</f>
        <v/>
      </c>
      <c r="G5661" s="12" t="str">
        <f>IF(A5661="","",IF(ISERROR(VLOOKUP(A5661,'entry data'!B:I,8,0)),"",VLOOKUP(A5661,'entry data'!B:I,7,0)))</f>
        <v/>
      </c>
      <c r="H5661" s="13" t="str">
        <f>IF(A5661="","",IF(B5661=1,VLOOKUP(A5661,'entry data'!B:D,3,0),I5660))</f>
        <v/>
      </c>
      <c r="I5661" s="14" t="str">
        <f>IF(A5661="","",IF(E5661="weekly",7,IF(E5661="fortnightly",14,IF(E5661="monthly",DATE(IF(MONTH(H5661)=12,YEAR(H5661)+1,YEAR(H5661)),VLOOKUP(MONTH(H5661),index!$D$2:$G$13,2,0),DAY(H5661)),
IF(E5661="quarterly",DATE(IF(MONTH(H5661)&gt;=10,YEAR(H5661)+1,YEAR(H5661)),VLOOKUP(MONTH(H5661),index!$D$2:$G$13,3,0),DAY(H5661)),
IF(E5661="halfyearly",DATE(IF(MONTH(H5661)&gt;=7,YEAR(H5661)+1,YEAR(H5661)),VLOOKUP(MONTH(H5661),index!$D$2:$G$13,4,0),DAY(H5661)),
DATE(YEAR(H5661)+1,MONTH(H5661),DAY(H5661)))))-H5661))+H5661)</f>
        <v/>
      </c>
      <c r="J5661" s="9" t="str">
        <f t="shared" si="550"/>
        <v/>
      </c>
      <c r="K5661" s="11" t="str">
        <f t="shared" si="551"/>
        <v/>
      </c>
      <c r="L5661" s="11" t="str">
        <f t="shared" si="552"/>
        <v/>
      </c>
      <c r="M5661" s="11" t="str">
        <f>IF(A5661="","",VLOOKUP(E5661,index!$A$1:$B$6,2,0)*K5661*G5661)</f>
        <v/>
      </c>
      <c r="N5661" s="11" t="str">
        <f>IF(A5661="","",-PMT(G5661*VLOOKUP(E5661,index!$A$1:$B$6,2,0),C5661,F5661,0,0))</f>
        <v/>
      </c>
      <c r="O5661" s="11" t="str">
        <f t="shared" si="553"/>
        <v/>
      </c>
      <c r="P5661" s="11" t="str">
        <f t="shared" si="548"/>
        <v/>
      </c>
    </row>
    <row r="5662" spans="1:16" x14ac:dyDescent="0.25">
      <c r="A5662" s="9" t="str">
        <f>IF(A5661="","",IF(B5661&lt;C5661,A5661,IF(A5661=MAX('entry data'!$B$8:$B$507),"",A5661+1)))</f>
        <v/>
      </c>
      <c r="B5662" s="9" t="str">
        <f t="shared" si="549"/>
        <v/>
      </c>
      <c r="C5662" s="9" t="str">
        <f>IF(ISERROR(VLOOKUP(A5662,'entry data'!B:G,6,0)),"",VLOOKUP(A5662,'entry data'!B:G,6,0))</f>
        <v/>
      </c>
      <c r="D5662" s="9" t="str">
        <f>IF(ISERROR(VLOOKUP(A5662,'entry data'!B:C,2,0)),"",VLOOKUP(A5662,'entry data'!B:C,2,0))</f>
        <v/>
      </c>
      <c r="E5662" s="9" t="str">
        <f>IF(ISERROR(VLOOKUP(A5662,'entry data'!B:E,4,0)),"",VLOOKUP(A5662,'entry data'!B:E,4,0))</f>
        <v/>
      </c>
      <c r="F5662" s="11" t="str">
        <f>IF(A5662="","",IF(ISERROR(VLOOKUP(A5662,'entry data'!B:F,5,0)),"",VLOOKUP(A5662,'entry data'!B:F,5,0)))</f>
        <v/>
      </c>
      <c r="G5662" s="12" t="str">
        <f>IF(A5662="","",IF(ISERROR(VLOOKUP(A5662,'entry data'!B:I,8,0)),"",VLOOKUP(A5662,'entry data'!B:I,7,0)))</f>
        <v/>
      </c>
      <c r="H5662" s="13" t="str">
        <f>IF(A5662="","",IF(B5662=1,VLOOKUP(A5662,'entry data'!B:D,3,0),I5661))</f>
        <v/>
      </c>
      <c r="I5662" s="14" t="str">
        <f>IF(A5662="","",IF(E5662="weekly",7,IF(E5662="fortnightly",14,IF(E5662="monthly",DATE(IF(MONTH(H5662)=12,YEAR(H5662)+1,YEAR(H5662)),VLOOKUP(MONTH(H5662),index!$D$2:$G$13,2,0),DAY(H5662)),
IF(E5662="quarterly",DATE(IF(MONTH(H5662)&gt;=10,YEAR(H5662)+1,YEAR(H5662)),VLOOKUP(MONTH(H5662),index!$D$2:$G$13,3,0),DAY(H5662)),
IF(E5662="halfyearly",DATE(IF(MONTH(H5662)&gt;=7,YEAR(H5662)+1,YEAR(H5662)),VLOOKUP(MONTH(H5662),index!$D$2:$G$13,4,0),DAY(H5662)),
DATE(YEAR(H5662)+1,MONTH(H5662),DAY(H5662)))))-H5662))+H5662)</f>
        <v/>
      </c>
      <c r="J5662" s="9" t="str">
        <f t="shared" si="550"/>
        <v/>
      </c>
      <c r="K5662" s="11" t="str">
        <f t="shared" si="551"/>
        <v/>
      </c>
      <c r="L5662" s="11" t="str">
        <f t="shared" si="552"/>
        <v/>
      </c>
      <c r="M5662" s="11" t="str">
        <f>IF(A5662="","",VLOOKUP(E5662,index!$A$1:$B$6,2,0)*K5662*G5662)</f>
        <v/>
      </c>
      <c r="N5662" s="11" t="str">
        <f>IF(A5662="","",-PMT(G5662*VLOOKUP(E5662,index!$A$1:$B$6,2,0),C5662,F5662,0,0))</f>
        <v/>
      </c>
      <c r="O5662" s="11" t="str">
        <f t="shared" si="553"/>
        <v/>
      </c>
      <c r="P5662" s="11" t="str">
        <f t="shared" si="548"/>
        <v/>
      </c>
    </row>
    <row r="5663" spans="1:16" x14ac:dyDescent="0.25">
      <c r="A5663" s="9" t="str">
        <f>IF(A5662="","",IF(B5662&lt;C5662,A5662,IF(A5662=MAX('entry data'!$B$8:$B$507),"",A5662+1)))</f>
        <v/>
      </c>
      <c r="B5663" s="9" t="str">
        <f t="shared" si="549"/>
        <v/>
      </c>
      <c r="C5663" s="9" t="str">
        <f>IF(ISERROR(VLOOKUP(A5663,'entry data'!B:G,6,0)),"",VLOOKUP(A5663,'entry data'!B:G,6,0))</f>
        <v/>
      </c>
      <c r="D5663" s="9" t="str">
        <f>IF(ISERROR(VLOOKUP(A5663,'entry data'!B:C,2,0)),"",VLOOKUP(A5663,'entry data'!B:C,2,0))</f>
        <v/>
      </c>
      <c r="E5663" s="9" t="str">
        <f>IF(ISERROR(VLOOKUP(A5663,'entry data'!B:E,4,0)),"",VLOOKUP(A5663,'entry data'!B:E,4,0))</f>
        <v/>
      </c>
      <c r="F5663" s="11" t="str">
        <f>IF(A5663="","",IF(ISERROR(VLOOKUP(A5663,'entry data'!B:F,5,0)),"",VLOOKUP(A5663,'entry data'!B:F,5,0)))</f>
        <v/>
      </c>
      <c r="G5663" s="12" t="str">
        <f>IF(A5663="","",IF(ISERROR(VLOOKUP(A5663,'entry data'!B:I,8,0)),"",VLOOKUP(A5663,'entry data'!B:I,7,0)))</f>
        <v/>
      </c>
      <c r="H5663" s="13" t="str">
        <f>IF(A5663="","",IF(B5663=1,VLOOKUP(A5663,'entry data'!B:D,3,0),I5662))</f>
        <v/>
      </c>
      <c r="I5663" s="14" t="str">
        <f>IF(A5663="","",IF(E5663="weekly",7,IF(E5663="fortnightly",14,IF(E5663="monthly",DATE(IF(MONTH(H5663)=12,YEAR(H5663)+1,YEAR(H5663)),VLOOKUP(MONTH(H5663),index!$D$2:$G$13,2,0),DAY(H5663)),
IF(E5663="quarterly",DATE(IF(MONTH(H5663)&gt;=10,YEAR(H5663)+1,YEAR(H5663)),VLOOKUP(MONTH(H5663),index!$D$2:$G$13,3,0),DAY(H5663)),
IF(E5663="halfyearly",DATE(IF(MONTH(H5663)&gt;=7,YEAR(H5663)+1,YEAR(H5663)),VLOOKUP(MONTH(H5663),index!$D$2:$G$13,4,0),DAY(H5663)),
DATE(YEAR(H5663)+1,MONTH(H5663),DAY(H5663)))))-H5663))+H5663)</f>
        <v/>
      </c>
      <c r="J5663" s="9" t="str">
        <f t="shared" si="550"/>
        <v/>
      </c>
      <c r="K5663" s="11" t="str">
        <f t="shared" si="551"/>
        <v/>
      </c>
      <c r="L5663" s="11" t="str">
        <f t="shared" si="552"/>
        <v/>
      </c>
      <c r="M5663" s="11" t="str">
        <f>IF(A5663="","",VLOOKUP(E5663,index!$A$1:$B$6,2,0)*K5663*G5663)</f>
        <v/>
      </c>
      <c r="N5663" s="11" t="str">
        <f>IF(A5663="","",-PMT(G5663*VLOOKUP(E5663,index!$A$1:$B$6,2,0),C5663,F5663,0,0))</f>
        <v/>
      </c>
      <c r="O5663" s="11" t="str">
        <f t="shared" si="553"/>
        <v/>
      </c>
      <c r="P5663" s="11" t="str">
        <f t="shared" si="548"/>
        <v/>
      </c>
    </row>
    <row r="5664" spans="1:16" x14ac:dyDescent="0.25">
      <c r="A5664" s="9" t="str">
        <f>IF(A5663="","",IF(B5663&lt;C5663,A5663,IF(A5663=MAX('entry data'!$B$8:$B$507),"",A5663+1)))</f>
        <v/>
      </c>
      <c r="B5664" s="9" t="str">
        <f t="shared" si="549"/>
        <v/>
      </c>
      <c r="C5664" s="9" t="str">
        <f>IF(ISERROR(VLOOKUP(A5664,'entry data'!B:G,6,0)),"",VLOOKUP(A5664,'entry data'!B:G,6,0))</f>
        <v/>
      </c>
      <c r="D5664" s="9" t="str">
        <f>IF(ISERROR(VLOOKUP(A5664,'entry data'!B:C,2,0)),"",VLOOKUP(A5664,'entry data'!B:C,2,0))</f>
        <v/>
      </c>
      <c r="E5664" s="9" t="str">
        <f>IF(ISERROR(VLOOKUP(A5664,'entry data'!B:E,4,0)),"",VLOOKUP(A5664,'entry data'!B:E,4,0))</f>
        <v/>
      </c>
      <c r="F5664" s="11" t="str">
        <f>IF(A5664="","",IF(ISERROR(VLOOKUP(A5664,'entry data'!B:F,5,0)),"",VLOOKUP(A5664,'entry data'!B:F,5,0)))</f>
        <v/>
      </c>
      <c r="G5664" s="12" t="str">
        <f>IF(A5664="","",IF(ISERROR(VLOOKUP(A5664,'entry data'!B:I,8,0)),"",VLOOKUP(A5664,'entry data'!B:I,7,0)))</f>
        <v/>
      </c>
      <c r="H5664" s="13" t="str">
        <f>IF(A5664="","",IF(B5664=1,VLOOKUP(A5664,'entry data'!B:D,3,0),I5663))</f>
        <v/>
      </c>
      <c r="I5664" s="14" t="str">
        <f>IF(A5664="","",IF(E5664="weekly",7,IF(E5664="fortnightly",14,IF(E5664="monthly",DATE(IF(MONTH(H5664)=12,YEAR(H5664)+1,YEAR(H5664)),VLOOKUP(MONTH(H5664),index!$D$2:$G$13,2,0),DAY(H5664)),
IF(E5664="quarterly",DATE(IF(MONTH(H5664)&gt;=10,YEAR(H5664)+1,YEAR(H5664)),VLOOKUP(MONTH(H5664),index!$D$2:$G$13,3,0),DAY(H5664)),
IF(E5664="halfyearly",DATE(IF(MONTH(H5664)&gt;=7,YEAR(H5664)+1,YEAR(H5664)),VLOOKUP(MONTH(H5664),index!$D$2:$G$13,4,0),DAY(H5664)),
DATE(YEAR(H5664)+1,MONTH(H5664),DAY(H5664)))))-H5664))+H5664)</f>
        <v/>
      </c>
      <c r="J5664" s="9" t="str">
        <f t="shared" si="550"/>
        <v/>
      </c>
      <c r="K5664" s="11" t="str">
        <f t="shared" si="551"/>
        <v/>
      </c>
      <c r="L5664" s="11" t="str">
        <f t="shared" si="552"/>
        <v/>
      </c>
      <c r="M5664" s="11" t="str">
        <f>IF(A5664="","",VLOOKUP(E5664,index!$A$1:$B$6,2,0)*K5664*G5664)</f>
        <v/>
      </c>
      <c r="N5664" s="11" t="str">
        <f>IF(A5664="","",-PMT(G5664*VLOOKUP(E5664,index!$A$1:$B$6,2,0),C5664,F5664,0,0))</f>
        <v/>
      </c>
      <c r="O5664" s="11" t="str">
        <f t="shared" si="553"/>
        <v/>
      </c>
      <c r="P5664" s="11" t="str">
        <f t="shared" si="548"/>
        <v/>
      </c>
    </row>
    <row r="5665" spans="1:16" x14ac:dyDescent="0.25">
      <c r="A5665" s="9" t="str">
        <f>IF(A5664="","",IF(B5664&lt;C5664,A5664,IF(A5664=MAX('entry data'!$B$8:$B$507),"",A5664+1)))</f>
        <v/>
      </c>
      <c r="B5665" s="9" t="str">
        <f t="shared" si="549"/>
        <v/>
      </c>
      <c r="C5665" s="9" t="str">
        <f>IF(ISERROR(VLOOKUP(A5665,'entry data'!B:G,6,0)),"",VLOOKUP(A5665,'entry data'!B:G,6,0))</f>
        <v/>
      </c>
      <c r="D5665" s="9" t="str">
        <f>IF(ISERROR(VLOOKUP(A5665,'entry data'!B:C,2,0)),"",VLOOKUP(A5665,'entry data'!B:C,2,0))</f>
        <v/>
      </c>
      <c r="E5665" s="9" t="str">
        <f>IF(ISERROR(VLOOKUP(A5665,'entry data'!B:E,4,0)),"",VLOOKUP(A5665,'entry data'!B:E,4,0))</f>
        <v/>
      </c>
      <c r="F5665" s="11" t="str">
        <f>IF(A5665="","",IF(ISERROR(VLOOKUP(A5665,'entry data'!B:F,5,0)),"",VLOOKUP(A5665,'entry data'!B:F,5,0)))</f>
        <v/>
      </c>
      <c r="G5665" s="12" t="str">
        <f>IF(A5665="","",IF(ISERROR(VLOOKUP(A5665,'entry data'!B:I,8,0)),"",VLOOKUP(A5665,'entry data'!B:I,7,0)))</f>
        <v/>
      </c>
      <c r="H5665" s="13" t="str">
        <f>IF(A5665="","",IF(B5665=1,VLOOKUP(A5665,'entry data'!B:D,3,0),I5664))</f>
        <v/>
      </c>
      <c r="I5665" s="14" t="str">
        <f>IF(A5665="","",IF(E5665="weekly",7,IF(E5665="fortnightly",14,IF(E5665="monthly",DATE(IF(MONTH(H5665)=12,YEAR(H5665)+1,YEAR(H5665)),VLOOKUP(MONTH(H5665),index!$D$2:$G$13,2,0),DAY(H5665)),
IF(E5665="quarterly",DATE(IF(MONTH(H5665)&gt;=10,YEAR(H5665)+1,YEAR(H5665)),VLOOKUP(MONTH(H5665),index!$D$2:$G$13,3,0),DAY(H5665)),
IF(E5665="halfyearly",DATE(IF(MONTH(H5665)&gt;=7,YEAR(H5665)+1,YEAR(H5665)),VLOOKUP(MONTH(H5665),index!$D$2:$G$13,4,0),DAY(H5665)),
DATE(YEAR(H5665)+1,MONTH(H5665),DAY(H5665)))))-H5665))+H5665)</f>
        <v/>
      </c>
      <c r="J5665" s="9" t="str">
        <f t="shared" si="550"/>
        <v/>
      </c>
      <c r="K5665" s="11" t="str">
        <f t="shared" si="551"/>
        <v/>
      </c>
      <c r="L5665" s="11" t="str">
        <f t="shared" si="552"/>
        <v/>
      </c>
      <c r="M5665" s="11" t="str">
        <f>IF(A5665="","",VLOOKUP(E5665,index!$A$1:$B$6,2,0)*K5665*G5665)</f>
        <v/>
      </c>
      <c r="N5665" s="11" t="str">
        <f>IF(A5665="","",-PMT(G5665*VLOOKUP(E5665,index!$A$1:$B$6,2,0),C5665,F5665,0,0))</f>
        <v/>
      </c>
      <c r="O5665" s="11" t="str">
        <f t="shared" si="553"/>
        <v/>
      </c>
      <c r="P5665" s="11" t="str">
        <f t="shared" si="548"/>
        <v/>
      </c>
    </row>
    <row r="5666" spans="1:16" x14ac:dyDescent="0.25">
      <c r="A5666" s="9" t="str">
        <f>IF(A5665="","",IF(B5665&lt;C5665,A5665,IF(A5665=MAX('entry data'!$B$8:$B$507),"",A5665+1)))</f>
        <v/>
      </c>
      <c r="B5666" s="9" t="str">
        <f t="shared" si="549"/>
        <v/>
      </c>
      <c r="C5666" s="9" t="str">
        <f>IF(ISERROR(VLOOKUP(A5666,'entry data'!B:G,6,0)),"",VLOOKUP(A5666,'entry data'!B:G,6,0))</f>
        <v/>
      </c>
      <c r="D5666" s="9" t="str">
        <f>IF(ISERROR(VLOOKUP(A5666,'entry data'!B:C,2,0)),"",VLOOKUP(A5666,'entry data'!B:C,2,0))</f>
        <v/>
      </c>
      <c r="E5666" s="9" t="str">
        <f>IF(ISERROR(VLOOKUP(A5666,'entry data'!B:E,4,0)),"",VLOOKUP(A5666,'entry data'!B:E,4,0))</f>
        <v/>
      </c>
      <c r="F5666" s="11" t="str">
        <f>IF(A5666="","",IF(ISERROR(VLOOKUP(A5666,'entry data'!B:F,5,0)),"",VLOOKUP(A5666,'entry data'!B:F,5,0)))</f>
        <v/>
      </c>
      <c r="G5666" s="12" t="str">
        <f>IF(A5666="","",IF(ISERROR(VLOOKUP(A5666,'entry data'!B:I,8,0)),"",VLOOKUP(A5666,'entry data'!B:I,7,0)))</f>
        <v/>
      </c>
      <c r="H5666" s="13" t="str">
        <f>IF(A5666="","",IF(B5666=1,VLOOKUP(A5666,'entry data'!B:D,3,0),I5665))</f>
        <v/>
      </c>
      <c r="I5666" s="14" t="str">
        <f>IF(A5666="","",IF(E5666="weekly",7,IF(E5666="fortnightly",14,IF(E5666="monthly",DATE(IF(MONTH(H5666)=12,YEAR(H5666)+1,YEAR(H5666)),VLOOKUP(MONTH(H5666),index!$D$2:$G$13,2,0),DAY(H5666)),
IF(E5666="quarterly",DATE(IF(MONTH(H5666)&gt;=10,YEAR(H5666)+1,YEAR(H5666)),VLOOKUP(MONTH(H5666),index!$D$2:$G$13,3,0),DAY(H5666)),
IF(E5666="halfyearly",DATE(IF(MONTH(H5666)&gt;=7,YEAR(H5666)+1,YEAR(H5666)),VLOOKUP(MONTH(H5666),index!$D$2:$G$13,4,0),DAY(H5666)),
DATE(YEAR(H5666)+1,MONTH(H5666),DAY(H5666)))))-H5666))+H5666)</f>
        <v/>
      </c>
      <c r="J5666" s="9" t="str">
        <f t="shared" si="550"/>
        <v/>
      </c>
      <c r="K5666" s="11" t="str">
        <f t="shared" si="551"/>
        <v/>
      </c>
      <c r="L5666" s="11" t="str">
        <f t="shared" si="552"/>
        <v/>
      </c>
      <c r="M5666" s="11" t="str">
        <f>IF(A5666="","",VLOOKUP(E5666,index!$A$1:$B$6,2,0)*K5666*G5666)</f>
        <v/>
      </c>
      <c r="N5666" s="11" t="str">
        <f>IF(A5666="","",-PMT(G5666*VLOOKUP(E5666,index!$A$1:$B$6,2,0),C5666,F5666,0,0))</f>
        <v/>
      </c>
      <c r="O5666" s="11" t="str">
        <f t="shared" si="553"/>
        <v/>
      </c>
      <c r="P5666" s="11" t="str">
        <f t="shared" si="548"/>
        <v/>
      </c>
    </row>
    <row r="5667" spans="1:16" x14ac:dyDescent="0.25">
      <c r="A5667" s="9" t="str">
        <f>IF(A5666="","",IF(B5666&lt;C5666,A5666,IF(A5666=MAX('entry data'!$B$8:$B$507),"",A5666+1)))</f>
        <v/>
      </c>
      <c r="B5667" s="9" t="str">
        <f t="shared" si="549"/>
        <v/>
      </c>
      <c r="C5667" s="9" t="str">
        <f>IF(ISERROR(VLOOKUP(A5667,'entry data'!B:G,6,0)),"",VLOOKUP(A5667,'entry data'!B:G,6,0))</f>
        <v/>
      </c>
      <c r="D5667" s="9" t="str">
        <f>IF(ISERROR(VLOOKUP(A5667,'entry data'!B:C,2,0)),"",VLOOKUP(A5667,'entry data'!B:C,2,0))</f>
        <v/>
      </c>
      <c r="E5667" s="9" t="str">
        <f>IF(ISERROR(VLOOKUP(A5667,'entry data'!B:E,4,0)),"",VLOOKUP(A5667,'entry data'!B:E,4,0))</f>
        <v/>
      </c>
      <c r="F5667" s="11" t="str">
        <f>IF(A5667="","",IF(ISERROR(VLOOKUP(A5667,'entry data'!B:F,5,0)),"",VLOOKUP(A5667,'entry data'!B:F,5,0)))</f>
        <v/>
      </c>
      <c r="G5667" s="12" t="str">
        <f>IF(A5667="","",IF(ISERROR(VLOOKUP(A5667,'entry data'!B:I,8,0)),"",VLOOKUP(A5667,'entry data'!B:I,7,0)))</f>
        <v/>
      </c>
      <c r="H5667" s="13" t="str">
        <f>IF(A5667="","",IF(B5667=1,VLOOKUP(A5667,'entry data'!B:D,3,0),I5666))</f>
        <v/>
      </c>
      <c r="I5667" s="14" t="str">
        <f>IF(A5667="","",IF(E5667="weekly",7,IF(E5667="fortnightly",14,IF(E5667="monthly",DATE(IF(MONTH(H5667)=12,YEAR(H5667)+1,YEAR(H5667)),VLOOKUP(MONTH(H5667),index!$D$2:$G$13,2,0),DAY(H5667)),
IF(E5667="quarterly",DATE(IF(MONTH(H5667)&gt;=10,YEAR(H5667)+1,YEAR(H5667)),VLOOKUP(MONTH(H5667),index!$D$2:$G$13,3,0),DAY(H5667)),
IF(E5667="halfyearly",DATE(IF(MONTH(H5667)&gt;=7,YEAR(H5667)+1,YEAR(H5667)),VLOOKUP(MONTH(H5667),index!$D$2:$G$13,4,0),DAY(H5667)),
DATE(YEAR(H5667)+1,MONTH(H5667),DAY(H5667)))))-H5667))+H5667)</f>
        <v/>
      </c>
      <c r="J5667" s="9" t="str">
        <f t="shared" si="550"/>
        <v/>
      </c>
      <c r="K5667" s="11" t="str">
        <f t="shared" si="551"/>
        <v/>
      </c>
      <c r="L5667" s="11" t="str">
        <f t="shared" si="552"/>
        <v/>
      </c>
      <c r="M5667" s="11" t="str">
        <f>IF(A5667="","",VLOOKUP(E5667,index!$A$1:$B$6,2,0)*K5667*G5667)</f>
        <v/>
      </c>
      <c r="N5667" s="11" t="str">
        <f>IF(A5667="","",-PMT(G5667*VLOOKUP(E5667,index!$A$1:$B$6,2,0),C5667,F5667,0,0))</f>
        <v/>
      </c>
      <c r="O5667" s="11" t="str">
        <f t="shared" si="553"/>
        <v/>
      </c>
      <c r="P5667" s="11" t="str">
        <f t="shared" si="548"/>
        <v/>
      </c>
    </row>
    <row r="5668" spans="1:16" x14ac:dyDescent="0.25">
      <c r="A5668" s="9" t="str">
        <f>IF(A5667="","",IF(B5667&lt;C5667,A5667,IF(A5667=MAX('entry data'!$B$8:$B$507),"",A5667+1)))</f>
        <v/>
      </c>
      <c r="B5668" s="9" t="str">
        <f t="shared" si="549"/>
        <v/>
      </c>
      <c r="C5668" s="9" t="str">
        <f>IF(ISERROR(VLOOKUP(A5668,'entry data'!B:G,6,0)),"",VLOOKUP(A5668,'entry data'!B:G,6,0))</f>
        <v/>
      </c>
      <c r="D5668" s="9" t="str">
        <f>IF(ISERROR(VLOOKUP(A5668,'entry data'!B:C,2,0)),"",VLOOKUP(A5668,'entry data'!B:C,2,0))</f>
        <v/>
      </c>
      <c r="E5668" s="9" t="str">
        <f>IF(ISERROR(VLOOKUP(A5668,'entry data'!B:E,4,0)),"",VLOOKUP(A5668,'entry data'!B:E,4,0))</f>
        <v/>
      </c>
      <c r="F5668" s="11" t="str">
        <f>IF(A5668="","",IF(ISERROR(VLOOKUP(A5668,'entry data'!B:F,5,0)),"",VLOOKUP(A5668,'entry data'!B:F,5,0)))</f>
        <v/>
      </c>
      <c r="G5668" s="12" t="str">
        <f>IF(A5668="","",IF(ISERROR(VLOOKUP(A5668,'entry data'!B:I,8,0)),"",VLOOKUP(A5668,'entry data'!B:I,7,0)))</f>
        <v/>
      </c>
      <c r="H5668" s="13" t="str">
        <f>IF(A5668="","",IF(B5668=1,VLOOKUP(A5668,'entry data'!B:D,3,0),I5667))</f>
        <v/>
      </c>
      <c r="I5668" s="14" t="str">
        <f>IF(A5668="","",IF(E5668="weekly",7,IF(E5668="fortnightly",14,IF(E5668="monthly",DATE(IF(MONTH(H5668)=12,YEAR(H5668)+1,YEAR(H5668)),VLOOKUP(MONTH(H5668),index!$D$2:$G$13,2,0),DAY(H5668)),
IF(E5668="quarterly",DATE(IF(MONTH(H5668)&gt;=10,YEAR(H5668)+1,YEAR(H5668)),VLOOKUP(MONTH(H5668),index!$D$2:$G$13,3,0),DAY(H5668)),
IF(E5668="halfyearly",DATE(IF(MONTH(H5668)&gt;=7,YEAR(H5668)+1,YEAR(H5668)),VLOOKUP(MONTH(H5668),index!$D$2:$G$13,4,0),DAY(H5668)),
DATE(YEAR(H5668)+1,MONTH(H5668),DAY(H5668)))))-H5668))+H5668)</f>
        <v/>
      </c>
      <c r="J5668" s="9" t="str">
        <f t="shared" si="550"/>
        <v/>
      </c>
      <c r="K5668" s="11" t="str">
        <f t="shared" si="551"/>
        <v/>
      </c>
      <c r="L5668" s="11" t="str">
        <f t="shared" si="552"/>
        <v/>
      </c>
      <c r="M5668" s="11" t="str">
        <f>IF(A5668="","",VLOOKUP(E5668,index!$A$1:$B$6,2,0)*K5668*G5668)</f>
        <v/>
      </c>
      <c r="N5668" s="11" t="str">
        <f>IF(A5668="","",-PMT(G5668*VLOOKUP(E5668,index!$A$1:$B$6,2,0),C5668,F5668,0,0))</f>
        <v/>
      </c>
      <c r="O5668" s="11" t="str">
        <f t="shared" si="553"/>
        <v/>
      </c>
      <c r="P5668" s="11" t="str">
        <f t="shared" si="548"/>
        <v/>
      </c>
    </row>
    <row r="5669" spans="1:16" x14ac:dyDescent="0.25">
      <c r="A5669" s="9" t="str">
        <f>IF(A5668="","",IF(B5668&lt;C5668,A5668,IF(A5668=MAX('entry data'!$B$8:$B$507),"",A5668+1)))</f>
        <v/>
      </c>
      <c r="B5669" s="9" t="str">
        <f t="shared" si="549"/>
        <v/>
      </c>
      <c r="C5669" s="9" t="str">
        <f>IF(ISERROR(VLOOKUP(A5669,'entry data'!B:G,6,0)),"",VLOOKUP(A5669,'entry data'!B:G,6,0))</f>
        <v/>
      </c>
      <c r="D5669" s="9" t="str">
        <f>IF(ISERROR(VLOOKUP(A5669,'entry data'!B:C,2,0)),"",VLOOKUP(A5669,'entry data'!B:C,2,0))</f>
        <v/>
      </c>
      <c r="E5669" s="9" t="str">
        <f>IF(ISERROR(VLOOKUP(A5669,'entry data'!B:E,4,0)),"",VLOOKUP(A5669,'entry data'!B:E,4,0))</f>
        <v/>
      </c>
      <c r="F5669" s="11" t="str">
        <f>IF(A5669="","",IF(ISERROR(VLOOKUP(A5669,'entry data'!B:F,5,0)),"",VLOOKUP(A5669,'entry data'!B:F,5,0)))</f>
        <v/>
      </c>
      <c r="G5669" s="12" t="str">
        <f>IF(A5669="","",IF(ISERROR(VLOOKUP(A5669,'entry data'!B:I,8,0)),"",VLOOKUP(A5669,'entry data'!B:I,7,0)))</f>
        <v/>
      </c>
      <c r="H5669" s="13" t="str">
        <f>IF(A5669="","",IF(B5669=1,VLOOKUP(A5669,'entry data'!B:D,3,0),I5668))</f>
        <v/>
      </c>
      <c r="I5669" s="14" t="str">
        <f>IF(A5669="","",IF(E5669="weekly",7,IF(E5669="fortnightly",14,IF(E5669="monthly",DATE(IF(MONTH(H5669)=12,YEAR(H5669)+1,YEAR(H5669)),VLOOKUP(MONTH(H5669),index!$D$2:$G$13,2,0),DAY(H5669)),
IF(E5669="quarterly",DATE(IF(MONTH(H5669)&gt;=10,YEAR(H5669)+1,YEAR(H5669)),VLOOKUP(MONTH(H5669),index!$D$2:$G$13,3,0),DAY(H5669)),
IF(E5669="halfyearly",DATE(IF(MONTH(H5669)&gt;=7,YEAR(H5669)+1,YEAR(H5669)),VLOOKUP(MONTH(H5669),index!$D$2:$G$13,4,0),DAY(H5669)),
DATE(YEAR(H5669)+1,MONTH(H5669),DAY(H5669)))))-H5669))+H5669)</f>
        <v/>
      </c>
      <c r="J5669" s="9" t="str">
        <f t="shared" si="550"/>
        <v/>
      </c>
      <c r="K5669" s="11" t="str">
        <f t="shared" si="551"/>
        <v/>
      </c>
      <c r="L5669" s="11" t="str">
        <f t="shared" si="552"/>
        <v/>
      </c>
      <c r="M5669" s="11" t="str">
        <f>IF(A5669="","",VLOOKUP(E5669,index!$A$1:$B$6,2,0)*K5669*G5669)</f>
        <v/>
      </c>
      <c r="N5669" s="11" t="str">
        <f>IF(A5669="","",-PMT(G5669*VLOOKUP(E5669,index!$A$1:$B$6,2,0),C5669,F5669,0,0))</f>
        <v/>
      </c>
      <c r="O5669" s="11" t="str">
        <f t="shared" si="553"/>
        <v/>
      </c>
      <c r="P5669" s="11" t="str">
        <f t="shared" si="548"/>
        <v/>
      </c>
    </row>
    <row r="5670" spans="1:16" x14ac:dyDescent="0.25">
      <c r="A5670" s="9" t="str">
        <f>IF(A5669="","",IF(B5669&lt;C5669,A5669,IF(A5669=MAX('entry data'!$B$8:$B$507),"",A5669+1)))</f>
        <v/>
      </c>
      <c r="B5670" s="9" t="str">
        <f t="shared" si="549"/>
        <v/>
      </c>
      <c r="C5670" s="9" t="str">
        <f>IF(ISERROR(VLOOKUP(A5670,'entry data'!B:G,6,0)),"",VLOOKUP(A5670,'entry data'!B:G,6,0))</f>
        <v/>
      </c>
      <c r="D5670" s="9" t="str">
        <f>IF(ISERROR(VLOOKUP(A5670,'entry data'!B:C,2,0)),"",VLOOKUP(A5670,'entry data'!B:C,2,0))</f>
        <v/>
      </c>
      <c r="E5670" s="9" t="str">
        <f>IF(ISERROR(VLOOKUP(A5670,'entry data'!B:E,4,0)),"",VLOOKUP(A5670,'entry data'!B:E,4,0))</f>
        <v/>
      </c>
      <c r="F5670" s="11" t="str">
        <f>IF(A5670="","",IF(ISERROR(VLOOKUP(A5670,'entry data'!B:F,5,0)),"",VLOOKUP(A5670,'entry data'!B:F,5,0)))</f>
        <v/>
      </c>
      <c r="G5670" s="12" t="str">
        <f>IF(A5670="","",IF(ISERROR(VLOOKUP(A5670,'entry data'!B:I,8,0)),"",VLOOKUP(A5670,'entry data'!B:I,7,0)))</f>
        <v/>
      </c>
      <c r="H5670" s="13" t="str">
        <f>IF(A5670="","",IF(B5670=1,VLOOKUP(A5670,'entry data'!B:D,3,0),I5669))</f>
        <v/>
      </c>
      <c r="I5670" s="14" t="str">
        <f>IF(A5670="","",IF(E5670="weekly",7,IF(E5670="fortnightly",14,IF(E5670="monthly",DATE(IF(MONTH(H5670)=12,YEAR(H5670)+1,YEAR(H5670)),VLOOKUP(MONTH(H5670),index!$D$2:$G$13,2,0),DAY(H5670)),
IF(E5670="quarterly",DATE(IF(MONTH(H5670)&gt;=10,YEAR(H5670)+1,YEAR(H5670)),VLOOKUP(MONTH(H5670),index!$D$2:$G$13,3,0),DAY(H5670)),
IF(E5670="halfyearly",DATE(IF(MONTH(H5670)&gt;=7,YEAR(H5670)+1,YEAR(H5670)),VLOOKUP(MONTH(H5670),index!$D$2:$G$13,4,0),DAY(H5670)),
DATE(YEAR(H5670)+1,MONTH(H5670),DAY(H5670)))))-H5670))+H5670)</f>
        <v/>
      </c>
      <c r="J5670" s="9" t="str">
        <f t="shared" si="550"/>
        <v/>
      </c>
      <c r="K5670" s="11" t="str">
        <f t="shared" si="551"/>
        <v/>
      </c>
      <c r="L5670" s="11" t="str">
        <f t="shared" si="552"/>
        <v/>
      </c>
      <c r="M5670" s="11" t="str">
        <f>IF(A5670="","",VLOOKUP(E5670,index!$A$1:$B$6,2,0)*K5670*G5670)</f>
        <v/>
      </c>
      <c r="N5670" s="11" t="str">
        <f>IF(A5670="","",-PMT(G5670*VLOOKUP(E5670,index!$A$1:$B$6,2,0),C5670,F5670,0,0))</f>
        <v/>
      </c>
      <c r="O5670" s="11" t="str">
        <f t="shared" si="553"/>
        <v/>
      </c>
      <c r="P5670" s="11" t="str">
        <f t="shared" si="548"/>
        <v/>
      </c>
    </row>
    <row r="5671" spans="1:16" x14ac:dyDescent="0.25">
      <c r="A5671" s="9" t="str">
        <f>IF(A5670="","",IF(B5670&lt;C5670,A5670,IF(A5670=MAX('entry data'!$B$8:$B$507),"",A5670+1)))</f>
        <v/>
      </c>
      <c r="B5671" s="9" t="str">
        <f t="shared" si="549"/>
        <v/>
      </c>
      <c r="C5671" s="9" t="str">
        <f>IF(ISERROR(VLOOKUP(A5671,'entry data'!B:G,6,0)),"",VLOOKUP(A5671,'entry data'!B:G,6,0))</f>
        <v/>
      </c>
      <c r="D5671" s="9" t="str">
        <f>IF(ISERROR(VLOOKUP(A5671,'entry data'!B:C,2,0)),"",VLOOKUP(A5671,'entry data'!B:C,2,0))</f>
        <v/>
      </c>
      <c r="E5671" s="9" t="str">
        <f>IF(ISERROR(VLOOKUP(A5671,'entry data'!B:E,4,0)),"",VLOOKUP(A5671,'entry data'!B:E,4,0))</f>
        <v/>
      </c>
      <c r="F5671" s="11" t="str">
        <f>IF(A5671="","",IF(ISERROR(VLOOKUP(A5671,'entry data'!B:F,5,0)),"",VLOOKUP(A5671,'entry data'!B:F,5,0)))</f>
        <v/>
      </c>
      <c r="G5671" s="12" t="str">
        <f>IF(A5671="","",IF(ISERROR(VLOOKUP(A5671,'entry data'!B:I,8,0)),"",VLOOKUP(A5671,'entry data'!B:I,7,0)))</f>
        <v/>
      </c>
      <c r="H5671" s="13" t="str">
        <f>IF(A5671="","",IF(B5671=1,VLOOKUP(A5671,'entry data'!B:D,3,0),I5670))</f>
        <v/>
      </c>
      <c r="I5671" s="14" t="str">
        <f>IF(A5671="","",IF(E5671="weekly",7,IF(E5671="fortnightly",14,IF(E5671="monthly",DATE(IF(MONTH(H5671)=12,YEAR(H5671)+1,YEAR(H5671)),VLOOKUP(MONTH(H5671),index!$D$2:$G$13,2,0),DAY(H5671)),
IF(E5671="quarterly",DATE(IF(MONTH(H5671)&gt;=10,YEAR(H5671)+1,YEAR(H5671)),VLOOKUP(MONTH(H5671),index!$D$2:$G$13,3,0),DAY(H5671)),
IF(E5671="halfyearly",DATE(IF(MONTH(H5671)&gt;=7,YEAR(H5671)+1,YEAR(H5671)),VLOOKUP(MONTH(H5671),index!$D$2:$G$13,4,0),DAY(H5671)),
DATE(YEAR(H5671)+1,MONTH(H5671),DAY(H5671)))))-H5671))+H5671)</f>
        <v/>
      </c>
      <c r="J5671" s="9" t="str">
        <f t="shared" si="550"/>
        <v/>
      </c>
      <c r="K5671" s="11" t="str">
        <f t="shared" si="551"/>
        <v/>
      </c>
      <c r="L5671" s="11" t="str">
        <f t="shared" si="552"/>
        <v/>
      </c>
      <c r="M5671" s="11" t="str">
        <f>IF(A5671="","",VLOOKUP(E5671,index!$A$1:$B$6,2,0)*K5671*G5671)</f>
        <v/>
      </c>
      <c r="N5671" s="11" t="str">
        <f>IF(A5671="","",-PMT(G5671*VLOOKUP(E5671,index!$A$1:$B$6,2,0),C5671,F5671,0,0))</f>
        <v/>
      </c>
      <c r="O5671" s="11" t="str">
        <f t="shared" si="553"/>
        <v/>
      </c>
      <c r="P5671" s="11" t="str">
        <f t="shared" si="548"/>
        <v/>
      </c>
    </row>
    <row r="5672" spans="1:16" x14ac:dyDescent="0.25">
      <c r="A5672" s="9" t="str">
        <f>IF(A5671="","",IF(B5671&lt;C5671,A5671,IF(A5671=MAX('entry data'!$B$8:$B$507),"",A5671+1)))</f>
        <v/>
      </c>
      <c r="B5672" s="9" t="str">
        <f t="shared" si="549"/>
        <v/>
      </c>
      <c r="C5672" s="9" t="str">
        <f>IF(ISERROR(VLOOKUP(A5672,'entry data'!B:G,6,0)),"",VLOOKUP(A5672,'entry data'!B:G,6,0))</f>
        <v/>
      </c>
      <c r="D5672" s="9" t="str">
        <f>IF(ISERROR(VLOOKUP(A5672,'entry data'!B:C,2,0)),"",VLOOKUP(A5672,'entry data'!B:C,2,0))</f>
        <v/>
      </c>
      <c r="E5672" s="9" t="str">
        <f>IF(ISERROR(VLOOKUP(A5672,'entry data'!B:E,4,0)),"",VLOOKUP(A5672,'entry data'!B:E,4,0))</f>
        <v/>
      </c>
      <c r="F5672" s="11" t="str">
        <f>IF(A5672="","",IF(ISERROR(VLOOKUP(A5672,'entry data'!B:F,5,0)),"",VLOOKUP(A5672,'entry data'!B:F,5,0)))</f>
        <v/>
      </c>
      <c r="G5672" s="12" t="str">
        <f>IF(A5672="","",IF(ISERROR(VLOOKUP(A5672,'entry data'!B:I,8,0)),"",VLOOKUP(A5672,'entry data'!B:I,7,0)))</f>
        <v/>
      </c>
      <c r="H5672" s="13" t="str">
        <f>IF(A5672="","",IF(B5672=1,VLOOKUP(A5672,'entry data'!B:D,3,0),I5671))</f>
        <v/>
      </c>
      <c r="I5672" s="14" t="str">
        <f>IF(A5672="","",IF(E5672="weekly",7,IF(E5672="fortnightly",14,IF(E5672="monthly",DATE(IF(MONTH(H5672)=12,YEAR(H5672)+1,YEAR(H5672)),VLOOKUP(MONTH(H5672),index!$D$2:$G$13,2,0),DAY(H5672)),
IF(E5672="quarterly",DATE(IF(MONTH(H5672)&gt;=10,YEAR(H5672)+1,YEAR(H5672)),VLOOKUP(MONTH(H5672),index!$D$2:$G$13,3,0),DAY(H5672)),
IF(E5672="halfyearly",DATE(IF(MONTH(H5672)&gt;=7,YEAR(H5672)+1,YEAR(H5672)),VLOOKUP(MONTH(H5672),index!$D$2:$G$13,4,0),DAY(H5672)),
DATE(YEAR(H5672)+1,MONTH(H5672),DAY(H5672)))))-H5672))+H5672)</f>
        <v/>
      </c>
      <c r="J5672" s="9" t="str">
        <f t="shared" si="550"/>
        <v/>
      </c>
      <c r="K5672" s="11" t="str">
        <f t="shared" si="551"/>
        <v/>
      </c>
      <c r="L5672" s="11" t="str">
        <f t="shared" si="552"/>
        <v/>
      </c>
      <c r="M5672" s="11" t="str">
        <f>IF(A5672="","",VLOOKUP(E5672,index!$A$1:$B$6,2,0)*K5672*G5672)</f>
        <v/>
      </c>
      <c r="N5672" s="11" t="str">
        <f>IF(A5672="","",-PMT(G5672*VLOOKUP(E5672,index!$A$1:$B$6,2,0),C5672,F5672,0,0))</f>
        <v/>
      </c>
      <c r="O5672" s="11" t="str">
        <f t="shared" si="553"/>
        <v/>
      </c>
      <c r="P5672" s="11" t="str">
        <f t="shared" si="548"/>
        <v/>
      </c>
    </row>
    <row r="5673" spans="1:16" x14ac:dyDescent="0.25">
      <c r="A5673" s="9" t="str">
        <f>IF(A5672="","",IF(B5672&lt;C5672,A5672,IF(A5672=MAX('entry data'!$B$8:$B$507),"",A5672+1)))</f>
        <v/>
      </c>
      <c r="B5673" s="9" t="str">
        <f t="shared" si="549"/>
        <v/>
      </c>
      <c r="C5673" s="9" t="str">
        <f>IF(ISERROR(VLOOKUP(A5673,'entry data'!B:G,6,0)),"",VLOOKUP(A5673,'entry data'!B:G,6,0))</f>
        <v/>
      </c>
      <c r="D5673" s="9" t="str">
        <f>IF(ISERROR(VLOOKUP(A5673,'entry data'!B:C,2,0)),"",VLOOKUP(A5673,'entry data'!B:C,2,0))</f>
        <v/>
      </c>
      <c r="E5673" s="9" t="str">
        <f>IF(ISERROR(VLOOKUP(A5673,'entry data'!B:E,4,0)),"",VLOOKUP(A5673,'entry data'!B:E,4,0))</f>
        <v/>
      </c>
      <c r="F5673" s="11" t="str">
        <f>IF(A5673="","",IF(ISERROR(VLOOKUP(A5673,'entry data'!B:F,5,0)),"",VLOOKUP(A5673,'entry data'!B:F,5,0)))</f>
        <v/>
      </c>
      <c r="G5673" s="12" t="str">
        <f>IF(A5673="","",IF(ISERROR(VLOOKUP(A5673,'entry data'!B:I,8,0)),"",VLOOKUP(A5673,'entry data'!B:I,7,0)))</f>
        <v/>
      </c>
      <c r="H5673" s="13" t="str">
        <f>IF(A5673="","",IF(B5673=1,VLOOKUP(A5673,'entry data'!B:D,3,0),I5672))</f>
        <v/>
      </c>
      <c r="I5673" s="14" t="str">
        <f>IF(A5673="","",IF(E5673="weekly",7,IF(E5673="fortnightly",14,IF(E5673="monthly",DATE(IF(MONTH(H5673)=12,YEAR(H5673)+1,YEAR(H5673)),VLOOKUP(MONTH(H5673),index!$D$2:$G$13,2,0),DAY(H5673)),
IF(E5673="quarterly",DATE(IF(MONTH(H5673)&gt;=10,YEAR(H5673)+1,YEAR(H5673)),VLOOKUP(MONTH(H5673),index!$D$2:$G$13,3,0),DAY(H5673)),
IF(E5673="halfyearly",DATE(IF(MONTH(H5673)&gt;=7,YEAR(H5673)+1,YEAR(H5673)),VLOOKUP(MONTH(H5673),index!$D$2:$G$13,4,0),DAY(H5673)),
DATE(YEAR(H5673)+1,MONTH(H5673),DAY(H5673)))))-H5673))+H5673)</f>
        <v/>
      </c>
      <c r="J5673" s="9" t="str">
        <f t="shared" si="550"/>
        <v/>
      </c>
      <c r="K5673" s="11" t="str">
        <f t="shared" si="551"/>
        <v/>
      </c>
      <c r="L5673" s="11" t="str">
        <f t="shared" si="552"/>
        <v/>
      </c>
      <c r="M5673" s="11" t="str">
        <f>IF(A5673="","",VLOOKUP(E5673,index!$A$1:$B$6,2,0)*K5673*G5673)</f>
        <v/>
      </c>
      <c r="N5673" s="11" t="str">
        <f>IF(A5673="","",-PMT(G5673*VLOOKUP(E5673,index!$A$1:$B$6,2,0),C5673,F5673,0,0))</f>
        <v/>
      </c>
      <c r="O5673" s="11" t="str">
        <f t="shared" si="553"/>
        <v/>
      </c>
      <c r="P5673" s="11" t="str">
        <f t="shared" si="548"/>
        <v/>
      </c>
    </row>
    <row r="5674" spans="1:16" x14ac:dyDescent="0.25">
      <c r="A5674" s="9" t="str">
        <f>IF(A5673="","",IF(B5673&lt;C5673,A5673,IF(A5673=MAX('entry data'!$B$8:$B$507),"",A5673+1)))</f>
        <v/>
      </c>
      <c r="B5674" s="9" t="str">
        <f t="shared" si="549"/>
        <v/>
      </c>
      <c r="C5674" s="9" t="str">
        <f>IF(ISERROR(VLOOKUP(A5674,'entry data'!B:G,6,0)),"",VLOOKUP(A5674,'entry data'!B:G,6,0))</f>
        <v/>
      </c>
      <c r="D5674" s="9" t="str">
        <f>IF(ISERROR(VLOOKUP(A5674,'entry data'!B:C,2,0)),"",VLOOKUP(A5674,'entry data'!B:C,2,0))</f>
        <v/>
      </c>
      <c r="E5674" s="9" t="str">
        <f>IF(ISERROR(VLOOKUP(A5674,'entry data'!B:E,4,0)),"",VLOOKUP(A5674,'entry data'!B:E,4,0))</f>
        <v/>
      </c>
      <c r="F5674" s="11" t="str">
        <f>IF(A5674="","",IF(ISERROR(VLOOKUP(A5674,'entry data'!B:F,5,0)),"",VLOOKUP(A5674,'entry data'!B:F,5,0)))</f>
        <v/>
      </c>
      <c r="G5674" s="12" t="str">
        <f>IF(A5674="","",IF(ISERROR(VLOOKUP(A5674,'entry data'!B:I,8,0)),"",VLOOKUP(A5674,'entry data'!B:I,7,0)))</f>
        <v/>
      </c>
      <c r="H5674" s="13" t="str">
        <f>IF(A5674="","",IF(B5674=1,VLOOKUP(A5674,'entry data'!B:D,3,0),I5673))</f>
        <v/>
      </c>
      <c r="I5674" s="14" t="str">
        <f>IF(A5674="","",IF(E5674="weekly",7,IF(E5674="fortnightly",14,IF(E5674="monthly",DATE(IF(MONTH(H5674)=12,YEAR(H5674)+1,YEAR(H5674)),VLOOKUP(MONTH(H5674),index!$D$2:$G$13,2,0),DAY(H5674)),
IF(E5674="quarterly",DATE(IF(MONTH(H5674)&gt;=10,YEAR(H5674)+1,YEAR(H5674)),VLOOKUP(MONTH(H5674),index!$D$2:$G$13,3,0),DAY(H5674)),
IF(E5674="halfyearly",DATE(IF(MONTH(H5674)&gt;=7,YEAR(H5674)+1,YEAR(H5674)),VLOOKUP(MONTH(H5674),index!$D$2:$G$13,4,0),DAY(H5674)),
DATE(YEAR(H5674)+1,MONTH(H5674),DAY(H5674)))))-H5674))+H5674)</f>
        <v/>
      </c>
      <c r="J5674" s="9" t="str">
        <f t="shared" si="550"/>
        <v/>
      </c>
      <c r="K5674" s="11" t="str">
        <f t="shared" si="551"/>
        <v/>
      </c>
      <c r="L5674" s="11" t="str">
        <f t="shared" si="552"/>
        <v/>
      </c>
      <c r="M5674" s="11" t="str">
        <f>IF(A5674="","",VLOOKUP(E5674,index!$A$1:$B$6,2,0)*K5674*G5674)</f>
        <v/>
      </c>
      <c r="N5674" s="11" t="str">
        <f>IF(A5674="","",-PMT(G5674*VLOOKUP(E5674,index!$A$1:$B$6,2,0),C5674,F5674,0,0))</f>
        <v/>
      </c>
      <c r="O5674" s="11" t="str">
        <f t="shared" si="553"/>
        <v/>
      </c>
      <c r="P5674" s="11" t="str">
        <f t="shared" si="548"/>
        <v/>
      </c>
    </row>
    <row r="5675" spans="1:16" x14ac:dyDescent="0.25">
      <c r="A5675" s="9" t="str">
        <f>IF(A5674="","",IF(B5674&lt;C5674,A5674,IF(A5674=MAX('entry data'!$B$8:$B$507),"",A5674+1)))</f>
        <v/>
      </c>
      <c r="B5675" s="9" t="str">
        <f t="shared" si="549"/>
        <v/>
      </c>
      <c r="C5675" s="9" t="str">
        <f>IF(ISERROR(VLOOKUP(A5675,'entry data'!B:G,6,0)),"",VLOOKUP(A5675,'entry data'!B:G,6,0))</f>
        <v/>
      </c>
      <c r="D5675" s="9" t="str">
        <f>IF(ISERROR(VLOOKUP(A5675,'entry data'!B:C,2,0)),"",VLOOKUP(A5675,'entry data'!B:C,2,0))</f>
        <v/>
      </c>
      <c r="E5675" s="9" t="str">
        <f>IF(ISERROR(VLOOKUP(A5675,'entry data'!B:E,4,0)),"",VLOOKUP(A5675,'entry data'!B:E,4,0))</f>
        <v/>
      </c>
      <c r="F5675" s="11" t="str">
        <f>IF(A5675="","",IF(ISERROR(VLOOKUP(A5675,'entry data'!B:F,5,0)),"",VLOOKUP(A5675,'entry data'!B:F,5,0)))</f>
        <v/>
      </c>
      <c r="G5675" s="12" t="str">
        <f>IF(A5675="","",IF(ISERROR(VLOOKUP(A5675,'entry data'!B:I,8,0)),"",VLOOKUP(A5675,'entry data'!B:I,7,0)))</f>
        <v/>
      </c>
      <c r="H5675" s="13" t="str">
        <f>IF(A5675="","",IF(B5675=1,VLOOKUP(A5675,'entry data'!B:D,3,0),I5674))</f>
        <v/>
      </c>
      <c r="I5675" s="14" t="str">
        <f>IF(A5675="","",IF(E5675="weekly",7,IF(E5675="fortnightly",14,IF(E5675="monthly",DATE(IF(MONTH(H5675)=12,YEAR(H5675)+1,YEAR(H5675)),VLOOKUP(MONTH(H5675),index!$D$2:$G$13,2,0),DAY(H5675)),
IF(E5675="quarterly",DATE(IF(MONTH(H5675)&gt;=10,YEAR(H5675)+1,YEAR(H5675)),VLOOKUP(MONTH(H5675),index!$D$2:$G$13,3,0),DAY(H5675)),
IF(E5675="halfyearly",DATE(IF(MONTH(H5675)&gt;=7,YEAR(H5675)+1,YEAR(H5675)),VLOOKUP(MONTH(H5675),index!$D$2:$G$13,4,0),DAY(H5675)),
DATE(YEAR(H5675)+1,MONTH(H5675),DAY(H5675)))))-H5675))+H5675)</f>
        <v/>
      </c>
      <c r="J5675" s="9" t="str">
        <f t="shared" si="550"/>
        <v/>
      </c>
      <c r="K5675" s="11" t="str">
        <f t="shared" si="551"/>
        <v/>
      </c>
      <c r="L5675" s="11" t="str">
        <f t="shared" si="552"/>
        <v/>
      </c>
      <c r="M5675" s="11" t="str">
        <f>IF(A5675="","",VLOOKUP(E5675,index!$A$1:$B$6,2,0)*K5675*G5675)</f>
        <v/>
      </c>
      <c r="N5675" s="11" t="str">
        <f>IF(A5675="","",-PMT(G5675*VLOOKUP(E5675,index!$A$1:$B$6,2,0),C5675,F5675,0,0))</f>
        <v/>
      </c>
      <c r="O5675" s="11" t="str">
        <f t="shared" si="553"/>
        <v/>
      </c>
      <c r="P5675" s="11" t="str">
        <f t="shared" si="548"/>
        <v/>
      </c>
    </row>
    <row r="5676" spans="1:16" x14ac:dyDescent="0.25">
      <c r="A5676" s="9" t="str">
        <f>IF(A5675="","",IF(B5675&lt;C5675,A5675,IF(A5675=MAX('entry data'!$B$8:$B$507),"",A5675+1)))</f>
        <v/>
      </c>
      <c r="B5676" s="9" t="str">
        <f t="shared" si="549"/>
        <v/>
      </c>
      <c r="C5676" s="9" t="str">
        <f>IF(ISERROR(VLOOKUP(A5676,'entry data'!B:G,6,0)),"",VLOOKUP(A5676,'entry data'!B:G,6,0))</f>
        <v/>
      </c>
      <c r="D5676" s="9" t="str">
        <f>IF(ISERROR(VLOOKUP(A5676,'entry data'!B:C,2,0)),"",VLOOKUP(A5676,'entry data'!B:C,2,0))</f>
        <v/>
      </c>
      <c r="E5676" s="9" t="str">
        <f>IF(ISERROR(VLOOKUP(A5676,'entry data'!B:E,4,0)),"",VLOOKUP(A5676,'entry data'!B:E,4,0))</f>
        <v/>
      </c>
      <c r="F5676" s="11" t="str">
        <f>IF(A5676="","",IF(ISERROR(VLOOKUP(A5676,'entry data'!B:F,5,0)),"",VLOOKUP(A5676,'entry data'!B:F,5,0)))</f>
        <v/>
      </c>
      <c r="G5676" s="12" t="str">
        <f>IF(A5676="","",IF(ISERROR(VLOOKUP(A5676,'entry data'!B:I,8,0)),"",VLOOKUP(A5676,'entry data'!B:I,7,0)))</f>
        <v/>
      </c>
      <c r="H5676" s="13" t="str">
        <f>IF(A5676="","",IF(B5676=1,VLOOKUP(A5676,'entry data'!B:D,3,0),I5675))</f>
        <v/>
      </c>
      <c r="I5676" s="14" t="str">
        <f>IF(A5676="","",IF(E5676="weekly",7,IF(E5676="fortnightly",14,IF(E5676="monthly",DATE(IF(MONTH(H5676)=12,YEAR(H5676)+1,YEAR(H5676)),VLOOKUP(MONTH(H5676),index!$D$2:$G$13,2,0),DAY(H5676)),
IF(E5676="quarterly",DATE(IF(MONTH(H5676)&gt;=10,YEAR(H5676)+1,YEAR(H5676)),VLOOKUP(MONTH(H5676),index!$D$2:$G$13,3,0),DAY(H5676)),
IF(E5676="halfyearly",DATE(IF(MONTH(H5676)&gt;=7,YEAR(H5676)+1,YEAR(H5676)),VLOOKUP(MONTH(H5676),index!$D$2:$G$13,4,0),DAY(H5676)),
DATE(YEAR(H5676)+1,MONTH(H5676),DAY(H5676)))))-H5676))+H5676)</f>
        <v/>
      </c>
      <c r="J5676" s="9" t="str">
        <f t="shared" si="550"/>
        <v/>
      </c>
      <c r="K5676" s="11" t="str">
        <f t="shared" si="551"/>
        <v/>
      </c>
      <c r="L5676" s="11" t="str">
        <f t="shared" si="552"/>
        <v/>
      </c>
      <c r="M5676" s="11" t="str">
        <f>IF(A5676="","",VLOOKUP(E5676,index!$A$1:$B$6,2,0)*K5676*G5676)</f>
        <v/>
      </c>
      <c r="N5676" s="11" t="str">
        <f>IF(A5676="","",-PMT(G5676*VLOOKUP(E5676,index!$A$1:$B$6,2,0),C5676,F5676,0,0))</f>
        <v/>
      </c>
      <c r="O5676" s="11" t="str">
        <f t="shared" si="553"/>
        <v/>
      </c>
      <c r="P5676" s="11" t="str">
        <f t="shared" si="548"/>
        <v/>
      </c>
    </row>
    <row r="5677" spans="1:16" x14ac:dyDescent="0.25">
      <c r="A5677" s="9" t="str">
        <f>IF(A5676="","",IF(B5676&lt;C5676,A5676,IF(A5676=MAX('entry data'!$B$8:$B$507),"",A5676+1)))</f>
        <v/>
      </c>
      <c r="B5677" s="9" t="str">
        <f t="shared" si="549"/>
        <v/>
      </c>
      <c r="C5677" s="9" t="str">
        <f>IF(ISERROR(VLOOKUP(A5677,'entry data'!B:G,6,0)),"",VLOOKUP(A5677,'entry data'!B:G,6,0))</f>
        <v/>
      </c>
      <c r="D5677" s="9" t="str">
        <f>IF(ISERROR(VLOOKUP(A5677,'entry data'!B:C,2,0)),"",VLOOKUP(A5677,'entry data'!B:C,2,0))</f>
        <v/>
      </c>
      <c r="E5677" s="9" t="str">
        <f>IF(ISERROR(VLOOKUP(A5677,'entry data'!B:E,4,0)),"",VLOOKUP(A5677,'entry data'!B:E,4,0))</f>
        <v/>
      </c>
      <c r="F5677" s="11" t="str">
        <f>IF(A5677="","",IF(ISERROR(VLOOKUP(A5677,'entry data'!B:F,5,0)),"",VLOOKUP(A5677,'entry data'!B:F,5,0)))</f>
        <v/>
      </c>
      <c r="G5677" s="12" t="str">
        <f>IF(A5677="","",IF(ISERROR(VLOOKUP(A5677,'entry data'!B:I,8,0)),"",VLOOKUP(A5677,'entry data'!B:I,7,0)))</f>
        <v/>
      </c>
      <c r="H5677" s="13" t="str">
        <f>IF(A5677="","",IF(B5677=1,VLOOKUP(A5677,'entry data'!B:D,3,0),I5676))</f>
        <v/>
      </c>
      <c r="I5677" s="14" t="str">
        <f>IF(A5677="","",IF(E5677="weekly",7,IF(E5677="fortnightly",14,IF(E5677="monthly",DATE(IF(MONTH(H5677)=12,YEAR(H5677)+1,YEAR(H5677)),VLOOKUP(MONTH(H5677),index!$D$2:$G$13,2,0),DAY(H5677)),
IF(E5677="quarterly",DATE(IF(MONTH(H5677)&gt;=10,YEAR(H5677)+1,YEAR(H5677)),VLOOKUP(MONTH(H5677),index!$D$2:$G$13,3,0),DAY(H5677)),
IF(E5677="halfyearly",DATE(IF(MONTH(H5677)&gt;=7,YEAR(H5677)+1,YEAR(H5677)),VLOOKUP(MONTH(H5677),index!$D$2:$G$13,4,0),DAY(H5677)),
DATE(YEAR(H5677)+1,MONTH(H5677),DAY(H5677)))))-H5677))+H5677)</f>
        <v/>
      </c>
      <c r="J5677" s="9" t="str">
        <f t="shared" si="550"/>
        <v/>
      </c>
      <c r="K5677" s="11" t="str">
        <f t="shared" si="551"/>
        <v/>
      </c>
      <c r="L5677" s="11" t="str">
        <f t="shared" si="552"/>
        <v/>
      </c>
      <c r="M5677" s="11" t="str">
        <f>IF(A5677="","",VLOOKUP(E5677,index!$A$1:$B$6,2,0)*K5677*G5677)</f>
        <v/>
      </c>
      <c r="N5677" s="11" t="str">
        <f>IF(A5677="","",-PMT(G5677*VLOOKUP(E5677,index!$A$1:$B$6,2,0),C5677,F5677,0,0))</f>
        <v/>
      </c>
      <c r="O5677" s="11" t="str">
        <f t="shared" si="553"/>
        <v/>
      </c>
      <c r="P5677" s="11" t="str">
        <f t="shared" si="548"/>
        <v/>
      </c>
    </row>
    <row r="5678" spans="1:16" x14ac:dyDescent="0.25">
      <c r="A5678" s="9" t="str">
        <f>IF(A5677="","",IF(B5677&lt;C5677,A5677,IF(A5677=MAX('entry data'!$B$8:$B$507),"",A5677+1)))</f>
        <v/>
      </c>
      <c r="B5678" s="9" t="str">
        <f t="shared" si="549"/>
        <v/>
      </c>
      <c r="C5678" s="9" t="str">
        <f>IF(ISERROR(VLOOKUP(A5678,'entry data'!B:G,6,0)),"",VLOOKUP(A5678,'entry data'!B:G,6,0))</f>
        <v/>
      </c>
      <c r="D5678" s="9" t="str">
        <f>IF(ISERROR(VLOOKUP(A5678,'entry data'!B:C,2,0)),"",VLOOKUP(A5678,'entry data'!B:C,2,0))</f>
        <v/>
      </c>
      <c r="E5678" s="9" t="str">
        <f>IF(ISERROR(VLOOKUP(A5678,'entry data'!B:E,4,0)),"",VLOOKUP(A5678,'entry data'!B:E,4,0))</f>
        <v/>
      </c>
      <c r="F5678" s="11" t="str">
        <f>IF(A5678="","",IF(ISERROR(VLOOKUP(A5678,'entry data'!B:F,5,0)),"",VLOOKUP(A5678,'entry data'!B:F,5,0)))</f>
        <v/>
      </c>
      <c r="G5678" s="12" t="str">
        <f>IF(A5678="","",IF(ISERROR(VLOOKUP(A5678,'entry data'!B:I,8,0)),"",VLOOKUP(A5678,'entry data'!B:I,7,0)))</f>
        <v/>
      </c>
      <c r="H5678" s="13" t="str">
        <f>IF(A5678="","",IF(B5678=1,VLOOKUP(A5678,'entry data'!B:D,3,0),I5677))</f>
        <v/>
      </c>
      <c r="I5678" s="14" t="str">
        <f>IF(A5678="","",IF(E5678="weekly",7,IF(E5678="fortnightly",14,IF(E5678="monthly",DATE(IF(MONTH(H5678)=12,YEAR(H5678)+1,YEAR(H5678)),VLOOKUP(MONTH(H5678),index!$D$2:$G$13,2,0),DAY(H5678)),
IF(E5678="quarterly",DATE(IF(MONTH(H5678)&gt;=10,YEAR(H5678)+1,YEAR(H5678)),VLOOKUP(MONTH(H5678),index!$D$2:$G$13,3,0),DAY(H5678)),
IF(E5678="halfyearly",DATE(IF(MONTH(H5678)&gt;=7,YEAR(H5678)+1,YEAR(H5678)),VLOOKUP(MONTH(H5678),index!$D$2:$G$13,4,0),DAY(H5678)),
DATE(YEAR(H5678)+1,MONTH(H5678),DAY(H5678)))))-H5678))+H5678)</f>
        <v/>
      </c>
      <c r="J5678" s="9" t="str">
        <f t="shared" si="550"/>
        <v/>
      </c>
      <c r="K5678" s="11" t="str">
        <f t="shared" si="551"/>
        <v/>
      </c>
      <c r="L5678" s="11" t="str">
        <f t="shared" si="552"/>
        <v/>
      </c>
      <c r="M5678" s="11" t="str">
        <f>IF(A5678="","",VLOOKUP(E5678,index!$A$1:$B$6,2,0)*K5678*G5678)</f>
        <v/>
      </c>
      <c r="N5678" s="11" t="str">
        <f>IF(A5678="","",-PMT(G5678*VLOOKUP(E5678,index!$A$1:$B$6,2,0),C5678,F5678,0,0))</f>
        <v/>
      </c>
      <c r="O5678" s="11" t="str">
        <f t="shared" si="553"/>
        <v/>
      </c>
      <c r="P5678" s="11" t="str">
        <f t="shared" si="548"/>
        <v/>
      </c>
    </row>
    <row r="5679" spans="1:16" x14ac:dyDescent="0.25">
      <c r="A5679" s="9" t="str">
        <f>IF(A5678="","",IF(B5678&lt;C5678,A5678,IF(A5678=MAX('entry data'!$B$8:$B$507),"",A5678+1)))</f>
        <v/>
      </c>
      <c r="B5679" s="9" t="str">
        <f t="shared" si="549"/>
        <v/>
      </c>
      <c r="C5679" s="9" t="str">
        <f>IF(ISERROR(VLOOKUP(A5679,'entry data'!B:G,6,0)),"",VLOOKUP(A5679,'entry data'!B:G,6,0))</f>
        <v/>
      </c>
      <c r="D5679" s="9" t="str">
        <f>IF(ISERROR(VLOOKUP(A5679,'entry data'!B:C,2,0)),"",VLOOKUP(A5679,'entry data'!B:C,2,0))</f>
        <v/>
      </c>
      <c r="E5679" s="9" t="str">
        <f>IF(ISERROR(VLOOKUP(A5679,'entry data'!B:E,4,0)),"",VLOOKUP(A5679,'entry data'!B:E,4,0))</f>
        <v/>
      </c>
      <c r="F5679" s="11" t="str">
        <f>IF(A5679="","",IF(ISERROR(VLOOKUP(A5679,'entry data'!B:F,5,0)),"",VLOOKUP(A5679,'entry data'!B:F,5,0)))</f>
        <v/>
      </c>
      <c r="G5679" s="12" t="str">
        <f>IF(A5679="","",IF(ISERROR(VLOOKUP(A5679,'entry data'!B:I,8,0)),"",VLOOKUP(A5679,'entry data'!B:I,7,0)))</f>
        <v/>
      </c>
      <c r="H5679" s="13" t="str">
        <f>IF(A5679="","",IF(B5679=1,VLOOKUP(A5679,'entry data'!B:D,3,0),I5678))</f>
        <v/>
      </c>
      <c r="I5679" s="14" t="str">
        <f>IF(A5679="","",IF(E5679="weekly",7,IF(E5679="fortnightly",14,IF(E5679="monthly",DATE(IF(MONTH(H5679)=12,YEAR(H5679)+1,YEAR(H5679)),VLOOKUP(MONTH(H5679),index!$D$2:$G$13,2,0),DAY(H5679)),
IF(E5679="quarterly",DATE(IF(MONTH(H5679)&gt;=10,YEAR(H5679)+1,YEAR(H5679)),VLOOKUP(MONTH(H5679),index!$D$2:$G$13,3,0),DAY(H5679)),
IF(E5679="halfyearly",DATE(IF(MONTH(H5679)&gt;=7,YEAR(H5679)+1,YEAR(H5679)),VLOOKUP(MONTH(H5679),index!$D$2:$G$13,4,0),DAY(H5679)),
DATE(YEAR(H5679)+1,MONTH(H5679),DAY(H5679)))))-H5679))+H5679)</f>
        <v/>
      </c>
      <c r="J5679" s="9" t="str">
        <f t="shared" si="550"/>
        <v/>
      </c>
      <c r="K5679" s="11" t="str">
        <f t="shared" si="551"/>
        <v/>
      </c>
      <c r="L5679" s="11" t="str">
        <f t="shared" si="552"/>
        <v/>
      </c>
      <c r="M5679" s="11" t="str">
        <f>IF(A5679="","",VLOOKUP(E5679,index!$A$1:$B$6,2,0)*K5679*G5679)</f>
        <v/>
      </c>
      <c r="N5679" s="11" t="str">
        <f>IF(A5679="","",-PMT(G5679*VLOOKUP(E5679,index!$A$1:$B$6,2,0),C5679,F5679,0,0))</f>
        <v/>
      </c>
      <c r="O5679" s="11" t="str">
        <f t="shared" si="553"/>
        <v/>
      </c>
      <c r="P5679" s="11" t="str">
        <f t="shared" si="548"/>
        <v/>
      </c>
    </row>
    <row r="5680" spans="1:16" x14ac:dyDescent="0.25">
      <c r="A5680" s="9" t="str">
        <f>IF(A5679="","",IF(B5679&lt;C5679,A5679,IF(A5679=MAX('entry data'!$B$8:$B$507),"",A5679+1)))</f>
        <v/>
      </c>
      <c r="B5680" s="9" t="str">
        <f t="shared" si="549"/>
        <v/>
      </c>
      <c r="C5680" s="9" t="str">
        <f>IF(ISERROR(VLOOKUP(A5680,'entry data'!B:G,6,0)),"",VLOOKUP(A5680,'entry data'!B:G,6,0))</f>
        <v/>
      </c>
      <c r="D5680" s="9" t="str">
        <f>IF(ISERROR(VLOOKUP(A5680,'entry data'!B:C,2,0)),"",VLOOKUP(A5680,'entry data'!B:C,2,0))</f>
        <v/>
      </c>
      <c r="E5680" s="9" t="str">
        <f>IF(ISERROR(VLOOKUP(A5680,'entry data'!B:E,4,0)),"",VLOOKUP(A5680,'entry data'!B:E,4,0))</f>
        <v/>
      </c>
      <c r="F5680" s="11" t="str">
        <f>IF(A5680="","",IF(ISERROR(VLOOKUP(A5680,'entry data'!B:F,5,0)),"",VLOOKUP(A5680,'entry data'!B:F,5,0)))</f>
        <v/>
      </c>
      <c r="G5680" s="12" t="str">
        <f>IF(A5680="","",IF(ISERROR(VLOOKUP(A5680,'entry data'!B:I,8,0)),"",VLOOKUP(A5680,'entry data'!B:I,7,0)))</f>
        <v/>
      </c>
      <c r="H5680" s="13" t="str">
        <f>IF(A5680="","",IF(B5680=1,VLOOKUP(A5680,'entry data'!B:D,3,0),I5679))</f>
        <v/>
      </c>
      <c r="I5680" s="14" t="str">
        <f>IF(A5680="","",IF(E5680="weekly",7,IF(E5680="fortnightly",14,IF(E5680="monthly",DATE(IF(MONTH(H5680)=12,YEAR(H5680)+1,YEAR(H5680)),VLOOKUP(MONTH(H5680),index!$D$2:$G$13,2,0),DAY(H5680)),
IF(E5680="quarterly",DATE(IF(MONTH(H5680)&gt;=10,YEAR(H5680)+1,YEAR(H5680)),VLOOKUP(MONTH(H5680),index!$D$2:$G$13,3,0),DAY(H5680)),
IF(E5680="halfyearly",DATE(IF(MONTH(H5680)&gt;=7,YEAR(H5680)+1,YEAR(H5680)),VLOOKUP(MONTH(H5680),index!$D$2:$G$13,4,0),DAY(H5680)),
DATE(YEAR(H5680)+1,MONTH(H5680),DAY(H5680)))))-H5680))+H5680)</f>
        <v/>
      </c>
      <c r="J5680" s="9" t="str">
        <f t="shared" si="550"/>
        <v/>
      </c>
      <c r="K5680" s="11" t="str">
        <f t="shared" si="551"/>
        <v/>
      </c>
      <c r="L5680" s="11" t="str">
        <f t="shared" si="552"/>
        <v/>
      </c>
      <c r="M5680" s="11" t="str">
        <f>IF(A5680="","",VLOOKUP(E5680,index!$A$1:$B$6,2,0)*K5680*G5680)</f>
        <v/>
      </c>
      <c r="N5680" s="11" t="str">
        <f>IF(A5680="","",-PMT(G5680*VLOOKUP(E5680,index!$A$1:$B$6,2,0),C5680,F5680,0,0))</f>
        <v/>
      </c>
      <c r="O5680" s="11" t="str">
        <f t="shared" si="553"/>
        <v/>
      </c>
      <c r="P5680" s="11" t="str">
        <f t="shared" si="548"/>
        <v/>
      </c>
    </row>
    <row r="5681" spans="1:16" x14ac:dyDescent="0.25">
      <c r="A5681" s="9" t="str">
        <f>IF(A5680="","",IF(B5680&lt;C5680,A5680,IF(A5680=MAX('entry data'!$B$8:$B$507),"",A5680+1)))</f>
        <v/>
      </c>
      <c r="B5681" s="9" t="str">
        <f t="shared" si="549"/>
        <v/>
      </c>
      <c r="C5681" s="9" t="str">
        <f>IF(ISERROR(VLOOKUP(A5681,'entry data'!B:G,6,0)),"",VLOOKUP(A5681,'entry data'!B:G,6,0))</f>
        <v/>
      </c>
      <c r="D5681" s="9" t="str">
        <f>IF(ISERROR(VLOOKUP(A5681,'entry data'!B:C,2,0)),"",VLOOKUP(A5681,'entry data'!B:C,2,0))</f>
        <v/>
      </c>
      <c r="E5681" s="9" t="str">
        <f>IF(ISERROR(VLOOKUP(A5681,'entry data'!B:E,4,0)),"",VLOOKUP(A5681,'entry data'!B:E,4,0))</f>
        <v/>
      </c>
      <c r="F5681" s="11" t="str">
        <f>IF(A5681="","",IF(ISERROR(VLOOKUP(A5681,'entry data'!B:F,5,0)),"",VLOOKUP(A5681,'entry data'!B:F,5,0)))</f>
        <v/>
      </c>
      <c r="G5681" s="12" t="str">
        <f>IF(A5681="","",IF(ISERROR(VLOOKUP(A5681,'entry data'!B:I,8,0)),"",VLOOKUP(A5681,'entry data'!B:I,7,0)))</f>
        <v/>
      </c>
      <c r="H5681" s="13" t="str">
        <f>IF(A5681="","",IF(B5681=1,VLOOKUP(A5681,'entry data'!B:D,3,0),I5680))</f>
        <v/>
      </c>
      <c r="I5681" s="14" t="str">
        <f>IF(A5681="","",IF(E5681="weekly",7,IF(E5681="fortnightly",14,IF(E5681="monthly",DATE(IF(MONTH(H5681)=12,YEAR(H5681)+1,YEAR(H5681)),VLOOKUP(MONTH(H5681),index!$D$2:$G$13,2,0),DAY(H5681)),
IF(E5681="quarterly",DATE(IF(MONTH(H5681)&gt;=10,YEAR(H5681)+1,YEAR(H5681)),VLOOKUP(MONTH(H5681),index!$D$2:$G$13,3,0),DAY(H5681)),
IF(E5681="halfyearly",DATE(IF(MONTH(H5681)&gt;=7,YEAR(H5681)+1,YEAR(H5681)),VLOOKUP(MONTH(H5681),index!$D$2:$G$13,4,0),DAY(H5681)),
DATE(YEAR(H5681)+1,MONTH(H5681),DAY(H5681)))))-H5681))+H5681)</f>
        <v/>
      </c>
      <c r="J5681" s="9" t="str">
        <f t="shared" si="550"/>
        <v/>
      </c>
      <c r="K5681" s="11" t="str">
        <f t="shared" si="551"/>
        <v/>
      </c>
      <c r="L5681" s="11" t="str">
        <f t="shared" si="552"/>
        <v/>
      </c>
      <c r="M5681" s="11" t="str">
        <f>IF(A5681="","",VLOOKUP(E5681,index!$A$1:$B$6,2,0)*K5681*G5681)</f>
        <v/>
      </c>
      <c r="N5681" s="11" t="str">
        <f>IF(A5681="","",-PMT(G5681*VLOOKUP(E5681,index!$A$1:$B$6,2,0),C5681,F5681,0,0))</f>
        <v/>
      </c>
      <c r="O5681" s="11" t="str">
        <f t="shared" si="553"/>
        <v/>
      </c>
      <c r="P5681" s="11" t="str">
        <f t="shared" si="548"/>
        <v/>
      </c>
    </row>
    <row r="5682" spans="1:16" x14ac:dyDescent="0.25">
      <c r="A5682" s="9" t="str">
        <f>IF(A5681="","",IF(B5681&lt;C5681,A5681,IF(A5681=MAX('entry data'!$B$8:$B$507),"",A5681+1)))</f>
        <v/>
      </c>
      <c r="B5682" s="9" t="str">
        <f t="shared" si="549"/>
        <v/>
      </c>
      <c r="C5682" s="9" t="str">
        <f>IF(ISERROR(VLOOKUP(A5682,'entry data'!B:G,6,0)),"",VLOOKUP(A5682,'entry data'!B:G,6,0))</f>
        <v/>
      </c>
      <c r="D5682" s="9" t="str">
        <f>IF(ISERROR(VLOOKUP(A5682,'entry data'!B:C,2,0)),"",VLOOKUP(A5682,'entry data'!B:C,2,0))</f>
        <v/>
      </c>
      <c r="E5682" s="9" t="str">
        <f>IF(ISERROR(VLOOKUP(A5682,'entry data'!B:E,4,0)),"",VLOOKUP(A5682,'entry data'!B:E,4,0))</f>
        <v/>
      </c>
      <c r="F5682" s="11" t="str">
        <f>IF(A5682="","",IF(ISERROR(VLOOKUP(A5682,'entry data'!B:F,5,0)),"",VLOOKUP(A5682,'entry data'!B:F,5,0)))</f>
        <v/>
      </c>
      <c r="G5682" s="12" t="str">
        <f>IF(A5682="","",IF(ISERROR(VLOOKUP(A5682,'entry data'!B:I,8,0)),"",VLOOKUP(A5682,'entry data'!B:I,7,0)))</f>
        <v/>
      </c>
      <c r="H5682" s="13" t="str">
        <f>IF(A5682="","",IF(B5682=1,VLOOKUP(A5682,'entry data'!B:D,3,0),I5681))</f>
        <v/>
      </c>
      <c r="I5682" s="14" t="str">
        <f>IF(A5682="","",IF(E5682="weekly",7,IF(E5682="fortnightly",14,IF(E5682="monthly",DATE(IF(MONTH(H5682)=12,YEAR(H5682)+1,YEAR(H5682)),VLOOKUP(MONTH(H5682),index!$D$2:$G$13,2,0),DAY(H5682)),
IF(E5682="quarterly",DATE(IF(MONTH(H5682)&gt;=10,YEAR(H5682)+1,YEAR(H5682)),VLOOKUP(MONTH(H5682),index!$D$2:$G$13,3,0),DAY(H5682)),
IF(E5682="halfyearly",DATE(IF(MONTH(H5682)&gt;=7,YEAR(H5682)+1,YEAR(H5682)),VLOOKUP(MONTH(H5682),index!$D$2:$G$13,4,0),DAY(H5682)),
DATE(YEAR(H5682)+1,MONTH(H5682),DAY(H5682)))))-H5682))+H5682)</f>
        <v/>
      </c>
      <c r="J5682" s="9" t="str">
        <f t="shared" si="550"/>
        <v/>
      </c>
      <c r="K5682" s="11" t="str">
        <f t="shared" si="551"/>
        <v/>
      </c>
      <c r="L5682" s="11" t="str">
        <f t="shared" si="552"/>
        <v/>
      </c>
      <c r="M5682" s="11" t="str">
        <f>IF(A5682="","",VLOOKUP(E5682,index!$A$1:$B$6,2,0)*K5682*G5682)</f>
        <v/>
      </c>
      <c r="N5682" s="11" t="str">
        <f>IF(A5682="","",-PMT(G5682*VLOOKUP(E5682,index!$A$1:$B$6,2,0),C5682,F5682,0,0))</f>
        <v/>
      </c>
      <c r="O5682" s="11" t="str">
        <f t="shared" si="553"/>
        <v/>
      </c>
      <c r="P5682" s="11" t="str">
        <f t="shared" si="548"/>
        <v/>
      </c>
    </row>
    <row r="5683" spans="1:16" x14ac:dyDescent="0.25">
      <c r="A5683" s="9" t="str">
        <f>IF(A5682="","",IF(B5682&lt;C5682,A5682,IF(A5682=MAX('entry data'!$B$8:$B$507),"",A5682+1)))</f>
        <v/>
      </c>
      <c r="B5683" s="9" t="str">
        <f t="shared" si="549"/>
        <v/>
      </c>
      <c r="C5683" s="9" t="str">
        <f>IF(ISERROR(VLOOKUP(A5683,'entry data'!B:G,6,0)),"",VLOOKUP(A5683,'entry data'!B:G,6,0))</f>
        <v/>
      </c>
      <c r="D5683" s="9" t="str">
        <f>IF(ISERROR(VLOOKUP(A5683,'entry data'!B:C,2,0)),"",VLOOKUP(A5683,'entry data'!B:C,2,0))</f>
        <v/>
      </c>
      <c r="E5683" s="9" t="str">
        <f>IF(ISERROR(VLOOKUP(A5683,'entry data'!B:E,4,0)),"",VLOOKUP(A5683,'entry data'!B:E,4,0))</f>
        <v/>
      </c>
      <c r="F5683" s="11" t="str">
        <f>IF(A5683="","",IF(ISERROR(VLOOKUP(A5683,'entry data'!B:F,5,0)),"",VLOOKUP(A5683,'entry data'!B:F,5,0)))</f>
        <v/>
      </c>
      <c r="G5683" s="12" t="str">
        <f>IF(A5683="","",IF(ISERROR(VLOOKUP(A5683,'entry data'!B:I,8,0)),"",VLOOKUP(A5683,'entry data'!B:I,7,0)))</f>
        <v/>
      </c>
      <c r="H5683" s="13" t="str">
        <f>IF(A5683="","",IF(B5683=1,VLOOKUP(A5683,'entry data'!B:D,3,0),I5682))</f>
        <v/>
      </c>
      <c r="I5683" s="14" t="str">
        <f>IF(A5683="","",IF(E5683="weekly",7,IF(E5683="fortnightly",14,IF(E5683="monthly",DATE(IF(MONTH(H5683)=12,YEAR(H5683)+1,YEAR(H5683)),VLOOKUP(MONTH(H5683),index!$D$2:$G$13,2,0),DAY(H5683)),
IF(E5683="quarterly",DATE(IF(MONTH(H5683)&gt;=10,YEAR(H5683)+1,YEAR(H5683)),VLOOKUP(MONTH(H5683),index!$D$2:$G$13,3,0),DAY(H5683)),
IF(E5683="halfyearly",DATE(IF(MONTH(H5683)&gt;=7,YEAR(H5683)+1,YEAR(H5683)),VLOOKUP(MONTH(H5683),index!$D$2:$G$13,4,0),DAY(H5683)),
DATE(YEAR(H5683)+1,MONTH(H5683),DAY(H5683)))))-H5683))+H5683)</f>
        <v/>
      </c>
      <c r="J5683" s="9" t="str">
        <f t="shared" si="550"/>
        <v/>
      </c>
      <c r="K5683" s="11" t="str">
        <f t="shared" si="551"/>
        <v/>
      </c>
      <c r="L5683" s="11" t="str">
        <f t="shared" si="552"/>
        <v/>
      </c>
      <c r="M5683" s="11" t="str">
        <f>IF(A5683="","",VLOOKUP(E5683,index!$A$1:$B$6,2,0)*K5683*G5683)</f>
        <v/>
      </c>
      <c r="N5683" s="11" t="str">
        <f>IF(A5683="","",-PMT(G5683*VLOOKUP(E5683,index!$A$1:$B$6,2,0),C5683,F5683,0,0))</f>
        <v/>
      </c>
      <c r="O5683" s="11" t="str">
        <f t="shared" si="553"/>
        <v/>
      </c>
      <c r="P5683" s="11" t="str">
        <f t="shared" si="548"/>
        <v/>
      </c>
    </row>
    <row r="5684" spans="1:16" x14ac:dyDescent="0.25">
      <c r="A5684" s="9" t="str">
        <f>IF(A5683="","",IF(B5683&lt;C5683,A5683,IF(A5683=MAX('entry data'!$B$8:$B$507),"",A5683+1)))</f>
        <v/>
      </c>
      <c r="B5684" s="9" t="str">
        <f t="shared" si="549"/>
        <v/>
      </c>
      <c r="C5684" s="9" t="str">
        <f>IF(ISERROR(VLOOKUP(A5684,'entry data'!B:G,6,0)),"",VLOOKUP(A5684,'entry data'!B:G,6,0))</f>
        <v/>
      </c>
      <c r="D5684" s="9" t="str">
        <f>IF(ISERROR(VLOOKUP(A5684,'entry data'!B:C,2,0)),"",VLOOKUP(A5684,'entry data'!B:C,2,0))</f>
        <v/>
      </c>
      <c r="E5684" s="9" t="str">
        <f>IF(ISERROR(VLOOKUP(A5684,'entry data'!B:E,4,0)),"",VLOOKUP(A5684,'entry data'!B:E,4,0))</f>
        <v/>
      </c>
      <c r="F5684" s="11" t="str">
        <f>IF(A5684="","",IF(ISERROR(VLOOKUP(A5684,'entry data'!B:F,5,0)),"",VLOOKUP(A5684,'entry data'!B:F,5,0)))</f>
        <v/>
      </c>
      <c r="G5684" s="12" t="str">
        <f>IF(A5684="","",IF(ISERROR(VLOOKUP(A5684,'entry data'!B:I,8,0)),"",VLOOKUP(A5684,'entry data'!B:I,7,0)))</f>
        <v/>
      </c>
      <c r="H5684" s="13" t="str">
        <f>IF(A5684="","",IF(B5684=1,VLOOKUP(A5684,'entry data'!B:D,3,0),I5683))</f>
        <v/>
      </c>
      <c r="I5684" s="14" t="str">
        <f>IF(A5684="","",IF(E5684="weekly",7,IF(E5684="fortnightly",14,IF(E5684="monthly",DATE(IF(MONTH(H5684)=12,YEAR(H5684)+1,YEAR(H5684)),VLOOKUP(MONTH(H5684),index!$D$2:$G$13,2,0),DAY(H5684)),
IF(E5684="quarterly",DATE(IF(MONTH(H5684)&gt;=10,YEAR(H5684)+1,YEAR(H5684)),VLOOKUP(MONTH(H5684),index!$D$2:$G$13,3,0),DAY(H5684)),
IF(E5684="halfyearly",DATE(IF(MONTH(H5684)&gt;=7,YEAR(H5684)+1,YEAR(H5684)),VLOOKUP(MONTH(H5684),index!$D$2:$G$13,4,0),DAY(H5684)),
DATE(YEAR(H5684)+1,MONTH(H5684),DAY(H5684)))))-H5684))+H5684)</f>
        <v/>
      </c>
      <c r="J5684" s="9" t="str">
        <f t="shared" si="550"/>
        <v/>
      </c>
      <c r="K5684" s="11" t="str">
        <f t="shared" si="551"/>
        <v/>
      </c>
      <c r="L5684" s="11" t="str">
        <f t="shared" si="552"/>
        <v/>
      </c>
      <c r="M5684" s="11" t="str">
        <f>IF(A5684="","",VLOOKUP(E5684,index!$A$1:$B$6,2,0)*K5684*G5684)</f>
        <v/>
      </c>
      <c r="N5684" s="11" t="str">
        <f>IF(A5684="","",-PMT(G5684*VLOOKUP(E5684,index!$A$1:$B$6,2,0),C5684,F5684,0,0))</f>
        <v/>
      </c>
      <c r="O5684" s="11" t="str">
        <f t="shared" si="553"/>
        <v/>
      </c>
      <c r="P5684" s="11" t="str">
        <f t="shared" si="548"/>
        <v/>
      </c>
    </row>
    <row r="5685" spans="1:16" x14ac:dyDescent="0.25">
      <c r="A5685" s="9" t="str">
        <f>IF(A5684="","",IF(B5684&lt;C5684,A5684,IF(A5684=MAX('entry data'!$B$8:$B$507),"",A5684+1)))</f>
        <v/>
      </c>
      <c r="B5685" s="9" t="str">
        <f t="shared" si="549"/>
        <v/>
      </c>
      <c r="C5685" s="9" t="str">
        <f>IF(ISERROR(VLOOKUP(A5685,'entry data'!B:G,6,0)),"",VLOOKUP(A5685,'entry data'!B:G,6,0))</f>
        <v/>
      </c>
      <c r="D5685" s="9" t="str">
        <f>IF(ISERROR(VLOOKUP(A5685,'entry data'!B:C,2,0)),"",VLOOKUP(A5685,'entry data'!B:C,2,0))</f>
        <v/>
      </c>
      <c r="E5685" s="9" t="str">
        <f>IF(ISERROR(VLOOKUP(A5685,'entry data'!B:E,4,0)),"",VLOOKUP(A5685,'entry data'!B:E,4,0))</f>
        <v/>
      </c>
      <c r="F5685" s="11" t="str">
        <f>IF(A5685="","",IF(ISERROR(VLOOKUP(A5685,'entry data'!B:F,5,0)),"",VLOOKUP(A5685,'entry data'!B:F,5,0)))</f>
        <v/>
      </c>
      <c r="G5685" s="12" t="str">
        <f>IF(A5685="","",IF(ISERROR(VLOOKUP(A5685,'entry data'!B:I,8,0)),"",VLOOKUP(A5685,'entry data'!B:I,7,0)))</f>
        <v/>
      </c>
      <c r="H5685" s="13" t="str">
        <f>IF(A5685="","",IF(B5685=1,VLOOKUP(A5685,'entry data'!B:D,3,0),I5684))</f>
        <v/>
      </c>
      <c r="I5685" s="14" t="str">
        <f>IF(A5685="","",IF(E5685="weekly",7,IF(E5685="fortnightly",14,IF(E5685="monthly",DATE(IF(MONTH(H5685)=12,YEAR(H5685)+1,YEAR(H5685)),VLOOKUP(MONTH(H5685),index!$D$2:$G$13,2,0),DAY(H5685)),
IF(E5685="quarterly",DATE(IF(MONTH(H5685)&gt;=10,YEAR(H5685)+1,YEAR(H5685)),VLOOKUP(MONTH(H5685),index!$D$2:$G$13,3,0),DAY(H5685)),
IF(E5685="halfyearly",DATE(IF(MONTH(H5685)&gt;=7,YEAR(H5685)+1,YEAR(H5685)),VLOOKUP(MONTH(H5685),index!$D$2:$G$13,4,0),DAY(H5685)),
DATE(YEAR(H5685)+1,MONTH(H5685),DAY(H5685)))))-H5685))+H5685)</f>
        <v/>
      </c>
      <c r="J5685" s="9" t="str">
        <f t="shared" si="550"/>
        <v/>
      </c>
      <c r="K5685" s="11" t="str">
        <f t="shared" si="551"/>
        <v/>
      </c>
      <c r="L5685" s="11" t="str">
        <f t="shared" si="552"/>
        <v/>
      </c>
      <c r="M5685" s="11" t="str">
        <f>IF(A5685="","",VLOOKUP(E5685,index!$A$1:$B$6,2,0)*K5685*G5685)</f>
        <v/>
      </c>
      <c r="N5685" s="11" t="str">
        <f>IF(A5685="","",-PMT(G5685*VLOOKUP(E5685,index!$A$1:$B$6,2,0),C5685,F5685,0,0))</f>
        <v/>
      </c>
      <c r="O5685" s="11" t="str">
        <f t="shared" si="553"/>
        <v/>
      </c>
      <c r="P5685" s="11" t="str">
        <f t="shared" si="548"/>
        <v/>
      </c>
    </row>
    <row r="5686" spans="1:16" x14ac:dyDescent="0.25">
      <c r="A5686" s="9" t="str">
        <f>IF(A5685="","",IF(B5685&lt;C5685,A5685,IF(A5685=MAX('entry data'!$B$8:$B$507),"",A5685+1)))</f>
        <v/>
      </c>
      <c r="B5686" s="9" t="str">
        <f t="shared" si="549"/>
        <v/>
      </c>
      <c r="C5686" s="9" t="str">
        <f>IF(ISERROR(VLOOKUP(A5686,'entry data'!B:G,6,0)),"",VLOOKUP(A5686,'entry data'!B:G,6,0))</f>
        <v/>
      </c>
      <c r="D5686" s="9" t="str">
        <f>IF(ISERROR(VLOOKUP(A5686,'entry data'!B:C,2,0)),"",VLOOKUP(A5686,'entry data'!B:C,2,0))</f>
        <v/>
      </c>
      <c r="E5686" s="9" t="str">
        <f>IF(ISERROR(VLOOKUP(A5686,'entry data'!B:E,4,0)),"",VLOOKUP(A5686,'entry data'!B:E,4,0))</f>
        <v/>
      </c>
      <c r="F5686" s="11" t="str">
        <f>IF(A5686="","",IF(ISERROR(VLOOKUP(A5686,'entry data'!B:F,5,0)),"",VLOOKUP(A5686,'entry data'!B:F,5,0)))</f>
        <v/>
      </c>
      <c r="G5686" s="12" t="str">
        <f>IF(A5686="","",IF(ISERROR(VLOOKUP(A5686,'entry data'!B:I,8,0)),"",VLOOKUP(A5686,'entry data'!B:I,7,0)))</f>
        <v/>
      </c>
      <c r="H5686" s="13" t="str">
        <f>IF(A5686="","",IF(B5686=1,VLOOKUP(A5686,'entry data'!B:D,3,0),I5685))</f>
        <v/>
      </c>
      <c r="I5686" s="14" t="str">
        <f>IF(A5686="","",IF(E5686="weekly",7,IF(E5686="fortnightly",14,IF(E5686="monthly",DATE(IF(MONTH(H5686)=12,YEAR(H5686)+1,YEAR(H5686)),VLOOKUP(MONTH(H5686),index!$D$2:$G$13,2,0),DAY(H5686)),
IF(E5686="quarterly",DATE(IF(MONTH(H5686)&gt;=10,YEAR(H5686)+1,YEAR(H5686)),VLOOKUP(MONTH(H5686),index!$D$2:$G$13,3,0),DAY(H5686)),
IF(E5686="halfyearly",DATE(IF(MONTH(H5686)&gt;=7,YEAR(H5686)+1,YEAR(H5686)),VLOOKUP(MONTH(H5686),index!$D$2:$G$13,4,0),DAY(H5686)),
DATE(YEAR(H5686)+1,MONTH(H5686),DAY(H5686)))))-H5686))+H5686)</f>
        <v/>
      </c>
      <c r="J5686" s="9" t="str">
        <f t="shared" si="550"/>
        <v/>
      </c>
      <c r="K5686" s="11" t="str">
        <f t="shared" si="551"/>
        <v/>
      </c>
      <c r="L5686" s="11" t="str">
        <f t="shared" si="552"/>
        <v/>
      </c>
      <c r="M5686" s="11" t="str">
        <f>IF(A5686="","",VLOOKUP(E5686,index!$A$1:$B$6,2,0)*K5686*G5686)</f>
        <v/>
      </c>
      <c r="N5686" s="11" t="str">
        <f>IF(A5686="","",-PMT(G5686*VLOOKUP(E5686,index!$A$1:$B$6,2,0),C5686,F5686,0,0))</f>
        <v/>
      </c>
      <c r="O5686" s="11" t="str">
        <f t="shared" si="553"/>
        <v/>
      </c>
      <c r="P5686" s="11" t="str">
        <f t="shared" si="548"/>
        <v/>
      </c>
    </row>
    <row r="5687" spans="1:16" x14ac:dyDescent="0.25">
      <c r="A5687" s="9" t="str">
        <f>IF(A5686="","",IF(B5686&lt;C5686,A5686,IF(A5686=MAX('entry data'!$B$8:$B$507),"",A5686+1)))</f>
        <v/>
      </c>
      <c r="B5687" s="9" t="str">
        <f t="shared" si="549"/>
        <v/>
      </c>
      <c r="C5687" s="9" t="str">
        <f>IF(ISERROR(VLOOKUP(A5687,'entry data'!B:G,6,0)),"",VLOOKUP(A5687,'entry data'!B:G,6,0))</f>
        <v/>
      </c>
      <c r="D5687" s="9" t="str">
        <f>IF(ISERROR(VLOOKUP(A5687,'entry data'!B:C,2,0)),"",VLOOKUP(A5687,'entry data'!B:C,2,0))</f>
        <v/>
      </c>
      <c r="E5687" s="9" t="str">
        <f>IF(ISERROR(VLOOKUP(A5687,'entry data'!B:E,4,0)),"",VLOOKUP(A5687,'entry data'!B:E,4,0))</f>
        <v/>
      </c>
      <c r="F5687" s="11" t="str">
        <f>IF(A5687="","",IF(ISERROR(VLOOKUP(A5687,'entry data'!B:F,5,0)),"",VLOOKUP(A5687,'entry data'!B:F,5,0)))</f>
        <v/>
      </c>
      <c r="G5687" s="12" t="str">
        <f>IF(A5687="","",IF(ISERROR(VLOOKUP(A5687,'entry data'!B:I,8,0)),"",VLOOKUP(A5687,'entry data'!B:I,7,0)))</f>
        <v/>
      </c>
      <c r="H5687" s="13" t="str">
        <f>IF(A5687="","",IF(B5687=1,VLOOKUP(A5687,'entry data'!B:D,3,0),I5686))</f>
        <v/>
      </c>
      <c r="I5687" s="14" t="str">
        <f>IF(A5687="","",IF(E5687="weekly",7,IF(E5687="fortnightly",14,IF(E5687="monthly",DATE(IF(MONTH(H5687)=12,YEAR(H5687)+1,YEAR(H5687)),VLOOKUP(MONTH(H5687),index!$D$2:$G$13,2,0),DAY(H5687)),
IF(E5687="quarterly",DATE(IF(MONTH(H5687)&gt;=10,YEAR(H5687)+1,YEAR(H5687)),VLOOKUP(MONTH(H5687),index!$D$2:$G$13,3,0),DAY(H5687)),
IF(E5687="halfyearly",DATE(IF(MONTH(H5687)&gt;=7,YEAR(H5687)+1,YEAR(H5687)),VLOOKUP(MONTH(H5687),index!$D$2:$G$13,4,0),DAY(H5687)),
DATE(YEAR(H5687)+1,MONTH(H5687),DAY(H5687)))))-H5687))+H5687)</f>
        <v/>
      </c>
      <c r="J5687" s="9" t="str">
        <f t="shared" si="550"/>
        <v/>
      </c>
      <c r="K5687" s="11" t="str">
        <f t="shared" si="551"/>
        <v/>
      </c>
      <c r="L5687" s="11" t="str">
        <f t="shared" si="552"/>
        <v/>
      </c>
      <c r="M5687" s="11" t="str">
        <f>IF(A5687="","",VLOOKUP(E5687,index!$A$1:$B$6,2,0)*K5687*G5687)</f>
        <v/>
      </c>
      <c r="N5687" s="11" t="str">
        <f>IF(A5687="","",-PMT(G5687*VLOOKUP(E5687,index!$A$1:$B$6,2,0),C5687,F5687,0,0))</f>
        <v/>
      </c>
      <c r="O5687" s="11" t="str">
        <f t="shared" si="553"/>
        <v/>
      </c>
      <c r="P5687" s="11" t="str">
        <f t="shared" si="548"/>
        <v/>
      </c>
    </row>
    <row r="5688" spans="1:16" x14ac:dyDescent="0.25">
      <c r="A5688" s="9" t="str">
        <f>IF(A5687="","",IF(B5687&lt;C5687,A5687,IF(A5687=MAX('entry data'!$B$8:$B$507),"",A5687+1)))</f>
        <v/>
      </c>
      <c r="B5688" s="9" t="str">
        <f t="shared" si="549"/>
        <v/>
      </c>
      <c r="C5688" s="9" t="str">
        <f>IF(ISERROR(VLOOKUP(A5688,'entry data'!B:G,6,0)),"",VLOOKUP(A5688,'entry data'!B:G,6,0))</f>
        <v/>
      </c>
      <c r="D5688" s="9" t="str">
        <f>IF(ISERROR(VLOOKUP(A5688,'entry data'!B:C,2,0)),"",VLOOKUP(A5688,'entry data'!B:C,2,0))</f>
        <v/>
      </c>
      <c r="E5688" s="9" t="str">
        <f>IF(ISERROR(VLOOKUP(A5688,'entry data'!B:E,4,0)),"",VLOOKUP(A5688,'entry data'!B:E,4,0))</f>
        <v/>
      </c>
      <c r="F5688" s="11" t="str">
        <f>IF(A5688="","",IF(ISERROR(VLOOKUP(A5688,'entry data'!B:F,5,0)),"",VLOOKUP(A5688,'entry data'!B:F,5,0)))</f>
        <v/>
      </c>
      <c r="G5688" s="12" t="str">
        <f>IF(A5688="","",IF(ISERROR(VLOOKUP(A5688,'entry data'!B:I,8,0)),"",VLOOKUP(A5688,'entry data'!B:I,7,0)))</f>
        <v/>
      </c>
      <c r="H5688" s="13" t="str">
        <f>IF(A5688="","",IF(B5688=1,VLOOKUP(A5688,'entry data'!B:D,3,0),I5687))</f>
        <v/>
      </c>
      <c r="I5688" s="14" t="str">
        <f>IF(A5688="","",IF(E5688="weekly",7,IF(E5688="fortnightly",14,IF(E5688="monthly",DATE(IF(MONTH(H5688)=12,YEAR(H5688)+1,YEAR(H5688)),VLOOKUP(MONTH(H5688),index!$D$2:$G$13,2,0),DAY(H5688)),
IF(E5688="quarterly",DATE(IF(MONTH(H5688)&gt;=10,YEAR(H5688)+1,YEAR(H5688)),VLOOKUP(MONTH(H5688),index!$D$2:$G$13,3,0),DAY(H5688)),
IF(E5688="halfyearly",DATE(IF(MONTH(H5688)&gt;=7,YEAR(H5688)+1,YEAR(H5688)),VLOOKUP(MONTH(H5688),index!$D$2:$G$13,4,0),DAY(H5688)),
DATE(YEAR(H5688)+1,MONTH(H5688),DAY(H5688)))))-H5688))+H5688)</f>
        <v/>
      </c>
      <c r="J5688" s="9" t="str">
        <f t="shared" si="550"/>
        <v/>
      </c>
      <c r="K5688" s="11" t="str">
        <f t="shared" si="551"/>
        <v/>
      </c>
      <c r="L5688" s="11" t="str">
        <f t="shared" si="552"/>
        <v/>
      </c>
      <c r="M5688" s="11" t="str">
        <f>IF(A5688="","",VLOOKUP(E5688,index!$A$1:$B$6,2,0)*K5688*G5688)</f>
        <v/>
      </c>
      <c r="N5688" s="11" t="str">
        <f>IF(A5688="","",-PMT(G5688*VLOOKUP(E5688,index!$A$1:$B$6,2,0),C5688,F5688,0,0))</f>
        <v/>
      </c>
      <c r="O5688" s="11" t="str">
        <f t="shared" si="553"/>
        <v/>
      </c>
      <c r="P5688" s="11" t="str">
        <f t="shared" si="548"/>
        <v/>
      </c>
    </row>
    <row r="5689" spans="1:16" x14ac:dyDescent="0.25">
      <c r="A5689" s="9" t="str">
        <f>IF(A5688="","",IF(B5688&lt;C5688,A5688,IF(A5688=MAX('entry data'!$B$8:$B$507),"",A5688+1)))</f>
        <v/>
      </c>
      <c r="B5689" s="9" t="str">
        <f t="shared" si="549"/>
        <v/>
      </c>
      <c r="C5689" s="9" t="str">
        <f>IF(ISERROR(VLOOKUP(A5689,'entry data'!B:G,6,0)),"",VLOOKUP(A5689,'entry data'!B:G,6,0))</f>
        <v/>
      </c>
      <c r="D5689" s="9" t="str">
        <f>IF(ISERROR(VLOOKUP(A5689,'entry data'!B:C,2,0)),"",VLOOKUP(A5689,'entry data'!B:C,2,0))</f>
        <v/>
      </c>
      <c r="E5689" s="9" t="str">
        <f>IF(ISERROR(VLOOKUP(A5689,'entry data'!B:E,4,0)),"",VLOOKUP(A5689,'entry data'!B:E,4,0))</f>
        <v/>
      </c>
      <c r="F5689" s="11" t="str">
        <f>IF(A5689="","",IF(ISERROR(VLOOKUP(A5689,'entry data'!B:F,5,0)),"",VLOOKUP(A5689,'entry data'!B:F,5,0)))</f>
        <v/>
      </c>
      <c r="G5689" s="12" t="str">
        <f>IF(A5689="","",IF(ISERROR(VLOOKUP(A5689,'entry data'!B:I,8,0)),"",VLOOKUP(A5689,'entry data'!B:I,7,0)))</f>
        <v/>
      </c>
      <c r="H5689" s="13" t="str">
        <f>IF(A5689="","",IF(B5689=1,VLOOKUP(A5689,'entry data'!B:D,3,0),I5688))</f>
        <v/>
      </c>
      <c r="I5689" s="14" t="str">
        <f>IF(A5689="","",IF(E5689="weekly",7,IF(E5689="fortnightly",14,IF(E5689="monthly",DATE(IF(MONTH(H5689)=12,YEAR(H5689)+1,YEAR(H5689)),VLOOKUP(MONTH(H5689),index!$D$2:$G$13,2,0),DAY(H5689)),
IF(E5689="quarterly",DATE(IF(MONTH(H5689)&gt;=10,YEAR(H5689)+1,YEAR(H5689)),VLOOKUP(MONTH(H5689),index!$D$2:$G$13,3,0),DAY(H5689)),
IF(E5689="halfyearly",DATE(IF(MONTH(H5689)&gt;=7,YEAR(H5689)+1,YEAR(H5689)),VLOOKUP(MONTH(H5689),index!$D$2:$G$13,4,0),DAY(H5689)),
DATE(YEAR(H5689)+1,MONTH(H5689),DAY(H5689)))))-H5689))+H5689)</f>
        <v/>
      </c>
      <c r="J5689" s="9" t="str">
        <f t="shared" si="550"/>
        <v/>
      </c>
      <c r="K5689" s="11" t="str">
        <f t="shared" si="551"/>
        <v/>
      </c>
      <c r="L5689" s="11" t="str">
        <f t="shared" si="552"/>
        <v/>
      </c>
      <c r="M5689" s="11" t="str">
        <f>IF(A5689="","",VLOOKUP(E5689,index!$A$1:$B$6,2,0)*K5689*G5689)</f>
        <v/>
      </c>
      <c r="N5689" s="11" t="str">
        <f>IF(A5689="","",-PMT(G5689*VLOOKUP(E5689,index!$A$1:$B$6,2,0),C5689,F5689,0,0))</f>
        <v/>
      </c>
      <c r="O5689" s="11" t="str">
        <f t="shared" si="553"/>
        <v/>
      </c>
      <c r="P5689" s="11" t="str">
        <f t="shared" si="548"/>
        <v/>
      </c>
    </row>
    <row r="5690" spans="1:16" x14ac:dyDescent="0.25">
      <c r="A5690" s="9" t="str">
        <f>IF(A5689="","",IF(B5689&lt;C5689,A5689,IF(A5689=MAX('entry data'!$B$8:$B$507),"",A5689+1)))</f>
        <v/>
      </c>
      <c r="B5690" s="9" t="str">
        <f t="shared" si="549"/>
        <v/>
      </c>
      <c r="C5690" s="9" t="str">
        <f>IF(ISERROR(VLOOKUP(A5690,'entry data'!B:G,6,0)),"",VLOOKUP(A5690,'entry data'!B:G,6,0))</f>
        <v/>
      </c>
      <c r="D5690" s="9" t="str">
        <f>IF(ISERROR(VLOOKUP(A5690,'entry data'!B:C,2,0)),"",VLOOKUP(A5690,'entry data'!B:C,2,0))</f>
        <v/>
      </c>
      <c r="E5690" s="9" t="str">
        <f>IF(ISERROR(VLOOKUP(A5690,'entry data'!B:E,4,0)),"",VLOOKUP(A5690,'entry data'!B:E,4,0))</f>
        <v/>
      </c>
      <c r="F5690" s="11" t="str">
        <f>IF(A5690="","",IF(ISERROR(VLOOKUP(A5690,'entry data'!B:F,5,0)),"",VLOOKUP(A5690,'entry data'!B:F,5,0)))</f>
        <v/>
      </c>
      <c r="G5690" s="12" t="str">
        <f>IF(A5690="","",IF(ISERROR(VLOOKUP(A5690,'entry data'!B:I,8,0)),"",VLOOKUP(A5690,'entry data'!B:I,7,0)))</f>
        <v/>
      </c>
      <c r="H5690" s="13" t="str">
        <f>IF(A5690="","",IF(B5690=1,VLOOKUP(A5690,'entry data'!B:D,3,0),I5689))</f>
        <v/>
      </c>
      <c r="I5690" s="14" t="str">
        <f>IF(A5690="","",IF(E5690="weekly",7,IF(E5690="fortnightly",14,IF(E5690="monthly",DATE(IF(MONTH(H5690)=12,YEAR(H5690)+1,YEAR(H5690)),VLOOKUP(MONTH(H5690),index!$D$2:$G$13,2,0),DAY(H5690)),
IF(E5690="quarterly",DATE(IF(MONTH(H5690)&gt;=10,YEAR(H5690)+1,YEAR(H5690)),VLOOKUP(MONTH(H5690),index!$D$2:$G$13,3,0),DAY(H5690)),
IF(E5690="halfyearly",DATE(IF(MONTH(H5690)&gt;=7,YEAR(H5690)+1,YEAR(H5690)),VLOOKUP(MONTH(H5690),index!$D$2:$G$13,4,0),DAY(H5690)),
DATE(YEAR(H5690)+1,MONTH(H5690),DAY(H5690)))))-H5690))+H5690)</f>
        <v/>
      </c>
      <c r="J5690" s="9" t="str">
        <f t="shared" si="550"/>
        <v/>
      </c>
      <c r="K5690" s="11" t="str">
        <f t="shared" si="551"/>
        <v/>
      </c>
      <c r="L5690" s="11" t="str">
        <f t="shared" si="552"/>
        <v/>
      </c>
      <c r="M5690" s="11" t="str">
        <f>IF(A5690="","",VLOOKUP(E5690,index!$A$1:$B$6,2,0)*K5690*G5690)</f>
        <v/>
      </c>
      <c r="N5690" s="11" t="str">
        <f>IF(A5690="","",-PMT(G5690*VLOOKUP(E5690,index!$A$1:$B$6,2,0),C5690,F5690,0,0))</f>
        <v/>
      </c>
      <c r="O5690" s="11" t="str">
        <f t="shared" si="553"/>
        <v/>
      </c>
      <c r="P5690" s="11" t="str">
        <f t="shared" si="548"/>
        <v/>
      </c>
    </row>
    <row r="5691" spans="1:16" x14ac:dyDescent="0.25">
      <c r="A5691" s="9" t="str">
        <f>IF(A5690="","",IF(B5690&lt;C5690,A5690,IF(A5690=MAX('entry data'!$B$8:$B$507),"",A5690+1)))</f>
        <v/>
      </c>
      <c r="B5691" s="9" t="str">
        <f t="shared" si="549"/>
        <v/>
      </c>
      <c r="C5691" s="9" t="str">
        <f>IF(ISERROR(VLOOKUP(A5691,'entry data'!B:G,6,0)),"",VLOOKUP(A5691,'entry data'!B:G,6,0))</f>
        <v/>
      </c>
      <c r="D5691" s="9" t="str">
        <f>IF(ISERROR(VLOOKUP(A5691,'entry data'!B:C,2,0)),"",VLOOKUP(A5691,'entry data'!B:C,2,0))</f>
        <v/>
      </c>
      <c r="E5691" s="9" t="str">
        <f>IF(ISERROR(VLOOKUP(A5691,'entry data'!B:E,4,0)),"",VLOOKUP(A5691,'entry data'!B:E,4,0))</f>
        <v/>
      </c>
      <c r="F5691" s="11" t="str">
        <f>IF(A5691="","",IF(ISERROR(VLOOKUP(A5691,'entry data'!B:F,5,0)),"",VLOOKUP(A5691,'entry data'!B:F,5,0)))</f>
        <v/>
      </c>
      <c r="G5691" s="12" t="str">
        <f>IF(A5691="","",IF(ISERROR(VLOOKUP(A5691,'entry data'!B:I,8,0)),"",VLOOKUP(A5691,'entry data'!B:I,7,0)))</f>
        <v/>
      </c>
      <c r="H5691" s="13" t="str">
        <f>IF(A5691="","",IF(B5691=1,VLOOKUP(A5691,'entry data'!B:D,3,0),I5690))</f>
        <v/>
      </c>
      <c r="I5691" s="14" t="str">
        <f>IF(A5691="","",IF(E5691="weekly",7,IF(E5691="fortnightly",14,IF(E5691="monthly",DATE(IF(MONTH(H5691)=12,YEAR(H5691)+1,YEAR(H5691)),VLOOKUP(MONTH(H5691),index!$D$2:$G$13,2,0),DAY(H5691)),
IF(E5691="quarterly",DATE(IF(MONTH(H5691)&gt;=10,YEAR(H5691)+1,YEAR(H5691)),VLOOKUP(MONTH(H5691),index!$D$2:$G$13,3,0),DAY(H5691)),
IF(E5691="halfyearly",DATE(IF(MONTH(H5691)&gt;=7,YEAR(H5691)+1,YEAR(H5691)),VLOOKUP(MONTH(H5691),index!$D$2:$G$13,4,0),DAY(H5691)),
DATE(YEAR(H5691)+1,MONTH(H5691),DAY(H5691)))))-H5691))+H5691)</f>
        <v/>
      </c>
      <c r="J5691" s="9" t="str">
        <f t="shared" si="550"/>
        <v/>
      </c>
      <c r="K5691" s="11" t="str">
        <f t="shared" si="551"/>
        <v/>
      </c>
      <c r="L5691" s="11" t="str">
        <f t="shared" si="552"/>
        <v/>
      </c>
      <c r="M5691" s="11" t="str">
        <f>IF(A5691="","",VLOOKUP(E5691,index!$A$1:$B$6,2,0)*K5691*G5691)</f>
        <v/>
      </c>
      <c r="N5691" s="11" t="str">
        <f>IF(A5691="","",-PMT(G5691*VLOOKUP(E5691,index!$A$1:$B$6,2,0),C5691,F5691,0,0))</f>
        <v/>
      </c>
      <c r="O5691" s="11" t="str">
        <f t="shared" si="553"/>
        <v/>
      </c>
      <c r="P5691" s="11" t="str">
        <f t="shared" si="548"/>
        <v/>
      </c>
    </row>
    <row r="5692" spans="1:16" x14ac:dyDescent="0.25">
      <c r="A5692" s="9" t="str">
        <f>IF(A5691="","",IF(B5691&lt;C5691,A5691,IF(A5691=MAX('entry data'!$B$8:$B$507),"",A5691+1)))</f>
        <v/>
      </c>
      <c r="B5692" s="9" t="str">
        <f t="shared" si="549"/>
        <v/>
      </c>
      <c r="C5692" s="9" t="str">
        <f>IF(ISERROR(VLOOKUP(A5692,'entry data'!B:G,6,0)),"",VLOOKUP(A5692,'entry data'!B:G,6,0))</f>
        <v/>
      </c>
      <c r="D5692" s="9" t="str">
        <f>IF(ISERROR(VLOOKUP(A5692,'entry data'!B:C,2,0)),"",VLOOKUP(A5692,'entry data'!B:C,2,0))</f>
        <v/>
      </c>
      <c r="E5692" s="9" t="str">
        <f>IF(ISERROR(VLOOKUP(A5692,'entry data'!B:E,4,0)),"",VLOOKUP(A5692,'entry data'!B:E,4,0))</f>
        <v/>
      </c>
      <c r="F5692" s="11" t="str">
        <f>IF(A5692="","",IF(ISERROR(VLOOKUP(A5692,'entry data'!B:F,5,0)),"",VLOOKUP(A5692,'entry data'!B:F,5,0)))</f>
        <v/>
      </c>
      <c r="G5692" s="12" t="str">
        <f>IF(A5692="","",IF(ISERROR(VLOOKUP(A5692,'entry data'!B:I,8,0)),"",VLOOKUP(A5692,'entry data'!B:I,7,0)))</f>
        <v/>
      </c>
      <c r="H5692" s="13" t="str">
        <f>IF(A5692="","",IF(B5692=1,VLOOKUP(A5692,'entry data'!B:D,3,0),I5691))</f>
        <v/>
      </c>
      <c r="I5692" s="14" t="str">
        <f>IF(A5692="","",IF(E5692="weekly",7,IF(E5692="fortnightly",14,IF(E5692="monthly",DATE(IF(MONTH(H5692)=12,YEAR(H5692)+1,YEAR(H5692)),VLOOKUP(MONTH(H5692),index!$D$2:$G$13,2,0),DAY(H5692)),
IF(E5692="quarterly",DATE(IF(MONTH(H5692)&gt;=10,YEAR(H5692)+1,YEAR(H5692)),VLOOKUP(MONTH(H5692),index!$D$2:$G$13,3,0),DAY(H5692)),
IF(E5692="halfyearly",DATE(IF(MONTH(H5692)&gt;=7,YEAR(H5692)+1,YEAR(H5692)),VLOOKUP(MONTH(H5692),index!$D$2:$G$13,4,0),DAY(H5692)),
DATE(YEAR(H5692)+1,MONTH(H5692),DAY(H5692)))))-H5692))+H5692)</f>
        <v/>
      </c>
      <c r="J5692" s="9" t="str">
        <f t="shared" si="550"/>
        <v/>
      </c>
      <c r="K5692" s="11" t="str">
        <f t="shared" si="551"/>
        <v/>
      </c>
      <c r="L5692" s="11" t="str">
        <f t="shared" si="552"/>
        <v/>
      </c>
      <c r="M5692" s="11" t="str">
        <f>IF(A5692="","",VLOOKUP(E5692,index!$A$1:$B$6,2,0)*K5692*G5692)</f>
        <v/>
      </c>
      <c r="N5692" s="11" t="str">
        <f>IF(A5692="","",-PMT(G5692*VLOOKUP(E5692,index!$A$1:$B$6,2,0),C5692,F5692,0,0))</f>
        <v/>
      </c>
      <c r="O5692" s="11" t="str">
        <f t="shared" si="553"/>
        <v/>
      </c>
      <c r="P5692" s="11" t="str">
        <f t="shared" si="548"/>
        <v/>
      </c>
    </row>
    <row r="5693" spans="1:16" x14ac:dyDescent="0.25">
      <c r="A5693" s="9" t="str">
        <f>IF(A5692="","",IF(B5692&lt;C5692,A5692,IF(A5692=MAX('entry data'!$B$8:$B$507),"",A5692+1)))</f>
        <v/>
      </c>
      <c r="B5693" s="9" t="str">
        <f t="shared" si="549"/>
        <v/>
      </c>
      <c r="C5693" s="9" t="str">
        <f>IF(ISERROR(VLOOKUP(A5693,'entry data'!B:G,6,0)),"",VLOOKUP(A5693,'entry data'!B:G,6,0))</f>
        <v/>
      </c>
      <c r="D5693" s="9" t="str">
        <f>IF(ISERROR(VLOOKUP(A5693,'entry data'!B:C,2,0)),"",VLOOKUP(A5693,'entry data'!B:C,2,0))</f>
        <v/>
      </c>
      <c r="E5693" s="9" t="str">
        <f>IF(ISERROR(VLOOKUP(A5693,'entry data'!B:E,4,0)),"",VLOOKUP(A5693,'entry data'!B:E,4,0))</f>
        <v/>
      </c>
      <c r="F5693" s="11" t="str">
        <f>IF(A5693="","",IF(ISERROR(VLOOKUP(A5693,'entry data'!B:F,5,0)),"",VLOOKUP(A5693,'entry data'!B:F,5,0)))</f>
        <v/>
      </c>
      <c r="G5693" s="12" t="str">
        <f>IF(A5693="","",IF(ISERROR(VLOOKUP(A5693,'entry data'!B:I,8,0)),"",VLOOKUP(A5693,'entry data'!B:I,7,0)))</f>
        <v/>
      </c>
      <c r="H5693" s="13" t="str">
        <f>IF(A5693="","",IF(B5693=1,VLOOKUP(A5693,'entry data'!B:D,3,0),I5692))</f>
        <v/>
      </c>
      <c r="I5693" s="14" t="str">
        <f>IF(A5693="","",IF(E5693="weekly",7,IF(E5693="fortnightly",14,IF(E5693="monthly",DATE(IF(MONTH(H5693)=12,YEAR(H5693)+1,YEAR(H5693)),VLOOKUP(MONTH(H5693),index!$D$2:$G$13,2,0),DAY(H5693)),
IF(E5693="quarterly",DATE(IF(MONTH(H5693)&gt;=10,YEAR(H5693)+1,YEAR(H5693)),VLOOKUP(MONTH(H5693),index!$D$2:$G$13,3,0),DAY(H5693)),
IF(E5693="halfyearly",DATE(IF(MONTH(H5693)&gt;=7,YEAR(H5693)+1,YEAR(H5693)),VLOOKUP(MONTH(H5693),index!$D$2:$G$13,4,0),DAY(H5693)),
DATE(YEAR(H5693)+1,MONTH(H5693),DAY(H5693)))))-H5693))+H5693)</f>
        <v/>
      </c>
      <c r="J5693" s="9" t="str">
        <f t="shared" si="550"/>
        <v/>
      </c>
      <c r="K5693" s="11" t="str">
        <f t="shared" si="551"/>
        <v/>
      </c>
      <c r="L5693" s="11" t="str">
        <f t="shared" si="552"/>
        <v/>
      </c>
      <c r="M5693" s="11" t="str">
        <f>IF(A5693="","",VLOOKUP(E5693,index!$A$1:$B$6,2,0)*K5693*G5693)</f>
        <v/>
      </c>
      <c r="N5693" s="11" t="str">
        <f>IF(A5693="","",-PMT(G5693*VLOOKUP(E5693,index!$A$1:$B$6,2,0),C5693,F5693,0,0))</f>
        <v/>
      </c>
      <c r="O5693" s="11" t="str">
        <f t="shared" si="553"/>
        <v/>
      </c>
      <c r="P5693" s="11" t="str">
        <f t="shared" si="548"/>
        <v/>
      </c>
    </row>
    <row r="5694" spans="1:16" x14ac:dyDescent="0.25">
      <c r="A5694" s="9" t="str">
        <f>IF(A5693="","",IF(B5693&lt;C5693,A5693,IF(A5693=MAX('entry data'!$B$8:$B$507),"",A5693+1)))</f>
        <v/>
      </c>
      <c r="B5694" s="9" t="str">
        <f t="shared" si="549"/>
        <v/>
      </c>
      <c r="C5694" s="9" t="str">
        <f>IF(ISERROR(VLOOKUP(A5694,'entry data'!B:G,6,0)),"",VLOOKUP(A5694,'entry data'!B:G,6,0))</f>
        <v/>
      </c>
      <c r="D5694" s="9" t="str">
        <f>IF(ISERROR(VLOOKUP(A5694,'entry data'!B:C,2,0)),"",VLOOKUP(A5694,'entry data'!B:C,2,0))</f>
        <v/>
      </c>
      <c r="E5694" s="9" t="str">
        <f>IF(ISERROR(VLOOKUP(A5694,'entry data'!B:E,4,0)),"",VLOOKUP(A5694,'entry data'!B:E,4,0))</f>
        <v/>
      </c>
      <c r="F5694" s="11" t="str">
        <f>IF(A5694="","",IF(ISERROR(VLOOKUP(A5694,'entry data'!B:F,5,0)),"",VLOOKUP(A5694,'entry data'!B:F,5,0)))</f>
        <v/>
      </c>
      <c r="G5694" s="12" t="str">
        <f>IF(A5694="","",IF(ISERROR(VLOOKUP(A5694,'entry data'!B:I,8,0)),"",VLOOKUP(A5694,'entry data'!B:I,7,0)))</f>
        <v/>
      </c>
      <c r="H5694" s="13" t="str">
        <f>IF(A5694="","",IF(B5694=1,VLOOKUP(A5694,'entry data'!B:D,3,0),I5693))</f>
        <v/>
      </c>
      <c r="I5694" s="14" t="str">
        <f>IF(A5694="","",IF(E5694="weekly",7,IF(E5694="fortnightly",14,IF(E5694="monthly",DATE(IF(MONTH(H5694)=12,YEAR(H5694)+1,YEAR(H5694)),VLOOKUP(MONTH(H5694),index!$D$2:$G$13,2,0),DAY(H5694)),
IF(E5694="quarterly",DATE(IF(MONTH(H5694)&gt;=10,YEAR(H5694)+1,YEAR(H5694)),VLOOKUP(MONTH(H5694),index!$D$2:$G$13,3,0),DAY(H5694)),
IF(E5694="halfyearly",DATE(IF(MONTH(H5694)&gt;=7,YEAR(H5694)+1,YEAR(H5694)),VLOOKUP(MONTH(H5694),index!$D$2:$G$13,4,0),DAY(H5694)),
DATE(YEAR(H5694)+1,MONTH(H5694),DAY(H5694)))))-H5694))+H5694)</f>
        <v/>
      </c>
      <c r="J5694" s="9" t="str">
        <f t="shared" si="550"/>
        <v/>
      </c>
      <c r="K5694" s="11" t="str">
        <f t="shared" si="551"/>
        <v/>
      </c>
      <c r="L5694" s="11" t="str">
        <f t="shared" si="552"/>
        <v/>
      </c>
      <c r="M5694" s="11" t="str">
        <f>IF(A5694="","",VLOOKUP(E5694,index!$A$1:$B$6,2,0)*K5694*G5694)</f>
        <v/>
      </c>
      <c r="N5694" s="11" t="str">
        <f>IF(A5694="","",-PMT(G5694*VLOOKUP(E5694,index!$A$1:$B$6,2,0),C5694,F5694,0,0))</f>
        <v/>
      </c>
      <c r="O5694" s="11" t="str">
        <f t="shared" si="553"/>
        <v/>
      </c>
      <c r="P5694" s="11" t="str">
        <f t="shared" si="548"/>
        <v/>
      </c>
    </row>
    <row r="5695" spans="1:16" x14ac:dyDescent="0.25">
      <c r="A5695" s="9" t="str">
        <f>IF(A5694="","",IF(B5694&lt;C5694,A5694,IF(A5694=MAX('entry data'!$B$8:$B$507),"",A5694+1)))</f>
        <v/>
      </c>
      <c r="B5695" s="9" t="str">
        <f t="shared" si="549"/>
        <v/>
      </c>
      <c r="C5695" s="9" t="str">
        <f>IF(ISERROR(VLOOKUP(A5695,'entry data'!B:G,6,0)),"",VLOOKUP(A5695,'entry data'!B:G,6,0))</f>
        <v/>
      </c>
      <c r="D5695" s="9" t="str">
        <f>IF(ISERROR(VLOOKUP(A5695,'entry data'!B:C,2,0)),"",VLOOKUP(A5695,'entry data'!B:C,2,0))</f>
        <v/>
      </c>
      <c r="E5695" s="9" t="str">
        <f>IF(ISERROR(VLOOKUP(A5695,'entry data'!B:E,4,0)),"",VLOOKUP(A5695,'entry data'!B:E,4,0))</f>
        <v/>
      </c>
      <c r="F5695" s="11" t="str">
        <f>IF(A5695="","",IF(ISERROR(VLOOKUP(A5695,'entry data'!B:F,5,0)),"",VLOOKUP(A5695,'entry data'!B:F,5,0)))</f>
        <v/>
      </c>
      <c r="G5695" s="12" t="str">
        <f>IF(A5695="","",IF(ISERROR(VLOOKUP(A5695,'entry data'!B:I,8,0)),"",VLOOKUP(A5695,'entry data'!B:I,7,0)))</f>
        <v/>
      </c>
      <c r="H5695" s="13" t="str">
        <f>IF(A5695="","",IF(B5695=1,VLOOKUP(A5695,'entry data'!B:D,3,0),I5694))</f>
        <v/>
      </c>
      <c r="I5695" s="14" t="str">
        <f>IF(A5695="","",IF(E5695="weekly",7,IF(E5695="fortnightly",14,IF(E5695="monthly",DATE(IF(MONTH(H5695)=12,YEAR(H5695)+1,YEAR(H5695)),VLOOKUP(MONTH(H5695),index!$D$2:$G$13,2,0),DAY(H5695)),
IF(E5695="quarterly",DATE(IF(MONTH(H5695)&gt;=10,YEAR(H5695)+1,YEAR(H5695)),VLOOKUP(MONTH(H5695),index!$D$2:$G$13,3,0),DAY(H5695)),
IF(E5695="halfyearly",DATE(IF(MONTH(H5695)&gt;=7,YEAR(H5695)+1,YEAR(H5695)),VLOOKUP(MONTH(H5695),index!$D$2:$G$13,4,0),DAY(H5695)),
DATE(YEAR(H5695)+1,MONTH(H5695),DAY(H5695)))))-H5695))+H5695)</f>
        <v/>
      </c>
      <c r="J5695" s="9" t="str">
        <f t="shared" si="550"/>
        <v/>
      </c>
      <c r="K5695" s="11" t="str">
        <f t="shared" si="551"/>
        <v/>
      </c>
      <c r="L5695" s="11" t="str">
        <f t="shared" si="552"/>
        <v/>
      </c>
      <c r="M5695" s="11" t="str">
        <f>IF(A5695="","",VLOOKUP(E5695,index!$A$1:$B$6,2,0)*K5695*G5695)</f>
        <v/>
      </c>
      <c r="N5695" s="11" t="str">
        <f>IF(A5695="","",-PMT(G5695*VLOOKUP(E5695,index!$A$1:$B$6,2,0),C5695,F5695,0,0))</f>
        <v/>
      </c>
      <c r="O5695" s="11" t="str">
        <f t="shared" si="553"/>
        <v/>
      </c>
      <c r="P5695" s="11" t="str">
        <f t="shared" si="548"/>
        <v/>
      </c>
    </row>
    <row r="5696" spans="1:16" x14ac:dyDescent="0.25">
      <c r="A5696" s="9" t="str">
        <f>IF(A5695="","",IF(B5695&lt;C5695,A5695,IF(A5695=MAX('entry data'!$B$8:$B$507),"",A5695+1)))</f>
        <v/>
      </c>
      <c r="B5696" s="9" t="str">
        <f t="shared" si="549"/>
        <v/>
      </c>
      <c r="C5696" s="9" t="str">
        <f>IF(ISERROR(VLOOKUP(A5696,'entry data'!B:G,6,0)),"",VLOOKUP(A5696,'entry data'!B:G,6,0))</f>
        <v/>
      </c>
      <c r="D5696" s="9" t="str">
        <f>IF(ISERROR(VLOOKUP(A5696,'entry data'!B:C,2,0)),"",VLOOKUP(A5696,'entry data'!B:C,2,0))</f>
        <v/>
      </c>
      <c r="E5696" s="9" t="str">
        <f>IF(ISERROR(VLOOKUP(A5696,'entry data'!B:E,4,0)),"",VLOOKUP(A5696,'entry data'!B:E,4,0))</f>
        <v/>
      </c>
      <c r="F5696" s="11" t="str">
        <f>IF(A5696="","",IF(ISERROR(VLOOKUP(A5696,'entry data'!B:F,5,0)),"",VLOOKUP(A5696,'entry data'!B:F,5,0)))</f>
        <v/>
      </c>
      <c r="G5696" s="12" t="str">
        <f>IF(A5696="","",IF(ISERROR(VLOOKUP(A5696,'entry data'!B:I,8,0)),"",VLOOKUP(A5696,'entry data'!B:I,7,0)))</f>
        <v/>
      </c>
      <c r="H5696" s="13" t="str">
        <f>IF(A5696="","",IF(B5696=1,VLOOKUP(A5696,'entry data'!B:D,3,0),I5695))</f>
        <v/>
      </c>
      <c r="I5696" s="14" t="str">
        <f>IF(A5696="","",IF(E5696="weekly",7,IF(E5696="fortnightly",14,IF(E5696="monthly",DATE(IF(MONTH(H5696)=12,YEAR(H5696)+1,YEAR(H5696)),VLOOKUP(MONTH(H5696),index!$D$2:$G$13,2,0),DAY(H5696)),
IF(E5696="quarterly",DATE(IF(MONTH(H5696)&gt;=10,YEAR(H5696)+1,YEAR(H5696)),VLOOKUP(MONTH(H5696),index!$D$2:$G$13,3,0),DAY(H5696)),
IF(E5696="halfyearly",DATE(IF(MONTH(H5696)&gt;=7,YEAR(H5696)+1,YEAR(H5696)),VLOOKUP(MONTH(H5696),index!$D$2:$G$13,4,0),DAY(H5696)),
DATE(YEAR(H5696)+1,MONTH(H5696),DAY(H5696)))))-H5696))+H5696)</f>
        <v/>
      </c>
      <c r="J5696" s="9" t="str">
        <f t="shared" si="550"/>
        <v/>
      </c>
      <c r="K5696" s="11" t="str">
        <f t="shared" si="551"/>
        <v/>
      </c>
      <c r="L5696" s="11" t="str">
        <f t="shared" si="552"/>
        <v/>
      </c>
      <c r="M5696" s="11" t="str">
        <f>IF(A5696="","",VLOOKUP(E5696,index!$A$1:$B$6,2,0)*K5696*G5696)</f>
        <v/>
      </c>
      <c r="N5696" s="11" t="str">
        <f>IF(A5696="","",-PMT(G5696*VLOOKUP(E5696,index!$A$1:$B$6,2,0),C5696,F5696,0,0))</f>
        <v/>
      </c>
      <c r="O5696" s="11" t="str">
        <f t="shared" si="553"/>
        <v/>
      </c>
      <c r="P5696" s="11" t="str">
        <f t="shared" si="548"/>
        <v/>
      </c>
    </row>
    <row r="5697" spans="1:16" x14ac:dyDescent="0.25">
      <c r="A5697" s="9" t="str">
        <f>IF(A5696="","",IF(B5696&lt;C5696,A5696,IF(A5696=MAX('entry data'!$B$8:$B$507),"",A5696+1)))</f>
        <v/>
      </c>
      <c r="B5697" s="9" t="str">
        <f t="shared" si="549"/>
        <v/>
      </c>
      <c r="C5697" s="9" t="str">
        <f>IF(ISERROR(VLOOKUP(A5697,'entry data'!B:G,6,0)),"",VLOOKUP(A5697,'entry data'!B:G,6,0))</f>
        <v/>
      </c>
      <c r="D5697" s="9" t="str">
        <f>IF(ISERROR(VLOOKUP(A5697,'entry data'!B:C,2,0)),"",VLOOKUP(A5697,'entry data'!B:C,2,0))</f>
        <v/>
      </c>
      <c r="E5697" s="9" t="str">
        <f>IF(ISERROR(VLOOKUP(A5697,'entry data'!B:E,4,0)),"",VLOOKUP(A5697,'entry data'!B:E,4,0))</f>
        <v/>
      </c>
      <c r="F5697" s="11" t="str">
        <f>IF(A5697="","",IF(ISERROR(VLOOKUP(A5697,'entry data'!B:F,5,0)),"",VLOOKUP(A5697,'entry data'!B:F,5,0)))</f>
        <v/>
      </c>
      <c r="G5697" s="12" t="str">
        <f>IF(A5697="","",IF(ISERROR(VLOOKUP(A5697,'entry data'!B:I,8,0)),"",VLOOKUP(A5697,'entry data'!B:I,7,0)))</f>
        <v/>
      </c>
      <c r="H5697" s="13" t="str">
        <f>IF(A5697="","",IF(B5697=1,VLOOKUP(A5697,'entry data'!B:D,3,0),I5696))</f>
        <v/>
      </c>
      <c r="I5697" s="14" t="str">
        <f>IF(A5697="","",IF(E5697="weekly",7,IF(E5697="fortnightly",14,IF(E5697="monthly",DATE(IF(MONTH(H5697)=12,YEAR(H5697)+1,YEAR(H5697)),VLOOKUP(MONTH(H5697),index!$D$2:$G$13,2,0),DAY(H5697)),
IF(E5697="quarterly",DATE(IF(MONTH(H5697)&gt;=10,YEAR(H5697)+1,YEAR(H5697)),VLOOKUP(MONTH(H5697),index!$D$2:$G$13,3,0),DAY(H5697)),
IF(E5697="halfyearly",DATE(IF(MONTH(H5697)&gt;=7,YEAR(H5697)+1,YEAR(H5697)),VLOOKUP(MONTH(H5697),index!$D$2:$G$13,4,0),DAY(H5697)),
DATE(YEAR(H5697)+1,MONTH(H5697),DAY(H5697)))))-H5697))+H5697)</f>
        <v/>
      </c>
      <c r="J5697" s="9" t="str">
        <f t="shared" si="550"/>
        <v/>
      </c>
      <c r="K5697" s="11" t="str">
        <f t="shared" si="551"/>
        <v/>
      </c>
      <c r="L5697" s="11" t="str">
        <f t="shared" si="552"/>
        <v/>
      </c>
      <c r="M5697" s="11" t="str">
        <f>IF(A5697="","",VLOOKUP(E5697,index!$A$1:$B$6,2,0)*K5697*G5697)</f>
        <v/>
      </c>
      <c r="N5697" s="11" t="str">
        <f>IF(A5697="","",-PMT(G5697*VLOOKUP(E5697,index!$A$1:$B$6,2,0),C5697,F5697,0,0))</f>
        <v/>
      </c>
      <c r="O5697" s="11" t="str">
        <f t="shared" si="553"/>
        <v/>
      </c>
      <c r="P5697" s="11" t="str">
        <f t="shared" si="548"/>
        <v/>
      </c>
    </row>
    <row r="5698" spans="1:16" x14ac:dyDescent="0.25">
      <c r="A5698" s="9" t="str">
        <f>IF(A5697="","",IF(B5697&lt;C5697,A5697,IF(A5697=MAX('entry data'!$B$8:$B$507),"",A5697+1)))</f>
        <v/>
      </c>
      <c r="B5698" s="9" t="str">
        <f t="shared" si="549"/>
        <v/>
      </c>
      <c r="C5698" s="9" t="str">
        <f>IF(ISERROR(VLOOKUP(A5698,'entry data'!B:G,6,0)),"",VLOOKUP(A5698,'entry data'!B:G,6,0))</f>
        <v/>
      </c>
      <c r="D5698" s="9" t="str">
        <f>IF(ISERROR(VLOOKUP(A5698,'entry data'!B:C,2,0)),"",VLOOKUP(A5698,'entry data'!B:C,2,0))</f>
        <v/>
      </c>
      <c r="E5698" s="9" t="str">
        <f>IF(ISERROR(VLOOKUP(A5698,'entry data'!B:E,4,0)),"",VLOOKUP(A5698,'entry data'!B:E,4,0))</f>
        <v/>
      </c>
      <c r="F5698" s="11" t="str">
        <f>IF(A5698="","",IF(ISERROR(VLOOKUP(A5698,'entry data'!B:F,5,0)),"",VLOOKUP(A5698,'entry data'!B:F,5,0)))</f>
        <v/>
      </c>
      <c r="G5698" s="12" t="str">
        <f>IF(A5698="","",IF(ISERROR(VLOOKUP(A5698,'entry data'!B:I,8,0)),"",VLOOKUP(A5698,'entry data'!B:I,7,0)))</f>
        <v/>
      </c>
      <c r="H5698" s="13" t="str">
        <f>IF(A5698="","",IF(B5698=1,VLOOKUP(A5698,'entry data'!B:D,3,0),I5697))</f>
        <v/>
      </c>
      <c r="I5698" s="14" t="str">
        <f>IF(A5698="","",IF(E5698="weekly",7,IF(E5698="fortnightly",14,IF(E5698="monthly",DATE(IF(MONTH(H5698)=12,YEAR(H5698)+1,YEAR(H5698)),VLOOKUP(MONTH(H5698),index!$D$2:$G$13,2,0),DAY(H5698)),
IF(E5698="quarterly",DATE(IF(MONTH(H5698)&gt;=10,YEAR(H5698)+1,YEAR(H5698)),VLOOKUP(MONTH(H5698),index!$D$2:$G$13,3,0),DAY(H5698)),
IF(E5698="halfyearly",DATE(IF(MONTH(H5698)&gt;=7,YEAR(H5698)+1,YEAR(H5698)),VLOOKUP(MONTH(H5698),index!$D$2:$G$13,4,0),DAY(H5698)),
DATE(YEAR(H5698)+1,MONTH(H5698),DAY(H5698)))))-H5698))+H5698)</f>
        <v/>
      </c>
      <c r="J5698" s="9" t="str">
        <f t="shared" si="550"/>
        <v/>
      </c>
      <c r="K5698" s="11" t="str">
        <f t="shared" si="551"/>
        <v/>
      </c>
      <c r="L5698" s="11" t="str">
        <f t="shared" si="552"/>
        <v/>
      </c>
      <c r="M5698" s="11" t="str">
        <f>IF(A5698="","",VLOOKUP(E5698,index!$A$1:$B$6,2,0)*K5698*G5698)</f>
        <v/>
      </c>
      <c r="N5698" s="11" t="str">
        <f>IF(A5698="","",-PMT(G5698*VLOOKUP(E5698,index!$A$1:$B$6,2,0),C5698,F5698,0,0))</f>
        <v/>
      </c>
      <c r="O5698" s="11" t="str">
        <f t="shared" si="553"/>
        <v/>
      </c>
      <c r="P5698" s="11" t="str">
        <f t="shared" si="548"/>
        <v/>
      </c>
    </row>
    <row r="5699" spans="1:16" x14ac:dyDescent="0.25">
      <c r="A5699" s="9" t="str">
        <f>IF(A5698="","",IF(B5698&lt;C5698,A5698,IF(A5698=MAX('entry data'!$B$8:$B$507),"",A5698+1)))</f>
        <v/>
      </c>
      <c r="B5699" s="9" t="str">
        <f t="shared" si="549"/>
        <v/>
      </c>
      <c r="C5699" s="9" t="str">
        <f>IF(ISERROR(VLOOKUP(A5699,'entry data'!B:G,6,0)),"",VLOOKUP(A5699,'entry data'!B:G,6,0))</f>
        <v/>
      </c>
      <c r="D5699" s="9" t="str">
        <f>IF(ISERROR(VLOOKUP(A5699,'entry data'!B:C,2,0)),"",VLOOKUP(A5699,'entry data'!B:C,2,0))</f>
        <v/>
      </c>
      <c r="E5699" s="9" t="str">
        <f>IF(ISERROR(VLOOKUP(A5699,'entry data'!B:E,4,0)),"",VLOOKUP(A5699,'entry data'!B:E,4,0))</f>
        <v/>
      </c>
      <c r="F5699" s="11" t="str">
        <f>IF(A5699="","",IF(ISERROR(VLOOKUP(A5699,'entry data'!B:F,5,0)),"",VLOOKUP(A5699,'entry data'!B:F,5,0)))</f>
        <v/>
      </c>
      <c r="G5699" s="12" t="str">
        <f>IF(A5699="","",IF(ISERROR(VLOOKUP(A5699,'entry data'!B:I,8,0)),"",VLOOKUP(A5699,'entry data'!B:I,7,0)))</f>
        <v/>
      </c>
      <c r="H5699" s="13" t="str">
        <f>IF(A5699="","",IF(B5699=1,VLOOKUP(A5699,'entry data'!B:D,3,0),I5698))</f>
        <v/>
      </c>
      <c r="I5699" s="14" t="str">
        <f>IF(A5699="","",IF(E5699="weekly",7,IF(E5699="fortnightly",14,IF(E5699="monthly",DATE(IF(MONTH(H5699)=12,YEAR(H5699)+1,YEAR(H5699)),VLOOKUP(MONTH(H5699),index!$D$2:$G$13,2,0),DAY(H5699)),
IF(E5699="quarterly",DATE(IF(MONTH(H5699)&gt;=10,YEAR(H5699)+1,YEAR(H5699)),VLOOKUP(MONTH(H5699),index!$D$2:$G$13,3,0),DAY(H5699)),
IF(E5699="halfyearly",DATE(IF(MONTH(H5699)&gt;=7,YEAR(H5699)+1,YEAR(H5699)),VLOOKUP(MONTH(H5699),index!$D$2:$G$13,4,0),DAY(H5699)),
DATE(YEAR(H5699)+1,MONTH(H5699),DAY(H5699)))))-H5699))+H5699)</f>
        <v/>
      </c>
      <c r="J5699" s="9" t="str">
        <f t="shared" si="550"/>
        <v/>
      </c>
      <c r="K5699" s="11" t="str">
        <f t="shared" si="551"/>
        <v/>
      </c>
      <c r="L5699" s="11" t="str">
        <f t="shared" si="552"/>
        <v/>
      </c>
      <c r="M5699" s="11" t="str">
        <f>IF(A5699="","",VLOOKUP(E5699,index!$A$1:$B$6,2,0)*K5699*G5699)</f>
        <v/>
      </c>
      <c r="N5699" s="11" t="str">
        <f>IF(A5699="","",-PMT(G5699*VLOOKUP(E5699,index!$A$1:$B$6,2,0),C5699,F5699,0,0))</f>
        <v/>
      </c>
      <c r="O5699" s="11" t="str">
        <f t="shared" si="553"/>
        <v/>
      </c>
      <c r="P5699" s="11" t="str">
        <f t="shared" ref="P5699:P5762" si="554">IF(A5699="","",IF(J5699&lt;&gt;J5700,O5699,0))</f>
        <v/>
      </c>
    </row>
    <row r="5700" spans="1:16" x14ac:dyDescent="0.25">
      <c r="A5700" s="9" t="str">
        <f>IF(A5699="","",IF(B5699&lt;C5699,A5699,IF(A5699=MAX('entry data'!$B$8:$B$507),"",A5699+1)))</f>
        <v/>
      </c>
      <c r="B5700" s="9" t="str">
        <f t="shared" si="549"/>
        <v/>
      </c>
      <c r="C5700" s="9" t="str">
        <f>IF(ISERROR(VLOOKUP(A5700,'entry data'!B:G,6,0)),"",VLOOKUP(A5700,'entry data'!B:G,6,0))</f>
        <v/>
      </c>
      <c r="D5700" s="9" t="str">
        <f>IF(ISERROR(VLOOKUP(A5700,'entry data'!B:C,2,0)),"",VLOOKUP(A5700,'entry data'!B:C,2,0))</f>
        <v/>
      </c>
      <c r="E5700" s="9" t="str">
        <f>IF(ISERROR(VLOOKUP(A5700,'entry data'!B:E,4,0)),"",VLOOKUP(A5700,'entry data'!B:E,4,0))</f>
        <v/>
      </c>
      <c r="F5700" s="11" t="str">
        <f>IF(A5700="","",IF(ISERROR(VLOOKUP(A5700,'entry data'!B:F,5,0)),"",VLOOKUP(A5700,'entry data'!B:F,5,0)))</f>
        <v/>
      </c>
      <c r="G5700" s="12" t="str">
        <f>IF(A5700="","",IF(ISERROR(VLOOKUP(A5700,'entry data'!B:I,8,0)),"",VLOOKUP(A5700,'entry data'!B:I,7,0)))</f>
        <v/>
      </c>
      <c r="H5700" s="13" t="str">
        <f>IF(A5700="","",IF(B5700=1,VLOOKUP(A5700,'entry data'!B:D,3,0),I5699))</f>
        <v/>
      </c>
      <c r="I5700" s="14" t="str">
        <f>IF(A5700="","",IF(E5700="weekly",7,IF(E5700="fortnightly",14,IF(E5700="monthly",DATE(IF(MONTH(H5700)=12,YEAR(H5700)+1,YEAR(H5700)),VLOOKUP(MONTH(H5700),index!$D$2:$G$13,2,0),DAY(H5700)),
IF(E5700="quarterly",DATE(IF(MONTH(H5700)&gt;=10,YEAR(H5700)+1,YEAR(H5700)),VLOOKUP(MONTH(H5700),index!$D$2:$G$13,3,0),DAY(H5700)),
IF(E5700="halfyearly",DATE(IF(MONTH(H5700)&gt;=7,YEAR(H5700)+1,YEAR(H5700)),VLOOKUP(MONTH(H5700),index!$D$2:$G$13,4,0),DAY(H5700)),
DATE(YEAR(H5700)+1,MONTH(H5700),DAY(H5700)))))-H5700))+H5700)</f>
        <v/>
      </c>
      <c r="J5700" s="9" t="str">
        <f t="shared" si="550"/>
        <v/>
      </c>
      <c r="K5700" s="11" t="str">
        <f t="shared" si="551"/>
        <v/>
      </c>
      <c r="L5700" s="11" t="str">
        <f t="shared" si="552"/>
        <v/>
      </c>
      <c r="M5700" s="11" t="str">
        <f>IF(A5700="","",VLOOKUP(E5700,index!$A$1:$B$6,2,0)*K5700*G5700)</f>
        <v/>
      </c>
      <c r="N5700" s="11" t="str">
        <f>IF(A5700="","",-PMT(G5700*VLOOKUP(E5700,index!$A$1:$B$6,2,0),C5700,F5700,0,0))</f>
        <v/>
      </c>
      <c r="O5700" s="11" t="str">
        <f t="shared" si="553"/>
        <v/>
      </c>
      <c r="P5700" s="11" t="str">
        <f t="shared" si="554"/>
        <v/>
      </c>
    </row>
    <row r="5701" spans="1:16" x14ac:dyDescent="0.25">
      <c r="A5701" s="9" t="str">
        <f>IF(A5700="","",IF(B5700&lt;C5700,A5700,IF(A5700=MAX('entry data'!$B$8:$B$507),"",A5700+1)))</f>
        <v/>
      </c>
      <c r="B5701" s="9" t="str">
        <f t="shared" si="549"/>
        <v/>
      </c>
      <c r="C5701" s="9" t="str">
        <f>IF(ISERROR(VLOOKUP(A5701,'entry data'!B:G,6,0)),"",VLOOKUP(A5701,'entry data'!B:G,6,0))</f>
        <v/>
      </c>
      <c r="D5701" s="9" t="str">
        <f>IF(ISERROR(VLOOKUP(A5701,'entry data'!B:C,2,0)),"",VLOOKUP(A5701,'entry data'!B:C,2,0))</f>
        <v/>
      </c>
      <c r="E5701" s="9" t="str">
        <f>IF(ISERROR(VLOOKUP(A5701,'entry data'!B:E,4,0)),"",VLOOKUP(A5701,'entry data'!B:E,4,0))</f>
        <v/>
      </c>
      <c r="F5701" s="11" t="str">
        <f>IF(A5701="","",IF(ISERROR(VLOOKUP(A5701,'entry data'!B:F,5,0)),"",VLOOKUP(A5701,'entry data'!B:F,5,0)))</f>
        <v/>
      </c>
      <c r="G5701" s="12" t="str">
        <f>IF(A5701="","",IF(ISERROR(VLOOKUP(A5701,'entry data'!B:I,8,0)),"",VLOOKUP(A5701,'entry data'!B:I,7,0)))</f>
        <v/>
      </c>
      <c r="H5701" s="13" t="str">
        <f>IF(A5701="","",IF(B5701=1,VLOOKUP(A5701,'entry data'!B:D,3,0),I5700))</f>
        <v/>
      </c>
      <c r="I5701" s="14" t="str">
        <f>IF(A5701="","",IF(E5701="weekly",7,IF(E5701="fortnightly",14,IF(E5701="monthly",DATE(IF(MONTH(H5701)=12,YEAR(H5701)+1,YEAR(H5701)),VLOOKUP(MONTH(H5701),index!$D$2:$G$13,2,0),DAY(H5701)),
IF(E5701="quarterly",DATE(IF(MONTH(H5701)&gt;=10,YEAR(H5701)+1,YEAR(H5701)),VLOOKUP(MONTH(H5701),index!$D$2:$G$13,3,0),DAY(H5701)),
IF(E5701="halfyearly",DATE(IF(MONTH(H5701)&gt;=7,YEAR(H5701)+1,YEAR(H5701)),VLOOKUP(MONTH(H5701),index!$D$2:$G$13,4,0),DAY(H5701)),
DATE(YEAR(H5701)+1,MONTH(H5701),DAY(H5701)))))-H5701))+H5701)</f>
        <v/>
      </c>
      <c r="J5701" s="9" t="str">
        <f t="shared" si="550"/>
        <v/>
      </c>
      <c r="K5701" s="11" t="str">
        <f t="shared" si="551"/>
        <v/>
      </c>
      <c r="L5701" s="11" t="str">
        <f t="shared" si="552"/>
        <v/>
      </c>
      <c r="M5701" s="11" t="str">
        <f>IF(A5701="","",VLOOKUP(E5701,index!$A$1:$B$6,2,0)*K5701*G5701)</f>
        <v/>
      </c>
      <c r="N5701" s="11" t="str">
        <f>IF(A5701="","",-PMT(G5701*VLOOKUP(E5701,index!$A$1:$B$6,2,0),C5701,F5701,0,0))</f>
        <v/>
      </c>
      <c r="O5701" s="11" t="str">
        <f t="shared" si="553"/>
        <v/>
      </c>
      <c r="P5701" s="11" t="str">
        <f t="shared" si="554"/>
        <v/>
      </c>
    </row>
    <row r="5702" spans="1:16" x14ac:dyDescent="0.25">
      <c r="A5702" s="9" t="str">
        <f>IF(A5701="","",IF(B5701&lt;C5701,A5701,IF(A5701=MAX('entry data'!$B$8:$B$507),"",A5701+1)))</f>
        <v/>
      </c>
      <c r="B5702" s="9" t="str">
        <f t="shared" si="549"/>
        <v/>
      </c>
      <c r="C5702" s="9" t="str">
        <f>IF(ISERROR(VLOOKUP(A5702,'entry data'!B:G,6,0)),"",VLOOKUP(A5702,'entry data'!B:G,6,0))</f>
        <v/>
      </c>
      <c r="D5702" s="9" t="str">
        <f>IF(ISERROR(VLOOKUP(A5702,'entry data'!B:C,2,0)),"",VLOOKUP(A5702,'entry data'!B:C,2,0))</f>
        <v/>
      </c>
      <c r="E5702" s="9" t="str">
        <f>IF(ISERROR(VLOOKUP(A5702,'entry data'!B:E,4,0)),"",VLOOKUP(A5702,'entry data'!B:E,4,0))</f>
        <v/>
      </c>
      <c r="F5702" s="11" t="str">
        <f>IF(A5702="","",IF(ISERROR(VLOOKUP(A5702,'entry data'!B:F,5,0)),"",VLOOKUP(A5702,'entry data'!B:F,5,0)))</f>
        <v/>
      </c>
      <c r="G5702" s="12" t="str">
        <f>IF(A5702="","",IF(ISERROR(VLOOKUP(A5702,'entry data'!B:I,8,0)),"",VLOOKUP(A5702,'entry data'!B:I,7,0)))</f>
        <v/>
      </c>
      <c r="H5702" s="13" t="str">
        <f>IF(A5702="","",IF(B5702=1,VLOOKUP(A5702,'entry data'!B:D,3,0),I5701))</f>
        <v/>
      </c>
      <c r="I5702" s="14" t="str">
        <f>IF(A5702="","",IF(E5702="weekly",7,IF(E5702="fortnightly",14,IF(E5702="monthly",DATE(IF(MONTH(H5702)=12,YEAR(H5702)+1,YEAR(H5702)),VLOOKUP(MONTH(H5702),index!$D$2:$G$13,2,0),DAY(H5702)),
IF(E5702="quarterly",DATE(IF(MONTH(H5702)&gt;=10,YEAR(H5702)+1,YEAR(H5702)),VLOOKUP(MONTH(H5702),index!$D$2:$G$13,3,0),DAY(H5702)),
IF(E5702="halfyearly",DATE(IF(MONTH(H5702)&gt;=7,YEAR(H5702)+1,YEAR(H5702)),VLOOKUP(MONTH(H5702),index!$D$2:$G$13,4,0),DAY(H5702)),
DATE(YEAR(H5702)+1,MONTH(H5702),DAY(H5702)))))-H5702))+H5702)</f>
        <v/>
      </c>
      <c r="J5702" s="9" t="str">
        <f t="shared" si="550"/>
        <v/>
      </c>
      <c r="K5702" s="11" t="str">
        <f t="shared" si="551"/>
        <v/>
      </c>
      <c r="L5702" s="11" t="str">
        <f t="shared" si="552"/>
        <v/>
      </c>
      <c r="M5702" s="11" t="str">
        <f>IF(A5702="","",VLOOKUP(E5702,index!$A$1:$B$6,2,0)*K5702*G5702)</f>
        <v/>
      </c>
      <c r="N5702" s="11" t="str">
        <f>IF(A5702="","",-PMT(G5702*VLOOKUP(E5702,index!$A$1:$B$6,2,0),C5702,F5702,0,0))</f>
        <v/>
      </c>
      <c r="O5702" s="11" t="str">
        <f t="shared" si="553"/>
        <v/>
      </c>
      <c r="P5702" s="11" t="str">
        <f t="shared" si="554"/>
        <v/>
      </c>
    </row>
    <row r="5703" spans="1:16" x14ac:dyDescent="0.25">
      <c r="A5703" s="9" t="str">
        <f>IF(A5702="","",IF(B5702&lt;C5702,A5702,IF(A5702=MAX('entry data'!$B$8:$B$507),"",A5702+1)))</f>
        <v/>
      </c>
      <c r="B5703" s="9" t="str">
        <f t="shared" si="549"/>
        <v/>
      </c>
      <c r="C5703" s="9" t="str">
        <f>IF(ISERROR(VLOOKUP(A5703,'entry data'!B:G,6,0)),"",VLOOKUP(A5703,'entry data'!B:G,6,0))</f>
        <v/>
      </c>
      <c r="D5703" s="9" t="str">
        <f>IF(ISERROR(VLOOKUP(A5703,'entry data'!B:C,2,0)),"",VLOOKUP(A5703,'entry data'!B:C,2,0))</f>
        <v/>
      </c>
      <c r="E5703" s="9" t="str">
        <f>IF(ISERROR(VLOOKUP(A5703,'entry data'!B:E,4,0)),"",VLOOKUP(A5703,'entry data'!B:E,4,0))</f>
        <v/>
      </c>
      <c r="F5703" s="11" t="str">
        <f>IF(A5703="","",IF(ISERROR(VLOOKUP(A5703,'entry data'!B:F,5,0)),"",VLOOKUP(A5703,'entry data'!B:F,5,0)))</f>
        <v/>
      </c>
      <c r="G5703" s="12" t="str">
        <f>IF(A5703="","",IF(ISERROR(VLOOKUP(A5703,'entry data'!B:I,8,0)),"",VLOOKUP(A5703,'entry data'!B:I,7,0)))</f>
        <v/>
      </c>
      <c r="H5703" s="13" t="str">
        <f>IF(A5703="","",IF(B5703=1,VLOOKUP(A5703,'entry data'!B:D,3,0),I5702))</f>
        <v/>
      </c>
      <c r="I5703" s="14" t="str">
        <f>IF(A5703="","",IF(E5703="weekly",7,IF(E5703="fortnightly",14,IF(E5703="monthly",DATE(IF(MONTH(H5703)=12,YEAR(H5703)+1,YEAR(H5703)),VLOOKUP(MONTH(H5703),index!$D$2:$G$13,2,0),DAY(H5703)),
IF(E5703="quarterly",DATE(IF(MONTH(H5703)&gt;=10,YEAR(H5703)+1,YEAR(H5703)),VLOOKUP(MONTH(H5703),index!$D$2:$G$13,3,0),DAY(H5703)),
IF(E5703="halfyearly",DATE(IF(MONTH(H5703)&gt;=7,YEAR(H5703)+1,YEAR(H5703)),VLOOKUP(MONTH(H5703),index!$D$2:$G$13,4,0),DAY(H5703)),
DATE(YEAR(H5703)+1,MONTH(H5703),DAY(H5703)))))-H5703))+H5703)</f>
        <v/>
      </c>
      <c r="J5703" s="9" t="str">
        <f t="shared" si="550"/>
        <v/>
      </c>
      <c r="K5703" s="11" t="str">
        <f t="shared" si="551"/>
        <v/>
      </c>
      <c r="L5703" s="11" t="str">
        <f t="shared" si="552"/>
        <v/>
      </c>
      <c r="M5703" s="11" t="str">
        <f>IF(A5703="","",VLOOKUP(E5703,index!$A$1:$B$6,2,0)*K5703*G5703)</f>
        <v/>
      </c>
      <c r="N5703" s="11" t="str">
        <f>IF(A5703="","",-PMT(G5703*VLOOKUP(E5703,index!$A$1:$B$6,2,0),C5703,F5703,0,0))</f>
        <v/>
      </c>
      <c r="O5703" s="11" t="str">
        <f t="shared" si="553"/>
        <v/>
      </c>
      <c r="P5703" s="11" t="str">
        <f t="shared" si="554"/>
        <v/>
      </c>
    </row>
    <row r="5704" spans="1:16" x14ac:dyDescent="0.25">
      <c r="A5704" s="9" t="str">
        <f>IF(A5703="","",IF(B5703&lt;C5703,A5703,IF(A5703=MAX('entry data'!$B$8:$B$507),"",A5703+1)))</f>
        <v/>
      </c>
      <c r="B5704" s="9" t="str">
        <f t="shared" si="549"/>
        <v/>
      </c>
      <c r="C5704" s="9" t="str">
        <f>IF(ISERROR(VLOOKUP(A5704,'entry data'!B:G,6,0)),"",VLOOKUP(A5704,'entry data'!B:G,6,0))</f>
        <v/>
      </c>
      <c r="D5704" s="9" t="str">
        <f>IF(ISERROR(VLOOKUP(A5704,'entry data'!B:C,2,0)),"",VLOOKUP(A5704,'entry data'!B:C,2,0))</f>
        <v/>
      </c>
      <c r="E5704" s="9" t="str">
        <f>IF(ISERROR(VLOOKUP(A5704,'entry data'!B:E,4,0)),"",VLOOKUP(A5704,'entry data'!B:E,4,0))</f>
        <v/>
      </c>
      <c r="F5704" s="11" t="str">
        <f>IF(A5704="","",IF(ISERROR(VLOOKUP(A5704,'entry data'!B:F,5,0)),"",VLOOKUP(A5704,'entry data'!B:F,5,0)))</f>
        <v/>
      </c>
      <c r="G5704" s="12" t="str">
        <f>IF(A5704="","",IF(ISERROR(VLOOKUP(A5704,'entry data'!B:I,8,0)),"",VLOOKUP(A5704,'entry data'!B:I,7,0)))</f>
        <v/>
      </c>
      <c r="H5704" s="13" t="str">
        <f>IF(A5704="","",IF(B5704=1,VLOOKUP(A5704,'entry data'!B:D,3,0),I5703))</f>
        <v/>
      </c>
      <c r="I5704" s="14" t="str">
        <f>IF(A5704="","",IF(E5704="weekly",7,IF(E5704="fortnightly",14,IF(E5704="monthly",DATE(IF(MONTH(H5704)=12,YEAR(H5704)+1,YEAR(H5704)),VLOOKUP(MONTH(H5704),index!$D$2:$G$13,2,0),DAY(H5704)),
IF(E5704="quarterly",DATE(IF(MONTH(H5704)&gt;=10,YEAR(H5704)+1,YEAR(H5704)),VLOOKUP(MONTH(H5704),index!$D$2:$G$13,3,0),DAY(H5704)),
IF(E5704="halfyearly",DATE(IF(MONTH(H5704)&gt;=7,YEAR(H5704)+1,YEAR(H5704)),VLOOKUP(MONTH(H5704),index!$D$2:$G$13,4,0),DAY(H5704)),
DATE(YEAR(H5704)+1,MONTH(H5704),DAY(H5704)))))-H5704))+H5704)</f>
        <v/>
      </c>
      <c r="J5704" s="9" t="str">
        <f t="shared" si="550"/>
        <v/>
      </c>
      <c r="K5704" s="11" t="str">
        <f t="shared" si="551"/>
        <v/>
      </c>
      <c r="L5704" s="11" t="str">
        <f t="shared" si="552"/>
        <v/>
      </c>
      <c r="M5704" s="11" t="str">
        <f>IF(A5704="","",VLOOKUP(E5704,index!$A$1:$B$6,2,0)*K5704*G5704)</f>
        <v/>
      </c>
      <c r="N5704" s="11" t="str">
        <f>IF(A5704="","",-PMT(G5704*VLOOKUP(E5704,index!$A$1:$B$6,2,0),C5704,F5704,0,0))</f>
        <v/>
      </c>
      <c r="O5704" s="11" t="str">
        <f t="shared" si="553"/>
        <v/>
      </c>
      <c r="P5704" s="11" t="str">
        <f t="shared" si="554"/>
        <v/>
      </c>
    </row>
    <row r="5705" spans="1:16" x14ac:dyDescent="0.25">
      <c r="A5705" s="9" t="str">
        <f>IF(A5704="","",IF(B5704&lt;C5704,A5704,IF(A5704=MAX('entry data'!$B$8:$B$507),"",A5704+1)))</f>
        <v/>
      </c>
      <c r="B5705" s="9" t="str">
        <f t="shared" si="549"/>
        <v/>
      </c>
      <c r="C5705" s="9" t="str">
        <f>IF(ISERROR(VLOOKUP(A5705,'entry data'!B:G,6,0)),"",VLOOKUP(A5705,'entry data'!B:G,6,0))</f>
        <v/>
      </c>
      <c r="D5705" s="9" t="str">
        <f>IF(ISERROR(VLOOKUP(A5705,'entry data'!B:C,2,0)),"",VLOOKUP(A5705,'entry data'!B:C,2,0))</f>
        <v/>
      </c>
      <c r="E5705" s="9" t="str">
        <f>IF(ISERROR(VLOOKUP(A5705,'entry data'!B:E,4,0)),"",VLOOKUP(A5705,'entry data'!B:E,4,0))</f>
        <v/>
      </c>
      <c r="F5705" s="11" t="str">
        <f>IF(A5705="","",IF(ISERROR(VLOOKUP(A5705,'entry data'!B:F,5,0)),"",VLOOKUP(A5705,'entry data'!B:F,5,0)))</f>
        <v/>
      </c>
      <c r="G5705" s="12" t="str">
        <f>IF(A5705="","",IF(ISERROR(VLOOKUP(A5705,'entry data'!B:I,8,0)),"",VLOOKUP(A5705,'entry data'!B:I,7,0)))</f>
        <v/>
      </c>
      <c r="H5705" s="13" t="str">
        <f>IF(A5705="","",IF(B5705=1,VLOOKUP(A5705,'entry data'!B:D,3,0),I5704))</f>
        <v/>
      </c>
      <c r="I5705" s="14" t="str">
        <f>IF(A5705="","",IF(E5705="weekly",7,IF(E5705="fortnightly",14,IF(E5705="monthly",DATE(IF(MONTH(H5705)=12,YEAR(H5705)+1,YEAR(H5705)),VLOOKUP(MONTH(H5705),index!$D$2:$G$13,2,0),DAY(H5705)),
IF(E5705="quarterly",DATE(IF(MONTH(H5705)&gt;=10,YEAR(H5705)+1,YEAR(H5705)),VLOOKUP(MONTH(H5705),index!$D$2:$G$13,3,0),DAY(H5705)),
IF(E5705="halfyearly",DATE(IF(MONTH(H5705)&gt;=7,YEAR(H5705)+1,YEAR(H5705)),VLOOKUP(MONTH(H5705),index!$D$2:$G$13,4,0),DAY(H5705)),
DATE(YEAR(H5705)+1,MONTH(H5705),DAY(H5705)))))-H5705))+H5705)</f>
        <v/>
      </c>
      <c r="J5705" s="9" t="str">
        <f t="shared" si="550"/>
        <v/>
      </c>
      <c r="K5705" s="11" t="str">
        <f t="shared" si="551"/>
        <v/>
      </c>
      <c r="L5705" s="11" t="str">
        <f t="shared" si="552"/>
        <v/>
      </c>
      <c r="M5705" s="11" t="str">
        <f>IF(A5705="","",VLOOKUP(E5705,index!$A$1:$B$6,2,0)*K5705*G5705)</f>
        <v/>
      </c>
      <c r="N5705" s="11" t="str">
        <f>IF(A5705="","",-PMT(G5705*VLOOKUP(E5705,index!$A$1:$B$6,2,0),C5705,F5705,0,0))</f>
        <v/>
      </c>
      <c r="O5705" s="11" t="str">
        <f t="shared" si="553"/>
        <v/>
      </c>
      <c r="P5705" s="11" t="str">
        <f t="shared" si="554"/>
        <v/>
      </c>
    </row>
    <row r="5706" spans="1:16" x14ac:dyDescent="0.25">
      <c r="A5706" s="9" t="str">
        <f>IF(A5705="","",IF(B5705&lt;C5705,A5705,IF(A5705=MAX('entry data'!$B$8:$B$507),"",A5705+1)))</f>
        <v/>
      </c>
      <c r="B5706" s="9" t="str">
        <f t="shared" si="549"/>
        <v/>
      </c>
      <c r="C5706" s="9" t="str">
        <f>IF(ISERROR(VLOOKUP(A5706,'entry data'!B:G,6,0)),"",VLOOKUP(A5706,'entry data'!B:G,6,0))</f>
        <v/>
      </c>
      <c r="D5706" s="9" t="str">
        <f>IF(ISERROR(VLOOKUP(A5706,'entry data'!B:C,2,0)),"",VLOOKUP(A5706,'entry data'!B:C,2,0))</f>
        <v/>
      </c>
      <c r="E5706" s="9" t="str">
        <f>IF(ISERROR(VLOOKUP(A5706,'entry data'!B:E,4,0)),"",VLOOKUP(A5706,'entry data'!B:E,4,0))</f>
        <v/>
      </c>
      <c r="F5706" s="11" t="str">
        <f>IF(A5706="","",IF(ISERROR(VLOOKUP(A5706,'entry data'!B:F,5,0)),"",VLOOKUP(A5706,'entry data'!B:F,5,0)))</f>
        <v/>
      </c>
      <c r="G5706" s="12" t="str">
        <f>IF(A5706="","",IF(ISERROR(VLOOKUP(A5706,'entry data'!B:I,8,0)),"",VLOOKUP(A5706,'entry data'!B:I,7,0)))</f>
        <v/>
      </c>
      <c r="H5706" s="13" t="str">
        <f>IF(A5706="","",IF(B5706=1,VLOOKUP(A5706,'entry data'!B:D,3,0),I5705))</f>
        <v/>
      </c>
      <c r="I5706" s="14" t="str">
        <f>IF(A5706="","",IF(E5706="weekly",7,IF(E5706="fortnightly",14,IF(E5706="monthly",DATE(IF(MONTH(H5706)=12,YEAR(H5706)+1,YEAR(H5706)),VLOOKUP(MONTH(H5706),index!$D$2:$G$13,2,0),DAY(H5706)),
IF(E5706="quarterly",DATE(IF(MONTH(H5706)&gt;=10,YEAR(H5706)+1,YEAR(H5706)),VLOOKUP(MONTH(H5706),index!$D$2:$G$13,3,0),DAY(H5706)),
IF(E5706="halfyearly",DATE(IF(MONTH(H5706)&gt;=7,YEAR(H5706)+1,YEAR(H5706)),VLOOKUP(MONTH(H5706),index!$D$2:$G$13,4,0),DAY(H5706)),
DATE(YEAR(H5706)+1,MONTH(H5706),DAY(H5706)))))-H5706))+H5706)</f>
        <v/>
      </c>
      <c r="J5706" s="9" t="str">
        <f t="shared" si="550"/>
        <v/>
      </c>
      <c r="K5706" s="11" t="str">
        <f t="shared" si="551"/>
        <v/>
      </c>
      <c r="L5706" s="11" t="str">
        <f t="shared" si="552"/>
        <v/>
      </c>
      <c r="M5706" s="11" t="str">
        <f>IF(A5706="","",VLOOKUP(E5706,index!$A$1:$B$6,2,0)*K5706*G5706)</f>
        <v/>
      </c>
      <c r="N5706" s="11" t="str">
        <f>IF(A5706="","",-PMT(G5706*VLOOKUP(E5706,index!$A$1:$B$6,2,0),C5706,F5706,0,0))</f>
        <v/>
      </c>
      <c r="O5706" s="11" t="str">
        <f t="shared" si="553"/>
        <v/>
      </c>
      <c r="P5706" s="11" t="str">
        <f t="shared" si="554"/>
        <v/>
      </c>
    </row>
    <row r="5707" spans="1:16" x14ac:dyDescent="0.25">
      <c r="A5707" s="9" t="str">
        <f>IF(A5706="","",IF(B5706&lt;C5706,A5706,IF(A5706=MAX('entry data'!$B$8:$B$507),"",A5706+1)))</f>
        <v/>
      </c>
      <c r="B5707" s="9" t="str">
        <f t="shared" si="549"/>
        <v/>
      </c>
      <c r="C5707" s="9" t="str">
        <f>IF(ISERROR(VLOOKUP(A5707,'entry data'!B:G,6,0)),"",VLOOKUP(A5707,'entry data'!B:G,6,0))</f>
        <v/>
      </c>
      <c r="D5707" s="9" t="str">
        <f>IF(ISERROR(VLOOKUP(A5707,'entry data'!B:C,2,0)),"",VLOOKUP(A5707,'entry data'!B:C,2,0))</f>
        <v/>
      </c>
      <c r="E5707" s="9" t="str">
        <f>IF(ISERROR(VLOOKUP(A5707,'entry data'!B:E,4,0)),"",VLOOKUP(A5707,'entry data'!B:E,4,0))</f>
        <v/>
      </c>
      <c r="F5707" s="11" t="str">
        <f>IF(A5707="","",IF(ISERROR(VLOOKUP(A5707,'entry data'!B:F,5,0)),"",VLOOKUP(A5707,'entry data'!B:F,5,0)))</f>
        <v/>
      </c>
      <c r="G5707" s="12" t="str">
        <f>IF(A5707="","",IF(ISERROR(VLOOKUP(A5707,'entry data'!B:I,8,0)),"",VLOOKUP(A5707,'entry data'!B:I,7,0)))</f>
        <v/>
      </c>
      <c r="H5707" s="13" t="str">
        <f>IF(A5707="","",IF(B5707=1,VLOOKUP(A5707,'entry data'!B:D,3,0),I5706))</f>
        <v/>
      </c>
      <c r="I5707" s="14" t="str">
        <f>IF(A5707="","",IF(E5707="weekly",7,IF(E5707="fortnightly",14,IF(E5707="monthly",DATE(IF(MONTH(H5707)=12,YEAR(H5707)+1,YEAR(H5707)),VLOOKUP(MONTH(H5707),index!$D$2:$G$13,2,0),DAY(H5707)),
IF(E5707="quarterly",DATE(IF(MONTH(H5707)&gt;=10,YEAR(H5707)+1,YEAR(H5707)),VLOOKUP(MONTH(H5707),index!$D$2:$G$13,3,0),DAY(H5707)),
IF(E5707="halfyearly",DATE(IF(MONTH(H5707)&gt;=7,YEAR(H5707)+1,YEAR(H5707)),VLOOKUP(MONTH(H5707),index!$D$2:$G$13,4,0),DAY(H5707)),
DATE(YEAR(H5707)+1,MONTH(H5707),DAY(H5707)))))-H5707))+H5707)</f>
        <v/>
      </c>
      <c r="J5707" s="9" t="str">
        <f t="shared" si="550"/>
        <v/>
      </c>
      <c r="K5707" s="11" t="str">
        <f t="shared" si="551"/>
        <v/>
      </c>
      <c r="L5707" s="11" t="str">
        <f t="shared" si="552"/>
        <v/>
      </c>
      <c r="M5707" s="11" t="str">
        <f>IF(A5707="","",VLOOKUP(E5707,index!$A$1:$B$6,2,0)*K5707*G5707)</f>
        <v/>
      </c>
      <c r="N5707" s="11" t="str">
        <f>IF(A5707="","",-PMT(G5707*VLOOKUP(E5707,index!$A$1:$B$6,2,0),C5707,F5707,0,0))</f>
        <v/>
      </c>
      <c r="O5707" s="11" t="str">
        <f t="shared" si="553"/>
        <v/>
      </c>
      <c r="P5707" s="11" t="str">
        <f t="shared" si="554"/>
        <v/>
      </c>
    </row>
    <row r="5708" spans="1:16" x14ac:dyDescent="0.25">
      <c r="A5708" s="9" t="str">
        <f>IF(A5707="","",IF(B5707&lt;C5707,A5707,IF(A5707=MAX('entry data'!$B$8:$B$507),"",A5707+1)))</f>
        <v/>
      </c>
      <c r="B5708" s="9" t="str">
        <f t="shared" si="549"/>
        <v/>
      </c>
      <c r="C5708" s="9" t="str">
        <f>IF(ISERROR(VLOOKUP(A5708,'entry data'!B:G,6,0)),"",VLOOKUP(A5708,'entry data'!B:G,6,0))</f>
        <v/>
      </c>
      <c r="D5708" s="9" t="str">
        <f>IF(ISERROR(VLOOKUP(A5708,'entry data'!B:C,2,0)),"",VLOOKUP(A5708,'entry data'!B:C,2,0))</f>
        <v/>
      </c>
      <c r="E5708" s="9" t="str">
        <f>IF(ISERROR(VLOOKUP(A5708,'entry data'!B:E,4,0)),"",VLOOKUP(A5708,'entry data'!B:E,4,0))</f>
        <v/>
      </c>
      <c r="F5708" s="11" t="str">
        <f>IF(A5708="","",IF(ISERROR(VLOOKUP(A5708,'entry data'!B:F,5,0)),"",VLOOKUP(A5708,'entry data'!B:F,5,0)))</f>
        <v/>
      </c>
      <c r="G5708" s="12" t="str">
        <f>IF(A5708="","",IF(ISERROR(VLOOKUP(A5708,'entry data'!B:I,8,0)),"",VLOOKUP(A5708,'entry data'!B:I,7,0)))</f>
        <v/>
      </c>
      <c r="H5708" s="13" t="str">
        <f>IF(A5708="","",IF(B5708=1,VLOOKUP(A5708,'entry data'!B:D,3,0),I5707))</f>
        <v/>
      </c>
      <c r="I5708" s="14" t="str">
        <f>IF(A5708="","",IF(E5708="weekly",7,IF(E5708="fortnightly",14,IF(E5708="monthly",DATE(IF(MONTH(H5708)=12,YEAR(H5708)+1,YEAR(H5708)),VLOOKUP(MONTH(H5708),index!$D$2:$G$13,2,0),DAY(H5708)),
IF(E5708="quarterly",DATE(IF(MONTH(H5708)&gt;=10,YEAR(H5708)+1,YEAR(H5708)),VLOOKUP(MONTH(H5708),index!$D$2:$G$13,3,0),DAY(H5708)),
IF(E5708="halfyearly",DATE(IF(MONTH(H5708)&gt;=7,YEAR(H5708)+1,YEAR(H5708)),VLOOKUP(MONTH(H5708),index!$D$2:$G$13,4,0),DAY(H5708)),
DATE(YEAR(H5708)+1,MONTH(H5708),DAY(H5708)))))-H5708))+H5708)</f>
        <v/>
      </c>
      <c r="J5708" s="9" t="str">
        <f t="shared" si="550"/>
        <v/>
      </c>
      <c r="K5708" s="11" t="str">
        <f t="shared" si="551"/>
        <v/>
      </c>
      <c r="L5708" s="11" t="str">
        <f t="shared" si="552"/>
        <v/>
      </c>
      <c r="M5708" s="11" t="str">
        <f>IF(A5708="","",VLOOKUP(E5708,index!$A$1:$B$6,2,0)*K5708*G5708)</f>
        <v/>
      </c>
      <c r="N5708" s="11" t="str">
        <f>IF(A5708="","",-PMT(G5708*VLOOKUP(E5708,index!$A$1:$B$6,2,0),C5708,F5708,0,0))</f>
        <v/>
      </c>
      <c r="O5708" s="11" t="str">
        <f t="shared" si="553"/>
        <v/>
      </c>
      <c r="P5708" s="11" t="str">
        <f t="shared" si="554"/>
        <v/>
      </c>
    </row>
    <row r="5709" spans="1:16" x14ac:dyDescent="0.25">
      <c r="A5709" s="9" t="str">
        <f>IF(A5708="","",IF(B5708&lt;C5708,A5708,IF(A5708=MAX('entry data'!$B$8:$B$507),"",A5708+1)))</f>
        <v/>
      </c>
      <c r="B5709" s="9" t="str">
        <f t="shared" si="549"/>
        <v/>
      </c>
      <c r="C5709" s="9" t="str">
        <f>IF(ISERROR(VLOOKUP(A5709,'entry data'!B:G,6,0)),"",VLOOKUP(A5709,'entry data'!B:G,6,0))</f>
        <v/>
      </c>
      <c r="D5709" s="9" t="str">
        <f>IF(ISERROR(VLOOKUP(A5709,'entry data'!B:C,2,0)),"",VLOOKUP(A5709,'entry data'!B:C,2,0))</f>
        <v/>
      </c>
      <c r="E5709" s="9" t="str">
        <f>IF(ISERROR(VLOOKUP(A5709,'entry data'!B:E,4,0)),"",VLOOKUP(A5709,'entry data'!B:E,4,0))</f>
        <v/>
      </c>
      <c r="F5709" s="11" t="str">
        <f>IF(A5709="","",IF(ISERROR(VLOOKUP(A5709,'entry data'!B:F,5,0)),"",VLOOKUP(A5709,'entry data'!B:F,5,0)))</f>
        <v/>
      </c>
      <c r="G5709" s="12" t="str">
        <f>IF(A5709="","",IF(ISERROR(VLOOKUP(A5709,'entry data'!B:I,8,0)),"",VLOOKUP(A5709,'entry data'!B:I,7,0)))</f>
        <v/>
      </c>
      <c r="H5709" s="13" t="str">
        <f>IF(A5709="","",IF(B5709=1,VLOOKUP(A5709,'entry data'!B:D,3,0),I5708))</f>
        <v/>
      </c>
      <c r="I5709" s="14" t="str">
        <f>IF(A5709="","",IF(E5709="weekly",7,IF(E5709="fortnightly",14,IF(E5709="monthly",DATE(IF(MONTH(H5709)=12,YEAR(H5709)+1,YEAR(H5709)),VLOOKUP(MONTH(H5709),index!$D$2:$G$13,2,0),DAY(H5709)),
IF(E5709="quarterly",DATE(IF(MONTH(H5709)&gt;=10,YEAR(H5709)+1,YEAR(H5709)),VLOOKUP(MONTH(H5709),index!$D$2:$G$13,3,0),DAY(H5709)),
IF(E5709="halfyearly",DATE(IF(MONTH(H5709)&gt;=7,YEAR(H5709)+1,YEAR(H5709)),VLOOKUP(MONTH(H5709),index!$D$2:$G$13,4,0),DAY(H5709)),
DATE(YEAR(H5709)+1,MONTH(H5709),DAY(H5709)))))-H5709))+H5709)</f>
        <v/>
      </c>
      <c r="J5709" s="9" t="str">
        <f t="shared" si="550"/>
        <v/>
      </c>
      <c r="K5709" s="11" t="str">
        <f t="shared" si="551"/>
        <v/>
      </c>
      <c r="L5709" s="11" t="str">
        <f t="shared" si="552"/>
        <v/>
      </c>
      <c r="M5709" s="11" t="str">
        <f>IF(A5709="","",VLOOKUP(E5709,index!$A$1:$B$6,2,0)*K5709*G5709)</f>
        <v/>
      </c>
      <c r="N5709" s="11" t="str">
        <f>IF(A5709="","",-PMT(G5709*VLOOKUP(E5709,index!$A$1:$B$6,2,0),C5709,F5709,0,0))</f>
        <v/>
      </c>
      <c r="O5709" s="11" t="str">
        <f t="shared" si="553"/>
        <v/>
      </c>
      <c r="P5709" s="11" t="str">
        <f t="shared" si="554"/>
        <v/>
      </c>
    </row>
    <row r="5710" spans="1:16" x14ac:dyDescent="0.25">
      <c r="A5710" s="9" t="str">
        <f>IF(A5709="","",IF(B5709&lt;C5709,A5709,IF(A5709=MAX('entry data'!$B$8:$B$507),"",A5709+1)))</f>
        <v/>
      </c>
      <c r="B5710" s="9" t="str">
        <f t="shared" si="549"/>
        <v/>
      </c>
      <c r="C5710" s="9" t="str">
        <f>IF(ISERROR(VLOOKUP(A5710,'entry data'!B:G,6,0)),"",VLOOKUP(A5710,'entry data'!B:G,6,0))</f>
        <v/>
      </c>
      <c r="D5710" s="9" t="str">
        <f>IF(ISERROR(VLOOKUP(A5710,'entry data'!B:C,2,0)),"",VLOOKUP(A5710,'entry data'!B:C,2,0))</f>
        <v/>
      </c>
      <c r="E5710" s="9" t="str">
        <f>IF(ISERROR(VLOOKUP(A5710,'entry data'!B:E,4,0)),"",VLOOKUP(A5710,'entry data'!B:E,4,0))</f>
        <v/>
      </c>
      <c r="F5710" s="11" t="str">
        <f>IF(A5710="","",IF(ISERROR(VLOOKUP(A5710,'entry data'!B:F,5,0)),"",VLOOKUP(A5710,'entry data'!B:F,5,0)))</f>
        <v/>
      </c>
      <c r="G5710" s="12" t="str">
        <f>IF(A5710="","",IF(ISERROR(VLOOKUP(A5710,'entry data'!B:I,8,0)),"",VLOOKUP(A5710,'entry data'!B:I,7,0)))</f>
        <v/>
      </c>
      <c r="H5710" s="13" t="str">
        <f>IF(A5710="","",IF(B5710=1,VLOOKUP(A5710,'entry data'!B:D,3,0),I5709))</f>
        <v/>
      </c>
      <c r="I5710" s="14" t="str">
        <f>IF(A5710="","",IF(E5710="weekly",7,IF(E5710="fortnightly",14,IF(E5710="monthly",DATE(IF(MONTH(H5710)=12,YEAR(H5710)+1,YEAR(H5710)),VLOOKUP(MONTH(H5710),index!$D$2:$G$13,2,0),DAY(H5710)),
IF(E5710="quarterly",DATE(IF(MONTH(H5710)&gt;=10,YEAR(H5710)+1,YEAR(H5710)),VLOOKUP(MONTH(H5710),index!$D$2:$G$13,3,0),DAY(H5710)),
IF(E5710="halfyearly",DATE(IF(MONTH(H5710)&gt;=7,YEAR(H5710)+1,YEAR(H5710)),VLOOKUP(MONTH(H5710),index!$D$2:$G$13,4,0),DAY(H5710)),
DATE(YEAR(H5710)+1,MONTH(H5710),DAY(H5710)))))-H5710))+H5710)</f>
        <v/>
      </c>
      <c r="J5710" s="9" t="str">
        <f t="shared" si="550"/>
        <v/>
      </c>
      <c r="K5710" s="11" t="str">
        <f t="shared" si="551"/>
        <v/>
      </c>
      <c r="L5710" s="11" t="str">
        <f t="shared" si="552"/>
        <v/>
      </c>
      <c r="M5710" s="11" t="str">
        <f>IF(A5710="","",VLOOKUP(E5710,index!$A$1:$B$6,2,0)*K5710*G5710)</f>
        <v/>
      </c>
      <c r="N5710" s="11" t="str">
        <f>IF(A5710="","",-PMT(G5710*VLOOKUP(E5710,index!$A$1:$B$6,2,0),C5710,F5710,0,0))</f>
        <v/>
      </c>
      <c r="O5710" s="11" t="str">
        <f t="shared" si="553"/>
        <v/>
      </c>
      <c r="P5710" s="11" t="str">
        <f t="shared" si="554"/>
        <v/>
      </c>
    </row>
    <row r="5711" spans="1:16" x14ac:dyDescent="0.25">
      <c r="A5711" s="9" t="str">
        <f>IF(A5710="","",IF(B5710&lt;C5710,A5710,IF(A5710=MAX('entry data'!$B$8:$B$507),"",A5710+1)))</f>
        <v/>
      </c>
      <c r="B5711" s="9" t="str">
        <f t="shared" si="549"/>
        <v/>
      </c>
      <c r="C5711" s="9" t="str">
        <f>IF(ISERROR(VLOOKUP(A5711,'entry data'!B:G,6,0)),"",VLOOKUP(A5711,'entry data'!B:G,6,0))</f>
        <v/>
      </c>
      <c r="D5711" s="9" t="str">
        <f>IF(ISERROR(VLOOKUP(A5711,'entry data'!B:C,2,0)),"",VLOOKUP(A5711,'entry data'!B:C,2,0))</f>
        <v/>
      </c>
      <c r="E5711" s="9" t="str">
        <f>IF(ISERROR(VLOOKUP(A5711,'entry data'!B:E,4,0)),"",VLOOKUP(A5711,'entry data'!B:E,4,0))</f>
        <v/>
      </c>
      <c r="F5711" s="11" t="str">
        <f>IF(A5711="","",IF(ISERROR(VLOOKUP(A5711,'entry data'!B:F,5,0)),"",VLOOKUP(A5711,'entry data'!B:F,5,0)))</f>
        <v/>
      </c>
      <c r="G5711" s="12" t="str">
        <f>IF(A5711="","",IF(ISERROR(VLOOKUP(A5711,'entry data'!B:I,8,0)),"",VLOOKUP(A5711,'entry data'!B:I,7,0)))</f>
        <v/>
      </c>
      <c r="H5711" s="13" t="str">
        <f>IF(A5711="","",IF(B5711=1,VLOOKUP(A5711,'entry data'!B:D,3,0),I5710))</f>
        <v/>
      </c>
      <c r="I5711" s="14" t="str">
        <f>IF(A5711="","",IF(E5711="weekly",7,IF(E5711="fortnightly",14,IF(E5711="monthly",DATE(IF(MONTH(H5711)=12,YEAR(H5711)+1,YEAR(H5711)),VLOOKUP(MONTH(H5711),index!$D$2:$G$13,2,0),DAY(H5711)),
IF(E5711="quarterly",DATE(IF(MONTH(H5711)&gt;=10,YEAR(H5711)+1,YEAR(H5711)),VLOOKUP(MONTH(H5711),index!$D$2:$G$13,3,0),DAY(H5711)),
IF(E5711="halfyearly",DATE(IF(MONTH(H5711)&gt;=7,YEAR(H5711)+1,YEAR(H5711)),VLOOKUP(MONTH(H5711),index!$D$2:$G$13,4,0),DAY(H5711)),
DATE(YEAR(H5711)+1,MONTH(H5711),DAY(H5711)))))-H5711))+H5711)</f>
        <v/>
      </c>
      <c r="J5711" s="9" t="str">
        <f t="shared" si="550"/>
        <v/>
      </c>
      <c r="K5711" s="11" t="str">
        <f t="shared" si="551"/>
        <v/>
      </c>
      <c r="L5711" s="11" t="str">
        <f t="shared" si="552"/>
        <v/>
      </c>
      <c r="M5711" s="11" t="str">
        <f>IF(A5711="","",VLOOKUP(E5711,index!$A$1:$B$6,2,0)*K5711*G5711)</f>
        <v/>
      </c>
      <c r="N5711" s="11" t="str">
        <f>IF(A5711="","",-PMT(G5711*VLOOKUP(E5711,index!$A$1:$B$6,2,0),C5711,F5711,0,0))</f>
        <v/>
      </c>
      <c r="O5711" s="11" t="str">
        <f t="shared" si="553"/>
        <v/>
      </c>
      <c r="P5711" s="11" t="str">
        <f t="shared" si="554"/>
        <v/>
      </c>
    </row>
    <row r="5712" spans="1:16" x14ac:dyDescent="0.25">
      <c r="A5712" s="9" t="str">
        <f>IF(A5711="","",IF(B5711&lt;C5711,A5711,IF(A5711=MAX('entry data'!$B$8:$B$507),"",A5711+1)))</f>
        <v/>
      </c>
      <c r="B5712" s="9" t="str">
        <f t="shared" si="549"/>
        <v/>
      </c>
      <c r="C5712" s="9" t="str">
        <f>IF(ISERROR(VLOOKUP(A5712,'entry data'!B:G,6,0)),"",VLOOKUP(A5712,'entry data'!B:G,6,0))</f>
        <v/>
      </c>
      <c r="D5712" s="9" t="str">
        <f>IF(ISERROR(VLOOKUP(A5712,'entry data'!B:C,2,0)),"",VLOOKUP(A5712,'entry data'!B:C,2,0))</f>
        <v/>
      </c>
      <c r="E5712" s="9" t="str">
        <f>IF(ISERROR(VLOOKUP(A5712,'entry data'!B:E,4,0)),"",VLOOKUP(A5712,'entry data'!B:E,4,0))</f>
        <v/>
      </c>
      <c r="F5712" s="11" t="str">
        <f>IF(A5712="","",IF(ISERROR(VLOOKUP(A5712,'entry data'!B:F,5,0)),"",VLOOKUP(A5712,'entry data'!B:F,5,0)))</f>
        <v/>
      </c>
      <c r="G5712" s="12" t="str">
        <f>IF(A5712="","",IF(ISERROR(VLOOKUP(A5712,'entry data'!B:I,8,0)),"",VLOOKUP(A5712,'entry data'!B:I,7,0)))</f>
        <v/>
      </c>
      <c r="H5712" s="13" t="str">
        <f>IF(A5712="","",IF(B5712=1,VLOOKUP(A5712,'entry data'!B:D,3,0),I5711))</f>
        <v/>
      </c>
      <c r="I5712" s="14" t="str">
        <f>IF(A5712="","",IF(E5712="weekly",7,IF(E5712="fortnightly",14,IF(E5712="monthly",DATE(IF(MONTH(H5712)=12,YEAR(H5712)+1,YEAR(H5712)),VLOOKUP(MONTH(H5712),index!$D$2:$G$13,2,0),DAY(H5712)),
IF(E5712="quarterly",DATE(IF(MONTH(H5712)&gt;=10,YEAR(H5712)+1,YEAR(H5712)),VLOOKUP(MONTH(H5712),index!$D$2:$G$13,3,0),DAY(H5712)),
IF(E5712="halfyearly",DATE(IF(MONTH(H5712)&gt;=7,YEAR(H5712)+1,YEAR(H5712)),VLOOKUP(MONTH(H5712),index!$D$2:$G$13,4,0),DAY(H5712)),
DATE(YEAR(H5712)+1,MONTH(H5712),DAY(H5712)))))-H5712))+H5712)</f>
        <v/>
      </c>
      <c r="J5712" s="9" t="str">
        <f t="shared" si="550"/>
        <v/>
      </c>
      <c r="K5712" s="11" t="str">
        <f t="shared" si="551"/>
        <v/>
      </c>
      <c r="L5712" s="11" t="str">
        <f t="shared" si="552"/>
        <v/>
      </c>
      <c r="M5712" s="11" t="str">
        <f>IF(A5712="","",VLOOKUP(E5712,index!$A$1:$B$6,2,0)*K5712*G5712)</f>
        <v/>
      </c>
      <c r="N5712" s="11" t="str">
        <f>IF(A5712="","",-PMT(G5712*VLOOKUP(E5712,index!$A$1:$B$6,2,0),C5712,F5712,0,0))</f>
        <v/>
      </c>
      <c r="O5712" s="11" t="str">
        <f t="shared" si="553"/>
        <v/>
      </c>
      <c r="P5712" s="11" t="str">
        <f t="shared" si="554"/>
        <v/>
      </c>
    </row>
    <row r="5713" spans="1:16" x14ac:dyDescent="0.25">
      <c r="A5713" s="9" t="str">
        <f>IF(A5712="","",IF(B5712&lt;C5712,A5712,IF(A5712=MAX('entry data'!$B$8:$B$507),"",A5712+1)))</f>
        <v/>
      </c>
      <c r="B5713" s="9" t="str">
        <f t="shared" si="549"/>
        <v/>
      </c>
      <c r="C5713" s="9" t="str">
        <f>IF(ISERROR(VLOOKUP(A5713,'entry data'!B:G,6,0)),"",VLOOKUP(A5713,'entry data'!B:G,6,0))</f>
        <v/>
      </c>
      <c r="D5713" s="9" t="str">
        <f>IF(ISERROR(VLOOKUP(A5713,'entry data'!B:C,2,0)),"",VLOOKUP(A5713,'entry data'!B:C,2,0))</f>
        <v/>
      </c>
      <c r="E5713" s="9" t="str">
        <f>IF(ISERROR(VLOOKUP(A5713,'entry data'!B:E,4,0)),"",VLOOKUP(A5713,'entry data'!B:E,4,0))</f>
        <v/>
      </c>
      <c r="F5713" s="11" t="str">
        <f>IF(A5713="","",IF(ISERROR(VLOOKUP(A5713,'entry data'!B:F,5,0)),"",VLOOKUP(A5713,'entry data'!B:F,5,0)))</f>
        <v/>
      </c>
      <c r="G5713" s="12" t="str">
        <f>IF(A5713="","",IF(ISERROR(VLOOKUP(A5713,'entry data'!B:I,8,0)),"",VLOOKUP(A5713,'entry data'!B:I,7,0)))</f>
        <v/>
      </c>
      <c r="H5713" s="13" t="str">
        <f>IF(A5713="","",IF(B5713=1,VLOOKUP(A5713,'entry data'!B:D,3,0),I5712))</f>
        <v/>
      </c>
      <c r="I5713" s="14" t="str">
        <f>IF(A5713="","",IF(E5713="weekly",7,IF(E5713="fortnightly",14,IF(E5713="monthly",DATE(IF(MONTH(H5713)=12,YEAR(H5713)+1,YEAR(H5713)),VLOOKUP(MONTH(H5713),index!$D$2:$G$13,2,0),DAY(H5713)),
IF(E5713="quarterly",DATE(IF(MONTH(H5713)&gt;=10,YEAR(H5713)+1,YEAR(H5713)),VLOOKUP(MONTH(H5713),index!$D$2:$G$13,3,0),DAY(H5713)),
IF(E5713="halfyearly",DATE(IF(MONTH(H5713)&gt;=7,YEAR(H5713)+1,YEAR(H5713)),VLOOKUP(MONTH(H5713),index!$D$2:$G$13,4,0),DAY(H5713)),
DATE(YEAR(H5713)+1,MONTH(H5713),DAY(H5713)))))-H5713))+H5713)</f>
        <v/>
      </c>
      <c r="J5713" s="9" t="str">
        <f t="shared" si="550"/>
        <v/>
      </c>
      <c r="K5713" s="11" t="str">
        <f t="shared" si="551"/>
        <v/>
      </c>
      <c r="L5713" s="11" t="str">
        <f t="shared" si="552"/>
        <v/>
      </c>
      <c r="M5713" s="11" t="str">
        <f>IF(A5713="","",VLOOKUP(E5713,index!$A$1:$B$6,2,0)*K5713*G5713)</f>
        <v/>
      </c>
      <c r="N5713" s="11" t="str">
        <f>IF(A5713="","",-PMT(G5713*VLOOKUP(E5713,index!$A$1:$B$6,2,0),C5713,F5713,0,0))</f>
        <v/>
      </c>
      <c r="O5713" s="11" t="str">
        <f t="shared" si="553"/>
        <v/>
      </c>
      <c r="P5713" s="11" t="str">
        <f t="shared" si="554"/>
        <v/>
      </c>
    </row>
    <row r="5714" spans="1:16" x14ac:dyDescent="0.25">
      <c r="A5714" s="9" t="str">
        <f>IF(A5713="","",IF(B5713&lt;C5713,A5713,IF(A5713=MAX('entry data'!$B$8:$B$507),"",A5713+1)))</f>
        <v/>
      </c>
      <c r="B5714" s="9" t="str">
        <f t="shared" si="549"/>
        <v/>
      </c>
      <c r="C5714" s="9" t="str">
        <f>IF(ISERROR(VLOOKUP(A5714,'entry data'!B:G,6,0)),"",VLOOKUP(A5714,'entry data'!B:G,6,0))</f>
        <v/>
      </c>
      <c r="D5714" s="9" t="str">
        <f>IF(ISERROR(VLOOKUP(A5714,'entry data'!B:C,2,0)),"",VLOOKUP(A5714,'entry data'!B:C,2,0))</f>
        <v/>
      </c>
      <c r="E5714" s="9" t="str">
        <f>IF(ISERROR(VLOOKUP(A5714,'entry data'!B:E,4,0)),"",VLOOKUP(A5714,'entry data'!B:E,4,0))</f>
        <v/>
      </c>
      <c r="F5714" s="11" t="str">
        <f>IF(A5714="","",IF(ISERROR(VLOOKUP(A5714,'entry data'!B:F,5,0)),"",VLOOKUP(A5714,'entry data'!B:F,5,0)))</f>
        <v/>
      </c>
      <c r="G5714" s="12" t="str">
        <f>IF(A5714="","",IF(ISERROR(VLOOKUP(A5714,'entry data'!B:I,8,0)),"",VLOOKUP(A5714,'entry data'!B:I,7,0)))</f>
        <v/>
      </c>
      <c r="H5714" s="13" t="str">
        <f>IF(A5714="","",IF(B5714=1,VLOOKUP(A5714,'entry data'!B:D,3,0),I5713))</f>
        <v/>
      </c>
      <c r="I5714" s="14" t="str">
        <f>IF(A5714="","",IF(E5714="weekly",7,IF(E5714="fortnightly",14,IF(E5714="monthly",DATE(IF(MONTH(H5714)=12,YEAR(H5714)+1,YEAR(H5714)),VLOOKUP(MONTH(H5714),index!$D$2:$G$13,2,0),DAY(H5714)),
IF(E5714="quarterly",DATE(IF(MONTH(H5714)&gt;=10,YEAR(H5714)+1,YEAR(H5714)),VLOOKUP(MONTH(H5714),index!$D$2:$G$13,3,0),DAY(H5714)),
IF(E5714="halfyearly",DATE(IF(MONTH(H5714)&gt;=7,YEAR(H5714)+1,YEAR(H5714)),VLOOKUP(MONTH(H5714),index!$D$2:$G$13,4,0),DAY(H5714)),
DATE(YEAR(H5714)+1,MONTH(H5714),DAY(H5714)))))-H5714))+H5714)</f>
        <v/>
      </c>
      <c r="J5714" s="9" t="str">
        <f t="shared" si="550"/>
        <v/>
      </c>
      <c r="K5714" s="11" t="str">
        <f t="shared" si="551"/>
        <v/>
      </c>
      <c r="L5714" s="11" t="str">
        <f t="shared" si="552"/>
        <v/>
      </c>
      <c r="M5714" s="11" t="str">
        <f>IF(A5714="","",VLOOKUP(E5714,index!$A$1:$B$6,2,0)*K5714*G5714)</f>
        <v/>
      </c>
      <c r="N5714" s="11" t="str">
        <f>IF(A5714="","",-PMT(G5714*VLOOKUP(E5714,index!$A$1:$B$6,2,0),C5714,F5714,0,0))</f>
        <v/>
      </c>
      <c r="O5714" s="11" t="str">
        <f t="shared" si="553"/>
        <v/>
      </c>
      <c r="P5714" s="11" t="str">
        <f t="shared" si="554"/>
        <v/>
      </c>
    </row>
    <row r="5715" spans="1:16" x14ac:dyDescent="0.25">
      <c r="A5715" s="9" t="str">
        <f>IF(A5714="","",IF(B5714&lt;C5714,A5714,IF(A5714=MAX('entry data'!$B$8:$B$507),"",A5714+1)))</f>
        <v/>
      </c>
      <c r="B5715" s="9" t="str">
        <f t="shared" si="549"/>
        <v/>
      </c>
      <c r="C5715" s="9" t="str">
        <f>IF(ISERROR(VLOOKUP(A5715,'entry data'!B:G,6,0)),"",VLOOKUP(A5715,'entry data'!B:G,6,0))</f>
        <v/>
      </c>
      <c r="D5715" s="9" t="str">
        <f>IF(ISERROR(VLOOKUP(A5715,'entry data'!B:C,2,0)),"",VLOOKUP(A5715,'entry data'!B:C,2,0))</f>
        <v/>
      </c>
      <c r="E5715" s="9" t="str">
        <f>IF(ISERROR(VLOOKUP(A5715,'entry data'!B:E,4,0)),"",VLOOKUP(A5715,'entry data'!B:E,4,0))</f>
        <v/>
      </c>
      <c r="F5715" s="11" t="str">
        <f>IF(A5715="","",IF(ISERROR(VLOOKUP(A5715,'entry data'!B:F,5,0)),"",VLOOKUP(A5715,'entry data'!B:F,5,0)))</f>
        <v/>
      </c>
      <c r="G5715" s="12" t="str">
        <f>IF(A5715="","",IF(ISERROR(VLOOKUP(A5715,'entry data'!B:I,8,0)),"",VLOOKUP(A5715,'entry data'!B:I,7,0)))</f>
        <v/>
      </c>
      <c r="H5715" s="13" t="str">
        <f>IF(A5715="","",IF(B5715=1,VLOOKUP(A5715,'entry data'!B:D,3,0),I5714))</f>
        <v/>
      </c>
      <c r="I5715" s="14" t="str">
        <f>IF(A5715="","",IF(E5715="weekly",7,IF(E5715="fortnightly",14,IF(E5715="monthly",DATE(IF(MONTH(H5715)=12,YEAR(H5715)+1,YEAR(H5715)),VLOOKUP(MONTH(H5715),index!$D$2:$G$13,2,0),DAY(H5715)),
IF(E5715="quarterly",DATE(IF(MONTH(H5715)&gt;=10,YEAR(H5715)+1,YEAR(H5715)),VLOOKUP(MONTH(H5715),index!$D$2:$G$13,3,0),DAY(H5715)),
IF(E5715="halfyearly",DATE(IF(MONTH(H5715)&gt;=7,YEAR(H5715)+1,YEAR(H5715)),VLOOKUP(MONTH(H5715),index!$D$2:$G$13,4,0),DAY(H5715)),
DATE(YEAR(H5715)+1,MONTH(H5715),DAY(H5715)))))-H5715))+H5715)</f>
        <v/>
      </c>
      <c r="J5715" s="9" t="str">
        <f t="shared" si="550"/>
        <v/>
      </c>
      <c r="K5715" s="11" t="str">
        <f t="shared" si="551"/>
        <v/>
      </c>
      <c r="L5715" s="11" t="str">
        <f t="shared" si="552"/>
        <v/>
      </c>
      <c r="M5715" s="11" t="str">
        <f>IF(A5715="","",VLOOKUP(E5715,index!$A$1:$B$6,2,0)*K5715*G5715)</f>
        <v/>
      </c>
      <c r="N5715" s="11" t="str">
        <f>IF(A5715="","",-PMT(G5715*VLOOKUP(E5715,index!$A$1:$B$6,2,0),C5715,F5715,0,0))</f>
        <v/>
      </c>
      <c r="O5715" s="11" t="str">
        <f t="shared" si="553"/>
        <v/>
      </c>
      <c r="P5715" s="11" t="str">
        <f t="shared" si="554"/>
        <v/>
      </c>
    </row>
    <row r="5716" spans="1:16" x14ac:dyDescent="0.25">
      <c r="A5716" s="9" t="str">
        <f>IF(A5715="","",IF(B5715&lt;C5715,A5715,IF(A5715=MAX('entry data'!$B$8:$B$507),"",A5715+1)))</f>
        <v/>
      </c>
      <c r="B5716" s="9" t="str">
        <f t="shared" si="549"/>
        <v/>
      </c>
      <c r="C5716" s="9" t="str">
        <f>IF(ISERROR(VLOOKUP(A5716,'entry data'!B:G,6,0)),"",VLOOKUP(A5716,'entry data'!B:G,6,0))</f>
        <v/>
      </c>
      <c r="D5716" s="9" t="str">
        <f>IF(ISERROR(VLOOKUP(A5716,'entry data'!B:C,2,0)),"",VLOOKUP(A5716,'entry data'!B:C,2,0))</f>
        <v/>
      </c>
      <c r="E5716" s="9" t="str">
        <f>IF(ISERROR(VLOOKUP(A5716,'entry data'!B:E,4,0)),"",VLOOKUP(A5716,'entry data'!B:E,4,0))</f>
        <v/>
      </c>
      <c r="F5716" s="11" t="str">
        <f>IF(A5716="","",IF(ISERROR(VLOOKUP(A5716,'entry data'!B:F,5,0)),"",VLOOKUP(A5716,'entry data'!B:F,5,0)))</f>
        <v/>
      </c>
      <c r="G5716" s="12" t="str">
        <f>IF(A5716="","",IF(ISERROR(VLOOKUP(A5716,'entry data'!B:I,8,0)),"",VLOOKUP(A5716,'entry data'!B:I,7,0)))</f>
        <v/>
      </c>
      <c r="H5716" s="13" t="str">
        <f>IF(A5716="","",IF(B5716=1,VLOOKUP(A5716,'entry data'!B:D,3,0),I5715))</f>
        <v/>
      </c>
      <c r="I5716" s="14" t="str">
        <f>IF(A5716="","",IF(E5716="weekly",7,IF(E5716="fortnightly",14,IF(E5716="monthly",DATE(IF(MONTH(H5716)=12,YEAR(H5716)+1,YEAR(H5716)),VLOOKUP(MONTH(H5716),index!$D$2:$G$13,2,0),DAY(H5716)),
IF(E5716="quarterly",DATE(IF(MONTH(H5716)&gt;=10,YEAR(H5716)+1,YEAR(H5716)),VLOOKUP(MONTH(H5716),index!$D$2:$G$13,3,0),DAY(H5716)),
IF(E5716="halfyearly",DATE(IF(MONTH(H5716)&gt;=7,YEAR(H5716)+1,YEAR(H5716)),VLOOKUP(MONTH(H5716),index!$D$2:$G$13,4,0),DAY(H5716)),
DATE(YEAR(H5716)+1,MONTH(H5716),DAY(H5716)))))-H5716))+H5716)</f>
        <v/>
      </c>
      <c r="J5716" s="9" t="str">
        <f t="shared" si="550"/>
        <v/>
      </c>
      <c r="K5716" s="11" t="str">
        <f t="shared" si="551"/>
        <v/>
      </c>
      <c r="L5716" s="11" t="str">
        <f t="shared" si="552"/>
        <v/>
      </c>
      <c r="M5716" s="11" t="str">
        <f>IF(A5716="","",VLOOKUP(E5716,index!$A$1:$B$6,2,0)*K5716*G5716)</f>
        <v/>
      </c>
      <c r="N5716" s="11" t="str">
        <f>IF(A5716="","",-PMT(G5716*VLOOKUP(E5716,index!$A$1:$B$6,2,0),C5716,F5716,0,0))</f>
        <v/>
      </c>
      <c r="O5716" s="11" t="str">
        <f t="shared" si="553"/>
        <v/>
      </c>
      <c r="P5716" s="11" t="str">
        <f t="shared" si="554"/>
        <v/>
      </c>
    </row>
    <row r="5717" spans="1:16" x14ac:dyDescent="0.25">
      <c r="A5717" s="9" t="str">
        <f>IF(A5716="","",IF(B5716&lt;C5716,A5716,IF(A5716=MAX('entry data'!$B$8:$B$507),"",A5716+1)))</f>
        <v/>
      </c>
      <c r="B5717" s="9" t="str">
        <f t="shared" si="549"/>
        <v/>
      </c>
      <c r="C5717" s="9" t="str">
        <f>IF(ISERROR(VLOOKUP(A5717,'entry data'!B:G,6,0)),"",VLOOKUP(A5717,'entry data'!B:G,6,0))</f>
        <v/>
      </c>
      <c r="D5717" s="9" t="str">
        <f>IF(ISERROR(VLOOKUP(A5717,'entry data'!B:C,2,0)),"",VLOOKUP(A5717,'entry data'!B:C,2,0))</f>
        <v/>
      </c>
      <c r="E5717" s="9" t="str">
        <f>IF(ISERROR(VLOOKUP(A5717,'entry data'!B:E,4,0)),"",VLOOKUP(A5717,'entry data'!B:E,4,0))</f>
        <v/>
      </c>
      <c r="F5717" s="11" t="str">
        <f>IF(A5717="","",IF(ISERROR(VLOOKUP(A5717,'entry data'!B:F,5,0)),"",VLOOKUP(A5717,'entry data'!B:F,5,0)))</f>
        <v/>
      </c>
      <c r="G5717" s="12" t="str">
        <f>IF(A5717="","",IF(ISERROR(VLOOKUP(A5717,'entry data'!B:I,8,0)),"",VLOOKUP(A5717,'entry data'!B:I,7,0)))</f>
        <v/>
      </c>
      <c r="H5717" s="13" t="str">
        <f>IF(A5717="","",IF(B5717=1,VLOOKUP(A5717,'entry data'!B:D,3,0),I5716))</f>
        <v/>
      </c>
      <c r="I5717" s="14" t="str">
        <f>IF(A5717="","",IF(E5717="weekly",7,IF(E5717="fortnightly",14,IF(E5717="monthly",DATE(IF(MONTH(H5717)=12,YEAR(H5717)+1,YEAR(H5717)),VLOOKUP(MONTH(H5717),index!$D$2:$G$13,2,0),DAY(H5717)),
IF(E5717="quarterly",DATE(IF(MONTH(H5717)&gt;=10,YEAR(H5717)+1,YEAR(H5717)),VLOOKUP(MONTH(H5717),index!$D$2:$G$13,3,0),DAY(H5717)),
IF(E5717="halfyearly",DATE(IF(MONTH(H5717)&gt;=7,YEAR(H5717)+1,YEAR(H5717)),VLOOKUP(MONTH(H5717),index!$D$2:$G$13,4,0),DAY(H5717)),
DATE(YEAR(H5717)+1,MONTH(H5717),DAY(H5717)))))-H5717))+H5717)</f>
        <v/>
      </c>
      <c r="J5717" s="9" t="str">
        <f t="shared" si="550"/>
        <v/>
      </c>
      <c r="K5717" s="11" t="str">
        <f t="shared" si="551"/>
        <v/>
      </c>
      <c r="L5717" s="11" t="str">
        <f t="shared" si="552"/>
        <v/>
      </c>
      <c r="M5717" s="11" t="str">
        <f>IF(A5717="","",VLOOKUP(E5717,index!$A$1:$B$6,2,0)*K5717*G5717)</f>
        <v/>
      </c>
      <c r="N5717" s="11" t="str">
        <f>IF(A5717="","",-PMT(G5717*VLOOKUP(E5717,index!$A$1:$B$6,2,0),C5717,F5717,0,0))</f>
        <v/>
      </c>
      <c r="O5717" s="11" t="str">
        <f t="shared" si="553"/>
        <v/>
      </c>
      <c r="P5717" s="11" t="str">
        <f t="shared" si="554"/>
        <v/>
      </c>
    </row>
    <row r="5718" spans="1:16" x14ac:dyDescent="0.25">
      <c r="A5718" s="9" t="str">
        <f>IF(A5717="","",IF(B5717&lt;C5717,A5717,IF(A5717=MAX('entry data'!$B$8:$B$507),"",A5717+1)))</f>
        <v/>
      </c>
      <c r="B5718" s="9" t="str">
        <f t="shared" si="549"/>
        <v/>
      </c>
      <c r="C5718" s="9" t="str">
        <f>IF(ISERROR(VLOOKUP(A5718,'entry data'!B:G,6,0)),"",VLOOKUP(A5718,'entry data'!B:G,6,0))</f>
        <v/>
      </c>
      <c r="D5718" s="9" t="str">
        <f>IF(ISERROR(VLOOKUP(A5718,'entry data'!B:C,2,0)),"",VLOOKUP(A5718,'entry data'!B:C,2,0))</f>
        <v/>
      </c>
      <c r="E5718" s="9" t="str">
        <f>IF(ISERROR(VLOOKUP(A5718,'entry data'!B:E,4,0)),"",VLOOKUP(A5718,'entry data'!B:E,4,0))</f>
        <v/>
      </c>
      <c r="F5718" s="11" t="str">
        <f>IF(A5718="","",IF(ISERROR(VLOOKUP(A5718,'entry data'!B:F,5,0)),"",VLOOKUP(A5718,'entry data'!B:F,5,0)))</f>
        <v/>
      </c>
      <c r="G5718" s="12" t="str">
        <f>IF(A5718="","",IF(ISERROR(VLOOKUP(A5718,'entry data'!B:I,8,0)),"",VLOOKUP(A5718,'entry data'!B:I,7,0)))</f>
        <v/>
      </c>
      <c r="H5718" s="13" t="str">
        <f>IF(A5718="","",IF(B5718=1,VLOOKUP(A5718,'entry data'!B:D,3,0),I5717))</f>
        <v/>
      </c>
      <c r="I5718" s="14" t="str">
        <f>IF(A5718="","",IF(E5718="weekly",7,IF(E5718="fortnightly",14,IF(E5718="monthly",DATE(IF(MONTH(H5718)=12,YEAR(H5718)+1,YEAR(H5718)),VLOOKUP(MONTH(H5718),index!$D$2:$G$13,2,0),DAY(H5718)),
IF(E5718="quarterly",DATE(IF(MONTH(H5718)&gt;=10,YEAR(H5718)+1,YEAR(H5718)),VLOOKUP(MONTH(H5718),index!$D$2:$G$13,3,0),DAY(H5718)),
IF(E5718="halfyearly",DATE(IF(MONTH(H5718)&gt;=7,YEAR(H5718)+1,YEAR(H5718)),VLOOKUP(MONTH(H5718),index!$D$2:$G$13,4,0),DAY(H5718)),
DATE(YEAR(H5718)+1,MONTH(H5718),DAY(H5718)))))-H5718))+H5718)</f>
        <v/>
      </c>
      <c r="J5718" s="9" t="str">
        <f t="shared" si="550"/>
        <v/>
      </c>
      <c r="K5718" s="11" t="str">
        <f t="shared" si="551"/>
        <v/>
      </c>
      <c r="L5718" s="11" t="str">
        <f t="shared" si="552"/>
        <v/>
      </c>
      <c r="M5718" s="11" t="str">
        <f>IF(A5718="","",VLOOKUP(E5718,index!$A$1:$B$6,2,0)*K5718*G5718)</f>
        <v/>
      </c>
      <c r="N5718" s="11" t="str">
        <f>IF(A5718="","",-PMT(G5718*VLOOKUP(E5718,index!$A$1:$B$6,2,0),C5718,F5718,0,0))</f>
        <v/>
      </c>
      <c r="O5718" s="11" t="str">
        <f t="shared" si="553"/>
        <v/>
      </c>
      <c r="P5718" s="11" t="str">
        <f t="shared" si="554"/>
        <v/>
      </c>
    </row>
    <row r="5719" spans="1:16" x14ac:dyDescent="0.25">
      <c r="A5719" s="9" t="str">
        <f>IF(A5718="","",IF(B5718&lt;C5718,A5718,IF(A5718=MAX('entry data'!$B$8:$B$507),"",A5718+1)))</f>
        <v/>
      </c>
      <c r="B5719" s="9" t="str">
        <f t="shared" ref="B5719:B5782" si="555">IF(A5719="","",IF(B5718=C5718,1,B5718+1))</f>
        <v/>
      </c>
      <c r="C5719" s="9" t="str">
        <f>IF(ISERROR(VLOOKUP(A5719,'entry data'!B:G,6,0)),"",VLOOKUP(A5719,'entry data'!B:G,6,0))</f>
        <v/>
      </c>
      <c r="D5719" s="9" t="str">
        <f>IF(ISERROR(VLOOKUP(A5719,'entry data'!B:C,2,0)),"",VLOOKUP(A5719,'entry data'!B:C,2,0))</f>
        <v/>
      </c>
      <c r="E5719" s="9" t="str">
        <f>IF(ISERROR(VLOOKUP(A5719,'entry data'!B:E,4,0)),"",VLOOKUP(A5719,'entry data'!B:E,4,0))</f>
        <v/>
      </c>
      <c r="F5719" s="11" t="str">
        <f>IF(A5719="","",IF(ISERROR(VLOOKUP(A5719,'entry data'!B:F,5,0)),"",VLOOKUP(A5719,'entry data'!B:F,5,0)))</f>
        <v/>
      </c>
      <c r="G5719" s="12" t="str">
        <f>IF(A5719="","",IF(ISERROR(VLOOKUP(A5719,'entry data'!B:I,8,0)),"",VLOOKUP(A5719,'entry data'!B:I,7,0)))</f>
        <v/>
      </c>
      <c r="H5719" s="13" t="str">
        <f>IF(A5719="","",IF(B5719=1,VLOOKUP(A5719,'entry data'!B:D,3,0),I5718))</f>
        <v/>
      </c>
      <c r="I5719" s="14" t="str">
        <f>IF(A5719="","",IF(E5719="weekly",7,IF(E5719="fortnightly",14,IF(E5719="monthly",DATE(IF(MONTH(H5719)=12,YEAR(H5719)+1,YEAR(H5719)),VLOOKUP(MONTH(H5719),index!$D$2:$G$13,2,0),DAY(H5719)),
IF(E5719="quarterly",DATE(IF(MONTH(H5719)&gt;=10,YEAR(H5719)+1,YEAR(H5719)),VLOOKUP(MONTH(H5719),index!$D$2:$G$13,3,0),DAY(H5719)),
IF(E5719="halfyearly",DATE(IF(MONTH(H5719)&gt;=7,YEAR(H5719)+1,YEAR(H5719)),VLOOKUP(MONTH(H5719),index!$D$2:$G$13,4,0),DAY(H5719)),
DATE(YEAR(H5719)+1,MONTH(H5719),DAY(H5719)))))-H5719))+H5719)</f>
        <v/>
      </c>
      <c r="J5719" s="9" t="str">
        <f t="shared" ref="J5719:J5782" si="556">IF(A5719="","",IF(MONTH(I5719)&lt;10,YEAR(I5719)&amp;"-0"&amp;MONTH(I5719),YEAR(I5719)&amp;"-"&amp;MONTH(I5719)))</f>
        <v/>
      </c>
      <c r="K5719" s="11" t="str">
        <f t="shared" ref="K5719:K5782" si="557">IF(A5719="","",IF(B5719=1,F5719,O5718))</f>
        <v/>
      </c>
      <c r="L5719" s="11" t="str">
        <f t="shared" ref="L5719:L5782" si="558">IF(A5719="","",N5719-M5719)</f>
        <v/>
      </c>
      <c r="M5719" s="11" t="str">
        <f>IF(A5719="","",VLOOKUP(E5719,index!$A$1:$B$6,2,0)*K5719*G5719)</f>
        <v/>
      </c>
      <c r="N5719" s="11" t="str">
        <f>IF(A5719="","",-PMT(G5719*VLOOKUP(E5719,index!$A$1:$B$6,2,0),C5719,F5719,0,0))</f>
        <v/>
      </c>
      <c r="O5719" s="11" t="str">
        <f t="shared" ref="O5719:O5782" si="559">IF(A5719="","",K5719-L5719)</f>
        <v/>
      </c>
      <c r="P5719" s="11" t="str">
        <f t="shared" si="554"/>
        <v/>
      </c>
    </row>
    <row r="5720" spans="1:16" x14ac:dyDescent="0.25">
      <c r="A5720" s="9" t="str">
        <f>IF(A5719="","",IF(B5719&lt;C5719,A5719,IF(A5719=MAX('entry data'!$B$8:$B$507),"",A5719+1)))</f>
        <v/>
      </c>
      <c r="B5720" s="9" t="str">
        <f t="shared" si="555"/>
        <v/>
      </c>
      <c r="C5720" s="9" t="str">
        <f>IF(ISERROR(VLOOKUP(A5720,'entry data'!B:G,6,0)),"",VLOOKUP(A5720,'entry data'!B:G,6,0))</f>
        <v/>
      </c>
      <c r="D5720" s="9" t="str">
        <f>IF(ISERROR(VLOOKUP(A5720,'entry data'!B:C,2,0)),"",VLOOKUP(A5720,'entry data'!B:C,2,0))</f>
        <v/>
      </c>
      <c r="E5720" s="9" t="str">
        <f>IF(ISERROR(VLOOKUP(A5720,'entry data'!B:E,4,0)),"",VLOOKUP(A5720,'entry data'!B:E,4,0))</f>
        <v/>
      </c>
      <c r="F5720" s="11" t="str">
        <f>IF(A5720="","",IF(ISERROR(VLOOKUP(A5720,'entry data'!B:F,5,0)),"",VLOOKUP(A5720,'entry data'!B:F,5,0)))</f>
        <v/>
      </c>
      <c r="G5720" s="12" t="str">
        <f>IF(A5720="","",IF(ISERROR(VLOOKUP(A5720,'entry data'!B:I,8,0)),"",VLOOKUP(A5720,'entry data'!B:I,7,0)))</f>
        <v/>
      </c>
      <c r="H5720" s="13" t="str">
        <f>IF(A5720="","",IF(B5720=1,VLOOKUP(A5720,'entry data'!B:D,3,0),I5719))</f>
        <v/>
      </c>
      <c r="I5720" s="14" t="str">
        <f>IF(A5720="","",IF(E5720="weekly",7,IF(E5720="fortnightly",14,IF(E5720="monthly",DATE(IF(MONTH(H5720)=12,YEAR(H5720)+1,YEAR(H5720)),VLOOKUP(MONTH(H5720),index!$D$2:$G$13,2,0),DAY(H5720)),
IF(E5720="quarterly",DATE(IF(MONTH(H5720)&gt;=10,YEAR(H5720)+1,YEAR(H5720)),VLOOKUP(MONTH(H5720),index!$D$2:$G$13,3,0),DAY(H5720)),
IF(E5720="halfyearly",DATE(IF(MONTH(H5720)&gt;=7,YEAR(H5720)+1,YEAR(H5720)),VLOOKUP(MONTH(H5720),index!$D$2:$G$13,4,0),DAY(H5720)),
DATE(YEAR(H5720)+1,MONTH(H5720),DAY(H5720)))))-H5720))+H5720)</f>
        <v/>
      </c>
      <c r="J5720" s="9" t="str">
        <f t="shared" si="556"/>
        <v/>
      </c>
      <c r="K5720" s="11" t="str">
        <f t="shared" si="557"/>
        <v/>
      </c>
      <c r="L5720" s="11" t="str">
        <f t="shared" si="558"/>
        <v/>
      </c>
      <c r="M5720" s="11" t="str">
        <f>IF(A5720="","",VLOOKUP(E5720,index!$A$1:$B$6,2,0)*K5720*G5720)</f>
        <v/>
      </c>
      <c r="N5720" s="11" t="str">
        <f>IF(A5720="","",-PMT(G5720*VLOOKUP(E5720,index!$A$1:$B$6,2,0),C5720,F5720,0,0))</f>
        <v/>
      </c>
      <c r="O5720" s="11" t="str">
        <f t="shared" si="559"/>
        <v/>
      </c>
      <c r="P5720" s="11" t="str">
        <f t="shared" si="554"/>
        <v/>
      </c>
    </row>
    <row r="5721" spans="1:16" x14ac:dyDescent="0.25">
      <c r="A5721" s="9" t="str">
        <f>IF(A5720="","",IF(B5720&lt;C5720,A5720,IF(A5720=MAX('entry data'!$B$8:$B$507),"",A5720+1)))</f>
        <v/>
      </c>
      <c r="B5721" s="9" t="str">
        <f t="shared" si="555"/>
        <v/>
      </c>
      <c r="C5721" s="9" t="str">
        <f>IF(ISERROR(VLOOKUP(A5721,'entry data'!B:G,6,0)),"",VLOOKUP(A5721,'entry data'!B:G,6,0))</f>
        <v/>
      </c>
      <c r="D5721" s="9" t="str">
        <f>IF(ISERROR(VLOOKUP(A5721,'entry data'!B:C,2,0)),"",VLOOKUP(A5721,'entry data'!B:C,2,0))</f>
        <v/>
      </c>
      <c r="E5721" s="9" t="str">
        <f>IF(ISERROR(VLOOKUP(A5721,'entry data'!B:E,4,0)),"",VLOOKUP(A5721,'entry data'!B:E,4,0))</f>
        <v/>
      </c>
      <c r="F5721" s="11" t="str">
        <f>IF(A5721="","",IF(ISERROR(VLOOKUP(A5721,'entry data'!B:F,5,0)),"",VLOOKUP(A5721,'entry data'!B:F,5,0)))</f>
        <v/>
      </c>
      <c r="G5721" s="12" t="str">
        <f>IF(A5721="","",IF(ISERROR(VLOOKUP(A5721,'entry data'!B:I,8,0)),"",VLOOKUP(A5721,'entry data'!B:I,7,0)))</f>
        <v/>
      </c>
      <c r="H5721" s="13" t="str">
        <f>IF(A5721="","",IF(B5721=1,VLOOKUP(A5721,'entry data'!B:D,3,0),I5720))</f>
        <v/>
      </c>
      <c r="I5721" s="14" t="str">
        <f>IF(A5721="","",IF(E5721="weekly",7,IF(E5721="fortnightly",14,IF(E5721="monthly",DATE(IF(MONTH(H5721)=12,YEAR(H5721)+1,YEAR(H5721)),VLOOKUP(MONTH(H5721),index!$D$2:$G$13,2,0),DAY(H5721)),
IF(E5721="quarterly",DATE(IF(MONTH(H5721)&gt;=10,YEAR(H5721)+1,YEAR(H5721)),VLOOKUP(MONTH(H5721),index!$D$2:$G$13,3,0),DAY(H5721)),
IF(E5721="halfyearly",DATE(IF(MONTH(H5721)&gt;=7,YEAR(H5721)+1,YEAR(H5721)),VLOOKUP(MONTH(H5721),index!$D$2:$G$13,4,0),DAY(H5721)),
DATE(YEAR(H5721)+1,MONTH(H5721),DAY(H5721)))))-H5721))+H5721)</f>
        <v/>
      </c>
      <c r="J5721" s="9" t="str">
        <f t="shared" si="556"/>
        <v/>
      </c>
      <c r="K5721" s="11" t="str">
        <f t="shared" si="557"/>
        <v/>
      </c>
      <c r="L5721" s="11" t="str">
        <f t="shared" si="558"/>
        <v/>
      </c>
      <c r="M5721" s="11" t="str">
        <f>IF(A5721="","",VLOOKUP(E5721,index!$A$1:$B$6,2,0)*K5721*G5721)</f>
        <v/>
      </c>
      <c r="N5721" s="11" t="str">
        <f>IF(A5721="","",-PMT(G5721*VLOOKUP(E5721,index!$A$1:$B$6,2,0),C5721,F5721,0,0))</f>
        <v/>
      </c>
      <c r="O5721" s="11" t="str">
        <f t="shared" si="559"/>
        <v/>
      </c>
      <c r="P5721" s="11" t="str">
        <f t="shared" si="554"/>
        <v/>
      </c>
    </row>
    <row r="5722" spans="1:16" x14ac:dyDescent="0.25">
      <c r="A5722" s="9" t="str">
        <f>IF(A5721="","",IF(B5721&lt;C5721,A5721,IF(A5721=MAX('entry data'!$B$8:$B$507),"",A5721+1)))</f>
        <v/>
      </c>
      <c r="B5722" s="9" t="str">
        <f t="shared" si="555"/>
        <v/>
      </c>
      <c r="C5722" s="9" t="str">
        <f>IF(ISERROR(VLOOKUP(A5722,'entry data'!B:G,6,0)),"",VLOOKUP(A5722,'entry data'!B:G,6,0))</f>
        <v/>
      </c>
      <c r="D5722" s="9" t="str">
        <f>IF(ISERROR(VLOOKUP(A5722,'entry data'!B:C,2,0)),"",VLOOKUP(A5722,'entry data'!B:C,2,0))</f>
        <v/>
      </c>
      <c r="E5722" s="9" t="str">
        <f>IF(ISERROR(VLOOKUP(A5722,'entry data'!B:E,4,0)),"",VLOOKUP(A5722,'entry data'!B:E,4,0))</f>
        <v/>
      </c>
      <c r="F5722" s="11" t="str">
        <f>IF(A5722="","",IF(ISERROR(VLOOKUP(A5722,'entry data'!B:F,5,0)),"",VLOOKUP(A5722,'entry data'!B:F,5,0)))</f>
        <v/>
      </c>
      <c r="G5722" s="12" t="str">
        <f>IF(A5722="","",IF(ISERROR(VLOOKUP(A5722,'entry data'!B:I,8,0)),"",VLOOKUP(A5722,'entry data'!B:I,7,0)))</f>
        <v/>
      </c>
      <c r="H5722" s="13" t="str">
        <f>IF(A5722="","",IF(B5722=1,VLOOKUP(A5722,'entry data'!B:D,3,0),I5721))</f>
        <v/>
      </c>
      <c r="I5722" s="14" t="str">
        <f>IF(A5722="","",IF(E5722="weekly",7,IF(E5722="fortnightly",14,IF(E5722="monthly",DATE(IF(MONTH(H5722)=12,YEAR(H5722)+1,YEAR(H5722)),VLOOKUP(MONTH(H5722),index!$D$2:$G$13,2,0),DAY(H5722)),
IF(E5722="quarterly",DATE(IF(MONTH(H5722)&gt;=10,YEAR(H5722)+1,YEAR(H5722)),VLOOKUP(MONTH(H5722),index!$D$2:$G$13,3,0),DAY(H5722)),
IF(E5722="halfyearly",DATE(IF(MONTH(H5722)&gt;=7,YEAR(H5722)+1,YEAR(H5722)),VLOOKUP(MONTH(H5722),index!$D$2:$G$13,4,0),DAY(H5722)),
DATE(YEAR(H5722)+1,MONTH(H5722),DAY(H5722)))))-H5722))+H5722)</f>
        <v/>
      </c>
      <c r="J5722" s="9" t="str">
        <f t="shared" si="556"/>
        <v/>
      </c>
      <c r="K5722" s="11" t="str">
        <f t="shared" si="557"/>
        <v/>
      </c>
      <c r="L5722" s="11" t="str">
        <f t="shared" si="558"/>
        <v/>
      </c>
      <c r="M5722" s="11" t="str">
        <f>IF(A5722="","",VLOOKUP(E5722,index!$A$1:$B$6,2,0)*K5722*G5722)</f>
        <v/>
      </c>
      <c r="N5722" s="11" t="str">
        <f>IF(A5722="","",-PMT(G5722*VLOOKUP(E5722,index!$A$1:$B$6,2,0),C5722,F5722,0,0))</f>
        <v/>
      </c>
      <c r="O5722" s="11" t="str">
        <f t="shared" si="559"/>
        <v/>
      </c>
      <c r="P5722" s="11" t="str">
        <f t="shared" si="554"/>
        <v/>
      </c>
    </row>
    <row r="5723" spans="1:16" x14ac:dyDescent="0.25">
      <c r="A5723" s="9" t="str">
        <f>IF(A5722="","",IF(B5722&lt;C5722,A5722,IF(A5722=MAX('entry data'!$B$8:$B$507),"",A5722+1)))</f>
        <v/>
      </c>
      <c r="B5723" s="9" t="str">
        <f t="shared" si="555"/>
        <v/>
      </c>
      <c r="C5723" s="9" t="str">
        <f>IF(ISERROR(VLOOKUP(A5723,'entry data'!B:G,6,0)),"",VLOOKUP(A5723,'entry data'!B:G,6,0))</f>
        <v/>
      </c>
      <c r="D5723" s="9" t="str">
        <f>IF(ISERROR(VLOOKUP(A5723,'entry data'!B:C,2,0)),"",VLOOKUP(A5723,'entry data'!B:C,2,0))</f>
        <v/>
      </c>
      <c r="E5723" s="9" t="str">
        <f>IF(ISERROR(VLOOKUP(A5723,'entry data'!B:E,4,0)),"",VLOOKUP(A5723,'entry data'!B:E,4,0))</f>
        <v/>
      </c>
      <c r="F5723" s="11" t="str">
        <f>IF(A5723="","",IF(ISERROR(VLOOKUP(A5723,'entry data'!B:F,5,0)),"",VLOOKUP(A5723,'entry data'!B:F,5,0)))</f>
        <v/>
      </c>
      <c r="G5723" s="12" t="str">
        <f>IF(A5723="","",IF(ISERROR(VLOOKUP(A5723,'entry data'!B:I,8,0)),"",VLOOKUP(A5723,'entry data'!B:I,7,0)))</f>
        <v/>
      </c>
      <c r="H5723" s="13" t="str">
        <f>IF(A5723="","",IF(B5723=1,VLOOKUP(A5723,'entry data'!B:D,3,0),I5722))</f>
        <v/>
      </c>
      <c r="I5723" s="14" t="str">
        <f>IF(A5723="","",IF(E5723="weekly",7,IF(E5723="fortnightly",14,IF(E5723="monthly",DATE(IF(MONTH(H5723)=12,YEAR(H5723)+1,YEAR(H5723)),VLOOKUP(MONTH(H5723),index!$D$2:$G$13,2,0),DAY(H5723)),
IF(E5723="quarterly",DATE(IF(MONTH(H5723)&gt;=10,YEAR(H5723)+1,YEAR(H5723)),VLOOKUP(MONTH(H5723),index!$D$2:$G$13,3,0),DAY(H5723)),
IF(E5723="halfyearly",DATE(IF(MONTH(H5723)&gt;=7,YEAR(H5723)+1,YEAR(H5723)),VLOOKUP(MONTH(H5723),index!$D$2:$G$13,4,0),DAY(H5723)),
DATE(YEAR(H5723)+1,MONTH(H5723),DAY(H5723)))))-H5723))+H5723)</f>
        <v/>
      </c>
      <c r="J5723" s="9" t="str">
        <f t="shared" si="556"/>
        <v/>
      </c>
      <c r="K5723" s="11" t="str">
        <f t="shared" si="557"/>
        <v/>
      </c>
      <c r="L5723" s="11" t="str">
        <f t="shared" si="558"/>
        <v/>
      </c>
      <c r="M5723" s="11" t="str">
        <f>IF(A5723="","",VLOOKUP(E5723,index!$A$1:$B$6,2,0)*K5723*G5723)</f>
        <v/>
      </c>
      <c r="N5723" s="11" t="str">
        <f>IF(A5723="","",-PMT(G5723*VLOOKUP(E5723,index!$A$1:$B$6,2,0),C5723,F5723,0,0))</f>
        <v/>
      </c>
      <c r="O5723" s="11" t="str">
        <f t="shared" si="559"/>
        <v/>
      </c>
      <c r="P5723" s="11" t="str">
        <f t="shared" si="554"/>
        <v/>
      </c>
    </row>
    <row r="5724" spans="1:16" x14ac:dyDescent="0.25">
      <c r="A5724" s="9" t="str">
        <f>IF(A5723="","",IF(B5723&lt;C5723,A5723,IF(A5723=MAX('entry data'!$B$8:$B$507),"",A5723+1)))</f>
        <v/>
      </c>
      <c r="B5724" s="9" t="str">
        <f t="shared" si="555"/>
        <v/>
      </c>
      <c r="C5724" s="9" t="str">
        <f>IF(ISERROR(VLOOKUP(A5724,'entry data'!B:G,6,0)),"",VLOOKUP(A5724,'entry data'!B:G,6,0))</f>
        <v/>
      </c>
      <c r="D5724" s="9" t="str">
        <f>IF(ISERROR(VLOOKUP(A5724,'entry data'!B:C,2,0)),"",VLOOKUP(A5724,'entry data'!B:C,2,0))</f>
        <v/>
      </c>
      <c r="E5724" s="9" t="str">
        <f>IF(ISERROR(VLOOKUP(A5724,'entry data'!B:E,4,0)),"",VLOOKUP(A5724,'entry data'!B:E,4,0))</f>
        <v/>
      </c>
      <c r="F5724" s="11" t="str">
        <f>IF(A5724="","",IF(ISERROR(VLOOKUP(A5724,'entry data'!B:F,5,0)),"",VLOOKUP(A5724,'entry data'!B:F,5,0)))</f>
        <v/>
      </c>
      <c r="G5724" s="12" t="str">
        <f>IF(A5724="","",IF(ISERROR(VLOOKUP(A5724,'entry data'!B:I,8,0)),"",VLOOKUP(A5724,'entry data'!B:I,7,0)))</f>
        <v/>
      </c>
      <c r="H5724" s="13" t="str">
        <f>IF(A5724="","",IF(B5724=1,VLOOKUP(A5724,'entry data'!B:D,3,0),I5723))</f>
        <v/>
      </c>
      <c r="I5724" s="14" t="str">
        <f>IF(A5724="","",IF(E5724="weekly",7,IF(E5724="fortnightly",14,IF(E5724="monthly",DATE(IF(MONTH(H5724)=12,YEAR(H5724)+1,YEAR(H5724)),VLOOKUP(MONTH(H5724),index!$D$2:$G$13,2,0),DAY(H5724)),
IF(E5724="quarterly",DATE(IF(MONTH(H5724)&gt;=10,YEAR(H5724)+1,YEAR(H5724)),VLOOKUP(MONTH(H5724),index!$D$2:$G$13,3,0),DAY(H5724)),
IF(E5724="halfyearly",DATE(IF(MONTH(H5724)&gt;=7,YEAR(H5724)+1,YEAR(H5724)),VLOOKUP(MONTH(H5724),index!$D$2:$G$13,4,0),DAY(H5724)),
DATE(YEAR(H5724)+1,MONTH(H5724),DAY(H5724)))))-H5724))+H5724)</f>
        <v/>
      </c>
      <c r="J5724" s="9" t="str">
        <f t="shared" si="556"/>
        <v/>
      </c>
      <c r="K5724" s="11" t="str">
        <f t="shared" si="557"/>
        <v/>
      </c>
      <c r="L5724" s="11" t="str">
        <f t="shared" si="558"/>
        <v/>
      </c>
      <c r="M5724" s="11" t="str">
        <f>IF(A5724="","",VLOOKUP(E5724,index!$A$1:$B$6,2,0)*K5724*G5724)</f>
        <v/>
      </c>
      <c r="N5724" s="11" t="str">
        <f>IF(A5724="","",-PMT(G5724*VLOOKUP(E5724,index!$A$1:$B$6,2,0),C5724,F5724,0,0))</f>
        <v/>
      </c>
      <c r="O5724" s="11" t="str">
        <f t="shared" si="559"/>
        <v/>
      </c>
      <c r="P5724" s="11" t="str">
        <f t="shared" si="554"/>
        <v/>
      </c>
    </row>
    <row r="5725" spans="1:16" x14ac:dyDescent="0.25">
      <c r="A5725" s="9" t="str">
        <f>IF(A5724="","",IF(B5724&lt;C5724,A5724,IF(A5724=MAX('entry data'!$B$8:$B$507),"",A5724+1)))</f>
        <v/>
      </c>
      <c r="B5725" s="9" t="str">
        <f t="shared" si="555"/>
        <v/>
      </c>
      <c r="C5725" s="9" t="str">
        <f>IF(ISERROR(VLOOKUP(A5725,'entry data'!B:G,6,0)),"",VLOOKUP(A5725,'entry data'!B:G,6,0))</f>
        <v/>
      </c>
      <c r="D5725" s="9" t="str">
        <f>IF(ISERROR(VLOOKUP(A5725,'entry data'!B:C,2,0)),"",VLOOKUP(A5725,'entry data'!B:C,2,0))</f>
        <v/>
      </c>
      <c r="E5725" s="9" t="str">
        <f>IF(ISERROR(VLOOKUP(A5725,'entry data'!B:E,4,0)),"",VLOOKUP(A5725,'entry data'!B:E,4,0))</f>
        <v/>
      </c>
      <c r="F5725" s="11" t="str">
        <f>IF(A5725="","",IF(ISERROR(VLOOKUP(A5725,'entry data'!B:F,5,0)),"",VLOOKUP(A5725,'entry data'!B:F,5,0)))</f>
        <v/>
      </c>
      <c r="G5725" s="12" t="str">
        <f>IF(A5725="","",IF(ISERROR(VLOOKUP(A5725,'entry data'!B:I,8,0)),"",VLOOKUP(A5725,'entry data'!B:I,7,0)))</f>
        <v/>
      </c>
      <c r="H5725" s="13" t="str">
        <f>IF(A5725="","",IF(B5725=1,VLOOKUP(A5725,'entry data'!B:D,3,0),I5724))</f>
        <v/>
      </c>
      <c r="I5725" s="14" t="str">
        <f>IF(A5725="","",IF(E5725="weekly",7,IF(E5725="fortnightly",14,IF(E5725="monthly",DATE(IF(MONTH(H5725)=12,YEAR(H5725)+1,YEAR(H5725)),VLOOKUP(MONTH(H5725),index!$D$2:$G$13,2,0),DAY(H5725)),
IF(E5725="quarterly",DATE(IF(MONTH(H5725)&gt;=10,YEAR(H5725)+1,YEAR(H5725)),VLOOKUP(MONTH(H5725),index!$D$2:$G$13,3,0),DAY(H5725)),
IF(E5725="halfyearly",DATE(IF(MONTH(H5725)&gt;=7,YEAR(H5725)+1,YEAR(H5725)),VLOOKUP(MONTH(H5725),index!$D$2:$G$13,4,0),DAY(H5725)),
DATE(YEAR(H5725)+1,MONTH(H5725),DAY(H5725)))))-H5725))+H5725)</f>
        <v/>
      </c>
      <c r="J5725" s="9" t="str">
        <f t="shared" si="556"/>
        <v/>
      </c>
      <c r="K5725" s="11" t="str">
        <f t="shared" si="557"/>
        <v/>
      </c>
      <c r="L5725" s="11" t="str">
        <f t="shared" si="558"/>
        <v/>
      </c>
      <c r="M5725" s="11" t="str">
        <f>IF(A5725="","",VLOOKUP(E5725,index!$A$1:$B$6,2,0)*K5725*G5725)</f>
        <v/>
      </c>
      <c r="N5725" s="11" t="str">
        <f>IF(A5725="","",-PMT(G5725*VLOOKUP(E5725,index!$A$1:$B$6,2,0),C5725,F5725,0,0))</f>
        <v/>
      </c>
      <c r="O5725" s="11" t="str">
        <f t="shared" si="559"/>
        <v/>
      </c>
      <c r="P5725" s="11" t="str">
        <f t="shared" si="554"/>
        <v/>
      </c>
    </row>
    <row r="5726" spans="1:16" x14ac:dyDescent="0.25">
      <c r="A5726" s="9" t="str">
        <f>IF(A5725="","",IF(B5725&lt;C5725,A5725,IF(A5725=MAX('entry data'!$B$8:$B$507),"",A5725+1)))</f>
        <v/>
      </c>
      <c r="B5726" s="9" t="str">
        <f t="shared" si="555"/>
        <v/>
      </c>
      <c r="C5726" s="9" t="str">
        <f>IF(ISERROR(VLOOKUP(A5726,'entry data'!B:G,6,0)),"",VLOOKUP(A5726,'entry data'!B:G,6,0))</f>
        <v/>
      </c>
      <c r="D5726" s="9" t="str">
        <f>IF(ISERROR(VLOOKUP(A5726,'entry data'!B:C,2,0)),"",VLOOKUP(A5726,'entry data'!B:C,2,0))</f>
        <v/>
      </c>
      <c r="E5726" s="9" t="str">
        <f>IF(ISERROR(VLOOKUP(A5726,'entry data'!B:E,4,0)),"",VLOOKUP(A5726,'entry data'!B:E,4,0))</f>
        <v/>
      </c>
      <c r="F5726" s="11" t="str">
        <f>IF(A5726="","",IF(ISERROR(VLOOKUP(A5726,'entry data'!B:F,5,0)),"",VLOOKUP(A5726,'entry data'!B:F,5,0)))</f>
        <v/>
      </c>
      <c r="G5726" s="12" t="str">
        <f>IF(A5726="","",IF(ISERROR(VLOOKUP(A5726,'entry data'!B:I,8,0)),"",VLOOKUP(A5726,'entry data'!B:I,7,0)))</f>
        <v/>
      </c>
      <c r="H5726" s="13" t="str">
        <f>IF(A5726="","",IF(B5726=1,VLOOKUP(A5726,'entry data'!B:D,3,0),I5725))</f>
        <v/>
      </c>
      <c r="I5726" s="14" t="str">
        <f>IF(A5726="","",IF(E5726="weekly",7,IF(E5726="fortnightly",14,IF(E5726="monthly",DATE(IF(MONTH(H5726)=12,YEAR(H5726)+1,YEAR(H5726)),VLOOKUP(MONTH(H5726),index!$D$2:$G$13,2,0),DAY(H5726)),
IF(E5726="quarterly",DATE(IF(MONTH(H5726)&gt;=10,YEAR(H5726)+1,YEAR(H5726)),VLOOKUP(MONTH(H5726),index!$D$2:$G$13,3,0),DAY(H5726)),
IF(E5726="halfyearly",DATE(IF(MONTH(H5726)&gt;=7,YEAR(H5726)+1,YEAR(H5726)),VLOOKUP(MONTH(H5726),index!$D$2:$G$13,4,0),DAY(H5726)),
DATE(YEAR(H5726)+1,MONTH(H5726),DAY(H5726)))))-H5726))+H5726)</f>
        <v/>
      </c>
      <c r="J5726" s="9" t="str">
        <f t="shared" si="556"/>
        <v/>
      </c>
      <c r="K5726" s="11" t="str">
        <f t="shared" si="557"/>
        <v/>
      </c>
      <c r="L5726" s="11" t="str">
        <f t="shared" si="558"/>
        <v/>
      </c>
      <c r="M5726" s="11" t="str">
        <f>IF(A5726="","",VLOOKUP(E5726,index!$A$1:$B$6,2,0)*K5726*G5726)</f>
        <v/>
      </c>
      <c r="N5726" s="11" t="str">
        <f>IF(A5726="","",-PMT(G5726*VLOOKUP(E5726,index!$A$1:$B$6,2,0),C5726,F5726,0,0))</f>
        <v/>
      </c>
      <c r="O5726" s="11" t="str">
        <f t="shared" si="559"/>
        <v/>
      </c>
      <c r="P5726" s="11" t="str">
        <f t="shared" si="554"/>
        <v/>
      </c>
    </row>
    <row r="5727" spans="1:16" x14ac:dyDescent="0.25">
      <c r="A5727" s="9" t="str">
        <f>IF(A5726="","",IF(B5726&lt;C5726,A5726,IF(A5726=MAX('entry data'!$B$8:$B$507),"",A5726+1)))</f>
        <v/>
      </c>
      <c r="B5727" s="9" t="str">
        <f t="shared" si="555"/>
        <v/>
      </c>
      <c r="C5727" s="9" t="str">
        <f>IF(ISERROR(VLOOKUP(A5727,'entry data'!B:G,6,0)),"",VLOOKUP(A5727,'entry data'!B:G,6,0))</f>
        <v/>
      </c>
      <c r="D5727" s="9" t="str">
        <f>IF(ISERROR(VLOOKUP(A5727,'entry data'!B:C,2,0)),"",VLOOKUP(A5727,'entry data'!B:C,2,0))</f>
        <v/>
      </c>
      <c r="E5727" s="9" t="str">
        <f>IF(ISERROR(VLOOKUP(A5727,'entry data'!B:E,4,0)),"",VLOOKUP(A5727,'entry data'!B:E,4,0))</f>
        <v/>
      </c>
      <c r="F5727" s="11" t="str">
        <f>IF(A5727="","",IF(ISERROR(VLOOKUP(A5727,'entry data'!B:F,5,0)),"",VLOOKUP(A5727,'entry data'!B:F,5,0)))</f>
        <v/>
      </c>
      <c r="G5727" s="12" t="str">
        <f>IF(A5727="","",IF(ISERROR(VLOOKUP(A5727,'entry data'!B:I,8,0)),"",VLOOKUP(A5727,'entry data'!B:I,7,0)))</f>
        <v/>
      </c>
      <c r="H5727" s="13" t="str">
        <f>IF(A5727="","",IF(B5727=1,VLOOKUP(A5727,'entry data'!B:D,3,0),I5726))</f>
        <v/>
      </c>
      <c r="I5727" s="14" t="str">
        <f>IF(A5727="","",IF(E5727="weekly",7,IF(E5727="fortnightly",14,IF(E5727="monthly",DATE(IF(MONTH(H5727)=12,YEAR(H5727)+1,YEAR(H5727)),VLOOKUP(MONTH(H5727),index!$D$2:$G$13,2,0),DAY(H5727)),
IF(E5727="quarterly",DATE(IF(MONTH(H5727)&gt;=10,YEAR(H5727)+1,YEAR(H5727)),VLOOKUP(MONTH(H5727),index!$D$2:$G$13,3,0),DAY(H5727)),
IF(E5727="halfyearly",DATE(IF(MONTH(H5727)&gt;=7,YEAR(H5727)+1,YEAR(H5727)),VLOOKUP(MONTH(H5727),index!$D$2:$G$13,4,0),DAY(H5727)),
DATE(YEAR(H5727)+1,MONTH(H5727),DAY(H5727)))))-H5727))+H5727)</f>
        <v/>
      </c>
      <c r="J5727" s="9" t="str">
        <f t="shared" si="556"/>
        <v/>
      </c>
      <c r="K5727" s="11" t="str">
        <f t="shared" si="557"/>
        <v/>
      </c>
      <c r="L5727" s="11" t="str">
        <f t="shared" si="558"/>
        <v/>
      </c>
      <c r="M5727" s="11" t="str">
        <f>IF(A5727="","",VLOOKUP(E5727,index!$A$1:$B$6,2,0)*K5727*G5727)</f>
        <v/>
      </c>
      <c r="N5727" s="11" t="str">
        <f>IF(A5727="","",-PMT(G5727*VLOOKUP(E5727,index!$A$1:$B$6,2,0),C5727,F5727,0,0))</f>
        <v/>
      </c>
      <c r="O5727" s="11" t="str">
        <f t="shared" si="559"/>
        <v/>
      </c>
      <c r="P5727" s="11" t="str">
        <f t="shared" si="554"/>
        <v/>
      </c>
    </row>
    <row r="5728" spans="1:16" x14ac:dyDescent="0.25">
      <c r="A5728" s="9" t="str">
        <f>IF(A5727="","",IF(B5727&lt;C5727,A5727,IF(A5727=MAX('entry data'!$B$8:$B$507),"",A5727+1)))</f>
        <v/>
      </c>
      <c r="B5728" s="9" t="str">
        <f t="shared" si="555"/>
        <v/>
      </c>
      <c r="C5728" s="9" t="str">
        <f>IF(ISERROR(VLOOKUP(A5728,'entry data'!B:G,6,0)),"",VLOOKUP(A5728,'entry data'!B:G,6,0))</f>
        <v/>
      </c>
      <c r="D5728" s="9" t="str">
        <f>IF(ISERROR(VLOOKUP(A5728,'entry data'!B:C,2,0)),"",VLOOKUP(A5728,'entry data'!B:C,2,0))</f>
        <v/>
      </c>
      <c r="E5728" s="9" t="str">
        <f>IF(ISERROR(VLOOKUP(A5728,'entry data'!B:E,4,0)),"",VLOOKUP(A5728,'entry data'!B:E,4,0))</f>
        <v/>
      </c>
      <c r="F5728" s="11" t="str">
        <f>IF(A5728="","",IF(ISERROR(VLOOKUP(A5728,'entry data'!B:F,5,0)),"",VLOOKUP(A5728,'entry data'!B:F,5,0)))</f>
        <v/>
      </c>
      <c r="G5728" s="12" t="str">
        <f>IF(A5728="","",IF(ISERROR(VLOOKUP(A5728,'entry data'!B:I,8,0)),"",VLOOKUP(A5728,'entry data'!B:I,7,0)))</f>
        <v/>
      </c>
      <c r="H5728" s="13" t="str">
        <f>IF(A5728="","",IF(B5728=1,VLOOKUP(A5728,'entry data'!B:D,3,0),I5727))</f>
        <v/>
      </c>
      <c r="I5728" s="14" t="str">
        <f>IF(A5728="","",IF(E5728="weekly",7,IF(E5728="fortnightly",14,IF(E5728="monthly",DATE(IF(MONTH(H5728)=12,YEAR(H5728)+1,YEAR(H5728)),VLOOKUP(MONTH(H5728),index!$D$2:$G$13,2,0),DAY(H5728)),
IF(E5728="quarterly",DATE(IF(MONTH(H5728)&gt;=10,YEAR(H5728)+1,YEAR(H5728)),VLOOKUP(MONTH(H5728),index!$D$2:$G$13,3,0),DAY(H5728)),
IF(E5728="halfyearly",DATE(IF(MONTH(H5728)&gt;=7,YEAR(H5728)+1,YEAR(H5728)),VLOOKUP(MONTH(H5728),index!$D$2:$G$13,4,0),DAY(H5728)),
DATE(YEAR(H5728)+1,MONTH(H5728),DAY(H5728)))))-H5728))+H5728)</f>
        <v/>
      </c>
      <c r="J5728" s="9" t="str">
        <f t="shared" si="556"/>
        <v/>
      </c>
      <c r="K5728" s="11" t="str">
        <f t="shared" si="557"/>
        <v/>
      </c>
      <c r="L5728" s="11" t="str">
        <f t="shared" si="558"/>
        <v/>
      </c>
      <c r="M5728" s="11" t="str">
        <f>IF(A5728="","",VLOOKUP(E5728,index!$A$1:$B$6,2,0)*K5728*G5728)</f>
        <v/>
      </c>
      <c r="N5728" s="11" t="str">
        <f>IF(A5728="","",-PMT(G5728*VLOOKUP(E5728,index!$A$1:$B$6,2,0),C5728,F5728,0,0))</f>
        <v/>
      </c>
      <c r="O5728" s="11" t="str">
        <f t="shared" si="559"/>
        <v/>
      </c>
      <c r="P5728" s="11" t="str">
        <f t="shared" si="554"/>
        <v/>
      </c>
    </row>
    <row r="5729" spans="1:16" x14ac:dyDescent="0.25">
      <c r="A5729" s="9" t="str">
        <f>IF(A5728="","",IF(B5728&lt;C5728,A5728,IF(A5728=MAX('entry data'!$B$8:$B$507),"",A5728+1)))</f>
        <v/>
      </c>
      <c r="B5729" s="9" t="str">
        <f t="shared" si="555"/>
        <v/>
      </c>
      <c r="C5729" s="9" t="str">
        <f>IF(ISERROR(VLOOKUP(A5729,'entry data'!B:G,6,0)),"",VLOOKUP(A5729,'entry data'!B:G,6,0))</f>
        <v/>
      </c>
      <c r="D5729" s="9" t="str">
        <f>IF(ISERROR(VLOOKUP(A5729,'entry data'!B:C,2,0)),"",VLOOKUP(A5729,'entry data'!B:C,2,0))</f>
        <v/>
      </c>
      <c r="E5729" s="9" t="str">
        <f>IF(ISERROR(VLOOKUP(A5729,'entry data'!B:E,4,0)),"",VLOOKUP(A5729,'entry data'!B:E,4,0))</f>
        <v/>
      </c>
      <c r="F5729" s="11" t="str">
        <f>IF(A5729="","",IF(ISERROR(VLOOKUP(A5729,'entry data'!B:F,5,0)),"",VLOOKUP(A5729,'entry data'!B:F,5,0)))</f>
        <v/>
      </c>
      <c r="G5729" s="12" t="str">
        <f>IF(A5729="","",IF(ISERROR(VLOOKUP(A5729,'entry data'!B:I,8,0)),"",VLOOKUP(A5729,'entry data'!B:I,7,0)))</f>
        <v/>
      </c>
      <c r="H5729" s="13" t="str">
        <f>IF(A5729="","",IF(B5729=1,VLOOKUP(A5729,'entry data'!B:D,3,0),I5728))</f>
        <v/>
      </c>
      <c r="I5729" s="14" t="str">
        <f>IF(A5729="","",IF(E5729="weekly",7,IF(E5729="fortnightly",14,IF(E5729="monthly",DATE(IF(MONTH(H5729)=12,YEAR(H5729)+1,YEAR(H5729)),VLOOKUP(MONTH(H5729),index!$D$2:$G$13,2,0),DAY(H5729)),
IF(E5729="quarterly",DATE(IF(MONTH(H5729)&gt;=10,YEAR(H5729)+1,YEAR(H5729)),VLOOKUP(MONTH(H5729),index!$D$2:$G$13,3,0),DAY(H5729)),
IF(E5729="halfyearly",DATE(IF(MONTH(H5729)&gt;=7,YEAR(H5729)+1,YEAR(H5729)),VLOOKUP(MONTH(H5729),index!$D$2:$G$13,4,0),DAY(H5729)),
DATE(YEAR(H5729)+1,MONTH(H5729),DAY(H5729)))))-H5729))+H5729)</f>
        <v/>
      </c>
      <c r="J5729" s="9" t="str">
        <f t="shared" si="556"/>
        <v/>
      </c>
      <c r="K5729" s="11" t="str">
        <f t="shared" si="557"/>
        <v/>
      </c>
      <c r="L5729" s="11" t="str">
        <f t="shared" si="558"/>
        <v/>
      </c>
      <c r="M5729" s="11" t="str">
        <f>IF(A5729="","",VLOOKUP(E5729,index!$A$1:$B$6,2,0)*K5729*G5729)</f>
        <v/>
      </c>
      <c r="N5729" s="11" t="str">
        <f>IF(A5729="","",-PMT(G5729*VLOOKUP(E5729,index!$A$1:$B$6,2,0),C5729,F5729,0,0))</f>
        <v/>
      </c>
      <c r="O5729" s="11" t="str">
        <f t="shared" si="559"/>
        <v/>
      </c>
      <c r="P5729" s="11" t="str">
        <f t="shared" si="554"/>
        <v/>
      </c>
    </row>
    <row r="5730" spans="1:16" x14ac:dyDescent="0.25">
      <c r="A5730" s="9" t="str">
        <f>IF(A5729="","",IF(B5729&lt;C5729,A5729,IF(A5729=MAX('entry data'!$B$8:$B$507),"",A5729+1)))</f>
        <v/>
      </c>
      <c r="B5730" s="9" t="str">
        <f t="shared" si="555"/>
        <v/>
      </c>
      <c r="C5730" s="9" t="str">
        <f>IF(ISERROR(VLOOKUP(A5730,'entry data'!B:G,6,0)),"",VLOOKUP(A5730,'entry data'!B:G,6,0))</f>
        <v/>
      </c>
      <c r="D5730" s="9" t="str">
        <f>IF(ISERROR(VLOOKUP(A5730,'entry data'!B:C,2,0)),"",VLOOKUP(A5730,'entry data'!B:C,2,0))</f>
        <v/>
      </c>
      <c r="E5730" s="9" t="str">
        <f>IF(ISERROR(VLOOKUP(A5730,'entry data'!B:E,4,0)),"",VLOOKUP(A5730,'entry data'!B:E,4,0))</f>
        <v/>
      </c>
      <c r="F5730" s="11" t="str">
        <f>IF(A5730="","",IF(ISERROR(VLOOKUP(A5730,'entry data'!B:F,5,0)),"",VLOOKUP(A5730,'entry data'!B:F,5,0)))</f>
        <v/>
      </c>
      <c r="G5730" s="12" t="str">
        <f>IF(A5730="","",IF(ISERROR(VLOOKUP(A5730,'entry data'!B:I,8,0)),"",VLOOKUP(A5730,'entry data'!B:I,7,0)))</f>
        <v/>
      </c>
      <c r="H5730" s="13" t="str">
        <f>IF(A5730="","",IF(B5730=1,VLOOKUP(A5730,'entry data'!B:D,3,0),I5729))</f>
        <v/>
      </c>
      <c r="I5730" s="14" t="str">
        <f>IF(A5730="","",IF(E5730="weekly",7,IF(E5730="fortnightly",14,IF(E5730="monthly",DATE(IF(MONTH(H5730)=12,YEAR(H5730)+1,YEAR(H5730)),VLOOKUP(MONTH(H5730),index!$D$2:$G$13,2,0),DAY(H5730)),
IF(E5730="quarterly",DATE(IF(MONTH(H5730)&gt;=10,YEAR(H5730)+1,YEAR(H5730)),VLOOKUP(MONTH(H5730),index!$D$2:$G$13,3,0),DAY(H5730)),
IF(E5730="halfyearly",DATE(IF(MONTH(H5730)&gt;=7,YEAR(H5730)+1,YEAR(H5730)),VLOOKUP(MONTH(H5730),index!$D$2:$G$13,4,0),DAY(H5730)),
DATE(YEAR(H5730)+1,MONTH(H5730),DAY(H5730)))))-H5730))+H5730)</f>
        <v/>
      </c>
      <c r="J5730" s="9" t="str">
        <f t="shared" si="556"/>
        <v/>
      </c>
      <c r="K5730" s="11" t="str">
        <f t="shared" si="557"/>
        <v/>
      </c>
      <c r="L5730" s="11" t="str">
        <f t="shared" si="558"/>
        <v/>
      </c>
      <c r="M5730" s="11" t="str">
        <f>IF(A5730="","",VLOOKUP(E5730,index!$A$1:$B$6,2,0)*K5730*G5730)</f>
        <v/>
      </c>
      <c r="N5730" s="11" t="str">
        <f>IF(A5730="","",-PMT(G5730*VLOOKUP(E5730,index!$A$1:$B$6,2,0),C5730,F5730,0,0))</f>
        <v/>
      </c>
      <c r="O5730" s="11" t="str">
        <f t="shared" si="559"/>
        <v/>
      </c>
      <c r="P5730" s="11" t="str">
        <f t="shared" si="554"/>
        <v/>
      </c>
    </row>
    <row r="5731" spans="1:16" x14ac:dyDescent="0.25">
      <c r="A5731" s="9" t="str">
        <f>IF(A5730="","",IF(B5730&lt;C5730,A5730,IF(A5730=MAX('entry data'!$B$8:$B$507),"",A5730+1)))</f>
        <v/>
      </c>
      <c r="B5731" s="9" t="str">
        <f t="shared" si="555"/>
        <v/>
      </c>
      <c r="C5731" s="9" t="str">
        <f>IF(ISERROR(VLOOKUP(A5731,'entry data'!B:G,6,0)),"",VLOOKUP(A5731,'entry data'!B:G,6,0))</f>
        <v/>
      </c>
      <c r="D5731" s="9" t="str">
        <f>IF(ISERROR(VLOOKUP(A5731,'entry data'!B:C,2,0)),"",VLOOKUP(A5731,'entry data'!B:C,2,0))</f>
        <v/>
      </c>
      <c r="E5731" s="9" t="str">
        <f>IF(ISERROR(VLOOKUP(A5731,'entry data'!B:E,4,0)),"",VLOOKUP(A5731,'entry data'!B:E,4,0))</f>
        <v/>
      </c>
      <c r="F5731" s="11" t="str">
        <f>IF(A5731="","",IF(ISERROR(VLOOKUP(A5731,'entry data'!B:F,5,0)),"",VLOOKUP(A5731,'entry data'!B:F,5,0)))</f>
        <v/>
      </c>
      <c r="G5731" s="12" t="str">
        <f>IF(A5731="","",IF(ISERROR(VLOOKUP(A5731,'entry data'!B:I,8,0)),"",VLOOKUP(A5731,'entry data'!B:I,7,0)))</f>
        <v/>
      </c>
      <c r="H5731" s="13" t="str">
        <f>IF(A5731="","",IF(B5731=1,VLOOKUP(A5731,'entry data'!B:D,3,0),I5730))</f>
        <v/>
      </c>
      <c r="I5731" s="14" t="str">
        <f>IF(A5731="","",IF(E5731="weekly",7,IF(E5731="fortnightly",14,IF(E5731="monthly",DATE(IF(MONTH(H5731)=12,YEAR(H5731)+1,YEAR(H5731)),VLOOKUP(MONTH(H5731),index!$D$2:$G$13,2,0),DAY(H5731)),
IF(E5731="quarterly",DATE(IF(MONTH(H5731)&gt;=10,YEAR(H5731)+1,YEAR(H5731)),VLOOKUP(MONTH(H5731),index!$D$2:$G$13,3,0),DAY(H5731)),
IF(E5731="halfyearly",DATE(IF(MONTH(H5731)&gt;=7,YEAR(H5731)+1,YEAR(H5731)),VLOOKUP(MONTH(H5731),index!$D$2:$G$13,4,0),DAY(H5731)),
DATE(YEAR(H5731)+1,MONTH(H5731),DAY(H5731)))))-H5731))+H5731)</f>
        <v/>
      </c>
      <c r="J5731" s="9" t="str">
        <f t="shared" si="556"/>
        <v/>
      </c>
      <c r="K5731" s="11" t="str">
        <f t="shared" si="557"/>
        <v/>
      </c>
      <c r="L5731" s="11" t="str">
        <f t="shared" si="558"/>
        <v/>
      </c>
      <c r="M5731" s="11" t="str">
        <f>IF(A5731="","",VLOOKUP(E5731,index!$A$1:$B$6,2,0)*K5731*G5731)</f>
        <v/>
      </c>
      <c r="N5731" s="11" t="str">
        <f>IF(A5731="","",-PMT(G5731*VLOOKUP(E5731,index!$A$1:$B$6,2,0),C5731,F5731,0,0))</f>
        <v/>
      </c>
      <c r="O5731" s="11" t="str">
        <f t="shared" si="559"/>
        <v/>
      </c>
      <c r="P5731" s="11" t="str">
        <f t="shared" si="554"/>
        <v/>
      </c>
    </row>
    <row r="5732" spans="1:16" x14ac:dyDescent="0.25">
      <c r="A5732" s="9" t="str">
        <f>IF(A5731="","",IF(B5731&lt;C5731,A5731,IF(A5731=MAX('entry data'!$B$8:$B$507),"",A5731+1)))</f>
        <v/>
      </c>
      <c r="B5732" s="9" t="str">
        <f t="shared" si="555"/>
        <v/>
      </c>
      <c r="C5732" s="9" t="str">
        <f>IF(ISERROR(VLOOKUP(A5732,'entry data'!B:G,6,0)),"",VLOOKUP(A5732,'entry data'!B:G,6,0))</f>
        <v/>
      </c>
      <c r="D5732" s="9" t="str">
        <f>IF(ISERROR(VLOOKUP(A5732,'entry data'!B:C,2,0)),"",VLOOKUP(A5732,'entry data'!B:C,2,0))</f>
        <v/>
      </c>
      <c r="E5732" s="9" t="str">
        <f>IF(ISERROR(VLOOKUP(A5732,'entry data'!B:E,4,0)),"",VLOOKUP(A5732,'entry data'!B:E,4,0))</f>
        <v/>
      </c>
      <c r="F5732" s="11" t="str">
        <f>IF(A5732="","",IF(ISERROR(VLOOKUP(A5732,'entry data'!B:F,5,0)),"",VLOOKUP(A5732,'entry data'!B:F,5,0)))</f>
        <v/>
      </c>
      <c r="G5732" s="12" t="str">
        <f>IF(A5732="","",IF(ISERROR(VLOOKUP(A5732,'entry data'!B:I,8,0)),"",VLOOKUP(A5732,'entry data'!B:I,7,0)))</f>
        <v/>
      </c>
      <c r="H5732" s="13" t="str">
        <f>IF(A5732="","",IF(B5732=1,VLOOKUP(A5732,'entry data'!B:D,3,0),I5731))</f>
        <v/>
      </c>
      <c r="I5732" s="14" t="str">
        <f>IF(A5732="","",IF(E5732="weekly",7,IF(E5732="fortnightly",14,IF(E5732="monthly",DATE(IF(MONTH(H5732)=12,YEAR(H5732)+1,YEAR(H5732)),VLOOKUP(MONTH(H5732),index!$D$2:$G$13,2,0),DAY(H5732)),
IF(E5732="quarterly",DATE(IF(MONTH(H5732)&gt;=10,YEAR(H5732)+1,YEAR(H5732)),VLOOKUP(MONTH(H5732),index!$D$2:$G$13,3,0),DAY(H5732)),
IF(E5732="halfyearly",DATE(IF(MONTH(H5732)&gt;=7,YEAR(H5732)+1,YEAR(H5732)),VLOOKUP(MONTH(H5732),index!$D$2:$G$13,4,0),DAY(H5732)),
DATE(YEAR(H5732)+1,MONTH(H5732),DAY(H5732)))))-H5732))+H5732)</f>
        <v/>
      </c>
      <c r="J5732" s="9" t="str">
        <f t="shared" si="556"/>
        <v/>
      </c>
      <c r="K5732" s="11" t="str">
        <f t="shared" si="557"/>
        <v/>
      </c>
      <c r="L5732" s="11" t="str">
        <f t="shared" si="558"/>
        <v/>
      </c>
      <c r="M5732" s="11" t="str">
        <f>IF(A5732="","",VLOOKUP(E5732,index!$A$1:$B$6,2,0)*K5732*G5732)</f>
        <v/>
      </c>
      <c r="N5732" s="11" t="str">
        <f>IF(A5732="","",-PMT(G5732*VLOOKUP(E5732,index!$A$1:$B$6,2,0),C5732,F5732,0,0))</f>
        <v/>
      </c>
      <c r="O5732" s="11" t="str">
        <f t="shared" si="559"/>
        <v/>
      </c>
      <c r="P5732" s="11" t="str">
        <f t="shared" si="554"/>
        <v/>
      </c>
    </row>
    <row r="5733" spans="1:16" x14ac:dyDescent="0.25">
      <c r="A5733" s="9" t="str">
        <f>IF(A5732="","",IF(B5732&lt;C5732,A5732,IF(A5732=MAX('entry data'!$B$8:$B$507),"",A5732+1)))</f>
        <v/>
      </c>
      <c r="B5733" s="9" t="str">
        <f t="shared" si="555"/>
        <v/>
      </c>
      <c r="C5733" s="9" t="str">
        <f>IF(ISERROR(VLOOKUP(A5733,'entry data'!B:G,6,0)),"",VLOOKUP(A5733,'entry data'!B:G,6,0))</f>
        <v/>
      </c>
      <c r="D5733" s="9" t="str">
        <f>IF(ISERROR(VLOOKUP(A5733,'entry data'!B:C,2,0)),"",VLOOKUP(A5733,'entry data'!B:C,2,0))</f>
        <v/>
      </c>
      <c r="E5733" s="9" t="str">
        <f>IF(ISERROR(VLOOKUP(A5733,'entry data'!B:E,4,0)),"",VLOOKUP(A5733,'entry data'!B:E,4,0))</f>
        <v/>
      </c>
      <c r="F5733" s="11" t="str">
        <f>IF(A5733="","",IF(ISERROR(VLOOKUP(A5733,'entry data'!B:F,5,0)),"",VLOOKUP(A5733,'entry data'!B:F,5,0)))</f>
        <v/>
      </c>
      <c r="G5733" s="12" t="str">
        <f>IF(A5733="","",IF(ISERROR(VLOOKUP(A5733,'entry data'!B:I,8,0)),"",VLOOKUP(A5733,'entry data'!B:I,7,0)))</f>
        <v/>
      </c>
      <c r="H5733" s="13" t="str">
        <f>IF(A5733="","",IF(B5733=1,VLOOKUP(A5733,'entry data'!B:D,3,0),I5732))</f>
        <v/>
      </c>
      <c r="I5733" s="14" t="str">
        <f>IF(A5733="","",IF(E5733="weekly",7,IF(E5733="fortnightly",14,IF(E5733="monthly",DATE(IF(MONTH(H5733)=12,YEAR(H5733)+1,YEAR(H5733)),VLOOKUP(MONTH(H5733),index!$D$2:$G$13,2,0),DAY(H5733)),
IF(E5733="quarterly",DATE(IF(MONTH(H5733)&gt;=10,YEAR(H5733)+1,YEAR(H5733)),VLOOKUP(MONTH(H5733),index!$D$2:$G$13,3,0),DAY(H5733)),
IF(E5733="halfyearly",DATE(IF(MONTH(H5733)&gt;=7,YEAR(H5733)+1,YEAR(H5733)),VLOOKUP(MONTH(H5733),index!$D$2:$G$13,4,0),DAY(H5733)),
DATE(YEAR(H5733)+1,MONTH(H5733),DAY(H5733)))))-H5733))+H5733)</f>
        <v/>
      </c>
      <c r="J5733" s="9" t="str">
        <f t="shared" si="556"/>
        <v/>
      </c>
      <c r="K5733" s="11" t="str">
        <f t="shared" si="557"/>
        <v/>
      </c>
      <c r="L5733" s="11" t="str">
        <f t="shared" si="558"/>
        <v/>
      </c>
      <c r="M5733" s="11" t="str">
        <f>IF(A5733="","",VLOOKUP(E5733,index!$A$1:$B$6,2,0)*K5733*G5733)</f>
        <v/>
      </c>
      <c r="N5733" s="11" t="str">
        <f>IF(A5733="","",-PMT(G5733*VLOOKUP(E5733,index!$A$1:$B$6,2,0),C5733,F5733,0,0))</f>
        <v/>
      </c>
      <c r="O5733" s="11" t="str">
        <f t="shared" si="559"/>
        <v/>
      </c>
      <c r="P5733" s="11" t="str">
        <f t="shared" si="554"/>
        <v/>
      </c>
    </row>
    <row r="5734" spans="1:16" x14ac:dyDescent="0.25">
      <c r="A5734" s="9" t="str">
        <f>IF(A5733="","",IF(B5733&lt;C5733,A5733,IF(A5733=MAX('entry data'!$B$8:$B$507),"",A5733+1)))</f>
        <v/>
      </c>
      <c r="B5734" s="9" t="str">
        <f t="shared" si="555"/>
        <v/>
      </c>
      <c r="C5734" s="9" t="str">
        <f>IF(ISERROR(VLOOKUP(A5734,'entry data'!B:G,6,0)),"",VLOOKUP(A5734,'entry data'!B:G,6,0))</f>
        <v/>
      </c>
      <c r="D5734" s="9" t="str">
        <f>IF(ISERROR(VLOOKUP(A5734,'entry data'!B:C,2,0)),"",VLOOKUP(A5734,'entry data'!B:C,2,0))</f>
        <v/>
      </c>
      <c r="E5734" s="9" t="str">
        <f>IF(ISERROR(VLOOKUP(A5734,'entry data'!B:E,4,0)),"",VLOOKUP(A5734,'entry data'!B:E,4,0))</f>
        <v/>
      </c>
      <c r="F5734" s="11" t="str">
        <f>IF(A5734="","",IF(ISERROR(VLOOKUP(A5734,'entry data'!B:F,5,0)),"",VLOOKUP(A5734,'entry data'!B:F,5,0)))</f>
        <v/>
      </c>
      <c r="G5734" s="12" t="str">
        <f>IF(A5734="","",IF(ISERROR(VLOOKUP(A5734,'entry data'!B:I,8,0)),"",VLOOKUP(A5734,'entry data'!B:I,7,0)))</f>
        <v/>
      </c>
      <c r="H5734" s="13" t="str">
        <f>IF(A5734="","",IF(B5734=1,VLOOKUP(A5734,'entry data'!B:D,3,0),I5733))</f>
        <v/>
      </c>
      <c r="I5734" s="14" t="str">
        <f>IF(A5734="","",IF(E5734="weekly",7,IF(E5734="fortnightly",14,IF(E5734="monthly",DATE(IF(MONTH(H5734)=12,YEAR(H5734)+1,YEAR(H5734)),VLOOKUP(MONTH(H5734),index!$D$2:$G$13,2,0),DAY(H5734)),
IF(E5734="quarterly",DATE(IF(MONTH(H5734)&gt;=10,YEAR(H5734)+1,YEAR(H5734)),VLOOKUP(MONTH(H5734),index!$D$2:$G$13,3,0),DAY(H5734)),
IF(E5734="halfyearly",DATE(IF(MONTH(H5734)&gt;=7,YEAR(H5734)+1,YEAR(H5734)),VLOOKUP(MONTH(H5734),index!$D$2:$G$13,4,0),DAY(H5734)),
DATE(YEAR(H5734)+1,MONTH(H5734),DAY(H5734)))))-H5734))+H5734)</f>
        <v/>
      </c>
      <c r="J5734" s="9" t="str">
        <f t="shared" si="556"/>
        <v/>
      </c>
      <c r="K5734" s="11" t="str">
        <f t="shared" si="557"/>
        <v/>
      </c>
      <c r="L5734" s="11" t="str">
        <f t="shared" si="558"/>
        <v/>
      </c>
      <c r="M5734" s="11" t="str">
        <f>IF(A5734="","",VLOOKUP(E5734,index!$A$1:$B$6,2,0)*K5734*G5734)</f>
        <v/>
      </c>
      <c r="N5734" s="11" t="str">
        <f>IF(A5734="","",-PMT(G5734*VLOOKUP(E5734,index!$A$1:$B$6,2,0),C5734,F5734,0,0))</f>
        <v/>
      </c>
      <c r="O5734" s="11" t="str">
        <f t="shared" si="559"/>
        <v/>
      </c>
      <c r="P5734" s="11" t="str">
        <f t="shared" si="554"/>
        <v/>
      </c>
    </row>
    <row r="5735" spans="1:16" x14ac:dyDescent="0.25">
      <c r="A5735" s="9" t="str">
        <f>IF(A5734="","",IF(B5734&lt;C5734,A5734,IF(A5734=MAX('entry data'!$B$8:$B$507),"",A5734+1)))</f>
        <v/>
      </c>
      <c r="B5735" s="9" t="str">
        <f t="shared" si="555"/>
        <v/>
      </c>
      <c r="C5735" s="9" t="str">
        <f>IF(ISERROR(VLOOKUP(A5735,'entry data'!B:G,6,0)),"",VLOOKUP(A5735,'entry data'!B:G,6,0))</f>
        <v/>
      </c>
      <c r="D5735" s="9" t="str">
        <f>IF(ISERROR(VLOOKUP(A5735,'entry data'!B:C,2,0)),"",VLOOKUP(A5735,'entry data'!B:C,2,0))</f>
        <v/>
      </c>
      <c r="E5735" s="9" t="str">
        <f>IF(ISERROR(VLOOKUP(A5735,'entry data'!B:E,4,0)),"",VLOOKUP(A5735,'entry data'!B:E,4,0))</f>
        <v/>
      </c>
      <c r="F5735" s="11" t="str">
        <f>IF(A5735="","",IF(ISERROR(VLOOKUP(A5735,'entry data'!B:F,5,0)),"",VLOOKUP(A5735,'entry data'!B:F,5,0)))</f>
        <v/>
      </c>
      <c r="G5735" s="12" t="str">
        <f>IF(A5735="","",IF(ISERROR(VLOOKUP(A5735,'entry data'!B:I,8,0)),"",VLOOKUP(A5735,'entry data'!B:I,7,0)))</f>
        <v/>
      </c>
      <c r="H5735" s="13" t="str">
        <f>IF(A5735="","",IF(B5735=1,VLOOKUP(A5735,'entry data'!B:D,3,0),I5734))</f>
        <v/>
      </c>
      <c r="I5735" s="14" t="str">
        <f>IF(A5735="","",IF(E5735="weekly",7,IF(E5735="fortnightly",14,IF(E5735="monthly",DATE(IF(MONTH(H5735)=12,YEAR(H5735)+1,YEAR(H5735)),VLOOKUP(MONTH(H5735),index!$D$2:$G$13,2,0),DAY(H5735)),
IF(E5735="quarterly",DATE(IF(MONTH(H5735)&gt;=10,YEAR(H5735)+1,YEAR(H5735)),VLOOKUP(MONTH(H5735),index!$D$2:$G$13,3,0),DAY(H5735)),
IF(E5735="halfyearly",DATE(IF(MONTH(H5735)&gt;=7,YEAR(H5735)+1,YEAR(H5735)),VLOOKUP(MONTH(H5735),index!$D$2:$G$13,4,0),DAY(H5735)),
DATE(YEAR(H5735)+1,MONTH(H5735),DAY(H5735)))))-H5735))+H5735)</f>
        <v/>
      </c>
      <c r="J5735" s="9" t="str">
        <f t="shared" si="556"/>
        <v/>
      </c>
      <c r="K5735" s="11" t="str">
        <f t="shared" si="557"/>
        <v/>
      </c>
      <c r="L5735" s="11" t="str">
        <f t="shared" si="558"/>
        <v/>
      </c>
      <c r="M5735" s="11" t="str">
        <f>IF(A5735="","",VLOOKUP(E5735,index!$A$1:$B$6,2,0)*K5735*G5735)</f>
        <v/>
      </c>
      <c r="N5735" s="11" t="str">
        <f>IF(A5735="","",-PMT(G5735*VLOOKUP(E5735,index!$A$1:$B$6,2,0),C5735,F5735,0,0))</f>
        <v/>
      </c>
      <c r="O5735" s="11" t="str">
        <f t="shared" si="559"/>
        <v/>
      </c>
      <c r="P5735" s="11" t="str">
        <f t="shared" si="554"/>
        <v/>
      </c>
    </row>
    <row r="5736" spans="1:16" x14ac:dyDescent="0.25">
      <c r="A5736" s="9" t="str">
        <f>IF(A5735="","",IF(B5735&lt;C5735,A5735,IF(A5735=MAX('entry data'!$B$8:$B$507),"",A5735+1)))</f>
        <v/>
      </c>
      <c r="B5736" s="9" t="str">
        <f t="shared" si="555"/>
        <v/>
      </c>
      <c r="C5736" s="9" t="str">
        <f>IF(ISERROR(VLOOKUP(A5736,'entry data'!B:G,6,0)),"",VLOOKUP(A5736,'entry data'!B:G,6,0))</f>
        <v/>
      </c>
      <c r="D5736" s="9" t="str">
        <f>IF(ISERROR(VLOOKUP(A5736,'entry data'!B:C,2,0)),"",VLOOKUP(A5736,'entry data'!B:C,2,0))</f>
        <v/>
      </c>
      <c r="E5736" s="9" t="str">
        <f>IF(ISERROR(VLOOKUP(A5736,'entry data'!B:E,4,0)),"",VLOOKUP(A5736,'entry data'!B:E,4,0))</f>
        <v/>
      </c>
      <c r="F5736" s="11" t="str">
        <f>IF(A5736="","",IF(ISERROR(VLOOKUP(A5736,'entry data'!B:F,5,0)),"",VLOOKUP(A5736,'entry data'!B:F,5,0)))</f>
        <v/>
      </c>
      <c r="G5736" s="12" t="str">
        <f>IF(A5736="","",IF(ISERROR(VLOOKUP(A5736,'entry data'!B:I,8,0)),"",VLOOKUP(A5736,'entry data'!B:I,7,0)))</f>
        <v/>
      </c>
      <c r="H5736" s="13" t="str">
        <f>IF(A5736="","",IF(B5736=1,VLOOKUP(A5736,'entry data'!B:D,3,0),I5735))</f>
        <v/>
      </c>
      <c r="I5736" s="14" t="str">
        <f>IF(A5736="","",IF(E5736="weekly",7,IF(E5736="fortnightly",14,IF(E5736="monthly",DATE(IF(MONTH(H5736)=12,YEAR(H5736)+1,YEAR(H5736)),VLOOKUP(MONTH(H5736),index!$D$2:$G$13,2,0),DAY(H5736)),
IF(E5736="quarterly",DATE(IF(MONTH(H5736)&gt;=10,YEAR(H5736)+1,YEAR(H5736)),VLOOKUP(MONTH(H5736),index!$D$2:$G$13,3,0),DAY(H5736)),
IF(E5736="halfyearly",DATE(IF(MONTH(H5736)&gt;=7,YEAR(H5736)+1,YEAR(H5736)),VLOOKUP(MONTH(H5736),index!$D$2:$G$13,4,0),DAY(H5736)),
DATE(YEAR(H5736)+1,MONTH(H5736),DAY(H5736)))))-H5736))+H5736)</f>
        <v/>
      </c>
      <c r="J5736" s="9" t="str">
        <f t="shared" si="556"/>
        <v/>
      </c>
      <c r="K5736" s="11" t="str">
        <f t="shared" si="557"/>
        <v/>
      </c>
      <c r="L5736" s="11" t="str">
        <f t="shared" si="558"/>
        <v/>
      </c>
      <c r="M5736" s="11" t="str">
        <f>IF(A5736="","",VLOOKUP(E5736,index!$A$1:$B$6,2,0)*K5736*G5736)</f>
        <v/>
      </c>
      <c r="N5736" s="11" t="str">
        <f>IF(A5736="","",-PMT(G5736*VLOOKUP(E5736,index!$A$1:$B$6,2,0),C5736,F5736,0,0))</f>
        <v/>
      </c>
      <c r="O5736" s="11" t="str">
        <f t="shared" si="559"/>
        <v/>
      </c>
      <c r="P5736" s="11" t="str">
        <f t="shared" si="554"/>
        <v/>
      </c>
    </row>
    <row r="5737" spans="1:16" x14ac:dyDescent="0.25">
      <c r="A5737" s="9" t="str">
        <f>IF(A5736="","",IF(B5736&lt;C5736,A5736,IF(A5736=MAX('entry data'!$B$8:$B$507),"",A5736+1)))</f>
        <v/>
      </c>
      <c r="B5737" s="9" t="str">
        <f t="shared" si="555"/>
        <v/>
      </c>
      <c r="C5737" s="9" t="str">
        <f>IF(ISERROR(VLOOKUP(A5737,'entry data'!B:G,6,0)),"",VLOOKUP(A5737,'entry data'!B:G,6,0))</f>
        <v/>
      </c>
      <c r="D5737" s="9" t="str">
        <f>IF(ISERROR(VLOOKUP(A5737,'entry data'!B:C,2,0)),"",VLOOKUP(A5737,'entry data'!B:C,2,0))</f>
        <v/>
      </c>
      <c r="E5737" s="9" t="str">
        <f>IF(ISERROR(VLOOKUP(A5737,'entry data'!B:E,4,0)),"",VLOOKUP(A5737,'entry data'!B:E,4,0))</f>
        <v/>
      </c>
      <c r="F5737" s="11" t="str">
        <f>IF(A5737="","",IF(ISERROR(VLOOKUP(A5737,'entry data'!B:F,5,0)),"",VLOOKUP(A5737,'entry data'!B:F,5,0)))</f>
        <v/>
      </c>
      <c r="G5737" s="12" t="str">
        <f>IF(A5737="","",IF(ISERROR(VLOOKUP(A5737,'entry data'!B:I,8,0)),"",VLOOKUP(A5737,'entry data'!B:I,7,0)))</f>
        <v/>
      </c>
      <c r="H5737" s="13" t="str">
        <f>IF(A5737="","",IF(B5737=1,VLOOKUP(A5737,'entry data'!B:D,3,0),I5736))</f>
        <v/>
      </c>
      <c r="I5737" s="14" t="str">
        <f>IF(A5737="","",IF(E5737="weekly",7,IF(E5737="fortnightly",14,IF(E5737="monthly",DATE(IF(MONTH(H5737)=12,YEAR(H5737)+1,YEAR(H5737)),VLOOKUP(MONTH(H5737),index!$D$2:$G$13,2,0),DAY(H5737)),
IF(E5737="quarterly",DATE(IF(MONTH(H5737)&gt;=10,YEAR(H5737)+1,YEAR(H5737)),VLOOKUP(MONTH(H5737),index!$D$2:$G$13,3,0),DAY(H5737)),
IF(E5737="halfyearly",DATE(IF(MONTH(H5737)&gt;=7,YEAR(H5737)+1,YEAR(H5737)),VLOOKUP(MONTH(H5737),index!$D$2:$G$13,4,0),DAY(H5737)),
DATE(YEAR(H5737)+1,MONTH(H5737),DAY(H5737)))))-H5737))+H5737)</f>
        <v/>
      </c>
      <c r="J5737" s="9" t="str">
        <f t="shared" si="556"/>
        <v/>
      </c>
      <c r="K5737" s="11" t="str">
        <f t="shared" si="557"/>
        <v/>
      </c>
      <c r="L5737" s="11" t="str">
        <f t="shared" si="558"/>
        <v/>
      </c>
      <c r="M5737" s="11" t="str">
        <f>IF(A5737="","",VLOOKUP(E5737,index!$A$1:$B$6,2,0)*K5737*G5737)</f>
        <v/>
      </c>
      <c r="N5737" s="11" t="str">
        <f>IF(A5737="","",-PMT(G5737*VLOOKUP(E5737,index!$A$1:$B$6,2,0),C5737,F5737,0,0))</f>
        <v/>
      </c>
      <c r="O5737" s="11" t="str">
        <f t="shared" si="559"/>
        <v/>
      </c>
      <c r="P5737" s="11" t="str">
        <f t="shared" si="554"/>
        <v/>
      </c>
    </row>
    <row r="5738" spans="1:16" x14ac:dyDescent="0.25">
      <c r="A5738" s="9" t="str">
        <f>IF(A5737="","",IF(B5737&lt;C5737,A5737,IF(A5737=MAX('entry data'!$B$8:$B$507),"",A5737+1)))</f>
        <v/>
      </c>
      <c r="B5738" s="9" t="str">
        <f t="shared" si="555"/>
        <v/>
      </c>
      <c r="C5738" s="9" t="str">
        <f>IF(ISERROR(VLOOKUP(A5738,'entry data'!B:G,6,0)),"",VLOOKUP(A5738,'entry data'!B:G,6,0))</f>
        <v/>
      </c>
      <c r="D5738" s="9" t="str">
        <f>IF(ISERROR(VLOOKUP(A5738,'entry data'!B:C,2,0)),"",VLOOKUP(A5738,'entry data'!B:C,2,0))</f>
        <v/>
      </c>
      <c r="E5738" s="9" t="str">
        <f>IF(ISERROR(VLOOKUP(A5738,'entry data'!B:E,4,0)),"",VLOOKUP(A5738,'entry data'!B:E,4,0))</f>
        <v/>
      </c>
      <c r="F5738" s="11" t="str">
        <f>IF(A5738="","",IF(ISERROR(VLOOKUP(A5738,'entry data'!B:F,5,0)),"",VLOOKUP(A5738,'entry data'!B:F,5,0)))</f>
        <v/>
      </c>
      <c r="G5738" s="12" t="str">
        <f>IF(A5738="","",IF(ISERROR(VLOOKUP(A5738,'entry data'!B:I,8,0)),"",VLOOKUP(A5738,'entry data'!B:I,7,0)))</f>
        <v/>
      </c>
      <c r="H5738" s="13" t="str">
        <f>IF(A5738="","",IF(B5738=1,VLOOKUP(A5738,'entry data'!B:D,3,0),I5737))</f>
        <v/>
      </c>
      <c r="I5738" s="14" t="str">
        <f>IF(A5738="","",IF(E5738="weekly",7,IF(E5738="fortnightly",14,IF(E5738="monthly",DATE(IF(MONTH(H5738)=12,YEAR(H5738)+1,YEAR(H5738)),VLOOKUP(MONTH(H5738),index!$D$2:$G$13,2,0),DAY(H5738)),
IF(E5738="quarterly",DATE(IF(MONTH(H5738)&gt;=10,YEAR(H5738)+1,YEAR(H5738)),VLOOKUP(MONTH(H5738),index!$D$2:$G$13,3,0),DAY(H5738)),
IF(E5738="halfyearly",DATE(IF(MONTH(H5738)&gt;=7,YEAR(H5738)+1,YEAR(H5738)),VLOOKUP(MONTH(H5738),index!$D$2:$G$13,4,0),DAY(H5738)),
DATE(YEAR(H5738)+1,MONTH(H5738),DAY(H5738)))))-H5738))+H5738)</f>
        <v/>
      </c>
      <c r="J5738" s="9" t="str">
        <f t="shared" si="556"/>
        <v/>
      </c>
      <c r="K5738" s="11" t="str">
        <f t="shared" si="557"/>
        <v/>
      </c>
      <c r="L5738" s="11" t="str">
        <f t="shared" si="558"/>
        <v/>
      </c>
      <c r="M5738" s="11" t="str">
        <f>IF(A5738="","",VLOOKUP(E5738,index!$A$1:$B$6,2,0)*K5738*G5738)</f>
        <v/>
      </c>
      <c r="N5738" s="11" t="str">
        <f>IF(A5738="","",-PMT(G5738*VLOOKUP(E5738,index!$A$1:$B$6,2,0),C5738,F5738,0,0))</f>
        <v/>
      </c>
      <c r="O5738" s="11" t="str">
        <f t="shared" si="559"/>
        <v/>
      </c>
      <c r="P5738" s="11" t="str">
        <f t="shared" si="554"/>
        <v/>
      </c>
    </row>
    <row r="5739" spans="1:16" x14ac:dyDescent="0.25">
      <c r="A5739" s="9" t="str">
        <f>IF(A5738="","",IF(B5738&lt;C5738,A5738,IF(A5738=MAX('entry data'!$B$8:$B$507),"",A5738+1)))</f>
        <v/>
      </c>
      <c r="B5739" s="9" t="str">
        <f t="shared" si="555"/>
        <v/>
      </c>
      <c r="C5739" s="9" t="str">
        <f>IF(ISERROR(VLOOKUP(A5739,'entry data'!B:G,6,0)),"",VLOOKUP(A5739,'entry data'!B:G,6,0))</f>
        <v/>
      </c>
      <c r="D5739" s="9" t="str">
        <f>IF(ISERROR(VLOOKUP(A5739,'entry data'!B:C,2,0)),"",VLOOKUP(A5739,'entry data'!B:C,2,0))</f>
        <v/>
      </c>
      <c r="E5739" s="9" t="str">
        <f>IF(ISERROR(VLOOKUP(A5739,'entry data'!B:E,4,0)),"",VLOOKUP(A5739,'entry data'!B:E,4,0))</f>
        <v/>
      </c>
      <c r="F5739" s="11" t="str">
        <f>IF(A5739="","",IF(ISERROR(VLOOKUP(A5739,'entry data'!B:F,5,0)),"",VLOOKUP(A5739,'entry data'!B:F,5,0)))</f>
        <v/>
      </c>
      <c r="G5739" s="12" t="str">
        <f>IF(A5739="","",IF(ISERROR(VLOOKUP(A5739,'entry data'!B:I,8,0)),"",VLOOKUP(A5739,'entry data'!B:I,7,0)))</f>
        <v/>
      </c>
      <c r="H5739" s="13" t="str">
        <f>IF(A5739="","",IF(B5739=1,VLOOKUP(A5739,'entry data'!B:D,3,0),I5738))</f>
        <v/>
      </c>
      <c r="I5739" s="14" t="str">
        <f>IF(A5739="","",IF(E5739="weekly",7,IF(E5739="fortnightly",14,IF(E5739="monthly",DATE(IF(MONTH(H5739)=12,YEAR(H5739)+1,YEAR(H5739)),VLOOKUP(MONTH(H5739),index!$D$2:$G$13,2,0),DAY(H5739)),
IF(E5739="quarterly",DATE(IF(MONTH(H5739)&gt;=10,YEAR(H5739)+1,YEAR(H5739)),VLOOKUP(MONTH(H5739),index!$D$2:$G$13,3,0),DAY(H5739)),
IF(E5739="halfyearly",DATE(IF(MONTH(H5739)&gt;=7,YEAR(H5739)+1,YEAR(H5739)),VLOOKUP(MONTH(H5739),index!$D$2:$G$13,4,0),DAY(H5739)),
DATE(YEAR(H5739)+1,MONTH(H5739),DAY(H5739)))))-H5739))+H5739)</f>
        <v/>
      </c>
      <c r="J5739" s="9" t="str">
        <f t="shared" si="556"/>
        <v/>
      </c>
      <c r="K5739" s="11" t="str">
        <f t="shared" si="557"/>
        <v/>
      </c>
      <c r="L5739" s="11" t="str">
        <f t="shared" si="558"/>
        <v/>
      </c>
      <c r="M5739" s="11" t="str">
        <f>IF(A5739="","",VLOOKUP(E5739,index!$A$1:$B$6,2,0)*K5739*G5739)</f>
        <v/>
      </c>
      <c r="N5739" s="11" t="str">
        <f>IF(A5739="","",-PMT(G5739*VLOOKUP(E5739,index!$A$1:$B$6,2,0),C5739,F5739,0,0))</f>
        <v/>
      </c>
      <c r="O5739" s="11" t="str">
        <f t="shared" si="559"/>
        <v/>
      </c>
      <c r="P5739" s="11" t="str">
        <f t="shared" si="554"/>
        <v/>
      </c>
    </row>
    <row r="5740" spans="1:16" x14ac:dyDescent="0.25">
      <c r="A5740" s="9" t="str">
        <f>IF(A5739="","",IF(B5739&lt;C5739,A5739,IF(A5739=MAX('entry data'!$B$8:$B$507),"",A5739+1)))</f>
        <v/>
      </c>
      <c r="B5740" s="9" t="str">
        <f t="shared" si="555"/>
        <v/>
      </c>
      <c r="C5740" s="9" t="str">
        <f>IF(ISERROR(VLOOKUP(A5740,'entry data'!B:G,6,0)),"",VLOOKUP(A5740,'entry data'!B:G,6,0))</f>
        <v/>
      </c>
      <c r="D5740" s="9" t="str">
        <f>IF(ISERROR(VLOOKUP(A5740,'entry data'!B:C,2,0)),"",VLOOKUP(A5740,'entry data'!B:C,2,0))</f>
        <v/>
      </c>
      <c r="E5740" s="9" t="str">
        <f>IF(ISERROR(VLOOKUP(A5740,'entry data'!B:E,4,0)),"",VLOOKUP(A5740,'entry data'!B:E,4,0))</f>
        <v/>
      </c>
      <c r="F5740" s="11" t="str">
        <f>IF(A5740="","",IF(ISERROR(VLOOKUP(A5740,'entry data'!B:F,5,0)),"",VLOOKUP(A5740,'entry data'!B:F,5,0)))</f>
        <v/>
      </c>
      <c r="G5740" s="12" t="str">
        <f>IF(A5740="","",IF(ISERROR(VLOOKUP(A5740,'entry data'!B:I,8,0)),"",VLOOKUP(A5740,'entry data'!B:I,7,0)))</f>
        <v/>
      </c>
      <c r="H5740" s="13" t="str">
        <f>IF(A5740="","",IF(B5740=1,VLOOKUP(A5740,'entry data'!B:D,3,0),I5739))</f>
        <v/>
      </c>
      <c r="I5740" s="14" t="str">
        <f>IF(A5740="","",IF(E5740="weekly",7,IF(E5740="fortnightly",14,IF(E5740="monthly",DATE(IF(MONTH(H5740)=12,YEAR(H5740)+1,YEAR(H5740)),VLOOKUP(MONTH(H5740),index!$D$2:$G$13,2,0),DAY(H5740)),
IF(E5740="quarterly",DATE(IF(MONTH(H5740)&gt;=10,YEAR(H5740)+1,YEAR(H5740)),VLOOKUP(MONTH(H5740),index!$D$2:$G$13,3,0),DAY(H5740)),
IF(E5740="halfyearly",DATE(IF(MONTH(H5740)&gt;=7,YEAR(H5740)+1,YEAR(H5740)),VLOOKUP(MONTH(H5740),index!$D$2:$G$13,4,0),DAY(H5740)),
DATE(YEAR(H5740)+1,MONTH(H5740),DAY(H5740)))))-H5740))+H5740)</f>
        <v/>
      </c>
      <c r="J5740" s="9" t="str">
        <f t="shared" si="556"/>
        <v/>
      </c>
      <c r="K5740" s="11" t="str">
        <f t="shared" si="557"/>
        <v/>
      </c>
      <c r="L5740" s="11" t="str">
        <f t="shared" si="558"/>
        <v/>
      </c>
      <c r="M5740" s="11" t="str">
        <f>IF(A5740="","",VLOOKUP(E5740,index!$A$1:$B$6,2,0)*K5740*G5740)</f>
        <v/>
      </c>
      <c r="N5740" s="11" t="str">
        <f>IF(A5740="","",-PMT(G5740*VLOOKUP(E5740,index!$A$1:$B$6,2,0),C5740,F5740,0,0))</f>
        <v/>
      </c>
      <c r="O5740" s="11" t="str">
        <f t="shared" si="559"/>
        <v/>
      </c>
      <c r="P5740" s="11" t="str">
        <f t="shared" si="554"/>
        <v/>
      </c>
    </row>
    <row r="5741" spans="1:16" x14ac:dyDescent="0.25">
      <c r="A5741" s="9" t="str">
        <f>IF(A5740="","",IF(B5740&lt;C5740,A5740,IF(A5740=MAX('entry data'!$B$8:$B$507),"",A5740+1)))</f>
        <v/>
      </c>
      <c r="B5741" s="9" t="str">
        <f t="shared" si="555"/>
        <v/>
      </c>
      <c r="C5741" s="9" t="str">
        <f>IF(ISERROR(VLOOKUP(A5741,'entry data'!B:G,6,0)),"",VLOOKUP(A5741,'entry data'!B:G,6,0))</f>
        <v/>
      </c>
      <c r="D5741" s="9" t="str">
        <f>IF(ISERROR(VLOOKUP(A5741,'entry data'!B:C,2,0)),"",VLOOKUP(A5741,'entry data'!B:C,2,0))</f>
        <v/>
      </c>
      <c r="E5741" s="9" t="str">
        <f>IF(ISERROR(VLOOKUP(A5741,'entry data'!B:E,4,0)),"",VLOOKUP(A5741,'entry data'!B:E,4,0))</f>
        <v/>
      </c>
      <c r="F5741" s="11" t="str">
        <f>IF(A5741="","",IF(ISERROR(VLOOKUP(A5741,'entry data'!B:F,5,0)),"",VLOOKUP(A5741,'entry data'!B:F,5,0)))</f>
        <v/>
      </c>
      <c r="G5741" s="12" t="str">
        <f>IF(A5741="","",IF(ISERROR(VLOOKUP(A5741,'entry data'!B:I,8,0)),"",VLOOKUP(A5741,'entry data'!B:I,7,0)))</f>
        <v/>
      </c>
      <c r="H5741" s="13" t="str">
        <f>IF(A5741="","",IF(B5741=1,VLOOKUP(A5741,'entry data'!B:D,3,0),I5740))</f>
        <v/>
      </c>
      <c r="I5741" s="14" t="str">
        <f>IF(A5741="","",IF(E5741="weekly",7,IF(E5741="fortnightly",14,IF(E5741="monthly",DATE(IF(MONTH(H5741)=12,YEAR(H5741)+1,YEAR(H5741)),VLOOKUP(MONTH(H5741),index!$D$2:$G$13,2,0),DAY(H5741)),
IF(E5741="quarterly",DATE(IF(MONTH(H5741)&gt;=10,YEAR(H5741)+1,YEAR(H5741)),VLOOKUP(MONTH(H5741),index!$D$2:$G$13,3,0),DAY(H5741)),
IF(E5741="halfyearly",DATE(IF(MONTH(H5741)&gt;=7,YEAR(H5741)+1,YEAR(H5741)),VLOOKUP(MONTH(H5741),index!$D$2:$G$13,4,0),DAY(H5741)),
DATE(YEAR(H5741)+1,MONTH(H5741),DAY(H5741)))))-H5741))+H5741)</f>
        <v/>
      </c>
      <c r="J5741" s="9" t="str">
        <f t="shared" si="556"/>
        <v/>
      </c>
      <c r="K5741" s="11" t="str">
        <f t="shared" si="557"/>
        <v/>
      </c>
      <c r="L5741" s="11" t="str">
        <f t="shared" si="558"/>
        <v/>
      </c>
      <c r="M5741" s="11" t="str">
        <f>IF(A5741="","",VLOOKUP(E5741,index!$A$1:$B$6,2,0)*K5741*G5741)</f>
        <v/>
      </c>
      <c r="N5741" s="11" t="str">
        <f>IF(A5741="","",-PMT(G5741*VLOOKUP(E5741,index!$A$1:$B$6,2,0),C5741,F5741,0,0))</f>
        <v/>
      </c>
      <c r="O5741" s="11" t="str">
        <f t="shared" si="559"/>
        <v/>
      </c>
      <c r="P5741" s="11" t="str">
        <f t="shared" si="554"/>
        <v/>
      </c>
    </row>
    <row r="5742" spans="1:16" x14ac:dyDescent="0.25">
      <c r="A5742" s="9" t="str">
        <f>IF(A5741="","",IF(B5741&lt;C5741,A5741,IF(A5741=MAX('entry data'!$B$8:$B$507),"",A5741+1)))</f>
        <v/>
      </c>
      <c r="B5742" s="9" t="str">
        <f t="shared" si="555"/>
        <v/>
      </c>
      <c r="C5742" s="9" t="str">
        <f>IF(ISERROR(VLOOKUP(A5742,'entry data'!B:G,6,0)),"",VLOOKUP(A5742,'entry data'!B:G,6,0))</f>
        <v/>
      </c>
      <c r="D5742" s="9" t="str">
        <f>IF(ISERROR(VLOOKUP(A5742,'entry data'!B:C,2,0)),"",VLOOKUP(A5742,'entry data'!B:C,2,0))</f>
        <v/>
      </c>
      <c r="E5742" s="9" t="str">
        <f>IF(ISERROR(VLOOKUP(A5742,'entry data'!B:E,4,0)),"",VLOOKUP(A5742,'entry data'!B:E,4,0))</f>
        <v/>
      </c>
      <c r="F5742" s="11" t="str">
        <f>IF(A5742="","",IF(ISERROR(VLOOKUP(A5742,'entry data'!B:F,5,0)),"",VLOOKUP(A5742,'entry data'!B:F,5,0)))</f>
        <v/>
      </c>
      <c r="G5742" s="12" t="str">
        <f>IF(A5742="","",IF(ISERROR(VLOOKUP(A5742,'entry data'!B:I,8,0)),"",VLOOKUP(A5742,'entry data'!B:I,7,0)))</f>
        <v/>
      </c>
      <c r="H5742" s="13" t="str">
        <f>IF(A5742="","",IF(B5742=1,VLOOKUP(A5742,'entry data'!B:D,3,0),I5741))</f>
        <v/>
      </c>
      <c r="I5742" s="14" t="str">
        <f>IF(A5742="","",IF(E5742="weekly",7,IF(E5742="fortnightly",14,IF(E5742="monthly",DATE(IF(MONTH(H5742)=12,YEAR(H5742)+1,YEAR(H5742)),VLOOKUP(MONTH(H5742),index!$D$2:$G$13,2,0),DAY(H5742)),
IF(E5742="quarterly",DATE(IF(MONTH(H5742)&gt;=10,YEAR(H5742)+1,YEAR(H5742)),VLOOKUP(MONTH(H5742),index!$D$2:$G$13,3,0),DAY(H5742)),
IF(E5742="halfyearly",DATE(IF(MONTH(H5742)&gt;=7,YEAR(H5742)+1,YEAR(H5742)),VLOOKUP(MONTH(H5742),index!$D$2:$G$13,4,0),DAY(H5742)),
DATE(YEAR(H5742)+1,MONTH(H5742),DAY(H5742)))))-H5742))+H5742)</f>
        <v/>
      </c>
      <c r="J5742" s="9" t="str">
        <f t="shared" si="556"/>
        <v/>
      </c>
      <c r="K5742" s="11" t="str">
        <f t="shared" si="557"/>
        <v/>
      </c>
      <c r="L5742" s="11" t="str">
        <f t="shared" si="558"/>
        <v/>
      </c>
      <c r="M5742" s="11" t="str">
        <f>IF(A5742="","",VLOOKUP(E5742,index!$A$1:$B$6,2,0)*K5742*G5742)</f>
        <v/>
      </c>
      <c r="N5742" s="11" t="str">
        <f>IF(A5742="","",-PMT(G5742*VLOOKUP(E5742,index!$A$1:$B$6,2,0),C5742,F5742,0,0))</f>
        <v/>
      </c>
      <c r="O5742" s="11" t="str">
        <f t="shared" si="559"/>
        <v/>
      </c>
      <c r="P5742" s="11" t="str">
        <f t="shared" si="554"/>
        <v/>
      </c>
    </row>
    <row r="5743" spans="1:16" x14ac:dyDescent="0.25">
      <c r="A5743" s="9" t="str">
        <f>IF(A5742="","",IF(B5742&lt;C5742,A5742,IF(A5742=MAX('entry data'!$B$8:$B$507),"",A5742+1)))</f>
        <v/>
      </c>
      <c r="B5743" s="9" t="str">
        <f t="shared" si="555"/>
        <v/>
      </c>
      <c r="C5743" s="9" t="str">
        <f>IF(ISERROR(VLOOKUP(A5743,'entry data'!B:G,6,0)),"",VLOOKUP(A5743,'entry data'!B:G,6,0))</f>
        <v/>
      </c>
      <c r="D5743" s="9" t="str">
        <f>IF(ISERROR(VLOOKUP(A5743,'entry data'!B:C,2,0)),"",VLOOKUP(A5743,'entry data'!B:C,2,0))</f>
        <v/>
      </c>
      <c r="E5743" s="9" t="str">
        <f>IF(ISERROR(VLOOKUP(A5743,'entry data'!B:E,4,0)),"",VLOOKUP(A5743,'entry data'!B:E,4,0))</f>
        <v/>
      </c>
      <c r="F5743" s="11" t="str">
        <f>IF(A5743="","",IF(ISERROR(VLOOKUP(A5743,'entry data'!B:F,5,0)),"",VLOOKUP(A5743,'entry data'!B:F,5,0)))</f>
        <v/>
      </c>
      <c r="G5743" s="12" t="str">
        <f>IF(A5743="","",IF(ISERROR(VLOOKUP(A5743,'entry data'!B:I,8,0)),"",VLOOKUP(A5743,'entry data'!B:I,7,0)))</f>
        <v/>
      </c>
      <c r="H5743" s="13" t="str">
        <f>IF(A5743="","",IF(B5743=1,VLOOKUP(A5743,'entry data'!B:D,3,0),I5742))</f>
        <v/>
      </c>
      <c r="I5743" s="14" t="str">
        <f>IF(A5743="","",IF(E5743="weekly",7,IF(E5743="fortnightly",14,IF(E5743="monthly",DATE(IF(MONTH(H5743)=12,YEAR(H5743)+1,YEAR(H5743)),VLOOKUP(MONTH(H5743),index!$D$2:$G$13,2,0),DAY(H5743)),
IF(E5743="quarterly",DATE(IF(MONTH(H5743)&gt;=10,YEAR(H5743)+1,YEAR(H5743)),VLOOKUP(MONTH(H5743),index!$D$2:$G$13,3,0),DAY(H5743)),
IF(E5743="halfyearly",DATE(IF(MONTH(H5743)&gt;=7,YEAR(H5743)+1,YEAR(H5743)),VLOOKUP(MONTH(H5743),index!$D$2:$G$13,4,0),DAY(H5743)),
DATE(YEAR(H5743)+1,MONTH(H5743),DAY(H5743)))))-H5743))+H5743)</f>
        <v/>
      </c>
      <c r="J5743" s="9" t="str">
        <f t="shared" si="556"/>
        <v/>
      </c>
      <c r="K5743" s="11" t="str">
        <f t="shared" si="557"/>
        <v/>
      </c>
      <c r="L5743" s="11" t="str">
        <f t="shared" si="558"/>
        <v/>
      </c>
      <c r="M5743" s="11" t="str">
        <f>IF(A5743="","",VLOOKUP(E5743,index!$A$1:$B$6,2,0)*K5743*G5743)</f>
        <v/>
      </c>
      <c r="N5743" s="11" t="str">
        <f>IF(A5743="","",-PMT(G5743*VLOOKUP(E5743,index!$A$1:$B$6,2,0),C5743,F5743,0,0))</f>
        <v/>
      </c>
      <c r="O5743" s="11" t="str">
        <f t="shared" si="559"/>
        <v/>
      </c>
      <c r="P5743" s="11" t="str">
        <f t="shared" si="554"/>
        <v/>
      </c>
    </row>
    <row r="5744" spans="1:16" x14ac:dyDescent="0.25">
      <c r="A5744" s="9" t="str">
        <f>IF(A5743="","",IF(B5743&lt;C5743,A5743,IF(A5743=MAX('entry data'!$B$8:$B$507),"",A5743+1)))</f>
        <v/>
      </c>
      <c r="B5744" s="9" t="str">
        <f t="shared" si="555"/>
        <v/>
      </c>
      <c r="C5744" s="9" t="str">
        <f>IF(ISERROR(VLOOKUP(A5744,'entry data'!B:G,6,0)),"",VLOOKUP(A5744,'entry data'!B:G,6,0))</f>
        <v/>
      </c>
      <c r="D5744" s="9" t="str">
        <f>IF(ISERROR(VLOOKUP(A5744,'entry data'!B:C,2,0)),"",VLOOKUP(A5744,'entry data'!B:C,2,0))</f>
        <v/>
      </c>
      <c r="E5744" s="9" t="str">
        <f>IF(ISERROR(VLOOKUP(A5744,'entry data'!B:E,4,0)),"",VLOOKUP(A5744,'entry data'!B:E,4,0))</f>
        <v/>
      </c>
      <c r="F5744" s="11" t="str">
        <f>IF(A5744="","",IF(ISERROR(VLOOKUP(A5744,'entry data'!B:F,5,0)),"",VLOOKUP(A5744,'entry data'!B:F,5,0)))</f>
        <v/>
      </c>
      <c r="G5744" s="12" t="str">
        <f>IF(A5744="","",IF(ISERROR(VLOOKUP(A5744,'entry data'!B:I,8,0)),"",VLOOKUP(A5744,'entry data'!B:I,7,0)))</f>
        <v/>
      </c>
      <c r="H5744" s="13" t="str">
        <f>IF(A5744="","",IF(B5744=1,VLOOKUP(A5744,'entry data'!B:D,3,0),I5743))</f>
        <v/>
      </c>
      <c r="I5744" s="14" t="str">
        <f>IF(A5744="","",IF(E5744="weekly",7,IF(E5744="fortnightly",14,IF(E5744="monthly",DATE(IF(MONTH(H5744)=12,YEAR(H5744)+1,YEAR(H5744)),VLOOKUP(MONTH(H5744),index!$D$2:$G$13,2,0),DAY(H5744)),
IF(E5744="quarterly",DATE(IF(MONTH(H5744)&gt;=10,YEAR(H5744)+1,YEAR(H5744)),VLOOKUP(MONTH(H5744),index!$D$2:$G$13,3,0),DAY(H5744)),
IF(E5744="halfyearly",DATE(IF(MONTH(H5744)&gt;=7,YEAR(H5744)+1,YEAR(H5744)),VLOOKUP(MONTH(H5744),index!$D$2:$G$13,4,0),DAY(H5744)),
DATE(YEAR(H5744)+1,MONTH(H5744),DAY(H5744)))))-H5744))+H5744)</f>
        <v/>
      </c>
      <c r="J5744" s="9" t="str">
        <f t="shared" si="556"/>
        <v/>
      </c>
      <c r="K5744" s="11" t="str">
        <f t="shared" si="557"/>
        <v/>
      </c>
      <c r="L5744" s="11" t="str">
        <f t="shared" si="558"/>
        <v/>
      </c>
      <c r="M5744" s="11" t="str">
        <f>IF(A5744="","",VLOOKUP(E5744,index!$A$1:$B$6,2,0)*K5744*G5744)</f>
        <v/>
      </c>
      <c r="N5744" s="11" t="str">
        <f>IF(A5744="","",-PMT(G5744*VLOOKUP(E5744,index!$A$1:$B$6,2,0),C5744,F5744,0,0))</f>
        <v/>
      </c>
      <c r="O5744" s="11" t="str">
        <f t="shared" si="559"/>
        <v/>
      </c>
      <c r="P5744" s="11" t="str">
        <f t="shared" si="554"/>
        <v/>
      </c>
    </row>
    <row r="5745" spans="1:16" x14ac:dyDescent="0.25">
      <c r="A5745" s="9" t="str">
        <f>IF(A5744="","",IF(B5744&lt;C5744,A5744,IF(A5744=MAX('entry data'!$B$8:$B$507),"",A5744+1)))</f>
        <v/>
      </c>
      <c r="B5745" s="9" t="str">
        <f t="shared" si="555"/>
        <v/>
      </c>
      <c r="C5745" s="9" t="str">
        <f>IF(ISERROR(VLOOKUP(A5745,'entry data'!B:G,6,0)),"",VLOOKUP(A5745,'entry data'!B:G,6,0))</f>
        <v/>
      </c>
      <c r="D5745" s="9" t="str">
        <f>IF(ISERROR(VLOOKUP(A5745,'entry data'!B:C,2,0)),"",VLOOKUP(A5745,'entry data'!B:C,2,0))</f>
        <v/>
      </c>
      <c r="E5745" s="9" t="str">
        <f>IF(ISERROR(VLOOKUP(A5745,'entry data'!B:E,4,0)),"",VLOOKUP(A5745,'entry data'!B:E,4,0))</f>
        <v/>
      </c>
      <c r="F5745" s="11" t="str">
        <f>IF(A5745="","",IF(ISERROR(VLOOKUP(A5745,'entry data'!B:F,5,0)),"",VLOOKUP(A5745,'entry data'!B:F,5,0)))</f>
        <v/>
      </c>
      <c r="G5745" s="12" t="str">
        <f>IF(A5745="","",IF(ISERROR(VLOOKUP(A5745,'entry data'!B:I,8,0)),"",VLOOKUP(A5745,'entry data'!B:I,7,0)))</f>
        <v/>
      </c>
      <c r="H5745" s="13" t="str">
        <f>IF(A5745="","",IF(B5745=1,VLOOKUP(A5745,'entry data'!B:D,3,0),I5744))</f>
        <v/>
      </c>
      <c r="I5745" s="14" t="str">
        <f>IF(A5745="","",IF(E5745="weekly",7,IF(E5745="fortnightly",14,IF(E5745="monthly",DATE(IF(MONTH(H5745)=12,YEAR(H5745)+1,YEAR(H5745)),VLOOKUP(MONTH(H5745),index!$D$2:$G$13,2,0),DAY(H5745)),
IF(E5745="quarterly",DATE(IF(MONTH(H5745)&gt;=10,YEAR(H5745)+1,YEAR(H5745)),VLOOKUP(MONTH(H5745),index!$D$2:$G$13,3,0),DAY(H5745)),
IF(E5745="halfyearly",DATE(IF(MONTH(H5745)&gt;=7,YEAR(H5745)+1,YEAR(H5745)),VLOOKUP(MONTH(H5745),index!$D$2:$G$13,4,0),DAY(H5745)),
DATE(YEAR(H5745)+1,MONTH(H5745),DAY(H5745)))))-H5745))+H5745)</f>
        <v/>
      </c>
      <c r="J5745" s="9" t="str">
        <f t="shared" si="556"/>
        <v/>
      </c>
      <c r="K5745" s="11" t="str">
        <f t="shared" si="557"/>
        <v/>
      </c>
      <c r="L5745" s="11" t="str">
        <f t="shared" si="558"/>
        <v/>
      </c>
      <c r="M5745" s="11" t="str">
        <f>IF(A5745="","",VLOOKUP(E5745,index!$A$1:$B$6,2,0)*K5745*G5745)</f>
        <v/>
      </c>
      <c r="N5745" s="11" t="str">
        <f>IF(A5745="","",-PMT(G5745*VLOOKUP(E5745,index!$A$1:$B$6,2,0),C5745,F5745,0,0))</f>
        <v/>
      </c>
      <c r="O5745" s="11" t="str">
        <f t="shared" si="559"/>
        <v/>
      </c>
      <c r="P5745" s="11" t="str">
        <f t="shared" si="554"/>
        <v/>
      </c>
    </row>
    <row r="5746" spans="1:16" x14ac:dyDescent="0.25">
      <c r="A5746" s="9" t="str">
        <f>IF(A5745="","",IF(B5745&lt;C5745,A5745,IF(A5745=MAX('entry data'!$B$8:$B$507),"",A5745+1)))</f>
        <v/>
      </c>
      <c r="B5746" s="9" t="str">
        <f t="shared" si="555"/>
        <v/>
      </c>
      <c r="C5746" s="9" t="str">
        <f>IF(ISERROR(VLOOKUP(A5746,'entry data'!B:G,6,0)),"",VLOOKUP(A5746,'entry data'!B:G,6,0))</f>
        <v/>
      </c>
      <c r="D5746" s="9" t="str">
        <f>IF(ISERROR(VLOOKUP(A5746,'entry data'!B:C,2,0)),"",VLOOKUP(A5746,'entry data'!B:C,2,0))</f>
        <v/>
      </c>
      <c r="E5746" s="9" t="str">
        <f>IF(ISERROR(VLOOKUP(A5746,'entry data'!B:E,4,0)),"",VLOOKUP(A5746,'entry data'!B:E,4,0))</f>
        <v/>
      </c>
      <c r="F5746" s="11" t="str">
        <f>IF(A5746="","",IF(ISERROR(VLOOKUP(A5746,'entry data'!B:F,5,0)),"",VLOOKUP(A5746,'entry data'!B:F,5,0)))</f>
        <v/>
      </c>
      <c r="G5746" s="12" t="str">
        <f>IF(A5746="","",IF(ISERROR(VLOOKUP(A5746,'entry data'!B:I,8,0)),"",VLOOKUP(A5746,'entry data'!B:I,7,0)))</f>
        <v/>
      </c>
      <c r="H5746" s="13" t="str">
        <f>IF(A5746="","",IF(B5746=1,VLOOKUP(A5746,'entry data'!B:D,3,0),I5745))</f>
        <v/>
      </c>
      <c r="I5746" s="14" t="str">
        <f>IF(A5746="","",IF(E5746="weekly",7,IF(E5746="fortnightly",14,IF(E5746="monthly",DATE(IF(MONTH(H5746)=12,YEAR(H5746)+1,YEAR(H5746)),VLOOKUP(MONTH(H5746),index!$D$2:$G$13,2,0),DAY(H5746)),
IF(E5746="quarterly",DATE(IF(MONTH(H5746)&gt;=10,YEAR(H5746)+1,YEAR(H5746)),VLOOKUP(MONTH(H5746),index!$D$2:$G$13,3,0),DAY(H5746)),
IF(E5746="halfyearly",DATE(IF(MONTH(H5746)&gt;=7,YEAR(H5746)+1,YEAR(H5746)),VLOOKUP(MONTH(H5746),index!$D$2:$G$13,4,0),DAY(H5746)),
DATE(YEAR(H5746)+1,MONTH(H5746),DAY(H5746)))))-H5746))+H5746)</f>
        <v/>
      </c>
      <c r="J5746" s="9" t="str">
        <f t="shared" si="556"/>
        <v/>
      </c>
      <c r="K5746" s="11" t="str">
        <f t="shared" si="557"/>
        <v/>
      </c>
      <c r="L5746" s="11" t="str">
        <f t="shared" si="558"/>
        <v/>
      </c>
      <c r="M5746" s="11" t="str">
        <f>IF(A5746="","",VLOOKUP(E5746,index!$A$1:$B$6,2,0)*K5746*G5746)</f>
        <v/>
      </c>
      <c r="N5746" s="11" t="str">
        <f>IF(A5746="","",-PMT(G5746*VLOOKUP(E5746,index!$A$1:$B$6,2,0),C5746,F5746,0,0))</f>
        <v/>
      </c>
      <c r="O5746" s="11" t="str">
        <f t="shared" si="559"/>
        <v/>
      </c>
      <c r="P5746" s="11" t="str">
        <f t="shared" si="554"/>
        <v/>
      </c>
    </row>
    <row r="5747" spans="1:16" x14ac:dyDescent="0.25">
      <c r="A5747" s="9" t="str">
        <f>IF(A5746="","",IF(B5746&lt;C5746,A5746,IF(A5746=MAX('entry data'!$B$8:$B$507),"",A5746+1)))</f>
        <v/>
      </c>
      <c r="B5747" s="9" t="str">
        <f t="shared" si="555"/>
        <v/>
      </c>
      <c r="C5747" s="9" t="str">
        <f>IF(ISERROR(VLOOKUP(A5747,'entry data'!B:G,6,0)),"",VLOOKUP(A5747,'entry data'!B:G,6,0))</f>
        <v/>
      </c>
      <c r="D5747" s="9" t="str">
        <f>IF(ISERROR(VLOOKUP(A5747,'entry data'!B:C,2,0)),"",VLOOKUP(A5747,'entry data'!B:C,2,0))</f>
        <v/>
      </c>
      <c r="E5747" s="9" t="str">
        <f>IF(ISERROR(VLOOKUP(A5747,'entry data'!B:E,4,0)),"",VLOOKUP(A5747,'entry data'!B:E,4,0))</f>
        <v/>
      </c>
      <c r="F5747" s="11" t="str">
        <f>IF(A5747="","",IF(ISERROR(VLOOKUP(A5747,'entry data'!B:F,5,0)),"",VLOOKUP(A5747,'entry data'!B:F,5,0)))</f>
        <v/>
      </c>
      <c r="G5747" s="12" t="str">
        <f>IF(A5747="","",IF(ISERROR(VLOOKUP(A5747,'entry data'!B:I,8,0)),"",VLOOKUP(A5747,'entry data'!B:I,7,0)))</f>
        <v/>
      </c>
      <c r="H5747" s="13" t="str">
        <f>IF(A5747="","",IF(B5747=1,VLOOKUP(A5747,'entry data'!B:D,3,0),I5746))</f>
        <v/>
      </c>
      <c r="I5747" s="14" t="str">
        <f>IF(A5747="","",IF(E5747="weekly",7,IF(E5747="fortnightly",14,IF(E5747="monthly",DATE(IF(MONTH(H5747)=12,YEAR(H5747)+1,YEAR(H5747)),VLOOKUP(MONTH(H5747),index!$D$2:$G$13,2,0),DAY(H5747)),
IF(E5747="quarterly",DATE(IF(MONTH(H5747)&gt;=10,YEAR(H5747)+1,YEAR(H5747)),VLOOKUP(MONTH(H5747),index!$D$2:$G$13,3,0),DAY(H5747)),
IF(E5747="halfyearly",DATE(IF(MONTH(H5747)&gt;=7,YEAR(H5747)+1,YEAR(H5747)),VLOOKUP(MONTH(H5747),index!$D$2:$G$13,4,0),DAY(H5747)),
DATE(YEAR(H5747)+1,MONTH(H5747),DAY(H5747)))))-H5747))+H5747)</f>
        <v/>
      </c>
      <c r="J5747" s="9" t="str">
        <f t="shared" si="556"/>
        <v/>
      </c>
      <c r="K5747" s="11" t="str">
        <f t="shared" si="557"/>
        <v/>
      </c>
      <c r="L5747" s="11" t="str">
        <f t="shared" si="558"/>
        <v/>
      </c>
      <c r="M5747" s="11" t="str">
        <f>IF(A5747="","",VLOOKUP(E5747,index!$A$1:$B$6,2,0)*K5747*G5747)</f>
        <v/>
      </c>
      <c r="N5747" s="11" t="str">
        <f>IF(A5747="","",-PMT(G5747*VLOOKUP(E5747,index!$A$1:$B$6,2,0),C5747,F5747,0,0))</f>
        <v/>
      </c>
      <c r="O5747" s="11" t="str">
        <f t="shared" si="559"/>
        <v/>
      </c>
      <c r="P5747" s="11" t="str">
        <f t="shared" si="554"/>
        <v/>
      </c>
    </row>
    <row r="5748" spans="1:16" x14ac:dyDescent="0.25">
      <c r="A5748" s="9" t="str">
        <f>IF(A5747="","",IF(B5747&lt;C5747,A5747,IF(A5747=MAX('entry data'!$B$8:$B$507),"",A5747+1)))</f>
        <v/>
      </c>
      <c r="B5748" s="9" t="str">
        <f t="shared" si="555"/>
        <v/>
      </c>
      <c r="C5748" s="9" t="str">
        <f>IF(ISERROR(VLOOKUP(A5748,'entry data'!B:G,6,0)),"",VLOOKUP(A5748,'entry data'!B:G,6,0))</f>
        <v/>
      </c>
      <c r="D5748" s="9" t="str">
        <f>IF(ISERROR(VLOOKUP(A5748,'entry data'!B:C,2,0)),"",VLOOKUP(A5748,'entry data'!B:C,2,0))</f>
        <v/>
      </c>
      <c r="E5748" s="9" t="str">
        <f>IF(ISERROR(VLOOKUP(A5748,'entry data'!B:E,4,0)),"",VLOOKUP(A5748,'entry data'!B:E,4,0))</f>
        <v/>
      </c>
      <c r="F5748" s="11" t="str">
        <f>IF(A5748="","",IF(ISERROR(VLOOKUP(A5748,'entry data'!B:F,5,0)),"",VLOOKUP(A5748,'entry data'!B:F,5,0)))</f>
        <v/>
      </c>
      <c r="G5748" s="12" t="str">
        <f>IF(A5748="","",IF(ISERROR(VLOOKUP(A5748,'entry data'!B:I,8,0)),"",VLOOKUP(A5748,'entry data'!B:I,7,0)))</f>
        <v/>
      </c>
      <c r="H5748" s="13" t="str">
        <f>IF(A5748="","",IF(B5748=1,VLOOKUP(A5748,'entry data'!B:D,3,0),I5747))</f>
        <v/>
      </c>
      <c r="I5748" s="14" t="str">
        <f>IF(A5748="","",IF(E5748="weekly",7,IF(E5748="fortnightly",14,IF(E5748="monthly",DATE(IF(MONTH(H5748)=12,YEAR(H5748)+1,YEAR(H5748)),VLOOKUP(MONTH(H5748),index!$D$2:$G$13,2,0),DAY(H5748)),
IF(E5748="quarterly",DATE(IF(MONTH(H5748)&gt;=10,YEAR(H5748)+1,YEAR(H5748)),VLOOKUP(MONTH(H5748),index!$D$2:$G$13,3,0),DAY(H5748)),
IF(E5748="halfyearly",DATE(IF(MONTH(H5748)&gt;=7,YEAR(H5748)+1,YEAR(H5748)),VLOOKUP(MONTH(H5748),index!$D$2:$G$13,4,0),DAY(H5748)),
DATE(YEAR(H5748)+1,MONTH(H5748),DAY(H5748)))))-H5748))+H5748)</f>
        <v/>
      </c>
      <c r="J5748" s="9" t="str">
        <f t="shared" si="556"/>
        <v/>
      </c>
      <c r="K5748" s="11" t="str">
        <f t="shared" si="557"/>
        <v/>
      </c>
      <c r="L5748" s="11" t="str">
        <f t="shared" si="558"/>
        <v/>
      </c>
      <c r="M5748" s="11" t="str">
        <f>IF(A5748="","",VLOOKUP(E5748,index!$A$1:$B$6,2,0)*K5748*G5748)</f>
        <v/>
      </c>
      <c r="N5748" s="11" t="str">
        <f>IF(A5748="","",-PMT(G5748*VLOOKUP(E5748,index!$A$1:$B$6,2,0),C5748,F5748,0,0))</f>
        <v/>
      </c>
      <c r="O5748" s="11" t="str">
        <f t="shared" si="559"/>
        <v/>
      </c>
      <c r="P5748" s="11" t="str">
        <f t="shared" si="554"/>
        <v/>
      </c>
    </row>
    <row r="5749" spans="1:16" x14ac:dyDescent="0.25">
      <c r="A5749" s="9" t="str">
        <f>IF(A5748="","",IF(B5748&lt;C5748,A5748,IF(A5748=MAX('entry data'!$B$8:$B$507),"",A5748+1)))</f>
        <v/>
      </c>
      <c r="B5749" s="9" t="str">
        <f t="shared" si="555"/>
        <v/>
      </c>
      <c r="C5749" s="9" t="str">
        <f>IF(ISERROR(VLOOKUP(A5749,'entry data'!B:G,6,0)),"",VLOOKUP(A5749,'entry data'!B:G,6,0))</f>
        <v/>
      </c>
      <c r="D5749" s="9" t="str">
        <f>IF(ISERROR(VLOOKUP(A5749,'entry data'!B:C,2,0)),"",VLOOKUP(A5749,'entry data'!B:C,2,0))</f>
        <v/>
      </c>
      <c r="E5749" s="9" t="str">
        <f>IF(ISERROR(VLOOKUP(A5749,'entry data'!B:E,4,0)),"",VLOOKUP(A5749,'entry data'!B:E,4,0))</f>
        <v/>
      </c>
      <c r="F5749" s="11" t="str">
        <f>IF(A5749="","",IF(ISERROR(VLOOKUP(A5749,'entry data'!B:F,5,0)),"",VLOOKUP(A5749,'entry data'!B:F,5,0)))</f>
        <v/>
      </c>
      <c r="G5749" s="12" t="str">
        <f>IF(A5749="","",IF(ISERROR(VLOOKUP(A5749,'entry data'!B:I,8,0)),"",VLOOKUP(A5749,'entry data'!B:I,7,0)))</f>
        <v/>
      </c>
      <c r="H5749" s="13" t="str">
        <f>IF(A5749="","",IF(B5749=1,VLOOKUP(A5749,'entry data'!B:D,3,0),I5748))</f>
        <v/>
      </c>
      <c r="I5749" s="14" t="str">
        <f>IF(A5749="","",IF(E5749="weekly",7,IF(E5749="fortnightly",14,IF(E5749="monthly",DATE(IF(MONTH(H5749)=12,YEAR(H5749)+1,YEAR(H5749)),VLOOKUP(MONTH(H5749),index!$D$2:$G$13,2,0),DAY(H5749)),
IF(E5749="quarterly",DATE(IF(MONTH(H5749)&gt;=10,YEAR(H5749)+1,YEAR(H5749)),VLOOKUP(MONTH(H5749),index!$D$2:$G$13,3,0),DAY(H5749)),
IF(E5749="halfyearly",DATE(IF(MONTH(H5749)&gt;=7,YEAR(H5749)+1,YEAR(H5749)),VLOOKUP(MONTH(H5749),index!$D$2:$G$13,4,0),DAY(H5749)),
DATE(YEAR(H5749)+1,MONTH(H5749),DAY(H5749)))))-H5749))+H5749)</f>
        <v/>
      </c>
      <c r="J5749" s="9" t="str">
        <f t="shared" si="556"/>
        <v/>
      </c>
      <c r="K5749" s="11" t="str">
        <f t="shared" si="557"/>
        <v/>
      </c>
      <c r="L5749" s="11" t="str">
        <f t="shared" si="558"/>
        <v/>
      </c>
      <c r="M5749" s="11" t="str">
        <f>IF(A5749="","",VLOOKUP(E5749,index!$A$1:$B$6,2,0)*K5749*G5749)</f>
        <v/>
      </c>
      <c r="N5749" s="11" t="str">
        <f>IF(A5749="","",-PMT(G5749*VLOOKUP(E5749,index!$A$1:$B$6,2,0),C5749,F5749,0,0))</f>
        <v/>
      </c>
      <c r="O5749" s="11" t="str">
        <f t="shared" si="559"/>
        <v/>
      </c>
      <c r="P5749" s="11" t="str">
        <f t="shared" si="554"/>
        <v/>
      </c>
    </row>
    <row r="5750" spans="1:16" x14ac:dyDescent="0.25">
      <c r="A5750" s="9" t="str">
        <f>IF(A5749="","",IF(B5749&lt;C5749,A5749,IF(A5749=MAX('entry data'!$B$8:$B$507),"",A5749+1)))</f>
        <v/>
      </c>
      <c r="B5750" s="9" t="str">
        <f t="shared" si="555"/>
        <v/>
      </c>
      <c r="C5750" s="9" t="str">
        <f>IF(ISERROR(VLOOKUP(A5750,'entry data'!B:G,6,0)),"",VLOOKUP(A5750,'entry data'!B:G,6,0))</f>
        <v/>
      </c>
      <c r="D5750" s="9" t="str">
        <f>IF(ISERROR(VLOOKUP(A5750,'entry data'!B:C,2,0)),"",VLOOKUP(A5750,'entry data'!B:C,2,0))</f>
        <v/>
      </c>
      <c r="E5750" s="9" t="str">
        <f>IF(ISERROR(VLOOKUP(A5750,'entry data'!B:E,4,0)),"",VLOOKUP(A5750,'entry data'!B:E,4,0))</f>
        <v/>
      </c>
      <c r="F5750" s="11" t="str">
        <f>IF(A5750="","",IF(ISERROR(VLOOKUP(A5750,'entry data'!B:F,5,0)),"",VLOOKUP(A5750,'entry data'!B:F,5,0)))</f>
        <v/>
      </c>
      <c r="G5750" s="12" t="str">
        <f>IF(A5750="","",IF(ISERROR(VLOOKUP(A5750,'entry data'!B:I,8,0)),"",VLOOKUP(A5750,'entry data'!B:I,7,0)))</f>
        <v/>
      </c>
      <c r="H5750" s="13" t="str">
        <f>IF(A5750="","",IF(B5750=1,VLOOKUP(A5750,'entry data'!B:D,3,0),I5749))</f>
        <v/>
      </c>
      <c r="I5750" s="14" t="str">
        <f>IF(A5750="","",IF(E5750="weekly",7,IF(E5750="fortnightly",14,IF(E5750="monthly",DATE(IF(MONTH(H5750)=12,YEAR(H5750)+1,YEAR(H5750)),VLOOKUP(MONTH(H5750),index!$D$2:$G$13,2,0),DAY(H5750)),
IF(E5750="quarterly",DATE(IF(MONTH(H5750)&gt;=10,YEAR(H5750)+1,YEAR(H5750)),VLOOKUP(MONTH(H5750),index!$D$2:$G$13,3,0),DAY(H5750)),
IF(E5750="halfyearly",DATE(IF(MONTH(H5750)&gt;=7,YEAR(H5750)+1,YEAR(H5750)),VLOOKUP(MONTH(H5750),index!$D$2:$G$13,4,0),DAY(H5750)),
DATE(YEAR(H5750)+1,MONTH(H5750),DAY(H5750)))))-H5750))+H5750)</f>
        <v/>
      </c>
      <c r="J5750" s="9" t="str">
        <f t="shared" si="556"/>
        <v/>
      </c>
      <c r="K5750" s="11" t="str">
        <f t="shared" si="557"/>
        <v/>
      </c>
      <c r="L5750" s="11" t="str">
        <f t="shared" si="558"/>
        <v/>
      </c>
      <c r="M5750" s="11" t="str">
        <f>IF(A5750="","",VLOOKUP(E5750,index!$A$1:$B$6,2,0)*K5750*G5750)</f>
        <v/>
      </c>
      <c r="N5750" s="11" t="str">
        <f>IF(A5750="","",-PMT(G5750*VLOOKUP(E5750,index!$A$1:$B$6,2,0),C5750,F5750,0,0))</f>
        <v/>
      </c>
      <c r="O5750" s="11" t="str">
        <f t="shared" si="559"/>
        <v/>
      </c>
      <c r="P5750" s="11" t="str">
        <f t="shared" si="554"/>
        <v/>
      </c>
    </row>
    <row r="5751" spans="1:16" x14ac:dyDescent="0.25">
      <c r="A5751" s="9" t="str">
        <f>IF(A5750="","",IF(B5750&lt;C5750,A5750,IF(A5750=MAX('entry data'!$B$8:$B$507),"",A5750+1)))</f>
        <v/>
      </c>
      <c r="B5751" s="9" t="str">
        <f t="shared" si="555"/>
        <v/>
      </c>
      <c r="C5751" s="9" t="str">
        <f>IF(ISERROR(VLOOKUP(A5751,'entry data'!B:G,6,0)),"",VLOOKUP(A5751,'entry data'!B:G,6,0))</f>
        <v/>
      </c>
      <c r="D5751" s="9" t="str">
        <f>IF(ISERROR(VLOOKUP(A5751,'entry data'!B:C,2,0)),"",VLOOKUP(A5751,'entry data'!B:C,2,0))</f>
        <v/>
      </c>
      <c r="E5751" s="9" t="str">
        <f>IF(ISERROR(VLOOKUP(A5751,'entry data'!B:E,4,0)),"",VLOOKUP(A5751,'entry data'!B:E,4,0))</f>
        <v/>
      </c>
      <c r="F5751" s="11" t="str">
        <f>IF(A5751="","",IF(ISERROR(VLOOKUP(A5751,'entry data'!B:F,5,0)),"",VLOOKUP(A5751,'entry data'!B:F,5,0)))</f>
        <v/>
      </c>
      <c r="G5751" s="12" t="str">
        <f>IF(A5751="","",IF(ISERROR(VLOOKUP(A5751,'entry data'!B:I,8,0)),"",VLOOKUP(A5751,'entry data'!B:I,7,0)))</f>
        <v/>
      </c>
      <c r="H5751" s="13" t="str">
        <f>IF(A5751="","",IF(B5751=1,VLOOKUP(A5751,'entry data'!B:D,3,0),I5750))</f>
        <v/>
      </c>
      <c r="I5751" s="14" t="str">
        <f>IF(A5751="","",IF(E5751="weekly",7,IF(E5751="fortnightly",14,IF(E5751="monthly",DATE(IF(MONTH(H5751)=12,YEAR(H5751)+1,YEAR(H5751)),VLOOKUP(MONTH(H5751),index!$D$2:$G$13,2,0),DAY(H5751)),
IF(E5751="quarterly",DATE(IF(MONTH(H5751)&gt;=10,YEAR(H5751)+1,YEAR(H5751)),VLOOKUP(MONTH(H5751),index!$D$2:$G$13,3,0),DAY(H5751)),
IF(E5751="halfyearly",DATE(IF(MONTH(H5751)&gt;=7,YEAR(H5751)+1,YEAR(H5751)),VLOOKUP(MONTH(H5751),index!$D$2:$G$13,4,0),DAY(H5751)),
DATE(YEAR(H5751)+1,MONTH(H5751),DAY(H5751)))))-H5751))+H5751)</f>
        <v/>
      </c>
      <c r="J5751" s="9" t="str">
        <f t="shared" si="556"/>
        <v/>
      </c>
      <c r="K5751" s="11" t="str">
        <f t="shared" si="557"/>
        <v/>
      </c>
      <c r="L5751" s="11" t="str">
        <f t="shared" si="558"/>
        <v/>
      </c>
      <c r="M5751" s="11" t="str">
        <f>IF(A5751="","",VLOOKUP(E5751,index!$A$1:$B$6,2,0)*K5751*G5751)</f>
        <v/>
      </c>
      <c r="N5751" s="11" t="str">
        <f>IF(A5751="","",-PMT(G5751*VLOOKUP(E5751,index!$A$1:$B$6,2,0),C5751,F5751,0,0))</f>
        <v/>
      </c>
      <c r="O5751" s="11" t="str">
        <f t="shared" si="559"/>
        <v/>
      </c>
      <c r="P5751" s="11" t="str">
        <f t="shared" si="554"/>
        <v/>
      </c>
    </row>
    <row r="5752" spans="1:16" x14ac:dyDescent="0.25">
      <c r="A5752" s="9" t="str">
        <f>IF(A5751="","",IF(B5751&lt;C5751,A5751,IF(A5751=MAX('entry data'!$B$8:$B$507),"",A5751+1)))</f>
        <v/>
      </c>
      <c r="B5752" s="9" t="str">
        <f t="shared" si="555"/>
        <v/>
      </c>
      <c r="C5752" s="9" t="str">
        <f>IF(ISERROR(VLOOKUP(A5752,'entry data'!B:G,6,0)),"",VLOOKUP(A5752,'entry data'!B:G,6,0))</f>
        <v/>
      </c>
      <c r="D5752" s="9" t="str">
        <f>IF(ISERROR(VLOOKUP(A5752,'entry data'!B:C,2,0)),"",VLOOKUP(A5752,'entry data'!B:C,2,0))</f>
        <v/>
      </c>
      <c r="E5752" s="9" t="str">
        <f>IF(ISERROR(VLOOKUP(A5752,'entry data'!B:E,4,0)),"",VLOOKUP(A5752,'entry data'!B:E,4,0))</f>
        <v/>
      </c>
      <c r="F5752" s="11" t="str">
        <f>IF(A5752="","",IF(ISERROR(VLOOKUP(A5752,'entry data'!B:F,5,0)),"",VLOOKUP(A5752,'entry data'!B:F,5,0)))</f>
        <v/>
      </c>
      <c r="G5752" s="12" t="str">
        <f>IF(A5752="","",IF(ISERROR(VLOOKUP(A5752,'entry data'!B:I,8,0)),"",VLOOKUP(A5752,'entry data'!B:I,7,0)))</f>
        <v/>
      </c>
      <c r="H5752" s="13" t="str">
        <f>IF(A5752="","",IF(B5752=1,VLOOKUP(A5752,'entry data'!B:D,3,0),I5751))</f>
        <v/>
      </c>
      <c r="I5752" s="14" t="str">
        <f>IF(A5752="","",IF(E5752="weekly",7,IF(E5752="fortnightly",14,IF(E5752="monthly",DATE(IF(MONTH(H5752)=12,YEAR(H5752)+1,YEAR(H5752)),VLOOKUP(MONTH(H5752),index!$D$2:$G$13,2,0),DAY(H5752)),
IF(E5752="quarterly",DATE(IF(MONTH(H5752)&gt;=10,YEAR(H5752)+1,YEAR(H5752)),VLOOKUP(MONTH(H5752),index!$D$2:$G$13,3,0),DAY(H5752)),
IF(E5752="halfyearly",DATE(IF(MONTH(H5752)&gt;=7,YEAR(H5752)+1,YEAR(H5752)),VLOOKUP(MONTH(H5752),index!$D$2:$G$13,4,0),DAY(H5752)),
DATE(YEAR(H5752)+1,MONTH(H5752),DAY(H5752)))))-H5752))+H5752)</f>
        <v/>
      </c>
      <c r="J5752" s="9" t="str">
        <f t="shared" si="556"/>
        <v/>
      </c>
      <c r="K5752" s="11" t="str">
        <f t="shared" si="557"/>
        <v/>
      </c>
      <c r="L5752" s="11" t="str">
        <f t="shared" si="558"/>
        <v/>
      </c>
      <c r="M5752" s="11" t="str">
        <f>IF(A5752="","",VLOOKUP(E5752,index!$A$1:$B$6,2,0)*K5752*G5752)</f>
        <v/>
      </c>
      <c r="N5752" s="11" t="str">
        <f>IF(A5752="","",-PMT(G5752*VLOOKUP(E5752,index!$A$1:$B$6,2,0),C5752,F5752,0,0))</f>
        <v/>
      </c>
      <c r="O5752" s="11" t="str">
        <f t="shared" si="559"/>
        <v/>
      </c>
      <c r="P5752" s="11" t="str">
        <f t="shared" si="554"/>
        <v/>
      </c>
    </row>
    <row r="5753" spans="1:16" x14ac:dyDescent="0.25">
      <c r="A5753" s="9" t="str">
        <f>IF(A5752="","",IF(B5752&lt;C5752,A5752,IF(A5752=MAX('entry data'!$B$8:$B$507),"",A5752+1)))</f>
        <v/>
      </c>
      <c r="B5753" s="9" t="str">
        <f t="shared" si="555"/>
        <v/>
      </c>
      <c r="C5753" s="9" t="str">
        <f>IF(ISERROR(VLOOKUP(A5753,'entry data'!B:G,6,0)),"",VLOOKUP(A5753,'entry data'!B:G,6,0))</f>
        <v/>
      </c>
      <c r="D5753" s="9" t="str">
        <f>IF(ISERROR(VLOOKUP(A5753,'entry data'!B:C,2,0)),"",VLOOKUP(A5753,'entry data'!B:C,2,0))</f>
        <v/>
      </c>
      <c r="E5753" s="9" t="str">
        <f>IF(ISERROR(VLOOKUP(A5753,'entry data'!B:E,4,0)),"",VLOOKUP(A5753,'entry data'!B:E,4,0))</f>
        <v/>
      </c>
      <c r="F5753" s="11" t="str">
        <f>IF(A5753="","",IF(ISERROR(VLOOKUP(A5753,'entry data'!B:F,5,0)),"",VLOOKUP(A5753,'entry data'!B:F,5,0)))</f>
        <v/>
      </c>
      <c r="G5753" s="12" t="str">
        <f>IF(A5753="","",IF(ISERROR(VLOOKUP(A5753,'entry data'!B:I,8,0)),"",VLOOKUP(A5753,'entry data'!B:I,7,0)))</f>
        <v/>
      </c>
      <c r="H5753" s="13" t="str">
        <f>IF(A5753="","",IF(B5753=1,VLOOKUP(A5753,'entry data'!B:D,3,0),I5752))</f>
        <v/>
      </c>
      <c r="I5753" s="14" t="str">
        <f>IF(A5753="","",IF(E5753="weekly",7,IF(E5753="fortnightly",14,IF(E5753="monthly",DATE(IF(MONTH(H5753)=12,YEAR(H5753)+1,YEAR(H5753)),VLOOKUP(MONTH(H5753),index!$D$2:$G$13,2,0),DAY(H5753)),
IF(E5753="quarterly",DATE(IF(MONTH(H5753)&gt;=10,YEAR(H5753)+1,YEAR(H5753)),VLOOKUP(MONTH(H5753),index!$D$2:$G$13,3,0),DAY(H5753)),
IF(E5753="halfyearly",DATE(IF(MONTH(H5753)&gt;=7,YEAR(H5753)+1,YEAR(H5753)),VLOOKUP(MONTH(H5753),index!$D$2:$G$13,4,0),DAY(H5753)),
DATE(YEAR(H5753)+1,MONTH(H5753),DAY(H5753)))))-H5753))+H5753)</f>
        <v/>
      </c>
      <c r="J5753" s="9" t="str">
        <f t="shared" si="556"/>
        <v/>
      </c>
      <c r="K5753" s="11" t="str">
        <f t="shared" si="557"/>
        <v/>
      </c>
      <c r="L5753" s="11" t="str">
        <f t="shared" si="558"/>
        <v/>
      </c>
      <c r="M5753" s="11" t="str">
        <f>IF(A5753="","",VLOOKUP(E5753,index!$A$1:$B$6,2,0)*K5753*G5753)</f>
        <v/>
      </c>
      <c r="N5753" s="11" t="str">
        <f>IF(A5753="","",-PMT(G5753*VLOOKUP(E5753,index!$A$1:$B$6,2,0),C5753,F5753,0,0))</f>
        <v/>
      </c>
      <c r="O5753" s="11" t="str">
        <f t="shared" si="559"/>
        <v/>
      </c>
      <c r="P5753" s="11" t="str">
        <f t="shared" si="554"/>
        <v/>
      </c>
    </row>
    <row r="5754" spans="1:16" x14ac:dyDescent="0.25">
      <c r="A5754" s="9" t="str">
        <f>IF(A5753="","",IF(B5753&lt;C5753,A5753,IF(A5753=MAX('entry data'!$B$8:$B$507),"",A5753+1)))</f>
        <v/>
      </c>
      <c r="B5754" s="9" t="str">
        <f t="shared" si="555"/>
        <v/>
      </c>
      <c r="C5754" s="9" t="str">
        <f>IF(ISERROR(VLOOKUP(A5754,'entry data'!B:G,6,0)),"",VLOOKUP(A5754,'entry data'!B:G,6,0))</f>
        <v/>
      </c>
      <c r="D5754" s="9" t="str">
        <f>IF(ISERROR(VLOOKUP(A5754,'entry data'!B:C,2,0)),"",VLOOKUP(A5754,'entry data'!B:C,2,0))</f>
        <v/>
      </c>
      <c r="E5754" s="9" t="str">
        <f>IF(ISERROR(VLOOKUP(A5754,'entry data'!B:E,4,0)),"",VLOOKUP(A5754,'entry data'!B:E,4,0))</f>
        <v/>
      </c>
      <c r="F5754" s="11" t="str">
        <f>IF(A5754="","",IF(ISERROR(VLOOKUP(A5754,'entry data'!B:F,5,0)),"",VLOOKUP(A5754,'entry data'!B:F,5,0)))</f>
        <v/>
      </c>
      <c r="G5754" s="12" t="str">
        <f>IF(A5754="","",IF(ISERROR(VLOOKUP(A5754,'entry data'!B:I,8,0)),"",VLOOKUP(A5754,'entry data'!B:I,7,0)))</f>
        <v/>
      </c>
      <c r="H5754" s="13" t="str">
        <f>IF(A5754="","",IF(B5754=1,VLOOKUP(A5754,'entry data'!B:D,3,0),I5753))</f>
        <v/>
      </c>
      <c r="I5754" s="14" t="str">
        <f>IF(A5754="","",IF(E5754="weekly",7,IF(E5754="fortnightly",14,IF(E5754="monthly",DATE(IF(MONTH(H5754)=12,YEAR(H5754)+1,YEAR(H5754)),VLOOKUP(MONTH(H5754),index!$D$2:$G$13,2,0),DAY(H5754)),
IF(E5754="quarterly",DATE(IF(MONTH(H5754)&gt;=10,YEAR(H5754)+1,YEAR(H5754)),VLOOKUP(MONTH(H5754),index!$D$2:$G$13,3,0),DAY(H5754)),
IF(E5754="halfyearly",DATE(IF(MONTH(H5754)&gt;=7,YEAR(H5754)+1,YEAR(H5754)),VLOOKUP(MONTH(H5754),index!$D$2:$G$13,4,0),DAY(H5754)),
DATE(YEAR(H5754)+1,MONTH(H5754),DAY(H5754)))))-H5754))+H5754)</f>
        <v/>
      </c>
      <c r="J5754" s="9" t="str">
        <f t="shared" si="556"/>
        <v/>
      </c>
      <c r="K5754" s="11" t="str">
        <f t="shared" si="557"/>
        <v/>
      </c>
      <c r="L5754" s="11" t="str">
        <f t="shared" si="558"/>
        <v/>
      </c>
      <c r="M5754" s="11" t="str">
        <f>IF(A5754="","",VLOOKUP(E5754,index!$A$1:$B$6,2,0)*K5754*G5754)</f>
        <v/>
      </c>
      <c r="N5754" s="11" t="str">
        <f>IF(A5754="","",-PMT(G5754*VLOOKUP(E5754,index!$A$1:$B$6,2,0),C5754,F5754,0,0))</f>
        <v/>
      </c>
      <c r="O5754" s="11" t="str">
        <f t="shared" si="559"/>
        <v/>
      </c>
      <c r="P5754" s="11" t="str">
        <f t="shared" si="554"/>
        <v/>
      </c>
    </row>
    <row r="5755" spans="1:16" x14ac:dyDescent="0.25">
      <c r="A5755" s="9" t="str">
        <f>IF(A5754="","",IF(B5754&lt;C5754,A5754,IF(A5754=MAX('entry data'!$B$8:$B$507),"",A5754+1)))</f>
        <v/>
      </c>
      <c r="B5755" s="9" t="str">
        <f t="shared" si="555"/>
        <v/>
      </c>
      <c r="C5755" s="9" t="str">
        <f>IF(ISERROR(VLOOKUP(A5755,'entry data'!B:G,6,0)),"",VLOOKUP(A5755,'entry data'!B:G,6,0))</f>
        <v/>
      </c>
      <c r="D5755" s="9" t="str">
        <f>IF(ISERROR(VLOOKUP(A5755,'entry data'!B:C,2,0)),"",VLOOKUP(A5755,'entry data'!B:C,2,0))</f>
        <v/>
      </c>
      <c r="E5755" s="9" t="str">
        <f>IF(ISERROR(VLOOKUP(A5755,'entry data'!B:E,4,0)),"",VLOOKUP(A5755,'entry data'!B:E,4,0))</f>
        <v/>
      </c>
      <c r="F5755" s="11" t="str">
        <f>IF(A5755="","",IF(ISERROR(VLOOKUP(A5755,'entry data'!B:F,5,0)),"",VLOOKUP(A5755,'entry data'!B:F,5,0)))</f>
        <v/>
      </c>
      <c r="G5755" s="12" t="str">
        <f>IF(A5755="","",IF(ISERROR(VLOOKUP(A5755,'entry data'!B:I,8,0)),"",VLOOKUP(A5755,'entry data'!B:I,7,0)))</f>
        <v/>
      </c>
      <c r="H5755" s="13" t="str">
        <f>IF(A5755="","",IF(B5755=1,VLOOKUP(A5755,'entry data'!B:D,3,0),I5754))</f>
        <v/>
      </c>
      <c r="I5755" s="14" t="str">
        <f>IF(A5755="","",IF(E5755="weekly",7,IF(E5755="fortnightly",14,IF(E5755="monthly",DATE(IF(MONTH(H5755)=12,YEAR(H5755)+1,YEAR(H5755)),VLOOKUP(MONTH(H5755),index!$D$2:$G$13,2,0),DAY(H5755)),
IF(E5755="quarterly",DATE(IF(MONTH(H5755)&gt;=10,YEAR(H5755)+1,YEAR(H5755)),VLOOKUP(MONTH(H5755),index!$D$2:$G$13,3,0),DAY(H5755)),
IF(E5755="halfyearly",DATE(IF(MONTH(H5755)&gt;=7,YEAR(H5755)+1,YEAR(H5755)),VLOOKUP(MONTH(H5755),index!$D$2:$G$13,4,0),DAY(H5755)),
DATE(YEAR(H5755)+1,MONTH(H5755),DAY(H5755)))))-H5755))+H5755)</f>
        <v/>
      </c>
      <c r="J5755" s="9" t="str">
        <f t="shared" si="556"/>
        <v/>
      </c>
      <c r="K5755" s="11" t="str">
        <f t="shared" si="557"/>
        <v/>
      </c>
      <c r="L5755" s="11" t="str">
        <f t="shared" si="558"/>
        <v/>
      </c>
      <c r="M5755" s="11" t="str">
        <f>IF(A5755="","",VLOOKUP(E5755,index!$A$1:$B$6,2,0)*K5755*G5755)</f>
        <v/>
      </c>
      <c r="N5755" s="11" t="str">
        <f>IF(A5755="","",-PMT(G5755*VLOOKUP(E5755,index!$A$1:$B$6,2,0),C5755,F5755,0,0))</f>
        <v/>
      </c>
      <c r="O5755" s="11" t="str">
        <f t="shared" si="559"/>
        <v/>
      </c>
      <c r="P5755" s="11" t="str">
        <f t="shared" si="554"/>
        <v/>
      </c>
    </row>
    <row r="5756" spans="1:16" x14ac:dyDescent="0.25">
      <c r="A5756" s="9" t="str">
        <f>IF(A5755="","",IF(B5755&lt;C5755,A5755,IF(A5755=MAX('entry data'!$B$8:$B$507),"",A5755+1)))</f>
        <v/>
      </c>
      <c r="B5756" s="9" t="str">
        <f t="shared" si="555"/>
        <v/>
      </c>
      <c r="C5756" s="9" t="str">
        <f>IF(ISERROR(VLOOKUP(A5756,'entry data'!B:G,6,0)),"",VLOOKUP(A5756,'entry data'!B:G,6,0))</f>
        <v/>
      </c>
      <c r="D5756" s="9" t="str">
        <f>IF(ISERROR(VLOOKUP(A5756,'entry data'!B:C,2,0)),"",VLOOKUP(A5756,'entry data'!B:C,2,0))</f>
        <v/>
      </c>
      <c r="E5756" s="9" t="str">
        <f>IF(ISERROR(VLOOKUP(A5756,'entry data'!B:E,4,0)),"",VLOOKUP(A5756,'entry data'!B:E,4,0))</f>
        <v/>
      </c>
      <c r="F5756" s="11" t="str">
        <f>IF(A5756="","",IF(ISERROR(VLOOKUP(A5756,'entry data'!B:F,5,0)),"",VLOOKUP(A5756,'entry data'!B:F,5,0)))</f>
        <v/>
      </c>
      <c r="G5756" s="12" t="str">
        <f>IF(A5756="","",IF(ISERROR(VLOOKUP(A5756,'entry data'!B:I,8,0)),"",VLOOKUP(A5756,'entry data'!B:I,7,0)))</f>
        <v/>
      </c>
      <c r="H5756" s="13" t="str">
        <f>IF(A5756="","",IF(B5756=1,VLOOKUP(A5756,'entry data'!B:D,3,0),I5755))</f>
        <v/>
      </c>
      <c r="I5756" s="14" t="str">
        <f>IF(A5756="","",IF(E5756="weekly",7,IF(E5756="fortnightly",14,IF(E5756="monthly",DATE(IF(MONTH(H5756)=12,YEAR(H5756)+1,YEAR(H5756)),VLOOKUP(MONTH(H5756),index!$D$2:$G$13,2,0),DAY(H5756)),
IF(E5756="quarterly",DATE(IF(MONTH(H5756)&gt;=10,YEAR(H5756)+1,YEAR(H5756)),VLOOKUP(MONTH(H5756),index!$D$2:$G$13,3,0),DAY(H5756)),
IF(E5756="halfyearly",DATE(IF(MONTH(H5756)&gt;=7,YEAR(H5756)+1,YEAR(H5756)),VLOOKUP(MONTH(H5756),index!$D$2:$G$13,4,0),DAY(H5756)),
DATE(YEAR(H5756)+1,MONTH(H5756),DAY(H5756)))))-H5756))+H5756)</f>
        <v/>
      </c>
      <c r="J5756" s="9" t="str">
        <f t="shared" si="556"/>
        <v/>
      </c>
      <c r="K5756" s="11" t="str">
        <f t="shared" si="557"/>
        <v/>
      </c>
      <c r="L5756" s="11" t="str">
        <f t="shared" si="558"/>
        <v/>
      </c>
      <c r="M5756" s="11" t="str">
        <f>IF(A5756="","",VLOOKUP(E5756,index!$A$1:$B$6,2,0)*K5756*G5756)</f>
        <v/>
      </c>
      <c r="N5756" s="11" t="str">
        <f>IF(A5756="","",-PMT(G5756*VLOOKUP(E5756,index!$A$1:$B$6,2,0),C5756,F5756,0,0))</f>
        <v/>
      </c>
      <c r="O5756" s="11" t="str">
        <f t="shared" si="559"/>
        <v/>
      </c>
      <c r="P5756" s="11" t="str">
        <f t="shared" si="554"/>
        <v/>
      </c>
    </row>
    <row r="5757" spans="1:16" x14ac:dyDescent="0.25">
      <c r="A5757" s="9" t="str">
        <f>IF(A5756="","",IF(B5756&lt;C5756,A5756,IF(A5756=MAX('entry data'!$B$8:$B$507),"",A5756+1)))</f>
        <v/>
      </c>
      <c r="B5757" s="9" t="str">
        <f t="shared" si="555"/>
        <v/>
      </c>
      <c r="C5757" s="9" t="str">
        <f>IF(ISERROR(VLOOKUP(A5757,'entry data'!B:G,6,0)),"",VLOOKUP(A5757,'entry data'!B:G,6,0))</f>
        <v/>
      </c>
      <c r="D5757" s="9" t="str">
        <f>IF(ISERROR(VLOOKUP(A5757,'entry data'!B:C,2,0)),"",VLOOKUP(A5757,'entry data'!B:C,2,0))</f>
        <v/>
      </c>
      <c r="E5757" s="9" t="str">
        <f>IF(ISERROR(VLOOKUP(A5757,'entry data'!B:E,4,0)),"",VLOOKUP(A5757,'entry data'!B:E,4,0))</f>
        <v/>
      </c>
      <c r="F5757" s="11" t="str">
        <f>IF(A5757="","",IF(ISERROR(VLOOKUP(A5757,'entry data'!B:F,5,0)),"",VLOOKUP(A5757,'entry data'!B:F,5,0)))</f>
        <v/>
      </c>
      <c r="G5757" s="12" t="str">
        <f>IF(A5757="","",IF(ISERROR(VLOOKUP(A5757,'entry data'!B:I,8,0)),"",VLOOKUP(A5757,'entry data'!B:I,7,0)))</f>
        <v/>
      </c>
      <c r="H5757" s="13" t="str">
        <f>IF(A5757="","",IF(B5757=1,VLOOKUP(A5757,'entry data'!B:D,3,0),I5756))</f>
        <v/>
      </c>
      <c r="I5757" s="14" t="str">
        <f>IF(A5757="","",IF(E5757="weekly",7,IF(E5757="fortnightly",14,IF(E5757="monthly",DATE(IF(MONTH(H5757)=12,YEAR(H5757)+1,YEAR(H5757)),VLOOKUP(MONTH(H5757),index!$D$2:$G$13,2,0),DAY(H5757)),
IF(E5757="quarterly",DATE(IF(MONTH(H5757)&gt;=10,YEAR(H5757)+1,YEAR(H5757)),VLOOKUP(MONTH(H5757),index!$D$2:$G$13,3,0),DAY(H5757)),
IF(E5757="halfyearly",DATE(IF(MONTH(H5757)&gt;=7,YEAR(H5757)+1,YEAR(H5757)),VLOOKUP(MONTH(H5757),index!$D$2:$G$13,4,0),DAY(H5757)),
DATE(YEAR(H5757)+1,MONTH(H5757),DAY(H5757)))))-H5757))+H5757)</f>
        <v/>
      </c>
      <c r="J5757" s="9" t="str">
        <f t="shared" si="556"/>
        <v/>
      </c>
      <c r="K5757" s="11" t="str">
        <f t="shared" si="557"/>
        <v/>
      </c>
      <c r="L5757" s="11" t="str">
        <f t="shared" si="558"/>
        <v/>
      </c>
      <c r="M5757" s="11" t="str">
        <f>IF(A5757="","",VLOOKUP(E5757,index!$A$1:$B$6,2,0)*K5757*G5757)</f>
        <v/>
      </c>
      <c r="N5757" s="11" t="str">
        <f>IF(A5757="","",-PMT(G5757*VLOOKUP(E5757,index!$A$1:$B$6,2,0),C5757,F5757,0,0))</f>
        <v/>
      </c>
      <c r="O5757" s="11" t="str">
        <f t="shared" si="559"/>
        <v/>
      </c>
      <c r="P5757" s="11" t="str">
        <f t="shared" si="554"/>
        <v/>
      </c>
    </row>
    <row r="5758" spans="1:16" x14ac:dyDescent="0.25">
      <c r="A5758" s="9" t="str">
        <f>IF(A5757="","",IF(B5757&lt;C5757,A5757,IF(A5757=MAX('entry data'!$B$8:$B$507),"",A5757+1)))</f>
        <v/>
      </c>
      <c r="B5758" s="9" t="str">
        <f t="shared" si="555"/>
        <v/>
      </c>
      <c r="C5758" s="9" t="str">
        <f>IF(ISERROR(VLOOKUP(A5758,'entry data'!B:G,6,0)),"",VLOOKUP(A5758,'entry data'!B:G,6,0))</f>
        <v/>
      </c>
      <c r="D5758" s="9" t="str">
        <f>IF(ISERROR(VLOOKUP(A5758,'entry data'!B:C,2,0)),"",VLOOKUP(A5758,'entry data'!B:C,2,0))</f>
        <v/>
      </c>
      <c r="E5758" s="9" t="str">
        <f>IF(ISERROR(VLOOKUP(A5758,'entry data'!B:E,4,0)),"",VLOOKUP(A5758,'entry data'!B:E,4,0))</f>
        <v/>
      </c>
      <c r="F5758" s="11" t="str">
        <f>IF(A5758="","",IF(ISERROR(VLOOKUP(A5758,'entry data'!B:F,5,0)),"",VLOOKUP(A5758,'entry data'!B:F,5,0)))</f>
        <v/>
      </c>
      <c r="G5758" s="12" t="str">
        <f>IF(A5758="","",IF(ISERROR(VLOOKUP(A5758,'entry data'!B:I,8,0)),"",VLOOKUP(A5758,'entry data'!B:I,7,0)))</f>
        <v/>
      </c>
      <c r="H5758" s="13" t="str">
        <f>IF(A5758="","",IF(B5758=1,VLOOKUP(A5758,'entry data'!B:D,3,0),I5757))</f>
        <v/>
      </c>
      <c r="I5758" s="14" t="str">
        <f>IF(A5758="","",IF(E5758="weekly",7,IF(E5758="fortnightly",14,IF(E5758="monthly",DATE(IF(MONTH(H5758)=12,YEAR(H5758)+1,YEAR(H5758)),VLOOKUP(MONTH(H5758),index!$D$2:$G$13,2,0),DAY(H5758)),
IF(E5758="quarterly",DATE(IF(MONTH(H5758)&gt;=10,YEAR(H5758)+1,YEAR(H5758)),VLOOKUP(MONTH(H5758),index!$D$2:$G$13,3,0),DAY(H5758)),
IF(E5758="halfyearly",DATE(IF(MONTH(H5758)&gt;=7,YEAR(H5758)+1,YEAR(H5758)),VLOOKUP(MONTH(H5758),index!$D$2:$G$13,4,0),DAY(H5758)),
DATE(YEAR(H5758)+1,MONTH(H5758),DAY(H5758)))))-H5758))+H5758)</f>
        <v/>
      </c>
      <c r="J5758" s="9" t="str">
        <f t="shared" si="556"/>
        <v/>
      </c>
      <c r="K5758" s="11" t="str">
        <f t="shared" si="557"/>
        <v/>
      </c>
      <c r="L5758" s="11" t="str">
        <f t="shared" si="558"/>
        <v/>
      </c>
      <c r="M5758" s="11" t="str">
        <f>IF(A5758="","",VLOOKUP(E5758,index!$A$1:$B$6,2,0)*K5758*G5758)</f>
        <v/>
      </c>
      <c r="N5758" s="11" t="str">
        <f>IF(A5758="","",-PMT(G5758*VLOOKUP(E5758,index!$A$1:$B$6,2,0),C5758,F5758,0,0))</f>
        <v/>
      </c>
      <c r="O5758" s="11" t="str">
        <f t="shared" si="559"/>
        <v/>
      </c>
      <c r="P5758" s="11" t="str">
        <f t="shared" si="554"/>
        <v/>
      </c>
    </row>
    <row r="5759" spans="1:16" x14ac:dyDescent="0.25">
      <c r="A5759" s="9" t="str">
        <f>IF(A5758="","",IF(B5758&lt;C5758,A5758,IF(A5758=MAX('entry data'!$B$8:$B$507),"",A5758+1)))</f>
        <v/>
      </c>
      <c r="B5759" s="9" t="str">
        <f t="shared" si="555"/>
        <v/>
      </c>
      <c r="C5759" s="9" t="str">
        <f>IF(ISERROR(VLOOKUP(A5759,'entry data'!B:G,6,0)),"",VLOOKUP(A5759,'entry data'!B:G,6,0))</f>
        <v/>
      </c>
      <c r="D5759" s="9" t="str">
        <f>IF(ISERROR(VLOOKUP(A5759,'entry data'!B:C,2,0)),"",VLOOKUP(A5759,'entry data'!B:C,2,0))</f>
        <v/>
      </c>
      <c r="E5759" s="9" t="str">
        <f>IF(ISERROR(VLOOKUP(A5759,'entry data'!B:E,4,0)),"",VLOOKUP(A5759,'entry data'!B:E,4,0))</f>
        <v/>
      </c>
      <c r="F5759" s="11" t="str">
        <f>IF(A5759="","",IF(ISERROR(VLOOKUP(A5759,'entry data'!B:F,5,0)),"",VLOOKUP(A5759,'entry data'!B:F,5,0)))</f>
        <v/>
      </c>
      <c r="G5759" s="12" t="str">
        <f>IF(A5759="","",IF(ISERROR(VLOOKUP(A5759,'entry data'!B:I,8,0)),"",VLOOKUP(A5759,'entry data'!B:I,7,0)))</f>
        <v/>
      </c>
      <c r="H5759" s="13" t="str">
        <f>IF(A5759="","",IF(B5759=1,VLOOKUP(A5759,'entry data'!B:D,3,0),I5758))</f>
        <v/>
      </c>
      <c r="I5759" s="14" t="str">
        <f>IF(A5759="","",IF(E5759="weekly",7,IF(E5759="fortnightly",14,IF(E5759="monthly",DATE(IF(MONTH(H5759)=12,YEAR(H5759)+1,YEAR(H5759)),VLOOKUP(MONTH(H5759),index!$D$2:$G$13,2,0),DAY(H5759)),
IF(E5759="quarterly",DATE(IF(MONTH(H5759)&gt;=10,YEAR(H5759)+1,YEAR(H5759)),VLOOKUP(MONTH(H5759),index!$D$2:$G$13,3,0),DAY(H5759)),
IF(E5759="halfyearly",DATE(IF(MONTH(H5759)&gt;=7,YEAR(H5759)+1,YEAR(H5759)),VLOOKUP(MONTH(H5759),index!$D$2:$G$13,4,0),DAY(H5759)),
DATE(YEAR(H5759)+1,MONTH(H5759),DAY(H5759)))))-H5759))+H5759)</f>
        <v/>
      </c>
      <c r="J5759" s="9" t="str">
        <f t="shared" si="556"/>
        <v/>
      </c>
      <c r="K5759" s="11" t="str">
        <f t="shared" si="557"/>
        <v/>
      </c>
      <c r="L5759" s="11" t="str">
        <f t="shared" si="558"/>
        <v/>
      </c>
      <c r="M5759" s="11" t="str">
        <f>IF(A5759="","",VLOOKUP(E5759,index!$A$1:$B$6,2,0)*K5759*G5759)</f>
        <v/>
      </c>
      <c r="N5759" s="11" t="str">
        <f>IF(A5759="","",-PMT(G5759*VLOOKUP(E5759,index!$A$1:$B$6,2,0),C5759,F5759,0,0))</f>
        <v/>
      </c>
      <c r="O5759" s="11" t="str">
        <f t="shared" si="559"/>
        <v/>
      </c>
      <c r="P5759" s="11" t="str">
        <f t="shared" si="554"/>
        <v/>
      </c>
    </row>
    <row r="5760" spans="1:16" x14ac:dyDescent="0.25">
      <c r="A5760" s="9" t="str">
        <f>IF(A5759="","",IF(B5759&lt;C5759,A5759,IF(A5759=MAX('entry data'!$B$8:$B$507),"",A5759+1)))</f>
        <v/>
      </c>
      <c r="B5760" s="9" t="str">
        <f t="shared" si="555"/>
        <v/>
      </c>
      <c r="C5760" s="9" t="str">
        <f>IF(ISERROR(VLOOKUP(A5760,'entry data'!B:G,6,0)),"",VLOOKUP(A5760,'entry data'!B:G,6,0))</f>
        <v/>
      </c>
      <c r="D5760" s="9" t="str">
        <f>IF(ISERROR(VLOOKUP(A5760,'entry data'!B:C,2,0)),"",VLOOKUP(A5760,'entry data'!B:C,2,0))</f>
        <v/>
      </c>
      <c r="E5760" s="9" t="str">
        <f>IF(ISERROR(VLOOKUP(A5760,'entry data'!B:E,4,0)),"",VLOOKUP(A5760,'entry data'!B:E,4,0))</f>
        <v/>
      </c>
      <c r="F5760" s="11" t="str">
        <f>IF(A5760="","",IF(ISERROR(VLOOKUP(A5760,'entry data'!B:F,5,0)),"",VLOOKUP(A5760,'entry data'!B:F,5,0)))</f>
        <v/>
      </c>
      <c r="G5760" s="12" t="str">
        <f>IF(A5760="","",IF(ISERROR(VLOOKUP(A5760,'entry data'!B:I,8,0)),"",VLOOKUP(A5760,'entry data'!B:I,7,0)))</f>
        <v/>
      </c>
      <c r="H5760" s="13" t="str">
        <f>IF(A5760="","",IF(B5760=1,VLOOKUP(A5760,'entry data'!B:D,3,0),I5759))</f>
        <v/>
      </c>
      <c r="I5760" s="14" t="str">
        <f>IF(A5760="","",IF(E5760="weekly",7,IF(E5760="fortnightly",14,IF(E5760="monthly",DATE(IF(MONTH(H5760)=12,YEAR(H5760)+1,YEAR(H5760)),VLOOKUP(MONTH(H5760),index!$D$2:$G$13,2,0),DAY(H5760)),
IF(E5760="quarterly",DATE(IF(MONTH(H5760)&gt;=10,YEAR(H5760)+1,YEAR(H5760)),VLOOKUP(MONTH(H5760),index!$D$2:$G$13,3,0),DAY(H5760)),
IF(E5760="halfyearly",DATE(IF(MONTH(H5760)&gt;=7,YEAR(H5760)+1,YEAR(H5760)),VLOOKUP(MONTH(H5760),index!$D$2:$G$13,4,0),DAY(H5760)),
DATE(YEAR(H5760)+1,MONTH(H5760),DAY(H5760)))))-H5760))+H5760)</f>
        <v/>
      </c>
      <c r="J5760" s="9" t="str">
        <f t="shared" si="556"/>
        <v/>
      </c>
      <c r="K5760" s="11" t="str">
        <f t="shared" si="557"/>
        <v/>
      </c>
      <c r="L5760" s="11" t="str">
        <f t="shared" si="558"/>
        <v/>
      </c>
      <c r="M5760" s="11" t="str">
        <f>IF(A5760="","",VLOOKUP(E5760,index!$A$1:$B$6,2,0)*K5760*G5760)</f>
        <v/>
      </c>
      <c r="N5760" s="11" t="str">
        <f>IF(A5760="","",-PMT(G5760*VLOOKUP(E5760,index!$A$1:$B$6,2,0),C5760,F5760,0,0))</f>
        <v/>
      </c>
      <c r="O5760" s="11" t="str">
        <f t="shared" si="559"/>
        <v/>
      </c>
      <c r="P5760" s="11" t="str">
        <f t="shared" si="554"/>
        <v/>
      </c>
    </row>
    <row r="5761" spans="1:16" x14ac:dyDescent="0.25">
      <c r="A5761" s="9" t="str">
        <f>IF(A5760="","",IF(B5760&lt;C5760,A5760,IF(A5760=MAX('entry data'!$B$8:$B$507),"",A5760+1)))</f>
        <v/>
      </c>
      <c r="B5761" s="9" t="str">
        <f t="shared" si="555"/>
        <v/>
      </c>
      <c r="C5761" s="9" t="str">
        <f>IF(ISERROR(VLOOKUP(A5761,'entry data'!B:G,6,0)),"",VLOOKUP(A5761,'entry data'!B:G,6,0))</f>
        <v/>
      </c>
      <c r="D5761" s="9" t="str">
        <f>IF(ISERROR(VLOOKUP(A5761,'entry data'!B:C,2,0)),"",VLOOKUP(A5761,'entry data'!B:C,2,0))</f>
        <v/>
      </c>
      <c r="E5761" s="9" t="str">
        <f>IF(ISERROR(VLOOKUP(A5761,'entry data'!B:E,4,0)),"",VLOOKUP(A5761,'entry data'!B:E,4,0))</f>
        <v/>
      </c>
      <c r="F5761" s="11" t="str">
        <f>IF(A5761="","",IF(ISERROR(VLOOKUP(A5761,'entry data'!B:F,5,0)),"",VLOOKUP(A5761,'entry data'!B:F,5,0)))</f>
        <v/>
      </c>
      <c r="G5761" s="12" t="str">
        <f>IF(A5761="","",IF(ISERROR(VLOOKUP(A5761,'entry data'!B:I,8,0)),"",VLOOKUP(A5761,'entry data'!B:I,7,0)))</f>
        <v/>
      </c>
      <c r="H5761" s="13" t="str">
        <f>IF(A5761="","",IF(B5761=1,VLOOKUP(A5761,'entry data'!B:D,3,0),I5760))</f>
        <v/>
      </c>
      <c r="I5761" s="14" t="str">
        <f>IF(A5761="","",IF(E5761="weekly",7,IF(E5761="fortnightly",14,IF(E5761="monthly",DATE(IF(MONTH(H5761)=12,YEAR(H5761)+1,YEAR(H5761)),VLOOKUP(MONTH(H5761),index!$D$2:$G$13,2,0),DAY(H5761)),
IF(E5761="quarterly",DATE(IF(MONTH(H5761)&gt;=10,YEAR(H5761)+1,YEAR(H5761)),VLOOKUP(MONTH(H5761),index!$D$2:$G$13,3,0),DAY(H5761)),
IF(E5761="halfyearly",DATE(IF(MONTH(H5761)&gt;=7,YEAR(H5761)+1,YEAR(H5761)),VLOOKUP(MONTH(H5761),index!$D$2:$G$13,4,0),DAY(H5761)),
DATE(YEAR(H5761)+1,MONTH(H5761),DAY(H5761)))))-H5761))+H5761)</f>
        <v/>
      </c>
      <c r="J5761" s="9" t="str">
        <f t="shared" si="556"/>
        <v/>
      </c>
      <c r="K5761" s="11" t="str">
        <f t="shared" si="557"/>
        <v/>
      </c>
      <c r="L5761" s="11" t="str">
        <f t="shared" si="558"/>
        <v/>
      </c>
      <c r="M5761" s="11" t="str">
        <f>IF(A5761="","",VLOOKUP(E5761,index!$A$1:$B$6,2,0)*K5761*G5761)</f>
        <v/>
      </c>
      <c r="N5761" s="11" t="str">
        <f>IF(A5761="","",-PMT(G5761*VLOOKUP(E5761,index!$A$1:$B$6,2,0),C5761,F5761,0,0))</f>
        <v/>
      </c>
      <c r="O5761" s="11" t="str">
        <f t="shared" si="559"/>
        <v/>
      </c>
      <c r="P5761" s="11" t="str">
        <f t="shared" si="554"/>
        <v/>
      </c>
    </row>
    <row r="5762" spans="1:16" x14ac:dyDescent="0.25">
      <c r="A5762" s="9" t="str">
        <f>IF(A5761="","",IF(B5761&lt;C5761,A5761,IF(A5761=MAX('entry data'!$B$8:$B$507),"",A5761+1)))</f>
        <v/>
      </c>
      <c r="B5762" s="9" t="str">
        <f t="shared" si="555"/>
        <v/>
      </c>
      <c r="C5762" s="9" t="str">
        <f>IF(ISERROR(VLOOKUP(A5762,'entry data'!B:G,6,0)),"",VLOOKUP(A5762,'entry data'!B:G,6,0))</f>
        <v/>
      </c>
      <c r="D5762" s="9" t="str">
        <f>IF(ISERROR(VLOOKUP(A5762,'entry data'!B:C,2,0)),"",VLOOKUP(A5762,'entry data'!B:C,2,0))</f>
        <v/>
      </c>
      <c r="E5762" s="9" t="str">
        <f>IF(ISERROR(VLOOKUP(A5762,'entry data'!B:E,4,0)),"",VLOOKUP(A5762,'entry data'!B:E,4,0))</f>
        <v/>
      </c>
      <c r="F5762" s="11" t="str">
        <f>IF(A5762="","",IF(ISERROR(VLOOKUP(A5762,'entry data'!B:F,5,0)),"",VLOOKUP(A5762,'entry data'!B:F,5,0)))</f>
        <v/>
      </c>
      <c r="G5762" s="12" t="str">
        <f>IF(A5762="","",IF(ISERROR(VLOOKUP(A5762,'entry data'!B:I,8,0)),"",VLOOKUP(A5762,'entry data'!B:I,7,0)))</f>
        <v/>
      </c>
      <c r="H5762" s="13" t="str">
        <f>IF(A5762="","",IF(B5762=1,VLOOKUP(A5762,'entry data'!B:D,3,0),I5761))</f>
        <v/>
      </c>
      <c r="I5762" s="14" t="str">
        <f>IF(A5762="","",IF(E5762="weekly",7,IF(E5762="fortnightly",14,IF(E5762="monthly",DATE(IF(MONTH(H5762)=12,YEAR(H5762)+1,YEAR(H5762)),VLOOKUP(MONTH(H5762),index!$D$2:$G$13,2,0),DAY(H5762)),
IF(E5762="quarterly",DATE(IF(MONTH(H5762)&gt;=10,YEAR(H5762)+1,YEAR(H5762)),VLOOKUP(MONTH(H5762),index!$D$2:$G$13,3,0),DAY(H5762)),
IF(E5762="halfyearly",DATE(IF(MONTH(H5762)&gt;=7,YEAR(H5762)+1,YEAR(H5762)),VLOOKUP(MONTH(H5762),index!$D$2:$G$13,4,0),DAY(H5762)),
DATE(YEAR(H5762)+1,MONTH(H5762),DAY(H5762)))))-H5762))+H5762)</f>
        <v/>
      </c>
      <c r="J5762" s="9" t="str">
        <f t="shared" si="556"/>
        <v/>
      </c>
      <c r="K5762" s="11" t="str">
        <f t="shared" si="557"/>
        <v/>
      </c>
      <c r="L5762" s="11" t="str">
        <f t="shared" si="558"/>
        <v/>
      </c>
      <c r="M5762" s="11" t="str">
        <f>IF(A5762="","",VLOOKUP(E5762,index!$A$1:$B$6,2,0)*K5762*G5762)</f>
        <v/>
      </c>
      <c r="N5762" s="11" t="str">
        <f>IF(A5762="","",-PMT(G5762*VLOOKUP(E5762,index!$A$1:$B$6,2,0),C5762,F5762,0,0))</f>
        <v/>
      </c>
      <c r="O5762" s="11" t="str">
        <f t="shared" si="559"/>
        <v/>
      </c>
      <c r="P5762" s="11" t="str">
        <f t="shared" si="554"/>
        <v/>
      </c>
    </row>
    <row r="5763" spans="1:16" x14ac:dyDescent="0.25">
      <c r="A5763" s="9" t="str">
        <f>IF(A5762="","",IF(B5762&lt;C5762,A5762,IF(A5762=MAX('entry data'!$B$8:$B$507),"",A5762+1)))</f>
        <v/>
      </c>
      <c r="B5763" s="9" t="str">
        <f t="shared" si="555"/>
        <v/>
      </c>
      <c r="C5763" s="9" t="str">
        <f>IF(ISERROR(VLOOKUP(A5763,'entry data'!B:G,6,0)),"",VLOOKUP(A5763,'entry data'!B:G,6,0))</f>
        <v/>
      </c>
      <c r="D5763" s="9" t="str">
        <f>IF(ISERROR(VLOOKUP(A5763,'entry data'!B:C,2,0)),"",VLOOKUP(A5763,'entry data'!B:C,2,0))</f>
        <v/>
      </c>
      <c r="E5763" s="9" t="str">
        <f>IF(ISERROR(VLOOKUP(A5763,'entry data'!B:E,4,0)),"",VLOOKUP(A5763,'entry data'!B:E,4,0))</f>
        <v/>
      </c>
      <c r="F5763" s="11" t="str">
        <f>IF(A5763="","",IF(ISERROR(VLOOKUP(A5763,'entry data'!B:F,5,0)),"",VLOOKUP(A5763,'entry data'!B:F,5,0)))</f>
        <v/>
      </c>
      <c r="G5763" s="12" t="str">
        <f>IF(A5763="","",IF(ISERROR(VLOOKUP(A5763,'entry data'!B:I,8,0)),"",VLOOKUP(A5763,'entry data'!B:I,7,0)))</f>
        <v/>
      </c>
      <c r="H5763" s="13" t="str">
        <f>IF(A5763="","",IF(B5763=1,VLOOKUP(A5763,'entry data'!B:D,3,0),I5762))</f>
        <v/>
      </c>
      <c r="I5763" s="14" t="str">
        <f>IF(A5763="","",IF(E5763="weekly",7,IF(E5763="fortnightly",14,IF(E5763="monthly",DATE(IF(MONTH(H5763)=12,YEAR(H5763)+1,YEAR(H5763)),VLOOKUP(MONTH(H5763),index!$D$2:$G$13,2,0),DAY(H5763)),
IF(E5763="quarterly",DATE(IF(MONTH(H5763)&gt;=10,YEAR(H5763)+1,YEAR(H5763)),VLOOKUP(MONTH(H5763),index!$D$2:$G$13,3,0),DAY(H5763)),
IF(E5763="halfyearly",DATE(IF(MONTH(H5763)&gt;=7,YEAR(H5763)+1,YEAR(H5763)),VLOOKUP(MONTH(H5763),index!$D$2:$G$13,4,0),DAY(H5763)),
DATE(YEAR(H5763)+1,MONTH(H5763),DAY(H5763)))))-H5763))+H5763)</f>
        <v/>
      </c>
      <c r="J5763" s="9" t="str">
        <f t="shared" si="556"/>
        <v/>
      </c>
      <c r="K5763" s="11" t="str">
        <f t="shared" si="557"/>
        <v/>
      </c>
      <c r="L5763" s="11" t="str">
        <f t="shared" si="558"/>
        <v/>
      </c>
      <c r="M5763" s="11" t="str">
        <f>IF(A5763="","",VLOOKUP(E5763,index!$A$1:$B$6,2,0)*K5763*G5763)</f>
        <v/>
      </c>
      <c r="N5763" s="11" t="str">
        <f>IF(A5763="","",-PMT(G5763*VLOOKUP(E5763,index!$A$1:$B$6,2,0),C5763,F5763,0,0))</f>
        <v/>
      </c>
      <c r="O5763" s="11" t="str">
        <f t="shared" si="559"/>
        <v/>
      </c>
      <c r="P5763" s="11" t="str">
        <f t="shared" ref="P5763:P5826" si="560">IF(A5763="","",IF(J5763&lt;&gt;J5764,O5763,0))</f>
        <v/>
      </c>
    </row>
    <row r="5764" spans="1:16" x14ac:dyDescent="0.25">
      <c r="A5764" s="9" t="str">
        <f>IF(A5763="","",IF(B5763&lt;C5763,A5763,IF(A5763=MAX('entry data'!$B$8:$B$507),"",A5763+1)))</f>
        <v/>
      </c>
      <c r="B5764" s="9" t="str">
        <f t="shared" si="555"/>
        <v/>
      </c>
      <c r="C5764" s="9" t="str">
        <f>IF(ISERROR(VLOOKUP(A5764,'entry data'!B:G,6,0)),"",VLOOKUP(A5764,'entry data'!B:G,6,0))</f>
        <v/>
      </c>
      <c r="D5764" s="9" t="str">
        <f>IF(ISERROR(VLOOKUP(A5764,'entry data'!B:C,2,0)),"",VLOOKUP(A5764,'entry data'!B:C,2,0))</f>
        <v/>
      </c>
      <c r="E5764" s="9" t="str">
        <f>IF(ISERROR(VLOOKUP(A5764,'entry data'!B:E,4,0)),"",VLOOKUP(A5764,'entry data'!B:E,4,0))</f>
        <v/>
      </c>
      <c r="F5764" s="11" t="str">
        <f>IF(A5764="","",IF(ISERROR(VLOOKUP(A5764,'entry data'!B:F,5,0)),"",VLOOKUP(A5764,'entry data'!B:F,5,0)))</f>
        <v/>
      </c>
      <c r="G5764" s="12" t="str">
        <f>IF(A5764="","",IF(ISERROR(VLOOKUP(A5764,'entry data'!B:I,8,0)),"",VLOOKUP(A5764,'entry data'!B:I,7,0)))</f>
        <v/>
      </c>
      <c r="H5764" s="13" t="str">
        <f>IF(A5764="","",IF(B5764=1,VLOOKUP(A5764,'entry data'!B:D,3,0),I5763))</f>
        <v/>
      </c>
      <c r="I5764" s="14" t="str">
        <f>IF(A5764="","",IF(E5764="weekly",7,IF(E5764="fortnightly",14,IF(E5764="monthly",DATE(IF(MONTH(H5764)=12,YEAR(H5764)+1,YEAR(H5764)),VLOOKUP(MONTH(H5764),index!$D$2:$G$13,2,0),DAY(H5764)),
IF(E5764="quarterly",DATE(IF(MONTH(H5764)&gt;=10,YEAR(H5764)+1,YEAR(H5764)),VLOOKUP(MONTH(H5764),index!$D$2:$G$13,3,0),DAY(H5764)),
IF(E5764="halfyearly",DATE(IF(MONTH(H5764)&gt;=7,YEAR(H5764)+1,YEAR(H5764)),VLOOKUP(MONTH(H5764),index!$D$2:$G$13,4,0),DAY(H5764)),
DATE(YEAR(H5764)+1,MONTH(H5764),DAY(H5764)))))-H5764))+H5764)</f>
        <v/>
      </c>
      <c r="J5764" s="9" t="str">
        <f t="shared" si="556"/>
        <v/>
      </c>
      <c r="K5764" s="11" t="str">
        <f t="shared" si="557"/>
        <v/>
      </c>
      <c r="L5764" s="11" t="str">
        <f t="shared" si="558"/>
        <v/>
      </c>
      <c r="M5764" s="11" t="str">
        <f>IF(A5764="","",VLOOKUP(E5764,index!$A$1:$B$6,2,0)*K5764*G5764)</f>
        <v/>
      </c>
      <c r="N5764" s="11" t="str">
        <f>IF(A5764="","",-PMT(G5764*VLOOKUP(E5764,index!$A$1:$B$6,2,0),C5764,F5764,0,0))</f>
        <v/>
      </c>
      <c r="O5764" s="11" t="str">
        <f t="shared" si="559"/>
        <v/>
      </c>
      <c r="P5764" s="11" t="str">
        <f t="shared" si="560"/>
        <v/>
      </c>
    </row>
    <row r="5765" spans="1:16" x14ac:dyDescent="0.25">
      <c r="A5765" s="9" t="str">
        <f>IF(A5764="","",IF(B5764&lt;C5764,A5764,IF(A5764=MAX('entry data'!$B$8:$B$507),"",A5764+1)))</f>
        <v/>
      </c>
      <c r="B5765" s="9" t="str">
        <f t="shared" si="555"/>
        <v/>
      </c>
      <c r="C5765" s="9" t="str">
        <f>IF(ISERROR(VLOOKUP(A5765,'entry data'!B:G,6,0)),"",VLOOKUP(A5765,'entry data'!B:G,6,0))</f>
        <v/>
      </c>
      <c r="D5765" s="9" t="str">
        <f>IF(ISERROR(VLOOKUP(A5765,'entry data'!B:C,2,0)),"",VLOOKUP(A5765,'entry data'!B:C,2,0))</f>
        <v/>
      </c>
      <c r="E5765" s="9" t="str">
        <f>IF(ISERROR(VLOOKUP(A5765,'entry data'!B:E,4,0)),"",VLOOKUP(A5765,'entry data'!B:E,4,0))</f>
        <v/>
      </c>
      <c r="F5765" s="11" t="str">
        <f>IF(A5765="","",IF(ISERROR(VLOOKUP(A5765,'entry data'!B:F,5,0)),"",VLOOKUP(A5765,'entry data'!B:F,5,0)))</f>
        <v/>
      </c>
      <c r="G5765" s="12" t="str">
        <f>IF(A5765="","",IF(ISERROR(VLOOKUP(A5765,'entry data'!B:I,8,0)),"",VLOOKUP(A5765,'entry data'!B:I,7,0)))</f>
        <v/>
      </c>
      <c r="H5765" s="13" t="str">
        <f>IF(A5765="","",IF(B5765=1,VLOOKUP(A5765,'entry data'!B:D,3,0),I5764))</f>
        <v/>
      </c>
      <c r="I5765" s="14" t="str">
        <f>IF(A5765="","",IF(E5765="weekly",7,IF(E5765="fortnightly",14,IF(E5765="monthly",DATE(IF(MONTH(H5765)=12,YEAR(H5765)+1,YEAR(H5765)),VLOOKUP(MONTH(H5765),index!$D$2:$G$13,2,0),DAY(H5765)),
IF(E5765="quarterly",DATE(IF(MONTH(H5765)&gt;=10,YEAR(H5765)+1,YEAR(H5765)),VLOOKUP(MONTH(H5765),index!$D$2:$G$13,3,0),DAY(H5765)),
IF(E5765="halfyearly",DATE(IF(MONTH(H5765)&gt;=7,YEAR(H5765)+1,YEAR(H5765)),VLOOKUP(MONTH(H5765),index!$D$2:$G$13,4,0),DAY(H5765)),
DATE(YEAR(H5765)+1,MONTH(H5765),DAY(H5765)))))-H5765))+H5765)</f>
        <v/>
      </c>
      <c r="J5765" s="9" t="str">
        <f t="shared" si="556"/>
        <v/>
      </c>
      <c r="K5765" s="11" t="str">
        <f t="shared" si="557"/>
        <v/>
      </c>
      <c r="L5765" s="11" t="str">
        <f t="shared" si="558"/>
        <v/>
      </c>
      <c r="M5765" s="11" t="str">
        <f>IF(A5765="","",VLOOKUP(E5765,index!$A$1:$B$6,2,0)*K5765*G5765)</f>
        <v/>
      </c>
      <c r="N5765" s="11" t="str">
        <f>IF(A5765="","",-PMT(G5765*VLOOKUP(E5765,index!$A$1:$B$6,2,0),C5765,F5765,0,0))</f>
        <v/>
      </c>
      <c r="O5765" s="11" t="str">
        <f t="shared" si="559"/>
        <v/>
      </c>
      <c r="P5765" s="11" t="str">
        <f t="shared" si="560"/>
        <v/>
      </c>
    </row>
    <row r="5766" spans="1:16" x14ac:dyDescent="0.25">
      <c r="A5766" s="9" t="str">
        <f>IF(A5765="","",IF(B5765&lt;C5765,A5765,IF(A5765=MAX('entry data'!$B$8:$B$507),"",A5765+1)))</f>
        <v/>
      </c>
      <c r="B5766" s="9" t="str">
        <f t="shared" si="555"/>
        <v/>
      </c>
      <c r="C5766" s="9" t="str">
        <f>IF(ISERROR(VLOOKUP(A5766,'entry data'!B:G,6,0)),"",VLOOKUP(A5766,'entry data'!B:G,6,0))</f>
        <v/>
      </c>
      <c r="D5766" s="9" t="str">
        <f>IF(ISERROR(VLOOKUP(A5766,'entry data'!B:C,2,0)),"",VLOOKUP(A5766,'entry data'!B:C,2,0))</f>
        <v/>
      </c>
      <c r="E5766" s="9" t="str">
        <f>IF(ISERROR(VLOOKUP(A5766,'entry data'!B:E,4,0)),"",VLOOKUP(A5766,'entry data'!B:E,4,0))</f>
        <v/>
      </c>
      <c r="F5766" s="11" t="str">
        <f>IF(A5766="","",IF(ISERROR(VLOOKUP(A5766,'entry data'!B:F,5,0)),"",VLOOKUP(A5766,'entry data'!B:F,5,0)))</f>
        <v/>
      </c>
      <c r="G5766" s="12" t="str">
        <f>IF(A5766="","",IF(ISERROR(VLOOKUP(A5766,'entry data'!B:I,8,0)),"",VLOOKUP(A5766,'entry data'!B:I,7,0)))</f>
        <v/>
      </c>
      <c r="H5766" s="13" t="str">
        <f>IF(A5766="","",IF(B5766=1,VLOOKUP(A5766,'entry data'!B:D,3,0),I5765))</f>
        <v/>
      </c>
      <c r="I5766" s="14" t="str">
        <f>IF(A5766="","",IF(E5766="weekly",7,IF(E5766="fortnightly",14,IF(E5766="monthly",DATE(IF(MONTH(H5766)=12,YEAR(H5766)+1,YEAR(H5766)),VLOOKUP(MONTH(H5766),index!$D$2:$G$13,2,0),DAY(H5766)),
IF(E5766="quarterly",DATE(IF(MONTH(H5766)&gt;=10,YEAR(H5766)+1,YEAR(H5766)),VLOOKUP(MONTH(H5766),index!$D$2:$G$13,3,0),DAY(H5766)),
IF(E5766="halfyearly",DATE(IF(MONTH(H5766)&gt;=7,YEAR(H5766)+1,YEAR(H5766)),VLOOKUP(MONTH(H5766),index!$D$2:$G$13,4,0),DAY(H5766)),
DATE(YEAR(H5766)+1,MONTH(H5766),DAY(H5766)))))-H5766))+H5766)</f>
        <v/>
      </c>
      <c r="J5766" s="9" t="str">
        <f t="shared" si="556"/>
        <v/>
      </c>
      <c r="K5766" s="11" t="str">
        <f t="shared" si="557"/>
        <v/>
      </c>
      <c r="L5766" s="11" t="str">
        <f t="shared" si="558"/>
        <v/>
      </c>
      <c r="M5766" s="11" t="str">
        <f>IF(A5766="","",VLOOKUP(E5766,index!$A$1:$B$6,2,0)*K5766*G5766)</f>
        <v/>
      </c>
      <c r="N5766" s="11" t="str">
        <f>IF(A5766="","",-PMT(G5766*VLOOKUP(E5766,index!$A$1:$B$6,2,0),C5766,F5766,0,0))</f>
        <v/>
      </c>
      <c r="O5766" s="11" t="str">
        <f t="shared" si="559"/>
        <v/>
      </c>
      <c r="P5766" s="11" t="str">
        <f t="shared" si="560"/>
        <v/>
      </c>
    </row>
    <row r="5767" spans="1:16" x14ac:dyDescent="0.25">
      <c r="A5767" s="9" t="str">
        <f>IF(A5766="","",IF(B5766&lt;C5766,A5766,IF(A5766=MAX('entry data'!$B$8:$B$507),"",A5766+1)))</f>
        <v/>
      </c>
      <c r="B5767" s="9" t="str">
        <f t="shared" si="555"/>
        <v/>
      </c>
      <c r="C5767" s="9" t="str">
        <f>IF(ISERROR(VLOOKUP(A5767,'entry data'!B:G,6,0)),"",VLOOKUP(A5767,'entry data'!B:G,6,0))</f>
        <v/>
      </c>
      <c r="D5767" s="9" t="str">
        <f>IF(ISERROR(VLOOKUP(A5767,'entry data'!B:C,2,0)),"",VLOOKUP(A5767,'entry data'!B:C,2,0))</f>
        <v/>
      </c>
      <c r="E5767" s="9" t="str">
        <f>IF(ISERROR(VLOOKUP(A5767,'entry data'!B:E,4,0)),"",VLOOKUP(A5767,'entry data'!B:E,4,0))</f>
        <v/>
      </c>
      <c r="F5767" s="11" t="str">
        <f>IF(A5767="","",IF(ISERROR(VLOOKUP(A5767,'entry data'!B:F,5,0)),"",VLOOKUP(A5767,'entry data'!B:F,5,0)))</f>
        <v/>
      </c>
      <c r="G5767" s="12" t="str">
        <f>IF(A5767="","",IF(ISERROR(VLOOKUP(A5767,'entry data'!B:I,8,0)),"",VLOOKUP(A5767,'entry data'!B:I,7,0)))</f>
        <v/>
      </c>
      <c r="H5767" s="13" t="str">
        <f>IF(A5767="","",IF(B5767=1,VLOOKUP(A5767,'entry data'!B:D,3,0),I5766))</f>
        <v/>
      </c>
      <c r="I5767" s="14" t="str">
        <f>IF(A5767="","",IF(E5767="weekly",7,IF(E5767="fortnightly",14,IF(E5767="monthly",DATE(IF(MONTH(H5767)=12,YEAR(H5767)+1,YEAR(H5767)),VLOOKUP(MONTH(H5767),index!$D$2:$G$13,2,0),DAY(H5767)),
IF(E5767="quarterly",DATE(IF(MONTH(H5767)&gt;=10,YEAR(H5767)+1,YEAR(H5767)),VLOOKUP(MONTH(H5767),index!$D$2:$G$13,3,0),DAY(H5767)),
IF(E5767="halfyearly",DATE(IF(MONTH(H5767)&gt;=7,YEAR(H5767)+1,YEAR(H5767)),VLOOKUP(MONTH(H5767),index!$D$2:$G$13,4,0),DAY(H5767)),
DATE(YEAR(H5767)+1,MONTH(H5767),DAY(H5767)))))-H5767))+H5767)</f>
        <v/>
      </c>
      <c r="J5767" s="9" t="str">
        <f t="shared" si="556"/>
        <v/>
      </c>
      <c r="K5767" s="11" t="str">
        <f t="shared" si="557"/>
        <v/>
      </c>
      <c r="L5767" s="11" t="str">
        <f t="shared" si="558"/>
        <v/>
      </c>
      <c r="M5767" s="11" t="str">
        <f>IF(A5767="","",VLOOKUP(E5767,index!$A$1:$B$6,2,0)*K5767*G5767)</f>
        <v/>
      </c>
      <c r="N5767" s="11" t="str">
        <f>IF(A5767="","",-PMT(G5767*VLOOKUP(E5767,index!$A$1:$B$6,2,0),C5767,F5767,0,0))</f>
        <v/>
      </c>
      <c r="O5767" s="11" t="str">
        <f t="shared" si="559"/>
        <v/>
      </c>
      <c r="P5767" s="11" t="str">
        <f t="shared" si="560"/>
        <v/>
      </c>
    </row>
    <row r="5768" spans="1:16" x14ac:dyDescent="0.25">
      <c r="A5768" s="9" t="str">
        <f>IF(A5767="","",IF(B5767&lt;C5767,A5767,IF(A5767=MAX('entry data'!$B$8:$B$507),"",A5767+1)))</f>
        <v/>
      </c>
      <c r="B5768" s="9" t="str">
        <f t="shared" si="555"/>
        <v/>
      </c>
      <c r="C5768" s="9" t="str">
        <f>IF(ISERROR(VLOOKUP(A5768,'entry data'!B:G,6,0)),"",VLOOKUP(A5768,'entry data'!B:G,6,0))</f>
        <v/>
      </c>
      <c r="D5768" s="9" t="str">
        <f>IF(ISERROR(VLOOKUP(A5768,'entry data'!B:C,2,0)),"",VLOOKUP(A5768,'entry data'!B:C,2,0))</f>
        <v/>
      </c>
      <c r="E5768" s="9" t="str">
        <f>IF(ISERROR(VLOOKUP(A5768,'entry data'!B:E,4,0)),"",VLOOKUP(A5768,'entry data'!B:E,4,0))</f>
        <v/>
      </c>
      <c r="F5768" s="11" t="str">
        <f>IF(A5768="","",IF(ISERROR(VLOOKUP(A5768,'entry data'!B:F,5,0)),"",VLOOKUP(A5768,'entry data'!B:F,5,0)))</f>
        <v/>
      </c>
      <c r="G5768" s="12" t="str">
        <f>IF(A5768="","",IF(ISERROR(VLOOKUP(A5768,'entry data'!B:I,8,0)),"",VLOOKUP(A5768,'entry data'!B:I,7,0)))</f>
        <v/>
      </c>
      <c r="H5768" s="13" t="str">
        <f>IF(A5768="","",IF(B5768=1,VLOOKUP(A5768,'entry data'!B:D,3,0),I5767))</f>
        <v/>
      </c>
      <c r="I5768" s="14" t="str">
        <f>IF(A5768="","",IF(E5768="weekly",7,IF(E5768="fortnightly",14,IF(E5768="monthly",DATE(IF(MONTH(H5768)=12,YEAR(H5768)+1,YEAR(H5768)),VLOOKUP(MONTH(H5768),index!$D$2:$G$13,2,0),DAY(H5768)),
IF(E5768="quarterly",DATE(IF(MONTH(H5768)&gt;=10,YEAR(H5768)+1,YEAR(H5768)),VLOOKUP(MONTH(H5768),index!$D$2:$G$13,3,0),DAY(H5768)),
IF(E5768="halfyearly",DATE(IF(MONTH(H5768)&gt;=7,YEAR(H5768)+1,YEAR(H5768)),VLOOKUP(MONTH(H5768),index!$D$2:$G$13,4,0),DAY(H5768)),
DATE(YEAR(H5768)+1,MONTH(H5768),DAY(H5768)))))-H5768))+H5768)</f>
        <v/>
      </c>
      <c r="J5768" s="9" t="str">
        <f t="shared" si="556"/>
        <v/>
      </c>
      <c r="K5768" s="11" t="str">
        <f t="shared" si="557"/>
        <v/>
      </c>
      <c r="L5768" s="11" t="str">
        <f t="shared" si="558"/>
        <v/>
      </c>
      <c r="M5768" s="11" t="str">
        <f>IF(A5768="","",VLOOKUP(E5768,index!$A$1:$B$6,2,0)*K5768*G5768)</f>
        <v/>
      </c>
      <c r="N5768" s="11" t="str">
        <f>IF(A5768="","",-PMT(G5768*VLOOKUP(E5768,index!$A$1:$B$6,2,0),C5768,F5768,0,0))</f>
        <v/>
      </c>
      <c r="O5768" s="11" t="str">
        <f t="shared" si="559"/>
        <v/>
      </c>
      <c r="P5768" s="11" t="str">
        <f t="shared" si="560"/>
        <v/>
      </c>
    </row>
    <row r="5769" spans="1:16" x14ac:dyDescent="0.25">
      <c r="A5769" s="9" t="str">
        <f>IF(A5768="","",IF(B5768&lt;C5768,A5768,IF(A5768=MAX('entry data'!$B$8:$B$507),"",A5768+1)))</f>
        <v/>
      </c>
      <c r="B5769" s="9" t="str">
        <f t="shared" si="555"/>
        <v/>
      </c>
      <c r="C5769" s="9" t="str">
        <f>IF(ISERROR(VLOOKUP(A5769,'entry data'!B:G,6,0)),"",VLOOKUP(A5769,'entry data'!B:G,6,0))</f>
        <v/>
      </c>
      <c r="D5769" s="9" t="str">
        <f>IF(ISERROR(VLOOKUP(A5769,'entry data'!B:C,2,0)),"",VLOOKUP(A5769,'entry data'!B:C,2,0))</f>
        <v/>
      </c>
      <c r="E5769" s="9" t="str">
        <f>IF(ISERROR(VLOOKUP(A5769,'entry data'!B:E,4,0)),"",VLOOKUP(A5769,'entry data'!B:E,4,0))</f>
        <v/>
      </c>
      <c r="F5769" s="11" t="str">
        <f>IF(A5769="","",IF(ISERROR(VLOOKUP(A5769,'entry data'!B:F,5,0)),"",VLOOKUP(A5769,'entry data'!B:F,5,0)))</f>
        <v/>
      </c>
      <c r="G5769" s="12" t="str">
        <f>IF(A5769="","",IF(ISERROR(VLOOKUP(A5769,'entry data'!B:I,8,0)),"",VLOOKUP(A5769,'entry data'!B:I,7,0)))</f>
        <v/>
      </c>
      <c r="H5769" s="13" t="str">
        <f>IF(A5769="","",IF(B5769=1,VLOOKUP(A5769,'entry data'!B:D,3,0),I5768))</f>
        <v/>
      </c>
      <c r="I5769" s="14" t="str">
        <f>IF(A5769="","",IF(E5769="weekly",7,IF(E5769="fortnightly",14,IF(E5769="monthly",DATE(IF(MONTH(H5769)=12,YEAR(H5769)+1,YEAR(H5769)),VLOOKUP(MONTH(H5769),index!$D$2:$G$13,2,0),DAY(H5769)),
IF(E5769="quarterly",DATE(IF(MONTH(H5769)&gt;=10,YEAR(H5769)+1,YEAR(H5769)),VLOOKUP(MONTH(H5769),index!$D$2:$G$13,3,0),DAY(H5769)),
IF(E5769="halfyearly",DATE(IF(MONTH(H5769)&gt;=7,YEAR(H5769)+1,YEAR(H5769)),VLOOKUP(MONTH(H5769),index!$D$2:$G$13,4,0),DAY(H5769)),
DATE(YEAR(H5769)+1,MONTH(H5769),DAY(H5769)))))-H5769))+H5769)</f>
        <v/>
      </c>
      <c r="J5769" s="9" t="str">
        <f t="shared" si="556"/>
        <v/>
      </c>
      <c r="K5769" s="11" t="str">
        <f t="shared" si="557"/>
        <v/>
      </c>
      <c r="L5769" s="11" t="str">
        <f t="shared" si="558"/>
        <v/>
      </c>
      <c r="M5769" s="11" t="str">
        <f>IF(A5769="","",VLOOKUP(E5769,index!$A$1:$B$6,2,0)*K5769*G5769)</f>
        <v/>
      </c>
      <c r="N5769" s="11" t="str">
        <f>IF(A5769="","",-PMT(G5769*VLOOKUP(E5769,index!$A$1:$B$6,2,0),C5769,F5769,0,0))</f>
        <v/>
      </c>
      <c r="O5769" s="11" t="str">
        <f t="shared" si="559"/>
        <v/>
      </c>
      <c r="P5769" s="11" t="str">
        <f t="shared" si="560"/>
        <v/>
      </c>
    </row>
    <row r="5770" spans="1:16" x14ac:dyDescent="0.25">
      <c r="A5770" s="9" t="str">
        <f>IF(A5769="","",IF(B5769&lt;C5769,A5769,IF(A5769=MAX('entry data'!$B$8:$B$507),"",A5769+1)))</f>
        <v/>
      </c>
      <c r="B5770" s="9" t="str">
        <f t="shared" si="555"/>
        <v/>
      </c>
      <c r="C5770" s="9" t="str">
        <f>IF(ISERROR(VLOOKUP(A5770,'entry data'!B:G,6,0)),"",VLOOKUP(A5770,'entry data'!B:G,6,0))</f>
        <v/>
      </c>
      <c r="D5770" s="9" t="str">
        <f>IF(ISERROR(VLOOKUP(A5770,'entry data'!B:C,2,0)),"",VLOOKUP(A5770,'entry data'!B:C,2,0))</f>
        <v/>
      </c>
      <c r="E5770" s="9" t="str">
        <f>IF(ISERROR(VLOOKUP(A5770,'entry data'!B:E,4,0)),"",VLOOKUP(A5770,'entry data'!B:E,4,0))</f>
        <v/>
      </c>
      <c r="F5770" s="11" t="str">
        <f>IF(A5770="","",IF(ISERROR(VLOOKUP(A5770,'entry data'!B:F,5,0)),"",VLOOKUP(A5770,'entry data'!B:F,5,0)))</f>
        <v/>
      </c>
      <c r="G5770" s="12" t="str">
        <f>IF(A5770="","",IF(ISERROR(VLOOKUP(A5770,'entry data'!B:I,8,0)),"",VLOOKUP(A5770,'entry data'!B:I,7,0)))</f>
        <v/>
      </c>
      <c r="H5770" s="13" t="str">
        <f>IF(A5770="","",IF(B5770=1,VLOOKUP(A5770,'entry data'!B:D,3,0),I5769))</f>
        <v/>
      </c>
      <c r="I5770" s="14" t="str">
        <f>IF(A5770="","",IF(E5770="weekly",7,IF(E5770="fortnightly",14,IF(E5770="monthly",DATE(IF(MONTH(H5770)=12,YEAR(H5770)+1,YEAR(H5770)),VLOOKUP(MONTH(H5770),index!$D$2:$G$13,2,0),DAY(H5770)),
IF(E5770="quarterly",DATE(IF(MONTH(H5770)&gt;=10,YEAR(H5770)+1,YEAR(H5770)),VLOOKUP(MONTH(H5770),index!$D$2:$G$13,3,0),DAY(H5770)),
IF(E5770="halfyearly",DATE(IF(MONTH(H5770)&gt;=7,YEAR(H5770)+1,YEAR(H5770)),VLOOKUP(MONTH(H5770),index!$D$2:$G$13,4,0),DAY(H5770)),
DATE(YEAR(H5770)+1,MONTH(H5770),DAY(H5770)))))-H5770))+H5770)</f>
        <v/>
      </c>
      <c r="J5770" s="9" t="str">
        <f t="shared" si="556"/>
        <v/>
      </c>
      <c r="K5770" s="11" t="str">
        <f t="shared" si="557"/>
        <v/>
      </c>
      <c r="L5770" s="11" t="str">
        <f t="shared" si="558"/>
        <v/>
      </c>
      <c r="M5770" s="11" t="str">
        <f>IF(A5770="","",VLOOKUP(E5770,index!$A$1:$B$6,2,0)*K5770*G5770)</f>
        <v/>
      </c>
      <c r="N5770" s="11" t="str">
        <f>IF(A5770="","",-PMT(G5770*VLOOKUP(E5770,index!$A$1:$B$6,2,0),C5770,F5770,0,0))</f>
        <v/>
      </c>
      <c r="O5770" s="11" t="str">
        <f t="shared" si="559"/>
        <v/>
      </c>
      <c r="P5770" s="11" t="str">
        <f t="shared" si="560"/>
        <v/>
      </c>
    </row>
    <row r="5771" spans="1:16" x14ac:dyDescent="0.25">
      <c r="A5771" s="9" t="str">
        <f>IF(A5770="","",IF(B5770&lt;C5770,A5770,IF(A5770=MAX('entry data'!$B$8:$B$507),"",A5770+1)))</f>
        <v/>
      </c>
      <c r="B5771" s="9" t="str">
        <f t="shared" si="555"/>
        <v/>
      </c>
      <c r="C5771" s="9" t="str">
        <f>IF(ISERROR(VLOOKUP(A5771,'entry data'!B:G,6,0)),"",VLOOKUP(A5771,'entry data'!B:G,6,0))</f>
        <v/>
      </c>
      <c r="D5771" s="9" t="str">
        <f>IF(ISERROR(VLOOKUP(A5771,'entry data'!B:C,2,0)),"",VLOOKUP(A5771,'entry data'!B:C,2,0))</f>
        <v/>
      </c>
      <c r="E5771" s="9" t="str">
        <f>IF(ISERROR(VLOOKUP(A5771,'entry data'!B:E,4,0)),"",VLOOKUP(A5771,'entry data'!B:E,4,0))</f>
        <v/>
      </c>
      <c r="F5771" s="11" t="str">
        <f>IF(A5771="","",IF(ISERROR(VLOOKUP(A5771,'entry data'!B:F,5,0)),"",VLOOKUP(A5771,'entry data'!B:F,5,0)))</f>
        <v/>
      </c>
      <c r="G5771" s="12" t="str">
        <f>IF(A5771="","",IF(ISERROR(VLOOKUP(A5771,'entry data'!B:I,8,0)),"",VLOOKUP(A5771,'entry data'!B:I,7,0)))</f>
        <v/>
      </c>
      <c r="H5771" s="13" t="str">
        <f>IF(A5771="","",IF(B5771=1,VLOOKUP(A5771,'entry data'!B:D,3,0),I5770))</f>
        <v/>
      </c>
      <c r="I5771" s="14" t="str">
        <f>IF(A5771="","",IF(E5771="weekly",7,IF(E5771="fortnightly",14,IF(E5771="monthly",DATE(IF(MONTH(H5771)=12,YEAR(H5771)+1,YEAR(H5771)),VLOOKUP(MONTH(H5771),index!$D$2:$G$13,2,0),DAY(H5771)),
IF(E5771="quarterly",DATE(IF(MONTH(H5771)&gt;=10,YEAR(H5771)+1,YEAR(H5771)),VLOOKUP(MONTH(H5771),index!$D$2:$G$13,3,0),DAY(H5771)),
IF(E5771="halfyearly",DATE(IF(MONTH(H5771)&gt;=7,YEAR(H5771)+1,YEAR(H5771)),VLOOKUP(MONTH(H5771),index!$D$2:$G$13,4,0),DAY(H5771)),
DATE(YEAR(H5771)+1,MONTH(H5771),DAY(H5771)))))-H5771))+H5771)</f>
        <v/>
      </c>
      <c r="J5771" s="9" t="str">
        <f t="shared" si="556"/>
        <v/>
      </c>
      <c r="K5771" s="11" t="str">
        <f t="shared" si="557"/>
        <v/>
      </c>
      <c r="L5771" s="11" t="str">
        <f t="shared" si="558"/>
        <v/>
      </c>
      <c r="M5771" s="11" t="str">
        <f>IF(A5771="","",VLOOKUP(E5771,index!$A$1:$B$6,2,0)*K5771*G5771)</f>
        <v/>
      </c>
      <c r="N5771" s="11" t="str">
        <f>IF(A5771="","",-PMT(G5771*VLOOKUP(E5771,index!$A$1:$B$6,2,0),C5771,F5771,0,0))</f>
        <v/>
      </c>
      <c r="O5771" s="11" t="str">
        <f t="shared" si="559"/>
        <v/>
      </c>
      <c r="P5771" s="11" t="str">
        <f t="shared" si="560"/>
        <v/>
      </c>
    </row>
    <row r="5772" spans="1:16" x14ac:dyDescent="0.25">
      <c r="A5772" s="9" t="str">
        <f>IF(A5771="","",IF(B5771&lt;C5771,A5771,IF(A5771=MAX('entry data'!$B$8:$B$507),"",A5771+1)))</f>
        <v/>
      </c>
      <c r="B5772" s="9" t="str">
        <f t="shared" si="555"/>
        <v/>
      </c>
      <c r="C5772" s="9" t="str">
        <f>IF(ISERROR(VLOOKUP(A5772,'entry data'!B:G,6,0)),"",VLOOKUP(A5772,'entry data'!B:G,6,0))</f>
        <v/>
      </c>
      <c r="D5772" s="9" t="str">
        <f>IF(ISERROR(VLOOKUP(A5772,'entry data'!B:C,2,0)),"",VLOOKUP(A5772,'entry data'!B:C,2,0))</f>
        <v/>
      </c>
      <c r="E5772" s="9" t="str">
        <f>IF(ISERROR(VLOOKUP(A5772,'entry data'!B:E,4,0)),"",VLOOKUP(A5772,'entry data'!B:E,4,0))</f>
        <v/>
      </c>
      <c r="F5772" s="11" t="str">
        <f>IF(A5772="","",IF(ISERROR(VLOOKUP(A5772,'entry data'!B:F,5,0)),"",VLOOKUP(A5772,'entry data'!B:F,5,0)))</f>
        <v/>
      </c>
      <c r="G5772" s="12" t="str">
        <f>IF(A5772="","",IF(ISERROR(VLOOKUP(A5772,'entry data'!B:I,8,0)),"",VLOOKUP(A5772,'entry data'!B:I,7,0)))</f>
        <v/>
      </c>
      <c r="H5772" s="13" t="str">
        <f>IF(A5772="","",IF(B5772=1,VLOOKUP(A5772,'entry data'!B:D,3,0),I5771))</f>
        <v/>
      </c>
      <c r="I5772" s="14" t="str">
        <f>IF(A5772="","",IF(E5772="weekly",7,IF(E5772="fortnightly",14,IF(E5772="monthly",DATE(IF(MONTH(H5772)=12,YEAR(H5772)+1,YEAR(H5772)),VLOOKUP(MONTH(H5772),index!$D$2:$G$13,2,0),DAY(H5772)),
IF(E5772="quarterly",DATE(IF(MONTH(H5772)&gt;=10,YEAR(H5772)+1,YEAR(H5772)),VLOOKUP(MONTH(H5772),index!$D$2:$G$13,3,0),DAY(H5772)),
IF(E5772="halfyearly",DATE(IF(MONTH(H5772)&gt;=7,YEAR(H5772)+1,YEAR(H5772)),VLOOKUP(MONTH(H5772),index!$D$2:$G$13,4,0),DAY(H5772)),
DATE(YEAR(H5772)+1,MONTH(H5772),DAY(H5772)))))-H5772))+H5772)</f>
        <v/>
      </c>
      <c r="J5772" s="9" t="str">
        <f t="shared" si="556"/>
        <v/>
      </c>
      <c r="K5772" s="11" t="str">
        <f t="shared" si="557"/>
        <v/>
      </c>
      <c r="L5772" s="11" t="str">
        <f t="shared" si="558"/>
        <v/>
      </c>
      <c r="M5772" s="11" t="str">
        <f>IF(A5772="","",VLOOKUP(E5772,index!$A$1:$B$6,2,0)*K5772*G5772)</f>
        <v/>
      </c>
      <c r="N5772" s="11" t="str">
        <f>IF(A5772="","",-PMT(G5772*VLOOKUP(E5772,index!$A$1:$B$6,2,0),C5772,F5772,0,0))</f>
        <v/>
      </c>
      <c r="O5772" s="11" t="str">
        <f t="shared" si="559"/>
        <v/>
      </c>
      <c r="P5772" s="11" t="str">
        <f t="shared" si="560"/>
        <v/>
      </c>
    </row>
    <row r="5773" spans="1:16" x14ac:dyDescent="0.25">
      <c r="A5773" s="9" t="str">
        <f>IF(A5772="","",IF(B5772&lt;C5772,A5772,IF(A5772=MAX('entry data'!$B$8:$B$507),"",A5772+1)))</f>
        <v/>
      </c>
      <c r="B5773" s="9" t="str">
        <f t="shared" si="555"/>
        <v/>
      </c>
      <c r="C5773" s="9" t="str">
        <f>IF(ISERROR(VLOOKUP(A5773,'entry data'!B:G,6,0)),"",VLOOKUP(A5773,'entry data'!B:G,6,0))</f>
        <v/>
      </c>
      <c r="D5773" s="9" t="str">
        <f>IF(ISERROR(VLOOKUP(A5773,'entry data'!B:C,2,0)),"",VLOOKUP(A5773,'entry data'!B:C,2,0))</f>
        <v/>
      </c>
      <c r="E5773" s="9" t="str">
        <f>IF(ISERROR(VLOOKUP(A5773,'entry data'!B:E,4,0)),"",VLOOKUP(A5773,'entry data'!B:E,4,0))</f>
        <v/>
      </c>
      <c r="F5773" s="11" t="str">
        <f>IF(A5773="","",IF(ISERROR(VLOOKUP(A5773,'entry data'!B:F,5,0)),"",VLOOKUP(A5773,'entry data'!B:F,5,0)))</f>
        <v/>
      </c>
      <c r="G5773" s="12" t="str">
        <f>IF(A5773="","",IF(ISERROR(VLOOKUP(A5773,'entry data'!B:I,8,0)),"",VLOOKUP(A5773,'entry data'!B:I,7,0)))</f>
        <v/>
      </c>
      <c r="H5773" s="13" t="str">
        <f>IF(A5773="","",IF(B5773=1,VLOOKUP(A5773,'entry data'!B:D,3,0),I5772))</f>
        <v/>
      </c>
      <c r="I5773" s="14" t="str">
        <f>IF(A5773="","",IF(E5773="weekly",7,IF(E5773="fortnightly",14,IF(E5773="monthly",DATE(IF(MONTH(H5773)=12,YEAR(H5773)+1,YEAR(H5773)),VLOOKUP(MONTH(H5773),index!$D$2:$G$13,2,0),DAY(H5773)),
IF(E5773="quarterly",DATE(IF(MONTH(H5773)&gt;=10,YEAR(H5773)+1,YEAR(H5773)),VLOOKUP(MONTH(H5773),index!$D$2:$G$13,3,0),DAY(H5773)),
IF(E5773="halfyearly",DATE(IF(MONTH(H5773)&gt;=7,YEAR(H5773)+1,YEAR(H5773)),VLOOKUP(MONTH(H5773),index!$D$2:$G$13,4,0),DAY(H5773)),
DATE(YEAR(H5773)+1,MONTH(H5773),DAY(H5773)))))-H5773))+H5773)</f>
        <v/>
      </c>
      <c r="J5773" s="9" t="str">
        <f t="shared" si="556"/>
        <v/>
      </c>
      <c r="K5773" s="11" t="str">
        <f t="shared" si="557"/>
        <v/>
      </c>
      <c r="L5773" s="11" t="str">
        <f t="shared" si="558"/>
        <v/>
      </c>
      <c r="M5773" s="11" t="str">
        <f>IF(A5773="","",VLOOKUP(E5773,index!$A$1:$B$6,2,0)*K5773*G5773)</f>
        <v/>
      </c>
      <c r="N5773" s="11" t="str">
        <f>IF(A5773="","",-PMT(G5773*VLOOKUP(E5773,index!$A$1:$B$6,2,0),C5773,F5773,0,0))</f>
        <v/>
      </c>
      <c r="O5773" s="11" t="str">
        <f t="shared" si="559"/>
        <v/>
      </c>
      <c r="P5773" s="11" t="str">
        <f t="shared" si="560"/>
        <v/>
      </c>
    </row>
    <row r="5774" spans="1:16" x14ac:dyDescent="0.25">
      <c r="A5774" s="9" t="str">
        <f>IF(A5773="","",IF(B5773&lt;C5773,A5773,IF(A5773=MAX('entry data'!$B$8:$B$507),"",A5773+1)))</f>
        <v/>
      </c>
      <c r="B5774" s="9" t="str">
        <f t="shared" si="555"/>
        <v/>
      </c>
      <c r="C5774" s="9" t="str">
        <f>IF(ISERROR(VLOOKUP(A5774,'entry data'!B:G,6,0)),"",VLOOKUP(A5774,'entry data'!B:G,6,0))</f>
        <v/>
      </c>
      <c r="D5774" s="9" t="str">
        <f>IF(ISERROR(VLOOKUP(A5774,'entry data'!B:C,2,0)),"",VLOOKUP(A5774,'entry data'!B:C,2,0))</f>
        <v/>
      </c>
      <c r="E5774" s="9" t="str">
        <f>IF(ISERROR(VLOOKUP(A5774,'entry data'!B:E,4,0)),"",VLOOKUP(A5774,'entry data'!B:E,4,0))</f>
        <v/>
      </c>
      <c r="F5774" s="11" t="str">
        <f>IF(A5774="","",IF(ISERROR(VLOOKUP(A5774,'entry data'!B:F,5,0)),"",VLOOKUP(A5774,'entry data'!B:F,5,0)))</f>
        <v/>
      </c>
      <c r="G5774" s="12" t="str">
        <f>IF(A5774="","",IF(ISERROR(VLOOKUP(A5774,'entry data'!B:I,8,0)),"",VLOOKUP(A5774,'entry data'!B:I,7,0)))</f>
        <v/>
      </c>
      <c r="H5774" s="13" t="str">
        <f>IF(A5774="","",IF(B5774=1,VLOOKUP(A5774,'entry data'!B:D,3,0),I5773))</f>
        <v/>
      </c>
      <c r="I5774" s="14" t="str">
        <f>IF(A5774="","",IF(E5774="weekly",7,IF(E5774="fortnightly",14,IF(E5774="monthly",DATE(IF(MONTH(H5774)=12,YEAR(H5774)+1,YEAR(H5774)),VLOOKUP(MONTH(H5774),index!$D$2:$G$13,2,0),DAY(H5774)),
IF(E5774="quarterly",DATE(IF(MONTH(H5774)&gt;=10,YEAR(H5774)+1,YEAR(H5774)),VLOOKUP(MONTH(H5774),index!$D$2:$G$13,3,0),DAY(H5774)),
IF(E5774="halfyearly",DATE(IF(MONTH(H5774)&gt;=7,YEAR(H5774)+1,YEAR(H5774)),VLOOKUP(MONTH(H5774),index!$D$2:$G$13,4,0),DAY(H5774)),
DATE(YEAR(H5774)+1,MONTH(H5774),DAY(H5774)))))-H5774))+H5774)</f>
        <v/>
      </c>
      <c r="J5774" s="9" t="str">
        <f t="shared" si="556"/>
        <v/>
      </c>
      <c r="K5774" s="11" t="str">
        <f t="shared" si="557"/>
        <v/>
      </c>
      <c r="L5774" s="11" t="str">
        <f t="shared" si="558"/>
        <v/>
      </c>
      <c r="M5774" s="11" t="str">
        <f>IF(A5774="","",VLOOKUP(E5774,index!$A$1:$B$6,2,0)*K5774*G5774)</f>
        <v/>
      </c>
      <c r="N5774" s="11" t="str">
        <f>IF(A5774="","",-PMT(G5774*VLOOKUP(E5774,index!$A$1:$B$6,2,0),C5774,F5774,0,0))</f>
        <v/>
      </c>
      <c r="O5774" s="11" t="str">
        <f t="shared" si="559"/>
        <v/>
      </c>
      <c r="P5774" s="11" t="str">
        <f t="shared" si="560"/>
        <v/>
      </c>
    </row>
    <row r="5775" spans="1:16" x14ac:dyDescent="0.25">
      <c r="A5775" s="9" t="str">
        <f>IF(A5774="","",IF(B5774&lt;C5774,A5774,IF(A5774=MAX('entry data'!$B$8:$B$507),"",A5774+1)))</f>
        <v/>
      </c>
      <c r="B5775" s="9" t="str">
        <f t="shared" si="555"/>
        <v/>
      </c>
      <c r="C5775" s="9" t="str">
        <f>IF(ISERROR(VLOOKUP(A5775,'entry data'!B:G,6,0)),"",VLOOKUP(A5775,'entry data'!B:G,6,0))</f>
        <v/>
      </c>
      <c r="D5775" s="9" t="str">
        <f>IF(ISERROR(VLOOKUP(A5775,'entry data'!B:C,2,0)),"",VLOOKUP(A5775,'entry data'!B:C,2,0))</f>
        <v/>
      </c>
      <c r="E5775" s="9" t="str">
        <f>IF(ISERROR(VLOOKUP(A5775,'entry data'!B:E,4,0)),"",VLOOKUP(A5775,'entry data'!B:E,4,0))</f>
        <v/>
      </c>
      <c r="F5775" s="11" t="str">
        <f>IF(A5775="","",IF(ISERROR(VLOOKUP(A5775,'entry data'!B:F,5,0)),"",VLOOKUP(A5775,'entry data'!B:F,5,0)))</f>
        <v/>
      </c>
      <c r="G5775" s="12" t="str">
        <f>IF(A5775="","",IF(ISERROR(VLOOKUP(A5775,'entry data'!B:I,8,0)),"",VLOOKUP(A5775,'entry data'!B:I,7,0)))</f>
        <v/>
      </c>
      <c r="H5775" s="13" t="str">
        <f>IF(A5775="","",IF(B5775=1,VLOOKUP(A5775,'entry data'!B:D,3,0),I5774))</f>
        <v/>
      </c>
      <c r="I5775" s="14" t="str">
        <f>IF(A5775="","",IF(E5775="weekly",7,IF(E5775="fortnightly",14,IF(E5775="monthly",DATE(IF(MONTH(H5775)=12,YEAR(H5775)+1,YEAR(H5775)),VLOOKUP(MONTH(H5775),index!$D$2:$G$13,2,0),DAY(H5775)),
IF(E5775="quarterly",DATE(IF(MONTH(H5775)&gt;=10,YEAR(H5775)+1,YEAR(H5775)),VLOOKUP(MONTH(H5775),index!$D$2:$G$13,3,0),DAY(H5775)),
IF(E5775="halfyearly",DATE(IF(MONTH(H5775)&gt;=7,YEAR(H5775)+1,YEAR(H5775)),VLOOKUP(MONTH(H5775),index!$D$2:$G$13,4,0),DAY(H5775)),
DATE(YEAR(H5775)+1,MONTH(H5775),DAY(H5775)))))-H5775))+H5775)</f>
        <v/>
      </c>
      <c r="J5775" s="9" t="str">
        <f t="shared" si="556"/>
        <v/>
      </c>
      <c r="K5775" s="11" t="str">
        <f t="shared" si="557"/>
        <v/>
      </c>
      <c r="L5775" s="11" t="str">
        <f t="shared" si="558"/>
        <v/>
      </c>
      <c r="M5775" s="11" t="str">
        <f>IF(A5775="","",VLOOKUP(E5775,index!$A$1:$B$6,2,0)*K5775*G5775)</f>
        <v/>
      </c>
      <c r="N5775" s="11" t="str">
        <f>IF(A5775="","",-PMT(G5775*VLOOKUP(E5775,index!$A$1:$B$6,2,0),C5775,F5775,0,0))</f>
        <v/>
      </c>
      <c r="O5775" s="11" t="str">
        <f t="shared" si="559"/>
        <v/>
      </c>
      <c r="P5775" s="11" t="str">
        <f t="shared" si="560"/>
        <v/>
      </c>
    </row>
    <row r="5776" spans="1:16" x14ac:dyDescent="0.25">
      <c r="A5776" s="9" t="str">
        <f>IF(A5775="","",IF(B5775&lt;C5775,A5775,IF(A5775=MAX('entry data'!$B$8:$B$507),"",A5775+1)))</f>
        <v/>
      </c>
      <c r="B5776" s="9" t="str">
        <f t="shared" si="555"/>
        <v/>
      </c>
      <c r="C5776" s="9" t="str">
        <f>IF(ISERROR(VLOOKUP(A5776,'entry data'!B:G,6,0)),"",VLOOKUP(A5776,'entry data'!B:G,6,0))</f>
        <v/>
      </c>
      <c r="D5776" s="9" t="str">
        <f>IF(ISERROR(VLOOKUP(A5776,'entry data'!B:C,2,0)),"",VLOOKUP(A5776,'entry data'!B:C,2,0))</f>
        <v/>
      </c>
      <c r="E5776" s="9" t="str">
        <f>IF(ISERROR(VLOOKUP(A5776,'entry data'!B:E,4,0)),"",VLOOKUP(A5776,'entry data'!B:E,4,0))</f>
        <v/>
      </c>
      <c r="F5776" s="11" t="str">
        <f>IF(A5776="","",IF(ISERROR(VLOOKUP(A5776,'entry data'!B:F,5,0)),"",VLOOKUP(A5776,'entry data'!B:F,5,0)))</f>
        <v/>
      </c>
      <c r="G5776" s="12" t="str">
        <f>IF(A5776="","",IF(ISERROR(VLOOKUP(A5776,'entry data'!B:I,8,0)),"",VLOOKUP(A5776,'entry data'!B:I,7,0)))</f>
        <v/>
      </c>
      <c r="H5776" s="13" t="str">
        <f>IF(A5776="","",IF(B5776=1,VLOOKUP(A5776,'entry data'!B:D,3,0),I5775))</f>
        <v/>
      </c>
      <c r="I5776" s="14" t="str">
        <f>IF(A5776="","",IF(E5776="weekly",7,IF(E5776="fortnightly",14,IF(E5776="monthly",DATE(IF(MONTH(H5776)=12,YEAR(H5776)+1,YEAR(H5776)),VLOOKUP(MONTH(H5776),index!$D$2:$G$13,2,0),DAY(H5776)),
IF(E5776="quarterly",DATE(IF(MONTH(H5776)&gt;=10,YEAR(H5776)+1,YEAR(H5776)),VLOOKUP(MONTH(H5776),index!$D$2:$G$13,3,0),DAY(H5776)),
IF(E5776="halfyearly",DATE(IF(MONTH(H5776)&gt;=7,YEAR(H5776)+1,YEAR(H5776)),VLOOKUP(MONTH(H5776),index!$D$2:$G$13,4,0),DAY(H5776)),
DATE(YEAR(H5776)+1,MONTH(H5776),DAY(H5776)))))-H5776))+H5776)</f>
        <v/>
      </c>
      <c r="J5776" s="9" t="str">
        <f t="shared" si="556"/>
        <v/>
      </c>
      <c r="K5776" s="11" t="str">
        <f t="shared" si="557"/>
        <v/>
      </c>
      <c r="L5776" s="11" t="str">
        <f t="shared" si="558"/>
        <v/>
      </c>
      <c r="M5776" s="11" t="str">
        <f>IF(A5776="","",VLOOKUP(E5776,index!$A$1:$B$6,2,0)*K5776*G5776)</f>
        <v/>
      </c>
      <c r="N5776" s="11" t="str">
        <f>IF(A5776="","",-PMT(G5776*VLOOKUP(E5776,index!$A$1:$B$6,2,0),C5776,F5776,0,0))</f>
        <v/>
      </c>
      <c r="O5776" s="11" t="str">
        <f t="shared" si="559"/>
        <v/>
      </c>
      <c r="P5776" s="11" t="str">
        <f t="shared" si="560"/>
        <v/>
      </c>
    </row>
    <row r="5777" spans="1:16" x14ac:dyDescent="0.25">
      <c r="A5777" s="9" t="str">
        <f>IF(A5776="","",IF(B5776&lt;C5776,A5776,IF(A5776=MAX('entry data'!$B$8:$B$507),"",A5776+1)))</f>
        <v/>
      </c>
      <c r="B5777" s="9" t="str">
        <f t="shared" si="555"/>
        <v/>
      </c>
      <c r="C5777" s="9" t="str">
        <f>IF(ISERROR(VLOOKUP(A5777,'entry data'!B:G,6,0)),"",VLOOKUP(A5777,'entry data'!B:G,6,0))</f>
        <v/>
      </c>
      <c r="D5777" s="9" t="str">
        <f>IF(ISERROR(VLOOKUP(A5777,'entry data'!B:C,2,0)),"",VLOOKUP(A5777,'entry data'!B:C,2,0))</f>
        <v/>
      </c>
      <c r="E5777" s="9" t="str">
        <f>IF(ISERROR(VLOOKUP(A5777,'entry data'!B:E,4,0)),"",VLOOKUP(A5777,'entry data'!B:E,4,0))</f>
        <v/>
      </c>
      <c r="F5777" s="11" t="str">
        <f>IF(A5777="","",IF(ISERROR(VLOOKUP(A5777,'entry data'!B:F,5,0)),"",VLOOKUP(A5777,'entry data'!B:F,5,0)))</f>
        <v/>
      </c>
      <c r="G5777" s="12" t="str">
        <f>IF(A5777="","",IF(ISERROR(VLOOKUP(A5777,'entry data'!B:I,8,0)),"",VLOOKUP(A5777,'entry data'!B:I,7,0)))</f>
        <v/>
      </c>
      <c r="H5777" s="13" t="str">
        <f>IF(A5777="","",IF(B5777=1,VLOOKUP(A5777,'entry data'!B:D,3,0),I5776))</f>
        <v/>
      </c>
      <c r="I5777" s="14" t="str">
        <f>IF(A5777="","",IF(E5777="weekly",7,IF(E5777="fortnightly",14,IF(E5777="monthly",DATE(IF(MONTH(H5777)=12,YEAR(H5777)+1,YEAR(H5777)),VLOOKUP(MONTH(H5777),index!$D$2:$G$13,2,0),DAY(H5777)),
IF(E5777="quarterly",DATE(IF(MONTH(H5777)&gt;=10,YEAR(H5777)+1,YEAR(H5777)),VLOOKUP(MONTH(H5777),index!$D$2:$G$13,3,0),DAY(H5777)),
IF(E5777="halfyearly",DATE(IF(MONTH(H5777)&gt;=7,YEAR(H5777)+1,YEAR(H5777)),VLOOKUP(MONTH(H5777),index!$D$2:$G$13,4,0),DAY(H5777)),
DATE(YEAR(H5777)+1,MONTH(H5777),DAY(H5777)))))-H5777))+H5777)</f>
        <v/>
      </c>
      <c r="J5777" s="9" t="str">
        <f t="shared" si="556"/>
        <v/>
      </c>
      <c r="K5777" s="11" t="str">
        <f t="shared" si="557"/>
        <v/>
      </c>
      <c r="L5777" s="11" t="str">
        <f t="shared" si="558"/>
        <v/>
      </c>
      <c r="M5777" s="11" t="str">
        <f>IF(A5777="","",VLOOKUP(E5777,index!$A$1:$B$6,2,0)*K5777*G5777)</f>
        <v/>
      </c>
      <c r="N5777" s="11" t="str">
        <f>IF(A5777="","",-PMT(G5777*VLOOKUP(E5777,index!$A$1:$B$6,2,0),C5777,F5777,0,0))</f>
        <v/>
      </c>
      <c r="O5777" s="11" t="str">
        <f t="shared" si="559"/>
        <v/>
      </c>
      <c r="P5777" s="11" t="str">
        <f t="shared" si="560"/>
        <v/>
      </c>
    </row>
    <row r="5778" spans="1:16" x14ac:dyDescent="0.25">
      <c r="A5778" s="9" t="str">
        <f>IF(A5777="","",IF(B5777&lt;C5777,A5777,IF(A5777=MAX('entry data'!$B$8:$B$507),"",A5777+1)))</f>
        <v/>
      </c>
      <c r="B5778" s="9" t="str">
        <f t="shared" si="555"/>
        <v/>
      </c>
      <c r="C5778" s="9" t="str">
        <f>IF(ISERROR(VLOOKUP(A5778,'entry data'!B:G,6,0)),"",VLOOKUP(A5778,'entry data'!B:G,6,0))</f>
        <v/>
      </c>
      <c r="D5778" s="9" t="str">
        <f>IF(ISERROR(VLOOKUP(A5778,'entry data'!B:C,2,0)),"",VLOOKUP(A5778,'entry data'!B:C,2,0))</f>
        <v/>
      </c>
      <c r="E5778" s="9" t="str">
        <f>IF(ISERROR(VLOOKUP(A5778,'entry data'!B:E,4,0)),"",VLOOKUP(A5778,'entry data'!B:E,4,0))</f>
        <v/>
      </c>
      <c r="F5778" s="11" t="str">
        <f>IF(A5778="","",IF(ISERROR(VLOOKUP(A5778,'entry data'!B:F,5,0)),"",VLOOKUP(A5778,'entry data'!B:F,5,0)))</f>
        <v/>
      </c>
      <c r="G5778" s="12" t="str">
        <f>IF(A5778="","",IF(ISERROR(VLOOKUP(A5778,'entry data'!B:I,8,0)),"",VLOOKUP(A5778,'entry data'!B:I,7,0)))</f>
        <v/>
      </c>
      <c r="H5778" s="13" t="str">
        <f>IF(A5778="","",IF(B5778=1,VLOOKUP(A5778,'entry data'!B:D,3,0),I5777))</f>
        <v/>
      </c>
      <c r="I5778" s="14" t="str">
        <f>IF(A5778="","",IF(E5778="weekly",7,IF(E5778="fortnightly",14,IF(E5778="monthly",DATE(IF(MONTH(H5778)=12,YEAR(H5778)+1,YEAR(H5778)),VLOOKUP(MONTH(H5778),index!$D$2:$G$13,2,0),DAY(H5778)),
IF(E5778="quarterly",DATE(IF(MONTH(H5778)&gt;=10,YEAR(H5778)+1,YEAR(H5778)),VLOOKUP(MONTH(H5778),index!$D$2:$G$13,3,0),DAY(H5778)),
IF(E5778="halfyearly",DATE(IF(MONTH(H5778)&gt;=7,YEAR(H5778)+1,YEAR(H5778)),VLOOKUP(MONTH(H5778),index!$D$2:$G$13,4,0),DAY(H5778)),
DATE(YEAR(H5778)+1,MONTH(H5778),DAY(H5778)))))-H5778))+H5778)</f>
        <v/>
      </c>
      <c r="J5778" s="9" t="str">
        <f t="shared" si="556"/>
        <v/>
      </c>
      <c r="K5778" s="11" t="str">
        <f t="shared" si="557"/>
        <v/>
      </c>
      <c r="L5778" s="11" t="str">
        <f t="shared" si="558"/>
        <v/>
      </c>
      <c r="M5778" s="11" t="str">
        <f>IF(A5778="","",VLOOKUP(E5778,index!$A$1:$B$6,2,0)*K5778*G5778)</f>
        <v/>
      </c>
      <c r="N5778" s="11" t="str">
        <f>IF(A5778="","",-PMT(G5778*VLOOKUP(E5778,index!$A$1:$B$6,2,0),C5778,F5778,0,0))</f>
        <v/>
      </c>
      <c r="O5778" s="11" t="str">
        <f t="shared" si="559"/>
        <v/>
      </c>
      <c r="P5778" s="11" t="str">
        <f t="shared" si="560"/>
        <v/>
      </c>
    </row>
    <row r="5779" spans="1:16" x14ac:dyDescent="0.25">
      <c r="A5779" s="9" t="str">
        <f>IF(A5778="","",IF(B5778&lt;C5778,A5778,IF(A5778=MAX('entry data'!$B$8:$B$507),"",A5778+1)))</f>
        <v/>
      </c>
      <c r="B5779" s="9" t="str">
        <f t="shared" si="555"/>
        <v/>
      </c>
      <c r="C5779" s="9" t="str">
        <f>IF(ISERROR(VLOOKUP(A5779,'entry data'!B:G,6,0)),"",VLOOKUP(A5779,'entry data'!B:G,6,0))</f>
        <v/>
      </c>
      <c r="D5779" s="9" t="str">
        <f>IF(ISERROR(VLOOKUP(A5779,'entry data'!B:C,2,0)),"",VLOOKUP(A5779,'entry data'!B:C,2,0))</f>
        <v/>
      </c>
      <c r="E5779" s="9" t="str">
        <f>IF(ISERROR(VLOOKUP(A5779,'entry data'!B:E,4,0)),"",VLOOKUP(A5779,'entry data'!B:E,4,0))</f>
        <v/>
      </c>
      <c r="F5779" s="11" t="str">
        <f>IF(A5779="","",IF(ISERROR(VLOOKUP(A5779,'entry data'!B:F,5,0)),"",VLOOKUP(A5779,'entry data'!B:F,5,0)))</f>
        <v/>
      </c>
      <c r="G5779" s="12" t="str">
        <f>IF(A5779="","",IF(ISERROR(VLOOKUP(A5779,'entry data'!B:I,8,0)),"",VLOOKUP(A5779,'entry data'!B:I,7,0)))</f>
        <v/>
      </c>
      <c r="H5779" s="13" t="str">
        <f>IF(A5779="","",IF(B5779=1,VLOOKUP(A5779,'entry data'!B:D,3,0),I5778))</f>
        <v/>
      </c>
      <c r="I5779" s="14" t="str">
        <f>IF(A5779="","",IF(E5779="weekly",7,IF(E5779="fortnightly",14,IF(E5779="monthly",DATE(IF(MONTH(H5779)=12,YEAR(H5779)+1,YEAR(H5779)),VLOOKUP(MONTH(H5779),index!$D$2:$G$13,2,0),DAY(H5779)),
IF(E5779="quarterly",DATE(IF(MONTH(H5779)&gt;=10,YEAR(H5779)+1,YEAR(H5779)),VLOOKUP(MONTH(H5779),index!$D$2:$G$13,3,0),DAY(H5779)),
IF(E5779="halfyearly",DATE(IF(MONTH(H5779)&gt;=7,YEAR(H5779)+1,YEAR(H5779)),VLOOKUP(MONTH(H5779),index!$D$2:$G$13,4,0),DAY(H5779)),
DATE(YEAR(H5779)+1,MONTH(H5779),DAY(H5779)))))-H5779))+H5779)</f>
        <v/>
      </c>
      <c r="J5779" s="9" t="str">
        <f t="shared" si="556"/>
        <v/>
      </c>
      <c r="K5779" s="11" t="str">
        <f t="shared" si="557"/>
        <v/>
      </c>
      <c r="L5779" s="11" t="str">
        <f t="shared" si="558"/>
        <v/>
      </c>
      <c r="M5779" s="11" t="str">
        <f>IF(A5779="","",VLOOKUP(E5779,index!$A$1:$B$6,2,0)*K5779*G5779)</f>
        <v/>
      </c>
      <c r="N5779" s="11" t="str">
        <f>IF(A5779="","",-PMT(G5779*VLOOKUP(E5779,index!$A$1:$B$6,2,0),C5779,F5779,0,0))</f>
        <v/>
      </c>
      <c r="O5779" s="11" t="str">
        <f t="shared" si="559"/>
        <v/>
      </c>
      <c r="P5779" s="11" t="str">
        <f t="shared" si="560"/>
        <v/>
      </c>
    </row>
    <row r="5780" spans="1:16" x14ac:dyDescent="0.25">
      <c r="A5780" s="9" t="str">
        <f>IF(A5779="","",IF(B5779&lt;C5779,A5779,IF(A5779=MAX('entry data'!$B$8:$B$507),"",A5779+1)))</f>
        <v/>
      </c>
      <c r="B5780" s="9" t="str">
        <f t="shared" si="555"/>
        <v/>
      </c>
      <c r="C5780" s="9" t="str">
        <f>IF(ISERROR(VLOOKUP(A5780,'entry data'!B:G,6,0)),"",VLOOKUP(A5780,'entry data'!B:G,6,0))</f>
        <v/>
      </c>
      <c r="D5780" s="9" t="str">
        <f>IF(ISERROR(VLOOKUP(A5780,'entry data'!B:C,2,0)),"",VLOOKUP(A5780,'entry data'!B:C,2,0))</f>
        <v/>
      </c>
      <c r="E5780" s="9" t="str">
        <f>IF(ISERROR(VLOOKUP(A5780,'entry data'!B:E,4,0)),"",VLOOKUP(A5780,'entry data'!B:E,4,0))</f>
        <v/>
      </c>
      <c r="F5780" s="11" t="str">
        <f>IF(A5780="","",IF(ISERROR(VLOOKUP(A5780,'entry data'!B:F,5,0)),"",VLOOKUP(A5780,'entry data'!B:F,5,0)))</f>
        <v/>
      </c>
      <c r="G5780" s="12" t="str">
        <f>IF(A5780="","",IF(ISERROR(VLOOKUP(A5780,'entry data'!B:I,8,0)),"",VLOOKUP(A5780,'entry data'!B:I,7,0)))</f>
        <v/>
      </c>
      <c r="H5780" s="13" t="str">
        <f>IF(A5780="","",IF(B5780=1,VLOOKUP(A5780,'entry data'!B:D,3,0),I5779))</f>
        <v/>
      </c>
      <c r="I5780" s="14" t="str">
        <f>IF(A5780="","",IF(E5780="weekly",7,IF(E5780="fortnightly",14,IF(E5780="monthly",DATE(IF(MONTH(H5780)=12,YEAR(H5780)+1,YEAR(H5780)),VLOOKUP(MONTH(H5780),index!$D$2:$G$13,2,0),DAY(H5780)),
IF(E5780="quarterly",DATE(IF(MONTH(H5780)&gt;=10,YEAR(H5780)+1,YEAR(H5780)),VLOOKUP(MONTH(H5780),index!$D$2:$G$13,3,0),DAY(H5780)),
IF(E5780="halfyearly",DATE(IF(MONTH(H5780)&gt;=7,YEAR(H5780)+1,YEAR(H5780)),VLOOKUP(MONTH(H5780),index!$D$2:$G$13,4,0),DAY(H5780)),
DATE(YEAR(H5780)+1,MONTH(H5780),DAY(H5780)))))-H5780))+H5780)</f>
        <v/>
      </c>
      <c r="J5780" s="9" t="str">
        <f t="shared" si="556"/>
        <v/>
      </c>
      <c r="K5780" s="11" t="str">
        <f t="shared" si="557"/>
        <v/>
      </c>
      <c r="L5780" s="11" t="str">
        <f t="shared" si="558"/>
        <v/>
      </c>
      <c r="M5780" s="11" t="str">
        <f>IF(A5780="","",VLOOKUP(E5780,index!$A$1:$B$6,2,0)*K5780*G5780)</f>
        <v/>
      </c>
      <c r="N5780" s="11" t="str">
        <f>IF(A5780="","",-PMT(G5780*VLOOKUP(E5780,index!$A$1:$B$6,2,0),C5780,F5780,0,0))</f>
        <v/>
      </c>
      <c r="O5780" s="11" t="str">
        <f t="shared" si="559"/>
        <v/>
      </c>
      <c r="P5780" s="11" t="str">
        <f t="shared" si="560"/>
        <v/>
      </c>
    </row>
    <row r="5781" spans="1:16" x14ac:dyDescent="0.25">
      <c r="A5781" s="9" t="str">
        <f>IF(A5780="","",IF(B5780&lt;C5780,A5780,IF(A5780=MAX('entry data'!$B$8:$B$507),"",A5780+1)))</f>
        <v/>
      </c>
      <c r="B5781" s="9" t="str">
        <f t="shared" si="555"/>
        <v/>
      </c>
      <c r="C5781" s="9" t="str">
        <f>IF(ISERROR(VLOOKUP(A5781,'entry data'!B:G,6,0)),"",VLOOKUP(A5781,'entry data'!B:G,6,0))</f>
        <v/>
      </c>
      <c r="D5781" s="9" t="str">
        <f>IF(ISERROR(VLOOKUP(A5781,'entry data'!B:C,2,0)),"",VLOOKUP(A5781,'entry data'!B:C,2,0))</f>
        <v/>
      </c>
      <c r="E5781" s="9" t="str">
        <f>IF(ISERROR(VLOOKUP(A5781,'entry data'!B:E,4,0)),"",VLOOKUP(A5781,'entry data'!B:E,4,0))</f>
        <v/>
      </c>
      <c r="F5781" s="11" t="str">
        <f>IF(A5781="","",IF(ISERROR(VLOOKUP(A5781,'entry data'!B:F,5,0)),"",VLOOKUP(A5781,'entry data'!B:F,5,0)))</f>
        <v/>
      </c>
      <c r="G5781" s="12" t="str">
        <f>IF(A5781="","",IF(ISERROR(VLOOKUP(A5781,'entry data'!B:I,8,0)),"",VLOOKUP(A5781,'entry data'!B:I,7,0)))</f>
        <v/>
      </c>
      <c r="H5781" s="13" t="str">
        <f>IF(A5781="","",IF(B5781=1,VLOOKUP(A5781,'entry data'!B:D,3,0),I5780))</f>
        <v/>
      </c>
      <c r="I5781" s="14" t="str">
        <f>IF(A5781="","",IF(E5781="weekly",7,IF(E5781="fortnightly",14,IF(E5781="monthly",DATE(IF(MONTH(H5781)=12,YEAR(H5781)+1,YEAR(H5781)),VLOOKUP(MONTH(H5781),index!$D$2:$G$13,2,0),DAY(H5781)),
IF(E5781="quarterly",DATE(IF(MONTH(H5781)&gt;=10,YEAR(H5781)+1,YEAR(H5781)),VLOOKUP(MONTH(H5781),index!$D$2:$G$13,3,0),DAY(H5781)),
IF(E5781="halfyearly",DATE(IF(MONTH(H5781)&gt;=7,YEAR(H5781)+1,YEAR(H5781)),VLOOKUP(MONTH(H5781),index!$D$2:$G$13,4,0),DAY(H5781)),
DATE(YEAR(H5781)+1,MONTH(H5781),DAY(H5781)))))-H5781))+H5781)</f>
        <v/>
      </c>
      <c r="J5781" s="9" t="str">
        <f t="shared" si="556"/>
        <v/>
      </c>
      <c r="K5781" s="11" t="str">
        <f t="shared" si="557"/>
        <v/>
      </c>
      <c r="L5781" s="11" t="str">
        <f t="shared" si="558"/>
        <v/>
      </c>
      <c r="M5781" s="11" t="str">
        <f>IF(A5781="","",VLOOKUP(E5781,index!$A$1:$B$6,2,0)*K5781*G5781)</f>
        <v/>
      </c>
      <c r="N5781" s="11" t="str">
        <f>IF(A5781="","",-PMT(G5781*VLOOKUP(E5781,index!$A$1:$B$6,2,0),C5781,F5781,0,0))</f>
        <v/>
      </c>
      <c r="O5781" s="11" t="str">
        <f t="shared" si="559"/>
        <v/>
      </c>
      <c r="P5781" s="11" t="str">
        <f t="shared" si="560"/>
        <v/>
      </c>
    </row>
    <row r="5782" spans="1:16" x14ac:dyDescent="0.25">
      <c r="A5782" s="9" t="str">
        <f>IF(A5781="","",IF(B5781&lt;C5781,A5781,IF(A5781=MAX('entry data'!$B$8:$B$507),"",A5781+1)))</f>
        <v/>
      </c>
      <c r="B5782" s="9" t="str">
        <f t="shared" si="555"/>
        <v/>
      </c>
      <c r="C5782" s="9" t="str">
        <f>IF(ISERROR(VLOOKUP(A5782,'entry data'!B:G,6,0)),"",VLOOKUP(A5782,'entry data'!B:G,6,0))</f>
        <v/>
      </c>
      <c r="D5782" s="9" t="str">
        <f>IF(ISERROR(VLOOKUP(A5782,'entry data'!B:C,2,0)),"",VLOOKUP(A5782,'entry data'!B:C,2,0))</f>
        <v/>
      </c>
      <c r="E5782" s="9" t="str">
        <f>IF(ISERROR(VLOOKUP(A5782,'entry data'!B:E,4,0)),"",VLOOKUP(A5782,'entry data'!B:E,4,0))</f>
        <v/>
      </c>
      <c r="F5782" s="11" t="str">
        <f>IF(A5782="","",IF(ISERROR(VLOOKUP(A5782,'entry data'!B:F,5,0)),"",VLOOKUP(A5782,'entry data'!B:F,5,0)))</f>
        <v/>
      </c>
      <c r="G5782" s="12" t="str">
        <f>IF(A5782="","",IF(ISERROR(VLOOKUP(A5782,'entry data'!B:I,8,0)),"",VLOOKUP(A5782,'entry data'!B:I,7,0)))</f>
        <v/>
      </c>
      <c r="H5782" s="13" t="str">
        <f>IF(A5782="","",IF(B5782=1,VLOOKUP(A5782,'entry data'!B:D,3,0),I5781))</f>
        <v/>
      </c>
      <c r="I5782" s="14" t="str">
        <f>IF(A5782="","",IF(E5782="weekly",7,IF(E5782="fortnightly",14,IF(E5782="monthly",DATE(IF(MONTH(H5782)=12,YEAR(H5782)+1,YEAR(H5782)),VLOOKUP(MONTH(H5782),index!$D$2:$G$13,2,0),DAY(H5782)),
IF(E5782="quarterly",DATE(IF(MONTH(H5782)&gt;=10,YEAR(H5782)+1,YEAR(H5782)),VLOOKUP(MONTH(H5782),index!$D$2:$G$13,3,0),DAY(H5782)),
IF(E5782="halfyearly",DATE(IF(MONTH(H5782)&gt;=7,YEAR(H5782)+1,YEAR(H5782)),VLOOKUP(MONTH(H5782),index!$D$2:$G$13,4,0),DAY(H5782)),
DATE(YEAR(H5782)+1,MONTH(H5782),DAY(H5782)))))-H5782))+H5782)</f>
        <v/>
      </c>
      <c r="J5782" s="9" t="str">
        <f t="shared" si="556"/>
        <v/>
      </c>
      <c r="K5782" s="11" t="str">
        <f t="shared" si="557"/>
        <v/>
      </c>
      <c r="L5782" s="11" t="str">
        <f t="shared" si="558"/>
        <v/>
      </c>
      <c r="M5782" s="11" t="str">
        <f>IF(A5782="","",VLOOKUP(E5782,index!$A$1:$B$6,2,0)*K5782*G5782)</f>
        <v/>
      </c>
      <c r="N5782" s="11" t="str">
        <f>IF(A5782="","",-PMT(G5782*VLOOKUP(E5782,index!$A$1:$B$6,2,0),C5782,F5782,0,0))</f>
        <v/>
      </c>
      <c r="O5782" s="11" t="str">
        <f t="shared" si="559"/>
        <v/>
      </c>
      <c r="P5782" s="11" t="str">
        <f t="shared" si="560"/>
        <v/>
      </c>
    </row>
    <row r="5783" spans="1:16" x14ac:dyDescent="0.25">
      <c r="A5783" s="9" t="str">
        <f>IF(A5782="","",IF(B5782&lt;C5782,A5782,IF(A5782=MAX('entry data'!$B$8:$B$507),"",A5782+1)))</f>
        <v/>
      </c>
      <c r="B5783" s="9" t="str">
        <f t="shared" ref="B5783:B5846" si="561">IF(A5783="","",IF(B5782=C5782,1,B5782+1))</f>
        <v/>
      </c>
      <c r="C5783" s="9" t="str">
        <f>IF(ISERROR(VLOOKUP(A5783,'entry data'!B:G,6,0)),"",VLOOKUP(A5783,'entry data'!B:G,6,0))</f>
        <v/>
      </c>
      <c r="D5783" s="9" t="str">
        <f>IF(ISERROR(VLOOKUP(A5783,'entry data'!B:C,2,0)),"",VLOOKUP(A5783,'entry data'!B:C,2,0))</f>
        <v/>
      </c>
      <c r="E5783" s="9" t="str">
        <f>IF(ISERROR(VLOOKUP(A5783,'entry data'!B:E,4,0)),"",VLOOKUP(A5783,'entry data'!B:E,4,0))</f>
        <v/>
      </c>
      <c r="F5783" s="11" t="str">
        <f>IF(A5783="","",IF(ISERROR(VLOOKUP(A5783,'entry data'!B:F,5,0)),"",VLOOKUP(A5783,'entry data'!B:F,5,0)))</f>
        <v/>
      </c>
      <c r="G5783" s="12" t="str">
        <f>IF(A5783="","",IF(ISERROR(VLOOKUP(A5783,'entry data'!B:I,8,0)),"",VLOOKUP(A5783,'entry data'!B:I,7,0)))</f>
        <v/>
      </c>
      <c r="H5783" s="13" t="str">
        <f>IF(A5783="","",IF(B5783=1,VLOOKUP(A5783,'entry data'!B:D,3,0),I5782))</f>
        <v/>
      </c>
      <c r="I5783" s="14" t="str">
        <f>IF(A5783="","",IF(E5783="weekly",7,IF(E5783="fortnightly",14,IF(E5783="monthly",DATE(IF(MONTH(H5783)=12,YEAR(H5783)+1,YEAR(H5783)),VLOOKUP(MONTH(H5783),index!$D$2:$G$13,2,0),DAY(H5783)),
IF(E5783="quarterly",DATE(IF(MONTH(H5783)&gt;=10,YEAR(H5783)+1,YEAR(H5783)),VLOOKUP(MONTH(H5783),index!$D$2:$G$13,3,0),DAY(H5783)),
IF(E5783="halfyearly",DATE(IF(MONTH(H5783)&gt;=7,YEAR(H5783)+1,YEAR(H5783)),VLOOKUP(MONTH(H5783),index!$D$2:$G$13,4,0),DAY(H5783)),
DATE(YEAR(H5783)+1,MONTH(H5783),DAY(H5783)))))-H5783))+H5783)</f>
        <v/>
      </c>
      <c r="J5783" s="9" t="str">
        <f t="shared" ref="J5783:J5846" si="562">IF(A5783="","",IF(MONTH(I5783)&lt;10,YEAR(I5783)&amp;"-0"&amp;MONTH(I5783),YEAR(I5783)&amp;"-"&amp;MONTH(I5783)))</f>
        <v/>
      </c>
      <c r="K5783" s="11" t="str">
        <f t="shared" ref="K5783:K5846" si="563">IF(A5783="","",IF(B5783=1,F5783,O5782))</f>
        <v/>
      </c>
      <c r="L5783" s="11" t="str">
        <f t="shared" ref="L5783:L5846" si="564">IF(A5783="","",N5783-M5783)</f>
        <v/>
      </c>
      <c r="M5783" s="11" t="str">
        <f>IF(A5783="","",VLOOKUP(E5783,index!$A$1:$B$6,2,0)*K5783*G5783)</f>
        <v/>
      </c>
      <c r="N5783" s="11" t="str">
        <f>IF(A5783="","",-PMT(G5783*VLOOKUP(E5783,index!$A$1:$B$6,2,0),C5783,F5783,0,0))</f>
        <v/>
      </c>
      <c r="O5783" s="11" t="str">
        <f t="shared" ref="O5783:O5846" si="565">IF(A5783="","",K5783-L5783)</f>
        <v/>
      </c>
      <c r="P5783" s="11" t="str">
        <f t="shared" si="560"/>
        <v/>
      </c>
    </row>
    <row r="5784" spans="1:16" x14ac:dyDescent="0.25">
      <c r="A5784" s="9" t="str">
        <f>IF(A5783="","",IF(B5783&lt;C5783,A5783,IF(A5783=MAX('entry data'!$B$8:$B$507),"",A5783+1)))</f>
        <v/>
      </c>
      <c r="B5784" s="9" t="str">
        <f t="shared" si="561"/>
        <v/>
      </c>
      <c r="C5784" s="9" t="str">
        <f>IF(ISERROR(VLOOKUP(A5784,'entry data'!B:G,6,0)),"",VLOOKUP(A5784,'entry data'!B:G,6,0))</f>
        <v/>
      </c>
      <c r="D5784" s="9" t="str">
        <f>IF(ISERROR(VLOOKUP(A5784,'entry data'!B:C,2,0)),"",VLOOKUP(A5784,'entry data'!B:C,2,0))</f>
        <v/>
      </c>
      <c r="E5784" s="9" t="str">
        <f>IF(ISERROR(VLOOKUP(A5784,'entry data'!B:E,4,0)),"",VLOOKUP(A5784,'entry data'!B:E,4,0))</f>
        <v/>
      </c>
      <c r="F5784" s="11" t="str">
        <f>IF(A5784="","",IF(ISERROR(VLOOKUP(A5784,'entry data'!B:F,5,0)),"",VLOOKUP(A5784,'entry data'!B:F,5,0)))</f>
        <v/>
      </c>
      <c r="G5784" s="12" t="str">
        <f>IF(A5784="","",IF(ISERROR(VLOOKUP(A5784,'entry data'!B:I,8,0)),"",VLOOKUP(A5784,'entry data'!B:I,7,0)))</f>
        <v/>
      </c>
      <c r="H5784" s="13" t="str">
        <f>IF(A5784="","",IF(B5784=1,VLOOKUP(A5784,'entry data'!B:D,3,0),I5783))</f>
        <v/>
      </c>
      <c r="I5784" s="14" t="str">
        <f>IF(A5784="","",IF(E5784="weekly",7,IF(E5784="fortnightly",14,IF(E5784="monthly",DATE(IF(MONTH(H5784)=12,YEAR(H5784)+1,YEAR(H5784)),VLOOKUP(MONTH(H5784),index!$D$2:$G$13,2,0),DAY(H5784)),
IF(E5784="quarterly",DATE(IF(MONTH(H5784)&gt;=10,YEAR(H5784)+1,YEAR(H5784)),VLOOKUP(MONTH(H5784),index!$D$2:$G$13,3,0),DAY(H5784)),
IF(E5784="halfyearly",DATE(IF(MONTH(H5784)&gt;=7,YEAR(H5784)+1,YEAR(H5784)),VLOOKUP(MONTH(H5784),index!$D$2:$G$13,4,0),DAY(H5784)),
DATE(YEAR(H5784)+1,MONTH(H5784),DAY(H5784)))))-H5784))+H5784)</f>
        <v/>
      </c>
      <c r="J5784" s="9" t="str">
        <f t="shared" si="562"/>
        <v/>
      </c>
      <c r="K5784" s="11" t="str">
        <f t="shared" si="563"/>
        <v/>
      </c>
      <c r="L5784" s="11" t="str">
        <f t="shared" si="564"/>
        <v/>
      </c>
      <c r="M5784" s="11" t="str">
        <f>IF(A5784="","",VLOOKUP(E5784,index!$A$1:$B$6,2,0)*K5784*G5784)</f>
        <v/>
      </c>
      <c r="N5784" s="11" t="str">
        <f>IF(A5784="","",-PMT(G5784*VLOOKUP(E5784,index!$A$1:$B$6,2,0),C5784,F5784,0,0))</f>
        <v/>
      </c>
      <c r="O5784" s="11" t="str">
        <f t="shared" si="565"/>
        <v/>
      </c>
      <c r="P5784" s="11" t="str">
        <f t="shared" si="560"/>
        <v/>
      </c>
    </row>
    <row r="5785" spans="1:16" x14ac:dyDescent="0.25">
      <c r="A5785" s="9" t="str">
        <f>IF(A5784="","",IF(B5784&lt;C5784,A5784,IF(A5784=MAX('entry data'!$B$8:$B$507),"",A5784+1)))</f>
        <v/>
      </c>
      <c r="B5785" s="9" t="str">
        <f t="shared" si="561"/>
        <v/>
      </c>
      <c r="C5785" s="9" t="str">
        <f>IF(ISERROR(VLOOKUP(A5785,'entry data'!B:G,6,0)),"",VLOOKUP(A5785,'entry data'!B:G,6,0))</f>
        <v/>
      </c>
      <c r="D5785" s="9" t="str">
        <f>IF(ISERROR(VLOOKUP(A5785,'entry data'!B:C,2,0)),"",VLOOKUP(A5785,'entry data'!B:C,2,0))</f>
        <v/>
      </c>
      <c r="E5785" s="9" t="str">
        <f>IF(ISERROR(VLOOKUP(A5785,'entry data'!B:E,4,0)),"",VLOOKUP(A5785,'entry data'!B:E,4,0))</f>
        <v/>
      </c>
      <c r="F5785" s="11" t="str">
        <f>IF(A5785="","",IF(ISERROR(VLOOKUP(A5785,'entry data'!B:F,5,0)),"",VLOOKUP(A5785,'entry data'!B:F,5,0)))</f>
        <v/>
      </c>
      <c r="G5785" s="12" t="str">
        <f>IF(A5785="","",IF(ISERROR(VLOOKUP(A5785,'entry data'!B:I,8,0)),"",VLOOKUP(A5785,'entry data'!B:I,7,0)))</f>
        <v/>
      </c>
      <c r="H5785" s="13" t="str">
        <f>IF(A5785="","",IF(B5785=1,VLOOKUP(A5785,'entry data'!B:D,3,0),I5784))</f>
        <v/>
      </c>
      <c r="I5785" s="14" t="str">
        <f>IF(A5785="","",IF(E5785="weekly",7,IF(E5785="fortnightly",14,IF(E5785="monthly",DATE(IF(MONTH(H5785)=12,YEAR(H5785)+1,YEAR(H5785)),VLOOKUP(MONTH(H5785),index!$D$2:$G$13,2,0),DAY(H5785)),
IF(E5785="quarterly",DATE(IF(MONTH(H5785)&gt;=10,YEAR(H5785)+1,YEAR(H5785)),VLOOKUP(MONTH(H5785),index!$D$2:$G$13,3,0),DAY(H5785)),
IF(E5785="halfyearly",DATE(IF(MONTH(H5785)&gt;=7,YEAR(H5785)+1,YEAR(H5785)),VLOOKUP(MONTH(H5785),index!$D$2:$G$13,4,0),DAY(H5785)),
DATE(YEAR(H5785)+1,MONTH(H5785),DAY(H5785)))))-H5785))+H5785)</f>
        <v/>
      </c>
      <c r="J5785" s="9" t="str">
        <f t="shared" si="562"/>
        <v/>
      </c>
      <c r="K5785" s="11" t="str">
        <f t="shared" si="563"/>
        <v/>
      </c>
      <c r="L5785" s="11" t="str">
        <f t="shared" si="564"/>
        <v/>
      </c>
      <c r="M5785" s="11" t="str">
        <f>IF(A5785="","",VLOOKUP(E5785,index!$A$1:$B$6,2,0)*K5785*G5785)</f>
        <v/>
      </c>
      <c r="N5785" s="11" t="str">
        <f>IF(A5785="","",-PMT(G5785*VLOOKUP(E5785,index!$A$1:$B$6,2,0),C5785,F5785,0,0))</f>
        <v/>
      </c>
      <c r="O5785" s="11" t="str">
        <f t="shared" si="565"/>
        <v/>
      </c>
      <c r="P5785" s="11" t="str">
        <f t="shared" si="560"/>
        <v/>
      </c>
    </row>
    <row r="5786" spans="1:16" x14ac:dyDescent="0.25">
      <c r="A5786" s="9" t="str">
        <f>IF(A5785="","",IF(B5785&lt;C5785,A5785,IF(A5785=MAX('entry data'!$B$8:$B$507),"",A5785+1)))</f>
        <v/>
      </c>
      <c r="B5786" s="9" t="str">
        <f t="shared" si="561"/>
        <v/>
      </c>
      <c r="C5786" s="9" t="str">
        <f>IF(ISERROR(VLOOKUP(A5786,'entry data'!B:G,6,0)),"",VLOOKUP(A5786,'entry data'!B:G,6,0))</f>
        <v/>
      </c>
      <c r="D5786" s="9" t="str">
        <f>IF(ISERROR(VLOOKUP(A5786,'entry data'!B:C,2,0)),"",VLOOKUP(A5786,'entry data'!B:C,2,0))</f>
        <v/>
      </c>
      <c r="E5786" s="9" t="str">
        <f>IF(ISERROR(VLOOKUP(A5786,'entry data'!B:E,4,0)),"",VLOOKUP(A5786,'entry data'!B:E,4,0))</f>
        <v/>
      </c>
      <c r="F5786" s="11" t="str">
        <f>IF(A5786="","",IF(ISERROR(VLOOKUP(A5786,'entry data'!B:F,5,0)),"",VLOOKUP(A5786,'entry data'!B:F,5,0)))</f>
        <v/>
      </c>
      <c r="G5786" s="12" t="str">
        <f>IF(A5786="","",IF(ISERROR(VLOOKUP(A5786,'entry data'!B:I,8,0)),"",VLOOKUP(A5786,'entry data'!B:I,7,0)))</f>
        <v/>
      </c>
      <c r="H5786" s="13" t="str">
        <f>IF(A5786="","",IF(B5786=1,VLOOKUP(A5786,'entry data'!B:D,3,0),I5785))</f>
        <v/>
      </c>
      <c r="I5786" s="14" t="str">
        <f>IF(A5786="","",IF(E5786="weekly",7,IF(E5786="fortnightly",14,IF(E5786="monthly",DATE(IF(MONTH(H5786)=12,YEAR(H5786)+1,YEAR(H5786)),VLOOKUP(MONTH(H5786),index!$D$2:$G$13,2,0),DAY(H5786)),
IF(E5786="quarterly",DATE(IF(MONTH(H5786)&gt;=10,YEAR(H5786)+1,YEAR(H5786)),VLOOKUP(MONTH(H5786),index!$D$2:$G$13,3,0),DAY(H5786)),
IF(E5786="halfyearly",DATE(IF(MONTH(H5786)&gt;=7,YEAR(H5786)+1,YEAR(H5786)),VLOOKUP(MONTH(H5786),index!$D$2:$G$13,4,0),DAY(H5786)),
DATE(YEAR(H5786)+1,MONTH(H5786),DAY(H5786)))))-H5786))+H5786)</f>
        <v/>
      </c>
      <c r="J5786" s="9" t="str">
        <f t="shared" si="562"/>
        <v/>
      </c>
      <c r="K5786" s="11" t="str">
        <f t="shared" si="563"/>
        <v/>
      </c>
      <c r="L5786" s="11" t="str">
        <f t="shared" si="564"/>
        <v/>
      </c>
      <c r="M5786" s="11" t="str">
        <f>IF(A5786="","",VLOOKUP(E5786,index!$A$1:$B$6,2,0)*K5786*G5786)</f>
        <v/>
      </c>
      <c r="N5786" s="11" t="str">
        <f>IF(A5786="","",-PMT(G5786*VLOOKUP(E5786,index!$A$1:$B$6,2,0),C5786,F5786,0,0))</f>
        <v/>
      </c>
      <c r="O5786" s="11" t="str">
        <f t="shared" si="565"/>
        <v/>
      </c>
      <c r="P5786" s="11" t="str">
        <f t="shared" si="560"/>
        <v/>
      </c>
    </row>
    <row r="5787" spans="1:16" x14ac:dyDescent="0.25">
      <c r="A5787" s="9" t="str">
        <f>IF(A5786="","",IF(B5786&lt;C5786,A5786,IF(A5786=MAX('entry data'!$B$8:$B$507),"",A5786+1)))</f>
        <v/>
      </c>
      <c r="B5787" s="9" t="str">
        <f t="shared" si="561"/>
        <v/>
      </c>
      <c r="C5787" s="9" t="str">
        <f>IF(ISERROR(VLOOKUP(A5787,'entry data'!B:G,6,0)),"",VLOOKUP(A5787,'entry data'!B:G,6,0))</f>
        <v/>
      </c>
      <c r="D5787" s="9" t="str">
        <f>IF(ISERROR(VLOOKUP(A5787,'entry data'!B:C,2,0)),"",VLOOKUP(A5787,'entry data'!B:C,2,0))</f>
        <v/>
      </c>
      <c r="E5787" s="9" t="str">
        <f>IF(ISERROR(VLOOKUP(A5787,'entry data'!B:E,4,0)),"",VLOOKUP(A5787,'entry data'!B:E,4,0))</f>
        <v/>
      </c>
      <c r="F5787" s="11" t="str">
        <f>IF(A5787="","",IF(ISERROR(VLOOKUP(A5787,'entry data'!B:F,5,0)),"",VLOOKUP(A5787,'entry data'!B:F,5,0)))</f>
        <v/>
      </c>
      <c r="G5787" s="12" t="str">
        <f>IF(A5787="","",IF(ISERROR(VLOOKUP(A5787,'entry data'!B:I,8,0)),"",VLOOKUP(A5787,'entry data'!B:I,7,0)))</f>
        <v/>
      </c>
      <c r="H5787" s="13" t="str">
        <f>IF(A5787="","",IF(B5787=1,VLOOKUP(A5787,'entry data'!B:D,3,0),I5786))</f>
        <v/>
      </c>
      <c r="I5787" s="14" t="str">
        <f>IF(A5787="","",IF(E5787="weekly",7,IF(E5787="fortnightly",14,IF(E5787="monthly",DATE(IF(MONTH(H5787)=12,YEAR(H5787)+1,YEAR(H5787)),VLOOKUP(MONTH(H5787),index!$D$2:$G$13,2,0),DAY(H5787)),
IF(E5787="quarterly",DATE(IF(MONTH(H5787)&gt;=10,YEAR(H5787)+1,YEAR(H5787)),VLOOKUP(MONTH(H5787),index!$D$2:$G$13,3,0),DAY(H5787)),
IF(E5787="halfyearly",DATE(IF(MONTH(H5787)&gt;=7,YEAR(H5787)+1,YEAR(H5787)),VLOOKUP(MONTH(H5787),index!$D$2:$G$13,4,0),DAY(H5787)),
DATE(YEAR(H5787)+1,MONTH(H5787),DAY(H5787)))))-H5787))+H5787)</f>
        <v/>
      </c>
      <c r="J5787" s="9" t="str">
        <f t="shared" si="562"/>
        <v/>
      </c>
      <c r="K5787" s="11" t="str">
        <f t="shared" si="563"/>
        <v/>
      </c>
      <c r="L5787" s="11" t="str">
        <f t="shared" si="564"/>
        <v/>
      </c>
      <c r="M5787" s="11" t="str">
        <f>IF(A5787="","",VLOOKUP(E5787,index!$A$1:$B$6,2,0)*K5787*G5787)</f>
        <v/>
      </c>
      <c r="N5787" s="11" t="str">
        <f>IF(A5787="","",-PMT(G5787*VLOOKUP(E5787,index!$A$1:$B$6,2,0),C5787,F5787,0,0))</f>
        <v/>
      </c>
      <c r="O5787" s="11" t="str">
        <f t="shared" si="565"/>
        <v/>
      </c>
      <c r="P5787" s="11" t="str">
        <f t="shared" si="560"/>
        <v/>
      </c>
    </row>
    <row r="5788" spans="1:16" x14ac:dyDescent="0.25">
      <c r="A5788" s="9" t="str">
        <f>IF(A5787="","",IF(B5787&lt;C5787,A5787,IF(A5787=MAX('entry data'!$B$8:$B$507),"",A5787+1)))</f>
        <v/>
      </c>
      <c r="B5788" s="9" t="str">
        <f t="shared" si="561"/>
        <v/>
      </c>
      <c r="C5788" s="9" t="str">
        <f>IF(ISERROR(VLOOKUP(A5788,'entry data'!B:G,6,0)),"",VLOOKUP(A5788,'entry data'!B:G,6,0))</f>
        <v/>
      </c>
      <c r="D5788" s="9" t="str">
        <f>IF(ISERROR(VLOOKUP(A5788,'entry data'!B:C,2,0)),"",VLOOKUP(A5788,'entry data'!B:C,2,0))</f>
        <v/>
      </c>
      <c r="E5788" s="9" t="str">
        <f>IF(ISERROR(VLOOKUP(A5788,'entry data'!B:E,4,0)),"",VLOOKUP(A5788,'entry data'!B:E,4,0))</f>
        <v/>
      </c>
      <c r="F5788" s="11" t="str">
        <f>IF(A5788="","",IF(ISERROR(VLOOKUP(A5788,'entry data'!B:F,5,0)),"",VLOOKUP(A5788,'entry data'!B:F,5,0)))</f>
        <v/>
      </c>
      <c r="G5788" s="12" t="str">
        <f>IF(A5788="","",IF(ISERROR(VLOOKUP(A5788,'entry data'!B:I,8,0)),"",VLOOKUP(A5788,'entry data'!B:I,7,0)))</f>
        <v/>
      </c>
      <c r="H5788" s="13" t="str">
        <f>IF(A5788="","",IF(B5788=1,VLOOKUP(A5788,'entry data'!B:D,3,0),I5787))</f>
        <v/>
      </c>
      <c r="I5788" s="14" t="str">
        <f>IF(A5788="","",IF(E5788="weekly",7,IF(E5788="fortnightly",14,IF(E5788="monthly",DATE(IF(MONTH(H5788)=12,YEAR(H5788)+1,YEAR(H5788)),VLOOKUP(MONTH(H5788),index!$D$2:$G$13,2,0),DAY(H5788)),
IF(E5788="quarterly",DATE(IF(MONTH(H5788)&gt;=10,YEAR(H5788)+1,YEAR(H5788)),VLOOKUP(MONTH(H5788),index!$D$2:$G$13,3,0),DAY(H5788)),
IF(E5788="halfyearly",DATE(IF(MONTH(H5788)&gt;=7,YEAR(H5788)+1,YEAR(H5788)),VLOOKUP(MONTH(H5788),index!$D$2:$G$13,4,0),DAY(H5788)),
DATE(YEAR(H5788)+1,MONTH(H5788),DAY(H5788)))))-H5788))+H5788)</f>
        <v/>
      </c>
      <c r="J5788" s="9" t="str">
        <f t="shared" si="562"/>
        <v/>
      </c>
      <c r="K5788" s="11" t="str">
        <f t="shared" si="563"/>
        <v/>
      </c>
      <c r="L5788" s="11" t="str">
        <f t="shared" si="564"/>
        <v/>
      </c>
      <c r="M5788" s="11" t="str">
        <f>IF(A5788="","",VLOOKUP(E5788,index!$A$1:$B$6,2,0)*K5788*G5788)</f>
        <v/>
      </c>
      <c r="N5788" s="11" t="str">
        <f>IF(A5788="","",-PMT(G5788*VLOOKUP(E5788,index!$A$1:$B$6,2,0),C5788,F5788,0,0))</f>
        <v/>
      </c>
      <c r="O5788" s="11" t="str">
        <f t="shared" si="565"/>
        <v/>
      </c>
      <c r="P5788" s="11" t="str">
        <f t="shared" si="560"/>
        <v/>
      </c>
    </row>
    <row r="5789" spans="1:16" x14ac:dyDescent="0.25">
      <c r="A5789" s="9" t="str">
        <f>IF(A5788="","",IF(B5788&lt;C5788,A5788,IF(A5788=MAX('entry data'!$B$8:$B$507),"",A5788+1)))</f>
        <v/>
      </c>
      <c r="B5789" s="9" t="str">
        <f t="shared" si="561"/>
        <v/>
      </c>
      <c r="C5789" s="9" t="str">
        <f>IF(ISERROR(VLOOKUP(A5789,'entry data'!B:G,6,0)),"",VLOOKUP(A5789,'entry data'!B:G,6,0))</f>
        <v/>
      </c>
      <c r="D5789" s="9" t="str">
        <f>IF(ISERROR(VLOOKUP(A5789,'entry data'!B:C,2,0)),"",VLOOKUP(A5789,'entry data'!B:C,2,0))</f>
        <v/>
      </c>
      <c r="E5789" s="9" t="str">
        <f>IF(ISERROR(VLOOKUP(A5789,'entry data'!B:E,4,0)),"",VLOOKUP(A5789,'entry data'!B:E,4,0))</f>
        <v/>
      </c>
      <c r="F5789" s="11" t="str">
        <f>IF(A5789="","",IF(ISERROR(VLOOKUP(A5789,'entry data'!B:F,5,0)),"",VLOOKUP(A5789,'entry data'!B:F,5,0)))</f>
        <v/>
      </c>
      <c r="G5789" s="12" t="str">
        <f>IF(A5789="","",IF(ISERROR(VLOOKUP(A5789,'entry data'!B:I,8,0)),"",VLOOKUP(A5789,'entry data'!B:I,7,0)))</f>
        <v/>
      </c>
      <c r="H5789" s="13" t="str">
        <f>IF(A5789="","",IF(B5789=1,VLOOKUP(A5789,'entry data'!B:D,3,0),I5788))</f>
        <v/>
      </c>
      <c r="I5789" s="14" t="str">
        <f>IF(A5789="","",IF(E5789="weekly",7,IF(E5789="fortnightly",14,IF(E5789="monthly",DATE(IF(MONTH(H5789)=12,YEAR(H5789)+1,YEAR(H5789)),VLOOKUP(MONTH(H5789),index!$D$2:$G$13,2,0),DAY(H5789)),
IF(E5789="quarterly",DATE(IF(MONTH(H5789)&gt;=10,YEAR(H5789)+1,YEAR(H5789)),VLOOKUP(MONTH(H5789),index!$D$2:$G$13,3,0),DAY(H5789)),
IF(E5789="halfyearly",DATE(IF(MONTH(H5789)&gt;=7,YEAR(H5789)+1,YEAR(H5789)),VLOOKUP(MONTH(H5789),index!$D$2:$G$13,4,0),DAY(H5789)),
DATE(YEAR(H5789)+1,MONTH(H5789),DAY(H5789)))))-H5789))+H5789)</f>
        <v/>
      </c>
      <c r="J5789" s="9" t="str">
        <f t="shared" si="562"/>
        <v/>
      </c>
      <c r="K5789" s="11" t="str">
        <f t="shared" si="563"/>
        <v/>
      </c>
      <c r="L5789" s="11" t="str">
        <f t="shared" si="564"/>
        <v/>
      </c>
      <c r="M5789" s="11" t="str">
        <f>IF(A5789="","",VLOOKUP(E5789,index!$A$1:$B$6,2,0)*K5789*G5789)</f>
        <v/>
      </c>
      <c r="N5789" s="11" t="str">
        <f>IF(A5789="","",-PMT(G5789*VLOOKUP(E5789,index!$A$1:$B$6,2,0),C5789,F5789,0,0))</f>
        <v/>
      </c>
      <c r="O5789" s="11" t="str">
        <f t="shared" si="565"/>
        <v/>
      </c>
      <c r="P5789" s="11" t="str">
        <f t="shared" si="560"/>
        <v/>
      </c>
    </row>
    <row r="5790" spans="1:16" x14ac:dyDescent="0.25">
      <c r="A5790" s="9" t="str">
        <f>IF(A5789="","",IF(B5789&lt;C5789,A5789,IF(A5789=MAX('entry data'!$B$8:$B$507),"",A5789+1)))</f>
        <v/>
      </c>
      <c r="B5790" s="9" t="str">
        <f t="shared" si="561"/>
        <v/>
      </c>
      <c r="C5790" s="9" t="str">
        <f>IF(ISERROR(VLOOKUP(A5790,'entry data'!B:G,6,0)),"",VLOOKUP(A5790,'entry data'!B:G,6,0))</f>
        <v/>
      </c>
      <c r="D5790" s="9" t="str">
        <f>IF(ISERROR(VLOOKUP(A5790,'entry data'!B:C,2,0)),"",VLOOKUP(A5790,'entry data'!B:C,2,0))</f>
        <v/>
      </c>
      <c r="E5790" s="9" t="str">
        <f>IF(ISERROR(VLOOKUP(A5790,'entry data'!B:E,4,0)),"",VLOOKUP(A5790,'entry data'!B:E,4,0))</f>
        <v/>
      </c>
      <c r="F5790" s="11" t="str">
        <f>IF(A5790="","",IF(ISERROR(VLOOKUP(A5790,'entry data'!B:F,5,0)),"",VLOOKUP(A5790,'entry data'!B:F,5,0)))</f>
        <v/>
      </c>
      <c r="G5790" s="12" t="str">
        <f>IF(A5790="","",IF(ISERROR(VLOOKUP(A5790,'entry data'!B:I,8,0)),"",VLOOKUP(A5790,'entry data'!B:I,7,0)))</f>
        <v/>
      </c>
      <c r="H5790" s="13" t="str">
        <f>IF(A5790="","",IF(B5790=1,VLOOKUP(A5790,'entry data'!B:D,3,0),I5789))</f>
        <v/>
      </c>
      <c r="I5790" s="14" t="str">
        <f>IF(A5790="","",IF(E5790="weekly",7,IF(E5790="fortnightly",14,IF(E5790="monthly",DATE(IF(MONTH(H5790)=12,YEAR(H5790)+1,YEAR(H5790)),VLOOKUP(MONTH(H5790),index!$D$2:$G$13,2,0),DAY(H5790)),
IF(E5790="quarterly",DATE(IF(MONTH(H5790)&gt;=10,YEAR(H5790)+1,YEAR(H5790)),VLOOKUP(MONTH(H5790),index!$D$2:$G$13,3,0),DAY(H5790)),
IF(E5790="halfyearly",DATE(IF(MONTH(H5790)&gt;=7,YEAR(H5790)+1,YEAR(H5790)),VLOOKUP(MONTH(H5790),index!$D$2:$G$13,4,0),DAY(H5790)),
DATE(YEAR(H5790)+1,MONTH(H5790),DAY(H5790)))))-H5790))+H5790)</f>
        <v/>
      </c>
      <c r="J5790" s="9" t="str">
        <f t="shared" si="562"/>
        <v/>
      </c>
      <c r="K5790" s="11" t="str">
        <f t="shared" si="563"/>
        <v/>
      </c>
      <c r="L5790" s="11" t="str">
        <f t="shared" si="564"/>
        <v/>
      </c>
      <c r="M5790" s="11" t="str">
        <f>IF(A5790="","",VLOOKUP(E5790,index!$A$1:$B$6,2,0)*K5790*G5790)</f>
        <v/>
      </c>
      <c r="N5790" s="11" t="str">
        <f>IF(A5790="","",-PMT(G5790*VLOOKUP(E5790,index!$A$1:$B$6,2,0),C5790,F5790,0,0))</f>
        <v/>
      </c>
      <c r="O5790" s="11" t="str">
        <f t="shared" si="565"/>
        <v/>
      </c>
      <c r="P5790" s="11" t="str">
        <f t="shared" si="560"/>
        <v/>
      </c>
    </row>
    <row r="5791" spans="1:16" x14ac:dyDescent="0.25">
      <c r="A5791" s="9" t="str">
        <f>IF(A5790="","",IF(B5790&lt;C5790,A5790,IF(A5790=MAX('entry data'!$B$8:$B$507),"",A5790+1)))</f>
        <v/>
      </c>
      <c r="B5791" s="9" t="str">
        <f t="shared" si="561"/>
        <v/>
      </c>
      <c r="C5791" s="9" t="str">
        <f>IF(ISERROR(VLOOKUP(A5791,'entry data'!B:G,6,0)),"",VLOOKUP(A5791,'entry data'!B:G,6,0))</f>
        <v/>
      </c>
      <c r="D5791" s="9" t="str">
        <f>IF(ISERROR(VLOOKUP(A5791,'entry data'!B:C,2,0)),"",VLOOKUP(A5791,'entry data'!B:C,2,0))</f>
        <v/>
      </c>
      <c r="E5791" s="9" t="str">
        <f>IF(ISERROR(VLOOKUP(A5791,'entry data'!B:E,4,0)),"",VLOOKUP(A5791,'entry data'!B:E,4,0))</f>
        <v/>
      </c>
      <c r="F5791" s="11" t="str">
        <f>IF(A5791="","",IF(ISERROR(VLOOKUP(A5791,'entry data'!B:F,5,0)),"",VLOOKUP(A5791,'entry data'!B:F,5,0)))</f>
        <v/>
      </c>
      <c r="G5791" s="12" t="str">
        <f>IF(A5791="","",IF(ISERROR(VLOOKUP(A5791,'entry data'!B:I,8,0)),"",VLOOKUP(A5791,'entry data'!B:I,7,0)))</f>
        <v/>
      </c>
      <c r="H5791" s="13" t="str">
        <f>IF(A5791="","",IF(B5791=1,VLOOKUP(A5791,'entry data'!B:D,3,0),I5790))</f>
        <v/>
      </c>
      <c r="I5791" s="14" t="str">
        <f>IF(A5791="","",IF(E5791="weekly",7,IF(E5791="fortnightly",14,IF(E5791="monthly",DATE(IF(MONTH(H5791)=12,YEAR(H5791)+1,YEAR(H5791)),VLOOKUP(MONTH(H5791),index!$D$2:$G$13,2,0),DAY(H5791)),
IF(E5791="quarterly",DATE(IF(MONTH(H5791)&gt;=10,YEAR(H5791)+1,YEAR(H5791)),VLOOKUP(MONTH(H5791),index!$D$2:$G$13,3,0),DAY(H5791)),
IF(E5791="halfyearly",DATE(IF(MONTH(H5791)&gt;=7,YEAR(H5791)+1,YEAR(H5791)),VLOOKUP(MONTH(H5791),index!$D$2:$G$13,4,0),DAY(H5791)),
DATE(YEAR(H5791)+1,MONTH(H5791),DAY(H5791)))))-H5791))+H5791)</f>
        <v/>
      </c>
      <c r="J5791" s="9" t="str">
        <f t="shared" si="562"/>
        <v/>
      </c>
      <c r="K5791" s="11" t="str">
        <f t="shared" si="563"/>
        <v/>
      </c>
      <c r="L5791" s="11" t="str">
        <f t="shared" si="564"/>
        <v/>
      </c>
      <c r="M5791" s="11" t="str">
        <f>IF(A5791="","",VLOOKUP(E5791,index!$A$1:$B$6,2,0)*K5791*G5791)</f>
        <v/>
      </c>
      <c r="N5791" s="11" t="str">
        <f>IF(A5791="","",-PMT(G5791*VLOOKUP(E5791,index!$A$1:$B$6,2,0),C5791,F5791,0,0))</f>
        <v/>
      </c>
      <c r="O5791" s="11" t="str">
        <f t="shared" si="565"/>
        <v/>
      </c>
      <c r="P5791" s="11" t="str">
        <f t="shared" si="560"/>
        <v/>
      </c>
    </row>
    <row r="5792" spans="1:16" x14ac:dyDescent="0.25">
      <c r="A5792" s="9" t="str">
        <f>IF(A5791="","",IF(B5791&lt;C5791,A5791,IF(A5791=MAX('entry data'!$B$8:$B$507),"",A5791+1)))</f>
        <v/>
      </c>
      <c r="B5792" s="9" t="str">
        <f t="shared" si="561"/>
        <v/>
      </c>
      <c r="C5792" s="9" t="str">
        <f>IF(ISERROR(VLOOKUP(A5792,'entry data'!B:G,6,0)),"",VLOOKUP(A5792,'entry data'!B:G,6,0))</f>
        <v/>
      </c>
      <c r="D5792" s="9" t="str">
        <f>IF(ISERROR(VLOOKUP(A5792,'entry data'!B:C,2,0)),"",VLOOKUP(A5792,'entry data'!B:C,2,0))</f>
        <v/>
      </c>
      <c r="E5792" s="9" t="str">
        <f>IF(ISERROR(VLOOKUP(A5792,'entry data'!B:E,4,0)),"",VLOOKUP(A5792,'entry data'!B:E,4,0))</f>
        <v/>
      </c>
      <c r="F5792" s="11" t="str">
        <f>IF(A5792="","",IF(ISERROR(VLOOKUP(A5792,'entry data'!B:F,5,0)),"",VLOOKUP(A5792,'entry data'!B:F,5,0)))</f>
        <v/>
      </c>
      <c r="G5792" s="12" t="str">
        <f>IF(A5792="","",IF(ISERROR(VLOOKUP(A5792,'entry data'!B:I,8,0)),"",VLOOKUP(A5792,'entry data'!B:I,7,0)))</f>
        <v/>
      </c>
      <c r="H5792" s="13" t="str">
        <f>IF(A5792="","",IF(B5792=1,VLOOKUP(A5792,'entry data'!B:D,3,0),I5791))</f>
        <v/>
      </c>
      <c r="I5792" s="14" t="str">
        <f>IF(A5792="","",IF(E5792="weekly",7,IF(E5792="fortnightly",14,IF(E5792="monthly",DATE(IF(MONTH(H5792)=12,YEAR(H5792)+1,YEAR(H5792)),VLOOKUP(MONTH(H5792),index!$D$2:$G$13,2,0),DAY(H5792)),
IF(E5792="quarterly",DATE(IF(MONTH(H5792)&gt;=10,YEAR(H5792)+1,YEAR(H5792)),VLOOKUP(MONTH(H5792),index!$D$2:$G$13,3,0),DAY(H5792)),
IF(E5792="halfyearly",DATE(IF(MONTH(H5792)&gt;=7,YEAR(H5792)+1,YEAR(H5792)),VLOOKUP(MONTH(H5792),index!$D$2:$G$13,4,0),DAY(H5792)),
DATE(YEAR(H5792)+1,MONTH(H5792),DAY(H5792)))))-H5792))+H5792)</f>
        <v/>
      </c>
      <c r="J5792" s="9" t="str">
        <f t="shared" si="562"/>
        <v/>
      </c>
      <c r="K5792" s="11" t="str">
        <f t="shared" si="563"/>
        <v/>
      </c>
      <c r="L5792" s="11" t="str">
        <f t="shared" si="564"/>
        <v/>
      </c>
      <c r="M5792" s="11" t="str">
        <f>IF(A5792="","",VLOOKUP(E5792,index!$A$1:$B$6,2,0)*K5792*G5792)</f>
        <v/>
      </c>
      <c r="N5792" s="11" t="str">
        <f>IF(A5792="","",-PMT(G5792*VLOOKUP(E5792,index!$A$1:$B$6,2,0),C5792,F5792,0,0))</f>
        <v/>
      </c>
      <c r="O5792" s="11" t="str">
        <f t="shared" si="565"/>
        <v/>
      </c>
      <c r="P5792" s="11" t="str">
        <f t="shared" si="560"/>
        <v/>
      </c>
    </row>
    <row r="5793" spans="1:16" x14ac:dyDescent="0.25">
      <c r="A5793" s="9" t="str">
        <f>IF(A5792="","",IF(B5792&lt;C5792,A5792,IF(A5792=MAX('entry data'!$B$8:$B$507),"",A5792+1)))</f>
        <v/>
      </c>
      <c r="B5793" s="9" t="str">
        <f t="shared" si="561"/>
        <v/>
      </c>
      <c r="C5793" s="9" t="str">
        <f>IF(ISERROR(VLOOKUP(A5793,'entry data'!B:G,6,0)),"",VLOOKUP(A5793,'entry data'!B:G,6,0))</f>
        <v/>
      </c>
      <c r="D5793" s="9" t="str">
        <f>IF(ISERROR(VLOOKUP(A5793,'entry data'!B:C,2,0)),"",VLOOKUP(A5793,'entry data'!B:C,2,0))</f>
        <v/>
      </c>
      <c r="E5793" s="9" t="str">
        <f>IF(ISERROR(VLOOKUP(A5793,'entry data'!B:E,4,0)),"",VLOOKUP(A5793,'entry data'!B:E,4,0))</f>
        <v/>
      </c>
      <c r="F5793" s="11" t="str">
        <f>IF(A5793="","",IF(ISERROR(VLOOKUP(A5793,'entry data'!B:F,5,0)),"",VLOOKUP(A5793,'entry data'!B:F,5,0)))</f>
        <v/>
      </c>
      <c r="G5793" s="12" t="str">
        <f>IF(A5793="","",IF(ISERROR(VLOOKUP(A5793,'entry data'!B:I,8,0)),"",VLOOKUP(A5793,'entry data'!B:I,7,0)))</f>
        <v/>
      </c>
      <c r="H5793" s="13" t="str">
        <f>IF(A5793="","",IF(B5793=1,VLOOKUP(A5793,'entry data'!B:D,3,0),I5792))</f>
        <v/>
      </c>
      <c r="I5793" s="14" t="str">
        <f>IF(A5793="","",IF(E5793="weekly",7,IF(E5793="fortnightly",14,IF(E5793="monthly",DATE(IF(MONTH(H5793)=12,YEAR(H5793)+1,YEAR(H5793)),VLOOKUP(MONTH(H5793),index!$D$2:$G$13,2,0),DAY(H5793)),
IF(E5793="quarterly",DATE(IF(MONTH(H5793)&gt;=10,YEAR(H5793)+1,YEAR(H5793)),VLOOKUP(MONTH(H5793),index!$D$2:$G$13,3,0),DAY(H5793)),
IF(E5793="halfyearly",DATE(IF(MONTH(H5793)&gt;=7,YEAR(H5793)+1,YEAR(H5793)),VLOOKUP(MONTH(H5793),index!$D$2:$G$13,4,0),DAY(H5793)),
DATE(YEAR(H5793)+1,MONTH(H5793),DAY(H5793)))))-H5793))+H5793)</f>
        <v/>
      </c>
      <c r="J5793" s="9" t="str">
        <f t="shared" si="562"/>
        <v/>
      </c>
      <c r="K5793" s="11" t="str">
        <f t="shared" si="563"/>
        <v/>
      </c>
      <c r="L5793" s="11" t="str">
        <f t="shared" si="564"/>
        <v/>
      </c>
      <c r="M5793" s="11" t="str">
        <f>IF(A5793="","",VLOOKUP(E5793,index!$A$1:$B$6,2,0)*K5793*G5793)</f>
        <v/>
      </c>
      <c r="N5793" s="11" t="str">
        <f>IF(A5793="","",-PMT(G5793*VLOOKUP(E5793,index!$A$1:$B$6,2,0),C5793,F5793,0,0))</f>
        <v/>
      </c>
      <c r="O5793" s="11" t="str">
        <f t="shared" si="565"/>
        <v/>
      </c>
      <c r="P5793" s="11" t="str">
        <f t="shared" si="560"/>
        <v/>
      </c>
    </row>
    <row r="5794" spans="1:16" x14ac:dyDescent="0.25">
      <c r="A5794" s="9" t="str">
        <f>IF(A5793="","",IF(B5793&lt;C5793,A5793,IF(A5793=MAX('entry data'!$B$8:$B$507),"",A5793+1)))</f>
        <v/>
      </c>
      <c r="B5794" s="9" t="str">
        <f t="shared" si="561"/>
        <v/>
      </c>
      <c r="C5794" s="9" t="str">
        <f>IF(ISERROR(VLOOKUP(A5794,'entry data'!B:G,6,0)),"",VLOOKUP(A5794,'entry data'!B:G,6,0))</f>
        <v/>
      </c>
      <c r="D5794" s="9" t="str">
        <f>IF(ISERROR(VLOOKUP(A5794,'entry data'!B:C,2,0)),"",VLOOKUP(A5794,'entry data'!B:C,2,0))</f>
        <v/>
      </c>
      <c r="E5794" s="9" t="str">
        <f>IF(ISERROR(VLOOKUP(A5794,'entry data'!B:E,4,0)),"",VLOOKUP(A5794,'entry data'!B:E,4,0))</f>
        <v/>
      </c>
      <c r="F5794" s="11" t="str">
        <f>IF(A5794="","",IF(ISERROR(VLOOKUP(A5794,'entry data'!B:F,5,0)),"",VLOOKUP(A5794,'entry data'!B:F,5,0)))</f>
        <v/>
      </c>
      <c r="G5794" s="12" t="str">
        <f>IF(A5794="","",IF(ISERROR(VLOOKUP(A5794,'entry data'!B:I,8,0)),"",VLOOKUP(A5794,'entry data'!B:I,7,0)))</f>
        <v/>
      </c>
      <c r="H5794" s="13" t="str">
        <f>IF(A5794="","",IF(B5794=1,VLOOKUP(A5794,'entry data'!B:D,3,0),I5793))</f>
        <v/>
      </c>
      <c r="I5794" s="14" t="str">
        <f>IF(A5794="","",IF(E5794="weekly",7,IF(E5794="fortnightly",14,IF(E5794="monthly",DATE(IF(MONTH(H5794)=12,YEAR(H5794)+1,YEAR(H5794)),VLOOKUP(MONTH(H5794),index!$D$2:$G$13,2,0),DAY(H5794)),
IF(E5794="quarterly",DATE(IF(MONTH(H5794)&gt;=10,YEAR(H5794)+1,YEAR(H5794)),VLOOKUP(MONTH(H5794),index!$D$2:$G$13,3,0),DAY(H5794)),
IF(E5794="halfyearly",DATE(IF(MONTH(H5794)&gt;=7,YEAR(H5794)+1,YEAR(H5794)),VLOOKUP(MONTH(H5794),index!$D$2:$G$13,4,0),DAY(H5794)),
DATE(YEAR(H5794)+1,MONTH(H5794),DAY(H5794)))))-H5794))+H5794)</f>
        <v/>
      </c>
      <c r="J5794" s="9" t="str">
        <f t="shared" si="562"/>
        <v/>
      </c>
      <c r="K5794" s="11" t="str">
        <f t="shared" si="563"/>
        <v/>
      </c>
      <c r="L5794" s="11" t="str">
        <f t="shared" si="564"/>
        <v/>
      </c>
      <c r="M5794" s="11" t="str">
        <f>IF(A5794="","",VLOOKUP(E5794,index!$A$1:$B$6,2,0)*K5794*G5794)</f>
        <v/>
      </c>
      <c r="N5794" s="11" t="str">
        <f>IF(A5794="","",-PMT(G5794*VLOOKUP(E5794,index!$A$1:$B$6,2,0),C5794,F5794,0,0))</f>
        <v/>
      </c>
      <c r="O5794" s="11" t="str">
        <f t="shared" si="565"/>
        <v/>
      </c>
      <c r="P5794" s="11" t="str">
        <f t="shared" si="560"/>
        <v/>
      </c>
    </row>
    <row r="5795" spans="1:16" x14ac:dyDescent="0.25">
      <c r="A5795" s="9" t="str">
        <f>IF(A5794="","",IF(B5794&lt;C5794,A5794,IF(A5794=MAX('entry data'!$B$8:$B$507),"",A5794+1)))</f>
        <v/>
      </c>
      <c r="B5795" s="9" t="str">
        <f t="shared" si="561"/>
        <v/>
      </c>
      <c r="C5795" s="9" t="str">
        <f>IF(ISERROR(VLOOKUP(A5795,'entry data'!B:G,6,0)),"",VLOOKUP(A5795,'entry data'!B:G,6,0))</f>
        <v/>
      </c>
      <c r="D5795" s="9" t="str">
        <f>IF(ISERROR(VLOOKUP(A5795,'entry data'!B:C,2,0)),"",VLOOKUP(A5795,'entry data'!B:C,2,0))</f>
        <v/>
      </c>
      <c r="E5795" s="9" t="str">
        <f>IF(ISERROR(VLOOKUP(A5795,'entry data'!B:E,4,0)),"",VLOOKUP(A5795,'entry data'!B:E,4,0))</f>
        <v/>
      </c>
      <c r="F5795" s="11" t="str">
        <f>IF(A5795="","",IF(ISERROR(VLOOKUP(A5795,'entry data'!B:F,5,0)),"",VLOOKUP(A5795,'entry data'!B:F,5,0)))</f>
        <v/>
      </c>
      <c r="G5795" s="12" t="str">
        <f>IF(A5795="","",IF(ISERROR(VLOOKUP(A5795,'entry data'!B:I,8,0)),"",VLOOKUP(A5795,'entry data'!B:I,7,0)))</f>
        <v/>
      </c>
      <c r="H5795" s="13" t="str">
        <f>IF(A5795="","",IF(B5795=1,VLOOKUP(A5795,'entry data'!B:D,3,0),I5794))</f>
        <v/>
      </c>
      <c r="I5795" s="14" t="str">
        <f>IF(A5795="","",IF(E5795="weekly",7,IF(E5795="fortnightly",14,IF(E5795="monthly",DATE(IF(MONTH(H5795)=12,YEAR(H5795)+1,YEAR(H5795)),VLOOKUP(MONTH(H5795),index!$D$2:$G$13,2,0),DAY(H5795)),
IF(E5795="quarterly",DATE(IF(MONTH(H5795)&gt;=10,YEAR(H5795)+1,YEAR(H5795)),VLOOKUP(MONTH(H5795),index!$D$2:$G$13,3,0),DAY(H5795)),
IF(E5795="halfyearly",DATE(IF(MONTH(H5795)&gt;=7,YEAR(H5795)+1,YEAR(H5795)),VLOOKUP(MONTH(H5795),index!$D$2:$G$13,4,0),DAY(H5795)),
DATE(YEAR(H5795)+1,MONTH(H5795),DAY(H5795)))))-H5795))+H5795)</f>
        <v/>
      </c>
      <c r="J5795" s="9" t="str">
        <f t="shared" si="562"/>
        <v/>
      </c>
      <c r="K5795" s="11" t="str">
        <f t="shared" si="563"/>
        <v/>
      </c>
      <c r="L5795" s="11" t="str">
        <f t="shared" si="564"/>
        <v/>
      </c>
      <c r="M5795" s="11" t="str">
        <f>IF(A5795="","",VLOOKUP(E5795,index!$A$1:$B$6,2,0)*K5795*G5795)</f>
        <v/>
      </c>
      <c r="N5795" s="11" t="str">
        <f>IF(A5795="","",-PMT(G5795*VLOOKUP(E5795,index!$A$1:$B$6,2,0),C5795,F5795,0,0))</f>
        <v/>
      </c>
      <c r="O5795" s="11" t="str">
        <f t="shared" si="565"/>
        <v/>
      </c>
      <c r="P5795" s="11" t="str">
        <f t="shared" si="560"/>
        <v/>
      </c>
    </row>
    <row r="5796" spans="1:16" x14ac:dyDescent="0.25">
      <c r="A5796" s="9" t="str">
        <f>IF(A5795="","",IF(B5795&lt;C5795,A5795,IF(A5795=MAX('entry data'!$B$8:$B$507),"",A5795+1)))</f>
        <v/>
      </c>
      <c r="B5796" s="9" t="str">
        <f t="shared" si="561"/>
        <v/>
      </c>
      <c r="C5796" s="9" t="str">
        <f>IF(ISERROR(VLOOKUP(A5796,'entry data'!B:G,6,0)),"",VLOOKUP(A5796,'entry data'!B:G,6,0))</f>
        <v/>
      </c>
      <c r="D5796" s="9" t="str">
        <f>IF(ISERROR(VLOOKUP(A5796,'entry data'!B:C,2,0)),"",VLOOKUP(A5796,'entry data'!B:C,2,0))</f>
        <v/>
      </c>
      <c r="E5796" s="9" t="str">
        <f>IF(ISERROR(VLOOKUP(A5796,'entry data'!B:E,4,0)),"",VLOOKUP(A5796,'entry data'!B:E,4,0))</f>
        <v/>
      </c>
      <c r="F5796" s="11" t="str">
        <f>IF(A5796="","",IF(ISERROR(VLOOKUP(A5796,'entry data'!B:F,5,0)),"",VLOOKUP(A5796,'entry data'!B:F,5,0)))</f>
        <v/>
      </c>
      <c r="G5796" s="12" t="str">
        <f>IF(A5796="","",IF(ISERROR(VLOOKUP(A5796,'entry data'!B:I,8,0)),"",VLOOKUP(A5796,'entry data'!B:I,7,0)))</f>
        <v/>
      </c>
      <c r="H5796" s="13" t="str">
        <f>IF(A5796="","",IF(B5796=1,VLOOKUP(A5796,'entry data'!B:D,3,0),I5795))</f>
        <v/>
      </c>
      <c r="I5796" s="14" t="str">
        <f>IF(A5796="","",IF(E5796="weekly",7,IF(E5796="fortnightly",14,IF(E5796="monthly",DATE(IF(MONTH(H5796)=12,YEAR(H5796)+1,YEAR(H5796)),VLOOKUP(MONTH(H5796),index!$D$2:$G$13,2,0),DAY(H5796)),
IF(E5796="quarterly",DATE(IF(MONTH(H5796)&gt;=10,YEAR(H5796)+1,YEAR(H5796)),VLOOKUP(MONTH(H5796),index!$D$2:$G$13,3,0),DAY(H5796)),
IF(E5796="halfyearly",DATE(IF(MONTH(H5796)&gt;=7,YEAR(H5796)+1,YEAR(H5796)),VLOOKUP(MONTH(H5796),index!$D$2:$G$13,4,0),DAY(H5796)),
DATE(YEAR(H5796)+1,MONTH(H5796),DAY(H5796)))))-H5796))+H5796)</f>
        <v/>
      </c>
      <c r="J5796" s="9" t="str">
        <f t="shared" si="562"/>
        <v/>
      </c>
      <c r="K5796" s="11" t="str">
        <f t="shared" si="563"/>
        <v/>
      </c>
      <c r="L5796" s="11" t="str">
        <f t="shared" si="564"/>
        <v/>
      </c>
      <c r="M5796" s="11" t="str">
        <f>IF(A5796="","",VLOOKUP(E5796,index!$A$1:$B$6,2,0)*K5796*G5796)</f>
        <v/>
      </c>
      <c r="N5796" s="11" t="str">
        <f>IF(A5796="","",-PMT(G5796*VLOOKUP(E5796,index!$A$1:$B$6,2,0),C5796,F5796,0,0))</f>
        <v/>
      </c>
      <c r="O5796" s="11" t="str">
        <f t="shared" si="565"/>
        <v/>
      </c>
      <c r="P5796" s="11" t="str">
        <f t="shared" si="560"/>
        <v/>
      </c>
    </row>
    <row r="5797" spans="1:16" x14ac:dyDescent="0.25">
      <c r="A5797" s="9" t="str">
        <f>IF(A5796="","",IF(B5796&lt;C5796,A5796,IF(A5796=MAX('entry data'!$B$8:$B$507),"",A5796+1)))</f>
        <v/>
      </c>
      <c r="B5797" s="9" t="str">
        <f t="shared" si="561"/>
        <v/>
      </c>
      <c r="C5797" s="9" t="str">
        <f>IF(ISERROR(VLOOKUP(A5797,'entry data'!B:G,6,0)),"",VLOOKUP(A5797,'entry data'!B:G,6,0))</f>
        <v/>
      </c>
      <c r="D5797" s="9" t="str">
        <f>IF(ISERROR(VLOOKUP(A5797,'entry data'!B:C,2,0)),"",VLOOKUP(A5797,'entry data'!B:C,2,0))</f>
        <v/>
      </c>
      <c r="E5797" s="9" t="str">
        <f>IF(ISERROR(VLOOKUP(A5797,'entry data'!B:E,4,0)),"",VLOOKUP(A5797,'entry data'!B:E,4,0))</f>
        <v/>
      </c>
      <c r="F5797" s="11" t="str">
        <f>IF(A5797="","",IF(ISERROR(VLOOKUP(A5797,'entry data'!B:F,5,0)),"",VLOOKUP(A5797,'entry data'!B:F,5,0)))</f>
        <v/>
      </c>
      <c r="G5797" s="12" t="str">
        <f>IF(A5797="","",IF(ISERROR(VLOOKUP(A5797,'entry data'!B:I,8,0)),"",VLOOKUP(A5797,'entry data'!B:I,7,0)))</f>
        <v/>
      </c>
      <c r="H5797" s="13" t="str">
        <f>IF(A5797="","",IF(B5797=1,VLOOKUP(A5797,'entry data'!B:D,3,0),I5796))</f>
        <v/>
      </c>
      <c r="I5797" s="14" t="str">
        <f>IF(A5797="","",IF(E5797="weekly",7,IF(E5797="fortnightly",14,IF(E5797="monthly",DATE(IF(MONTH(H5797)=12,YEAR(H5797)+1,YEAR(H5797)),VLOOKUP(MONTH(H5797),index!$D$2:$G$13,2,0),DAY(H5797)),
IF(E5797="quarterly",DATE(IF(MONTH(H5797)&gt;=10,YEAR(H5797)+1,YEAR(H5797)),VLOOKUP(MONTH(H5797),index!$D$2:$G$13,3,0),DAY(H5797)),
IF(E5797="halfyearly",DATE(IF(MONTH(H5797)&gt;=7,YEAR(H5797)+1,YEAR(H5797)),VLOOKUP(MONTH(H5797),index!$D$2:$G$13,4,0),DAY(H5797)),
DATE(YEAR(H5797)+1,MONTH(H5797),DAY(H5797)))))-H5797))+H5797)</f>
        <v/>
      </c>
      <c r="J5797" s="9" t="str">
        <f t="shared" si="562"/>
        <v/>
      </c>
      <c r="K5797" s="11" t="str">
        <f t="shared" si="563"/>
        <v/>
      </c>
      <c r="L5797" s="11" t="str">
        <f t="shared" si="564"/>
        <v/>
      </c>
      <c r="M5797" s="11" t="str">
        <f>IF(A5797="","",VLOOKUP(E5797,index!$A$1:$B$6,2,0)*K5797*G5797)</f>
        <v/>
      </c>
      <c r="N5797" s="11" t="str">
        <f>IF(A5797="","",-PMT(G5797*VLOOKUP(E5797,index!$A$1:$B$6,2,0),C5797,F5797,0,0))</f>
        <v/>
      </c>
      <c r="O5797" s="11" t="str">
        <f t="shared" si="565"/>
        <v/>
      </c>
      <c r="P5797" s="11" t="str">
        <f t="shared" si="560"/>
        <v/>
      </c>
    </row>
    <row r="5798" spans="1:16" x14ac:dyDescent="0.25">
      <c r="A5798" s="9" t="str">
        <f>IF(A5797="","",IF(B5797&lt;C5797,A5797,IF(A5797=MAX('entry data'!$B$8:$B$507),"",A5797+1)))</f>
        <v/>
      </c>
      <c r="B5798" s="9" t="str">
        <f t="shared" si="561"/>
        <v/>
      </c>
      <c r="C5798" s="9" t="str">
        <f>IF(ISERROR(VLOOKUP(A5798,'entry data'!B:G,6,0)),"",VLOOKUP(A5798,'entry data'!B:G,6,0))</f>
        <v/>
      </c>
      <c r="D5798" s="9" t="str">
        <f>IF(ISERROR(VLOOKUP(A5798,'entry data'!B:C,2,0)),"",VLOOKUP(A5798,'entry data'!B:C,2,0))</f>
        <v/>
      </c>
      <c r="E5798" s="9" t="str">
        <f>IF(ISERROR(VLOOKUP(A5798,'entry data'!B:E,4,0)),"",VLOOKUP(A5798,'entry data'!B:E,4,0))</f>
        <v/>
      </c>
      <c r="F5798" s="11" t="str">
        <f>IF(A5798="","",IF(ISERROR(VLOOKUP(A5798,'entry data'!B:F,5,0)),"",VLOOKUP(A5798,'entry data'!B:F,5,0)))</f>
        <v/>
      </c>
      <c r="G5798" s="12" t="str">
        <f>IF(A5798="","",IF(ISERROR(VLOOKUP(A5798,'entry data'!B:I,8,0)),"",VLOOKUP(A5798,'entry data'!B:I,7,0)))</f>
        <v/>
      </c>
      <c r="H5798" s="13" t="str">
        <f>IF(A5798="","",IF(B5798=1,VLOOKUP(A5798,'entry data'!B:D,3,0),I5797))</f>
        <v/>
      </c>
      <c r="I5798" s="14" t="str">
        <f>IF(A5798="","",IF(E5798="weekly",7,IF(E5798="fortnightly",14,IF(E5798="monthly",DATE(IF(MONTH(H5798)=12,YEAR(H5798)+1,YEAR(H5798)),VLOOKUP(MONTH(H5798),index!$D$2:$G$13,2,0),DAY(H5798)),
IF(E5798="quarterly",DATE(IF(MONTH(H5798)&gt;=10,YEAR(H5798)+1,YEAR(H5798)),VLOOKUP(MONTH(H5798),index!$D$2:$G$13,3,0),DAY(H5798)),
IF(E5798="halfyearly",DATE(IF(MONTH(H5798)&gt;=7,YEAR(H5798)+1,YEAR(H5798)),VLOOKUP(MONTH(H5798),index!$D$2:$G$13,4,0),DAY(H5798)),
DATE(YEAR(H5798)+1,MONTH(H5798),DAY(H5798)))))-H5798))+H5798)</f>
        <v/>
      </c>
      <c r="J5798" s="9" t="str">
        <f t="shared" si="562"/>
        <v/>
      </c>
      <c r="K5798" s="11" t="str">
        <f t="shared" si="563"/>
        <v/>
      </c>
      <c r="L5798" s="11" t="str">
        <f t="shared" si="564"/>
        <v/>
      </c>
      <c r="M5798" s="11" t="str">
        <f>IF(A5798="","",VLOOKUP(E5798,index!$A$1:$B$6,2,0)*K5798*G5798)</f>
        <v/>
      </c>
      <c r="N5798" s="11" t="str">
        <f>IF(A5798="","",-PMT(G5798*VLOOKUP(E5798,index!$A$1:$B$6,2,0),C5798,F5798,0,0))</f>
        <v/>
      </c>
      <c r="O5798" s="11" t="str">
        <f t="shared" si="565"/>
        <v/>
      </c>
      <c r="P5798" s="11" t="str">
        <f t="shared" si="560"/>
        <v/>
      </c>
    </row>
    <row r="5799" spans="1:16" x14ac:dyDescent="0.25">
      <c r="A5799" s="9" t="str">
        <f>IF(A5798="","",IF(B5798&lt;C5798,A5798,IF(A5798=MAX('entry data'!$B$8:$B$507),"",A5798+1)))</f>
        <v/>
      </c>
      <c r="B5799" s="9" t="str">
        <f t="shared" si="561"/>
        <v/>
      </c>
      <c r="C5799" s="9" t="str">
        <f>IF(ISERROR(VLOOKUP(A5799,'entry data'!B:G,6,0)),"",VLOOKUP(A5799,'entry data'!B:G,6,0))</f>
        <v/>
      </c>
      <c r="D5799" s="9" t="str">
        <f>IF(ISERROR(VLOOKUP(A5799,'entry data'!B:C,2,0)),"",VLOOKUP(A5799,'entry data'!B:C,2,0))</f>
        <v/>
      </c>
      <c r="E5799" s="9" t="str">
        <f>IF(ISERROR(VLOOKUP(A5799,'entry data'!B:E,4,0)),"",VLOOKUP(A5799,'entry data'!B:E,4,0))</f>
        <v/>
      </c>
      <c r="F5799" s="11" t="str">
        <f>IF(A5799="","",IF(ISERROR(VLOOKUP(A5799,'entry data'!B:F,5,0)),"",VLOOKUP(A5799,'entry data'!B:F,5,0)))</f>
        <v/>
      </c>
      <c r="G5799" s="12" t="str">
        <f>IF(A5799="","",IF(ISERROR(VLOOKUP(A5799,'entry data'!B:I,8,0)),"",VLOOKUP(A5799,'entry data'!B:I,7,0)))</f>
        <v/>
      </c>
      <c r="H5799" s="13" t="str">
        <f>IF(A5799="","",IF(B5799=1,VLOOKUP(A5799,'entry data'!B:D,3,0),I5798))</f>
        <v/>
      </c>
      <c r="I5799" s="14" t="str">
        <f>IF(A5799="","",IF(E5799="weekly",7,IF(E5799="fortnightly",14,IF(E5799="monthly",DATE(IF(MONTH(H5799)=12,YEAR(H5799)+1,YEAR(H5799)),VLOOKUP(MONTH(H5799),index!$D$2:$G$13,2,0),DAY(H5799)),
IF(E5799="quarterly",DATE(IF(MONTH(H5799)&gt;=10,YEAR(H5799)+1,YEAR(H5799)),VLOOKUP(MONTH(H5799),index!$D$2:$G$13,3,0),DAY(H5799)),
IF(E5799="halfyearly",DATE(IF(MONTH(H5799)&gt;=7,YEAR(H5799)+1,YEAR(H5799)),VLOOKUP(MONTH(H5799),index!$D$2:$G$13,4,0),DAY(H5799)),
DATE(YEAR(H5799)+1,MONTH(H5799),DAY(H5799)))))-H5799))+H5799)</f>
        <v/>
      </c>
      <c r="J5799" s="9" t="str">
        <f t="shared" si="562"/>
        <v/>
      </c>
      <c r="K5799" s="11" t="str">
        <f t="shared" si="563"/>
        <v/>
      </c>
      <c r="L5799" s="11" t="str">
        <f t="shared" si="564"/>
        <v/>
      </c>
      <c r="M5799" s="11" t="str">
        <f>IF(A5799="","",VLOOKUP(E5799,index!$A$1:$B$6,2,0)*K5799*G5799)</f>
        <v/>
      </c>
      <c r="N5799" s="11" t="str">
        <f>IF(A5799="","",-PMT(G5799*VLOOKUP(E5799,index!$A$1:$B$6,2,0),C5799,F5799,0,0))</f>
        <v/>
      </c>
      <c r="O5799" s="11" t="str">
        <f t="shared" si="565"/>
        <v/>
      </c>
      <c r="P5799" s="11" t="str">
        <f t="shared" si="560"/>
        <v/>
      </c>
    </row>
    <row r="5800" spans="1:16" x14ac:dyDescent="0.25">
      <c r="A5800" s="9" t="str">
        <f>IF(A5799="","",IF(B5799&lt;C5799,A5799,IF(A5799=MAX('entry data'!$B$8:$B$507),"",A5799+1)))</f>
        <v/>
      </c>
      <c r="B5800" s="9" t="str">
        <f t="shared" si="561"/>
        <v/>
      </c>
      <c r="C5800" s="9" t="str">
        <f>IF(ISERROR(VLOOKUP(A5800,'entry data'!B:G,6,0)),"",VLOOKUP(A5800,'entry data'!B:G,6,0))</f>
        <v/>
      </c>
      <c r="D5800" s="9" t="str">
        <f>IF(ISERROR(VLOOKUP(A5800,'entry data'!B:C,2,0)),"",VLOOKUP(A5800,'entry data'!B:C,2,0))</f>
        <v/>
      </c>
      <c r="E5800" s="9" t="str">
        <f>IF(ISERROR(VLOOKUP(A5800,'entry data'!B:E,4,0)),"",VLOOKUP(A5800,'entry data'!B:E,4,0))</f>
        <v/>
      </c>
      <c r="F5800" s="11" t="str">
        <f>IF(A5800="","",IF(ISERROR(VLOOKUP(A5800,'entry data'!B:F,5,0)),"",VLOOKUP(A5800,'entry data'!B:F,5,0)))</f>
        <v/>
      </c>
      <c r="G5800" s="12" t="str">
        <f>IF(A5800="","",IF(ISERROR(VLOOKUP(A5800,'entry data'!B:I,8,0)),"",VLOOKUP(A5800,'entry data'!B:I,7,0)))</f>
        <v/>
      </c>
      <c r="H5800" s="13" t="str">
        <f>IF(A5800="","",IF(B5800=1,VLOOKUP(A5800,'entry data'!B:D,3,0),I5799))</f>
        <v/>
      </c>
      <c r="I5800" s="14" t="str">
        <f>IF(A5800="","",IF(E5800="weekly",7,IF(E5800="fortnightly",14,IF(E5800="monthly",DATE(IF(MONTH(H5800)=12,YEAR(H5800)+1,YEAR(H5800)),VLOOKUP(MONTH(H5800),index!$D$2:$G$13,2,0),DAY(H5800)),
IF(E5800="quarterly",DATE(IF(MONTH(H5800)&gt;=10,YEAR(H5800)+1,YEAR(H5800)),VLOOKUP(MONTH(H5800),index!$D$2:$G$13,3,0),DAY(H5800)),
IF(E5800="halfyearly",DATE(IF(MONTH(H5800)&gt;=7,YEAR(H5800)+1,YEAR(H5800)),VLOOKUP(MONTH(H5800),index!$D$2:$G$13,4,0),DAY(H5800)),
DATE(YEAR(H5800)+1,MONTH(H5800),DAY(H5800)))))-H5800))+H5800)</f>
        <v/>
      </c>
      <c r="J5800" s="9" t="str">
        <f t="shared" si="562"/>
        <v/>
      </c>
      <c r="K5800" s="11" t="str">
        <f t="shared" si="563"/>
        <v/>
      </c>
      <c r="L5800" s="11" t="str">
        <f t="shared" si="564"/>
        <v/>
      </c>
      <c r="M5800" s="11" t="str">
        <f>IF(A5800="","",VLOOKUP(E5800,index!$A$1:$B$6,2,0)*K5800*G5800)</f>
        <v/>
      </c>
      <c r="N5800" s="11" t="str">
        <f>IF(A5800="","",-PMT(G5800*VLOOKUP(E5800,index!$A$1:$B$6,2,0),C5800,F5800,0,0))</f>
        <v/>
      </c>
      <c r="O5800" s="11" t="str">
        <f t="shared" si="565"/>
        <v/>
      </c>
      <c r="P5800" s="11" t="str">
        <f t="shared" si="560"/>
        <v/>
      </c>
    </row>
    <row r="5801" spans="1:16" x14ac:dyDescent="0.25">
      <c r="A5801" s="9" t="str">
        <f>IF(A5800="","",IF(B5800&lt;C5800,A5800,IF(A5800=MAX('entry data'!$B$8:$B$507),"",A5800+1)))</f>
        <v/>
      </c>
      <c r="B5801" s="9" t="str">
        <f t="shared" si="561"/>
        <v/>
      </c>
      <c r="C5801" s="9" t="str">
        <f>IF(ISERROR(VLOOKUP(A5801,'entry data'!B:G,6,0)),"",VLOOKUP(A5801,'entry data'!B:G,6,0))</f>
        <v/>
      </c>
      <c r="D5801" s="9" t="str">
        <f>IF(ISERROR(VLOOKUP(A5801,'entry data'!B:C,2,0)),"",VLOOKUP(A5801,'entry data'!B:C,2,0))</f>
        <v/>
      </c>
      <c r="E5801" s="9" t="str">
        <f>IF(ISERROR(VLOOKUP(A5801,'entry data'!B:E,4,0)),"",VLOOKUP(A5801,'entry data'!B:E,4,0))</f>
        <v/>
      </c>
      <c r="F5801" s="11" t="str">
        <f>IF(A5801="","",IF(ISERROR(VLOOKUP(A5801,'entry data'!B:F,5,0)),"",VLOOKUP(A5801,'entry data'!B:F,5,0)))</f>
        <v/>
      </c>
      <c r="G5801" s="12" t="str">
        <f>IF(A5801="","",IF(ISERROR(VLOOKUP(A5801,'entry data'!B:I,8,0)),"",VLOOKUP(A5801,'entry data'!B:I,7,0)))</f>
        <v/>
      </c>
      <c r="H5801" s="13" t="str">
        <f>IF(A5801="","",IF(B5801=1,VLOOKUP(A5801,'entry data'!B:D,3,0),I5800))</f>
        <v/>
      </c>
      <c r="I5801" s="14" t="str">
        <f>IF(A5801="","",IF(E5801="weekly",7,IF(E5801="fortnightly",14,IF(E5801="monthly",DATE(IF(MONTH(H5801)=12,YEAR(H5801)+1,YEAR(H5801)),VLOOKUP(MONTH(H5801),index!$D$2:$G$13,2,0),DAY(H5801)),
IF(E5801="quarterly",DATE(IF(MONTH(H5801)&gt;=10,YEAR(H5801)+1,YEAR(H5801)),VLOOKUP(MONTH(H5801),index!$D$2:$G$13,3,0),DAY(H5801)),
IF(E5801="halfyearly",DATE(IF(MONTH(H5801)&gt;=7,YEAR(H5801)+1,YEAR(H5801)),VLOOKUP(MONTH(H5801),index!$D$2:$G$13,4,0),DAY(H5801)),
DATE(YEAR(H5801)+1,MONTH(H5801),DAY(H5801)))))-H5801))+H5801)</f>
        <v/>
      </c>
      <c r="J5801" s="9" t="str">
        <f t="shared" si="562"/>
        <v/>
      </c>
      <c r="K5801" s="11" t="str">
        <f t="shared" si="563"/>
        <v/>
      </c>
      <c r="L5801" s="11" t="str">
        <f t="shared" si="564"/>
        <v/>
      </c>
      <c r="M5801" s="11" t="str">
        <f>IF(A5801="","",VLOOKUP(E5801,index!$A$1:$B$6,2,0)*K5801*G5801)</f>
        <v/>
      </c>
      <c r="N5801" s="11" t="str">
        <f>IF(A5801="","",-PMT(G5801*VLOOKUP(E5801,index!$A$1:$B$6,2,0),C5801,F5801,0,0))</f>
        <v/>
      </c>
      <c r="O5801" s="11" t="str">
        <f t="shared" si="565"/>
        <v/>
      </c>
      <c r="P5801" s="11" t="str">
        <f t="shared" si="560"/>
        <v/>
      </c>
    </row>
    <row r="5802" spans="1:16" x14ac:dyDescent="0.25">
      <c r="A5802" s="9" t="str">
        <f>IF(A5801="","",IF(B5801&lt;C5801,A5801,IF(A5801=MAX('entry data'!$B$8:$B$507),"",A5801+1)))</f>
        <v/>
      </c>
      <c r="B5802" s="9" t="str">
        <f t="shared" si="561"/>
        <v/>
      </c>
      <c r="C5802" s="9" t="str">
        <f>IF(ISERROR(VLOOKUP(A5802,'entry data'!B:G,6,0)),"",VLOOKUP(A5802,'entry data'!B:G,6,0))</f>
        <v/>
      </c>
      <c r="D5802" s="9" t="str">
        <f>IF(ISERROR(VLOOKUP(A5802,'entry data'!B:C,2,0)),"",VLOOKUP(A5802,'entry data'!B:C,2,0))</f>
        <v/>
      </c>
      <c r="E5802" s="9" t="str">
        <f>IF(ISERROR(VLOOKUP(A5802,'entry data'!B:E,4,0)),"",VLOOKUP(A5802,'entry data'!B:E,4,0))</f>
        <v/>
      </c>
      <c r="F5802" s="11" t="str">
        <f>IF(A5802="","",IF(ISERROR(VLOOKUP(A5802,'entry data'!B:F,5,0)),"",VLOOKUP(A5802,'entry data'!B:F,5,0)))</f>
        <v/>
      </c>
      <c r="G5802" s="12" t="str">
        <f>IF(A5802="","",IF(ISERROR(VLOOKUP(A5802,'entry data'!B:I,8,0)),"",VLOOKUP(A5802,'entry data'!B:I,7,0)))</f>
        <v/>
      </c>
      <c r="H5802" s="13" t="str">
        <f>IF(A5802="","",IF(B5802=1,VLOOKUP(A5802,'entry data'!B:D,3,0),I5801))</f>
        <v/>
      </c>
      <c r="I5802" s="14" t="str">
        <f>IF(A5802="","",IF(E5802="weekly",7,IF(E5802="fortnightly",14,IF(E5802="monthly",DATE(IF(MONTH(H5802)=12,YEAR(H5802)+1,YEAR(H5802)),VLOOKUP(MONTH(H5802),index!$D$2:$G$13,2,0),DAY(H5802)),
IF(E5802="quarterly",DATE(IF(MONTH(H5802)&gt;=10,YEAR(H5802)+1,YEAR(H5802)),VLOOKUP(MONTH(H5802),index!$D$2:$G$13,3,0),DAY(H5802)),
IF(E5802="halfyearly",DATE(IF(MONTH(H5802)&gt;=7,YEAR(H5802)+1,YEAR(H5802)),VLOOKUP(MONTH(H5802),index!$D$2:$G$13,4,0),DAY(H5802)),
DATE(YEAR(H5802)+1,MONTH(H5802),DAY(H5802)))))-H5802))+H5802)</f>
        <v/>
      </c>
      <c r="J5802" s="9" t="str">
        <f t="shared" si="562"/>
        <v/>
      </c>
      <c r="K5802" s="11" t="str">
        <f t="shared" si="563"/>
        <v/>
      </c>
      <c r="L5802" s="11" t="str">
        <f t="shared" si="564"/>
        <v/>
      </c>
      <c r="M5802" s="11" t="str">
        <f>IF(A5802="","",VLOOKUP(E5802,index!$A$1:$B$6,2,0)*K5802*G5802)</f>
        <v/>
      </c>
      <c r="N5802" s="11" t="str">
        <f>IF(A5802="","",-PMT(G5802*VLOOKUP(E5802,index!$A$1:$B$6,2,0),C5802,F5802,0,0))</f>
        <v/>
      </c>
      <c r="O5802" s="11" t="str">
        <f t="shared" si="565"/>
        <v/>
      </c>
      <c r="P5802" s="11" t="str">
        <f t="shared" si="560"/>
        <v/>
      </c>
    </row>
    <row r="5803" spans="1:16" x14ac:dyDescent="0.25">
      <c r="A5803" s="9" t="str">
        <f>IF(A5802="","",IF(B5802&lt;C5802,A5802,IF(A5802=MAX('entry data'!$B$8:$B$507),"",A5802+1)))</f>
        <v/>
      </c>
      <c r="B5803" s="9" t="str">
        <f t="shared" si="561"/>
        <v/>
      </c>
      <c r="C5803" s="9" t="str">
        <f>IF(ISERROR(VLOOKUP(A5803,'entry data'!B:G,6,0)),"",VLOOKUP(A5803,'entry data'!B:G,6,0))</f>
        <v/>
      </c>
      <c r="D5803" s="9" t="str">
        <f>IF(ISERROR(VLOOKUP(A5803,'entry data'!B:C,2,0)),"",VLOOKUP(A5803,'entry data'!B:C,2,0))</f>
        <v/>
      </c>
      <c r="E5803" s="9" t="str">
        <f>IF(ISERROR(VLOOKUP(A5803,'entry data'!B:E,4,0)),"",VLOOKUP(A5803,'entry data'!B:E,4,0))</f>
        <v/>
      </c>
      <c r="F5803" s="11" t="str">
        <f>IF(A5803="","",IF(ISERROR(VLOOKUP(A5803,'entry data'!B:F,5,0)),"",VLOOKUP(A5803,'entry data'!B:F,5,0)))</f>
        <v/>
      </c>
      <c r="G5803" s="12" t="str">
        <f>IF(A5803="","",IF(ISERROR(VLOOKUP(A5803,'entry data'!B:I,8,0)),"",VLOOKUP(A5803,'entry data'!B:I,7,0)))</f>
        <v/>
      </c>
      <c r="H5803" s="13" t="str">
        <f>IF(A5803="","",IF(B5803=1,VLOOKUP(A5803,'entry data'!B:D,3,0),I5802))</f>
        <v/>
      </c>
      <c r="I5803" s="14" t="str">
        <f>IF(A5803="","",IF(E5803="weekly",7,IF(E5803="fortnightly",14,IF(E5803="monthly",DATE(IF(MONTH(H5803)=12,YEAR(H5803)+1,YEAR(H5803)),VLOOKUP(MONTH(H5803),index!$D$2:$G$13,2,0),DAY(H5803)),
IF(E5803="quarterly",DATE(IF(MONTH(H5803)&gt;=10,YEAR(H5803)+1,YEAR(H5803)),VLOOKUP(MONTH(H5803),index!$D$2:$G$13,3,0),DAY(H5803)),
IF(E5803="halfyearly",DATE(IF(MONTH(H5803)&gt;=7,YEAR(H5803)+1,YEAR(H5803)),VLOOKUP(MONTH(H5803),index!$D$2:$G$13,4,0),DAY(H5803)),
DATE(YEAR(H5803)+1,MONTH(H5803),DAY(H5803)))))-H5803))+H5803)</f>
        <v/>
      </c>
      <c r="J5803" s="9" t="str">
        <f t="shared" si="562"/>
        <v/>
      </c>
      <c r="K5803" s="11" t="str">
        <f t="shared" si="563"/>
        <v/>
      </c>
      <c r="L5803" s="11" t="str">
        <f t="shared" si="564"/>
        <v/>
      </c>
      <c r="M5803" s="11" t="str">
        <f>IF(A5803="","",VLOOKUP(E5803,index!$A$1:$B$6,2,0)*K5803*G5803)</f>
        <v/>
      </c>
      <c r="N5803" s="11" t="str">
        <f>IF(A5803="","",-PMT(G5803*VLOOKUP(E5803,index!$A$1:$B$6,2,0),C5803,F5803,0,0))</f>
        <v/>
      </c>
      <c r="O5803" s="11" t="str">
        <f t="shared" si="565"/>
        <v/>
      </c>
      <c r="P5803" s="11" t="str">
        <f t="shared" si="560"/>
        <v/>
      </c>
    </row>
    <row r="5804" spans="1:16" x14ac:dyDescent="0.25">
      <c r="A5804" s="9" t="str">
        <f>IF(A5803="","",IF(B5803&lt;C5803,A5803,IF(A5803=MAX('entry data'!$B$8:$B$507),"",A5803+1)))</f>
        <v/>
      </c>
      <c r="B5804" s="9" t="str">
        <f t="shared" si="561"/>
        <v/>
      </c>
      <c r="C5804" s="9" t="str">
        <f>IF(ISERROR(VLOOKUP(A5804,'entry data'!B:G,6,0)),"",VLOOKUP(A5804,'entry data'!B:G,6,0))</f>
        <v/>
      </c>
      <c r="D5804" s="9" t="str">
        <f>IF(ISERROR(VLOOKUP(A5804,'entry data'!B:C,2,0)),"",VLOOKUP(A5804,'entry data'!B:C,2,0))</f>
        <v/>
      </c>
      <c r="E5804" s="9" t="str">
        <f>IF(ISERROR(VLOOKUP(A5804,'entry data'!B:E,4,0)),"",VLOOKUP(A5804,'entry data'!B:E,4,0))</f>
        <v/>
      </c>
      <c r="F5804" s="11" t="str">
        <f>IF(A5804="","",IF(ISERROR(VLOOKUP(A5804,'entry data'!B:F,5,0)),"",VLOOKUP(A5804,'entry data'!B:F,5,0)))</f>
        <v/>
      </c>
      <c r="G5804" s="12" t="str">
        <f>IF(A5804="","",IF(ISERROR(VLOOKUP(A5804,'entry data'!B:I,8,0)),"",VLOOKUP(A5804,'entry data'!B:I,7,0)))</f>
        <v/>
      </c>
      <c r="H5804" s="13" t="str">
        <f>IF(A5804="","",IF(B5804=1,VLOOKUP(A5804,'entry data'!B:D,3,0),I5803))</f>
        <v/>
      </c>
      <c r="I5804" s="14" t="str">
        <f>IF(A5804="","",IF(E5804="weekly",7,IF(E5804="fortnightly",14,IF(E5804="monthly",DATE(IF(MONTH(H5804)=12,YEAR(H5804)+1,YEAR(H5804)),VLOOKUP(MONTH(H5804),index!$D$2:$G$13,2,0),DAY(H5804)),
IF(E5804="quarterly",DATE(IF(MONTH(H5804)&gt;=10,YEAR(H5804)+1,YEAR(H5804)),VLOOKUP(MONTH(H5804),index!$D$2:$G$13,3,0),DAY(H5804)),
IF(E5804="halfyearly",DATE(IF(MONTH(H5804)&gt;=7,YEAR(H5804)+1,YEAR(H5804)),VLOOKUP(MONTH(H5804),index!$D$2:$G$13,4,0),DAY(H5804)),
DATE(YEAR(H5804)+1,MONTH(H5804),DAY(H5804)))))-H5804))+H5804)</f>
        <v/>
      </c>
      <c r="J5804" s="9" t="str">
        <f t="shared" si="562"/>
        <v/>
      </c>
      <c r="K5804" s="11" t="str">
        <f t="shared" si="563"/>
        <v/>
      </c>
      <c r="L5804" s="11" t="str">
        <f t="shared" si="564"/>
        <v/>
      </c>
      <c r="M5804" s="11" t="str">
        <f>IF(A5804="","",VLOOKUP(E5804,index!$A$1:$B$6,2,0)*K5804*G5804)</f>
        <v/>
      </c>
      <c r="N5804" s="11" t="str">
        <f>IF(A5804="","",-PMT(G5804*VLOOKUP(E5804,index!$A$1:$B$6,2,0),C5804,F5804,0,0))</f>
        <v/>
      </c>
      <c r="O5804" s="11" t="str">
        <f t="shared" si="565"/>
        <v/>
      </c>
      <c r="P5804" s="11" t="str">
        <f t="shared" si="560"/>
        <v/>
      </c>
    </row>
    <row r="5805" spans="1:16" x14ac:dyDescent="0.25">
      <c r="A5805" s="9" t="str">
        <f>IF(A5804="","",IF(B5804&lt;C5804,A5804,IF(A5804=MAX('entry data'!$B$8:$B$507),"",A5804+1)))</f>
        <v/>
      </c>
      <c r="B5805" s="9" t="str">
        <f t="shared" si="561"/>
        <v/>
      </c>
      <c r="C5805" s="9" t="str">
        <f>IF(ISERROR(VLOOKUP(A5805,'entry data'!B:G,6,0)),"",VLOOKUP(A5805,'entry data'!B:G,6,0))</f>
        <v/>
      </c>
      <c r="D5805" s="9" t="str">
        <f>IF(ISERROR(VLOOKUP(A5805,'entry data'!B:C,2,0)),"",VLOOKUP(A5805,'entry data'!B:C,2,0))</f>
        <v/>
      </c>
      <c r="E5805" s="9" t="str">
        <f>IF(ISERROR(VLOOKUP(A5805,'entry data'!B:E,4,0)),"",VLOOKUP(A5805,'entry data'!B:E,4,0))</f>
        <v/>
      </c>
      <c r="F5805" s="11" t="str">
        <f>IF(A5805="","",IF(ISERROR(VLOOKUP(A5805,'entry data'!B:F,5,0)),"",VLOOKUP(A5805,'entry data'!B:F,5,0)))</f>
        <v/>
      </c>
      <c r="G5805" s="12" t="str">
        <f>IF(A5805="","",IF(ISERROR(VLOOKUP(A5805,'entry data'!B:I,8,0)),"",VLOOKUP(A5805,'entry data'!B:I,7,0)))</f>
        <v/>
      </c>
      <c r="H5805" s="13" t="str">
        <f>IF(A5805="","",IF(B5805=1,VLOOKUP(A5805,'entry data'!B:D,3,0),I5804))</f>
        <v/>
      </c>
      <c r="I5805" s="14" t="str">
        <f>IF(A5805="","",IF(E5805="weekly",7,IF(E5805="fortnightly",14,IF(E5805="monthly",DATE(IF(MONTH(H5805)=12,YEAR(H5805)+1,YEAR(H5805)),VLOOKUP(MONTH(H5805),index!$D$2:$G$13,2,0),DAY(H5805)),
IF(E5805="quarterly",DATE(IF(MONTH(H5805)&gt;=10,YEAR(H5805)+1,YEAR(H5805)),VLOOKUP(MONTH(H5805),index!$D$2:$G$13,3,0),DAY(H5805)),
IF(E5805="halfyearly",DATE(IF(MONTH(H5805)&gt;=7,YEAR(H5805)+1,YEAR(H5805)),VLOOKUP(MONTH(H5805),index!$D$2:$G$13,4,0),DAY(H5805)),
DATE(YEAR(H5805)+1,MONTH(H5805),DAY(H5805)))))-H5805))+H5805)</f>
        <v/>
      </c>
      <c r="J5805" s="9" t="str">
        <f t="shared" si="562"/>
        <v/>
      </c>
      <c r="K5805" s="11" t="str">
        <f t="shared" si="563"/>
        <v/>
      </c>
      <c r="L5805" s="11" t="str">
        <f t="shared" si="564"/>
        <v/>
      </c>
      <c r="M5805" s="11" t="str">
        <f>IF(A5805="","",VLOOKUP(E5805,index!$A$1:$B$6,2,0)*K5805*G5805)</f>
        <v/>
      </c>
      <c r="N5805" s="11" t="str">
        <f>IF(A5805="","",-PMT(G5805*VLOOKUP(E5805,index!$A$1:$B$6,2,0),C5805,F5805,0,0))</f>
        <v/>
      </c>
      <c r="O5805" s="11" t="str">
        <f t="shared" si="565"/>
        <v/>
      </c>
      <c r="P5805" s="11" t="str">
        <f t="shared" si="560"/>
        <v/>
      </c>
    </row>
    <row r="5806" spans="1:16" x14ac:dyDescent="0.25">
      <c r="A5806" s="9" t="str">
        <f>IF(A5805="","",IF(B5805&lt;C5805,A5805,IF(A5805=MAX('entry data'!$B$8:$B$507),"",A5805+1)))</f>
        <v/>
      </c>
      <c r="B5806" s="9" t="str">
        <f t="shared" si="561"/>
        <v/>
      </c>
      <c r="C5806" s="9" t="str">
        <f>IF(ISERROR(VLOOKUP(A5806,'entry data'!B:G,6,0)),"",VLOOKUP(A5806,'entry data'!B:G,6,0))</f>
        <v/>
      </c>
      <c r="D5806" s="9" t="str">
        <f>IF(ISERROR(VLOOKUP(A5806,'entry data'!B:C,2,0)),"",VLOOKUP(A5806,'entry data'!B:C,2,0))</f>
        <v/>
      </c>
      <c r="E5806" s="9" t="str">
        <f>IF(ISERROR(VLOOKUP(A5806,'entry data'!B:E,4,0)),"",VLOOKUP(A5806,'entry data'!B:E,4,0))</f>
        <v/>
      </c>
      <c r="F5806" s="11" t="str">
        <f>IF(A5806="","",IF(ISERROR(VLOOKUP(A5806,'entry data'!B:F,5,0)),"",VLOOKUP(A5806,'entry data'!B:F,5,0)))</f>
        <v/>
      </c>
      <c r="G5806" s="12" t="str">
        <f>IF(A5806="","",IF(ISERROR(VLOOKUP(A5806,'entry data'!B:I,8,0)),"",VLOOKUP(A5806,'entry data'!B:I,7,0)))</f>
        <v/>
      </c>
      <c r="H5806" s="13" t="str">
        <f>IF(A5806="","",IF(B5806=1,VLOOKUP(A5806,'entry data'!B:D,3,0),I5805))</f>
        <v/>
      </c>
      <c r="I5806" s="14" t="str">
        <f>IF(A5806="","",IF(E5806="weekly",7,IF(E5806="fortnightly",14,IF(E5806="monthly",DATE(IF(MONTH(H5806)=12,YEAR(H5806)+1,YEAR(H5806)),VLOOKUP(MONTH(H5806),index!$D$2:$G$13,2,0),DAY(H5806)),
IF(E5806="quarterly",DATE(IF(MONTH(H5806)&gt;=10,YEAR(H5806)+1,YEAR(H5806)),VLOOKUP(MONTH(H5806),index!$D$2:$G$13,3,0),DAY(H5806)),
IF(E5806="halfyearly",DATE(IF(MONTH(H5806)&gt;=7,YEAR(H5806)+1,YEAR(H5806)),VLOOKUP(MONTH(H5806),index!$D$2:$G$13,4,0),DAY(H5806)),
DATE(YEAR(H5806)+1,MONTH(H5806),DAY(H5806)))))-H5806))+H5806)</f>
        <v/>
      </c>
      <c r="J5806" s="9" t="str">
        <f t="shared" si="562"/>
        <v/>
      </c>
      <c r="K5806" s="11" t="str">
        <f t="shared" si="563"/>
        <v/>
      </c>
      <c r="L5806" s="11" t="str">
        <f t="shared" si="564"/>
        <v/>
      </c>
      <c r="M5806" s="11" t="str">
        <f>IF(A5806="","",VLOOKUP(E5806,index!$A$1:$B$6,2,0)*K5806*G5806)</f>
        <v/>
      </c>
      <c r="N5806" s="11" t="str">
        <f>IF(A5806="","",-PMT(G5806*VLOOKUP(E5806,index!$A$1:$B$6,2,0),C5806,F5806,0,0))</f>
        <v/>
      </c>
      <c r="O5806" s="11" t="str">
        <f t="shared" si="565"/>
        <v/>
      </c>
      <c r="P5806" s="11" t="str">
        <f t="shared" si="560"/>
        <v/>
      </c>
    </row>
    <row r="5807" spans="1:16" x14ac:dyDescent="0.25">
      <c r="A5807" s="9" t="str">
        <f>IF(A5806="","",IF(B5806&lt;C5806,A5806,IF(A5806=MAX('entry data'!$B$8:$B$507),"",A5806+1)))</f>
        <v/>
      </c>
      <c r="B5807" s="9" t="str">
        <f t="shared" si="561"/>
        <v/>
      </c>
      <c r="C5807" s="9" t="str">
        <f>IF(ISERROR(VLOOKUP(A5807,'entry data'!B:G,6,0)),"",VLOOKUP(A5807,'entry data'!B:G,6,0))</f>
        <v/>
      </c>
      <c r="D5807" s="9" t="str">
        <f>IF(ISERROR(VLOOKUP(A5807,'entry data'!B:C,2,0)),"",VLOOKUP(A5807,'entry data'!B:C,2,0))</f>
        <v/>
      </c>
      <c r="E5807" s="9" t="str">
        <f>IF(ISERROR(VLOOKUP(A5807,'entry data'!B:E,4,0)),"",VLOOKUP(A5807,'entry data'!B:E,4,0))</f>
        <v/>
      </c>
      <c r="F5807" s="11" t="str">
        <f>IF(A5807="","",IF(ISERROR(VLOOKUP(A5807,'entry data'!B:F,5,0)),"",VLOOKUP(A5807,'entry data'!B:F,5,0)))</f>
        <v/>
      </c>
      <c r="G5807" s="12" t="str">
        <f>IF(A5807="","",IF(ISERROR(VLOOKUP(A5807,'entry data'!B:I,8,0)),"",VLOOKUP(A5807,'entry data'!B:I,7,0)))</f>
        <v/>
      </c>
      <c r="H5807" s="13" t="str">
        <f>IF(A5807="","",IF(B5807=1,VLOOKUP(A5807,'entry data'!B:D,3,0),I5806))</f>
        <v/>
      </c>
      <c r="I5807" s="14" t="str">
        <f>IF(A5807="","",IF(E5807="weekly",7,IF(E5807="fortnightly",14,IF(E5807="monthly",DATE(IF(MONTH(H5807)=12,YEAR(H5807)+1,YEAR(H5807)),VLOOKUP(MONTH(H5807),index!$D$2:$G$13,2,0),DAY(H5807)),
IF(E5807="quarterly",DATE(IF(MONTH(H5807)&gt;=10,YEAR(H5807)+1,YEAR(H5807)),VLOOKUP(MONTH(H5807),index!$D$2:$G$13,3,0),DAY(H5807)),
IF(E5807="halfyearly",DATE(IF(MONTH(H5807)&gt;=7,YEAR(H5807)+1,YEAR(H5807)),VLOOKUP(MONTH(H5807),index!$D$2:$G$13,4,0),DAY(H5807)),
DATE(YEAR(H5807)+1,MONTH(H5807),DAY(H5807)))))-H5807))+H5807)</f>
        <v/>
      </c>
      <c r="J5807" s="9" t="str">
        <f t="shared" si="562"/>
        <v/>
      </c>
      <c r="K5807" s="11" t="str">
        <f t="shared" si="563"/>
        <v/>
      </c>
      <c r="L5807" s="11" t="str">
        <f t="shared" si="564"/>
        <v/>
      </c>
      <c r="M5807" s="11" t="str">
        <f>IF(A5807="","",VLOOKUP(E5807,index!$A$1:$B$6,2,0)*K5807*G5807)</f>
        <v/>
      </c>
      <c r="N5807" s="11" t="str">
        <f>IF(A5807="","",-PMT(G5807*VLOOKUP(E5807,index!$A$1:$B$6,2,0),C5807,F5807,0,0))</f>
        <v/>
      </c>
      <c r="O5807" s="11" t="str">
        <f t="shared" si="565"/>
        <v/>
      </c>
      <c r="P5807" s="11" t="str">
        <f t="shared" si="560"/>
        <v/>
      </c>
    </row>
    <row r="5808" spans="1:16" x14ac:dyDescent="0.25">
      <c r="A5808" s="9" t="str">
        <f>IF(A5807="","",IF(B5807&lt;C5807,A5807,IF(A5807=MAX('entry data'!$B$8:$B$507),"",A5807+1)))</f>
        <v/>
      </c>
      <c r="B5808" s="9" t="str">
        <f t="shared" si="561"/>
        <v/>
      </c>
      <c r="C5808" s="9" t="str">
        <f>IF(ISERROR(VLOOKUP(A5808,'entry data'!B:G,6,0)),"",VLOOKUP(A5808,'entry data'!B:G,6,0))</f>
        <v/>
      </c>
      <c r="D5808" s="9" t="str">
        <f>IF(ISERROR(VLOOKUP(A5808,'entry data'!B:C,2,0)),"",VLOOKUP(A5808,'entry data'!B:C,2,0))</f>
        <v/>
      </c>
      <c r="E5808" s="9" t="str">
        <f>IF(ISERROR(VLOOKUP(A5808,'entry data'!B:E,4,0)),"",VLOOKUP(A5808,'entry data'!B:E,4,0))</f>
        <v/>
      </c>
      <c r="F5808" s="11" t="str">
        <f>IF(A5808="","",IF(ISERROR(VLOOKUP(A5808,'entry data'!B:F,5,0)),"",VLOOKUP(A5808,'entry data'!B:F,5,0)))</f>
        <v/>
      </c>
      <c r="G5808" s="12" t="str">
        <f>IF(A5808="","",IF(ISERROR(VLOOKUP(A5808,'entry data'!B:I,8,0)),"",VLOOKUP(A5808,'entry data'!B:I,7,0)))</f>
        <v/>
      </c>
      <c r="H5808" s="13" t="str">
        <f>IF(A5808="","",IF(B5808=1,VLOOKUP(A5808,'entry data'!B:D,3,0),I5807))</f>
        <v/>
      </c>
      <c r="I5808" s="14" t="str">
        <f>IF(A5808="","",IF(E5808="weekly",7,IF(E5808="fortnightly",14,IF(E5808="monthly",DATE(IF(MONTH(H5808)=12,YEAR(H5808)+1,YEAR(H5808)),VLOOKUP(MONTH(H5808),index!$D$2:$G$13,2,0),DAY(H5808)),
IF(E5808="quarterly",DATE(IF(MONTH(H5808)&gt;=10,YEAR(H5808)+1,YEAR(H5808)),VLOOKUP(MONTH(H5808),index!$D$2:$G$13,3,0),DAY(H5808)),
IF(E5808="halfyearly",DATE(IF(MONTH(H5808)&gt;=7,YEAR(H5808)+1,YEAR(H5808)),VLOOKUP(MONTH(H5808),index!$D$2:$G$13,4,0),DAY(H5808)),
DATE(YEAR(H5808)+1,MONTH(H5808),DAY(H5808)))))-H5808))+H5808)</f>
        <v/>
      </c>
      <c r="J5808" s="9" t="str">
        <f t="shared" si="562"/>
        <v/>
      </c>
      <c r="K5808" s="11" t="str">
        <f t="shared" si="563"/>
        <v/>
      </c>
      <c r="L5808" s="11" t="str">
        <f t="shared" si="564"/>
        <v/>
      </c>
      <c r="M5808" s="11" t="str">
        <f>IF(A5808="","",VLOOKUP(E5808,index!$A$1:$B$6,2,0)*K5808*G5808)</f>
        <v/>
      </c>
      <c r="N5808" s="11" t="str">
        <f>IF(A5808="","",-PMT(G5808*VLOOKUP(E5808,index!$A$1:$B$6,2,0),C5808,F5808,0,0))</f>
        <v/>
      </c>
      <c r="O5808" s="11" t="str">
        <f t="shared" si="565"/>
        <v/>
      </c>
      <c r="P5808" s="11" t="str">
        <f t="shared" si="560"/>
        <v/>
      </c>
    </row>
    <row r="5809" spans="1:16" x14ac:dyDescent="0.25">
      <c r="A5809" s="9" t="str">
        <f>IF(A5808="","",IF(B5808&lt;C5808,A5808,IF(A5808=MAX('entry data'!$B$8:$B$507),"",A5808+1)))</f>
        <v/>
      </c>
      <c r="B5809" s="9" t="str">
        <f t="shared" si="561"/>
        <v/>
      </c>
      <c r="C5809" s="9" t="str">
        <f>IF(ISERROR(VLOOKUP(A5809,'entry data'!B:G,6,0)),"",VLOOKUP(A5809,'entry data'!B:G,6,0))</f>
        <v/>
      </c>
      <c r="D5809" s="9" t="str">
        <f>IF(ISERROR(VLOOKUP(A5809,'entry data'!B:C,2,0)),"",VLOOKUP(A5809,'entry data'!B:C,2,0))</f>
        <v/>
      </c>
      <c r="E5809" s="9" t="str">
        <f>IF(ISERROR(VLOOKUP(A5809,'entry data'!B:E,4,0)),"",VLOOKUP(A5809,'entry data'!B:E,4,0))</f>
        <v/>
      </c>
      <c r="F5809" s="11" t="str">
        <f>IF(A5809="","",IF(ISERROR(VLOOKUP(A5809,'entry data'!B:F,5,0)),"",VLOOKUP(A5809,'entry data'!B:F,5,0)))</f>
        <v/>
      </c>
      <c r="G5809" s="12" t="str">
        <f>IF(A5809="","",IF(ISERROR(VLOOKUP(A5809,'entry data'!B:I,8,0)),"",VLOOKUP(A5809,'entry data'!B:I,7,0)))</f>
        <v/>
      </c>
      <c r="H5809" s="13" t="str">
        <f>IF(A5809="","",IF(B5809=1,VLOOKUP(A5809,'entry data'!B:D,3,0),I5808))</f>
        <v/>
      </c>
      <c r="I5809" s="14" t="str">
        <f>IF(A5809="","",IF(E5809="weekly",7,IF(E5809="fortnightly",14,IF(E5809="monthly",DATE(IF(MONTH(H5809)=12,YEAR(H5809)+1,YEAR(H5809)),VLOOKUP(MONTH(H5809),index!$D$2:$G$13,2,0),DAY(H5809)),
IF(E5809="quarterly",DATE(IF(MONTH(H5809)&gt;=10,YEAR(H5809)+1,YEAR(H5809)),VLOOKUP(MONTH(H5809),index!$D$2:$G$13,3,0),DAY(H5809)),
IF(E5809="halfyearly",DATE(IF(MONTH(H5809)&gt;=7,YEAR(H5809)+1,YEAR(H5809)),VLOOKUP(MONTH(H5809),index!$D$2:$G$13,4,0),DAY(H5809)),
DATE(YEAR(H5809)+1,MONTH(H5809),DAY(H5809)))))-H5809))+H5809)</f>
        <v/>
      </c>
      <c r="J5809" s="9" t="str">
        <f t="shared" si="562"/>
        <v/>
      </c>
      <c r="K5809" s="11" t="str">
        <f t="shared" si="563"/>
        <v/>
      </c>
      <c r="L5809" s="11" t="str">
        <f t="shared" si="564"/>
        <v/>
      </c>
      <c r="M5809" s="11" t="str">
        <f>IF(A5809="","",VLOOKUP(E5809,index!$A$1:$B$6,2,0)*K5809*G5809)</f>
        <v/>
      </c>
      <c r="N5809" s="11" t="str">
        <f>IF(A5809="","",-PMT(G5809*VLOOKUP(E5809,index!$A$1:$B$6,2,0),C5809,F5809,0,0))</f>
        <v/>
      </c>
      <c r="O5809" s="11" t="str">
        <f t="shared" si="565"/>
        <v/>
      </c>
      <c r="P5809" s="11" t="str">
        <f t="shared" si="560"/>
        <v/>
      </c>
    </row>
    <row r="5810" spans="1:16" x14ac:dyDescent="0.25">
      <c r="A5810" s="9" t="str">
        <f>IF(A5809="","",IF(B5809&lt;C5809,A5809,IF(A5809=MAX('entry data'!$B$8:$B$507),"",A5809+1)))</f>
        <v/>
      </c>
      <c r="B5810" s="9" t="str">
        <f t="shared" si="561"/>
        <v/>
      </c>
      <c r="C5810" s="9" t="str">
        <f>IF(ISERROR(VLOOKUP(A5810,'entry data'!B:G,6,0)),"",VLOOKUP(A5810,'entry data'!B:G,6,0))</f>
        <v/>
      </c>
      <c r="D5810" s="9" t="str">
        <f>IF(ISERROR(VLOOKUP(A5810,'entry data'!B:C,2,0)),"",VLOOKUP(A5810,'entry data'!B:C,2,0))</f>
        <v/>
      </c>
      <c r="E5810" s="9" t="str">
        <f>IF(ISERROR(VLOOKUP(A5810,'entry data'!B:E,4,0)),"",VLOOKUP(A5810,'entry data'!B:E,4,0))</f>
        <v/>
      </c>
      <c r="F5810" s="11" t="str">
        <f>IF(A5810="","",IF(ISERROR(VLOOKUP(A5810,'entry data'!B:F,5,0)),"",VLOOKUP(A5810,'entry data'!B:F,5,0)))</f>
        <v/>
      </c>
      <c r="G5810" s="12" t="str">
        <f>IF(A5810="","",IF(ISERROR(VLOOKUP(A5810,'entry data'!B:I,8,0)),"",VLOOKUP(A5810,'entry data'!B:I,7,0)))</f>
        <v/>
      </c>
      <c r="H5810" s="13" t="str">
        <f>IF(A5810="","",IF(B5810=1,VLOOKUP(A5810,'entry data'!B:D,3,0),I5809))</f>
        <v/>
      </c>
      <c r="I5810" s="14" t="str">
        <f>IF(A5810="","",IF(E5810="weekly",7,IF(E5810="fortnightly",14,IF(E5810="monthly",DATE(IF(MONTH(H5810)=12,YEAR(H5810)+1,YEAR(H5810)),VLOOKUP(MONTH(H5810),index!$D$2:$G$13,2,0),DAY(H5810)),
IF(E5810="quarterly",DATE(IF(MONTH(H5810)&gt;=10,YEAR(H5810)+1,YEAR(H5810)),VLOOKUP(MONTH(H5810),index!$D$2:$G$13,3,0),DAY(H5810)),
IF(E5810="halfyearly",DATE(IF(MONTH(H5810)&gt;=7,YEAR(H5810)+1,YEAR(H5810)),VLOOKUP(MONTH(H5810),index!$D$2:$G$13,4,0),DAY(H5810)),
DATE(YEAR(H5810)+1,MONTH(H5810),DAY(H5810)))))-H5810))+H5810)</f>
        <v/>
      </c>
      <c r="J5810" s="9" t="str">
        <f t="shared" si="562"/>
        <v/>
      </c>
      <c r="K5810" s="11" t="str">
        <f t="shared" si="563"/>
        <v/>
      </c>
      <c r="L5810" s="11" t="str">
        <f t="shared" si="564"/>
        <v/>
      </c>
      <c r="M5810" s="11" t="str">
        <f>IF(A5810="","",VLOOKUP(E5810,index!$A$1:$B$6,2,0)*K5810*G5810)</f>
        <v/>
      </c>
      <c r="N5810" s="11" t="str">
        <f>IF(A5810="","",-PMT(G5810*VLOOKUP(E5810,index!$A$1:$B$6,2,0),C5810,F5810,0,0))</f>
        <v/>
      </c>
      <c r="O5810" s="11" t="str">
        <f t="shared" si="565"/>
        <v/>
      </c>
      <c r="P5810" s="11" t="str">
        <f t="shared" si="560"/>
        <v/>
      </c>
    </row>
    <row r="5811" spans="1:16" x14ac:dyDescent="0.25">
      <c r="A5811" s="9" t="str">
        <f>IF(A5810="","",IF(B5810&lt;C5810,A5810,IF(A5810=MAX('entry data'!$B$8:$B$507),"",A5810+1)))</f>
        <v/>
      </c>
      <c r="B5811" s="9" t="str">
        <f t="shared" si="561"/>
        <v/>
      </c>
      <c r="C5811" s="9" t="str">
        <f>IF(ISERROR(VLOOKUP(A5811,'entry data'!B:G,6,0)),"",VLOOKUP(A5811,'entry data'!B:G,6,0))</f>
        <v/>
      </c>
      <c r="D5811" s="9" t="str">
        <f>IF(ISERROR(VLOOKUP(A5811,'entry data'!B:C,2,0)),"",VLOOKUP(A5811,'entry data'!B:C,2,0))</f>
        <v/>
      </c>
      <c r="E5811" s="9" t="str">
        <f>IF(ISERROR(VLOOKUP(A5811,'entry data'!B:E,4,0)),"",VLOOKUP(A5811,'entry data'!B:E,4,0))</f>
        <v/>
      </c>
      <c r="F5811" s="11" t="str">
        <f>IF(A5811="","",IF(ISERROR(VLOOKUP(A5811,'entry data'!B:F,5,0)),"",VLOOKUP(A5811,'entry data'!B:F,5,0)))</f>
        <v/>
      </c>
      <c r="G5811" s="12" t="str">
        <f>IF(A5811="","",IF(ISERROR(VLOOKUP(A5811,'entry data'!B:I,8,0)),"",VLOOKUP(A5811,'entry data'!B:I,7,0)))</f>
        <v/>
      </c>
      <c r="H5811" s="13" t="str">
        <f>IF(A5811="","",IF(B5811=1,VLOOKUP(A5811,'entry data'!B:D,3,0),I5810))</f>
        <v/>
      </c>
      <c r="I5811" s="14" t="str">
        <f>IF(A5811="","",IF(E5811="weekly",7,IF(E5811="fortnightly",14,IF(E5811="monthly",DATE(IF(MONTH(H5811)=12,YEAR(H5811)+1,YEAR(H5811)),VLOOKUP(MONTH(H5811),index!$D$2:$G$13,2,0),DAY(H5811)),
IF(E5811="quarterly",DATE(IF(MONTH(H5811)&gt;=10,YEAR(H5811)+1,YEAR(H5811)),VLOOKUP(MONTH(H5811),index!$D$2:$G$13,3,0),DAY(H5811)),
IF(E5811="halfyearly",DATE(IF(MONTH(H5811)&gt;=7,YEAR(H5811)+1,YEAR(H5811)),VLOOKUP(MONTH(H5811),index!$D$2:$G$13,4,0),DAY(H5811)),
DATE(YEAR(H5811)+1,MONTH(H5811),DAY(H5811)))))-H5811))+H5811)</f>
        <v/>
      </c>
      <c r="J5811" s="9" t="str">
        <f t="shared" si="562"/>
        <v/>
      </c>
      <c r="K5811" s="11" t="str">
        <f t="shared" si="563"/>
        <v/>
      </c>
      <c r="L5811" s="11" t="str">
        <f t="shared" si="564"/>
        <v/>
      </c>
      <c r="M5811" s="11" t="str">
        <f>IF(A5811="","",VLOOKUP(E5811,index!$A$1:$B$6,2,0)*K5811*G5811)</f>
        <v/>
      </c>
      <c r="N5811" s="11" t="str">
        <f>IF(A5811="","",-PMT(G5811*VLOOKUP(E5811,index!$A$1:$B$6,2,0),C5811,F5811,0,0))</f>
        <v/>
      </c>
      <c r="O5811" s="11" t="str">
        <f t="shared" si="565"/>
        <v/>
      </c>
      <c r="P5811" s="11" t="str">
        <f t="shared" si="560"/>
        <v/>
      </c>
    </row>
    <row r="5812" spans="1:16" x14ac:dyDescent="0.25">
      <c r="A5812" s="9" t="str">
        <f>IF(A5811="","",IF(B5811&lt;C5811,A5811,IF(A5811=MAX('entry data'!$B$8:$B$507),"",A5811+1)))</f>
        <v/>
      </c>
      <c r="B5812" s="9" t="str">
        <f t="shared" si="561"/>
        <v/>
      </c>
      <c r="C5812" s="9" t="str">
        <f>IF(ISERROR(VLOOKUP(A5812,'entry data'!B:G,6,0)),"",VLOOKUP(A5812,'entry data'!B:G,6,0))</f>
        <v/>
      </c>
      <c r="D5812" s="9" t="str">
        <f>IF(ISERROR(VLOOKUP(A5812,'entry data'!B:C,2,0)),"",VLOOKUP(A5812,'entry data'!B:C,2,0))</f>
        <v/>
      </c>
      <c r="E5812" s="9" t="str">
        <f>IF(ISERROR(VLOOKUP(A5812,'entry data'!B:E,4,0)),"",VLOOKUP(A5812,'entry data'!B:E,4,0))</f>
        <v/>
      </c>
      <c r="F5812" s="11" t="str">
        <f>IF(A5812="","",IF(ISERROR(VLOOKUP(A5812,'entry data'!B:F,5,0)),"",VLOOKUP(A5812,'entry data'!B:F,5,0)))</f>
        <v/>
      </c>
      <c r="G5812" s="12" t="str">
        <f>IF(A5812="","",IF(ISERROR(VLOOKUP(A5812,'entry data'!B:I,8,0)),"",VLOOKUP(A5812,'entry data'!B:I,7,0)))</f>
        <v/>
      </c>
      <c r="H5812" s="13" t="str">
        <f>IF(A5812="","",IF(B5812=1,VLOOKUP(A5812,'entry data'!B:D,3,0),I5811))</f>
        <v/>
      </c>
      <c r="I5812" s="14" t="str">
        <f>IF(A5812="","",IF(E5812="weekly",7,IF(E5812="fortnightly",14,IF(E5812="monthly",DATE(IF(MONTH(H5812)=12,YEAR(H5812)+1,YEAR(H5812)),VLOOKUP(MONTH(H5812),index!$D$2:$G$13,2,0),DAY(H5812)),
IF(E5812="quarterly",DATE(IF(MONTH(H5812)&gt;=10,YEAR(H5812)+1,YEAR(H5812)),VLOOKUP(MONTH(H5812),index!$D$2:$G$13,3,0),DAY(H5812)),
IF(E5812="halfyearly",DATE(IF(MONTH(H5812)&gt;=7,YEAR(H5812)+1,YEAR(H5812)),VLOOKUP(MONTH(H5812),index!$D$2:$G$13,4,0),DAY(H5812)),
DATE(YEAR(H5812)+1,MONTH(H5812),DAY(H5812)))))-H5812))+H5812)</f>
        <v/>
      </c>
      <c r="J5812" s="9" t="str">
        <f t="shared" si="562"/>
        <v/>
      </c>
      <c r="K5812" s="11" t="str">
        <f t="shared" si="563"/>
        <v/>
      </c>
      <c r="L5812" s="11" t="str">
        <f t="shared" si="564"/>
        <v/>
      </c>
      <c r="M5812" s="11" t="str">
        <f>IF(A5812="","",VLOOKUP(E5812,index!$A$1:$B$6,2,0)*K5812*G5812)</f>
        <v/>
      </c>
      <c r="N5812" s="11" t="str">
        <f>IF(A5812="","",-PMT(G5812*VLOOKUP(E5812,index!$A$1:$B$6,2,0),C5812,F5812,0,0))</f>
        <v/>
      </c>
      <c r="O5812" s="11" t="str">
        <f t="shared" si="565"/>
        <v/>
      </c>
      <c r="P5812" s="11" t="str">
        <f t="shared" si="560"/>
        <v/>
      </c>
    </row>
    <row r="5813" spans="1:16" x14ac:dyDescent="0.25">
      <c r="A5813" s="9" t="str">
        <f>IF(A5812="","",IF(B5812&lt;C5812,A5812,IF(A5812=MAX('entry data'!$B$8:$B$507),"",A5812+1)))</f>
        <v/>
      </c>
      <c r="B5813" s="9" t="str">
        <f t="shared" si="561"/>
        <v/>
      </c>
      <c r="C5813" s="9" t="str">
        <f>IF(ISERROR(VLOOKUP(A5813,'entry data'!B:G,6,0)),"",VLOOKUP(A5813,'entry data'!B:G,6,0))</f>
        <v/>
      </c>
      <c r="D5813" s="9" t="str">
        <f>IF(ISERROR(VLOOKUP(A5813,'entry data'!B:C,2,0)),"",VLOOKUP(A5813,'entry data'!B:C,2,0))</f>
        <v/>
      </c>
      <c r="E5813" s="9" t="str">
        <f>IF(ISERROR(VLOOKUP(A5813,'entry data'!B:E,4,0)),"",VLOOKUP(A5813,'entry data'!B:E,4,0))</f>
        <v/>
      </c>
      <c r="F5813" s="11" t="str">
        <f>IF(A5813="","",IF(ISERROR(VLOOKUP(A5813,'entry data'!B:F,5,0)),"",VLOOKUP(A5813,'entry data'!B:F,5,0)))</f>
        <v/>
      </c>
      <c r="G5813" s="12" t="str">
        <f>IF(A5813="","",IF(ISERROR(VLOOKUP(A5813,'entry data'!B:I,8,0)),"",VLOOKUP(A5813,'entry data'!B:I,7,0)))</f>
        <v/>
      </c>
      <c r="H5813" s="13" t="str">
        <f>IF(A5813="","",IF(B5813=1,VLOOKUP(A5813,'entry data'!B:D,3,0),I5812))</f>
        <v/>
      </c>
      <c r="I5813" s="14" t="str">
        <f>IF(A5813="","",IF(E5813="weekly",7,IF(E5813="fortnightly",14,IF(E5813="monthly",DATE(IF(MONTH(H5813)=12,YEAR(H5813)+1,YEAR(H5813)),VLOOKUP(MONTH(H5813),index!$D$2:$G$13,2,0),DAY(H5813)),
IF(E5813="quarterly",DATE(IF(MONTH(H5813)&gt;=10,YEAR(H5813)+1,YEAR(H5813)),VLOOKUP(MONTH(H5813),index!$D$2:$G$13,3,0),DAY(H5813)),
IF(E5813="halfyearly",DATE(IF(MONTH(H5813)&gt;=7,YEAR(H5813)+1,YEAR(H5813)),VLOOKUP(MONTH(H5813),index!$D$2:$G$13,4,0),DAY(H5813)),
DATE(YEAR(H5813)+1,MONTH(H5813),DAY(H5813)))))-H5813))+H5813)</f>
        <v/>
      </c>
      <c r="J5813" s="9" t="str">
        <f t="shared" si="562"/>
        <v/>
      </c>
      <c r="K5813" s="11" t="str">
        <f t="shared" si="563"/>
        <v/>
      </c>
      <c r="L5813" s="11" t="str">
        <f t="shared" si="564"/>
        <v/>
      </c>
      <c r="M5813" s="11" t="str">
        <f>IF(A5813="","",VLOOKUP(E5813,index!$A$1:$B$6,2,0)*K5813*G5813)</f>
        <v/>
      </c>
      <c r="N5813" s="11" t="str">
        <f>IF(A5813="","",-PMT(G5813*VLOOKUP(E5813,index!$A$1:$B$6,2,0),C5813,F5813,0,0))</f>
        <v/>
      </c>
      <c r="O5813" s="11" t="str">
        <f t="shared" si="565"/>
        <v/>
      </c>
      <c r="P5813" s="11" t="str">
        <f t="shared" si="560"/>
        <v/>
      </c>
    </row>
    <row r="5814" spans="1:16" x14ac:dyDescent="0.25">
      <c r="A5814" s="9" t="str">
        <f>IF(A5813="","",IF(B5813&lt;C5813,A5813,IF(A5813=MAX('entry data'!$B$8:$B$507),"",A5813+1)))</f>
        <v/>
      </c>
      <c r="B5814" s="9" t="str">
        <f t="shared" si="561"/>
        <v/>
      </c>
      <c r="C5814" s="9" t="str">
        <f>IF(ISERROR(VLOOKUP(A5814,'entry data'!B:G,6,0)),"",VLOOKUP(A5814,'entry data'!B:G,6,0))</f>
        <v/>
      </c>
      <c r="D5814" s="9" t="str">
        <f>IF(ISERROR(VLOOKUP(A5814,'entry data'!B:C,2,0)),"",VLOOKUP(A5814,'entry data'!B:C,2,0))</f>
        <v/>
      </c>
      <c r="E5814" s="9" t="str">
        <f>IF(ISERROR(VLOOKUP(A5814,'entry data'!B:E,4,0)),"",VLOOKUP(A5814,'entry data'!B:E,4,0))</f>
        <v/>
      </c>
      <c r="F5814" s="11" t="str">
        <f>IF(A5814="","",IF(ISERROR(VLOOKUP(A5814,'entry data'!B:F,5,0)),"",VLOOKUP(A5814,'entry data'!B:F,5,0)))</f>
        <v/>
      </c>
      <c r="G5814" s="12" t="str">
        <f>IF(A5814="","",IF(ISERROR(VLOOKUP(A5814,'entry data'!B:I,8,0)),"",VLOOKUP(A5814,'entry data'!B:I,7,0)))</f>
        <v/>
      </c>
      <c r="H5814" s="13" t="str">
        <f>IF(A5814="","",IF(B5814=1,VLOOKUP(A5814,'entry data'!B:D,3,0),I5813))</f>
        <v/>
      </c>
      <c r="I5814" s="14" t="str">
        <f>IF(A5814="","",IF(E5814="weekly",7,IF(E5814="fortnightly",14,IF(E5814="monthly",DATE(IF(MONTH(H5814)=12,YEAR(H5814)+1,YEAR(H5814)),VLOOKUP(MONTH(H5814),index!$D$2:$G$13,2,0),DAY(H5814)),
IF(E5814="quarterly",DATE(IF(MONTH(H5814)&gt;=10,YEAR(H5814)+1,YEAR(H5814)),VLOOKUP(MONTH(H5814),index!$D$2:$G$13,3,0),DAY(H5814)),
IF(E5814="halfyearly",DATE(IF(MONTH(H5814)&gt;=7,YEAR(H5814)+1,YEAR(H5814)),VLOOKUP(MONTH(H5814),index!$D$2:$G$13,4,0),DAY(H5814)),
DATE(YEAR(H5814)+1,MONTH(H5814),DAY(H5814)))))-H5814))+H5814)</f>
        <v/>
      </c>
      <c r="J5814" s="9" t="str">
        <f t="shared" si="562"/>
        <v/>
      </c>
      <c r="K5814" s="11" t="str">
        <f t="shared" si="563"/>
        <v/>
      </c>
      <c r="L5814" s="11" t="str">
        <f t="shared" si="564"/>
        <v/>
      </c>
      <c r="M5814" s="11" t="str">
        <f>IF(A5814="","",VLOOKUP(E5814,index!$A$1:$B$6,2,0)*K5814*G5814)</f>
        <v/>
      </c>
      <c r="N5814" s="11" t="str">
        <f>IF(A5814="","",-PMT(G5814*VLOOKUP(E5814,index!$A$1:$B$6,2,0),C5814,F5814,0,0))</f>
        <v/>
      </c>
      <c r="O5814" s="11" t="str">
        <f t="shared" si="565"/>
        <v/>
      </c>
      <c r="P5814" s="11" t="str">
        <f t="shared" si="560"/>
        <v/>
      </c>
    </row>
    <row r="5815" spans="1:16" x14ac:dyDescent="0.25">
      <c r="A5815" s="9" t="str">
        <f>IF(A5814="","",IF(B5814&lt;C5814,A5814,IF(A5814=MAX('entry data'!$B$8:$B$507),"",A5814+1)))</f>
        <v/>
      </c>
      <c r="B5815" s="9" t="str">
        <f t="shared" si="561"/>
        <v/>
      </c>
      <c r="C5815" s="9" t="str">
        <f>IF(ISERROR(VLOOKUP(A5815,'entry data'!B:G,6,0)),"",VLOOKUP(A5815,'entry data'!B:G,6,0))</f>
        <v/>
      </c>
      <c r="D5815" s="9" t="str">
        <f>IF(ISERROR(VLOOKUP(A5815,'entry data'!B:C,2,0)),"",VLOOKUP(A5815,'entry data'!B:C,2,0))</f>
        <v/>
      </c>
      <c r="E5815" s="9" t="str">
        <f>IF(ISERROR(VLOOKUP(A5815,'entry data'!B:E,4,0)),"",VLOOKUP(A5815,'entry data'!B:E,4,0))</f>
        <v/>
      </c>
      <c r="F5815" s="11" t="str">
        <f>IF(A5815="","",IF(ISERROR(VLOOKUP(A5815,'entry data'!B:F,5,0)),"",VLOOKUP(A5815,'entry data'!B:F,5,0)))</f>
        <v/>
      </c>
      <c r="G5815" s="12" t="str">
        <f>IF(A5815="","",IF(ISERROR(VLOOKUP(A5815,'entry data'!B:I,8,0)),"",VLOOKUP(A5815,'entry data'!B:I,7,0)))</f>
        <v/>
      </c>
      <c r="H5815" s="13" t="str">
        <f>IF(A5815="","",IF(B5815=1,VLOOKUP(A5815,'entry data'!B:D,3,0),I5814))</f>
        <v/>
      </c>
      <c r="I5815" s="14" t="str">
        <f>IF(A5815="","",IF(E5815="weekly",7,IF(E5815="fortnightly",14,IF(E5815="monthly",DATE(IF(MONTH(H5815)=12,YEAR(H5815)+1,YEAR(H5815)),VLOOKUP(MONTH(H5815),index!$D$2:$G$13,2,0),DAY(H5815)),
IF(E5815="quarterly",DATE(IF(MONTH(H5815)&gt;=10,YEAR(H5815)+1,YEAR(H5815)),VLOOKUP(MONTH(H5815),index!$D$2:$G$13,3,0),DAY(H5815)),
IF(E5815="halfyearly",DATE(IF(MONTH(H5815)&gt;=7,YEAR(H5815)+1,YEAR(H5815)),VLOOKUP(MONTH(H5815),index!$D$2:$G$13,4,0),DAY(H5815)),
DATE(YEAR(H5815)+1,MONTH(H5815),DAY(H5815)))))-H5815))+H5815)</f>
        <v/>
      </c>
      <c r="J5815" s="9" t="str">
        <f t="shared" si="562"/>
        <v/>
      </c>
      <c r="K5815" s="11" t="str">
        <f t="shared" si="563"/>
        <v/>
      </c>
      <c r="L5815" s="11" t="str">
        <f t="shared" si="564"/>
        <v/>
      </c>
      <c r="M5815" s="11" t="str">
        <f>IF(A5815="","",VLOOKUP(E5815,index!$A$1:$B$6,2,0)*K5815*G5815)</f>
        <v/>
      </c>
      <c r="N5815" s="11" t="str">
        <f>IF(A5815="","",-PMT(G5815*VLOOKUP(E5815,index!$A$1:$B$6,2,0),C5815,F5815,0,0))</f>
        <v/>
      </c>
      <c r="O5815" s="11" t="str">
        <f t="shared" si="565"/>
        <v/>
      </c>
      <c r="P5815" s="11" t="str">
        <f t="shared" si="560"/>
        <v/>
      </c>
    </row>
    <row r="5816" spans="1:16" x14ac:dyDescent="0.25">
      <c r="A5816" s="9" t="str">
        <f>IF(A5815="","",IF(B5815&lt;C5815,A5815,IF(A5815=MAX('entry data'!$B$8:$B$507),"",A5815+1)))</f>
        <v/>
      </c>
      <c r="B5816" s="9" t="str">
        <f t="shared" si="561"/>
        <v/>
      </c>
      <c r="C5816" s="9" t="str">
        <f>IF(ISERROR(VLOOKUP(A5816,'entry data'!B:G,6,0)),"",VLOOKUP(A5816,'entry data'!B:G,6,0))</f>
        <v/>
      </c>
      <c r="D5816" s="9" t="str">
        <f>IF(ISERROR(VLOOKUP(A5816,'entry data'!B:C,2,0)),"",VLOOKUP(A5816,'entry data'!B:C,2,0))</f>
        <v/>
      </c>
      <c r="E5816" s="9" t="str">
        <f>IF(ISERROR(VLOOKUP(A5816,'entry data'!B:E,4,0)),"",VLOOKUP(A5816,'entry data'!B:E,4,0))</f>
        <v/>
      </c>
      <c r="F5816" s="11" t="str">
        <f>IF(A5816="","",IF(ISERROR(VLOOKUP(A5816,'entry data'!B:F,5,0)),"",VLOOKUP(A5816,'entry data'!B:F,5,0)))</f>
        <v/>
      </c>
      <c r="G5816" s="12" t="str">
        <f>IF(A5816="","",IF(ISERROR(VLOOKUP(A5816,'entry data'!B:I,8,0)),"",VLOOKUP(A5816,'entry data'!B:I,7,0)))</f>
        <v/>
      </c>
      <c r="H5816" s="13" t="str">
        <f>IF(A5816="","",IF(B5816=1,VLOOKUP(A5816,'entry data'!B:D,3,0),I5815))</f>
        <v/>
      </c>
      <c r="I5816" s="14" t="str">
        <f>IF(A5816="","",IF(E5816="weekly",7,IF(E5816="fortnightly",14,IF(E5816="monthly",DATE(IF(MONTH(H5816)=12,YEAR(H5816)+1,YEAR(H5816)),VLOOKUP(MONTH(H5816),index!$D$2:$G$13,2,0),DAY(H5816)),
IF(E5816="quarterly",DATE(IF(MONTH(H5816)&gt;=10,YEAR(H5816)+1,YEAR(H5816)),VLOOKUP(MONTH(H5816),index!$D$2:$G$13,3,0),DAY(H5816)),
IF(E5816="halfyearly",DATE(IF(MONTH(H5816)&gt;=7,YEAR(H5816)+1,YEAR(H5816)),VLOOKUP(MONTH(H5816),index!$D$2:$G$13,4,0),DAY(H5816)),
DATE(YEAR(H5816)+1,MONTH(H5816),DAY(H5816)))))-H5816))+H5816)</f>
        <v/>
      </c>
      <c r="J5816" s="9" t="str">
        <f t="shared" si="562"/>
        <v/>
      </c>
      <c r="K5816" s="11" t="str">
        <f t="shared" si="563"/>
        <v/>
      </c>
      <c r="L5816" s="11" t="str">
        <f t="shared" si="564"/>
        <v/>
      </c>
      <c r="M5816" s="11" t="str">
        <f>IF(A5816="","",VLOOKUP(E5816,index!$A$1:$B$6,2,0)*K5816*G5816)</f>
        <v/>
      </c>
      <c r="N5816" s="11" t="str">
        <f>IF(A5816="","",-PMT(G5816*VLOOKUP(E5816,index!$A$1:$B$6,2,0),C5816,F5816,0,0))</f>
        <v/>
      </c>
      <c r="O5816" s="11" t="str">
        <f t="shared" si="565"/>
        <v/>
      </c>
      <c r="P5816" s="11" t="str">
        <f t="shared" si="560"/>
        <v/>
      </c>
    </row>
    <row r="5817" spans="1:16" x14ac:dyDescent="0.25">
      <c r="A5817" s="9" t="str">
        <f>IF(A5816="","",IF(B5816&lt;C5816,A5816,IF(A5816=MAX('entry data'!$B$8:$B$507),"",A5816+1)))</f>
        <v/>
      </c>
      <c r="B5817" s="9" t="str">
        <f t="shared" si="561"/>
        <v/>
      </c>
      <c r="C5817" s="9" t="str">
        <f>IF(ISERROR(VLOOKUP(A5817,'entry data'!B:G,6,0)),"",VLOOKUP(A5817,'entry data'!B:G,6,0))</f>
        <v/>
      </c>
      <c r="D5817" s="9" t="str">
        <f>IF(ISERROR(VLOOKUP(A5817,'entry data'!B:C,2,0)),"",VLOOKUP(A5817,'entry data'!B:C,2,0))</f>
        <v/>
      </c>
      <c r="E5817" s="9" t="str">
        <f>IF(ISERROR(VLOOKUP(A5817,'entry data'!B:E,4,0)),"",VLOOKUP(A5817,'entry data'!B:E,4,0))</f>
        <v/>
      </c>
      <c r="F5817" s="11" t="str">
        <f>IF(A5817="","",IF(ISERROR(VLOOKUP(A5817,'entry data'!B:F,5,0)),"",VLOOKUP(A5817,'entry data'!B:F,5,0)))</f>
        <v/>
      </c>
      <c r="G5817" s="12" t="str">
        <f>IF(A5817="","",IF(ISERROR(VLOOKUP(A5817,'entry data'!B:I,8,0)),"",VLOOKUP(A5817,'entry data'!B:I,7,0)))</f>
        <v/>
      </c>
      <c r="H5817" s="13" t="str">
        <f>IF(A5817="","",IF(B5817=1,VLOOKUP(A5817,'entry data'!B:D,3,0),I5816))</f>
        <v/>
      </c>
      <c r="I5817" s="14" t="str">
        <f>IF(A5817="","",IF(E5817="weekly",7,IF(E5817="fortnightly",14,IF(E5817="monthly",DATE(IF(MONTH(H5817)=12,YEAR(H5817)+1,YEAR(H5817)),VLOOKUP(MONTH(H5817),index!$D$2:$G$13,2,0),DAY(H5817)),
IF(E5817="quarterly",DATE(IF(MONTH(H5817)&gt;=10,YEAR(H5817)+1,YEAR(H5817)),VLOOKUP(MONTH(H5817),index!$D$2:$G$13,3,0),DAY(H5817)),
IF(E5817="halfyearly",DATE(IF(MONTH(H5817)&gt;=7,YEAR(H5817)+1,YEAR(H5817)),VLOOKUP(MONTH(H5817),index!$D$2:$G$13,4,0),DAY(H5817)),
DATE(YEAR(H5817)+1,MONTH(H5817),DAY(H5817)))))-H5817))+H5817)</f>
        <v/>
      </c>
      <c r="J5817" s="9" t="str">
        <f t="shared" si="562"/>
        <v/>
      </c>
      <c r="K5817" s="11" t="str">
        <f t="shared" si="563"/>
        <v/>
      </c>
      <c r="L5817" s="11" t="str">
        <f t="shared" si="564"/>
        <v/>
      </c>
      <c r="M5817" s="11" t="str">
        <f>IF(A5817="","",VLOOKUP(E5817,index!$A$1:$B$6,2,0)*K5817*G5817)</f>
        <v/>
      </c>
      <c r="N5817" s="11" t="str">
        <f>IF(A5817="","",-PMT(G5817*VLOOKUP(E5817,index!$A$1:$B$6,2,0),C5817,F5817,0,0))</f>
        <v/>
      </c>
      <c r="O5817" s="11" t="str">
        <f t="shared" si="565"/>
        <v/>
      </c>
      <c r="P5817" s="11" t="str">
        <f t="shared" si="560"/>
        <v/>
      </c>
    </row>
    <row r="5818" spans="1:16" x14ac:dyDescent="0.25">
      <c r="A5818" s="9" t="str">
        <f>IF(A5817="","",IF(B5817&lt;C5817,A5817,IF(A5817=MAX('entry data'!$B$8:$B$507),"",A5817+1)))</f>
        <v/>
      </c>
      <c r="B5818" s="9" t="str">
        <f t="shared" si="561"/>
        <v/>
      </c>
      <c r="C5818" s="9" t="str">
        <f>IF(ISERROR(VLOOKUP(A5818,'entry data'!B:G,6,0)),"",VLOOKUP(A5818,'entry data'!B:G,6,0))</f>
        <v/>
      </c>
      <c r="D5818" s="9" t="str">
        <f>IF(ISERROR(VLOOKUP(A5818,'entry data'!B:C,2,0)),"",VLOOKUP(A5818,'entry data'!B:C,2,0))</f>
        <v/>
      </c>
      <c r="E5818" s="9" t="str">
        <f>IF(ISERROR(VLOOKUP(A5818,'entry data'!B:E,4,0)),"",VLOOKUP(A5818,'entry data'!B:E,4,0))</f>
        <v/>
      </c>
      <c r="F5818" s="11" t="str">
        <f>IF(A5818="","",IF(ISERROR(VLOOKUP(A5818,'entry data'!B:F,5,0)),"",VLOOKUP(A5818,'entry data'!B:F,5,0)))</f>
        <v/>
      </c>
      <c r="G5818" s="12" t="str">
        <f>IF(A5818="","",IF(ISERROR(VLOOKUP(A5818,'entry data'!B:I,8,0)),"",VLOOKUP(A5818,'entry data'!B:I,7,0)))</f>
        <v/>
      </c>
      <c r="H5818" s="13" t="str">
        <f>IF(A5818="","",IF(B5818=1,VLOOKUP(A5818,'entry data'!B:D,3,0),I5817))</f>
        <v/>
      </c>
      <c r="I5818" s="14" t="str">
        <f>IF(A5818="","",IF(E5818="weekly",7,IF(E5818="fortnightly",14,IF(E5818="monthly",DATE(IF(MONTH(H5818)=12,YEAR(H5818)+1,YEAR(H5818)),VLOOKUP(MONTH(H5818),index!$D$2:$G$13,2,0),DAY(H5818)),
IF(E5818="quarterly",DATE(IF(MONTH(H5818)&gt;=10,YEAR(H5818)+1,YEAR(H5818)),VLOOKUP(MONTH(H5818),index!$D$2:$G$13,3,0),DAY(H5818)),
IF(E5818="halfyearly",DATE(IF(MONTH(H5818)&gt;=7,YEAR(H5818)+1,YEAR(H5818)),VLOOKUP(MONTH(H5818),index!$D$2:$G$13,4,0),DAY(H5818)),
DATE(YEAR(H5818)+1,MONTH(H5818),DAY(H5818)))))-H5818))+H5818)</f>
        <v/>
      </c>
      <c r="J5818" s="9" t="str">
        <f t="shared" si="562"/>
        <v/>
      </c>
      <c r="K5818" s="11" t="str">
        <f t="shared" si="563"/>
        <v/>
      </c>
      <c r="L5818" s="11" t="str">
        <f t="shared" si="564"/>
        <v/>
      </c>
      <c r="M5818" s="11" t="str">
        <f>IF(A5818="","",VLOOKUP(E5818,index!$A$1:$B$6,2,0)*K5818*G5818)</f>
        <v/>
      </c>
      <c r="N5818" s="11" t="str">
        <f>IF(A5818="","",-PMT(G5818*VLOOKUP(E5818,index!$A$1:$B$6,2,0),C5818,F5818,0,0))</f>
        <v/>
      </c>
      <c r="O5818" s="11" t="str">
        <f t="shared" si="565"/>
        <v/>
      </c>
      <c r="P5818" s="11" t="str">
        <f t="shared" si="560"/>
        <v/>
      </c>
    </row>
    <row r="5819" spans="1:16" x14ac:dyDescent="0.25">
      <c r="A5819" s="9" t="str">
        <f>IF(A5818="","",IF(B5818&lt;C5818,A5818,IF(A5818=MAX('entry data'!$B$8:$B$507),"",A5818+1)))</f>
        <v/>
      </c>
      <c r="B5819" s="9" t="str">
        <f t="shared" si="561"/>
        <v/>
      </c>
      <c r="C5819" s="9" t="str">
        <f>IF(ISERROR(VLOOKUP(A5819,'entry data'!B:G,6,0)),"",VLOOKUP(A5819,'entry data'!B:G,6,0))</f>
        <v/>
      </c>
      <c r="D5819" s="9" t="str">
        <f>IF(ISERROR(VLOOKUP(A5819,'entry data'!B:C,2,0)),"",VLOOKUP(A5819,'entry data'!B:C,2,0))</f>
        <v/>
      </c>
      <c r="E5819" s="9" t="str">
        <f>IF(ISERROR(VLOOKUP(A5819,'entry data'!B:E,4,0)),"",VLOOKUP(A5819,'entry data'!B:E,4,0))</f>
        <v/>
      </c>
      <c r="F5819" s="11" t="str">
        <f>IF(A5819="","",IF(ISERROR(VLOOKUP(A5819,'entry data'!B:F,5,0)),"",VLOOKUP(A5819,'entry data'!B:F,5,0)))</f>
        <v/>
      </c>
      <c r="G5819" s="12" t="str">
        <f>IF(A5819="","",IF(ISERROR(VLOOKUP(A5819,'entry data'!B:I,8,0)),"",VLOOKUP(A5819,'entry data'!B:I,7,0)))</f>
        <v/>
      </c>
      <c r="H5819" s="13" t="str">
        <f>IF(A5819="","",IF(B5819=1,VLOOKUP(A5819,'entry data'!B:D,3,0),I5818))</f>
        <v/>
      </c>
      <c r="I5819" s="14" t="str">
        <f>IF(A5819="","",IF(E5819="weekly",7,IF(E5819="fortnightly",14,IF(E5819="monthly",DATE(IF(MONTH(H5819)=12,YEAR(H5819)+1,YEAR(H5819)),VLOOKUP(MONTH(H5819),index!$D$2:$G$13,2,0),DAY(H5819)),
IF(E5819="quarterly",DATE(IF(MONTH(H5819)&gt;=10,YEAR(H5819)+1,YEAR(H5819)),VLOOKUP(MONTH(H5819),index!$D$2:$G$13,3,0),DAY(H5819)),
IF(E5819="halfyearly",DATE(IF(MONTH(H5819)&gt;=7,YEAR(H5819)+1,YEAR(H5819)),VLOOKUP(MONTH(H5819),index!$D$2:$G$13,4,0),DAY(H5819)),
DATE(YEAR(H5819)+1,MONTH(H5819),DAY(H5819)))))-H5819))+H5819)</f>
        <v/>
      </c>
      <c r="J5819" s="9" t="str">
        <f t="shared" si="562"/>
        <v/>
      </c>
      <c r="K5819" s="11" t="str">
        <f t="shared" si="563"/>
        <v/>
      </c>
      <c r="L5819" s="11" t="str">
        <f t="shared" si="564"/>
        <v/>
      </c>
      <c r="M5819" s="11" t="str">
        <f>IF(A5819="","",VLOOKUP(E5819,index!$A$1:$B$6,2,0)*K5819*G5819)</f>
        <v/>
      </c>
      <c r="N5819" s="11" t="str">
        <f>IF(A5819="","",-PMT(G5819*VLOOKUP(E5819,index!$A$1:$B$6,2,0),C5819,F5819,0,0))</f>
        <v/>
      </c>
      <c r="O5819" s="11" t="str">
        <f t="shared" si="565"/>
        <v/>
      </c>
      <c r="P5819" s="11" t="str">
        <f t="shared" si="560"/>
        <v/>
      </c>
    </row>
    <row r="5820" spans="1:16" x14ac:dyDescent="0.25">
      <c r="A5820" s="9" t="str">
        <f>IF(A5819="","",IF(B5819&lt;C5819,A5819,IF(A5819=MAX('entry data'!$B$8:$B$507),"",A5819+1)))</f>
        <v/>
      </c>
      <c r="B5820" s="9" t="str">
        <f t="shared" si="561"/>
        <v/>
      </c>
      <c r="C5820" s="9" t="str">
        <f>IF(ISERROR(VLOOKUP(A5820,'entry data'!B:G,6,0)),"",VLOOKUP(A5820,'entry data'!B:G,6,0))</f>
        <v/>
      </c>
      <c r="D5820" s="9" t="str">
        <f>IF(ISERROR(VLOOKUP(A5820,'entry data'!B:C,2,0)),"",VLOOKUP(A5820,'entry data'!B:C,2,0))</f>
        <v/>
      </c>
      <c r="E5820" s="9" t="str">
        <f>IF(ISERROR(VLOOKUP(A5820,'entry data'!B:E,4,0)),"",VLOOKUP(A5820,'entry data'!B:E,4,0))</f>
        <v/>
      </c>
      <c r="F5820" s="11" t="str">
        <f>IF(A5820="","",IF(ISERROR(VLOOKUP(A5820,'entry data'!B:F,5,0)),"",VLOOKUP(A5820,'entry data'!B:F,5,0)))</f>
        <v/>
      </c>
      <c r="G5820" s="12" t="str">
        <f>IF(A5820="","",IF(ISERROR(VLOOKUP(A5820,'entry data'!B:I,8,0)),"",VLOOKUP(A5820,'entry data'!B:I,7,0)))</f>
        <v/>
      </c>
      <c r="H5820" s="13" t="str">
        <f>IF(A5820="","",IF(B5820=1,VLOOKUP(A5820,'entry data'!B:D,3,0),I5819))</f>
        <v/>
      </c>
      <c r="I5820" s="14" t="str">
        <f>IF(A5820="","",IF(E5820="weekly",7,IF(E5820="fortnightly",14,IF(E5820="monthly",DATE(IF(MONTH(H5820)=12,YEAR(H5820)+1,YEAR(H5820)),VLOOKUP(MONTH(H5820),index!$D$2:$G$13,2,0),DAY(H5820)),
IF(E5820="quarterly",DATE(IF(MONTH(H5820)&gt;=10,YEAR(H5820)+1,YEAR(H5820)),VLOOKUP(MONTH(H5820),index!$D$2:$G$13,3,0),DAY(H5820)),
IF(E5820="halfyearly",DATE(IF(MONTH(H5820)&gt;=7,YEAR(H5820)+1,YEAR(H5820)),VLOOKUP(MONTH(H5820),index!$D$2:$G$13,4,0),DAY(H5820)),
DATE(YEAR(H5820)+1,MONTH(H5820),DAY(H5820)))))-H5820))+H5820)</f>
        <v/>
      </c>
      <c r="J5820" s="9" t="str">
        <f t="shared" si="562"/>
        <v/>
      </c>
      <c r="K5820" s="11" t="str">
        <f t="shared" si="563"/>
        <v/>
      </c>
      <c r="L5820" s="11" t="str">
        <f t="shared" si="564"/>
        <v/>
      </c>
      <c r="M5820" s="11" t="str">
        <f>IF(A5820="","",VLOOKUP(E5820,index!$A$1:$B$6,2,0)*K5820*G5820)</f>
        <v/>
      </c>
      <c r="N5820" s="11" t="str">
        <f>IF(A5820="","",-PMT(G5820*VLOOKUP(E5820,index!$A$1:$B$6,2,0),C5820,F5820,0,0))</f>
        <v/>
      </c>
      <c r="O5820" s="11" t="str">
        <f t="shared" si="565"/>
        <v/>
      </c>
      <c r="P5820" s="11" t="str">
        <f t="shared" si="560"/>
        <v/>
      </c>
    </row>
    <row r="5821" spans="1:16" x14ac:dyDescent="0.25">
      <c r="A5821" s="9" t="str">
        <f>IF(A5820="","",IF(B5820&lt;C5820,A5820,IF(A5820=MAX('entry data'!$B$8:$B$507),"",A5820+1)))</f>
        <v/>
      </c>
      <c r="B5821" s="9" t="str">
        <f t="shared" si="561"/>
        <v/>
      </c>
      <c r="C5821" s="9" t="str">
        <f>IF(ISERROR(VLOOKUP(A5821,'entry data'!B:G,6,0)),"",VLOOKUP(A5821,'entry data'!B:G,6,0))</f>
        <v/>
      </c>
      <c r="D5821" s="9" t="str">
        <f>IF(ISERROR(VLOOKUP(A5821,'entry data'!B:C,2,0)),"",VLOOKUP(A5821,'entry data'!B:C,2,0))</f>
        <v/>
      </c>
      <c r="E5821" s="9" t="str">
        <f>IF(ISERROR(VLOOKUP(A5821,'entry data'!B:E,4,0)),"",VLOOKUP(A5821,'entry data'!B:E,4,0))</f>
        <v/>
      </c>
      <c r="F5821" s="11" t="str">
        <f>IF(A5821="","",IF(ISERROR(VLOOKUP(A5821,'entry data'!B:F,5,0)),"",VLOOKUP(A5821,'entry data'!B:F,5,0)))</f>
        <v/>
      </c>
      <c r="G5821" s="12" t="str">
        <f>IF(A5821="","",IF(ISERROR(VLOOKUP(A5821,'entry data'!B:I,8,0)),"",VLOOKUP(A5821,'entry data'!B:I,7,0)))</f>
        <v/>
      </c>
      <c r="H5821" s="13" t="str">
        <f>IF(A5821="","",IF(B5821=1,VLOOKUP(A5821,'entry data'!B:D,3,0),I5820))</f>
        <v/>
      </c>
      <c r="I5821" s="14" t="str">
        <f>IF(A5821="","",IF(E5821="weekly",7,IF(E5821="fortnightly",14,IF(E5821="monthly",DATE(IF(MONTH(H5821)=12,YEAR(H5821)+1,YEAR(H5821)),VLOOKUP(MONTH(H5821),index!$D$2:$G$13,2,0),DAY(H5821)),
IF(E5821="quarterly",DATE(IF(MONTH(H5821)&gt;=10,YEAR(H5821)+1,YEAR(H5821)),VLOOKUP(MONTH(H5821),index!$D$2:$G$13,3,0),DAY(H5821)),
IF(E5821="halfyearly",DATE(IF(MONTH(H5821)&gt;=7,YEAR(H5821)+1,YEAR(H5821)),VLOOKUP(MONTH(H5821),index!$D$2:$G$13,4,0),DAY(H5821)),
DATE(YEAR(H5821)+1,MONTH(H5821),DAY(H5821)))))-H5821))+H5821)</f>
        <v/>
      </c>
      <c r="J5821" s="9" t="str">
        <f t="shared" si="562"/>
        <v/>
      </c>
      <c r="K5821" s="11" t="str">
        <f t="shared" si="563"/>
        <v/>
      </c>
      <c r="L5821" s="11" t="str">
        <f t="shared" si="564"/>
        <v/>
      </c>
      <c r="M5821" s="11" t="str">
        <f>IF(A5821="","",VLOOKUP(E5821,index!$A$1:$B$6,2,0)*K5821*G5821)</f>
        <v/>
      </c>
      <c r="N5821" s="11" t="str">
        <f>IF(A5821="","",-PMT(G5821*VLOOKUP(E5821,index!$A$1:$B$6,2,0),C5821,F5821,0,0))</f>
        <v/>
      </c>
      <c r="O5821" s="11" t="str">
        <f t="shared" si="565"/>
        <v/>
      </c>
      <c r="P5821" s="11" t="str">
        <f t="shared" si="560"/>
        <v/>
      </c>
    </row>
    <row r="5822" spans="1:16" x14ac:dyDescent="0.25">
      <c r="A5822" s="9" t="str">
        <f>IF(A5821="","",IF(B5821&lt;C5821,A5821,IF(A5821=MAX('entry data'!$B$8:$B$507),"",A5821+1)))</f>
        <v/>
      </c>
      <c r="B5822" s="9" t="str">
        <f t="shared" si="561"/>
        <v/>
      </c>
      <c r="C5822" s="9" t="str">
        <f>IF(ISERROR(VLOOKUP(A5822,'entry data'!B:G,6,0)),"",VLOOKUP(A5822,'entry data'!B:G,6,0))</f>
        <v/>
      </c>
      <c r="D5822" s="9" t="str">
        <f>IF(ISERROR(VLOOKUP(A5822,'entry data'!B:C,2,0)),"",VLOOKUP(A5822,'entry data'!B:C,2,0))</f>
        <v/>
      </c>
      <c r="E5822" s="9" t="str">
        <f>IF(ISERROR(VLOOKUP(A5822,'entry data'!B:E,4,0)),"",VLOOKUP(A5822,'entry data'!B:E,4,0))</f>
        <v/>
      </c>
      <c r="F5822" s="11" t="str">
        <f>IF(A5822="","",IF(ISERROR(VLOOKUP(A5822,'entry data'!B:F,5,0)),"",VLOOKUP(A5822,'entry data'!B:F,5,0)))</f>
        <v/>
      </c>
      <c r="G5822" s="12" t="str">
        <f>IF(A5822="","",IF(ISERROR(VLOOKUP(A5822,'entry data'!B:I,8,0)),"",VLOOKUP(A5822,'entry data'!B:I,7,0)))</f>
        <v/>
      </c>
      <c r="H5822" s="13" t="str">
        <f>IF(A5822="","",IF(B5822=1,VLOOKUP(A5822,'entry data'!B:D,3,0),I5821))</f>
        <v/>
      </c>
      <c r="I5822" s="14" t="str">
        <f>IF(A5822="","",IF(E5822="weekly",7,IF(E5822="fortnightly",14,IF(E5822="monthly",DATE(IF(MONTH(H5822)=12,YEAR(H5822)+1,YEAR(H5822)),VLOOKUP(MONTH(H5822),index!$D$2:$G$13,2,0),DAY(H5822)),
IF(E5822="quarterly",DATE(IF(MONTH(H5822)&gt;=10,YEAR(H5822)+1,YEAR(H5822)),VLOOKUP(MONTH(H5822),index!$D$2:$G$13,3,0),DAY(H5822)),
IF(E5822="halfyearly",DATE(IF(MONTH(H5822)&gt;=7,YEAR(H5822)+1,YEAR(H5822)),VLOOKUP(MONTH(H5822),index!$D$2:$G$13,4,0),DAY(H5822)),
DATE(YEAR(H5822)+1,MONTH(H5822),DAY(H5822)))))-H5822))+H5822)</f>
        <v/>
      </c>
      <c r="J5822" s="9" t="str">
        <f t="shared" si="562"/>
        <v/>
      </c>
      <c r="K5822" s="11" t="str">
        <f t="shared" si="563"/>
        <v/>
      </c>
      <c r="L5822" s="11" t="str">
        <f t="shared" si="564"/>
        <v/>
      </c>
      <c r="M5822" s="11" t="str">
        <f>IF(A5822="","",VLOOKUP(E5822,index!$A$1:$B$6,2,0)*K5822*G5822)</f>
        <v/>
      </c>
      <c r="N5822" s="11" t="str">
        <f>IF(A5822="","",-PMT(G5822*VLOOKUP(E5822,index!$A$1:$B$6,2,0),C5822,F5822,0,0))</f>
        <v/>
      </c>
      <c r="O5822" s="11" t="str">
        <f t="shared" si="565"/>
        <v/>
      </c>
      <c r="P5822" s="11" t="str">
        <f t="shared" si="560"/>
        <v/>
      </c>
    </row>
    <row r="5823" spans="1:16" x14ac:dyDescent="0.25">
      <c r="A5823" s="9" t="str">
        <f>IF(A5822="","",IF(B5822&lt;C5822,A5822,IF(A5822=MAX('entry data'!$B$8:$B$507),"",A5822+1)))</f>
        <v/>
      </c>
      <c r="B5823" s="9" t="str">
        <f t="shared" si="561"/>
        <v/>
      </c>
      <c r="C5823" s="9" t="str">
        <f>IF(ISERROR(VLOOKUP(A5823,'entry data'!B:G,6,0)),"",VLOOKUP(A5823,'entry data'!B:G,6,0))</f>
        <v/>
      </c>
      <c r="D5823" s="9" t="str">
        <f>IF(ISERROR(VLOOKUP(A5823,'entry data'!B:C,2,0)),"",VLOOKUP(A5823,'entry data'!B:C,2,0))</f>
        <v/>
      </c>
      <c r="E5823" s="9" t="str">
        <f>IF(ISERROR(VLOOKUP(A5823,'entry data'!B:E,4,0)),"",VLOOKUP(A5823,'entry data'!B:E,4,0))</f>
        <v/>
      </c>
      <c r="F5823" s="11" t="str">
        <f>IF(A5823="","",IF(ISERROR(VLOOKUP(A5823,'entry data'!B:F,5,0)),"",VLOOKUP(A5823,'entry data'!B:F,5,0)))</f>
        <v/>
      </c>
      <c r="G5823" s="12" t="str">
        <f>IF(A5823="","",IF(ISERROR(VLOOKUP(A5823,'entry data'!B:I,8,0)),"",VLOOKUP(A5823,'entry data'!B:I,7,0)))</f>
        <v/>
      </c>
      <c r="H5823" s="13" t="str">
        <f>IF(A5823="","",IF(B5823=1,VLOOKUP(A5823,'entry data'!B:D,3,0),I5822))</f>
        <v/>
      </c>
      <c r="I5823" s="14" t="str">
        <f>IF(A5823="","",IF(E5823="weekly",7,IF(E5823="fortnightly",14,IF(E5823="monthly",DATE(IF(MONTH(H5823)=12,YEAR(H5823)+1,YEAR(H5823)),VLOOKUP(MONTH(H5823),index!$D$2:$G$13,2,0),DAY(H5823)),
IF(E5823="quarterly",DATE(IF(MONTH(H5823)&gt;=10,YEAR(H5823)+1,YEAR(H5823)),VLOOKUP(MONTH(H5823),index!$D$2:$G$13,3,0),DAY(H5823)),
IF(E5823="halfyearly",DATE(IF(MONTH(H5823)&gt;=7,YEAR(H5823)+1,YEAR(H5823)),VLOOKUP(MONTH(H5823),index!$D$2:$G$13,4,0),DAY(H5823)),
DATE(YEAR(H5823)+1,MONTH(H5823),DAY(H5823)))))-H5823))+H5823)</f>
        <v/>
      </c>
      <c r="J5823" s="9" t="str">
        <f t="shared" si="562"/>
        <v/>
      </c>
      <c r="K5823" s="11" t="str">
        <f t="shared" si="563"/>
        <v/>
      </c>
      <c r="L5823" s="11" t="str">
        <f t="shared" si="564"/>
        <v/>
      </c>
      <c r="M5823" s="11" t="str">
        <f>IF(A5823="","",VLOOKUP(E5823,index!$A$1:$B$6,2,0)*K5823*G5823)</f>
        <v/>
      </c>
      <c r="N5823" s="11" t="str">
        <f>IF(A5823="","",-PMT(G5823*VLOOKUP(E5823,index!$A$1:$B$6,2,0),C5823,F5823,0,0))</f>
        <v/>
      </c>
      <c r="O5823" s="11" t="str">
        <f t="shared" si="565"/>
        <v/>
      </c>
      <c r="P5823" s="11" t="str">
        <f t="shared" si="560"/>
        <v/>
      </c>
    </row>
    <row r="5824" spans="1:16" x14ac:dyDescent="0.25">
      <c r="A5824" s="9" t="str">
        <f>IF(A5823="","",IF(B5823&lt;C5823,A5823,IF(A5823=MAX('entry data'!$B$8:$B$507),"",A5823+1)))</f>
        <v/>
      </c>
      <c r="B5824" s="9" t="str">
        <f t="shared" si="561"/>
        <v/>
      </c>
      <c r="C5824" s="9" t="str">
        <f>IF(ISERROR(VLOOKUP(A5824,'entry data'!B:G,6,0)),"",VLOOKUP(A5824,'entry data'!B:G,6,0))</f>
        <v/>
      </c>
      <c r="D5824" s="9" t="str">
        <f>IF(ISERROR(VLOOKUP(A5824,'entry data'!B:C,2,0)),"",VLOOKUP(A5824,'entry data'!B:C,2,0))</f>
        <v/>
      </c>
      <c r="E5824" s="9" t="str">
        <f>IF(ISERROR(VLOOKUP(A5824,'entry data'!B:E,4,0)),"",VLOOKUP(A5824,'entry data'!B:E,4,0))</f>
        <v/>
      </c>
      <c r="F5824" s="11" t="str">
        <f>IF(A5824="","",IF(ISERROR(VLOOKUP(A5824,'entry data'!B:F,5,0)),"",VLOOKUP(A5824,'entry data'!B:F,5,0)))</f>
        <v/>
      </c>
      <c r="G5824" s="12" t="str">
        <f>IF(A5824="","",IF(ISERROR(VLOOKUP(A5824,'entry data'!B:I,8,0)),"",VLOOKUP(A5824,'entry data'!B:I,7,0)))</f>
        <v/>
      </c>
      <c r="H5824" s="13" t="str">
        <f>IF(A5824="","",IF(B5824=1,VLOOKUP(A5824,'entry data'!B:D,3,0),I5823))</f>
        <v/>
      </c>
      <c r="I5824" s="14" t="str">
        <f>IF(A5824="","",IF(E5824="weekly",7,IF(E5824="fortnightly",14,IF(E5824="monthly",DATE(IF(MONTH(H5824)=12,YEAR(H5824)+1,YEAR(H5824)),VLOOKUP(MONTH(H5824),index!$D$2:$G$13,2,0),DAY(H5824)),
IF(E5824="quarterly",DATE(IF(MONTH(H5824)&gt;=10,YEAR(H5824)+1,YEAR(H5824)),VLOOKUP(MONTH(H5824),index!$D$2:$G$13,3,0),DAY(H5824)),
IF(E5824="halfyearly",DATE(IF(MONTH(H5824)&gt;=7,YEAR(H5824)+1,YEAR(H5824)),VLOOKUP(MONTH(H5824),index!$D$2:$G$13,4,0),DAY(H5824)),
DATE(YEAR(H5824)+1,MONTH(H5824),DAY(H5824)))))-H5824))+H5824)</f>
        <v/>
      </c>
      <c r="J5824" s="9" t="str">
        <f t="shared" si="562"/>
        <v/>
      </c>
      <c r="K5824" s="11" t="str">
        <f t="shared" si="563"/>
        <v/>
      </c>
      <c r="L5824" s="11" t="str">
        <f t="shared" si="564"/>
        <v/>
      </c>
      <c r="M5824" s="11" t="str">
        <f>IF(A5824="","",VLOOKUP(E5824,index!$A$1:$B$6,2,0)*K5824*G5824)</f>
        <v/>
      </c>
      <c r="N5824" s="11" t="str">
        <f>IF(A5824="","",-PMT(G5824*VLOOKUP(E5824,index!$A$1:$B$6,2,0),C5824,F5824,0,0))</f>
        <v/>
      </c>
      <c r="O5824" s="11" t="str">
        <f t="shared" si="565"/>
        <v/>
      </c>
      <c r="P5824" s="11" t="str">
        <f t="shared" si="560"/>
        <v/>
      </c>
    </row>
    <row r="5825" spans="1:16" x14ac:dyDescent="0.25">
      <c r="A5825" s="9" t="str">
        <f>IF(A5824="","",IF(B5824&lt;C5824,A5824,IF(A5824=MAX('entry data'!$B$8:$B$507),"",A5824+1)))</f>
        <v/>
      </c>
      <c r="B5825" s="9" t="str">
        <f t="shared" si="561"/>
        <v/>
      </c>
      <c r="C5825" s="9" t="str">
        <f>IF(ISERROR(VLOOKUP(A5825,'entry data'!B:G,6,0)),"",VLOOKUP(A5825,'entry data'!B:G,6,0))</f>
        <v/>
      </c>
      <c r="D5825" s="9" t="str">
        <f>IF(ISERROR(VLOOKUP(A5825,'entry data'!B:C,2,0)),"",VLOOKUP(A5825,'entry data'!B:C,2,0))</f>
        <v/>
      </c>
      <c r="E5825" s="9" t="str">
        <f>IF(ISERROR(VLOOKUP(A5825,'entry data'!B:E,4,0)),"",VLOOKUP(A5825,'entry data'!B:E,4,0))</f>
        <v/>
      </c>
      <c r="F5825" s="11" t="str">
        <f>IF(A5825="","",IF(ISERROR(VLOOKUP(A5825,'entry data'!B:F,5,0)),"",VLOOKUP(A5825,'entry data'!B:F,5,0)))</f>
        <v/>
      </c>
      <c r="G5825" s="12" t="str">
        <f>IF(A5825="","",IF(ISERROR(VLOOKUP(A5825,'entry data'!B:I,8,0)),"",VLOOKUP(A5825,'entry data'!B:I,7,0)))</f>
        <v/>
      </c>
      <c r="H5825" s="13" t="str">
        <f>IF(A5825="","",IF(B5825=1,VLOOKUP(A5825,'entry data'!B:D,3,0),I5824))</f>
        <v/>
      </c>
      <c r="I5825" s="14" t="str">
        <f>IF(A5825="","",IF(E5825="weekly",7,IF(E5825="fortnightly",14,IF(E5825="monthly",DATE(IF(MONTH(H5825)=12,YEAR(H5825)+1,YEAR(H5825)),VLOOKUP(MONTH(H5825),index!$D$2:$G$13,2,0),DAY(H5825)),
IF(E5825="quarterly",DATE(IF(MONTH(H5825)&gt;=10,YEAR(H5825)+1,YEAR(H5825)),VLOOKUP(MONTH(H5825),index!$D$2:$G$13,3,0),DAY(H5825)),
IF(E5825="halfyearly",DATE(IF(MONTH(H5825)&gt;=7,YEAR(H5825)+1,YEAR(H5825)),VLOOKUP(MONTH(H5825),index!$D$2:$G$13,4,0),DAY(H5825)),
DATE(YEAR(H5825)+1,MONTH(H5825),DAY(H5825)))))-H5825))+H5825)</f>
        <v/>
      </c>
      <c r="J5825" s="9" t="str">
        <f t="shared" si="562"/>
        <v/>
      </c>
      <c r="K5825" s="11" t="str">
        <f t="shared" si="563"/>
        <v/>
      </c>
      <c r="L5825" s="11" t="str">
        <f t="shared" si="564"/>
        <v/>
      </c>
      <c r="M5825" s="11" t="str">
        <f>IF(A5825="","",VLOOKUP(E5825,index!$A$1:$B$6,2,0)*K5825*G5825)</f>
        <v/>
      </c>
      <c r="N5825" s="11" t="str">
        <f>IF(A5825="","",-PMT(G5825*VLOOKUP(E5825,index!$A$1:$B$6,2,0),C5825,F5825,0,0))</f>
        <v/>
      </c>
      <c r="O5825" s="11" t="str">
        <f t="shared" si="565"/>
        <v/>
      </c>
      <c r="P5825" s="11" t="str">
        <f t="shared" si="560"/>
        <v/>
      </c>
    </row>
    <row r="5826" spans="1:16" x14ac:dyDescent="0.25">
      <c r="A5826" s="9" t="str">
        <f>IF(A5825="","",IF(B5825&lt;C5825,A5825,IF(A5825=MAX('entry data'!$B$8:$B$507),"",A5825+1)))</f>
        <v/>
      </c>
      <c r="B5826" s="9" t="str">
        <f t="shared" si="561"/>
        <v/>
      </c>
      <c r="C5826" s="9" t="str">
        <f>IF(ISERROR(VLOOKUP(A5826,'entry data'!B:G,6,0)),"",VLOOKUP(A5826,'entry data'!B:G,6,0))</f>
        <v/>
      </c>
      <c r="D5826" s="9" t="str">
        <f>IF(ISERROR(VLOOKUP(A5826,'entry data'!B:C,2,0)),"",VLOOKUP(A5826,'entry data'!B:C,2,0))</f>
        <v/>
      </c>
      <c r="E5826" s="9" t="str">
        <f>IF(ISERROR(VLOOKUP(A5826,'entry data'!B:E,4,0)),"",VLOOKUP(A5826,'entry data'!B:E,4,0))</f>
        <v/>
      </c>
      <c r="F5826" s="11" t="str">
        <f>IF(A5826="","",IF(ISERROR(VLOOKUP(A5826,'entry data'!B:F,5,0)),"",VLOOKUP(A5826,'entry data'!B:F,5,0)))</f>
        <v/>
      </c>
      <c r="G5826" s="12" t="str">
        <f>IF(A5826="","",IF(ISERROR(VLOOKUP(A5826,'entry data'!B:I,8,0)),"",VLOOKUP(A5826,'entry data'!B:I,7,0)))</f>
        <v/>
      </c>
      <c r="H5826" s="13" t="str">
        <f>IF(A5826="","",IF(B5826=1,VLOOKUP(A5826,'entry data'!B:D,3,0),I5825))</f>
        <v/>
      </c>
      <c r="I5826" s="14" t="str">
        <f>IF(A5826="","",IF(E5826="weekly",7,IF(E5826="fortnightly",14,IF(E5826="monthly",DATE(IF(MONTH(H5826)=12,YEAR(H5826)+1,YEAR(H5826)),VLOOKUP(MONTH(H5826),index!$D$2:$G$13,2,0),DAY(H5826)),
IF(E5826="quarterly",DATE(IF(MONTH(H5826)&gt;=10,YEAR(H5826)+1,YEAR(H5826)),VLOOKUP(MONTH(H5826),index!$D$2:$G$13,3,0),DAY(H5826)),
IF(E5826="halfyearly",DATE(IF(MONTH(H5826)&gt;=7,YEAR(H5826)+1,YEAR(H5826)),VLOOKUP(MONTH(H5826),index!$D$2:$G$13,4,0),DAY(H5826)),
DATE(YEAR(H5826)+1,MONTH(H5826),DAY(H5826)))))-H5826))+H5826)</f>
        <v/>
      </c>
      <c r="J5826" s="9" t="str">
        <f t="shared" si="562"/>
        <v/>
      </c>
      <c r="K5826" s="11" t="str">
        <f t="shared" si="563"/>
        <v/>
      </c>
      <c r="L5826" s="11" t="str">
        <f t="shared" si="564"/>
        <v/>
      </c>
      <c r="M5826" s="11" t="str">
        <f>IF(A5826="","",VLOOKUP(E5826,index!$A$1:$B$6,2,0)*K5826*G5826)</f>
        <v/>
      </c>
      <c r="N5826" s="11" t="str">
        <f>IF(A5826="","",-PMT(G5826*VLOOKUP(E5826,index!$A$1:$B$6,2,0),C5826,F5826,0,0))</f>
        <v/>
      </c>
      <c r="O5826" s="11" t="str">
        <f t="shared" si="565"/>
        <v/>
      </c>
      <c r="P5826" s="11" t="str">
        <f t="shared" si="560"/>
        <v/>
      </c>
    </row>
    <row r="5827" spans="1:16" x14ac:dyDescent="0.25">
      <c r="A5827" s="9" t="str">
        <f>IF(A5826="","",IF(B5826&lt;C5826,A5826,IF(A5826=MAX('entry data'!$B$8:$B$507),"",A5826+1)))</f>
        <v/>
      </c>
      <c r="B5827" s="9" t="str">
        <f t="shared" si="561"/>
        <v/>
      </c>
      <c r="C5827" s="9" t="str">
        <f>IF(ISERROR(VLOOKUP(A5827,'entry data'!B:G,6,0)),"",VLOOKUP(A5827,'entry data'!B:G,6,0))</f>
        <v/>
      </c>
      <c r="D5827" s="9" t="str">
        <f>IF(ISERROR(VLOOKUP(A5827,'entry data'!B:C,2,0)),"",VLOOKUP(A5827,'entry data'!B:C,2,0))</f>
        <v/>
      </c>
      <c r="E5827" s="9" t="str">
        <f>IF(ISERROR(VLOOKUP(A5827,'entry data'!B:E,4,0)),"",VLOOKUP(A5827,'entry data'!B:E,4,0))</f>
        <v/>
      </c>
      <c r="F5827" s="11" t="str">
        <f>IF(A5827="","",IF(ISERROR(VLOOKUP(A5827,'entry data'!B:F,5,0)),"",VLOOKUP(A5827,'entry data'!B:F,5,0)))</f>
        <v/>
      </c>
      <c r="G5827" s="12" t="str">
        <f>IF(A5827="","",IF(ISERROR(VLOOKUP(A5827,'entry data'!B:I,8,0)),"",VLOOKUP(A5827,'entry data'!B:I,7,0)))</f>
        <v/>
      </c>
      <c r="H5827" s="13" t="str">
        <f>IF(A5827="","",IF(B5827=1,VLOOKUP(A5827,'entry data'!B:D,3,0),I5826))</f>
        <v/>
      </c>
      <c r="I5827" s="14" t="str">
        <f>IF(A5827="","",IF(E5827="weekly",7,IF(E5827="fortnightly",14,IF(E5827="monthly",DATE(IF(MONTH(H5827)=12,YEAR(H5827)+1,YEAR(H5827)),VLOOKUP(MONTH(H5827),index!$D$2:$G$13,2,0),DAY(H5827)),
IF(E5827="quarterly",DATE(IF(MONTH(H5827)&gt;=10,YEAR(H5827)+1,YEAR(H5827)),VLOOKUP(MONTH(H5827),index!$D$2:$G$13,3,0),DAY(H5827)),
IF(E5827="halfyearly",DATE(IF(MONTH(H5827)&gt;=7,YEAR(H5827)+1,YEAR(H5827)),VLOOKUP(MONTH(H5827),index!$D$2:$G$13,4,0),DAY(H5827)),
DATE(YEAR(H5827)+1,MONTH(H5827),DAY(H5827)))))-H5827))+H5827)</f>
        <v/>
      </c>
      <c r="J5827" s="9" t="str">
        <f t="shared" si="562"/>
        <v/>
      </c>
      <c r="K5827" s="11" t="str">
        <f t="shared" si="563"/>
        <v/>
      </c>
      <c r="L5827" s="11" t="str">
        <f t="shared" si="564"/>
        <v/>
      </c>
      <c r="M5827" s="11" t="str">
        <f>IF(A5827="","",VLOOKUP(E5827,index!$A$1:$B$6,2,0)*K5827*G5827)</f>
        <v/>
      </c>
      <c r="N5827" s="11" t="str">
        <f>IF(A5827="","",-PMT(G5827*VLOOKUP(E5827,index!$A$1:$B$6,2,0),C5827,F5827,0,0))</f>
        <v/>
      </c>
      <c r="O5827" s="11" t="str">
        <f t="shared" si="565"/>
        <v/>
      </c>
      <c r="P5827" s="11" t="str">
        <f t="shared" ref="P5827:P5890" si="566">IF(A5827="","",IF(J5827&lt;&gt;J5828,O5827,0))</f>
        <v/>
      </c>
    </row>
    <row r="5828" spans="1:16" x14ac:dyDescent="0.25">
      <c r="A5828" s="9" t="str">
        <f>IF(A5827="","",IF(B5827&lt;C5827,A5827,IF(A5827=MAX('entry data'!$B$8:$B$507),"",A5827+1)))</f>
        <v/>
      </c>
      <c r="B5828" s="9" t="str">
        <f t="shared" si="561"/>
        <v/>
      </c>
      <c r="C5828" s="9" t="str">
        <f>IF(ISERROR(VLOOKUP(A5828,'entry data'!B:G,6,0)),"",VLOOKUP(A5828,'entry data'!B:G,6,0))</f>
        <v/>
      </c>
      <c r="D5828" s="9" t="str">
        <f>IF(ISERROR(VLOOKUP(A5828,'entry data'!B:C,2,0)),"",VLOOKUP(A5828,'entry data'!B:C,2,0))</f>
        <v/>
      </c>
      <c r="E5828" s="9" t="str">
        <f>IF(ISERROR(VLOOKUP(A5828,'entry data'!B:E,4,0)),"",VLOOKUP(A5828,'entry data'!B:E,4,0))</f>
        <v/>
      </c>
      <c r="F5828" s="11" t="str">
        <f>IF(A5828="","",IF(ISERROR(VLOOKUP(A5828,'entry data'!B:F,5,0)),"",VLOOKUP(A5828,'entry data'!B:F,5,0)))</f>
        <v/>
      </c>
      <c r="G5828" s="12" t="str">
        <f>IF(A5828="","",IF(ISERROR(VLOOKUP(A5828,'entry data'!B:I,8,0)),"",VLOOKUP(A5828,'entry data'!B:I,7,0)))</f>
        <v/>
      </c>
      <c r="H5828" s="13" t="str">
        <f>IF(A5828="","",IF(B5828=1,VLOOKUP(A5828,'entry data'!B:D,3,0),I5827))</f>
        <v/>
      </c>
      <c r="I5828" s="14" t="str">
        <f>IF(A5828="","",IF(E5828="weekly",7,IF(E5828="fortnightly",14,IF(E5828="monthly",DATE(IF(MONTH(H5828)=12,YEAR(H5828)+1,YEAR(H5828)),VLOOKUP(MONTH(H5828),index!$D$2:$G$13,2,0),DAY(H5828)),
IF(E5828="quarterly",DATE(IF(MONTH(H5828)&gt;=10,YEAR(H5828)+1,YEAR(H5828)),VLOOKUP(MONTH(H5828),index!$D$2:$G$13,3,0),DAY(H5828)),
IF(E5828="halfyearly",DATE(IF(MONTH(H5828)&gt;=7,YEAR(H5828)+1,YEAR(H5828)),VLOOKUP(MONTH(H5828),index!$D$2:$G$13,4,0),DAY(H5828)),
DATE(YEAR(H5828)+1,MONTH(H5828),DAY(H5828)))))-H5828))+H5828)</f>
        <v/>
      </c>
      <c r="J5828" s="9" t="str">
        <f t="shared" si="562"/>
        <v/>
      </c>
      <c r="K5828" s="11" t="str">
        <f t="shared" si="563"/>
        <v/>
      </c>
      <c r="L5828" s="11" t="str">
        <f t="shared" si="564"/>
        <v/>
      </c>
      <c r="M5828" s="11" t="str">
        <f>IF(A5828="","",VLOOKUP(E5828,index!$A$1:$B$6,2,0)*K5828*G5828)</f>
        <v/>
      </c>
      <c r="N5828" s="11" t="str">
        <f>IF(A5828="","",-PMT(G5828*VLOOKUP(E5828,index!$A$1:$B$6,2,0),C5828,F5828,0,0))</f>
        <v/>
      </c>
      <c r="O5828" s="11" t="str">
        <f t="shared" si="565"/>
        <v/>
      </c>
      <c r="P5828" s="11" t="str">
        <f t="shared" si="566"/>
        <v/>
      </c>
    </row>
    <row r="5829" spans="1:16" x14ac:dyDescent="0.25">
      <c r="A5829" s="9" t="str">
        <f>IF(A5828="","",IF(B5828&lt;C5828,A5828,IF(A5828=MAX('entry data'!$B$8:$B$507),"",A5828+1)))</f>
        <v/>
      </c>
      <c r="B5829" s="9" t="str">
        <f t="shared" si="561"/>
        <v/>
      </c>
      <c r="C5829" s="9" t="str">
        <f>IF(ISERROR(VLOOKUP(A5829,'entry data'!B:G,6,0)),"",VLOOKUP(A5829,'entry data'!B:G,6,0))</f>
        <v/>
      </c>
      <c r="D5829" s="9" t="str">
        <f>IF(ISERROR(VLOOKUP(A5829,'entry data'!B:C,2,0)),"",VLOOKUP(A5829,'entry data'!B:C,2,0))</f>
        <v/>
      </c>
      <c r="E5829" s="9" t="str">
        <f>IF(ISERROR(VLOOKUP(A5829,'entry data'!B:E,4,0)),"",VLOOKUP(A5829,'entry data'!B:E,4,0))</f>
        <v/>
      </c>
      <c r="F5829" s="11" t="str">
        <f>IF(A5829="","",IF(ISERROR(VLOOKUP(A5829,'entry data'!B:F,5,0)),"",VLOOKUP(A5829,'entry data'!B:F,5,0)))</f>
        <v/>
      </c>
      <c r="G5829" s="12" t="str">
        <f>IF(A5829="","",IF(ISERROR(VLOOKUP(A5829,'entry data'!B:I,8,0)),"",VLOOKUP(A5829,'entry data'!B:I,7,0)))</f>
        <v/>
      </c>
      <c r="H5829" s="13" t="str">
        <f>IF(A5829="","",IF(B5829=1,VLOOKUP(A5829,'entry data'!B:D,3,0),I5828))</f>
        <v/>
      </c>
      <c r="I5829" s="14" t="str">
        <f>IF(A5829="","",IF(E5829="weekly",7,IF(E5829="fortnightly",14,IF(E5829="monthly",DATE(IF(MONTH(H5829)=12,YEAR(H5829)+1,YEAR(H5829)),VLOOKUP(MONTH(H5829),index!$D$2:$G$13,2,0),DAY(H5829)),
IF(E5829="quarterly",DATE(IF(MONTH(H5829)&gt;=10,YEAR(H5829)+1,YEAR(H5829)),VLOOKUP(MONTH(H5829),index!$D$2:$G$13,3,0),DAY(H5829)),
IF(E5829="halfyearly",DATE(IF(MONTH(H5829)&gt;=7,YEAR(H5829)+1,YEAR(H5829)),VLOOKUP(MONTH(H5829),index!$D$2:$G$13,4,0),DAY(H5829)),
DATE(YEAR(H5829)+1,MONTH(H5829),DAY(H5829)))))-H5829))+H5829)</f>
        <v/>
      </c>
      <c r="J5829" s="9" t="str">
        <f t="shared" si="562"/>
        <v/>
      </c>
      <c r="K5829" s="11" t="str">
        <f t="shared" si="563"/>
        <v/>
      </c>
      <c r="L5829" s="11" t="str">
        <f t="shared" si="564"/>
        <v/>
      </c>
      <c r="M5829" s="11" t="str">
        <f>IF(A5829="","",VLOOKUP(E5829,index!$A$1:$B$6,2,0)*K5829*G5829)</f>
        <v/>
      </c>
      <c r="N5829" s="11" t="str">
        <f>IF(A5829="","",-PMT(G5829*VLOOKUP(E5829,index!$A$1:$B$6,2,0),C5829,F5829,0,0))</f>
        <v/>
      </c>
      <c r="O5829" s="11" t="str">
        <f t="shared" si="565"/>
        <v/>
      </c>
      <c r="P5829" s="11" t="str">
        <f t="shared" si="566"/>
        <v/>
      </c>
    </row>
    <row r="5830" spans="1:16" x14ac:dyDescent="0.25">
      <c r="A5830" s="9" t="str">
        <f>IF(A5829="","",IF(B5829&lt;C5829,A5829,IF(A5829=MAX('entry data'!$B$8:$B$507),"",A5829+1)))</f>
        <v/>
      </c>
      <c r="B5830" s="9" t="str">
        <f t="shared" si="561"/>
        <v/>
      </c>
      <c r="C5830" s="9" t="str">
        <f>IF(ISERROR(VLOOKUP(A5830,'entry data'!B:G,6,0)),"",VLOOKUP(A5830,'entry data'!B:G,6,0))</f>
        <v/>
      </c>
      <c r="D5830" s="9" t="str">
        <f>IF(ISERROR(VLOOKUP(A5830,'entry data'!B:C,2,0)),"",VLOOKUP(A5830,'entry data'!B:C,2,0))</f>
        <v/>
      </c>
      <c r="E5830" s="9" t="str">
        <f>IF(ISERROR(VLOOKUP(A5830,'entry data'!B:E,4,0)),"",VLOOKUP(A5830,'entry data'!B:E,4,0))</f>
        <v/>
      </c>
      <c r="F5830" s="11" t="str">
        <f>IF(A5830="","",IF(ISERROR(VLOOKUP(A5830,'entry data'!B:F,5,0)),"",VLOOKUP(A5830,'entry data'!B:F,5,0)))</f>
        <v/>
      </c>
      <c r="G5830" s="12" t="str">
        <f>IF(A5830="","",IF(ISERROR(VLOOKUP(A5830,'entry data'!B:I,8,0)),"",VLOOKUP(A5830,'entry data'!B:I,7,0)))</f>
        <v/>
      </c>
      <c r="H5830" s="13" t="str">
        <f>IF(A5830="","",IF(B5830=1,VLOOKUP(A5830,'entry data'!B:D,3,0),I5829))</f>
        <v/>
      </c>
      <c r="I5830" s="14" t="str">
        <f>IF(A5830="","",IF(E5830="weekly",7,IF(E5830="fortnightly",14,IF(E5830="monthly",DATE(IF(MONTH(H5830)=12,YEAR(H5830)+1,YEAR(H5830)),VLOOKUP(MONTH(H5830),index!$D$2:$G$13,2,0),DAY(H5830)),
IF(E5830="quarterly",DATE(IF(MONTH(H5830)&gt;=10,YEAR(H5830)+1,YEAR(H5830)),VLOOKUP(MONTH(H5830),index!$D$2:$G$13,3,0),DAY(H5830)),
IF(E5830="halfyearly",DATE(IF(MONTH(H5830)&gt;=7,YEAR(H5830)+1,YEAR(H5830)),VLOOKUP(MONTH(H5830),index!$D$2:$G$13,4,0),DAY(H5830)),
DATE(YEAR(H5830)+1,MONTH(H5830),DAY(H5830)))))-H5830))+H5830)</f>
        <v/>
      </c>
      <c r="J5830" s="9" t="str">
        <f t="shared" si="562"/>
        <v/>
      </c>
      <c r="K5830" s="11" t="str">
        <f t="shared" si="563"/>
        <v/>
      </c>
      <c r="L5830" s="11" t="str">
        <f t="shared" si="564"/>
        <v/>
      </c>
      <c r="M5830" s="11" t="str">
        <f>IF(A5830="","",VLOOKUP(E5830,index!$A$1:$B$6,2,0)*K5830*G5830)</f>
        <v/>
      </c>
      <c r="N5830" s="11" t="str">
        <f>IF(A5830="","",-PMT(G5830*VLOOKUP(E5830,index!$A$1:$B$6,2,0),C5830,F5830,0,0))</f>
        <v/>
      </c>
      <c r="O5830" s="11" t="str">
        <f t="shared" si="565"/>
        <v/>
      </c>
      <c r="P5830" s="11" t="str">
        <f t="shared" si="566"/>
        <v/>
      </c>
    </row>
    <row r="5831" spans="1:16" x14ac:dyDescent="0.25">
      <c r="A5831" s="9" t="str">
        <f>IF(A5830="","",IF(B5830&lt;C5830,A5830,IF(A5830=MAX('entry data'!$B$8:$B$507),"",A5830+1)))</f>
        <v/>
      </c>
      <c r="B5831" s="9" t="str">
        <f t="shared" si="561"/>
        <v/>
      </c>
      <c r="C5831" s="9" t="str">
        <f>IF(ISERROR(VLOOKUP(A5831,'entry data'!B:G,6,0)),"",VLOOKUP(A5831,'entry data'!B:G,6,0))</f>
        <v/>
      </c>
      <c r="D5831" s="9" t="str">
        <f>IF(ISERROR(VLOOKUP(A5831,'entry data'!B:C,2,0)),"",VLOOKUP(A5831,'entry data'!B:C,2,0))</f>
        <v/>
      </c>
      <c r="E5831" s="9" t="str">
        <f>IF(ISERROR(VLOOKUP(A5831,'entry data'!B:E,4,0)),"",VLOOKUP(A5831,'entry data'!B:E,4,0))</f>
        <v/>
      </c>
      <c r="F5831" s="11" t="str">
        <f>IF(A5831="","",IF(ISERROR(VLOOKUP(A5831,'entry data'!B:F,5,0)),"",VLOOKUP(A5831,'entry data'!B:F,5,0)))</f>
        <v/>
      </c>
      <c r="G5831" s="12" t="str">
        <f>IF(A5831="","",IF(ISERROR(VLOOKUP(A5831,'entry data'!B:I,8,0)),"",VLOOKUP(A5831,'entry data'!B:I,7,0)))</f>
        <v/>
      </c>
      <c r="H5831" s="13" t="str">
        <f>IF(A5831="","",IF(B5831=1,VLOOKUP(A5831,'entry data'!B:D,3,0),I5830))</f>
        <v/>
      </c>
      <c r="I5831" s="14" t="str">
        <f>IF(A5831="","",IF(E5831="weekly",7,IF(E5831="fortnightly",14,IF(E5831="monthly",DATE(IF(MONTH(H5831)=12,YEAR(H5831)+1,YEAR(H5831)),VLOOKUP(MONTH(H5831),index!$D$2:$G$13,2,0),DAY(H5831)),
IF(E5831="quarterly",DATE(IF(MONTH(H5831)&gt;=10,YEAR(H5831)+1,YEAR(H5831)),VLOOKUP(MONTH(H5831),index!$D$2:$G$13,3,0),DAY(H5831)),
IF(E5831="halfyearly",DATE(IF(MONTH(H5831)&gt;=7,YEAR(H5831)+1,YEAR(H5831)),VLOOKUP(MONTH(H5831),index!$D$2:$G$13,4,0),DAY(H5831)),
DATE(YEAR(H5831)+1,MONTH(H5831),DAY(H5831)))))-H5831))+H5831)</f>
        <v/>
      </c>
      <c r="J5831" s="9" t="str">
        <f t="shared" si="562"/>
        <v/>
      </c>
      <c r="K5831" s="11" t="str">
        <f t="shared" si="563"/>
        <v/>
      </c>
      <c r="L5831" s="11" t="str">
        <f t="shared" si="564"/>
        <v/>
      </c>
      <c r="M5831" s="11" t="str">
        <f>IF(A5831="","",VLOOKUP(E5831,index!$A$1:$B$6,2,0)*K5831*G5831)</f>
        <v/>
      </c>
      <c r="N5831" s="11" t="str">
        <f>IF(A5831="","",-PMT(G5831*VLOOKUP(E5831,index!$A$1:$B$6,2,0),C5831,F5831,0,0))</f>
        <v/>
      </c>
      <c r="O5831" s="11" t="str">
        <f t="shared" si="565"/>
        <v/>
      </c>
      <c r="P5831" s="11" t="str">
        <f t="shared" si="566"/>
        <v/>
      </c>
    </row>
    <row r="5832" spans="1:16" x14ac:dyDescent="0.25">
      <c r="A5832" s="9" t="str">
        <f>IF(A5831="","",IF(B5831&lt;C5831,A5831,IF(A5831=MAX('entry data'!$B$8:$B$507),"",A5831+1)))</f>
        <v/>
      </c>
      <c r="B5832" s="9" t="str">
        <f t="shared" si="561"/>
        <v/>
      </c>
      <c r="C5832" s="9" t="str">
        <f>IF(ISERROR(VLOOKUP(A5832,'entry data'!B:G,6,0)),"",VLOOKUP(A5832,'entry data'!B:G,6,0))</f>
        <v/>
      </c>
      <c r="D5832" s="9" t="str">
        <f>IF(ISERROR(VLOOKUP(A5832,'entry data'!B:C,2,0)),"",VLOOKUP(A5832,'entry data'!B:C,2,0))</f>
        <v/>
      </c>
      <c r="E5832" s="9" t="str">
        <f>IF(ISERROR(VLOOKUP(A5832,'entry data'!B:E,4,0)),"",VLOOKUP(A5832,'entry data'!B:E,4,0))</f>
        <v/>
      </c>
      <c r="F5832" s="11" t="str">
        <f>IF(A5832="","",IF(ISERROR(VLOOKUP(A5832,'entry data'!B:F,5,0)),"",VLOOKUP(A5832,'entry data'!B:F,5,0)))</f>
        <v/>
      </c>
      <c r="G5832" s="12" t="str">
        <f>IF(A5832="","",IF(ISERROR(VLOOKUP(A5832,'entry data'!B:I,8,0)),"",VLOOKUP(A5832,'entry data'!B:I,7,0)))</f>
        <v/>
      </c>
      <c r="H5832" s="13" t="str">
        <f>IF(A5832="","",IF(B5832=1,VLOOKUP(A5832,'entry data'!B:D,3,0),I5831))</f>
        <v/>
      </c>
      <c r="I5832" s="14" t="str">
        <f>IF(A5832="","",IF(E5832="weekly",7,IF(E5832="fortnightly",14,IF(E5832="monthly",DATE(IF(MONTH(H5832)=12,YEAR(H5832)+1,YEAR(H5832)),VLOOKUP(MONTH(H5832),index!$D$2:$G$13,2,0),DAY(H5832)),
IF(E5832="quarterly",DATE(IF(MONTH(H5832)&gt;=10,YEAR(H5832)+1,YEAR(H5832)),VLOOKUP(MONTH(H5832),index!$D$2:$G$13,3,0),DAY(H5832)),
IF(E5832="halfyearly",DATE(IF(MONTH(H5832)&gt;=7,YEAR(H5832)+1,YEAR(H5832)),VLOOKUP(MONTH(H5832),index!$D$2:$G$13,4,0),DAY(H5832)),
DATE(YEAR(H5832)+1,MONTH(H5832),DAY(H5832)))))-H5832))+H5832)</f>
        <v/>
      </c>
      <c r="J5832" s="9" t="str">
        <f t="shared" si="562"/>
        <v/>
      </c>
      <c r="K5832" s="11" t="str">
        <f t="shared" si="563"/>
        <v/>
      </c>
      <c r="L5832" s="11" t="str">
        <f t="shared" si="564"/>
        <v/>
      </c>
      <c r="M5832" s="11" t="str">
        <f>IF(A5832="","",VLOOKUP(E5832,index!$A$1:$B$6,2,0)*K5832*G5832)</f>
        <v/>
      </c>
      <c r="N5832" s="11" t="str">
        <f>IF(A5832="","",-PMT(G5832*VLOOKUP(E5832,index!$A$1:$B$6,2,0),C5832,F5832,0,0))</f>
        <v/>
      </c>
      <c r="O5832" s="11" t="str">
        <f t="shared" si="565"/>
        <v/>
      </c>
      <c r="P5832" s="11" t="str">
        <f t="shared" si="566"/>
        <v/>
      </c>
    </row>
    <row r="5833" spans="1:16" x14ac:dyDescent="0.25">
      <c r="A5833" s="9" t="str">
        <f>IF(A5832="","",IF(B5832&lt;C5832,A5832,IF(A5832=MAX('entry data'!$B$8:$B$507),"",A5832+1)))</f>
        <v/>
      </c>
      <c r="B5833" s="9" t="str">
        <f t="shared" si="561"/>
        <v/>
      </c>
      <c r="C5833" s="9" t="str">
        <f>IF(ISERROR(VLOOKUP(A5833,'entry data'!B:G,6,0)),"",VLOOKUP(A5833,'entry data'!B:G,6,0))</f>
        <v/>
      </c>
      <c r="D5833" s="9" t="str">
        <f>IF(ISERROR(VLOOKUP(A5833,'entry data'!B:C,2,0)),"",VLOOKUP(A5833,'entry data'!B:C,2,0))</f>
        <v/>
      </c>
      <c r="E5833" s="9" t="str">
        <f>IF(ISERROR(VLOOKUP(A5833,'entry data'!B:E,4,0)),"",VLOOKUP(A5833,'entry data'!B:E,4,0))</f>
        <v/>
      </c>
      <c r="F5833" s="11" t="str">
        <f>IF(A5833="","",IF(ISERROR(VLOOKUP(A5833,'entry data'!B:F,5,0)),"",VLOOKUP(A5833,'entry data'!B:F,5,0)))</f>
        <v/>
      </c>
      <c r="G5833" s="12" t="str">
        <f>IF(A5833="","",IF(ISERROR(VLOOKUP(A5833,'entry data'!B:I,8,0)),"",VLOOKUP(A5833,'entry data'!B:I,7,0)))</f>
        <v/>
      </c>
      <c r="H5833" s="13" t="str">
        <f>IF(A5833="","",IF(B5833=1,VLOOKUP(A5833,'entry data'!B:D,3,0),I5832))</f>
        <v/>
      </c>
      <c r="I5833" s="14" t="str">
        <f>IF(A5833="","",IF(E5833="weekly",7,IF(E5833="fortnightly",14,IF(E5833="monthly",DATE(IF(MONTH(H5833)=12,YEAR(H5833)+1,YEAR(H5833)),VLOOKUP(MONTH(H5833),index!$D$2:$G$13,2,0),DAY(H5833)),
IF(E5833="quarterly",DATE(IF(MONTH(H5833)&gt;=10,YEAR(H5833)+1,YEAR(H5833)),VLOOKUP(MONTH(H5833),index!$D$2:$G$13,3,0),DAY(H5833)),
IF(E5833="halfyearly",DATE(IF(MONTH(H5833)&gt;=7,YEAR(H5833)+1,YEAR(H5833)),VLOOKUP(MONTH(H5833),index!$D$2:$G$13,4,0),DAY(H5833)),
DATE(YEAR(H5833)+1,MONTH(H5833),DAY(H5833)))))-H5833))+H5833)</f>
        <v/>
      </c>
      <c r="J5833" s="9" t="str">
        <f t="shared" si="562"/>
        <v/>
      </c>
      <c r="K5833" s="11" t="str">
        <f t="shared" si="563"/>
        <v/>
      </c>
      <c r="L5833" s="11" t="str">
        <f t="shared" si="564"/>
        <v/>
      </c>
      <c r="M5833" s="11" t="str">
        <f>IF(A5833="","",VLOOKUP(E5833,index!$A$1:$B$6,2,0)*K5833*G5833)</f>
        <v/>
      </c>
      <c r="N5833" s="11" t="str">
        <f>IF(A5833="","",-PMT(G5833*VLOOKUP(E5833,index!$A$1:$B$6,2,0),C5833,F5833,0,0))</f>
        <v/>
      </c>
      <c r="O5833" s="11" t="str">
        <f t="shared" si="565"/>
        <v/>
      </c>
      <c r="P5833" s="11" t="str">
        <f t="shared" si="566"/>
        <v/>
      </c>
    </row>
    <row r="5834" spans="1:16" x14ac:dyDescent="0.25">
      <c r="A5834" s="9" t="str">
        <f>IF(A5833="","",IF(B5833&lt;C5833,A5833,IF(A5833=MAX('entry data'!$B$8:$B$507),"",A5833+1)))</f>
        <v/>
      </c>
      <c r="B5834" s="9" t="str">
        <f t="shared" si="561"/>
        <v/>
      </c>
      <c r="C5834" s="9" t="str">
        <f>IF(ISERROR(VLOOKUP(A5834,'entry data'!B:G,6,0)),"",VLOOKUP(A5834,'entry data'!B:G,6,0))</f>
        <v/>
      </c>
      <c r="D5834" s="9" t="str">
        <f>IF(ISERROR(VLOOKUP(A5834,'entry data'!B:C,2,0)),"",VLOOKUP(A5834,'entry data'!B:C,2,0))</f>
        <v/>
      </c>
      <c r="E5834" s="9" t="str">
        <f>IF(ISERROR(VLOOKUP(A5834,'entry data'!B:E,4,0)),"",VLOOKUP(A5834,'entry data'!B:E,4,0))</f>
        <v/>
      </c>
      <c r="F5834" s="11" t="str">
        <f>IF(A5834="","",IF(ISERROR(VLOOKUP(A5834,'entry data'!B:F,5,0)),"",VLOOKUP(A5834,'entry data'!B:F,5,0)))</f>
        <v/>
      </c>
      <c r="G5834" s="12" t="str">
        <f>IF(A5834="","",IF(ISERROR(VLOOKUP(A5834,'entry data'!B:I,8,0)),"",VLOOKUP(A5834,'entry data'!B:I,7,0)))</f>
        <v/>
      </c>
      <c r="H5834" s="13" t="str">
        <f>IF(A5834="","",IF(B5834=1,VLOOKUP(A5834,'entry data'!B:D,3,0),I5833))</f>
        <v/>
      </c>
      <c r="I5834" s="14" t="str">
        <f>IF(A5834="","",IF(E5834="weekly",7,IF(E5834="fortnightly",14,IF(E5834="monthly",DATE(IF(MONTH(H5834)=12,YEAR(H5834)+1,YEAR(H5834)),VLOOKUP(MONTH(H5834),index!$D$2:$G$13,2,0),DAY(H5834)),
IF(E5834="quarterly",DATE(IF(MONTH(H5834)&gt;=10,YEAR(H5834)+1,YEAR(H5834)),VLOOKUP(MONTH(H5834),index!$D$2:$G$13,3,0),DAY(H5834)),
IF(E5834="halfyearly",DATE(IF(MONTH(H5834)&gt;=7,YEAR(H5834)+1,YEAR(H5834)),VLOOKUP(MONTH(H5834),index!$D$2:$G$13,4,0),DAY(H5834)),
DATE(YEAR(H5834)+1,MONTH(H5834),DAY(H5834)))))-H5834))+H5834)</f>
        <v/>
      </c>
      <c r="J5834" s="9" t="str">
        <f t="shared" si="562"/>
        <v/>
      </c>
      <c r="K5834" s="11" t="str">
        <f t="shared" si="563"/>
        <v/>
      </c>
      <c r="L5834" s="11" t="str">
        <f t="shared" si="564"/>
        <v/>
      </c>
      <c r="M5834" s="11" t="str">
        <f>IF(A5834="","",VLOOKUP(E5834,index!$A$1:$B$6,2,0)*K5834*G5834)</f>
        <v/>
      </c>
      <c r="N5834" s="11" t="str">
        <f>IF(A5834="","",-PMT(G5834*VLOOKUP(E5834,index!$A$1:$B$6,2,0),C5834,F5834,0,0))</f>
        <v/>
      </c>
      <c r="O5834" s="11" t="str">
        <f t="shared" si="565"/>
        <v/>
      </c>
      <c r="P5834" s="11" t="str">
        <f t="shared" si="566"/>
        <v/>
      </c>
    </row>
    <row r="5835" spans="1:16" x14ac:dyDescent="0.25">
      <c r="A5835" s="9" t="str">
        <f>IF(A5834="","",IF(B5834&lt;C5834,A5834,IF(A5834=MAX('entry data'!$B$8:$B$507),"",A5834+1)))</f>
        <v/>
      </c>
      <c r="B5835" s="9" t="str">
        <f t="shared" si="561"/>
        <v/>
      </c>
      <c r="C5835" s="9" t="str">
        <f>IF(ISERROR(VLOOKUP(A5835,'entry data'!B:G,6,0)),"",VLOOKUP(A5835,'entry data'!B:G,6,0))</f>
        <v/>
      </c>
      <c r="D5835" s="9" t="str">
        <f>IF(ISERROR(VLOOKUP(A5835,'entry data'!B:C,2,0)),"",VLOOKUP(A5835,'entry data'!B:C,2,0))</f>
        <v/>
      </c>
      <c r="E5835" s="9" t="str">
        <f>IF(ISERROR(VLOOKUP(A5835,'entry data'!B:E,4,0)),"",VLOOKUP(A5835,'entry data'!B:E,4,0))</f>
        <v/>
      </c>
      <c r="F5835" s="11" t="str">
        <f>IF(A5835="","",IF(ISERROR(VLOOKUP(A5835,'entry data'!B:F,5,0)),"",VLOOKUP(A5835,'entry data'!B:F,5,0)))</f>
        <v/>
      </c>
      <c r="G5835" s="12" t="str">
        <f>IF(A5835="","",IF(ISERROR(VLOOKUP(A5835,'entry data'!B:I,8,0)),"",VLOOKUP(A5835,'entry data'!B:I,7,0)))</f>
        <v/>
      </c>
      <c r="H5835" s="13" t="str">
        <f>IF(A5835="","",IF(B5835=1,VLOOKUP(A5835,'entry data'!B:D,3,0),I5834))</f>
        <v/>
      </c>
      <c r="I5835" s="14" t="str">
        <f>IF(A5835="","",IF(E5835="weekly",7,IF(E5835="fortnightly",14,IF(E5835="monthly",DATE(IF(MONTH(H5835)=12,YEAR(H5835)+1,YEAR(H5835)),VLOOKUP(MONTH(H5835),index!$D$2:$G$13,2,0),DAY(H5835)),
IF(E5835="quarterly",DATE(IF(MONTH(H5835)&gt;=10,YEAR(H5835)+1,YEAR(H5835)),VLOOKUP(MONTH(H5835),index!$D$2:$G$13,3,0),DAY(H5835)),
IF(E5835="halfyearly",DATE(IF(MONTH(H5835)&gt;=7,YEAR(H5835)+1,YEAR(H5835)),VLOOKUP(MONTH(H5835),index!$D$2:$G$13,4,0),DAY(H5835)),
DATE(YEAR(H5835)+1,MONTH(H5835),DAY(H5835)))))-H5835))+H5835)</f>
        <v/>
      </c>
      <c r="J5835" s="9" t="str">
        <f t="shared" si="562"/>
        <v/>
      </c>
      <c r="K5835" s="11" t="str">
        <f t="shared" si="563"/>
        <v/>
      </c>
      <c r="L5835" s="11" t="str">
        <f t="shared" si="564"/>
        <v/>
      </c>
      <c r="M5835" s="11" t="str">
        <f>IF(A5835="","",VLOOKUP(E5835,index!$A$1:$B$6,2,0)*K5835*G5835)</f>
        <v/>
      </c>
      <c r="N5835" s="11" t="str">
        <f>IF(A5835="","",-PMT(G5835*VLOOKUP(E5835,index!$A$1:$B$6,2,0),C5835,F5835,0,0))</f>
        <v/>
      </c>
      <c r="O5835" s="11" t="str">
        <f t="shared" si="565"/>
        <v/>
      </c>
      <c r="P5835" s="11" t="str">
        <f t="shared" si="566"/>
        <v/>
      </c>
    </row>
    <row r="5836" spans="1:16" x14ac:dyDescent="0.25">
      <c r="A5836" s="9" t="str">
        <f>IF(A5835="","",IF(B5835&lt;C5835,A5835,IF(A5835=MAX('entry data'!$B$8:$B$507),"",A5835+1)))</f>
        <v/>
      </c>
      <c r="B5836" s="9" t="str">
        <f t="shared" si="561"/>
        <v/>
      </c>
      <c r="C5836" s="9" t="str">
        <f>IF(ISERROR(VLOOKUP(A5836,'entry data'!B:G,6,0)),"",VLOOKUP(A5836,'entry data'!B:G,6,0))</f>
        <v/>
      </c>
      <c r="D5836" s="9" t="str">
        <f>IF(ISERROR(VLOOKUP(A5836,'entry data'!B:C,2,0)),"",VLOOKUP(A5836,'entry data'!B:C,2,0))</f>
        <v/>
      </c>
      <c r="E5836" s="9" t="str">
        <f>IF(ISERROR(VLOOKUP(A5836,'entry data'!B:E,4,0)),"",VLOOKUP(A5836,'entry data'!B:E,4,0))</f>
        <v/>
      </c>
      <c r="F5836" s="11" t="str">
        <f>IF(A5836="","",IF(ISERROR(VLOOKUP(A5836,'entry data'!B:F,5,0)),"",VLOOKUP(A5836,'entry data'!B:F,5,0)))</f>
        <v/>
      </c>
      <c r="G5836" s="12" t="str">
        <f>IF(A5836="","",IF(ISERROR(VLOOKUP(A5836,'entry data'!B:I,8,0)),"",VLOOKUP(A5836,'entry data'!B:I,7,0)))</f>
        <v/>
      </c>
      <c r="H5836" s="13" t="str">
        <f>IF(A5836="","",IF(B5836=1,VLOOKUP(A5836,'entry data'!B:D,3,0),I5835))</f>
        <v/>
      </c>
      <c r="I5836" s="14" t="str">
        <f>IF(A5836="","",IF(E5836="weekly",7,IF(E5836="fortnightly",14,IF(E5836="monthly",DATE(IF(MONTH(H5836)=12,YEAR(H5836)+1,YEAR(H5836)),VLOOKUP(MONTH(H5836),index!$D$2:$G$13,2,0),DAY(H5836)),
IF(E5836="quarterly",DATE(IF(MONTH(H5836)&gt;=10,YEAR(H5836)+1,YEAR(H5836)),VLOOKUP(MONTH(H5836),index!$D$2:$G$13,3,0),DAY(H5836)),
IF(E5836="halfyearly",DATE(IF(MONTH(H5836)&gt;=7,YEAR(H5836)+1,YEAR(H5836)),VLOOKUP(MONTH(H5836),index!$D$2:$G$13,4,0),DAY(H5836)),
DATE(YEAR(H5836)+1,MONTH(H5836),DAY(H5836)))))-H5836))+H5836)</f>
        <v/>
      </c>
      <c r="J5836" s="9" t="str">
        <f t="shared" si="562"/>
        <v/>
      </c>
      <c r="K5836" s="11" t="str">
        <f t="shared" si="563"/>
        <v/>
      </c>
      <c r="L5836" s="11" t="str">
        <f t="shared" si="564"/>
        <v/>
      </c>
      <c r="M5836" s="11" t="str">
        <f>IF(A5836="","",VLOOKUP(E5836,index!$A$1:$B$6,2,0)*K5836*G5836)</f>
        <v/>
      </c>
      <c r="N5836" s="11" t="str">
        <f>IF(A5836="","",-PMT(G5836*VLOOKUP(E5836,index!$A$1:$B$6,2,0),C5836,F5836,0,0))</f>
        <v/>
      </c>
      <c r="O5836" s="11" t="str">
        <f t="shared" si="565"/>
        <v/>
      </c>
      <c r="P5836" s="11" t="str">
        <f t="shared" si="566"/>
        <v/>
      </c>
    </row>
    <row r="5837" spans="1:16" x14ac:dyDescent="0.25">
      <c r="A5837" s="9" t="str">
        <f>IF(A5836="","",IF(B5836&lt;C5836,A5836,IF(A5836=MAX('entry data'!$B$8:$B$507),"",A5836+1)))</f>
        <v/>
      </c>
      <c r="B5837" s="9" t="str">
        <f t="shared" si="561"/>
        <v/>
      </c>
      <c r="C5837" s="9" t="str">
        <f>IF(ISERROR(VLOOKUP(A5837,'entry data'!B:G,6,0)),"",VLOOKUP(A5837,'entry data'!B:G,6,0))</f>
        <v/>
      </c>
      <c r="D5837" s="9" t="str">
        <f>IF(ISERROR(VLOOKUP(A5837,'entry data'!B:C,2,0)),"",VLOOKUP(A5837,'entry data'!B:C,2,0))</f>
        <v/>
      </c>
      <c r="E5837" s="9" t="str">
        <f>IF(ISERROR(VLOOKUP(A5837,'entry data'!B:E,4,0)),"",VLOOKUP(A5837,'entry data'!B:E,4,0))</f>
        <v/>
      </c>
      <c r="F5837" s="11" t="str">
        <f>IF(A5837="","",IF(ISERROR(VLOOKUP(A5837,'entry data'!B:F,5,0)),"",VLOOKUP(A5837,'entry data'!B:F,5,0)))</f>
        <v/>
      </c>
      <c r="G5837" s="12" t="str">
        <f>IF(A5837="","",IF(ISERROR(VLOOKUP(A5837,'entry data'!B:I,8,0)),"",VLOOKUP(A5837,'entry data'!B:I,7,0)))</f>
        <v/>
      </c>
      <c r="H5837" s="13" t="str">
        <f>IF(A5837="","",IF(B5837=1,VLOOKUP(A5837,'entry data'!B:D,3,0),I5836))</f>
        <v/>
      </c>
      <c r="I5837" s="14" t="str">
        <f>IF(A5837="","",IF(E5837="weekly",7,IF(E5837="fortnightly",14,IF(E5837="monthly",DATE(IF(MONTH(H5837)=12,YEAR(H5837)+1,YEAR(H5837)),VLOOKUP(MONTH(H5837),index!$D$2:$G$13,2,0),DAY(H5837)),
IF(E5837="quarterly",DATE(IF(MONTH(H5837)&gt;=10,YEAR(H5837)+1,YEAR(H5837)),VLOOKUP(MONTH(H5837),index!$D$2:$G$13,3,0),DAY(H5837)),
IF(E5837="halfyearly",DATE(IF(MONTH(H5837)&gt;=7,YEAR(H5837)+1,YEAR(H5837)),VLOOKUP(MONTH(H5837),index!$D$2:$G$13,4,0),DAY(H5837)),
DATE(YEAR(H5837)+1,MONTH(H5837),DAY(H5837)))))-H5837))+H5837)</f>
        <v/>
      </c>
      <c r="J5837" s="9" t="str">
        <f t="shared" si="562"/>
        <v/>
      </c>
      <c r="K5837" s="11" t="str">
        <f t="shared" si="563"/>
        <v/>
      </c>
      <c r="L5837" s="11" t="str">
        <f t="shared" si="564"/>
        <v/>
      </c>
      <c r="M5837" s="11" t="str">
        <f>IF(A5837="","",VLOOKUP(E5837,index!$A$1:$B$6,2,0)*K5837*G5837)</f>
        <v/>
      </c>
      <c r="N5837" s="11" t="str">
        <f>IF(A5837="","",-PMT(G5837*VLOOKUP(E5837,index!$A$1:$B$6,2,0),C5837,F5837,0,0))</f>
        <v/>
      </c>
      <c r="O5837" s="11" t="str">
        <f t="shared" si="565"/>
        <v/>
      </c>
      <c r="P5837" s="11" t="str">
        <f t="shared" si="566"/>
        <v/>
      </c>
    </row>
    <row r="5838" spans="1:16" x14ac:dyDescent="0.25">
      <c r="A5838" s="9" t="str">
        <f>IF(A5837="","",IF(B5837&lt;C5837,A5837,IF(A5837=MAX('entry data'!$B$8:$B$507),"",A5837+1)))</f>
        <v/>
      </c>
      <c r="B5838" s="9" t="str">
        <f t="shared" si="561"/>
        <v/>
      </c>
      <c r="C5838" s="9" t="str">
        <f>IF(ISERROR(VLOOKUP(A5838,'entry data'!B:G,6,0)),"",VLOOKUP(A5838,'entry data'!B:G,6,0))</f>
        <v/>
      </c>
      <c r="D5838" s="9" t="str">
        <f>IF(ISERROR(VLOOKUP(A5838,'entry data'!B:C,2,0)),"",VLOOKUP(A5838,'entry data'!B:C,2,0))</f>
        <v/>
      </c>
      <c r="E5838" s="9" t="str">
        <f>IF(ISERROR(VLOOKUP(A5838,'entry data'!B:E,4,0)),"",VLOOKUP(A5838,'entry data'!B:E,4,0))</f>
        <v/>
      </c>
      <c r="F5838" s="11" t="str">
        <f>IF(A5838="","",IF(ISERROR(VLOOKUP(A5838,'entry data'!B:F,5,0)),"",VLOOKUP(A5838,'entry data'!B:F,5,0)))</f>
        <v/>
      </c>
      <c r="G5838" s="12" t="str">
        <f>IF(A5838="","",IF(ISERROR(VLOOKUP(A5838,'entry data'!B:I,8,0)),"",VLOOKUP(A5838,'entry data'!B:I,7,0)))</f>
        <v/>
      </c>
      <c r="H5838" s="13" t="str">
        <f>IF(A5838="","",IF(B5838=1,VLOOKUP(A5838,'entry data'!B:D,3,0),I5837))</f>
        <v/>
      </c>
      <c r="I5838" s="14" t="str">
        <f>IF(A5838="","",IF(E5838="weekly",7,IF(E5838="fortnightly",14,IF(E5838="monthly",DATE(IF(MONTH(H5838)=12,YEAR(H5838)+1,YEAR(H5838)),VLOOKUP(MONTH(H5838),index!$D$2:$G$13,2,0),DAY(H5838)),
IF(E5838="quarterly",DATE(IF(MONTH(H5838)&gt;=10,YEAR(H5838)+1,YEAR(H5838)),VLOOKUP(MONTH(H5838),index!$D$2:$G$13,3,0),DAY(H5838)),
IF(E5838="halfyearly",DATE(IF(MONTH(H5838)&gt;=7,YEAR(H5838)+1,YEAR(H5838)),VLOOKUP(MONTH(H5838),index!$D$2:$G$13,4,0),DAY(H5838)),
DATE(YEAR(H5838)+1,MONTH(H5838),DAY(H5838)))))-H5838))+H5838)</f>
        <v/>
      </c>
      <c r="J5838" s="9" t="str">
        <f t="shared" si="562"/>
        <v/>
      </c>
      <c r="K5838" s="11" t="str">
        <f t="shared" si="563"/>
        <v/>
      </c>
      <c r="L5838" s="11" t="str">
        <f t="shared" si="564"/>
        <v/>
      </c>
      <c r="M5838" s="11" t="str">
        <f>IF(A5838="","",VLOOKUP(E5838,index!$A$1:$B$6,2,0)*K5838*G5838)</f>
        <v/>
      </c>
      <c r="N5838" s="11" t="str">
        <f>IF(A5838="","",-PMT(G5838*VLOOKUP(E5838,index!$A$1:$B$6,2,0),C5838,F5838,0,0))</f>
        <v/>
      </c>
      <c r="O5838" s="11" t="str">
        <f t="shared" si="565"/>
        <v/>
      </c>
      <c r="P5838" s="11" t="str">
        <f t="shared" si="566"/>
        <v/>
      </c>
    </row>
    <row r="5839" spans="1:16" x14ac:dyDescent="0.25">
      <c r="A5839" s="9" t="str">
        <f>IF(A5838="","",IF(B5838&lt;C5838,A5838,IF(A5838=MAX('entry data'!$B$8:$B$507),"",A5838+1)))</f>
        <v/>
      </c>
      <c r="B5839" s="9" t="str">
        <f t="shared" si="561"/>
        <v/>
      </c>
      <c r="C5839" s="9" t="str">
        <f>IF(ISERROR(VLOOKUP(A5839,'entry data'!B:G,6,0)),"",VLOOKUP(A5839,'entry data'!B:G,6,0))</f>
        <v/>
      </c>
      <c r="D5839" s="9" t="str">
        <f>IF(ISERROR(VLOOKUP(A5839,'entry data'!B:C,2,0)),"",VLOOKUP(A5839,'entry data'!B:C,2,0))</f>
        <v/>
      </c>
      <c r="E5839" s="9" t="str">
        <f>IF(ISERROR(VLOOKUP(A5839,'entry data'!B:E,4,0)),"",VLOOKUP(A5839,'entry data'!B:E,4,0))</f>
        <v/>
      </c>
      <c r="F5839" s="11" t="str">
        <f>IF(A5839="","",IF(ISERROR(VLOOKUP(A5839,'entry data'!B:F,5,0)),"",VLOOKUP(A5839,'entry data'!B:F,5,0)))</f>
        <v/>
      </c>
      <c r="G5839" s="12" t="str">
        <f>IF(A5839="","",IF(ISERROR(VLOOKUP(A5839,'entry data'!B:I,8,0)),"",VLOOKUP(A5839,'entry data'!B:I,7,0)))</f>
        <v/>
      </c>
      <c r="H5839" s="13" t="str">
        <f>IF(A5839="","",IF(B5839=1,VLOOKUP(A5839,'entry data'!B:D,3,0),I5838))</f>
        <v/>
      </c>
      <c r="I5839" s="14" t="str">
        <f>IF(A5839="","",IF(E5839="weekly",7,IF(E5839="fortnightly",14,IF(E5839="monthly",DATE(IF(MONTH(H5839)=12,YEAR(H5839)+1,YEAR(H5839)),VLOOKUP(MONTH(H5839),index!$D$2:$G$13,2,0),DAY(H5839)),
IF(E5839="quarterly",DATE(IF(MONTH(H5839)&gt;=10,YEAR(H5839)+1,YEAR(H5839)),VLOOKUP(MONTH(H5839),index!$D$2:$G$13,3,0),DAY(H5839)),
IF(E5839="halfyearly",DATE(IF(MONTH(H5839)&gt;=7,YEAR(H5839)+1,YEAR(H5839)),VLOOKUP(MONTH(H5839),index!$D$2:$G$13,4,0),DAY(H5839)),
DATE(YEAR(H5839)+1,MONTH(H5839),DAY(H5839)))))-H5839))+H5839)</f>
        <v/>
      </c>
      <c r="J5839" s="9" t="str">
        <f t="shared" si="562"/>
        <v/>
      </c>
      <c r="K5839" s="11" t="str">
        <f t="shared" si="563"/>
        <v/>
      </c>
      <c r="L5839" s="11" t="str">
        <f t="shared" si="564"/>
        <v/>
      </c>
      <c r="M5839" s="11" t="str">
        <f>IF(A5839="","",VLOOKUP(E5839,index!$A$1:$B$6,2,0)*K5839*G5839)</f>
        <v/>
      </c>
      <c r="N5839" s="11" t="str">
        <f>IF(A5839="","",-PMT(G5839*VLOOKUP(E5839,index!$A$1:$B$6,2,0),C5839,F5839,0,0))</f>
        <v/>
      </c>
      <c r="O5839" s="11" t="str">
        <f t="shared" si="565"/>
        <v/>
      </c>
      <c r="P5839" s="11" t="str">
        <f t="shared" si="566"/>
        <v/>
      </c>
    </row>
    <row r="5840" spans="1:16" x14ac:dyDescent="0.25">
      <c r="A5840" s="9" t="str">
        <f>IF(A5839="","",IF(B5839&lt;C5839,A5839,IF(A5839=MAX('entry data'!$B$8:$B$507),"",A5839+1)))</f>
        <v/>
      </c>
      <c r="B5840" s="9" t="str">
        <f t="shared" si="561"/>
        <v/>
      </c>
      <c r="C5840" s="9" t="str">
        <f>IF(ISERROR(VLOOKUP(A5840,'entry data'!B:G,6,0)),"",VLOOKUP(A5840,'entry data'!B:G,6,0))</f>
        <v/>
      </c>
      <c r="D5840" s="9" t="str">
        <f>IF(ISERROR(VLOOKUP(A5840,'entry data'!B:C,2,0)),"",VLOOKUP(A5840,'entry data'!B:C,2,0))</f>
        <v/>
      </c>
      <c r="E5840" s="9" t="str">
        <f>IF(ISERROR(VLOOKUP(A5840,'entry data'!B:E,4,0)),"",VLOOKUP(A5840,'entry data'!B:E,4,0))</f>
        <v/>
      </c>
      <c r="F5840" s="11" t="str">
        <f>IF(A5840="","",IF(ISERROR(VLOOKUP(A5840,'entry data'!B:F,5,0)),"",VLOOKUP(A5840,'entry data'!B:F,5,0)))</f>
        <v/>
      </c>
      <c r="G5840" s="12" t="str">
        <f>IF(A5840="","",IF(ISERROR(VLOOKUP(A5840,'entry data'!B:I,8,0)),"",VLOOKUP(A5840,'entry data'!B:I,7,0)))</f>
        <v/>
      </c>
      <c r="H5840" s="13" t="str">
        <f>IF(A5840="","",IF(B5840=1,VLOOKUP(A5840,'entry data'!B:D,3,0),I5839))</f>
        <v/>
      </c>
      <c r="I5840" s="14" t="str">
        <f>IF(A5840="","",IF(E5840="weekly",7,IF(E5840="fortnightly",14,IF(E5840="monthly",DATE(IF(MONTH(H5840)=12,YEAR(H5840)+1,YEAR(H5840)),VLOOKUP(MONTH(H5840),index!$D$2:$G$13,2,0),DAY(H5840)),
IF(E5840="quarterly",DATE(IF(MONTH(H5840)&gt;=10,YEAR(H5840)+1,YEAR(H5840)),VLOOKUP(MONTH(H5840),index!$D$2:$G$13,3,0),DAY(H5840)),
IF(E5840="halfyearly",DATE(IF(MONTH(H5840)&gt;=7,YEAR(H5840)+1,YEAR(H5840)),VLOOKUP(MONTH(H5840),index!$D$2:$G$13,4,0),DAY(H5840)),
DATE(YEAR(H5840)+1,MONTH(H5840),DAY(H5840)))))-H5840))+H5840)</f>
        <v/>
      </c>
      <c r="J5840" s="9" t="str">
        <f t="shared" si="562"/>
        <v/>
      </c>
      <c r="K5840" s="11" t="str">
        <f t="shared" si="563"/>
        <v/>
      </c>
      <c r="L5840" s="11" t="str">
        <f t="shared" si="564"/>
        <v/>
      </c>
      <c r="M5840" s="11" t="str">
        <f>IF(A5840="","",VLOOKUP(E5840,index!$A$1:$B$6,2,0)*K5840*G5840)</f>
        <v/>
      </c>
      <c r="N5840" s="11" t="str">
        <f>IF(A5840="","",-PMT(G5840*VLOOKUP(E5840,index!$A$1:$B$6,2,0),C5840,F5840,0,0))</f>
        <v/>
      </c>
      <c r="O5840" s="11" t="str">
        <f t="shared" si="565"/>
        <v/>
      </c>
      <c r="P5840" s="11" t="str">
        <f t="shared" si="566"/>
        <v/>
      </c>
    </row>
    <row r="5841" spans="1:16" x14ac:dyDescent="0.25">
      <c r="A5841" s="9" t="str">
        <f>IF(A5840="","",IF(B5840&lt;C5840,A5840,IF(A5840=MAX('entry data'!$B$8:$B$507),"",A5840+1)))</f>
        <v/>
      </c>
      <c r="B5841" s="9" t="str">
        <f t="shared" si="561"/>
        <v/>
      </c>
      <c r="C5841" s="9" t="str">
        <f>IF(ISERROR(VLOOKUP(A5841,'entry data'!B:G,6,0)),"",VLOOKUP(A5841,'entry data'!B:G,6,0))</f>
        <v/>
      </c>
      <c r="D5841" s="9" t="str">
        <f>IF(ISERROR(VLOOKUP(A5841,'entry data'!B:C,2,0)),"",VLOOKUP(A5841,'entry data'!B:C,2,0))</f>
        <v/>
      </c>
      <c r="E5841" s="9" t="str">
        <f>IF(ISERROR(VLOOKUP(A5841,'entry data'!B:E,4,0)),"",VLOOKUP(A5841,'entry data'!B:E,4,0))</f>
        <v/>
      </c>
      <c r="F5841" s="11" t="str">
        <f>IF(A5841="","",IF(ISERROR(VLOOKUP(A5841,'entry data'!B:F,5,0)),"",VLOOKUP(A5841,'entry data'!B:F,5,0)))</f>
        <v/>
      </c>
      <c r="G5841" s="12" t="str">
        <f>IF(A5841="","",IF(ISERROR(VLOOKUP(A5841,'entry data'!B:I,8,0)),"",VLOOKUP(A5841,'entry data'!B:I,7,0)))</f>
        <v/>
      </c>
      <c r="H5841" s="13" t="str">
        <f>IF(A5841="","",IF(B5841=1,VLOOKUP(A5841,'entry data'!B:D,3,0),I5840))</f>
        <v/>
      </c>
      <c r="I5841" s="14" t="str">
        <f>IF(A5841="","",IF(E5841="weekly",7,IF(E5841="fortnightly",14,IF(E5841="monthly",DATE(IF(MONTH(H5841)=12,YEAR(H5841)+1,YEAR(H5841)),VLOOKUP(MONTH(H5841),index!$D$2:$G$13,2,0),DAY(H5841)),
IF(E5841="quarterly",DATE(IF(MONTH(H5841)&gt;=10,YEAR(H5841)+1,YEAR(H5841)),VLOOKUP(MONTH(H5841),index!$D$2:$G$13,3,0),DAY(H5841)),
IF(E5841="halfyearly",DATE(IF(MONTH(H5841)&gt;=7,YEAR(H5841)+1,YEAR(H5841)),VLOOKUP(MONTH(H5841),index!$D$2:$G$13,4,0),DAY(H5841)),
DATE(YEAR(H5841)+1,MONTH(H5841),DAY(H5841)))))-H5841))+H5841)</f>
        <v/>
      </c>
      <c r="J5841" s="9" t="str">
        <f t="shared" si="562"/>
        <v/>
      </c>
      <c r="K5841" s="11" t="str">
        <f t="shared" si="563"/>
        <v/>
      </c>
      <c r="L5841" s="11" t="str">
        <f t="shared" si="564"/>
        <v/>
      </c>
      <c r="M5841" s="11" t="str">
        <f>IF(A5841="","",VLOOKUP(E5841,index!$A$1:$B$6,2,0)*K5841*G5841)</f>
        <v/>
      </c>
      <c r="N5841" s="11" t="str">
        <f>IF(A5841="","",-PMT(G5841*VLOOKUP(E5841,index!$A$1:$B$6,2,0),C5841,F5841,0,0))</f>
        <v/>
      </c>
      <c r="O5841" s="11" t="str">
        <f t="shared" si="565"/>
        <v/>
      </c>
      <c r="P5841" s="11" t="str">
        <f t="shared" si="566"/>
        <v/>
      </c>
    </row>
    <row r="5842" spans="1:16" x14ac:dyDescent="0.25">
      <c r="A5842" s="9" t="str">
        <f>IF(A5841="","",IF(B5841&lt;C5841,A5841,IF(A5841=MAX('entry data'!$B$8:$B$507),"",A5841+1)))</f>
        <v/>
      </c>
      <c r="B5842" s="9" t="str">
        <f t="shared" si="561"/>
        <v/>
      </c>
      <c r="C5842" s="9" t="str">
        <f>IF(ISERROR(VLOOKUP(A5842,'entry data'!B:G,6,0)),"",VLOOKUP(A5842,'entry data'!B:G,6,0))</f>
        <v/>
      </c>
      <c r="D5842" s="9" t="str">
        <f>IF(ISERROR(VLOOKUP(A5842,'entry data'!B:C,2,0)),"",VLOOKUP(A5842,'entry data'!B:C,2,0))</f>
        <v/>
      </c>
      <c r="E5842" s="9" t="str">
        <f>IF(ISERROR(VLOOKUP(A5842,'entry data'!B:E,4,0)),"",VLOOKUP(A5842,'entry data'!B:E,4,0))</f>
        <v/>
      </c>
      <c r="F5842" s="11" t="str">
        <f>IF(A5842="","",IF(ISERROR(VLOOKUP(A5842,'entry data'!B:F,5,0)),"",VLOOKUP(A5842,'entry data'!B:F,5,0)))</f>
        <v/>
      </c>
      <c r="G5842" s="12" t="str">
        <f>IF(A5842="","",IF(ISERROR(VLOOKUP(A5842,'entry data'!B:I,8,0)),"",VLOOKUP(A5842,'entry data'!B:I,7,0)))</f>
        <v/>
      </c>
      <c r="H5842" s="13" t="str">
        <f>IF(A5842="","",IF(B5842=1,VLOOKUP(A5842,'entry data'!B:D,3,0),I5841))</f>
        <v/>
      </c>
      <c r="I5842" s="14" t="str">
        <f>IF(A5842="","",IF(E5842="weekly",7,IF(E5842="fortnightly",14,IF(E5842="monthly",DATE(IF(MONTH(H5842)=12,YEAR(H5842)+1,YEAR(H5842)),VLOOKUP(MONTH(H5842),index!$D$2:$G$13,2,0),DAY(H5842)),
IF(E5842="quarterly",DATE(IF(MONTH(H5842)&gt;=10,YEAR(H5842)+1,YEAR(H5842)),VLOOKUP(MONTH(H5842),index!$D$2:$G$13,3,0),DAY(H5842)),
IF(E5842="halfyearly",DATE(IF(MONTH(H5842)&gt;=7,YEAR(H5842)+1,YEAR(H5842)),VLOOKUP(MONTH(H5842),index!$D$2:$G$13,4,0),DAY(H5842)),
DATE(YEAR(H5842)+1,MONTH(H5842),DAY(H5842)))))-H5842))+H5842)</f>
        <v/>
      </c>
      <c r="J5842" s="9" t="str">
        <f t="shared" si="562"/>
        <v/>
      </c>
      <c r="K5842" s="11" t="str">
        <f t="shared" si="563"/>
        <v/>
      </c>
      <c r="L5842" s="11" t="str">
        <f t="shared" si="564"/>
        <v/>
      </c>
      <c r="M5842" s="11" t="str">
        <f>IF(A5842="","",VLOOKUP(E5842,index!$A$1:$B$6,2,0)*K5842*G5842)</f>
        <v/>
      </c>
      <c r="N5842" s="11" t="str">
        <f>IF(A5842="","",-PMT(G5842*VLOOKUP(E5842,index!$A$1:$B$6,2,0),C5842,F5842,0,0))</f>
        <v/>
      </c>
      <c r="O5842" s="11" t="str">
        <f t="shared" si="565"/>
        <v/>
      </c>
      <c r="P5842" s="11" t="str">
        <f t="shared" si="566"/>
        <v/>
      </c>
    </row>
    <row r="5843" spans="1:16" x14ac:dyDescent="0.25">
      <c r="A5843" s="9" t="str">
        <f>IF(A5842="","",IF(B5842&lt;C5842,A5842,IF(A5842=MAX('entry data'!$B$8:$B$507),"",A5842+1)))</f>
        <v/>
      </c>
      <c r="B5843" s="9" t="str">
        <f t="shared" si="561"/>
        <v/>
      </c>
      <c r="C5843" s="9" t="str">
        <f>IF(ISERROR(VLOOKUP(A5843,'entry data'!B:G,6,0)),"",VLOOKUP(A5843,'entry data'!B:G,6,0))</f>
        <v/>
      </c>
      <c r="D5843" s="9" t="str">
        <f>IF(ISERROR(VLOOKUP(A5843,'entry data'!B:C,2,0)),"",VLOOKUP(A5843,'entry data'!B:C,2,0))</f>
        <v/>
      </c>
      <c r="E5843" s="9" t="str">
        <f>IF(ISERROR(VLOOKUP(A5843,'entry data'!B:E,4,0)),"",VLOOKUP(A5843,'entry data'!B:E,4,0))</f>
        <v/>
      </c>
      <c r="F5843" s="11" t="str">
        <f>IF(A5843="","",IF(ISERROR(VLOOKUP(A5843,'entry data'!B:F,5,0)),"",VLOOKUP(A5843,'entry data'!B:F,5,0)))</f>
        <v/>
      </c>
      <c r="G5843" s="12" t="str">
        <f>IF(A5843="","",IF(ISERROR(VLOOKUP(A5843,'entry data'!B:I,8,0)),"",VLOOKUP(A5843,'entry data'!B:I,7,0)))</f>
        <v/>
      </c>
      <c r="H5843" s="13" t="str">
        <f>IF(A5843="","",IF(B5843=1,VLOOKUP(A5843,'entry data'!B:D,3,0),I5842))</f>
        <v/>
      </c>
      <c r="I5843" s="14" t="str">
        <f>IF(A5843="","",IF(E5843="weekly",7,IF(E5843="fortnightly",14,IF(E5843="monthly",DATE(IF(MONTH(H5843)=12,YEAR(H5843)+1,YEAR(H5843)),VLOOKUP(MONTH(H5843),index!$D$2:$G$13,2,0),DAY(H5843)),
IF(E5843="quarterly",DATE(IF(MONTH(H5843)&gt;=10,YEAR(H5843)+1,YEAR(H5843)),VLOOKUP(MONTH(H5843),index!$D$2:$G$13,3,0),DAY(H5843)),
IF(E5843="halfyearly",DATE(IF(MONTH(H5843)&gt;=7,YEAR(H5843)+1,YEAR(H5843)),VLOOKUP(MONTH(H5843),index!$D$2:$G$13,4,0),DAY(H5843)),
DATE(YEAR(H5843)+1,MONTH(H5843),DAY(H5843)))))-H5843))+H5843)</f>
        <v/>
      </c>
      <c r="J5843" s="9" t="str">
        <f t="shared" si="562"/>
        <v/>
      </c>
      <c r="K5843" s="11" t="str">
        <f t="shared" si="563"/>
        <v/>
      </c>
      <c r="L5843" s="11" t="str">
        <f t="shared" si="564"/>
        <v/>
      </c>
      <c r="M5843" s="11" t="str">
        <f>IF(A5843="","",VLOOKUP(E5843,index!$A$1:$B$6,2,0)*K5843*G5843)</f>
        <v/>
      </c>
      <c r="N5843" s="11" t="str">
        <f>IF(A5843="","",-PMT(G5843*VLOOKUP(E5843,index!$A$1:$B$6,2,0),C5843,F5843,0,0))</f>
        <v/>
      </c>
      <c r="O5843" s="11" t="str">
        <f t="shared" si="565"/>
        <v/>
      </c>
      <c r="P5843" s="11" t="str">
        <f t="shared" si="566"/>
        <v/>
      </c>
    </row>
    <row r="5844" spans="1:16" x14ac:dyDescent="0.25">
      <c r="A5844" s="9" t="str">
        <f>IF(A5843="","",IF(B5843&lt;C5843,A5843,IF(A5843=MAX('entry data'!$B$8:$B$507),"",A5843+1)))</f>
        <v/>
      </c>
      <c r="B5844" s="9" t="str">
        <f t="shared" si="561"/>
        <v/>
      </c>
      <c r="C5844" s="9" t="str">
        <f>IF(ISERROR(VLOOKUP(A5844,'entry data'!B:G,6,0)),"",VLOOKUP(A5844,'entry data'!B:G,6,0))</f>
        <v/>
      </c>
      <c r="D5844" s="9" t="str">
        <f>IF(ISERROR(VLOOKUP(A5844,'entry data'!B:C,2,0)),"",VLOOKUP(A5844,'entry data'!B:C,2,0))</f>
        <v/>
      </c>
      <c r="E5844" s="9" t="str">
        <f>IF(ISERROR(VLOOKUP(A5844,'entry data'!B:E,4,0)),"",VLOOKUP(A5844,'entry data'!B:E,4,0))</f>
        <v/>
      </c>
      <c r="F5844" s="11" t="str">
        <f>IF(A5844="","",IF(ISERROR(VLOOKUP(A5844,'entry data'!B:F,5,0)),"",VLOOKUP(A5844,'entry data'!B:F,5,0)))</f>
        <v/>
      </c>
      <c r="G5844" s="12" t="str">
        <f>IF(A5844="","",IF(ISERROR(VLOOKUP(A5844,'entry data'!B:I,8,0)),"",VLOOKUP(A5844,'entry data'!B:I,7,0)))</f>
        <v/>
      </c>
      <c r="H5844" s="13" t="str">
        <f>IF(A5844="","",IF(B5844=1,VLOOKUP(A5844,'entry data'!B:D,3,0),I5843))</f>
        <v/>
      </c>
      <c r="I5844" s="14" t="str">
        <f>IF(A5844="","",IF(E5844="weekly",7,IF(E5844="fortnightly",14,IF(E5844="monthly",DATE(IF(MONTH(H5844)=12,YEAR(H5844)+1,YEAR(H5844)),VLOOKUP(MONTH(H5844),index!$D$2:$G$13,2,0),DAY(H5844)),
IF(E5844="quarterly",DATE(IF(MONTH(H5844)&gt;=10,YEAR(H5844)+1,YEAR(H5844)),VLOOKUP(MONTH(H5844),index!$D$2:$G$13,3,0),DAY(H5844)),
IF(E5844="halfyearly",DATE(IF(MONTH(H5844)&gt;=7,YEAR(H5844)+1,YEAR(H5844)),VLOOKUP(MONTH(H5844),index!$D$2:$G$13,4,0),DAY(H5844)),
DATE(YEAR(H5844)+1,MONTH(H5844),DAY(H5844)))))-H5844))+H5844)</f>
        <v/>
      </c>
      <c r="J5844" s="9" t="str">
        <f t="shared" si="562"/>
        <v/>
      </c>
      <c r="K5844" s="11" t="str">
        <f t="shared" si="563"/>
        <v/>
      </c>
      <c r="L5844" s="11" t="str">
        <f t="shared" si="564"/>
        <v/>
      </c>
      <c r="M5844" s="11" t="str">
        <f>IF(A5844="","",VLOOKUP(E5844,index!$A$1:$B$6,2,0)*K5844*G5844)</f>
        <v/>
      </c>
      <c r="N5844" s="11" t="str">
        <f>IF(A5844="","",-PMT(G5844*VLOOKUP(E5844,index!$A$1:$B$6,2,0),C5844,F5844,0,0))</f>
        <v/>
      </c>
      <c r="O5844" s="11" t="str">
        <f t="shared" si="565"/>
        <v/>
      </c>
      <c r="P5844" s="11" t="str">
        <f t="shared" si="566"/>
        <v/>
      </c>
    </row>
    <row r="5845" spans="1:16" x14ac:dyDescent="0.25">
      <c r="A5845" s="9" t="str">
        <f>IF(A5844="","",IF(B5844&lt;C5844,A5844,IF(A5844=MAX('entry data'!$B$8:$B$507),"",A5844+1)))</f>
        <v/>
      </c>
      <c r="B5845" s="9" t="str">
        <f t="shared" si="561"/>
        <v/>
      </c>
      <c r="C5845" s="9" t="str">
        <f>IF(ISERROR(VLOOKUP(A5845,'entry data'!B:G,6,0)),"",VLOOKUP(A5845,'entry data'!B:G,6,0))</f>
        <v/>
      </c>
      <c r="D5845" s="9" t="str">
        <f>IF(ISERROR(VLOOKUP(A5845,'entry data'!B:C,2,0)),"",VLOOKUP(A5845,'entry data'!B:C,2,0))</f>
        <v/>
      </c>
      <c r="E5845" s="9" t="str">
        <f>IF(ISERROR(VLOOKUP(A5845,'entry data'!B:E,4,0)),"",VLOOKUP(A5845,'entry data'!B:E,4,0))</f>
        <v/>
      </c>
      <c r="F5845" s="11" t="str">
        <f>IF(A5845="","",IF(ISERROR(VLOOKUP(A5845,'entry data'!B:F,5,0)),"",VLOOKUP(A5845,'entry data'!B:F,5,0)))</f>
        <v/>
      </c>
      <c r="G5845" s="12" t="str">
        <f>IF(A5845="","",IF(ISERROR(VLOOKUP(A5845,'entry data'!B:I,8,0)),"",VLOOKUP(A5845,'entry data'!B:I,7,0)))</f>
        <v/>
      </c>
      <c r="H5845" s="13" t="str">
        <f>IF(A5845="","",IF(B5845=1,VLOOKUP(A5845,'entry data'!B:D,3,0),I5844))</f>
        <v/>
      </c>
      <c r="I5845" s="14" t="str">
        <f>IF(A5845="","",IF(E5845="weekly",7,IF(E5845="fortnightly",14,IF(E5845="monthly",DATE(IF(MONTH(H5845)=12,YEAR(H5845)+1,YEAR(H5845)),VLOOKUP(MONTH(H5845),index!$D$2:$G$13,2,0),DAY(H5845)),
IF(E5845="quarterly",DATE(IF(MONTH(H5845)&gt;=10,YEAR(H5845)+1,YEAR(H5845)),VLOOKUP(MONTH(H5845),index!$D$2:$G$13,3,0),DAY(H5845)),
IF(E5845="halfyearly",DATE(IF(MONTH(H5845)&gt;=7,YEAR(H5845)+1,YEAR(H5845)),VLOOKUP(MONTH(H5845),index!$D$2:$G$13,4,0),DAY(H5845)),
DATE(YEAR(H5845)+1,MONTH(H5845),DAY(H5845)))))-H5845))+H5845)</f>
        <v/>
      </c>
      <c r="J5845" s="9" t="str">
        <f t="shared" si="562"/>
        <v/>
      </c>
      <c r="K5845" s="11" t="str">
        <f t="shared" si="563"/>
        <v/>
      </c>
      <c r="L5845" s="11" t="str">
        <f t="shared" si="564"/>
        <v/>
      </c>
      <c r="M5845" s="11" t="str">
        <f>IF(A5845="","",VLOOKUP(E5845,index!$A$1:$B$6,2,0)*K5845*G5845)</f>
        <v/>
      </c>
      <c r="N5845" s="11" t="str">
        <f>IF(A5845="","",-PMT(G5845*VLOOKUP(E5845,index!$A$1:$B$6,2,0),C5845,F5845,0,0))</f>
        <v/>
      </c>
      <c r="O5845" s="11" t="str">
        <f t="shared" si="565"/>
        <v/>
      </c>
      <c r="P5845" s="11" t="str">
        <f t="shared" si="566"/>
        <v/>
      </c>
    </row>
    <row r="5846" spans="1:16" x14ac:dyDescent="0.25">
      <c r="A5846" s="9" t="str">
        <f>IF(A5845="","",IF(B5845&lt;C5845,A5845,IF(A5845=MAX('entry data'!$B$8:$B$507),"",A5845+1)))</f>
        <v/>
      </c>
      <c r="B5846" s="9" t="str">
        <f t="shared" si="561"/>
        <v/>
      </c>
      <c r="C5846" s="9" t="str">
        <f>IF(ISERROR(VLOOKUP(A5846,'entry data'!B:G,6,0)),"",VLOOKUP(A5846,'entry data'!B:G,6,0))</f>
        <v/>
      </c>
      <c r="D5846" s="9" t="str">
        <f>IF(ISERROR(VLOOKUP(A5846,'entry data'!B:C,2,0)),"",VLOOKUP(A5846,'entry data'!B:C,2,0))</f>
        <v/>
      </c>
      <c r="E5846" s="9" t="str">
        <f>IF(ISERROR(VLOOKUP(A5846,'entry data'!B:E,4,0)),"",VLOOKUP(A5846,'entry data'!B:E,4,0))</f>
        <v/>
      </c>
      <c r="F5846" s="11" t="str">
        <f>IF(A5846="","",IF(ISERROR(VLOOKUP(A5846,'entry data'!B:F,5,0)),"",VLOOKUP(A5846,'entry data'!B:F,5,0)))</f>
        <v/>
      </c>
      <c r="G5846" s="12" t="str">
        <f>IF(A5846="","",IF(ISERROR(VLOOKUP(A5846,'entry data'!B:I,8,0)),"",VLOOKUP(A5846,'entry data'!B:I,7,0)))</f>
        <v/>
      </c>
      <c r="H5846" s="13" t="str">
        <f>IF(A5846="","",IF(B5846=1,VLOOKUP(A5846,'entry data'!B:D,3,0),I5845))</f>
        <v/>
      </c>
      <c r="I5846" s="14" t="str">
        <f>IF(A5846="","",IF(E5846="weekly",7,IF(E5846="fortnightly",14,IF(E5846="monthly",DATE(IF(MONTH(H5846)=12,YEAR(H5846)+1,YEAR(H5846)),VLOOKUP(MONTH(H5846),index!$D$2:$G$13,2,0),DAY(H5846)),
IF(E5846="quarterly",DATE(IF(MONTH(H5846)&gt;=10,YEAR(H5846)+1,YEAR(H5846)),VLOOKUP(MONTH(H5846),index!$D$2:$G$13,3,0),DAY(H5846)),
IF(E5846="halfyearly",DATE(IF(MONTH(H5846)&gt;=7,YEAR(H5846)+1,YEAR(H5846)),VLOOKUP(MONTH(H5846),index!$D$2:$G$13,4,0),DAY(H5846)),
DATE(YEAR(H5846)+1,MONTH(H5846),DAY(H5846)))))-H5846))+H5846)</f>
        <v/>
      </c>
      <c r="J5846" s="9" t="str">
        <f t="shared" si="562"/>
        <v/>
      </c>
      <c r="K5846" s="11" t="str">
        <f t="shared" si="563"/>
        <v/>
      </c>
      <c r="L5846" s="11" t="str">
        <f t="shared" si="564"/>
        <v/>
      </c>
      <c r="M5846" s="11" t="str">
        <f>IF(A5846="","",VLOOKUP(E5846,index!$A$1:$B$6,2,0)*K5846*G5846)</f>
        <v/>
      </c>
      <c r="N5846" s="11" t="str">
        <f>IF(A5846="","",-PMT(G5846*VLOOKUP(E5846,index!$A$1:$B$6,2,0),C5846,F5846,0,0))</f>
        <v/>
      </c>
      <c r="O5846" s="11" t="str">
        <f t="shared" si="565"/>
        <v/>
      </c>
      <c r="P5846" s="11" t="str">
        <f t="shared" si="566"/>
        <v/>
      </c>
    </row>
    <row r="5847" spans="1:16" x14ac:dyDescent="0.25">
      <c r="A5847" s="9" t="str">
        <f>IF(A5846="","",IF(B5846&lt;C5846,A5846,IF(A5846=MAX('entry data'!$B$8:$B$507),"",A5846+1)))</f>
        <v/>
      </c>
      <c r="B5847" s="9" t="str">
        <f t="shared" ref="B5847:B5910" si="567">IF(A5847="","",IF(B5846=C5846,1,B5846+1))</f>
        <v/>
      </c>
      <c r="C5847" s="9" t="str">
        <f>IF(ISERROR(VLOOKUP(A5847,'entry data'!B:G,6,0)),"",VLOOKUP(A5847,'entry data'!B:G,6,0))</f>
        <v/>
      </c>
      <c r="D5847" s="9" t="str">
        <f>IF(ISERROR(VLOOKUP(A5847,'entry data'!B:C,2,0)),"",VLOOKUP(A5847,'entry data'!B:C,2,0))</f>
        <v/>
      </c>
      <c r="E5847" s="9" t="str">
        <f>IF(ISERROR(VLOOKUP(A5847,'entry data'!B:E,4,0)),"",VLOOKUP(A5847,'entry data'!B:E,4,0))</f>
        <v/>
      </c>
      <c r="F5847" s="11" t="str">
        <f>IF(A5847="","",IF(ISERROR(VLOOKUP(A5847,'entry data'!B:F,5,0)),"",VLOOKUP(A5847,'entry data'!B:F,5,0)))</f>
        <v/>
      </c>
      <c r="G5847" s="12" t="str">
        <f>IF(A5847="","",IF(ISERROR(VLOOKUP(A5847,'entry data'!B:I,8,0)),"",VLOOKUP(A5847,'entry data'!B:I,7,0)))</f>
        <v/>
      </c>
      <c r="H5847" s="13" t="str">
        <f>IF(A5847="","",IF(B5847=1,VLOOKUP(A5847,'entry data'!B:D,3,0),I5846))</f>
        <v/>
      </c>
      <c r="I5847" s="14" t="str">
        <f>IF(A5847="","",IF(E5847="weekly",7,IF(E5847="fortnightly",14,IF(E5847="monthly",DATE(IF(MONTH(H5847)=12,YEAR(H5847)+1,YEAR(H5847)),VLOOKUP(MONTH(H5847),index!$D$2:$G$13,2,0),DAY(H5847)),
IF(E5847="quarterly",DATE(IF(MONTH(H5847)&gt;=10,YEAR(H5847)+1,YEAR(H5847)),VLOOKUP(MONTH(H5847),index!$D$2:$G$13,3,0),DAY(H5847)),
IF(E5847="halfyearly",DATE(IF(MONTH(H5847)&gt;=7,YEAR(H5847)+1,YEAR(H5847)),VLOOKUP(MONTH(H5847),index!$D$2:$G$13,4,0),DAY(H5847)),
DATE(YEAR(H5847)+1,MONTH(H5847),DAY(H5847)))))-H5847))+H5847)</f>
        <v/>
      </c>
      <c r="J5847" s="9" t="str">
        <f t="shared" ref="J5847:J5910" si="568">IF(A5847="","",IF(MONTH(I5847)&lt;10,YEAR(I5847)&amp;"-0"&amp;MONTH(I5847),YEAR(I5847)&amp;"-"&amp;MONTH(I5847)))</f>
        <v/>
      </c>
      <c r="K5847" s="11" t="str">
        <f t="shared" ref="K5847:K5910" si="569">IF(A5847="","",IF(B5847=1,F5847,O5846))</f>
        <v/>
      </c>
      <c r="L5847" s="11" t="str">
        <f t="shared" ref="L5847:L5910" si="570">IF(A5847="","",N5847-M5847)</f>
        <v/>
      </c>
      <c r="M5847" s="11" t="str">
        <f>IF(A5847="","",VLOOKUP(E5847,index!$A$1:$B$6,2,0)*K5847*G5847)</f>
        <v/>
      </c>
      <c r="N5847" s="11" t="str">
        <f>IF(A5847="","",-PMT(G5847*VLOOKUP(E5847,index!$A$1:$B$6,2,0),C5847,F5847,0,0))</f>
        <v/>
      </c>
      <c r="O5847" s="11" t="str">
        <f t="shared" ref="O5847:O5910" si="571">IF(A5847="","",K5847-L5847)</f>
        <v/>
      </c>
      <c r="P5847" s="11" t="str">
        <f t="shared" si="566"/>
        <v/>
      </c>
    </row>
    <row r="5848" spans="1:16" x14ac:dyDescent="0.25">
      <c r="A5848" s="9" t="str">
        <f>IF(A5847="","",IF(B5847&lt;C5847,A5847,IF(A5847=MAX('entry data'!$B$8:$B$507),"",A5847+1)))</f>
        <v/>
      </c>
      <c r="B5848" s="9" t="str">
        <f t="shared" si="567"/>
        <v/>
      </c>
      <c r="C5848" s="9" t="str">
        <f>IF(ISERROR(VLOOKUP(A5848,'entry data'!B:G,6,0)),"",VLOOKUP(A5848,'entry data'!B:G,6,0))</f>
        <v/>
      </c>
      <c r="D5848" s="9" t="str">
        <f>IF(ISERROR(VLOOKUP(A5848,'entry data'!B:C,2,0)),"",VLOOKUP(A5848,'entry data'!B:C,2,0))</f>
        <v/>
      </c>
      <c r="E5848" s="9" t="str">
        <f>IF(ISERROR(VLOOKUP(A5848,'entry data'!B:E,4,0)),"",VLOOKUP(A5848,'entry data'!B:E,4,0))</f>
        <v/>
      </c>
      <c r="F5848" s="11" t="str">
        <f>IF(A5848="","",IF(ISERROR(VLOOKUP(A5848,'entry data'!B:F,5,0)),"",VLOOKUP(A5848,'entry data'!B:F,5,0)))</f>
        <v/>
      </c>
      <c r="G5848" s="12" t="str">
        <f>IF(A5848="","",IF(ISERROR(VLOOKUP(A5848,'entry data'!B:I,8,0)),"",VLOOKUP(A5848,'entry data'!B:I,7,0)))</f>
        <v/>
      </c>
      <c r="H5848" s="13" t="str">
        <f>IF(A5848="","",IF(B5848=1,VLOOKUP(A5848,'entry data'!B:D,3,0),I5847))</f>
        <v/>
      </c>
      <c r="I5848" s="14" t="str">
        <f>IF(A5848="","",IF(E5848="weekly",7,IF(E5848="fortnightly",14,IF(E5848="monthly",DATE(IF(MONTH(H5848)=12,YEAR(H5848)+1,YEAR(H5848)),VLOOKUP(MONTH(H5848),index!$D$2:$G$13,2,0),DAY(H5848)),
IF(E5848="quarterly",DATE(IF(MONTH(H5848)&gt;=10,YEAR(H5848)+1,YEAR(H5848)),VLOOKUP(MONTH(H5848),index!$D$2:$G$13,3,0),DAY(H5848)),
IF(E5848="halfyearly",DATE(IF(MONTH(H5848)&gt;=7,YEAR(H5848)+1,YEAR(H5848)),VLOOKUP(MONTH(H5848),index!$D$2:$G$13,4,0),DAY(H5848)),
DATE(YEAR(H5848)+1,MONTH(H5848),DAY(H5848)))))-H5848))+H5848)</f>
        <v/>
      </c>
      <c r="J5848" s="9" t="str">
        <f t="shared" si="568"/>
        <v/>
      </c>
      <c r="K5848" s="11" t="str">
        <f t="shared" si="569"/>
        <v/>
      </c>
      <c r="L5848" s="11" t="str">
        <f t="shared" si="570"/>
        <v/>
      </c>
      <c r="M5848" s="11" t="str">
        <f>IF(A5848="","",VLOOKUP(E5848,index!$A$1:$B$6,2,0)*K5848*G5848)</f>
        <v/>
      </c>
      <c r="N5848" s="11" t="str">
        <f>IF(A5848="","",-PMT(G5848*VLOOKUP(E5848,index!$A$1:$B$6,2,0),C5848,F5848,0,0))</f>
        <v/>
      </c>
      <c r="O5848" s="11" t="str">
        <f t="shared" si="571"/>
        <v/>
      </c>
      <c r="P5848" s="11" t="str">
        <f t="shared" si="566"/>
        <v/>
      </c>
    </row>
    <row r="5849" spans="1:16" x14ac:dyDescent="0.25">
      <c r="A5849" s="9" t="str">
        <f>IF(A5848="","",IF(B5848&lt;C5848,A5848,IF(A5848=MAX('entry data'!$B$8:$B$507),"",A5848+1)))</f>
        <v/>
      </c>
      <c r="B5849" s="9" t="str">
        <f t="shared" si="567"/>
        <v/>
      </c>
      <c r="C5849" s="9" t="str">
        <f>IF(ISERROR(VLOOKUP(A5849,'entry data'!B:G,6,0)),"",VLOOKUP(A5849,'entry data'!B:G,6,0))</f>
        <v/>
      </c>
      <c r="D5849" s="9" t="str">
        <f>IF(ISERROR(VLOOKUP(A5849,'entry data'!B:C,2,0)),"",VLOOKUP(A5849,'entry data'!B:C,2,0))</f>
        <v/>
      </c>
      <c r="E5849" s="9" t="str">
        <f>IF(ISERROR(VLOOKUP(A5849,'entry data'!B:E,4,0)),"",VLOOKUP(A5849,'entry data'!B:E,4,0))</f>
        <v/>
      </c>
      <c r="F5849" s="11" t="str">
        <f>IF(A5849="","",IF(ISERROR(VLOOKUP(A5849,'entry data'!B:F,5,0)),"",VLOOKUP(A5849,'entry data'!B:F,5,0)))</f>
        <v/>
      </c>
      <c r="G5849" s="12" t="str">
        <f>IF(A5849="","",IF(ISERROR(VLOOKUP(A5849,'entry data'!B:I,8,0)),"",VLOOKUP(A5849,'entry data'!B:I,7,0)))</f>
        <v/>
      </c>
      <c r="H5849" s="13" t="str">
        <f>IF(A5849="","",IF(B5849=1,VLOOKUP(A5849,'entry data'!B:D,3,0),I5848))</f>
        <v/>
      </c>
      <c r="I5849" s="14" t="str">
        <f>IF(A5849="","",IF(E5849="weekly",7,IF(E5849="fortnightly",14,IF(E5849="monthly",DATE(IF(MONTH(H5849)=12,YEAR(H5849)+1,YEAR(H5849)),VLOOKUP(MONTH(H5849),index!$D$2:$G$13,2,0),DAY(H5849)),
IF(E5849="quarterly",DATE(IF(MONTH(H5849)&gt;=10,YEAR(H5849)+1,YEAR(H5849)),VLOOKUP(MONTH(H5849),index!$D$2:$G$13,3,0),DAY(H5849)),
IF(E5849="halfyearly",DATE(IF(MONTH(H5849)&gt;=7,YEAR(H5849)+1,YEAR(H5849)),VLOOKUP(MONTH(H5849),index!$D$2:$G$13,4,0),DAY(H5849)),
DATE(YEAR(H5849)+1,MONTH(H5849),DAY(H5849)))))-H5849))+H5849)</f>
        <v/>
      </c>
      <c r="J5849" s="9" t="str">
        <f t="shared" si="568"/>
        <v/>
      </c>
      <c r="K5849" s="11" t="str">
        <f t="shared" si="569"/>
        <v/>
      </c>
      <c r="L5849" s="11" t="str">
        <f t="shared" si="570"/>
        <v/>
      </c>
      <c r="M5849" s="11" t="str">
        <f>IF(A5849="","",VLOOKUP(E5849,index!$A$1:$B$6,2,0)*K5849*G5849)</f>
        <v/>
      </c>
      <c r="N5849" s="11" t="str">
        <f>IF(A5849="","",-PMT(G5849*VLOOKUP(E5849,index!$A$1:$B$6,2,0),C5849,F5849,0,0))</f>
        <v/>
      </c>
      <c r="O5849" s="11" t="str">
        <f t="shared" si="571"/>
        <v/>
      </c>
      <c r="P5849" s="11" t="str">
        <f t="shared" si="566"/>
        <v/>
      </c>
    </row>
    <row r="5850" spans="1:16" x14ac:dyDescent="0.25">
      <c r="A5850" s="9" t="str">
        <f>IF(A5849="","",IF(B5849&lt;C5849,A5849,IF(A5849=MAX('entry data'!$B$8:$B$507),"",A5849+1)))</f>
        <v/>
      </c>
      <c r="B5850" s="9" t="str">
        <f t="shared" si="567"/>
        <v/>
      </c>
      <c r="C5850" s="9" t="str">
        <f>IF(ISERROR(VLOOKUP(A5850,'entry data'!B:G,6,0)),"",VLOOKUP(A5850,'entry data'!B:G,6,0))</f>
        <v/>
      </c>
      <c r="D5850" s="9" t="str">
        <f>IF(ISERROR(VLOOKUP(A5850,'entry data'!B:C,2,0)),"",VLOOKUP(A5850,'entry data'!B:C,2,0))</f>
        <v/>
      </c>
      <c r="E5850" s="9" t="str">
        <f>IF(ISERROR(VLOOKUP(A5850,'entry data'!B:E,4,0)),"",VLOOKUP(A5850,'entry data'!B:E,4,0))</f>
        <v/>
      </c>
      <c r="F5850" s="11" t="str">
        <f>IF(A5850="","",IF(ISERROR(VLOOKUP(A5850,'entry data'!B:F,5,0)),"",VLOOKUP(A5850,'entry data'!B:F,5,0)))</f>
        <v/>
      </c>
      <c r="G5850" s="12" t="str">
        <f>IF(A5850="","",IF(ISERROR(VLOOKUP(A5850,'entry data'!B:I,8,0)),"",VLOOKUP(A5850,'entry data'!B:I,7,0)))</f>
        <v/>
      </c>
      <c r="H5850" s="13" t="str">
        <f>IF(A5850="","",IF(B5850=1,VLOOKUP(A5850,'entry data'!B:D,3,0),I5849))</f>
        <v/>
      </c>
      <c r="I5850" s="14" t="str">
        <f>IF(A5850="","",IF(E5850="weekly",7,IF(E5850="fortnightly",14,IF(E5850="monthly",DATE(IF(MONTH(H5850)=12,YEAR(H5850)+1,YEAR(H5850)),VLOOKUP(MONTH(H5850),index!$D$2:$G$13,2,0),DAY(H5850)),
IF(E5850="quarterly",DATE(IF(MONTH(H5850)&gt;=10,YEAR(H5850)+1,YEAR(H5850)),VLOOKUP(MONTH(H5850),index!$D$2:$G$13,3,0),DAY(H5850)),
IF(E5850="halfyearly",DATE(IF(MONTH(H5850)&gt;=7,YEAR(H5850)+1,YEAR(H5850)),VLOOKUP(MONTH(H5850),index!$D$2:$G$13,4,0),DAY(H5850)),
DATE(YEAR(H5850)+1,MONTH(H5850),DAY(H5850)))))-H5850))+H5850)</f>
        <v/>
      </c>
      <c r="J5850" s="9" t="str">
        <f t="shared" si="568"/>
        <v/>
      </c>
      <c r="K5850" s="11" t="str">
        <f t="shared" si="569"/>
        <v/>
      </c>
      <c r="L5850" s="11" t="str">
        <f t="shared" si="570"/>
        <v/>
      </c>
      <c r="M5850" s="11" t="str">
        <f>IF(A5850="","",VLOOKUP(E5850,index!$A$1:$B$6,2,0)*K5850*G5850)</f>
        <v/>
      </c>
      <c r="N5850" s="11" t="str">
        <f>IF(A5850="","",-PMT(G5850*VLOOKUP(E5850,index!$A$1:$B$6,2,0),C5850,F5850,0,0))</f>
        <v/>
      </c>
      <c r="O5850" s="11" t="str">
        <f t="shared" si="571"/>
        <v/>
      </c>
      <c r="P5850" s="11" t="str">
        <f t="shared" si="566"/>
        <v/>
      </c>
    </row>
    <row r="5851" spans="1:16" x14ac:dyDescent="0.25">
      <c r="A5851" s="9" t="str">
        <f>IF(A5850="","",IF(B5850&lt;C5850,A5850,IF(A5850=MAX('entry data'!$B$8:$B$507),"",A5850+1)))</f>
        <v/>
      </c>
      <c r="B5851" s="9" t="str">
        <f t="shared" si="567"/>
        <v/>
      </c>
      <c r="C5851" s="9" t="str">
        <f>IF(ISERROR(VLOOKUP(A5851,'entry data'!B:G,6,0)),"",VLOOKUP(A5851,'entry data'!B:G,6,0))</f>
        <v/>
      </c>
      <c r="D5851" s="9" t="str">
        <f>IF(ISERROR(VLOOKUP(A5851,'entry data'!B:C,2,0)),"",VLOOKUP(A5851,'entry data'!B:C,2,0))</f>
        <v/>
      </c>
      <c r="E5851" s="9" t="str">
        <f>IF(ISERROR(VLOOKUP(A5851,'entry data'!B:E,4,0)),"",VLOOKUP(A5851,'entry data'!B:E,4,0))</f>
        <v/>
      </c>
      <c r="F5851" s="11" t="str">
        <f>IF(A5851="","",IF(ISERROR(VLOOKUP(A5851,'entry data'!B:F,5,0)),"",VLOOKUP(A5851,'entry data'!B:F,5,0)))</f>
        <v/>
      </c>
      <c r="G5851" s="12" t="str">
        <f>IF(A5851="","",IF(ISERROR(VLOOKUP(A5851,'entry data'!B:I,8,0)),"",VLOOKUP(A5851,'entry data'!B:I,7,0)))</f>
        <v/>
      </c>
      <c r="H5851" s="13" t="str">
        <f>IF(A5851="","",IF(B5851=1,VLOOKUP(A5851,'entry data'!B:D,3,0),I5850))</f>
        <v/>
      </c>
      <c r="I5851" s="14" t="str">
        <f>IF(A5851="","",IF(E5851="weekly",7,IF(E5851="fortnightly",14,IF(E5851="monthly",DATE(IF(MONTH(H5851)=12,YEAR(H5851)+1,YEAR(H5851)),VLOOKUP(MONTH(H5851),index!$D$2:$G$13,2,0),DAY(H5851)),
IF(E5851="quarterly",DATE(IF(MONTH(H5851)&gt;=10,YEAR(H5851)+1,YEAR(H5851)),VLOOKUP(MONTH(H5851),index!$D$2:$G$13,3,0),DAY(H5851)),
IF(E5851="halfyearly",DATE(IF(MONTH(H5851)&gt;=7,YEAR(H5851)+1,YEAR(H5851)),VLOOKUP(MONTH(H5851),index!$D$2:$G$13,4,0),DAY(H5851)),
DATE(YEAR(H5851)+1,MONTH(H5851),DAY(H5851)))))-H5851))+H5851)</f>
        <v/>
      </c>
      <c r="J5851" s="9" t="str">
        <f t="shared" si="568"/>
        <v/>
      </c>
      <c r="K5851" s="11" t="str">
        <f t="shared" si="569"/>
        <v/>
      </c>
      <c r="L5851" s="11" t="str">
        <f t="shared" si="570"/>
        <v/>
      </c>
      <c r="M5851" s="11" t="str">
        <f>IF(A5851="","",VLOOKUP(E5851,index!$A$1:$B$6,2,0)*K5851*G5851)</f>
        <v/>
      </c>
      <c r="N5851" s="11" t="str">
        <f>IF(A5851="","",-PMT(G5851*VLOOKUP(E5851,index!$A$1:$B$6,2,0),C5851,F5851,0,0))</f>
        <v/>
      </c>
      <c r="O5851" s="11" t="str">
        <f t="shared" si="571"/>
        <v/>
      </c>
      <c r="P5851" s="11" t="str">
        <f t="shared" si="566"/>
        <v/>
      </c>
    </row>
    <row r="5852" spans="1:16" x14ac:dyDescent="0.25">
      <c r="A5852" s="9" t="str">
        <f>IF(A5851="","",IF(B5851&lt;C5851,A5851,IF(A5851=MAX('entry data'!$B$8:$B$507),"",A5851+1)))</f>
        <v/>
      </c>
      <c r="B5852" s="9" t="str">
        <f t="shared" si="567"/>
        <v/>
      </c>
      <c r="C5852" s="9" t="str">
        <f>IF(ISERROR(VLOOKUP(A5852,'entry data'!B:G,6,0)),"",VLOOKUP(A5852,'entry data'!B:G,6,0))</f>
        <v/>
      </c>
      <c r="D5852" s="9" t="str">
        <f>IF(ISERROR(VLOOKUP(A5852,'entry data'!B:C,2,0)),"",VLOOKUP(A5852,'entry data'!B:C,2,0))</f>
        <v/>
      </c>
      <c r="E5852" s="9" t="str">
        <f>IF(ISERROR(VLOOKUP(A5852,'entry data'!B:E,4,0)),"",VLOOKUP(A5852,'entry data'!B:E,4,0))</f>
        <v/>
      </c>
      <c r="F5852" s="11" t="str">
        <f>IF(A5852="","",IF(ISERROR(VLOOKUP(A5852,'entry data'!B:F,5,0)),"",VLOOKUP(A5852,'entry data'!B:F,5,0)))</f>
        <v/>
      </c>
      <c r="G5852" s="12" t="str">
        <f>IF(A5852="","",IF(ISERROR(VLOOKUP(A5852,'entry data'!B:I,8,0)),"",VLOOKUP(A5852,'entry data'!B:I,7,0)))</f>
        <v/>
      </c>
      <c r="H5852" s="13" t="str">
        <f>IF(A5852="","",IF(B5852=1,VLOOKUP(A5852,'entry data'!B:D,3,0),I5851))</f>
        <v/>
      </c>
      <c r="I5852" s="14" t="str">
        <f>IF(A5852="","",IF(E5852="weekly",7,IF(E5852="fortnightly",14,IF(E5852="monthly",DATE(IF(MONTH(H5852)=12,YEAR(H5852)+1,YEAR(H5852)),VLOOKUP(MONTH(H5852),index!$D$2:$G$13,2,0),DAY(H5852)),
IF(E5852="quarterly",DATE(IF(MONTH(H5852)&gt;=10,YEAR(H5852)+1,YEAR(H5852)),VLOOKUP(MONTH(H5852),index!$D$2:$G$13,3,0),DAY(H5852)),
IF(E5852="halfyearly",DATE(IF(MONTH(H5852)&gt;=7,YEAR(H5852)+1,YEAR(H5852)),VLOOKUP(MONTH(H5852),index!$D$2:$G$13,4,0),DAY(H5852)),
DATE(YEAR(H5852)+1,MONTH(H5852),DAY(H5852)))))-H5852))+H5852)</f>
        <v/>
      </c>
      <c r="J5852" s="9" t="str">
        <f t="shared" si="568"/>
        <v/>
      </c>
      <c r="K5852" s="11" t="str">
        <f t="shared" si="569"/>
        <v/>
      </c>
      <c r="L5852" s="11" t="str">
        <f t="shared" si="570"/>
        <v/>
      </c>
      <c r="M5852" s="11" t="str">
        <f>IF(A5852="","",VLOOKUP(E5852,index!$A$1:$B$6,2,0)*K5852*G5852)</f>
        <v/>
      </c>
      <c r="N5852" s="11" t="str">
        <f>IF(A5852="","",-PMT(G5852*VLOOKUP(E5852,index!$A$1:$B$6,2,0),C5852,F5852,0,0))</f>
        <v/>
      </c>
      <c r="O5852" s="11" t="str">
        <f t="shared" si="571"/>
        <v/>
      </c>
      <c r="P5852" s="11" t="str">
        <f t="shared" si="566"/>
        <v/>
      </c>
    </row>
    <row r="5853" spans="1:16" x14ac:dyDescent="0.25">
      <c r="A5853" s="9" t="str">
        <f>IF(A5852="","",IF(B5852&lt;C5852,A5852,IF(A5852=MAX('entry data'!$B$8:$B$507),"",A5852+1)))</f>
        <v/>
      </c>
      <c r="B5853" s="9" t="str">
        <f t="shared" si="567"/>
        <v/>
      </c>
      <c r="C5853" s="9" t="str">
        <f>IF(ISERROR(VLOOKUP(A5853,'entry data'!B:G,6,0)),"",VLOOKUP(A5853,'entry data'!B:G,6,0))</f>
        <v/>
      </c>
      <c r="D5853" s="9" t="str">
        <f>IF(ISERROR(VLOOKUP(A5853,'entry data'!B:C,2,0)),"",VLOOKUP(A5853,'entry data'!B:C,2,0))</f>
        <v/>
      </c>
      <c r="E5853" s="9" t="str">
        <f>IF(ISERROR(VLOOKUP(A5853,'entry data'!B:E,4,0)),"",VLOOKUP(A5853,'entry data'!B:E,4,0))</f>
        <v/>
      </c>
      <c r="F5853" s="11" t="str">
        <f>IF(A5853="","",IF(ISERROR(VLOOKUP(A5853,'entry data'!B:F,5,0)),"",VLOOKUP(A5853,'entry data'!B:F,5,0)))</f>
        <v/>
      </c>
      <c r="G5853" s="12" t="str">
        <f>IF(A5853="","",IF(ISERROR(VLOOKUP(A5853,'entry data'!B:I,8,0)),"",VLOOKUP(A5853,'entry data'!B:I,7,0)))</f>
        <v/>
      </c>
      <c r="H5853" s="13" t="str">
        <f>IF(A5853="","",IF(B5853=1,VLOOKUP(A5853,'entry data'!B:D,3,0),I5852))</f>
        <v/>
      </c>
      <c r="I5853" s="14" t="str">
        <f>IF(A5853="","",IF(E5853="weekly",7,IF(E5853="fortnightly",14,IF(E5853="monthly",DATE(IF(MONTH(H5853)=12,YEAR(H5853)+1,YEAR(H5853)),VLOOKUP(MONTH(H5853),index!$D$2:$G$13,2,0),DAY(H5853)),
IF(E5853="quarterly",DATE(IF(MONTH(H5853)&gt;=10,YEAR(H5853)+1,YEAR(H5853)),VLOOKUP(MONTH(H5853),index!$D$2:$G$13,3,0),DAY(H5853)),
IF(E5853="halfyearly",DATE(IF(MONTH(H5853)&gt;=7,YEAR(H5853)+1,YEAR(H5853)),VLOOKUP(MONTH(H5853),index!$D$2:$G$13,4,0),DAY(H5853)),
DATE(YEAR(H5853)+1,MONTH(H5853),DAY(H5853)))))-H5853))+H5853)</f>
        <v/>
      </c>
      <c r="J5853" s="9" t="str">
        <f t="shared" si="568"/>
        <v/>
      </c>
      <c r="K5853" s="11" t="str">
        <f t="shared" si="569"/>
        <v/>
      </c>
      <c r="L5853" s="11" t="str">
        <f t="shared" si="570"/>
        <v/>
      </c>
      <c r="M5853" s="11" t="str">
        <f>IF(A5853="","",VLOOKUP(E5853,index!$A$1:$B$6,2,0)*K5853*G5853)</f>
        <v/>
      </c>
      <c r="N5853" s="11" t="str">
        <f>IF(A5853="","",-PMT(G5853*VLOOKUP(E5853,index!$A$1:$B$6,2,0),C5853,F5853,0,0))</f>
        <v/>
      </c>
      <c r="O5853" s="11" t="str">
        <f t="shared" si="571"/>
        <v/>
      </c>
      <c r="P5853" s="11" t="str">
        <f t="shared" si="566"/>
        <v/>
      </c>
    </row>
    <row r="5854" spans="1:16" x14ac:dyDescent="0.25">
      <c r="A5854" s="9" t="str">
        <f>IF(A5853="","",IF(B5853&lt;C5853,A5853,IF(A5853=MAX('entry data'!$B$8:$B$507),"",A5853+1)))</f>
        <v/>
      </c>
      <c r="B5854" s="9" t="str">
        <f t="shared" si="567"/>
        <v/>
      </c>
      <c r="C5854" s="9" t="str">
        <f>IF(ISERROR(VLOOKUP(A5854,'entry data'!B:G,6,0)),"",VLOOKUP(A5854,'entry data'!B:G,6,0))</f>
        <v/>
      </c>
      <c r="D5854" s="9" t="str">
        <f>IF(ISERROR(VLOOKUP(A5854,'entry data'!B:C,2,0)),"",VLOOKUP(A5854,'entry data'!B:C,2,0))</f>
        <v/>
      </c>
      <c r="E5854" s="9" t="str">
        <f>IF(ISERROR(VLOOKUP(A5854,'entry data'!B:E,4,0)),"",VLOOKUP(A5854,'entry data'!B:E,4,0))</f>
        <v/>
      </c>
      <c r="F5854" s="11" t="str">
        <f>IF(A5854="","",IF(ISERROR(VLOOKUP(A5854,'entry data'!B:F,5,0)),"",VLOOKUP(A5854,'entry data'!B:F,5,0)))</f>
        <v/>
      </c>
      <c r="G5854" s="12" t="str">
        <f>IF(A5854="","",IF(ISERROR(VLOOKUP(A5854,'entry data'!B:I,8,0)),"",VLOOKUP(A5854,'entry data'!B:I,7,0)))</f>
        <v/>
      </c>
      <c r="H5854" s="13" t="str">
        <f>IF(A5854="","",IF(B5854=1,VLOOKUP(A5854,'entry data'!B:D,3,0),I5853))</f>
        <v/>
      </c>
      <c r="I5854" s="14" t="str">
        <f>IF(A5854="","",IF(E5854="weekly",7,IF(E5854="fortnightly",14,IF(E5854="monthly",DATE(IF(MONTH(H5854)=12,YEAR(H5854)+1,YEAR(H5854)),VLOOKUP(MONTH(H5854),index!$D$2:$G$13,2,0),DAY(H5854)),
IF(E5854="quarterly",DATE(IF(MONTH(H5854)&gt;=10,YEAR(H5854)+1,YEAR(H5854)),VLOOKUP(MONTH(H5854),index!$D$2:$G$13,3,0),DAY(H5854)),
IF(E5854="halfyearly",DATE(IF(MONTH(H5854)&gt;=7,YEAR(H5854)+1,YEAR(H5854)),VLOOKUP(MONTH(H5854),index!$D$2:$G$13,4,0),DAY(H5854)),
DATE(YEAR(H5854)+1,MONTH(H5854),DAY(H5854)))))-H5854))+H5854)</f>
        <v/>
      </c>
      <c r="J5854" s="9" t="str">
        <f t="shared" si="568"/>
        <v/>
      </c>
      <c r="K5854" s="11" t="str">
        <f t="shared" si="569"/>
        <v/>
      </c>
      <c r="L5854" s="11" t="str">
        <f t="shared" si="570"/>
        <v/>
      </c>
      <c r="M5854" s="11" t="str">
        <f>IF(A5854="","",VLOOKUP(E5854,index!$A$1:$B$6,2,0)*K5854*G5854)</f>
        <v/>
      </c>
      <c r="N5854" s="11" t="str">
        <f>IF(A5854="","",-PMT(G5854*VLOOKUP(E5854,index!$A$1:$B$6,2,0),C5854,F5854,0,0))</f>
        <v/>
      </c>
      <c r="O5854" s="11" t="str">
        <f t="shared" si="571"/>
        <v/>
      </c>
      <c r="P5854" s="11" t="str">
        <f t="shared" si="566"/>
        <v/>
      </c>
    </row>
    <row r="5855" spans="1:16" x14ac:dyDescent="0.25">
      <c r="A5855" s="9" t="str">
        <f>IF(A5854="","",IF(B5854&lt;C5854,A5854,IF(A5854=MAX('entry data'!$B$8:$B$507),"",A5854+1)))</f>
        <v/>
      </c>
      <c r="B5855" s="9" t="str">
        <f t="shared" si="567"/>
        <v/>
      </c>
      <c r="C5855" s="9" t="str">
        <f>IF(ISERROR(VLOOKUP(A5855,'entry data'!B:G,6,0)),"",VLOOKUP(A5855,'entry data'!B:G,6,0))</f>
        <v/>
      </c>
      <c r="D5855" s="9" t="str">
        <f>IF(ISERROR(VLOOKUP(A5855,'entry data'!B:C,2,0)),"",VLOOKUP(A5855,'entry data'!B:C,2,0))</f>
        <v/>
      </c>
      <c r="E5855" s="9" t="str">
        <f>IF(ISERROR(VLOOKUP(A5855,'entry data'!B:E,4,0)),"",VLOOKUP(A5855,'entry data'!B:E,4,0))</f>
        <v/>
      </c>
      <c r="F5855" s="11" t="str">
        <f>IF(A5855="","",IF(ISERROR(VLOOKUP(A5855,'entry data'!B:F,5,0)),"",VLOOKUP(A5855,'entry data'!B:F,5,0)))</f>
        <v/>
      </c>
      <c r="G5855" s="12" t="str">
        <f>IF(A5855="","",IF(ISERROR(VLOOKUP(A5855,'entry data'!B:I,8,0)),"",VLOOKUP(A5855,'entry data'!B:I,7,0)))</f>
        <v/>
      </c>
      <c r="H5855" s="13" t="str">
        <f>IF(A5855="","",IF(B5855=1,VLOOKUP(A5855,'entry data'!B:D,3,0),I5854))</f>
        <v/>
      </c>
      <c r="I5855" s="14" t="str">
        <f>IF(A5855="","",IF(E5855="weekly",7,IF(E5855="fortnightly",14,IF(E5855="monthly",DATE(IF(MONTH(H5855)=12,YEAR(H5855)+1,YEAR(H5855)),VLOOKUP(MONTH(H5855),index!$D$2:$G$13,2,0),DAY(H5855)),
IF(E5855="quarterly",DATE(IF(MONTH(H5855)&gt;=10,YEAR(H5855)+1,YEAR(H5855)),VLOOKUP(MONTH(H5855),index!$D$2:$G$13,3,0),DAY(H5855)),
IF(E5855="halfyearly",DATE(IF(MONTH(H5855)&gt;=7,YEAR(H5855)+1,YEAR(H5855)),VLOOKUP(MONTH(H5855),index!$D$2:$G$13,4,0),DAY(H5855)),
DATE(YEAR(H5855)+1,MONTH(H5855),DAY(H5855)))))-H5855))+H5855)</f>
        <v/>
      </c>
      <c r="J5855" s="9" t="str">
        <f t="shared" si="568"/>
        <v/>
      </c>
      <c r="K5855" s="11" t="str">
        <f t="shared" si="569"/>
        <v/>
      </c>
      <c r="L5855" s="11" t="str">
        <f t="shared" si="570"/>
        <v/>
      </c>
      <c r="M5855" s="11" t="str">
        <f>IF(A5855="","",VLOOKUP(E5855,index!$A$1:$B$6,2,0)*K5855*G5855)</f>
        <v/>
      </c>
      <c r="N5855" s="11" t="str">
        <f>IF(A5855="","",-PMT(G5855*VLOOKUP(E5855,index!$A$1:$B$6,2,0),C5855,F5855,0,0))</f>
        <v/>
      </c>
      <c r="O5855" s="11" t="str">
        <f t="shared" si="571"/>
        <v/>
      </c>
      <c r="P5855" s="11" t="str">
        <f t="shared" si="566"/>
        <v/>
      </c>
    </row>
    <row r="5856" spans="1:16" x14ac:dyDescent="0.25">
      <c r="A5856" s="9" t="str">
        <f>IF(A5855="","",IF(B5855&lt;C5855,A5855,IF(A5855=MAX('entry data'!$B$8:$B$507),"",A5855+1)))</f>
        <v/>
      </c>
      <c r="B5856" s="9" t="str">
        <f t="shared" si="567"/>
        <v/>
      </c>
      <c r="C5856" s="9" t="str">
        <f>IF(ISERROR(VLOOKUP(A5856,'entry data'!B:G,6,0)),"",VLOOKUP(A5856,'entry data'!B:G,6,0))</f>
        <v/>
      </c>
      <c r="D5856" s="9" t="str">
        <f>IF(ISERROR(VLOOKUP(A5856,'entry data'!B:C,2,0)),"",VLOOKUP(A5856,'entry data'!B:C,2,0))</f>
        <v/>
      </c>
      <c r="E5856" s="9" t="str">
        <f>IF(ISERROR(VLOOKUP(A5856,'entry data'!B:E,4,0)),"",VLOOKUP(A5856,'entry data'!B:E,4,0))</f>
        <v/>
      </c>
      <c r="F5856" s="11" t="str">
        <f>IF(A5856="","",IF(ISERROR(VLOOKUP(A5856,'entry data'!B:F,5,0)),"",VLOOKUP(A5856,'entry data'!B:F,5,0)))</f>
        <v/>
      </c>
      <c r="G5856" s="12" t="str">
        <f>IF(A5856="","",IF(ISERROR(VLOOKUP(A5856,'entry data'!B:I,8,0)),"",VLOOKUP(A5856,'entry data'!B:I,7,0)))</f>
        <v/>
      </c>
      <c r="H5856" s="13" t="str">
        <f>IF(A5856="","",IF(B5856=1,VLOOKUP(A5856,'entry data'!B:D,3,0),I5855))</f>
        <v/>
      </c>
      <c r="I5856" s="14" t="str">
        <f>IF(A5856="","",IF(E5856="weekly",7,IF(E5856="fortnightly",14,IF(E5856="monthly",DATE(IF(MONTH(H5856)=12,YEAR(H5856)+1,YEAR(H5856)),VLOOKUP(MONTH(H5856),index!$D$2:$G$13,2,0),DAY(H5856)),
IF(E5856="quarterly",DATE(IF(MONTH(H5856)&gt;=10,YEAR(H5856)+1,YEAR(H5856)),VLOOKUP(MONTH(H5856),index!$D$2:$G$13,3,0),DAY(H5856)),
IF(E5856="halfyearly",DATE(IF(MONTH(H5856)&gt;=7,YEAR(H5856)+1,YEAR(H5856)),VLOOKUP(MONTH(H5856),index!$D$2:$G$13,4,0),DAY(H5856)),
DATE(YEAR(H5856)+1,MONTH(H5856),DAY(H5856)))))-H5856))+H5856)</f>
        <v/>
      </c>
      <c r="J5856" s="9" t="str">
        <f t="shared" si="568"/>
        <v/>
      </c>
      <c r="K5856" s="11" t="str">
        <f t="shared" si="569"/>
        <v/>
      </c>
      <c r="L5856" s="11" t="str">
        <f t="shared" si="570"/>
        <v/>
      </c>
      <c r="M5856" s="11" t="str">
        <f>IF(A5856="","",VLOOKUP(E5856,index!$A$1:$B$6,2,0)*K5856*G5856)</f>
        <v/>
      </c>
      <c r="N5856" s="11" t="str">
        <f>IF(A5856="","",-PMT(G5856*VLOOKUP(E5856,index!$A$1:$B$6,2,0),C5856,F5856,0,0))</f>
        <v/>
      </c>
      <c r="O5856" s="11" t="str">
        <f t="shared" si="571"/>
        <v/>
      </c>
      <c r="P5856" s="11" t="str">
        <f t="shared" si="566"/>
        <v/>
      </c>
    </row>
    <row r="5857" spans="1:16" x14ac:dyDescent="0.25">
      <c r="A5857" s="9" t="str">
        <f>IF(A5856="","",IF(B5856&lt;C5856,A5856,IF(A5856=MAX('entry data'!$B$8:$B$507),"",A5856+1)))</f>
        <v/>
      </c>
      <c r="B5857" s="9" t="str">
        <f t="shared" si="567"/>
        <v/>
      </c>
      <c r="C5857" s="9" t="str">
        <f>IF(ISERROR(VLOOKUP(A5857,'entry data'!B:G,6,0)),"",VLOOKUP(A5857,'entry data'!B:G,6,0))</f>
        <v/>
      </c>
      <c r="D5857" s="9" t="str">
        <f>IF(ISERROR(VLOOKUP(A5857,'entry data'!B:C,2,0)),"",VLOOKUP(A5857,'entry data'!B:C,2,0))</f>
        <v/>
      </c>
      <c r="E5857" s="9" t="str">
        <f>IF(ISERROR(VLOOKUP(A5857,'entry data'!B:E,4,0)),"",VLOOKUP(A5857,'entry data'!B:E,4,0))</f>
        <v/>
      </c>
      <c r="F5857" s="11" t="str">
        <f>IF(A5857="","",IF(ISERROR(VLOOKUP(A5857,'entry data'!B:F,5,0)),"",VLOOKUP(A5857,'entry data'!B:F,5,0)))</f>
        <v/>
      </c>
      <c r="G5857" s="12" t="str">
        <f>IF(A5857="","",IF(ISERROR(VLOOKUP(A5857,'entry data'!B:I,8,0)),"",VLOOKUP(A5857,'entry data'!B:I,7,0)))</f>
        <v/>
      </c>
      <c r="H5857" s="13" t="str">
        <f>IF(A5857="","",IF(B5857=1,VLOOKUP(A5857,'entry data'!B:D,3,0),I5856))</f>
        <v/>
      </c>
      <c r="I5857" s="14" t="str">
        <f>IF(A5857="","",IF(E5857="weekly",7,IF(E5857="fortnightly",14,IF(E5857="monthly",DATE(IF(MONTH(H5857)=12,YEAR(H5857)+1,YEAR(H5857)),VLOOKUP(MONTH(H5857),index!$D$2:$G$13,2,0),DAY(H5857)),
IF(E5857="quarterly",DATE(IF(MONTH(H5857)&gt;=10,YEAR(H5857)+1,YEAR(H5857)),VLOOKUP(MONTH(H5857),index!$D$2:$G$13,3,0),DAY(H5857)),
IF(E5857="halfyearly",DATE(IF(MONTH(H5857)&gt;=7,YEAR(H5857)+1,YEAR(H5857)),VLOOKUP(MONTH(H5857),index!$D$2:$G$13,4,0),DAY(H5857)),
DATE(YEAR(H5857)+1,MONTH(H5857),DAY(H5857)))))-H5857))+H5857)</f>
        <v/>
      </c>
      <c r="J5857" s="9" t="str">
        <f t="shared" si="568"/>
        <v/>
      </c>
      <c r="K5857" s="11" t="str">
        <f t="shared" si="569"/>
        <v/>
      </c>
      <c r="L5857" s="11" t="str">
        <f t="shared" si="570"/>
        <v/>
      </c>
      <c r="M5857" s="11" t="str">
        <f>IF(A5857="","",VLOOKUP(E5857,index!$A$1:$B$6,2,0)*K5857*G5857)</f>
        <v/>
      </c>
      <c r="N5857" s="11" t="str">
        <f>IF(A5857="","",-PMT(G5857*VLOOKUP(E5857,index!$A$1:$B$6,2,0),C5857,F5857,0,0))</f>
        <v/>
      </c>
      <c r="O5857" s="11" t="str">
        <f t="shared" si="571"/>
        <v/>
      </c>
      <c r="P5857" s="11" t="str">
        <f t="shared" si="566"/>
        <v/>
      </c>
    </row>
    <row r="5858" spans="1:16" x14ac:dyDescent="0.25">
      <c r="A5858" s="9" t="str">
        <f>IF(A5857="","",IF(B5857&lt;C5857,A5857,IF(A5857=MAX('entry data'!$B$8:$B$507),"",A5857+1)))</f>
        <v/>
      </c>
      <c r="B5858" s="9" t="str">
        <f t="shared" si="567"/>
        <v/>
      </c>
      <c r="C5858" s="9" t="str">
        <f>IF(ISERROR(VLOOKUP(A5858,'entry data'!B:G,6,0)),"",VLOOKUP(A5858,'entry data'!B:G,6,0))</f>
        <v/>
      </c>
      <c r="D5858" s="9" t="str">
        <f>IF(ISERROR(VLOOKUP(A5858,'entry data'!B:C,2,0)),"",VLOOKUP(A5858,'entry data'!B:C,2,0))</f>
        <v/>
      </c>
      <c r="E5858" s="9" t="str">
        <f>IF(ISERROR(VLOOKUP(A5858,'entry data'!B:E,4,0)),"",VLOOKUP(A5858,'entry data'!B:E,4,0))</f>
        <v/>
      </c>
      <c r="F5858" s="11" t="str">
        <f>IF(A5858="","",IF(ISERROR(VLOOKUP(A5858,'entry data'!B:F,5,0)),"",VLOOKUP(A5858,'entry data'!B:F,5,0)))</f>
        <v/>
      </c>
      <c r="G5858" s="12" t="str">
        <f>IF(A5858="","",IF(ISERROR(VLOOKUP(A5858,'entry data'!B:I,8,0)),"",VLOOKUP(A5858,'entry data'!B:I,7,0)))</f>
        <v/>
      </c>
      <c r="H5858" s="13" t="str">
        <f>IF(A5858="","",IF(B5858=1,VLOOKUP(A5858,'entry data'!B:D,3,0),I5857))</f>
        <v/>
      </c>
      <c r="I5858" s="14" t="str">
        <f>IF(A5858="","",IF(E5858="weekly",7,IF(E5858="fortnightly",14,IF(E5858="monthly",DATE(IF(MONTH(H5858)=12,YEAR(H5858)+1,YEAR(H5858)),VLOOKUP(MONTH(H5858),index!$D$2:$G$13,2,0),DAY(H5858)),
IF(E5858="quarterly",DATE(IF(MONTH(H5858)&gt;=10,YEAR(H5858)+1,YEAR(H5858)),VLOOKUP(MONTH(H5858),index!$D$2:$G$13,3,0),DAY(H5858)),
IF(E5858="halfyearly",DATE(IF(MONTH(H5858)&gt;=7,YEAR(H5858)+1,YEAR(H5858)),VLOOKUP(MONTH(H5858),index!$D$2:$G$13,4,0),DAY(H5858)),
DATE(YEAR(H5858)+1,MONTH(H5858),DAY(H5858)))))-H5858))+H5858)</f>
        <v/>
      </c>
      <c r="J5858" s="9" t="str">
        <f t="shared" si="568"/>
        <v/>
      </c>
      <c r="K5858" s="11" t="str">
        <f t="shared" si="569"/>
        <v/>
      </c>
      <c r="L5858" s="11" t="str">
        <f t="shared" si="570"/>
        <v/>
      </c>
      <c r="M5858" s="11" t="str">
        <f>IF(A5858="","",VLOOKUP(E5858,index!$A$1:$B$6,2,0)*K5858*G5858)</f>
        <v/>
      </c>
      <c r="N5858" s="11" t="str">
        <f>IF(A5858="","",-PMT(G5858*VLOOKUP(E5858,index!$A$1:$B$6,2,0),C5858,F5858,0,0))</f>
        <v/>
      </c>
      <c r="O5858" s="11" t="str">
        <f t="shared" si="571"/>
        <v/>
      </c>
      <c r="P5858" s="11" t="str">
        <f t="shared" si="566"/>
        <v/>
      </c>
    </row>
    <row r="5859" spans="1:16" x14ac:dyDescent="0.25">
      <c r="A5859" s="9" t="str">
        <f>IF(A5858="","",IF(B5858&lt;C5858,A5858,IF(A5858=MAX('entry data'!$B$8:$B$507),"",A5858+1)))</f>
        <v/>
      </c>
      <c r="B5859" s="9" t="str">
        <f t="shared" si="567"/>
        <v/>
      </c>
      <c r="C5859" s="9" t="str">
        <f>IF(ISERROR(VLOOKUP(A5859,'entry data'!B:G,6,0)),"",VLOOKUP(A5859,'entry data'!B:G,6,0))</f>
        <v/>
      </c>
      <c r="D5859" s="9" t="str">
        <f>IF(ISERROR(VLOOKUP(A5859,'entry data'!B:C,2,0)),"",VLOOKUP(A5859,'entry data'!B:C,2,0))</f>
        <v/>
      </c>
      <c r="E5859" s="9" t="str">
        <f>IF(ISERROR(VLOOKUP(A5859,'entry data'!B:E,4,0)),"",VLOOKUP(A5859,'entry data'!B:E,4,0))</f>
        <v/>
      </c>
      <c r="F5859" s="11" t="str">
        <f>IF(A5859="","",IF(ISERROR(VLOOKUP(A5859,'entry data'!B:F,5,0)),"",VLOOKUP(A5859,'entry data'!B:F,5,0)))</f>
        <v/>
      </c>
      <c r="G5859" s="12" t="str">
        <f>IF(A5859="","",IF(ISERROR(VLOOKUP(A5859,'entry data'!B:I,8,0)),"",VLOOKUP(A5859,'entry data'!B:I,7,0)))</f>
        <v/>
      </c>
      <c r="H5859" s="13" t="str">
        <f>IF(A5859="","",IF(B5859=1,VLOOKUP(A5859,'entry data'!B:D,3,0),I5858))</f>
        <v/>
      </c>
      <c r="I5859" s="14" t="str">
        <f>IF(A5859="","",IF(E5859="weekly",7,IF(E5859="fortnightly",14,IF(E5859="monthly",DATE(IF(MONTH(H5859)=12,YEAR(H5859)+1,YEAR(H5859)),VLOOKUP(MONTH(H5859),index!$D$2:$G$13,2,0),DAY(H5859)),
IF(E5859="quarterly",DATE(IF(MONTH(H5859)&gt;=10,YEAR(H5859)+1,YEAR(H5859)),VLOOKUP(MONTH(H5859),index!$D$2:$G$13,3,0),DAY(H5859)),
IF(E5859="halfyearly",DATE(IF(MONTH(H5859)&gt;=7,YEAR(H5859)+1,YEAR(H5859)),VLOOKUP(MONTH(H5859),index!$D$2:$G$13,4,0),DAY(H5859)),
DATE(YEAR(H5859)+1,MONTH(H5859),DAY(H5859)))))-H5859))+H5859)</f>
        <v/>
      </c>
      <c r="J5859" s="9" t="str">
        <f t="shared" si="568"/>
        <v/>
      </c>
      <c r="K5859" s="11" t="str">
        <f t="shared" si="569"/>
        <v/>
      </c>
      <c r="L5859" s="11" t="str">
        <f t="shared" si="570"/>
        <v/>
      </c>
      <c r="M5859" s="11" t="str">
        <f>IF(A5859="","",VLOOKUP(E5859,index!$A$1:$B$6,2,0)*K5859*G5859)</f>
        <v/>
      </c>
      <c r="N5859" s="11" t="str">
        <f>IF(A5859="","",-PMT(G5859*VLOOKUP(E5859,index!$A$1:$B$6,2,0),C5859,F5859,0,0))</f>
        <v/>
      </c>
      <c r="O5859" s="11" t="str">
        <f t="shared" si="571"/>
        <v/>
      </c>
      <c r="P5859" s="11" t="str">
        <f t="shared" si="566"/>
        <v/>
      </c>
    </row>
    <row r="5860" spans="1:16" x14ac:dyDescent="0.25">
      <c r="A5860" s="9" t="str">
        <f>IF(A5859="","",IF(B5859&lt;C5859,A5859,IF(A5859=MAX('entry data'!$B$8:$B$507),"",A5859+1)))</f>
        <v/>
      </c>
      <c r="B5860" s="9" t="str">
        <f t="shared" si="567"/>
        <v/>
      </c>
      <c r="C5860" s="9" t="str">
        <f>IF(ISERROR(VLOOKUP(A5860,'entry data'!B:G,6,0)),"",VLOOKUP(A5860,'entry data'!B:G,6,0))</f>
        <v/>
      </c>
      <c r="D5860" s="9" t="str">
        <f>IF(ISERROR(VLOOKUP(A5860,'entry data'!B:C,2,0)),"",VLOOKUP(A5860,'entry data'!B:C,2,0))</f>
        <v/>
      </c>
      <c r="E5860" s="9" t="str">
        <f>IF(ISERROR(VLOOKUP(A5860,'entry data'!B:E,4,0)),"",VLOOKUP(A5860,'entry data'!B:E,4,0))</f>
        <v/>
      </c>
      <c r="F5860" s="11" t="str">
        <f>IF(A5860="","",IF(ISERROR(VLOOKUP(A5860,'entry data'!B:F,5,0)),"",VLOOKUP(A5860,'entry data'!B:F,5,0)))</f>
        <v/>
      </c>
      <c r="G5860" s="12" t="str">
        <f>IF(A5860="","",IF(ISERROR(VLOOKUP(A5860,'entry data'!B:I,8,0)),"",VLOOKUP(A5860,'entry data'!B:I,7,0)))</f>
        <v/>
      </c>
      <c r="H5860" s="13" t="str">
        <f>IF(A5860="","",IF(B5860=1,VLOOKUP(A5860,'entry data'!B:D,3,0),I5859))</f>
        <v/>
      </c>
      <c r="I5860" s="14" t="str">
        <f>IF(A5860="","",IF(E5860="weekly",7,IF(E5860="fortnightly",14,IF(E5860="monthly",DATE(IF(MONTH(H5860)=12,YEAR(H5860)+1,YEAR(H5860)),VLOOKUP(MONTH(H5860),index!$D$2:$G$13,2,0),DAY(H5860)),
IF(E5860="quarterly",DATE(IF(MONTH(H5860)&gt;=10,YEAR(H5860)+1,YEAR(H5860)),VLOOKUP(MONTH(H5860),index!$D$2:$G$13,3,0),DAY(H5860)),
IF(E5860="halfyearly",DATE(IF(MONTH(H5860)&gt;=7,YEAR(H5860)+1,YEAR(H5860)),VLOOKUP(MONTH(H5860),index!$D$2:$G$13,4,0),DAY(H5860)),
DATE(YEAR(H5860)+1,MONTH(H5860),DAY(H5860)))))-H5860))+H5860)</f>
        <v/>
      </c>
      <c r="J5860" s="9" t="str">
        <f t="shared" si="568"/>
        <v/>
      </c>
      <c r="K5860" s="11" t="str">
        <f t="shared" si="569"/>
        <v/>
      </c>
      <c r="L5860" s="11" t="str">
        <f t="shared" si="570"/>
        <v/>
      </c>
      <c r="M5860" s="11" t="str">
        <f>IF(A5860="","",VLOOKUP(E5860,index!$A$1:$B$6,2,0)*K5860*G5860)</f>
        <v/>
      </c>
      <c r="N5860" s="11" t="str">
        <f>IF(A5860="","",-PMT(G5860*VLOOKUP(E5860,index!$A$1:$B$6,2,0),C5860,F5860,0,0))</f>
        <v/>
      </c>
      <c r="O5860" s="11" t="str">
        <f t="shared" si="571"/>
        <v/>
      </c>
      <c r="P5860" s="11" t="str">
        <f t="shared" si="566"/>
        <v/>
      </c>
    </row>
    <row r="5861" spans="1:16" x14ac:dyDescent="0.25">
      <c r="A5861" s="9" t="str">
        <f>IF(A5860="","",IF(B5860&lt;C5860,A5860,IF(A5860=MAX('entry data'!$B$8:$B$507),"",A5860+1)))</f>
        <v/>
      </c>
      <c r="B5861" s="9" t="str">
        <f t="shared" si="567"/>
        <v/>
      </c>
      <c r="C5861" s="9" t="str">
        <f>IF(ISERROR(VLOOKUP(A5861,'entry data'!B:G,6,0)),"",VLOOKUP(A5861,'entry data'!B:G,6,0))</f>
        <v/>
      </c>
      <c r="D5861" s="9" t="str">
        <f>IF(ISERROR(VLOOKUP(A5861,'entry data'!B:C,2,0)),"",VLOOKUP(A5861,'entry data'!B:C,2,0))</f>
        <v/>
      </c>
      <c r="E5861" s="9" t="str">
        <f>IF(ISERROR(VLOOKUP(A5861,'entry data'!B:E,4,0)),"",VLOOKUP(A5861,'entry data'!B:E,4,0))</f>
        <v/>
      </c>
      <c r="F5861" s="11" t="str">
        <f>IF(A5861="","",IF(ISERROR(VLOOKUP(A5861,'entry data'!B:F,5,0)),"",VLOOKUP(A5861,'entry data'!B:F,5,0)))</f>
        <v/>
      </c>
      <c r="G5861" s="12" t="str">
        <f>IF(A5861="","",IF(ISERROR(VLOOKUP(A5861,'entry data'!B:I,8,0)),"",VLOOKUP(A5861,'entry data'!B:I,7,0)))</f>
        <v/>
      </c>
      <c r="H5861" s="13" t="str">
        <f>IF(A5861="","",IF(B5861=1,VLOOKUP(A5861,'entry data'!B:D,3,0),I5860))</f>
        <v/>
      </c>
      <c r="I5861" s="14" t="str">
        <f>IF(A5861="","",IF(E5861="weekly",7,IF(E5861="fortnightly",14,IF(E5861="monthly",DATE(IF(MONTH(H5861)=12,YEAR(H5861)+1,YEAR(H5861)),VLOOKUP(MONTH(H5861),index!$D$2:$G$13,2,0),DAY(H5861)),
IF(E5861="quarterly",DATE(IF(MONTH(H5861)&gt;=10,YEAR(H5861)+1,YEAR(H5861)),VLOOKUP(MONTH(H5861),index!$D$2:$G$13,3,0),DAY(H5861)),
IF(E5861="halfyearly",DATE(IF(MONTH(H5861)&gt;=7,YEAR(H5861)+1,YEAR(H5861)),VLOOKUP(MONTH(H5861),index!$D$2:$G$13,4,0),DAY(H5861)),
DATE(YEAR(H5861)+1,MONTH(H5861),DAY(H5861)))))-H5861))+H5861)</f>
        <v/>
      </c>
      <c r="J5861" s="9" t="str">
        <f t="shared" si="568"/>
        <v/>
      </c>
      <c r="K5861" s="11" t="str">
        <f t="shared" si="569"/>
        <v/>
      </c>
      <c r="L5861" s="11" t="str">
        <f t="shared" si="570"/>
        <v/>
      </c>
      <c r="M5861" s="11" t="str">
        <f>IF(A5861="","",VLOOKUP(E5861,index!$A$1:$B$6,2,0)*K5861*G5861)</f>
        <v/>
      </c>
      <c r="N5861" s="11" t="str">
        <f>IF(A5861="","",-PMT(G5861*VLOOKUP(E5861,index!$A$1:$B$6,2,0),C5861,F5861,0,0))</f>
        <v/>
      </c>
      <c r="O5861" s="11" t="str">
        <f t="shared" si="571"/>
        <v/>
      </c>
      <c r="P5861" s="11" t="str">
        <f t="shared" si="566"/>
        <v/>
      </c>
    </row>
    <row r="5862" spans="1:16" x14ac:dyDescent="0.25">
      <c r="A5862" s="9" t="str">
        <f>IF(A5861="","",IF(B5861&lt;C5861,A5861,IF(A5861=MAX('entry data'!$B$8:$B$507),"",A5861+1)))</f>
        <v/>
      </c>
      <c r="B5862" s="9" t="str">
        <f t="shared" si="567"/>
        <v/>
      </c>
      <c r="C5862" s="9" t="str">
        <f>IF(ISERROR(VLOOKUP(A5862,'entry data'!B:G,6,0)),"",VLOOKUP(A5862,'entry data'!B:G,6,0))</f>
        <v/>
      </c>
      <c r="D5862" s="9" t="str">
        <f>IF(ISERROR(VLOOKUP(A5862,'entry data'!B:C,2,0)),"",VLOOKUP(A5862,'entry data'!B:C,2,0))</f>
        <v/>
      </c>
      <c r="E5862" s="9" t="str">
        <f>IF(ISERROR(VLOOKUP(A5862,'entry data'!B:E,4,0)),"",VLOOKUP(A5862,'entry data'!B:E,4,0))</f>
        <v/>
      </c>
      <c r="F5862" s="11" t="str">
        <f>IF(A5862="","",IF(ISERROR(VLOOKUP(A5862,'entry data'!B:F,5,0)),"",VLOOKUP(A5862,'entry data'!B:F,5,0)))</f>
        <v/>
      </c>
      <c r="G5862" s="12" t="str">
        <f>IF(A5862="","",IF(ISERROR(VLOOKUP(A5862,'entry data'!B:I,8,0)),"",VLOOKUP(A5862,'entry data'!B:I,7,0)))</f>
        <v/>
      </c>
      <c r="H5862" s="13" t="str">
        <f>IF(A5862="","",IF(B5862=1,VLOOKUP(A5862,'entry data'!B:D,3,0),I5861))</f>
        <v/>
      </c>
      <c r="I5862" s="14" t="str">
        <f>IF(A5862="","",IF(E5862="weekly",7,IF(E5862="fortnightly",14,IF(E5862="monthly",DATE(IF(MONTH(H5862)=12,YEAR(H5862)+1,YEAR(H5862)),VLOOKUP(MONTH(H5862),index!$D$2:$G$13,2,0),DAY(H5862)),
IF(E5862="quarterly",DATE(IF(MONTH(H5862)&gt;=10,YEAR(H5862)+1,YEAR(H5862)),VLOOKUP(MONTH(H5862),index!$D$2:$G$13,3,0),DAY(H5862)),
IF(E5862="halfyearly",DATE(IF(MONTH(H5862)&gt;=7,YEAR(H5862)+1,YEAR(H5862)),VLOOKUP(MONTH(H5862),index!$D$2:$G$13,4,0),DAY(H5862)),
DATE(YEAR(H5862)+1,MONTH(H5862),DAY(H5862)))))-H5862))+H5862)</f>
        <v/>
      </c>
      <c r="J5862" s="9" t="str">
        <f t="shared" si="568"/>
        <v/>
      </c>
      <c r="K5862" s="11" t="str">
        <f t="shared" si="569"/>
        <v/>
      </c>
      <c r="L5862" s="11" t="str">
        <f t="shared" si="570"/>
        <v/>
      </c>
      <c r="M5862" s="11" t="str">
        <f>IF(A5862="","",VLOOKUP(E5862,index!$A$1:$B$6,2,0)*K5862*G5862)</f>
        <v/>
      </c>
      <c r="N5862" s="11" t="str">
        <f>IF(A5862="","",-PMT(G5862*VLOOKUP(E5862,index!$A$1:$B$6,2,0),C5862,F5862,0,0))</f>
        <v/>
      </c>
      <c r="O5862" s="11" t="str">
        <f t="shared" si="571"/>
        <v/>
      </c>
      <c r="P5862" s="11" t="str">
        <f t="shared" si="566"/>
        <v/>
      </c>
    </row>
    <row r="5863" spans="1:16" x14ac:dyDescent="0.25">
      <c r="A5863" s="9" t="str">
        <f>IF(A5862="","",IF(B5862&lt;C5862,A5862,IF(A5862=MAX('entry data'!$B$8:$B$507),"",A5862+1)))</f>
        <v/>
      </c>
      <c r="B5863" s="9" t="str">
        <f t="shared" si="567"/>
        <v/>
      </c>
      <c r="C5863" s="9" t="str">
        <f>IF(ISERROR(VLOOKUP(A5863,'entry data'!B:G,6,0)),"",VLOOKUP(A5863,'entry data'!B:G,6,0))</f>
        <v/>
      </c>
      <c r="D5863" s="9" t="str">
        <f>IF(ISERROR(VLOOKUP(A5863,'entry data'!B:C,2,0)),"",VLOOKUP(A5863,'entry data'!B:C,2,0))</f>
        <v/>
      </c>
      <c r="E5863" s="9" t="str">
        <f>IF(ISERROR(VLOOKUP(A5863,'entry data'!B:E,4,0)),"",VLOOKUP(A5863,'entry data'!B:E,4,0))</f>
        <v/>
      </c>
      <c r="F5863" s="11" t="str">
        <f>IF(A5863="","",IF(ISERROR(VLOOKUP(A5863,'entry data'!B:F,5,0)),"",VLOOKUP(A5863,'entry data'!B:F,5,0)))</f>
        <v/>
      </c>
      <c r="G5863" s="12" t="str">
        <f>IF(A5863="","",IF(ISERROR(VLOOKUP(A5863,'entry data'!B:I,8,0)),"",VLOOKUP(A5863,'entry data'!B:I,7,0)))</f>
        <v/>
      </c>
      <c r="H5863" s="13" t="str">
        <f>IF(A5863="","",IF(B5863=1,VLOOKUP(A5863,'entry data'!B:D,3,0),I5862))</f>
        <v/>
      </c>
      <c r="I5863" s="14" t="str">
        <f>IF(A5863="","",IF(E5863="weekly",7,IF(E5863="fortnightly",14,IF(E5863="monthly",DATE(IF(MONTH(H5863)=12,YEAR(H5863)+1,YEAR(H5863)),VLOOKUP(MONTH(H5863),index!$D$2:$G$13,2,0),DAY(H5863)),
IF(E5863="quarterly",DATE(IF(MONTH(H5863)&gt;=10,YEAR(H5863)+1,YEAR(H5863)),VLOOKUP(MONTH(H5863),index!$D$2:$G$13,3,0),DAY(H5863)),
IF(E5863="halfyearly",DATE(IF(MONTH(H5863)&gt;=7,YEAR(H5863)+1,YEAR(H5863)),VLOOKUP(MONTH(H5863),index!$D$2:$G$13,4,0),DAY(H5863)),
DATE(YEAR(H5863)+1,MONTH(H5863),DAY(H5863)))))-H5863))+H5863)</f>
        <v/>
      </c>
      <c r="J5863" s="9" t="str">
        <f t="shared" si="568"/>
        <v/>
      </c>
      <c r="K5863" s="11" t="str">
        <f t="shared" si="569"/>
        <v/>
      </c>
      <c r="L5863" s="11" t="str">
        <f t="shared" si="570"/>
        <v/>
      </c>
      <c r="M5863" s="11" t="str">
        <f>IF(A5863="","",VLOOKUP(E5863,index!$A$1:$B$6,2,0)*K5863*G5863)</f>
        <v/>
      </c>
      <c r="N5863" s="11" t="str">
        <f>IF(A5863="","",-PMT(G5863*VLOOKUP(E5863,index!$A$1:$B$6,2,0),C5863,F5863,0,0))</f>
        <v/>
      </c>
      <c r="O5863" s="11" t="str">
        <f t="shared" si="571"/>
        <v/>
      </c>
      <c r="P5863" s="11" t="str">
        <f t="shared" si="566"/>
        <v/>
      </c>
    </row>
    <row r="5864" spans="1:16" x14ac:dyDescent="0.25">
      <c r="A5864" s="9" t="str">
        <f>IF(A5863="","",IF(B5863&lt;C5863,A5863,IF(A5863=MAX('entry data'!$B$8:$B$507),"",A5863+1)))</f>
        <v/>
      </c>
      <c r="B5864" s="9" t="str">
        <f t="shared" si="567"/>
        <v/>
      </c>
      <c r="C5864" s="9" t="str">
        <f>IF(ISERROR(VLOOKUP(A5864,'entry data'!B:G,6,0)),"",VLOOKUP(A5864,'entry data'!B:G,6,0))</f>
        <v/>
      </c>
      <c r="D5864" s="9" t="str">
        <f>IF(ISERROR(VLOOKUP(A5864,'entry data'!B:C,2,0)),"",VLOOKUP(A5864,'entry data'!B:C,2,0))</f>
        <v/>
      </c>
      <c r="E5864" s="9" t="str">
        <f>IF(ISERROR(VLOOKUP(A5864,'entry data'!B:E,4,0)),"",VLOOKUP(A5864,'entry data'!B:E,4,0))</f>
        <v/>
      </c>
      <c r="F5864" s="11" t="str">
        <f>IF(A5864="","",IF(ISERROR(VLOOKUP(A5864,'entry data'!B:F,5,0)),"",VLOOKUP(A5864,'entry data'!B:F,5,0)))</f>
        <v/>
      </c>
      <c r="G5864" s="12" t="str">
        <f>IF(A5864="","",IF(ISERROR(VLOOKUP(A5864,'entry data'!B:I,8,0)),"",VLOOKUP(A5864,'entry data'!B:I,7,0)))</f>
        <v/>
      </c>
      <c r="H5864" s="13" t="str">
        <f>IF(A5864="","",IF(B5864=1,VLOOKUP(A5864,'entry data'!B:D,3,0),I5863))</f>
        <v/>
      </c>
      <c r="I5864" s="14" t="str">
        <f>IF(A5864="","",IF(E5864="weekly",7,IF(E5864="fortnightly",14,IF(E5864="monthly",DATE(IF(MONTH(H5864)=12,YEAR(H5864)+1,YEAR(H5864)),VLOOKUP(MONTH(H5864),index!$D$2:$G$13,2,0),DAY(H5864)),
IF(E5864="quarterly",DATE(IF(MONTH(H5864)&gt;=10,YEAR(H5864)+1,YEAR(H5864)),VLOOKUP(MONTH(H5864),index!$D$2:$G$13,3,0),DAY(H5864)),
IF(E5864="halfyearly",DATE(IF(MONTH(H5864)&gt;=7,YEAR(H5864)+1,YEAR(H5864)),VLOOKUP(MONTH(H5864),index!$D$2:$G$13,4,0),DAY(H5864)),
DATE(YEAR(H5864)+1,MONTH(H5864),DAY(H5864)))))-H5864))+H5864)</f>
        <v/>
      </c>
      <c r="J5864" s="9" t="str">
        <f t="shared" si="568"/>
        <v/>
      </c>
      <c r="K5864" s="11" t="str">
        <f t="shared" si="569"/>
        <v/>
      </c>
      <c r="L5864" s="11" t="str">
        <f t="shared" si="570"/>
        <v/>
      </c>
      <c r="M5864" s="11" t="str">
        <f>IF(A5864="","",VLOOKUP(E5864,index!$A$1:$B$6,2,0)*K5864*G5864)</f>
        <v/>
      </c>
      <c r="N5864" s="11" t="str">
        <f>IF(A5864="","",-PMT(G5864*VLOOKUP(E5864,index!$A$1:$B$6,2,0),C5864,F5864,0,0))</f>
        <v/>
      </c>
      <c r="O5864" s="11" t="str">
        <f t="shared" si="571"/>
        <v/>
      </c>
      <c r="P5864" s="11" t="str">
        <f t="shared" si="566"/>
        <v/>
      </c>
    </row>
    <row r="5865" spans="1:16" x14ac:dyDescent="0.25">
      <c r="A5865" s="9" t="str">
        <f>IF(A5864="","",IF(B5864&lt;C5864,A5864,IF(A5864=MAX('entry data'!$B$8:$B$507),"",A5864+1)))</f>
        <v/>
      </c>
      <c r="B5865" s="9" t="str">
        <f t="shared" si="567"/>
        <v/>
      </c>
      <c r="C5865" s="9" t="str">
        <f>IF(ISERROR(VLOOKUP(A5865,'entry data'!B:G,6,0)),"",VLOOKUP(A5865,'entry data'!B:G,6,0))</f>
        <v/>
      </c>
      <c r="D5865" s="9" t="str">
        <f>IF(ISERROR(VLOOKUP(A5865,'entry data'!B:C,2,0)),"",VLOOKUP(A5865,'entry data'!B:C,2,0))</f>
        <v/>
      </c>
      <c r="E5865" s="9" t="str">
        <f>IF(ISERROR(VLOOKUP(A5865,'entry data'!B:E,4,0)),"",VLOOKUP(A5865,'entry data'!B:E,4,0))</f>
        <v/>
      </c>
      <c r="F5865" s="11" t="str">
        <f>IF(A5865="","",IF(ISERROR(VLOOKUP(A5865,'entry data'!B:F,5,0)),"",VLOOKUP(A5865,'entry data'!B:F,5,0)))</f>
        <v/>
      </c>
      <c r="G5865" s="12" t="str">
        <f>IF(A5865="","",IF(ISERROR(VLOOKUP(A5865,'entry data'!B:I,8,0)),"",VLOOKUP(A5865,'entry data'!B:I,7,0)))</f>
        <v/>
      </c>
      <c r="H5865" s="13" t="str">
        <f>IF(A5865="","",IF(B5865=1,VLOOKUP(A5865,'entry data'!B:D,3,0),I5864))</f>
        <v/>
      </c>
      <c r="I5865" s="14" t="str">
        <f>IF(A5865="","",IF(E5865="weekly",7,IF(E5865="fortnightly",14,IF(E5865="monthly",DATE(IF(MONTH(H5865)=12,YEAR(H5865)+1,YEAR(H5865)),VLOOKUP(MONTH(H5865),index!$D$2:$G$13,2,0),DAY(H5865)),
IF(E5865="quarterly",DATE(IF(MONTH(H5865)&gt;=10,YEAR(H5865)+1,YEAR(H5865)),VLOOKUP(MONTH(H5865),index!$D$2:$G$13,3,0),DAY(H5865)),
IF(E5865="halfyearly",DATE(IF(MONTH(H5865)&gt;=7,YEAR(H5865)+1,YEAR(H5865)),VLOOKUP(MONTH(H5865),index!$D$2:$G$13,4,0),DAY(H5865)),
DATE(YEAR(H5865)+1,MONTH(H5865),DAY(H5865)))))-H5865))+H5865)</f>
        <v/>
      </c>
      <c r="J5865" s="9" t="str">
        <f t="shared" si="568"/>
        <v/>
      </c>
      <c r="K5865" s="11" t="str">
        <f t="shared" si="569"/>
        <v/>
      </c>
      <c r="L5865" s="11" t="str">
        <f t="shared" si="570"/>
        <v/>
      </c>
      <c r="M5865" s="11" t="str">
        <f>IF(A5865="","",VLOOKUP(E5865,index!$A$1:$B$6,2,0)*K5865*G5865)</f>
        <v/>
      </c>
      <c r="N5865" s="11" t="str">
        <f>IF(A5865="","",-PMT(G5865*VLOOKUP(E5865,index!$A$1:$B$6,2,0),C5865,F5865,0,0))</f>
        <v/>
      </c>
      <c r="O5865" s="11" t="str">
        <f t="shared" si="571"/>
        <v/>
      </c>
      <c r="P5865" s="11" t="str">
        <f t="shared" si="566"/>
        <v/>
      </c>
    </row>
    <row r="5866" spans="1:16" x14ac:dyDescent="0.25">
      <c r="A5866" s="9" t="str">
        <f>IF(A5865="","",IF(B5865&lt;C5865,A5865,IF(A5865=MAX('entry data'!$B$8:$B$507),"",A5865+1)))</f>
        <v/>
      </c>
      <c r="B5866" s="9" t="str">
        <f t="shared" si="567"/>
        <v/>
      </c>
      <c r="C5866" s="9" t="str">
        <f>IF(ISERROR(VLOOKUP(A5866,'entry data'!B:G,6,0)),"",VLOOKUP(A5866,'entry data'!B:G,6,0))</f>
        <v/>
      </c>
      <c r="D5866" s="9" t="str">
        <f>IF(ISERROR(VLOOKUP(A5866,'entry data'!B:C,2,0)),"",VLOOKUP(A5866,'entry data'!B:C,2,0))</f>
        <v/>
      </c>
      <c r="E5866" s="9" t="str">
        <f>IF(ISERROR(VLOOKUP(A5866,'entry data'!B:E,4,0)),"",VLOOKUP(A5866,'entry data'!B:E,4,0))</f>
        <v/>
      </c>
      <c r="F5866" s="11" t="str">
        <f>IF(A5866="","",IF(ISERROR(VLOOKUP(A5866,'entry data'!B:F,5,0)),"",VLOOKUP(A5866,'entry data'!B:F,5,0)))</f>
        <v/>
      </c>
      <c r="G5866" s="12" t="str">
        <f>IF(A5866="","",IF(ISERROR(VLOOKUP(A5866,'entry data'!B:I,8,0)),"",VLOOKUP(A5866,'entry data'!B:I,7,0)))</f>
        <v/>
      </c>
      <c r="H5866" s="13" t="str">
        <f>IF(A5866="","",IF(B5866=1,VLOOKUP(A5866,'entry data'!B:D,3,0),I5865))</f>
        <v/>
      </c>
      <c r="I5866" s="14" t="str">
        <f>IF(A5866="","",IF(E5866="weekly",7,IF(E5866="fortnightly",14,IF(E5866="monthly",DATE(IF(MONTH(H5866)=12,YEAR(H5866)+1,YEAR(H5866)),VLOOKUP(MONTH(H5866),index!$D$2:$G$13,2,0),DAY(H5866)),
IF(E5866="quarterly",DATE(IF(MONTH(H5866)&gt;=10,YEAR(H5866)+1,YEAR(H5866)),VLOOKUP(MONTH(H5866),index!$D$2:$G$13,3,0),DAY(H5866)),
IF(E5866="halfyearly",DATE(IF(MONTH(H5866)&gt;=7,YEAR(H5866)+1,YEAR(H5866)),VLOOKUP(MONTH(H5866),index!$D$2:$G$13,4,0),DAY(H5866)),
DATE(YEAR(H5866)+1,MONTH(H5866),DAY(H5866)))))-H5866))+H5866)</f>
        <v/>
      </c>
      <c r="J5866" s="9" t="str">
        <f t="shared" si="568"/>
        <v/>
      </c>
      <c r="K5866" s="11" t="str">
        <f t="shared" si="569"/>
        <v/>
      </c>
      <c r="L5866" s="11" t="str">
        <f t="shared" si="570"/>
        <v/>
      </c>
      <c r="M5866" s="11" t="str">
        <f>IF(A5866="","",VLOOKUP(E5866,index!$A$1:$B$6,2,0)*K5866*G5866)</f>
        <v/>
      </c>
      <c r="N5866" s="11" t="str">
        <f>IF(A5866="","",-PMT(G5866*VLOOKUP(E5866,index!$A$1:$B$6,2,0),C5866,F5866,0,0))</f>
        <v/>
      </c>
      <c r="O5866" s="11" t="str">
        <f t="shared" si="571"/>
        <v/>
      </c>
      <c r="P5866" s="11" t="str">
        <f t="shared" si="566"/>
        <v/>
      </c>
    </row>
    <row r="5867" spans="1:16" x14ac:dyDescent="0.25">
      <c r="A5867" s="9" t="str">
        <f>IF(A5866="","",IF(B5866&lt;C5866,A5866,IF(A5866=MAX('entry data'!$B$8:$B$507),"",A5866+1)))</f>
        <v/>
      </c>
      <c r="B5867" s="9" t="str">
        <f t="shared" si="567"/>
        <v/>
      </c>
      <c r="C5867" s="9" t="str">
        <f>IF(ISERROR(VLOOKUP(A5867,'entry data'!B:G,6,0)),"",VLOOKUP(A5867,'entry data'!B:G,6,0))</f>
        <v/>
      </c>
      <c r="D5867" s="9" t="str">
        <f>IF(ISERROR(VLOOKUP(A5867,'entry data'!B:C,2,0)),"",VLOOKUP(A5867,'entry data'!B:C,2,0))</f>
        <v/>
      </c>
      <c r="E5867" s="9" t="str">
        <f>IF(ISERROR(VLOOKUP(A5867,'entry data'!B:E,4,0)),"",VLOOKUP(A5867,'entry data'!B:E,4,0))</f>
        <v/>
      </c>
      <c r="F5867" s="11" t="str">
        <f>IF(A5867="","",IF(ISERROR(VLOOKUP(A5867,'entry data'!B:F,5,0)),"",VLOOKUP(A5867,'entry data'!B:F,5,0)))</f>
        <v/>
      </c>
      <c r="G5867" s="12" t="str">
        <f>IF(A5867="","",IF(ISERROR(VLOOKUP(A5867,'entry data'!B:I,8,0)),"",VLOOKUP(A5867,'entry data'!B:I,7,0)))</f>
        <v/>
      </c>
      <c r="H5867" s="13" t="str">
        <f>IF(A5867="","",IF(B5867=1,VLOOKUP(A5867,'entry data'!B:D,3,0),I5866))</f>
        <v/>
      </c>
      <c r="I5867" s="14" t="str">
        <f>IF(A5867="","",IF(E5867="weekly",7,IF(E5867="fortnightly",14,IF(E5867="monthly",DATE(IF(MONTH(H5867)=12,YEAR(H5867)+1,YEAR(H5867)),VLOOKUP(MONTH(H5867),index!$D$2:$G$13,2,0),DAY(H5867)),
IF(E5867="quarterly",DATE(IF(MONTH(H5867)&gt;=10,YEAR(H5867)+1,YEAR(H5867)),VLOOKUP(MONTH(H5867),index!$D$2:$G$13,3,0),DAY(H5867)),
IF(E5867="halfyearly",DATE(IF(MONTH(H5867)&gt;=7,YEAR(H5867)+1,YEAR(H5867)),VLOOKUP(MONTH(H5867),index!$D$2:$G$13,4,0),DAY(H5867)),
DATE(YEAR(H5867)+1,MONTH(H5867),DAY(H5867)))))-H5867))+H5867)</f>
        <v/>
      </c>
      <c r="J5867" s="9" t="str">
        <f t="shared" si="568"/>
        <v/>
      </c>
      <c r="K5867" s="11" t="str">
        <f t="shared" si="569"/>
        <v/>
      </c>
      <c r="L5867" s="11" t="str">
        <f t="shared" si="570"/>
        <v/>
      </c>
      <c r="M5867" s="11" t="str">
        <f>IF(A5867="","",VLOOKUP(E5867,index!$A$1:$B$6,2,0)*K5867*G5867)</f>
        <v/>
      </c>
      <c r="N5867" s="11" t="str">
        <f>IF(A5867="","",-PMT(G5867*VLOOKUP(E5867,index!$A$1:$B$6,2,0),C5867,F5867,0,0))</f>
        <v/>
      </c>
      <c r="O5867" s="11" t="str">
        <f t="shared" si="571"/>
        <v/>
      </c>
      <c r="P5867" s="11" t="str">
        <f t="shared" si="566"/>
        <v/>
      </c>
    </row>
    <row r="5868" spans="1:16" x14ac:dyDescent="0.25">
      <c r="A5868" s="9" t="str">
        <f>IF(A5867="","",IF(B5867&lt;C5867,A5867,IF(A5867=MAX('entry data'!$B$8:$B$507),"",A5867+1)))</f>
        <v/>
      </c>
      <c r="B5868" s="9" t="str">
        <f t="shared" si="567"/>
        <v/>
      </c>
      <c r="C5868" s="9" t="str">
        <f>IF(ISERROR(VLOOKUP(A5868,'entry data'!B:G,6,0)),"",VLOOKUP(A5868,'entry data'!B:G,6,0))</f>
        <v/>
      </c>
      <c r="D5868" s="9" t="str">
        <f>IF(ISERROR(VLOOKUP(A5868,'entry data'!B:C,2,0)),"",VLOOKUP(A5868,'entry data'!B:C,2,0))</f>
        <v/>
      </c>
      <c r="E5868" s="9" t="str">
        <f>IF(ISERROR(VLOOKUP(A5868,'entry data'!B:E,4,0)),"",VLOOKUP(A5868,'entry data'!B:E,4,0))</f>
        <v/>
      </c>
      <c r="F5868" s="11" t="str">
        <f>IF(A5868="","",IF(ISERROR(VLOOKUP(A5868,'entry data'!B:F,5,0)),"",VLOOKUP(A5868,'entry data'!B:F,5,0)))</f>
        <v/>
      </c>
      <c r="G5868" s="12" t="str">
        <f>IF(A5868="","",IF(ISERROR(VLOOKUP(A5868,'entry data'!B:I,8,0)),"",VLOOKUP(A5868,'entry data'!B:I,7,0)))</f>
        <v/>
      </c>
      <c r="H5868" s="13" t="str">
        <f>IF(A5868="","",IF(B5868=1,VLOOKUP(A5868,'entry data'!B:D,3,0),I5867))</f>
        <v/>
      </c>
      <c r="I5868" s="14" t="str">
        <f>IF(A5868="","",IF(E5868="weekly",7,IF(E5868="fortnightly",14,IF(E5868="monthly",DATE(IF(MONTH(H5868)=12,YEAR(H5868)+1,YEAR(H5868)),VLOOKUP(MONTH(H5868),index!$D$2:$G$13,2,0),DAY(H5868)),
IF(E5868="quarterly",DATE(IF(MONTH(H5868)&gt;=10,YEAR(H5868)+1,YEAR(H5868)),VLOOKUP(MONTH(H5868),index!$D$2:$G$13,3,0),DAY(H5868)),
IF(E5868="halfyearly",DATE(IF(MONTH(H5868)&gt;=7,YEAR(H5868)+1,YEAR(H5868)),VLOOKUP(MONTH(H5868),index!$D$2:$G$13,4,0),DAY(H5868)),
DATE(YEAR(H5868)+1,MONTH(H5868),DAY(H5868)))))-H5868))+H5868)</f>
        <v/>
      </c>
      <c r="J5868" s="9" t="str">
        <f t="shared" si="568"/>
        <v/>
      </c>
      <c r="K5868" s="11" t="str">
        <f t="shared" si="569"/>
        <v/>
      </c>
      <c r="L5868" s="11" t="str">
        <f t="shared" si="570"/>
        <v/>
      </c>
      <c r="M5868" s="11" t="str">
        <f>IF(A5868="","",VLOOKUP(E5868,index!$A$1:$B$6,2,0)*K5868*G5868)</f>
        <v/>
      </c>
      <c r="N5868" s="11" t="str">
        <f>IF(A5868="","",-PMT(G5868*VLOOKUP(E5868,index!$A$1:$B$6,2,0),C5868,F5868,0,0))</f>
        <v/>
      </c>
      <c r="O5868" s="11" t="str">
        <f t="shared" si="571"/>
        <v/>
      </c>
      <c r="P5868" s="11" t="str">
        <f t="shared" si="566"/>
        <v/>
      </c>
    </row>
    <row r="5869" spans="1:16" x14ac:dyDescent="0.25">
      <c r="A5869" s="9" t="str">
        <f>IF(A5868="","",IF(B5868&lt;C5868,A5868,IF(A5868=MAX('entry data'!$B$8:$B$507),"",A5868+1)))</f>
        <v/>
      </c>
      <c r="B5869" s="9" t="str">
        <f t="shared" si="567"/>
        <v/>
      </c>
      <c r="C5869" s="9" t="str">
        <f>IF(ISERROR(VLOOKUP(A5869,'entry data'!B:G,6,0)),"",VLOOKUP(A5869,'entry data'!B:G,6,0))</f>
        <v/>
      </c>
      <c r="D5869" s="9" t="str">
        <f>IF(ISERROR(VLOOKUP(A5869,'entry data'!B:C,2,0)),"",VLOOKUP(A5869,'entry data'!B:C,2,0))</f>
        <v/>
      </c>
      <c r="E5869" s="9" t="str">
        <f>IF(ISERROR(VLOOKUP(A5869,'entry data'!B:E,4,0)),"",VLOOKUP(A5869,'entry data'!B:E,4,0))</f>
        <v/>
      </c>
      <c r="F5869" s="11" t="str">
        <f>IF(A5869="","",IF(ISERROR(VLOOKUP(A5869,'entry data'!B:F,5,0)),"",VLOOKUP(A5869,'entry data'!B:F,5,0)))</f>
        <v/>
      </c>
      <c r="G5869" s="12" t="str">
        <f>IF(A5869="","",IF(ISERROR(VLOOKUP(A5869,'entry data'!B:I,8,0)),"",VLOOKUP(A5869,'entry data'!B:I,7,0)))</f>
        <v/>
      </c>
      <c r="H5869" s="13" t="str">
        <f>IF(A5869="","",IF(B5869=1,VLOOKUP(A5869,'entry data'!B:D,3,0),I5868))</f>
        <v/>
      </c>
      <c r="I5869" s="14" t="str">
        <f>IF(A5869="","",IF(E5869="weekly",7,IF(E5869="fortnightly",14,IF(E5869="monthly",DATE(IF(MONTH(H5869)=12,YEAR(H5869)+1,YEAR(H5869)),VLOOKUP(MONTH(H5869),index!$D$2:$G$13,2,0),DAY(H5869)),
IF(E5869="quarterly",DATE(IF(MONTH(H5869)&gt;=10,YEAR(H5869)+1,YEAR(H5869)),VLOOKUP(MONTH(H5869),index!$D$2:$G$13,3,0),DAY(H5869)),
IF(E5869="halfyearly",DATE(IF(MONTH(H5869)&gt;=7,YEAR(H5869)+1,YEAR(H5869)),VLOOKUP(MONTH(H5869),index!$D$2:$G$13,4,0),DAY(H5869)),
DATE(YEAR(H5869)+1,MONTH(H5869),DAY(H5869)))))-H5869))+H5869)</f>
        <v/>
      </c>
      <c r="J5869" s="9" t="str">
        <f t="shared" si="568"/>
        <v/>
      </c>
      <c r="K5869" s="11" t="str">
        <f t="shared" si="569"/>
        <v/>
      </c>
      <c r="L5869" s="11" t="str">
        <f t="shared" si="570"/>
        <v/>
      </c>
      <c r="M5869" s="11" t="str">
        <f>IF(A5869="","",VLOOKUP(E5869,index!$A$1:$B$6,2,0)*K5869*G5869)</f>
        <v/>
      </c>
      <c r="N5869" s="11" t="str">
        <f>IF(A5869="","",-PMT(G5869*VLOOKUP(E5869,index!$A$1:$B$6,2,0),C5869,F5869,0,0))</f>
        <v/>
      </c>
      <c r="O5869" s="11" t="str">
        <f t="shared" si="571"/>
        <v/>
      </c>
      <c r="P5869" s="11" t="str">
        <f t="shared" si="566"/>
        <v/>
      </c>
    </row>
    <row r="5870" spans="1:16" x14ac:dyDescent="0.25">
      <c r="A5870" s="9" t="str">
        <f>IF(A5869="","",IF(B5869&lt;C5869,A5869,IF(A5869=MAX('entry data'!$B$8:$B$507),"",A5869+1)))</f>
        <v/>
      </c>
      <c r="B5870" s="9" t="str">
        <f t="shared" si="567"/>
        <v/>
      </c>
      <c r="C5870" s="9" t="str">
        <f>IF(ISERROR(VLOOKUP(A5870,'entry data'!B:G,6,0)),"",VLOOKUP(A5870,'entry data'!B:G,6,0))</f>
        <v/>
      </c>
      <c r="D5870" s="9" t="str">
        <f>IF(ISERROR(VLOOKUP(A5870,'entry data'!B:C,2,0)),"",VLOOKUP(A5870,'entry data'!B:C,2,0))</f>
        <v/>
      </c>
      <c r="E5870" s="9" t="str">
        <f>IF(ISERROR(VLOOKUP(A5870,'entry data'!B:E,4,0)),"",VLOOKUP(A5870,'entry data'!B:E,4,0))</f>
        <v/>
      </c>
      <c r="F5870" s="11" t="str">
        <f>IF(A5870="","",IF(ISERROR(VLOOKUP(A5870,'entry data'!B:F,5,0)),"",VLOOKUP(A5870,'entry data'!B:F,5,0)))</f>
        <v/>
      </c>
      <c r="G5870" s="12" t="str">
        <f>IF(A5870="","",IF(ISERROR(VLOOKUP(A5870,'entry data'!B:I,8,0)),"",VLOOKUP(A5870,'entry data'!B:I,7,0)))</f>
        <v/>
      </c>
      <c r="H5870" s="13" t="str">
        <f>IF(A5870="","",IF(B5870=1,VLOOKUP(A5870,'entry data'!B:D,3,0),I5869))</f>
        <v/>
      </c>
      <c r="I5870" s="14" t="str">
        <f>IF(A5870="","",IF(E5870="weekly",7,IF(E5870="fortnightly",14,IF(E5870="monthly",DATE(IF(MONTH(H5870)=12,YEAR(H5870)+1,YEAR(H5870)),VLOOKUP(MONTH(H5870),index!$D$2:$G$13,2,0),DAY(H5870)),
IF(E5870="quarterly",DATE(IF(MONTH(H5870)&gt;=10,YEAR(H5870)+1,YEAR(H5870)),VLOOKUP(MONTH(H5870),index!$D$2:$G$13,3,0),DAY(H5870)),
IF(E5870="halfyearly",DATE(IF(MONTH(H5870)&gt;=7,YEAR(H5870)+1,YEAR(H5870)),VLOOKUP(MONTH(H5870),index!$D$2:$G$13,4,0),DAY(H5870)),
DATE(YEAR(H5870)+1,MONTH(H5870),DAY(H5870)))))-H5870))+H5870)</f>
        <v/>
      </c>
      <c r="J5870" s="9" t="str">
        <f t="shared" si="568"/>
        <v/>
      </c>
      <c r="K5870" s="11" t="str">
        <f t="shared" si="569"/>
        <v/>
      </c>
      <c r="L5870" s="11" t="str">
        <f t="shared" si="570"/>
        <v/>
      </c>
      <c r="M5870" s="11" t="str">
        <f>IF(A5870="","",VLOOKUP(E5870,index!$A$1:$B$6,2,0)*K5870*G5870)</f>
        <v/>
      </c>
      <c r="N5870" s="11" t="str">
        <f>IF(A5870="","",-PMT(G5870*VLOOKUP(E5870,index!$A$1:$B$6,2,0),C5870,F5870,0,0))</f>
        <v/>
      </c>
      <c r="O5870" s="11" t="str">
        <f t="shared" si="571"/>
        <v/>
      </c>
      <c r="P5870" s="11" t="str">
        <f t="shared" si="566"/>
        <v/>
      </c>
    </row>
    <row r="5871" spans="1:16" x14ac:dyDescent="0.25">
      <c r="A5871" s="9" t="str">
        <f>IF(A5870="","",IF(B5870&lt;C5870,A5870,IF(A5870=MAX('entry data'!$B$8:$B$507),"",A5870+1)))</f>
        <v/>
      </c>
      <c r="B5871" s="9" t="str">
        <f t="shared" si="567"/>
        <v/>
      </c>
      <c r="C5871" s="9" t="str">
        <f>IF(ISERROR(VLOOKUP(A5871,'entry data'!B:G,6,0)),"",VLOOKUP(A5871,'entry data'!B:G,6,0))</f>
        <v/>
      </c>
      <c r="D5871" s="9" t="str">
        <f>IF(ISERROR(VLOOKUP(A5871,'entry data'!B:C,2,0)),"",VLOOKUP(A5871,'entry data'!B:C,2,0))</f>
        <v/>
      </c>
      <c r="E5871" s="9" t="str">
        <f>IF(ISERROR(VLOOKUP(A5871,'entry data'!B:E,4,0)),"",VLOOKUP(A5871,'entry data'!B:E,4,0))</f>
        <v/>
      </c>
      <c r="F5871" s="11" t="str">
        <f>IF(A5871="","",IF(ISERROR(VLOOKUP(A5871,'entry data'!B:F,5,0)),"",VLOOKUP(A5871,'entry data'!B:F,5,0)))</f>
        <v/>
      </c>
      <c r="G5871" s="12" t="str">
        <f>IF(A5871="","",IF(ISERROR(VLOOKUP(A5871,'entry data'!B:I,8,0)),"",VLOOKUP(A5871,'entry data'!B:I,7,0)))</f>
        <v/>
      </c>
      <c r="H5871" s="13" t="str">
        <f>IF(A5871="","",IF(B5871=1,VLOOKUP(A5871,'entry data'!B:D,3,0),I5870))</f>
        <v/>
      </c>
      <c r="I5871" s="14" t="str">
        <f>IF(A5871="","",IF(E5871="weekly",7,IF(E5871="fortnightly",14,IF(E5871="monthly",DATE(IF(MONTH(H5871)=12,YEAR(H5871)+1,YEAR(H5871)),VLOOKUP(MONTH(H5871),index!$D$2:$G$13,2,0),DAY(H5871)),
IF(E5871="quarterly",DATE(IF(MONTH(H5871)&gt;=10,YEAR(H5871)+1,YEAR(H5871)),VLOOKUP(MONTH(H5871),index!$D$2:$G$13,3,0),DAY(H5871)),
IF(E5871="halfyearly",DATE(IF(MONTH(H5871)&gt;=7,YEAR(H5871)+1,YEAR(H5871)),VLOOKUP(MONTH(H5871),index!$D$2:$G$13,4,0),DAY(H5871)),
DATE(YEAR(H5871)+1,MONTH(H5871),DAY(H5871)))))-H5871))+H5871)</f>
        <v/>
      </c>
      <c r="J5871" s="9" t="str">
        <f t="shared" si="568"/>
        <v/>
      </c>
      <c r="K5871" s="11" t="str">
        <f t="shared" si="569"/>
        <v/>
      </c>
      <c r="L5871" s="11" t="str">
        <f t="shared" si="570"/>
        <v/>
      </c>
      <c r="M5871" s="11" t="str">
        <f>IF(A5871="","",VLOOKUP(E5871,index!$A$1:$B$6,2,0)*K5871*G5871)</f>
        <v/>
      </c>
      <c r="N5871" s="11" t="str">
        <f>IF(A5871="","",-PMT(G5871*VLOOKUP(E5871,index!$A$1:$B$6,2,0),C5871,F5871,0,0))</f>
        <v/>
      </c>
      <c r="O5871" s="11" t="str">
        <f t="shared" si="571"/>
        <v/>
      </c>
      <c r="P5871" s="11" t="str">
        <f t="shared" si="566"/>
        <v/>
      </c>
    </row>
    <row r="5872" spans="1:16" x14ac:dyDescent="0.25">
      <c r="A5872" s="9" t="str">
        <f>IF(A5871="","",IF(B5871&lt;C5871,A5871,IF(A5871=MAX('entry data'!$B$8:$B$507),"",A5871+1)))</f>
        <v/>
      </c>
      <c r="B5872" s="9" t="str">
        <f t="shared" si="567"/>
        <v/>
      </c>
      <c r="C5872" s="9" t="str">
        <f>IF(ISERROR(VLOOKUP(A5872,'entry data'!B:G,6,0)),"",VLOOKUP(A5872,'entry data'!B:G,6,0))</f>
        <v/>
      </c>
      <c r="D5872" s="9" t="str">
        <f>IF(ISERROR(VLOOKUP(A5872,'entry data'!B:C,2,0)),"",VLOOKUP(A5872,'entry data'!B:C,2,0))</f>
        <v/>
      </c>
      <c r="E5872" s="9" t="str">
        <f>IF(ISERROR(VLOOKUP(A5872,'entry data'!B:E,4,0)),"",VLOOKUP(A5872,'entry data'!B:E,4,0))</f>
        <v/>
      </c>
      <c r="F5872" s="11" t="str">
        <f>IF(A5872="","",IF(ISERROR(VLOOKUP(A5872,'entry data'!B:F,5,0)),"",VLOOKUP(A5872,'entry data'!B:F,5,0)))</f>
        <v/>
      </c>
      <c r="G5872" s="12" t="str">
        <f>IF(A5872="","",IF(ISERROR(VLOOKUP(A5872,'entry data'!B:I,8,0)),"",VLOOKUP(A5872,'entry data'!B:I,7,0)))</f>
        <v/>
      </c>
      <c r="H5872" s="13" t="str">
        <f>IF(A5872="","",IF(B5872=1,VLOOKUP(A5872,'entry data'!B:D,3,0),I5871))</f>
        <v/>
      </c>
      <c r="I5872" s="14" t="str">
        <f>IF(A5872="","",IF(E5872="weekly",7,IF(E5872="fortnightly",14,IF(E5872="monthly",DATE(IF(MONTH(H5872)=12,YEAR(H5872)+1,YEAR(H5872)),VLOOKUP(MONTH(H5872),index!$D$2:$G$13,2,0),DAY(H5872)),
IF(E5872="quarterly",DATE(IF(MONTH(H5872)&gt;=10,YEAR(H5872)+1,YEAR(H5872)),VLOOKUP(MONTH(H5872),index!$D$2:$G$13,3,0),DAY(H5872)),
IF(E5872="halfyearly",DATE(IF(MONTH(H5872)&gt;=7,YEAR(H5872)+1,YEAR(H5872)),VLOOKUP(MONTH(H5872),index!$D$2:$G$13,4,0),DAY(H5872)),
DATE(YEAR(H5872)+1,MONTH(H5872),DAY(H5872)))))-H5872))+H5872)</f>
        <v/>
      </c>
      <c r="J5872" s="9" t="str">
        <f t="shared" si="568"/>
        <v/>
      </c>
      <c r="K5872" s="11" t="str">
        <f t="shared" si="569"/>
        <v/>
      </c>
      <c r="L5872" s="11" t="str">
        <f t="shared" si="570"/>
        <v/>
      </c>
      <c r="M5872" s="11" t="str">
        <f>IF(A5872="","",VLOOKUP(E5872,index!$A$1:$B$6,2,0)*K5872*G5872)</f>
        <v/>
      </c>
      <c r="N5872" s="11" t="str">
        <f>IF(A5872="","",-PMT(G5872*VLOOKUP(E5872,index!$A$1:$B$6,2,0),C5872,F5872,0,0))</f>
        <v/>
      </c>
      <c r="O5872" s="11" t="str">
        <f t="shared" si="571"/>
        <v/>
      </c>
      <c r="P5872" s="11" t="str">
        <f t="shared" si="566"/>
        <v/>
      </c>
    </row>
    <row r="5873" spans="1:16" x14ac:dyDescent="0.25">
      <c r="A5873" s="9" t="str">
        <f>IF(A5872="","",IF(B5872&lt;C5872,A5872,IF(A5872=MAX('entry data'!$B$8:$B$507),"",A5872+1)))</f>
        <v/>
      </c>
      <c r="B5873" s="9" t="str">
        <f t="shared" si="567"/>
        <v/>
      </c>
      <c r="C5873" s="9" t="str">
        <f>IF(ISERROR(VLOOKUP(A5873,'entry data'!B:G,6,0)),"",VLOOKUP(A5873,'entry data'!B:G,6,0))</f>
        <v/>
      </c>
      <c r="D5873" s="9" t="str">
        <f>IF(ISERROR(VLOOKUP(A5873,'entry data'!B:C,2,0)),"",VLOOKUP(A5873,'entry data'!B:C,2,0))</f>
        <v/>
      </c>
      <c r="E5873" s="9" t="str">
        <f>IF(ISERROR(VLOOKUP(A5873,'entry data'!B:E,4,0)),"",VLOOKUP(A5873,'entry data'!B:E,4,0))</f>
        <v/>
      </c>
      <c r="F5873" s="11" t="str">
        <f>IF(A5873="","",IF(ISERROR(VLOOKUP(A5873,'entry data'!B:F,5,0)),"",VLOOKUP(A5873,'entry data'!B:F,5,0)))</f>
        <v/>
      </c>
      <c r="G5873" s="12" t="str">
        <f>IF(A5873="","",IF(ISERROR(VLOOKUP(A5873,'entry data'!B:I,8,0)),"",VLOOKUP(A5873,'entry data'!B:I,7,0)))</f>
        <v/>
      </c>
      <c r="H5873" s="13" t="str">
        <f>IF(A5873="","",IF(B5873=1,VLOOKUP(A5873,'entry data'!B:D,3,0),I5872))</f>
        <v/>
      </c>
      <c r="I5873" s="14" t="str">
        <f>IF(A5873="","",IF(E5873="weekly",7,IF(E5873="fortnightly",14,IF(E5873="monthly",DATE(IF(MONTH(H5873)=12,YEAR(H5873)+1,YEAR(H5873)),VLOOKUP(MONTH(H5873),index!$D$2:$G$13,2,0),DAY(H5873)),
IF(E5873="quarterly",DATE(IF(MONTH(H5873)&gt;=10,YEAR(H5873)+1,YEAR(H5873)),VLOOKUP(MONTH(H5873),index!$D$2:$G$13,3,0),DAY(H5873)),
IF(E5873="halfyearly",DATE(IF(MONTH(H5873)&gt;=7,YEAR(H5873)+1,YEAR(H5873)),VLOOKUP(MONTH(H5873),index!$D$2:$G$13,4,0),DAY(H5873)),
DATE(YEAR(H5873)+1,MONTH(H5873),DAY(H5873)))))-H5873))+H5873)</f>
        <v/>
      </c>
      <c r="J5873" s="9" t="str">
        <f t="shared" si="568"/>
        <v/>
      </c>
      <c r="K5873" s="11" t="str">
        <f t="shared" si="569"/>
        <v/>
      </c>
      <c r="L5873" s="11" t="str">
        <f t="shared" si="570"/>
        <v/>
      </c>
      <c r="M5873" s="11" t="str">
        <f>IF(A5873="","",VLOOKUP(E5873,index!$A$1:$B$6,2,0)*K5873*G5873)</f>
        <v/>
      </c>
      <c r="N5873" s="11" t="str">
        <f>IF(A5873="","",-PMT(G5873*VLOOKUP(E5873,index!$A$1:$B$6,2,0),C5873,F5873,0,0))</f>
        <v/>
      </c>
      <c r="O5873" s="11" t="str">
        <f t="shared" si="571"/>
        <v/>
      </c>
      <c r="P5873" s="11" t="str">
        <f t="shared" si="566"/>
        <v/>
      </c>
    </row>
    <row r="5874" spans="1:16" x14ac:dyDescent="0.25">
      <c r="A5874" s="9" t="str">
        <f>IF(A5873="","",IF(B5873&lt;C5873,A5873,IF(A5873=MAX('entry data'!$B$8:$B$507),"",A5873+1)))</f>
        <v/>
      </c>
      <c r="B5874" s="9" t="str">
        <f t="shared" si="567"/>
        <v/>
      </c>
      <c r="C5874" s="9" t="str">
        <f>IF(ISERROR(VLOOKUP(A5874,'entry data'!B:G,6,0)),"",VLOOKUP(A5874,'entry data'!B:G,6,0))</f>
        <v/>
      </c>
      <c r="D5874" s="9" t="str">
        <f>IF(ISERROR(VLOOKUP(A5874,'entry data'!B:C,2,0)),"",VLOOKUP(A5874,'entry data'!B:C,2,0))</f>
        <v/>
      </c>
      <c r="E5874" s="9" t="str">
        <f>IF(ISERROR(VLOOKUP(A5874,'entry data'!B:E,4,0)),"",VLOOKUP(A5874,'entry data'!B:E,4,0))</f>
        <v/>
      </c>
      <c r="F5874" s="11" t="str">
        <f>IF(A5874="","",IF(ISERROR(VLOOKUP(A5874,'entry data'!B:F,5,0)),"",VLOOKUP(A5874,'entry data'!B:F,5,0)))</f>
        <v/>
      </c>
      <c r="G5874" s="12" t="str">
        <f>IF(A5874="","",IF(ISERROR(VLOOKUP(A5874,'entry data'!B:I,8,0)),"",VLOOKUP(A5874,'entry data'!B:I,7,0)))</f>
        <v/>
      </c>
      <c r="H5874" s="13" t="str">
        <f>IF(A5874="","",IF(B5874=1,VLOOKUP(A5874,'entry data'!B:D,3,0),I5873))</f>
        <v/>
      </c>
      <c r="I5874" s="14" t="str">
        <f>IF(A5874="","",IF(E5874="weekly",7,IF(E5874="fortnightly",14,IF(E5874="monthly",DATE(IF(MONTH(H5874)=12,YEAR(H5874)+1,YEAR(H5874)),VLOOKUP(MONTH(H5874),index!$D$2:$G$13,2,0),DAY(H5874)),
IF(E5874="quarterly",DATE(IF(MONTH(H5874)&gt;=10,YEAR(H5874)+1,YEAR(H5874)),VLOOKUP(MONTH(H5874),index!$D$2:$G$13,3,0),DAY(H5874)),
IF(E5874="halfyearly",DATE(IF(MONTH(H5874)&gt;=7,YEAR(H5874)+1,YEAR(H5874)),VLOOKUP(MONTH(H5874),index!$D$2:$G$13,4,0),DAY(H5874)),
DATE(YEAR(H5874)+1,MONTH(H5874),DAY(H5874)))))-H5874))+H5874)</f>
        <v/>
      </c>
      <c r="J5874" s="9" t="str">
        <f t="shared" si="568"/>
        <v/>
      </c>
      <c r="K5874" s="11" t="str">
        <f t="shared" si="569"/>
        <v/>
      </c>
      <c r="L5874" s="11" t="str">
        <f t="shared" si="570"/>
        <v/>
      </c>
      <c r="M5874" s="11" t="str">
        <f>IF(A5874="","",VLOOKUP(E5874,index!$A$1:$B$6,2,0)*K5874*G5874)</f>
        <v/>
      </c>
      <c r="N5874" s="11" t="str">
        <f>IF(A5874="","",-PMT(G5874*VLOOKUP(E5874,index!$A$1:$B$6,2,0),C5874,F5874,0,0))</f>
        <v/>
      </c>
      <c r="O5874" s="11" t="str">
        <f t="shared" si="571"/>
        <v/>
      </c>
      <c r="P5874" s="11" t="str">
        <f t="shared" si="566"/>
        <v/>
      </c>
    </row>
    <row r="5875" spans="1:16" x14ac:dyDescent="0.25">
      <c r="A5875" s="9" t="str">
        <f>IF(A5874="","",IF(B5874&lt;C5874,A5874,IF(A5874=MAX('entry data'!$B$8:$B$507),"",A5874+1)))</f>
        <v/>
      </c>
      <c r="B5875" s="9" t="str">
        <f t="shared" si="567"/>
        <v/>
      </c>
      <c r="C5875" s="9" t="str">
        <f>IF(ISERROR(VLOOKUP(A5875,'entry data'!B:G,6,0)),"",VLOOKUP(A5875,'entry data'!B:G,6,0))</f>
        <v/>
      </c>
      <c r="D5875" s="9" t="str">
        <f>IF(ISERROR(VLOOKUP(A5875,'entry data'!B:C,2,0)),"",VLOOKUP(A5875,'entry data'!B:C,2,0))</f>
        <v/>
      </c>
      <c r="E5875" s="9" t="str">
        <f>IF(ISERROR(VLOOKUP(A5875,'entry data'!B:E,4,0)),"",VLOOKUP(A5875,'entry data'!B:E,4,0))</f>
        <v/>
      </c>
      <c r="F5875" s="11" t="str">
        <f>IF(A5875="","",IF(ISERROR(VLOOKUP(A5875,'entry data'!B:F,5,0)),"",VLOOKUP(A5875,'entry data'!B:F,5,0)))</f>
        <v/>
      </c>
      <c r="G5875" s="12" t="str">
        <f>IF(A5875="","",IF(ISERROR(VLOOKUP(A5875,'entry data'!B:I,8,0)),"",VLOOKUP(A5875,'entry data'!B:I,7,0)))</f>
        <v/>
      </c>
      <c r="H5875" s="13" t="str">
        <f>IF(A5875="","",IF(B5875=1,VLOOKUP(A5875,'entry data'!B:D,3,0),I5874))</f>
        <v/>
      </c>
      <c r="I5875" s="14" t="str">
        <f>IF(A5875="","",IF(E5875="weekly",7,IF(E5875="fortnightly",14,IF(E5875="monthly",DATE(IF(MONTH(H5875)=12,YEAR(H5875)+1,YEAR(H5875)),VLOOKUP(MONTH(H5875),index!$D$2:$G$13,2,0),DAY(H5875)),
IF(E5875="quarterly",DATE(IF(MONTH(H5875)&gt;=10,YEAR(H5875)+1,YEAR(H5875)),VLOOKUP(MONTH(H5875),index!$D$2:$G$13,3,0),DAY(H5875)),
IF(E5875="halfyearly",DATE(IF(MONTH(H5875)&gt;=7,YEAR(H5875)+1,YEAR(H5875)),VLOOKUP(MONTH(H5875),index!$D$2:$G$13,4,0),DAY(H5875)),
DATE(YEAR(H5875)+1,MONTH(H5875),DAY(H5875)))))-H5875))+H5875)</f>
        <v/>
      </c>
      <c r="J5875" s="9" t="str">
        <f t="shared" si="568"/>
        <v/>
      </c>
      <c r="K5875" s="11" t="str">
        <f t="shared" si="569"/>
        <v/>
      </c>
      <c r="L5875" s="11" t="str">
        <f t="shared" si="570"/>
        <v/>
      </c>
      <c r="M5875" s="11" t="str">
        <f>IF(A5875="","",VLOOKUP(E5875,index!$A$1:$B$6,2,0)*K5875*G5875)</f>
        <v/>
      </c>
      <c r="N5875" s="11" t="str">
        <f>IF(A5875="","",-PMT(G5875*VLOOKUP(E5875,index!$A$1:$B$6,2,0),C5875,F5875,0,0))</f>
        <v/>
      </c>
      <c r="O5875" s="11" t="str">
        <f t="shared" si="571"/>
        <v/>
      </c>
      <c r="P5875" s="11" t="str">
        <f t="shared" si="566"/>
        <v/>
      </c>
    </row>
    <row r="5876" spans="1:16" x14ac:dyDescent="0.25">
      <c r="A5876" s="9" t="str">
        <f>IF(A5875="","",IF(B5875&lt;C5875,A5875,IF(A5875=MAX('entry data'!$B$8:$B$507),"",A5875+1)))</f>
        <v/>
      </c>
      <c r="B5876" s="9" t="str">
        <f t="shared" si="567"/>
        <v/>
      </c>
      <c r="C5876" s="9" t="str">
        <f>IF(ISERROR(VLOOKUP(A5876,'entry data'!B:G,6,0)),"",VLOOKUP(A5876,'entry data'!B:G,6,0))</f>
        <v/>
      </c>
      <c r="D5876" s="9" t="str">
        <f>IF(ISERROR(VLOOKUP(A5876,'entry data'!B:C,2,0)),"",VLOOKUP(A5876,'entry data'!B:C,2,0))</f>
        <v/>
      </c>
      <c r="E5876" s="9" t="str">
        <f>IF(ISERROR(VLOOKUP(A5876,'entry data'!B:E,4,0)),"",VLOOKUP(A5876,'entry data'!B:E,4,0))</f>
        <v/>
      </c>
      <c r="F5876" s="11" t="str">
        <f>IF(A5876="","",IF(ISERROR(VLOOKUP(A5876,'entry data'!B:F,5,0)),"",VLOOKUP(A5876,'entry data'!B:F,5,0)))</f>
        <v/>
      </c>
      <c r="G5876" s="12" t="str">
        <f>IF(A5876="","",IF(ISERROR(VLOOKUP(A5876,'entry data'!B:I,8,0)),"",VLOOKUP(A5876,'entry data'!B:I,7,0)))</f>
        <v/>
      </c>
      <c r="H5876" s="13" t="str">
        <f>IF(A5876="","",IF(B5876=1,VLOOKUP(A5876,'entry data'!B:D,3,0),I5875))</f>
        <v/>
      </c>
      <c r="I5876" s="14" t="str">
        <f>IF(A5876="","",IF(E5876="weekly",7,IF(E5876="fortnightly",14,IF(E5876="monthly",DATE(IF(MONTH(H5876)=12,YEAR(H5876)+1,YEAR(H5876)),VLOOKUP(MONTH(H5876),index!$D$2:$G$13,2,0),DAY(H5876)),
IF(E5876="quarterly",DATE(IF(MONTH(H5876)&gt;=10,YEAR(H5876)+1,YEAR(H5876)),VLOOKUP(MONTH(H5876),index!$D$2:$G$13,3,0),DAY(H5876)),
IF(E5876="halfyearly",DATE(IF(MONTH(H5876)&gt;=7,YEAR(H5876)+1,YEAR(H5876)),VLOOKUP(MONTH(H5876),index!$D$2:$G$13,4,0),DAY(H5876)),
DATE(YEAR(H5876)+1,MONTH(H5876),DAY(H5876)))))-H5876))+H5876)</f>
        <v/>
      </c>
      <c r="J5876" s="9" t="str">
        <f t="shared" si="568"/>
        <v/>
      </c>
      <c r="K5876" s="11" t="str">
        <f t="shared" si="569"/>
        <v/>
      </c>
      <c r="L5876" s="11" t="str">
        <f t="shared" si="570"/>
        <v/>
      </c>
      <c r="M5876" s="11" t="str">
        <f>IF(A5876="","",VLOOKUP(E5876,index!$A$1:$B$6,2,0)*K5876*G5876)</f>
        <v/>
      </c>
      <c r="N5876" s="11" t="str">
        <f>IF(A5876="","",-PMT(G5876*VLOOKUP(E5876,index!$A$1:$B$6,2,0),C5876,F5876,0,0))</f>
        <v/>
      </c>
      <c r="O5876" s="11" t="str">
        <f t="shared" si="571"/>
        <v/>
      </c>
      <c r="P5876" s="11" t="str">
        <f t="shared" si="566"/>
        <v/>
      </c>
    </row>
    <row r="5877" spans="1:16" x14ac:dyDescent="0.25">
      <c r="A5877" s="9" t="str">
        <f>IF(A5876="","",IF(B5876&lt;C5876,A5876,IF(A5876=MAX('entry data'!$B$8:$B$507),"",A5876+1)))</f>
        <v/>
      </c>
      <c r="B5877" s="9" t="str">
        <f t="shared" si="567"/>
        <v/>
      </c>
      <c r="C5877" s="9" t="str">
        <f>IF(ISERROR(VLOOKUP(A5877,'entry data'!B:G,6,0)),"",VLOOKUP(A5877,'entry data'!B:G,6,0))</f>
        <v/>
      </c>
      <c r="D5877" s="9" t="str">
        <f>IF(ISERROR(VLOOKUP(A5877,'entry data'!B:C,2,0)),"",VLOOKUP(A5877,'entry data'!B:C,2,0))</f>
        <v/>
      </c>
      <c r="E5877" s="9" t="str">
        <f>IF(ISERROR(VLOOKUP(A5877,'entry data'!B:E,4,0)),"",VLOOKUP(A5877,'entry data'!B:E,4,0))</f>
        <v/>
      </c>
      <c r="F5877" s="11" t="str">
        <f>IF(A5877="","",IF(ISERROR(VLOOKUP(A5877,'entry data'!B:F,5,0)),"",VLOOKUP(A5877,'entry data'!B:F,5,0)))</f>
        <v/>
      </c>
      <c r="G5877" s="12" t="str">
        <f>IF(A5877="","",IF(ISERROR(VLOOKUP(A5877,'entry data'!B:I,8,0)),"",VLOOKUP(A5877,'entry data'!B:I,7,0)))</f>
        <v/>
      </c>
      <c r="H5877" s="13" t="str">
        <f>IF(A5877="","",IF(B5877=1,VLOOKUP(A5877,'entry data'!B:D,3,0),I5876))</f>
        <v/>
      </c>
      <c r="I5877" s="14" t="str">
        <f>IF(A5877="","",IF(E5877="weekly",7,IF(E5877="fortnightly",14,IF(E5877="monthly",DATE(IF(MONTH(H5877)=12,YEAR(H5877)+1,YEAR(H5877)),VLOOKUP(MONTH(H5877),index!$D$2:$G$13,2,0),DAY(H5877)),
IF(E5877="quarterly",DATE(IF(MONTH(H5877)&gt;=10,YEAR(H5877)+1,YEAR(H5877)),VLOOKUP(MONTH(H5877),index!$D$2:$G$13,3,0),DAY(H5877)),
IF(E5877="halfyearly",DATE(IF(MONTH(H5877)&gt;=7,YEAR(H5877)+1,YEAR(H5877)),VLOOKUP(MONTH(H5877),index!$D$2:$G$13,4,0),DAY(H5877)),
DATE(YEAR(H5877)+1,MONTH(H5877),DAY(H5877)))))-H5877))+H5877)</f>
        <v/>
      </c>
      <c r="J5877" s="9" t="str">
        <f t="shared" si="568"/>
        <v/>
      </c>
      <c r="K5877" s="11" t="str">
        <f t="shared" si="569"/>
        <v/>
      </c>
      <c r="L5877" s="11" t="str">
        <f t="shared" si="570"/>
        <v/>
      </c>
      <c r="M5877" s="11" t="str">
        <f>IF(A5877="","",VLOOKUP(E5877,index!$A$1:$B$6,2,0)*K5877*G5877)</f>
        <v/>
      </c>
      <c r="N5877" s="11" t="str">
        <f>IF(A5877="","",-PMT(G5877*VLOOKUP(E5877,index!$A$1:$B$6,2,0),C5877,F5877,0,0))</f>
        <v/>
      </c>
      <c r="O5877" s="11" t="str">
        <f t="shared" si="571"/>
        <v/>
      </c>
      <c r="P5877" s="11" t="str">
        <f t="shared" si="566"/>
        <v/>
      </c>
    </row>
    <row r="5878" spans="1:16" x14ac:dyDescent="0.25">
      <c r="A5878" s="9" t="str">
        <f>IF(A5877="","",IF(B5877&lt;C5877,A5877,IF(A5877=MAX('entry data'!$B$8:$B$507),"",A5877+1)))</f>
        <v/>
      </c>
      <c r="B5878" s="9" t="str">
        <f t="shared" si="567"/>
        <v/>
      </c>
      <c r="C5878" s="9" t="str">
        <f>IF(ISERROR(VLOOKUP(A5878,'entry data'!B:G,6,0)),"",VLOOKUP(A5878,'entry data'!B:G,6,0))</f>
        <v/>
      </c>
      <c r="D5878" s="9" t="str">
        <f>IF(ISERROR(VLOOKUP(A5878,'entry data'!B:C,2,0)),"",VLOOKUP(A5878,'entry data'!B:C,2,0))</f>
        <v/>
      </c>
      <c r="E5878" s="9" t="str">
        <f>IF(ISERROR(VLOOKUP(A5878,'entry data'!B:E,4,0)),"",VLOOKUP(A5878,'entry data'!B:E,4,0))</f>
        <v/>
      </c>
      <c r="F5878" s="11" t="str">
        <f>IF(A5878="","",IF(ISERROR(VLOOKUP(A5878,'entry data'!B:F,5,0)),"",VLOOKUP(A5878,'entry data'!B:F,5,0)))</f>
        <v/>
      </c>
      <c r="G5878" s="12" t="str">
        <f>IF(A5878="","",IF(ISERROR(VLOOKUP(A5878,'entry data'!B:I,8,0)),"",VLOOKUP(A5878,'entry data'!B:I,7,0)))</f>
        <v/>
      </c>
      <c r="H5878" s="13" t="str">
        <f>IF(A5878="","",IF(B5878=1,VLOOKUP(A5878,'entry data'!B:D,3,0),I5877))</f>
        <v/>
      </c>
      <c r="I5878" s="14" t="str">
        <f>IF(A5878="","",IF(E5878="weekly",7,IF(E5878="fortnightly",14,IF(E5878="monthly",DATE(IF(MONTH(H5878)=12,YEAR(H5878)+1,YEAR(H5878)),VLOOKUP(MONTH(H5878),index!$D$2:$G$13,2,0),DAY(H5878)),
IF(E5878="quarterly",DATE(IF(MONTH(H5878)&gt;=10,YEAR(H5878)+1,YEAR(H5878)),VLOOKUP(MONTH(H5878),index!$D$2:$G$13,3,0),DAY(H5878)),
IF(E5878="halfyearly",DATE(IF(MONTH(H5878)&gt;=7,YEAR(H5878)+1,YEAR(H5878)),VLOOKUP(MONTH(H5878),index!$D$2:$G$13,4,0),DAY(H5878)),
DATE(YEAR(H5878)+1,MONTH(H5878),DAY(H5878)))))-H5878))+H5878)</f>
        <v/>
      </c>
      <c r="J5878" s="9" t="str">
        <f t="shared" si="568"/>
        <v/>
      </c>
      <c r="K5878" s="11" t="str">
        <f t="shared" si="569"/>
        <v/>
      </c>
      <c r="L5878" s="11" t="str">
        <f t="shared" si="570"/>
        <v/>
      </c>
      <c r="M5878" s="11" t="str">
        <f>IF(A5878="","",VLOOKUP(E5878,index!$A$1:$B$6,2,0)*K5878*G5878)</f>
        <v/>
      </c>
      <c r="N5878" s="11" t="str">
        <f>IF(A5878="","",-PMT(G5878*VLOOKUP(E5878,index!$A$1:$B$6,2,0),C5878,F5878,0,0))</f>
        <v/>
      </c>
      <c r="O5878" s="11" t="str">
        <f t="shared" si="571"/>
        <v/>
      </c>
      <c r="P5878" s="11" t="str">
        <f t="shared" si="566"/>
        <v/>
      </c>
    </row>
    <row r="5879" spans="1:16" x14ac:dyDescent="0.25">
      <c r="A5879" s="9" t="str">
        <f>IF(A5878="","",IF(B5878&lt;C5878,A5878,IF(A5878=MAX('entry data'!$B$8:$B$507),"",A5878+1)))</f>
        <v/>
      </c>
      <c r="B5879" s="9" t="str">
        <f t="shared" si="567"/>
        <v/>
      </c>
      <c r="C5879" s="9" t="str">
        <f>IF(ISERROR(VLOOKUP(A5879,'entry data'!B:G,6,0)),"",VLOOKUP(A5879,'entry data'!B:G,6,0))</f>
        <v/>
      </c>
      <c r="D5879" s="9" t="str">
        <f>IF(ISERROR(VLOOKUP(A5879,'entry data'!B:C,2,0)),"",VLOOKUP(A5879,'entry data'!B:C,2,0))</f>
        <v/>
      </c>
      <c r="E5879" s="9" t="str">
        <f>IF(ISERROR(VLOOKUP(A5879,'entry data'!B:E,4,0)),"",VLOOKUP(A5879,'entry data'!B:E,4,0))</f>
        <v/>
      </c>
      <c r="F5879" s="11" t="str">
        <f>IF(A5879="","",IF(ISERROR(VLOOKUP(A5879,'entry data'!B:F,5,0)),"",VLOOKUP(A5879,'entry data'!B:F,5,0)))</f>
        <v/>
      </c>
      <c r="G5879" s="12" t="str">
        <f>IF(A5879="","",IF(ISERROR(VLOOKUP(A5879,'entry data'!B:I,8,0)),"",VLOOKUP(A5879,'entry data'!B:I,7,0)))</f>
        <v/>
      </c>
      <c r="H5879" s="13" t="str">
        <f>IF(A5879="","",IF(B5879=1,VLOOKUP(A5879,'entry data'!B:D,3,0),I5878))</f>
        <v/>
      </c>
      <c r="I5879" s="14" t="str">
        <f>IF(A5879="","",IF(E5879="weekly",7,IF(E5879="fortnightly",14,IF(E5879="monthly",DATE(IF(MONTH(H5879)=12,YEAR(H5879)+1,YEAR(H5879)),VLOOKUP(MONTH(H5879),index!$D$2:$G$13,2,0),DAY(H5879)),
IF(E5879="quarterly",DATE(IF(MONTH(H5879)&gt;=10,YEAR(H5879)+1,YEAR(H5879)),VLOOKUP(MONTH(H5879),index!$D$2:$G$13,3,0),DAY(H5879)),
IF(E5879="halfyearly",DATE(IF(MONTH(H5879)&gt;=7,YEAR(H5879)+1,YEAR(H5879)),VLOOKUP(MONTH(H5879),index!$D$2:$G$13,4,0),DAY(H5879)),
DATE(YEAR(H5879)+1,MONTH(H5879),DAY(H5879)))))-H5879))+H5879)</f>
        <v/>
      </c>
      <c r="J5879" s="9" t="str">
        <f t="shared" si="568"/>
        <v/>
      </c>
      <c r="K5879" s="11" t="str">
        <f t="shared" si="569"/>
        <v/>
      </c>
      <c r="L5879" s="11" t="str">
        <f t="shared" si="570"/>
        <v/>
      </c>
      <c r="M5879" s="11" t="str">
        <f>IF(A5879="","",VLOOKUP(E5879,index!$A$1:$B$6,2,0)*K5879*G5879)</f>
        <v/>
      </c>
      <c r="N5879" s="11" t="str">
        <f>IF(A5879="","",-PMT(G5879*VLOOKUP(E5879,index!$A$1:$B$6,2,0),C5879,F5879,0,0))</f>
        <v/>
      </c>
      <c r="O5879" s="11" t="str">
        <f t="shared" si="571"/>
        <v/>
      </c>
      <c r="P5879" s="11" t="str">
        <f t="shared" si="566"/>
        <v/>
      </c>
    </row>
    <row r="5880" spans="1:16" x14ac:dyDescent="0.25">
      <c r="A5880" s="9" t="str">
        <f>IF(A5879="","",IF(B5879&lt;C5879,A5879,IF(A5879=MAX('entry data'!$B$8:$B$507),"",A5879+1)))</f>
        <v/>
      </c>
      <c r="B5880" s="9" t="str">
        <f t="shared" si="567"/>
        <v/>
      </c>
      <c r="C5880" s="9" t="str">
        <f>IF(ISERROR(VLOOKUP(A5880,'entry data'!B:G,6,0)),"",VLOOKUP(A5880,'entry data'!B:G,6,0))</f>
        <v/>
      </c>
      <c r="D5880" s="9" t="str">
        <f>IF(ISERROR(VLOOKUP(A5880,'entry data'!B:C,2,0)),"",VLOOKUP(A5880,'entry data'!B:C,2,0))</f>
        <v/>
      </c>
      <c r="E5880" s="9" t="str">
        <f>IF(ISERROR(VLOOKUP(A5880,'entry data'!B:E,4,0)),"",VLOOKUP(A5880,'entry data'!B:E,4,0))</f>
        <v/>
      </c>
      <c r="F5880" s="11" t="str">
        <f>IF(A5880="","",IF(ISERROR(VLOOKUP(A5880,'entry data'!B:F,5,0)),"",VLOOKUP(A5880,'entry data'!B:F,5,0)))</f>
        <v/>
      </c>
      <c r="G5880" s="12" t="str">
        <f>IF(A5880="","",IF(ISERROR(VLOOKUP(A5880,'entry data'!B:I,8,0)),"",VLOOKUP(A5880,'entry data'!B:I,7,0)))</f>
        <v/>
      </c>
      <c r="H5880" s="13" t="str">
        <f>IF(A5880="","",IF(B5880=1,VLOOKUP(A5880,'entry data'!B:D,3,0),I5879))</f>
        <v/>
      </c>
      <c r="I5880" s="14" t="str">
        <f>IF(A5880="","",IF(E5880="weekly",7,IF(E5880="fortnightly",14,IF(E5880="monthly",DATE(IF(MONTH(H5880)=12,YEAR(H5880)+1,YEAR(H5880)),VLOOKUP(MONTH(H5880),index!$D$2:$G$13,2,0),DAY(H5880)),
IF(E5880="quarterly",DATE(IF(MONTH(H5880)&gt;=10,YEAR(H5880)+1,YEAR(H5880)),VLOOKUP(MONTH(H5880),index!$D$2:$G$13,3,0),DAY(H5880)),
IF(E5880="halfyearly",DATE(IF(MONTH(H5880)&gt;=7,YEAR(H5880)+1,YEAR(H5880)),VLOOKUP(MONTH(H5880),index!$D$2:$G$13,4,0),DAY(H5880)),
DATE(YEAR(H5880)+1,MONTH(H5880),DAY(H5880)))))-H5880))+H5880)</f>
        <v/>
      </c>
      <c r="J5880" s="9" t="str">
        <f t="shared" si="568"/>
        <v/>
      </c>
      <c r="K5880" s="11" t="str">
        <f t="shared" si="569"/>
        <v/>
      </c>
      <c r="L5880" s="11" t="str">
        <f t="shared" si="570"/>
        <v/>
      </c>
      <c r="M5880" s="11" t="str">
        <f>IF(A5880="","",VLOOKUP(E5880,index!$A$1:$B$6,2,0)*K5880*G5880)</f>
        <v/>
      </c>
      <c r="N5880" s="11" t="str">
        <f>IF(A5880="","",-PMT(G5880*VLOOKUP(E5880,index!$A$1:$B$6,2,0),C5880,F5880,0,0))</f>
        <v/>
      </c>
      <c r="O5880" s="11" t="str">
        <f t="shared" si="571"/>
        <v/>
      </c>
      <c r="P5880" s="11" t="str">
        <f t="shared" si="566"/>
        <v/>
      </c>
    </row>
    <row r="5881" spans="1:16" x14ac:dyDescent="0.25">
      <c r="A5881" s="9" t="str">
        <f>IF(A5880="","",IF(B5880&lt;C5880,A5880,IF(A5880=MAX('entry data'!$B$8:$B$507),"",A5880+1)))</f>
        <v/>
      </c>
      <c r="B5881" s="9" t="str">
        <f t="shared" si="567"/>
        <v/>
      </c>
      <c r="C5881" s="9" t="str">
        <f>IF(ISERROR(VLOOKUP(A5881,'entry data'!B:G,6,0)),"",VLOOKUP(A5881,'entry data'!B:G,6,0))</f>
        <v/>
      </c>
      <c r="D5881" s="9" t="str">
        <f>IF(ISERROR(VLOOKUP(A5881,'entry data'!B:C,2,0)),"",VLOOKUP(A5881,'entry data'!B:C,2,0))</f>
        <v/>
      </c>
      <c r="E5881" s="9" t="str">
        <f>IF(ISERROR(VLOOKUP(A5881,'entry data'!B:E,4,0)),"",VLOOKUP(A5881,'entry data'!B:E,4,0))</f>
        <v/>
      </c>
      <c r="F5881" s="11" t="str">
        <f>IF(A5881="","",IF(ISERROR(VLOOKUP(A5881,'entry data'!B:F,5,0)),"",VLOOKUP(A5881,'entry data'!B:F,5,0)))</f>
        <v/>
      </c>
      <c r="G5881" s="12" t="str">
        <f>IF(A5881="","",IF(ISERROR(VLOOKUP(A5881,'entry data'!B:I,8,0)),"",VLOOKUP(A5881,'entry data'!B:I,7,0)))</f>
        <v/>
      </c>
      <c r="H5881" s="13" t="str">
        <f>IF(A5881="","",IF(B5881=1,VLOOKUP(A5881,'entry data'!B:D,3,0),I5880))</f>
        <v/>
      </c>
      <c r="I5881" s="14" t="str">
        <f>IF(A5881="","",IF(E5881="weekly",7,IF(E5881="fortnightly",14,IF(E5881="monthly",DATE(IF(MONTH(H5881)=12,YEAR(H5881)+1,YEAR(H5881)),VLOOKUP(MONTH(H5881),index!$D$2:$G$13,2,0),DAY(H5881)),
IF(E5881="quarterly",DATE(IF(MONTH(H5881)&gt;=10,YEAR(H5881)+1,YEAR(H5881)),VLOOKUP(MONTH(H5881),index!$D$2:$G$13,3,0),DAY(H5881)),
IF(E5881="halfyearly",DATE(IF(MONTH(H5881)&gt;=7,YEAR(H5881)+1,YEAR(H5881)),VLOOKUP(MONTH(H5881),index!$D$2:$G$13,4,0),DAY(H5881)),
DATE(YEAR(H5881)+1,MONTH(H5881),DAY(H5881)))))-H5881))+H5881)</f>
        <v/>
      </c>
      <c r="J5881" s="9" t="str">
        <f t="shared" si="568"/>
        <v/>
      </c>
      <c r="K5881" s="11" t="str">
        <f t="shared" si="569"/>
        <v/>
      </c>
      <c r="L5881" s="11" t="str">
        <f t="shared" si="570"/>
        <v/>
      </c>
      <c r="M5881" s="11" t="str">
        <f>IF(A5881="","",VLOOKUP(E5881,index!$A$1:$B$6,2,0)*K5881*G5881)</f>
        <v/>
      </c>
      <c r="N5881" s="11" t="str">
        <f>IF(A5881="","",-PMT(G5881*VLOOKUP(E5881,index!$A$1:$B$6,2,0),C5881,F5881,0,0))</f>
        <v/>
      </c>
      <c r="O5881" s="11" t="str">
        <f t="shared" si="571"/>
        <v/>
      </c>
      <c r="P5881" s="11" t="str">
        <f t="shared" si="566"/>
        <v/>
      </c>
    </row>
    <row r="5882" spans="1:16" x14ac:dyDescent="0.25">
      <c r="A5882" s="9" t="str">
        <f>IF(A5881="","",IF(B5881&lt;C5881,A5881,IF(A5881=MAX('entry data'!$B$8:$B$507),"",A5881+1)))</f>
        <v/>
      </c>
      <c r="B5882" s="9" t="str">
        <f t="shared" si="567"/>
        <v/>
      </c>
      <c r="C5882" s="9" t="str">
        <f>IF(ISERROR(VLOOKUP(A5882,'entry data'!B:G,6,0)),"",VLOOKUP(A5882,'entry data'!B:G,6,0))</f>
        <v/>
      </c>
      <c r="D5882" s="9" t="str">
        <f>IF(ISERROR(VLOOKUP(A5882,'entry data'!B:C,2,0)),"",VLOOKUP(A5882,'entry data'!B:C,2,0))</f>
        <v/>
      </c>
      <c r="E5882" s="9" t="str">
        <f>IF(ISERROR(VLOOKUP(A5882,'entry data'!B:E,4,0)),"",VLOOKUP(A5882,'entry data'!B:E,4,0))</f>
        <v/>
      </c>
      <c r="F5882" s="11" t="str">
        <f>IF(A5882="","",IF(ISERROR(VLOOKUP(A5882,'entry data'!B:F,5,0)),"",VLOOKUP(A5882,'entry data'!B:F,5,0)))</f>
        <v/>
      </c>
      <c r="G5882" s="12" t="str">
        <f>IF(A5882="","",IF(ISERROR(VLOOKUP(A5882,'entry data'!B:I,8,0)),"",VLOOKUP(A5882,'entry data'!B:I,7,0)))</f>
        <v/>
      </c>
      <c r="H5882" s="13" t="str">
        <f>IF(A5882="","",IF(B5882=1,VLOOKUP(A5882,'entry data'!B:D,3,0),I5881))</f>
        <v/>
      </c>
      <c r="I5882" s="14" t="str">
        <f>IF(A5882="","",IF(E5882="weekly",7,IF(E5882="fortnightly",14,IF(E5882="monthly",DATE(IF(MONTH(H5882)=12,YEAR(H5882)+1,YEAR(H5882)),VLOOKUP(MONTH(H5882),index!$D$2:$G$13,2,0),DAY(H5882)),
IF(E5882="quarterly",DATE(IF(MONTH(H5882)&gt;=10,YEAR(H5882)+1,YEAR(H5882)),VLOOKUP(MONTH(H5882),index!$D$2:$G$13,3,0),DAY(H5882)),
IF(E5882="halfyearly",DATE(IF(MONTH(H5882)&gt;=7,YEAR(H5882)+1,YEAR(H5882)),VLOOKUP(MONTH(H5882),index!$D$2:$G$13,4,0),DAY(H5882)),
DATE(YEAR(H5882)+1,MONTH(H5882),DAY(H5882)))))-H5882))+H5882)</f>
        <v/>
      </c>
      <c r="J5882" s="9" t="str">
        <f t="shared" si="568"/>
        <v/>
      </c>
      <c r="K5882" s="11" t="str">
        <f t="shared" si="569"/>
        <v/>
      </c>
      <c r="L5882" s="11" t="str">
        <f t="shared" si="570"/>
        <v/>
      </c>
      <c r="M5882" s="11" t="str">
        <f>IF(A5882="","",VLOOKUP(E5882,index!$A$1:$B$6,2,0)*K5882*G5882)</f>
        <v/>
      </c>
      <c r="N5882" s="11" t="str">
        <f>IF(A5882="","",-PMT(G5882*VLOOKUP(E5882,index!$A$1:$B$6,2,0),C5882,F5882,0,0))</f>
        <v/>
      </c>
      <c r="O5882" s="11" t="str">
        <f t="shared" si="571"/>
        <v/>
      </c>
      <c r="P5882" s="11" t="str">
        <f t="shared" si="566"/>
        <v/>
      </c>
    </row>
    <row r="5883" spans="1:16" x14ac:dyDescent="0.25">
      <c r="A5883" s="9" t="str">
        <f>IF(A5882="","",IF(B5882&lt;C5882,A5882,IF(A5882=MAX('entry data'!$B$8:$B$507),"",A5882+1)))</f>
        <v/>
      </c>
      <c r="B5883" s="9" t="str">
        <f t="shared" si="567"/>
        <v/>
      </c>
      <c r="C5883" s="9" t="str">
        <f>IF(ISERROR(VLOOKUP(A5883,'entry data'!B:G,6,0)),"",VLOOKUP(A5883,'entry data'!B:G,6,0))</f>
        <v/>
      </c>
      <c r="D5883" s="9" t="str">
        <f>IF(ISERROR(VLOOKUP(A5883,'entry data'!B:C,2,0)),"",VLOOKUP(A5883,'entry data'!B:C,2,0))</f>
        <v/>
      </c>
      <c r="E5883" s="9" t="str">
        <f>IF(ISERROR(VLOOKUP(A5883,'entry data'!B:E,4,0)),"",VLOOKUP(A5883,'entry data'!B:E,4,0))</f>
        <v/>
      </c>
      <c r="F5883" s="11" t="str">
        <f>IF(A5883="","",IF(ISERROR(VLOOKUP(A5883,'entry data'!B:F,5,0)),"",VLOOKUP(A5883,'entry data'!B:F,5,0)))</f>
        <v/>
      </c>
      <c r="G5883" s="12" t="str">
        <f>IF(A5883="","",IF(ISERROR(VLOOKUP(A5883,'entry data'!B:I,8,0)),"",VLOOKUP(A5883,'entry data'!B:I,7,0)))</f>
        <v/>
      </c>
      <c r="H5883" s="13" t="str">
        <f>IF(A5883="","",IF(B5883=1,VLOOKUP(A5883,'entry data'!B:D,3,0),I5882))</f>
        <v/>
      </c>
      <c r="I5883" s="14" t="str">
        <f>IF(A5883="","",IF(E5883="weekly",7,IF(E5883="fortnightly",14,IF(E5883="monthly",DATE(IF(MONTH(H5883)=12,YEAR(H5883)+1,YEAR(H5883)),VLOOKUP(MONTH(H5883),index!$D$2:$G$13,2,0),DAY(H5883)),
IF(E5883="quarterly",DATE(IF(MONTH(H5883)&gt;=10,YEAR(H5883)+1,YEAR(H5883)),VLOOKUP(MONTH(H5883),index!$D$2:$G$13,3,0),DAY(H5883)),
IF(E5883="halfyearly",DATE(IF(MONTH(H5883)&gt;=7,YEAR(H5883)+1,YEAR(H5883)),VLOOKUP(MONTH(H5883),index!$D$2:$G$13,4,0),DAY(H5883)),
DATE(YEAR(H5883)+1,MONTH(H5883),DAY(H5883)))))-H5883))+H5883)</f>
        <v/>
      </c>
      <c r="J5883" s="9" t="str">
        <f t="shared" si="568"/>
        <v/>
      </c>
      <c r="K5883" s="11" t="str">
        <f t="shared" si="569"/>
        <v/>
      </c>
      <c r="L5883" s="11" t="str">
        <f t="shared" si="570"/>
        <v/>
      </c>
      <c r="M5883" s="11" t="str">
        <f>IF(A5883="","",VLOOKUP(E5883,index!$A$1:$B$6,2,0)*K5883*G5883)</f>
        <v/>
      </c>
      <c r="N5883" s="11" t="str">
        <f>IF(A5883="","",-PMT(G5883*VLOOKUP(E5883,index!$A$1:$B$6,2,0),C5883,F5883,0,0))</f>
        <v/>
      </c>
      <c r="O5883" s="11" t="str">
        <f t="shared" si="571"/>
        <v/>
      </c>
      <c r="P5883" s="11" t="str">
        <f t="shared" si="566"/>
        <v/>
      </c>
    </row>
    <row r="5884" spans="1:16" x14ac:dyDescent="0.25">
      <c r="A5884" s="9" t="str">
        <f>IF(A5883="","",IF(B5883&lt;C5883,A5883,IF(A5883=MAX('entry data'!$B$8:$B$507),"",A5883+1)))</f>
        <v/>
      </c>
      <c r="B5884" s="9" t="str">
        <f t="shared" si="567"/>
        <v/>
      </c>
      <c r="C5884" s="9" t="str">
        <f>IF(ISERROR(VLOOKUP(A5884,'entry data'!B:G,6,0)),"",VLOOKUP(A5884,'entry data'!B:G,6,0))</f>
        <v/>
      </c>
      <c r="D5884" s="9" t="str">
        <f>IF(ISERROR(VLOOKUP(A5884,'entry data'!B:C,2,0)),"",VLOOKUP(A5884,'entry data'!B:C,2,0))</f>
        <v/>
      </c>
      <c r="E5884" s="9" t="str">
        <f>IF(ISERROR(VLOOKUP(A5884,'entry data'!B:E,4,0)),"",VLOOKUP(A5884,'entry data'!B:E,4,0))</f>
        <v/>
      </c>
      <c r="F5884" s="11" t="str">
        <f>IF(A5884="","",IF(ISERROR(VLOOKUP(A5884,'entry data'!B:F,5,0)),"",VLOOKUP(A5884,'entry data'!B:F,5,0)))</f>
        <v/>
      </c>
      <c r="G5884" s="12" t="str">
        <f>IF(A5884="","",IF(ISERROR(VLOOKUP(A5884,'entry data'!B:I,8,0)),"",VLOOKUP(A5884,'entry data'!B:I,7,0)))</f>
        <v/>
      </c>
      <c r="H5884" s="13" t="str">
        <f>IF(A5884="","",IF(B5884=1,VLOOKUP(A5884,'entry data'!B:D,3,0),I5883))</f>
        <v/>
      </c>
      <c r="I5884" s="14" t="str">
        <f>IF(A5884="","",IF(E5884="weekly",7,IF(E5884="fortnightly",14,IF(E5884="monthly",DATE(IF(MONTH(H5884)=12,YEAR(H5884)+1,YEAR(H5884)),VLOOKUP(MONTH(H5884),index!$D$2:$G$13,2,0),DAY(H5884)),
IF(E5884="quarterly",DATE(IF(MONTH(H5884)&gt;=10,YEAR(H5884)+1,YEAR(H5884)),VLOOKUP(MONTH(H5884),index!$D$2:$G$13,3,0),DAY(H5884)),
IF(E5884="halfyearly",DATE(IF(MONTH(H5884)&gt;=7,YEAR(H5884)+1,YEAR(H5884)),VLOOKUP(MONTH(H5884),index!$D$2:$G$13,4,0),DAY(H5884)),
DATE(YEAR(H5884)+1,MONTH(H5884),DAY(H5884)))))-H5884))+H5884)</f>
        <v/>
      </c>
      <c r="J5884" s="9" t="str">
        <f t="shared" si="568"/>
        <v/>
      </c>
      <c r="K5884" s="11" t="str">
        <f t="shared" si="569"/>
        <v/>
      </c>
      <c r="L5884" s="11" t="str">
        <f t="shared" si="570"/>
        <v/>
      </c>
      <c r="M5884" s="11" t="str">
        <f>IF(A5884="","",VLOOKUP(E5884,index!$A$1:$B$6,2,0)*K5884*G5884)</f>
        <v/>
      </c>
      <c r="N5884" s="11" t="str">
        <f>IF(A5884="","",-PMT(G5884*VLOOKUP(E5884,index!$A$1:$B$6,2,0),C5884,F5884,0,0))</f>
        <v/>
      </c>
      <c r="O5884" s="11" t="str">
        <f t="shared" si="571"/>
        <v/>
      </c>
      <c r="P5884" s="11" t="str">
        <f t="shared" si="566"/>
        <v/>
      </c>
    </row>
    <row r="5885" spans="1:16" x14ac:dyDescent="0.25">
      <c r="A5885" s="9" t="str">
        <f>IF(A5884="","",IF(B5884&lt;C5884,A5884,IF(A5884=MAX('entry data'!$B$8:$B$507),"",A5884+1)))</f>
        <v/>
      </c>
      <c r="B5885" s="9" t="str">
        <f t="shared" si="567"/>
        <v/>
      </c>
      <c r="C5885" s="9" t="str">
        <f>IF(ISERROR(VLOOKUP(A5885,'entry data'!B:G,6,0)),"",VLOOKUP(A5885,'entry data'!B:G,6,0))</f>
        <v/>
      </c>
      <c r="D5885" s="9" t="str">
        <f>IF(ISERROR(VLOOKUP(A5885,'entry data'!B:C,2,0)),"",VLOOKUP(A5885,'entry data'!B:C,2,0))</f>
        <v/>
      </c>
      <c r="E5885" s="9" t="str">
        <f>IF(ISERROR(VLOOKUP(A5885,'entry data'!B:E,4,0)),"",VLOOKUP(A5885,'entry data'!B:E,4,0))</f>
        <v/>
      </c>
      <c r="F5885" s="11" t="str">
        <f>IF(A5885="","",IF(ISERROR(VLOOKUP(A5885,'entry data'!B:F,5,0)),"",VLOOKUP(A5885,'entry data'!B:F,5,0)))</f>
        <v/>
      </c>
      <c r="G5885" s="12" t="str">
        <f>IF(A5885="","",IF(ISERROR(VLOOKUP(A5885,'entry data'!B:I,8,0)),"",VLOOKUP(A5885,'entry data'!B:I,7,0)))</f>
        <v/>
      </c>
      <c r="H5885" s="13" t="str">
        <f>IF(A5885="","",IF(B5885=1,VLOOKUP(A5885,'entry data'!B:D,3,0),I5884))</f>
        <v/>
      </c>
      <c r="I5885" s="14" t="str">
        <f>IF(A5885="","",IF(E5885="weekly",7,IF(E5885="fortnightly",14,IF(E5885="monthly",DATE(IF(MONTH(H5885)=12,YEAR(H5885)+1,YEAR(H5885)),VLOOKUP(MONTH(H5885),index!$D$2:$G$13,2,0),DAY(H5885)),
IF(E5885="quarterly",DATE(IF(MONTH(H5885)&gt;=10,YEAR(H5885)+1,YEAR(H5885)),VLOOKUP(MONTH(H5885),index!$D$2:$G$13,3,0),DAY(H5885)),
IF(E5885="halfyearly",DATE(IF(MONTH(H5885)&gt;=7,YEAR(H5885)+1,YEAR(H5885)),VLOOKUP(MONTH(H5885),index!$D$2:$G$13,4,0),DAY(H5885)),
DATE(YEAR(H5885)+1,MONTH(H5885),DAY(H5885)))))-H5885))+H5885)</f>
        <v/>
      </c>
      <c r="J5885" s="9" t="str">
        <f t="shared" si="568"/>
        <v/>
      </c>
      <c r="K5885" s="11" t="str">
        <f t="shared" si="569"/>
        <v/>
      </c>
      <c r="L5885" s="11" t="str">
        <f t="shared" si="570"/>
        <v/>
      </c>
      <c r="M5885" s="11" t="str">
        <f>IF(A5885="","",VLOOKUP(E5885,index!$A$1:$B$6,2,0)*K5885*G5885)</f>
        <v/>
      </c>
      <c r="N5885" s="11" t="str">
        <f>IF(A5885="","",-PMT(G5885*VLOOKUP(E5885,index!$A$1:$B$6,2,0),C5885,F5885,0,0))</f>
        <v/>
      </c>
      <c r="O5885" s="11" t="str">
        <f t="shared" si="571"/>
        <v/>
      </c>
      <c r="P5885" s="11" t="str">
        <f t="shared" si="566"/>
        <v/>
      </c>
    </row>
    <row r="5886" spans="1:16" x14ac:dyDescent="0.25">
      <c r="A5886" s="9" t="str">
        <f>IF(A5885="","",IF(B5885&lt;C5885,A5885,IF(A5885=MAX('entry data'!$B$8:$B$507),"",A5885+1)))</f>
        <v/>
      </c>
      <c r="B5886" s="9" t="str">
        <f t="shared" si="567"/>
        <v/>
      </c>
      <c r="C5886" s="9" t="str">
        <f>IF(ISERROR(VLOOKUP(A5886,'entry data'!B:G,6,0)),"",VLOOKUP(A5886,'entry data'!B:G,6,0))</f>
        <v/>
      </c>
      <c r="D5886" s="9" t="str">
        <f>IF(ISERROR(VLOOKUP(A5886,'entry data'!B:C,2,0)),"",VLOOKUP(A5886,'entry data'!B:C,2,0))</f>
        <v/>
      </c>
      <c r="E5886" s="9" t="str">
        <f>IF(ISERROR(VLOOKUP(A5886,'entry data'!B:E,4,0)),"",VLOOKUP(A5886,'entry data'!B:E,4,0))</f>
        <v/>
      </c>
      <c r="F5886" s="11" t="str">
        <f>IF(A5886="","",IF(ISERROR(VLOOKUP(A5886,'entry data'!B:F,5,0)),"",VLOOKUP(A5886,'entry data'!B:F,5,0)))</f>
        <v/>
      </c>
      <c r="G5886" s="12" t="str">
        <f>IF(A5886="","",IF(ISERROR(VLOOKUP(A5886,'entry data'!B:I,8,0)),"",VLOOKUP(A5886,'entry data'!B:I,7,0)))</f>
        <v/>
      </c>
      <c r="H5886" s="13" t="str">
        <f>IF(A5886="","",IF(B5886=1,VLOOKUP(A5886,'entry data'!B:D,3,0),I5885))</f>
        <v/>
      </c>
      <c r="I5886" s="14" t="str">
        <f>IF(A5886="","",IF(E5886="weekly",7,IF(E5886="fortnightly",14,IF(E5886="monthly",DATE(IF(MONTH(H5886)=12,YEAR(H5886)+1,YEAR(H5886)),VLOOKUP(MONTH(H5886),index!$D$2:$G$13,2,0),DAY(H5886)),
IF(E5886="quarterly",DATE(IF(MONTH(H5886)&gt;=10,YEAR(H5886)+1,YEAR(H5886)),VLOOKUP(MONTH(H5886),index!$D$2:$G$13,3,0),DAY(H5886)),
IF(E5886="halfyearly",DATE(IF(MONTH(H5886)&gt;=7,YEAR(H5886)+1,YEAR(H5886)),VLOOKUP(MONTH(H5886),index!$D$2:$G$13,4,0),DAY(H5886)),
DATE(YEAR(H5886)+1,MONTH(H5886),DAY(H5886)))))-H5886))+H5886)</f>
        <v/>
      </c>
      <c r="J5886" s="9" t="str">
        <f t="shared" si="568"/>
        <v/>
      </c>
      <c r="K5886" s="11" t="str">
        <f t="shared" si="569"/>
        <v/>
      </c>
      <c r="L5886" s="11" t="str">
        <f t="shared" si="570"/>
        <v/>
      </c>
      <c r="M5886" s="11" t="str">
        <f>IF(A5886="","",VLOOKUP(E5886,index!$A$1:$B$6,2,0)*K5886*G5886)</f>
        <v/>
      </c>
      <c r="N5886" s="11" t="str">
        <f>IF(A5886="","",-PMT(G5886*VLOOKUP(E5886,index!$A$1:$B$6,2,0),C5886,F5886,0,0))</f>
        <v/>
      </c>
      <c r="O5886" s="11" t="str">
        <f t="shared" si="571"/>
        <v/>
      </c>
      <c r="P5886" s="11" t="str">
        <f t="shared" si="566"/>
        <v/>
      </c>
    </row>
    <row r="5887" spans="1:16" x14ac:dyDescent="0.25">
      <c r="A5887" s="9" t="str">
        <f>IF(A5886="","",IF(B5886&lt;C5886,A5886,IF(A5886=MAX('entry data'!$B$8:$B$507),"",A5886+1)))</f>
        <v/>
      </c>
      <c r="B5887" s="9" t="str">
        <f t="shared" si="567"/>
        <v/>
      </c>
      <c r="C5887" s="9" t="str">
        <f>IF(ISERROR(VLOOKUP(A5887,'entry data'!B:G,6,0)),"",VLOOKUP(A5887,'entry data'!B:G,6,0))</f>
        <v/>
      </c>
      <c r="D5887" s="9" t="str">
        <f>IF(ISERROR(VLOOKUP(A5887,'entry data'!B:C,2,0)),"",VLOOKUP(A5887,'entry data'!B:C,2,0))</f>
        <v/>
      </c>
      <c r="E5887" s="9" t="str">
        <f>IF(ISERROR(VLOOKUP(A5887,'entry data'!B:E,4,0)),"",VLOOKUP(A5887,'entry data'!B:E,4,0))</f>
        <v/>
      </c>
      <c r="F5887" s="11" t="str">
        <f>IF(A5887="","",IF(ISERROR(VLOOKUP(A5887,'entry data'!B:F,5,0)),"",VLOOKUP(A5887,'entry data'!B:F,5,0)))</f>
        <v/>
      </c>
      <c r="G5887" s="12" t="str">
        <f>IF(A5887="","",IF(ISERROR(VLOOKUP(A5887,'entry data'!B:I,8,0)),"",VLOOKUP(A5887,'entry data'!B:I,7,0)))</f>
        <v/>
      </c>
      <c r="H5887" s="13" t="str">
        <f>IF(A5887="","",IF(B5887=1,VLOOKUP(A5887,'entry data'!B:D,3,0),I5886))</f>
        <v/>
      </c>
      <c r="I5887" s="14" t="str">
        <f>IF(A5887="","",IF(E5887="weekly",7,IF(E5887="fortnightly",14,IF(E5887="monthly",DATE(IF(MONTH(H5887)=12,YEAR(H5887)+1,YEAR(H5887)),VLOOKUP(MONTH(H5887),index!$D$2:$G$13,2,0),DAY(H5887)),
IF(E5887="quarterly",DATE(IF(MONTH(H5887)&gt;=10,YEAR(H5887)+1,YEAR(H5887)),VLOOKUP(MONTH(H5887),index!$D$2:$G$13,3,0),DAY(H5887)),
IF(E5887="halfyearly",DATE(IF(MONTH(H5887)&gt;=7,YEAR(H5887)+1,YEAR(H5887)),VLOOKUP(MONTH(H5887),index!$D$2:$G$13,4,0),DAY(H5887)),
DATE(YEAR(H5887)+1,MONTH(H5887),DAY(H5887)))))-H5887))+H5887)</f>
        <v/>
      </c>
      <c r="J5887" s="9" t="str">
        <f t="shared" si="568"/>
        <v/>
      </c>
      <c r="K5887" s="11" t="str">
        <f t="shared" si="569"/>
        <v/>
      </c>
      <c r="L5887" s="11" t="str">
        <f t="shared" si="570"/>
        <v/>
      </c>
      <c r="M5887" s="11" t="str">
        <f>IF(A5887="","",VLOOKUP(E5887,index!$A$1:$B$6,2,0)*K5887*G5887)</f>
        <v/>
      </c>
      <c r="N5887" s="11" t="str">
        <f>IF(A5887="","",-PMT(G5887*VLOOKUP(E5887,index!$A$1:$B$6,2,0),C5887,F5887,0,0))</f>
        <v/>
      </c>
      <c r="O5887" s="11" t="str">
        <f t="shared" si="571"/>
        <v/>
      </c>
      <c r="P5887" s="11" t="str">
        <f t="shared" si="566"/>
        <v/>
      </c>
    </row>
    <row r="5888" spans="1:16" x14ac:dyDescent="0.25">
      <c r="A5888" s="9" t="str">
        <f>IF(A5887="","",IF(B5887&lt;C5887,A5887,IF(A5887=MAX('entry data'!$B$8:$B$507),"",A5887+1)))</f>
        <v/>
      </c>
      <c r="B5888" s="9" t="str">
        <f t="shared" si="567"/>
        <v/>
      </c>
      <c r="C5888" s="9" t="str">
        <f>IF(ISERROR(VLOOKUP(A5888,'entry data'!B:G,6,0)),"",VLOOKUP(A5888,'entry data'!B:G,6,0))</f>
        <v/>
      </c>
      <c r="D5888" s="9" t="str">
        <f>IF(ISERROR(VLOOKUP(A5888,'entry data'!B:C,2,0)),"",VLOOKUP(A5888,'entry data'!B:C,2,0))</f>
        <v/>
      </c>
      <c r="E5888" s="9" t="str">
        <f>IF(ISERROR(VLOOKUP(A5888,'entry data'!B:E,4,0)),"",VLOOKUP(A5888,'entry data'!B:E,4,0))</f>
        <v/>
      </c>
      <c r="F5888" s="11" t="str">
        <f>IF(A5888="","",IF(ISERROR(VLOOKUP(A5888,'entry data'!B:F,5,0)),"",VLOOKUP(A5888,'entry data'!B:F,5,0)))</f>
        <v/>
      </c>
      <c r="G5888" s="12" t="str">
        <f>IF(A5888="","",IF(ISERROR(VLOOKUP(A5888,'entry data'!B:I,8,0)),"",VLOOKUP(A5888,'entry data'!B:I,7,0)))</f>
        <v/>
      </c>
      <c r="H5888" s="13" t="str">
        <f>IF(A5888="","",IF(B5888=1,VLOOKUP(A5888,'entry data'!B:D,3,0),I5887))</f>
        <v/>
      </c>
      <c r="I5888" s="14" t="str">
        <f>IF(A5888="","",IF(E5888="weekly",7,IF(E5888="fortnightly",14,IF(E5888="monthly",DATE(IF(MONTH(H5888)=12,YEAR(H5888)+1,YEAR(H5888)),VLOOKUP(MONTH(H5888),index!$D$2:$G$13,2,0),DAY(H5888)),
IF(E5888="quarterly",DATE(IF(MONTH(H5888)&gt;=10,YEAR(H5888)+1,YEAR(H5888)),VLOOKUP(MONTH(H5888),index!$D$2:$G$13,3,0),DAY(H5888)),
IF(E5888="halfyearly",DATE(IF(MONTH(H5888)&gt;=7,YEAR(H5888)+1,YEAR(H5888)),VLOOKUP(MONTH(H5888),index!$D$2:$G$13,4,0),DAY(H5888)),
DATE(YEAR(H5888)+1,MONTH(H5888),DAY(H5888)))))-H5888))+H5888)</f>
        <v/>
      </c>
      <c r="J5888" s="9" t="str">
        <f t="shared" si="568"/>
        <v/>
      </c>
      <c r="K5888" s="11" t="str">
        <f t="shared" si="569"/>
        <v/>
      </c>
      <c r="L5888" s="11" t="str">
        <f t="shared" si="570"/>
        <v/>
      </c>
      <c r="M5888" s="11" t="str">
        <f>IF(A5888="","",VLOOKUP(E5888,index!$A$1:$B$6,2,0)*K5888*G5888)</f>
        <v/>
      </c>
      <c r="N5888" s="11" t="str">
        <f>IF(A5888="","",-PMT(G5888*VLOOKUP(E5888,index!$A$1:$B$6,2,0),C5888,F5888,0,0))</f>
        <v/>
      </c>
      <c r="O5888" s="11" t="str">
        <f t="shared" si="571"/>
        <v/>
      </c>
      <c r="P5888" s="11" t="str">
        <f t="shared" si="566"/>
        <v/>
      </c>
    </row>
    <row r="5889" spans="1:16" x14ac:dyDescent="0.25">
      <c r="A5889" s="9" t="str">
        <f>IF(A5888="","",IF(B5888&lt;C5888,A5888,IF(A5888=MAX('entry data'!$B$8:$B$507),"",A5888+1)))</f>
        <v/>
      </c>
      <c r="B5889" s="9" t="str">
        <f t="shared" si="567"/>
        <v/>
      </c>
      <c r="C5889" s="9" t="str">
        <f>IF(ISERROR(VLOOKUP(A5889,'entry data'!B:G,6,0)),"",VLOOKUP(A5889,'entry data'!B:G,6,0))</f>
        <v/>
      </c>
      <c r="D5889" s="9" t="str">
        <f>IF(ISERROR(VLOOKUP(A5889,'entry data'!B:C,2,0)),"",VLOOKUP(A5889,'entry data'!B:C,2,0))</f>
        <v/>
      </c>
      <c r="E5889" s="9" t="str">
        <f>IF(ISERROR(VLOOKUP(A5889,'entry data'!B:E,4,0)),"",VLOOKUP(A5889,'entry data'!B:E,4,0))</f>
        <v/>
      </c>
      <c r="F5889" s="11" t="str">
        <f>IF(A5889="","",IF(ISERROR(VLOOKUP(A5889,'entry data'!B:F,5,0)),"",VLOOKUP(A5889,'entry data'!B:F,5,0)))</f>
        <v/>
      </c>
      <c r="G5889" s="12" t="str">
        <f>IF(A5889="","",IF(ISERROR(VLOOKUP(A5889,'entry data'!B:I,8,0)),"",VLOOKUP(A5889,'entry data'!B:I,7,0)))</f>
        <v/>
      </c>
      <c r="H5889" s="13" t="str">
        <f>IF(A5889="","",IF(B5889=1,VLOOKUP(A5889,'entry data'!B:D,3,0),I5888))</f>
        <v/>
      </c>
      <c r="I5889" s="14" t="str">
        <f>IF(A5889="","",IF(E5889="weekly",7,IF(E5889="fortnightly",14,IF(E5889="monthly",DATE(IF(MONTH(H5889)=12,YEAR(H5889)+1,YEAR(H5889)),VLOOKUP(MONTH(H5889),index!$D$2:$G$13,2,0),DAY(H5889)),
IF(E5889="quarterly",DATE(IF(MONTH(H5889)&gt;=10,YEAR(H5889)+1,YEAR(H5889)),VLOOKUP(MONTH(H5889),index!$D$2:$G$13,3,0),DAY(H5889)),
IF(E5889="halfyearly",DATE(IF(MONTH(H5889)&gt;=7,YEAR(H5889)+1,YEAR(H5889)),VLOOKUP(MONTH(H5889),index!$D$2:$G$13,4,0),DAY(H5889)),
DATE(YEAR(H5889)+1,MONTH(H5889),DAY(H5889)))))-H5889))+H5889)</f>
        <v/>
      </c>
      <c r="J5889" s="9" t="str">
        <f t="shared" si="568"/>
        <v/>
      </c>
      <c r="K5889" s="11" t="str">
        <f t="shared" si="569"/>
        <v/>
      </c>
      <c r="L5889" s="11" t="str">
        <f t="shared" si="570"/>
        <v/>
      </c>
      <c r="M5889" s="11" t="str">
        <f>IF(A5889="","",VLOOKUP(E5889,index!$A$1:$B$6,2,0)*K5889*G5889)</f>
        <v/>
      </c>
      <c r="N5889" s="11" t="str">
        <f>IF(A5889="","",-PMT(G5889*VLOOKUP(E5889,index!$A$1:$B$6,2,0),C5889,F5889,0,0))</f>
        <v/>
      </c>
      <c r="O5889" s="11" t="str">
        <f t="shared" si="571"/>
        <v/>
      </c>
      <c r="P5889" s="11" t="str">
        <f t="shared" si="566"/>
        <v/>
      </c>
    </row>
    <row r="5890" spans="1:16" x14ac:dyDescent="0.25">
      <c r="A5890" s="9" t="str">
        <f>IF(A5889="","",IF(B5889&lt;C5889,A5889,IF(A5889=MAX('entry data'!$B$8:$B$507),"",A5889+1)))</f>
        <v/>
      </c>
      <c r="B5890" s="9" t="str">
        <f t="shared" si="567"/>
        <v/>
      </c>
      <c r="C5890" s="9" t="str">
        <f>IF(ISERROR(VLOOKUP(A5890,'entry data'!B:G,6,0)),"",VLOOKUP(A5890,'entry data'!B:G,6,0))</f>
        <v/>
      </c>
      <c r="D5890" s="9" t="str">
        <f>IF(ISERROR(VLOOKUP(A5890,'entry data'!B:C,2,0)),"",VLOOKUP(A5890,'entry data'!B:C,2,0))</f>
        <v/>
      </c>
      <c r="E5890" s="9" t="str">
        <f>IF(ISERROR(VLOOKUP(A5890,'entry data'!B:E,4,0)),"",VLOOKUP(A5890,'entry data'!B:E,4,0))</f>
        <v/>
      </c>
      <c r="F5890" s="11" t="str">
        <f>IF(A5890="","",IF(ISERROR(VLOOKUP(A5890,'entry data'!B:F,5,0)),"",VLOOKUP(A5890,'entry data'!B:F,5,0)))</f>
        <v/>
      </c>
      <c r="G5890" s="12" t="str">
        <f>IF(A5890="","",IF(ISERROR(VLOOKUP(A5890,'entry data'!B:I,8,0)),"",VLOOKUP(A5890,'entry data'!B:I,7,0)))</f>
        <v/>
      </c>
      <c r="H5890" s="13" t="str">
        <f>IF(A5890="","",IF(B5890=1,VLOOKUP(A5890,'entry data'!B:D,3,0),I5889))</f>
        <v/>
      </c>
      <c r="I5890" s="14" t="str">
        <f>IF(A5890="","",IF(E5890="weekly",7,IF(E5890="fortnightly",14,IF(E5890="monthly",DATE(IF(MONTH(H5890)=12,YEAR(H5890)+1,YEAR(H5890)),VLOOKUP(MONTH(H5890),index!$D$2:$G$13,2,0),DAY(H5890)),
IF(E5890="quarterly",DATE(IF(MONTH(H5890)&gt;=10,YEAR(H5890)+1,YEAR(H5890)),VLOOKUP(MONTH(H5890),index!$D$2:$G$13,3,0),DAY(H5890)),
IF(E5890="halfyearly",DATE(IF(MONTH(H5890)&gt;=7,YEAR(H5890)+1,YEAR(H5890)),VLOOKUP(MONTH(H5890),index!$D$2:$G$13,4,0),DAY(H5890)),
DATE(YEAR(H5890)+1,MONTH(H5890),DAY(H5890)))))-H5890))+H5890)</f>
        <v/>
      </c>
      <c r="J5890" s="9" t="str">
        <f t="shared" si="568"/>
        <v/>
      </c>
      <c r="K5890" s="11" t="str">
        <f t="shared" si="569"/>
        <v/>
      </c>
      <c r="L5890" s="11" t="str">
        <f t="shared" si="570"/>
        <v/>
      </c>
      <c r="M5890" s="11" t="str">
        <f>IF(A5890="","",VLOOKUP(E5890,index!$A$1:$B$6,2,0)*K5890*G5890)</f>
        <v/>
      </c>
      <c r="N5890" s="11" t="str">
        <f>IF(A5890="","",-PMT(G5890*VLOOKUP(E5890,index!$A$1:$B$6,2,0),C5890,F5890,0,0))</f>
        <v/>
      </c>
      <c r="O5890" s="11" t="str">
        <f t="shared" si="571"/>
        <v/>
      </c>
      <c r="P5890" s="11" t="str">
        <f t="shared" si="566"/>
        <v/>
      </c>
    </row>
    <row r="5891" spans="1:16" x14ac:dyDescent="0.25">
      <c r="A5891" s="9" t="str">
        <f>IF(A5890="","",IF(B5890&lt;C5890,A5890,IF(A5890=MAX('entry data'!$B$8:$B$507),"",A5890+1)))</f>
        <v/>
      </c>
      <c r="B5891" s="9" t="str">
        <f t="shared" si="567"/>
        <v/>
      </c>
      <c r="C5891" s="9" t="str">
        <f>IF(ISERROR(VLOOKUP(A5891,'entry data'!B:G,6,0)),"",VLOOKUP(A5891,'entry data'!B:G,6,0))</f>
        <v/>
      </c>
      <c r="D5891" s="9" t="str">
        <f>IF(ISERROR(VLOOKUP(A5891,'entry data'!B:C,2,0)),"",VLOOKUP(A5891,'entry data'!B:C,2,0))</f>
        <v/>
      </c>
      <c r="E5891" s="9" t="str">
        <f>IF(ISERROR(VLOOKUP(A5891,'entry data'!B:E,4,0)),"",VLOOKUP(A5891,'entry data'!B:E,4,0))</f>
        <v/>
      </c>
      <c r="F5891" s="11" t="str">
        <f>IF(A5891="","",IF(ISERROR(VLOOKUP(A5891,'entry data'!B:F,5,0)),"",VLOOKUP(A5891,'entry data'!B:F,5,0)))</f>
        <v/>
      </c>
      <c r="G5891" s="12" t="str">
        <f>IF(A5891="","",IF(ISERROR(VLOOKUP(A5891,'entry data'!B:I,8,0)),"",VLOOKUP(A5891,'entry data'!B:I,7,0)))</f>
        <v/>
      </c>
      <c r="H5891" s="13" t="str">
        <f>IF(A5891="","",IF(B5891=1,VLOOKUP(A5891,'entry data'!B:D,3,0),I5890))</f>
        <v/>
      </c>
      <c r="I5891" s="14" t="str">
        <f>IF(A5891="","",IF(E5891="weekly",7,IF(E5891="fortnightly",14,IF(E5891="monthly",DATE(IF(MONTH(H5891)=12,YEAR(H5891)+1,YEAR(H5891)),VLOOKUP(MONTH(H5891),index!$D$2:$G$13,2,0),DAY(H5891)),
IF(E5891="quarterly",DATE(IF(MONTH(H5891)&gt;=10,YEAR(H5891)+1,YEAR(H5891)),VLOOKUP(MONTH(H5891),index!$D$2:$G$13,3,0),DAY(H5891)),
IF(E5891="halfyearly",DATE(IF(MONTH(H5891)&gt;=7,YEAR(H5891)+1,YEAR(H5891)),VLOOKUP(MONTH(H5891),index!$D$2:$G$13,4,0),DAY(H5891)),
DATE(YEAR(H5891)+1,MONTH(H5891),DAY(H5891)))))-H5891))+H5891)</f>
        <v/>
      </c>
      <c r="J5891" s="9" t="str">
        <f t="shared" si="568"/>
        <v/>
      </c>
      <c r="K5891" s="11" t="str">
        <f t="shared" si="569"/>
        <v/>
      </c>
      <c r="L5891" s="11" t="str">
        <f t="shared" si="570"/>
        <v/>
      </c>
      <c r="M5891" s="11" t="str">
        <f>IF(A5891="","",VLOOKUP(E5891,index!$A$1:$B$6,2,0)*K5891*G5891)</f>
        <v/>
      </c>
      <c r="N5891" s="11" t="str">
        <f>IF(A5891="","",-PMT(G5891*VLOOKUP(E5891,index!$A$1:$B$6,2,0),C5891,F5891,0,0))</f>
        <v/>
      </c>
      <c r="O5891" s="11" t="str">
        <f t="shared" si="571"/>
        <v/>
      </c>
      <c r="P5891" s="11" t="str">
        <f t="shared" ref="P5891:P5954" si="572">IF(A5891="","",IF(J5891&lt;&gt;J5892,O5891,0))</f>
        <v/>
      </c>
    </row>
    <row r="5892" spans="1:16" x14ac:dyDescent="0.25">
      <c r="A5892" s="9" t="str">
        <f>IF(A5891="","",IF(B5891&lt;C5891,A5891,IF(A5891=MAX('entry data'!$B$8:$B$507),"",A5891+1)))</f>
        <v/>
      </c>
      <c r="B5892" s="9" t="str">
        <f t="shared" si="567"/>
        <v/>
      </c>
      <c r="C5892" s="9" t="str">
        <f>IF(ISERROR(VLOOKUP(A5892,'entry data'!B:G,6,0)),"",VLOOKUP(A5892,'entry data'!B:G,6,0))</f>
        <v/>
      </c>
      <c r="D5892" s="9" t="str">
        <f>IF(ISERROR(VLOOKUP(A5892,'entry data'!B:C,2,0)),"",VLOOKUP(A5892,'entry data'!B:C,2,0))</f>
        <v/>
      </c>
      <c r="E5892" s="9" t="str">
        <f>IF(ISERROR(VLOOKUP(A5892,'entry data'!B:E,4,0)),"",VLOOKUP(A5892,'entry data'!B:E,4,0))</f>
        <v/>
      </c>
      <c r="F5892" s="11" t="str">
        <f>IF(A5892="","",IF(ISERROR(VLOOKUP(A5892,'entry data'!B:F,5,0)),"",VLOOKUP(A5892,'entry data'!B:F,5,0)))</f>
        <v/>
      </c>
      <c r="G5892" s="12" t="str">
        <f>IF(A5892="","",IF(ISERROR(VLOOKUP(A5892,'entry data'!B:I,8,0)),"",VLOOKUP(A5892,'entry data'!B:I,7,0)))</f>
        <v/>
      </c>
      <c r="H5892" s="13" t="str">
        <f>IF(A5892="","",IF(B5892=1,VLOOKUP(A5892,'entry data'!B:D,3,0),I5891))</f>
        <v/>
      </c>
      <c r="I5892" s="14" t="str">
        <f>IF(A5892="","",IF(E5892="weekly",7,IF(E5892="fortnightly",14,IF(E5892="monthly",DATE(IF(MONTH(H5892)=12,YEAR(H5892)+1,YEAR(H5892)),VLOOKUP(MONTH(H5892),index!$D$2:$G$13,2,0),DAY(H5892)),
IF(E5892="quarterly",DATE(IF(MONTH(H5892)&gt;=10,YEAR(H5892)+1,YEAR(H5892)),VLOOKUP(MONTH(H5892),index!$D$2:$G$13,3,0),DAY(H5892)),
IF(E5892="halfyearly",DATE(IF(MONTH(H5892)&gt;=7,YEAR(H5892)+1,YEAR(H5892)),VLOOKUP(MONTH(H5892),index!$D$2:$G$13,4,0),DAY(H5892)),
DATE(YEAR(H5892)+1,MONTH(H5892),DAY(H5892)))))-H5892))+H5892)</f>
        <v/>
      </c>
      <c r="J5892" s="9" t="str">
        <f t="shared" si="568"/>
        <v/>
      </c>
      <c r="K5892" s="11" t="str">
        <f t="shared" si="569"/>
        <v/>
      </c>
      <c r="L5892" s="11" t="str">
        <f t="shared" si="570"/>
        <v/>
      </c>
      <c r="M5892" s="11" t="str">
        <f>IF(A5892="","",VLOOKUP(E5892,index!$A$1:$B$6,2,0)*K5892*G5892)</f>
        <v/>
      </c>
      <c r="N5892" s="11" t="str">
        <f>IF(A5892="","",-PMT(G5892*VLOOKUP(E5892,index!$A$1:$B$6,2,0),C5892,F5892,0,0))</f>
        <v/>
      </c>
      <c r="O5892" s="11" t="str">
        <f t="shared" si="571"/>
        <v/>
      </c>
      <c r="P5892" s="11" t="str">
        <f t="shared" si="572"/>
        <v/>
      </c>
    </row>
    <row r="5893" spans="1:16" x14ac:dyDescent="0.25">
      <c r="A5893" s="9" t="str">
        <f>IF(A5892="","",IF(B5892&lt;C5892,A5892,IF(A5892=MAX('entry data'!$B$8:$B$507),"",A5892+1)))</f>
        <v/>
      </c>
      <c r="B5893" s="9" t="str">
        <f t="shared" si="567"/>
        <v/>
      </c>
      <c r="C5893" s="9" t="str">
        <f>IF(ISERROR(VLOOKUP(A5893,'entry data'!B:G,6,0)),"",VLOOKUP(A5893,'entry data'!B:G,6,0))</f>
        <v/>
      </c>
      <c r="D5893" s="9" t="str">
        <f>IF(ISERROR(VLOOKUP(A5893,'entry data'!B:C,2,0)),"",VLOOKUP(A5893,'entry data'!B:C,2,0))</f>
        <v/>
      </c>
      <c r="E5893" s="9" t="str">
        <f>IF(ISERROR(VLOOKUP(A5893,'entry data'!B:E,4,0)),"",VLOOKUP(A5893,'entry data'!B:E,4,0))</f>
        <v/>
      </c>
      <c r="F5893" s="11" t="str">
        <f>IF(A5893="","",IF(ISERROR(VLOOKUP(A5893,'entry data'!B:F,5,0)),"",VLOOKUP(A5893,'entry data'!B:F,5,0)))</f>
        <v/>
      </c>
      <c r="G5893" s="12" t="str">
        <f>IF(A5893="","",IF(ISERROR(VLOOKUP(A5893,'entry data'!B:I,8,0)),"",VLOOKUP(A5893,'entry data'!B:I,7,0)))</f>
        <v/>
      </c>
      <c r="H5893" s="13" t="str">
        <f>IF(A5893="","",IF(B5893=1,VLOOKUP(A5893,'entry data'!B:D,3,0),I5892))</f>
        <v/>
      </c>
      <c r="I5893" s="14" t="str">
        <f>IF(A5893="","",IF(E5893="weekly",7,IF(E5893="fortnightly",14,IF(E5893="monthly",DATE(IF(MONTH(H5893)=12,YEAR(H5893)+1,YEAR(H5893)),VLOOKUP(MONTH(H5893),index!$D$2:$G$13,2,0),DAY(H5893)),
IF(E5893="quarterly",DATE(IF(MONTH(H5893)&gt;=10,YEAR(H5893)+1,YEAR(H5893)),VLOOKUP(MONTH(H5893),index!$D$2:$G$13,3,0),DAY(H5893)),
IF(E5893="halfyearly",DATE(IF(MONTH(H5893)&gt;=7,YEAR(H5893)+1,YEAR(H5893)),VLOOKUP(MONTH(H5893),index!$D$2:$G$13,4,0),DAY(H5893)),
DATE(YEAR(H5893)+1,MONTH(H5893),DAY(H5893)))))-H5893))+H5893)</f>
        <v/>
      </c>
      <c r="J5893" s="9" t="str">
        <f t="shared" si="568"/>
        <v/>
      </c>
      <c r="K5893" s="11" t="str">
        <f t="shared" si="569"/>
        <v/>
      </c>
      <c r="L5893" s="11" t="str">
        <f t="shared" si="570"/>
        <v/>
      </c>
      <c r="M5893" s="11" t="str">
        <f>IF(A5893="","",VLOOKUP(E5893,index!$A$1:$B$6,2,0)*K5893*G5893)</f>
        <v/>
      </c>
      <c r="N5893" s="11" t="str">
        <f>IF(A5893="","",-PMT(G5893*VLOOKUP(E5893,index!$A$1:$B$6,2,0),C5893,F5893,0,0))</f>
        <v/>
      </c>
      <c r="O5893" s="11" t="str">
        <f t="shared" si="571"/>
        <v/>
      </c>
      <c r="P5893" s="11" t="str">
        <f t="shared" si="572"/>
        <v/>
      </c>
    </row>
    <row r="5894" spans="1:16" x14ac:dyDescent="0.25">
      <c r="A5894" s="9" t="str">
        <f>IF(A5893="","",IF(B5893&lt;C5893,A5893,IF(A5893=MAX('entry data'!$B$8:$B$507),"",A5893+1)))</f>
        <v/>
      </c>
      <c r="B5894" s="9" t="str">
        <f t="shared" si="567"/>
        <v/>
      </c>
      <c r="C5894" s="9" t="str">
        <f>IF(ISERROR(VLOOKUP(A5894,'entry data'!B:G,6,0)),"",VLOOKUP(A5894,'entry data'!B:G,6,0))</f>
        <v/>
      </c>
      <c r="D5894" s="9" t="str">
        <f>IF(ISERROR(VLOOKUP(A5894,'entry data'!B:C,2,0)),"",VLOOKUP(A5894,'entry data'!B:C,2,0))</f>
        <v/>
      </c>
      <c r="E5894" s="9" t="str">
        <f>IF(ISERROR(VLOOKUP(A5894,'entry data'!B:E,4,0)),"",VLOOKUP(A5894,'entry data'!B:E,4,0))</f>
        <v/>
      </c>
      <c r="F5894" s="11" t="str">
        <f>IF(A5894="","",IF(ISERROR(VLOOKUP(A5894,'entry data'!B:F,5,0)),"",VLOOKUP(A5894,'entry data'!B:F,5,0)))</f>
        <v/>
      </c>
      <c r="G5894" s="12" t="str">
        <f>IF(A5894="","",IF(ISERROR(VLOOKUP(A5894,'entry data'!B:I,8,0)),"",VLOOKUP(A5894,'entry data'!B:I,7,0)))</f>
        <v/>
      </c>
      <c r="H5894" s="13" t="str">
        <f>IF(A5894="","",IF(B5894=1,VLOOKUP(A5894,'entry data'!B:D,3,0),I5893))</f>
        <v/>
      </c>
      <c r="I5894" s="14" t="str">
        <f>IF(A5894="","",IF(E5894="weekly",7,IF(E5894="fortnightly",14,IF(E5894="monthly",DATE(IF(MONTH(H5894)=12,YEAR(H5894)+1,YEAR(H5894)),VLOOKUP(MONTH(H5894),index!$D$2:$G$13,2,0),DAY(H5894)),
IF(E5894="quarterly",DATE(IF(MONTH(H5894)&gt;=10,YEAR(H5894)+1,YEAR(H5894)),VLOOKUP(MONTH(H5894),index!$D$2:$G$13,3,0),DAY(H5894)),
IF(E5894="halfyearly",DATE(IF(MONTH(H5894)&gt;=7,YEAR(H5894)+1,YEAR(H5894)),VLOOKUP(MONTH(H5894),index!$D$2:$G$13,4,0),DAY(H5894)),
DATE(YEAR(H5894)+1,MONTH(H5894),DAY(H5894)))))-H5894))+H5894)</f>
        <v/>
      </c>
      <c r="J5894" s="9" t="str">
        <f t="shared" si="568"/>
        <v/>
      </c>
      <c r="K5894" s="11" t="str">
        <f t="shared" si="569"/>
        <v/>
      </c>
      <c r="L5894" s="11" t="str">
        <f t="shared" si="570"/>
        <v/>
      </c>
      <c r="M5894" s="11" t="str">
        <f>IF(A5894="","",VLOOKUP(E5894,index!$A$1:$B$6,2,0)*K5894*G5894)</f>
        <v/>
      </c>
      <c r="N5894" s="11" t="str">
        <f>IF(A5894="","",-PMT(G5894*VLOOKUP(E5894,index!$A$1:$B$6,2,0),C5894,F5894,0,0))</f>
        <v/>
      </c>
      <c r="O5894" s="11" t="str">
        <f t="shared" si="571"/>
        <v/>
      </c>
      <c r="P5894" s="11" t="str">
        <f t="shared" si="572"/>
        <v/>
      </c>
    </row>
    <row r="5895" spans="1:16" x14ac:dyDescent="0.25">
      <c r="A5895" s="9" t="str">
        <f>IF(A5894="","",IF(B5894&lt;C5894,A5894,IF(A5894=MAX('entry data'!$B$8:$B$507),"",A5894+1)))</f>
        <v/>
      </c>
      <c r="B5895" s="9" t="str">
        <f t="shared" si="567"/>
        <v/>
      </c>
      <c r="C5895" s="9" t="str">
        <f>IF(ISERROR(VLOOKUP(A5895,'entry data'!B:G,6,0)),"",VLOOKUP(A5895,'entry data'!B:G,6,0))</f>
        <v/>
      </c>
      <c r="D5895" s="9" t="str">
        <f>IF(ISERROR(VLOOKUP(A5895,'entry data'!B:C,2,0)),"",VLOOKUP(A5895,'entry data'!B:C,2,0))</f>
        <v/>
      </c>
      <c r="E5895" s="9" t="str">
        <f>IF(ISERROR(VLOOKUP(A5895,'entry data'!B:E,4,0)),"",VLOOKUP(A5895,'entry data'!B:E,4,0))</f>
        <v/>
      </c>
      <c r="F5895" s="11" t="str">
        <f>IF(A5895="","",IF(ISERROR(VLOOKUP(A5895,'entry data'!B:F,5,0)),"",VLOOKUP(A5895,'entry data'!B:F,5,0)))</f>
        <v/>
      </c>
      <c r="G5895" s="12" t="str">
        <f>IF(A5895="","",IF(ISERROR(VLOOKUP(A5895,'entry data'!B:I,8,0)),"",VLOOKUP(A5895,'entry data'!B:I,7,0)))</f>
        <v/>
      </c>
      <c r="H5895" s="13" t="str">
        <f>IF(A5895="","",IF(B5895=1,VLOOKUP(A5895,'entry data'!B:D,3,0),I5894))</f>
        <v/>
      </c>
      <c r="I5895" s="14" t="str">
        <f>IF(A5895="","",IF(E5895="weekly",7,IF(E5895="fortnightly",14,IF(E5895="monthly",DATE(IF(MONTH(H5895)=12,YEAR(H5895)+1,YEAR(H5895)),VLOOKUP(MONTH(H5895),index!$D$2:$G$13,2,0),DAY(H5895)),
IF(E5895="quarterly",DATE(IF(MONTH(H5895)&gt;=10,YEAR(H5895)+1,YEAR(H5895)),VLOOKUP(MONTH(H5895),index!$D$2:$G$13,3,0),DAY(H5895)),
IF(E5895="halfyearly",DATE(IF(MONTH(H5895)&gt;=7,YEAR(H5895)+1,YEAR(H5895)),VLOOKUP(MONTH(H5895),index!$D$2:$G$13,4,0),DAY(H5895)),
DATE(YEAR(H5895)+1,MONTH(H5895),DAY(H5895)))))-H5895))+H5895)</f>
        <v/>
      </c>
      <c r="J5895" s="9" t="str">
        <f t="shared" si="568"/>
        <v/>
      </c>
      <c r="K5895" s="11" t="str">
        <f t="shared" si="569"/>
        <v/>
      </c>
      <c r="L5895" s="11" t="str">
        <f t="shared" si="570"/>
        <v/>
      </c>
      <c r="M5895" s="11" t="str">
        <f>IF(A5895="","",VLOOKUP(E5895,index!$A$1:$B$6,2,0)*K5895*G5895)</f>
        <v/>
      </c>
      <c r="N5895" s="11" t="str">
        <f>IF(A5895="","",-PMT(G5895*VLOOKUP(E5895,index!$A$1:$B$6,2,0),C5895,F5895,0,0))</f>
        <v/>
      </c>
      <c r="O5895" s="11" t="str">
        <f t="shared" si="571"/>
        <v/>
      </c>
      <c r="P5895" s="11" t="str">
        <f t="shared" si="572"/>
        <v/>
      </c>
    </row>
    <row r="5896" spans="1:16" x14ac:dyDescent="0.25">
      <c r="A5896" s="9" t="str">
        <f>IF(A5895="","",IF(B5895&lt;C5895,A5895,IF(A5895=MAX('entry data'!$B$8:$B$507),"",A5895+1)))</f>
        <v/>
      </c>
      <c r="B5896" s="9" t="str">
        <f t="shared" si="567"/>
        <v/>
      </c>
      <c r="C5896" s="9" t="str">
        <f>IF(ISERROR(VLOOKUP(A5896,'entry data'!B:G,6,0)),"",VLOOKUP(A5896,'entry data'!B:G,6,0))</f>
        <v/>
      </c>
      <c r="D5896" s="9" t="str">
        <f>IF(ISERROR(VLOOKUP(A5896,'entry data'!B:C,2,0)),"",VLOOKUP(A5896,'entry data'!B:C,2,0))</f>
        <v/>
      </c>
      <c r="E5896" s="9" t="str">
        <f>IF(ISERROR(VLOOKUP(A5896,'entry data'!B:E,4,0)),"",VLOOKUP(A5896,'entry data'!B:E,4,0))</f>
        <v/>
      </c>
      <c r="F5896" s="11" t="str">
        <f>IF(A5896="","",IF(ISERROR(VLOOKUP(A5896,'entry data'!B:F,5,0)),"",VLOOKUP(A5896,'entry data'!B:F,5,0)))</f>
        <v/>
      </c>
      <c r="G5896" s="12" t="str">
        <f>IF(A5896="","",IF(ISERROR(VLOOKUP(A5896,'entry data'!B:I,8,0)),"",VLOOKUP(A5896,'entry data'!B:I,7,0)))</f>
        <v/>
      </c>
      <c r="H5896" s="13" t="str">
        <f>IF(A5896="","",IF(B5896=1,VLOOKUP(A5896,'entry data'!B:D,3,0),I5895))</f>
        <v/>
      </c>
      <c r="I5896" s="14" t="str">
        <f>IF(A5896="","",IF(E5896="weekly",7,IF(E5896="fortnightly",14,IF(E5896="monthly",DATE(IF(MONTH(H5896)=12,YEAR(H5896)+1,YEAR(H5896)),VLOOKUP(MONTH(H5896),index!$D$2:$G$13,2,0),DAY(H5896)),
IF(E5896="quarterly",DATE(IF(MONTH(H5896)&gt;=10,YEAR(H5896)+1,YEAR(H5896)),VLOOKUP(MONTH(H5896),index!$D$2:$G$13,3,0),DAY(H5896)),
IF(E5896="halfyearly",DATE(IF(MONTH(H5896)&gt;=7,YEAR(H5896)+1,YEAR(H5896)),VLOOKUP(MONTH(H5896),index!$D$2:$G$13,4,0),DAY(H5896)),
DATE(YEAR(H5896)+1,MONTH(H5896),DAY(H5896)))))-H5896))+H5896)</f>
        <v/>
      </c>
      <c r="J5896" s="9" t="str">
        <f t="shared" si="568"/>
        <v/>
      </c>
      <c r="K5896" s="11" t="str">
        <f t="shared" si="569"/>
        <v/>
      </c>
      <c r="L5896" s="11" t="str">
        <f t="shared" si="570"/>
        <v/>
      </c>
      <c r="M5896" s="11" t="str">
        <f>IF(A5896="","",VLOOKUP(E5896,index!$A$1:$B$6,2,0)*K5896*G5896)</f>
        <v/>
      </c>
      <c r="N5896" s="11" t="str">
        <f>IF(A5896="","",-PMT(G5896*VLOOKUP(E5896,index!$A$1:$B$6,2,0),C5896,F5896,0,0))</f>
        <v/>
      </c>
      <c r="O5896" s="11" t="str">
        <f t="shared" si="571"/>
        <v/>
      </c>
      <c r="P5896" s="11" t="str">
        <f t="shared" si="572"/>
        <v/>
      </c>
    </row>
    <row r="5897" spans="1:16" x14ac:dyDescent="0.25">
      <c r="A5897" s="9" t="str">
        <f>IF(A5896="","",IF(B5896&lt;C5896,A5896,IF(A5896=MAX('entry data'!$B$8:$B$507),"",A5896+1)))</f>
        <v/>
      </c>
      <c r="B5897" s="9" t="str">
        <f t="shared" si="567"/>
        <v/>
      </c>
      <c r="C5897" s="9" t="str">
        <f>IF(ISERROR(VLOOKUP(A5897,'entry data'!B:G,6,0)),"",VLOOKUP(A5897,'entry data'!B:G,6,0))</f>
        <v/>
      </c>
      <c r="D5897" s="9" t="str">
        <f>IF(ISERROR(VLOOKUP(A5897,'entry data'!B:C,2,0)),"",VLOOKUP(A5897,'entry data'!B:C,2,0))</f>
        <v/>
      </c>
      <c r="E5897" s="9" t="str">
        <f>IF(ISERROR(VLOOKUP(A5897,'entry data'!B:E,4,0)),"",VLOOKUP(A5897,'entry data'!B:E,4,0))</f>
        <v/>
      </c>
      <c r="F5897" s="11" t="str">
        <f>IF(A5897="","",IF(ISERROR(VLOOKUP(A5897,'entry data'!B:F,5,0)),"",VLOOKUP(A5897,'entry data'!B:F,5,0)))</f>
        <v/>
      </c>
      <c r="G5897" s="12" t="str">
        <f>IF(A5897="","",IF(ISERROR(VLOOKUP(A5897,'entry data'!B:I,8,0)),"",VLOOKUP(A5897,'entry data'!B:I,7,0)))</f>
        <v/>
      </c>
      <c r="H5897" s="13" t="str">
        <f>IF(A5897="","",IF(B5897=1,VLOOKUP(A5897,'entry data'!B:D,3,0),I5896))</f>
        <v/>
      </c>
      <c r="I5897" s="14" t="str">
        <f>IF(A5897="","",IF(E5897="weekly",7,IF(E5897="fortnightly",14,IF(E5897="monthly",DATE(IF(MONTH(H5897)=12,YEAR(H5897)+1,YEAR(H5897)),VLOOKUP(MONTH(H5897),index!$D$2:$G$13,2,0),DAY(H5897)),
IF(E5897="quarterly",DATE(IF(MONTH(H5897)&gt;=10,YEAR(H5897)+1,YEAR(H5897)),VLOOKUP(MONTH(H5897),index!$D$2:$G$13,3,0),DAY(H5897)),
IF(E5897="halfyearly",DATE(IF(MONTH(H5897)&gt;=7,YEAR(H5897)+1,YEAR(H5897)),VLOOKUP(MONTH(H5897),index!$D$2:$G$13,4,0),DAY(H5897)),
DATE(YEAR(H5897)+1,MONTH(H5897),DAY(H5897)))))-H5897))+H5897)</f>
        <v/>
      </c>
      <c r="J5897" s="9" t="str">
        <f t="shared" si="568"/>
        <v/>
      </c>
      <c r="K5897" s="11" t="str">
        <f t="shared" si="569"/>
        <v/>
      </c>
      <c r="L5897" s="11" t="str">
        <f t="shared" si="570"/>
        <v/>
      </c>
      <c r="M5897" s="11" t="str">
        <f>IF(A5897="","",VLOOKUP(E5897,index!$A$1:$B$6,2,0)*K5897*G5897)</f>
        <v/>
      </c>
      <c r="N5897" s="11" t="str">
        <f>IF(A5897="","",-PMT(G5897*VLOOKUP(E5897,index!$A$1:$B$6,2,0),C5897,F5897,0,0))</f>
        <v/>
      </c>
      <c r="O5897" s="11" t="str">
        <f t="shared" si="571"/>
        <v/>
      </c>
      <c r="P5897" s="11" t="str">
        <f t="shared" si="572"/>
        <v/>
      </c>
    </row>
    <row r="5898" spans="1:16" x14ac:dyDescent="0.25">
      <c r="A5898" s="9" t="str">
        <f>IF(A5897="","",IF(B5897&lt;C5897,A5897,IF(A5897=MAX('entry data'!$B$8:$B$507),"",A5897+1)))</f>
        <v/>
      </c>
      <c r="B5898" s="9" t="str">
        <f t="shared" si="567"/>
        <v/>
      </c>
      <c r="C5898" s="9" t="str">
        <f>IF(ISERROR(VLOOKUP(A5898,'entry data'!B:G,6,0)),"",VLOOKUP(A5898,'entry data'!B:G,6,0))</f>
        <v/>
      </c>
      <c r="D5898" s="9" t="str">
        <f>IF(ISERROR(VLOOKUP(A5898,'entry data'!B:C,2,0)),"",VLOOKUP(A5898,'entry data'!B:C,2,0))</f>
        <v/>
      </c>
      <c r="E5898" s="9" t="str">
        <f>IF(ISERROR(VLOOKUP(A5898,'entry data'!B:E,4,0)),"",VLOOKUP(A5898,'entry data'!B:E,4,0))</f>
        <v/>
      </c>
      <c r="F5898" s="11" t="str">
        <f>IF(A5898="","",IF(ISERROR(VLOOKUP(A5898,'entry data'!B:F,5,0)),"",VLOOKUP(A5898,'entry data'!B:F,5,0)))</f>
        <v/>
      </c>
      <c r="G5898" s="12" t="str">
        <f>IF(A5898="","",IF(ISERROR(VLOOKUP(A5898,'entry data'!B:I,8,0)),"",VLOOKUP(A5898,'entry data'!B:I,7,0)))</f>
        <v/>
      </c>
      <c r="H5898" s="13" t="str">
        <f>IF(A5898="","",IF(B5898=1,VLOOKUP(A5898,'entry data'!B:D,3,0),I5897))</f>
        <v/>
      </c>
      <c r="I5898" s="14" t="str">
        <f>IF(A5898="","",IF(E5898="weekly",7,IF(E5898="fortnightly",14,IF(E5898="monthly",DATE(IF(MONTH(H5898)=12,YEAR(H5898)+1,YEAR(H5898)),VLOOKUP(MONTH(H5898),index!$D$2:$G$13,2,0),DAY(H5898)),
IF(E5898="quarterly",DATE(IF(MONTH(H5898)&gt;=10,YEAR(H5898)+1,YEAR(H5898)),VLOOKUP(MONTH(H5898),index!$D$2:$G$13,3,0),DAY(H5898)),
IF(E5898="halfyearly",DATE(IF(MONTH(H5898)&gt;=7,YEAR(H5898)+1,YEAR(H5898)),VLOOKUP(MONTH(H5898),index!$D$2:$G$13,4,0),DAY(H5898)),
DATE(YEAR(H5898)+1,MONTH(H5898),DAY(H5898)))))-H5898))+H5898)</f>
        <v/>
      </c>
      <c r="J5898" s="9" t="str">
        <f t="shared" si="568"/>
        <v/>
      </c>
      <c r="K5898" s="11" t="str">
        <f t="shared" si="569"/>
        <v/>
      </c>
      <c r="L5898" s="11" t="str">
        <f t="shared" si="570"/>
        <v/>
      </c>
      <c r="M5898" s="11" t="str">
        <f>IF(A5898="","",VLOOKUP(E5898,index!$A$1:$B$6,2,0)*K5898*G5898)</f>
        <v/>
      </c>
      <c r="N5898" s="11" t="str">
        <f>IF(A5898="","",-PMT(G5898*VLOOKUP(E5898,index!$A$1:$B$6,2,0),C5898,F5898,0,0))</f>
        <v/>
      </c>
      <c r="O5898" s="11" t="str">
        <f t="shared" si="571"/>
        <v/>
      </c>
      <c r="P5898" s="11" t="str">
        <f t="shared" si="572"/>
        <v/>
      </c>
    </row>
    <row r="5899" spans="1:16" x14ac:dyDescent="0.25">
      <c r="A5899" s="9" t="str">
        <f>IF(A5898="","",IF(B5898&lt;C5898,A5898,IF(A5898=MAX('entry data'!$B$8:$B$507),"",A5898+1)))</f>
        <v/>
      </c>
      <c r="B5899" s="9" t="str">
        <f t="shared" si="567"/>
        <v/>
      </c>
      <c r="C5899" s="9" t="str">
        <f>IF(ISERROR(VLOOKUP(A5899,'entry data'!B:G,6,0)),"",VLOOKUP(A5899,'entry data'!B:G,6,0))</f>
        <v/>
      </c>
      <c r="D5899" s="9" t="str">
        <f>IF(ISERROR(VLOOKUP(A5899,'entry data'!B:C,2,0)),"",VLOOKUP(A5899,'entry data'!B:C,2,0))</f>
        <v/>
      </c>
      <c r="E5899" s="9" t="str">
        <f>IF(ISERROR(VLOOKUP(A5899,'entry data'!B:E,4,0)),"",VLOOKUP(A5899,'entry data'!B:E,4,0))</f>
        <v/>
      </c>
      <c r="F5899" s="11" t="str">
        <f>IF(A5899="","",IF(ISERROR(VLOOKUP(A5899,'entry data'!B:F,5,0)),"",VLOOKUP(A5899,'entry data'!B:F,5,0)))</f>
        <v/>
      </c>
      <c r="G5899" s="12" t="str">
        <f>IF(A5899="","",IF(ISERROR(VLOOKUP(A5899,'entry data'!B:I,8,0)),"",VLOOKUP(A5899,'entry data'!B:I,7,0)))</f>
        <v/>
      </c>
      <c r="H5899" s="13" t="str">
        <f>IF(A5899="","",IF(B5899=1,VLOOKUP(A5899,'entry data'!B:D,3,0),I5898))</f>
        <v/>
      </c>
      <c r="I5899" s="14" t="str">
        <f>IF(A5899="","",IF(E5899="weekly",7,IF(E5899="fortnightly",14,IF(E5899="monthly",DATE(IF(MONTH(H5899)=12,YEAR(H5899)+1,YEAR(H5899)),VLOOKUP(MONTH(H5899),index!$D$2:$G$13,2,0),DAY(H5899)),
IF(E5899="quarterly",DATE(IF(MONTH(H5899)&gt;=10,YEAR(H5899)+1,YEAR(H5899)),VLOOKUP(MONTH(H5899),index!$D$2:$G$13,3,0),DAY(H5899)),
IF(E5899="halfyearly",DATE(IF(MONTH(H5899)&gt;=7,YEAR(H5899)+1,YEAR(H5899)),VLOOKUP(MONTH(H5899),index!$D$2:$G$13,4,0),DAY(H5899)),
DATE(YEAR(H5899)+1,MONTH(H5899),DAY(H5899)))))-H5899))+H5899)</f>
        <v/>
      </c>
      <c r="J5899" s="9" t="str">
        <f t="shared" si="568"/>
        <v/>
      </c>
      <c r="K5899" s="11" t="str">
        <f t="shared" si="569"/>
        <v/>
      </c>
      <c r="L5899" s="11" t="str">
        <f t="shared" si="570"/>
        <v/>
      </c>
      <c r="M5899" s="11" t="str">
        <f>IF(A5899="","",VLOOKUP(E5899,index!$A$1:$B$6,2,0)*K5899*G5899)</f>
        <v/>
      </c>
      <c r="N5899" s="11" t="str">
        <f>IF(A5899="","",-PMT(G5899*VLOOKUP(E5899,index!$A$1:$B$6,2,0),C5899,F5899,0,0))</f>
        <v/>
      </c>
      <c r="O5899" s="11" t="str">
        <f t="shared" si="571"/>
        <v/>
      </c>
      <c r="P5899" s="11" t="str">
        <f t="shared" si="572"/>
        <v/>
      </c>
    </row>
    <row r="5900" spans="1:16" x14ac:dyDescent="0.25">
      <c r="A5900" s="9" t="str">
        <f>IF(A5899="","",IF(B5899&lt;C5899,A5899,IF(A5899=MAX('entry data'!$B$8:$B$507),"",A5899+1)))</f>
        <v/>
      </c>
      <c r="B5900" s="9" t="str">
        <f t="shared" si="567"/>
        <v/>
      </c>
      <c r="C5900" s="9" t="str">
        <f>IF(ISERROR(VLOOKUP(A5900,'entry data'!B:G,6,0)),"",VLOOKUP(A5900,'entry data'!B:G,6,0))</f>
        <v/>
      </c>
      <c r="D5900" s="9" t="str">
        <f>IF(ISERROR(VLOOKUP(A5900,'entry data'!B:C,2,0)),"",VLOOKUP(A5900,'entry data'!B:C,2,0))</f>
        <v/>
      </c>
      <c r="E5900" s="9" t="str">
        <f>IF(ISERROR(VLOOKUP(A5900,'entry data'!B:E,4,0)),"",VLOOKUP(A5900,'entry data'!B:E,4,0))</f>
        <v/>
      </c>
      <c r="F5900" s="11" t="str">
        <f>IF(A5900="","",IF(ISERROR(VLOOKUP(A5900,'entry data'!B:F,5,0)),"",VLOOKUP(A5900,'entry data'!B:F,5,0)))</f>
        <v/>
      </c>
      <c r="G5900" s="12" t="str">
        <f>IF(A5900="","",IF(ISERROR(VLOOKUP(A5900,'entry data'!B:I,8,0)),"",VLOOKUP(A5900,'entry data'!B:I,7,0)))</f>
        <v/>
      </c>
      <c r="H5900" s="13" t="str">
        <f>IF(A5900="","",IF(B5900=1,VLOOKUP(A5900,'entry data'!B:D,3,0),I5899))</f>
        <v/>
      </c>
      <c r="I5900" s="14" t="str">
        <f>IF(A5900="","",IF(E5900="weekly",7,IF(E5900="fortnightly",14,IF(E5900="monthly",DATE(IF(MONTH(H5900)=12,YEAR(H5900)+1,YEAR(H5900)),VLOOKUP(MONTH(H5900),index!$D$2:$G$13,2,0),DAY(H5900)),
IF(E5900="quarterly",DATE(IF(MONTH(H5900)&gt;=10,YEAR(H5900)+1,YEAR(H5900)),VLOOKUP(MONTH(H5900),index!$D$2:$G$13,3,0),DAY(H5900)),
IF(E5900="halfyearly",DATE(IF(MONTH(H5900)&gt;=7,YEAR(H5900)+1,YEAR(H5900)),VLOOKUP(MONTH(H5900),index!$D$2:$G$13,4,0),DAY(H5900)),
DATE(YEAR(H5900)+1,MONTH(H5900),DAY(H5900)))))-H5900))+H5900)</f>
        <v/>
      </c>
      <c r="J5900" s="9" t="str">
        <f t="shared" si="568"/>
        <v/>
      </c>
      <c r="K5900" s="11" t="str">
        <f t="shared" si="569"/>
        <v/>
      </c>
      <c r="L5900" s="11" t="str">
        <f t="shared" si="570"/>
        <v/>
      </c>
      <c r="M5900" s="11" t="str">
        <f>IF(A5900="","",VLOOKUP(E5900,index!$A$1:$B$6,2,0)*K5900*G5900)</f>
        <v/>
      </c>
      <c r="N5900" s="11" t="str">
        <f>IF(A5900="","",-PMT(G5900*VLOOKUP(E5900,index!$A$1:$B$6,2,0),C5900,F5900,0,0))</f>
        <v/>
      </c>
      <c r="O5900" s="11" t="str">
        <f t="shared" si="571"/>
        <v/>
      </c>
      <c r="P5900" s="11" t="str">
        <f t="shared" si="572"/>
        <v/>
      </c>
    </row>
    <row r="5901" spans="1:16" x14ac:dyDescent="0.25">
      <c r="A5901" s="9" t="str">
        <f>IF(A5900="","",IF(B5900&lt;C5900,A5900,IF(A5900=MAX('entry data'!$B$8:$B$507),"",A5900+1)))</f>
        <v/>
      </c>
      <c r="B5901" s="9" t="str">
        <f t="shared" si="567"/>
        <v/>
      </c>
      <c r="C5901" s="9" t="str">
        <f>IF(ISERROR(VLOOKUP(A5901,'entry data'!B:G,6,0)),"",VLOOKUP(A5901,'entry data'!B:G,6,0))</f>
        <v/>
      </c>
      <c r="D5901" s="9" t="str">
        <f>IF(ISERROR(VLOOKUP(A5901,'entry data'!B:C,2,0)),"",VLOOKUP(A5901,'entry data'!B:C,2,0))</f>
        <v/>
      </c>
      <c r="E5901" s="9" t="str">
        <f>IF(ISERROR(VLOOKUP(A5901,'entry data'!B:E,4,0)),"",VLOOKUP(A5901,'entry data'!B:E,4,0))</f>
        <v/>
      </c>
      <c r="F5901" s="11" t="str">
        <f>IF(A5901="","",IF(ISERROR(VLOOKUP(A5901,'entry data'!B:F,5,0)),"",VLOOKUP(A5901,'entry data'!B:F,5,0)))</f>
        <v/>
      </c>
      <c r="G5901" s="12" t="str">
        <f>IF(A5901="","",IF(ISERROR(VLOOKUP(A5901,'entry data'!B:I,8,0)),"",VLOOKUP(A5901,'entry data'!B:I,7,0)))</f>
        <v/>
      </c>
      <c r="H5901" s="13" t="str">
        <f>IF(A5901="","",IF(B5901=1,VLOOKUP(A5901,'entry data'!B:D,3,0),I5900))</f>
        <v/>
      </c>
      <c r="I5901" s="14" t="str">
        <f>IF(A5901="","",IF(E5901="weekly",7,IF(E5901="fortnightly",14,IF(E5901="monthly",DATE(IF(MONTH(H5901)=12,YEAR(H5901)+1,YEAR(H5901)),VLOOKUP(MONTH(H5901),index!$D$2:$G$13,2,0),DAY(H5901)),
IF(E5901="quarterly",DATE(IF(MONTH(H5901)&gt;=10,YEAR(H5901)+1,YEAR(H5901)),VLOOKUP(MONTH(H5901),index!$D$2:$G$13,3,0),DAY(H5901)),
IF(E5901="halfyearly",DATE(IF(MONTH(H5901)&gt;=7,YEAR(H5901)+1,YEAR(H5901)),VLOOKUP(MONTH(H5901),index!$D$2:$G$13,4,0),DAY(H5901)),
DATE(YEAR(H5901)+1,MONTH(H5901),DAY(H5901)))))-H5901))+H5901)</f>
        <v/>
      </c>
      <c r="J5901" s="9" t="str">
        <f t="shared" si="568"/>
        <v/>
      </c>
      <c r="K5901" s="11" t="str">
        <f t="shared" si="569"/>
        <v/>
      </c>
      <c r="L5901" s="11" t="str">
        <f t="shared" si="570"/>
        <v/>
      </c>
      <c r="M5901" s="11" t="str">
        <f>IF(A5901="","",VLOOKUP(E5901,index!$A$1:$B$6,2,0)*K5901*G5901)</f>
        <v/>
      </c>
      <c r="N5901" s="11" t="str">
        <f>IF(A5901="","",-PMT(G5901*VLOOKUP(E5901,index!$A$1:$B$6,2,0),C5901,F5901,0,0))</f>
        <v/>
      </c>
      <c r="O5901" s="11" t="str">
        <f t="shared" si="571"/>
        <v/>
      </c>
      <c r="P5901" s="11" t="str">
        <f t="shared" si="572"/>
        <v/>
      </c>
    </row>
    <row r="5902" spans="1:16" x14ac:dyDescent="0.25">
      <c r="A5902" s="9" t="str">
        <f>IF(A5901="","",IF(B5901&lt;C5901,A5901,IF(A5901=MAX('entry data'!$B$8:$B$507),"",A5901+1)))</f>
        <v/>
      </c>
      <c r="B5902" s="9" t="str">
        <f t="shared" si="567"/>
        <v/>
      </c>
      <c r="C5902" s="9" t="str">
        <f>IF(ISERROR(VLOOKUP(A5902,'entry data'!B:G,6,0)),"",VLOOKUP(A5902,'entry data'!B:G,6,0))</f>
        <v/>
      </c>
      <c r="D5902" s="9" t="str">
        <f>IF(ISERROR(VLOOKUP(A5902,'entry data'!B:C,2,0)),"",VLOOKUP(A5902,'entry data'!B:C,2,0))</f>
        <v/>
      </c>
      <c r="E5902" s="9" t="str">
        <f>IF(ISERROR(VLOOKUP(A5902,'entry data'!B:E,4,0)),"",VLOOKUP(A5902,'entry data'!B:E,4,0))</f>
        <v/>
      </c>
      <c r="F5902" s="11" t="str">
        <f>IF(A5902="","",IF(ISERROR(VLOOKUP(A5902,'entry data'!B:F,5,0)),"",VLOOKUP(A5902,'entry data'!B:F,5,0)))</f>
        <v/>
      </c>
      <c r="G5902" s="12" t="str">
        <f>IF(A5902="","",IF(ISERROR(VLOOKUP(A5902,'entry data'!B:I,8,0)),"",VLOOKUP(A5902,'entry data'!B:I,7,0)))</f>
        <v/>
      </c>
      <c r="H5902" s="13" t="str">
        <f>IF(A5902="","",IF(B5902=1,VLOOKUP(A5902,'entry data'!B:D,3,0),I5901))</f>
        <v/>
      </c>
      <c r="I5902" s="14" t="str">
        <f>IF(A5902="","",IF(E5902="weekly",7,IF(E5902="fortnightly",14,IF(E5902="monthly",DATE(IF(MONTH(H5902)=12,YEAR(H5902)+1,YEAR(H5902)),VLOOKUP(MONTH(H5902),index!$D$2:$G$13,2,0),DAY(H5902)),
IF(E5902="quarterly",DATE(IF(MONTH(H5902)&gt;=10,YEAR(H5902)+1,YEAR(H5902)),VLOOKUP(MONTH(H5902),index!$D$2:$G$13,3,0),DAY(H5902)),
IF(E5902="halfyearly",DATE(IF(MONTH(H5902)&gt;=7,YEAR(H5902)+1,YEAR(H5902)),VLOOKUP(MONTH(H5902),index!$D$2:$G$13,4,0),DAY(H5902)),
DATE(YEAR(H5902)+1,MONTH(H5902),DAY(H5902)))))-H5902))+H5902)</f>
        <v/>
      </c>
      <c r="J5902" s="9" t="str">
        <f t="shared" si="568"/>
        <v/>
      </c>
      <c r="K5902" s="11" t="str">
        <f t="shared" si="569"/>
        <v/>
      </c>
      <c r="L5902" s="11" t="str">
        <f t="shared" si="570"/>
        <v/>
      </c>
      <c r="M5902" s="11" t="str">
        <f>IF(A5902="","",VLOOKUP(E5902,index!$A$1:$B$6,2,0)*K5902*G5902)</f>
        <v/>
      </c>
      <c r="N5902" s="11" t="str">
        <f>IF(A5902="","",-PMT(G5902*VLOOKUP(E5902,index!$A$1:$B$6,2,0),C5902,F5902,0,0))</f>
        <v/>
      </c>
      <c r="O5902" s="11" t="str">
        <f t="shared" si="571"/>
        <v/>
      </c>
      <c r="P5902" s="11" t="str">
        <f t="shared" si="572"/>
        <v/>
      </c>
    </row>
    <row r="5903" spans="1:16" x14ac:dyDescent="0.25">
      <c r="A5903" s="9" t="str">
        <f>IF(A5902="","",IF(B5902&lt;C5902,A5902,IF(A5902=MAX('entry data'!$B$8:$B$507),"",A5902+1)))</f>
        <v/>
      </c>
      <c r="B5903" s="9" t="str">
        <f t="shared" si="567"/>
        <v/>
      </c>
      <c r="C5903" s="9" t="str">
        <f>IF(ISERROR(VLOOKUP(A5903,'entry data'!B:G,6,0)),"",VLOOKUP(A5903,'entry data'!B:G,6,0))</f>
        <v/>
      </c>
      <c r="D5903" s="9" t="str">
        <f>IF(ISERROR(VLOOKUP(A5903,'entry data'!B:C,2,0)),"",VLOOKUP(A5903,'entry data'!B:C,2,0))</f>
        <v/>
      </c>
      <c r="E5903" s="9" t="str">
        <f>IF(ISERROR(VLOOKUP(A5903,'entry data'!B:E,4,0)),"",VLOOKUP(A5903,'entry data'!B:E,4,0))</f>
        <v/>
      </c>
      <c r="F5903" s="11" t="str">
        <f>IF(A5903="","",IF(ISERROR(VLOOKUP(A5903,'entry data'!B:F,5,0)),"",VLOOKUP(A5903,'entry data'!B:F,5,0)))</f>
        <v/>
      </c>
      <c r="G5903" s="12" t="str">
        <f>IF(A5903="","",IF(ISERROR(VLOOKUP(A5903,'entry data'!B:I,8,0)),"",VLOOKUP(A5903,'entry data'!B:I,7,0)))</f>
        <v/>
      </c>
      <c r="H5903" s="13" t="str">
        <f>IF(A5903="","",IF(B5903=1,VLOOKUP(A5903,'entry data'!B:D,3,0),I5902))</f>
        <v/>
      </c>
      <c r="I5903" s="14" t="str">
        <f>IF(A5903="","",IF(E5903="weekly",7,IF(E5903="fortnightly",14,IF(E5903="monthly",DATE(IF(MONTH(H5903)=12,YEAR(H5903)+1,YEAR(H5903)),VLOOKUP(MONTH(H5903),index!$D$2:$G$13,2,0),DAY(H5903)),
IF(E5903="quarterly",DATE(IF(MONTH(H5903)&gt;=10,YEAR(H5903)+1,YEAR(H5903)),VLOOKUP(MONTH(H5903),index!$D$2:$G$13,3,0),DAY(H5903)),
IF(E5903="halfyearly",DATE(IF(MONTH(H5903)&gt;=7,YEAR(H5903)+1,YEAR(H5903)),VLOOKUP(MONTH(H5903),index!$D$2:$G$13,4,0),DAY(H5903)),
DATE(YEAR(H5903)+1,MONTH(H5903),DAY(H5903)))))-H5903))+H5903)</f>
        <v/>
      </c>
      <c r="J5903" s="9" t="str">
        <f t="shared" si="568"/>
        <v/>
      </c>
      <c r="K5903" s="11" t="str">
        <f t="shared" si="569"/>
        <v/>
      </c>
      <c r="L5903" s="11" t="str">
        <f t="shared" si="570"/>
        <v/>
      </c>
      <c r="M5903" s="11" t="str">
        <f>IF(A5903="","",VLOOKUP(E5903,index!$A$1:$B$6,2,0)*K5903*G5903)</f>
        <v/>
      </c>
      <c r="N5903" s="11" t="str">
        <f>IF(A5903="","",-PMT(G5903*VLOOKUP(E5903,index!$A$1:$B$6,2,0),C5903,F5903,0,0))</f>
        <v/>
      </c>
      <c r="O5903" s="11" t="str">
        <f t="shared" si="571"/>
        <v/>
      </c>
      <c r="P5903" s="11" t="str">
        <f t="shared" si="572"/>
        <v/>
      </c>
    </row>
    <row r="5904" spans="1:16" x14ac:dyDescent="0.25">
      <c r="A5904" s="9" t="str">
        <f>IF(A5903="","",IF(B5903&lt;C5903,A5903,IF(A5903=MAX('entry data'!$B$8:$B$507),"",A5903+1)))</f>
        <v/>
      </c>
      <c r="B5904" s="9" t="str">
        <f t="shared" si="567"/>
        <v/>
      </c>
      <c r="C5904" s="9" t="str">
        <f>IF(ISERROR(VLOOKUP(A5904,'entry data'!B:G,6,0)),"",VLOOKUP(A5904,'entry data'!B:G,6,0))</f>
        <v/>
      </c>
      <c r="D5904" s="9" t="str">
        <f>IF(ISERROR(VLOOKUP(A5904,'entry data'!B:C,2,0)),"",VLOOKUP(A5904,'entry data'!B:C,2,0))</f>
        <v/>
      </c>
      <c r="E5904" s="9" t="str">
        <f>IF(ISERROR(VLOOKUP(A5904,'entry data'!B:E,4,0)),"",VLOOKUP(A5904,'entry data'!B:E,4,0))</f>
        <v/>
      </c>
      <c r="F5904" s="11" t="str">
        <f>IF(A5904="","",IF(ISERROR(VLOOKUP(A5904,'entry data'!B:F,5,0)),"",VLOOKUP(A5904,'entry data'!B:F,5,0)))</f>
        <v/>
      </c>
      <c r="G5904" s="12" t="str">
        <f>IF(A5904="","",IF(ISERROR(VLOOKUP(A5904,'entry data'!B:I,8,0)),"",VLOOKUP(A5904,'entry data'!B:I,7,0)))</f>
        <v/>
      </c>
      <c r="H5904" s="13" t="str">
        <f>IF(A5904="","",IF(B5904=1,VLOOKUP(A5904,'entry data'!B:D,3,0),I5903))</f>
        <v/>
      </c>
      <c r="I5904" s="14" t="str">
        <f>IF(A5904="","",IF(E5904="weekly",7,IF(E5904="fortnightly",14,IF(E5904="monthly",DATE(IF(MONTH(H5904)=12,YEAR(H5904)+1,YEAR(H5904)),VLOOKUP(MONTH(H5904),index!$D$2:$G$13,2,0),DAY(H5904)),
IF(E5904="quarterly",DATE(IF(MONTH(H5904)&gt;=10,YEAR(H5904)+1,YEAR(H5904)),VLOOKUP(MONTH(H5904),index!$D$2:$G$13,3,0),DAY(H5904)),
IF(E5904="halfyearly",DATE(IF(MONTH(H5904)&gt;=7,YEAR(H5904)+1,YEAR(H5904)),VLOOKUP(MONTH(H5904),index!$D$2:$G$13,4,0),DAY(H5904)),
DATE(YEAR(H5904)+1,MONTH(H5904),DAY(H5904)))))-H5904))+H5904)</f>
        <v/>
      </c>
      <c r="J5904" s="9" t="str">
        <f t="shared" si="568"/>
        <v/>
      </c>
      <c r="K5904" s="11" t="str">
        <f t="shared" si="569"/>
        <v/>
      </c>
      <c r="L5904" s="11" t="str">
        <f t="shared" si="570"/>
        <v/>
      </c>
      <c r="M5904" s="11" t="str">
        <f>IF(A5904="","",VLOOKUP(E5904,index!$A$1:$B$6,2,0)*K5904*G5904)</f>
        <v/>
      </c>
      <c r="N5904" s="11" t="str">
        <f>IF(A5904="","",-PMT(G5904*VLOOKUP(E5904,index!$A$1:$B$6,2,0),C5904,F5904,0,0))</f>
        <v/>
      </c>
      <c r="O5904" s="11" t="str">
        <f t="shared" si="571"/>
        <v/>
      </c>
      <c r="P5904" s="11" t="str">
        <f t="shared" si="572"/>
        <v/>
      </c>
    </row>
    <row r="5905" spans="1:16" x14ac:dyDescent="0.25">
      <c r="A5905" s="9" t="str">
        <f>IF(A5904="","",IF(B5904&lt;C5904,A5904,IF(A5904=MAX('entry data'!$B$8:$B$507),"",A5904+1)))</f>
        <v/>
      </c>
      <c r="B5905" s="9" t="str">
        <f t="shared" si="567"/>
        <v/>
      </c>
      <c r="C5905" s="9" t="str">
        <f>IF(ISERROR(VLOOKUP(A5905,'entry data'!B:G,6,0)),"",VLOOKUP(A5905,'entry data'!B:G,6,0))</f>
        <v/>
      </c>
      <c r="D5905" s="9" t="str">
        <f>IF(ISERROR(VLOOKUP(A5905,'entry data'!B:C,2,0)),"",VLOOKUP(A5905,'entry data'!B:C,2,0))</f>
        <v/>
      </c>
      <c r="E5905" s="9" t="str">
        <f>IF(ISERROR(VLOOKUP(A5905,'entry data'!B:E,4,0)),"",VLOOKUP(A5905,'entry data'!B:E,4,0))</f>
        <v/>
      </c>
      <c r="F5905" s="11" t="str">
        <f>IF(A5905="","",IF(ISERROR(VLOOKUP(A5905,'entry data'!B:F,5,0)),"",VLOOKUP(A5905,'entry data'!B:F,5,0)))</f>
        <v/>
      </c>
      <c r="G5905" s="12" t="str">
        <f>IF(A5905="","",IF(ISERROR(VLOOKUP(A5905,'entry data'!B:I,8,0)),"",VLOOKUP(A5905,'entry data'!B:I,7,0)))</f>
        <v/>
      </c>
      <c r="H5905" s="13" t="str">
        <f>IF(A5905="","",IF(B5905=1,VLOOKUP(A5905,'entry data'!B:D,3,0),I5904))</f>
        <v/>
      </c>
      <c r="I5905" s="14" t="str">
        <f>IF(A5905="","",IF(E5905="weekly",7,IF(E5905="fortnightly",14,IF(E5905="monthly",DATE(IF(MONTH(H5905)=12,YEAR(H5905)+1,YEAR(H5905)),VLOOKUP(MONTH(H5905),index!$D$2:$G$13,2,0),DAY(H5905)),
IF(E5905="quarterly",DATE(IF(MONTH(H5905)&gt;=10,YEAR(H5905)+1,YEAR(H5905)),VLOOKUP(MONTH(H5905),index!$D$2:$G$13,3,0),DAY(H5905)),
IF(E5905="halfyearly",DATE(IF(MONTH(H5905)&gt;=7,YEAR(H5905)+1,YEAR(H5905)),VLOOKUP(MONTH(H5905),index!$D$2:$G$13,4,0),DAY(H5905)),
DATE(YEAR(H5905)+1,MONTH(H5905),DAY(H5905)))))-H5905))+H5905)</f>
        <v/>
      </c>
      <c r="J5905" s="9" t="str">
        <f t="shared" si="568"/>
        <v/>
      </c>
      <c r="K5905" s="11" t="str">
        <f t="shared" si="569"/>
        <v/>
      </c>
      <c r="L5905" s="11" t="str">
        <f t="shared" si="570"/>
        <v/>
      </c>
      <c r="M5905" s="11" t="str">
        <f>IF(A5905="","",VLOOKUP(E5905,index!$A$1:$B$6,2,0)*K5905*G5905)</f>
        <v/>
      </c>
      <c r="N5905" s="11" t="str">
        <f>IF(A5905="","",-PMT(G5905*VLOOKUP(E5905,index!$A$1:$B$6,2,0),C5905,F5905,0,0))</f>
        <v/>
      </c>
      <c r="O5905" s="11" t="str">
        <f t="shared" si="571"/>
        <v/>
      </c>
      <c r="P5905" s="11" t="str">
        <f t="shared" si="572"/>
        <v/>
      </c>
    </row>
    <row r="5906" spans="1:16" x14ac:dyDescent="0.25">
      <c r="A5906" s="9" t="str">
        <f>IF(A5905="","",IF(B5905&lt;C5905,A5905,IF(A5905=MAX('entry data'!$B$8:$B$507),"",A5905+1)))</f>
        <v/>
      </c>
      <c r="B5906" s="9" t="str">
        <f t="shared" si="567"/>
        <v/>
      </c>
      <c r="C5906" s="9" t="str">
        <f>IF(ISERROR(VLOOKUP(A5906,'entry data'!B:G,6,0)),"",VLOOKUP(A5906,'entry data'!B:G,6,0))</f>
        <v/>
      </c>
      <c r="D5906" s="9" t="str">
        <f>IF(ISERROR(VLOOKUP(A5906,'entry data'!B:C,2,0)),"",VLOOKUP(A5906,'entry data'!B:C,2,0))</f>
        <v/>
      </c>
      <c r="E5906" s="9" t="str">
        <f>IF(ISERROR(VLOOKUP(A5906,'entry data'!B:E,4,0)),"",VLOOKUP(A5906,'entry data'!B:E,4,0))</f>
        <v/>
      </c>
      <c r="F5906" s="11" t="str">
        <f>IF(A5906="","",IF(ISERROR(VLOOKUP(A5906,'entry data'!B:F,5,0)),"",VLOOKUP(A5906,'entry data'!B:F,5,0)))</f>
        <v/>
      </c>
      <c r="G5906" s="12" t="str">
        <f>IF(A5906="","",IF(ISERROR(VLOOKUP(A5906,'entry data'!B:I,8,0)),"",VLOOKUP(A5906,'entry data'!B:I,7,0)))</f>
        <v/>
      </c>
      <c r="H5906" s="13" t="str">
        <f>IF(A5906="","",IF(B5906=1,VLOOKUP(A5906,'entry data'!B:D,3,0),I5905))</f>
        <v/>
      </c>
      <c r="I5906" s="14" t="str">
        <f>IF(A5906="","",IF(E5906="weekly",7,IF(E5906="fortnightly",14,IF(E5906="monthly",DATE(IF(MONTH(H5906)=12,YEAR(H5906)+1,YEAR(H5906)),VLOOKUP(MONTH(H5906),index!$D$2:$G$13,2,0),DAY(H5906)),
IF(E5906="quarterly",DATE(IF(MONTH(H5906)&gt;=10,YEAR(H5906)+1,YEAR(H5906)),VLOOKUP(MONTH(H5906),index!$D$2:$G$13,3,0),DAY(H5906)),
IF(E5906="halfyearly",DATE(IF(MONTH(H5906)&gt;=7,YEAR(H5906)+1,YEAR(H5906)),VLOOKUP(MONTH(H5906),index!$D$2:$G$13,4,0),DAY(H5906)),
DATE(YEAR(H5906)+1,MONTH(H5906),DAY(H5906)))))-H5906))+H5906)</f>
        <v/>
      </c>
      <c r="J5906" s="9" t="str">
        <f t="shared" si="568"/>
        <v/>
      </c>
      <c r="K5906" s="11" t="str">
        <f t="shared" si="569"/>
        <v/>
      </c>
      <c r="L5906" s="11" t="str">
        <f t="shared" si="570"/>
        <v/>
      </c>
      <c r="M5906" s="11" t="str">
        <f>IF(A5906="","",VLOOKUP(E5906,index!$A$1:$B$6,2,0)*K5906*G5906)</f>
        <v/>
      </c>
      <c r="N5906" s="11" t="str">
        <f>IF(A5906="","",-PMT(G5906*VLOOKUP(E5906,index!$A$1:$B$6,2,0),C5906,F5906,0,0))</f>
        <v/>
      </c>
      <c r="O5906" s="11" t="str">
        <f t="shared" si="571"/>
        <v/>
      </c>
      <c r="P5906" s="11" t="str">
        <f t="shared" si="572"/>
        <v/>
      </c>
    </row>
    <row r="5907" spans="1:16" x14ac:dyDescent="0.25">
      <c r="A5907" s="9" t="str">
        <f>IF(A5906="","",IF(B5906&lt;C5906,A5906,IF(A5906=MAX('entry data'!$B$8:$B$507),"",A5906+1)))</f>
        <v/>
      </c>
      <c r="B5907" s="9" t="str">
        <f t="shared" si="567"/>
        <v/>
      </c>
      <c r="C5907" s="9" t="str">
        <f>IF(ISERROR(VLOOKUP(A5907,'entry data'!B:G,6,0)),"",VLOOKUP(A5907,'entry data'!B:G,6,0))</f>
        <v/>
      </c>
      <c r="D5907" s="9" t="str">
        <f>IF(ISERROR(VLOOKUP(A5907,'entry data'!B:C,2,0)),"",VLOOKUP(A5907,'entry data'!B:C,2,0))</f>
        <v/>
      </c>
      <c r="E5907" s="9" t="str">
        <f>IF(ISERROR(VLOOKUP(A5907,'entry data'!B:E,4,0)),"",VLOOKUP(A5907,'entry data'!B:E,4,0))</f>
        <v/>
      </c>
      <c r="F5907" s="11" t="str">
        <f>IF(A5907="","",IF(ISERROR(VLOOKUP(A5907,'entry data'!B:F,5,0)),"",VLOOKUP(A5907,'entry data'!B:F,5,0)))</f>
        <v/>
      </c>
      <c r="G5907" s="12" t="str">
        <f>IF(A5907="","",IF(ISERROR(VLOOKUP(A5907,'entry data'!B:I,8,0)),"",VLOOKUP(A5907,'entry data'!B:I,7,0)))</f>
        <v/>
      </c>
      <c r="H5907" s="13" t="str">
        <f>IF(A5907="","",IF(B5907=1,VLOOKUP(A5907,'entry data'!B:D,3,0),I5906))</f>
        <v/>
      </c>
      <c r="I5907" s="14" t="str">
        <f>IF(A5907="","",IF(E5907="weekly",7,IF(E5907="fortnightly",14,IF(E5907="monthly",DATE(IF(MONTH(H5907)=12,YEAR(H5907)+1,YEAR(H5907)),VLOOKUP(MONTH(H5907),index!$D$2:$G$13,2,0),DAY(H5907)),
IF(E5907="quarterly",DATE(IF(MONTH(H5907)&gt;=10,YEAR(H5907)+1,YEAR(H5907)),VLOOKUP(MONTH(H5907),index!$D$2:$G$13,3,0),DAY(H5907)),
IF(E5907="halfyearly",DATE(IF(MONTH(H5907)&gt;=7,YEAR(H5907)+1,YEAR(H5907)),VLOOKUP(MONTH(H5907),index!$D$2:$G$13,4,0),DAY(H5907)),
DATE(YEAR(H5907)+1,MONTH(H5907),DAY(H5907)))))-H5907))+H5907)</f>
        <v/>
      </c>
      <c r="J5907" s="9" t="str">
        <f t="shared" si="568"/>
        <v/>
      </c>
      <c r="K5907" s="11" t="str">
        <f t="shared" si="569"/>
        <v/>
      </c>
      <c r="L5907" s="11" t="str">
        <f t="shared" si="570"/>
        <v/>
      </c>
      <c r="M5907" s="11" t="str">
        <f>IF(A5907="","",VLOOKUP(E5907,index!$A$1:$B$6,2,0)*K5907*G5907)</f>
        <v/>
      </c>
      <c r="N5907" s="11" t="str">
        <f>IF(A5907="","",-PMT(G5907*VLOOKUP(E5907,index!$A$1:$B$6,2,0),C5907,F5907,0,0))</f>
        <v/>
      </c>
      <c r="O5907" s="11" t="str">
        <f t="shared" si="571"/>
        <v/>
      </c>
      <c r="P5907" s="11" t="str">
        <f t="shared" si="572"/>
        <v/>
      </c>
    </row>
    <row r="5908" spans="1:16" x14ac:dyDescent="0.25">
      <c r="A5908" s="9" t="str">
        <f>IF(A5907="","",IF(B5907&lt;C5907,A5907,IF(A5907=MAX('entry data'!$B$8:$B$507),"",A5907+1)))</f>
        <v/>
      </c>
      <c r="B5908" s="9" t="str">
        <f t="shared" si="567"/>
        <v/>
      </c>
      <c r="C5908" s="9" t="str">
        <f>IF(ISERROR(VLOOKUP(A5908,'entry data'!B:G,6,0)),"",VLOOKUP(A5908,'entry data'!B:G,6,0))</f>
        <v/>
      </c>
      <c r="D5908" s="9" t="str">
        <f>IF(ISERROR(VLOOKUP(A5908,'entry data'!B:C,2,0)),"",VLOOKUP(A5908,'entry data'!B:C,2,0))</f>
        <v/>
      </c>
      <c r="E5908" s="9" t="str">
        <f>IF(ISERROR(VLOOKUP(A5908,'entry data'!B:E,4,0)),"",VLOOKUP(A5908,'entry data'!B:E,4,0))</f>
        <v/>
      </c>
      <c r="F5908" s="11" t="str">
        <f>IF(A5908="","",IF(ISERROR(VLOOKUP(A5908,'entry data'!B:F,5,0)),"",VLOOKUP(A5908,'entry data'!B:F,5,0)))</f>
        <v/>
      </c>
      <c r="G5908" s="12" t="str">
        <f>IF(A5908="","",IF(ISERROR(VLOOKUP(A5908,'entry data'!B:I,8,0)),"",VLOOKUP(A5908,'entry data'!B:I,7,0)))</f>
        <v/>
      </c>
      <c r="H5908" s="13" t="str">
        <f>IF(A5908="","",IF(B5908=1,VLOOKUP(A5908,'entry data'!B:D,3,0),I5907))</f>
        <v/>
      </c>
      <c r="I5908" s="14" t="str">
        <f>IF(A5908="","",IF(E5908="weekly",7,IF(E5908="fortnightly",14,IF(E5908="monthly",DATE(IF(MONTH(H5908)=12,YEAR(H5908)+1,YEAR(H5908)),VLOOKUP(MONTH(H5908),index!$D$2:$G$13,2,0),DAY(H5908)),
IF(E5908="quarterly",DATE(IF(MONTH(H5908)&gt;=10,YEAR(H5908)+1,YEAR(H5908)),VLOOKUP(MONTH(H5908),index!$D$2:$G$13,3,0),DAY(H5908)),
IF(E5908="halfyearly",DATE(IF(MONTH(H5908)&gt;=7,YEAR(H5908)+1,YEAR(H5908)),VLOOKUP(MONTH(H5908),index!$D$2:$G$13,4,0),DAY(H5908)),
DATE(YEAR(H5908)+1,MONTH(H5908),DAY(H5908)))))-H5908))+H5908)</f>
        <v/>
      </c>
      <c r="J5908" s="9" t="str">
        <f t="shared" si="568"/>
        <v/>
      </c>
      <c r="K5908" s="11" t="str">
        <f t="shared" si="569"/>
        <v/>
      </c>
      <c r="L5908" s="11" t="str">
        <f t="shared" si="570"/>
        <v/>
      </c>
      <c r="M5908" s="11" t="str">
        <f>IF(A5908="","",VLOOKUP(E5908,index!$A$1:$B$6,2,0)*K5908*G5908)</f>
        <v/>
      </c>
      <c r="N5908" s="11" t="str">
        <f>IF(A5908="","",-PMT(G5908*VLOOKUP(E5908,index!$A$1:$B$6,2,0),C5908,F5908,0,0))</f>
        <v/>
      </c>
      <c r="O5908" s="11" t="str">
        <f t="shared" si="571"/>
        <v/>
      </c>
      <c r="P5908" s="11" t="str">
        <f t="shared" si="572"/>
        <v/>
      </c>
    </row>
    <row r="5909" spans="1:16" x14ac:dyDescent="0.25">
      <c r="A5909" s="9" t="str">
        <f>IF(A5908="","",IF(B5908&lt;C5908,A5908,IF(A5908=MAX('entry data'!$B$8:$B$507),"",A5908+1)))</f>
        <v/>
      </c>
      <c r="B5909" s="9" t="str">
        <f t="shared" si="567"/>
        <v/>
      </c>
      <c r="C5909" s="9" t="str">
        <f>IF(ISERROR(VLOOKUP(A5909,'entry data'!B:G,6,0)),"",VLOOKUP(A5909,'entry data'!B:G,6,0))</f>
        <v/>
      </c>
      <c r="D5909" s="9" t="str">
        <f>IF(ISERROR(VLOOKUP(A5909,'entry data'!B:C,2,0)),"",VLOOKUP(A5909,'entry data'!B:C,2,0))</f>
        <v/>
      </c>
      <c r="E5909" s="9" t="str">
        <f>IF(ISERROR(VLOOKUP(A5909,'entry data'!B:E,4,0)),"",VLOOKUP(A5909,'entry data'!B:E,4,0))</f>
        <v/>
      </c>
      <c r="F5909" s="11" t="str">
        <f>IF(A5909="","",IF(ISERROR(VLOOKUP(A5909,'entry data'!B:F,5,0)),"",VLOOKUP(A5909,'entry data'!B:F,5,0)))</f>
        <v/>
      </c>
      <c r="G5909" s="12" t="str">
        <f>IF(A5909="","",IF(ISERROR(VLOOKUP(A5909,'entry data'!B:I,8,0)),"",VLOOKUP(A5909,'entry data'!B:I,7,0)))</f>
        <v/>
      </c>
      <c r="H5909" s="13" t="str">
        <f>IF(A5909="","",IF(B5909=1,VLOOKUP(A5909,'entry data'!B:D,3,0),I5908))</f>
        <v/>
      </c>
      <c r="I5909" s="14" t="str">
        <f>IF(A5909="","",IF(E5909="weekly",7,IF(E5909="fortnightly",14,IF(E5909="monthly",DATE(IF(MONTH(H5909)=12,YEAR(H5909)+1,YEAR(H5909)),VLOOKUP(MONTH(H5909),index!$D$2:$G$13,2,0),DAY(H5909)),
IF(E5909="quarterly",DATE(IF(MONTH(H5909)&gt;=10,YEAR(H5909)+1,YEAR(H5909)),VLOOKUP(MONTH(H5909),index!$D$2:$G$13,3,0),DAY(H5909)),
IF(E5909="halfyearly",DATE(IF(MONTH(H5909)&gt;=7,YEAR(H5909)+1,YEAR(H5909)),VLOOKUP(MONTH(H5909),index!$D$2:$G$13,4,0),DAY(H5909)),
DATE(YEAR(H5909)+1,MONTH(H5909),DAY(H5909)))))-H5909))+H5909)</f>
        <v/>
      </c>
      <c r="J5909" s="9" t="str">
        <f t="shared" si="568"/>
        <v/>
      </c>
      <c r="K5909" s="11" t="str">
        <f t="shared" si="569"/>
        <v/>
      </c>
      <c r="L5909" s="11" t="str">
        <f t="shared" si="570"/>
        <v/>
      </c>
      <c r="M5909" s="11" t="str">
        <f>IF(A5909="","",VLOOKUP(E5909,index!$A$1:$B$6,2,0)*K5909*G5909)</f>
        <v/>
      </c>
      <c r="N5909" s="11" t="str">
        <f>IF(A5909="","",-PMT(G5909*VLOOKUP(E5909,index!$A$1:$B$6,2,0),C5909,F5909,0,0))</f>
        <v/>
      </c>
      <c r="O5909" s="11" t="str">
        <f t="shared" si="571"/>
        <v/>
      </c>
      <c r="P5909" s="11" t="str">
        <f t="shared" si="572"/>
        <v/>
      </c>
    </row>
    <row r="5910" spans="1:16" x14ac:dyDescent="0.25">
      <c r="A5910" s="9" t="str">
        <f>IF(A5909="","",IF(B5909&lt;C5909,A5909,IF(A5909=MAX('entry data'!$B$8:$B$507),"",A5909+1)))</f>
        <v/>
      </c>
      <c r="B5910" s="9" t="str">
        <f t="shared" si="567"/>
        <v/>
      </c>
      <c r="C5910" s="9" t="str">
        <f>IF(ISERROR(VLOOKUP(A5910,'entry data'!B:G,6,0)),"",VLOOKUP(A5910,'entry data'!B:G,6,0))</f>
        <v/>
      </c>
      <c r="D5910" s="9" t="str">
        <f>IF(ISERROR(VLOOKUP(A5910,'entry data'!B:C,2,0)),"",VLOOKUP(A5910,'entry data'!B:C,2,0))</f>
        <v/>
      </c>
      <c r="E5910" s="9" t="str">
        <f>IF(ISERROR(VLOOKUP(A5910,'entry data'!B:E,4,0)),"",VLOOKUP(A5910,'entry data'!B:E,4,0))</f>
        <v/>
      </c>
      <c r="F5910" s="11" t="str">
        <f>IF(A5910="","",IF(ISERROR(VLOOKUP(A5910,'entry data'!B:F,5,0)),"",VLOOKUP(A5910,'entry data'!B:F,5,0)))</f>
        <v/>
      </c>
      <c r="G5910" s="12" t="str">
        <f>IF(A5910="","",IF(ISERROR(VLOOKUP(A5910,'entry data'!B:I,8,0)),"",VLOOKUP(A5910,'entry data'!B:I,7,0)))</f>
        <v/>
      </c>
      <c r="H5910" s="13" t="str">
        <f>IF(A5910="","",IF(B5910=1,VLOOKUP(A5910,'entry data'!B:D,3,0),I5909))</f>
        <v/>
      </c>
      <c r="I5910" s="14" t="str">
        <f>IF(A5910="","",IF(E5910="weekly",7,IF(E5910="fortnightly",14,IF(E5910="monthly",DATE(IF(MONTH(H5910)=12,YEAR(H5910)+1,YEAR(H5910)),VLOOKUP(MONTH(H5910),index!$D$2:$G$13,2,0),DAY(H5910)),
IF(E5910="quarterly",DATE(IF(MONTH(H5910)&gt;=10,YEAR(H5910)+1,YEAR(H5910)),VLOOKUP(MONTH(H5910),index!$D$2:$G$13,3,0),DAY(H5910)),
IF(E5910="halfyearly",DATE(IF(MONTH(H5910)&gt;=7,YEAR(H5910)+1,YEAR(H5910)),VLOOKUP(MONTH(H5910),index!$D$2:$G$13,4,0),DAY(H5910)),
DATE(YEAR(H5910)+1,MONTH(H5910),DAY(H5910)))))-H5910))+H5910)</f>
        <v/>
      </c>
      <c r="J5910" s="9" t="str">
        <f t="shared" si="568"/>
        <v/>
      </c>
      <c r="K5910" s="11" t="str">
        <f t="shared" si="569"/>
        <v/>
      </c>
      <c r="L5910" s="11" t="str">
        <f t="shared" si="570"/>
        <v/>
      </c>
      <c r="M5910" s="11" t="str">
        <f>IF(A5910="","",VLOOKUP(E5910,index!$A$1:$B$6,2,0)*K5910*G5910)</f>
        <v/>
      </c>
      <c r="N5910" s="11" t="str">
        <f>IF(A5910="","",-PMT(G5910*VLOOKUP(E5910,index!$A$1:$B$6,2,0),C5910,F5910,0,0))</f>
        <v/>
      </c>
      <c r="O5910" s="11" t="str">
        <f t="shared" si="571"/>
        <v/>
      </c>
      <c r="P5910" s="11" t="str">
        <f t="shared" si="572"/>
        <v/>
      </c>
    </row>
    <row r="5911" spans="1:16" x14ac:dyDescent="0.25">
      <c r="A5911" s="9" t="str">
        <f>IF(A5910="","",IF(B5910&lt;C5910,A5910,IF(A5910=MAX('entry data'!$B$8:$B$507),"",A5910+1)))</f>
        <v/>
      </c>
      <c r="B5911" s="9" t="str">
        <f t="shared" ref="B5911:B5974" si="573">IF(A5911="","",IF(B5910=C5910,1,B5910+1))</f>
        <v/>
      </c>
      <c r="C5911" s="9" t="str">
        <f>IF(ISERROR(VLOOKUP(A5911,'entry data'!B:G,6,0)),"",VLOOKUP(A5911,'entry data'!B:G,6,0))</f>
        <v/>
      </c>
      <c r="D5911" s="9" t="str">
        <f>IF(ISERROR(VLOOKUP(A5911,'entry data'!B:C,2,0)),"",VLOOKUP(A5911,'entry data'!B:C,2,0))</f>
        <v/>
      </c>
      <c r="E5911" s="9" t="str">
        <f>IF(ISERROR(VLOOKUP(A5911,'entry data'!B:E,4,0)),"",VLOOKUP(A5911,'entry data'!B:E,4,0))</f>
        <v/>
      </c>
      <c r="F5911" s="11" t="str">
        <f>IF(A5911="","",IF(ISERROR(VLOOKUP(A5911,'entry data'!B:F,5,0)),"",VLOOKUP(A5911,'entry data'!B:F,5,0)))</f>
        <v/>
      </c>
      <c r="G5911" s="12" t="str">
        <f>IF(A5911="","",IF(ISERROR(VLOOKUP(A5911,'entry data'!B:I,8,0)),"",VLOOKUP(A5911,'entry data'!B:I,7,0)))</f>
        <v/>
      </c>
      <c r="H5911" s="13" t="str">
        <f>IF(A5911="","",IF(B5911=1,VLOOKUP(A5911,'entry data'!B:D,3,0),I5910))</f>
        <v/>
      </c>
      <c r="I5911" s="14" t="str">
        <f>IF(A5911="","",IF(E5911="weekly",7,IF(E5911="fortnightly",14,IF(E5911="monthly",DATE(IF(MONTH(H5911)=12,YEAR(H5911)+1,YEAR(H5911)),VLOOKUP(MONTH(H5911),index!$D$2:$G$13,2,0),DAY(H5911)),
IF(E5911="quarterly",DATE(IF(MONTH(H5911)&gt;=10,YEAR(H5911)+1,YEAR(H5911)),VLOOKUP(MONTH(H5911),index!$D$2:$G$13,3,0),DAY(H5911)),
IF(E5911="halfyearly",DATE(IF(MONTH(H5911)&gt;=7,YEAR(H5911)+1,YEAR(H5911)),VLOOKUP(MONTH(H5911),index!$D$2:$G$13,4,0),DAY(H5911)),
DATE(YEAR(H5911)+1,MONTH(H5911),DAY(H5911)))))-H5911))+H5911)</f>
        <v/>
      </c>
      <c r="J5911" s="9" t="str">
        <f t="shared" ref="J5911:J5974" si="574">IF(A5911="","",IF(MONTH(I5911)&lt;10,YEAR(I5911)&amp;"-0"&amp;MONTH(I5911),YEAR(I5911)&amp;"-"&amp;MONTH(I5911)))</f>
        <v/>
      </c>
      <c r="K5911" s="11" t="str">
        <f t="shared" ref="K5911:K5974" si="575">IF(A5911="","",IF(B5911=1,F5911,O5910))</f>
        <v/>
      </c>
      <c r="L5911" s="11" t="str">
        <f t="shared" ref="L5911:L5974" si="576">IF(A5911="","",N5911-M5911)</f>
        <v/>
      </c>
      <c r="M5911" s="11" t="str">
        <f>IF(A5911="","",VLOOKUP(E5911,index!$A$1:$B$6,2,0)*K5911*G5911)</f>
        <v/>
      </c>
      <c r="N5911" s="11" t="str">
        <f>IF(A5911="","",-PMT(G5911*VLOOKUP(E5911,index!$A$1:$B$6,2,0),C5911,F5911,0,0))</f>
        <v/>
      </c>
      <c r="O5911" s="11" t="str">
        <f t="shared" ref="O5911:O5974" si="577">IF(A5911="","",K5911-L5911)</f>
        <v/>
      </c>
      <c r="P5911" s="11" t="str">
        <f t="shared" si="572"/>
        <v/>
      </c>
    </row>
    <row r="5912" spans="1:16" x14ac:dyDescent="0.25">
      <c r="A5912" s="9" t="str">
        <f>IF(A5911="","",IF(B5911&lt;C5911,A5911,IF(A5911=MAX('entry data'!$B$8:$B$507),"",A5911+1)))</f>
        <v/>
      </c>
      <c r="B5912" s="9" t="str">
        <f t="shared" si="573"/>
        <v/>
      </c>
      <c r="C5912" s="9" t="str">
        <f>IF(ISERROR(VLOOKUP(A5912,'entry data'!B:G,6,0)),"",VLOOKUP(A5912,'entry data'!B:G,6,0))</f>
        <v/>
      </c>
      <c r="D5912" s="9" t="str">
        <f>IF(ISERROR(VLOOKUP(A5912,'entry data'!B:C,2,0)),"",VLOOKUP(A5912,'entry data'!B:C,2,0))</f>
        <v/>
      </c>
      <c r="E5912" s="9" t="str">
        <f>IF(ISERROR(VLOOKUP(A5912,'entry data'!B:E,4,0)),"",VLOOKUP(A5912,'entry data'!B:E,4,0))</f>
        <v/>
      </c>
      <c r="F5912" s="11" t="str">
        <f>IF(A5912="","",IF(ISERROR(VLOOKUP(A5912,'entry data'!B:F,5,0)),"",VLOOKUP(A5912,'entry data'!B:F,5,0)))</f>
        <v/>
      </c>
      <c r="G5912" s="12" t="str">
        <f>IF(A5912="","",IF(ISERROR(VLOOKUP(A5912,'entry data'!B:I,8,0)),"",VLOOKUP(A5912,'entry data'!B:I,7,0)))</f>
        <v/>
      </c>
      <c r="H5912" s="13" t="str">
        <f>IF(A5912="","",IF(B5912=1,VLOOKUP(A5912,'entry data'!B:D,3,0),I5911))</f>
        <v/>
      </c>
      <c r="I5912" s="14" t="str">
        <f>IF(A5912="","",IF(E5912="weekly",7,IF(E5912="fortnightly",14,IF(E5912="monthly",DATE(IF(MONTH(H5912)=12,YEAR(H5912)+1,YEAR(H5912)),VLOOKUP(MONTH(H5912),index!$D$2:$G$13,2,0),DAY(H5912)),
IF(E5912="quarterly",DATE(IF(MONTH(H5912)&gt;=10,YEAR(H5912)+1,YEAR(H5912)),VLOOKUP(MONTH(H5912),index!$D$2:$G$13,3,0),DAY(H5912)),
IF(E5912="halfyearly",DATE(IF(MONTH(H5912)&gt;=7,YEAR(H5912)+1,YEAR(H5912)),VLOOKUP(MONTH(H5912),index!$D$2:$G$13,4,0),DAY(H5912)),
DATE(YEAR(H5912)+1,MONTH(H5912),DAY(H5912)))))-H5912))+H5912)</f>
        <v/>
      </c>
      <c r="J5912" s="9" t="str">
        <f t="shared" si="574"/>
        <v/>
      </c>
      <c r="K5912" s="11" t="str">
        <f t="shared" si="575"/>
        <v/>
      </c>
      <c r="L5912" s="11" t="str">
        <f t="shared" si="576"/>
        <v/>
      </c>
      <c r="M5912" s="11" t="str">
        <f>IF(A5912="","",VLOOKUP(E5912,index!$A$1:$B$6,2,0)*K5912*G5912)</f>
        <v/>
      </c>
      <c r="N5912" s="11" t="str">
        <f>IF(A5912="","",-PMT(G5912*VLOOKUP(E5912,index!$A$1:$B$6,2,0),C5912,F5912,0,0))</f>
        <v/>
      </c>
      <c r="O5912" s="11" t="str">
        <f t="shared" si="577"/>
        <v/>
      </c>
      <c r="P5912" s="11" t="str">
        <f t="shared" si="572"/>
        <v/>
      </c>
    </row>
    <row r="5913" spans="1:16" x14ac:dyDescent="0.25">
      <c r="A5913" s="9" t="str">
        <f>IF(A5912="","",IF(B5912&lt;C5912,A5912,IF(A5912=MAX('entry data'!$B$8:$B$507),"",A5912+1)))</f>
        <v/>
      </c>
      <c r="B5913" s="9" t="str">
        <f t="shared" si="573"/>
        <v/>
      </c>
      <c r="C5913" s="9" t="str">
        <f>IF(ISERROR(VLOOKUP(A5913,'entry data'!B:G,6,0)),"",VLOOKUP(A5913,'entry data'!B:G,6,0))</f>
        <v/>
      </c>
      <c r="D5913" s="9" t="str">
        <f>IF(ISERROR(VLOOKUP(A5913,'entry data'!B:C,2,0)),"",VLOOKUP(A5913,'entry data'!B:C,2,0))</f>
        <v/>
      </c>
      <c r="E5913" s="9" t="str">
        <f>IF(ISERROR(VLOOKUP(A5913,'entry data'!B:E,4,0)),"",VLOOKUP(A5913,'entry data'!B:E,4,0))</f>
        <v/>
      </c>
      <c r="F5913" s="11" t="str">
        <f>IF(A5913="","",IF(ISERROR(VLOOKUP(A5913,'entry data'!B:F,5,0)),"",VLOOKUP(A5913,'entry data'!B:F,5,0)))</f>
        <v/>
      </c>
      <c r="G5913" s="12" t="str">
        <f>IF(A5913="","",IF(ISERROR(VLOOKUP(A5913,'entry data'!B:I,8,0)),"",VLOOKUP(A5913,'entry data'!B:I,7,0)))</f>
        <v/>
      </c>
      <c r="H5913" s="13" t="str">
        <f>IF(A5913="","",IF(B5913=1,VLOOKUP(A5913,'entry data'!B:D,3,0),I5912))</f>
        <v/>
      </c>
      <c r="I5913" s="14" t="str">
        <f>IF(A5913="","",IF(E5913="weekly",7,IF(E5913="fortnightly",14,IF(E5913="monthly",DATE(IF(MONTH(H5913)=12,YEAR(H5913)+1,YEAR(H5913)),VLOOKUP(MONTH(H5913),index!$D$2:$G$13,2,0),DAY(H5913)),
IF(E5913="quarterly",DATE(IF(MONTH(H5913)&gt;=10,YEAR(H5913)+1,YEAR(H5913)),VLOOKUP(MONTH(H5913),index!$D$2:$G$13,3,0),DAY(H5913)),
IF(E5913="halfyearly",DATE(IF(MONTH(H5913)&gt;=7,YEAR(H5913)+1,YEAR(H5913)),VLOOKUP(MONTH(H5913),index!$D$2:$G$13,4,0),DAY(H5913)),
DATE(YEAR(H5913)+1,MONTH(H5913),DAY(H5913)))))-H5913))+H5913)</f>
        <v/>
      </c>
      <c r="J5913" s="9" t="str">
        <f t="shared" si="574"/>
        <v/>
      </c>
      <c r="K5913" s="11" t="str">
        <f t="shared" si="575"/>
        <v/>
      </c>
      <c r="L5913" s="11" t="str">
        <f t="shared" si="576"/>
        <v/>
      </c>
      <c r="M5913" s="11" t="str">
        <f>IF(A5913="","",VLOOKUP(E5913,index!$A$1:$B$6,2,0)*K5913*G5913)</f>
        <v/>
      </c>
      <c r="N5913" s="11" t="str">
        <f>IF(A5913="","",-PMT(G5913*VLOOKUP(E5913,index!$A$1:$B$6,2,0),C5913,F5913,0,0))</f>
        <v/>
      </c>
      <c r="O5913" s="11" t="str">
        <f t="shared" si="577"/>
        <v/>
      </c>
      <c r="P5913" s="11" t="str">
        <f t="shared" si="572"/>
        <v/>
      </c>
    </row>
    <row r="5914" spans="1:16" x14ac:dyDescent="0.25">
      <c r="A5914" s="9" t="str">
        <f>IF(A5913="","",IF(B5913&lt;C5913,A5913,IF(A5913=MAX('entry data'!$B$8:$B$507),"",A5913+1)))</f>
        <v/>
      </c>
      <c r="B5914" s="9" t="str">
        <f t="shared" si="573"/>
        <v/>
      </c>
      <c r="C5914" s="9" t="str">
        <f>IF(ISERROR(VLOOKUP(A5914,'entry data'!B:G,6,0)),"",VLOOKUP(A5914,'entry data'!B:G,6,0))</f>
        <v/>
      </c>
      <c r="D5914" s="9" t="str">
        <f>IF(ISERROR(VLOOKUP(A5914,'entry data'!B:C,2,0)),"",VLOOKUP(A5914,'entry data'!B:C,2,0))</f>
        <v/>
      </c>
      <c r="E5914" s="9" t="str">
        <f>IF(ISERROR(VLOOKUP(A5914,'entry data'!B:E,4,0)),"",VLOOKUP(A5914,'entry data'!B:E,4,0))</f>
        <v/>
      </c>
      <c r="F5914" s="11" t="str">
        <f>IF(A5914="","",IF(ISERROR(VLOOKUP(A5914,'entry data'!B:F,5,0)),"",VLOOKUP(A5914,'entry data'!B:F,5,0)))</f>
        <v/>
      </c>
      <c r="G5914" s="12" t="str">
        <f>IF(A5914="","",IF(ISERROR(VLOOKUP(A5914,'entry data'!B:I,8,0)),"",VLOOKUP(A5914,'entry data'!B:I,7,0)))</f>
        <v/>
      </c>
      <c r="H5914" s="13" t="str">
        <f>IF(A5914="","",IF(B5914=1,VLOOKUP(A5914,'entry data'!B:D,3,0),I5913))</f>
        <v/>
      </c>
      <c r="I5914" s="14" t="str">
        <f>IF(A5914="","",IF(E5914="weekly",7,IF(E5914="fortnightly",14,IF(E5914="monthly",DATE(IF(MONTH(H5914)=12,YEAR(H5914)+1,YEAR(H5914)),VLOOKUP(MONTH(H5914),index!$D$2:$G$13,2,0),DAY(H5914)),
IF(E5914="quarterly",DATE(IF(MONTH(H5914)&gt;=10,YEAR(H5914)+1,YEAR(H5914)),VLOOKUP(MONTH(H5914),index!$D$2:$G$13,3,0),DAY(H5914)),
IF(E5914="halfyearly",DATE(IF(MONTH(H5914)&gt;=7,YEAR(H5914)+1,YEAR(H5914)),VLOOKUP(MONTH(H5914),index!$D$2:$G$13,4,0),DAY(H5914)),
DATE(YEAR(H5914)+1,MONTH(H5914),DAY(H5914)))))-H5914))+H5914)</f>
        <v/>
      </c>
      <c r="J5914" s="9" t="str">
        <f t="shared" si="574"/>
        <v/>
      </c>
      <c r="K5914" s="11" t="str">
        <f t="shared" si="575"/>
        <v/>
      </c>
      <c r="L5914" s="11" t="str">
        <f t="shared" si="576"/>
        <v/>
      </c>
      <c r="M5914" s="11" t="str">
        <f>IF(A5914="","",VLOOKUP(E5914,index!$A$1:$B$6,2,0)*K5914*G5914)</f>
        <v/>
      </c>
      <c r="N5914" s="11" t="str">
        <f>IF(A5914="","",-PMT(G5914*VLOOKUP(E5914,index!$A$1:$B$6,2,0),C5914,F5914,0,0))</f>
        <v/>
      </c>
      <c r="O5914" s="11" t="str">
        <f t="shared" si="577"/>
        <v/>
      </c>
      <c r="P5914" s="11" t="str">
        <f t="shared" si="572"/>
        <v/>
      </c>
    </row>
    <row r="5915" spans="1:16" x14ac:dyDescent="0.25">
      <c r="A5915" s="9" t="str">
        <f>IF(A5914="","",IF(B5914&lt;C5914,A5914,IF(A5914=MAX('entry data'!$B$8:$B$507),"",A5914+1)))</f>
        <v/>
      </c>
      <c r="B5915" s="9" t="str">
        <f t="shared" si="573"/>
        <v/>
      </c>
      <c r="C5915" s="9" t="str">
        <f>IF(ISERROR(VLOOKUP(A5915,'entry data'!B:G,6,0)),"",VLOOKUP(A5915,'entry data'!B:G,6,0))</f>
        <v/>
      </c>
      <c r="D5915" s="9" t="str">
        <f>IF(ISERROR(VLOOKUP(A5915,'entry data'!B:C,2,0)),"",VLOOKUP(A5915,'entry data'!B:C,2,0))</f>
        <v/>
      </c>
      <c r="E5915" s="9" t="str">
        <f>IF(ISERROR(VLOOKUP(A5915,'entry data'!B:E,4,0)),"",VLOOKUP(A5915,'entry data'!B:E,4,0))</f>
        <v/>
      </c>
      <c r="F5915" s="11" t="str">
        <f>IF(A5915="","",IF(ISERROR(VLOOKUP(A5915,'entry data'!B:F,5,0)),"",VLOOKUP(A5915,'entry data'!B:F,5,0)))</f>
        <v/>
      </c>
      <c r="G5915" s="12" t="str">
        <f>IF(A5915="","",IF(ISERROR(VLOOKUP(A5915,'entry data'!B:I,8,0)),"",VLOOKUP(A5915,'entry data'!B:I,7,0)))</f>
        <v/>
      </c>
      <c r="H5915" s="13" t="str">
        <f>IF(A5915="","",IF(B5915=1,VLOOKUP(A5915,'entry data'!B:D,3,0),I5914))</f>
        <v/>
      </c>
      <c r="I5915" s="14" t="str">
        <f>IF(A5915="","",IF(E5915="weekly",7,IF(E5915="fortnightly",14,IF(E5915="monthly",DATE(IF(MONTH(H5915)=12,YEAR(H5915)+1,YEAR(H5915)),VLOOKUP(MONTH(H5915),index!$D$2:$G$13,2,0),DAY(H5915)),
IF(E5915="quarterly",DATE(IF(MONTH(H5915)&gt;=10,YEAR(H5915)+1,YEAR(H5915)),VLOOKUP(MONTH(H5915),index!$D$2:$G$13,3,0),DAY(H5915)),
IF(E5915="halfyearly",DATE(IF(MONTH(H5915)&gt;=7,YEAR(H5915)+1,YEAR(H5915)),VLOOKUP(MONTH(H5915),index!$D$2:$G$13,4,0),DAY(H5915)),
DATE(YEAR(H5915)+1,MONTH(H5915),DAY(H5915)))))-H5915))+H5915)</f>
        <v/>
      </c>
      <c r="J5915" s="9" t="str">
        <f t="shared" si="574"/>
        <v/>
      </c>
      <c r="K5915" s="11" t="str">
        <f t="shared" si="575"/>
        <v/>
      </c>
      <c r="L5915" s="11" t="str">
        <f t="shared" si="576"/>
        <v/>
      </c>
      <c r="M5915" s="11" t="str">
        <f>IF(A5915="","",VLOOKUP(E5915,index!$A$1:$B$6,2,0)*K5915*G5915)</f>
        <v/>
      </c>
      <c r="N5915" s="11" t="str">
        <f>IF(A5915="","",-PMT(G5915*VLOOKUP(E5915,index!$A$1:$B$6,2,0),C5915,F5915,0,0))</f>
        <v/>
      </c>
      <c r="O5915" s="11" t="str">
        <f t="shared" si="577"/>
        <v/>
      </c>
      <c r="P5915" s="11" t="str">
        <f t="shared" si="572"/>
        <v/>
      </c>
    </row>
    <row r="5916" spans="1:16" x14ac:dyDescent="0.25">
      <c r="A5916" s="9" t="str">
        <f>IF(A5915="","",IF(B5915&lt;C5915,A5915,IF(A5915=MAX('entry data'!$B$8:$B$507),"",A5915+1)))</f>
        <v/>
      </c>
      <c r="B5916" s="9" t="str">
        <f t="shared" si="573"/>
        <v/>
      </c>
      <c r="C5916" s="9" t="str">
        <f>IF(ISERROR(VLOOKUP(A5916,'entry data'!B:G,6,0)),"",VLOOKUP(A5916,'entry data'!B:G,6,0))</f>
        <v/>
      </c>
      <c r="D5916" s="9" t="str">
        <f>IF(ISERROR(VLOOKUP(A5916,'entry data'!B:C,2,0)),"",VLOOKUP(A5916,'entry data'!B:C,2,0))</f>
        <v/>
      </c>
      <c r="E5916" s="9" t="str">
        <f>IF(ISERROR(VLOOKUP(A5916,'entry data'!B:E,4,0)),"",VLOOKUP(A5916,'entry data'!B:E,4,0))</f>
        <v/>
      </c>
      <c r="F5916" s="11" t="str">
        <f>IF(A5916="","",IF(ISERROR(VLOOKUP(A5916,'entry data'!B:F,5,0)),"",VLOOKUP(A5916,'entry data'!B:F,5,0)))</f>
        <v/>
      </c>
      <c r="G5916" s="12" t="str">
        <f>IF(A5916="","",IF(ISERROR(VLOOKUP(A5916,'entry data'!B:I,8,0)),"",VLOOKUP(A5916,'entry data'!B:I,7,0)))</f>
        <v/>
      </c>
      <c r="H5916" s="13" t="str">
        <f>IF(A5916="","",IF(B5916=1,VLOOKUP(A5916,'entry data'!B:D,3,0),I5915))</f>
        <v/>
      </c>
      <c r="I5916" s="14" t="str">
        <f>IF(A5916="","",IF(E5916="weekly",7,IF(E5916="fortnightly",14,IF(E5916="monthly",DATE(IF(MONTH(H5916)=12,YEAR(H5916)+1,YEAR(H5916)),VLOOKUP(MONTH(H5916),index!$D$2:$G$13,2,0),DAY(H5916)),
IF(E5916="quarterly",DATE(IF(MONTH(H5916)&gt;=10,YEAR(H5916)+1,YEAR(H5916)),VLOOKUP(MONTH(H5916),index!$D$2:$G$13,3,0),DAY(H5916)),
IF(E5916="halfyearly",DATE(IF(MONTH(H5916)&gt;=7,YEAR(H5916)+1,YEAR(H5916)),VLOOKUP(MONTH(H5916),index!$D$2:$G$13,4,0),DAY(H5916)),
DATE(YEAR(H5916)+1,MONTH(H5916),DAY(H5916)))))-H5916))+H5916)</f>
        <v/>
      </c>
      <c r="J5916" s="9" t="str">
        <f t="shared" si="574"/>
        <v/>
      </c>
      <c r="K5916" s="11" t="str">
        <f t="shared" si="575"/>
        <v/>
      </c>
      <c r="L5916" s="11" t="str">
        <f t="shared" si="576"/>
        <v/>
      </c>
      <c r="M5916" s="11" t="str">
        <f>IF(A5916="","",VLOOKUP(E5916,index!$A$1:$B$6,2,0)*K5916*G5916)</f>
        <v/>
      </c>
      <c r="N5916" s="11" t="str">
        <f>IF(A5916="","",-PMT(G5916*VLOOKUP(E5916,index!$A$1:$B$6,2,0),C5916,F5916,0,0))</f>
        <v/>
      </c>
      <c r="O5916" s="11" t="str">
        <f t="shared" si="577"/>
        <v/>
      </c>
      <c r="P5916" s="11" t="str">
        <f t="shared" si="572"/>
        <v/>
      </c>
    </row>
    <row r="5917" spans="1:16" x14ac:dyDescent="0.25">
      <c r="A5917" s="9" t="str">
        <f>IF(A5916="","",IF(B5916&lt;C5916,A5916,IF(A5916=MAX('entry data'!$B$8:$B$507),"",A5916+1)))</f>
        <v/>
      </c>
      <c r="B5917" s="9" t="str">
        <f t="shared" si="573"/>
        <v/>
      </c>
      <c r="C5917" s="9" t="str">
        <f>IF(ISERROR(VLOOKUP(A5917,'entry data'!B:G,6,0)),"",VLOOKUP(A5917,'entry data'!B:G,6,0))</f>
        <v/>
      </c>
      <c r="D5917" s="9" t="str">
        <f>IF(ISERROR(VLOOKUP(A5917,'entry data'!B:C,2,0)),"",VLOOKUP(A5917,'entry data'!B:C,2,0))</f>
        <v/>
      </c>
      <c r="E5917" s="9" t="str">
        <f>IF(ISERROR(VLOOKUP(A5917,'entry data'!B:E,4,0)),"",VLOOKUP(A5917,'entry data'!B:E,4,0))</f>
        <v/>
      </c>
      <c r="F5917" s="11" t="str">
        <f>IF(A5917="","",IF(ISERROR(VLOOKUP(A5917,'entry data'!B:F,5,0)),"",VLOOKUP(A5917,'entry data'!B:F,5,0)))</f>
        <v/>
      </c>
      <c r="G5917" s="12" t="str">
        <f>IF(A5917="","",IF(ISERROR(VLOOKUP(A5917,'entry data'!B:I,8,0)),"",VLOOKUP(A5917,'entry data'!B:I,7,0)))</f>
        <v/>
      </c>
      <c r="H5917" s="13" t="str">
        <f>IF(A5917="","",IF(B5917=1,VLOOKUP(A5917,'entry data'!B:D,3,0),I5916))</f>
        <v/>
      </c>
      <c r="I5917" s="14" t="str">
        <f>IF(A5917="","",IF(E5917="weekly",7,IF(E5917="fortnightly",14,IF(E5917="monthly",DATE(IF(MONTH(H5917)=12,YEAR(H5917)+1,YEAR(H5917)),VLOOKUP(MONTH(H5917),index!$D$2:$G$13,2,0),DAY(H5917)),
IF(E5917="quarterly",DATE(IF(MONTH(H5917)&gt;=10,YEAR(H5917)+1,YEAR(H5917)),VLOOKUP(MONTH(H5917),index!$D$2:$G$13,3,0),DAY(H5917)),
IF(E5917="halfyearly",DATE(IF(MONTH(H5917)&gt;=7,YEAR(H5917)+1,YEAR(H5917)),VLOOKUP(MONTH(H5917),index!$D$2:$G$13,4,0),DAY(H5917)),
DATE(YEAR(H5917)+1,MONTH(H5917),DAY(H5917)))))-H5917))+H5917)</f>
        <v/>
      </c>
      <c r="J5917" s="9" t="str">
        <f t="shared" si="574"/>
        <v/>
      </c>
      <c r="K5917" s="11" t="str">
        <f t="shared" si="575"/>
        <v/>
      </c>
      <c r="L5917" s="11" t="str">
        <f t="shared" si="576"/>
        <v/>
      </c>
      <c r="M5917" s="11" t="str">
        <f>IF(A5917="","",VLOOKUP(E5917,index!$A$1:$B$6,2,0)*K5917*G5917)</f>
        <v/>
      </c>
      <c r="N5917" s="11" t="str">
        <f>IF(A5917="","",-PMT(G5917*VLOOKUP(E5917,index!$A$1:$B$6,2,0),C5917,F5917,0,0))</f>
        <v/>
      </c>
      <c r="O5917" s="11" t="str">
        <f t="shared" si="577"/>
        <v/>
      </c>
      <c r="P5917" s="11" t="str">
        <f t="shared" si="572"/>
        <v/>
      </c>
    </row>
    <row r="5918" spans="1:16" x14ac:dyDescent="0.25">
      <c r="A5918" s="9" t="str">
        <f>IF(A5917="","",IF(B5917&lt;C5917,A5917,IF(A5917=MAX('entry data'!$B$8:$B$507),"",A5917+1)))</f>
        <v/>
      </c>
      <c r="B5918" s="9" t="str">
        <f t="shared" si="573"/>
        <v/>
      </c>
      <c r="C5918" s="9" t="str">
        <f>IF(ISERROR(VLOOKUP(A5918,'entry data'!B:G,6,0)),"",VLOOKUP(A5918,'entry data'!B:G,6,0))</f>
        <v/>
      </c>
      <c r="D5918" s="9" t="str">
        <f>IF(ISERROR(VLOOKUP(A5918,'entry data'!B:C,2,0)),"",VLOOKUP(A5918,'entry data'!B:C,2,0))</f>
        <v/>
      </c>
      <c r="E5918" s="9" t="str">
        <f>IF(ISERROR(VLOOKUP(A5918,'entry data'!B:E,4,0)),"",VLOOKUP(A5918,'entry data'!B:E,4,0))</f>
        <v/>
      </c>
      <c r="F5918" s="11" t="str">
        <f>IF(A5918="","",IF(ISERROR(VLOOKUP(A5918,'entry data'!B:F,5,0)),"",VLOOKUP(A5918,'entry data'!B:F,5,0)))</f>
        <v/>
      </c>
      <c r="G5918" s="12" t="str">
        <f>IF(A5918="","",IF(ISERROR(VLOOKUP(A5918,'entry data'!B:I,8,0)),"",VLOOKUP(A5918,'entry data'!B:I,7,0)))</f>
        <v/>
      </c>
      <c r="H5918" s="13" t="str">
        <f>IF(A5918="","",IF(B5918=1,VLOOKUP(A5918,'entry data'!B:D,3,0),I5917))</f>
        <v/>
      </c>
      <c r="I5918" s="14" t="str">
        <f>IF(A5918="","",IF(E5918="weekly",7,IF(E5918="fortnightly",14,IF(E5918="monthly",DATE(IF(MONTH(H5918)=12,YEAR(H5918)+1,YEAR(H5918)),VLOOKUP(MONTH(H5918),index!$D$2:$G$13,2,0),DAY(H5918)),
IF(E5918="quarterly",DATE(IF(MONTH(H5918)&gt;=10,YEAR(H5918)+1,YEAR(H5918)),VLOOKUP(MONTH(H5918),index!$D$2:$G$13,3,0),DAY(H5918)),
IF(E5918="halfyearly",DATE(IF(MONTH(H5918)&gt;=7,YEAR(H5918)+1,YEAR(H5918)),VLOOKUP(MONTH(H5918),index!$D$2:$G$13,4,0),DAY(H5918)),
DATE(YEAR(H5918)+1,MONTH(H5918),DAY(H5918)))))-H5918))+H5918)</f>
        <v/>
      </c>
      <c r="J5918" s="9" t="str">
        <f t="shared" si="574"/>
        <v/>
      </c>
      <c r="K5918" s="11" t="str">
        <f t="shared" si="575"/>
        <v/>
      </c>
      <c r="L5918" s="11" t="str">
        <f t="shared" si="576"/>
        <v/>
      </c>
      <c r="M5918" s="11" t="str">
        <f>IF(A5918="","",VLOOKUP(E5918,index!$A$1:$B$6,2,0)*K5918*G5918)</f>
        <v/>
      </c>
      <c r="N5918" s="11" t="str">
        <f>IF(A5918="","",-PMT(G5918*VLOOKUP(E5918,index!$A$1:$B$6,2,0),C5918,F5918,0,0))</f>
        <v/>
      </c>
      <c r="O5918" s="11" t="str">
        <f t="shared" si="577"/>
        <v/>
      </c>
      <c r="P5918" s="11" t="str">
        <f t="shared" si="572"/>
        <v/>
      </c>
    </row>
    <row r="5919" spans="1:16" x14ac:dyDescent="0.25">
      <c r="A5919" s="9" t="str">
        <f>IF(A5918="","",IF(B5918&lt;C5918,A5918,IF(A5918=MAX('entry data'!$B$8:$B$507),"",A5918+1)))</f>
        <v/>
      </c>
      <c r="B5919" s="9" t="str">
        <f t="shared" si="573"/>
        <v/>
      </c>
      <c r="C5919" s="9" t="str">
        <f>IF(ISERROR(VLOOKUP(A5919,'entry data'!B:G,6,0)),"",VLOOKUP(A5919,'entry data'!B:G,6,0))</f>
        <v/>
      </c>
      <c r="D5919" s="9" t="str">
        <f>IF(ISERROR(VLOOKUP(A5919,'entry data'!B:C,2,0)),"",VLOOKUP(A5919,'entry data'!B:C,2,0))</f>
        <v/>
      </c>
      <c r="E5919" s="9" t="str">
        <f>IF(ISERROR(VLOOKUP(A5919,'entry data'!B:E,4,0)),"",VLOOKUP(A5919,'entry data'!B:E,4,0))</f>
        <v/>
      </c>
      <c r="F5919" s="11" t="str">
        <f>IF(A5919="","",IF(ISERROR(VLOOKUP(A5919,'entry data'!B:F,5,0)),"",VLOOKUP(A5919,'entry data'!B:F,5,0)))</f>
        <v/>
      </c>
      <c r="G5919" s="12" t="str">
        <f>IF(A5919="","",IF(ISERROR(VLOOKUP(A5919,'entry data'!B:I,8,0)),"",VLOOKUP(A5919,'entry data'!B:I,7,0)))</f>
        <v/>
      </c>
      <c r="H5919" s="13" t="str">
        <f>IF(A5919="","",IF(B5919=1,VLOOKUP(A5919,'entry data'!B:D,3,0),I5918))</f>
        <v/>
      </c>
      <c r="I5919" s="14" t="str">
        <f>IF(A5919="","",IF(E5919="weekly",7,IF(E5919="fortnightly",14,IF(E5919="monthly",DATE(IF(MONTH(H5919)=12,YEAR(H5919)+1,YEAR(H5919)),VLOOKUP(MONTH(H5919),index!$D$2:$G$13,2,0),DAY(H5919)),
IF(E5919="quarterly",DATE(IF(MONTH(H5919)&gt;=10,YEAR(H5919)+1,YEAR(H5919)),VLOOKUP(MONTH(H5919),index!$D$2:$G$13,3,0),DAY(H5919)),
IF(E5919="halfyearly",DATE(IF(MONTH(H5919)&gt;=7,YEAR(H5919)+1,YEAR(H5919)),VLOOKUP(MONTH(H5919),index!$D$2:$G$13,4,0),DAY(H5919)),
DATE(YEAR(H5919)+1,MONTH(H5919),DAY(H5919)))))-H5919))+H5919)</f>
        <v/>
      </c>
      <c r="J5919" s="9" t="str">
        <f t="shared" si="574"/>
        <v/>
      </c>
      <c r="K5919" s="11" t="str">
        <f t="shared" si="575"/>
        <v/>
      </c>
      <c r="L5919" s="11" t="str">
        <f t="shared" si="576"/>
        <v/>
      </c>
      <c r="M5919" s="11" t="str">
        <f>IF(A5919="","",VLOOKUP(E5919,index!$A$1:$B$6,2,0)*K5919*G5919)</f>
        <v/>
      </c>
      <c r="N5919" s="11" t="str">
        <f>IF(A5919="","",-PMT(G5919*VLOOKUP(E5919,index!$A$1:$B$6,2,0),C5919,F5919,0,0))</f>
        <v/>
      </c>
      <c r="O5919" s="11" t="str">
        <f t="shared" si="577"/>
        <v/>
      </c>
      <c r="P5919" s="11" t="str">
        <f t="shared" si="572"/>
        <v/>
      </c>
    </row>
    <row r="5920" spans="1:16" x14ac:dyDescent="0.25">
      <c r="A5920" s="9" t="str">
        <f>IF(A5919="","",IF(B5919&lt;C5919,A5919,IF(A5919=MAX('entry data'!$B$8:$B$507),"",A5919+1)))</f>
        <v/>
      </c>
      <c r="B5920" s="9" t="str">
        <f t="shared" si="573"/>
        <v/>
      </c>
      <c r="C5920" s="9" t="str">
        <f>IF(ISERROR(VLOOKUP(A5920,'entry data'!B:G,6,0)),"",VLOOKUP(A5920,'entry data'!B:G,6,0))</f>
        <v/>
      </c>
      <c r="D5920" s="9" t="str">
        <f>IF(ISERROR(VLOOKUP(A5920,'entry data'!B:C,2,0)),"",VLOOKUP(A5920,'entry data'!B:C,2,0))</f>
        <v/>
      </c>
      <c r="E5920" s="9" t="str">
        <f>IF(ISERROR(VLOOKUP(A5920,'entry data'!B:E,4,0)),"",VLOOKUP(A5920,'entry data'!B:E,4,0))</f>
        <v/>
      </c>
      <c r="F5920" s="11" t="str">
        <f>IF(A5920="","",IF(ISERROR(VLOOKUP(A5920,'entry data'!B:F,5,0)),"",VLOOKUP(A5920,'entry data'!B:F,5,0)))</f>
        <v/>
      </c>
      <c r="G5920" s="12" t="str">
        <f>IF(A5920="","",IF(ISERROR(VLOOKUP(A5920,'entry data'!B:I,8,0)),"",VLOOKUP(A5920,'entry data'!B:I,7,0)))</f>
        <v/>
      </c>
      <c r="H5920" s="13" t="str">
        <f>IF(A5920="","",IF(B5920=1,VLOOKUP(A5920,'entry data'!B:D,3,0),I5919))</f>
        <v/>
      </c>
      <c r="I5920" s="14" t="str">
        <f>IF(A5920="","",IF(E5920="weekly",7,IF(E5920="fortnightly",14,IF(E5920="monthly",DATE(IF(MONTH(H5920)=12,YEAR(H5920)+1,YEAR(H5920)),VLOOKUP(MONTH(H5920),index!$D$2:$G$13,2,0),DAY(H5920)),
IF(E5920="quarterly",DATE(IF(MONTH(H5920)&gt;=10,YEAR(H5920)+1,YEAR(H5920)),VLOOKUP(MONTH(H5920),index!$D$2:$G$13,3,0),DAY(H5920)),
IF(E5920="halfyearly",DATE(IF(MONTH(H5920)&gt;=7,YEAR(H5920)+1,YEAR(H5920)),VLOOKUP(MONTH(H5920),index!$D$2:$G$13,4,0),DAY(H5920)),
DATE(YEAR(H5920)+1,MONTH(H5920),DAY(H5920)))))-H5920))+H5920)</f>
        <v/>
      </c>
      <c r="J5920" s="9" t="str">
        <f t="shared" si="574"/>
        <v/>
      </c>
      <c r="K5920" s="11" t="str">
        <f t="shared" si="575"/>
        <v/>
      </c>
      <c r="L5920" s="11" t="str">
        <f t="shared" si="576"/>
        <v/>
      </c>
      <c r="M5920" s="11" t="str">
        <f>IF(A5920="","",VLOOKUP(E5920,index!$A$1:$B$6,2,0)*K5920*G5920)</f>
        <v/>
      </c>
      <c r="N5920" s="11" t="str">
        <f>IF(A5920="","",-PMT(G5920*VLOOKUP(E5920,index!$A$1:$B$6,2,0),C5920,F5920,0,0))</f>
        <v/>
      </c>
      <c r="O5920" s="11" t="str">
        <f t="shared" si="577"/>
        <v/>
      </c>
      <c r="P5920" s="11" t="str">
        <f t="shared" si="572"/>
        <v/>
      </c>
    </row>
    <row r="5921" spans="1:16" x14ac:dyDescent="0.25">
      <c r="A5921" s="9" t="str">
        <f>IF(A5920="","",IF(B5920&lt;C5920,A5920,IF(A5920=MAX('entry data'!$B$8:$B$507),"",A5920+1)))</f>
        <v/>
      </c>
      <c r="B5921" s="9" t="str">
        <f t="shared" si="573"/>
        <v/>
      </c>
      <c r="C5921" s="9" t="str">
        <f>IF(ISERROR(VLOOKUP(A5921,'entry data'!B:G,6,0)),"",VLOOKUP(A5921,'entry data'!B:G,6,0))</f>
        <v/>
      </c>
      <c r="D5921" s="9" t="str">
        <f>IF(ISERROR(VLOOKUP(A5921,'entry data'!B:C,2,0)),"",VLOOKUP(A5921,'entry data'!B:C,2,0))</f>
        <v/>
      </c>
      <c r="E5921" s="9" t="str">
        <f>IF(ISERROR(VLOOKUP(A5921,'entry data'!B:E,4,0)),"",VLOOKUP(A5921,'entry data'!B:E,4,0))</f>
        <v/>
      </c>
      <c r="F5921" s="11" t="str">
        <f>IF(A5921="","",IF(ISERROR(VLOOKUP(A5921,'entry data'!B:F,5,0)),"",VLOOKUP(A5921,'entry data'!B:F,5,0)))</f>
        <v/>
      </c>
      <c r="G5921" s="12" t="str">
        <f>IF(A5921="","",IF(ISERROR(VLOOKUP(A5921,'entry data'!B:I,8,0)),"",VLOOKUP(A5921,'entry data'!B:I,7,0)))</f>
        <v/>
      </c>
      <c r="H5921" s="13" t="str">
        <f>IF(A5921="","",IF(B5921=1,VLOOKUP(A5921,'entry data'!B:D,3,0),I5920))</f>
        <v/>
      </c>
      <c r="I5921" s="14" t="str">
        <f>IF(A5921="","",IF(E5921="weekly",7,IF(E5921="fortnightly",14,IF(E5921="monthly",DATE(IF(MONTH(H5921)=12,YEAR(H5921)+1,YEAR(H5921)),VLOOKUP(MONTH(H5921),index!$D$2:$G$13,2,0),DAY(H5921)),
IF(E5921="quarterly",DATE(IF(MONTH(H5921)&gt;=10,YEAR(H5921)+1,YEAR(H5921)),VLOOKUP(MONTH(H5921),index!$D$2:$G$13,3,0),DAY(H5921)),
IF(E5921="halfyearly",DATE(IF(MONTH(H5921)&gt;=7,YEAR(H5921)+1,YEAR(H5921)),VLOOKUP(MONTH(H5921),index!$D$2:$G$13,4,0),DAY(H5921)),
DATE(YEAR(H5921)+1,MONTH(H5921),DAY(H5921)))))-H5921))+H5921)</f>
        <v/>
      </c>
      <c r="J5921" s="9" t="str">
        <f t="shared" si="574"/>
        <v/>
      </c>
      <c r="K5921" s="11" t="str">
        <f t="shared" si="575"/>
        <v/>
      </c>
      <c r="L5921" s="11" t="str">
        <f t="shared" si="576"/>
        <v/>
      </c>
      <c r="M5921" s="11" t="str">
        <f>IF(A5921="","",VLOOKUP(E5921,index!$A$1:$B$6,2,0)*K5921*G5921)</f>
        <v/>
      </c>
      <c r="N5921" s="11" t="str">
        <f>IF(A5921="","",-PMT(G5921*VLOOKUP(E5921,index!$A$1:$B$6,2,0),C5921,F5921,0,0))</f>
        <v/>
      </c>
      <c r="O5921" s="11" t="str">
        <f t="shared" si="577"/>
        <v/>
      </c>
      <c r="P5921" s="11" t="str">
        <f t="shared" si="572"/>
        <v/>
      </c>
    </row>
    <row r="5922" spans="1:16" x14ac:dyDescent="0.25">
      <c r="A5922" s="9" t="str">
        <f>IF(A5921="","",IF(B5921&lt;C5921,A5921,IF(A5921=MAX('entry data'!$B$8:$B$507),"",A5921+1)))</f>
        <v/>
      </c>
      <c r="B5922" s="9" t="str">
        <f t="shared" si="573"/>
        <v/>
      </c>
      <c r="C5922" s="9" t="str">
        <f>IF(ISERROR(VLOOKUP(A5922,'entry data'!B:G,6,0)),"",VLOOKUP(A5922,'entry data'!B:G,6,0))</f>
        <v/>
      </c>
      <c r="D5922" s="9" t="str">
        <f>IF(ISERROR(VLOOKUP(A5922,'entry data'!B:C,2,0)),"",VLOOKUP(A5922,'entry data'!B:C,2,0))</f>
        <v/>
      </c>
      <c r="E5922" s="9" t="str">
        <f>IF(ISERROR(VLOOKUP(A5922,'entry data'!B:E,4,0)),"",VLOOKUP(A5922,'entry data'!B:E,4,0))</f>
        <v/>
      </c>
      <c r="F5922" s="11" t="str">
        <f>IF(A5922="","",IF(ISERROR(VLOOKUP(A5922,'entry data'!B:F,5,0)),"",VLOOKUP(A5922,'entry data'!B:F,5,0)))</f>
        <v/>
      </c>
      <c r="G5922" s="12" t="str">
        <f>IF(A5922="","",IF(ISERROR(VLOOKUP(A5922,'entry data'!B:I,8,0)),"",VLOOKUP(A5922,'entry data'!B:I,7,0)))</f>
        <v/>
      </c>
      <c r="H5922" s="13" t="str">
        <f>IF(A5922="","",IF(B5922=1,VLOOKUP(A5922,'entry data'!B:D,3,0),I5921))</f>
        <v/>
      </c>
      <c r="I5922" s="14" t="str">
        <f>IF(A5922="","",IF(E5922="weekly",7,IF(E5922="fortnightly",14,IF(E5922="monthly",DATE(IF(MONTH(H5922)=12,YEAR(H5922)+1,YEAR(H5922)),VLOOKUP(MONTH(H5922),index!$D$2:$G$13,2,0),DAY(H5922)),
IF(E5922="quarterly",DATE(IF(MONTH(H5922)&gt;=10,YEAR(H5922)+1,YEAR(H5922)),VLOOKUP(MONTH(H5922),index!$D$2:$G$13,3,0),DAY(H5922)),
IF(E5922="halfyearly",DATE(IF(MONTH(H5922)&gt;=7,YEAR(H5922)+1,YEAR(H5922)),VLOOKUP(MONTH(H5922),index!$D$2:$G$13,4,0),DAY(H5922)),
DATE(YEAR(H5922)+1,MONTH(H5922),DAY(H5922)))))-H5922))+H5922)</f>
        <v/>
      </c>
      <c r="J5922" s="9" t="str">
        <f t="shared" si="574"/>
        <v/>
      </c>
      <c r="K5922" s="11" t="str">
        <f t="shared" si="575"/>
        <v/>
      </c>
      <c r="L5922" s="11" t="str">
        <f t="shared" si="576"/>
        <v/>
      </c>
      <c r="M5922" s="11" t="str">
        <f>IF(A5922="","",VLOOKUP(E5922,index!$A$1:$B$6,2,0)*K5922*G5922)</f>
        <v/>
      </c>
      <c r="N5922" s="11" t="str">
        <f>IF(A5922="","",-PMT(G5922*VLOOKUP(E5922,index!$A$1:$B$6,2,0),C5922,F5922,0,0))</f>
        <v/>
      </c>
      <c r="O5922" s="11" t="str">
        <f t="shared" si="577"/>
        <v/>
      </c>
      <c r="P5922" s="11" t="str">
        <f t="shared" si="572"/>
        <v/>
      </c>
    </row>
    <row r="5923" spans="1:16" x14ac:dyDescent="0.25">
      <c r="A5923" s="9" t="str">
        <f>IF(A5922="","",IF(B5922&lt;C5922,A5922,IF(A5922=MAX('entry data'!$B$8:$B$507),"",A5922+1)))</f>
        <v/>
      </c>
      <c r="B5923" s="9" t="str">
        <f t="shared" si="573"/>
        <v/>
      </c>
      <c r="C5923" s="9" t="str">
        <f>IF(ISERROR(VLOOKUP(A5923,'entry data'!B:G,6,0)),"",VLOOKUP(A5923,'entry data'!B:G,6,0))</f>
        <v/>
      </c>
      <c r="D5923" s="9" t="str">
        <f>IF(ISERROR(VLOOKUP(A5923,'entry data'!B:C,2,0)),"",VLOOKUP(A5923,'entry data'!B:C,2,0))</f>
        <v/>
      </c>
      <c r="E5923" s="9" t="str">
        <f>IF(ISERROR(VLOOKUP(A5923,'entry data'!B:E,4,0)),"",VLOOKUP(A5923,'entry data'!B:E,4,0))</f>
        <v/>
      </c>
      <c r="F5923" s="11" t="str">
        <f>IF(A5923="","",IF(ISERROR(VLOOKUP(A5923,'entry data'!B:F,5,0)),"",VLOOKUP(A5923,'entry data'!B:F,5,0)))</f>
        <v/>
      </c>
      <c r="G5923" s="12" t="str">
        <f>IF(A5923="","",IF(ISERROR(VLOOKUP(A5923,'entry data'!B:I,8,0)),"",VLOOKUP(A5923,'entry data'!B:I,7,0)))</f>
        <v/>
      </c>
      <c r="H5923" s="13" t="str">
        <f>IF(A5923="","",IF(B5923=1,VLOOKUP(A5923,'entry data'!B:D,3,0),I5922))</f>
        <v/>
      </c>
      <c r="I5923" s="14" t="str">
        <f>IF(A5923="","",IF(E5923="weekly",7,IF(E5923="fortnightly",14,IF(E5923="monthly",DATE(IF(MONTH(H5923)=12,YEAR(H5923)+1,YEAR(H5923)),VLOOKUP(MONTH(H5923),index!$D$2:$G$13,2,0),DAY(H5923)),
IF(E5923="quarterly",DATE(IF(MONTH(H5923)&gt;=10,YEAR(H5923)+1,YEAR(H5923)),VLOOKUP(MONTH(H5923),index!$D$2:$G$13,3,0),DAY(H5923)),
IF(E5923="halfyearly",DATE(IF(MONTH(H5923)&gt;=7,YEAR(H5923)+1,YEAR(H5923)),VLOOKUP(MONTH(H5923),index!$D$2:$G$13,4,0),DAY(H5923)),
DATE(YEAR(H5923)+1,MONTH(H5923),DAY(H5923)))))-H5923))+H5923)</f>
        <v/>
      </c>
      <c r="J5923" s="9" t="str">
        <f t="shared" si="574"/>
        <v/>
      </c>
      <c r="K5923" s="11" t="str">
        <f t="shared" si="575"/>
        <v/>
      </c>
      <c r="L5923" s="11" t="str">
        <f t="shared" si="576"/>
        <v/>
      </c>
      <c r="M5923" s="11" t="str">
        <f>IF(A5923="","",VLOOKUP(E5923,index!$A$1:$B$6,2,0)*K5923*G5923)</f>
        <v/>
      </c>
      <c r="N5923" s="11" t="str">
        <f>IF(A5923="","",-PMT(G5923*VLOOKUP(E5923,index!$A$1:$B$6,2,0),C5923,F5923,0,0))</f>
        <v/>
      </c>
      <c r="O5923" s="11" t="str">
        <f t="shared" si="577"/>
        <v/>
      </c>
      <c r="P5923" s="11" t="str">
        <f t="shared" si="572"/>
        <v/>
      </c>
    </row>
    <row r="5924" spans="1:16" x14ac:dyDescent="0.25">
      <c r="A5924" s="9" t="str">
        <f>IF(A5923="","",IF(B5923&lt;C5923,A5923,IF(A5923=MAX('entry data'!$B$8:$B$507),"",A5923+1)))</f>
        <v/>
      </c>
      <c r="B5924" s="9" t="str">
        <f t="shared" si="573"/>
        <v/>
      </c>
      <c r="C5924" s="9" t="str">
        <f>IF(ISERROR(VLOOKUP(A5924,'entry data'!B:G,6,0)),"",VLOOKUP(A5924,'entry data'!B:G,6,0))</f>
        <v/>
      </c>
      <c r="D5924" s="9" t="str">
        <f>IF(ISERROR(VLOOKUP(A5924,'entry data'!B:C,2,0)),"",VLOOKUP(A5924,'entry data'!B:C,2,0))</f>
        <v/>
      </c>
      <c r="E5924" s="9" t="str">
        <f>IF(ISERROR(VLOOKUP(A5924,'entry data'!B:E,4,0)),"",VLOOKUP(A5924,'entry data'!B:E,4,0))</f>
        <v/>
      </c>
      <c r="F5924" s="11" t="str">
        <f>IF(A5924="","",IF(ISERROR(VLOOKUP(A5924,'entry data'!B:F,5,0)),"",VLOOKUP(A5924,'entry data'!B:F,5,0)))</f>
        <v/>
      </c>
      <c r="G5924" s="12" t="str">
        <f>IF(A5924="","",IF(ISERROR(VLOOKUP(A5924,'entry data'!B:I,8,0)),"",VLOOKUP(A5924,'entry data'!B:I,7,0)))</f>
        <v/>
      </c>
      <c r="H5924" s="13" t="str">
        <f>IF(A5924="","",IF(B5924=1,VLOOKUP(A5924,'entry data'!B:D,3,0),I5923))</f>
        <v/>
      </c>
      <c r="I5924" s="14" t="str">
        <f>IF(A5924="","",IF(E5924="weekly",7,IF(E5924="fortnightly",14,IF(E5924="monthly",DATE(IF(MONTH(H5924)=12,YEAR(H5924)+1,YEAR(H5924)),VLOOKUP(MONTH(H5924),index!$D$2:$G$13,2,0),DAY(H5924)),
IF(E5924="quarterly",DATE(IF(MONTH(H5924)&gt;=10,YEAR(H5924)+1,YEAR(H5924)),VLOOKUP(MONTH(H5924),index!$D$2:$G$13,3,0),DAY(H5924)),
IF(E5924="halfyearly",DATE(IF(MONTH(H5924)&gt;=7,YEAR(H5924)+1,YEAR(H5924)),VLOOKUP(MONTH(H5924),index!$D$2:$G$13,4,0),DAY(H5924)),
DATE(YEAR(H5924)+1,MONTH(H5924),DAY(H5924)))))-H5924))+H5924)</f>
        <v/>
      </c>
      <c r="J5924" s="9" t="str">
        <f t="shared" si="574"/>
        <v/>
      </c>
      <c r="K5924" s="11" t="str">
        <f t="shared" si="575"/>
        <v/>
      </c>
      <c r="L5924" s="11" t="str">
        <f t="shared" si="576"/>
        <v/>
      </c>
      <c r="M5924" s="11" t="str">
        <f>IF(A5924="","",VLOOKUP(E5924,index!$A$1:$B$6,2,0)*K5924*G5924)</f>
        <v/>
      </c>
      <c r="N5924" s="11" t="str">
        <f>IF(A5924="","",-PMT(G5924*VLOOKUP(E5924,index!$A$1:$B$6,2,0),C5924,F5924,0,0))</f>
        <v/>
      </c>
      <c r="O5924" s="11" t="str">
        <f t="shared" si="577"/>
        <v/>
      </c>
      <c r="P5924" s="11" t="str">
        <f t="shared" si="572"/>
        <v/>
      </c>
    </row>
    <row r="5925" spans="1:16" x14ac:dyDescent="0.25">
      <c r="A5925" s="9" t="str">
        <f>IF(A5924="","",IF(B5924&lt;C5924,A5924,IF(A5924=MAX('entry data'!$B$8:$B$507),"",A5924+1)))</f>
        <v/>
      </c>
      <c r="B5925" s="9" t="str">
        <f t="shared" si="573"/>
        <v/>
      </c>
      <c r="C5925" s="9" t="str">
        <f>IF(ISERROR(VLOOKUP(A5925,'entry data'!B:G,6,0)),"",VLOOKUP(A5925,'entry data'!B:G,6,0))</f>
        <v/>
      </c>
      <c r="D5925" s="9" t="str">
        <f>IF(ISERROR(VLOOKUP(A5925,'entry data'!B:C,2,0)),"",VLOOKUP(A5925,'entry data'!B:C,2,0))</f>
        <v/>
      </c>
      <c r="E5925" s="9" t="str">
        <f>IF(ISERROR(VLOOKUP(A5925,'entry data'!B:E,4,0)),"",VLOOKUP(A5925,'entry data'!B:E,4,0))</f>
        <v/>
      </c>
      <c r="F5925" s="11" t="str">
        <f>IF(A5925="","",IF(ISERROR(VLOOKUP(A5925,'entry data'!B:F,5,0)),"",VLOOKUP(A5925,'entry data'!B:F,5,0)))</f>
        <v/>
      </c>
      <c r="G5925" s="12" t="str">
        <f>IF(A5925="","",IF(ISERROR(VLOOKUP(A5925,'entry data'!B:I,8,0)),"",VLOOKUP(A5925,'entry data'!B:I,7,0)))</f>
        <v/>
      </c>
      <c r="H5925" s="13" t="str">
        <f>IF(A5925="","",IF(B5925=1,VLOOKUP(A5925,'entry data'!B:D,3,0),I5924))</f>
        <v/>
      </c>
      <c r="I5925" s="14" t="str">
        <f>IF(A5925="","",IF(E5925="weekly",7,IF(E5925="fortnightly",14,IF(E5925="monthly",DATE(IF(MONTH(H5925)=12,YEAR(H5925)+1,YEAR(H5925)),VLOOKUP(MONTH(H5925),index!$D$2:$G$13,2,0),DAY(H5925)),
IF(E5925="quarterly",DATE(IF(MONTH(H5925)&gt;=10,YEAR(H5925)+1,YEAR(H5925)),VLOOKUP(MONTH(H5925),index!$D$2:$G$13,3,0),DAY(H5925)),
IF(E5925="halfyearly",DATE(IF(MONTH(H5925)&gt;=7,YEAR(H5925)+1,YEAR(H5925)),VLOOKUP(MONTH(H5925),index!$D$2:$G$13,4,0),DAY(H5925)),
DATE(YEAR(H5925)+1,MONTH(H5925),DAY(H5925)))))-H5925))+H5925)</f>
        <v/>
      </c>
      <c r="J5925" s="9" t="str">
        <f t="shared" si="574"/>
        <v/>
      </c>
      <c r="K5925" s="11" t="str">
        <f t="shared" si="575"/>
        <v/>
      </c>
      <c r="L5925" s="11" t="str">
        <f t="shared" si="576"/>
        <v/>
      </c>
      <c r="M5925" s="11" t="str">
        <f>IF(A5925="","",VLOOKUP(E5925,index!$A$1:$B$6,2,0)*K5925*G5925)</f>
        <v/>
      </c>
      <c r="N5925" s="11" t="str">
        <f>IF(A5925="","",-PMT(G5925*VLOOKUP(E5925,index!$A$1:$B$6,2,0),C5925,F5925,0,0))</f>
        <v/>
      </c>
      <c r="O5925" s="11" t="str">
        <f t="shared" si="577"/>
        <v/>
      </c>
      <c r="P5925" s="11" t="str">
        <f t="shared" si="572"/>
        <v/>
      </c>
    </row>
    <row r="5926" spans="1:16" x14ac:dyDescent="0.25">
      <c r="A5926" s="9" t="str">
        <f>IF(A5925="","",IF(B5925&lt;C5925,A5925,IF(A5925=MAX('entry data'!$B$8:$B$507),"",A5925+1)))</f>
        <v/>
      </c>
      <c r="B5926" s="9" t="str">
        <f t="shared" si="573"/>
        <v/>
      </c>
      <c r="C5926" s="9" t="str">
        <f>IF(ISERROR(VLOOKUP(A5926,'entry data'!B:G,6,0)),"",VLOOKUP(A5926,'entry data'!B:G,6,0))</f>
        <v/>
      </c>
      <c r="D5926" s="9" t="str">
        <f>IF(ISERROR(VLOOKUP(A5926,'entry data'!B:C,2,0)),"",VLOOKUP(A5926,'entry data'!B:C,2,0))</f>
        <v/>
      </c>
      <c r="E5926" s="9" t="str">
        <f>IF(ISERROR(VLOOKUP(A5926,'entry data'!B:E,4,0)),"",VLOOKUP(A5926,'entry data'!B:E,4,0))</f>
        <v/>
      </c>
      <c r="F5926" s="11" t="str">
        <f>IF(A5926="","",IF(ISERROR(VLOOKUP(A5926,'entry data'!B:F,5,0)),"",VLOOKUP(A5926,'entry data'!B:F,5,0)))</f>
        <v/>
      </c>
      <c r="G5926" s="12" t="str">
        <f>IF(A5926="","",IF(ISERROR(VLOOKUP(A5926,'entry data'!B:I,8,0)),"",VLOOKUP(A5926,'entry data'!B:I,7,0)))</f>
        <v/>
      </c>
      <c r="H5926" s="13" t="str">
        <f>IF(A5926="","",IF(B5926=1,VLOOKUP(A5926,'entry data'!B:D,3,0),I5925))</f>
        <v/>
      </c>
      <c r="I5926" s="14" t="str">
        <f>IF(A5926="","",IF(E5926="weekly",7,IF(E5926="fortnightly",14,IF(E5926="monthly",DATE(IF(MONTH(H5926)=12,YEAR(H5926)+1,YEAR(H5926)),VLOOKUP(MONTH(H5926),index!$D$2:$G$13,2,0),DAY(H5926)),
IF(E5926="quarterly",DATE(IF(MONTH(H5926)&gt;=10,YEAR(H5926)+1,YEAR(H5926)),VLOOKUP(MONTH(H5926),index!$D$2:$G$13,3,0),DAY(H5926)),
IF(E5926="halfyearly",DATE(IF(MONTH(H5926)&gt;=7,YEAR(H5926)+1,YEAR(H5926)),VLOOKUP(MONTH(H5926),index!$D$2:$G$13,4,0),DAY(H5926)),
DATE(YEAR(H5926)+1,MONTH(H5926),DAY(H5926)))))-H5926))+H5926)</f>
        <v/>
      </c>
      <c r="J5926" s="9" t="str">
        <f t="shared" si="574"/>
        <v/>
      </c>
      <c r="K5926" s="11" t="str">
        <f t="shared" si="575"/>
        <v/>
      </c>
      <c r="L5926" s="11" t="str">
        <f t="shared" si="576"/>
        <v/>
      </c>
      <c r="M5926" s="11" t="str">
        <f>IF(A5926="","",VLOOKUP(E5926,index!$A$1:$B$6,2,0)*K5926*G5926)</f>
        <v/>
      </c>
      <c r="N5926" s="11" t="str">
        <f>IF(A5926="","",-PMT(G5926*VLOOKUP(E5926,index!$A$1:$B$6,2,0),C5926,F5926,0,0))</f>
        <v/>
      </c>
      <c r="O5926" s="11" t="str">
        <f t="shared" si="577"/>
        <v/>
      </c>
      <c r="P5926" s="11" t="str">
        <f t="shared" si="572"/>
        <v/>
      </c>
    </row>
    <row r="5927" spans="1:16" x14ac:dyDescent="0.25">
      <c r="A5927" s="9" t="str">
        <f>IF(A5926="","",IF(B5926&lt;C5926,A5926,IF(A5926=MAX('entry data'!$B$8:$B$507),"",A5926+1)))</f>
        <v/>
      </c>
      <c r="B5927" s="9" t="str">
        <f t="shared" si="573"/>
        <v/>
      </c>
      <c r="C5927" s="9" t="str">
        <f>IF(ISERROR(VLOOKUP(A5927,'entry data'!B:G,6,0)),"",VLOOKUP(A5927,'entry data'!B:G,6,0))</f>
        <v/>
      </c>
      <c r="D5927" s="9" t="str">
        <f>IF(ISERROR(VLOOKUP(A5927,'entry data'!B:C,2,0)),"",VLOOKUP(A5927,'entry data'!B:C,2,0))</f>
        <v/>
      </c>
      <c r="E5927" s="9" t="str">
        <f>IF(ISERROR(VLOOKUP(A5927,'entry data'!B:E,4,0)),"",VLOOKUP(A5927,'entry data'!B:E,4,0))</f>
        <v/>
      </c>
      <c r="F5927" s="11" t="str">
        <f>IF(A5927="","",IF(ISERROR(VLOOKUP(A5927,'entry data'!B:F,5,0)),"",VLOOKUP(A5927,'entry data'!B:F,5,0)))</f>
        <v/>
      </c>
      <c r="G5927" s="12" t="str">
        <f>IF(A5927="","",IF(ISERROR(VLOOKUP(A5927,'entry data'!B:I,8,0)),"",VLOOKUP(A5927,'entry data'!B:I,7,0)))</f>
        <v/>
      </c>
      <c r="H5927" s="13" t="str">
        <f>IF(A5927="","",IF(B5927=1,VLOOKUP(A5927,'entry data'!B:D,3,0),I5926))</f>
        <v/>
      </c>
      <c r="I5927" s="14" t="str">
        <f>IF(A5927="","",IF(E5927="weekly",7,IF(E5927="fortnightly",14,IF(E5927="monthly",DATE(IF(MONTH(H5927)=12,YEAR(H5927)+1,YEAR(H5927)),VLOOKUP(MONTH(H5927),index!$D$2:$G$13,2,0),DAY(H5927)),
IF(E5927="quarterly",DATE(IF(MONTH(H5927)&gt;=10,YEAR(H5927)+1,YEAR(H5927)),VLOOKUP(MONTH(H5927),index!$D$2:$G$13,3,0),DAY(H5927)),
IF(E5927="halfyearly",DATE(IF(MONTH(H5927)&gt;=7,YEAR(H5927)+1,YEAR(H5927)),VLOOKUP(MONTH(H5927),index!$D$2:$G$13,4,0),DAY(H5927)),
DATE(YEAR(H5927)+1,MONTH(H5927),DAY(H5927)))))-H5927))+H5927)</f>
        <v/>
      </c>
      <c r="J5927" s="9" t="str">
        <f t="shared" si="574"/>
        <v/>
      </c>
      <c r="K5927" s="11" t="str">
        <f t="shared" si="575"/>
        <v/>
      </c>
      <c r="L5927" s="11" t="str">
        <f t="shared" si="576"/>
        <v/>
      </c>
      <c r="M5927" s="11" t="str">
        <f>IF(A5927="","",VLOOKUP(E5927,index!$A$1:$B$6,2,0)*K5927*G5927)</f>
        <v/>
      </c>
      <c r="N5927" s="11" t="str">
        <f>IF(A5927="","",-PMT(G5927*VLOOKUP(E5927,index!$A$1:$B$6,2,0),C5927,F5927,0,0))</f>
        <v/>
      </c>
      <c r="O5927" s="11" t="str">
        <f t="shared" si="577"/>
        <v/>
      </c>
      <c r="P5927" s="11" t="str">
        <f t="shared" si="572"/>
        <v/>
      </c>
    </row>
    <row r="5928" spans="1:16" x14ac:dyDescent="0.25">
      <c r="A5928" s="9" t="str">
        <f>IF(A5927="","",IF(B5927&lt;C5927,A5927,IF(A5927=MAX('entry data'!$B$8:$B$507),"",A5927+1)))</f>
        <v/>
      </c>
      <c r="B5928" s="9" t="str">
        <f t="shared" si="573"/>
        <v/>
      </c>
      <c r="C5928" s="9" t="str">
        <f>IF(ISERROR(VLOOKUP(A5928,'entry data'!B:G,6,0)),"",VLOOKUP(A5928,'entry data'!B:G,6,0))</f>
        <v/>
      </c>
      <c r="D5928" s="9" t="str">
        <f>IF(ISERROR(VLOOKUP(A5928,'entry data'!B:C,2,0)),"",VLOOKUP(A5928,'entry data'!B:C,2,0))</f>
        <v/>
      </c>
      <c r="E5928" s="9" t="str">
        <f>IF(ISERROR(VLOOKUP(A5928,'entry data'!B:E,4,0)),"",VLOOKUP(A5928,'entry data'!B:E,4,0))</f>
        <v/>
      </c>
      <c r="F5928" s="11" t="str">
        <f>IF(A5928="","",IF(ISERROR(VLOOKUP(A5928,'entry data'!B:F,5,0)),"",VLOOKUP(A5928,'entry data'!B:F,5,0)))</f>
        <v/>
      </c>
      <c r="G5928" s="12" t="str">
        <f>IF(A5928="","",IF(ISERROR(VLOOKUP(A5928,'entry data'!B:I,8,0)),"",VLOOKUP(A5928,'entry data'!B:I,7,0)))</f>
        <v/>
      </c>
      <c r="H5928" s="13" t="str">
        <f>IF(A5928="","",IF(B5928=1,VLOOKUP(A5928,'entry data'!B:D,3,0),I5927))</f>
        <v/>
      </c>
      <c r="I5928" s="14" t="str">
        <f>IF(A5928="","",IF(E5928="weekly",7,IF(E5928="fortnightly",14,IF(E5928="monthly",DATE(IF(MONTH(H5928)=12,YEAR(H5928)+1,YEAR(H5928)),VLOOKUP(MONTH(H5928),index!$D$2:$G$13,2,0),DAY(H5928)),
IF(E5928="quarterly",DATE(IF(MONTH(H5928)&gt;=10,YEAR(H5928)+1,YEAR(H5928)),VLOOKUP(MONTH(H5928),index!$D$2:$G$13,3,0),DAY(H5928)),
IF(E5928="halfyearly",DATE(IF(MONTH(H5928)&gt;=7,YEAR(H5928)+1,YEAR(H5928)),VLOOKUP(MONTH(H5928),index!$D$2:$G$13,4,0),DAY(H5928)),
DATE(YEAR(H5928)+1,MONTH(H5928),DAY(H5928)))))-H5928))+H5928)</f>
        <v/>
      </c>
      <c r="J5928" s="9" t="str">
        <f t="shared" si="574"/>
        <v/>
      </c>
      <c r="K5928" s="11" t="str">
        <f t="shared" si="575"/>
        <v/>
      </c>
      <c r="L5928" s="11" t="str">
        <f t="shared" si="576"/>
        <v/>
      </c>
      <c r="M5928" s="11" t="str">
        <f>IF(A5928="","",VLOOKUP(E5928,index!$A$1:$B$6,2,0)*K5928*G5928)</f>
        <v/>
      </c>
      <c r="N5928" s="11" t="str">
        <f>IF(A5928="","",-PMT(G5928*VLOOKUP(E5928,index!$A$1:$B$6,2,0),C5928,F5928,0,0))</f>
        <v/>
      </c>
      <c r="O5928" s="11" t="str">
        <f t="shared" si="577"/>
        <v/>
      </c>
      <c r="P5928" s="11" t="str">
        <f t="shared" si="572"/>
        <v/>
      </c>
    </row>
    <row r="5929" spans="1:16" x14ac:dyDescent="0.25">
      <c r="A5929" s="9" t="str">
        <f>IF(A5928="","",IF(B5928&lt;C5928,A5928,IF(A5928=MAX('entry data'!$B$8:$B$507),"",A5928+1)))</f>
        <v/>
      </c>
      <c r="B5929" s="9" t="str">
        <f t="shared" si="573"/>
        <v/>
      </c>
      <c r="C5929" s="9" t="str">
        <f>IF(ISERROR(VLOOKUP(A5929,'entry data'!B:G,6,0)),"",VLOOKUP(A5929,'entry data'!B:G,6,0))</f>
        <v/>
      </c>
      <c r="D5929" s="9" t="str">
        <f>IF(ISERROR(VLOOKUP(A5929,'entry data'!B:C,2,0)),"",VLOOKUP(A5929,'entry data'!B:C,2,0))</f>
        <v/>
      </c>
      <c r="E5929" s="9" t="str">
        <f>IF(ISERROR(VLOOKUP(A5929,'entry data'!B:E,4,0)),"",VLOOKUP(A5929,'entry data'!B:E,4,0))</f>
        <v/>
      </c>
      <c r="F5929" s="11" t="str">
        <f>IF(A5929="","",IF(ISERROR(VLOOKUP(A5929,'entry data'!B:F,5,0)),"",VLOOKUP(A5929,'entry data'!B:F,5,0)))</f>
        <v/>
      </c>
      <c r="G5929" s="12" t="str">
        <f>IF(A5929="","",IF(ISERROR(VLOOKUP(A5929,'entry data'!B:I,8,0)),"",VLOOKUP(A5929,'entry data'!B:I,7,0)))</f>
        <v/>
      </c>
      <c r="H5929" s="13" t="str">
        <f>IF(A5929="","",IF(B5929=1,VLOOKUP(A5929,'entry data'!B:D,3,0),I5928))</f>
        <v/>
      </c>
      <c r="I5929" s="14" t="str">
        <f>IF(A5929="","",IF(E5929="weekly",7,IF(E5929="fortnightly",14,IF(E5929="monthly",DATE(IF(MONTH(H5929)=12,YEAR(H5929)+1,YEAR(H5929)),VLOOKUP(MONTH(H5929),index!$D$2:$G$13,2,0),DAY(H5929)),
IF(E5929="quarterly",DATE(IF(MONTH(H5929)&gt;=10,YEAR(H5929)+1,YEAR(H5929)),VLOOKUP(MONTH(H5929),index!$D$2:$G$13,3,0),DAY(H5929)),
IF(E5929="halfyearly",DATE(IF(MONTH(H5929)&gt;=7,YEAR(H5929)+1,YEAR(H5929)),VLOOKUP(MONTH(H5929),index!$D$2:$G$13,4,0),DAY(H5929)),
DATE(YEAR(H5929)+1,MONTH(H5929),DAY(H5929)))))-H5929))+H5929)</f>
        <v/>
      </c>
      <c r="J5929" s="9" t="str">
        <f t="shared" si="574"/>
        <v/>
      </c>
      <c r="K5929" s="11" t="str">
        <f t="shared" si="575"/>
        <v/>
      </c>
      <c r="L5929" s="11" t="str">
        <f t="shared" si="576"/>
        <v/>
      </c>
      <c r="M5929" s="11" t="str">
        <f>IF(A5929="","",VLOOKUP(E5929,index!$A$1:$B$6,2,0)*K5929*G5929)</f>
        <v/>
      </c>
      <c r="N5929" s="11" t="str">
        <f>IF(A5929="","",-PMT(G5929*VLOOKUP(E5929,index!$A$1:$B$6,2,0),C5929,F5929,0,0))</f>
        <v/>
      </c>
      <c r="O5929" s="11" t="str">
        <f t="shared" si="577"/>
        <v/>
      </c>
      <c r="P5929" s="11" t="str">
        <f t="shared" si="572"/>
        <v/>
      </c>
    </row>
    <row r="5930" spans="1:16" x14ac:dyDescent="0.25">
      <c r="A5930" s="9" t="str">
        <f>IF(A5929="","",IF(B5929&lt;C5929,A5929,IF(A5929=MAX('entry data'!$B$8:$B$507),"",A5929+1)))</f>
        <v/>
      </c>
      <c r="B5930" s="9" t="str">
        <f t="shared" si="573"/>
        <v/>
      </c>
      <c r="C5930" s="9" t="str">
        <f>IF(ISERROR(VLOOKUP(A5930,'entry data'!B:G,6,0)),"",VLOOKUP(A5930,'entry data'!B:G,6,0))</f>
        <v/>
      </c>
      <c r="D5930" s="9" t="str">
        <f>IF(ISERROR(VLOOKUP(A5930,'entry data'!B:C,2,0)),"",VLOOKUP(A5930,'entry data'!B:C,2,0))</f>
        <v/>
      </c>
      <c r="E5930" s="9" t="str">
        <f>IF(ISERROR(VLOOKUP(A5930,'entry data'!B:E,4,0)),"",VLOOKUP(A5930,'entry data'!B:E,4,0))</f>
        <v/>
      </c>
      <c r="F5930" s="11" t="str">
        <f>IF(A5930="","",IF(ISERROR(VLOOKUP(A5930,'entry data'!B:F,5,0)),"",VLOOKUP(A5930,'entry data'!B:F,5,0)))</f>
        <v/>
      </c>
      <c r="G5930" s="12" t="str">
        <f>IF(A5930="","",IF(ISERROR(VLOOKUP(A5930,'entry data'!B:I,8,0)),"",VLOOKUP(A5930,'entry data'!B:I,7,0)))</f>
        <v/>
      </c>
      <c r="H5930" s="13" t="str">
        <f>IF(A5930="","",IF(B5930=1,VLOOKUP(A5930,'entry data'!B:D,3,0),I5929))</f>
        <v/>
      </c>
      <c r="I5930" s="14" t="str">
        <f>IF(A5930="","",IF(E5930="weekly",7,IF(E5930="fortnightly",14,IF(E5930="monthly",DATE(IF(MONTH(H5930)=12,YEAR(H5930)+1,YEAR(H5930)),VLOOKUP(MONTH(H5930),index!$D$2:$G$13,2,0),DAY(H5930)),
IF(E5930="quarterly",DATE(IF(MONTH(H5930)&gt;=10,YEAR(H5930)+1,YEAR(H5930)),VLOOKUP(MONTH(H5930),index!$D$2:$G$13,3,0),DAY(H5930)),
IF(E5930="halfyearly",DATE(IF(MONTH(H5930)&gt;=7,YEAR(H5930)+1,YEAR(H5930)),VLOOKUP(MONTH(H5930),index!$D$2:$G$13,4,0),DAY(H5930)),
DATE(YEAR(H5930)+1,MONTH(H5930),DAY(H5930)))))-H5930))+H5930)</f>
        <v/>
      </c>
      <c r="J5930" s="9" t="str">
        <f t="shared" si="574"/>
        <v/>
      </c>
      <c r="K5930" s="11" t="str">
        <f t="shared" si="575"/>
        <v/>
      </c>
      <c r="L5930" s="11" t="str">
        <f t="shared" si="576"/>
        <v/>
      </c>
      <c r="M5930" s="11" t="str">
        <f>IF(A5930="","",VLOOKUP(E5930,index!$A$1:$B$6,2,0)*K5930*G5930)</f>
        <v/>
      </c>
      <c r="N5930" s="11" t="str">
        <f>IF(A5930="","",-PMT(G5930*VLOOKUP(E5930,index!$A$1:$B$6,2,0),C5930,F5930,0,0))</f>
        <v/>
      </c>
      <c r="O5930" s="11" t="str">
        <f t="shared" si="577"/>
        <v/>
      </c>
      <c r="P5930" s="11" t="str">
        <f t="shared" si="572"/>
        <v/>
      </c>
    </row>
    <row r="5931" spans="1:16" x14ac:dyDescent="0.25">
      <c r="A5931" s="9" t="str">
        <f>IF(A5930="","",IF(B5930&lt;C5930,A5930,IF(A5930=MAX('entry data'!$B$8:$B$507),"",A5930+1)))</f>
        <v/>
      </c>
      <c r="B5931" s="9" t="str">
        <f t="shared" si="573"/>
        <v/>
      </c>
      <c r="C5931" s="9" t="str">
        <f>IF(ISERROR(VLOOKUP(A5931,'entry data'!B:G,6,0)),"",VLOOKUP(A5931,'entry data'!B:G,6,0))</f>
        <v/>
      </c>
      <c r="D5931" s="9" t="str">
        <f>IF(ISERROR(VLOOKUP(A5931,'entry data'!B:C,2,0)),"",VLOOKUP(A5931,'entry data'!B:C,2,0))</f>
        <v/>
      </c>
      <c r="E5931" s="9" t="str">
        <f>IF(ISERROR(VLOOKUP(A5931,'entry data'!B:E,4,0)),"",VLOOKUP(A5931,'entry data'!B:E,4,0))</f>
        <v/>
      </c>
      <c r="F5931" s="11" t="str">
        <f>IF(A5931="","",IF(ISERROR(VLOOKUP(A5931,'entry data'!B:F,5,0)),"",VLOOKUP(A5931,'entry data'!B:F,5,0)))</f>
        <v/>
      </c>
      <c r="G5931" s="12" t="str">
        <f>IF(A5931="","",IF(ISERROR(VLOOKUP(A5931,'entry data'!B:I,8,0)),"",VLOOKUP(A5931,'entry data'!B:I,7,0)))</f>
        <v/>
      </c>
      <c r="H5931" s="13" t="str">
        <f>IF(A5931="","",IF(B5931=1,VLOOKUP(A5931,'entry data'!B:D,3,0),I5930))</f>
        <v/>
      </c>
      <c r="I5931" s="14" t="str">
        <f>IF(A5931="","",IF(E5931="weekly",7,IF(E5931="fortnightly",14,IF(E5931="monthly",DATE(IF(MONTH(H5931)=12,YEAR(H5931)+1,YEAR(H5931)),VLOOKUP(MONTH(H5931),index!$D$2:$G$13,2,0),DAY(H5931)),
IF(E5931="quarterly",DATE(IF(MONTH(H5931)&gt;=10,YEAR(H5931)+1,YEAR(H5931)),VLOOKUP(MONTH(H5931),index!$D$2:$G$13,3,0),DAY(H5931)),
IF(E5931="halfyearly",DATE(IF(MONTH(H5931)&gt;=7,YEAR(H5931)+1,YEAR(H5931)),VLOOKUP(MONTH(H5931),index!$D$2:$G$13,4,0),DAY(H5931)),
DATE(YEAR(H5931)+1,MONTH(H5931),DAY(H5931)))))-H5931))+H5931)</f>
        <v/>
      </c>
      <c r="J5931" s="9" t="str">
        <f t="shared" si="574"/>
        <v/>
      </c>
      <c r="K5931" s="11" t="str">
        <f t="shared" si="575"/>
        <v/>
      </c>
      <c r="L5931" s="11" t="str">
        <f t="shared" si="576"/>
        <v/>
      </c>
      <c r="M5931" s="11" t="str">
        <f>IF(A5931="","",VLOOKUP(E5931,index!$A$1:$B$6,2,0)*K5931*G5931)</f>
        <v/>
      </c>
      <c r="N5931" s="11" t="str">
        <f>IF(A5931="","",-PMT(G5931*VLOOKUP(E5931,index!$A$1:$B$6,2,0),C5931,F5931,0,0))</f>
        <v/>
      </c>
      <c r="O5931" s="11" t="str">
        <f t="shared" si="577"/>
        <v/>
      </c>
      <c r="P5931" s="11" t="str">
        <f t="shared" si="572"/>
        <v/>
      </c>
    </row>
    <row r="5932" spans="1:16" x14ac:dyDescent="0.25">
      <c r="A5932" s="9" t="str">
        <f>IF(A5931="","",IF(B5931&lt;C5931,A5931,IF(A5931=MAX('entry data'!$B$8:$B$507),"",A5931+1)))</f>
        <v/>
      </c>
      <c r="B5932" s="9" t="str">
        <f t="shared" si="573"/>
        <v/>
      </c>
      <c r="C5932" s="9" t="str">
        <f>IF(ISERROR(VLOOKUP(A5932,'entry data'!B:G,6,0)),"",VLOOKUP(A5932,'entry data'!B:G,6,0))</f>
        <v/>
      </c>
      <c r="D5932" s="9" t="str">
        <f>IF(ISERROR(VLOOKUP(A5932,'entry data'!B:C,2,0)),"",VLOOKUP(A5932,'entry data'!B:C,2,0))</f>
        <v/>
      </c>
      <c r="E5932" s="9" t="str">
        <f>IF(ISERROR(VLOOKUP(A5932,'entry data'!B:E,4,0)),"",VLOOKUP(A5932,'entry data'!B:E,4,0))</f>
        <v/>
      </c>
      <c r="F5932" s="11" t="str">
        <f>IF(A5932="","",IF(ISERROR(VLOOKUP(A5932,'entry data'!B:F,5,0)),"",VLOOKUP(A5932,'entry data'!B:F,5,0)))</f>
        <v/>
      </c>
      <c r="G5932" s="12" t="str">
        <f>IF(A5932="","",IF(ISERROR(VLOOKUP(A5932,'entry data'!B:I,8,0)),"",VLOOKUP(A5932,'entry data'!B:I,7,0)))</f>
        <v/>
      </c>
      <c r="H5932" s="13" t="str">
        <f>IF(A5932="","",IF(B5932=1,VLOOKUP(A5932,'entry data'!B:D,3,0),I5931))</f>
        <v/>
      </c>
      <c r="I5932" s="14" t="str">
        <f>IF(A5932="","",IF(E5932="weekly",7,IF(E5932="fortnightly",14,IF(E5932="monthly",DATE(IF(MONTH(H5932)=12,YEAR(H5932)+1,YEAR(H5932)),VLOOKUP(MONTH(H5932),index!$D$2:$G$13,2,0),DAY(H5932)),
IF(E5932="quarterly",DATE(IF(MONTH(H5932)&gt;=10,YEAR(H5932)+1,YEAR(H5932)),VLOOKUP(MONTH(H5932),index!$D$2:$G$13,3,0),DAY(H5932)),
IF(E5932="halfyearly",DATE(IF(MONTH(H5932)&gt;=7,YEAR(H5932)+1,YEAR(H5932)),VLOOKUP(MONTH(H5932),index!$D$2:$G$13,4,0),DAY(H5932)),
DATE(YEAR(H5932)+1,MONTH(H5932),DAY(H5932)))))-H5932))+H5932)</f>
        <v/>
      </c>
      <c r="J5932" s="9" t="str">
        <f t="shared" si="574"/>
        <v/>
      </c>
      <c r="K5932" s="11" t="str">
        <f t="shared" si="575"/>
        <v/>
      </c>
      <c r="L5932" s="11" t="str">
        <f t="shared" si="576"/>
        <v/>
      </c>
      <c r="M5932" s="11" t="str">
        <f>IF(A5932="","",VLOOKUP(E5932,index!$A$1:$B$6,2,0)*K5932*G5932)</f>
        <v/>
      </c>
      <c r="N5932" s="11" t="str">
        <f>IF(A5932="","",-PMT(G5932*VLOOKUP(E5932,index!$A$1:$B$6,2,0),C5932,F5932,0,0))</f>
        <v/>
      </c>
      <c r="O5932" s="11" t="str">
        <f t="shared" si="577"/>
        <v/>
      </c>
      <c r="P5932" s="11" t="str">
        <f t="shared" si="572"/>
        <v/>
      </c>
    </row>
    <row r="5933" spans="1:16" x14ac:dyDescent="0.25">
      <c r="A5933" s="9" t="str">
        <f>IF(A5932="","",IF(B5932&lt;C5932,A5932,IF(A5932=MAX('entry data'!$B$8:$B$507),"",A5932+1)))</f>
        <v/>
      </c>
      <c r="B5933" s="9" t="str">
        <f t="shared" si="573"/>
        <v/>
      </c>
      <c r="C5933" s="9" t="str">
        <f>IF(ISERROR(VLOOKUP(A5933,'entry data'!B:G,6,0)),"",VLOOKUP(A5933,'entry data'!B:G,6,0))</f>
        <v/>
      </c>
      <c r="D5933" s="9" t="str">
        <f>IF(ISERROR(VLOOKUP(A5933,'entry data'!B:C,2,0)),"",VLOOKUP(A5933,'entry data'!B:C,2,0))</f>
        <v/>
      </c>
      <c r="E5933" s="9" t="str">
        <f>IF(ISERROR(VLOOKUP(A5933,'entry data'!B:E,4,0)),"",VLOOKUP(A5933,'entry data'!B:E,4,0))</f>
        <v/>
      </c>
      <c r="F5933" s="11" t="str">
        <f>IF(A5933="","",IF(ISERROR(VLOOKUP(A5933,'entry data'!B:F,5,0)),"",VLOOKUP(A5933,'entry data'!B:F,5,0)))</f>
        <v/>
      </c>
      <c r="G5933" s="12" t="str">
        <f>IF(A5933="","",IF(ISERROR(VLOOKUP(A5933,'entry data'!B:I,8,0)),"",VLOOKUP(A5933,'entry data'!B:I,7,0)))</f>
        <v/>
      </c>
      <c r="H5933" s="13" t="str">
        <f>IF(A5933="","",IF(B5933=1,VLOOKUP(A5933,'entry data'!B:D,3,0),I5932))</f>
        <v/>
      </c>
      <c r="I5933" s="14" t="str">
        <f>IF(A5933="","",IF(E5933="weekly",7,IF(E5933="fortnightly",14,IF(E5933="monthly",DATE(IF(MONTH(H5933)=12,YEAR(H5933)+1,YEAR(H5933)),VLOOKUP(MONTH(H5933),index!$D$2:$G$13,2,0),DAY(H5933)),
IF(E5933="quarterly",DATE(IF(MONTH(H5933)&gt;=10,YEAR(H5933)+1,YEAR(H5933)),VLOOKUP(MONTH(H5933),index!$D$2:$G$13,3,0),DAY(H5933)),
IF(E5933="halfyearly",DATE(IF(MONTH(H5933)&gt;=7,YEAR(H5933)+1,YEAR(H5933)),VLOOKUP(MONTH(H5933),index!$D$2:$G$13,4,0),DAY(H5933)),
DATE(YEAR(H5933)+1,MONTH(H5933),DAY(H5933)))))-H5933))+H5933)</f>
        <v/>
      </c>
      <c r="J5933" s="9" t="str">
        <f t="shared" si="574"/>
        <v/>
      </c>
      <c r="K5933" s="11" t="str">
        <f t="shared" si="575"/>
        <v/>
      </c>
      <c r="L5933" s="11" t="str">
        <f t="shared" si="576"/>
        <v/>
      </c>
      <c r="M5933" s="11" t="str">
        <f>IF(A5933="","",VLOOKUP(E5933,index!$A$1:$B$6,2,0)*K5933*G5933)</f>
        <v/>
      </c>
      <c r="N5933" s="11" t="str">
        <f>IF(A5933="","",-PMT(G5933*VLOOKUP(E5933,index!$A$1:$B$6,2,0),C5933,F5933,0,0))</f>
        <v/>
      </c>
      <c r="O5933" s="11" t="str">
        <f t="shared" si="577"/>
        <v/>
      </c>
      <c r="P5933" s="11" t="str">
        <f t="shared" si="572"/>
        <v/>
      </c>
    </row>
    <row r="5934" spans="1:16" x14ac:dyDescent="0.25">
      <c r="A5934" s="9" t="str">
        <f>IF(A5933="","",IF(B5933&lt;C5933,A5933,IF(A5933=MAX('entry data'!$B$8:$B$507),"",A5933+1)))</f>
        <v/>
      </c>
      <c r="B5934" s="9" t="str">
        <f t="shared" si="573"/>
        <v/>
      </c>
      <c r="C5934" s="9" t="str">
        <f>IF(ISERROR(VLOOKUP(A5934,'entry data'!B:G,6,0)),"",VLOOKUP(A5934,'entry data'!B:G,6,0))</f>
        <v/>
      </c>
      <c r="D5934" s="9" t="str">
        <f>IF(ISERROR(VLOOKUP(A5934,'entry data'!B:C,2,0)),"",VLOOKUP(A5934,'entry data'!B:C,2,0))</f>
        <v/>
      </c>
      <c r="E5934" s="9" t="str">
        <f>IF(ISERROR(VLOOKUP(A5934,'entry data'!B:E,4,0)),"",VLOOKUP(A5934,'entry data'!B:E,4,0))</f>
        <v/>
      </c>
      <c r="F5934" s="11" t="str">
        <f>IF(A5934="","",IF(ISERROR(VLOOKUP(A5934,'entry data'!B:F,5,0)),"",VLOOKUP(A5934,'entry data'!B:F,5,0)))</f>
        <v/>
      </c>
      <c r="G5934" s="12" t="str">
        <f>IF(A5934="","",IF(ISERROR(VLOOKUP(A5934,'entry data'!B:I,8,0)),"",VLOOKUP(A5934,'entry data'!B:I,7,0)))</f>
        <v/>
      </c>
      <c r="H5934" s="13" t="str">
        <f>IF(A5934="","",IF(B5934=1,VLOOKUP(A5934,'entry data'!B:D,3,0),I5933))</f>
        <v/>
      </c>
      <c r="I5934" s="14" t="str">
        <f>IF(A5934="","",IF(E5934="weekly",7,IF(E5934="fortnightly",14,IF(E5934="monthly",DATE(IF(MONTH(H5934)=12,YEAR(H5934)+1,YEAR(H5934)),VLOOKUP(MONTH(H5934),index!$D$2:$G$13,2,0),DAY(H5934)),
IF(E5934="quarterly",DATE(IF(MONTH(H5934)&gt;=10,YEAR(H5934)+1,YEAR(H5934)),VLOOKUP(MONTH(H5934),index!$D$2:$G$13,3,0),DAY(H5934)),
IF(E5934="halfyearly",DATE(IF(MONTH(H5934)&gt;=7,YEAR(H5934)+1,YEAR(H5934)),VLOOKUP(MONTH(H5934),index!$D$2:$G$13,4,0),DAY(H5934)),
DATE(YEAR(H5934)+1,MONTH(H5934),DAY(H5934)))))-H5934))+H5934)</f>
        <v/>
      </c>
      <c r="J5934" s="9" t="str">
        <f t="shared" si="574"/>
        <v/>
      </c>
      <c r="K5934" s="11" t="str">
        <f t="shared" si="575"/>
        <v/>
      </c>
      <c r="L5934" s="11" t="str">
        <f t="shared" si="576"/>
        <v/>
      </c>
      <c r="M5934" s="11" t="str">
        <f>IF(A5934="","",VLOOKUP(E5934,index!$A$1:$B$6,2,0)*K5934*G5934)</f>
        <v/>
      </c>
      <c r="N5934" s="11" t="str">
        <f>IF(A5934="","",-PMT(G5934*VLOOKUP(E5934,index!$A$1:$B$6,2,0),C5934,F5934,0,0))</f>
        <v/>
      </c>
      <c r="O5934" s="11" t="str">
        <f t="shared" si="577"/>
        <v/>
      </c>
      <c r="P5934" s="11" t="str">
        <f t="shared" si="572"/>
        <v/>
      </c>
    </row>
    <row r="5935" spans="1:16" x14ac:dyDescent="0.25">
      <c r="A5935" s="9" t="str">
        <f>IF(A5934="","",IF(B5934&lt;C5934,A5934,IF(A5934=MAX('entry data'!$B$8:$B$507),"",A5934+1)))</f>
        <v/>
      </c>
      <c r="B5935" s="9" t="str">
        <f t="shared" si="573"/>
        <v/>
      </c>
      <c r="C5935" s="9" t="str">
        <f>IF(ISERROR(VLOOKUP(A5935,'entry data'!B:G,6,0)),"",VLOOKUP(A5935,'entry data'!B:G,6,0))</f>
        <v/>
      </c>
      <c r="D5935" s="9" t="str">
        <f>IF(ISERROR(VLOOKUP(A5935,'entry data'!B:C,2,0)),"",VLOOKUP(A5935,'entry data'!B:C,2,0))</f>
        <v/>
      </c>
      <c r="E5935" s="9" t="str">
        <f>IF(ISERROR(VLOOKUP(A5935,'entry data'!B:E,4,0)),"",VLOOKUP(A5935,'entry data'!B:E,4,0))</f>
        <v/>
      </c>
      <c r="F5935" s="11" t="str">
        <f>IF(A5935="","",IF(ISERROR(VLOOKUP(A5935,'entry data'!B:F,5,0)),"",VLOOKUP(A5935,'entry data'!B:F,5,0)))</f>
        <v/>
      </c>
      <c r="G5935" s="12" t="str">
        <f>IF(A5935="","",IF(ISERROR(VLOOKUP(A5935,'entry data'!B:I,8,0)),"",VLOOKUP(A5935,'entry data'!B:I,7,0)))</f>
        <v/>
      </c>
      <c r="H5935" s="13" t="str">
        <f>IF(A5935="","",IF(B5935=1,VLOOKUP(A5935,'entry data'!B:D,3,0),I5934))</f>
        <v/>
      </c>
      <c r="I5935" s="14" t="str">
        <f>IF(A5935="","",IF(E5935="weekly",7,IF(E5935="fortnightly",14,IF(E5935="monthly",DATE(IF(MONTH(H5935)=12,YEAR(H5935)+1,YEAR(H5935)),VLOOKUP(MONTH(H5935),index!$D$2:$G$13,2,0),DAY(H5935)),
IF(E5935="quarterly",DATE(IF(MONTH(H5935)&gt;=10,YEAR(H5935)+1,YEAR(H5935)),VLOOKUP(MONTH(H5935),index!$D$2:$G$13,3,0),DAY(H5935)),
IF(E5935="halfyearly",DATE(IF(MONTH(H5935)&gt;=7,YEAR(H5935)+1,YEAR(H5935)),VLOOKUP(MONTH(H5935),index!$D$2:$G$13,4,0),DAY(H5935)),
DATE(YEAR(H5935)+1,MONTH(H5935),DAY(H5935)))))-H5935))+H5935)</f>
        <v/>
      </c>
      <c r="J5935" s="9" t="str">
        <f t="shared" si="574"/>
        <v/>
      </c>
      <c r="K5935" s="11" t="str">
        <f t="shared" si="575"/>
        <v/>
      </c>
      <c r="L5935" s="11" t="str">
        <f t="shared" si="576"/>
        <v/>
      </c>
      <c r="M5935" s="11" t="str">
        <f>IF(A5935="","",VLOOKUP(E5935,index!$A$1:$B$6,2,0)*K5935*G5935)</f>
        <v/>
      </c>
      <c r="N5935" s="11" t="str">
        <f>IF(A5935="","",-PMT(G5935*VLOOKUP(E5935,index!$A$1:$B$6,2,0),C5935,F5935,0,0))</f>
        <v/>
      </c>
      <c r="O5935" s="11" t="str">
        <f t="shared" si="577"/>
        <v/>
      </c>
      <c r="P5935" s="11" t="str">
        <f t="shared" si="572"/>
        <v/>
      </c>
    </row>
    <row r="5936" spans="1:16" x14ac:dyDescent="0.25">
      <c r="A5936" s="9" t="str">
        <f>IF(A5935="","",IF(B5935&lt;C5935,A5935,IF(A5935=MAX('entry data'!$B$8:$B$507),"",A5935+1)))</f>
        <v/>
      </c>
      <c r="B5936" s="9" t="str">
        <f t="shared" si="573"/>
        <v/>
      </c>
      <c r="C5936" s="9" t="str">
        <f>IF(ISERROR(VLOOKUP(A5936,'entry data'!B:G,6,0)),"",VLOOKUP(A5936,'entry data'!B:G,6,0))</f>
        <v/>
      </c>
      <c r="D5936" s="9" t="str">
        <f>IF(ISERROR(VLOOKUP(A5936,'entry data'!B:C,2,0)),"",VLOOKUP(A5936,'entry data'!B:C,2,0))</f>
        <v/>
      </c>
      <c r="E5936" s="9" t="str">
        <f>IF(ISERROR(VLOOKUP(A5936,'entry data'!B:E,4,0)),"",VLOOKUP(A5936,'entry data'!B:E,4,0))</f>
        <v/>
      </c>
      <c r="F5936" s="11" t="str">
        <f>IF(A5936="","",IF(ISERROR(VLOOKUP(A5936,'entry data'!B:F,5,0)),"",VLOOKUP(A5936,'entry data'!B:F,5,0)))</f>
        <v/>
      </c>
      <c r="G5936" s="12" t="str">
        <f>IF(A5936="","",IF(ISERROR(VLOOKUP(A5936,'entry data'!B:I,8,0)),"",VLOOKUP(A5936,'entry data'!B:I,7,0)))</f>
        <v/>
      </c>
      <c r="H5936" s="13" t="str">
        <f>IF(A5936="","",IF(B5936=1,VLOOKUP(A5936,'entry data'!B:D,3,0),I5935))</f>
        <v/>
      </c>
      <c r="I5936" s="14" t="str">
        <f>IF(A5936="","",IF(E5936="weekly",7,IF(E5936="fortnightly",14,IF(E5936="monthly",DATE(IF(MONTH(H5936)=12,YEAR(H5936)+1,YEAR(H5936)),VLOOKUP(MONTH(H5936),index!$D$2:$G$13,2,0),DAY(H5936)),
IF(E5936="quarterly",DATE(IF(MONTH(H5936)&gt;=10,YEAR(H5936)+1,YEAR(H5936)),VLOOKUP(MONTH(H5936),index!$D$2:$G$13,3,0),DAY(H5936)),
IF(E5936="halfyearly",DATE(IF(MONTH(H5936)&gt;=7,YEAR(H5936)+1,YEAR(H5936)),VLOOKUP(MONTH(H5936),index!$D$2:$G$13,4,0),DAY(H5936)),
DATE(YEAR(H5936)+1,MONTH(H5936),DAY(H5936)))))-H5936))+H5936)</f>
        <v/>
      </c>
      <c r="J5936" s="9" t="str">
        <f t="shared" si="574"/>
        <v/>
      </c>
      <c r="K5936" s="11" t="str">
        <f t="shared" si="575"/>
        <v/>
      </c>
      <c r="L5936" s="11" t="str">
        <f t="shared" si="576"/>
        <v/>
      </c>
      <c r="M5936" s="11" t="str">
        <f>IF(A5936="","",VLOOKUP(E5936,index!$A$1:$B$6,2,0)*K5936*G5936)</f>
        <v/>
      </c>
      <c r="N5936" s="11" t="str">
        <f>IF(A5936="","",-PMT(G5936*VLOOKUP(E5936,index!$A$1:$B$6,2,0),C5936,F5936,0,0))</f>
        <v/>
      </c>
      <c r="O5936" s="11" t="str">
        <f t="shared" si="577"/>
        <v/>
      </c>
      <c r="P5936" s="11" t="str">
        <f t="shared" si="572"/>
        <v/>
      </c>
    </row>
    <row r="5937" spans="1:16" x14ac:dyDescent="0.25">
      <c r="A5937" s="9" t="str">
        <f>IF(A5936="","",IF(B5936&lt;C5936,A5936,IF(A5936=MAX('entry data'!$B$8:$B$507),"",A5936+1)))</f>
        <v/>
      </c>
      <c r="B5937" s="9" t="str">
        <f t="shared" si="573"/>
        <v/>
      </c>
      <c r="C5937" s="9" t="str">
        <f>IF(ISERROR(VLOOKUP(A5937,'entry data'!B:G,6,0)),"",VLOOKUP(A5937,'entry data'!B:G,6,0))</f>
        <v/>
      </c>
      <c r="D5937" s="9" t="str">
        <f>IF(ISERROR(VLOOKUP(A5937,'entry data'!B:C,2,0)),"",VLOOKUP(A5937,'entry data'!B:C,2,0))</f>
        <v/>
      </c>
      <c r="E5937" s="9" t="str">
        <f>IF(ISERROR(VLOOKUP(A5937,'entry data'!B:E,4,0)),"",VLOOKUP(A5937,'entry data'!B:E,4,0))</f>
        <v/>
      </c>
      <c r="F5937" s="11" t="str">
        <f>IF(A5937="","",IF(ISERROR(VLOOKUP(A5937,'entry data'!B:F,5,0)),"",VLOOKUP(A5937,'entry data'!B:F,5,0)))</f>
        <v/>
      </c>
      <c r="G5937" s="12" t="str">
        <f>IF(A5937="","",IF(ISERROR(VLOOKUP(A5937,'entry data'!B:I,8,0)),"",VLOOKUP(A5937,'entry data'!B:I,7,0)))</f>
        <v/>
      </c>
      <c r="H5937" s="13" t="str">
        <f>IF(A5937="","",IF(B5937=1,VLOOKUP(A5937,'entry data'!B:D,3,0),I5936))</f>
        <v/>
      </c>
      <c r="I5937" s="14" t="str">
        <f>IF(A5937="","",IF(E5937="weekly",7,IF(E5937="fortnightly",14,IF(E5937="monthly",DATE(IF(MONTH(H5937)=12,YEAR(H5937)+1,YEAR(H5937)),VLOOKUP(MONTH(H5937),index!$D$2:$G$13,2,0),DAY(H5937)),
IF(E5937="quarterly",DATE(IF(MONTH(H5937)&gt;=10,YEAR(H5937)+1,YEAR(H5937)),VLOOKUP(MONTH(H5937),index!$D$2:$G$13,3,0),DAY(H5937)),
IF(E5937="halfyearly",DATE(IF(MONTH(H5937)&gt;=7,YEAR(H5937)+1,YEAR(H5937)),VLOOKUP(MONTH(H5937),index!$D$2:$G$13,4,0),DAY(H5937)),
DATE(YEAR(H5937)+1,MONTH(H5937),DAY(H5937)))))-H5937))+H5937)</f>
        <v/>
      </c>
      <c r="J5937" s="9" t="str">
        <f t="shared" si="574"/>
        <v/>
      </c>
      <c r="K5937" s="11" t="str">
        <f t="shared" si="575"/>
        <v/>
      </c>
      <c r="L5937" s="11" t="str">
        <f t="shared" si="576"/>
        <v/>
      </c>
      <c r="M5937" s="11" t="str">
        <f>IF(A5937="","",VLOOKUP(E5937,index!$A$1:$B$6,2,0)*K5937*G5937)</f>
        <v/>
      </c>
      <c r="N5937" s="11" t="str">
        <f>IF(A5937="","",-PMT(G5937*VLOOKUP(E5937,index!$A$1:$B$6,2,0),C5937,F5937,0,0))</f>
        <v/>
      </c>
      <c r="O5937" s="11" t="str">
        <f t="shared" si="577"/>
        <v/>
      </c>
      <c r="P5937" s="11" t="str">
        <f t="shared" si="572"/>
        <v/>
      </c>
    </row>
    <row r="5938" spans="1:16" x14ac:dyDescent="0.25">
      <c r="A5938" s="9" t="str">
        <f>IF(A5937="","",IF(B5937&lt;C5937,A5937,IF(A5937=MAX('entry data'!$B$8:$B$507),"",A5937+1)))</f>
        <v/>
      </c>
      <c r="B5938" s="9" t="str">
        <f t="shared" si="573"/>
        <v/>
      </c>
      <c r="C5938" s="9" t="str">
        <f>IF(ISERROR(VLOOKUP(A5938,'entry data'!B:G,6,0)),"",VLOOKUP(A5938,'entry data'!B:G,6,0))</f>
        <v/>
      </c>
      <c r="D5938" s="9" t="str">
        <f>IF(ISERROR(VLOOKUP(A5938,'entry data'!B:C,2,0)),"",VLOOKUP(A5938,'entry data'!B:C,2,0))</f>
        <v/>
      </c>
      <c r="E5938" s="9" t="str">
        <f>IF(ISERROR(VLOOKUP(A5938,'entry data'!B:E,4,0)),"",VLOOKUP(A5938,'entry data'!B:E,4,0))</f>
        <v/>
      </c>
      <c r="F5938" s="11" t="str">
        <f>IF(A5938="","",IF(ISERROR(VLOOKUP(A5938,'entry data'!B:F,5,0)),"",VLOOKUP(A5938,'entry data'!B:F,5,0)))</f>
        <v/>
      </c>
      <c r="G5938" s="12" t="str">
        <f>IF(A5938="","",IF(ISERROR(VLOOKUP(A5938,'entry data'!B:I,8,0)),"",VLOOKUP(A5938,'entry data'!B:I,7,0)))</f>
        <v/>
      </c>
      <c r="H5938" s="13" t="str">
        <f>IF(A5938="","",IF(B5938=1,VLOOKUP(A5938,'entry data'!B:D,3,0),I5937))</f>
        <v/>
      </c>
      <c r="I5938" s="14" t="str">
        <f>IF(A5938="","",IF(E5938="weekly",7,IF(E5938="fortnightly",14,IF(E5938="monthly",DATE(IF(MONTH(H5938)=12,YEAR(H5938)+1,YEAR(H5938)),VLOOKUP(MONTH(H5938),index!$D$2:$G$13,2,0),DAY(H5938)),
IF(E5938="quarterly",DATE(IF(MONTH(H5938)&gt;=10,YEAR(H5938)+1,YEAR(H5938)),VLOOKUP(MONTH(H5938),index!$D$2:$G$13,3,0),DAY(H5938)),
IF(E5938="halfyearly",DATE(IF(MONTH(H5938)&gt;=7,YEAR(H5938)+1,YEAR(H5938)),VLOOKUP(MONTH(H5938),index!$D$2:$G$13,4,0),DAY(H5938)),
DATE(YEAR(H5938)+1,MONTH(H5938),DAY(H5938)))))-H5938))+H5938)</f>
        <v/>
      </c>
      <c r="J5938" s="9" t="str">
        <f t="shared" si="574"/>
        <v/>
      </c>
      <c r="K5938" s="11" t="str">
        <f t="shared" si="575"/>
        <v/>
      </c>
      <c r="L5938" s="11" t="str">
        <f t="shared" si="576"/>
        <v/>
      </c>
      <c r="M5938" s="11" t="str">
        <f>IF(A5938="","",VLOOKUP(E5938,index!$A$1:$B$6,2,0)*K5938*G5938)</f>
        <v/>
      </c>
      <c r="N5938" s="11" t="str">
        <f>IF(A5938="","",-PMT(G5938*VLOOKUP(E5938,index!$A$1:$B$6,2,0),C5938,F5938,0,0))</f>
        <v/>
      </c>
      <c r="O5938" s="11" t="str">
        <f t="shared" si="577"/>
        <v/>
      </c>
      <c r="P5938" s="11" t="str">
        <f t="shared" si="572"/>
        <v/>
      </c>
    </row>
    <row r="5939" spans="1:16" x14ac:dyDescent="0.25">
      <c r="A5939" s="9" t="str">
        <f>IF(A5938="","",IF(B5938&lt;C5938,A5938,IF(A5938=MAX('entry data'!$B$8:$B$507),"",A5938+1)))</f>
        <v/>
      </c>
      <c r="B5939" s="9" t="str">
        <f t="shared" si="573"/>
        <v/>
      </c>
      <c r="C5939" s="9" t="str">
        <f>IF(ISERROR(VLOOKUP(A5939,'entry data'!B:G,6,0)),"",VLOOKUP(A5939,'entry data'!B:G,6,0))</f>
        <v/>
      </c>
      <c r="D5939" s="9" t="str">
        <f>IF(ISERROR(VLOOKUP(A5939,'entry data'!B:C,2,0)),"",VLOOKUP(A5939,'entry data'!B:C,2,0))</f>
        <v/>
      </c>
      <c r="E5939" s="9" t="str">
        <f>IF(ISERROR(VLOOKUP(A5939,'entry data'!B:E,4,0)),"",VLOOKUP(A5939,'entry data'!B:E,4,0))</f>
        <v/>
      </c>
      <c r="F5939" s="11" t="str">
        <f>IF(A5939="","",IF(ISERROR(VLOOKUP(A5939,'entry data'!B:F,5,0)),"",VLOOKUP(A5939,'entry data'!B:F,5,0)))</f>
        <v/>
      </c>
      <c r="G5939" s="12" t="str">
        <f>IF(A5939="","",IF(ISERROR(VLOOKUP(A5939,'entry data'!B:I,8,0)),"",VLOOKUP(A5939,'entry data'!B:I,7,0)))</f>
        <v/>
      </c>
      <c r="H5939" s="13" t="str">
        <f>IF(A5939="","",IF(B5939=1,VLOOKUP(A5939,'entry data'!B:D,3,0),I5938))</f>
        <v/>
      </c>
      <c r="I5939" s="14" t="str">
        <f>IF(A5939="","",IF(E5939="weekly",7,IF(E5939="fortnightly",14,IF(E5939="monthly",DATE(IF(MONTH(H5939)=12,YEAR(H5939)+1,YEAR(H5939)),VLOOKUP(MONTH(H5939),index!$D$2:$G$13,2,0),DAY(H5939)),
IF(E5939="quarterly",DATE(IF(MONTH(H5939)&gt;=10,YEAR(H5939)+1,YEAR(H5939)),VLOOKUP(MONTH(H5939),index!$D$2:$G$13,3,0),DAY(H5939)),
IF(E5939="halfyearly",DATE(IF(MONTH(H5939)&gt;=7,YEAR(H5939)+1,YEAR(H5939)),VLOOKUP(MONTH(H5939),index!$D$2:$G$13,4,0),DAY(H5939)),
DATE(YEAR(H5939)+1,MONTH(H5939),DAY(H5939)))))-H5939))+H5939)</f>
        <v/>
      </c>
      <c r="J5939" s="9" t="str">
        <f t="shared" si="574"/>
        <v/>
      </c>
      <c r="K5939" s="11" t="str">
        <f t="shared" si="575"/>
        <v/>
      </c>
      <c r="L5939" s="11" t="str">
        <f t="shared" si="576"/>
        <v/>
      </c>
      <c r="M5939" s="11" t="str">
        <f>IF(A5939="","",VLOOKUP(E5939,index!$A$1:$B$6,2,0)*K5939*G5939)</f>
        <v/>
      </c>
      <c r="N5939" s="11" t="str">
        <f>IF(A5939="","",-PMT(G5939*VLOOKUP(E5939,index!$A$1:$B$6,2,0),C5939,F5939,0,0))</f>
        <v/>
      </c>
      <c r="O5939" s="11" t="str">
        <f t="shared" si="577"/>
        <v/>
      </c>
      <c r="P5939" s="11" t="str">
        <f t="shared" si="572"/>
        <v/>
      </c>
    </row>
    <row r="5940" spans="1:16" x14ac:dyDescent="0.25">
      <c r="A5940" s="9" t="str">
        <f>IF(A5939="","",IF(B5939&lt;C5939,A5939,IF(A5939=MAX('entry data'!$B$8:$B$507),"",A5939+1)))</f>
        <v/>
      </c>
      <c r="B5940" s="9" t="str">
        <f t="shared" si="573"/>
        <v/>
      </c>
      <c r="C5940" s="9" t="str">
        <f>IF(ISERROR(VLOOKUP(A5940,'entry data'!B:G,6,0)),"",VLOOKUP(A5940,'entry data'!B:G,6,0))</f>
        <v/>
      </c>
      <c r="D5940" s="9" t="str">
        <f>IF(ISERROR(VLOOKUP(A5940,'entry data'!B:C,2,0)),"",VLOOKUP(A5940,'entry data'!B:C,2,0))</f>
        <v/>
      </c>
      <c r="E5940" s="9" t="str">
        <f>IF(ISERROR(VLOOKUP(A5940,'entry data'!B:E,4,0)),"",VLOOKUP(A5940,'entry data'!B:E,4,0))</f>
        <v/>
      </c>
      <c r="F5940" s="11" t="str">
        <f>IF(A5940="","",IF(ISERROR(VLOOKUP(A5940,'entry data'!B:F,5,0)),"",VLOOKUP(A5940,'entry data'!B:F,5,0)))</f>
        <v/>
      </c>
      <c r="G5940" s="12" t="str">
        <f>IF(A5940="","",IF(ISERROR(VLOOKUP(A5940,'entry data'!B:I,8,0)),"",VLOOKUP(A5940,'entry data'!B:I,7,0)))</f>
        <v/>
      </c>
      <c r="H5940" s="13" t="str">
        <f>IF(A5940="","",IF(B5940=1,VLOOKUP(A5940,'entry data'!B:D,3,0),I5939))</f>
        <v/>
      </c>
      <c r="I5940" s="14" t="str">
        <f>IF(A5940="","",IF(E5940="weekly",7,IF(E5940="fortnightly",14,IF(E5940="monthly",DATE(IF(MONTH(H5940)=12,YEAR(H5940)+1,YEAR(H5940)),VLOOKUP(MONTH(H5940),index!$D$2:$G$13,2,0),DAY(H5940)),
IF(E5940="quarterly",DATE(IF(MONTH(H5940)&gt;=10,YEAR(H5940)+1,YEAR(H5940)),VLOOKUP(MONTH(H5940),index!$D$2:$G$13,3,0),DAY(H5940)),
IF(E5940="halfyearly",DATE(IF(MONTH(H5940)&gt;=7,YEAR(H5940)+1,YEAR(H5940)),VLOOKUP(MONTH(H5940),index!$D$2:$G$13,4,0),DAY(H5940)),
DATE(YEAR(H5940)+1,MONTH(H5940),DAY(H5940)))))-H5940))+H5940)</f>
        <v/>
      </c>
      <c r="J5940" s="9" t="str">
        <f t="shared" si="574"/>
        <v/>
      </c>
      <c r="K5940" s="11" t="str">
        <f t="shared" si="575"/>
        <v/>
      </c>
      <c r="L5940" s="11" t="str">
        <f t="shared" si="576"/>
        <v/>
      </c>
      <c r="M5940" s="11" t="str">
        <f>IF(A5940="","",VLOOKUP(E5940,index!$A$1:$B$6,2,0)*K5940*G5940)</f>
        <v/>
      </c>
      <c r="N5940" s="11" t="str">
        <f>IF(A5940="","",-PMT(G5940*VLOOKUP(E5940,index!$A$1:$B$6,2,0),C5940,F5940,0,0))</f>
        <v/>
      </c>
      <c r="O5940" s="11" t="str">
        <f t="shared" si="577"/>
        <v/>
      </c>
      <c r="P5940" s="11" t="str">
        <f t="shared" si="572"/>
        <v/>
      </c>
    </row>
    <row r="5941" spans="1:16" x14ac:dyDescent="0.25">
      <c r="A5941" s="9" t="str">
        <f>IF(A5940="","",IF(B5940&lt;C5940,A5940,IF(A5940=MAX('entry data'!$B$8:$B$507),"",A5940+1)))</f>
        <v/>
      </c>
      <c r="B5941" s="9" t="str">
        <f t="shared" si="573"/>
        <v/>
      </c>
      <c r="C5941" s="9" t="str">
        <f>IF(ISERROR(VLOOKUP(A5941,'entry data'!B:G,6,0)),"",VLOOKUP(A5941,'entry data'!B:G,6,0))</f>
        <v/>
      </c>
      <c r="D5941" s="9" t="str">
        <f>IF(ISERROR(VLOOKUP(A5941,'entry data'!B:C,2,0)),"",VLOOKUP(A5941,'entry data'!B:C,2,0))</f>
        <v/>
      </c>
      <c r="E5941" s="9" t="str">
        <f>IF(ISERROR(VLOOKUP(A5941,'entry data'!B:E,4,0)),"",VLOOKUP(A5941,'entry data'!B:E,4,0))</f>
        <v/>
      </c>
      <c r="F5941" s="11" t="str">
        <f>IF(A5941="","",IF(ISERROR(VLOOKUP(A5941,'entry data'!B:F,5,0)),"",VLOOKUP(A5941,'entry data'!B:F,5,0)))</f>
        <v/>
      </c>
      <c r="G5941" s="12" t="str">
        <f>IF(A5941="","",IF(ISERROR(VLOOKUP(A5941,'entry data'!B:I,8,0)),"",VLOOKUP(A5941,'entry data'!B:I,7,0)))</f>
        <v/>
      </c>
      <c r="H5941" s="13" t="str">
        <f>IF(A5941="","",IF(B5941=1,VLOOKUP(A5941,'entry data'!B:D,3,0),I5940))</f>
        <v/>
      </c>
      <c r="I5941" s="14" t="str">
        <f>IF(A5941="","",IF(E5941="weekly",7,IF(E5941="fortnightly",14,IF(E5941="monthly",DATE(IF(MONTH(H5941)=12,YEAR(H5941)+1,YEAR(H5941)),VLOOKUP(MONTH(H5941),index!$D$2:$G$13,2,0),DAY(H5941)),
IF(E5941="quarterly",DATE(IF(MONTH(H5941)&gt;=10,YEAR(H5941)+1,YEAR(H5941)),VLOOKUP(MONTH(H5941),index!$D$2:$G$13,3,0),DAY(H5941)),
IF(E5941="halfyearly",DATE(IF(MONTH(H5941)&gt;=7,YEAR(H5941)+1,YEAR(H5941)),VLOOKUP(MONTH(H5941),index!$D$2:$G$13,4,0),DAY(H5941)),
DATE(YEAR(H5941)+1,MONTH(H5941),DAY(H5941)))))-H5941))+H5941)</f>
        <v/>
      </c>
      <c r="J5941" s="9" t="str">
        <f t="shared" si="574"/>
        <v/>
      </c>
      <c r="K5941" s="11" t="str">
        <f t="shared" si="575"/>
        <v/>
      </c>
      <c r="L5941" s="11" t="str">
        <f t="shared" si="576"/>
        <v/>
      </c>
      <c r="M5941" s="11" t="str">
        <f>IF(A5941="","",VLOOKUP(E5941,index!$A$1:$B$6,2,0)*K5941*G5941)</f>
        <v/>
      </c>
      <c r="N5941" s="11" t="str">
        <f>IF(A5941="","",-PMT(G5941*VLOOKUP(E5941,index!$A$1:$B$6,2,0),C5941,F5941,0,0))</f>
        <v/>
      </c>
      <c r="O5941" s="11" t="str">
        <f t="shared" si="577"/>
        <v/>
      </c>
      <c r="P5941" s="11" t="str">
        <f t="shared" si="572"/>
        <v/>
      </c>
    </row>
    <row r="5942" spans="1:16" x14ac:dyDescent="0.25">
      <c r="A5942" s="9" t="str">
        <f>IF(A5941="","",IF(B5941&lt;C5941,A5941,IF(A5941=MAX('entry data'!$B$8:$B$507),"",A5941+1)))</f>
        <v/>
      </c>
      <c r="B5942" s="9" t="str">
        <f t="shared" si="573"/>
        <v/>
      </c>
      <c r="C5942" s="9" t="str">
        <f>IF(ISERROR(VLOOKUP(A5942,'entry data'!B:G,6,0)),"",VLOOKUP(A5942,'entry data'!B:G,6,0))</f>
        <v/>
      </c>
      <c r="D5942" s="9" t="str">
        <f>IF(ISERROR(VLOOKUP(A5942,'entry data'!B:C,2,0)),"",VLOOKUP(A5942,'entry data'!B:C,2,0))</f>
        <v/>
      </c>
      <c r="E5942" s="9" t="str">
        <f>IF(ISERROR(VLOOKUP(A5942,'entry data'!B:E,4,0)),"",VLOOKUP(A5942,'entry data'!B:E,4,0))</f>
        <v/>
      </c>
      <c r="F5942" s="11" t="str">
        <f>IF(A5942="","",IF(ISERROR(VLOOKUP(A5942,'entry data'!B:F,5,0)),"",VLOOKUP(A5942,'entry data'!B:F,5,0)))</f>
        <v/>
      </c>
      <c r="G5942" s="12" t="str">
        <f>IF(A5942="","",IF(ISERROR(VLOOKUP(A5942,'entry data'!B:I,8,0)),"",VLOOKUP(A5942,'entry data'!B:I,7,0)))</f>
        <v/>
      </c>
      <c r="H5942" s="13" t="str">
        <f>IF(A5942="","",IF(B5942=1,VLOOKUP(A5942,'entry data'!B:D,3,0),I5941))</f>
        <v/>
      </c>
      <c r="I5942" s="14" t="str">
        <f>IF(A5942="","",IF(E5942="weekly",7,IF(E5942="fortnightly",14,IF(E5942="monthly",DATE(IF(MONTH(H5942)=12,YEAR(H5942)+1,YEAR(H5942)),VLOOKUP(MONTH(H5942),index!$D$2:$G$13,2,0),DAY(H5942)),
IF(E5942="quarterly",DATE(IF(MONTH(H5942)&gt;=10,YEAR(H5942)+1,YEAR(H5942)),VLOOKUP(MONTH(H5942),index!$D$2:$G$13,3,0),DAY(H5942)),
IF(E5942="halfyearly",DATE(IF(MONTH(H5942)&gt;=7,YEAR(H5942)+1,YEAR(H5942)),VLOOKUP(MONTH(H5942),index!$D$2:$G$13,4,0),DAY(H5942)),
DATE(YEAR(H5942)+1,MONTH(H5942),DAY(H5942)))))-H5942))+H5942)</f>
        <v/>
      </c>
      <c r="J5942" s="9" t="str">
        <f t="shared" si="574"/>
        <v/>
      </c>
      <c r="K5942" s="11" t="str">
        <f t="shared" si="575"/>
        <v/>
      </c>
      <c r="L5942" s="11" t="str">
        <f t="shared" si="576"/>
        <v/>
      </c>
      <c r="M5942" s="11" t="str">
        <f>IF(A5942="","",VLOOKUP(E5942,index!$A$1:$B$6,2,0)*K5942*G5942)</f>
        <v/>
      </c>
      <c r="N5942" s="11" t="str">
        <f>IF(A5942="","",-PMT(G5942*VLOOKUP(E5942,index!$A$1:$B$6,2,0),C5942,F5942,0,0))</f>
        <v/>
      </c>
      <c r="O5942" s="11" t="str">
        <f t="shared" si="577"/>
        <v/>
      </c>
      <c r="P5942" s="11" t="str">
        <f t="shared" si="572"/>
        <v/>
      </c>
    </row>
    <row r="5943" spans="1:16" x14ac:dyDescent="0.25">
      <c r="A5943" s="9" t="str">
        <f>IF(A5942="","",IF(B5942&lt;C5942,A5942,IF(A5942=MAX('entry data'!$B$8:$B$507),"",A5942+1)))</f>
        <v/>
      </c>
      <c r="B5943" s="9" t="str">
        <f t="shared" si="573"/>
        <v/>
      </c>
      <c r="C5943" s="9" t="str">
        <f>IF(ISERROR(VLOOKUP(A5943,'entry data'!B:G,6,0)),"",VLOOKUP(A5943,'entry data'!B:G,6,0))</f>
        <v/>
      </c>
      <c r="D5943" s="9" t="str">
        <f>IF(ISERROR(VLOOKUP(A5943,'entry data'!B:C,2,0)),"",VLOOKUP(A5943,'entry data'!B:C,2,0))</f>
        <v/>
      </c>
      <c r="E5943" s="9" t="str">
        <f>IF(ISERROR(VLOOKUP(A5943,'entry data'!B:E,4,0)),"",VLOOKUP(A5943,'entry data'!B:E,4,0))</f>
        <v/>
      </c>
      <c r="F5943" s="11" t="str">
        <f>IF(A5943="","",IF(ISERROR(VLOOKUP(A5943,'entry data'!B:F,5,0)),"",VLOOKUP(A5943,'entry data'!B:F,5,0)))</f>
        <v/>
      </c>
      <c r="G5943" s="12" t="str">
        <f>IF(A5943="","",IF(ISERROR(VLOOKUP(A5943,'entry data'!B:I,8,0)),"",VLOOKUP(A5943,'entry data'!B:I,7,0)))</f>
        <v/>
      </c>
      <c r="H5943" s="13" t="str">
        <f>IF(A5943="","",IF(B5943=1,VLOOKUP(A5943,'entry data'!B:D,3,0),I5942))</f>
        <v/>
      </c>
      <c r="I5943" s="14" t="str">
        <f>IF(A5943="","",IF(E5943="weekly",7,IF(E5943="fortnightly",14,IF(E5943="monthly",DATE(IF(MONTH(H5943)=12,YEAR(H5943)+1,YEAR(H5943)),VLOOKUP(MONTH(H5943),index!$D$2:$G$13,2,0),DAY(H5943)),
IF(E5943="quarterly",DATE(IF(MONTH(H5943)&gt;=10,YEAR(H5943)+1,YEAR(H5943)),VLOOKUP(MONTH(H5943),index!$D$2:$G$13,3,0),DAY(H5943)),
IF(E5943="halfyearly",DATE(IF(MONTH(H5943)&gt;=7,YEAR(H5943)+1,YEAR(H5943)),VLOOKUP(MONTH(H5943),index!$D$2:$G$13,4,0),DAY(H5943)),
DATE(YEAR(H5943)+1,MONTH(H5943),DAY(H5943)))))-H5943))+H5943)</f>
        <v/>
      </c>
      <c r="J5943" s="9" t="str">
        <f t="shared" si="574"/>
        <v/>
      </c>
      <c r="K5943" s="11" t="str">
        <f t="shared" si="575"/>
        <v/>
      </c>
      <c r="L5943" s="11" t="str">
        <f t="shared" si="576"/>
        <v/>
      </c>
      <c r="M5943" s="11" t="str">
        <f>IF(A5943="","",VLOOKUP(E5943,index!$A$1:$B$6,2,0)*K5943*G5943)</f>
        <v/>
      </c>
      <c r="N5943" s="11" t="str">
        <f>IF(A5943="","",-PMT(G5943*VLOOKUP(E5943,index!$A$1:$B$6,2,0),C5943,F5943,0,0))</f>
        <v/>
      </c>
      <c r="O5943" s="11" t="str">
        <f t="shared" si="577"/>
        <v/>
      </c>
      <c r="P5943" s="11" t="str">
        <f t="shared" si="572"/>
        <v/>
      </c>
    </row>
    <row r="5944" spans="1:16" x14ac:dyDescent="0.25">
      <c r="A5944" s="9" t="str">
        <f>IF(A5943="","",IF(B5943&lt;C5943,A5943,IF(A5943=MAX('entry data'!$B$8:$B$507),"",A5943+1)))</f>
        <v/>
      </c>
      <c r="B5944" s="9" t="str">
        <f t="shared" si="573"/>
        <v/>
      </c>
      <c r="C5944" s="9" t="str">
        <f>IF(ISERROR(VLOOKUP(A5944,'entry data'!B:G,6,0)),"",VLOOKUP(A5944,'entry data'!B:G,6,0))</f>
        <v/>
      </c>
      <c r="D5944" s="9" t="str">
        <f>IF(ISERROR(VLOOKUP(A5944,'entry data'!B:C,2,0)),"",VLOOKUP(A5944,'entry data'!B:C,2,0))</f>
        <v/>
      </c>
      <c r="E5944" s="9" t="str">
        <f>IF(ISERROR(VLOOKUP(A5944,'entry data'!B:E,4,0)),"",VLOOKUP(A5944,'entry data'!B:E,4,0))</f>
        <v/>
      </c>
      <c r="F5944" s="11" t="str">
        <f>IF(A5944="","",IF(ISERROR(VLOOKUP(A5944,'entry data'!B:F,5,0)),"",VLOOKUP(A5944,'entry data'!B:F,5,0)))</f>
        <v/>
      </c>
      <c r="G5944" s="12" t="str">
        <f>IF(A5944="","",IF(ISERROR(VLOOKUP(A5944,'entry data'!B:I,8,0)),"",VLOOKUP(A5944,'entry data'!B:I,7,0)))</f>
        <v/>
      </c>
      <c r="H5944" s="13" t="str">
        <f>IF(A5944="","",IF(B5944=1,VLOOKUP(A5944,'entry data'!B:D,3,0),I5943))</f>
        <v/>
      </c>
      <c r="I5944" s="14" t="str">
        <f>IF(A5944="","",IF(E5944="weekly",7,IF(E5944="fortnightly",14,IF(E5944="monthly",DATE(IF(MONTH(H5944)=12,YEAR(H5944)+1,YEAR(H5944)),VLOOKUP(MONTH(H5944),index!$D$2:$G$13,2,0),DAY(H5944)),
IF(E5944="quarterly",DATE(IF(MONTH(H5944)&gt;=10,YEAR(H5944)+1,YEAR(H5944)),VLOOKUP(MONTH(H5944),index!$D$2:$G$13,3,0),DAY(H5944)),
IF(E5944="halfyearly",DATE(IF(MONTH(H5944)&gt;=7,YEAR(H5944)+1,YEAR(H5944)),VLOOKUP(MONTH(H5944),index!$D$2:$G$13,4,0),DAY(H5944)),
DATE(YEAR(H5944)+1,MONTH(H5944),DAY(H5944)))))-H5944))+H5944)</f>
        <v/>
      </c>
      <c r="J5944" s="9" t="str">
        <f t="shared" si="574"/>
        <v/>
      </c>
      <c r="K5944" s="11" t="str">
        <f t="shared" si="575"/>
        <v/>
      </c>
      <c r="L5944" s="11" t="str">
        <f t="shared" si="576"/>
        <v/>
      </c>
      <c r="M5944" s="11" t="str">
        <f>IF(A5944="","",VLOOKUP(E5944,index!$A$1:$B$6,2,0)*K5944*G5944)</f>
        <v/>
      </c>
      <c r="N5944" s="11" t="str">
        <f>IF(A5944="","",-PMT(G5944*VLOOKUP(E5944,index!$A$1:$B$6,2,0),C5944,F5944,0,0))</f>
        <v/>
      </c>
      <c r="O5944" s="11" t="str">
        <f t="shared" si="577"/>
        <v/>
      </c>
      <c r="P5944" s="11" t="str">
        <f t="shared" si="572"/>
        <v/>
      </c>
    </row>
    <row r="5945" spans="1:16" x14ac:dyDescent="0.25">
      <c r="A5945" s="9" t="str">
        <f>IF(A5944="","",IF(B5944&lt;C5944,A5944,IF(A5944=MAX('entry data'!$B$8:$B$507),"",A5944+1)))</f>
        <v/>
      </c>
      <c r="B5945" s="9" t="str">
        <f t="shared" si="573"/>
        <v/>
      </c>
      <c r="C5945" s="9" t="str">
        <f>IF(ISERROR(VLOOKUP(A5945,'entry data'!B:G,6,0)),"",VLOOKUP(A5945,'entry data'!B:G,6,0))</f>
        <v/>
      </c>
      <c r="D5945" s="9" t="str">
        <f>IF(ISERROR(VLOOKUP(A5945,'entry data'!B:C,2,0)),"",VLOOKUP(A5945,'entry data'!B:C,2,0))</f>
        <v/>
      </c>
      <c r="E5945" s="9" t="str">
        <f>IF(ISERROR(VLOOKUP(A5945,'entry data'!B:E,4,0)),"",VLOOKUP(A5945,'entry data'!B:E,4,0))</f>
        <v/>
      </c>
      <c r="F5945" s="11" t="str">
        <f>IF(A5945="","",IF(ISERROR(VLOOKUP(A5945,'entry data'!B:F,5,0)),"",VLOOKUP(A5945,'entry data'!B:F,5,0)))</f>
        <v/>
      </c>
      <c r="G5945" s="12" t="str">
        <f>IF(A5945="","",IF(ISERROR(VLOOKUP(A5945,'entry data'!B:I,8,0)),"",VLOOKUP(A5945,'entry data'!B:I,7,0)))</f>
        <v/>
      </c>
      <c r="H5945" s="13" t="str">
        <f>IF(A5945="","",IF(B5945=1,VLOOKUP(A5945,'entry data'!B:D,3,0),I5944))</f>
        <v/>
      </c>
      <c r="I5945" s="14" t="str">
        <f>IF(A5945="","",IF(E5945="weekly",7,IF(E5945="fortnightly",14,IF(E5945="monthly",DATE(IF(MONTH(H5945)=12,YEAR(H5945)+1,YEAR(H5945)),VLOOKUP(MONTH(H5945),index!$D$2:$G$13,2,0),DAY(H5945)),
IF(E5945="quarterly",DATE(IF(MONTH(H5945)&gt;=10,YEAR(H5945)+1,YEAR(H5945)),VLOOKUP(MONTH(H5945),index!$D$2:$G$13,3,0),DAY(H5945)),
IF(E5945="halfyearly",DATE(IF(MONTH(H5945)&gt;=7,YEAR(H5945)+1,YEAR(H5945)),VLOOKUP(MONTH(H5945),index!$D$2:$G$13,4,0),DAY(H5945)),
DATE(YEAR(H5945)+1,MONTH(H5945),DAY(H5945)))))-H5945))+H5945)</f>
        <v/>
      </c>
      <c r="J5945" s="9" t="str">
        <f t="shared" si="574"/>
        <v/>
      </c>
      <c r="K5945" s="11" t="str">
        <f t="shared" si="575"/>
        <v/>
      </c>
      <c r="L5945" s="11" t="str">
        <f t="shared" si="576"/>
        <v/>
      </c>
      <c r="M5945" s="11" t="str">
        <f>IF(A5945="","",VLOOKUP(E5945,index!$A$1:$B$6,2,0)*K5945*G5945)</f>
        <v/>
      </c>
      <c r="N5945" s="11" t="str">
        <f>IF(A5945="","",-PMT(G5945*VLOOKUP(E5945,index!$A$1:$B$6,2,0),C5945,F5945,0,0))</f>
        <v/>
      </c>
      <c r="O5945" s="11" t="str">
        <f t="shared" si="577"/>
        <v/>
      </c>
      <c r="P5945" s="11" t="str">
        <f t="shared" si="572"/>
        <v/>
      </c>
    </row>
    <row r="5946" spans="1:16" x14ac:dyDescent="0.25">
      <c r="A5946" s="9" t="str">
        <f>IF(A5945="","",IF(B5945&lt;C5945,A5945,IF(A5945=MAX('entry data'!$B$8:$B$507),"",A5945+1)))</f>
        <v/>
      </c>
      <c r="B5946" s="9" t="str">
        <f t="shared" si="573"/>
        <v/>
      </c>
      <c r="C5946" s="9" t="str">
        <f>IF(ISERROR(VLOOKUP(A5946,'entry data'!B:G,6,0)),"",VLOOKUP(A5946,'entry data'!B:G,6,0))</f>
        <v/>
      </c>
      <c r="D5946" s="9" t="str">
        <f>IF(ISERROR(VLOOKUP(A5946,'entry data'!B:C,2,0)),"",VLOOKUP(A5946,'entry data'!B:C,2,0))</f>
        <v/>
      </c>
      <c r="E5946" s="9" t="str">
        <f>IF(ISERROR(VLOOKUP(A5946,'entry data'!B:E,4,0)),"",VLOOKUP(A5946,'entry data'!B:E,4,0))</f>
        <v/>
      </c>
      <c r="F5946" s="11" t="str">
        <f>IF(A5946="","",IF(ISERROR(VLOOKUP(A5946,'entry data'!B:F,5,0)),"",VLOOKUP(A5946,'entry data'!B:F,5,0)))</f>
        <v/>
      </c>
      <c r="G5946" s="12" t="str">
        <f>IF(A5946="","",IF(ISERROR(VLOOKUP(A5946,'entry data'!B:I,8,0)),"",VLOOKUP(A5946,'entry data'!B:I,7,0)))</f>
        <v/>
      </c>
      <c r="H5946" s="13" t="str">
        <f>IF(A5946="","",IF(B5946=1,VLOOKUP(A5946,'entry data'!B:D,3,0),I5945))</f>
        <v/>
      </c>
      <c r="I5946" s="14" t="str">
        <f>IF(A5946="","",IF(E5946="weekly",7,IF(E5946="fortnightly",14,IF(E5946="monthly",DATE(IF(MONTH(H5946)=12,YEAR(H5946)+1,YEAR(H5946)),VLOOKUP(MONTH(H5946),index!$D$2:$G$13,2,0),DAY(H5946)),
IF(E5946="quarterly",DATE(IF(MONTH(H5946)&gt;=10,YEAR(H5946)+1,YEAR(H5946)),VLOOKUP(MONTH(H5946),index!$D$2:$G$13,3,0),DAY(H5946)),
IF(E5946="halfyearly",DATE(IF(MONTH(H5946)&gt;=7,YEAR(H5946)+1,YEAR(H5946)),VLOOKUP(MONTH(H5946),index!$D$2:$G$13,4,0),DAY(H5946)),
DATE(YEAR(H5946)+1,MONTH(H5946),DAY(H5946)))))-H5946))+H5946)</f>
        <v/>
      </c>
      <c r="J5946" s="9" t="str">
        <f t="shared" si="574"/>
        <v/>
      </c>
      <c r="K5946" s="11" t="str">
        <f t="shared" si="575"/>
        <v/>
      </c>
      <c r="L5946" s="11" t="str">
        <f t="shared" si="576"/>
        <v/>
      </c>
      <c r="M5946" s="11" t="str">
        <f>IF(A5946="","",VLOOKUP(E5946,index!$A$1:$B$6,2,0)*K5946*G5946)</f>
        <v/>
      </c>
      <c r="N5946" s="11" t="str">
        <f>IF(A5946="","",-PMT(G5946*VLOOKUP(E5946,index!$A$1:$B$6,2,0),C5946,F5946,0,0))</f>
        <v/>
      </c>
      <c r="O5946" s="11" t="str">
        <f t="shared" si="577"/>
        <v/>
      </c>
      <c r="P5946" s="11" t="str">
        <f t="shared" si="572"/>
        <v/>
      </c>
    </row>
    <row r="5947" spans="1:16" x14ac:dyDescent="0.25">
      <c r="A5947" s="9" t="str">
        <f>IF(A5946="","",IF(B5946&lt;C5946,A5946,IF(A5946=MAX('entry data'!$B$8:$B$507),"",A5946+1)))</f>
        <v/>
      </c>
      <c r="B5947" s="9" t="str">
        <f t="shared" si="573"/>
        <v/>
      </c>
      <c r="C5947" s="9" t="str">
        <f>IF(ISERROR(VLOOKUP(A5947,'entry data'!B:G,6,0)),"",VLOOKUP(A5947,'entry data'!B:G,6,0))</f>
        <v/>
      </c>
      <c r="D5947" s="9" t="str">
        <f>IF(ISERROR(VLOOKUP(A5947,'entry data'!B:C,2,0)),"",VLOOKUP(A5947,'entry data'!B:C,2,0))</f>
        <v/>
      </c>
      <c r="E5947" s="9" t="str">
        <f>IF(ISERROR(VLOOKUP(A5947,'entry data'!B:E,4,0)),"",VLOOKUP(A5947,'entry data'!B:E,4,0))</f>
        <v/>
      </c>
      <c r="F5947" s="11" t="str">
        <f>IF(A5947="","",IF(ISERROR(VLOOKUP(A5947,'entry data'!B:F,5,0)),"",VLOOKUP(A5947,'entry data'!B:F,5,0)))</f>
        <v/>
      </c>
      <c r="G5947" s="12" t="str">
        <f>IF(A5947="","",IF(ISERROR(VLOOKUP(A5947,'entry data'!B:I,8,0)),"",VLOOKUP(A5947,'entry data'!B:I,7,0)))</f>
        <v/>
      </c>
      <c r="H5947" s="13" t="str">
        <f>IF(A5947="","",IF(B5947=1,VLOOKUP(A5947,'entry data'!B:D,3,0),I5946))</f>
        <v/>
      </c>
      <c r="I5947" s="14" t="str">
        <f>IF(A5947="","",IF(E5947="weekly",7,IF(E5947="fortnightly",14,IF(E5947="monthly",DATE(IF(MONTH(H5947)=12,YEAR(H5947)+1,YEAR(H5947)),VLOOKUP(MONTH(H5947),index!$D$2:$G$13,2,0),DAY(H5947)),
IF(E5947="quarterly",DATE(IF(MONTH(H5947)&gt;=10,YEAR(H5947)+1,YEAR(H5947)),VLOOKUP(MONTH(H5947),index!$D$2:$G$13,3,0),DAY(H5947)),
IF(E5947="halfyearly",DATE(IF(MONTH(H5947)&gt;=7,YEAR(H5947)+1,YEAR(H5947)),VLOOKUP(MONTH(H5947),index!$D$2:$G$13,4,0),DAY(H5947)),
DATE(YEAR(H5947)+1,MONTH(H5947),DAY(H5947)))))-H5947))+H5947)</f>
        <v/>
      </c>
      <c r="J5947" s="9" t="str">
        <f t="shared" si="574"/>
        <v/>
      </c>
      <c r="K5947" s="11" t="str">
        <f t="shared" si="575"/>
        <v/>
      </c>
      <c r="L5947" s="11" t="str">
        <f t="shared" si="576"/>
        <v/>
      </c>
      <c r="M5947" s="11" t="str">
        <f>IF(A5947="","",VLOOKUP(E5947,index!$A$1:$B$6,2,0)*K5947*G5947)</f>
        <v/>
      </c>
      <c r="N5947" s="11" t="str">
        <f>IF(A5947="","",-PMT(G5947*VLOOKUP(E5947,index!$A$1:$B$6,2,0),C5947,F5947,0,0))</f>
        <v/>
      </c>
      <c r="O5947" s="11" t="str">
        <f t="shared" si="577"/>
        <v/>
      </c>
      <c r="P5947" s="11" t="str">
        <f t="shared" si="572"/>
        <v/>
      </c>
    </row>
    <row r="5948" spans="1:16" x14ac:dyDescent="0.25">
      <c r="A5948" s="9" t="str">
        <f>IF(A5947="","",IF(B5947&lt;C5947,A5947,IF(A5947=MAX('entry data'!$B$8:$B$507),"",A5947+1)))</f>
        <v/>
      </c>
      <c r="B5948" s="9" t="str">
        <f t="shared" si="573"/>
        <v/>
      </c>
      <c r="C5948" s="9" t="str">
        <f>IF(ISERROR(VLOOKUP(A5948,'entry data'!B:G,6,0)),"",VLOOKUP(A5948,'entry data'!B:G,6,0))</f>
        <v/>
      </c>
      <c r="D5948" s="9" t="str">
        <f>IF(ISERROR(VLOOKUP(A5948,'entry data'!B:C,2,0)),"",VLOOKUP(A5948,'entry data'!B:C,2,0))</f>
        <v/>
      </c>
      <c r="E5948" s="9" t="str">
        <f>IF(ISERROR(VLOOKUP(A5948,'entry data'!B:E,4,0)),"",VLOOKUP(A5948,'entry data'!B:E,4,0))</f>
        <v/>
      </c>
      <c r="F5948" s="11" t="str">
        <f>IF(A5948="","",IF(ISERROR(VLOOKUP(A5948,'entry data'!B:F,5,0)),"",VLOOKUP(A5948,'entry data'!B:F,5,0)))</f>
        <v/>
      </c>
      <c r="G5948" s="12" t="str">
        <f>IF(A5948="","",IF(ISERROR(VLOOKUP(A5948,'entry data'!B:I,8,0)),"",VLOOKUP(A5948,'entry data'!B:I,7,0)))</f>
        <v/>
      </c>
      <c r="H5948" s="13" t="str">
        <f>IF(A5948="","",IF(B5948=1,VLOOKUP(A5948,'entry data'!B:D,3,0),I5947))</f>
        <v/>
      </c>
      <c r="I5948" s="14" t="str">
        <f>IF(A5948="","",IF(E5948="weekly",7,IF(E5948="fortnightly",14,IF(E5948="monthly",DATE(IF(MONTH(H5948)=12,YEAR(H5948)+1,YEAR(H5948)),VLOOKUP(MONTH(H5948),index!$D$2:$G$13,2,0),DAY(H5948)),
IF(E5948="quarterly",DATE(IF(MONTH(H5948)&gt;=10,YEAR(H5948)+1,YEAR(H5948)),VLOOKUP(MONTH(H5948),index!$D$2:$G$13,3,0),DAY(H5948)),
IF(E5948="halfyearly",DATE(IF(MONTH(H5948)&gt;=7,YEAR(H5948)+1,YEAR(H5948)),VLOOKUP(MONTH(H5948),index!$D$2:$G$13,4,0),DAY(H5948)),
DATE(YEAR(H5948)+1,MONTH(H5948),DAY(H5948)))))-H5948))+H5948)</f>
        <v/>
      </c>
      <c r="J5948" s="9" t="str">
        <f t="shared" si="574"/>
        <v/>
      </c>
      <c r="K5948" s="11" t="str">
        <f t="shared" si="575"/>
        <v/>
      </c>
      <c r="L5948" s="11" t="str">
        <f t="shared" si="576"/>
        <v/>
      </c>
      <c r="M5948" s="11" t="str">
        <f>IF(A5948="","",VLOOKUP(E5948,index!$A$1:$B$6,2,0)*K5948*G5948)</f>
        <v/>
      </c>
      <c r="N5948" s="11" t="str">
        <f>IF(A5948="","",-PMT(G5948*VLOOKUP(E5948,index!$A$1:$B$6,2,0),C5948,F5948,0,0))</f>
        <v/>
      </c>
      <c r="O5948" s="11" t="str">
        <f t="shared" si="577"/>
        <v/>
      </c>
      <c r="P5948" s="11" t="str">
        <f t="shared" si="572"/>
        <v/>
      </c>
    </row>
    <row r="5949" spans="1:16" x14ac:dyDescent="0.25">
      <c r="A5949" s="9" t="str">
        <f>IF(A5948="","",IF(B5948&lt;C5948,A5948,IF(A5948=MAX('entry data'!$B$8:$B$507),"",A5948+1)))</f>
        <v/>
      </c>
      <c r="B5949" s="9" t="str">
        <f t="shared" si="573"/>
        <v/>
      </c>
      <c r="C5949" s="9" t="str">
        <f>IF(ISERROR(VLOOKUP(A5949,'entry data'!B:G,6,0)),"",VLOOKUP(A5949,'entry data'!B:G,6,0))</f>
        <v/>
      </c>
      <c r="D5949" s="9" t="str">
        <f>IF(ISERROR(VLOOKUP(A5949,'entry data'!B:C,2,0)),"",VLOOKUP(A5949,'entry data'!B:C,2,0))</f>
        <v/>
      </c>
      <c r="E5949" s="9" t="str">
        <f>IF(ISERROR(VLOOKUP(A5949,'entry data'!B:E,4,0)),"",VLOOKUP(A5949,'entry data'!B:E,4,0))</f>
        <v/>
      </c>
      <c r="F5949" s="11" t="str">
        <f>IF(A5949="","",IF(ISERROR(VLOOKUP(A5949,'entry data'!B:F,5,0)),"",VLOOKUP(A5949,'entry data'!B:F,5,0)))</f>
        <v/>
      </c>
      <c r="G5949" s="12" t="str">
        <f>IF(A5949="","",IF(ISERROR(VLOOKUP(A5949,'entry data'!B:I,8,0)),"",VLOOKUP(A5949,'entry data'!B:I,7,0)))</f>
        <v/>
      </c>
      <c r="H5949" s="13" t="str">
        <f>IF(A5949="","",IF(B5949=1,VLOOKUP(A5949,'entry data'!B:D,3,0),I5948))</f>
        <v/>
      </c>
      <c r="I5949" s="14" t="str">
        <f>IF(A5949="","",IF(E5949="weekly",7,IF(E5949="fortnightly",14,IF(E5949="monthly",DATE(IF(MONTH(H5949)=12,YEAR(H5949)+1,YEAR(H5949)),VLOOKUP(MONTH(H5949),index!$D$2:$G$13,2,0),DAY(H5949)),
IF(E5949="quarterly",DATE(IF(MONTH(H5949)&gt;=10,YEAR(H5949)+1,YEAR(H5949)),VLOOKUP(MONTH(H5949),index!$D$2:$G$13,3,0),DAY(H5949)),
IF(E5949="halfyearly",DATE(IF(MONTH(H5949)&gt;=7,YEAR(H5949)+1,YEAR(H5949)),VLOOKUP(MONTH(H5949),index!$D$2:$G$13,4,0),DAY(H5949)),
DATE(YEAR(H5949)+1,MONTH(H5949),DAY(H5949)))))-H5949))+H5949)</f>
        <v/>
      </c>
      <c r="J5949" s="9" t="str">
        <f t="shared" si="574"/>
        <v/>
      </c>
      <c r="K5949" s="11" t="str">
        <f t="shared" si="575"/>
        <v/>
      </c>
      <c r="L5949" s="11" t="str">
        <f t="shared" si="576"/>
        <v/>
      </c>
      <c r="M5949" s="11" t="str">
        <f>IF(A5949="","",VLOOKUP(E5949,index!$A$1:$B$6,2,0)*K5949*G5949)</f>
        <v/>
      </c>
      <c r="N5949" s="11" t="str">
        <f>IF(A5949="","",-PMT(G5949*VLOOKUP(E5949,index!$A$1:$B$6,2,0),C5949,F5949,0,0))</f>
        <v/>
      </c>
      <c r="O5949" s="11" t="str">
        <f t="shared" si="577"/>
        <v/>
      </c>
      <c r="P5949" s="11" t="str">
        <f t="shared" si="572"/>
        <v/>
      </c>
    </row>
    <row r="5950" spans="1:16" x14ac:dyDescent="0.25">
      <c r="A5950" s="9" t="str">
        <f>IF(A5949="","",IF(B5949&lt;C5949,A5949,IF(A5949=MAX('entry data'!$B$8:$B$507),"",A5949+1)))</f>
        <v/>
      </c>
      <c r="B5950" s="9" t="str">
        <f t="shared" si="573"/>
        <v/>
      </c>
      <c r="C5950" s="9" t="str">
        <f>IF(ISERROR(VLOOKUP(A5950,'entry data'!B:G,6,0)),"",VLOOKUP(A5950,'entry data'!B:G,6,0))</f>
        <v/>
      </c>
      <c r="D5950" s="9" t="str">
        <f>IF(ISERROR(VLOOKUP(A5950,'entry data'!B:C,2,0)),"",VLOOKUP(A5950,'entry data'!B:C,2,0))</f>
        <v/>
      </c>
      <c r="E5950" s="9" t="str">
        <f>IF(ISERROR(VLOOKUP(A5950,'entry data'!B:E,4,0)),"",VLOOKUP(A5950,'entry data'!B:E,4,0))</f>
        <v/>
      </c>
      <c r="F5950" s="11" t="str">
        <f>IF(A5950="","",IF(ISERROR(VLOOKUP(A5950,'entry data'!B:F,5,0)),"",VLOOKUP(A5950,'entry data'!B:F,5,0)))</f>
        <v/>
      </c>
      <c r="G5950" s="12" t="str">
        <f>IF(A5950="","",IF(ISERROR(VLOOKUP(A5950,'entry data'!B:I,8,0)),"",VLOOKUP(A5950,'entry data'!B:I,7,0)))</f>
        <v/>
      </c>
      <c r="H5950" s="13" t="str">
        <f>IF(A5950="","",IF(B5950=1,VLOOKUP(A5950,'entry data'!B:D,3,0),I5949))</f>
        <v/>
      </c>
      <c r="I5950" s="14" t="str">
        <f>IF(A5950="","",IF(E5950="weekly",7,IF(E5950="fortnightly",14,IF(E5950="monthly",DATE(IF(MONTH(H5950)=12,YEAR(H5950)+1,YEAR(H5950)),VLOOKUP(MONTH(H5950),index!$D$2:$G$13,2,0),DAY(H5950)),
IF(E5950="quarterly",DATE(IF(MONTH(H5950)&gt;=10,YEAR(H5950)+1,YEAR(H5950)),VLOOKUP(MONTH(H5950),index!$D$2:$G$13,3,0),DAY(H5950)),
IF(E5950="halfyearly",DATE(IF(MONTH(H5950)&gt;=7,YEAR(H5950)+1,YEAR(H5950)),VLOOKUP(MONTH(H5950),index!$D$2:$G$13,4,0),DAY(H5950)),
DATE(YEAR(H5950)+1,MONTH(H5950),DAY(H5950)))))-H5950))+H5950)</f>
        <v/>
      </c>
      <c r="J5950" s="9" t="str">
        <f t="shared" si="574"/>
        <v/>
      </c>
      <c r="K5950" s="11" t="str">
        <f t="shared" si="575"/>
        <v/>
      </c>
      <c r="L5950" s="11" t="str">
        <f t="shared" si="576"/>
        <v/>
      </c>
      <c r="M5950" s="11" t="str">
        <f>IF(A5950="","",VLOOKUP(E5950,index!$A$1:$B$6,2,0)*K5950*G5950)</f>
        <v/>
      </c>
      <c r="N5950" s="11" t="str">
        <f>IF(A5950="","",-PMT(G5950*VLOOKUP(E5950,index!$A$1:$B$6,2,0),C5950,F5950,0,0))</f>
        <v/>
      </c>
      <c r="O5950" s="11" t="str">
        <f t="shared" si="577"/>
        <v/>
      </c>
      <c r="P5950" s="11" t="str">
        <f t="shared" si="572"/>
        <v/>
      </c>
    </row>
    <row r="5951" spans="1:16" x14ac:dyDescent="0.25">
      <c r="A5951" s="9" t="str">
        <f>IF(A5950="","",IF(B5950&lt;C5950,A5950,IF(A5950=MAX('entry data'!$B$8:$B$507),"",A5950+1)))</f>
        <v/>
      </c>
      <c r="B5951" s="9" t="str">
        <f t="shared" si="573"/>
        <v/>
      </c>
      <c r="C5951" s="9" t="str">
        <f>IF(ISERROR(VLOOKUP(A5951,'entry data'!B:G,6,0)),"",VLOOKUP(A5951,'entry data'!B:G,6,0))</f>
        <v/>
      </c>
      <c r="D5951" s="9" t="str">
        <f>IF(ISERROR(VLOOKUP(A5951,'entry data'!B:C,2,0)),"",VLOOKUP(A5951,'entry data'!B:C,2,0))</f>
        <v/>
      </c>
      <c r="E5951" s="9" t="str">
        <f>IF(ISERROR(VLOOKUP(A5951,'entry data'!B:E,4,0)),"",VLOOKUP(A5951,'entry data'!B:E,4,0))</f>
        <v/>
      </c>
      <c r="F5951" s="11" t="str">
        <f>IF(A5951="","",IF(ISERROR(VLOOKUP(A5951,'entry data'!B:F,5,0)),"",VLOOKUP(A5951,'entry data'!B:F,5,0)))</f>
        <v/>
      </c>
      <c r="G5951" s="12" t="str">
        <f>IF(A5951="","",IF(ISERROR(VLOOKUP(A5951,'entry data'!B:I,8,0)),"",VLOOKUP(A5951,'entry data'!B:I,7,0)))</f>
        <v/>
      </c>
      <c r="H5951" s="13" t="str">
        <f>IF(A5951="","",IF(B5951=1,VLOOKUP(A5951,'entry data'!B:D,3,0),I5950))</f>
        <v/>
      </c>
      <c r="I5951" s="14" t="str">
        <f>IF(A5951="","",IF(E5951="weekly",7,IF(E5951="fortnightly",14,IF(E5951="monthly",DATE(IF(MONTH(H5951)=12,YEAR(H5951)+1,YEAR(H5951)),VLOOKUP(MONTH(H5951),index!$D$2:$G$13,2,0),DAY(H5951)),
IF(E5951="quarterly",DATE(IF(MONTH(H5951)&gt;=10,YEAR(H5951)+1,YEAR(H5951)),VLOOKUP(MONTH(H5951),index!$D$2:$G$13,3,0),DAY(H5951)),
IF(E5951="halfyearly",DATE(IF(MONTH(H5951)&gt;=7,YEAR(H5951)+1,YEAR(H5951)),VLOOKUP(MONTH(H5951),index!$D$2:$G$13,4,0),DAY(H5951)),
DATE(YEAR(H5951)+1,MONTH(H5951),DAY(H5951)))))-H5951))+H5951)</f>
        <v/>
      </c>
      <c r="J5951" s="9" t="str">
        <f t="shared" si="574"/>
        <v/>
      </c>
      <c r="K5951" s="11" t="str">
        <f t="shared" si="575"/>
        <v/>
      </c>
      <c r="L5951" s="11" t="str">
        <f t="shared" si="576"/>
        <v/>
      </c>
      <c r="M5951" s="11" t="str">
        <f>IF(A5951="","",VLOOKUP(E5951,index!$A$1:$B$6,2,0)*K5951*G5951)</f>
        <v/>
      </c>
      <c r="N5951" s="11" t="str">
        <f>IF(A5951="","",-PMT(G5951*VLOOKUP(E5951,index!$A$1:$B$6,2,0),C5951,F5951,0,0))</f>
        <v/>
      </c>
      <c r="O5951" s="11" t="str">
        <f t="shared" si="577"/>
        <v/>
      </c>
      <c r="P5951" s="11" t="str">
        <f t="shared" si="572"/>
        <v/>
      </c>
    </row>
    <row r="5952" spans="1:16" x14ac:dyDescent="0.25">
      <c r="A5952" s="9" t="str">
        <f>IF(A5951="","",IF(B5951&lt;C5951,A5951,IF(A5951=MAX('entry data'!$B$8:$B$507),"",A5951+1)))</f>
        <v/>
      </c>
      <c r="B5952" s="9" t="str">
        <f t="shared" si="573"/>
        <v/>
      </c>
      <c r="C5952" s="9" t="str">
        <f>IF(ISERROR(VLOOKUP(A5952,'entry data'!B:G,6,0)),"",VLOOKUP(A5952,'entry data'!B:G,6,0))</f>
        <v/>
      </c>
      <c r="D5952" s="9" t="str">
        <f>IF(ISERROR(VLOOKUP(A5952,'entry data'!B:C,2,0)),"",VLOOKUP(A5952,'entry data'!B:C,2,0))</f>
        <v/>
      </c>
      <c r="E5952" s="9" t="str">
        <f>IF(ISERROR(VLOOKUP(A5952,'entry data'!B:E,4,0)),"",VLOOKUP(A5952,'entry data'!B:E,4,0))</f>
        <v/>
      </c>
      <c r="F5952" s="11" t="str">
        <f>IF(A5952="","",IF(ISERROR(VLOOKUP(A5952,'entry data'!B:F,5,0)),"",VLOOKUP(A5952,'entry data'!B:F,5,0)))</f>
        <v/>
      </c>
      <c r="G5952" s="12" t="str">
        <f>IF(A5952="","",IF(ISERROR(VLOOKUP(A5952,'entry data'!B:I,8,0)),"",VLOOKUP(A5952,'entry data'!B:I,7,0)))</f>
        <v/>
      </c>
      <c r="H5952" s="13" t="str">
        <f>IF(A5952="","",IF(B5952=1,VLOOKUP(A5952,'entry data'!B:D,3,0),I5951))</f>
        <v/>
      </c>
      <c r="I5952" s="14" t="str">
        <f>IF(A5952="","",IF(E5952="weekly",7,IF(E5952="fortnightly",14,IF(E5952="monthly",DATE(IF(MONTH(H5952)=12,YEAR(H5952)+1,YEAR(H5952)),VLOOKUP(MONTH(H5952),index!$D$2:$G$13,2,0),DAY(H5952)),
IF(E5952="quarterly",DATE(IF(MONTH(H5952)&gt;=10,YEAR(H5952)+1,YEAR(H5952)),VLOOKUP(MONTH(H5952),index!$D$2:$G$13,3,0),DAY(H5952)),
IF(E5952="halfyearly",DATE(IF(MONTH(H5952)&gt;=7,YEAR(H5952)+1,YEAR(H5952)),VLOOKUP(MONTH(H5952),index!$D$2:$G$13,4,0),DAY(H5952)),
DATE(YEAR(H5952)+1,MONTH(H5952),DAY(H5952)))))-H5952))+H5952)</f>
        <v/>
      </c>
      <c r="J5952" s="9" t="str">
        <f t="shared" si="574"/>
        <v/>
      </c>
      <c r="K5952" s="11" t="str">
        <f t="shared" si="575"/>
        <v/>
      </c>
      <c r="L5952" s="11" t="str">
        <f t="shared" si="576"/>
        <v/>
      </c>
      <c r="M5952" s="11" t="str">
        <f>IF(A5952="","",VLOOKUP(E5952,index!$A$1:$B$6,2,0)*K5952*G5952)</f>
        <v/>
      </c>
      <c r="N5952" s="11" t="str">
        <f>IF(A5952="","",-PMT(G5952*VLOOKUP(E5952,index!$A$1:$B$6,2,0),C5952,F5952,0,0))</f>
        <v/>
      </c>
      <c r="O5952" s="11" t="str">
        <f t="shared" si="577"/>
        <v/>
      </c>
      <c r="P5952" s="11" t="str">
        <f t="shared" si="572"/>
        <v/>
      </c>
    </row>
    <row r="5953" spans="1:16" x14ac:dyDescent="0.25">
      <c r="A5953" s="9" t="str">
        <f>IF(A5952="","",IF(B5952&lt;C5952,A5952,IF(A5952=MAX('entry data'!$B$8:$B$507),"",A5952+1)))</f>
        <v/>
      </c>
      <c r="B5953" s="9" t="str">
        <f t="shared" si="573"/>
        <v/>
      </c>
      <c r="C5953" s="9" t="str">
        <f>IF(ISERROR(VLOOKUP(A5953,'entry data'!B:G,6,0)),"",VLOOKUP(A5953,'entry data'!B:G,6,0))</f>
        <v/>
      </c>
      <c r="D5953" s="9" t="str">
        <f>IF(ISERROR(VLOOKUP(A5953,'entry data'!B:C,2,0)),"",VLOOKUP(A5953,'entry data'!B:C,2,0))</f>
        <v/>
      </c>
      <c r="E5953" s="9" t="str">
        <f>IF(ISERROR(VLOOKUP(A5953,'entry data'!B:E,4,0)),"",VLOOKUP(A5953,'entry data'!B:E,4,0))</f>
        <v/>
      </c>
      <c r="F5953" s="11" t="str">
        <f>IF(A5953="","",IF(ISERROR(VLOOKUP(A5953,'entry data'!B:F,5,0)),"",VLOOKUP(A5953,'entry data'!B:F,5,0)))</f>
        <v/>
      </c>
      <c r="G5953" s="12" t="str">
        <f>IF(A5953="","",IF(ISERROR(VLOOKUP(A5953,'entry data'!B:I,8,0)),"",VLOOKUP(A5953,'entry data'!B:I,7,0)))</f>
        <v/>
      </c>
      <c r="H5953" s="13" t="str">
        <f>IF(A5953="","",IF(B5953=1,VLOOKUP(A5953,'entry data'!B:D,3,0),I5952))</f>
        <v/>
      </c>
      <c r="I5953" s="14" t="str">
        <f>IF(A5953="","",IF(E5953="weekly",7,IF(E5953="fortnightly",14,IF(E5953="monthly",DATE(IF(MONTH(H5953)=12,YEAR(H5953)+1,YEAR(H5953)),VLOOKUP(MONTH(H5953),index!$D$2:$G$13,2,0),DAY(H5953)),
IF(E5953="quarterly",DATE(IF(MONTH(H5953)&gt;=10,YEAR(H5953)+1,YEAR(H5953)),VLOOKUP(MONTH(H5953),index!$D$2:$G$13,3,0),DAY(H5953)),
IF(E5953="halfyearly",DATE(IF(MONTH(H5953)&gt;=7,YEAR(H5953)+1,YEAR(H5953)),VLOOKUP(MONTH(H5953),index!$D$2:$G$13,4,0),DAY(H5953)),
DATE(YEAR(H5953)+1,MONTH(H5953),DAY(H5953)))))-H5953))+H5953)</f>
        <v/>
      </c>
      <c r="J5953" s="9" t="str">
        <f t="shared" si="574"/>
        <v/>
      </c>
      <c r="K5953" s="11" t="str">
        <f t="shared" si="575"/>
        <v/>
      </c>
      <c r="L5953" s="11" t="str">
        <f t="shared" si="576"/>
        <v/>
      </c>
      <c r="M5953" s="11" t="str">
        <f>IF(A5953="","",VLOOKUP(E5953,index!$A$1:$B$6,2,0)*K5953*G5953)</f>
        <v/>
      </c>
      <c r="N5953" s="11" t="str">
        <f>IF(A5953="","",-PMT(G5953*VLOOKUP(E5953,index!$A$1:$B$6,2,0),C5953,F5953,0,0))</f>
        <v/>
      </c>
      <c r="O5953" s="11" t="str">
        <f t="shared" si="577"/>
        <v/>
      </c>
      <c r="P5953" s="11" t="str">
        <f t="shared" si="572"/>
        <v/>
      </c>
    </row>
    <row r="5954" spans="1:16" x14ac:dyDescent="0.25">
      <c r="A5954" s="9" t="str">
        <f>IF(A5953="","",IF(B5953&lt;C5953,A5953,IF(A5953=MAX('entry data'!$B$8:$B$507),"",A5953+1)))</f>
        <v/>
      </c>
      <c r="B5954" s="9" t="str">
        <f t="shared" si="573"/>
        <v/>
      </c>
      <c r="C5954" s="9" t="str">
        <f>IF(ISERROR(VLOOKUP(A5954,'entry data'!B:G,6,0)),"",VLOOKUP(A5954,'entry data'!B:G,6,0))</f>
        <v/>
      </c>
      <c r="D5954" s="9" t="str">
        <f>IF(ISERROR(VLOOKUP(A5954,'entry data'!B:C,2,0)),"",VLOOKUP(A5954,'entry data'!B:C,2,0))</f>
        <v/>
      </c>
      <c r="E5954" s="9" t="str">
        <f>IF(ISERROR(VLOOKUP(A5954,'entry data'!B:E,4,0)),"",VLOOKUP(A5954,'entry data'!B:E,4,0))</f>
        <v/>
      </c>
      <c r="F5954" s="11" t="str">
        <f>IF(A5954="","",IF(ISERROR(VLOOKUP(A5954,'entry data'!B:F,5,0)),"",VLOOKUP(A5954,'entry data'!B:F,5,0)))</f>
        <v/>
      </c>
      <c r="G5954" s="12" t="str">
        <f>IF(A5954="","",IF(ISERROR(VLOOKUP(A5954,'entry data'!B:I,8,0)),"",VLOOKUP(A5954,'entry data'!B:I,7,0)))</f>
        <v/>
      </c>
      <c r="H5954" s="13" t="str">
        <f>IF(A5954="","",IF(B5954=1,VLOOKUP(A5954,'entry data'!B:D,3,0),I5953))</f>
        <v/>
      </c>
      <c r="I5954" s="14" t="str">
        <f>IF(A5954="","",IF(E5954="weekly",7,IF(E5954="fortnightly",14,IF(E5954="monthly",DATE(IF(MONTH(H5954)=12,YEAR(H5954)+1,YEAR(H5954)),VLOOKUP(MONTH(H5954),index!$D$2:$G$13,2,0),DAY(H5954)),
IF(E5954="quarterly",DATE(IF(MONTH(H5954)&gt;=10,YEAR(H5954)+1,YEAR(H5954)),VLOOKUP(MONTH(H5954),index!$D$2:$G$13,3,0),DAY(H5954)),
IF(E5954="halfyearly",DATE(IF(MONTH(H5954)&gt;=7,YEAR(H5954)+1,YEAR(H5954)),VLOOKUP(MONTH(H5954),index!$D$2:$G$13,4,0),DAY(H5954)),
DATE(YEAR(H5954)+1,MONTH(H5954),DAY(H5954)))))-H5954))+H5954)</f>
        <v/>
      </c>
      <c r="J5954" s="9" t="str">
        <f t="shared" si="574"/>
        <v/>
      </c>
      <c r="K5954" s="11" t="str">
        <f t="shared" si="575"/>
        <v/>
      </c>
      <c r="L5954" s="11" t="str">
        <f t="shared" si="576"/>
        <v/>
      </c>
      <c r="M5954" s="11" t="str">
        <f>IF(A5954="","",VLOOKUP(E5954,index!$A$1:$B$6,2,0)*K5954*G5954)</f>
        <v/>
      </c>
      <c r="N5954" s="11" t="str">
        <f>IF(A5954="","",-PMT(G5954*VLOOKUP(E5954,index!$A$1:$B$6,2,0),C5954,F5954,0,0))</f>
        <v/>
      </c>
      <c r="O5954" s="11" t="str">
        <f t="shared" si="577"/>
        <v/>
      </c>
      <c r="P5954" s="11" t="str">
        <f t="shared" si="572"/>
        <v/>
      </c>
    </row>
    <row r="5955" spans="1:16" x14ac:dyDescent="0.25">
      <c r="A5955" s="9" t="str">
        <f>IF(A5954="","",IF(B5954&lt;C5954,A5954,IF(A5954=MAX('entry data'!$B$8:$B$507),"",A5954+1)))</f>
        <v/>
      </c>
      <c r="B5955" s="9" t="str">
        <f t="shared" si="573"/>
        <v/>
      </c>
      <c r="C5955" s="9" t="str">
        <f>IF(ISERROR(VLOOKUP(A5955,'entry data'!B:G,6,0)),"",VLOOKUP(A5955,'entry data'!B:G,6,0))</f>
        <v/>
      </c>
      <c r="D5955" s="9" t="str">
        <f>IF(ISERROR(VLOOKUP(A5955,'entry data'!B:C,2,0)),"",VLOOKUP(A5955,'entry data'!B:C,2,0))</f>
        <v/>
      </c>
      <c r="E5955" s="9" t="str">
        <f>IF(ISERROR(VLOOKUP(A5955,'entry data'!B:E,4,0)),"",VLOOKUP(A5955,'entry data'!B:E,4,0))</f>
        <v/>
      </c>
      <c r="F5955" s="11" t="str">
        <f>IF(A5955="","",IF(ISERROR(VLOOKUP(A5955,'entry data'!B:F,5,0)),"",VLOOKUP(A5955,'entry data'!B:F,5,0)))</f>
        <v/>
      </c>
      <c r="G5955" s="12" t="str">
        <f>IF(A5955="","",IF(ISERROR(VLOOKUP(A5955,'entry data'!B:I,8,0)),"",VLOOKUP(A5955,'entry data'!B:I,7,0)))</f>
        <v/>
      </c>
      <c r="H5955" s="13" t="str">
        <f>IF(A5955="","",IF(B5955=1,VLOOKUP(A5955,'entry data'!B:D,3,0),I5954))</f>
        <v/>
      </c>
      <c r="I5955" s="14" t="str">
        <f>IF(A5955="","",IF(E5955="weekly",7,IF(E5955="fortnightly",14,IF(E5955="monthly",DATE(IF(MONTH(H5955)=12,YEAR(H5955)+1,YEAR(H5955)),VLOOKUP(MONTH(H5955),index!$D$2:$G$13,2,0),DAY(H5955)),
IF(E5955="quarterly",DATE(IF(MONTH(H5955)&gt;=10,YEAR(H5955)+1,YEAR(H5955)),VLOOKUP(MONTH(H5955),index!$D$2:$G$13,3,0),DAY(H5955)),
IF(E5955="halfyearly",DATE(IF(MONTH(H5955)&gt;=7,YEAR(H5955)+1,YEAR(H5955)),VLOOKUP(MONTH(H5955),index!$D$2:$G$13,4,0),DAY(H5955)),
DATE(YEAR(H5955)+1,MONTH(H5955),DAY(H5955)))))-H5955))+H5955)</f>
        <v/>
      </c>
      <c r="J5955" s="9" t="str">
        <f t="shared" si="574"/>
        <v/>
      </c>
      <c r="K5955" s="11" t="str">
        <f t="shared" si="575"/>
        <v/>
      </c>
      <c r="L5955" s="11" t="str">
        <f t="shared" si="576"/>
        <v/>
      </c>
      <c r="M5955" s="11" t="str">
        <f>IF(A5955="","",VLOOKUP(E5955,index!$A$1:$B$6,2,0)*K5955*G5955)</f>
        <v/>
      </c>
      <c r="N5955" s="11" t="str">
        <f>IF(A5955="","",-PMT(G5955*VLOOKUP(E5955,index!$A$1:$B$6,2,0),C5955,F5955,0,0))</f>
        <v/>
      </c>
      <c r="O5955" s="11" t="str">
        <f t="shared" si="577"/>
        <v/>
      </c>
      <c r="P5955" s="11" t="str">
        <f t="shared" ref="P5955:P6018" si="578">IF(A5955="","",IF(J5955&lt;&gt;J5956,O5955,0))</f>
        <v/>
      </c>
    </row>
    <row r="5956" spans="1:16" x14ac:dyDescent="0.25">
      <c r="A5956" s="9" t="str">
        <f>IF(A5955="","",IF(B5955&lt;C5955,A5955,IF(A5955=MAX('entry data'!$B$8:$B$507),"",A5955+1)))</f>
        <v/>
      </c>
      <c r="B5956" s="9" t="str">
        <f t="shared" si="573"/>
        <v/>
      </c>
      <c r="C5956" s="9" t="str">
        <f>IF(ISERROR(VLOOKUP(A5956,'entry data'!B:G,6,0)),"",VLOOKUP(A5956,'entry data'!B:G,6,0))</f>
        <v/>
      </c>
      <c r="D5956" s="9" t="str">
        <f>IF(ISERROR(VLOOKUP(A5956,'entry data'!B:C,2,0)),"",VLOOKUP(A5956,'entry data'!B:C,2,0))</f>
        <v/>
      </c>
      <c r="E5956" s="9" t="str">
        <f>IF(ISERROR(VLOOKUP(A5956,'entry data'!B:E,4,0)),"",VLOOKUP(A5956,'entry data'!B:E,4,0))</f>
        <v/>
      </c>
      <c r="F5956" s="11" t="str">
        <f>IF(A5956="","",IF(ISERROR(VLOOKUP(A5956,'entry data'!B:F,5,0)),"",VLOOKUP(A5956,'entry data'!B:F,5,0)))</f>
        <v/>
      </c>
      <c r="G5956" s="12" t="str">
        <f>IF(A5956="","",IF(ISERROR(VLOOKUP(A5956,'entry data'!B:I,8,0)),"",VLOOKUP(A5956,'entry data'!B:I,7,0)))</f>
        <v/>
      </c>
      <c r="H5956" s="13" t="str">
        <f>IF(A5956="","",IF(B5956=1,VLOOKUP(A5956,'entry data'!B:D,3,0),I5955))</f>
        <v/>
      </c>
      <c r="I5956" s="14" t="str">
        <f>IF(A5956="","",IF(E5956="weekly",7,IF(E5956="fortnightly",14,IF(E5956="monthly",DATE(IF(MONTH(H5956)=12,YEAR(H5956)+1,YEAR(H5956)),VLOOKUP(MONTH(H5956),index!$D$2:$G$13,2,0),DAY(H5956)),
IF(E5956="quarterly",DATE(IF(MONTH(H5956)&gt;=10,YEAR(H5956)+1,YEAR(H5956)),VLOOKUP(MONTH(H5956),index!$D$2:$G$13,3,0),DAY(H5956)),
IF(E5956="halfyearly",DATE(IF(MONTH(H5956)&gt;=7,YEAR(H5956)+1,YEAR(H5956)),VLOOKUP(MONTH(H5956),index!$D$2:$G$13,4,0),DAY(H5956)),
DATE(YEAR(H5956)+1,MONTH(H5956),DAY(H5956)))))-H5956))+H5956)</f>
        <v/>
      </c>
      <c r="J5956" s="9" t="str">
        <f t="shared" si="574"/>
        <v/>
      </c>
      <c r="K5956" s="11" t="str">
        <f t="shared" si="575"/>
        <v/>
      </c>
      <c r="L5956" s="11" t="str">
        <f t="shared" si="576"/>
        <v/>
      </c>
      <c r="M5956" s="11" t="str">
        <f>IF(A5956="","",VLOOKUP(E5956,index!$A$1:$B$6,2,0)*K5956*G5956)</f>
        <v/>
      </c>
      <c r="N5956" s="11" t="str">
        <f>IF(A5956="","",-PMT(G5956*VLOOKUP(E5956,index!$A$1:$B$6,2,0),C5956,F5956,0,0))</f>
        <v/>
      </c>
      <c r="O5956" s="11" t="str">
        <f t="shared" si="577"/>
        <v/>
      </c>
      <c r="P5956" s="11" t="str">
        <f t="shared" si="578"/>
        <v/>
      </c>
    </row>
    <row r="5957" spans="1:16" x14ac:dyDescent="0.25">
      <c r="A5957" s="9" t="str">
        <f>IF(A5956="","",IF(B5956&lt;C5956,A5956,IF(A5956=MAX('entry data'!$B$8:$B$507),"",A5956+1)))</f>
        <v/>
      </c>
      <c r="B5957" s="9" t="str">
        <f t="shared" si="573"/>
        <v/>
      </c>
      <c r="C5957" s="9" t="str">
        <f>IF(ISERROR(VLOOKUP(A5957,'entry data'!B:G,6,0)),"",VLOOKUP(A5957,'entry data'!B:G,6,0))</f>
        <v/>
      </c>
      <c r="D5957" s="9" t="str">
        <f>IF(ISERROR(VLOOKUP(A5957,'entry data'!B:C,2,0)),"",VLOOKUP(A5957,'entry data'!B:C,2,0))</f>
        <v/>
      </c>
      <c r="E5957" s="9" t="str">
        <f>IF(ISERROR(VLOOKUP(A5957,'entry data'!B:E,4,0)),"",VLOOKUP(A5957,'entry data'!B:E,4,0))</f>
        <v/>
      </c>
      <c r="F5957" s="11" t="str">
        <f>IF(A5957="","",IF(ISERROR(VLOOKUP(A5957,'entry data'!B:F,5,0)),"",VLOOKUP(A5957,'entry data'!B:F,5,0)))</f>
        <v/>
      </c>
      <c r="G5957" s="12" t="str">
        <f>IF(A5957="","",IF(ISERROR(VLOOKUP(A5957,'entry data'!B:I,8,0)),"",VLOOKUP(A5957,'entry data'!B:I,7,0)))</f>
        <v/>
      </c>
      <c r="H5957" s="13" t="str">
        <f>IF(A5957="","",IF(B5957=1,VLOOKUP(A5957,'entry data'!B:D,3,0),I5956))</f>
        <v/>
      </c>
      <c r="I5957" s="14" t="str">
        <f>IF(A5957="","",IF(E5957="weekly",7,IF(E5957="fortnightly",14,IF(E5957="monthly",DATE(IF(MONTH(H5957)=12,YEAR(H5957)+1,YEAR(H5957)),VLOOKUP(MONTH(H5957),index!$D$2:$G$13,2,0),DAY(H5957)),
IF(E5957="quarterly",DATE(IF(MONTH(H5957)&gt;=10,YEAR(H5957)+1,YEAR(H5957)),VLOOKUP(MONTH(H5957),index!$D$2:$G$13,3,0),DAY(H5957)),
IF(E5957="halfyearly",DATE(IF(MONTH(H5957)&gt;=7,YEAR(H5957)+1,YEAR(H5957)),VLOOKUP(MONTH(H5957),index!$D$2:$G$13,4,0),DAY(H5957)),
DATE(YEAR(H5957)+1,MONTH(H5957),DAY(H5957)))))-H5957))+H5957)</f>
        <v/>
      </c>
      <c r="J5957" s="9" t="str">
        <f t="shared" si="574"/>
        <v/>
      </c>
      <c r="K5957" s="11" t="str">
        <f t="shared" si="575"/>
        <v/>
      </c>
      <c r="L5957" s="11" t="str">
        <f t="shared" si="576"/>
        <v/>
      </c>
      <c r="M5957" s="11" t="str">
        <f>IF(A5957="","",VLOOKUP(E5957,index!$A$1:$B$6,2,0)*K5957*G5957)</f>
        <v/>
      </c>
      <c r="N5957" s="11" t="str">
        <f>IF(A5957="","",-PMT(G5957*VLOOKUP(E5957,index!$A$1:$B$6,2,0),C5957,F5957,0,0))</f>
        <v/>
      </c>
      <c r="O5957" s="11" t="str">
        <f t="shared" si="577"/>
        <v/>
      </c>
      <c r="P5957" s="11" t="str">
        <f t="shared" si="578"/>
        <v/>
      </c>
    </row>
    <row r="5958" spans="1:16" x14ac:dyDescent="0.25">
      <c r="A5958" s="9" t="str">
        <f>IF(A5957="","",IF(B5957&lt;C5957,A5957,IF(A5957=MAX('entry data'!$B$8:$B$507),"",A5957+1)))</f>
        <v/>
      </c>
      <c r="B5958" s="9" t="str">
        <f t="shared" si="573"/>
        <v/>
      </c>
      <c r="C5958" s="9" t="str">
        <f>IF(ISERROR(VLOOKUP(A5958,'entry data'!B:G,6,0)),"",VLOOKUP(A5958,'entry data'!B:G,6,0))</f>
        <v/>
      </c>
      <c r="D5958" s="9" t="str">
        <f>IF(ISERROR(VLOOKUP(A5958,'entry data'!B:C,2,0)),"",VLOOKUP(A5958,'entry data'!B:C,2,0))</f>
        <v/>
      </c>
      <c r="E5958" s="9" t="str">
        <f>IF(ISERROR(VLOOKUP(A5958,'entry data'!B:E,4,0)),"",VLOOKUP(A5958,'entry data'!B:E,4,0))</f>
        <v/>
      </c>
      <c r="F5958" s="11" t="str">
        <f>IF(A5958="","",IF(ISERROR(VLOOKUP(A5958,'entry data'!B:F,5,0)),"",VLOOKUP(A5958,'entry data'!B:F,5,0)))</f>
        <v/>
      </c>
      <c r="G5958" s="12" t="str">
        <f>IF(A5958="","",IF(ISERROR(VLOOKUP(A5958,'entry data'!B:I,8,0)),"",VLOOKUP(A5958,'entry data'!B:I,7,0)))</f>
        <v/>
      </c>
      <c r="H5958" s="13" t="str">
        <f>IF(A5958="","",IF(B5958=1,VLOOKUP(A5958,'entry data'!B:D,3,0),I5957))</f>
        <v/>
      </c>
      <c r="I5958" s="14" t="str">
        <f>IF(A5958="","",IF(E5958="weekly",7,IF(E5958="fortnightly",14,IF(E5958="monthly",DATE(IF(MONTH(H5958)=12,YEAR(H5958)+1,YEAR(H5958)),VLOOKUP(MONTH(H5958),index!$D$2:$G$13,2,0),DAY(H5958)),
IF(E5958="quarterly",DATE(IF(MONTH(H5958)&gt;=10,YEAR(H5958)+1,YEAR(H5958)),VLOOKUP(MONTH(H5958),index!$D$2:$G$13,3,0),DAY(H5958)),
IF(E5958="halfyearly",DATE(IF(MONTH(H5958)&gt;=7,YEAR(H5958)+1,YEAR(H5958)),VLOOKUP(MONTH(H5958),index!$D$2:$G$13,4,0),DAY(H5958)),
DATE(YEAR(H5958)+1,MONTH(H5958),DAY(H5958)))))-H5958))+H5958)</f>
        <v/>
      </c>
      <c r="J5958" s="9" t="str">
        <f t="shared" si="574"/>
        <v/>
      </c>
      <c r="K5958" s="11" t="str">
        <f t="shared" si="575"/>
        <v/>
      </c>
      <c r="L5958" s="11" t="str">
        <f t="shared" si="576"/>
        <v/>
      </c>
      <c r="M5958" s="11" t="str">
        <f>IF(A5958="","",VLOOKUP(E5958,index!$A$1:$B$6,2,0)*K5958*G5958)</f>
        <v/>
      </c>
      <c r="N5958" s="11" t="str">
        <f>IF(A5958="","",-PMT(G5958*VLOOKUP(E5958,index!$A$1:$B$6,2,0),C5958,F5958,0,0))</f>
        <v/>
      </c>
      <c r="O5958" s="11" t="str">
        <f t="shared" si="577"/>
        <v/>
      </c>
      <c r="P5958" s="11" t="str">
        <f t="shared" si="578"/>
        <v/>
      </c>
    </row>
    <row r="5959" spans="1:16" x14ac:dyDescent="0.25">
      <c r="A5959" s="9" t="str">
        <f>IF(A5958="","",IF(B5958&lt;C5958,A5958,IF(A5958=MAX('entry data'!$B$8:$B$507),"",A5958+1)))</f>
        <v/>
      </c>
      <c r="B5959" s="9" t="str">
        <f t="shared" si="573"/>
        <v/>
      </c>
      <c r="C5959" s="9" t="str">
        <f>IF(ISERROR(VLOOKUP(A5959,'entry data'!B:G,6,0)),"",VLOOKUP(A5959,'entry data'!B:G,6,0))</f>
        <v/>
      </c>
      <c r="D5959" s="9" t="str">
        <f>IF(ISERROR(VLOOKUP(A5959,'entry data'!B:C,2,0)),"",VLOOKUP(A5959,'entry data'!B:C,2,0))</f>
        <v/>
      </c>
      <c r="E5959" s="9" t="str">
        <f>IF(ISERROR(VLOOKUP(A5959,'entry data'!B:E,4,0)),"",VLOOKUP(A5959,'entry data'!B:E,4,0))</f>
        <v/>
      </c>
      <c r="F5959" s="11" t="str">
        <f>IF(A5959="","",IF(ISERROR(VLOOKUP(A5959,'entry data'!B:F,5,0)),"",VLOOKUP(A5959,'entry data'!B:F,5,0)))</f>
        <v/>
      </c>
      <c r="G5959" s="12" t="str">
        <f>IF(A5959="","",IF(ISERROR(VLOOKUP(A5959,'entry data'!B:I,8,0)),"",VLOOKUP(A5959,'entry data'!B:I,7,0)))</f>
        <v/>
      </c>
      <c r="H5959" s="13" t="str">
        <f>IF(A5959="","",IF(B5959=1,VLOOKUP(A5959,'entry data'!B:D,3,0),I5958))</f>
        <v/>
      </c>
      <c r="I5959" s="14" t="str">
        <f>IF(A5959="","",IF(E5959="weekly",7,IF(E5959="fortnightly",14,IF(E5959="monthly",DATE(IF(MONTH(H5959)=12,YEAR(H5959)+1,YEAR(H5959)),VLOOKUP(MONTH(H5959),index!$D$2:$G$13,2,0),DAY(H5959)),
IF(E5959="quarterly",DATE(IF(MONTH(H5959)&gt;=10,YEAR(H5959)+1,YEAR(H5959)),VLOOKUP(MONTH(H5959),index!$D$2:$G$13,3,0),DAY(H5959)),
IF(E5959="halfyearly",DATE(IF(MONTH(H5959)&gt;=7,YEAR(H5959)+1,YEAR(H5959)),VLOOKUP(MONTH(H5959),index!$D$2:$G$13,4,0),DAY(H5959)),
DATE(YEAR(H5959)+1,MONTH(H5959),DAY(H5959)))))-H5959))+H5959)</f>
        <v/>
      </c>
      <c r="J5959" s="9" t="str">
        <f t="shared" si="574"/>
        <v/>
      </c>
      <c r="K5959" s="11" t="str">
        <f t="shared" si="575"/>
        <v/>
      </c>
      <c r="L5959" s="11" t="str">
        <f t="shared" si="576"/>
        <v/>
      </c>
      <c r="M5959" s="11" t="str">
        <f>IF(A5959="","",VLOOKUP(E5959,index!$A$1:$B$6,2,0)*K5959*G5959)</f>
        <v/>
      </c>
      <c r="N5959" s="11" t="str">
        <f>IF(A5959="","",-PMT(G5959*VLOOKUP(E5959,index!$A$1:$B$6,2,0),C5959,F5959,0,0))</f>
        <v/>
      </c>
      <c r="O5959" s="11" t="str">
        <f t="shared" si="577"/>
        <v/>
      </c>
      <c r="P5959" s="11" t="str">
        <f t="shared" si="578"/>
        <v/>
      </c>
    </row>
    <row r="5960" spans="1:16" x14ac:dyDescent="0.25">
      <c r="A5960" s="9" t="str">
        <f>IF(A5959="","",IF(B5959&lt;C5959,A5959,IF(A5959=MAX('entry data'!$B$8:$B$507),"",A5959+1)))</f>
        <v/>
      </c>
      <c r="B5960" s="9" t="str">
        <f t="shared" si="573"/>
        <v/>
      </c>
      <c r="C5960" s="9" t="str">
        <f>IF(ISERROR(VLOOKUP(A5960,'entry data'!B:G,6,0)),"",VLOOKUP(A5960,'entry data'!B:G,6,0))</f>
        <v/>
      </c>
      <c r="D5960" s="9" t="str">
        <f>IF(ISERROR(VLOOKUP(A5960,'entry data'!B:C,2,0)),"",VLOOKUP(A5960,'entry data'!B:C,2,0))</f>
        <v/>
      </c>
      <c r="E5960" s="9" t="str">
        <f>IF(ISERROR(VLOOKUP(A5960,'entry data'!B:E,4,0)),"",VLOOKUP(A5960,'entry data'!B:E,4,0))</f>
        <v/>
      </c>
      <c r="F5960" s="11" t="str">
        <f>IF(A5960="","",IF(ISERROR(VLOOKUP(A5960,'entry data'!B:F,5,0)),"",VLOOKUP(A5960,'entry data'!B:F,5,0)))</f>
        <v/>
      </c>
      <c r="G5960" s="12" t="str">
        <f>IF(A5960="","",IF(ISERROR(VLOOKUP(A5960,'entry data'!B:I,8,0)),"",VLOOKUP(A5960,'entry data'!B:I,7,0)))</f>
        <v/>
      </c>
      <c r="H5960" s="13" t="str">
        <f>IF(A5960="","",IF(B5960=1,VLOOKUP(A5960,'entry data'!B:D,3,0),I5959))</f>
        <v/>
      </c>
      <c r="I5960" s="14" t="str">
        <f>IF(A5960="","",IF(E5960="weekly",7,IF(E5960="fortnightly",14,IF(E5960="monthly",DATE(IF(MONTH(H5960)=12,YEAR(H5960)+1,YEAR(H5960)),VLOOKUP(MONTH(H5960),index!$D$2:$G$13,2,0),DAY(H5960)),
IF(E5960="quarterly",DATE(IF(MONTH(H5960)&gt;=10,YEAR(H5960)+1,YEAR(H5960)),VLOOKUP(MONTH(H5960),index!$D$2:$G$13,3,0),DAY(H5960)),
IF(E5960="halfyearly",DATE(IF(MONTH(H5960)&gt;=7,YEAR(H5960)+1,YEAR(H5960)),VLOOKUP(MONTH(H5960),index!$D$2:$G$13,4,0),DAY(H5960)),
DATE(YEAR(H5960)+1,MONTH(H5960),DAY(H5960)))))-H5960))+H5960)</f>
        <v/>
      </c>
      <c r="J5960" s="9" t="str">
        <f t="shared" si="574"/>
        <v/>
      </c>
      <c r="K5960" s="11" t="str">
        <f t="shared" si="575"/>
        <v/>
      </c>
      <c r="L5960" s="11" t="str">
        <f t="shared" si="576"/>
        <v/>
      </c>
      <c r="M5960" s="11" t="str">
        <f>IF(A5960="","",VLOOKUP(E5960,index!$A$1:$B$6,2,0)*K5960*G5960)</f>
        <v/>
      </c>
      <c r="N5960" s="11" t="str">
        <f>IF(A5960="","",-PMT(G5960*VLOOKUP(E5960,index!$A$1:$B$6,2,0),C5960,F5960,0,0))</f>
        <v/>
      </c>
      <c r="O5960" s="11" t="str">
        <f t="shared" si="577"/>
        <v/>
      </c>
      <c r="P5960" s="11" t="str">
        <f t="shared" si="578"/>
        <v/>
      </c>
    </row>
    <row r="5961" spans="1:16" x14ac:dyDescent="0.25">
      <c r="A5961" s="9" t="str">
        <f>IF(A5960="","",IF(B5960&lt;C5960,A5960,IF(A5960=MAX('entry data'!$B$8:$B$507),"",A5960+1)))</f>
        <v/>
      </c>
      <c r="B5961" s="9" t="str">
        <f t="shared" si="573"/>
        <v/>
      </c>
      <c r="C5961" s="9" t="str">
        <f>IF(ISERROR(VLOOKUP(A5961,'entry data'!B:G,6,0)),"",VLOOKUP(A5961,'entry data'!B:G,6,0))</f>
        <v/>
      </c>
      <c r="D5961" s="9" t="str">
        <f>IF(ISERROR(VLOOKUP(A5961,'entry data'!B:C,2,0)),"",VLOOKUP(A5961,'entry data'!B:C,2,0))</f>
        <v/>
      </c>
      <c r="E5961" s="9" t="str">
        <f>IF(ISERROR(VLOOKUP(A5961,'entry data'!B:E,4,0)),"",VLOOKUP(A5961,'entry data'!B:E,4,0))</f>
        <v/>
      </c>
      <c r="F5961" s="11" t="str">
        <f>IF(A5961="","",IF(ISERROR(VLOOKUP(A5961,'entry data'!B:F,5,0)),"",VLOOKUP(A5961,'entry data'!B:F,5,0)))</f>
        <v/>
      </c>
      <c r="G5961" s="12" t="str">
        <f>IF(A5961="","",IF(ISERROR(VLOOKUP(A5961,'entry data'!B:I,8,0)),"",VLOOKUP(A5961,'entry data'!B:I,7,0)))</f>
        <v/>
      </c>
      <c r="H5961" s="13" t="str">
        <f>IF(A5961="","",IF(B5961=1,VLOOKUP(A5961,'entry data'!B:D,3,0),I5960))</f>
        <v/>
      </c>
      <c r="I5961" s="14" t="str">
        <f>IF(A5961="","",IF(E5961="weekly",7,IF(E5961="fortnightly",14,IF(E5961="monthly",DATE(IF(MONTH(H5961)=12,YEAR(H5961)+1,YEAR(H5961)),VLOOKUP(MONTH(H5961),index!$D$2:$G$13,2,0),DAY(H5961)),
IF(E5961="quarterly",DATE(IF(MONTH(H5961)&gt;=10,YEAR(H5961)+1,YEAR(H5961)),VLOOKUP(MONTH(H5961),index!$D$2:$G$13,3,0),DAY(H5961)),
IF(E5961="halfyearly",DATE(IF(MONTH(H5961)&gt;=7,YEAR(H5961)+1,YEAR(H5961)),VLOOKUP(MONTH(H5961),index!$D$2:$G$13,4,0),DAY(H5961)),
DATE(YEAR(H5961)+1,MONTH(H5961),DAY(H5961)))))-H5961))+H5961)</f>
        <v/>
      </c>
      <c r="J5961" s="9" t="str">
        <f t="shared" si="574"/>
        <v/>
      </c>
      <c r="K5961" s="11" t="str">
        <f t="shared" si="575"/>
        <v/>
      </c>
      <c r="L5961" s="11" t="str">
        <f t="shared" si="576"/>
        <v/>
      </c>
      <c r="M5961" s="11" t="str">
        <f>IF(A5961="","",VLOOKUP(E5961,index!$A$1:$B$6,2,0)*K5961*G5961)</f>
        <v/>
      </c>
      <c r="N5961" s="11" t="str">
        <f>IF(A5961="","",-PMT(G5961*VLOOKUP(E5961,index!$A$1:$B$6,2,0),C5961,F5961,0,0))</f>
        <v/>
      </c>
      <c r="O5961" s="11" t="str">
        <f t="shared" si="577"/>
        <v/>
      </c>
      <c r="P5961" s="11" t="str">
        <f t="shared" si="578"/>
        <v/>
      </c>
    </row>
    <row r="5962" spans="1:16" x14ac:dyDescent="0.25">
      <c r="A5962" s="9" t="str">
        <f>IF(A5961="","",IF(B5961&lt;C5961,A5961,IF(A5961=MAX('entry data'!$B$8:$B$507),"",A5961+1)))</f>
        <v/>
      </c>
      <c r="B5962" s="9" t="str">
        <f t="shared" si="573"/>
        <v/>
      </c>
      <c r="C5962" s="9" t="str">
        <f>IF(ISERROR(VLOOKUP(A5962,'entry data'!B:G,6,0)),"",VLOOKUP(A5962,'entry data'!B:G,6,0))</f>
        <v/>
      </c>
      <c r="D5962" s="9" t="str">
        <f>IF(ISERROR(VLOOKUP(A5962,'entry data'!B:C,2,0)),"",VLOOKUP(A5962,'entry data'!B:C,2,0))</f>
        <v/>
      </c>
      <c r="E5962" s="9" t="str">
        <f>IF(ISERROR(VLOOKUP(A5962,'entry data'!B:E,4,0)),"",VLOOKUP(A5962,'entry data'!B:E,4,0))</f>
        <v/>
      </c>
      <c r="F5962" s="11" t="str">
        <f>IF(A5962="","",IF(ISERROR(VLOOKUP(A5962,'entry data'!B:F,5,0)),"",VLOOKUP(A5962,'entry data'!B:F,5,0)))</f>
        <v/>
      </c>
      <c r="G5962" s="12" t="str">
        <f>IF(A5962="","",IF(ISERROR(VLOOKUP(A5962,'entry data'!B:I,8,0)),"",VLOOKUP(A5962,'entry data'!B:I,7,0)))</f>
        <v/>
      </c>
      <c r="H5962" s="13" t="str">
        <f>IF(A5962="","",IF(B5962=1,VLOOKUP(A5962,'entry data'!B:D,3,0),I5961))</f>
        <v/>
      </c>
      <c r="I5962" s="14" t="str">
        <f>IF(A5962="","",IF(E5962="weekly",7,IF(E5962="fortnightly",14,IF(E5962="monthly",DATE(IF(MONTH(H5962)=12,YEAR(H5962)+1,YEAR(H5962)),VLOOKUP(MONTH(H5962),index!$D$2:$G$13,2,0),DAY(H5962)),
IF(E5962="quarterly",DATE(IF(MONTH(H5962)&gt;=10,YEAR(H5962)+1,YEAR(H5962)),VLOOKUP(MONTH(H5962),index!$D$2:$G$13,3,0),DAY(H5962)),
IF(E5962="halfyearly",DATE(IF(MONTH(H5962)&gt;=7,YEAR(H5962)+1,YEAR(H5962)),VLOOKUP(MONTH(H5962),index!$D$2:$G$13,4,0),DAY(H5962)),
DATE(YEAR(H5962)+1,MONTH(H5962),DAY(H5962)))))-H5962))+H5962)</f>
        <v/>
      </c>
      <c r="J5962" s="9" t="str">
        <f t="shared" si="574"/>
        <v/>
      </c>
      <c r="K5962" s="11" t="str">
        <f t="shared" si="575"/>
        <v/>
      </c>
      <c r="L5962" s="11" t="str">
        <f t="shared" si="576"/>
        <v/>
      </c>
      <c r="M5962" s="11" t="str">
        <f>IF(A5962="","",VLOOKUP(E5962,index!$A$1:$B$6,2,0)*K5962*G5962)</f>
        <v/>
      </c>
      <c r="N5962" s="11" t="str">
        <f>IF(A5962="","",-PMT(G5962*VLOOKUP(E5962,index!$A$1:$B$6,2,0),C5962,F5962,0,0))</f>
        <v/>
      </c>
      <c r="O5962" s="11" t="str">
        <f t="shared" si="577"/>
        <v/>
      </c>
      <c r="P5962" s="11" t="str">
        <f t="shared" si="578"/>
        <v/>
      </c>
    </row>
    <row r="5963" spans="1:16" x14ac:dyDescent="0.25">
      <c r="A5963" s="9" t="str">
        <f>IF(A5962="","",IF(B5962&lt;C5962,A5962,IF(A5962=MAX('entry data'!$B$8:$B$507),"",A5962+1)))</f>
        <v/>
      </c>
      <c r="B5963" s="9" t="str">
        <f t="shared" si="573"/>
        <v/>
      </c>
      <c r="C5963" s="9" t="str">
        <f>IF(ISERROR(VLOOKUP(A5963,'entry data'!B:G,6,0)),"",VLOOKUP(A5963,'entry data'!B:G,6,0))</f>
        <v/>
      </c>
      <c r="D5963" s="9" t="str">
        <f>IF(ISERROR(VLOOKUP(A5963,'entry data'!B:C,2,0)),"",VLOOKUP(A5963,'entry data'!B:C,2,0))</f>
        <v/>
      </c>
      <c r="E5963" s="9" t="str">
        <f>IF(ISERROR(VLOOKUP(A5963,'entry data'!B:E,4,0)),"",VLOOKUP(A5963,'entry data'!B:E,4,0))</f>
        <v/>
      </c>
      <c r="F5963" s="11" t="str">
        <f>IF(A5963="","",IF(ISERROR(VLOOKUP(A5963,'entry data'!B:F,5,0)),"",VLOOKUP(A5963,'entry data'!B:F,5,0)))</f>
        <v/>
      </c>
      <c r="G5963" s="12" t="str">
        <f>IF(A5963="","",IF(ISERROR(VLOOKUP(A5963,'entry data'!B:I,8,0)),"",VLOOKUP(A5963,'entry data'!B:I,7,0)))</f>
        <v/>
      </c>
      <c r="H5963" s="13" t="str">
        <f>IF(A5963="","",IF(B5963=1,VLOOKUP(A5963,'entry data'!B:D,3,0),I5962))</f>
        <v/>
      </c>
      <c r="I5963" s="14" t="str">
        <f>IF(A5963="","",IF(E5963="weekly",7,IF(E5963="fortnightly",14,IF(E5963="monthly",DATE(IF(MONTH(H5963)=12,YEAR(H5963)+1,YEAR(H5963)),VLOOKUP(MONTH(H5963),index!$D$2:$G$13,2,0),DAY(H5963)),
IF(E5963="quarterly",DATE(IF(MONTH(H5963)&gt;=10,YEAR(H5963)+1,YEAR(H5963)),VLOOKUP(MONTH(H5963),index!$D$2:$G$13,3,0),DAY(H5963)),
IF(E5963="halfyearly",DATE(IF(MONTH(H5963)&gt;=7,YEAR(H5963)+1,YEAR(H5963)),VLOOKUP(MONTH(H5963),index!$D$2:$G$13,4,0),DAY(H5963)),
DATE(YEAR(H5963)+1,MONTH(H5963),DAY(H5963)))))-H5963))+H5963)</f>
        <v/>
      </c>
      <c r="J5963" s="9" t="str">
        <f t="shared" si="574"/>
        <v/>
      </c>
      <c r="K5963" s="11" t="str">
        <f t="shared" si="575"/>
        <v/>
      </c>
      <c r="L5963" s="11" t="str">
        <f t="shared" si="576"/>
        <v/>
      </c>
      <c r="M5963" s="11" t="str">
        <f>IF(A5963="","",VLOOKUP(E5963,index!$A$1:$B$6,2,0)*K5963*G5963)</f>
        <v/>
      </c>
      <c r="N5963" s="11" t="str">
        <f>IF(A5963="","",-PMT(G5963*VLOOKUP(E5963,index!$A$1:$B$6,2,0),C5963,F5963,0,0))</f>
        <v/>
      </c>
      <c r="O5963" s="11" t="str">
        <f t="shared" si="577"/>
        <v/>
      </c>
      <c r="P5963" s="11" t="str">
        <f t="shared" si="578"/>
        <v/>
      </c>
    </row>
    <row r="5964" spans="1:16" x14ac:dyDescent="0.25">
      <c r="A5964" s="9" t="str">
        <f>IF(A5963="","",IF(B5963&lt;C5963,A5963,IF(A5963=MAX('entry data'!$B$8:$B$507),"",A5963+1)))</f>
        <v/>
      </c>
      <c r="B5964" s="9" t="str">
        <f t="shared" si="573"/>
        <v/>
      </c>
      <c r="C5964" s="9" t="str">
        <f>IF(ISERROR(VLOOKUP(A5964,'entry data'!B:G,6,0)),"",VLOOKUP(A5964,'entry data'!B:G,6,0))</f>
        <v/>
      </c>
      <c r="D5964" s="9" t="str">
        <f>IF(ISERROR(VLOOKUP(A5964,'entry data'!B:C,2,0)),"",VLOOKUP(A5964,'entry data'!B:C,2,0))</f>
        <v/>
      </c>
      <c r="E5964" s="9" t="str">
        <f>IF(ISERROR(VLOOKUP(A5964,'entry data'!B:E,4,0)),"",VLOOKUP(A5964,'entry data'!B:E,4,0))</f>
        <v/>
      </c>
      <c r="F5964" s="11" t="str">
        <f>IF(A5964="","",IF(ISERROR(VLOOKUP(A5964,'entry data'!B:F,5,0)),"",VLOOKUP(A5964,'entry data'!B:F,5,0)))</f>
        <v/>
      </c>
      <c r="G5964" s="12" t="str">
        <f>IF(A5964="","",IF(ISERROR(VLOOKUP(A5964,'entry data'!B:I,8,0)),"",VLOOKUP(A5964,'entry data'!B:I,7,0)))</f>
        <v/>
      </c>
      <c r="H5964" s="13" t="str">
        <f>IF(A5964="","",IF(B5964=1,VLOOKUP(A5964,'entry data'!B:D,3,0),I5963))</f>
        <v/>
      </c>
      <c r="I5964" s="14" t="str">
        <f>IF(A5964="","",IF(E5964="weekly",7,IF(E5964="fortnightly",14,IF(E5964="monthly",DATE(IF(MONTH(H5964)=12,YEAR(H5964)+1,YEAR(H5964)),VLOOKUP(MONTH(H5964),index!$D$2:$G$13,2,0),DAY(H5964)),
IF(E5964="quarterly",DATE(IF(MONTH(H5964)&gt;=10,YEAR(H5964)+1,YEAR(H5964)),VLOOKUP(MONTH(H5964),index!$D$2:$G$13,3,0),DAY(H5964)),
IF(E5964="halfyearly",DATE(IF(MONTH(H5964)&gt;=7,YEAR(H5964)+1,YEAR(H5964)),VLOOKUP(MONTH(H5964),index!$D$2:$G$13,4,0),DAY(H5964)),
DATE(YEAR(H5964)+1,MONTH(H5964),DAY(H5964)))))-H5964))+H5964)</f>
        <v/>
      </c>
      <c r="J5964" s="9" t="str">
        <f t="shared" si="574"/>
        <v/>
      </c>
      <c r="K5964" s="11" t="str">
        <f t="shared" si="575"/>
        <v/>
      </c>
      <c r="L5964" s="11" t="str">
        <f t="shared" si="576"/>
        <v/>
      </c>
      <c r="M5964" s="11" t="str">
        <f>IF(A5964="","",VLOOKUP(E5964,index!$A$1:$B$6,2,0)*K5964*G5964)</f>
        <v/>
      </c>
      <c r="N5964" s="11" t="str">
        <f>IF(A5964="","",-PMT(G5964*VLOOKUP(E5964,index!$A$1:$B$6,2,0),C5964,F5964,0,0))</f>
        <v/>
      </c>
      <c r="O5964" s="11" t="str">
        <f t="shared" si="577"/>
        <v/>
      </c>
      <c r="P5964" s="11" t="str">
        <f t="shared" si="578"/>
        <v/>
      </c>
    </row>
    <row r="5965" spans="1:16" x14ac:dyDescent="0.25">
      <c r="A5965" s="9" t="str">
        <f>IF(A5964="","",IF(B5964&lt;C5964,A5964,IF(A5964=MAX('entry data'!$B$8:$B$507),"",A5964+1)))</f>
        <v/>
      </c>
      <c r="B5965" s="9" t="str">
        <f t="shared" si="573"/>
        <v/>
      </c>
      <c r="C5965" s="9" t="str">
        <f>IF(ISERROR(VLOOKUP(A5965,'entry data'!B:G,6,0)),"",VLOOKUP(A5965,'entry data'!B:G,6,0))</f>
        <v/>
      </c>
      <c r="D5965" s="9" t="str">
        <f>IF(ISERROR(VLOOKUP(A5965,'entry data'!B:C,2,0)),"",VLOOKUP(A5965,'entry data'!B:C,2,0))</f>
        <v/>
      </c>
      <c r="E5965" s="9" t="str">
        <f>IF(ISERROR(VLOOKUP(A5965,'entry data'!B:E,4,0)),"",VLOOKUP(A5965,'entry data'!B:E,4,0))</f>
        <v/>
      </c>
      <c r="F5965" s="11" t="str">
        <f>IF(A5965="","",IF(ISERROR(VLOOKUP(A5965,'entry data'!B:F,5,0)),"",VLOOKUP(A5965,'entry data'!B:F,5,0)))</f>
        <v/>
      </c>
      <c r="G5965" s="12" t="str">
        <f>IF(A5965="","",IF(ISERROR(VLOOKUP(A5965,'entry data'!B:I,8,0)),"",VLOOKUP(A5965,'entry data'!B:I,7,0)))</f>
        <v/>
      </c>
      <c r="H5965" s="13" t="str">
        <f>IF(A5965="","",IF(B5965=1,VLOOKUP(A5965,'entry data'!B:D,3,0),I5964))</f>
        <v/>
      </c>
      <c r="I5965" s="14" t="str">
        <f>IF(A5965="","",IF(E5965="weekly",7,IF(E5965="fortnightly",14,IF(E5965="monthly",DATE(IF(MONTH(H5965)=12,YEAR(H5965)+1,YEAR(H5965)),VLOOKUP(MONTH(H5965),index!$D$2:$G$13,2,0),DAY(H5965)),
IF(E5965="quarterly",DATE(IF(MONTH(H5965)&gt;=10,YEAR(H5965)+1,YEAR(H5965)),VLOOKUP(MONTH(H5965),index!$D$2:$G$13,3,0),DAY(H5965)),
IF(E5965="halfyearly",DATE(IF(MONTH(H5965)&gt;=7,YEAR(H5965)+1,YEAR(H5965)),VLOOKUP(MONTH(H5965),index!$D$2:$G$13,4,0),DAY(H5965)),
DATE(YEAR(H5965)+1,MONTH(H5965),DAY(H5965)))))-H5965))+H5965)</f>
        <v/>
      </c>
      <c r="J5965" s="9" t="str">
        <f t="shared" si="574"/>
        <v/>
      </c>
      <c r="K5965" s="11" t="str">
        <f t="shared" si="575"/>
        <v/>
      </c>
      <c r="L5965" s="11" t="str">
        <f t="shared" si="576"/>
        <v/>
      </c>
      <c r="M5965" s="11" t="str">
        <f>IF(A5965="","",VLOOKUP(E5965,index!$A$1:$B$6,2,0)*K5965*G5965)</f>
        <v/>
      </c>
      <c r="N5965" s="11" t="str">
        <f>IF(A5965="","",-PMT(G5965*VLOOKUP(E5965,index!$A$1:$B$6,2,0),C5965,F5965,0,0))</f>
        <v/>
      </c>
      <c r="O5965" s="11" t="str">
        <f t="shared" si="577"/>
        <v/>
      </c>
      <c r="P5965" s="11" t="str">
        <f t="shared" si="578"/>
        <v/>
      </c>
    </row>
    <row r="5966" spans="1:16" x14ac:dyDescent="0.25">
      <c r="A5966" s="9" t="str">
        <f>IF(A5965="","",IF(B5965&lt;C5965,A5965,IF(A5965=MAX('entry data'!$B$8:$B$507),"",A5965+1)))</f>
        <v/>
      </c>
      <c r="B5966" s="9" t="str">
        <f t="shared" si="573"/>
        <v/>
      </c>
      <c r="C5966" s="9" t="str">
        <f>IF(ISERROR(VLOOKUP(A5966,'entry data'!B:G,6,0)),"",VLOOKUP(A5966,'entry data'!B:G,6,0))</f>
        <v/>
      </c>
      <c r="D5966" s="9" t="str">
        <f>IF(ISERROR(VLOOKUP(A5966,'entry data'!B:C,2,0)),"",VLOOKUP(A5966,'entry data'!B:C,2,0))</f>
        <v/>
      </c>
      <c r="E5966" s="9" t="str">
        <f>IF(ISERROR(VLOOKUP(A5966,'entry data'!B:E,4,0)),"",VLOOKUP(A5966,'entry data'!B:E,4,0))</f>
        <v/>
      </c>
      <c r="F5966" s="11" t="str">
        <f>IF(A5966="","",IF(ISERROR(VLOOKUP(A5966,'entry data'!B:F,5,0)),"",VLOOKUP(A5966,'entry data'!B:F,5,0)))</f>
        <v/>
      </c>
      <c r="G5966" s="12" t="str">
        <f>IF(A5966="","",IF(ISERROR(VLOOKUP(A5966,'entry data'!B:I,8,0)),"",VLOOKUP(A5966,'entry data'!B:I,7,0)))</f>
        <v/>
      </c>
      <c r="H5966" s="13" t="str">
        <f>IF(A5966="","",IF(B5966=1,VLOOKUP(A5966,'entry data'!B:D,3,0),I5965))</f>
        <v/>
      </c>
      <c r="I5966" s="14" t="str">
        <f>IF(A5966="","",IF(E5966="weekly",7,IF(E5966="fortnightly",14,IF(E5966="monthly",DATE(IF(MONTH(H5966)=12,YEAR(H5966)+1,YEAR(H5966)),VLOOKUP(MONTH(H5966),index!$D$2:$G$13,2,0),DAY(H5966)),
IF(E5966="quarterly",DATE(IF(MONTH(H5966)&gt;=10,YEAR(H5966)+1,YEAR(H5966)),VLOOKUP(MONTH(H5966),index!$D$2:$G$13,3,0),DAY(H5966)),
IF(E5966="halfyearly",DATE(IF(MONTH(H5966)&gt;=7,YEAR(H5966)+1,YEAR(H5966)),VLOOKUP(MONTH(H5966),index!$D$2:$G$13,4,0),DAY(H5966)),
DATE(YEAR(H5966)+1,MONTH(H5966),DAY(H5966)))))-H5966))+H5966)</f>
        <v/>
      </c>
      <c r="J5966" s="9" t="str">
        <f t="shared" si="574"/>
        <v/>
      </c>
      <c r="K5966" s="11" t="str">
        <f t="shared" si="575"/>
        <v/>
      </c>
      <c r="L5966" s="11" t="str">
        <f t="shared" si="576"/>
        <v/>
      </c>
      <c r="M5966" s="11" t="str">
        <f>IF(A5966="","",VLOOKUP(E5966,index!$A$1:$B$6,2,0)*K5966*G5966)</f>
        <v/>
      </c>
      <c r="N5966" s="11" t="str">
        <f>IF(A5966="","",-PMT(G5966*VLOOKUP(E5966,index!$A$1:$B$6,2,0),C5966,F5966,0,0))</f>
        <v/>
      </c>
      <c r="O5966" s="11" t="str">
        <f t="shared" si="577"/>
        <v/>
      </c>
      <c r="P5966" s="11" t="str">
        <f t="shared" si="578"/>
        <v/>
      </c>
    </row>
    <row r="5967" spans="1:16" x14ac:dyDescent="0.25">
      <c r="A5967" s="9" t="str">
        <f>IF(A5966="","",IF(B5966&lt;C5966,A5966,IF(A5966=MAX('entry data'!$B$8:$B$507),"",A5966+1)))</f>
        <v/>
      </c>
      <c r="B5967" s="9" t="str">
        <f t="shared" si="573"/>
        <v/>
      </c>
      <c r="C5967" s="9" t="str">
        <f>IF(ISERROR(VLOOKUP(A5967,'entry data'!B:G,6,0)),"",VLOOKUP(A5967,'entry data'!B:G,6,0))</f>
        <v/>
      </c>
      <c r="D5967" s="9" t="str">
        <f>IF(ISERROR(VLOOKUP(A5967,'entry data'!B:C,2,0)),"",VLOOKUP(A5967,'entry data'!B:C,2,0))</f>
        <v/>
      </c>
      <c r="E5967" s="9" t="str">
        <f>IF(ISERROR(VLOOKUP(A5967,'entry data'!B:E,4,0)),"",VLOOKUP(A5967,'entry data'!B:E,4,0))</f>
        <v/>
      </c>
      <c r="F5967" s="11" t="str">
        <f>IF(A5967="","",IF(ISERROR(VLOOKUP(A5967,'entry data'!B:F,5,0)),"",VLOOKUP(A5967,'entry data'!B:F,5,0)))</f>
        <v/>
      </c>
      <c r="G5967" s="12" t="str">
        <f>IF(A5967="","",IF(ISERROR(VLOOKUP(A5967,'entry data'!B:I,8,0)),"",VLOOKUP(A5967,'entry data'!B:I,7,0)))</f>
        <v/>
      </c>
      <c r="H5967" s="13" t="str">
        <f>IF(A5967="","",IF(B5967=1,VLOOKUP(A5967,'entry data'!B:D,3,0),I5966))</f>
        <v/>
      </c>
      <c r="I5967" s="14" t="str">
        <f>IF(A5967="","",IF(E5967="weekly",7,IF(E5967="fortnightly",14,IF(E5967="monthly",DATE(IF(MONTH(H5967)=12,YEAR(H5967)+1,YEAR(H5967)),VLOOKUP(MONTH(H5967),index!$D$2:$G$13,2,0),DAY(H5967)),
IF(E5967="quarterly",DATE(IF(MONTH(H5967)&gt;=10,YEAR(H5967)+1,YEAR(H5967)),VLOOKUP(MONTH(H5967),index!$D$2:$G$13,3,0),DAY(H5967)),
IF(E5967="halfyearly",DATE(IF(MONTH(H5967)&gt;=7,YEAR(H5967)+1,YEAR(H5967)),VLOOKUP(MONTH(H5967),index!$D$2:$G$13,4,0),DAY(H5967)),
DATE(YEAR(H5967)+1,MONTH(H5967),DAY(H5967)))))-H5967))+H5967)</f>
        <v/>
      </c>
      <c r="J5967" s="9" t="str">
        <f t="shared" si="574"/>
        <v/>
      </c>
      <c r="K5967" s="11" t="str">
        <f t="shared" si="575"/>
        <v/>
      </c>
      <c r="L5967" s="11" t="str">
        <f t="shared" si="576"/>
        <v/>
      </c>
      <c r="M5967" s="11" t="str">
        <f>IF(A5967="","",VLOOKUP(E5967,index!$A$1:$B$6,2,0)*K5967*G5967)</f>
        <v/>
      </c>
      <c r="N5967" s="11" t="str">
        <f>IF(A5967="","",-PMT(G5967*VLOOKUP(E5967,index!$A$1:$B$6,2,0),C5967,F5967,0,0))</f>
        <v/>
      </c>
      <c r="O5967" s="11" t="str">
        <f t="shared" si="577"/>
        <v/>
      </c>
      <c r="P5967" s="11" t="str">
        <f t="shared" si="578"/>
        <v/>
      </c>
    </row>
    <row r="5968" spans="1:16" x14ac:dyDescent="0.25">
      <c r="A5968" s="9" t="str">
        <f>IF(A5967="","",IF(B5967&lt;C5967,A5967,IF(A5967=MAX('entry data'!$B$8:$B$507),"",A5967+1)))</f>
        <v/>
      </c>
      <c r="B5968" s="9" t="str">
        <f t="shared" si="573"/>
        <v/>
      </c>
      <c r="C5968" s="9" t="str">
        <f>IF(ISERROR(VLOOKUP(A5968,'entry data'!B:G,6,0)),"",VLOOKUP(A5968,'entry data'!B:G,6,0))</f>
        <v/>
      </c>
      <c r="D5968" s="9" t="str">
        <f>IF(ISERROR(VLOOKUP(A5968,'entry data'!B:C,2,0)),"",VLOOKUP(A5968,'entry data'!B:C,2,0))</f>
        <v/>
      </c>
      <c r="E5968" s="9" t="str">
        <f>IF(ISERROR(VLOOKUP(A5968,'entry data'!B:E,4,0)),"",VLOOKUP(A5968,'entry data'!B:E,4,0))</f>
        <v/>
      </c>
      <c r="F5968" s="11" t="str">
        <f>IF(A5968="","",IF(ISERROR(VLOOKUP(A5968,'entry data'!B:F,5,0)),"",VLOOKUP(A5968,'entry data'!B:F,5,0)))</f>
        <v/>
      </c>
      <c r="G5968" s="12" t="str">
        <f>IF(A5968="","",IF(ISERROR(VLOOKUP(A5968,'entry data'!B:I,8,0)),"",VLOOKUP(A5968,'entry data'!B:I,7,0)))</f>
        <v/>
      </c>
      <c r="H5968" s="13" t="str">
        <f>IF(A5968="","",IF(B5968=1,VLOOKUP(A5968,'entry data'!B:D,3,0),I5967))</f>
        <v/>
      </c>
      <c r="I5968" s="14" t="str">
        <f>IF(A5968="","",IF(E5968="weekly",7,IF(E5968="fortnightly",14,IF(E5968="monthly",DATE(IF(MONTH(H5968)=12,YEAR(H5968)+1,YEAR(H5968)),VLOOKUP(MONTH(H5968),index!$D$2:$G$13,2,0),DAY(H5968)),
IF(E5968="quarterly",DATE(IF(MONTH(H5968)&gt;=10,YEAR(H5968)+1,YEAR(H5968)),VLOOKUP(MONTH(H5968),index!$D$2:$G$13,3,0),DAY(H5968)),
IF(E5968="halfyearly",DATE(IF(MONTH(H5968)&gt;=7,YEAR(H5968)+1,YEAR(H5968)),VLOOKUP(MONTH(H5968),index!$D$2:$G$13,4,0),DAY(H5968)),
DATE(YEAR(H5968)+1,MONTH(H5968),DAY(H5968)))))-H5968))+H5968)</f>
        <v/>
      </c>
      <c r="J5968" s="9" t="str">
        <f t="shared" si="574"/>
        <v/>
      </c>
      <c r="K5968" s="11" t="str">
        <f t="shared" si="575"/>
        <v/>
      </c>
      <c r="L5968" s="11" t="str">
        <f t="shared" si="576"/>
        <v/>
      </c>
      <c r="M5968" s="11" t="str">
        <f>IF(A5968="","",VLOOKUP(E5968,index!$A$1:$B$6,2,0)*K5968*G5968)</f>
        <v/>
      </c>
      <c r="N5968" s="11" t="str">
        <f>IF(A5968="","",-PMT(G5968*VLOOKUP(E5968,index!$A$1:$B$6,2,0),C5968,F5968,0,0))</f>
        <v/>
      </c>
      <c r="O5968" s="11" t="str">
        <f t="shared" si="577"/>
        <v/>
      </c>
      <c r="P5968" s="11" t="str">
        <f t="shared" si="578"/>
        <v/>
      </c>
    </row>
    <row r="5969" spans="1:16" x14ac:dyDescent="0.25">
      <c r="A5969" s="9" t="str">
        <f>IF(A5968="","",IF(B5968&lt;C5968,A5968,IF(A5968=MAX('entry data'!$B$8:$B$507),"",A5968+1)))</f>
        <v/>
      </c>
      <c r="B5969" s="9" t="str">
        <f t="shared" si="573"/>
        <v/>
      </c>
      <c r="C5969" s="9" t="str">
        <f>IF(ISERROR(VLOOKUP(A5969,'entry data'!B:G,6,0)),"",VLOOKUP(A5969,'entry data'!B:G,6,0))</f>
        <v/>
      </c>
      <c r="D5969" s="9" t="str">
        <f>IF(ISERROR(VLOOKUP(A5969,'entry data'!B:C,2,0)),"",VLOOKUP(A5969,'entry data'!B:C,2,0))</f>
        <v/>
      </c>
      <c r="E5969" s="9" t="str">
        <f>IF(ISERROR(VLOOKUP(A5969,'entry data'!B:E,4,0)),"",VLOOKUP(A5969,'entry data'!B:E,4,0))</f>
        <v/>
      </c>
      <c r="F5969" s="11" t="str">
        <f>IF(A5969="","",IF(ISERROR(VLOOKUP(A5969,'entry data'!B:F,5,0)),"",VLOOKUP(A5969,'entry data'!B:F,5,0)))</f>
        <v/>
      </c>
      <c r="G5969" s="12" t="str">
        <f>IF(A5969="","",IF(ISERROR(VLOOKUP(A5969,'entry data'!B:I,8,0)),"",VLOOKUP(A5969,'entry data'!B:I,7,0)))</f>
        <v/>
      </c>
      <c r="H5969" s="13" t="str">
        <f>IF(A5969="","",IF(B5969=1,VLOOKUP(A5969,'entry data'!B:D,3,0),I5968))</f>
        <v/>
      </c>
      <c r="I5969" s="14" t="str">
        <f>IF(A5969="","",IF(E5969="weekly",7,IF(E5969="fortnightly",14,IF(E5969="monthly",DATE(IF(MONTH(H5969)=12,YEAR(H5969)+1,YEAR(H5969)),VLOOKUP(MONTH(H5969),index!$D$2:$G$13,2,0),DAY(H5969)),
IF(E5969="quarterly",DATE(IF(MONTH(H5969)&gt;=10,YEAR(H5969)+1,YEAR(H5969)),VLOOKUP(MONTH(H5969),index!$D$2:$G$13,3,0),DAY(H5969)),
IF(E5969="halfyearly",DATE(IF(MONTH(H5969)&gt;=7,YEAR(H5969)+1,YEAR(H5969)),VLOOKUP(MONTH(H5969),index!$D$2:$G$13,4,0),DAY(H5969)),
DATE(YEAR(H5969)+1,MONTH(H5969),DAY(H5969)))))-H5969))+H5969)</f>
        <v/>
      </c>
      <c r="J5969" s="9" t="str">
        <f t="shared" si="574"/>
        <v/>
      </c>
      <c r="K5969" s="11" t="str">
        <f t="shared" si="575"/>
        <v/>
      </c>
      <c r="L5969" s="11" t="str">
        <f t="shared" si="576"/>
        <v/>
      </c>
      <c r="M5969" s="11" t="str">
        <f>IF(A5969="","",VLOOKUP(E5969,index!$A$1:$B$6,2,0)*K5969*G5969)</f>
        <v/>
      </c>
      <c r="N5969" s="11" t="str">
        <f>IF(A5969="","",-PMT(G5969*VLOOKUP(E5969,index!$A$1:$B$6,2,0),C5969,F5969,0,0))</f>
        <v/>
      </c>
      <c r="O5969" s="11" t="str">
        <f t="shared" si="577"/>
        <v/>
      </c>
      <c r="P5969" s="11" t="str">
        <f t="shared" si="578"/>
        <v/>
      </c>
    </row>
    <row r="5970" spans="1:16" x14ac:dyDescent="0.25">
      <c r="A5970" s="9" t="str">
        <f>IF(A5969="","",IF(B5969&lt;C5969,A5969,IF(A5969=MAX('entry data'!$B$8:$B$507),"",A5969+1)))</f>
        <v/>
      </c>
      <c r="B5970" s="9" t="str">
        <f t="shared" si="573"/>
        <v/>
      </c>
      <c r="C5970" s="9" t="str">
        <f>IF(ISERROR(VLOOKUP(A5970,'entry data'!B:G,6,0)),"",VLOOKUP(A5970,'entry data'!B:G,6,0))</f>
        <v/>
      </c>
      <c r="D5970" s="9" t="str">
        <f>IF(ISERROR(VLOOKUP(A5970,'entry data'!B:C,2,0)),"",VLOOKUP(A5970,'entry data'!B:C,2,0))</f>
        <v/>
      </c>
      <c r="E5970" s="9" t="str">
        <f>IF(ISERROR(VLOOKUP(A5970,'entry data'!B:E,4,0)),"",VLOOKUP(A5970,'entry data'!B:E,4,0))</f>
        <v/>
      </c>
      <c r="F5970" s="11" t="str">
        <f>IF(A5970="","",IF(ISERROR(VLOOKUP(A5970,'entry data'!B:F,5,0)),"",VLOOKUP(A5970,'entry data'!B:F,5,0)))</f>
        <v/>
      </c>
      <c r="G5970" s="12" t="str">
        <f>IF(A5970="","",IF(ISERROR(VLOOKUP(A5970,'entry data'!B:I,8,0)),"",VLOOKUP(A5970,'entry data'!B:I,7,0)))</f>
        <v/>
      </c>
      <c r="H5970" s="13" t="str">
        <f>IF(A5970="","",IF(B5970=1,VLOOKUP(A5970,'entry data'!B:D,3,0),I5969))</f>
        <v/>
      </c>
      <c r="I5970" s="14" t="str">
        <f>IF(A5970="","",IF(E5970="weekly",7,IF(E5970="fortnightly",14,IF(E5970="monthly",DATE(IF(MONTH(H5970)=12,YEAR(H5970)+1,YEAR(H5970)),VLOOKUP(MONTH(H5970),index!$D$2:$G$13,2,0),DAY(H5970)),
IF(E5970="quarterly",DATE(IF(MONTH(H5970)&gt;=10,YEAR(H5970)+1,YEAR(H5970)),VLOOKUP(MONTH(H5970),index!$D$2:$G$13,3,0),DAY(H5970)),
IF(E5970="halfyearly",DATE(IF(MONTH(H5970)&gt;=7,YEAR(H5970)+1,YEAR(H5970)),VLOOKUP(MONTH(H5970),index!$D$2:$G$13,4,0),DAY(H5970)),
DATE(YEAR(H5970)+1,MONTH(H5970),DAY(H5970)))))-H5970))+H5970)</f>
        <v/>
      </c>
      <c r="J5970" s="9" t="str">
        <f t="shared" si="574"/>
        <v/>
      </c>
      <c r="K5970" s="11" t="str">
        <f t="shared" si="575"/>
        <v/>
      </c>
      <c r="L5970" s="11" t="str">
        <f t="shared" si="576"/>
        <v/>
      </c>
      <c r="M5970" s="11" t="str">
        <f>IF(A5970="","",VLOOKUP(E5970,index!$A$1:$B$6,2,0)*K5970*G5970)</f>
        <v/>
      </c>
      <c r="N5970" s="11" t="str">
        <f>IF(A5970="","",-PMT(G5970*VLOOKUP(E5970,index!$A$1:$B$6,2,0),C5970,F5970,0,0))</f>
        <v/>
      </c>
      <c r="O5970" s="11" t="str">
        <f t="shared" si="577"/>
        <v/>
      </c>
      <c r="P5970" s="11" t="str">
        <f t="shared" si="578"/>
        <v/>
      </c>
    </row>
    <row r="5971" spans="1:16" x14ac:dyDescent="0.25">
      <c r="A5971" s="9" t="str">
        <f>IF(A5970="","",IF(B5970&lt;C5970,A5970,IF(A5970=MAX('entry data'!$B$8:$B$507),"",A5970+1)))</f>
        <v/>
      </c>
      <c r="B5971" s="9" t="str">
        <f t="shared" si="573"/>
        <v/>
      </c>
      <c r="C5971" s="9" t="str">
        <f>IF(ISERROR(VLOOKUP(A5971,'entry data'!B:G,6,0)),"",VLOOKUP(A5971,'entry data'!B:G,6,0))</f>
        <v/>
      </c>
      <c r="D5971" s="9" t="str">
        <f>IF(ISERROR(VLOOKUP(A5971,'entry data'!B:C,2,0)),"",VLOOKUP(A5971,'entry data'!B:C,2,0))</f>
        <v/>
      </c>
      <c r="E5971" s="9" t="str">
        <f>IF(ISERROR(VLOOKUP(A5971,'entry data'!B:E,4,0)),"",VLOOKUP(A5971,'entry data'!B:E,4,0))</f>
        <v/>
      </c>
      <c r="F5971" s="11" t="str">
        <f>IF(A5971="","",IF(ISERROR(VLOOKUP(A5971,'entry data'!B:F,5,0)),"",VLOOKUP(A5971,'entry data'!B:F,5,0)))</f>
        <v/>
      </c>
      <c r="G5971" s="12" t="str">
        <f>IF(A5971="","",IF(ISERROR(VLOOKUP(A5971,'entry data'!B:I,8,0)),"",VLOOKUP(A5971,'entry data'!B:I,7,0)))</f>
        <v/>
      </c>
      <c r="H5971" s="13" t="str">
        <f>IF(A5971="","",IF(B5971=1,VLOOKUP(A5971,'entry data'!B:D,3,0),I5970))</f>
        <v/>
      </c>
      <c r="I5971" s="14" t="str">
        <f>IF(A5971="","",IF(E5971="weekly",7,IF(E5971="fortnightly",14,IF(E5971="monthly",DATE(IF(MONTH(H5971)=12,YEAR(H5971)+1,YEAR(H5971)),VLOOKUP(MONTH(H5971),index!$D$2:$G$13,2,0),DAY(H5971)),
IF(E5971="quarterly",DATE(IF(MONTH(H5971)&gt;=10,YEAR(H5971)+1,YEAR(H5971)),VLOOKUP(MONTH(H5971),index!$D$2:$G$13,3,0),DAY(H5971)),
IF(E5971="halfyearly",DATE(IF(MONTH(H5971)&gt;=7,YEAR(H5971)+1,YEAR(H5971)),VLOOKUP(MONTH(H5971),index!$D$2:$G$13,4,0),DAY(H5971)),
DATE(YEAR(H5971)+1,MONTH(H5971),DAY(H5971)))))-H5971))+H5971)</f>
        <v/>
      </c>
      <c r="J5971" s="9" t="str">
        <f t="shared" si="574"/>
        <v/>
      </c>
      <c r="K5971" s="11" t="str">
        <f t="shared" si="575"/>
        <v/>
      </c>
      <c r="L5971" s="11" t="str">
        <f t="shared" si="576"/>
        <v/>
      </c>
      <c r="M5971" s="11" t="str">
        <f>IF(A5971="","",VLOOKUP(E5971,index!$A$1:$B$6,2,0)*K5971*G5971)</f>
        <v/>
      </c>
      <c r="N5971" s="11" t="str">
        <f>IF(A5971="","",-PMT(G5971*VLOOKUP(E5971,index!$A$1:$B$6,2,0),C5971,F5971,0,0))</f>
        <v/>
      </c>
      <c r="O5971" s="11" t="str">
        <f t="shared" si="577"/>
        <v/>
      </c>
      <c r="P5971" s="11" t="str">
        <f t="shared" si="578"/>
        <v/>
      </c>
    </row>
    <row r="5972" spans="1:16" x14ac:dyDescent="0.25">
      <c r="A5972" s="9" t="str">
        <f>IF(A5971="","",IF(B5971&lt;C5971,A5971,IF(A5971=MAX('entry data'!$B$8:$B$507),"",A5971+1)))</f>
        <v/>
      </c>
      <c r="B5972" s="9" t="str">
        <f t="shared" si="573"/>
        <v/>
      </c>
      <c r="C5972" s="9" t="str">
        <f>IF(ISERROR(VLOOKUP(A5972,'entry data'!B:G,6,0)),"",VLOOKUP(A5972,'entry data'!B:G,6,0))</f>
        <v/>
      </c>
      <c r="D5972" s="9" t="str">
        <f>IF(ISERROR(VLOOKUP(A5972,'entry data'!B:C,2,0)),"",VLOOKUP(A5972,'entry data'!B:C,2,0))</f>
        <v/>
      </c>
      <c r="E5972" s="9" t="str">
        <f>IF(ISERROR(VLOOKUP(A5972,'entry data'!B:E,4,0)),"",VLOOKUP(A5972,'entry data'!B:E,4,0))</f>
        <v/>
      </c>
      <c r="F5972" s="11" t="str">
        <f>IF(A5972="","",IF(ISERROR(VLOOKUP(A5972,'entry data'!B:F,5,0)),"",VLOOKUP(A5972,'entry data'!B:F,5,0)))</f>
        <v/>
      </c>
      <c r="G5972" s="12" t="str">
        <f>IF(A5972="","",IF(ISERROR(VLOOKUP(A5972,'entry data'!B:I,8,0)),"",VLOOKUP(A5972,'entry data'!B:I,7,0)))</f>
        <v/>
      </c>
      <c r="H5972" s="13" t="str">
        <f>IF(A5972="","",IF(B5972=1,VLOOKUP(A5972,'entry data'!B:D,3,0),I5971))</f>
        <v/>
      </c>
      <c r="I5972" s="14" t="str">
        <f>IF(A5972="","",IF(E5972="weekly",7,IF(E5972="fortnightly",14,IF(E5972="monthly",DATE(IF(MONTH(H5972)=12,YEAR(H5972)+1,YEAR(H5972)),VLOOKUP(MONTH(H5972),index!$D$2:$G$13,2,0),DAY(H5972)),
IF(E5972="quarterly",DATE(IF(MONTH(H5972)&gt;=10,YEAR(H5972)+1,YEAR(H5972)),VLOOKUP(MONTH(H5972),index!$D$2:$G$13,3,0),DAY(H5972)),
IF(E5972="halfyearly",DATE(IF(MONTH(H5972)&gt;=7,YEAR(H5972)+1,YEAR(H5972)),VLOOKUP(MONTH(H5972),index!$D$2:$G$13,4,0),DAY(H5972)),
DATE(YEAR(H5972)+1,MONTH(H5972),DAY(H5972)))))-H5972))+H5972)</f>
        <v/>
      </c>
      <c r="J5972" s="9" t="str">
        <f t="shared" si="574"/>
        <v/>
      </c>
      <c r="K5972" s="11" t="str">
        <f t="shared" si="575"/>
        <v/>
      </c>
      <c r="L5972" s="11" t="str">
        <f t="shared" si="576"/>
        <v/>
      </c>
      <c r="M5972" s="11" t="str">
        <f>IF(A5972="","",VLOOKUP(E5972,index!$A$1:$B$6,2,0)*K5972*G5972)</f>
        <v/>
      </c>
      <c r="N5972" s="11" t="str">
        <f>IF(A5972="","",-PMT(G5972*VLOOKUP(E5972,index!$A$1:$B$6,2,0),C5972,F5972,0,0))</f>
        <v/>
      </c>
      <c r="O5972" s="11" t="str">
        <f t="shared" si="577"/>
        <v/>
      </c>
      <c r="P5972" s="11" t="str">
        <f t="shared" si="578"/>
        <v/>
      </c>
    </row>
    <row r="5973" spans="1:16" x14ac:dyDescent="0.25">
      <c r="A5973" s="9" t="str">
        <f>IF(A5972="","",IF(B5972&lt;C5972,A5972,IF(A5972=MAX('entry data'!$B$8:$B$507),"",A5972+1)))</f>
        <v/>
      </c>
      <c r="B5973" s="9" t="str">
        <f t="shared" si="573"/>
        <v/>
      </c>
      <c r="C5973" s="9" t="str">
        <f>IF(ISERROR(VLOOKUP(A5973,'entry data'!B:G,6,0)),"",VLOOKUP(A5973,'entry data'!B:G,6,0))</f>
        <v/>
      </c>
      <c r="D5973" s="9" t="str">
        <f>IF(ISERROR(VLOOKUP(A5973,'entry data'!B:C,2,0)),"",VLOOKUP(A5973,'entry data'!B:C,2,0))</f>
        <v/>
      </c>
      <c r="E5973" s="9" t="str">
        <f>IF(ISERROR(VLOOKUP(A5973,'entry data'!B:E,4,0)),"",VLOOKUP(A5973,'entry data'!B:E,4,0))</f>
        <v/>
      </c>
      <c r="F5973" s="11" t="str">
        <f>IF(A5973="","",IF(ISERROR(VLOOKUP(A5973,'entry data'!B:F,5,0)),"",VLOOKUP(A5973,'entry data'!B:F,5,0)))</f>
        <v/>
      </c>
      <c r="G5973" s="12" t="str">
        <f>IF(A5973="","",IF(ISERROR(VLOOKUP(A5973,'entry data'!B:I,8,0)),"",VLOOKUP(A5973,'entry data'!B:I,7,0)))</f>
        <v/>
      </c>
      <c r="H5973" s="13" t="str">
        <f>IF(A5973="","",IF(B5973=1,VLOOKUP(A5973,'entry data'!B:D,3,0),I5972))</f>
        <v/>
      </c>
      <c r="I5973" s="14" t="str">
        <f>IF(A5973="","",IF(E5973="weekly",7,IF(E5973="fortnightly",14,IF(E5973="monthly",DATE(IF(MONTH(H5973)=12,YEAR(H5973)+1,YEAR(H5973)),VLOOKUP(MONTH(H5973),index!$D$2:$G$13,2,0),DAY(H5973)),
IF(E5973="quarterly",DATE(IF(MONTH(H5973)&gt;=10,YEAR(H5973)+1,YEAR(H5973)),VLOOKUP(MONTH(H5973),index!$D$2:$G$13,3,0),DAY(H5973)),
IF(E5973="halfyearly",DATE(IF(MONTH(H5973)&gt;=7,YEAR(H5973)+1,YEAR(H5973)),VLOOKUP(MONTH(H5973),index!$D$2:$G$13,4,0),DAY(H5973)),
DATE(YEAR(H5973)+1,MONTH(H5973),DAY(H5973)))))-H5973))+H5973)</f>
        <v/>
      </c>
      <c r="J5973" s="9" t="str">
        <f t="shared" si="574"/>
        <v/>
      </c>
      <c r="K5973" s="11" t="str">
        <f t="shared" si="575"/>
        <v/>
      </c>
      <c r="L5973" s="11" t="str">
        <f t="shared" si="576"/>
        <v/>
      </c>
      <c r="M5973" s="11" t="str">
        <f>IF(A5973="","",VLOOKUP(E5973,index!$A$1:$B$6,2,0)*K5973*G5973)</f>
        <v/>
      </c>
      <c r="N5973" s="11" t="str">
        <f>IF(A5973="","",-PMT(G5973*VLOOKUP(E5973,index!$A$1:$B$6,2,0),C5973,F5973,0,0))</f>
        <v/>
      </c>
      <c r="O5973" s="11" t="str">
        <f t="shared" si="577"/>
        <v/>
      </c>
      <c r="P5973" s="11" t="str">
        <f t="shared" si="578"/>
        <v/>
      </c>
    </row>
    <row r="5974" spans="1:16" x14ac:dyDescent="0.25">
      <c r="A5974" s="9" t="str">
        <f>IF(A5973="","",IF(B5973&lt;C5973,A5973,IF(A5973=MAX('entry data'!$B$8:$B$507),"",A5973+1)))</f>
        <v/>
      </c>
      <c r="B5974" s="9" t="str">
        <f t="shared" si="573"/>
        <v/>
      </c>
      <c r="C5974" s="9" t="str">
        <f>IF(ISERROR(VLOOKUP(A5974,'entry data'!B:G,6,0)),"",VLOOKUP(A5974,'entry data'!B:G,6,0))</f>
        <v/>
      </c>
      <c r="D5974" s="9" t="str">
        <f>IF(ISERROR(VLOOKUP(A5974,'entry data'!B:C,2,0)),"",VLOOKUP(A5974,'entry data'!B:C,2,0))</f>
        <v/>
      </c>
      <c r="E5974" s="9" t="str">
        <f>IF(ISERROR(VLOOKUP(A5974,'entry data'!B:E,4,0)),"",VLOOKUP(A5974,'entry data'!B:E,4,0))</f>
        <v/>
      </c>
      <c r="F5974" s="11" t="str">
        <f>IF(A5974="","",IF(ISERROR(VLOOKUP(A5974,'entry data'!B:F,5,0)),"",VLOOKUP(A5974,'entry data'!B:F,5,0)))</f>
        <v/>
      </c>
      <c r="G5974" s="12" t="str">
        <f>IF(A5974="","",IF(ISERROR(VLOOKUP(A5974,'entry data'!B:I,8,0)),"",VLOOKUP(A5974,'entry data'!B:I,7,0)))</f>
        <v/>
      </c>
      <c r="H5974" s="13" t="str">
        <f>IF(A5974="","",IF(B5974=1,VLOOKUP(A5974,'entry data'!B:D,3,0),I5973))</f>
        <v/>
      </c>
      <c r="I5974" s="14" t="str">
        <f>IF(A5974="","",IF(E5974="weekly",7,IF(E5974="fortnightly",14,IF(E5974="monthly",DATE(IF(MONTH(H5974)=12,YEAR(H5974)+1,YEAR(H5974)),VLOOKUP(MONTH(H5974),index!$D$2:$G$13,2,0),DAY(H5974)),
IF(E5974="quarterly",DATE(IF(MONTH(H5974)&gt;=10,YEAR(H5974)+1,YEAR(H5974)),VLOOKUP(MONTH(H5974),index!$D$2:$G$13,3,0),DAY(H5974)),
IF(E5974="halfyearly",DATE(IF(MONTH(H5974)&gt;=7,YEAR(H5974)+1,YEAR(H5974)),VLOOKUP(MONTH(H5974),index!$D$2:$G$13,4,0),DAY(H5974)),
DATE(YEAR(H5974)+1,MONTH(H5974),DAY(H5974)))))-H5974))+H5974)</f>
        <v/>
      </c>
      <c r="J5974" s="9" t="str">
        <f t="shared" si="574"/>
        <v/>
      </c>
      <c r="K5974" s="11" t="str">
        <f t="shared" si="575"/>
        <v/>
      </c>
      <c r="L5974" s="11" t="str">
        <f t="shared" si="576"/>
        <v/>
      </c>
      <c r="M5974" s="11" t="str">
        <f>IF(A5974="","",VLOOKUP(E5974,index!$A$1:$B$6,2,0)*K5974*G5974)</f>
        <v/>
      </c>
      <c r="N5974" s="11" t="str">
        <f>IF(A5974="","",-PMT(G5974*VLOOKUP(E5974,index!$A$1:$B$6,2,0),C5974,F5974,0,0))</f>
        <v/>
      </c>
      <c r="O5974" s="11" t="str">
        <f t="shared" si="577"/>
        <v/>
      </c>
      <c r="P5974" s="11" t="str">
        <f t="shared" si="578"/>
        <v/>
      </c>
    </row>
    <row r="5975" spans="1:16" x14ac:dyDescent="0.25">
      <c r="A5975" s="9" t="str">
        <f>IF(A5974="","",IF(B5974&lt;C5974,A5974,IF(A5974=MAX('entry data'!$B$8:$B$507),"",A5974+1)))</f>
        <v/>
      </c>
      <c r="B5975" s="9" t="str">
        <f t="shared" ref="B5975:B6038" si="579">IF(A5975="","",IF(B5974=C5974,1,B5974+1))</f>
        <v/>
      </c>
      <c r="C5975" s="9" t="str">
        <f>IF(ISERROR(VLOOKUP(A5975,'entry data'!B:G,6,0)),"",VLOOKUP(A5975,'entry data'!B:G,6,0))</f>
        <v/>
      </c>
      <c r="D5975" s="9" t="str">
        <f>IF(ISERROR(VLOOKUP(A5975,'entry data'!B:C,2,0)),"",VLOOKUP(A5975,'entry data'!B:C,2,0))</f>
        <v/>
      </c>
      <c r="E5975" s="9" t="str">
        <f>IF(ISERROR(VLOOKUP(A5975,'entry data'!B:E,4,0)),"",VLOOKUP(A5975,'entry data'!B:E,4,0))</f>
        <v/>
      </c>
      <c r="F5975" s="11" t="str">
        <f>IF(A5975="","",IF(ISERROR(VLOOKUP(A5975,'entry data'!B:F,5,0)),"",VLOOKUP(A5975,'entry data'!B:F,5,0)))</f>
        <v/>
      </c>
      <c r="G5975" s="12" t="str">
        <f>IF(A5975="","",IF(ISERROR(VLOOKUP(A5975,'entry data'!B:I,8,0)),"",VLOOKUP(A5975,'entry data'!B:I,7,0)))</f>
        <v/>
      </c>
      <c r="H5975" s="13" t="str">
        <f>IF(A5975="","",IF(B5975=1,VLOOKUP(A5975,'entry data'!B:D,3,0),I5974))</f>
        <v/>
      </c>
      <c r="I5975" s="14" t="str">
        <f>IF(A5975="","",IF(E5975="weekly",7,IF(E5975="fortnightly",14,IF(E5975="monthly",DATE(IF(MONTH(H5975)=12,YEAR(H5975)+1,YEAR(H5975)),VLOOKUP(MONTH(H5975),index!$D$2:$G$13,2,0),DAY(H5975)),
IF(E5975="quarterly",DATE(IF(MONTH(H5975)&gt;=10,YEAR(H5975)+1,YEAR(H5975)),VLOOKUP(MONTH(H5975),index!$D$2:$G$13,3,0),DAY(H5975)),
IF(E5975="halfyearly",DATE(IF(MONTH(H5975)&gt;=7,YEAR(H5975)+1,YEAR(H5975)),VLOOKUP(MONTH(H5975),index!$D$2:$G$13,4,0),DAY(H5975)),
DATE(YEAR(H5975)+1,MONTH(H5975),DAY(H5975)))))-H5975))+H5975)</f>
        <v/>
      </c>
      <c r="J5975" s="9" t="str">
        <f t="shared" ref="J5975:J6038" si="580">IF(A5975="","",IF(MONTH(I5975)&lt;10,YEAR(I5975)&amp;"-0"&amp;MONTH(I5975),YEAR(I5975)&amp;"-"&amp;MONTH(I5975)))</f>
        <v/>
      </c>
      <c r="K5975" s="11" t="str">
        <f t="shared" ref="K5975:K6038" si="581">IF(A5975="","",IF(B5975=1,F5975,O5974))</f>
        <v/>
      </c>
      <c r="L5975" s="11" t="str">
        <f t="shared" ref="L5975:L6038" si="582">IF(A5975="","",N5975-M5975)</f>
        <v/>
      </c>
      <c r="M5975" s="11" t="str">
        <f>IF(A5975="","",VLOOKUP(E5975,index!$A$1:$B$6,2,0)*K5975*G5975)</f>
        <v/>
      </c>
      <c r="N5975" s="11" t="str">
        <f>IF(A5975="","",-PMT(G5975*VLOOKUP(E5975,index!$A$1:$B$6,2,0),C5975,F5975,0,0))</f>
        <v/>
      </c>
      <c r="O5975" s="11" t="str">
        <f t="shared" ref="O5975:O6038" si="583">IF(A5975="","",K5975-L5975)</f>
        <v/>
      </c>
      <c r="P5975" s="11" t="str">
        <f t="shared" si="578"/>
        <v/>
      </c>
    </row>
    <row r="5976" spans="1:16" x14ac:dyDescent="0.25">
      <c r="A5976" s="9" t="str">
        <f>IF(A5975="","",IF(B5975&lt;C5975,A5975,IF(A5975=MAX('entry data'!$B$8:$B$507),"",A5975+1)))</f>
        <v/>
      </c>
      <c r="B5976" s="9" t="str">
        <f t="shared" si="579"/>
        <v/>
      </c>
      <c r="C5976" s="9" t="str">
        <f>IF(ISERROR(VLOOKUP(A5976,'entry data'!B:G,6,0)),"",VLOOKUP(A5976,'entry data'!B:G,6,0))</f>
        <v/>
      </c>
      <c r="D5976" s="9" t="str">
        <f>IF(ISERROR(VLOOKUP(A5976,'entry data'!B:C,2,0)),"",VLOOKUP(A5976,'entry data'!B:C,2,0))</f>
        <v/>
      </c>
      <c r="E5976" s="9" t="str">
        <f>IF(ISERROR(VLOOKUP(A5976,'entry data'!B:E,4,0)),"",VLOOKUP(A5976,'entry data'!B:E,4,0))</f>
        <v/>
      </c>
      <c r="F5976" s="11" t="str">
        <f>IF(A5976="","",IF(ISERROR(VLOOKUP(A5976,'entry data'!B:F,5,0)),"",VLOOKUP(A5976,'entry data'!B:F,5,0)))</f>
        <v/>
      </c>
      <c r="G5976" s="12" t="str">
        <f>IF(A5976="","",IF(ISERROR(VLOOKUP(A5976,'entry data'!B:I,8,0)),"",VLOOKUP(A5976,'entry data'!B:I,7,0)))</f>
        <v/>
      </c>
      <c r="H5976" s="13" t="str">
        <f>IF(A5976="","",IF(B5976=1,VLOOKUP(A5976,'entry data'!B:D,3,0),I5975))</f>
        <v/>
      </c>
      <c r="I5976" s="14" t="str">
        <f>IF(A5976="","",IF(E5976="weekly",7,IF(E5976="fortnightly",14,IF(E5976="monthly",DATE(IF(MONTH(H5976)=12,YEAR(H5976)+1,YEAR(H5976)),VLOOKUP(MONTH(H5976),index!$D$2:$G$13,2,0),DAY(H5976)),
IF(E5976="quarterly",DATE(IF(MONTH(H5976)&gt;=10,YEAR(H5976)+1,YEAR(H5976)),VLOOKUP(MONTH(H5976),index!$D$2:$G$13,3,0),DAY(H5976)),
IF(E5976="halfyearly",DATE(IF(MONTH(H5976)&gt;=7,YEAR(H5976)+1,YEAR(H5976)),VLOOKUP(MONTH(H5976),index!$D$2:$G$13,4,0),DAY(H5976)),
DATE(YEAR(H5976)+1,MONTH(H5976),DAY(H5976)))))-H5976))+H5976)</f>
        <v/>
      </c>
      <c r="J5976" s="9" t="str">
        <f t="shared" si="580"/>
        <v/>
      </c>
      <c r="K5976" s="11" t="str">
        <f t="shared" si="581"/>
        <v/>
      </c>
      <c r="L5976" s="11" t="str">
        <f t="shared" si="582"/>
        <v/>
      </c>
      <c r="M5976" s="11" t="str">
        <f>IF(A5976="","",VLOOKUP(E5976,index!$A$1:$B$6,2,0)*K5976*G5976)</f>
        <v/>
      </c>
      <c r="N5976" s="11" t="str">
        <f>IF(A5976="","",-PMT(G5976*VLOOKUP(E5976,index!$A$1:$B$6,2,0),C5976,F5976,0,0))</f>
        <v/>
      </c>
      <c r="O5976" s="11" t="str">
        <f t="shared" si="583"/>
        <v/>
      </c>
      <c r="P5976" s="11" t="str">
        <f t="shared" si="578"/>
        <v/>
      </c>
    </row>
    <row r="5977" spans="1:16" x14ac:dyDescent="0.25">
      <c r="A5977" s="9" t="str">
        <f>IF(A5976="","",IF(B5976&lt;C5976,A5976,IF(A5976=MAX('entry data'!$B$8:$B$507),"",A5976+1)))</f>
        <v/>
      </c>
      <c r="B5977" s="9" t="str">
        <f t="shared" si="579"/>
        <v/>
      </c>
      <c r="C5977" s="9" t="str">
        <f>IF(ISERROR(VLOOKUP(A5977,'entry data'!B:G,6,0)),"",VLOOKUP(A5977,'entry data'!B:G,6,0))</f>
        <v/>
      </c>
      <c r="D5977" s="9" t="str">
        <f>IF(ISERROR(VLOOKUP(A5977,'entry data'!B:C,2,0)),"",VLOOKUP(A5977,'entry data'!B:C,2,0))</f>
        <v/>
      </c>
      <c r="E5977" s="9" t="str">
        <f>IF(ISERROR(VLOOKUP(A5977,'entry data'!B:E,4,0)),"",VLOOKUP(A5977,'entry data'!B:E,4,0))</f>
        <v/>
      </c>
      <c r="F5977" s="11" t="str">
        <f>IF(A5977="","",IF(ISERROR(VLOOKUP(A5977,'entry data'!B:F,5,0)),"",VLOOKUP(A5977,'entry data'!B:F,5,0)))</f>
        <v/>
      </c>
      <c r="G5977" s="12" t="str">
        <f>IF(A5977="","",IF(ISERROR(VLOOKUP(A5977,'entry data'!B:I,8,0)),"",VLOOKUP(A5977,'entry data'!B:I,7,0)))</f>
        <v/>
      </c>
      <c r="H5977" s="13" t="str">
        <f>IF(A5977="","",IF(B5977=1,VLOOKUP(A5977,'entry data'!B:D,3,0),I5976))</f>
        <v/>
      </c>
      <c r="I5977" s="14" t="str">
        <f>IF(A5977="","",IF(E5977="weekly",7,IF(E5977="fortnightly",14,IF(E5977="monthly",DATE(IF(MONTH(H5977)=12,YEAR(H5977)+1,YEAR(H5977)),VLOOKUP(MONTH(H5977),index!$D$2:$G$13,2,0),DAY(H5977)),
IF(E5977="quarterly",DATE(IF(MONTH(H5977)&gt;=10,YEAR(H5977)+1,YEAR(H5977)),VLOOKUP(MONTH(H5977),index!$D$2:$G$13,3,0),DAY(H5977)),
IF(E5977="halfyearly",DATE(IF(MONTH(H5977)&gt;=7,YEAR(H5977)+1,YEAR(H5977)),VLOOKUP(MONTH(H5977),index!$D$2:$G$13,4,0),DAY(H5977)),
DATE(YEAR(H5977)+1,MONTH(H5977),DAY(H5977)))))-H5977))+H5977)</f>
        <v/>
      </c>
      <c r="J5977" s="9" t="str">
        <f t="shared" si="580"/>
        <v/>
      </c>
      <c r="K5977" s="11" t="str">
        <f t="shared" si="581"/>
        <v/>
      </c>
      <c r="L5977" s="11" t="str">
        <f t="shared" si="582"/>
        <v/>
      </c>
      <c r="M5977" s="11" t="str">
        <f>IF(A5977="","",VLOOKUP(E5977,index!$A$1:$B$6,2,0)*K5977*G5977)</f>
        <v/>
      </c>
      <c r="N5977" s="11" t="str">
        <f>IF(A5977="","",-PMT(G5977*VLOOKUP(E5977,index!$A$1:$B$6,2,0),C5977,F5977,0,0))</f>
        <v/>
      </c>
      <c r="O5977" s="11" t="str">
        <f t="shared" si="583"/>
        <v/>
      </c>
      <c r="P5977" s="11" t="str">
        <f t="shared" si="578"/>
        <v/>
      </c>
    </row>
    <row r="5978" spans="1:16" x14ac:dyDescent="0.25">
      <c r="A5978" s="9" t="str">
        <f>IF(A5977="","",IF(B5977&lt;C5977,A5977,IF(A5977=MAX('entry data'!$B$8:$B$507),"",A5977+1)))</f>
        <v/>
      </c>
      <c r="B5978" s="9" t="str">
        <f t="shared" si="579"/>
        <v/>
      </c>
      <c r="C5978" s="9" t="str">
        <f>IF(ISERROR(VLOOKUP(A5978,'entry data'!B:G,6,0)),"",VLOOKUP(A5978,'entry data'!B:G,6,0))</f>
        <v/>
      </c>
      <c r="D5978" s="9" t="str">
        <f>IF(ISERROR(VLOOKUP(A5978,'entry data'!B:C,2,0)),"",VLOOKUP(A5978,'entry data'!B:C,2,0))</f>
        <v/>
      </c>
      <c r="E5978" s="9" t="str">
        <f>IF(ISERROR(VLOOKUP(A5978,'entry data'!B:E,4,0)),"",VLOOKUP(A5978,'entry data'!B:E,4,0))</f>
        <v/>
      </c>
      <c r="F5978" s="11" t="str">
        <f>IF(A5978="","",IF(ISERROR(VLOOKUP(A5978,'entry data'!B:F,5,0)),"",VLOOKUP(A5978,'entry data'!B:F,5,0)))</f>
        <v/>
      </c>
      <c r="G5978" s="12" t="str">
        <f>IF(A5978="","",IF(ISERROR(VLOOKUP(A5978,'entry data'!B:I,8,0)),"",VLOOKUP(A5978,'entry data'!B:I,7,0)))</f>
        <v/>
      </c>
      <c r="H5978" s="13" t="str">
        <f>IF(A5978="","",IF(B5978=1,VLOOKUP(A5978,'entry data'!B:D,3,0),I5977))</f>
        <v/>
      </c>
      <c r="I5978" s="14" t="str">
        <f>IF(A5978="","",IF(E5978="weekly",7,IF(E5978="fortnightly",14,IF(E5978="monthly",DATE(IF(MONTH(H5978)=12,YEAR(H5978)+1,YEAR(H5978)),VLOOKUP(MONTH(H5978),index!$D$2:$G$13,2,0),DAY(H5978)),
IF(E5978="quarterly",DATE(IF(MONTH(H5978)&gt;=10,YEAR(H5978)+1,YEAR(H5978)),VLOOKUP(MONTH(H5978),index!$D$2:$G$13,3,0),DAY(H5978)),
IF(E5978="halfyearly",DATE(IF(MONTH(H5978)&gt;=7,YEAR(H5978)+1,YEAR(H5978)),VLOOKUP(MONTH(H5978),index!$D$2:$G$13,4,0),DAY(H5978)),
DATE(YEAR(H5978)+1,MONTH(H5978),DAY(H5978)))))-H5978))+H5978)</f>
        <v/>
      </c>
      <c r="J5978" s="9" t="str">
        <f t="shared" si="580"/>
        <v/>
      </c>
      <c r="K5978" s="11" t="str">
        <f t="shared" si="581"/>
        <v/>
      </c>
      <c r="L5978" s="11" t="str">
        <f t="shared" si="582"/>
        <v/>
      </c>
      <c r="M5978" s="11" t="str">
        <f>IF(A5978="","",VLOOKUP(E5978,index!$A$1:$B$6,2,0)*K5978*G5978)</f>
        <v/>
      </c>
      <c r="N5978" s="11" t="str">
        <f>IF(A5978="","",-PMT(G5978*VLOOKUP(E5978,index!$A$1:$B$6,2,0),C5978,F5978,0,0))</f>
        <v/>
      </c>
      <c r="O5978" s="11" t="str">
        <f t="shared" si="583"/>
        <v/>
      </c>
      <c r="P5978" s="11" t="str">
        <f t="shared" si="578"/>
        <v/>
      </c>
    </row>
    <row r="5979" spans="1:16" x14ac:dyDescent="0.25">
      <c r="A5979" s="9" t="str">
        <f>IF(A5978="","",IF(B5978&lt;C5978,A5978,IF(A5978=MAX('entry data'!$B$8:$B$507),"",A5978+1)))</f>
        <v/>
      </c>
      <c r="B5979" s="9" t="str">
        <f t="shared" si="579"/>
        <v/>
      </c>
      <c r="C5979" s="9" t="str">
        <f>IF(ISERROR(VLOOKUP(A5979,'entry data'!B:G,6,0)),"",VLOOKUP(A5979,'entry data'!B:G,6,0))</f>
        <v/>
      </c>
      <c r="D5979" s="9" t="str">
        <f>IF(ISERROR(VLOOKUP(A5979,'entry data'!B:C,2,0)),"",VLOOKUP(A5979,'entry data'!B:C,2,0))</f>
        <v/>
      </c>
      <c r="E5979" s="9" t="str">
        <f>IF(ISERROR(VLOOKUP(A5979,'entry data'!B:E,4,0)),"",VLOOKUP(A5979,'entry data'!B:E,4,0))</f>
        <v/>
      </c>
      <c r="F5979" s="11" t="str">
        <f>IF(A5979="","",IF(ISERROR(VLOOKUP(A5979,'entry data'!B:F,5,0)),"",VLOOKUP(A5979,'entry data'!B:F,5,0)))</f>
        <v/>
      </c>
      <c r="G5979" s="12" t="str">
        <f>IF(A5979="","",IF(ISERROR(VLOOKUP(A5979,'entry data'!B:I,8,0)),"",VLOOKUP(A5979,'entry data'!B:I,7,0)))</f>
        <v/>
      </c>
      <c r="H5979" s="13" t="str">
        <f>IF(A5979="","",IF(B5979=1,VLOOKUP(A5979,'entry data'!B:D,3,0),I5978))</f>
        <v/>
      </c>
      <c r="I5979" s="14" t="str">
        <f>IF(A5979="","",IF(E5979="weekly",7,IF(E5979="fortnightly",14,IF(E5979="monthly",DATE(IF(MONTH(H5979)=12,YEAR(H5979)+1,YEAR(H5979)),VLOOKUP(MONTH(H5979),index!$D$2:$G$13,2,0),DAY(H5979)),
IF(E5979="quarterly",DATE(IF(MONTH(H5979)&gt;=10,YEAR(H5979)+1,YEAR(H5979)),VLOOKUP(MONTH(H5979),index!$D$2:$G$13,3,0),DAY(H5979)),
IF(E5979="halfyearly",DATE(IF(MONTH(H5979)&gt;=7,YEAR(H5979)+1,YEAR(H5979)),VLOOKUP(MONTH(H5979),index!$D$2:$G$13,4,0),DAY(H5979)),
DATE(YEAR(H5979)+1,MONTH(H5979),DAY(H5979)))))-H5979))+H5979)</f>
        <v/>
      </c>
      <c r="J5979" s="9" t="str">
        <f t="shared" si="580"/>
        <v/>
      </c>
      <c r="K5979" s="11" t="str">
        <f t="shared" si="581"/>
        <v/>
      </c>
      <c r="L5979" s="11" t="str">
        <f t="shared" si="582"/>
        <v/>
      </c>
      <c r="M5979" s="11" t="str">
        <f>IF(A5979="","",VLOOKUP(E5979,index!$A$1:$B$6,2,0)*K5979*G5979)</f>
        <v/>
      </c>
      <c r="N5979" s="11" t="str">
        <f>IF(A5979="","",-PMT(G5979*VLOOKUP(E5979,index!$A$1:$B$6,2,0),C5979,F5979,0,0))</f>
        <v/>
      </c>
      <c r="O5979" s="11" t="str">
        <f t="shared" si="583"/>
        <v/>
      </c>
      <c r="P5979" s="11" t="str">
        <f t="shared" si="578"/>
        <v/>
      </c>
    </row>
    <row r="5980" spans="1:16" x14ac:dyDescent="0.25">
      <c r="A5980" s="9" t="str">
        <f>IF(A5979="","",IF(B5979&lt;C5979,A5979,IF(A5979=MAX('entry data'!$B$8:$B$507),"",A5979+1)))</f>
        <v/>
      </c>
      <c r="B5980" s="9" t="str">
        <f t="shared" si="579"/>
        <v/>
      </c>
      <c r="C5980" s="9" t="str">
        <f>IF(ISERROR(VLOOKUP(A5980,'entry data'!B:G,6,0)),"",VLOOKUP(A5980,'entry data'!B:G,6,0))</f>
        <v/>
      </c>
      <c r="D5980" s="9" t="str">
        <f>IF(ISERROR(VLOOKUP(A5980,'entry data'!B:C,2,0)),"",VLOOKUP(A5980,'entry data'!B:C,2,0))</f>
        <v/>
      </c>
      <c r="E5980" s="9" t="str">
        <f>IF(ISERROR(VLOOKUP(A5980,'entry data'!B:E,4,0)),"",VLOOKUP(A5980,'entry data'!B:E,4,0))</f>
        <v/>
      </c>
      <c r="F5980" s="11" t="str">
        <f>IF(A5980="","",IF(ISERROR(VLOOKUP(A5980,'entry data'!B:F,5,0)),"",VLOOKUP(A5980,'entry data'!B:F,5,0)))</f>
        <v/>
      </c>
      <c r="G5980" s="12" t="str">
        <f>IF(A5980="","",IF(ISERROR(VLOOKUP(A5980,'entry data'!B:I,8,0)),"",VLOOKUP(A5980,'entry data'!B:I,7,0)))</f>
        <v/>
      </c>
      <c r="H5980" s="13" t="str">
        <f>IF(A5980="","",IF(B5980=1,VLOOKUP(A5980,'entry data'!B:D,3,0),I5979))</f>
        <v/>
      </c>
      <c r="I5980" s="14" t="str">
        <f>IF(A5980="","",IF(E5980="weekly",7,IF(E5980="fortnightly",14,IF(E5980="monthly",DATE(IF(MONTH(H5980)=12,YEAR(H5980)+1,YEAR(H5980)),VLOOKUP(MONTH(H5980),index!$D$2:$G$13,2,0),DAY(H5980)),
IF(E5980="quarterly",DATE(IF(MONTH(H5980)&gt;=10,YEAR(H5980)+1,YEAR(H5980)),VLOOKUP(MONTH(H5980),index!$D$2:$G$13,3,0),DAY(H5980)),
IF(E5980="halfyearly",DATE(IF(MONTH(H5980)&gt;=7,YEAR(H5980)+1,YEAR(H5980)),VLOOKUP(MONTH(H5980),index!$D$2:$G$13,4,0),DAY(H5980)),
DATE(YEAR(H5980)+1,MONTH(H5980),DAY(H5980)))))-H5980))+H5980)</f>
        <v/>
      </c>
      <c r="J5980" s="9" t="str">
        <f t="shared" si="580"/>
        <v/>
      </c>
      <c r="K5980" s="11" t="str">
        <f t="shared" si="581"/>
        <v/>
      </c>
      <c r="L5980" s="11" t="str">
        <f t="shared" si="582"/>
        <v/>
      </c>
      <c r="M5980" s="11" t="str">
        <f>IF(A5980="","",VLOOKUP(E5980,index!$A$1:$B$6,2,0)*K5980*G5980)</f>
        <v/>
      </c>
      <c r="N5980" s="11" t="str">
        <f>IF(A5980="","",-PMT(G5980*VLOOKUP(E5980,index!$A$1:$B$6,2,0),C5980,F5980,0,0))</f>
        <v/>
      </c>
      <c r="O5980" s="11" t="str">
        <f t="shared" si="583"/>
        <v/>
      </c>
      <c r="P5980" s="11" t="str">
        <f t="shared" si="578"/>
        <v/>
      </c>
    </row>
    <row r="5981" spans="1:16" x14ac:dyDescent="0.25">
      <c r="A5981" s="9" t="str">
        <f>IF(A5980="","",IF(B5980&lt;C5980,A5980,IF(A5980=MAX('entry data'!$B$8:$B$507),"",A5980+1)))</f>
        <v/>
      </c>
      <c r="B5981" s="9" t="str">
        <f t="shared" si="579"/>
        <v/>
      </c>
      <c r="C5981" s="9" t="str">
        <f>IF(ISERROR(VLOOKUP(A5981,'entry data'!B:G,6,0)),"",VLOOKUP(A5981,'entry data'!B:G,6,0))</f>
        <v/>
      </c>
      <c r="D5981" s="9" t="str">
        <f>IF(ISERROR(VLOOKUP(A5981,'entry data'!B:C,2,0)),"",VLOOKUP(A5981,'entry data'!B:C,2,0))</f>
        <v/>
      </c>
      <c r="E5981" s="9" t="str">
        <f>IF(ISERROR(VLOOKUP(A5981,'entry data'!B:E,4,0)),"",VLOOKUP(A5981,'entry data'!B:E,4,0))</f>
        <v/>
      </c>
      <c r="F5981" s="11" t="str">
        <f>IF(A5981="","",IF(ISERROR(VLOOKUP(A5981,'entry data'!B:F,5,0)),"",VLOOKUP(A5981,'entry data'!B:F,5,0)))</f>
        <v/>
      </c>
      <c r="G5981" s="12" t="str">
        <f>IF(A5981="","",IF(ISERROR(VLOOKUP(A5981,'entry data'!B:I,8,0)),"",VLOOKUP(A5981,'entry data'!B:I,7,0)))</f>
        <v/>
      </c>
      <c r="H5981" s="13" t="str">
        <f>IF(A5981="","",IF(B5981=1,VLOOKUP(A5981,'entry data'!B:D,3,0),I5980))</f>
        <v/>
      </c>
      <c r="I5981" s="14" t="str">
        <f>IF(A5981="","",IF(E5981="weekly",7,IF(E5981="fortnightly",14,IF(E5981="monthly",DATE(IF(MONTH(H5981)=12,YEAR(H5981)+1,YEAR(H5981)),VLOOKUP(MONTH(H5981),index!$D$2:$G$13,2,0),DAY(H5981)),
IF(E5981="quarterly",DATE(IF(MONTH(H5981)&gt;=10,YEAR(H5981)+1,YEAR(H5981)),VLOOKUP(MONTH(H5981),index!$D$2:$G$13,3,0),DAY(H5981)),
IF(E5981="halfyearly",DATE(IF(MONTH(H5981)&gt;=7,YEAR(H5981)+1,YEAR(H5981)),VLOOKUP(MONTH(H5981),index!$D$2:$G$13,4,0),DAY(H5981)),
DATE(YEAR(H5981)+1,MONTH(H5981),DAY(H5981)))))-H5981))+H5981)</f>
        <v/>
      </c>
      <c r="J5981" s="9" t="str">
        <f t="shared" si="580"/>
        <v/>
      </c>
      <c r="K5981" s="11" t="str">
        <f t="shared" si="581"/>
        <v/>
      </c>
      <c r="L5981" s="11" t="str">
        <f t="shared" si="582"/>
        <v/>
      </c>
      <c r="M5981" s="11" t="str">
        <f>IF(A5981="","",VLOOKUP(E5981,index!$A$1:$B$6,2,0)*K5981*G5981)</f>
        <v/>
      </c>
      <c r="N5981" s="11" t="str">
        <f>IF(A5981="","",-PMT(G5981*VLOOKUP(E5981,index!$A$1:$B$6,2,0),C5981,F5981,0,0))</f>
        <v/>
      </c>
      <c r="O5981" s="11" t="str">
        <f t="shared" si="583"/>
        <v/>
      </c>
      <c r="P5981" s="11" t="str">
        <f t="shared" si="578"/>
        <v/>
      </c>
    </row>
    <row r="5982" spans="1:16" x14ac:dyDescent="0.25">
      <c r="A5982" s="9" t="str">
        <f>IF(A5981="","",IF(B5981&lt;C5981,A5981,IF(A5981=MAX('entry data'!$B$8:$B$507),"",A5981+1)))</f>
        <v/>
      </c>
      <c r="B5982" s="9" t="str">
        <f t="shared" si="579"/>
        <v/>
      </c>
      <c r="C5982" s="9" t="str">
        <f>IF(ISERROR(VLOOKUP(A5982,'entry data'!B:G,6,0)),"",VLOOKUP(A5982,'entry data'!B:G,6,0))</f>
        <v/>
      </c>
      <c r="D5982" s="9" t="str">
        <f>IF(ISERROR(VLOOKUP(A5982,'entry data'!B:C,2,0)),"",VLOOKUP(A5982,'entry data'!B:C,2,0))</f>
        <v/>
      </c>
      <c r="E5982" s="9" t="str">
        <f>IF(ISERROR(VLOOKUP(A5982,'entry data'!B:E,4,0)),"",VLOOKUP(A5982,'entry data'!B:E,4,0))</f>
        <v/>
      </c>
      <c r="F5982" s="11" t="str">
        <f>IF(A5982="","",IF(ISERROR(VLOOKUP(A5982,'entry data'!B:F,5,0)),"",VLOOKUP(A5982,'entry data'!B:F,5,0)))</f>
        <v/>
      </c>
      <c r="G5982" s="12" t="str">
        <f>IF(A5982="","",IF(ISERROR(VLOOKUP(A5982,'entry data'!B:I,8,0)),"",VLOOKUP(A5982,'entry data'!B:I,7,0)))</f>
        <v/>
      </c>
      <c r="H5982" s="13" t="str">
        <f>IF(A5982="","",IF(B5982=1,VLOOKUP(A5982,'entry data'!B:D,3,0),I5981))</f>
        <v/>
      </c>
      <c r="I5982" s="14" t="str">
        <f>IF(A5982="","",IF(E5982="weekly",7,IF(E5982="fortnightly",14,IF(E5982="monthly",DATE(IF(MONTH(H5982)=12,YEAR(H5982)+1,YEAR(H5982)),VLOOKUP(MONTH(H5982),index!$D$2:$G$13,2,0),DAY(H5982)),
IF(E5982="quarterly",DATE(IF(MONTH(H5982)&gt;=10,YEAR(H5982)+1,YEAR(H5982)),VLOOKUP(MONTH(H5982),index!$D$2:$G$13,3,0),DAY(H5982)),
IF(E5982="halfyearly",DATE(IF(MONTH(H5982)&gt;=7,YEAR(H5982)+1,YEAR(H5982)),VLOOKUP(MONTH(H5982),index!$D$2:$G$13,4,0),DAY(H5982)),
DATE(YEAR(H5982)+1,MONTH(H5982),DAY(H5982)))))-H5982))+H5982)</f>
        <v/>
      </c>
      <c r="J5982" s="9" t="str">
        <f t="shared" si="580"/>
        <v/>
      </c>
      <c r="K5982" s="11" t="str">
        <f t="shared" si="581"/>
        <v/>
      </c>
      <c r="L5982" s="11" t="str">
        <f t="shared" si="582"/>
        <v/>
      </c>
      <c r="M5982" s="11" t="str">
        <f>IF(A5982="","",VLOOKUP(E5982,index!$A$1:$B$6,2,0)*K5982*G5982)</f>
        <v/>
      </c>
      <c r="N5982" s="11" t="str">
        <f>IF(A5982="","",-PMT(G5982*VLOOKUP(E5982,index!$A$1:$B$6,2,0),C5982,F5982,0,0))</f>
        <v/>
      </c>
      <c r="O5982" s="11" t="str">
        <f t="shared" si="583"/>
        <v/>
      </c>
      <c r="P5982" s="11" t="str">
        <f t="shared" si="578"/>
        <v/>
      </c>
    </row>
    <row r="5983" spans="1:16" x14ac:dyDescent="0.25">
      <c r="A5983" s="9" t="str">
        <f>IF(A5982="","",IF(B5982&lt;C5982,A5982,IF(A5982=MAX('entry data'!$B$8:$B$507),"",A5982+1)))</f>
        <v/>
      </c>
      <c r="B5983" s="9" t="str">
        <f t="shared" si="579"/>
        <v/>
      </c>
      <c r="C5983" s="9" t="str">
        <f>IF(ISERROR(VLOOKUP(A5983,'entry data'!B:G,6,0)),"",VLOOKUP(A5983,'entry data'!B:G,6,0))</f>
        <v/>
      </c>
      <c r="D5983" s="9" t="str">
        <f>IF(ISERROR(VLOOKUP(A5983,'entry data'!B:C,2,0)),"",VLOOKUP(A5983,'entry data'!B:C,2,0))</f>
        <v/>
      </c>
      <c r="E5983" s="9" t="str">
        <f>IF(ISERROR(VLOOKUP(A5983,'entry data'!B:E,4,0)),"",VLOOKUP(A5983,'entry data'!B:E,4,0))</f>
        <v/>
      </c>
      <c r="F5983" s="11" t="str">
        <f>IF(A5983="","",IF(ISERROR(VLOOKUP(A5983,'entry data'!B:F,5,0)),"",VLOOKUP(A5983,'entry data'!B:F,5,0)))</f>
        <v/>
      </c>
      <c r="G5983" s="12" t="str">
        <f>IF(A5983="","",IF(ISERROR(VLOOKUP(A5983,'entry data'!B:I,8,0)),"",VLOOKUP(A5983,'entry data'!B:I,7,0)))</f>
        <v/>
      </c>
      <c r="H5983" s="13" t="str">
        <f>IF(A5983="","",IF(B5983=1,VLOOKUP(A5983,'entry data'!B:D,3,0),I5982))</f>
        <v/>
      </c>
      <c r="I5983" s="14" t="str">
        <f>IF(A5983="","",IF(E5983="weekly",7,IF(E5983="fortnightly",14,IF(E5983="monthly",DATE(IF(MONTH(H5983)=12,YEAR(H5983)+1,YEAR(H5983)),VLOOKUP(MONTH(H5983),index!$D$2:$G$13,2,0),DAY(H5983)),
IF(E5983="quarterly",DATE(IF(MONTH(H5983)&gt;=10,YEAR(H5983)+1,YEAR(H5983)),VLOOKUP(MONTH(H5983),index!$D$2:$G$13,3,0),DAY(H5983)),
IF(E5983="halfyearly",DATE(IF(MONTH(H5983)&gt;=7,YEAR(H5983)+1,YEAR(H5983)),VLOOKUP(MONTH(H5983),index!$D$2:$G$13,4,0),DAY(H5983)),
DATE(YEAR(H5983)+1,MONTH(H5983),DAY(H5983)))))-H5983))+H5983)</f>
        <v/>
      </c>
      <c r="J5983" s="9" t="str">
        <f t="shared" si="580"/>
        <v/>
      </c>
      <c r="K5983" s="11" t="str">
        <f t="shared" si="581"/>
        <v/>
      </c>
      <c r="L5983" s="11" t="str">
        <f t="shared" si="582"/>
        <v/>
      </c>
      <c r="M5983" s="11" t="str">
        <f>IF(A5983="","",VLOOKUP(E5983,index!$A$1:$B$6,2,0)*K5983*G5983)</f>
        <v/>
      </c>
      <c r="N5983" s="11" t="str">
        <f>IF(A5983="","",-PMT(G5983*VLOOKUP(E5983,index!$A$1:$B$6,2,0),C5983,F5983,0,0))</f>
        <v/>
      </c>
      <c r="O5983" s="11" t="str">
        <f t="shared" si="583"/>
        <v/>
      </c>
      <c r="P5983" s="11" t="str">
        <f t="shared" si="578"/>
        <v/>
      </c>
    </row>
    <row r="5984" spans="1:16" x14ac:dyDescent="0.25">
      <c r="A5984" s="9" t="str">
        <f>IF(A5983="","",IF(B5983&lt;C5983,A5983,IF(A5983=MAX('entry data'!$B$8:$B$507),"",A5983+1)))</f>
        <v/>
      </c>
      <c r="B5984" s="9" t="str">
        <f t="shared" si="579"/>
        <v/>
      </c>
      <c r="C5984" s="9" t="str">
        <f>IF(ISERROR(VLOOKUP(A5984,'entry data'!B:G,6,0)),"",VLOOKUP(A5984,'entry data'!B:G,6,0))</f>
        <v/>
      </c>
      <c r="D5984" s="9" t="str">
        <f>IF(ISERROR(VLOOKUP(A5984,'entry data'!B:C,2,0)),"",VLOOKUP(A5984,'entry data'!B:C,2,0))</f>
        <v/>
      </c>
      <c r="E5984" s="9" t="str">
        <f>IF(ISERROR(VLOOKUP(A5984,'entry data'!B:E,4,0)),"",VLOOKUP(A5984,'entry data'!B:E,4,0))</f>
        <v/>
      </c>
      <c r="F5984" s="11" t="str">
        <f>IF(A5984="","",IF(ISERROR(VLOOKUP(A5984,'entry data'!B:F,5,0)),"",VLOOKUP(A5984,'entry data'!B:F,5,0)))</f>
        <v/>
      </c>
      <c r="G5984" s="12" t="str">
        <f>IF(A5984="","",IF(ISERROR(VLOOKUP(A5984,'entry data'!B:I,8,0)),"",VLOOKUP(A5984,'entry data'!B:I,7,0)))</f>
        <v/>
      </c>
      <c r="H5984" s="13" t="str">
        <f>IF(A5984="","",IF(B5984=1,VLOOKUP(A5984,'entry data'!B:D,3,0),I5983))</f>
        <v/>
      </c>
      <c r="I5984" s="14" t="str">
        <f>IF(A5984="","",IF(E5984="weekly",7,IF(E5984="fortnightly",14,IF(E5984="monthly",DATE(IF(MONTH(H5984)=12,YEAR(H5984)+1,YEAR(H5984)),VLOOKUP(MONTH(H5984),index!$D$2:$G$13,2,0),DAY(H5984)),
IF(E5984="quarterly",DATE(IF(MONTH(H5984)&gt;=10,YEAR(H5984)+1,YEAR(H5984)),VLOOKUP(MONTH(H5984),index!$D$2:$G$13,3,0),DAY(H5984)),
IF(E5984="halfyearly",DATE(IF(MONTH(H5984)&gt;=7,YEAR(H5984)+1,YEAR(H5984)),VLOOKUP(MONTH(H5984),index!$D$2:$G$13,4,0),DAY(H5984)),
DATE(YEAR(H5984)+1,MONTH(H5984),DAY(H5984)))))-H5984))+H5984)</f>
        <v/>
      </c>
      <c r="J5984" s="9" t="str">
        <f t="shared" si="580"/>
        <v/>
      </c>
      <c r="K5984" s="11" t="str">
        <f t="shared" si="581"/>
        <v/>
      </c>
      <c r="L5984" s="11" t="str">
        <f t="shared" si="582"/>
        <v/>
      </c>
      <c r="M5984" s="11" t="str">
        <f>IF(A5984="","",VLOOKUP(E5984,index!$A$1:$B$6,2,0)*K5984*G5984)</f>
        <v/>
      </c>
      <c r="N5984" s="11" t="str">
        <f>IF(A5984="","",-PMT(G5984*VLOOKUP(E5984,index!$A$1:$B$6,2,0),C5984,F5984,0,0))</f>
        <v/>
      </c>
      <c r="O5984" s="11" t="str">
        <f t="shared" si="583"/>
        <v/>
      </c>
      <c r="P5984" s="11" t="str">
        <f t="shared" si="578"/>
        <v/>
      </c>
    </row>
    <row r="5985" spans="1:16" x14ac:dyDescent="0.25">
      <c r="A5985" s="9" t="str">
        <f>IF(A5984="","",IF(B5984&lt;C5984,A5984,IF(A5984=MAX('entry data'!$B$8:$B$507),"",A5984+1)))</f>
        <v/>
      </c>
      <c r="B5985" s="9" t="str">
        <f t="shared" si="579"/>
        <v/>
      </c>
      <c r="C5985" s="9" t="str">
        <f>IF(ISERROR(VLOOKUP(A5985,'entry data'!B:G,6,0)),"",VLOOKUP(A5985,'entry data'!B:G,6,0))</f>
        <v/>
      </c>
      <c r="D5985" s="9" t="str">
        <f>IF(ISERROR(VLOOKUP(A5985,'entry data'!B:C,2,0)),"",VLOOKUP(A5985,'entry data'!B:C,2,0))</f>
        <v/>
      </c>
      <c r="E5985" s="9" t="str">
        <f>IF(ISERROR(VLOOKUP(A5985,'entry data'!B:E,4,0)),"",VLOOKUP(A5985,'entry data'!B:E,4,0))</f>
        <v/>
      </c>
      <c r="F5985" s="11" t="str">
        <f>IF(A5985="","",IF(ISERROR(VLOOKUP(A5985,'entry data'!B:F,5,0)),"",VLOOKUP(A5985,'entry data'!B:F,5,0)))</f>
        <v/>
      </c>
      <c r="G5985" s="12" t="str">
        <f>IF(A5985="","",IF(ISERROR(VLOOKUP(A5985,'entry data'!B:I,8,0)),"",VLOOKUP(A5985,'entry data'!B:I,7,0)))</f>
        <v/>
      </c>
      <c r="H5985" s="13" t="str">
        <f>IF(A5985="","",IF(B5985=1,VLOOKUP(A5985,'entry data'!B:D,3,0),I5984))</f>
        <v/>
      </c>
      <c r="I5985" s="14" t="str">
        <f>IF(A5985="","",IF(E5985="weekly",7,IF(E5985="fortnightly",14,IF(E5985="monthly",DATE(IF(MONTH(H5985)=12,YEAR(H5985)+1,YEAR(H5985)),VLOOKUP(MONTH(H5985),index!$D$2:$G$13,2,0),DAY(H5985)),
IF(E5985="quarterly",DATE(IF(MONTH(H5985)&gt;=10,YEAR(H5985)+1,YEAR(H5985)),VLOOKUP(MONTH(H5985),index!$D$2:$G$13,3,0),DAY(H5985)),
IF(E5985="halfyearly",DATE(IF(MONTH(H5985)&gt;=7,YEAR(H5985)+1,YEAR(H5985)),VLOOKUP(MONTH(H5985),index!$D$2:$G$13,4,0),DAY(H5985)),
DATE(YEAR(H5985)+1,MONTH(H5985),DAY(H5985)))))-H5985))+H5985)</f>
        <v/>
      </c>
      <c r="J5985" s="9" t="str">
        <f t="shared" si="580"/>
        <v/>
      </c>
      <c r="K5985" s="11" t="str">
        <f t="shared" si="581"/>
        <v/>
      </c>
      <c r="L5985" s="11" t="str">
        <f t="shared" si="582"/>
        <v/>
      </c>
      <c r="M5985" s="11" t="str">
        <f>IF(A5985="","",VLOOKUP(E5985,index!$A$1:$B$6,2,0)*K5985*G5985)</f>
        <v/>
      </c>
      <c r="N5985" s="11" t="str">
        <f>IF(A5985="","",-PMT(G5985*VLOOKUP(E5985,index!$A$1:$B$6,2,0),C5985,F5985,0,0))</f>
        <v/>
      </c>
      <c r="O5985" s="11" t="str">
        <f t="shared" si="583"/>
        <v/>
      </c>
      <c r="P5985" s="11" t="str">
        <f t="shared" si="578"/>
        <v/>
      </c>
    </row>
    <row r="5986" spans="1:16" x14ac:dyDescent="0.25">
      <c r="A5986" s="9" t="str">
        <f>IF(A5985="","",IF(B5985&lt;C5985,A5985,IF(A5985=MAX('entry data'!$B$8:$B$507),"",A5985+1)))</f>
        <v/>
      </c>
      <c r="B5986" s="9" t="str">
        <f t="shared" si="579"/>
        <v/>
      </c>
      <c r="C5986" s="9" t="str">
        <f>IF(ISERROR(VLOOKUP(A5986,'entry data'!B:G,6,0)),"",VLOOKUP(A5986,'entry data'!B:G,6,0))</f>
        <v/>
      </c>
      <c r="D5986" s="9" t="str">
        <f>IF(ISERROR(VLOOKUP(A5986,'entry data'!B:C,2,0)),"",VLOOKUP(A5986,'entry data'!B:C,2,0))</f>
        <v/>
      </c>
      <c r="E5986" s="9" t="str">
        <f>IF(ISERROR(VLOOKUP(A5986,'entry data'!B:E,4,0)),"",VLOOKUP(A5986,'entry data'!B:E,4,0))</f>
        <v/>
      </c>
      <c r="F5986" s="11" t="str">
        <f>IF(A5986="","",IF(ISERROR(VLOOKUP(A5986,'entry data'!B:F,5,0)),"",VLOOKUP(A5986,'entry data'!B:F,5,0)))</f>
        <v/>
      </c>
      <c r="G5986" s="12" t="str">
        <f>IF(A5986="","",IF(ISERROR(VLOOKUP(A5986,'entry data'!B:I,8,0)),"",VLOOKUP(A5986,'entry data'!B:I,7,0)))</f>
        <v/>
      </c>
      <c r="H5986" s="13" t="str">
        <f>IF(A5986="","",IF(B5986=1,VLOOKUP(A5986,'entry data'!B:D,3,0),I5985))</f>
        <v/>
      </c>
      <c r="I5986" s="14" t="str">
        <f>IF(A5986="","",IF(E5986="weekly",7,IF(E5986="fortnightly",14,IF(E5986="monthly",DATE(IF(MONTH(H5986)=12,YEAR(H5986)+1,YEAR(H5986)),VLOOKUP(MONTH(H5986),index!$D$2:$G$13,2,0),DAY(H5986)),
IF(E5986="quarterly",DATE(IF(MONTH(H5986)&gt;=10,YEAR(H5986)+1,YEAR(H5986)),VLOOKUP(MONTH(H5986),index!$D$2:$G$13,3,0),DAY(H5986)),
IF(E5986="halfyearly",DATE(IF(MONTH(H5986)&gt;=7,YEAR(H5986)+1,YEAR(H5986)),VLOOKUP(MONTH(H5986),index!$D$2:$G$13,4,0),DAY(H5986)),
DATE(YEAR(H5986)+1,MONTH(H5986),DAY(H5986)))))-H5986))+H5986)</f>
        <v/>
      </c>
      <c r="J5986" s="9" t="str">
        <f t="shared" si="580"/>
        <v/>
      </c>
      <c r="K5986" s="11" t="str">
        <f t="shared" si="581"/>
        <v/>
      </c>
      <c r="L5986" s="11" t="str">
        <f t="shared" si="582"/>
        <v/>
      </c>
      <c r="M5986" s="11" t="str">
        <f>IF(A5986="","",VLOOKUP(E5986,index!$A$1:$B$6,2,0)*K5986*G5986)</f>
        <v/>
      </c>
      <c r="N5986" s="11" t="str">
        <f>IF(A5986="","",-PMT(G5986*VLOOKUP(E5986,index!$A$1:$B$6,2,0),C5986,F5986,0,0))</f>
        <v/>
      </c>
      <c r="O5986" s="11" t="str">
        <f t="shared" si="583"/>
        <v/>
      </c>
      <c r="P5986" s="11" t="str">
        <f t="shared" si="578"/>
        <v/>
      </c>
    </row>
    <row r="5987" spans="1:16" x14ac:dyDescent="0.25">
      <c r="A5987" s="9" t="str">
        <f>IF(A5986="","",IF(B5986&lt;C5986,A5986,IF(A5986=MAX('entry data'!$B$8:$B$507),"",A5986+1)))</f>
        <v/>
      </c>
      <c r="B5987" s="9" t="str">
        <f t="shared" si="579"/>
        <v/>
      </c>
      <c r="C5987" s="9" t="str">
        <f>IF(ISERROR(VLOOKUP(A5987,'entry data'!B:G,6,0)),"",VLOOKUP(A5987,'entry data'!B:G,6,0))</f>
        <v/>
      </c>
      <c r="D5987" s="9" t="str">
        <f>IF(ISERROR(VLOOKUP(A5987,'entry data'!B:C,2,0)),"",VLOOKUP(A5987,'entry data'!B:C,2,0))</f>
        <v/>
      </c>
      <c r="E5987" s="9" t="str">
        <f>IF(ISERROR(VLOOKUP(A5987,'entry data'!B:E,4,0)),"",VLOOKUP(A5987,'entry data'!B:E,4,0))</f>
        <v/>
      </c>
      <c r="F5987" s="11" t="str">
        <f>IF(A5987="","",IF(ISERROR(VLOOKUP(A5987,'entry data'!B:F,5,0)),"",VLOOKUP(A5987,'entry data'!B:F,5,0)))</f>
        <v/>
      </c>
      <c r="G5987" s="12" t="str">
        <f>IF(A5987="","",IF(ISERROR(VLOOKUP(A5987,'entry data'!B:I,8,0)),"",VLOOKUP(A5987,'entry data'!B:I,7,0)))</f>
        <v/>
      </c>
      <c r="H5987" s="13" t="str">
        <f>IF(A5987="","",IF(B5987=1,VLOOKUP(A5987,'entry data'!B:D,3,0),I5986))</f>
        <v/>
      </c>
      <c r="I5987" s="14" t="str">
        <f>IF(A5987="","",IF(E5987="weekly",7,IF(E5987="fortnightly",14,IF(E5987="monthly",DATE(IF(MONTH(H5987)=12,YEAR(H5987)+1,YEAR(H5987)),VLOOKUP(MONTH(H5987),index!$D$2:$G$13,2,0),DAY(H5987)),
IF(E5987="quarterly",DATE(IF(MONTH(H5987)&gt;=10,YEAR(H5987)+1,YEAR(H5987)),VLOOKUP(MONTH(H5987),index!$D$2:$G$13,3,0),DAY(H5987)),
IF(E5987="halfyearly",DATE(IF(MONTH(H5987)&gt;=7,YEAR(H5987)+1,YEAR(H5987)),VLOOKUP(MONTH(H5987),index!$D$2:$G$13,4,0),DAY(H5987)),
DATE(YEAR(H5987)+1,MONTH(H5987),DAY(H5987)))))-H5987))+H5987)</f>
        <v/>
      </c>
      <c r="J5987" s="9" t="str">
        <f t="shared" si="580"/>
        <v/>
      </c>
      <c r="K5987" s="11" t="str">
        <f t="shared" si="581"/>
        <v/>
      </c>
      <c r="L5987" s="11" t="str">
        <f t="shared" si="582"/>
        <v/>
      </c>
      <c r="M5987" s="11" t="str">
        <f>IF(A5987="","",VLOOKUP(E5987,index!$A$1:$B$6,2,0)*K5987*G5987)</f>
        <v/>
      </c>
      <c r="N5987" s="11" t="str">
        <f>IF(A5987="","",-PMT(G5987*VLOOKUP(E5987,index!$A$1:$B$6,2,0),C5987,F5987,0,0))</f>
        <v/>
      </c>
      <c r="O5987" s="11" t="str">
        <f t="shared" si="583"/>
        <v/>
      </c>
      <c r="P5987" s="11" t="str">
        <f t="shared" si="578"/>
        <v/>
      </c>
    </row>
    <row r="5988" spans="1:16" x14ac:dyDescent="0.25">
      <c r="A5988" s="9" t="str">
        <f>IF(A5987="","",IF(B5987&lt;C5987,A5987,IF(A5987=MAX('entry data'!$B$8:$B$507),"",A5987+1)))</f>
        <v/>
      </c>
      <c r="B5988" s="9" t="str">
        <f t="shared" si="579"/>
        <v/>
      </c>
      <c r="C5988" s="9" t="str">
        <f>IF(ISERROR(VLOOKUP(A5988,'entry data'!B:G,6,0)),"",VLOOKUP(A5988,'entry data'!B:G,6,0))</f>
        <v/>
      </c>
      <c r="D5988" s="9" t="str">
        <f>IF(ISERROR(VLOOKUP(A5988,'entry data'!B:C,2,0)),"",VLOOKUP(A5988,'entry data'!B:C,2,0))</f>
        <v/>
      </c>
      <c r="E5988" s="9" t="str">
        <f>IF(ISERROR(VLOOKUP(A5988,'entry data'!B:E,4,0)),"",VLOOKUP(A5988,'entry data'!B:E,4,0))</f>
        <v/>
      </c>
      <c r="F5988" s="11" t="str">
        <f>IF(A5988="","",IF(ISERROR(VLOOKUP(A5988,'entry data'!B:F,5,0)),"",VLOOKUP(A5988,'entry data'!B:F,5,0)))</f>
        <v/>
      </c>
      <c r="G5988" s="12" t="str">
        <f>IF(A5988="","",IF(ISERROR(VLOOKUP(A5988,'entry data'!B:I,8,0)),"",VLOOKUP(A5988,'entry data'!B:I,7,0)))</f>
        <v/>
      </c>
      <c r="H5988" s="13" t="str">
        <f>IF(A5988="","",IF(B5988=1,VLOOKUP(A5988,'entry data'!B:D,3,0),I5987))</f>
        <v/>
      </c>
      <c r="I5988" s="14" t="str">
        <f>IF(A5988="","",IF(E5988="weekly",7,IF(E5988="fortnightly",14,IF(E5988="monthly",DATE(IF(MONTH(H5988)=12,YEAR(H5988)+1,YEAR(H5988)),VLOOKUP(MONTH(H5988),index!$D$2:$G$13,2,0),DAY(H5988)),
IF(E5988="quarterly",DATE(IF(MONTH(H5988)&gt;=10,YEAR(H5988)+1,YEAR(H5988)),VLOOKUP(MONTH(H5988),index!$D$2:$G$13,3,0),DAY(H5988)),
IF(E5988="halfyearly",DATE(IF(MONTH(H5988)&gt;=7,YEAR(H5988)+1,YEAR(H5988)),VLOOKUP(MONTH(H5988),index!$D$2:$G$13,4,0),DAY(H5988)),
DATE(YEAR(H5988)+1,MONTH(H5988),DAY(H5988)))))-H5988))+H5988)</f>
        <v/>
      </c>
      <c r="J5988" s="9" t="str">
        <f t="shared" si="580"/>
        <v/>
      </c>
      <c r="K5988" s="11" t="str">
        <f t="shared" si="581"/>
        <v/>
      </c>
      <c r="L5988" s="11" t="str">
        <f t="shared" si="582"/>
        <v/>
      </c>
      <c r="M5988" s="11" t="str">
        <f>IF(A5988="","",VLOOKUP(E5988,index!$A$1:$B$6,2,0)*K5988*G5988)</f>
        <v/>
      </c>
      <c r="N5988" s="11" t="str">
        <f>IF(A5988="","",-PMT(G5988*VLOOKUP(E5988,index!$A$1:$B$6,2,0),C5988,F5988,0,0))</f>
        <v/>
      </c>
      <c r="O5988" s="11" t="str">
        <f t="shared" si="583"/>
        <v/>
      </c>
      <c r="P5988" s="11" t="str">
        <f t="shared" si="578"/>
        <v/>
      </c>
    </row>
    <row r="5989" spans="1:16" x14ac:dyDescent="0.25">
      <c r="A5989" s="9" t="str">
        <f>IF(A5988="","",IF(B5988&lt;C5988,A5988,IF(A5988=MAX('entry data'!$B$8:$B$507),"",A5988+1)))</f>
        <v/>
      </c>
      <c r="B5989" s="9" t="str">
        <f t="shared" si="579"/>
        <v/>
      </c>
      <c r="C5989" s="9" t="str">
        <f>IF(ISERROR(VLOOKUP(A5989,'entry data'!B:G,6,0)),"",VLOOKUP(A5989,'entry data'!B:G,6,0))</f>
        <v/>
      </c>
      <c r="D5989" s="9" t="str">
        <f>IF(ISERROR(VLOOKUP(A5989,'entry data'!B:C,2,0)),"",VLOOKUP(A5989,'entry data'!B:C,2,0))</f>
        <v/>
      </c>
      <c r="E5989" s="9" t="str">
        <f>IF(ISERROR(VLOOKUP(A5989,'entry data'!B:E,4,0)),"",VLOOKUP(A5989,'entry data'!B:E,4,0))</f>
        <v/>
      </c>
      <c r="F5989" s="11" t="str">
        <f>IF(A5989="","",IF(ISERROR(VLOOKUP(A5989,'entry data'!B:F,5,0)),"",VLOOKUP(A5989,'entry data'!B:F,5,0)))</f>
        <v/>
      </c>
      <c r="G5989" s="12" t="str">
        <f>IF(A5989="","",IF(ISERROR(VLOOKUP(A5989,'entry data'!B:I,8,0)),"",VLOOKUP(A5989,'entry data'!B:I,7,0)))</f>
        <v/>
      </c>
      <c r="H5989" s="13" t="str">
        <f>IF(A5989="","",IF(B5989=1,VLOOKUP(A5989,'entry data'!B:D,3,0),I5988))</f>
        <v/>
      </c>
      <c r="I5989" s="14" t="str">
        <f>IF(A5989="","",IF(E5989="weekly",7,IF(E5989="fortnightly",14,IF(E5989="monthly",DATE(IF(MONTH(H5989)=12,YEAR(H5989)+1,YEAR(H5989)),VLOOKUP(MONTH(H5989),index!$D$2:$G$13,2,0),DAY(H5989)),
IF(E5989="quarterly",DATE(IF(MONTH(H5989)&gt;=10,YEAR(H5989)+1,YEAR(H5989)),VLOOKUP(MONTH(H5989),index!$D$2:$G$13,3,0),DAY(H5989)),
IF(E5989="halfyearly",DATE(IF(MONTH(H5989)&gt;=7,YEAR(H5989)+1,YEAR(H5989)),VLOOKUP(MONTH(H5989),index!$D$2:$G$13,4,0),DAY(H5989)),
DATE(YEAR(H5989)+1,MONTH(H5989),DAY(H5989)))))-H5989))+H5989)</f>
        <v/>
      </c>
      <c r="J5989" s="9" t="str">
        <f t="shared" si="580"/>
        <v/>
      </c>
      <c r="K5989" s="11" t="str">
        <f t="shared" si="581"/>
        <v/>
      </c>
      <c r="L5989" s="11" t="str">
        <f t="shared" si="582"/>
        <v/>
      </c>
      <c r="M5989" s="11" t="str">
        <f>IF(A5989="","",VLOOKUP(E5989,index!$A$1:$B$6,2,0)*K5989*G5989)</f>
        <v/>
      </c>
      <c r="N5989" s="11" t="str">
        <f>IF(A5989="","",-PMT(G5989*VLOOKUP(E5989,index!$A$1:$B$6,2,0),C5989,F5989,0,0))</f>
        <v/>
      </c>
      <c r="O5989" s="11" t="str">
        <f t="shared" si="583"/>
        <v/>
      </c>
      <c r="P5989" s="11" t="str">
        <f t="shared" si="578"/>
        <v/>
      </c>
    </row>
    <row r="5990" spans="1:16" x14ac:dyDescent="0.25">
      <c r="A5990" s="9" t="str">
        <f>IF(A5989="","",IF(B5989&lt;C5989,A5989,IF(A5989=MAX('entry data'!$B$8:$B$507),"",A5989+1)))</f>
        <v/>
      </c>
      <c r="B5990" s="9" t="str">
        <f t="shared" si="579"/>
        <v/>
      </c>
      <c r="C5990" s="9" t="str">
        <f>IF(ISERROR(VLOOKUP(A5990,'entry data'!B:G,6,0)),"",VLOOKUP(A5990,'entry data'!B:G,6,0))</f>
        <v/>
      </c>
      <c r="D5990" s="9" t="str">
        <f>IF(ISERROR(VLOOKUP(A5990,'entry data'!B:C,2,0)),"",VLOOKUP(A5990,'entry data'!B:C,2,0))</f>
        <v/>
      </c>
      <c r="E5990" s="9" t="str">
        <f>IF(ISERROR(VLOOKUP(A5990,'entry data'!B:E,4,0)),"",VLOOKUP(A5990,'entry data'!B:E,4,0))</f>
        <v/>
      </c>
      <c r="F5990" s="11" t="str">
        <f>IF(A5990="","",IF(ISERROR(VLOOKUP(A5990,'entry data'!B:F,5,0)),"",VLOOKUP(A5990,'entry data'!B:F,5,0)))</f>
        <v/>
      </c>
      <c r="G5990" s="12" t="str">
        <f>IF(A5990="","",IF(ISERROR(VLOOKUP(A5990,'entry data'!B:I,8,0)),"",VLOOKUP(A5990,'entry data'!B:I,7,0)))</f>
        <v/>
      </c>
      <c r="H5990" s="13" t="str">
        <f>IF(A5990="","",IF(B5990=1,VLOOKUP(A5990,'entry data'!B:D,3,0),I5989))</f>
        <v/>
      </c>
      <c r="I5990" s="14" t="str">
        <f>IF(A5990="","",IF(E5990="weekly",7,IF(E5990="fortnightly",14,IF(E5990="monthly",DATE(IF(MONTH(H5990)=12,YEAR(H5990)+1,YEAR(H5990)),VLOOKUP(MONTH(H5990),index!$D$2:$G$13,2,0),DAY(H5990)),
IF(E5990="quarterly",DATE(IF(MONTH(H5990)&gt;=10,YEAR(H5990)+1,YEAR(H5990)),VLOOKUP(MONTH(H5990),index!$D$2:$G$13,3,0),DAY(H5990)),
IF(E5990="halfyearly",DATE(IF(MONTH(H5990)&gt;=7,YEAR(H5990)+1,YEAR(H5990)),VLOOKUP(MONTH(H5990),index!$D$2:$G$13,4,0),DAY(H5990)),
DATE(YEAR(H5990)+1,MONTH(H5990),DAY(H5990)))))-H5990))+H5990)</f>
        <v/>
      </c>
      <c r="J5990" s="9" t="str">
        <f t="shared" si="580"/>
        <v/>
      </c>
      <c r="K5990" s="11" t="str">
        <f t="shared" si="581"/>
        <v/>
      </c>
      <c r="L5990" s="11" t="str">
        <f t="shared" si="582"/>
        <v/>
      </c>
      <c r="M5990" s="11" t="str">
        <f>IF(A5990="","",VLOOKUP(E5990,index!$A$1:$B$6,2,0)*K5990*G5990)</f>
        <v/>
      </c>
      <c r="N5990" s="11" t="str">
        <f>IF(A5990="","",-PMT(G5990*VLOOKUP(E5990,index!$A$1:$B$6,2,0),C5990,F5990,0,0))</f>
        <v/>
      </c>
      <c r="O5990" s="11" t="str">
        <f t="shared" si="583"/>
        <v/>
      </c>
      <c r="P5990" s="11" t="str">
        <f t="shared" si="578"/>
        <v/>
      </c>
    </row>
    <row r="5991" spans="1:16" x14ac:dyDescent="0.25">
      <c r="A5991" s="9" t="str">
        <f>IF(A5990="","",IF(B5990&lt;C5990,A5990,IF(A5990=MAX('entry data'!$B$8:$B$507),"",A5990+1)))</f>
        <v/>
      </c>
      <c r="B5991" s="9" t="str">
        <f t="shared" si="579"/>
        <v/>
      </c>
      <c r="C5991" s="9" t="str">
        <f>IF(ISERROR(VLOOKUP(A5991,'entry data'!B:G,6,0)),"",VLOOKUP(A5991,'entry data'!B:G,6,0))</f>
        <v/>
      </c>
      <c r="D5991" s="9" t="str">
        <f>IF(ISERROR(VLOOKUP(A5991,'entry data'!B:C,2,0)),"",VLOOKUP(A5991,'entry data'!B:C,2,0))</f>
        <v/>
      </c>
      <c r="E5991" s="9" t="str">
        <f>IF(ISERROR(VLOOKUP(A5991,'entry data'!B:E,4,0)),"",VLOOKUP(A5991,'entry data'!B:E,4,0))</f>
        <v/>
      </c>
      <c r="F5991" s="11" t="str">
        <f>IF(A5991="","",IF(ISERROR(VLOOKUP(A5991,'entry data'!B:F,5,0)),"",VLOOKUP(A5991,'entry data'!B:F,5,0)))</f>
        <v/>
      </c>
      <c r="G5991" s="12" t="str">
        <f>IF(A5991="","",IF(ISERROR(VLOOKUP(A5991,'entry data'!B:I,8,0)),"",VLOOKUP(A5991,'entry data'!B:I,7,0)))</f>
        <v/>
      </c>
      <c r="H5991" s="13" t="str">
        <f>IF(A5991="","",IF(B5991=1,VLOOKUP(A5991,'entry data'!B:D,3,0),I5990))</f>
        <v/>
      </c>
      <c r="I5991" s="14" t="str">
        <f>IF(A5991="","",IF(E5991="weekly",7,IF(E5991="fortnightly",14,IF(E5991="monthly",DATE(IF(MONTH(H5991)=12,YEAR(H5991)+1,YEAR(H5991)),VLOOKUP(MONTH(H5991),index!$D$2:$G$13,2,0),DAY(H5991)),
IF(E5991="quarterly",DATE(IF(MONTH(H5991)&gt;=10,YEAR(H5991)+1,YEAR(H5991)),VLOOKUP(MONTH(H5991),index!$D$2:$G$13,3,0),DAY(H5991)),
IF(E5991="halfyearly",DATE(IF(MONTH(H5991)&gt;=7,YEAR(H5991)+1,YEAR(H5991)),VLOOKUP(MONTH(H5991),index!$D$2:$G$13,4,0),DAY(H5991)),
DATE(YEAR(H5991)+1,MONTH(H5991),DAY(H5991)))))-H5991))+H5991)</f>
        <v/>
      </c>
      <c r="J5991" s="9" t="str">
        <f t="shared" si="580"/>
        <v/>
      </c>
      <c r="K5991" s="11" t="str">
        <f t="shared" si="581"/>
        <v/>
      </c>
      <c r="L5991" s="11" t="str">
        <f t="shared" si="582"/>
        <v/>
      </c>
      <c r="M5991" s="11" t="str">
        <f>IF(A5991="","",VLOOKUP(E5991,index!$A$1:$B$6,2,0)*K5991*G5991)</f>
        <v/>
      </c>
      <c r="N5991" s="11" t="str">
        <f>IF(A5991="","",-PMT(G5991*VLOOKUP(E5991,index!$A$1:$B$6,2,0),C5991,F5991,0,0))</f>
        <v/>
      </c>
      <c r="O5991" s="11" t="str">
        <f t="shared" si="583"/>
        <v/>
      </c>
      <c r="P5991" s="11" t="str">
        <f t="shared" si="578"/>
        <v/>
      </c>
    </row>
    <row r="5992" spans="1:16" x14ac:dyDescent="0.25">
      <c r="A5992" s="9" t="str">
        <f>IF(A5991="","",IF(B5991&lt;C5991,A5991,IF(A5991=MAX('entry data'!$B$8:$B$507),"",A5991+1)))</f>
        <v/>
      </c>
      <c r="B5992" s="9" t="str">
        <f t="shared" si="579"/>
        <v/>
      </c>
      <c r="C5992" s="9" t="str">
        <f>IF(ISERROR(VLOOKUP(A5992,'entry data'!B:G,6,0)),"",VLOOKUP(A5992,'entry data'!B:G,6,0))</f>
        <v/>
      </c>
      <c r="D5992" s="9" t="str">
        <f>IF(ISERROR(VLOOKUP(A5992,'entry data'!B:C,2,0)),"",VLOOKUP(A5992,'entry data'!B:C,2,0))</f>
        <v/>
      </c>
      <c r="E5992" s="9" t="str">
        <f>IF(ISERROR(VLOOKUP(A5992,'entry data'!B:E,4,0)),"",VLOOKUP(A5992,'entry data'!B:E,4,0))</f>
        <v/>
      </c>
      <c r="F5992" s="11" t="str">
        <f>IF(A5992="","",IF(ISERROR(VLOOKUP(A5992,'entry data'!B:F,5,0)),"",VLOOKUP(A5992,'entry data'!B:F,5,0)))</f>
        <v/>
      </c>
      <c r="G5992" s="12" t="str">
        <f>IF(A5992="","",IF(ISERROR(VLOOKUP(A5992,'entry data'!B:I,8,0)),"",VLOOKUP(A5992,'entry data'!B:I,7,0)))</f>
        <v/>
      </c>
      <c r="H5992" s="13" t="str">
        <f>IF(A5992="","",IF(B5992=1,VLOOKUP(A5992,'entry data'!B:D,3,0),I5991))</f>
        <v/>
      </c>
      <c r="I5992" s="14" t="str">
        <f>IF(A5992="","",IF(E5992="weekly",7,IF(E5992="fortnightly",14,IF(E5992="monthly",DATE(IF(MONTH(H5992)=12,YEAR(H5992)+1,YEAR(H5992)),VLOOKUP(MONTH(H5992),index!$D$2:$G$13,2,0),DAY(H5992)),
IF(E5992="quarterly",DATE(IF(MONTH(H5992)&gt;=10,YEAR(H5992)+1,YEAR(H5992)),VLOOKUP(MONTH(H5992),index!$D$2:$G$13,3,0),DAY(H5992)),
IF(E5992="halfyearly",DATE(IF(MONTH(H5992)&gt;=7,YEAR(H5992)+1,YEAR(H5992)),VLOOKUP(MONTH(H5992),index!$D$2:$G$13,4,0),DAY(H5992)),
DATE(YEAR(H5992)+1,MONTH(H5992),DAY(H5992)))))-H5992))+H5992)</f>
        <v/>
      </c>
      <c r="J5992" s="9" t="str">
        <f t="shared" si="580"/>
        <v/>
      </c>
      <c r="K5992" s="11" t="str">
        <f t="shared" si="581"/>
        <v/>
      </c>
      <c r="L5992" s="11" t="str">
        <f t="shared" si="582"/>
        <v/>
      </c>
      <c r="M5992" s="11" t="str">
        <f>IF(A5992="","",VLOOKUP(E5992,index!$A$1:$B$6,2,0)*K5992*G5992)</f>
        <v/>
      </c>
      <c r="N5992" s="11" t="str">
        <f>IF(A5992="","",-PMT(G5992*VLOOKUP(E5992,index!$A$1:$B$6,2,0),C5992,F5992,0,0))</f>
        <v/>
      </c>
      <c r="O5992" s="11" t="str">
        <f t="shared" si="583"/>
        <v/>
      </c>
      <c r="P5992" s="11" t="str">
        <f t="shared" si="578"/>
        <v/>
      </c>
    </row>
    <row r="5993" spans="1:16" x14ac:dyDescent="0.25">
      <c r="A5993" s="9" t="str">
        <f>IF(A5992="","",IF(B5992&lt;C5992,A5992,IF(A5992=MAX('entry data'!$B$8:$B$507),"",A5992+1)))</f>
        <v/>
      </c>
      <c r="B5993" s="9" t="str">
        <f t="shared" si="579"/>
        <v/>
      </c>
      <c r="C5993" s="9" t="str">
        <f>IF(ISERROR(VLOOKUP(A5993,'entry data'!B:G,6,0)),"",VLOOKUP(A5993,'entry data'!B:G,6,0))</f>
        <v/>
      </c>
      <c r="D5993" s="9" t="str">
        <f>IF(ISERROR(VLOOKUP(A5993,'entry data'!B:C,2,0)),"",VLOOKUP(A5993,'entry data'!B:C,2,0))</f>
        <v/>
      </c>
      <c r="E5993" s="9" t="str">
        <f>IF(ISERROR(VLOOKUP(A5993,'entry data'!B:E,4,0)),"",VLOOKUP(A5993,'entry data'!B:E,4,0))</f>
        <v/>
      </c>
      <c r="F5993" s="11" t="str">
        <f>IF(A5993="","",IF(ISERROR(VLOOKUP(A5993,'entry data'!B:F,5,0)),"",VLOOKUP(A5993,'entry data'!B:F,5,0)))</f>
        <v/>
      </c>
      <c r="G5993" s="12" t="str">
        <f>IF(A5993="","",IF(ISERROR(VLOOKUP(A5993,'entry data'!B:I,8,0)),"",VLOOKUP(A5993,'entry data'!B:I,7,0)))</f>
        <v/>
      </c>
      <c r="H5993" s="13" t="str">
        <f>IF(A5993="","",IF(B5993=1,VLOOKUP(A5993,'entry data'!B:D,3,0),I5992))</f>
        <v/>
      </c>
      <c r="I5993" s="14" t="str">
        <f>IF(A5993="","",IF(E5993="weekly",7,IF(E5993="fortnightly",14,IF(E5993="monthly",DATE(IF(MONTH(H5993)=12,YEAR(H5993)+1,YEAR(H5993)),VLOOKUP(MONTH(H5993),index!$D$2:$G$13,2,0),DAY(H5993)),
IF(E5993="quarterly",DATE(IF(MONTH(H5993)&gt;=10,YEAR(H5993)+1,YEAR(H5993)),VLOOKUP(MONTH(H5993),index!$D$2:$G$13,3,0),DAY(H5993)),
IF(E5993="halfyearly",DATE(IF(MONTH(H5993)&gt;=7,YEAR(H5993)+1,YEAR(H5993)),VLOOKUP(MONTH(H5993),index!$D$2:$G$13,4,0),DAY(H5993)),
DATE(YEAR(H5993)+1,MONTH(H5993),DAY(H5993)))))-H5993))+H5993)</f>
        <v/>
      </c>
      <c r="J5993" s="9" t="str">
        <f t="shared" si="580"/>
        <v/>
      </c>
      <c r="K5993" s="11" t="str">
        <f t="shared" si="581"/>
        <v/>
      </c>
      <c r="L5993" s="11" t="str">
        <f t="shared" si="582"/>
        <v/>
      </c>
      <c r="M5993" s="11" t="str">
        <f>IF(A5993="","",VLOOKUP(E5993,index!$A$1:$B$6,2,0)*K5993*G5993)</f>
        <v/>
      </c>
      <c r="N5993" s="11" t="str">
        <f>IF(A5993="","",-PMT(G5993*VLOOKUP(E5993,index!$A$1:$B$6,2,0),C5993,F5993,0,0))</f>
        <v/>
      </c>
      <c r="O5993" s="11" t="str">
        <f t="shared" si="583"/>
        <v/>
      </c>
      <c r="P5993" s="11" t="str">
        <f t="shared" si="578"/>
        <v/>
      </c>
    </row>
    <row r="5994" spans="1:16" x14ac:dyDescent="0.25">
      <c r="A5994" s="9" t="str">
        <f>IF(A5993="","",IF(B5993&lt;C5993,A5993,IF(A5993=MAX('entry data'!$B$8:$B$507),"",A5993+1)))</f>
        <v/>
      </c>
      <c r="B5994" s="9" t="str">
        <f t="shared" si="579"/>
        <v/>
      </c>
      <c r="C5994" s="9" t="str">
        <f>IF(ISERROR(VLOOKUP(A5994,'entry data'!B:G,6,0)),"",VLOOKUP(A5994,'entry data'!B:G,6,0))</f>
        <v/>
      </c>
      <c r="D5994" s="9" t="str">
        <f>IF(ISERROR(VLOOKUP(A5994,'entry data'!B:C,2,0)),"",VLOOKUP(A5994,'entry data'!B:C,2,0))</f>
        <v/>
      </c>
      <c r="E5994" s="9" t="str">
        <f>IF(ISERROR(VLOOKUP(A5994,'entry data'!B:E,4,0)),"",VLOOKUP(A5994,'entry data'!B:E,4,0))</f>
        <v/>
      </c>
      <c r="F5994" s="11" t="str">
        <f>IF(A5994="","",IF(ISERROR(VLOOKUP(A5994,'entry data'!B:F,5,0)),"",VLOOKUP(A5994,'entry data'!B:F,5,0)))</f>
        <v/>
      </c>
      <c r="G5994" s="12" t="str">
        <f>IF(A5994="","",IF(ISERROR(VLOOKUP(A5994,'entry data'!B:I,8,0)),"",VLOOKUP(A5994,'entry data'!B:I,7,0)))</f>
        <v/>
      </c>
      <c r="H5994" s="13" t="str">
        <f>IF(A5994="","",IF(B5994=1,VLOOKUP(A5994,'entry data'!B:D,3,0),I5993))</f>
        <v/>
      </c>
      <c r="I5994" s="14" t="str">
        <f>IF(A5994="","",IF(E5994="weekly",7,IF(E5994="fortnightly",14,IF(E5994="monthly",DATE(IF(MONTH(H5994)=12,YEAR(H5994)+1,YEAR(H5994)),VLOOKUP(MONTH(H5994),index!$D$2:$G$13,2,0),DAY(H5994)),
IF(E5994="quarterly",DATE(IF(MONTH(H5994)&gt;=10,YEAR(H5994)+1,YEAR(H5994)),VLOOKUP(MONTH(H5994),index!$D$2:$G$13,3,0),DAY(H5994)),
IF(E5994="halfyearly",DATE(IF(MONTH(H5994)&gt;=7,YEAR(H5994)+1,YEAR(H5994)),VLOOKUP(MONTH(H5994),index!$D$2:$G$13,4,0),DAY(H5994)),
DATE(YEAR(H5994)+1,MONTH(H5994),DAY(H5994)))))-H5994))+H5994)</f>
        <v/>
      </c>
      <c r="J5994" s="9" t="str">
        <f t="shared" si="580"/>
        <v/>
      </c>
      <c r="K5994" s="11" t="str">
        <f t="shared" si="581"/>
        <v/>
      </c>
      <c r="L5994" s="11" t="str">
        <f t="shared" si="582"/>
        <v/>
      </c>
      <c r="M5994" s="11" t="str">
        <f>IF(A5994="","",VLOOKUP(E5994,index!$A$1:$B$6,2,0)*K5994*G5994)</f>
        <v/>
      </c>
      <c r="N5994" s="11" t="str">
        <f>IF(A5994="","",-PMT(G5994*VLOOKUP(E5994,index!$A$1:$B$6,2,0),C5994,F5994,0,0))</f>
        <v/>
      </c>
      <c r="O5994" s="11" t="str">
        <f t="shared" si="583"/>
        <v/>
      </c>
      <c r="P5994" s="11" t="str">
        <f t="shared" si="578"/>
        <v/>
      </c>
    </row>
    <row r="5995" spans="1:16" x14ac:dyDescent="0.25">
      <c r="A5995" s="9" t="str">
        <f>IF(A5994="","",IF(B5994&lt;C5994,A5994,IF(A5994=MAX('entry data'!$B$8:$B$507),"",A5994+1)))</f>
        <v/>
      </c>
      <c r="B5995" s="9" t="str">
        <f t="shared" si="579"/>
        <v/>
      </c>
      <c r="C5995" s="9" t="str">
        <f>IF(ISERROR(VLOOKUP(A5995,'entry data'!B:G,6,0)),"",VLOOKUP(A5995,'entry data'!B:G,6,0))</f>
        <v/>
      </c>
      <c r="D5995" s="9" t="str">
        <f>IF(ISERROR(VLOOKUP(A5995,'entry data'!B:C,2,0)),"",VLOOKUP(A5995,'entry data'!B:C,2,0))</f>
        <v/>
      </c>
      <c r="E5995" s="9" t="str">
        <f>IF(ISERROR(VLOOKUP(A5995,'entry data'!B:E,4,0)),"",VLOOKUP(A5995,'entry data'!B:E,4,0))</f>
        <v/>
      </c>
      <c r="F5995" s="11" t="str">
        <f>IF(A5995="","",IF(ISERROR(VLOOKUP(A5995,'entry data'!B:F,5,0)),"",VLOOKUP(A5995,'entry data'!B:F,5,0)))</f>
        <v/>
      </c>
      <c r="G5995" s="12" t="str">
        <f>IF(A5995="","",IF(ISERROR(VLOOKUP(A5995,'entry data'!B:I,8,0)),"",VLOOKUP(A5995,'entry data'!B:I,7,0)))</f>
        <v/>
      </c>
      <c r="H5995" s="13" t="str">
        <f>IF(A5995="","",IF(B5995=1,VLOOKUP(A5995,'entry data'!B:D,3,0),I5994))</f>
        <v/>
      </c>
      <c r="I5995" s="14" t="str">
        <f>IF(A5995="","",IF(E5995="weekly",7,IF(E5995="fortnightly",14,IF(E5995="monthly",DATE(IF(MONTH(H5995)=12,YEAR(H5995)+1,YEAR(H5995)),VLOOKUP(MONTH(H5995),index!$D$2:$G$13,2,0),DAY(H5995)),
IF(E5995="quarterly",DATE(IF(MONTH(H5995)&gt;=10,YEAR(H5995)+1,YEAR(H5995)),VLOOKUP(MONTH(H5995),index!$D$2:$G$13,3,0),DAY(H5995)),
IF(E5995="halfyearly",DATE(IF(MONTH(H5995)&gt;=7,YEAR(H5995)+1,YEAR(H5995)),VLOOKUP(MONTH(H5995),index!$D$2:$G$13,4,0),DAY(H5995)),
DATE(YEAR(H5995)+1,MONTH(H5995),DAY(H5995)))))-H5995))+H5995)</f>
        <v/>
      </c>
      <c r="J5995" s="9" t="str">
        <f t="shared" si="580"/>
        <v/>
      </c>
      <c r="K5995" s="11" t="str">
        <f t="shared" si="581"/>
        <v/>
      </c>
      <c r="L5995" s="11" t="str">
        <f t="shared" si="582"/>
        <v/>
      </c>
      <c r="M5995" s="11" t="str">
        <f>IF(A5995="","",VLOOKUP(E5995,index!$A$1:$B$6,2,0)*K5995*G5995)</f>
        <v/>
      </c>
      <c r="N5995" s="11" t="str">
        <f>IF(A5995="","",-PMT(G5995*VLOOKUP(E5995,index!$A$1:$B$6,2,0),C5995,F5995,0,0))</f>
        <v/>
      </c>
      <c r="O5995" s="11" t="str">
        <f t="shared" si="583"/>
        <v/>
      </c>
      <c r="P5995" s="11" t="str">
        <f t="shared" si="578"/>
        <v/>
      </c>
    </row>
    <row r="5996" spans="1:16" x14ac:dyDescent="0.25">
      <c r="A5996" s="9" t="str">
        <f>IF(A5995="","",IF(B5995&lt;C5995,A5995,IF(A5995=MAX('entry data'!$B$8:$B$507),"",A5995+1)))</f>
        <v/>
      </c>
      <c r="B5996" s="9" t="str">
        <f t="shared" si="579"/>
        <v/>
      </c>
      <c r="C5996" s="9" t="str">
        <f>IF(ISERROR(VLOOKUP(A5996,'entry data'!B:G,6,0)),"",VLOOKUP(A5996,'entry data'!B:G,6,0))</f>
        <v/>
      </c>
      <c r="D5996" s="9" t="str">
        <f>IF(ISERROR(VLOOKUP(A5996,'entry data'!B:C,2,0)),"",VLOOKUP(A5996,'entry data'!B:C,2,0))</f>
        <v/>
      </c>
      <c r="E5996" s="9" t="str">
        <f>IF(ISERROR(VLOOKUP(A5996,'entry data'!B:E,4,0)),"",VLOOKUP(A5996,'entry data'!B:E,4,0))</f>
        <v/>
      </c>
      <c r="F5996" s="11" t="str">
        <f>IF(A5996="","",IF(ISERROR(VLOOKUP(A5996,'entry data'!B:F,5,0)),"",VLOOKUP(A5996,'entry data'!B:F,5,0)))</f>
        <v/>
      </c>
      <c r="G5996" s="12" t="str">
        <f>IF(A5996="","",IF(ISERROR(VLOOKUP(A5996,'entry data'!B:I,8,0)),"",VLOOKUP(A5996,'entry data'!B:I,7,0)))</f>
        <v/>
      </c>
      <c r="H5996" s="13" t="str">
        <f>IF(A5996="","",IF(B5996=1,VLOOKUP(A5996,'entry data'!B:D,3,0),I5995))</f>
        <v/>
      </c>
      <c r="I5996" s="14" t="str">
        <f>IF(A5996="","",IF(E5996="weekly",7,IF(E5996="fortnightly",14,IF(E5996="monthly",DATE(IF(MONTH(H5996)=12,YEAR(H5996)+1,YEAR(H5996)),VLOOKUP(MONTH(H5996),index!$D$2:$G$13,2,0),DAY(H5996)),
IF(E5996="quarterly",DATE(IF(MONTH(H5996)&gt;=10,YEAR(H5996)+1,YEAR(H5996)),VLOOKUP(MONTH(H5996),index!$D$2:$G$13,3,0),DAY(H5996)),
IF(E5996="halfyearly",DATE(IF(MONTH(H5996)&gt;=7,YEAR(H5996)+1,YEAR(H5996)),VLOOKUP(MONTH(H5996),index!$D$2:$G$13,4,0),DAY(H5996)),
DATE(YEAR(H5996)+1,MONTH(H5996),DAY(H5996)))))-H5996))+H5996)</f>
        <v/>
      </c>
      <c r="J5996" s="9" t="str">
        <f t="shared" si="580"/>
        <v/>
      </c>
      <c r="K5996" s="11" t="str">
        <f t="shared" si="581"/>
        <v/>
      </c>
      <c r="L5996" s="11" t="str">
        <f t="shared" si="582"/>
        <v/>
      </c>
      <c r="M5996" s="11" t="str">
        <f>IF(A5996="","",VLOOKUP(E5996,index!$A$1:$B$6,2,0)*K5996*G5996)</f>
        <v/>
      </c>
      <c r="N5996" s="11" t="str">
        <f>IF(A5996="","",-PMT(G5996*VLOOKUP(E5996,index!$A$1:$B$6,2,0),C5996,F5996,0,0))</f>
        <v/>
      </c>
      <c r="O5996" s="11" t="str">
        <f t="shared" si="583"/>
        <v/>
      </c>
      <c r="P5996" s="11" t="str">
        <f t="shared" si="578"/>
        <v/>
      </c>
    </row>
    <row r="5997" spans="1:16" x14ac:dyDescent="0.25">
      <c r="A5997" s="9" t="str">
        <f>IF(A5996="","",IF(B5996&lt;C5996,A5996,IF(A5996=MAX('entry data'!$B$8:$B$507),"",A5996+1)))</f>
        <v/>
      </c>
      <c r="B5997" s="9" t="str">
        <f t="shared" si="579"/>
        <v/>
      </c>
      <c r="C5997" s="9" t="str">
        <f>IF(ISERROR(VLOOKUP(A5997,'entry data'!B:G,6,0)),"",VLOOKUP(A5997,'entry data'!B:G,6,0))</f>
        <v/>
      </c>
      <c r="D5997" s="9" t="str">
        <f>IF(ISERROR(VLOOKUP(A5997,'entry data'!B:C,2,0)),"",VLOOKUP(A5997,'entry data'!B:C,2,0))</f>
        <v/>
      </c>
      <c r="E5997" s="9" t="str">
        <f>IF(ISERROR(VLOOKUP(A5997,'entry data'!B:E,4,0)),"",VLOOKUP(A5997,'entry data'!B:E,4,0))</f>
        <v/>
      </c>
      <c r="F5997" s="11" t="str">
        <f>IF(A5997="","",IF(ISERROR(VLOOKUP(A5997,'entry data'!B:F,5,0)),"",VLOOKUP(A5997,'entry data'!B:F,5,0)))</f>
        <v/>
      </c>
      <c r="G5997" s="12" t="str">
        <f>IF(A5997="","",IF(ISERROR(VLOOKUP(A5997,'entry data'!B:I,8,0)),"",VLOOKUP(A5997,'entry data'!B:I,7,0)))</f>
        <v/>
      </c>
      <c r="H5997" s="13" t="str">
        <f>IF(A5997="","",IF(B5997=1,VLOOKUP(A5997,'entry data'!B:D,3,0),I5996))</f>
        <v/>
      </c>
      <c r="I5997" s="14" t="str">
        <f>IF(A5997="","",IF(E5997="weekly",7,IF(E5997="fortnightly",14,IF(E5997="monthly",DATE(IF(MONTH(H5997)=12,YEAR(H5997)+1,YEAR(H5997)),VLOOKUP(MONTH(H5997),index!$D$2:$G$13,2,0),DAY(H5997)),
IF(E5997="quarterly",DATE(IF(MONTH(H5997)&gt;=10,YEAR(H5997)+1,YEAR(H5997)),VLOOKUP(MONTH(H5997),index!$D$2:$G$13,3,0),DAY(H5997)),
IF(E5997="halfyearly",DATE(IF(MONTH(H5997)&gt;=7,YEAR(H5997)+1,YEAR(H5997)),VLOOKUP(MONTH(H5997),index!$D$2:$G$13,4,0),DAY(H5997)),
DATE(YEAR(H5997)+1,MONTH(H5997),DAY(H5997)))))-H5997))+H5997)</f>
        <v/>
      </c>
      <c r="J5997" s="9" t="str">
        <f t="shared" si="580"/>
        <v/>
      </c>
      <c r="K5997" s="11" t="str">
        <f t="shared" si="581"/>
        <v/>
      </c>
      <c r="L5997" s="11" t="str">
        <f t="shared" si="582"/>
        <v/>
      </c>
      <c r="M5997" s="11" t="str">
        <f>IF(A5997="","",VLOOKUP(E5997,index!$A$1:$B$6,2,0)*K5997*G5997)</f>
        <v/>
      </c>
      <c r="N5997" s="11" t="str">
        <f>IF(A5997="","",-PMT(G5997*VLOOKUP(E5997,index!$A$1:$B$6,2,0),C5997,F5997,0,0))</f>
        <v/>
      </c>
      <c r="O5997" s="11" t="str">
        <f t="shared" si="583"/>
        <v/>
      </c>
      <c r="P5997" s="11" t="str">
        <f t="shared" si="578"/>
        <v/>
      </c>
    </row>
    <row r="5998" spans="1:16" x14ac:dyDescent="0.25">
      <c r="A5998" s="9" t="str">
        <f>IF(A5997="","",IF(B5997&lt;C5997,A5997,IF(A5997=MAX('entry data'!$B$8:$B$507),"",A5997+1)))</f>
        <v/>
      </c>
      <c r="B5998" s="9" t="str">
        <f t="shared" si="579"/>
        <v/>
      </c>
      <c r="C5998" s="9" t="str">
        <f>IF(ISERROR(VLOOKUP(A5998,'entry data'!B:G,6,0)),"",VLOOKUP(A5998,'entry data'!B:G,6,0))</f>
        <v/>
      </c>
      <c r="D5998" s="9" t="str">
        <f>IF(ISERROR(VLOOKUP(A5998,'entry data'!B:C,2,0)),"",VLOOKUP(A5998,'entry data'!B:C,2,0))</f>
        <v/>
      </c>
      <c r="E5998" s="9" t="str">
        <f>IF(ISERROR(VLOOKUP(A5998,'entry data'!B:E,4,0)),"",VLOOKUP(A5998,'entry data'!B:E,4,0))</f>
        <v/>
      </c>
      <c r="F5998" s="11" t="str">
        <f>IF(A5998="","",IF(ISERROR(VLOOKUP(A5998,'entry data'!B:F,5,0)),"",VLOOKUP(A5998,'entry data'!B:F,5,0)))</f>
        <v/>
      </c>
      <c r="G5998" s="12" t="str">
        <f>IF(A5998="","",IF(ISERROR(VLOOKUP(A5998,'entry data'!B:I,8,0)),"",VLOOKUP(A5998,'entry data'!B:I,7,0)))</f>
        <v/>
      </c>
      <c r="H5998" s="13" t="str">
        <f>IF(A5998="","",IF(B5998=1,VLOOKUP(A5998,'entry data'!B:D,3,0),I5997))</f>
        <v/>
      </c>
      <c r="I5998" s="14" t="str">
        <f>IF(A5998="","",IF(E5998="weekly",7,IF(E5998="fortnightly",14,IF(E5998="monthly",DATE(IF(MONTH(H5998)=12,YEAR(H5998)+1,YEAR(H5998)),VLOOKUP(MONTH(H5998),index!$D$2:$G$13,2,0),DAY(H5998)),
IF(E5998="quarterly",DATE(IF(MONTH(H5998)&gt;=10,YEAR(H5998)+1,YEAR(H5998)),VLOOKUP(MONTH(H5998),index!$D$2:$G$13,3,0),DAY(H5998)),
IF(E5998="halfyearly",DATE(IF(MONTH(H5998)&gt;=7,YEAR(H5998)+1,YEAR(H5998)),VLOOKUP(MONTH(H5998),index!$D$2:$G$13,4,0),DAY(H5998)),
DATE(YEAR(H5998)+1,MONTH(H5998),DAY(H5998)))))-H5998))+H5998)</f>
        <v/>
      </c>
      <c r="J5998" s="9" t="str">
        <f t="shared" si="580"/>
        <v/>
      </c>
      <c r="K5998" s="11" t="str">
        <f t="shared" si="581"/>
        <v/>
      </c>
      <c r="L5998" s="11" t="str">
        <f t="shared" si="582"/>
        <v/>
      </c>
      <c r="M5998" s="11" t="str">
        <f>IF(A5998="","",VLOOKUP(E5998,index!$A$1:$B$6,2,0)*K5998*G5998)</f>
        <v/>
      </c>
      <c r="N5998" s="11" t="str">
        <f>IF(A5998="","",-PMT(G5998*VLOOKUP(E5998,index!$A$1:$B$6,2,0),C5998,F5998,0,0))</f>
        <v/>
      </c>
      <c r="O5998" s="11" t="str">
        <f t="shared" si="583"/>
        <v/>
      </c>
      <c r="P5998" s="11" t="str">
        <f t="shared" si="578"/>
        <v/>
      </c>
    </row>
    <row r="5999" spans="1:16" x14ac:dyDescent="0.25">
      <c r="A5999" s="9" t="str">
        <f>IF(A5998="","",IF(B5998&lt;C5998,A5998,IF(A5998=MAX('entry data'!$B$8:$B$507),"",A5998+1)))</f>
        <v/>
      </c>
      <c r="B5999" s="9" t="str">
        <f t="shared" si="579"/>
        <v/>
      </c>
      <c r="C5999" s="9" t="str">
        <f>IF(ISERROR(VLOOKUP(A5999,'entry data'!B:G,6,0)),"",VLOOKUP(A5999,'entry data'!B:G,6,0))</f>
        <v/>
      </c>
      <c r="D5999" s="9" t="str">
        <f>IF(ISERROR(VLOOKUP(A5999,'entry data'!B:C,2,0)),"",VLOOKUP(A5999,'entry data'!B:C,2,0))</f>
        <v/>
      </c>
      <c r="E5999" s="9" t="str">
        <f>IF(ISERROR(VLOOKUP(A5999,'entry data'!B:E,4,0)),"",VLOOKUP(A5999,'entry data'!B:E,4,0))</f>
        <v/>
      </c>
      <c r="F5999" s="11" t="str">
        <f>IF(A5999="","",IF(ISERROR(VLOOKUP(A5999,'entry data'!B:F,5,0)),"",VLOOKUP(A5999,'entry data'!B:F,5,0)))</f>
        <v/>
      </c>
      <c r="G5999" s="12" t="str">
        <f>IF(A5999="","",IF(ISERROR(VLOOKUP(A5999,'entry data'!B:I,8,0)),"",VLOOKUP(A5999,'entry data'!B:I,7,0)))</f>
        <v/>
      </c>
      <c r="H5999" s="13" t="str">
        <f>IF(A5999="","",IF(B5999=1,VLOOKUP(A5999,'entry data'!B:D,3,0),I5998))</f>
        <v/>
      </c>
      <c r="I5999" s="14" t="str">
        <f>IF(A5999="","",IF(E5999="weekly",7,IF(E5999="fortnightly",14,IF(E5999="monthly",DATE(IF(MONTH(H5999)=12,YEAR(H5999)+1,YEAR(H5999)),VLOOKUP(MONTH(H5999),index!$D$2:$G$13,2,0),DAY(H5999)),
IF(E5999="quarterly",DATE(IF(MONTH(H5999)&gt;=10,YEAR(H5999)+1,YEAR(H5999)),VLOOKUP(MONTH(H5999),index!$D$2:$G$13,3,0),DAY(H5999)),
IF(E5999="halfyearly",DATE(IF(MONTH(H5999)&gt;=7,YEAR(H5999)+1,YEAR(H5999)),VLOOKUP(MONTH(H5999),index!$D$2:$G$13,4,0),DAY(H5999)),
DATE(YEAR(H5999)+1,MONTH(H5999),DAY(H5999)))))-H5999))+H5999)</f>
        <v/>
      </c>
      <c r="J5999" s="9" t="str">
        <f t="shared" si="580"/>
        <v/>
      </c>
      <c r="K5999" s="11" t="str">
        <f t="shared" si="581"/>
        <v/>
      </c>
      <c r="L5999" s="11" t="str">
        <f t="shared" si="582"/>
        <v/>
      </c>
      <c r="M5999" s="11" t="str">
        <f>IF(A5999="","",VLOOKUP(E5999,index!$A$1:$B$6,2,0)*K5999*G5999)</f>
        <v/>
      </c>
      <c r="N5999" s="11" t="str">
        <f>IF(A5999="","",-PMT(G5999*VLOOKUP(E5999,index!$A$1:$B$6,2,0),C5999,F5999,0,0))</f>
        <v/>
      </c>
      <c r="O5999" s="11" t="str">
        <f t="shared" si="583"/>
        <v/>
      </c>
      <c r="P5999" s="11" t="str">
        <f t="shared" si="578"/>
        <v/>
      </c>
    </row>
    <row r="6000" spans="1:16" x14ac:dyDescent="0.25">
      <c r="A6000" s="9" t="str">
        <f>IF(A5999="","",IF(B5999&lt;C5999,A5999,IF(A5999=MAX('entry data'!$B$8:$B$507),"",A5999+1)))</f>
        <v/>
      </c>
      <c r="B6000" s="9" t="str">
        <f t="shared" si="579"/>
        <v/>
      </c>
      <c r="C6000" s="9" t="str">
        <f>IF(ISERROR(VLOOKUP(A6000,'entry data'!B:G,6,0)),"",VLOOKUP(A6000,'entry data'!B:G,6,0))</f>
        <v/>
      </c>
      <c r="D6000" s="9" t="str">
        <f>IF(ISERROR(VLOOKUP(A6000,'entry data'!B:C,2,0)),"",VLOOKUP(A6000,'entry data'!B:C,2,0))</f>
        <v/>
      </c>
      <c r="E6000" s="9" t="str">
        <f>IF(ISERROR(VLOOKUP(A6000,'entry data'!B:E,4,0)),"",VLOOKUP(A6000,'entry data'!B:E,4,0))</f>
        <v/>
      </c>
      <c r="F6000" s="11" t="str">
        <f>IF(A6000="","",IF(ISERROR(VLOOKUP(A6000,'entry data'!B:F,5,0)),"",VLOOKUP(A6000,'entry data'!B:F,5,0)))</f>
        <v/>
      </c>
      <c r="G6000" s="12" t="str">
        <f>IF(A6000="","",IF(ISERROR(VLOOKUP(A6000,'entry data'!B:I,8,0)),"",VLOOKUP(A6000,'entry data'!B:I,7,0)))</f>
        <v/>
      </c>
      <c r="H6000" s="13" t="str">
        <f>IF(A6000="","",IF(B6000=1,VLOOKUP(A6000,'entry data'!B:D,3,0),I5999))</f>
        <v/>
      </c>
      <c r="I6000" s="14" t="str">
        <f>IF(A6000="","",IF(E6000="weekly",7,IF(E6000="fortnightly",14,IF(E6000="monthly",DATE(IF(MONTH(H6000)=12,YEAR(H6000)+1,YEAR(H6000)),VLOOKUP(MONTH(H6000),index!$D$2:$G$13,2,0),DAY(H6000)),
IF(E6000="quarterly",DATE(IF(MONTH(H6000)&gt;=10,YEAR(H6000)+1,YEAR(H6000)),VLOOKUP(MONTH(H6000),index!$D$2:$G$13,3,0),DAY(H6000)),
IF(E6000="halfyearly",DATE(IF(MONTH(H6000)&gt;=7,YEAR(H6000)+1,YEAR(H6000)),VLOOKUP(MONTH(H6000),index!$D$2:$G$13,4,0),DAY(H6000)),
DATE(YEAR(H6000)+1,MONTH(H6000),DAY(H6000)))))-H6000))+H6000)</f>
        <v/>
      </c>
      <c r="J6000" s="9" t="str">
        <f t="shared" si="580"/>
        <v/>
      </c>
      <c r="K6000" s="11" t="str">
        <f t="shared" si="581"/>
        <v/>
      </c>
      <c r="L6000" s="11" t="str">
        <f t="shared" si="582"/>
        <v/>
      </c>
      <c r="M6000" s="11" t="str">
        <f>IF(A6000="","",VLOOKUP(E6000,index!$A$1:$B$6,2,0)*K6000*G6000)</f>
        <v/>
      </c>
      <c r="N6000" s="11" t="str">
        <f>IF(A6000="","",-PMT(G6000*VLOOKUP(E6000,index!$A$1:$B$6,2,0),C6000,F6000,0,0))</f>
        <v/>
      </c>
      <c r="O6000" s="11" t="str">
        <f t="shared" si="583"/>
        <v/>
      </c>
      <c r="P6000" s="11" t="str">
        <f t="shared" si="578"/>
        <v/>
      </c>
    </row>
    <row r="6001" spans="1:16" x14ac:dyDescent="0.25">
      <c r="A6001" s="9" t="str">
        <f>IF(A6000="","",IF(B6000&lt;C6000,A6000,IF(A6000=MAX('entry data'!$B$8:$B$507),"",A6000+1)))</f>
        <v/>
      </c>
      <c r="B6001" s="9" t="str">
        <f t="shared" si="579"/>
        <v/>
      </c>
      <c r="C6001" s="9" t="str">
        <f>IF(ISERROR(VLOOKUP(A6001,'entry data'!B:G,6,0)),"",VLOOKUP(A6001,'entry data'!B:G,6,0))</f>
        <v/>
      </c>
      <c r="D6001" s="9" t="str">
        <f>IF(ISERROR(VLOOKUP(A6001,'entry data'!B:C,2,0)),"",VLOOKUP(A6001,'entry data'!B:C,2,0))</f>
        <v/>
      </c>
      <c r="E6001" s="9" t="str">
        <f>IF(ISERROR(VLOOKUP(A6001,'entry data'!B:E,4,0)),"",VLOOKUP(A6001,'entry data'!B:E,4,0))</f>
        <v/>
      </c>
      <c r="F6001" s="11" t="str">
        <f>IF(A6001="","",IF(ISERROR(VLOOKUP(A6001,'entry data'!B:F,5,0)),"",VLOOKUP(A6001,'entry data'!B:F,5,0)))</f>
        <v/>
      </c>
      <c r="G6001" s="12" t="str">
        <f>IF(A6001="","",IF(ISERROR(VLOOKUP(A6001,'entry data'!B:I,8,0)),"",VLOOKUP(A6001,'entry data'!B:I,7,0)))</f>
        <v/>
      </c>
      <c r="H6001" s="13" t="str">
        <f>IF(A6001="","",IF(B6001=1,VLOOKUP(A6001,'entry data'!B:D,3,0),I6000))</f>
        <v/>
      </c>
      <c r="I6001" s="14" t="str">
        <f>IF(A6001="","",IF(E6001="weekly",7,IF(E6001="fortnightly",14,IF(E6001="monthly",DATE(IF(MONTH(H6001)=12,YEAR(H6001)+1,YEAR(H6001)),VLOOKUP(MONTH(H6001),index!$D$2:$G$13,2,0),DAY(H6001)),
IF(E6001="quarterly",DATE(IF(MONTH(H6001)&gt;=10,YEAR(H6001)+1,YEAR(H6001)),VLOOKUP(MONTH(H6001),index!$D$2:$G$13,3,0),DAY(H6001)),
IF(E6001="halfyearly",DATE(IF(MONTH(H6001)&gt;=7,YEAR(H6001)+1,YEAR(H6001)),VLOOKUP(MONTH(H6001),index!$D$2:$G$13,4,0),DAY(H6001)),
DATE(YEAR(H6001)+1,MONTH(H6001),DAY(H6001)))))-H6001))+H6001)</f>
        <v/>
      </c>
      <c r="J6001" s="9" t="str">
        <f t="shared" si="580"/>
        <v/>
      </c>
      <c r="K6001" s="11" t="str">
        <f t="shared" si="581"/>
        <v/>
      </c>
      <c r="L6001" s="11" t="str">
        <f t="shared" si="582"/>
        <v/>
      </c>
      <c r="M6001" s="11" t="str">
        <f>IF(A6001="","",VLOOKUP(E6001,index!$A$1:$B$6,2,0)*K6001*G6001)</f>
        <v/>
      </c>
      <c r="N6001" s="11" t="str">
        <f>IF(A6001="","",-PMT(G6001*VLOOKUP(E6001,index!$A$1:$B$6,2,0),C6001,F6001,0,0))</f>
        <v/>
      </c>
      <c r="O6001" s="11" t="str">
        <f t="shared" si="583"/>
        <v/>
      </c>
      <c r="P6001" s="11" t="str">
        <f t="shared" si="578"/>
        <v/>
      </c>
    </row>
    <row r="6002" spans="1:16" x14ac:dyDescent="0.25">
      <c r="A6002" s="9" t="str">
        <f>IF(A6001="","",IF(B6001&lt;C6001,A6001,IF(A6001=MAX('entry data'!$B$8:$B$507),"",A6001+1)))</f>
        <v/>
      </c>
      <c r="B6002" s="9" t="str">
        <f t="shared" si="579"/>
        <v/>
      </c>
      <c r="C6002" s="9" t="str">
        <f>IF(ISERROR(VLOOKUP(A6002,'entry data'!B:G,6,0)),"",VLOOKUP(A6002,'entry data'!B:G,6,0))</f>
        <v/>
      </c>
      <c r="D6002" s="9" t="str">
        <f>IF(ISERROR(VLOOKUP(A6002,'entry data'!B:C,2,0)),"",VLOOKUP(A6002,'entry data'!B:C,2,0))</f>
        <v/>
      </c>
      <c r="E6002" s="9" t="str">
        <f>IF(ISERROR(VLOOKUP(A6002,'entry data'!B:E,4,0)),"",VLOOKUP(A6002,'entry data'!B:E,4,0))</f>
        <v/>
      </c>
      <c r="F6002" s="11" t="str">
        <f>IF(A6002="","",IF(ISERROR(VLOOKUP(A6002,'entry data'!B:F,5,0)),"",VLOOKUP(A6002,'entry data'!B:F,5,0)))</f>
        <v/>
      </c>
      <c r="G6002" s="12" t="str">
        <f>IF(A6002="","",IF(ISERROR(VLOOKUP(A6002,'entry data'!B:I,8,0)),"",VLOOKUP(A6002,'entry data'!B:I,7,0)))</f>
        <v/>
      </c>
      <c r="H6002" s="13" t="str">
        <f>IF(A6002="","",IF(B6002=1,VLOOKUP(A6002,'entry data'!B:D,3,0),I6001))</f>
        <v/>
      </c>
      <c r="I6002" s="14" t="str">
        <f>IF(A6002="","",IF(E6002="weekly",7,IF(E6002="fortnightly",14,IF(E6002="monthly",DATE(IF(MONTH(H6002)=12,YEAR(H6002)+1,YEAR(H6002)),VLOOKUP(MONTH(H6002),index!$D$2:$G$13,2,0),DAY(H6002)),
IF(E6002="quarterly",DATE(IF(MONTH(H6002)&gt;=10,YEAR(H6002)+1,YEAR(H6002)),VLOOKUP(MONTH(H6002),index!$D$2:$G$13,3,0),DAY(H6002)),
IF(E6002="halfyearly",DATE(IF(MONTH(H6002)&gt;=7,YEAR(H6002)+1,YEAR(H6002)),VLOOKUP(MONTH(H6002),index!$D$2:$G$13,4,0),DAY(H6002)),
DATE(YEAR(H6002)+1,MONTH(H6002),DAY(H6002)))))-H6002))+H6002)</f>
        <v/>
      </c>
      <c r="J6002" s="9" t="str">
        <f t="shared" si="580"/>
        <v/>
      </c>
      <c r="K6002" s="11" t="str">
        <f t="shared" si="581"/>
        <v/>
      </c>
      <c r="L6002" s="11" t="str">
        <f t="shared" si="582"/>
        <v/>
      </c>
      <c r="M6002" s="11" t="str">
        <f>IF(A6002="","",VLOOKUP(E6002,index!$A$1:$B$6,2,0)*K6002*G6002)</f>
        <v/>
      </c>
      <c r="N6002" s="11" t="str">
        <f>IF(A6002="","",-PMT(G6002*VLOOKUP(E6002,index!$A$1:$B$6,2,0),C6002,F6002,0,0))</f>
        <v/>
      </c>
      <c r="O6002" s="11" t="str">
        <f t="shared" si="583"/>
        <v/>
      </c>
      <c r="P6002" s="11" t="str">
        <f t="shared" si="578"/>
        <v/>
      </c>
    </row>
    <row r="6003" spans="1:16" x14ac:dyDescent="0.25">
      <c r="A6003" s="9" t="str">
        <f>IF(A6002="","",IF(B6002&lt;C6002,A6002,IF(A6002=MAX('entry data'!$B$8:$B$507),"",A6002+1)))</f>
        <v/>
      </c>
      <c r="B6003" s="9" t="str">
        <f t="shared" si="579"/>
        <v/>
      </c>
      <c r="C6003" s="9" t="str">
        <f>IF(ISERROR(VLOOKUP(A6003,'entry data'!B:G,6,0)),"",VLOOKUP(A6003,'entry data'!B:G,6,0))</f>
        <v/>
      </c>
      <c r="D6003" s="9" t="str">
        <f>IF(ISERROR(VLOOKUP(A6003,'entry data'!B:C,2,0)),"",VLOOKUP(A6003,'entry data'!B:C,2,0))</f>
        <v/>
      </c>
      <c r="E6003" s="9" t="str">
        <f>IF(ISERROR(VLOOKUP(A6003,'entry data'!B:E,4,0)),"",VLOOKUP(A6003,'entry data'!B:E,4,0))</f>
        <v/>
      </c>
      <c r="F6003" s="11" t="str">
        <f>IF(A6003="","",IF(ISERROR(VLOOKUP(A6003,'entry data'!B:F,5,0)),"",VLOOKUP(A6003,'entry data'!B:F,5,0)))</f>
        <v/>
      </c>
      <c r="G6003" s="12" t="str">
        <f>IF(A6003="","",IF(ISERROR(VLOOKUP(A6003,'entry data'!B:I,8,0)),"",VLOOKUP(A6003,'entry data'!B:I,7,0)))</f>
        <v/>
      </c>
      <c r="H6003" s="13" t="str">
        <f>IF(A6003="","",IF(B6003=1,VLOOKUP(A6003,'entry data'!B:D,3,0),I6002))</f>
        <v/>
      </c>
      <c r="I6003" s="14" t="str">
        <f>IF(A6003="","",IF(E6003="weekly",7,IF(E6003="fortnightly",14,IF(E6003="monthly",DATE(IF(MONTH(H6003)=12,YEAR(H6003)+1,YEAR(H6003)),VLOOKUP(MONTH(H6003),index!$D$2:$G$13,2,0),DAY(H6003)),
IF(E6003="quarterly",DATE(IF(MONTH(H6003)&gt;=10,YEAR(H6003)+1,YEAR(H6003)),VLOOKUP(MONTH(H6003),index!$D$2:$G$13,3,0),DAY(H6003)),
IF(E6003="halfyearly",DATE(IF(MONTH(H6003)&gt;=7,YEAR(H6003)+1,YEAR(H6003)),VLOOKUP(MONTH(H6003),index!$D$2:$G$13,4,0),DAY(H6003)),
DATE(YEAR(H6003)+1,MONTH(H6003),DAY(H6003)))))-H6003))+H6003)</f>
        <v/>
      </c>
      <c r="J6003" s="9" t="str">
        <f t="shared" si="580"/>
        <v/>
      </c>
      <c r="K6003" s="11" t="str">
        <f t="shared" si="581"/>
        <v/>
      </c>
      <c r="L6003" s="11" t="str">
        <f t="shared" si="582"/>
        <v/>
      </c>
      <c r="M6003" s="11" t="str">
        <f>IF(A6003="","",VLOOKUP(E6003,index!$A$1:$B$6,2,0)*K6003*G6003)</f>
        <v/>
      </c>
      <c r="N6003" s="11" t="str">
        <f>IF(A6003="","",-PMT(G6003*VLOOKUP(E6003,index!$A$1:$B$6,2,0),C6003,F6003,0,0))</f>
        <v/>
      </c>
      <c r="O6003" s="11" t="str">
        <f t="shared" si="583"/>
        <v/>
      </c>
      <c r="P6003" s="11" t="str">
        <f t="shared" si="578"/>
        <v/>
      </c>
    </row>
    <row r="6004" spans="1:16" x14ac:dyDescent="0.25">
      <c r="A6004" s="9" t="str">
        <f>IF(A6003="","",IF(B6003&lt;C6003,A6003,IF(A6003=MAX('entry data'!$B$8:$B$507),"",A6003+1)))</f>
        <v/>
      </c>
      <c r="B6004" s="9" t="str">
        <f t="shared" si="579"/>
        <v/>
      </c>
      <c r="C6004" s="9" t="str">
        <f>IF(ISERROR(VLOOKUP(A6004,'entry data'!B:G,6,0)),"",VLOOKUP(A6004,'entry data'!B:G,6,0))</f>
        <v/>
      </c>
      <c r="D6004" s="9" t="str">
        <f>IF(ISERROR(VLOOKUP(A6004,'entry data'!B:C,2,0)),"",VLOOKUP(A6004,'entry data'!B:C,2,0))</f>
        <v/>
      </c>
      <c r="E6004" s="9" t="str">
        <f>IF(ISERROR(VLOOKUP(A6004,'entry data'!B:E,4,0)),"",VLOOKUP(A6004,'entry data'!B:E,4,0))</f>
        <v/>
      </c>
      <c r="F6004" s="11" t="str">
        <f>IF(A6004="","",IF(ISERROR(VLOOKUP(A6004,'entry data'!B:F,5,0)),"",VLOOKUP(A6004,'entry data'!B:F,5,0)))</f>
        <v/>
      </c>
      <c r="G6004" s="12" t="str">
        <f>IF(A6004="","",IF(ISERROR(VLOOKUP(A6004,'entry data'!B:I,8,0)),"",VLOOKUP(A6004,'entry data'!B:I,7,0)))</f>
        <v/>
      </c>
      <c r="H6004" s="13" t="str">
        <f>IF(A6004="","",IF(B6004=1,VLOOKUP(A6004,'entry data'!B:D,3,0),I6003))</f>
        <v/>
      </c>
      <c r="I6004" s="14" t="str">
        <f>IF(A6004="","",IF(E6004="weekly",7,IF(E6004="fortnightly",14,IF(E6004="monthly",DATE(IF(MONTH(H6004)=12,YEAR(H6004)+1,YEAR(H6004)),VLOOKUP(MONTH(H6004),index!$D$2:$G$13,2,0),DAY(H6004)),
IF(E6004="quarterly",DATE(IF(MONTH(H6004)&gt;=10,YEAR(H6004)+1,YEAR(H6004)),VLOOKUP(MONTH(H6004),index!$D$2:$G$13,3,0),DAY(H6004)),
IF(E6004="halfyearly",DATE(IF(MONTH(H6004)&gt;=7,YEAR(H6004)+1,YEAR(H6004)),VLOOKUP(MONTH(H6004),index!$D$2:$G$13,4,0),DAY(H6004)),
DATE(YEAR(H6004)+1,MONTH(H6004),DAY(H6004)))))-H6004))+H6004)</f>
        <v/>
      </c>
      <c r="J6004" s="9" t="str">
        <f t="shared" si="580"/>
        <v/>
      </c>
      <c r="K6004" s="11" t="str">
        <f t="shared" si="581"/>
        <v/>
      </c>
      <c r="L6004" s="11" t="str">
        <f t="shared" si="582"/>
        <v/>
      </c>
      <c r="M6004" s="11" t="str">
        <f>IF(A6004="","",VLOOKUP(E6004,index!$A$1:$B$6,2,0)*K6004*G6004)</f>
        <v/>
      </c>
      <c r="N6004" s="11" t="str">
        <f>IF(A6004="","",-PMT(G6004*VLOOKUP(E6004,index!$A$1:$B$6,2,0),C6004,F6004,0,0))</f>
        <v/>
      </c>
      <c r="O6004" s="11" t="str">
        <f t="shared" si="583"/>
        <v/>
      </c>
      <c r="P6004" s="11" t="str">
        <f t="shared" si="578"/>
        <v/>
      </c>
    </row>
    <row r="6005" spans="1:16" x14ac:dyDescent="0.25">
      <c r="A6005" s="9" t="str">
        <f>IF(A6004="","",IF(B6004&lt;C6004,A6004,IF(A6004=MAX('entry data'!$B$8:$B$507),"",A6004+1)))</f>
        <v/>
      </c>
      <c r="B6005" s="9" t="str">
        <f t="shared" si="579"/>
        <v/>
      </c>
      <c r="C6005" s="9" t="str">
        <f>IF(ISERROR(VLOOKUP(A6005,'entry data'!B:G,6,0)),"",VLOOKUP(A6005,'entry data'!B:G,6,0))</f>
        <v/>
      </c>
      <c r="D6005" s="9" t="str">
        <f>IF(ISERROR(VLOOKUP(A6005,'entry data'!B:C,2,0)),"",VLOOKUP(A6005,'entry data'!B:C,2,0))</f>
        <v/>
      </c>
      <c r="E6005" s="9" t="str">
        <f>IF(ISERROR(VLOOKUP(A6005,'entry data'!B:E,4,0)),"",VLOOKUP(A6005,'entry data'!B:E,4,0))</f>
        <v/>
      </c>
      <c r="F6005" s="11" t="str">
        <f>IF(A6005="","",IF(ISERROR(VLOOKUP(A6005,'entry data'!B:F,5,0)),"",VLOOKUP(A6005,'entry data'!B:F,5,0)))</f>
        <v/>
      </c>
      <c r="G6005" s="12" t="str">
        <f>IF(A6005="","",IF(ISERROR(VLOOKUP(A6005,'entry data'!B:I,8,0)),"",VLOOKUP(A6005,'entry data'!B:I,7,0)))</f>
        <v/>
      </c>
      <c r="H6005" s="13" t="str">
        <f>IF(A6005="","",IF(B6005=1,VLOOKUP(A6005,'entry data'!B:D,3,0),I6004))</f>
        <v/>
      </c>
      <c r="I6005" s="14" t="str">
        <f>IF(A6005="","",IF(E6005="weekly",7,IF(E6005="fortnightly",14,IF(E6005="monthly",DATE(IF(MONTH(H6005)=12,YEAR(H6005)+1,YEAR(H6005)),VLOOKUP(MONTH(H6005),index!$D$2:$G$13,2,0),DAY(H6005)),
IF(E6005="quarterly",DATE(IF(MONTH(H6005)&gt;=10,YEAR(H6005)+1,YEAR(H6005)),VLOOKUP(MONTH(H6005),index!$D$2:$G$13,3,0),DAY(H6005)),
IF(E6005="halfyearly",DATE(IF(MONTH(H6005)&gt;=7,YEAR(H6005)+1,YEAR(H6005)),VLOOKUP(MONTH(H6005),index!$D$2:$G$13,4,0),DAY(H6005)),
DATE(YEAR(H6005)+1,MONTH(H6005),DAY(H6005)))))-H6005))+H6005)</f>
        <v/>
      </c>
      <c r="J6005" s="9" t="str">
        <f t="shared" si="580"/>
        <v/>
      </c>
      <c r="K6005" s="11" t="str">
        <f t="shared" si="581"/>
        <v/>
      </c>
      <c r="L6005" s="11" t="str">
        <f t="shared" si="582"/>
        <v/>
      </c>
      <c r="M6005" s="11" t="str">
        <f>IF(A6005="","",VLOOKUP(E6005,index!$A$1:$B$6,2,0)*K6005*G6005)</f>
        <v/>
      </c>
      <c r="N6005" s="11" t="str">
        <f>IF(A6005="","",-PMT(G6005*VLOOKUP(E6005,index!$A$1:$B$6,2,0),C6005,F6005,0,0))</f>
        <v/>
      </c>
      <c r="O6005" s="11" t="str">
        <f t="shared" si="583"/>
        <v/>
      </c>
      <c r="P6005" s="11" t="str">
        <f t="shared" si="578"/>
        <v/>
      </c>
    </row>
    <row r="6006" spans="1:16" x14ac:dyDescent="0.25">
      <c r="A6006" s="9" t="str">
        <f>IF(A6005="","",IF(B6005&lt;C6005,A6005,IF(A6005=MAX('entry data'!$B$8:$B$507),"",A6005+1)))</f>
        <v/>
      </c>
      <c r="B6006" s="9" t="str">
        <f t="shared" si="579"/>
        <v/>
      </c>
      <c r="C6006" s="9" t="str">
        <f>IF(ISERROR(VLOOKUP(A6006,'entry data'!B:G,6,0)),"",VLOOKUP(A6006,'entry data'!B:G,6,0))</f>
        <v/>
      </c>
      <c r="D6006" s="9" t="str">
        <f>IF(ISERROR(VLOOKUP(A6006,'entry data'!B:C,2,0)),"",VLOOKUP(A6006,'entry data'!B:C,2,0))</f>
        <v/>
      </c>
      <c r="E6006" s="9" t="str">
        <f>IF(ISERROR(VLOOKUP(A6006,'entry data'!B:E,4,0)),"",VLOOKUP(A6006,'entry data'!B:E,4,0))</f>
        <v/>
      </c>
      <c r="F6006" s="11" t="str">
        <f>IF(A6006="","",IF(ISERROR(VLOOKUP(A6006,'entry data'!B:F,5,0)),"",VLOOKUP(A6006,'entry data'!B:F,5,0)))</f>
        <v/>
      </c>
      <c r="G6006" s="12" t="str">
        <f>IF(A6006="","",IF(ISERROR(VLOOKUP(A6006,'entry data'!B:I,8,0)),"",VLOOKUP(A6006,'entry data'!B:I,7,0)))</f>
        <v/>
      </c>
      <c r="H6006" s="13" t="str">
        <f>IF(A6006="","",IF(B6006=1,VLOOKUP(A6006,'entry data'!B:D,3,0),I6005))</f>
        <v/>
      </c>
      <c r="I6006" s="14" t="str">
        <f>IF(A6006="","",IF(E6006="weekly",7,IF(E6006="fortnightly",14,IF(E6006="monthly",DATE(IF(MONTH(H6006)=12,YEAR(H6006)+1,YEAR(H6006)),VLOOKUP(MONTH(H6006),index!$D$2:$G$13,2,0),DAY(H6006)),
IF(E6006="quarterly",DATE(IF(MONTH(H6006)&gt;=10,YEAR(H6006)+1,YEAR(H6006)),VLOOKUP(MONTH(H6006),index!$D$2:$G$13,3,0),DAY(H6006)),
IF(E6006="halfyearly",DATE(IF(MONTH(H6006)&gt;=7,YEAR(H6006)+1,YEAR(H6006)),VLOOKUP(MONTH(H6006),index!$D$2:$G$13,4,0),DAY(H6006)),
DATE(YEAR(H6006)+1,MONTH(H6006),DAY(H6006)))))-H6006))+H6006)</f>
        <v/>
      </c>
      <c r="J6006" s="9" t="str">
        <f t="shared" si="580"/>
        <v/>
      </c>
      <c r="K6006" s="11" t="str">
        <f t="shared" si="581"/>
        <v/>
      </c>
      <c r="L6006" s="11" t="str">
        <f t="shared" si="582"/>
        <v/>
      </c>
      <c r="M6006" s="11" t="str">
        <f>IF(A6006="","",VLOOKUP(E6006,index!$A$1:$B$6,2,0)*K6006*G6006)</f>
        <v/>
      </c>
      <c r="N6006" s="11" t="str">
        <f>IF(A6006="","",-PMT(G6006*VLOOKUP(E6006,index!$A$1:$B$6,2,0),C6006,F6006,0,0))</f>
        <v/>
      </c>
      <c r="O6006" s="11" t="str">
        <f t="shared" si="583"/>
        <v/>
      </c>
      <c r="P6006" s="11" t="str">
        <f t="shared" si="578"/>
        <v/>
      </c>
    </row>
    <row r="6007" spans="1:16" x14ac:dyDescent="0.25">
      <c r="A6007" s="9" t="str">
        <f>IF(A6006="","",IF(B6006&lt;C6006,A6006,IF(A6006=MAX('entry data'!$B$8:$B$507),"",A6006+1)))</f>
        <v/>
      </c>
      <c r="B6007" s="9" t="str">
        <f t="shared" si="579"/>
        <v/>
      </c>
      <c r="C6007" s="9" t="str">
        <f>IF(ISERROR(VLOOKUP(A6007,'entry data'!B:G,6,0)),"",VLOOKUP(A6007,'entry data'!B:G,6,0))</f>
        <v/>
      </c>
      <c r="D6007" s="9" t="str">
        <f>IF(ISERROR(VLOOKUP(A6007,'entry data'!B:C,2,0)),"",VLOOKUP(A6007,'entry data'!B:C,2,0))</f>
        <v/>
      </c>
      <c r="E6007" s="9" t="str">
        <f>IF(ISERROR(VLOOKUP(A6007,'entry data'!B:E,4,0)),"",VLOOKUP(A6007,'entry data'!B:E,4,0))</f>
        <v/>
      </c>
      <c r="F6007" s="11" t="str">
        <f>IF(A6007="","",IF(ISERROR(VLOOKUP(A6007,'entry data'!B:F,5,0)),"",VLOOKUP(A6007,'entry data'!B:F,5,0)))</f>
        <v/>
      </c>
      <c r="G6007" s="12" t="str">
        <f>IF(A6007="","",IF(ISERROR(VLOOKUP(A6007,'entry data'!B:I,8,0)),"",VLOOKUP(A6007,'entry data'!B:I,7,0)))</f>
        <v/>
      </c>
      <c r="H6007" s="13" t="str">
        <f>IF(A6007="","",IF(B6007=1,VLOOKUP(A6007,'entry data'!B:D,3,0),I6006))</f>
        <v/>
      </c>
      <c r="I6007" s="14" t="str">
        <f>IF(A6007="","",IF(E6007="weekly",7,IF(E6007="fortnightly",14,IF(E6007="monthly",DATE(IF(MONTH(H6007)=12,YEAR(H6007)+1,YEAR(H6007)),VLOOKUP(MONTH(H6007),index!$D$2:$G$13,2,0),DAY(H6007)),
IF(E6007="quarterly",DATE(IF(MONTH(H6007)&gt;=10,YEAR(H6007)+1,YEAR(H6007)),VLOOKUP(MONTH(H6007),index!$D$2:$G$13,3,0),DAY(H6007)),
IF(E6007="halfyearly",DATE(IF(MONTH(H6007)&gt;=7,YEAR(H6007)+1,YEAR(H6007)),VLOOKUP(MONTH(H6007),index!$D$2:$G$13,4,0),DAY(H6007)),
DATE(YEAR(H6007)+1,MONTH(H6007),DAY(H6007)))))-H6007))+H6007)</f>
        <v/>
      </c>
      <c r="J6007" s="9" t="str">
        <f t="shared" si="580"/>
        <v/>
      </c>
      <c r="K6007" s="11" t="str">
        <f t="shared" si="581"/>
        <v/>
      </c>
      <c r="L6007" s="11" t="str">
        <f t="shared" si="582"/>
        <v/>
      </c>
      <c r="M6007" s="11" t="str">
        <f>IF(A6007="","",VLOOKUP(E6007,index!$A$1:$B$6,2,0)*K6007*G6007)</f>
        <v/>
      </c>
      <c r="N6007" s="11" t="str">
        <f>IF(A6007="","",-PMT(G6007*VLOOKUP(E6007,index!$A$1:$B$6,2,0),C6007,F6007,0,0))</f>
        <v/>
      </c>
      <c r="O6007" s="11" t="str">
        <f t="shared" si="583"/>
        <v/>
      </c>
      <c r="P6007" s="11" t="str">
        <f t="shared" si="578"/>
        <v/>
      </c>
    </row>
    <row r="6008" spans="1:16" x14ac:dyDescent="0.25">
      <c r="A6008" s="9" t="str">
        <f>IF(A6007="","",IF(B6007&lt;C6007,A6007,IF(A6007=MAX('entry data'!$B$8:$B$507),"",A6007+1)))</f>
        <v/>
      </c>
      <c r="B6008" s="9" t="str">
        <f t="shared" si="579"/>
        <v/>
      </c>
      <c r="C6008" s="9" t="str">
        <f>IF(ISERROR(VLOOKUP(A6008,'entry data'!B:G,6,0)),"",VLOOKUP(A6008,'entry data'!B:G,6,0))</f>
        <v/>
      </c>
      <c r="D6008" s="9" t="str">
        <f>IF(ISERROR(VLOOKUP(A6008,'entry data'!B:C,2,0)),"",VLOOKUP(A6008,'entry data'!B:C,2,0))</f>
        <v/>
      </c>
      <c r="E6008" s="9" t="str">
        <f>IF(ISERROR(VLOOKUP(A6008,'entry data'!B:E,4,0)),"",VLOOKUP(A6008,'entry data'!B:E,4,0))</f>
        <v/>
      </c>
      <c r="F6008" s="11" t="str">
        <f>IF(A6008="","",IF(ISERROR(VLOOKUP(A6008,'entry data'!B:F,5,0)),"",VLOOKUP(A6008,'entry data'!B:F,5,0)))</f>
        <v/>
      </c>
      <c r="G6008" s="12" t="str">
        <f>IF(A6008="","",IF(ISERROR(VLOOKUP(A6008,'entry data'!B:I,8,0)),"",VLOOKUP(A6008,'entry data'!B:I,7,0)))</f>
        <v/>
      </c>
      <c r="H6008" s="13" t="str">
        <f>IF(A6008="","",IF(B6008=1,VLOOKUP(A6008,'entry data'!B:D,3,0),I6007))</f>
        <v/>
      </c>
      <c r="I6008" s="14" t="str">
        <f>IF(A6008="","",IF(E6008="weekly",7,IF(E6008="fortnightly",14,IF(E6008="monthly",DATE(IF(MONTH(H6008)=12,YEAR(H6008)+1,YEAR(H6008)),VLOOKUP(MONTH(H6008),index!$D$2:$G$13,2,0),DAY(H6008)),
IF(E6008="quarterly",DATE(IF(MONTH(H6008)&gt;=10,YEAR(H6008)+1,YEAR(H6008)),VLOOKUP(MONTH(H6008),index!$D$2:$G$13,3,0),DAY(H6008)),
IF(E6008="halfyearly",DATE(IF(MONTH(H6008)&gt;=7,YEAR(H6008)+1,YEAR(H6008)),VLOOKUP(MONTH(H6008),index!$D$2:$G$13,4,0),DAY(H6008)),
DATE(YEAR(H6008)+1,MONTH(H6008),DAY(H6008)))))-H6008))+H6008)</f>
        <v/>
      </c>
      <c r="J6008" s="9" t="str">
        <f t="shared" si="580"/>
        <v/>
      </c>
      <c r="K6008" s="11" t="str">
        <f t="shared" si="581"/>
        <v/>
      </c>
      <c r="L6008" s="11" t="str">
        <f t="shared" si="582"/>
        <v/>
      </c>
      <c r="M6008" s="11" t="str">
        <f>IF(A6008="","",VLOOKUP(E6008,index!$A$1:$B$6,2,0)*K6008*G6008)</f>
        <v/>
      </c>
      <c r="N6008" s="11" t="str">
        <f>IF(A6008="","",-PMT(G6008*VLOOKUP(E6008,index!$A$1:$B$6,2,0),C6008,F6008,0,0))</f>
        <v/>
      </c>
      <c r="O6008" s="11" t="str">
        <f t="shared" si="583"/>
        <v/>
      </c>
      <c r="P6008" s="11" t="str">
        <f t="shared" si="578"/>
        <v/>
      </c>
    </row>
    <row r="6009" spans="1:16" x14ac:dyDescent="0.25">
      <c r="A6009" s="9" t="str">
        <f>IF(A6008="","",IF(B6008&lt;C6008,A6008,IF(A6008=MAX('entry data'!$B$8:$B$507),"",A6008+1)))</f>
        <v/>
      </c>
      <c r="B6009" s="9" t="str">
        <f t="shared" si="579"/>
        <v/>
      </c>
      <c r="C6009" s="9" t="str">
        <f>IF(ISERROR(VLOOKUP(A6009,'entry data'!B:G,6,0)),"",VLOOKUP(A6009,'entry data'!B:G,6,0))</f>
        <v/>
      </c>
      <c r="D6009" s="9" t="str">
        <f>IF(ISERROR(VLOOKUP(A6009,'entry data'!B:C,2,0)),"",VLOOKUP(A6009,'entry data'!B:C,2,0))</f>
        <v/>
      </c>
      <c r="E6009" s="9" t="str">
        <f>IF(ISERROR(VLOOKUP(A6009,'entry data'!B:E,4,0)),"",VLOOKUP(A6009,'entry data'!B:E,4,0))</f>
        <v/>
      </c>
      <c r="F6009" s="11" t="str">
        <f>IF(A6009="","",IF(ISERROR(VLOOKUP(A6009,'entry data'!B:F,5,0)),"",VLOOKUP(A6009,'entry data'!B:F,5,0)))</f>
        <v/>
      </c>
      <c r="G6009" s="12" t="str">
        <f>IF(A6009="","",IF(ISERROR(VLOOKUP(A6009,'entry data'!B:I,8,0)),"",VLOOKUP(A6009,'entry data'!B:I,7,0)))</f>
        <v/>
      </c>
      <c r="H6009" s="13" t="str">
        <f>IF(A6009="","",IF(B6009=1,VLOOKUP(A6009,'entry data'!B:D,3,0),I6008))</f>
        <v/>
      </c>
      <c r="I6009" s="14" t="str">
        <f>IF(A6009="","",IF(E6009="weekly",7,IF(E6009="fortnightly",14,IF(E6009="monthly",DATE(IF(MONTH(H6009)=12,YEAR(H6009)+1,YEAR(H6009)),VLOOKUP(MONTH(H6009),index!$D$2:$G$13,2,0),DAY(H6009)),
IF(E6009="quarterly",DATE(IF(MONTH(H6009)&gt;=10,YEAR(H6009)+1,YEAR(H6009)),VLOOKUP(MONTH(H6009),index!$D$2:$G$13,3,0),DAY(H6009)),
IF(E6009="halfyearly",DATE(IF(MONTH(H6009)&gt;=7,YEAR(H6009)+1,YEAR(H6009)),VLOOKUP(MONTH(H6009),index!$D$2:$G$13,4,0),DAY(H6009)),
DATE(YEAR(H6009)+1,MONTH(H6009),DAY(H6009)))))-H6009))+H6009)</f>
        <v/>
      </c>
      <c r="J6009" s="9" t="str">
        <f t="shared" si="580"/>
        <v/>
      </c>
      <c r="K6009" s="11" t="str">
        <f t="shared" si="581"/>
        <v/>
      </c>
      <c r="L6009" s="11" t="str">
        <f t="shared" si="582"/>
        <v/>
      </c>
      <c r="M6009" s="11" t="str">
        <f>IF(A6009="","",VLOOKUP(E6009,index!$A$1:$B$6,2,0)*K6009*G6009)</f>
        <v/>
      </c>
      <c r="N6009" s="11" t="str">
        <f>IF(A6009="","",-PMT(G6009*VLOOKUP(E6009,index!$A$1:$B$6,2,0),C6009,F6009,0,0))</f>
        <v/>
      </c>
      <c r="O6009" s="11" t="str">
        <f t="shared" si="583"/>
        <v/>
      </c>
      <c r="P6009" s="11" t="str">
        <f t="shared" si="578"/>
        <v/>
      </c>
    </row>
    <row r="6010" spans="1:16" x14ac:dyDescent="0.25">
      <c r="A6010" s="9" t="str">
        <f>IF(A6009="","",IF(B6009&lt;C6009,A6009,IF(A6009=MAX('entry data'!$B$8:$B$507),"",A6009+1)))</f>
        <v/>
      </c>
      <c r="B6010" s="9" t="str">
        <f t="shared" si="579"/>
        <v/>
      </c>
      <c r="C6010" s="9" t="str">
        <f>IF(ISERROR(VLOOKUP(A6010,'entry data'!B:G,6,0)),"",VLOOKUP(A6010,'entry data'!B:G,6,0))</f>
        <v/>
      </c>
      <c r="D6010" s="9" t="str">
        <f>IF(ISERROR(VLOOKUP(A6010,'entry data'!B:C,2,0)),"",VLOOKUP(A6010,'entry data'!B:C,2,0))</f>
        <v/>
      </c>
      <c r="E6010" s="9" t="str">
        <f>IF(ISERROR(VLOOKUP(A6010,'entry data'!B:E,4,0)),"",VLOOKUP(A6010,'entry data'!B:E,4,0))</f>
        <v/>
      </c>
      <c r="F6010" s="11" t="str">
        <f>IF(A6010="","",IF(ISERROR(VLOOKUP(A6010,'entry data'!B:F,5,0)),"",VLOOKUP(A6010,'entry data'!B:F,5,0)))</f>
        <v/>
      </c>
      <c r="G6010" s="12" t="str">
        <f>IF(A6010="","",IF(ISERROR(VLOOKUP(A6010,'entry data'!B:I,8,0)),"",VLOOKUP(A6010,'entry data'!B:I,7,0)))</f>
        <v/>
      </c>
      <c r="H6010" s="13" t="str">
        <f>IF(A6010="","",IF(B6010=1,VLOOKUP(A6010,'entry data'!B:D,3,0),I6009))</f>
        <v/>
      </c>
      <c r="I6010" s="14" t="str">
        <f>IF(A6010="","",IF(E6010="weekly",7,IF(E6010="fortnightly",14,IF(E6010="monthly",DATE(IF(MONTH(H6010)=12,YEAR(H6010)+1,YEAR(H6010)),VLOOKUP(MONTH(H6010),index!$D$2:$G$13,2,0),DAY(H6010)),
IF(E6010="quarterly",DATE(IF(MONTH(H6010)&gt;=10,YEAR(H6010)+1,YEAR(H6010)),VLOOKUP(MONTH(H6010),index!$D$2:$G$13,3,0),DAY(H6010)),
IF(E6010="halfyearly",DATE(IF(MONTH(H6010)&gt;=7,YEAR(H6010)+1,YEAR(H6010)),VLOOKUP(MONTH(H6010),index!$D$2:$G$13,4,0),DAY(H6010)),
DATE(YEAR(H6010)+1,MONTH(H6010),DAY(H6010)))))-H6010))+H6010)</f>
        <v/>
      </c>
      <c r="J6010" s="9" t="str">
        <f t="shared" si="580"/>
        <v/>
      </c>
      <c r="K6010" s="11" t="str">
        <f t="shared" si="581"/>
        <v/>
      </c>
      <c r="L6010" s="11" t="str">
        <f t="shared" si="582"/>
        <v/>
      </c>
      <c r="M6010" s="11" t="str">
        <f>IF(A6010="","",VLOOKUP(E6010,index!$A$1:$B$6,2,0)*K6010*G6010)</f>
        <v/>
      </c>
      <c r="N6010" s="11" t="str">
        <f>IF(A6010="","",-PMT(G6010*VLOOKUP(E6010,index!$A$1:$B$6,2,0),C6010,F6010,0,0))</f>
        <v/>
      </c>
      <c r="O6010" s="11" t="str">
        <f t="shared" si="583"/>
        <v/>
      </c>
      <c r="P6010" s="11" t="str">
        <f t="shared" si="578"/>
        <v/>
      </c>
    </row>
    <row r="6011" spans="1:16" x14ac:dyDescent="0.25">
      <c r="A6011" s="9" t="str">
        <f>IF(A6010="","",IF(B6010&lt;C6010,A6010,IF(A6010=MAX('entry data'!$B$8:$B$507),"",A6010+1)))</f>
        <v/>
      </c>
      <c r="B6011" s="9" t="str">
        <f t="shared" si="579"/>
        <v/>
      </c>
      <c r="C6011" s="9" t="str">
        <f>IF(ISERROR(VLOOKUP(A6011,'entry data'!B:G,6,0)),"",VLOOKUP(A6011,'entry data'!B:G,6,0))</f>
        <v/>
      </c>
      <c r="D6011" s="9" t="str">
        <f>IF(ISERROR(VLOOKUP(A6011,'entry data'!B:C,2,0)),"",VLOOKUP(A6011,'entry data'!B:C,2,0))</f>
        <v/>
      </c>
      <c r="E6011" s="9" t="str">
        <f>IF(ISERROR(VLOOKUP(A6011,'entry data'!B:E,4,0)),"",VLOOKUP(A6011,'entry data'!B:E,4,0))</f>
        <v/>
      </c>
      <c r="F6011" s="11" t="str">
        <f>IF(A6011="","",IF(ISERROR(VLOOKUP(A6011,'entry data'!B:F,5,0)),"",VLOOKUP(A6011,'entry data'!B:F,5,0)))</f>
        <v/>
      </c>
      <c r="G6011" s="12" t="str">
        <f>IF(A6011="","",IF(ISERROR(VLOOKUP(A6011,'entry data'!B:I,8,0)),"",VLOOKUP(A6011,'entry data'!B:I,7,0)))</f>
        <v/>
      </c>
      <c r="H6011" s="13" t="str">
        <f>IF(A6011="","",IF(B6011=1,VLOOKUP(A6011,'entry data'!B:D,3,0),I6010))</f>
        <v/>
      </c>
      <c r="I6011" s="14" t="str">
        <f>IF(A6011="","",IF(E6011="weekly",7,IF(E6011="fortnightly",14,IF(E6011="monthly",DATE(IF(MONTH(H6011)=12,YEAR(H6011)+1,YEAR(H6011)),VLOOKUP(MONTH(H6011),index!$D$2:$G$13,2,0),DAY(H6011)),
IF(E6011="quarterly",DATE(IF(MONTH(H6011)&gt;=10,YEAR(H6011)+1,YEAR(H6011)),VLOOKUP(MONTH(H6011),index!$D$2:$G$13,3,0),DAY(H6011)),
IF(E6011="halfyearly",DATE(IF(MONTH(H6011)&gt;=7,YEAR(H6011)+1,YEAR(H6011)),VLOOKUP(MONTH(H6011),index!$D$2:$G$13,4,0),DAY(H6011)),
DATE(YEAR(H6011)+1,MONTH(H6011),DAY(H6011)))))-H6011))+H6011)</f>
        <v/>
      </c>
      <c r="J6011" s="9" t="str">
        <f t="shared" si="580"/>
        <v/>
      </c>
      <c r="K6011" s="11" t="str">
        <f t="shared" si="581"/>
        <v/>
      </c>
      <c r="L6011" s="11" t="str">
        <f t="shared" si="582"/>
        <v/>
      </c>
      <c r="M6011" s="11" t="str">
        <f>IF(A6011="","",VLOOKUP(E6011,index!$A$1:$B$6,2,0)*K6011*G6011)</f>
        <v/>
      </c>
      <c r="N6011" s="11" t="str">
        <f>IF(A6011="","",-PMT(G6011*VLOOKUP(E6011,index!$A$1:$B$6,2,0),C6011,F6011,0,0))</f>
        <v/>
      </c>
      <c r="O6011" s="11" t="str">
        <f t="shared" si="583"/>
        <v/>
      </c>
      <c r="P6011" s="11" t="str">
        <f t="shared" si="578"/>
        <v/>
      </c>
    </row>
    <row r="6012" spans="1:16" x14ac:dyDescent="0.25">
      <c r="A6012" s="9" t="str">
        <f>IF(A6011="","",IF(B6011&lt;C6011,A6011,IF(A6011=MAX('entry data'!$B$8:$B$507),"",A6011+1)))</f>
        <v/>
      </c>
      <c r="B6012" s="9" t="str">
        <f t="shared" si="579"/>
        <v/>
      </c>
      <c r="C6012" s="9" t="str">
        <f>IF(ISERROR(VLOOKUP(A6012,'entry data'!B:G,6,0)),"",VLOOKUP(A6012,'entry data'!B:G,6,0))</f>
        <v/>
      </c>
      <c r="D6012" s="9" t="str">
        <f>IF(ISERROR(VLOOKUP(A6012,'entry data'!B:C,2,0)),"",VLOOKUP(A6012,'entry data'!B:C,2,0))</f>
        <v/>
      </c>
      <c r="E6012" s="9" t="str">
        <f>IF(ISERROR(VLOOKUP(A6012,'entry data'!B:E,4,0)),"",VLOOKUP(A6012,'entry data'!B:E,4,0))</f>
        <v/>
      </c>
      <c r="F6012" s="11" t="str">
        <f>IF(A6012="","",IF(ISERROR(VLOOKUP(A6012,'entry data'!B:F,5,0)),"",VLOOKUP(A6012,'entry data'!B:F,5,0)))</f>
        <v/>
      </c>
      <c r="G6012" s="12" t="str">
        <f>IF(A6012="","",IF(ISERROR(VLOOKUP(A6012,'entry data'!B:I,8,0)),"",VLOOKUP(A6012,'entry data'!B:I,7,0)))</f>
        <v/>
      </c>
      <c r="H6012" s="13" t="str">
        <f>IF(A6012="","",IF(B6012=1,VLOOKUP(A6012,'entry data'!B:D,3,0),I6011))</f>
        <v/>
      </c>
      <c r="I6012" s="14" t="str">
        <f>IF(A6012="","",IF(E6012="weekly",7,IF(E6012="fortnightly",14,IF(E6012="monthly",DATE(IF(MONTH(H6012)=12,YEAR(H6012)+1,YEAR(H6012)),VLOOKUP(MONTH(H6012),index!$D$2:$G$13,2,0),DAY(H6012)),
IF(E6012="quarterly",DATE(IF(MONTH(H6012)&gt;=10,YEAR(H6012)+1,YEAR(H6012)),VLOOKUP(MONTH(H6012),index!$D$2:$G$13,3,0),DAY(H6012)),
IF(E6012="halfyearly",DATE(IF(MONTH(H6012)&gt;=7,YEAR(H6012)+1,YEAR(H6012)),VLOOKUP(MONTH(H6012),index!$D$2:$G$13,4,0),DAY(H6012)),
DATE(YEAR(H6012)+1,MONTH(H6012),DAY(H6012)))))-H6012))+H6012)</f>
        <v/>
      </c>
      <c r="J6012" s="9" t="str">
        <f t="shared" si="580"/>
        <v/>
      </c>
      <c r="K6012" s="11" t="str">
        <f t="shared" si="581"/>
        <v/>
      </c>
      <c r="L6012" s="11" t="str">
        <f t="shared" si="582"/>
        <v/>
      </c>
      <c r="M6012" s="11" t="str">
        <f>IF(A6012="","",VLOOKUP(E6012,index!$A$1:$B$6,2,0)*K6012*G6012)</f>
        <v/>
      </c>
      <c r="N6012" s="11" t="str">
        <f>IF(A6012="","",-PMT(G6012*VLOOKUP(E6012,index!$A$1:$B$6,2,0),C6012,F6012,0,0))</f>
        <v/>
      </c>
      <c r="O6012" s="11" t="str">
        <f t="shared" si="583"/>
        <v/>
      </c>
      <c r="P6012" s="11" t="str">
        <f t="shared" si="578"/>
        <v/>
      </c>
    </row>
    <row r="6013" spans="1:16" x14ac:dyDescent="0.25">
      <c r="A6013" s="9" t="str">
        <f>IF(A6012="","",IF(B6012&lt;C6012,A6012,IF(A6012=MAX('entry data'!$B$8:$B$507),"",A6012+1)))</f>
        <v/>
      </c>
      <c r="B6013" s="9" t="str">
        <f t="shared" si="579"/>
        <v/>
      </c>
      <c r="C6013" s="9" t="str">
        <f>IF(ISERROR(VLOOKUP(A6013,'entry data'!B:G,6,0)),"",VLOOKUP(A6013,'entry data'!B:G,6,0))</f>
        <v/>
      </c>
      <c r="D6013" s="9" t="str">
        <f>IF(ISERROR(VLOOKUP(A6013,'entry data'!B:C,2,0)),"",VLOOKUP(A6013,'entry data'!B:C,2,0))</f>
        <v/>
      </c>
      <c r="E6013" s="9" t="str">
        <f>IF(ISERROR(VLOOKUP(A6013,'entry data'!B:E,4,0)),"",VLOOKUP(A6013,'entry data'!B:E,4,0))</f>
        <v/>
      </c>
      <c r="F6013" s="11" t="str">
        <f>IF(A6013="","",IF(ISERROR(VLOOKUP(A6013,'entry data'!B:F,5,0)),"",VLOOKUP(A6013,'entry data'!B:F,5,0)))</f>
        <v/>
      </c>
      <c r="G6013" s="12" t="str">
        <f>IF(A6013="","",IF(ISERROR(VLOOKUP(A6013,'entry data'!B:I,8,0)),"",VLOOKUP(A6013,'entry data'!B:I,7,0)))</f>
        <v/>
      </c>
      <c r="H6013" s="13" t="str">
        <f>IF(A6013="","",IF(B6013=1,VLOOKUP(A6013,'entry data'!B:D,3,0),I6012))</f>
        <v/>
      </c>
      <c r="I6013" s="14" t="str">
        <f>IF(A6013="","",IF(E6013="weekly",7,IF(E6013="fortnightly",14,IF(E6013="monthly",DATE(IF(MONTH(H6013)=12,YEAR(H6013)+1,YEAR(H6013)),VLOOKUP(MONTH(H6013),index!$D$2:$G$13,2,0),DAY(H6013)),
IF(E6013="quarterly",DATE(IF(MONTH(H6013)&gt;=10,YEAR(H6013)+1,YEAR(H6013)),VLOOKUP(MONTH(H6013),index!$D$2:$G$13,3,0),DAY(H6013)),
IF(E6013="halfyearly",DATE(IF(MONTH(H6013)&gt;=7,YEAR(H6013)+1,YEAR(H6013)),VLOOKUP(MONTH(H6013),index!$D$2:$G$13,4,0),DAY(H6013)),
DATE(YEAR(H6013)+1,MONTH(H6013),DAY(H6013)))))-H6013))+H6013)</f>
        <v/>
      </c>
      <c r="J6013" s="9" t="str">
        <f t="shared" si="580"/>
        <v/>
      </c>
      <c r="K6013" s="11" t="str">
        <f t="shared" si="581"/>
        <v/>
      </c>
      <c r="L6013" s="11" t="str">
        <f t="shared" si="582"/>
        <v/>
      </c>
      <c r="M6013" s="11" t="str">
        <f>IF(A6013="","",VLOOKUP(E6013,index!$A$1:$B$6,2,0)*K6013*G6013)</f>
        <v/>
      </c>
      <c r="N6013" s="11" t="str">
        <f>IF(A6013="","",-PMT(G6013*VLOOKUP(E6013,index!$A$1:$B$6,2,0),C6013,F6013,0,0))</f>
        <v/>
      </c>
      <c r="O6013" s="11" t="str">
        <f t="shared" si="583"/>
        <v/>
      </c>
      <c r="P6013" s="11" t="str">
        <f t="shared" si="578"/>
        <v/>
      </c>
    </row>
    <row r="6014" spans="1:16" x14ac:dyDescent="0.25">
      <c r="A6014" s="9" t="str">
        <f>IF(A6013="","",IF(B6013&lt;C6013,A6013,IF(A6013=MAX('entry data'!$B$8:$B$507),"",A6013+1)))</f>
        <v/>
      </c>
      <c r="B6014" s="9" t="str">
        <f t="shared" si="579"/>
        <v/>
      </c>
      <c r="C6014" s="9" t="str">
        <f>IF(ISERROR(VLOOKUP(A6014,'entry data'!B:G,6,0)),"",VLOOKUP(A6014,'entry data'!B:G,6,0))</f>
        <v/>
      </c>
      <c r="D6014" s="9" t="str">
        <f>IF(ISERROR(VLOOKUP(A6014,'entry data'!B:C,2,0)),"",VLOOKUP(A6014,'entry data'!B:C,2,0))</f>
        <v/>
      </c>
      <c r="E6014" s="9" t="str">
        <f>IF(ISERROR(VLOOKUP(A6014,'entry data'!B:E,4,0)),"",VLOOKUP(A6014,'entry data'!B:E,4,0))</f>
        <v/>
      </c>
      <c r="F6014" s="11" t="str">
        <f>IF(A6014="","",IF(ISERROR(VLOOKUP(A6014,'entry data'!B:F,5,0)),"",VLOOKUP(A6014,'entry data'!B:F,5,0)))</f>
        <v/>
      </c>
      <c r="G6014" s="12" t="str">
        <f>IF(A6014="","",IF(ISERROR(VLOOKUP(A6014,'entry data'!B:I,8,0)),"",VLOOKUP(A6014,'entry data'!B:I,7,0)))</f>
        <v/>
      </c>
      <c r="H6014" s="13" t="str">
        <f>IF(A6014="","",IF(B6014=1,VLOOKUP(A6014,'entry data'!B:D,3,0),I6013))</f>
        <v/>
      </c>
      <c r="I6014" s="14" t="str">
        <f>IF(A6014="","",IF(E6014="weekly",7,IF(E6014="fortnightly",14,IF(E6014="monthly",DATE(IF(MONTH(H6014)=12,YEAR(H6014)+1,YEAR(H6014)),VLOOKUP(MONTH(H6014),index!$D$2:$G$13,2,0),DAY(H6014)),
IF(E6014="quarterly",DATE(IF(MONTH(H6014)&gt;=10,YEAR(H6014)+1,YEAR(H6014)),VLOOKUP(MONTH(H6014),index!$D$2:$G$13,3,0),DAY(H6014)),
IF(E6014="halfyearly",DATE(IF(MONTH(H6014)&gt;=7,YEAR(H6014)+1,YEAR(H6014)),VLOOKUP(MONTH(H6014),index!$D$2:$G$13,4,0),DAY(H6014)),
DATE(YEAR(H6014)+1,MONTH(H6014),DAY(H6014)))))-H6014))+H6014)</f>
        <v/>
      </c>
      <c r="J6014" s="9" t="str">
        <f t="shared" si="580"/>
        <v/>
      </c>
      <c r="K6014" s="11" t="str">
        <f t="shared" si="581"/>
        <v/>
      </c>
      <c r="L6014" s="11" t="str">
        <f t="shared" si="582"/>
        <v/>
      </c>
      <c r="M6014" s="11" t="str">
        <f>IF(A6014="","",VLOOKUP(E6014,index!$A$1:$B$6,2,0)*K6014*G6014)</f>
        <v/>
      </c>
      <c r="N6014" s="11" t="str">
        <f>IF(A6014="","",-PMT(G6014*VLOOKUP(E6014,index!$A$1:$B$6,2,0),C6014,F6014,0,0))</f>
        <v/>
      </c>
      <c r="O6014" s="11" t="str">
        <f t="shared" si="583"/>
        <v/>
      </c>
      <c r="P6014" s="11" t="str">
        <f t="shared" si="578"/>
        <v/>
      </c>
    </row>
    <row r="6015" spans="1:16" x14ac:dyDescent="0.25">
      <c r="A6015" s="9" t="str">
        <f>IF(A6014="","",IF(B6014&lt;C6014,A6014,IF(A6014=MAX('entry data'!$B$8:$B$507),"",A6014+1)))</f>
        <v/>
      </c>
      <c r="B6015" s="9" t="str">
        <f t="shared" si="579"/>
        <v/>
      </c>
      <c r="C6015" s="9" t="str">
        <f>IF(ISERROR(VLOOKUP(A6015,'entry data'!B:G,6,0)),"",VLOOKUP(A6015,'entry data'!B:G,6,0))</f>
        <v/>
      </c>
      <c r="D6015" s="9" t="str">
        <f>IF(ISERROR(VLOOKUP(A6015,'entry data'!B:C,2,0)),"",VLOOKUP(A6015,'entry data'!B:C,2,0))</f>
        <v/>
      </c>
      <c r="E6015" s="9" t="str">
        <f>IF(ISERROR(VLOOKUP(A6015,'entry data'!B:E,4,0)),"",VLOOKUP(A6015,'entry data'!B:E,4,0))</f>
        <v/>
      </c>
      <c r="F6015" s="11" t="str">
        <f>IF(A6015="","",IF(ISERROR(VLOOKUP(A6015,'entry data'!B:F,5,0)),"",VLOOKUP(A6015,'entry data'!B:F,5,0)))</f>
        <v/>
      </c>
      <c r="G6015" s="12" t="str">
        <f>IF(A6015="","",IF(ISERROR(VLOOKUP(A6015,'entry data'!B:I,8,0)),"",VLOOKUP(A6015,'entry data'!B:I,7,0)))</f>
        <v/>
      </c>
      <c r="H6015" s="13" t="str">
        <f>IF(A6015="","",IF(B6015=1,VLOOKUP(A6015,'entry data'!B:D,3,0),I6014))</f>
        <v/>
      </c>
      <c r="I6015" s="14" t="str">
        <f>IF(A6015="","",IF(E6015="weekly",7,IF(E6015="fortnightly",14,IF(E6015="monthly",DATE(IF(MONTH(H6015)=12,YEAR(H6015)+1,YEAR(H6015)),VLOOKUP(MONTH(H6015),index!$D$2:$G$13,2,0),DAY(H6015)),
IF(E6015="quarterly",DATE(IF(MONTH(H6015)&gt;=10,YEAR(H6015)+1,YEAR(H6015)),VLOOKUP(MONTH(H6015),index!$D$2:$G$13,3,0),DAY(H6015)),
IF(E6015="halfyearly",DATE(IF(MONTH(H6015)&gt;=7,YEAR(H6015)+1,YEAR(H6015)),VLOOKUP(MONTH(H6015),index!$D$2:$G$13,4,0),DAY(H6015)),
DATE(YEAR(H6015)+1,MONTH(H6015),DAY(H6015)))))-H6015))+H6015)</f>
        <v/>
      </c>
      <c r="J6015" s="9" t="str">
        <f t="shared" si="580"/>
        <v/>
      </c>
      <c r="K6015" s="11" t="str">
        <f t="shared" si="581"/>
        <v/>
      </c>
      <c r="L6015" s="11" t="str">
        <f t="shared" si="582"/>
        <v/>
      </c>
      <c r="M6015" s="11" t="str">
        <f>IF(A6015="","",VLOOKUP(E6015,index!$A$1:$B$6,2,0)*K6015*G6015)</f>
        <v/>
      </c>
      <c r="N6015" s="11" t="str">
        <f>IF(A6015="","",-PMT(G6015*VLOOKUP(E6015,index!$A$1:$B$6,2,0),C6015,F6015,0,0))</f>
        <v/>
      </c>
      <c r="O6015" s="11" t="str">
        <f t="shared" si="583"/>
        <v/>
      </c>
      <c r="P6015" s="11" t="str">
        <f t="shared" si="578"/>
        <v/>
      </c>
    </row>
    <row r="6016" spans="1:16" x14ac:dyDescent="0.25">
      <c r="A6016" s="9" t="str">
        <f>IF(A6015="","",IF(B6015&lt;C6015,A6015,IF(A6015=MAX('entry data'!$B$8:$B$507),"",A6015+1)))</f>
        <v/>
      </c>
      <c r="B6016" s="9" t="str">
        <f t="shared" si="579"/>
        <v/>
      </c>
      <c r="C6016" s="9" t="str">
        <f>IF(ISERROR(VLOOKUP(A6016,'entry data'!B:G,6,0)),"",VLOOKUP(A6016,'entry data'!B:G,6,0))</f>
        <v/>
      </c>
      <c r="D6016" s="9" t="str">
        <f>IF(ISERROR(VLOOKUP(A6016,'entry data'!B:C,2,0)),"",VLOOKUP(A6016,'entry data'!B:C,2,0))</f>
        <v/>
      </c>
      <c r="E6016" s="9" t="str">
        <f>IF(ISERROR(VLOOKUP(A6016,'entry data'!B:E,4,0)),"",VLOOKUP(A6016,'entry data'!B:E,4,0))</f>
        <v/>
      </c>
      <c r="F6016" s="11" t="str">
        <f>IF(A6016="","",IF(ISERROR(VLOOKUP(A6016,'entry data'!B:F,5,0)),"",VLOOKUP(A6016,'entry data'!B:F,5,0)))</f>
        <v/>
      </c>
      <c r="G6016" s="12" t="str">
        <f>IF(A6016="","",IF(ISERROR(VLOOKUP(A6016,'entry data'!B:I,8,0)),"",VLOOKUP(A6016,'entry data'!B:I,7,0)))</f>
        <v/>
      </c>
      <c r="H6016" s="13" t="str">
        <f>IF(A6016="","",IF(B6016=1,VLOOKUP(A6016,'entry data'!B:D,3,0),I6015))</f>
        <v/>
      </c>
      <c r="I6016" s="14" t="str">
        <f>IF(A6016="","",IF(E6016="weekly",7,IF(E6016="fortnightly",14,IF(E6016="monthly",DATE(IF(MONTH(H6016)=12,YEAR(H6016)+1,YEAR(H6016)),VLOOKUP(MONTH(H6016),index!$D$2:$G$13,2,0),DAY(H6016)),
IF(E6016="quarterly",DATE(IF(MONTH(H6016)&gt;=10,YEAR(H6016)+1,YEAR(H6016)),VLOOKUP(MONTH(H6016),index!$D$2:$G$13,3,0),DAY(H6016)),
IF(E6016="halfyearly",DATE(IF(MONTH(H6016)&gt;=7,YEAR(H6016)+1,YEAR(H6016)),VLOOKUP(MONTH(H6016),index!$D$2:$G$13,4,0),DAY(H6016)),
DATE(YEAR(H6016)+1,MONTH(H6016),DAY(H6016)))))-H6016))+H6016)</f>
        <v/>
      </c>
      <c r="J6016" s="9" t="str">
        <f t="shared" si="580"/>
        <v/>
      </c>
      <c r="K6016" s="11" t="str">
        <f t="shared" si="581"/>
        <v/>
      </c>
      <c r="L6016" s="11" t="str">
        <f t="shared" si="582"/>
        <v/>
      </c>
      <c r="M6016" s="11" t="str">
        <f>IF(A6016="","",VLOOKUP(E6016,index!$A$1:$B$6,2,0)*K6016*G6016)</f>
        <v/>
      </c>
      <c r="N6016" s="11" t="str">
        <f>IF(A6016="","",-PMT(G6016*VLOOKUP(E6016,index!$A$1:$B$6,2,0),C6016,F6016,0,0))</f>
        <v/>
      </c>
      <c r="O6016" s="11" t="str">
        <f t="shared" si="583"/>
        <v/>
      </c>
      <c r="P6016" s="11" t="str">
        <f t="shared" si="578"/>
        <v/>
      </c>
    </row>
    <row r="6017" spans="1:16" x14ac:dyDescent="0.25">
      <c r="A6017" s="9" t="str">
        <f>IF(A6016="","",IF(B6016&lt;C6016,A6016,IF(A6016=MAX('entry data'!$B$8:$B$507),"",A6016+1)))</f>
        <v/>
      </c>
      <c r="B6017" s="9" t="str">
        <f t="shared" si="579"/>
        <v/>
      </c>
      <c r="C6017" s="9" t="str">
        <f>IF(ISERROR(VLOOKUP(A6017,'entry data'!B:G,6,0)),"",VLOOKUP(A6017,'entry data'!B:G,6,0))</f>
        <v/>
      </c>
      <c r="D6017" s="9" t="str">
        <f>IF(ISERROR(VLOOKUP(A6017,'entry data'!B:C,2,0)),"",VLOOKUP(A6017,'entry data'!B:C,2,0))</f>
        <v/>
      </c>
      <c r="E6017" s="9" t="str">
        <f>IF(ISERROR(VLOOKUP(A6017,'entry data'!B:E,4,0)),"",VLOOKUP(A6017,'entry data'!B:E,4,0))</f>
        <v/>
      </c>
      <c r="F6017" s="11" t="str">
        <f>IF(A6017="","",IF(ISERROR(VLOOKUP(A6017,'entry data'!B:F,5,0)),"",VLOOKUP(A6017,'entry data'!B:F,5,0)))</f>
        <v/>
      </c>
      <c r="G6017" s="12" t="str">
        <f>IF(A6017="","",IF(ISERROR(VLOOKUP(A6017,'entry data'!B:I,8,0)),"",VLOOKUP(A6017,'entry data'!B:I,7,0)))</f>
        <v/>
      </c>
      <c r="H6017" s="13" t="str">
        <f>IF(A6017="","",IF(B6017=1,VLOOKUP(A6017,'entry data'!B:D,3,0),I6016))</f>
        <v/>
      </c>
      <c r="I6017" s="14" t="str">
        <f>IF(A6017="","",IF(E6017="weekly",7,IF(E6017="fortnightly",14,IF(E6017="monthly",DATE(IF(MONTH(H6017)=12,YEAR(H6017)+1,YEAR(H6017)),VLOOKUP(MONTH(H6017),index!$D$2:$G$13,2,0),DAY(H6017)),
IF(E6017="quarterly",DATE(IF(MONTH(H6017)&gt;=10,YEAR(H6017)+1,YEAR(H6017)),VLOOKUP(MONTH(H6017),index!$D$2:$G$13,3,0),DAY(H6017)),
IF(E6017="halfyearly",DATE(IF(MONTH(H6017)&gt;=7,YEAR(H6017)+1,YEAR(H6017)),VLOOKUP(MONTH(H6017),index!$D$2:$G$13,4,0),DAY(H6017)),
DATE(YEAR(H6017)+1,MONTH(H6017),DAY(H6017)))))-H6017))+H6017)</f>
        <v/>
      </c>
      <c r="J6017" s="9" t="str">
        <f t="shared" si="580"/>
        <v/>
      </c>
      <c r="K6017" s="11" t="str">
        <f t="shared" si="581"/>
        <v/>
      </c>
      <c r="L6017" s="11" t="str">
        <f t="shared" si="582"/>
        <v/>
      </c>
      <c r="M6017" s="11" t="str">
        <f>IF(A6017="","",VLOOKUP(E6017,index!$A$1:$B$6,2,0)*K6017*G6017)</f>
        <v/>
      </c>
      <c r="N6017" s="11" t="str">
        <f>IF(A6017="","",-PMT(G6017*VLOOKUP(E6017,index!$A$1:$B$6,2,0),C6017,F6017,0,0))</f>
        <v/>
      </c>
      <c r="O6017" s="11" t="str">
        <f t="shared" si="583"/>
        <v/>
      </c>
      <c r="P6017" s="11" t="str">
        <f t="shared" si="578"/>
        <v/>
      </c>
    </row>
    <row r="6018" spans="1:16" x14ac:dyDescent="0.25">
      <c r="A6018" s="9" t="str">
        <f>IF(A6017="","",IF(B6017&lt;C6017,A6017,IF(A6017=MAX('entry data'!$B$8:$B$507),"",A6017+1)))</f>
        <v/>
      </c>
      <c r="B6018" s="9" t="str">
        <f t="shared" si="579"/>
        <v/>
      </c>
      <c r="C6018" s="9" t="str">
        <f>IF(ISERROR(VLOOKUP(A6018,'entry data'!B:G,6,0)),"",VLOOKUP(A6018,'entry data'!B:G,6,0))</f>
        <v/>
      </c>
      <c r="D6018" s="9" t="str">
        <f>IF(ISERROR(VLOOKUP(A6018,'entry data'!B:C,2,0)),"",VLOOKUP(A6018,'entry data'!B:C,2,0))</f>
        <v/>
      </c>
      <c r="E6018" s="9" t="str">
        <f>IF(ISERROR(VLOOKUP(A6018,'entry data'!B:E,4,0)),"",VLOOKUP(A6018,'entry data'!B:E,4,0))</f>
        <v/>
      </c>
      <c r="F6018" s="11" t="str">
        <f>IF(A6018="","",IF(ISERROR(VLOOKUP(A6018,'entry data'!B:F,5,0)),"",VLOOKUP(A6018,'entry data'!B:F,5,0)))</f>
        <v/>
      </c>
      <c r="G6018" s="12" t="str">
        <f>IF(A6018="","",IF(ISERROR(VLOOKUP(A6018,'entry data'!B:I,8,0)),"",VLOOKUP(A6018,'entry data'!B:I,7,0)))</f>
        <v/>
      </c>
      <c r="H6018" s="13" t="str">
        <f>IF(A6018="","",IF(B6018=1,VLOOKUP(A6018,'entry data'!B:D,3,0),I6017))</f>
        <v/>
      </c>
      <c r="I6018" s="14" t="str">
        <f>IF(A6018="","",IF(E6018="weekly",7,IF(E6018="fortnightly",14,IF(E6018="monthly",DATE(IF(MONTH(H6018)=12,YEAR(H6018)+1,YEAR(H6018)),VLOOKUP(MONTH(H6018),index!$D$2:$G$13,2,0),DAY(H6018)),
IF(E6018="quarterly",DATE(IF(MONTH(H6018)&gt;=10,YEAR(H6018)+1,YEAR(H6018)),VLOOKUP(MONTH(H6018),index!$D$2:$G$13,3,0),DAY(H6018)),
IF(E6018="halfyearly",DATE(IF(MONTH(H6018)&gt;=7,YEAR(H6018)+1,YEAR(H6018)),VLOOKUP(MONTH(H6018),index!$D$2:$G$13,4,0),DAY(H6018)),
DATE(YEAR(H6018)+1,MONTH(H6018),DAY(H6018)))))-H6018))+H6018)</f>
        <v/>
      </c>
      <c r="J6018" s="9" t="str">
        <f t="shared" si="580"/>
        <v/>
      </c>
      <c r="K6018" s="11" t="str">
        <f t="shared" si="581"/>
        <v/>
      </c>
      <c r="L6018" s="11" t="str">
        <f t="shared" si="582"/>
        <v/>
      </c>
      <c r="M6018" s="11" t="str">
        <f>IF(A6018="","",VLOOKUP(E6018,index!$A$1:$B$6,2,0)*K6018*G6018)</f>
        <v/>
      </c>
      <c r="N6018" s="11" t="str">
        <f>IF(A6018="","",-PMT(G6018*VLOOKUP(E6018,index!$A$1:$B$6,2,0),C6018,F6018,0,0))</f>
        <v/>
      </c>
      <c r="O6018" s="11" t="str">
        <f t="shared" si="583"/>
        <v/>
      </c>
      <c r="P6018" s="11" t="str">
        <f t="shared" si="578"/>
        <v/>
      </c>
    </row>
    <row r="6019" spans="1:16" x14ac:dyDescent="0.25">
      <c r="A6019" s="9" t="str">
        <f>IF(A6018="","",IF(B6018&lt;C6018,A6018,IF(A6018=MAX('entry data'!$B$8:$B$507),"",A6018+1)))</f>
        <v/>
      </c>
      <c r="B6019" s="9" t="str">
        <f t="shared" si="579"/>
        <v/>
      </c>
      <c r="C6019" s="9" t="str">
        <f>IF(ISERROR(VLOOKUP(A6019,'entry data'!B:G,6,0)),"",VLOOKUP(A6019,'entry data'!B:G,6,0))</f>
        <v/>
      </c>
      <c r="D6019" s="9" t="str">
        <f>IF(ISERROR(VLOOKUP(A6019,'entry data'!B:C,2,0)),"",VLOOKUP(A6019,'entry data'!B:C,2,0))</f>
        <v/>
      </c>
      <c r="E6019" s="9" t="str">
        <f>IF(ISERROR(VLOOKUP(A6019,'entry data'!B:E,4,0)),"",VLOOKUP(A6019,'entry data'!B:E,4,0))</f>
        <v/>
      </c>
      <c r="F6019" s="11" t="str">
        <f>IF(A6019="","",IF(ISERROR(VLOOKUP(A6019,'entry data'!B:F,5,0)),"",VLOOKUP(A6019,'entry data'!B:F,5,0)))</f>
        <v/>
      </c>
      <c r="G6019" s="12" t="str">
        <f>IF(A6019="","",IF(ISERROR(VLOOKUP(A6019,'entry data'!B:I,8,0)),"",VLOOKUP(A6019,'entry data'!B:I,7,0)))</f>
        <v/>
      </c>
      <c r="H6019" s="13" t="str">
        <f>IF(A6019="","",IF(B6019=1,VLOOKUP(A6019,'entry data'!B:D,3,0),I6018))</f>
        <v/>
      </c>
      <c r="I6019" s="14" t="str">
        <f>IF(A6019="","",IF(E6019="weekly",7,IF(E6019="fortnightly",14,IF(E6019="monthly",DATE(IF(MONTH(H6019)=12,YEAR(H6019)+1,YEAR(H6019)),VLOOKUP(MONTH(H6019),index!$D$2:$G$13,2,0),DAY(H6019)),
IF(E6019="quarterly",DATE(IF(MONTH(H6019)&gt;=10,YEAR(H6019)+1,YEAR(H6019)),VLOOKUP(MONTH(H6019),index!$D$2:$G$13,3,0),DAY(H6019)),
IF(E6019="halfyearly",DATE(IF(MONTH(H6019)&gt;=7,YEAR(H6019)+1,YEAR(H6019)),VLOOKUP(MONTH(H6019),index!$D$2:$G$13,4,0),DAY(H6019)),
DATE(YEAR(H6019)+1,MONTH(H6019),DAY(H6019)))))-H6019))+H6019)</f>
        <v/>
      </c>
      <c r="J6019" s="9" t="str">
        <f t="shared" si="580"/>
        <v/>
      </c>
      <c r="K6019" s="11" t="str">
        <f t="shared" si="581"/>
        <v/>
      </c>
      <c r="L6019" s="11" t="str">
        <f t="shared" si="582"/>
        <v/>
      </c>
      <c r="M6019" s="11" t="str">
        <f>IF(A6019="","",VLOOKUP(E6019,index!$A$1:$B$6,2,0)*K6019*G6019)</f>
        <v/>
      </c>
      <c r="N6019" s="11" t="str">
        <f>IF(A6019="","",-PMT(G6019*VLOOKUP(E6019,index!$A$1:$B$6,2,0),C6019,F6019,0,0))</f>
        <v/>
      </c>
      <c r="O6019" s="11" t="str">
        <f t="shared" si="583"/>
        <v/>
      </c>
      <c r="P6019" s="11" t="str">
        <f t="shared" ref="P6019:P6082" si="584">IF(A6019="","",IF(J6019&lt;&gt;J6020,O6019,0))</f>
        <v/>
      </c>
    </row>
    <row r="6020" spans="1:16" x14ac:dyDescent="0.25">
      <c r="A6020" s="9" t="str">
        <f>IF(A6019="","",IF(B6019&lt;C6019,A6019,IF(A6019=MAX('entry data'!$B$8:$B$507),"",A6019+1)))</f>
        <v/>
      </c>
      <c r="B6020" s="9" t="str">
        <f t="shared" si="579"/>
        <v/>
      </c>
      <c r="C6020" s="9" t="str">
        <f>IF(ISERROR(VLOOKUP(A6020,'entry data'!B:G,6,0)),"",VLOOKUP(A6020,'entry data'!B:G,6,0))</f>
        <v/>
      </c>
      <c r="D6020" s="9" t="str">
        <f>IF(ISERROR(VLOOKUP(A6020,'entry data'!B:C,2,0)),"",VLOOKUP(A6020,'entry data'!B:C,2,0))</f>
        <v/>
      </c>
      <c r="E6020" s="9" t="str">
        <f>IF(ISERROR(VLOOKUP(A6020,'entry data'!B:E,4,0)),"",VLOOKUP(A6020,'entry data'!B:E,4,0))</f>
        <v/>
      </c>
      <c r="F6020" s="11" t="str">
        <f>IF(A6020="","",IF(ISERROR(VLOOKUP(A6020,'entry data'!B:F,5,0)),"",VLOOKUP(A6020,'entry data'!B:F,5,0)))</f>
        <v/>
      </c>
      <c r="G6020" s="12" t="str">
        <f>IF(A6020="","",IF(ISERROR(VLOOKUP(A6020,'entry data'!B:I,8,0)),"",VLOOKUP(A6020,'entry data'!B:I,7,0)))</f>
        <v/>
      </c>
      <c r="H6020" s="13" t="str">
        <f>IF(A6020="","",IF(B6020=1,VLOOKUP(A6020,'entry data'!B:D,3,0),I6019))</f>
        <v/>
      </c>
      <c r="I6020" s="14" t="str">
        <f>IF(A6020="","",IF(E6020="weekly",7,IF(E6020="fortnightly",14,IF(E6020="monthly",DATE(IF(MONTH(H6020)=12,YEAR(H6020)+1,YEAR(H6020)),VLOOKUP(MONTH(H6020),index!$D$2:$G$13,2,0),DAY(H6020)),
IF(E6020="quarterly",DATE(IF(MONTH(H6020)&gt;=10,YEAR(H6020)+1,YEAR(H6020)),VLOOKUP(MONTH(H6020),index!$D$2:$G$13,3,0),DAY(H6020)),
IF(E6020="halfyearly",DATE(IF(MONTH(H6020)&gt;=7,YEAR(H6020)+1,YEAR(H6020)),VLOOKUP(MONTH(H6020),index!$D$2:$G$13,4,0),DAY(H6020)),
DATE(YEAR(H6020)+1,MONTH(H6020),DAY(H6020)))))-H6020))+H6020)</f>
        <v/>
      </c>
      <c r="J6020" s="9" t="str">
        <f t="shared" si="580"/>
        <v/>
      </c>
      <c r="K6020" s="11" t="str">
        <f t="shared" si="581"/>
        <v/>
      </c>
      <c r="L6020" s="11" t="str">
        <f t="shared" si="582"/>
        <v/>
      </c>
      <c r="M6020" s="11" t="str">
        <f>IF(A6020="","",VLOOKUP(E6020,index!$A$1:$B$6,2,0)*K6020*G6020)</f>
        <v/>
      </c>
      <c r="N6020" s="11" t="str">
        <f>IF(A6020="","",-PMT(G6020*VLOOKUP(E6020,index!$A$1:$B$6,2,0),C6020,F6020,0,0))</f>
        <v/>
      </c>
      <c r="O6020" s="11" t="str">
        <f t="shared" si="583"/>
        <v/>
      </c>
      <c r="P6020" s="11" t="str">
        <f t="shared" si="584"/>
        <v/>
      </c>
    </row>
    <row r="6021" spans="1:16" x14ac:dyDescent="0.25">
      <c r="A6021" s="9" t="str">
        <f>IF(A6020="","",IF(B6020&lt;C6020,A6020,IF(A6020=MAX('entry data'!$B$8:$B$507),"",A6020+1)))</f>
        <v/>
      </c>
      <c r="B6021" s="9" t="str">
        <f t="shared" si="579"/>
        <v/>
      </c>
      <c r="C6021" s="9" t="str">
        <f>IF(ISERROR(VLOOKUP(A6021,'entry data'!B:G,6,0)),"",VLOOKUP(A6021,'entry data'!B:G,6,0))</f>
        <v/>
      </c>
      <c r="D6021" s="9" t="str">
        <f>IF(ISERROR(VLOOKUP(A6021,'entry data'!B:C,2,0)),"",VLOOKUP(A6021,'entry data'!B:C,2,0))</f>
        <v/>
      </c>
      <c r="E6021" s="9" t="str">
        <f>IF(ISERROR(VLOOKUP(A6021,'entry data'!B:E,4,0)),"",VLOOKUP(A6021,'entry data'!B:E,4,0))</f>
        <v/>
      </c>
      <c r="F6021" s="11" t="str">
        <f>IF(A6021="","",IF(ISERROR(VLOOKUP(A6021,'entry data'!B:F,5,0)),"",VLOOKUP(A6021,'entry data'!B:F,5,0)))</f>
        <v/>
      </c>
      <c r="G6021" s="12" t="str">
        <f>IF(A6021="","",IF(ISERROR(VLOOKUP(A6021,'entry data'!B:I,8,0)),"",VLOOKUP(A6021,'entry data'!B:I,7,0)))</f>
        <v/>
      </c>
      <c r="H6021" s="13" t="str">
        <f>IF(A6021="","",IF(B6021=1,VLOOKUP(A6021,'entry data'!B:D,3,0),I6020))</f>
        <v/>
      </c>
      <c r="I6021" s="14" t="str">
        <f>IF(A6021="","",IF(E6021="weekly",7,IF(E6021="fortnightly",14,IF(E6021="monthly",DATE(IF(MONTH(H6021)=12,YEAR(H6021)+1,YEAR(H6021)),VLOOKUP(MONTH(H6021),index!$D$2:$G$13,2,0),DAY(H6021)),
IF(E6021="quarterly",DATE(IF(MONTH(H6021)&gt;=10,YEAR(H6021)+1,YEAR(H6021)),VLOOKUP(MONTH(H6021),index!$D$2:$G$13,3,0),DAY(H6021)),
IF(E6021="halfyearly",DATE(IF(MONTH(H6021)&gt;=7,YEAR(H6021)+1,YEAR(H6021)),VLOOKUP(MONTH(H6021),index!$D$2:$G$13,4,0),DAY(H6021)),
DATE(YEAR(H6021)+1,MONTH(H6021),DAY(H6021)))))-H6021))+H6021)</f>
        <v/>
      </c>
      <c r="J6021" s="9" t="str">
        <f t="shared" si="580"/>
        <v/>
      </c>
      <c r="K6021" s="11" t="str">
        <f t="shared" si="581"/>
        <v/>
      </c>
      <c r="L6021" s="11" t="str">
        <f t="shared" si="582"/>
        <v/>
      </c>
      <c r="M6021" s="11" t="str">
        <f>IF(A6021="","",VLOOKUP(E6021,index!$A$1:$B$6,2,0)*K6021*G6021)</f>
        <v/>
      </c>
      <c r="N6021" s="11" t="str">
        <f>IF(A6021="","",-PMT(G6021*VLOOKUP(E6021,index!$A$1:$B$6,2,0),C6021,F6021,0,0))</f>
        <v/>
      </c>
      <c r="O6021" s="11" t="str">
        <f t="shared" si="583"/>
        <v/>
      </c>
      <c r="P6021" s="11" t="str">
        <f t="shared" si="584"/>
        <v/>
      </c>
    </row>
    <row r="6022" spans="1:16" x14ac:dyDescent="0.25">
      <c r="A6022" s="9" t="str">
        <f>IF(A6021="","",IF(B6021&lt;C6021,A6021,IF(A6021=MAX('entry data'!$B$8:$B$507),"",A6021+1)))</f>
        <v/>
      </c>
      <c r="B6022" s="9" t="str">
        <f t="shared" si="579"/>
        <v/>
      </c>
      <c r="C6022" s="9" t="str">
        <f>IF(ISERROR(VLOOKUP(A6022,'entry data'!B:G,6,0)),"",VLOOKUP(A6022,'entry data'!B:G,6,0))</f>
        <v/>
      </c>
      <c r="D6022" s="9" t="str">
        <f>IF(ISERROR(VLOOKUP(A6022,'entry data'!B:C,2,0)),"",VLOOKUP(A6022,'entry data'!B:C,2,0))</f>
        <v/>
      </c>
      <c r="E6022" s="9" t="str">
        <f>IF(ISERROR(VLOOKUP(A6022,'entry data'!B:E,4,0)),"",VLOOKUP(A6022,'entry data'!B:E,4,0))</f>
        <v/>
      </c>
      <c r="F6022" s="11" t="str">
        <f>IF(A6022="","",IF(ISERROR(VLOOKUP(A6022,'entry data'!B:F,5,0)),"",VLOOKUP(A6022,'entry data'!B:F,5,0)))</f>
        <v/>
      </c>
      <c r="G6022" s="12" t="str">
        <f>IF(A6022="","",IF(ISERROR(VLOOKUP(A6022,'entry data'!B:I,8,0)),"",VLOOKUP(A6022,'entry data'!B:I,7,0)))</f>
        <v/>
      </c>
      <c r="H6022" s="13" t="str">
        <f>IF(A6022="","",IF(B6022=1,VLOOKUP(A6022,'entry data'!B:D,3,0),I6021))</f>
        <v/>
      </c>
      <c r="I6022" s="14" t="str">
        <f>IF(A6022="","",IF(E6022="weekly",7,IF(E6022="fortnightly",14,IF(E6022="monthly",DATE(IF(MONTH(H6022)=12,YEAR(H6022)+1,YEAR(H6022)),VLOOKUP(MONTH(H6022),index!$D$2:$G$13,2,0),DAY(H6022)),
IF(E6022="quarterly",DATE(IF(MONTH(H6022)&gt;=10,YEAR(H6022)+1,YEAR(H6022)),VLOOKUP(MONTH(H6022),index!$D$2:$G$13,3,0),DAY(H6022)),
IF(E6022="halfyearly",DATE(IF(MONTH(H6022)&gt;=7,YEAR(H6022)+1,YEAR(H6022)),VLOOKUP(MONTH(H6022),index!$D$2:$G$13,4,0),DAY(H6022)),
DATE(YEAR(H6022)+1,MONTH(H6022),DAY(H6022)))))-H6022))+H6022)</f>
        <v/>
      </c>
      <c r="J6022" s="9" t="str">
        <f t="shared" si="580"/>
        <v/>
      </c>
      <c r="K6022" s="11" t="str">
        <f t="shared" si="581"/>
        <v/>
      </c>
      <c r="L6022" s="11" t="str">
        <f t="shared" si="582"/>
        <v/>
      </c>
      <c r="M6022" s="11" t="str">
        <f>IF(A6022="","",VLOOKUP(E6022,index!$A$1:$B$6,2,0)*K6022*G6022)</f>
        <v/>
      </c>
      <c r="N6022" s="11" t="str">
        <f>IF(A6022="","",-PMT(G6022*VLOOKUP(E6022,index!$A$1:$B$6,2,0),C6022,F6022,0,0))</f>
        <v/>
      </c>
      <c r="O6022" s="11" t="str">
        <f t="shared" si="583"/>
        <v/>
      </c>
      <c r="P6022" s="11" t="str">
        <f t="shared" si="584"/>
        <v/>
      </c>
    </row>
    <row r="6023" spans="1:16" x14ac:dyDescent="0.25">
      <c r="A6023" s="9" t="str">
        <f>IF(A6022="","",IF(B6022&lt;C6022,A6022,IF(A6022=MAX('entry data'!$B$8:$B$507),"",A6022+1)))</f>
        <v/>
      </c>
      <c r="B6023" s="9" t="str">
        <f t="shared" si="579"/>
        <v/>
      </c>
      <c r="C6023" s="9" t="str">
        <f>IF(ISERROR(VLOOKUP(A6023,'entry data'!B:G,6,0)),"",VLOOKUP(A6023,'entry data'!B:G,6,0))</f>
        <v/>
      </c>
      <c r="D6023" s="9" t="str">
        <f>IF(ISERROR(VLOOKUP(A6023,'entry data'!B:C,2,0)),"",VLOOKUP(A6023,'entry data'!B:C,2,0))</f>
        <v/>
      </c>
      <c r="E6023" s="9" t="str">
        <f>IF(ISERROR(VLOOKUP(A6023,'entry data'!B:E,4,0)),"",VLOOKUP(A6023,'entry data'!B:E,4,0))</f>
        <v/>
      </c>
      <c r="F6023" s="11" t="str">
        <f>IF(A6023="","",IF(ISERROR(VLOOKUP(A6023,'entry data'!B:F,5,0)),"",VLOOKUP(A6023,'entry data'!B:F,5,0)))</f>
        <v/>
      </c>
      <c r="G6023" s="12" t="str">
        <f>IF(A6023="","",IF(ISERROR(VLOOKUP(A6023,'entry data'!B:I,8,0)),"",VLOOKUP(A6023,'entry data'!B:I,7,0)))</f>
        <v/>
      </c>
      <c r="H6023" s="13" t="str">
        <f>IF(A6023="","",IF(B6023=1,VLOOKUP(A6023,'entry data'!B:D,3,0),I6022))</f>
        <v/>
      </c>
      <c r="I6023" s="14" t="str">
        <f>IF(A6023="","",IF(E6023="weekly",7,IF(E6023="fortnightly",14,IF(E6023="monthly",DATE(IF(MONTH(H6023)=12,YEAR(H6023)+1,YEAR(H6023)),VLOOKUP(MONTH(H6023),index!$D$2:$G$13,2,0),DAY(H6023)),
IF(E6023="quarterly",DATE(IF(MONTH(H6023)&gt;=10,YEAR(H6023)+1,YEAR(H6023)),VLOOKUP(MONTH(H6023),index!$D$2:$G$13,3,0),DAY(H6023)),
IF(E6023="halfyearly",DATE(IF(MONTH(H6023)&gt;=7,YEAR(H6023)+1,YEAR(H6023)),VLOOKUP(MONTH(H6023),index!$D$2:$G$13,4,0),DAY(H6023)),
DATE(YEAR(H6023)+1,MONTH(H6023),DAY(H6023)))))-H6023))+H6023)</f>
        <v/>
      </c>
      <c r="J6023" s="9" t="str">
        <f t="shared" si="580"/>
        <v/>
      </c>
      <c r="K6023" s="11" t="str">
        <f t="shared" si="581"/>
        <v/>
      </c>
      <c r="L6023" s="11" t="str">
        <f t="shared" si="582"/>
        <v/>
      </c>
      <c r="M6023" s="11" t="str">
        <f>IF(A6023="","",VLOOKUP(E6023,index!$A$1:$B$6,2,0)*K6023*G6023)</f>
        <v/>
      </c>
      <c r="N6023" s="11" t="str">
        <f>IF(A6023="","",-PMT(G6023*VLOOKUP(E6023,index!$A$1:$B$6,2,0),C6023,F6023,0,0))</f>
        <v/>
      </c>
      <c r="O6023" s="11" t="str">
        <f t="shared" si="583"/>
        <v/>
      </c>
      <c r="P6023" s="11" t="str">
        <f t="shared" si="584"/>
        <v/>
      </c>
    </row>
    <row r="6024" spans="1:16" x14ac:dyDescent="0.25">
      <c r="A6024" s="9" t="str">
        <f>IF(A6023="","",IF(B6023&lt;C6023,A6023,IF(A6023=MAX('entry data'!$B$8:$B$507),"",A6023+1)))</f>
        <v/>
      </c>
      <c r="B6024" s="9" t="str">
        <f t="shared" si="579"/>
        <v/>
      </c>
      <c r="C6024" s="9" t="str">
        <f>IF(ISERROR(VLOOKUP(A6024,'entry data'!B:G,6,0)),"",VLOOKUP(A6024,'entry data'!B:G,6,0))</f>
        <v/>
      </c>
      <c r="D6024" s="9" t="str">
        <f>IF(ISERROR(VLOOKUP(A6024,'entry data'!B:C,2,0)),"",VLOOKUP(A6024,'entry data'!B:C,2,0))</f>
        <v/>
      </c>
      <c r="E6024" s="9" t="str">
        <f>IF(ISERROR(VLOOKUP(A6024,'entry data'!B:E,4,0)),"",VLOOKUP(A6024,'entry data'!B:E,4,0))</f>
        <v/>
      </c>
      <c r="F6024" s="11" t="str">
        <f>IF(A6024="","",IF(ISERROR(VLOOKUP(A6024,'entry data'!B:F,5,0)),"",VLOOKUP(A6024,'entry data'!B:F,5,0)))</f>
        <v/>
      </c>
      <c r="G6024" s="12" t="str">
        <f>IF(A6024="","",IF(ISERROR(VLOOKUP(A6024,'entry data'!B:I,8,0)),"",VLOOKUP(A6024,'entry data'!B:I,7,0)))</f>
        <v/>
      </c>
      <c r="H6024" s="13" t="str">
        <f>IF(A6024="","",IF(B6024=1,VLOOKUP(A6024,'entry data'!B:D,3,0),I6023))</f>
        <v/>
      </c>
      <c r="I6024" s="14" t="str">
        <f>IF(A6024="","",IF(E6024="weekly",7,IF(E6024="fortnightly",14,IF(E6024="monthly",DATE(IF(MONTH(H6024)=12,YEAR(H6024)+1,YEAR(H6024)),VLOOKUP(MONTH(H6024),index!$D$2:$G$13,2,0),DAY(H6024)),
IF(E6024="quarterly",DATE(IF(MONTH(H6024)&gt;=10,YEAR(H6024)+1,YEAR(H6024)),VLOOKUP(MONTH(H6024),index!$D$2:$G$13,3,0),DAY(H6024)),
IF(E6024="halfyearly",DATE(IF(MONTH(H6024)&gt;=7,YEAR(H6024)+1,YEAR(H6024)),VLOOKUP(MONTH(H6024),index!$D$2:$G$13,4,0),DAY(H6024)),
DATE(YEAR(H6024)+1,MONTH(H6024),DAY(H6024)))))-H6024))+H6024)</f>
        <v/>
      </c>
      <c r="J6024" s="9" t="str">
        <f t="shared" si="580"/>
        <v/>
      </c>
      <c r="K6024" s="11" t="str">
        <f t="shared" si="581"/>
        <v/>
      </c>
      <c r="L6024" s="11" t="str">
        <f t="shared" si="582"/>
        <v/>
      </c>
      <c r="M6024" s="11" t="str">
        <f>IF(A6024="","",VLOOKUP(E6024,index!$A$1:$B$6,2,0)*K6024*G6024)</f>
        <v/>
      </c>
      <c r="N6024" s="11" t="str">
        <f>IF(A6024="","",-PMT(G6024*VLOOKUP(E6024,index!$A$1:$B$6,2,0),C6024,F6024,0,0))</f>
        <v/>
      </c>
      <c r="O6024" s="11" t="str">
        <f t="shared" si="583"/>
        <v/>
      </c>
      <c r="P6024" s="11" t="str">
        <f t="shared" si="584"/>
        <v/>
      </c>
    </row>
    <row r="6025" spans="1:16" x14ac:dyDescent="0.25">
      <c r="A6025" s="9" t="str">
        <f>IF(A6024="","",IF(B6024&lt;C6024,A6024,IF(A6024=MAX('entry data'!$B$8:$B$507),"",A6024+1)))</f>
        <v/>
      </c>
      <c r="B6025" s="9" t="str">
        <f t="shared" si="579"/>
        <v/>
      </c>
      <c r="C6025" s="9" t="str">
        <f>IF(ISERROR(VLOOKUP(A6025,'entry data'!B:G,6,0)),"",VLOOKUP(A6025,'entry data'!B:G,6,0))</f>
        <v/>
      </c>
      <c r="D6025" s="9" t="str">
        <f>IF(ISERROR(VLOOKUP(A6025,'entry data'!B:C,2,0)),"",VLOOKUP(A6025,'entry data'!B:C,2,0))</f>
        <v/>
      </c>
      <c r="E6025" s="9" t="str">
        <f>IF(ISERROR(VLOOKUP(A6025,'entry data'!B:E,4,0)),"",VLOOKUP(A6025,'entry data'!B:E,4,0))</f>
        <v/>
      </c>
      <c r="F6025" s="11" t="str">
        <f>IF(A6025="","",IF(ISERROR(VLOOKUP(A6025,'entry data'!B:F,5,0)),"",VLOOKUP(A6025,'entry data'!B:F,5,0)))</f>
        <v/>
      </c>
      <c r="G6025" s="12" t="str">
        <f>IF(A6025="","",IF(ISERROR(VLOOKUP(A6025,'entry data'!B:I,8,0)),"",VLOOKUP(A6025,'entry data'!B:I,7,0)))</f>
        <v/>
      </c>
      <c r="H6025" s="13" t="str">
        <f>IF(A6025="","",IF(B6025=1,VLOOKUP(A6025,'entry data'!B:D,3,0),I6024))</f>
        <v/>
      </c>
      <c r="I6025" s="14" t="str">
        <f>IF(A6025="","",IF(E6025="weekly",7,IF(E6025="fortnightly",14,IF(E6025="monthly",DATE(IF(MONTH(H6025)=12,YEAR(H6025)+1,YEAR(H6025)),VLOOKUP(MONTH(H6025),index!$D$2:$G$13,2,0),DAY(H6025)),
IF(E6025="quarterly",DATE(IF(MONTH(H6025)&gt;=10,YEAR(H6025)+1,YEAR(H6025)),VLOOKUP(MONTH(H6025),index!$D$2:$G$13,3,0),DAY(H6025)),
IF(E6025="halfyearly",DATE(IF(MONTH(H6025)&gt;=7,YEAR(H6025)+1,YEAR(H6025)),VLOOKUP(MONTH(H6025),index!$D$2:$G$13,4,0),DAY(H6025)),
DATE(YEAR(H6025)+1,MONTH(H6025),DAY(H6025)))))-H6025))+H6025)</f>
        <v/>
      </c>
      <c r="J6025" s="9" t="str">
        <f t="shared" si="580"/>
        <v/>
      </c>
      <c r="K6025" s="11" t="str">
        <f t="shared" si="581"/>
        <v/>
      </c>
      <c r="L6025" s="11" t="str">
        <f t="shared" si="582"/>
        <v/>
      </c>
      <c r="M6025" s="11" t="str">
        <f>IF(A6025="","",VLOOKUP(E6025,index!$A$1:$B$6,2,0)*K6025*G6025)</f>
        <v/>
      </c>
      <c r="N6025" s="11" t="str">
        <f>IF(A6025="","",-PMT(G6025*VLOOKUP(E6025,index!$A$1:$B$6,2,0),C6025,F6025,0,0))</f>
        <v/>
      </c>
      <c r="O6025" s="11" t="str">
        <f t="shared" si="583"/>
        <v/>
      </c>
      <c r="P6025" s="11" t="str">
        <f t="shared" si="584"/>
        <v/>
      </c>
    </row>
    <row r="6026" spans="1:16" x14ac:dyDescent="0.25">
      <c r="A6026" s="9" t="str">
        <f>IF(A6025="","",IF(B6025&lt;C6025,A6025,IF(A6025=MAX('entry data'!$B$8:$B$507),"",A6025+1)))</f>
        <v/>
      </c>
      <c r="B6026" s="9" t="str">
        <f t="shared" si="579"/>
        <v/>
      </c>
      <c r="C6026" s="9" t="str">
        <f>IF(ISERROR(VLOOKUP(A6026,'entry data'!B:G,6,0)),"",VLOOKUP(A6026,'entry data'!B:G,6,0))</f>
        <v/>
      </c>
      <c r="D6026" s="9" t="str">
        <f>IF(ISERROR(VLOOKUP(A6026,'entry data'!B:C,2,0)),"",VLOOKUP(A6026,'entry data'!B:C,2,0))</f>
        <v/>
      </c>
      <c r="E6026" s="9" t="str">
        <f>IF(ISERROR(VLOOKUP(A6026,'entry data'!B:E,4,0)),"",VLOOKUP(A6026,'entry data'!B:E,4,0))</f>
        <v/>
      </c>
      <c r="F6026" s="11" t="str">
        <f>IF(A6026="","",IF(ISERROR(VLOOKUP(A6026,'entry data'!B:F,5,0)),"",VLOOKUP(A6026,'entry data'!B:F,5,0)))</f>
        <v/>
      </c>
      <c r="G6026" s="12" t="str">
        <f>IF(A6026="","",IF(ISERROR(VLOOKUP(A6026,'entry data'!B:I,8,0)),"",VLOOKUP(A6026,'entry data'!B:I,7,0)))</f>
        <v/>
      </c>
      <c r="H6026" s="13" t="str">
        <f>IF(A6026="","",IF(B6026=1,VLOOKUP(A6026,'entry data'!B:D,3,0),I6025))</f>
        <v/>
      </c>
      <c r="I6026" s="14" t="str">
        <f>IF(A6026="","",IF(E6026="weekly",7,IF(E6026="fortnightly",14,IF(E6026="monthly",DATE(IF(MONTH(H6026)=12,YEAR(H6026)+1,YEAR(H6026)),VLOOKUP(MONTH(H6026),index!$D$2:$G$13,2,0),DAY(H6026)),
IF(E6026="quarterly",DATE(IF(MONTH(H6026)&gt;=10,YEAR(H6026)+1,YEAR(H6026)),VLOOKUP(MONTH(H6026),index!$D$2:$G$13,3,0),DAY(H6026)),
IF(E6026="halfyearly",DATE(IF(MONTH(H6026)&gt;=7,YEAR(H6026)+1,YEAR(H6026)),VLOOKUP(MONTH(H6026),index!$D$2:$G$13,4,0),DAY(H6026)),
DATE(YEAR(H6026)+1,MONTH(H6026),DAY(H6026)))))-H6026))+H6026)</f>
        <v/>
      </c>
      <c r="J6026" s="9" t="str">
        <f t="shared" si="580"/>
        <v/>
      </c>
      <c r="K6026" s="11" t="str">
        <f t="shared" si="581"/>
        <v/>
      </c>
      <c r="L6026" s="11" t="str">
        <f t="shared" si="582"/>
        <v/>
      </c>
      <c r="M6026" s="11" t="str">
        <f>IF(A6026="","",VLOOKUP(E6026,index!$A$1:$B$6,2,0)*K6026*G6026)</f>
        <v/>
      </c>
      <c r="N6026" s="11" t="str">
        <f>IF(A6026="","",-PMT(G6026*VLOOKUP(E6026,index!$A$1:$B$6,2,0),C6026,F6026,0,0))</f>
        <v/>
      </c>
      <c r="O6026" s="11" t="str">
        <f t="shared" si="583"/>
        <v/>
      </c>
      <c r="P6026" s="11" t="str">
        <f t="shared" si="584"/>
        <v/>
      </c>
    </row>
    <row r="6027" spans="1:16" x14ac:dyDescent="0.25">
      <c r="A6027" s="9" t="str">
        <f>IF(A6026="","",IF(B6026&lt;C6026,A6026,IF(A6026=MAX('entry data'!$B$8:$B$507),"",A6026+1)))</f>
        <v/>
      </c>
      <c r="B6027" s="9" t="str">
        <f t="shared" si="579"/>
        <v/>
      </c>
      <c r="C6027" s="9" t="str">
        <f>IF(ISERROR(VLOOKUP(A6027,'entry data'!B:G,6,0)),"",VLOOKUP(A6027,'entry data'!B:G,6,0))</f>
        <v/>
      </c>
      <c r="D6027" s="9" t="str">
        <f>IF(ISERROR(VLOOKUP(A6027,'entry data'!B:C,2,0)),"",VLOOKUP(A6027,'entry data'!B:C,2,0))</f>
        <v/>
      </c>
      <c r="E6027" s="9" t="str">
        <f>IF(ISERROR(VLOOKUP(A6027,'entry data'!B:E,4,0)),"",VLOOKUP(A6027,'entry data'!B:E,4,0))</f>
        <v/>
      </c>
      <c r="F6027" s="11" t="str">
        <f>IF(A6027="","",IF(ISERROR(VLOOKUP(A6027,'entry data'!B:F,5,0)),"",VLOOKUP(A6027,'entry data'!B:F,5,0)))</f>
        <v/>
      </c>
      <c r="G6027" s="12" t="str">
        <f>IF(A6027="","",IF(ISERROR(VLOOKUP(A6027,'entry data'!B:I,8,0)),"",VLOOKUP(A6027,'entry data'!B:I,7,0)))</f>
        <v/>
      </c>
      <c r="H6027" s="13" t="str">
        <f>IF(A6027="","",IF(B6027=1,VLOOKUP(A6027,'entry data'!B:D,3,0),I6026))</f>
        <v/>
      </c>
      <c r="I6027" s="14" t="str">
        <f>IF(A6027="","",IF(E6027="weekly",7,IF(E6027="fortnightly",14,IF(E6027="monthly",DATE(IF(MONTH(H6027)=12,YEAR(H6027)+1,YEAR(H6027)),VLOOKUP(MONTH(H6027),index!$D$2:$G$13,2,0),DAY(H6027)),
IF(E6027="quarterly",DATE(IF(MONTH(H6027)&gt;=10,YEAR(H6027)+1,YEAR(H6027)),VLOOKUP(MONTH(H6027),index!$D$2:$G$13,3,0),DAY(H6027)),
IF(E6027="halfyearly",DATE(IF(MONTH(H6027)&gt;=7,YEAR(H6027)+1,YEAR(H6027)),VLOOKUP(MONTH(H6027),index!$D$2:$G$13,4,0),DAY(H6027)),
DATE(YEAR(H6027)+1,MONTH(H6027),DAY(H6027)))))-H6027))+H6027)</f>
        <v/>
      </c>
      <c r="J6027" s="9" t="str">
        <f t="shared" si="580"/>
        <v/>
      </c>
      <c r="K6027" s="11" t="str">
        <f t="shared" si="581"/>
        <v/>
      </c>
      <c r="L6027" s="11" t="str">
        <f t="shared" si="582"/>
        <v/>
      </c>
      <c r="M6027" s="11" t="str">
        <f>IF(A6027="","",VLOOKUP(E6027,index!$A$1:$B$6,2,0)*K6027*G6027)</f>
        <v/>
      </c>
      <c r="N6027" s="11" t="str">
        <f>IF(A6027="","",-PMT(G6027*VLOOKUP(E6027,index!$A$1:$B$6,2,0),C6027,F6027,0,0))</f>
        <v/>
      </c>
      <c r="O6027" s="11" t="str">
        <f t="shared" si="583"/>
        <v/>
      </c>
      <c r="P6027" s="11" t="str">
        <f t="shared" si="584"/>
        <v/>
      </c>
    </row>
    <row r="6028" spans="1:16" x14ac:dyDescent="0.25">
      <c r="A6028" s="9" t="str">
        <f>IF(A6027="","",IF(B6027&lt;C6027,A6027,IF(A6027=MAX('entry data'!$B$8:$B$507),"",A6027+1)))</f>
        <v/>
      </c>
      <c r="B6028" s="9" t="str">
        <f t="shared" si="579"/>
        <v/>
      </c>
      <c r="C6028" s="9" t="str">
        <f>IF(ISERROR(VLOOKUP(A6028,'entry data'!B:G,6,0)),"",VLOOKUP(A6028,'entry data'!B:G,6,0))</f>
        <v/>
      </c>
      <c r="D6028" s="9" t="str">
        <f>IF(ISERROR(VLOOKUP(A6028,'entry data'!B:C,2,0)),"",VLOOKUP(A6028,'entry data'!B:C,2,0))</f>
        <v/>
      </c>
      <c r="E6028" s="9" t="str">
        <f>IF(ISERROR(VLOOKUP(A6028,'entry data'!B:E,4,0)),"",VLOOKUP(A6028,'entry data'!B:E,4,0))</f>
        <v/>
      </c>
      <c r="F6028" s="11" t="str">
        <f>IF(A6028="","",IF(ISERROR(VLOOKUP(A6028,'entry data'!B:F,5,0)),"",VLOOKUP(A6028,'entry data'!B:F,5,0)))</f>
        <v/>
      </c>
      <c r="G6028" s="12" t="str">
        <f>IF(A6028="","",IF(ISERROR(VLOOKUP(A6028,'entry data'!B:I,8,0)),"",VLOOKUP(A6028,'entry data'!B:I,7,0)))</f>
        <v/>
      </c>
      <c r="H6028" s="13" t="str">
        <f>IF(A6028="","",IF(B6028=1,VLOOKUP(A6028,'entry data'!B:D,3,0),I6027))</f>
        <v/>
      </c>
      <c r="I6028" s="14" t="str">
        <f>IF(A6028="","",IF(E6028="weekly",7,IF(E6028="fortnightly",14,IF(E6028="monthly",DATE(IF(MONTH(H6028)=12,YEAR(H6028)+1,YEAR(H6028)),VLOOKUP(MONTH(H6028),index!$D$2:$G$13,2,0),DAY(H6028)),
IF(E6028="quarterly",DATE(IF(MONTH(H6028)&gt;=10,YEAR(H6028)+1,YEAR(H6028)),VLOOKUP(MONTH(H6028),index!$D$2:$G$13,3,0),DAY(H6028)),
IF(E6028="halfyearly",DATE(IF(MONTH(H6028)&gt;=7,YEAR(H6028)+1,YEAR(H6028)),VLOOKUP(MONTH(H6028),index!$D$2:$G$13,4,0),DAY(H6028)),
DATE(YEAR(H6028)+1,MONTH(H6028),DAY(H6028)))))-H6028))+H6028)</f>
        <v/>
      </c>
      <c r="J6028" s="9" t="str">
        <f t="shared" si="580"/>
        <v/>
      </c>
      <c r="K6028" s="11" t="str">
        <f t="shared" si="581"/>
        <v/>
      </c>
      <c r="L6028" s="11" t="str">
        <f t="shared" si="582"/>
        <v/>
      </c>
      <c r="M6028" s="11" t="str">
        <f>IF(A6028="","",VLOOKUP(E6028,index!$A$1:$B$6,2,0)*K6028*G6028)</f>
        <v/>
      </c>
      <c r="N6028" s="11" t="str">
        <f>IF(A6028="","",-PMT(G6028*VLOOKUP(E6028,index!$A$1:$B$6,2,0),C6028,F6028,0,0))</f>
        <v/>
      </c>
      <c r="O6028" s="11" t="str">
        <f t="shared" si="583"/>
        <v/>
      </c>
      <c r="P6028" s="11" t="str">
        <f t="shared" si="584"/>
        <v/>
      </c>
    </row>
    <row r="6029" spans="1:16" x14ac:dyDescent="0.25">
      <c r="A6029" s="9" t="str">
        <f>IF(A6028="","",IF(B6028&lt;C6028,A6028,IF(A6028=MAX('entry data'!$B$8:$B$507),"",A6028+1)))</f>
        <v/>
      </c>
      <c r="B6029" s="9" t="str">
        <f t="shared" si="579"/>
        <v/>
      </c>
      <c r="C6029" s="9" t="str">
        <f>IF(ISERROR(VLOOKUP(A6029,'entry data'!B:G,6,0)),"",VLOOKUP(A6029,'entry data'!B:G,6,0))</f>
        <v/>
      </c>
      <c r="D6029" s="9" t="str">
        <f>IF(ISERROR(VLOOKUP(A6029,'entry data'!B:C,2,0)),"",VLOOKUP(A6029,'entry data'!B:C,2,0))</f>
        <v/>
      </c>
      <c r="E6029" s="9" t="str">
        <f>IF(ISERROR(VLOOKUP(A6029,'entry data'!B:E,4,0)),"",VLOOKUP(A6029,'entry data'!B:E,4,0))</f>
        <v/>
      </c>
      <c r="F6029" s="11" t="str">
        <f>IF(A6029="","",IF(ISERROR(VLOOKUP(A6029,'entry data'!B:F,5,0)),"",VLOOKUP(A6029,'entry data'!B:F,5,0)))</f>
        <v/>
      </c>
      <c r="G6029" s="12" t="str">
        <f>IF(A6029="","",IF(ISERROR(VLOOKUP(A6029,'entry data'!B:I,8,0)),"",VLOOKUP(A6029,'entry data'!B:I,7,0)))</f>
        <v/>
      </c>
      <c r="H6029" s="13" t="str">
        <f>IF(A6029="","",IF(B6029=1,VLOOKUP(A6029,'entry data'!B:D,3,0),I6028))</f>
        <v/>
      </c>
      <c r="I6029" s="14" t="str">
        <f>IF(A6029="","",IF(E6029="weekly",7,IF(E6029="fortnightly",14,IF(E6029="monthly",DATE(IF(MONTH(H6029)=12,YEAR(H6029)+1,YEAR(H6029)),VLOOKUP(MONTH(H6029),index!$D$2:$G$13,2,0),DAY(H6029)),
IF(E6029="quarterly",DATE(IF(MONTH(H6029)&gt;=10,YEAR(H6029)+1,YEAR(H6029)),VLOOKUP(MONTH(H6029),index!$D$2:$G$13,3,0),DAY(H6029)),
IF(E6029="halfyearly",DATE(IF(MONTH(H6029)&gt;=7,YEAR(H6029)+1,YEAR(H6029)),VLOOKUP(MONTH(H6029),index!$D$2:$G$13,4,0),DAY(H6029)),
DATE(YEAR(H6029)+1,MONTH(H6029),DAY(H6029)))))-H6029))+H6029)</f>
        <v/>
      </c>
      <c r="J6029" s="9" t="str">
        <f t="shared" si="580"/>
        <v/>
      </c>
      <c r="K6029" s="11" t="str">
        <f t="shared" si="581"/>
        <v/>
      </c>
      <c r="L6029" s="11" t="str">
        <f t="shared" si="582"/>
        <v/>
      </c>
      <c r="M6029" s="11" t="str">
        <f>IF(A6029="","",VLOOKUP(E6029,index!$A$1:$B$6,2,0)*K6029*G6029)</f>
        <v/>
      </c>
      <c r="N6029" s="11" t="str">
        <f>IF(A6029="","",-PMT(G6029*VLOOKUP(E6029,index!$A$1:$B$6,2,0),C6029,F6029,0,0))</f>
        <v/>
      </c>
      <c r="O6029" s="11" t="str">
        <f t="shared" si="583"/>
        <v/>
      </c>
      <c r="P6029" s="11" t="str">
        <f t="shared" si="584"/>
        <v/>
      </c>
    </row>
    <row r="6030" spans="1:16" x14ac:dyDescent="0.25">
      <c r="A6030" s="9" t="str">
        <f>IF(A6029="","",IF(B6029&lt;C6029,A6029,IF(A6029=MAX('entry data'!$B$8:$B$507),"",A6029+1)))</f>
        <v/>
      </c>
      <c r="B6030" s="9" t="str">
        <f t="shared" si="579"/>
        <v/>
      </c>
      <c r="C6030" s="9" t="str">
        <f>IF(ISERROR(VLOOKUP(A6030,'entry data'!B:G,6,0)),"",VLOOKUP(A6030,'entry data'!B:G,6,0))</f>
        <v/>
      </c>
      <c r="D6030" s="9" t="str">
        <f>IF(ISERROR(VLOOKUP(A6030,'entry data'!B:C,2,0)),"",VLOOKUP(A6030,'entry data'!B:C,2,0))</f>
        <v/>
      </c>
      <c r="E6030" s="9" t="str">
        <f>IF(ISERROR(VLOOKUP(A6030,'entry data'!B:E,4,0)),"",VLOOKUP(A6030,'entry data'!B:E,4,0))</f>
        <v/>
      </c>
      <c r="F6030" s="11" t="str">
        <f>IF(A6030="","",IF(ISERROR(VLOOKUP(A6030,'entry data'!B:F,5,0)),"",VLOOKUP(A6030,'entry data'!B:F,5,0)))</f>
        <v/>
      </c>
      <c r="G6030" s="12" t="str">
        <f>IF(A6030="","",IF(ISERROR(VLOOKUP(A6030,'entry data'!B:I,8,0)),"",VLOOKUP(A6030,'entry data'!B:I,7,0)))</f>
        <v/>
      </c>
      <c r="H6030" s="13" t="str">
        <f>IF(A6030="","",IF(B6030=1,VLOOKUP(A6030,'entry data'!B:D,3,0),I6029))</f>
        <v/>
      </c>
      <c r="I6030" s="14" t="str">
        <f>IF(A6030="","",IF(E6030="weekly",7,IF(E6030="fortnightly",14,IF(E6030="monthly",DATE(IF(MONTH(H6030)=12,YEAR(H6030)+1,YEAR(H6030)),VLOOKUP(MONTH(H6030),index!$D$2:$G$13,2,0),DAY(H6030)),
IF(E6030="quarterly",DATE(IF(MONTH(H6030)&gt;=10,YEAR(H6030)+1,YEAR(H6030)),VLOOKUP(MONTH(H6030),index!$D$2:$G$13,3,0),DAY(H6030)),
IF(E6030="halfyearly",DATE(IF(MONTH(H6030)&gt;=7,YEAR(H6030)+1,YEAR(H6030)),VLOOKUP(MONTH(H6030),index!$D$2:$G$13,4,0),DAY(H6030)),
DATE(YEAR(H6030)+1,MONTH(H6030),DAY(H6030)))))-H6030))+H6030)</f>
        <v/>
      </c>
      <c r="J6030" s="9" t="str">
        <f t="shared" si="580"/>
        <v/>
      </c>
      <c r="K6030" s="11" t="str">
        <f t="shared" si="581"/>
        <v/>
      </c>
      <c r="L6030" s="11" t="str">
        <f t="shared" si="582"/>
        <v/>
      </c>
      <c r="M6030" s="11" t="str">
        <f>IF(A6030="","",VLOOKUP(E6030,index!$A$1:$B$6,2,0)*K6030*G6030)</f>
        <v/>
      </c>
      <c r="N6030" s="11" t="str">
        <f>IF(A6030="","",-PMT(G6030*VLOOKUP(E6030,index!$A$1:$B$6,2,0),C6030,F6030,0,0))</f>
        <v/>
      </c>
      <c r="O6030" s="11" t="str">
        <f t="shared" si="583"/>
        <v/>
      </c>
      <c r="P6030" s="11" t="str">
        <f t="shared" si="584"/>
        <v/>
      </c>
    </row>
    <row r="6031" spans="1:16" x14ac:dyDescent="0.25">
      <c r="A6031" s="9" t="str">
        <f>IF(A6030="","",IF(B6030&lt;C6030,A6030,IF(A6030=MAX('entry data'!$B$8:$B$507),"",A6030+1)))</f>
        <v/>
      </c>
      <c r="B6031" s="9" t="str">
        <f t="shared" si="579"/>
        <v/>
      </c>
      <c r="C6031" s="9" t="str">
        <f>IF(ISERROR(VLOOKUP(A6031,'entry data'!B:G,6,0)),"",VLOOKUP(A6031,'entry data'!B:G,6,0))</f>
        <v/>
      </c>
      <c r="D6031" s="9" t="str">
        <f>IF(ISERROR(VLOOKUP(A6031,'entry data'!B:C,2,0)),"",VLOOKUP(A6031,'entry data'!B:C,2,0))</f>
        <v/>
      </c>
      <c r="E6031" s="9" t="str">
        <f>IF(ISERROR(VLOOKUP(A6031,'entry data'!B:E,4,0)),"",VLOOKUP(A6031,'entry data'!B:E,4,0))</f>
        <v/>
      </c>
      <c r="F6031" s="11" t="str">
        <f>IF(A6031="","",IF(ISERROR(VLOOKUP(A6031,'entry data'!B:F,5,0)),"",VLOOKUP(A6031,'entry data'!B:F,5,0)))</f>
        <v/>
      </c>
      <c r="G6031" s="12" t="str">
        <f>IF(A6031="","",IF(ISERROR(VLOOKUP(A6031,'entry data'!B:I,8,0)),"",VLOOKUP(A6031,'entry data'!B:I,7,0)))</f>
        <v/>
      </c>
      <c r="H6031" s="13" t="str">
        <f>IF(A6031="","",IF(B6031=1,VLOOKUP(A6031,'entry data'!B:D,3,0),I6030))</f>
        <v/>
      </c>
      <c r="I6031" s="14" t="str">
        <f>IF(A6031="","",IF(E6031="weekly",7,IF(E6031="fortnightly",14,IF(E6031="monthly",DATE(IF(MONTH(H6031)=12,YEAR(H6031)+1,YEAR(H6031)),VLOOKUP(MONTH(H6031),index!$D$2:$G$13,2,0),DAY(H6031)),
IF(E6031="quarterly",DATE(IF(MONTH(H6031)&gt;=10,YEAR(H6031)+1,YEAR(H6031)),VLOOKUP(MONTH(H6031),index!$D$2:$G$13,3,0),DAY(H6031)),
IF(E6031="halfyearly",DATE(IF(MONTH(H6031)&gt;=7,YEAR(H6031)+1,YEAR(H6031)),VLOOKUP(MONTH(H6031),index!$D$2:$G$13,4,0),DAY(H6031)),
DATE(YEAR(H6031)+1,MONTH(H6031),DAY(H6031)))))-H6031))+H6031)</f>
        <v/>
      </c>
      <c r="J6031" s="9" t="str">
        <f t="shared" si="580"/>
        <v/>
      </c>
      <c r="K6031" s="11" t="str">
        <f t="shared" si="581"/>
        <v/>
      </c>
      <c r="L6031" s="11" t="str">
        <f t="shared" si="582"/>
        <v/>
      </c>
      <c r="M6031" s="11" t="str">
        <f>IF(A6031="","",VLOOKUP(E6031,index!$A$1:$B$6,2,0)*K6031*G6031)</f>
        <v/>
      </c>
      <c r="N6031" s="11" t="str">
        <f>IF(A6031="","",-PMT(G6031*VLOOKUP(E6031,index!$A$1:$B$6,2,0),C6031,F6031,0,0))</f>
        <v/>
      </c>
      <c r="O6031" s="11" t="str">
        <f t="shared" si="583"/>
        <v/>
      </c>
      <c r="P6031" s="11" t="str">
        <f t="shared" si="584"/>
        <v/>
      </c>
    </row>
    <row r="6032" spans="1:16" x14ac:dyDescent="0.25">
      <c r="A6032" s="9" t="str">
        <f>IF(A6031="","",IF(B6031&lt;C6031,A6031,IF(A6031=MAX('entry data'!$B$8:$B$507),"",A6031+1)))</f>
        <v/>
      </c>
      <c r="B6032" s="9" t="str">
        <f t="shared" si="579"/>
        <v/>
      </c>
      <c r="C6032" s="9" t="str">
        <f>IF(ISERROR(VLOOKUP(A6032,'entry data'!B:G,6,0)),"",VLOOKUP(A6032,'entry data'!B:G,6,0))</f>
        <v/>
      </c>
      <c r="D6032" s="9" t="str">
        <f>IF(ISERROR(VLOOKUP(A6032,'entry data'!B:C,2,0)),"",VLOOKUP(A6032,'entry data'!B:C,2,0))</f>
        <v/>
      </c>
      <c r="E6032" s="9" t="str">
        <f>IF(ISERROR(VLOOKUP(A6032,'entry data'!B:E,4,0)),"",VLOOKUP(A6032,'entry data'!B:E,4,0))</f>
        <v/>
      </c>
      <c r="F6032" s="11" t="str">
        <f>IF(A6032="","",IF(ISERROR(VLOOKUP(A6032,'entry data'!B:F,5,0)),"",VLOOKUP(A6032,'entry data'!B:F,5,0)))</f>
        <v/>
      </c>
      <c r="G6032" s="12" t="str">
        <f>IF(A6032="","",IF(ISERROR(VLOOKUP(A6032,'entry data'!B:I,8,0)),"",VLOOKUP(A6032,'entry data'!B:I,7,0)))</f>
        <v/>
      </c>
      <c r="H6032" s="13" t="str">
        <f>IF(A6032="","",IF(B6032=1,VLOOKUP(A6032,'entry data'!B:D,3,0),I6031))</f>
        <v/>
      </c>
      <c r="I6032" s="14" t="str">
        <f>IF(A6032="","",IF(E6032="weekly",7,IF(E6032="fortnightly",14,IF(E6032="monthly",DATE(IF(MONTH(H6032)=12,YEAR(H6032)+1,YEAR(H6032)),VLOOKUP(MONTH(H6032),index!$D$2:$G$13,2,0),DAY(H6032)),
IF(E6032="quarterly",DATE(IF(MONTH(H6032)&gt;=10,YEAR(H6032)+1,YEAR(H6032)),VLOOKUP(MONTH(H6032),index!$D$2:$G$13,3,0),DAY(H6032)),
IF(E6032="halfyearly",DATE(IF(MONTH(H6032)&gt;=7,YEAR(H6032)+1,YEAR(H6032)),VLOOKUP(MONTH(H6032),index!$D$2:$G$13,4,0),DAY(H6032)),
DATE(YEAR(H6032)+1,MONTH(H6032),DAY(H6032)))))-H6032))+H6032)</f>
        <v/>
      </c>
      <c r="J6032" s="9" t="str">
        <f t="shared" si="580"/>
        <v/>
      </c>
      <c r="K6032" s="11" t="str">
        <f t="shared" si="581"/>
        <v/>
      </c>
      <c r="L6032" s="11" t="str">
        <f t="shared" si="582"/>
        <v/>
      </c>
      <c r="M6032" s="11" t="str">
        <f>IF(A6032="","",VLOOKUP(E6032,index!$A$1:$B$6,2,0)*K6032*G6032)</f>
        <v/>
      </c>
      <c r="N6032" s="11" t="str">
        <f>IF(A6032="","",-PMT(G6032*VLOOKUP(E6032,index!$A$1:$B$6,2,0),C6032,F6032,0,0))</f>
        <v/>
      </c>
      <c r="O6032" s="11" t="str">
        <f t="shared" si="583"/>
        <v/>
      </c>
      <c r="P6032" s="11" t="str">
        <f t="shared" si="584"/>
        <v/>
      </c>
    </row>
    <row r="6033" spans="1:16" x14ac:dyDescent="0.25">
      <c r="A6033" s="9" t="str">
        <f>IF(A6032="","",IF(B6032&lt;C6032,A6032,IF(A6032=MAX('entry data'!$B$8:$B$507),"",A6032+1)))</f>
        <v/>
      </c>
      <c r="B6033" s="9" t="str">
        <f t="shared" si="579"/>
        <v/>
      </c>
      <c r="C6033" s="9" t="str">
        <f>IF(ISERROR(VLOOKUP(A6033,'entry data'!B:G,6,0)),"",VLOOKUP(A6033,'entry data'!B:G,6,0))</f>
        <v/>
      </c>
      <c r="D6033" s="9" t="str">
        <f>IF(ISERROR(VLOOKUP(A6033,'entry data'!B:C,2,0)),"",VLOOKUP(A6033,'entry data'!B:C,2,0))</f>
        <v/>
      </c>
      <c r="E6033" s="9" t="str">
        <f>IF(ISERROR(VLOOKUP(A6033,'entry data'!B:E,4,0)),"",VLOOKUP(A6033,'entry data'!B:E,4,0))</f>
        <v/>
      </c>
      <c r="F6033" s="11" t="str">
        <f>IF(A6033="","",IF(ISERROR(VLOOKUP(A6033,'entry data'!B:F,5,0)),"",VLOOKUP(A6033,'entry data'!B:F,5,0)))</f>
        <v/>
      </c>
      <c r="G6033" s="12" t="str">
        <f>IF(A6033="","",IF(ISERROR(VLOOKUP(A6033,'entry data'!B:I,8,0)),"",VLOOKUP(A6033,'entry data'!B:I,7,0)))</f>
        <v/>
      </c>
      <c r="H6033" s="13" t="str">
        <f>IF(A6033="","",IF(B6033=1,VLOOKUP(A6033,'entry data'!B:D,3,0),I6032))</f>
        <v/>
      </c>
      <c r="I6033" s="14" t="str">
        <f>IF(A6033="","",IF(E6033="weekly",7,IF(E6033="fortnightly",14,IF(E6033="monthly",DATE(IF(MONTH(H6033)=12,YEAR(H6033)+1,YEAR(H6033)),VLOOKUP(MONTH(H6033),index!$D$2:$G$13,2,0),DAY(H6033)),
IF(E6033="quarterly",DATE(IF(MONTH(H6033)&gt;=10,YEAR(H6033)+1,YEAR(H6033)),VLOOKUP(MONTH(H6033),index!$D$2:$G$13,3,0),DAY(H6033)),
IF(E6033="halfyearly",DATE(IF(MONTH(H6033)&gt;=7,YEAR(H6033)+1,YEAR(H6033)),VLOOKUP(MONTH(H6033),index!$D$2:$G$13,4,0),DAY(H6033)),
DATE(YEAR(H6033)+1,MONTH(H6033),DAY(H6033)))))-H6033))+H6033)</f>
        <v/>
      </c>
      <c r="J6033" s="9" t="str">
        <f t="shared" si="580"/>
        <v/>
      </c>
      <c r="K6033" s="11" t="str">
        <f t="shared" si="581"/>
        <v/>
      </c>
      <c r="L6033" s="11" t="str">
        <f t="shared" si="582"/>
        <v/>
      </c>
      <c r="M6033" s="11" t="str">
        <f>IF(A6033="","",VLOOKUP(E6033,index!$A$1:$B$6,2,0)*K6033*G6033)</f>
        <v/>
      </c>
      <c r="N6033" s="11" t="str">
        <f>IF(A6033="","",-PMT(G6033*VLOOKUP(E6033,index!$A$1:$B$6,2,0),C6033,F6033,0,0))</f>
        <v/>
      </c>
      <c r="O6033" s="11" t="str">
        <f t="shared" si="583"/>
        <v/>
      </c>
      <c r="P6033" s="11" t="str">
        <f t="shared" si="584"/>
        <v/>
      </c>
    </row>
    <row r="6034" spans="1:16" x14ac:dyDescent="0.25">
      <c r="A6034" s="9" t="str">
        <f>IF(A6033="","",IF(B6033&lt;C6033,A6033,IF(A6033=MAX('entry data'!$B$8:$B$507),"",A6033+1)))</f>
        <v/>
      </c>
      <c r="B6034" s="9" t="str">
        <f t="shared" si="579"/>
        <v/>
      </c>
      <c r="C6034" s="9" t="str">
        <f>IF(ISERROR(VLOOKUP(A6034,'entry data'!B:G,6,0)),"",VLOOKUP(A6034,'entry data'!B:G,6,0))</f>
        <v/>
      </c>
      <c r="D6034" s="9" t="str">
        <f>IF(ISERROR(VLOOKUP(A6034,'entry data'!B:C,2,0)),"",VLOOKUP(A6034,'entry data'!B:C,2,0))</f>
        <v/>
      </c>
      <c r="E6034" s="9" t="str">
        <f>IF(ISERROR(VLOOKUP(A6034,'entry data'!B:E,4,0)),"",VLOOKUP(A6034,'entry data'!B:E,4,0))</f>
        <v/>
      </c>
      <c r="F6034" s="11" t="str">
        <f>IF(A6034="","",IF(ISERROR(VLOOKUP(A6034,'entry data'!B:F,5,0)),"",VLOOKUP(A6034,'entry data'!B:F,5,0)))</f>
        <v/>
      </c>
      <c r="G6034" s="12" t="str">
        <f>IF(A6034="","",IF(ISERROR(VLOOKUP(A6034,'entry data'!B:I,8,0)),"",VLOOKUP(A6034,'entry data'!B:I,7,0)))</f>
        <v/>
      </c>
      <c r="H6034" s="13" t="str">
        <f>IF(A6034="","",IF(B6034=1,VLOOKUP(A6034,'entry data'!B:D,3,0),I6033))</f>
        <v/>
      </c>
      <c r="I6034" s="14" t="str">
        <f>IF(A6034="","",IF(E6034="weekly",7,IF(E6034="fortnightly",14,IF(E6034="monthly",DATE(IF(MONTH(H6034)=12,YEAR(H6034)+1,YEAR(H6034)),VLOOKUP(MONTH(H6034),index!$D$2:$G$13,2,0),DAY(H6034)),
IF(E6034="quarterly",DATE(IF(MONTH(H6034)&gt;=10,YEAR(H6034)+1,YEAR(H6034)),VLOOKUP(MONTH(H6034),index!$D$2:$G$13,3,0),DAY(H6034)),
IF(E6034="halfyearly",DATE(IF(MONTH(H6034)&gt;=7,YEAR(H6034)+1,YEAR(H6034)),VLOOKUP(MONTH(H6034),index!$D$2:$G$13,4,0),DAY(H6034)),
DATE(YEAR(H6034)+1,MONTH(H6034),DAY(H6034)))))-H6034))+H6034)</f>
        <v/>
      </c>
      <c r="J6034" s="9" t="str">
        <f t="shared" si="580"/>
        <v/>
      </c>
      <c r="K6034" s="11" t="str">
        <f t="shared" si="581"/>
        <v/>
      </c>
      <c r="L6034" s="11" t="str">
        <f t="shared" si="582"/>
        <v/>
      </c>
      <c r="M6034" s="11" t="str">
        <f>IF(A6034="","",VLOOKUP(E6034,index!$A$1:$B$6,2,0)*K6034*G6034)</f>
        <v/>
      </c>
      <c r="N6034" s="11" t="str">
        <f>IF(A6034="","",-PMT(G6034*VLOOKUP(E6034,index!$A$1:$B$6,2,0),C6034,F6034,0,0))</f>
        <v/>
      </c>
      <c r="O6034" s="11" t="str">
        <f t="shared" si="583"/>
        <v/>
      </c>
      <c r="P6034" s="11" t="str">
        <f t="shared" si="584"/>
        <v/>
      </c>
    </row>
    <row r="6035" spans="1:16" x14ac:dyDescent="0.25">
      <c r="A6035" s="9" t="str">
        <f>IF(A6034="","",IF(B6034&lt;C6034,A6034,IF(A6034=MAX('entry data'!$B$8:$B$507),"",A6034+1)))</f>
        <v/>
      </c>
      <c r="B6035" s="9" t="str">
        <f t="shared" si="579"/>
        <v/>
      </c>
      <c r="C6035" s="9" t="str">
        <f>IF(ISERROR(VLOOKUP(A6035,'entry data'!B:G,6,0)),"",VLOOKUP(A6035,'entry data'!B:G,6,0))</f>
        <v/>
      </c>
      <c r="D6035" s="9" t="str">
        <f>IF(ISERROR(VLOOKUP(A6035,'entry data'!B:C,2,0)),"",VLOOKUP(A6035,'entry data'!B:C,2,0))</f>
        <v/>
      </c>
      <c r="E6035" s="9" t="str">
        <f>IF(ISERROR(VLOOKUP(A6035,'entry data'!B:E,4,0)),"",VLOOKUP(A6035,'entry data'!B:E,4,0))</f>
        <v/>
      </c>
      <c r="F6035" s="11" t="str">
        <f>IF(A6035="","",IF(ISERROR(VLOOKUP(A6035,'entry data'!B:F,5,0)),"",VLOOKUP(A6035,'entry data'!B:F,5,0)))</f>
        <v/>
      </c>
      <c r="G6035" s="12" t="str">
        <f>IF(A6035="","",IF(ISERROR(VLOOKUP(A6035,'entry data'!B:I,8,0)),"",VLOOKUP(A6035,'entry data'!B:I,7,0)))</f>
        <v/>
      </c>
      <c r="H6035" s="13" t="str">
        <f>IF(A6035="","",IF(B6035=1,VLOOKUP(A6035,'entry data'!B:D,3,0),I6034))</f>
        <v/>
      </c>
      <c r="I6035" s="14" t="str">
        <f>IF(A6035="","",IF(E6035="weekly",7,IF(E6035="fortnightly",14,IF(E6035="monthly",DATE(IF(MONTH(H6035)=12,YEAR(H6035)+1,YEAR(H6035)),VLOOKUP(MONTH(H6035),index!$D$2:$G$13,2,0),DAY(H6035)),
IF(E6035="quarterly",DATE(IF(MONTH(H6035)&gt;=10,YEAR(H6035)+1,YEAR(H6035)),VLOOKUP(MONTH(H6035),index!$D$2:$G$13,3,0),DAY(H6035)),
IF(E6035="halfyearly",DATE(IF(MONTH(H6035)&gt;=7,YEAR(H6035)+1,YEAR(H6035)),VLOOKUP(MONTH(H6035),index!$D$2:$G$13,4,0),DAY(H6035)),
DATE(YEAR(H6035)+1,MONTH(H6035),DAY(H6035)))))-H6035))+H6035)</f>
        <v/>
      </c>
      <c r="J6035" s="9" t="str">
        <f t="shared" si="580"/>
        <v/>
      </c>
      <c r="K6035" s="11" t="str">
        <f t="shared" si="581"/>
        <v/>
      </c>
      <c r="L6035" s="11" t="str">
        <f t="shared" si="582"/>
        <v/>
      </c>
      <c r="M6035" s="11" t="str">
        <f>IF(A6035="","",VLOOKUP(E6035,index!$A$1:$B$6,2,0)*K6035*G6035)</f>
        <v/>
      </c>
      <c r="N6035" s="11" t="str">
        <f>IF(A6035="","",-PMT(G6035*VLOOKUP(E6035,index!$A$1:$B$6,2,0),C6035,F6035,0,0))</f>
        <v/>
      </c>
      <c r="O6035" s="11" t="str">
        <f t="shared" si="583"/>
        <v/>
      </c>
      <c r="P6035" s="11" t="str">
        <f t="shared" si="584"/>
        <v/>
      </c>
    </row>
    <row r="6036" spans="1:16" x14ac:dyDescent="0.25">
      <c r="A6036" s="9" t="str">
        <f>IF(A6035="","",IF(B6035&lt;C6035,A6035,IF(A6035=MAX('entry data'!$B$8:$B$507),"",A6035+1)))</f>
        <v/>
      </c>
      <c r="B6036" s="9" t="str">
        <f t="shared" si="579"/>
        <v/>
      </c>
      <c r="C6036" s="9" t="str">
        <f>IF(ISERROR(VLOOKUP(A6036,'entry data'!B:G,6,0)),"",VLOOKUP(A6036,'entry data'!B:G,6,0))</f>
        <v/>
      </c>
      <c r="D6036" s="9" t="str">
        <f>IF(ISERROR(VLOOKUP(A6036,'entry data'!B:C,2,0)),"",VLOOKUP(A6036,'entry data'!B:C,2,0))</f>
        <v/>
      </c>
      <c r="E6036" s="9" t="str">
        <f>IF(ISERROR(VLOOKUP(A6036,'entry data'!B:E,4,0)),"",VLOOKUP(A6036,'entry data'!B:E,4,0))</f>
        <v/>
      </c>
      <c r="F6036" s="11" t="str">
        <f>IF(A6036="","",IF(ISERROR(VLOOKUP(A6036,'entry data'!B:F,5,0)),"",VLOOKUP(A6036,'entry data'!B:F,5,0)))</f>
        <v/>
      </c>
      <c r="G6036" s="12" t="str">
        <f>IF(A6036="","",IF(ISERROR(VLOOKUP(A6036,'entry data'!B:I,8,0)),"",VLOOKUP(A6036,'entry data'!B:I,7,0)))</f>
        <v/>
      </c>
      <c r="H6036" s="13" t="str">
        <f>IF(A6036="","",IF(B6036=1,VLOOKUP(A6036,'entry data'!B:D,3,0),I6035))</f>
        <v/>
      </c>
      <c r="I6036" s="14" t="str">
        <f>IF(A6036="","",IF(E6036="weekly",7,IF(E6036="fortnightly",14,IF(E6036="monthly",DATE(IF(MONTH(H6036)=12,YEAR(H6036)+1,YEAR(H6036)),VLOOKUP(MONTH(H6036),index!$D$2:$G$13,2,0),DAY(H6036)),
IF(E6036="quarterly",DATE(IF(MONTH(H6036)&gt;=10,YEAR(H6036)+1,YEAR(H6036)),VLOOKUP(MONTH(H6036),index!$D$2:$G$13,3,0),DAY(H6036)),
IF(E6036="halfyearly",DATE(IF(MONTH(H6036)&gt;=7,YEAR(H6036)+1,YEAR(H6036)),VLOOKUP(MONTH(H6036),index!$D$2:$G$13,4,0),DAY(H6036)),
DATE(YEAR(H6036)+1,MONTH(H6036),DAY(H6036)))))-H6036))+H6036)</f>
        <v/>
      </c>
      <c r="J6036" s="9" t="str">
        <f t="shared" si="580"/>
        <v/>
      </c>
      <c r="K6036" s="11" t="str">
        <f t="shared" si="581"/>
        <v/>
      </c>
      <c r="L6036" s="11" t="str">
        <f t="shared" si="582"/>
        <v/>
      </c>
      <c r="M6036" s="11" t="str">
        <f>IF(A6036="","",VLOOKUP(E6036,index!$A$1:$B$6,2,0)*K6036*G6036)</f>
        <v/>
      </c>
      <c r="N6036" s="11" t="str">
        <f>IF(A6036="","",-PMT(G6036*VLOOKUP(E6036,index!$A$1:$B$6,2,0),C6036,F6036,0,0))</f>
        <v/>
      </c>
      <c r="O6036" s="11" t="str">
        <f t="shared" si="583"/>
        <v/>
      </c>
      <c r="P6036" s="11" t="str">
        <f t="shared" si="584"/>
        <v/>
      </c>
    </row>
    <row r="6037" spans="1:16" x14ac:dyDescent="0.25">
      <c r="A6037" s="9" t="str">
        <f>IF(A6036="","",IF(B6036&lt;C6036,A6036,IF(A6036=MAX('entry data'!$B$8:$B$507),"",A6036+1)))</f>
        <v/>
      </c>
      <c r="B6037" s="9" t="str">
        <f t="shared" si="579"/>
        <v/>
      </c>
      <c r="C6037" s="9" t="str">
        <f>IF(ISERROR(VLOOKUP(A6037,'entry data'!B:G,6,0)),"",VLOOKUP(A6037,'entry data'!B:G,6,0))</f>
        <v/>
      </c>
      <c r="D6037" s="9" t="str">
        <f>IF(ISERROR(VLOOKUP(A6037,'entry data'!B:C,2,0)),"",VLOOKUP(A6037,'entry data'!B:C,2,0))</f>
        <v/>
      </c>
      <c r="E6037" s="9" t="str">
        <f>IF(ISERROR(VLOOKUP(A6037,'entry data'!B:E,4,0)),"",VLOOKUP(A6037,'entry data'!B:E,4,0))</f>
        <v/>
      </c>
      <c r="F6037" s="11" t="str">
        <f>IF(A6037="","",IF(ISERROR(VLOOKUP(A6037,'entry data'!B:F,5,0)),"",VLOOKUP(A6037,'entry data'!B:F,5,0)))</f>
        <v/>
      </c>
      <c r="G6037" s="12" t="str">
        <f>IF(A6037="","",IF(ISERROR(VLOOKUP(A6037,'entry data'!B:I,8,0)),"",VLOOKUP(A6037,'entry data'!B:I,7,0)))</f>
        <v/>
      </c>
      <c r="H6037" s="13" t="str">
        <f>IF(A6037="","",IF(B6037=1,VLOOKUP(A6037,'entry data'!B:D,3,0),I6036))</f>
        <v/>
      </c>
      <c r="I6037" s="14" t="str">
        <f>IF(A6037="","",IF(E6037="weekly",7,IF(E6037="fortnightly",14,IF(E6037="monthly",DATE(IF(MONTH(H6037)=12,YEAR(H6037)+1,YEAR(H6037)),VLOOKUP(MONTH(H6037),index!$D$2:$G$13,2,0),DAY(H6037)),
IF(E6037="quarterly",DATE(IF(MONTH(H6037)&gt;=10,YEAR(H6037)+1,YEAR(H6037)),VLOOKUP(MONTH(H6037),index!$D$2:$G$13,3,0),DAY(H6037)),
IF(E6037="halfyearly",DATE(IF(MONTH(H6037)&gt;=7,YEAR(H6037)+1,YEAR(H6037)),VLOOKUP(MONTH(H6037),index!$D$2:$G$13,4,0),DAY(H6037)),
DATE(YEAR(H6037)+1,MONTH(H6037),DAY(H6037)))))-H6037))+H6037)</f>
        <v/>
      </c>
      <c r="J6037" s="9" t="str">
        <f t="shared" si="580"/>
        <v/>
      </c>
      <c r="K6037" s="11" t="str">
        <f t="shared" si="581"/>
        <v/>
      </c>
      <c r="L6037" s="11" t="str">
        <f t="shared" si="582"/>
        <v/>
      </c>
      <c r="M6037" s="11" t="str">
        <f>IF(A6037="","",VLOOKUP(E6037,index!$A$1:$B$6,2,0)*K6037*G6037)</f>
        <v/>
      </c>
      <c r="N6037" s="11" t="str">
        <f>IF(A6037="","",-PMT(G6037*VLOOKUP(E6037,index!$A$1:$B$6,2,0),C6037,F6037,0,0))</f>
        <v/>
      </c>
      <c r="O6037" s="11" t="str">
        <f t="shared" si="583"/>
        <v/>
      </c>
      <c r="P6037" s="11" t="str">
        <f t="shared" si="584"/>
        <v/>
      </c>
    </row>
    <row r="6038" spans="1:16" x14ac:dyDescent="0.25">
      <c r="A6038" s="9" t="str">
        <f>IF(A6037="","",IF(B6037&lt;C6037,A6037,IF(A6037=MAX('entry data'!$B$8:$B$507),"",A6037+1)))</f>
        <v/>
      </c>
      <c r="B6038" s="9" t="str">
        <f t="shared" si="579"/>
        <v/>
      </c>
      <c r="C6038" s="9" t="str">
        <f>IF(ISERROR(VLOOKUP(A6038,'entry data'!B:G,6,0)),"",VLOOKUP(A6038,'entry data'!B:G,6,0))</f>
        <v/>
      </c>
      <c r="D6038" s="9" t="str">
        <f>IF(ISERROR(VLOOKUP(A6038,'entry data'!B:C,2,0)),"",VLOOKUP(A6038,'entry data'!B:C,2,0))</f>
        <v/>
      </c>
      <c r="E6038" s="9" t="str">
        <f>IF(ISERROR(VLOOKUP(A6038,'entry data'!B:E,4,0)),"",VLOOKUP(A6038,'entry data'!B:E,4,0))</f>
        <v/>
      </c>
      <c r="F6038" s="11" t="str">
        <f>IF(A6038="","",IF(ISERROR(VLOOKUP(A6038,'entry data'!B:F,5,0)),"",VLOOKUP(A6038,'entry data'!B:F,5,0)))</f>
        <v/>
      </c>
      <c r="G6038" s="12" t="str">
        <f>IF(A6038="","",IF(ISERROR(VLOOKUP(A6038,'entry data'!B:I,8,0)),"",VLOOKUP(A6038,'entry data'!B:I,7,0)))</f>
        <v/>
      </c>
      <c r="H6038" s="13" t="str">
        <f>IF(A6038="","",IF(B6038=1,VLOOKUP(A6038,'entry data'!B:D,3,0),I6037))</f>
        <v/>
      </c>
      <c r="I6038" s="14" t="str">
        <f>IF(A6038="","",IF(E6038="weekly",7,IF(E6038="fortnightly",14,IF(E6038="monthly",DATE(IF(MONTH(H6038)=12,YEAR(H6038)+1,YEAR(H6038)),VLOOKUP(MONTH(H6038),index!$D$2:$G$13,2,0),DAY(H6038)),
IF(E6038="quarterly",DATE(IF(MONTH(H6038)&gt;=10,YEAR(H6038)+1,YEAR(H6038)),VLOOKUP(MONTH(H6038),index!$D$2:$G$13,3,0),DAY(H6038)),
IF(E6038="halfyearly",DATE(IF(MONTH(H6038)&gt;=7,YEAR(H6038)+1,YEAR(H6038)),VLOOKUP(MONTH(H6038),index!$D$2:$G$13,4,0),DAY(H6038)),
DATE(YEAR(H6038)+1,MONTH(H6038),DAY(H6038)))))-H6038))+H6038)</f>
        <v/>
      </c>
      <c r="J6038" s="9" t="str">
        <f t="shared" si="580"/>
        <v/>
      </c>
      <c r="K6038" s="11" t="str">
        <f t="shared" si="581"/>
        <v/>
      </c>
      <c r="L6038" s="11" t="str">
        <f t="shared" si="582"/>
        <v/>
      </c>
      <c r="M6038" s="11" t="str">
        <f>IF(A6038="","",VLOOKUP(E6038,index!$A$1:$B$6,2,0)*K6038*G6038)</f>
        <v/>
      </c>
      <c r="N6038" s="11" t="str">
        <f>IF(A6038="","",-PMT(G6038*VLOOKUP(E6038,index!$A$1:$B$6,2,0),C6038,F6038,0,0))</f>
        <v/>
      </c>
      <c r="O6038" s="11" t="str">
        <f t="shared" si="583"/>
        <v/>
      </c>
      <c r="P6038" s="11" t="str">
        <f t="shared" si="584"/>
        <v/>
      </c>
    </row>
    <row r="6039" spans="1:16" x14ac:dyDescent="0.25">
      <c r="A6039" s="9" t="str">
        <f>IF(A6038="","",IF(B6038&lt;C6038,A6038,IF(A6038=MAX('entry data'!$B$8:$B$507),"",A6038+1)))</f>
        <v/>
      </c>
      <c r="B6039" s="9" t="str">
        <f t="shared" ref="B6039:B6102" si="585">IF(A6039="","",IF(B6038=C6038,1,B6038+1))</f>
        <v/>
      </c>
      <c r="C6039" s="9" t="str">
        <f>IF(ISERROR(VLOOKUP(A6039,'entry data'!B:G,6,0)),"",VLOOKUP(A6039,'entry data'!B:G,6,0))</f>
        <v/>
      </c>
      <c r="D6039" s="9" t="str">
        <f>IF(ISERROR(VLOOKUP(A6039,'entry data'!B:C,2,0)),"",VLOOKUP(A6039,'entry data'!B:C,2,0))</f>
        <v/>
      </c>
      <c r="E6039" s="9" t="str">
        <f>IF(ISERROR(VLOOKUP(A6039,'entry data'!B:E,4,0)),"",VLOOKUP(A6039,'entry data'!B:E,4,0))</f>
        <v/>
      </c>
      <c r="F6039" s="11" t="str">
        <f>IF(A6039="","",IF(ISERROR(VLOOKUP(A6039,'entry data'!B:F,5,0)),"",VLOOKUP(A6039,'entry data'!B:F,5,0)))</f>
        <v/>
      </c>
      <c r="G6039" s="12" t="str">
        <f>IF(A6039="","",IF(ISERROR(VLOOKUP(A6039,'entry data'!B:I,8,0)),"",VLOOKUP(A6039,'entry data'!B:I,7,0)))</f>
        <v/>
      </c>
      <c r="H6039" s="13" t="str">
        <f>IF(A6039="","",IF(B6039=1,VLOOKUP(A6039,'entry data'!B:D,3,0),I6038))</f>
        <v/>
      </c>
      <c r="I6039" s="14" t="str">
        <f>IF(A6039="","",IF(E6039="weekly",7,IF(E6039="fortnightly",14,IF(E6039="monthly",DATE(IF(MONTH(H6039)=12,YEAR(H6039)+1,YEAR(H6039)),VLOOKUP(MONTH(H6039),index!$D$2:$G$13,2,0),DAY(H6039)),
IF(E6039="quarterly",DATE(IF(MONTH(H6039)&gt;=10,YEAR(H6039)+1,YEAR(H6039)),VLOOKUP(MONTH(H6039),index!$D$2:$G$13,3,0),DAY(H6039)),
IF(E6039="halfyearly",DATE(IF(MONTH(H6039)&gt;=7,YEAR(H6039)+1,YEAR(H6039)),VLOOKUP(MONTH(H6039),index!$D$2:$G$13,4,0),DAY(H6039)),
DATE(YEAR(H6039)+1,MONTH(H6039),DAY(H6039)))))-H6039))+H6039)</f>
        <v/>
      </c>
      <c r="J6039" s="9" t="str">
        <f t="shared" ref="J6039:J6102" si="586">IF(A6039="","",IF(MONTH(I6039)&lt;10,YEAR(I6039)&amp;"-0"&amp;MONTH(I6039),YEAR(I6039)&amp;"-"&amp;MONTH(I6039)))</f>
        <v/>
      </c>
      <c r="K6039" s="11" t="str">
        <f t="shared" ref="K6039:K6102" si="587">IF(A6039="","",IF(B6039=1,F6039,O6038))</f>
        <v/>
      </c>
      <c r="L6039" s="11" t="str">
        <f t="shared" ref="L6039:L6102" si="588">IF(A6039="","",N6039-M6039)</f>
        <v/>
      </c>
      <c r="M6039" s="11" t="str">
        <f>IF(A6039="","",VLOOKUP(E6039,index!$A$1:$B$6,2,0)*K6039*G6039)</f>
        <v/>
      </c>
      <c r="N6039" s="11" t="str">
        <f>IF(A6039="","",-PMT(G6039*VLOOKUP(E6039,index!$A$1:$B$6,2,0),C6039,F6039,0,0))</f>
        <v/>
      </c>
      <c r="O6039" s="11" t="str">
        <f t="shared" ref="O6039:O6102" si="589">IF(A6039="","",K6039-L6039)</f>
        <v/>
      </c>
      <c r="P6039" s="11" t="str">
        <f t="shared" si="584"/>
        <v/>
      </c>
    </row>
    <row r="6040" spans="1:16" x14ac:dyDescent="0.25">
      <c r="A6040" s="9" t="str">
        <f>IF(A6039="","",IF(B6039&lt;C6039,A6039,IF(A6039=MAX('entry data'!$B$8:$B$507),"",A6039+1)))</f>
        <v/>
      </c>
      <c r="B6040" s="9" t="str">
        <f t="shared" si="585"/>
        <v/>
      </c>
      <c r="C6040" s="9" t="str">
        <f>IF(ISERROR(VLOOKUP(A6040,'entry data'!B:G,6,0)),"",VLOOKUP(A6040,'entry data'!B:G,6,0))</f>
        <v/>
      </c>
      <c r="D6040" s="9" t="str">
        <f>IF(ISERROR(VLOOKUP(A6040,'entry data'!B:C,2,0)),"",VLOOKUP(A6040,'entry data'!B:C,2,0))</f>
        <v/>
      </c>
      <c r="E6040" s="9" t="str">
        <f>IF(ISERROR(VLOOKUP(A6040,'entry data'!B:E,4,0)),"",VLOOKUP(A6040,'entry data'!B:E,4,0))</f>
        <v/>
      </c>
      <c r="F6040" s="11" t="str">
        <f>IF(A6040="","",IF(ISERROR(VLOOKUP(A6040,'entry data'!B:F,5,0)),"",VLOOKUP(A6040,'entry data'!B:F,5,0)))</f>
        <v/>
      </c>
      <c r="G6040" s="12" t="str">
        <f>IF(A6040="","",IF(ISERROR(VLOOKUP(A6040,'entry data'!B:I,8,0)),"",VLOOKUP(A6040,'entry data'!B:I,7,0)))</f>
        <v/>
      </c>
      <c r="H6040" s="13" t="str">
        <f>IF(A6040="","",IF(B6040=1,VLOOKUP(A6040,'entry data'!B:D,3,0),I6039))</f>
        <v/>
      </c>
      <c r="I6040" s="14" t="str">
        <f>IF(A6040="","",IF(E6040="weekly",7,IF(E6040="fortnightly",14,IF(E6040="monthly",DATE(IF(MONTH(H6040)=12,YEAR(H6040)+1,YEAR(H6040)),VLOOKUP(MONTH(H6040),index!$D$2:$G$13,2,0),DAY(H6040)),
IF(E6040="quarterly",DATE(IF(MONTH(H6040)&gt;=10,YEAR(H6040)+1,YEAR(H6040)),VLOOKUP(MONTH(H6040),index!$D$2:$G$13,3,0),DAY(H6040)),
IF(E6040="halfyearly",DATE(IF(MONTH(H6040)&gt;=7,YEAR(H6040)+1,YEAR(H6040)),VLOOKUP(MONTH(H6040),index!$D$2:$G$13,4,0),DAY(H6040)),
DATE(YEAR(H6040)+1,MONTH(H6040),DAY(H6040)))))-H6040))+H6040)</f>
        <v/>
      </c>
      <c r="J6040" s="9" t="str">
        <f t="shared" si="586"/>
        <v/>
      </c>
      <c r="K6040" s="11" t="str">
        <f t="shared" si="587"/>
        <v/>
      </c>
      <c r="L6040" s="11" t="str">
        <f t="shared" si="588"/>
        <v/>
      </c>
      <c r="M6040" s="11" t="str">
        <f>IF(A6040="","",VLOOKUP(E6040,index!$A$1:$B$6,2,0)*K6040*G6040)</f>
        <v/>
      </c>
      <c r="N6040" s="11" t="str">
        <f>IF(A6040="","",-PMT(G6040*VLOOKUP(E6040,index!$A$1:$B$6,2,0),C6040,F6040,0,0))</f>
        <v/>
      </c>
      <c r="O6040" s="11" t="str">
        <f t="shared" si="589"/>
        <v/>
      </c>
      <c r="P6040" s="11" t="str">
        <f t="shared" si="584"/>
        <v/>
      </c>
    </row>
    <row r="6041" spans="1:16" x14ac:dyDescent="0.25">
      <c r="A6041" s="9" t="str">
        <f>IF(A6040="","",IF(B6040&lt;C6040,A6040,IF(A6040=MAX('entry data'!$B$8:$B$507),"",A6040+1)))</f>
        <v/>
      </c>
      <c r="B6041" s="9" t="str">
        <f t="shared" si="585"/>
        <v/>
      </c>
      <c r="C6041" s="9" t="str">
        <f>IF(ISERROR(VLOOKUP(A6041,'entry data'!B:G,6,0)),"",VLOOKUP(A6041,'entry data'!B:G,6,0))</f>
        <v/>
      </c>
      <c r="D6041" s="9" t="str">
        <f>IF(ISERROR(VLOOKUP(A6041,'entry data'!B:C,2,0)),"",VLOOKUP(A6041,'entry data'!B:C,2,0))</f>
        <v/>
      </c>
      <c r="E6041" s="9" t="str">
        <f>IF(ISERROR(VLOOKUP(A6041,'entry data'!B:E,4,0)),"",VLOOKUP(A6041,'entry data'!B:E,4,0))</f>
        <v/>
      </c>
      <c r="F6041" s="11" t="str">
        <f>IF(A6041="","",IF(ISERROR(VLOOKUP(A6041,'entry data'!B:F,5,0)),"",VLOOKUP(A6041,'entry data'!B:F,5,0)))</f>
        <v/>
      </c>
      <c r="G6041" s="12" t="str">
        <f>IF(A6041="","",IF(ISERROR(VLOOKUP(A6041,'entry data'!B:I,8,0)),"",VLOOKUP(A6041,'entry data'!B:I,7,0)))</f>
        <v/>
      </c>
      <c r="H6041" s="13" t="str">
        <f>IF(A6041="","",IF(B6041=1,VLOOKUP(A6041,'entry data'!B:D,3,0),I6040))</f>
        <v/>
      </c>
      <c r="I6041" s="14" t="str">
        <f>IF(A6041="","",IF(E6041="weekly",7,IF(E6041="fortnightly",14,IF(E6041="monthly",DATE(IF(MONTH(H6041)=12,YEAR(H6041)+1,YEAR(H6041)),VLOOKUP(MONTH(H6041),index!$D$2:$G$13,2,0),DAY(H6041)),
IF(E6041="quarterly",DATE(IF(MONTH(H6041)&gt;=10,YEAR(H6041)+1,YEAR(H6041)),VLOOKUP(MONTH(H6041),index!$D$2:$G$13,3,0),DAY(H6041)),
IF(E6041="halfyearly",DATE(IF(MONTH(H6041)&gt;=7,YEAR(H6041)+1,YEAR(H6041)),VLOOKUP(MONTH(H6041),index!$D$2:$G$13,4,0),DAY(H6041)),
DATE(YEAR(H6041)+1,MONTH(H6041),DAY(H6041)))))-H6041))+H6041)</f>
        <v/>
      </c>
      <c r="J6041" s="9" t="str">
        <f t="shared" si="586"/>
        <v/>
      </c>
      <c r="K6041" s="11" t="str">
        <f t="shared" si="587"/>
        <v/>
      </c>
      <c r="L6041" s="11" t="str">
        <f t="shared" si="588"/>
        <v/>
      </c>
      <c r="M6041" s="11" t="str">
        <f>IF(A6041="","",VLOOKUP(E6041,index!$A$1:$B$6,2,0)*K6041*G6041)</f>
        <v/>
      </c>
      <c r="N6041" s="11" t="str">
        <f>IF(A6041="","",-PMT(G6041*VLOOKUP(E6041,index!$A$1:$B$6,2,0),C6041,F6041,0,0))</f>
        <v/>
      </c>
      <c r="O6041" s="11" t="str">
        <f t="shared" si="589"/>
        <v/>
      </c>
      <c r="P6041" s="11" t="str">
        <f t="shared" si="584"/>
        <v/>
      </c>
    </row>
    <row r="6042" spans="1:16" x14ac:dyDescent="0.25">
      <c r="A6042" s="9" t="str">
        <f>IF(A6041="","",IF(B6041&lt;C6041,A6041,IF(A6041=MAX('entry data'!$B$8:$B$507),"",A6041+1)))</f>
        <v/>
      </c>
      <c r="B6042" s="9" t="str">
        <f t="shared" si="585"/>
        <v/>
      </c>
      <c r="C6042" s="9" t="str">
        <f>IF(ISERROR(VLOOKUP(A6042,'entry data'!B:G,6,0)),"",VLOOKUP(A6042,'entry data'!B:G,6,0))</f>
        <v/>
      </c>
      <c r="D6042" s="9" t="str">
        <f>IF(ISERROR(VLOOKUP(A6042,'entry data'!B:C,2,0)),"",VLOOKUP(A6042,'entry data'!B:C,2,0))</f>
        <v/>
      </c>
      <c r="E6042" s="9" t="str">
        <f>IF(ISERROR(VLOOKUP(A6042,'entry data'!B:E,4,0)),"",VLOOKUP(A6042,'entry data'!B:E,4,0))</f>
        <v/>
      </c>
      <c r="F6042" s="11" t="str">
        <f>IF(A6042="","",IF(ISERROR(VLOOKUP(A6042,'entry data'!B:F,5,0)),"",VLOOKUP(A6042,'entry data'!B:F,5,0)))</f>
        <v/>
      </c>
      <c r="G6042" s="12" t="str">
        <f>IF(A6042="","",IF(ISERROR(VLOOKUP(A6042,'entry data'!B:I,8,0)),"",VLOOKUP(A6042,'entry data'!B:I,7,0)))</f>
        <v/>
      </c>
      <c r="H6042" s="13" t="str">
        <f>IF(A6042="","",IF(B6042=1,VLOOKUP(A6042,'entry data'!B:D,3,0),I6041))</f>
        <v/>
      </c>
      <c r="I6042" s="14" t="str">
        <f>IF(A6042="","",IF(E6042="weekly",7,IF(E6042="fortnightly",14,IF(E6042="monthly",DATE(IF(MONTH(H6042)=12,YEAR(H6042)+1,YEAR(H6042)),VLOOKUP(MONTH(H6042),index!$D$2:$G$13,2,0),DAY(H6042)),
IF(E6042="quarterly",DATE(IF(MONTH(H6042)&gt;=10,YEAR(H6042)+1,YEAR(H6042)),VLOOKUP(MONTH(H6042),index!$D$2:$G$13,3,0),DAY(H6042)),
IF(E6042="halfyearly",DATE(IF(MONTH(H6042)&gt;=7,YEAR(H6042)+1,YEAR(H6042)),VLOOKUP(MONTH(H6042),index!$D$2:$G$13,4,0),DAY(H6042)),
DATE(YEAR(H6042)+1,MONTH(H6042),DAY(H6042)))))-H6042))+H6042)</f>
        <v/>
      </c>
      <c r="J6042" s="9" t="str">
        <f t="shared" si="586"/>
        <v/>
      </c>
      <c r="K6042" s="11" t="str">
        <f t="shared" si="587"/>
        <v/>
      </c>
      <c r="L6042" s="11" t="str">
        <f t="shared" si="588"/>
        <v/>
      </c>
      <c r="M6042" s="11" t="str">
        <f>IF(A6042="","",VLOOKUP(E6042,index!$A$1:$B$6,2,0)*K6042*G6042)</f>
        <v/>
      </c>
      <c r="N6042" s="11" t="str">
        <f>IF(A6042="","",-PMT(G6042*VLOOKUP(E6042,index!$A$1:$B$6,2,0),C6042,F6042,0,0))</f>
        <v/>
      </c>
      <c r="O6042" s="11" t="str">
        <f t="shared" si="589"/>
        <v/>
      </c>
      <c r="P6042" s="11" t="str">
        <f t="shared" si="584"/>
        <v/>
      </c>
    </row>
    <row r="6043" spans="1:16" x14ac:dyDescent="0.25">
      <c r="A6043" s="9" t="str">
        <f>IF(A6042="","",IF(B6042&lt;C6042,A6042,IF(A6042=MAX('entry data'!$B$8:$B$507),"",A6042+1)))</f>
        <v/>
      </c>
      <c r="B6043" s="9" t="str">
        <f t="shared" si="585"/>
        <v/>
      </c>
      <c r="C6043" s="9" t="str">
        <f>IF(ISERROR(VLOOKUP(A6043,'entry data'!B:G,6,0)),"",VLOOKUP(A6043,'entry data'!B:G,6,0))</f>
        <v/>
      </c>
      <c r="D6043" s="9" t="str">
        <f>IF(ISERROR(VLOOKUP(A6043,'entry data'!B:C,2,0)),"",VLOOKUP(A6043,'entry data'!B:C,2,0))</f>
        <v/>
      </c>
      <c r="E6043" s="9" t="str">
        <f>IF(ISERROR(VLOOKUP(A6043,'entry data'!B:E,4,0)),"",VLOOKUP(A6043,'entry data'!B:E,4,0))</f>
        <v/>
      </c>
      <c r="F6043" s="11" t="str">
        <f>IF(A6043="","",IF(ISERROR(VLOOKUP(A6043,'entry data'!B:F,5,0)),"",VLOOKUP(A6043,'entry data'!B:F,5,0)))</f>
        <v/>
      </c>
      <c r="G6043" s="12" t="str">
        <f>IF(A6043="","",IF(ISERROR(VLOOKUP(A6043,'entry data'!B:I,8,0)),"",VLOOKUP(A6043,'entry data'!B:I,7,0)))</f>
        <v/>
      </c>
      <c r="H6043" s="13" t="str">
        <f>IF(A6043="","",IF(B6043=1,VLOOKUP(A6043,'entry data'!B:D,3,0),I6042))</f>
        <v/>
      </c>
      <c r="I6043" s="14" t="str">
        <f>IF(A6043="","",IF(E6043="weekly",7,IF(E6043="fortnightly",14,IF(E6043="monthly",DATE(IF(MONTH(H6043)=12,YEAR(H6043)+1,YEAR(H6043)),VLOOKUP(MONTH(H6043),index!$D$2:$G$13,2,0),DAY(H6043)),
IF(E6043="quarterly",DATE(IF(MONTH(H6043)&gt;=10,YEAR(H6043)+1,YEAR(H6043)),VLOOKUP(MONTH(H6043),index!$D$2:$G$13,3,0),DAY(H6043)),
IF(E6043="halfyearly",DATE(IF(MONTH(H6043)&gt;=7,YEAR(H6043)+1,YEAR(H6043)),VLOOKUP(MONTH(H6043),index!$D$2:$G$13,4,0),DAY(H6043)),
DATE(YEAR(H6043)+1,MONTH(H6043),DAY(H6043)))))-H6043))+H6043)</f>
        <v/>
      </c>
      <c r="J6043" s="9" t="str">
        <f t="shared" si="586"/>
        <v/>
      </c>
      <c r="K6043" s="11" t="str">
        <f t="shared" si="587"/>
        <v/>
      </c>
      <c r="L6043" s="11" t="str">
        <f t="shared" si="588"/>
        <v/>
      </c>
      <c r="M6043" s="11" t="str">
        <f>IF(A6043="","",VLOOKUP(E6043,index!$A$1:$B$6,2,0)*K6043*G6043)</f>
        <v/>
      </c>
      <c r="N6043" s="11" t="str">
        <f>IF(A6043="","",-PMT(G6043*VLOOKUP(E6043,index!$A$1:$B$6,2,0),C6043,F6043,0,0))</f>
        <v/>
      </c>
      <c r="O6043" s="11" t="str">
        <f t="shared" si="589"/>
        <v/>
      </c>
      <c r="P6043" s="11" t="str">
        <f t="shared" si="584"/>
        <v/>
      </c>
    </row>
    <row r="6044" spans="1:16" x14ac:dyDescent="0.25">
      <c r="A6044" s="9" t="str">
        <f>IF(A6043="","",IF(B6043&lt;C6043,A6043,IF(A6043=MAX('entry data'!$B$8:$B$507),"",A6043+1)))</f>
        <v/>
      </c>
      <c r="B6044" s="9" t="str">
        <f t="shared" si="585"/>
        <v/>
      </c>
      <c r="C6044" s="9" t="str">
        <f>IF(ISERROR(VLOOKUP(A6044,'entry data'!B:G,6,0)),"",VLOOKUP(A6044,'entry data'!B:G,6,0))</f>
        <v/>
      </c>
      <c r="D6044" s="9" t="str">
        <f>IF(ISERROR(VLOOKUP(A6044,'entry data'!B:C,2,0)),"",VLOOKUP(A6044,'entry data'!B:C,2,0))</f>
        <v/>
      </c>
      <c r="E6044" s="9" t="str">
        <f>IF(ISERROR(VLOOKUP(A6044,'entry data'!B:E,4,0)),"",VLOOKUP(A6044,'entry data'!B:E,4,0))</f>
        <v/>
      </c>
      <c r="F6044" s="11" t="str">
        <f>IF(A6044="","",IF(ISERROR(VLOOKUP(A6044,'entry data'!B:F,5,0)),"",VLOOKUP(A6044,'entry data'!B:F,5,0)))</f>
        <v/>
      </c>
      <c r="G6044" s="12" t="str">
        <f>IF(A6044="","",IF(ISERROR(VLOOKUP(A6044,'entry data'!B:I,8,0)),"",VLOOKUP(A6044,'entry data'!B:I,7,0)))</f>
        <v/>
      </c>
      <c r="H6044" s="13" t="str">
        <f>IF(A6044="","",IF(B6044=1,VLOOKUP(A6044,'entry data'!B:D,3,0),I6043))</f>
        <v/>
      </c>
      <c r="I6044" s="14" t="str">
        <f>IF(A6044="","",IF(E6044="weekly",7,IF(E6044="fortnightly",14,IF(E6044="monthly",DATE(IF(MONTH(H6044)=12,YEAR(H6044)+1,YEAR(H6044)),VLOOKUP(MONTH(H6044),index!$D$2:$G$13,2,0),DAY(H6044)),
IF(E6044="quarterly",DATE(IF(MONTH(H6044)&gt;=10,YEAR(H6044)+1,YEAR(H6044)),VLOOKUP(MONTH(H6044),index!$D$2:$G$13,3,0),DAY(H6044)),
IF(E6044="halfyearly",DATE(IF(MONTH(H6044)&gt;=7,YEAR(H6044)+1,YEAR(H6044)),VLOOKUP(MONTH(H6044),index!$D$2:$G$13,4,0),DAY(H6044)),
DATE(YEAR(H6044)+1,MONTH(H6044),DAY(H6044)))))-H6044))+H6044)</f>
        <v/>
      </c>
      <c r="J6044" s="9" t="str">
        <f t="shared" si="586"/>
        <v/>
      </c>
      <c r="K6044" s="11" t="str">
        <f t="shared" si="587"/>
        <v/>
      </c>
      <c r="L6044" s="11" t="str">
        <f t="shared" si="588"/>
        <v/>
      </c>
      <c r="M6044" s="11" t="str">
        <f>IF(A6044="","",VLOOKUP(E6044,index!$A$1:$B$6,2,0)*K6044*G6044)</f>
        <v/>
      </c>
      <c r="N6044" s="11" t="str">
        <f>IF(A6044="","",-PMT(G6044*VLOOKUP(E6044,index!$A$1:$B$6,2,0),C6044,F6044,0,0))</f>
        <v/>
      </c>
      <c r="O6044" s="11" t="str">
        <f t="shared" si="589"/>
        <v/>
      </c>
      <c r="P6044" s="11" t="str">
        <f t="shared" si="584"/>
        <v/>
      </c>
    </row>
    <row r="6045" spans="1:16" x14ac:dyDescent="0.25">
      <c r="A6045" s="9" t="str">
        <f>IF(A6044="","",IF(B6044&lt;C6044,A6044,IF(A6044=MAX('entry data'!$B$8:$B$507),"",A6044+1)))</f>
        <v/>
      </c>
      <c r="B6045" s="9" t="str">
        <f t="shared" si="585"/>
        <v/>
      </c>
      <c r="C6045" s="9" t="str">
        <f>IF(ISERROR(VLOOKUP(A6045,'entry data'!B:G,6,0)),"",VLOOKUP(A6045,'entry data'!B:G,6,0))</f>
        <v/>
      </c>
      <c r="D6045" s="9" t="str">
        <f>IF(ISERROR(VLOOKUP(A6045,'entry data'!B:C,2,0)),"",VLOOKUP(A6045,'entry data'!B:C,2,0))</f>
        <v/>
      </c>
      <c r="E6045" s="9" t="str">
        <f>IF(ISERROR(VLOOKUP(A6045,'entry data'!B:E,4,0)),"",VLOOKUP(A6045,'entry data'!B:E,4,0))</f>
        <v/>
      </c>
      <c r="F6045" s="11" t="str">
        <f>IF(A6045="","",IF(ISERROR(VLOOKUP(A6045,'entry data'!B:F,5,0)),"",VLOOKUP(A6045,'entry data'!B:F,5,0)))</f>
        <v/>
      </c>
      <c r="G6045" s="12" t="str">
        <f>IF(A6045="","",IF(ISERROR(VLOOKUP(A6045,'entry data'!B:I,8,0)),"",VLOOKUP(A6045,'entry data'!B:I,7,0)))</f>
        <v/>
      </c>
      <c r="H6045" s="13" t="str">
        <f>IF(A6045="","",IF(B6045=1,VLOOKUP(A6045,'entry data'!B:D,3,0),I6044))</f>
        <v/>
      </c>
      <c r="I6045" s="14" t="str">
        <f>IF(A6045="","",IF(E6045="weekly",7,IF(E6045="fortnightly",14,IF(E6045="monthly",DATE(IF(MONTH(H6045)=12,YEAR(H6045)+1,YEAR(H6045)),VLOOKUP(MONTH(H6045),index!$D$2:$G$13,2,0),DAY(H6045)),
IF(E6045="quarterly",DATE(IF(MONTH(H6045)&gt;=10,YEAR(H6045)+1,YEAR(H6045)),VLOOKUP(MONTH(H6045),index!$D$2:$G$13,3,0),DAY(H6045)),
IF(E6045="halfyearly",DATE(IF(MONTH(H6045)&gt;=7,YEAR(H6045)+1,YEAR(H6045)),VLOOKUP(MONTH(H6045),index!$D$2:$G$13,4,0),DAY(H6045)),
DATE(YEAR(H6045)+1,MONTH(H6045),DAY(H6045)))))-H6045))+H6045)</f>
        <v/>
      </c>
      <c r="J6045" s="9" t="str">
        <f t="shared" si="586"/>
        <v/>
      </c>
      <c r="K6045" s="11" t="str">
        <f t="shared" si="587"/>
        <v/>
      </c>
      <c r="L6045" s="11" t="str">
        <f t="shared" si="588"/>
        <v/>
      </c>
      <c r="M6045" s="11" t="str">
        <f>IF(A6045="","",VLOOKUP(E6045,index!$A$1:$B$6,2,0)*K6045*G6045)</f>
        <v/>
      </c>
      <c r="N6045" s="11" t="str">
        <f>IF(A6045="","",-PMT(G6045*VLOOKUP(E6045,index!$A$1:$B$6,2,0),C6045,F6045,0,0))</f>
        <v/>
      </c>
      <c r="O6045" s="11" t="str">
        <f t="shared" si="589"/>
        <v/>
      </c>
      <c r="P6045" s="11" t="str">
        <f t="shared" si="584"/>
        <v/>
      </c>
    </row>
    <row r="6046" spans="1:16" x14ac:dyDescent="0.25">
      <c r="A6046" s="9" t="str">
        <f>IF(A6045="","",IF(B6045&lt;C6045,A6045,IF(A6045=MAX('entry data'!$B$8:$B$507),"",A6045+1)))</f>
        <v/>
      </c>
      <c r="B6046" s="9" t="str">
        <f t="shared" si="585"/>
        <v/>
      </c>
      <c r="C6046" s="9" t="str">
        <f>IF(ISERROR(VLOOKUP(A6046,'entry data'!B:G,6,0)),"",VLOOKUP(A6046,'entry data'!B:G,6,0))</f>
        <v/>
      </c>
      <c r="D6046" s="9" t="str">
        <f>IF(ISERROR(VLOOKUP(A6046,'entry data'!B:C,2,0)),"",VLOOKUP(A6046,'entry data'!B:C,2,0))</f>
        <v/>
      </c>
      <c r="E6046" s="9" t="str">
        <f>IF(ISERROR(VLOOKUP(A6046,'entry data'!B:E,4,0)),"",VLOOKUP(A6046,'entry data'!B:E,4,0))</f>
        <v/>
      </c>
      <c r="F6046" s="11" t="str">
        <f>IF(A6046="","",IF(ISERROR(VLOOKUP(A6046,'entry data'!B:F,5,0)),"",VLOOKUP(A6046,'entry data'!B:F,5,0)))</f>
        <v/>
      </c>
      <c r="G6046" s="12" t="str">
        <f>IF(A6046="","",IF(ISERROR(VLOOKUP(A6046,'entry data'!B:I,8,0)),"",VLOOKUP(A6046,'entry data'!B:I,7,0)))</f>
        <v/>
      </c>
      <c r="H6046" s="13" t="str">
        <f>IF(A6046="","",IF(B6046=1,VLOOKUP(A6046,'entry data'!B:D,3,0),I6045))</f>
        <v/>
      </c>
      <c r="I6046" s="14" t="str">
        <f>IF(A6046="","",IF(E6046="weekly",7,IF(E6046="fortnightly",14,IF(E6046="monthly",DATE(IF(MONTH(H6046)=12,YEAR(H6046)+1,YEAR(H6046)),VLOOKUP(MONTH(H6046),index!$D$2:$G$13,2,0),DAY(H6046)),
IF(E6046="quarterly",DATE(IF(MONTH(H6046)&gt;=10,YEAR(H6046)+1,YEAR(H6046)),VLOOKUP(MONTH(H6046),index!$D$2:$G$13,3,0),DAY(H6046)),
IF(E6046="halfyearly",DATE(IF(MONTH(H6046)&gt;=7,YEAR(H6046)+1,YEAR(H6046)),VLOOKUP(MONTH(H6046),index!$D$2:$G$13,4,0),DAY(H6046)),
DATE(YEAR(H6046)+1,MONTH(H6046),DAY(H6046)))))-H6046))+H6046)</f>
        <v/>
      </c>
      <c r="J6046" s="9" t="str">
        <f t="shared" si="586"/>
        <v/>
      </c>
      <c r="K6046" s="11" t="str">
        <f t="shared" si="587"/>
        <v/>
      </c>
      <c r="L6046" s="11" t="str">
        <f t="shared" si="588"/>
        <v/>
      </c>
      <c r="M6046" s="11" t="str">
        <f>IF(A6046="","",VLOOKUP(E6046,index!$A$1:$B$6,2,0)*K6046*G6046)</f>
        <v/>
      </c>
      <c r="N6046" s="11" t="str">
        <f>IF(A6046="","",-PMT(G6046*VLOOKUP(E6046,index!$A$1:$B$6,2,0),C6046,F6046,0,0))</f>
        <v/>
      </c>
      <c r="O6046" s="11" t="str">
        <f t="shared" si="589"/>
        <v/>
      </c>
      <c r="P6046" s="11" t="str">
        <f t="shared" si="584"/>
        <v/>
      </c>
    </row>
    <row r="6047" spans="1:16" x14ac:dyDescent="0.25">
      <c r="A6047" s="9" t="str">
        <f>IF(A6046="","",IF(B6046&lt;C6046,A6046,IF(A6046=MAX('entry data'!$B$8:$B$507),"",A6046+1)))</f>
        <v/>
      </c>
      <c r="B6047" s="9" t="str">
        <f t="shared" si="585"/>
        <v/>
      </c>
      <c r="C6047" s="9" t="str">
        <f>IF(ISERROR(VLOOKUP(A6047,'entry data'!B:G,6,0)),"",VLOOKUP(A6047,'entry data'!B:G,6,0))</f>
        <v/>
      </c>
      <c r="D6047" s="9" t="str">
        <f>IF(ISERROR(VLOOKUP(A6047,'entry data'!B:C,2,0)),"",VLOOKUP(A6047,'entry data'!B:C,2,0))</f>
        <v/>
      </c>
      <c r="E6047" s="9" t="str">
        <f>IF(ISERROR(VLOOKUP(A6047,'entry data'!B:E,4,0)),"",VLOOKUP(A6047,'entry data'!B:E,4,0))</f>
        <v/>
      </c>
      <c r="F6047" s="11" t="str">
        <f>IF(A6047="","",IF(ISERROR(VLOOKUP(A6047,'entry data'!B:F,5,0)),"",VLOOKUP(A6047,'entry data'!B:F,5,0)))</f>
        <v/>
      </c>
      <c r="G6047" s="12" t="str">
        <f>IF(A6047="","",IF(ISERROR(VLOOKUP(A6047,'entry data'!B:I,8,0)),"",VLOOKUP(A6047,'entry data'!B:I,7,0)))</f>
        <v/>
      </c>
      <c r="H6047" s="13" t="str">
        <f>IF(A6047="","",IF(B6047=1,VLOOKUP(A6047,'entry data'!B:D,3,0),I6046))</f>
        <v/>
      </c>
      <c r="I6047" s="14" t="str">
        <f>IF(A6047="","",IF(E6047="weekly",7,IF(E6047="fortnightly",14,IF(E6047="monthly",DATE(IF(MONTH(H6047)=12,YEAR(H6047)+1,YEAR(H6047)),VLOOKUP(MONTH(H6047),index!$D$2:$G$13,2,0),DAY(H6047)),
IF(E6047="quarterly",DATE(IF(MONTH(H6047)&gt;=10,YEAR(H6047)+1,YEAR(H6047)),VLOOKUP(MONTH(H6047),index!$D$2:$G$13,3,0),DAY(H6047)),
IF(E6047="halfyearly",DATE(IF(MONTH(H6047)&gt;=7,YEAR(H6047)+1,YEAR(H6047)),VLOOKUP(MONTH(H6047),index!$D$2:$G$13,4,0),DAY(H6047)),
DATE(YEAR(H6047)+1,MONTH(H6047),DAY(H6047)))))-H6047))+H6047)</f>
        <v/>
      </c>
      <c r="J6047" s="9" t="str">
        <f t="shared" si="586"/>
        <v/>
      </c>
      <c r="K6047" s="11" t="str">
        <f t="shared" si="587"/>
        <v/>
      </c>
      <c r="L6047" s="11" t="str">
        <f t="shared" si="588"/>
        <v/>
      </c>
      <c r="M6047" s="11" t="str">
        <f>IF(A6047="","",VLOOKUP(E6047,index!$A$1:$B$6,2,0)*K6047*G6047)</f>
        <v/>
      </c>
      <c r="N6047" s="11" t="str">
        <f>IF(A6047="","",-PMT(G6047*VLOOKUP(E6047,index!$A$1:$B$6,2,0),C6047,F6047,0,0))</f>
        <v/>
      </c>
      <c r="O6047" s="11" t="str">
        <f t="shared" si="589"/>
        <v/>
      </c>
      <c r="P6047" s="11" t="str">
        <f t="shared" si="584"/>
        <v/>
      </c>
    </row>
    <row r="6048" spans="1:16" x14ac:dyDescent="0.25">
      <c r="A6048" s="9" t="str">
        <f>IF(A6047="","",IF(B6047&lt;C6047,A6047,IF(A6047=MAX('entry data'!$B$8:$B$507),"",A6047+1)))</f>
        <v/>
      </c>
      <c r="B6048" s="9" t="str">
        <f t="shared" si="585"/>
        <v/>
      </c>
      <c r="C6048" s="9" t="str">
        <f>IF(ISERROR(VLOOKUP(A6048,'entry data'!B:G,6,0)),"",VLOOKUP(A6048,'entry data'!B:G,6,0))</f>
        <v/>
      </c>
      <c r="D6048" s="9" t="str">
        <f>IF(ISERROR(VLOOKUP(A6048,'entry data'!B:C,2,0)),"",VLOOKUP(A6048,'entry data'!B:C,2,0))</f>
        <v/>
      </c>
      <c r="E6048" s="9" t="str">
        <f>IF(ISERROR(VLOOKUP(A6048,'entry data'!B:E,4,0)),"",VLOOKUP(A6048,'entry data'!B:E,4,0))</f>
        <v/>
      </c>
      <c r="F6048" s="11" t="str">
        <f>IF(A6048="","",IF(ISERROR(VLOOKUP(A6048,'entry data'!B:F,5,0)),"",VLOOKUP(A6048,'entry data'!B:F,5,0)))</f>
        <v/>
      </c>
      <c r="G6048" s="12" t="str">
        <f>IF(A6048="","",IF(ISERROR(VLOOKUP(A6048,'entry data'!B:I,8,0)),"",VLOOKUP(A6048,'entry data'!B:I,7,0)))</f>
        <v/>
      </c>
      <c r="H6048" s="13" t="str">
        <f>IF(A6048="","",IF(B6048=1,VLOOKUP(A6048,'entry data'!B:D,3,0),I6047))</f>
        <v/>
      </c>
      <c r="I6048" s="14" t="str">
        <f>IF(A6048="","",IF(E6048="weekly",7,IF(E6048="fortnightly",14,IF(E6048="monthly",DATE(IF(MONTH(H6048)=12,YEAR(H6048)+1,YEAR(H6048)),VLOOKUP(MONTH(H6048),index!$D$2:$G$13,2,0),DAY(H6048)),
IF(E6048="quarterly",DATE(IF(MONTH(H6048)&gt;=10,YEAR(H6048)+1,YEAR(H6048)),VLOOKUP(MONTH(H6048),index!$D$2:$G$13,3,0),DAY(H6048)),
IF(E6048="halfyearly",DATE(IF(MONTH(H6048)&gt;=7,YEAR(H6048)+1,YEAR(H6048)),VLOOKUP(MONTH(H6048),index!$D$2:$G$13,4,0),DAY(H6048)),
DATE(YEAR(H6048)+1,MONTH(H6048),DAY(H6048)))))-H6048))+H6048)</f>
        <v/>
      </c>
      <c r="J6048" s="9" t="str">
        <f t="shared" si="586"/>
        <v/>
      </c>
      <c r="K6048" s="11" t="str">
        <f t="shared" si="587"/>
        <v/>
      </c>
      <c r="L6048" s="11" t="str">
        <f t="shared" si="588"/>
        <v/>
      </c>
      <c r="M6048" s="11" t="str">
        <f>IF(A6048="","",VLOOKUP(E6048,index!$A$1:$B$6,2,0)*K6048*G6048)</f>
        <v/>
      </c>
      <c r="N6048" s="11" t="str">
        <f>IF(A6048="","",-PMT(G6048*VLOOKUP(E6048,index!$A$1:$B$6,2,0),C6048,F6048,0,0))</f>
        <v/>
      </c>
      <c r="O6048" s="11" t="str">
        <f t="shared" si="589"/>
        <v/>
      </c>
      <c r="P6048" s="11" t="str">
        <f t="shared" si="584"/>
        <v/>
      </c>
    </row>
    <row r="6049" spans="1:16" x14ac:dyDescent="0.25">
      <c r="A6049" s="9" t="str">
        <f>IF(A6048="","",IF(B6048&lt;C6048,A6048,IF(A6048=MAX('entry data'!$B$8:$B$507),"",A6048+1)))</f>
        <v/>
      </c>
      <c r="B6049" s="9" t="str">
        <f t="shared" si="585"/>
        <v/>
      </c>
      <c r="C6049" s="9" t="str">
        <f>IF(ISERROR(VLOOKUP(A6049,'entry data'!B:G,6,0)),"",VLOOKUP(A6049,'entry data'!B:G,6,0))</f>
        <v/>
      </c>
      <c r="D6049" s="9" t="str">
        <f>IF(ISERROR(VLOOKUP(A6049,'entry data'!B:C,2,0)),"",VLOOKUP(A6049,'entry data'!B:C,2,0))</f>
        <v/>
      </c>
      <c r="E6049" s="9" t="str">
        <f>IF(ISERROR(VLOOKUP(A6049,'entry data'!B:E,4,0)),"",VLOOKUP(A6049,'entry data'!B:E,4,0))</f>
        <v/>
      </c>
      <c r="F6049" s="11" t="str">
        <f>IF(A6049="","",IF(ISERROR(VLOOKUP(A6049,'entry data'!B:F,5,0)),"",VLOOKUP(A6049,'entry data'!B:F,5,0)))</f>
        <v/>
      </c>
      <c r="G6049" s="12" t="str">
        <f>IF(A6049="","",IF(ISERROR(VLOOKUP(A6049,'entry data'!B:I,8,0)),"",VLOOKUP(A6049,'entry data'!B:I,7,0)))</f>
        <v/>
      </c>
      <c r="H6049" s="13" t="str">
        <f>IF(A6049="","",IF(B6049=1,VLOOKUP(A6049,'entry data'!B:D,3,0),I6048))</f>
        <v/>
      </c>
      <c r="I6049" s="14" t="str">
        <f>IF(A6049="","",IF(E6049="weekly",7,IF(E6049="fortnightly",14,IF(E6049="monthly",DATE(IF(MONTH(H6049)=12,YEAR(H6049)+1,YEAR(H6049)),VLOOKUP(MONTH(H6049),index!$D$2:$G$13,2,0),DAY(H6049)),
IF(E6049="quarterly",DATE(IF(MONTH(H6049)&gt;=10,YEAR(H6049)+1,YEAR(H6049)),VLOOKUP(MONTH(H6049),index!$D$2:$G$13,3,0),DAY(H6049)),
IF(E6049="halfyearly",DATE(IF(MONTH(H6049)&gt;=7,YEAR(H6049)+1,YEAR(H6049)),VLOOKUP(MONTH(H6049),index!$D$2:$G$13,4,0),DAY(H6049)),
DATE(YEAR(H6049)+1,MONTH(H6049),DAY(H6049)))))-H6049))+H6049)</f>
        <v/>
      </c>
      <c r="J6049" s="9" t="str">
        <f t="shared" si="586"/>
        <v/>
      </c>
      <c r="K6049" s="11" t="str">
        <f t="shared" si="587"/>
        <v/>
      </c>
      <c r="L6049" s="11" t="str">
        <f t="shared" si="588"/>
        <v/>
      </c>
      <c r="M6049" s="11" t="str">
        <f>IF(A6049="","",VLOOKUP(E6049,index!$A$1:$B$6,2,0)*K6049*G6049)</f>
        <v/>
      </c>
      <c r="N6049" s="11" t="str">
        <f>IF(A6049="","",-PMT(G6049*VLOOKUP(E6049,index!$A$1:$B$6,2,0),C6049,F6049,0,0))</f>
        <v/>
      </c>
      <c r="O6049" s="11" t="str">
        <f t="shared" si="589"/>
        <v/>
      </c>
      <c r="P6049" s="11" t="str">
        <f t="shared" si="584"/>
        <v/>
      </c>
    </row>
    <row r="6050" spans="1:16" x14ac:dyDescent="0.25">
      <c r="A6050" s="9" t="str">
        <f>IF(A6049="","",IF(B6049&lt;C6049,A6049,IF(A6049=MAX('entry data'!$B$8:$B$507),"",A6049+1)))</f>
        <v/>
      </c>
      <c r="B6050" s="9" t="str">
        <f t="shared" si="585"/>
        <v/>
      </c>
      <c r="C6050" s="9" t="str">
        <f>IF(ISERROR(VLOOKUP(A6050,'entry data'!B:G,6,0)),"",VLOOKUP(A6050,'entry data'!B:G,6,0))</f>
        <v/>
      </c>
      <c r="D6050" s="9" t="str">
        <f>IF(ISERROR(VLOOKUP(A6050,'entry data'!B:C,2,0)),"",VLOOKUP(A6050,'entry data'!B:C,2,0))</f>
        <v/>
      </c>
      <c r="E6050" s="9" t="str">
        <f>IF(ISERROR(VLOOKUP(A6050,'entry data'!B:E,4,0)),"",VLOOKUP(A6050,'entry data'!B:E,4,0))</f>
        <v/>
      </c>
      <c r="F6050" s="11" t="str">
        <f>IF(A6050="","",IF(ISERROR(VLOOKUP(A6050,'entry data'!B:F,5,0)),"",VLOOKUP(A6050,'entry data'!B:F,5,0)))</f>
        <v/>
      </c>
      <c r="G6050" s="12" t="str">
        <f>IF(A6050="","",IF(ISERROR(VLOOKUP(A6050,'entry data'!B:I,8,0)),"",VLOOKUP(A6050,'entry data'!B:I,7,0)))</f>
        <v/>
      </c>
      <c r="H6050" s="13" t="str">
        <f>IF(A6050="","",IF(B6050=1,VLOOKUP(A6050,'entry data'!B:D,3,0),I6049))</f>
        <v/>
      </c>
      <c r="I6050" s="14" t="str">
        <f>IF(A6050="","",IF(E6050="weekly",7,IF(E6050="fortnightly",14,IF(E6050="monthly",DATE(IF(MONTH(H6050)=12,YEAR(H6050)+1,YEAR(H6050)),VLOOKUP(MONTH(H6050),index!$D$2:$G$13,2,0),DAY(H6050)),
IF(E6050="quarterly",DATE(IF(MONTH(H6050)&gt;=10,YEAR(H6050)+1,YEAR(H6050)),VLOOKUP(MONTH(H6050),index!$D$2:$G$13,3,0),DAY(H6050)),
IF(E6050="halfyearly",DATE(IF(MONTH(H6050)&gt;=7,YEAR(H6050)+1,YEAR(H6050)),VLOOKUP(MONTH(H6050),index!$D$2:$G$13,4,0),DAY(H6050)),
DATE(YEAR(H6050)+1,MONTH(H6050),DAY(H6050)))))-H6050))+H6050)</f>
        <v/>
      </c>
      <c r="J6050" s="9" t="str">
        <f t="shared" si="586"/>
        <v/>
      </c>
      <c r="K6050" s="11" t="str">
        <f t="shared" si="587"/>
        <v/>
      </c>
      <c r="L6050" s="11" t="str">
        <f t="shared" si="588"/>
        <v/>
      </c>
      <c r="M6050" s="11" t="str">
        <f>IF(A6050="","",VLOOKUP(E6050,index!$A$1:$B$6,2,0)*K6050*G6050)</f>
        <v/>
      </c>
      <c r="N6050" s="11" t="str">
        <f>IF(A6050="","",-PMT(G6050*VLOOKUP(E6050,index!$A$1:$B$6,2,0),C6050,F6050,0,0))</f>
        <v/>
      </c>
      <c r="O6050" s="11" t="str">
        <f t="shared" si="589"/>
        <v/>
      </c>
      <c r="P6050" s="11" t="str">
        <f t="shared" si="584"/>
        <v/>
      </c>
    </row>
    <row r="6051" spans="1:16" x14ac:dyDescent="0.25">
      <c r="A6051" s="9" t="str">
        <f>IF(A6050="","",IF(B6050&lt;C6050,A6050,IF(A6050=MAX('entry data'!$B$8:$B$507),"",A6050+1)))</f>
        <v/>
      </c>
      <c r="B6051" s="9" t="str">
        <f t="shared" si="585"/>
        <v/>
      </c>
      <c r="C6051" s="9" t="str">
        <f>IF(ISERROR(VLOOKUP(A6051,'entry data'!B:G,6,0)),"",VLOOKUP(A6051,'entry data'!B:G,6,0))</f>
        <v/>
      </c>
      <c r="D6051" s="9" t="str">
        <f>IF(ISERROR(VLOOKUP(A6051,'entry data'!B:C,2,0)),"",VLOOKUP(A6051,'entry data'!B:C,2,0))</f>
        <v/>
      </c>
      <c r="E6051" s="9" t="str">
        <f>IF(ISERROR(VLOOKUP(A6051,'entry data'!B:E,4,0)),"",VLOOKUP(A6051,'entry data'!B:E,4,0))</f>
        <v/>
      </c>
      <c r="F6051" s="11" t="str">
        <f>IF(A6051="","",IF(ISERROR(VLOOKUP(A6051,'entry data'!B:F,5,0)),"",VLOOKUP(A6051,'entry data'!B:F,5,0)))</f>
        <v/>
      </c>
      <c r="G6051" s="12" t="str">
        <f>IF(A6051="","",IF(ISERROR(VLOOKUP(A6051,'entry data'!B:I,8,0)),"",VLOOKUP(A6051,'entry data'!B:I,7,0)))</f>
        <v/>
      </c>
      <c r="H6051" s="13" t="str">
        <f>IF(A6051="","",IF(B6051=1,VLOOKUP(A6051,'entry data'!B:D,3,0),I6050))</f>
        <v/>
      </c>
      <c r="I6051" s="14" t="str">
        <f>IF(A6051="","",IF(E6051="weekly",7,IF(E6051="fortnightly",14,IF(E6051="monthly",DATE(IF(MONTH(H6051)=12,YEAR(H6051)+1,YEAR(H6051)),VLOOKUP(MONTH(H6051),index!$D$2:$G$13,2,0),DAY(H6051)),
IF(E6051="quarterly",DATE(IF(MONTH(H6051)&gt;=10,YEAR(H6051)+1,YEAR(H6051)),VLOOKUP(MONTH(H6051),index!$D$2:$G$13,3,0),DAY(H6051)),
IF(E6051="halfyearly",DATE(IF(MONTH(H6051)&gt;=7,YEAR(H6051)+1,YEAR(H6051)),VLOOKUP(MONTH(H6051),index!$D$2:$G$13,4,0),DAY(H6051)),
DATE(YEAR(H6051)+1,MONTH(H6051),DAY(H6051)))))-H6051))+H6051)</f>
        <v/>
      </c>
      <c r="J6051" s="9" t="str">
        <f t="shared" si="586"/>
        <v/>
      </c>
      <c r="K6051" s="11" t="str">
        <f t="shared" si="587"/>
        <v/>
      </c>
      <c r="L6051" s="11" t="str">
        <f t="shared" si="588"/>
        <v/>
      </c>
      <c r="M6051" s="11" t="str">
        <f>IF(A6051="","",VLOOKUP(E6051,index!$A$1:$B$6,2,0)*K6051*G6051)</f>
        <v/>
      </c>
      <c r="N6051" s="11" t="str">
        <f>IF(A6051="","",-PMT(G6051*VLOOKUP(E6051,index!$A$1:$B$6,2,0),C6051,F6051,0,0))</f>
        <v/>
      </c>
      <c r="O6051" s="11" t="str">
        <f t="shared" si="589"/>
        <v/>
      </c>
      <c r="P6051" s="11" t="str">
        <f t="shared" si="584"/>
        <v/>
      </c>
    </row>
    <row r="6052" spans="1:16" x14ac:dyDescent="0.25">
      <c r="A6052" s="9" t="str">
        <f>IF(A6051="","",IF(B6051&lt;C6051,A6051,IF(A6051=MAX('entry data'!$B$8:$B$507),"",A6051+1)))</f>
        <v/>
      </c>
      <c r="B6052" s="9" t="str">
        <f t="shared" si="585"/>
        <v/>
      </c>
      <c r="C6052" s="9" t="str">
        <f>IF(ISERROR(VLOOKUP(A6052,'entry data'!B:G,6,0)),"",VLOOKUP(A6052,'entry data'!B:G,6,0))</f>
        <v/>
      </c>
      <c r="D6052" s="9" t="str">
        <f>IF(ISERROR(VLOOKUP(A6052,'entry data'!B:C,2,0)),"",VLOOKUP(A6052,'entry data'!B:C,2,0))</f>
        <v/>
      </c>
      <c r="E6052" s="9" t="str">
        <f>IF(ISERROR(VLOOKUP(A6052,'entry data'!B:E,4,0)),"",VLOOKUP(A6052,'entry data'!B:E,4,0))</f>
        <v/>
      </c>
      <c r="F6052" s="11" t="str">
        <f>IF(A6052="","",IF(ISERROR(VLOOKUP(A6052,'entry data'!B:F,5,0)),"",VLOOKUP(A6052,'entry data'!B:F,5,0)))</f>
        <v/>
      </c>
      <c r="G6052" s="12" t="str">
        <f>IF(A6052="","",IF(ISERROR(VLOOKUP(A6052,'entry data'!B:I,8,0)),"",VLOOKUP(A6052,'entry data'!B:I,7,0)))</f>
        <v/>
      </c>
      <c r="H6052" s="13" t="str">
        <f>IF(A6052="","",IF(B6052=1,VLOOKUP(A6052,'entry data'!B:D,3,0),I6051))</f>
        <v/>
      </c>
      <c r="I6052" s="14" t="str">
        <f>IF(A6052="","",IF(E6052="weekly",7,IF(E6052="fortnightly",14,IF(E6052="monthly",DATE(IF(MONTH(H6052)=12,YEAR(H6052)+1,YEAR(H6052)),VLOOKUP(MONTH(H6052),index!$D$2:$G$13,2,0),DAY(H6052)),
IF(E6052="quarterly",DATE(IF(MONTH(H6052)&gt;=10,YEAR(H6052)+1,YEAR(H6052)),VLOOKUP(MONTH(H6052),index!$D$2:$G$13,3,0),DAY(H6052)),
IF(E6052="halfyearly",DATE(IF(MONTH(H6052)&gt;=7,YEAR(H6052)+1,YEAR(H6052)),VLOOKUP(MONTH(H6052),index!$D$2:$G$13,4,0),DAY(H6052)),
DATE(YEAR(H6052)+1,MONTH(H6052),DAY(H6052)))))-H6052))+H6052)</f>
        <v/>
      </c>
      <c r="J6052" s="9" t="str">
        <f t="shared" si="586"/>
        <v/>
      </c>
      <c r="K6052" s="11" t="str">
        <f t="shared" si="587"/>
        <v/>
      </c>
      <c r="L6052" s="11" t="str">
        <f t="shared" si="588"/>
        <v/>
      </c>
      <c r="M6052" s="11" t="str">
        <f>IF(A6052="","",VLOOKUP(E6052,index!$A$1:$B$6,2,0)*K6052*G6052)</f>
        <v/>
      </c>
      <c r="N6052" s="11" t="str">
        <f>IF(A6052="","",-PMT(G6052*VLOOKUP(E6052,index!$A$1:$B$6,2,0),C6052,F6052,0,0))</f>
        <v/>
      </c>
      <c r="O6052" s="11" t="str">
        <f t="shared" si="589"/>
        <v/>
      </c>
      <c r="P6052" s="11" t="str">
        <f t="shared" si="584"/>
        <v/>
      </c>
    </row>
    <row r="6053" spans="1:16" x14ac:dyDescent="0.25">
      <c r="A6053" s="9" t="str">
        <f>IF(A6052="","",IF(B6052&lt;C6052,A6052,IF(A6052=MAX('entry data'!$B$8:$B$507),"",A6052+1)))</f>
        <v/>
      </c>
      <c r="B6053" s="9" t="str">
        <f t="shared" si="585"/>
        <v/>
      </c>
      <c r="C6053" s="9" t="str">
        <f>IF(ISERROR(VLOOKUP(A6053,'entry data'!B:G,6,0)),"",VLOOKUP(A6053,'entry data'!B:G,6,0))</f>
        <v/>
      </c>
      <c r="D6053" s="9" t="str">
        <f>IF(ISERROR(VLOOKUP(A6053,'entry data'!B:C,2,0)),"",VLOOKUP(A6053,'entry data'!B:C,2,0))</f>
        <v/>
      </c>
      <c r="E6053" s="9" t="str">
        <f>IF(ISERROR(VLOOKUP(A6053,'entry data'!B:E,4,0)),"",VLOOKUP(A6053,'entry data'!B:E,4,0))</f>
        <v/>
      </c>
      <c r="F6053" s="11" t="str">
        <f>IF(A6053="","",IF(ISERROR(VLOOKUP(A6053,'entry data'!B:F,5,0)),"",VLOOKUP(A6053,'entry data'!B:F,5,0)))</f>
        <v/>
      </c>
      <c r="G6053" s="12" t="str">
        <f>IF(A6053="","",IF(ISERROR(VLOOKUP(A6053,'entry data'!B:I,8,0)),"",VLOOKUP(A6053,'entry data'!B:I,7,0)))</f>
        <v/>
      </c>
      <c r="H6053" s="13" t="str">
        <f>IF(A6053="","",IF(B6053=1,VLOOKUP(A6053,'entry data'!B:D,3,0),I6052))</f>
        <v/>
      </c>
      <c r="I6053" s="14" t="str">
        <f>IF(A6053="","",IF(E6053="weekly",7,IF(E6053="fortnightly",14,IF(E6053="monthly",DATE(IF(MONTH(H6053)=12,YEAR(H6053)+1,YEAR(H6053)),VLOOKUP(MONTH(H6053),index!$D$2:$G$13,2,0),DAY(H6053)),
IF(E6053="quarterly",DATE(IF(MONTH(H6053)&gt;=10,YEAR(H6053)+1,YEAR(H6053)),VLOOKUP(MONTH(H6053),index!$D$2:$G$13,3,0),DAY(H6053)),
IF(E6053="halfyearly",DATE(IF(MONTH(H6053)&gt;=7,YEAR(H6053)+1,YEAR(H6053)),VLOOKUP(MONTH(H6053),index!$D$2:$G$13,4,0),DAY(H6053)),
DATE(YEAR(H6053)+1,MONTH(H6053),DAY(H6053)))))-H6053))+H6053)</f>
        <v/>
      </c>
      <c r="J6053" s="9" t="str">
        <f t="shared" si="586"/>
        <v/>
      </c>
      <c r="K6053" s="11" t="str">
        <f t="shared" si="587"/>
        <v/>
      </c>
      <c r="L6053" s="11" t="str">
        <f t="shared" si="588"/>
        <v/>
      </c>
      <c r="M6053" s="11" t="str">
        <f>IF(A6053="","",VLOOKUP(E6053,index!$A$1:$B$6,2,0)*K6053*G6053)</f>
        <v/>
      </c>
      <c r="N6053" s="11" t="str">
        <f>IF(A6053="","",-PMT(G6053*VLOOKUP(E6053,index!$A$1:$B$6,2,0),C6053,F6053,0,0))</f>
        <v/>
      </c>
      <c r="O6053" s="11" t="str">
        <f t="shared" si="589"/>
        <v/>
      </c>
      <c r="P6053" s="11" t="str">
        <f t="shared" si="584"/>
        <v/>
      </c>
    </row>
    <row r="6054" spans="1:16" x14ac:dyDescent="0.25">
      <c r="A6054" s="9" t="str">
        <f>IF(A6053="","",IF(B6053&lt;C6053,A6053,IF(A6053=MAX('entry data'!$B$8:$B$507),"",A6053+1)))</f>
        <v/>
      </c>
      <c r="B6054" s="9" t="str">
        <f t="shared" si="585"/>
        <v/>
      </c>
      <c r="C6054" s="9" t="str">
        <f>IF(ISERROR(VLOOKUP(A6054,'entry data'!B:G,6,0)),"",VLOOKUP(A6054,'entry data'!B:G,6,0))</f>
        <v/>
      </c>
      <c r="D6054" s="9" t="str">
        <f>IF(ISERROR(VLOOKUP(A6054,'entry data'!B:C,2,0)),"",VLOOKUP(A6054,'entry data'!B:C,2,0))</f>
        <v/>
      </c>
      <c r="E6054" s="9" t="str">
        <f>IF(ISERROR(VLOOKUP(A6054,'entry data'!B:E,4,0)),"",VLOOKUP(A6054,'entry data'!B:E,4,0))</f>
        <v/>
      </c>
      <c r="F6054" s="11" t="str">
        <f>IF(A6054="","",IF(ISERROR(VLOOKUP(A6054,'entry data'!B:F,5,0)),"",VLOOKUP(A6054,'entry data'!B:F,5,0)))</f>
        <v/>
      </c>
      <c r="G6054" s="12" t="str">
        <f>IF(A6054="","",IF(ISERROR(VLOOKUP(A6054,'entry data'!B:I,8,0)),"",VLOOKUP(A6054,'entry data'!B:I,7,0)))</f>
        <v/>
      </c>
      <c r="H6054" s="13" t="str">
        <f>IF(A6054="","",IF(B6054=1,VLOOKUP(A6054,'entry data'!B:D,3,0),I6053))</f>
        <v/>
      </c>
      <c r="I6054" s="14" t="str">
        <f>IF(A6054="","",IF(E6054="weekly",7,IF(E6054="fortnightly",14,IF(E6054="monthly",DATE(IF(MONTH(H6054)=12,YEAR(H6054)+1,YEAR(H6054)),VLOOKUP(MONTH(H6054),index!$D$2:$G$13,2,0),DAY(H6054)),
IF(E6054="quarterly",DATE(IF(MONTH(H6054)&gt;=10,YEAR(H6054)+1,YEAR(H6054)),VLOOKUP(MONTH(H6054),index!$D$2:$G$13,3,0),DAY(H6054)),
IF(E6054="halfyearly",DATE(IF(MONTH(H6054)&gt;=7,YEAR(H6054)+1,YEAR(H6054)),VLOOKUP(MONTH(H6054),index!$D$2:$G$13,4,0),DAY(H6054)),
DATE(YEAR(H6054)+1,MONTH(H6054),DAY(H6054)))))-H6054))+H6054)</f>
        <v/>
      </c>
      <c r="J6054" s="9" t="str">
        <f t="shared" si="586"/>
        <v/>
      </c>
      <c r="K6054" s="11" t="str">
        <f t="shared" si="587"/>
        <v/>
      </c>
      <c r="L6054" s="11" t="str">
        <f t="shared" si="588"/>
        <v/>
      </c>
      <c r="M6054" s="11" t="str">
        <f>IF(A6054="","",VLOOKUP(E6054,index!$A$1:$B$6,2,0)*K6054*G6054)</f>
        <v/>
      </c>
      <c r="N6054" s="11" t="str">
        <f>IF(A6054="","",-PMT(G6054*VLOOKUP(E6054,index!$A$1:$B$6,2,0),C6054,F6054,0,0))</f>
        <v/>
      </c>
      <c r="O6054" s="11" t="str">
        <f t="shared" si="589"/>
        <v/>
      </c>
      <c r="P6054" s="11" t="str">
        <f t="shared" si="584"/>
        <v/>
      </c>
    </row>
    <row r="6055" spans="1:16" x14ac:dyDescent="0.25">
      <c r="A6055" s="9" t="str">
        <f>IF(A6054="","",IF(B6054&lt;C6054,A6054,IF(A6054=MAX('entry data'!$B$8:$B$507),"",A6054+1)))</f>
        <v/>
      </c>
      <c r="B6055" s="9" t="str">
        <f t="shared" si="585"/>
        <v/>
      </c>
      <c r="C6055" s="9" t="str">
        <f>IF(ISERROR(VLOOKUP(A6055,'entry data'!B:G,6,0)),"",VLOOKUP(A6055,'entry data'!B:G,6,0))</f>
        <v/>
      </c>
      <c r="D6055" s="9" t="str">
        <f>IF(ISERROR(VLOOKUP(A6055,'entry data'!B:C,2,0)),"",VLOOKUP(A6055,'entry data'!B:C,2,0))</f>
        <v/>
      </c>
      <c r="E6055" s="9" t="str">
        <f>IF(ISERROR(VLOOKUP(A6055,'entry data'!B:E,4,0)),"",VLOOKUP(A6055,'entry data'!B:E,4,0))</f>
        <v/>
      </c>
      <c r="F6055" s="11" t="str">
        <f>IF(A6055="","",IF(ISERROR(VLOOKUP(A6055,'entry data'!B:F,5,0)),"",VLOOKUP(A6055,'entry data'!B:F,5,0)))</f>
        <v/>
      </c>
      <c r="G6055" s="12" t="str">
        <f>IF(A6055="","",IF(ISERROR(VLOOKUP(A6055,'entry data'!B:I,8,0)),"",VLOOKUP(A6055,'entry data'!B:I,7,0)))</f>
        <v/>
      </c>
      <c r="H6055" s="13" t="str">
        <f>IF(A6055="","",IF(B6055=1,VLOOKUP(A6055,'entry data'!B:D,3,0),I6054))</f>
        <v/>
      </c>
      <c r="I6055" s="14" t="str">
        <f>IF(A6055="","",IF(E6055="weekly",7,IF(E6055="fortnightly",14,IF(E6055="monthly",DATE(IF(MONTH(H6055)=12,YEAR(H6055)+1,YEAR(H6055)),VLOOKUP(MONTH(H6055),index!$D$2:$G$13,2,0),DAY(H6055)),
IF(E6055="quarterly",DATE(IF(MONTH(H6055)&gt;=10,YEAR(H6055)+1,YEAR(H6055)),VLOOKUP(MONTH(H6055),index!$D$2:$G$13,3,0),DAY(H6055)),
IF(E6055="halfyearly",DATE(IF(MONTH(H6055)&gt;=7,YEAR(H6055)+1,YEAR(H6055)),VLOOKUP(MONTH(H6055),index!$D$2:$G$13,4,0),DAY(H6055)),
DATE(YEAR(H6055)+1,MONTH(H6055),DAY(H6055)))))-H6055))+H6055)</f>
        <v/>
      </c>
      <c r="J6055" s="9" t="str">
        <f t="shared" si="586"/>
        <v/>
      </c>
      <c r="K6055" s="11" t="str">
        <f t="shared" si="587"/>
        <v/>
      </c>
      <c r="L6055" s="11" t="str">
        <f t="shared" si="588"/>
        <v/>
      </c>
      <c r="M6055" s="11" t="str">
        <f>IF(A6055="","",VLOOKUP(E6055,index!$A$1:$B$6,2,0)*K6055*G6055)</f>
        <v/>
      </c>
      <c r="N6055" s="11" t="str">
        <f>IF(A6055="","",-PMT(G6055*VLOOKUP(E6055,index!$A$1:$B$6,2,0),C6055,F6055,0,0))</f>
        <v/>
      </c>
      <c r="O6055" s="11" t="str">
        <f t="shared" si="589"/>
        <v/>
      </c>
      <c r="P6055" s="11" t="str">
        <f t="shared" si="584"/>
        <v/>
      </c>
    </row>
    <row r="6056" spans="1:16" x14ac:dyDescent="0.25">
      <c r="A6056" s="9" t="str">
        <f>IF(A6055="","",IF(B6055&lt;C6055,A6055,IF(A6055=MAX('entry data'!$B$8:$B$507),"",A6055+1)))</f>
        <v/>
      </c>
      <c r="B6056" s="9" t="str">
        <f t="shared" si="585"/>
        <v/>
      </c>
      <c r="C6056" s="9" t="str">
        <f>IF(ISERROR(VLOOKUP(A6056,'entry data'!B:G,6,0)),"",VLOOKUP(A6056,'entry data'!B:G,6,0))</f>
        <v/>
      </c>
      <c r="D6056" s="9" t="str">
        <f>IF(ISERROR(VLOOKUP(A6056,'entry data'!B:C,2,0)),"",VLOOKUP(A6056,'entry data'!B:C,2,0))</f>
        <v/>
      </c>
      <c r="E6056" s="9" t="str">
        <f>IF(ISERROR(VLOOKUP(A6056,'entry data'!B:E,4,0)),"",VLOOKUP(A6056,'entry data'!B:E,4,0))</f>
        <v/>
      </c>
      <c r="F6056" s="11" t="str">
        <f>IF(A6056="","",IF(ISERROR(VLOOKUP(A6056,'entry data'!B:F,5,0)),"",VLOOKUP(A6056,'entry data'!B:F,5,0)))</f>
        <v/>
      </c>
      <c r="G6056" s="12" t="str">
        <f>IF(A6056="","",IF(ISERROR(VLOOKUP(A6056,'entry data'!B:I,8,0)),"",VLOOKUP(A6056,'entry data'!B:I,7,0)))</f>
        <v/>
      </c>
      <c r="H6056" s="13" t="str">
        <f>IF(A6056="","",IF(B6056=1,VLOOKUP(A6056,'entry data'!B:D,3,0),I6055))</f>
        <v/>
      </c>
      <c r="I6056" s="14" t="str">
        <f>IF(A6056="","",IF(E6056="weekly",7,IF(E6056="fortnightly",14,IF(E6056="monthly",DATE(IF(MONTH(H6056)=12,YEAR(H6056)+1,YEAR(H6056)),VLOOKUP(MONTH(H6056),index!$D$2:$G$13,2,0),DAY(H6056)),
IF(E6056="quarterly",DATE(IF(MONTH(H6056)&gt;=10,YEAR(H6056)+1,YEAR(H6056)),VLOOKUP(MONTH(H6056),index!$D$2:$G$13,3,0),DAY(H6056)),
IF(E6056="halfyearly",DATE(IF(MONTH(H6056)&gt;=7,YEAR(H6056)+1,YEAR(H6056)),VLOOKUP(MONTH(H6056),index!$D$2:$G$13,4,0),DAY(H6056)),
DATE(YEAR(H6056)+1,MONTH(H6056),DAY(H6056)))))-H6056))+H6056)</f>
        <v/>
      </c>
      <c r="J6056" s="9" t="str">
        <f t="shared" si="586"/>
        <v/>
      </c>
      <c r="K6056" s="11" t="str">
        <f t="shared" si="587"/>
        <v/>
      </c>
      <c r="L6056" s="11" t="str">
        <f t="shared" si="588"/>
        <v/>
      </c>
      <c r="M6056" s="11" t="str">
        <f>IF(A6056="","",VLOOKUP(E6056,index!$A$1:$B$6,2,0)*K6056*G6056)</f>
        <v/>
      </c>
      <c r="N6056" s="11" t="str">
        <f>IF(A6056="","",-PMT(G6056*VLOOKUP(E6056,index!$A$1:$B$6,2,0),C6056,F6056,0,0))</f>
        <v/>
      </c>
      <c r="O6056" s="11" t="str">
        <f t="shared" si="589"/>
        <v/>
      </c>
      <c r="P6056" s="11" t="str">
        <f t="shared" si="584"/>
        <v/>
      </c>
    </row>
    <row r="6057" spans="1:16" x14ac:dyDescent="0.25">
      <c r="A6057" s="9" t="str">
        <f>IF(A6056="","",IF(B6056&lt;C6056,A6056,IF(A6056=MAX('entry data'!$B$8:$B$507),"",A6056+1)))</f>
        <v/>
      </c>
      <c r="B6057" s="9" t="str">
        <f t="shared" si="585"/>
        <v/>
      </c>
      <c r="C6057" s="9" t="str">
        <f>IF(ISERROR(VLOOKUP(A6057,'entry data'!B:G,6,0)),"",VLOOKUP(A6057,'entry data'!B:G,6,0))</f>
        <v/>
      </c>
      <c r="D6057" s="9" t="str">
        <f>IF(ISERROR(VLOOKUP(A6057,'entry data'!B:C,2,0)),"",VLOOKUP(A6057,'entry data'!B:C,2,0))</f>
        <v/>
      </c>
      <c r="E6057" s="9" t="str">
        <f>IF(ISERROR(VLOOKUP(A6057,'entry data'!B:E,4,0)),"",VLOOKUP(A6057,'entry data'!B:E,4,0))</f>
        <v/>
      </c>
      <c r="F6057" s="11" t="str">
        <f>IF(A6057="","",IF(ISERROR(VLOOKUP(A6057,'entry data'!B:F,5,0)),"",VLOOKUP(A6057,'entry data'!B:F,5,0)))</f>
        <v/>
      </c>
      <c r="G6057" s="12" t="str">
        <f>IF(A6057="","",IF(ISERROR(VLOOKUP(A6057,'entry data'!B:I,8,0)),"",VLOOKUP(A6057,'entry data'!B:I,7,0)))</f>
        <v/>
      </c>
      <c r="H6057" s="13" t="str">
        <f>IF(A6057="","",IF(B6057=1,VLOOKUP(A6057,'entry data'!B:D,3,0),I6056))</f>
        <v/>
      </c>
      <c r="I6057" s="14" t="str">
        <f>IF(A6057="","",IF(E6057="weekly",7,IF(E6057="fortnightly",14,IF(E6057="monthly",DATE(IF(MONTH(H6057)=12,YEAR(H6057)+1,YEAR(H6057)),VLOOKUP(MONTH(H6057),index!$D$2:$G$13,2,0),DAY(H6057)),
IF(E6057="quarterly",DATE(IF(MONTH(H6057)&gt;=10,YEAR(H6057)+1,YEAR(H6057)),VLOOKUP(MONTH(H6057),index!$D$2:$G$13,3,0),DAY(H6057)),
IF(E6057="halfyearly",DATE(IF(MONTH(H6057)&gt;=7,YEAR(H6057)+1,YEAR(H6057)),VLOOKUP(MONTH(H6057),index!$D$2:$G$13,4,0),DAY(H6057)),
DATE(YEAR(H6057)+1,MONTH(H6057),DAY(H6057)))))-H6057))+H6057)</f>
        <v/>
      </c>
      <c r="J6057" s="9" t="str">
        <f t="shared" si="586"/>
        <v/>
      </c>
      <c r="K6057" s="11" t="str">
        <f t="shared" si="587"/>
        <v/>
      </c>
      <c r="L6057" s="11" t="str">
        <f t="shared" si="588"/>
        <v/>
      </c>
      <c r="M6057" s="11" t="str">
        <f>IF(A6057="","",VLOOKUP(E6057,index!$A$1:$B$6,2,0)*K6057*G6057)</f>
        <v/>
      </c>
      <c r="N6057" s="11" t="str">
        <f>IF(A6057="","",-PMT(G6057*VLOOKUP(E6057,index!$A$1:$B$6,2,0),C6057,F6057,0,0))</f>
        <v/>
      </c>
      <c r="O6057" s="11" t="str">
        <f t="shared" si="589"/>
        <v/>
      </c>
      <c r="P6057" s="11" t="str">
        <f t="shared" si="584"/>
        <v/>
      </c>
    </row>
    <row r="6058" spans="1:16" x14ac:dyDescent="0.25">
      <c r="A6058" s="9" t="str">
        <f>IF(A6057="","",IF(B6057&lt;C6057,A6057,IF(A6057=MAX('entry data'!$B$8:$B$507),"",A6057+1)))</f>
        <v/>
      </c>
      <c r="B6058" s="9" t="str">
        <f t="shared" si="585"/>
        <v/>
      </c>
      <c r="C6058" s="9" t="str">
        <f>IF(ISERROR(VLOOKUP(A6058,'entry data'!B:G,6,0)),"",VLOOKUP(A6058,'entry data'!B:G,6,0))</f>
        <v/>
      </c>
      <c r="D6058" s="9" t="str">
        <f>IF(ISERROR(VLOOKUP(A6058,'entry data'!B:C,2,0)),"",VLOOKUP(A6058,'entry data'!B:C,2,0))</f>
        <v/>
      </c>
      <c r="E6058" s="9" t="str">
        <f>IF(ISERROR(VLOOKUP(A6058,'entry data'!B:E,4,0)),"",VLOOKUP(A6058,'entry data'!B:E,4,0))</f>
        <v/>
      </c>
      <c r="F6058" s="11" t="str">
        <f>IF(A6058="","",IF(ISERROR(VLOOKUP(A6058,'entry data'!B:F,5,0)),"",VLOOKUP(A6058,'entry data'!B:F,5,0)))</f>
        <v/>
      </c>
      <c r="G6058" s="12" t="str">
        <f>IF(A6058="","",IF(ISERROR(VLOOKUP(A6058,'entry data'!B:I,8,0)),"",VLOOKUP(A6058,'entry data'!B:I,7,0)))</f>
        <v/>
      </c>
      <c r="H6058" s="13" t="str">
        <f>IF(A6058="","",IF(B6058=1,VLOOKUP(A6058,'entry data'!B:D,3,0),I6057))</f>
        <v/>
      </c>
      <c r="I6058" s="14" t="str">
        <f>IF(A6058="","",IF(E6058="weekly",7,IF(E6058="fortnightly",14,IF(E6058="monthly",DATE(IF(MONTH(H6058)=12,YEAR(H6058)+1,YEAR(H6058)),VLOOKUP(MONTH(H6058),index!$D$2:$G$13,2,0),DAY(H6058)),
IF(E6058="quarterly",DATE(IF(MONTH(H6058)&gt;=10,YEAR(H6058)+1,YEAR(H6058)),VLOOKUP(MONTH(H6058),index!$D$2:$G$13,3,0),DAY(H6058)),
IF(E6058="halfyearly",DATE(IF(MONTH(H6058)&gt;=7,YEAR(H6058)+1,YEAR(H6058)),VLOOKUP(MONTH(H6058),index!$D$2:$G$13,4,0),DAY(H6058)),
DATE(YEAR(H6058)+1,MONTH(H6058),DAY(H6058)))))-H6058))+H6058)</f>
        <v/>
      </c>
      <c r="J6058" s="9" t="str">
        <f t="shared" si="586"/>
        <v/>
      </c>
      <c r="K6058" s="11" t="str">
        <f t="shared" si="587"/>
        <v/>
      </c>
      <c r="L6058" s="11" t="str">
        <f t="shared" si="588"/>
        <v/>
      </c>
      <c r="M6058" s="11" t="str">
        <f>IF(A6058="","",VLOOKUP(E6058,index!$A$1:$B$6,2,0)*K6058*G6058)</f>
        <v/>
      </c>
      <c r="N6058" s="11" t="str">
        <f>IF(A6058="","",-PMT(G6058*VLOOKUP(E6058,index!$A$1:$B$6,2,0),C6058,F6058,0,0))</f>
        <v/>
      </c>
      <c r="O6058" s="11" t="str">
        <f t="shared" si="589"/>
        <v/>
      </c>
      <c r="P6058" s="11" t="str">
        <f t="shared" si="584"/>
        <v/>
      </c>
    </row>
    <row r="6059" spans="1:16" x14ac:dyDescent="0.25">
      <c r="A6059" s="9" t="str">
        <f>IF(A6058="","",IF(B6058&lt;C6058,A6058,IF(A6058=MAX('entry data'!$B$8:$B$507),"",A6058+1)))</f>
        <v/>
      </c>
      <c r="B6059" s="9" t="str">
        <f t="shared" si="585"/>
        <v/>
      </c>
      <c r="C6059" s="9" t="str">
        <f>IF(ISERROR(VLOOKUP(A6059,'entry data'!B:G,6,0)),"",VLOOKUP(A6059,'entry data'!B:G,6,0))</f>
        <v/>
      </c>
      <c r="D6059" s="9" t="str">
        <f>IF(ISERROR(VLOOKUP(A6059,'entry data'!B:C,2,0)),"",VLOOKUP(A6059,'entry data'!B:C,2,0))</f>
        <v/>
      </c>
      <c r="E6059" s="9" t="str">
        <f>IF(ISERROR(VLOOKUP(A6059,'entry data'!B:E,4,0)),"",VLOOKUP(A6059,'entry data'!B:E,4,0))</f>
        <v/>
      </c>
      <c r="F6059" s="11" t="str">
        <f>IF(A6059="","",IF(ISERROR(VLOOKUP(A6059,'entry data'!B:F,5,0)),"",VLOOKUP(A6059,'entry data'!B:F,5,0)))</f>
        <v/>
      </c>
      <c r="G6059" s="12" t="str">
        <f>IF(A6059="","",IF(ISERROR(VLOOKUP(A6059,'entry data'!B:I,8,0)),"",VLOOKUP(A6059,'entry data'!B:I,7,0)))</f>
        <v/>
      </c>
      <c r="H6059" s="13" t="str">
        <f>IF(A6059="","",IF(B6059=1,VLOOKUP(A6059,'entry data'!B:D,3,0),I6058))</f>
        <v/>
      </c>
      <c r="I6059" s="14" t="str">
        <f>IF(A6059="","",IF(E6059="weekly",7,IF(E6059="fortnightly",14,IF(E6059="monthly",DATE(IF(MONTH(H6059)=12,YEAR(H6059)+1,YEAR(H6059)),VLOOKUP(MONTH(H6059),index!$D$2:$G$13,2,0),DAY(H6059)),
IF(E6059="quarterly",DATE(IF(MONTH(H6059)&gt;=10,YEAR(H6059)+1,YEAR(H6059)),VLOOKUP(MONTH(H6059),index!$D$2:$G$13,3,0),DAY(H6059)),
IF(E6059="halfyearly",DATE(IF(MONTH(H6059)&gt;=7,YEAR(H6059)+1,YEAR(H6059)),VLOOKUP(MONTH(H6059),index!$D$2:$G$13,4,0),DAY(H6059)),
DATE(YEAR(H6059)+1,MONTH(H6059),DAY(H6059)))))-H6059))+H6059)</f>
        <v/>
      </c>
      <c r="J6059" s="9" t="str">
        <f t="shared" si="586"/>
        <v/>
      </c>
      <c r="K6059" s="11" t="str">
        <f t="shared" si="587"/>
        <v/>
      </c>
      <c r="L6059" s="11" t="str">
        <f t="shared" si="588"/>
        <v/>
      </c>
      <c r="M6059" s="11" t="str">
        <f>IF(A6059="","",VLOOKUP(E6059,index!$A$1:$B$6,2,0)*K6059*G6059)</f>
        <v/>
      </c>
      <c r="N6059" s="11" t="str">
        <f>IF(A6059="","",-PMT(G6059*VLOOKUP(E6059,index!$A$1:$B$6,2,0),C6059,F6059,0,0))</f>
        <v/>
      </c>
      <c r="O6059" s="11" t="str">
        <f t="shared" si="589"/>
        <v/>
      </c>
      <c r="P6059" s="11" t="str">
        <f t="shared" si="584"/>
        <v/>
      </c>
    </row>
    <row r="6060" spans="1:16" x14ac:dyDescent="0.25">
      <c r="A6060" s="9" t="str">
        <f>IF(A6059="","",IF(B6059&lt;C6059,A6059,IF(A6059=MAX('entry data'!$B$8:$B$507),"",A6059+1)))</f>
        <v/>
      </c>
      <c r="B6060" s="9" t="str">
        <f t="shared" si="585"/>
        <v/>
      </c>
      <c r="C6060" s="9" t="str">
        <f>IF(ISERROR(VLOOKUP(A6060,'entry data'!B:G,6,0)),"",VLOOKUP(A6060,'entry data'!B:G,6,0))</f>
        <v/>
      </c>
      <c r="D6060" s="9" t="str">
        <f>IF(ISERROR(VLOOKUP(A6060,'entry data'!B:C,2,0)),"",VLOOKUP(A6060,'entry data'!B:C,2,0))</f>
        <v/>
      </c>
      <c r="E6060" s="9" t="str">
        <f>IF(ISERROR(VLOOKUP(A6060,'entry data'!B:E,4,0)),"",VLOOKUP(A6060,'entry data'!B:E,4,0))</f>
        <v/>
      </c>
      <c r="F6060" s="11" t="str">
        <f>IF(A6060="","",IF(ISERROR(VLOOKUP(A6060,'entry data'!B:F,5,0)),"",VLOOKUP(A6060,'entry data'!B:F,5,0)))</f>
        <v/>
      </c>
      <c r="G6060" s="12" t="str">
        <f>IF(A6060="","",IF(ISERROR(VLOOKUP(A6060,'entry data'!B:I,8,0)),"",VLOOKUP(A6060,'entry data'!B:I,7,0)))</f>
        <v/>
      </c>
      <c r="H6060" s="13" t="str">
        <f>IF(A6060="","",IF(B6060=1,VLOOKUP(A6060,'entry data'!B:D,3,0),I6059))</f>
        <v/>
      </c>
      <c r="I6060" s="14" t="str">
        <f>IF(A6060="","",IF(E6060="weekly",7,IF(E6060="fortnightly",14,IF(E6060="monthly",DATE(IF(MONTH(H6060)=12,YEAR(H6060)+1,YEAR(H6060)),VLOOKUP(MONTH(H6060),index!$D$2:$G$13,2,0),DAY(H6060)),
IF(E6060="quarterly",DATE(IF(MONTH(H6060)&gt;=10,YEAR(H6060)+1,YEAR(H6060)),VLOOKUP(MONTH(H6060),index!$D$2:$G$13,3,0),DAY(H6060)),
IF(E6060="halfyearly",DATE(IF(MONTH(H6060)&gt;=7,YEAR(H6060)+1,YEAR(H6060)),VLOOKUP(MONTH(H6060),index!$D$2:$G$13,4,0),DAY(H6060)),
DATE(YEAR(H6060)+1,MONTH(H6060),DAY(H6060)))))-H6060))+H6060)</f>
        <v/>
      </c>
      <c r="J6060" s="9" t="str">
        <f t="shared" si="586"/>
        <v/>
      </c>
      <c r="K6060" s="11" t="str">
        <f t="shared" si="587"/>
        <v/>
      </c>
      <c r="L6060" s="11" t="str">
        <f t="shared" si="588"/>
        <v/>
      </c>
      <c r="M6060" s="11" t="str">
        <f>IF(A6060="","",VLOOKUP(E6060,index!$A$1:$B$6,2,0)*K6060*G6060)</f>
        <v/>
      </c>
      <c r="N6060" s="11" t="str">
        <f>IF(A6060="","",-PMT(G6060*VLOOKUP(E6060,index!$A$1:$B$6,2,0),C6060,F6060,0,0))</f>
        <v/>
      </c>
      <c r="O6060" s="11" t="str">
        <f t="shared" si="589"/>
        <v/>
      </c>
      <c r="P6060" s="11" t="str">
        <f t="shared" si="584"/>
        <v/>
      </c>
    </row>
    <row r="6061" spans="1:16" x14ac:dyDescent="0.25">
      <c r="A6061" s="9" t="str">
        <f>IF(A6060="","",IF(B6060&lt;C6060,A6060,IF(A6060=MAX('entry data'!$B$8:$B$507),"",A6060+1)))</f>
        <v/>
      </c>
      <c r="B6061" s="9" t="str">
        <f t="shared" si="585"/>
        <v/>
      </c>
      <c r="C6061" s="9" t="str">
        <f>IF(ISERROR(VLOOKUP(A6061,'entry data'!B:G,6,0)),"",VLOOKUP(A6061,'entry data'!B:G,6,0))</f>
        <v/>
      </c>
      <c r="D6061" s="9" t="str">
        <f>IF(ISERROR(VLOOKUP(A6061,'entry data'!B:C,2,0)),"",VLOOKUP(A6061,'entry data'!B:C,2,0))</f>
        <v/>
      </c>
      <c r="E6061" s="9" t="str">
        <f>IF(ISERROR(VLOOKUP(A6061,'entry data'!B:E,4,0)),"",VLOOKUP(A6061,'entry data'!B:E,4,0))</f>
        <v/>
      </c>
      <c r="F6061" s="11" t="str">
        <f>IF(A6061="","",IF(ISERROR(VLOOKUP(A6061,'entry data'!B:F,5,0)),"",VLOOKUP(A6061,'entry data'!B:F,5,0)))</f>
        <v/>
      </c>
      <c r="G6061" s="12" t="str">
        <f>IF(A6061="","",IF(ISERROR(VLOOKUP(A6061,'entry data'!B:I,8,0)),"",VLOOKUP(A6061,'entry data'!B:I,7,0)))</f>
        <v/>
      </c>
      <c r="H6061" s="13" t="str">
        <f>IF(A6061="","",IF(B6061=1,VLOOKUP(A6061,'entry data'!B:D,3,0),I6060))</f>
        <v/>
      </c>
      <c r="I6061" s="14" t="str">
        <f>IF(A6061="","",IF(E6061="weekly",7,IF(E6061="fortnightly",14,IF(E6061="monthly",DATE(IF(MONTH(H6061)=12,YEAR(H6061)+1,YEAR(H6061)),VLOOKUP(MONTH(H6061),index!$D$2:$G$13,2,0),DAY(H6061)),
IF(E6061="quarterly",DATE(IF(MONTH(H6061)&gt;=10,YEAR(H6061)+1,YEAR(H6061)),VLOOKUP(MONTH(H6061),index!$D$2:$G$13,3,0),DAY(H6061)),
IF(E6061="halfyearly",DATE(IF(MONTH(H6061)&gt;=7,YEAR(H6061)+1,YEAR(H6061)),VLOOKUP(MONTH(H6061),index!$D$2:$G$13,4,0),DAY(H6061)),
DATE(YEAR(H6061)+1,MONTH(H6061),DAY(H6061)))))-H6061))+H6061)</f>
        <v/>
      </c>
      <c r="J6061" s="9" t="str">
        <f t="shared" si="586"/>
        <v/>
      </c>
      <c r="K6061" s="11" t="str">
        <f t="shared" si="587"/>
        <v/>
      </c>
      <c r="L6061" s="11" t="str">
        <f t="shared" si="588"/>
        <v/>
      </c>
      <c r="M6061" s="11" t="str">
        <f>IF(A6061="","",VLOOKUP(E6061,index!$A$1:$B$6,2,0)*K6061*G6061)</f>
        <v/>
      </c>
      <c r="N6061" s="11" t="str">
        <f>IF(A6061="","",-PMT(G6061*VLOOKUP(E6061,index!$A$1:$B$6,2,0),C6061,F6061,0,0))</f>
        <v/>
      </c>
      <c r="O6061" s="11" t="str">
        <f t="shared" si="589"/>
        <v/>
      </c>
      <c r="P6061" s="11" t="str">
        <f t="shared" si="584"/>
        <v/>
      </c>
    </row>
    <row r="6062" spans="1:16" x14ac:dyDescent="0.25">
      <c r="A6062" s="9" t="str">
        <f>IF(A6061="","",IF(B6061&lt;C6061,A6061,IF(A6061=MAX('entry data'!$B$8:$B$507),"",A6061+1)))</f>
        <v/>
      </c>
      <c r="B6062" s="9" t="str">
        <f t="shared" si="585"/>
        <v/>
      </c>
      <c r="C6062" s="9" t="str">
        <f>IF(ISERROR(VLOOKUP(A6062,'entry data'!B:G,6,0)),"",VLOOKUP(A6062,'entry data'!B:G,6,0))</f>
        <v/>
      </c>
      <c r="D6062" s="9" t="str">
        <f>IF(ISERROR(VLOOKUP(A6062,'entry data'!B:C,2,0)),"",VLOOKUP(A6062,'entry data'!B:C,2,0))</f>
        <v/>
      </c>
      <c r="E6062" s="9" t="str">
        <f>IF(ISERROR(VLOOKUP(A6062,'entry data'!B:E,4,0)),"",VLOOKUP(A6062,'entry data'!B:E,4,0))</f>
        <v/>
      </c>
      <c r="F6062" s="11" t="str">
        <f>IF(A6062="","",IF(ISERROR(VLOOKUP(A6062,'entry data'!B:F,5,0)),"",VLOOKUP(A6062,'entry data'!B:F,5,0)))</f>
        <v/>
      </c>
      <c r="G6062" s="12" t="str">
        <f>IF(A6062="","",IF(ISERROR(VLOOKUP(A6062,'entry data'!B:I,8,0)),"",VLOOKUP(A6062,'entry data'!B:I,7,0)))</f>
        <v/>
      </c>
      <c r="H6062" s="13" t="str">
        <f>IF(A6062="","",IF(B6062=1,VLOOKUP(A6062,'entry data'!B:D,3,0),I6061))</f>
        <v/>
      </c>
      <c r="I6062" s="14" t="str">
        <f>IF(A6062="","",IF(E6062="weekly",7,IF(E6062="fortnightly",14,IF(E6062="monthly",DATE(IF(MONTH(H6062)=12,YEAR(H6062)+1,YEAR(H6062)),VLOOKUP(MONTH(H6062),index!$D$2:$G$13,2,0),DAY(H6062)),
IF(E6062="quarterly",DATE(IF(MONTH(H6062)&gt;=10,YEAR(H6062)+1,YEAR(H6062)),VLOOKUP(MONTH(H6062),index!$D$2:$G$13,3,0),DAY(H6062)),
IF(E6062="halfyearly",DATE(IF(MONTH(H6062)&gt;=7,YEAR(H6062)+1,YEAR(H6062)),VLOOKUP(MONTH(H6062),index!$D$2:$G$13,4,0),DAY(H6062)),
DATE(YEAR(H6062)+1,MONTH(H6062),DAY(H6062)))))-H6062))+H6062)</f>
        <v/>
      </c>
      <c r="J6062" s="9" t="str">
        <f t="shared" si="586"/>
        <v/>
      </c>
      <c r="K6062" s="11" t="str">
        <f t="shared" si="587"/>
        <v/>
      </c>
      <c r="L6062" s="11" t="str">
        <f t="shared" si="588"/>
        <v/>
      </c>
      <c r="M6062" s="11" t="str">
        <f>IF(A6062="","",VLOOKUP(E6062,index!$A$1:$B$6,2,0)*K6062*G6062)</f>
        <v/>
      </c>
      <c r="N6062" s="11" t="str">
        <f>IF(A6062="","",-PMT(G6062*VLOOKUP(E6062,index!$A$1:$B$6,2,0),C6062,F6062,0,0))</f>
        <v/>
      </c>
      <c r="O6062" s="11" t="str">
        <f t="shared" si="589"/>
        <v/>
      </c>
      <c r="P6062" s="11" t="str">
        <f t="shared" si="584"/>
        <v/>
      </c>
    </row>
    <row r="6063" spans="1:16" x14ac:dyDescent="0.25">
      <c r="A6063" s="9" t="str">
        <f>IF(A6062="","",IF(B6062&lt;C6062,A6062,IF(A6062=MAX('entry data'!$B$8:$B$507),"",A6062+1)))</f>
        <v/>
      </c>
      <c r="B6063" s="9" t="str">
        <f t="shared" si="585"/>
        <v/>
      </c>
      <c r="C6063" s="9" t="str">
        <f>IF(ISERROR(VLOOKUP(A6063,'entry data'!B:G,6,0)),"",VLOOKUP(A6063,'entry data'!B:G,6,0))</f>
        <v/>
      </c>
      <c r="D6063" s="9" t="str">
        <f>IF(ISERROR(VLOOKUP(A6063,'entry data'!B:C,2,0)),"",VLOOKUP(A6063,'entry data'!B:C,2,0))</f>
        <v/>
      </c>
      <c r="E6063" s="9" t="str">
        <f>IF(ISERROR(VLOOKUP(A6063,'entry data'!B:E,4,0)),"",VLOOKUP(A6063,'entry data'!B:E,4,0))</f>
        <v/>
      </c>
      <c r="F6063" s="11" t="str">
        <f>IF(A6063="","",IF(ISERROR(VLOOKUP(A6063,'entry data'!B:F,5,0)),"",VLOOKUP(A6063,'entry data'!B:F,5,0)))</f>
        <v/>
      </c>
      <c r="G6063" s="12" t="str">
        <f>IF(A6063="","",IF(ISERROR(VLOOKUP(A6063,'entry data'!B:I,8,0)),"",VLOOKUP(A6063,'entry data'!B:I,7,0)))</f>
        <v/>
      </c>
      <c r="H6063" s="13" t="str">
        <f>IF(A6063="","",IF(B6063=1,VLOOKUP(A6063,'entry data'!B:D,3,0),I6062))</f>
        <v/>
      </c>
      <c r="I6063" s="14" t="str">
        <f>IF(A6063="","",IF(E6063="weekly",7,IF(E6063="fortnightly",14,IF(E6063="monthly",DATE(IF(MONTH(H6063)=12,YEAR(H6063)+1,YEAR(H6063)),VLOOKUP(MONTH(H6063),index!$D$2:$G$13,2,0),DAY(H6063)),
IF(E6063="quarterly",DATE(IF(MONTH(H6063)&gt;=10,YEAR(H6063)+1,YEAR(H6063)),VLOOKUP(MONTH(H6063),index!$D$2:$G$13,3,0),DAY(H6063)),
IF(E6063="halfyearly",DATE(IF(MONTH(H6063)&gt;=7,YEAR(H6063)+1,YEAR(H6063)),VLOOKUP(MONTH(H6063),index!$D$2:$G$13,4,0),DAY(H6063)),
DATE(YEAR(H6063)+1,MONTH(H6063),DAY(H6063)))))-H6063))+H6063)</f>
        <v/>
      </c>
      <c r="J6063" s="9" t="str">
        <f t="shared" si="586"/>
        <v/>
      </c>
      <c r="K6063" s="11" t="str">
        <f t="shared" si="587"/>
        <v/>
      </c>
      <c r="L6063" s="11" t="str">
        <f t="shared" si="588"/>
        <v/>
      </c>
      <c r="M6063" s="11" t="str">
        <f>IF(A6063="","",VLOOKUP(E6063,index!$A$1:$B$6,2,0)*K6063*G6063)</f>
        <v/>
      </c>
      <c r="N6063" s="11" t="str">
        <f>IF(A6063="","",-PMT(G6063*VLOOKUP(E6063,index!$A$1:$B$6,2,0),C6063,F6063,0,0))</f>
        <v/>
      </c>
      <c r="O6063" s="11" t="str">
        <f t="shared" si="589"/>
        <v/>
      </c>
      <c r="P6063" s="11" t="str">
        <f t="shared" si="584"/>
        <v/>
      </c>
    </row>
    <row r="6064" spans="1:16" x14ac:dyDescent="0.25">
      <c r="A6064" s="9" t="str">
        <f>IF(A6063="","",IF(B6063&lt;C6063,A6063,IF(A6063=MAX('entry data'!$B$8:$B$507),"",A6063+1)))</f>
        <v/>
      </c>
      <c r="B6064" s="9" t="str">
        <f t="shared" si="585"/>
        <v/>
      </c>
      <c r="C6064" s="9" t="str">
        <f>IF(ISERROR(VLOOKUP(A6064,'entry data'!B:G,6,0)),"",VLOOKUP(A6064,'entry data'!B:G,6,0))</f>
        <v/>
      </c>
      <c r="D6064" s="9" t="str">
        <f>IF(ISERROR(VLOOKUP(A6064,'entry data'!B:C,2,0)),"",VLOOKUP(A6064,'entry data'!B:C,2,0))</f>
        <v/>
      </c>
      <c r="E6064" s="9" t="str">
        <f>IF(ISERROR(VLOOKUP(A6064,'entry data'!B:E,4,0)),"",VLOOKUP(A6064,'entry data'!B:E,4,0))</f>
        <v/>
      </c>
      <c r="F6064" s="11" t="str">
        <f>IF(A6064="","",IF(ISERROR(VLOOKUP(A6064,'entry data'!B:F,5,0)),"",VLOOKUP(A6064,'entry data'!B:F,5,0)))</f>
        <v/>
      </c>
      <c r="G6064" s="12" t="str">
        <f>IF(A6064="","",IF(ISERROR(VLOOKUP(A6064,'entry data'!B:I,8,0)),"",VLOOKUP(A6064,'entry data'!B:I,7,0)))</f>
        <v/>
      </c>
      <c r="H6064" s="13" t="str">
        <f>IF(A6064="","",IF(B6064=1,VLOOKUP(A6064,'entry data'!B:D,3,0),I6063))</f>
        <v/>
      </c>
      <c r="I6064" s="14" t="str">
        <f>IF(A6064="","",IF(E6064="weekly",7,IF(E6064="fortnightly",14,IF(E6064="monthly",DATE(IF(MONTH(H6064)=12,YEAR(H6064)+1,YEAR(H6064)),VLOOKUP(MONTH(H6064),index!$D$2:$G$13,2,0),DAY(H6064)),
IF(E6064="quarterly",DATE(IF(MONTH(H6064)&gt;=10,YEAR(H6064)+1,YEAR(H6064)),VLOOKUP(MONTH(H6064),index!$D$2:$G$13,3,0),DAY(H6064)),
IF(E6064="halfyearly",DATE(IF(MONTH(H6064)&gt;=7,YEAR(H6064)+1,YEAR(H6064)),VLOOKUP(MONTH(H6064),index!$D$2:$G$13,4,0),DAY(H6064)),
DATE(YEAR(H6064)+1,MONTH(H6064),DAY(H6064)))))-H6064))+H6064)</f>
        <v/>
      </c>
      <c r="J6064" s="9" t="str">
        <f t="shared" si="586"/>
        <v/>
      </c>
      <c r="K6064" s="11" t="str">
        <f t="shared" si="587"/>
        <v/>
      </c>
      <c r="L6064" s="11" t="str">
        <f t="shared" si="588"/>
        <v/>
      </c>
      <c r="M6064" s="11" t="str">
        <f>IF(A6064="","",VLOOKUP(E6064,index!$A$1:$B$6,2,0)*K6064*G6064)</f>
        <v/>
      </c>
      <c r="N6064" s="11" t="str">
        <f>IF(A6064="","",-PMT(G6064*VLOOKUP(E6064,index!$A$1:$B$6,2,0),C6064,F6064,0,0))</f>
        <v/>
      </c>
      <c r="O6064" s="11" t="str">
        <f t="shared" si="589"/>
        <v/>
      </c>
      <c r="P6064" s="11" t="str">
        <f t="shared" si="584"/>
        <v/>
      </c>
    </row>
    <row r="6065" spans="1:16" x14ac:dyDescent="0.25">
      <c r="A6065" s="9" t="str">
        <f>IF(A6064="","",IF(B6064&lt;C6064,A6064,IF(A6064=MAX('entry data'!$B$8:$B$507),"",A6064+1)))</f>
        <v/>
      </c>
      <c r="B6065" s="9" t="str">
        <f t="shared" si="585"/>
        <v/>
      </c>
      <c r="C6065" s="9" t="str">
        <f>IF(ISERROR(VLOOKUP(A6065,'entry data'!B:G,6,0)),"",VLOOKUP(A6065,'entry data'!B:G,6,0))</f>
        <v/>
      </c>
      <c r="D6065" s="9" t="str">
        <f>IF(ISERROR(VLOOKUP(A6065,'entry data'!B:C,2,0)),"",VLOOKUP(A6065,'entry data'!B:C,2,0))</f>
        <v/>
      </c>
      <c r="E6065" s="9" t="str">
        <f>IF(ISERROR(VLOOKUP(A6065,'entry data'!B:E,4,0)),"",VLOOKUP(A6065,'entry data'!B:E,4,0))</f>
        <v/>
      </c>
      <c r="F6065" s="11" t="str">
        <f>IF(A6065="","",IF(ISERROR(VLOOKUP(A6065,'entry data'!B:F,5,0)),"",VLOOKUP(A6065,'entry data'!B:F,5,0)))</f>
        <v/>
      </c>
      <c r="G6065" s="12" t="str">
        <f>IF(A6065="","",IF(ISERROR(VLOOKUP(A6065,'entry data'!B:I,8,0)),"",VLOOKUP(A6065,'entry data'!B:I,7,0)))</f>
        <v/>
      </c>
      <c r="H6065" s="13" t="str">
        <f>IF(A6065="","",IF(B6065=1,VLOOKUP(A6065,'entry data'!B:D,3,0),I6064))</f>
        <v/>
      </c>
      <c r="I6065" s="14" t="str">
        <f>IF(A6065="","",IF(E6065="weekly",7,IF(E6065="fortnightly",14,IF(E6065="monthly",DATE(IF(MONTH(H6065)=12,YEAR(H6065)+1,YEAR(H6065)),VLOOKUP(MONTH(H6065),index!$D$2:$G$13,2,0),DAY(H6065)),
IF(E6065="quarterly",DATE(IF(MONTH(H6065)&gt;=10,YEAR(H6065)+1,YEAR(H6065)),VLOOKUP(MONTH(H6065),index!$D$2:$G$13,3,0),DAY(H6065)),
IF(E6065="halfyearly",DATE(IF(MONTH(H6065)&gt;=7,YEAR(H6065)+1,YEAR(H6065)),VLOOKUP(MONTH(H6065),index!$D$2:$G$13,4,0),DAY(H6065)),
DATE(YEAR(H6065)+1,MONTH(H6065),DAY(H6065)))))-H6065))+H6065)</f>
        <v/>
      </c>
      <c r="J6065" s="9" t="str">
        <f t="shared" si="586"/>
        <v/>
      </c>
      <c r="K6065" s="11" t="str">
        <f t="shared" si="587"/>
        <v/>
      </c>
      <c r="L6065" s="11" t="str">
        <f t="shared" si="588"/>
        <v/>
      </c>
      <c r="M6065" s="11" t="str">
        <f>IF(A6065="","",VLOOKUP(E6065,index!$A$1:$B$6,2,0)*K6065*G6065)</f>
        <v/>
      </c>
      <c r="N6065" s="11" t="str">
        <f>IF(A6065="","",-PMT(G6065*VLOOKUP(E6065,index!$A$1:$B$6,2,0),C6065,F6065,0,0))</f>
        <v/>
      </c>
      <c r="O6065" s="11" t="str">
        <f t="shared" si="589"/>
        <v/>
      </c>
      <c r="P6065" s="11" t="str">
        <f t="shared" si="584"/>
        <v/>
      </c>
    </row>
    <row r="6066" spans="1:16" x14ac:dyDescent="0.25">
      <c r="A6066" s="9" t="str">
        <f>IF(A6065="","",IF(B6065&lt;C6065,A6065,IF(A6065=MAX('entry data'!$B$8:$B$507),"",A6065+1)))</f>
        <v/>
      </c>
      <c r="B6066" s="9" t="str">
        <f t="shared" si="585"/>
        <v/>
      </c>
      <c r="C6066" s="9" t="str">
        <f>IF(ISERROR(VLOOKUP(A6066,'entry data'!B:G,6,0)),"",VLOOKUP(A6066,'entry data'!B:G,6,0))</f>
        <v/>
      </c>
      <c r="D6066" s="9" t="str">
        <f>IF(ISERROR(VLOOKUP(A6066,'entry data'!B:C,2,0)),"",VLOOKUP(A6066,'entry data'!B:C,2,0))</f>
        <v/>
      </c>
      <c r="E6066" s="9" t="str">
        <f>IF(ISERROR(VLOOKUP(A6066,'entry data'!B:E,4,0)),"",VLOOKUP(A6066,'entry data'!B:E,4,0))</f>
        <v/>
      </c>
      <c r="F6066" s="11" t="str">
        <f>IF(A6066="","",IF(ISERROR(VLOOKUP(A6066,'entry data'!B:F,5,0)),"",VLOOKUP(A6066,'entry data'!B:F,5,0)))</f>
        <v/>
      </c>
      <c r="G6066" s="12" t="str">
        <f>IF(A6066="","",IF(ISERROR(VLOOKUP(A6066,'entry data'!B:I,8,0)),"",VLOOKUP(A6066,'entry data'!B:I,7,0)))</f>
        <v/>
      </c>
      <c r="H6066" s="13" t="str">
        <f>IF(A6066="","",IF(B6066=1,VLOOKUP(A6066,'entry data'!B:D,3,0),I6065))</f>
        <v/>
      </c>
      <c r="I6066" s="14" t="str">
        <f>IF(A6066="","",IF(E6066="weekly",7,IF(E6066="fortnightly",14,IF(E6066="monthly",DATE(IF(MONTH(H6066)=12,YEAR(H6066)+1,YEAR(H6066)),VLOOKUP(MONTH(H6066),index!$D$2:$G$13,2,0),DAY(H6066)),
IF(E6066="quarterly",DATE(IF(MONTH(H6066)&gt;=10,YEAR(H6066)+1,YEAR(H6066)),VLOOKUP(MONTH(H6066),index!$D$2:$G$13,3,0),DAY(H6066)),
IF(E6066="halfyearly",DATE(IF(MONTH(H6066)&gt;=7,YEAR(H6066)+1,YEAR(H6066)),VLOOKUP(MONTH(H6066),index!$D$2:$G$13,4,0),DAY(H6066)),
DATE(YEAR(H6066)+1,MONTH(H6066),DAY(H6066)))))-H6066))+H6066)</f>
        <v/>
      </c>
      <c r="J6066" s="9" t="str">
        <f t="shared" si="586"/>
        <v/>
      </c>
      <c r="K6066" s="11" t="str">
        <f t="shared" si="587"/>
        <v/>
      </c>
      <c r="L6066" s="11" t="str">
        <f t="shared" si="588"/>
        <v/>
      </c>
      <c r="M6066" s="11" t="str">
        <f>IF(A6066="","",VLOOKUP(E6066,index!$A$1:$B$6,2,0)*K6066*G6066)</f>
        <v/>
      </c>
      <c r="N6066" s="11" t="str">
        <f>IF(A6066="","",-PMT(G6066*VLOOKUP(E6066,index!$A$1:$B$6,2,0),C6066,F6066,0,0))</f>
        <v/>
      </c>
      <c r="O6066" s="11" t="str">
        <f t="shared" si="589"/>
        <v/>
      </c>
      <c r="P6066" s="11" t="str">
        <f t="shared" si="584"/>
        <v/>
      </c>
    </row>
    <row r="6067" spans="1:16" x14ac:dyDescent="0.25">
      <c r="A6067" s="9" t="str">
        <f>IF(A6066="","",IF(B6066&lt;C6066,A6066,IF(A6066=MAX('entry data'!$B$8:$B$507),"",A6066+1)))</f>
        <v/>
      </c>
      <c r="B6067" s="9" t="str">
        <f t="shared" si="585"/>
        <v/>
      </c>
      <c r="C6067" s="9" t="str">
        <f>IF(ISERROR(VLOOKUP(A6067,'entry data'!B:G,6,0)),"",VLOOKUP(A6067,'entry data'!B:G,6,0))</f>
        <v/>
      </c>
      <c r="D6067" s="9" t="str">
        <f>IF(ISERROR(VLOOKUP(A6067,'entry data'!B:C,2,0)),"",VLOOKUP(A6067,'entry data'!B:C,2,0))</f>
        <v/>
      </c>
      <c r="E6067" s="9" t="str">
        <f>IF(ISERROR(VLOOKUP(A6067,'entry data'!B:E,4,0)),"",VLOOKUP(A6067,'entry data'!B:E,4,0))</f>
        <v/>
      </c>
      <c r="F6067" s="11" t="str">
        <f>IF(A6067="","",IF(ISERROR(VLOOKUP(A6067,'entry data'!B:F,5,0)),"",VLOOKUP(A6067,'entry data'!B:F,5,0)))</f>
        <v/>
      </c>
      <c r="G6067" s="12" t="str">
        <f>IF(A6067="","",IF(ISERROR(VLOOKUP(A6067,'entry data'!B:I,8,0)),"",VLOOKUP(A6067,'entry data'!B:I,7,0)))</f>
        <v/>
      </c>
      <c r="H6067" s="13" t="str">
        <f>IF(A6067="","",IF(B6067=1,VLOOKUP(A6067,'entry data'!B:D,3,0),I6066))</f>
        <v/>
      </c>
      <c r="I6067" s="14" t="str">
        <f>IF(A6067="","",IF(E6067="weekly",7,IF(E6067="fortnightly",14,IF(E6067="monthly",DATE(IF(MONTH(H6067)=12,YEAR(H6067)+1,YEAR(H6067)),VLOOKUP(MONTH(H6067),index!$D$2:$G$13,2,0),DAY(H6067)),
IF(E6067="quarterly",DATE(IF(MONTH(H6067)&gt;=10,YEAR(H6067)+1,YEAR(H6067)),VLOOKUP(MONTH(H6067),index!$D$2:$G$13,3,0),DAY(H6067)),
IF(E6067="halfyearly",DATE(IF(MONTH(H6067)&gt;=7,YEAR(H6067)+1,YEAR(H6067)),VLOOKUP(MONTH(H6067),index!$D$2:$G$13,4,0),DAY(H6067)),
DATE(YEAR(H6067)+1,MONTH(H6067),DAY(H6067)))))-H6067))+H6067)</f>
        <v/>
      </c>
      <c r="J6067" s="9" t="str">
        <f t="shared" si="586"/>
        <v/>
      </c>
      <c r="K6067" s="11" t="str">
        <f t="shared" si="587"/>
        <v/>
      </c>
      <c r="L6067" s="11" t="str">
        <f t="shared" si="588"/>
        <v/>
      </c>
      <c r="M6067" s="11" t="str">
        <f>IF(A6067="","",VLOOKUP(E6067,index!$A$1:$B$6,2,0)*K6067*G6067)</f>
        <v/>
      </c>
      <c r="N6067" s="11" t="str">
        <f>IF(A6067="","",-PMT(G6067*VLOOKUP(E6067,index!$A$1:$B$6,2,0),C6067,F6067,0,0))</f>
        <v/>
      </c>
      <c r="O6067" s="11" t="str">
        <f t="shared" si="589"/>
        <v/>
      </c>
      <c r="P6067" s="11" t="str">
        <f t="shared" si="584"/>
        <v/>
      </c>
    </row>
    <row r="6068" spans="1:16" x14ac:dyDescent="0.25">
      <c r="A6068" s="9" t="str">
        <f>IF(A6067="","",IF(B6067&lt;C6067,A6067,IF(A6067=MAX('entry data'!$B$8:$B$507),"",A6067+1)))</f>
        <v/>
      </c>
      <c r="B6068" s="9" t="str">
        <f t="shared" si="585"/>
        <v/>
      </c>
      <c r="C6068" s="9" t="str">
        <f>IF(ISERROR(VLOOKUP(A6068,'entry data'!B:G,6,0)),"",VLOOKUP(A6068,'entry data'!B:G,6,0))</f>
        <v/>
      </c>
      <c r="D6068" s="9" t="str">
        <f>IF(ISERROR(VLOOKUP(A6068,'entry data'!B:C,2,0)),"",VLOOKUP(A6068,'entry data'!B:C,2,0))</f>
        <v/>
      </c>
      <c r="E6068" s="9" t="str">
        <f>IF(ISERROR(VLOOKUP(A6068,'entry data'!B:E,4,0)),"",VLOOKUP(A6068,'entry data'!B:E,4,0))</f>
        <v/>
      </c>
      <c r="F6068" s="11" t="str">
        <f>IF(A6068="","",IF(ISERROR(VLOOKUP(A6068,'entry data'!B:F,5,0)),"",VLOOKUP(A6068,'entry data'!B:F,5,0)))</f>
        <v/>
      </c>
      <c r="G6068" s="12" t="str">
        <f>IF(A6068="","",IF(ISERROR(VLOOKUP(A6068,'entry data'!B:I,8,0)),"",VLOOKUP(A6068,'entry data'!B:I,7,0)))</f>
        <v/>
      </c>
      <c r="H6068" s="13" t="str">
        <f>IF(A6068="","",IF(B6068=1,VLOOKUP(A6068,'entry data'!B:D,3,0),I6067))</f>
        <v/>
      </c>
      <c r="I6068" s="14" t="str">
        <f>IF(A6068="","",IF(E6068="weekly",7,IF(E6068="fortnightly",14,IF(E6068="monthly",DATE(IF(MONTH(H6068)=12,YEAR(H6068)+1,YEAR(H6068)),VLOOKUP(MONTH(H6068),index!$D$2:$G$13,2,0),DAY(H6068)),
IF(E6068="quarterly",DATE(IF(MONTH(H6068)&gt;=10,YEAR(H6068)+1,YEAR(H6068)),VLOOKUP(MONTH(H6068),index!$D$2:$G$13,3,0),DAY(H6068)),
IF(E6068="halfyearly",DATE(IF(MONTH(H6068)&gt;=7,YEAR(H6068)+1,YEAR(H6068)),VLOOKUP(MONTH(H6068),index!$D$2:$G$13,4,0),DAY(H6068)),
DATE(YEAR(H6068)+1,MONTH(H6068),DAY(H6068)))))-H6068))+H6068)</f>
        <v/>
      </c>
      <c r="J6068" s="9" t="str">
        <f t="shared" si="586"/>
        <v/>
      </c>
      <c r="K6068" s="11" t="str">
        <f t="shared" si="587"/>
        <v/>
      </c>
      <c r="L6068" s="11" t="str">
        <f t="shared" si="588"/>
        <v/>
      </c>
      <c r="M6068" s="11" t="str">
        <f>IF(A6068="","",VLOOKUP(E6068,index!$A$1:$B$6,2,0)*K6068*G6068)</f>
        <v/>
      </c>
      <c r="N6068" s="11" t="str">
        <f>IF(A6068="","",-PMT(G6068*VLOOKUP(E6068,index!$A$1:$B$6,2,0),C6068,F6068,0,0))</f>
        <v/>
      </c>
      <c r="O6068" s="11" t="str">
        <f t="shared" si="589"/>
        <v/>
      </c>
      <c r="P6068" s="11" t="str">
        <f t="shared" si="584"/>
        <v/>
      </c>
    </row>
    <row r="6069" spans="1:16" x14ac:dyDescent="0.25">
      <c r="A6069" s="9" t="str">
        <f>IF(A6068="","",IF(B6068&lt;C6068,A6068,IF(A6068=MAX('entry data'!$B$8:$B$507),"",A6068+1)))</f>
        <v/>
      </c>
      <c r="B6069" s="9" t="str">
        <f t="shared" si="585"/>
        <v/>
      </c>
      <c r="C6069" s="9" t="str">
        <f>IF(ISERROR(VLOOKUP(A6069,'entry data'!B:G,6,0)),"",VLOOKUP(A6069,'entry data'!B:G,6,0))</f>
        <v/>
      </c>
      <c r="D6069" s="9" t="str">
        <f>IF(ISERROR(VLOOKUP(A6069,'entry data'!B:C,2,0)),"",VLOOKUP(A6069,'entry data'!B:C,2,0))</f>
        <v/>
      </c>
      <c r="E6069" s="9" t="str">
        <f>IF(ISERROR(VLOOKUP(A6069,'entry data'!B:E,4,0)),"",VLOOKUP(A6069,'entry data'!B:E,4,0))</f>
        <v/>
      </c>
      <c r="F6069" s="11" t="str">
        <f>IF(A6069="","",IF(ISERROR(VLOOKUP(A6069,'entry data'!B:F,5,0)),"",VLOOKUP(A6069,'entry data'!B:F,5,0)))</f>
        <v/>
      </c>
      <c r="G6069" s="12" t="str">
        <f>IF(A6069="","",IF(ISERROR(VLOOKUP(A6069,'entry data'!B:I,8,0)),"",VLOOKUP(A6069,'entry data'!B:I,7,0)))</f>
        <v/>
      </c>
      <c r="H6069" s="13" t="str">
        <f>IF(A6069="","",IF(B6069=1,VLOOKUP(A6069,'entry data'!B:D,3,0),I6068))</f>
        <v/>
      </c>
      <c r="I6069" s="14" t="str">
        <f>IF(A6069="","",IF(E6069="weekly",7,IF(E6069="fortnightly",14,IF(E6069="monthly",DATE(IF(MONTH(H6069)=12,YEAR(H6069)+1,YEAR(H6069)),VLOOKUP(MONTH(H6069),index!$D$2:$G$13,2,0),DAY(H6069)),
IF(E6069="quarterly",DATE(IF(MONTH(H6069)&gt;=10,YEAR(H6069)+1,YEAR(H6069)),VLOOKUP(MONTH(H6069),index!$D$2:$G$13,3,0),DAY(H6069)),
IF(E6069="halfyearly",DATE(IF(MONTH(H6069)&gt;=7,YEAR(H6069)+1,YEAR(H6069)),VLOOKUP(MONTH(H6069),index!$D$2:$G$13,4,0),DAY(H6069)),
DATE(YEAR(H6069)+1,MONTH(H6069),DAY(H6069)))))-H6069))+H6069)</f>
        <v/>
      </c>
      <c r="J6069" s="9" t="str">
        <f t="shared" si="586"/>
        <v/>
      </c>
      <c r="K6069" s="11" t="str">
        <f t="shared" si="587"/>
        <v/>
      </c>
      <c r="L6069" s="11" t="str">
        <f t="shared" si="588"/>
        <v/>
      </c>
      <c r="M6069" s="11" t="str">
        <f>IF(A6069="","",VLOOKUP(E6069,index!$A$1:$B$6,2,0)*K6069*G6069)</f>
        <v/>
      </c>
      <c r="N6069" s="11" t="str">
        <f>IF(A6069="","",-PMT(G6069*VLOOKUP(E6069,index!$A$1:$B$6,2,0),C6069,F6069,0,0))</f>
        <v/>
      </c>
      <c r="O6069" s="11" t="str">
        <f t="shared" si="589"/>
        <v/>
      </c>
      <c r="P6069" s="11" t="str">
        <f t="shared" si="584"/>
        <v/>
      </c>
    </row>
    <row r="6070" spans="1:16" x14ac:dyDescent="0.25">
      <c r="A6070" s="9" t="str">
        <f>IF(A6069="","",IF(B6069&lt;C6069,A6069,IF(A6069=MAX('entry data'!$B$8:$B$507),"",A6069+1)))</f>
        <v/>
      </c>
      <c r="B6070" s="9" t="str">
        <f t="shared" si="585"/>
        <v/>
      </c>
      <c r="C6070" s="9" t="str">
        <f>IF(ISERROR(VLOOKUP(A6070,'entry data'!B:G,6,0)),"",VLOOKUP(A6070,'entry data'!B:G,6,0))</f>
        <v/>
      </c>
      <c r="D6070" s="9" t="str">
        <f>IF(ISERROR(VLOOKUP(A6070,'entry data'!B:C,2,0)),"",VLOOKUP(A6070,'entry data'!B:C,2,0))</f>
        <v/>
      </c>
      <c r="E6070" s="9" t="str">
        <f>IF(ISERROR(VLOOKUP(A6070,'entry data'!B:E,4,0)),"",VLOOKUP(A6070,'entry data'!B:E,4,0))</f>
        <v/>
      </c>
      <c r="F6070" s="11" t="str">
        <f>IF(A6070="","",IF(ISERROR(VLOOKUP(A6070,'entry data'!B:F,5,0)),"",VLOOKUP(A6070,'entry data'!B:F,5,0)))</f>
        <v/>
      </c>
      <c r="G6070" s="12" t="str">
        <f>IF(A6070="","",IF(ISERROR(VLOOKUP(A6070,'entry data'!B:I,8,0)),"",VLOOKUP(A6070,'entry data'!B:I,7,0)))</f>
        <v/>
      </c>
      <c r="H6070" s="13" t="str">
        <f>IF(A6070="","",IF(B6070=1,VLOOKUP(A6070,'entry data'!B:D,3,0),I6069))</f>
        <v/>
      </c>
      <c r="I6070" s="14" t="str">
        <f>IF(A6070="","",IF(E6070="weekly",7,IF(E6070="fortnightly",14,IF(E6070="monthly",DATE(IF(MONTH(H6070)=12,YEAR(H6070)+1,YEAR(H6070)),VLOOKUP(MONTH(H6070),index!$D$2:$G$13,2,0),DAY(H6070)),
IF(E6070="quarterly",DATE(IF(MONTH(H6070)&gt;=10,YEAR(H6070)+1,YEAR(H6070)),VLOOKUP(MONTH(H6070),index!$D$2:$G$13,3,0),DAY(H6070)),
IF(E6070="halfyearly",DATE(IF(MONTH(H6070)&gt;=7,YEAR(H6070)+1,YEAR(H6070)),VLOOKUP(MONTH(H6070),index!$D$2:$G$13,4,0),DAY(H6070)),
DATE(YEAR(H6070)+1,MONTH(H6070),DAY(H6070)))))-H6070))+H6070)</f>
        <v/>
      </c>
      <c r="J6070" s="9" t="str">
        <f t="shared" si="586"/>
        <v/>
      </c>
      <c r="K6070" s="11" t="str">
        <f t="shared" si="587"/>
        <v/>
      </c>
      <c r="L6070" s="11" t="str">
        <f t="shared" si="588"/>
        <v/>
      </c>
      <c r="M6070" s="11" t="str">
        <f>IF(A6070="","",VLOOKUP(E6070,index!$A$1:$B$6,2,0)*K6070*G6070)</f>
        <v/>
      </c>
      <c r="N6070" s="11" t="str">
        <f>IF(A6070="","",-PMT(G6070*VLOOKUP(E6070,index!$A$1:$B$6,2,0),C6070,F6070,0,0))</f>
        <v/>
      </c>
      <c r="O6070" s="11" t="str">
        <f t="shared" si="589"/>
        <v/>
      </c>
      <c r="P6070" s="11" t="str">
        <f t="shared" si="584"/>
        <v/>
      </c>
    </row>
    <row r="6071" spans="1:16" x14ac:dyDescent="0.25">
      <c r="A6071" s="9" t="str">
        <f>IF(A6070="","",IF(B6070&lt;C6070,A6070,IF(A6070=MAX('entry data'!$B$8:$B$507),"",A6070+1)))</f>
        <v/>
      </c>
      <c r="B6071" s="9" t="str">
        <f t="shared" si="585"/>
        <v/>
      </c>
      <c r="C6071" s="9" t="str">
        <f>IF(ISERROR(VLOOKUP(A6071,'entry data'!B:G,6,0)),"",VLOOKUP(A6071,'entry data'!B:G,6,0))</f>
        <v/>
      </c>
      <c r="D6071" s="9" t="str">
        <f>IF(ISERROR(VLOOKUP(A6071,'entry data'!B:C,2,0)),"",VLOOKUP(A6071,'entry data'!B:C,2,0))</f>
        <v/>
      </c>
      <c r="E6071" s="9" t="str">
        <f>IF(ISERROR(VLOOKUP(A6071,'entry data'!B:E,4,0)),"",VLOOKUP(A6071,'entry data'!B:E,4,0))</f>
        <v/>
      </c>
      <c r="F6071" s="11" t="str">
        <f>IF(A6071="","",IF(ISERROR(VLOOKUP(A6071,'entry data'!B:F,5,0)),"",VLOOKUP(A6071,'entry data'!B:F,5,0)))</f>
        <v/>
      </c>
      <c r="G6071" s="12" t="str">
        <f>IF(A6071="","",IF(ISERROR(VLOOKUP(A6071,'entry data'!B:I,8,0)),"",VLOOKUP(A6071,'entry data'!B:I,7,0)))</f>
        <v/>
      </c>
      <c r="H6071" s="13" t="str">
        <f>IF(A6071="","",IF(B6071=1,VLOOKUP(A6071,'entry data'!B:D,3,0),I6070))</f>
        <v/>
      </c>
      <c r="I6071" s="14" t="str">
        <f>IF(A6071="","",IF(E6071="weekly",7,IF(E6071="fortnightly",14,IF(E6071="monthly",DATE(IF(MONTH(H6071)=12,YEAR(H6071)+1,YEAR(H6071)),VLOOKUP(MONTH(H6071),index!$D$2:$G$13,2,0),DAY(H6071)),
IF(E6071="quarterly",DATE(IF(MONTH(H6071)&gt;=10,YEAR(H6071)+1,YEAR(H6071)),VLOOKUP(MONTH(H6071),index!$D$2:$G$13,3,0),DAY(H6071)),
IF(E6071="halfyearly",DATE(IF(MONTH(H6071)&gt;=7,YEAR(H6071)+1,YEAR(H6071)),VLOOKUP(MONTH(H6071),index!$D$2:$G$13,4,0),DAY(H6071)),
DATE(YEAR(H6071)+1,MONTH(H6071),DAY(H6071)))))-H6071))+H6071)</f>
        <v/>
      </c>
      <c r="J6071" s="9" t="str">
        <f t="shared" si="586"/>
        <v/>
      </c>
      <c r="K6071" s="11" t="str">
        <f t="shared" si="587"/>
        <v/>
      </c>
      <c r="L6071" s="11" t="str">
        <f t="shared" si="588"/>
        <v/>
      </c>
      <c r="M6071" s="11" t="str">
        <f>IF(A6071="","",VLOOKUP(E6071,index!$A$1:$B$6,2,0)*K6071*G6071)</f>
        <v/>
      </c>
      <c r="N6071" s="11" t="str">
        <f>IF(A6071="","",-PMT(G6071*VLOOKUP(E6071,index!$A$1:$B$6,2,0),C6071,F6071,0,0))</f>
        <v/>
      </c>
      <c r="O6071" s="11" t="str">
        <f t="shared" si="589"/>
        <v/>
      </c>
      <c r="P6071" s="11" t="str">
        <f t="shared" si="584"/>
        <v/>
      </c>
    </row>
    <row r="6072" spans="1:16" x14ac:dyDescent="0.25">
      <c r="A6072" s="9" t="str">
        <f>IF(A6071="","",IF(B6071&lt;C6071,A6071,IF(A6071=MAX('entry data'!$B$8:$B$507),"",A6071+1)))</f>
        <v/>
      </c>
      <c r="B6072" s="9" t="str">
        <f t="shared" si="585"/>
        <v/>
      </c>
      <c r="C6072" s="9" t="str">
        <f>IF(ISERROR(VLOOKUP(A6072,'entry data'!B:G,6,0)),"",VLOOKUP(A6072,'entry data'!B:G,6,0))</f>
        <v/>
      </c>
      <c r="D6072" s="9" t="str">
        <f>IF(ISERROR(VLOOKUP(A6072,'entry data'!B:C,2,0)),"",VLOOKUP(A6072,'entry data'!B:C,2,0))</f>
        <v/>
      </c>
      <c r="E6072" s="9" t="str">
        <f>IF(ISERROR(VLOOKUP(A6072,'entry data'!B:E,4,0)),"",VLOOKUP(A6072,'entry data'!B:E,4,0))</f>
        <v/>
      </c>
      <c r="F6072" s="11" t="str">
        <f>IF(A6072="","",IF(ISERROR(VLOOKUP(A6072,'entry data'!B:F,5,0)),"",VLOOKUP(A6072,'entry data'!B:F,5,0)))</f>
        <v/>
      </c>
      <c r="G6072" s="12" t="str">
        <f>IF(A6072="","",IF(ISERROR(VLOOKUP(A6072,'entry data'!B:I,8,0)),"",VLOOKUP(A6072,'entry data'!B:I,7,0)))</f>
        <v/>
      </c>
      <c r="H6072" s="13" t="str">
        <f>IF(A6072="","",IF(B6072=1,VLOOKUP(A6072,'entry data'!B:D,3,0),I6071))</f>
        <v/>
      </c>
      <c r="I6072" s="14" t="str">
        <f>IF(A6072="","",IF(E6072="weekly",7,IF(E6072="fortnightly",14,IF(E6072="monthly",DATE(IF(MONTH(H6072)=12,YEAR(H6072)+1,YEAR(H6072)),VLOOKUP(MONTH(H6072),index!$D$2:$G$13,2,0),DAY(H6072)),
IF(E6072="quarterly",DATE(IF(MONTH(H6072)&gt;=10,YEAR(H6072)+1,YEAR(H6072)),VLOOKUP(MONTH(H6072),index!$D$2:$G$13,3,0),DAY(H6072)),
IF(E6072="halfyearly",DATE(IF(MONTH(H6072)&gt;=7,YEAR(H6072)+1,YEAR(H6072)),VLOOKUP(MONTH(H6072),index!$D$2:$G$13,4,0),DAY(H6072)),
DATE(YEAR(H6072)+1,MONTH(H6072),DAY(H6072)))))-H6072))+H6072)</f>
        <v/>
      </c>
      <c r="J6072" s="9" t="str">
        <f t="shared" si="586"/>
        <v/>
      </c>
      <c r="K6072" s="11" t="str">
        <f t="shared" si="587"/>
        <v/>
      </c>
      <c r="L6072" s="11" t="str">
        <f t="shared" si="588"/>
        <v/>
      </c>
      <c r="M6072" s="11" t="str">
        <f>IF(A6072="","",VLOOKUP(E6072,index!$A$1:$B$6,2,0)*K6072*G6072)</f>
        <v/>
      </c>
      <c r="N6072" s="11" t="str">
        <f>IF(A6072="","",-PMT(G6072*VLOOKUP(E6072,index!$A$1:$B$6,2,0),C6072,F6072,0,0))</f>
        <v/>
      </c>
      <c r="O6072" s="11" t="str">
        <f t="shared" si="589"/>
        <v/>
      </c>
      <c r="P6072" s="11" t="str">
        <f t="shared" si="584"/>
        <v/>
      </c>
    </row>
    <row r="6073" spans="1:16" x14ac:dyDescent="0.25">
      <c r="A6073" s="9" t="str">
        <f>IF(A6072="","",IF(B6072&lt;C6072,A6072,IF(A6072=MAX('entry data'!$B$8:$B$507),"",A6072+1)))</f>
        <v/>
      </c>
      <c r="B6073" s="9" t="str">
        <f t="shared" si="585"/>
        <v/>
      </c>
      <c r="C6073" s="9" t="str">
        <f>IF(ISERROR(VLOOKUP(A6073,'entry data'!B:G,6,0)),"",VLOOKUP(A6073,'entry data'!B:G,6,0))</f>
        <v/>
      </c>
      <c r="D6073" s="9" t="str">
        <f>IF(ISERROR(VLOOKUP(A6073,'entry data'!B:C,2,0)),"",VLOOKUP(A6073,'entry data'!B:C,2,0))</f>
        <v/>
      </c>
      <c r="E6073" s="9" t="str">
        <f>IF(ISERROR(VLOOKUP(A6073,'entry data'!B:E,4,0)),"",VLOOKUP(A6073,'entry data'!B:E,4,0))</f>
        <v/>
      </c>
      <c r="F6073" s="11" t="str">
        <f>IF(A6073="","",IF(ISERROR(VLOOKUP(A6073,'entry data'!B:F,5,0)),"",VLOOKUP(A6073,'entry data'!B:F,5,0)))</f>
        <v/>
      </c>
      <c r="G6073" s="12" t="str">
        <f>IF(A6073="","",IF(ISERROR(VLOOKUP(A6073,'entry data'!B:I,8,0)),"",VLOOKUP(A6073,'entry data'!B:I,7,0)))</f>
        <v/>
      </c>
      <c r="H6073" s="13" t="str">
        <f>IF(A6073="","",IF(B6073=1,VLOOKUP(A6073,'entry data'!B:D,3,0),I6072))</f>
        <v/>
      </c>
      <c r="I6073" s="14" t="str">
        <f>IF(A6073="","",IF(E6073="weekly",7,IF(E6073="fortnightly",14,IF(E6073="monthly",DATE(IF(MONTH(H6073)=12,YEAR(H6073)+1,YEAR(H6073)),VLOOKUP(MONTH(H6073),index!$D$2:$G$13,2,0),DAY(H6073)),
IF(E6073="quarterly",DATE(IF(MONTH(H6073)&gt;=10,YEAR(H6073)+1,YEAR(H6073)),VLOOKUP(MONTH(H6073),index!$D$2:$G$13,3,0),DAY(H6073)),
IF(E6073="halfyearly",DATE(IF(MONTH(H6073)&gt;=7,YEAR(H6073)+1,YEAR(H6073)),VLOOKUP(MONTH(H6073),index!$D$2:$G$13,4,0),DAY(H6073)),
DATE(YEAR(H6073)+1,MONTH(H6073),DAY(H6073)))))-H6073))+H6073)</f>
        <v/>
      </c>
      <c r="J6073" s="9" t="str">
        <f t="shared" si="586"/>
        <v/>
      </c>
      <c r="K6073" s="11" t="str">
        <f t="shared" si="587"/>
        <v/>
      </c>
      <c r="L6073" s="11" t="str">
        <f t="shared" si="588"/>
        <v/>
      </c>
      <c r="M6073" s="11" t="str">
        <f>IF(A6073="","",VLOOKUP(E6073,index!$A$1:$B$6,2,0)*K6073*G6073)</f>
        <v/>
      </c>
      <c r="N6073" s="11" t="str">
        <f>IF(A6073="","",-PMT(G6073*VLOOKUP(E6073,index!$A$1:$B$6,2,0),C6073,F6073,0,0))</f>
        <v/>
      </c>
      <c r="O6073" s="11" t="str">
        <f t="shared" si="589"/>
        <v/>
      </c>
      <c r="P6073" s="11" t="str">
        <f t="shared" si="584"/>
        <v/>
      </c>
    </row>
    <row r="6074" spans="1:16" x14ac:dyDescent="0.25">
      <c r="A6074" s="9" t="str">
        <f>IF(A6073="","",IF(B6073&lt;C6073,A6073,IF(A6073=MAX('entry data'!$B$8:$B$507),"",A6073+1)))</f>
        <v/>
      </c>
      <c r="B6074" s="9" t="str">
        <f t="shared" si="585"/>
        <v/>
      </c>
      <c r="C6074" s="9" t="str">
        <f>IF(ISERROR(VLOOKUP(A6074,'entry data'!B:G,6,0)),"",VLOOKUP(A6074,'entry data'!B:G,6,0))</f>
        <v/>
      </c>
      <c r="D6074" s="9" t="str">
        <f>IF(ISERROR(VLOOKUP(A6074,'entry data'!B:C,2,0)),"",VLOOKUP(A6074,'entry data'!B:C,2,0))</f>
        <v/>
      </c>
      <c r="E6074" s="9" t="str">
        <f>IF(ISERROR(VLOOKUP(A6074,'entry data'!B:E,4,0)),"",VLOOKUP(A6074,'entry data'!B:E,4,0))</f>
        <v/>
      </c>
      <c r="F6074" s="11" t="str">
        <f>IF(A6074="","",IF(ISERROR(VLOOKUP(A6074,'entry data'!B:F,5,0)),"",VLOOKUP(A6074,'entry data'!B:F,5,0)))</f>
        <v/>
      </c>
      <c r="G6074" s="12" t="str">
        <f>IF(A6074="","",IF(ISERROR(VLOOKUP(A6074,'entry data'!B:I,8,0)),"",VLOOKUP(A6074,'entry data'!B:I,7,0)))</f>
        <v/>
      </c>
      <c r="H6074" s="13" t="str">
        <f>IF(A6074="","",IF(B6074=1,VLOOKUP(A6074,'entry data'!B:D,3,0),I6073))</f>
        <v/>
      </c>
      <c r="I6074" s="14" t="str">
        <f>IF(A6074="","",IF(E6074="weekly",7,IF(E6074="fortnightly",14,IF(E6074="monthly",DATE(IF(MONTH(H6074)=12,YEAR(H6074)+1,YEAR(H6074)),VLOOKUP(MONTH(H6074),index!$D$2:$G$13,2,0),DAY(H6074)),
IF(E6074="quarterly",DATE(IF(MONTH(H6074)&gt;=10,YEAR(H6074)+1,YEAR(H6074)),VLOOKUP(MONTH(H6074),index!$D$2:$G$13,3,0),DAY(H6074)),
IF(E6074="halfyearly",DATE(IF(MONTH(H6074)&gt;=7,YEAR(H6074)+1,YEAR(H6074)),VLOOKUP(MONTH(H6074),index!$D$2:$G$13,4,0),DAY(H6074)),
DATE(YEAR(H6074)+1,MONTH(H6074),DAY(H6074)))))-H6074))+H6074)</f>
        <v/>
      </c>
      <c r="J6074" s="9" t="str">
        <f t="shared" si="586"/>
        <v/>
      </c>
      <c r="K6074" s="11" t="str">
        <f t="shared" si="587"/>
        <v/>
      </c>
      <c r="L6074" s="11" t="str">
        <f t="shared" si="588"/>
        <v/>
      </c>
      <c r="M6074" s="11" t="str">
        <f>IF(A6074="","",VLOOKUP(E6074,index!$A$1:$B$6,2,0)*K6074*G6074)</f>
        <v/>
      </c>
      <c r="N6074" s="11" t="str">
        <f>IF(A6074="","",-PMT(G6074*VLOOKUP(E6074,index!$A$1:$B$6,2,0),C6074,F6074,0,0))</f>
        <v/>
      </c>
      <c r="O6074" s="11" t="str">
        <f t="shared" si="589"/>
        <v/>
      </c>
      <c r="P6074" s="11" t="str">
        <f t="shared" si="584"/>
        <v/>
      </c>
    </row>
    <row r="6075" spans="1:16" x14ac:dyDescent="0.25">
      <c r="A6075" s="9" t="str">
        <f>IF(A6074="","",IF(B6074&lt;C6074,A6074,IF(A6074=MAX('entry data'!$B$8:$B$507),"",A6074+1)))</f>
        <v/>
      </c>
      <c r="B6075" s="9" t="str">
        <f t="shared" si="585"/>
        <v/>
      </c>
      <c r="C6075" s="9" t="str">
        <f>IF(ISERROR(VLOOKUP(A6075,'entry data'!B:G,6,0)),"",VLOOKUP(A6075,'entry data'!B:G,6,0))</f>
        <v/>
      </c>
      <c r="D6075" s="9" t="str">
        <f>IF(ISERROR(VLOOKUP(A6075,'entry data'!B:C,2,0)),"",VLOOKUP(A6075,'entry data'!B:C,2,0))</f>
        <v/>
      </c>
      <c r="E6075" s="9" t="str">
        <f>IF(ISERROR(VLOOKUP(A6075,'entry data'!B:E,4,0)),"",VLOOKUP(A6075,'entry data'!B:E,4,0))</f>
        <v/>
      </c>
      <c r="F6075" s="11" t="str">
        <f>IF(A6075="","",IF(ISERROR(VLOOKUP(A6075,'entry data'!B:F,5,0)),"",VLOOKUP(A6075,'entry data'!B:F,5,0)))</f>
        <v/>
      </c>
      <c r="G6075" s="12" t="str">
        <f>IF(A6075="","",IF(ISERROR(VLOOKUP(A6075,'entry data'!B:I,8,0)),"",VLOOKUP(A6075,'entry data'!B:I,7,0)))</f>
        <v/>
      </c>
      <c r="H6075" s="13" t="str">
        <f>IF(A6075="","",IF(B6075=1,VLOOKUP(A6075,'entry data'!B:D,3,0),I6074))</f>
        <v/>
      </c>
      <c r="I6075" s="14" t="str">
        <f>IF(A6075="","",IF(E6075="weekly",7,IF(E6075="fortnightly",14,IF(E6075="monthly",DATE(IF(MONTH(H6075)=12,YEAR(H6075)+1,YEAR(H6075)),VLOOKUP(MONTH(H6075),index!$D$2:$G$13,2,0),DAY(H6075)),
IF(E6075="quarterly",DATE(IF(MONTH(H6075)&gt;=10,YEAR(H6075)+1,YEAR(H6075)),VLOOKUP(MONTH(H6075),index!$D$2:$G$13,3,0),DAY(H6075)),
IF(E6075="halfyearly",DATE(IF(MONTH(H6075)&gt;=7,YEAR(H6075)+1,YEAR(H6075)),VLOOKUP(MONTH(H6075),index!$D$2:$G$13,4,0),DAY(H6075)),
DATE(YEAR(H6075)+1,MONTH(H6075),DAY(H6075)))))-H6075))+H6075)</f>
        <v/>
      </c>
      <c r="J6075" s="9" t="str">
        <f t="shared" si="586"/>
        <v/>
      </c>
      <c r="K6075" s="11" t="str">
        <f t="shared" si="587"/>
        <v/>
      </c>
      <c r="L6075" s="11" t="str">
        <f t="shared" si="588"/>
        <v/>
      </c>
      <c r="M6075" s="11" t="str">
        <f>IF(A6075="","",VLOOKUP(E6075,index!$A$1:$B$6,2,0)*K6075*G6075)</f>
        <v/>
      </c>
      <c r="N6075" s="11" t="str">
        <f>IF(A6075="","",-PMT(G6075*VLOOKUP(E6075,index!$A$1:$B$6,2,0),C6075,F6075,0,0))</f>
        <v/>
      </c>
      <c r="O6075" s="11" t="str">
        <f t="shared" si="589"/>
        <v/>
      </c>
      <c r="P6075" s="11" t="str">
        <f t="shared" si="584"/>
        <v/>
      </c>
    </row>
    <row r="6076" spans="1:16" x14ac:dyDescent="0.25">
      <c r="A6076" s="9" t="str">
        <f>IF(A6075="","",IF(B6075&lt;C6075,A6075,IF(A6075=MAX('entry data'!$B$8:$B$507),"",A6075+1)))</f>
        <v/>
      </c>
      <c r="B6076" s="9" t="str">
        <f t="shared" si="585"/>
        <v/>
      </c>
      <c r="C6076" s="9" t="str">
        <f>IF(ISERROR(VLOOKUP(A6076,'entry data'!B:G,6,0)),"",VLOOKUP(A6076,'entry data'!B:G,6,0))</f>
        <v/>
      </c>
      <c r="D6076" s="9" t="str">
        <f>IF(ISERROR(VLOOKUP(A6076,'entry data'!B:C,2,0)),"",VLOOKUP(A6076,'entry data'!B:C,2,0))</f>
        <v/>
      </c>
      <c r="E6076" s="9" t="str">
        <f>IF(ISERROR(VLOOKUP(A6076,'entry data'!B:E,4,0)),"",VLOOKUP(A6076,'entry data'!B:E,4,0))</f>
        <v/>
      </c>
      <c r="F6076" s="11" t="str">
        <f>IF(A6076="","",IF(ISERROR(VLOOKUP(A6076,'entry data'!B:F,5,0)),"",VLOOKUP(A6076,'entry data'!B:F,5,0)))</f>
        <v/>
      </c>
      <c r="G6076" s="12" t="str">
        <f>IF(A6076="","",IF(ISERROR(VLOOKUP(A6076,'entry data'!B:I,8,0)),"",VLOOKUP(A6076,'entry data'!B:I,7,0)))</f>
        <v/>
      </c>
      <c r="H6076" s="13" t="str">
        <f>IF(A6076="","",IF(B6076=1,VLOOKUP(A6076,'entry data'!B:D,3,0),I6075))</f>
        <v/>
      </c>
      <c r="I6076" s="14" t="str">
        <f>IF(A6076="","",IF(E6076="weekly",7,IF(E6076="fortnightly",14,IF(E6076="monthly",DATE(IF(MONTH(H6076)=12,YEAR(H6076)+1,YEAR(H6076)),VLOOKUP(MONTH(H6076),index!$D$2:$G$13,2,0),DAY(H6076)),
IF(E6076="quarterly",DATE(IF(MONTH(H6076)&gt;=10,YEAR(H6076)+1,YEAR(H6076)),VLOOKUP(MONTH(H6076),index!$D$2:$G$13,3,0),DAY(H6076)),
IF(E6076="halfyearly",DATE(IF(MONTH(H6076)&gt;=7,YEAR(H6076)+1,YEAR(H6076)),VLOOKUP(MONTH(H6076),index!$D$2:$G$13,4,0),DAY(H6076)),
DATE(YEAR(H6076)+1,MONTH(H6076),DAY(H6076)))))-H6076))+H6076)</f>
        <v/>
      </c>
      <c r="J6076" s="9" t="str">
        <f t="shared" si="586"/>
        <v/>
      </c>
      <c r="K6076" s="11" t="str">
        <f t="shared" si="587"/>
        <v/>
      </c>
      <c r="L6076" s="11" t="str">
        <f t="shared" si="588"/>
        <v/>
      </c>
      <c r="M6076" s="11" t="str">
        <f>IF(A6076="","",VLOOKUP(E6076,index!$A$1:$B$6,2,0)*K6076*G6076)</f>
        <v/>
      </c>
      <c r="N6076" s="11" t="str">
        <f>IF(A6076="","",-PMT(G6076*VLOOKUP(E6076,index!$A$1:$B$6,2,0),C6076,F6076,0,0))</f>
        <v/>
      </c>
      <c r="O6076" s="11" t="str">
        <f t="shared" si="589"/>
        <v/>
      </c>
      <c r="P6076" s="11" t="str">
        <f t="shared" si="584"/>
        <v/>
      </c>
    </row>
    <row r="6077" spans="1:16" x14ac:dyDescent="0.25">
      <c r="A6077" s="9" t="str">
        <f>IF(A6076="","",IF(B6076&lt;C6076,A6076,IF(A6076=MAX('entry data'!$B$8:$B$507),"",A6076+1)))</f>
        <v/>
      </c>
      <c r="B6077" s="9" t="str">
        <f t="shared" si="585"/>
        <v/>
      </c>
      <c r="C6077" s="9" t="str">
        <f>IF(ISERROR(VLOOKUP(A6077,'entry data'!B:G,6,0)),"",VLOOKUP(A6077,'entry data'!B:G,6,0))</f>
        <v/>
      </c>
      <c r="D6077" s="9" t="str">
        <f>IF(ISERROR(VLOOKUP(A6077,'entry data'!B:C,2,0)),"",VLOOKUP(A6077,'entry data'!B:C,2,0))</f>
        <v/>
      </c>
      <c r="E6077" s="9" t="str">
        <f>IF(ISERROR(VLOOKUP(A6077,'entry data'!B:E,4,0)),"",VLOOKUP(A6077,'entry data'!B:E,4,0))</f>
        <v/>
      </c>
      <c r="F6077" s="11" t="str">
        <f>IF(A6077="","",IF(ISERROR(VLOOKUP(A6077,'entry data'!B:F,5,0)),"",VLOOKUP(A6077,'entry data'!B:F,5,0)))</f>
        <v/>
      </c>
      <c r="G6077" s="12" t="str">
        <f>IF(A6077="","",IF(ISERROR(VLOOKUP(A6077,'entry data'!B:I,8,0)),"",VLOOKUP(A6077,'entry data'!B:I,7,0)))</f>
        <v/>
      </c>
      <c r="H6077" s="13" t="str">
        <f>IF(A6077="","",IF(B6077=1,VLOOKUP(A6077,'entry data'!B:D,3,0),I6076))</f>
        <v/>
      </c>
      <c r="I6077" s="14" t="str">
        <f>IF(A6077="","",IF(E6077="weekly",7,IF(E6077="fortnightly",14,IF(E6077="monthly",DATE(IF(MONTH(H6077)=12,YEAR(H6077)+1,YEAR(H6077)),VLOOKUP(MONTH(H6077),index!$D$2:$G$13,2,0),DAY(H6077)),
IF(E6077="quarterly",DATE(IF(MONTH(H6077)&gt;=10,YEAR(H6077)+1,YEAR(H6077)),VLOOKUP(MONTH(H6077),index!$D$2:$G$13,3,0),DAY(H6077)),
IF(E6077="halfyearly",DATE(IF(MONTH(H6077)&gt;=7,YEAR(H6077)+1,YEAR(H6077)),VLOOKUP(MONTH(H6077),index!$D$2:$G$13,4,0),DAY(H6077)),
DATE(YEAR(H6077)+1,MONTH(H6077),DAY(H6077)))))-H6077))+H6077)</f>
        <v/>
      </c>
      <c r="J6077" s="9" t="str">
        <f t="shared" si="586"/>
        <v/>
      </c>
      <c r="K6077" s="11" t="str">
        <f t="shared" si="587"/>
        <v/>
      </c>
      <c r="L6077" s="11" t="str">
        <f t="shared" si="588"/>
        <v/>
      </c>
      <c r="M6077" s="11" t="str">
        <f>IF(A6077="","",VLOOKUP(E6077,index!$A$1:$B$6,2,0)*K6077*G6077)</f>
        <v/>
      </c>
      <c r="N6077" s="11" t="str">
        <f>IF(A6077="","",-PMT(G6077*VLOOKUP(E6077,index!$A$1:$B$6,2,0),C6077,F6077,0,0))</f>
        <v/>
      </c>
      <c r="O6077" s="11" t="str">
        <f t="shared" si="589"/>
        <v/>
      </c>
      <c r="P6077" s="11" t="str">
        <f t="shared" si="584"/>
        <v/>
      </c>
    </row>
    <row r="6078" spans="1:16" x14ac:dyDescent="0.25">
      <c r="A6078" s="9" t="str">
        <f>IF(A6077="","",IF(B6077&lt;C6077,A6077,IF(A6077=MAX('entry data'!$B$8:$B$507),"",A6077+1)))</f>
        <v/>
      </c>
      <c r="B6078" s="9" t="str">
        <f t="shared" si="585"/>
        <v/>
      </c>
      <c r="C6078" s="9" t="str">
        <f>IF(ISERROR(VLOOKUP(A6078,'entry data'!B:G,6,0)),"",VLOOKUP(A6078,'entry data'!B:G,6,0))</f>
        <v/>
      </c>
      <c r="D6078" s="9" t="str">
        <f>IF(ISERROR(VLOOKUP(A6078,'entry data'!B:C,2,0)),"",VLOOKUP(A6078,'entry data'!B:C,2,0))</f>
        <v/>
      </c>
      <c r="E6078" s="9" t="str">
        <f>IF(ISERROR(VLOOKUP(A6078,'entry data'!B:E,4,0)),"",VLOOKUP(A6078,'entry data'!B:E,4,0))</f>
        <v/>
      </c>
      <c r="F6078" s="11" t="str">
        <f>IF(A6078="","",IF(ISERROR(VLOOKUP(A6078,'entry data'!B:F,5,0)),"",VLOOKUP(A6078,'entry data'!B:F,5,0)))</f>
        <v/>
      </c>
      <c r="G6078" s="12" t="str">
        <f>IF(A6078="","",IF(ISERROR(VLOOKUP(A6078,'entry data'!B:I,8,0)),"",VLOOKUP(A6078,'entry data'!B:I,7,0)))</f>
        <v/>
      </c>
      <c r="H6078" s="13" t="str">
        <f>IF(A6078="","",IF(B6078=1,VLOOKUP(A6078,'entry data'!B:D,3,0),I6077))</f>
        <v/>
      </c>
      <c r="I6078" s="14" t="str">
        <f>IF(A6078="","",IF(E6078="weekly",7,IF(E6078="fortnightly",14,IF(E6078="monthly",DATE(IF(MONTH(H6078)=12,YEAR(H6078)+1,YEAR(H6078)),VLOOKUP(MONTH(H6078),index!$D$2:$G$13,2,0),DAY(H6078)),
IF(E6078="quarterly",DATE(IF(MONTH(H6078)&gt;=10,YEAR(H6078)+1,YEAR(H6078)),VLOOKUP(MONTH(H6078),index!$D$2:$G$13,3,0),DAY(H6078)),
IF(E6078="halfyearly",DATE(IF(MONTH(H6078)&gt;=7,YEAR(H6078)+1,YEAR(H6078)),VLOOKUP(MONTH(H6078),index!$D$2:$G$13,4,0),DAY(H6078)),
DATE(YEAR(H6078)+1,MONTH(H6078),DAY(H6078)))))-H6078))+H6078)</f>
        <v/>
      </c>
      <c r="J6078" s="9" t="str">
        <f t="shared" si="586"/>
        <v/>
      </c>
      <c r="K6078" s="11" t="str">
        <f t="shared" si="587"/>
        <v/>
      </c>
      <c r="L6078" s="11" t="str">
        <f t="shared" si="588"/>
        <v/>
      </c>
      <c r="M6078" s="11" t="str">
        <f>IF(A6078="","",VLOOKUP(E6078,index!$A$1:$B$6,2,0)*K6078*G6078)</f>
        <v/>
      </c>
      <c r="N6078" s="11" t="str">
        <f>IF(A6078="","",-PMT(G6078*VLOOKUP(E6078,index!$A$1:$B$6,2,0),C6078,F6078,0,0))</f>
        <v/>
      </c>
      <c r="O6078" s="11" t="str">
        <f t="shared" si="589"/>
        <v/>
      </c>
      <c r="P6078" s="11" t="str">
        <f t="shared" si="584"/>
        <v/>
      </c>
    </row>
    <row r="6079" spans="1:16" x14ac:dyDescent="0.25">
      <c r="A6079" s="9" t="str">
        <f>IF(A6078="","",IF(B6078&lt;C6078,A6078,IF(A6078=MAX('entry data'!$B$8:$B$507),"",A6078+1)))</f>
        <v/>
      </c>
      <c r="B6079" s="9" t="str">
        <f t="shared" si="585"/>
        <v/>
      </c>
      <c r="C6079" s="9" t="str">
        <f>IF(ISERROR(VLOOKUP(A6079,'entry data'!B:G,6,0)),"",VLOOKUP(A6079,'entry data'!B:G,6,0))</f>
        <v/>
      </c>
      <c r="D6079" s="9" t="str">
        <f>IF(ISERROR(VLOOKUP(A6079,'entry data'!B:C,2,0)),"",VLOOKUP(A6079,'entry data'!B:C,2,0))</f>
        <v/>
      </c>
      <c r="E6079" s="9" t="str">
        <f>IF(ISERROR(VLOOKUP(A6079,'entry data'!B:E,4,0)),"",VLOOKUP(A6079,'entry data'!B:E,4,0))</f>
        <v/>
      </c>
      <c r="F6079" s="11" t="str">
        <f>IF(A6079="","",IF(ISERROR(VLOOKUP(A6079,'entry data'!B:F,5,0)),"",VLOOKUP(A6079,'entry data'!B:F,5,0)))</f>
        <v/>
      </c>
      <c r="G6079" s="12" t="str">
        <f>IF(A6079="","",IF(ISERROR(VLOOKUP(A6079,'entry data'!B:I,8,0)),"",VLOOKUP(A6079,'entry data'!B:I,7,0)))</f>
        <v/>
      </c>
      <c r="H6079" s="13" t="str">
        <f>IF(A6079="","",IF(B6079=1,VLOOKUP(A6079,'entry data'!B:D,3,0),I6078))</f>
        <v/>
      </c>
      <c r="I6079" s="14" t="str">
        <f>IF(A6079="","",IF(E6079="weekly",7,IF(E6079="fortnightly",14,IF(E6079="monthly",DATE(IF(MONTH(H6079)=12,YEAR(H6079)+1,YEAR(H6079)),VLOOKUP(MONTH(H6079),index!$D$2:$G$13,2,0),DAY(H6079)),
IF(E6079="quarterly",DATE(IF(MONTH(H6079)&gt;=10,YEAR(H6079)+1,YEAR(H6079)),VLOOKUP(MONTH(H6079),index!$D$2:$G$13,3,0),DAY(H6079)),
IF(E6079="halfyearly",DATE(IF(MONTH(H6079)&gt;=7,YEAR(H6079)+1,YEAR(H6079)),VLOOKUP(MONTH(H6079),index!$D$2:$G$13,4,0),DAY(H6079)),
DATE(YEAR(H6079)+1,MONTH(H6079),DAY(H6079)))))-H6079))+H6079)</f>
        <v/>
      </c>
      <c r="J6079" s="9" t="str">
        <f t="shared" si="586"/>
        <v/>
      </c>
      <c r="K6079" s="11" t="str">
        <f t="shared" si="587"/>
        <v/>
      </c>
      <c r="L6079" s="11" t="str">
        <f t="shared" si="588"/>
        <v/>
      </c>
      <c r="M6079" s="11" t="str">
        <f>IF(A6079="","",VLOOKUP(E6079,index!$A$1:$B$6,2,0)*K6079*G6079)</f>
        <v/>
      </c>
      <c r="N6079" s="11" t="str">
        <f>IF(A6079="","",-PMT(G6079*VLOOKUP(E6079,index!$A$1:$B$6,2,0),C6079,F6079,0,0))</f>
        <v/>
      </c>
      <c r="O6079" s="11" t="str">
        <f t="shared" si="589"/>
        <v/>
      </c>
      <c r="P6079" s="11" t="str">
        <f t="shared" si="584"/>
        <v/>
      </c>
    </row>
    <row r="6080" spans="1:16" x14ac:dyDescent="0.25">
      <c r="A6080" s="9" t="str">
        <f>IF(A6079="","",IF(B6079&lt;C6079,A6079,IF(A6079=MAX('entry data'!$B$8:$B$507),"",A6079+1)))</f>
        <v/>
      </c>
      <c r="B6080" s="9" t="str">
        <f t="shared" si="585"/>
        <v/>
      </c>
      <c r="C6080" s="9" t="str">
        <f>IF(ISERROR(VLOOKUP(A6080,'entry data'!B:G,6,0)),"",VLOOKUP(A6080,'entry data'!B:G,6,0))</f>
        <v/>
      </c>
      <c r="D6080" s="9" t="str">
        <f>IF(ISERROR(VLOOKUP(A6080,'entry data'!B:C,2,0)),"",VLOOKUP(A6080,'entry data'!B:C,2,0))</f>
        <v/>
      </c>
      <c r="E6080" s="9" t="str">
        <f>IF(ISERROR(VLOOKUP(A6080,'entry data'!B:E,4,0)),"",VLOOKUP(A6080,'entry data'!B:E,4,0))</f>
        <v/>
      </c>
      <c r="F6080" s="11" t="str">
        <f>IF(A6080="","",IF(ISERROR(VLOOKUP(A6080,'entry data'!B:F,5,0)),"",VLOOKUP(A6080,'entry data'!B:F,5,0)))</f>
        <v/>
      </c>
      <c r="G6080" s="12" t="str">
        <f>IF(A6080="","",IF(ISERROR(VLOOKUP(A6080,'entry data'!B:I,8,0)),"",VLOOKUP(A6080,'entry data'!B:I,7,0)))</f>
        <v/>
      </c>
      <c r="H6080" s="13" t="str">
        <f>IF(A6080="","",IF(B6080=1,VLOOKUP(A6080,'entry data'!B:D,3,0),I6079))</f>
        <v/>
      </c>
      <c r="I6080" s="14" t="str">
        <f>IF(A6080="","",IF(E6080="weekly",7,IF(E6080="fortnightly",14,IF(E6080="monthly",DATE(IF(MONTH(H6080)=12,YEAR(H6080)+1,YEAR(H6080)),VLOOKUP(MONTH(H6080),index!$D$2:$G$13,2,0),DAY(H6080)),
IF(E6080="quarterly",DATE(IF(MONTH(H6080)&gt;=10,YEAR(H6080)+1,YEAR(H6080)),VLOOKUP(MONTH(H6080),index!$D$2:$G$13,3,0),DAY(H6080)),
IF(E6080="halfyearly",DATE(IF(MONTH(H6080)&gt;=7,YEAR(H6080)+1,YEAR(H6080)),VLOOKUP(MONTH(H6080),index!$D$2:$G$13,4,0),DAY(H6080)),
DATE(YEAR(H6080)+1,MONTH(H6080),DAY(H6080)))))-H6080))+H6080)</f>
        <v/>
      </c>
      <c r="J6080" s="9" t="str">
        <f t="shared" si="586"/>
        <v/>
      </c>
      <c r="K6080" s="11" t="str">
        <f t="shared" si="587"/>
        <v/>
      </c>
      <c r="L6080" s="11" t="str">
        <f t="shared" si="588"/>
        <v/>
      </c>
      <c r="M6080" s="11" t="str">
        <f>IF(A6080="","",VLOOKUP(E6080,index!$A$1:$B$6,2,0)*K6080*G6080)</f>
        <v/>
      </c>
      <c r="N6080" s="11" t="str">
        <f>IF(A6080="","",-PMT(G6080*VLOOKUP(E6080,index!$A$1:$B$6,2,0),C6080,F6080,0,0))</f>
        <v/>
      </c>
      <c r="O6080" s="11" t="str">
        <f t="shared" si="589"/>
        <v/>
      </c>
      <c r="P6080" s="11" t="str">
        <f t="shared" si="584"/>
        <v/>
      </c>
    </row>
    <row r="6081" spans="1:16" x14ac:dyDescent="0.25">
      <c r="A6081" s="9" t="str">
        <f>IF(A6080="","",IF(B6080&lt;C6080,A6080,IF(A6080=MAX('entry data'!$B$8:$B$507),"",A6080+1)))</f>
        <v/>
      </c>
      <c r="B6081" s="9" t="str">
        <f t="shared" si="585"/>
        <v/>
      </c>
      <c r="C6081" s="9" t="str">
        <f>IF(ISERROR(VLOOKUP(A6081,'entry data'!B:G,6,0)),"",VLOOKUP(A6081,'entry data'!B:G,6,0))</f>
        <v/>
      </c>
      <c r="D6081" s="9" t="str">
        <f>IF(ISERROR(VLOOKUP(A6081,'entry data'!B:C,2,0)),"",VLOOKUP(A6081,'entry data'!B:C,2,0))</f>
        <v/>
      </c>
      <c r="E6081" s="9" t="str">
        <f>IF(ISERROR(VLOOKUP(A6081,'entry data'!B:E,4,0)),"",VLOOKUP(A6081,'entry data'!B:E,4,0))</f>
        <v/>
      </c>
      <c r="F6081" s="11" t="str">
        <f>IF(A6081="","",IF(ISERROR(VLOOKUP(A6081,'entry data'!B:F,5,0)),"",VLOOKUP(A6081,'entry data'!B:F,5,0)))</f>
        <v/>
      </c>
      <c r="G6081" s="12" t="str">
        <f>IF(A6081="","",IF(ISERROR(VLOOKUP(A6081,'entry data'!B:I,8,0)),"",VLOOKUP(A6081,'entry data'!B:I,7,0)))</f>
        <v/>
      </c>
      <c r="H6081" s="13" t="str">
        <f>IF(A6081="","",IF(B6081=1,VLOOKUP(A6081,'entry data'!B:D,3,0),I6080))</f>
        <v/>
      </c>
      <c r="I6081" s="14" t="str">
        <f>IF(A6081="","",IF(E6081="weekly",7,IF(E6081="fortnightly",14,IF(E6081="monthly",DATE(IF(MONTH(H6081)=12,YEAR(H6081)+1,YEAR(H6081)),VLOOKUP(MONTH(H6081),index!$D$2:$G$13,2,0),DAY(H6081)),
IF(E6081="quarterly",DATE(IF(MONTH(H6081)&gt;=10,YEAR(H6081)+1,YEAR(H6081)),VLOOKUP(MONTH(H6081),index!$D$2:$G$13,3,0),DAY(H6081)),
IF(E6081="halfyearly",DATE(IF(MONTH(H6081)&gt;=7,YEAR(H6081)+1,YEAR(H6081)),VLOOKUP(MONTH(H6081),index!$D$2:$G$13,4,0),DAY(H6081)),
DATE(YEAR(H6081)+1,MONTH(H6081),DAY(H6081)))))-H6081))+H6081)</f>
        <v/>
      </c>
      <c r="J6081" s="9" t="str">
        <f t="shared" si="586"/>
        <v/>
      </c>
      <c r="K6081" s="11" t="str">
        <f t="shared" si="587"/>
        <v/>
      </c>
      <c r="L6081" s="11" t="str">
        <f t="shared" si="588"/>
        <v/>
      </c>
      <c r="M6081" s="11" t="str">
        <f>IF(A6081="","",VLOOKUP(E6081,index!$A$1:$B$6,2,0)*K6081*G6081)</f>
        <v/>
      </c>
      <c r="N6081" s="11" t="str">
        <f>IF(A6081="","",-PMT(G6081*VLOOKUP(E6081,index!$A$1:$B$6,2,0),C6081,F6081,0,0))</f>
        <v/>
      </c>
      <c r="O6081" s="11" t="str">
        <f t="shared" si="589"/>
        <v/>
      </c>
      <c r="P6081" s="11" t="str">
        <f t="shared" si="584"/>
        <v/>
      </c>
    </row>
    <row r="6082" spans="1:16" x14ac:dyDescent="0.25">
      <c r="A6082" s="9" t="str">
        <f>IF(A6081="","",IF(B6081&lt;C6081,A6081,IF(A6081=MAX('entry data'!$B$8:$B$507),"",A6081+1)))</f>
        <v/>
      </c>
      <c r="B6082" s="9" t="str">
        <f t="shared" si="585"/>
        <v/>
      </c>
      <c r="C6082" s="9" t="str">
        <f>IF(ISERROR(VLOOKUP(A6082,'entry data'!B:G,6,0)),"",VLOOKUP(A6082,'entry data'!B:G,6,0))</f>
        <v/>
      </c>
      <c r="D6082" s="9" t="str">
        <f>IF(ISERROR(VLOOKUP(A6082,'entry data'!B:C,2,0)),"",VLOOKUP(A6082,'entry data'!B:C,2,0))</f>
        <v/>
      </c>
      <c r="E6082" s="9" t="str">
        <f>IF(ISERROR(VLOOKUP(A6082,'entry data'!B:E,4,0)),"",VLOOKUP(A6082,'entry data'!B:E,4,0))</f>
        <v/>
      </c>
      <c r="F6082" s="11" t="str">
        <f>IF(A6082="","",IF(ISERROR(VLOOKUP(A6082,'entry data'!B:F,5,0)),"",VLOOKUP(A6082,'entry data'!B:F,5,0)))</f>
        <v/>
      </c>
      <c r="G6082" s="12" t="str">
        <f>IF(A6082="","",IF(ISERROR(VLOOKUP(A6082,'entry data'!B:I,8,0)),"",VLOOKUP(A6082,'entry data'!B:I,7,0)))</f>
        <v/>
      </c>
      <c r="H6082" s="13" t="str">
        <f>IF(A6082="","",IF(B6082=1,VLOOKUP(A6082,'entry data'!B:D,3,0),I6081))</f>
        <v/>
      </c>
      <c r="I6082" s="14" t="str">
        <f>IF(A6082="","",IF(E6082="weekly",7,IF(E6082="fortnightly",14,IF(E6082="monthly",DATE(IF(MONTH(H6082)=12,YEAR(H6082)+1,YEAR(H6082)),VLOOKUP(MONTH(H6082),index!$D$2:$G$13,2,0),DAY(H6082)),
IF(E6082="quarterly",DATE(IF(MONTH(H6082)&gt;=10,YEAR(H6082)+1,YEAR(H6082)),VLOOKUP(MONTH(H6082),index!$D$2:$G$13,3,0),DAY(H6082)),
IF(E6082="halfyearly",DATE(IF(MONTH(H6082)&gt;=7,YEAR(H6082)+1,YEAR(H6082)),VLOOKUP(MONTH(H6082),index!$D$2:$G$13,4,0),DAY(H6082)),
DATE(YEAR(H6082)+1,MONTH(H6082),DAY(H6082)))))-H6082))+H6082)</f>
        <v/>
      </c>
      <c r="J6082" s="9" t="str">
        <f t="shared" si="586"/>
        <v/>
      </c>
      <c r="K6082" s="11" t="str">
        <f t="shared" si="587"/>
        <v/>
      </c>
      <c r="L6082" s="11" t="str">
        <f t="shared" si="588"/>
        <v/>
      </c>
      <c r="M6082" s="11" t="str">
        <f>IF(A6082="","",VLOOKUP(E6082,index!$A$1:$B$6,2,0)*K6082*G6082)</f>
        <v/>
      </c>
      <c r="N6082" s="11" t="str">
        <f>IF(A6082="","",-PMT(G6082*VLOOKUP(E6082,index!$A$1:$B$6,2,0),C6082,F6082,0,0))</f>
        <v/>
      </c>
      <c r="O6082" s="11" t="str">
        <f t="shared" si="589"/>
        <v/>
      </c>
      <c r="P6082" s="11" t="str">
        <f t="shared" si="584"/>
        <v/>
      </c>
    </row>
    <row r="6083" spans="1:16" x14ac:dyDescent="0.25">
      <c r="A6083" s="9" t="str">
        <f>IF(A6082="","",IF(B6082&lt;C6082,A6082,IF(A6082=MAX('entry data'!$B$8:$B$507),"",A6082+1)))</f>
        <v/>
      </c>
      <c r="B6083" s="9" t="str">
        <f t="shared" si="585"/>
        <v/>
      </c>
      <c r="C6083" s="9" t="str">
        <f>IF(ISERROR(VLOOKUP(A6083,'entry data'!B:G,6,0)),"",VLOOKUP(A6083,'entry data'!B:G,6,0))</f>
        <v/>
      </c>
      <c r="D6083" s="9" t="str">
        <f>IF(ISERROR(VLOOKUP(A6083,'entry data'!B:C,2,0)),"",VLOOKUP(A6083,'entry data'!B:C,2,0))</f>
        <v/>
      </c>
      <c r="E6083" s="9" t="str">
        <f>IF(ISERROR(VLOOKUP(A6083,'entry data'!B:E,4,0)),"",VLOOKUP(A6083,'entry data'!B:E,4,0))</f>
        <v/>
      </c>
      <c r="F6083" s="11" t="str">
        <f>IF(A6083="","",IF(ISERROR(VLOOKUP(A6083,'entry data'!B:F,5,0)),"",VLOOKUP(A6083,'entry data'!B:F,5,0)))</f>
        <v/>
      </c>
      <c r="G6083" s="12" t="str">
        <f>IF(A6083="","",IF(ISERROR(VLOOKUP(A6083,'entry data'!B:I,8,0)),"",VLOOKUP(A6083,'entry data'!B:I,7,0)))</f>
        <v/>
      </c>
      <c r="H6083" s="13" t="str">
        <f>IF(A6083="","",IF(B6083=1,VLOOKUP(A6083,'entry data'!B:D,3,0),I6082))</f>
        <v/>
      </c>
      <c r="I6083" s="14" t="str">
        <f>IF(A6083="","",IF(E6083="weekly",7,IF(E6083="fortnightly",14,IF(E6083="monthly",DATE(IF(MONTH(H6083)=12,YEAR(H6083)+1,YEAR(H6083)),VLOOKUP(MONTH(H6083),index!$D$2:$G$13,2,0),DAY(H6083)),
IF(E6083="quarterly",DATE(IF(MONTH(H6083)&gt;=10,YEAR(H6083)+1,YEAR(H6083)),VLOOKUP(MONTH(H6083),index!$D$2:$G$13,3,0),DAY(H6083)),
IF(E6083="halfyearly",DATE(IF(MONTH(H6083)&gt;=7,YEAR(H6083)+1,YEAR(H6083)),VLOOKUP(MONTH(H6083),index!$D$2:$G$13,4,0),DAY(H6083)),
DATE(YEAR(H6083)+1,MONTH(H6083),DAY(H6083)))))-H6083))+H6083)</f>
        <v/>
      </c>
      <c r="J6083" s="9" t="str">
        <f t="shared" si="586"/>
        <v/>
      </c>
      <c r="K6083" s="11" t="str">
        <f t="shared" si="587"/>
        <v/>
      </c>
      <c r="L6083" s="11" t="str">
        <f t="shared" si="588"/>
        <v/>
      </c>
      <c r="M6083" s="11" t="str">
        <f>IF(A6083="","",VLOOKUP(E6083,index!$A$1:$B$6,2,0)*K6083*G6083)</f>
        <v/>
      </c>
      <c r="N6083" s="11" t="str">
        <f>IF(A6083="","",-PMT(G6083*VLOOKUP(E6083,index!$A$1:$B$6,2,0),C6083,F6083,0,0))</f>
        <v/>
      </c>
      <c r="O6083" s="11" t="str">
        <f t="shared" si="589"/>
        <v/>
      </c>
      <c r="P6083" s="11" t="str">
        <f t="shared" ref="P6083:P6146" si="590">IF(A6083="","",IF(J6083&lt;&gt;J6084,O6083,0))</f>
        <v/>
      </c>
    </row>
    <row r="6084" spans="1:16" x14ac:dyDescent="0.25">
      <c r="A6084" s="9" t="str">
        <f>IF(A6083="","",IF(B6083&lt;C6083,A6083,IF(A6083=MAX('entry data'!$B$8:$B$507),"",A6083+1)))</f>
        <v/>
      </c>
      <c r="B6084" s="9" t="str">
        <f t="shared" si="585"/>
        <v/>
      </c>
      <c r="C6084" s="9" t="str">
        <f>IF(ISERROR(VLOOKUP(A6084,'entry data'!B:G,6,0)),"",VLOOKUP(A6084,'entry data'!B:G,6,0))</f>
        <v/>
      </c>
      <c r="D6084" s="9" t="str">
        <f>IF(ISERROR(VLOOKUP(A6084,'entry data'!B:C,2,0)),"",VLOOKUP(A6084,'entry data'!B:C,2,0))</f>
        <v/>
      </c>
      <c r="E6084" s="9" t="str">
        <f>IF(ISERROR(VLOOKUP(A6084,'entry data'!B:E,4,0)),"",VLOOKUP(A6084,'entry data'!B:E,4,0))</f>
        <v/>
      </c>
      <c r="F6084" s="11" t="str">
        <f>IF(A6084="","",IF(ISERROR(VLOOKUP(A6084,'entry data'!B:F,5,0)),"",VLOOKUP(A6084,'entry data'!B:F,5,0)))</f>
        <v/>
      </c>
      <c r="G6084" s="12" t="str">
        <f>IF(A6084="","",IF(ISERROR(VLOOKUP(A6084,'entry data'!B:I,8,0)),"",VLOOKUP(A6084,'entry data'!B:I,7,0)))</f>
        <v/>
      </c>
      <c r="H6084" s="13" t="str">
        <f>IF(A6084="","",IF(B6084=1,VLOOKUP(A6084,'entry data'!B:D,3,0),I6083))</f>
        <v/>
      </c>
      <c r="I6084" s="14" t="str">
        <f>IF(A6084="","",IF(E6084="weekly",7,IF(E6084="fortnightly",14,IF(E6084="monthly",DATE(IF(MONTH(H6084)=12,YEAR(H6084)+1,YEAR(H6084)),VLOOKUP(MONTH(H6084),index!$D$2:$G$13,2,0),DAY(H6084)),
IF(E6084="quarterly",DATE(IF(MONTH(H6084)&gt;=10,YEAR(H6084)+1,YEAR(H6084)),VLOOKUP(MONTH(H6084),index!$D$2:$G$13,3,0),DAY(H6084)),
IF(E6084="halfyearly",DATE(IF(MONTH(H6084)&gt;=7,YEAR(H6084)+1,YEAR(H6084)),VLOOKUP(MONTH(H6084),index!$D$2:$G$13,4,0),DAY(H6084)),
DATE(YEAR(H6084)+1,MONTH(H6084),DAY(H6084)))))-H6084))+H6084)</f>
        <v/>
      </c>
      <c r="J6084" s="9" t="str">
        <f t="shared" si="586"/>
        <v/>
      </c>
      <c r="K6084" s="11" t="str">
        <f t="shared" si="587"/>
        <v/>
      </c>
      <c r="L6084" s="11" t="str">
        <f t="shared" si="588"/>
        <v/>
      </c>
      <c r="M6084" s="11" t="str">
        <f>IF(A6084="","",VLOOKUP(E6084,index!$A$1:$B$6,2,0)*K6084*G6084)</f>
        <v/>
      </c>
      <c r="N6084" s="11" t="str">
        <f>IF(A6084="","",-PMT(G6084*VLOOKUP(E6084,index!$A$1:$B$6,2,0),C6084,F6084,0,0))</f>
        <v/>
      </c>
      <c r="O6084" s="11" t="str">
        <f t="shared" si="589"/>
        <v/>
      </c>
      <c r="P6084" s="11" t="str">
        <f t="shared" si="590"/>
        <v/>
      </c>
    </row>
    <row r="6085" spans="1:16" x14ac:dyDescent="0.25">
      <c r="A6085" s="9" t="str">
        <f>IF(A6084="","",IF(B6084&lt;C6084,A6084,IF(A6084=MAX('entry data'!$B$8:$B$507),"",A6084+1)))</f>
        <v/>
      </c>
      <c r="B6085" s="9" t="str">
        <f t="shared" si="585"/>
        <v/>
      </c>
      <c r="C6085" s="9" t="str">
        <f>IF(ISERROR(VLOOKUP(A6085,'entry data'!B:G,6,0)),"",VLOOKUP(A6085,'entry data'!B:G,6,0))</f>
        <v/>
      </c>
      <c r="D6085" s="9" t="str">
        <f>IF(ISERROR(VLOOKUP(A6085,'entry data'!B:C,2,0)),"",VLOOKUP(A6085,'entry data'!B:C,2,0))</f>
        <v/>
      </c>
      <c r="E6085" s="9" t="str">
        <f>IF(ISERROR(VLOOKUP(A6085,'entry data'!B:E,4,0)),"",VLOOKUP(A6085,'entry data'!B:E,4,0))</f>
        <v/>
      </c>
      <c r="F6085" s="11" t="str">
        <f>IF(A6085="","",IF(ISERROR(VLOOKUP(A6085,'entry data'!B:F,5,0)),"",VLOOKUP(A6085,'entry data'!B:F,5,0)))</f>
        <v/>
      </c>
      <c r="G6085" s="12" t="str">
        <f>IF(A6085="","",IF(ISERROR(VLOOKUP(A6085,'entry data'!B:I,8,0)),"",VLOOKUP(A6085,'entry data'!B:I,7,0)))</f>
        <v/>
      </c>
      <c r="H6085" s="13" t="str">
        <f>IF(A6085="","",IF(B6085=1,VLOOKUP(A6085,'entry data'!B:D,3,0),I6084))</f>
        <v/>
      </c>
      <c r="I6085" s="14" t="str">
        <f>IF(A6085="","",IF(E6085="weekly",7,IF(E6085="fortnightly",14,IF(E6085="monthly",DATE(IF(MONTH(H6085)=12,YEAR(H6085)+1,YEAR(H6085)),VLOOKUP(MONTH(H6085),index!$D$2:$G$13,2,0),DAY(H6085)),
IF(E6085="quarterly",DATE(IF(MONTH(H6085)&gt;=10,YEAR(H6085)+1,YEAR(H6085)),VLOOKUP(MONTH(H6085),index!$D$2:$G$13,3,0),DAY(H6085)),
IF(E6085="halfyearly",DATE(IF(MONTH(H6085)&gt;=7,YEAR(H6085)+1,YEAR(H6085)),VLOOKUP(MONTH(H6085),index!$D$2:$G$13,4,0),DAY(H6085)),
DATE(YEAR(H6085)+1,MONTH(H6085),DAY(H6085)))))-H6085))+H6085)</f>
        <v/>
      </c>
      <c r="J6085" s="9" t="str">
        <f t="shared" si="586"/>
        <v/>
      </c>
      <c r="K6085" s="11" t="str">
        <f t="shared" si="587"/>
        <v/>
      </c>
      <c r="L6085" s="11" t="str">
        <f t="shared" si="588"/>
        <v/>
      </c>
      <c r="M6085" s="11" t="str">
        <f>IF(A6085="","",VLOOKUP(E6085,index!$A$1:$B$6,2,0)*K6085*G6085)</f>
        <v/>
      </c>
      <c r="N6085" s="11" t="str">
        <f>IF(A6085="","",-PMT(G6085*VLOOKUP(E6085,index!$A$1:$B$6,2,0),C6085,F6085,0,0))</f>
        <v/>
      </c>
      <c r="O6085" s="11" t="str">
        <f t="shared" si="589"/>
        <v/>
      </c>
      <c r="P6085" s="11" t="str">
        <f t="shared" si="590"/>
        <v/>
      </c>
    </row>
    <row r="6086" spans="1:16" x14ac:dyDescent="0.25">
      <c r="A6086" s="9" t="str">
        <f>IF(A6085="","",IF(B6085&lt;C6085,A6085,IF(A6085=MAX('entry data'!$B$8:$B$507),"",A6085+1)))</f>
        <v/>
      </c>
      <c r="B6086" s="9" t="str">
        <f t="shared" si="585"/>
        <v/>
      </c>
      <c r="C6086" s="9" t="str">
        <f>IF(ISERROR(VLOOKUP(A6086,'entry data'!B:G,6,0)),"",VLOOKUP(A6086,'entry data'!B:G,6,0))</f>
        <v/>
      </c>
      <c r="D6086" s="9" t="str">
        <f>IF(ISERROR(VLOOKUP(A6086,'entry data'!B:C,2,0)),"",VLOOKUP(A6086,'entry data'!B:C,2,0))</f>
        <v/>
      </c>
      <c r="E6086" s="9" t="str">
        <f>IF(ISERROR(VLOOKUP(A6086,'entry data'!B:E,4,0)),"",VLOOKUP(A6086,'entry data'!B:E,4,0))</f>
        <v/>
      </c>
      <c r="F6086" s="11" t="str">
        <f>IF(A6086="","",IF(ISERROR(VLOOKUP(A6086,'entry data'!B:F,5,0)),"",VLOOKUP(A6086,'entry data'!B:F,5,0)))</f>
        <v/>
      </c>
      <c r="G6086" s="12" t="str">
        <f>IF(A6086="","",IF(ISERROR(VLOOKUP(A6086,'entry data'!B:I,8,0)),"",VLOOKUP(A6086,'entry data'!B:I,7,0)))</f>
        <v/>
      </c>
      <c r="H6086" s="13" t="str">
        <f>IF(A6086="","",IF(B6086=1,VLOOKUP(A6086,'entry data'!B:D,3,0),I6085))</f>
        <v/>
      </c>
      <c r="I6086" s="14" t="str">
        <f>IF(A6086="","",IF(E6086="weekly",7,IF(E6086="fortnightly",14,IF(E6086="monthly",DATE(IF(MONTH(H6086)=12,YEAR(H6086)+1,YEAR(H6086)),VLOOKUP(MONTH(H6086),index!$D$2:$G$13,2,0),DAY(H6086)),
IF(E6086="quarterly",DATE(IF(MONTH(H6086)&gt;=10,YEAR(H6086)+1,YEAR(H6086)),VLOOKUP(MONTH(H6086),index!$D$2:$G$13,3,0),DAY(H6086)),
IF(E6086="halfyearly",DATE(IF(MONTH(H6086)&gt;=7,YEAR(H6086)+1,YEAR(H6086)),VLOOKUP(MONTH(H6086),index!$D$2:$G$13,4,0),DAY(H6086)),
DATE(YEAR(H6086)+1,MONTH(H6086),DAY(H6086)))))-H6086))+H6086)</f>
        <v/>
      </c>
      <c r="J6086" s="9" t="str">
        <f t="shared" si="586"/>
        <v/>
      </c>
      <c r="K6086" s="11" t="str">
        <f t="shared" si="587"/>
        <v/>
      </c>
      <c r="L6086" s="11" t="str">
        <f t="shared" si="588"/>
        <v/>
      </c>
      <c r="M6086" s="11" t="str">
        <f>IF(A6086="","",VLOOKUP(E6086,index!$A$1:$B$6,2,0)*K6086*G6086)</f>
        <v/>
      </c>
      <c r="N6086" s="11" t="str">
        <f>IF(A6086="","",-PMT(G6086*VLOOKUP(E6086,index!$A$1:$B$6,2,0),C6086,F6086,0,0))</f>
        <v/>
      </c>
      <c r="O6086" s="11" t="str">
        <f t="shared" si="589"/>
        <v/>
      </c>
      <c r="P6086" s="11" t="str">
        <f t="shared" si="590"/>
        <v/>
      </c>
    </row>
    <row r="6087" spans="1:16" x14ac:dyDescent="0.25">
      <c r="A6087" s="9" t="str">
        <f>IF(A6086="","",IF(B6086&lt;C6086,A6086,IF(A6086=MAX('entry data'!$B$8:$B$507),"",A6086+1)))</f>
        <v/>
      </c>
      <c r="B6087" s="9" t="str">
        <f t="shared" si="585"/>
        <v/>
      </c>
      <c r="C6087" s="9" t="str">
        <f>IF(ISERROR(VLOOKUP(A6087,'entry data'!B:G,6,0)),"",VLOOKUP(A6087,'entry data'!B:G,6,0))</f>
        <v/>
      </c>
      <c r="D6087" s="9" t="str">
        <f>IF(ISERROR(VLOOKUP(A6087,'entry data'!B:C,2,0)),"",VLOOKUP(A6087,'entry data'!B:C,2,0))</f>
        <v/>
      </c>
      <c r="E6087" s="9" t="str">
        <f>IF(ISERROR(VLOOKUP(A6087,'entry data'!B:E,4,0)),"",VLOOKUP(A6087,'entry data'!B:E,4,0))</f>
        <v/>
      </c>
      <c r="F6087" s="11" t="str">
        <f>IF(A6087="","",IF(ISERROR(VLOOKUP(A6087,'entry data'!B:F,5,0)),"",VLOOKUP(A6087,'entry data'!B:F,5,0)))</f>
        <v/>
      </c>
      <c r="G6087" s="12" t="str">
        <f>IF(A6087="","",IF(ISERROR(VLOOKUP(A6087,'entry data'!B:I,8,0)),"",VLOOKUP(A6087,'entry data'!B:I,7,0)))</f>
        <v/>
      </c>
      <c r="H6087" s="13" t="str">
        <f>IF(A6087="","",IF(B6087=1,VLOOKUP(A6087,'entry data'!B:D,3,0),I6086))</f>
        <v/>
      </c>
      <c r="I6087" s="14" t="str">
        <f>IF(A6087="","",IF(E6087="weekly",7,IF(E6087="fortnightly",14,IF(E6087="monthly",DATE(IF(MONTH(H6087)=12,YEAR(H6087)+1,YEAR(H6087)),VLOOKUP(MONTH(H6087),index!$D$2:$G$13,2,0),DAY(H6087)),
IF(E6087="quarterly",DATE(IF(MONTH(H6087)&gt;=10,YEAR(H6087)+1,YEAR(H6087)),VLOOKUP(MONTH(H6087),index!$D$2:$G$13,3,0),DAY(H6087)),
IF(E6087="halfyearly",DATE(IF(MONTH(H6087)&gt;=7,YEAR(H6087)+1,YEAR(H6087)),VLOOKUP(MONTH(H6087),index!$D$2:$G$13,4,0),DAY(H6087)),
DATE(YEAR(H6087)+1,MONTH(H6087),DAY(H6087)))))-H6087))+H6087)</f>
        <v/>
      </c>
      <c r="J6087" s="9" t="str">
        <f t="shared" si="586"/>
        <v/>
      </c>
      <c r="K6087" s="11" t="str">
        <f t="shared" si="587"/>
        <v/>
      </c>
      <c r="L6087" s="11" t="str">
        <f t="shared" si="588"/>
        <v/>
      </c>
      <c r="M6087" s="11" t="str">
        <f>IF(A6087="","",VLOOKUP(E6087,index!$A$1:$B$6,2,0)*K6087*G6087)</f>
        <v/>
      </c>
      <c r="N6087" s="11" t="str">
        <f>IF(A6087="","",-PMT(G6087*VLOOKUP(E6087,index!$A$1:$B$6,2,0),C6087,F6087,0,0))</f>
        <v/>
      </c>
      <c r="O6087" s="11" t="str">
        <f t="shared" si="589"/>
        <v/>
      </c>
      <c r="P6087" s="11" t="str">
        <f t="shared" si="590"/>
        <v/>
      </c>
    </row>
    <row r="6088" spans="1:16" x14ac:dyDescent="0.25">
      <c r="A6088" s="9" t="str">
        <f>IF(A6087="","",IF(B6087&lt;C6087,A6087,IF(A6087=MAX('entry data'!$B$8:$B$507),"",A6087+1)))</f>
        <v/>
      </c>
      <c r="B6088" s="9" t="str">
        <f t="shared" si="585"/>
        <v/>
      </c>
      <c r="C6088" s="9" t="str">
        <f>IF(ISERROR(VLOOKUP(A6088,'entry data'!B:G,6,0)),"",VLOOKUP(A6088,'entry data'!B:G,6,0))</f>
        <v/>
      </c>
      <c r="D6088" s="9" t="str">
        <f>IF(ISERROR(VLOOKUP(A6088,'entry data'!B:C,2,0)),"",VLOOKUP(A6088,'entry data'!B:C,2,0))</f>
        <v/>
      </c>
      <c r="E6088" s="9" t="str">
        <f>IF(ISERROR(VLOOKUP(A6088,'entry data'!B:E,4,0)),"",VLOOKUP(A6088,'entry data'!B:E,4,0))</f>
        <v/>
      </c>
      <c r="F6088" s="11" t="str">
        <f>IF(A6088="","",IF(ISERROR(VLOOKUP(A6088,'entry data'!B:F,5,0)),"",VLOOKUP(A6088,'entry data'!B:F,5,0)))</f>
        <v/>
      </c>
      <c r="G6088" s="12" t="str">
        <f>IF(A6088="","",IF(ISERROR(VLOOKUP(A6088,'entry data'!B:I,8,0)),"",VLOOKUP(A6088,'entry data'!B:I,7,0)))</f>
        <v/>
      </c>
      <c r="H6088" s="13" t="str">
        <f>IF(A6088="","",IF(B6088=1,VLOOKUP(A6088,'entry data'!B:D,3,0),I6087))</f>
        <v/>
      </c>
      <c r="I6088" s="14" t="str">
        <f>IF(A6088="","",IF(E6088="weekly",7,IF(E6088="fortnightly",14,IF(E6088="monthly",DATE(IF(MONTH(H6088)=12,YEAR(H6088)+1,YEAR(H6088)),VLOOKUP(MONTH(H6088),index!$D$2:$G$13,2,0),DAY(H6088)),
IF(E6088="quarterly",DATE(IF(MONTH(H6088)&gt;=10,YEAR(H6088)+1,YEAR(H6088)),VLOOKUP(MONTH(H6088),index!$D$2:$G$13,3,0),DAY(H6088)),
IF(E6088="halfyearly",DATE(IF(MONTH(H6088)&gt;=7,YEAR(H6088)+1,YEAR(H6088)),VLOOKUP(MONTH(H6088),index!$D$2:$G$13,4,0),DAY(H6088)),
DATE(YEAR(H6088)+1,MONTH(H6088),DAY(H6088)))))-H6088))+H6088)</f>
        <v/>
      </c>
      <c r="J6088" s="9" t="str">
        <f t="shared" si="586"/>
        <v/>
      </c>
      <c r="K6088" s="11" t="str">
        <f t="shared" si="587"/>
        <v/>
      </c>
      <c r="L6088" s="11" t="str">
        <f t="shared" si="588"/>
        <v/>
      </c>
      <c r="M6088" s="11" t="str">
        <f>IF(A6088="","",VLOOKUP(E6088,index!$A$1:$B$6,2,0)*K6088*G6088)</f>
        <v/>
      </c>
      <c r="N6088" s="11" t="str">
        <f>IF(A6088="","",-PMT(G6088*VLOOKUP(E6088,index!$A$1:$B$6,2,0),C6088,F6088,0,0))</f>
        <v/>
      </c>
      <c r="O6088" s="11" t="str">
        <f t="shared" si="589"/>
        <v/>
      </c>
      <c r="P6088" s="11" t="str">
        <f t="shared" si="590"/>
        <v/>
      </c>
    </row>
    <row r="6089" spans="1:16" x14ac:dyDescent="0.25">
      <c r="A6089" s="9" t="str">
        <f>IF(A6088="","",IF(B6088&lt;C6088,A6088,IF(A6088=MAX('entry data'!$B$8:$B$507),"",A6088+1)))</f>
        <v/>
      </c>
      <c r="B6089" s="9" t="str">
        <f t="shared" si="585"/>
        <v/>
      </c>
      <c r="C6089" s="9" t="str">
        <f>IF(ISERROR(VLOOKUP(A6089,'entry data'!B:G,6,0)),"",VLOOKUP(A6089,'entry data'!B:G,6,0))</f>
        <v/>
      </c>
      <c r="D6089" s="9" t="str">
        <f>IF(ISERROR(VLOOKUP(A6089,'entry data'!B:C,2,0)),"",VLOOKUP(A6089,'entry data'!B:C,2,0))</f>
        <v/>
      </c>
      <c r="E6089" s="9" t="str">
        <f>IF(ISERROR(VLOOKUP(A6089,'entry data'!B:E,4,0)),"",VLOOKUP(A6089,'entry data'!B:E,4,0))</f>
        <v/>
      </c>
      <c r="F6089" s="11" t="str">
        <f>IF(A6089="","",IF(ISERROR(VLOOKUP(A6089,'entry data'!B:F,5,0)),"",VLOOKUP(A6089,'entry data'!B:F,5,0)))</f>
        <v/>
      </c>
      <c r="G6089" s="12" t="str">
        <f>IF(A6089="","",IF(ISERROR(VLOOKUP(A6089,'entry data'!B:I,8,0)),"",VLOOKUP(A6089,'entry data'!B:I,7,0)))</f>
        <v/>
      </c>
      <c r="H6089" s="13" t="str">
        <f>IF(A6089="","",IF(B6089=1,VLOOKUP(A6089,'entry data'!B:D,3,0),I6088))</f>
        <v/>
      </c>
      <c r="I6089" s="14" t="str">
        <f>IF(A6089="","",IF(E6089="weekly",7,IF(E6089="fortnightly",14,IF(E6089="monthly",DATE(IF(MONTH(H6089)=12,YEAR(H6089)+1,YEAR(H6089)),VLOOKUP(MONTH(H6089),index!$D$2:$G$13,2,0),DAY(H6089)),
IF(E6089="quarterly",DATE(IF(MONTH(H6089)&gt;=10,YEAR(H6089)+1,YEAR(H6089)),VLOOKUP(MONTH(H6089),index!$D$2:$G$13,3,0),DAY(H6089)),
IF(E6089="halfyearly",DATE(IF(MONTH(H6089)&gt;=7,YEAR(H6089)+1,YEAR(H6089)),VLOOKUP(MONTH(H6089),index!$D$2:$G$13,4,0),DAY(H6089)),
DATE(YEAR(H6089)+1,MONTH(H6089),DAY(H6089)))))-H6089))+H6089)</f>
        <v/>
      </c>
      <c r="J6089" s="9" t="str">
        <f t="shared" si="586"/>
        <v/>
      </c>
      <c r="K6089" s="11" t="str">
        <f t="shared" si="587"/>
        <v/>
      </c>
      <c r="L6089" s="11" t="str">
        <f t="shared" si="588"/>
        <v/>
      </c>
      <c r="M6089" s="11" t="str">
        <f>IF(A6089="","",VLOOKUP(E6089,index!$A$1:$B$6,2,0)*K6089*G6089)</f>
        <v/>
      </c>
      <c r="N6089" s="11" t="str">
        <f>IF(A6089="","",-PMT(G6089*VLOOKUP(E6089,index!$A$1:$B$6,2,0),C6089,F6089,0,0))</f>
        <v/>
      </c>
      <c r="O6089" s="11" t="str">
        <f t="shared" si="589"/>
        <v/>
      </c>
      <c r="P6089" s="11" t="str">
        <f t="shared" si="590"/>
        <v/>
      </c>
    </row>
    <row r="6090" spans="1:16" x14ac:dyDescent="0.25">
      <c r="A6090" s="9" t="str">
        <f>IF(A6089="","",IF(B6089&lt;C6089,A6089,IF(A6089=MAX('entry data'!$B$8:$B$507),"",A6089+1)))</f>
        <v/>
      </c>
      <c r="B6090" s="9" t="str">
        <f t="shared" si="585"/>
        <v/>
      </c>
      <c r="C6090" s="9" t="str">
        <f>IF(ISERROR(VLOOKUP(A6090,'entry data'!B:G,6,0)),"",VLOOKUP(A6090,'entry data'!B:G,6,0))</f>
        <v/>
      </c>
      <c r="D6090" s="9" t="str">
        <f>IF(ISERROR(VLOOKUP(A6090,'entry data'!B:C,2,0)),"",VLOOKUP(A6090,'entry data'!B:C,2,0))</f>
        <v/>
      </c>
      <c r="E6090" s="9" t="str">
        <f>IF(ISERROR(VLOOKUP(A6090,'entry data'!B:E,4,0)),"",VLOOKUP(A6090,'entry data'!B:E,4,0))</f>
        <v/>
      </c>
      <c r="F6090" s="11" t="str">
        <f>IF(A6090="","",IF(ISERROR(VLOOKUP(A6090,'entry data'!B:F,5,0)),"",VLOOKUP(A6090,'entry data'!B:F,5,0)))</f>
        <v/>
      </c>
      <c r="G6090" s="12" t="str">
        <f>IF(A6090="","",IF(ISERROR(VLOOKUP(A6090,'entry data'!B:I,8,0)),"",VLOOKUP(A6090,'entry data'!B:I,7,0)))</f>
        <v/>
      </c>
      <c r="H6090" s="13" t="str">
        <f>IF(A6090="","",IF(B6090=1,VLOOKUP(A6090,'entry data'!B:D,3,0),I6089))</f>
        <v/>
      </c>
      <c r="I6090" s="14" t="str">
        <f>IF(A6090="","",IF(E6090="weekly",7,IF(E6090="fortnightly",14,IF(E6090="monthly",DATE(IF(MONTH(H6090)=12,YEAR(H6090)+1,YEAR(H6090)),VLOOKUP(MONTH(H6090),index!$D$2:$G$13,2,0),DAY(H6090)),
IF(E6090="quarterly",DATE(IF(MONTH(H6090)&gt;=10,YEAR(H6090)+1,YEAR(H6090)),VLOOKUP(MONTH(H6090),index!$D$2:$G$13,3,0),DAY(H6090)),
IF(E6090="halfyearly",DATE(IF(MONTH(H6090)&gt;=7,YEAR(H6090)+1,YEAR(H6090)),VLOOKUP(MONTH(H6090),index!$D$2:$G$13,4,0),DAY(H6090)),
DATE(YEAR(H6090)+1,MONTH(H6090),DAY(H6090)))))-H6090))+H6090)</f>
        <v/>
      </c>
      <c r="J6090" s="9" t="str">
        <f t="shared" si="586"/>
        <v/>
      </c>
      <c r="K6090" s="11" t="str">
        <f t="shared" si="587"/>
        <v/>
      </c>
      <c r="L6090" s="11" t="str">
        <f t="shared" si="588"/>
        <v/>
      </c>
      <c r="M6090" s="11" t="str">
        <f>IF(A6090="","",VLOOKUP(E6090,index!$A$1:$B$6,2,0)*K6090*G6090)</f>
        <v/>
      </c>
      <c r="N6090" s="11" t="str">
        <f>IF(A6090="","",-PMT(G6090*VLOOKUP(E6090,index!$A$1:$B$6,2,0),C6090,F6090,0,0))</f>
        <v/>
      </c>
      <c r="O6090" s="11" t="str">
        <f t="shared" si="589"/>
        <v/>
      </c>
      <c r="P6090" s="11" t="str">
        <f t="shared" si="590"/>
        <v/>
      </c>
    </row>
    <row r="6091" spans="1:16" x14ac:dyDescent="0.25">
      <c r="A6091" s="9" t="str">
        <f>IF(A6090="","",IF(B6090&lt;C6090,A6090,IF(A6090=MAX('entry data'!$B$8:$B$507),"",A6090+1)))</f>
        <v/>
      </c>
      <c r="B6091" s="9" t="str">
        <f t="shared" si="585"/>
        <v/>
      </c>
      <c r="C6091" s="9" t="str">
        <f>IF(ISERROR(VLOOKUP(A6091,'entry data'!B:G,6,0)),"",VLOOKUP(A6091,'entry data'!B:G,6,0))</f>
        <v/>
      </c>
      <c r="D6091" s="9" t="str">
        <f>IF(ISERROR(VLOOKUP(A6091,'entry data'!B:C,2,0)),"",VLOOKUP(A6091,'entry data'!B:C,2,0))</f>
        <v/>
      </c>
      <c r="E6091" s="9" t="str">
        <f>IF(ISERROR(VLOOKUP(A6091,'entry data'!B:E,4,0)),"",VLOOKUP(A6091,'entry data'!B:E,4,0))</f>
        <v/>
      </c>
      <c r="F6091" s="11" t="str">
        <f>IF(A6091="","",IF(ISERROR(VLOOKUP(A6091,'entry data'!B:F,5,0)),"",VLOOKUP(A6091,'entry data'!B:F,5,0)))</f>
        <v/>
      </c>
      <c r="G6091" s="12" t="str">
        <f>IF(A6091="","",IF(ISERROR(VLOOKUP(A6091,'entry data'!B:I,8,0)),"",VLOOKUP(A6091,'entry data'!B:I,7,0)))</f>
        <v/>
      </c>
      <c r="H6091" s="13" t="str">
        <f>IF(A6091="","",IF(B6091=1,VLOOKUP(A6091,'entry data'!B:D,3,0),I6090))</f>
        <v/>
      </c>
      <c r="I6091" s="14" t="str">
        <f>IF(A6091="","",IF(E6091="weekly",7,IF(E6091="fortnightly",14,IF(E6091="monthly",DATE(IF(MONTH(H6091)=12,YEAR(H6091)+1,YEAR(H6091)),VLOOKUP(MONTH(H6091),index!$D$2:$G$13,2,0),DAY(H6091)),
IF(E6091="quarterly",DATE(IF(MONTH(H6091)&gt;=10,YEAR(H6091)+1,YEAR(H6091)),VLOOKUP(MONTH(H6091),index!$D$2:$G$13,3,0),DAY(H6091)),
IF(E6091="halfyearly",DATE(IF(MONTH(H6091)&gt;=7,YEAR(H6091)+1,YEAR(H6091)),VLOOKUP(MONTH(H6091),index!$D$2:$G$13,4,0),DAY(H6091)),
DATE(YEAR(H6091)+1,MONTH(H6091),DAY(H6091)))))-H6091))+H6091)</f>
        <v/>
      </c>
      <c r="J6091" s="9" t="str">
        <f t="shared" si="586"/>
        <v/>
      </c>
      <c r="K6091" s="11" t="str">
        <f t="shared" si="587"/>
        <v/>
      </c>
      <c r="L6091" s="11" t="str">
        <f t="shared" si="588"/>
        <v/>
      </c>
      <c r="M6091" s="11" t="str">
        <f>IF(A6091="","",VLOOKUP(E6091,index!$A$1:$B$6,2,0)*K6091*G6091)</f>
        <v/>
      </c>
      <c r="N6091" s="11" t="str">
        <f>IF(A6091="","",-PMT(G6091*VLOOKUP(E6091,index!$A$1:$B$6,2,0),C6091,F6091,0,0))</f>
        <v/>
      </c>
      <c r="O6091" s="11" t="str">
        <f t="shared" si="589"/>
        <v/>
      </c>
      <c r="P6091" s="11" t="str">
        <f t="shared" si="590"/>
        <v/>
      </c>
    </row>
    <row r="6092" spans="1:16" x14ac:dyDescent="0.25">
      <c r="A6092" s="9" t="str">
        <f>IF(A6091="","",IF(B6091&lt;C6091,A6091,IF(A6091=MAX('entry data'!$B$8:$B$507),"",A6091+1)))</f>
        <v/>
      </c>
      <c r="B6092" s="9" t="str">
        <f t="shared" si="585"/>
        <v/>
      </c>
      <c r="C6092" s="9" t="str">
        <f>IF(ISERROR(VLOOKUP(A6092,'entry data'!B:G,6,0)),"",VLOOKUP(A6092,'entry data'!B:G,6,0))</f>
        <v/>
      </c>
      <c r="D6092" s="9" t="str">
        <f>IF(ISERROR(VLOOKUP(A6092,'entry data'!B:C,2,0)),"",VLOOKUP(A6092,'entry data'!B:C,2,0))</f>
        <v/>
      </c>
      <c r="E6092" s="9" t="str">
        <f>IF(ISERROR(VLOOKUP(A6092,'entry data'!B:E,4,0)),"",VLOOKUP(A6092,'entry data'!B:E,4,0))</f>
        <v/>
      </c>
      <c r="F6092" s="11" t="str">
        <f>IF(A6092="","",IF(ISERROR(VLOOKUP(A6092,'entry data'!B:F,5,0)),"",VLOOKUP(A6092,'entry data'!B:F,5,0)))</f>
        <v/>
      </c>
      <c r="G6092" s="12" t="str">
        <f>IF(A6092="","",IF(ISERROR(VLOOKUP(A6092,'entry data'!B:I,8,0)),"",VLOOKUP(A6092,'entry data'!B:I,7,0)))</f>
        <v/>
      </c>
      <c r="H6092" s="13" t="str">
        <f>IF(A6092="","",IF(B6092=1,VLOOKUP(A6092,'entry data'!B:D,3,0),I6091))</f>
        <v/>
      </c>
      <c r="I6092" s="14" t="str">
        <f>IF(A6092="","",IF(E6092="weekly",7,IF(E6092="fortnightly",14,IF(E6092="monthly",DATE(IF(MONTH(H6092)=12,YEAR(H6092)+1,YEAR(H6092)),VLOOKUP(MONTH(H6092),index!$D$2:$G$13,2,0),DAY(H6092)),
IF(E6092="quarterly",DATE(IF(MONTH(H6092)&gt;=10,YEAR(H6092)+1,YEAR(H6092)),VLOOKUP(MONTH(H6092),index!$D$2:$G$13,3,0),DAY(H6092)),
IF(E6092="halfyearly",DATE(IF(MONTH(H6092)&gt;=7,YEAR(H6092)+1,YEAR(H6092)),VLOOKUP(MONTH(H6092),index!$D$2:$G$13,4,0),DAY(H6092)),
DATE(YEAR(H6092)+1,MONTH(H6092),DAY(H6092)))))-H6092))+H6092)</f>
        <v/>
      </c>
      <c r="J6092" s="9" t="str">
        <f t="shared" si="586"/>
        <v/>
      </c>
      <c r="K6092" s="11" t="str">
        <f t="shared" si="587"/>
        <v/>
      </c>
      <c r="L6092" s="11" t="str">
        <f t="shared" si="588"/>
        <v/>
      </c>
      <c r="M6092" s="11" t="str">
        <f>IF(A6092="","",VLOOKUP(E6092,index!$A$1:$B$6,2,0)*K6092*G6092)</f>
        <v/>
      </c>
      <c r="N6092" s="11" t="str">
        <f>IF(A6092="","",-PMT(G6092*VLOOKUP(E6092,index!$A$1:$B$6,2,0),C6092,F6092,0,0))</f>
        <v/>
      </c>
      <c r="O6092" s="11" t="str">
        <f t="shared" si="589"/>
        <v/>
      </c>
      <c r="P6092" s="11" t="str">
        <f t="shared" si="590"/>
        <v/>
      </c>
    </row>
    <row r="6093" spans="1:16" x14ac:dyDescent="0.25">
      <c r="A6093" s="9" t="str">
        <f>IF(A6092="","",IF(B6092&lt;C6092,A6092,IF(A6092=MAX('entry data'!$B$8:$B$507),"",A6092+1)))</f>
        <v/>
      </c>
      <c r="B6093" s="9" t="str">
        <f t="shared" si="585"/>
        <v/>
      </c>
      <c r="C6093" s="9" t="str">
        <f>IF(ISERROR(VLOOKUP(A6093,'entry data'!B:G,6,0)),"",VLOOKUP(A6093,'entry data'!B:G,6,0))</f>
        <v/>
      </c>
      <c r="D6093" s="9" t="str">
        <f>IF(ISERROR(VLOOKUP(A6093,'entry data'!B:C,2,0)),"",VLOOKUP(A6093,'entry data'!B:C,2,0))</f>
        <v/>
      </c>
      <c r="E6093" s="9" t="str">
        <f>IF(ISERROR(VLOOKUP(A6093,'entry data'!B:E,4,0)),"",VLOOKUP(A6093,'entry data'!B:E,4,0))</f>
        <v/>
      </c>
      <c r="F6093" s="11" t="str">
        <f>IF(A6093="","",IF(ISERROR(VLOOKUP(A6093,'entry data'!B:F,5,0)),"",VLOOKUP(A6093,'entry data'!B:F,5,0)))</f>
        <v/>
      </c>
      <c r="G6093" s="12" t="str">
        <f>IF(A6093="","",IF(ISERROR(VLOOKUP(A6093,'entry data'!B:I,8,0)),"",VLOOKUP(A6093,'entry data'!B:I,7,0)))</f>
        <v/>
      </c>
      <c r="H6093" s="13" t="str">
        <f>IF(A6093="","",IF(B6093=1,VLOOKUP(A6093,'entry data'!B:D,3,0),I6092))</f>
        <v/>
      </c>
      <c r="I6093" s="14" t="str">
        <f>IF(A6093="","",IF(E6093="weekly",7,IF(E6093="fortnightly",14,IF(E6093="monthly",DATE(IF(MONTH(H6093)=12,YEAR(H6093)+1,YEAR(H6093)),VLOOKUP(MONTH(H6093),index!$D$2:$G$13,2,0),DAY(H6093)),
IF(E6093="quarterly",DATE(IF(MONTH(H6093)&gt;=10,YEAR(H6093)+1,YEAR(H6093)),VLOOKUP(MONTH(H6093),index!$D$2:$G$13,3,0),DAY(H6093)),
IF(E6093="halfyearly",DATE(IF(MONTH(H6093)&gt;=7,YEAR(H6093)+1,YEAR(H6093)),VLOOKUP(MONTH(H6093),index!$D$2:$G$13,4,0),DAY(H6093)),
DATE(YEAR(H6093)+1,MONTH(H6093),DAY(H6093)))))-H6093))+H6093)</f>
        <v/>
      </c>
      <c r="J6093" s="9" t="str">
        <f t="shared" si="586"/>
        <v/>
      </c>
      <c r="K6093" s="11" t="str">
        <f t="shared" si="587"/>
        <v/>
      </c>
      <c r="L6093" s="11" t="str">
        <f t="shared" si="588"/>
        <v/>
      </c>
      <c r="M6093" s="11" t="str">
        <f>IF(A6093="","",VLOOKUP(E6093,index!$A$1:$B$6,2,0)*K6093*G6093)</f>
        <v/>
      </c>
      <c r="N6093" s="11" t="str">
        <f>IF(A6093="","",-PMT(G6093*VLOOKUP(E6093,index!$A$1:$B$6,2,0),C6093,F6093,0,0))</f>
        <v/>
      </c>
      <c r="O6093" s="11" t="str">
        <f t="shared" si="589"/>
        <v/>
      </c>
      <c r="P6093" s="11" t="str">
        <f t="shared" si="590"/>
        <v/>
      </c>
    </row>
    <row r="6094" spans="1:16" x14ac:dyDescent="0.25">
      <c r="A6094" s="9" t="str">
        <f>IF(A6093="","",IF(B6093&lt;C6093,A6093,IF(A6093=MAX('entry data'!$B$8:$B$507),"",A6093+1)))</f>
        <v/>
      </c>
      <c r="B6094" s="9" t="str">
        <f t="shared" si="585"/>
        <v/>
      </c>
      <c r="C6094" s="9" t="str">
        <f>IF(ISERROR(VLOOKUP(A6094,'entry data'!B:G,6,0)),"",VLOOKUP(A6094,'entry data'!B:G,6,0))</f>
        <v/>
      </c>
      <c r="D6094" s="9" t="str">
        <f>IF(ISERROR(VLOOKUP(A6094,'entry data'!B:C,2,0)),"",VLOOKUP(A6094,'entry data'!B:C,2,0))</f>
        <v/>
      </c>
      <c r="E6094" s="9" t="str">
        <f>IF(ISERROR(VLOOKUP(A6094,'entry data'!B:E,4,0)),"",VLOOKUP(A6094,'entry data'!B:E,4,0))</f>
        <v/>
      </c>
      <c r="F6094" s="11" t="str">
        <f>IF(A6094="","",IF(ISERROR(VLOOKUP(A6094,'entry data'!B:F,5,0)),"",VLOOKUP(A6094,'entry data'!B:F,5,0)))</f>
        <v/>
      </c>
      <c r="G6094" s="12" t="str">
        <f>IF(A6094="","",IF(ISERROR(VLOOKUP(A6094,'entry data'!B:I,8,0)),"",VLOOKUP(A6094,'entry data'!B:I,7,0)))</f>
        <v/>
      </c>
      <c r="H6094" s="13" t="str">
        <f>IF(A6094="","",IF(B6094=1,VLOOKUP(A6094,'entry data'!B:D,3,0),I6093))</f>
        <v/>
      </c>
      <c r="I6094" s="14" t="str">
        <f>IF(A6094="","",IF(E6094="weekly",7,IF(E6094="fortnightly",14,IF(E6094="monthly",DATE(IF(MONTH(H6094)=12,YEAR(H6094)+1,YEAR(H6094)),VLOOKUP(MONTH(H6094),index!$D$2:$G$13,2,0),DAY(H6094)),
IF(E6094="quarterly",DATE(IF(MONTH(H6094)&gt;=10,YEAR(H6094)+1,YEAR(H6094)),VLOOKUP(MONTH(H6094),index!$D$2:$G$13,3,0),DAY(H6094)),
IF(E6094="halfyearly",DATE(IF(MONTH(H6094)&gt;=7,YEAR(H6094)+1,YEAR(H6094)),VLOOKUP(MONTH(H6094),index!$D$2:$G$13,4,0),DAY(H6094)),
DATE(YEAR(H6094)+1,MONTH(H6094),DAY(H6094)))))-H6094))+H6094)</f>
        <v/>
      </c>
      <c r="J6094" s="9" t="str">
        <f t="shared" si="586"/>
        <v/>
      </c>
      <c r="K6094" s="11" t="str">
        <f t="shared" si="587"/>
        <v/>
      </c>
      <c r="L6094" s="11" t="str">
        <f t="shared" si="588"/>
        <v/>
      </c>
      <c r="M6094" s="11" t="str">
        <f>IF(A6094="","",VLOOKUP(E6094,index!$A$1:$B$6,2,0)*K6094*G6094)</f>
        <v/>
      </c>
      <c r="N6094" s="11" t="str">
        <f>IF(A6094="","",-PMT(G6094*VLOOKUP(E6094,index!$A$1:$B$6,2,0),C6094,F6094,0,0))</f>
        <v/>
      </c>
      <c r="O6094" s="11" t="str">
        <f t="shared" si="589"/>
        <v/>
      </c>
      <c r="P6094" s="11" t="str">
        <f t="shared" si="590"/>
        <v/>
      </c>
    </row>
    <row r="6095" spans="1:16" x14ac:dyDescent="0.25">
      <c r="A6095" s="9" t="str">
        <f>IF(A6094="","",IF(B6094&lt;C6094,A6094,IF(A6094=MAX('entry data'!$B$8:$B$507),"",A6094+1)))</f>
        <v/>
      </c>
      <c r="B6095" s="9" t="str">
        <f t="shared" si="585"/>
        <v/>
      </c>
      <c r="C6095" s="9" t="str">
        <f>IF(ISERROR(VLOOKUP(A6095,'entry data'!B:G,6,0)),"",VLOOKUP(A6095,'entry data'!B:G,6,0))</f>
        <v/>
      </c>
      <c r="D6095" s="9" t="str">
        <f>IF(ISERROR(VLOOKUP(A6095,'entry data'!B:C,2,0)),"",VLOOKUP(A6095,'entry data'!B:C,2,0))</f>
        <v/>
      </c>
      <c r="E6095" s="9" t="str">
        <f>IF(ISERROR(VLOOKUP(A6095,'entry data'!B:E,4,0)),"",VLOOKUP(A6095,'entry data'!B:E,4,0))</f>
        <v/>
      </c>
      <c r="F6095" s="11" t="str">
        <f>IF(A6095="","",IF(ISERROR(VLOOKUP(A6095,'entry data'!B:F,5,0)),"",VLOOKUP(A6095,'entry data'!B:F,5,0)))</f>
        <v/>
      </c>
      <c r="G6095" s="12" t="str">
        <f>IF(A6095="","",IF(ISERROR(VLOOKUP(A6095,'entry data'!B:I,8,0)),"",VLOOKUP(A6095,'entry data'!B:I,7,0)))</f>
        <v/>
      </c>
      <c r="H6095" s="13" t="str">
        <f>IF(A6095="","",IF(B6095=1,VLOOKUP(A6095,'entry data'!B:D,3,0),I6094))</f>
        <v/>
      </c>
      <c r="I6095" s="14" t="str">
        <f>IF(A6095="","",IF(E6095="weekly",7,IF(E6095="fortnightly",14,IF(E6095="monthly",DATE(IF(MONTH(H6095)=12,YEAR(H6095)+1,YEAR(H6095)),VLOOKUP(MONTH(H6095),index!$D$2:$G$13,2,0),DAY(H6095)),
IF(E6095="quarterly",DATE(IF(MONTH(H6095)&gt;=10,YEAR(H6095)+1,YEAR(H6095)),VLOOKUP(MONTH(H6095),index!$D$2:$G$13,3,0),DAY(H6095)),
IF(E6095="halfyearly",DATE(IF(MONTH(H6095)&gt;=7,YEAR(H6095)+1,YEAR(H6095)),VLOOKUP(MONTH(H6095),index!$D$2:$G$13,4,0),DAY(H6095)),
DATE(YEAR(H6095)+1,MONTH(H6095),DAY(H6095)))))-H6095))+H6095)</f>
        <v/>
      </c>
      <c r="J6095" s="9" t="str">
        <f t="shared" si="586"/>
        <v/>
      </c>
      <c r="K6095" s="11" t="str">
        <f t="shared" si="587"/>
        <v/>
      </c>
      <c r="L6095" s="11" t="str">
        <f t="shared" si="588"/>
        <v/>
      </c>
      <c r="M6095" s="11" t="str">
        <f>IF(A6095="","",VLOOKUP(E6095,index!$A$1:$B$6,2,0)*K6095*G6095)</f>
        <v/>
      </c>
      <c r="N6095" s="11" t="str">
        <f>IF(A6095="","",-PMT(G6095*VLOOKUP(E6095,index!$A$1:$B$6,2,0),C6095,F6095,0,0))</f>
        <v/>
      </c>
      <c r="O6095" s="11" t="str">
        <f t="shared" si="589"/>
        <v/>
      </c>
      <c r="P6095" s="11" t="str">
        <f t="shared" si="590"/>
        <v/>
      </c>
    </row>
    <row r="6096" spans="1:16" x14ac:dyDescent="0.25">
      <c r="A6096" s="9" t="str">
        <f>IF(A6095="","",IF(B6095&lt;C6095,A6095,IF(A6095=MAX('entry data'!$B$8:$B$507),"",A6095+1)))</f>
        <v/>
      </c>
      <c r="B6096" s="9" t="str">
        <f t="shared" si="585"/>
        <v/>
      </c>
      <c r="C6096" s="9" t="str">
        <f>IF(ISERROR(VLOOKUP(A6096,'entry data'!B:G,6,0)),"",VLOOKUP(A6096,'entry data'!B:G,6,0))</f>
        <v/>
      </c>
      <c r="D6096" s="9" t="str">
        <f>IF(ISERROR(VLOOKUP(A6096,'entry data'!B:C,2,0)),"",VLOOKUP(A6096,'entry data'!B:C,2,0))</f>
        <v/>
      </c>
      <c r="E6096" s="9" t="str">
        <f>IF(ISERROR(VLOOKUP(A6096,'entry data'!B:E,4,0)),"",VLOOKUP(A6096,'entry data'!B:E,4,0))</f>
        <v/>
      </c>
      <c r="F6096" s="11" t="str">
        <f>IF(A6096="","",IF(ISERROR(VLOOKUP(A6096,'entry data'!B:F,5,0)),"",VLOOKUP(A6096,'entry data'!B:F,5,0)))</f>
        <v/>
      </c>
      <c r="G6096" s="12" t="str">
        <f>IF(A6096="","",IF(ISERROR(VLOOKUP(A6096,'entry data'!B:I,8,0)),"",VLOOKUP(A6096,'entry data'!B:I,7,0)))</f>
        <v/>
      </c>
      <c r="H6096" s="13" t="str">
        <f>IF(A6096="","",IF(B6096=1,VLOOKUP(A6096,'entry data'!B:D,3,0),I6095))</f>
        <v/>
      </c>
      <c r="I6096" s="14" t="str">
        <f>IF(A6096="","",IF(E6096="weekly",7,IF(E6096="fortnightly",14,IF(E6096="monthly",DATE(IF(MONTH(H6096)=12,YEAR(H6096)+1,YEAR(H6096)),VLOOKUP(MONTH(H6096),index!$D$2:$G$13,2,0),DAY(H6096)),
IF(E6096="quarterly",DATE(IF(MONTH(H6096)&gt;=10,YEAR(H6096)+1,YEAR(H6096)),VLOOKUP(MONTH(H6096),index!$D$2:$G$13,3,0),DAY(H6096)),
IF(E6096="halfyearly",DATE(IF(MONTH(H6096)&gt;=7,YEAR(H6096)+1,YEAR(H6096)),VLOOKUP(MONTH(H6096),index!$D$2:$G$13,4,0),DAY(H6096)),
DATE(YEAR(H6096)+1,MONTH(H6096),DAY(H6096)))))-H6096))+H6096)</f>
        <v/>
      </c>
      <c r="J6096" s="9" t="str">
        <f t="shared" si="586"/>
        <v/>
      </c>
      <c r="K6096" s="11" t="str">
        <f t="shared" si="587"/>
        <v/>
      </c>
      <c r="L6096" s="11" t="str">
        <f t="shared" si="588"/>
        <v/>
      </c>
      <c r="M6096" s="11" t="str">
        <f>IF(A6096="","",VLOOKUP(E6096,index!$A$1:$B$6,2,0)*K6096*G6096)</f>
        <v/>
      </c>
      <c r="N6096" s="11" t="str">
        <f>IF(A6096="","",-PMT(G6096*VLOOKUP(E6096,index!$A$1:$B$6,2,0),C6096,F6096,0,0))</f>
        <v/>
      </c>
      <c r="O6096" s="11" t="str">
        <f t="shared" si="589"/>
        <v/>
      </c>
      <c r="P6096" s="11" t="str">
        <f t="shared" si="590"/>
        <v/>
      </c>
    </row>
    <row r="6097" spans="1:16" x14ac:dyDescent="0.25">
      <c r="A6097" s="9" t="str">
        <f>IF(A6096="","",IF(B6096&lt;C6096,A6096,IF(A6096=MAX('entry data'!$B$8:$B$507),"",A6096+1)))</f>
        <v/>
      </c>
      <c r="B6097" s="9" t="str">
        <f t="shared" si="585"/>
        <v/>
      </c>
      <c r="C6097" s="9" t="str">
        <f>IF(ISERROR(VLOOKUP(A6097,'entry data'!B:G,6,0)),"",VLOOKUP(A6097,'entry data'!B:G,6,0))</f>
        <v/>
      </c>
      <c r="D6097" s="9" t="str">
        <f>IF(ISERROR(VLOOKUP(A6097,'entry data'!B:C,2,0)),"",VLOOKUP(A6097,'entry data'!B:C,2,0))</f>
        <v/>
      </c>
      <c r="E6097" s="9" t="str">
        <f>IF(ISERROR(VLOOKUP(A6097,'entry data'!B:E,4,0)),"",VLOOKUP(A6097,'entry data'!B:E,4,0))</f>
        <v/>
      </c>
      <c r="F6097" s="11" t="str">
        <f>IF(A6097="","",IF(ISERROR(VLOOKUP(A6097,'entry data'!B:F,5,0)),"",VLOOKUP(A6097,'entry data'!B:F,5,0)))</f>
        <v/>
      </c>
      <c r="G6097" s="12" t="str">
        <f>IF(A6097="","",IF(ISERROR(VLOOKUP(A6097,'entry data'!B:I,8,0)),"",VLOOKUP(A6097,'entry data'!B:I,7,0)))</f>
        <v/>
      </c>
      <c r="H6097" s="13" t="str">
        <f>IF(A6097="","",IF(B6097=1,VLOOKUP(A6097,'entry data'!B:D,3,0),I6096))</f>
        <v/>
      </c>
      <c r="I6097" s="14" t="str">
        <f>IF(A6097="","",IF(E6097="weekly",7,IF(E6097="fortnightly",14,IF(E6097="monthly",DATE(IF(MONTH(H6097)=12,YEAR(H6097)+1,YEAR(H6097)),VLOOKUP(MONTH(H6097),index!$D$2:$G$13,2,0),DAY(H6097)),
IF(E6097="quarterly",DATE(IF(MONTH(H6097)&gt;=10,YEAR(H6097)+1,YEAR(H6097)),VLOOKUP(MONTH(H6097),index!$D$2:$G$13,3,0),DAY(H6097)),
IF(E6097="halfyearly",DATE(IF(MONTH(H6097)&gt;=7,YEAR(H6097)+1,YEAR(H6097)),VLOOKUP(MONTH(H6097),index!$D$2:$G$13,4,0),DAY(H6097)),
DATE(YEAR(H6097)+1,MONTH(H6097),DAY(H6097)))))-H6097))+H6097)</f>
        <v/>
      </c>
      <c r="J6097" s="9" t="str">
        <f t="shared" si="586"/>
        <v/>
      </c>
      <c r="K6097" s="11" t="str">
        <f t="shared" si="587"/>
        <v/>
      </c>
      <c r="L6097" s="11" t="str">
        <f t="shared" si="588"/>
        <v/>
      </c>
      <c r="M6097" s="11" t="str">
        <f>IF(A6097="","",VLOOKUP(E6097,index!$A$1:$B$6,2,0)*K6097*G6097)</f>
        <v/>
      </c>
      <c r="N6097" s="11" t="str">
        <f>IF(A6097="","",-PMT(G6097*VLOOKUP(E6097,index!$A$1:$B$6,2,0),C6097,F6097,0,0))</f>
        <v/>
      </c>
      <c r="O6097" s="11" t="str">
        <f t="shared" si="589"/>
        <v/>
      </c>
      <c r="P6097" s="11" t="str">
        <f t="shared" si="590"/>
        <v/>
      </c>
    </row>
    <row r="6098" spans="1:16" x14ac:dyDescent="0.25">
      <c r="A6098" s="9" t="str">
        <f>IF(A6097="","",IF(B6097&lt;C6097,A6097,IF(A6097=MAX('entry data'!$B$8:$B$507),"",A6097+1)))</f>
        <v/>
      </c>
      <c r="B6098" s="9" t="str">
        <f t="shared" si="585"/>
        <v/>
      </c>
      <c r="C6098" s="9" t="str">
        <f>IF(ISERROR(VLOOKUP(A6098,'entry data'!B:G,6,0)),"",VLOOKUP(A6098,'entry data'!B:G,6,0))</f>
        <v/>
      </c>
      <c r="D6098" s="9" t="str">
        <f>IF(ISERROR(VLOOKUP(A6098,'entry data'!B:C,2,0)),"",VLOOKUP(A6098,'entry data'!B:C,2,0))</f>
        <v/>
      </c>
      <c r="E6098" s="9" t="str">
        <f>IF(ISERROR(VLOOKUP(A6098,'entry data'!B:E,4,0)),"",VLOOKUP(A6098,'entry data'!B:E,4,0))</f>
        <v/>
      </c>
      <c r="F6098" s="11" t="str">
        <f>IF(A6098="","",IF(ISERROR(VLOOKUP(A6098,'entry data'!B:F,5,0)),"",VLOOKUP(A6098,'entry data'!B:F,5,0)))</f>
        <v/>
      </c>
      <c r="G6098" s="12" t="str">
        <f>IF(A6098="","",IF(ISERROR(VLOOKUP(A6098,'entry data'!B:I,8,0)),"",VLOOKUP(A6098,'entry data'!B:I,7,0)))</f>
        <v/>
      </c>
      <c r="H6098" s="13" t="str">
        <f>IF(A6098="","",IF(B6098=1,VLOOKUP(A6098,'entry data'!B:D,3,0),I6097))</f>
        <v/>
      </c>
      <c r="I6098" s="14" t="str">
        <f>IF(A6098="","",IF(E6098="weekly",7,IF(E6098="fortnightly",14,IF(E6098="monthly",DATE(IF(MONTH(H6098)=12,YEAR(H6098)+1,YEAR(H6098)),VLOOKUP(MONTH(H6098),index!$D$2:$G$13,2,0),DAY(H6098)),
IF(E6098="quarterly",DATE(IF(MONTH(H6098)&gt;=10,YEAR(H6098)+1,YEAR(H6098)),VLOOKUP(MONTH(H6098),index!$D$2:$G$13,3,0),DAY(H6098)),
IF(E6098="halfyearly",DATE(IF(MONTH(H6098)&gt;=7,YEAR(H6098)+1,YEAR(H6098)),VLOOKUP(MONTH(H6098),index!$D$2:$G$13,4,0),DAY(H6098)),
DATE(YEAR(H6098)+1,MONTH(H6098),DAY(H6098)))))-H6098))+H6098)</f>
        <v/>
      </c>
      <c r="J6098" s="9" t="str">
        <f t="shared" si="586"/>
        <v/>
      </c>
      <c r="K6098" s="11" t="str">
        <f t="shared" si="587"/>
        <v/>
      </c>
      <c r="L6098" s="11" t="str">
        <f t="shared" si="588"/>
        <v/>
      </c>
      <c r="M6098" s="11" t="str">
        <f>IF(A6098="","",VLOOKUP(E6098,index!$A$1:$B$6,2,0)*K6098*G6098)</f>
        <v/>
      </c>
      <c r="N6098" s="11" t="str">
        <f>IF(A6098="","",-PMT(G6098*VLOOKUP(E6098,index!$A$1:$B$6,2,0),C6098,F6098,0,0))</f>
        <v/>
      </c>
      <c r="O6098" s="11" t="str">
        <f t="shared" si="589"/>
        <v/>
      </c>
      <c r="P6098" s="11" t="str">
        <f t="shared" si="590"/>
        <v/>
      </c>
    </row>
    <row r="6099" spans="1:16" x14ac:dyDescent="0.25">
      <c r="A6099" s="9" t="str">
        <f>IF(A6098="","",IF(B6098&lt;C6098,A6098,IF(A6098=MAX('entry data'!$B$8:$B$507),"",A6098+1)))</f>
        <v/>
      </c>
      <c r="B6099" s="9" t="str">
        <f t="shared" si="585"/>
        <v/>
      </c>
      <c r="C6099" s="9" t="str">
        <f>IF(ISERROR(VLOOKUP(A6099,'entry data'!B:G,6,0)),"",VLOOKUP(A6099,'entry data'!B:G,6,0))</f>
        <v/>
      </c>
      <c r="D6099" s="9" t="str">
        <f>IF(ISERROR(VLOOKUP(A6099,'entry data'!B:C,2,0)),"",VLOOKUP(A6099,'entry data'!B:C,2,0))</f>
        <v/>
      </c>
      <c r="E6099" s="9" t="str">
        <f>IF(ISERROR(VLOOKUP(A6099,'entry data'!B:E,4,0)),"",VLOOKUP(A6099,'entry data'!B:E,4,0))</f>
        <v/>
      </c>
      <c r="F6099" s="11" t="str">
        <f>IF(A6099="","",IF(ISERROR(VLOOKUP(A6099,'entry data'!B:F,5,0)),"",VLOOKUP(A6099,'entry data'!B:F,5,0)))</f>
        <v/>
      </c>
      <c r="G6099" s="12" t="str">
        <f>IF(A6099="","",IF(ISERROR(VLOOKUP(A6099,'entry data'!B:I,8,0)),"",VLOOKUP(A6099,'entry data'!B:I,7,0)))</f>
        <v/>
      </c>
      <c r="H6099" s="13" t="str">
        <f>IF(A6099="","",IF(B6099=1,VLOOKUP(A6099,'entry data'!B:D,3,0),I6098))</f>
        <v/>
      </c>
      <c r="I6099" s="14" t="str">
        <f>IF(A6099="","",IF(E6099="weekly",7,IF(E6099="fortnightly",14,IF(E6099="monthly",DATE(IF(MONTH(H6099)=12,YEAR(H6099)+1,YEAR(H6099)),VLOOKUP(MONTH(H6099),index!$D$2:$G$13,2,0),DAY(H6099)),
IF(E6099="quarterly",DATE(IF(MONTH(H6099)&gt;=10,YEAR(H6099)+1,YEAR(H6099)),VLOOKUP(MONTH(H6099),index!$D$2:$G$13,3,0),DAY(H6099)),
IF(E6099="halfyearly",DATE(IF(MONTH(H6099)&gt;=7,YEAR(H6099)+1,YEAR(H6099)),VLOOKUP(MONTH(H6099),index!$D$2:$G$13,4,0),DAY(H6099)),
DATE(YEAR(H6099)+1,MONTH(H6099),DAY(H6099)))))-H6099))+H6099)</f>
        <v/>
      </c>
      <c r="J6099" s="9" t="str">
        <f t="shared" si="586"/>
        <v/>
      </c>
      <c r="K6099" s="11" t="str">
        <f t="shared" si="587"/>
        <v/>
      </c>
      <c r="L6099" s="11" t="str">
        <f t="shared" si="588"/>
        <v/>
      </c>
      <c r="M6099" s="11" t="str">
        <f>IF(A6099="","",VLOOKUP(E6099,index!$A$1:$B$6,2,0)*K6099*G6099)</f>
        <v/>
      </c>
      <c r="N6099" s="11" t="str">
        <f>IF(A6099="","",-PMT(G6099*VLOOKUP(E6099,index!$A$1:$B$6,2,0),C6099,F6099,0,0))</f>
        <v/>
      </c>
      <c r="O6099" s="11" t="str">
        <f t="shared" si="589"/>
        <v/>
      </c>
      <c r="P6099" s="11" t="str">
        <f t="shared" si="590"/>
        <v/>
      </c>
    </row>
    <row r="6100" spans="1:16" x14ac:dyDescent="0.25">
      <c r="A6100" s="9" t="str">
        <f>IF(A6099="","",IF(B6099&lt;C6099,A6099,IF(A6099=MAX('entry data'!$B$8:$B$507),"",A6099+1)))</f>
        <v/>
      </c>
      <c r="B6100" s="9" t="str">
        <f t="shared" si="585"/>
        <v/>
      </c>
      <c r="C6100" s="9" t="str">
        <f>IF(ISERROR(VLOOKUP(A6100,'entry data'!B:G,6,0)),"",VLOOKUP(A6100,'entry data'!B:G,6,0))</f>
        <v/>
      </c>
      <c r="D6100" s="9" t="str">
        <f>IF(ISERROR(VLOOKUP(A6100,'entry data'!B:C,2,0)),"",VLOOKUP(A6100,'entry data'!B:C,2,0))</f>
        <v/>
      </c>
      <c r="E6100" s="9" t="str">
        <f>IF(ISERROR(VLOOKUP(A6100,'entry data'!B:E,4,0)),"",VLOOKUP(A6100,'entry data'!B:E,4,0))</f>
        <v/>
      </c>
      <c r="F6100" s="11" t="str">
        <f>IF(A6100="","",IF(ISERROR(VLOOKUP(A6100,'entry data'!B:F,5,0)),"",VLOOKUP(A6100,'entry data'!B:F,5,0)))</f>
        <v/>
      </c>
      <c r="G6100" s="12" t="str">
        <f>IF(A6100="","",IF(ISERROR(VLOOKUP(A6100,'entry data'!B:I,8,0)),"",VLOOKUP(A6100,'entry data'!B:I,7,0)))</f>
        <v/>
      </c>
      <c r="H6100" s="13" t="str">
        <f>IF(A6100="","",IF(B6100=1,VLOOKUP(A6100,'entry data'!B:D,3,0),I6099))</f>
        <v/>
      </c>
      <c r="I6100" s="14" t="str">
        <f>IF(A6100="","",IF(E6100="weekly",7,IF(E6100="fortnightly",14,IF(E6100="monthly",DATE(IF(MONTH(H6100)=12,YEAR(H6100)+1,YEAR(H6100)),VLOOKUP(MONTH(H6100),index!$D$2:$G$13,2,0),DAY(H6100)),
IF(E6100="quarterly",DATE(IF(MONTH(H6100)&gt;=10,YEAR(H6100)+1,YEAR(H6100)),VLOOKUP(MONTH(H6100),index!$D$2:$G$13,3,0),DAY(H6100)),
IF(E6100="halfyearly",DATE(IF(MONTH(H6100)&gt;=7,YEAR(H6100)+1,YEAR(H6100)),VLOOKUP(MONTH(H6100),index!$D$2:$G$13,4,0),DAY(H6100)),
DATE(YEAR(H6100)+1,MONTH(H6100),DAY(H6100)))))-H6100))+H6100)</f>
        <v/>
      </c>
      <c r="J6100" s="9" t="str">
        <f t="shared" si="586"/>
        <v/>
      </c>
      <c r="K6100" s="11" t="str">
        <f t="shared" si="587"/>
        <v/>
      </c>
      <c r="L6100" s="11" t="str">
        <f t="shared" si="588"/>
        <v/>
      </c>
      <c r="M6100" s="11" t="str">
        <f>IF(A6100="","",VLOOKUP(E6100,index!$A$1:$B$6,2,0)*K6100*G6100)</f>
        <v/>
      </c>
      <c r="N6100" s="11" t="str">
        <f>IF(A6100="","",-PMT(G6100*VLOOKUP(E6100,index!$A$1:$B$6,2,0),C6100,F6100,0,0))</f>
        <v/>
      </c>
      <c r="O6100" s="11" t="str">
        <f t="shared" si="589"/>
        <v/>
      </c>
      <c r="P6100" s="11" t="str">
        <f t="shared" si="590"/>
        <v/>
      </c>
    </row>
    <row r="6101" spans="1:16" x14ac:dyDescent="0.25">
      <c r="A6101" s="9" t="str">
        <f>IF(A6100="","",IF(B6100&lt;C6100,A6100,IF(A6100=MAX('entry data'!$B$8:$B$507),"",A6100+1)))</f>
        <v/>
      </c>
      <c r="B6101" s="9" t="str">
        <f t="shared" si="585"/>
        <v/>
      </c>
      <c r="C6101" s="9" t="str">
        <f>IF(ISERROR(VLOOKUP(A6101,'entry data'!B:G,6,0)),"",VLOOKUP(A6101,'entry data'!B:G,6,0))</f>
        <v/>
      </c>
      <c r="D6101" s="9" t="str">
        <f>IF(ISERROR(VLOOKUP(A6101,'entry data'!B:C,2,0)),"",VLOOKUP(A6101,'entry data'!B:C,2,0))</f>
        <v/>
      </c>
      <c r="E6101" s="9" t="str">
        <f>IF(ISERROR(VLOOKUP(A6101,'entry data'!B:E,4,0)),"",VLOOKUP(A6101,'entry data'!B:E,4,0))</f>
        <v/>
      </c>
      <c r="F6101" s="11" t="str">
        <f>IF(A6101="","",IF(ISERROR(VLOOKUP(A6101,'entry data'!B:F,5,0)),"",VLOOKUP(A6101,'entry data'!B:F,5,0)))</f>
        <v/>
      </c>
      <c r="G6101" s="12" t="str">
        <f>IF(A6101="","",IF(ISERROR(VLOOKUP(A6101,'entry data'!B:I,8,0)),"",VLOOKUP(A6101,'entry data'!B:I,7,0)))</f>
        <v/>
      </c>
      <c r="H6101" s="13" t="str">
        <f>IF(A6101="","",IF(B6101=1,VLOOKUP(A6101,'entry data'!B:D,3,0),I6100))</f>
        <v/>
      </c>
      <c r="I6101" s="14" t="str">
        <f>IF(A6101="","",IF(E6101="weekly",7,IF(E6101="fortnightly",14,IF(E6101="monthly",DATE(IF(MONTH(H6101)=12,YEAR(H6101)+1,YEAR(H6101)),VLOOKUP(MONTH(H6101),index!$D$2:$G$13,2,0),DAY(H6101)),
IF(E6101="quarterly",DATE(IF(MONTH(H6101)&gt;=10,YEAR(H6101)+1,YEAR(H6101)),VLOOKUP(MONTH(H6101),index!$D$2:$G$13,3,0),DAY(H6101)),
IF(E6101="halfyearly",DATE(IF(MONTH(H6101)&gt;=7,YEAR(H6101)+1,YEAR(H6101)),VLOOKUP(MONTH(H6101),index!$D$2:$G$13,4,0),DAY(H6101)),
DATE(YEAR(H6101)+1,MONTH(H6101),DAY(H6101)))))-H6101))+H6101)</f>
        <v/>
      </c>
      <c r="J6101" s="9" t="str">
        <f t="shared" si="586"/>
        <v/>
      </c>
      <c r="K6101" s="11" t="str">
        <f t="shared" si="587"/>
        <v/>
      </c>
      <c r="L6101" s="11" t="str">
        <f t="shared" si="588"/>
        <v/>
      </c>
      <c r="M6101" s="11" t="str">
        <f>IF(A6101="","",VLOOKUP(E6101,index!$A$1:$B$6,2,0)*K6101*G6101)</f>
        <v/>
      </c>
      <c r="N6101" s="11" t="str">
        <f>IF(A6101="","",-PMT(G6101*VLOOKUP(E6101,index!$A$1:$B$6,2,0),C6101,F6101,0,0))</f>
        <v/>
      </c>
      <c r="O6101" s="11" t="str">
        <f t="shared" si="589"/>
        <v/>
      </c>
      <c r="P6101" s="11" t="str">
        <f t="shared" si="590"/>
        <v/>
      </c>
    </row>
    <row r="6102" spans="1:16" x14ac:dyDescent="0.25">
      <c r="A6102" s="9" t="str">
        <f>IF(A6101="","",IF(B6101&lt;C6101,A6101,IF(A6101=MAX('entry data'!$B$8:$B$507),"",A6101+1)))</f>
        <v/>
      </c>
      <c r="B6102" s="9" t="str">
        <f t="shared" si="585"/>
        <v/>
      </c>
      <c r="C6102" s="9" t="str">
        <f>IF(ISERROR(VLOOKUP(A6102,'entry data'!B:G,6,0)),"",VLOOKUP(A6102,'entry data'!B:G,6,0))</f>
        <v/>
      </c>
      <c r="D6102" s="9" t="str">
        <f>IF(ISERROR(VLOOKUP(A6102,'entry data'!B:C,2,0)),"",VLOOKUP(A6102,'entry data'!B:C,2,0))</f>
        <v/>
      </c>
      <c r="E6102" s="9" t="str">
        <f>IF(ISERROR(VLOOKUP(A6102,'entry data'!B:E,4,0)),"",VLOOKUP(A6102,'entry data'!B:E,4,0))</f>
        <v/>
      </c>
      <c r="F6102" s="11" t="str">
        <f>IF(A6102="","",IF(ISERROR(VLOOKUP(A6102,'entry data'!B:F,5,0)),"",VLOOKUP(A6102,'entry data'!B:F,5,0)))</f>
        <v/>
      </c>
      <c r="G6102" s="12" t="str">
        <f>IF(A6102="","",IF(ISERROR(VLOOKUP(A6102,'entry data'!B:I,8,0)),"",VLOOKUP(A6102,'entry data'!B:I,7,0)))</f>
        <v/>
      </c>
      <c r="H6102" s="13" t="str">
        <f>IF(A6102="","",IF(B6102=1,VLOOKUP(A6102,'entry data'!B:D,3,0),I6101))</f>
        <v/>
      </c>
      <c r="I6102" s="14" t="str">
        <f>IF(A6102="","",IF(E6102="weekly",7,IF(E6102="fortnightly",14,IF(E6102="monthly",DATE(IF(MONTH(H6102)=12,YEAR(H6102)+1,YEAR(H6102)),VLOOKUP(MONTH(H6102),index!$D$2:$G$13,2,0),DAY(H6102)),
IF(E6102="quarterly",DATE(IF(MONTH(H6102)&gt;=10,YEAR(H6102)+1,YEAR(H6102)),VLOOKUP(MONTH(H6102),index!$D$2:$G$13,3,0),DAY(H6102)),
IF(E6102="halfyearly",DATE(IF(MONTH(H6102)&gt;=7,YEAR(H6102)+1,YEAR(H6102)),VLOOKUP(MONTH(H6102),index!$D$2:$G$13,4,0),DAY(H6102)),
DATE(YEAR(H6102)+1,MONTH(H6102),DAY(H6102)))))-H6102))+H6102)</f>
        <v/>
      </c>
      <c r="J6102" s="9" t="str">
        <f t="shared" si="586"/>
        <v/>
      </c>
      <c r="K6102" s="11" t="str">
        <f t="shared" si="587"/>
        <v/>
      </c>
      <c r="L6102" s="11" t="str">
        <f t="shared" si="588"/>
        <v/>
      </c>
      <c r="M6102" s="11" t="str">
        <f>IF(A6102="","",VLOOKUP(E6102,index!$A$1:$B$6,2,0)*K6102*G6102)</f>
        <v/>
      </c>
      <c r="N6102" s="11" t="str">
        <f>IF(A6102="","",-PMT(G6102*VLOOKUP(E6102,index!$A$1:$B$6,2,0),C6102,F6102,0,0))</f>
        <v/>
      </c>
      <c r="O6102" s="11" t="str">
        <f t="shared" si="589"/>
        <v/>
      </c>
      <c r="P6102" s="11" t="str">
        <f t="shared" si="590"/>
        <v/>
      </c>
    </row>
    <row r="6103" spans="1:16" x14ac:dyDescent="0.25">
      <c r="A6103" s="9" t="str">
        <f>IF(A6102="","",IF(B6102&lt;C6102,A6102,IF(A6102=MAX('entry data'!$B$8:$B$507),"",A6102+1)))</f>
        <v/>
      </c>
      <c r="B6103" s="9" t="str">
        <f t="shared" ref="B6103:B6166" si="591">IF(A6103="","",IF(B6102=C6102,1,B6102+1))</f>
        <v/>
      </c>
      <c r="C6103" s="9" t="str">
        <f>IF(ISERROR(VLOOKUP(A6103,'entry data'!B:G,6,0)),"",VLOOKUP(A6103,'entry data'!B:G,6,0))</f>
        <v/>
      </c>
      <c r="D6103" s="9" t="str">
        <f>IF(ISERROR(VLOOKUP(A6103,'entry data'!B:C,2,0)),"",VLOOKUP(A6103,'entry data'!B:C,2,0))</f>
        <v/>
      </c>
      <c r="E6103" s="9" t="str">
        <f>IF(ISERROR(VLOOKUP(A6103,'entry data'!B:E,4,0)),"",VLOOKUP(A6103,'entry data'!B:E,4,0))</f>
        <v/>
      </c>
      <c r="F6103" s="11" t="str">
        <f>IF(A6103="","",IF(ISERROR(VLOOKUP(A6103,'entry data'!B:F,5,0)),"",VLOOKUP(A6103,'entry data'!B:F,5,0)))</f>
        <v/>
      </c>
      <c r="G6103" s="12" t="str">
        <f>IF(A6103="","",IF(ISERROR(VLOOKUP(A6103,'entry data'!B:I,8,0)),"",VLOOKUP(A6103,'entry data'!B:I,7,0)))</f>
        <v/>
      </c>
      <c r="H6103" s="13" t="str">
        <f>IF(A6103="","",IF(B6103=1,VLOOKUP(A6103,'entry data'!B:D,3,0),I6102))</f>
        <v/>
      </c>
      <c r="I6103" s="14" t="str">
        <f>IF(A6103="","",IF(E6103="weekly",7,IF(E6103="fortnightly",14,IF(E6103="monthly",DATE(IF(MONTH(H6103)=12,YEAR(H6103)+1,YEAR(H6103)),VLOOKUP(MONTH(H6103),index!$D$2:$G$13,2,0),DAY(H6103)),
IF(E6103="quarterly",DATE(IF(MONTH(H6103)&gt;=10,YEAR(H6103)+1,YEAR(H6103)),VLOOKUP(MONTH(H6103),index!$D$2:$G$13,3,0),DAY(H6103)),
IF(E6103="halfyearly",DATE(IF(MONTH(H6103)&gt;=7,YEAR(H6103)+1,YEAR(H6103)),VLOOKUP(MONTH(H6103),index!$D$2:$G$13,4,0),DAY(H6103)),
DATE(YEAR(H6103)+1,MONTH(H6103),DAY(H6103)))))-H6103))+H6103)</f>
        <v/>
      </c>
      <c r="J6103" s="9" t="str">
        <f t="shared" ref="J6103:J6166" si="592">IF(A6103="","",IF(MONTH(I6103)&lt;10,YEAR(I6103)&amp;"-0"&amp;MONTH(I6103),YEAR(I6103)&amp;"-"&amp;MONTH(I6103)))</f>
        <v/>
      </c>
      <c r="K6103" s="11" t="str">
        <f t="shared" ref="K6103:K6166" si="593">IF(A6103="","",IF(B6103=1,F6103,O6102))</f>
        <v/>
      </c>
      <c r="L6103" s="11" t="str">
        <f t="shared" ref="L6103:L6166" si="594">IF(A6103="","",N6103-M6103)</f>
        <v/>
      </c>
      <c r="M6103" s="11" t="str">
        <f>IF(A6103="","",VLOOKUP(E6103,index!$A$1:$B$6,2,0)*K6103*G6103)</f>
        <v/>
      </c>
      <c r="N6103" s="11" t="str">
        <f>IF(A6103="","",-PMT(G6103*VLOOKUP(E6103,index!$A$1:$B$6,2,0),C6103,F6103,0,0))</f>
        <v/>
      </c>
      <c r="O6103" s="11" t="str">
        <f t="shared" ref="O6103:O6166" si="595">IF(A6103="","",K6103-L6103)</f>
        <v/>
      </c>
      <c r="P6103" s="11" t="str">
        <f t="shared" si="590"/>
        <v/>
      </c>
    </row>
    <row r="6104" spans="1:16" x14ac:dyDescent="0.25">
      <c r="A6104" s="9" t="str">
        <f>IF(A6103="","",IF(B6103&lt;C6103,A6103,IF(A6103=MAX('entry data'!$B$8:$B$507),"",A6103+1)))</f>
        <v/>
      </c>
      <c r="B6104" s="9" t="str">
        <f t="shared" si="591"/>
        <v/>
      </c>
      <c r="C6104" s="9" t="str">
        <f>IF(ISERROR(VLOOKUP(A6104,'entry data'!B:G,6,0)),"",VLOOKUP(A6104,'entry data'!B:G,6,0))</f>
        <v/>
      </c>
      <c r="D6104" s="9" t="str">
        <f>IF(ISERROR(VLOOKUP(A6104,'entry data'!B:C,2,0)),"",VLOOKUP(A6104,'entry data'!B:C,2,0))</f>
        <v/>
      </c>
      <c r="E6104" s="9" t="str">
        <f>IF(ISERROR(VLOOKUP(A6104,'entry data'!B:E,4,0)),"",VLOOKUP(A6104,'entry data'!B:E,4,0))</f>
        <v/>
      </c>
      <c r="F6104" s="11" t="str">
        <f>IF(A6104="","",IF(ISERROR(VLOOKUP(A6104,'entry data'!B:F,5,0)),"",VLOOKUP(A6104,'entry data'!B:F,5,0)))</f>
        <v/>
      </c>
      <c r="G6104" s="12" t="str">
        <f>IF(A6104="","",IF(ISERROR(VLOOKUP(A6104,'entry data'!B:I,8,0)),"",VLOOKUP(A6104,'entry data'!B:I,7,0)))</f>
        <v/>
      </c>
      <c r="H6104" s="13" t="str">
        <f>IF(A6104="","",IF(B6104=1,VLOOKUP(A6104,'entry data'!B:D,3,0),I6103))</f>
        <v/>
      </c>
      <c r="I6104" s="14" t="str">
        <f>IF(A6104="","",IF(E6104="weekly",7,IF(E6104="fortnightly",14,IF(E6104="monthly",DATE(IF(MONTH(H6104)=12,YEAR(H6104)+1,YEAR(H6104)),VLOOKUP(MONTH(H6104),index!$D$2:$G$13,2,0),DAY(H6104)),
IF(E6104="quarterly",DATE(IF(MONTH(H6104)&gt;=10,YEAR(H6104)+1,YEAR(H6104)),VLOOKUP(MONTH(H6104),index!$D$2:$G$13,3,0),DAY(H6104)),
IF(E6104="halfyearly",DATE(IF(MONTH(H6104)&gt;=7,YEAR(H6104)+1,YEAR(H6104)),VLOOKUP(MONTH(H6104),index!$D$2:$G$13,4,0),DAY(H6104)),
DATE(YEAR(H6104)+1,MONTH(H6104),DAY(H6104)))))-H6104))+H6104)</f>
        <v/>
      </c>
      <c r="J6104" s="9" t="str">
        <f t="shared" si="592"/>
        <v/>
      </c>
      <c r="K6104" s="11" t="str">
        <f t="shared" si="593"/>
        <v/>
      </c>
      <c r="L6104" s="11" t="str">
        <f t="shared" si="594"/>
        <v/>
      </c>
      <c r="M6104" s="11" t="str">
        <f>IF(A6104="","",VLOOKUP(E6104,index!$A$1:$B$6,2,0)*K6104*G6104)</f>
        <v/>
      </c>
      <c r="N6104" s="11" t="str">
        <f>IF(A6104="","",-PMT(G6104*VLOOKUP(E6104,index!$A$1:$B$6,2,0),C6104,F6104,0,0))</f>
        <v/>
      </c>
      <c r="O6104" s="11" t="str">
        <f t="shared" si="595"/>
        <v/>
      </c>
      <c r="P6104" s="11" t="str">
        <f t="shared" si="590"/>
        <v/>
      </c>
    </row>
    <row r="6105" spans="1:16" x14ac:dyDescent="0.25">
      <c r="A6105" s="9" t="str">
        <f>IF(A6104="","",IF(B6104&lt;C6104,A6104,IF(A6104=MAX('entry data'!$B$8:$B$507),"",A6104+1)))</f>
        <v/>
      </c>
      <c r="B6105" s="9" t="str">
        <f t="shared" si="591"/>
        <v/>
      </c>
      <c r="C6105" s="9" t="str">
        <f>IF(ISERROR(VLOOKUP(A6105,'entry data'!B:G,6,0)),"",VLOOKUP(A6105,'entry data'!B:G,6,0))</f>
        <v/>
      </c>
      <c r="D6105" s="9" t="str">
        <f>IF(ISERROR(VLOOKUP(A6105,'entry data'!B:C,2,0)),"",VLOOKUP(A6105,'entry data'!B:C,2,0))</f>
        <v/>
      </c>
      <c r="E6105" s="9" t="str">
        <f>IF(ISERROR(VLOOKUP(A6105,'entry data'!B:E,4,0)),"",VLOOKUP(A6105,'entry data'!B:E,4,0))</f>
        <v/>
      </c>
      <c r="F6105" s="11" t="str">
        <f>IF(A6105="","",IF(ISERROR(VLOOKUP(A6105,'entry data'!B:F,5,0)),"",VLOOKUP(A6105,'entry data'!B:F,5,0)))</f>
        <v/>
      </c>
      <c r="G6105" s="12" t="str">
        <f>IF(A6105="","",IF(ISERROR(VLOOKUP(A6105,'entry data'!B:I,8,0)),"",VLOOKUP(A6105,'entry data'!B:I,7,0)))</f>
        <v/>
      </c>
      <c r="H6105" s="13" t="str">
        <f>IF(A6105="","",IF(B6105=1,VLOOKUP(A6105,'entry data'!B:D,3,0),I6104))</f>
        <v/>
      </c>
      <c r="I6105" s="14" t="str">
        <f>IF(A6105="","",IF(E6105="weekly",7,IF(E6105="fortnightly",14,IF(E6105="monthly",DATE(IF(MONTH(H6105)=12,YEAR(H6105)+1,YEAR(H6105)),VLOOKUP(MONTH(H6105),index!$D$2:$G$13,2,0),DAY(H6105)),
IF(E6105="quarterly",DATE(IF(MONTH(H6105)&gt;=10,YEAR(H6105)+1,YEAR(H6105)),VLOOKUP(MONTH(H6105),index!$D$2:$G$13,3,0),DAY(H6105)),
IF(E6105="halfyearly",DATE(IF(MONTH(H6105)&gt;=7,YEAR(H6105)+1,YEAR(H6105)),VLOOKUP(MONTH(H6105),index!$D$2:$G$13,4,0),DAY(H6105)),
DATE(YEAR(H6105)+1,MONTH(H6105),DAY(H6105)))))-H6105))+H6105)</f>
        <v/>
      </c>
      <c r="J6105" s="9" t="str">
        <f t="shared" si="592"/>
        <v/>
      </c>
      <c r="K6105" s="11" t="str">
        <f t="shared" si="593"/>
        <v/>
      </c>
      <c r="L6105" s="11" t="str">
        <f t="shared" si="594"/>
        <v/>
      </c>
      <c r="M6105" s="11" t="str">
        <f>IF(A6105="","",VLOOKUP(E6105,index!$A$1:$B$6,2,0)*K6105*G6105)</f>
        <v/>
      </c>
      <c r="N6105" s="11" t="str">
        <f>IF(A6105="","",-PMT(G6105*VLOOKUP(E6105,index!$A$1:$B$6,2,0),C6105,F6105,0,0))</f>
        <v/>
      </c>
      <c r="O6105" s="11" t="str">
        <f t="shared" si="595"/>
        <v/>
      </c>
      <c r="P6105" s="11" t="str">
        <f t="shared" si="590"/>
        <v/>
      </c>
    </row>
    <row r="6106" spans="1:16" x14ac:dyDescent="0.25">
      <c r="A6106" s="9" t="str">
        <f>IF(A6105="","",IF(B6105&lt;C6105,A6105,IF(A6105=MAX('entry data'!$B$8:$B$507),"",A6105+1)))</f>
        <v/>
      </c>
      <c r="B6106" s="9" t="str">
        <f t="shared" si="591"/>
        <v/>
      </c>
      <c r="C6106" s="9" t="str">
        <f>IF(ISERROR(VLOOKUP(A6106,'entry data'!B:G,6,0)),"",VLOOKUP(A6106,'entry data'!B:G,6,0))</f>
        <v/>
      </c>
      <c r="D6106" s="9" t="str">
        <f>IF(ISERROR(VLOOKUP(A6106,'entry data'!B:C,2,0)),"",VLOOKUP(A6106,'entry data'!B:C,2,0))</f>
        <v/>
      </c>
      <c r="E6106" s="9" t="str">
        <f>IF(ISERROR(VLOOKUP(A6106,'entry data'!B:E,4,0)),"",VLOOKUP(A6106,'entry data'!B:E,4,0))</f>
        <v/>
      </c>
      <c r="F6106" s="11" t="str">
        <f>IF(A6106="","",IF(ISERROR(VLOOKUP(A6106,'entry data'!B:F,5,0)),"",VLOOKUP(A6106,'entry data'!B:F,5,0)))</f>
        <v/>
      </c>
      <c r="G6106" s="12" t="str">
        <f>IF(A6106="","",IF(ISERROR(VLOOKUP(A6106,'entry data'!B:I,8,0)),"",VLOOKUP(A6106,'entry data'!B:I,7,0)))</f>
        <v/>
      </c>
      <c r="H6106" s="13" t="str">
        <f>IF(A6106="","",IF(B6106=1,VLOOKUP(A6106,'entry data'!B:D,3,0),I6105))</f>
        <v/>
      </c>
      <c r="I6106" s="14" t="str">
        <f>IF(A6106="","",IF(E6106="weekly",7,IF(E6106="fortnightly",14,IF(E6106="monthly",DATE(IF(MONTH(H6106)=12,YEAR(H6106)+1,YEAR(H6106)),VLOOKUP(MONTH(H6106),index!$D$2:$G$13,2,0),DAY(H6106)),
IF(E6106="quarterly",DATE(IF(MONTH(H6106)&gt;=10,YEAR(H6106)+1,YEAR(H6106)),VLOOKUP(MONTH(H6106),index!$D$2:$G$13,3,0),DAY(H6106)),
IF(E6106="halfyearly",DATE(IF(MONTH(H6106)&gt;=7,YEAR(H6106)+1,YEAR(H6106)),VLOOKUP(MONTH(H6106),index!$D$2:$G$13,4,0),DAY(H6106)),
DATE(YEAR(H6106)+1,MONTH(H6106),DAY(H6106)))))-H6106))+H6106)</f>
        <v/>
      </c>
      <c r="J6106" s="9" t="str">
        <f t="shared" si="592"/>
        <v/>
      </c>
      <c r="K6106" s="11" t="str">
        <f t="shared" si="593"/>
        <v/>
      </c>
      <c r="L6106" s="11" t="str">
        <f t="shared" si="594"/>
        <v/>
      </c>
      <c r="M6106" s="11" t="str">
        <f>IF(A6106="","",VLOOKUP(E6106,index!$A$1:$B$6,2,0)*K6106*G6106)</f>
        <v/>
      </c>
      <c r="N6106" s="11" t="str">
        <f>IF(A6106="","",-PMT(G6106*VLOOKUP(E6106,index!$A$1:$B$6,2,0),C6106,F6106,0,0))</f>
        <v/>
      </c>
      <c r="O6106" s="11" t="str">
        <f t="shared" si="595"/>
        <v/>
      </c>
      <c r="P6106" s="11" t="str">
        <f t="shared" si="590"/>
        <v/>
      </c>
    </row>
    <row r="6107" spans="1:16" x14ac:dyDescent="0.25">
      <c r="A6107" s="9" t="str">
        <f>IF(A6106="","",IF(B6106&lt;C6106,A6106,IF(A6106=MAX('entry data'!$B$8:$B$507),"",A6106+1)))</f>
        <v/>
      </c>
      <c r="B6107" s="9" t="str">
        <f t="shared" si="591"/>
        <v/>
      </c>
      <c r="C6107" s="9" t="str">
        <f>IF(ISERROR(VLOOKUP(A6107,'entry data'!B:G,6,0)),"",VLOOKUP(A6107,'entry data'!B:G,6,0))</f>
        <v/>
      </c>
      <c r="D6107" s="9" t="str">
        <f>IF(ISERROR(VLOOKUP(A6107,'entry data'!B:C,2,0)),"",VLOOKUP(A6107,'entry data'!B:C,2,0))</f>
        <v/>
      </c>
      <c r="E6107" s="9" t="str">
        <f>IF(ISERROR(VLOOKUP(A6107,'entry data'!B:E,4,0)),"",VLOOKUP(A6107,'entry data'!B:E,4,0))</f>
        <v/>
      </c>
      <c r="F6107" s="11" t="str">
        <f>IF(A6107="","",IF(ISERROR(VLOOKUP(A6107,'entry data'!B:F,5,0)),"",VLOOKUP(A6107,'entry data'!B:F,5,0)))</f>
        <v/>
      </c>
      <c r="G6107" s="12" t="str">
        <f>IF(A6107="","",IF(ISERROR(VLOOKUP(A6107,'entry data'!B:I,8,0)),"",VLOOKUP(A6107,'entry data'!B:I,7,0)))</f>
        <v/>
      </c>
      <c r="H6107" s="13" t="str">
        <f>IF(A6107="","",IF(B6107=1,VLOOKUP(A6107,'entry data'!B:D,3,0),I6106))</f>
        <v/>
      </c>
      <c r="I6107" s="14" t="str">
        <f>IF(A6107="","",IF(E6107="weekly",7,IF(E6107="fortnightly",14,IF(E6107="monthly",DATE(IF(MONTH(H6107)=12,YEAR(H6107)+1,YEAR(H6107)),VLOOKUP(MONTH(H6107),index!$D$2:$G$13,2,0),DAY(H6107)),
IF(E6107="quarterly",DATE(IF(MONTH(H6107)&gt;=10,YEAR(H6107)+1,YEAR(H6107)),VLOOKUP(MONTH(H6107),index!$D$2:$G$13,3,0),DAY(H6107)),
IF(E6107="halfyearly",DATE(IF(MONTH(H6107)&gt;=7,YEAR(H6107)+1,YEAR(H6107)),VLOOKUP(MONTH(H6107),index!$D$2:$G$13,4,0),DAY(H6107)),
DATE(YEAR(H6107)+1,MONTH(H6107),DAY(H6107)))))-H6107))+H6107)</f>
        <v/>
      </c>
      <c r="J6107" s="9" t="str">
        <f t="shared" si="592"/>
        <v/>
      </c>
      <c r="K6107" s="11" t="str">
        <f t="shared" si="593"/>
        <v/>
      </c>
      <c r="L6107" s="11" t="str">
        <f t="shared" si="594"/>
        <v/>
      </c>
      <c r="M6107" s="11" t="str">
        <f>IF(A6107="","",VLOOKUP(E6107,index!$A$1:$B$6,2,0)*K6107*G6107)</f>
        <v/>
      </c>
      <c r="N6107" s="11" t="str">
        <f>IF(A6107="","",-PMT(G6107*VLOOKUP(E6107,index!$A$1:$B$6,2,0),C6107,F6107,0,0))</f>
        <v/>
      </c>
      <c r="O6107" s="11" t="str">
        <f t="shared" si="595"/>
        <v/>
      </c>
      <c r="P6107" s="11" t="str">
        <f t="shared" si="590"/>
        <v/>
      </c>
    </row>
    <row r="6108" spans="1:16" x14ac:dyDescent="0.25">
      <c r="A6108" s="9" t="str">
        <f>IF(A6107="","",IF(B6107&lt;C6107,A6107,IF(A6107=MAX('entry data'!$B$8:$B$507),"",A6107+1)))</f>
        <v/>
      </c>
      <c r="B6108" s="9" t="str">
        <f t="shared" si="591"/>
        <v/>
      </c>
      <c r="C6108" s="9" t="str">
        <f>IF(ISERROR(VLOOKUP(A6108,'entry data'!B:G,6,0)),"",VLOOKUP(A6108,'entry data'!B:G,6,0))</f>
        <v/>
      </c>
      <c r="D6108" s="9" t="str">
        <f>IF(ISERROR(VLOOKUP(A6108,'entry data'!B:C,2,0)),"",VLOOKUP(A6108,'entry data'!B:C,2,0))</f>
        <v/>
      </c>
      <c r="E6108" s="9" t="str">
        <f>IF(ISERROR(VLOOKUP(A6108,'entry data'!B:E,4,0)),"",VLOOKUP(A6108,'entry data'!B:E,4,0))</f>
        <v/>
      </c>
      <c r="F6108" s="11" t="str">
        <f>IF(A6108="","",IF(ISERROR(VLOOKUP(A6108,'entry data'!B:F,5,0)),"",VLOOKUP(A6108,'entry data'!B:F,5,0)))</f>
        <v/>
      </c>
      <c r="G6108" s="12" t="str">
        <f>IF(A6108="","",IF(ISERROR(VLOOKUP(A6108,'entry data'!B:I,8,0)),"",VLOOKUP(A6108,'entry data'!B:I,7,0)))</f>
        <v/>
      </c>
      <c r="H6108" s="13" t="str">
        <f>IF(A6108="","",IF(B6108=1,VLOOKUP(A6108,'entry data'!B:D,3,0),I6107))</f>
        <v/>
      </c>
      <c r="I6108" s="14" t="str">
        <f>IF(A6108="","",IF(E6108="weekly",7,IF(E6108="fortnightly",14,IF(E6108="monthly",DATE(IF(MONTH(H6108)=12,YEAR(H6108)+1,YEAR(H6108)),VLOOKUP(MONTH(H6108),index!$D$2:$G$13,2,0),DAY(H6108)),
IF(E6108="quarterly",DATE(IF(MONTH(H6108)&gt;=10,YEAR(H6108)+1,YEAR(H6108)),VLOOKUP(MONTH(H6108),index!$D$2:$G$13,3,0),DAY(H6108)),
IF(E6108="halfyearly",DATE(IF(MONTH(H6108)&gt;=7,YEAR(H6108)+1,YEAR(H6108)),VLOOKUP(MONTH(H6108),index!$D$2:$G$13,4,0),DAY(H6108)),
DATE(YEAR(H6108)+1,MONTH(H6108),DAY(H6108)))))-H6108))+H6108)</f>
        <v/>
      </c>
      <c r="J6108" s="9" t="str">
        <f t="shared" si="592"/>
        <v/>
      </c>
      <c r="K6108" s="11" t="str">
        <f t="shared" si="593"/>
        <v/>
      </c>
      <c r="L6108" s="11" t="str">
        <f t="shared" si="594"/>
        <v/>
      </c>
      <c r="M6108" s="11" t="str">
        <f>IF(A6108="","",VLOOKUP(E6108,index!$A$1:$B$6,2,0)*K6108*G6108)</f>
        <v/>
      </c>
      <c r="N6108" s="11" t="str">
        <f>IF(A6108="","",-PMT(G6108*VLOOKUP(E6108,index!$A$1:$B$6,2,0),C6108,F6108,0,0))</f>
        <v/>
      </c>
      <c r="O6108" s="11" t="str">
        <f t="shared" si="595"/>
        <v/>
      </c>
      <c r="P6108" s="11" t="str">
        <f t="shared" si="590"/>
        <v/>
      </c>
    </row>
    <row r="6109" spans="1:16" x14ac:dyDescent="0.25">
      <c r="A6109" s="9" t="str">
        <f>IF(A6108="","",IF(B6108&lt;C6108,A6108,IF(A6108=MAX('entry data'!$B$8:$B$507),"",A6108+1)))</f>
        <v/>
      </c>
      <c r="B6109" s="9" t="str">
        <f t="shared" si="591"/>
        <v/>
      </c>
      <c r="C6109" s="9" t="str">
        <f>IF(ISERROR(VLOOKUP(A6109,'entry data'!B:G,6,0)),"",VLOOKUP(A6109,'entry data'!B:G,6,0))</f>
        <v/>
      </c>
      <c r="D6109" s="9" t="str">
        <f>IF(ISERROR(VLOOKUP(A6109,'entry data'!B:C,2,0)),"",VLOOKUP(A6109,'entry data'!B:C,2,0))</f>
        <v/>
      </c>
      <c r="E6109" s="9" t="str">
        <f>IF(ISERROR(VLOOKUP(A6109,'entry data'!B:E,4,0)),"",VLOOKUP(A6109,'entry data'!B:E,4,0))</f>
        <v/>
      </c>
      <c r="F6109" s="11" t="str">
        <f>IF(A6109="","",IF(ISERROR(VLOOKUP(A6109,'entry data'!B:F,5,0)),"",VLOOKUP(A6109,'entry data'!B:F,5,0)))</f>
        <v/>
      </c>
      <c r="G6109" s="12" t="str">
        <f>IF(A6109="","",IF(ISERROR(VLOOKUP(A6109,'entry data'!B:I,8,0)),"",VLOOKUP(A6109,'entry data'!B:I,7,0)))</f>
        <v/>
      </c>
      <c r="H6109" s="13" t="str">
        <f>IF(A6109="","",IF(B6109=1,VLOOKUP(A6109,'entry data'!B:D,3,0),I6108))</f>
        <v/>
      </c>
      <c r="I6109" s="14" t="str">
        <f>IF(A6109="","",IF(E6109="weekly",7,IF(E6109="fortnightly",14,IF(E6109="monthly",DATE(IF(MONTH(H6109)=12,YEAR(H6109)+1,YEAR(H6109)),VLOOKUP(MONTH(H6109),index!$D$2:$G$13,2,0),DAY(H6109)),
IF(E6109="quarterly",DATE(IF(MONTH(H6109)&gt;=10,YEAR(H6109)+1,YEAR(H6109)),VLOOKUP(MONTH(H6109),index!$D$2:$G$13,3,0),DAY(H6109)),
IF(E6109="halfyearly",DATE(IF(MONTH(H6109)&gt;=7,YEAR(H6109)+1,YEAR(H6109)),VLOOKUP(MONTH(H6109),index!$D$2:$G$13,4,0),DAY(H6109)),
DATE(YEAR(H6109)+1,MONTH(H6109),DAY(H6109)))))-H6109))+H6109)</f>
        <v/>
      </c>
      <c r="J6109" s="9" t="str">
        <f t="shared" si="592"/>
        <v/>
      </c>
      <c r="K6109" s="11" t="str">
        <f t="shared" si="593"/>
        <v/>
      </c>
      <c r="L6109" s="11" t="str">
        <f t="shared" si="594"/>
        <v/>
      </c>
      <c r="M6109" s="11" t="str">
        <f>IF(A6109="","",VLOOKUP(E6109,index!$A$1:$B$6,2,0)*K6109*G6109)</f>
        <v/>
      </c>
      <c r="N6109" s="11" t="str">
        <f>IF(A6109="","",-PMT(G6109*VLOOKUP(E6109,index!$A$1:$B$6,2,0),C6109,F6109,0,0))</f>
        <v/>
      </c>
      <c r="O6109" s="11" t="str">
        <f t="shared" si="595"/>
        <v/>
      </c>
      <c r="P6109" s="11" t="str">
        <f t="shared" si="590"/>
        <v/>
      </c>
    </row>
    <row r="6110" spans="1:16" x14ac:dyDescent="0.25">
      <c r="A6110" s="9" t="str">
        <f>IF(A6109="","",IF(B6109&lt;C6109,A6109,IF(A6109=MAX('entry data'!$B$8:$B$507),"",A6109+1)))</f>
        <v/>
      </c>
      <c r="B6110" s="9" t="str">
        <f t="shared" si="591"/>
        <v/>
      </c>
      <c r="C6110" s="9" t="str">
        <f>IF(ISERROR(VLOOKUP(A6110,'entry data'!B:G,6,0)),"",VLOOKUP(A6110,'entry data'!B:G,6,0))</f>
        <v/>
      </c>
      <c r="D6110" s="9" t="str">
        <f>IF(ISERROR(VLOOKUP(A6110,'entry data'!B:C,2,0)),"",VLOOKUP(A6110,'entry data'!B:C,2,0))</f>
        <v/>
      </c>
      <c r="E6110" s="9" t="str">
        <f>IF(ISERROR(VLOOKUP(A6110,'entry data'!B:E,4,0)),"",VLOOKUP(A6110,'entry data'!B:E,4,0))</f>
        <v/>
      </c>
      <c r="F6110" s="11" t="str">
        <f>IF(A6110="","",IF(ISERROR(VLOOKUP(A6110,'entry data'!B:F,5,0)),"",VLOOKUP(A6110,'entry data'!B:F,5,0)))</f>
        <v/>
      </c>
      <c r="G6110" s="12" t="str">
        <f>IF(A6110="","",IF(ISERROR(VLOOKUP(A6110,'entry data'!B:I,8,0)),"",VLOOKUP(A6110,'entry data'!B:I,7,0)))</f>
        <v/>
      </c>
      <c r="H6110" s="13" t="str">
        <f>IF(A6110="","",IF(B6110=1,VLOOKUP(A6110,'entry data'!B:D,3,0),I6109))</f>
        <v/>
      </c>
      <c r="I6110" s="14" t="str">
        <f>IF(A6110="","",IF(E6110="weekly",7,IF(E6110="fortnightly",14,IF(E6110="monthly",DATE(IF(MONTH(H6110)=12,YEAR(H6110)+1,YEAR(H6110)),VLOOKUP(MONTH(H6110),index!$D$2:$G$13,2,0),DAY(H6110)),
IF(E6110="quarterly",DATE(IF(MONTH(H6110)&gt;=10,YEAR(H6110)+1,YEAR(H6110)),VLOOKUP(MONTH(H6110),index!$D$2:$G$13,3,0),DAY(H6110)),
IF(E6110="halfyearly",DATE(IF(MONTH(H6110)&gt;=7,YEAR(H6110)+1,YEAR(H6110)),VLOOKUP(MONTH(H6110),index!$D$2:$G$13,4,0),DAY(H6110)),
DATE(YEAR(H6110)+1,MONTH(H6110),DAY(H6110)))))-H6110))+H6110)</f>
        <v/>
      </c>
      <c r="J6110" s="9" t="str">
        <f t="shared" si="592"/>
        <v/>
      </c>
      <c r="K6110" s="11" t="str">
        <f t="shared" si="593"/>
        <v/>
      </c>
      <c r="L6110" s="11" t="str">
        <f t="shared" si="594"/>
        <v/>
      </c>
      <c r="M6110" s="11" t="str">
        <f>IF(A6110="","",VLOOKUP(E6110,index!$A$1:$B$6,2,0)*K6110*G6110)</f>
        <v/>
      </c>
      <c r="N6110" s="11" t="str">
        <f>IF(A6110="","",-PMT(G6110*VLOOKUP(E6110,index!$A$1:$B$6,2,0),C6110,F6110,0,0))</f>
        <v/>
      </c>
      <c r="O6110" s="11" t="str">
        <f t="shared" si="595"/>
        <v/>
      </c>
      <c r="P6110" s="11" t="str">
        <f t="shared" si="590"/>
        <v/>
      </c>
    </row>
    <row r="6111" spans="1:16" x14ac:dyDescent="0.25">
      <c r="A6111" s="9" t="str">
        <f>IF(A6110="","",IF(B6110&lt;C6110,A6110,IF(A6110=MAX('entry data'!$B$8:$B$507),"",A6110+1)))</f>
        <v/>
      </c>
      <c r="B6111" s="9" t="str">
        <f t="shared" si="591"/>
        <v/>
      </c>
      <c r="C6111" s="9" t="str">
        <f>IF(ISERROR(VLOOKUP(A6111,'entry data'!B:G,6,0)),"",VLOOKUP(A6111,'entry data'!B:G,6,0))</f>
        <v/>
      </c>
      <c r="D6111" s="9" t="str">
        <f>IF(ISERROR(VLOOKUP(A6111,'entry data'!B:C,2,0)),"",VLOOKUP(A6111,'entry data'!B:C,2,0))</f>
        <v/>
      </c>
      <c r="E6111" s="9" t="str">
        <f>IF(ISERROR(VLOOKUP(A6111,'entry data'!B:E,4,0)),"",VLOOKUP(A6111,'entry data'!B:E,4,0))</f>
        <v/>
      </c>
      <c r="F6111" s="11" t="str">
        <f>IF(A6111="","",IF(ISERROR(VLOOKUP(A6111,'entry data'!B:F,5,0)),"",VLOOKUP(A6111,'entry data'!B:F,5,0)))</f>
        <v/>
      </c>
      <c r="G6111" s="12" t="str">
        <f>IF(A6111="","",IF(ISERROR(VLOOKUP(A6111,'entry data'!B:I,8,0)),"",VLOOKUP(A6111,'entry data'!B:I,7,0)))</f>
        <v/>
      </c>
      <c r="H6111" s="13" t="str">
        <f>IF(A6111="","",IF(B6111=1,VLOOKUP(A6111,'entry data'!B:D,3,0),I6110))</f>
        <v/>
      </c>
      <c r="I6111" s="14" t="str">
        <f>IF(A6111="","",IF(E6111="weekly",7,IF(E6111="fortnightly",14,IF(E6111="monthly",DATE(IF(MONTH(H6111)=12,YEAR(H6111)+1,YEAR(H6111)),VLOOKUP(MONTH(H6111),index!$D$2:$G$13,2,0),DAY(H6111)),
IF(E6111="quarterly",DATE(IF(MONTH(H6111)&gt;=10,YEAR(H6111)+1,YEAR(H6111)),VLOOKUP(MONTH(H6111),index!$D$2:$G$13,3,0),DAY(H6111)),
IF(E6111="halfyearly",DATE(IF(MONTH(H6111)&gt;=7,YEAR(H6111)+1,YEAR(H6111)),VLOOKUP(MONTH(H6111),index!$D$2:$G$13,4,0),DAY(H6111)),
DATE(YEAR(H6111)+1,MONTH(H6111),DAY(H6111)))))-H6111))+H6111)</f>
        <v/>
      </c>
      <c r="J6111" s="9" t="str">
        <f t="shared" si="592"/>
        <v/>
      </c>
      <c r="K6111" s="11" t="str">
        <f t="shared" si="593"/>
        <v/>
      </c>
      <c r="L6111" s="11" t="str">
        <f t="shared" si="594"/>
        <v/>
      </c>
      <c r="M6111" s="11" t="str">
        <f>IF(A6111="","",VLOOKUP(E6111,index!$A$1:$B$6,2,0)*K6111*G6111)</f>
        <v/>
      </c>
      <c r="N6111" s="11" t="str">
        <f>IF(A6111="","",-PMT(G6111*VLOOKUP(E6111,index!$A$1:$B$6,2,0),C6111,F6111,0,0))</f>
        <v/>
      </c>
      <c r="O6111" s="11" t="str">
        <f t="shared" si="595"/>
        <v/>
      </c>
      <c r="P6111" s="11" t="str">
        <f t="shared" si="590"/>
        <v/>
      </c>
    </row>
    <row r="6112" spans="1:16" x14ac:dyDescent="0.25">
      <c r="A6112" s="9" t="str">
        <f>IF(A6111="","",IF(B6111&lt;C6111,A6111,IF(A6111=MAX('entry data'!$B$8:$B$507),"",A6111+1)))</f>
        <v/>
      </c>
      <c r="B6112" s="9" t="str">
        <f t="shared" si="591"/>
        <v/>
      </c>
      <c r="C6112" s="9" t="str">
        <f>IF(ISERROR(VLOOKUP(A6112,'entry data'!B:G,6,0)),"",VLOOKUP(A6112,'entry data'!B:G,6,0))</f>
        <v/>
      </c>
      <c r="D6112" s="9" t="str">
        <f>IF(ISERROR(VLOOKUP(A6112,'entry data'!B:C,2,0)),"",VLOOKUP(A6112,'entry data'!B:C,2,0))</f>
        <v/>
      </c>
      <c r="E6112" s="9" t="str">
        <f>IF(ISERROR(VLOOKUP(A6112,'entry data'!B:E,4,0)),"",VLOOKUP(A6112,'entry data'!B:E,4,0))</f>
        <v/>
      </c>
      <c r="F6112" s="11" t="str">
        <f>IF(A6112="","",IF(ISERROR(VLOOKUP(A6112,'entry data'!B:F,5,0)),"",VLOOKUP(A6112,'entry data'!B:F,5,0)))</f>
        <v/>
      </c>
      <c r="G6112" s="12" t="str">
        <f>IF(A6112="","",IF(ISERROR(VLOOKUP(A6112,'entry data'!B:I,8,0)),"",VLOOKUP(A6112,'entry data'!B:I,7,0)))</f>
        <v/>
      </c>
      <c r="H6112" s="13" t="str">
        <f>IF(A6112="","",IF(B6112=1,VLOOKUP(A6112,'entry data'!B:D,3,0),I6111))</f>
        <v/>
      </c>
      <c r="I6112" s="14" t="str">
        <f>IF(A6112="","",IF(E6112="weekly",7,IF(E6112="fortnightly",14,IF(E6112="monthly",DATE(IF(MONTH(H6112)=12,YEAR(H6112)+1,YEAR(H6112)),VLOOKUP(MONTH(H6112),index!$D$2:$G$13,2,0),DAY(H6112)),
IF(E6112="quarterly",DATE(IF(MONTH(H6112)&gt;=10,YEAR(H6112)+1,YEAR(H6112)),VLOOKUP(MONTH(H6112),index!$D$2:$G$13,3,0),DAY(H6112)),
IF(E6112="halfyearly",DATE(IF(MONTH(H6112)&gt;=7,YEAR(H6112)+1,YEAR(H6112)),VLOOKUP(MONTH(H6112),index!$D$2:$G$13,4,0),DAY(H6112)),
DATE(YEAR(H6112)+1,MONTH(H6112),DAY(H6112)))))-H6112))+H6112)</f>
        <v/>
      </c>
      <c r="J6112" s="9" t="str">
        <f t="shared" si="592"/>
        <v/>
      </c>
      <c r="K6112" s="11" t="str">
        <f t="shared" si="593"/>
        <v/>
      </c>
      <c r="L6112" s="11" t="str">
        <f t="shared" si="594"/>
        <v/>
      </c>
      <c r="M6112" s="11" t="str">
        <f>IF(A6112="","",VLOOKUP(E6112,index!$A$1:$B$6,2,0)*K6112*G6112)</f>
        <v/>
      </c>
      <c r="N6112" s="11" t="str">
        <f>IF(A6112="","",-PMT(G6112*VLOOKUP(E6112,index!$A$1:$B$6,2,0),C6112,F6112,0,0))</f>
        <v/>
      </c>
      <c r="O6112" s="11" t="str">
        <f t="shared" si="595"/>
        <v/>
      </c>
      <c r="P6112" s="11" t="str">
        <f t="shared" si="590"/>
        <v/>
      </c>
    </row>
    <row r="6113" spans="1:16" x14ac:dyDescent="0.25">
      <c r="A6113" s="9" t="str">
        <f>IF(A6112="","",IF(B6112&lt;C6112,A6112,IF(A6112=MAX('entry data'!$B$8:$B$507),"",A6112+1)))</f>
        <v/>
      </c>
      <c r="B6113" s="9" t="str">
        <f t="shared" si="591"/>
        <v/>
      </c>
      <c r="C6113" s="9" t="str">
        <f>IF(ISERROR(VLOOKUP(A6113,'entry data'!B:G,6,0)),"",VLOOKUP(A6113,'entry data'!B:G,6,0))</f>
        <v/>
      </c>
      <c r="D6113" s="9" t="str">
        <f>IF(ISERROR(VLOOKUP(A6113,'entry data'!B:C,2,0)),"",VLOOKUP(A6113,'entry data'!B:C,2,0))</f>
        <v/>
      </c>
      <c r="E6113" s="9" t="str">
        <f>IF(ISERROR(VLOOKUP(A6113,'entry data'!B:E,4,0)),"",VLOOKUP(A6113,'entry data'!B:E,4,0))</f>
        <v/>
      </c>
      <c r="F6113" s="11" t="str">
        <f>IF(A6113="","",IF(ISERROR(VLOOKUP(A6113,'entry data'!B:F,5,0)),"",VLOOKUP(A6113,'entry data'!B:F,5,0)))</f>
        <v/>
      </c>
      <c r="G6113" s="12" t="str">
        <f>IF(A6113="","",IF(ISERROR(VLOOKUP(A6113,'entry data'!B:I,8,0)),"",VLOOKUP(A6113,'entry data'!B:I,7,0)))</f>
        <v/>
      </c>
      <c r="H6113" s="13" t="str">
        <f>IF(A6113="","",IF(B6113=1,VLOOKUP(A6113,'entry data'!B:D,3,0),I6112))</f>
        <v/>
      </c>
      <c r="I6113" s="14" t="str">
        <f>IF(A6113="","",IF(E6113="weekly",7,IF(E6113="fortnightly",14,IF(E6113="monthly",DATE(IF(MONTH(H6113)=12,YEAR(H6113)+1,YEAR(H6113)),VLOOKUP(MONTH(H6113),index!$D$2:$G$13,2,0),DAY(H6113)),
IF(E6113="quarterly",DATE(IF(MONTH(H6113)&gt;=10,YEAR(H6113)+1,YEAR(H6113)),VLOOKUP(MONTH(H6113),index!$D$2:$G$13,3,0),DAY(H6113)),
IF(E6113="halfyearly",DATE(IF(MONTH(H6113)&gt;=7,YEAR(H6113)+1,YEAR(H6113)),VLOOKUP(MONTH(H6113),index!$D$2:$G$13,4,0),DAY(H6113)),
DATE(YEAR(H6113)+1,MONTH(H6113),DAY(H6113)))))-H6113))+H6113)</f>
        <v/>
      </c>
      <c r="J6113" s="9" t="str">
        <f t="shared" si="592"/>
        <v/>
      </c>
      <c r="K6113" s="11" t="str">
        <f t="shared" si="593"/>
        <v/>
      </c>
      <c r="L6113" s="11" t="str">
        <f t="shared" si="594"/>
        <v/>
      </c>
      <c r="M6113" s="11" t="str">
        <f>IF(A6113="","",VLOOKUP(E6113,index!$A$1:$B$6,2,0)*K6113*G6113)</f>
        <v/>
      </c>
      <c r="N6113" s="11" t="str">
        <f>IF(A6113="","",-PMT(G6113*VLOOKUP(E6113,index!$A$1:$B$6,2,0),C6113,F6113,0,0))</f>
        <v/>
      </c>
      <c r="O6113" s="11" t="str">
        <f t="shared" si="595"/>
        <v/>
      </c>
      <c r="P6113" s="11" t="str">
        <f t="shared" si="590"/>
        <v/>
      </c>
    </row>
    <row r="6114" spans="1:16" x14ac:dyDescent="0.25">
      <c r="A6114" s="9" t="str">
        <f>IF(A6113="","",IF(B6113&lt;C6113,A6113,IF(A6113=MAX('entry data'!$B$8:$B$507),"",A6113+1)))</f>
        <v/>
      </c>
      <c r="B6114" s="9" t="str">
        <f t="shared" si="591"/>
        <v/>
      </c>
      <c r="C6114" s="9" t="str">
        <f>IF(ISERROR(VLOOKUP(A6114,'entry data'!B:G,6,0)),"",VLOOKUP(A6114,'entry data'!B:G,6,0))</f>
        <v/>
      </c>
      <c r="D6114" s="9" t="str">
        <f>IF(ISERROR(VLOOKUP(A6114,'entry data'!B:C,2,0)),"",VLOOKUP(A6114,'entry data'!B:C,2,0))</f>
        <v/>
      </c>
      <c r="E6114" s="9" t="str">
        <f>IF(ISERROR(VLOOKUP(A6114,'entry data'!B:E,4,0)),"",VLOOKUP(A6114,'entry data'!B:E,4,0))</f>
        <v/>
      </c>
      <c r="F6114" s="11" t="str">
        <f>IF(A6114="","",IF(ISERROR(VLOOKUP(A6114,'entry data'!B:F,5,0)),"",VLOOKUP(A6114,'entry data'!B:F,5,0)))</f>
        <v/>
      </c>
      <c r="G6114" s="12" t="str">
        <f>IF(A6114="","",IF(ISERROR(VLOOKUP(A6114,'entry data'!B:I,8,0)),"",VLOOKUP(A6114,'entry data'!B:I,7,0)))</f>
        <v/>
      </c>
      <c r="H6114" s="13" t="str">
        <f>IF(A6114="","",IF(B6114=1,VLOOKUP(A6114,'entry data'!B:D,3,0),I6113))</f>
        <v/>
      </c>
      <c r="I6114" s="14" t="str">
        <f>IF(A6114="","",IF(E6114="weekly",7,IF(E6114="fortnightly",14,IF(E6114="monthly",DATE(IF(MONTH(H6114)=12,YEAR(H6114)+1,YEAR(H6114)),VLOOKUP(MONTH(H6114),index!$D$2:$G$13,2,0),DAY(H6114)),
IF(E6114="quarterly",DATE(IF(MONTH(H6114)&gt;=10,YEAR(H6114)+1,YEAR(H6114)),VLOOKUP(MONTH(H6114),index!$D$2:$G$13,3,0),DAY(H6114)),
IF(E6114="halfyearly",DATE(IF(MONTH(H6114)&gt;=7,YEAR(H6114)+1,YEAR(H6114)),VLOOKUP(MONTH(H6114),index!$D$2:$G$13,4,0),DAY(H6114)),
DATE(YEAR(H6114)+1,MONTH(H6114),DAY(H6114)))))-H6114))+H6114)</f>
        <v/>
      </c>
      <c r="J6114" s="9" t="str">
        <f t="shared" si="592"/>
        <v/>
      </c>
      <c r="K6114" s="11" t="str">
        <f t="shared" si="593"/>
        <v/>
      </c>
      <c r="L6114" s="11" t="str">
        <f t="shared" si="594"/>
        <v/>
      </c>
      <c r="M6114" s="11" t="str">
        <f>IF(A6114="","",VLOOKUP(E6114,index!$A$1:$B$6,2,0)*K6114*G6114)</f>
        <v/>
      </c>
      <c r="N6114" s="11" t="str">
        <f>IF(A6114="","",-PMT(G6114*VLOOKUP(E6114,index!$A$1:$B$6,2,0),C6114,F6114,0,0))</f>
        <v/>
      </c>
      <c r="O6114" s="11" t="str">
        <f t="shared" si="595"/>
        <v/>
      </c>
      <c r="P6114" s="11" t="str">
        <f t="shared" si="590"/>
        <v/>
      </c>
    </row>
    <row r="6115" spans="1:16" x14ac:dyDescent="0.25">
      <c r="A6115" s="9" t="str">
        <f>IF(A6114="","",IF(B6114&lt;C6114,A6114,IF(A6114=MAX('entry data'!$B$8:$B$507),"",A6114+1)))</f>
        <v/>
      </c>
      <c r="B6115" s="9" t="str">
        <f t="shared" si="591"/>
        <v/>
      </c>
      <c r="C6115" s="9" t="str">
        <f>IF(ISERROR(VLOOKUP(A6115,'entry data'!B:G,6,0)),"",VLOOKUP(A6115,'entry data'!B:G,6,0))</f>
        <v/>
      </c>
      <c r="D6115" s="9" t="str">
        <f>IF(ISERROR(VLOOKUP(A6115,'entry data'!B:C,2,0)),"",VLOOKUP(A6115,'entry data'!B:C,2,0))</f>
        <v/>
      </c>
      <c r="E6115" s="9" t="str">
        <f>IF(ISERROR(VLOOKUP(A6115,'entry data'!B:E,4,0)),"",VLOOKUP(A6115,'entry data'!B:E,4,0))</f>
        <v/>
      </c>
      <c r="F6115" s="11" t="str">
        <f>IF(A6115="","",IF(ISERROR(VLOOKUP(A6115,'entry data'!B:F,5,0)),"",VLOOKUP(A6115,'entry data'!B:F,5,0)))</f>
        <v/>
      </c>
      <c r="G6115" s="12" t="str">
        <f>IF(A6115="","",IF(ISERROR(VLOOKUP(A6115,'entry data'!B:I,8,0)),"",VLOOKUP(A6115,'entry data'!B:I,7,0)))</f>
        <v/>
      </c>
      <c r="H6115" s="13" t="str">
        <f>IF(A6115="","",IF(B6115=1,VLOOKUP(A6115,'entry data'!B:D,3,0),I6114))</f>
        <v/>
      </c>
      <c r="I6115" s="14" t="str">
        <f>IF(A6115="","",IF(E6115="weekly",7,IF(E6115="fortnightly",14,IF(E6115="monthly",DATE(IF(MONTH(H6115)=12,YEAR(H6115)+1,YEAR(H6115)),VLOOKUP(MONTH(H6115),index!$D$2:$G$13,2,0),DAY(H6115)),
IF(E6115="quarterly",DATE(IF(MONTH(H6115)&gt;=10,YEAR(H6115)+1,YEAR(H6115)),VLOOKUP(MONTH(H6115),index!$D$2:$G$13,3,0),DAY(H6115)),
IF(E6115="halfyearly",DATE(IF(MONTH(H6115)&gt;=7,YEAR(H6115)+1,YEAR(H6115)),VLOOKUP(MONTH(H6115),index!$D$2:$G$13,4,0),DAY(H6115)),
DATE(YEAR(H6115)+1,MONTH(H6115),DAY(H6115)))))-H6115))+H6115)</f>
        <v/>
      </c>
      <c r="J6115" s="9" t="str">
        <f t="shared" si="592"/>
        <v/>
      </c>
      <c r="K6115" s="11" t="str">
        <f t="shared" si="593"/>
        <v/>
      </c>
      <c r="L6115" s="11" t="str">
        <f t="shared" si="594"/>
        <v/>
      </c>
      <c r="M6115" s="11" t="str">
        <f>IF(A6115="","",VLOOKUP(E6115,index!$A$1:$B$6,2,0)*K6115*G6115)</f>
        <v/>
      </c>
      <c r="N6115" s="11" t="str">
        <f>IF(A6115="","",-PMT(G6115*VLOOKUP(E6115,index!$A$1:$B$6,2,0),C6115,F6115,0,0))</f>
        <v/>
      </c>
      <c r="O6115" s="11" t="str">
        <f t="shared" si="595"/>
        <v/>
      </c>
      <c r="P6115" s="11" t="str">
        <f t="shared" si="590"/>
        <v/>
      </c>
    </row>
    <row r="6116" spans="1:16" x14ac:dyDescent="0.25">
      <c r="A6116" s="9" t="str">
        <f>IF(A6115="","",IF(B6115&lt;C6115,A6115,IF(A6115=MAX('entry data'!$B$8:$B$507),"",A6115+1)))</f>
        <v/>
      </c>
      <c r="B6116" s="9" t="str">
        <f t="shared" si="591"/>
        <v/>
      </c>
      <c r="C6116" s="9" t="str">
        <f>IF(ISERROR(VLOOKUP(A6116,'entry data'!B:G,6,0)),"",VLOOKUP(A6116,'entry data'!B:G,6,0))</f>
        <v/>
      </c>
      <c r="D6116" s="9" t="str">
        <f>IF(ISERROR(VLOOKUP(A6116,'entry data'!B:C,2,0)),"",VLOOKUP(A6116,'entry data'!B:C,2,0))</f>
        <v/>
      </c>
      <c r="E6116" s="9" t="str">
        <f>IF(ISERROR(VLOOKUP(A6116,'entry data'!B:E,4,0)),"",VLOOKUP(A6116,'entry data'!B:E,4,0))</f>
        <v/>
      </c>
      <c r="F6116" s="11" t="str">
        <f>IF(A6116="","",IF(ISERROR(VLOOKUP(A6116,'entry data'!B:F,5,0)),"",VLOOKUP(A6116,'entry data'!B:F,5,0)))</f>
        <v/>
      </c>
      <c r="G6116" s="12" t="str">
        <f>IF(A6116="","",IF(ISERROR(VLOOKUP(A6116,'entry data'!B:I,8,0)),"",VLOOKUP(A6116,'entry data'!B:I,7,0)))</f>
        <v/>
      </c>
      <c r="H6116" s="13" t="str">
        <f>IF(A6116="","",IF(B6116=1,VLOOKUP(A6116,'entry data'!B:D,3,0),I6115))</f>
        <v/>
      </c>
      <c r="I6116" s="14" t="str">
        <f>IF(A6116="","",IF(E6116="weekly",7,IF(E6116="fortnightly",14,IF(E6116="monthly",DATE(IF(MONTH(H6116)=12,YEAR(H6116)+1,YEAR(H6116)),VLOOKUP(MONTH(H6116),index!$D$2:$G$13,2,0),DAY(H6116)),
IF(E6116="quarterly",DATE(IF(MONTH(H6116)&gt;=10,YEAR(H6116)+1,YEAR(H6116)),VLOOKUP(MONTH(H6116),index!$D$2:$G$13,3,0),DAY(H6116)),
IF(E6116="halfyearly",DATE(IF(MONTH(H6116)&gt;=7,YEAR(H6116)+1,YEAR(H6116)),VLOOKUP(MONTH(H6116),index!$D$2:$G$13,4,0),DAY(H6116)),
DATE(YEAR(H6116)+1,MONTH(H6116),DAY(H6116)))))-H6116))+H6116)</f>
        <v/>
      </c>
      <c r="J6116" s="9" t="str">
        <f t="shared" si="592"/>
        <v/>
      </c>
      <c r="K6116" s="11" t="str">
        <f t="shared" si="593"/>
        <v/>
      </c>
      <c r="L6116" s="11" t="str">
        <f t="shared" si="594"/>
        <v/>
      </c>
      <c r="M6116" s="11" t="str">
        <f>IF(A6116="","",VLOOKUP(E6116,index!$A$1:$B$6,2,0)*K6116*G6116)</f>
        <v/>
      </c>
      <c r="N6116" s="11" t="str">
        <f>IF(A6116="","",-PMT(G6116*VLOOKUP(E6116,index!$A$1:$B$6,2,0),C6116,F6116,0,0))</f>
        <v/>
      </c>
      <c r="O6116" s="11" t="str">
        <f t="shared" si="595"/>
        <v/>
      </c>
      <c r="P6116" s="11" t="str">
        <f t="shared" si="590"/>
        <v/>
      </c>
    </row>
    <row r="6117" spans="1:16" x14ac:dyDescent="0.25">
      <c r="A6117" s="9" t="str">
        <f>IF(A6116="","",IF(B6116&lt;C6116,A6116,IF(A6116=MAX('entry data'!$B$8:$B$507),"",A6116+1)))</f>
        <v/>
      </c>
      <c r="B6117" s="9" t="str">
        <f t="shared" si="591"/>
        <v/>
      </c>
      <c r="C6117" s="9" t="str">
        <f>IF(ISERROR(VLOOKUP(A6117,'entry data'!B:G,6,0)),"",VLOOKUP(A6117,'entry data'!B:G,6,0))</f>
        <v/>
      </c>
      <c r="D6117" s="9" t="str">
        <f>IF(ISERROR(VLOOKUP(A6117,'entry data'!B:C,2,0)),"",VLOOKUP(A6117,'entry data'!B:C,2,0))</f>
        <v/>
      </c>
      <c r="E6117" s="9" t="str">
        <f>IF(ISERROR(VLOOKUP(A6117,'entry data'!B:E,4,0)),"",VLOOKUP(A6117,'entry data'!B:E,4,0))</f>
        <v/>
      </c>
      <c r="F6117" s="11" t="str">
        <f>IF(A6117="","",IF(ISERROR(VLOOKUP(A6117,'entry data'!B:F,5,0)),"",VLOOKUP(A6117,'entry data'!B:F,5,0)))</f>
        <v/>
      </c>
      <c r="G6117" s="12" t="str">
        <f>IF(A6117="","",IF(ISERROR(VLOOKUP(A6117,'entry data'!B:I,8,0)),"",VLOOKUP(A6117,'entry data'!B:I,7,0)))</f>
        <v/>
      </c>
      <c r="H6117" s="13" t="str">
        <f>IF(A6117="","",IF(B6117=1,VLOOKUP(A6117,'entry data'!B:D,3,0),I6116))</f>
        <v/>
      </c>
      <c r="I6117" s="14" t="str">
        <f>IF(A6117="","",IF(E6117="weekly",7,IF(E6117="fortnightly",14,IF(E6117="monthly",DATE(IF(MONTH(H6117)=12,YEAR(H6117)+1,YEAR(H6117)),VLOOKUP(MONTH(H6117),index!$D$2:$G$13,2,0),DAY(H6117)),
IF(E6117="quarterly",DATE(IF(MONTH(H6117)&gt;=10,YEAR(H6117)+1,YEAR(H6117)),VLOOKUP(MONTH(H6117),index!$D$2:$G$13,3,0),DAY(H6117)),
IF(E6117="halfyearly",DATE(IF(MONTH(H6117)&gt;=7,YEAR(H6117)+1,YEAR(H6117)),VLOOKUP(MONTH(H6117),index!$D$2:$G$13,4,0),DAY(H6117)),
DATE(YEAR(H6117)+1,MONTH(H6117),DAY(H6117)))))-H6117))+H6117)</f>
        <v/>
      </c>
      <c r="J6117" s="9" t="str">
        <f t="shared" si="592"/>
        <v/>
      </c>
      <c r="K6117" s="11" t="str">
        <f t="shared" si="593"/>
        <v/>
      </c>
      <c r="L6117" s="11" t="str">
        <f t="shared" si="594"/>
        <v/>
      </c>
      <c r="M6117" s="11" t="str">
        <f>IF(A6117="","",VLOOKUP(E6117,index!$A$1:$B$6,2,0)*K6117*G6117)</f>
        <v/>
      </c>
      <c r="N6117" s="11" t="str">
        <f>IF(A6117="","",-PMT(G6117*VLOOKUP(E6117,index!$A$1:$B$6,2,0),C6117,F6117,0,0))</f>
        <v/>
      </c>
      <c r="O6117" s="11" t="str">
        <f t="shared" si="595"/>
        <v/>
      </c>
      <c r="P6117" s="11" t="str">
        <f t="shared" si="590"/>
        <v/>
      </c>
    </row>
    <row r="6118" spans="1:16" x14ac:dyDescent="0.25">
      <c r="A6118" s="9" t="str">
        <f>IF(A6117="","",IF(B6117&lt;C6117,A6117,IF(A6117=MAX('entry data'!$B$8:$B$507),"",A6117+1)))</f>
        <v/>
      </c>
      <c r="B6118" s="9" t="str">
        <f t="shared" si="591"/>
        <v/>
      </c>
      <c r="C6118" s="9" t="str">
        <f>IF(ISERROR(VLOOKUP(A6118,'entry data'!B:G,6,0)),"",VLOOKUP(A6118,'entry data'!B:G,6,0))</f>
        <v/>
      </c>
      <c r="D6118" s="9" t="str">
        <f>IF(ISERROR(VLOOKUP(A6118,'entry data'!B:C,2,0)),"",VLOOKUP(A6118,'entry data'!B:C,2,0))</f>
        <v/>
      </c>
      <c r="E6118" s="9" t="str">
        <f>IF(ISERROR(VLOOKUP(A6118,'entry data'!B:E,4,0)),"",VLOOKUP(A6118,'entry data'!B:E,4,0))</f>
        <v/>
      </c>
      <c r="F6118" s="11" t="str">
        <f>IF(A6118="","",IF(ISERROR(VLOOKUP(A6118,'entry data'!B:F,5,0)),"",VLOOKUP(A6118,'entry data'!B:F,5,0)))</f>
        <v/>
      </c>
      <c r="G6118" s="12" t="str">
        <f>IF(A6118="","",IF(ISERROR(VLOOKUP(A6118,'entry data'!B:I,8,0)),"",VLOOKUP(A6118,'entry data'!B:I,7,0)))</f>
        <v/>
      </c>
      <c r="H6118" s="13" t="str">
        <f>IF(A6118="","",IF(B6118=1,VLOOKUP(A6118,'entry data'!B:D,3,0),I6117))</f>
        <v/>
      </c>
      <c r="I6118" s="14" t="str">
        <f>IF(A6118="","",IF(E6118="weekly",7,IF(E6118="fortnightly",14,IF(E6118="monthly",DATE(IF(MONTH(H6118)=12,YEAR(H6118)+1,YEAR(H6118)),VLOOKUP(MONTH(H6118),index!$D$2:$G$13,2,0),DAY(H6118)),
IF(E6118="quarterly",DATE(IF(MONTH(H6118)&gt;=10,YEAR(H6118)+1,YEAR(H6118)),VLOOKUP(MONTH(H6118),index!$D$2:$G$13,3,0),DAY(H6118)),
IF(E6118="halfyearly",DATE(IF(MONTH(H6118)&gt;=7,YEAR(H6118)+1,YEAR(H6118)),VLOOKUP(MONTH(H6118),index!$D$2:$G$13,4,0),DAY(H6118)),
DATE(YEAR(H6118)+1,MONTH(H6118),DAY(H6118)))))-H6118))+H6118)</f>
        <v/>
      </c>
      <c r="J6118" s="9" t="str">
        <f t="shared" si="592"/>
        <v/>
      </c>
      <c r="K6118" s="11" t="str">
        <f t="shared" si="593"/>
        <v/>
      </c>
      <c r="L6118" s="11" t="str">
        <f t="shared" si="594"/>
        <v/>
      </c>
      <c r="M6118" s="11" t="str">
        <f>IF(A6118="","",VLOOKUP(E6118,index!$A$1:$B$6,2,0)*K6118*G6118)</f>
        <v/>
      </c>
      <c r="N6118" s="11" t="str">
        <f>IF(A6118="","",-PMT(G6118*VLOOKUP(E6118,index!$A$1:$B$6,2,0),C6118,F6118,0,0))</f>
        <v/>
      </c>
      <c r="O6118" s="11" t="str">
        <f t="shared" si="595"/>
        <v/>
      </c>
      <c r="P6118" s="11" t="str">
        <f t="shared" si="590"/>
        <v/>
      </c>
    </row>
    <row r="6119" spans="1:16" x14ac:dyDescent="0.25">
      <c r="A6119" s="9" t="str">
        <f>IF(A6118="","",IF(B6118&lt;C6118,A6118,IF(A6118=MAX('entry data'!$B$8:$B$507),"",A6118+1)))</f>
        <v/>
      </c>
      <c r="B6119" s="9" t="str">
        <f t="shared" si="591"/>
        <v/>
      </c>
      <c r="C6119" s="9" t="str">
        <f>IF(ISERROR(VLOOKUP(A6119,'entry data'!B:G,6,0)),"",VLOOKUP(A6119,'entry data'!B:G,6,0))</f>
        <v/>
      </c>
      <c r="D6119" s="9" t="str">
        <f>IF(ISERROR(VLOOKUP(A6119,'entry data'!B:C,2,0)),"",VLOOKUP(A6119,'entry data'!B:C,2,0))</f>
        <v/>
      </c>
      <c r="E6119" s="9" t="str">
        <f>IF(ISERROR(VLOOKUP(A6119,'entry data'!B:E,4,0)),"",VLOOKUP(A6119,'entry data'!B:E,4,0))</f>
        <v/>
      </c>
      <c r="F6119" s="11" t="str">
        <f>IF(A6119="","",IF(ISERROR(VLOOKUP(A6119,'entry data'!B:F,5,0)),"",VLOOKUP(A6119,'entry data'!B:F,5,0)))</f>
        <v/>
      </c>
      <c r="G6119" s="12" t="str">
        <f>IF(A6119="","",IF(ISERROR(VLOOKUP(A6119,'entry data'!B:I,8,0)),"",VLOOKUP(A6119,'entry data'!B:I,7,0)))</f>
        <v/>
      </c>
      <c r="H6119" s="13" t="str">
        <f>IF(A6119="","",IF(B6119=1,VLOOKUP(A6119,'entry data'!B:D,3,0),I6118))</f>
        <v/>
      </c>
      <c r="I6119" s="14" t="str">
        <f>IF(A6119="","",IF(E6119="weekly",7,IF(E6119="fortnightly",14,IF(E6119="monthly",DATE(IF(MONTH(H6119)=12,YEAR(H6119)+1,YEAR(H6119)),VLOOKUP(MONTH(H6119),index!$D$2:$G$13,2,0),DAY(H6119)),
IF(E6119="quarterly",DATE(IF(MONTH(H6119)&gt;=10,YEAR(H6119)+1,YEAR(H6119)),VLOOKUP(MONTH(H6119),index!$D$2:$G$13,3,0),DAY(H6119)),
IF(E6119="halfyearly",DATE(IF(MONTH(H6119)&gt;=7,YEAR(H6119)+1,YEAR(H6119)),VLOOKUP(MONTH(H6119),index!$D$2:$G$13,4,0),DAY(H6119)),
DATE(YEAR(H6119)+1,MONTH(H6119),DAY(H6119)))))-H6119))+H6119)</f>
        <v/>
      </c>
      <c r="J6119" s="9" t="str">
        <f t="shared" si="592"/>
        <v/>
      </c>
      <c r="K6119" s="11" t="str">
        <f t="shared" si="593"/>
        <v/>
      </c>
      <c r="L6119" s="11" t="str">
        <f t="shared" si="594"/>
        <v/>
      </c>
      <c r="M6119" s="11" t="str">
        <f>IF(A6119="","",VLOOKUP(E6119,index!$A$1:$B$6,2,0)*K6119*G6119)</f>
        <v/>
      </c>
      <c r="N6119" s="11" t="str">
        <f>IF(A6119="","",-PMT(G6119*VLOOKUP(E6119,index!$A$1:$B$6,2,0),C6119,F6119,0,0))</f>
        <v/>
      </c>
      <c r="O6119" s="11" t="str">
        <f t="shared" si="595"/>
        <v/>
      </c>
      <c r="P6119" s="11" t="str">
        <f t="shared" si="590"/>
        <v/>
      </c>
    </row>
    <row r="6120" spans="1:16" x14ac:dyDescent="0.25">
      <c r="A6120" s="9" t="str">
        <f>IF(A6119="","",IF(B6119&lt;C6119,A6119,IF(A6119=MAX('entry data'!$B$8:$B$507),"",A6119+1)))</f>
        <v/>
      </c>
      <c r="B6120" s="9" t="str">
        <f t="shared" si="591"/>
        <v/>
      </c>
      <c r="C6120" s="9" t="str">
        <f>IF(ISERROR(VLOOKUP(A6120,'entry data'!B:G,6,0)),"",VLOOKUP(A6120,'entry data'!B:G,6,0))</f>
        <v/>
      </c>
      <c r="D6120" s="9" t="str">
        <f>IF(ISERROR(VLOOKUP(A6120,'entry data'!B:C,2,0)),"",VLOOKUP(A6120,'entry data'!B:C,2,0))</f>
        <v/>
      </c>
      <c r="E6120" s="9" t="str">
        <f>IF(ISERROR(VLOOKUP(A6120,'entry data'!B:E,4,0)),"",VLOOKUP(A6120,'entry data'!B:E,4,0))</f>
        <v/>
      </c>
      <c r="F6120" s="11" t="str">
        <f>IF(A6120="","",IF(ISERROR(VLOOKUP(A6120,'entry data'!B:F,5,0)),"",VLOOKUP(A6120,'entry data'!B:F,5,0)))</f>
        <v/>
      </c>
      <c r="G6120" s="12" t="str">
        <f>IF(A6120="","",IF(ISERROR(VLOOKUP(A6120,'entry data'!B:I,8,0)),"",VLOOKUP(A6120,'entry data'!B:I,7,0)))</f>
        <v/>
      </c>
      <c r="H6120" s="13" t="str">
        <f>IF(A6120="","",IF(B6120=1,VLOOKUP(A6120,'entry data'!B:D,3,0),I6119))</f>
        <v/>
      </c>
      <c r="I6120" s="14" t="str">
        <f>IF(A6120="","",IF(E6120="weekly",7,IF(E6120="fortnightly",14,IF(E6120="monthly",DATE(IF(MONTH(H6120)=12,YEAR(H6120)+1,YEAR(H6120)),VLOOKUP(MONTH(H6120),index!$D$2:$G$13,2,0),DAY(H6120)),
IF(E6120="quarterly",DATE(IF(MONTH(H6120)&gt;=10,YEAR(H6120)+1,YEAR(H6120)),VLOOKUP(MONTH(H6120),index!$D$2:$G$13,3,0),DAY(H6120)),
IF(E6120="halfyearly",DATE(IF(MONTH(H6120)&gt;=7,YEAR(H6120)+1,YEAR(H6120)),VLOOKUP(MONTH(H6120),index!$D$2:$G$13,4,0),DAY(H6120)),
DATE(YEAR(H6120)+1,MONTH(H6120),DAY(H6120)))))-H6120))+H6120)</f>
        <v/>
      </c>
      <c r="J6120" s="9" t="str">
        <f t="shared" si="592"/>
        <v/>
      </c>
      <c r="K6120" s="11" t="str">
        <f t="shared" si="593"/>
        <v/>
      </c>
      <c r="L6120" s="11" t="str">
        <f t="shared" si="594"/>
        <v/>
      </c>
      <c r="M6120" s="11" t="str">
        <f>IF(A6120="","",VLOOKUP(E6120,index!$A$1:$B$6,2,0)*K6120*G6120)</f>
        <v/>
      </c>
      <c r="N6120" s="11" t="str">
        <f>IF(A6120="","",-PMT(G6120*VLOOKUP(E6120,index!$A$1:$B$6,2,0),C6120,F6120,0,0))</f>
        <v/>
      </c>
      <c r="O6120" s="11" t="str">
        <f t="shared" si="595"/>
        <v/>
      </c>
      <c r="P6120" s="11" t="str">
        <f t="shared" si="590"/>
        <v/>
      </c>
    </row>
    <row r="6121" spans="1:16" x14ac:dyDescent="0.25">
      <c r="A6121" s="9" t="str">
        <f>IF(A6120="","",IF(B6120&lt;C6120,A6120,IF(A6120=MAX('entry data'!$B$8:$B$507),"",A6120+1)))</f>
        <v/>
      </c>
      <c r="B6121" s="9" t="str">
        <f t="shared" si="591"/>
        <v/>
      </c>
      <c r="C6121" s="9" t="str">
        <f>IF(ISERROR(VLOOKUP(A6121,'entry data'!B:G,6,0)),"",VLOOKUP(A6121,'entry data'!B:G,6,0))</f>
        <v/>
      </c>
      <c r="D6121" s="9" t="str">
        <f>IF(ISERROR(VLOOKUP(A6121,'entry data'!B:C,2,0)),"",VLOOKUP(A6121,'entry data'!B:C,2,0))</f>
        <v/>
      </c>
      <c r="E6121" s="9" t="str">
        <f>IF(ISERROR(VLOOKUP(A6121,'entry data'!B:E,4,0)),"",VLOOKUP(A6121,'entry data'!B:E,4,0))</f>
        <v/>
      </c>
      <c r="F6121" s="11" t="str">
        <f>IF(A6121="","",IF(ISERROR(VLOOKUP(A6121,'entry data'!B:F,5,0)),"",VLOOKUP(A6121,'entry data'!B:F,5,0)))</f>
        <v/>
      </c>
      <c r="G6121" s="12" t="str">
        <f>IF(A6121="","",IF(ISERROR(VLOOKUP(A6121,'entry data'!B:I,8,0)),"",VLOOKUP(A6121,'entry data'!B:I,7,0)))</f>
        <v/>
      </c>
      <c r="H6121" s="13" t="str">
        <f>IF(A6121="","",IF(B6121=1,VLOOKUP(A6121,'entry data'!B:D,3,0),I6120))</f>
        <v/>
      </c>
      <c r="I6121" s="14" t="str">
        <f>IF(A6121="","",IF(E6121="weekly",7,IF(E6121="fortnightly",14,IF(E6121="monthly",DATE(IF(MONTH(H6121)=12,YEAR(H6121)+1,YEAR(H6121)),VLOOKUP(MONTH(H6121),index!$D$2:$G$13,2,0),DAY(H6121)),
IF(E6121="quarterly",DATE(IF(MONTH(H6121)&gt;=10,YEAR(H6121)+1,YEAR(H6121)),VLOOKUP(MONTH(H6121),index!$D$2:$G$13,3,0),DAY(H6121)),
IF(E6121="halfyearly",DATE(IF(MONTH(H6121)&gt;=7,YEAR(H6121)+1,YEAR(H6121)),VLOOKUP(MONTH(H6121),index!$D$2:$G$13,4,0),DAY(H6121)),
DATE(YEAR(H6121)+1,MONTH(H6121),DAY(H6121)))))-H6121))+H6121)</f>
        <v/>
      </c>
      <c r="J6121" s="9" t="str">
        <f t="shared" si="592"/>
        <v/>
      </c>
      <c r="K6121" s="11" t="str">
        <f t="shared" si="593"/>
        <v/>
      </c>
      <c r="L6121" s="11" t="str">
        <f t="shared" si="594"/>
        <v/>
      </c>
      <c r="M6121" s="11" t="str">
        <f>IF(A6121="","",VLOOKUP(E6121,index!$A$1:$B$6,2,0)*K6121*G6121)</f>
        <v/>
      </c>
      <c r="N6121" s="11" t="str">
        <f>IF(A6121="","",-PMT(G6121*VLOOKUP(E6121,index!$A$1:$B$6,2,0),C6121,F6121,0,0))</f>
        <v/>
      </c>
      <c r="O6121" s="11" t="str">
        <f t="shared" si="595"/>
        <v/>
      </c>
      <c r="P6121" s="11" t="str">
        <f t="shared" si="590"/>
        <v/>
      </c>
    </row>
    <row r="6122" spans="1:16" x14ac:dyDescent="0.25">
      <c r="A6122" s="9" t="str">
        <f>IF(A6121="","",IF(B6121&lt;C6121,A6121,IF(A6121=MAX('entry data'!$B$8:$B$507),"",A6121+1)))</f>
        <v/>
      </c>
      <c r="B6122" s="9" t="str">
        <f t="shared" si="591"/>
        <v/>
      </c>
      <c r="C6122" s="9" t="str">
        <f>IF(ISERROR(VLOOKUP(A6122,'entry data'!B:G,6,0)),"",VLOOKUP(A6122,'entry data'!B:G,6,0))</f>
        <v/>
      </c>
      <c r="D6122" s="9" t="str">
        <f>IF(ISERROR(VLOOKUP(A6122,'entry data'!B:C,2,0)),"",VLOOKUP(A6122,'entry data'!B:C,2,0))</f>
        <v/>
      </c>
      <c r="E6122" s="9" t="str">
        <f>IF(ISERROR(VLOOKUP(A6122,'entry data'!B:E,4,0)),"",VLOOKUP(A6122,'entry data'!B:E,4,0))</f>
        <v/>
      </c>
      <c r="F6122" s="11" t="str">
        <f>IF(A6122="","",IF(ISERROR(VLOOKUP(A6122,'entry data'!B:F,5,0)),"",VLOOKUP(A6122,'entry data'!B:F,5,0)))</f>
        <v/>
      </c>
      <c r="G6122" s="12" t="str">
        <f>IF(A6122="","",IF(ISERROR(VLOOKUP(A6122,'entry data'!B:I,8,0)),"",VLOOKUP(A6122,'entry data'!B:I,7,0)))</f>
        <v/>
      </c>
      <c r="H6122" s="13" t="str">
        <f>IF(A6122="","",IF(B6122=1,VLOOKUP(A6122,'entry data'!B:D,3,0),I6121))</f>
        <v/>
      </c>
      <c r="I6122" s="14" t="str">
        <f>IF(A6122="","",IF(E6122="weekly",7,IF(E6122="fortnightly",14,IF(E6122="monthly",DATE(IF(MONTH(H6122)=12,YEAR(H6122)+1,YEAR(H6122)),VLOOKUP(MONTH(H6122),index!$D$2:$G$13,2,0),DAY(H6122)),
IF(E6122="quarterly",DATE(IF(MONTH(H6122)&gt;=10,YEAR(H6122)+1,YEAR(H6122)),VLOOKUP(MONTH(H6122),index!$D$2:$G$13,3,0),DAY(H6122)),
IF(E6122="halfyearly",DATE(IF(MONTH(H6122)&gt;=7,YEAR(H6122)+1,YEAR(H6122)),VLOOKUP(MONTH(H6122),index!$D$2:$G$13,4,0),DAY(H6122)),
DATE(YEAR(H6122)+1,MONTH(H6122),DAY(H6122)))))-H6122))+H6122)</f>
        <v/>
      </c>
      <c r="J6122" s="9" t="str">
        <f t="shared" si="592"/>
        <v/>
      </c>
      <c r="K6122" s="11" t="str">
        <f t="shared" si="593"/>
        <v/>
      </c>
      <c r="L6122" s="11" t="str">
        <f t="shared" si="594"/>
        <v/>
      </c>
      <c r="M6122" s="11" t="str">
        <f>IF(A6122="","",VLOOKUP(E6122,index!$A$1:$B$6,2,0)*K6122*G6122)</f>
        <v/>
      </c>
      <c r="N6122" s="11" t="str">
        <f>IF(A6122="","",-PMT(G6122*VLOOKUP(E6122,index!$A$1:$B$6,2,0),C6122,F6122,0,0))</f>
        <v/>
      </c>
      <c r="O6122" s="11" t="str">
        <f t="shared" si="595"/>
        <v/>
      </c>
      <c r="P6122" s="11" t="str">
        <f t="shared" si="590"/>
        <v/>
      </c>
    </row>
    <row r="6123" spans="1:16" x14ac:dyDescent="0.25">
      <c r="A6123" s="9" t="str">
        <f>IF(A6122="","",IF(B6122&lt;C6122,A6122,IF(A6122=MAX('entry data'!$B$8:$B$507),"",A6122+1)))</f>
        <v/>
      </c>
      <c r="B6123" s="9" t="str">
        <f t="shared" si="591"/>
        <v/>
      </c>
      <c r="C6123" s="9" t="str">
        <f>IF(ISERROR(VLOOKUP(A6123,'entry data'!B:G,6,0)),"",VLOOKUP(A6123,'entry data'!B:G,6,0))</f>
        <v/>
      </c>
      <c r="D6123" s="9" t="str">
        <f>IF(ISERROR(VLOOKUP(A6123,'entry data'!B:C,2,0)),"",VLOOKUP(A6123,'entry data'!B:C,2,0))</f>
        <v/>
      </c>
      <c r="E6123" s="9" t="str">
        <f>IF(ISERROR(VLOOKUP(A6123,'entry data'!B:E,4,0)),"",VLOOKUP(A6123,'entry data'!B:E,4,0))</f>
        <v/>
      </c>
      <c r="F6123" s="11" t="str">
        <f>IF(A6123="","",IF(ISERROR(VLOOKUP(A6123,'entry data'!B:F,5,0)),"",VLOOKUP(A6123,'entry data'!B:F,5,0)))</f>
        <v/>
      </c>
      <c r="G6123" s="12" t="str">
        <f>IF(A6123="","",IF(ISERROR(VLOOKUP(A6123,'entry data'!B:I,8,0)),"",VLOOKUP(A6123,'entry data'!B:I,7,0)))</f>
        <v/>
      </c>
      <c r="H6123" s="13" t="str">
        <f>IF(A6123="","",IF(B6123=1,VLOOKUP(A6123,'entry data'!B:D,3,0),I6122))</f>
        <v/>
      </c>
      <c r="I6123" s="14" t="str">
        <f>IF(A6123="","",IF(E6123="weekly",7,IF(E6123="fortnightly",14,IF(E6123="monthly",DATE(IF(MONTH(H6123)=12,YEAR(H6123)+1,YEAR(H6123)),VLOOKUP(MONTH(H6123),index!$D$2:$G$13,2,0),DAY(H6123)),
IF(E6123="quarterly",DATE(IF(MONTH(H6123)&gt;=10,YEAR(H6123)+1,YEAR(H6123)),VLOOKUP(MONTH(H6123),index!$D$2:$G$13,3,0),DAY(H6123)),
IF(E6123="halfyearly",DATE(IF(MONTH(H6123)&gt;=7,YEAR(H6123)+1,YEAR(H6123)),VLOOKUP(MONTH(H6123),index!$D$2:$G$13,4,0),DAY(H6123)),
DATE(YEAR(H6123)+1,MONTH(H6123),DAY(H6123)))))-H6123))+H6123)</f>
        <v/>
      </c>
      <c r="J6123" s="9" t="str">
        <f t="shared" si="592"/>
        <v/>
      </c>
      <c r="K6123" s="11" t="str">
        <f t="shared" si="593"/>
        <v/>
      </c>
      <c r="L6123" s="11" t="str">
        <f t="shared" si="594"/>
        <v/>
      </c>
      <c r="M6123" s="11" t="str">
        <f>IF(A6123="","",VLOOKUP(E6123,index!$A$1:$B$6,2,0)*K6123*G6123)</f>
        <v/>
      </c>
      <c r="N6123" s="11" t="str">
        <f>IF(A6123="","",-PMT(G6123*VLOOKUP(E6123,index!$A$1:$B$6,2,0),C6123,F6123,0,0))</f>
        <v/>
      </c>
      <c r="O6123" s="11" t="str">
        <f t="shared" si="595"/>
        <v/>
      </c>
      <c r="P6123" s="11" t="str">
        <f t="shared" si="590"/>
        <v/>
      </c>
    </row>
    <row r="6124" spans="1:16" x14ac:dyDescent="0.25">
      <c r="A6124" s="9" t="str">
        <f>IF(A6123="","",IF(B6123&lt;C6123,A6123,IF(A6123=MAX('entry data'!$B$8:$B$507),"",A6123+1)))</f>
        <v/>
      </c>
      <c r="B6124" s="9" t="str">
        <f t="shared" si="591"/>
        <v/>
      </c>
      <c r="C6124" s="9" t="str">
        <f>IF(ISERROR(VLOOKUP(A6124,'entry data'!B:G,6,0)),"",VLOOKUP(A6124,'entry data'!B:G,6,0))</f>
        <v/>
      </c>
      <c r="D6124" s="9" t="str">
        <f>IF(ISERROR(VLOOKUP(A6124,'entry data'!B:C,2,0)),"",VLOOKUP(A6124,'entry data'!B:C,2,0))</f>
        <v/>
      </c>
      <c r="E6124" s="9" t="str">
        <f>IF(ISERROR(VLOOKUP(A6124,'entry data'!B:E,4,0)),"",VLOOKUP(A6124,'entry data'!B:E,4,0))</f>
        <v/>
      </c>
      <c r="F6124" s="11" t="str">
        <f>IF(A6124="","",IF(ISERROR(VLOOKUP(A6124,'entry data'!B:F,5,0)),"",VLOOKUP(A6124,'entry data'!B:F,5,0)))</f>
        <v/>
      </c>
      <c r="G6124" s="12" t="str">
        <f>IF(A6124="","",IF(ISERROR(VLOOKUP(A6124,'entry data'!B:I,8,0)),"",VLOOKUP(A6124,'entry data'!B:I,7,0)))</f>
        <v/>
      </c>
      <c r="H6124" s="13" t="str">
        <f>IF(A6124="","",IF(B6124=1,VLOOKUP(A6124,'entry data'!B:D,3,0),I6123))</f>
        <v/>
      </c>
      <c r="I6124" s="14" t="str">
        <f>IF(A6124="","",IF(E6124="weekly",7,IF(E6124="fortnightly",14,IF(E6124="monthly",DATE(IF(MONTH(H6124)=12,YEAR(H6124)+1,YEAR(H6124)),VLOOKUP(MONTH(H6124),index!$D$2:$G$13,2,0),DAY(H6124)),
IF(E6124="quarterly",DATE(IF(MONTH(H6124)&gt;=10,YEAR(H6124)+1,YEAR(H6124)),VLOOKUP(MONTH(H6124),index!$D$2:$G$13,3,0),DAY(H6124)),
IF(E6124="halfyearly",DATE(IF(MONTH(H6124)&gt;=7,YEAR(H6124)+1,YEAR(H6124)),VLOOKUP(MONTH(H6124),index!$D$2:$G$13,4,0),DAY(H6124)),
DATE(YEAR(H6124)+1,MONTH(H6124),DAY(H6124)))))-H6124))+H6124)</f>
        <v/>
      </c>
      <c r="J6124" s="9" t="str">
        <f t="shared" si="592"/>
        <v/>
      </c>
      <c r="K6124" s="11" t="str">
        <f t="shared" si="593"/>
        <v/>
      </c>
      <c r="L6124" s="11" t="str">
        <f t="shared" si="594"/>
        <v/>
      </c>
      <c r="M6124" s="11" t="str">
        <f>IF(A6124="","",VLOOKUP(E6124,index!$A$1:$B$6,2,0)*K6124*G6124)</f>
        <v/>
      </c>
      <c r="N6124" s="11" t="str">
        <f>IF(A6124="","",-PMT(G6124*VLOOKUP(E6124,index!$A$1:$B$6,2,0),C6124,F6124,0,0))</f>
        <v/>
      </c>
      <c r="O6124" s="11" t="str">
        <f t="shared" si="595"/>
        <v/>
      </c>
      <c r="P6124" s="11" t="str">
        <f t="shared" si="590"/>
        <v/>
      </c>
    </row>
    <row r="6125" spans="1:16" x14ac:dyDescent="0.25">
      <c r="A6125" s="9" t="str">
        <f>IF(A6124="","",IF(B6124&lt;C6124,A6124,IF(A6124=MAX('entry data'!$B$8:$B$507),"",A6124+1)))</f>
        <v/>
      </c>
      <c r="B6125" s="9" t="str">
        <f t="shared" si="591"/>
        <v/>
      </c>
      <c r="C6125" s="9" t="str">
        <f>IF(ISERROR(VLOOKUP(A6125,'entry data'!B:G,6,0)),"",VLOOKUP(A6125,'entry data'!B:G,6,0))</f>
        <v/>
      </c>
      <c r="D6125" s="9" t="str">
        <f>IF(ISERROR(VLOOKUP(A6125,'entry data'!B:C,2,0)),"",VLOOKUP(A6125,'entry data'!B:C,2,0))</f>
        <v/>
      </c>
      <c r="E6125" s="9" t="str">
        <f>IF(ISERROR(VLOOKUP(A6125,'entry data'!B:E,4,0)),"",VLOOKUP(A6125,'entry data'!B:E,4,0))</f>
        <v/>
      </c>
      <c r="F6125" s="11" t="str">
        <f>IF(A6125="","",IF(ISERROR(VLOOKUP(A6125,'entry data'!B:F,5,0)),"",VLOOKUP(A6125,'entry data'!B:F,5,0)))</f>
        <v/>
      </c>
      <c r="G6125" s="12" t="str">
        <f>IF(A6125="","",IF(ISERROR(VLOOKUP(A6125,'entry data'!B:I,8,0)),"",VLOOKUP(A6125,'entry data'!B:I,7,0)))</f>
        <v/>
      </c>
      <c r="H6125" s="13" t="str">
        <f>IF(A6125="","",IF(B6125=1,VLOOKUP(A6125,'entry data'!B:D,3,0),I6124))</f>
        <v/>
      </c>
      <c r="I6125" s="14" t="str">
        <f>IF(A6125="","",IF(E6125="weekly",7,IF(E6125="fortnightly",14,IF(E6125="monthly",DATE(IF(MONTH(H6125)=12,YEAR(H6125)+1,YEAR(H6125)),VLOOKUP(MONTH(H6125),index!$D$2:$G$13,2,0),DAY(H6125)),
IF(E6125="quarterly",DATE(IF(MONTH(H6125)&gt;=10,YEAR(H6125)+1,YEAR(H6125)),VLOOKUP(MONTH(H6125),index!$D$2:$G$13,3,0),DAY(H6125)),
IF(E6125="halfyearly",DATE(IF(MONTH(H6125)&gt;=7,YEAR(H6125)+1,YEAR(H6125)),VLOOKUP(MONTH(H6125),index!$D$2:$G$13,4,0),DAY(H6125)),
DATE(YEAR(H6125)+1,MONTH(H6125),DAY(H6125)))))-H6125))+H6125)</f>
        <v/>
      </c>
      <c r="J6125" s="9" t="str">
        <f t="shared" si="592"/>
        <v/>
      </c>
      <c r="K6125" s="11" t="str">
        <f t="shared" si="593"/>
        <v/>
      </c>
      <c r="L6125" s="11" t="str">
        <f t="shared" si="594"/>
        <v/>
      </c>
      <c r="M6125" s="11" t="str">
        <f>IF(A6125="","",VLOOKUP(E6125,index!$A$1:$B$6,2,0)*K6125*G6125)</f>
        <v/>
      </c>
      <c r="N6125" s="11" t="str">
        <f>IF(A6125="","",-PMT(G6125*VLOOKUP(E6125,index!$A$1:$B$6,2,0),C6125,F6125,0,0))</f>
        <v/>
      </c>
      <c r="O6125" s="11" t="str">
        <f t="shared" si="595"/>
        <v/>
      </c>
      <c r="P6125" s="11" t="str">
        <f t="shared" si="590"/>
        <v/>
      </c>
    </row>
    <row r="6126" spans="1:16" x14ac:dyDescent="0.25">
      <c r="A6126" s="9" t="str">
        <f>IF(A6125="","",IF(B6125&lt;C6125,A6125,IF(A6125=MAX('entry data'!$B$8:$B$507),"",A6125+1)))</f>
        <v/>
      </c>
      <c r="B6126" s="9" t="str">
        <f t="shared" si="591"/>
        <v/>
      </c>
      <c r="C6126" s="9" t="str">
        <f>IF(ISERROR(VLOOKUP(A6126,'entry data'!B:G,6,0)),"",VLOOKUP(A6126,'entry data'!B:G,6,0))</f>
        <v/>
      </c>
      <c r="D6126" s="9" t="str">
        <f>IF(ISERROR(VLOOKUP(A6126,'entry data'!B:C,2,0)),"",VLOOKUP(A6126,'entry data'!B:C,2,0))</f>
        <v/>
      </c>
      <c r="E6126" s="9" t="str">
        <f>IF(ISERROR(VLOOKUP(A6126,'entry data'!B:E,4,0)),"",VLOOKUP(A6126,'entry data'!B:E,4,0))</f>
        <v/>
      </c>
      <c r="F6126" s="11" t="str">
        <f>IF(A6126="","",IF(ISERROR(VLOOKUP(A6126,'entry data'!B:F,5,0)),"",VLOOKUP(A6126,'entry data'!B:F,5,0)))</f>
        <v/>
      </c>
      <c r="G6126" s="12" t="str">
        <f>IF(A6126="","",IF(ISERROR(VLOOKUP(A6126,'entry data'!B:I,8,0)),"",VLOOKUP(A6126,'entry data'!B:I,7,0)))</f>
        <v/>
      </c>
      <c r="H6126" s="13" t="str">
        <f>IF(A6126="","",IF(B6126=1,VLOOKUP(A6126,'entry data'!B:D,3,0),I6125))</f>
        <v/>
      </c>
      <c r="I6126" s="14" t="str">
        <f>IF(A6126="","",IF(E6126="weekly",7,IF(E6126="fortnightly",14,IF(E6126="monthly",DATE(IF(MONTH(H6126)=12,YEAR(H6126)+1,YEAR(H6126)),VLOOKUP(MONTH(H6126),index!$D$2:$G$13,2,0),DAY(H6126)),
IF(E6126="quarterly",DATE(IF(MONTH(H6126)&gt;=10,YEAR(H6126)+1,YEAR(H6126)),VLOOKUP(MONTH(H6126),index!$D$2:$G$13,3,0),DAY(H6126)),
IF(E6126="halfyearly",DATE(IF(MONTH(H6126)&gt;=7,YEAR(H6126)+1,YEAR(H6126)),VLOOKUP(MONTH(H6126),index!$D$2:$G$13,4,0),DAY(H6126)),
DATE(YEAR(H6126)+1,MONTH(H6126),DAY(H6126)))))-H6126))+H6126)</f>
        <v/>
      </c>
      <c r="J6126" s="9" t="str">
        <f t="shared" si="592"/>
        <v/>
      </c>
      <c r="K6126" s="11" t="str">
        <f t="shared" si="593"/>
        <v/>
      </c>
      <c r="L6126" s="11" t="str">
        <f t="shared" si="594"/>
        <v/>
      </c>
      <c r="M6126" s="11" t="str">
        <f>IF(A6126="","",VLOOKUP(E6126,index!$A$1:$B$6,2,0)*K6126*G6126)</f>
        <v/>
      </c>
      <c r="N6126" s="11" t="str">
        <f>IF(A6126="","",-PMT(G6126*VLOOKUP(E6126,index!$A$1:$B$6,2,0),C6126,F6126,0,0))</f>
        <v/>
      </c>
      <c r="O6126" s="11" t="str">
        <f t="shared" si="595"/>
        <v/>
      </c>
      <c r="P6126" s="11" t="str">
        <f t="shared" si="590"/>
        <v/>
      </c>
    </row>
    <row r="6127" spans="1:16" x14ac:dyDescent="0.25">
      <c r="A6127" s="9" t="str">
        <f>IF(A6126="","",IF(B6126&lt;C6126,A6126,IF(A6126=MAX('entry data'!$B$8:$B$507),"",A6126+1)))</f>
        <v/>
      </c>
      <c r="B6127" s="9" t="str">
        <f t="shared" si="591"/>
        <v/>
      </c>
      <c r="C6127" s="9" t="str">
        <f>IF(ISERROR(VLOOKUP(A6127,'entry data'!B:G,6,0)),"",VLOOKUP(A6127,'entry data'!B:G,6,0))</f>
        <v/>
      </c>
      <c r="D6127" s="9" t="str">
        <f>IF(ISERROR(VLOOKUP(A6127,'entry data'!B:C,2,0)),"",VLOOKUP(A6127,'entry data'!B:C,2,0))</f>
        <v/>
      </c>
      <c r="E6127" s="9" t="str">
        <f>IF(ISERROR(VLOOKUP(A6127,'entry data'!B:E,4,0)),"",VLOOKUP(A6127,'entry data'!B:E,4,0))</f>
        <v/>
      </c>
      <c r="F6127" s="11" t="str">
        <f>IF(A6127="","",IF(ISERROR(VLOOKUP(A6127,'entry data'!B:F,5,0)),"",VLOOKUP(A6127,'entry data'!B:F,5,0)))</f>
        <v/>
      </c>
      <c r="G6127" s="12" t="str">
        <f>IF(A6127="","",IF(ISERROR(VLOOKUP(A6127,'entry data'!B:I,8,0)),"",VLOOKUP(A6127,'entry data'!B:I,7,0)))</f>
        <v/>
      </c>
      <c r="H6127" s="13" t="str">
        <f>IF(A6127="","",IF(B6127=1,VLOOKUP(A6127,'entry data'!B:D,3,0),I6126))</f>
        <v/>
      </c>
      <c r="I6127" s="14" t="str">
        <f>IF(A6127="","",IF(E6127="weekly",7,IF(E6127="fortnightly",14,IF(E6127="monthly",DATE(IF(MONTH(H6127)=12,YEAR(H6127)+1,YEAR(H6127)),VLOOKUP(MONTH(H6127),index!$D$2:$G$13,2,0),DAY(H6127)),
IF(E6127="quarterly",DATE(IF(MONTH(H6127)&gt;=10,YEAR(H6127)+1,YEAR(H6127)),VLOOKUP(MONTH(H6127),index!$D$2:$G$13,3,0),DAY(H6127)),
IF(E6127="halfyearly",DATE(IF(MONTH(H6127)&gt;=7,YEAR(H6127)+1,YEAR(H6127)),VLOOKUP(MONTH(H6127),index!$D$2:$G$13,4,0),DAY(H6127)),
DATE(YEAR(H6127)+1,MONTH(H6127),DAY(H6127)))))-H6127))+H6127)</f>
        <v/>
      </c>
      <c r="J6127" s="9" t="str">
        <f t="shared" si="592"/>
        <v/>
      </c>
      <c r="K6127" s="11" t="str">
        <f t="shared" si="593"/>
        <v/>
      </c>
      <c r="L6127" s="11" t="str">
        <f t="shared" si="594"/>
        <v/>
      </c>
      <c r="M6127" s="11" t="str">
        <f>IF(A6127="","",VLOOKUP(E6127,index!$A$1:$B$6,2,0)*K6127*G6127)</f>
        <v/>
      </c>
      <c r="N6127" s="11" t="str">
        <f>IF(A6127="","",-PMT(G6127*VLOOKUP(E6127,index!$A$1:$B$6,2,0),C6127,F6127,0,0))</f>
        <v/>
      </c>
      <c r="O6127" s="11" t="str">
        <f t="shared" si="595"/>
        <v/>
      </c>
      <c r="P6127" s="11" t="str">
        <f t="shared" si="590"/>
        <v/>
      </c>
    </row>
    <row r="6128" spans="1:16" x14ac:dyDescent="0.25">
      <c r="A6128" s="9" t="str">
        <f>IF(A6127="","",IF(B6127&lt;C6127,A6127,IF(A6127=MAX('entry data'!$B$8:$B$507),"",A6127+1)))</f>
        <v/>
      </c>
      <c r="B6128" s="9" t="str">
        <f t="shared" si="591"/>
        <v/>
      </c>
      <c r="C6128" s="9" t="str">
        <f>IF(ISERROR(VLOOKUP(A6128,'entry data'!B:G,6,0)),"",VLOOKUP(A6128,'entry data'!B:G,6,0))</f>
        <v/>
      </c>
      <c r="D6128" s="9" t="str">
        <f>IF(ISERROR(VLOOKUP(A6128,'entry data'!B:C,2,0)),"",VLOOKUP(A6128,'entry data'!B:C,2,0))</f>
        <v/>
      </c>
      <c r="E6128" s="9" t="str">
        <f>IF(ISERROR(VLOOKUP(A6128,'entry data'!B:E,4,0)),"",VLOOKUP(A6128,'entry data'!B:E,4,0))</f>
        <v/>
      </c>
      <c r="F6128" s="11" t="str">
        <f>IF(A6128="","",IF(ISERROR(VLOOKUP(A6128,'entry data'!B:F,5,0)),"",VLOOKUP(A6128,'entry data'!B:F,5,0)))</f>
        <v/>
      </c>
      <c r="G6128" s="12" t="str">
        <f>IF(A6128="","",IF(ISERROR(VLOOKUP(A6128,'entry data'!B:I,8,0)),"",VLOOKUP(A6128,'entry data'!B:I,7,0)))</f>
        <v/>
      </c>
      <c r="H6128" s="13" t="str">
        <f>IF(A6128="","",IF(B6128=1,VLOOKUP(A6128,'entry data'!B:D,3,0),I6127))</f>
        <v/>
      </c>
      <c r="I6128" s="14" t="str">
        <f>IF(A6128="","",IF(E6128="weekly",7,IF(E6128="fortnightly",14,IF(E6128="monthly",DATE(IF(MONTH(H6128)=12,YEAR(H6128)+1,YEAR(H6128)),VLOOKUP(MONTH(H6128),index!$D$2:$G$13,2,0),DAY(H6128)),
IF(E6128="quarterly",DATE(IF(MONTH(H6128)&gt;=10,YEAR(H6128)+1,YEAR(H6128)),VLOOKUP(MONTH(H6128),index!$D$2:$G$13,3,0),DAY(H6128)),
IF(E6128="halfyearly",DATE(IF(MONTH(H6128)&gt;=7,YEAR(H6128)+1,YEAR(H6128)),VLOOKUP(MONTH(H6128),index!$D$2:$G$13,4,0),DAY(H6128)),
DATE(YEAR(H6128)+1,MONTH(H6128),DAY(H6128)))))-H6128))+H6128)</f>
        <v/>
      </c>
      <c r="J6128" s="9" t="str">
        <f t="shared" si="592"/>
        <v/>
      </c>
      <c r="K6128" s="11" t="str">
        <f t="shared" si="593"/>
        <v/>
      </c>
      <c r="L6128" s="11" t="str">
        <f t="shared" si="594"/>
        <v/>
      </c>
      <c r="M6128" s="11" t="str">
        <f>IF(A6128="","",VLOOKUP(E6128,index!$A$1:$B$6,2,0)*K6128*G6128)</f>
        <v/>
      </c>
      <c r="N6128" s="11" t="str">
        <f>IF(A6128="","",-PMT(G6128*VLOOKUP(E6128,index!$A$1:$B$6,2,0),C6128,F6128,0,0))</f>
        <v/>
      </c>
      <c r="O6128" s="11" t="str">
        <f t="shared" si="595"/>
        <v/>
      </c>
      <c r="P6128" s="11" t="str">
        <f t="shared" si="590"/>
        <v/>
      </c>
    </row>
    <row r="6129" spans="1:16" x14ac:dyDescent="0.25">
      <c r="A6129" s="9" t="str">
        <f>IF(A6128="","",IF(B6128&lt;C6128,A6128,IF(A6128=MAX('entry data'!$B$8:$B$507),"",A6128+1)))</f>
        <v/>
      </c>
      <c r="B6129" s="9" t="str">
        <f t="shared" si="591"/>
        <v/>
      </c>
      <c r="C6129" s="9" t="str">
        <f>IF(ISERROR(VLOOKUP(A6129,'entry data'!B:G,6,0)),"",VLOOKUP(A6129,'entry data'!B:G,6,0))</f>
        <v/>
      </c>
      <c r="D6129" s="9" t="str">
        <f>IF(ISERROR(VLOOKUP(A6129,'entry data'!B:C,2,0)),"",VLOOKUP(A6129,'entry data'!B:C,2,0))</f>
        <v/>
      </c>
      <c r="E6129" s="9" t="str">
        <f>IF(ISERROR(VLOOKUP(A6129,'entry data'!B:E,4,0)),"",VLOOKUP(A6129,'entry data'!B:E,4,0))</f>
        <v/>
      </c>
      <c r="F6129" s="11" t="str">
        <f>IF(A6129="","",IF(ISERROR(VLOOKUP(A6129,'entry data'!B:F,5,0)),"",VLOOKUP(A6129,'entry data'!B:F,5,0)))</f>
        <v/>
      </c>
      <c r="G6129" s="12" t="str">
        <f>IF(A6129="","",IF(ISERROR(VLOOKUP(A6129,'entry data'!B:I,8,0)),"",VLOOKUP(A6129,'entry data'!B:I,7,0)))</f>
        <v/>
      </c>
      <c r="H6129" s="13" t="str">
        <f>IF(A6129="","",IF(B6129=1,VLOOKUP(A6129,'entry data'!B:D,3,0),I6128))</f>
        <v/>
      </c>
      <c r="I6129" s="14" t="str">
        <f>IF(A6129="","",IF(E6129="weekly",7,IF(E6129="fortnightly",14,IF(E6129="monthly",DATE(IF(MONTH(H6129)=12,YEAR(H6129)+1,YEAR(H6129)),VLOOKUP(MONTH(H6129),index!$D$2:$G$13,2,0),DAY(H6129)),
IF(E6129="quarterly",DATE(IF(MONTH(H6129)&gt;=10,YEAR(H6129)+1,YEAR(H6129)),VLOOKUP(MONTH(H6129),index!$D$2:$G$13,3,0),DAY(H6129)),
IF(E6129="halfyearly",DATE(IF(MONTH(H6129)&gt;=7,YEAR(H6129)+1,YEAR(H6129)),VLOOKUP(MONTH(H6129),index!$D$2:$G$13,4,0),DAY(H6129)),
DATE(YEAR(H6129)+1,MONTH(H6129),DAY(H6129)))))-H6129))+H6129)</f>
        <v/>
      </c>
      <c r="J6129" s="9" t="str">
        <f t="shared" si="592"/>
        <v/>
      </c>
      <c r="K6129" s="11" t="str">
        <f t="shared" si="593"/>
        <v/>
      </c>
      <c r="L6129" s="11" t="str">
        <f t="shared" si="594"/>
        <v/>
      </c>
      <c r="M6129" s="11" t="str">
        <f>IF(A6129="","",VLOOKUP(E6129,index!$A$1:$B$6,2,0)*K6129*G6129)</f>
        <v/>
      </c>
      <c r="N6129" s="11" t="str">
        <f>IF(A6129="","",-PMT(G6129*VLOOKUP(E6129,index!$A$1:$B$6,2,0),C6129,F6129,0,0))</f>
        <v/>
      </c>
      <c r="O6129" s="11" t="str">
        <f t="shared" si="595"/>
        <v/>
      </c>
      <c r="P6129" s="11" t="str">
        <f t="shared" si="590"/>
        <v/>
      </c>
    </row>
    <row r="6130" spans="1:16" x14ac:dyDescent="0.25">
      <c r="A6130" s="9" t="str">
        <f>IF(A6129="","",IF(B6129&lt;C6129,A6129,IF(A6129=MAX('entry data'!$B$8:$B$507),"",A6129+1)))</f>
        <v/>
      </c>
      <c r="B6130" s="9" t="str">
        <f t="shared" si="591"/>
        <v/>
      </c>
      <c r="C6130" s="9" t="str">
        <f>IF(ISERROR(VLOOKUP(A6130,'entry data'!B:G,6,0)),"",VLOOKUP(A6130,'entry data'!B:G,6,0))</f>
        <v/>
      </c>
      <c r="D6130" s="9" t="str">
        <f>IF(ISERROR(VLOOKUP(A6130,'entry data'!B:C,2,0)),"",VLOOKUP(A6130,'entry data'!B:C,2,0))</f>
        <v/>
      </c>
      <c r="E6130" s="9" t="str">
        <f>IF(ISERROR(VLOOKUP(A6130,'entry data'!B:E,4,0)),"",VLOOKUP(A6130,'entry data'!B:E,4,0))</f>
        <v/>
      </c>
      <c r="F6130" s="11" t="str">
        <f>IF(A6130="","",IF(ISERROR(VLOOKUP(A6130,'entry data'!B:F,5,0)),"",VLOOKUP(A6130,'entry data'!B:F,5,0)))</f>
        <v/>
      </c>
      <c r="G6130" s="12" t="str">
        <f>IF(A6130="","",IF(ISERROR(VLOOKUP(A6130,'entry data'!B:I,8,0)),"",VLOOKUP(A6130,'entry data'!B:I,7,0)))</f>
        <v/>
      </c>
      <c r="H6130" s="13" t="str">
        <f>IF(A6130="","",IF(B6130=1,VLOOKUP(A6130,'entry data'!B:D,3,0),I6129))</f>
        <v/>
      </c>
      <c r="I6130" s="14" t="str">
        <f>IF(A6130="","",IF(E6130="weekly",7,IF(E6130="fortnightly",14,IF(E6130="monthly",DATE(IF(MONTH(H6130)=12,YEAR(H6130)+1,YEAR(H6130)),VLOOKUP(MONTH(H6130),index!$D$2:$G$13,2,0),DAY(H6130)),
IF(E6130="quarterly",DATE(IF(MONTH(H6130)&gt;=10,YEAR(H6130)+1,YEAR(H6130)),VLOOKUP(MONTH(H6130),index!$D$2:$G$13,3,0),DAY(H6130)),
IF(E6130="halfyearly",DATE(IF(MONTH(H6130)&gt;=7,YEAR(H6130)+1,YEAR(H6130)),VLOOKUP(MONTH(H6130),index!$D$2:$G$13,4,0),DAY(H6130)),
DATE(YEAR(H6130)+1,MONTH(H6130),DAY(H6130)))))-H6130))+H6130)</f>
        <v/>
      </c>
      <c r="J6130" s="9" t="str">
        <f t="shared" si="592"/>
        <v/>
      </c>
      <c r="K6130" s="11" t="str">
        <f t="shared" si="593"/>
        <v/>
      </c>
      <c r="L6130" s="11" t="str">
        <f t="shared" si="594"/>
        <v/>
      </c>
      <c r="M6130" s="11" t="str">
        <f>IF(A6130="","",VLOOKUP(E6130,index!$A$1:$B$6,2,0)*K6130*G6130)</f>
        <v/>
      </c>
      <c r="N6130" s="11" t="str">
        <f>IF(A6130="","",-PMT(G6130*VLOOKUP(E6130,index!$A$1:$B$6,2,0),C6130,F6130,0,0))</f>
        <v/>
      </c>
      <c r="O6130" s="11" t="str">
        <f t="shared" si="595"/>
        <v/>
      </c>
      <c r="P6130" s="11" t="str">
        <f t="shared" si="590"/>
        <v/>
      </c>
    </row>
    <row r="6131" spans="1:16" x14ac:dyDescent="0.25">
      <c r="A6131" s="9" t="str">
        <f>IF(A6130="","",IF(B6130&lt;C6130,A6130,IF(A6130=MAX('entry data'!$B$8:$B$507),"",A6130+1)))</f>
        <v/>
      </c>
      <c r="B6131" s="9" t="str">
        <f t="shared" si="591"/>
        <v/>
      </c>
      <c r="C6131" s="9" t="str">
        <f>IF(ISERROR(VLOOKUP(A6131,'entry data'!B:G,6,0)),"",VLOOKUP(A6131,'entry data'!B:G,6,0))</f>
        <v/>
      </c>
      <c r="D6131" s="9" t="str">
        <f>IF(ISERROR(VLOOKUP(A6131,'entry data'!B:C,2,0)),"",VLOOKUP(A6131,'entry data'!B:C,2,0))</f>
        <v/>
      </c>
      <c r="E6131" s="9" t="str">
        <f>IF(ISERROR(VLOOKUP(A6131,'entry data'!B:E,4,0)),"",VLOOKUP(A6131,'entry data'!B:E,4,0))</f>
        <v/>
      </c>
      <c r="F6131" s="11" t="str">
        <f>IF(A6131="","",IF(ISERROR(VLOOKUP(A6131,'entry data'!B:F,5,0)),"",VLOOKUP(A6131,'entry data'!B:F,5,0)))</f>
        <v/>
      </c>
      <c r="G6131" s="12" t="str">
        <f>IF(A6131="","",IF(ISERROR(VLOOKUP(A6131,'entry data'!B:I,8,0)),"",VLOOKUP(A6131,'entry data'!B:I,7,0)))</f>
        <v/>
      </c>
      <c r="H6131" s="13" t="str">
        <f>IF(A6131="","",IF(B6131=1,VLOOKUP(A6131,'entry data'!B:D,3,0),I6130))</f>
        <v/>
      </c>
      <c r="I6131" s="14" t="str">
        <f>IF(A6131="","",IF(E6131="weekly",7,IF(E6131="fortnightly",14,IF(E6131="monthly",DATE(IF(MONTH(H6131)=12,YEAR(H6131)+1,YEAR(H6131)),VLOOKUP(MONTH(H6131),index!$D$2:$G$13,2,0),DAY(H6131)),
IF(E6131="quarterly",DATE(IF(MONTH(H6131)&gt;=10,YEAR(H6131)+1,YEAR(H6131)),VLOOKUP(MONTH(H6131),index!$D$2:$G$13,3,0),DAY(H6131)),
IF(E6131="halfyearly",DATE(IF(MONTH(H6131)&gt;=7,YEAR(H6131)+1,YEAR(H6131)),VLOOKUP(MONTH(H6131),index!$D$2:$G$13,4,0),DAY(H6131)),
DATE(YEAR(H6131)+1,MONTH(H6131),DAY(H6131)))))-H6131))+H6131)</f>
        <v/>
      </c>
      <c r="J6131" s="9" t="str">
        <f t="shared" si="592"/>
        <v/>
      </c>
      <c r="K6131" s="11" t="str">
        <f t="shared" si="593"/>
        <v/>
      </c>
      <c r="L6131" s="11" t="str">
        <f t="shared" si="594"/>
        <v/>
      </c>
      <c r="M6131" s="11" t="str">
        <f>IF(A6131="","",VLOOKUP(E6131,index!$A$1:$B$6,2,0)*K6131*G6131)</f>
        <v/>
      </c>
      <c r="N6131" s="11" t="str">
        <f>IF(A6131="","",-PMT(G6131*VLOOKUP(E6131,index!$A$1:$B$6,2,0),C6131,F6131,0,0))</f>
        <v/>
      </c>
      <c r="O6131" s="11" t="str">
        <f t="shared" si="595"/>
        <v/>
      </c>
      <c r="P6131" s="11" t="str">
        <f t="shared" si="590"/>
        <v/>
      </c>
    </row>
    <row r="6132" spans="1:16" x14ac:dyDescent="0.25">
      <c r="A6132" s="9" t="str">
        <f>IF(A6131="","",IF(B6131&lt;C6131,A6131,IF(A6131=MAX('entry data'!$B$8:$B$507),"",A6131+1)))</f>
        <v/>
      </c>
      <c r="B6132" s="9" t="str">
        <f t="shared" si="591"/>
        <v/>
      </c>
      <c r="C6132" s="9" t="str">
        <f>IF(ISERROR(VLOOKUP(A6132,'entry data'!B:G,6,0)),"",VLOOKUP(A6132,'entry data'!B:G,6,0))</f>
        <v/>
      </c>
      <c r="D6132" s="9" t="str">
        <f>IF(ISERROR(VLOOKUP(A6132,'entry data'!B:C,2,0)),"",VLOOKUP(A6132,'entry data'!B:C,2,0))</f>
        <v/>
      </c>
      <c r="E6132" s="9" t="str">
        <f>IF(ISERROR(VLOOKUP(A6132,'entry data'!B:E,4,0)),"",VLOOKUP(A6132,'entry data'!B:E,4,0))</f>
        <v/>
      </c>
      <c r="F6132" s="11" t="str">
        <f>IF(A6132="","",IF(ISERROR(VLOOKUP(A6132,'entry data'!B:F,5,0)),"",VLOOKUP(A6132,'entry data'!B:F,5,0)))</f>
        <v/>
      </c>
      <c r="G6132" s="12" t="str">
        <f>IF(A6132="","",IF(ISERROR(VLOOKUP(A6132,'entry data'!B:I,8,0)),"",VLOOKUP(A6132,'entry data'!B:I,7,0)))</f>
        <v/>
      </c>
      <c r="H6132" s="13" t="str">
        <f>IF(A6132="","",IF(B6132=1,VLOOKUP(A6132,'entry data'!B:D,3,0),I6131))</f>
        <v/>
      </c>
      <c r="I6132" s="14" t="str">
        <f>IF(A6132="","",IF(E6132="weekly",7,IF(E6132="fortnightly",14,IF(E6132="monthly",DATE(IF(MONTH(H6132)=12,YEAR(H6132)+1,YEAR(H6132)),VLOOKUP(MONTH(H6132),index!$D$2:$G$13,2,0),DAY(H6132)),
IF(E6132="quarterly",DATE(IF(MONTH(H6132)&gt;=10,YEAR(H6132)+1,YEAR(H6132)),VLOOKUP(MONTH(H6132),index!$D$2:$G$13,3,0),DAY(H6132)),
IF(E6132="halfyearly",DATE(IF(MONTH(H6132)&gt;=7,YEAR(H6132)+1,YEAR(H6132)),VLOOKUP(MONTH(H6132),index!$D$2:$G$13,4,0),DAY(H6132)),
DATE(YEAR(H6132)+1,MONTH(H6132),DAY(H6132)))))-H6132))+H6132)</f>
        <v/>
      </c>
      <c r="J6132" s="9" t="str">
        <f t="shared" si="592"/>
        <v/>
      </c>
      <c r="K6132" s="11" t="str">
        <f t="shared" si="593"/>
        <v/>
      </c>
      <c r="L6132" s="11" t="str">
        <f t="shared" si="594"/>
        <v/>
      </c>
      <c r="M6132" s="11" t="str">
        <f>IF(A6132="","",VLOOKUP(E6132,index!$A$1:$B$6,2,0)*K6132*G6132)</f>
        <v/>
      </c>
      <c r="N6132" s="11" t="str">
        <f>IF(A6132="","",-PMT(G6132*VLOOKUP(E6132,index!$A$1:$B$6,2,0),C6132,F6132,0,0))</f>
        <v/>
      </c>
      <c r="O6132" s="11" t="str">
        <f t="shared" si="595"/>
        <v/>
      </c>
      <c r="P6132" s="11" t="str">
        <f t="shared" si="590"/>
        <v/>
      </c>
    </row>
    <row r="6133" spans="1:16" x14ac:dyDescent="0.25">
      <c r="A6133" s="9" t="str">
        <f>IF(A6132="","",IF(B6132&lt;C6132,A6132,IF(A6132=MAX('entry data'!$B$8:$B$507),"",A6132+1)))</f>
        <v/>
      </c>
      <c r="B6133" s="9" t="str">
        <f t="shared" si="591"/>
        <v/>
      </c>
      <c r="C6133" s="9" t="str">
        <f>IF(ISERROR(VLOOKUP(A6133,'entry data'!B:G,6,0)),"",VLOOKUP(A6133,'entry data'!B:G,6,0))</f>
        <v/>
      </c>
      <c r="D6133" s="9" t="str">
        <f>IF(ISERROR(VLOOKUP(A6133,'entry data'!B:C,2,0)),"",VLOOKUP(A6133,'entry data'!B:C,2,0))</f>
        <v/>
      </c>
      <c r="E6133" s="9" t="str">
        <f>IF(ISERROR(VLOOKUP(A6133,'entry data'!B:E,4,0)),"",VLOOKUP(A6133,'entry data'!B:E,4,0))</f>
        <v/>
      </c>
      <c r="F6133" s="11" t="str">
        <f>IF(A6133="","",IF(ISERROR(VLOOKUP(A6133,'entry data'!B:F,5,0)),"",VLOOKUP(A6133,'entry data'!B:F,5,0)))</f>
        <v/>
      </c>
      <c r="G6133" s="12" t="str">
        <f>IF(A6133="","",IF(ISERROR(VLOOKUP(A6133,'entry data'!B:I,8,0)),"",VLOOKUP(A6133,'entry data'!B:I,7,0)))</f>
        <v/>
      </c>
      <c r="H6133" s="13" t="str">
        <f>IF(A6133="","",IF(B6133=1,VLOOKUP(A6133,'entry data'!B:D,3,0),I6132))</f>
        <v/>
      </c>
      <c r="I6133" s="14" t="str">
        <f>IF(A6133="","",IF(E6133="weekly",7,IF(E6133="fortnightly",14,IF(E6133="monthly",DATE(IF(MONTH(H6133)=12,YEAR(H6133)+1,YEAR(H6133)),VLOOKUP(MONTH(H6133),index!$D$2:$G$13,2,0),DAY(H6133)),
IF(E6133="quarterly",DATE(IF(MONTH(H6133)&gt;=10,YEAR(H6133)+1,YEAR(H6133)),VLOOKUP(MONTH(H6133),index!$D$2:$G$13,3,0),DAY(H6133)),
IF(E6133="halfyearly",DATE(IF(MONTH(H6133)&gt;=7,YEAR(H6133)+1,YEAR(H6133)),VLOOKUP(MONTH(H6133),index!$D$2:$G$13,4,0),DAY(H6133)),
DATE(YEAR(H6133)+1,MONTH(H6133),DAY(H6133)))))-H6133))+H6133)</f>
        <v/>
      </c>
      <c r="J6133" s="9" t="str">
        <f t="shared" si="592"/>
        <v/>
      </c>
      <c r="K6133" s="11" t="str">
        <f t="shared" si="593"/>
        <v/>
      </c>
      <c r="L6133" s="11" t="str">
        <f t="shared" si="594"/>
        <v/>
      </c>
      <c r="M6133" s="11" t="str">
        <f>IF(A6133="","",VLOOKUP(E6133,index!$A$1:$B$6,2,0)*K6133*G6133)</f>
        <v/>
      </c>
      <c r="N6133" s="11" t="str">
        <f>IF(A6133="","",-PMT(G6133*VLOOKUP(E6133,index!$A$1:$B$6,2,0),C6133,F6133,0,0))</f>
        <v/>
      </c>
      <c r="O6133" s="11" t="str">
        <f t="shared" si="595"/>
        <v/>
      </c>
      <c r="P6133" s="11" t="str">
        <f t="shared" si="590"/>
        <v/>
      </c>
    </row>
    <row r="6134" spans="1:16" x14ac:dyDescent="0.25">
      <c r="A6134" s="9" t="str">
        <f>IF(A6133="","",IF(B6133&lt;C6133,A6133,IF(A6133=MAX('entry data'!$B$8:$B$507),"",A6133+1)))</f>
        <v/>
      </c>
      <c r="B6134" s="9" t="str">
        <f t="shared" si="591"/>
        <v/>
      </c>
      <c r="C6134" s="9" t="str">
        <f>IF(ISERROR(VLOOKUP(A6134,'entry data'!B:G,6,0)),"",VLOOKUP(A6134,'entry data'!B:G,6,0))</f>
        <v/>
      </c>
      <c r="D6134" s="9" t="str">
        <f>IF(ISERROR(VLOOKUP(A6134,'entry data'!B:C,2,0)),"",VLOOKUP(A6134,'entry data'!B:C,2,0))</f>
        <v/>
      </c>
      <c r="E6134" s="9" t="str">
        <f>IF(ISERROR(VLOOKUP(A6134,'entry data'!B:E,4,0)),"",VLOOKUP(A6134,'entry data'!B:E,4,0))</f>
        <v/>
      </c>
      <c r="F6134" s="11" t="str">
        <f>IF(A6134="","",IF(ISERROR(VLOOKUP(A6134,'entry data'!B:F,5,0)),"",VLOOKUP(A6134,'entry data'!B:F,5,0)))</f>
        <v/>
      </c>
      <c r="G6134" s="12" t="str">
        <f>IF(A6134="","",IF(ISERROR(VLOOKUP(A6134,'entry data'!B:I,8,0)),"",VLOOKUP(A6134,'entry data'!B:I,7,0)))</f>
        <v/>
      </c>
      <c r="H6134" s="13" t="str">
        <f>IF(A6134="","",IF(B6134=1,VLOOKUP(A6134,'entry data'!B:D,3,0),I6133))</f>
        <v/>
      </c>
      <c r="I6134" s="14" t="str">
        <f>IF(A6134="","",IF(E6134="weekly",7,IF(E6134="fortnightly",14,IF(E6134="monthly",DATE(IF(MONTH(H6134)=12,YEAR(H6134)+1,YEAR(H6134)),VLOOKUP(MONTH(H6134),index!$D$2:$G$13,2,0),DAY(H6134)),
IF(E6134="quarterly",DATE(IF(MONTH(H6134)&gt;=10,YEAR(H6134)+1,YEAR(H6134)),VLOOKUP(MONTH(H6134),index!$D$2:$G$13,3,0),DAY(H6134)),
IF(E6134="halfyearly",DATE(IF(MONTH(H6134)&gt;=7,YEAR(H6134)+1,YEAR(H6134)),VLOOKUP(MONTH(H6134),index!$D$2:$G$13,4,0),DAY(H6134)),
DATE(YEAR(H6134)+1,MONTH(H6134),DAY(H6134)))))-H6134))+H6134)</f>
        <v/>
      </c>
      <c r="J6134" s="9" t="str">
        <f t="shared" si="592"/>
        <v/>
      </c>
      <c r="K6134" s="11" t="str">
        <f t="shared" si="593"/>
        <v/>
      </c>
      <c r="L6134" s="11" t="str">
        <f t="shared" si="594"/>
        <v/>
      </c>
      <c r="M6134" s="11" t="str">
        <f>IF(A6134="","",VLOOKUP(E6134,index!$A$1:$B$6,2,0)*K6134*G6134)</f>
        <v/>
      </c>
      <c r="N6134" s="11" t="str">
        <f>IF(A6134="","",-PMT(G6134*VLOOKUP(E6134,index!$A$1:$B$6,2,0),C6134,F6134,0,0))</f>
        <v/>
      </c>
      <c r="O6134" s="11" t="str">
        <f t="shared" si="595"/>
        <v/>
      </c>
      <c r="P6134" s="11" t="str">
        <f t="shared" si="590"/>
        <v/>
      </c>
    </row>
    <row r="6135" spans="1:16" x14ac:dyDescent="0.25">
      <c r="A6135" s="9" t="str">
        <f>IF(A6134="","",IF(B6134&lt;C6134,A6134,IF(A6134=MAX('entry data'!$B$8:$B$507),"",A6134+1)))</f>
        <v/>
      </c>
      <c r="B6135" s="9" t="str">
        <f t="shared" si="591"/>
        <v/>
      </c>
      <c r="C6135" s="9" t="str">
        <f>IF(ISERROR(VLOOKUP(A6135,'entry data'!B:G,6,0)),"",VLOOKUP(A6135,'entry data'!B:G,6,0))</f>
        <v/>
      </c>
      <c r="D6135" s="9" t="str">
        <f>IF(ISERROR(VLOOKUP(A6135,'entry data'!B:C,2,0)),"",VLOOKUP(A6135,'entry data'!B:C,2,0))</f>
        <v/>
      </c>
      <c r="E6135" s="9" t="str">
        <f>IF(ISERROR(VLOOKUP(A6135,'entry data'!B:E,4,0)),"",VLOOKUP(A6135,'entry data'!B:E,4,0))</f>
        <v/>
      </c>
      <c r="F6135" s="11" t="str">
        <f>IF(A6135="","",IF(ISERROR(VLOOKUP(A6135,'entry data'!B:F,5,0)),"",VLOOKUP(A6135,'entry data'!B:F,5,0)))</f>
        <v/>
      </c>
      <c r="G6135" s="12" t="str">
        <f>IF(A6135="","",IF(ISERROR(VLOOKUP(A6135,'entry data'!B:I,8,0)),"",VLOOKUP(A6135,'entry data'!B:I,7,0)))</f>
        <v/>
      </c>
      <c r="H6135" s="13" t="str">
        <f>IF(A6135="","",IF(B6135=1,VLOOKUP(A6135,'entry data'!B:D,3,0),I6134))</f>
        <v/>
      </c>
      <c r="I6135" s="14" t="str">
        <f>IF(A6135="","",IF(E6135="weekly",7,IF(E6135="fortnightly",14,IF(E6135="monthly",DATE(IF(MONTH(H6135)=12,YEAR(H6135)+1,YEAR(H6135)),VLOOKUP(MONTH(H6135),index!$D$2:$G$13,2,0),DAY(H6135)),
IF(E6135="quarterly",DATE(IF(MONTH(H6135)&gt;=10,YEAR(H6135)+1,YEAR(H6135)),VLOOKUP(MONTH(H6135),index!$D$2:$G$13,3,0),DAY(H6135)),
IF(E6135="halfyearly",DATE(IF(MONTH(H6135)&gt;=7,YEAR(H6135)+1,YEAR(H6135)),VLOOKUP(MONTH(H6135),index!$D$2:$G$13,4,0),DAY(H6135)),
DATE(YEAR(H6135)+1,MONTH(H6135),DAY(H6135)))))-H6135))+H6135)</f>
        <v/>
      </c>
      <c r="J6135" s="9" t="str">
        <f t="shared" si="592"/>
        <v/>
      </c>
      <c r="K6135" s="11" t="str">
        <f t="shared" si="593"/>
        <v/>
      </c>
      <c r="L6135" s="11" t="str">
        <f t="shared" si="594"/>
        <v/>
      </c>
      <c r="M6135" s="11" t="str">
        <f>IF(A6135="","",VLOOKUP(E6135,index!$A$1:$B$6,2,0)*K6135*G6135)</f>
        <v/>
      </c>
      <c r="N6135" s="11" t="str">
        <f>IF(A6135="","",-PMT(G6135*VLOOKUP(E6135,index!$A$1:$B$6,2,0),C6135,F6135,0,0))</f>
        <v/>
      </c>
      <c r="O6135" s="11" t="str">
        <f t="shared" si="595"/>
        <v/>
      </c>
      <c r="P6135" s="11" t="str">
        <f t="shared" si="590"/>
        <v/>
      </c>
    </row>
    <row r="6136" spans="1:16" x14ac:dyDescent="0.25">
      <c r="A6136" s="9" t="str">
        <f>IF(A6135="","",IF(B6135&lt;C6135,A6135,IF(A6135=MAX('entry data'!$B$8:$B$507),"",A6135+1)))</f>
        <v/>
      </c>
      <c r="B6136" s="9" t="str">
        <f t="shared" si="591"/>
        <v/>
      </c>
      <c r="C6136" s="9" t="str">
        <f>IF(ISERROR(VLOOKUP(A6136,'entry data'!B:G,6,0)),"",VLOOKUP(A6136,'entry data'!B:G,6,0))</f>
        <v/>
      </c>
      <c r="D6136" s="9" t="str">
        <f>IF(ISERROR(VLOOKUP(A6136,'entry data'!B:C,2,0)),"",VLOOKUP(A6136,'entry data'!B:C,2,0))</f>
        <v/>
      </c>
      <c r="E6136" s="9" t="str">
        <f>IF(ISERROR(VLOOKUP(A6136,'entry data'!B:E,4,0)),"",VLOOKUP(A6136,'entry data'!B:E,4,0))</f>
        <v/>
      </c>
      <c r="F6136" s="11" t="str">
        <f>IF(A6136="","",IF(ISERROR(VLOOKUP(A6136,'entry data'!B:F,5,0)),"",VLOOKUP(A6136,'entry data'!B:F,5,0)))</f>
        <v/>
      </c>
      <c r="G6136" s="12" t="str">
        <f>IF(A6136="","",IF(ISERROR(VLOOKUP(A6136,'entry data'!B:I,8,0)),"",VLOOKUP(A6136,'entry data'!B:I,7,0)))</f>
        <v/>
      </c>
      <c r="H6136" s="13" t="str">
        <f>IF(A6136="","",IF(B6136=1,VLOOKUP(A6136,'entry data'!B:D,3,0),I6135))</f>
        <v/>
      </c>
      <c r="I6136" s="14" t="str">
        <f>IF(A6136="","",IF(E6136="weekly",7,IF(E6136="fortnightly",14,IF(E6136="monthly",DATE(IF(MONTH(H6136)=12,YEAR(H6136)+1,YEAR(H6136)),VLOOKUP(MONTH(H6136),index!$D$2:$G$13,2,0),DAY(H6136)),
IF(E6136="quarterly",DATE(IF(MONTH(H6136)&gt;=10,YEAR(H6136)+1,YEAR(H6136)),VLOOKUP(MONTH(H6136),index!$D$2:$G$13,3,0),DAY(H6136)),
IF(E6136="halfyearly",DATE(IF(MONTH(H6136)&gt;=7,YEAR(H6136)+1,YEAR(H6136)),VLOOKUP(MONTH(H6136),index!$D$2:$G$13,4,0),DAY(H6136)),
DATE(YEAR(H6136)+1,MONTH(H6136),DAY(H6136)))))-H6136))+H6136)</f>
        <v/>
      </c>
      <c r="J6136" s="9" t="str">
        <f t="shared" si="592"/>
        <v/>
      </c>
      <c r="K6136" s="11" t="str">
        <f t="shared" si="593"/>
        <v/>
      </c>
      <c r="L6136" s="11" t="str">
        <f t="shared" si="594"/>
        <v/>
      </c>
      <c r="M6136" s="11" t="str">
        <f>IF(A6136="","",VLOOKUP(E6136,index!$A$1:$B$6,2,0)*K6136*G6136)</f>
        <v/>
      </c>
      <c r="N6136" s="11" t="str">
        <f>IF(A6136="","",-PMT(G6136*VLOOKUP(E6136,index!$A$1:$B$6,2,0),C6136,F6136,0,0))</f>
        <v/>
      </c>
      <c r="O6136" s="11" t="str">
        <f t="shared" si="595"/>
        <v/>
      </c>
      <c r="P6136" s="11" t="str">
        <f t="shared" si="590"/>
        <v/>
      </c>
    </row>
    <row r="6137" spans="1:16" x14ac:dyDescent="0.25">
      <c r="A6137" s="9" t="str">
        <f>IF(A6136="","",IF(B6136&lt;C6136,A6136,IF(A6136=MAX('entry data'!$B$8:$B$507),"",A6136+1)))</f>
        <v/>
      </c>
      <c r="B6137" s="9" t="str">
        <f t="shared" si="591"/>
        <v/>
      </c>
      <c r="C6137" s="9" t="str">
        <f>IF(ISERROR(VLOOKUP(A6137,'entry data'!B:G,6,0)),"",VLOOKUP(A6137,'entry data'!B:G,6,0))</f>
        <v/>
      </c>
      <c r="D6137" s="9" t="str">
        <f>IF(ISERROR(VLOOKUP(A6137,'entry data'!B:C,2,0)),"",VLOOKUP(A6137,'entry data'!B:C,2,0))</f>
        <v/>
      </c>
      <c r="E6137" s="9" t="str">
        <f>IF(ISERROR(VLOOKUP(A6137,'entry data'!B:E,4,0)),"",VLOOKUP(A6137,'entry data'!B:E,4,0))</f>
        <v/>
      </c>
      <c r="F6137" s="11" t="str">
        <f>IF(A6137="","",IF(ISERROR(VLOOKUP(A6137,'entry data'!B:F,5,0)),"",VLOOKUP(A6137,'entry data'!B:F,5,0)))</f>
        <v/>
      </c>
      <c r="G6137" s="12" t="str">
        <f>IF(A6137="","",IF(ISERROR(VLOOKUP(A6137,'entry data'!B:I,8,0)),"",VLOOKUP(A6137,'entry data'!B:I,7,0)))</f>
        <v/>
      </c>
      <c r="H6137" s="13" t="str">
        <f>IF(A6137="","",IF(B6137=1,VLOOKUP(A6137,'entry data'!B:D,3,0),I6136))</f>
        <v/>
      </c>
      <c r="I6137" s="14" t="str">
        <f>IF(A6137="","",IF(E6137="weekly",7,IF(E6137="fortnightly",14,IF(E6137="monthly",DATE(IF(MONTH(H6137)=12,YEAR(H6137)+1,YEAR(H6137)),VLOOKUP(MONTH(H6137),index!$D$2:$G$13,2,0),DAY(H6137)),
IF(E6137="quarterly",DATE(IF(MONTH(H6137)&gt;=10,YEAR(H6137)+1,YEAR(H6137)),VLOOKUP(MONTH(H6137),index!$D$2:$G$13,3,0),DAY(H6137)),
IF(E6137="halfyearly",DATE(IF(MONTH(H6137)&gt;=7,YEAR(H6137)+1,YEAR(H6137)),VLOOKUP(MONTH(H6137),index!$D$2:$G$13,4,0),DAY(H6137)),
DATE(YEAR(H6137)+1,MONTH(H6137),DAY(H6137)))))-H6137))+H6137)</f>
        <v/>
      </c>
      <c r="J6137" s="9" t="str">
        <f t="shared" si="592"/>
        <v/>
      </c>
      <c r="K6137" s="11" t="str">
        <f t="shared" si="593"/>
        <v/>
      </c>
      <c r="L6137" s="11" t="str">
        <f t="shared" si="594"/>
        <v/>
      </c>
      <c r="M6137" s="11" t="str">
        <f>IF(A6137="","",VLOOKUP(E6137,index!$A$1:$B$6,2,0)*K6137*G6137)</f>
        <v/>
      </c>
      <c r="N6137" s="11" t="str">
        <f>IF(A6137="","",-PMT(G6137*VLOOKUP(E6137,index!$A$1:$B$6,2,0),C6137,F6137,0,0))</f>
        <v/>
      </c>
      <c r="O6137" s="11" t="str">
        <f t="shared" si="595"/>
        <v/>
      </c>
      <c r="P6137" s="11" t="str">
        <f t="shared" si="590"/>
        <v/>
      </c>
    </row>
    <row r="6138" spans="1:16" x14ac:dyDescent="0.25">
      <c r="A6138" s="9" t="str">
        <f>IF(A6137="","",IF(B6137&lt;C6137,A6137,IF(A6137=MAX('entry data'!$B$8:$B$507),"",A6137+1)))</f>
        <v/>
      </c>
      <c r="B6138" s="9" t="str">
        <f t="shared" si="591"/>
        <v/>
      </c>
      <c r="C6138" s="9" t="str">
        <f>IF(ISERROR(VLOOKUP(A6138,'entry data'!B:G,6,0)),"",VLOOKUP(A6138,'entry data'!B:G,6,0))</f>
        <v/>
      </c>
      <c r="D6138" s="9" t="str">
        <f>IF(ISERROR(VLOOKUP(A6138,'entry data'!B:C,2,0)),"",VLOOKUP(A6138,'entry data'!B:C,2,0))</f>
        <v/>
      </c>
      <c r="E6138" s="9" t="str">
        <f>IF(ISERROR(VLOOKUP(A6138,'entry data'!B:E,4,0)),"",VLOOKUP(A6138,'entry data'!B:E,4,0))</f>
        <v/>
      </c>
      <c r="F6138" s="11" t="str">
        <f>IF(A6138="","",IF(ISERROR(VLOOKUP(A6138,'entry data'!B:F,5,0)),"",VLOOKUP(A6138,'entry data'!B:F,5,0)))</f>
        <v/>
      </c>
      <c r="G6138" s="12" t="str">
        <f>IF(A6138="","",IF(ISERROR(VLOOKUP(A6138,'entry data'!B:I,8,0)),"",VLOOKUP(A6138,'entry data'!B:I,7,0)))</f>
        <v/>
      </c>
      <c r="H6138" s="13" t="str">
        <f>IF(A6138="","",IF(B6138=1,VLOOKUP(A6138,'entry data'!B:D,3,0),I6137))</f>
        <v/>
      </c>
      <c r="I6138" s="14" t="str">
        <f>IF(A6138="","",IF(E6138="weekly",7,IF(E6138="fortnightly",14,IF(E6138="monthly",DATE(IF(MONTH(H6138)=12,YEAR(H6138)+1,YEAR(H6138)),VLOOKUP(MONTH(H6138),index!$D$2:$G$13,2,0),DAY(H6138)),
IF(E6138="quarterly",DATE(IF(MONTH(H6138)&gt;=10,YEAR(H6138)+1,YEAR(H6138)),VLOOKUP(MONTH(H6138),index!$D$2:$G$13,3,0),DAY(H6138)),
IF(E6138="halfyearly",DATE(IF(MONTH(H6138)&gt;=7,YEAR(H6138)+1,YEAR(H6138)),VLOOKUP(MONTH(H6138),index!$D$2:$G$13,4,0),DAY(H6138)),
DATE(YEAR(H6138)+1,MONTH(H6138),DAY(H6138)))))-H6138))+H6138)</f>
        <v/>
      </c>
      <c r="J6138" s="9" t="str">
        <f t="shared" si="592"/>
        <v/>
      </c>
      <c r="K6138" s="11" t="str">
        <f t="shared" si="593"/>
        <v/>
      </c>
      <c r="L6138" s="11" t="str">
        <f t="shared" si="594"/>
        <v/>
      </c>
      <c r="M6138" s="11" t="str">
        <f>IF(A6138="","",VLOOKUP(E6138,index!$A$1:$B$6,2,0)*K6138*G6138)</f>
        <v/>
      </c>
      <c r="N6138" s="11" t="str">
        <f>IF(A6138="","",-PMT(G6138*VLOOKUP(E6138,index!$A$1:$B$6,2,0),C6138,F6138,0,0))</f>
        <v/>
      </c>
      <c r="O6138" s="11" t="str">
        <f t="shared" si="595"/>
        <v/>
      </c>
      <c r="P6138" s="11" t="str">
        <f t="shared" si="590"/>
        <v/>
      </c>
    </row>
    <row r="6139" spans="1:16" x14ac:dyDescent="0.25">
      <c r="A6139" s="9" t="str">
        <f>IF(A6138="","",IF(B6138&lt;C6138,A6138,IF(A6138=MAX('entry data'!$B$8:$B$507),"",A6138+1)))</f>
        <v/>
      </c>
      <c r="B6139" s="9" t="str">
        <f t="shared" si="591"/>
        <v/>
      </c>
      <c r="C6139" s="9" t="str">
        <f>IF(ISERROR(VLOOKUP(A6139,'entry data'!B:G,6,0)),"",VLOOKUP(A6139,'entry data'!B:G,6,0))</f>
        <v/>
      </c>
      <c r="D6139" s="9" t="str">
        <f>IF(ISERROR(VLOOKUP(A6139,'entry data'!B:C,2,0)),"",VLOOKUP(A6139,'entry data'!B:C,2,0))</f>
        <v/>
      </c>
      <c r="E6139" s="9" t="str">
        <f>IF(ISERROR(VLOOKUP(A6139,'entry data'!B:E,4,0)),"",VLOOKUP(A6139,'entry data'!B:E,4,0))</f>
        <v/>
      </c>
      <c r="F6139" s="11" t="str">
        <f>IF(A6139="","",IF(ISERROR(VLOOKUP(A6139,'entry data'!B:F,5,0)),"",VLOOKUP(A6139,'entry data'!B:F,5,0)))</f>
        <v/>
      </c>
      <c r="G6139" s="12" t="str">
        <f>IF(A6139="","",IF(ISERROR(VLOOKUP(A6139,'entry data'!B:I,8,0)),"",VLOOKUP(A6139,'entry data'!B:I,7,0)))</f>
        <v/>
      </c>
      <c r="H6139" s="13" t="str">
        <f>IF(A6139="","",IF(B6139=1,VLOOKUP(A6139,'entry data'!B:D,3,0),I6138))</f>
        <v/>
      </c>
      <c r="I6139" s="14" t="str">
        <f>IF(A6139="","",IF(E6139="weekly",7,IF(E6139="fortnightly",14,IF(E6139="monthly",DATE(IF(MONTH(H6139)=12,YEAR(H6139)+1,YEAR(H6139)),VLOOKUP(MONTH(H6139),index!$D$2:$G$13,2,0),DAY(H6139)),
IF(E6139="quarterly",DATE(IF(MONTH(H6139)&gt;=10,YEAR(H6139)+1,YEAR(H6139)),VLOOKUP(MONTH(H6139),index!$D$2:$G$13,3,0),DAY(H6139)),
IF(E6139="halfyearly",DATE(IF(MONTH(H6139)&gt;=7,YEAR(H6139)+1,YEAR(H6139)),VLOOKUP(MONTH(H6139),index!$D$2:$G$13,4,0),DAY(H6139)),
DATE(YEAR(H6139)+1,MONTH(H6139),DAY(H6139)))))-H6139))+H6139)</f>
        <v/>
      </c>
      <c r="J6139" s="9" t="str">
        <f t="shared" si="592"/>
        <v/>
      </c>
      <c r="K6139" s="11" t="str">
        <f t="shared" si="593"/>
        <v/>
      </c>
      <c r="L6139" s="11" t="str">
        <f t="shared" si="594"/>
        <v/>
      </c>
      <c r="M6139" s="11" t="str">
        <f>IF(A6139="","",VLOOKUP(E6139,index!$A$1:$B$6,2,0)*K6139*G6139)</f>
        <v/>
      </c>
      <c r="N6139" s="11" t="str">
        <f>IF(A6139="","",-PMT(G6139*VLOOKUP(E6139,index!$A$1:$B$6,2,0),C6139,F6139,0,0))</f>
        <v/>
      </c>
      <c r="O6139" s="11" t="str">
        <f t="shared" si="595"/>
        <v/>
      </c>
      <c r="P6139" s="11" t="str">
        <f t="shared" si="590"/>
        <v/>
      </c>
    </row>
    <row r="6140" spans="1:16" x14ac:dyDescent="0.25">
      <c r="A6140" s="9" t="str">
        <f>IF(A6139="","",IF(B6139&lt;C6139,A6139,IF(A6139=MAX('entry data'!$B$8:$B$507),"",A6139+1)))</f>
        <v/>
      </c>
      <c r="B6140" s="9" t="str">
        <f t="shared" si="591"/>
        <v/>
      </c>
      <c r="C6140" s="9" t="str">
        <f>IF(ISERROR(VLOOKUP(A6140,'entry data'!B:G,6,0)),"",VLOOKUP(A6140,'entry data'!B:G,6,0))</f>
        <v/>
      </c>
      <c r="D6140" s="9" t="str">
        <f>IF(ISERROR(VLOOKUP(A6140,'entry data'!B:C,2,0)),"",VLOOKUP(A6140,'entry data'!B:C,2,0))</f>
        <v/>
      </c>
      <c r="E6140" s="9" t="str">
        <f>IF(ISERROR(VLOOKUP(A6140,'entry data'!B:E,4,0)),"",VLOOKUP(A6140,'entry data'!B:E,4,0))</f>
        <v/>
      </c>
      <c r="F6140" s="11" t="str">
        <f>IF(A6140="","",IF(ISERROR(VLOOKUP(A6140,'entry data'!B:F,5,0)),"",VLOOKUP(A6140,'entry data'!B:F,5,0)))</f>
        <v/>
      </c>
      <c r="G6140" s="12" t="str">
        <f>IF(A6140="","",IF(ISERROR(VLOOKUP(A6140,'entry data'!B:I,8,0)),"",VLOOKUP(A6140,'entry data'!B:I,7,0)))</f>
        <v/>
      </c>
      <c r="H6140" s="13" t="str">
        <f>IF(A6140="","",IF(B6140=1,VLOOKUP(A6140,'entry data'!B:D,3,0),I6139))</f>
        <v/>
      </c>
      <c r="I6140" s="14" t="str">
        <f>IF(A6140="","",IF(E6140="weekly",7,IF(E6140="fortnightly",14,IF(E6140="monthly",DATE(IF(MONTH(H6140)=12,YEAR(H6140)+1,YEAR(H6140)),VLOOKUP(MONTH(H6140),index!$D$2:$G$13,2,0),DAY(H6140)),
IF(E6140="quarterly",DATE(IF(MONTH(H6140)&gt;=10,YEAR(H6140)+1,YEAR(H6140)),VLOOKUP(MONTH(H6140),index!$D$2:$G$13,3,0),DAY(H6140)),
IF(E6140="halfyearly",DATE(IF(MONTH(H6140)&gt;=7,YEAR(H6140)+1,YEAR(H6140)),VLOOKUP(MONTH(H6140),index!$D$2:$G$13,4,0),DAY(H6140)),
DATE(YEAR(H6140)+1,MONTH(H6140),DAY(H6140)))))-H6140))+H6140)</f>
        <v/>
      </c>
      <c r="J6140" s="9" t="str">
        <f t="shared" si="592"/>
        <v/>
      </c>
      <c r="K6140" s="11" t="str">
        <f t="shared" si="593"/>
        <v/>
      </c>
      <c r="L6140" s="11" t="str">
        <f t="shared" si="594"/>
        <v/>
      </c>
      <c r="M6140" s="11" t="str">
        <f>IF(A6140="","",VLOOKUP(E6140,index!$A$1:$B$6,2,0)*K6140*G6140)</f>
        <v/>
      </c>
      <c r="N6140" s="11" t="str">
        <f>IF(A6140="","",-PMT(G6140*VLOOKUP(E6140,index!$A$1:$B$6,2,0),C6140,F6140,0,0))</f>
        <v/>
      </c>
      <c r="O6140" s="11" t="str">
        <f t="shared" si="595"/>
        <v/>
      </c>
      <c r="P6140" s="11" t="str">
        <f t="shared" si="590"/>
        <v/>
      </c>
    </row>
    <row r="6141" spans="1:16" x14ac:dyDescent="0.25">
      <c r="A6141" s="9" t="str">
        <f>IF(A6140="","",IF(B6140&lt;C6140,A6140,IF(A6140=MAX('entry data'!$B$8:$B$507),"",A6140+1)))</f>
        <v/>
      </c>
      <c r="B6141" s="9" t="str">
        <f t="shared" si="591"/>
        <v/>
      </c>
      <c r="C6141" s="9" t="str">
        <f>IF(ISERROR(VLOOKUP(A6141,'entry data'!B:G,6,0)),"",VLOOKUP(A6141,'entry data'!B:G,6,0))</f>
        <v/>
      </c>
      <c r="D6141" s="9" t="str">
        <f>IF(ISERROR(VLOOKUP(A6141,'entry data'!B:C,2,0)),"",VLOOKUP(A6141,'entry data'!B:C,2,0))</f>
        <v/>
      </c>
      <c r="E6141" s="9" t="str">
        <f>IF(ISERROR(VLOOKUP(A6141,'entry data'!B:E,4,0)),"",VLOOKUP(A6141,'entry data'!B:E,4,0))</f>
        <v/>
      </c>
      <c r="F6141" s="11" t="str">
        <f>IF(A6141="","",IF(ISERROR(VLOOKUP(A6141,'entry data'!B:F,5,0)),"",VLOOKUP(A6141,'entry data'!B:F,5,0)))</f>
        <v/>
      </c>
      <c r="G6141" s="12" t="str">
        <f>IF(A6141="","",IF(ISERROR(VLOOKUP(A6141,'entry data'!B:I,8,0)),"",VLOOKUP(A6141,'entry data'!B:I,7,0)))</f>
        <v/>
      </c>
      <c r="H6141" s="13" t="str">
        <f>IF(A6141="","",IF(B6141=1,VLOOKUP(A6141,'entry data'!B:D,3,0),I6140))</f>
        <v/>
      </c>
      <c r="I6141" s="14" t="str">
        <f>IF(A6141="","",IF(E6141="weekly",7,IF(E6141="fortnightly",14,IF(E6141="monthly",DATE(IF(MONTH(H6141)=12,YEAR(H6141)+1,YEAR(H6141)),VLOOKUP(MONTH(H6141),index!$D$2:$G$13,2,0),DAY(H6141)),
IF(E6141="quarterly",DATE(IF(MONTH(H6141)&gt;=10,YEAR(H6141)+1,YEAR(H6141)),VLOOKUP(MONTH(H6141),index!$D$2:$G$13,3,0),DAY(H6141)),
IF(E6141="halfyearly",DATE(IF(MONTH(H6141)&gt;=7,YEAR(H6141)+1,YEAR(H6141)),VLOOKUP(MONTH(H6141),index!$D$2:$G$13,4,0),DAY(H6141)),
DATE(YEAR(H6141)+1,MONTH(H6141),DAY(H6141)))))-H6141))+H6141)</f>
        <v/>
      </c>
      <c r="J6141" s="9" t="str">
        <f t="shared" si="592"/>
        <v/>
      </c>
      <c r="K6141" s="11" t="str">
        <f t="shared" si="593"/>
        <v/>
      </c>
      <c r="L6141" s="11" t="str">
        <f t="shared" si="594"/>
        <v/>
      </c>
      <c r="M6141" s="11" t="str">
        <f>IF(A6141="","",VLOOKUP(E6141,index!$A$1:$B$6,2,0)*K6141*G6141)</f>
        <v/>
      </c>
      <c r="N6141" s="11" t="str">
        <f>IF(A6141="","",-PMT(G6141*VLOOKUP(E6141,index!$A$1:$B$6,2,0),C6141,F6141,0,0))</f>
        <v/>
      </c>
      <c r="O6141" s="11" t="str">
        <f t="shared" si="595"/>
        <v/>
      </c>
      <c r="P6141" s="11" t="str">
        <f t="shared" si="590"/>
        <v/>
      </c>
    </row>
    <row r="6142" spans="1:16" x14ac:dyDescent="0.25">
      <c r="A6142" s="9" t="str">
        <f>IF(A6141="","",IF(B6141&lt;C6141,A6141,IF(A6141=MAX('entry data'!$B$8:$B$507),"",A6141+1)))</f>
        <v/>
      </c>
      <c r="B6142" s="9" t="str">
        <f t="shared" si="591"/>
        <v/>
      </c>
      <c r="C6142" s="9" t="str">
        <f>IF(ISERROR(VLOOKUP(A6142,'entry data'!B:G,6,0)),"",VLOOKUP(A6142,'entry data'!B:G,6,0))</f>
        <v/>
      </c>
      <c r="D6142" s="9" t="str">
        <f>IF(ISERROR(VLOOKUP(A6142,'entry data'!B:C,2,0)),"",VLOOKUP(A6142,'entry data'!B:C,2,0))</f>
        <v/>
      </c>
      <c r="E6142" s="9" t="str">
        <f>IF(ISERROR(VLOOKUP(A6142,'entry data'!B:E,4,0)),"",VLOOKUP(A6142,'entry data'!B:E,4,0))</f>
        <v/>
      </c>
      <c r="F6142" s="11" t="str">
        <f>IF(A6142="","",IF(ISERROR(VLOOKUP(A6142,'entry data'!B:F,5,0)),"",VLOOKUP(A6142,'entry data'!B:F,5,0)))</f>
        <v/>
      </c>
      <c r="G6142" s="12" t="str">
        <f>IF(A6142="","",IF(ISERROR(VLOOKUP(A6142,'entry data'!B:I,8,0)),"",VLOOKUP(A6142,'entry data'!B:I,7,0)))</f>
        <v/>
      </c>
      <c r="H6142" s="13" t="str">
        <f>IF(A6142="","",IF(B6142=1,VLOOKUP(A6142,'entry data'!B:D,3,0),I6141))</f>
        <v/>
      </c>
      <c r="I6142" s="14" t="str">
        <f>IF(A6142="","",IF(E6142="weekly",7,IF(E6142="fortnightly",14,IF(E6142="monthly",DATE(IF(MONTH(H6142)=12,YEAR(H6142)+1,YEAR(H6142)),VLOOKUP(MONTH(H6142),index!$D$2:$G$13,2,0),DAY(H6142)),
IF(E6142="quarterly",DATE(IF(MONTH(H6142)&gt;=10,YEAR(H6142)+1,YEAR(H6142)),VLOOKUP(MONTH(H6142),index!$D$2:$G$13,3,0),DAY(H6142)),
IF(E6142="halfyearly",DATE(IF(MONTH(H6142)&gt;=7,YEAR(H6142)+1,YEAR(H6142)),VLOOKUP(MONTH(H6142),index!$D$2:$G$13,4,0),DAY(H6142)),
DATE(YEAR(H6142)+1,MONTH(H6142),DAY(H6142)))))-H6142))+H6142)</f>
        <v/>
      </c>
      <c r="J6142" s="9" t="str">
        <f t="shared" si="592"/>
        <v/>
      </c>
      <c r="K6142" s="11" t="str">
        <f t="shared" si="593"/>
        <v/>
      </c>
      <c r="L6142" s="11" t="str">
        <f t="shared" si="594"/>
        <v/>
      </c>
      <c r="M6142" s="11" t="str">
        <f>IF(A6142="","",VLOOKUP(E6142,index!$A$1:$B$6,2,0)*K6142*G6142)</f>
        <v/>
      </c>
      <c r="N6142" s="11" t="str">
        <f>IF(A6142="","",-PMT(G6142*VLOOKUP(E6142,index!$A$1:$B$6,2,0),C6142,F6142,0,0))</f>
        <v/>
      </c>
      <c r="O6142" s="11" t="str">
        <f t="shared" si="595"/>
        <v/>
      </c>
      <c r="P6142" s="11" t="str">
        <f t="shared" si="590"/>
        <v/>
      </c>
    </row>
    <row r="6143" spans="1:16" x14ac:dyDescent="0.25">
      <c r="A6143" s="9" t="str">
        <f>IF(A6142="","",IF(B6142&lt;C6142,A6142,IF(A6142=MAX('entry data'!$B$8:$B$507),"",A6142+1)))</f>
        <v/>
      </c>
      <c r="B6143" s="9" t="str">
        <f t="shared" si="591"/>
        <v/>
      </c>
      <c r="C6143" s="9" t="str">
        <f>IF(ISERROR(VLOOKUP(A6143,'entry data'!B:G,6,0)),"",VLOOKUP(A6143,'entry data'!B:G,6,0))</f>
        <v/>
      </c>
      <c r="D6143" s="9" t="str">
        <f>IF(ISERROR(VLOOKUP(A6143,'entry data'!B:C,2,0)),"",VLOOKUP(A6143,'entry data'!B:C,2,0))</f>
        <v/>
      </c>
      <c r="E6143" s="9" t="str">
        <f>IF(ISERROR(VLOOKUP(A6143,'entry data'!B:E,4,0)),"",VLOOKUP(A6143,'entry data'!B:E,4,0))</f>
        <v/>
      </c>
      <c r="F6143" s="11" t="str">
        <f>IF(A6143="","",IF(ISERROR(VLOOKUP(A6143,'entry data'!B:F,5,0)),"",VLOOKUP(A6143,'entry data'!B:F,5,0)))</f>
        <v/>
      </c>
      <c r="G6143" s="12" t="str">
        <f>IF(A6143="","",IF(ISERROR(VLOOKUP(A6143,'entry data'!B:I,8,0)),"",VLOOKUP(A6143,'entry data'!B:I,7,0)))</f>
        <v/>
      </c>
      <c r="H6143" s="13" t="str">
        <f>IF(A6143="","",IF(B6143=1,VLOOKUP(A6143,'entry data'!B:D,3,0),I6142))</f>
        <v/>
      </c>
      <c r="I6143" s="14" t="str">
        <f>IF(A6143="","",IF(E6143="weekly",7,IF(E6143="fortnightly",14,IF(E6143="monthly",DATE(IF(MONTH(H6143)=12,YEAR(H6143)+1,YEAR(H6143)),VLOOKUP(MONTH(H6143),index!$D$2:$G$13,2,0),DAY(H6143)),
IF(E6143="quarterly",DATE(IF(MONTH(H6143)&gt;=10,YEAR(H6143)+1,YEAR(H6143)),VLOOKUP(MONTH(H6143),index!$D$2:$G$13,3,0),DAY(H6143)),
IF(E6143="halfyearly",DATE(IF(MONTH(H6143)&gt;=7,YEAR(H6143)+1,YEAR(H6143)),VLOOKUP(MONTH(H6143),index!$D$2:$G$13,4,0),DAY(H6143)),
DATE(YEAR(H6143)+1,MONTH(H6143),DAY(H6143)))))-H6143))+H6143)</f>
        <v/>
      </c>
      <c r="J6143" s="9" t="str">
        <f t="shared" si="592"/>
        <v/>
      </c>
      <c r="K6143" s="11" t="str">
        <f t="shared" si="593"/>
        <v/>
      </c>
      <c r="L6143" s="11" t="str">
        <f t="shared" si="594"/>
        <v/>
      </c>
      <c r="M6143" s="11" t="str">
        <f>IF(A6143="","",VLOOKUP(E6143,index!$A$1:$B$6,2,0)*K6143*G6143)</f>
        <v/>
      </c>
      <c r="N6143" s="11" t="str">
        <f>IF(A6143="","",-PMT(G6143*VLOOKUP(E6143,index!$A$1:$B$6,2,0),C6143,F6143,0,0))</f>
        <v/>
      </c>
      <c r="O6143" s="11" t="str">
        <f t="shared" si="595"/>
        <v/>
      </c>
      <c r="P6143" s="11" t="str">
        <f t="shared" si="590"/>
        <v/>
      </c>
    </row>
    <row r="6144" spans="1:16" x14ac:dyDescent="0.25">
      <c r="A6144" s="9" t="str">
        <f>IF(A6143="","",IF(B6143&lt;C6143,A6143,IF(A6143=MAX('entry data'!$B$8:$B$507),"",A6143+1)))</f>
        <v/>
      </c>
      <c r="B6144" s="9" t="str">
        <f t="shared" si="591"/>
        <v/>
      </c>
      <c r="C6144" s="9" t="str">
        <f>IF(ISERROR(VLOOKUP(A6144,'entry data'!B:G,6,0)),"",VLOOKUP(A6144,'entry data'!B:G,6,0))</f>
        <v/>
      </c>
      <c r="D6144" s="9" t="str">
        <f>IF(ISERROR(VLOOKUP(A6144,'entry data'!B:C,2,0)),"",VLOOKUP(A6144,'entry data'!B:C,2,0))</f>
        <v/>
      </c>
      <c r="E6144" s="9" t="str">
        <f>IF(ISERROR(VLOOKUP(A6144,'entry data'!B:E,4,0)),"",VLOOKUP(A6144,'entry data'!B:E,4,0))</f>
        <v/>
      </c>
      <c r="F6144" s="11" t="str">
        <f>IF(A6144="","",IF(ISERROR(VLOOKUP(A6144,'entry data'!B:F,5,0)),"",VLOOKUP(A6144,'entry data'!B:F,5,0)))</f>
        <v/>
      </c>
      <c r="G6144" s="12" t="str">
        <f>IF(A6144="","",IF(ISERROR(VLOOKUP(A6144,'entry data'!B:I,8,0)),"",VLOOKUP(A6144,'entry data'!B:I,7,0)))</f>
        <v/>
      </c>
      <c r="H6144" s="13" t="str">
        <f>IF(A6144="","",IF(B6144=1,VLOOKUP(A6144,'entry data'!B:D,3,0),I6143))</f>
        <v/>
      </c>
      <c r="I6144" s="14" t="str">
        <f>IF(A6144="","",IF(E6144="weekly",7,IF(E6144="fortnightly",14,IF(E6144="monthly",DATE(IF(MONTH(H6144)=12,YEAR(H6144)+1,YEAR(H6144)),VLOOKUP(MONTH(H6144),index!$D$2:$G$13,2,0),DAY(H6144)),
IF(E6144="quarterly",DATE(IF(MONTH(H6144)&gt;=10,YEAR(H6144)+1,YEAR(H6144)),VLOOKUP(MONTH(H6144),index!$D$2:$G$13,3,0),DAY(H6144)),
IF(E6144="halfyearly",DATE(IF(MONTH(H6144)&gt;=7,YEAR(H6144)+1,YEAR(H6144)),VLOOKUP(MONTH(H6144),index!$D$2:$G$13,4,0),DAY(H6144)),
DATE(YEAR(H6144)+1,MONTH(H6144),DAY(H6144)))))-H6144))+H6144)</f>
        <v/>
      </c>
      <c r="J6144" s="9" t="str">
        <f t="shared" si="592"/>
        <v/>
      </c>
      <c r="K6144" s="11" t="str">
        <f t="shared" si="593"/>
        <v/>
      </c>
      <c r="L6144" s="11" t="str">
        <f t="shared" si="594"/>
        <v/>
      </c>
      <c r="M6144" s="11" t="str">
        <f>IF(A6144="","",VLOOKUP(E6144,index!$A$1:$B$6,2,0)*K6144*G6144)</f>
        <v/>
      </c>
      <c r="N6144" s="11" t="str">
        <f>IF(A6144="","",-PMT(G6144*VLOOKUP(E6144,index!$A$1:$B$6,2,0),C6144,F6144,0,0))</f>
        <v/>
      </c>
      <c r="O6144" s="11" t="str">
        <f t="shared" si="595"/>
        <v/>
      </c>
      <c r="P6144" s="11" t="str">
        <f t="shared" si="590"/>
        <v/>
      </c>
    </row>
    <row r="6145" spans="1:16" x14ac:dyDescent="0.25">
      <c r="A6145" s="9" t="str">
        <f>IF(A6144="","",IF(B6144&lt;C6144,A6144,IF(A6144=MAX('entry data'!$B$8:$B$507),"",A6144+1)))</f>
        <v/>
      </c>
      <c r="B6145" s="9" t="str">
        <f t="shared" si="591"/>
        <v/>
      </c>
      <c r="C6145" s="9" t="str">
        <f>IF(ISERROR(VLOOKUP(A6145,'entry data'!B:G,6,0)),"",VLOOKUP(A6145,'entry data'!B:G,6,0))</f>
        <v/>
      </c>
      <c r="D6145" s="9" t="str">
        <f>IF(ISERROR(VLOOKUP(A6145,'entry data'!B:C,2,0)),"",VLOOKUP(A6145,'entry data'!B:C,2,0))</f>
        <v/>
      </c>
      <c r="E6145" s="9" t="str">
        <f>IF(ISERROR(VLOOKUP(A6145,'entry data'!B:E,4,0)),"",VLOOKUP(A6145,'entry data'!B:E,4,0))</f>
        <v/>
      </c>
      <c r="F6145" s="11" t="str">
        <f>IF(A6145="","",IF(ISERROR(VLOOKUP(A6145,'entry data'!B:F,5,0)),"",VLOOKUP(A6145,'entry data'!B:F,5,0)))</f>
        <v/>
      </c>
      <c r="G6145" s="12" t="str">
        <f>IF(A6145="","",IF(ISERROR(VLOOKUP(A6145,'entry data'!B:I,8,0)),"",VLOOKUP(A6145,'entry data'!B:I,7,0)))</f>
        <v/>
      </c>
      <c r="H6145" s="13" t="str">
        <f>IF(A6145="","",IF(B6145=1,VLOOKUP(A6145,'entry data'!B:D,3,0),I6144))</f>
        <v/>
      </c>
      <c r="I6145" s="14" t="str">
        <f>IF(A6145="","",IF(E6145="weekly",7,IF(E6145="fortnightly",14,IF(E6145="monthly",DATE(IF(MONTH(H6145)=12,YEAR(H6145)+1,YEAR(H6145)),VLOOKUP(MONTH(H6145),index!$D$2:$G$13,2,0),DAY(H6145)),
IF(E6145="quarterly",DATE(IF(MONTH(H6145)&gt;=10,YEAR(H6145)+1,YEAR(H6145)),VLOOKUP(MONTH(H6145),index!$D$2:$G$13,3,0),DAY(H6145)),
IF(E6145="halfyearly",DATE(IF(MONTH(H6145)&gt;=7,YEAR(H6145)+1,YEAR(H6145)),VLOOKUP(MONTH(H6145),index!$D$2:$G$13,4,0),DAY(H6145)),
DATE(YEAR(H6145)+1,MONTH(H6145),DAY(H6145)))))-H6145))+H6145)</f>
        <v/>
      </c>
      <c r="J6145" s="9" t="str">
        <f t="shared" si="592"/>
        <v/>
      </c>
      <c r="K6145" s="11" t="str">
        <f t="shared" si="593"/>
        <v/>
      </c>
      <c r="L6145" s="11" t="str">
        <f t="shared" si="594"/>
        <v/>
      </c>
      <c r="M6145" s="11" t="str">
        <f>IF(A6145="","",VLOOKUP(E6145,index!$A$1:$B$6,2,0)*K6145*G6145)</f>
        <v/>
      </c>
      <c r="N6145" s="11" t="str">
        <f>IF(A6145="","",-PMT(G6145*VLOOKUP(E6145,index!$A$1:$B$6,2,0),C6145,F6145,0,0))</f>
        <v/>
      </c>
      <c r="O6145" s="11" t="str">
        <f t="shared" si="595"/>
        <v/>
      </c>
      <c r="P6145" s="11" t="str">
        <f t="shared" si="590"/>
        <v/>
      </c>
    </row>
    <row r="6146" spans="1:16" x14ac:dyDescent="0.25">
      <c r="A6146" s="9" t="str">
        <f>IF(A6145="","",IF(B6145&lt;C6145,A6145,IF(A6145=MAX('entry data'!$B$8:$B$507),"",A6145+1)))</f>
        <v/>
      </c>
      <c r="B6146" s="9" t="str">
        <f t="shared" si="591"/>
        <v/>
      </c>
      <c r="C6146" s="9" t="str">
        <f>IF(ISERROR(VLOOKUP(A6146,'entry data'!B:G,6,0)),"",VLOOKUP(A6146,'entry data'!B:G,6,0))</f>
        <v/>
      </c>
      <c r="D6146" s="9" t="str">
        <f>IF(ISERROR(VLOOKUP(A6146,'entry data'!B:C,2,0)),"",VLOOKUP(A6146,'entry data'!B:C,2,0))</f>
        <v/>
      </c>
      <c r="E6146" s="9" t="str">
        <f>IF(ISERROR(VLOOKUP(A6146,'entry data'!B:E,4,0)),"",VLOOKUP(A6146,'entry data'!B:E,4,0))</f>
        <v/>
      </c>
      <c r="F6146" s="11" t="str">
        <f>IF(A6146="","",IF(ISERROR(VLOOKUP(A6146,'entry data'!B:F,5,0)),"",VLOOKUP(A6146,'entry data'!B:F,5,0)))</f>
        <v/>
      </c>
      <c r="G6146" s="12" t="str">
        <f>IF(A6146="","",IF(ISERROR(VLOOKUP(A6146,'entry data'!B:I,8,0)),"",VLOOKUP(A6146,'entry data'!B:I,7,0)))</f>
        <v/>
      </c>
      <c r="H6146" s="13" t="str">
        <f>IF(A6146="","",IF(B6146=1,VLOOKUP(A6146,'entry data'!B:D,3,0),I6145))</f>
        <v/>
      </c>
      <c r="I6146" s="14" t="str">
        <f>IF(A6146="","",IF(E6146="weekly",7,IF(E6146="fortnightly",14,IF(E6146="monthly",DATE(IF(MONTH(H6146)=12,YEAR(H6146)+1,YEAR(H6146)),VLOOKUP(MONTH(H6146),index!$D$2:$G$13,2,0),DAY(H6146)),
IF(E6146="quarterly",DATE(IF(MONTH(H6146)&gt;=10,YEAR(H6146)+1,YEAR(H6146)),VLOOKUP(MONTH(H6146),index!$D$2:$G$13,3,0),DAY(H6146)),
IF(E6146="halfyearly",DATE(IF(MONTH(H6146)&gt;=7,YEAR(H6146)+1,YEAR(H6146)),VLOOKUP(MONTH(H6146),index!$D$2:$G$13,4,0),DAY(H6146)),
DATE(YEAR(H6146)+1,MONTH(H6146),DAY(H6146)))))-H6146))+H6146)</f>
        <v/>
      </c>
      <c r="J6146" s="9" t="str">
        <f t="shared" si="592"/>
        <v/>
      </c>
      <c r="K6146" s="11" t="str">
        <f t="shared" si="593"/>
        <v/>
      </c>
      <c r="L6146" s="11" t="str">
        <f t="shared" si="594"/>
        <v/>
      </c>
      <c r="M6146" s="11" t="str">
        <f>IF(A6146="","",VLOOKUP(E6146,index!$A$1:$B$6,2,0)*K6146*G6146)</f>
        <v/>
      </c>
      <c r="N6146" s="11" t="str">
        <f>IF(A6146="","",-PMT(G6146*VLOOKUP(E6146,index!$A$1:$B$6,2,0),C6146,F6146,0,0))</f>
        <v/>
      </c>
      <c r="O6146" s="11" t="str">
        <f t="shared" si="595"/>
        <v/>
      </c>
      <c r="P6146" s="11" t="str">
        <f t="shared" si="590"/>
        <v/>
      </c>
    </row>
    <row r="6147" spans="1:16" x14ac:dyDescent="0.25">
      <c r="A6147" s="9" t="str">
        <f>IF(A6146="","",IF(B6146&lt;C6146,A6146,IF(A6146=MAX('entry data'!$B$8:$B$507),"",A6146+1)))</f>
        <v/>
      </c>
      <c r="B6147" s="9" t="str">
        <f t="shared" si="591"/>
        <v/>
      </c>
      <c r="C6147" s="9" t="str">
        <f>IF(ISERROR(VLOOKUP(A6147,'entry data'!B:G,6,0)),"",VLOOKUP(A6147,'entry data'!B:G,6,0))</f>
        <v/>
      </c>
      <c r="D6147" s="9" t="str">
        <f>IF(ISERROR(VLOOKUP(A6147,'entry data'!B:C,2,0)),"",VLOOKUP(A6147,'entry data'!B:C,2,0))</f>
        <v/>
      </c>
      <c r="E6147" s="9" t="str">
        <f>IF(ISERROR(VLOOKUP(A6147,'entry data'!B:E,4,0)),"",VLOOKUP(A6147,'entry data'!B:E,4,0))</f>
        <v/>
      </c>
      <c r="F6147" s="11" t="str">
        <f>IF(A6147="","",IF(ISERROR(VLOOKUP(A6147,'entry data'!B:F,5,0)),"",VLOOKUP(A6147,'entry data'!B:F,5,0)))</f>
        <v/>
      </c>
      <c r="G6147" s="12" t="str">
        <f>IF(A6147="","",IF(ISERROR(VLOOKUP(A6147,'entry data'!B:I,8,0)),"",VLOOKUP(A6147,'entry data'!B:I,7,0)))</f>
        <v/>
      </c>
      <c r="H6147" s="13" t="str">
        <f>IF(A6147="","",IF(B6147=1,VLOOKUP(A6147,'entry data'!B:D,3,0),I6146))</f>
        <v/>
      </c>
      <c r="I6147" s="14" t="str">
        <f>IF(A6147="","",IF(E6147="weekly",7,IF(E6147="fortnightly",14,IF(E6147="monthly",DATE(IF(MONTH(H6147)=12,YEAR(H6147)+1,YEAR(H6147)),VLOOKUP(MONTH(H6147),index!$D$2:$G$13,2,0),DAY(H6147)),
IF(E6147="quarterly",DATE(IF(MONTH(H6147)&gt;=10,YEAR(H6147)+1,YEAR(H6147)),VLOOKUP(MONTH(H6147),index!$D$2:$G$13,3,0),DAY(H6147)),
IF(E6147="halfyearly",DATE(IF(MONTH(H6147)&gt;=7,YEAR(H6147)+1,YEAR(H6147)),VLOOKUP(MONTH(H6147),index!$D$2:$G$13,4,0),DAY(H6147)),
DATE(YEAR(H6147)+1,MONTH(H6147),DAY(H6147)))))-H6147))+H6147)</f>
        <v/>
      </c>
      <c r="J6147" s="9" t="str">
        <f t="shared" si="592"/>
        <v/>
      </c>
      <c r="K6147" s="11" t="str">
        <f t="shared" si="593"/>
        <v/>
      </c>
      <c r="L6147" s="11" t="str">
        <f t="shared" si="594"/>
        <v/>
      </c>
      <c r="M6147" s="11" t="str">
        <f>IF(A6147="","",VLOOKUP(E6147,index!$A$1:$B$6,2,0)*K6147*G6147)</f>
        <v/>
      </c>
      <c r="N6147" s="11" t="str">
        <f>IF(A6147="","",-PMT(G6147*VLOOKUP(E6147,index!$A$1:$B$6,2,0),C6147,F6147,0,0))</f>
        <v/>
      </c>
      <c r="O6147" s="11" t="str">
        <f t="shared" si="595"/>
        <v/>
      </c>
      <c r="P6147" s="11" t="str">
        <f t="shared" ref="P6147:P6210" si="596">IF(A6147="","",IF(J6147&lt;&gt;J6148,O6147,0))</f>
        <v/>
      </c>
    </row>
    <row r="6148" spans="1:16" x14ac:dyDescent="0.25">
      <c r="A6148" s="9" t="str">
        <f>IF(A6147="","",IF(B6147&lt;C6147,A6147,IF(A6147=MAX('entry data'!$B$8:$B$507),"",A6147+1)))</f>
        <v/>
      </c>
      <c r="B6148" s="9" t="str">
        <f t="shared" si="591"/>
        <v/>
      </c>
      <c r="C6148" s="9" t="str">
        <f>IF(ISERROR(VLOOKUP(A6148,'entry data'!B:G,6,0)),"",VLOOKUP(A6148,'entry data'!B:G,6,0))</f>
        <v/>
      </c>
      <c r="D6148" s="9" t="str">
        <f>IF(ISERROR(VLOOKUP(A6148,'entry data'!B:C,2,0)),"",VLOOKUP(A6148,'entry data'!B:C,2,0))</f>
        <v/>
      </c>
      <c r="E6148" s="9" t="str">
        <f>IF(ISERROR(VLOOKUP(A6148,'entry data'!B:E,4,0)),"",VLOOKUP(A6148,'entry data'!B:E,4,0))</f>
        <v/>
      </c>
      <c r="F6148" s="11" t="str">
        <f>IF(A6148="","",IF(ISERROR(VLOOKUP(A6148,'entry data'!B:F,5,0)),"",VLOOKUP(A6148,'entry data'!B:F,5,0)))</f>
        <v/>
      </c>
      <c r="G6148" s="12" t="str">
        <f>IF(A6148="","",IF(ISERROR(VLOOKUP(A6148,'entry data'!B:I,8,0)),"",VLOOKUP(A6148,'entry data'!B:I,7,0)))</f>
        <v/>
      </c>
      <c r="H6148" s="13" t="str">
        <f>IF(A6148="","",IF(B6148=1,VLOOKUP(A6148,'entry data'!B:D,3,0),I6147))</f>
        <v/>
      </c>
      <c r="I6148" s="14" t="str">
        <f>IF(A6148="","",IF(E6148="weekly",7,IF(E6148="fortnightly",14,IF(E6148="monthly",DATE(IF(MONTH(H6148)=12,YEAR(H6148)+1,YEAR(H6148)),VLOOKUP(MONTH(H6148),index!$D$2:$G$13,2,0),DAY(H6148)),
IF(E6148="quarterly",DATE(IF(MONTH(H6148)&gt;=10,YEAR(H6148)+1,YEAR(H6148)),VLOOKUP(MONTH(H6148),index!$D$2:$G$13,3,0),DAY(H6148)),
IF(E6148="halfyearly",DATE(IF(MONTH(H6148)&gt;=7,YEAR(H6148)+1,YEAR(H6148)),VLOOKUP(MONTH(H6148),index!$D$2:$G$13,4,0),DAY(H6148)),
DATE(YEAR(H6148)+1,MONTH(H6148),DAY(H6148)))))-H6148))+H6148)</f>
        <v/>
      </c>
      <c r="J6148" s="9" t="str">
        <f t="shared" si="592"/>
        <v/>
      </c>
      <c r="K6148" s="11" t="str">
        <f t="shared" si="593"/>
        <v/>
      </c>
      <c r="L6148" s="11" t="str">
        <f t="shared" si="594"/>
        <v/>
      </c>
      <c r="M6148" s="11" t="str">
        <f>IF(A6148="","",VLOOKUP(E6148,index!$A$1:$B$6,2,0)*K6148*G6148)</f>
        <v/>
      </c>
      <c r="N6148" s="11" t="str">
        <f>IF(A6148="","",-PMT(G6148*VLOOKUP(E6148,index!$A$1:$B$6,2,0),C6148,F6148,0,0))</f>
        <v/>
      </c>
      <c r="O6148" s="11" t="str">
        <f t="shared" si="595"/>
        <v/>
      </c>
      <c r="P6148" s="11" t="str">
        <f t="shared" si="596"/>
        <v/>
      </c>
    </row>
    <row r="6149" spans="1:16" x14ac:dyDescent="0.25">
      <c r="A6149" s="9" t="str">
        <f>IF(A6148="","",IF(B6148&lt;C6148,A6148,IF(A6148=MAX('entry data'!$B$8:$B$507),"",A6148+1)))</f>
        <v/>
      </c>
      <c r="B6149" s="9" t="str">
        <f t="shared" si="591"/>
        <v/>
      </c>
      <c r="C6149" s="9" t="str">
        <f>IF(ISERROR(VLOOKUP(A6149,'entry data'!B:G,6,0)),"",VLOOKUP(A6149,'entry data'!B:G,6,0))</f>
        <v/>
      </c>
      <c r="D6149" s="9" t="str">
        <f>IF(ISERROR(VLOOKUP(A6149,'entry data'!B:C,2,0)),"",VLOOKUP(A6149,'entry data'!B:C,2,0))</f>
        <v/>
      </c>
      <c r="E6149" s="9" t="str">
        <f>IF(ISERROR(VLOOKUP(A6149,'entry data'!B:E,4,0)),"",VLOOKUP(A6149,'entry data'!B:E,4,0))</f>
        <v/>
      </c>
      <c r="F6149" s="11" t="str">
        <f>IF(A6149="","",IF(ISERROR(VLOOKUP(A6149,'entry data'!B:F,5,0)),"",VLOOKUP(A6149,'entry data'!B:F,5,0)))</f>
        <v/>
      </c>
      <c r="G6149" s="12" t="str">
        <f>IF(A6149="","",IF(ISERROR(VLOOKUP(A6149,'entry data'!B:I,8,0)),"",VLOOKUP(A6149,'entry data'!B:I,7,0)))</f>
        <v/>
      </c>
      <c r="H6149" s="13" t="str">
        <f>IF(A6149="","",IF(B6149=1,VLOOKUP(A6149,'entry data'!B:D,3,0),I6148))</f>
        <v/>
      </c>
      <c r="I6149" s="14" t="str">
        <f>IF(A6149="","",IF(E6149="weekly",7,IF(E6149="fortnightly",14,IF(E6149="monthly",DATE(IF(MONTH(H6149)=12,YEAR(H6149)+1,YEAR(H6149)),VLOOKUP(MONTH(H6149),index!$D$2:$G$13,2,0),DAY(H6149)),
IF(E6149="quarterly",DATE(IF(MONTH(H6149)&gt;=10,YEAR(H6149)+1,YEAR(H6149)),VLOOKUP(MONTH(H6149),index!$D$2:$G$13,3,0),DAY(H6149)),
IF(E6149="halfyearly",DATE(IF(MONTH(H6149)&gt;=7,YEAR(H6149)+1,YEAR(H6149)),VLOOKUP(MONTH(H6149),index!$D$2:$G$13,4,0),DAY(H6149)),
DATE(YEAR(H6149)+1,MONTH(H6149),DAY(H6149)))))-H6149))+H6149)</f>
        <v/>
      </c>
      <c r="J6149" s="9" t="str">
        <f t="shared" si="592"/>
        <v/>
      </c>
      <c r="K6149" s="11" t="str">
        <f t="shared" si="593"/>
        <v/>
      </c>
      <c r="L6149" s="11" t="str">
        <f t="shared" si="594"/>
        <v/>
      </c>
      <c r="M6149" s="11" t="str">
        <f>IF(A6149="","",VLOOKUP(E6149,index!$A$1:$B$6,2,0)*K6149*G6149)</f>
        <v/>
      </c>
      <c r="N6149" s="11" t="str">
        <f>IF(A6149="","",-PMT(G6149*VLOOKUP(E6149,index!$A$1:$B$6,2,0),C6149,F6149,0,0))</f>
        <v/>
      </c>
      <c r="O6149" s="11" t="str">
        <f t="shared" si="595"/>
        <v/>
      </c>
      <c r="P6149" s="11" t="str">
        <f t="shared" si="596"/>
        <v/>
      </c>
    </row>
    <row r="6150" spans="1:16" x14ac:dyDescent="0.25">
      <c r="A6150" s="9" t="str">
        <f>IF(A6149="","",IF(B6149&lt;C6149,A6149,IF(A6149=MAX('entry data'!$B$8:$B$507),"",A6149+1)))</f>
        <v/>
      </c>
      <c r="B6150" s="9" t="str">
        <f t="shared" si="591"/>
        <v/>
      </c>
      <c r="C6150" s="9" t="str">
        <f>IF(ISERROR(VLOOKUP(A6150,'entry data'!B:G,6,0)),"",VLOOKUP(A6150,'entry data'!B:G,6,0))</f>
        <v/>
      </c>
      <c r="D6150" s="9" t="str">
        <f>IF(ISERROR(VLOOKUP(A6150,'entry data'!B:C,2,0)),"",VLOOKUP(A6150,'entry data'!B:C,2,0))</f>
        <v/>
      </c>
      <c r="E6150" s="9" t="str">
        <f>IF(ISERROR(VLOOKUP(A6150,'entry data'!B:E,4,0)),"",VLOOKUP(A6150,'entry data'!B:E,4,0))</f>
        <v/>
      </c>
      <c r="F6150" s="11" t="str">
        <f>IF(A6150="","",IF(ISERROR(VLOOKUP(A6150,'entry data'!B:F,5,0)),"",VLOOKUP(A6150,'entry data'!B:F,5,0)))</f>
        <v/>
      </c>
      <c r="G6150" s="12" t="str">
        <f>IF(A6150="","",IF(ISERROR(VLOOKUP(A6150,'entry data'!B:I,8,0)),"",VLOOKUP(A6150,'entry data'!B:I,7,0)))</f>
        <v/>
      </c>
      <c r="H6150" s="13" t="str">
        <f>IF(A6150="","",IF(B6150=1,VLOOKUP(A6150,'entry data'!B:D,3,0),I6149))</f>
        <v/>
      </c>
      <c r="I6150" s="14" t="str">
        <f>IF(A6150="","",IF(E6150="weekly",7,IF(E6150="fortnightly",14,IF(E6150="monthly",DATE(IF(MONTH(H6150)=12,YEAR(H6150)+1,YEAR(H6150)),VLOOKUP(MONTH(H6150),index!$D$2:$G$13,2,0),DAY(H6150)),
IF(E6150="quarterly",DATE(IF(MONTH(H6150)&gt;=10,YEAR(H6150)+1,YEAR(H6150)),VLOOKUP(MONTH(H6150),index!$D$2:$G$13,3,0),DAY(H6150)),
IF(E6150="halfyearly",DATE(IF(MONTH(H6150)&gt;=7,YEAR(H6150)+1,YEAR(H6150)),VLOOKUP(MONTH(H6150),index!$D$2:$G$13,4,0),DAY(H6150)),
DATE(YEAR(H6150)+1,MONTH(H6150),DAY(H6150)))))-H6150))+H6150)</f>
        <v/>
      </c>
      <c r="J6150" s="9" t="str">
        <f t="shared" si="592"/>
        <v/>
      </c>
      <c r="K6150" s="11" t="str">
        <f t="shared" si="593"/>
        <v/>
      </c>
      <c r="L6150" s="11" t="str">
        <f t="shared" si="594"/>
        <v/>
      </c>
      <c r="M6150" s="11" t="str">
        <f>IF(A6150="","",VLOOKUP(E6150,index!$A$1:$B$6,2,0)*K6150*G6150)</f>
        <v/>
      </c>
      <c r="N6150" s="11" t="str">
        <f>IF(A6150="","",-PMT(G6150*VLOOKUP(E6150,index!$A$1:$B$6,2,0),C6150,F6150,0,0))</f>
        <v/>
      </c>
      <c r="O6150" s="11" t="str">
        <f t="shared" si="595"/>
        <v/>
      </c>
      <c r="P6150" s="11" t="str">
        <f t="shared" si="596"/>
        <v/>
      </c>
    </row>
    <row r="6151" spans="1:16" x14ac:dyDescent="0.25">
      <c r="A6151" s="9" t="str">
        <f>IF(A6150="","",IF(B6150&lt;C6150,A6150,IF(A6150=MAX('entry data'!$B$8:$B$507),"",A6150+1)))</f>
        <v/>
      </c>
      <c r="B6151" s="9" t="str">
        <f t="shared" si="591"/>
        <v/>
      </c>
      <c r="C6151" s="9" t="str">
        <f>IF(ISERROR(VLOOKUP(A6151,'entry data'!B:G,6,0)),"",VLOOKUP(A6151,'entry data'!B:G,6,0))</f>
        <v/>
      </c>
      <c r="D6151" s="9" t="str">
        <f>IF(ISERROR(VLOOKUP(A6151,'entry data'!B:C,2,0)),"",VLOOKUP(A6151,'entry data'!B:C,2,0))</f>
        <v/>
      </c>
      <c r="E6151" s="9" t="str">
        <f>IF(ISERROR(VLOOKUP(A6151,'entry data'!B:E,4,0)),"",VLOOKUP(A6151,'entry data'!B:E,4,0))</f>
        <v/>
      </c>
      <c r="F6151" s="11" t="str">
        <f>IF(A6151="","",IF(ISERROR(VLOOKUP(A6151,'entry data'!B:F,5,0)),"",VLOOKUP(A6151,'entry data'!B:F,5,0)))</f>
        <v/>
      </c>
      <c r="G6151" s="12" t="str">
        <f>IF(A6151="","",IF(ISERROR(VLOOKUP(A6151,'entry data'!B:I,8,0)),"",VLOOKUP(A6151,'entry data'!B:I,7,0)))</f>
        <v/>
      </c>
      <c r="H6151" s="13" t="str">
        <f>IF(A6151="","",IF(B6151=1,VLOOKUP(A6151,'entry data'!B:D,3,0),I6150))</f>
        <v/>
      </c>
      <c r="I6151" s="14" t="str">
        <f>IF(A6151="","",IF(E6151="weekly",7,IF(E6151="fortnightly",14,IF(E6151="monthly",DATE(IF(MONTH(H6151)=12,YEAR(H6151)+1,YEAR(H6151)),VLOOKUP(MONTH(H6151),index!$D$2:$G$13,2,0),DAY(H6151)),
IF(E6151="quarterly",DATE(IF(MONTH(H6151)&gt;=10,YEAR(H6151)+1,YEAR(H6151)),VLOOKUP(MONTH(H6151),index!$D$2:$G$13,3,0),DAY(H6151)),
IF(E6151="halfyearly",DATE(IF(MONTH(H6151)&gt;=7,YEAR(H6151)+1,YEAR(H6151)),VLOOKUP(MONTH(H6151),index!$D$2:$G$13,4,0),DAY(H6151)),
DATE(YEAR(H6151)+1,MONTH(H6151),DAY(H6151)))))-H6151))+H6151)</f>
        <v/>
      </c>
      <c r="J6151" s="9" t="str">
        <f t="shared" si="592"/>
        <v/>
      </c>
      <c r="K6151" s="11" t="str">
        <f t="shared" si="593"/>
        <v/>
      </c>
      <c r="L6151" s="11" t="str">
        <f t="shared" si="594"/>
        <v/>
      </c>
      <c r="M6151" s="11" t="str">
        <f>IF(A6151="","",VLOOKUP(E6151,index!$A$1:$B$6,2,0)*K6151*G6151)</f>
        <v/>
      </c>
      <c r="N6151" s="11" t="str">
        <f>IF(A6151="","",-PMT(G6151*VLOOKUP(E6151,index!$A$1:$B$6,2,0),C6151,F6151,0,0))</f>
        <v/>
      </c>
      <c r="O6151" s="11" t="str">
        <f t="shared" si="595"/>
        <v/>
      </c>
      <c r="P6151" s="11" t="str">
        <f t="shared" si="596"/>
        <v/>
      </c>
    </row>
    <row r="6152" spans="1:16" x14ac:dyDescent="0.25">
      <c r="A6152" s="9" t="str">
        <f>IF(A6151="","",IF(B6151&lt;C6151,A6151,IF(A6151=MAX('entry data'!$B$8:$B$507),"",A6151+1)))</f>
        <v/>
      </c>
      <c r="B6152" s="9" t="str">
        <f t="shared" si="591"/>
        <v/>
      </c>
      <c r="C6152" s="9" t="str">
        <f>IF(ISERROR(VLOOKUP(A6152,'entry data'!B:G,6,0)),"",VLOOKUP(A6152,'entry data'!B:G,6,0))</f>
        <v/>
      </c>
      <c r="D6152" s="9" t="str">
        <f>IF(ISERROR(VLOOKUP(A6152,'entry data'!B:C,2,0)),"",VLOOKUP(A6152,'entry data'!B:C,2,0))</f>
        <v/>
      </c>
      <c r="E6152" s="9" t="str">
        <f>IF(ISERROR(VLOOKUP(A6152,'entry data'!B:E,4,0)),"",VLOOKUP(A6152,'entry data'!B:E,4,0))</f>
        <v/>
      </c>
      <c r="F6152" s="11" t="str">
        <f>IF(A6152="","",IF(ISERROR(VLOOKUP(A6152,'entry data'!B:F,5,0)),"",VLOOKUP(A6152,'entry data'!B:F,5,0)))</f>
        <v/>
      </c>
      <c r="G6152" s="12" t="str">
        <f>IF(A6152="","",IF(ISERROR(VLOOKUP(A6152,'entry data'!B:I,8,0)),"",VLOOKUP(A6152,'entry data'!B:I,7,0)))</f>
        <v/>
      </c>
      <c r="H6152" s="13" t="str">
        <f>IF(A6152="","",IF(B6152=1,VLOOKUP(A6152,'entry data'!B:D,3,0),I6151))</f>
        <v/>
      </c>
      <c r="I6152" s="14" t="str">
        <f>IF(A6152="","",IF(E6152="weekly",7,IF(E6152="fortnightly",14,IF(E6152="monthly",DATE(IF(MONTH(H6152)=12,YEAR(H6152)+1,YEAR(H6152)),VLOOKUP(MONTH(H6152),index!$D$2:$G$13,2,0),DAY(H6152)),
IF(E6152="quarterly",DATE(IF(MONTH(H6152)&gt;=10,YEAR(H6152)+1,YEAR(H6152)),VLOOKUP(MONTH(H6152),index!$D$2:$G$13,3,0),DAY(H6152)),
IF(E6152="halfyearly",DATE(IF(MONTH(H6152)&gt;=7,YEAR(H6152)+1,YEAR(H6152)),VLOOKUP(MONTH(H6152),index!$D$2:$G$13,4,0),DAY(H6152)),
DATE(YEAR(H6152)+1,MONTH(H6152),DAY(H6152)))))-H6152))+H6152)</f>
        <v/>
      </c>
      <c r="J6152" s="9" t="str">
        <f t="shared" si="592"/>
        <v/>
      </c>
      <c r="K6152" s="11" t="str">
        <f t="shared" si="593"/>
        <v/>
      </c>
      <c r="L6152" s="11" t="str">
        <f t="shared" si="594"/>
        <v/>
      </c>
      <c r="M6152" s="11" t="str">
        <f>IF(A6152="","",VLOOKUP(E6152,index!$A$1:$B$6,2,0)*K6152*G6152)</f>
        <v/>
      </c>
      <c r="N6152" s="11" t="str">
        <f>IF(A6152="","",-PMT(G6152*VLOOKUP(E6152,index!$A$1:$B$6,2,0),C6152,F6152,0,0))</f>
        <v/>
      </c>
      <c r="O6152" s="11" t="str">
        <f t="shared" si="595"/>
        <v/>
      </c>
      <c r="P6152" s="11" t="str">
        <f t="shared" si="596"/>
        <v/>
      </c>
    </row>
    <row r="6153" spans="1:16" x14ac:dyDescent="0.25">
      <c r="A6153" s="9" t="str">
        <f>IF(A6152="","",IF(B6152&lt;C6152,A6152,IF(A6152=MAX('entry data'!$B$8:$B$507),"",A6152+1)))</f>
        <v/>
      </c>
      <c r="B6153" s="9" t="str">
        <f t="shared" si="591"/>
        <v/>
      </c>
      <c r="C6153" s="9" t="str">
        <f>IF(ISERROR(VLOOKUP(A6153,'entry data'!B:G,6,0)),"",VLOOKUP(A6153,'entry data'!B:G,6,0))</f>
        <v/>
      </c>
      <c r="D6153" s="9" t="str">
        <f>IF(ISERROR(VLOOKUP(A6153,'entry data'!B:C,2,0)),"",VLOOKUP(A6153,'entry data'!B:C,2,0))</f>
        <v/>
      </c>
      <c r="E6153" s="9" t="str">
        <f>IF(ISERROR(VLOOKUP(A6153,'entry data'!B:E,4,0)),"",VLOOKUP(A6153,'entry data'!B:E,4,0))</f>
        <v/>
      </c>
      <c r="F6153" s="11" t="str">
        <f>IF(A6153="","",IF(ISERROR(VLOOKUP(A6153,'entry data'!B:F,5,0)),"",VLOOKUP(A6153,'entry data'!B:F,5,0)))</f>
        <v/>
      </c>
      <c r="G6153" s="12" t="str">
        <f>IF(A6153="","",IF(ISERROR(VLOOKUP(A6153,'entry data'!B:I,8,0)),"",VLOOKUP(A6153,'entry data'!B:I,7,0)))</f>
        <v/>
      </c>
      <c r="H6153" s="13" t="str">
        <f>IF(A6153="","",IF(B6153=1,VLOOKUP(A6153,'entry data'!B:D,3,0),I6152))</f>
        <v/>
      </c>
      <c r="I6153" s="14" t="str">
        <f>IF(A6153="","",IF(E6153="weekly",7,IF(E6153="fortnightly",14,IF(E6153="monthly",DATE(IF(MONTH(H6153)=12,YEAR(H6153)+1,YEAR(H6153)),VLOOKUP(MONTH(H6153),index!$D$2:$G$13,2,0),DAY(H6153)),
IF(E6153="quarterly",DATE(IF(MONTH(H6153)&gt;=10,YEAR(H6153)+1,YEAR(H6153)),VLOOKUP(MONTH(H6153),index!$D$2:$G$13,3,0),DAY(H6153)),
IF(E6153="halfyearly",DATE(IF(MONTH(H6153)&gt;=7,YEAR(H6153)+1,YEAR(H6153)),VLOOKUP(MONTH(H6153),index!$D$2:$G$13,4,0),DAY(H6153)),
DATE(YEAR(H6153)+1,MONTH(H6153),DAY(H6153)))))-H6153))+H6153)</f>
        <v/>
      </c>
      <c r="J6153" s="9" t="str">
        <f t="shared" si="592"/>
        <v/>
      </c>
      <c r="K6153" s="11" t="str">
        <f t="shared" si="593"/>
        <v/>
      </c>
      <c r="L6153" s="11" t="str">
        <f t="shared" si="594"/>
        <v/>
      </c>
      <c r="M6153" s="11" t="str">
        <f>IF(A6153="","",VLOOKUP(E6153,index!$A$1:$B$6,2,0)*K6153*G6153)</f>
        <v/>
      </c>
      <c r="N6153" s="11" t="str">
        <f>IF(A6153="","",-PMT(G6153*VLOOKUP(E6153,index!$A$1:$B$6,2,0),C6153,F6153,0,0))</f>
        <v/>
      </c>
      <c r="O6153" s="11" t="str">
        <f t="shared" si="595"/>
        <v/>
      </c>
      <c r="P6153" s="11" t="str">
        <f t="shared" si="596"/>
        <v/>
      </c>
    </row>
    <row r="6154" spans="1:16" x14ac:dyDescent="0.25">
      <c r="A6154" s="9" t="str">
        <f>IF(A6153="","",IF(B6153&lt;C6153,A6153,IF(A6153=MAX('entry data'!$B$8:$B$507),"",A6153+1)))</f>
        <v/>
      </c>
      <c r="B6154" s="9" t="str">
        <f t="shared" si="591"/>
        <v/>
      </c>
      <c r="C6154" s="9" t="str">
        <f>IF(ISERROR(VLOOKUP(A6154,'entry data'!B:G,6,0)),"",VLOOKUP(A6154,'entry data'!B:G,6,0))</f>
        <v/>
      </c>
      <c r="D6154" s="9" t="str">
        <f>IF(ISERROR(VLOOKUP(A6154,'entry data'!B:C,2,0)),"",VLOOKUP(A6154,'entry data'!B:C,2,0))</f>
        <v/>
      </c>
      <c r="E6154" s="9" t="str">
        <f>IF(ISERROR(VLOOKUP(A6154,'entry data'!B:E,4,0)),"",VLOOKUP(A6154,'entry data'!B:E,4,0))</f>
        <v/>
      </c>
      <c r="F6154" s="11" t="str">
        <f>IF(A6154="","",IF(ISERROR(VLOOKUP(A6154,'entry data'!B:F,5,0)),"",VLOOKUP(A6154,'entry data'!B:F,5,0)))</f>
        <v/>
      </c>
      <c r="G6154" s="12" t="str">
        <f>IF(A6154="","",IF(ISERROR(VLOOKUP(A6154,'entry data'!B:I,8,0)),"",VLOOKUP(A6154,'entry data'!B:I,7,0)))</f>
        <v/>
      </c>
      <c r="H6154" s="13" t="str">
        <f>IF(A6154="","",IF(B6154=1,VLOOKUP(A6154,'entry data'!B:D,3,0),I6153))</f>
        <v/>
      </c>
      <c r="I6154" s="14" t="str">
        <f>IF(A6154="","",IF(E6154="weekly",7,IF(E6154="fortnightly",14,IF(E6154="monthly",DATE(IF(MONTH(H6154)=12,YEAR(H6154)+1,YEAR(H6154)),VLOOKUP(MONTH(H6154),index!$D$2:$G$13,2,0),DAY(H6154)),
IF(E6154="quarterly",DATE(IF(MONTH(H6154)&gt;=10,YEAR(H6154)+1,YEAR(H6154)),VLOOKUP(MONTH(H6154),index!$D$2:$G$13,3,0),DAY(H6154)),
IF(E6154="halfyearly",DATE(IF(MONTH(H6154)&gt;=7,YEAR(H6154)+1,YEAR(H6154)),VLOOKUP(MONTH(H6154),index!$D$2:$G$13,4,0),DAY(H6154)),
DATE(YEAR(H6154)+1,MONTH(H6154),DAY(H6154)))))-H6154))+H6154)</f>
        <v/>
      </c>
      <c r="J6154" s="9" t="str">
        <f t="shared" si="592"/>
        <v/>
      </c>
      <c r="K6154" s="11" t="str">
        <f t="shared" si="593"/>
        <v/>
      </c>
      <c r="L6154" s="11" t="str">
        <f t="shared" si="594"/>
        <v/>
      </c>
      <c r="M6154" s="11" t="str">
        <f>IF(A6154="","",VLOOKUP(E6154,index!$A$1:$B$6,2,0)*K6154*G6154)</f>
        <v/>
      </c>
      <c r="N6154" s="11" t="str">
        <f>IF(A6154="","",-PMT(G6154*VLOOKUP(E6154,index!$A$1:$B$6,2,0),C6154,F6154,0,0))</f>
        <v/>
      </c>
      <c r="O6154" s="11" t="str">
        <f t="shared" si="595"/>
        <v/>
      </c>
      <c r="P6154" s="11" t="str">
        <f t="shared" si="596"/>
        <v/>
      </c>
    </row>
    <row r="6155" spans="1:16" x14ac:dyDescent="0.25">
      <c r="A6155" s="9" t="str">
        <f>IF(A6154="","",IF(B6154&lt;C6154,A6154,IF(A6154=MAX('entry data'!$B$8:$B$507),"",A6154+1)))</f>
        <v/>
      </c>
      <c r="B6155" s="9" t="str">
        <f t="shared" si="591"/>
        <v/>
      </c>
      <c r="C6155" s="9" t="str">
        <f>IF(ISERROR(VLOOKUP(A6155,'entry data'!B:G,6,0)),"",VLOOKUP(A6155,'entry data'!B:G,6,0))</f>
        <v/>
      </c>
      <c r="D6155" s="9" t="str">
        <f>IF(ISERROR(VLOOKUP(A6155,'entry data'!B:C,2,0)),"",VLOOKUP(A6155,'entry data'!B:C,2,0))</f>
        <v/>
      </c>
      <c r="E6155" s="9" t="str">
        <f>IF(ISERROR(VLOOKUP(A6155,'entry data'!B:E,4,0)),"",VLOOKUP(A6155,'entry data'!B:E,4,0))</f>
        <v/>
      </c>
      <c r="F6155" s="11" t="str">
        <f>IF(A6155="","",IF(ISERROR(VLOOKUP(A6155,'entry data'!B:F,5,0)),"",VLOOKUP(A6155,'entry data'!B:F,5,0)))</f>
        <v/>
      </c>
      <c r="G6155" s="12" t="str">
        <f>IF(A6155="","",IF(ISERROR(VLOOKUP(A6155,'entry data'!B:I,8,0)),"",VLOOKUP(A6155,'entry data'!B:I,7,0)))</f>
        <v/>
      </c>
      <c r="H6155" s="13" t="str">
        <f>IF(A6155="","",IF(B6155=1,VLOOKUP(A6155,'entry data'!B:D,3,0),I6154))</f>
        <v/>
      </c>
      <c r="I6155" s="14" t="str">
        <f>IF(A6155="","",IF(E6155="weekly",7,IF(E6155="fortnightly",14,IF(E6155="monthly",DATE(IF(MONTH(H6155)=12,YEAR(H6155)+1,YEAR(H6155)),VLOOKUP(MONTH(H6155),index!$D$2:$G$13,2,0),DAY(H6155)),
IF(E6155="quarterly",DATE(IF(MONTH(H6155)&gt;=10,YEAR(H6155)+1,YEAR(H6155)),VLOOKUP(MONTH(H6155),index!$D$2:$G$13,3,0),DAY(H6155)),
IF(E6155="halfyearly",DATE(IF(MONTH(H6155)&gt;=7,YEAR(H6155)+1,YEAR(H6155)),VLOOKUP(MONTH(H6155),index!$D$2:$G$13,4,0),DAY(H6155)),
DATE(YEAR(H6155)+1,MONTH(H6155),DAY(H6155)))))-H6155))+H6155)</f>
        <v/>
      </c>
      <c r="J6155" s="9" t="str">
        <f t="shared" si="592"/>
        <v/>
      </c>
      <c r="K6155" s="11" t="str">
        <f t="shared" si="593"/>
        <v/>
      </c>
      <c r="L6155" s="11" t="str">
        <f t="shared" si="594"/>
        <v/>
      </c>
      <c r="M6155" s="11" t="str">
        <f>IF(A6155="","",VLOOKUP(E6155,index!$A$1:$B$6,2,0)*K6155*G6155)</f>
        <v/>
      </c>
      <c r="N6155" s="11" t="str">
        <f>IF(A6155="","",-PMT(G6155*VLOOKUP(E6155,index!$A$1:$B$6,2,0),C6155,F6155,0,0))</f>
        <v/>
      </c>
      <c r="O6155" s="11" t="str">
        <f t="shared" si="595"/>
        <v/>
      </c>
      <c r="P6155" s="11" t="str">
        <f t="shared" si="596"/>
        <v/>
      </c>
    </row>
    <row r="6156" spans="1:16" x14ac:dyDescent="0.25">
      <c r="A6156" s="9" t="str">
        <f>IF(A6155="","",IF(B6155&lt;C6155,A6155,IF(A6155=MAX('entry data'!$B$8:$B$507),"",A6155+1)))</f>
        <v/>
      </c>
      <c r="B6156" s="9" t="str">
        <f t="shared" si="591"/>
        <v/>
      </c>
      <c r="C6156" s="9" t="str">
        <f>IF(ISERROR(VLOOKUP(A6156,'entry data'!B:G,6,0)),"",VLOOKUP(A6156,'entry data'!B:G,6,0))</f>
        <v/>
      </c>
      <c r="D6156" s="9" t="str">
        <f>IF(ISERROR(VLOOKUP(A6156,'entry data'!B:C,2,0)),"",VLOOKUP(A6156,'entry data'!B:C,2,0))</f>
        <v/>
      </c>
      <c r="E6156" s="9" t="str">
        <f>IF(ISERROR(VLOOKUP(A6156,'entry data'!B:E,4,0)),"",VLOOKUP(A6156,'entry data'!B:E,4,0))</f>
        <v/>
      </c>
      <c r="F6156" s="11" t="str">
        <f>IF(A6156="","",IF(ISERROR(VLOOKUP(A6156,'entry data'!B:F,5,0)),"",VLOOKUP(A6156,'entry data'!B:F,5,0)))</f>
        <v/>
      </c>
      <c r="G6156" s="12" t="str">
        <f>IF(A6156="","",IF(ISERROR(VLOOKUP(A6156,'entry data'!B:I,8,0)),"",VLOOKUP(A6156,'entry data'!B:I,7,0)))</f>
        <v/>
      </c>
      <c r="H6156" s="13" t="str">
        <f>IF(A6156="","",IF(B6156=1,VLOOKUP(A6156,'entry data'!B:D,3,0),I6155))</f>
        <v/>
      </c>
      <c r="I6156" s="14" t="str">
        <f>IF(A6156="","",IF(E6156="weekly",7,IF(E6156="fortnightly",14,IF(E6156="monthly",DATE(IF(MONTH(H6156)=12,YEAR(H6156)+1,YEAR(H6156)),VLOOKUP(MONTH(H6156),index!$D$2:$G$13,2,0),DAY(H6156)),
IF(E6156="quarterly",DATE(IF(MONTH(H6156)&gt;=10,YEAR(H6156)+1,YEAR(H6156)),VLOOKUP(MONTH(H6156),index!$D$2:$G$13,3,0),DAY(H6156)),
IF(E6156="halfyearly",DATE(IF(MONTH(H6156)&gt;=7,YEAR(H6156)+1,YEAR(H6156)),VLOOKUP(MONTH(H6156),index!$D$2:$G$13,4,0),DAY(H6156)),
DATE(YEAR(H6156)+1,MONTH(H6156),DAY(H6156)))))-H6156))+H6156)</f>
        <v/>
      </c>
      <c r="J6156" s="9" t="str">
        <f t="shared" si="592"/>
        <v/>
      </c>
      <c r="K6156" s="11" t="str">
        <f t="shared" si="593"/>
        <v/>
      </c>
      <c r="L6156" s="11" t="str">
        <f t="shared" si="594"/>
        <v/>
      </c>
      <c r="M6156" s="11" t="str">
        <f>IF(A6156="","",VLOOKUP(E6156,index!$A$1:$B$6,2,0)*K6156*G6156)</f>
        <v/>
      </c>
      <c r="N6156" s="11" t="str">
        <f>IF(A6156="","",-PMT(G6156*VLOOKUP(E6156,index!$A$1:$B$6,2,0),C6156,F6156,0,0))</f>
        <v/>
      </c>
      <c r="O6156" s="11" t="str">
        <f t="shared" si="595"/>
        <v/>
      </c>
      <c r="P6156" s="11" t="str">
        <f t="shared" si="596"/>
        <v/>
      </c>
    </row>
    <row r="6157" spans="1:16" x14ac:dyDescent="0.25">
      <c r="A6157" s="9" t="str">
        <f>IF(A6156="","",IF(B6156&lt;C6156,A6156,IF(A6156=MAX('entry data'!$B$8:$B$507),"",A6156+1)))</f>
        <v/>
      </c>
      <c r="B6157" s="9" t="str">
        <f t="shared" si="591"/>
        <v/>
      </c>
      <c r="C6157" s="9" t="str">
        <f>IF(ISERROR(VLOOKUP(A6157,'entry data'!B:G,6,0)),"",VLOOKUP(A6157,'entry data'!B:G,6,0))</f>
        <v/>
      </c>
      <c r="D6157" s="9" t="str">
        <f>IF(ISERROR(VLOOKUP(A6157,'entry data'!B:C,2,0)),"",VLOOKUP(A6157,'entry data'!B:C,2,0))</f>
        <v/>
      </c>
      <c r="E6157" s="9" t="str">
        <f>IF(ISERROR(VLOOKUP(A6157,'entry data'!B:E,4,0)),"",VLOOKUP(A6157,'entry data'!B:E,4,0))</f>
        <v/>
      </c>
      <c r="F6157" s="11" t="str">
        <f>IF(A6157="","",IF(ISERROR(VLOOKUP(A6157,'entry data'!B:F,5,0)),"",VLOOKUP(A6157,'entry data'!B:F,5,0)))</f>
        <v/>
      </c>
      <c r="G6157" s="12" t="str">
        <f>IF(A6157="","",IF(ISERROR(VLOOKUP(A6157,'entry data'!B:I,8,0)),"",VLOOKUP(A6157,'entry data'!B:I,7,0)))</f>
        <v/>
      </c>
      <c r="H6157" s="13" t="str">
        <f>IF(A6157="","",IF(B6157=1,VLOOKUP(A6157,'entry data'!B:D,3,0),I6156))</f>
        <v/>
      </c>
      <c r="I6157" s="14" t="str">
        <f>IF(A6157="","",IF(E6157="weekly",7,IF(E6157="fortnightly",14,IF(E6157="monthly",DATE(IF(MONTH(H6157)=12,YEAR(H6157)+1,YEAR(H6157)),VLOOKUP(MONTH(H6157),index!$D$2:$G$13,2,0),DAY(H6157)),
IF(E6157="quarterly",DATE(IF(MONTH(H6157)&gt;=10,YEAR(H6157)+1,YEAR(H6157)),VLOOKUP(MONTH(H6157),index!$D$2:$G$13,3,0),DAY(H6157)),
IF(E6157="halfyearly",DATE(IF(MONTH(H6157)&gt;=7,YEAR(H6157)+1,YEAR(H6157)),VLOOKUP(MONTH(H6157),index!$D$2:$G$13,4,0),DAY(H6157)),
DATE(YEAR(H6157)+1,MONTH(H6157),DAY(H6157)))))-H6157))+H6157)</f>
        <v/>
      </c>
      <c r="J6157" s="9" t="str">
        <f t="shared" si="592"/>
        <v/>
      </c>
      <c r="K6157" s="11" t="str">
        <f t="shared" si="593"/>
        <v/>
      </c>
      <c r="L6157" s="11" t="str">
        <f t="shared" si="594"/>
        <v/>
      </c>
      <c r="M6157" s="11" t="str">
        <f>IF(A6157="","",VLOOKUP(E6157,index!$A$1:$B$6,2,0)*K6157*G6157)</f>
        <v/>
      </c>
      <c r="N6157" s="11" t="str">
        <f>IF(A6157="","",-PMT(G6157*VLOOKUP(E6157,index!$A$1:$B$6,2,0),C6157,F6157,0,0))</f>
        <v/>
      </c>
      <c r="O6157" s="11" t="str">
        <f t="shared" si="595"/>
        <v/>
      </c>
      <c r="P6157" s="11" t="str">
        <f t="shared" si="596"/>
        <v/>
      </c>
    </row>
    <row r="6158" spans="1:16" x14ac:dyDescent="0.25">
      <c r="A6158" s="9" t="str">
        <f>IF(A6157="","",IF(B6157&lt;C6157,A6157,IF(A6157=MAX('entry data'!$B$8:$B$507),"",A6157+1)))</f>
        <v/>
      </c>
      <c r="B6158" s="9" t="str">
        <f t="shared" si="591"/>
        <v/>
      </c>
      <c r="C6158" s="9" t="str">
        <f>IF(ISERROR(VLOOKUP(A6158,'entry data'!B:G,6,0)),"",VLOOKUP(A6158,'entry data'!B:G,6,0))</f>
        <v/>
      </c>
      <c r="D6158" s="9" t="str">
        <f>IF(ISERROR(VLOOKUP(A6158,'entry data'!B:C,2,0)),"",VLOOKUP(A6158,'entry data'!B:C,2,0))</f>
        <v/>
      </c>
      <c r="E6158" s="9" t="str">
        <f>IF(ISERROR(VLOOKUP(A6158,'entry data'!B:E,4,0)),"",VLOOKUP(A6158,'entry data'!B:E,4,0))</f>
        <v/>
      </c>
      <c r="F6158" s="11" t="str">
        <f>IF(A6158="","",IF(ISERROR(VLOOKUP(A6158,'entry data'!B:F,5,0)),"",VLOOKUP(A6158,'entry data'!B:F,5,0)))</f>
        <v/>
      </c>
      <c r="G6158" s="12" t="str">
        <f>IF(A6158="","",IF(ISERROR(VLOOKUP(A6158,'entry data'!B:I,8,0)),"",VLOOKUP(A6158,'entry data'!B:I,7,0)))</f>
        <v/>
      </c>
      <c r="H6158" s="13" t="str">
        <f>IF(A6158="","",IF(B6158=1,VLOOKUP(A6158,'entry data'!B:D,3,0),I6157))</f>
        <v/>
      </c>
      <c r="I6158" s="14" t="str">
        <f>IF(A6158="","",IF(E6158="weekly",7,IF(E6158="fortnightly",14,IF(E6158="monthly",DATE(IF(MONTH(H6158)=12,YEAR(H6158)+1,YEAR(H6158)),VLOOKUP(MONTH(H6158),index!$D$2:$G$13,2,0),DAY(H6158)),
IF(E6158="quarterly",DATE(IF(MONTH(H6158)&gt;=10,YEAR(H6158)+1,YEAR(H6158)),VLOOKUP(MONTH(H6158),index!$D$2:$G$13,3,0),DAY(H6158)),
IF(E6158="halfyearly",DATE(IF(MONTH(H6158)&gt;=7,YEAR(H6158)+1,YEAR(H6158)),VLOOKUP(MONTH(H6158),index!$D$2:$G$13,4,0),DAY(H6158)),
DATE(YEAR(H6158)+1,MONTH(H6158),DAY(H6158)))))-H6158))+H6158)</f>
        <v/>
      </c>
      <c r="J6158" s="9" t="str">
        <f t="shared" si="592"/>
        <v/>
      </c>
      <c r="K6158" s="11" t="str">
        <f t="shared" si="593"/>
        <v/>
      </c>
      <c r="L6158" s="11" t="str">
        <f t="shared" si="594"/>
        <v/>
      </c>
      <c r="M6158" s="11" t="str">
        <f>IF(A6158="","",VLOOKUP(E6158,index!$A$1:$B$6,2,0)*K6158*G6158)</f>
        <v/>
      </c>
      <c r="N6158" s="11" t="str">
        <f>IF(A6158="","",-PMT(G6158*VLOOKUP(E6158,index!$A$1:$B$6,2,0),C6158,F6158,0,0))</f>
        <v/>
      </c>
      <c r="O6158" s="11" t="str">
        <f t="shared" si="595"/>
        <v/>
      </c>
      <c r="P6158" s="11" t="str">
        <f t="shared" si="596"/>
        <v/>
      </c>
    </row>
    <row r="6159" spans="1:16" x14ac:dyDescent="0.25">
      <c r="A6159" s="9" t="str">
        <f>IF(A6158="","",IF(B6158&lt;C6158,A6158,IF(A6158=MAX('entry data'!$B$8:$B$507),"",A6158+1)))</f>
        <v/>
      </c>
      <c r="B6159" s="9" t="str">
        <f t="shared" si="591"/>
        <v/>
      </c>
      <c r="C6159" s="9" t="str">
        <f>IF(ISERROR(VLOOKUP(A6159,'entry data'!B:G,6,0)),"",VLOOKUP(A6159,'entry data'!B:G,6,0))</f>
        <v/>
      </c>
      <c r="D6159" s="9" t="str">
        <f>IF(ISERROR(VLOOKUP(A6159,'entry data'!B:C,2,0)),"",VLOOKUP(A6159,'entry data'!B:C,2,0))</f>
        <v/>
      </c>
      <c r="E6159" s="9" t="str">
        <f>IF(ISERROR(VLOOKUP(A6159,'entry data'!B:E,4,0)),"",VLOOKUP(A6159,'entry data'!B:E,4,0))</f>
        <v/>
      </c>
      <c r="F6159" s="11" t="str">
        <f>IF(A6159="","",IF(ISERROR(VLOOKUP(A6159,'entry data'!B:F,5,0)),"",VLOOKUP(A6159,'entry data'!B:F,5,0)))</f>
        <v/>
      </c>
      <c r="G6159" s="12" t="str">
        <f>IF(A6159="","",IF(ISERROR(VLOOKUP(A6159,'entry data'!B:I,8,0)),"",VLOOKUP(A6159,'entry data'!B:I,7,0)))</f>
        <v/>
      </c>
      <c r="H6159" s="13" t="str">
        <f>IF(A6159="","",IF(B6159=1,VLOOKUP(A6159,'entry data'!B:D,3,0),I6158))</f>
        <v/>
      </c>
      <c r="I6159" s="14" t="str">
        <f>IF(A6159="","",IF(E6159="weekly",7,IF(E6159="fortnightly",14,IF(E6159="monthly",DATE(IF(MONTH(H6159)=12,YEAR(H6159)+1,YEAR(H6159)),VLOOKUP(MONTH(H6159),index!$D$2:$G$13,2,0),DAY(H6159)),
IF(E6159="quarterly",DATE(IF(MONTH(H6159)&gt;=10,YEAR(H6159)+1,YEAR(H6159)),VLOOKUP(MONTH(H6159),index!$D$2:$G$13,3,0),DAY(H6159)),
IF(E6159="halfyearly",DATE(IF(MONTH(H6159)&gt;=7,YEAR(H6159)+1,YEAR(H6159)),VLOOKUP(MONTH(H6159),index!$D$2:$G$13,4,0),DAY(H6159)),
DATE(YEAR(H6159)+1,MONTH(H6159),DAY(H6159)))))-H6159))+H6159)</f>
        <v/>
      </c>
      <c r="J6159" s="9" t="str">
        <f t="shared" si="592"/>
        <v/>
      </c>
      <c r="K6159" s="11" t="str">
        <f t="shared" si="593"/>
        <v/>
      </c>
      <c r="L6159" s="11" t="str">
        <f t="shared" si="594"/>
        <v/>
      </c>
      <c r="M6159" s="11" t="str">
        <f>IF(A6159="","",VLOOKUP(E6159,index!$A$1:$B$6,2,0)*K6159*G6159)</f>
        <v/>
      </c>
      <c r="N6159" s="11" t="str">
        <f>IF(A6159="","",-PMT(G6159*VLOOKUP(E6159,index!$A$1:$B$6,2,0),C6159,F6159,0,0))</f>
        <v/>
      </c>
      <c r="O6159" s="11" t="str">
        <f t="shared" si="595"/>
        <v/>
      </c>
      <c r="P6159" s="11" t="str">
        <f t="shared" si="596"/>
        <v/>
      </c>
    </row>
    <row r="6160" spans="1:16" x14ac:dyDescent="0.25">
      <c r="A6160" s="9" t="str">
        <f>IF(A6159="","",IF(B6159&lt;C6159,A6159,IF(A6159=MAX('entry data'!$B$8:$B$507),"",A6159+1)))</f>
        <v/>
      </c>
      <c r="B6160" s="9" t="str">
        <f t="shared" si="591"/>
        <v/>
      </c>
      <c r="C6160" s="9" t="str">
        <f>IF(ISERROR(VLOOKUP(A6160,'entry data'!B:G,6,0)),"",VLOOKUP(A6160,'entry data'!B:G,6,0))</f>
        <v/>
      </c>
      <c r="D6160" s="9" t="str">
        <f>IF(ISERROR(VLOOKUP(A6160,'entry data'!B:C,2,0)),"",VLOOKUP(A6160,'entry data'!B:C,2,0))</f>
        <v/>
      </c>
      <c r="E6160" s="9" t="str">
        <f>IF(ISERROR(VLOOKUP(A6160,'entry data'!B:E,4,0)),"",VLOOKUP(A6160,'entry data'!B:E,4,0))</f>
        <v/>
      </c>
      <c r="F6160" s="11" t="str">
        <f>IF(A6160="","",IF(ISERROR(VLOOKUP(A6160,'entry data'!B:F,5,0)),"",VLOOKUP(A6160,'entry data'!B:F,5,0)))</f>
        <v/>
      </c>
      <c r="G6160" s="12" t="str">
        <f>IF(A6160="","",IF(ISERROR(VLOOKUP(A6160,'entry data'!B:I,8,0)),"",VLOOKUP(A6160,'entry data'!B:I,7,0)))</f>
        <v/>
      </c>
      <c r="H6160" s="13" t="str">
        <f>IF(A6160="","",IF(B6160=1,VLOOKUP(A6160,'entry data'!B:D,3,0),I6159))</f>
        <v/>
      </c>
      <c r="I6160" s="14" t="str">
        <f>IF(A6160="","",IF(E6160="weekly",7,IF(E6160="fortnightly",14,IF(E6160="monthly",DATE(IF(MONTH(H6160)=12,YEAR(H6160)+1,YEAR(H6160)),VLOOKUP(MONTH(H6160),index!$D$2:$G$13,2,0),DAY(H6160)),
IF(E6160="quarterly",DATE(IF(MONTH(H6160)&gt;=10,YEAR(H6160)+1,YEAR(H6160)),VLOOKUP(MONTH(H6160),index!$D$2:$G$13,3,0),DAY(H6160)),
IF(E6160="halfyearly",DATE(IF(MONTH(H6160)&gt;=7,YEAR(H6160)+1,YEAR(H6160)),VLOOKUP(MONTH(H6160),index!$D$2:$G$13,4,0),DAY(H6160)),
DATE(YEAR(H6160)+1,MONTH(H6160),DAY(H6160)))))-H6160))+H6160)</f>
        <v/>
      </c>
      <c r="J6160" s="9" t="str">
        <f t="shared" si="592"/>
        <v/>
      </c>
      <c r="K6160" s="11" t="str">
        <f t="shared" si="593"/>
        <v/>
      </c>
      <c r="L6160" s="11" t="str">
        <f t="shared" si="594"/>
        <v/>
      </c>
      <c r="M6160" s="11" t="str">
        <f>IF(A6160="","",VLOOKUP(E6160,index!$A$1:$B$6,2,0)*K6160*G6160)</f>
        <v/>
      </c>
      <c r="N6160" s="11" t="str">
        <f>IF(A6160="","",-PMT(G6160*VLOOKUP(E6160,index!$A$1:$B$6,2,0),C6160,F6160,0,0))</f>
        <v/>
      </c>
      <c r="O6160" s="11" t="str">
        <f t="shared" si="595"/>
        <v/>
      </c>
      <c r="P6160" s="11" t="str">
        <f t="shared" si="596"/>
        <v/>
      </c>
    </row>
    <row r="6161" spans="1:16" x14ac:dyDescent="0.25">
      <c r="A6161" s="9" t="str">
        <f>IF(A6160="","",IF(B6160&lt;C6160,A6160,IF(A6160=MAX('entry data'!$B$8:$B$507),"",A6160+1)))</f>
        <v/>
      </c>
      <c r="B6161" s="9" t="str">
        <f t="shared" si="591"/>
        <v/>
      </c>
      <c r="C6161" s="9" t="str">
        <f>IF(ISERROR(VLOOKUP(A6161,'entry data'!B:G,6,0)),"",VLOOKUP(A6161,'entry data'!B:G,6,0))</f>
        <v/>
      </c>
      <c r="D6161" s="9" t="str">
        <f>IF(ISERROR(VLOOKUP(A6161,'entry data'!B:C,2,0)),"",VLOOKUP(A6161,'entry data'!B:C,2,0))</f>
        <v/>
      </c>
      <c r="E6161" s="9" t="str">
        <f>IF(ISERROR(VLOOKUP(A6161,'entry data'!B:E,4,0)),"",VLOOKUP(A6161,'entry data'!B:E,4,0))</f>
        <v/>
      </c>
      <c r="F6161" s="11" t="str">
        <f>IF(A6161="","",IF(ISERROR(VLOOKUP(A6161,'entry data'!B:F,5,0)),"",VLOOKUP(A6161,'entry data'!B:F,5,0)))</f>
        <v/>
      </c>
      <c r="G6161" s="12" t="str">
        <f>IF(A6161="","",IF(ISERROR(VLOOKUP(A6161,'entry data'!B:I,8,0)),"",VLOOKUP(A6161,'entry data'!B:I,7,0)))</f>
        <v/>
      </c>
      <c r="H6161" s="13" t="str">
        <f>IF(A6161="","",IF(B6161=1,VLOOKUP(A6161,'entry data'!B:D,3,0),I6160))</f>
        <v/>
      </c>
      <c r="I6161" s="14" t="str">
        <f>IF(A6161="","",IF(E6161="weekly",7,IF(E6161="fortnightly",14,IF(E6161="monthly",DATE(IF(MONTH(H6161)=12,YEAR(H6161)+1,YEAR(H6161)),VLOOKUP(MONTH(H6161),index!$D$2:$G$13,2,0),DAY(H6161)),
IF(E6161="quarterly",DATE(IF(MONTH(H6161)&gt;=10,YEAR(H6161)+1,YEAR(H6161)),VLOOKUP(MONTH(H6161),index!$D$2:$G$13,3,0),DAY(H6161)),
IF(E6161="halfyearly",DATE(IF(MONTH(H6161)&gt;=7,YEAR(H6161)+1,YEAR(H6161)),VLOOKUP(MONTH(H6161),index!$D$2:$G$13,4,0),DAY(H6161)),
DATE(YEAR(H6161)+1,MONTH(H6161),DAY(H6161)))))-H6161))+H6161)</f>
        <v/>
      </c>
      <c r="J6161" s="9" t="str">
        <f t="shared" si="592"/>
        <v/>
      </c>
      <c r="K6161" s="11" t="str">
        <f t="shared" si="593"/>
        <v/>
      </c>
      <c r="L6161" s="11" t="str">
        <f t="shared" si="594"/>
        <v/>
      </c>
      <c r="M6161" s="11" t="str">
        <f>IF(A6161="","",VLOOKUP(E6161,index!$A$1:$B$6,2,0)*K6161*G6161)</f>
        <v/>
      </c>
      <c r="N6161" s="11" t="str">
        <f>IF(A6161="","",-PMT(G6161*VLOOKUP(E6161,index!$A$1:$B$6,2,0),C6161,F6161,0,0))</f>
        <v/>
      </c>
      <c r="O6161" s="11" t="str">
        <f t="shared" si="595"/>
        <v/>
      </c>
      <c r="P6161" s="11" t="str">
        <f t="shared" si="596"/>
        <v/>
      </c>
    </row>
    <row r="6162" spans="1:16" x14ac:dyDescent="0.25">
      <c r="A6162" s="9" t="str">
        <f>IF(A6161="","",IF(B6161&lt;C6161,A6161,IF(A6161=MAX('entry data'!$B$8:$B$507),"",A6161+1)))</f>
        <v/>
      </c>
      <c r="B6162" s="9" t="str">
        <f t="shared" si="591"/>
        <v/>
      </c>
      <c r="C6162" s="9" t="str">
        <f>IF(ISERROR(VLOOKUP(A6162,'entry data'!B:G,6,0)),"",VLOOKUP(A6162,'entry data'!B:G,6,0))</f>
        <v/>
      </c>
      <c r="D6162" s="9" t="str">
        <f>IF(ISERROR(VLOOKUP(A6162,'entry data'!B:C,2,0)),"",VLOOKUP(A6162,'entry data'!B:C,2,0))</f>
        <v/>
      </c>
      <c r="E6162" s="9" t="str">
        <f>IF(ISERROR(VLOOKUP(A6162,'entry data'!B:E,4,0)),"",VLOOKUP(A6162,'entry data'!B:E,4,0))</f>
        <v/>
      </c>
      <c r="F6162" s="11" t="str">
        <f>IF(A6162="","",IF(ISERROR(VLOOKUP(A6162,'entry data'!B:F,5,0)),"",VLOOKUP(A6162,'entry data'!B:F,5,0)))</f>
        <v/>
      </c>
      <c r="G6162" s="12" t="str">
        <f>IF(A6162="","",IF(ISERROR(VLOOKUP(A6162,'entry data'!B:I,8,0)),"",VLOOKUP(A6162,'entry data'!B:I,7,0)))</f>
        <v/>
      </c>
      <c r="H6162" s="13" t="str">
        <f>IF(A6162="","",IF(B6162=1,VLOOKUP(A6162,'entry data'!B:D,3,0),I6161))</f>
        <v/>
      </c>
      <c r="I6162" s="14" t="str">
        <f>IF(A6162="","",IF(E6162="weekly",7,IF(E6162="fortnightly",14,IF(E6162="monthly",DATE(IF(MONTH(H6162)=12,YEAR(H6162)+1,YEAR(H6162)),VLOOKUP(MONTH(H6162),index!$D$2:$G$13,2,0),DAY(H6162)),
IF(E6162="quarterly",DATE(IF(MONTH(H6162)&gt;=10,YEAR(H6162)+1,YEAR(H6162)),VLOOKUP(MONTH(H6162),index!$D$2:$G$13,3,0),DAY(H6162)),
IF(E6162="halfyearly",DATE(IF(MONTH(H6162)&gt;=7,YEAR(H6162)+1,YEAR(H6162)),VLOOKUP(MONTH(H6162),index!$D$2:$G$13,4,0),DAY(H6162)),
DATE(YEAR(H6162)+1,MONTH(H6162),DAY(H6162)))))-H6162))+H6162)</f>
        <v/>
      </c>
      <c r="J6162" s="9" t="str">
        <f t="shared" si="592"/>
        <v/>
      </c>
      <c r="K6162" s="11" t="str">
        <f t="shared" si="593"/>
        <v/>
      </c>
      <c r="L6162" s="11" t="str">
        <f t="shared" si="594"/>
        <v/>
      </c>
      <c r="M6162" s="11" t="str">
        <f>IF(A6162="","",VLOOKUP(E6162,index!$A$1:$B$6,2,0)*K6162*G6162)</f>
        <v/>
      </c>
      <c r="N6162" s="11" t="str">
        <f>IF(A6162="","",-PMT(G6162*VLOOKUP(E6162,index!$A$1:$B$6,2,0),C6162,F6162,0,0))</f>
        <v/>
      </c>
      <c r="O6162" s="11" t="str">
        <f t="shared" si="595"/>
        <v/>
      </c>
      <c r="P6162" s="11" t="str">
        <f t="shared" si="596"/>
        <v/>
      </c>
    </row>
    <row r="6163" spans="1:16" x14ac:dyDescent="0.25">
      <c r="A6163" s="9" t="str">
        <f>IF(A6162="","",IF(B6162&lt;C6162,A6162,IF(A6162=MAX('entry data'!$B$8:$B$507),"",A6162+1)))</f>
        <v/>
      </c>
      <c r="B6163" s="9" t="str">
        <f t="shared" si="591"/>
        <v/>
      </c>
      <c r="C6163" s="9" t="str">
        <f>IF(ISERROR(VLOOKUP(A6163,'entry data'!B:G,6,0)),"",VLOOKUP(A6163,'entry data'!B:G,6,0))</f>
        <v/>
      </c>
      <c r="D6163" s="9" t="str">
        <f>IF(ISERROR(VLOOKUP(A6163,'entry data'!B:C,2,0)),"",VLOOKUP(A6163,'entry data'!B:C,2,0))</f>
        <v/>
      </c>
      <c r="E6163" s="9" t="str">
        <f>IF(ISERROR(VLOOKUP(A6163,'entry data'!B:E,4,0)),"",VLOOKUP(A6163,'entry data'!B:E,4,0))</f>
        <v/>
      </c>
      <c r="F6163" s="11" t="str">
        <f>IF(A6163="","",IF(ISERROR(VLOOKUP(A6163,'entry data'!B:F,5,0)),"",VLOOKUP(A6163,'entry data'!B:F,5,0)))</f>
        <v/>
      </c>
      <c r="G6163" s="12" t="str">
        <f>IF(A6163="","",IF(ISERROR(VLOOKUP(A6163,'entry data'!B:I,8,0)),"",VLOOKUP(A6163,'entry data'!B:I,7,0)))</f>
        <v/>
      </c>
      <c r="H6163" s="13" t="str">
        <f>IF(A6163="","",IF(B6163=1,VLOOKUP(A6163,'entry data'!B:D,3,0),I6162))</f>
        <v/>
      </c>
      <c r="I6163" s="14" t="str">
        <f>IF(A6163="","",IF(E6163="weekly",7,IF(E6163="fortnightly",14,IF(E6163="monthly",DATE(IF(MONTH(H6163)=12,YEAR(H6163)+1,YEAR(H6163)),VLOOKUP(MONTH(H6163),index!$D$2:$G$13,2,0),DAY(H6163)),
IF(E6163="quarterly",DATE(IF(MONTH(H6163)&gt;=10,YEAR(H6163)+1,YEAR(H6163)),VLOOKUP(MONTH(H6163),index!$D$2:$G$13,3,0),DAY(H6163)),
IF(E6163="halfyearly",DATE(IF(MONTH(H6163)&gt;=7,YEAR(H6163)+1,YEAR(H6163)),VLOOKUP(MONTH(H6163),index!$D$2:$G$13,4,0),DAY(H6163)),
DATE(YEAR(H6163)+1,MONTH(H6163),DAY(H6163)))))-H6163))+H6163)</f>
        <v/>
      </c>
      <c r="J6163" s="9" t="str">
        <f t="shared" si="592"/>
        <v/>
      </c>
      <c r="K6163" s="11" t="str">
        <f t="shared" si="593"/>
        <v/>
      </c>
      <c r="L6163" s="11" t="str">
        <f t="shared" si="594"/>
        <v/>
      </c>
      <c r="M6163" s="11" t="str">
        <f>IF(A6163="","",VLOOKUP(E6163,index!$A$1:$B$6,2,0)*K6163*G6163)</f>
        <v/>
      </c>
      <c r="N6163" s="11" t="str">
        <f>IF(A6163="","",-PMT(G6163*VLOOKUP(E6163,index!$A$1:$B$6,2,0),C6163,F6163,0,0))</f>
        <v/>
      </c>
      <c r="O6163" s="11" t="str">
        <f t="shared" si="595"/>
        <v/>
      </c>
      <c r="P6163" s="11" t="str">
        <f t="shared" si="596"/>
        <v/>
      </c>
    </row>
    <row r="6164" spans="1:16" x14ac:dyDescent="0.25">
      <c r="A6164" s="9" t="str">
        <f>IF(A6163="","",IF(B6163&lt;C6163,A6163,IF(A6163=MAX('entry data'!$B$8:$B$507),"",A6163+1)))</f>
        <v/>
      </c>
      <c r="B6164" s="9" t="str">
        <f t="shared" si="591"/>
        <v/>
      </c>
      <c r="C6164" s="9" t="str">
        <f>IF(ISERROR(VLOOKUP(A6164,'entry data'!B:G,6,0)),"",VLOOKUP(A6164,'entry data'!B:G,6,0))</f>
        <v/>
      </c>
      <c r="D6164" s="9" t="str">
        <f>IF(ISERROR(VLOOKUP(A6164,'entry data'!B:C,2,0)),"",VLOOKUP(A6164,'entry data'!B:C,2,0))</f>
        <v/>
      </c>
      <c r="E6164" s="9" t="str">
        <f>IF(ISERROR(VLOOKUP(A6164,'entry data'!B:E,4,0)),"",VLOOKUP(A6164,'entry data'!B:E,4,0))</f>
        <v/>
      </c>
      <c r="F6164" s="11" t="str">
        <f>IF(A6164="","",IF(ISERROR(VLOOKUP(A6164,'entry data'!B:F,5,0)),"",VLOOKUP(A6164,'entry data'!B:F,5,0)))</f>
        <v/>
      </c>
      <c r="G6164" s="12" t="str">
        <f>IF(A6164="","",IF(ISERROR(VLOOKUP(A6164,'entry data'!B:I,8,0)),"",VLOOKUP(A6164,'entry data'!B:I,7,0)))</f>
        <v/>
      </c>
      <c r="H6164" s="13" t="str">
        <f>IF(A6164="","",IF(B6164=1,VLOOKUP(A6164,'entry data'!B:D,3,0),I6163))</f>
        <v/>
      </c>
      <c r="I6164" s="14" t="str">
        <f>IF(A6164="","",IF(E6164="weekly",7,IF(E6164="fortnightly",14,IF(E6164="monthly",DATE(IF(MONTH(H6164)=12,YEAR(H6164)+1,YEAR(H6164)),VLOOKUP(MONTH(H6164),index!$D$2:$G$13,2,0),DAY(H6164)),
IF(E6164="quarterly",DATE(IF(MONTH(H6164)&gt;=10,YEAR(H6164)+1,YEAR(H6164)),VLOOKUP(MONTH(H6164),index!$D$2:$G$13,3,0),DAY(H6164)),
IF(E6164="halfyearly",DATE(IF(MONTH(H6164)&gt;=7,YEAR(H6164)+1,YEAR(H6164)),VLOOKUP(MONTH(H6164),index!$D$2:$G$13,4,0),DAY(H6164)),
DATE(YEAR(H6164)+1,MONTH(H6164),DAY(H6164)))))-H6164))+H6164)</f>
        <v/>
      </c>
      <c r="J6164" s="9" t="str">
        <f t="shared" si="592"/>
        <v/>
      </c>
      <c r="K6164" s="11" t="str">
        <f t="shared" si="593"/>
        <v/>
      </c>
      <c r="L6164" s="11" t="str">
        <f t="shared" si="594"/>
        <v/>
      </c>
      <c r="M6164" s="11" t="str">
        <f>IF(A6164="","",VLOOKUP(E6164,index!$A$1:$B$6,2,0)*K6164*G6164)</f>
        <v/>
      </c>
      <c r="N6164" s="11" t="str">
        <f>IF(A6164="","",-PMT(G6164*VLOOKUP(E6164,index!$A$1:$B$6,2,0),C6164,F6164,0,0))</f>
        <v/>
      </c>
      <c r="O6164" s="11" t="str">
        <f t="shared" si="595"/>
        <v/>
      </c>
      <c r="P6164" s="11" t="str">
        <f t="shared" si="596"/>
        <v/>
      </c>
    </row>
    <row r="6165" spans="1:16" x14ac:dyDescent="0.25">
      <c r="A6165" s="9" t="str">
        <f>IF(A6164="","",IF(B6164&lt;C6164,A6164,IF(A6164=MAX('entry data'!$B$8:$B$507),"",A6164+1)))</f>
        <v/>
      </c>
      <c r="B6165" s="9" t="str">
        <f t="shared" si="591"/>
        <v/>
      </c>
      <c r="C6165" s="9" t="str">
        <f>IF(ISERROR(VLOOKUP(A6165,'entry data'!B:G,6,0)),"",VLOOKUP(A6165,'entry data'!B:G,6,0))</f>
        <v/>
      </c>
      <c r="D6165" s="9" t="str">
        <f>IF(ISERROR(VLOOKUP(A6165,'entry data'!B:C,2,0)),"",VLOOKUP(A6165,'entry data'!B:C,2,0))</f>
        <v/>
      </c>
      <c r="E6165" s="9" t="str">
        <f>IF(ISERROR(VLOOKUP(A6165,'entry data'!B:E,4,0)),"",VLOOKUP(A6165,'entry data'!B:E,4,0))</f>
        <v/>
      </c>
      <c r="F6165" s="11" t="str">
        <f>IF(A6165="","",IF(ISERROR(VLOOKUP(A6165,'entry data'!B:F,5,0)),"",VLOOKUP(A6165,'entry data'!B:F,5,0)))</f>
        <v/>
      </c>
      <c r="G6165" s="12" t="str">
        <f>IF(A6165="","",IF(ISERROR(VLOOKUP(A6165,'entry data'!B:I,8,0)),"",VLOOKUP(A6165,'entry data'!B:I,7,0)))</f>
        <v/>
      </c>
      <c r="H6165" s="13" t="str">
        <f>IF(A6165="","",IF(B6165=1,VLOOKUP(A6165,'entry data'!B:D,3,0),I6164))</f>
        <v/>
      </c>
      <c r="I6165" s="14" t="str">
        <f>IF(A6165="","",IF(E6165="weekly",7,IF(E6165="fortnightly",14,IF(E6165="monthly",DATE(IF(MONTH(H6165)=12,YEAR(H6165)+1,YEAR(H6165)),VLOOKUP(MONTH(H6165),index!$D$2:$G$13,2,0),DAY(H6165)),
IF(E6165="quarterly",DATE(IF(MONTH(H6165)&gt;=10,YEAR(H6165)+1,YEAR(H6165)),VLOOKUP(MONTH(H6165),index!$D$2:$G$13,3,0),DAY(H6165)),
IF(E6165="halfyearly",DATE(IF(MONTH(H6165)&gt;=7,YEAR(H6165)+1,YEAR(H6165)),VLOOKUP(MONTH(H6165),index!$D$2:$G$13,4,0),DAY(H6165)),
DATE(YEAR(H6165)+1,MONTH(H6165),DAY(H6165)))))-H6165))+H6165)</f>
        <v/>
      </c>
      <c r="J6165" s="9" t="str">
        <f t="shared" si="592"/>
        <v/>
      </c>
      <c r="K6165" s="11" t="str">
        <f t="shared" si="593"/>
        <v/>
      </c>
      <c r="L6165" s="11" t="str">
        <f t="shared" si="594"/>
        <v/>
      </c>
      <c r="M6165" s="11" t="str">
        <f>IF(A6165="","",VLOOKUP(E6165,index!$A$1:$B$6,2,0)*K6165*G6165)</f>
        <v/>
      </c>
      <c r="N6165" s="11" t="str">
        <f>IF(A6165="","",-PMT(G6165*VLOOKUP(E6165,index!$A$1:$B$6,2,0),C6165,F6165,0,0))</f>
        <v/>
      </c>
      <c r="O6165" s="11" t="str">
        <f t="shared" si="595"/>
        <v/>
      </c>
      <c r="P6165" s="11" t="str">
        <f t="shared" si="596"/>
        <v/>
      </c>
    </row>
    <row r="6166" spans="1:16" x14ac:dyDescent="0.25">
      <c r="A6166" s="9" t="str">
        <f>IF(A6165="","",IF(B6165&lt;C6165,A6165,IF(A6165=MAX('entry data'!$B$8:$B$507),"",A6165+1)))</f>
        <v/>
      </c>
      <c r="B6166" s="9" t="str">
        <f t="shared" si="591"/>
        <v/>
      </c>
      <c r="C6166" s="9" t="str">
        <f>IF(ISERROR(VLOOKUP(A6166,'entry data'!B:G,6,0)),"",VLOOKUP(A6166,'entry data'!B:G,6,0))</f>
        <v/>
      </c>
      <c r="D6166" s="9" t="str">
        <f>IF(ISERROR(VLOOKUP(A6166,'entry data'!B:C,2,0)),"",VLOOKUP(A6166,'entry data'!B:C,2,0))</f>
        <v/>
      </c>
      <c r="E6166" s="9" t="str">
        <f>IF(ISERROR(VLOOKUP(A6166,'entry data'!B:E,4,0)),"",VLOOKUP(A6166,'entry data'!B:E,4,0))</f>
        <v/>
      </c>
      <c r="F6166" s="11" t="str">
        <f>IF(A6166="","",IF(ISERROR(VLOOKUP(A6166,'entry data'!B:F,5,0)),"",VLOOKUP(A6166,'entry data'!B:F,5,0)))</f>
        <v/>
      </c>
      <c r="G6166" s="12" t="str">
        <f>IF(A6166="","",IF(ISERROR(VLOOKUP(A6166,'entry data'!B:I,8,0)),"",VLOOKUP(A6166,'entry data'!B:I,7,0)))</f>
        <v/>
      </c>
      <c r="H6166" s="13" t="str">
        <f>IF(A6166="","",IF(B6166=1,VLOOKUP(A6166,'entry data'!B:D,3,0),I6165))</f>
        <v/>
      </c>
      <c r="I6166" s="14" t="str">
        <f>IF(A6166="","",IF(E6166="weekly",7,IF(E6166="fortnightly",14,IF(E6166="monthly",DATE(IF(MONTH(H6166)=12,YEAR(H6166)+1,YEAR(H6166)),VLOOKUP(MONTH(H6166),index!$D$2:$G$13,2,0),DAY(H6166)),
IF(E6166="quarterly",DATE(IF(MONTH(H6166)&gt;=10,YEAR(H6166)+1,YEAR(H6166)),VLOOKUP(MONTH(H6166),index!$D$2:$G$13,3,0),DAY(H6166)),
IF(E6166="halfyearly",DATE(IF(MONTH(H6166)&gt;=7,YEAR(H6166)+1,YEAR(H6166)),VLOOKUP(MONTH(H6166),index!$D$2:$G$13,4,0),DAY(H6166)),
DATE(YEAR(H6166)+1,MONTH(H6166),DAY(H6166)))))-H6166))+H6166)</f>
        <v/>
      </c>
      <c r="J6166" s="9" t="str">
        <f t="shared" si="592"/>
        <v/>
      </c>
      <c r="K6166" s="11" t="str">
        <f t="shared" si="593"/>
        <v/>
      </c>
      <c r="L6166" s="11" t="str">
        <f t="shared" si="594"/>
        <v/>
      </c>
      <c r="M6166" s="11" t="str">
        <f>IF(A6166="","",VLOOKUP(E6166,index!$A$1:$B$6,2,0)*K6166*G6166)</f>
        <v/>
      </c>
      <c r="N6166" s="11" t="str">
        <f>IF(A6166="","",-PMT(G6166*VLOOKUP(E6166,index!$A$1:$B$6,2,0),C6166,F6166,0,0))</f>
        <v/>
      </c>
      <c r="O6166" s="11" t="str">
        <f t="shared" si="595"/>
        <v/>
      </c>
      <c r="P6166" s="11" t="str">
        <f t="shared" si="596"/>
        <v/>
      </c>
    </row>
    <row r="6167" spans="1:16" x14ac:dyDescent="0.25">
      <c r="A6167" s="9" t="str">
        <f>IF(A6166="","",IF(B6166&lt;C6166,A6166,IF(A6166=MAX('entry data'!$B$8:$B$507),"",A6166+1)))</f>
        <v/>
      </c>
      <c r="B6167" s="9" t="str">
        <f t="shared" ref="B6167:B6230" si="597">IF(A6167="","",IF(B6166=C6166,1,B6166+1))</f>
        <v/>
      </c>
      <c r="C6167" s="9" t="str">
        <f>IF(ISERROR(VLOOKUP(A6167,'entry data'!B:G,6,0)),"",VLOOKUP(A6167,'entry data'!B:G,6,0))</f>
        <v/>
      </c>
      <c r="D6167" s="9" t="str">
        <f>IF(ISERROR(VLOOKUP(A6167,'entry data'!B:C,2,0)),"",VLOOKUP(A6167,'entry data'!B:C,2,0))</f>
        <v/>
      </c>
      <c r="E6167" s="9" t="str">
        <f>IF(ISERROR(VLOOKUP(A6167,'entry data'!B:E,4,0)),"",VLOOKUP(A6167,'entry data'!B:E,4,0))</f>
        <v/>
      </c>
      <c r="F6167" s="11" t="str">
        <f>IF(A6167="","",IF(ISERROR(VLOOKUP(A6167,'entry data'!B:F,5,0)),"",VLOOKUP(A6167,'entry data'!B:F,5,0)))</f>
        <v/>
      </c>
      <c r="G6167" s="12" t="str">
        <f>IF(A6167="","",IF(ISERROR(VLOOKUP(A6167,'entry data'!B:I,8,0)),"",VLOOKUP(A6167,'entry data'!B:I,7,0)))</f>
        <v/>
      </c>
      <c r="H6167" s="13" t="str">
        <f>IF(A6167="","",IF(B6167=1,VLOOKUP(A6167,'entry data'!B:D,3,0),I6166))</f>
        <v/>
      </c>
      <c r="I6167" s="14" t="str">
        <f>IF(A6167="","",IF(E6167="weekly",7,IF(E6167="fortnightly",14,IF(E6167="monthly",DATE(IF(MONTH(H6167)=12,YEAR(H6167)+1,YEAR(H6167)),VLOOKUP(MONTH(H6167),index!$D$2:$G$13,2,0),DAY(H6167)),
IF(E6167="quarterly",DATE(IF(MONTH(H6167)&gt;=10,YEAR(H6167)+1,YEAR(H6167)),VLOOKUP(MONTH(H6167),index!$D$2:$G$13,3,0),DAY(H6167)),
IF(E6167="halfyearly",DATE(IF(MONTH(H6167)&gt;=7,YEAR(H6167)+1,YEAR(H6167)),VLOOKUP(MONTH(H6167),index!$D$2:$G$13,4,0),DAY(H6167)),
DATE(YEAR(H6167)+1,MONTH(H6167),DAY(H6167)))))-H6167))+H6167)</f>
        <v/>
      </c>
      <c r="J6167" s="9" t="str">
        <f t="shared" ref="J6167:J6230" si="598">IF(A6167="","",IF(MONTH(I6167)&lt;10,YEAR(I6167)&amp;"-0"&amp;MONTH(I6167),YEAR(I6167)&amp;"-"&amp;MONTH(I6167)))</f>
        <v/>
      </c>
      <c r="K6167" s="11" t="str">
        <f t="shared" ref="K6167:K6230" si="599">IF(A6167="","",IF(B6167=1,F6167,O6166))</f>
        <v/>
      </c>
      <c r="L6167" s="11" t="str">
        <f t="shared" ref="L6167:L6230" si="600">IF(A6167="","",N6167-M6167)</f>
        <v/>
      </c>
      <c r="M6167" s="11" t="str">
        <f>IF(A6167="","",VLOOKUP(E6167,index!$A$1:$B$6,2,0)*K6167*G6167)</f>
        <v/>
      </c>
      <c r="N6167" s="11" t="str">
        <f>IF(A6167="","",-PMT(G6167*VLOOKUP(E6167,index!$A$1:$B$6,2,0),C6167,F6167,0,0))</f>
        <v/>
      </c>
      <c r="O6167" s="11" t="str">
        <f t="shared" ref="O6167:O6230" si="601">IF(A6167="","",K6167-L6167)</f>
        <v/>
      </c>
      <c r="P6167" s="11" t="str">
        <f t="shared" si="596"/>
        <v/>
      </c>
    </row>
    <row r="6168" spans="1:16" x14ac:dyDescent="0.25">
      <c r="A6168" s="9" t="str">
        <f>IF(A6167="","",IF(B6167&lt;C6167,A6167,IF(A6167=MAX('entry data'!$B$8:$B$507),"",A6167+1)))</f>
        <v/>
      </c>
      <c r="B6168" s="9" t="str">
        <f t="shared" si="597"/>
        <v/>
      </c>
      <c r="C6168" s="9" t="str">
        <f>IF(ISERROR(VLOOKUP(A6168,'entry data'!B:G,6,0)),"",VLOOKUP(A6168,'entry data'!B:G,6,0))</f>
        <v/>
      </c>
      <c r="D6168" s="9" t="str">
        <f>IF(ISERROR(VLOOKUP(A6168,'entry data'!B:C,2,0)),"",VLOOKUP(A6168,'entry data'!B:C,2,0))</f>
        <v/>
      </c>
      <c r="E6168" s="9" t="str">
        <f>IF(ISERROR(VLOOKUP(A6168,'entry data'!B:E,4,0)),"",VLOOKUP(A6168,'entry data'!B:E,4,0))</f>
        <v/>
      </c>
      <c r="F6168" s="11" t="str">
        <f>IF(A6168="","",IF(ISERROR(VLOOKUP(A6168,'entry data'!B:F,5,0)),"",VLOOKUP(A6168,'entry data'!B:F,5,0)))</f>
        <v/>
      </c>
      <c r="G6168" s="12" t="str">
        <f>IF(A6168="","",IF(ISERROR(VLOOKUP(A6168,'entry data'!B:I,8,0)),"",VLOOKUP(A6168,'entry data'!B:I,7,0)))</f>
        <v/>
      </c>
      <c r="H6168" s="13" t="str">
        <f>IF(A6168="","",IF(B6168=1,VLOOKUP(A6168,'entry data'!B:D,3,0),I6167))</f>
        <v/>
      </c>
      <c r="I6168" s="14" t="str">
        <f>IF(A6168="","",IF(E6168="weekly",7,IF(E6168="fortnightly",14,IF(E6168="monthly",DATE(IF(MONTH(H6168)=12,YEAR(H6168)+1,YEAR(H6168)),VLOOKUP(MONTH(H6168),index!$D$2:$G$13,2,0),DAY(H6168)),
IF(E6168="quarterly",DATE(IF(MONTH(H6168)&gt;=10,YEAR(H6168)+1,YEAR(H6168)),VLOOKUP(MONTH(H6168),index!$D$2:$G$13,3,0),DAY(H6168)),
IF(E6168="halfyearly",DATE(IF(MONTH(H6168)&gt;=7,YEAR(H6168)+1,YEAR(H6168)),VLOOKUP(MONTH(H6168),index!$D$2:$G$13,4,0),DAY(H6168)),
DATE(YEAR(H6168)+1,MONTH(H6168),DAY(H6168)))))-H6168))+H6168)</f>
        <v/>
      </c>
      <c r="J6168" s="9" t="str">
        <f t="shared" si="598"/>
        <v/>
      </c>
      <c r="K6168" s="11" t="str">
        <f t="shared" si="599"/>
        <v/>
      </c>
      <c r="L6168" s="11" t="str">
        <f t="shared" si="600"/>
        <v/>
      </c>
      <c r="M6168" s="11" t="str">
        <f>IF(A6168="","",VLOOKUP(E6168,index!$A$1:$B$6,2,0)*K6168*G6168)</f>
        <v/>
      </c>
      <c r="N6168" s="11" t="str">
        <f>IF(A6168="","",-PMT(G6168*VLOOKUP(E6168,index!$A$1:$B$6,2,0),C6168,F6168,0,0))</f>
        <v/>
      </c>
      <c r="O6168" s="11" t="str">
        <f t="shared" si="601"/>
        <v/>
      </c>
      <c r="P6168" s="11" t="str">
        <f t="shared" si="596"/>
        <v/>
      </c>
    </row>
    <row r="6169" spans="1:16" x14ac:dyDescent="0.25">
      <c r="A6169" s="9" t="str">
        <f>IF(A6168="","",IF(B6168&lt;C6168,A6168,IF(A6168=MAX('entry data'!$B$8:$B$507),"",A6168+1)))</f>
        <v/>
      </c>
      <c r="B6169" s="9" t="str">
        <f t="shared" si="597"/>
        <v/>
      </c>
      <c r="C6169" s="9" t="str">
        <f>IF(ISERROR(VLOOKUP(A6169,'entry data'!B:G,6,0)),"",VLOOKUP(A6169,'entry data'!B:G,6,0))</f>
        <v/>
      </c>
      <c r="D6169" s="9" t="str">
        <f>IF(ISERROR(VLOOKUP(A6169,'entry data'!B:C,2,0)),"",VLOOKUP(A6169,'entry data'!B:C,2,0))</f>
        <v/>
      </c>
      <c r="E6169" s="9" t="str">
        <f>IF(ISERROR(VLOOKUP(A6169,'entry data'!B:E,4,0)),"",VLOOKUP(A6169,'entry data'!B:E,4,0))</f>
        <v/>
      </c>
      <c r="F6169" s="11" t="str">
        <f>IF(A6169="","",IF(ISERROR(VLOOKUP(A6169,'entry data'!B:F,5,0)),"",VLOOKUP(A6169,'entry data'!B:F,5,0)))</f>
        <v/>
      </c>
      <c r="G6169" s="12" t="str">
        <f>IF(A6169="","",IF(ISERROR(VLOOKUP(A6169,'entry data'!B:I,8,0)),"",VLOOKUP(A6169,'entry data'!B:I,7,0)))</f>
        <v/>
      </c>
      <c r="H6169" s="13" t="str">
        <f>IF(A6169="","",IF(B6169=1,VLOOKUP(A6169,'entry data'!B:D,3,0),I6168))</f>
        <v/>
      </c>
      <c r="I6169" s="14" t="str">
        <f>IF(A6169="","",IF(E6169="weekly",7,IF(E6169="fortnightly",14,IF(E6169="monthly",DATE(IF(MONTH(H6169)=12,YEAR(H6169)+1,YEAR(H6169)),VLOOKUP(MONTH(H6169),index!$D$2:$G$13,2,0),DAY(H6169)),
IF(E6169="quarterly",DATE(IF(MONTH(H6169)&gt;=10,YEAR(H6169)+1,YEAR(H6169)),VLOOKUP(MONTH(H6169),index!$D$2:$G$13,3,0),DAY(H6169)),
IF(E6169="halfyearly",DATE(IF(MONTH(H6169)&gt;=7,YEAR(H6169)+1,YEAR(H6169)),VLOOKUP(MONTH(H6169),index!$D$2:$G$13,4,0),DAY(H6169)),
DATE(YEAR(H6169)+1,MONTH(H6169),DAY(H6169)))))-H6169))+H6169)</f>
        <v/>
      </c>
      <c r="J6169" s="9" t="str">
        <f t="shared" si="598"/>
        <v/>
      </c>
      <c r="K6169" s="11" t="str">
        <f t="shared" si="599"/>
        <v/>
      </c>
      <c r="L6169" s="11" t="str">
        <f t="shared" si="600"/>
        <v/>
      </c>
      <c r="M6169" s="11" t="str">
        <f>IF(A6169="","",VLOOKUP(E6169,index!$A$1:$B$6,2,0)*K6169*G6169)</f>
        <v/>
      </c>
      <c r="N6169" s="11" t="str">
        <f>IF(A6169="","",-PMT(G6169*VLOOKUP(E6169,index!$A$1:$B$6,2,0),C6169,F6169,0,0))</f>
        <v/>
      </c>
      <c r="O6169" s="11" t="str">
        <f t="shared" si="601"/>
        <v/>
      </c>
      <c r="P6169" s="11" t="str">
        <f t="shared" si="596"/>
        <v/>
      </c>
    </row>
    <row r="6170" spans="1:16" x14ac:dyDescent="0.25">
      <c r="A6170" s="9" t="str">
        <f>IF(A6169="","",IF(B6169&lt;C6169,A6169,IF(A6169=MAX('entry data'!$B$8:$B$507),"",A6169+1)))</f>
        <v/>
      </c>
      <c r="B6170" s="9" t="str">
        <f t="shared" si="597"/>
        <v/>
      </c>
      <c r="C6170" s="9" t="str">
        <f>IF(ISERROR(VLOOKUP(A6170,'entry data'!B:G,6,0)),"",VLOOKUP(A6170,'entry data'!B:G,6,0))</f>
        <v/>
      </c>
      <c r="D6170" s="9" t="str">
        <f>IF(ISERROR(VLOOKUP(A6170,'entry data'!B:C,2,0)),"",VLOOKUP(A6170,'entry data'!B:C,2,0))</f>
        <v/>
      </c>
      <c r="E6170" s="9" t="str">
        <f>IF(ISERROR(VLOOKUP(A6170,'entry data'!B:E,4,0)),"",VLOOKUP(A6170,'entry data'!B:E,4,0))</f>
        <v/>
      </c>
      <c r="F6170" s="11" t="str">
        <f>IF(A6170="","",IF(ISERROR(VLOOKUP(A6170,'entry data'!B:F,5,0)),"",VLOOKUP(A6170,'entry data'!B:F,5,0)))</f>
        <v/>
      </c>
      <c r="G6170" s="12" t="str">
        <f>IF(A6170="","",IF(ISERROR(VLOOKUP(A6170,'entry data'!B:I,8,0)),"",VLOOKUP(A6170,'entry data'!B:I,7,0)))</f>
        <v/>
      </c>
      <c r="H6170" s="13" t="str">
        <f>IF(A6170="","",IF(B6170=1,VLOOKUP(A6170,'entry data'!B:D,3,0),I6169))</f>
        <v/>
      </c>
      <c r="I6170" s="14" t="str">
        <f>IF(A6170="","",IF(E6170="weekly",7,IF(E6170="fortnightly",14,IF(E6170="monthly",DATE(IF(MONTH(H6170)=12,YEAR(H6170)+1,YEAR(H6170)),VLOOKUP(MONTH(H6170),index!$D$2:$G$13,2,0),DAY(H6170)),
IF(E6170="quarterly",DATE(IF(MONTH(H6170)&gt;=10,YEAR(H6170)+1,YEAR(H6170)),VLOOKUP(MONTH(H6170),index!$D$2:$G$13,3,0),DAY(H6170)),
IF(E6170="halfyearly",DATE(IF(MONTH(H6170)&gt;=7,YEAR(H6170)+1,YEAR(H6170)),VLOOKUP(MONTH(H6170),index!$D$2:$G$13,4,0),DAY(H6170)),
DATE(YEAR(H6170)+1,MONTH(H6170),DAY(H6170)))))-H6170))+H6170)</f>
        <v/>
      </c>
      <c r="J6170" s="9" t="str">
        <f t="shared" si="598"/>
        <v/>
      </c>
      <c r="K6170" s="11" t="str">
        <f t="shared" si="599"/>
        <v/>
      </c>
      <c r="L6170" s="11" t="str">
        <f t="shared" si="600"/>
        <v/>
      </c>
      <c r="M6170" s="11" t="str">
        <f>IF(A6170="","",VLOOKUP(E6170,index!$A$1:$B$6,2,0)*K6170*G6170)</f>
        <v/>
      </c>
      <c r="N6170" s="11" t="str">
        <f>IF(A6170="","",-PMT(G6170*VLOOKUP(E6170,index!$A$1:$B$6,2,0),C6170,F6170,0,0))</f>
        <v/>
      </c>
      <c r="O6170" s="11" t="str">
        <f t="shared" si="601"/>
        <v/>
      </c>
      <c r="P6170" s="11" t="str">
        <f t="shared" si="596"/>
        <v/>
      </c>
    </row>
    <row r="6171" spans="1:16" x14ac:dyDescent="0.25">
      <c r="A6171" s="9" t="str">
        <f>IF(A6170="","",IF(B6170&lt;C6170,A6170,IF(A6170=MAX('entry data'!$B$8:$B$507),"",A6170+1)))</f>
        <v/>
      </c>
      <c r="B6171" s="9" t="str">
        <f t="shared" si="597"/>
        <v/>
      </c>
      <c r="C6171" s="9" t="str">
        <f>IF(ISERROR(VLOOKUP(A6171,'entry data'!B:G,6,0)),"",VLOOKUP(A6171,'entry data'!B:G,6,0))</f>
        <v/>
      </c>
      <c r="D6171" s="9" t="str">
        <f>IF(ISERROR(VLOOKUP(A6171,'entry data'!B:C,2,0)),"",VLOOKUP(A6171,'entry data'!B:C,2,0))</f>
        <v/>
      </c>
      <c r="E6171" s="9" t="str">
        <f>IF(ISERROR(VLOOKUP(A6171,'entry data'!B:E,4,0)),"",VLOOKUP(A6171,'entry data'!B:E,4,0))</f>
        <v/>
      </c>
      <c r="F6171" s="11" t="str">
        <f>IF(A6171="","",IF(ISERROR(VLOOKUP(A6171,'entry data'!B:F,5,0)),"",VLOOKUP(A6171,'entry data'!B:F,5,0)))</f>
        <v/>
      </c>
      <c r="G6171" s="12" t="str">
        <f>IF(A6171="","",IF(ISERROR(VLOOKUP(A6171,'entry data'!B:I,8,0)),"",VLOOKUP(A6171,'entry data'!B:I,7,0)))</f>
        <v/>
      </c>
      <c r="H6171" s="13" t="str">
        <f>IF(A6171="","",IF(B6171=1,VLOOKUP(A6171,'entry data'!B:D,3,0),I6170))</f>
        <v/>
      </c>
      <c r="I6171" s="14" t="str">
        <f>IF(A6171="","",IF(E6171="weekly",7,IF(E6171="fortnightly",14,IF(E6171="monthly",DATE(IF(MONTH(H6171)=12,YEAR(H6171)+1,YEAR(H6171)),VLOOKUP(MONTH(H6171),index!$D$2:$G$13,2,0),DAY(H6171)),
IF(E6171="quarterly",DATE(IF(MONTH(H6171)&gt;=10,YEAR(H6171)+1,YEAR(H6171)),VLOOKUP(MONTH(H6171),index!$D$2:$G$13,3,0),DAY(H6171)),
IF(E6171="halfyearly",DATE(IF(MONTH(H6171)&gt;=7,YEAR(H6171)+1,YEAR(H6171)),VLOOKUP(MONTH(H6171),index!$D$2:$G$13,4,0),DAY(H6171)),
DATE(YEAR(H6171)+1,MONTH(H6171),DAY(H6171)))))-H6171))+H6171)</f>
        <v/>
      </c>
      <c r="J6171" s="9" t="str">
        <f t="shared" si="598"/>
        <v/>
      </c>
      <c r="K6171" s="11" t="str">
        <f t="shared" si="599"/>
        <v/>
      </c>
      <c r="L6171" s="11" t="str">
        <f t="shared" si="600"/>
        <v/>
      </c>
      <c r="M6171" s="11" t="str">
        <f>IF(A6171="","",VLOOKUP(E6171,index!$A$1:$B$6,2,0)*K6171*G6171)</f>
        <v/>
      </c>
      <c r="N6171" s="11" t="str">
        <f>IF(A6171="","",-PMT(G6171*VLOOKUP(E6171,index!$A$1:$B$6,2,0),C6171,F6171,0,0))</f>
        <v/>
      </c>
      <c r="O6171" s="11" t="str">
        <f t="shared" si="601"/>
        <v/>
      </c>
      <c r="P6171" s="11" t="str">
        <f t="shared" si="596"/>
        <v/>
      </c>
    </row>
    <row r="6172" spans="1:16" x14ac:dyDescent="0.25">
      <c r="A6172" s="9" t="str">
        <f>IF(A6171="","",IF(B6171&lt;C6171,A6171,IF(A6171=MAX('entry data'!$B$8:$B$507),"",A6171+1)))</f>
        <v/>
      </c>
      <c r="B6172" s="9" t="str">
        <f t="shared" si="597"/>
        <v/>
      </c>
      <c r="C6172" s="9" t="str">
        <f>IF(ISERROR(VLOOKUP(A6172,'entry data'!B:G,6,0)),"",VLOOKUP(A6172,'entry data'!B:G,6,0))</f>
        <v/>
      </c>
      <c r="D6172" s="9" t="str">
        <f>IF(ISERROR(VLOOKUP(A6172,'entry data'!B:C,2,0)),"",VLOOKUP(A6172,'entry data'!B:C,2,0))</f>
        <v/>
      </c>
      <c r="E6172" s="9" t="str">
        <f>IF(ISERROR(VLOOKUP(A6172,'entry data'!B:E,4,0)),"",VLOOKUP(A6172,'entry data'!B:E,4,0))</f>
        <v/>
      </c>
      <c r="F6172" s="11" t="str">
        <f>IF(A6172="","",IF(ISERROR(VLOOKUP(A6172,'entry data'!B:F,5,0)),"",VLOOKUP(A6172,'entry data'!B:F,5,0)))</f>
        <v/>
      </c>
      <c r="G6172" s="12" t="str">
        <f>IF(A6172="","",IF(ISERROR(VLOOKUP(A6172,'entry data'!B:I,8,0)),"",VLOOKUP(A6172,'entry data'!B:I,7,0)))</f>
        <v/>
      </c>
      <c r="H6172" s="13" t="str">
        <f>IF(A6172="","",IF(B6172=1,VLOOKUP(A6172,'entry data'!B:D,3,0),I6171))</f>
        <v/>
      </c>
      <c r="I6172" s="14" t="str">
        <f>IF(A6172="","",IF(E6172="weekly",7,IF(E6172="fortnightly",14,IF(E6172="monthly",DATE(IF(MONTH(H6172)=12,YEAR(H6172)+1,YEAR(H6172)),VLOOKUP(MONTH(H6172),index!$D$2:$G$13,2,0),DAY(H6172)),
IF(E6172="quarterly",DATE(IF(MONTH(H6172)&gt;=10,YEAR(H6172)+1,YEAR(H6172)),VLOOKUP(MONTH(H6172),index!$D$2:$G$13,3,0),DAY(H6172)),
IF(E6172="halfyearly",DATE(IF(MONTH(H6172)&gt;=7,YEAR(H6172)+1,YEAR(H6172)),VLOOKUP(MONTH(H6172),index!$D$2:$G$13,4,0),DAY(H6172)),
DATE(YEAR(H6172)+1,MONTH(H6172),DAY(H6172)))))-H6172))+H6172)</f>
        <v/>
      </c>
      <c r="J6172" s="9" t="str">
        <f t="shared" si="598"/>
        <v/>
      </c>
      <c r="K6172" s="11" t="str">
        <f t="shared" si="599"/>
        <v/>
      </c>
      <c r="L6172" s="11" t="str">
        <f t="shared" si="600"/>
        <v/>
      </c>
      <c r="M6172" s="11" t="str">
        <f>IF(A6172="","",VLOOKUP(E6172,index!$A$1:$B$6,2,0)*K6172*G6172)</f>
        <v/>
      </c>
      <c r="N6172" s="11" t="str">
        <f>IF(A6172="","",-PMT(G6172*VLOOKUP(E6172,index!$A$1:$B$6,2,0),C6172,F6172,0,0))</f>
        <v/>
      </c>
      <c r="O6172" s="11" t="str">
        <f t="shared" si="601"/>
        <v/>
      </c>
      <c r="P6172" s="11" t="str">
        <f t="shared" si="596"/>
        <v/>
      </c>
    </row>
    <row r="6173" spans="1:16" x14ac:dyDescent="0.25">
      <c r="A6173" s="9" t="str">
        <f>IF(A6172="","",IF(B6172&lt;C6172,A6172,IF(A6172=MAX('entry data'!$B$8:$B$507),"",A6172+1)))</f>
        <v/>
      </c>
      <c r="B6173" s="9" t="str">
        <f t="shared" si="597"/>
        <v/>
      </c>
      <c r="C6173" s="9" t="str">
        <f>IF(ISERROR(VLOOKUP(A6173,'entry data'!B:G,6,0)),"",VLOOKUP(A6173,'entry data'!B:G,6,0))</f>
        <v/>
      </c>
      <c r="D6173" s="9" t="str">
        <f>IF(ISERROR(VLOOKUP(A6173,'entry data'!B:C,2,0)),"",VLOOKUP(A6173,'entry data'!B:C,2,0))</f>
        <v/>
      </c>
      <c r="E6173" s="9" t="str">
        <f>IF(ISERROR(VLOOKUP(A6173,'entry data'!B:E,4,0)),"",VLOOKUP(A6173,'entry data'!B:E,4,0))</f>
        <v/>
      </c>
      <c r="F6173" s="11" t="str">
        <f>IF(A6173="","",IF(ISERROR(VLOOKUP(A6173,'entry data'!B:F,5,0)),"",VLOOKUP(A6173,'entry data'!B:F,5,0)))</f>
        <v/>
      </c>
      <c r="G6173" s="12" t="str">
        <f>IF(A6173="","",IF(ISERROR(VLOOKUP(A6173,'entry data'!B:I,8,0)),"",VLOOKUP(A6173,'entry data'!B:I,7,0)))</f>
        <v/>
      </c>
      <c r="H6173" s="13" t="str">
        <f>IF(A6173="","",IF(B6173=1,VLOOKUP(A6173,'entry data'!B:D,3,0),I6172))</f>
        <v/>
      </c>
      <c r="I6173" s="14" t="str">
        <f>IF(A6173="","",IF(E6173="weekly",7,IF(E6173="fortnightly",14,IF(E6173="monthly",DATE(IF(MONTH(H6173)=12,YEAR(H6173)+1,YEAR(H6173)),VLOOKUP(MONTH(H6173),index!$D$2:$G$13,2,0),DAY(H6173)),
IF(E6173="quarterly",DATE(IF(MONTH(H6173)&gt;=10,YEAR(H6173)+1,YEAR(H6173)),VLOOKUP(MONTH(H6173),index!$D$2:$G$13,3,0),DAY(H6173)),
IF(E6173="halfyearly",DATE(IF(MONTH(H6173)&gt;=7,YEAR(H6173)+1,YEAR(H6173)),VLOOKUP(MONTH(H6173),index!$D$2:$G$13,4,0),DAY(H6173)),
DATE(YEAR(H6173)+1,MONTH(H6173),DAY(H6173)))))-H6173))+H6173)</f>
        <v/>
      </c>
      <c r="J6173" s="9" t="str">
        <f t="shared" si="598"/>
        <v/>
      </c>
      <c r="K6173" s="11" t="str">
        <f t="shared" si="599"/>
        <v/>
      </c>
      <c r="L6173" s="11" t="str">
        <f t="shared" si="600"/>
        <v/>
      </c>
      <c r="M6173" s="11" t="str">
        <f>IF(A6173="","",VLOOKUP(E6173,index!$A$1:$B$6,2,0)*K6173*G6173)</f>
        <v/>
      </c>
      <c r="N6173" s="11" t="str">
        <f>IF(A6173="","",-PMT(G6173*VLOOKUP(E6173,index!$A$1:$B$6,2,0),C6173,F6173,0,0))</f>
        <v/>
      </c>
      <c r="O6173" s="11" t="str">
        <f t="shared" si="601"/>
        <v/>
      </c>
      <c r="P6173" s="11" t="str">
        <f t="shared" si="596"/>
        <v/>
      </c>
    </row>
    <row r="6174" spans="1:16" x14ac:dyDescent="0.25">
      <c r="A6174" s="9" t="str">
        <f>IF(A6173="","",IF(B6173&lt;C6173,A6173,IF(A6173=MAX('entry data'!$B$8:$B$507),"",A6173+1)))</f>
        <v/>
      </c>
      <c r="B6174" s="9" t="str">
        <f t="shared" si="597"/>
        <v/>
      </c>
      <c r="C6174" s="9" t="str">
        <f>IF(ISERROR(VLOOKUP(A6174,'entry data'!B:G,6,0)),"",VLOOKUP(A6174,'entry data'!B:G,6,0))</f>
        <v/>
      </c>
      <c r="D6174" s="9" t="str">
        <f>IF(ISERROR(VLOOKUP(A6174,'entry data'!B:C,2,0)),"",VLOOKUP(A6174,'entry data'!B:C,2,0))</f>
        <v/>
      </c>
      <c r="E6174" s="9" t="str">
        <f>IF(ISERROR(VLOOKUP(A6174,'entry data'!B:E,4,0)),"",VLOOKUP(A6174,'entry data'!B:E,4,0))</f>
        <v/>
      </c>
      <c r="F6174" s="11" t="str">
        <f>IF(A6174="","",IF(ISERROR(VLOOKUP(A6174,'entry data'!B:F,5,0)),"",VLOOKUP(A6174,'entry data'!B:F,5,0)))</f>
        <v/>
      </c>
      <c r="G6174" s="12" t="str">
        <f>IF(A6174="","",IF(ISERROR(VLOOKUP(A6174,'entry data'!B:I,8,0)),"",VLOOKUP(A6174,'entry data'!B:I,7,0)))</f>
        <v/>
      </c>
      <c r="H6174" s="13" t="str">
        <f>IF(A6174="","",IF(B6174=1,VLOOKUP(A6174,'entry data'!B:D,3,0),I6173))</f>
        <v/>
      </c>
      <c r="I6174" s="14" t="str">
        <f>IF(A6174="","",IF(E6174="weekly",7,IF(E6174="fortnightly",14,IF(E6174="monthly",DATE(IF(MONTH(H6174)=12,YEAR(H6174)+1,YEAR(H6174)),VLOOKUP(MONTH(H6174),index!$D$2:$G$13,2,0),DAY(H6174)),
IF(E6174="quarterly",DATE(IF(MONTH(H6174)&gt;=10,YEAR(H6174)+1,YEAR(H6174)),VLOOKUP(MONTH(H6174),index!$D$2:$G$13,3,0),DAY(H6174)),
IF(E6174="halfyearly",DATE(IF(MONTH(H6174)&gt;=7,YEAR(H6174)+1,YEAR(H6174)),VLOOKUP(MONTH(H6174),index!$D$2:$G$13,4,0),DAY(H6174)),
DATE(YEAR(H6174)+1,MONTH(H6174),DAY(H6174)))))-H6174))+H6174)</f>
        <v/>
      </c>
      <c r="J6174" s="9" t="str">
        <f t="shared" si="598"/>
        <v/>
      </c>
      <c r="K6174" s="11" t="str">
        <f t="shared" si="599"/>
        <v/>
      </c>
      <c r="L6174" s="11" t="str">
        <f t="shared" si="600"/>
        <v/>
      </c>
      <c r="M6174" s="11" t="str">
        <f>IF(A6174="","",VLOOKUP(E6174,index!$A$1:$B$6,2,0)*K6174*G6174)</f>
        <v/>
      </c>
      <c r="N6174" s="11" t="str">
        <f>IF(A6174="","",-PMT(G6174*VLOOKUP(E6174,index!$A$1:$B$6,2,0),C6174,F6174,0,0))</f>
        <v/>
      </c>
      <c r="O6174" s="11" t="str">
        <f t="shared" si="601"/>
        <v/>
      </c>
      <c r="P6174" s="11" t="str">
        <f t="shared" si="596"/>
        <v/>
      </c>
    </row>
    <row r="6175" spans="1:16" x14ac:dyDescent="0.25">
      <c r="A6175" s="9" t="str">
        <f>IF(A6174="","",IF(B6174&lt;C6174,A6174,IF(A6174=MAX('entry data'!$B$8:$B$507),"",A6174+1)))</f>
        <v/>
      </c>
      <c r="B6175" s="9" t="str">
        <f t="shared" si="597"/>
        <v/>
      </c>
      <c r="C6175" s="9" t="str">
        <f>IF(ISERROR(VLOOKUP(A6175,'entry data'!B:G,6,0)),"",VLOOKUP(A6175,'entry data'!B:G,6,0))</f>
        <v/>
      </c>
      <c r="D6175" s="9" t="str">
        <f>IF(ISERROR(VLOOKUP(A6175,'entry data'!B:C,2,0)),"",VLOOKUP(A6175,'entry data'!B:C,2,0))</f>
        <v/>
      </c>
      <c r="E6175" s="9" t="str">
        <f>IF(ISERROR(VLOOKUP(A6175,'entry data'!B:E,4,0)),"",VLOOKUP(A6175,'entry data'!B:E,4,0))</f>
        <v/>
      </c>
      <c r="F6175" s="11" t="str">
        <f>IF(A6175="","",IF(ISERROR(VLOOKUP(A6175,'entry data'!B:F,5,0)),"",VLOOKUP(A6175,'entry data'!B:F,5,0)))</f>
        <v/>
      </c>
      <c r="G6175" s="12" t="str">
        <f>IF(A6175="","",IF(ISERROR(VLOOKUP(A6175,'entry data'!B:I,8,0)),"",VLOOKUP(A6175,'entry data'!B:I,7,0)))</f>
        <v/>
      </c>
      <c r="H6175" s="13" t="str">
        <f>IF(A6175="","",IF(B6175=1,VLOOKUP(A6175,'entry data'!B:D,3,0),I6174))</f>
        <v/>
      </c>
      <c r="I6175" s="14" t="str">
        <f>IF(A6175="","",IF(E6175="weekly",7,IF(E6175="fortnightly",14,IF(E6175="monthly",DATE(IF(MONTH(H6175)=12,YEAR(H6175)+1,YEAR(H6175)),VLOOKUP(MONTH(H6175),index!$D$2:$G$13,2,0),DAY(H6175)),
IF(E6175="quarterly",DATE(IF(MONTH(H6175)&gt;=10,YEAR(H6175)+1,YEAR(H6175)),VLOOKUP(MONTH(H6175),index!$D$2:$G$13,3,0),DAY(H6175)),
IF(E6175="halfyearly",DATE(IF(MONTH(H6175)&gt;=7,YEAR(H6175)+1,YEAR(H6175)),VLOOKUP(MONTH(H6175),index!$D$2:$G$13,4,0),DAY(H6175)),
DATE(YEAR(H6175)+1,MONTH(H6175),DAY(H6175)))))-H6175))+H6175)</f>
        <v/>
      </c>
      <c r="J6175" s="9" t="str">
        <f t="shared" si="598"/>
        <v/>
      </c>
      <c r="K6175" s="11" t="str">
        <f t="shared" si="599"/>
        <v/>
      </c>
      <c r="L6175" s="11" t="str">
        <f t="shared" si="600"/>
        <v/>
      </c>
      <c r="M6175" s="11" t="str">
        <f>IF(A6175="","",VLOOKUP(E6175,index!$A$1:$B$6,2,0)*K6175*G6175)</f>
        <v/>
      </c>
      <c r="N6175" s="11" t="str">
        <f>IF(A6175="","",-PMT(G6175*VLOOKUP(E6175,index!$A$1:$B$6,2,0),C6175,F6175,0,0))</f>
        <v/>
      </c>
      <c r="O6175" s="11" t="str">
        <f t="shared" si="601"/>
        <v/>
      </c>
      <c r="P6175" s="11" t="str">
        <f t="shared" si="596"/>
        <v/>
      </c>
    </row>
    <row r="6176" spans="1:16" x14ac:dyDescent="0.25">
      <c r="A6176" s="9" t="str">
        <f>IF(A6175="","",IF(B6175&lt;C6175,A6175,IF(A6175=MAX('entry data'!$B$8:$B$507),"",A6175+1)))</f>
        <v/>
      </c>
      <c r="B6176" s="9" t="str">
        <f t="shared" si="597"/>
        <v/>
      </c>
      <c r="C6176" s="9" t="str">
        <f>IF(ISERROR(VLOOKUP(A6176,'entry data'!B:G,6,0)),"",VLOOKUP(A6176,'entry data'!B:G,6,0))</f>
        <v/>
      </c>
      <c r="D6176" s="9" t="str">
        <f>IF(ISERROR(VLOOKUP(A6176,'entry data'!B:C,2,0)),"",VLOOKUP(A6176,'entry data'!B:C,2,0))</f>
        <v/>
      </c>
      <c r="E6176" s="9" t="str">
        <f>IF(ISERROR(VLOOKUP(A6176,'entry data'!B:E,4,0)),"",VLOOKUP(A6176,'entry data'!B:E,4,0))</f>
        <v/>
      </c>
      <c r="F6176" s="11" t="str">
        <f>IF(A6176="","",IF(ISERROR(VLOOKUP(A6176,'entry data'!B:F,5,0)),"",VLOOKUP(A6176,'entry data'!B:F,5,0)))</f>
        <v/>
      </c>
      <c r="G6176" s="12" t="str">
        <f>IF(A6176="","",IF(ISERROR(VLOOKUP(A6176,'entry data'!B:I,8,0)),"",VLOOKUP(A6176,'entry data'!B:I,7,0)))</f>
        <v/>
      </c>
      <c r="H6176" s="13" t="str">
        <f>IF(A6176="","",IF(B6176=1,VLOOKUP(A6176,'entry data'!B:D,3,0),I6175))</f>
        <v/>
      </c>
      <c r="I6176" s="14" t="str">
        <f>IF(A6176="","",IF(E6176="weekly",7,IF(E6176="fortnightly",14,IF(E6176="monthly",DATE(IF(MONTH(H6176)=12,YEAR(H6176)+1,YEAR(H6176)),VLOOKUP(MONTH(H6176),index!$D$2:$G$13,2,0),DAY(H6176)),
IF(E6176="quarterly",DATE(IF(MONTH(H6176)&gt;=10,YEAR(H6176)+1,YEAR(H6176)),VLOOKUP(MONTH(H6176),index!$D$2:$G$13,3,0),DAY(H6176)),
IF(E6176="halfyearly",DATE(IF(MONTH(H6176)&gt;=7,YEAR(H6176)+1,YEAR(H6176)),VLOOKUP(MONTH(H6176),index!$D$2:$G$13,4,0),DAY(H6176)),
DATE(YEAR(H6176)+1,MONTH(H6176),DAY(H6176)))))-H6176))+H6176)</f>
        <v/>
      </c>
      <c r="J6176" s="9" t="str">
        <f t="shared" si="598"/>
        <v/>
      </c>
      <c r="K6176" s="11" t="str">
        <f t="shared" si="599"/>
        <v/>
      </c>
      <c r="L6176" s="11" t="str">
        <f t="shared" si="600"/>
        <v/>
      </c>
      <c r="M6176" s="11" t="str">
        <f>IF(A6176="","",VLOOKUP(E6176,index!$A$1:$B$6,2,0)*K6176*G6176)</f>
        <v/>
      </c>
      <c r="N6176" s="11" t="str">
        <f>IF(A6176="","",-PMT(G6176*VLOOKUP(E6176,index!$A$1:$B$6,2,0),C6176,F6176,0,0))</f>
        <v/>
      </c>
      <c r="O6176" s="11" t="str">
        <f t="shared" si="601"/>
        <v/>
      </c>
      <c r="P6176" s="11" t="str">
        <f t="shared" si="596"/>
        <v/>
      </c>
    </row>
    <row r="6177" spans="1:16" x14ac:dyDescent="0.25">
      <c r="A6177" s="9" t="str">
        <f>IF(A6176="","",IF(B6176&lt;C6176,A6176,IF(A6176=MAX('entry data'!$B$8:$B$507),"",A6176+1)))</f>
        <v/>
      </c>
      <c r="B6177" s="9" t="str">
        <f t="shared" si="597"/>
        <v/>
      </c>
      <c r="C6177" s="9" t="str">
        <f>IF(ISERROR(VLOOKUP(A6177,'entry data'!B:G,6,0)),"",VLOOKUP(A6177,'entry data'!B:G,6,0))</f>
        <v/>
      </c>
      <c r="D6177" s="9" t="str">
        <f>IF(ISERROR(VLOOKUP(A6177,'entry data'!B:C,2,0)),"",VLOOKUP(A6177,'entry data'!B:C,2,0))</f>
        <v/>
      </c>
      <c r="E6177" s="9" t="str">
        <f>IF(ISERROR(VLOOKUP(A6177,'entry data'!B:E,4,0)),"",VLOOKUP(A6177,'entry data'!B:E,4,0))</f>
        <v/>
      </c>
      <c r="F6177" s="11" t="str">
        <f>IF(A6177="","",IF(ISERROR(VLOOKUP(A6177,'entry data'!B:F,5,0)),"",VLOOKUP(A6177,'entry data'!B:F,5,0)))</f>
        <v/>
      </c>
      <c r="G6177" s="12" t="str">
        <f>IF(A6177="","",IF(ISERROR(VLOOKUP(A6177,'entry data'!B:I,8,0)),"",VLOOKUP(A6177,'entry data'!B:I,7,0)))</f>
        <v/>
      </c>
      <c r="H6177" s="13" t="str">
        <f>IF(A6177="","",IF(B6177=1,VLOOKUP(A6177,'entry data'!B:D,3,0),I6176))</f>
        <v/>
      </c>
      <c r="I6177" s="14" t="str">
        <f>IF(A6177="","",IF(E6177="weekly",7,IF(E6177="fortnightly",14,IF(E6177="monthly",DATE(IF(MONTH(H6177)=12,YEAR(H6177)+1,YEAR(H6177)),VLOOKUP(MONTH(H6177),index!$D$2:$G$13,2,0),DAY(H6177)),
IF(E6177="quarterly",DATE(IF(MONTH(H6177)&gt;=10,YEAR(H6177)+1,YEAR(H6177)),VLOOKUP(MONTH(H6177),index!$D$2:$G$13,3,0),DAY(H6177)),
IF(E6177="halfyearly",DATE(IF(MONTH(H6177)&gt;=7,YEAR(H6177)+1,YEAR(H6177)),VLOOKUP(MONTH(H6177),index!$D$2:$G$13,4,0),DAY(H6177)),
DATE(YEAR(H6177)+1,MONTH(H6177),DAY(H6177)))))-H6177))+H6177)</f>
        <v/>
      </c>
      <c r="J6177" s="9" t="str">
        <f t="shared" si="598"/>
        <v/>
      </c>
      <c r="K6177" s="11" t="str">
        <f t="shared" si="599"/>
        <v/>
      </c>
      <c r="L6177" s="11" t="str">
        <f t="shared" si="600"/>
        <v/>
      </c>
      <c r="M6177" s="11" t="str">
        <f>IF(A6177="","",VLOOKUP(E6177,index!$A$1:$B$6,2,0)*K6177*G6177)</f>
        <v/>
      </c>
      <c r="N6177" s="11" t="str">
        <f>IF(A6177="","",-PMT(G6177*VLOOKUP(E6177,index!$A$1:$B$6,2,0),C6177,F6177,0,0))</f>
        <v/>
      </c>
      <c r="O6177" s="11" t="str">
        <f t="shared" si="601"/>
        <v/>
      </c>
      <c r="P6177" s="11" t="str">
        <f t="shared" si="596"/>
        <v/>
      </c>
    </row>
    <row r="6178" spans="1:16" x14ac:dyDescent="0.25">
      <c r="A6178" s="9" t="str">
        <f>IF(A6177="","",IF(B6177&lt;C6177,A6177,IF(A6177=MAX('entry data'!$B$8:$B$507),"",A6177+1)))</f>
        <v/>
      </c>
      <c r="B6178" s="9" t="str">
        <f t="shared" si="597"/>
        <v/>
      </c>
      <c r="C6178" s="9" t="str">
        <f>IF(ISERROR(VLOOKUP(A6178,'entry data'!B:G,6,0)),"",VLOOKUP(A6178,'entry data'!B:G,6,0))</f>
        <v/>
      </c>
      <c r="D6178" s="9" t="str">
        <f>IF(ISERROR(VLOOKUP(A6178,'entry data'!B:C,2,0)),"",VLOOKUP(A6178,'entry data'!B:C,2,0))</f>
        <v/>
      </c>
      <c r="E6178" s="9" t="str">
        <f>IF(ISERROR(VLOOKUP(A6178,'entry data'!B:E,4,0)),"",VLOOKUP(A6178,'entry data'!B:E,4,0))</f>
        <v/>
      </c>
      <c r="F6178" s="11" t="str">
        <f>IF(A6178="","",IF(ISERROR(VLOOKUP(A6178,'entry data'!B:F,5,0)),"",VLOOKUP(A6178,'entry data'!B:F,5,0)))</f>
        <v/>
      </c>
      <c r="G6178" s="12" t="str">
        <f>IF(A6178="","",IF(ISERROR(VLOOKUP(A6178,'entry data'!B:I,8,0)),"",VLOOKUP(A6178,'entry data'!B:I,7,0)))</f>
        <v/>
      </c>
      <c r="H6178" s="13" t="str">
        <f>IF(A6178="","",IF(B6178=1,VLOOKUP(A6178,'entry data'!B:D,3,0),I6177))</f>
        <v/>
      </c>
      <c r="I6178" s="14" t="str">
        <f>IF(A6178="","",IF(E6178="weekly",7,IF(E6178="fortnightly",14,IF(E6178="monthly",DATE(IF(MONTH(H6178)=12,YEAR(H6178)+1,YEAR(H6178)),VLOOKUP(MONTH(H6178),index!$D$2:$G$13,2,0),DAY(H6178)),
IF(E6178="quarterly",DATE(IF(MONTH(H6178)&gt;=10,YEAR(H6178)+1,YEAR(H6178)),VLOOKUP(MONTH(H6178),index!$D$2:$G$13,3,0),DAY(H6178)),
IF(E6178="halfyearly",DATE(IF(MONTH(H6178)&gt;=7,YEAR(H6178)+1,YEAR(H6178)),VLOOKUP(MONTH(H6178),index!$D$2:$G$13,4,0),DAY(H6178)),
DATE(YEAR(H6178)+1,MONTH(H6178),DAY(H6178)))))-H6178))+H6178)</f>
        <v/>
      </c>
      <c r="J6178" s="9" t="str">
        <f t="shared" si="598"/>
        <v/>
      </c>
      <c r="K6178" s="11" t="str">
        <f t="shared" si="599"/>
        <v/>
      </c>
      <c r="L6178" s="11" t="str">
        <f t="shared" si="600"/>
        <v/>
      </c>
      <c r="M6178" s="11" t="str">
        <f>IF(A6178="","",VLOOKUP(E6178,index!$A$1:$B$6,2,0)*K6178*G6178)</f>
        <v/>
      </c>
      <c r="N6178" s="11" t="str">
        <f>IF(A6178="","",-PMT(G6178*VLOOKUP(E6178,index!$A$1:$B$6,2,0),C6178,F6178,0,0))</f>
        <v/>
      </c>
      <c r="O6178" s="11" t="str">
        <f t="shared" si="601"/>
        <v/>
      </c>
      <c r="P6178" s="11" t="str">
        <f t="shared" si="596"/>
        <v/>
      </c>
    </row>
    <row r="6179" spans="1:16" x14ac:dyDescent="0.25">
      <c r="A6179" s="9" t="str">
        <f>IF(A6178="","",IF(B6178&lt;C6178,A6178,IF(A6178=MAX('entry data'!$B$8:$B$507),"",A6178+1)))</f>
        <v/>
      </c>
      <c r="B6179" s="9" t="str">
        <f t="shared" si="597"/>
        <v/>
      </c>
      <c r="C6179" s="9" t="str">
        <f>IF(ISERROR(VLOOKUP(A6179,'entry data'!B:G,6,0)),"",VLOOKUP(A6179,'entry data'!B:G,6,0))</f>
        <v/>
      </c>
      <c r="D6179" s="9" t="str">
        <f>IF(ISERROR(VLOOKUP(A6179,'entry data'!B:C,2,0)),"",VLOOKUP(A6179,'entry data'!B:C,2,0))</f>
        <v/>
      </c>
      <c r="E6179" s="9" t="str">
        <f>IF(ISERROR(VLOOKUP(A6179,'entry data'!B:E,4,0)),"",VLOOKUP(A6179,'entry data'!B:E,4,0))</f>
        <v/>
      </c>
      <c r="F6179" s="11" t="str">
        <f>IF(A6179="","",IF(ISERROR(VLOOKUP(A6179,'entry data'!B:F,5,0)),"",VLOOKUP(A6179,'entry data'!B:F,5,0)))</f>
        <v/>
      </c>
      <c r="G6179" s="12" t="str">
        <f>IF(A6179="","",IF(ISERROR(VLOOKUP(A6179,'entry data'!B:I,8,0)),"",VLOOKUP(A6179,'entry data'!B:I,7,0)))</f>
        <v/>
      </c>
      <c r="H6179" s="13" t="str">
        <f>IF(A6179="","",IF(B6179=1,VLOOKUP(A6179,'entry data'!B:D,3,0),I6178))</f>
        <v/>
      </c>
      <c r="I6179" s="14" t="str">
        <f>IF(A6179="","",IF(E6179="weekly",7,IF(E6179="fortnightly",14,IF(E6179="monthly",DATE(IF(MONTH(H6179)=12,YEAR(H6179)+1,YEAR(H6179)),VLOOKUP(MONTH(H6179),index!$D$2:$G$13,2,0),DAY(H6179)),
IF(E6179="quarterly",DATE(IF(MONTH(H6179)&gt;=10,YEAR(H6179)+1,YEAR(H6179)),VLOOKUP(MONTH(H6179),index!$D$2:$G$13,3,0),DAY(H6179)),
IF(E6179="halfyearly",DATE(IF(MONTH(H6179)&gt;=7,YEAR(H6179)+1,YEAR(H6179)),VLOOKUP(MONTH(H6179),index!$D$2:$G$13,4,0),DAY(H6179)),
DATE(YEAR(H6179)+1,MONTH(H6179),DAY(H6179)))))-H6179))+H6179)</f>
        <v/>
      </c>
      <c r="J6179" s="9" t="str">
        <f t="shared" si="598"/>
        <v/>
      </c>
      <c r="K6179" s="11" t="str">
        <f t="shared" si="599"/>
        <v/>
      </c>
      <c r="L6179" s="11" t="str">
        <f t="shared" si="600"/>
        <v/>
      </c>
      <c r="M6179" s="11" t="str">
        <f>IF(A6179="","",VLOOKUP(E6179,index!$A$1:$B$6,2,0)*K6179*G6179)</f>
        <v/>
      </c>
      <c r="N6179" s="11" t="str">
        <f>IF(A6179="","",-PMT(G6179*VLOOKUP(E6179,index!$A$1:$B$6,2,0),C6179,F6179,0,0))</f>
        <v/>
      </c>
      <c r="O6179" s="11" t="str">
        <f t="shared" si="601"/>
        <v/>
      </c>
      <c r="P6179" s="11" t="str">
        <f t="shared" si="596"/>
        <v/>
      </c>
    </row>
    <row r="6180" spans="1:16" x14ac:dyDescent="0.25">
      <c r="A6180" s="9" t="str">
        <f>IF(A6179="","",IF(B6179&lt;C6179,A6179,IF(A6179=MAX('entry data'!$B$8:$B$507),"",A6179+1)))</f>
        <v/>
      </c>
      <c r="B6180" s="9" t="str">
        <f t="shared" si="597"/>
        <v/>
      </c>
      <c r="C6180" s="9" t="str">
        <f>IF(ISERROR(VLOOKUP(A6180,'entry data'!B:G,6,0)),"",VLOOKUP(A6180,'entry data'!B:G,6,0))</f>
        <v/>
      </c>
      <c r="D6180" s="9" t="str">
        <f>IF(ISERROR(VLOOKUP(A6180,'entry data'!B:C,2,0)),"",VLOOKUP(A6180,'entry data'!B:C,2,0))</f>
        <v/>
      </c>
      <c r="E6180" s="9" t="str">
        <f>IF(ISERROR(VLOOKUP(A6180,'entry data'!B:E,4,0)),"",VLOOKUP(A6180,'entry data'!B:E,4,0))</f>
        <v/>
      </c>
      <c r="F6180" s="11" t="str">
        <f>IF(A6180="","",IF(ISERROR(VLOOKUP(A6180,'entry data'!B:F,5,0)),"",VLOOKUP(A6180,'entry data'!B:F,5,0)))</f>
        <v/>
      </c>
      <c r="G6180" s="12" t="str">
        <f>IF(A6180="","",IF(ISERROR(VLOOKUP(A6180,'entry data'!B:I,8,0)),"",VLOOKUP(A6180,'entry data'!B:I,7,0)))</f>
        <v/>
      </c>
      <c r="H6180" s="13" t="str">
        <f>IF(A6180="","",IF(B6180=1,VLOOKUP(A6180,'entry data'!B:D,3,0),I6179))</f>
        <v/>
      </c>
      <c r="I6180" s="14" t="str">
        <f>IF(A6180="","",IF(E6180="weekly",7,IF(E6180="fortnightly",14,IF(E6180="monthly",DATE(IF(MONTH(H6180)=12,YEAR(H6180)+1,YEAR(H6180)),VLOOKUP(MONTH(H6180),index!$D$2:$G$13,2,0),DAY(H6180)),
IF(E6180="quarterly",DATE(IF(MONTH(H6180)&gt;=10,YEAR(H6180)+1,YEAR(H6180)),VLOOKUP(MONTH(H6180),index!$D$2:$G$13,3,0),DAY(H6180)),
IF(E6180="halfyearly",DATE(IF(MONTH(H6180)&gt;=7,YEAR(H6180)+1,YEAR(H6180)),VLOOKUP(MONTH(H6180),index!$D$2:$G$13,4,0),DAY(H6180)),
DATE(YEAR(H6180)+1,MONTH(H6180),DAY(H6180)))))-H6180))+H6180)</f>
        <v/>
      </c>
      <c r="J6180" s="9" t="str">
        <f t="shared" si="598"/>
        <v/>
      </c>
      <c r="K6180" s="11" t="str">
        <f t="shared" si="599"/>
        <v/>
      </c>
      <c r="L6180" s="11" t="str">
        <f t="shared" si="600"/>
        <v/>
      </c>
      <c r="M6180" s="11" t="str">
        <f>IF(A6180="","",VLOOKUP(E6180,index!$A$1:$B$6,2,0)*K6180*G6180)</f>
        <v/>
      </c>
      <c r="N6180" s="11" t="str">
        <f>IF(A6180="","",-PMT(G6180*VLOOKUP(E6180,index!$A$1:$B$6,2,0),C6180,F6180,0,0))</f>
        <v/>
      </c>
      <c r="O6180" s="11" t="str">
        <f t="shared" si="601"/>
        <v/>
      </c>
      <c r="P6180" s="11" t="str">
        <f t="shared" si="596"/>
        <v/>
      </c>
    </row>
    <row r="6181" spans="1:16" x14ac:dyDescent="0.25">
      <c r="A6181" s="9" t="str">
        <f>IF(A6180="","",IF(B6180&lt;C6180,A6180,IF(A6180=MAX('entry data'!$B$8:$B$507),"",A6180+1)))</f>
        <v/>
      </c>
      <c r="B6181" s="9" t="str">
        <f t="shared" si="597"/>
        <v/>
      </c>
      <c r="C6181" s="9" t="str">
        <f>IF(ISERROR(VLOOKUP(A6181,'entry data'!B:G,6,0)),"",VLOOKUP(A6181,'entry data'!B:G,6,0))</f>
        <v/>
      </c>
      <c r="D6181" s="9" t="str">
        <f>IF(ISERROR(VLOOKUP(A6181,'entry data'!B:C,2,0)),"",VLOOKUP(A6181,'entry data'!B:C,2,0))</f>
        <v/>
      </c>
      <c r="E6181" s="9" t="str">
        <f>IF(ISERROR(VLOOKUP(A6181,'entry data'!B:E,4,0)),"",VLOOKUP(A6181,'entry data'!B:E,4,0))</f>
        <v/>
      </c>
      <c r="F6181" s="11" t="str">
        <f>IF(A6181="","",IF(ISERROR(VLOOKUP(A6181,'entry data'!B:F,5,0)),"",VLOOKUP(A6181,'entry data'!B:F,5,0)))</f>
        <v/>
      </c>
      <c r="G6181" s="12" t="str">
        <f>IF(A6181="","",IF(ISERROR(VLOOKUP(A6181,'entry data'!B:I,8,0)),"",VLOOKUP(A6181,'entry data'!B:I,7,0)))</f>
        <v/>
      </c>
      <c r="H6181" s="13" t="str">
        <f>IF(A6181="","",IF(B6181=1,VLOOKUP(A6181,'entry data'!B:D,3,0),I6180))</f>
        <v/>
      </c>
      <c r="I6181" s="14" t="str">
        <f>IF(A6181="","",IF(E6181="weekly",7,IF(E6181="fortnightly",14,IF(E6181="monthly",DATE(IF(MONTH(H6181)=12,YEAR(H6181)+1,YEAR(H6181)),VLOOKUP(MONTH(H6181),index!$D$2:$G$13,2,0),DAY(H6181)),
IF(E6181="quarterly",DATE(IF(MONTH(H6181)&gt;=10,YEAR(H6181)+1,YEAR(H6181)),VLOOKUP(MONTH(H6181),index!$D$2:$G$13,3,0),DAY(H6181)),
IF(E6181="halfyearly",DATE(IF(MONTH(H6181)&gt;=7,YEAR(H6181)+1,YEAR(H6181)),VLOOKUP(MONTH(H6181),index!$D$2:$G$13,4,0),DAY(H6181)),
DATE(YEAR(H6181)+1,MONTH(H6181),DAY(H6181)))))-H6181))+H6181)</f>
        <v/>
      </c>
      <c r="J6181" s="9" t="str">
        <f t="shared" si="598"/>
        <v/>
      </c>
      <c r="K6181" s="11" t="str">
        <f t="shared" si="599"/>
        <v/>
      </c>
      <c r="L6181" s="11" t="str">
        <f t="shared" si="600"/>
        <v/>
      </c>
      <c r="M6181" s="11" t="str">
        <f>IF(A6181="","",VLOOKUP(E6181,index!$A$1:$B$6,2,0)*K6181*G6181)</f>
        <v/>
      </c>
      <c r="N6181" s="11" t="str">
        <f>IF(A6181="","",-PMT(G6181*VLOOKUP(E6181,index!$A$1:$B$6,2,0),C6181,F6181,0,0))</f>
        <v/>
      </c>
      <c r="O6181" s="11" t="str">
        <f t="shared" si="601"/>
        <v/>
      </c>
      <c r="P6181" s="11" t="str">
        <f t="shared" si="596"/>
        <v/>
      </c>
    </row>
    <row r="6182" spans="1:16" x14ac:dyDescent="0.25">
      <c r="A6182" s="9" t="str">
        <f>IF(A6181="","",IF(B6181&lt;C6181,A6181,IF(A6181=MAX('entry data'!$B$8:$B$507),"",A6181+1)))</f>
        <v/>
      </c>
      <c r="B6182" s="9" t="str">
        <f t="shared" si="597"/>
        <v/>
      </c>
      <c r="C6182" s="9" t="str">
        <f>IF(ISERROR(VLOOKUP(A6182,'entry data'!B:G,6,0)),"",VLOOKUP(A6182,'entry data'!B:G,6,0))</f>
        <v/>
      </c>
      <c r="D6182" s="9" t="str">
        <f>IF(ISERROR(VLOOKUP(A6182,'entry data'!B:C,2,0)),"",VLOOKUP(A6182,'entry data'!B:C,2,0))</f>
        <v/>
      </c>
      <c r="E6182" s="9" t="str">
        <f>IF(ISERROR(VLOOKUP(A6182,'entry data'!B:E,4,0)),"",VLOOKUP(A6182,'entry data'!B:E,4,0))</f>
        <v/>
      </c>
      <c r="F6182" s="11" t="str">
        <f>IF(A6182="","",IF(ISERROR(VLOOKUP(A6182,'entry data'!B:F,5,0)),"",VLOOKUP(A6182,'entry data'!B:F,5,0)))</f>
        <v/>
      </c>
      <c r="G6182" s="12" t="str">
        <f>IF(A6182="","",IF(ISERROR(VLOOKUP(A6182,'entry data'!B:I,8,0)),"",VLOOKUP(A6182,'entry data'!B:I,7,0)))</f>
        <v/>
      </c>
      <c r="H6182" s="13" t="str">
        <f>IF(A6182="","",IF(B6182=1,VLOOKUP(A6182,'entry data'!B:D,3,0),I6181))</f>
        <v/>
      </c>
      <c r="I6182" s="14" t="str">
        <f>IF(A6182="","",IF(E6182="weekly",7,IF(E6182="fortnightly",14,IF(E6182="monthly",DATE(IF(MONTH(H6182)=12,YEAR(H6182)+1,YEAR(H6182)),VLOOKUP(MONTH(H6182),index!$D$2:$G$13,2,0),DAY(H6182)),
IF(E6182="quarterly",DATE(IF(MONTH(H6182)&gt;=10,YEAR(H6182)+1,YEAR(H6182)),VLOOKUP(MONTH(H6182),index!$D$2:$G$13,3,0),DAY(H6182)),
IF(E6182="halfyearly",DATE(IF(MONTH(H6182)&gt;=7,YEAR(H6182)+1,YEAR(H6182)),VLOOKUP(MONTH(H6182),index!$D$2:$G$13,4,0),DAY(H6182)),
DATE(YEAR(H6182)+1,MONTH(H6182),DAY(H6182)))))-H6182))+H6182)</f>
        <v/>
      </c>
      <c r="J6182" s="9" t="str">
        <f t="shared" si="598"/>
        <v/>
      </c>
      <c r="K6182" s="11" t="str">
        <f t="shared" si="599"/>
        <v/>
      </c>
      <c r="L6182" s="11" t="str">
        <f t="shared" si="600"/>
        <v/>
      </c>
      <c r="M6182" s="11" t="str">
        <f>IF(A6182="","",VLOOKUP(E6182,index!$A$1:$B$6,2,0)*K6182*G6182)</f>
        <v/>
      </c>
      <c r="N6182" s="11" t="str">
        <f>IF(A6182="","",-PMT(G6182*VLOOKUP(E6182,index!$A$1:$B$6,2,0),C6182,F6182,0,0))</f>
        <v/>
      </c>
      <c r="O6182" s="11" t="str">
        <f t="shared" si="601"/>
        <v/>
      </c>
      <c r="P6182" s="11" t="str">
        <f t="shared" si="596"/>
        <v/>
      </c>
    </row>
    <row r="6183" spans="1:16" x14ac:dyDescent="0.25">
      <c r="A6183" s="9" t="str">
        <f>IF(A6182="","",IF(B6182&lt;C6182,A6182,IF(A6182=MAX('entry data'!$B$8:$B$507),"",A6182+1)))</f>
        <v/>
      </c>
      <c r="B6183" s="9" t="str">
        <f t="shared" si="597"/>
        <v/>
      </c>
      <c r="C6183" s="9" t="str">
        <f>IF(ISERROR(VLOOKUP(A6183,'entry data'!B:G,6,0)),"",VLOOKUP(A6183,'entry data'!B:G,6,0))</f>
        <v/>
      </c>
      <c r="D6183" s="9" t="str">
        <f>IF(ISERROR(VLOOKUP(A6183,'entry data'!B:C,2,0)),"",VLOOKUP(A6183,'entry data'!B:C,2,0))</f>
        <v/>
      </c>
      <c r="E6183" s="9" t="str">
        <f>IF(ISERROR(VLOOKUP(A6183,'entry data'!B:E,4,0)),"",VLOOKUP(A6183,'entry data'!B:E,4,0))</f>
        <v/>
      </c>
      <c r="F6183" s="11" t="str">
        <f>IF(A6183="","",IF(ISERROR(VLOOKUP(A6183,'entry data'!B:F,5,0)),"",VLOOKUP(A6183,'entry data'!B:F,5,0)))</f>
        <v/>
      </c>
      <c r="G6183" s="12" t="str">
        <f>IF(A6183="","",IF(ISERROR(VLOOKUP(A6183,'entry data'!B:I,8,0)),"",VLOOKUP(A6183,'entry data'!B:I,7,0)))</f>
        <v/>
      </c>
      <c r="H6183" s="13" t="str">
        <f>IF(A6183="","",IF(B6183=1,VLOOKUP(A6183,'entry data'!B:D,3,0),I6182))</f>
        <v/>
      </c>
      <c r="I6183" s="14" t="str">
        <f>IF(A6183="","",IF(E6183="weekly",7,IF(E6183="fortnightly",14,IF(E6183="monthly",DATE(IF(MONTH(H6183)=12,YEAR(H6183)+1,YEAR(H6183)),VLOOKUP(MONTH(H6183),index!$D$2:$G$13,2,0),DAY(H6183)),
IF(E6183="quarterly",DATE(IF(MONTH(H6183)&gt;=10,YEAR(H6183)+1,YEAR(H6183)),VLOOKUP(MONTH(H6183),index!$D$2:$G$13,3,0),DAY(H6183)),
IF(E6183="halfyearly",DATE(IF(MONTH(H6183)&gt;=7,YEAR(H6183)+1,YEAR(H6183)),VLOOKUP(MONTH(H6183),index!$D$2:$G$13,4,0),DAY(H6183)),
DATE(YEAR(H6183)+1,MONTH(H6183),DAY(H6183)))))-H6183))+H6183)</f>
        <v/>
      </c>
      <c r="J6183" s="9" t="str">
        <f t="shared" si="598"/>
        <v/>
      </c>
      <c r="K6183" s="11" t="str">
        <f t="shared" si="599"/>
        <v/>
      </c>
      <c r="L6183" s="11" t="str">
        <f t="shared" si="600"/>
        <v/>
      </c>
      <c r="M6183" s="11" t="str">
        <f>IF(A6183="","",VLOOKUP(E6183,index!$A$1:$B$6,2,0)*K6183*G6183)</f>
        <v/>
      </c>
      <c r="N6183" s="11" t="str">
        <f>IF(A6183="","",-PMT(G6183*VLOOKUP(E6183,index!$A$1:$B$6,2,0),C6183,F6183,0,0))</f>
        <v/>
      </c>
      <c r="O6183" s="11" t="str">
        <f t="shared" si="601"/>
        <v/>
      </c>
      <c r="P6183" s="11" t="str">
        <f t="shared" si="596"/>
        <v/>
      </c>
    </row>
    <row r="6184" spans="1:16" x14ac:dyDescent="0.25">
      <c r="A6184" s="9" t="str">
        <f>IF(A6183="","",IF(B6183&lt;C6183,A6183,IF(A6183=MAX('entry data'!$B$8:$B$507),"",A6183+1)))</f>
        <v/>
      </c>
      <c r="B6184" s="9" t="str">
        <f t="shared" si="597"/>
        <v/>
      </c>
      <c r="C6184" s="9" t="str">
        <f>IF(ISERROR(VLOOKUP(A6184,'entry data'!B:G,6,0)),"",VLOOKUP(A6184,'entry data'!B:G,6,0))</f>
        <v/>
      </c>
      <c r="D6184" s="9" t="str">
        <f>IF(ISERROR(VLOOKUP(A6184,'entry data'!B:C,2,0)),"",VLOOKUP(A6184,'entry data'!B:C,2,0))</f>
        <v/>
      </c>
      <c r="E6184" s="9" t="str">
        <f>IF(ISERROR(VLOOKUP(A6184,'entry data'!B:E,4,0)),"",VLOOKUP(A6184,'entry data'!B:E,4,0))</f>
        <v/>
      </c>
      <c r="F6184" s="11" t="str">
        <f>IF(A6184="","",IF(ISERROR(VLOOKUP(A6184,'entry data'!B:F,5,0)),"",VLOOKUP(A6184,'entry data'!B:F,5,0)))</f>
        <v/>
      </c>
      <c r="G6184" s="12" t="str">
        <f>IF(A6184="","",IF(ISERROR(VLOOKUP(A6184,'entry data'!B:I,8,0)),"",VLOOKUP(A6184,'entry data'!B:I,7,0)))</f>
        <v/>
      </c>
      <c r="H6184" s="13" t="str">
        <f>IF(A6184="","",IF(B6184=1,VLOOKUP(A6184,'entry data'!B:D,3,0),I6183))</f>
        <v/>
      </c>
      <c r="I6184" s="14" t="str">
        <f>IF(A6184="","",IF(E6184="weekly",7,IF(E6184="fortnightly",14,IF(E6184="monthly",DATE(IF(MONTH(H6184)=12,YEAR(H6184)+1,YEAR(H6184)),VLOOKUP(MONTH(H6184),index!$D$2:$G$13,2,0),DAY(H6184)),
IF(E6184="quarterly",DATE(IF(MONTH(H6184)&gt;=10,YEAR(H6184)+1,YEAR(H6184)),VLOOKUP(MONTH(H6184),index!$D$2:$G$13,3,0),DAY(H6184)),
IF(E6184="halfyearly",DATE(IF(MONTH(H6184)&gt;=7,YEAR(H6184)+1,YEAR(H6184)),VLOOKUP(MONTH(H6184),index!$D$2:$G$13,4,0),DAY(H6184)),
DATE(YEAR(H6184)+1,MONTH(H6184),DAY(H6184)))))-H6184))+H6184)</f>
        <v/>
      </c>
      <c r="J6184" s="9" t="str">
        <f t="shared" si="598"/>
        <v/>
      </c>
      <c r="K6184" s="11" t="str">
        <f t="shared" si="599"/>
        <v/>
      </c>
      <c r="L6184" s="11" t="str">
        <f t="shared" si="600"/>
        <v/>
      </c>
      <c r="M6184" s="11" t="str">
        <f>IF(A6184="","",VLOOKUP(E6184,index!$A$1:$B$6,2,0)*K6184*G6184)</f>
        <v/>
      </c>
      <c r="N6184" s="11" t="str">
        <f>IF(A6184="","",-PMT(G6184*VLOOKUP(E6184,index!$A$1:$B$6,2,0),C6184,F6184,0,0))</f>
        <v/>
      </c>
      <c r="O6184" s="11" t="str">
        <f t="shared" si="601"/>
        <v/>
      </c>
      <c r="P6184" s="11" t="str">
        <f t="shared" si="596"/>
        <v/>
      </c>
    </row>
    <row r="6185" spans="1:16" x14ac:dyDescent="0.25">
      <c r="A6185" s="9" t="str">
        <f>IF(A6184="","",IF(B6184&lt;C6184,A6184,IF(A6184=MAX('entry data'!$B$8:$B$507),"",A6184+1)))</f>
        <v/>
      </c>
      <c r="B6185" s="9" t="str">
        <f t="shared" si="597"/>
        <v/>
      </c>
      <c r="C6185" s="9" t="str">
        <f>IF(ISERROR(VLOOKUP(A6185,'entry data'!B:G,6,0)),"",VLOOKUP(A6185,'entry data'!B:G,6,0))</f>
        <v/>
      </c>
      <c r="D6185" s="9" t="str">
        <f>IF(ISERROR(VLOOKUP(A6185,'entry data'!B:C,2,0)),"",VLOOKUP(A6185,'entry data'!B:C,2,0))</f>
        <v/>
      </c>
      <c r="E6185" s="9" t="str">
        <f>IF(ISERROR(VLOOKUP(A6185,'entry data'!B:E,4,0)),"",VLOOKUP(A6185,'entry data'!B:E,4,0))</f>
        <v/>
      </c>
      <c r="F6185" s="11" t="str">
        <f>IF(A6185="","",IF(ISERROR(VLOOKUP(A6185,'entry data'!B:F,5,0)),"",VLOOKUP(A6185,'entry data'!B:F,5,0)))</f>
        <v/>
      </c>
      <c r="G6185" s="12" t="str">
        <f>IF(A6185="","",IF(ISERROR(VLOOKUP(A6185,'entry data'!B:I,8,0)),"",VLOOKUP(A6185,'entry data'!B:I,7,0)))</f>
        <v/>
      </c>
      <c r="H6185" s="13" t="str">
        <f>IF(A6185="","",IF(B6185=1,VLOOKUP(A6185,'entry data'!B:D,3,0),I6184))</f>
        <v/>
      </c>
      <c r="I6185" s="14" t="str">
        <f>IF(A6185="","",IF(E6185="weekly",7,IF(E6185="fortnightly",14,IF(E6185="monthly",DATE(IF(MONTH(H6185)=12,YEAR(H6185)+1,YEAR(H6185)),VLOOKUP(MONTH(H6185),index!$D$2:$G$13,2,0),DAY(H6185)),
IF(E6185="quarterly",DATE(IF(MONTH(H6185)&gt;=10,YEAR(H6185)+1,YEAR(H6185)),VLOOKUP(MONTH(H6185),index!$D$2:$G$13,3,0),DAY(H6185)),
IF(E6185="halfyearly",DATE(IF(MONTH(H6185)&gt;=7,YEAR(H6185)+1,YEAR(H6185)),VLOOKUP(MONTH(H6185),index!$D$2:$G$13,4,0),DAY(H6185)),
DATE(YEAR(H6185)+1,MONTH(H6185),DAY(H6185)))))-H6185))+H6185)</f>
        <v/>
      </c>
      <c r="J6185" s="9" t="str">
        <f t="shared" si="598"/>
        <v/>
      </c>
      <c r="K6185" s="11" t="str">
        <f t="shared" si="599"/>
        <v/>
      </c>
      <c r="L6185" s="11" t="str">
        <f t="shared" si="600"/>
        <v/>
      </c>
      <c r="M6185" s="11" t="str">
        <f>IF(A6185="","",VLOOKUP(E6185,index!$A$1:$B$6,2,0)*K6185*G6185)</f>
        <v/>
      </c>
      <c r="N6185" s="11" t="str">
        <f>IF(A6185="","",-PMT(G6185*VLOOKUP(E6185,index!$A$1:$B$6,2,0),C6185,F6185,0,0))</f>
        <v/>
      </c>
      <c r="O6185" s="11" t="str">
        <f t="shared" si="601"/>
        <v/>
      </c>
      <c r="P6185" s="11" t="str">
        <f t="shared" si="596"/>
        <v/>
      </c>
    </row>
    <row r="6186" spans="1:16" x14ac:dyDescent="0.25">
      <c r="A6186" s="9" t="str">
        <f>IF(A6185="","",IF(B6185&lt;C6185,A6185,IF(A6185=MAX('entry data'!$B$8:$B$507),"",A6185+1)))</f>
        <v/>
      </c>
      <c r="B6186" s="9" t="str">
        <f t="shared" si="597"/>
        <v/>
      </c>
      <c r="C6186" s="9" t="str">
        <f>IF(ISERROR(VLOOKUP(A6186,'entry data'!B:G,6,0)),"",VLOOKUP(A6186,'entry data'!B:G,6,0))</f>
        <v/>
      </c>
      <c r="D6186" s="9" t="str">
        <f>IF(ISERROR(VLOOKUP(A6186,'entry data'!B:C,2,0)),"",VLOOKUP(A6186,'entry data'!B:C,2,0))</f>
        <v/>
      </c>
      <c r="E6186" s="9" t="str">
        <f>IF(ISERROR(VLOOKUP(A6186,'entry data'!B:E,4,0)),"",VLOOKUP(A6186,'entry data'!B:E,4,0))</f>
        <v/>
      </c>
      <c r="F6186" s="11" t="str">
        <f>IF(A6186="","",IF(ISERROR(VLOOKUP(A6186,'entry data'!B:F,5,0)),"",VLOOKUP(A6186,'entry data'!B:F,5,0)))</f>
        <v/>
      </c>
      <c r="G6186" s="12" t="str">
        <f>IF(A6186="","",IF(ISERROR(VLOOKUP(A6186,'entry data'!B:I,8,0)),"",VLOOKUP(A6186,'entry data'!B:I,7,0)))</f>
        <v/>
      </c>
      <c r="H6186" s="13" t="str">
        <f>IF(A6186="","",IF(B6186=1,VLOOKUP(A6186,'entry data'!B:D,3,0),I6185))</f>
        <v/>
      </c>
      <c r="I6186" s="14" t="str">
        <f>IF(A6186="","",IF(E6186="weekly",7,IF(E6186="fortnightly",14,IF(E6186="monthly",DATE(IF(MONTH(H6186)=12,YEAR(H6186)+1,YEAR(H6186)),VLOOKUP(MONTH(H6186),index!$D$2:$G$13,2,0),DAY(H6186)),
IF(E6186="quarterly",DATE(IF(MONTH(H6186)&gt;=10,YEAR(H6186)+1,YEAR(H6186)),VLOOKUP(MONTH(H6186),index!$D$2:$G$13,3,0),DAY(H6186)),
IF(E6186="halfyearly",DATE(IF(MONTH(H6186)&gt;=7,YEAR(H6186)+1,YEAR(H6186)),VLOOKUP(MONTH(H6186),index!$D$2:$G$13,4,0),DAY(H6186)),
DATE(YEAR(H6186)+1,MONTH(H6186),DAY(H6186)))))-H6186))+H6186)</f>
        <v/>
      </c>
      <c r="J6186" s="9" t="str">
        <f t="shared" si="598"/>
        <v/>
      </c>
      <c r="K6186" s="11" t="str">
        <f t="shared" si="599"/>
        <v/>
      </c>
      <c r="L6186" s="11" t="str">
        <f t="shared" si="600"/>
        <v/>
      </c>
      <c r="M6186" s="11" t="str">
        <f>IF(A6186="","",VLOOKUP(E6186,index!$A$1:$B$6,2,0)*K6186*G6186)</f>
        <v/>
      </c>
      <c r="N6186" s="11" t="str">
        <f>IF(A6186="","",-PMT(G6186*VLOOKUP(E6186,index!$A$1:$B$6,2,0),C6186,F6186,0,0))</f>
        <v/>
      </c>
      <c r="O6186" s="11" t="str">
        <f t="shared" si="601"/>
        <v/>
      </c>
      <c r="P6186" s="11" t="str">
        <f t="shared" si="596"/>
        <v/>
      </c>
    </row>
    <row r="6187" spans="1:16" x14ac:dyDescent="0.25">
      <c r="A6187" s="9" t="str">
        <f>IF(A6186="","",IF(B6186&lt;C6186,A6186,IF(A6186=MAX('entry data'!$B$8:$B$507),"",A6186+1)))</f>
        <v/>
      </c>
      <c r="B6187" s="9" t="str">
        <f t="shared" si="597"/>
        <v/>
      </c>
      <c r="C6187" s="9" t="str">
        <f>IF(ISERROR(VLOOKUP(A6187,'entry data'!B:G,6,0)),"",VLOOKUP(A6187,'entry data'!B:G,6,0))</f>
        <v/>
      </c>
      <c r="D6187" s="9" t="str">
        <f>IF(ISERROR(VLOOKUP(A6187,'entry data'!B:C,2,0)),"",VLOOKUP(A6187,'entry data'!B:C,2,0))</f>
        <v/>
      </c>
      <c r="E6187" s="9" t="str">
        <f>IF(ISERROR(VLOOKUP(A6187,'entry data'!B:E,4,0)),"",VLOOKUP(A6187,'entry data'!B:E,4,0))</f>
        <v/>
      </c>
      <c r="F6187" s="11" t="str">
        <f>IF(A6187="","",IF(ISERROR(VLOOKUP(A6187,'entry data'!B:F,5,0)),"",VLOOKUP(A6187,'entry data'!B:F,5,0)))</f>
        <v/>
      </c>
      <c r="G6187" s="12" t="str">
        <f>IF(A6187="","",IF(ISERROR(VLOOKUP(A6187,'entry data'!B:I,8,0)),"",VLOOKUP(A6187,'entry data'!B:I,7,0)))</f>
        <v/>
      </c>
      <c r="H6187" s="13" t="str">
        <f>IF(A6187="","",IF(B6187=1,VLOOKUP(A6187,'entry data'!B:D,3,0),I6186))</f>
        <v/>
      </c>
      <c r="I6187" s="14" t="str">
        <f>IF(A6187="","",IF(E6187="weekly",7,IF(E6187="fortnightly",14,IF(E6187="monthly",DATE(IF(MONTH(H6187)=12,YEAR(H6187)+1,YEAR(H6187)),VLOOKUP(MONTH(H6187),index!$D$2:$G$13,2,0),DAY(H6187)),
IF(E6187="quarterly",DATE(IF(MONTH(H6187)&gt;=10,YEAR(H6187)+1,YEAR(H6187)),VLOOKUP(MONTH(H6187),index!$D$2:$G$13,3,0),DAY(H6187)),
IF(E6187="halfyearly",DATE(IF(MONTH(H6187)&gt;=7,YEAR(H6187)+1,YEAR(H6187)),VLOOKUP(MONTH(H6187),index!$D$2:$G$13,4,0),DAY(H6187)),
DATE(YEAR(H6187)+1,MONTH(H6187),DAY(H6187)))))-H6187))+H6187)</f>
        <v/>
      </c>
      <c r="J6187" s="9" t="str">
        <f t="shared" si="598"/>
        <v/>
      </c>
      <c r="K6187" s="11" t="str">
        <f t="shared" si="599"/>
        <v/>
      </c>
      <c r="L6187" s="11" t="str">
        <f t="shared" si="600"/>
        <v/>
      </c>
      <c r="M6187" s="11" t="str">
        <f>IF(A6187="","",VLOOKUP(E6187,index!$A$1:$B$6,2,0)*K6187*G6187)</f>
        <v/>
      </c>
      <c r="N6187" s="11" t="str">
        <f>IF(A6187="","",-PMT(G6187*VLOOKUP(E6187,index!$A$1:$B$6,2,0),C6187,F6187,0,0))</f>
        <v/>
      </c>
      <c r="O6187" s="11" t="str">
        <f t="shared" si="601"/>
        <v/>
      </c>
      <c r="P6187" s="11" t="str">
        <f t="shared" si="596"/>
        <v/>
      </c>
    </row>
    <row r="6188" spans="1:16" x14ac:dyDescent="0.25">
      <c r="A6188" s="9" t="str">
        <f>IF(A6187="","",IF(B6187&lt;C6187,A6187,IF(A6187=MAX('entry data'!$B$8:$B$507),"",A6187+1)))</f>
        <v/>
      </c>
      <c r="B6188" s="9" t="str">
        <f t="shared" si="597"/>
        <v/>
      </c>
      <c r="C6188" s="9" t="str">
        <f>IF(ISERROR(VLOOKUP(A6188,'entry data'!B:G,6,0)),"",VLOOKUP(A6188,'entry data'!B:G,6,0))</f>
        <v/>
      </c>
      <c r="D6188" s="9" t="str">
        <f>IF(ISERROR(VLOOKUP(A6188,'entry data'!B:C,2,0)),"",VLOOKUP(A6188,'entry data'!B:C,2,0))</f>
        <v/>
      </c>
      <c r="E6188" s="9" t="str">
        <f>IF(ISERROR(VLOOKUP(A6188,'entry data'!B:E,4,0)),"",VLOOKUP(A6188,'entry data'!B:E,4,0))</f>
        <v/>
      </c>
      <c r="F6188" s="11" t="str">
        <f>IF(A6188="","",IF(ISERROR(VLOOKUP(A6188,'entry data'!B:F,5,0)),"",VLOOKUP(A6188,'entry data'!B:F,5,0)))</f>
        <v/>
      </c>
      <c r="G6188" s="12" t="str">
        <f>IF(A6188="","",IF(ISERROR(VLOOKUP(A6188,'entry data'!B:I,8,0)),"",VLOOKUP(A6188,'entry data'!B:I,7,0)))</f>
        <v/>
      </c>
      <c r="H6188" s="13" t="str">
        <f>IF(A6188="","",IF(B6188=1,VLOOKUP(A6188,'entry data'!B:D,3,0),I6187))</f>
        <v/>
      </c>
      <c r="I6188" s="14" t="str">
        <f>IF(A6188="","",IF(E6188="weekly",7,IF(E6188="fortnightly",14,IF(E6188="monthly",DATE(IF(MONTH(H6188)=12,YEAR(H6188)+1,YEAR(H6188)),VLOOKUP(MONTH(H6188),index!$D$2:$G$13,2,0),DAY(H6188)),
IF(E6188="quarterly",DATE(IF(MONTH(H6188)&gt;=10,YEAR(H6188)+1,YEAR(H6188)),VLOOKUP(MONTH(H6188),index!$D$2:$G$13,3,0),DAY(H6188)),
IF(E6188="halfyearly",DATE(IF(MONTH(H6188)&gt;=7,YEAR(H6188)+1,YEAR(H6188)),VLOOKUP(MONTH(H6188),index!$D$2:$G$13,4,0),DAY(H6188)),
DATE(YEAR(H6188)+1,MONTH(H6188),DAY(H6188)))))-H6188))+H6188)</f>
        <v/>
      </c>
      <c r="J6188" s="9" t="str">
        <f t="shared" si="598"/>
        <v/>
      </c>
      <c r="K6188" s="11" t="str">
        <f t="shared" si="599"/>
        <v/>
      </c>
      <c r="L6188" s="11" t="str">
        <f t="shared" si="600"/>
        <v/>
      </c>
      <c r="M6188" s="11" t="str">
        <f>IF(A6188="","",VLOOKUP(E6188,index!$A$1:$B$6,2,0)*K6188*G6188)</f>
        <v/>
      </c>
      <c r="N6188" s="11" t="str">
        <f>IF(A6188="","",-PMT(G6188*VLOOKUP(E6188,index!$A$1:$B$6,2,0),C6188,F6188,0,0))</f>
        <v/>
      </c>
      <c r="O6188" s="11" t="str">
        <f t="shared" si="601"/>
        <v/>
      </c>
      <c r="P6188" s="11" t="str">
        <f t="shared" si="596"/>
        <v/>
      </c>
    </row>
    <row r="6189" spans="1:16" x14ac:dyDescent="0.25">
      <c r="A6189" s="9" t="str">
        <f>IF(A6188="","",IF(B6188&lt;C6188,A6188,IF(A6188=MAX('entry data'!$B$8:$B$507),"",A6188+1)))</f>
        <v/>
      </c>
      <c r="B6189" s="9" t="str">
        <f t="shared" si="597"/>
        <v/>
      </c>
      <c r="C6189" s="9" t="str">
        <f>IF(ISERROR(VLOOKUP(A6189,'entry data'!B:G,6,0)),"",VLOOKUP(A6189,'entry data'!B:G,6,0))</f>
        <v/>
      </c>
      <c r="D6189" s="9" t="str">
        <f>IF(ISERROR(VLOOKUP(A6189,'entry data'!B:C,2,0)),"",VLOOKUP(A6189,'entry data'!B:C,2,0))</f>
        <v/>
      </c>
      <c r="E6189" s="9" t="str">
        <f>IF(ISERROR(VLOOKUP(A6189,'entry data'!B:E,4,0)),"",VLOOKUP(A6189,'entry data'!B:E,4,0))</f>
        <v/>
      </c>
      <c r="F6189" s="11" t="str">
        <f>IF(A6189="","",IF(ISERROR(VLOOKUP(A6189,'entry data'!B:F,5,0)),"",VLOOKUP(A6189,'entry data'!B:F,5,0)))</f>
        <v/>
      </c>
      <c r="G6189" s="12" t="str">
        <f>IF(A6189="","",IF(ISERROR(VLOOKUP(A6189,'entry data'!B:I,8,0)),"",VLOOKUP(A6189,'entry data'!B:I,7,0)))</f>
        <v/>
      </c>
      <c r="H6189" s="13" t="str">
        <f>IF(A6189="","",IF(B6189=1,VLOOKUP(A6189,'entry data'!B:D,3,0),I6188))</f>
        <v/>
      </c>
      <c r="I6189" s="14" t="str">
        <f>IF(A6189="","",IF(E6189="weekly",7,IF(E6189="fortnightly",14,IF(E6189="monthly",DATE(IF(MONTH(H6189)=12,YEAR(H6189)+1,YEAR(H6189)),VLOOKUP(MONTH(H6189),index!$D$2:$G$13,2,0),DAY(H6189)),
IF(E6189="quarterly",DATE(IF(MONTH(H6189)&gt;=10,YEAR(H6189)+1,YEAR(H6189)),VLOOKUP(MONTH(H6189),index!$D$2:$G$13,3,0),DAY(H6189)),
IF(E6189="halfyearly",DATE(IF(MONTH(H6189)&gt;=7,YEAR(H6189)+1,YEAR(H6189)),VLOOKUP(MONTH(H6189),index!$D$2:$G$13,4,0),DAY(H6189)),
DATE(YEAR(H6189)+1,MONTH(H6189),DAY(H6189)))))-H6189))+H6189)</f>
        <v/>
      </c>
      <c r="J6189" s="9" t="str">
        <f t="shared" si="598"/>
        <v/>
      </c>
      <c r="K6189" s="11" t="str">
        <f t="shared" si="599"/>
        <v/>
      </c>
      <c r="L6189" s="11" t="str">
        <f t="shared" si="600"/>
        <v/>
      </c>
      <c r="M6189" s="11" t="str">
        <f>IF(A6189="","",VLOOKUP(E6189,index!$A$1:$B$6,2,0)*K6189*G6189)</f>
        <v/>
      </c>
      <c r="N6189" s="11" t="str">
        <f>IF(A6189="","",-PMT(G6189*VLOOKUP(E6189,index!$A$1:$B$6,2,0),C6189,F6189,0,0))</f>
        <v/>
      </c>
      <c r="O6189" s="11" t="str">
        <f t="shared" si="601"/>
        <v/>
      </c>
      <c r="P6189" s="11" t="str">
        <f t="shared" si="596"/>
        <v/>
      </c>
    </row>
    <row r="6190" spans="1:16" x14ac:dyDescent="0.25">
      <c r="A6190" s="9" t="str">
        <f>IF(A6189="","",IF(B6189&lt;C6189,A6189,IF(A6189=MAX('entry data'!$B$8:$B$507),"",A6189+1)))</f>
        <v/>
      </c>
      <c r="B6190" s="9" t="str">
        <f t="shared" si="597"/>
        <v/>
      </c>
      <c r="C6190" s="9" t="str">
        <f>IF(ISERROR(VLOOKUP(A6190,'entry data'!B:G,6,0)),"",VLOOKUP(A6190,'entry data'!B:G,6,0))</f>
        <v/>
      </c>
      <c r="D6190" s="9" t="str">
        <f>IF(ISERROR(VLOOKUP(A6190,'entry data'!B:C,2,0)),"",VLOOKUP(A6190,'entry data'!B:C,2,0))</f>
        <v/>
      </c>
      <c r="E6190" s="9" t="str">
        <f>IF(ISERROR(VLOOKUP(A6190,'entry data'!B:E,4,0)),"",VLOOKUP(A6190,'entry data'!B:E,4,0))</f>
        <v/>
      </c>
      <c r="F6190" s="11" t="str">
        <f>IF(A6190="","",IF(ISERROR(VLOOKUP(A6190,'entry data'!B:F,5,0)),"",VLOOKUP(A6190,'entry data'!B:F,5,0)))</f>
        <v/>
      </c>
      <c r="G6190" s="12" t="str">
        <f>IF(A6190="","",IF(ISERROR(VLOOKUP(A6190,'entry data'!B:I,8,0)),"",VLOOKUP(A6190,'entry data'!B:I,7,0)))</f>
        <v/>
      </c>
      <c r="H6190" s="13" t="str">
        <f>IF(A6190="","",IF(B6190=1,VLOOKUP(A6190,'entry data'!B:D,3,0),I6189))</f>
        <v/>
      </c>
      <c r="I6190" s="14" t="str">
        <f>IF(A6190="","",IF(E6190="weekly",7,IF(E6190="fortnightly",14,IF(E6190="monthly",DATE(IF(MONTH(H6190)=12,YEAR(H6190)+1,YEAR(H6190)),VLOOKUP(MONTH(H6190),index!$D$2:$G$13,2,0),DAY(H6190)),
IF(E6190="quarterly",DATE(IF(MONTH(H6190)&gt;=10,YEAR(H6190)+1,YEAR(H6190)),VLOOKUP(MONTH(H6190),index!$D$2:$G$13,3,0),DAY(H6190)),
IF(E6190="halfyearly",DATE(IF(MONTH(H6190)&gt;=7,YEAR(H6190)+1,YEAR(H6190)),VLOOKUP(MONTH(H6190),index!$D$2:$G$13,4,0),DAY(H6190)),
DATE(YEAR(H6190)+1,MONTH(H6190),DAY(H6190)))))-H6190))+H6190)</f>
        <v/>
      </c>
      <c r="J6190" s="9" t="str">
        <f t="shared" si="598"/>
        <v/>
      </c>
      <c r="K6190" s="11" t="str">
        <f t="shared" si="599"/>
        <v/>
      </c>
      <c r="L6190" s="11" t="str">
        <f t="shared" si="600"/>
        <v/>
      </c>
      <c r="M6190" s="11" t="str">
        <f>IF(A6190="","",VLOOKUP(E6190,index!$A$1:$B$6,2,0)*K6190*G6190)</f>
        <v/>
      </c>
      <c r="N6190" s="11" t="str">
        <f>IF(A6190="","",-PMT(G6190*VLOOKUP(E6190,index!$A$1:$B$6,2,0),C6190,F6190,0,0))</f>
        <v/>
      </c>
      <c r="O6190" s="11" t="str">
        <f t="shared" si="601"/>
        <v/>
      </c>
      <c r="P6190" s="11" t="str">
        <f t="shared" si="596"/>
        <v/>
      </c>
    </row>
    <row r="6191" spans="1:16" x14ac:dyDescent="0.25">
      <c r="A6191" s="9" t="str">
        <f>IF(A6190="","",IF(B6190&lt;C6190,A6190,IF(A6190=MAX('entry data'!$B$8:$B$507),"",A6190+1)))</f>
        <v/>
      </c>
      <c r="B6191" s="9" t="str">
        <f t="shared" si="597"/>
        <v/>
      </c>
      <c r="C6191" s="9" t="str">
        <f>IF(ISERROR(VLOOKUP(A6191,'entry data'!B:G,6,0)),"",VLOOKUP(A6191,'entry data'!B:G,6,0))</f>
        <v/>
      </c>
      <c r="D6191" s="9" t="str">
        <f>IF(ISERROR(VLOOKUP(A6191,'entry data'!B:C,2,0)),"",VLOOKUP(A6191,'entry data'!B:C,2,0))</f>
        <v/>
      </c>
      <c r="E6191" s="9" t="str">
        <f>IF(ISERROR(VLOOKUP(A6191,'entry data'!B:E,4,0)),"",VLOOKUP(A6191,'entry data'!B:E,4,0))</f>
        <v/>
      </c>
      <c r="F6191" s="11" t="str">
        <f>IF(A6191="","",IF(ISERROR(VLOOKUP(A6191,'entry data'!B:F,5,0)),"",VLOOKUP(A6191,'entry data'!B:F,5,0)))</f>
        <v/>
      </c>
      <c r="G6191" s="12" t="str">
        <f>IF(A6191="","",IF(ISERROR(VLOOKUP(A6191,'entry data'!B:I,8,0)),"",VLOOKUP(A6191,'entry data'!B:I,7,0)))</f>
        <v/>
      </c>
      <c r="H6191" s="13" t="str">
        <f>IF(A6191="","",IF(B6191=1,VLOOKUP(A6191,'entry data'!B:D,3,0),I6190))</f>
        <v/>
      </c>
      <c r="I6191" s="14" t="str">
        <f>IF(A6191="","",IF(E6191="weekly",7,IF(E6191="fortnightly",14,IF(E6191="monthly",DATE(IF(MONTH(H6191)=12,YEAR(H6191)+1,YEAR(H6191)),VLOOKUP(MONTH(H6191),index!$D$2:$G$13,2,0),DAY(H6191)),
IF(E6191="quarterly",DATE(IF(MONTH(H6191)&gt;=10,YEAR(H6191)+1,YEAR(H6191)),VLOOKUP(MONTH(H6191),index!$D$2:$G$13,3,0),DAY(H6191)),
IF(E6191="halfyearly",DATE(IF(MONTH(H6191)&gt;=7,YEAR(H6191)+1,YEAR(H6191)),VLOOKUP(MONTH(H6191),index!$D$2:$G$13,4,0),DAY(H6191)),
DATE(YEAR(H6191)+1,MONTH(H6191),DAY(H6191)))))-H6191))+H6191)</f>
        <v/>
      </c>
      <c r="J6191" s="9" t="str">
        <f t="shared" si="598"/>
        <v/>
      </c>
      <c r="K6191" s="11" t="str">
        <f t="shared" si="599"/>
        <v/>
      </c>
      <c r="L6191" s="11" t="str">
        <f t="shared" si="600"/>
        <v/>
      </c>
      <c r="M6191" s="11" t="str">
        <f>IF(A6191="","",VLOOKUP(E6191,index!$A$1:$B$6,2,0)*K6191*G6191)</f>
        <v/>
      </c>
      <c r="N6191" s="11" t="str">
        <f>IF(A6191="","",-PMT(G6191*VLOOKUP(E6191,index!$A$1:$B$6,2,0),C6191,F6191,0,0))</f>
        <v/>
      </c>
      <c r="O6191" s="11" t="str">
        <f t="shared" si="601"/>
        <v/>
      </c>
      <c r="P6191" s="11" t="str">
        <f t="shared" si="596"/>
        <v/>
      </c>
    </row>
    <row r="6192" spans="1:16" x14ac:dyDescent="0.25">
      <c r="A6192" s="9" t="str">
        <f>IF(A6191="","",IF(B6191&lt;C6191,A6191,IF(A6191=MAX('entry data'!$B$8:$B$507),"",A6191+1)))</f>
        <v/>
      </c>
      <c r="B6192" s="9" t="str">
        <f t="shared" si="597"/>
        <v/>
      </c>
      <c r="C6192" s="9" t="str">
        <f>IF(ISERROR(VLOOKUP(A6192,'entry data'!B:G,6,0)),"",VLOOKUP(A6192,'entry data'!B:G,6,0))</f>
        <v/>
      </c>
      <c r="D6192" s="9" t="str">
        <f>IF(ISERROR(VLOOKUP(A6192,'entry data'!B:C,2,0)),"",VLOOKUP(A6192,'entry data'!B:C,2,0))</f>
        <v/>
      </c>
      <c r="E6192" s="9" t="str">
        <f>IF(ISERROR(VLOOKUP(A6192,'entry data'!B:E,4,0)),"",VLOOKUP(A6192,'entry data'!B:E,4,0))</f>
        <v/>
      </c>
      <c r="F6192" s="11" t="str">
        <f>IF(A6192="","",IF(ISERROR(VLOOKUP(A6192,'entry data'!B:F,5,0)),"",VLOOKUP(A6192,'entry data'!B:F,5,0)))</f>
        <v/>
      </c>
      <c r="G6192" s="12" t="str">
        <f>IF(A6192="","",IF(ISERROR(VLOOKUP(A6192,'entry data'!B:I,8,0)),"",VLOOKUP(A6192,'entry data'!B:I,7,0)))</f>
        <v/>
      </c>
      <c r="H6192" s="13" t="str">
        <f>IF(A6192="","",IF(B6192=1,VLOOKUP(A6192,'entry data'!B:D,3,0),I6191))</f>
        <v/>
      </c>
      <c r="I6192" s="14" t="str">
        <f>IF(A6192="","",IF(E6192="weekly",7,IF(E6192="fortnightly",14,IF(E6192="monthly",DATE(IF(MONTH(H6192)=12,YEAR(H6192)+1,YEAR(H6192)),VLOOKUP(MONTH(H6192),index!$D$2:$G$13,2,0),DAY(H6192)),
IF(E6192="quarterly",DATE(IF(MONTH(H6192)&gt;=10,YEAR(H6192)+1,YEAR(H6192)),VLOOKUP(MONTH(H6192),index!$D$2:$G$13,3,0),DAY(H6192)),
IF(E6192="halfyearly",DATE(IF(MONTH(H6192)&gt;=7,YEAR(H6192)+1,YEAR(H6192)),VLOOKUP(MONTH(H6192),index!$D$2:$G$13,4,0),DAY(H6192)),
DATE(YEAR(H6192)+1,MONTH(H6192),DAY(H6192)))))-H6192))+H6192)</f>
        <v/>
      </c>
      <c r="J6192" s="9" t="str">
        <f t="shared" si="598"/>
        <v/>
      </c>
      <c r="K6192" s="11" t="str">
        <f t="shared" si="599"/>
        <v/>
      </c>
      <c r="L6192" s="11" t="str">
        <f t="shared" si="600"/>
        <v/>
      </c>
      <c r="M6192" s="11" t="str">
        <f>IF(A6192="","",VLOOKUP(E6192,index!$A$1:$B$6,2,0)*K6192*G6192)</f>
        <v/>
      </c>
      <c r="N6192" s="11" t="str">
        <f>IF(A6192="","",-PMT(G6192*VLOOKUP(E6192,index!$A$1:$B$6,2,0),C6192,F6192,0,0))</f>
        <v/>
      </c>
      <c r="O6192" s="11" t="str">
        <f t="shared" si="601"/>
        <v/>
      </c>
      <c r="P6192" s="11" t="str">
        <f t="shared" si="596"/>
        <v/>
      </c>
    </row>
    <row r="6193" spans="1:16" x14ac:dyDescent="0.25">
      <c r="A6193" s="9" t="str">
        <f>IF(A6192="","",IF(B6192&lt;C6192,A6192,IF(A6192=MAX('entry data'!$B$8:$B$507),"",A6192+1)))</f>
        <v/>
      </c>
      <c r="B6193" s="9" t="str">
        <f t="shared" si="597"/>
        <v/>
      </c>
      <c r="C6193" s="9" t="str">
        <f>IF(ISERROR(VLOOKUP(A6193,'entry data'!B:G,6,0)),"",VLOOKUP(A6193,'entry data'!B:G,6,0))</f>
        <v/>
      </c>
      <c r="D6193" s="9" t="str">
        <f>IF(ISERROR(VLOOKUP(A6193,'entry data'!B:C,2,0)),"",VLOOKUP(A6193,'entry data'!B:C,2,0))</f>
        <v/>
      </c>
      <c r="E6193" s="9" t="str">
        <f>IF(ISERROR(VLOOKUP(A6193,'entry data'!B:E,4,0)),"",VLOOKUP(A6193,'entry data'!B:E,4,0))</f>
        <v/>
      </c>
      <c r="F6193" s="11" t="str">
        <f>IF(A6193="","",IF(ISERROR(VLOOKUP(A6193,'entry data'!B:F,5,0)),"",VLOOKUP(A6193,'entry data'!B:F,5,0)))</f>
        <v/>
      </c>
      <c r="G6193" s="12" t="str">
        <f>IF(A6193="","",IF(ISERROR(VLOOKUP(A6193,'entry data'!B:I,8,0)),"",VLOOKUP(A6193,'entry data'!B:I,7,0)))</f>
        <v/>
      </c>
      <c r="H6193" s="13" t="str">
        <f>IF(A6193="","",IF(B6193=1,VLOOKUP(A6193,'entry data'!B:D,3,0),I6192))</f>
        <v/>
      </c>
      <c r="I6193" s="14" t="str">
        <f>IF(A6193="","",IF(E6193="weekly",7,IF(E6193="fortnightly",14,IF(E6193="monthly",DATE(IF(MONTH(H6193)=12,YEAR(H6193)+1,YEAR(H6193)),VLOOKUP(MONTH(H6193),index!$D$2:$G$13,2,0),DAY(H6193)),
IF(E6193="quarterly",DATE(IF(MONTH(H6193)&gt;=10,YEAR(H6193)+1,YEAR(H6193)),VLOOKUP(MONTH(H6193),index!$D$2:$G$13,3,0),DAY(H6193)),
IF(E6193="halfyearly",DATE(IF(MONTH(H6193)&gt;=7,YEAR(H6193)+1,YEAR(H6193)),VLOOKUP(MONTH(H6193),index!$D$2:$G$13,4,0),DAY(H6193)),
DATE(YEAR(H6193)+1,MONTH(H6193),DAY(H6193)))))-H6193))+H6193)</f>
        <v/>
      </c>
      <c r="J6193" s="9" t="str">
        <f t="shared" si="598"/>
        <v/>
      </c>
      <c r="K6193" s="11" t="str">
        <f t="shared" si="599"/>
        <v/>
      </c>
      <c r="L6193" s="11" t="str">
        <f t="shared" si="600"/>
        <v/>
      </c>
      <c r="M6193" s="11" t="str">
        <f>IF(A6193="","",VLOOKUP(E6193,index!$A$1:$B$6,2,0)*K6193*G6193)</f>
        <v/>
      </c>
      <c r="N6193" s="11" t="str">
        <f>IF(A6193="","",-PMT(G6193*VLOOKUP(E6193,index!$A$1:$B$6,2,0),C6193,F6193,0,0))</f>
        <v/>
      </c>
      <c r="O6193" s="11" t="str">
        <f t="shared" si="601"/>
        <v/>
      </c>
      <c r="P6193" s="11" t="str">
        <f t="shared" si="596"/>
        <v/>
      </c>
    </row>
    <row r="6194" spans="1:16" x14ac:dyDescent="0.25">
      <c r="A6194" s="9" t="str">
        <f>IF(A6193="","",IF(B6193&lt;C6193,A6193,IF(A6193=MAX('entry data'!$B$8:$B$507),"",A6193+1)))</f>
        <v/>
      </c>
      <c r="B6194" s="9" t="str">
        <f t="shared" si="597"/>
        <v/>
      </c>
      <c r="C6194" s="9" t="str">
        <f>IF(ISERROR(VLOOKUP(A6194,'entry data'!B:G,6,0)),"",VLOOKUP(A6194,'entry data'!B:G,6,0))</f>
        <v/>
      </c>
      <c r="D6194" s="9" t="str">
        <f>IF(ISERROR(VLOOKUP(A6194,'entry data'!B:C,2,0)),"",VLOOKUP(A6194,'entry data'!B:C,2,0))</f>
        <v/>
      </c>
      <c r="E6194" s="9" t="str">
        <f>IF(ISERROR(VLOOKUP(A6194,'entry data'!B:E,4,0)),"",VLOOKUP(A6194,'entry data'!B:E,4,0))</f>
        <v/>
      </c>
      <c r="F6194" s="11" t="str">
        <f>IF(A6194="","",IF(ISERROR(VLOOKUP(A6194,'entry data'!B:F,5,0)),"",VLOOKUP(A6194,'entry data'!B:F,5,0)))</f>
        <v/>
      </c>
      <c r="G6194" s="12" t="str">
        <f>IF(A6194="","",IF(ISERROR(VLOOKUP(A6194,'entry data'!B:I,8,0)),"",VLOOKUP(A6194,'entry data'!B:I,7,0)))</f>
        <v/>
      </c>
      <c r="H6194" s="13" t="str">
        <f>IF(A6194="","",IF(B6194=1,VLOOKUP(A6194,'entry data'!B:D,3,0),I6193))</f>
        <v/>
      </c>
      <c r="I6194" s="14" t="str">
        <f>IF(A6194="","",IF(E6194="weekly",7,IF(E6194="fortnightly",14,IF(E6194="monthly",DATE(IF(MONTH(H6194)=12,YEAR(H6194)+1,YEAR(H6194)),VLOOKUP(MONTH(H6194),index!$D$2:$G$13,2,0),DAY(H6194)),
IF(E6194="quarterly",DATE(IF(MONTH(H6194)&gt;=10,YEAR(H6194)+1,YEAR(H6194)),VLOOKUP(MONTH(H6194),index!$D$2:$G$13,3,0),DAY(H6194)),
IF(E6194="halfyearly",DATE(IF(MONTH(H6194)&gt;=7,YEAR(H6194)+1,YEAR(H6194)),VLOOKUP(MONTH(H6194),index!$D$2:$G$13,4,0),DAY(H6194)),
DATE(YEAR(H6194)+1,MONTH(H6194),DAY(H6194)))))-H6194))+H6194)</f>
        <v/>
      </c>
      <c r="J6194" s="9" t="str">
        <f t="shared" si="598"/>
        <v/>
      </c>
      <c r="K6194" s="11" t="str">
        <f t="shared" si="599"/>
        <v/>
      </c>
      <c r="L6194" s="11" t="str">
        <f t="shared" si="600"/>
        <v/>
      </c>
      <c r="M6194" s="11" t="str">
        <f>IF(A6194="","",VLOOKUP(E6194,index!$A$1:$B$6,2,0)*K6194*G6194)</f>
        <v/>
      </c>
      <c r="N6194" s="11" t="str">
        <f>IF(A6194="","",-PMT(G6194*VLOOKUP(E6194,index!$A$1:$B$6,2,0),C6194,F6194,0,0))</f>
        <v/>
      </c>
      <c r="O6194" s="11" t="str">
        <f t="shared" si="601"/>
        <v/>
      </c>
      <c r="P6194" s="11" t="str">
        <f t="shared" si="596"/>
        <v/>
      </c>
    </row>
    <row r="6195" spans="1:16" x14ac:dyDescent="0.25">
      <c r="A6195" s="9" t="str">
        <f>IF(A6194="","",IF(B6194&lt;C6194,A6194,IF(A6194=MAX('entry data'!$B$8:$B$507),"",A6194+1)))</f>
        <v/>
      </c>
      <c r="B6195" s="9" t="str">
        <f t="shared" si="597"/>
        <v/>
      </c>
      <c r="C6195" s="9" t="str">
        <f>IF(ISERROR(VLOOKUP(A6195,'entry data'!B:G,6,0)),"",VLOOKUP(A6195,'entry data'!B:G,6,0))</f>
        <v/>
      </c>
      <c r="D6195" s="9" t="str">
        <f>IF(ISERROR(VLOOKUP(A6195,'entry data'!B:C,2,0)),"",VLOOKUP(A6195,'entry data'!B:C,2,0))</f>
        <v/>
      </c>
      <c r="E6195" s="9" t="str">
        <f>IF(ISERROR(VLOOKUP(A6195,'entry data'!B:E,4,0)),"",VLOOKUP(A6195,'entry data'!B:E,4,0))</f>
        <v/>
      </c>
      <c r="F6195" s="11" t="str">
        <f>IF(A6195="","",IF(ISERROR(VLOOKUP(A6195,'entry data'!B:F,5,0)),"",VLOOKUP(A6195,'entry data'!B:F,5,0)))</f>
        <v/>
      </c>
      <c r="G6195" s="12" t="str">
        <f>IF(A6195="","",IF(ISERROR(VLOOKUP(A6195,'entry data'!B:I,8,0)),"",VLOOKUP(A6195,'entry data'!B:I,7,0)))</f>
        <v/>
      </c>
      <c r="H6195" s="13" t="str">
        <f>IF(A6195="","",IF(B6195=1,VLOOKUP(A6195,'entry data'!B:D,3,0),I6194))</f>
        <v/>
      </c>
      <c r="I6195" s="14" t="str">
        <f>IF(A6195="","",IF(E6195="weekly",7,IF(E6195="fortnightly",14,IF(E6195="monthly",DATE(IF(MONTH(H6195)=12,YEAR(H6195)+1,YEAR(H6195)),VLOOKUP(MONTH(H6195),index!$D$2:$G$13,2,0),DAY(H6195)),
IF(E6195="quarterly",DATE(IF(MONTH(H6195)&gt;=10,YEAR(H6195)+1,YEAR(H6195)),VLOOKUP(MONTH(H6195),index!$D$2:$G$13,3,0),DAY(H6195)),
IF(E6195="halfyearly",DATE(IF(MONTH(H6195)&gt;=7,YEAR(H6195)+1,YEAR(H6195)),VLOOKUP(MONTH(H6195),index!$D$2:$G$13,4,0),DAY(H6195)),
DATE(YEAR(H6195)+1,MONTH(H6195),DAY(H6195)))))-H6195))+H6195)</f>
        <v/>
      </c>
      <c r="J6195" s="9" t="str">
        <f t="shared" si="598"/>
        <v/>
      </c>
      <c r="K6195" s="11" t="str">
        <f t="shared" si="599"/>
        <v/>
      </c>
      <c r="L6195" s="11" t="str">
        <f t="shared" si="600"/>
        <v/>
      </c>
      <c r="M6195" s="11" t="str">
        <f>IF(A6195="","",VLOOKUP(E6195,index!$A$1:$B$6,2,0)*K6195*G6195)</f>
        <v/>
      </c>
      <c r="N6195" s="11" t="str">
        <f>IF(A6195="","",-PMT(G6195*VLOOKUP(E6195,index!$A$1:$B$6,2,0),C6195,F6195,0,0))</f>
        <v/>
      </c>
      <c r="O6195" s="11" t="str">
        <f t="shared" si="601"/>
        <v/>
      </c>
      <c r="P6195" s="11" t="str">
        <f t="shared" si="596"/>
        <v/>
      </c>
    </row>
    <row r="6196" spans="1:16" x14ac:dyDescent="0.25">
      <c r="A6196" s="9" t="str">
        <f>IF(A6195="","",IF(B6195&lt;C6195,A6195,IF(A6195=MAX('entry data'!$B$8:$B$507),"",A6195+1)))</f>
        <v/>
      </c>
      <c r="B6196" s="9" t="str">
        <f t="shared" si="597"/>
        <v/>
      </c>
      <c r="C6196" s="9" t="str">
        <f>IF(ISERROR(VLOOKUP(A6196,'entry data'!B:G,6,0)),"",VLOOKUP(A6196,'entry data'!B:G,6,0))</f>
        <v/>
      </c>
      <c r="D6196" s="9" t="str">
        <f>IF(ISERROR(VLOOKUP(A6196,'entry data'!B:C,2,0)),"",VLOOKUP(A6196,'entry data'!B:C,2,0))</f>
        <v/>
      </c>
      <c r="E6196" s="9" t="str">
        <f>IF(ISERROR(VLOOKUP(A6196,'entry data'!B:E,4,0)),"",VLOOKUP(A6196,'entry data'!B:E,4,0))</f>
        <v/>
      </c>
      <c r="F6196" s="11" t="str">
        <f>IF(A6196="","",IF(ISERROR(VLOOKUP(A6196,'entry data'!B:F,5,0)),"",VLOOKUP(A6196,'entry data'!B:F,5,0)))</f>
        <v/>
      </c>
      <c r="G6196" s="12" t="str">
        <f>IF(A6196="","",IF(ISERROR(VLOOKUP(A6196,'entry data'!B:I,8,0)),"",VLOOKUP(A6196,'entry data'!B:I,7,0)))</f>
        <v/>
      </c>
      <c r="H6196" s="13" t="str">
        <f>IF(A6196="","",IF(B6196=1,VLOOKUP(A6196,'entry data'!B:D,3,0),I6195))</f>
        <v/>
      </c>
      <c r="I6196" s="14" t="str">
        <f>IF(A6196="","",IF(E6196="weekly",7,IF(E6196="fortnightly",14,IF(E6196="monthly",DATE(IF(MONTH(H6196)=12,YEAR(H6196)+1,YEAR(H6196)),VLOOKUP(MONTH(H6196),index!$D$2:$G$13,2,0),DAY(H6196)),
IF(E6196="quarterly",DATE(IF(MONTH(H6196)&gt;=10,YEAR(H6196)+1,YEAR(H6196)),VLOOKUP(MONTH(H6196),index!$D$2:$G$13,3,0),DAY(H6196)),
IF(E6196="halfyearly",DATE(IF(MONTH(H6196)&gt;=7,YEAR(H6196)+1,YEAR(H6196)),VLOOKUP(MONTH(H6196),index!$D$2:$G$13,4,0),DAY(H6196)),
DATE(YEAR(H6196)+1,MONTH(H6196),DAY(H6196)))))-H6196))+H6196)</f>
        <v/>
      </c>
      <c r="J6196" s="9" t="str">
        <f t="shared" si="598"/>
        <v/>
      </c>
      <c r="K6196" s="11" t="str">
        <f t="shared" si="599"/>
        <v/>
      </c>
      <c r="L6196" s="11" t="str">
        <f t="shared" si="600"/>
        <v/>
      </c>
      <c r="M6196" s="11" t="str">
        <f>IF(A6196="","",VLOOKUP(E6196,index!$A$1:$B$6,2,0)*K6196*G6196)</f>
        <v/>
      </c>
      <c r="N6196" s="11" t="str">
        <f>IF(A6196="","",-PMT(G6196*VLOOKUP(E6196,index!$A$1:$B$6,2,0),C6196,F6196,0,0))</f>
        <v/>
      </c>
      <c r="O6196" s="11" t="str">
        <f t="shared" si="601"/>
        <v/>
      </c>
      <c r="P6196" s="11" t="str">
        <f t="shared" si="596"/>
        <v/>
      </c>
    </row>
    <row r="6197" spans="1:16" x14ac:dyDescent="0.25">
      <c r="A6197" s="9" t="str">
        <f>IF(A6196="","",IF(B6196&lt;C6196,A6196,IF(A6196=MAX('entry data'!$B$8:$B$507),"",A6196+1)))</f>
        <v/>
      </c>
      <c r="B6197" s="9" t="str">
        <f t="shared" si="597"/>
        <v/>
      </c>
      <c r="C6197" s="9" t="str">
        <f>IF(ISERROR(VLOOKUP(A6197,'entry data'!B:G,6,0)),"",VLOOKUP(A6197,'entry data'!B:G,6,0))</f>
        <v/>
      </c>
      <c r="D6197" s="9" t="str">
        <f>IF(ISERROR(VLOOKUP(A6197,'entry data'!B:C,2,0)),"",VLOOKUP(A6197,'entry data'!B:C,2,0))</f>
        <v/>
      </c>
      <c r="E6197" s="9" t="str">
        <f>IF(ISERROR(VLOOKUP(A6197,'entry data'!B:E,4,0)),"",VLOOKUP(A6197,'entry data'!B:E,4,0))</f>
        <v/>
      </c>
      <c r="F6197" s="11" t="str">
        <f>IF(A6197="","",IF(ISERROR(VLOOKUP(A6197,'entry data'!B:F,5,0)),"",VLOOKUP(A6197,'entry data'!B:F,5,0)))</f>
        <v/>
      </c>
      <c r="G6197" s="12" t="str">
        <f>IF(A6197="","",IF(ISERROR(VLOOKUP(A6197,'entry data'!B:I,8,0)),"",VLOOKUP(A6197,'entry data'!B:I,7,0)))</f>
        <v/>
      </c>
      <c r="H6197" s="13" t="str">
        <f>IF(A6197="","",IF(B6197=1,VLOOKUP(A6197,'entry data'!B:D,3,0),I6196))</f>
        <v/>
      </c>
      <c r="I6197" s="14" t="str">
        <f>IF(A6197="","",IF(E6197="weekly",7,IF(E6197="fortnightly",14,IF(E6197="monthly",DATE(IF(MONTH(H6197)=12,YEAR(H6197)+1,YEAR(H6197)),VLOOKUP(MONTH(H6197),index!$D$2:$G$13,2,0),DAY(H6197)),
IF(E6197="quarterly",DATE(IF(MONTH(H6197)&gt;=10,YEAR(H6197)+1,YEAR(H6197)),VLOOKUP(MONTH(H6197),index!$D$2:$G$13,3,0),DAY(H6197)),
IF(E6197="halfyearly",DATE(IF(MONTH(H6197)&gt;=7,YEAR(H6197)+1,YEAR(H6197)),VLOOKUP(MONTH(H6197),index!$D$2:$G$13,4,0),DAY(H6197)),
DATE(YEAR(H6197)+1,MONTH(H6197),DAY(H6197)))))-H6197))+H6197)</f>
        <v/>
      </c>
      <c r="J6197" s="9" t="str">
        <f t="shared" si="598"/>
        <v/>
      </c>
      <c r="K6197" s="11" t="str">
        <f t="shared" si="599"/>
        <v/>
      </c>
      <c r="L6197" s="11" t="str">
        <f t="shared" si="600"/>
        <v/>
      </c>
      <c r="M6197" s="11" t="str">
        <f>IF(A6197="","",VLOOKUP(E6197,index!$A$1:$B$6,2,0)*K6197*G6197)</f>
        <v/>
      </c>
      <c r="N6197" s="11" t="str">
        <f>IF(A6197="","",-PMT(G6197*VLOOKUP(E6197,index!$A$1:$B$6,2,0),C6197,F6197,0,0))</f>
        <v/>
      </c>
      <c r="O6197" s="11" t="str">
        <f t="shared" si="601"/>
        <v/>
      </c>
      <c r="P6197" s="11" t="str">
        <f t="shared" si="596"/>
        <v/>
      </c>
    </row>
    <row r="6198" spans="1:16" x14ac:dyDescent="0.25">
      <c r="A6198" s="9" t="str">
        <f>IF(A6197="","",IF(B6197&lt;C6197,A6197,IF(A6197=MAX('entry data'!$B$8:$B$507),"",A6197+1)))</f>
        <v/>
      </c>
      <c r="B6198" s="9" t="str">
        <f t="shared" si="597"/>
        <v/>
      </c>
      <c r="C6198" s="9" t="str">
        <f>IF(ISERROR(VLOOKUP(A6198,'entry data'!B:G,6,0)),"",VLOOKUP(A6198,'entry data'!B:G,6,0))</f>
        <v/>
      </c>
      <c r="D6198" s="9" t="str">
        <f>IF(ISERROR(VLOOKUP(A6198,'entry data'!B:C,2,0)),"",VLOOKUP(A6198,'entry data'!B:C,2,0))</f>
        <v/>
      </c>
      <c r="E6198" s="9" t="str">
        <f>IF(ISERROR(VLOOKUP(A6198,'entry data'!B:E,4,0)),"",VLOOKUP(A6198,'entry data'!B:E,4,0))</f>
        <v/>
      </c>
      <c r="F6198" s="11" t="str">
        <f>IF(A6198="","",IF(ISERROR(VLOOKUP(A6198,'entry data'!B:F,5,0)),"",VLOOKUP(A6198,'entry data'!B:F,5,0)))</f>
        <v/>
      </c>
      <c r="G6198" s="12" t="str">
        <f>IF(A6198="","",IF(ISERROR(VLOOKUP(A6198,'entry data'!B:I,8,0)),"",VLOOKUP(A6198,'entry data'!B:I,7,0)))</f>
        <v/>
      </c>
      <c r="H6198" s="13" t="str">
        <f>IF(A6198="","",IF(B6198=1,VLOOKUP(A6198,'entry data'!B:D,3,0),I6197))</f>
        <v/>
      </c>
      <c r="I6198" s="14" t="str">
        <f>IF(A6198="","",IF(E6198="weekly",7,IF(E6198="fortnightly",14,IF(E6198="monthly",DATE(IF(MONTH(H6198)=12,YEAR(H6198)+1,YEAR(H6198)),VLOOKUP(MONTH(H6198),index!$D$2:$G$13,2,0),DAY(H6198)),
IF(E6198="quarterly",DATE(IF(MONTH(H6198)&gt;=10,YEAR(H6198)+1,YEAR(H6198)),VLOOKUP(MONTH(H6198),index!$D$2:$G$13,3,0),DAY(H6198)),
IF(E6198="halfyearly",DATE(IF(MONTH(H6198)&gt;=7,YEAR(H6198)+1,YEAR(H6198)),VLOOKUP(MONTH(H6198),index!$D$2:$G$13,4,0),DAY(H6198)),
DATE(YEAR(H6198)+1,MONTH(H6198),DAY(H6198)))))-H6198))+H6198)</f>
        <v/>
      </c>
      <c r="J6198" s="9" t="str">
        <f t="shared" si="598"/>
        <v/>
      </c>
      <c r="K6198" s="11" t="str">
        <f t="shared" si="599"/>
        <v/>
      </c>
      <c r="L6198" s="11" t="str">
        <f t="shared" si="600"/>
        <v/>
      </c>
      <c r="M6198" s="11" t="str">
        <f>IF(A6198="","",VLOOKUP(E6198,index!$A$1:$B$6,2,0)*K6198*G6198)</f>
        <v/>
      </c>
      <c r="N6198" s="11" t="str">
        <f>IF(A6198="","",-PMT(G6198*VLOOKUP(E6198,index!$A$1:$B$6,2,0),C6198,F6198,0,0))</f>
        <v/>
      </c>
      <c r="O6198" s="11" t="str">
        <f t="shared" si="601"/>
        <v/>
      </c>
      <c r="P6198" s="11" t="str">
        <f t="shared" si="596"/>
        <v/>
      </c>
    </row>
    <row r="6199" spans="1:16" x14ac:dyDescent="0.25">
      <c r="A6199" s="9" t="str">
        <f>IF(A6198="","",IF(B6198&lt;C6198,A6198,IF(A6198=MAX('entry data'!$B$8:$B$507),"",A6198+1)))</f>
        <v/>
      </c>
      <c r="B6199" s="9" t="str">
        <f t="shared" si="597"/>
        <v/>
      </c>
      <c r="C6199" s="9" t="str">
        <f>IF(ISERROR(VLOOKUP(A6199,'entry data'!B:G,6,0)),"",VLOOKUP(A6199,'entry data'!B:G,6,0))</f>
        <v/>
      </c>
      <c r="D6199" s="9" t="str">
        <f>IF(ISERROR(VLOOKUP(A6199,'entry data'!B:C,2,0)),"",VLOOKUP(A6199,'entry data'!B:C,2,0))</f>
        <v/>
      </c>
      <c r="E6199" s="9" t="str">
        <f>IF(ISERROR(VLOOKUP(A6199,'entry data'!B:E,4,0)),"",VLOOKUP(A6199,'entry data'!B:E,4,0))</f>
        <v/>
      </c>
      <c r="F6199" s="11" t="str">
        <f>IF(A6199="","",IF(ISERROR(VLOOKUP(A6199,'entry data'!B:F,5,0)),"",VLOOKUP(A6199,'entry data'!B:F,5,0)))</f>
        <v/>
      </c>
      <c r="G6199" s="12" t="str">
        <f>IF(A6199="","",IF(ISERROR(VLOOKUP(A6199,'entry data'!B:I,8,0)),"",VLOOKUP(A6199,'entry data'!B:I,7,0)))</f>
        <v/>
      </c>
      <c r="H6199" s="13" t="str">
        <f>IF(A6199="","",IF(B6199=1,VLOOKUP(A6199,'entry data'!B:D,3,0),I6198))</f>
        <v/>
      </c>
      <c r="I6199" s="14" t="str">
        <f>IF(A6199="","",IF(E6199="weekly",7,IF(E6199="fortnightly",14,IF(E6199="monthly",DATE(IF(MONTH(H6199)=12,YEAR(H6199)+1,YEAR(H6199)),VLOOKUP(MONTH(H6199),index!$D$2:$G$13,2,0),DAY(H6199)),
IF(E6199="quarterly",DATE(IF(MONTH(H6199)&gt;=10,YEAR(H6199)+1,YEAR(H6199)),VLOOKUP(MONTH(H6199),index!$D$2:$G$13,3,0),DAY(H6199)),
IF(E6199="halfyearly",DATE(IF(MONTH(H6199)&gt;=7,YEAR(H6199)+1,YEAR(H6199)),VLOOKUP(MONTH(H6199),index!$D$2:$G$13,4,0),DAY(H6199)),
DATE(YEAR(H6199)+1,MONTH(H6199),DAY(H6199)))))-H6199))+H6199)</f>
        <v/>
      </c>
      <c r="J6199" s="9" t="str">
        <f t="shared" si="598"/>
        <v/>
      </c>
      <c r="K6199" s="11" t="str">
        <f t="shared" si="599"/>
        <v/>
      </c>
      <c r="L6199" s="11" t="str">
        <f t="shared" si="600"/>
        <v/>
      </c>
      <c r="M6199" s="11" t="str">
        <f>IF(A6199="","",VLOOKUP(E6199,index!$A$1:$B$6,2,0)*K6199*G6199)</f>
        <v/>
      </c>
      <c r="N6199" s="11" t="str">
        <f>IF(A6199="","",-PMT(G6199*VLOOKUP(E6199,index!$A$1:$B$6,2,0),C6199,F6199,0,0))</f>
        <v/>
      </c>
      <c r="O6199" s="11" t="str">
        <f t="shared" si="601"/>
        <v/>
      </c>
      <c r="P6199" s="11" t="str">
        <f t="shared" si="596"/>
        <v/>
      </c>
    </row>
    <row r="6200" spans="1:16" x14ac:dyDescent="0.25">
      <c r="A6200" s="9" t="str">
        <f>IF(A6199="","",IF(B6199&lt;C6199,A6199,IF(A6199=MAX('entry data'!$B$8:$B$507),"",A6199+1)))</f>
        <v/>
      </c>
      <c r="B6200" s="9" t="str">
        <f t="shared" si="597"/>
        <v/>
      </c>
      <c r="C6200" s="9" t="str">
        <f>IF(ISERROR(VLOOKUP(A6200,'entry data'!B:G,6,0)),"",VLOOKUP(A6200,'entry data'!B:G,6,0))</f>
        <v/>
      </c>
      <c r="D6200" s="9" t="str">
        <f>IF(ISERROR(VLOOKUP(A6200,'entry data'!B:C,2,0)),"",VLOOKUP(A6200,'entry data'!B:C,2,0))</f>
        <v/>
      </c>
      <c r="E6200" s="9" t="str">
        <f>IF(ISERROR(VLOOKUP(A6200,'entry data'!B:E,4,0)),"",VLOOKUP(A6200,'entry data'!B:E,4,0))</f>
        <v/>
      </c>
      <c r="F6200" s="11" t="str">
        <f>IF(A6200="","",IF(ISERROR(VLOOKUP(A6200,'entry data'!B:F,5,0)),"",VLOOKUP(A6200,'entry data'!B:F,5,0)))</f>
        <v/>
      </c>
      <c r="G6200" s="12" t="str">
        <f>IF(A6200="","",IF(ISERROR(VLOOKUP(A6200,'entry data'!B:I,8,0)),"",VLOOKUP(A6200,'entry data'!B:I,7,0)))</f>
        <v/>
      </c>
      <c r="H6200" s="13" t="str">
        <f>IF(A6200="","",IF(B6200=1,VLOOKUP(A6200,'entry data'!B:D,3,0),I6199))</f>
        <v/>
      </c>
      <c r="I6200" s="14" t="str">
        <f>IF(A6200="","",IF(E6200="weekly",7,IF(E6200="fortnightly",14,IF(E6200="monthly",DATE(IF(MONTH(H6200)=12,YEAR(H6200)+1,YEAR(H6200)),VLOOKUP(MONTH(H6200),index!$D$2:$G$13,2,0),DAY(H6200)),
IF(E6200="quarterly",DATE(IF(MONTH(H6200)&gt;=10,YEAR(H6200)+1,YEAR(H6200)),VLOOKUP(MONTH(H6200),index!$D$2:$G$13,3,0),DAY(H6200)),
IF(E6200="halfyearly",DATE(IF(MONTH(H6200)&gt;=7,YEAR(H6200)+1,YEAR(H6200)),VLOOKUP(MONTH(H6200),index!$D$2:$G$13,4,0),DAY(H6200)),
DATE(YEAR(H6200)+1,MONTH(H6200),DAY(H6200)))))-H6200))+H6200)</f>
        <v/>
      </c>
      <c r="J6200" s="9" t="str">
        <f t="shared" si="598"/>
        <v/>
      </c>
      <c r="K6200" s="11" t="str">
        <f t="shared" si="599"/>
        <v/>
      </c>
      <c r="L6200" s="11" t="str">
        <f t="shared" si="600"/>
        <v/>
      </c>
      <c r="M6200" s="11" t="str">
        <f>IF(A6200="","",VLOOKUP(E6200,index!$A$1:$B$6,2,0)*K6200*G6200)</f>
        <v/>
      </c>
      <c r="N6200" s="11" t="str">
        <f>IF(A6200="","",-PMT(G6200*VLOOKUP(E6200,index!$A$1:$B$6,2,0),C6200,F6200,0,0))</f>
        <v/>
      </c>
      <c r="O6200" s="11" t="str">
        <f t="shared" si="601"/>
        <v/>
      </c>
      <c r="P6200" s="11" t="str">
        <f t="shared" si="596"/>
        <v/>
      </c>
    </row>
    <row r="6201" spans="1:16" x14ac:dyDescent="0.25">
      <c r="A6201" s="9" t="str">
        <f>IF(A6200="","",IF(B6200&lt;C6200,A6200,IF(A6200=MAX('entry data'!$B$8:$B$507),"",A6200+1)))</f>
        <v/>
      </c>
      <c r="B6201" s="9" t="str">
        <f t="shared" si="597"/>
        <v/>
      </c>
      <c r="C6201" s="9" t="str">
        <f>IF(ISERROR(VLOOKUP(A6201,'entry data'!B:G,6,0)),"",VLOOKUP(A6201,'entry data'!B:G,6,0))</f>
        <v/>
      </c>
      <c r="D6201" s="9" t="str">
        <f>IF(ISERROR(VLOOKUP(A6201,'entry data'!B:C,2,0)),"",VLOOKUP(A6201,'entry data'!B:C,2,0))</f>
        <v/>
      </c>
      <c r="E6201" s="9" t="str">
        <f>IF(ISERROR(VLOOKUP(A6201,'entry data'!B:E,4,0)),"",VLOOKUP(A6201,'entry data'!B:E,4,0))</f>
        <v/>
      </c>
      <c r="F6201" s="11" t="str">
        <f>IF(A6201="","",IF(ISERROR(VLOOKUP(A6201,'entry data'!B:F,5,0)),"",VLOOKUP(A6201,'entry data'!B:F,5,0)))</f>
        <v/>
      </c>
      <c r="G6201" s="12" t="str">
        <f>IF(A6201="","",IF(ISERROR(VLOOKUP(A6201,'entry data'!B:I,8,0)),"",VLOOKUP(A6201,'entry data'!B:I,7,0)))</f>
        <v/>
      </c>
      <c r="H6201" s="13" t="str">
        <f>IF(A6201="","",IF(B6201=1,VLOOKUP(A6201,'entry data'!B:D,3,0),I6200))</f>
        <v/>
      </c>
      <c r="I6201" s="14" t="str">
        <f>IF(A6201="","",IF(E6201="weekly",7,IF(E6201="fortnightly",14,IF(E6201="monthly",DATE(IF(MONTH(H6201)=12,YEAR(H6201)+1,YEAR(H6201)),VLOOKUP(MONTH(H6201),index!$D$2:$G$13,2,0),DAY(H6201)),
IF(E6201="quarterly",DATE(IF(MONTH(H6201)&gt;=10,YEAR(H6201)+1,YEAR(H6201)),VLOOKUP(MONTH(H6201),index!$D$2:$G$13,3,0),DAY(H6201)),
IF(E6201="halfyearly",DATE(IF(MONTH(H6201)&gt;=7,YEAR(H6201)+1,YEAR(H6201)),VLOOKUP(MONTH(H6201),index!$D$2:$G$13,4,0),DAY(H6201)),
DATE(YEAR(H6201)+1,MONTH(H6201),DAY(H6201)))))-H6201))+H6201)</f>
        <v/>
      </c>
      <c r="J6201" s="9" t="str">
        <f t="shared" si="598"/>
        <v/>
      </c>
      <c r="K6201" s="11" t="str">
        <f t="shared" si="599"/>
        <v/>
      </c>
      <c r="L6201" s="11" t="str">
        <f t="shared" si="600"/>
        <v/>
      </c>
      <c r="M6201" s="11" t="str">
        <f>IF(A6201="","",VLOOKUP(E6201,index!$A$1:$B$6,2,0)*K6201*G6201)</f>
        <v/>
      </c>
      <c r="N6201" s="11" t="str">
        <f>IF(A6201="","",-PMT(G6201*VLOOKUP(E6201,index!$A$1:$B$6,2,0),C6201,F6201,0,0))</f>
        <v/>
      </c>
      <c r="O6201" s="11" t="str">
        <f t="shared" si="601"/>
        <v/>
      </c>
      <c r="P6201" s="11" t="str">
        <f t="shared" si="596"/>
        <v/>
      </c>
    </row>
    <row r="6202" spans="1:16" x14ac:dyDescent="0.25">
      <c r="A6202" s="9" t="str">
        <f>IF(A6201="","",IF(B6201&lt;C6201,A6201,IF(A6201=MAX('entry data'!$B$8:$B$507),"",A6201+1)))</f>
        <v/>
      </c>
      <c r="B6202" s="9" t="str">
        <f t="shared" si="597"/>
        <v/>
      </c>
      <c r="C6202" s="9" t="str">
        <f>IF(ISERROR(VLOOKUP(A6202,'entry data'!B:G,6,0)),"",VLOOKUP(A6202,'entry data'!B:G,6,0))</f>
        <v/>
      </c>
      <c r="D6202" s="9" t="str">
        <f>IF(ISERROR(VLOOKUP(A6202,'entry data'!B:C,2,0)),"",VLOOKUP(A6202,'entry data'!B:C,2,0))</f>
        <v/>
      </c>
      <c r="E6202" s="9" t="str">
        <f>IF(ISERROR(VLOOKUP(A6202,'entry data'!B:E,4,0)),"",VLOOKUP(A6202,'entry data'!B:E,4,0))</f>
        <v/>
      </c>
      <c r="F6202" s="11" t="str">
        <f>IF(A6202="","",IF(ISERROR(VLOOKUP(A6202,'entry data'!B:F,5,0)),"",VLOOKUP(A6202,'entry data'!B:F,5,0)))</f>
        <v/>
      </c>
      <c r="G6202" s="12" t="str">
        <f>IF(A6202="","",IF(ISERROR(VLOOKUP(A6202,'entry data'!B:I,8,0)),"",VLOOKUP(A6202,'entry data'!B:I,7,0)))</f>
        <v/>
      </c>
      <c r="H6202" s="13" t="str">
        <f>IF(A6202="","",IF(B6202=1,VLOOKUP(A6202,'entry data'!B:D,3,0),I6201))</f>
        <v/>
      </c>
      <c r="I6202" s="14" t="str">
        <f>IF(A6202="","",IF(E6202="weekly",7,IF(E6202="fortnightly",14,IF(E6202="monthly",DATE(IF(MONTH(H6202)=12,YEAR(H6202)+1,YEAR(H6202)),VLOOKUP(MONTH(H6202),index!$D$2:$G$13,2,0),DAY(H6202)),
IF(E6202="quarterly",DATE(IF(MONTH(H6202)&gt;=10,YEAR(H6202)+1,YEAR(H6202)),VLOOKUP(MONTH(H6202),index!$D$2:$G$13,3,0),DAY(H6202)),
IF(E6202="halfyearly",DATE(IF(MONTH(H6202)&gt;=7,YEAR(H6202)+1,YEAR(H6202)),VLOOKUP(MONTH(H6202),index!$D$2:$G$13,4,0),DAY(H6202)),
DATE(YEAR(H6202)+1,MONTH(H6202),DAY(H6202)))))-H6202))+H6202)</f>
        <v/>
      </c>
      <c r="J6202" s="9" t="str">
        <f t="shared" si="598"/>
        <v/>
      </c>
      <c r="K6202" s="11" t="str">
        <f t="shared" si="599"/>
        <v/>
      </c>
      <c r="L6202" s="11" t="str">
        <f t="shared" si="600"/>
        <v/>
      </c>
      <c r="M6202" s="11" t="str">
        <f>IF(A6202="","",VLOOKUP(E6202,index!$A$1:$B$6,2,0)*K6202*G6202)</f>
        <v/>
      </c>
      <c r="N6202" s="11" t="str">
        <f>IF(A6202="","",-PMT(G6202*VLOOKUP(E6202,index!$A$1:$B$6,2,0),C6202,F6202,0,0))</f>
        <v/>
      </c>
      <c r="O6202" s="11" t="str">
        <f t="shared" si="601"/>
        <v/>
      </c>
      <c r="P6202" s="11" t="str">
        <f t="shared" si="596"/>
        <v/>
      </c>
    </row>
    <row r="6203" spans="1:16" x14ac:dyDescent="0.25">
      <c r="A6203" s="9" t="str">
        <f>IF(A6202="","",IF(B6202&lt;C6202,A6202,IF(A6202=MAX('entry data'!$B$8:$B$507),"",A6202+1)))</f>
        <v/>
      </c>
      <c r="B6203" s="9" t="str">
        <f t="shared" si="597"/>
        <v/>
      </c>
      <c r="C6203" s="9" t="str">
        <f>IF(ISERROR(VLOOKUP(A6203,'entry data'!B:G,6,0)),"",VLOOKUP(A6203,'entry data'!B:G,6,0))</f>
        <v/>
      </c>
      <c r="D6203" s="9" t="str">
        <f>IF(ISERROR(VLOOKUP(A6203,'entry data'!B:C,2,0)),"",VLOOKUP(A6203,'entry data'!B:C,2,0))</f>
        <v/>
      </c>
      <c r="E6203" s="9" t="str">
        <f>IF(ISERROR(VLOOKUP(A6203,'entry data'!B:E,4,0)),"",VLOOKUP(A6203,'entry data'!B:E,4,0))</f>
        <v/>
      </c>
      <c r="F6203" s="11" t="str">
        <f>IF(A6203="","",IF(ISERROR(VLOOKUP(A6203,'entry data'!B:F,5,0)),"",VLOOKUP(A6203,'entry data'!B:F,5,0)))</f>
        <v/>
      </c>
      <c r="G6203" s="12" t="str">
        <f>IF(A6203="","",IF(ISERROR(VLOOKUP(A6203,'entry data'!B:I,8,0)),"",VLOOKUP(A6203,'entry data'!B:I,7,0)))</f>
        <v/>
      </c>
      <c r="H6203" s="13" t="str">
        <f>IF(A6203="","",IF(B6203=1,VLOOKUP(A6203,'entry data'!B:D,3,0),I6202))</f>
        <v/>
      </c>
      <c r="I6203" s="14" t="str">
        <f>IF(A6203="","",IF(E6203="weekly",7,IF(E6203="fortnightly",14,IF(E6203="monthly",DATE(IF(MONTH(H6203)=12,YEAR(H6203)+1,YEAR(H6203)),VLOOKUP(MONTH(H6203),index!$D$2:$G$13,2,0),DAY(H6203)),
IF(E6203="quarterly",DATE(IF(MONTH(H6203)&gt;=10,YEAR(H6203)+1,YEAR(H6203)),VLOOKUP(MONTH(H6203),index!$D$2:$G$13,3,0),DAY(H6203)),
IF(E6203="halfyearly",DATE(IF(MONTH(H6203)&gt;=7,YEAR(H6203)+1,YEAR(H6203)),VLOOKUP(MONTH(H6203),index!$D$2:$G$13,4,0),DAY(H6203)),
DATE(YEAR(H6203)+1,MONTH(H6203),DAY(H6203)))))-H6203))+H6203)</f>
        <v/>
      </c>
      <c r="J6203" s="9" t="str">
        <f t="shared" si="598"/>
        <v/>
      </c>
      <c r="K6203" s="11" t="str">
        <f t="shared" si="599"/>
        <v/>
      </c>
      <c r="L6203" s="11" t="str">
        <f t="shared" si="600"/>
        <v/>
      </c>
      <c r="M6203" s="11" t="str">
        <f>IF(A6203="","",VLOOKUP(E6203,index!$A$1:$B$6,2,0)*K6203*G6203)</f>
        <v/>
      </c>
      <c r="N6203" s="11" t="str">
        <f>IF(A6203="","",-PMT(G6203*VLOOKUP(E6203,index!$A$1:$B$6,2,0),C6203,F6203,0,0))</f>
        <v/>
      </c>
      <c r="O6203" s="11" t="str">
        <f t="shared" si="601"/>
        <v/>
      </c>
      <c r="P6203" s="11" t="str">
        <f t="shared" si="596"/>
        <v/>
      </c>
    </row>
    <row r="6204" spans="1:16" x14ac:dyDescent="0.25">
      <c r="A6204" s="9" t="str">
        <f>IF(A6203="","",IF(B6203&lt;C6203,A6203,IF(A6203=MAX('entry data'!$B$8:$B$507),"",A6203+1)))</f>
        <v/>
      </c>
      <c r="B6204" s="9" t="str">
        <f t="shared" si="597"/>
        <v/>
      </c>
      <c r="C6204" s="9" t="str">
        <f>IF(ISERROR(VLOOKUP(A6204,'entry data'!B:G,6,0)),"",VLOOKUP(A6204,'entry data'!B:G,6,0))</f>
        <v/>
      </c>
      <c r="D6204" s="9" t="str">
        <f>IF(ISERROR(VLOOKUP(A6204,'entry data'!B:C,2,0)),"",VLOOKUP(A6204,'entry data'!B:C,2,0))</f>
        <v/>
      </c>
      <c r="E6204" s="9" t="str">
        <f>IF(ISERROR(VLOOKUP(A6204,'entry data'!B:E,4,0)),"",VLOOKUP(A6204,'entry data'!B:E,4,0))</f>
        <v/>
      </c>
      <c r="F6204" s="11" t="str">
        <f>IF(A6204="","",IF(ISERROR(VLOOKUP(A6204,'entry data'!B:F,5,0)),"",VLOOKUP(A6204,'entry data'!B:F,5,0)))</f>
        <v/>
      </c>
      <c r="G6204" s="12" t="str">
        <f>IF(A6204="","",IF(ISERROR(VLOOKUP(A6204,'entry data'!B:I,8,0)),"",VLOOKUP(A6204,'entry data'!B:I,7,0)))</f>
        <v/>
      </c>
      <c r="H6204" s="13" t="str">
        <f>IF(A6204="","",IF(B6204=1,VLOOKUP(A6204,'entry data'!B:D,3,0),I6203))</f>
        <v/>
      </c>
      <c r="I6204" s="14" t="str">
        <f>IF(A6204="","",IF(E6204="weekly",7,IF(E6204="fortnightly",14,IF(E6204="monthly",DATE(IF(MONTH(H6204)=12,YEAR(H6204)+1,YEAR(H6204)),VLOOKUP(MONTH(H6204),index!$D$2:$G$13,2,0),DAY(H6204)),
IF(E6204="quarterly",DATE(IF(MONTH(H6204)&gt;=10,YEAR(H6204)+1,YEAR(H6204)),VLOOKUP(MONTH(H6204),index!$D$2:$G$13,3,0),DAY(H6204)),
IF(E6204="halfyearly",DATE(IF(MONTH(H6204)&gt;=7,YEAR(H6204)+1,YEAR(H6204)),VLOOKUP(MONTH(H6204),index!$D$2:$G$13,4,0),DAY(H6204)),
DATE(YEAR(H6204)+1,MONTH(H6204),DAY(H6204)))))-H6204))+H6204)</f>
        <v/>
      </c>
      <c r="J6204" s="9" t="str">
        <f t="shared" si="598"/>
        <v/>
      </c>
      <c r="K6204" s="11" t="str">
        <f t="shared" si="599"/>
        <v/>
      </c>
      <c r="L6204" s="11" t="str">
        <f t="shared" si="600"/>
        <v/>
      </c>
      <c r="M6204" s="11" t="str">
        <f>IF(A6204="","",VLOOKUP(E6204,index!$A$1:$B$6,2,0)*K6204*G6204)</f>
        <v/>
      </c>
      <c r="N6204" s="11" t="str">
        <f>IF(A6204="","",-PMT(G6204*VLOOKUP(E6204,index!$A$1:$B$6,2,0),C6204,F6204,0,0))</f>
        <v/>
      </c>
      <c r="O6204" s="11" t="str">
        <f t="shared" si="601"/>
        <v/>
      </c>
      <c r="P6204" s="11" t="str">
        <f t="shared" si="596"/>
        <v/>
      </c>
    </row>
    <row r="6205" spans="1:16" x14ac:dyDescent="0.25">
      <c r="A6205" s="9" t="str">
        <f>IF(A6204="","",IF(B6204&lt;C6204,A6204,IF(A6204=MAX('entry data'!$B$8:$B$507),"",A6204+1)))</f>
        <v/>
      </c>
      <c r="B6205" s="9" t="str">
        <f t="shared" si="597"/>
        <v/>
      </c>
      <c r="C6205" s="9" t="str">
        <f>IF(ISERROR(VLOOKUP(A6205,'entry data'!B:G,6,0)),"",VLOOKUP(A6205,'entry data'!B:G,6,0))</f>
        <v/>
      </c>
      <c r="D6205" s="9" t="str">
        <f>IF(ISERROR(VLOOKUP(A6205,'entry data'!B:C,2,0)),"",VLOOKUP(A6205,'entry data'!B:C,2,0))</f>
        <v/>
      </c>
      <c r="E6205" s="9" t="str">
        <f>IF(ISERROR(VLOOKUP(A6205,'entry data'!B:E,4,0)),"",VLOOKUP(A6205,'entry data'!B:E,4,0))</f>
        <v/>
      </c>
      <c r="F6205" s="11" t="str">
        <f>IF(A6205="","",IF(ISERROR(VLOOKUP(A6205,'entry data'!B:F,5,0)),"",VLOOKUP(A6205,'entry data'!B:F,5,0)))</f>
        <v/>
      </c>
      <c r="G6205" s="12" t="str">
        <f>IF(A6205="","",IF(ISERROR(VLOOKUP(A6205,'entry data'!B:I,8,0)),"",VLOOKUP(A6205,'entry data'!B:I,7,0)))</f>
        <v/>
      </c>
      <c r="H6205" s="13" t="str">
        <f>IF(A6205="","",IF(B6205=1,VLOOKUP(A6205,'entry data'!B:D,3,0),I6204))</f>
        <v/>
      </c>
      <c r="I6205" s="14" t="str">
        <f>IF(A6205="","",IF(E6205="weekly",7,IF(E6205="fortnightly",14,IF(E6205="monthly",DATE(IF(MONTH(H6205)=12,YEAR(H6205)+1,YEAR(H6205)),VLOOKUP(MONTH(H6205),index!$D$2:$G$13,2,0),DAY(H6205)),
IF(E6205="quarterly",DATE(IF(MONTH(H6205)&gt;=10,YEAR(H6205)+1,YEAR(H6205)),VLOOKUP(MONTH(H6205),index!$D$2:$G$13,3,0),DAY(H6205)),
IF(E6205="halfyearly",DATE(IF(MONTH(H6205)&gt;=7,YEAR(H6205)+1,YEAR(H6205)),VLOOKUP(MONTH(H6205),index!$D$2:$G$13,4,0),DAY(H6205)),
DATE(YEAR(H6205)+1,MONTH(H6205),DAY(H6205)))))-H6205))+H6205)</f>
        <v/>
      </c>
      <c r="J6205" s="9" t="str">
        <f t="shared" si="598"/>
        <v/>
      </c>
      <c r="K6205" s="11" t="str">
        <f t="shared" si="599"/>
        <v/>
      </c>
      <c r="L6205" s="11" t="str">
        <f t="shared" si="600"/>
        <v/>
      </c>
      <c r="M6205" s="11" t="str">
        <f>IF(A6205="","",VLOOKUP(E6205,index!$A$1:$B$6,2,0)*K6205*G6205)</f>
        <v/>
      </c>
      <c r="N6205" s="11" t="str">
        <f>IF(A6205="","",-PMT(G6205*VLOOKUP(E6205,index!$A$1:$B$6,2,0),C6205,F6205,0,0))</f>
        <v/>
      </c>
      <c r="O6205" s="11" t="str">
        <f t="shared" si="601"/>
        <v/>
      </c>
      <c r="P6205" s="11" t="str">
        <f t="shared" si="596"/>
        <v/>
      </c>
    </row>
    <row r="6206" spans="1:16" x14ac:dyDescent="0.25">
      <c r="A6206" s="9" t="str">
        <f>IF(A6205="","",IF(B6205&lt;C6205,A6205,IF(A6205=MAX('entry data'!$B$8:$B$507),"",A6205+1)))</f>
        <v/>
      </c>
      <c r="B6206" s="9" t="str">
        <f t="shared" si="597"/>
        <v/>
      </c>
      <c r="C6206" s="9" t="str">
        <f>IF(ISERROR(VLOOKUP(A6206,'entry data'!B:G,6,0)),"",VLOOKUP(A6206,'entry data'!B:G,6,0))</f>
        <v/>
      </c>
      <c r="D6206" s="9" t="str">
        <f>IF(ISERROR(VLOOKUP(A6206,'entry data'!B:C,2,0)),"",VLOOKUP(A6206,'entry data'!B:C,2,0))</f>
        <v/>
      </c>
      <c r="E6206" s="9" t="str">
        <f>IF(ISERROR(VLOOKUP(A6206,'entry data'!B:E,4,0)),"",VLOOKUP(A6206,'entry data'!B:E,4,0))</f>
        <v/>
      </c>
      <c r="F6206" s="11" t="str">
        <f>IF(A6206="","",IF(ISERROR(VLOOKUP(A6206,'entry data'!B:F,5,0)),"",VLOOKUP(A6206,'entry data'!B:F,5,0)))</f>
        <v/>
      </c>
      <c r="G6206" s="12" t="str">
        <f>IF(A6206="","",IF(ISERROR(VLOOKUP(A6206,'entry data'!B:I,8,0)),"",VLOOKUP(A6206,'entry data'!B:I,7,0)))</f>
        <v/>
      </c>
      <c r="H6206" s="13" t="str">
        <f>IF(A6206="","",IF(B6206=1,VLOOKUP(A6206,'entry data'!B:D,3,0),I6205))</f>
        <v/>
      </c>
      <c r="I6206" s="14" t="str">
        <f>IF(A6206="","",IF(E6206="weekly",7,IF(E6206="fortnightly",14,IF(E6206="monthly",DATE(IF(MONTH(H6206)=12,YEAR(H6206)+1,YEAR(H6206)),VLOOKUP(MONTH(H6206),index!$D$2:$G$13,2,0),DAY(H6206)),
IF(E6206="quarterly",DATE(IF(MONTH(H6206)&gt;=10,YEAR(H6206)+1,YEAR(H6206)),VLOOKUP(MONTH(H6206),index!$D$2:$G$13,3,0),DAY(H6206)),
IF(E6206="halfyearly",DATE(IF(MONTH(H6206)&gt;=7,YEAR(H6206)+1,YEAR(H6206)),VLOOKUP(MONTH(H6206),index!$D$2:$G$13,4,0),DAY(H6206)),
DATE(YEAR(H6206)+1,MONTH(H6206),DAY(H6206)))))-H6206))+H6206)</f>
        <v/>
      </c>
      <c r="J6206" s="9" t="str">
        <f t="shared" si="598"/>
        <v/>
      </c>
      <c r="K6206" s="11" t="str">
        <f t="shared" si="599"/>
        <v/>
      </c>
      <c r="L6206" s="11" t="str">
        <f t="shared" si="600"/>
        <v/>
      </c>
      <c r="M6206" s="11" t="str">
        <f>IF(A6206="","",VLOOKUP(E6206,index!$A$1:$B$6,2,0)*K6206*G6206)</f>
        <v/>
      </c>
      <c r="N6206" s="11" t="str">
        <f>IF(A6206="","",-PMT(G6206*VLOOKUP(E6206,index!$A$1:$B$6,2,0),C6206,F6206,0,0))</f>
        <v/>
      </c>
      <c r="O6206" s="11" t="str">
        <f t="shared" si="601"/>
        <v/>
      </c>
      <c r="P6206" s="11" t="str">
        <f t="shared" si="596"/>
        <v/>
      </c>
    </row>
    <row r="6207" spans="1:16" x14ac:dyDescent="0.25">
      <c r="A6207" s="9" t="str">
        <f>IF(A6206="","",IF(B6206&lt;C6206,A6206,IF(A6206=MAX('entry data'!$B$8:$B$507),"",A6206+1)))</f>
        <v/>
      </c>
      <c r="B6207" s="9" t="str">
        <f t="shared" si="597"/>
        <v/>
      </c>
      <c r="C6207" s="9" t="str">
        <f>IF(ISERROR(VLOOKUP(A6207,'entry data'!B:G,6,0)),"",VLOOKUP(A6207,'entry data'!B:G,6,0))</f>
        <v/>
      </c>
      <c r="D6207" s="9" t="str">
        <f>IF(ISERROR(VLOOKUP(A6207,'entry data'!B:C,2,0)),"",VLOOKUP(A6207,'entry data'!B:C,2,0))</f>
        <v/>
      </c>
      <c r="E6207" s="9" t="str">
        <f>IF(ISERROR(VLOOKUP(A6207,'entry data'!B:E,4,0)),"",VLOOKUP(A6207,'entry data'!B:E,4,0))</f>
        <v/>
      </c>
      <c r="F6207" s="11" t="str">
        <f>IF(A6207="","",IF(ISERROR(VLOOKUP(A6207,'entry data'!B:F,5,0)),"",VLOOKUP(A6207,'entry data'!B:F,5,0)))</f>
        <v/>
      </c>
      <c r="G6207" s="12" t="str">
        <f>IF(A6207="","",IF(ISERROR(VLOOKUP(A6207,'entry data'!B:I,8,0)),"",VLOOKUP(A6207,'entry data'!B:I,7,0)))</f>
        <v/>
      </c>
      <c r="H6207" s="13" t="str">
        <f>IF(A6207="","",IF(B6207=1,VLOOKUP(A6207,'entry data'!B:D,3,0),I6206))</f>
        <v/>
      </c>
      <c r="I6207" s="14" t="str">
        <f>IF(A6207="","",IF(E6207="weekly",7,IF(E6207="fortnightly",14,IF(E6207="monthly",DATE(IF(MONTH(H6207)=12,YEAR(H6207)+1,YEAR(H6207)),VLOOKUP(MONTH(H6207),index!$D$2:$G$13,2,0),DAY(H6207)),
IF(E6207="quarterly",DATE(IF(MONTH(H6207)&gt;=10,YEAR(H6207)+1,YEAR(H6207)),VLOOKUP(MONTH(H6207),index!$D$2:$G$13,3,0),DAY(H6207)),
IF(E6207="halfyearly",DATE(IF(MONTH(H6207)&gt;=7,YEAR(H6207)+1,YEAR(H6207)),VLOOKUP(MONTH(H6207),index!$D$2:$G$13,4,0),DAY(H6207)),
DATE(YEAR(H6207)+1,MONTH(H6207),DAY(H6207)))))-H6207))+H6207)</f>
        <v/>
      </c>
      <c r="J6207" s="9" t="str">
        <f t="shared" si="598"/>
        <v/>
      </c>
      <c r="K6207" s="11" t="str">
        <f t="shared" si="599"/>
        <v/>
      </c>
      <c r="L6207" s="11" t="str">
        <f t="shared" si="600"/>
        <v/>
      </c>
      <c r="M6207" s="11" t="str">
        <f>IF(A6207="","",VLOOKUP(E6207,index!$A$1:$B$6,2,0)*K6207*G6207)</f>
        <v/>
      </c>
      <c r="N6207" s="11" t="str">
        <f>IF(A6207="","",-PMT(G6207*VLOOKUP(E6207,index!$A$1:$B$6,2,0),C6207,F6207,0,0))</f>
        <v/>
      </c>
      <c r="O6207" s="11" t="str">
        <f t="shared" si="601"/>
        <v/>
      </c>
      <c r="P6207" s="11" t="str">
        <f t="shared" si="596"/>
        <v/>
      </c>
    </row>
    <row r="6208" spans="1:16" x14ac:dyDescent="0.25">
      <c r="A6208" s="9" t="str">
        <f>IF(A6207="","",IF(B6207&lt;C6207,A6207,IF(A6207=MAX('entry data'!$B$8:$B$507),"",A6207+1)))</f>
        <v/>
      </c>
      <c r="B6208" s="9" t="str">
        <f t="shared" si="597"/>
        <v/>
      </c>
      <c r="C6208" s="9" t="str">
        <f>IF(ISERROR(VLOOKUP(A6208,'entry data'!B:G,6,0)),"",VLOOKUP(A6208,'entry data'!B:G,6,0))</f>
        <v/>
      </c>
      <c r="D6208" s="9" t="str">
        <f>IF(ISERROR(VLOOKUP(A6208,'entry data'!B:C,2,0)),"",VLOOKUP(A6208,'entry data'!B:C,2,0))</f>
        <v/>
      </c>
      <c r="E6208" s="9" t="str">
        <f>IF(ISERROR(VLOOKUP(A6208,'entry data'!B:E,4,0)),"",VLOOKUP(A6208,'entry data'!B:E,4,0))</f>
        <v/>
      </c>
      <c r="F6208" s="11" t="str">
        <f>IF(A6208="","",IF(ISERROR(VLOOKUP(A6208,'entry data'!B:F,5,0)),"",VLOOKUP(A6208,'entry data'!B:F,5,0)))</f>
        <v/>
      </c>
      <c r="G6208" s="12" t="str">
        <f>IF(A6208="","",IF(ISERROR(VLOOKUP(A6208,'entry data'!B:I,8,0)),"",VLOOKUP(A6208,'entry data'!B:I,7,0)))</f>
        <v/>
      </c>
      <c r="H6208" s="13" t="str">
        <f>IF(A6208="","",IF(B6208=1,VLOOKUP(A6208,'entry data'!B:D,3,0),I6207))</f>
        <v/>
      </c>
      <c r="I6208" s="14" t="str">
        <f>IF(A6208="","",IF(E6208="weekly",7,IF(E6208="fortnightly",14,IF(E6208="monthly",DATE(IF(MONTH(H6208)=12,YEAR(H6208)+1,YEAR(H6208)),VLOOKUP(MONTH(H6208),index!$D$2:$G$13,2,0),DAY(H6208)),
IF(E6208="quarterly",DATE(IF(MONTH(H6208)&gt;=10,YEAR(H6208)+1,YEAR(H6208)),VLOOKUP(MONTH(H6208),index!$D$2:$G$13,3,0),DAY(H6208)),
IF(E6208="halfyearly",DATE(IF(MONTH(H6208)&gt;=7,YEAR(H6208)+1,YEAR(H6208)),VLOOKUP(MONTH(H6208),index!$D$2:$G$13,4,0),DAY(H6208)),
DATE(YEAR(H6208)+1,MONTH(H6208),DAY(H6208)))))-H6208))+H6208)</f>
        <v/>
      </c>
      <c r="J6208" s="9" t="str">
        <f t="shared" si="598"/>
        <v/>
      </c>
      <c r="K6208" s="11" t="str">
        <f t="shared" si="599"/>
        <v/>
      </c>
      <c r="L6208" s="11" t="str">
        <f t="shared" si="600"/>
        <v/>
      </c>
      <c r="M6208" s="11" t="str">
        <f>IF(A6208="","",VLOOKUP(E6208,index!$A$1:$B$6,2,0)*K6208*G6208)</f>
        <v/>
      </c>
      <c r="N6208" s="11" t="str">
        <f>IF(A6208="","",-PMT(G6208*VLOOKUP(E6208,index!$A$1:$B$6,2,0),C6208,F6208,0,0))</f>
        <v/>
      </c>
      <c r="O6208" s="11" t="str">
        <f t="shared" si="601"/>
        <v/>
      </c>
      <c r="P6208" s="11" t="str">
        <f t="shared" si="596"/>
        <v/>
      </c>
    </row>
    <row r="6209" spans="1:16" x14ac:dyDescent="0.25">
      <c r="A6209" s="9" t="str">
        <f>IF(A6208="","",IF(B6208&lt;C6208,A6208,IF(A6208=MAX('entry data'!$B$8:$B$507),"",A6208+1)))</f>
        <v/>
      </c>
      <c r="B6209" s="9" t="str">
        <f t="shared" si="597"/>
        <v/>
      </c>
      <c r="C6209" s="9" t="str">
        <f>IF(ISERROR(VLOOKUP(A6209,'entry data'!B:G,6,0)),"",VLOOKUP(A6209,'entry data'!B:G,6,0))</f>
        <v/>
      </c>
      <c r="D6209" s="9" t="str">
        <f>IF(ISERROR(VLOOKUP(A6209,'entry data'!B:C,2,0)),"",VLOOKUP(A6209,'entry data'!B:C,2,0))</f>
        <v/>
      </c>
      <c r="E6209" s="9" t="str">
        <f>IF(ISERROR(VLOOKUP(A6209,'entry data'!B:E,4,0)),"",VLOOKUP(A6209,'entry data'!B:E,4,0))</f>
        <v/>
      </c>
      <c r="F6209" s="11" t="str">
        <f>IF(A6209="","",IF(ISERROR(VLOOKUP(A6209,'entry data'!B:F,5,0)),"",VLOOKUP(A6209,'entry data'!B:F,5,0)))</f>
        <v/>
      </c>
      <c r="G6209" s="12" t="str">
        <f>IF(A6209="","",IF(ISERROR(VLOOKUP(A6209,'entry data'!B:I,8,0)),"",VLOOKUP(A6209,'entry data'!B:I,7,0)))</f>
        <v/>
      </c>
      <c r="H6209" s="13" t="str">
        <f>IF(A6209="","",IF(B6209=1,VLOOKUP(A6209,'entry data'!B:D,3,0),I6208))</f>
        <v/>
      </c>
      <c r="I6209" s="14" t="str">
        <f>IF(A6209="","",IF(E6209="weekly",7,IF(E6209="fortnightly",14,IF(E6209="monthly",DATE(IF(MONTH(H6209)=12,YEAR(H6209)+1,YEAR(H6209)),VLOOKUP(MONTH(H6209),index!$D$2:$G$13,2,0),DAY(H6209)),
IF(E6209="quarterly",DATE(IF(MONTH(H6209)&gt;=10,YEAR(H6209)+1,YEAR(H6209)),VLOOKUP(MONTH(H6209),index!$D$2:$G$13,3,0),DAY(H6209)),
IF(E6209="halfyearly",DATE(IF(MONTH(H6209)&gt;=7,YEAR(H6209)+1,YEAR(H6209)),VLOOKUP(MONTH(H6209),index!$D$2:$G$13,4,0),DAY(H6209)),
DATE(YEAR(H6209)+1,MONTH(H6209),DAY(H6209)))))-H6209))+H6209)</f>
        <v/>
      </c>
      <c r="J6209" s="9" t="str">
        <f t="shared" si="598"/>
        <v/>
      </c>
      <c r="K6209" s="11" t="str">
        <f t="shared" si="599"/>
        <v/>
      </c>
      <c r="L6209" s="11" t="str">
        <f t="shared" si="600"/>
        <v/>
      </c>
      <c r="M6209" s="11" t="str">
        <f>IF(A6209="","",VLOOKUP(E6209,index!$A$1:$B$6,2,0)*K6209*G6209)</f>
        <v/>
      </c>
      <c r="N6209" s="11" t="str">
        <f>IF(A6209="","",-PMT(G6209*VLOOKUP(E6209,index!$A$1:$B$6,2,0),C6209,F6209,0,0))</f>
        <v/>
      </c>
      <c r="O6209" s="11" t="str">
        <f t="shared" si="601"/>
        <v/>
      </c>
      <c r="P6209" s="11" t="str">
        <f t="shared" si="596"/>
        <v/>
      </c>
    </row>
    <row r="6210" spans="1:16" x14ac:dyDescent="0.25">
      <c r="A6210" s="9" t="str">
        <f>IF(A6209="","",IF(B6209&lt;C6209,A6209,IF(A6209=MAX('entry data'!$B$8:$B$507),"",A6209+1)))</f>
        <v/>
      </c>
      <c r="B6210" s="9" t="str">
        <f t="shared" si="597"/>
        <v/>
      </c>
      <c r="C6210" s="9" t="str">
        <f>IF(ISERROR(VLOOKUP(A6210,'entry data'!B:G,6,0)),"",VLOOKUP(A6210,'entry data'!B:G,6,0))</f>
        <v/>
      </c>
      <c r="D6210" s="9" t="str">
        <f>IF(ISERROR(VLOOKUP(A6210,'entry data'!B:C,2,0)),"",VLOOKUP(A6210,'entry data'!B:C,2,0))</f>
        <v/>
      </c>
      <c r="E6210" s="9" t="str">
        <f>IF(ISERROR(VLOOKUP(A6210,'entry data'!B:E,4,0)),"",VLOOKUP(A6210,'entry data'!B:E,4,0))</f>
        <v/>
      </c>
      <c r="F6210" s="11" t="str">
        <f>IF(A6210="","",IF(ISERROR(VLOOKUP(A6210,'entry data'!B:F,5,0)),"",VLOOKUP(A6210,'entry data'!B:F,5,0)))</f>
        <v/>
      </c>
      <c r="G6210" s="12" t="str">
        <f>IF(A6210="","",IF(ISERROR(VLOOKUP(A6210,'entry data'!B:I,8,0)),"",VLOOKUP(A6210,'entry data'!B:I,7,0)))</f>
        <v/>
      </c>
      <c r="H6210" s="13" t="str">
        <f>IF(A6210="","",IF(B6210=1,VLOOKUP(A6210,'entry data'!B:D,3,0),I6209))</f>
        <v/>
      </c>
      <c r="I6210" s="14" t="str">
        <f>IF(A6210="","",IF(E6210="weekly",7,IF(E6210="fortnightly",14,IF(E6210="monthly",DATE(IF(MONTH(H6210)=12,YEAR(H6210)+1,YEAR(H6210)),VLOOKUP(MONTH(H6210),index!$D$2:$G$13,2,0),DAY(H6210)),
IF(E6210="quarterly",DATE(IF(MONTH(H6210)&gt;=10,YEAR(H6210)+1,YEAR(H6210)),VLOOKUP(MONTH(H6210),index!$D$2:$G$13,3,0),DAY(H6210)),
IF(E6210="halfyearly",DATE(IF(MONTH(H6210)&gt;=7,YEAR(H6210)+1,YEAR(H6210)),VLOOKUP(MONTH(H6210),index!$D$2:$G$13,4,0),DAY(H6210)),
DATE(YEAR(H6210)+1,MONTH(H6210),DAY(H6210)))))-H6210))+H6210)</f>
        <v/>
      </c>
      <c r="J6210" s="9" t="str">
        <f t="shared" si="598"/>
        <v/>
      </c>
      <c r="K6210" s="11" t="str">
        <f t="shared" si="599"/>
        <v/>
      </c>
      <c r="L6210" s="11" t="str">
        <f t="shared" si="600"/>
        <v/>
      </c>
      <c r="M6210" s="11" t="str">
        <f>IF(A6210="","",VLOOKUP(E6210,index!$A$1:$B$6,2,0)*K6210*G6210)</f>
        <v/>
      </c>
      <c r="N6210" s="11" t="str">
        <f>IF(A6210="","",-PMT(G6210*VLOOKUP(E6210,index!$A$1:$B$6,2,0),C6210,F6210,0,0))</f>
        <v/>
      </c>
      <c r="O6210" s="11" t="str">
        <f t="shared" si="601"/>
        <v/>
      </c>
      <c r="P6210" s="11" t="str">
        <f t="shared" si="596"/>
        <v/>
      </c>
    </row>
    <row r="6211" spans="1:16" x14ac:dyDescent="0.25">
      <c r="A6211" s="9" t="str">
        <f>IF(A6210="","",IF(B6210&lt;C6210,A6210,IF(A6210=MAX('entry data'!$B$8:$B$507),"",A6210+1)))</f>
        <v/>
      </c>
      <c r="B6211" s="9" t="str">
        <f t="shared" si="597"/>
        <v/>
      </c>
      <c r="C6211" s="9" t="str">
        <f>IF(ISERROR(VLOOKUP(A6211,'entry data'!B:G,6,0)),"",VLOOKUP(A6211,'entry data'!B:G,6,0))</f>
        <v/>
      </c>
      <c r="D6211" s="9" t="str">
        <f>IF(ISERROR(VLOOKUP(A6211,'entry data'!B:C,2,0)),"",VLOOKUP(A6211,'entry data'!B:C,2,0))</f>
        <v/>
      </c>
      <c r="E6211" s="9" t="str">
        <f>IF(ISERROR(VLOOKUP(A6211,'entry data'!B:E,4,0)),"",VLOOKUP(A6211,'entry data'!B:E,4,0))</f>
        <v/>
      </c>
      <c r="F6211" s="11" t="str">
        <f>IF(A6211="","",IF(ISERROR(VLOOKUP(A6211,'entry data'!B:F,5,0)),"",VLOOKUP(A6211,'entry data'!B:F,5,0)))</f>
        <v/>
      </c>
      <c r="G6211" s="12" t="str">
        <f>IF(A6211="","",IF(ISERROR(VLOOKUP(A6211,'entry data'!B:I,8,0)),"",VLOOKUP(A6211,'entry data'!B:I,7,0)))</f>
        <v/>
      </c>
      <c r="H6211" s="13" t="str">
        <f>IF(A6211="","",IF(B6211=1,VLOOKUP(A6211,'entry data'!B:D,3,0),I6210))</f>
        <v/>
      </c>
      <c r="I6211" s="14" t="str">
        <f>IF(A6211="","",IF(E6211="weekly",7,IF(E6211="fortnightly",14,IF(E6211="monthly",DATE(IF(MONTH(H6211)=12,YEAR(H6211)+1,YEAR(H6211)),VLOOKUP(MONTH(H6211),index!$D$2:$G$13,2,0),DAY(H6211)),
IF(E6211="quarterly",DATE(IF(MONTH(H6211)&gt;=10,YEAR(H6211)+1,YEAR(H6211)),VLOOKUP(MONTH(H6211),index!$D$2:$G$13,3,0),DAY(H6211)),
IF(E6211="halfyearly",DATE(IF(MONTH(H6211)&gt;=7,YEAR(H6211)+1,YEAR(H6211)),VLOOKUP(MONTH(H6211),index!$D$2:$G$13,4,0),DAY(H6211)),
DATE(YEAR(H6211)+1,MONTH(H6211),DAY(H6211)))))-H6211))+H6211)</f>
        <v/>
      </c>
      <c r="J6211" s="9" t="str">
        <f t="shared" si="598"/>
        <v/>
      </c>
      <c r="K6211" s="11" t="str">
        <f t="shared" si="599"/>
        <v/>
      </c>
      <c r="L6211" s="11" t="str">
        <f t="shared" si="600"/>
        <v/>
      </c>
      <c r="M6211" s="11" t="str">
        <f>IF(A6211="","",VLOOKUP(E6211,index!$A$1:$B$6,2,0)*K6211*G6211)</f>
        <v/>
      </c>
      <c r="N6211" s="11" t="str">
        <f>IF(A6211="","",-PMT(G6211*VLOOKUP(E6211,index!$A$1:$B$6,2,0),C6211,F6211,0,0))</f>
        <v/>
      </c>
      <c r="O6211" s="11" t="str">
        <f t="shared" si="601"/>
        <v/>
      </c>
      <c r="P6211" s="11" t="str">
        <f t="shared" ref="P6211:P6274" si="602">IF(A6211="","",IF(J6211&lt;&gt;J6212,O6211,0))</f>
        <v/>
      </c>
    </row>
    <row r="6212" spans="1:16" x14ac:dyDescent="0.25">
      <c r="A6212" s="9" t="str">
        <f>IF(A6211="","",IF(B6211&lt;C6211,A6211,IF(A6211=MAX('entry data'!$B$8:$B$507),"",A6211+1)))</f>
        <v/>
      </c>
      <c r="B6212" s="9" t="str">
        <f t="shared" si="597"/>
        <v/>
      </c>
      <c r="C6212" s="9" t="str">
        <f>IF(ISERROR(VLOOKUP(A6212,'entry data'!B:G,6,0)),"",VLOOKUP(A6212,'entry data'!B:G,6,0))</f>
        <v/>
      </c>
      <c r="D6212" s="9" t="str">
        <f>IF(ISERROR(VLOOKUP(A6212,'entry data'!B:C,2,0)),"",VLOOKUP(A6212,'entry data'!B:C,2,0))</f>
        <v/>
      </c>
      <c r="E6212" s="9" t="str">
        <f>IF(ISERROR(VLOOKUP(A6212,'entry data'!B:E,4,0)),"",VLOOKUP(A6212,'entry data'!B:E,4,0))</f>
        <v/>
      </c>
      <c r="F6212" s="11" t="str">
        <f>IF(A6212="","",IF(ISERROR(VLOOKUP(A6212,'entry data'!B:F,5,0)),"",VLOOKUP(A6212,'entry data'!B:F,5,0)))</f>
        <v/>
      </c>
      <c r="G6212" s="12" t="str">
        <f>IF(A6212="","",IF(ISERROR(VLOOKUP(A6212,'entry data'!B:I,8,0)),"",VLOOKUP(A6212,'entry data'!B:I,7,0)))</f>
        <v/>
      </c>
      <c r="H6212" s="13" t="str">
        <f>IF(A6212="","",IF(B6212=1,VLOOKUP(A6212,'entry data'!B:D,3,0),I6211))</f>
        <v/>
      </c>
      <c r="I6212" s="14" t="str">
        <f>IF(A6212="","",IF(E6212="weekly",7,IF(E6212="fortnightly",14,IF(E6212="monthly",DATE(IF(MONTH(H6212)=12,YEAR(H6212)+1,YEAR(H6212)),VLOOKUP(MONTH(H6212),index!$D$2:$G$13,2,0),DAY(H6212)),
IF(E6212="quarterly",DATE(IF(MONTH(H6212)&gt;=10,YEAR(H6212)+1,YEAR(H6212)),VLOOKUP(MONTH(H6212),index!$D$2:$G$13,3,0),DAY(H6212)),
IF(E6212="halfyearly",DATE(IF(MONTH(H6212)&gt;=7,YEAR(H6212)+1,YEAR(H6212)),VLOOKUP(MONTH(H6212),index!$D$2:$G$13,4,0),DAY(H6212)),
DATE(YEAR(H6212)+1,MONTH(H6212),DAY(H6212)))))-H6212))+H6212)</f>
        <v/>
      </c>
      <c r="J6212" s="9" t="str">
        <f t="shared" si="598"/>
        <v/>
      </c>
      <c r="K6212" s="11" t="str">
        <f t="shared" si="599"/>
        <v/>
      </c>
      <c r="L6212" s="11" t="str">
        <f t="shared" si="600"/>
        <v/>
      </c>
      <c r="M6212" s="11" t="str">
        <f>IF(A6212="","",VLOOKUP(E6212,index!$A$1:$B$6,2,0)*K6212*G6212)</f>
        <v/>
      </c>
      <c r="N6212" s="11" t="str">
        <f>IF(A6212="","",-PMT(G6212*VLOOKUP(E6212,index!$A$1:$B$6,2,0),C6212,F6212,0,0))</f>
        <v/>
      </c>
      <c r="O6212" s="11" t="str">
        <f t="shared" si="601"/>
        <v/>
      </c>
      <c r="P6212" s="11" t="str">
        <f t="shared" si="602"/>
        <v/>
      </c>
    </row>
    <row r="6213" spans="1:16" x14ac:dyDescent="0.25">
      <c r="A6213" s="9" t="str">
        <f>IF(A6212="","",IF(B6212&lt;C6212,A6212,IF(A6212=MAX('entry data'!$B$8:$B$507),"",A6212+1)))</f>
        <v/>
      </c>
      <c r="B6213" s="9" t="str">
        <f t="shared" si="597"/>
        <v/>
      </c>
      <c r="C6213" s="9" t="str">
        <f>IF(ISERROR(VLOOKUP(A6213,'entry data'!B:G,6,0)),"",VLOOKUP(A6213,'entry data'!B:G,6,0))</f>
        <v/>
      </c>
      <c r="D6213" s="9" t="str">
        <f>IF(ISERROR(VLOOKUP(A6213,'entry data'!B:C,2,0)),"",VLOOKUP(A6213,'entry data'!B:C,2,0))</f>
        <v/>
      </c>
      <c r="E6213" s="9" t="str">
        <f>IF(ISERROR(VLOOKUP(A6213,'entry data'!B:E,4,0)),"",VLOOKUP(A6213,'entry data'!B:E,4,0))</f>
        <v/>
      </c>
      <c r="F6213" s="11" t="str">
        <f>IF(A6213="","",IF(ISERROR(VLOOKUP(A6213,'entry data'!B:F,5,0)),"",VLOOKUP(A6213,'entry data'!B:F,5,0)))</f>
        <v/>
      </c>
      <c r="G6213" s="12" t="str">
        <f>IF(A6213="","",IF(ISERROR(VLOOKUP(A6213,'entry data'!B:I,8,0)),"",VLOOKUP(A6213,'entry data'!B:I,7,0)))</f>
        <v/>
      </c>
      <c r="H6213" s="13" t="str">
        <f>IF(A6213="","",IF(B6213=1,VLOOKUP(A6213,'entry data'!B:D,3,0),I6212))</f>
        <v/>
      </c>
      <c r="I6213" s="14" t="str">
        <f>IF(A6213="","",IF(E6213="weekly",7,IF(E6213="fortnightly",14,IF(E6213="monthly",DATE(IF(MONTH(H6213)=12,YEAR(H6213)+1,YEAR(H6213)),VLOOKUP(MONTH(H6213),index!$D$2:$G$13,2,0),DAY(H6213)),
IF(E6213="quarterly",DATE(IF(MONTH(H6213)&gt;=10,YEAR(H6213)+1,YEAR(H6213)),VLOOKUP(MONTH(H6213),index!$D$2:$G$13,3,0),DAY(H6213)),
IF(E6213="halfyearly",DATE(IF(MONTH(H6213)&gt;=7,YEAR(H6213)+1,YEAR(H6213)),VLOOKUP(MONTH(H6213),index!$D$2:$G$13,4,0),DAY(H6213)),
DATE(YEAR(H6213)+1,MONTH(H6213),DAY(H6213)))))-H6213))+H6213)</f>
        <v/>
      </c>
      <c r="J6213" s="9" t="str">
        <f t="shared" si="598"/>
        <v/>
      </c>
      <c r="K6213" s="11" t="str">
        <f t="shared" si="599"/>
        <v/>
      </c>
      <c r="L6213" s="11" t="str">
        <f t="shared" si="600"/>
        <v/>
      </c>
      <c r="M6213" s="11" t="str">
        <f>IF(A6213="","",VLOOKUP(E6213,index!$A$1:$B$6,2,0)*K6213*G6213)</f>
        <v/>
      </c>
      <c r="N6213" s="11" t="str">
        <f>IF(A6213="","",-PMT(G6213*VLOOKUP(E6213,index!$A$1:$B$6,2,0),C6213,F6213,0,0))</f>
        <v/>
      </c>
      <c r="O6213" s="11" t="str">
        <f t="shared" si="601"/>
        <v/>
      </c>
      <c r="P6213" s="11" t="str">
        <f t="shared" si="602"/>
        <v/>
      </c>
    </row>
    <row r="6214" spans="1:16" x14ac:dyDescent="0.25">
      <c r="A6214" s="9" t="str">
        <f>IF(A6213="","",IF(B6213&lt;C6213,A6213,IF(A6213=MAX('entry data'!$B$8:$B$507),"",A6213+1)))</f>
        <v/>
      </c>
      <c r="B6214" s="9" t="str">
        <f t="shared" si="597"/>
        <v/>
      </c>
      <c r="C6214" s="9" t="str">
        <f>IF(ISERROR(VLOOKUP(A6214,'entry data'!B:G,6,0)),"",VLOOKUP(A6214,'entry data'!B:G,6,0))</f>
        <v/>
      </c>
      <c r="D6214" s="9" t="str">
        <f>IF(ISERROR(VLOOKUP(A6214,'entry data'!B:C,2,0)),"",VLOOKUP(A6214,'entry data'!B:C,2,0))</f>
        <v/>
      </c>
      <c r="E6214" s="9" t="str">
        <f>IF(ISERROR(VLOOKUP(A6214,'entry data'!B:E,4,0)),"",VLOOKUP(A6214,'entry data'!B:E,4,0))</f>
        <v/>
      </c>
      <c r="F6214" s="11" t="str">
        <f>IF(A6214="","",IF(ISERROR(VLOOKUP(A6214,'entry data'!B:F,5,0)),"",VLOOKUP(A6214,'entry data'!B:F,5,0)))</f>
        <v/>
      </c>
      <c r="G6214" s="12" t="str">
        <f>IF(A6214="","",IF(ISERROR(VLOOKUP(A6214,'entry data'!B:I,8,0)),"",VLOOKUP(A6214,'entry data'!B:I,7,0)))</f>
        <v/>
      </c>
      <c r="H6214" s="13" t="str">
        <f>IF(A6214="","",IF(B6214=1,VLOOKUP(A6214,'entry data'!B:D,3,0),I6213))</f>
        <v/>
      </c>
      <c r="I6214" s="14" t="str">
        <f>IF(A6214="","",IF(E6214="weekly",7,IF(E6214="fortnightly",14,IF(E6214="monthly",DATE(IF(MONTH(H6214)=12,YEAR(H6214)+1,YEAR(H6214)),VLOOKUP(MONTH(H6214),index!$D$2:$G$13,2,0),DAY(H6214)),
IF(E6214="quarterly",DATE(IF(MONTH(H6214)&gt;=10,YEAR(H6214)+1,YEAR(H6214)),VLOOKUP(MONTH(H6214),index!$D$2:$G$13,3,0),DAY(H6214)),
IF(E6214="halfyearly",DATE(IF(MONTH(H6214)&gt;=7,YEAR(H6214)+1,YEAR(H6214)),VLOOKUP(MONTH(H6214),index!$D$2:$G$13,4,0),DAY(H6214)),
DATE(YEAR(H6214)+1,MONTH(H6214),DAY(H6214)))))-H6214))+H6214)</f>
        <v/>
      </c>
      <c r="J6214" s="9" t="str">
        <f t="shared" si="598"/>
        <v/>
      </c>
      <c r="K6214" s="11" t="str">
        <f t="shared" si="599"/>
        <v/>
      </c>
      <c r="L6214" s="11" t="str">
        <f t="shared" si="600"/>
        <v/>
      </c>
      <c r="M6214" s="11" t="str">
        <f>IF(A6214="","",VLOOKUP(E6214,index!$A$1:$B$6,2,0)*K6214*G6214)</f>
        <v/>
      </c>
      <c r="N6214" s="11" t="str">
        <f>IF(A6214="","",-PMT(G6214*VLOOKUP(E6214,index!$A$1:$B$6,2,0),C6214,F6214,0,0))</f>
        <v/>
      </c>
      <c r="O6214" s="11" t="str">
        <f t="shared" si="601"/>
        <v/>
      </c>
      <c r="P6214" s="11" t="str">
        <f t="shared" si="602"/>
        <v/>
      </c>
    </row>
    <row r="6215" spans="1:16" x14ac:dyDescent="0.25">
      <c r="A6215" s="9" t="str">
        <f>IF(A6214="","",IF(B6214&lt;C6214,A6214,IF(A6214=MAX('entry data'!$B$8:$B$507),"",A6214+1)))</f>
        <v/>
      </c>
      <c r="B6215" s="9" t="str">
        <f t="shared" si="597"/>
        <v/>
      </c>
      <c r="C6215" s="9" t="str">
        <f>IF(ISERROR(VLOOKUP(A6215,'entry data'!B:G,6,0)),"",VLOOKUP(A6215,'entry data'!B:G,6,0))</f>
        <v/>
      </c>
      <c r="D6215" s="9" t="str">
        <f>IF(ISERROR(VLOOKUP(A6215,'entry data'!B:C,2,0)),"",VLOOKUP(A6215,'entry data'!B:C,2,0))</f>
        <v/>
      </c>
      <c r="E6215" s="9" t="str">
        <f>IF(ISERROR(VLOOKUP(A6215,'entry data'!B:E,4,0)),"",VLOOKUP(A6215,'entry data'!B:E,4,0))</f>
        <v/>
      </c>
      <c r="F6215" s="11" t="str">
        <f>IF(A6215="","",IF(ISERROR(VLOOKUP(A6215,'entry data'!B:F,5,0)),"",VLOOKUP(A6215,'entry data'!B:F,5,0)))</f>
        <v/>
      </c>
      <c r="G6215" s="12" t="str">
        <f>IF(A6215="","",IF(ISERROR(VLOOKUP(A6215,'entry data'!B:I,8,0)),"",VLOOKUP(A6215,'entry data'!B:I,7,0)))</f>
        <v/>
      </c>
      <c r="H6215" s="13" t="str">
        <f>IF(A6215="","",IF(B6215=1,VLOOKUP(A6215,'entry data'!B:D,3,0),I6214))</f>
        <v/>
      </c>
      <c r="I6215" s="14" t="str">
        <f>IF(A6215="","",IF(E6215="weekly",7,IF(E6215="fortnightly",14,IF(E6215="monthly",DATE(IF(MONTH(H6215)=12,YEAR(H6215)+1,YEAR(H6215)),VLOOKUP(MONTH(H6215),index!$D$2:$G$13,2,0),DAY(H6215)),
IF(E6215="quarterly",DATE(IF(MONTH(H6215)&gt;=10,YEAR(H6215)+1,YEAR(H6215)),VLOOKUP(MONTH(H6215),index!$D$2:$G$13,3,0),DAY(H6215)),
IF(E6215="halfyearly",DATE(IF(MONTH(H6215)&gt;=7,YEAR(H6215)+1,YEAR(H6215)),VLOOKUP(MONTH(H6215),index!$D$2:$G$13,4,0),DAY(H6215)),
DATE(YEAR(H6215)+1,MONTH(H6215),DAY(H6215)))))-H6215))+H6215)</f>
        <v/>
      </c>
      <c r="J6215" s="9" t="str">
        <f t="shared" si="598"/>
        <v/>
      </c>
      <c r="K6215" s="11" t="str">
        <f t="shared" si="599"/>
        <v/>
      </c>
      <c r="L6215" s="11" t="str">
        <f t="shared" si="600"/>
        <v/>
      </c>
      <c r="M6215" s="11" t="str">
        <f>IF(A6215="","",VLOOKUP(E6215,index!$A$1:$B$6,2,0)*K6215*G6215)</f>
        <v/>
      </c>
      <c r="N6215" s="11" t="str">
        <f>IF(A6215="","",-PMT(G6215*VLOOKUP(E6215,index!$A$1:$B$6,2,0),C6215,F6215,0,0))</f>
        <v/>
      </c>
      <c r="O6215" s="11" t="str">
        <f t="shared" si="601"/>
        <v/>
      </c>
      <c r="P6215" s="11" t="str">
        <f t="shared" si="602"/>
        <v/>
      </c>
    </row>
    <row r="6216" spans="1:16" x14ac:dyDescent="0.25">
      <c r="A6216" s="9" t="str">
        <f>IF(A6215="","",IF(B6215&lt;C6215,A6215,IF(A6215=MAX('entry data'!$B$8:$B$507),"",A6215+1)))</f>
        <v/>
      </c>
      <c r="B6216" s="9" t="str">
        <f t="shared" si="597"/>
        <v/>
      </c>
      <c r="C6216" s="9" t="str">
        <f>IF(ISERROR(VLOOKUP(A6216,'entry data'!B:G,6,0)),"",VLOOKUP(A6216,'entry data'!B:G,6,0))</f>
        <v/>
      </c>
      <c r="D6216" s="9" t="str">
        <f>IF(ISERROR(VLOOKUP(A6216,'entry data'!B:C,2,0)),"",VLOOKUP(A6216,'entry data'!B:C,2,0))</f>
        <v/>
      </c>
      <c r="E6216" s="9" t="str">
        <f>IF(ISERROR(VLOOKUP(A6216,'entry data'!B:E,4,0)),"",VLOOKUP(A6216,'entry data'!B:E,4,0))</f>
        <v/>
      </c>
      <c r="F6216" s="11" t="str">
        <f>IF(A6216="","",IF(ISERROR(VLOOKUP(A6216,'entry data'!B:F,5,0)),"",VLOOKUP(A6216,'entry data'!B:F,5,0)))</f>
        <v/>
      </c>
      <c r="G6216" s="12" t="str">
        <f>IF(A6216="","",IF(ISERROR(VLOOKUP(A6216,'entry data'!B:I,8,0)),"",VLOOKUP(A6216,'entry data'!B:I,7,0)))</f>
        <v/>
      </c>
      <c r="H6216" s="13" t="str">
        <f>IF(A6216="","",IF(B6216=1,VLOOKUP(A6216,'entry data'!B:D,3,0),I6215))</f>
        <v/>
      </c>
      <c r="I6216" s="14" t="str">
        <f>IF(A6216="","",IF(E6216="weekly",7,IF(E6216="fortnightly",14,IF(E6216="monthly",DATE(IF(MONTH(H6216)=12,YEAR(H6216)+1,YEAR(H6216)),VLOOKUP(MONTH(H6216),index!$D$2:$G$13,2,0),DAY(H6216)),
IF(E6216="quarterly",DATE(IF(MONTH(H6216)&gt;=10,YEAR(H6216)+1,YEAR(H6216)),VLOOKUP(MONTH(H6216),index!$D$2:$G$13,3,0),DAY(H6216)),
IF(E6216="halfyearly",DATE(IF(MONTH(H6216)&gt;=7,YEAR(H6216)+1,YEAR(H6216)),VLOOKUP(MONTH(H6216),index!$D$2:$G$13,4,0),DAY(H6216)),
DATE(YEAR(H6216)+1,MONTH(H6216),DAY(H6216)))))-H6216))+H6216)</f>
        <v/>
      </c>
      <c r="J6216" s="9" t="str">
        <f t="shared" si="598"/>
        <v/>
      </c>
      <c r="K6216" s="11" t="str">
        <f t="shared" si="599"/>
        <v/>
      </c>
      <c r="L6216" s="11" t="str">
        <f t="shared" si="600"/>
        <v/>
      </c>
      <c r="M6216" s="11" t="str">
        <f>IF(A6216="","",VLOOKUP(E6216,index!$A$1:$B$6,2,0)*K6216*G6216)</f>
        <v/>
      </c>
      <c r="N6216" s="11" t="str">
        <f>IF(A6216="","",-PMT(G6216*VLOOKUP(E6216,index!$A$1:$B$6,2,0),C6216,F6216,0,0))</f>
        <v/>
      </c>
      <c r="O6216" s="11" t="str">
        <f t="shared" si="601"/>
        <v/>
      </c>
      <c r="P6216" s="11" t="str">
        <f t="shared" si="602"/>
        <v/>
      </c>
    </row>
    <row r="6217" spans="1:16" x14ac:dyDescent="0.25">
      <c r="A6217" s="9" t="str">
        <f>IF(A6216="","",IF(B6216&lt;C6216,A6216,IF(A6216=MAX('entry data'!$B$8:$B$507),"",A6216+1)))</f>
        <v/>
      </c>
      <c r="B6217" s="9" t="str">
        <f t="shared" si="597"/>
        <v/>
      </c>
      <c r="C6217" s="9" t="str">
        <f>IF(ISERROR(VLOOKUP(A6217,'entry data'!B:G,6,0)),"",VLOOKUP(A6217,'entry data'!B:G,6,0))</f>
        <v/>
      </c>
      <c r="D6217" s="9" t="str">
        <f>IF(ISERROR(VLOOKUP(A6217,'entry data'!B:C,2,0)),"",VLOOKUP(A6217,'entry data'!B:C,2,0))</f>
        <v/>
      </c>
      <c r="E6217" s="9" t="str">
        <f>IF(ISERROR(VLOOKUP(A6217,'entry data'!B:E,4,0)),"",VLOOKUP(A6217,'entry data'!B:E,4,0))</f>
        <v/>
      </c>
      <c r="F6217" s="11" t="str">
        <f>IF(A6217="","",IF(ISERROR(VLOOKUP(A6217,'entry data'!B:F,5,0)),"",VLOOKUP(A6217,'entry data'!B:F,5,0)))</f>
        <v/>
      </c>
      <c r="G6217" s="12" t="str">
        <f>IF(A6217="","",IF(ISERROR(VLOOKUP(A6217,'entry data'!B:I,8,0)),"",VLOOKUP(A6217,'entry data'!B:I,7,0)))</f>
        <v/>
      </c>
      <c r="H6217" s="13" t="str">
        <f>IF(A6217="","",IF(B6217=1,VLOOKUP(A6217,'entry data'!B:D,3,0),I6216))</f>
        <v/>
      </c>
      <c r="I6217" s="14" t="str">
        <f>IF(A6217="","",IF(E6217="weekly",7,IF(E6217="fortnightly",14,IF(E6217="monthly",DATE(IF(MONTH(H6217)=12,YEAR(H6217)+1,YEAR(H6217)),VLOOKUP(MONTH(H6217),index!$D$2:$G$13,2,0),DAY(H6217)),
IF(E6217="quarterly",DATE(IF(MONTH(H6217)&gt;=10,YEAR(H6217)+1,YEAR(H6217)),VLOOKUP(MONTH(H6217),index!$D$2:$G$13,3,0),DAY(H6217)),
IF(E6217="halfyearly",DATE(IF(MONTH(H6217)&gt;=7,YEAR(H6217)+1,YEAR(H6217)),VLOOKUP(MONTH(H6217),index!$D$2:$G$13,4,0),DAY(H6217)),
DATE(YEAR(H6217)+1,MONTH(H6217),DAY(H6217)))))-H6217))+H6217)</f>
        <v/>
      </c>
      <c r="J6217" s="9" t="str">
        <f t="shared" si="598"/>
        <v/>
      </c>
      <c r="K6217" s="11" t="str">
        <f t="shared" si="599"/>
        <v/>
      </c>
      <c r="L6217" s="11" t="str">
        <f t="shared" si="600"/>
        <v/>
      </c>
      <c r="M6217" s="11" t="str">
        <f>IF(A6217="","",VLOOKUP(E6217,index!$A$1:$B$6,2,0)*K6217*G6217)</f>
        <v/>
      </c>
      <c r="N6217" s="11" t="str">
        <f>IF(A6217="","",-PMT(G6217*VLOOKUP(E6217,index!$A$1:$B$6,2,0),C6217,F6217,0,0))</f>
        <v/>
      </c>
      <c r="O6217" s="11" t="str">
        <f t="shared" si="601"/>
        <v/>
      </c>
      <c r="P6217" s="11" t="str">
        <f t="shared" si="602"/>
        <v/>
      </c>
    </row>
    <row r="6218" spans="1:16" x14ac:dyDescent="0.25">
      <c r="A6218" s="9" t="str">
        <f>IF(A6217="","",IF(B6217&lt;C6217,A6217,IF(A6217=MAX('entry data'!$B$8:$B$507),"",A6217+1)))</f>
        <v/>
      </c>
      <c r="B6218" s="9" t="str">
        <f t="shared" si="597"/>
        <v/>
      </c>
      <c r="C6218" s="9" t="str">
        <f>IF(ISERROR(VLOOKUP(A6218,'entry data'!B:G,6,0)),"",VLOOKUP(A6218,'entry data'!B:G,6,0))</f>
        <v/>
      </c>
      <c r="D6218" s="9" t="str">
        <f>IF(ISERROR(VLOOKUP(A6218,'entry data'!B:C,2,0)),"",VLOOKUP(A6218,'entry data'!B:C,2,0))</f>
        <v/>
      </c>
      <c r="E6218" s="9" t="str">
        <f>IF(ISERROR(VLOOKUP(A6218,'entry data'!B:E,4,0)),"",VLOOKUP(A6218,'entry data'!B:E,4,0))</f>
        <v/>
      </c>
      <c r="F6218" s="11" t="str">
        <f>IF(A6218="","",IF(ISERROR(VLOOKUP(A6218,'entry data'!B:F,5,0)),"",VLOOKUP(A6218,'entry data'!B:F,5,0)))</f>
        <v/>
      </c>
      <c r="G6218" s="12" t="str">
        <f>IF(A6218="","",IF(ISERROR(VLOOKUP(A6218,'entry data'!B:I,8,0)),"",VLOOKUP(A6218,'entry data'!B:I,7,0)))</f>
        <v/>
      </c>
      <c r="H6218" s="13" t="str">
        <f>IF(A6218="","",IF(B6218=1,VLOOKUP(A6218,'entry data'!B:D,3,0),I6217))</f>
        <v/>
      </c>
      <c r="I6218" s="14" t="str">
        <f>IF(A6218="","",IF(E6218="weekly",7,IF(E6218="fortnightly",14,IF(E6218="monthly",DATE(IF(MONTH(H6218)=12,YEAR(H6218)+1,YEAR(H6218)),VLOOKUP(MONTH(H6218),index!$D$2:$G$13,2,0),DAY(H6218)),
IF(E6218="quarterly",DATE(IF(MONTH(H6218)&gt;=10,YEAR(H6218)+1,YEAR(H6218)),VLOOKUP(MONTH(H6218),index!$D$2:$G$13,3,0),DAY(H6218)),
IF(E6218="halfyearly",DATE(IF(MONTH(H6218)&gt;=7,YEAR(H6218)+1,YEAR(H6218)),VLOOKUP(MONTH(H6218),index!$D$2:$G$13,4,0),DAY(H6218)),
DATE(YEAR(H6218)+1,MONTH(H6218),DAY(H6218)))))-H6218))+H6218)</f>
        <v/>
      </c>
      <c r="J6218" s="9" t="str">
        <f t="shared" si="598"/>
        <v/>
      </c>
      <c r="K6218" s="11" t="str">
        <f t="shared" si="599"/>
        <v/>
      </c>
      <c r="L6218" s="11" t="str">
        <f t="shared" si="600"/>
        <v/>
      </c>
      <c r="M6218" s="11" t="str">
        <f>IF(A6218="","",VLOOKUP(E6218,index!$A$1:$B$6,2,0)*K6218*G6218)</f>
        <v/>
      </c>
      <c r="N6218" s="11" t="str">
        <f>IF(A6218="","",-PMT(G6218*VLOOKUP(E6218,index!$A$1:$B$6,2,0),C6218,F6218,0,0))</f>
        <v/>
      </c>
      <c r="O6218" s="11" t="str">
        <f t="shared" si="601"/>
        <v/>
      </c>
      <c r="P6218" s="11" t="str">
        <f t="shared" si="602"/>
        <v/>
      </c>
    </row>
    <row r="6219" spans="1:16" x14ac:dyDescent="0.25">
      <c r="A6219" s="9" t="str">
        <f>IF(A6218="","",IF(B6218&lt;C6218,A6218,IF(A6218=MAX('entry data'!$B$8:$B$507),"",A6218+1)))</f>
        <v/>
      </c>
      <c r="B6219" s="9" t="str">
        <f t="shared" si="597"/>
        <v/>
      </c>
      <c r="C6219" s="9" t="str">
        <f>IF(ISERROR(VLOOKUP(A6219,'entry data'!B:G,6,0)),"",VLOOKUP(A6219,'entry data'!B:G,6,0))</f>
        <v/>
      </c>
      <c r="D6219" s="9" t="str">
        <f>IF(ISERROR(VLOOKUP(A6219,'entry data'!B:C,2,0)),"",VLOOKUP(A6219,'entry data'!B:C,2,0))</f>
        <v/>
      </c>
      <c r="E6219" s="9" t="str">
        <f>IF(ISERROR(VLOOKUP(A6219,'entry data'!B:E,4,0)),"",VLOOKUP(A6219,'entry data'!B:E,4,0))</f>
        <v/>
      </c>
      <c r="F6219" s="11" t="str">
        <f>IF(A6219="","",IF(ISERROR(VLOOKUP(A6219,'entry data'!B:F,5,0)),"",VLOOKUP(A6219,'entry data'!B:F,5,0)))</f>
        <v/>
      </c>
      <c r="G6219" s="12" t="str">
        <f>IF(A6219="","",IF(ISERROR(VLOOKUP(A6219,'entry data'!B:I,8,0)),"",VLOOKUP(A6219,'entry data'!B:I,7,0)))</f>
        <v/>
      </c>
      <c r="H6219" s="13" t="str">
        <f>IF(A6219="","",IF(B6219=1,VLOOKUP(A6219,'entry data'!B:D,3,0),I6218))</f>
        <v/>
      </c>
      <c r="I6219" s="14" t="str">
        <f>IF(A6219="","",IF(E6219="weekly",7,IF(E6219="fortnightly",14,IF(E6219="monthly",DATE(IF(MONTH(H6219)=12,YEAR(H6219)+1,YEAR(H6219)),VLOOKUP(MONTH(H6219),index!$D$2:$G$13,2,0),DAY(H6219)),
IF(E6219="quarterly",DATE(IF(MONTH(H6219)&gt;=10,YEAR(H6219)+1,YEAR(H6219)),VLOOKUP(MONTH(H6219),index!$D$2:$G$13,3,0),DAY(H6219)),
IF(E6219="halfyearly",DATE(IF(MONTH(H6219)&gt;=7,YEAR(H6219)+1,YEAR(H6219)),VLOOKUP(MONTH(H6219),index!$D$2:$G$13,4,0),DAY(H6219)),
DATE(YEAR(H6219)+1,MONTH(H6219),DAY(H6219)))))-H6219))+H6219)</f>
        <v/>
      </c>
      <c r="J6219" s="9" t="str">
        <f t="shared" si="598"/>
        <v/>
      </c>
      <c r="K6219" s="11" t="str">
        <f t="shared" si="599"/>
        <v/>
      </c>
      <c r="L6219" s="11" t="str">
        <f t="shared" si="600"/>
        <v/>
      </c>
      <c r="M6219" s="11" t="str">
        <f>IF(A6219="","",VLOOKUP(E6219,index!$A$1:$B$6,2,0)*K6219*G6219)</f>
        <v/>
      </c>
      <c r="N6219" s="11" t="str">
        <f>IF(A6219="","",-PMT(G6219*VLOOKUP(E6219,index!$A$1:$B$6,2,0),C6219,F6219,0,0))</f>
        <v/>
      </c>
      <c r="O6219" s="11" t="str">
        <f t="shared" si="601"/>
        <v/>
      </c>
      <c r="P6219" s="11" t="str">
        <f t="shared" si="602"/>
        <v/>
      </c>
    </row>
    <row r="6220" spans="1:16" x14ac:dyDescent="0.25">
      <c r="A6220" s="9" t="str">
        <f>IF(A6219="","",IF(B6219&lt;C6219,A6219,IF(A6219=MAX('entry data'!$B$8:$B$507),"",A6219+1)))</f>
        <v/>
      </c>
      <c r="B6220" s="9" t="str">
        <f t="shared" si="597"/>
        <v/>
      </c>
      <c r="C6220" s="9" t="str">
        <f>IF(ISERROR(VLOOKUP(A6220,'entry data'!B:G,6,0)),"",VLOOKUP(A6220,'entry data'!B:G,6,0))</f>
        <v/>
      </c>
      <c r="D6220" s="9" t="str">
        <f>IF(ISERROR(VLOOKUP(A6220,'entry data'!B:C,2,0)),"",VLOOKUP(A6220,'entry data'!B:C,2,0))</f>
        <v/>
      </c>
      <c r="E6220" s="9" t="str">
        <f>IF(ISERROR(VLOOKUP(A6220,'entry data'!B:E,4,0)),"",VLOOKUP(A6220,'entry data'!B:E,4,0))</f>
        <v/>
      </c>
      <c r="F6220" s="11" t="str">
        <f>IF(A6220="","",IF(ISERROR(VLOOKUP(A6220,'entry data'!B:F,5,0)),"",VLOOKUP(A6220,'entry data'!B:F,5,0)))</f>
        <v/>
      </c>
      <c r="G6220" s="12" t="str">
        <f>IF(A6220="","",IF(ISERROR(VLOOKUP(A6220,'entry data'!B:I,8,0)),"",VLOOKUP(A6220,'entry data'!B:I,7,0)))</f>
        <v/>
      </c>
      <c r="H6220" s="13" t="str">
        <f>IF(A6220="","",IF(B6220=1,VLOOKUP(A6220,'entry data'!B:D,3,0),I6219))</f>
        <v/>
      </c>
      <c r="I6220" s="14" t="str">
        <f>IF(A6220="","",IF(E6220="weekly",7,IF(E6220="fortnightly",14,IF(E6220="monthly",DATE(IF(MONTH(H6220)=12,YEAR(H6220)+1,YEAR(H6220)),VLOOKUP(MONTH(H6220),index!$D$2:$G$13,2,0),DAY(H6220)),
IF(E6220="quarterly",DATE(IF(MONTH(H6220)&gt;=10,YEAR(H6220)+1,YEAR(H6220)),VLOOKUP(MONTH(H6220),index!$D$2:$G$13,3,0),DAY(H6220)),
IF(E6220="halfyearly",DATE(IF(MONTH(H6220)&gt;=7,YEAR(H6220)+1,YEAR(H6220)),VLOOKUP(MONTH(H6220),index!$D$2:$G$13,4,0),DAY(H6220)),
DATE(YEAR(H6220)+1,MONTH(H6220),DAY(H6220)))))-H6220))+H6220)</f>
        <v/>
      </c>
      <c r="J6220" s="9" t="str">
        <f t="shared" si="598"/>
        <v/>
      </c>
      <c r="K6220" s="11" t="str">
        <f t="shared" si="599"/>
        <v/>
      </c>
      <c r="L6220" s="11" t="str">
        <f t="shared" si="600"/>
        <v/>
      </c>
      <c r="M6220" s="11" t="str">
        <f>IF(A6220="","",VLOOKUP(E6220,index!$A$1:$B$6,2,0)*K6220*G6220)</f>
        <v/>
      </c>
      <c r="N6220" s="11" t="str">
        <f>IF(A6220="","",-PMT(G6220*VLOOKUP(E6220,index!$A$1:$B$6,2,0),C6220,F6220,0,0))</f>
        <v/>
      </c>
      <c r="O6220" s="11" t="str">
        <f t="shared" si="601"/>
        <v/>
      </c>
      <c r="P6220" s="11" t="str">
        <f t="shared" si="602"/>
        <v/>
      </c>
    </row>
    <row r="6221" spans="1:16" x14ac:dyDescent="0.25">
      <c r="A6221" s="9" t="str">
        <f>IF(A6220="","",IF(B6220&lt;C6220,A6220,IF(A6220=MAX('entry data'!$B$8:$B$507),"",A6220+1)))</f>
        <v/>
      </c>
      <c r="B6221" s="9" t="str">
        <f t="shared" si="597"/>
        <v/>
      </c>
      <c r="C6221" s="9" t="str">
        <f>IF(ISERROR(VLOOKUP(A6221,'entry data'!B:G,6,0)),"",VLOOKUP(A6221,'entry data'!B:G,6,0))</f>
        <v/>
      </c>
      <c r="D6221" s="9" t="str">
        <f>IF(ISERROR(VLOOKUP(A6221,'entry data'!B:C,2,0)),"",VLOOKUP(A6221,'entry data'!B:C,2,0))</f>
        <v/>
      </c>
      <c r="E6221" s="9" t="str">
        <f>IF(ISERROR(VLOOKUP(A6221,'entry data'!B:E,4,0)),"",VLOOKUP(A6221,'entry data'!B:E,4,0))</f>
        <v/>
      </c>
      <c r="F6221" s="11" t="str">
        <f>IF(A6221="","",IF(ISERROR(VLOOKUP(A6221,'entry data'!B:F,5,0)),"",VLOOKUP(A6221,'entry data'!B:F,5,0)))</f>
        <v/>
      </c>
      <c r="G6221" s="12" t="str">
        <f>IF(A6221="","",IF(ISERROR(VLOOKUP(A6221,'entry data'!B:I,8,0)),"",VLOOKUP(A6221,'entry data'!B:I,7,0)))</f>
        <v/>
      </c>
      <c r="H6221" s="13" t="str">
        <f>IF(A6221="","",IF(B6221=1,VLOOKUP(A6221,'entry data'!B:D,3,0),I6220))</f>
        <v/>
      </c>
      <c r="I6221" s="14" t="str">
        <f>IF(A6221="","",IF(E6221="weekly",7,IF(E6221="fortnightly",14,IF(E6221="monthly",DATE(IF(MONTH(H6221)=12,YEAR(H6221)+1,YEAR(H6221)),VLOOKUP(MONTH(H6221),index!$D$2:$G$13,2,0),DAY(H6221)),
IF(E6221="quarterly",DATE(IF(MONTH(H6221)&gt;=10,YEAR(H6221)+1,YEAR(H6221)),VLOOKUP(MONTH(H6221),index!$D$2:$G$13,3,0),DAY(H6221)),
IF(E6221="halfyearly",DATE(IF(MONTH(H6221)&gt;=7,YEAR(H6221)+1,YEAR(H6221)),VLOOKUP(MONTH(H6221),index!$D$2:$G$13,4,0),DAY(H6221)),
DATE(YEAR(H6221)+1,MONTH(H6221),DAY(H6221)))))-H6221))+H6221)</f>
        <v/>
      </c>
      <c r="J6221" s="9" t="str">
        <f t="shared" si="598"/>
        <v/>
      </c>
      <c r="K6221" s="11" t="str">
        <f t="shared" si="599"/>
        <v/>
      </c>
      <c r="L6221" s="11" t="str">
        <f t="shared" si="600"/>
        <v/>
      </c>
      <c r="M6221" s="11" t="str">
        <f>IF(A6221="","",VLOOKUP(E6221,index!$A$1:$B$6,2,0)*K6221*G6221)</f>
        <v/>
      </c>
      <c r="N6221" s="11" t="str">
        <f>IF(A6221="","",-PMT(G6221*VLOOKUP(E6221,index!$A$1:$B$6,2,0),C6221,F6221,0,0))</f>
        <v/>
      </c>
      <c r="O6221" s="11" t="str">
        <f t="shared" si="601"/>
        <v/>
      </c>
      <c r="P6221" s="11" t="str">
        <f t="shared" si="602"/>
        <v/>
      </c>
    </row>
    <row r="6222" spans="1:16" x14ac:dyDescent="0.25">
      <c r="A6222" s="9" t="str">
        <f>IF(A6221="","",IF(B6221&lt;C6221,A6221,IF(A6221=MAX('entry data'!$B$8:$B$507),"",A6221+1)))</f>
        <v/>
      </c>
      <c r="B6222" s="9" t="str">
        <f t="shared" si="597"/>
        <v/>
      </c>
      <c r="C6222" s="9" t="str">
        <f>IF(ISERROR(VLOOKUP(A6222,'entry data'!B:G,6,0)),"",VLOOKUP(A6222,'entry data'!B:G,6,0))</f>
        <v/>
      </c>
      <c r="D6222" s="9" t="str">
        <f>IF(ISERROR(VLOOKUP(A6222,'entry data'!B:C,2,0)),"",VLOOKUP(A6222,'entry data'!B:C,2,0))</f>
        <v/>
      </c>
      <c r="E6222" s="9" t="str">
        <f>IF(ISERROR(VLOOKUP(A6222,'entry data'!B:E,4,0)),"",VLOOKUP(A6222,'entry data'!B:E,4,0))</f>
        <v/>
      </c>
      <c r="F6222" s="11" t="str">
        <f>IF(A6222="","",IF(ISERROR(VLOOKUP(A6222,'entry data'!B:F,5,0)),"",VLOOKUP(A6222,'entry data'!B:F,5,0)))</f>
        <v/>
      </c>
      <c r="G6222" s="12" t="str">
        <f>IF(A6222="","",IF(ISERROR(VLOOKUP(A6222,'entry data'!B:I,8,0)),"",VLOOKUP(A6222,'entry data'!B:I,7,0)))</f>
        <v/>
      </c>
      <c r="H6222" s="13" t="str">
        <f>IF(A6222="","",IF(B6222=1,VLOOKUP(A6222,'entry data'!B:D,3,0),I6221))</f>
        <v/>
      </c>
      <c r="I6222" s="14" t="str">
        <f>IF(A6222="","",IF(E6222="weekly",7,IF(E6222="fortnightly",14,IF(E6222="monthly",DATE(IF(MONTH(H6222)=12,YEAR(H6222)+1,YEAR(H6222)),VLOOKUP(MONTH(H6222),index!$D$2:$G$13,2,0),DAY(H6222)),
IF(E6222="quarterly",DATE(IF(MONTH(H6222)&gt;=10,YEAR(H6222)+1,YEAR(H6222)),VLOOKUP(MONTH(H6222),index!$D$2:$G$13,3,0),DAY(H6222)),
IF(E6222="halfyearly",DATE(IF(MONTH(H6222)&gt;=7,YEAR(H6222)+1,YEAR(H6222)),VLOOKUP(MONTH(H6222),index!$D$2:$G$13,4,0),DAY(H6222)),
DATE(YEAR(H6222)+1,MONTH(H6222),DAY(H6222)))))-H6222))+H6222)</f>
        <v/>
      </c>
      <c r="J6222" s="9" t="str">
        <f t="shared" si="598"/>
        <v/>
      </c>
      <c r="K6222" s="11" t="str">
        <f t="shared" si="599"/>
        <v/>
      </c>
      <c r="L6222" s="11" t="str">
        <f t="shared" si="600"/>
        <v/>
      </c>
      <c r="M6222" s="11" t="str">
        <f>IF(A6222="","",VLOOKUP(E6222,index!$A$1:$B$6,2,0)*K6222*G6222)</f>
        <v/>
      </c>
      <c r="N6222" s="11" t="str">
        <f>IF(A6222="","",-PMT(G6222*VLOOKUP(E6222,index!$A$1:$B$6,2,0),C6222,F6222,0,0))</f>
        <v/>
      </c>
      <c r="O6222" s="11" t="str">
        <f t="shared" si="601"/>
        <v/>
      </c>
      <c r="P6222" s="11" t="str">
        <f t="shared" si="602"/>
        <v/>
      </c>
    </row>
    <row r="6223" spans="1:16" x14ac:dyDescent="0.25">
      <c r="A6223" s="9" t="str">
        <f>IF(A6222="","",IF(B6222&lt;C6222,A6222,IF(A6222=MAX('entry data'!$B$8:$B$507),"",A6222+1)))</f>
        <v/>
      </c>
      <c r="B6223" s="9" t="str">
        <f t="shared" si="597"/>
        <v/>
      </c>
      <c r="C6223" s="9" t="str">
        <f>IF(ISERROR(VLOOKUP(A6223,'entry data'!B:G,6,0)),"",VLOOKUP(A6223,'entry data'!B:G,6,0))</f>
        <v/>
      </c>
      <c r="D6223" s="9" t="str">
        <f>IF(ISERROR(VLOOKUP(A6223,'entry data'!B:C,2,0)),"",VLOOKUP(A6223,'entry data'!B:C,2,0))</f>
        <v/>
      </c>
      <c r="E6223" s="9" t="str">
        <f>IF(ISERROR(VLOOKUP(A6223,'entry data'!B:E,4,0)),"",VLOOKUP(A6223,'entry data'!B:E,4,0))</f>
        <v/>
      </c>
      <c r="F6223" s="11" t="str">
        <f>IF(A6223="","",IF(ISERROR(VLOOKUP(A6223,'entry data'!B:F,5,0)),"",VLOOKUP(A6223,'entry data'!B:F,5,0)))</f>
        <v/>
      </c>
      <c r="G6223" s="12" t="str">
        <f>IF(A6223="","",IF(ISERROR(VLOOKUP(A6223,'entry data'!B:I,8,0)),"",VLOOKUP(A6223,'entry data'!B:I,7,0)))</f>
        <v/>
      </c>
      <c r="H6223" s="13" t="str">
        <f>IF(A6223="","",IF(B6223=1,VLOOKUP(A6223,'entry data'!B:D,3,0),I6222))</f>
        <v/>
      </c>
      <c r="I6223" s="14" t="str">
        <f>IF(A6223="","",IF(E6223="weekly",7,IF(E6223="fortnightly",14,IF(E6223="monthly",DATE(IF(MONTH(H6223)=12,YEAR(H6223)+1,YEAR(H6223)),VLOOKUP(MONTH(H6223),index!$D$2:$G$13,2,0),DAY(H6223)),
IF(E6223="quarterly",DATE(IF(MONTH(H6223)&gt;=10,YEAR(H6223)+1,YEAR(H6223)),VLOOKUP(MONTH(H6223),index!$D$2:$G$13,3,0),DAY(H6223)),
IF(E6223="halfyearly",DATE(IF(MONTH(H6223)&gt;=7,YEAR(H6223)+1,YEAR(H6223)),VLOOKUP(MONTH(H6223),index!$D$2:$G$13,4,0),DAY(H6223)),
DATE(YEAR(H6223)+1,MONTH(H6223),DAY(H6223)))))-H6223))+H6223)</f>
        <v/>
      </c>
      <c r="J6223" s="9" t="str">
        <f t="shared" si="598"/>
        <v/>
      </c>
      <c r="K6223" s="11" t="str">
        <f t="shared" si="599"/>
        <v/>
      </c>
      <c r="L6223" s="11" t="str">
        <f t="shared" si="600"/>
        <v/>
      </c>
      <c r="M6223" s="11" t="str">
        <f>IF(A6223="","",VLOOKUP(E6223,index!$A$1:$B$6,2,0)*K6223*G6223)</f>
        <v/>
      </c>
      <c r="N6223" s="11" t="str">
        <f>IF(A6223="","",-PMT(G6223*VLOOKUP(E6223,index!$A$1:$B$6,2,0),C6223,F6223,0,0))</f>
        <v/>
      </c>
      <c r="O6223" s="11" t="str">
        <f t="shared" si="601"/>
        <v/>
      </c>
      <c r="P6223" s="11" t="str">
        <f t="shared" si="602"/>
        <v/>
      </c>
    </row>
    <row r="6224" spans="1:16" x14ac:dyDescent="0.25">
      <c r="A6224" s="9" t="str">
        <f>IF(A6223="","",IF(B6223&lt;C6223,A6223,IF(A6223=MAX('entry data'!$B$8:$B$507),"",A6223+1)))</f>
        <v/>
      </c>
      <c r="B6224" s="9" t="str">
        <f t="shared" si="597"/>
        <v/>
      </c>
      <c r="C6224" s="9" t="str">
        <f>IF(ISERROR(VLOOKUP(A6224,'entry data'!B:G,6,0)),"",VLOOKUP(A6224,'entry data'!B:G,6,0))</f>
        <v/>
      </c>
      <c r="D6224" s="9" t="str">
        <f>IF(ISERROR(VLOOKUP(A6224,'entry data'!B:C,2,0)),"",VLOOKUP(A6224,'entry data'!B:C,2,0))</f>
        <v/>
      </c>
      <c r="E6224" s="9" t="str">
        <f>IF(ISERROR(VLOOKUP(A6224,'entry data'!B:E,4,0)),"",VLOOKUP(A6224,'entry data'!B:E,4,0))</f>
        <v/>
      </c>
      <c r="F6224" s="11" t="str">
        <f>IF(A6224="","",IF(ISERROR(VLOOKUP(A6224,'entry data'!B:F,5,0)),"",VLOOKUP(A6224,'entry data'!B:F,5,0)))</f>
        <v/>
      </c>
      <c r="G6224" s="12" t="str">
        <f>IF(A6224="","",IF(ISERROR(VLOOKUP(A6224,'entry data'!B:I,8,0)),"",VLOOKUP(A6224,'entry data'!B:I,7,0)))</f>
        <v/>
      </c>
      <c r="H6224" s="13" t="str">
        <f>IF(A6224="","",IF(B6224=1,VLOOKUP(A6224,'entry data'!B:D,3,0),I6223))</f>
        <v/>
      </c>
      <c r="I6224" s="14" t="str">
        <f>IF(A6224="","",IF(E6224="weekly",7,IF(E6224="fortnightly",14,IF(E6224="monthly",DATE(IF(MONTH(H6224)=12,YEAR(H6224)+1,YEAR(H6224)),VLOOKUP(MONTH(H6224),index!$D$2:$G$13,2,0),DAY(H6224)),
IF(E6224="quarterly",DATE(IF(MONTH(H6224)&gt;=10,YEAR(H6224)+1,YEAR(H6224)),VLOOKUP(MONTH(H6224),index!$D$2:$G$13,3,0),DAY(H6224)),
IF(E6224="halfyearly",DATE(IF(MONTH(H6224)&gt;=7,YEAR(H6224)+1,YEAR(H6224)),VLOOKUP(MONTH(H6224),index!$D$2:$G$13,4,0),DAY(H6224)),
DATE(YEAR(H6224)+1,MONTH(H6224),DAY(H6224)))))-H6224))+H6224)</f>
        <v/>
      </c>
      <c r="J6224" s="9" t="str">
        <f t="shared" si="598"/>
        <v/>
      </c>
      <c r="K6224" s="11" t="str">
        <f t="shared" si="599"/>
        <v/>
      </c>
      <c r="L6224" s="11" t="str">
        <f t="shared" si="600"/>
        <v/>
      </c>
      <c r="M6224" s="11" t="str">
        <f>IF(A6224="","",VLOOKUP(E6224,index!$A$1:$B$6,2,0)*K6224*G6224)</f>
        <v/>
      </c>
      <c r="N6224" s="11" t="str">
        <f>IF(A6224="","",-PMT(G6224*VLOOKUP(E6224,index!$A$1:$B$6,2,0),C6224,F6224,0,0))</f>
        <v/>
      </c>
      <c r="O6224" s="11" t="str">
        <f t="shared" si="601"/>
        <v/>
      </c>
      <c r="P6224" s="11" t="str">
        <f t="shared" si="602"/>
        <v/>
      </c>
    </row>
    <row r="6225" spans="1:16" x14ac:dyDescent="0.25">
      <c r="A6225" s="9" t="str">
        <f>IF(A6224="","",IF(B6224&lt;C6224,A6224,IF(A6224=MAX('entry data'!$B$8:$B$507),"",A6224+1)))</f>
        <v/>
      </c>
      <c r="B6225" s="9" t="str">
        <f t="shared" si="597"/>
        <v/>
      </c>
      <c r="C6225" s="9" t="str">
        <f>IF(ISERROR(VLOOKUP(A6225,'entry data'!B:G,6,0)),"",VLOOKUP(A6225,'entry data'!B:G,6,0))</f>
        <v/>
      </c>
      <c r="D6225" s="9" t="str">
        <f>IF(ISERROR(VLOOKUP(A6225,'entry data'!B:C,2,0)),"",VLOOKUP(A6225,'entry data'!B:C,2,0))</f>
        <v/>
      </c>
      <c r="E6225" s="9" t="str">
        <f>IF(ISERROR(VLOOKUP(A6225,'entry data'!B:E,4,0)),"",VLOOKUP(A6225,'entry data'!B:E,4,0))</f>
        <v/>
      </c>
      <c r="F6225" s="11" t="str">
        <f>IF(A6225="","",IF(ISERROR(VLOOKUP(A6225,'entry data'!B:F,5,0)),"",VLOOKUP(A6225,'entry data'!B:F,5,0)))</f>
        <v/>
      </c>
      <c r="G6225" s="12" t="str">
        <f>IF(A6225="","",IF(ISERROR(VLOOKUP(A6225,'entry data'!B:I,8,0)),"",VLOOKUP(A6225,'entry data'!B:I,7,0)))</f>
        <v/>
      </c>
      <c r="H6225" s="13" t="str">
        <f>IF(A6225="","",IF(B6225=1,VLOOKUP(A6225,'entry data'!B:D,3,0),I6224))</f>
        <v/>
      </c>
      <c r="I6225" s="14" t="str">
        <f>IF(A6225="","",IF(E6225="weekly",7,IF(E6225="fortnightly",14,IF(E6225="monthly",DATE(IF(MONTH(H6225)=12,YEAR(H6225)+1,YEAR(H6225)),VLOOKUP(MONTH(H6225),index!$D$2:$G$13,2,0),DAY(H6225)),
IF(E6225="quarterly",DATE(IF(MONTH(H6225)&gt;=10,YEAR(H6225)+1,YEAR(H6225)),VLOOKUP(MONTH(H6225),index!$D$2:$G$13,3,0),DAY(H6225)),
IF(E6225="halfyearly",DATE(IF(MONTH(H6225)&gt;=7,YEAR(H6225)+1,YEAR(H6225)),VLOOKUP(MONTH(H6225),index!$D$2:$G$13,4,0),DAY(H6225)),
DATE(YEAR(H6225)+1,MONTH(H6225),DAY(H6225)))))-H6225))+H6225)</f>
        <v/>
      </c>
      <c r="J6225" s="9" t="str">
        <f t="shared" si="598"/>
        <v/>
      </c>
      <c r="K6225" s="11" t="str">
        <f t="shared" si="599"/>
        <v/>
      </c>
      <c r="L6225" s="11" t="str">
        <f t="shared" si="600"/>
        <v/>
      </c>
      <c r="M6225" s="11" t="str">
        <f>IF(A6225="","",VLOOKUP(E6225,index!$A$1:$B$6,2,0)*K6225*G6225)</f>
        <v/>
      </c>
      <c r="N6225" s="11" t="str">
        <f>IF(A6225="","",-PMT(G6225*VLOOKUP(E6225,index!$A$1:$B$6,2,0),C6225,F6225,0,0))</f>
        <v/>
      </c>
      <c r="O6225" s="11" t="str">
        <f t="shared" si="601"/>
        <v/>
      </c>
      <c r="P6225" s="11" t="str">
        <f t="shared" si="602"/>
        <v/>
      </c>
    </row>
    <row r="6226" spans="1:16" x14ac:dyDescent="0.25">
      <c r="A6226" s="9" t="str">
        <f>IF(A6225="","",IF(B6225&lt;C6225,A6225,IF(A6225=MAX('entry data'!$B$8:$B$507),"",A6225+1)))</f>
        <v/>
      </c>
      <c r="B6226" s="9" t="str">
        <f t="shared" si="597"/>
        <v/>
      </c>
      <c r="C6226" s="9" t="str">
        <f>IF(ISERROR(VLOOKUP(A6226,'entry data'!B:G,6,0)),"",VLOOKUP(A6226,'entry data'!B:G,6,0))</f>
        <v/>
      </c>
      <c r="D6226" s="9" t="str">
        <f>IF(ISERROR(VLOOKUP(A6226,'entry data'!B:C,2,0)),"",VLOOKUP(A6226,'entry data'!B:C,2,0))</f>
        <v/>
      </c>
      <c r="E6226" s="9" t="str">
        <f>IF(ISERROR(VLOOKUP(A6226,'entry data'!B:E,4,0)),"",VLOOKUP(A6226,'entry data'!B:E,4,0))</f>
        <v/>
      </c>
      <c r="F6226" s="11" t="str">
        <f>IF(A6226="","",IF(ISERROR(VLOOKUP(A6226,'entry data'!B:F,5,0)),"",VLOOKUP(A6226,'entry data'!B:F,5,0)))</f>
        <v/>
      </c>
      <c r="G6226" s="12" t="str">
        <f>IF(A6226="","",IF(ISERROR(VLOOKUP(A6226,'entry data'!B:I,8,0)),"",VLOOKUP(A6226,'entry data'!B:I,7,0)))</f>
        <v/>
      </c>
      <c r="H6226" s="13" t="str">
        <f>IF(A6226="","",IF(B6226=1,VLOOKUP(A6226,'entry data'!B:D,3,0),I6225))</f>
        <v/>
      </c>
      <c r="I6226" s="14" t="str">
        <f>IF(A6226="","",IF(E6226="weekly",7,IF(E6226="fortnightly",14,IF(E6226="monthly",DATE(IF(MONTH(H6226)=12,YEAR(H6226)+1,YEAR(H6226)),VLOOKUP(MONTH(H6226),index!$D$2:$G$13,2,0),DAY(H6226)),
IF(E6226="quarterly",DATE(IF(MONTH(H6226)&gt;=10,YEAR(H6226)+1,YEAR(H6226)),VLOOKUP(MONTH(H6226),index!$D$2:$G$13,3,0),DAY(H6226)),
IF(E6226="halfyearly",DATE(IF(MONTH(H6226)&gt;=7,YEAR(H6226)+1,YEAR(H6226)),VLOOKUP(MONTH(H6226),index!$D$2:$G$13,4,0),DAY(H6226)),
DATE(YEAR(H6226)+1,MONTH(H6226),DAY(H6226)))))-H6226))+H6226)</f>
        <v/>
      </c>
      <c r="J6226" s="9" t="str">
        <f t="shared" si="598"/>
        <v/>
      </c>
      <c r="K6226" s="11" t="str">
        <f t="shared" si="599"/>
        <v/>
      </c>
      <c r="L6226" s="11" t="str">
        <f t="shared" si="600"/>
        <v/>
      </c>
      <c r="M6226" s="11" t="str">
        <f>IF(A6226="","",VLOOKUP(E6226,index!$A$1:$B$6,2,0)*K6226*G6226)</f>
        <v/>
      </c>
      <c r="N6226" s="11" t="str">
        <f>IF(A6226="","",-PMT(G6226*VLOOKUP(E6226,index!$A$1:$B$6,2,0),C6226,F6226,0,0))</f>
        <v/>
      </c>
      <c r="O6226" s="11" t="str">
        <f t="shared" si="601"/>
        <v/>
      </c>
      <c r="P6226" s="11" t="str">
        <f t="shared" si="602"/>
        <v/>
      </c>
    </row>
    <row r="6227" spans="1:16" x14ac:dyDescent="0.25">
      <c r="A6227" s="9" t="str">
        <f>IF(A6226="","",IF(B6226&lt;C6226,A6226,IF(A6226=MAX('entry data'!$B$8:$B$507),"",A6226+1)))</f>
        <v/>
      </c>
      <c r="B6227" s="9" t="str">
        <f t="shared" si="597"/>
        <v/>
      </c>
      <c r="C6227" s="9" t="str">
        <f>IF(ISERROR(VLOOKUP(A6227,'entry data'!B:G,6,0)),"",VLOOKUP(A6227,'entry data'!B:G,6,0))</f>
        <v/>
      </c>
      <c r="D6227" s="9" t="str">
        <f>IF(ISERROR(VLOOKUP(A6227,'entry data'!B:C,2,0)),"",VLOOKUP(A6227,'entry data'!B:C,2,0))</f>
        <v/>
      </c>
      <c r="E6227" s="9" t="str">
        <f>IF(ISERROR(VLOOKUP(A6227,'entry data'!B:E,4,0)),"",VLOOKUP(A6227,'entry data'!B:E,4,0))</f>
        <v/>
      </c>
      <c r="F6227" s="11" t="str">
        <f>IF(A6227="","",IF(ISERROR(VLOOKUP(A6227,'entry data'!B:F,5,0)),"",VLOOKUP(A6227,'entry data'!B:F,5,0)))</f>
        <v/>
      </c>
      <c r="G6227" s="12" t="str">
        <f>IF(A6227="","",IF(ISERROR(VLOOKUP(A6227,'entry data'!B:I,8,0)),"",VLOOKUP(A6227,'entry data'!B:I,7,0)))</f>
        <v/>
      </c>
      <c r="H6227" s="13" t="str">
        <f>IF(A6227="","",IF(B6227=1,VLOOKUP(A6227,'entry data'!B:D,3,0),I6226))</f>
        <v/>
      </c>
      <c r="I6227" s="14" t="str">
        <f>IF(A6227="","",IF(E6227="weekly",7,IF(E6227="fortnightly",14,IF(E6227="monthly",DATE(IF(MONTH(H6227)=12,YEAR(H6227)+1,YEAR(H6227)),VLOOKUP(MONTH(H6227),index!$D$2:$G$13,2,0),DAY(H6227)),
IF(E6227="quarterly",DATE(IF(MONTH(H6227)&gt;=10,YEAR(H6227)+1,YEAR(H6227)),VLOOKUP(MONTH(H6227),index!$D$2:$G$13,3,0),DAY(H6227)),
IF(E6227="halfyearly",DATE(IF(MONTH(H6227)&gt;=7,YEAR(H6227)+1,YEAR(H6227)),VLOOKUP(MONTH(H6227),index!$D$2:$G$13,4,0),DAY(H6227)),
DATE(YEAR(H6227)+1,MONTH(H6227),DAY(H6227)))))-H6227))+H6227)</f>
        <v/>
      </c>
      <c r="J6227" s="9" t="str">
        <f t="shared" si="598"/>
        <v/>
      </c>
      <c r="K6227" s="11" t="str">
        <f t="shared" si="599"/>
        <v/>
      </c>
      <c r="L6227" s="11" t="str">
        <f t="shared" si="600"/>
        <v/>
      </c>
      <c r="M6227" s="11" t="str">
        <f>IF(A6227="","",VLOOKUP(E6227,index!$A$1:$B$6,2,0)*K6227*G6227)</f>
        <v/>
      </c>
      <c r="N6227" s="11" t="str">
        <f>IF(A6227="","",-PMT(G6227*VLOOKUP(E6227,index!$A$1:$B$6,2,0),C6227,F6227,0,0))</f>
        <v/>
      </c>
      <c r="O6227" s="11" t="str">
        <f t="shared" si="601"/>
        <v/>
      </c>
      <c r="P6227" s="11" t="str">
        <f t="shared" si="602"/>
        <v/>
      </c>
    </row>
    <row r="6228" spans="1:16" x14ac:dyDescent="0.25">
      <c r="A6228" s="9" t="str">
        <f>IF(A6227="","",IF(B6227&lt;C6227,A6227,IF(A6227=MAX('entry data'!$B$8:$B$507),"",A6227+1)))</f>
        <v/>
      </c>
      <c r="B6228" s="9" t="str">
        <f t="shared" si="597"/>
        <v/>
      </c>
      <c r="C6228" s="9" t="str">
        <f>IF(ISERROR(VLOOKUP(A6228,'entry data'!B:G,6,0)),"",VLOOKUP(A6228,'entry data'!B:G,6,0))</f>
        <v/>
      </c>
      <c r="D6228" s="9" t="str">
        <f>IF(ISERROR(VLOOKUP(A6228,'entry data'!B:C,2,0)),"",VLOOKUP(A6228,'entry data'!B:C,2,0))</f>
        <v/>
      </c>
      <c r="E6228" s="9" t="str">
        <f>IF(ISERROR(VLOOKUP(A6228,'entry data'!B:E,4,0)),"",VLOOKUP(A6228,'entry data'!B:E,4,0))</f>
        <v/>
      </c>
      <c r="F6228" s="11" t="str">
        <f>IF(A6228="","",IF(ISERROR(VLOOKUP(A6228,'entry data'!B:F,5,0)),"",VLOOKUP(A6228,'entry data'!B:F,5,0)))</f>
        <v/>
      </c>
      <c r="G6228" s="12" t="str">
        <f>IF(A6228="","",IF(ISERROR(VLOOKUP(A6228,'entry data'!B:I,8,0)),"",VLOOKUP(A6228,'entry data'!B:I,7,0)))</f>
        <v/>
      </c>
      <c r="H6228" s="13" t="str">
        <f>IF(A6228="","",IF(B6228=1,VLOOKUP(A6228,'entry data'!B:D,3,0),I6227))</f>
        <v/>
      </c>
      <c r="I6228" s="14" t="str">
        <f>IF(A6228="","",IF(E6228="weekly",7,IF(E6228="fortnightly",14,IF(E6228="monthly",DATE(IF(MONTH(H6228)=12,YEAR(H6228)+1,YEAR(H6228)),VLOOKUP(MONTH(H6228),index!$D$2:$G$13,2,0),DAY(H6228)),
IF(E6228="quarterly",DATE(IF(MONTH(H6228)&gt;=10,YEAR(H6228)+1,YEAR(H6228)),VLOOKUP(MONTH(H6228),index!$D$2:$G$13,3,0),DAY(H6228)),
IF(E6228="halfyearly",DATE(IF(MONTH(H6228)&gt;=7,YEAR(H6228)+1,YEAR(H6228)),VLOOKUP(MONTH(H6228),index!$D$2:$G$13,4,0),DAY(H6228)),
DATE(YEAR(H6228)+1,MONTH(H6228),DAY(H6228)))))-H6228))+H6228)</f>
        <v/>
      </c>
      <c r="J6228" s="9" t="str">
        <f t="shared" si="598"/>
        <v/>
      </c>
      <c r="K6228" s="11" t="str">
        <f t="shared" si="599"/>
        <v/>
      </c>
      <c r="L6228" s="11" t="str">
        <f t="shared" si="600"/>
        <v/>
      </c>
      <c r="M6228" s="11" t="str">
        <f>IF(A6228="","",VLOOKUP(E6228,index!$A$1:$B$6,2,0)*K6228*G6228)</f>
        <v/>
      </c>
      <c r="N6228" s="11" t="str">
        <f>IF(A6228="","",-PMT(G6228*VLOOKUP(E6228,index!$A$1:$B$6,2,0),C6228,F6228,0,0))</f>
        <v/>
      </c>
      <c r="O6228" s="11" t="str">
        <f t="shared" si="601"/>
        <v/>
      </c>
      <c r="P6228" s="11" t="str">
        <f t="shared" si="602"/>
        <v/>
      </c>
    </row>
    <row r="6229" spans="1:16" x14ac:dyDescent="0.25">
      <c r="A6229" s="9" t="str">
        <f>IF(A6228="","",IF(B6228&lt;C6228,A6228,IF(A6228=MAX('entry data'!$B$8:$B$507),"",A6228+1)))</f>
        <v/>
      </c>
      <c r="B6229" s="9" t="str">
        <f t="shared" si="597"/>
        <v/>
      </c>
      <c r="C6229" s="9" t="str">
        <f>IF(ISERROR(VLOOKUP(A6229,'entry data'!B:G,6,0)),"",VLOOKUP(A6229,'entry data'!B:G,6,0))</f>
        <v/>
      </c>
      <c r="D6229" s="9" t="str">
        <f>IF(ISERROR(VLOOKUP(A6229,'entry data'!B:C,2,0)),"",VLOOKUP(A6229,'entry data'!B:C,2,0))</f>
        <v/>
      </c>
      <c r="E6229" s="9" t="str">
        <f>IF(ISERROR(VLOOKUP(A6229,'entry data'!B:E,4,0)),"",VLOOKUP(A6229,'entry data'!B:E,4,0))</f>
        <v/>
      </c>
      <c r="F6229" s="11" t="str">
        <f>IF(A6229="","",IF(ISERROR(VLOOKUP(A6229,'entry data'!B:F,5,0)),"",VLOOKUP(A6229,'entry data'!B:F,5,0)))</f>
        <v/>
      </c>
      <c r="G6229" s="12" t="str">
        <f>IF(A6229="","",IF(ISERROR(VLOOKUP(A6229,'entry data'!B:I,8,0)),"",VLOOKUP(A6229,'entry data'!B:I,7,0)))</f>
        <v/>
      </c>
      <c r="H6229" s="13" t="str">
        <f>IF(A6229="","",IF(B6229=1,VLOOKUP(A6229,'entry data'!B:D,3,0),I6228))</f>
        <v/>
      </c>
      <c r="I6229" s="14" t="str">
        <f>IF(A6229="","",IF(E6229="weekly",7,IF(E6229="fortnightly",14,IF(E6229="monthly",DATE(IF(MONTH(H6229)=12,YEAR(H6229)+1,YEAR(H6229)),VLOOKUP(MONTH(H6229),index!$D$2:$G$13,2,0),DAY(H6229)),
IF(E6229="quarterly",DATE(IF(MONTH(H6229)&gt;=10,YEAR(H6229)+1,YEAR(H6229)),VLOOKUP(MONTH(H6229),index!$D$2:$G$13,3,0),DAY(H6229)),
IF(E6229="halfyearly",DATE(IF(MONTH(H6229)&gt;=7,YEAR(H6229)+1,YEAR(H6229)),VLOOKUP(MONTH(H6229),index!$D$2:$G$13,4,0),DAY(H6229)),
DATE(YEAR(H6229)+1,MONTH(H6229),DAY(H6229)))))-H6229))+H6229)</f>
        <v/>
      </c>
      <c r="J6229" s="9" t="str">
        <f t="shared" si="598"/>
        <v/>
      </c>
      <c r="K6229" s="11" t="str">
        <f t="shared" si="599"/>
        <v/>
      </c>
      <c r="L6229" s="11" t="str">
        <f t="shared" si="600"/>
        <v/>
      </c>
      <c r="M6229" s="11" t="str">
        <f>IF(A6229="","",VLOOKUP(E6229,index!$A$1:$B$6,2,0)*K6229*G6229)</f>
        <v/>
      </c>
      <c r="N6229" s="11" t="str">
        <f>IF(A6229="","",-PMT(G6229*VLOOKUP(E6229,index!$A$1:$B$6,2,0),C6229,F6229,0,0))</f>
        <v/>
      </c>
      <c r="O6229" s="11" t="str">
        <f t="shared" si="601"/>
        <v/>
      </c>
      <c r="P6229" s="11" t="str">
        <f t="shared" si="602"/>
        <v/>
      </c>
    </row>
    <row r="6230" spans="1:16" x14ac:dyDescent="0.25">
      <c r="A6230" s="9" t="str">
        <f>IF(A6229="","",IF(B6229&lt;C6229,A6229,IF(A6229=MAX('entry data'!$B$8:$B$507),"",A6229+1)))</f>
        <v/>
      </c>
      <c r="B6230" s="9" t="str">
        <f t="shared" si="597"/>
        <v/>
      </c>
      <c r="C6230" s="9" t="str">
        <f>IF(ISERROR(VLOOKUP(A6230,'entry data'!B:G,6,0)),"",VLOOKUP(A6230,'entry data'!B:G,6,0))</f>
        <v/>
      </c>
      <c r="D6230" s="9" t="str">
        <f>IF(ISERROR(VLOOKUP(A6230,'entry data'!B:C,2,0)),"",VLOOKUP(A6230,'entry data'!B:C,2,0))</f>
        <v/>
      </c>
      <c r="E6230" s="9" t="str">
        <f>IF(ISERROR(VLOOKUP(A6230,'entry data'!B:E,4,0)),"",VLOOKUP(A6230,'entry data'!B:E,4,0))</f>
        <v/>
      </c>
      <c r="F6230" s="11" t="str">
        <f>IF(A6230="","",IF(ISERROR(VLOOKUP(A6230,'entry data'!B:F,5,0)),"",VLOOKUP(A6230,'entry data'!B:F,5,0)))</f>
        <v/>
      </c>
      <c r="G6230" s="12" t="str">
        <f>IF(A6230="","",IF(ISERROR(VLOOKUP(A6230,'entry data'!B:I,8,0)),"",VLOOKUP(A6230,'entry data'!B:I,7,0)))</f>
        <v/>
      </c>
      <c r="H6230" s="13" t="str">
        <f>IF(A6230="","",IF(B6230=1,VLOOKUP(A6230,'entry data'!B:D,3,0),I6229))</f>
        <v/>
      </c>
      <c r="I6230" s="14" t="str">
        <f>IF(A6230="","",IF(E6230="weekly",7,IF(E6230="fortnightly",14,IF(E6230="monthly",DATE(IF(MONTH(H6230)=12,YEAR(H6230)+1,YEAR(H6230)),VLOOKUP(MONTH(H6230),index!$D$2:$G$13,2,0),DAY(H6230)),
IF(E6230="quarterly",DATE(IF(MONTH(H6230)&gt;=10,YEAR(H6230)+1,YEAR(H6230)),VLOOKUP(MONTH(H6230),index!$D$2:$G$13,3,0),DAY(H6230)),
IF(E6230="halfyearly",DATE(IF(MONTH(H6230)&gt;=7,YEAR(H6230)+1,YEAR(H6230)),VLOOKUP(MONTH(H6230),index!$D$2:$G$13,4,0),DAY(H6230)),
DATE(YEAR(H6230)+1,MONTH(H6230),DAY(H6230)))))-H6230))+H6230)</f>
        <v/>
      </c>
      <c r="J6230" s="9" t="str">
        <f t="shared" si="598"/>
        <v/>
      </c>
      <c r="K6230" s="11" t="str">
        <f t="shared" si="599"/>
        <v/>
      </c>
      <c r="L6230" s="11" t="str">
        <f t="shared" si="600"/>
        <v/>
      </c>
      <c r="M6230" s="11" t="str">
        <f>IF(A6230="","",VLOOKUP(E6230,index!$A$1:$B$6,2,0)*K6230*G6230)</f>
        <v/>
      </c>
      <c r="N6230" s="11" t="str">
        <f>IF(A6230="","",-PMT(G6230*VLOOKUP(E6230,index!$A$1:$B$6,2,0),C6230,F6230,0,0))</f>
        <v/>
      </c>
      <c r="O6230" s="11" t="str">
        <f t="shared" si="601"/>
        <v/>
      </c>
      <c r="P6230" s="11" t="str">
        <f t="shared" si="602"/>
        <v/>
      </c>
    </row>
    <row r="6231" spans="1:16" x14ac:dyDescent="0.25">
      <c r="A6231" s="9" t="str">
        <f>IF(A6230="","",IF(B6230&lt;C6230,A6230,IF(A6230=MAX('entry data'!$B$8:$B$507),"",A6230+1)))</f>
        <v/>
      </c>
      <c r="B6231" s="9" t="str">
        <f t="shared" ref="B6231:B6294" si="603">IF(A6231="","",IF(B6230=C6230,1,B6230+1))</f>
        <v/>
      </c>
      <c r="C6231" s="9" t="str">
        <f>IF(ISERROR(VLOOKUP(A6231,'entry data'!B:G,6,0)),"",VLOOKUP(A6231,'entry data'!B:G,6,0))</f>
        <v/>
      </c>
      <c r="D6231" s="9" t="str">
        <f>IF(ISERROR(VLOOKUP(A6231,'entry data'!B:C,2,0)),"",VLOOKUP(A6231,'entry data'!B:C,2,0))</f>
        <v/>
      </c>
      <c r="E6231" s="9" t="str">
        <f>IF(ISERROR(VLOOKUP(A6231,'entry data'!B:E,4,0)),"",VLOOKUP(A6231,'entry data'!B:E,4,0))</f>
        <v/>
      </c>
      <c r="F6231" s="11" t="str">
        <f>IF(A6231="","",IF(ISERROR(VLOOKUP(A6231,'entry data'!B:F,5,0)),"",VLOOKUP(A6231,'entry data'!B:F,5,0)))</f>
        <v/>
      </c>
      <c r="G6231" s="12" t="str">
        <f>IF(A6231="","",IF(ISERROR(VLOOKUP(A6231,'entry data'!B:I,8,0)),"",VLOOKUP(A6231,'entry data'!B:I,7,0)))</f>
        <v/>
      </c>
      <c r="H6231" s="13" t="str">
        <f>IF(A6231="","",IF(B6231=1,VLOOKUP(A6231,'entry data'!B:D,3,0),I6230))</f>
        <v/>
      </c>
      <c r="I6231" s="14" t="str">
        <f>IF(A6231="","",IF(E6231="weekly",7,IF(E6231="fortnightly",14,IF(E6231="monthly",DATE(IF(MONTH(H6231)=12,YEAR(H6231)+1,YEAR(H6231)),VLOOKUP(MONTH(H6231),index!$D$2:$G$13,2,0),DAY(H6231)),
IF(E6231="quarterly",DATE(IF(MONTH(H6231)&gt;=10,YEAR(H6231)+1,YEAR(H6231)),VLOOKUP(MONTH(H6231),index!$D$2:$G$13,3,0),DAY(H6231)),
IF(E6231="halfyearly",DATE(IF(MONTH(H6231)&gt;=7,YEAR(H6231)+1,YEAR(H6231)),VLOOKUP(MONTH(H6231),index!$D$2:$G$13,4,0),DAY(H6231)),
DATE(YEAR(H6231)+1,MONTH(H6231),DAY(H6231)))))-H6231))+H6231)</f>
        <v/>
      </c>
      <c r="J6231" s="9" t="str">
        <f t="shared" ref="J6231:J6294" si="604">IF(A6231="","",IF(MONTH(I6231)&lt;10,YEAR(I6231)&amp;"-0"&amp;MONTH(I6231),YEAR(I6231)&amp;"-"&amp;MONTH(I6231)))</f>
        <v/>
      </c>
      <c r="K6231" s="11" t="str">
        <f t="shared" ref="K6231:K6294" si="605">IF(A6231="","",IF(B6231=1,F6231,O6230))</f>
        <v/>
      </c>
      <c r="L6231" s="11" t="str">
        <f t="shared" ref="L6231:L6294" si="606">IF(A6231="","",N6231-M6231)</f>
        <v/>
      </c>
      <c r="M6231" s="11" t="str">
        <f>IF(A6231="","",VLOOKUP(E6231,index!$A$1:$B$6,2,0)*K6231*G6231)</f>
        <v/>
      </c>
      <c r="N6231" s="11" t="str">
        <f>IF(A6231="","",-PMT(G6231*VLOOKUP(E6231,index!$A$1:$B$6,2,0),C6231,F6231,0,0))</f>
        <v/>
      </c>
      <c r="O6231" s="11" t="str">
        <f t="shared" ref="O6231:O6294" si="607">IF(A6231="","",K6231-L6231)</f>
        <v/>
      </c>
      <c r="P6231" s="11" t="str">
        <f t="shared" si="602"/>
        <v/>
      </c>
    </row>
    <row r="6232" spans="1:16" x14ac:dyDescent="0.25">
      <c r="A6232" s="9" t="str">
        <f>IF(A6231="","",IF(B6231&lt;C6231,A6231,IF(A6231=MAX('entry data'!$B$8:$B$507),"",A6231+1)))</f>
        <v/>
      </c>
      <c r="B6232" s="9" t="str">
        <f t="shared" si="603"/>
        <v/>
      </c>
      <c r="C6232" s="9" t="str">
        <f>IF(ISERROR(VLOOKUP(A6232,'entry data'!B:G,6,0)),"",VLOOKUP(A6232,'entry data'!B:G,6,0))</f>
        <v/>
      </c>
      <c r="D6232" s="9" t="str">
        <f>IF(ISERROR(VLOOKUP(A6232,'entry data'!B:C,2,0)),"",VLOOKUP(A6232,'entry data'!B:C,2,0))</f>
        <v/>
      </c>
      <c r="E6232" s="9" t="str">
        <f>IF(ISERROR(VLOOKUP(A6232,'entry data'!B:E,4,0)),"",VLOOKUP(A6232,'entry data'!B:E,4,0))</f>
        <v/>
      </c>
      <c r="F6232" s="11" t="str">
        <f>IF(A6232="","",IF(ISERROR(VLOOKUP(A6232,'entry data'!B:F,5,0)),"",VLOOKUP(A6232,'entry data'!B:F,5,0)))</f>
        <v/>
      </c>
      <c r="G6232" s="12" t="str">
        <f>IF(A6232="","",IF(ISERROR(VLOOKUP(A6232,'entry data'!B:I,8,0)),"",VLOOKUP(A6232,'entry data'!B:I,7,0)))</f>
        <v/>
      </c>
      <c r="H6232" s="13" t="str">
        <f>IF(A6232="","",IF(B6232=1,VLOOKUP(A6232,'entry data'!B:D,3,0),I6231))</f>
        <v/>
      </c>
      <c r="I6232" s="14" t="str">
        <f>IF(A6232="","",IF(E6232="weekly",7,IF(E6232="fortnightly",14,IF(E6232="monthly",DATE(IF(MONTH(H6232)=12,YEAR(H6232)+1,YEAR(H6232)),VLOOKUP(MONTH(H6232),index!$D$2:$G$13,2,0),DAY(H6232)),
IF(E6232="quarterly",DATE(IF(MONTH(H6232)&gt;=10,YEAR(H6232)+1,YEAR(H6232)),VLOOKUP(MONTH(H6232),index!$D$2:$G$13,3,0),DAY(H6232)),
IF(E6232="halfyearly",DATE(IF(MONTH(H6232)&gt;=7,YEAR(H6232)+1,YEAR(H6232)),VLOOKUP(MONTH(H6232),index!$D$2:$G$13,4,0),DAY(H6232)),
DATE(YEAR(H6232)+1,MONTH(H6232),DAY(H6232)))))-H6232))+H6232)</f>
        <v/>
      </c>
      <c r="J6232" s="9" t="str">
        <f t="shared" si="604"/>
        <v/>
      </c>
      <c r="K6232" s="11" t="str">
        <f t="shared" si="605"/>
        <v/>
      </c>
      <c r="L6232" s="11" t="str">
        <f t="shared" si="606"/>
        <v/>
      </c>
      <c r="M6232" s="11" t="str">
        <f>IF(A6232="","",VLOOKUP(E6232,index!$A$1:$B$6,2,0)*K6232*G6232)</f>
        <v/>
      </c>
      <c r="N6232" s="11" t="str">
        <f>IF(A6232="","",-PMT(G6232*VLOOKUP(E6232,index!$A$1:$B$6,2,0),C6232,F6232,0,0))</f>
        <v/>
      </c>
      <c r="O6232" s="11" t="str">
        <f t="shared" si="607"/>
        <v/>
      </c>
      <c r="P6232" s="11" t="str">
        <f t="shared" si="602"/>
        <v/>
      </c>
    </row>
    <row r="6233" spans="1:16" x14ac:dyDescent="0.25">
      <c r="A6233" s="9" t="str">
        <f>IF(A6232="","",IF(B6232&lt;C6232,A6232,IF(A6232=MAX('entry data'!$B$8:$B$507),"",A6232+1)))</f>
        <v/>
      </c>
      <c r="B6233" s="9" t="str">
        <f t="shared" si="603"/>
        <v/>
      </c>
      <c r="C6233" s="9" t="str">
        <f>IF(ISERROR(VLOOKUP(A6233,'entry data'!B:G,6,0)),"",VLOOKUP(A6233,'entry data'!B:G,6,0))</f>
        <v/>
      </c>
      <c r="D6233" s="9" t="str">
        <f>IF(ISERROR(VLOOKUP(A6233,'entry data'!B:C,2,0)),"",VLOOKUP(A6233,'entry data'!B:C,2,0))</f>
        <v/>
      </c>
      <c r="E6233" s="9" t="str">
        <f>IF(ISERROR(VLOOKUP(A6233,'entry data'!B:E,4,0)),"",VLOOKUP(A6233,'entry data'!B:E,4,0))</f>
        <v/>
      </c>
      <c r="F6233" s="11" t="str">
        <f>IF(A6233="","",IF(ISERROR(VLOOKUP(A6233,'entry data'!B:F,5,0)),"",VLOOKUP(A6233,'entry data'!B:F,5,0)))</f>
        <v/>
      </c>
      <c r="G6233" s="12" t="str">
        <f>IF(A6233="","",IF(ISERROR(VLOOKUP(A6233,'entry data'!B:I,8,0)),"",VLOOKUP(A6233,'entry data'!B:I,7,0)))</f>
        <v/>
      </c>
      <c r="H6233" s="13" t="str">
        <f>IF(A6233="","",IF(B6233=1,VLOOKUP(A6233,'entry data'!B:D,3,0),I6232))</f>
        <v/>
      </c>
      <c r="I6233" s="14" t="str">
        <f>IF(A6233="","",IF(E6233="weekly",7,IF(E6233="fortnightly",14,IF(E6233="monthly",DATE(IF(MONTH(H6233)=12,YEAR(H6233)+1,YEAR(H6233)),VLOOKUP(MONTH(H6233),index!$D$2:$G$13,2,0),DAY(H6233)),
IF(E6233="quarterly",DATE(IF(MONTH(H6233)&gt;=10,YEAR(H6233)+1,YEAR(H6233)),VLOOKUP(MONTH(H6233),index!$D$2:$G$13,3,0),DAY(H6233)),
IF(E6233="halfyearly",DATE(IF(MONTH(H6233)&gt;=7,YEAR(H6233)+1,YEAR(H6233)),VLOOKUP(MONTH(H6233),index!$D$2:$G$13,4,0),DAY(H6233)),
DATE(YEAR(H6233)+1,MONTH(H6233),DAY(H6233)))))-H6233))+H6233)</f>
        <v/>
      </c>
      <c r="J6233" s="9" t="str">
        <f t="shared" si="604"/>
        <v/>
      </c>
      <c r="K6233" s="11" t="str">
        <f t="shared" si="605"/>
        <v/>
      </c>
      <c r="L6233" s="11" t="str">
        <f t="shared" si="606"/>
        <v/>
      </c>
      <c r="M6233" s="11" t="str">
        <f>IF(A6233="","",VLOOKUP(E6233,index!$A$1:$B$6,2,0)*K6233*G6233)</f>
        <v/>
      </c>
      <c r="N6233" s="11" t="str">
        <f>IF(A6233="","",-PMT(G6233*VLOOKUP(E6233,index!$A$1:$B$6,2,0),C6233,F6233,0,0))</f>
        <v/>
      </c>
      <c r="O6233" s="11" t="str">
        <f t="shared" si="607"/>
        <v/>
      </c>
      <c r="P6233" s="11" t="str">
        <f t="shared" si="602"/>
        <v/>
      </c>
    </row>
    <row r="6234" spans="1:16" x14ac:dyDescent="0.25">
      <c r="A6234" s="9" t="str">
        <f>IF(A6233="","",IF(B6233&lt;C6233,A6233,IF(A6233=MAX('entry data'!$B$8:$B$507),"",A6233+1)))</f>
        <v/>
      </c>
      <c r="B6234" s="9" t="str">
        <f t="shared" si="603"/>
        <v/>
      </c>
      <c r="C6234" s="9" t="str">
        <f>IF(ISERROR(VLOOKUP(A6234,'entry data'!B:G,6,0)),"",VLOOKUP(A6234,'entry data'!B:G,6,0))</f>
        <v/>
      </c>
      <c r="D6234" s="9" t="str">
        <f>IF(ISERROR(VLOOKUP(A6234,'entry data'!B:C,2,0)),"",VLOOKUP(A6234,'entry data'!B:C,2,0))</f>
        <v/>
      </c>
      <c r="E6234" s="9" t="str">
        <f>IF(ISERROR(VLOOKUP(A6234,'entry data'!B:E,4,0)),"",VLOOKUP(A6234,'entry data'!B:E,4,0))</f>
        <v/>
      </c>
      <c r="F6234" s="11" t="str">
        <f>IF(A6234="","",IF(ISERROR(VLOOKUP(A6234,'entry data'!B:F,5,0)),"",VLOOKUP(A6234,'entry data'!B:F,5,0)))</f>
        <v/>
      </c>
      <c r="G6234" s="12" t="str">
        <f>IF(A6234="","",IF(ISERROR(VLOOKUP(A6234,'entry data'!B:I,8,0)),"",VLOOKUP(A6234,'entry data'!B:I,7,0)))</f>
        <v/>
      </c>
      <c r="H6234" s="13" t="str">
        <f>IF(A6234="","",IF(B6234=1,VLOOKUP(A6234,'entry data'!B:D,3,0),I6233))</f>
        <v/>
      </c>
      <c r="I6234" s="14" t="str">
        <f>IF(A6234="","",IF(E6234="weekly",7,IF(E6234="fortnightly",14,IF(E6234="monthly",DATE(IF(MONTH(H6234)=12,YEAR(H6234)+1,YEAR(H6234)),VLOOKUP(MONTH(H6234),index!$D$2:$G$13,2,0),DAY(H6234)),
IF(E6234="quarterly",DATE(IF(MONTH(H6234)&gt;=10,YEAR(H6234)+1,YEAR(H6234)),VLOOKUP(MONTH(H6234),index!$D$2:$G$13,3,0),DAY(H6234)),
IF(E6234="halfyearly",DATE(IF(MONTH(H6234)&gt;=7,YEAR(H6234)+1,YEAR(H6234)),VLOOKUP(MONTH(H6234),index!$D$2:$G$13,4,0),DAY(H6234)),
DATE(YEAR(H6234)+1,MONTH(H6234),DAY(H6234)))))-H6234))+H6234)</f>
        <v/>
      </c>
      <c r="J6234" s="9" t="str">
        <f t="shared" si="604"/>
        <v/>
      </c>
      <c r="K6234" s="11" t="str">
        <f t="shared" si="605"/>
        <v/>
      </c>
      <c r="L6234" s="11" t="str">
        <f t="shared" si="606"/>
        <v/>
      </c>
      <c r="M6234" s="11" t="str">
        <f>IF(A6234="","",VLOOKUP(E6234,index!$A$1:$B$6,2,0)*K6234*G6234)</f>
        <v/>
      </c>
      <c r="N6234" s="11" t="str">
        <f>IF(A6234="","",-PMT(G6234*VLOOKUP(E6234,index!$A$1:$B$6,2,0),C6234,F6234,0,0))</f>
        <v/>
      </c>
      <c r="O6234" s="11" t="str">
        <f t="shared" si="607"/>
        <v/>
      </c>
      <c r="P6234" s="11" t="str">
        <f t="shared" si="602"/>
        <v/>
      </c>
    </row>
    <row r="6235" spans="1:16" x14ac:dyDescent="0.25">
      <c r="A6235" s="9" t="str">
        <f>IF(A6234="","",IF(B6234&lt;C6234,A6234,IF(A6234=MAX('entry data'!$B$8:$B$507),"",A6234+1)))</f>
        <v/>
      </c>
      <c r="B6235" s="9" t="str">
        <f t="shared" si="603"/>
        <v/>
      </c>
      <c r="C6235" s="9" t="str">
        <f>IF(ISERROR(VLOOKUP(A6235,'entry data'!B:G,6,0)),"",VLOOKUP(A6235,'entry data'!B:G,6,0))</f>
        <v/>
      </c>
      <c r="D6235" s="9" t="str">
        <f>IF(ISERROR(VLOOKUP(A6235,'entry data'!B:C,2,0)),"",VLOOKUP(A6235,'entry data'!B:C,2,0))</f>
        <v/>
      </c>
      <c r="E6235" s="9" t="str">
        <f>IF(ISERROR(VLOOKUP(A6235,'entry data'!B:E,4,0)),"",VLOOKUP(A6235,'entry data'!B:E,4,0))</f>
        <v/>
      </c>
      <c r="F6235" s="11" t="str">
        <f>IF(A6235="","",IF(ISERROR(VLOOKUP(A6235,'entry data'!B:F,5,0)),"",VLOOKUP(A6235,'entry data'!B:F,5,0)))</f>
        <v/>
      </c>
      <c r="G6235" s="12" t="str">
        <f>IF(A6235="","",IF(ISERROR(VLOOKUP(A6235,'entry data'!B:I,8,0)),"",VLOOKUP(A6235,'entry data'!B:I,7,0)))</f>
        <v/>
      </c>
      <c r="H6235" s="13" t="str">
        <f>IF(A6235="","",IF(B6235=1,VLOOKUP(A6235,'entry data'!B:D,3,0),I6234))</f>
        <v/>
      </c>
      <c r="I6235" s="14" t="str">
        <f>IF(A6235="","",IF(E6235="weekly",7,IF(E6235="fortnightly",14,IF(E6235="monthly",DATE(IF(MONTH(H6235)=12,YEAR(H6235)+1,YEAR(H6235)),VLOOKUP(MONTH(H6235),index!$D$2:$G$13,2,0),DAY(H6235)),
IF(E6235="quarterly",DATE(IF(MONTH(H6235)&gt;=10,YEAR(H6235)+1,YEAR(H6235)),VLOOKUP(MONTH(H6235),index!$D$2:$G$13,3,0),DAY(H6235)),
IF(E6235="halfyearly",DATE(IF(MONTH(H6235)&gt;=7,YEAR(H6235)+1,YEAR(H6235)),VLOOKUP(MONTH(H6235),index!$D$2:$G$13,4,0),DAY(H6235)),
DATE(YEAR(H6235)+1,MONTH(H6235),DAY(H6235)))))-H6235))+H6235)</f>
        <v/>
      </c>
      <c r="J6235" s="9" t="str">
        <f t="shared" si="604"/>
        <v/>
      </c>
      <c r="K6235" s="11" t="str">
        <f t="shared" si="605"/>
        <v/>
      </c>
      <c r="L6235" s="11" t="str">
        <f t="shared" si="606"/>
        <v/>
      </c>
      <c r="M6235" s="11" t="str">
        <f>IF(A6235="","",VLOOKUP(E6235,index!$A$1:$B$6,2,0)*K6235*G6235)</f>
        <v/>
      </c>
      <c r="N6235" s="11" t="str">
        <f>IF(A6235="","",-PMT(G6235*VLOOKUP(E6235,index!$A$1:$B$6,2,0),C6235,F6235,0,0))</f>
        <v/>
      </c>
      <c r="O6235" s="11" t="str">
        <f t="shared" si="607"/>
        <v/>
      </c>
      <c r="P6235" s="11" t="str">
        <f t="shared" si="602"/>
        <v/>
      </c>
    </row>
    <row r="6236" spans="1:16" x14ac:dyDescent="0.25">
      <c r="A6236" s="9" t="str">
        <f>IF(A6235="","",IF(B6235&lt;C6235,A6235,IF(A6235=MAX('entry data'!$B$8:$B$507),"",A6235+1)))</f>
        <v/>
      </c>
      <c r="B6236" s="9" t="str">
        <f t="shared" si="603"/>
        <v/>
      </c>
      <c r="C6236" s="9" t="str">
        <f>IF(ISERROR(VLOOKUP(A6236,'entry data'!B:G,6,0)),"",VLOOKUP(A6236,'entry data'!B:G,6,0))</f>
        <v/>
      </c>
      <c r="D6236" s="9" t="str">
        <f>IF(ISERROR(VLOOKUP(A6236,'entry data'!B:C,2,0)),"",VLOOKUP(A6236,'entry data'!B:C,2,0))</f>
        <v/>
      </c>
      <c r="E6236" s="9" t="str">
        <f>IF(ISERROR(VLOOKUP(A6236,'entry data'!B:E,4,0)),"",VLOOKUP(A6236,'entry data'!B:E,4,0))</f>
        <v/>
      </c>
      <c r="F6236" s="11" t="str">
        <f>IF(A6236="","",IF(ISERROR(VLOOKUP(A6236,'entry data'!B:F,5,0)),"",VLOOKUP(A6236,'entry data'!B:F,5,0)))</f>
        <v/>
      </c>
      <c r="G6236" s="12" t="str">
        <f>IF(A6236="","",IF(ISERROR(VLOOKUP(A6236,'entry data'!B:I,8,0)),"",VLOOKUP(A6236,'entry data'!B:I,7,0)))</f>
        <v/>
      </c>
      <c r="H6236" s="13" t="str">
        <f>IF(A6236="","",IF(B6236=1,VLOOKUP(A6236,'entry data'!B:D,3,0),I6235))</f>
        <v/>
      </c>
      <c r="I6236" s="14" t="str">
        <f>IF(A6236="","",IF(E6236="weekly",7,IF(E6236="fortnightly",14,IF(E6236="monthly",DATE(IF(MONTH(H6236)=12,YEAR(H6236)+1,YEAR(H6236)),VLOOKUP(MONTH(H6236),index!$D$2:$G$13,2,0),DAY(H6236)),
IF(E6236="quarterly",DATE(IF(MONTH(H6236)&gt;=10,YEAR(H6236)+1,YEAR(H6236)),VLOOKUP(MONTH(H6236),index!$D$2:$G$13,3,0),DAY(H6236)),
IF(E6236="halfyearly",DATE(IF(MONTH(H6236)&gt;=7,YEAR(H6236)+1,YEAR(H6236)),VLOOKUP(MONTH(H6236),index!$D$2:$G$13,4,0),DAY(H6236)),
DATE(YEAR(H6236)+1,MONTH(H6236),DAY(H6236)))))-H6236))+H6236)</f>
        <v/>
      </c>
      <c r="J6236" s="9" t="str">
        <f t="shared" si="604"/>
        <v/>
      </c>
      <c r="K6236" s="11" t="str">
        <f t="shared" si="605"/>
        <v/>
      </c>
      <c r="L6236" s="11" t="str">
        <f t="shared" si="606"/>
        <v/>
      </c>
      <c r="M6236" s="11" t="str">
        <f>IF(A6236="","",VLOOKUP(E6236,index!$A$1:$B$6,2,0)*K6236*G6236)</f>
        <v/>
      </c>
      <c r="N6236" s="11" t="str">
        <f>IF(A6236="","",-PMT(G6236*VLOOKUP(E6236,index!$A$1:$B$6,2,0),C6236,F6236,0,0))</f>
        <v/>
      </c>
      <c r="O6236" s="11" t="str">
        <f t="shared" si="607"/>
        <v/>
      </c>
      <c r="P6236" s="11" t="str">
        <f t="shared" si="602"/>
        <v/>
      </c>
    </row>
    <row r="6237" spans="1:16" x14ac:dyDescent="0.25">
      <c r="A6237" s="9" t="str">
        <f>IF(A6236="","",IF(B6236&lt;C6236,A6236,IF(A6236=MAX('entry data'!$B$8:$B$507),"",A6236+1)))</f>
        <v/>
      </c>
      <c r="B6237" s="9" t="str">
        <f t="shared" si="603"/>
        <v/>
      </c>
      <c r="C6237" s="9" t="str">
        <f>IF(ISERROR(VLOOKUP(A6237,'entry data'!B:G,6,0)),"",VLOOKUP(A6237,'entry data'!B:G,6,0))</f>
        <v/>
      </c>
      <c r="D6237" s="9" t="str">
        <f>IF(ISERROR(VLOOKUP(A6237,'entry data'!B:C,2,0)),"",VLOOKUP(A6237,'entry data'!B:C,2,0))</f>
        <v/>
      </c>
      <c r="E6237" s="9" t="str">
        <f>IF(ISERROR(VLOOKUP(A6237,'entry data'!B:E,4,0)),"",VLOOKUP(A6237,'entry data'!B:E,4,0))</f>
        <v/>
      </c>
      <c r="F6237" s="11" t="str">
        <f>IF(A6237="","",IF(ISERROR(VLOOKUP(A6237,'entry data'!B:F,5,0)),"",VLOOKUP(A6237,'entry data'!B:F,5,0)))</f>
        <v/>
      </c>
      <c r="G6237" s="12" t="str">
        <f>IF(A6237="","",IF(ISERROR(VLOOKUP(A6237,'entry data'!B:I,8,0)),"",VLOOKUP(A6237,'entry data'!B:I,7,0)))</f>
        <v/>
      </c>
      <c r="H6237" s="13" t="str">
        <f>IF(A6237="","",IF(B6237=1,VLOOKUP(A6237,'entry data'!B:D,3,0),I6236))</f>
        <v/>
      </c>
      <c r="I6237" s="14" t="str">
        <f>IF(A6237="","",IF(E6237="weekly",7,IF(E6237="fortnightly",14,IF(E6237="monthly",DATE(IF(MONTH(H6237)=12,YEAR(H6237)+1,YEAR(H6237)),VLOOKUP(MONTH(H6237),index!$D$2:$G$13,2,0),DAY(H6237)),
IF(E6237="quarterly",DATE(IF(MONTH(H6237)&gt;=10,YEAR(H6237)+1,YEAR(H6237)),VLOOKUP(MONTH(H6237),index!$D$2:$G$13,3,0),DAY(H6237)),
IF(E6237="halfyearly",DATE(IF(MONTH(H6237)&gt;=7,YEAR(H6237)+1,YEAR(H6237)),VLOOKUP(MONTH(H6237),index!$D$2:$G$13,4,0),DAY(H6237)),
DATE(YEAR(H6237)+1,MONTH(H6237),DAY(H6237)))))-H6237))+H6237)</f>
        <v/>
      </c>
      <c r="J6237" s="9" t="str">
        <f t="shared" si="604"/>
        <v/>
      </c>
      <c r="K6237" s="11" t="str">
        <f t="shared" si="605"/>
        <v/>
      </c>
      <c r="L6237" s="11" t="str">
        <f t="shared" si="606"/>
        <v/>
      </c>
      <c r="M6237" s="11" t="str">
        <f>IF(A6237="","",VLOOKUP(E6237,index!$A$1:$B$6,2,0)*K6237*G6237)</f>
        <v/>
      </c>
      <c r="N6237" s="11" t="str">
        <f>IF(A6237="","",-PMT(G6237*VLOOKUP(E6237,index!$A$1:$B$6,2,0),C6237,F6237,0,0))</f>
        <v/>
      </c>
      <c r="O6237" s="11" t="str">
        <f t="shared" si="607"/>
        <v/>
      </c>
      <c r="P6237" s="11" t="str">
        <f t="shared" si="602"/>
        <v/>
      </c>
    </row>
    <row r="6238" spans="1:16" x14ac:dyDescent="0.25">
      <c r="A6238" s="9" t="str">
        <f>IF(A6237="","",IF(B6237&lt;C6237,A6237,IF(A6237=MAX('entry data'!$B$8:$B$507),"",A6237+1)))</f>
        <v/>
      </c>
      <c r="B6238" s="9" t="str">
        <f t="shared" si="603"/>
        <v/>
      </c>
      <c r="C6238" s="9" t="str">
        <f>IF(ISERROR(VLOOKUP(A6238,'entry data'!B:G,6,0)),"",VLOOKUP(A6238,'entry data'!B:G,6,0))</f>
        <v/>
      </c>
      <c r="D6238" s="9" t="str">
        <f>IF(ISERROR(VLOOKUP(A6238,'entry data'!B:C,2,0)),"",VLOOKUP(A6238,'entry data'!B:C,2,0))</f>
        <v/>
      </c>
      <c r="E6238" s="9" t="str">
        <f>IF(ISERROR(VLOOKUP(A6238,'entry data'!B:E,4,0)),"",VLOOKUP(A6238,'entry data'!B:E,4,0))</f>
        <v/>
      </c>
      <c r="F6238" s="11" t="str">
        <f>IF(A6238="","",IF(ISERROR(VLOOKUP(A6238,'entry data'!B:F,5,0)),"",VLOOKUP(A6238,'entry data'!B:F,5,0)))</f>
        <v/>
      </c>
      <c r="G6238" s="12" t="str">
        <f>IF(A6238="","",IF(ISERROR(VLOOKUP(A6238,'entry data'!B:I,8,0)),"",VLOOKUP(A6238,'entry data'!B:I,7,0)))</f>
        <v/>
      </c>
      <c r="H6238" s="13" t="str">
        <f>IF(A6238="","",IF(B6238=1,VLOOKUP(A6238,'entry data'!B:D,3,0),I6237))</f>
        <v/>
      </c>
      <c r="I6238" s="14" t="str">
        <f>IF(A6238="","",IF(E6238="weekly",7,IF(E6238="fortnightly",14,IF(E6238="monthly",DATE(IF(MONTH(H6238)=12,YEAR(H6238)+1,YEAR(H6238)),VLOOKUP(MONTH(H6238),index!$D$2:$G$13,2,0),DAY(H6238)),
IF(E6238="quarterly",DATE(IF(MONTH(H6238)&gt;=10,YEAR(H6238)+1,YEAR(H6238)),VLOOKUP(MONTH(H6238),index!$D$2:$G$13,3,0),DAY(H6238)),
IF(E6238="halfyearly",DATE(IF(MONTH(H6238)&gt;=7,YEAR(H6238)+1,YEAR(H6238)),VLOOKUP(MONTH(H6238),index!$D$2:$G$13,4,0),DAY(H6238)),
DATE(YEAR(H6238)+1,MONTH(H6238),DAY(H6238)))))-H6238))+H6238)</f>
        <v/>
      </c>
      <c r="J6238" s="9" t="str">
        <f t="shared" si="604"/>
        <v/>
      </c>
      <c r="K6238" s="11" t="str">
        <f t="shared" si="605"/>
        <v/>
      </c>
      <c r="L6238" s="11" t="str">
        <f t="shared" si="606"/>
        <v/>
      </c>
      <c r="M6238" s="11" t="str">
        <f>IF(A6238="","",VLOOKUP(E6238,index!$A$1:$B$6,2,0)*K6238*G6238)</f>
        <v/>
      </c>
      <c r="N6238" s="11" t="str">
        <f>IF(A6238="","",-PMT(G6238*VLOOKUP(E6238,index!$A$1:$B$6,2,0),C6238,F6238,0,0))</f>
        <v/>
      </c>
      <c r="O6238" s="11" t="str">
        <f t="shared" si="607"/>
        <v/>
      </c>
      <c r="P6238" s="11" t="str">
        <f t="shared" si="602"/>
        <v/>
      </c>
    </row>
    <row r="6239" spans="1:16" x14ac:dyDescent="0.25">
      <c r="A6239" s="9" t="str">
        <f>IF(A6238="","",IF(B6238&lt;C6238,A6238,IF(A6238=MAX('entry data'!$B$8:$B$507),"",A6238+1)))</f>
        <v/>
      </c>
      <c r="B6239" s="9" t="str">
        <f t="shared" si="603"/>
        <v/>
      </c>
      <c r="C6239" s="9" t="str">
        <f>IF(ISERROR(VLOOKUP(A6239,'entry data'!B:G,6,0)),"",VLOOKUP(A6239,'entry data'!B:G,6,0))</f>
        <v/>
      </c>
      <c r="D6239" s="9" t="str">
        <f>IF(ISERROR(VLOOKUP(A6239,'entry data'!B:C,2,0)),"",VLOOKUP(A6239,'entry data'!B:C,2,0))</f>
        <v/>
      </c>
      <c r="E6239" s="9" t="str">
        <f>IF(ISERROR(VLOOKUP(A6239,'entry data'!B:E,4,0)),"",VLOOKUP(A6239,'entry data'!B:E,4,0))</f>
        <v/>
      </c>
      <c r="F6239" s="11" t="str">
        <f>IF(A6239="","",IF(ISERROR(VLOOKUP(A6239,'entry data'!B:F,5,0)),"",VLOOKUP(A6239,'entry data'!B:F,5,0)))</f>
        <v/>
      </c>
      <c r="G6239" s="12" t="str">
        <f>IF(A6239="","",IF(ISERROR(VLOOKUP(A6239,'entry data'!B:I,8,0)),"",VLOOKUP(A6239,'entry data'!B:I,7,0)))</f>
        <v/>
      </c>
      <c r="H6239" s="13" t="str">
        <f>IF(A6239="","",IF(B6239=1,VLOOKUP(A6239,'entry data'!B:D,3,0),I6238))</f>
        <v/>
      </c>
      <c r="I6239" s="14" t="str">
        <f>IF(A6239="","",IF(E6239="weekly",7,IF(E6239="fortnightly",14,IF(E6239="monthly",DATE(IF(MONTH(H6239)=12,YEAR(H6239)+1,YEAR(H6239)),VLOOKUP(MONTH(H6239),index!$D$2:$G$13,2,0),DAY(H6239)),
IF(E6239="quarterly",DATE(IF(MONTH(H6239)&gt;=10,YEAR(H6239)+1,YEAR(H6239)),VLOOKUP(MONTH(H6239),index!$D$2:$G$13,3,0),DAY(H6239)),
IF(E6239="halfyearly",DATE(IF(MONTH(H6239)&gt;=7,YEAR(H6239)+1,YEAR(H6239)),VLOOKUP(MONTH(H6239),index!$D$2:$G$13,4,0),DAY(H6239)),
DATE(YEAR(H6239)+1,MONTH(H6239),DAY(H6239)))))-H6239))+H6239)</f>
        <v/>
      </c>
      <c r="J6239" s="9" t="str">
        <f t="shared" si="604"/>
        <v/>
      </c>
      <c r="K6239" s="11" t="str">
        <f t="shared" si="605"/>
        <v/>
      </c>
      <c r="L6239" s="11" t="str">
        <f t="shared" si="606"/>
        <v/>
      </c>
      <c r="M6239" s="11" t="str">
        <f>IF(A6239="","",VLOOKUP(E6239,index!$A$1:$B$6,2,0)*K6239*G6239)</f>
        <v/>
      </c>
      <c r="N6239" s="11" t="str">
        <f>IF(A6239="","",-PMT(G6239*VLOOKUP(E6239,index!$A$1:$B$6,2,0),C6239,F6239,0,0))</f>
        <v/>
      </c>
      <c r="O6239" s="11" t="str">
        <f t="shared" si="607"/>
        <v/>
      </c>
      <c r="P6239" s="11" t="str">
        <f t="shared" si="602"/>
        <v/>
      </c>
    </row>
    <row r="6240" spans="1:16" x14ac:dyDescent="0.25">
      <c r="A6240" s="9" t="str">
        <f>IF(A6239="","",IF(B6239&lt;C6239,A6239,IF(A6239=MAX('entry data'!$B$8:$B$507),"",A6239+1)))</f>
        <v/>
      </c>
      <c r="B6240" s="9" t="str">
        <f t="shared" si="603"/>
        <v/>
      </c>
      <c r="C6240" s="9" t="str">
        <f>IF(ISERROR(VLOOKUP(A6240,'entry data'!B:G,6,0)),"",VLOOKUP(A6240,'entry data'!B:G,6,0))</f>
        <v/>
      </c>
      <c r="D6240" s="9" t="str">
        <f>IF(ISERROR(VLOOKUP(A6240,'entry data'!B:C,2,0)),"",VLOOKUP(A6240,'entry data'!B:C,2,0))</f>
        <v/>
      </c>
      <c r="E6240" s="9" t="str">
        <f>IF(ISERROR(VLOOKUP(A6240,'entry data'!B:E,4,0)),"",VLOOKUP(A6240,'entry data'!B:E,4,0))</f>
        <v/>
      </c>
      <c r="F6240" s="11" t="str">
        <f>IF(A6240="","",IF(ISERROR(VLOOKUP(A6240,'entry data'!B:F,5,0)),"",VLOOKUP(A6240,'entry data'!B:F,5,0)))</f>
        <v/>
      </c>
      <c r="G6240" s="12" t="str">
        <f>IF(A6240="","",IF(ISERROR(VLOOKUP(A6240,'entry data'!B:I,8,0)),"",VLOOKUP(A6240,'entry data'!B:I,7,0)))</f>
        <v/>
      </c>
      <c r="H6240" s="13" t="str">
        <f>IF(A6240="","",IF(B6240=1,VLOOKUP(A6240,'entry data'!B:D,3,0),I6239))</f>
        <v/>
      </c>
      <c r="I6240" s="14" t="str">
        <f>IF(A6240="","",IF(E6240="weekly",7,IF(E6240="fortnightly",14,IF(E6240="monthly",DATE(IF(MONTH(H6240)=12,YEAR(H6240)+1,YEAR(H6240)),VLOOKUP(MONTH(H6240),index!$D$2:$G$13,2,0),DAY(H6240)),
IF(E6240="quarterly",DATE(IF(MONTH(H6240)&gt;=10,YEAR(H6240)+1,YEAR(H6240)),VLOOKUP(MONTH(H6240),index!$D$2:$G$13,3,0),DAY(H6240)),
IF(E6240="halfyearly",DATE(IF(MONTH(H6240)&gt;=7,YEAR(H6240)+1,YEAR(H6240)),VLOOKUP(MONTH(H6240),index!$D$2:$G$13,4,0),DAY(H6240)),
DATE(YEAR(H6240)+1,MONTH(H6240),DAY(H6240)))))-H6240))+H6240)</f>
        <v/>
      </c>
      <c r="J6240" s="9" t="str">
        <f t="shared" si="604"/>
        <v/>
      </c>
      <c r="K6240" s="11" t="str">
        <f t="shared" si="605"/>
        <v/>
      </c>
      <c r="L6240" s="11" t="str">
        <f t="shared" si="606"/>
        <v/>
      </c>
      <c r="M6240" s="11" t="str">
        <f>IF(A6240="","",VLOOKUP(E6240,index!$A$1:$B$6,2,0)*K6240*G6240)</f>
        <v/>
      </c>
      <c r="N6240" s="11" t="str">
        <f>IF(A6240="","",-PMT(G6240*VLOOKUP(E6240,index!$A$1:$B$6,2,0),C6240,F6240,0,0))</f>
        <v/>
      </c>
      <c r="O6240" s="11" t="str">
        <f t="shared" si="607"/>
        <v/>
      </c>
      <c r="P6240" s="11" t="str">
        <f t="shared" si="602"/>
        <v/>
      </c>
    </row>
    <row r="6241" spans="1:16" x14ac:dyDescent="0.25">
      <c r="A6241" s="9" t="str">
        <f>IF(A6240="","",IF(B6240&lt;C6240,A6240,IF(A6240=MAX('entry data'!$B$8:$B$507),"",A6240+1)))</f>
        <v/>
      </c>
      <c r="B6241" s="9" t="str">
        <f t="shared" si="603"/>
        <v/>
      </c>
      <c r="C6241" s="9" t="str">
        <f>IF(ISERROR(VLOOKUP(A6241,'entry data'!B:G,6,0)),"",VLOOKUP(A6241,'entry data'!B:G,6,0))</f>
        <v/>
      </c>
      <c r="D6241" s="9" t="str">
        <f>IF(ISERROR(VLOOKUP(A6241,'entry data'!B:C,2,0)),"",VLOOKUP(A6241,'entry data'!B:C,2,0))</f>
        <v/>
      </c>
      <c r="E6241" s="9" t="str">
        <f>IF(ISERROR(VLOOKUP(A6241,'entry data'!B:E,4,0)),"",VLOOKUP(A6241,'entry data'!B:E,4,0))</f>
        <v/>
      </c>
      <c r="F6241" s="11" t="str">
        <f>IF(A6241="","",IF(ISERROR(VLOOKUP(A6241,'entry data'!B:F,5,0)),"",VLOOKUP(A6241,'entry data'!B:F,5,0)))</f>
        <v/>
      </c>
      <c r="G6241" s="12" t="str">
        <f>IF(A6241="","",IF(ISERROR(VLOOKUP(A6241,'entry data'!B:I,8,0)),"",VLOOKUP(A6241,'entry data'!B:I,7,0)))</f>
        <v/>
      </c>
      <c r="H6241" s="13" t="str">
        <f>IF(A6241="","",IF(B6241=1,VLOOKUP(A6241,'entry data'!B:D,3,0),I6240))</f>
        <v/>
      </c>
      <c r="I6241" s="14" t="str">
        <f>IF(A6241="","",IF(E6241="weekly",7,IF(E6241="fortnightly",14,IF(E6241="monthly",DATE(IF(MONTH(H6241)=12,YEAR(H6241)+1,YEAR(H6241)),VLOOKUP(MONTH(H6241),index!$D$2:$G$13,2,0),DAY(H6241)),
IF(E6241="quarterly",DATE(IF(MONTH(H6241)&gt;=10,YEAR(H6241)+1,YEAR(H6241)),VLOOKUP(MONTH(H6241),index!$D$2:$G$13,3,0),DAY(H6241)),
IF(E6241="halfyearly",DATE(IF(MONTH(H6241)&gt;=7,YEAR(H6241)+1,YEAR(H6241)),VLOOKUP(MONTH(H6241),index!$D$2:$G$13,4,0),DAY(H6241)),
DATE(YEAR(H6241)+1,MONTH(H6241),DAY(H6241)))))-H6241))+H6241)</f>
        <v/>
      </c>
      <c r="J6241" s="9" t="str">
        <f t="shared" si="604"/>
        <v/>
      </c>
      <c r="K6241" s="11" t="str">
        <f t="shared" si="605"/>
        <v/>
      </c>
      <c r="L6241" s="11" t="str">
        <f t="shared" si="606"/>
        <v/>
      </c>
      <c r="M6241" s="11" t="str">
        <f>IF(A6241="","",VLOOKUP(E6241,index!$A$1:$B$6,2,0)*K6241*G6241)</f>
        <v/>
      </c>
      <c r="N6241" s="11" t="str">
        <f>IF(A6241="","",-PMT(G6241*VLOOKUP(E6241,index!$A$1:$B$6,2,0),C6241,F6241,0,0))</f>
        <v/>
      </c>
      <c r="O6241" s="11" t="str">
        <f t="shared" si="607"/>
        <v/>
      </c>
      <c r="P6241" s="11" t="str">
        <f t="shared" si="602"/>
        <v/>
      </c>
    </row>
    <row r="6242" spans="1:16" x14ac:dyDescent="0.25">
      <c r="A6242" s="9" t="str">
        <f>IF(A6241="","",IF(B6241&lt;C6241,A6241,IF(A6241=MAX('entry data'!$B$8:$B$507),"",A6241+1)))</f>
        <v/>
      </c>
      <c r="B6242" s="9" t="str">
        <f t="shared" si="603"/>
        <v/>
      </c>
      <c r="C6242" s="9" t="str">
        <f>IF(ISERROR(VLOOKUP(A6242,'entry data'!B:G,6,0)),"",VLOOKUP(A6242,'entry data'!B:G,6,0))</f>
        <v/>
      </c>
      <c r="D6242" s="9" t="str">
        <f>IF(ISERROR(VLOOKUP(A6242,'entry data'!B:C,2,0)),"",VLOOKUP(A6242,'entry data'!B:C,2,0))</f>
        <v/>
      </c>
      <c r="E6242" s="9" t="str">
        <f>IF(ISERROR(VLOOKUP(A6242,'entry data'!B:E,4,0)),"",VLOOKUP(A6242,'entry data'!B:E,4,0))</f>
        <v/>
      </c>
      <c r="F6242" s="11" t="str">
        <f>IF(A6242="","",IF(ISERROR(VLOOKUP(A6242,'entry data'!B:F,5,0)),"",VLOOKUP(A6242,'entry data'!B:F,5,0)))</f>
        <v/>
      </c>
      <c r="G6242" s="12" t="str">
        <f>IF(A6242="","",IF(ISERROR(VLOOKUP(A6242,'entry data'!B:I,8,0)),"",VLOOKUP(A6242,'entry data'!B:I,7,0)))</f>
        <v/>
      </c>
      <c r="H6242" s="13" t="str">
        <f>IF(A6242="","",IF(B6242=1,VLOOKUP(A6242,'entry data'!B:D,3,0),I6241))</f>
        <v/>
      </c>
      <c r="I6242" s="14" t="str">
        <f>IF(A6242="","",IF(E6242="weekly",7,IF(E6242="fortnightly",14,IF(E6242="monthly",DATE(IF(MONTH(H6242)=12,YEAR(H6242)+1,YEAR(H6242)),VLOOKUP(MONTH(H6242),index!$D$2:$G$13,2,0),DAY(H6242)),
IF(E6242="quarterly",DATE(IF(MONTH(H6242)&gt;=10,YEAR(H6242)+1,YEAR(H6242)),VLOOKUP(MONTH(H6242),index!$D$2:$G$13,3,0),DAY(H6242)),
IF(E6242="halfyearly",DATE(IF(MONTH(H6242)&gt;=7,YEAR(H6242)+1,YEAR(H6242)),VLOOKUP(MONTH(H6242),index!$D$2:$G$13,4,0),DAY(H6242)),
DATE(YEAR(H6242)+1,MONTH(H6242),DAY(H6242)))))-H6242))+H6242)</f>
        <v/>
      </c>
      <c r="J6242" s="9" t="str">
        <f t="shared" si="604"/>
        <v/>
      </c>
      <c r="K6242" s="11" t="str">
        <f t="shared" si="605"/>
        <v/>
      </c>
      <c r="L6242" s="11" t="str">
        <f t="shared" si="606"/>
        <v/>
      </c>
      <c r="M6242" s="11" t="str">
        <f>IF(A6242="","",VLOOKUP(E6242,index!$A$1:$B$6,2,0)*K6242*G6242)</f>
        <v/>
      </c>
      <c r="N6242" s="11" t="str">
        <f>IF(A6242="","",-PMT(G6242*VLOOKUP(E6242,index!$A$1:$B$6,2,0),C6242,F6242,0,0))</f>
        <v/>
      </c>
      <c r="O6242" s="11" t="str">
        <f t="shared" si="607"/>
        <v/>
      </c>
      <c r="P6242" s="11" t="str">
        <f t="shared" si="602"/>
        <v/>
      </c>
    </row>
    <row r="6243" spans="1:16" x14ac:dyDescent="0.25">
      <c r="A6243" s="9" t="str">
        <f>IF(A6242="","",IF(B6242&lt;C6242,A6242,IF(A6242=MAX('entry data'!$B$8:$B$507),"",A6242+1)))</f>
        <v/>
      </c>
      <c r="B6243" s="9" t="str">
        <f t="shared" si="603"/>
        <v/>
      </c>
      <c r="C6243" s="9" t="str">
        <f>IF(ISERROR(VLOOKUP(A6243,'entry data'!B:G,6,0)),"",VLOOKUP(A6243,'entry data'!B:G,6,0))</f>
        <v/>
      </c>
      <c r="D6243" s="9" t="str">
        <f>IF(ISERROR(VLOOKUP(A6243,'entry data'!B:C,2,0)),"",VLOOKUP(A6243,'entry data'!B:C,2,0))</f>
        <v/>
      </c>
      <c r="E6243" s="9" t="str">
        <f>IF(ISERROR(VLOOKUP(A6243,'entry data'!B:E,4,0)),"",VLOOKUP(A6243,'entry data'!B:E,4,0))</f>
        <v/>
      </c>
      <c r="F6243" s="11" t="str">
        <f>IF(A6243="","",IF(ISERROR(VLOOKUP(A6243,'entry data'!B:F,5,0)),"",VLOOKUP(A6243,'entry data'!B:F,5,0)))</f>
        <v/>
      </c>
      <c r="G6243" s="12" t="str">
        <f>IF(A6243="","",IF(ISERROR(VLOOKUP(A6243,'entry data'!B:I,8,0)),"",VLOOKUP(A6243,'entry data'!B:I,7,0)))</f>
        <v/>
      </c>
      <c r="H6243" s="13" t="str">
        <f>IF(A6243="","",IF(B6243=1,VLOOKUP(A6243,'entry data'!B:D,3,0),I6242))</f>
        <v/>
      </c>
      <c r="I6243" s="14" t="str">
        <f>IF(A6243="","",IF(E6243="weekly",7,IF(E6243="fortnightly",14,IF(E6243="monthly",DATE(IF(MONTH(H6243)=12,YEAR(H6243)+1,YEAR(H6243)),VLOOKUP(MONTH(H6243),index!$D$2:$G$13,2,0),DAY(H6243)),
IF(E6243="quarterly",DATE(IF(MONTH(H6243)&gt;=10,YEAR(H6243)+1,YEAR(H6243)),VLOOKUP(MONTH(H6243),index!$D$2:$G$13,3,0),DAY(H6243)),
IF(E6243="halfyearly",DATE(IF(MONTH(H6243)&gt;=7,YEAR(H6243)+1,YEAR(H6243)),VLOOKUP(MONTH(H6243),index!$D$2:$G$13,4,0),DAY(H6243)),
DATE(YEAR(H6243)+1,MONTH(H6243),DAY(H6243)))))-H6243))+H6243)</f>
        <v/>
      </c>
      <c r="J6243" s="9" t="str">
        <f t="shared" si="604"/>
        <v/>
      </c>
      <c r="K6243" s="11" t="str">
        <f t="shared" si="605"/>
        <v/>
      </c>
      <c r="L6243" s="11" t="str">
        <f t="shared" si="606"/>
        <v/>
      </c>
      <c r="M6243" s="11" t="str">
        <f>IF(A6243="","",VLOOKUP(E6243,index!$A$1:$B$6,2,0)*K6243*G6243)</f>
        <v/>
      </c>
      <c r="N6243" s="11" t="str">
        <f>IF(A6243="","",-PMT(G6243*VLOOKUP(E6243,index!$A$1:$B$6,2,0),C6243,F6243,0,0))</f>
        <v/>
      </c>
      <c r="O6243" s="11" t="str">
        <f t="shared" si="607"/>
        <v/>
      </c>
      <c r="P6243" s="11" t="str">
        <f t="shared" si="602"/>
        <v/>
      </c>
    </row>
    <row r="6244" spans="1:16" x14ac:dyDescent="0.25">
      <c r="A6244" s="9" t="str">
        <f>IF(A6243="","",IF(B6243&lt;C6243,A6243,IF(A6243=MAX('entry data'!$B$8:$B$507),"",A6243+1)))</f>
        <v/>
      </c>
      <c r="B6244" s="9" t="str">
        <f t="shared" si="603"/>
        <v/>
      </c>
      <c r="C6244" s="9" t="str">
        <f>IF(ISERROR(VLOOKUP(A6244,'entry data'!B:G,6,0)),"",VLOOKUP(A6244,'entry data'!B:G,6,0))</f>
        <v/>
      </c>
      <c r="D6244" s="9" t="str">
        <f>IF(ISERROR(VLOOKUP(A6244,'entry data'!B:C,2,0)),"",VLOOKUP(A6244,'entry data'!B:C,2,0))</f>
        <v/>
      </c>
      <c r="E6244" s="9" t="str">
        <f>IF(ISERROR(VLOOKUP(A6244,'entry data'!B:E,4,0)),"",VLOOKUP(A6244,'entry data'!B:E,4,0))</f>
        <v/>
      </c>
      <c r="F6244" s="11" t="str">
        <f>IF(A6244="","",IF(ISERROR(VLOOKUP(A6244,'entry data'!B:F,5,0)),"",VLOOKUP(A6244,'entry data'!B:F,5,0)))</f>
        <v/>
      </c>
      <c r="G6244" s="12" t="str">
        <f>IF(A6244="","",IF(ISERROR(VLOOKUP(A6244,'entry data'!B:I,8,0)),"",VLOOKUP(A6244,'entry data'!B:I,7,0)))</f>
        <v/>
      </c>
      <c r="H6244" s="13" t="str">
        <f>IF(A6244="","",IF(B6244=1,VLOOKUP(A6244,'entry data'!B:D,3,0),I6243))</f>
        <v/>
      </c>
      <c r="I6244" s="14" t="str">
        <f>IF(A6244="","",IF(E6244="weekly",7,IF(E6244="fortnightly",14,IF(E6244="monthly",DATE(IF(MONTH(H6244)=12,YEAR(H6244)+1,YEAR(H6244)),VLOOKUP(MONTH(H6244),index!$D$2:$G$13,2,0),DAY(H6244)),
IF(E6244="quarterly",DATE(IF(MONTH(H6244)&gt;=10,YEAR(H6244)+1,YEAR(H6244)),VLOOKUP(MONTH(H6244),index!$D$2:$G$13,3,0),DAY(H6244)),
IF(E6244="halfyearly",DATE(IF(MONTH(H6244)&gt;=7,YEAR(H6244)+1,YEAR(H6244)),VLOOKUP(MONTH(H6244),index!$D$2:$G$13,4,0),DAY(H6244)),
DATE(YEAR(H6244)+1,MONTH(H6244),DAY(H6244)))))-H6244))+H6244)</f>
        <v/>
      </c>
      <c r="J6244" s="9" t="str">
        <f t="shared" si="604"/>
        <v/>
      </c>
      <c r="K6244" s="11" t="str">
        <f t="shared" si="605"/>
        <v/>
      </c>
      <c r="L6244" s="11" t="str">
        <f t="shared" si="606"/>
        <v/>
      </c>
      <c r="M6244" s="11" t="str">
        <f>IF(A6244="","",VLOOKUP(E6244,index!$A$1:$B$6,2,0)*K6244*G6244)</f>
        <v/>
      </c>
      <c r="N6244" s="11" t="str">
        <f>IF(A6244="","",-PMT(G6244*VLOOKUP(E6244,index!$A$1:$B$6,2,0),C6244,F6244,0,0))</f>
        <v/>
      </c>
      <c r="O6244" s="11" t="str">
        <f t="shared" si="607"/>
        <v/>
      </c>
      <c r="P6244" s="11" t="str">
        <f t="shared" si="602"/>
        <v/>
      </c>
    </row>
    <row r="6245" spans="1:16" x14ac:dyDescent="0.25">
      <c r="A6245" s="9" t="str">
        <f>IF(A6244="","",IF(B6244&lt;C6244,A6244,IF(A6244=MAX('entry data'!$B$8:$B$507),"",A6244+1)))</f>
        <v/>
      </c>
      <c r="B6245" s="9" t="str">
        <f t="shared" si="603"/>
        <v/>
      </c>
      <c r="C6245" s="9" t="str">
        <f>IF(ISERROR(VLOOKUP(A6245,'entry data'!B:G,6,0)),"",VLOOKUP(A6245,'entry data'!B:G,6,0))</f>
        <v/>
      </c>
      <c r="D6245" s="9" t="str">
        <f>IF(ISERROR(VLOOKUP(A6245,'entry data'!B:C,2,0)),"",VLOOKUP(A6245,'entry data'!B:C,2,0))</f>
        <v/>
      </c>
      <c r="E6245" s="9" t="str">
        <f>IF(ISERROR(VLOOKUP(A6245,'entry data'!B:E,4,0)),"",VLOOKUP(A6245,'entry data'!B:E,4,0))</f>
        <v/>
      </c>
      <c r="F6245" s="11" t="str">
        <f>IF(A6245="","",IF(ISERROR(VLOOKUP(A6245,'entry data'!B:F,5,0)),"",VLOOKUP(A6245,'entry data'!B:F,5,0)))</f>
        <v/>
      </c>
      <c r="G6245" s="12" t="str">
        <f>IF(A6245="","",IF(ISERROR(VLOOKUP(A6245,'entry data'!B:I,8,0)),"",VLOOKUP(A6245,'entry data'!B:I,7,0)))</f>
        <v/>
      </c>
      <c r="H6245" s="13" t="str">
        <f>IF(A6245="","",IF(B6245=1,VLOOKUP(A6245,'entry data'!B:D,3,0),I6244))</f>
        <v/>
      </c>
      <c r="I6245" s="14" t="str">
        <f>IF(A6245="","",IF(E6245="weekly",7,IF(E6245="fortnightly",14,IF(E6245="monthly",DATE(IF(MONTH(H6245)=12,YEAR(H6245)+1,YEAR(H6245)),VLOOKUP(MONTH(H6245),index!$D$2:$G$13,2,0),DAY(H6245)),
IF(E6245="quarterly",DATE(IF(MONTH(H6245)&gt;=10,YEAR(H6245)+1,YEAR(H6245)),VLOOKUP(MONTH(H6245),index!$D$2:$G$13,3,0),DAY(H6245)),
IF(E6245="halfyearly",DATE(IF(MONTH(H6245)&gt;=7,YEAR(H6245)+1,YEAR(H6245)),VLOOKUP(MONTH(H6245),index!$D$2:$G$13,4,0),DAY(H6245)),
DATE(YEAR(H6245)+1,MONTH(H6245),DAY(H6245)))))-H6245))+H6245)</f>
        <v/>
      </c>
      <c r="J6245" s="9" t="str">
        <f t="shared" si="604"/>
        <v/>
      </c>
      <c r="K6245" s="11" t="str">
        <f t="shared" si="605"/>
        <v/>
      </c>
      <c r="L6245" s="11" t="str">
        <f t="shared" si="606"/>
        <v/>
      </c>
      <c r="M6245" s="11" t="str">
        <f>IF(A6245="","",VLOOKUP(E6245,index!$A$1:$B$6,2,0)*K6245*G6245)</f>
        <v/>
      </c>
      <c r="N6245" s="11" t="str">
        <f>IF(A6245="","",-PMT(G6245*VLOOKUP(E6245,index!$A$1:$B$6,2,0),C6245,F6245,0,0))</f>
        <v/>
      </c>
      <c r="O6245" s="11" t="str">
        <f t="shared" si="607"/>
        <v/>
      </c>
      <c r="P6245" s="11" t="str">
        <f t="shared" si="602"/>
        <v/>
      </c>
    </row>
    <row r="6246" spans="1:16" x14ac:dyDescent="0.25">
      <c r="A6246" s="9" t="str">
        <f>IF(A6245="","",IF(B6245&lt;C6245,A6245,IF(A6245=MAX('entry data'!$B$8:$B$507),"",A6245+1)))</f>
        <v/>
      </c>
      <c r="B6246" s="9" t="str">
        <f t="shared" si="603"/>
        <v/>
      </c>
      <c r="C6246" s="9" t="str">
        <f>IF(ISERROR(VLOOKUP(A6246,'entry data'!B:G,6,0)),"",VLOOKUP(A6246,'entry data'!B:G,6,0))</f>
        <v/>
      </c>
      <c r="D6246" s="9" t="str">
        <f>IF(ISERROR(VLOOKUP(A6246,'entry data'!B:C,2,0)),"",VLOOKUP(A6246,'entry data'!B:C,2,0))</f>
        <v/>
      </c>
      <c r="E6246" s="9" t="str">
        <f>IF(ISERROR(VLOOKUP(A6246,'entry data'!B:E,4,0)),"",VLOOKUP(A6246,'entry data'!B:E,4,0))</f>
        <v/>
      </c>
      <c r="F6246" s="11" t="str">
        <f>IF(A6246="","",IF(ISERROR(VLOOKUP(A6246,'entry data'!B:F,5,0)),"",VLOOKUP(A6246,'entry data'!B:F,5,0)))</f>
        <v/>
      </c>
      <c r="G6246" s="12" t="str">
        <f>IF(A6246="","",IF(ISERROR(VLOOKUP(A6246,'entry data'!B:I,8,0)),"",VLOOKUP(A6246,'entry data'!B:I,7,0)))</f>
        <v/>
      </c>
      <c r="H6246" s="13" t="str">
        <f>IF(A6246="","",IF(B6246=1,VLOOKUP(A6246,'entry data'!B:D,3,0),I6245))</f>
        <v/>
      </c>
      <c r="I6246" s="14" t="str">
        <f>IF(A6246="","",IF(E6246="weekly",7,IF(E6246="fortnightly",14,IF(E6246="monthly",DATE(IF(MONTH(H6246)=12,YEAR(H6246)+1,YEAR(H6246)),VLOOKUP(MONTH(H6246),index!$D$2:$G$13,2,0),DAY(H6246)),
IF(E6246="quarterly",DATE(IF(MONTH(H6246)&gt;=10,YEAR(H6246)+1,YEAR(H6246)),VLOOKUP(MONTH(H6246),index!$D$2:$G$13,3,0),DAY(H6246)),
IF(E6246="halfyearly",DATE(IF(MONTH(H6246)&gt;=7,YEAR(H6246)+1,YEAR(H6246)),VLOOKUP(MONTH(H6246),index!$D$2:$G$13,4,0),DAY(H6246)),
DATE(YEAR(H6246)+1,MONTH(H6246),DAY(H6246)))))-H6246))+H6246)</f>
        <v/>
      </c>
      <c r="J6246" s="9" t="str">
        <f t="shared" si="604"/>
        <v/>
      </c>
      <c r="K6246" s="11" t="str">
        <f t="shared" si="605"/>
        <v/>
      </c>
      <c r="L6246" s="11" t="str">
        <f t="shared" si="606"/>
        <v/>
      </c>
      <c r="M6246" s="11" t="str">
        <f>IF(A6246="","",VLOOKUP(E6246,index!$A$1:$B$6,2,0)*K6246*G6246)</f>
        <v/>
      </c>
      <c r="N6246" s="11" t="str">
        <f>IF(A6246="","",-PMT(G6246*VLOOKUP(E6246,index!$A$1:$B$6,2,0),C6246,F6246,0,0))</f>
        <v/>
      </c>
      <c r="O6246" s="11" t="str">
        <f t="shared" si="607"/>
        <v/>
      </c>
      <c r="P6246" s="11" t="str">
        <f t="shared" si="602"/>
        <v/>
      </c>
    </row>
    <row r="6247" spans="1:16" x14ac:dyDescent="0.25">
      <c r="A6247" s="9" t="str">
        <f>IF(A6246="","",IF(B6246&lt;C6246,A6246,IF(A6246=MAX('entry data'!$B$8:$B$507),"",A6246+1)))</f>
        <v/>
      </c>
      <c r="B6247" s="9" t="str">
        <f t="shared" si="603"/>
        <v/>
      </c>
      <c r="C6247" s="9" t="str">
        <f>IF(ISERROR(VLOOKUP(A6247,'entry data'!B:G,6,0)),"",VLOOKUP(A6247,'entry data'!B:G,6,0))</f>
        <v/>
      </c>
      <c r="D6247" s="9" t="str">
        <f>IF(ISERROR(VLOOKUP(A6247,'entry data'!B:C,2,0)),"",VLOOKUP(A6247,'entry data'!B:C,2,0))</f>
        <v/>
      </c>
      <c r="E6247" s="9" t="str">
        <f>IF(ISERROR(VLOOKUP(A6247,'entry data'!B:E,4,0)),"",VLOOKUP(A6247,'entry data'!B:E,4,0))</f>
        <v/>
      </c>
      <c r="F6247" s="11" t="str">
        <f>IF(A6247="","",IF(ISERROR(VLOOKUP(A6247,'entry data'!B:F,5,0)),"",VLOOKUP(A6247,'entry data'!B:F,5,0)))</f>
        <v/>
      </c>
      <c r="G6247" s="12" t="str">
        <f>IF(A6247="","",IF(ISERROR(VLOOKUP(A6247,'entry data'!B:I,8,0)),"",VLOOKUP(A6247,'entry data'!B:I,7,0)))</f>
        <v/>
      </c>
      <c r="H6247" s="13" t="str">
        <f>IF(A6247="","",IF(B6247=1,VLOOKUP(A6247,'entry data'!B:D,3,0),I6246))</f>
        <v/>
      </c>
      <c r="I6247" s="14" t="str">
        <f>IF(A6247="","",IF(E6247="weekly",7,IF(E6247="fortnightly",14,IF(E6247="monthly",DATE(IF(MONTH(H6247)=12,YEAR(H6247)+1,YEAR(H6247)),VLOOKUP(MONTH(H6247),index!$D$2:$G$13,2,0),DAY(H6247)),
IF(E6247="quarterly",DATE(IF(MONTH(H6247)&gt;=10,YEAR(H6247)+1,YEAR(H6247)),VLOOKUP(MONTH(H6247),index!$D$2:$G$13,3,0),DAY(H6247)),
IF(E6247="halfyearly",DATE(IF(MONTH(H6247)&gt;=7,YEAR(H6247)+1,YEAR(H6247)),VLOOKUP(MONTH(H6247),index!$D$2:$G$13,4,0),DAY(H6247)),
DATE(YEAR(H6247)+1,MONTH(H6247),DAY(H6247)))))-H6247))+H6247)</f>
        <v/>
      </c>
      <c r="J6247" s="9" t="str">
        <f t="shared" si="604"/>
        <v/>
      </c>
      <c r="K6247" s="11" t="str">
        <f t="shared" si="605"/>
        <v/>
      </c>
      <c r="L6247" s="11" t="str">
        <f t="shared" si="606"/>
        <v/>
      </c>
      <c r="M6247" s="11" t="str">
        <f>IF(A6247="","",VLOOKUP(E6247,index!$A$1:$B$6,2,0)*K6247*G6247)</f>
        <v/>
      </c>
      <c r="N6247" s="11" t="str">
        <f>IF(A6247="","",-PMT(G6247*VLOOKUP(E6247,index!$A$1:$B$6,2,0),C6247,F6247,0,0))</f>
        <v/>
      </c>
      <c r="O6247" s="11" t="str">
        <f t="shared" si="607"/>
        <v/>
      </c>
      <c r="P6247" s="11" t="str">
        <f t="shared" si="602"/>
        <v/>
      </c>
    </row>
    <row r="6248" spans="1:16" x14ac:dyDescent="0.25">
      <c r="A6248" s="9" t="str">
        <f>IF(A6247="","",IF(B6247&lt;C6247,A6247,IF(A6247=MAX('entry data'!$B$8:$B$507),"",A6247+1)))</f>
        <v/>
      </c>
      <c r="B6248" s="9" t="str">
        <f t="shared" si="603"/>
        <v/>
      </c>
      <c r="C6248" s="9" t="str">
        <f>IF(ISERROR(VLOOKUP(A6248,'entry data'!B:G,6,0)),"",VLOOKUP(A6248,'entry data'!B:G,6,0))</f>
        <v/>
      </c>
      <c r="D6248" s="9" t="str">
        <f>IF(ISERROR(VLOOKUP(A6248,'entry data'!B:C,2,0)),"",VLOOKUP(A6248,'entry data'!B:C,2,0))</f>
        <v/>
      </c>
      <c r="E6248" s="9" t="str">
        <f>IF(ISERROR(VLOOKUP(A6248,'entry data'!B:E,4,0)),"",VLOOKUP(A6248,'entry data'!B:E,4,0))</f>
        <v/>
      </c>
      <c r="F6248" s="11" t="str">
        <f>IF(A6248="","",IF(ISERROR(VLOOKUP(A6248,'entry data'!B:F,5,0)),"",VLOOKUP(A6248,'entry data'!B:F,5,0)))</f>
        <v/>
      </c>
      <c r="G6248" s="12" t="str">
        <f>IF(A6248="","",IF(ISERROR(VLOOKUP(A6248,'entry data'!B:I,8,0)),"",VLOOKUP(A6248,'entry data'!B:I,7,0)))</f>
        <v/>
      </c>
      <c r="H6248" s="13" t="str">
        <f>IF(A6248="","",IF(B6248=1,VLOOKUP(A6248,'entry data'!B:D,3,0),I6247))</f>
        <v/>
      </c>
      <c r="I6248" s="14" t="str">
        <f>IF(A6248="","",IF(E6248="weekly",7,IF(E6248="fortnightly",14,IF(E6248="monthly",DATE(IF(MONTH(H6248)=12,YEAR(H6248)+1,YEAR(H6248)),VLOOKUP(MONTH(H6248),index!$D$2:$G$13,2,0),DAY(H6248)),
IF(E6248="quarterly",DATE(IF(MONTH(H6248)&gt;=10,YEAR(H6248)+1,YEAR(H6248)),VLOOKUP(MONTH(H6248),index!$D$2:$G$13,3,0),DAY(H6248)),
IF(E6248="halfyearly",DATE(IF(MONTH(H6248)&gt;=7,YEAR(H6248)+1,YEAR(H6248)),VLOOKUP(MONTH(H6248),index!$D$2:$G$13,4,0),DAY(H6248)),
DATE(YEAR(H6248)+1,MONTH(H6248),DAY(H6248)))))-H6248))+H6248)</f>
        <v/>
      </c>
      <c r="J6248" s="9" t="str">
        <f t="shared" si="604"/>
        <v/>
      </c>
      <c r="K6248" s="11" t="str">
        <f t="shared" si="605"/>
        <v/>
      </c>
      <c r="L6248" s="11" t="str">
        <f t="shared" si="606"/>
        <v/>
      </c>
      <c r="M6248" s="11" t="str">
        <f>IF(A6248="","",VLOOKUP(E6248,index!$A$1:$B$6,2,0)*K6248*G6248)</f>
        <v/>
      </c>
      <c r="N6248" s="11" t="str">
        <f>IF(A6248="","",-PMT(G6248*VLOOKUP(E6248,index!$A$1:$B$6,2,0),C6248,F6248,0,0))</f>
        <v/>
      </c>
      <c r="O6248" s="11" t="str">
        <f t="shared" si="607"/>
        <v/>
      </c>
      <c r="P6248" s="11" t="str">
        <f t="shared" si="602"/>
        <v/>
      </c>
    </row>
    <row r="6249" spans="1:16" x14ac:dyDescent="0.25">
      <c r="A6249" s="9" t="str">
        <f>IF(A6248="","",IF(B6248&lt;C6248,A6248,IF(A6248=MAX('entry data'!$B$8:$B$507),"",A6248+1)))</f>
        <v/>
      </c>
      <c r="B6249" s="9" t="str">
        <f t="shared" si="603"/>
        <v/>
      </c>
      <c r="C6249" s="9" t="str">
        <f>IF(ISERROR(VLOOKUP(A6249,'entry data'!B:G,6,0)),"",VLOOKUP(A6249,'entry data'!B:G,6,0))</f>
        <v/>
      </c>
      <c r="D6249" s="9" t="str">
        <f>IF(ISERROR(VLOOKUP(A6249,'entry data'!B:C,2,0)),"",VLOOKUP(A6249,'entry data'!B:C,2,0))</f>
        <v/>
      </c>
      <c r="E6249" s="9" t="str">
        <f>IF(ISERROR(VLOOKUP(A6249,'entry data'!B:E,4,0)),"",VLOOKUP(A6249,'entry data'!B:E,4,0))</f>
        <v/>
      </c>
      <c r="F6249" s="11" t="str">
        <f>IF(A6249="","",IF(ISERROR(VLOOKUP(A6249,'entry data'!B:F,5,0)),"",VLOOKUP(A6249,'entry data'!B:F,5,0)))</f>
        <v/>
      </c>
      <c r="G6249" s="12" t="str">
        <f>IF(A6249="","",IF(ISERROR(VLOOKUP(A6249,'entry data'!B:I,8,0)),"",VLOOKUP(A6249,'entry data'!B:I,7,0)))</f>
        <v/>
      </c>
      <c r="H6249" s="13" t="str">
        <f>IF(A6249="","",IF(B6249=1,VLOOKUP(A6249,'entry data'!B:D,3,0),I6248))</f>
        <v/>
      </c>
      <c r="I6249" s="14" t="str">
        <f>IF(A6249="","",IF(E6249="weekly",7,IF(E6249="fortnightly",14,IF(E6249="monthly",DATE(IF(MONTH(H6249)=12,YEAR(H6249)+1,YEAR(H6249)),VLOOKUP(MONTH(H6249),index!$D$2:$G$13,2,0),DAY(H6249)),
IF(E6249="quarterly",DATE(IF(MONTH(H6249)&gt;=10,YEAR(H6249)+1,YEAR(H6249)),VLOOKUP(MONTH(H6249),index!$D$2:$G$13,3,0),DAY(H6249)),
IF(E6249="halfyearly",DATE(IF(MONTH(H6249)&gt;=7,YEAR(H6249)+1,YEAR(H6249)),VLOOKUP(MONTH(H6249),index!$D$2:$G$13,4,0),DAY(H6249)),
DATE(YEAR(H6249)+1,MONTH(H6249),DAY(H6249)))))-H6249))+H6249)</f>
        <v/>
      </c>
      <c r="J6249" s="9" t="str">
        <f t="shared" si="604"/>
        <v/>
      </c>
      <c r="K6249" s="11" t="str">
        <f t="shared" si="605"/>
        <v/>
      </c>
      <c r="L6249" s="11" t="str">
        <f t="shared" si="606"/>
        <v/>
      </c>
      <c r="M6249" s="11" t="str">
        <f>IF(A6249="","",VLOOKUP(E6249,index!$A$1:$B$6,2,0)*K6249*G6249)</f>
        <v/>
      </c>
      <c r="N6249" s="11" t="str">
        <f>IF(A6249="","",-PMT(G6249*VLOOKUP(E6249,index!$A$1:$B$6,2,0),C6249,F6249,0,0))</f>
        <v/>
      </c>
      <c r="O6249" s="11" t="str">
        <f t="shared" si="607"/>
        <v/>
      </c>
      <c r="P6249" s="11" t="str">
        <f t="shared" si="602"/>
        <v/>
      </c>
    </row>
    <row r="6250" spans="1:16" x14ac:dyDescent="0.25">
      <c r="A6250" s="9" t="str">
        <f>IF(A6249="","",IF(B6249&lt;C6249,A6249,IF(A6249=MAX('entry data'!$B$8:$B$507),"",A6249+1)))</f>
        <v/>
      </c>
      <c r="B6250" s="9" t="str">
        <f t="shared" si="603"/>
        <v/>
      </c>
      <c r="C6250" s="9" t="str">
        <f>IF(ISERROR(VLOOKUP(A6250,'entry data'!B:G,6,0)),"",VLOOKUP(A6250,'entry data'!B:G,6,0))</f>
        <v/>
      </c>
      <c r="D6250" s="9" t="str">
        <f>IF(ISERROR(VLOOKUP(A6250,'entry data'!B:C,2,0)),"",VLOOKUP(A6250,'entry data'!B:C,2,0))</f>
        <v/>
      </c>
      <c r="E6250" s="9" t="str">
        <f>IF(ISERROR(VLOOKUP(A6250,'entry data'!B:E,4,0)),"",VLOOKUP(A6250,'entry data'!B:E,4,0))</f>
        <v/>
      </c>
      <c r="F6250" s="11" t="str">
        <f>IF(A6250="","",IF(ISERROR(VLOOKUP(A6250,'entry data'!B:F,5,0)),"",VLOOKUP(A6250,'entry data'!B:F,5,0)))</f>
        <v/>
      </c>
      <c r="G6250" s="12" t="str">
        <f>IF(A6250="","",IF(ISERROR(VLOOKUP(A6250,'entry data'!B:I,8,0)),"",VLOOKUP(A6250,'entry data'!B:I,7,0)))</f>
        <v/>
      </c>
      <c r="H6250" s="13" t="str">
        <f>IF(A6250="","",IF(B6250=1,VLOOKUP(A6250,'entry data'!B:D,3,0),I6249))</f>
        <v/>
      </c>
      <c r="I6250" s="14" t="str">
        <f>IF(A6250="","",IF(E6250="weekly",7,IF(E6250="fortnightly",14,IF(E6250="monthly",DATE(IF(MONTH(H6250)=12,YEAR(H6250)+1,YEAR(H6250)),VLOOKUP(MONTH(H6250),index!$D$2:$G$13,2,0),DAY(H6250)),
IF(E6250="quarterly",DATE(IF(MONTH(H6250)&gt;=10,YEAR(H6250)+1,YEAR(H6250)),VLOOKUP(MONTH(H6250),index!$D$2:$G$13,3,0),DAY(H6250)),
IF(E6250="halfyearly",DATE(IF(MONTH(H6250)&gt;=7,YEAR(H6250)+1,YEAR(H6250)),VLOOKUP(MONTH(H6250),index!$D$2:$G$13,4,0),DAY(H6250)),
DATE(YEAR(H6250)+1,MONTH(H6250),DAY(H6250)))))-H6250))+H6250)</f>
        <v/>
      </c>
      <c r="J6250" s="9" t="str">
        <f t="shared" si="604"/>
        <v/>
      </c>
      <c r="K6250" s="11" t="str">
        <f t="shared" si="605"/>
        <v/>
      </c>
      <c r="L6250" s="11" t="str">
        <f t="shared" si="606"/>
        <v/>
      </c>
      <c r="M6250" s="11" t="str">
        <f>IF(A6250="","",VLOOKUP(E6250,index!$A$1:$B$6,2,0)*K6250*G6250)</f>
        <v/>
      </c>
      <c r="N6250" s="11" t="str">
        <f>IF(A6250="","",-PMT(G6250*VLOOKUP(E6250,index!$A$1:$B$6,2,0),C6250,F6250,0,0))</f>
        <v/>
      </c>
      <c r="O6250" s="11" t="str">
        <f t="shared" si="607"/>
        <v/>
      </c>
      <c r="P6250" s="11" t="str">
        <f t="shared" si="602"/>
        <v/>
      </c>
    </row>
    <row r="6251" spans="1:16" x14ac:dyDescent="0.25">
      <c r="A6251" s="9" t="str">
        <f>IF(A6250="","",IF(B6250&lt;C6250,A6250,IF(A6250=MAX('entry data'!$B$8:$B$507),"",A6250+1)))</f>
        <v/>
      </c>
      <c r="B6251" s="9" t="str">
        <f t="shared" si="603"/>
        <v/>
      </c>
      <c r="C6251" s="9" t="str">
        <f>IF(ISERROR(VLOOKUP(A6251,'entry data'!B:G,6,0)),"",VLOOKUP(A6251,'entry data'!B:G,6,0))</f>
        <v/>
      </c>
      <c r="D6251" s="9" t="str">
        <f>IF(ISERROR(VLOOKUP(A6251,'entry data'!B:C,2,0)),"",VLOOKUP(A6251,'entry data'!B:C,2,0))</f>
        <v/>
      </c>
      <c r="E6251" s="9" t="str">
        <f>IF(ISERROR(VLOOKUP(A6251,'entry data'!B:E,4,0)),"",VLOOKUP(A6251,'entry data'!B:E,4,0))</f>
        <v/>
      </c>
      <c r="F6251" s="11" t="str">
        <f>IF(A6251="","",IF(ISERROR(VLOOKUP(A6251,'entry data'!B:F,5,0)),"",VLOOKUP(A6251,'entry data'!B:F,5,0)))</f>
        <v/>
      </c>
      <c r="G6251" s="12" t="str">
        <f>IF(A6251="","",IF(ISERROR(VLOOKUP(A6251,'entry data'!B:I,8,0)),"",VLOOKUP(A6251,'entry data'!B:I,7,0)))</f>
        <v/>
      </c>
      <c r="H6251" s="13" t="str">
        <f>IF(A6251="","",IF(B6251=1,VLOOKUP(A6251,'entry data'!B:D,3,0),I6250))</f>
        <v/>
      </c>
      <c r="I6251" s="14" t="str">
        <f>IF(A6251="","",IF(E6251="weekly",7,IF(E6251="fortnightly",14,IF(E6251="monthly",DATE(IF(MONTH(H6251)=12,YEAR(H6251)+1,YEAR(H6251)),VLOOKUP(MONTH(H6251),index!$D$2:$G$13,2,0),DAY(H6251)),
IF(E6251="quarterly",DATE(IF(MONTH(H6251)&gt;=10,YEAR(H6251)+1,YEAR(H6251)),VLOOKUP(MONTH(H6251),index!$D$2:$G$13,3,0),DAY(H6251)),
IF(E6251="halfyearly",DATE(IF(MONTH(H6251)&gt;=7,YEAR(H6251)+1,YEAR(H6251)),VLOOKUP(MONTH(H6251),index!$D$2:$G$13,4,0),DAY(H6251)),
DATE(YEAR(H6251)+1,MONTH(H6251),DAY(H6251)))))-H6251))+H6251)</f>
        <v/>
      </c>
      <c r="J6251" s="9" t="str">
        <f t="shared" si="604"/>
        <v/>
      </c>
      <c r="K6251" s="11" t="str">
        <f t="shared" si="605"/>
        <v/>
      </c>
      <c r="L6251" s="11" t="str">
        <f t="shared" si="606"/>
        <v/>
      </c>
      <c r="M6251" s="11" t="str">
        <f>IF(A6251="","",VLOOKUP(E6251,index!$A$1:$B$6,2,0)*K6251*G6251)</f>
        <v/>
      </c>
      <c r="N6251" s="11" t="str">
        <f>IF(A6251="","",-PMT(G6251*VLOOKUP(E6251,index!$A$1:$B$6,2,0),C6251,F6251,0,0))</f>
        <v/>
      </c>
      <c r="O6251" s="11" t="str">
        <f t="shared" si="607"/>
        <v/>
      </c>
      <c r="P6251" s="11" t="str">
        <f t="shared" si="602"/>
        <v/>
      </c>
    </row>
    <row r="6252" spans="1:16" x14ac:dyDescent="0.25">
      <c r="A6252" s="9" t="str">
        <f>IF(A6251="","",IF(B6251&lt;C6251,A6251,IF(A6251=MAX('entry data'!$B$8:$B$507),"",A6251+1)))</f>
        <v/>
      </c>
      <c r="B6252" s="9" t="str">
        <f t="shared" si="603"/>
        <v/>
      </c>
      <c r="C6252" s="9" t="str">
        <f>IF(ISERROR(VLOOKUP(A6252,'entry data'!B:G,6,0)),"",VLOOKUP(A6252,'entry data'!B:G,6,0))</f>
        <v/>
      </c>
      <c r="D6252" s="9" t="str">
        <f>IF(ISERROR(VLOOKUP(A6252,'entry data'!B:C,2,0)),"",VLOOKUP(A6252,'entry data'!B:C,2,0))</f>
        <v/>
      </c>
      <c r="E6252" s="9" t="str">
        <f>IF(ISERROR(VLOOKUP(A6252,'entry data'!B:E,4,0)),"",VLOOKUP(A6252,'entry data'!B:E,4,0))</f>
        <v/>
      </c>
      <c r="F6252" s="11" t="str">
        <f>IF(A6252="","",IF(ISERROR(VLOOKUP(A6252,'entry data'!B:F,5,0)),"",VLOOKUP(A6252,'entry data'!B:F,5,0)))</f>
        <v/>
      </c>
      <c r="G6252" s="12" t="str">
        <f>IF(A6252="","",IF(ISERROR(VLOOKUP(A6252,'entry data'!B:I,8,0)),"",VLOOKUP(A6252,'entry data'!B:I,7,0)))</f>
        <v/>
      </c>
      <c r="H6252" s="13" t="str">
        <f>IF(A6252="","",IF(B6252=1,VLOOKUP(A6252,'entry data'!B:D,3,0),I6251))</f>
        <v/>
      </c>
      <c r="I6252" s="14" t="str">
        <f>IF(A6252="","",IF(E6252="weekly",7,IF(E6252="fortnightly",14,IF(E6252="monthly",DATE(IF(MONTH(H6252)=12,YEAR(H6252)+1,YEAR(H6252)),VLOOKUP(MONTH(H6252),index!$D$2:$G$13,2,0),DAY(H6252)),
IF(E6252="quarterly",DATE(IF(MONTH(H6252)&gt;=10,YEAR(H6252)+1,YEAR(H6252)),VLOOKUP(MONTH(H6252),index!$D$2:$G$13,3,0),DAY(H6252)),
IF(E6252="halfyearly",DATE(IF(MONTH(H6252)&gt;=7,YEAR(H6252)+1,YEAR(H6252)),VLOOKUP(MONTH(H6252),index!$D$2:$G$13,4,0),DAY(H6252)),
DATE(YEAR(H6252)+1,MONTH(H6252),DAY(H6252)))))-H6252))+H6252)</f>
        <v/>
      </c>
      <c r="J6252" s="9" t="str">
        <f t="shared" si="604"/>
        <v/>
      </c>
      <c r="K6252" s="11" t="str">
        <f t="shared" si="605"/>
        <v/>
      </c>
      <c r="L6252" s="11" t="str">
        <f t="shared" si="606"/>
        <v/>
      </c>
      <c r="M6252" s="11" t="str">
        <f>IF(A6252="","",VLOOKUP(E6252,index!$A$1:$B$6,2,0)*K6252*G6252)</f>
        <v/>
      </c>
      <c r="N6252" s="11" t="str">
        <f>IF(A6252="","",-PMT(G6252*VLOOKUP(E6252,index!$A$1:$B$6,2,0),C6252,F6252,0,0))</f>
        <v/>
      </c>
      <c r="O6252" s="11" t="str">
        <f t="shared" si="607"/>
        <v/>
      </c>
      <c r="P6252" s="11" t="str">
        <f t="shared" si="602"/>
        <v/>
      </c>
    </row>
    <row r="6253" spans="1:16" x14ac:dyDescent="0.25">
      <c r="A6253" s="9" t="str">
        <f>IF(A6252="","",IF(B6252&lt;C6252,A6252,IF(A6252=MAX('entry data'!$B$8:$B$507),"",A6252+1)))</f>
        <v/>
      </c>
      <c r="B6253" s="9" t="str">
        <f t="shared" si="603"/>
        <v/>
      </c>
      <c r="C6253" s="9" t="str">
        <f>IF(ISERROR(VLOOKUP(A6253,'entry data'!B:G,6,0)),"",VLOOKUP(A6253,'entry data'!B:G,6,0))</f>
        <v/>
      </c>
      <c r="D6253" s="9" t="str">
        <f>IF(ISERROR(VLOOKUP(A6253,'entry data'!B:C,2,0)),"",VLOOKUP(A6253,'entry data'!B:C,2,0))</f>
        <v/>
      </c>
      <c r="E6253" s="9" t="str">
        <f>IF(ISERROR(VLOOKUP(A6253,'entry data'!B:E,4,0)),"",VLOOKUP(A6253,'entry data'!B:E,4,0))</f>
        <v/>
      </c>
      <c r="F6253" s="11" t="str">
        <f>IF(A6253="","",IF(ISERROR(VLOOKUP(A6253,'entry data'!B:F,5,0)),"",VLOOKUP(A6253,'entry data'!B:F,5,0)))</f>
        <v/>
      </c>
      <c r="G6253" s="12" t="str">
        <f>IF(A6253="","",IF(ISERROR(VLOOKUP(A6253,'entry data'!B:I,8,0)),"",VLOOKUP(A6253,'entry data'!B:I,7,0)))</f>
        <v/>
      </c>
      <c r="H6253" s="13" t="str">
        <f>IF(A6253="","",IF(B6253=1,VLOOKUP(A6253,'entry data'!B:D,3,0),I6252))</f>
        <v/>
      </c>
      <c r="I6253" s="14" t="str">
        <f>IF(A6253="","",IF(E6253="weekly",7,IF(E6253="fortnightly",14,IF(E6253="monthly",DATE(IF(MONTH(H6253)=12,YEAR(H6253)+1,YEAR(H6253)),VLOOKUP(MONTH(H6253),index!$D$2:$G$13,2,0),DAY(H6253)),
IF(E6253="quarterly",DATE(IF(MONTH(H6253)&gt;=10,YEAR(H6253)+1,YEAR(H6253)),VLOOKUP(MONTH(H6253),index!$D$2:$G$13,3,0),DAY(H6253)),
IF(E6253="halfyearly",DATE(IF(MONTH(H6253)&gt;=7,YEAR(H6253)+1,YEAR(H6253)),VLOOKUP(MONTH(H6253),index!$D$2:$G$13,4,0),DAY(H6253)),
DATE(YEAR(H6253)+1,MONTH(H6253),DAY(H6253)))))-H6253))+H6253)</f>
        <v/>
      </c>
      <c r="J6253" s="9" t="str">
        <f t="shared" si="604"/>
        <v/>
      </c>
      <c r="K6253" s="11" t="str">
        <f t="shared" si="605"/>
        <v/>
      </c>
      <c r="L6253" s="11" t="str">
        <f t="shared" si="606"/>
        <v/>
      </c>
      <c r="M6253" s="11" t="str">
        <f>IF(A6253="","",VLOOKUP(E6253,index!$A$1:$B$6,2,0)*K6253*G6253)</f>
        <v/>
      </c>
      <c r="N6253" s="11" t="str">
        <f>IF(A6253="","",-PMT(G6253*VLOOKUP(E6253,index!$A$1:$B$6,2,0),C6253,F6253,0,0))</f>
        <v/>
      </c>
      <c r="O6253" s="11" t="str">
        <f t="shared" si="607"/>
        <v/>
      </c>
      <c r="P6253" s="11" t="str">
        <f t="shared" si="602"/>
        <v/>
      </c>
    </row>
    <row r="6254" spans="1:16" x14ac:dyDescent="0.25">
      <c r="A6254" s="9" t="str">
        <f>IF(A6253="","",IF(B6253&lt;C6253,A6253,IF(A6253=MAX('entry data'!$B$8:$B$507),"",A6253+1)))</f>
        <v/>
      </c>
      <c r="B6254" s="9" t="str">
        <f t="shared" si="603"/>
        <v/>
      </c>
      <c r="C6254" s="9" t="str">
        <f>IF(ISERROR(VLOOKUP(A6254,'entry data'!B:G,6,0)),"",VLOOKUP(A6254,'entry data'!B:G,6,0))</f>
        <v/>
      </c>
      <c r="D6254" s="9" t="str">
        <f>IF(ISERROR(VLOOKUP(A6254,'entry data'!B:C,2,0)),"",VLOOKUP(A6254,'entry data'!B:C,2,0))</f>
        <v/>
      </c>
      <c r="E6254" s="9" t="str">
        <f>IF(ISERROR(VLOOKUP(A6254,'entry data'!B:E,4,0)),"",VLOOKUP(A6254,'entry data'!B:E,4,0))</f>
        <v/>
      </c>
      <c r="F6254" s="11" t="str">
        <f>IF(A6254="","",IF(ISERROR(VLOOKUP(A6254,'entry data'!B:F,5,0)),"",VLOOKUP(A6254,'entry data'!B:F,5,0)))</f>
        <v/>
      </c>
      <c r="G6254" s="12" t="str">
        <f>IF(A6254="","",IF(ISERROR(VLOOKUP(A6254,'entry data'!B:I,8,0)),"",VLOOKUP(A6254,'entry data'!B:I,7,0)))</f>
        <v/>
      </c>
      <c r="H6254" s="13" t="str">
        <f>IF(A6254="","",IF(B6254=1,VLOOKUP(A6254,'entry data'!B:D,3,0),I6253))</f>
        <v/>
      </c>
      <c r="I6254" s="14" t="str">
        <f>IF(A6254="","",IF(E6254="weekly",7,IF(E6254="fortnightly",14,IF(E6254="monthly",DATE(IF(MONTH(H6254)=12,YEAR(H6254)+1,YEAR(H6254)),VLOOKUP(MONTH(H6254),index!$D$2:$G$13,2,0),DAY(H6254)),
IF(E6254="quarterly",DATE(IF(MONTH(H6254)&gt;=10,YEAR(H6254)+1,YEAR(H6254)),VLOOKUP(MONTH(H6254),index!$D$2:$G$13,3,0),DAY(H6254)),
IF(E6254="halfyearly",DATE(IF(MONTH(H6254)&gt;=7,YEAR(H6254)+1,YEAR(H6254)),VLOOKUP(MONTH(H6254),index!$D$2:$G$13,4,0),DAY(H6254)),
DATE(YEAR(H6254)+1,MONTH(H6254),DAY(H6254)))))-H6254))+H6254)</f>
        <v/>
      </c>
      <c r="J6254" s="9" t="str">
        <f t="shared" si="604"/>
        <v/>
      </c>
      <c r="K6254" s="11" t="str">
        <f t="shared" si="605"/>
        <v/>
      </c>
      <c r="L6254" s="11" t="str">
        <f t="shared" si="606"/>
        <v/>
      </c>
      <c r="M6254" s="11" t="str">
        <f>IF(A6254="","",VLOOKUP(E6254,index!$A$1:$B$6,2,0)*K6254*G6254)</f>
        <v/>
      </c>
      <c r="N6254" s="11" t="str">
        <f>IF(A6254="","",-PMT(G6254*VLOOKUP(E6254,index!$A$1:$B$6,2,0),C6254,F6254,0,0))</f>
        <v/>
      </c>
      <c r="O6254" s="11" t="str">
        <f t="shared" si="607"/>
        <v/>
      </c>
      <c r="P6254" s="11" t="str">
        <f t="shared" si="602"/>
        <v/>
      </c>
    </row>
    <row r="6255" spans="1:16" x14ac:dyDescent="0.25">
      <c r="A6255" s="9" t="str">
        <f>IF(A6254="","",IF(B6254&lt;C6254,A6254,IF(A6254=MAX('entry data'!$B$8:$B$507),"",A6254+1)))</f>
        <v/>
      </c>
      <c r="B6255" s="9" t="str">
        <f t="shared" si="603"/>
        <v/>
      </c>
      <c r="C6255" s="9" t="str">
        <f>IF(ISERROR(VLOOKUP(A6255,'entry data'!B:G,6,0)),"",VLOOKUP(A6255,'entry data'!B:G,6,0))</f>
        <v/>
      </c>
      <c r="D6255" s="9" t="str">
        <f>IF(ISERROR(VLOOKUP(A6255,'entry data'!B:C,2,0)),"",VLOOKUP(A6255,'entry data'!B:C,2,0))</f>
        <v/>
      </c>
      <c r="E6255" s="9" t="str">
        <f>IF(ISERROR(VLOOKUP(A6255,'entry data'!B:E,4,0)),"",VLOOKUP(A6255,'entry data'!B:E,4,0))</f>
        <v/>
      </c>
      <c r="F6255" s="11" t="str">
        <f>IF(A6255="","",IF(ISERROR(VLOOKUP(A6255,'entry data'!B:F,5,0)),"",VLOOKUP(A6255,'entry data'!B:F,5,0)))</f>
        <v/>
      </c>
      <c r="G6255" s="12" t="str">
        <f>IF(A6255="","",IF(ISERROR(VLOOKUP(A6255,'entry data'!B:I,8,0)),"",VLOOKUP(A6255,'entry data'!B:I,7,0)))</f>
        <v/>
      </c>
      <c r="H6255" s="13" t="str">
        <f>IF(A6255="","",IF(B6255=1,VLOOKUP(A6255,'entry data'!B:D,3,0),I6254))</f>
        <v/>
      </c>
      <c r="I6255" s="14" t="str">
        <f>IF(A6255="","",IF(E6255="weekly",7,IF(E6255="fortnightly",14,IF(E6255="monthly",DATE(IF(MONTH(H6255)=12,YEAR(H6255)+1,YEAR(H6255)),VLOOKUP(MONTH(H6255),index!$D$2:$G$13,2,0),DAY(H6255)),
IF(E6255="quarterly",DATE(IF(MONTH(H6255)&gt;=10,YEAR(H6255)+1,YEAR(H6255)),VLOOKUP(MONTH(H6255),index!$D$2:$G$13,3,0),DAY(H6255)),
IF(E6255="halfyearly",DATE(IF(MONTH(H6255)&gt;=7,YEAR(H6255)+1,YEAR(H6255)),VLOOKUP(MONTH(H6255),index!$D$2:$G$13,4,0),DAY(H6255)),
DATE(YEAR(H6255)+1,MONTH(H6255),DAY(H6255)))))-H6255))+H6255)</f>
        <v/>
      </c>
      <c r="J6255" s="9" t="str">
        <f t="shared" si="604"/>
        <v/>
      </c>
      <c r="K6255" s="11" t="str">
        <f t="shared" si="605"/>
        <v/>
      </c>
      <c r="L6255" s="11" t="str">
        <f t="shared" si="606"/>
        <v/>
      </c>
      <c r="M6255" s="11" t="str">
        <f>IF(A6255="","",VLOOKUP(E6255,index!$A$1:$B$6,2,0)*K6255*G6255)</f>
        <v/>
      </c>
      <c r="N6255" s="11" t="str">
        <f>IF(A6255="","",-PMT(G6255*VLOOKUP(E6255,index!$A$1:$B$6,2,0),C6255,F6255,0,0))</f>
        <v/>
      </c>
      <c r="O6255" s="11" t="str">
        <f t="shared" si="607"/>
        <v/>
      </c>
      <c r="P6255" s="11" t="str">
        <f t="shared" si="602"/>
        <v/>
      </c>
    </row>
    <row r="6256" spans="1:16" x14ac:dyDescent="0.25">
      <c r="A6256" s="9" t="str">
        <f>IF(A6255="","",IF(B6255&lt;C6255,A6255,IF(A6255=MAX('entry data'!$B$8:$B$507),"",A6255+1)))</f>
        <v/>
      </c>
      <c r="B6256" s="9" t="str">
        <f t="shared" si="603"/>
        <v/>
      </c>
      <c r="C6256" s="9" t="str">
        <f>IF(ISERROR(VLOOKUP(A6256,'entry data'!B:G,6,0)),"",VLOOKUP(A6256,'entry data'!B:G,6,0))</f>
        <v/>
      </c>
      <c r="D6256" s="9" t="str">
        <f>IF(ISERROR(VLOOKUP(A6256,'entry data'!B:C,2,0)),"",VLOOKUP(A6256,'entry data'!B:C,2,0))</f>
        <v/>
      </c>
      <c r="E6256" s="9" t="str">
        <f>IF(ISERROR(VLOOKUP(A6256,'entry data'!B:E,4,0)),"",VLOOKUP(A6256,'entry data'!B:E,4,0))</f>
        <v/>
      </c>
      <c r="F6256" s="11" t="str">
        <f>IF(A6256="","",IF(ISERROR(VLOOKUP(A6256,'entry data'!B:F,5,0)),"",VLOOKUP(A6256,'entry data'!B:F,5,0)))</f>
        <v/>
      </c>
      <c r="G6256" s="12" t="str">
        <f>IF(A6256="","",IF(ISERROR(VLOOKUP(A6256,'entry data'!B:I,8,0)),"",VLOOKUP(A6256,'entry data'!B:I,7,0)))</f>
        <v/>
      </c>
      <c r="H6256" s="13" t="str">
        <f>IF(A6256="","",IF(B6256=1,VLOOKUP(A6256,'entry data'!B:D,3,0),I6255))</f>
        <v/>
      </c>
      <c r="I6256" s="14" t="str">
        <f>IF(A6256="","",IF(E6256="weekly",7,IF(E6256="fortnightly",14,IF(E6256="monthly",DATE(IF(MONTH(H6256)=12,YEAR(H6256)+1,YEAR(H6256)),VLOOKUP(MONTH(H6256),index!$D$2:$G$13,2,0),DAY(H6256)),
IF(E6256="quarterly",DATE(IF(MONTH(H6256)&gt;=10,YEAR(H6256)+1,YEAR(H6256)),VLOOKUP(MONTH(H6256),index!$D$2:$G$13,3,0),DAY(H6256)),
IF(E6256="halfyearly",DATE(IF(MONTH(H6256)&gt;=7,YEAR(H6256)+1,YEAR(H6256)),VLOOKUP(MONTH(H6256),index!$D$2:$G$13,4,0),DAY(H6256)),
DATE(YEAR(H6256)+1,MONTH(H6256),DAY(H6256)))))-H6256))+H6256)</f>
        <v/>
      </c>
      <c r="J6256" s="9" t="str">
        <f t="shared" si="604"/>
        <v/>
      </c>
      <c r="K6256" s="11" t="str">
        <f t="shared" si="605"/>
        <v/>
      </c>
      <c r="L6256" s="11" t="str">
        <f t="shared" si="606"/>
        <v/>
      </c>
      <c r="M6256" s="11" t="str">
        <f>IF(A6256="","",VLOOKUP(E6256,index!$A$1:$B$6,2,0)*K6256*G6256)</f>
        <v/>
      </c>
      <c r="N6256" s="11" t="str">
        <f>IF(A6256="","",-PMT(G6256*VLOOKUP(E6256,index!$A$1:$B$6,2,0),C6256,F6256,0,0))</f>
        <v/>
      </c>
      <c r="O6256" s="11" t="str">
        <f t="shared" si="607"/>
        <v/>
      </c>
      <c r="P6256" s="11" t="str">
        <f t="shared" si="602"/>
        <v/>
      </c>
    </row>
    <row r="6257" spans="1:16" x14ac:dyDescent="0.25">
      <c r="A6257" s="9" t="str">
        <f>IF(A6256="","",IF(B6256&lt;C6256,A6256,IF(A6256=MAX('entry data'!$B$8:$B$507),"",A6256+1)))</f>
        <v/>
      </c>
      <c r="B6257" s="9" t="str">
        <f t="shared" si="603"/>
        <v/>
      </c>
      <c r="C6257" s="9" t="str">
        <f>IF(ISERROR(VLOOKUP(A6257,'entry data'!B:G,6,0)),"",VLOOKUP(A6257,'entry data'!B:G,6,0))</f>
        <v/>
      </c>
      <c r="D6257" s="9" t="str">
        <f>IF(ISERROR(VLOOKUP(A6257,'entry data'!B:C,2,0)),"",VLOOKUP(A6257,'entry data'!B:C,2,0))</f>
        <v/>
      </c>
      <c r="E6257" s="9" t="str">
        <f>IF(ISERROR(VLOOKUP(A6257,'entry data'!B:E,4,0)),"",VLOOKUP(A6257,'entry data'!B:E,4,0))</f>
        <v/>
      </c>
      <c r="F6257" s="11" t="str">
        <f>IF(A6257="","",IF(ISERROR(VLOOKUP(A6257,'entry data'!B:F,5,0)),"",VLOOKUP(A6257,'entry data'!B:F,5,0)))</f>
        <v/>
      </c>
      <c r="G6257" s="12" t="str">
        <f>IF(A6257="","",IF(ISERROR(VLOOKUP(A6257,'entry data'!B:I,8,0)),"",VLOOKUP(A6257,'entry data'!B:I,7,0)))</f>
        <v/>
      </c>
      <c r="H6257" s="13" t="str">
        <f>IF(A6257="","",IF(B6257=1,VLOOKUP(A6257,'entry data'!B:D,3,0),I6256))</f>
        <v/>
      </c>
      <c r="I6257" s="14" t="str">
        <f>IF(A6257="","",IF(E6257="weekly",7,IF(E6257="fortnightly",14,IF(E6257="monthly",DATE(IF(MONTH(H6257)=12,YEAR(H6257)+1,YEAR(H6257)),VLOOKUP(MONTH(H6257),index!$D$2:$G$13,2,0),DAY(H6257)),
IF(E6257="quarterly",DATE(IF(MONTH(H6257)&gt;=10,YEAR(H6257)+1,YEAR(H6257)),VLOOKUP(MONTH(H6257),index!$D$2:$G$13,3,0),DAY(H6257)),
IF(E6257="halfyearly",DATE(IF(MONTH(H6257)&gt;=7,YEAR(H6257)+1,YEAR(H6257)),VLOOKUP(MONTH(H6257),index!$D$2:$G$13,4,0),DAY(H6257)),
DATE(YEAR(H6257)+1,MONTH(H6257),DAY(H6257)))))-H6257))+H6257)</f>
        <v/>
      </c>
      <c r="J6257" s="9" t="str">
        <f t="shared" si="604"/>
        <v/>
      </c>
      <c r="K6257" s="11" t="str">
        <f t="shared" si="605"/>
        <v/>
      </c>
      <c r="L6257" s="11" t="str">
        <f t="shared" si="606"/>
        <v/>
      </c>
      <c r="M6257" s="11" t="str">
        <f>IF(A6257="","",VLOOKUP(E6257,index!$A$1:$B$6,2,0)*K6257*G6257)</f>
        <v/>
      </c>
      <c r="N6257" s="11" t="str">
        <f>IF(A6257="","",-PMT(G6257*VLOOKUP(E6257,index!$A$1:$B$6,2,0),C6257,F6257,0,0))</f>
        <v/>
      </c>
      <c r="O6257" s="11" t="str">
        <f t="shared" si="607"/>
        <v/>
      </c>
      <c r="P6257" s="11" t="str">
        <f t="shared" si="602"/>
        <v/>
      </c>
    </row>
    <row r="6258" spans="1:16" x14ac:dyDescent="0.25">
      <c r="A6258" s="9" t="str">
        <f>IF(A6257="","",IF(B6257&lt;C6257,A6257,IF(A6257=MAX('entry data'!$B$8:$B$507),"",A6257+1)))</f>
        <v/>
      </c>
      <c r="B6258" s="9" t="str">
        <f t="shared" si="603"/>
        <v/>
      </c>
      <c r="C6258" s="9" t="str">
        <f>IF(ISERROR(VLOOKUP(A6258,'entry data'!B:G,6,0)),"",VLOOKUP(A6258,'entry data'!B:G,6,0))</f>
        <v/>
      </c>
      <c r="D6258" s="9" t="str">
        <f>IF(ISERROR(VLOOKUP(A6258,'entry data'!B:C,2,0)),"",VLOOKUP(A6258,'entry data'!B:C,2,0))</f>
        <v/>
      </c>
      <c r="E6258" s="9" t="str">
        <f>IF(ISERROR(VLOOKUP(A6258,'entry data'!B:E,4,0)),"",VLOOKUP(A6258,'entry data'!B:E,4,0))</f>
        <v/>
      </c>
      <c r="F6258" s="11" t="str">
        <f>IF(A6258="","",IF(ISERROR(VLOOKUP(A6258,'entry data'!B:F,5,0)),"",VLOOKUP(A6258,'entry data'!B:F,5,0)))</f>
        <v/>
      </c>
      <c r="G6258" s="12" t="str">
        <f>IF(A6258="","",IF(ISERROR(VLOOKUP(A6258,'entry data'!B:I,8,0)),"",VLOOKUP(A6258,'entry data'!B:I,7,0)))</f>
        <v/>
      </c>
      <c r="H6258" s="13" t="str">
        <f>IF(A6258="","",IF(B6258=1,VLOOKUP(A6258,'entry data'!B:D,3,0),I6257))</f>
        <v/>
      </c>
      <c r="I6258" s="14" t="str">
        <f>IF(A6258="","",IF(E6258="weekly",7,IF(E6258="fortnightly",14,IF(E6258="monthly",DATE(IF(MONTH(H6258)=12,YEAR(H6258)+1,YEAR(H6258)),VLOOKUP(MONTH(H6258),index!$D$2:$G$13,2,0),DAY(H6258)),
IF(E6258="quarterly",DATE(IF(MONTH(H6258)&gt;=10,YEAR(H6258)+1,YEAR(H6258)),VLOOKUP(MONTH(H6258),index!$D$2:$G$13,3,0),DAY(H6258)),
IF(E6258="halfyearly",DATE(IF(MONTH(H6258)&gt;=7,YEAR(H6258)+1,YEAR(H6258)),VLOOKUP(MONTH(H6258),index!$D$2:$G$13,4,0),DAY(H6258)),
DATE(YEAR(H6258)+1,MONTH(H6258),DAY(H6258)))))-H6258))+H6258)</f>
        <v/>
      </c>
      <c r="J6258" s="9" t="str">
        <f t="shared" si="604"/>
        <v/>
      </c>
      <c r="K6258" s="11" t="str">
        <f t="shared" si="605"/>
        <v/>
      </c>
      <c r="L6258" s="11" t="str">
        <f t="shared" si="606"/>
        <v/>
      </c>
      <c r="M6258" s="11" t="str">
        <f>IF(A6258="","",VLOOKUP(E6258,index!$A$1:$B$6,2,0)*K6258*G6258)</f>
        <v/>
      </c>
      <c r="N6258" s="11" t="str">
        <f>IF(A6258="","",-PMT(G6258*VLOOKUP(E6258,index!$A$1:$B$6,2,0),C6258,F6258,0,0))</f>
        <v/>
      </c>
      <c r="O6258" s="11" t="str">
        <f t="shared" si="607"/>
        <v/>
      </c>
      <c r="P6258" s="11" t="str">
        <f t="shared" si="602"/>
        <v/>
      </c>
    </row>
    <row r="6259" spans="1:16" x14ac:dyDescent="0.25">
      <c r="A6259" s="9" t="str">
        <f>IF(A6258="","",IF(B6258&lt;C6258,A6258,IF(A6258=MAX('entry data'!$B$8:$B$507),"",A6258+1)))</f>
        <v/>
      </c>
      <c r="B6259" s="9" t="str">
        <f t="shared" si="603"/>
        <v/>
      </c>
      <c r="C6259" s="9" t="str">
        <f>IF(ISERROR(VLOOKUP(A6259,'entry data'!B:G,6,0)),"",VLOOKUP(A6259,'entry data'!B:G,6,0))</f>
        <v/>
      </c>
      <c r="D6259" s="9" t="str">
        <f>IF(ISERROR(VLOOKUP(A6259,'entry data'!B:C,2,0)),"",VLOOKUP(A6259,'entry data'!B:C,2,0))</f>
        <v/>
      </c>
      <c r="E6259" s="9" t="str">
        <f>IF(ISERROR(VLOOKUP(A6259,'entry data'!B:E,4,0)),"",VLOOKUP(A6259,'entry data'!B:E,4,0))</f>
        <v/>
      </c>
      <c r="F6259" s="11" t="str">
        <f>IF(A6259="","",IF(ISERROR(VLOOKUP(A6259,'entry data'!B:F,5,0)),"",VLOOKUP(A6259,'entry data'!B:F,5,0)))</f>
        <v/>
      </c>
      <c r="G6259" s="12" t="str">
        <f>IF(A6259="","",IF(ISERROR(VLOOKUP(A6259,'entry data'!B:I,8,0)),"",VLOOKUP(A6259,'entry data'!B:I,7,0)))</f>
        <v/>
      </c>
      <c r="H6259" s="13" t="str">
        <f>IF(A6259="","",IF(B6259=1,VLOOKUP(A6259,'entry data'!B:D,3,0),I6258))</f>
        <v/>
      </c>
      <c r="I6259" s="14" t="str">
        <f>IF(A6259="","",IF(E6259="weekly",7,IF(E6259="fortnightly",14,IF(E6259="monthly",DATE(IF(MONTH(H6259)=12,YEAR(H6259)+1,YEAR(H6259)),VLOOKUP(MONTH(H6259),index!$D$2:$G$13,2,0),DAY(H6259)),
IF(E6259="quarterly",DATE(IF(MONTH(H6259)&gt;=10,YEAR(H6259)+1,YEAR(H6259)),VLOOKUP(MONTH(H6259),index!$D$2:$G$13,3,0),DAY(H6259)),
IF(E6259="halfyearly",DATE(IF(MONTH(H6259)&gt;=7,YEAR(H6259)+1,YEAR(H6259)),VLOOKUP(MONTH(H6259),index!$D$2:$G$13,4,0),DAY(H6259)),
DATE(YEAR(H6259)+1,MONTH(H6259),DAY(H6259)))))-H6259))+H6259)</f>
        <v/>
      </c>
      <c r="J6259" s="9" t="str">
        <f t="shared" si="604"/>
        <v/>
      </c>
      <c r="K6259" s="11" t="str">
        <f t="shared" si="605"/>
        <v/>
      </c>
      <c r="L6259" s="11" t="str">
        <f t="shared" si="606"/>
        <v/>
      </c>
      <c r="M6259" s="11" t="str">
        <f>IF(A6259="","",VLOOKUP(E6259,index!$A$1:$B$6,2,0)*K6259*G6259)</f>
        <v/>
      </c>
      <c r="N6259" s="11" t="str">
        <f>IF(A6259="","",-PMT(G6259*VLOOKUP(E6259,index!$A$1:$B$6,2,0),C6259,F6259,0,0))</f>
        <v/>
      </c>
      <c r="O6259" s="11" t="str">
        <f t="shared" si="607"/>
        <v/>
      </c>
      <c r="P6259" s="11" t="str">
        <f t="shared" si="602"/>
        <v/>
      </c>
    </row>
    <row r="6260" spans="1:16" x14ac:dyDescent="0.25">
      <c r="A6260" s="9" t="str">
        <f>IF(A6259="","",IF(B6259&lt;C6259,A6259,IF(A6259=MAX('entry data'!$B$8:$B$507),"",A6259+1)))</f>
        <v/>
      </c>
      <c r="B6260" s="9" t="str">
        <f t="shared" si="603"/>
        <v/>
      </c>
      <c r="C6260" s="9" t="str">
        <f>IF(ISERROR(VLOOKUP(A6260,'entry data'!B:G,6,0)),"",VLOOKUP(A6260,'entry data'!B:G,6,0))</f>
        <v/>
      </c>
      <c r="D6260" s="9" t="str">
        <f>IF(ISERROR(VLOOKUP(A6260,'entry data'!B:C,2,0)),"",VLOOKUP(A6260,'entry data'!B:C,2,0))</f>
        <v/>
      </c>
      <c r="E6260" s="9" t="str">
        <f>IF(ISERROR(VLOOKUP(A6260,'entry data'!B:E,4,0)),"",VLOOKUP(A6260,'entry data'!B:E,4,0))</f>
        <v/>
      </c>
      <c r="F6260" s="11" t="str">
        <f>IF(A6260="","",IF(ISERROR(VLOOKUP(A6260,'entry data'!B:F,5,0)),"",VLOOKUP(A6260,'entry data'!B:F,5,0)))</f>
        <v/>
      </c>
      <c r="G6260" s="12" t="str">
        <f>IF(A6260="","",IF(ISERROR(VLOOKUP(A6260,'entry data'!B:I,8,0)),"",VLOOKUP(A6260,'entry data'!B:I,7,0)))</f>
        <v/>
      </c>
      <c r="H6260" s="13" t="str">
        <f>IF(A6260="","",IF(B6260=1,VLOOKUP(A6260,'entry data'!B:D,3,0),I6259))</f>
        <v/>
      </c>
      <c r="I6260" s="14" t="str">
        <f>IF(A6260="","",IF(E6260="weekly",7,IF(E6260="fortnightly",14,IF(E6260="monthly",DATE(IF(MONTH(H6260)=12,YEAR(H6260)+1,YEAR(H6260)),VLOOKUP(MONTH(H6260),index!$D$2:$G$13,2,0),DAY(H6260)),
IF(E6260="quarterly",DATE(IF(MONTH(H6260)&gt;=10,YEAR(H6260)+1,YEAR(H6260)),VLOOKUP(MONTH(H6260),index!$D$2:$G$13,3,0),DAY(H6260)),
IF(E6260="halfyearly",DATE(IF(MONTH(H6260)&gt;=7,YEAR(H6260)+1,YEAR(H6260)),VLOOKUP(MONTH(H6260),index!$D$2:$G$13,4,0),DAY(H6260)),
DATE(YEAR(H6260)+1,MONTH(H6260),DAY(H6260)))))-H6260))+H6260)</f>
        <v/>
      </c>
      <c r="J6260" s="9" t="str">
        <f t="shared" si="604"/>
        <v/>
      </c>
      <c r="K6260" s="11" t="str">
        <f t="shared" si="605"/>
        <v/>
      </c>
      <c r="L6260" s="11" t="str">
        <f t="shared" si="606"/>
        <v/>
      </c>
      <c r="M6260" s="11" t="str">
        <f>IF(A6260="","",VLOOKUP(E6260,index!$A$1:$B$6,2,0)*K6260*G6260)</f>
        <v/>
      </c>
      <c r="N6260" s="11" t="str">
        <f>IF(A6260="","",-PMT(G6260*VLOOKUP(E6260,index!$A$1:$B$6,2,0),C6260,F6260,0,0))</f>
        <v/>
      </c>
      <c r="O6260" s="11" t="str">
        <f t="shared" si="607"/>
        <v/>
      </c>
      <c r="P6260" s="11" t="str">
        <f t="shared" si="602"/>
        <v/>
      </c>
    </row>
    <row r="6261" spans="1:16" x14ac:dyDescent="0.25">
      <c r="A6261" s="9" t="str">
        <f>IF(A6260="","",IF(B6260&lt;C6260,A6260,IF(A6260=MAX('entry data'!$B$8:$B$507),"",A6260+1)))</f>
        <v/>
      </c>
      <c r="B6261" s="9" t="str">
        <f t="shared" si="603"/>
        <v/>
      </c>
      <c r="C6261" s="9" t="str">
        <f>IF(ISERROR(VLOOKUP(A6261,'entry data'!B:G,6,0)),"",VLOOKUP(A6261,'entry data'!B:G,6,0))</f>
        <v/>
      </c>
      <c r="D6261" s="9" t="str">
        <f>IF(ISERROR(VLOOKUP(A6261,'entry data'!B:C,2,0)),"",VLOOKUP(A6261,'entry data'!B:C,2,0))</f>
        <v/>
      </c>
      <c r="E6261" s="9" t="str">
        <f>IF(ISERROR(VLOOKUP(A6261,'entry data'!B:E,4,0)),"",VLOOKUP(A6261,'entry data'!B:E,4,0))</f>
        <v/>
      </c>
      <c r="F6261" s="11" t="str">
        <f>IF(A6261="","",IF(ISERROR(VLOOKUP(A6261,'entry data'!B:F,5,0)),"",VLOOKUP(A6261,'entry data'!B:F,5,0)))</f>
        <v/>
      </c>
      <c r="G6261" s="12" t="str">
        <f>IF(A6261="","",IF(ISERROR(VLOOKUP(A6261,'entry data'!B:I,8,0)),"",VLOOKUP(A6261,'entry data'!B:I,7,0)))</f>
        <v/>
      </c>
      <c r="H6261" s="13" t="str">
        <f>IF(A6261="","",IF(B6261=1,VLOOKUP(A6261,'entry data'!B:D,3,0),I6260))</f>
        <v/>
      </c>
      <c r="I6261" s="14" t="str">
        <f>IF(A6261="","",IF(E6261="weekly",7,IF(E6261="fortnightly",14,IF(E6261="monthly",DATE(IF(MONTH(H6261)=12,YEAR(H6261)+1,YEAR(H6261)),VLOOKUP(MONTH(H6261),index!$D$2:$G$13,2,0),DAY(H6261)),
IF(E6261="quarterly",DATE(IF(MONTH(H6261)&gt;=10,YEAR(H6261)+1,YEAR(H6261)),VLOOKUP(MONTH(H6261),index!$D$2:$G$13,3,0),DAY(H6261)),
IF(E6261="halfyearly",DATE(IF(MONTH(H6261)&gt;=7,YEAR(H6261)+1,YEAR(H6261)),VLOOKUP(MONTH(H6261),index!$D$2:$G$13,4,0),DAY(H6261)),
DATE(YEAR(H6261)+1,MONTH(H6261),DAY(H6261)))))-H6261))+H6261)</f>
        <v/>
      </c>
      <c r="J6261" s="9" t="str">
        <f t="shared" si="604"/>
        <v/>
      </c>
      <c r="K6261" s="11" t="str">
        <f t="shared" si="605"/>
        <v/>
      </c>
      <c r="L6261" s="11" t="str">
        <f t="shared" si="606"/>
        <v/>
      </c>
      <c r="M6261" s="11" t="str">
        <f>IF(A6261="","",VLOOKUP(E6261,index!$A$1:$B$6,2,0)*K6261*G6261)</f>
        <v/>
      </c>
      <c r="N6261" s="11" t="str">
        <f>IF(A6261="","",-PMT(G6261*VLOOKUP(E6261,index!$A$1:$B$6,2,0),C6261,F6261,0,0))</f>
        <v/>
      </c>
      <c r="O6261" s="11" t="str">
        <f t="shared" si="607"/>
        <v/>
      </c>
      <c r="P6261" s="11" t="str">
        <f t="shared" si="602"/>
        <v/>
      </c>
    </row>
    <row r="6262" spans="1:16" x14ac:dyDescent="0.25">
      <c r="A6262" s="9" t="str">
        <f>IF(A6261="","",IF(B6261&lt;C6261,A6261,IF(A6261=MAX('entry data'!$B$8:$B$507),"",A6261+1)))</f>
        <v/>
      </c>
      <c r="B6262" s="9" t="str">
        <f t="shared" si="603"/>
        <v/>
      </c>
      <c r="C6262" s="9" t="str">
        <f>IF(ISERROR(VLOOKUP(A6262,'entry data'!B:G,6,0)),"",VLOOKUP(A6262,'entry data'!B:G,6,0))</f>
        <v/>
      </c>
      <c r="D6262" s="9" t="str">
        <f>IF(ISERROR(VLOOKUP(A6262,'entry data'!B:C,2,0)),"",VLOOKUP(A6262,'entry data'!B:C,2,0))</f>
        <v/>
      </c>
      <c r="E6262" s="9" t="str">
        <f>IF(ISERROR(VLOOKUP(A6262,'entry data'!B:E,4,0)),"",VLOOKUP(A6262,'entry data'!B:E,4,0))</f>
        <v/>
      </c>
      <c r="F6262" s="11" t="str">
        <f>IF(A6262="","",IF(ISERROR(VLOOKUP(A6262,'entry data'!B:F,5,0)),"",VLOOKUP(A6262,'entry data'!B:F,5,0)))</f>
        <v/>
      </c>
      <c r="G6262" s="12" t="str">
        <f>IF(A6262="","",IF(ISERROR(VLOOKUP(A6262,'entry data'!B:I,8,0)),"",VLOOKUP(A6262,'entry data'!B:I,7,0)))</f>
        <v/>
      </c>
      <c r="H6262" s="13" t="str">
        <f>IF(A6262="","",IF(B6262=1,VLOOKUP(A6262,'entry data'!B:D,3,0),I6261))</f>
        <v/>
      </c>
      <c r="I6262" s="14" t="str">
        <f>IF(A6262="","",IF(E6262="weekly",7,IF(E6262="fortnightly",14,IF(E6262="monthly",DATE(IF(MONTH(H6262)=12,YEAR(H6262)+1,YEAR(H6262)),VLOOKUP(MONTH(H6262),index!$D$2:$G$13,2,0),DAY(H6262)),
IF(E6262="quarterly",DATE(IF(MONTH(H6262)&gt;=10,YEAR(H6262)+1,YEAR(H6262)),VLOOKUP(MONTH(H6262),index!$D$2:$G$13,3,0),DAY(H6262)),
IF(E6262="halfyearly",DATE(IF(MONTH(H6262)&gt;=7,YEAR(H6262)+1,YEAR(H6262)),VLOOKUP(MONTH(H6262),index!$D$2:$G$13,4,0),DAY(H6262)),
DATE(YEAR(H6262)+1,MONTH(H6262),DAY(H6262)))))-H6262))+H6262)</f>
        <v/>
      </c>
      <c r="J6262" s="9" t="str">
        <f t="shared" si="604"/>
        <v/>
      </c>
      <c r="K6262" s="11" t="str">
        <f t="shared" si="605"/>
        <v/>
      </c>
      <c r="L6262" s="11" t="str">
        <f t="shared" si="606"/>
        <v/>
      </c>
      <c r="M6262" s="11" t="str">
        <f>IF(A6262="","",VLOOKUP(E6262,index!$A$1:$B$6,2,0)*K6262*G6262)</f>
        <v/>
      </c>
      <c r="N6262" s="11" t="str">
        <f>IF(A6262="","",-PMT(G6262*VLOOKUP(E6262,index!$A$1:$B$6,2,0),C6262,F6262,0,0))</f>
        <v/>
      </c>
      <c r="O6262" s="11" t="str">
        <f t="shared" si="607"/>
        <v/>
      </c>
      <c r="P6262" s="11" t="str">
        <f t="shared" si="602"/>
        <v/>
      </c>
    </row>
    <row r="6263" spans="1:16" x14ac:dyDescent="0.25">
      <c r="A6263" s="9" t="str">
        <f>IF(A6262="","",IF(B6262&lt;C6262,A6262,IF(A6262=MAX('entry data'!$B$8:$B$507),"",A6262+1)))</f>
        <v/>
      </c>
      <c r="B6263" s="9" t="str">
        <f t="shared" si="603"/>
        <v/>
      </c>
      <c r="C6263" s="9" t="str">
        <f>IF(ISERROR(VLOOKUP(A6263,'entry data'!B:G,6,0)),"",VLOOKUP(A6263,'entry data'!B:G,6,0))</f>
        <v/>
      </c>
      <c r="D6263" s="9" t="str">
        <f>IF(ISERROR(VLOOKUP(A6263,'entry data'!B:C,2,0)),"",VLOOKUP(A6263,'entry data'!B:C,2,0))</f>
        <v/>
      </c>
      <c r="E6263" s="9" t="str">
        <f>IF(ISERROR(VLOOKUP(A6263,'entry data'!B:E,4,0)),"",VLOOKUP(A6263,'entry data'!B:E,4,0))</f>
        <v/>
      </c>
      <c r="F6263" s="11" t="str">
        <f>IF(A6263="","",IF(ISERROR(VLOOKUP(A6263,'entry data'!B:F,5,0)),"",VLOOKUP(A6263,'entry data'!B:F,5,0)))</f>
        <v/>
      </c>
      <c r="G6263" s="12" t="str">
        <f>IF(A6263="","",IF(ISERROR(VLOOKUP(A6263,'entry data'!B:I,8,0)),"",VLOOKUP(A6263,'entry data'!B:I,7,0)))</f>
        <v/>
      </c>
      <c r="H6263" s="13" t="str">
        <f>IF(A6263="","",IF(B6263=1,VLOOKUP(A6263,'entry data'!B:D,3,0),I6262))</f>
        <v/>
      </c>
      <c r="I6263" s="14" t="str">
        <f>IF(A6263="","",IF(E6263="weekly",7,IF(E6263="fortnightly",14,IF(E6263="monthly",DATE(IF(MONTH(H6263)=12,YEAR(H6263)+1,YEAR(H6263)),VLOOKUP(MONTH(H6263),index!$D$2:$G$13,2,0),DAY(H6263)),
IF(E6263="quarterly",DATE(IF(MONTH(H6263)&gt;=10,YEAR(H6263)+1,YEAR(H6263)),VLOOKUP(MONTH(H6263),index!$D$2:$G$13,3,0),DAY(H6263)),
IF(E6263="halfyearly",DATE(IF(MONTH(H6263)&gt;=7,YEAR(H6263)+1,YEAR(H6263)),VLOOKUP(MONTH(H6263),index!$D$2:$G$13,4,0),DAY(H6263)),
DATE(YEAR(H6263)+1,MONTH(H6263),DAY(H6263)))))-H6263))+H6263)</f>
        <v/>
      </c>
      <c r="J6263" s="9" t="str">
        <f t="shared" si="604"/>
        <v/>
      </c>
      <c r="K6263" s="11" t="str">
        <f t="shared" si="605"/>
        <v/>
      </c>
      <c r="L6263" s="11" t="str">
        <f t="shared" si="606"/>
        <v/>
      </c>
      <c r="M6263" s="11" t="str">
        <f>IF(A6263="","",VLOOKUP(E6263,index!$A$1:$B$6,2,0)*K6263*G6263)</f>
        <v/>
      </c>
      <c r="N6263" s="11" t="str">
        <f>IF(A6263="","",-PMT(G6263*VLOOKUP(E6263,index!$A$1:$B$6,2,0),C6263,F6263,0,0))</f>
        <v/>
      </c>
      <c r="O6263" s="11" t="str">
        <f t="shared" si="607"/>
        <v/>
      </c>
      <c r="P6263" s="11" t="str">
        <f t="shared" si="602"/>
        <v/>
      </c>
    </row>
    <row r="6264" spans="1:16" x14ac:dyDescent="0.25">
      <c r="A6264" s="9" t="str">
        <f>IF(A6263="","",IF(B6263&lt;C6263,A6263,IF(A6263=MAX('entry data'!$B$8:$B$507),"",A6263+1)))</f>
        <v/>
      </c>
      <c r="B6264" s="9" t="str">
        <f t="shared" si="603"/>
        <v/>
      </c>
      <c r="C6264" s="9" t="str">
        <f>IF(ISERROR(VLOOKUP(A6264,'entry data'!B:G,6,0)),"",VLOOKUP(A6264,'entry data'!B:G,6,0))</f>
        <v/>
      </c>
      <c r="D6264" s="9" t="str">
        <f>IF(ISERROR(VLOOKUP(A6264,'entry data'!B:C,2,0)),"",VLOOKUP(A6264,'entry data'!B:C,2,0))</f>
        <v/>
      </c>
      <c r="E6264" s="9" t="str">
        <f>IF(ISERROR(VLOOKUP(A6264,'entry data'!B:E,4,0)),"",VLOOKUP(A6264,'entry data'!B:E,4,0))</f>
        <v/>
      </c>
      <c r="F6264" s="11" t="str">
        <f>IF(A6264="","",IF(ISERROR(VLOOKUP(A6264,'entry data'!B:F,5,0)),"",VLOOKUP(A6264,'entry data'!B:F,5,0)))</f>
        <v/>
      </c>
      <c r="G6264" s="12" t="str">
        <f>IF(A6264="","",IF(ISERROR(VLOOKUP(A6264,'entry data'!B:I,8,0)),"",VLOOKUP(A6264,'entry data'!B:I,7,0)))</f>
        <v/>
      </c>
      <c r="H6264" s="13" t="str">
        <f>IF(A6264="","",IF(B6264=1,VLOOKUP(A6264,'entry data'!B:D,3,0),I6263))</f>
        <v/>
      </c>
      <c r="I6264" s="14" t="str">
        <f>IF(A6264="","",IF(E6264="weekly",7,IF(E6264="fortnightly",14,IF(E6264="monthly",DATE(IF(MONTH(H6264)=12,YEAR(H6264)+1,YEAR(H6264)),VLOOKUP(MONTH(H6264),index!$D$2:$G$13,2,0),DAY(H6264)),
IF(E6264="quarterly",DATE(IF(MONTH(H6264)&gt;=10,YEAR(H6264)+1,YEAR(H6264)),VLOOKUP(MONTH(H6264),index!$D$2:$G$13,3,0),DAY(H6264)),
IF(E6264="halfyearly",DATE(IF(MONTH(H6264)&gt;=7,YEAR(H6264)+1,YEAR(H6264)),VLOOKUP(MONTH(H6264),index!$D$2:$G$13,4,0),DAY(H6264)),
DATE(YEAR(H6264)+1,MONTH(H6264),DAY(H6264)))))-H6264))+H6264)</f>
        <v/>
      </c>
      <c r="J6264" s="9" t="str">
        <f t="shared" si="604"/>
        <v/>
      </c>
      <c r="K6264" s="11" t="str">
        <f t="shared" si="605"/>
        <v/>
      </c>
      <c r="L6264" s="11" t="str">
        <f t="shared" si="606"/>
        <v/>
      </c>
      <c r="M6264" s="11" t="str">
        <f>IF(A6264="","",VLOOKUP(E6264,index!$A$1:$B$6,2,0)*K6264*G6264)</f>
        <v/>
      </c>
      <c r="N6264" s="11" t="str">
        <f>IF(A6264="","",-PMT(G6264*VLOOKUP(E6264,index!$A$1:$B$6,2,0),C6264,F6264,0,0))</f>
        <v/>
      </c>
      <c r="O6264" s="11" t="str">
        <f t="shared" si="607"/>
        <v/>
      </c>
      <c r="P6264" s="11" t="str">
        <f t="shared" si="602"/>
        <v/>
      </c>
    </row>
    <row r="6265" spans="1:16" x14ac:dyDescent="0.25">
      <c r="A6265" s="9" t="str">
        <f>IF(A6264="","",IF(B6264&lt;C6264,A6264,IF(A6264=MAX('entry data'!$B$8:$B$507),"",A6264+1)))</f>
        <v/>
      </c>
      <c r="B6265" s="9" t="str">
        <f t="shared" si="603"/>
        <v/>
      </c>
      <c r="C6265" s="9" t="str">
        <f>IF(ISERROR(VLOOKUP(A6265,'entry data'!B:G,6,0)),"",VLOOKUP(A6265,'entry data'!B:G,6,0))</f>
        <v/>
      </c>
      <c r="D6265" s="9" t="str">
        <f>IF(ISERROR(VLOOKUP(A6265,'entry data'!B:C,2,0)),"",VLOOKUP(A6265,'entry data'!B:C,2,0))</f>
        <v/>
      </c>
      <c r="E6265" s="9" t="str">
        <f>IF(ISERROR(VLOOKUP(A6265,'entry data'!B:E,4,0)),"",VLOOKUP(A6265,'entry data'!B:E,4,0))</f>
        <v/>
      </c>
      <c r="F6265" s="11" t="str">
        <f>IF(A6265="","",IF(ISERROR(VLOOKUP(A6265,'entry data'!B:F,5,0)),"",VLOOKUP(A6265,'entry data'!B:F,5,0)))</f>
        <v/>
      </c>
      <c r="G6265" s="12" t="str">
        <f>IF(A6265="","",IF(ISERROR(VLOOKUP(A6265,'entry data'!B:I,8,0)),"",VLOOKUP(A6265,'entry data'!B:I,7,0)))</f>
        <v/>
      </c>
      <c r="H6265" s="13" t="str">
        <f>IF(A6265="","",IF(B6265=1,VLOOKUP(A6265,'entry data'!B:D,3,0),I6264))</f>
        <v/>
      </c>
      <c r="I6265" s="14" t="str">
        <f>IF(A6265="","",IF(E6265="weekly",7,IF(E6265="fortnightly",14,IF(E6265="monthly",DATE(IF(MONTH(H6265)=12,YEAR(H6265)+1,YEAR(H6265)),VLOOKUP(MONTH(H6265),index!$D$2:$G$13,2,0),DAY(H6265)),
IF(E6265="quarterly",DATE(IF(MONTH(H6265)&gt;=10,YEAR(H6265)+1,YEAR(H6265)),VLOOKUP(MONTH(H6265),index!$D$2:$G$13,3,0),DAY(H6265)),
IF(E6265="halfyearly",DATE(IF(MONTH(H6265)&gt;=7,YEAR(H6265)+1,YEAR(H6265)),VLOOKUP(MONTH(H6265),index!$D$2:$G$13,4,0),DAY(H6265)),
DATE(YEAR(H6265)+1,MONTH(H6265),DAY(H6265)))))-H6265))+H6265)</f>
        <v/>
      </c>
      <c r="J6265" s="9" t="str">
        <f t="shared" si="604"/>
        <v/>
      </c>
      <c r="K6265" s="11" t="str">
        <f t="shared" si="605"/>
        <v/>
      </c>
      <c r="L6265" s="11" t="str">
        <f t="shared" si="606"/>
        <v/>
      </c>
      <c r="M6265" s="11" t="str">
        <f>IF(A6265="","",VLOOKUP(E6265,index!$A$1:$B$6,2,0)*K6265*G6265)</f>
        <v/>
      </c>
      <c r="N6265" s="11" t="str">
        <f>IF(A6265="","",-PMT(G6265*VLOOKUP(E6265,index!$A$1:$B$6,2,0),C6265,F6265,0,0))</f>
        <v/>
      </c>
      <c r="O6265" s="11" t="str">
        <f t="shared" si="607"/>
        <v/>
      </c>
      <c r="P6265" s="11" t="str">
        <f t="shared" si="602"/>
        <v/>
      </c>
    </row>
    <row r="6266" spans="1:16" x14ac:dyDescent="0.25">
      <c r="A6266" s="9" t="str">
        <f>IF(A6265="","",IF(B6265&lt;C6265,A6265,IF(A6265=MAX('entry data'!$B$8:$B$507),"",A6265+1)))</f>
        <v/>
      </c>
      <c r="B6266" s="9" t="str">
        <f t="shared" si="603"/>
        <v/>
      </c>
      <c r="C6266" s="9" t="str">
        <f>IF(ISERROR(VLOOKUP(A6266,'entry data'!B:G,6,0)),"",VLOOKUP(A6266,'entry data'!B:G,6,0))</f>
        <v/>
      </c>
      <c r="D6266" s="9" t="str">
        <f>IF(ISERROR(VLOOKUP(A6266,'entry data'!B:C,2,0)),"",VLOOKUP(A6266,'entry data'!B:C,2,0))</f>
        <v/>
      </c>
      <c r="E6266" s="9" t="str">
        <f>IF(ISERROR(VLOOKUP(A6266,'entry data'!B:E,4,0)),"",VLOOKUP(A6266,'entry data'!B:E,4,0))</f>
        <v/>
      </c>
      <c r="F6266" s="11" t="str">
        <f>IF(A6266="","",IF(ISERROR(VLOOKUP(A6266,'entry data'!B:F,5,0)),"",VLOOKUP(A6266,'entry data'!B:F,5,0)))</f>
        <v/>
      </c>
      <c r="G6266" s="12" t="str">
        <f>IF(A6266="","",IF(ISERROR(VLOOKUP(A6266,'entry data'!B:I,8,0)),"",VLOOKUP(A6266,'entry data'!B:I,7,0)))</f>
        <v/>
      </c>
      <c r="H6266" s="13" t="str">
        <f>IF(A6266="","",IF(B6266=1,VLOOKUP(A6266,'entry data'!B:D,3,0),I6265))</f>
        <v/>
      </c>
      <c r="I6266" s="14" t="str">
        <f>IF(A6266="","",IF(E6266="weekly",7,IF(E6266="fortnightly",14,IF(E6266="monthly",DATE(IF(MONTH(H6266)=12,YEAR(H6266)+1,YEAR(H6266)),VLOOKUP(MONTH(H6266),index!$D$2:$G$13,2,0),DAY(H6266)),
IF(E6266="quarterly",DATE(IF(MONTH(H6266)&gt;=10,YEAR(H6266)+1,YEAR(H6266)),VLOOKUP(MONTH(H6266),index!$D$2:$G$13,3,0),DAY(H6266)),
IF(E6266="halfyearly",DATE(IF(MONTH(H6266)&gt;=7,YEAR(H6266)+1,YEAR(H6266)),VLOOKUP(MONTH(H6266),index!$D$2:$G$13,4,0),DAY(H6266)),
DATE(YEAR(H6266)+1,MONTH(H6266),DAY(H6266)))))-H6266))+H6266)</f>
        <v/>
      </c>
      <c r="J6266" s="9" t="str">
        <f t="shared" si="604"/>
        <v/>
      </c>
      <c r="K6266" s="11" t="str">
        <f t="shared" si="605"/>
        <v/>
      </c>
      <c r="L6266" s="11" t="str">
        <f t="shared" si="606"/>
        <v/>
      </c>
      <c r="M6266" s="11" t="str">
        <f>IF(A6266="","",VLOOKUP(E6266,index!$A$1:$B$6,2,0)*K6266*G6266)</f>
        <v/>
      </c>
      <c r="N6266" s="11" t="str">
        <f>IF(A6266="","",-PMT(G6266*VLOOKUP(E6266,index!$A$1:$B$6,2,0),C6266,F6266,0,0))</f>
        <v/>
      </c>
      <c r="O6266" s="11" t="str">
        <f t="shared" si="607"/>
        <v/>
      </c>
      <c r="P6266" s="11" t="str">
        <f t="shared" si="602"/>
        <v/>
      </c>
    </row>
    <row r="6267" spans="1:16" x14ac:dyDescent="0.25">
      <c r="A6267" s="9" t="str">
        <f>IF(A6266="","",IF(B6266&lt;C6266,A6266,IF(A6266=MAX('entry data'!$B$8:$B$507),"",A6266+1)))</f>
        <v/>
      </c>
      <c r="B6267" s="9" t="str">
        <f t="shared" si="603"/>
        <v/>
      </c>
      <c r="C6267" s="9" t="str">
        <f>IF(ISERROR(VLOOKUP(A6267,'entry data'!B:G,6,0)),"",VLOOKUP(A6267,'entry data'!B:G,6,0))</f>
        <v/>
      </c>
      <c r="D6267" s="9" t="str">
        <f>IF(ISERROR(VLOOKUP(A6267,'entry data'!B:C,2,0)),"",VLOOKUP(A6267,'entry data'!B:C,2,0))</f>
        <v/>
      </c>
      <c r="E6267" s="9" t="str">
        <f>IF(ISERROR(VLOOKUP(A6267,'entry data'!B:E,4,0)),"",VLOOKUP(A6267,'entry data'!B:E,4,0))</f>
        <v/>
      </c>
      <c r="F6267" s="11" t="str">
        <f>IF(A6267="","",IF(ISERROR(VLOOKUP(A6267,'entry data'!B:F,5,0)),"",VLOOKUP(A6267,'entry data'!B:F,5,0)))</f>
        <v/>
      </c>
      <c r="G6267" s="12" t="str">
        <f>IF(A6267="","",IF(ISERROR(VLOOKUP(A6267,'entry data'!B:I,8,0)),"",VLOOKUP(A6267,'entry data'!B:I,7,0)))</f>
        <v/>
      </c>
      <c r="H6267" s="13" t="str">
        <f>IF(A6267="","",IF(B6267=1,VLOOKUP(A6267,'entry data'!B:D,3,0),I6266))</f>
        <v/>
      </c>
      <c r="I6267" s="14" t="str">
        <f>IF(A6267="","",IF(E6267="weekly",7,IF(E6267="fortnightly",14,IF(E6267="monthly",DATE(IF(MONTH(H6267)=12,YEAR(H6267)+1,YEAR(H6267)),VLOOKUP(MONTH(H6267),index!$D$2:$G$13,2,0),DAY(H6267)),
IF(E6267="quarterly",DATE(IF(MONTH(H6267)&gt;=10,YEAR(H6267)+1,YEAR(H6267)),VLOOKUP(MONTH(H6267),index!$D$2:$G$13,3,0),DAY(H6267)),
IF(E6267="halfyearly",DATE(IF(MONTH(H6267)&gt;=7,YEAR(H6267)+1,YEAR(H6267)),VLOOKUP(MONTH(H6267),index!$D$2:$G$13,4,0),DAY(H6267)),
DATE(YEAR(H6267)+1,MONTH(H6267),DAY(H6267)))))-H6267))+H6267)</f>
        <v/>
      </c>
      <c r="J6267" s="9" t="str">
        <f t="shared" si="604"/>
        <v/>
      </c>
      <c r="K6267" s="11" t="str">
        <f t="shared" si="605"/>
        <v/>
      </c>
      <c r="L6267" s="11" t="str">
        <f t="shared" si="606"/>
        <v/>
      </c>
      <c r="M6267" s="11" t="str">
        <f>IF(A6267="","",VLOOKUP(E6267,index!$A$1:$B$6,2,0)*K6267*G6267)</f>
        <v/>
      </c>
      <c r="N6267" s="11" t="str">
        <f>IF(A6267="","",-PMT(G6267*VLOOKUP(E6267,index!$A$1:$B$6,2,0),C6267,F6267,0,0))</f>
        <v/>
      </c>
      <c r="O6267" s="11" t="str">
        <f t="shared" si="607"/>
        <v/>
      </c>
      <c r="P6267" s="11" t="str">
        <f t="shared" si="602"/>
        <v/>
      </c>
    </row>
    <row r="6268" spans="1:16" x14ac:dyDescent="0.25">
      <c r="A6268" s="9" t="str">
        <f>IF(A6267="","",IF(B6267&lt;C6267,A6267,IF(A6267=MAX('entry data'!$B$8:$B$507),"",A6267+1)))</f>
        <v/>
      </c>
      <c r="B6268" s="9" t="str">
        <f t="shared" si="603"/>
        <v/>
      </c>
      <c r="C6268" s="9" t="str">
        <f>IF(ISERROR(VLOOKUP(A6268,'entry data'!B:G,6,0)),"",VLOOKUP(A6268,'entry data'!B:G,6,0))</f>
        <v/>
      </c>
      <c r="D6268" s="9" t="str">
        <f>IF(ISERROR(VLOOKUP(A6268,'entry data'!B:C,2,0)),"",VLOOKUP(A6268,'entry data'!B:C,2,0))</f>
        <v/>
      </c>
      <c r="E6268" s="9" t="str">
        <f>IF(ISERROR(VLOOKUP(A6268,'entry data'!B:E,4,0)),"",VLOOKUP(A6268,'entry data'!B:E,4,0))</f>
        <v/>
      </c>
      <c r="F6268" s="11" t="str">
        <f>IF(A6268="","",IF(ISERROR(VLOOKUP(A6268,'entry data'!B:F,5,0)),"",VLOOKUP(A6268,'entry data'!B:F,5,0)))</f>
        <v/>
      </c>
      <c r="G6268" s="12" t="str">
        <f>IF(A6268="","",IF(ISERROR(VLOOKUP(A6268,'entry data'!B:I,8,0)),"",VLOOKUP(A6268,'entry data'!B:I,7,0)))</f>
        <v/>
      </c>
      <c r="H6268" s="13" t="str">
        <f>IF(A6268="","",IF(B6268=1,VLOOKUP(A6268,'entry data'!B:D,3,0),I6267))</f>
        <v/>
      </c>
      <c r="I6268" s="14" t="str">
        <f>IF(A6268="","",IF(E6268="weekly",7,IF(E6268="fortnightly",14,IF(E6268="monthly",DATE(IF(MONTH(H6268)=12,YEAR(H6268)+1,YEAR(H6268)),VLOOKUP(MONTH(H6268),index!$D$2:$G$13,2,0),DAY(H6268)),
IF(E6268="quarterly",DATE(IF(MONTH(H6268)&gt;=10,YEAR(H6268)+1,YEAR(H6268)),VLOOKUP(MONTH(H6268),index!$D$2:$G$13,3,0),DAY(H6268)),
IF(E6268="halfyearly",DATE(IF(MONTH(H6268)&gt;=7,YEAR(H6268)+1,YEAR(H6268)),VLOOKUP(MONTH(H6268),index!$D$2:$G$13,4,0),DAY(H6268)),
DATE(YEAR(H6268)+1,MONTH(H6268),DAY(H6268)))))-H6268))+H6268)</f>
        <v/>
      </c>
      <c r="J6268" s="9" t="str">
        <f t="shared" si="604"/>
        <v/>
      </c>
      <c r="K6268" s="11" t="str">
        <f t="shared" si="605"/>
        <v/>
      </c>
      <c r="L6268" s="11" t="str">
        <f t="shared" si="606"/>
        <v/>
      </c>
      <c r="M6268" s="11" t="str">
        <f>IF(A6268="","",VLOOKUP(E6268,index!$A$1:$B$6,2,0)*K6268*G6268)</f>
        <v/>
      </c>
      <c r="N6268" s="11" t="str">
        <f>IF(A6268="","",-PMT(G6268*VLOOKUP(E6268,index!$A$1:$B$6,2,0),C6268,F6268,0,0))</f>
        <v/>
      </c>
      <c r="O6268" s="11" t="str">
        <f t="shared" si="607"/>
        <v/>
      </c>
      <c r="P6268" s="11" t="str">
        <f t="shared" si="602"/>
        <v/>
      </c>
    </row>
    <row r="6269" spans="1:16" x14ac:dyDescent="0.25">
      <c r="A6269" s="9" t="str">
        <f>IF(A6268="","",IF(B6268&lt;C6268,A6268,IF(A6268=MAX('entry data'!$B$8:$B$507),"",A6268+1)))</f>
        <v/>
      </c>
      <c r="B6269" s="9" t="str">
        <f t="shared" si="603"/>
        <v/>
      </c>
      <c r="C6269" s="9" t="str">
        <f>IF(ISERROR(VLOOKUP(A6269,'entry data'!B:G,6,0)),"",VLOOKUP(A6269,'entry data'!B:G,6,0))</f>
        <v/>
      </c>
      <c r="D6269" s="9" t="str">
        <f>IF(ISERROR(VLOOKUP(A6269,'entry data'!B:C,2,0)),"",VLOOKUP(A6269,'entry data'!B:C,2,0))</f>
        <v/>
      </c>
      <c r="E6269" s="9" t="str">
        <f>IF(ISERROR(VLOOKUP(A6269,'entry data'!B:E,4,0)),"",VLOOKUP(A6269,'entry data'!B:E,4,0))</f>
        <v/>
      </c>
      <c r="F6269" s="11" t="str">
        <f>IF(A6269="","",IF(ISERROR(VLOOKUP(A6269,'entry data'!B:F,5,0)),"",VLOOKUP(A6269,'entry data'!B:F,5,0)))</f>
        <v/>
      </c>
      <c r="G6269" s="12" t="str">
        <f>IF(A6269="","",IF(ISERROR(VLOOKUP(A6269,'entry data'!B:I,8,0)),"",VLOOKUP(A6269,'entry data'!B:I,7,0)))</f>
        <v/>
      </c>
      <c r="H6269" s="13" t="str">
        <f>IF(A6269="","",IF(B6269=1,VLOOKUP(A6269,'entry data'!B:D,3,0),I6268))</f>
        <v/>
      </c>
      <c r="I6269" s="14" t="str">
        <f>IF(A6269="","",IF(E6269="weekly",7,IF(E6269="fortnightly",14,IF(E6269="monthly",DATE(IF(MONTH(H6269)=12,YEAR(H6269)+1,YEAR(H6269)),VLOOKUP(MONTH(H6269),index!$D$2:$G$13,2,0),DAY(H6269)),
IF(E6269="quarterly",DATE(IF(MONTH(H6269)&gt;=10,YEAR(H6269)+1,YEAR(H6269)),VLOOKUP(MONTH(H6269),index!$D$2:$G$13,3,0),DAY(H6269)),
IF(E6269="halfyearly",DATE(IF(MONTH(H6269)&gt;=7,YEAR(H6269)+1,YEAR(H6269)),VLOOKUP(MONTH(H6269),index!$D$2:$G$13,4,0),DAY(H6269)),
DATE(YEAR(H6269)+1,MONTH(H6269),DAY(H6269)))))-H6269))+H6269)</f>
        <v/>
      </c>
      <c r="J6269" s="9" t="str">
        <f t="shared" si="604"/>
        <v/>
      </c>
      <c r="K6269" s="11" t="str">
        <f t="shared" si="605"/>
        <v/>
      </c>
      <c r="L6269" s="11" t="str">
        <f t="shared" si="606"/>
        <v/>
      </c>
      <c r="M6269" s="11" t="str">
        <f>IF(A6269="","",VLOOKUP(E6269,index!$A$1:$B$6,2,0)*K6269*G6269)</f>
        <v/>
      </c>
      <c r="N6269" s="11" t="str">
        <f>IF(A6269="","",-PMT(G6269*VLOOKUP(E6269,index!$A$1:$B$6,2,0),C6269,F6269,0,0))</f>
        <v/>
      </c>
      <c r="O6269" s="11" t="str">
        <f t="shared" si="607"/>
        <v/>
      </c>
      <c r="P6269" s="11" t="str">
        <f t="shared" si="602"/>
        <v/>
      </c>
    </row>
    <row r="6270" spans="1:16" x14ac:dyDescent="0.25">
      <c r="A6270" s="9" t="str">
        <f>IF(A6269="","",IF(B6269&lt;C6269,A6269,IF(A6269=MAX('entry data'!$B$8:$B$507),"",A6269+1)))</f>
        <v/>
      </c>
      <c r="B6270" s="9" t="str">
        <f t="shared" si="603"/>
        <v/>
      </c>
      <c r="C6270" s="9" t="str">
        <f>IF(ISERROR(VLOOKUP(A6270,'entry data'!B:G,6,0)),"",VLOOKUP(A6270,'entry data'!B:G,6,0))</f>
        <v/>
      </c>
      <c r="D6270" s="9" t="str">
        <f>IF(ISERROR(VLOOKUP(A6270,'entry data'!B:C,2,0)),"",VLOOKUP(A6270,'entry data'!B:C,2,0))</f>
        <v/>
      </c>
      <c r="E6270" s="9" t="str">
        <f>IF(ISERROR(VLOOKUP(A6270,'entry data'!B:E,4,0)),"",VLOOKUP(A6270,'entry data'!B:E,4,0))</f>
        <v/>
      </c>
      <c r="F6270" s="11" t="str">
        <f>IF(A6270="","",IF(ISERROR(VLOOKUP(A6270,'entry data'!B:F,5,0)),"",VLOOKUP(A6270,'entry data'!B:F,5,0)))</f>
        <v/>
      </c>
      <c r="G6270" s="12" t="str">
        <f>IF(A6270="","",IF(ISERROR(VLOOKUP(A6270,'entry data'!B:I,8,0)),"",VLOOKUP(A6270,'entry data'!B:I,7,0)))</f>
        <v/>
      </c>
      <c r="H6270" s="13" t="str">
        <f>IF(A6270="","",IF(B6270=1,VLOOKUP(A6270,'entry data'!B:D,3,0),I6269))</f>
        <v/>
      </c>
      <c r="I6270" s="14" t="str">
        <f>IF(A6270="","",IF(E6270="weekly",7,IF(E6270="fortnightly",14,IF(E6270="monthly",DATE(IF(MONTH(H6270)=12,YEAR(H6270)+1,YEAR(H6270)),VLOOKUP(MONTH(H6270),index!$D$2:$G$13,2,0),DAY(H6270)),
IF(E6270="quarterly",DATE(IF(MONTH(H6270)&gt;=10,YEAR(H6270)+1,YEAR(H6270)),VLOOKUP(MONTH(H6270),index!$D$2:$G$13,3,0),DAY(H6270)),
IF(E6270="halfyearly",DATE(IF(MONTH(H6270)&gt;=7,YEAR(H6270)+1,YEAR(H6270)),VLOOKUP(MONTH(H6270),index!$D$2:$G$13,4,0),DAY(H6270)),
DATE(YEAR(H6270)+1,MONTH(H6270),DAY(H6270)))))-H6270))+H6270)</f>
        <v/>
      </c>
      <c r="J6270" s="9" t="str">
        <f t="shared" si="604"/>
        <v/>
      </c>
      <c r="K6270" s="11" t="str">
        <f t="shared" si="605"/>
        <v/>
      </c>
      <c r="L6270" s="11" t="str">
        <f t="shared" si="606"/>
        <v/>
      </c>
      <c r="M6270" s="11" t="str">
        <f>IF(A6270="","",VLOOKUP(E6270,index!$A$1:$B$6,2,0)*K6270*G6270)</f>
        <v/>
      </c>
      <c r="N6270" s="11" t="str">
        <f>IF(A6270="","",-PMT(G6270*VLOOKUP(E6270,index!$A$1:$B$6,2,0),C6270,F6270,0,0))</f>
        <v/>
      </c>
      <c r="O6270" s="11" t="str">
        <f t="shared" si="607"/>
        <v/>
      </c>
      <c r="P6270" s="11" t="str">
        <f t="shared" si="602"/>
        <v/>
      </c>
    </row>
    <row r="6271" spans="1:16" x14ac:dyDescent="0.25">
      <c r="A6271" s="9" t="str">
        <f>IF(A6270="","",IF(B6270&lt;C6270,A6270,IF(A6270=MAX('entry data'!$B$8:$B$507),"",A6270+1)))</f>
        <v/>
      </c>
      <c r="B6271" s="9" t="str">
        <f t="shared" si="603"/>
        <v/>
      </c>
      <c r="C6271" s="9" t="str">
        <f>IF(ISERROR(VLOOKUP(A6271,'entry data'!B:G,6,0)),"",VLOOKUP(A6271,'entry data'!B:G,6,0))</f>
        <v/>
      </c>
      <c r="D6271" s="9" t="str">
        <f>IF(ISERROR(VLOOKUP(A6271,'entry data'!B:C,2,0)),"",VLOOKUP(A6271,'entry data'!B:C,2,0))</f>
        <v/>
      </c>
      <c r="E6271" s="9" t="str">
        <f>IF(ISERROR(VLOOKUP(A6271,'entry data'!B:E,4,0)),"",VLOOKUP(A6271,'entry data'!B:E,4,0))</f>
        <v/>
      </c>
      <c r="F6271" s="11" t="str">
        <f>IF(A6271="","",IF(ISERROR(VLOOKUP(A6271,'entry data'!B:F,5,0)),"",VLOOKUP(A6271,'entry data'!B:F,5,0)))</f>
        <v/>
      </c>
      <c r="G6271" s="12" t="str">
        <f>IF(A6271="","",IF(ISERROR(VLOOKUP(A6271,'entry data'!B:I,8,0)),"",VLOOKUP(A6271,'entry data'!B:I,7,0)))</f>
        <v/>
      </c>
      <c r="H6271" s="13" t="str">
        <f>IF(A6271="","",IF(B6271=1,VLOOKUP(A6271,'entry data'!B:D,3,0),I6270))</f>
        <v/>
      </c>
      <c r="I6271" s="14" t="str">
        <f>IF(A6271="","",IF(E6271="weekly",7,IF(E6271="fortnightly",14,IF(E6271="monthly",DATE(IF(MONTH(H6271)=12,YEAR(H6271)+1,YEAR(H6271)),VLOOKUP(MONTH(H6271),index!$D$2:$G$13,2,0),DAY(H6271)),
IF(E6271="quarterly",DATE(IF(MONTH(H6271)&gt;=10,YEAR(H6271)+1,YEAR(H6271)),VLOOKUP(MONTH(H6271),index!$D$2:$G$13,3,0),DAY(H6271)),
IF(E6271="halfyearly",DATE(IF(MONTH(H6271)&gt;=7,YEAR(H6271)+1,YEAR(H6271)),VLOOKUP(MONTH(H6271),index!$D$2:$G$13,4,0),DAY(H6271)),
DATE(YEAR(H6271)+1,MONTH(H6271),DAY(H6271)))))-H6271))+H6271)</f>
        <v/>
      </c>
      <c r="J6271" s="9" t="str">
        <f t="shared" si="604"/>
        <v/>
      </c>
      <c r="K6271" s="11" t="str">
        <f t="shared" si="605"/>
        <v/>
      </c>
      <c r="L6271" s="11" t="str">
        <f t="shared" si="606"/>
        <v/>
      </c>
      <c r="M6271" s="11" t="str">
        <f>IF(A6271="","",VLOOKUP(E6271,index!$A$1:$B$6,2,0)*K6271*G6271)</f>
        <v/>
      </c>
      <c r="N6271" s="11" t="str">
        <f>IF(A6271="","",-PMT(G6271*VLOOKUP(E6271,index!$A$1:$B$6,2,0),C6271,F6271,0,0))</f>
        <v/>
      </c>
      <c r="O6271" s="11" t="str">
        <f t="shared" si="607"/>
        <v/>
      </c>
      <c r="P6271" s="11" t="str">
        <f t="shared" si="602"/>
        <v/>
      </c>
    </row>
    <row r="6272" spans="1:16" x14ac:dyDescent="0.25">
      <c r="A6272" s="9" t="str">
        <f>IF(A6271="","",IF(B6271&lt;C6271,A6271,IF(A6271=MAX('entry data'!$B$8:$B$507),"",A6271+1)))</f>
        <v/>
      </c>
      <c r="B6272" s="9" t="str">
        <f t="shared" si="603"/>
        <v/>
      </c>
      <c r="C6272" s="9" t="str">
        <f>IF(ISERROR(VLOOKUP(A6272,'entry data'!B:G,6,0)),"",VLOOKUP(A6272,'entry data'!B:G,6,0))</f>
        <v/>
      </c>
      <c r="D6272" s="9" t="str">
        <f>IF(ISERROR(VLOOKUP(A6272,'entry data'!B:C,2,0)),"",VLOOKUP(A6272,'entry data'!B:C,2,0))</f>
        <v/>
      </c>
      <c r="E6272" s="9" t="str">
        <f>IF(ISERROR(VLOOKUP(A6272,'entry data'!B:E,4,0)),"",VLOOKUP(A6272,'entry data'!B:E,4,0))</f>
        <v/>
      </c>
      <c r="F6272" s="11" t="str">
        <f>IF(A6272="","",IF(ISERROR(VLOOKUP(A6272,'entry data'!B:F,5,0)),"",VLOOKUP(A6272,'entry data'!B:F,5,0)))</f>
        <v/>
      </c>
      <c r="G6272" s="12" t="str">
        <f>IF(A6272="","",IF(ISERROR(VLOOKUP(A6272,'entry data'!B:I,8,0)),"",VLOOKUP(A6272,'entry data'!B:I,7,0)))</f>
        <v/>
      </c>
      <c r="H6272" s="13" t="str">
        <f>IF(A6272="","",IF(B6272=1,VLOOKUP(A6272,'entry data'!B:D,3,0),I6271))</f>
        <v/>
      </c>
      <c r="I6272" s="14" t="str">
        <f>IF(A6272="","",IF(E6272="weekly",7,IF(E6272="fortnightly",14,IF(E6272="monthly",DATE(IF(MONTH(H6272)=12,YEAR(H6272)+1,YEAR(H6272)),VLOOKUP(MONTH(H6272),index!$D$2:$G$13,2,0),DAY(H6272)),
IF(E6272="quarterly",DATE(IF(MONTH(H6272)&gt;=10,YEAR(H6272)+1,YEAR(H6272)),VLOOKUP(MONTH(H6272),index!$D$2:$G$13,3,0),DAY(H6272)),
IF(E6272="halfyearly",DATE(IF(MONTH(H6272)&gt;=7,YEAR(H6272)+1,YEAR(H6272)),VLOOKUP(MONTH(H6272),index!$D$2:$G$13,4,0),DAY(H6272)),
DATE(YEAR(H6272)+1,MONTH(H6272),DAY(H6272)))))-H6272))+H6272)</f>
        <v/>
      </c>
      <c r="J6272" s="9" t="str">
        <f t="shared" si="604"/>
        <v/>
      </c>
      <c r="K6272" s="11" t="str">
        <f t="shared" si="605"/>
        <v/>
      </c>
      <c r="L6272" s="11" t="str">
        <f t="shared" si="606"/>
        <v/>
      </c>
      <c r="M6272" s="11" t="str">
        <f>IF(A6272="","",VLOOKUP(E6272,index!$A$1:$B$6,2,0)*K6272*G6272)</f>
        <v/>
      </c>
      <c r="N6272" s="11" t="str">
        <f>IF(A6272="","",-PMT(G6272*VLOOKUP(E6272,index!$A$1:$B$6,2,0),C6272,F6272,0,0))</f>
        <v/>
      </c>
      <c r="O6272" s="11" t="str">
        <f t="shared" si="607"/>
        <v/>
      </c>
      <c r="P6272" s="11" t="str">
        <f t="shared" si="602"/>
        <v/>
      </c>
    </row>
    <row r="6273" spans="1:16" x14ac:dyDescent="0.25">
      <c r="A6273" s="9" t="str">
        <f>IF(A6272="","",IF(B6272&lt;C6272,A6272,IF(A6272=MAX('entry data'!$B$8:$B$507),"",A6272+1)))</f>
        <v/>
      </c>
      <c r="B6273" s="9" t="str">
        <f t="shared" si="603"/>
        <v/>
      </c>
      <c r="C6273" s="9" t="str">
        <f>IF(ISERROR(VLOOKUP(A6273,'entry data'!B:G,6,0)),"",VLOOKUP(A6273,'entry data'!B:G,6,0))</f>
        <v/>
      </c>
      <c r="D6273" s="9" t="str">
        <f>IF(ISERROR(VLOOKUP(A6273,'entry data'!B:C,2,0)),"",VLOOKUP(A6273,'entry data'!B:C,2,0))</f>
        <v/>
      </c>
      <c r="E6273" s="9" t="str">
        <f>IF(ISERROR(VLOOKUP(A6273,'entry data'!B:E,4,0)),"",VLOOKUP(A6273,'entry data'!B:E,4,0))</f>
        <v/>
      </c>
      <c r="F6273" s="11" t="str">
        <f>IF(A6273="","",IF(ISERROR(VLOOKUP(A6273,'entry data'!B:F,5,0)),"",VLOOKUP(A6273,'entry data'!B:F,5,0)))</f>
        <v/>
      </c>
      <c r="G6273" s="12" t="str">
        <f>IF(A6273="","",IF(ISERROR(VLOOKUP(A6273,'entry data'!B:I,8,0)),"",VLOOKUP(A6273,'entry data'!B:I,7,0)))</f>
        <v/>
      </c>
      <c r="H6273" s="13" t="str">
        <f>IF(A6273="","",IF(B6273=1,VLOOKUP(A6273,'entry data'!B:D,3,0),I6272))</f>
        <v/>
      </c>
      <c r="I6273" s="14" t="str">
        <f>IF(A6273="","",IF(E6273="weekly",7,IF(E6273="fortnightly",14,IF(E6273="monthly",DATE(IF(MONTH(H6273)=12,YEAR(H6273)+1,YEAR(H6273)),VLOOKUP(MONTH(H6273),index!$D$2:$G$13,2,0),DAY(H6273)),
IF(E6273="quarterly",DATE(IF(MONTH(H6273)&gt;=10,YEAR(H6273)+1,YEAR(H6273)),VLOOKUP(MONTH(H6273),index!$D$2:$G$13,3,0),DAY(H6273)),
IF(E6273="halfyearly",DATE(IF(MONTH(H6273)&gt;=7,YEAR(H6273)+1,YEAR(H6273)),VLOOKUP(MONTH(H6273),index!$D$2:$G$13,4,0),DAY(H6273)),
DATE(YEAR(H6273)+1,MONTH(H6273),DAY(H6273)))))-H6273))+H6273)</f>
        <v/>
      </c>
      <c r="J6273" s="9" t="str">
        <f t="shared" si="604"/>
        <v/>
      </c>
      <c r="K6273" s="11" t="str">
        <f t="shared" si="605"/>
        <v/>
      </c>
      <c r="L6273" s="11" t="str">
        <f t="shared" si="606"/>
        <v/>
      </c>
      <c r="M6273" s="11" t="str">
        <f>IF(A6273="","",VLOOKUP(E6273,index!$A$1:$B$6,2,0)*K6273*G6273)</f>
        <v/>
      </c>
      <c r="N6273" s="11" t="str">
        <f>IF(A6273="","",-PMT(G6273*VLOOKUP(E6273,index!$A$1:$B$6,2,0),C6273,F6273,0,0))</f>
        <v/>
      </c>
      <c r="O6273" s="11" t="str">
        <f t="shared" si="607"/>
        <v/>
      </c>
      <c r="P6273" s="11" t="str">
        <f t="shared" si="602"/>
        <v/>
      </c>
    </row>
    <row r="6274" spans="1:16" x14ac:dyDescent="0.25">
      <c r="A6274" s="9" t="str">
        <f>IF(A6273="","",IF(B6273&lt;C6273,A6273,IF(A6273=MAX('entry data'!$B$8:$B$507),"",A6273+1)))</f>
        <v/>
      </c>
      <c r="B6274" s="9" t="str">
        <f t="shared" si="603"/>
        <v/>
      </c>
      <c r="C6274" s="9" t="str">
        <f>IF(ISERROR(VLOOKUP(A6274,'entry data'!B:G,6,0)),"",VLOOKUP(A6274,'entry data'!B:G,6,0))</f>
        <v/>
      </c>
      <c r="D6274" s="9" t="str">
        <f>IF(ISERROR(VLOOKUP(A6274,'entry data'!B:C,2,0)),"",VLOOKUP(A6274,'entry data'!B:C,2,0))</f>
        <v/>
      </c>
      <c r="E6274" s="9" t="str">
        <f>IF(ISERROR(VLOOKUP(A6274,'entry data'!B:E,4,0)),"",VLOOKUP(A6274,'entry data'!B:E,4,0))</f>
        <v/>
      </c>
      <c r="F6274" s="11" t="str">
        <f>IF(A6274="","",IF(ISERROR(VLOOKUP(A6274,'entry data'!B:F,5,0)),"",VLOOKUP(A6274,'entry data'!B:F,5,0)))</f>
        <v/>
      </c>
      <c r="G6274" s="12" t="str">
        <f>IF(A6274="","",IF(ISERROR(VLOOKUP(A6274,'entry data'!B:I,8,0)),"",VLOOKUP(A6274,'entry data'!B:I,7,0)))</f>
        <v/>
      </c>
      <c r="H6274" s="13" t="str">
        <f>IF(A6274="","",IF(B6274=1,VLOOKUP(A6274,'entry data'!B:D,3,0),I6273))</f>
        <v/>
      </c>
      <c r="I6274" s="14" t="str">
        <f>IF(A6274="","",IF(E6274="weekly",7,IF(E6274="fortnightly",14,IF(E6274="monthly",DATE(IF(MONTH(H6274)=12,YEAR(H6274)+1,YEAR(H6274)),VLOOKUP(MONTH(H6274),index!$D$2:$G$13,2,0),DAY(H6274)),
IF(E6274="quarterly",DATE(IF(MONTH(H6274)&gt;=10,YEAR(H6274)+1,YEAR(H6274)),VLOOKUP(MONTH(H6274),index!$D$2:$G$13,3,0),DAY(H6274)),
IF(E6274="halfyearly",DATE(IF(MONTH(H6274)&gt;=7,YEAR(H6274)+1,YEAR(H6274)),VLOOKUP(MONTH(H6274),index!$D$2:$G$13,4,0),DAY(H6274)),
DATE(YEAR(H6274)+1,MONTH(H6274),DAY(H6274)))))-H6274))+H6274)</f>
        <v/>
      </c>
      <c r="J6274" s="9" t="str">
        <f t="shared" si="604"/>
        <v/>
      </c>
      <c r="K6274" s="11" t="str">
        <f t="shared" si="605"/>
        <v/>
      </c>
      <c r="L6274" s="11" t="str">
        <f t="shared" si="606"/>
        <v/>
      </c>
      <c r="M6274" s="11" t="str">
        <f>IF(A6274="","",VLOOKUP(E6274,index!$A$1:$B$6,2,0)*K6274*G6274)</f>
        <v/>
      </c>
      <c r="N6274" s="11" t="str">
        <f>IF(A6274="","",-PMT(G6274*VLOOKUP(E6274,index!$A$1:$B$6,2,0),C6274,F6274,0,0))</f>
        <v/>
      </c>
      <c r="O6274" s="11" t="str">
        <f t="shared" si="607"/>
        <v/>
      </c>
      <c r="P6274" s="11" t="str">
        <f t="shared" si="602"/>
        <v/>
      </c>
    </row>
    <row r="6275" spans="1:16" x14ac:dyDescent="0.25">
      <c r="A6275" s="9" t="str">
        <f>IF(A6274="","",IF(B6274&lt;C6274,A6274,IF(A6274=MAX('entry data'!$B$8:$B$507),"",A6274+1)))</f>
        <v/>
      </c>
      <c r="B6275" s="9" t="str">
        <f t="shared" si="603"/>
        <v/>
      </c>
      <c r="C6275" s="9" t="str">
        <f>IF(ISERROR(VLOOKUP(A6275,'entry data'!B:G,6,0)),"",VLOOKUP(A6275,'entry data'!B:G,6,0))</f>
        <v/>
      </c>
      <c r="D6275" s="9" t="str">
        <f>IF(ISERROR(VLOOKUP(A6275,'entry data'!B:C,2,0)),"",VLOOKUP(A6275,'entry data'!B:C,2,0))</f>
        <v/>
      </c>
      <c r="E6275" s="9" t="str">
        <f>IF(ISERROR(VLOOKUP(A6275,'entry data'!B:E,4,0)),"",VLOOKUP(A6275,'entry data'!B:E,4,0))</f>
        <v/>
      </c>
      <c r="F6275" s="11" t="str">
        <f>IF(A6275="","",IF(ISERROR(VLOOKUP(A6275,'entry data'!B:F,5,0)),"",VLOOKUP(A6275,'entry data'!B:F,5,0)))</f>
        <v/>
      </c>
      <c r="G6275" s="12" t="str">
        <f>IF(A6275="","",IF(ISERROR(VLOOKUP(A6275,'entry data'!B:I,8,0)),"",VLOOKUP(A6275,'entry data'!B:I,7,0)))</f>
        <v/>
      </c>
      <c r="H6275" s="13" t="str">
        <f>IF(A6275="","",IF(B6275=1,VLOOKUP(A6275,'entry data'!B:D,3,0),I6274))</f>
        <v/>
      </c>
      <c r="I6275" s="14" t="str">
        <f>IF(A6275="","",IF(E6275="weekly",7,IF(E6275="fortnightly",14,IF(E6275="monthly",DATE(IF(MONTH(H6275)=12,YEAR(H6275)+1,YEAR(H6275)),VLOOKUP(MONTH(H6275),index!$D$2:$G$13,2,0),DAY(H6275)),
IF(E6275="quarterly",DATE(IF(MONTH(H6275)&gt;=10,YEAR(H6275)+1,YEAR(H6275)),VLOOKUP(MONTH(H6275),index!$D$2:$G$13,3,0),DAY(H6275)),
IF(E6275="halfyearly",DATE(IF(MONTH(H6275)&gt;=7,YEAR(H6275)+1,YEAR(H6275)),VLOOKUP(MONTH(H6275),index!$D$2:$G$13,4,0),DAY(H6275)),
DATE(YEAR(H6275)+1,MONTH(H6275),DAY(H6275)))))-H6275))+H6275)</f>
        <v/>
      </c>
      <c r="J6275" s="9" t="str">
        <f t="shared" si="604"/>
        <v/>
      </c>
      <c r="K6275" s="11" t="str">
        <f t="shared" si="605"/>
        <v/>
      </c>
      <c r="L6275" s="11" t="str">
        <f t="shared" si="606"/>
        <v/>
      </c>
      <c r="M6275" s="11" t="str">
        <f>IF(A6275="","",VLOOKUP(E6275,index!$A$1:$B$6,2,0)*K6275*G6275)</f>
        <v/>
      </c>
      <c r="N6275" s="11" t="str">
        <f>IF(A6275="","",-PMT(G6275*VLOOKUP(E6275,index!$A$1:$B$6,2,0),C6275,F6275,0,0))</f>
        <v/>
      </c>
      <c r="O6275" s="11" t="str">
        <f t="shared" si="607"/>
        <v/>
      </c>
      <c r="P6275" s="11" t="str">
        <f t="shared" ref="P6275:P6338" si="608">IF(A6275="","",IF(J6275&lt;&gt;J6276,O6275,0))</f>
        <v/>
      </c>
    </row>
    <row r="6276" spans="1:16" x14ac:dyDescent="0.25">
      <c r="A6276" s="9" t="str">
        <f>IF(A6275="","",IF(B6275&lt;C6275,A6275,IF(A6275=MAX('entry data'!$B$8:$B$507),"",A6275+1)))</f>
        <v/>
      </c>
      <c r="B6276" s="9" t="str">
        <f t="shared" si="603"/>
        <v/>
      </c>
      <c r="C6276" s="9" t="str">
        <f>IF(ISERROR(VLOOKUP(A6276,'entry data'!B:G,6,0)),"",VLOOKUP(A6276,'entry data'!B:G,6,0))</f>
        <v/>
      </c>
      <c r="D6276" s="9" t="str">
        <f>IF(ISERROR(VLOOKUP(A6276,'entry data'!B:C,2,0)),"",VLOOKUP(A6276,'entry data'!B:C,2,0))</f>
        <v/>
      </c>
      <c r="E6276" s="9" t="str">
        <f>IF(ISERROR(VLOOKUP(A6276,'entry data'!B:E,4,0)),"",VLOOKUP(A6276,'entry data'!B:E,4,0))</f>
        <v/>
      </c>
      <c r="F6276" s="11" t="str">
        <f>IF(A6276="","",IF(ISERROR(VLOOKUP(A6276,'entry data'!B:F,5,0)),"",VLOOKUP(A6276,'entry data'!B:F,5,0)))</f>
        <v/>
      </c>
      <c r="G6276" s="12" t="str">
        <f>IF(A6276="","",IF(ISERROR(VLOOKUP(A6276,'entry data'!B:I,8,0)),"",VLOOKUP(A6276,'entry data'!B:I,7,0)))</f>
        <v/>
      </c>
      <c r="H6276" s="13" t="str">
        <f>IF(A6276="","",IF(B6276=1,VLOOKUP(A6276,'entry data'!B:D,3,0),I6275))</f>
        <v/>
      </c>
      <c r="I6276" s="14" t="str">
        <f>IF(A6276="","",IF(E6276="weekly",7,IF(E6276="fortnightly",14,IF(E6276="monthly",DATE(IF(MONTH(H6276)=12,YEAR(H6276)+1,YEAR(H6276)),VLOOKUP(MONTH(H6276),index!$D$2:$G$13,2,0),DAY(H6276)),
IF(E6276="quarterly",DATE(IF(MONTH(H6276)&gt;=10,YEAR(H6276)+1,YEAR(H6276)),VLOOKUP(MONTH(H6276),index!$D$2:$G$13,3,0),DAY(H6276)),
IF(E6276="halfyearly",DATE(IF(MONTH(H6276)&gt;=7,YEAR(H6276)+1,YEAR(H6276)),VLOOKUP(MONTH(H6276),index!$D$2:$G$13,4,0),DAY(H6276)),
DATE(YEAR(H6276)+1,MONTH(H6276),DAY(H6276)))))-H6276))+H6276)</f>
        <v/>
      </c>
      <c r="J6276" s="9" t="str">
        <f t="shared" si="604"/>
        <v/>
      </c>
      <c r="K6276" s="11" t="str">
        <f t="shared" si="605"/>
        <v/>
      </c>
      <c r="L6276" s="11" t="str">
        <f t="shared" si="606"/>
        <v/>
      </c>
      <c r="M6276" s="11" t="str">
        <f>IF(A6276="","",VLOOKUP(E6276,index!$A$1:$B$6,2,0)*K6276*G6276)</f>
        <v/>
      </c>
      <c r="N6276" s="11" t="str">
        <f>IF(A6276="","",-PMT(G6276*VLOOKUP(E6276,index!$A$1:$B$6,2,0),C6276,F6276,0,0))</f>
        <v/>
      </c>
      <c r="O6276" s="11" t="str">
        <f t="shared" si="607"/>
        <v/>
      </c>
      <c r="P6276" s="11" t="str">
        <f t="shared" si="608"/>
        <v/>
      </c>
    </row>
    <row r="6277" spans="1:16" x14ac:dyDescent="0.25">
      <c r="A6277" s="9" t="str">
        <f>IF(A6276="","",IF(B6276&lt;C6276,A6276,IF(A6276=MAX('entry data'!$B$8:$B$507),"",A6276+1)))</f>
        <v/>
      </c>
      <c r="B6277" s="9" t="str">
        <f t="shared" si="603"/>
        <v/>
      </c>
      <c r="C6277" s="9" t="str">
        <f>IF(ISERROR(VLOOKUP(A6277,'entry data'!B:G,6,0)),"",VLOOKUP(A6277,'entry data'!B:G,6,0))</f>
        <v/>
      </c>
      <c r="D6277" s="9" t="str">
        <f>IF(ISERROR(VLOOKUP(A6277,'entry data'!B:C,2,0)),"",VLOOKUP(A6277,'entry data'!B:C,2,0))</f>
        <v/>
      </c>
      <c r="E6277" s="9" t="str">
        <f>IF(ISERROR(VLOOKUP(A6277,'entry data'!B:E,4,0)),"",VLOOKUP(A6277,'entry data'!B:E,4,0))</f>
        <v/>
      </c>
      <c r="F6277" s="11" t="str">
        <f>IF(A6277="","",IF(ISERROR(VLOOKUP(A6277,'entry data'!B:F,5,0)),"",VLOOKUP(A6277,'entry data'!B:F,5,0)))</f>
        <v/>
      </c>
      <c r="G6277" s="12" t="str">
        <f>IF(A6277="","",IF(ISERROR(VLOOKUP(A6277,'entry data'!B:I,8,0)),"",VLOOKUP(A6277,'entry data'!B:I,7,0)))</f>
        <v/>
      </c>
      <c r="H6277" s="13" t="str">
        <f>IF(A6277="","",IF(B6277=1,VLOOKUP(A6277,'entry data'!B:D,3,0),I6276))</f>
        <v/>
      </c>
      <c r="I6277" s="14" t="str">
        <f>IF(A6277="","",IF(E6277="weekly",7,IF(E6277="fortnightly",14,IF(E6277="monthly",DATE(IF(MONTH(H6277)=12,YEAR(H6277)+1,YEAR(H6277)),VLOOKUP(MONTH(H6277),index!$D$2:$G$13,2,0),DAY(H6277)),
IF(E6277="quarterly",DATE(IF(MONTH(H6277)&gt;=10,YEAR(H6277)+1,YEAR(H6277)),VLOOKUP(MONTH(H6277),index!$D$2:$G$13,3,0),DAY(H6277)),
IF(E6277="halfyearly",DATE(IF(MONTH(H6277)&gt;=7,YEAR(H6277)+1,YEAR(H6277)),VLOOKUP(MONTH(H6277),index!$D$2:$G$13,4,0),DAY(H6277)),
DATE(YEAR(H6277)+1,MONTH(H6277),DAY(H6277)))))-H6277))+H6277)</f>
        <v/>
      </c>
      <c r="J6277" s="9" t="str">
        <f t="shared" si="604"/>
        <v/>
      </c>
      <c r="K6277" s="11" t="str">
        <f t="shared" si="605"/>
        <v/>
      </c>
      <c r="L6277" s="11" t="str">
        <f t="shared" si="606"/>
        <v/>
      </c>
      <c r="M6277" s="11" t="str">
        <f>IF(A6277="","",VLOOKUP(E6277,index!$A$1:$B$6,2,0)*K6277*G6277)</f>
        <v/>
      </c>
      <c r="N6277" s="11" t="str">
        <f>IF(A6277="","",-PMT(G6277*VLOOKUP(E6277,index!$A$1:$B$6,2,0),C6277,F6277,0,0))</f>
        <v/>
      </c>
      <c r="O6277" s="11" t="str">
        <f t="shared" si="607"/>
        <v/>
      </c>
      <c r="P6277" s="11" t="str">
        <f t="shared" si="608"/>
        <v/>
      </c>
    </row>
    <row r="6278" spans="1:16" x14ac:dyDescent="0.25">
      <c r="A6278" s="9" t="str">
        <f>IF(A6277="","",IF(B6277&lt;C6277,A6277,IF(A6277=MAX('entry data'!$B$8:$B$507),"",A6277+1)))</f>
        <v/>
      </c>
      <c r="B6278" s="9" t="str">
        <f t="shared" si="603"/>
        <v/>
      </c>
      <c r="C6278" s="9" t="str">
        <f>IF(ISERROR(VLOOKUP(A6278,'entry data'!B:G,6,0)),"",VLOOKUP(A6278,'entry data'!B:G,6,0))</f>
        <v/>
      </c>
      <c r="D6278" s="9" t="str">
        <f>IF(ISERROR(VLOOKUP(A6278,'entry data'!B:C,2,0)),"",VLOOKUP(A6278,'entry data'!B:C,2,0))</f>
        <v/>
      </c>
      <c r="E6278" s="9" t="str">
        <f>IF(ISERROR(VLOOKUP(A6278,'entry data'!B:E,4,0)),"",VLOOKUP(A6278,'entry data'!B:E,4,0))</f>
        <v/>
      </c>
      <c r="F6278" s="11" t="str">
        <f>IF(A6278="","",IF(ISERROR(VLOOKUP(A6278,'entry data'!B:F,5,0)),"",VLOOKUP(A6278,'entry data'!B:F,5,0)))</f>
        <v/>
      </c>
      <c r="G6278" s="12" t="str">
        <f>IF(A6278="","",IF(ISERROR(VLOOKUP(A6278,'entry data'!B:I,8,0)),"",VLOOKUP(A6278,'entry data'!B:I,7,0)))</f>
        <v/>
      </c>
      <c r="H6278" s="13" t="str">
        <f>IF(A6278="","",IF(B6278=1,VLOOKUP(A6278,'entry data'!B:D,3,0),I6277))</f>
        <v/>
      </c>
      <c r="I6278" s="14" t="str">
        <f>IF(A6278="","",IF(E6278="weekly",7,IF(E6278="fortnightly",14,IF(E6278="monthly",DATE(IF(MONTH(H6278)=12,YEAR(H6278)+1,YEAR(H6278)),VLOOKUP(MONTH(H6278),index!$D$2:$G$13,2,0),DAY(H6278)),
IF(E6278="quarterly",DATE(IF(MONTH(H6278)&gt;=10,YEAR(H6278)+1,YEAR(H6278)),VLOOKUP(MONTH(H6278),index!$D$2:$G$13,3,0),DAY(H6278)),
IF(E6278="halfyearly",DATE(IF(MONTH(H6278)&gt;=7,YEAR(H6278)+1,YEAR(H6278)),VLOOKUP(MONTH(H6278),index!$D$2:$G$13,4,0),DAY(H6278)),
DATE(YEAR(H6278)+1,MONTH(H6278),DAY(H6278)))))-H6278))+H6278)</f>
        <v/>
      </c>
      <c r="J6278" s="9" t="str">
        <f t="shared" si="604"/>
        <v/>
      </c>
      <c r="K6278" s="11" t="str">
        <f t="shared" si="605"/>
        <v/>
      </c>
      <c r="L6278" s="11" t="str">
        <f t="shared" si="606"/>
        <v/>
      </c>
      <c r="M6278" s="11" t="str">
        <f>IF(A6278="","",VLOOKUP(E6278,index!$A$1:$B$6,2,0)*K6278*G6278)</f>
        <v/>
      </c>
      <c r="N6278" s="11" t="str">
        <f>IF(A6278="","",-PMT(G6278*VLOOKUP(E6278,index!$A$1:$B$6,2,0),C6278,F6278,0,0))</f>
        <v/>
      </c>
      <c r="O6278" s="11" t="str">
        <f t="shared" si="607"/>
        <v/>
      </c>
      <c r="P6278" s="11" t="str">
        <f t="shared" si="608"/>
        <v/>
      </c>
    </row>
    <row r="6279" spans="1:16" x14ac:dyDescent="0.25">
      <c r="A6279" s="9" t="str">
        <f>IF(A6278="","",IF(B6278&lt;C6278,A6278,IF(A6278=MAX('entry data'!$B$8:$B$507),"",A6278+1)))</f>
        <v/>
      </c>
      <c r="B6279" s="9" t="str">
        <f t="shared" si="603"/>
        <v/>
      </c>
      <c r="C6279" s="9" t="str">
        <f>IF(ISERROR(VLOOKUP(A6279,'entry data'!B:G,6,0)),"",VLOOKUP(A6279,'entry data'!B:G,6,0))</f>
        <v/>
      </c>
      <c r="D6279" s="9" t="str">
        <f>IF(ISERROR(VLOOKUP(A6279,'entry data'!B:C,2,0)),"",VLOOKUP(A6279,'entry data'!B:C,2,0))</f>
        <v/>
      </c>
      <c r="E6279" s="9" t="str">
        <f>IF(ISERROR(VLOOKUP(A6279,'entry data'!B:E,4,0)),"",VLOOKUP(A6279,'entry data'!B:E,4,0))</f>
        <v/>
      </c>
      <c r="F6279" s="11" t="str">
        <f>IF(A6279="","",IF(ISERROR(VLOOKUP(A6279,'entry data'!B:F,5,0)),"",VLOOKUP(A6279,'entry data'!B:F,5,0)))</f>
        <v/>
      </c>
      <c r="G6279" s="12" t="str">
        <f>IF(A6279="","",IF(ISERROR(VLOOKUP(A6279,'entry data'!B:I,8,0)),"",VLOOKUP(A6279,'entry data'!B:I,7,0)))</f>
        <v/>
      </c>
      <c r="H6279" s="13" t="str">
        <f>IF(A6279="","",IF(B6279=1,VLOOKUP(A6279,'entry data'!B:D,3,0),I6278))</f>
        <v/>
      </c>
      <c r="I6279" s="14" t="str">
        <f>IF(A6279="","",IF(E6279="weekly",7,IF(E6279="fortnightly",14,IF(E6279="monthly",DATE(IF(MONTH(H6279)=12,YEAR(H6279)+1,YEAR(H6279)),VLOOKUP(MONTH(H6279),index!$D$2:$G$13,2,0),DAY(H6279)),
IF(E6279="quarterly",DATE(IF(MONTH(H6279)&gt;=10,YEAR(H6279)+1,YEAR(H6279)),VLOOKUP(MONTH(H6279),index!$D$2:$G$13,3,0),DAY(H6279)),
IF(E6279="halfyearly",DATE(IF(MONTH(H6279)&gt;=7,YEAR(H6279)+1,YEAR(H6279)),VLOOKUP(MONTH(H6279),index!$D$2:$G$13,4,0),DAY(H6279)),
DATE(YEAR(H6279)+1,MONTH(H6279),DAY(H6279)))))-H6279))+H6279)</f>
        <v/>
      </c>
      <c r="J6279" s="9" t="str">
        <f t="shared" si="604"/>
        <v/>
      </c>
      <c r="K6279" s="11" t="str">
        <f t="shared" si="605"/>
        <v/>
      </c>
      <c r="L6279" s="11" t="str">
        <f t="shared" si="606"/>
        <v/>
      </c>
      <c r="M6279" s="11" t="str">
        <f>IF(A6279="","",VLOOKUP(E6279,index!$A$1:$B$6,2,0)*K6279*G6279)</f>
        <v/>
      </c>
      <c r="N6279" s="11" t="str">
        <f>IF(A6279="","",-PMT(G6279*VLOOKUP(E6279,index!$A$1:$B$6,2,0),C6279,F6279,0,0))</f>
        <v/>
      </c>
      <c r="O6279" s="11" t="str">
        <f t="shared" si="607"/>
        <v/>
      </c>
      <c r="P6279" s="11" t="str">
        <f t="shared" si="608"/>
        <v/>
      </c>
    </row>
    <row r="6280" spans="1:16" x14ac:dyDescent="0.25">
      <c r="A6280" s="9" t="str">
        <f>IF(A6279="","",IF(B6279&lt;C6279,A6279,IF(A6279=MAX('entry data'!$B$8:$B$507),"",A6279+1)))</f>
        <v/>
      </c>
      <c r="B6280" s="9" t="str">
        <f t="shared" si="603"/>
        <v/>
      </c>
      <c r="C6280" s="9" t="str">
        <f>IF(ISERROR(VLOOKUP(A6280,'entry data'!B:G,6,0)),"",VLOOKUP(A6280,'entry data'!B:G,6,0))</f>
        <v/>
      </c>
      <c r="D6280" s="9" t="str">
        <f>IF(ISERROR(VLOOKUP(A6280,'entry data'!B:C,2,0)),"",VLOOKUP(A6280,'entry data'!B:C,2,0))</f>
        <v/>
      </c>
      <c r="E6280" s="9" t="str">
        <f>IF(ISERROR(VLOOKUP(A6280,'entry data'!B:E,4,0)),"",VLOOKUP(A6280,'entry data'!B:E,4,0))</f>
        <v/>
      </c>
      <c r="F6280" s="11" t="str">
        <f>IF(A6280="","",IF(ISERROR(VLOOKUP(A6280,'entry data'!B:F,5,0)),"",VLOOKUP(A6280,'entry data'!B:F,5,0)))</f>
        <v/>
      </c>
      <c r="G6280" s="12" t="str">
        <f>IF(A6280="","",IF(ISERROR(VLOOKUP(A6280,'entry data'!B:I,8,0)),"",VLOOKUP(A6280,'entry data'!B:I,7,0)))</f>
        <v/>
      </c>
      <c r="H6280" s="13" t="str">
        <f>IF(A6280="","",IF(B6280=1,VLOOKUP(A6280,'entry data'!B:D,3,0),I6279))</f>
        <v/>
      </c>
      <c r="I6280" s="14" t="str">
        <f>IF(A6280="","",IF(E6280="weekly",7,IF(E6280="fortnightly",14,IF(E6280="monthly",DATE(IF(MONTH(H6280)=12,YEAR(H6280)+1,YEAR(H6280)),VLOOKUP(MONTH(H6280),index!$D$2:$G$13,2,0),DAY(H6280)),
IF(E6280="quarterly",DATE(IF(MONTH(H6280)&gt;=10,YEAR(H6280)+1,YEAR(H6280)),VLOOKUP(MONTH(H6280),index!$D$2:$G$13,3,0),DAY(H6280)),
IF(E6280="halfyearly",DATE(IF(MONTH(H6280)&gt;=7,YEAR(H6280)+1,YEAR(H6280)),VLOOKUP(MONTH(H6280),index!$D$2:$G$13,4,0),DAY(H6280)),
DATE(YEAR(H6280)+1,MONTH(H6280),DAY(H6280)))))-H6280))+H6280)</f>
        <v/>
      </c>
      <c r="J6280" s="9" t="str">
        <f t="shared" si="604"/>
        <v/>
      </c>
      <c r="K6280" s="11" t="str">
        <f t="shared" si="605"/>
        <v/>
      </c>
      <c r="L6280" s="11" t="str">
        <f t="shared" si="606"/>
        <v/>
      </c>
      <c r="M6280" s="11" t="str">
        <f>IF(A6280="","",VLOOKUP(E6280,index!$A$1:$B$6,2,0)*K6280*G6280)</f>
        <v/>
      </c>
      <c r="N6280" s="11" t="str">
        <f>IF(A6280="","",-PMT(G6280*VLOOKUP(E6280,index!$A$1:$B$6,2,0),C6280,F6280,0,0))</f>
        <v/>
      </c>
      <c r="O6280" s="11" t="str">
        <f t="shared" si="607"/>
        <v/>
      </c>
      <c r="P6280" s="11" t="str">
        <f t="shared" si="608"/>
        <v/>
      </c>
    </row>
    <row r="6281" spans="1:16" x14ac:dyDescent="0.25">
      <c r="A6281" s="9" t="str">
        <f>IF(A6280="","",IF(B6280&lt;C6280,A6280,IF(A6280=MAX('entry data'!$B$8:$B$507),"",A6280+1)))</f>
        <v/>
      </c>
      <c r="B6281" s="9" t="str">
        <f t="shared" si="603"/>
        <v/>
      </c>
      <c r="C6281" s="9" t="str">
        <f>IF(ISERROR(VLOOKUP(A6281,'entry data'!B:G,6,0)),"",VLOOKUP(A6281,'entry data'!B:G,6,0))</f>
        <v/>
      </c>
      <c r="D6281" s="9" t="str">
        <f>IF(ISERROR(VLOOKUP(A6281,'entry data'!B:C,2,0)),"",VLOOKUP(A6281,'entry data'!B:C,2,0))</f>
        <v/>
      </c>
      <c r="E6281" s="9" t="str">
        <f>IF(ISERROR(VLOOKUP(A6281,'entry data'!B:E,4,0)),"",VLOOKUP(A6281,'entry data'!B:E,4,0))</f>
        <v/>
      </c>
      <c r="F6281" s="11" t="str">
        <f>IF(A6281="","",IF(ISERROR(VLOOKUP(A6281,'entry data'!B:F,5,0)),"",VLOOKUP(A6281,'entry data'!B:F,5,0)))</f>
        <v/>
      </c>
      <c r="G6281" s="12" t="str">
        <f>IF(A6281="","",IF(ISERROR(VLOOKUP(A6281,'entry data'!B:I,8,0)),"",VLOOKUP(A6281,'entry data'!B:I,7,0)))</f>
        <v/>
      </c>
      <c r="H6281" s="13" t="str">
        <f>IF(A6281="","",IF(B6281=1,VLOOKUP(A6281,'entry data'!B:D,3,0),I6280))</f>
        <v/>
      </c>
      <c r="I6281" s="14" t="str">
        <f>IF(A6281="","",IF(E6281="weekly",7,IF(E6281="fortnightly",14,IF(E6281="monthly",DATE(IF(MONTH(H6281)=12,YEAR(H6281)+1,YEAR(H6281)),VLOOKUP(MONTH(H6281),index!$D$2:$G$13,2,0),DAY(H6281)),
IF(E6281="quarterly",DATE(IF(MONTH(H6281)&gt;=10,YEAR(H6281)+1,YEAR(H6281)),VLOOKUP(MONTH(H6281),index!$D$2:$G$13,3,0),DAY(H6281)),
IF(E6281="halfyearly",DATE(IF(MONTH(H6281)&gt;=7,YEAR(H6281)+1,YEAR(H6281)),VLOOKUP(MONTH(H6281),index!$D$2:$G$13,4,0),DAY(H6281)),
DATE(YEAR(H6281)+1,MONTH(H6281),DAY(H6281)))))-H6281))+H6281)</f>
        <v/>
      </c>
      <c r="J6281" s="9" t="str">
        <f t="shared" si="604"/>
        <v/>
      </c>
      <c r="K6281" s="11" t="str">
        <f t="shared" si="605"/>
        <v/>
      </c>
      <c r="L6281" s="11" t="str">
        <f t="shared" si="606"/>
        <v/>
      </c>
      <c r="M6281" s="11" t="str">
        <f>IF(A6281="","",VLOOKUP(E6281,index!$A$1:$B$6,2,0)*K6281*G6281)</f>
        <v/>
      </c>
      <c r="N6281" s="11" t="str">
        <f>IF(A6281="","",-PMT(G6281*VLOOKUP(E6281,index!$A$1:$B$6,2,0),C6281,F6281,0,0))</f>
        <v/>
      </c>
      <c r="O6281" s="11" t="str">
        <f t="shared" si="607"/>
        <v/>
      </c>
      <c r="P6281" s="11" t="str">
        <f t="shared" si="608"/>
        <v/>
      </c>
    </row>
    <row r="6282" spans="1:16" x14ac:dyDescent="0.25">
      <c r="A6282" s="9" t="str">
        <f>IF(A6281="","",IF(B6281&lt;C6281,A6281,IF(A6281=MAX('entry data'!$B$8:$B$507),"",A6281+1)))</f>
        <v/>
      </c>
      <c r="B6282" s="9" t="str">
        <f t="shared" si="603"/>
        <v/>
      </c>
      <c r="C6282" s="9" t="str">
        <f>IF(ISERROR(VLOOKUP(A6282,'entry data'!B:G,6,0)),"",VLOOKUP(A6282,'entry data'!B:G,6,0))</f>
        <v/>
      </c>
      <c r="D6282" s="9" t="str">
        <f>IF(ISERROR(VLOOKUP(A6282,'entry data'!B:C,2,0)),"",VLOOKUP(A6282,'entry data'!B:C,2,0))</f>
        <v/>
      </c>
      <c r="E6282" s="9" t="str">
        <f>IF(ISERROR(VLOOKUP(A6282,'entry data'!B:E,4,0)),"",VLOOKUP(A6282,'entry data'!B:E,4,0))</f>
        <v/>
      </c>
      <c r="F6282" s="11" t="str">
        <f>IF(A6282="","",IF(ISERROR(VLOOKUP(A6282,'entry data'!B:F,5,0)),"",VLOOKUP(A6282,'entry data'!B:F,5,0)))</f>
        <v/>
      </c>
      <c r="G6282" s="12" t="str">
        <f>IF(A6282="","",IF(ISERROR(VLOOKUP(A6282,'entry data'!B:I,8,0)),"",VLOOKUP(A6282,'entry data'!B:I,7,0)))</f>
        <v/>
      </c>
      <c r="H6282" s="13" t="str">
        <f>IF(A6282="","",IF(B6282=1,VLOOKUP(A6282,'entry data'!B:D,3,0),I6281))</f>
        <v/>
      </c>
      <c r="I6282" s="14" t="str">
        <f>IF(A6282="","",IF(E6282="weekly",7,IF(E6282="fortnightly",14,IF(E6282="monthly",DATE(IF(MONTH(H6282)=12,YEAR(H6282)+1,YEAR(H6282)),VLOOKUP(MONTH(H6282),index!$D$2:$G$13,2,0),DAY(H6282)),
IF(E6282="quarterly",DATE(IF(MONTH(H6282)&gt;=10,YEAR(H6282)+1,YEAR(H6282)),VLOOKUP(MONTH(H6282),index!$D$2:$G$13,3,0),DAY(H6282)),
IF(E6282="halfyearly",DATE(IF(MONTH(H6282)&gt;=7,YEAR(H6282)+1,YEAR(H6282)),VLOOKUP(MONTH(H6282),index!$D$2:$G$13,4,0),DAY(H6282)),
DATE(YEAR(H6282)+1,MONTH(H6282),DAY(H6282)))))-H6282))+H6282)</f>
        <v/>
      </c>
      <c r="J6282" s="9" t="str">
        <f t="shared" si="604"/>
        <v/>
      </c>
      <c r="K6282" s="11" t="str">
        <f t="shared" si="605"/>
        <v/>
      </c>
      <c r="L6282" s="11" t="str">
        <f t="shared" si="606"/>
        <v/>
      </c>
      <c r="M6282" s="11" t="str">
        <f>IF(A6282="","",VLOOKUP(E6282,index!$A$1:$B$6,2,0)*K6282*G6282)</f>
        <v/>
      </c>
      <c r="N6282" s="11" t="str">
        <f>IF(A6282="","",-PMT(G6282*VLOOKUP(E6282,index!$A$1:$B$6,2,0),C6282,F6282,0,0))</f>
        <v/>
      </c>
      <c r="O6282" s="11" t="str">
        <f t="shared" si="607"/>
        <v/>
      </c>
      <c r="P6282" s="11" t="str">
        <f t="shared" si="608"/>
        <v/>
      </c>
    </row>
    <row r="6283" spans="1:16" x14ac:dyDescent="0.25">
      <c r="A6283" s="9" t="str">
        <f>IF(A6282="","",IF(B6282&lt;C6282,A6282,IF(A6282=MAX('entry data'!$B$8:$B$507),"",A6282+1)))</f>
        <v/>
      </c>
      <c r="B6283" s="9" t="str">
        <f t="shared" si="603"/>
        <v/>
      </c>
      <c r="C6283" s="9" t="str">
        <f>IF(ISERROR(VLOOKUP(A6283,'entry data'!B:G,6,0)),"",VLOOKUP(A6283,'entry data'!B:G,6,0))</f>
        <v/>
      </c>
      <c r="D6283" s="9" t="str">
        <f>IF(ISERROR(VLOOKUP(A6283,'entry data'!B:C,2,0)),"",VLOOKUP(A6283,'entry data'!B:C,2,0))</f>
        <v/>
      </c>
      <c r="E6283" s="9" t="str">
        <f>IF(ISERROR(VLOOKUP(A6283,'entry data'!B:E,4,0)),"",VLOOKUP(A6283,'entry data'!B:E,4,0))</f>
        <v/>
      </c>
      <c r="F6283" s="11" t="str">
        <f>IF(A6283="","",IF(ISERROR(VLOOKUP(A6283,'entry data'!B:F,5,0)),"",VLOOKUP(A6283,'entry data'!B:F,5,0)))</f>
        <v/>
      </c>
      <c r="G6283" s="12" t="str">
        <f>IF(A6283="","",IF(ISERROR(VLOOKUP(A6283,'entry data'!B:I,8,0)),"",VLOOKUP(A6283,'entry data'!B:I,7,0)))</f>
        <v/>
      </c>
      <c r="H6283" s="13" t="str">
        <f>IF(A6283="","",IF(B6283=1,VLOOKUP(A6283,'entry data'!B:D,3,0),I6282))</f>
        <v/>
      </c>
      <c r="I6283" s="14" t="str">
        <f>IF(A6283="","",IF(E6283="weekly",7,IF(E6283="fortnightly",14,IF(E6283="monthly",DATE(IF(MONTH(H6283)=12,YEAR(H6283)+1,YEAR(H6283)),VLOOKUP(MONTH(H6283),index!$D$2:$G$13,2,0),DAY(H6283)),
IF(E6283="quarterly",DATE(IF(MONTH(H6283)&gt;=10,YEAR(H6283)+1,YEAR(H6283)),VLOOKUP(MONTH(H6283),index!$D$2:$G$13,3,0),DAY(H6283)),
IF(E6283="halfyearly",DATE(IF(MONTH(H6283)&gt;=7,YEAR(H6283)+1,YEAR(H6283)),VLOOKUP(MONTH(H6283),index!$D$2:$G$13,4,0),DAY(H6283)),
DATE(YEAR(H6283)+1,MONTH(H6283),DAY(H6283)))))-H6283))+H6283)</f>
        <v/>
      </c>
      <c r="J6283" s="9" t="str">
        <f t="shared" si="604"/>
        <v/>
      </c>
      <c r="K6283" s="11" t="str">
        <f t="shared" si="605"/>
        <v/>
      </c>
      <c r="L6283" s="11" t="str">
        <f t="shared" si="606"/>
        <v/>
      </c>
      <c r="M6283" s="11" t="str">
        <f>IF(A6283="","",VLOOKUP(E6283,index!$A$1:$B$6,2,0)*K6283*G6283)</f>
        <v/>
      </c>
      <c r="N6283" s="11" t="str">
        <f>IF(A6283="","",-PMT(G6283*VLOOKUP(E6283,index!$A$1:$B$6,2,0),C6283,F6283,0,0))</f>
        <v/>
      </c>
      <c r="O6283" s="11" t="str">
        <f t="shared" si="607"/>
        <v/>
      </c>
      <c r="P6283" s="11" t="str">
        <f t="shared" si="608"/>
        <v/>
      </c>
    </row>
    <row r="6284" spans="1:16" x14ac:dyDescent="0.25">
      <c r="A6284" s="9" t="str">
        <f>IF(A6283="","",IF(B6283&lt;C6283,A6283,IF(A6283=MAX('entry data'!$B$8:$B$507),"",A6283+1)))</f>
        <v/>
      </c>
      <c r="B6284" s="9" t="str">
        <f t="shared" si="603"/>
        <v/>
      </c>
      <c r="C6284" s="9" t="str">
        <f>IF(ISERROR(VLOOKUP(A6284,'entry data'!B:G,6,0)),"",VLOOKUP(A6284,'entry data'!B:G,6,0))</f>
        <v/>
      </c>
      <c r="D6284" s="9" t="str">
        <f>IF(ISERROR(VLOOKUP(A6284,'entry data'!B:C,2,0)),"",VLOOKUP(A6284,'entry data'!B:C,2,0))</f>
        <v/>
      </c>
      <c r="E6284" s="9" t="str">
        <f>IF(ISERROR(VLOOKUP(A6284,'entry data'!B:E,4,0)),"",VLOOKUP(A6284,'entry data'!B:E,4,0))</f>
        <v/>
      </c>
      <c r="F6284" s="11" t="str">
        <f>IF(A6284="","",IF(ISERROR(VLOOKUP(A6284,'entry data'!B:F,5,0)),"",VLOOKUP(A6284,'entry data'!B:F,5,0)))</f>
        <v/>
      </c>
      <c r="G6284" s="12" t="str">
        <f>IF(A6284="","",IF(ISERROR(VLOOKUP(A6284,'entry data'!B:I,8,0)),"",VLOOKUP(A6284,'entry data'!B:I,7,0)))</f>
        <v/>
      </c>
      <c r="H6284" s="13" t="str">
        <f>IF(A6284="","",IF(B6284=1,VLOOKUP(A6284,'entry data'!B:D,3,0),I6283))</f>
        <v/>
      </c>
      <c r="I6284" s="14" t="str">
        <f>IF(A6284="","",IF(E6284="weekly",7,IF(E6284="fortnightly",14,IF(E6284="monthly",DATE(IF(MONTH(H6284)=12,YEAR(H6284)+1,YEAR(H6284)),VLOOKUP(MONTH(H6284),index!$D$2:$G$13,2,0),DAY(H6284)),
IF(E6284="quarterly",DATE(IF(MONTH(H6284)&gt;=10,YEAR(H6284)+1,YEAR(H6284)),VLOOKUP(MONTH(H6284),index!$D$2:$G$13,3,0),DAY(H6284)),
IF(E6284="halfyearly",DATE(IF(MONTH(H6284)&gt;=7,YEAR(H6284)+1,YEAR(H6284)),VLOOKUP(MONTH(H6284),index!$D$2:$G$13,4,0),DAY(H6284)),
DATE(YEAR(H6284)+1,MONTH(H6284),DAY(H6284)))))-H6284))+H6284)</f>
        <v/>
      </c>
      <c r="J6284" s="9" t="str">
        <f t="shared" si="604"/>
        <v/>
      </c>
      <c r="K6284" s="11" t="str">
        <f t="shared" si="605"/>
        <v/>
      </c>
      <c r="L6284" s="11" t="str">
        <f t="shared" si="606"/>
        <v/>
      </c>
      <c r="M6284" s="11" t="str">
        <f>IF(A6284="","",VLOOKUP(E6284,index!$A$1:$B$6,2,0)*K6284*G6284)</f>
        <v/>
      </c>
      <c r="N6284" s="11" t="str">
        <f>IF(A6284="","",-PMT(G6284*VLOOKUP(E6284,index!$A$1:$B$6,2,0),C6284,F6284,0,0))</f>
        <v/>
      </c>
      <c r="O6284" s="11" t="str">
        <f t="shared" si="607"/>
        <v/>
      </c>
      <c r="P6284" s="11" t="str">
        <f t="shared" si="608"/>
        <v/>
      </c>
    </row>
    <row r="6285" spans="1:16" x14ac:dyDescent="0.25">
      <c r="A6285" s="9" t="str">
        <f>IF(A6284="","",IF(B6284&lt;C6284,A6284,IF(A6284=MAX('entry data'!$B$8:$B$507),"",A6284+1)))</f>
        <v/>
      </c>
      <c r="B6285" s="9" t="str">
        <f t="shared" si="603"/>
        <v/>
      </c>
      <c r="C6285" s="9" t="str">
        <f>IF(ISERROR(VLOOKUP(A6285,'entry data'!B:G,6,0)),"",VLOOKUP(A6285,'entry data'!B:G,6,0))</f>
        <v/>
      </c>
      <c r="D6285" s="9" t="str">
        <f>IF(ISERROR(VLOOKUP(A6285,'entry data'!B:C,2,0)),"",VLOOKUP(A6285,'entry data'!B:C,2,0))</f>
        <v/>
      </c>
      <c r="E6285" s="9" t="str">
        <f>IF(ISERROR(VLOOKUP(A6285,'entry data'!B:E,4,0)),"",VLOOKUP(A6285,'entry data'!B:E,4,0))</f>
        <v/>
      </c>
      <c r="F6285" s="11" t="str">
        <f>IF(A6285="","",IF(ISERROR(VLOOKUP(A6285,'entry data'!B:F,5,0)),"",VLOOKUP(A6285,'entry data'!B:F,5,0)))</f>
        <v/>
      </c>
      <c r="G6285" s="12" t="str">
        <f>IF(A6285="","",IF(ISERROR(VLOOKUP(A6285,'entry data'!B:I,8,0)),"",VLOOKUP(A6285,'entry data'!B:I,7,0)))</f>
        <v/>
      </c>
      <c r="H6285" s="13" t="str">
        <f>IF(A6285="","",IF(B6285=1,VLOOKUP(A6285,'entry data'!B:D,3,0),I6284))</f>
        <v/>
      </c>
      <c r="I6285" s="14" t="str">
        <f>IF(A6285="","",IF(E6285="weekly",7,IF(E6285="fortnightly",14,IF(E6285="monthly",DATE(IF(MONTH(H6285)=12,YEAR(H6285)+1,YEAR(H6285)),VLOOKUP(MONTH(H6285),index!$D$2:$G$13,2,0),DAY(H6285)),
IF(E6285="quarterly",DATE(IF(MONTH(H6285)&gt;=10,YEAR(H6285)+1,YEAR(H6285)),VLOOKUP(MONTH(H6285),index!$D$2:$G$13,3,0),DAY(H6285)),
IF(E6285="halfyearly",DATE(IF(MONTH(H6285)&gt;=7,YEAR(H6285)+1,YEAR(H6285)),VLOOKUP(MONTH(H6285),index!$D$2:$G$13,4,0),DAY(H6285)),
DATE(YEAR(H6285)+1,MONTH(H6285),DAY(H6285)))))-H6285))+H6285)</f>
        <v/>
      </c>
      <c r="J6285" s="9" t="str">
        <f t="shared" si="604"/>
        <v/>
      </c>
      <c r="K6285" s="11" t="str">
        <f t="shared" si="605"/>
        <v/>
      </c>
      <c r="L6285" s="11" t="str">
        <f t="shared" si="606"/>
        <v/>
      </c>
      <c r="M6285" s="11" t="str">
        <f>IF(A6285="","",VLOOKUP(E6285,index!$A$1:$B$6,2,0)*K6285*G6285)</f>
        <v/>
      </c>
      <c r="N6285" s="11" t="str">
        <f>IF(A6285="","",-PMT(G6285*VLOOKUP(E6285,index!$A$1:$B$6,2,0),C6285,F6285,0,0))</f>
        <v/>
      </c>
      <c r="O6285" s="11" t="str">
        <f t="shared" si="607"/>
        <v/>
      </c>
      <c r="P6285" s="11" t="str">
        <f t="shared" si="608"/>
        <v/>
      </c>
    </row>
    <row r="6286" spans="1:16" x14ac:dyDescent="0.25">
      <c r="A6286" s="9" t="str">
        <f>IF(A6285="","",IF(B6285&lt;C6285,A6285,IF(A6285=MAX('entry data'!$B$8:$B$507),"",A6285+1)))</f>
        <v/>
      </c>
      <c r="B6286" s="9" t="str">
        <f t="shared" si="603"/>
        <v/>
      </c>
      <c r="C6286" s="9" t="str">
        <f>IF(ISERROR(VLOOKUP(A6286,'entry data'!B:G,6,0)),"",VLOOKUP(A6286,'entry data'!B:G,6,0))</f>
        <v/>
      </c>
      <c r="D6286" s="9" t="str">
        <f>IF(ISERROR(VLOOKUP(A6286,'entry data'!B:C,2,0)),"",VLOOKUP(A6286,'entry data'!B:C,2,0))</f>
        <v/>
      </c>
      <c r="E6286" s="9" t="str">
        <f>IF(ISERROR(VLOOKUP(A6286,'entry data'!B:E,4,0)),"",VLOOKUP(A6286,'entry data'!B:E,4,0))</f>
        <v/>
      </c>
      <c r="F6286" s="11" t="str">
        <f>IF(A6286="","",IF(ISERROR(VLOOKUP(A6286,'entry data'!B:F,5,0)),"",VLOOKUP(A6286,'entry data'!B:F,5,0)))</f>
        <v/>
      </c>
      <c r="G6286" s="12" t="str">
        <f>IF(A6286="","",IF(ISERROR(VLOOKUP(A6286,'entry data'!B:I,8,0)),"",VLOOKUP(A6286,'entry data'!B:I,7,0)))</f>
        <v/>
      </c>
      <c r="H6286" s="13" t="str">
        <f>IF(A6286="","",IF(B6286=1,VLOOKUP(A6286,'entry data'!B:D,3,0),I6285))</f>
        <v/>
      </c>
      <c r="I6286" s="14" t="str">
        <f>IF(A6286="","",IF(E6286="weekly",7,IF(E6286="fortnightly",14,IF(E6286="monthly",DATE(IF(MONTH(H6286)=12,YEAR(H6286)+1,YEAR(H6286)),VLOOKUP(MONTH(H6286),index!$D$2:$G$13,2,0),DAY(H6286)),
IF(E6286="quarterly",DATE(IF(MONTH(H6286)&gt;=10,YEAR(H6286)+1,YEAR(H6286)),VLOOKUP(MONTH(H6286),index!$D$2:$G$13,3,0),DAY(H6286)),
IF(E6286="halfyearly",DATE(IF(MONTH(H6286)&gt;=7,YEAR(H6286)+1,YEAR(H6286)),VLOOKUP(MONTH(H6286),index!$D$2:$G$13,4,0),DAY(H6286)),
DATE(YEAR(H6286)+1,MONTH(H6286),DAY(H6286)))))-H6286))+H6286)</f>
        <v/>
      </c>
      <c r="J6286" s="9" t="str">
        <f t="shared" si="604"/>
        <v/>
      </c>
      <c r="K6286" s="11" t="str">
        <f t="shared" si="605"/>
        <v/>
      </c>
      <c r="L6286" s="11" t="str">
        <f t="shared" si="606"/>
        <v/>
      </c>
      <c r="M6286" s="11" t="str">
        <f>IF(A6286="","",VLOOKUP(E6286,index!$A$1:$B$6,2,0)*K6286*G6286)</f>
        <v/>
      </c>
      <c r="N6286" s="11" t="str">
        <f>IF(A6286="","",-PMT(G6286*VLOOKUP(E6286,index!$A$1:$B$6,2,0),C6286,F6286,0,0))</f>
        <v/>
      </c>
      <c r="O6286" s="11" t="str">
        <f t="shared" si="607"/>
        <v/>
      </c>
      <c r="P6286" s="11" t="str">
        <f t="shared" si="608"/>
        <v/>
      </c>
    </row>
    <row r="6287" spans="1:16" x14ac:dyDescent="0.25">
      <c r="A6287" s="9" t="str">
        <f>IF(A6286="","",IF(B6286&lt;C6286,A6286,IF(A6286=MAX('entry data'!$B$8:$B$507),"",A6286+1)))</f>
        <v/>
      </c>
      <c r="B6287" s="9" t="str">
        <f t="shared" si="603"/>
        <v/>
      </c>
      <c r="C6287" s="9" t="str">
        <f>IF(ISERROR(VLOOKUP(A6287,'entry data'!B:G,6,0)),"",VLOOKUP(A6287,'entry data'!B:G,6,0))</f>
        <v/>
      </c>
      <c r="D6287" s="9" t="str">
        <f>IF(ISERROR(VLOOKUP(A6287,'entry data'!B:C,2,0)),"",VLOOKUP(A6287,'entry data'!B:C,2,0))</f>
        <v/>
      </c>
      <c r="E6287" s="9" t="str">
        <f>IF(ISERROR(VLOOKUP(A6287,'entry data'!B:E,4,0)),"",VLOOKUP(A6287,'entry data'!B:E,4,0))</f>
        <v/>
      </c>
      <c r="F6287" s="11" t="str">
        <f>IF(A6287="","",IF(ISERROR(VLOOKUP(A6287,'entry data'!B:F,5,0)),"",VLOOKUP(A6287,'entry data'!B:F,5,0)))</f>
        <v/>
      </c>
      <c r="G6287" s="12" t="str">
        <f>IF(A6287="","",IF(ISERROR(VLOOKUP(A6287,'entry data'!B:I,8,0)),"",VLOOKUP(A6287,'entry data'!B:I,7,0)))</f>
        <v/>
      </c>
      <c r="H6287" s="13" t="str">
        <f>IF(A6287="","",IF(B6287=1,VLOOKUP(A6287,'entry data'!B:D,3,0),I6286))</f>
        <v/>
      </c>
      <c r="I6287" s="14" t="str">
        <f>IF(A6287="","",IF(E6287="weekly",7,IF(E6287="fortnightly",14,IF(E6287="monthly",DATE(IF(MONTH(H6287)=12,YEAR(H6287)+1,YEAR(H6287)),VLOOKUP(MONTH(H6287),index!$D$2:$G$13,2,0),DAY(H6287)),
IF(E6287="quarterly",DATE(IF(MONTH(H6287)&gt;=10,YEAR(H6287)+1,YEAR(H6287)),VLOOKUP(MONTH(H6287),index!$D$2:$G$13,3,0),DAY(H6287)),
IF(E6287="halfyearly",DATE(IF(MONTH(H6287)&gt;=7,YEAR(H6287)+1,YEAR(H6287)),VLOOKUP(MONTH(H6287),index!$D$2:$G$13,4,0),DAY(H6287)),
DATE(YEAR(H6287)+1,MONTH(H6287),DAY(H6287)))))-H6287))+H6287)</f>
        <v/>
      </c>
      <c r="J6287" s="9" t="str">
        <f t="shared" si="604"/>
        <v/>
      </c>
      <c r="K6287" s="11" t="str">
        <f t="shared" si="605"/>
        <v/>
      </c>
      <c r="L6287" s="11" t="str">
        <f t="shared" si="606"/>
        <v/>
      </c>
      <c r="M6287" s="11" t="str">
        <f>IF(A6287="","",VLOOKUP(E6287,index!$A$1:$B$6,2,0)*K6287*G6287)</f>
        <v/>
      </c>
      <c r="N6287" s="11" t="str">
        <f>IF(A6287="","",-PMT(G6287*VLOOKUP(E6287,index!$A$1:$B$6,2,0),C6287,F6287,0,0))</f>
        <v/>
      </c>
      <c r="O6287" s="11" t="str">
        <f t="shared" si="607"/>
        <v/>
      </c>
      <c r="P6287" s="11" t="str">
        <f t="shared" si="608"/>
        <v/>
      </c>
    </row>
    <row r="6288" spans="1:16" x14ac:dyDescent="0.25">
      <c r="A6288" s="9" t="str">
        <f>IF(A6287="","",IF(B6287&lt;C6287,A6287,IF(A6287=MAX('entry data'!$B$8:$B$507),"",A6287+1)))</f>
        <v/>
      </c>
      <c r="B6288" s="9" t="str">
        <f t="shared" si="603"/>
        <v/>
      </c>
      <c r="C6288" s="9" t="str">
        <f>IF(ISERROR(VLOOKUP(A6288,'entry data'!B:G,6,0)),"",VLOOKUP(A6288,'entry data'!B:G,6,0))</f>
        <v/>
      </c>
      <c r="D6288" s="9" t="str">
        <f>IF(ISERROR(VLOOKUP(A6288,'entry data'!B:C,2,0)),"",VLOOKUP(A6288,'entry data'!B:C,2,0))</f>
        <v/>
      </c>
      <c r="E6288" s="9" t="str">
        <f>IF(ISERROR(VLOOKUP(A6288,'entry data'!B:E,4,0)),"",VLOOKUP(A6288,'entry data'!B:E,4,0))</f>
        <v/>
      </c>
      <c r="F6288" s="11" t="str">
        <f>IF(A6288="","",IF(ISERROR(VLOOKUP(A6288,'entry data'!B:F,5,0)),"",VLOOKUP(A6288,'entry data'!B:F,5,0)))</f>
        <v/>
      </c>
      <c r="G6288" s="12" t="str">
        <f>IF(A6288="","",IF(ISERROR(VLOOKUP(A6288,'entry data'!B:I,8,0)),"",VLOOKUP(A6288,'entry data'!B:I,7,0)))</f>
        <v/>
      </c>
      <c r="H6288" s="13" t="str">
        <f>IF(A6288="","",IF(B6288=1,VLOOKUP(A6288,'entry data'!B:D,3,0),I6287))</f>
        <v/>
      </c>
      <c r="I6288" s="14" t="str">
        <f>IF(A6288="","",IF(E6288="weekly",7,IF(E6288="fortnightly",14,IF(E6288="monthly",DATE(IF(MONTH(H6288)=12,YEAR(H6288)+1,YEAR(H6288)),VLOOKUP(MONTH(H6288),index!$D$2:$G$13,2,0),DAY(H6288)),
IF(E6288="quarterly",DATE(IF(MONTH(H6288)&gt;=10,YEAR(H6288)+1,YEAR(H6288)),VLOOKUP(MONTH(H6288),index!$D$2:$G$13,3,0),DAY(H6288)),
IF(E6288="halfyearly",DATE(IF(MONTH(H6288)&gt;=7,YEAR(H6288)+1,YEAR(H6288)),VLOOKUP(MONTH(H6288),index!$D$2:$G$13,4,0),DAY(H6288)),
DATE(YEAR(H6288)+1,MONTH(H6288),DAY(H6288)))))-H6288))+H6288)</f>
        <v/>
      </c>
      <c r="J6288" s="9" t="str">
        <f t="shared" si="604"/>
        <v/>
      </c>
      <c r="K6288" s="11" t="str">
        <f t="shared" si="605"/>
        <v/>
      </c>
      <c r="L6288" s="11" t="str">
        <f t="shared" si="606"/>
        <v/>
      </c>
      <c r="M6288" s="11" t="str">
        <f>IF(A6288="","",VLOOKUP(E6288,index!$A$1:$B$6,2,0)*K6288*G6288)</f>
        <v/>
      </c>
      <c r="N6288" s="11" t="str">
        <f>IF(A6288="","",-PMT(G6288*VLOOKUP(E6288,index!$A$1:$B$6,2,0),C6288,F6288,0,0))</f>
        <v/>
      </c>
      <c r="O6288" s="11" t="str">
        <f t="shared" si="607"/>
        <v/>
      </c>
      <c r="P6288" s="11" t="str">
        <f t="shared" si="608"/>
        <v/>
      </c>
    </row>
    <row r="6289" spans="1:16" x14ac:dyDescent="0.25">
      <c r="A6289" s="9" t="str">
        <f>IF(A6288="","",IF(B6288&lt;C6288,A6288,IF(A6288=MAX('entry data'!$B$8:$B$507),"",A6288+1)))</f>
        <v/>
      </c>
      <c r="B6289" s="9" t="str">
        <f t="shared" si="603"/>
        <v/>
      </c>
      <c r="C6289" s="9" t="str">
        <f>IF(ISERROR(VLOOKUP(A6289,'entry data'!B:G,6,0)),"",VLOOKUP(A6289,'entry data'!B:G,6,0))</f>
        <v/>
      </c>
      <c r="D6289" s="9" t="str">
        <f>IF(ISERROR(VLOOKUP(A6289,'entry data'!B:C,2,0)),"",VLOOKUP(A6289,'entry data'!B:C,2,0))</f>
        <v/>
      </c>
      <c r="E6289" s="9" t="str">
        <f>IF(ISERROR(VLOOKUP(A6289,'entry data'!B:E,4,0)),"",VLOOKUP(A6289,'entry data'!B:E,4,0))</f>
        <v/>
      </c>
      <c r="F6289" s="11" t="str">
        <f>IF(A6289="","",IF(ISERROR(VLOOKUP(A6289,'entry data'!B:F,5,0)),"",VLOOKUP(A6289,'entry data'!B:F,5,0)))</f>
        <v/>
      </c>
      <c r="G6289" s="12" t="str">
        <f>IF(A6289="","",IF(ISERROR(VLOOKUP(A6289,'entry data'!B:I,8,0)),"",VLOOKUP(A6289,'entry data'!B:I,7,0)))</f>
        <v/>
      </c>
      <c r="H6289" s="13" t="str">
        <f>IF(A6289="","",IF(B6289=1,VLOOKUP(A6289,'entry data'!B:D,3,0),I6288))</f>
        <v/>
      </c>
      <c r="I6289" s="14" t="str">
        <f>IF(A6289="","",IF(E6289="weekly",7,IF(E6289="fortnightly",14,IF(E6289="monthly",DATE(IF(MONTH(H6289)=12,YEAR(H6289)+1,YEAR(H6289)),VLOOKUP(MONTH(H6289),index!$D$2:$G$13,2,0),DAY(H6289)),
IF(E6289="quarterly",DATE(IF(MONTH(H6289)&gt;=10,YEAR(H6289)+1,YEAR(H6289)),VLOOKUP(MONTH(H6289),index!$D$2:$G$13,3,0),DAY(H6289)),
IF(E6289="halfyearly",DATE(IF(MONTH(H6289)&gt;=7,YEAR(H6289)+1,YEAR(H6289)),VLOOKUP(MONTH(H6289),index!$D$2:$G$13,4,0),DAY(H6289)),
DATE(YEAR(H6289)+1,MONTH(H6289),DAY(H6289)))))-H6289))+H6289)</f>
        <v/>
      </c>
      <c r="J6289" s="9" t="str">
        <f t="shared" si="604"/>
        <v/>
      </c>
      <c r="K6289" s="11" t="str">
        <f t="shared" si="605"/>
        <v/>
      </c>
      <c r="L6289" s="11" t="str">
        <f t="shared" si="606"/>
        <v/>
      </c>
      <c r="M6289" s="11" t="str">
        <f>IF(A6289="","",VLOOKUP(E6289,index!$A$1:$B$6,2,0)*K6289*G6289)</f>
        <v/>
      </c>
      <c r="N6289" s="11" t="str">
        <f>IF(A6289="","",-PMT(G6289*VLOOKUP(E6289,index!$A$1:$B$6,2,0),C6289,F6289,0,0))</f>
        <v/>
      </c>
      <c r="O6289" s="11" t="str">
        <f t="shared" si="607"/>
        <v/>
      </c>
      <c r="P6289" s="11" t="str">
        <f t="shared" si="608"/>
        <v/>
      </c>
    </row>
    <row r="6290" spans="1:16" x14ac:dyDescent="0.25">
      <c r="A6290" s="9" t="str">
        <f>IF(A6289="","",IF(B6289&lt;C6289,A6289,IF(A6289=MAX('entry data'!$B$8:$B$507),"",A6289+1)))</f>
        <v/>
      </c>
      <c r="B6290" s="9" t="str">
        <f t="shared" si="603"/>
        <v/>
      </c>
      <c r="C6290" s="9" t="str">
        <f>IF(ISERROR(VLOOKUP(A6290,'entry data'!B:G,6,0)),"",VLOOKUP(A6290,'entry data'!B:G,6,0))</f>
        <v/>
      </c>
      <c r="D6290" s="9" t="str">
        <f>IF(ISERROR(VLOOKUP(A6290,'entry data'!B:C,2,0)),"",VLOOKUP(A6290,'entry data'!B:C,2,0))</f>
        <v/>
      </c>
      <c r="E6290" s="9" t="str">
        <f>IF(ISERROR(VLOOKUP(A6290,'entry data'!B:E,4,0)),"",VLOOKUP(A6290,'entry data'!B:E,4,0))</f>
        <v/>
      </c>
      <c r="F6290" s="11" t="str">
        <f>IF(A6290="","",IF(ISERROR(VLOOKUP(A6290,'entry data'!B:F,5,0)),"",VLOOKUP(A6290,'entry data'!B:F,5,0)))</f>
        <v/>
      </c>
      <c r="G6290" s="12" t="str">
        <f>IF(A6290="","",IF(ISERROR(VLOOKUP(A6290,'entry data'!B:I,8,0)),"",VLOOKUP(A6290,'entry data'!B:I,7,0)))</f>
        <v/>
      </c>
      <c r="H6290" s="13" t="str">
        <f>IF(A6290="","",IF(B6290=1,VLOOKUP(A6290,'entry data'!B:D,3,0),I6289))</f>
        <v/>
      </c>
      <c r="I6290" s="14" t="str">
        <f>IF(A6290="","",IF(E6290="weekly",7,IF(E6290="fortnightly",14,IF(E6290="monthly",DATE(IF(MONTH(H6290)=12,YEAR(H6290)+1,YEAR(H6290)),VLOOKUP(MONTH(H6290),index!$D$2:$G$13,2,0),DAY(H6290)),
IF(E6290="quarterly",DATE(IF(MONTH(H6290)&gt;=10,YEAR(H6290)+1,YEAR(H6290)),VLOOKUP(MONTH(H6290),index!$D$2:$G$13,3,0),DAY(H6290)),
IF(E6290="halfyearly",DATE(IF(MONTH(H6290)&gt;=7,YEAR(H6290)+1,YEAR(H6290)),VLOOKUP(MONTH(H6290),index!$D$2:$G$13,4,0),DAY(H6290)),
DATE(YEAR(H6290)+1,MONTH(H6290),DAY(H6290)))))-H6290))+H6290)</f>
        <v/>
      </c>
      <c r="J6290" s="9" t="str">
        <f t="shared" si="604"/>
        <v/>
      </c>
      <c r="K6290" s="11" t="str">
        <f t="shared" si="605"/>
        <v/>
      </c>
      <c r="L6290" s="11" t="str">
        <f t="shared" si="606"/>
        <v/>
      </c>
      <c r="M6290" s="11" t="str">
        <f>IF(A6290="","",VLOOKUP(E6290,index!$A$1:$B$6,2,0)*K6290*G6290)</f>
        <v/>
      </c>
      <c r="N6290" s="11" t="str">
        <f>IF(A6290="","",-PMT(G6290*VLOOKUP(E6290,index!$A$1:$B$6,2,0),C6290,F6290,0,0))</f>
        <v/>
      </c>
      <c r="O6290" s="11" t="str">
        <f t="shared" si="607"/>
        <v/>
      </c>
      <c r="P6290" s="11" t="str">
        <f t="shared" si="608"/>
        <v/>
      </c>
    </row>
    <row r="6291" spans="1:16" x14ac:dyDescent="0.25">
      <c r="A6291" s="9" t="str">
        <f>IF(A6290="","",IF(B6290&lt;C6290,A6290,IF(A6290=MAX('entry data'!$B$8:$B$507),"",A6290+1)))</f>
        <v/>
      </c>
      <c r="B6291" s="9" t="str">
        <f t="shared" si="603"/>
        <v/>
      </c>
      <c r="C6291" s="9" t="str">
        <f>IF(ISERROR(VLOOKUP(A6291,'entry data'!B:G,6,0)),"",VLOOKUP(A6291,'entry data'!B:G,6,0))</f>
        <v/>
      </c>
      <c r="D6291" s="9" t="str">
        <f>IF(ISERROR(VLOOKUP(A6291,'entry data'!B:C,2,0)),"",VLOOKUP(A6291,'entry data'!B:C,2,0))</f>
        <v/>
      </c>
      <c r="E6291" s="9" t="str">
        <f>IF(ISERROR(VLOOKUP(A6291,'entry data'!B:E,4,0)),"",VLOOKUP(A6291,'entry data'!B:E,4,0))</f>
        <v/>
      </c>
      <c r="F6291" s="11" t="str">
        <f>IF(A6291="","",IF(ISERROR(VLOOKUP(A6291,'entry data'!B:F,5,0)),"",VLOOKUP(A6291,'entry data'!B:F,5,0)))</f>
        <v/>
      </c>
      <c r="G6291" s="12" t="str">
        <f>IF(A6291="","",IF(ISERROR(VLOOKUP(A6291,'entry data'!B:I,8,0)),"",VLOOKUP(A6291,'entry data'!B:I,7,0)))</f>
        <v/>
      </c>
      <c r="H6291" s="13" t="str">
        <f>IF(A6291="","",IF(B6291=1,VLOOKUP(A6291,'entry data'!B:D,3,0),I6290))</f>
        <v/>
      </c>
      <c r="I6291" s="14" t="str">
        <f>IF(A6291="","",IF(E6291="weekly",7,IF(E6291="fortnightly",14,IF(E6291="monthly",DATE(IF(MONTH(H6291)=12,YEAR(H6291)+1,YEAR(H6291)),VLOOKUP(MONTH(H6291),index!$D$2:$G$13,2,0),DAY(H6291)),
IF(E6291="quarterly",DATE(IF(MONTH(H6291)&gt;=10,YEAR(H6291)+1,YEAR(H6291)),VLOOKUP(MONTH(H6291),index!$D$2:$G$13,3,0),DAY(H6291)),
IF(E6291="halfyearly",DATE(IF(MONTH(H6291)&gt;=7,YEAR(H6291)+1,YEAR(H6291)),VLOOKUP(MONTH(H6291),index!$D$2:$G$13,4,0),DAY(H6291)),
DATE(YEAR(H6291)+1,MONTH(H6291),DAY(H6291)))))-H6291))+H6291)</f>
        <v/>
      </c>
      <c r="J6291" s="9" t="str">
        <f t="shared" si="604"/>
        <v/>
      </c>
      <c r="K6291" s="11" t="str">
        <f t="shared" si="605"/>
        <v/>
      </c>
      <c r="L6291" s="11" t="str">
        <f t="shared" si="606"/>
        <v/>
      </c>
      <c r="M6291" s="11" t="str">
        <f>IF(A6291="","",VLOOKUP(E6291,index!$A$1:$B$6,2,0)*K6291*G6291)</f>
        <v/>
      </c>
      <c r="N6291" s="11" t="str">
        <f>IF(A6291="","",-PMT(G6291*VLOOKUP(E6291,index!$A$1:$B$6,2,0),C6291,F6291,0,0))</f>
        <v/>
      </c>
      <c r="O6291" s="11" t="str">
        <f t="shared" si="607"/>
        <v/>
      </c>
      <c r="P6291" s="11" t="str">
        <f t="shared" si="608"/>
        <v/>
      </c>
    </row>
    <row r="6292" spans="1:16" x14ac:dyDescent="0.25">
      <c r="A6292" s="9" t="str">
        <f>IF(A6291="","",IF(B6291&lt;C6291,A6291,IF(A6291=MAX('entry data'!$B$8:$B$507),"",A6291+1)))</f>
        <v/>
      </c>
      <c r="B6292" s="9" t="str">
        <f t="shared" si="603"/>
        <v/>
      </c>
      <c r="C6292" s="9" t="str">
        <f>IF(ISERROR(VLOOKUP(A6292,'entry data'!B:G,6,0)),"",VLOOKUP(A6292,'entry data'!B:G,6,0))</f>
        <v/>
      </c>
      <c r="D6292" s="9" t="str">
        <f>IF(ISERROR(VLOOKUP(A6292,'entry data'!B:C,2,0)),"",VLOOKUP(A6292,'entry data'!B:C,2,0))</f>
        <v/>
      </c>
      <c r="E6292" s="9" t="str">
        <f>IF(ISERROR(VLOOKUP(A6292,'entry data'!B:E,4,0)),"",VLOOKUP(A6292,'entry data'!B:E,4,0))</f>
        <v/>
      </c>
      <c r="F6292" s="11" t="str">
        <f>IF(A6292="","",IF(ISERROR(VLOOKUP(A6292,'entry data'!B:F,5,0)),"",VLOOKUP(A6292,'entry data'!B:F,5,0)))</f>
        <v/>
      </c>
      <c r="G6292" s="12" t="str">
        <f>IF(A6292="","",IF(ISERROR(VLOOKUP(A6292,'entry data'!B:I,8,0)),"",VLOOKUP(A6292,'entry data'!B:I,7,0)))</f>
        <v/>
      </c>
      <c r="H6292" s="13" t="str">
        <f>IF(A6292="","",IF(B6292=1,VLOOKUP(A6292,'entry data'!B:D,3,0),I6291))</f>
        <v/>
      </c>
      <c r="I6292" s="14" t="str">
        <f>IF(A6292="","",IF(E6292="weekly",7,IF(E6292="fortnightly",14,IF(E6292="monthly",DATE(IF(MONTH(H6292)=12,YEAR(H6292)+1,YEAR(H6292)),VLOOKUP(MONTH(H6292),index!$D$2:$G$13,2,0),DAY(H6292)),
IF(E6292="quarterly",DATE(IF(MONTH(H6292)&gt;=10,YEAR(H6292)+1,YEAR(H6292)),VLOOKUP(MONTH(H6292),index!$D$2:$G$13,3,0),DAY(H6292)),
IF(E6292="halfyearly",DATE(IF(MONTH(H6292)&gt;=7,YEAR(H6292)+1,YEAR(H6292)),VLOOKUP(MONTH(H6292),index!$D$2:$G$13,4,0),DAY(H6292)),
DATE(YEAR(H6292)+1,MONTH(H6292),DAY(H6292)))))-H6292))+H6292)</f>
        <v/>
      </c>
      <c r="J6292" s="9" t="str">
        <f t="shared" si="604"/>
        <v/>
      </c>
      <c r="K6292" s="11" t="str">
        <f t="shared" si="605"/>
        <v/>
      </c>
      <c r="L6292" s="11" t="str">
        <f t="shared" si="606"/>
        <v/>
      </c>
      <c r="M6292" s="11" t="str">
        <f>IF(A6292="","",VLOOKUP(E6292,index!$A$1:$B$6,2,0)*K6292*G6292)</f>
        <v/>
      </c>
      <c r="N6292" s="11" t="str">
        <f>IF(A6292="","",-PMT(G6292*VLOOKUP(E6292,index!$A$1:$B$6,2,0),C6292,F6292,0,0))</f>
        <v/>
      </c>
      <c r="O6292" s="11" t="str">
        <f t="shared" si="607"/>
        <v/>
      </c>
      <c r="P6292" s="11" t="str">
        <f t="shared" si="608"/>
        <v/>
      </c>
    </row>
    <row r="6293" spans="1:16" x14ac:dyDescent="0.25">
      <c r="A6293" s="9" t="str">
        <f>IF(A6292="","",IF(B6292&lt;C6292,A6292,IF(A6292=MAX('entry data'!$B$8:$B$507),"",A6292+1)))</f>
        <v/>
      </c>
      <c r="B6293" s="9" t="str">
        <f t="shared" si="603"/>
        <v/>
      </c>
      <c r="C6293" s="9" t="str">
        <f>IF(ISERROR(VLOOKUP(A6293,'entry data'!B:G,6,0)),"",VLOOKUP(A6293,'entry data'!B:G,6,0))</f>
        <v/>
      </c>
      <c r="D6293" s="9" t="str">
        <f>IF(ISERROR(VLOOKUP(A6293,'entry data'!B:C,2,0)),"",VLOOKUP(A6293,'entry data'!B:C,2,0))</f>
        <v/>
      </c>
      <c r="E6293" s="9" t="str">
        <f>IF(ISERROR(VLOOKUP(A6293,'entry data'!B:E,4,0)),"",VLOOKUP(A6293,'entry data'!B:E,4,0))</f>
        <v/>
      </c>
      <c r="F6293" s="11" t="str">
        <f>IF(A6293="","",IF(ISERROR(VLOOKUP(A6293,'entry data'!B:F,5,0)),"",VLOOKUP(A6293,'entry data'!B:F,5,0)))</f>
        <v/>
      </c>
      <c r="G6293" s="12" t="str">
        <f>IF(A6293="","",IF(ISERROR(VLOOKUP(A6293,'entry data'!B:I,8,0)),"",VLOOKUP(A6293,'entry data'!B:I,7,0)))</f>
        <v/>
      </c>
      <c r="H6293" s="13" t="str">
        <f>IF(A6293="","",IF(B6293=1,VLOOKUP(A6293,'entry data'!B:D,3,0),I6292))</f>
        <v/>
      </c>
      <c r="I6293" s="14" t="str">
        <f>IF(A6293="","",IF(E6293="weekly",7,IF(E6293="fortnightly",14,IF(E6293="monthly",DATE(IF(MONTH(H6293)=12,YEAR(H6293)+1,YEAR(H6293)),VLOOKUP(MONTH(H6293),index!$D$2:$G$13,2,0),DAY(H6293)),
IF(E6293="quarterly",DATE(IF(MONTH(H6293)&gt;=10,YEAR(H6293)+1,YEAR(H6293)),VLOOKUP(MONTH(H6293),index!$D$2:$G$13,3,0),DAY(H6293)),
IF(E6293="halfyearly",DATE(IF(MONTH(H6293)&gt;=7,YEAR(H6293)+1,YEAR(H6293)),VLOOKUP(MONTH(H6293),index!$D$2:$G$13,4,0),DAY(H6293)),
DATE(YEAR(H6293)+1,MONTH(H6293),DAY(H6293)))))-H6293))+H6293)</f>
        <v/>
      </c>
      <c r="J6293" s="9" t="str">
        <f t="shared" si="604"/>
        <v/>
      </c>
      <c r="K6293" s="11" t="str">
        <f t="shared" si="605"/>
        <v/>
      </c>
      <c r="L6293" s="11" t="str">
        <f t="shared" si="606"/>
        <v/>
      </c>
      <c r="M6293" s="11" t="str">
        <f>IF(A6293="","",VLOOKUP(E6293,index!$A$1:$B$6,2,0)*K6293*G6293)</f>
        <v/>
      </c>
      <c r="N6293" s="11" t="str">
        <f>IF(A6293="","",-PMT(G6293*VLOOKUP(E6293,index!$A$1:$B$6,2,0),C6293,F6293,0,0))</f>
        <v/>
      </c>
      <c r="O6293" s="11" t="str">
        <f t="shared" si="607"/>
        <v/>
      </c>
      <c r="P6293" s="11" t="str">
        <f t="shared" si="608"/>
        <v/>
      </c>
    </row>
    <row r="6294" spans="1:16" x14ac:dyDescent="0.25">
      <c r="A6294" s="9" t="str">
        <f>IF(A6293="","",IF(B6293&lt;C6293,A6293,IF(A6293=MAX('entry data'!$B$8:$B$507),"",A6293+1)))</f>
        <v/>
      </c>
      <c r="B6294" s="9" t="str">
        <f t="shared" si="603"/>
        <v/>
      </c>
      <c r="C6294" s="9" t="str">
        <f>IF(ISERROR(VLOOKUP(A6294,'entry data'!B:G,6,0)),"",VLOOKUP(A6294,'entry data'!B:G,6,0))</f>
        <v/>
      </c>
      <c r="D6294" s="9" t="str">
        <f>IF(ISERROR(VLOOKUP(A6294,'entry data'!B:C,2,0)),"",VLOOKUP(A6294,'entry data'!B:C,2,0))</f>
        <v/>
      </c>
      <c r="E6294" s="9" t="str">
        <f>IF(ISERROR(VLOOKUP(A6294,'entry data'!B:E,4,0)),"",VLOOKUP(A6294,'entry data'!B:E,4,0))</f>
        <v/>
      </c>
      <c r="F6294" s="11" t="str">
        <f>IF(A6294="","",IF(ISERROR(VLOOKUP(A6294,'entry data'!B:F,5,0)),"",VLOOKUP(A6294,'entry data'!B:F,5,0)))</f>
        <v/>
      </c>
      <c r="G6294" s="12" t="str">
        <f>IF(A6294="","",IF(ISERROR(VLOOKUP(A6294,'entry data'!B:I,8,0)),"",VLOOKUP(A6294,'entry data'!B:I,7,0)))</f>
        <v/>
      </c>
      <c r="H6294" s="13" t="str">
        <f>IF(A6294="","",IF(B6294=1,VLOOKUP(A6294,'entry data'!B:D,3,0),I6293))</f>
        <v/>
      </c>
      <c r="I6294" s="14" t="str">
        <f>IF(A6294="","",IF(E6294="weekly",7,IF(E6294="fortnightly",14,IF(E6294="monthly",DATE(IF(MONTH(H6294)=12,YEAR(H6294)+1,YEAR(H6294)),VLOOKUP(MONTH(H6294),index!$D$2:$G$13,2,0),DAY(H6294)),
IF(E6294="quarterly",DATE(IF(MONTH(H6294)&gt;=10,YEAR(H6294)+1,YEAR(H6294)),VLOOKUP(MONTH(H6294),index!$D$2:$G$13,3,0),DAY(H6294)),
IF(E6294="halfyearly",DATE(IF(MONTH(H6294)&gt;=7,YEAR(H6294)+1,YEAR(H6294)),VLOOKUP(MONTH(H6294),index!$D$2:$G$13,4,0),DAY(H6294)),
DATE(YEAR(H6294)+1,MONTH(H6294),DAY(H6294)))))-H6294))+H6294)</f>
        <v/>
      </c>
      <c r="J6294" s="9" t="str">
        <f t="shared" si="604"/>
        <v/>
      </c>
      <c r="K6294" s="11" t="str">
        <f t="shared" si="605"/>
        <v/>
      </c>
      <c r="L6294" s="11" t="str">
        <f t="shared" si="606"/>
        <v/>
      </c>
      <c r="M6294" s="11" t="str">
        <f>IF(A6294="","",VLOOKUP(E6294,index!$A$1:$B$6,2,0)*K6294*G6294)</f>
        <v/>
      </c>
      <c r="N6294" s="11" t="str">
        <f>IF(A6294="","",-PMT(G6294*VLOOKUP(E6294,index!$A$1:$B$6,2,0),C6294,F6294,0,0))</f>
        <v/>
      </c>
      <c r="O6294" s="11" t="str">
        <f t="shared" si="607"/>
        <v/>
      </c>
      <c r="P6294" s="11" t="str">
        <f t="shared" si="608"/>
        <v/>
      </c>
    </row>
    <row r="6295" spans="1:16" x14ac:dyDescent="0.25">
      <c r="A6295" s="9" t="str">
        <f>IF(A6294="","",IF(B6294&lt;C6294,A6294,IF(A6294=MAX('entry data'!$B$8:$B$507),"",A6294+1)))</f>
        <v/>
      </c>
      <c r="B6295" s="9" t="str">
        <f t="shared" ref="B6295:B6358" si="609">IF(A6295="","",IF(B6294=C6294,1,B6294+1))</f>
        <v/>
      </c>
      <c r="C6295" s="9" t="str">
        <f>IF(ISERROR(VLOOKUP(A6295,'entry data'!B:G,6,0)),"",VLOOKUP(A6295,'entry data'!B:G,6,0))</f>
        <v/>
      </c>
      <c r="D6295" s="9" t="str">
        <f>IF(ISERROR(VLOOKUP(A6295,'entry data'!B:C,2,0)),"",VLOOKUP(A6295,'entry data'!B:C,2,0))</f>
        <v/>
      </c>
      <c r="E6295" s="9" t="str">
        <f>IF(ISERROR(VLOOKUP(A6295,'entry data'!B:E,4,0)),"",VLOOKUP(A6295,'entry data'!B:E,4,0))</f>
        <v/>
      </c>
      <c r="F6295" s="11" t="str">
        <f>IF(A6295="","",IF(ISERROR(VLOOKUP(A6295,'entry data'!B:F,5,0)),"",VLOOKUP(A6295,'entry data'!B:F,5,0)))</f>
        <v/>
      </c>
      <c r="G6295" s="12" t="str">
        <f>IF(A6295="","",IF(ISERROR(VLOOKUP(A6295,'entry data'!B:I,8,0)),"",VLOOKUP(A6295,'entry data'!B:I,7,0)))</f>
        <v/>
      </c>
      <c r="H6295" s="13" t="str">
        <f>IF(A6295="","",IF(B6295=1,VLOOKUP(A6295,'entry data'!B:D,3,0),I6294))</f>
        <v/>
      </c>
      <c r="I6295" s="14" t="str">
        <f>IF(A6295="","",IF(E6295="weekly",7,IF(E6295="fortnightly",14,IF(E6295="monthly",DATE(IF(MONTH(H6295)=12,YEAR(H6295)+1,YEAR(H6295)),VLOOKUP(MONTH(H6295),index!$D$2:$G$13,2,0),DAY(H6295)),
IF(E6295="quarterly",DATE(IF(MONTH(H6295)&gt;=10,YEAR(H6295)+1,YEAR(H6295)),VLOOKUP(MONTH(H6295),index!$D$2:$G$13,3,0),DAY(H6295)),
IF(E6295="halfyearly",DATE(IF(MONTH(H6295)&gt;=7,YEAR(H6295)+1,YEAR(H6295)),VLOOKUP(MONTH(H6295),index!$D$2:$G$13,4,0),DAY(H6295)),
DATE(YEAR(H6295)+1,MONTH(H6295),DAY(H6295)))))-H6295))+H6295)</f>
        <v/>
      </c>
      <c r="J6295" s="9" t="str">
        <f t="shared" ref="J6295:J6358" si="610">IF(A6295="","",IF(MONTH(I6295)&lt;10,YEAR(I6295)&amp;"-0"&amp;MONTH(I6295),YEAR(I6295)&amp;"-"&amp;MONTH(I6295)))</f>
        <v/>
      </c>
      <c r="K6295" s="11" t="str">
        <f t="shared" ref="K6295:K6358" si="611">IF(A6295="","",IF(B6295=1,F6295,O6294))</f>
        <v/>
      </c>
      <c r="L6295" s="11" t="str">
        <f t="shared" ref="L6295:L6358" si="612">IF(A6295="","",N6295-M6295)</f>
        <v/>
      </c>
      <c r="M6295" s="11" t="str">
        <f>IF(A6295="","",VLOOKUP(E6295,index!$A$1:$B$6,2,0)*K6295*G6295)</f>
        <v/>
      </c>
      <c r="N6295" s="11" t="str">
        <f>IF(A6295="","",-PMT(G6295*VLOOKUP(E6295,index!$A$1:$B$6,2,0),C6295,F6295,0,0))</f>
        <v/>
      </c>
      <c r="O6295" s="11" t="str">
        <f t="shared" ref="O6295:O6358" si="613">IF(A6295="","",K6295-L6295)</f>
        <v/>
      </c>
      <c r="P6295" s="11" t="str">
        <f t="shared" si="608"/>
        <v/>
      </c>
    </row>
    <row r="6296" spans="1:16" x14ac:dyDescent="0.25">
      <c r="A6296" s="9" t="str">
        <f>IF(A6295="","",IF(B6295&lt;C6295,A6295,IF(A6295=MAX('entry data'!$B$8:$B$507),"",A6295+1)))</f>
        <v/>
      </c>
      <c r="B6296" s="9" t="str">
        <f t="shared" si="609"/>
        <v/>
      </c>
      <c r="C6296" s="9" t="str">
        <f>IF(ISERROR(VLOOKUP(A6296,'entry data'!B:G,6,0)),"",VLOOKUP(A6296,'entry data'!B:G,6,0))</f>
        <v/>
      </c>
      <c r="D6296" s="9" t="str">
        <f>IF(ISERROR(VLOOKUP(A6296,'entry data'!B:C,2,0)),"",VLOOKUP(A6296,'entry data'!B:C,2,0))</f>
        <v/>
      </c>
      <c r="E6296" s="9" t="str">
        <f>IF(ISERROR(VLOOKUP(A6296,'entry data'!B:E,4,0)),"",VLOOKUP(A6296,'entry data'!B:E,4,0))</f>
        <v/>
      </c>
      <c r="F6296" s="11" t="str">
        <f>IF(A6296="","",IF(ISERROR(VLOOKUP(A6296,'entry data'!B:F,5,0)),"",VLOOKUP(A6296,'entry data'!B:F,5,0)))</f>
        <v/>
      </c>
      <c r="G6296" s="12" t="str">
        <f>IF(A6296="","",IF(ISERROR(VLOOKUP(A6296,'entry data'!B:I,8,0)),"",VLOOKUP(A6296,'entry data'!B:I,7,0)))</f>
        <v/>
      </c>
      <c r="H6296" s="13" t="str">
        <f>IF(A6296="","",IF(B6296=1,VLOOKUP(A6296,'entry data'!B:D,3,0),I6295))</f>
        <v/>
      </c>
      <c r="I6296" s="14" t="str">
        <f>IF(A6296="","",IF(E6296="weekly",7,IF(E6296="fortnightly",14,IF(E6296="monthly",DATE(IF(MONTH(H6296)=12,YEAR(H6296)+1,YEAR(H6296)),VLOOKUP(MONTH(H6296),index!$D$2:$G$13,2,0),DAY(H6296)),
IF(E6296="quarterly",DATE(IF(MONTH(H6296)&gt;=10,YEAR(H6296)+1,YEAR(H6296)),VLOOKUP(MONTH(H6296),index!$D$2:$G$13,3,0),DAY(H6296)),
IF(E6296="halfyearly",DATE(IF(MONTH(H6296)&gt;=7,YEAR(H6296)+1,YEAR(H6296)),VLOOKUP(MONTH(H6296),index!$D$2:$G$13,4,0),DAY(H6296)),
DATE(YEAR(H6296)+1,MONTH(H6296),DAY(H6296)))))-H6296))+H6296)</f>
        <v/>
      </c>
      <c r="J6296" s="9" t="str">
        <f t="shared" si="610"/>
        <v/>
      </c>
      <c r="K6296" s="11" t="str">
        <f t="shared" si="611"/>
        <v/>
      </c>
      <c r="L6296" s="11" t="str">
        <f t="shared" si="612"/>
        <v/>
      </c>
      <c r="M6296" s="11" t="str">
        <f>IF(A6296="","",VLOOKUP(E6296,index!$A$1:$B$6,2,0)*K6296*G6296)</f>
        <v/>
      </c>
      <c r="N6296" s="11" t="str">
        <f>IF(A6296="","",-PMT(G6296*VLOOKUP(E6296,index!$A$1:$B$6,2,0),C6296,F6296,0,0))</f>
        <v/>
      </c>
      <c r="O6296" s="11" t="str">
        <f t="shared" si="613"/>
        <v/>
      </c>
      <c r="P6296" s="11" t="str">
        <f t="shared" si="608"/>
        <v/>
      </c>
    </row>
    <row r="6297" spans="1:16" x14ac:dyDescent="0.25">
      <c r="A6297" s="9" t="str">
        <f>IF(A6296="","",IF(B6296&lt;C6296,A6296,IF(A6296=MAX('entry data'!$B$8:$B$507),"",A6296+1)))</f>
        <v/>
      </c>
      <c r="B6297" s="9" t="str">
        <f t="shared" si="609"/>
        <v/>
      </c>
      <c r="C6297" s="9" t="str">
        <f>IF(ISERROR(VLOOKUP(A6297,'entry data'!B:G,6,0)),"",VLOOKUP(A6297,'entry data'!B:G,6,0))</f>
        <v/>
      </c>
      <c r="D6297" s="9" t="str">
        <f>IF(ISERROR(VLOOKUP(A6297,'entry data'!B:C,2,0)),"",VLOOKUP(A6297,'entry data'!B:C,2,0))</f>
        <v/>
      </c>
      <c r="E6297" s="9" t="str">
        <f>IF(ISERROR(VLOOKUP(A6297,'entry data'!B:E,4,0)),"",VLOOKUP(A6297,'entry data'!B:E,4,0))</f>
        <v/>
      </c>
      <c r="F6297" s="11" t="str">
        <f>IF(A6297="","",IF(ISERROR(VLOOKUP(A6297,'entry data'!B:F,5,0)),"",VLOOKUP(A6297,'entry data'!B:F,5,0)))</f>
        <v/>
      </c>
      <c r="G6297" s="12" t="str">
        <f>IF(A6297="","",IF(ISERROR(VLOOKUP(A6297,'entry data'!B:I,8,0)),"",VLOOKUP(A6297,'entry data'!B:I,7,0)))</f>
        <v/>
      </c>
      <c r="H6297" s="13" t="str">
        <f>IF(A6297="","",IF(B6297=1,VLOOKUP(A6297,'entry data'!B:D,3,0),I6296))</f>
        <v/>
      </c>
      <c r="I6297" s="14" t="str">
        <f>IF(A6297="","",IF(E6297="weekly",7,IF(E6297="fortnightly",14,IF(E6297="monthly",DATE(IF(MONTH(H6297)=12,YEAR(H6297)+1,YEAR(H6297)),VLOOKUP(MONTH(H6297),index!$D$2:$G$13,2,0),DAY(H6297)),
IF(E6297="quarterly",DATE(IF(MONTH(H6297)&gt;=10,YEAR(H6297)+1,YEAR(H6297)),VLOOKUP(MONTH(H6297),index!$D$2:$G$13,3,0),DAY(H6297)),
IF(E6297="halfyearly",DATE(IF(MONTH(H6297)&gt;=7,YEAR(H6297)+1,YEAR(H6297)),VLOOKUP(MONTH(H6297),index!$D$2:$G$13,4,0),DAY(H6297)),
DATE(YEAR(H6297)+1,MONTH(H6297),DAY(H6297)))))-H6297))+H6297)</f>
        <v/>
      </c>
      <c r="J6297" s="9" t="str">
        <f t="shared" si="610"/>
        <v/>
      </c>
      <c r="K6297" s="11" t="str">
        <f t="shared" si="611"/>
        <v/>
      </c>
      <c r="L6297" s="11" t="str">
        <f t="shared" si="612"/>
        <v/>
      </c>
      <c r="M6297" s="11" t="str">
        <f>IF(A6297="","",VLOOKUP(E6297,index!$A$1:$B$6,2,0)*K6297*G6297)</f>
        <v/>
      </c>
      <c r="N6297" s="11" t="str">
        <f>IF(A6297="","",-PMT(G6297*VLOOKUP(E6297,index!$A$1:$B$6,2,0),C6297,F6297,0,0))</f>
        <v/>
      </c>
      <c r="O6297" s="11" t="str">
        <f t="shared" si="613"/>
        <v/>
      </c>
      <c r="P6297" s="11" t="str">
        <f t="shared" si="608"/>
        <v/>
      </c>
    </row>
    <row r="6298" spans="1:16" x14ac:dyDescent="0.25">
      <c r="A6298" s="9" t="str">
        <f>IF(A6297="","",IF(B6297&lt;C6297,A6297,IF(A6297=MAX('entry data'!$B$8:$B$507),"",A6297+1)))</f>
        <v/>
      </c>
      <c r="B6298" s="9" t="str">
        <f t="shared" si="609"/>
        <v/>
      </c>
      <c r="C6298" s="9" t="str">
        <f>IF(ISERROR(VLOOKUP(A6298,'entry data'!B:G,6,0)),"",VLOOKUP(A6298,'entry data'!B:G,6,0))</f>
        <v/>
      </c>
      <c r="D6298" s="9" t="str">
        <f>IF(ISERROR(VLOOKUP(A6298,'entry data'!B:C,2,0)),"",VLOOKUP(A6298,'entry data'!B:C,2,0))</f>
        <v/>
      </c>
      <c r="E6298" s="9" t="str">
        <f>IF(ISERROR(VLOOKUP(A6298,'entry data'!B:E,4,0)),"",VLOOKUP(A6298,'entry data'!B:E,4,0))</f>
        <v/>
      </c>
      <c r="F6298" s="11" t="str">
        <f>IF(A6298="","",IF(ISERROR(VLOOKUP(A6298,'entry data'!B:F,5,0)),"",VLOOKUP(A6298,'entry data'!B:F,5,0)))</f>
        <v/>
      </c>
      <c r="G6298" s="12" t="str">
        <f>IF(A6298="","",IF(ISERROR(VLOOKUP(A6298,'entry data'!B:I,8,0)),"",VLOOKUP(A6298,'entry data'!B:I,7,0)))</f>
        <v/>
      </c>
      <c r="H6298" s="13" t="str">
        <f>IF(A6298="","",IF(B6298=1,VLOOKUP(A6298,'entry data'!B:D,3,0),I6297))</f>
        <v/>
      </c>
      <c r="I6298" s="14" t="str">
        <f>IF(A6298="","",IF(E6298="weekly",7,IF(E6298="fortnightly",14,IF(E6298="monthly",DATE(IF(MONTH(H6298)=12,YEAR(H6298)+1,YEAR(H6298)),VLOOKUP(MONTH(H6298),index!$D$2:$G$13,2,0),DAY(H6298)),
IF(E6298="quarterly",DATE(IF(MONTH(H6298)&gt;=10,YEAR(H6298)+1,YEAR(H6298)),VLOOKUP(MONTH(H6298),index!$D$2:$G$13,3,0),DAY(H6298)),
IF(E6298="halfyearly",DATE(IF(MONTH(H6298)&gt;=7,YEAR(H6298)+1,YEAR(H6298)),VLOOKUP(MONTH(H6298),index!$D$2:$G$13,4,0),DAY(H6298)),
DATE(YEAR(H6298)+1,MONTH(H6298),DAY(H6298)))))-H6298))+H6298)</f>
        <v/>
      </c>
      <c r="J6298" s="9" t="str">
        <f t="shared" si="610"/>
        <v/>
      </c>
      <c r="K6298" s="11" t="str">
        <f t="shared" si="611"/>
        <v/>
      </c>
      <c r="L6298" s="11" t="str">
        <f t="shared" si="612"/>
        <v/>
      </c>
      <c r="M6298" s="11" t="str">
        <f>IF(A6298="","",VLOOKUP(E6298,index!$A$1:$B$6,2,0)*K6298*G6298)</f>
        <v/>
      </c>
      <c r="N6298" s="11" t="str">
        <f>IF(A6298="","",-PMT(G6298*VLOOKUP(E6298,index!$A$1:$B$6,2,0),C6298,F6298,0,0))</f>
        <v/>
      </c>
      <c r="O6298" s="11" t="str">
        <f t="shared" si="613"/>
        <v/>
      </c>
      <c r="P6298" s="11" t="str">
        <f t="shared" si="608"/>
        <v/>
      </c>
    </row>
    <row r="6299" spans="1:16" x14ac:dyDescent="0.25">
      <c r="A6299" s="9" t="str">
        <f>IF(A6298="","",IF(B6298&lt;C6298,A6298,IF(A6298=MAX('entry data'!$B$8:$B$507),"",A6298+1)))</f>
        <v/>
      </c>
      <c r="B6299" s="9" t="str">
        <f t="shared" si="609"/>
        <v/>
      </c>
      <c r="C6299" s="9" t="str">
        <f>IF(ISERROR(VLOOKUP(A6299,'entry data'!B:G,6,0)),"",VLOOKUP(A6299,'entry data'!B:G,6,0))</f>
        <v/>
      </c>
      <c r="D6299" s="9" t="str">
        <f>IF(ISERROR(VLOOKUP(A6299,'entry data'!B:C,2,0)),"",VLOOKUP(A6299,'entry data'!B:C,2,0))</f>
        <v/>
      </c>
      <c r="E6299" s="9" t="str">
        <f>IF(ISERROR(VLOOKUP(A6299,'entry data'!B:E,4,0)),"",VLOOKUP(A6299,'entry data'!B:E,4,0))</f>
        <v/>
      </c>
      <c r="F6299" s="11" t="str">
        <f>IF(A6299="","",IF(ISERROR(VLOOKUP(A6299,'entry data'!B:F,5,0)),"",VLOOKUP(A6299,'entry data'!B:F,5,0)))</f>
        <v/>
      </c>
      <c r="G6299" s="12" t="str">
        <f>IF(A6299="","",IF(ISERROR(VLOOKUP(A6299,'entry data'!B:I,8,0)),"",VLOOKUP(A6299,'entry data'!B:I,7,0)))</f>
        <v/>
      </c>
      <c r="H6299" s="13" t="str">
        <f>IF(A6299="","",IF(B6299=1,VLOOKUP(A6299,'entry data'!B:D,3,0),I6298))</f>
        <v/>
      </c>
      <c r="I6299" s="14" t="str">
        <f>IF(A6299="","",IF(E6299="weekly",7,IF(E6299="fortnightly",14,IF(E6299="monthly",DATE(IF(MONTH(H6299)=12,YEAR(H6299)+1,YEAR(H6299)),VLOOKUP(MONTH(H6299),index!$D$2:$G$13,2,0),DAY(H6299)),
IF(E6299="quarterly",DATE(IF(MONTH(H6299)&gt;=10,YEAR(H6299)+1,YEAR(H6299)),VLOOKUP(MONTH(H6299),index!$D$2:$G$13,3,0),DAY(H6299)),
IF(E6299="halfyearly",DATE(IF(MONTH(H6299)&gt;=7,YEAR(H6299)+1,YEAR(H6299)),VLOOKUP(MONTH(H6299),index!$D$2:$G$13,4,0),DAY(H6299)),
DATE(YEAR(H6299)+1,MONTH(H6299),DAY(H6299)))))-H6299))+H6299)</f>
        <v/>
      </c>
      <c r="J6299" s="9" t="str">
        <f t="shared" si="610"/>
        <v/>
      </c>
      <c r="K6299" s="11" t="str">
        <f t="shared" si="611"/>
        <v/>
      </c>
      <c r="L6299" s="11" t="str">
        <f t="shared" si="612"/>
        <v/>
      </c>
      <c r="M6299" s="11" t="str">
        <f>IF(A6299="","",VLOOKUP(E6299,index!$A$1:$B$6,2,0)*K6299*G6299)</f>
        <v/>
      </c>
      <c r="N6299" s="11" t="str">
        <f>IF(A6299="","",-PMT(G6299*VLOOKUP(E6299,index!$A$1:$B$6,2,0),C6299,F6299,0,0))</f>
        <v/>
      </c>
      <c r="O6299" s="11" t="str">
        <f t="shared" si="613"/>
        <v/>
      </c>
      <c r="P6299" s="11" t="str">
        <f t="shared" si="608"/>
        <v/>
      </c>
    </row>
    <row r="6300" spans="1:16" x14ac:dyDescent="0.25">
      <c r="A6300" s="9" t="str">
        <f>IF(A6299="","",IF(B6299&lt;C6299,A6299,IF(A6299=MAX('entry data'!$B$8:$B$507),"",A6299+1)))</f>
        <v/>
      </c>
      <c r="B6300" s="9" t="str">
        <f t="shared" si="609"/>
        <v/>
      </c>
      <c r="C6300" s="9" t="str">
        <f>IF(ISERROR(VLOOKUP(A6300,'entry data'!B:G,6,0)),"",VLOOKUP(A6300,'entry data'!B:G,6,0))</f>
        <v/>
      </c>
      <c r="D6300" s="9" t="str">
        <f>IF(ISERROR(VLOOKUP(A6300,'entry data'!B:C,2,0)),"",VLOOKUP(A6300,'entry data'!B:C,2,0))</f>
        <v/>
      </c>
      <c r="E6300" s="9" t="str">
        <f>IF(ISERROR(VLOOKUP(A6300,'entry data'!B:E,4,0)),"",VLOOKUP(A6300,'entry data'!B:E,4,0))</f>
        <v/>
      </c>
      <c r="F6300" s="11" t="str">
        <f>IF(A6300="","",IF(ISERROR(VLOOKUP(A6300,'entry data'!B:F,5,0)),"",VLOOKUP(A6300,'entry data'!B:F,5,0)))</f>
        <v/>
      </c>
      <c r="G6300" s="12" t="str">
        <f>IF(A6300="","",IF(ISERROR(VLOOKUP(A6300,'entry data'!B:I,8,0)),"",VLOOKUP(A6300,'entry data'!B:I,7,0)))</f>
        <v/>
      </c>
      <c r="H6300" s="13" t="str">
        <f>IF(A6300="","",IF(B6300=1,VLOOKUP(A6300,'entry data'!B:D,3,0),I6299))</f>
        <v/>
      </c>
      <c r="I6300" s="14" t="str">
        <f>IF(A6300="","",IF(E6300="weekly",7,IF(E6300="fortnightly",14,IF(E6300="monthly",DATE(IF(MONTH(H6300)=12,YEAR(H6300)+1,YEAR(H6300)),VLOOKUP(MONTH(H6300),index!$D$2:$G$13,2,0),DAY(H6300)),
IF(E6300="quarterly",DATE(IF(MONTH(H6300)&gt;=10,YEAR(H6300)+1,YEAR(H6300)),VLOOKUP(MONTH(H6300),index!$D$2:$G$13,3,0),DAY(H6300)),
IF(E6300="halfyearly",DATE(IF(MONTH(H6300)&gt;=7,YEAR(H6300)+1,YEAR(H6300)),VLOOKUP(MONTH(H6300),index!$D$2:$G$13,4,0),DAY(H6300)),
DATE(YEAR(H6300)+1,MONTH(H6300),DAY(H6300)))))-H6300))+H6300)</f>
        <v/>
      </c>
      <c r="J6300" s="9" t="str">
        <f t="shared" si="610"/>
        <v/>
      </c>
      <c r="K6300" s="11" t="str">
        <f t="shared" si="611"/>
        <v/>
      </c>
      <c r="L6300" s="11" t="str">
        <f t="shared" si="612"/>
        <v/>
      </c>
      <c r="M6300" s="11" t="str">
        <f>IF(A6300="","",VLOOKUP(E6300,index!$A$1:$B$6,2,0)*K6300*G6300)</f>
        <v/>
      </c>
      <c r="N6300" s="11" t="str">
        <f>IF(A6300="","",-PMT(G6300*VLOOKUP(E6300,index!$A$1:$B$6,2,0),C6300,F6300,0,0))</f>
        <v/>
      </c>
      <c r="O6300" s="11" t="str">
        <f t="shared" si="613"/>
        <v/>
      </c>
      <c r="P6300" s="11" t="str">
        <f t="shared" si="608"/>
        <v/>
      </c>
    </row>
    <row r="6301" spans="1:16" x14ac:dyDescent="0.25">
      <c r="A6301" s="9" t="str">
        <f>IF(A6300="","",IF(B6300&lt;C6300,A6300,IF(A6300=MAX('entry data'!$B$8:$B$507),"",A6300+1)))</f>
        <v/>
      </c>
      <c r="B6301" s="9" t="str">
        <f t="shared" si="609"/>
        <v/>
      </c>
      <c r="C6301" s="9" t="str">
        <f>IF(ISERROR(VLOOKUP(A6301,'entry data'!B:G,6,0)),"",VLOOKUP(A6301,'entry data'!B:G,6,0))</f>
        <v/>
      </c>
      <c r="D6301" s="9" t="str">
        <f>IF(ISERROR(VLOOKUP(A6301,'entry data'!B:C,2,0)),"",VLOOKUP(A6301,'entry data'!B:C,2,0))</f>
        <v/>
      </c>
      <c r="E6301" s="9" t="str">
        <f>IF(ISERROR(VLOOKUP(A6301,'entry data'!B:E,4,0)),"",VLOOKUP(A6301,'entry data'!B:E,4,0))</f>
        <v/>
      </c>
      <c r="F6301" s="11" t="str">
        <f>IF(A6301="","",IF(ISERROR(VLOOKUP(A6301,'entry data'!B:F,5,0)),"",VLOOKUP(A6301,'entry data'!B:F,5,0)))</f>
        <v/>
      </c>
      <c r="G6301" s="12" t="str">
        <f>IF(A6301="","",IF(ISERROR(VLOOKUP(A6301,'entry data'!B:I,8,0)),"",VLOOKUP(A6301,'entry data'!B:I,7,0)))</f>
        <v/>
      </c>
      <c r="H6301" s="13" t="str">
        <f>IF(A6301="","",IF(B6301=1,VLOOKUP(A6301,'entry data'!B:D,3,0),I6300))</f>
        <v/>
      </c>
      <c r="I6301" s="14" t="str">
        <f>IF(A6301="","",IF(E6301="weekly",7,IF(E6301="fortnightly",14,IF(E6301="monthly",DATE(IF(MONTH(H6301)=12,YEAR(H6301)+1,YEAR(H6301)),VLOOKUP(MONTH(H6301),index!$D$2:$G$13,2,0),DAY(H6301)),
IF(E6301="quarterly",DATE(IF(MONTH(H6301)&gt;=10,YEAR(H6301)+1,YEAR(H6301)),VLOOKUP(MONTH(H6301),index!$D$2:$G$13,3,0),DAY(H6301)),
IF(E6301="halfyearly",DATE(IF(MONTH(H6301)&gt;=7,YEAR(H6301)+1,YEAR(H6301)),VLOOKUP(MONTH(H6301),index!$D$2:$G$13,4,0),DAY(H6301)),
DATE(YEAR(H6301)+1,MONTH(H6301),DAY(H6301)))))-H6301))+H6301)</f>
        <v/>
      </c>
      <c r="J6301" s="9" t="str">
        <f t="shared" si="610"/>
        <v/>
      </c>
      <c r="K6301" s="11" t="str">
        <f t="shared" si="611"/>
        <v/>
      </c>
      <c r="L6301" s="11" t="str">
        <f t="shared" si="612"/>
        <v/>
      </c>
      <c r="M6301" s="11" t="str">
        <f>IF(A6301="","",VLOOKUP(E6301,index!$A$1:$B$6,2,0)*K6301*G6301)</f>
        <v/>
      </c>
      <c r="N6301" s="11" t="str">
        <f>IF(A6301="","",-PMT(G6301*VLOOKUP(E6301,index!$A$1:$B$6,2,0),C6301,F6301,0,0))</f>
        <v/>
      </c>
      <c r="O6301" s="11" t="str">
        <f t="shared" si="613"/>
        <v/>
      </c>
      <c r="P6301" s="11" t="str">
        <f t="shared" si="608"/>
        <v/>
      </c>
    </row>
    <row r="6302" spans="1:16" x14ac:dyDescent="0.25">
      <c r="A6302" s="9" t="str">
        <f>IF(A6301="","",IF(B6301&lt;C6301,A6301,IF(A6301=MAX('entry data'!$B$8:$B$507),"",A6301+1)))</f>
        <v/>
      </c>
      <c r="B6302" s="9" t="str">
        <f t="shared" si="609"/>
        <v/>
      </c>
      <c r="C6302" s="9" t="str">
        <f>IF(ISERROR(VLOOKUP(A6302,'entry data'!B:G,6,0)),"",VLOOKUP(A6302,'entry data'!B:G,6,0))</f>
        <v/>
      </c>
      <c r="D6302" s="9" t="str">
        <f>IF(ISERROR(VLOOKUP(A6302,'entry data'!B:C,2,0)),"",VLOOKUP(A6302,'entry data'!B:C,2,0))</f>
        <v/>
      </c>
      <c r="E6302" s="9" t="str">
        <f>IF(ISERROR(VLOOKUP(A6302,'entry data'!B:E,4,0)),"",VLOOKUP(A6302,'entry data'!B:E,4,0))</f>
        <v/>
      </c>
      <c r="F6302" s="11" t="str">
        <f>IF(A6302="","",IF(ISERROR(VLOOKUP(A6302,'entry data'!B:F,5,0)),"",VLOOKUP(A6302,'entry data'!B:F,5,0)))</f>
        <v/>
      </c>
      <c r="G6302" s="12" t="str">
        <f>IF(A6302="","",IF(ISERROR(VLOOKUP(A6302,'entry data'!B:I,8,0)),"",VLOOKUP(A6302,'entry data'!B:I,7,0)))</f>
        <v/>
      </c>
      <c r="H6302" s="13" t="str">
        <f>IF(A6302="","",IF(B6302=1,VLOOKUP(A6302,'entry data'!B:D,3,0),I6301))</f>
        <v/>
      </c>
      <c r="I6302" s="14" t="str">
        <f>IF(A6302="","",IF(E6302="weekly",7,IF(E6302="fortnightly",14,IF(E6302="monthly",DATE(IF(MONTH(H6302)=12,YEAR(H6302)+1,YEAR(H6302)),VLOOKUP(MONTH(H6302),index!$D$2:$G$13,2,0),DAY(H6302)),
IF(E6302="quarterly",DATE(IF(MONTH(H6302)&gt;=10,YEAR(H6302)+1,YEAR(H6302)),VLOOKUP(MONTH(H6302),index!$D$2:$G$13,3,0),DAY(H6302)),
IF(E6302="halfyearly",DATE(IF(MONTH(H6302)&gt;=7,YEAR(H6302)+1,YEAR(H6302)),VLOOKUP(MONTH(H6302),index!$D$2:$G$13,4,0),DAY(H6302)),
DATE(YEAR(H6302)+1,MONTH(H6302),DAY(H6302)))))-H6302))+H6302)</f>
        <v/>
      </c>
      <c r="J6302" s="9" t="str">
        <f t="shared" si="610"/>
        <v/>
      </c>
      <c r="K6302" s="11" t="str">
        <f t="shared" si="611"/>
        <v/>
      </c>
      <c r="L6302" s="11" t="str">
        <f t="shared" si="612"/>
        <v/>
      </c>
      <c r="M6302" s="11" t="str">
        <f>IF(A6302="","",VLOOKUP(E6302,index!$A$1:$B$6,2,0)*K6302*G6302)</f>
        <v/>
      </c>
      <c r="N6302" s="11" t="str">
        <f>IF(A6302="","",-PMT(G6302*VLOOKUP(E6302,index!$A$1:$B$6,2,0),C6302,F6302,0,0))</f>
        <v/>
      </c>
      <c r="O6302" s="11" t="str">
        <f t="shared" si="613"/>
        <v/>
      </c>
      <c r="P6302" s="11" t="str">
        <f t="shared" si="608"/>
        <v/>
      </c>
    </row>
    <row r="6303" spans="1:16" x14ac:dyDescent="0.25">
      <c r="A6303" s="9" t="str">
        <f>IF(A6302="","",IF(B6302&lt;C6302,A6302,IF(A6302=MAX('entry data'!$B$8:$B$507),"",A6302+1)))</f>
        <v/>
      </c>
      <c r="B6303" s="9" t="str">
        <f t="shared" si="609"/>
        <v/>
      </c>
      <c r="C6303" s="9" t="str">
        <f>IF(ISERROR(VLOOKUP(A6303,'entry data'!B:G,6,0)),"",VLOOKUP(A6303,'entry data'!B:G,6,0))</f>
        <v/>
      </c>
      <c r="D6303" s="9" t="str">
        <f>IF(ISERROR(VLOOKUP(A6303,'entry data'!B:C,2,0)),"",VLOOKUP(A6303,'entry data'!B:C,2,0))</f>
        <v/>
      </c>
      <c r="E6303" s="9" t="str">
        <f>IF(ISERROR(VLOOKUP(A6303,'entry data'!B:E,4,0)),"",VLOOKUP(A6303,'entry data'!B:E,4,0))</f>
        <v/>
      </c>
      <c r="F6303" s="11" t="str">
        <f>IF(A6303="","",IF(ISERROR(VLOOKUP(A6303,'entry data'!B:F,5,0)),"",VLOOKUP(A6303,'entry data'!B:F,5,0)))</f>
        <v/>
      </c>
      <c r="G6303" s="12" t="str">
        <f>IF(A6303="","",IF(ISERROR(VLOOKUP(A6303,'entry data'!B:I,8,0)),"",VLOOKUP(A6303,'entry data'!B:I,7,0)))</f>
        <v/>
      </c>
      <c r="H6303" s="13" t="str">
        <f>IF(A6303="","",IF(B6303=1,VLOOKUP(A6303,'entry data'!B:D,3,0),I6302))</f>
        <v/>
      </c>
      <c r="I6303" s="14" t="str">
        <f>IF(A6303="","",IF(E6303="weekly",7,IF(E6303="fortnightly",14,IF(E6303="monthly",DATE(IF(MONTH(H6303)=12,YEAR(H6303)+1,YEAR(H6303)),VLOOKUP(MONTH(H6303),index!$D$2:$G$13,2,0),DAY(H6303)),
IF(E6303="quarterly",DATE(IF(MONTH(H6303)&gt;=10,YEAR(H6303)+1,YEAR(H6303)),VLOOKUP(MONTH(H6303),index!$D$2:$G$13,3,0),DAY(H6303)),
IF(E6303="halfyearly",DATE(IF(MONTH(H6303)&gt;=7,YEAR(H6303)+1,YEAR(H6303)),VLOOKUP(MONTH(H6303),index!$D$2:$G$13,4,0),DAY(H6303)),
DATE(YEAR(H6303)+1,MONTH(H6303),DAY(H6303)))))-H6303))+H6303)</f>
        <v/>
      </c>
      <c r="J6303" s="9" t="str">
        <f t="shared" si="610"/>
        <v/>
      </c>
      <c r="K6303" s="11" t="str">
        <f t="shared" si="611"/>
        <v/>
      </c>
      <c r="L6303" s="11" t="str">
        <f t="shared" si="612"/>
        <v/>
      </c>
      <c r="M6303" s="11" t="str">
        <f>IF(A6303="","",VLOOKUP(E6303,index!$A$1:$B$6,2,0)*K6303*G6303)</f>
        <v/>
      </c>
      <c r="N6303" s="11" t="str">
        <f>IF(A6303="","",-PMT(G6303*VLOOKUP(E6303,index!$A$1:$B$6,2,0),C6303,F6303,0,0))</f>
        <v/>
      </c>
      <c r="O6303" s="11" t="str">
        <f t="shared" si="613"/>
        <v/>
      </c>
      <c r="P6303" s="11" t="str">
        <f t="shared" si="608"/>
        <v/>
      </c>
    </row>
    <row r="6304" spans="1:16" x14ac:dyDescent="0.25">
      <c r="A6304" s="9" t="str">
        <f>IF(A6303="","",IF(B6303&lt;C6303,A6303,IF(A6303=MAX('entry data'!$B$8:$B$507),"",A6303+1)))</f>
        <v/>
      </c>
      <c r="B6304" s="9" t="str">
        <f t="shared" si="609"/>
        <v/>
      </c>
      <c r="C6304" s="9" t="str">
        <f>IF(ISERROR(VLOOKUP(A6304,'entry data'!B:G,6,0)),"",VLOOKUP(A6304,'entry data'!B:G,6,0))</f>
        <v/>
      </c>
      <c r="D6304" s="9" t="str">
        <f>IF(ISERROR(VLOOKUP(A6304,'entry data'!B:C,2,0)),"",VLOOKUP(A6304,'entry data'!B:C,2,0))</f>
        <v/>
      </c>
      <c r="E6304" s="9" t="str">
        <f>IF(ISERROR(VLOOKUP(A6304,'entry data'!B:E,4,0)),"",VLOOKUP(A6304,'entry data'!B:E,4,0))</f>
        <v/>
      </c>
      <c r="F6304" s="11" t="str">
        <f>IF(A6304="","",IF(ISERROR(VLOOKUP(A6304,'entry data'!B:F,5,0)),"",VLOOKUP(A6304,'entry data'!B:F,5,0)))</f>
        <v/>
      </c>
      <c r="G6304" s="12" t="str">
        <f>IF(A6304="","",IF(ISERROR(VLOOKUP(A6304,'entry data'!B:I,8,0)),"",VLOOKUP(A6304,'entry data'!B:I,7,0)))</f>
        <v/>
      </c>
      <c r="H6304" s="13" t="str">
        <f>IF(A6304="","",IF(B6304=1,VLOOKUP(A6304,'entry data'!B:D,3,0),I6303))</f>
        <v/>
      </c>
      <c r="I6304" s="14" t="str">
        <f>IF(A6304="","",IF(E6304="weekly",7,IF(E6304="fortnightly",14,IF(E6304="monthly",DATE(IF(MONTH(H6304)=12,YEAR(H6304)+1,YEAR(H6304)),VLOOKUP(MONTH(H6304),index!$D$2:$G$13,2,0),DAY(H6304)),
IF(E6304="quarterly",DATE(IF(MONTH(H6304)&gt;=10,YEAR(H6304)+1,YEAR(H6304)),VLOOKUP(MONTH(H6304),index!$D$2:$G$13,3,0),DAY(H6304)),
IF(E6304="halfyearly",DATE(IF(MONTH(H6304)&gt;=7,YEAR(H6304)+1,YEAR(H6304)),VLOOKUP(MONTH(H6304),index!$D$2:$G$13,4,0),DAY(H6304)),
DATE(YEAR(H6304)+1,MONTH(H6304),DAY(H6304)))))-H6304))+H6304)</f>
        <v/>
      </c>
      <c r="J6304" s="9" t="str">
        <f t="shared" si="610"/>
        <v/>
      </c>
      <c r="K6304" s="11" t="str">
        <f t="shared" si="611"/>
        <v/>
      </c>
      <c r="L6304" s="11" t="str">
        <f t="shared" si="612"/>
        <v/>
      </c>
      <c r="M6304" s="11" t="str">
        <f>IF(A6304="","",VLOOKUP(E6304,index!$A$1:$B$6,2,0)*K6304*G6304)</f>
        <v/>
      </c>
      <c r="N6304" s="11" t="str">
        <f>IF(A6304="","",-PMT(G6304*VLOOKUP(E6304,index!$A$1:$B$6,2,0),C6304,F6304,0,0))</f>
        <v/>
      </c>
      <c r="O6304" s="11" t="str">
        <f t="shared" si="613"/>
        <v/>
      </c>
      <c r="P6304" s="11" t="str">
        <f t="shared" si="608"/>
        <v/>
      </c>
    </row>
    <row r="6305" spans="1:16" x14ac:dyDescent="0.25">
      <c r="A6305" s="9" t="str">
        <f>IF(A6304="","",IF(B6304&lt;C6304,A6304,IF(A6304=MAX('entry data'!$B$8:$B$507),"",A6304+1)))</f>
        <v/>
      </c>
      <c r="B6305" s="9" t="str">
        <f t="shared" si="609"/>
        <v/>
      </c>
      <c r="C6305" s="9" t="str">
        <f>IF(ISERROR(VLOOKUP(A6305,'entry data'!B:G,6,0)),"",VLOOKUP(A6305,'entry data'!B:G,6,0))</f>
        <v/>
      </c>
      <c r="D6305" s="9" t="str">
        <f>IF(ISERROR(VLOOKUP(A6305,'entry data'!B:C,2,0)),"",VLOOKUP(A6305,'entry data'!B:C,2,0))</f>
        <v/>
      </c>
      <c r="E6305" s="9" t="str">
        <f>IF(ISERROR(VLOOKUP(A6305,'entry data'!B:E,4,0)),"",VLOOKUP(A6305,'entry data'!B:E,4,0))</f>
        <v/>
      </c>
      <c r="F6305" s="11" t="str">
        <f>IF(A6305="","",IF(ISERROR(VLOOKUP(A6305,'entry data'!B:F,5,0)),"",VLOOKUP(A6305,'entry data'!B:F,5,0)))</f>
        <v/>
      </c>
      <c r="G6305" s="12" t="str">
        <f>IF(A6305="","",IF(ISERROR(VLOOKUP(A6305,'entry data'!B:I,8,0)),"",VLOOKUP(A6305,'entry data'!B:I,7,0)))</f>
        <v/>
      </c>
      <c r="H6305" s="13" t="str">
        <f>IF(A6305="","",IF(B6305=1,VLOOKUP(A6305,'entry data'!B:D,3,0),I6304))</f>
        <v/>
      </c>
      <c r="I6305" s="14" t="str">
        <f>IF(A6305="","",IF(E6305="weekly",7,IF(E6305="fortnightly",14,IF(E6305="monthly",DATE(IF(MONTH(H6305)=12,YEAR(H6305)+1,YEAR(H6305)),VLOOKUP(MONTH(H6305),index!$D$2:$G$13,2,0),DAY(H6305)),
IF(E6305="quarterly",DATE(IF(MONTH(H6305)&gt;=10,YEAR(H6305)+1,YEAR(H6305)),VLOOKUP(MONTH(H6305),index!$D$2:$G$13,3,0),DAY(H6305)),
IF(E6305="halfyearly",DATE(IF(MONTH(H6305)&gt;=7,YEAR(H6305)+1,YEAR(H6305)),VLOOKUP(MONTH(H6305),index!$D$2:$G$13,4,0),DAY(H6305)),
DATE(YEAR(H6305)+1,MONTH(H6305),DAY(H6305)))))-H6305))+H6305)</f>
        <v/>
      </c>
      <c r="J6305" s="9" t="str">
        <f t="shared" si="610"/>
        <v/>
      </c>
      <c r="K6305" s="11" t="str">
        <f t="shared" si="611"/>
        <v/>
      </c>
      <c r="L6305" s="11" t="str">
        <f t="shared" si="612"/>
        <v/>
      </c>
      <c r="M6305" s="11" t="str">
        <f>IF(A6305="","",VLOOKUP(E6305,index!$A$1:$B$6,2,0)*K6305*G6305)</f>
        <v/>
      </c>
      <c r="N6305" s="11" t="str">
        <f>IF(A6305="","",-PMT(G6305*VLOOKUP(E6305,index!$A$1:$B$6,2,0),C6305,F6305,0,0))</f>
        <v/>
      </c>
      <c r="O6305" s="11" t="str">
        <f t="shared" si="613"/>
        <v/>
      </c>
      <c r="P6305" s="11" t="str">
        <f t="shared" si="608"/>
        <v/>
      </c>
    </row>
    <row r="6306" spans="1:16" x14ac:dyDescent="0.25">
      <c r="A6306" s="9" t="str">
        <f>IF(A6305="","",IF(B6305&lt;C6305,A6305,IF(A6305=MAX('entry data'!$B$8:$B$507),"",A6305+1)))</f>
        <v/>
      </c>
      <c r="B6306" s="9" t="str">
        <f t="shared" si="609"/>
        <v/>
      </c>
      <c r="C6306" s="9" t="str">
        <f>IF(ISERROR(VLOOKUP(A6306,'entry data'!B:G,6,0)),"",VLOOKUP(A6306,'entry data'!B:G,6,0))</f>
        <v/>
      </c>
      <c r="D6306" s="9" t="str">
        <f>IF(ISERROR(VLOOKUP(A6306,'entry data'!B:C,2,0)),"",VLOOKUP(A6306,'entry data'!B:C,2,0))</f>
        <v/>
      </c>
      <c r="E6306" s="9" t="str">
        <f>IF(ISERROR(VLOOKUP(A6306,'entry data'!B:E,4,0)),"",VLOOKUP(A6306,'entry data'!B:E,4,0))</f>
        <v/>
      </c>
      <c r="F6306" s="11" t="str">
        <f>IF(A6306="","",IF(ISERROR(VLOOKUP(A6306,'entry data'!B:F,5,0)),"",VLOOKUP(A6306,'entry data'!B:F,5,0)))</f>
        <v/>
      </c>
      <c r="G6306" s="12" t="str">
        <f>IF(A6306="","",IF(ISERROR(VLOOKUP(A6306,'entry data'!B:I,8,0)),"",VLOOKUP(A6306,'entry data'!B:I,7,0)))</f>
        <v/>
      </c>
      <c r="H6306" s="13" t="str">
        <f>IF(A6306="","",IF(B6306=1,VLOOKUP(A6306,'entry data'!B:D,3,0),I6305))</f>
        <v/>
      </c>
      <c r="I6306" s="14" t="str">
        <f>IF(A6306="","",IF(E6306="weekly",7,IF(E6306="fortnightly",14,IF(E6306="monthly",DATE(IF(MONTH(H6306)=12,YEAR(H6306)+1,YEAR(H6306)),VLOOKUP(MONTH(H6306),index!$D$2:$G$13,2,0),DAY(H6306)),
IF(E6306="quarterly",DATE(IF(MONTH(H6306)&gt;=10,YEAR(H6306)+1,YEAR(H6306)),VLOOKUP(MONTH(H6306),index!$D$2:$G$13,3,0),DAY(H6306)),
IF(E6306="halfyearly",DATE(IF(MONTH(H6306)&gt;=7,YEAR(H6306)+1,YEAR(H6306)),VLOOKUP(MONTH(H6306),index!$D$2:$G$13,4,0),DAY(H6306)),
DATE(YEAR(H6306)+1,MONTH(H6306),DAY(H6306)))))-H6306))+H6306)</f>
        <v/>
      </c>
      <c r="J6306" s="9" t="str">
        <f t="shared" si="610"/>
        <v/>
      </c>
      <c r="K6306" s="11" t="str">
        <f t="shared" si="611"/>
        <v/>
      </c>
      <c r="L6306" s="11" t="str">
        <f t="shared" si="612"/>
        <v/>
      </c>
      <c r="M6306" s="11" t="str">
        <f>IF(A6306="","",VLOOKUP(E6306,index!$A$1:$B$6,2,0)*K6306*G6306)</f>
        <v/>
      </c>
      <c r="N6306" s="11" t="str">
        <f>IF(A6306="","",-PMT(G6306*VLOOKUP(E6306,index!$A$1:$B$6,2,0),C6306,F6306,0,0))</f>
        <v/>
      </c>
      <c r="O6306" s="11" t="str">
        <f t="shared" si="613"/>
        <v/>
      </c>
      <c r="P6306" s="11" t="str">
        <f t="shared" si="608"/>
        <v/>
      </c>
    </row>
    <row r="6307" spans="1:16" x14ac:dyDescent="0.25">
      <c r="A6307" s="9" t="str">
        <f>IF(A6306="","",IF(B6306&lt;C6306,A6306,IF(A6306=MAX('entry data'!$B$8:$B$507),"",A6306+1)))</f>
        <v/>
      </c>
      <c r="B6307" s="9" t="str">
        <f t="shared" si="609"/>
        <v/>
      </c>
      <c r="C6307" s="9" t="str">
        <f>IF(ISERROR(VLOOKUP(A6307,'entry data'!B:G,6,0)),"",VLOOKUP(A6307,'entry data'!B:G,6,0))</f>
        <v/>
      </c>
      <c r="D6307" s="9" t="str">
        <f>IF(ISERROR(VLOOKUP(A6307,'entry data'!B:C,2,0)),"",VLOOKUP(A6307,'entry data'!B:C,2,0))</f>
        <v/>
      </c>
      <c r="E6307" s="9" t="str">
        <f>IF(ISERROR(VLOOKUP(A6307,'entry data'!B:E,4,0)),"",VLOOKUP(A6307,'entry data'!B:E,4,0))</f>
        <v/>
      </c>
      <c r="F6307" s="11" t="str">
        <f>IF(A6307="","",IF(ISERROR(VLOOKUP(A6307,'entry data'!B:F,5,0)),"",VLOOKUP(A6307,'entry data'!B:F,5,0)))</f>
        <v/>
      </c>
      <c r="G6307" s="12" t="str">
        <f>IF(A6307="","",IF(ISERROR(VLOOKUP(A6307,'entry data'!B:I,8,0)),"",VLOOKUP(A6307,'entry data'!B:I,7,0)))</f>
        <v/>
      </c>
      <c r="H6307" s="13" t="str">
        <f>IF(A6307="","",IF(B6307=1,VLOOKUP(A6307,'entry data'!B:D,3,0),I6306))</f>
        <v/>
      </c>
      <c r="I6307" s="14" t="str">
        <f>IF(A6307="","",IF(E6307="weekly",7,IF(E6307="fortnightly",14,IF(E6307="monthly",DATE(IF(MONTH(H6307)=12,YEAR(H6307)+1,YEAR(H6307)),VLOOKUP(MONTH(H6307),index!$D$2:$G$13,2,0),DAY(H6307)),
IF(E6307="quarterly",DATE(IF(MONTH(H6307)&gt;=10,YEAR(H6307)+1,YEAR(H6307)),VLOOKUP(MONTH(H6307),index!$D$2:$G$13,3,0),DAY(H6307)),
IF(E6307="halfyearly",DATE(IF(MONTH(H6307)&gt;=7,YEAR(H6307)+1,YEAR(H6307)),VLOOKUP(MONTH(H6307),index!$D$2:$G$13,4,0),DAY(H6307)),
DATE(YEAR(H6307)+1,MONTH(H6307),DAY(H6307)))))-H6307))+H6307)</f>
        <v/>
      </c>
      <c r="J6307" s="9" t="str">
        <f t="shared" si="610"/>
        <v/>
      </c>
      <c r="K6307" s="11" t="str">
        <f t="shared" si="611"/>
        <v/>
      </c>
      <c r="L6307" s="11" t="str">
        <f t="shared" si="612"/>
        <v/>
      </c>
      <c r="M6307" s="11" t="str">
        <f>IF(A6307="","",VLOOKUP(E6307,index!$A$1:$B$6,2,0)*K6307*G6307)</f>
        <v/>
      </c>
      <c r="N6307" s="11" t="str">
        <f>IF(A6307="","",-PMT(G6307*VLOOKUP(E6307,index!$A$1:$B$6,2,0),C6307,F6307,0,0))</f>
        <v/>
      </c>
      <c r="O6307" s="11" t="str">
        <f t="shared" si="613"/>
        <v/>
      </c>
      <c r="P6307" s="11" t="str">
        <f t="shared" si="608"/>
        <v/>
      </c>
    </row>
    <row r="6308" spans="1:16" x14ac:dyDescent="0.25">
      <c r="A6308" s="9" t="str">
        <f>IF(A6307="","",IF(B6307&lt;C6307,A6307,IF(A6307=MAX('entry data'!$B$8:$B$507),"",A6307+1)))</f>
        <v/>
      </c>
      <c r="B6308" s="9" t="str">
        <f t="shared" si="609"/>
        <v/>
      </c>
      <c r="C6308" s="9" t="str">
        <f>IF(ISERROR(VLOOKUP(A6308,'entry data'!B:G,6,0)),"",VLOOKUP(A6308,'entry data'!B:G,6,0))</f>
        <v/>
      </c>
      <c r="D6308" s="9" t="str">
        <f>IF(ISERROR(VLOOKUP(A6308,'entry data'!B:C,2,0)),"",VLOOKUP(A6308,'entry data'!B:C,2,0))</f>
        <v/>
      </c>
      <c r="E6308" s="9" t="str">
        <f>IF(ISERROR(VLOOKUP(A6308,'entry data'!B:E,4,0)),"",VLOOKUP(A6308,'entry data'!B:E,4,0))</f>
        <v/>
      </c>
      <c r="F6308" s="11" t="str">
        <f>IF(A6308="","",IF(ISERROR(VLOOKUP(A6308,'entry data'!B:F,5,0)),"",VLOOKUP(A6308,'entry data'!B:F,5,0)))</f>
        <v/>
      </c>
      <c r="G6308" s="12" t="str">
        <f>IF(A6308="","",IF(ISERROR(VLOOKUP(A6308,'entry data'!B:I,8,0)),"",VLOOKUP(A6308,'entry data'!B:I,7,0)))</f>
        <v/>
      </c>
      <c r="H6308" s="13" t="str">
        <f>IF(A6308="","",IF(B6308=1,VLOOKUP(A6308,'entry data'!B:D,3,0),I6307))</f>
        <v/>
      </c>
      <c r="I6308" s="14" t="str">
        <f>IF(A6308="","",IF(E6308="weekly",7,IF(E6308="fortnightly",14,IF(E6308="monthly",DATE(IF(MONTH(H6308)=12,YEAR(H6308)+1,YEAR(H6308)),VLOOKUP(MONTH(H6308),index!$D$2:$G$13,2,0),DAY(H6308)),
IF(E6308="quarterly",DATE(IF(MONTH(H6308)&gt;=10,YEAR(H6308)+1,YEAR(H6308)),VLOOKUP(MONTH(H6308),index!$D$2:$G$13,3,0),DAY(H6308)),
IF(E6308="halfyearly",DATE(IF(MONTH(H6308)&gt;=7,YEAR(H6308)+1,YEAR(H6308)),VLOOKUP(MONTH(H6308),index!$D$2:$G$13,4,0),DAY(H6308)),
DATE(YEAR(H6308)+1,MONTH(H6308),DAY(H6308)))))-H6308))+H6308)</f>
        <v/>
      </c>
      <c r="J6308" s="9" t="str">
        <f t="shared" si="610"/>
        <v/>
      </c>
      <c r="K6308" s="11" t="str">
        <f t="shared" si="611"/>
        <v/>
      </c>
      <c r="L6308" s="11" t="str">
        <f t="shared" si="612"/>
        <v/>
      </c>
      <c r="M6308" s="11" t="str">
        <f>IF(A6308="","",VLOOKUP(E6308,index!$A$1:$B$6,2,0)*K6308*G6308)</f>
        <v/>
      </c>
      <c r="N6308" s="11" t="str">
        <f>IF(A6308="","",-PMT(G6308*VLOOKUP(E6308,index!$A$1:$B$6,2,0),C6308,F6308,0,0))</f>
        <v/>
      </c>
      <c r="O6308" s="11" t="str">
        <f t="shared" si="613"/>
        <v/>
      </c>
      <c r="P6308" s="11" t="str">
        <f t="shared" si="608"/>
        <v/>
      </c>
    </row>
    <row r="6309" spans="1:16" x14ac:dyDescent="0.25">
      <c r="A6309" s="9" t="str">
        <f>IF(A6308="","",IF(B6308&lt;C6308,A6308,IF(A6308=MAX('entry data'!$B$8:$B$507),"",A6308+1)))</f>
        <v/>
      </c>
      <c r="B6309" s="9" t="str">
        <f t="shared" si="609"/>
        <v/>
      </c>
      <c r="C6309" s="9" t="str">
        <f>IF(ISERROR(VLOOKUP(A6309,'entry data'!B:G,6,0)),"",VLOOKUP(A6309,'entry data'!B:G,6,0))</f>
        <v/>
      </c>
      <c r="D6309" s="9" t="str">
        <f>IF(ISERROR(VLOOKUP(A6309,'entry data'!B:C,2,0)),"",VLOOKUP(A6309,'entry data'!B:C,2,0))</f>
        <v/>
      </c>
      <c r="E6309" s="9" t="str">
        <f>IF(ISERROR(VLOOKUP(A6309,'entry data'!B:E,4,0)),"",VLOOKUP(A6309,'entry data'!B:E,4,0))</f>
        <v/>
      </c>
      <c r="F6309" s="11" t="str">
        <f>IF(A6309="","",IF(ISERROR(VLOOKUP(A6309,'entry data'!B:F,5,0)),"",VLOOKUP(A6309,'entry data'!B:F,5,0)))</f>
        <v/>
      </c>
      <c r="G6309" s="12" t="str">
        <f>IF(A6309="","",IF(ISERROR(VLOOKUP(A6309,'entry data'!B:I,8,0)),"",VLOOKUP(A6309,'entry data'!B:I,7,0)))</f>
        <v/>
      </c>
      <c r="H6309" s="13" t="str">
        <f>IF(A6309="","",IF(B6309=1,VLOOKUP(A6309,'entry data'!B:D,3,0),I6308))</f>
        <v/>
      </c>
      <c r="I6309" s="14" t="str">
        <f>IF(A6309="","",IF(E6309="weekly",7,IF(E6309="fortnightly",14,IF(E6309="monthly",DATE(IF(MONTH(H6309)=12,YEAR(H6309)+1,YEAR(H6309)),VLOOKUP(MONTH(H6309),index!$D$2:$G$13,2,0),DAY(H6309)),
IF(E6309="quarterly",DATE(IF(MONTH(H6309)&gt;=10,YEAR(H6309)+1,YEAR(H6309)),VLOOKUP(MONTH(H6309),index!$D$2:$G$13,3,0),DAY(H6309)),
IF(E6309="halfyearly",DATE(IF(MONTH(H6309)&gt;=7,YEAR(H6309)+1,YEAR(H6309)),VLOOKUP(MONTH(H6309),index!$D$2:$G$13,4,0),DAY(H6309)),
DATE(YEAR(H6309)+1,MONTH(H6309),DAY(H6309)))))-H6309))+H6309)</f>
        <v/>
      </c>
      <c r="J6309" s="9" t="str">
        <f t="shared" si="610"/>
        <v/>
      </c>
      <c r="K6309" s="11" t="str">
        <f t="shared" si="611"/>
        <v/>
      </c>
      <c r="L6309" s="11" t="str">
        <f t="shared" si="612"/>
        <v/>
      </c>
      <c r="M6309" s="11" t="str">
        <f>IF(A6309="","",VLOOKUP(E6309,index!$A$1:$B$6,2,0)*K6309*G6309)</f>
        <v/>
      </c>
      <c r="N6309" s="11" t="str">
        <f>IF(A6309="","",-PMT(G6309*VLOOKUP(E6309,index!$A$1:$B$6,2,0),C6309,F6309,0,0))</f>
        <v/>
      </c>
      <c r="O6309" s="11" t="str">
        <f t="shared" si="613"/>
        <v/>
      </c>
      <c r="P6309" s="11" t="str">
        <f t="shared" si="608"/>
        <v/>
      </c>
    </row>
    <row r="6310" spans="1:16" x14ac:dyDescent="0.25">
      <c r="A6310" s="9" t="str">
        <f>IF(A6309="","",IF(B6309&lt;C6309,A6309,IF(A6309=MAX('entry data'!$B$8:$B$507),"",A6309+1)))</f>
        <v/>
      </c>
      <c r="B6310" s="9" t="str">
        <f t="shared" si="609"/>
        <v/>
      </c>
      <c r="C6310" s="9" t="str">
        <f>IF(ISERROR(VLOOKUP(A6310,'entry data'!B:G,6,0)),"",VLOOKUP(A6310,'entry data'!B:G,6,0))</f>
        <v/>
      </c>
      <c r="D6310" s="9" t="str">
        <f>IF(ISERROR(VLOOKUP(A6310,'entry data'!B:C,2,0)),"",VLOOKUP(A6310,'entry data'!B:C,2,0))</f>
        <v/>
      </c>
      <c r="E6310" s="9" t="str">
        <f>IF(ISERROR(VLOOKUP(A6310,'entry data'!B:E,4,0)),"",VLOOKUP(A6310,'entry data'!B:E,4,0))</f>
        <v/>
      </c>
      <c r="F6310" s="11" t="str">
        <f>IF(A6310="","",IF(ISERROR(VLOOKUP(A6310,'entry data'!B:F,5,0)),"",VLOOKUP(A6310,'entry data'!B:F,5,0)))</f>
        <v/>
      </c>
      <c r="G6310" s="12" t="str">
        <f>IF(A6310="","",IF(ISERROR(VLOOKUP(A6310,'entry data'!B:I,8,0)),"",VLOOKUP(A6310,'entry data'!B:I,7,0)))</f>
        <v/>
      </c>
      <c r="H6310" s="13" t="str">
        <f>IF(A6310="","",IF(B6310=1,VLOOKUP(A6310,'entry data'!B:D,3,0),I6309))</f>
        <v/>
      </c>
      <c r="I6310" s="14" t="str">
        <f>IF(A6310="","",IF(E6310="weekly",7,IF(E6310="fortnightly",14,IF(E6310="monthly",DATE(IF(MONTH(H6310)=12,YEAR(H6310)+1,YEAR(H6310)),VLOOKUP(MONTH(H6310),index!$D$2:$G$13,2,0),DAY(H6310)),
IF(E6310="quarterly",DATE(IF(MONTH(H6310)&gt;=10,YEAR(H6310)+1,YEAR(H6310)),VLOOKUP(MONTH(H6310),index!$D$2:$G$13,3,0),DAY(H6310)),
IF(E6310="halfyearly",DATE(IF(MONTH(H6310)&gt;=7,YEAR(H6310)+1,YEAR(H6310)),VLOOKUP(MONTH(H6310),index!$D$2:$G$13,4,0),DAY(H6310)),
DATE(YEAR(H6310)+1,MONTH(H6310),DAY(H6310)))))-H6310))+H6310)</f>
        <v/>
      </c>
      <c r="J6310" s="9" t="str">
        <f t="shared" si="610"/>
        <v/>
      </c>
      <c r="K6310" s="11" t="str">
        <f t="shared" si="611"/>
        <v/>
      </c>
      <c r="L6310" s="11" t="str">
        <f t="shared" si="612"/>
        <v/>
      </c>
      <c r="M6310" s="11" t="str">
        <f>IF(A6310="","",VLOOKUP(E6310,index!$A$1:$B$6,2,0)*K6310*G6310)</f>
        <v/>
      </c>
      <c r="N6310" s="11" t="str">
        <f>IF(A6310="","",-PMT(G6310*VLOOKUP(E6310,index!$A$1:$B$6,2,0),C6310,F6310,0,0))</f>
        <v/>
      </c>
      <c r="O6310" s="11" t="str">
        <f t="shared" si="613"/>
        <v/>
      </c>
      <c r="P6310" s="11" t="str">
        <f t="shared" si="608"/>
        <v/>
      </c>
    </row>
    <row r="6311" spans="1:16" x14ac:dyDescent="0.25">
      <c r="A6311" s="9" t="str">
        <f>IF(A6310="","",IF(B6310&lt;C6310,A6310,IF(A6310=MAX('entry data'!$B$8:$B$507),"",A6310+1)))</f>
        <v/>
      </c>
      <c r="B6311" s="9" t="str">
        <f t="shared" si="609"/>
        <v/>
      </c>
      <c r="C6311" s="9" t="str">
        <f>IF(ISERROR(VLOOKUP(A6311,'entry data'!B:G,6,0)),"",VLOOKUP(A6311,'entry data'!B:G,6,0))</f>
        <v/>
      </c>
      <c r="D6311" s="9" t="str">
        <f>IF(ISERROR(VLOOKUP(A6311,'entry data'!B:C,2,0)),"",VLOOKUP(A6311,'entry data'!B:C,2,0))</f>
        <v/>
      </c>
      <c r="E6311" s="9" t="str">
        <f>IF(ISERROR(VLOOKUP(A6311,'entry data'!B:E,4,0)),"",VLOOKUP(A6311,'entry data'!B:E,4,0))</f>
        <v/>
      </c>
      <c r="F6311" s="11" t="str">
        <f>IF(A6311="","",IF(ISERROR(VLOOKUP(A6311,'entry data'!B:F,5,0)),"",VLOOKUP(A6311,'entry data'!B:F,5,0)))</f>
        <v/>
      </c>
      <c r="G6311" s="12" t="str">
        <f>IF(A6311="","",IF(ISERROR(VLOOKUP(A6311,'entry data'!B:I,8,0)),"",VLOOKUP(A6311,'entry data'!B:I,7,0)))</f>
        <v/>
      </c>
      <c r="H6311" s="13" t="str">
        <f>IF(A6311="","",IF(B6311=1,VLOOKUP(A6311,'entry data'!B:D,3,0),I6310))</f>
        <v/>
      </c>
      <c r="I6311" s="14" t="str">
        <f>IF(A6311="","",IF(E6311="weekly",7,IF(E6311="fortnightly",14,IF(E6311="monthly",DATE(IF(MONTH(H6311)=12,YEAR(H6311)+1,YEAR(H6311)),VLOOKUP(MONTH(H6311),index!$D$2:$G$13,2,0),DAY(H6311)),
IF(E6311="quarterly",DATE(IF(MONTH(H6311)&gt;=10,YEAR(H6311)+1,YEAR(H6311)),VLOOKUP(MONTH(H6311),index!$D$2:$G$13,3,0),DAY(H6311)),
IF(E6311="halfyearly",DATE(IF(MONTH(H6311)&gt;=7,YEAR(H6311)+1,YEAR(H6311)),VLOOKUP(MONTH(H6311),index!$D$2:$G$13,4,0),DAY(H6311)),
DATE(YEAR(H6311)+1,MONTH(H6311),DAY(H6311)))))-H6311))+H6311)</f>
        <v/>
      </c>
      <c r="J6311" s="9" t="str">
        <f t="shared" si="610"/>
        <v/>
      </c>
      <c r="K6311" s="11" t="str">
        <f t="shared" si="611"/>
        <v/>
      </c>
      <c r="L6311" s="11" t="str">
        <f t="shared" si="612"/>
        <v/>
      </c>
      <c r="M6311" s="11" t="str">
        <f>IF(A6311="","",VLOOKUP(E6311,index!$A$1:$B$6,2,0)*K6311*G6311)</f>
        <v/>
      </c>
      <c r="N6311" s="11" t="str">
        <f>IF(A6311="","",-PMT(G6311*VLOOKUP(E6311,index!$A$1:$B$6,2,0),C6311,F6311,0,0))</f>
        <v/>
      </c>
      <c r="O6311" s="11" t="str">
        <f t="shared" si="613"/>
        <v/>
      </c>
      <c r="P6311" s="11" t="str">
        <f t="shared" si="608"/>
        <v/>
      </c>
    </row>
    <row r="6312" spans="1:16" x14ac:dyDescent="0.25">
      <c r="A6312" s="9" t="str">
        <f>IF(A6311="","",IF(B6311&lt;C6311,A6311,IF(A6311=MAX('entry data'!$B$8:$B$507),"",A6311+1)))</f>
        <v/>
      </c>
      <c r="B6312" s="9" t="str">
        <f t="shared" si="609"/>
        <v/>
      </c>
      <c r="C6312" s="9" t="str">
        <f>IF(ISERROR(VLOOKUP(A6312,'entry data'!B:G,6,0)),"",VLOOKUP(A6312,'entry data'!B:G,6,0))</f>
        <v/>
      </c>
      <c r="D6312" s="9" t="str">
        <f>IF(ISERROR(VLOOKUP(A6312,'entry data'!B:C,2,0)),"",VLOOKUP(A6312,'entry data'!B:C,2,0))</f>
        <v/>
      </c>
      <c r="E6312" s="9" t="str">
        <f>IF(ISERROR(VLOOKUP(A6312,'entry data'!B:E,4,0)),"",VLOOKUP(A6312,'entry data'!B:E,4,0))</f>
        <v/>
      </c>
      <c r="F6312" s="11" t="str">
        <f>IF(A6312="","",IF(ISERROR(VLOOKUP(A6312,'entry data'!B:F,5,0)),"",VLOOKUP(A6312,'entry data'!B:F,5,0)))</f>
        <v/>
      </c>
      <c r="G6312" s="12" t="str">
        <f>IF(A6312="","",IF(ISERROR(VLOOKUP(A6312,'entry data'!B:I,8,0)),"",VLOOKUP(A6312,'entry data'!B:I,7,0)))</f>
        <v/>
      </c>
      <c r="H6312" s="13" t="str">
        <f>IF(A6312="","",IF(B6312=1,VLOOKUP(A6312,'entry data'!B:D,3,0),I6311))</f>
        <v/>
      </c>
      <c r="I6312" s="14" t="str">
        <f>IF(A6312="","",IF(E6312="weekly",7,IF(E6312="fortnightly",14,IF(E6312="monthly",DATE(IF(MONTH(H6312)=12,YEAR(H6312)+1,YEAR(H6312)),VLOOKUP(MONTH(H6312),index!$D$2:$G$13,2,0),DAY(H6312)),
IF(E6312="quarterly",DATE(IF(MONTH(H6312)&gt;=10,YEAR(H6312)+1,YEAR(H6312)),VLOOKUP(MONTH(H6312),index!$D$2:$G$13,3,0),DAY(H6312)),
IF(E6312="halfyearly",DATE(IF(MONTH(H6312)&gt;=7,YEAR(H6312)+1,YEAR(H6312)),VLOOKUP(MONTH(H6312),index!$D$2:$G$13,4,0),DAY(H6312)),
DATE(YEAR(H6312)+1,MONTH(H6312),DAY(H6312)))))-H6312))+H6312)</f>
        <v/>
      </c>
      <c r="J6312" s="9" t="str">
        <f t="shared" si="610"/>
        <v/>
      </c>
      <c r="K6312" s="11" t="str">
        <f t="shared" si="611"/>
        <v/>
      </c>
      <c r="L6312" s="11" t="str">
        <f t="shared" si="612"/>
        <v/>
      </c>
      <c r="M6312" s="11" t="str">
        <f>IF(A6312="","",VLOOKUP(E6312,index!$A$1:$B$6,2,0)*K6312*G6312)</f>
        <v/>
      </c>
      <c r="N6312" s="11" t="str">
        <f>IF(A6312="","",-PMT(G6312*VLOOKUP(E6312,index!$A$1:$B$6,2,0),C6312,F6312,0,0))</f>
        <v/>
      </c>
      <c r="O6312" s="11" t="str">
        <f t="shared" si="613"/>
        <v/>
      </c>
      <c r="P6312" s="11" t="str">
        <f t="shared" si="608"/>
        <v/>
      </c>
    </row>
    <row r="6313" spans="1:16" x14ac:dyDescent="0.25">
      <c r="A6313" s="9" t="str">
        <f>IF(A6312="","",IF(B6312&lt;C6312,A6312,IF(A6312=MAX('entry data'!$B$8:$B$507),"",A6312+1)))</f>
        <v/>
      </c>
      <c r="B6313" s="9" t="str">
        <f t="shared" si="609"/>
        <v/>
      </c>
      <c r="C6313" s="9" t="str">
        <f>IF(ISERROR(VLOOKUP(A6313,'entry data'!B:G,6,0)),"",VLOOKUP(A6313,'entry data'!B:G,6,0))</f>
        <v/>
      </c>
      <c r="D6313" s="9" t="str">
        <f>IF(ISERROR(VLOOKUP(A6313,'entry data'!B:C,2,0)),"",VLOOKUP(A6313,'entry data'!B:C,2,0))</f>
        <v/>
      </c>
      <c r="E6313" s="9" t="str">
        <f>IF(ISERROR(VLOOKUP(A6313,'entry data'!B:E,4,0)),"",VLOOKUP(A6313,'entry data'!B:E,4,0))</f>
        <v/>
      </c>
      <c r="F6313" s="11" t="str">
        <f>IF(A6313="","",IF(ISERROR(VLOOKUP(A6313,'entry data'!B:F,5,0)),"",VLOOKUP(A6313,'entry data'!B:F,5,0)))</f>
        <v/>
      </c>
      <c r="G6313" s="12" t="str">
        <f>IF(A6313="","",IF(ISERROR(VLOOKUP(A6313,'entry data'!B:I,8,0)),"",VLOOKUP(A6313,'entry data'!B:I,7,0)))</f>
        <v/>
      </c>
      <c r="H6313" s="13" t="str">
        <f>IF(A6313="","",IF(B6313=1,VLOOKUP(A6313,'entry data'!B:D,3,0),I6312))</f>
        <v/>
      </c>
      <c r="I6313" s="14" t="str">
        <f>IF(A6313="","",IF(E6313="weekly",7,IF(E6313="fortnightly",14,IF(E6313="monthly",DATE(IF(MONTH(H6313)=12,YEAR(H6313)+1,YEAR(H6313)),VLOOKUP(MONTH(H6313),index!$D$2:$G$13,2,0),DAY(H6313)),
IF(E6313="quarterly",DATE(IF(MONTH(H6313)&gt;=10,YEAR(H6313)+1,YEAR(H6313)),VLOOKUP(MONTH(H6313),index!$D$2:$G$13,3,0),DAY(H6313)),
IF(E6313="halfyearly",DATE(IF(MONTH(H6313)&gt;=7,YEAR(H6313)+1,YEAR(H6313)),VLOOKUP(MONTH(H6313),index!$D$2:$G$13,4,0),DAY(H6313)),
DATE(YEAR(H6313)+1,MONTH(H6313),DAY(H6313)))))-H6313))+H6313)</f>
        <v/>
      </c>
      <c r="J6313" s="9" t="str">
        <f t="shared" si="610"/>
        <v/>
      </c>
      <c r="K6313" s="11" t="str">
        <f t="shared" si="611"/>
        <v/>
      </c>
      <c r="L6313" s="11" t="str">
        <f t="shared" si="612"/>
        <v/>
      </c>
      <c r="M6313" s="11" t="str">
        <f>IF(A6313="","",VLOOKUP(E6313,index!$A$1:$B$6,2,0)*K6313*G6313)</f>
        <v/>
      </c>
      <c r="N6313" s="11" t="str">
        <f>IF(A6313="","",-PMT(G6313*VLOOKUP(E6313,index!$A$1:$B$6,2,0),C6313,F6313,0,0))</f>
        <v/>
      </c>
      <c r="O6313" s="11" t="str">
        <f t="shared" si="613"/>
        <v/>
      </c>
      <c r="P6313" s="11" t="str">
        <f t="shared" si="608"/>
        <v/>
      </c>
    </row>
    <row r="6314" spans="1:16" x14ac:dyDescent="0.25">
      <c r="A6314" s="9" t="str">
        <f>IF(A6313="","",IF(B6313&lt;C6313,A6313,IF(A6313=MAX('entry data'!$B$8:$B$507),"",A6313+1)))</f>
        <v/>
      </c>
      <c r="B6314" s="9" t="str">
        <f t="shared" si="609"/>
        <v/>
      </c>
      <c r="C6314" s="9" t="str">
        <f>IF(ISERROR(VLOOKUP(A6314,'entry data'!B:G,6,0)),"",VLOOKUP(A6314,'entry data'!B:G,6,0))</f>
        <v/>
      </c>
      <c r="D6314" s="9" t="str">
        <f>IF(ISERROR(VLOOKUP(A6314,'entry data'!B:C,2,0)),"",VLOOKUP(A6314,'entry data'!B:C,2,0))</f>
        <v/>
      </c>
      <c r="E6314" s="9" t="str">
        <f>IF(ISERROR(VLOOKUP(A6314,'entry data'!B:E,4,0)),"",VLOOKUP(A6314,'entry data'!B:E,4,0))</f>
        <v/>
      </c>
      <c r="F6314" s="11" t="str">
        <f>IF(A6314="","",IF(ISERROR(VLOOKUP(A6314,'entry data'!B:F,5,0)),"",VLOOKUP(A6314,'entry data'!B:F,5,0)))</f>
        <v/>
      </c>
      <c r="G6314" s="12" t="str">
        <f>IF(A6314="","",IF(ISERROR(VLOOKUP(A6314,'entry data'!B:I,8,0)),"",VLOOKUP(A6314,'entry data'!B:I,7,0)))</f>
        <v/>
      </c>
      <c r="H6314" s="13" t="str">
        <f>IF(A6314="","",IF(B6314=1,VLOOKUP(A6314,'entry data'!B:D,3,0),I6313))</f>
        <v/>
      </c>
      <c r="I6314" s="14" t="str">
        <f>IF(A6314="","",IF(E6314="weekly",7,IF(E6314="fortnightly",14,IF(E6314="monthly",DATE(IF(MONTH(H6314)=12,YEAR(H6314)+1,YEAR(H6314)),VLOOKUP(MONTH(H6314),index!$D$2:$G$13,2,0),DAY(H6314)),
IF(E6314="quarterly",DATE(IF(MONTH(H6314)&gt;=10,YEAR(H6314)+1,YEAR(H6314)),VLOOKUP(MONTH(H6314),index!$D$2:$G$13,3,0),DAY(H6314)),
IF(E6314="halfyearly",DATE(IF(MONTH(H6314)&gt;=7,YEAR(H6314)+1,YEAR(H6314)),VLOOKUP(MONTH(H6314),index!$D$2:$G$13,4,0),DAY(H6314)),
DATE(YEAR(H6314)+1,MONTH(H6314),DAY(H6314)))))-H6314))+H6314)</f>
        <v/>
      </c>
      <c r="J6314" s="9" t="str">
        <f t="shared" si="610"/>
        <v/>
      </c>
      <c r="K6314" s="11" t="str">
        <f t="shared" si="611"/>
        <v/>
      </c>
      <c r="L6314" s="11" t="str">
        <f t="shared" si="612"/>
        <v/>
      </c>
      <c r="M6314" s="11" t="str">
        <f>IF(A6314="","",VLOOKUP(E6314,index!$A$1:$B$6,2,0)*K6314*G6314)</f>
        <v/>
      </c>
      <c r="N6314" s="11" t="str">
        <f>IF(A6314="","",-PMT(G6314*VLOOKUP(E6314,index!$A$1:$B$6,2,0),C6314,F6314,0,0))</f>
        <v/>
      </c>
      <c r="O6314" s="11" t="str">
        <f t="shared" si="613"/>
        <v/>
      </c>
      <c r="P6314" s="11" t="str">
        <f t="shared" si="608"/>
        <v/>
      </c>
    </row>
    <row r="6315" spans="1:16" x14ac:dyDescent="0.25">
      <c r="A6315" s="9" t="str">
        <f>IF(A6314="","",IF(B6314&lt;C6314,A6314,IF(A6314=MAX('entry data'!$B$8:$B$507),"",A6314+1)))</f>
        <v/>
      </c>
      <c r="B6315" s="9" t="str">
        <f t="shared" si="609"/>
        <v/>
      </c>
      <c r="C6315" s="9" t="str">
        <f>IF(ISERROR(VLOOKUP(A6315,'entry data'!B:G,6,0)),"",VLOOKUP(A6315,'entry data'!B:G,6,0))</f>
        <v/>
      </c>
      <c r="D6315" s="9" t="str">
        <f>IF(ISERROR(VLOOKUP(A6315,'entry data'!B:C,2,0)),"",VLOOKUP(A6315,'entry data'!B:C,2,0))</f>
        <v/>
      </c>
      <c r="E6315" s="9" t="str">
        <f>IF(ISERROR(VLOOKUP(A6315,'entry data'!B:E,4,0)),"",VLOOKUP(A6315,'entry data'!B:E,4,0))</f>
        <v/>
      </c>
      <c r="F6315" s="11" t="str">
        <f>IF(A6315="","",IF(ISERROR(VLOOKUP(A6315,'entry data'!B:F,5,0)),"",VLOOKUP(A6315,'entry data'!B:F,5,0)))</f>
        <v/>
      </c>
      <c r="G6315" s="12" t="str">
        <f>IF(A6315="","",IF(ISERROR(VLOOKUP(A6315,'entry data'!B:I,8,0)),"",VLOOKUP(A6315,'entry data'!B:I,7,0)))</f>
        <v/>
      </c>
      <c r="H6315" s="13" t="str">
        <f>IF(A6315="","",IF(B6315=1,VLOOKUP(A6315,'entry data'!B:D,3,0),I6314))</f>
        <v/>
      </c>
      <c r="I6315" s="14" t="str">
        <f>IF(A6315="","",IF(E6315="weekly",7,IF(E6315="fortnightly",14,IF(E6315="monthly",DATE(IF(MONTH(H6315)=12,YEAR(H6315)+1,YEAR(H6315)),VLOOKUP(MONTH(H6315),index!$D$2:$G$13,2,0),DAY(H6315)),
IF(E6315="quarterly",DATE(IF(MONTH(H6315)&gt;=10,YEAR(H6315)+1,YEAR(H6315)),VLOOKUP(MONTH(H6315),index!$D$2:$G$13,3,0),DAY(H6315)),
IF(E6315="halfyearly",DATE(IF(MONTH(H6315)&gt;=7,YEAR(H6315)+1,YEAR(H6315)),VLOOKUP(MONTH(H6315),index!$D$2:$G$13,4,0),DAY(H6315)),
DATE(YEAR(H6315)+1,MONTH(H6315),DAY(H6315)))))-H6315))+H6315)</f>
        <v/>
      </c>
      <c r="J6315" s="9" t="str">
        <f t="shared" si="610"/>
        <v/>
      </c>
      <c r="K6315" s="11" t="str">
        <f t="shared" si="611"/>
        <v/>
      </c>
      <c r="L6315" s="11" t="str">
        <f t="shared" si="612"/>
        <v/>
      </c>
      <c r="M6315" s="11" t="str">
        <f>IF(A6315="","",VLOOKUP(E6315,index!$A$1:$B$6,2,0)*K6315*G6315)</f>
        <v/>
      </c>
      <c r="N6315" s="11" t="str">
        <f>IF(A6315="","",-PMT(G6315*VLOOKUP(E6315,index!$A$1:$B$6,2,0),C6315,F6315,0,0))</f>
        <v/>
      </c>
      <c r="O6315" s="11" t="str">
        <f t="shared" si="613"/>
        <v/>
      </c>
      <c r="P6315" s="11" t="str">
        <f t="shared" si="608"/>
        <v/>
      </c>
    </row>
    <row r="6316" spans="1:16" x14ac:dyDescent="0.25">
      <c r="A6316" s="9" t="str">
        <f>IF(A6315="","",IF(B6315&lt;C6315,A6315,IF(A6315=MAX('entry data'!$B$8:$B$507),"",A6315+1)))</f>
        <v/>
      </c>
      <c r="B6316" s="9" t="str">
        <f t="shared" si="609"/>
        <v/>
      </c>
      <c r="C6316" s="9" t="str">
        <f>IF(ISERROR(VLOOKUP(A6316,'entry data'!B:G,6,0)),"",VLOOKUP(A6316,'entry data'!B:G,6,0))</f>
        <v/>
      </c>
      <c r="D6316" s="9" t="str">
        <f>IF(ISERROR(VLOOKUP(A6316,'entry data'!B:C,2,0)),"",VLOOKUP(A6316,'entry data'!B:C,2,0))</f>
        <v/>
      </c>
      <c r="E6316" s="9" t="str">
        <f>IF(ISERROR(VLOOKUP(A6316,'entry data'!B:E,4,0)),"",VLOOKUP(A6316,'entry data'!B:E,4,0))</f>
        <v/>
      </c>
      <c r="F6316" s="11" t="str">
        <f>IF(A6316="","",IF(ISERROR(VLOOKUP(A6316,'entry data'!B:F,5,0)),"",VLOOKUP(A6316,'entry data'!B:F,5,0)))</f>
        <v/>
      </c>
      <c r="G6316" s="12" t="str">
        <f>IF(A6316="","",IF(ISERROR(VLOOKUP(A6316,'entry data'!B:I,8,0)),"",VLOOKUP(A6316,'entry data'!B:I,7,0)))</f>
        <v/>
      </c>
      <c r="H6316" s="13" t="str">
        <f>IF(A6316="","",IF(B6316=1,VLOOKUP(A6316,'entry data'!B:D,3,0),I6315))</f>
        <v/>
      </c>
      <c r="I6316" s="14" t="str">
        <f>IF(A6316="","",IF(E6316="weekly",7,IF(E6316="fortnightly",14,IF(E6316="monthly",DATE(IF(MONTH(H6316)=12,YEAR(H6316)+1,YEAR(H6316)),VLOOKUP(MONTH(H6316),index!$D$2:$G$13,2,0),DAY(H6316)),
IF(E6316="quarterly",DATE(IF(MONTH(H6316)&gt;=10,YEAR(H6316)+1,YEAR(H6316)),VLOOKUP(MONTH(H6316),index!$D$2:$G$13,3,0),DAY(H6316)),
IF(E6316="halfyearly",DATE(IF(MONTH(H6316)&gt;=7,YEAR(H6316)+1,YEAR(H6316)),VLOOKUP(MONTH(H6316),index!$D$2:$G$13,4,0),DAY(H6316)),
DATE(YEAR(H6316)+1,MONTH(H6316),DAY(H6316)))))-H6316))+H6316)</f>
        <v/>
      </c>
      <c r="J6316" s="9" t="str">
        <f t="shared" si="610"/>
        <v/>
      </c>
      <c r="K6316" s="11" t="str">
        <f t="shared" si="611"/>
        <v/>
      </c>
      <c r="L6316" s="11" t="str">
        <f t="shared" si="612"/>
        <v/>
      </c>
      <c r="M6316" s="11" t="str">
        <f>IF(A6316="","",VLOOKUP(E6316,index!$A$1:$B$6,2,0)*K6316*G6316)</f>
        <v/>
      </c>
      <c r="N6316" s="11" t="str">
        <f>IF(A6316="","",-PMT(G6316*VLOOKUP(E6316,index!$A$1:$B$6,2,0),C6316,F6316,0,0))</f>
        <v/>
      </c>
      <c r="O6316" s="11" t="str">
        <f t="shared" si="613"/>
        <v/>
      </c>
      <c r="P6316" s="11" t="str">
        <f t="shared" si="608"/>
        <v/>
      </c>
    </row>
    <row r="6317" spans="1:16" x14ac:dyDescent="0.25">
      <c r="A6317" s="9" t="str">
        <f>IF(A6316="","",IF(B6316&lt;C6316,A6316,IF(A6316=MAX('entry data'!$B$8:$B$507),"",A6316+1)))</f>
        <v/>
      </c>
      <c r="B6317" s="9" t="str">
        <f t="shared" si="609"/>
        <v/>
      </c>
      <c r="C6317" s="9" t="str">
        <f>IF(ISERROR(VLOOKUP(A6317,'entry data'!B:G,6,0)),"",VLOOKUP(A6317,'entry data'!B:G,6,0))</f>
        <v/>
      </c>
      <c r="D6317" s="9" t="str">
        <f>IF(ISERROR(VLOOKUP(A6317,'entry data'!B:C,2,0)),"",VLOOKUP(A6317,'entry data'!B:C,2,0))</f>
        <v/>
      </c>
      <c r="E6317" s="9" t="str">
        <f>IF(ISERROR(VLOOKUP(A6317,'entry data'!B:E,4,0)),"",VLOOKUP(A6317,'entry data'!B:E,4,0))</f>
        <v/>
      </c>
      <c r="F6317" s="11" t="str">
        <f>IF(A6317="","",IF(ISERROR(VLOOKUP(A6317,'entry data'!B:F,5,0)),"",VLOOKUP(A6317,'entry data'!B:F,5,0)))</f>
        <v/>
      </c>
      <c r="G6317" s="12" t="str">
        <f>IF(A6317="","",IF(ISERROR(VLOOKUP(A6317,'entry data'!B:I,8,0)),"",VLOOKUP(A6317,'entry data'!B:I,7,0)))</f>
        <v/>
      </c>
      <c r="H6317" s="13" t="str">
        <f>IF(A6317="","",IF(B6317=1,VLOOKUP(A6317,'entry data'!B:D,3,0),I6316))</f>
        <v/>
      </c>
      <c r="I6317" s="14" t="str">
        <f>IF(A6317="","",IF(E6317="weekly",7,IF(E6317="fortnightly",14,IF(E6317="monthly",DATE(IF(MONTH(H6317)=12,YEAR(H6317)+1,YEAR(H6317)),VLOOKUP(MONTH(H6317),index!$D$2:$G$13,2,0),DAY(H6317)),
IF(E6317="quarterly",DATE(IF(MONTH(H6317)&gt;=10,YEAR(H6317)+1,YEAR(H6317)),VLOOKUP(MONTH(H6317),index!$D$2:$G$13,3,0),DAY(H6317)),
IF(E6317="halfyearly",DATE(IF(MONTH(H6317)&gt;=7,YEAR(H6317)+1,YEAR(H6317)),VLOOKUP(MONTH(H6317),index!$D$2:$G$13,4,0),DAY(H6317)),
DATE(YEAR(H6317)+1,MONTH(H6317),DAY(H6317)))))-H6317))+H6317)</f>
        <v/>
      </c>
      <c r="J6317" s="9" t="str">
        <f t="shared" si="610"/>
        <v/>
      </c>
      <c r="K6317" s="11" t="str">
        <f t="shared" si="611"/>
        <v/>
      </c>
      <c r="L6317" s="11" t="str">
        <f t="shared" si="612"/>
        <v/>
      </c>
      <c r="M6317" s="11" t="str">
        <f>IF(A6317="","",VLOOKUP(E6317,index!$A$1:$B$6,2,0)*K6317*G6317)</f>
        <v/>
      </c>
      <c r="N6317" s="11" t="str">
        <f>IF(A6317="","",-PMT(G6317*VLOOKUP(E6317,index!$A$1:$B$6,2,0),C6317,F6317,0,0))</f>
        <v/>
      </c>
      <c r="O6317" s="11" t="str">
        <f t="shared" si="613"/>
        <v/>
      </c>
      <c r="P6317" s="11" t="str">
        <f t="shared" si="608"/>
        <v/>
      </c>
    </row>
    <row r="6318" spans="1:16" x14ac:dyDescent="0.25">
      <c r="A6318" s="9" t="str">
        <f>IF(A6317="","",IF(B6317&lt;C6317,A6317,IF(A6317=MAX('entry data'!$B$8:$B$507),"",A6317+1)))</f>
        <v/>
      </c>
      <c r="B6318" s="9" t="str">
        <f t="shared" si="609"/>
        <v/>
      </c>
      <c r="C6318" s="9" t="str">
        <f>IF(ISERROR(VLOOKUP(A6318,'entry data'!B:G,6,0)),"",VLOOKUP(A6318,'entry data'!B:G,6,0))</f>
        <v/>
      </c>
      <c r="D6318" s="9" t="str">
        <f>IF(ISERROR(VLOOKUP(A6318,'entry data'!B:C,2,0)),"",VLOOKUP(A6318,'entry data'!B:C,2,0))</f>
        <v/>
      </c>
      <c r="E6318" s="9" t="str">
        <f>IF(ISERROR(VLOOKUP(A6318,'entry data'!B:E,4,0)),"",VLOOKUP(A6318,'entry data'!B:E,4,0))</f>
        <v/>
      </c>
      <c r="F6318" s="11" t="str">
        <f>IF(A6318="","",IF(ISERROR(VLOOKUP(A6318,'entry data'!B:F,5,0)),"",VLOOKUP(A6318,'entry data'!B:F,5,0)))</f>
        <v/>
      </c>
      <c r="G6318" s="12" t="str">
        <f>IF(A6318="","",IF(ISERROR(VLOOKUP(A6318,'entry data'!B:I,8,0)),"",VLOOKUP(A6318,'entry data'!B:I,7,0)))</f>
        <v/>
      </c>
      <c r="H6318" s="13" t="str">
        <f>IF(A6318="","",IF(B6318=1,VLOOKUP(A6318,'entry data'!B:D,3,0),I6317))</f>
        <v/>
      </c>
      <c r="I6318" s="14" t="str">
        <f>IF(A6318="","",IF(E6318="weekly",7,IF(E6318="fortnightly",14,IF(E6318="monthly",DATE(IF(MONTH(H6318)=12,YEAR(H6318)+1,YEAR(H6318)),VLOOKUP(MONTH(H6318),index!$D$2:$G$13,2,0),DAY(H6318)),
IF(E6318="quarterly",DATE(IF(MONTH(H6318)&gt;=10,YEAR(H6318)+1,YEAR(H6318)),VLOOKUP(MONTH(H6318),index!$D$2:$G$13,3,0),DAY(H6318)),
IF(E6318="halfyearly",DATE(IF(MONTH(H6318)&gt;=7,YEAR(H6318)+1,YEAR(H6318)),VLOOKUP(MONTH(H6318),index!$D$2:$G$13,4,0),DAY(H6318)),
DATE(YEAR(H6318)+1,MONTH(H6318),DAY(H6318)))))-H6318))+H6318)</f>
        <v/>
      </c>
      <c r="J6318" s="9" t="str">
        <f t="shared" si="610"/>
        <v/>
      </c>
      <c r="K6318" s="11" t="str">
        <f t="shared" si="611"/>
        <v/>
      </c>
      <c r="L6318" s="11" t="str">
        <f t="shared" si="612"/>
        <v/>
      </c>
      <c r="M6318" s="11" t="str">
        <f>IF(A6318="","",VLOOKUP(E6318,index!$A$1:$B$6,2,0)*K6318*G6318)</f>
        <v/>
      </c>
      <c r="N6318" s="11" t="str">
        <f>IF(A6318="","",-PMT(G6318*VLOOKUP(E6318,index!$A$1:$B$6,2,0),C6318,F6318,0,0))</f>
        <v/>
      </c>
      <c r="O6318" s="11" t="str">
        <f t="shared" si="613"/>
        <v/>
      </c>
      <c r="P6318" s="11" t="str">
        <f t="shared" si="608"/>
        <v/>
      </c>
    </row>
    <row r="6319" spans="1:16" x14ac:dyDescent="0.25">
      <c r="A6319" s="9" t="str">
        <f>IF(A6318="","",IF(B6318&lt;C6318,A6318,IF(A6318=MAX('entry data'!$B$8:$B$507),"",A6318+1)))</f>
        <v/>
      </c>
      <c r="B6319" s="9" t="str">
        <f t="shared" si="609"/>
        <v/>
      </c>
      <c r="C6319" s="9" t="str">
        <f>IF(ISERROR(VLOOKUP(A6319,'entry data'!B:G,6,0)),"",VLOOKUP(A6319,'entry data'!B:G,6,0))</f>
        <v/>
      </c>
      <c r="D6319" s="9" t="str">
        <f>IF(ISERROR(VLOOKUP(A6319,'entry data'!B:C,2,0)),"",VLOOKUP(A6319,'entry data'!B:C,2,0))</f>
        <v/>
      </c>
      <c r="E6319" s="9" t="str">
        <f>IF(ISERROR(VLOOKUP(A6319,'entry data'!B:E,4,0)),"",VLOOKUP(A6319,'entry data'!B:E,4,0))</f>
        <v/>
      </c>
      <c r="F6319" s="11" t="str">
        <f>IF(A6319="","",IF(ISERROR(VLOOKUP(A6319,'entry data'!B:F,5,0)),"",VLOOKUP(A6319,'entry data'!B:F,5,0)))</f>
        <v/>
      </c>
      <c r="G6319" s="12" t="str">
        <f>IF(A6319="","",IF(ISERROR(VLOOKUP(A6319,'entry data'!B:I,8,0)),"",VLOOKUP(A6319,'entry data'!B:I,7,0)))</f>
        <v/>
      </c>
      <c r="H6319" s="13" t="str">
        <f>IF(A6319="","",IF(B6319=1,VLOOKUP(A6319,'entry data'!B:D,3,0),I6318))</f>
        <v/>
      </c>
      <c r="I6319" s="14" t="str">
        <f>IF(A6319="","",IF(E6319="weekly",7,IF(E6319="fortnightly",14,IF(E6319="monthly",DATE(IF(MONTH(H6319)=12,YEAR(H6319)+1,YEAR(H6319)),VLOOKUP(MONTH(H6319),index!$D$2:$G$13,2,0),DAY(H6319)),
IF(E6319="quarterly",DATE(IF(MONTH(H6319)&gt;=10,YEAR(H6319)+1,YEAR(H6319)),VLOOKUP(MONTH(H6319),index!$D$2:$G$13,3,0),DAY(H6319)),
IF(E6319="halfyearly",DATE(IF(MONTH(H6319)&gt;=7,YEAR(H6319)+1,YEAR(H6319)),VLOOKUP(MONTH(H6319),index!$D$2:$G$13,4,0),DAY(H6319)),
DATE(YEAR(H6319)+1,MONTH(H6319),DAY(H6319)))))-H6319))+H6319)</f>
        <v/>
      </c>
      <c r="J6319" s="9" t="str">
        <f t="shared" si="610"/>
        <v/>
      </c>
      <c r="K6319" s="11" t="str">
        <f t="shared" si="611"/>
        <v/>
      </c>
      <c r="L6319" s="11" t="str">
        <f t="shared" si="612"/>
        <v/>
      </c>
      <c r="M6319" s="11" t="str">
        <f>IF(A6319="","",VLOOKUP(E6319,index!$A$1:$B$6,2,0)*K6319*G6319)</f>
        <v/>
      </c>
      <c r="N6319" s="11" t="str">
        <f>IF(A6319="","",-PMT(G6319*VLOOKUP(E6319,index!$A$1:$B$6,2,0),C6319,F6319,0,0))</f>
        <v/>
      </c>
      <c r="O6319" s="11" t="str">
        <f t="shared" si="613"/>
        <v/>
      </c>
      <c r="P6319" s="11" t="str">
        <f t="shared" si="608"/>
        <v/>
      </c>
    </row>
    <row r="6320" spans="1:16" x14ac:dyDescent="0.25">
      <c r="A6320" s="9" t="str">
        <f>IF(A6319="","",IF(B6319&lt;C6319,A6319,IF(A6319=MAX('entry data'!$B$8:$B$507),"",A6319+1)))</f>
        <v/>
      </c>
      <c r="B6320" s="9" t="str">
        <f t="shared" si="609"/>
        <v/>
      </c>
      <c r="C6320" s="9" t="str">
        <f>IF(ISERROR(VLOOKUP(A6320,'entry data'!B:G,6,0)),"",VLOOKUP(A6320,'entry data'!B:G,6,0))</f>
        <v/>
      </c>
      <c r="D6320" s="9" t="str">
        <f>IF(ISERROR(VLOOKUP(A6320,'entry data'!B:C,2,0)),"",VLOOKUP(A6320,'entry data'!B:C,2,0))</f>
        <v/>
      </c>
      <c r="E6320" s="9" t="str">
        <f>IF(ISERROR(VLOOKUP(A6320,'entry data'!B:E,4,0)),"",VLOOKUP(A6320,'entry data'!B:E,4,0))</f>
        <v/>
      </c>
      <c r="F6320" s="11" t="str">
        <f>IF(A6320="","",IF(ISERROR(VLOOKUP(A6320,'entry data'!B:F,5,0)),"",VLOOKUP(A6320,'entry data'!B:F,5,0)))</f>
        <v/>
      </c>
      <c r="G6320" s="12" t="str">
        <f>IF(A6320="","",IF(ISERROR(VLOOKUP(A6320,'entry data'!B:I,8,0)),"",VLOOKUP(A6320,'entry data'!B:I,7,0)))</f>
        <v/>
      </c>
      <c r="H6320" s="13" t="str">
        <f>IF(A6320="","",IF(B6320=1,VLOOKUP(A6320,'entry data'!B:D,3,0),I6319))</f>
        <v/>
      </c>
      <c r="I6320" s="14" t="str">
        <f>IF(A6320="","",IF(E6320="weekly",7,IF(E6320="fortnightly",14,IF(E6320="monthly",DATE(IF(MONTH(H6320)=12,YEAR(H6320)+1,YEAR(H6320)),VLOOKUP(MONTH(H6320),index!$D$2:$G$13,2,0),DAY(H6320)),
IF(E6320="quarterly",DATE(IF(MONTH(H6320)&gt;=10,YEAR(H6320)+1,YEAR(H6320)),VLOOKUP(MONTH(H6320),index!$D$2:$G$13,3,0),DAY(H6320)),
IF(E6320="halfyearly",DATE(IF(MONTH(H6320)&gt;=7,YEAR(H6320)+1,YEAR(H6320)),VLOOKUP(MONTH(H6320),index!$D$2:$G$13,4,0),DAY(H6320)),
DATE(YEAR(H6320)+1,MONTH(H6320),DAY(H6320)))))-H6320))+H6320)</f>
        <v/>
      </c>
      <c r="J6320" s="9" t="str">
        <f t="shared" si="610"/>
        <v/>
      </c>
      <c r="K6320" s="11" t="str">
        <f t="shared" si="611"/>
        <v/>
      </c>
      <c r="L6320" s="11" t="str">
        <f t="shared" si="612"/>
        <v/>
      </c>
      <c r="M6320" s="11" t="str">
        <f>IF(A6320="","",VLOOKUP(E6320,index!$A$1:$B$6,2,0)*K6320*G6320)</f>
        <v/>
      </c>
      <c r="N6320" s="11" t="str">
        <f>IF(A6320="","",-PMT(G6320*VLOOKUP(E6320,index!$A$1:$B$6,2,0),C6320,F6320,0,0))</f>
        <v/>
      </c>
      <c r="O6320" s="11" t="str">
        <f t="shared" si="613"/>
        <v/>
      </c>
      <c r="P6320" s="11" t="str">
        <f t="shared" si="608"/>
        <v/>
      </c>
    </row>
    <row r="6321" spans="1:16" x14ac:dyDescent="0.25">
      <c r="A6321" s="9" t="str">
        <f>IF(A6320="","",IF(B6320&lt;C6320,A6320,IF(A6320=MAX('entry data'!$B$8:$B$507),"",A6320+1)))</f>
        <v/>
      </c>
      <c r="B6321" s="9" t="str">
        <f t="shared" si="609"/>
        <v/>
      </c>
      <c r="C6321" s="9" t="str">
        <f>IF(ISERROR(VLOOKUP(A6321,'entry data'!B:G,6,0)),"",VLOOKUP(A6321,'entry data'!B:G,6,0))</f>
        <v/>
      </c>
      <c r="D6321" s="9" t="str">
        <f>IF(ISERROR(VLOOKUP(A6321,'entry data'!B:C,2,0)),"",VLOOKUP(A6321,'entry data'!B:C,2,0))</f>
        <v/>
      </c>
      <c r="E6321" s="9" t="str">
        <f>IF(ISERROR(VLOOKUP(A6321,'entry data'!B:E,4,0)),"",VLOOKUP(A6321,'entry data'!B:E,4,0))</f>
        <v/>
      </c>
      <c r="F6321" s="11" t="str">
        <f>IF(A6321="","",IF(ISERROR(VLOOKUP(A6321,'entry data'!B:F,5,0)),"",VLOOKUP(A6321,'entry data'!B:F,5,0)))</f>
        <v/>
      </c>
      <c r="G6321" s="12" t="str">
        <f>IF(A6321="","",IF(ISERROR(VLOOKUP(A6321,'entry data'!B:I,8,0)),"",VLOOKUP(A6321,'entry data'!B:I,7,0)))</f>
        <v/>
      </c>
      <c r="H6321" s="13" t="str">
        <f>IF(A6321="","",IF(B6321=1,VLOOKUP(A6321,'entry data'!B:D,3,0),I6320))</f>
        <v/>
      </c>
      <c r="I6321" s="14" t="str">
        <f>IF(A6321="","",IF(E6321="weekly",7,IF(E6321="fortnightly",14,IF(E6321="monthly",DATE(IF(MONTH(H6321)=12,YEAR(H6321)+1,YEAR(H6321)),VLOOKUP(MONTH(H6321),index!$D$2:$G$13,2,0),DAY(H6321)),
IF(E6321="quarterly",DATE(IF(MONTH(H6321)&gt;=10,YEAR(H6321)+1,YEAR(H6321)),VLOOKUP(MONTH(H6321),index!$D$2:$G$13,3,0),DAY(H6321)),
IF(E6321="halfyearly",DATE(IF(MONTH(H6321)&gt;=7,YEAR(H6321)+1,YEAR(H6321)),VLOOKUP(MONTH(H6321),index!$D$2:$G$13,4,0),DAY(H6321)),
DATE(YEAR(H6321)+1,MONTH(H6321),DAY(H6321)))))-H6321))+H6321)</f>
        <v/>
      </c>
      <c r="J6321" s="9" t="str">
        <f t="shared" si="610"/>
        <v/>
      </c>
      <c r="K6321" s="11" t="str">
        <f t="shared" si="611"/>
        <v/>
      </c>
      <c r="L6321" s="11" t="str">
        <f t="shared" si="612"/>
        <v/>
      </c>
      <c r="M6321" s="11" t="str">
        <f>IF(A6321="","",VLOOKUP(E6321,index!$A$1:$B$6,2,0)*K6321*G6321)</f>
        <v/>
      </c>
      <c r="N6321" s="11" t="str">
        <f>IF(A6321="","",-PMT(G6321*VLOOKUP(E6321,index!$A$1:$B$6,2,0),C6321,F6321,0,0))</f>
        <v/>
      </c>
      <c r="O6321" s="11" t="str">
        <f t="shared" si="613"/>
        <v/>
      </c>
      <c r="P6321" s="11" t="str">
        <f t="shared" si="608"/>
        <v/>
      </c>
    </row>
    <row r="6322" spans="1:16" x14ac:dyDescent="0.25">
      <c r="A6322" s="9" t="str">
        <f>IF(A6321="","",IF(B6321&lt;C6321,A6321,IF(A6321=MAX('entry data'!$B$8:$B$507),"",A6321+1)))</f>
        <v/>
      </c>
      <c r="B6322" s="9" t="str">
        <f t="shared" si="609"/>
        <v/>
      </c>
      <c r="C6322" s="9" t="str">
        <f>IF(ISERROR(VLOOKUP(A6322,'entry data'!B:G,6,0)),"",VLOOKUP(A6322,'entry data'!B:G,6,0))</f>
        <v/>
      </c>
      <c r="D6322" s="9" t="str">
        <f>IF(ISERROR(VLOOKUP(A6322,'entry data'!B:C,2,0)),"",VLOOKUP(A6322,'entry data'!B:C,2,0))</f>
        <v/>
      </c>
      <c r="E6322" s="9" t="str">
        <f>IF(ISERROR(VLOOKUP(A6322,'entry data'!B:E,4,0)),"",VLOOKUP(A6322,'entry data'!B:E,4,0))</f>
        <v/>
      </c>
      <c r="F6322" s="11" t="str">
        <f>IF(A6322="","",IF(ISERROR(VLOOKUP(A6322,'entry data'!B:F,5,0)),"",VLOOKUP(A6322,'entry data'!B:F,5,0)))</f>
        <v/>
      </c>
      <c r="G6322" s="12" t="str">
        <f>IF(A6322="","",IF(ISERROR(VLOOKUP(A6322,'entry data'!B:I,8,0)),"",VLOOKUP(A6322,'entry data'!B:I,7,0)))</f>
        <v/>
      </c>
      <c r="H6322" s="13" t="str">
        <f>IF(A6322="","",IF(B6322=1,VLOOKUP(A6322,'entry data'!B:D,3,0),I6321))</f>
        <v/>
      </c>
      <c r="I6322" s="14" t="str">
        <f>IF(A6322="","",IF(E6322="weekly",7,IF(E6322="fortnightly",14,IF(E6322="monthly",DATE(IF(MONTH(H6322)=12,YEAR(H6322)+1,YEAR(H6322)),VLOOKUP(MONTH(H6322),index!$D$2:$G$13,2,0),DAY(H6322)),
IF(E6322="quarterly",DATE(IF(MONTH(H6322)&gt;=10,YEAR(H6322)+1,YEAR(H6322)),VLOOKUP(MONTH(H6322),index!$D$2:$G$13,3,0),DAY(H6322)),
IF(E6322="halfyearly",DATE(IF(MONTH(H6322)&gt;=7,YEAR(H6322)+1,YEAR(H6322)),VLOOKUP(MONTH(H6322),index!$D$2:$G$13,4,0),DAY(H6322)),
DATE(YEAR(H6322)+1,MONTH(H6322),DAY(H6322)))))-H6322))+H6322)</f>
        <v/>
      </c>
      <c r="J6322" s="9" t="str">
        <f t="shared" si="610"/>
        <v/>
      </c>
      <c r="K6322" s="11" t="str">
        <f t="shared" si="611"/>
        <v/>
      </c>
      <c r="L6322" s="11" t="str">
        <f t="shared" si="612"/>
        <v/>
      </c>
      <c r="M6322" s="11" t="str">
        <f>IF(A6322="","",VLOOKUP(E6322,index!$A$1:$B$6,2,0)*K6322*G6322)</f>
        <v/>
      </c>
      <c r="N6322" s="11" t="str">
        <f>IF(A6322="","",-PMT(G6322*VLOOKUP(E6322,index!$A$1:$B$6,2,0),C6322,F6322,0,0))</f>
        <v/>
      </c>
      <c r="O6322" s="11" t="str">
        <f t="shared" si="613"/>
        <v/>
      </c>
      <c r="P6322" s="11" t="str">
        <f t="shared" si="608"/>
        <v/>
      </c>
    </row>
    <row r="6323" spans="1:16" x14ac:dyDescent="0.25">
      <c r="A6323" s="9" t="str">
        <f>IF(A6322="","",IF(B6322&lt;C6322,A6322,IF(A6322=MAX('entry data'!$B$8:$B$507),"",A6322+1)))</f>
        <v/>
      </c>
      <c r="B6323" s="9" t="str">
        <f t="shared" si="609"/>
        <v/>
      </c>
      <c r="C6323" s="9" t="str">
        <f>IF(ISERROR(VLOOKUP(A6323,'entry data'!B:G,6,0)),"",VLOOKUP(A6323,'entry data'!B:G,6,0))</f>
        <v/>
      </c>
      <c r="D6323" s="9" t="str">
        <f>IF(ISERROR(VLOOKUP(A6323,'entry data'!B:C,2,0)),"",VLOOKUP(A6323,'entry data'!B:C,2,0))</f>
        <v/>
      </c>
      <c r="E6323" s="9" t="str">
        <f>IF(ISERROR(VLOOKUP(A6323,'entry data'!B:E,4,0)),"",VLOOKUP(A6323,'entry data'!B:E,4,0))</f>
        <v/>
      </c>
      <c r="F6323" s="11" t="str">
        <f>IF(A6323="","",IF(ISERROR(VLOOKUP(A6323,'entry data'!B:F,5,0)),"",VLOOKUP(A6323,'entry data'!B:F,5,0)))</f>
        <v/>
      </c>
      <c r="G6323" s="12" t="str">
        <f>IF(A6323="","",IF(ISERROR(VLOOKUP(A6323,'entry data'!B:I,8,0)),"",VLOOKUP(A6323,'entry data'!B:I,7,0)))</f>
        <v/>
      </c>
      <c r="H6323" s="13" t="str">
        <f>IF(A6323="","",IF(B6323=1,VLOOKUP(A6323,'entry data'!B:D,3,0),I6322))</f>
        <v/>
      </c>
      <c r="I6323" s="14" t="str">
        <f>IF(A6323="","",IF(E6323="weekly",7,IF(E6323="fortnightly",14,IF(E6323="monthly",DATE(IF(MONTH(H6323)=12,YEAR(H6323)+1,YEAR(H6323)),VLOOKUP(MONTH(H6323),index!$D$2:$G$13,2,0),DAY(H6323)),
IF(E6323="quarterly",DATE(IF(MONTH(H6323)&gt;=10,YEAR(H6323)+1,YEAR(H6323)),VLOOKUP(MONTH(H6323),index!$D$2:$G$13,3,0),DAY(H6323)),
IF(E6323="halfyearly",DATE(IF(MONTH(H6323)&gt;=7,YEAR(H6323)+1,YEAR(H6323)),VLOOKUP(MONTH(H6323),index!$D$2:$G$13,4,0),DAY(H6323)),
DATE(YEAR(H6323)+1,MONTH(H6323),DAY(H6323)))))-H6323))+H6323)</f>
        <v/>
      </c>
      <c r="J6323" s="9" t="str">
        <f t="shared" si="610"/>
        <v/>
      </c>
      <c r="K6323" s="11" t="str">
        <f t="shared" si="611"/>
        <v/>
      </c>
      <c r="L6323" s="11" t="str">
        <f t="shared" si="612"/>
        <v/>
      </c>
      <c r="M6323" s="11" t="str">
        <f>IF(A6323="","",VLOOKUP(E6323,index!$A$1:$B$6,2,0)*K6323*G6323)</f>
        <v/>
      </c>
      <c r="N6323" s="11" t="str">
        <f>IF(A6323="","",-PMT(G6323*VLOOKUP(E6323,index!$A$1:$B$6,2,0),C6323,F6323,0,0))</f>
        <v/>
      </c>
      <c r="O6323" s="11" t="str">
        <f t="shared" si="613"/>
        <v/>
      </c>
      <c r="P6323" s="11" t="str">
        <f t="shared" si="608"/>
        <v/>
      </c>
    </row>
    <row r="6324" spans="1:16" x14ac:dyDescent="0.25">
      <c r="A6324" s="9" t="str">
        <f>IF(A6323="","",IF(B6323&lt;C6323,A6323,IF(A6323=MAX('entry data'!$B$8:$B$507),"",A6323+1)))</f>
        <v/>
      </c>
      <c r="B6324" s="9" t="str">
        <f t="shared" si="609"/>
        <v/>
      </c>
      <c r="C6324" s="9" t="str">
        <f>IF(ISERROR(VLOOKUP(A6324,'entry data'!B:G,6,0)),"",VLOOKUP(A6324,'entry data'!B:G,6,0))</f>
        <v/>
      </c>
      <c r="D6324" s="9" t="str">
        <f>IF(ISERROR(VLOOKUP(A6324,'entry data'!B:C,2,0)),"",VLOOKUP(A6324,'entry data'!B:C,2,0))</f>
        <v/>
      </c>
      <c r="E6324" s="9" t="str">
        <f>IF(ISERROR(VLOOKUP(A6324,'entry data'!B:E,4,0)),"",VLOOKUP(A6324,'entry data'!B:E,4,0))</f>
        <v/>
      </c>
      <c r="F6324" s="11" t="str">
        <f>IF(A6324="","",IF(ISERROR(VLOOKUP(A6324,'entry data'!B:F,5,0)),"",VLOOKUP(A6324,'entry data'!B:F,5,0)))</f>
        <v/>
      </c>
      <c r="G6324" s="12" t="str">
        <f>IF(A6324="","",IF(ISERROR(VLOOKUP(A6324,'entry data'!B:I,8,0)),"",VLOOKUP(A6324,'entry data'!B:I,7,0)))</f>
        <v/>
      </c>
      <c r="H6324" s="13" t="str">
        <f>IF(A6324="","",IF(B6324=1,VLOOKUP(A6324,'entry data'!B:D,3,0),I6323))</f>
        <v/>
      </c>
      <c r="I6324" s="14" t="str">
        <f>IF(A6324="","",IF(E6324="weekly",7,IF(E6324="fortnightly",14,IF(E6324="monthly",DATE(IF(MONTH(H6324)=12,YEAR(H6324)+1,YEAR(H6324)),VLOOKUP(MONTH(H6324),index!$D$2:$G$13,2,0),DAY(H6324)),
IF(E6324="quarterly",DATE(IF(MONTH(H6324)&gt;=10,YEAR(H6324)+1,YEAR(H6324)),VLOOKUP(MONTH(H6324),index!$D$2:$G$13,3,0),DAY(H6324)),
IF(E6324="halfyearly",DATE(IF(MONTH(H6324)&gt;=7,YEAR(H6324)+1,YEAR(H6324)),VLOOKUP(MONTH(H6324),index!$D$2:$G$13,4,0),DAY(H6324)),
DATE(YEAR(H6324)+1,MONTH(H6324),DAY(H6324)))))-H6324))+H6324)</f>
        <v/>
      </c>
      <c r="J6324" s="9" t="str">
        <f t="shared" si="610"/>
        <v/>
      </c>
      <c r="K6324" s="11" t="str">
        <f t="shared" si="611"/>
        <v/>
      </c>
      <c r="L6324" s="11" t="str">
        <f t="shared" si="612"/>
        <v/>
      </c>
      <c r="M6324" s="11" t="str">
        <f>IF(A6324="","",VLOOKUP(E6324,index!$A$1:$B$6,2,0)*K6324*G6324)</f>
        <v/>
      </c>
      <c r="N6324" s="11" t="str">
        <f>IF(A6324="","",-PMT(G6324*VLOOKUP(E6324,index!$A$1:$B$6,2,0),C6324,F6324,0,0))</f>
        <v/>
      </c>
      <c r="O6324" s="11" t="str">
        <f t="shared" si="613"/>
        <v/>
      </c>
      <c r="P6324" s="11" t="str">
        <f t="shared" si="608"/>
        <v/>
      </c>
    </row>
    <row r="6325" spans="1:16" x14ac:dyDescent="0.25">
      <c r="A6325" s="9" t="str">
        <f>IF(A6324="","",IF(B6324&lt;C6324,A6324,IF(A6324=MAX('entry data'!$B$8:$B$507),"",A6324+1)))</f>
        <v/>
      </c>
      <c r="B6325" s="9" t="str">
        <f t="shared" si="609"/>
        <v/>
      </c>
      <c r="C6325" s="9" t="str">
        <f>IF(ISERROR(VLOOKUP(A6325,'entry data'!B:G,6,0)),"",VLOOKUP(A6325,'entry data'!B:G,6,0))</f>
        <v/>
      </c>
      <c r="D6325" s="9" t="str">
        <f>IF(ISERROR(VLOOKUP(A6325,'entry data'!B:C,2,0)),"",VLOOKUP(A6325,'entry data'!B:C,2,0))</f>
        <v/>
      </c>
      <c r="E6325" s="9" t="str">
        <f>IF(ISERROR(VLOOKUP(A6325,'entry data'!B:E,4,0)),"",VLOOKUP(A6325,'entry data'!B:E,4,0))</f>
        <v/>
      </c>
      <c r="F6325" s="11" t="str">
        <f>IF(A6325="","",IF(ISERROR(VLOOKUP(A6325,'entry data'!B:F,5,0)),"",VLOOKUP(A6325,'entry data'!B:F,5,0)))</f>
        <v/>
      </c>
      <c r="G6325" s="12" t="str">
        <f>IF(A6325="","",IF(ISERROR(VLOOKUP(A6325,'entry data'!B:I,8,0)),"",VLOOKUP(A6325,'entry data'!B:I,7,0)))</f>
        <v/>
      </c>
      <c r="H6325" s="13" t="str">
        <f>IF(A6325="","",IF(B6325=1,VLOOKUP(A6325,'entry data'!B:D,3,0),I6324))</f>
        <v/>
      </c>
      <c r="I6325" s="14" t="str">
        <f>IF(A6325="","",IF(E6325="weekly",7,IF(E6325="fortnightly",14,IF(E6325="monthly",DATE(IF(MONTH(H6325)=12,YEAR(H6325)+1,YEAR(H6325)),VLOOKUP(MONTH(H6325),index!$D$2:$G$13,2,0),DAY(H6325)),
IF(E6325="quarterly",DATE(IF(MONTH(H6325)&gt;=10,YEAR(H6325)+1,YEAR(H6325)),VLOOKUP(MONTH(H6325),index!$D$2:$G$13,3,0),DAY(H6325)),
IF(E6325="halfyearly",DATE(IF(MONTH(H6325)&gt;=7,YEAR(H6325)+1,YEAR(H6325)),VLOOKUP(MONTH(H6325),index!$D$2:$G$13,4,0),DAY(H6325)),
DATE(YEAR(H6325)+1,MONTH(H6325),DAY(H6325)))))-H6325))+H6325)</f>
        <v/>
      </c>
      <c r="J6325" s="9" t="str">
        <f t="shared" si="610"/>
        <v/>
      </c>
      <c r="K6325" s="11" t="str">
        <f t="shared" si="611"/>
        <v/>
      </c>
      <c r="L6325" s="11" t="str">
        <f t="shared" si="612"/>
        <v/>
      </c>
      <c r="M6325" s="11" t="str">
        <f>IF(A6325="","",VLOOKUP(E6325,index!$A$1:$B$6,2,0)*K6325*G6325)</f>
        <v/>
      </c>
      <c r="N6325" s="11" t="str">
        <f>IF(A6325="","",-PMT(G6325*VLOOKUP(E6325,index!$A$1:$B$6,2,0),C6325,F6325,0,0))</f>
        <v/>
      </c>
      <c r="O6325" s="11" t="str">
        <f t="shared" si="613"/>
        <v/>
      </c>
      <c r="P6325" s="11" t="str">
        <f t="shared" si="608"/>
        <v/>
      </c>
    </row>
    <row r="6326" spans="1:16" x14ac:dyDescent="0.25">
      <c r="A6326" s="9" t="str">
        <f>IF(A6325="","",IF(B6325&lt;C6325,A6325,IF(A6325=MAX('entry data'!$B$8:$B$507),"",A6325+1)))</f>
        <v/>
      </c>
      <c r="B6326" s="9" t="str">
        <f t="shared" si="609"/>
        <v/>
      </c>
      <c r="C6326" s="9" t="str">
        <f>IF(ISERROR(VLOOKUP(A6326,'entry data'!B:G,6,0)),"",VLOOKUP(A6326,'entry data'!B:G,6,0))</f>
        <v/>
      </c>
      <c r="D6326" s="9" t="str">
        <f>IF(ISERROR(VLOOKUP(A6326,'entry data'!B:C,2,0)),"",VLOOKUP(A6326,'entry data'!B:C,2,0))</f>
        <v/>
      </c>
      <c r="E6326" s="9" t="str">
        <f>IF(ISERROR(VLOOKUP(A6326,'entry data'!B:E,4,0)),"",VLOOKUP(A6326,'entry data'!B:E,4,0))</f>
        <v/>
      </c>
      <c r="F6326" s="11" t="str">
        <f>IF(A6326="","",IF(ISERROR(VLOOKUP(A6326,'entry data'!B:F,5,0)),"",VLOOKUP(A6326,'entry data'!B:F,5,0)))</f>
        <v/>
      </c>
      <c r="G6326" s="12" t="str">
        <f>IF(A6326="","",IF(ISERROR(VLOOKUP(A6326,'entry data'!B:I,8,0)),"",VLOOKUP(A6326,'entry data'!B:I,7,0)))</f>
        <v/>
      </c>
      <c r="H6326" s="13" t="str">
        <f>IF(A6326="","",IF(B6326=1,VLOOKUP(A6326,'entry data'!B:D,3,0),I6325))</f>
        <v/>
      </c>
      <c r="I6326" s="14" t="str">
        <f>IF(A6326="","",IF(E6326="weekly",7,IF(E6326="fortnightly",14,IF(E6326="monthly",DATE(IF(MONTH(H6326)=12,YEAR(H6326)+1,YEAR(H6326)),VLOOKUP(MONTH(H6326),index!$D$2:$G$13,2,0),DAY(H6326)),
IF(E6326="quarterly",DATE(IF(MONTH(H6326)&gt;=10,YEAR(H6326)+1,YEAR(H6326)),VLOOKUP(MONTH(H6326),index!$D$2:$G$13,3,0),DAY(H6326)),
IF(E6326="halfyearly",DATE(IF(MONTH(H6326)&gt;=7,YEAR(H6326)+1,YEAR(H6326)),VLOOKUP(MONTH(H6326),index!$D$2:$G$13,4,0),DAY(H6326)),
DATE(YEAR(H6326)+1,MONTH(H6326),DAY(H6326)))))-H6326))+H6326)</f>
        <v/>
      </c>
      <c r="J6326" s="9" t="str">
        <f t="shared" si="610"/>
        <v/>
      </c>
      <c r="K6326" s="11" t="str">
        <f t="shared" si="611"/>
        <v/>
      </c>
      <c r="L6326" s="11" t="str">
        <f t="shared" si="612"/>
        <v/>
      </c>
      <c r="M6326" s="11" t="str">
        <f>IF(A6326="","",VLOOKUP(E6326,index!$A$1:$B$6,2,0)*K6326*G6326)</f>
        <v/>
      </c>
      <c r="N6326" s="11" t="str">
        <f>IF(A6326="","",-PMT(G6326*VLOOKUP(E6326,index!$A$1:$B$6,2,0),C6326,F6326,0,0))</f>
        <v/>
      </c>
      <c r="O6326" s="11" t="str">
        <f t="shared" si="613"/>
        <v/>
      </c>
      <c r="P6326" s="11" t="str">
        <f t="shared" si="608"/>
        <v/>
      </c>
    </row>
    <row r="6327" spans="1:16" x14ac:dyDescent="0.25">
      <c r="A6327" s="9" t="str">
        <f>IF(A6326="","",IF(B6326&lt;C6326,A6326,IF(A6326=MAX('entry data'!$B$8:$B$507),"",A6326+1)))</f>
        <v/>
      </c>
      <c r="B6327" s="9" t="str">
        <f t="shared" si="609"/>
        <v/>
      </c>
      <c r="C6327" s="9" t="str">
        <f>IF(ISERROR(VLOOKUP(A6327,'entry data'!B:G,6,0)),"",VLOOKUP(A6327,'entry data'!B:G,6,0))</f>
        <v/>
      </c>
      <c r="D6327" s="9" t="str">
        <f>IF(ISERROR(VLOOKUP(A6327,'entry data'!B:C,2,0)),"",VLOOKUP(A6327,'entry data'!B:C,2,0))</f>
        <v/>
      </c>
      <c r="E6327" s="9" t="str">
        <f>IF(ISERROR(VLOOKUP(A6327,'entry data'!B:E,4,0)),"",VLOOKUP(A6327,'entry data'!B:E,4,0))</f>
        <v/>
      </c>
      <c r="F6327" s="11" t="str">
        <f>IF(A6327="","",IF(ISERROR(VLOOKUP(A6327,'entry data'!B:F,5,0)),"",VLOOKUP(A6327,'entry data'!B:F,5,0)))</f>
        <v/>
      </c>
      <c r="G6327" s="12" t="str">
        <f>IF(A6327="","",IF(ISERROR(VLOOKUP(A6327,'entry data'!B:I,8,0)),"",VLOOKUP(A6327,'entry data'!B:I,7,0)))</f>
        <v/>
      </c>
      <c r="H6327" s="13" t="str">
        <f>IF(A6327="","",IF(B6327=1,VLOOKUP(A6327,'entry data'!B:D,3,0),I6326))</f>
        <v/>
      </c>
      <c r="I6327" s="14" t="str">
        <f>IF(A6327="","",IF(E6327="weekly",7,IF(E6327="fortnightly",14,IF(E6327="monthly",DATE(IF(MONTH(H6327)=12,YEAR(H6327)+1,YEAR(H6327)),VLOOKUP(MONTH(H6327),index!$D$2:$G$13,2,0),DAY(H6327)),
IF(E6327="quarterly",DATE(IF(MONTH(H6327)&gt;=10,YEAR(H6327)+1,YEAR(H6327)),VLOOKUP(MONTH(H6327),index!$D$2:$G$13,3,0),DAY(H6327)),
IF(E6327="halfyearly",DATE(IF(MONTH(H6327)&gt;=7,YEAR(H6327)+1,YEAR(H6327)),VLOOKUP(MONTH(H6327),index!$D$2:$G$13,4,0),DAY(H6327)),
DATE(YEAR(H6327)+1,MONTH(H6327),DAY(H6327)))))-H6327))+H6327)</f>
        <v/>
      </c>
      <c r="J6327" s="9" t="str">
        <f t="shared" si="610"/>
        <v/>
      </c>
      <c r="K6327" s="11" t="str">
        <f t="shared" si="611"/>
        <v/>
      </c>
      <c r="L6327" s="11" t="str">
        <f t="shared" si="612"/>
        <v/>
      </c>
      <c r="M6327" s="11" t="str">
        <f>IF(A6327="","",VLOOKUP(E6327,index!$A$1:$B$6,2,0)*K6327*G6327)</f>
        <v/>
      </c>
      <c r="N6327" s="11" t="str">
        <f>IF(A6327="","",-PMT(G6327*VLOOKUP(E6327,index!$A$1:$B$6,2,0),C6327,F6327,0,0))</f>
        <v/>
      </c>
      <c r="O6327" s="11" t="str">
        <f t="shared" si="613"/>
        <v/>
      </c>
      <c r="P6327" s="11" t="str">
        <f t="shared" si="608"/>
        <v/>
      </c>
    </row>
    <row r="6328" spans="1:16" x14ac:dyDescent="0.25">
      <c r="A6328" s="9" t="str">
        <f>IF(A6327="","",IF(B6327&lt;C6327,A6327,IF(A6327=MAX('entry data'!$B$8:$B$507),"",A6327+1)))</f>
        <v/>
      </c>
      <c r="B6328" s="9" t="str">
        <f t="shared" si="609"/>
        <v/>
      </c>
      <c r="C6328" s="9" t="str">
        <f>IF(ISERROR(VLOOKUP(A6328,'entry data'!B:G,6,0)),"",VLOOKUP(A6328,'entry data'!B:G,6,0))</f>
        <v/>
      </c>
      <c r="D6328" s="9" t="str">
        <f>IF(ISERROR(VLOOKUP(A6328,'entry data'!B:C,2,0)),"",VLOOKUP(A6328,'entry data'!B:C,2,0))</f>
        <v/>
      </c>
      <c r="E6328" s="9" t="str">
        <f>IF(ISERROR(VLOOKUP(A6328,'entry data'!B:E,4,0)),"",VLOOKUP(A6328,'entry data'!B:E,4,0))</f>
        <v/>
      </c>
      <c r="F6328" s="11" t="str">
        <f>IF(A6328="","",IF(ISERROR(VLOOKUP(A6328,'entry data'!B:F,5,0)),"",VLOOKUP(A6328,'entry data'!B:F,5,0)))</f>
        <v/>
      </c>
      <c r="G6328" s="12" t="str">
        <f>IF(A6328="","",IF(ISERROR(VLOOKUP(A6328,'entry data'!B:I,8,0)),"",VLOOKUP(A6328,'entry data'!B:I,7,0)))</f>
        <v/>
      </c>
      <c r="H6328" s="13" t="str">
        <f>IF(A6328="","",IF(B6328=1,VLOOKUP(A6328,'entry data'!B:D,3,0),I6327))</f>
        <v/>
      </c>
      <c r="I6328" s="14" t="str">
        <f>IF(A6328="","",IF(E6328="weekly",7,IF(E6328="fortnightly",14,IF(E6328="monthly",DATE(IF(MONTH(H6328)=12,YEAR(H6328)+1,YEAR(H6328)),VLOOKUP(MONTH(H6328),index!$D$2:$G$13,2,0),DAY(H6328)),
IF(E6328="quarterly",DATE(IF(MONTH(H6328)&gt;=10,YEAR(H6328)+1,YEAR(H6328)),VLOOKUP(MONTH(H6328),index!$D$2:$G$13,3,0),DAY(H6328)),
IF(E6328="halfyearly",DATE(IF(MONTH(H6328)&gt;=7,YEAR(H6328)+1,YEAR(H6328)),VLOOKUP(MONTH(H6328),index!$D$2:$G$13,4,0),DAY(H6328)),
DATE(YEAR(H6328)+1,MONTH(H6328),DAY(H6328)))))-H6328))+H6328)</f>
        <v/>
      </c>
      <c r="J6328" s="9" t="str">
        <f t="shared" si="610"/>
        <v/>
      </c>
      <c r="K6328" s="11" t="str">
        <f t="shared" si="611"/>
        <v/>
      </c>
      <c r="L6328" s="11" t="str">
        <f t="shared" si="612"/>
        <v/>
      </c>
      <c r="M6328" s="11" t="str">
        <f>IF(A6328="","",VLOOKUP(E6328,index!$A$1:$B$6,2,0)*K6328*G6328)</f>
        <v/>
      </c>
      <c r="N6328" s="11" t="str">
        <f>IF(A6328="","",-PMT(G6328*VLOOKUP(E6328,index!$A$1:$B$6,2,0),C6328,F6328,0,0))</f>
        <v/>
      </c>
      <c r="O6328" s="11" t="str">
        <f t="shared" si="613"/>
        <v/>
      </c>
      <c r="P6328" s="11" t="str">
        <f t="shared" si="608"/>
        <v/>
      </c>
    </row>
    <row r="6329" spans="1:16" x14ac:dyDescent="0.25">
      <c r="A6329" s="9" t="str">
        <f>IF(A6328="","",IF(B6328&lt;C6328,A6328,IF(A6328=MAX('entry data'!$B$8:$B$507),"",A6328+1)))</f>
        <v/>
      </c>
      <c r="B6329" s="9" t="str">
        <f t="shared" si="609"/>
        <v/>
      </c>
      <c r="C6329" s="9" t="str">
        <f>IF(ISERROR(VLOOKUP(A6329,'entry data'!B:G,6,0)),"",VLOOKUP(A6329,'entry data'!B:G,6,0))</f>
        <v/>
      </c>
      <c r="D6329" s="9" t="str">
        <f>IF(ISERROR(VLOOKUP(A6329,'entry data'!B:C,2,0)),"",VLOOKUP(A6329,'entry data'!B:C,2,0))</f>
        <v/>
      </c>
      <c r="E6329" s="9" t="str">
        <f>IF(ISERROR(VLOOKUP(A6329,'entry data'!B:E,4,0)),"",VLOOKUP(A6329,'entry data'!B:E,4,0))</f>
        <v/>
      </c>
      <c r="F6329" s="11" t="str">
        <f>IF(A6329="","",IF(ISERROR(VLOOKUP(A6329,'entry data'!B:F,5,0)),"",VLOOKUP(A6329,'entry data'!B:F,5,0)))</f>
        <v/>
      </c>
      <c r="G6329" s="12" t="str">
        <f>IF(A6329="","",IF(ISERROR(VLOOKUP(A6329,'entry data'!B:I,8,0)),"",VLOOKUP(A6329,'entry data'!B:I,7,0)))</f>
        <v/>
      </c>
      <c r="H6329" s="13" t="str">
        <f>IF(A6329="","",IF(B6329=1,VLOOKUP(A6329,'entry data'!B:D,3,0),I6328))</f>
        <v/>
      </c>
      <c r="I6329" s="14" t="str">
        <f>IF(A6329="","",IF(E6329="weekly",7,IF(E6329="fortnightly",14,IF(E6329="monthly",DATE(IF(MONTH(H6329)=12,YEAR(H6329)+1,YEAR(H6329)),VLOOKUP(MONTH(H6329),index!$D$2:$G$13,2,0),DAY(H6329)),
IF(E6329="quarterly",DATE(IF(MONTH(H6329)&gt;=10,YEAR(H6329)+1,YEAR(H6329)),VLOOKUP(MONTH(H6329),index!$D$2:$G$13,3,0),DAY(H6329)),
IF(E6329="halfyearly",DATE(IF(MONTH(H6329)&gt;=7,YEAR(H6329)+1,YEAR(H6329)),VLOOKUP(MONTH(H6329),index!$D$2:$G$13,4,0),DAY(H6329)),
DATE(YEAR(H6329)+1,MONTH(H6329),DAY(H6329)))))-H6329))+H6329)</f>
        <v/>
      </c>
      <c r="J6329" s="9" t="str">
        <f t="shared" si="610"/>
        <v/>
      </c>
      <c r="K6329" s="11" t="str">
        <f t="shared" si="611"/>
        <v/>
      </c>
      <c r="L6329" s="11" t="str">
        <f t="shared" si="612"/>
        <v/>
      </c>
      <c r="M6329" s="11" t="str">
        <f>IF(A6329="","",VLOOKUP(E6329,index!$A$1:$B$6,2,0)*K6329*G6329)</f>
        <v/>
      </c>
      <c r="N6329" s="11" t="str">
        <f>IF(A6329="","",-PMT(G6329*VLOOKUP(E6329,index!$A$1:$B$6,2,0),C6329,F6329,0,0))</f>
        <v/>
      </c>
      <c r="O6329" s="11" t="str">
        <f t="shared" si="613"/>
        <v/>
      </c>
      <c r="P6329" s="11" t="str">
        <f t="shared" si="608"/>
        <v/>
      </c>
    </row>
    <row r="6330" spans="1:16" x14ac:dyDescent="0.25">
      <c r="A6330" s="9" t="str">
        <f>IF(A6329="","",IF(B6329&lt;C6329,A6329,IF(A6329=MAX('entry data'!$B$8:$B$507),"",A6329+1)))</f>
        <v/>
      </c>
      <c r="B6330" s="9" t="str">
        <f t="shared" si="609"/>
        <v/>
      </c>
      <c r="C6330" s="9" t="str">
        <f>IF(ISERROR(VLOOKUP(A6330,'entry data'!B:G,6,0)),"",VLOOKUP(A6330,'entry data'!B:G,6,0))</f>
        <v/>
      </c>
      <c r="D6330" s="9" t="str">
        <f>IF(ISERROR(VLOOKUP(A6330,'entry data'!B:C,2,0)),"",VLOOKUP(A6330,'entry data'!B:C,2,0))</f>
        <v/>
      </c>
      <c r="E6330" s="9" t="str">
        <f>IF(ISERROR(VLOOKUP(A6330,'entry data'!B:E,4,0)),"",VLOOKUP(A6330,'entry data'!B:E,4,0))</f>
        <v/>
      </c>
      <c r="F6330" s="11" t="str">
        <f>IF(A6330="","",IF(ISERROR(VLOOKUP(A6330,'entry data'!B:F,5,0)),"",VLOOKUP(A6330,'entry data'!B:F,5,0)))</f>
        <v/>
      </c>
      <c r="G6330" s="12" t="str">
        <f>IF(A6330="","",IF(ISERROR(VLOOKUP(A6330,'entry data'!B:I,8,0)),"",VLOOKUP(A6330,'entry data'!B:I,7,0)))</f>
        <v/>
      </c>
      <c r="H6330" s="13" t="str">
        <f>IF(A6330="","",IF(B6330=1,VLOOKUP(A6330,'entry data'!B:D,3,0),I6329))</f>
        <v/>
      </c>
      <c r="I6330" s="14" t="str">
        <f>IF(A6330="","",IF(E6330="weekly",7,IF(E6330="fortnightly",14,IF(E6330="monthly",DATE(IF(MONTH(H6330)=12,YEAR(H6330)+1,YEAR(H6330)),VLOOKUP(MONTH(H6330),index!$D$2:$G$13,2,0),DAY(H6330)),
IF(E6330="quarterly",DATE(IF(MONTH(H6330)&gt;=10,YEAR(H6330)+1,YEAR(H6330)),VLOOKUP(MONTH(H6330),index!$D$2:$G$13,3,0),DAY(H6330)),
IF(E6330="halfyearly",DATE(IF(MONTH(H6330)&gt;=7,YEAR(H6330)+1,YEAR(H6330)),VLOOKUP(MONTH(H6330),index!$D$2:$G$13,4,0),DAY(H6330)),
DATE(YEAR(H6330)+1,MONTH(H6330),DAY(H6330)))))-H6330))+H6330)</f>
        <v/>
      </c>
      <c r="J6330" s="9" t="str">
        <f t="shared" si="610"/>
        <v/>
      </c>
      <c r="K6330" s="11" t="str">
        <f t="shared" si="611"/>
        <v/>
      </c>
      <c r="L6330" s="11" t="str">
        <f t="shared" si="612"/>
        <v/>
      </c>
      <c r="M6330" s="11" t="str">
        <f>IF(A6330="","",VLOOKUP(E6330,index!$A$1:$B$6,2,0)*K6330*G6330)</f>
        <v/>
      </c>
      <c r="N6330" s="11" t="str">
        <f>IF(A6330="","",-PMT(G6330*VLOOKUP(E6330,index!$A$1:$B$6,2,0),C6330,F6330,0,0))</f>
        <v/>
      </c>
      <c r="O6330" s="11" t="str">
        <f t="shared" si="613"/>
        <v/>
      </c>
      <c r="P6330" s="11" t="str">
        <f t="shared" si="608"/>
        <v/>
      </c>
    </row>
    <row r="6331" spans="1:16" x14ac:dyDescent="0.25">
      <c r="A6331" s="9" t="str">
        <f>IF(A6330="","",IF(B6330&lt;C6330,A6330,IF(A6330=MAX('entry data'!$B$8:$B$507),"",A6330+1)))</f>
        <v/>
      </c>
      <c r="B6331" s="9" t="str">
        <f t="shared" si="609"/>
        <v/>
      </c>
      <c r="C6331" s="9" t="str">
        <f>IF(ISERROR(VLOOKUP(A6331,'entry data'!B:G,6,0)),"",VLOOKUP(A6331,'entry data'!B:G,6,0))</f>
        <v/>
      </c>
      <c r="D6331" s="9" t="str">
        <f>IF(ISERROR(VLOOKUP(A6331,'entry data'!B:C,2,0)),"",VLOOKUP(A6331,'entry data'!B:C,2,0))</f>
        <v/>
      </c>
      <c r="E6331" s="9" t="str">
        <f>IF(ISERROR(VLOOKUP(A6331,'entry data'!B:E,4,0)),"",VLOOKUP(A6331,'entry data'!B:E,4,0))</f>
        <v/>
      </c>
      <c r="F6331" s="11" t="str">
        <f>IF(A6331="","",IF(ISERROR(VLOOKUP(A6331,'entry data'!B:F,5,0)),"",VLOOKUP(A6331,'entry data'!B:F,5,0)))</f>
        <v/>
      </c>
      <c r="G6331" s="12" t="str">
        <f>IF(A6331="","",IF(ISERROR(VLOOKUP(A6331,'entry data'!B:I,8,0)),"",VLOOKUP(A6331,'entry data'!B:I,7,0)))</f>
        <v/>
      </c>
      <c r="H6331" s="13" t="str">
        <f>IF(A6331="","",IF(B6331=1,VLOOKUP(A6331,'entry data'!B:D,3,0),I6330))</f>
        <v/>
      </c>
      <c r="I6331" s="14" t="str">
        <f>IF(A6331="","",IF(E6331="weekly",7,IF(E6331="fortnightly",14,IF(E6331="monthly",DATE(IF(MONTH(H6331)=12,YEAR(H6331)+1,YEAR(H6331)),VLOOKUP(MONTH(H6331),index!$D$2:$G$13,2,0),DAY(H6331)),
IF(E6331="quarterly",DATE(IF(MONTH(H6331)&gt;=10,YEAR(H6331)+1,YEAR(H6331)),VLOOKUP(MONTH(H6331),index!$D$2:$G$13,3,0),DAY(H6331)),
IF(E6331="halfyearly",DATE(IF(MONTH(H6331)&gt;=7,YEAR(H6331)+1,YEAR(H6331)),VLOOKUP(MONTH(H6331),index!$D$2:$G$13,4,0),DAY(H6331)),
DATE(YEAR(H6331)+1,MONTH(H6331),DAY(H6331)))))-H6331))+H6331)</f>
        <v/>
      </c>
      <c r="J6331" s="9" t="str">
        <f t="shared" si="610"/>
        <v/>
      </c>
      <c r="K6331" s="11" t="str">
        <f t="shared" si="611"/>
        <v/>
      </c>
      <c r="L6331" s="11" t="str">
        <f t="shared" si="612"/>
        <v/>
      </c>
      <c r="M6331" s="11" t="str">
        <f>IF(A6331="","",VLOOKUP(E6331,index!$A$1:$B$6,2,0)*K6331*G6331)</f>
        <v/>
      </c>
      <c r="N6331" s="11" t="str">
        <f>IF(A6331="","",-PMT(G6331*VLOOKUP(E6331,index!$A$1:$B$6,2,0),C6331,F6331,0,0))</f>
        <v/>
      </c>
      <c r="O6331" s="11" t="str">
        <f t="shared" si="613"/>
        <v/>
      </c>
      <c r="P6331" s="11" t="str">
        <f t="shared" si="608"/>
        <v/>
      </c>
    </row>
    <row r="6332" spans="1:16" x14ac:dyDescent="0.25">
      <c r="A6332" s="9" t="str">
        <f>IF(A6331="","",IF(B6331&lt;C6331,A6331,IF(A6331=MAX('entry data'!$B$8:$B$507),"",A6331+1)))</f>
        <v/>
      </c>
      <c r="B6332" s="9" t="str">
        <f t="shared" si="609"/>
        <v/>
      </c>
      <c r="C6332" s="9" t="str">
        <f>IF(ISERROR(VLOOKUP(A6332,'entry data'!B:G,6,0)),"",VLOOKUP(A6332,'entry data'!B:G,6,0))</f>
        <v/>
      </c>
      <c r="D6332" s="9" t="str">
        <f>IF(ISERROR(VLOOKUP(A6332,'entry data'!B:C,2,0)),"",VLOOKUP(A6332,'entry data'!B:C,2,0))</f>
        <v/>
      </c>
      <c r="E6332" s="9" t="str">
        <f>IF(ISERROR(VLOOKUP(A6332,'entry data'!B:E,4,0)),"",VLOOKUP(A6332,'entry data'!B:E,4,0))</f>
        <v/>
      </c>
      <c r="F6332" s="11" t="str">
        <f>IF(A6332="","",IF(ISERROR(VLOOKUP(A6332,'entry data'!B:F,5,0)),"",VLOOKUP(A6332,'entry data'!B:F,5,0)))</f>
        <v/>
      </c>
      <c r="G6332" s="12" t="str">
        <f>IF(A6332="","",IF(ISERROR(VLOOKUP(A6332,'entry data'!B:I,8,0)),"",VLOOKUP(A6332,'entry data'!B:I,7,0)))</f>
        <v/>
      </c>
      <c r="H6332" s="13" t="str">
        <f>IF(A6332="","",IF(B6332=1,VLOOKUP(A6332,'entry data'!B:D,3,0),I6331))</f>
        <v/>
      </c>
      <c r="I6332" s="14" t="str">
        <f>IF(A6332="","",IF(E6332="weekly",7,IF(E6332="fortnightly",14,IF(E6332="monthly",DATE(IF(MONTH(H6332)=12,YEAR(H6332)+1,YEAR(H6332)),VLOOKUP(MONTH(H6332),index!$D$2:$G$13,2,0),DAY(H6332)),
IF(E6332="quarterly",DATE(IF(MONTH(H6332)&gt;=10,YEAR(H6332)+1,YEAR(H6332)),VLOOKUP(MONTH(H6332),index!$D$2:$G$13,3,0),DAY(H6332)),
IF(E6332="halfyearly",DATE(IF(MONTH(H6332)&gt;=7,YEAR(H6332)+1,YEAR(H6332)),VLOOKUP(MONTH(H6332),index!$D$2:$G$13,4,0),DAY(H6332)),
DATE(YEAR(H6332)+1,MONTH(H6332),DAY(H6332)))))-H6332))+H6332)</f>
        <v/>
      </c>
      <c r="J6332" s="9" t="str">
        <f t="shared" si="610"/>
        <v/>
      </c>
      <c r="K6332" s="11" t="str">
        <f t="shared" si="611"/>
        <v/>
      </c>
      <c r="L6332" s="11" t="str">
        <f t="shared" si="612"/>
        <v/>
      </c>
      <c r="M6332" s="11" t="str">
        <f>IF(A6332="","",VLOOKUP(E6332,index!$A$1:$B$6,2,0)*K6332*G6332)</f>
        <v/>
      </c>
      <c r="N6332" s="11" t="str">
        <f>IF(A6332="","",-PMT(G6332*VLOOKUP(E6332,index!$A$1:$B$6,2,0),C6332,F6332,0,0))</f>
        <v/>
      </c>
      <c r="O6332" s="11" t="str">
        <f t="shared" si="613"/>
        <v/>
      </c>
      <c r="P6332" s="11" t="str">
        <f t="shared" si="608"/>
        <v/>
      </c>
    </row>
    <row r="6333" spans="1:16" x14ac:dyDescent="0.25">
      <c r="A6333" s="9" t="str">
        <f>IF(A6332="","",IF(B6332&lt;C6332,A6332,IF(A6332=MAX('entry data'!$B$8:$B$507),"",A6332+1)))</f>
        <v/>
      </c>
      <c r="B6333" s="9" t="str">
        <f t="shared" si="609"/>
        <v/>
      </c>
      <c r="C6333" s="9" t="str">
        <f>IF(ISERROR(VLOOKUP(A6333,'entry data'!B:G,6,0)),"",VLOOKUP(A6333,'entry data'!B:G,6,0))</f>
        <v/>
      </c>
      <c r="D6333" s="9" t="str">
        <f>IF(ISERROR(VLOOKUP(A6333,'entry data'!B:C,2,0)),"",VLOOKUP(A6333,'entry data'!B:C,2,0))</f>
        <v/>
      </c>
      <c r="E6333" s="9" t="str">
        <f>IF(ISERROR(VLOOKUP(A6333,'entry data'!B:E,4,0)),"",VLOOKUP(A6333,'entry data'!B:E,4,0))</f>
        <v/>
      </c>
      <c r="F6333" s="11" t="str">
        <f>IF(A6333="","",IF(ISERROR(VLOOKUP(A6333,'entry data'!B:F,5,0)),"",VLOOKUP(A6333,'entry data'!B:F,5,0)))</f>
        <v/>
      </c>
      <c r="G6333" s="12" t="str">
        <f>IF(A6333="","",IF(ISERROR(VLOOKUP(A6333,'entry data'!B:I,8,0)),"",VLOOKUP(A6333,'entry data'!B:I,7,0)))</f>
        <v/>
      </c>
      <c r="H6333" s="13" t="str">
        <f>IF(A6333="","",IF(B6333=1,VLOOKUP(A6333,'entry data'!B:D,3,0),I6332))</f>
        <v/>
      </c>
      <c r="I6333" s="14" t="str">
        <f>IF(A6333="","",IF(E6333="weekly",7,IF(E6333="fortnightly",14,IF(E6333="monthly",DATE(IF(MONTH(H6333)=12,YEAR(H6333)+1,YEAR(H6333)),VLOOKUP(MONTH(H6333),index!$D$2:$G$13,2,0),DAY(H6333)),
IF(E6333="quarterly",DATE(IF(MONTH(H6333)&gt;=10,YEAR(H6333)+1,YEAR(H6333)),VLOOKUP(MONTH(H6333),index!$D$2:$G$13,3,0),DAY(H6333)),
IF(E6333="halfyearly",DATE(IF(MONTH(H6333)&gt;=7,YEAR(H6333)+1,YEAR(H6333)),VLOOKUP(MONTH(H6333),index!$D$2:$G$13,4,0),DAY(H6333)),
DATE(YEAR(H6333)+1,MONTH(H6333),DAY(H6333)))))-H6333))+H6333)</f>
        <v/>
      </c>
      <c r="J6333" s="9" t="str">
        <f t="shared" si="610"/>
        <v/>
      </c>
      <c r="K6333" s="11" t="str">
        <f t="shared" si="611"/>
        <v/>
      </c>
      <c r="L6333" s="11" t="str">
        <f t="shared" si="612"/>
        <v/>
      </c>
      <c r="M6333" s="11" t="str">
        <f>IF(A6333="","",VLOOKUP(E6333,index!$A$1:$B$6,2,0)*K6333*G6333)</f>
        <v/>
      </c>
      <c r="N6333" s="11" t="str">
        <f>IF(A6333="","",-PMT(G6333*VLOOKUP(E6333,index!$A$1:$B$6,2,0),C6333,F6333,0,0))</f>
        <v/>
      </c>
      <c r="O6333" s="11" t="str">
        <f t="shared" si="613"/>
        <v/>
      </c>
      <c r="P6333" s="11" t="str">
        <f t="shared" si="608"/>
        <v/>
      </c>
    </row>
    <row r="6334" spans="1:16" x14ac:dyDescent="0.25">
      <c r="A6334" s="9" t="str">
        <f>IF(A6333="","",IF(B6333&lt;C6333,A6333,IF(A6333=MAX('entry data'!$B$8:$B$507),"",A6333+1)))</f>
        <v/>
      </c>
      <c r="B6334" s="9" t="str">
        <f t="shared" si="609"/>
        <v/>
      </c>
      <c r="C6334" s="9" t="str">
        <f>IF(ISERROR(VLOOKUP(A6334,'entry data'!B:G,6,0)),"",VLOOKUP(A6334,'entry data'!B:G,6,0))</f>
        <v/>
      </c>
      <c r="D6334" s="9" t="str">
        <f>IF(ISERROR(VLOOKUP(A6334,'entry data'!B:C,2,0)),"",VLOOKUP(A6334,'entry data'!B:C,2,0))</f>
        <v/>
      </c>
      <c r="E6334" s="9" t="str">
        <f>IF(ISERROR(VLOOKUP(A6334,'entry data'!B:E,4,0)),"",VLOOKUP(A6334,'entry data'!B:E,4,0))</f>
        <v/>
      </c>
      <c r="F6334" s="11" t="str">
        <f>IF(A6334="","",IF(ISERROR(VLOOKUP(A6334,'entry data'!B:F,5,0)),"",VLOOKUP(A6334,'entry data'!B:F,5,0)))</f>
        <v/>
      </c>
      <c r="G6334" s="12" t="str">
        <f>IF(A6334="","",IF(ISERROR(VLOOKUP(A6334,'entry data'!B:I,8,0)),"",VLOOKUP(A6334,'entry data'!B:I,7,0)))</f>
        <v/>
      </c>
      <c r="H6334" s="13" t="str">
        <f>IF(A6334="","",IF(B6334=1,VLOOKUP(A6334,'entry data'!B:D,3,0),I6333))</f>
        <v/>
      </c>
      <c r="I6334" s="14" t="str">
        <f>IF(A6334="","",IF(E6334="weekly",7,IF(E6334="fortnightly",14,IF(E6334="monthly",DATE(IF(MONTH(H6334)=12,YEAR(H6334)+1,YEAR(H6334)),VLOOKUP(MONTH(H6334),index!$D$2:$G$13,2,0),DAY(H6334)),
IF(E6334="quarterly",DATE(IF(MONTH(H6334)&gt;=10,YEAR(H6334)+1,YEAR(H6334)),VLOOKUP(MONTH(H6334),index!$D$2:$G$13,3,0),DAY(H6334)),
IF(E6334="halfyearly",DATE(IF(MONTH(H6334)&gt;=7,YEAR(H6334)+1,YEAR(H6334)),VLOOKUP(MONTH(H6334),index!$D$2:$G$13,4,0),DAY(H6334)),
DATE(YEAR(H6334)+1,MONTH(H6334),DAY(H6334)))))-H6334))+H6334)</f>
        <v/>
      </c>
      <c r="J6334" s="9" t="str">
        <f t="shared" si="610"/>
        <v/>
      </c>
      <c r="K6334" s="11" t="str">
        <f t="shared" si="611"/>
        <v/>
      </c>
      <c r="L6334" s="11" t="str">
        <f t="shared" si="612"/>
        <v/>
      </c>
      <c r="M6334" s="11" t="str">
        <f>IF(A6334="","",VLOOKUP(E6334,index!$A$1:$B$6,2,0)*K6334*G6334)</f>
        <v/>
      </c>
      <c r="N6334" s="11" t="str">
        <f>IF(A6334="","",-PMT(G6334*VLOOKUP(E6334,index!$A$1:$B$6,2,0),C6334,F6334,0,0))</f>
        <v/>
      </c>
      <c r="O6334" s="11" t="str">
        <f t="shared" si="613"/>
        <v/>
      </c>
      <c r="P6334" s="11" t="str">
        <f t="shared" si="608"/>
        <v/>
      </c>
    </row>
    <row r="6335" spans="1:16" x14ac:dyDescent="0.25">
      <c r="A6335" s="9" t="str">
        <f>IF(A6334="","",IF(B6334&lt;C6334,A6334,IF(A6334=MAX('entry data'!$B$8:$B$507),"",A6334+1)))</f>
        <v/>
      </c>
      <c r="B6335" s="9" t="str">
        <f t="shared" si="609"/>
        <v/>
      </c>
      <c r="C6335" s="9" t="str">
        <f>IF(ISERROR(VLOOKUP(A6335,'entry data'!B:G,6,0)),"",VLOOKUP(A6335,'entry data'!B:G,6,0))</f>
        <v/>
      </c>
      <c r="D6335" s="9" t="str">
        <f>IF(ISERROR(VLOOKUP(A6335,'entry data'!B:C,2,0)),"",VLOOKUP(A6335,'entry data'!B:C,2,0))</f>
        <v/>
      </c>
      <c r="E6335" s="9" t="str">
        <f>IF(ISERROR(VLOOKUP(A6335,'entry data'!B:E,4,0)),"",VLOOKUP(A6335,'entry data'!B:E,4,0))</f>
        <v/>
      </c>
      <c r="F6335" s="11" t="str">
        <f>IF(A6335="","",IF(ISERROR(VLOOKUP(A6335,'entry data'!B:F,5,0)),"",VLOOKUP(A6335,'entry data'!B:F,5,0)))</f>
        <v/>
      </c>
      <c r="G6335" s="12" t="str">
        <f>IF(A6335="","",IF(ISERROR(VLOOKUP(A6335,'entry data'!B:I,8,0)),"",VLOOKUP(A6335,'entry data'!B:I,7,0)))</f>
        <v/>
      </c>
      <c r="H6335" s="13" t="str">
        <f>IF(A6335="","",IF(B6335=1,VLOOKUP(A6335,'entry data'!B:D,3,0),I6334))</f>
        <v/>
      </c>
      <c r="I6335" s="14" t="str">
        <f>IF(A6335="","",IF(E6335="weekly",7,IF(E6335="fortnightly",14,IF(E6335="monthly",DATE(IF(MONTH(H6335)=12,YEAR(H6335)+1,YEAR(H6335)),VLOOKUP(MONTH(H6335),index!$D$2:$G$13,2,0),DAY(H6335)),
IF(E6335="quarterly",DATE(IF(MONTH(H6335)&gt;=10,YEAR(H6335)+1,YEAR(H6335)),VLOOKUP(MONTH(H6335),index!$D$2:$G$13,3,0),DAY(H6335)),
IF(E6335="halfyearly",DATE(IF(MONTH(H6335)&gt;=7,YEAR(H6335)+1,YEAR(H6335)),VLOOKUP(MONTH(H6335),index!$D$2:$G$13,4,0),DAY(H6335)),
DATE(YEAR(H6335)+1,MONTH(H6335),DAY(H6335)))))-H6335))+H6335)</f>
        <v/>
      </c>
      <c r="J6335" s="9" t="str">
        <f t="shared" si="610"/>
        <v/>
      </c>
      <c r="K6335" s="11" t="str">
        <f t="shared" si="611"/>
        <v/>
      </c>
      <c r="L6335" s="11" t="str">
        <f t="shared" si="612"/>
        <v/>
      </c>
      <c r="M6335" s="11" t="str">
        <f>IF(A6335="","",VLOOKUP(E6335,index!$A$1:$B$6,2,0)*K6335*G6335)</f>
        <v/>
      </c>
      <c r="N6335" s="11" t="str">
        <f>IF(A6335="","",-PMT(G6335*VLOOKUP(E6335,index!$A$1:$B$6,2,0),C6335,F6335,0,0))</f>
        <v/>
      </c>
      <c r="O6335" s="11" t="str">
        <f t="shared" si="613"/>
        <v/>
      </c>
      <c r="P6335" s="11" t="str">
        <f t="shared" si="608"/>
        <v/>
      </c>
    </row>
    <row r="6336" spans="1:16" x14ac:dyDescent="0.25">
      <c r="A6336" s="9" t="str">
        <f>IF(A6335="","",IF(B6335&lt;C6335,A6335,IF(A6335=MAX('entry data'!$B$8:$B$507),"",A6335+1)))</f>
        <v/>
      </c>
      <c r="B6336" s="9" t="str">
        <f t="shared" si="609"/>
        <v/>
      </c>
      <c r="C6336" s="9" t="str">
        <f>IF(ISERROR(VLOOKUP(A6336,'entry data'!B:G,6,0)),"",VLOOKUP(A6336,'entry data'!B:G,6,0))</f>
        <v/>
      </c>
      <c r="D6336" s="9" t="str">
        <f>IF(ISERROR(VLOOKUP(A6336,'entry data'!B:C,2,0)),"",VLOOKUP(A6336,'entry data'!B:C,2,0))</f>
        <v/>
      </c>
      <c r="E6336" s="9" t="str">
        <f>IF(ISERROR(VLOOKUP(A6336,'entry data'!B:E,4,0)),"",VLOOKUP(A6336,'entry data'!B:E,4,0))</f>
        <v/>
      </c>
      <c r="F6336" s="11" t="str">
        <f>IF(A6336="","",IF(ISERROR(VLOOKUP(A6336,'entry data'!B:F,5,0)),"",VLOOKUP(A6336,'entry data'!B:F,5,0)))</f>
        <v/>
      </c>
      <c r="G6336" s="12" t="str">
        <f>IF(A6336="","",IF(ISERROR(VLOOKUP(A6336,'entry data'!B:I,8,0)),"",VLOOKUP(A6336,'entry data'!B:I,7,0)))</f>
        <v/>
      </c>
      <c r="H6336" s="13" t="str">
        <f>IF(A6336="","",IF(B6336=1,VLOOKUP(A6336,'entry data'!B:D,3,0),I6335))</f>
        <v/>
      </c>
      <c r="I6336" s="14" t="str">
        <f>IF(A6336="","",IF(E6336="weekly",7,IF(E6336="fortnightly",14,IF(E6336="monthly",DATE(IF(MONTH(H6336)=12,YEAR(H6336)+1,YEAR(H6336)),VLOOKUP(MONTH(H6336),index!$D$2:$G$13,2,0),DAY(H6336)),
IF(E6336="quarterly",DATE(IF(MONTH(H6336)&gt;=10,YEAR(H6336)+1,YEAR(H6336)),VLOOKUP(MONTH(H6336),index!$D$2:$G$13,3,0),DAY(H6336)),
IF(E6336="halfyearly",DATE(IF(MONTH(H6336)&gt;=7,YEAR(H6336)+1,YEAR(H6336)),VLOOKUP(MONTH(H6336),index!$D$2:$G$13,4,0),DAY(H6336)),
DATE(YEAR(H6336)+1,MONTH(H6336),DAY(H6336)))))-H6336))+H6336)</f>
        <v/>
      </c>
      <c r="J6336" s="9" t="str">
        <f t="shared" si="610"/>
        <v/>
      </c>
      <c r="K6336" s="11" t="str">
        <f t="shared" si="611"/>
        <v/>
      </c>
      <c r="L6336" s="11" t="str">
        <f t="shared" si="612"/>
        <v/>
      </c>
      <c r="M6336" s="11" t="str">
        <f>IF(A6336="","",VLOOKUP(E6336,index!$A$1:$B$6,2,0)*K6336*G6336)</f>
        <v/>
      </c>
      <c r="N6336" s="11" t="str">
        <f>IF(A6336="","",-PMT(G6336*VLOOKUP(E6336,index!$A$1:$B$6,2,0),C6336,F6336,0,0))</f>
        <v/>
      </c>
      <c r="O6336" s="11" t="str">
        <f t="shared" si="613"/>
        <v/>
      </c>
      <c r="P6336" s="11" t="str">
        <f t="shared" si="608"/>
        <v/>
      </c>
    </row>
    <row r="6337" spans="1:16" x14ac:dyDescent="0.25">
      <c r="A6337" s="9" t="str">
        <f>IF(A6336="","",IF(B6336&lt;C6336,A6336,IF(A6336=MAX('entry data'!$B$8:$B$507),"",A6336+1)))</f>
        <v/>
      </c>
      <c r="B6337" s="9" t="str">
        <f t="shared" si="609"/>
        <v/>
      </c>
      <c r="C6337" s="9" t="str">
        <f>IF(ISERROR(VLOOKUP(A6337,'entry data'!B:G,6,0)),"",VLOOKUP(A6337,'entry data'!B:G,6,0))</f>
        <v/>
      </c>
      <c r="D6337" s="9" t="str">
        <f>IF(ISERROR(VLOOKUP(A6337,'entry data'!B:C,2,0)),"",VLOOKUP(A6337,'entry data'!B:C,2,0))</f>
        <v/>
      </c>
      <c r="E6337" s="9" t="str">
        <f>IF(ISERROR(VLOOKUP(A6337,'entry data'!B:E,4,0)),"",VLOOKUP(A6337,'entry data'!B:E,4,0))</f>
        <v/>
      </c>
      <c r="F6337" s="11" t="str">
        <f>IF(A6337="","",IF(ISERROR(VLOOKUP(A6337,'entry data'!B:F,5,0)),"",VLOOKUP(A6337,'entry data'!B:F,5,0)))</f>
        <v/>
      </c>
      <c r="G6337" s="12" t="str">
        <f>IF(A6337="","",IF(ISERROR(VLOOKUP(A6337,'entry data'!B:I,8,0)),"",VLOOKUP(A6337,'entry data'!B:I,7,0)))</f>
        <v/>
      </c>
      <c r="H6337" s="13" t="str">
        <f>IF(A6337="","",IF(B6337=1,VLOOKUP(A6337,'entry data'!B:D,3,0),I6336))</f>
        <v/>
      </c>
      <c r="I6337" s="14" t="str">
        <f>IF(A6337="","",IF(E6337="weekly",7,IF(E6337="fortnightly",14,IF(E6337="monthly",DATE(IF(MONTH(H6337)=12,YEAR(H6337)+1,YEAR(H6337)),VLOOKUP(MONTH(H6337),index!$D$2:$G$13,2,0),DAY(H6337)),
IF(E6337="quarterly",DATE(IF(MONTH(H6337)&gt;=10,YEAR(H6337)+1,YEAR(H6337)),VLOOKUP(MONTH(H6337),index!$D$2:$G$13,3,0),DAY(H6337)),
IF(E6337="halfyearly",DATE(IF(MONTH(H6337)&gt;=7,YEAR(H6337)+1,YEAR(H6337)),VLOOKUP(MONTH(H6337),index!$D$2:$G$13,4,0),DAY(H6337)),
DATE(YEAR(H6337)+1,MONTH(H6337),DAY(H6337)))))-H6337))+H6337)</f>
        <v/>
      </c>
      <c r="J6337" s="9" t="str">
        <f t="shared" si="610"/>
        <v/>
      </c>
      <c r="K6337" s="11" t="str">
        <f t="shared" si="611"/>
        <v/>
      </c>
      <c r="L6337" s="11" t="str">
        <f t="shared" si="612"/>
        <v/>
      </c>
      <c r="M6337" s="11" t="str">
        <f>IF(A6337="","",VLOOKUP(E6337,index!$A$1:$B$6,2,0)*K6337*G6337)</f>
        <v/>
      </c>
      <c r="N6337" s="11" t="str">
        <f>IF(A6337="","",-PMT(G6337*VLOOKUP(E6337,index!$A$1:$B$6,2,0),C6337,F6337,0,0))</f>
        <v/>
      </c>
      <c r="O6337" s="11" t="str">
        <f t="shared" si="613"/>
        <v/>
      </c>
      <c r="P6337" s="11" t="str">
        <f t="shared" si="608"/>
        <v/>
      </c>
    </row>
    <row r="6338" spans="1:16" x14ac:dyDescent="0.25">
      <c r="A6338" s="9" t="str">
        <f>IF(A6337="","",IF(B6337&lt;C6337,A6337,IF(A6337=MAX('entry data'!$B$8:$B$507),"",A6337+1)))</f>
        <v/>
      </c>
      <c r="B6338" s="9" t="str">
        <f t="shared" si="609"/>
        <v/>
      </c>
      <c r="C6338" s="9" t="str">
        <f>IF(ISERROR(VLOOKUP(A6338,'entry data'!B:G,6,0)),"",VLOOKUP(A6338,'entry data'!B:G,6,0))</f>
        <v/>
      </c>
      <c r="D6338" s="9" t="str">
        <f>IF(ISERROR(VLOOKUP(A6338,'entry data'!B:C,2,0)),"",VLOOKUP(A6338,'entry data'!B:C,2,0))</f>
        <v/>
      </c>
      <c r="E6338" s="9" t="str">
        <f>IF(ISERROR(VLOOKUP(A6338,'entry data'!B:E,4,0)),"",VLOOKUP(A6338,'entry data'!B:E,4,0))</f>
        <v/>
      </c>
      <c r="F6338" s="11" t="str">
        <f>IF(A6338="","",IF(ISERROR(VLOOKUP(A6338,'entry data'!B:F,5,0)),"",VLOOKUP(A6338,'entry data'!B:F,5,0)))</f>
        <v/>
      </c>
      <c r="G6338" s="12" t="str">
        <f>IF(A6338="","",IF(ISERROR(VLOOKUP(A6338,'entry data'!B:I,8,0)),"",VLOOKUP(A6338,'entry data'!B:I,7,0)))</f>
        <v/>
      </c>
      <c r="H6338" s="13" t="str">
        <f>IF(A6338="","",IF(B6338=1,VLOOKUP(A6338,'entry data'!B:D,3,0),I6337))</f>
        <v/>
      </c>
      <c r="I6338" s="14" t="str">
        <f>IF(A6338="","",IF(E6338="weekly",7,IF(E6338="fortnightly",14,IF(E6338="monthly",DATE(IF(MONTH(H6338)=12,YEAR(H6338)+1,YEAR(H6338)),VLOOKUP(MONTH(H6338),index!$D$2:$G$13,2,0),DAY(H6338)),
IF(E6338="quarterly",DATE(IF(MONTH(H6338)&gt;=10,YEAR(H6338)+1,YEAR(H6338)),VLOOKUP(MONTH(H6338),index!$D$2:$G$13,3,0),DAY(H6338)),
IF(E6338="halfyearly",DATE(IF(MONTH(H6338)&gt;=7,YEAR(H6338)+1,YEAR(H6338)),VLOOKUP(MONTH(H6338),index!$D$2:$G$13,4,0),DAY(H6338)),
DATE(YEAR(H6338)+1,MONTH(H6338),DAY(H6338)))))-H6338))+H6338)</f>
        <v/>
      </c>
      <c r="J6338" s="9" t="str">
        <f t="shared" si="610"/>
        <v/>
      </c>
      <c r="K6338" s="11" t="str">
        <f t="shared" si="611"/>
        <v/>
      </c>
      <c r="L6338" s="11" t="str">
        <f t="shared" si="612"/>
        <v/>
      </c>
      <c r="M6338" s="11" t="str">
        <f>IF(A6338="","",VLOOKUP(E6338,index!$A$1:$B$6,2,0)*K6338*G6338)</f>
        <v/>
      </c>
      <c r="N6338" s="11" t="str">
        <f>IF(A6338="","",-PMT(G6338*VLOOKUP(E6338,index!$A$1:$B$6,2,0),C6338,F6338,0,0))</f>
        <v/>
      </c>
      <c r="O6338" s="11" t="str">
        <f t="shared" si="613"/>
        <v/>
      </c>
      <c r="P6338" s="11" t="str">
        <f t="shared" si="608"/>
        <v/>
      </c>
    </row>
    <row r="6339" spans="1:16" x14ac:dyDescent="0.25">
      <c r="A6339" s="9" t="str">
        <f>IF(A6338="","",IF(B6338&lt;C6338,A6338,IF(A6338=MAX('entry data'!$B$8:$B$507),"",A6338+1)))</f>
        <v/>
      </c>
      <c r="B6339" s="9" t="str">
        <f t="shared" si="609"/>
        <v/>
      </c>
      <c r="C6339" s="9" t="str">
        <f>IF(ISERROR(VLOOKUP(A6339,'entry data'!B:G,6,0)),"",VLOOKUP(A6339,'entry data'!B:G,6,0))</f>
        <v/>
      </c>
      <c r="D6339" s="9" t="str">
        <f>IF(ISERROR(VLOOKUP(A6339,'entry data'!B:C,2,0)),"",VLOOKUP(A6339,'entry data'!B:C,2,0))</f>
        <v/>
      </c>
      <c r="E6339" s="9" t="str">
        <f>IF(ISERROR(VLOOKUP(A6339,'entry data'!B:E,4,0)),"",VLOOKUP(A6339,'entry data'!B:E,4,0))</f>
        <v/>
      </c>
      <c r="F6339" s="11" t="str">
        <f>IF(A6339="","",IF(ISERROR(VLOOKUP(A6339,'entry data'!B:F,5,0)),"",VLOOKUP(A6339,'entry data'!B:F,5,0)))</f>
        <v/>
      </c>
      <c r="G6339" s="12" t="str">
        <f>IF(A6339="","",IF(ISERROR(VLOOKUP(A6339,'entry data'!B:I,8,0)),"",VLOOKUP(A6339,'entry data'!B:I,7,0)))</f>
        <v/>
      </c>
      <c r="H6339" s="13" t="str">
        <f>IF(A6339="","",IF(B6339=1,VLOOKUP(A6339,'entry data'!B:D,3,0),I6338))</f>
        <v/>
      </c>
      <c r="I6339" s="14" t="str">
        <f>IF(A6339="","",IF(E6339="weekly",7,IF(E6339="fortnightly",14,IF(E6339="monthly",DATE(IF(MONTH(H6339)=12,YEAR(H6339)+1,YEAR(H6339)),VLOOKUP(MONTH(H6339),index!$D$2:$G$13,2,0),DAY(H6339)),
IF(E6339="quarterly",DATE(IF(MONTH(H6339)&gt;=10,YEAR(H6339)+1,YEAR(H6339)),VLOOKUP(MONTH(H6339),index!$D$2:$G$13,3,0),DAY(H6339)),
IF(E6339="halfyearly",DATE(IF(MONTH(H6339)&gt;=7,YEAR(H6339)+1,YEAR(H6339)),VLOOKUP(MONTH(H6339),index!$D$2:$G$13,4,0),DAY(H6339)),
DATE(YEAR(H6339)+1,MONTH(H6339),DAY(H6339)))))-H6339))+H6339)</f>
        <v/>
      </c>
      <c r="J6339" s="9" t="str">
        <f t="shared" si="610"/>
        <v/>
      </c>
      <c r="K6339" s="11" t="str">
        <f t="shared" si="611"/>
        <v/>
      </c>
      <c r="L6339" s="11" t="str">
        <f t="shared" si="612"/>
        <v/>
      </c>
      <c r="M6339" s="11" t="str">
        <f>IF(A6339="","",VLOOKUP(E6339,index!$A$1:$B$6,2,0)*K6339*G6339)</f>
        <v/>
      </c>
      <c r="N6339" s="11" t="str">
        <f>IF(A6339="","",-PMT(G6339*VLOOKUP(E6339,index!$A$1:$B$6,2,0),C6339,F6339,0,0))</f>
        <v/>
      </c>
      <c r="O6339" s="11" t="str">
        <f t="shared" si="613"/>
        <v/>
      </c>
      <c r="P6339" s="11" t="str">
        <f t="shared" ref="P6339:P6402" si="614">IF(A6339="","",IF(J6339&lt;&gt;J6340,O6339,0))</f>
        <v/>
      </c>
    </row>
    <row r="6340" spans="1:16" x14ac:dyDescent="0.25">
      <c r="A6340" s="9" t="str">
        <f>IF(A6339="","",IF(B6339&lt;C6339,A6339,IF(A6339=MAX('entry data'!$B$8:$B$507),"",A6339+1)))</f>
        <v/>
      </c>
      <c r="B6340" s="9" t="str">
        <f t="shared" si="609"/>
        <v/>
      </c>
      <c r="C6340" s="9" t="str">
        <f>IF(ISERROR(VLOOKUP(A6340,'entry data'!B:G,6,0)),"",VLOOKUP(A6340,'entry data'!B:G,6,0))</f>
        <v/>
      </c>
      <c r="D6340" s="9" t="str">
        <f>IF(ISERROR(VLOOKUP(A6340,'entry data'!B:C,2,0)),"",VLOOKUP(A6340,'entry data'!B:C,2,0))</f>
        <v/>
      </c>
      <c r="E6340" s="9" t="str">
        <f>IF(ISERROR(VLOOKUP(A6340,'entry data'!B:E,4,0)),"",VLOOKUP(A6340,'entry data'!B:E,4,0))</f>
        <v/>
      </c>
      <c r="F6340" s="11" t="str">
        <f>IF(A6340="","",IF(ISERROR(VLOOKUP(A6340,'entry data'!B:F,5,0)),"",VLOOKUP(A6340,'entry data'!B:F,5,0)))</f>
        <v/>
      </c>
      <c r="G6340" s="12" t="str">
        <f>IF(A6340="","",IF(ISERROR(VLOOKUP(A6340,'entry data'!B:I,8,0)),"",VLOOKUP(A6340,'entry data'!B:I,7,0)))</f>
        <v/>
      </c>
      <c r="H6340" s="13" t="str">
        <f>IF(A6340="","",IF(B6340=1,VLOOKUP(A6340,'entry data'!B:D,3,0),I6339))</f>
        <v/>
      </c>
      <c r="I6340" s="14" t="str">
        <f>IF(A6340="","",IF(E6340="weekly",7,IF(E6340="fortnightly",14,IF(E6340="monthly",DATE(IF(MONTH(H6340)=12,YEAR(H6340)+1,YEAR(H6340)),VLOOKUP(MONTH(H6340),index!$D$2:$G$13,2,0),DAY(H6340)),
IF(E6340="quarterly",DATE(IF(MONTH(H6340)&gt;=10,YEAR(H6340)+1,YEAR(H6340)),VLOOKUP(MONTH(H6340),index!$D$2:$G$13,3,0),DAY(H6340)),
IF(E6340="halfyearly",DATE(IF(MONTH(H6340)&gt;=7,YEAR(H6340)+1,YEAR(H6340)),VLOOKUP(MONTH(H6340),index!$D$2:$G$13,4,0),DAY(H6340)),
DATE(YEAR(H6340)+1,MONTH(H6340),DAY(H6340)))))-H6340))+H6340)</f>
        <v/>
      </c>
      <c r="J6340" s="9" t="str">
        <f t="shared" si="610"/>
        <v/>
      </c>
      <c r="K6340" s="11" t="str">
        <f t="shared" si="611"/>
        <v/>
      </c>
      <c r="L6340" s="11" t="str">
        <f t="shared" si="612"/>
        <v/>
      </c>
      <c r="M6340" s="11" t="str">
        <f>IF(A6340="","",VLOOKUP(E6340,index!$A$1:$B$6,2,0)*K6340*G6340)</f>
        <v/>
      </c>
      <c r="N6340" s="11" t="str">
        <f>IF(A6340="","",-PMT(G6340*VLOOKUP(E6340,index!$A$1:$B$6,2,0),C6340,F6340,0,0))</f>
        <v/>
      </c>
      <c r="O6340" s="11" t="str">
        <f t="shared" si="613"/>
        <v/>
      </c>
      <c r="P6340" s="11" t="str">
        <f t="shared" si="614"/>
        <v/>
      </c>
    </row>
    <row r="6341" spans="1:16" x14ac:dyDescent="0.25">
      <c r="A6341" s="9" t="str">
        <f>IF(A6340="","",IF(B6340&lt;C6340,A6340,IF(A6340=MAX('entry data'!$B$8:$B$507),"",A6340+1)))</f>
        <v/>
      </c>
      <c r="B6341" s="9" t="str">
        <f t="shared" si="609"/>
        <v/>
      </c>
      <c r="C6341" s="9" t="str">
        <f>IF(ISERROR(VLOOKUP(A6341,'entry data'!B:G,6,0)),"",VLOOKUP(A6341,'entry data'!B:G,6,0))</f>
        <v/>
      </c>
      <c r="D6341" s="9" t="str">
        <f>IF(ISERROR(VLOOKUP(A6341,'entry data'!B:C,2,0)),"",VLOOKUP(A6341,'entry data'!B:C,2,0))</f>
        <v/>
      </c>
      <c r="E6341" s="9" t="str">
        <f>IF(ISERROR(VLOOKUP(A6341,'entry data'!B:E,4,0)),"",VLOOKUP(A6341,'entry data'!B:E,4,0))</f>
        <v/>
      </c>
      <c r="F6341" s="11" t="str">
        <f>IF(A6341="","",IF(ISERROR(VLOOKUP(A6341,'entry data'!B:F,5,0)),"",VLOOKUP(A6341,'entry data'!B:F,5,0)))</f>
        <v/>
      </c>
      <c r="G6341" s="12" t="str">
        <f>IF(A6341="","",IF(ISERROR(VLOOKUP(A6341,'entry data'!B:I,8,0)),"",VLOOKUP(A6341,'entry data'!B:I,7,0)))</f>
        <v/>
      </c>
      <c r="H6341" s="13" t="str">
        <f>IF(A6341="","",IF(B6341=1,VLOOKUP(A6341,'entry data'!B:D,3,0),I6340))</f>
        <v/>
      </c>
      <c r="I6341" s="14" t="str">
        <f>IF(A6341="","",IF(E6341="weekly",7,IF(E6341="fortnightly",14,IF(E6341="monthly",DATE(IF(MONTH(H6341)=12,YEAR(H6341)+1,YEAR(H6341)),VLOOKUP(MONTH(H6341),index!$D$2:$G$13,2,0),DAY(H6341)),
IF(E6341="quarterly",DATE(IF(MONTH(H6341)&gt;=10,YEAR(H6341)+1,YEAR(H6341)),VLOOKUP(MONTH(H6341),index!$D$2:$G$13,3,0),DAY(H6341)),
IF(E6341="halfyearly",DATE(IF(MONTH(H6341)&gt;=7,YEAR(H6341)+1,YEAR(H6341)),VLOOKUP(MONTH(H6341),index!$D$2:$G$13,4,0),DAY(H6341)),
DATE(YEAR(H6341)+1,MONTH(H6341),DAY(H6341)))))-H6341))+H6341)</f>
        <v/>
      </c>
      <c r="J6341" s="9" t="str">
        <f t="shared" si="610"/>
        <v/>
      </c>
      <c r="K6341" s="11" t="str">
        <f t="shared" si="611"/>
        <v/>
      </c>
      <c r="L6341" s="11" t="str">
        <f t="shared" si="612"/>
        <v/>
      </c>
      <c r="M6341" s="11" t="str">
        <f>IF(A6341="","",VLOOKUP(E6341,index!$A$1:$B$6,2,0)*K6341*G6341)</f>
        <v/>
      </c>
      <c r="N6341" s="11" t="str">
        <f>IF(A6341="","",-PMT(G6341*VLOOKUP(E6341,index!$A$1:$B$6,2,0),C6341,F6341,0,0))</f>
        <v/>
      </c>
      <c r="O6341" s="11" t="str">
        <f t="shared" si="613"/>
        <v/>
      </c>
      <c r="P6341" s="11" t="str">
        <f t="shared" si="614"/>
        <v/>
      </c>
    </row>
    <row r="6342" spans="1:16" x14ac:dyDescent="0.25">
      <c r="A6342" s="9" t="str">
        <f>IF(A6341="","",IF(B6341&lt;C6341,A6341,IF(A6341=MAX('entry data'!$B$8:$B$507),"",A6341+1)))</f>
        <v/>
      </c>
      <c r="B6342" s="9" t="str">
        <f t="shared" si="609"/>
        <v/>
      </c>
      <c r="C6342" s="9" t="str">
        <f>IF(ISERROR(VLOOKUP(A6342,'entry data'!B:G,6,0)),"",VLOOKUP(A6342,'entry data'!B:G,6,0))</f>
        <v/>
      </c>
      <c r="D6342" s="9" t="str">
        <f>IF(ISERROR(VLOOKUP(A6342,'entry data'!B:C,2,0)),"",VLOOKUP(A6342,'entry data'!B:C,2,0))</f>
        <v/>
      </c>
      <c r="E6342" s="9" t="str">
        <f>IF(ISERROR(VLOOKUP(A6342,'entry data'!B:E,4,0)),"",VLOOKUP(A6342,'entry data'!B:E,4,0))</f>
        <v/>
      </c>
      <c r="F6342" s="11" t="str">
        <f>IF(A6342="","",IF(ISERROR(VLOOKUP(A6342,'entry data'!B:F,5,0)),"",VLOOKUP(A6342,'entry data'!B:F,5,0)))</f>
        <v/>
      </c>
      <c r="G6342" s="12" t="str">
        <f>IF(A6342="","",IF(ISERROR(VLOOKUP(A6342,'entry data'!B:I,8,0)),"",VLOOKUP(A6342,'entry data'!B:I,7,0)))</f>
        <v/>
      </c>
      <c r="H6342" s="13" t="str">
        <f>IF(A6342="","",IF(B6342=1,VLOOKUP(A6342,'entry data'!B:D,3,0),I6341))</f>
        <v/>
      </c>
      <c r="I6342" s="14" t="str">
        <f>IF(A6342="","",IF(E6342="weekly",7,IF(E6342="fortnightly",14,IF(E6342="monthly",DATE(IF(MONTH(H6342)=12,YEAR(H6342)+1,YEAR(H6342)),VLOOKUP(MONTH(H6342),index!$D$2:$G$13,2,0),DAY(H6342)),
IF(E6342="quarterly",DATE(IF(MONTH(H6342)&gt;=10,YEAR(H6342)+1,YEAR(H6342)),VLOOKUP(MONTH(H6342),index!$D$2:$G$13,3,0),DAY(H6342)),
IF(E6342="halfyearly",DATE(IF(MONTH(H6342)&gt;=7,YEAR(H6342)+1,YEAR(H6342)),VLOOKUP(MONTH(H6342),index!$D$2:$G$13,4,0),DAY(H6342)),
DATE(YEAR(H6342)+1,MONTH(H6342),DAY(H6342)))))-H6342))+H6342)</f>
        <v/>
      </c>
      <c r="J6342" s="9" t="str">
        <f t="shared" si="610"/>
        <v/>
      </c>
      <c r="K6342" s="11" t="str">
        <f t="shared" si="611"/>
        <v/>
      </c>
      <c r="L6342" s="11" t="str">
        <f t="shared" si="612"/>
        <v/>
      </c>
      <c r="M6342" s="11" t="str">
        <f>IF(A6342="","",VLOOKUP(E6342,index!$A$1:$B$6,2,0)*K6342*G6342)</f>
        <v/>
      </c>
      <c r="N6342" s="11" t="str">
        <f>IF(A6342="","",-PMT(G6342*VLOOKUP(E6342,index!$A$1:$B$6,2,0),C6342,F6342,0,0))</f>
        <v/>
      </c>
      <c r="O6342" s="11" t="str">
        <f t="shared" si="613"/>
        <v/>
      </c>
      <c r="P6342" s="11" t="str">
        <f t="shared" si="614"/>
        <v/>
      </c>
    </row>
    <row r="6343" spans="1:16" x14ac:dyDescent="0.25">
      <c r="A6343" s="9" t="str">
        <f>IF(A6342="","",IF(B6342&lt;C6342,A6342,IF(A6342=MAX('entry data'!$B$8:$B$507),"",A6342+1)))</f>
        <v/>
      </c>
      <c r="B6343" s="9" t="str">
        <f t="shared" si="609"/>
        <v/>
      </c>
      <c r="C6343" s="9" t="str">
        <f>IF(ISERROR(VLOOKUP(A6343,'entry data'!B:G,6,0)),"",VLOOKUP(A6343,'entry data'!B:G,6,0))</f>
        <v/>
      </c>
      <c r="D6343" s="9" t="str">
        <f>IF(ISERROR(VLOOKUP(A6343,'entry data'!B:C,2,0)),"",VLOOKUP(A6343,'entry data'!B:C,2,0))</f>
        <v/>
      </c>
      <c r="E6343" s="9" t="str">
        <f>IF(ISERROR(VLOOKUP(A6343,'entry data'!B:E,4,0)),"",VLOOKUP(A6343,'entry data'!B:E,4,0))</f>
        <v/>
      </c>
      <c r="F6343" s="11" t="str">
        <f>IF(A6343="","",IF(ISERROR(VLOOKUP(A6343,'entry data'!B:F,5,0)),"",VLOOKUP(A6343,'entry data'!B:F,5,0)))</f>
        <v/>
      </c>
      <c r="G6343" s="12" t="str">
        <f>IF(A6343="","",IF(ISERROR(VLOOKUP(A6343,'entry data'!B:I,8,0)),"",VLOOKUP(A6343,'entry data'!B:I,7,0)))</f>
        <v/>
      </c>
      <c r="H6343" s="13" t="str">
        <f>IF(A6343="","",IF(B6343=1,VLOOKUP(A6343,'entry data'!B:D,3,0),I6342))</f>
        <v/>
      </c>
      <c r="I6343" s="14" t="str">
        <f>IF(A6343="","",IF(E6343="weekly",7,IF(E6343="fortnightly",14,IF(E6343="monthly",DATE(IF(MONTH(H6343)=12,YEAR(H6343)+1,YEAR(H6343)),VLOOKUP(MONTH(H6343),index!$D$2:$G$13,2,0),DAY(H6343)),
IF(E6343="quarterly",DATE(IF(MONTH(H6343)&gt;=10,YEAR(H6343)+1,YEAR(H6343)),VLOOKUP(MONTH(H6343),index!$D$2:$G$13,3,0),DAY(H6343)),
IF(E6343="halfyearly",DATE(IF(MONTH(H6343)&gt;=7,YEAR(H6343)+1,YEAR(H6343)),VLOOKUP(MONTH(H6343),index!$D$2:$G$13,4,0),DAY(H6343)),
DATE(YEAR(H6343)+1,MONTH(H6343),DAY(H6343)))))-H6343))+H6343)</f>
        <v/>
      </c>
      <c r="J6343" s="9" t="str">
        <f t="shared" si="610"/>
        <v/>
      </c>
      <c r="K6343" s="11" t="str">
        <f t="shared" si="611"/>
        <v/>
      </c>
      <c r="L6343" s="11" t="str">
        <f t="shared" si="612"/>
        <v/>
      </c>
      <c r="M6343" s="11" t="str">
        <f>IF(A6343="","",VLOOKUP(E6343,index!$A$1:$B$6,2,0)*K6343*G6343)</f>
        <v/>
      </c>
      <c r="N6343" s="11" t="str">
        <f>IF(A6343="","",-PMT(G6343*VLOOKUP(E6343,index!$A$1:$B$6,2,0),C6343,F6343,0,0))</f>
        <v/>
      </c>
      <c r="O6343" s="11" t="str">
        <f t="shared" si="613"/>
        <v/>
      </c>
      <c r="P6343" s="11" t="str">
        <f t="shared" si="614"/>
        <v/>
      </c>
    </row>
    <row r="6344" spans="1:16" x14ac:dyDescent="0.25">
      <c r="A6344" s="9" t="str">
        <f>IF(A6343="","",IF(B6343&lt;C6343,A6343,IF(A6343=MAX('entry data'!$B$8:$B$507),"",A6343+1)))</f>
        <v/>
      </c>
      <c r="B6344" s="9" t="str">
        <f t="shared" si="609"/>
        <v/>
      </c>
      <c r="C6344" s="9" t="str">
        <f>IF(ISERROR(VLOOKUP(A6344,'entry data'!B:G,6,0)),"",VLOOKUP(A6344,'entry data'!B:G,6,0))</f>
        <v/>
      </c>
      <c r="D6344" s="9" t="str">
        <f>IF(ISERROR(VLOOKUP(A6344,'entry data'!B:C,2,0)),"",VLOOKUP(A6344,'entry data'!B:C,2,0))</f>
        <v/>
      </c>
      <c r="E6344" s="9" t="str">
        <f>IF(ISERROR(VLOOKUP(A6344,'entry data'!B:E,4,0)),"",VLOOKUP(A6344,'entry data'!B:E,4,0))</f>
        <v/>
      </c>
      <c r="F6344" s="11" t="str">
        <f>IF(A6344="","",IF(ISERROR(VLOOKUP(A6344,'entry data'!B:F,5,0)),"",VLOOKUP(A6344,'entry data'!B:F,5,0)))</f>
        <v/>
      </c>
      <c r="G6344" s="12" t="str">
        <f>IF(A6344="","",IF(ISERROR(VLOOKUP(A6344,'entry data'!B:I,8,0)),"",VLOOKUP(A6344,'entry data'!B:I,7,0)))</f>
        <v/>
      </c>
      <c r="H6344" s="13" t="str">
        <f>IF(A6344="","",IF(B6344=1,VLOOKUP(A6344,'entry data'!B:D,3,0),I6343))</f>
        <v/>
      </c>
      <c r="I6344" s="14" t="str">
        <f>IF(A6344="","",IF(E6344="weekly",7,IF(E6344="fortnightly",14,IF(E6344="monthly",DATE(IF(MONTH(H6344)=12,YEAR(H6344)+1,YEAR(H6344)),VLOOKUP(MONTH(H6344),index!$D$2:$G$13,2,0),DAY(H6344)),
IF(E6344="quarterly",DATE(IF(MONTH(H6344)&gt;=10,YEAR(H6344)+1,YEAR(H6344)),VLOOKUP(MONTH(H6344),index!$D$2:$G$13,3,0),DAY(H6344)),
IF(E6344="halfyearly",DATE(IF(MONTH(H6344)&gt;=7,YEAR(H6344)+1,YEAR(H6344)),VLOOKUP(MONTH(H6344),index!$D$2:$G$13,4,0),DAY(H6344)),
DATE(YEAR(H6344)+1,MONTH(H6344),DAY(H6344)))))-H6344))+H6344)</f>
        <v/>
      </c>
      <c r="J6344" s="9" t="str">
        <f t="shared" si="610"/>
        <v/>
      </c>
      <c r="K6344" s="11" t="str">
        <f t="shared" si="611"/>
        <v/>
      </c>
      <c r="L6344" s="11" t="str">
        <f t="shared" si="612"/>
        <v/>
      </c>
      <c r="M6344" s="11" t="str">
        <f>IF(A6344="","",VLOOKUP(E6344,index!$A$1:$B$6,2,0)*K6344*G6344)</f>
        <v/>
      </c>
      <c r="N6344" s="11" t="str">
        <f>IF(A6344="","",-PMT(G6344*VLOOKUP(E6344,index!$A$1:$B$6,2,0),C6344,F6344,0,0))</f>
        <v/>
      </c>
      <c r="O6344" s="11" t="str">
        <f t="shared" si="613"/>
        <v/>
      </c>
      <c r="P6344" s="11" t="str">
        <f t="shared" si="614"/>
        <v/>
      </c>
    </row>
    <row r="6345" spans="1:16" x14ac:dyDescent="0.25">
      <c r="A6345" s="9" t="str">
        <f>IF(A6344="","",IF(B6344&lt;C6344,A6344,IF(A6344=MAX('entry data'!$B$8:$B$507),"",A6344+1)))</f>
        <v/>
      </c>
      <c r="B6345" s="9" t="str">
        <f t="shared" si="609"/>
        <v/>
      </c>
      <c r="C6345" s="9" t="str">
        <f>IF(ISERROR(VLOOKUP(A6345,'entry data'!B:G,6,0)),"",VLOOKUP(A6345,'entry data'!B:G,6,0))</f>
        <v/>
      </c>
      <c r="D6345" s="9" t="str">
        <f>IF(ISERROR(VLOOKUP(A6345,'entry data'!B:C,2,0)),"",VLOOKUP(A6345,'entry data'!B:C,2,0))</f>
        <v/>
      </c>
      <c r="E6345" s="9" t="str">
        <f>IF(ISERROR(VLOOKUP(A6345,'entry data'!B:E,4,0)),"",VLOOKUP(A6345,'entry data'!B:E,4,0))</f>
        <v/>
      </c>
      <c r="F6345" s="11" t="str">
        <f>IF(A6345="","",IF(ISERROR(VLOOKUP(A6345,'entry data'!B:F,5,0)),"",VLOOKUP(A6345,'entry data'!B:F,5,0)))</f>
        <v/>
      </c>
      <c r="G6345" s="12" t="str">
        <f>IF(A6345="","",IF(ISERROR(VLOOKUP(A6345,'entry data'!B:I,8,0)),"",VLOOKUP(A6345,'entry data'!B:I,7,0)))</f>
        <v/>
      </c>
      <c r="H6345" s="13" t="str">
        <f>IF(A6345="","",IF(B6345=1,VLOOKUP(A6345,'entry data'!B:D,3,0),I6344))</f>
        <v/>
      </c>
      <c r="I6345" s="14" t="str">
        <f>IF(A6345="","",IF(E6345="weekly",7,IF(E6345="fortnightly",14,IF(E6345="monthly",DATE(IF(MONTH(H6345)=12,YEAR(H6345)+1,YEAR(H6345)),VLOOKUP(MONTH(H6345),index!$D$2:$G$13,2,0),DAY(H6345)),
IF(E6345="quarterly",DATE(IF(MONTH(H6345)&gt;=10,YEAR(H6345)+1,YEAR(H6345)),VLOOKUP(MONTH(H6345),index!$D$2:$G$13,3,0),DAY(H6345)),
IF(E6345="halfyearly",DATE(IF(MONTH(H6345)&gt;=7,YEAR(H6345)+1,YEAR(H6345)),VLOOKUP(MONTH(H6345),index!$D$2:$G$13,4,0),DAY(H6345)),
DATE(YEAR(H6345)+1,MONTH(H6345),DAY(H6345)))))-H6345))+H6345)</f>
        <v/>
      </c>
      <c r="J6345" s="9" t="str">
        <f t="shared" si="610"/>
        <v/>
      </c>
      <c r="K6345" s="11" t="str">
        <f t="shared" si="611"/>
        <v/>
      </c>
      <c r="L6345" s="11" t="str">
        <f t="shared" si="612"/>
        <v/>
      </c>
      <c r="M6345" s="11" t="str">
        <f>IF(A6345="","",VLOOKUP(E6345,index!$A$1:$B$6,2,0)*K6345*G6345)</f>
        <v/>
      </c>
      <c r="N6345" s="11" t="str">
        <f>IF(A6345="","",-PMT(G6345*VLOOKUP(E6345,index!$A$1:$B$6,2,0),C6345,F6345,0,0))</f>
        <v/>
      </c>
      <c r="O6345" s="11" t="str">
        <f t="shared" si="613"/>
        <v/>
      </c>
      <c r="P6345" s="11" t="str">
        <f t="shared" si="614"/>
        <v/>
      </c>
    </row>
    <row r="6346" spans="1:16" x14ac:dyDescent="0.25">
      <c r="A6346" s="9" t="str">
        <f>IF(A6345="","",IF(B6345&lt;C6345,A6345,IF(A6345=MAX('entry data'!$B$8:$B$507),"",A6345+1)))</f>
        <v/>
      </c>
      <c r="B6346" s="9" t="str">
        <f t="shared" si="609"/>
        <v/>
      </c>
      <c r="C6346" s="9" t="str">
        <f>IF(ISERROR(VLOOKUP(A6346,'entry data'!B:G,6,0)),"",VLOOKUP(A6346,'entry data'!B:G,6,0))</f>
        <v/>
      </c>
      <c r="D6346" s="9" t="str">
        <f>IF(ISERROR(VLOOKUP(A6346,'entry data'!B:C,2,0)),"",VLOOKUP(A6346,'entry data'!B:C,2,0))</f>
        <v/>
      </c>
      <c r="E6346" s="9" t="str">
        <f>IF(ISERROR(VLOOKUP(A6346,'entry data'!B:E,4,0)),"",VLOOKUP(A6346,'entry data'!B:E,4,0))</f>
        <v/>
      </c>
      <c r="F6346" s="11" t="str">
        <f>IF(A6346="","",IF(ISERROR(VLOOKUP(A6346,'entry data'!B:F,5,0)),"",VLOOKUP(A6346,'entry data'!B:F,5,0)))</f>
        <v/>
      </c>
      <c r="G6346" s="12" t="str">
        <f>IF(A6346="","",IF(ISERROR(VLOOKUP(A6346,'entry data'!B:I,8,0)),"",VLOOKUP(A6346,'entry data'!B:I,7,0)))</f>
        <v/>
      </c>
      <c r="H6346" s="13" t="str">
        <f>IF(A6346="","",IF(B6346=1,VLOOKUP(A6346,'entry data'!B:D,3,0),I6345))</f>
        <v/>
      </c>
      <c r="I6346" s="14" t="str">
        <f>IF(A6346="","",IF(E6346="weekly",7,IF(E6346="fortnightly",14,IF(E6346="monthly",DATE(IF(MONTH(H6346)=12,YEAR(H6346)+1,YEAR(H6346)),VLOOKUP(MONTH(H6346),index!$D$2:$G$13,2,0),DAY(H6346)),
IF(E6346="quarterly",DATE(IF(MONTH(H6346)&gt;=10,YEAR(H6346)+1,YEAR(H6346)),VLOOKUP(MONTH(H6346),index!$D$2:$G$13,3,0),DAY(H6346)),
IF(E6346="halfyearly",DATE(IF(MONTH(H6346)&gt;=7,YEAR(H6346)+1,YEAR(H6346)),VLOOKUP(MONTH(H6346),index!$D$2:$G$13,4,0),DAY(H6346)),
DATE(YEAR(H6346)+1,MONTH(H6346),DAY(H6346)))))-H6346))+H6346)</f>
        <v/>
      </c>
      <c r="J6346" s="9" t="str">
        <f t="shared" si="610"/>
        <v/>
      </c>
      <c r="K6346" s="11" t="str">
        <f t="shared" si="611"/>
        <v/>
      </c>
      <c r="L6346" s="11" t="str">
        <f t="shared" si="612"/>
        <v/>
      </c>
      <c r="M6346" s="11" t="str">
        <f>IF(A6346="","",VLOOKUP(E6346,index!$A$1:$B$6,2,0)*K6346*G6346)</f>
        <v/>
      </c>
      <c r="N6346" s="11" t="str">
        <f>IF(A6346="","",-PMT(G6346*VLOOKUP(E6346,index!$A$1:$B$6,2,0),C6346,F6346,0,0))</f>
        <v/>
      </c>
      <c r="O6346" s="11" t="str">
        <f t="shared" si="613"/>
        <v/>
      </c>
      <c r="P6346" s="11" t="str">
        <f t="shared" si="614"/>
        <v/>
      </c>
    </row>
    <row r="6347" spans="1:16" x14ac:dyDescent="0.25">
      <c r="A6347" s="9" t="str">
        <f>IF(A6346="","",IF(B6346&lt;C6346,A6346,IF(A6346=MAX('entry data'!$B$8:$B$507),"",A6346+1)))</f>
        <v/>
      </c>
      <c r="B6347" s="9" t="str">
        <f t="shared" si="609"/>
        <v/>
      </c>
      <c r="C6347" s="9" t="str">
        <f>IF(ISERROR(VLOOKUP(A6347,'entry data'!B:G,6,0)),"",VLOOKUP(A6347,'entry data'!B:G,6,0))</f>
        <v/>
      </c>
      <c r="D6347" s="9" t="str">
        <f>IF(ISERROR(VLOOKUP(A6347,'entry data'!B:C,2,0)),"",VLOOKUP(A6347,'entry data'!B:C,2,0))</f>
        <v/>
      </c>
      <c r="E6347" s="9" t="str">
        <f>IF(ISERROR(VLOOKUP(A6347,'entry data'!B:E,4,0)),"",VLOOKUP(A6347,'entry data'!B:E,4,0))</f>
        <v/>
      </c>
      <c r="F6347" s="11" t="str">
        <f>IF(A6347="","",IF(ISERROR(VLOOKUP(A6347,'entry data'!B:F,5,0)),"",VLOOKUP(A6347,'entry data'!B:F,5,0)))</f>
        <v/>
      </c>
      <c r="G6347" s="12" t="str">
        <f>IF(A6347="","",IF(ISERROR(VLOOKUP(A6347,'entry data'!B:I,8,0)),"",VLOOKUP(A6347,'entry data'!B:I,7,0)))</f>
        <v/>
      </c>
      <c r="H6347" s="13" t="str">
        <f>IF(A6347="","",IF(B6347=1,VLOOKUP(A6347,'entry data'!B:D,3,0),I6346))</f>
        <v/>
      </c>
      <c r="I6347" s="14" t="str">
        <f>IF(A6347="","",IF(E6347="weekly",7,IF(E6347="fortnightly",14,IF(E6347="monthly",DATE(IF(MONTH(H6347)=12,YEAR(H6347)+1,YEAR(H6347)),VLOOKUP(MONTH(H6347),index!$D$2:$G$13,2,0),DAY(H6347)),
IF(E6347="quarterly",DATE(IF(MONTH(H6347)&gt;=10,YEAR(H6347)+1,YEAR(H6347)),VLOOKUP(MONTH(H6347),index!$D$2:$G$13,3,0),DAY(H6347)),
IF(E6347="halfyearly",DATE(IF(MONTH(H6347)&gt;=7,YEAR(H6347)+1,YEAR(H6347)),VLOOKUP(MONTH(H6347),index!$D$2:$G$13,4,0),DAY(H6347)),
DATE(YEAR(H6347)+1,MONTH(H6347),DAY(H6347)))))-H6347))+H6347)</f>
        <v/>
      </c>
      <c r="J6347" s="9" t="str">
        <f t="shared" si="610"/>
        <v/>
      </c>
      <c r="K6347" s="11" t="str">
        <f t="shared" si="611"/>
        <v/>
      </c>
      <c r="L6347" s="11" t="str">
        <f t="shared" si="612"/>
        <v/>
      </c>
      <c r="M6347" s="11" t="str">
        <f>IF(A6347="","",VLOOKUP(E6347,index!$A$1:$B$6,2,0)*K6347*G6347)</f>
        <v/>
      </c>
      <c r="N6347" s="11" t="str">
        <f>IF(A6347="","",-PMT(G6347*VLOOKUP(E6347,index!$A$1:$B$6,2,0),C6347,F6347,0,0))</f>
        <v/>
      </c>
      <c r="O6347" s="11" t="str">
        <f t="shared" si="613"/>
        <v/>
      </c>
      <c r="P6347" s="11" t="str">
        <f t="shared" si="614"/>
        <v/>
      </c>
    </row>
    <row r="6348" spans="1:16" x14ac:dyDescent="0.25">
      <c r="A6348" s="9" t="str">
        <f>IF(A6347="","",IF(B6347&lt;C6347,A6347,IF(A6347=MAX('entry data'!$B$8:$B$507),"",A6347+1)))</f>
        <v/>
      </c>
      <c r="B6348" s="9" t="str">
        <f t="shared" si="609"/>
        <v/>
      </c>
      <c r="C6348" s="9" t="str">
        <f>IF(ISERROR(VLOOKUP(A6348,'entry data'!B:G,6,0)),"",VLOOKUP(A6348,'entry data'!B:G,6,0))</f>
        <v/>
      </c>
      <c r="D6348" s="9" t="str">
        <f>IF(ISERROR(VLOOKUP(A6348,'entry data'!B:C,2,0)),"",VLOOKUP(A6348,'entry data'!B:C,2,0))</f>
        <v/>
      </c>
      <c r="E6348" s="9" t="str">
        <f>IF(ISERROR(VLOOKUP(A6348,'entry data'!B:E,4,0)),"",VLOOKUP(A6348,'entry data'!B:E,4,0))</f>
        <v/>
      </c>
      <c r="F6348" s="11" t="str">
        <f>IF(A6348="","",IF(ISERROR(VLOOKUP(A6348,'entry data'!B:F,5,0)),"",VLOOKUP(A6348,'entry data'!B:F,5,0)))</f>
        <v/>
      </c>
      <c r="G6348" s="12" t="str">
        <f>IF(A6348="","",IF(ISERROR(VLOOKUP(A6348,'entry data'!B:I,8,0)),"",VLOOKUP(A6348,'entry data'!B:I,7,0)))</f>
        <v/>
      </c>
      <c r="H6348" s="13" t="str">
        <f>IF(A6348="","",IF(B6348=1,VLOOKUP(A6348,'entry data'!B:D,3,0),I6347))</f>
        <v/>
      </c>
      <c r="I6348" s="14" t="str">
        <f>IF(A6348="","",IF(E6348="weekly",7,IF(E6348="fortnightly",14,IF(E6348="monthly",DATE(IF(MONTH(H6348)=12,YEAR(H6348)+1,YEAR(H6348)),VLOOKUP(MONTH(H6348),index!$D$2:$G$13,2,0),DAY(H6348)),
IF(E6348="quarterly",DATE(IF(MONTH(H6348)&gt;=10,YEAR(H6348)+1,YEAR(H6348)),VLOOKUP(MONTH(H6348),index!$D$2:$G$13,3,0),DAY(H6348)),
IF(E6348="halfyearly",DATE(IF(MONTH(H6348)&gt;=7,YEAR(H6348)+1,YEAR(H6348)),VLOOKUP(MONTH(H6348),index!$D$2:$G$13,4,0),DAY(H6348)),
DATE(YEAR(H6348)+1,MONTH(H6348),DAY(H6348)))))-H6348))+H6348)</f>
        <v/>
      </c>
      <c r="J6348" s="9" t="str">
        <f t="shared" si="610"/>
        <v/>
      </c>
      <c r="K6348" s="11" t="str">
        <f t="shared" si="611"/>
        <v/>
      </c>
      <c r="L6348" s="11" t="str">
        <f t="shared" si="612"/>
        <v/>
      </c>
      <c r="M6348" s="11" t="str">
        <f>IF(A6348="","",VLOOKUP(E6348,index!$A$1:$B$6,2,0)*K6348*G6348)</f>
        <v/>
      </c>
      <c r="N6348" s="11" t="str">
        <f>IF(A6348="","",-PMT(G6348*VLOOKUP(E6348,index!$A$1:$B$6,2,0),C6348,F6348,0,0))</f>
        <v/>
      </c>
      <c r="O6348" s="11" t="str">
        <f t="shared" si="613"/>
        <v/>
      </c>
      <c r="P6348" s="11" t="str">
        <f t="shared" si="614"/>
        <v/>
      </c>
    </row>
    <row r="6349" spans="1:16" x14ac:dyDescent="0.25">
      <c r="A6349" s="9" t="str">
        <f>IF(A6348="","",IF(B6348&lt;C6348,A6348,IF(A6348=MAX('entry data'!$B$8:$B$507),"",A6348+1)))</f>
        <v/>
      </c>
      <c r="B6349" s="9" t="str">
        <f t="shared" si="609"/>
        <v/>
      </c>
      <c r="C6349" s="9" t="str">
        <f>IF(ISERROR(VLOOKUP(A6349,'entry data'!B:G,6,0)),"",VLOOKUP(A6349,'entry data'!B:G,6,0))</f>
        <v/>
      </c>
      <c r="D6349" s="9" t="str">
        <f>IF(ISERROR(VLOOKUP(A6349,'entry data'!B:C,2,0)),"",VLOOKUP(A6349,'entry data'!B:C,2,0))</f>
        <v/>
      </c>
      <c r="E6349" s="9" t="str">
        <f>IF(ISERROR(VLOOKUP(A6349,'entry data'!B:E,4,0)),"",VLOOKUP(A6349,'entry data'!B:E,4,0))</f>
        <v/>
      </c>
      <c r="F6349" s="11" t="str">
        <f>IF(A6349="","",IF(ISERROR(VLOOKUP(A6349,'entry data'!B:F,5,0)),"",VLOOKUP(A6349,'entry data'!B:F,5,0)))</f>
        <v/>
      </c>
      <c r="G6349" s="12" t="str">
        <f>IF(A6349="","",IF(ISERROR(VLOOKUP(A6349,'entry data'!B:I,8,0)),"",VLOOKUP(A6349,'entry data'!B:I,7,0)))</f>
        <v/>
      </c>
      <c r="H6349" s="13" t="str">
        <f>IF(A6349="","",IF(B6349=1,VLOOKUP(A6349,'entry data'!B:D,3,0),I6348))</f>
        <v/>
      </c>
      <c r="I6349" s="14" t="str">
        <f>IF(A6349="","",IF(E6349="weekly",7,IF(E6349="fortnightly",14,IF(E6349="monthly",DATE(IF(MONTH(H6349)=12,YEAR(H6349)+1,YEAR(H6349)),VLOOKUP(MONTH(H6349),index!$D$2:$G$13,2,0),DAY(H6349)),
IF(E6349="quarterly",DATE(IF(MONTH(H6349)&gt;=10,YEAR(H6349)+1,YEAR(H6349)),VLOOKUP(MONTH(H6349),index!$D$2:$G$13,3,0),DAY(H6349)),
IF(E6349="halfyearly",DATE(IF(MONTH(H6349)&gt;=7,YEAR(H6349)+1,YEAR(H6349)),VLOOKUP(MONTH(H6349),index!$D$2:$G$13,4,0),DAY(H6349)),
DATE(YEAR(H6349)+1,MONTH(H6349),DAY(H6349)))))-H6349))+H6349)</f>
        <v/>
      </c>
      <c r="J6349" s="9" t="str">
        <f t="shared" si="610"/>
        <v/>
      </c>
      <c r="K6349" s="11" t="str">
        <f t="shared" si="611"/>
        <v/>
      </c>
      <c r="L6349" s="11" t="str">
        <f t="shared" si="612"/>
        <v/>
      </c>
      <c r="M6349" s="11" t="str">
        <f>IF(A6349="","",VLOOKUP(E6349,index!$A$1:$B$6,2,0)*K6349*G6349)</f>
        <v/>
      </c>
      <c r="N6349" s="11" t="str">
        <f>IF(A6349="","",-PMT(G6349*VLOOKUP(E6349,index!$A$1:$B$6,2,0),C6349,F6349,0,0))</f>
        <v/>
      </c>
      <c r="O6349" s="11" t="str">
        <f t="shared" si="613"/>
        <v/>
      </c>
      <c r="P6349" s="11" t="str">
        <f t="shared" si="614"/>
        <v/>
      </c>
    </row>
    <row r="6350" spans="1:16" x14ac:dyDescent="0.25">
      <c r="A6350" s="9" t="str">
        <f>IF(A6349="","",IF(B6349&lt;C6349,A6349,IF(A6349=MAX('entry data'!$B$8:$B$507),"",A6349+1)))</f>
        <v/>
      </c>
      <c r="B6350" s="9" t="str">
        <f t="shared" si="609"/>
        <v/>
      </c>
      <c r="C6350" s="9" t="str">
        <f>IF(ISERROR(VLOOKUP(A6350,'entry data'!B:G,6,0)),"",VLOOKUP(A6350,'entry data'!B:G,6,0))</f>
        <v/>
      </c>
      <c r="D6350" s="9" t="str">
        <f>IF(ISERROR(VLOOKUP(A6350,'entry data'!B:C,2,0)),"",VLOOKUP(A6350,'entry data'!B:C,2,0))</f>
        <v/>
      </c>
      <c r="E6350" s="9" t="str">
        <f>IF(ISERROR(VLOOKUP(A6350,'entry data'!B:E,4,0)),"",VLOOKUP(A6350,'entry data'!B:E,4,0))</f>
        <v/>
      </c>
      <c r="F6350" s="11" t="str">
        <f>IF(A6350="","",IF(ISERROR(VLOOKUP(A6350,'entry data'!B:F,5,0)),"",VLOOKUP(A6350,'entry data'!B:F,5,0)))</f>
        <v/>
      </c>
      <c r="G6350" s="12" t="str">
        <f>IF(A6350="","",IF(ISERROR(VLOOKUP(A6350,'entry data'!B:I,8,0)),"",VLOOKUP(A6350,'entry data'!B:I,7,0)))</f>
        <v/>
      </c>
      <c r="H6350" s="13" t="str">
        <f>IF(A6350="","",IF(B6350=1,VLOOKUP(A6350,'entry data'!B:D,3,0),I6349))</f>
        <v/>
      </c>
      <c r="I6350" s="14" t="str">
        <f>IF(A6350="","",IF(E6350="weekly",7,IF(E6350="fortnightly",14,IF(E6350="monthly",DATE(IF(MONTH(H6350)=12,YEAR(H6350)+1,YEAR(H6350)),VLOOKUP(MONTH(H6350),index!$D$2:$G$13,2,0),DAY(H6350)),
IF(E6350="quarterly",DATE(IF(MONTH(H6350)&gt;=10,YEAR(H6350)+1,YEAR(H6350)),VLOOKUP(MONTH(H6350),index!$D$2:$G$13,3,0),DAY(H6350)),
IF(E6350="halfyearly",DATE(IF(MONTH(H6350)&gt;=7,YEAR(H6350)+1,YEAR(H6350)),VLOOKUP(MONTH(H6350),index!$D$2:$G$13,4,0),DAY(H6350)),
DATE(YEAR(H6350)+1,MONTH(H6350),DAY(H6350)))))-H6350))+H6350)</f>
        <v/>
      </c>
      <c r="J6350" s="9" t="str">
        <f t="shared" si="610"/>
        <v/>
      </c>
      <c r="K6350" s="11" t="str">
        <f t="shared" si="611"/>
        <v/>
      </c>
      <c r="L6350" s="11" t="str">
        <f t="shared" si="612"/>
        <v/>
      </c>
      <c r="M6350" s="11" t="str">
        <f>IF(A6350="","",VLOOKUP(E6350,index!$A$1:$B$6,2,0)*K6350*G6350)</f>
        <v/>
      </c>
      <c r="N6350" s="11" t="str">
        <f>IF(A6350="","",-PMT(G6350*VLOOKUP(E6350,index!$A$1:$B$6,2,0),C6350,F6350,0,0))</f>
        <v/>
      </c>
      <c r="O6350" s="11" t="str">
        <f t="shared" si="613"/>
        <v/>
      </c>
      <c r="P6350" s="11" t="str">
        <f t="shared" si="614"/>
        <v/>
      </c>
    </row>
    <row r="6351" spans="1:16" x14ac:dyDescent="0.25">
      <c r="A6351" s="9" t="str">
        <f>IF(A6350="","",IF(B6350&lt;C6350,A6350,IF(A6350=MAX('entry data'!$B$8:$B$507),"",A6350+1)))</f>
        <v/>
      </c>
      <c r="B6351" s="9" t="str">
        <f t="shared" si="609"/>
        <v/>
      </c>
      <c r="C6351" s="9" t="str">
        <f>IF(ISERROR(VLOOKUP(A6351,'entry data'!B:G,6,0)),"",VLOOKUP(A6351,'entry data'!B:G,6,0))</f>
        <v/>
      </c>
      <c r="D6351" s="9" t="str">
        <f>IF(ISERROR(VLOOKUP(A6351,'entry data'!B:C,2,0)),"",VLOOKUP(A6351,'entry data'!B:C,2,0))</f>
        <v/>
      </c>
      <c r="E6351" s="9" t="str">
        <f>IF(ISERROR(VLOOKUP(A6351,'entry data'!B:E,4,0)),"",VLOOKUP(A6351,'entry data'!B:E,4,0))</f>
        <v/>
      </c>
      <c r="F6351" s="11" t="str">
        <f>IF(A6351="","",IF(ISERROR(VLOOKUP(A6351,'entry data'!B:F,5,0)),"",VLOOKUP(A6351,'entry data'!B:F,5,0)))</f>
        <v/>
      </c>
      <c r="G6351" s="12" t="str">
        <f>IF(A6351="","",IF(ISERROR(VLOOKUP(A6351,'entry data'!B:I,8,0)),"",VLOOKUP(A6351,'entry data'!B:I,7,0)))</f>
        <v/>
      </c>
      <c r="H6351" s="13" t="str">
        <f>IF(A6351="","",IF(B6351=1,VLOOKUP(A6351,'entry data'!B:D,3,0),I6350))</f>
        <v/>
      </c>
      <c r="I6351" s="14" t="str">
        <f>IF(A6351="","",IF(E6351="weekly",7,IF(E6351="fortnightly",14,IF(E6351="monthly",DATE(IF(MONTH(H6351)=12,YEAR(H6351)+1,YEAR(H6351)),VLOOKUP(MONTH(H6351),index!$D$2:$G$13,2,0),DAY(H6351)),
IF(E6351="quarterly",DATE(IF(MONTH(H6351)&gt;=10,YEAR(H6351)+1,YEAR(H6351)),VLOOKUP(MONTH(H6351),index!$D$2:$G$13,3,0),DAY(H6351)),
IF(E6351="halfyearly",DATE(IF(MONTH(H6351)&gt;=7,YEAR(H6351)+1,YEAR(H6351)),VLOOKUP(MONTH(H6351),index!$D$2:$G$13,4,0),DAY(H6351)),
DATE(YEAR(H6351)+1,MONTH(H6351),DAY(H6351)))))-H6351))+H6351)</f>
        <v/>
      </c>
      <c r="J6351" s="9" t="str">
        <f t="shared" si="610"/>
        <v/>
      </c>
      <c r="K6351" s="11" t="str">
        <f t="shared" si="611"/>
        <v/>
      </c>
      <c r="L6351" s="11" t="str">
        <f t="shared" si="612"/>
        <v/>
      </c>
      <c r="M6351" s="11" t="str">
        <f>IF(A6351="","",VLOOKUP(E6351,index!$A$1:$B$6,2,0)*K6351*G6351)</f>
        <v/>
      </c>
      <c r="N6351" s="11" t="str">
        <f>IF(A6351="","",-PMT(G6351*VLOOKUP(E6351,index!$A$1:$B$6,2,0),C6351,F6351,0,0))</f>
        <v/>
      </c>
      <c r="O6351" s="11" t="str">
        <f t="shared" si="613"/>
        <v/>
      </c>
      <c r="P6351" s="11" t="str">
        <f t="shared" si="614"/>
        <v/>
      </c>
    </row>
    <row r="6352" spans="1:16" x14ac:dyDescent="0.25">
      <c r="A6352" s="9" t="str">
        <f>IF(A6351="","",IF(B6351&lt;C6351,A6351,IF(A6351=MAX('entry data'!$B$8:$B$507),"",A6351+1)))</f>
        <v/>
      </c>
      <c r="B6352" s="9" t="str">
        <f t="shared" si="609"/>
        <v/>
      </c>
      <c r="C6352" s="9" t="str">
        <f>IF(ISERROR(VLOOKUP(A6352,'entry data'!B:G,6,0)),"",VLOOKUP(A6352,'entry data'!B:G,6,0))</f>
        <v/>
      </c>
      <c r="D6352" s="9" t="str">
        <f>IF(ISERROR(VLOOKUP(A6352,'entry data'!B:C,2,0)),"",VLOOKUP(A6352,'entry data'!B:C,2,0))</f>
        <v/>
      </c>
      <c r="E6352" s="9" t="str">
        <f>IF(ISERROR(VLOOKUP(A6352,'entry data'!B:E,4,0)),"",VLOOKUP(A6352,'entry data'!B:E,4,0))</f>
        <v/>
      </c>
      <c r="F6352" s="11" t="str">
        <f>IF(A6352="","",IF(ISERROR(VLOOKUP(A6352,'entry data'!B:F,5,0)),"",VLOOKUP(A6352,'entry data'!B:F,5,0)))</f>
        <v/>
      </c>
      <c r="G6352" s="12" t="str">
        <f>IF(A6352="","",IF(ISERROR(VLOOKUP(A6352,'entry data'!B:I,8,0)),"",VLOOKUP(A6352,'entry data'!B:I,7,0)))</f>
        <v/>
      </c>
      <c r="H6352" s="13" t="str">
        <f>IF(A6352="","",IF(B6352=1,VLOOKUP(A6352,'entry data'!B:D,3,0),I6351))</f>
        <v/>
      </c>
      <c r="I6352" s="14" t="str">
        <f>IF(A6352="","",IF(E6352="weekly",7,IF(E6352="fortnightly",14,IF(E6352="monthly",DATE(IF(MONTH(H6352)=12,YEAR(H6352)+1,YEAR(H6352)),VLOOKUP(MONTH(H6352),index!$D$2:$G$13,2,0),DAY(H6352)),
IF(E6352="quarterly",DATE(IF(MONTH(H6352)&gt;=10,YEAR(H6352)+1,YEAR(H6352)),VLOOKUP(MONTH(H6352),index!$D$2:$G$13,3,0),DAY(H6352)),
IF(E6352="halfyearly",DATE(IF(MONTH(H6352)&gt;=7,YEAR(H6352)+1,YEAR(H6352)),VLOOKUP(MONTH(H6352),index!$D$2:$G$13,4,0),DAY(H6352)),
DATE(YEAR(H6352)+1,MONTH(H6352),DAY(H6352)))))-H6352))+H6352)</f>
        <v/>
      </c>
      <c r="J6352" s="9" t="str">
        <f t="shared" si="610"/>
        <v/>
      </c>
      <c r="K6352" s="11" t="str">
        <f t="shared" si="611"/>
        <v/>
      </c>
      <c r="L6352" s="11" t="str">
        <f t="shared" si="612"/>
        <v/>
      </c>
      <c r="M6352" s="11" t="str">
        <f>IF(A6352="","",VLOOKUP(E6352,index!$A$1:$B$6,2,0)*K6352*G6352)</f>
        <v/>
      </c>
      <c r="N6352" s="11" t="str">
        <f>IF(A6352="","",-PMT(G6352*VLOOKUP(E6352,index!$A$1:$B$6,2,0),C6352,F6352,0,0))</f>
        <v/>
      </c>
      <c r="O6352" s="11" t="str">
        <f t="shared" si="613"/>
        <v/>
      </c>
      <c r="P6352" s="11" t="str">
        <f t="shared" si="614"/>
        <v/>
      </c>
    </row>
    <row r="6353" spans="1:16" x14ac:dyDescent="0.25">
      <c r="A6353" s="9" t="str">
        <f>IF(A6352="","",IF(B6352&lt;C6352,A6352,IF(A6352=MAX('entry data'!$B$8:$B$507),"",A6352+1)))</f>
        <v/>
      </c>
      <c r="B6353" s="9" t="str">
        <f t="shared" si="609"/>
        <v/>
      </c>
      <c r="C6353" s="9" t="str">
        <f>IF(ISERROR(VLOOKUP(A6353,'entry data'!B:G,6,0)),"",VLOOKUP(A6353,'entry data'!B:G,6,0))</f>
        <v/>
      </c>
      <c r="D6353" s="9" t="str">
        <f>IF(ISERROR(VLOOKUP(A6353,'entry data'!B:C,2,0)),"",VLOOKUP(A6353,'entry data'!B:C,2,0))</f>
        <v/>
      </c>
      <c r="E6353" s="9" t="str">
        <f>IF(ISERROR(VLOOKUP(A6353,'entry data'!B:E,4,0)),"",VLOOKUP(A6353,'entry data'!B:E,4,0))</f>
        <v/>
      </c>
      <c r="F6353" s="11" t="str">
        <f>IF(A6353="","",IF(ISERROR(VLOOKUP(A6353,'entry data'!B:F,5,0)),"",VLOOKUP(A6353,'entry data'!B:F,5,0)))</f>
        <v/>
      </c>
      <c r="G6353" s="12" t="str">
        <f>IF(A6353="","",IF(ISERROR(VLOOKUP(A6353,'entry data'!B:I,8,0)),"",VLOOKUP(A6353,'entry data'!B:I,7,0)))</f>
        <v/>
      </c>
      <c r="H6353" s="13" t="str">
        <f>IF(A6353="","",IF(B6353=1,VLOOKUP(A6353,'entry data'!B:D,3,0),I6352))</f>
        <v/>
      </c>
      <c r="I6353" s="14" t="str">
        <f>IF(A6353="","",IF(E6353="weekly",7,IF(E6353="fortnightly",14,IF(E6353="monthly",DATE(IF(MONTH(H6353)=12,YEAR(H6353)+1,YEAR(H6353)),VLOOKUP(MONTH(H6353),index!$D$2:$G$13,2,0),DAY(H6353)),
IF(E6353="quarterly",DATE(IF(MONTH(H6353)&gt;=10,YEAR(H6353)+1,YEAR(H6353)),VLOOKUP(MONTH(H6353),index!$D$2:$G$13,3,0),DAY(H6353)),
IF(E6353="halfyearly",DATE(IF(MONTH(H6353)&gt;=7,YEAR(H6353)+1,YEAR(H6353)),VLOOKUP(MONTH(H6353),index!$D$2:$G$13,4,0),DAY(H6353)),
DATE(YEAR(H6353)+1,MONTH(H6353),DAY(H6353)))))-H6353))+H6353)</f>
        <v/>
      </c>
      <c r="J6353" s="9" t="str">
        <f t="shared" si="610"/>
        <v/>
      </c>
      <c r="K6353" s="11" t="str">
        <f t="shared" si="611"/>
        <v/>
      </c>
      <c r="L6353" s="11" t="str">
        <f t="shared" si="612"/>
        <v/>
      </c>
      <c r="M6353" s="11" t="str">
        <f>IF(A6353="","",VLOOKUP(E6353,index!$A$1:$B$6,2,0)*K6353*G6353)</f>
        <v/>
      </c>
      <c r="N6353" s="11" t="str">
        <f>IF(A6353="","",-PMT(G6353*VLOOKUP(E6353,index!$A$1:$B$6,2,0),C6353,F6353,0,0))</f>
        <v/>
      </c>
      <c r="O6353" s="11" t="str">
        <f t="shared" si="613"/>
        <v/>
      </c>
      <c r="P6353" s="11" t="str">
        <f t="shared" si="614"/>
        <v/>
      </c>
    </row>
    <row r="6354" spans="1:16" x14ac:dyDescent="0.25">
      <c r="A6354" s="9" t="str">
        <f>IF(A6353="","",IF(B6353&lt;C6353,A6353,IF(A6353=MAX('entry data'!$B$8:$B$507),"",A6353+1)))</f>
        <v/>
      </c>
      <c r="B6354" s="9" t="str">
        <f t="shared" si="609"/>
        <v/>
      </c>
      <c r="C6354" s="9" t="str">
        <f>IF(ISERROR(VLOOKUP(A6354,'entry data'!B:G,6,0)),"",VLOOKUP(A6354,'entry data'!B:G,6,0))</f>
        <v/>
      </c>
      <c r="D6354" s="9" t="str">
        <f>IF(ISERROR(VLOOKUP(A6354,'entry data'!B:C,2,0)),"",VLOOKUP(A6354,'entry data'!B:C,2,0))</f>
        <v/>
      </c>
      <c r="E6354" s="9" t="str">
        <f>IF(ISERROR(VLOOKUP(A6354,'entry data'!B:E,4,0)),"",VLOOKUP(A6354,'entry data'!B:E,4,0))</f>
        <v/>
      </c>
      <c r="F6354" s="11" t="str">
        <f>IF(A6354="","",IF(ISERROR(VLOOKUP(A6354,'entry data'!B:F,5,0)),"",VLOOKUP(A6354,'entry data'!B:F,5,0)))</f>
        <v/>
      </c>
      <c r="G6354" s="12" t="str">
        <f>IF(A6354="","",IF(ISERROR(VLOOKUP(A6354,'entry data'!B:I,8,0)),"",VLOOKUP(A6354,'entry data'!B:I,7,0)))</f>
        <v/>
      </c>
      <c r="H6354" s="13" t="str">
        <f>IF(A6354="","",IF(B6354=1,VLOOKUP(A6354,'entry data'!B:D,3,0),I6353))</f>
        <v/>
      </c>
      <c r="I6354" s="14" t="str">
        <f>IF(A6354="","",IF(E6354="weekly",7,IF(E6354="fortnightly",14,IF(E6354="monthly",DATE(IF(MONTH(H6354)=12,YEAR(H6354)+1,YEAR(H6354)),VLOOKUP(MONTH(H6354),index!$D$2:$G$13,2,0),DAY(H6354)),
IF(E6354="quarterly",DATE(IF(MONTH(H6354)&gt;=10,YEAR(H6354)+1,YEAR(H6354)),VLOOKUP(MONTH(H6354),index!$D$2:$G$13,3,0),DAY(H6354)),
IF(E6354="halfyearly",DATE(IF(MONTH(H6354)&gt;=7,YEAR(H6354)+1,YEAR(H6354)),VLOOKUP(MONTH(H6354),index!$D$2:$G$13,4,0),DAY(H6354)),
DATE(YEAR(H6354)+1,MONTH(H6354),DAY(H6354)))))-H6354))+H6354)</f>
        <v/>
      </c>
      <c r="J6354" s="9" t="str">
        <f t="shared" si="610"/>
        <v/>
      </c>
      <c r="K6354" s="11" t="str">
        <f t="shared" si="611"/>
        <v/>
      </c>
      <c r="L6354" s="11" t="str">
        <f t="shared" si="612"/>
        <v/>
      </c>
      <c r="M6354" s="11" t="str">
        <f>IF(A6354="","",VLOOKUP(E6354,index!$A$1:$B$6,2,0)*K6354*G6354)</f>
        <v/>
      </c>
      <c r="N6354" s="11" t="str">
        <f>IF(A6354="","",-PMT(G6354*VLOOKUP(E6354,index!$A$1:$B$6,2,0),C6354,F6354,0,0))</f>
        <v/>
      </c>
      <c r="O6354" s="11" t="str">
        <f t="shared" si="613"/>
        <v/>
      </c>
      <c r="P6354" s="11" t="str">
        <f t="shared" si="614"/>
        <v/>
      </c>
    </row>
    <row r="6355" spans="1:16" x14ac:dyDescent="0.25">
      <c r="A6355" s="9" t="str">
        <f>IF(A6354="","",IF(B6354&lt;C6354,A6354,IF(A6354=MAX('entry data'!$B$8:$B$507),"",A6354+1)))</f>
        <v/>
      </c>
      <c r="B6355" s="9" t="str">
        <f t="shared" si="609"/>
        <v/>
      </c>
      <c r="C6355" s="9" t="str">
        <f>IF(ISERROR(VLOOKUP(A6355,'entry data'!B:G,6,0)),"",VLOOKUP(A6355,'entry data'!B:G,6,0))</f>
        <v/>
      </c>
      <c r="D6355" s="9" t="str">
        <f>IF(ISERROR(VLOOKUP(A6355,'entry data'!B:C,2,0)),"",VLOOKUP(A6355,'entry data'!B:C,2,0))</f>
        <v/>
      </c>
      <c r="E6355" s="9" t="str">
        <f>IF(ISERROR(VLOOKUP(A6355,'entry data'!B:E,4,0)),"",VLOOKUP(A6355,'entry data'!B:E,4,0))</f>
        <v/>
      </c>
      <c r="F6355" s="11" t="str">
        <f>IF(A6355="","",IF(ISERROR(VLOOKUP(A6355,'entry data'!B:F,5,0)),"",VLOOKUP(A6355,'entry data'!B:F,5,0)))</f>
        <v/>
      </c>
      <c r="G6355" s="12" t="str">
        <f>IF(A6355="","",IF(ISERROR(VLOOKUP(A6355,'entry data'!B:I,8,0)),"",VLOOKUP(A6355,'entry data'!B:I,7,0)))</f>
        <v/>
      </c>
      <c r="H6355" s="13" t="str">
        <f>IF(A6355="","",IF(B6355=1,VLOOKUP(A6355,'entry data'!B:D,3,0),I6354))</f>
        <v/>
      </c>
      <c r="I6355" s="14" t="str">
        <f>IF(A6355="","",IF(E6355="weekly",7,IF(E6355="fortnightly",14,IF(E6355="monthly",DATE(IF(MONTH(H6355)=12,YEAR(H6355)+1,YEAR(H6355)),VLOOKUP(MONTH(H6355),index!$D$2:$G$13,2,0),DAY(H6355)),
IF(E6355="quarterly",DATE(IF(MONTH(H6355)&gt;=10,YEAR(H6355)+1,YEAR(H6355)),VLOOKUP(MONTH(H6355),index!$D$2:$G$13,3,0),DAY(H6355)),
IF(E6355="halfyearly",DATE(IF(MONTH(H6355)&gt;=7,YEAR(H6355)+1,YEAR(H6355)),VLOOKUP(MONTH(H6355),index!$D$2:$G$13,4,0),DAY(H6355)),
DATE(YEAR(H6355)+1,MONTH(H6355),DAY(H6355)))))-H6355))+H6355)</f>
        <v/>
      </c>
      <c r="J6355" s="9" t="str">
        <f t="shared" si="610"/>
        <v/>
      </c>
      <c r="K6355" s="11" t="str">
        <f t="shared" si="611"/>
        <v/>
      </c>
      <c r="L6355" s="11" t="str">
        <f t="shared" si="612"/>
        <v/>
      </c>
      <c r="M6355" s="11" t="str">
        <f>IF(A6355="","",VLOOKUP(E6355,index!$A$1:$B$6,2,0)*K6355*G6355)</f>
        <v/>
      </c>
      <c r="N6355" s="11" t="str">
        <f>IF(A6355="","",-PMT(G6355*VLOOKUP(E6355,index!$A$1:$B$6,2,0),C6355,F6355,0,0))</f>
        <v/>
      </c>
      <c r="O6355" s="11" t="str">
        <f t="shared" si="613"/>
        <v/>
      </c>
      <c r="P6355" s="11" t="str">
        <f t="shared" si="614"/>
        <v/>
      </c>
    </row>
    <row r="6356" spans="1:16" x14ac:dyDescent="0.25">
      <c r="A6356" s="9" t="str">
        <f>IF(A6355="","",IF(B6355&lt;C6355,A6355,IF(A6355=MAX('entry data'!$B$8:$B$507),"",A6355+1)))</f>
        <v/>
      </c>
      <c r="B6356" s="9" t="str">
        <f t="shared" si="609"/>
        <v/>
      </c>
      <c r="C6356" s="9" t="str">
        <f>IF(ISERROR(VLOOKUP(A6356,'entry data'!B:G,6,0)),"",VLOOKUP(A6356,'entry data'!B:G,6,0))</f>
        <v/>
      </c>
      <c r="D6356" s="9" t="str">
        <f>IF(ISERROR(VLOOKUP(A6356,'entry data'!B:C,2,0)),"",VLOOKUP(A6356,'entry data'!B:C,2,0))</f>
        <v/>
      </c>
      <c r="E6356" s="9" t="str">
        <f>IF(ISERROR(VLOOKUP(A6356,'entry data'!B:E,4,0)),"",VLOOKUP(A6356,'entry data'!B:E,4,0))</f>
        <v/>
      </c>
      <c r="F6356" s="11" t="str">
        <f>IF(A6356="","",IF(ISERROR(VLOOKUP(A6356,'entry data'!B:F,5,0)),"",VLOOKUP(A6356,'entry data'!B:F,5,0)))</f>
        <v/>
      </c>
      <c r="G6356" s="12" t="str">
        <f>IF(A6356="","",IF(ISERROR(VLOOKUP(A6356,'entry data'!B:I,8,0)),"",VLOOKUP(A6356,'entry data'!B:I,7,0)))</f>
        <v/>
      </c>
      <c r="H6356" s="13" t="str">
        <f>IF(A6356="","",IF(B6356=1,VLOOKUP(A6356,'entry data'!B:D,3,0),I6355))</f>
        <v/>
      </c>
      <c r="I6356" s="14" t="str">
        <f>IF(A6356="","",IF(E6356="weekly",7,IF(E6356="fortnightly",14,IF(E6356="monthly",DATE(IF(MONTH(H6356)=12,YEAR(H6356)+1,YEAR(H6356)),VLOOKUP(MONTH(H6356),index!$D$2:$G$13,2,0),DAY(H6356)),
IF(E6356="quarterly",DATE(IF(MONTH(H6356)&gt;=10,YEAR(H6356)+1,YEAR(H6356)),VLOOKUP(MONTH(H6356),index!$D$2:$G$13,3,0),DAY(H6356)),
IF(E6356="halfyearly",DATE(IF(MONTH(H6356)&gt;=7,YEAR(H6356)+1,YEAR(H6356)),VLOOKUP(MONTH(H6356),index!$D$2:$G$13,4,0),DAY(H6356)),
DATE(YEAR(H6356)+1,MONTH(H6356),DAY(H6356)))))-H6356))+H6356)</f>
        <v/>
      </c>
      <c r="J6356" s="9" t="str">
        <f t="shared" si="610"/>
        <v/>
      </c>
      <c r="K6356" s="11" t="str">
        <f t="shared" si="611"/>
        <v/>
      </c>
      <c r="L6356" s="11" t="str">
        <f t="shared" si="612"/>
        <v/>
      </c>
      <c r="M6356" s="11" t="str">
        <f>IF(A6356="","",VLOOKUP(E6356,index!$A$1:$B$6,2,0)*K6356*G6356)</f>
        <v/>
      </c>
      <c r="N6356" s="11" t="str">
        <f>IF(A6356="","",-PMT(G6356*VLOOKUP(E6356,index!$A$1:$B$6,2,0),C6356,F6356,0,0))</f>
        <v/>
      </c>
      <c r="O6356" s="11" t="str">
        <f t="shared" si="613"/>
        <v/>
      </c>
      <c r="P6356" s="11" t="str">
        <f t="shared" si="614"/>
        <v/>
      </c>
    </row>
    <row r="6357" spans="1:16" x14ac:dyDescent="0.25">
      <c r="A6357" s="9" t="str">
        <f>IF(A6356="","",IF(B6356&lt;C6356,A6356,IF(A6356=MAX('entry data'!$B$8:$B$507),"",A6356+1)))</f>
        <v/>
      </c>
      <c r="B6357" s="9" t="str">
        <f t="shared" si="609"/>
        <v/>
      </c>
      <c r="C6357" s="9" t="str">
        <f>IF(ISERROR(VLOOKUP(A6357,'entry data'!B:G,6,0)),"",VLOOKUP(A6357,'entry data'!B:G,6,0))</f>
        <v/>
      </c>
      <c r="D6357" s="9" t="str">
        <f>IF(ISERROR(VLOOKUP(A6357,'entry data'!B:C,2,0)),"",VLOOKUP(A6357,'entry data'!B:C,2,0))</f>
        <v/>
      </c>
      <c r="E6357" s="9" t="str">
        <f>IF(ISERROR(VLOOKUP(A6357,'entry data'!B:E,4,0)),"",VLOOKUP(A6357,'entry data'!B:E,4,0))</f>
        <v/>
      </c>
      <c r="F6357" s="11" t="str">
        <f>IF(A6357="","",IF(ISERROR(VLOOKUP(A6357,'entry data'!B:F,5,0)),"",VLOOKUP(A6357,'entry data'!B:F,5,0)))</f>
        <v/>
      </c>
      <c r="G6357" s="12" t="str">
        <f>IF(A6357="","",IF(ISERROR(VLOOKUP(A6357,'entry data'!B:I,8,0)),"",VLOOKUP(A6357,'entry data'!B:I,7,0)))</f>
        <v/>
      </c>
      <c r="H6357" s="13" t="str">
        <f>IF(A6357="","",IF(B6357=1,VLOOKUP(A6357,'entry data'!B:D,3,0),I6356))</f>
        <v/>
      </c>
      <c r="I6357" s="14" t="str">
        <f>IF(A6357="","",IF(E6357="weekly",7,IF(E6357="fortnightly",14,IF(E6357="monthly",DATE(IF(MONTH(H6357)=12,YEAR(H6357)+1,YEAR(H6357)),VLOOKUP(MONTH(H6357),index!$D$2:$G$13,2,0),DAY(H6357)),
IF(E6357="quarterly",DATE(IF(MONTH(H6357)&gt;=10,YEAR(H6357)+1,YEAR(H6357)),VLOOKUP(MONTH(H6357),index!$D$2:$G$13,3,0),DAY(H6357)),
IF(E6357="halfyearly",DATE(IF(MONTH(H6357)&gt;=7,YEAR(H6357)+1,YEAR(H6357)),VLOOKUP(MONTH(H6357),index!$D$2:$G$13,4,0),DAY(H6357)),
DATE(YEAR(H6357)+1,MONTH(H6357),DAY(H6357)))))-H6357))+H6357)</f>
        <v/>
      </c>
      <c r="J6357" s="9" t="str">
        <f t="shared" si="610"/>
        <v/>
      </c>
      <c r="K6357" s="11" t="str">
        <f t="shared" si="611"/>
        <v/>
      </c>
      <c r="L6357" s="11" t="str">
        <f t="shared" si="612"/>
        <v/>
      </c>
      <c r="M6357" s="11" t="str">
        <f>IF(A6357="","",VLOOKUP(E6357,index!$A$1:$B$6,2,0)*K6357*G6357)</f>
        <v/>
      </c>
      <c r="N6357" s="11" t="str">
        <f>IF(A6357="","",-PMT(G6357*VLOOKUP(E6357,index!$A$1:$B$6,2,0),C6357,F6357,0,0))</f>
        <v/>
      </c>
      <c r="O6357" s="11" t="str">
        <f t="shared" si="613"/>
        <v/>
      </c>
      <c r="P6357" s="11" t="str">
        <f t="shared" si="614"/>
        <v/>
      </c>
    </row>
    <row r="6358" spans="1:16" x14ac:dyDescent="0.25">
      <c r="A6358" s="9" t="str">
        <f>IF(A6357="","",IF(B6357&lt;C6357,A6357,IF(A6357=MAX('entry data'!$B$8:$B$507),"",A6357+1)))</f>
        <v/>
      </c>
      <c r="B6358" s="9" t="str">
        <f t="shared" si="609"/>
        <v/>
      </c>
      <c r="C6358" s="9" t="str">
        <f>IF(ISERROR(VLOOKUP(A6358,'entry data'!B:G,6,0)),"",VLOOKUP(A6358,'entry data'!B:G,6,0))</f>
        <v/>
      </c>
      <c r="D6358" s="9" t="str">
        <f>IF(ISERROR(VLOOKUP(A6358,'entry data'!B:C,2,0)),"",VLOOKUP(A6358,'entry data'!B:C,2,0))</f>
        <v/>
      </c>
      <c r="E6358" s="9" t="str">
        <f>IF(ISERROR(VLOOKUP(A6358,'entry data'!B:E,4,0)),"",VLOOKUP(A6358,'entry data'!B:E,4,0))</f>
        <v/>
      </c>
      <c r="F6358" s="11" t="str">
        <f>IF(A6358="","",IF(ISERROR(VLOOKUP(A6358,'entry data'!B:F,5,0)),"",VLOOKUP(A6358,'entry data'!B:F,5,0)))</f>
        <v/>
      </c>
      <c r="G6358" s="12" t="str">
        <f>IF(A6358="","",IF(ISERROR(VLOOKUP(A6358,'entry data'!B:I,8,0)),"",VLOOKUP(A6358,'entry data'!B:I,7,0)))</f>
        <v/>
      </c>
      <c r="H6358" s="13" t="str">
        <f>IF(A6358="","",IF(B6358=1,VLOOKUP(A6358,'entry data'!B:D,3,0),I6357))</f>
        <v/>
      </c>
      <c r="I6358" s="14" t="str">
        <f>IF(A6358="","",IF(E6358="weekly",7,IF(E6358="fortnightly",14,IF(E6358="monthly",DATE(IF(MONTH(H6358)=12,YEAR(H6358)+1,YEAR(H6358)),VLOOKUP(MONTH(H6358),index!$D$2:$G$13,2,0),DAY(H6358)),
IF(E6358="quarterly",DATE(IF(MONTH(H6358)&gt;=10,YEAR(H6358)+1,YEAR(H6358)),VLOOKUP(MONTH(H6358),index!$D$2:$G$13,3,0),DAY(H6358)),
IF(E6358="halfyearly",DATE(IF(MONTH(H6358)&gt;=7,YEAR(H6358)+1,YEAR(H6358)),VLOOKUP(MONTH(H6358),index!$D$2:$G$13,4,0),DAY(H6358)),
DATE(YEAR(H6358)+1,MONTH(H6358),DAY(H6358)))))-H6358))+H6358)</f>
        <v/>
      </c>
      <c r="J6358" s="9" t="str">
        <f t="shared" si="610"/>
        <v/>
      </c>
      <c r="K6358" s="11" t="str">
        <f t="shared" si="611"/>
        <v/>
      </c>
      <c r="L6358" s="11" t="str">
        <f t="shared" si="612"/>
        <v/>
      </c>
      <c r="M6358" s="11" t="str">
        <f>IF(A6358="","",VLOOKUP(E6358,index!$A$1:$B$6,2,0)*K6358*G6358)</f>
        <v/>
      </c>
      <c r="N6358" s="11" t="str">
        <f>IF(A6358="","",-PMT(G6358*VLOOKUP(E6358,index!$A$1:$B$6,2,0),C6358,F6358,0,0))</f>
        <v/>
      </c>
      <c r="O6358" s="11" t="str">
        <f t="shared" si="613"/>
        <v/>
      </c>
      <c r="P6358" s="11" t="str">
        <f t="shared" si="614"/>
        <v/>
      </c>
    </row>
    <row r="6359" spans="1:16" x14ac:dyDescent="0.25">
      <c r="A6359" s="9" t="str">
        <f>IF(A6358="","",IF(B6358&lt;C6358,A6358,IF(A6358=MAX('entry data'!$B$8:$B$507),"",A6358+1)))</f>
        <v/>
      </c>
      <c r="B6359" s="9" t="str">
        <f t="shared" ref="B6359:B6422" si="615">IF(A6359="","",IF(B6358=C6358,1,B6358+1))</f>
        <v/>
      </c>
      <c r="C6359" s="9" t="str">
        <f>IF(ISERROR(VLOOKUP(A6359,'entry data'!B:G,6,0)),"",VLOOKUP(A6359,'entry data'!B:G,6,0))</f>
        <v/>
      </c>
      <c r="D6359" s="9" t="str">
        <f>IF(ISERROR(VLOOKUP(A6359,'entry data'!B:C,2,0)),"",VLOOKUP(A6359,'entry data'!B:C,2,0))</f>
        <v/>
      </c>
      <c r="E6359" s="9" t="str">
        <f>IF(ISERROR(VLOOKUP(A6359,'entry data'!B:E,4,0)),"",VLOOKUP(A6359,'entry data'!B:E,4,0))</f>
        <v/>
      </c>
      <c r="F6359" s="11" t="str">
        <f>IF(A6359="","",IF(ISERROR(VLOOKUP(A6359,'entry data'!B:F,5,0)),"",VLOOKUP(A6359,'entry data'!B:F,5,0)))</f>
        <v/>
      </c>
      <c r="G6359" s="12" t="str">
        <f>IF(A6359="","",IF(ISERROR(VLOOKUP(A6359,'entry data'!B:I,8,0)),"",VLOOKUP(A6359,'entry data'!B:I,7,0)))</f>
        <v/>
      </c>
      <c r="H6359" s="13" t="str">
        <f>IF(A6359="","",IF(B6359=1,VLOOKUP(A6359,'entry data'!B:D,3,0),I6358))</f>
        <v/>
      </c>
      <c r="I6359" s="14" t="str">
        <f>IF(A6359="","",IF(E6359="weekly",7,IF(E6359="fortnightly",14,IF(E6359="monthly",DATE(IF(MONTH(H6359)=12,YEAR(H6359)+1,YEAR(H6359)),VLOOKUP(MONTH(H6359),index!$D$2:$G$13,2,0),DAY(H6359)),
IF(E6359="quarterly",DATE(IF(MONTH(H6359)&gt;=10,YEAR(H6359)+1,YEAR(H6359)),VLOOKUP(MONTH(H6359),index!$D$2:$G$13,3,0),DAY(H6359)),
IF(E6359="halfyearly",DATE(IF(MONTH(H6359)&gt;=7,YEAR(H6359)+1,YEAR(H6359)),VLOOKUP(MONTH(H6359),index!$D$2:$G$13,4,0),DAY(H6359)),
DATE(YEAR(H6359)+1,MONTH(H6359),DAY(H6359)))))-H6359))+H6359)</f>
        <v/>
      </c>
      <c r="J6359" s="9" t="str">
        <f t="shared" ref="J6359:J6422" si="616">IF(A6359="","",IF(MONTH(I6359)&lt;10,YEAR(I6359)&amp;"-0"&amp;MONTH(I6359),YEAR(I6359)&amp;"-"&amp;MONTH(I6359)))</f>
        <v/>
      </c>
      <c r="K6359" s="11" t="str">
        <f t="shared" ref="K6359:K6422" si="617">IF(A6359="","",IF(B6359=1,F6359,O6358))</f>
        <v/>
      </c>
      <c r="L6359" s="11" t="str">
        <f t="shared" ref="L6359:L6422" si="618">IF(A6359="","",N6359-M6359)</f>
        <v/>
      </c>
      <c r="M6359" s="11" t="str">
        <f>IF(A6359="","",VLOOKUP(E6359,index!$A$1:$B$6,2,0)*K6359*G6359)</f>
        <v/>
      </c>
      <c r="N6359" s="11" t="str">
        <f>IF(A6359="","",-PMT(G6359*VLOOKUP(E6359,index!$A$1:$B$6,2,0),C6359,F6359,0,0))</f>
        <v/>
      </c>
      <c r="O6359" s="11" t="str">
        <f t="shared" ref="O6359:O6422" si="619">IF(A6359="","",K6359-L6359)</f>
        <v/>
      </c>
      <c r="P6359" s="11" t="str">
        <f t="shared" si="614"/>
        <v/>
      </c>
    </row>
    <row r="6360" spans="1:16" x14ac:dyDescent="0.25">
      <c r="A6360" s="9" t="str">
        <f>IF(A6359="","",IF(B6359&lt;C6359,A6359,IF(A6359=MAX('entry data'!$B$8:$B$507),"",A6359+1)))</f>
        <v/>
      </c>
      <c r="B6360" s="9" t="str">
        <f t="shared" si="615"/>
        <v/>
      </c>
      <c r="C6360" s="9" t="str">
        <f>IF(ISERROR(VLOOKUP(A6360,'entry data'!B:G,6,0)),"",VLOOKUP(A6360,'entry data'!B:G,6,0))</f>
        <v/>
      </c>
      <c r="D6360" s="9" t="str">
        <f>IF(ISERROR(VLOOKUP(A6360,'entry data'!B:C,2,0)),"",VLOOKUP(A6360,'entry data'!B:C,2,0))</f>
        <v/>
      </c>
      <c r="E6360" s="9" t="str">
        <f>IF(ISERROR(VLOOKUP(A6360,'entry data'!B:E,4,0)),"",VLOOKUP(A6360,'entry data'!B:E,4,0))</f>
        <v/>
      </c>
      <c r="F6360" s="11" t="str">
        <f>IF(A6360="","",IF(ISERROR(VLOOKUP(A6360,'entry data'!B:F,5,0)),"",VLOOKUP(A6360,'entry data'!B:F,5,0)))</f>
        <v/>
      </c>
      <c r="G6360" s="12" t="str">
        <f>IF(A6360="","",IF(ISERROR(VLOOKUP(A6360,'entry data'!B:I,8,0)),"",VLOOKUP(A6360,'entry data'!B:I,7,0)))</f>
        <v/>
      </c>
      <c r="H6360" s="13" t="str">
        <f>IF(A6360="","",IF(B6360=1,VLOOKUP(A6360,'entry data'!B:D,3,0),I6359))</f>
        <v/>
      </c>
      <c r="I6360" s="14" t="str">
        <f>IF(A6360="","",IF(E6360="weekly",7,IF(E6360="fortnightly",14,IF(E6360="monthly",DATE(IF(MONTH(H6360)=12,YEAR(H6360)+1,YEAR(H6360)),VLOOKUP(MONTH(H6360),index!$D$2:$G$13,2,0),DAY(H6360)),
IF(E6360="quarterly",DATE(IF(MONTH(H6360)&gt;=10,YEAR(H6360)+1,YEAR(H6360)),VLOOKUP(MONTH(H6360),index!$D$2:$G$13,3,0),DAY(H6360)),
IF(E6360="halfyearly",DATE(IF(MONTH(H6360)&gt;=7,YEAR(H6360)+1,YEAR(H6360)),VLOOKUP(MONTH(H6360),index!$D$2:$G$13,4,0),DAY(H6360)),
DATE(YEAR(H6360)+1,MONTH(H6360),DAY(H6360)))))-H6360))+H6360)</f>
        <v/>
      </c>
      <c r="J6360" s="9" t="str">
        <f t="shared" si="616"/>
        <v/>
      </c>
      <c r="K6360" s="11" t="str">
        <f t="shared" si="617"/>
        <v/>
      </c>
      <c r="L6360" s="11" t="str">
        <f t="shared" si="618"/>
        <v/>
      </c>
      <c r="M6360" s="11" t="str">
        <f>IF(A6360="","",VLOOKUP(E6360,index!$A$1:$B$6,2,0)*K6360*G6360)</f>
        <v/>
      </c>
      <c r="N6360" s="11" t="str">
        <f>IF(A6360="","",-PMT(G6360*VLOOKUP(E6360,index!$A$1:$B$6,2,0),C6360,F6360,0,0))</f>
        <v/>
      </c>
      <c r="O6360" s="11" t="str">
        <f t="shared" si="619"/>
        <v/>
      </c>
      <c r="P6360" s="11" t="str">
        <f t="shared" si="614"/>
        <v/>
      </c>
    </row>
    <row r="6361" spans="1:16" x14ac:dyDescent="0.25">
      <c r="A6361" s="9" t="str">
        <f>IF(A6360="","",IF(B6360&lt;C6360,A6360,IF(A6360=MAX('entry data'!$B$8:$B$507),"",A6360+1)))</f>
        <v/>
      </c>
      <c r="B6361" s="9" t="str">
        <f t="shared" si="615"/>
        <v/>
      </c>
      <c r="C6361" s="9" t="str">
        <f>IF(ISERROR(VLOOKUP(A6361,'entry data'!B:G,6,0)),"",VLOOKUP(A6361,'entry data'!B:G,6,0))</f>
        <v/>
      </c>
      <c r="D6361" s="9" t="str">
        <f>IF(ISERROR(VLOOKUP(A6361,'entry data'!B:C,2,0)),"",VLOOKUP(A6361,'entry data'!B:C,2,0))</f>
        <v/>
      </c>
      <c r="E6361" s="9" t="str">
        <f>IF(ISERROR(VLOOKUP(A6361,'entry data'!B:E,4,0)),"",VLOOKUP(A6361,'entry data'!B:E,4,0))</f>
        <v/>
      </c>
      <c r="F6361" s="11" t="str">
        <f>IF(A6361="","",IF(ISERROR(VLOOKUP(A6361,'entry data'!B:F,5,0)),"",VLOOKUP(A6361,'entry data'!B:F,5,0)))</f>
        <v/>
      </c>
      <c r="G6361" s="12" t="str">
        <f>IF(A6361="","",IF(ISERROR(VLOOKUP(A6361,'entry data'!B:I,8,0)),"",VLOOKUP(A6361,'entry data'!B:I,7,0)))</f>
        <v/>
      </c>
      <c r="H6361" s="13" t="str">
        <f>IF(A6361="","",IF(B6361=1,VLOOKUP(A6361,'entry data'!B:D,3,0),I6360))</f>
        <v/>
      </c>
      <c r="I6361" s="14" t="str">
        <f>IF(A6361="","",IF(E6361="weekly",7,IF(E6361="fortnightly",14,IF(E6361="monthly",DATE(IF(MONTH(H6361)=12,YEAR(H6361)+1,YEAR(H6361)),VLOOKUP(MONTH(H6361),index!$D$2:$G$13,2,0),DAY(H6361)),
IF(E6361="quarterly",DATE(IF(MONTH(H6361)&gt;=10,YEAR(H6361)+1,YEAR(H6361)),VLOOKUP(MONTH(H6361),index!$D$2:$G$13,3,0),DAY(H6361)),
IF(E6361="halfyearly",DATE(IF(MONTH(H6361)&gt;=7,YEAR(H6361)+1,YEAR(H6361)),VLOOKUP(MONTH(H6361),index!$D$2:$G$13,4,0),DAY(H6361)),
DATE(YEAR(H6361)+1,MONTH(H6361),DAY(H6361)))))-H6361))+H6361)</f>
        <v/>
      </c>
      <c r="J6361" s="9" t="str">
        <f t="shared" si="616"/>
        <v/>
      </c>
      <c r="K6361" s="11" t="str">
        <f t="shared" si="617"/>
        <v/>
      </c>
      <c r="L6361" s="11" t="str">
        <f t="shared" si="618"/>
        <v/>
      </c>
      <c r="M6361" s="11" t="str">
        <f>IF(A6361="","",VLOOKUP(E6361,index!$A$1:$B$6,2,0)*K6361*G6361)</f>
        <v/>
      </c>
      <c r="N6361" s="11" t="str">
        <f>IF(A6361="","",-PMT(G6361*VLOOKUP(E6361,index!$A$1:$B$6,2,0),C6361,F6361,0,0))</f>
        <v/>
      </c>
      <c r="O6361" s="11" t="str">
        <f t="shared" si="619"/>
        <v/>
      </c>
      <c r="P6361" s="11" t="str">
        <f t="shared" si="614"/>
        <v/>
      </c>
    </row>
    <row r="6362" spans="1:16" x14ac:dyDescent="0.25">
      <c r="A6362" s="9" t="str">
        <f>IF(A6361="","",IF(B6361&lt;C6361,A6361,IF(A6361=MAX('entry data'!$B$8:$B$507),"",A6361+1)))</f>
        <v/>
      </c>
      <c r="B6362" s="9" t="str">
        <f t="shared" si="615"/>
        <v/>
      </c>
      <c r="C6362" s="9" t="str">
        <f>IF(ISERROR(VLOOKUP(A6362,'entry data'!B:G,6,0)),"",VLOOKUP(A6362,'entry data'!B:G,6,0))</f>
        <v/>
      </c>
      <c r="D6362" s="9" t="str">
        <f>IF(ISERROR(VLOOKUP(A6362,'entry data'!B:C,2,0)),"",VLOOKUP(A6362,'entry data'!B:C,2,0))</f>
        <v/>
      </c>
      <c r="E6362" s="9" t="str">
        <f>IF(ISERROR(VLOOKUP(A6362,'entry data'!B:E,4,0)),"",VLOOKUP(A6362,'entry data'!B:E,4,0))</f>
        <v/>
      </c>
      <c r="F6362" s="11" t="str">
        <f>IF(A6362="","",IF(ISERROR(VLOOKUP(A6362,'entry data'!B:F,5,0)),"",VLOOKUP(A6362,'entry data'!B:F,5,0)))</f>
        <v/>
      </c>
      <c r="G6362" s="12" t="str">
        <f>IF(A6362="","",IF(ISERROR(VLOOKUP(A6362,'entry data'!B:I,8,0)),"",VLOOKUP(A6362,'entry data'!B:I,7,0)))</f>
        <v/>
      </c>
      <c r="H6362" s="13" t="str">
        <f>IF(A6362="","",IF(B6362=1,VLOOKUP(A6362,'entry data'!B:D,3,0),I6361))</f>
        <v/>
      </c>
      <c r="I6362" s="14" t="str">
        <f>IF(A6362="","",IF(E6362="weekly",7,IF(E6362="fortnightly",14,IF(E6362="monthly",DATE(IF(MONTH(H6362)=12,YEAR(H6362)+1,YEAR(H6362)),VLOOKUP(MONTH(H6362),index!$D$2:$G$13,2,0),DAY(H6362)),
IF(E6362="quarterly",DATE(IF(MONTH(H6362)&gt;=10,YEAR(H6362)+1,YEAR(H6362)),VLOOKUP(MONTH(H6362),index!$D$2:$G$13,3,0),DAY(H6362)),
IF(E6362="halfyearly",DATE(IF(MONTH(H6362)&gt;=7,YEAR(H6362)+1,YEAR(H6362)),VLOOKUP(MONTH(H6362),index!$D$2:$G$13,4,0),DAY(H6362)),
DATE(YEAR(H6362)+1,MONTH(H6362),DAY(H6362)))))-H6362))+H6362)</f>
        <v/>
      </c>
      <c r="J6362" s="9" t="str">
        <f t="shared" si="616"/>
        <v/>
      </c>
      <c r="K6362" s="11" t="str">
        <f t="shared" si="617"/>
        <v/>
      </c>
      <c r="L6362" s="11" t="str">
        <f t="shared" si="618"/>
        <v/>
      </c>
      <c r="M6362" s="11" t="str">
        <f>IF(A6362="","",VLOOKUP(E6362,index!$A$1:$B$6,2,0)*K6362*G6362)</f>
        <v/>
      </c>
      <c r="N6362" s="11" t="str">
        <f>IF(A6362="","",-PMT(G6362*VLOOKUP(E6362,index!$A$1:$B$6,2,0),C6362,F6362,0,0))</f>
        <v/>
      </c>
      <c r="O6362" s="11" t="str">
        <f t="shared" si="619"/>
        <v/>
      </c>
      <c r="P6362" s="11" t="str">
        <f t="shared" si="614"/>
        <v/>
      </c>
    </row>
    <row r="6363" spans="1:16" x14ac:dyDescent="0.25">
      <c r="A6363" s="9" t="str">
        <f>IF(A6362="","",IF(B6362&lt;C6362,A6362,IF(A6362=MAX('entry data'!$B$8:$B$507),"",A6362+1)))</f>
        <v/>
      </c>
      <c r="B6363" s="9" t="str">
        <f t="shared" si="615"/>
        <v/>
      </c>
      <c r="C6363" s="9" t="str">
        <f>IF(ISERROR(VLOOKUP(A6363,'entry data'!B:G,6,0)),"",VLOOKUP(A6363,'entry data'!B:G,6,0))</f>
        <v/>
      </c>
      <c r="D6363" s="9" t="str">
        <f>IF(ISERROR(VLOOKUP(A6363,'entry data'!B:C,2,0)),"",VLOOKUP(A6363,'entry data'!B:C,2,0))</f>
        <v/>
      </c>
      <c r="E6363" s="9" t="str">
        <f>IF(ISERROR(VLOOKUP(A6363,'entry data'!B:E,4,0)),"",VLOOKUP(A6363,'entry data'!B:E,4,0))</f>
        <v/>
      </c>
      <c r="F6363" s="11" t="str">
        <f>IF(A6363="","",IF(ISERROR(VLOOKUP(A6363,'entry data'!B:F,5,0)),"",VLOOKUP(A6363,'entry data'!B:F,5,0)))</f>
        <v/>
      </c>
      <c r="G6363" s="12" t="str">
        <f>IF(A6363="","",IF(ISERROR(VLOOKUP(A6363,'entry data'!B:I,8,0)),"",VLOOKUP(A6363,'entry data'!B:I,7,0)))</f>
        <v/>
      </c>
      <c r="H6363" s="13" t="str">
        <f>IF(A6363="","",IF(B6363=1,VLOOKUP(A6363,'entry data'!B:D,3,0),I6362))</f>
        <v/>
      </c>
      <c r="I6363" s="14" t="str">
        <f>IF(A6363="","",IF(E6363="weekly",7,IF(E6363="fortnightly",14,IF(E6363="monthly",DATE(IF(MONTH(H6363)=12,YEAR(H6363)+1,YEAR(H6363)),VLOOKUP(MONTH(H6363),index!$D$2:$G$13,2,0),DAY(H6363)),
IF(E6363="quarterly",DATE(IF(MONTH(H6363)&gt;=10,YEAR(H6363)+1,YEAR(H6363)),VLOOKUP(MONTH(H6363),index!$D$2:$G$13,3,0),DAY(H6363)),
IF(E6363="halfyearly",DATE(IF(MONTH(H6363)&gt;=7,YEAR(H6363)+1,YEAR(H6363)),VLOOKUP(MONTH(H6363),index!$D$2:$G$13,4,0),DAY(H6363)),
DATE(YEAR(H6363)+1,MONTH(H6363),DAY(H6363)))))-H6363))+H6363)</f>
        <v/>
      </c>
      <c r="J6363" s="9" t="str">
        <f t="shared" si="616"/>
        <v/>
      </c>
      <c r="K6363" s="11" t="str">
        <f t="shared" si="617"/>
        <v/>
      </c>
      <c r="L6363" s="11" t="str">
        <f t="shared" si="618"/>
        <v/>
      </c>
      <c r="M6363" s="11" t="str">
        <f>IF(A6363="","",VLOOKUP(E6363,index!$A$1:$B$6,2,0)*K6363*G6363)</f>
        <v/>
      </c>
      <c r="N6363" s="11" t="str">
        <f>IF(A6363="","",-PMT(G6363*VLOOKUP(E6363,index!$A$1:$B$6,2,0),C6363,F6363,0,0))</f>
        <v/>
      </c>
      <c r="O6363" s="11" t="str">
        <f t="shared" si="619"/>
        <v/>
      </c>
      <c r="P6363" s="11" t="str">
        <f t="shared" si="614"/>
        <v/>
      </c>
    </row>
    <row r="6364" spans="1:16" x14ac:dyDescent="0.25">
      <c r="A6364" s="9" t="str">
        <f>IF(A6363="","",IF(B6363&lt;C6363,A6363,IF(A6363=MAX('entry data'!$B$8:$B$507),"",A6363+1)))</f>
        <v/>
      </c>
      <c r="B6364" s="9" t="str">
        <f t="shared" si="615"/>
        <v/>
      </c>
      <c r="C6364" s="9" t="str">
        <f>IF(ISERROR(VLOOKUP(A6364,'entry data'!B:G,6,0)),"",VLOOKUP(A6364,'entry data'!B:G,6,0))</f>
        <v/>
      </c>
      <c r="D6364" s="9" t="str">
        <f>IF(ISERROR(VLOOKUP(A6364,'entry data'!B:C,2,0)),"",VLOOKUP(A6364,'entry data'!B:C,2,0))</f>
        <v/>
      </c>
      <c r="E6364" s="9" t="str">
        <f>IF(ISERROR(VLOOKUP(A6364,'entry data'!B:E,4,0)),"",VLOOKUP(A6364,'entry data'!B:E,4,0))</f>
        <v/>
      </c>
      <c r="F6364" s="11" t="str">
        <f>IF(A6364="","",IF(ISERROR(VLOOKUP(A6364,'entry data'!B:F,5,0)),"",VLOOKUP(A6364,'entry data'!B:F,5,0)))</f>
        <v/>
      </c>
      <c r="G6364" s="12" t="str">
        <f>IF(A6364="","",IF(ISERROR(VLOOKUP(A6364,'entry data'!B:I,8,0)),"",VLOOKUP(A6364,'entry data'!B:I,7,0)))</f>
        <v/>
      </c>
      <c r="H6364" s="13" t="str">
        <f>IF(A6364="","",IF(B6364=1,VLOOKUP(A6364,'entry data'!B:D,3,0),I6363))</f>
        <v/>
      </c>
      <c r="I6364" s="14" t="str">
        <f>IF(A6364="","",IF(E6364="weekly",7,IF(E6364="fortnightly",14,IF(E6364="monthly",DATE(IF(MONTH(H6364)=12,YEAR(H6364)+1,YEAR(H6364)),VLOOKUP(MONTH(H6364),index!$D$2:$G$13,2,0),DAY(H6364)),
IF(E6364="quarterly",DATE(IF(MONTH(H6364)&gt;=10,YEAR(H6364)+1,YEAR(H6364)),VLOOKUP(MONTH(H6364),index!$D$2:$G$13,3,0),DAY(H6364)),
IF(E6364="halfyearly",DATE(IF(MONTH(H6364)&gt;=7,YEAR(H6364)+1,YEAR(H6364)),VLOOKUP(MONTH(H6364),index!$D$2:$G$13,4,0),DAY(H6364)),
DATE(YEAR(H6364)+1,MONTH(H6364),DAY(H6364)))))-H6364))+H6364)</f>
        <v/>
      </c>
      <c r="J6364" s="9" t="str">
        <f t="shared" si="616"/>
        <v/>
      </c>
      <c r="K6364" s="11" t="str">
        <f t="shared" si="617"/>
        <v/>
      </c>
      <c r="L6364" s="11" t="str">
        <f t="shared" si="618"/>
        <v/>
      </c>
      <c r="M6364" s="11" t="str">
        <f>IF(A6364="","",VLOOKUP(E6364,index!$A$1:$B$6,2,0)*K6364*G6364)</f>
        <v/>
      </c>
      <c r="N6364" s="11" t="str">
        <f>IF(A6364="","",-PMT(G6364*VLOOKUP(E6364,index!$A$1:$B$6,2,0),C6364,F6364,0,0))</f>
        <v/>
      </c>
      <c r="O6364" s="11" t="str">
        <f t="shared" si="619"/>
        <v/>
      </c>
      <c r="P6364" s="11" t="str">
        <f t="shared" si="614"/>
        <v/>
      </c>
    </row>
    <row r="6365" spans="1:16" x14ac:dyDescent="0.25">
      <c r="A6365" s="9" t="str">
        <f>IF(A6364="","",IF(B6364&lt;C6364,A6364,IF(A6364=MAX('entry data'!$B$8:$B$507),"",A6364+1)))</f>
        <v/>
      </c>
      <c r="B6365" s="9" t="str">
        <f t="shared" si="615"/>
        <v/>
      </c>
      <c r="C6365" s="9" t="str">
        <f>IF(ISERROR(VLOOKUP(A6365,'entry data'!B:G,6,0)),"",VLOOKUP(A6365,'entry data'!B:G,6,0))</f>
        <v/>
      </c>
      <c r="D6365" s="9" t="str">
        <f>IF(ISERROR(VLOOKUP(A6365,'entry data'!B:C,2,0)),"",VLOOKUP(A6365,'entry data'!B:C,2,0))</f>
        <v/>
      </c>
      <c r="E6365" s="9" t="str">
        <f>IF(ISERROR(VLOOKUP(A6365,'entry data'!B:E,4,0)),"",VLOOKUP(A6365,'entry data'!B:E,4,0))</f>
        <v/>
      </c>
      <c r="F6365" s="11" t="str">
        <f>IF(A6365="","",IF(ISERROR(VLOOKUP(A6365,'entry data'!B:F,5,0)),"",VLOOKUP(A6365,'entry data'!B:F,5,0)))</f>
        <v/>
      </c>
      <c r="G6365" s="12" t="str">
        <f>IF(A6365="","",IF(ISERROR(VLOOKUP(A6365,'entry data'!B:I,8,0)),"",VLOOKUP(A6365,'entry data'!B:I,7,0)))</f>
        <v/>
      </c>
      <c r="H6365" s="13" t="str">
        <f>IF(A6365="","",IF(B6365=1,VLOOKUP(A6365,'entry data'!B:D,3,0),I6364))</f>
        <v/>
      </c>
      <c r="I6365" s="14" t="str">
        <f>IF(A6365="","",IF(E6365="weekly",7,IF(E6365="fortnightly",14,IF(E6365="monthly",DATE(IF(MONTH(H6365)=12,YEAR(H6365)+1,YEAR(H6365)),VLOOKUP(MONTH(H6365),index!$D$2:$G$13,2,0),DAY(H6365)),
IF(E6365="quarterly",DATE(IF(MONTH(H6365)&gt;=10,YEAR(H6365)+1,YEAR(H6365)),VLOOKUP(MONTH(H6365),index!$D$2:$G$13,3,0),DAY(H6365)),
IF(E6365="halfyearly",DATE(IF(MONTH(H6365)&gt;=7,YEAR(H6365)+1,YEAR(H6365)),VLOOKUP(MONTH(H6365),index!$D$2:$G$13,4,0),DAY(H6365)),
DATE(YEAR(H6365)+1,MONTH(H6365),DAY(H6365)))))-H6365))+H6365)</f>
        <v/>
      </c>
      <c r="J6365" s="9" t="str">
        <f t="shared" si="616"/>
        <v/>
      </c>
      <c r="K6365" s="11" t="str">
        <f t="shared" si="617"/>
        <v/>
      </c>
      <c r="L6365" s="11" t="str">
        <f t="shared" si="618"/>
        <v/>
      </c>
      <c r="M6365" s="11" t="str">
        <f>IF(A6365="","",VLOOKUP(E6365,index!$A$1:$B$6,2,0)*K6365*G6365)</f>
        <v/>
      </c>
      <c r="N6365" s="11" t="str">
        <f>IF(A6365="","",-PMT(G6365*VLOOKUP(E6365,index!$A$1:$B$6,2,0),C6365,F6365,0,0))</f>
        <v/>
      </c>
      <c r="O6365" s="11" t="str">
        <f t="shared" si="619"/>
        <v/>
      </c>
      <c r="P6365" s="11" t="str">
        <f t="shared" si="614"/>
        <v/>
      </c>
    </row>
    <row r="6366" spans="1:16" x14ac:dyDescent="0.25">
      <c r="A6366" s="9" t="str">
        <f>IF(A6365="","",IF(B6365&lt;C6365,A6365,IF(A6365=MAX('entry data'!$B$8:$B$507),"",A6365+1)))</f>
        <v/>
      </c>
      <c r="B6366" s="9" t="str">
        <f t="shared" si="615"/>
        <v/>
      </c>
      <c r="C6366" s="9" t="str">
        <f>IF(ISERROR(VLOOKUP(A6366,'entry data'!B:G,6,0)),"",VLOOKUP(A6366,'entry data'!B:G,6,0))</f>
        <v/>
      </c>
      <c r="D6366" s="9" t="str">
        <f>IF(ISERROR(VLOOKUP(A6366,'entry data'!B:C,2,0)),"",VLOOKUP(A6366,'entry data'!B:C,2,0))</f>
        <v/>
      </c>
      <c r="E6366" s="9" t="str">
        <f>IF(ISERROR(VLOOKUP(A6366,'entry data'!B:E,4,0)),"",VLOOKUP(A6366,'entry data'!B:E,4,0))</f>
        <v/>
      </c>
      <c r="F6366" s="11" t="str">
        <f>IF(A6366="","",IF(ISERROR(VLOOKUP(A6366,'entry data'!B:F,5,0)),"",VLOOKUP(A6366,'entry data'!B:F,5,0)))</f>
        <v/>
      </c>
      <c r="G6366" s="12" t="str">
        <f>IF(A6366="","",IF(ISERROR(VLOOKUP(A6366,'entry data'!B:I,8,0)),"",VLOOKUP(A6366,'entry data'!B:I,7,0)))</f>
        <v/>
      </c>
      <c r="H6366" s="13" t="str">
        <f>IF(A6366="","",IF(B6366=1,VLOOKUP(A6366,'entry data'!B:D,3,0),I6365))</f>
        <v/>
      </c>
      <c r="I6366" s="14" t="str">
        <f>IF(A6366="","",IF(E6366="weekly",7,IF(E6366="fortnightly",14,IF(E6366="monthly",DATE(IF(MONTH(H6366)=12,YEAR(H6366)+1,YEAR(H6366)),VLOOKUP(MONTH(H6366),index!$D$2:$G$13,2,0),DAY(H6366)),
IF(E6366="quarterly",DATE(IF(MONTH(H6366)&gt;=10,YEAR(H6366)+1,YEAR(H6366)),VLOOKUP(MONTH(H6366),index!$D$2:$G$13,3,0),DAY(H6366)),
IF(E6366="halfyearly",DATE(IF(MONTH(H6366)&gt;=7,YEAR(H6366)+1,YEAR(H6366)),VLOOKUP(MONTH(H6366),index!$D$2:$G$13,4,0),DAY(H6366)),
DATE(YEAR(H6366)+1,MONTH(H6366),DAY(H6366)))))-H6366))+H6366)</f>
        <v/>
      </c>
      <c r="J6366" s="9" t="str">
        <f t="shared" si="616"/>
        <v/>
      </c>
      <c r="K6366" s="11" t="str">
        <f t="shared" si="617"/>
        <v/>
      </c>
      <c r="L6366" s="11" t="str">
        <f t="shared" si="618"/>
        <v/>
      </c>
      <c r="M6366" s="11" t="str">
        <f>IF(A6366="","",VLOOKUP(E6366,index!$A$1:$B$6,2,0)*K6366*G6366)</f>
        <v/>
      </c>
      <c r="N6366" s="11" t="str">
        <f>IF(A6366="","",-PMT(G6366*VLOOKUP(E6366,index!$A$1:$B$6,2,0),C6366,F6366,0,0))</f>
        <v/>
      </c>
      <c r="O6366" s="11" t="str">
        <f t="shared" si="619"/>
        <v/>
      </c>
      <c r="P6366" s="11" t="str">
        <f t="shared" si="614"/>
        <v/>
      </c>
    </row>
    <row r="6367" spans="1:16" x14ac:dyDescent="0.25">
      <c r="A6367" s="9" t="str">
        <f>IF(A6366="","",IF(B6366&lt;C6366,A6366,IF(A6366=MAX('entry data'!$B$8:$B$507),"",A6366+1)))</f>
        <v/>
      </c>
      <c r="B6367" s="9" t="str">
        <f t="shared" si="615"/>
        <v/>
      </c>
      <c r="C6367" s="9" t="str">
        <f>IF(ISERROR(VLOOKUP(A6367,'entry data'!B:G,6,0)),"",VLOOKUP(A6367,'entry data'!B:G,6,0))</f>
        <v/>
      </c>
      <c r="D6367" s="9" t="str">
        <f>IF(ISERROR(VLOOKUP(A6367,'entry data'!B:C,2,0)),"",VLOOKUP(A6367,'entry data'!B:C,2,0))</f>
        <v/>
      </c>
      <c r="E6367" s="9" t="str">
        <f>IF(ISERROR(VLOOKUP(A6367,'entry data'!B:E,4,0)),"",VLOOKUP(A6367,'entry data'!B:E,4,0))</f>
        <v/>
      </c>
      <c r="F6367" s="11" t="str">
        <f>IF(A6367="","",IF(ISERROR(VLOOKUP(A6367,'entry data'!B:F,5,0)),"",VLOOKUP(A6367,'entry data'!B:F,5,0)))</f>
        <v/>
      </c>
      <c r="G6367" s="12" t="str">
        <f>IF(A6367="","",IF(ISERROR(VLOOKUP(A6367,'entry data'!B:I,8,0)),"",VLOOKUP(A6367,'entry data'!B:I,7,0)))</f>
        <v/>
      </c>
      <c r="H6367" s="13" t="str">
        <f>IF(A6367="","",IF(B6367=1,VLOOKUP(A6367,'entry data'!B:D,3,0),I6366))</f>
        <v/>
      </c>
      <c r="I6367" s="14" t="str">
        <f>IF(A6367="","",IF(E6367="weekly",7,IF(E6367="fortnightly",14,IF(E6367="monthly",DATE(IF(MONTH(H6367)=12,YEAR(H6367)+1,YEAR(H6367)),VLOOKUP(MONTH(H6367),index!$D$2:$G$13,2,0),DAY(H6367)),
IF(E6367="quarterly",DATE(IF(MONTH(H6367)&gt;=10,YEAR(H6367)+1,YEAR(H6367)),VLOOKUP(MONTH(H6367),index!$D$2:$G$13,3,0),DAY(H6367)),
IF(E6367="halfyearly",DATE(IF(MONTH(H6367)&gt;=7,YEAR(H6367)+1,YEAR(H6367)),VLOOKUP(MONTH(H6367),index!$D$2:$G$13,4,0),DAY(H6367)),
DATE(YEAR(H6367)+1,MONTH(H6367),DAY(H6367)))))-H6367))+H6367)</f>
        <v/>
      </c>
      <c r="J6367" s="9" t="str">
        <f t="shared" si="616"/>
        <v/>
      </c>
      <c r="K6367" s="11" t="str">
        <f t="shared" si="617"/>
        <v/>
      </c>
      <c r="L6367" s="11" t="str">
        <f t="shared" si="618"/>
        <v/>
      </c>
      <c r="M6367" s="11" t="str">
        <f>IF(A6367="","",VLOOKUP(E6367,index!$A$1:$B$6,2,0)*K6367*G6367)</f>
        <v/>
      </c>
      <c r="N6367" s="11" t="str">
        <f>IF(A6367="","",-PMT(G6367*VLOOKUP(E6367,index!$A$1:$B$6,2,0),C6367,F6367,0,0))</f>
        <v/>
      </c>
      <c r="O6367" s="11" t="str">
        <f t="shared" si="619"/>
        <v/>
      </c>
      <c r="P6367" s="11" t="str">
        <f t="shared" si="614"/>
        <v/>
      </c>
    </row>
    <row r="6368" spans="1:16" x14ac:dyDescent="0.25">
      <c r="A6368" s="9" t="str">
        <f>IF(A6367="","",IF(B6367&lt;C6367,A6367,IF(A6367=MAX('entry data'!$B$8:$B$507),"",A6367+1)))</f>
        <v/>
      </c>
      <c r="B6368" s="9" t="str">
        <f t="shared" si="615"/>
        <v/>
      </c>
      <c r="C6368" s="9" t="str">
        <f>IF(ISERROR(VLOOKUP(A6368,'entry data'!B:G,6,0)),"",VLOOKUP(A6368,'entry data'!B:G,6,0))</f>
        <v/>
      </c>
      <c r="D6368" s="9" t="str">
        <f>IF(ISERROR(VLOOKUP(A6368,'entry data'!B:C,2,0)),"",VLOOKUP(A6368,'entry data'!B:C,2,0))</f>
        <v/>
      </c>
      <c r="E6368" s="9" t="str">
        <f>IF(ISERROR(VLOOKUP(A6368,'entry data'!B:E,4,0)),"",VLOOKUP(A6368,'entry data'!B:E,4,0))</f>
        <v/>
      </c>
      <c r="F6368" s="11" t="str">
        <f>IF(A6368="","",IF(ISERROR(VLOOKUP(A6368,'entry data'!B:F,5,0)),"",VLOOKUP(A6368,'entry data'!B:F,5,0)))</f>
        <v/>
      </c>
      <c r="G6368" s="12" t="str">
        <f>IF(A6368="","",IF(ISERROR(VLOOKUP(A6368,'entry data'!B:I,8,0)),"",VLOOKUP(A6368,'entry data'!B:I,7,0)))</f>
        <v/>
      </c>
      <c r="H6368" s="13" t="str">
        <f>IF(A6368="","",IF(B6368=1,VLOOKUP(A6368,'entry data'!B:D,3,0),I6367))</f>
        <v/>
      </c>
      <c r="I6368" s="14" t="str">
        <f>IF(A6368="","",IF(E6368="weekly",7,IF(E6368="fortnightly",14,IF(E6368="monthly",DATE(IF(MONTH(H6368)=12,YEAR(H6368)+1,YEAR(H6368)),VLOOKUP(MONTH(H6368),index!$D$2:$G$13,2,0),DAY(H6368)),
IF(E6368="quarterly",DATE(IF(MONTH(H6368)&gt;=10,YEAR(H6368)+1,YEAR(H6368)),VLOOKUP(MONTH(H6368),index!$D$2:$G$13,3,0),DAY(H6368)),
IF(E6368="halfyearly",DATE(IF(MONTH(H6368)&gt;=7,YEAR(H6368)+1,YEAR(H6368)),VLOOKUP(MONTH(H6368),index!$D$2:$G$13,4,0),DAY(H6368)),
DATE(YEAR(H6368)+1,MONTH(H6368),DAY(H6368)))))-H6368))+H6368)</f>
        <v/>
      </c>
      <c r="J6368" s="9" t="str">
        <f t="shared" si="616"/>
        <v/>
      </c>
      <c r="K6368" s="11" t="str">
        <f t="shared" si="617"/>
        <v/>
      </c>
      <c r="L6368" s="11" t="str">
        <f t="shared" si="618"/>
        <v/>
      </c>
      <c r="M6368" s="11" t="str">
        <f>IF(A6368="","",VLOOKUP(E6368,index!$A$1:$B$6,2,0)*K6368*G6368)</f>
        <v/>
      </c>
      <c r="N6368" s="11" t="str">
        <f>IF(A6368="","",-PMT(G6368*VLOOKUP(E6368,index!$A$1:$B$6,2,0),C6368,F6368,0,0))</f>
        <v/>
      </c>
      <c r="O6368" s="11" t="str">
        <f t="shared" si="619"/>
        <v/>
      </c>
      <c r="P6368" s="11" t="str">
        <f t="shared" si="614"/>
        <v/>
      </c>
    </row>
    <row r="6369" spans="1:16" x14ac:dyDescent="0.25">
      <c r="A6369" s="9" t="str">
        <f>IF(A6368="","",IF(B6368&lt;C6368,A6368,IF(A6368=MAX('entry data'!$B$8:$B$507),"",A6368+1)))</f>
        <v/>
      </c>
      <c r="B6369" s="9" t="str">
        <f t="shared" si="615"/>
        <v/>
      </c>
      <c r="C6369" s="9" t="str">
        <f>IF(ISERROR(VLOOKUP(A6369,'entry data'!B:G,6,0)),"",VLOOKUP(A6369,'entry data'!B:G,6,0))</f>
        <v/>
      </c>
      <c r="D6369" s="9" t="str">
        <f>IF(ISERROR(VLOOKUP(A6369,'entry data'!B:C,2,0)),"",VLOOKUP(A6369,'entry data'!B:C,2,0))</f>
        <v/>
      </c>
      <c r="E6369" s="9" t="str">
        <f>IF(ISERROR(VLOOKUP(A6369,'entry data'!B:E,4,0)),"",VLOOKUP(A6369,'entry data'!B:E,4,0))</f>
        <v/>
      </c>
      <c r="F6369" s="11" t="str">
        <f>IF(A6369="","",IF(ISERROR(VLOOKUP(A6369,'entry data'!B:F,5,0)),"",VLOOKUP(A6369,'entry data'!B:F,5,0)))</f>
        <v/>
      </c>
      <c r="G6369" s="12" t="str">
        <f>IF(A6369="","",IF(ISERROR(VLOOKUP(A6369,'entry data'!B:I,8,0)),"",VLOOKUP(A6369,'entry data'!B:I,7,0)))</f>
        <v/>
      </c>
      <c r="H6369" s="13" t="str">
        <f>IF(A6369="","",IF(B6369=1,VLOOKUP(A6369,'entry data'!B:D,3,0),I6368))</f>
        <v/>
      </c>
      <c r="I6369" s="14" t="str">
        <f>IF(A6369="","",IF(E6369="weekly",7,IF(E6369="fortnightly",14,IF(E6369="monthly",DATE(IF(MONTH(H6369)=12,YEAR(H6369)+1,YEAR(H6369)),VLOOKUP(MONTH(H6369),index!$D$2:$G$13,2,0),DAY(H6369)),
IF(E6369="quarterly",DATE(IF(MONTH(H6369)&gt;=10,YEAR(H6369)+1,YEAR(H6369)),VLOOKUP(MONTH(H6369),index!$D$2:$G$13,3,0),DAY(H6369)),
IF(E6369="halfyearly",DATE(IF(MONTH(H6369)&gt;=7,YEAR(H6369)+1,YEAR(H6369)),VLOOKUP(MONTH(H6369),index!$D$2:$G$13,4,0),DAY(H6369)),
DATE(YEAR(H6369)+1,MONTH(H6369),DAY(H6369)))))-H6369))+H6369)</f>
        <v/>
      </c>
      <c r="J6369" s="9" t="str">
        <f t="shared" si="616"/>
        <v/>
      </c>
      <c r="K6369" s="11" t="str">
        <f t="shared" si="617"/>
        <v/>
      </c>
      <c r="L6369" s="11" t="str">
        <f t="shared" si="618"/>
        <v/>
      </c>
      <c r="M6369" s="11" t="str">
        <f>IF(A6369="","",VLOOKUP(E6369,index!$A$1:$B$6,2,0)*K6369*G6369)</f>
        <v/>
      </c>
      <c r="N6369" s="11" t="str">
        <f>IF(A6369="","",-PMT(G6369*VLOOKUP(E6369,index!$A$1:$B$6,2,0),C6369,F6369,0,0))</f>
        <v/>
      </c>
      <c r="O6369" s="11" t="str">
        <f t="shared" si="619"/>
        <v/>
      </c>
      <c r="P6369" s="11" t="str">
        <f t="shared" si="614"/>
        <v/>
      </c>
    </row>
    <row r="6370" spans="1:16" x14ac:dyDescent="0.25">
      <c r="A6370" s="9" t="str">
        <f>IF(A6369="","",IF(B6369&lt;C6369,A6369,IF(A6369=MAX('entry data'!$B$8:$B$507),"",A6369+1)))</f>
        <v/>
      </c>
      <c r="B6370" s="9" t="str">
        <f t="shared" si="615"/>
        <v/>
      </c>
      <c r="C6370" s="9" t="str">
        <f>IF(ISERROR(VLOOKUP(A6370,'entry data'!B:G,6,0)),"",VLOOKUP(A6370,'entry data'!B:G,6,0))</f>
        <v/>
      </c>
      <c r="D6370" s="9" t="str">
        <f>IF(ISERROR(VLOOKUP(A6370,'entry data'!B:C,2,0)),"",VLOOKUP(A6370,'entry data'!B:C,2,0))</f>
        <v/>
      </c>
      <c r="E6370" s="9" t="str">
        <f>IF(ISERROR(VLOOKUP(A6370,'entry data'!B:E,4,0)),"",VLOOKUP(A6370,'entry data'!B:E,4,0))</f>
        <v/>
      </c>
      <c r="F6370" s="11" t="str">
        <f>IF(A6370="","",IF(ISERROR(VLOOKUP(A6370,'entry data'!B:F,5,0)),"",VLOOKUP(A6370,'entry data'!B:F,5,0)))</f>
        <v/>
      </c>
      <c r="G6370" s="12" t="str">
        <f>IF(A6370="","",IF(ISERROR(VLOOKUP(A6370,'entry data'!B:I,8,0)),"",VLOOKUP(A6370,'entry data'!B:I,7,0)))</f>
        <v/>
      </c>
      <c r="H6370" s="13" t="str">
        <f>IF(A6370="","",IF(B6370=1,VLOOKUP(A6370,'entry data'!B:D,3,0),I6369))</f>
        <v/>
      </c>
      <c r="I6370" s="14" t="str">
        <f>IF(A6370="","",IF(E6370="weekly",7,IF(E6370="fortnightly",14,IF(E6370="monthly",DATE(IF(MONTH(H6370)=12,YEAR(H6370)+1,YEAR(H6370)),VLOOKUP(MONTH(H6370),index!$D$2:$G$13,2,0),DAY(H6370)),
IF(E6370="quarterly",DATE(IF(MONTH(H6370)&gt;=10,YEAR(H6370)+1,YEAR(H6370)),VLOOKUP(MONTH(H6370),index!$D$2:$G$13,3,0),DAY(H6370)),
IF(E6370="halfyearly",DATE(IF(MONTH(H6370)&gt;=7,YEAR(H6370)+1,YEAR(H6370)),VLOOKUP(MONTH(H6370),index!$D$2:$G$13,4,0),DAY(H6370)),
DATE(YEAR(H6370)+1,MONTH(H6370),DAY(H6370)))))-H6370))+H6370)</f>
        <v/>
      </c>
      <c r="J6370" s="9" t="str">
        <f t="shared" si="616"/>
        <v/>
      </c>
      <c r="K6370" s="11" t="str">
        <f t="shared" si="617"/>
        <v/>
      </c>
      <c r="L6370" s="11" t="str">
        <f t="shared" si="618"/>
        <v/>
      </c>
      <c r="M6370" s="11" t="str">
        <f>IF(A6370="","",VLOOKUP(E6370,index!$A$1:$B$6,2,0)*K6370*G6370)</f>
        <v/>
      </c>
      <c r="N6370" s="11" t="str">
        <f>IF(A6370="","",-PMT(G6370*VLOOKUP(E6370,index!$A$1:$B$6,2,0),C6370,F6370,0,0))</f>
        <v/>
      </c>
      <c r="O6370" s="11" t="str">
        <f t="shared" si="619"/>
        <v/>
      </c>
      <c r="P6370" s="11" t="str">
        <f t="shared" si="614"/>
        <v/>
      </c>
    </row>
    <row r="6371" spans="1:16" x14ac:dyDescent="0.25">
      <c r="A6371" s="9" t="str">
        <f>IF(A6370="","",IF(B6370&lt;C6370,A6370,IF(A6370=MAX('entry data'!$B$8:$B$507),"",A6370+1)))</f>
        <v/>
      </c>
      <c r="B6371" s="9" t="str">
        <f t="shared" si="615"/>
        <v/>
      </c>
      <c r="C6371" s="9" t="str">
        <f>IF(ISERROR(VLOOKUP(A6371,'entry data'!B:G,6,0)),"",VLOOKUP(A6371,'entry data'!B:G,6,0))</f>
        <v/>
      </c>
      <c r="D6371" s="9" t="str">
        <f>IF(ISERROR(VLOOKUP(A6371,'entry data'!B:C,2,0)),"",VLOOKUP(A6371,'entry data'!B:C,2,0))</f>
        <v/>
      </c>
      <c r="E6371" s="9" t="str">
        <f>IF(ISERROR(VLOOKUP(A6371,'entry data'!B:E,4,0)),"",VLOOKUP(A6371,'entry data'!B:E,4,0))</f>
        <v/>
      </c>
      <c r="F6371" s="11" t="str">
        <f>IF(A6371="","",IF(ISERROR(VLOOKUP(A6371,'entry data'!B:F,5,0)),"",VLOOKUP(A6371,'entry data'!B:F,5,0)))</f>
        <v/>
      </c>
      <c r="G6371" s="12" t="str">
        <f>IF(A6371="","",IF(ISERROR(VLOOKUP(A6371,'entry data'!B:I,8,0)),"",VLOOKUP(A6371,'entry data'!B:I,7,0)))</f>
        <v/>
      </c>
      <c r="H6371" s="13" t="str">
        <f>IF(A6371="","",IF(B6371=1,VLOOKUP(A6371,'entry data'!B:D,3,0),I6370))</f>
        <v/>
      </c>
      <c r="I6371" s="14" t="str">
        <f>IF(A6371="","",IF(E6371="weekly",7,IF(E6371="fortnightly",14,IF(E6371="monthly",DATE(IF(MONTH(H6371)=12,YEAR(H6371)+1,YEAR(H6371)),VLOOKUP(MONTH(H6371),index!$D$2:$G$13,2,0),DAY(H6371)),
IF(E6371="quarterly",DATE(IF(MONTH(H6371)&gt;=10,YEAR(H6371)+1,YEAR(H6371)),VLOOKUP(MONTH(H6371),index!$D$2:$G$13,3,0),DAY(H6371)),
IF(E6371="halfyearly",DATE(IF(MONTH(H6371)&gt;=7,YEAR(H6371)+1,YEAR(H6371)),VLOOKUP(MONTH(H6371),index!$D$2:$G$13,4,0),DAY(H6371)),
DATE(YEAR(H6371)+1,MONTH(H6371),DAY(H6371)))))-H6371))+H6371)</f>
        <v/>
      </c>
      <c r="J6371" s="9" t="str">
        <f t="shared" si="616"/>
        <v/>
      </c>
      <c r="K6371" s="11" t="str">
        <f t="shared" si="617"/>
        <v/>
      </c>
      <c r="L6371" s="11" t="str">
        <f t="shared" si="618"/>
        <v/>
      </c>
      <c r="M6371" s="11" t="str">
        <f>IF(A6371="","",VLOOKUP(E6371,index!$A$1:$B$6,2,0)*K6371*G6371)</f>
        <v/>
      </c>
      <c r="N6371" s="11" t="str">
        <f>IF(A6371="","",-PMT(G6371*VLOOKUP(E6371,index!$A$1:$B$6,2,0),C6371,F6371,0,0))</f>
        <v/>
      </c>
      <c r="O6371" s="11" t="str">
        <f t="shared" si="619"/>
        <v/>
      </c>
      <c r="P6371" s="11" t="str">
        <f t="shared" si="614"/>
        <v/>
      </c>
    </row>
    <row r="6372" spans="1:16" x14ac:dyDescent="0.25">
      <c r="A6372" s="9" t="str">
        <f>IF(A6371="","",IF(B6371&lt;C6371,A6371,IF(A6371=MAX('entry data'!$B$8:$B$507),"",A6371+1)))</f>
        <v/>
      </c>
      <c r="B6372" s="9" t="str">
        <f t="shared" si="615"/>
        <v/>
      </c>
      <c r="C6372" s="9" t="str">
        <f>IF(ISERROR(VLOOKUP(A6372,'entry data'!B:G,6,0)),"",VLOOKUP(A6372,'entry data'!B:G,6,0))</f>
        <v/>
      </c>
      <c r="D6372" s="9" t="str">
        <f>IF(ISERROR(VLOOKUP(A6372,'entry data'!B:C,2,0)),"",VLOOKUP(A6372,'entry data'!B:C,2,0))</f>
        <v/>
      </c>
      <c r="E6372" s="9" t="str">
        <f>IF(ISERROR(VLOOKUP(A6372,'entry data'!B:E,4,0)),"",VLOOKUP(A6372,'entry data'!B:E,4,0))</f>
        <v/>
      </c>
      <c r="F6372" s="11" t="str">
        <f>IF(A6372="","",IF(ISERROR(VLOOKUP(A6372,'entry data'!B:F,5,0)),"",VLOOKUP(A6372,'entry data'!B:F,5,0)))</f>
        <v/>
      </c>
      <c r="G6372" s="12" t="str">
        <f>IF(A6372="","",IF(ISERROR(VLOOKUP(A6372,'entry data'!B:I,8,0)),"",VLOOKUP(A6372,'entry data'!B:I,7,0)))</f>
        <v/>
      </c>
      <c r="H6372" s="13" t="str">
        <f>IF(A6372="","",IF(B6372=1,VLOOKUP(A6372,'entry data'!B:D,3,0),I6371))</f>
        <v/>
      </c>
      <c r="I6372" s="14" t="str">
        <f>IF(A6372="","",IF(E6372="weekly",7,IF(E6372="fortnightly",14,IF(E6372="monthly",DATE(IF(MONTH(H6372)=12,YEAR(H6372)+1,YEAR(H6372)),VLOOKUP(MONTH(H6372),index!$D$2:$G$13,2,0),DAY(H6372)),
IF(E6372="quarterly",DATE(IF(MONTH(H6372)&gt;=10,YEAR(H6372)+1,YEAR(H6372)),VLOOKUP(MONTH(H6372),index!$D$2:$G$13,3,0),DAY(H6372)),
IF(E6372="halfyearly",DATE(IF(MONTH(H6372)&gt;=7,YEAR(H6372)+1,YEAR(H6372)),VLOOKUP(MONTH(H6372),index!$D$2:$G$13,4,0),DAY(H6372)),
DATE(YEAR(H6372)+1,MONTH(H6372),DAY(H6372)))))-H6372))+H6372)</f>
        <v/>
      </c>
      <c r="J6372" s="9" t="str">
        <f t="shared" si="616"/>
        <v/>
      </c>
      <c r="K6372" s="11" t="str">
        <f t="shared" si="617"/>
        <v/>
      </c>
      <c r="L6372" s="11" t="str">
        <f t="shared" si="618"/>
        <v/>
      </c>
      <c r="M6372" s="11" t="str">
        <f>IF(A6372="","",VLOOKUP(E6372,index!$A$1:$B$6,2,0)*K6372*G6372)</f>
        <v/>
      </c>
      <c r="N6372" s="11" t="str">
        <f>IF(A6372="","",-PMT(G6372*VLOOKUP(E6372,index!$A$1:$B$6,2,0),C6372,F6372,0,0))</f>
        <v/>
      </c>
      <c r="O6372" s="11" t="str">
        <f t="shared" si="619"/>
        <v/>
      </c>
      <c r="P6372" s="11" t="str">
        <f t="shared" si="614"/>
        <v/>
      </c>
    </row>
    <row r="6373" spans="1:16" x14ac:dyDescent="0.25">
      <c r="A6373" s="9" t="str">
        <f>IF(A6372="","",IF(B6372&lt;C6372,A6372,IF(A6372=MAX('entry data'!$B$8:$B$507),"",A6372+1)))</f>
        <v/>
      </c>
      <c r="B6373" s="9" t="str">
        <f t="shared" si="615"/>
        <v/>
      </c>
      <c r="C6373" s="9" t="str">
        <f>IF(ISERROR(VLOOKUP(A6373,'entry data'!B:G,6,0)),"",VLOOKUP(A6373,'entry data'!B:G,6,0))</f>
        <v/>
      </c>
      <c r="D6373" s="9" t="str">
        <f>IF(ISERROR(VLOOKUP(A6373,'entry data'!B:C,2,0)),"",VLOOKUP(A6373,'entry data'!B:C,2,0))</f>
        <v/>
      </c>
      <c r="E6373" s="9" t="str">
        <f>IF(ISERROR(VLOOKUP(A6373,'entry data'!B:E,4,0)),"",VLOOKUP(A6373,'entry data'!B:E,4,0))</f>
        <v/>
      </c>
      <c r="F6373" s="11" t="str">
        <f>IF(A6373="","",IF(ISERROR(VLOOKUP(A6373,'entry data'!B:F,5,0)),"",VLOOKUP(A6373,'entry data'!B:F,5,0)))</f>
        <v/>
      </c>
      <c r="G6373" s="12" t="str">
        <f>IF(A6373="","",IF(ISERROR(VLOOKUP(A6373,'entry data'!B:I,8,0)),"",VLOOKUP(A6373,'entry data'!B:I,7,0)))</f>
        <v/>
      </c>
      <c r="H6373" s="13" t="str">
        <f>IF(A6373="","",IF(B6373=1,VLOOKUP(A6373,'entry data'!B:D,3,0),I6372))</f>
        <v/>
      </c>
      <c r="I6373" s="14" t="str">
        <f>IF(A6373="","",IF(E6373="weekly",7,IF(E6373="fortnightly",14,IF(E6373="monthly",DATE(IF(MONTH(H6373)=12,YEAR(H6373)+1,YEAR(H6373)),VLOOKUP(MONTH(H6373),index!$D$2:$G$13,2,0),DAY(H6373)),
IF(E6373="quarterly",DATE(IF(MONTH(H6373)&gt;=10,YEAR(H6373)+1,YEAR(H6373)),VLOOKUP(MONTH(H6373),index!$D$2:$G$13,3,0),DAY(H6373)),
IF(E6373="halfyearly",DATE(IF(MONTH(H6373)&gt;=7,YEAR(H6373)+1,YEAR(H6373)),VLOOKUP(MONTH(H6373),index!$D$2:$G$13,4,0),DAY(H6373)),
DATE(YEAR(H6373)+1,MONTH(H6373),DAY(H6373)))))-H6373))+H6373)</f>
        <v/>
      </c>
      <c r="J6373" s="9" t="str">
        <f t="shared" si="616"/>
        <v/>
      </c>
      <c r="K6373" s="11" t="str">
        <f t="shared" si="617"/>
        <v/>
      </c>
      <c r="L6373" s="11" t="str">
        <f t="shared" si="618"/>
        <v/>
      </c>
      <c r="M6373" s="11" t="str">
        <f>IF(A6373="","",VLOOKUP(E6373,index!$A$1:$B$6,2,0)*K6373*G6373)</f>
        <v/>
      </c>
      <c r="N6373" s="11" t="str">
        <f>IF(A6373="","",-PMT(G6373*VLOOKUP(E6373,index!$A$1:$B$6,2,0),C6373,F6373,0,0))</f>
        <v/>
      </c>
      <c r="O6373" s="11" t="str">
        <f t="shared" si="619"/>
        <v/>
      </c>
      <c r="P6373" s="11" t="str">
        <f t="shared" si="614"/>
        <v/>
      </c>
    </row>
    <row r="6374" spans="1:16" x14ac:dyDescent="0.25">
      <c r="A6374" s="9" t="str">
        <f>IF(A6373="","",IF(B6373&lt;C6373,A6373,IF(A6373=MAX('entry data'!$B$8:$B$507),"",A6373+1)))</f>
        <v/>
      </c>
      <c r="B6374" s="9" t="str">
        <f t="shared" si="615"/>
        <v/>
      </c>
      <c r="C6374" s="9" t="str">
        <f>IF(ISERROR(VLOOKUP(A6374,'entry data'!B:G,6,0)),"",VLOOKUP(A6374,'entry data'!B:G,6,0))</f>
        <v/>
      </c>
      <c r="D6374" s="9" t="str">
        <f>IF(ISERROR(VLOOKUP(A6374,'entry data'!B:C,2,0)),"",VLOOKUP(A6374,'entry data'!B:C,2,0))</f>
        <v/>
      </c>
      <c r="E6374" s="9" t="str">
        <f>IF(ISERROR(VLOOKUP(A6374,'entry data'!B:E,4,0)),"",VLOOKUP(A6374,'entry data'!B:E,4,0))</f>
        <v/>
      </c>
      <c r="F6374" s="11" t="str">
        <f>IF(A6374="","",IF(ISERROR(VLOOKUP(A6374,'entry data'!B:F,5,0)),"",VLOOKUP(A6374,'entry data'!B:F,5,0)))</f>
        <v/>
      </c>
      <c r="G6374" s="12" t="str">
        <f>IF(A6374="","",IF(ISERROR(VLOOKUP(A6374,'entry data'!B:I,8,0)),"",VLOOKUP(A6374,'entry data'!B:I,7,0)))</f>
        <v/>
      </c>
      <c r="H6374" s="13" t="str">
        <f>IF(A6374="","",IF(B6374=1,VLOOKUP(A6374,'entry data'!B:D,3,0),I6373))</f>
        <v/>
      </c>
      <c r="I6374" s="14" t="str">
        <f>IF(A6374="","",IF(E6374="weekly",7,IF(E6374="fortnightly",14,IF(E6374="monthly",DATE(IF(MONTH(H6374)=12,YEAR(H6374)+1,YEAR(H6374)),VLOOKUP(MONTH(H6374),index!$D$2:$G$13,2,0),DAY(H6374)),
IF(E6374="quarterly",DATE(IF(MONTH(H6374)&gt;=10,YEAR(H6374)+1,YEAR(H6374)),VLOOKUP(MONTH(H6374),index!$D$2:$G$13,3,0),DAY(H6374)),
IF(E6374="halfyearly",DATE(IF(MONTH(H6374)&gt;=7,YEAR(H6374)+1,YEAR(H6374)),VLOOKUP(MONTH(H6374),index!$D$2:$G$13,4,0),DAY(H6374)),
DATE(YEAR(H6374)+1,MONTH(H6374),DAY(H6374)))))-H6374))+H6374)</f>
        <v/>
      </c>
      <c r="J6374" s="9" t="str">
        <f t="shared" si="616"/>
        <v/>
      </c>
      <c r="K6374" s="11" t="str">
        <f t="shared" si="617"/>
        <v/>
      </c>
      <c r="L6374" s="11" t="str">
        <f t="shared" si="618"/>
        <v/>
      </c>
      <c r="M6374" s="11" t="str">
        <f>IF(A6374="","",VLOOKUP(E6374,index!$A$1:$B$6,2,0)*K6374*G6374)</f>
        <v/>
      </c>
      <c r="N6374" s="11" t="str">
        <f>IF(A6374="","",-PMT(G6374*VLOOKUP(E6374,index!$A$1:$B$6,2,0),C6374,F6374,0,0))</f>
        <v/>
      </c>
      <c r="O6374" s="11" t="str">
        <f t="shared" si="619"/>
        <v/>
      </c>
      <c r="P6374" s="11" t="str">
        <f t="shared" si="614"/>
        <v/>
      </c>
    </row>
    <row r="6375" spans="1:16" x14ac:dyDescent="0.25">
      <c r="A6375" s="9" t="str">
        <f>IF(A6374="","",IF(B6374&lt;C6374,A6374,IF(A6374=MAX('entry data'!$B$8:$B$507),"",A6374+1)))</f>
        <v/>
      </c>
      <c r="B6375" s="9" t="str">
        <f t="shared" si="615"/>
        <v/>
      </c>
      <c r="C6375" s="9" t="str">
        <f>IF(ISERROR(VLOOKUP(A6375,'entry data'!B:G,6,0)),"",VLOOKUP(A6375,'entry data'!B:G,6,0))</f>
        <v/>
      </c>
      <c r="D6375" s="9" t="str">
        <f>IF(ISERROR(VLOOKUP(A6375,'entry data'!B:C,2,0)),"",VLOOKUP(A6375,'entry data'!B:C,2,0))</f>
        <v/>
      </c>
      <c r="E6375" s="9" t="str">
        <f>IF(ISERROR(VLOOKUP(A6375,'entry data'!B:E,4,0)),"",VLOOKUP(A6375,'entry data'!B:E,4,0))</f>
        <v/>
      </c>
      <c r="F6375" s="11" t="str">
        <f>IF(A6375="","",IF(ISERROR(VLOOKUP(A6375,'entry data'!B:F,5,0)),"",VLOOKUP(A6375,'entry data'!B:F,5,0)))</f>
        <v/>
      </c>
      <c r="G6375" s="12" t="str">
        <f>IF(A6375="","",IF(ISERROR(VLOOKUP(A6375,'entry data'!B:I,8,0)),"",VLOOKUP(A6375,'entry data'!B:I,7,0)))</f>
        <v/>
      </c>
      <c r="H6375" s="13" t="str">
        <f>IF(A6375="","",IF(B6375=1,VLOOKUP(A6375,'entry data'!B:D,3,0),I6374))</f>
        <v/>
      </c>
      <c r="I6375" s="14" t="str">
        <f>IF(A6375="","",IF(E6375="weekly",7,IF(E6375="fortnightly",14,IF(E6375="monthly",DATE(IF(MONTH(H6375)=12,YEAR(H6375)+1,YEAR(H6375)),VLOOKUP(MONTH(H6375),index!$D$2:$G$13,2,0),DAY(H6375)),
IF(E6375="quarterly",DATE(IF(MONTH(H6375)&gt;=10,YEAR(H6375)+1,YEAR(H6375)),VLOOKUP(MONTH(H6375),index!$D$2:$G$13,3,0),DAY(H6375)),
IF(E6375="halfyearly",DATE(IF(MONTH(H6375)&gt;=7,YEAR(H6375)+1,YEAR(H6375)),VLOOKUP(MONTH(H6375),index!$D$2:$G$13,4,0),DAY(H6375)),
DATE(YEAR(H6375)+1,MONTH(H6375),DAY(H6375)))))-H6375))+H6375)</f>
        <v/>
      </c>
      <c r="J6375" s="9" t="str">
        <f t="shared" si="616"/>
        <v/>
      </c>
      <c r="K6375" s="11" t="str">
        <f t="shared" si="617"/>
        <v/>
      </c>
      <c r="L6375" s="11" t="str">
        <f t="shared" si="618"/>
        <v/>
      </c>
      <c r="M6375" s="11" t="str">
        <f>IF(A6375="","",VLOOKUP(E6375,index!$A$1:$B$6,2,0)*K6375*G6375)</f>
        <v/>
      </c>
      <c r="N6375" s="11" t="str">
        <f>IF(A6375="","",-PMT(G6375*VLOOKUP(E6375,index!$A$1:$B$6,2,0),C6375,F6375,0,0))</f>
        <v/>
      </c>
      <c r="O6375" s="11" t="str">
        <f t="shared" si="619"/>
        <v/>
      </c>
      <c r="P6375" s="11" t="str">
        <f t="shared" si="614"/>
        <v/>
      </c>
    </row>
    <row r="6376" spans="1:16" x14ac:dyDescent="0.25">
      <c r="A6376" s="9" t="str">
        <f>IF(A6375="","",IF(B6375&lt;C6375,A6375,IF(A6375=MAX('entry data'!$B$8:$B$507),"",A6375+1)))</f>
        <v/>
      </c>
      <c r="B6376" s="9" t="str">
        <f t="shared" si="615"/>
        <v/>
      </c>
      <c r="C6376" s="9" t="str">
        <f>IF(ISERROR(VLOOKUP(A6376,'entry data'!B:G,6,0)),"",VLOOKUP(A6376,'entry data'!B:G,6,0))</f>
        <v/>
      </c>
      <c r="D6376" s="9" t="str">
        <f>IF(ISERROR(VLOOKUP(A6376,'entry data'!B:C,2,0)),"",VLOOKUP(A6376,'entry data'!B:C,2,0))</f>
        <v/>
      </c>
      <c r="E6376" s="9" t="str">
        <f>IF(ISERROR(VLOOKUP(A6376,'entry data'!B:E,4,0)),"",VLOOKUP(A6376,'entry data'!B:E,4,0))</f>
        <v/>
      </c>
      <c r="F6376" s="11" t="str">
        <f>IF(A6376="","",IF(ISERROR(VLOOKUP(A6376,'entry data'!B:F,5,0)),"",VLOOKUP(A6376,'entry data'!B:F,5,0)))</f>
        <v/>
      </c>
      <c r="G6376" s="12" t="str">
        <f>IF(A6376="","",IF(ISERROR(VLOOKUP(A6376,'entry data'!B:I,8,0)),"",VLOOKUP(A6376,'entry data'!B:I,7,0)))</f>
        <v/>
      </c>
      <c r="H6376" s="13" t="str">
        <f>IF(A6376="","",IF(B6376=1,VLOOKUP(A6376,'entry data'!B:D,3,0),I6375))</f>
        <v/>
      </c>
      <c r="I6376" s="14" t="str">
        <f>IF(A6376="","",IF(E6376="weekly",7,IF(E6376="fortnightly",14,IF(E6376="monthly",DATE(IF(MONTH(H6376)=12,YEAR(H6376)+1,YEAR(H6376)),VLOOKUP(MONTH(H6376),index!$D$2:$G$13,2,0),DAY(H6376)),
IF(E6376="quarterly",DATE(IF(MONTH(H6376)&gt;=10,YEAR(H6376)+1,YEAR(H6376)),VLOOKUP(MONTH(H6376),index!$D$2:$G$13,3,0),DAY(H6376)),
IF(E6376="halfyearly",DATE(IF(MONTH(H6376)&gt;=7,YEAR(H6376)+1,YEAR(H6376)),VLOOKUP(MONTH(H6376),index!$D$2:$G$13,4,0),DAY(H6376)),
DATE(YEAR(H6376)+1,MONTH(H6376),DAY(H6376)))))-H6376))+H6376)</f>
        <v/>
      </c>
      <c r="J6376" s="9" t="str">
        <f t="shared" si="616"/>
        <v/>
      </c>
      <c r="K6376" s="11" t="str">
        <f t="shared" si="617"/>
        <v/>
      </c>
      <c r="L6376" s="11" t="str">
        <f t="shared" si="618"/>
        <v/>
      </c>
      <c r="M6376" s="11" t="str">
        <f>IF(A6376="","",VLOOKUP(E6376,index!$A$1:$B$6,2,0)*K6376*G6376)</f>
        <v/>
      </c>
      <c r="N6376" s="11" t="str">
        <f>IF(A6376="","",-PMT(G6376*VLOOKUP(E6376,index!$A$1:$B$6,2,0),C6376,F6376,0,0))</f>
        <v/>
      </c>
      <c r="O6376" s="11" t="str">
        <f t="shared" si="619"/>
        <v/>
      </c>
      <c r="P6376" s="11" t="str">
        <f t="shared" si="614"/>
        <v/>
      </c>
    </row>
    <row r="6377" spans="1:16" x14ac:dyDescent="0.25">
      <c r="A6377" s="9" t="str">
        <f>IF(A6376="","",IF(B6376&lt;C6376,A6376,IF(A6376=MAX('entry data'!$B$8:$B$507),"",A6376+1)))</f>
        <v/>
      </c>
      <c r="B6377" s="9" t="str">
        <f t="shared" si="615"/>
        <v/>
      </c>
      <c r="C6377" s="9" t="str">
        <f>IF(ISERROR(VLOOKUP(A6377,'entry data'!B:G,6,0)),"",VLOOKUP(A6377,'entry data'!B:G,6,0))</f>
        <v/>
      </c>
      <c r="D6377" s="9" t="str">
        <f>IF(ISERROR(VLOOKUP(A6377,'entry data'!B:C,2,0)),"",VLOOKUP(A6377,'entry data'!B:C,2,0))</f>
        <v/>
      </c>
      <c r="E6377" s="9" t="str">
        <f>IF(ISERROR(VLOOKUP(A6377,'entry data'!B:E,4,0)),"",VLOOKUP(A6377,'entry data'!B:E,4,0))</f>
        <v/>
      </c>
      <c r="F6377" s="11" t="str">
        <f>IF(A6377="","",IF(ISERROR(VLOOKUP(A6377,'entry data'!B:F,5,0)),"",VLOOKUP(A6377,'entry data'!B:F,5,0)))</f>
        <v/>
      </c>
      <c r="G6377" s="12" t="str">
        <f>IF(A6377="","",IF(ISERROR(VLOOKUP(A6377,'entry data'!B:I,8,0)),"",VLOOKUP(A6377,'entry data'!B:I,7,0)))</f>
        <v/>
      </c>
      <c r="H6377" s="13" t="str">
        <f>IF(A6377="","",IF(B6377=1,VLOOKUP(A6377,'entry data'!B:D,3,0),I6376))</f>
        <v/>
      </c>
      <c r="I6377" s="14" t="str">
        <f>IF(A6377="","",IF(E6377="weekly",7,IF(E6377="fortnightly",14,IF(E6377="monthly",DATE(IF(MONTH(H6377)=12,YEAR(H6377)+1,YEAR(H6377)),VLOOKUP(MONTH(H6377),index!$D$2:$G$13,2,0),DAY(H6377)),
IF(E6377="quarterly",DATE(IF(MONTH(H6377)&gt;=10,YEAR(H6377)+1,YEAR(H6377)),VLOOKUP(MONTH(H6377),index!$D$2:$G$13,3,0),DAY(H6377)),
IF(E6377="halfyearly",DATE(IF(MONTH(H6377)&gt;=7,YEAR(H6377)+1,YEAR(H6377)),VLOOKUP(MONTH(H6377),index!$D$2:$G$13,4,0),DAY(H6377)),
DATE(YEAR(H6377)+1,MONTH(H6377),DAY(H6377)))))-H6377))+H6377)</f>
        <v/>
      </c>
      <c r="J6377" s="9" t="str">
        <f t="shared" si="616"/>
        <v/>
      </c>
      <c r="K6377" s="11" t="str">
        <f t="shared" si="617"/>
        <v/>
      </c>
      <c r="L6377" s="11" t="str">
        <f t="shared" si="618"/>
        <v/>
      </c>
      <c r="M6377" s="11" t="str">
        <f>IF(A6377="","",VLOOKUP(E6377,index!$A$1:$B$6,2,0)*K6377*G6377)</f>
        <v/>
      </c>
      <c r="N6377" s="11" t="str">
        <f>IF(A6377="","",-PMT(G6377*VLOOKUP(E6377,index!$A$1:$B$6,2,0),C6377,F6377,0,0))</f>
        <v/>
      </c>
      <c r="O6377" s="11" t="str">
        <f t="shared" si="619"/>
        <v/>
      </c>
      <c r="P6377" s="11" t="str">
        <f t="shared" si="614"/>
        <v/>
      </c>
    </row>
    <row r="6378" spans="1:16" x14ac:dyDescent="0.25">
      <c r="A6378" s="9" t="str">
        <f>IF(A6377="","",IF(B6377&lt;C6377,A6377,IF(A6377=MAX('entry data'!$B$8:$B$507),"",A6377+1)))</f>
        <v/>
      </c>
      <c r="B6378" s="9" t="str">
        <f t="shared" si="615"/>
        <v/>
      </c>
      <c r="C6378" s="9" t="str">
        <f>IF(ISERROR(VLOOKUP(A6378,'entry data'!B:G,6,0)),"",VLOOKUP(A6378,'entry data'!B:G,6,0))</f>
        <v/>
      </c>
      <c r="D6378" s="9" t="str">
        <f>IF(ISERROR(VLOOKUP(A6378,'entry data'!B:C,2,0)),"",VLOOKUP(A6378,'entry data'!B:C,2,0))</f>
        <v/>
      </c>
      <c r="E6378" s="9" t="str">
        <f>IF(ISERROR(VLOOKUP(A6378,'entry data'!B:E,4,0)),"",VLOOKUP(A6378,'entry data'!B:E,4,0))</f>
        <v/>
      </c>
      <c r="F6378" s="11" t="str">
        <f>IF(A6378="","",IF(ISERROR(VLOOKUP(A6378,'entry data'!B:F,5,0)),"",VLOOKUP(A6378,'entry data'!B:F,5,0)))</f>
        <v/>
      </c>
      <c r="G6378" s="12" t="str">
        <f>IF(A6378="","",IF(ISERROR(VLOOKUP(A6378,'entry data'!B:I,8,0)),"",VLOOKUP(A6378,'entry data'!B:I,7,0)))</f>
        <v/>
      </c>
      <c r="H6378" s="13" t="str">
        <f>IF(A6378="","",IF(B6378=1,VLOOKUP(A6378,'entry data'!B:D,3,0),I6377))</f>
        <v/>
      </c>
      <c r="I6378" s="14" t="str">
        <f>IF(A6378="","",IF(E6378="weekly",7,IF(E6378="fortnightly",14,IF(E6378="monthly",DATE(IF(MONTH(H6378)=12,YEAR(H6378)+1,YEAR(H6378)),VLOOKUP(MONTH(H6378),index!$D$2:$G$13,2,0),DAY(H6378)),
IF(E6378="quarterly",DATE(IF(MONTH(H6378)&gt;=10,YEAR(H6378)+1,YEAR(H6378)),VLOOKUP(MONTH(H6378),index!$D$2:$G$13,3,0),DAY(H6378)),
IF(E6378="halfyearly",DATE(IF(MONTH(H6378)&gt;=7,YEAR(H6378)+1,YEAR(H6378)),VLOOKUP(MONTH(H6378),index!$D$2:$G$13,4,0),DAY(H6378)),
DATE(YEAR(H6378)+1,MONTH(H6378),DAY(H6378)))))-H6378))+H6378)</f>
        <v/>
      </c>
      <c r="J6378" s="9" t="str">
        <f t="shared" si="616"/>
        <v/>
      </c>
      <c r="K6378" s="11" t="str">
        <f t="shared" si="617"/>
        <v/>
      </c>
      <c r="L6378" s="11" t="str">
        <f t="shared" si="618"/>
        <v/>
      </c>
      <c r="M6378" s="11" t="str">
        <f>IF(A6378="","",VLOOKUP(E6378,index!$A$1:$B$6,2,0)*K6378*G6378)</f>
        <v/>
      </c>
      <c r="N6378" s="11" t="str">
        <f>IF(A6378="","",-PMT(G6378*VLOOKUP(E6378,index!$A$1:$B$6,2,0),C6378,F6378,0,0))</f>
        <v/>
      </c>
      <c r="O6378" s="11" t="str">
        <f t="shared" si="619"/>
        <v/>
      </c>
      <c r="P6378" s="11" t="str">
        <f t="shared" si="614"/>
        <v/>
      </c>
    </row>
    <row r="6379" spans="1:16" x14ac:dyDescent="0.25">
      <c r="A6379" s="9" t="str">
        <f>IF(A6378="","",IF(B6378&lt;C6378,A6378,IF(A6378=MAX('entry data'!$B$8:$B$507),"",A6378+1)))</f>
        <v/>
      </c>
      <c r="B6379" s="9" t="str">
        <f t="shared" si="615"/>
        <v/>
      </c>
      <c r="C6379" s="9" t="str">
        <f>IF(ISERROR(VLOOKUP(A6379,'entry data'!B:G,6,0)),"",VLOOKUP(A6379,'entry data'!B:G,6,0))</f>
        <v/>
      </c>
      <c r="D6379" s="9" t="str">
        <f>IF(ISERROR(VLOOKUP(A6379,'entry data'!B:C,2,0)),"",VLOOKUP(A6379,'entry data'!B:C,2,0))</f>
        <v/>
      </c>
      <c r="E6379" s="9" t="str">
        <f>IF(ISERROR(VLOOKUP(A6379,'entry data'!B:E,4,0)),"",VLOOKUP(A6379,'entry data'!B:E,4,0))</f>
        <v/>
      </c>
      <c r="F6379" s="11" t="str">
        <f>IF(A6379="","",IF(ISERROR(VLOOKUP(A6379,'entry data'!B:F,5,0)),"",VLOOKUP(A6379,'entry data'!B:F,5,0)))</f>
        <v/>
      </c>
      <c r="G6379" s="12" t="str">
        <f>IF(A6379="","",IF(ISERROR(VLOOKUP(A6379,'entry data'!B:I,8,0)),"",VLOOKUP(A6379,'entry data'!B:I,7,0)))</f>
        <v/>
      </c>
      <c r="H6379" s="13" t="str">
        <f>IF(A6379="","",IF(B6379=1,VLOOKUP(A6379,'entry data'!B:D,3,0),I6378))</f>
        <v/>
      </c>
      <c r="I6379" s="14" t="str">
        <f>IF(A6379="","",IF(E6379="weekly",7,IF(E6379="fortnightly",14,IF(E6379="monthly",DATE(IF(MONTH(H6379)=12,YEAR(H6379)+1,YEAR(H6379)),VLOOKUP(MONTH(H6379),index!$D$2:$G$13,2,0),DAY(H6379)),
IF(E6379="quarterly",DATE(IF(MONTH(H6379)&gt;=10,YEAR(H6379)+1,YEAR(H6379)),VLOOKUP(MONTH(H6379),index!$D$2:$G$13,3,0),DAY(H6379)),
IF(E6379="halfyearly",DATE(IF(MONTH(H6379)&gt;=7,YEAR(H6379)+1,YEAR(H6379)),VLOOKUP(MONTH(H6379),index!$D$2:$G$13,4,0),DAY(H6379)),
DATE(YEAR(H6379)+1,MONTH(H6379),DAY(H6379)))))-H6379))+H6379)</f>
        <v/>
      </c>
      <c r="J6379" s="9" t="str">
        <f t="shared" si="616"/>
        <v/>
      </c>
      <c r="K6379" s="11" t="str">
        <f t="shared" si="617"/>
        <v/>
      </c>
      <c r="L6379" s="11" t="str">
        <f t="shared" si="618"/>
        <v/>
      </c>
      <c r="M6379" s="11" t="str">
        <f>IF(A6379="","",VLOOKUP(E6379,index!$A$1:$B$6,2,0)*K6379*G6379)</f>
        <v/>
      </c>
      <c r="N6379" s="11" t="str">
        <f>IF(A6379="","",-PMT(G6379*VLOOKUP(E6379,index!$A$1:$B$6,2,0),C6379,F6379,0,0))</f>
        <v/>
      </c>
      <c r="O6379" s="11" t="str">
        <f t="shared" si="619"/>
        <v/>
      </c>
      <c r="P6379" s="11" t="str">
        <f t="shared" si="614"/>
        <v/>
      </c>
    </row>
    <row r="6380" spans="1:16" x14ac:dyDescent="0.25">
      <c r="A6380" s="9" t="str">
        <f>IF(A6379="","",IF(B6379&lt;C6379,A6379,IF(A6379=MAX('entry data'!$B$8:$B$507),"",A6379+1)))</f>
        <v/>
      </c>
      <c r="B6380" s="9" t="str">
        <f t="shared" si="615"/>
        <v/>
      </c>
      <c r="C6380" s="9" t="str">
        <f>IF(ISERROR(VLOOKUP(A6380,'entry data'!B:G,6,0)),"",VLOOKUP(A6380,'entry data'!B:G,6,0))</f>
        <v/>
      </c>
      <c r="D6380" s="9" t="str">
        <f>IF(ISERROR(VLOOKUP(A6380,'entry data'!B:C,2,0)),"",VLOOKUP(A6380,'entry data'!B:C,2,0))</f>
        <v/>
      </c>
      <c r="E6380" s="9" t="str">
        <f>IF(ISERROR(VLOOKUP(A6380,'entry data'!B:E,4,0)),"",VLOOKUP(A6380,'entry data'!B:E,4,0))</f>
        <v/>
      </c>
      <c r="F6380" s="11" t="str">
        <f>IF(A6380="","",IF(ISERROR(VLOOKUP(A6380,'entry data'!B:F,5,0)),"",VLOOKUP(A6380,'entry data'!B:F,5,0)))</f>
        <v/>
      </c>
      <c r="G6380" s="12" t="str">
        <f>IF(A6380="","",IF(ISERROR(VLOOKUP(A6380,'entry data'!B:I,8,0)),"",VLOOKUP(A6380,'entry data'!B:I,7,0)))</f>
        <v/>
      </c>
      <c r="H6380" s="13" t="str">
        <f>IF(A6380="","",IF(B6380=1,VLOOKUP(A6380,'entry data'!B:D,3,0),I6379))</f>
        <v/>
      </c>
      <c r="I6380" s="14" t="str">
        <f>IF(A6380="","",IF(E6380="weekly",7,IF(E6380="fortnightly",14,IF(E6380="monthly",DATE(IF(MONTH(H6380)=12,YEAR(H6380)+1,YEAR(H6380)),VLOOKUP(MONTH(H6380),index!$D$2:$G$13,2,0),DAY(H6380)),
IF(E6380="quarterly",DATE(IF(MONTH(H6380)&gt;=10,YEAR(H6380)+1,YEAR(H6380)),VLOOKUP(MONTH(H6380),index!$D$2:$G$13,3,0),DAY(H6380)),
IF(E6380="halfyearly",DATE(IF(MONTH(H6380)&gt;=7,YEAR(H6380)+1,YEAR(H6380)),VLOOKUP(MONTH(H6380),index!$D$2:$G$13,4,0),DAY(H6380)),
DATE(YEAR(H6380)+1,MONTH(H6380),DAY(H6380)))))-H6380))+H6380)</f>
        <v/>
      </c>
      <c r="J6380" s="9" t="str">
        <f t="shared" si="616"/>
        <v/>
      </c>
      <c r="K6380" s="11" t="str">
        <f t="shared" si="617"/>
        <v/>
      </c>
      <c r="L6380" s="11" t="str">
        <f t="shared" si="618"/>
        <v/>
      </c>
      <c r="M6380" s="11" t="str">
        <f>IF(A6380="","",VLOOKUP(E6380,index!$A$1:$B$6,2,0)*K6380*G6380)</f>
        <v/>
      </c>
      <c r="N6380" s="11" t="str">
        <f>IF(A6380="","",-PMT(G6380*VLOOKUP(E6380,index!$A$1:$B$6,2,0),C6380,F6380,0,0))</f>
        <v/>
      </c>
      <c r="O6380" s="11" t="str">
        <f t="shared" si="619"/>
        <v/>
      </c>
      <c r="P6380" s="11" t="str">
        <f t="shared" si="614"/>
        <v/>
      </c>
    </row>
    <row r="6381" spans="1:16" x14ac:dyDescent="0.25">
      <c r="A6381" s="9" t="str">
        <f>IF(A6380="","",IF(B6380&lt;C6380,A6380,IF(A6380=MAX('entry data'!$B$8:$B$507),"",A6380+1)))</f>
        <v/>
      </c>
      <c r="B6381" s="9" t="str">
        <f t="shared" si="615"/>
        <v/>
      </c>
      <c r="C6381" s="9" t="str">
        <f>IF(ISERROR(VLOOKUP(A6381,'entry data'!B:G,6,0)),"",VLOOKUP(A6381,'entry data'!B:G,6,0))</f>
        <v/>
      </c>
      <c r="D6381" s="9" t="str">
        <f>IF(ISERROR(VLOOKUP(A6381,'entry data'!B:C,2,0)),"",VLOOKUP(A6381,'entry data'!B:C,2,0))</f>
        <v/>
      </c>
      <c r="E6381" s="9" t="str">
        <f>IF(ISERROR(VLOOKUP(A6381,'entry data'!B:E,4,0)),"",VLOOKUP(A6381,'entry data'!B:E,4,0))</f>
        <v/>
      </c>
      <c r="F6381" s="11" t="str">
        <f>IF(A6381="","",IF(ISERROR(VLOOKUP(A6381,'entry data'!B:F,5,0)),"",VLOOKUP(A6381,'entry data'!B:F,5,0)))</f>
        <v/>
      </c>
      <c r="G6381" s="12" t="str">
        <f>IF(A6381="","",IF(ISERROR(VLOOKUP(A6381,'entry data'!B:I,8,0)),"",VLOOKUP(A6381,'entry data'!B:I,7,0)))</f>
        <v/>
      </c>
      <c r="H6381" s="13" t="str">
        <f>IF(A6381="","",IF(B6381=1,VLOOKUP(A6381,'entry data'!B:D,3,0),I6380))</f>
        <v/>
      </c>
      <c r="I6381" s="14" t="str">
        <f>IF(A6381="","",IF(E6381="weekly",7,IF(E6381="fortnightly",14,IF(E6381="monthly",DATE(IF(MONTH(H6381)=12,YEAR(H6381)+1,YEAR(H6381)),VLOOKUP(MONTH(H6381),index!$D$2:$G$13,2,0),DAY(H6381)),
IF(E6381="quarterly",DATE(IF(MONTH(H6381)&gt;=10,YEAR(H6381)+1,YEAR(H6381)),VLOOKUP(MONTH(H6381),index!$D$2:$G$13,3,0),DAY(H6381)),
IF(E6381="halfyearly",DATE(IF(MONTH(H6381)&gt;=7,YEAR(H6381)+1,YEAR(H6381)),VLOOKUP(MONTH(H6381),index!$D$2:$G$13,4,0),DAY(H6381)),
DATE(YEAR(H6381)+1,MONTH(H6381),DAY(H6381)))))-H6381))+H6381)</f>
        <v/>
      </c>
      <c r="J6381" s="9" t="str">
        <f t="shared" si="616"/>
        <v/>
      </c>
      <c r="K6381" s="11" t="str">
        <f t="shared" si="617"/>
        <v/>
      </c>
      <c r="L6381" s="11" t="str">
        <f t="shared" si="618"/>
        <v/>
      </c>
      <c r="M6381" s="11" t="str">
        <f>IF(A6381="","",VLOOKUP(E6381,index!$A$1:$B$6,2,0)*K6381*G6381)</f>
        <v/>
      </c>
      <c r="N6381" s="11" t="str">
        <f>IF(A6381="","",-PMT(G6381*VLOOKUP(E6381,index!$A$1:$B$6,2,0),C6381,F6381,0,0))</f>
        <v/>
      </c>
      <c r="O6381" s="11" t="str">
        <f t="shared" si="619"/>
        <v/>
      </c>
      <c r="P6381" s="11" t="str">
        <f t="shared" si="614"/>
        <v/>
      </c>
    </row>
    <row r="6382" spans="1:16" x14ac:dyDescent="0.25">
      <c r="A6382" s="9" t="str">
        <f>IF(A6381="","",IF(B6381&lt;C6381,A6381,IF(A6381=MAX('entry data'!$B$8:$B$507),"",A6381+1)))</f>
        <v/>
      </c>
      <c r="B6382" s="9" t="str">
        <f t="shared" si="615"/>
        <v/>
      </c>
      <c r="C6382" s="9" t="str">
        <f>IF(ISERROR(VLOOKUP(A6382,'entry data'!B:G,6,0)),"",VLOOKUP(A6382,'entry data'!B:G,6,0))</f>
        <v/>
      </c>
      <c r="D6382" s="9" t="str">
        <f>IF(ISERROR(VLOOKUP(A6382,'entry data'!B:C,2,0)),"",VLOOKUP(A6382,'entry data'!B:C,2,0))</f>
        <v/>
      </c>
      <c r="E6382" s="9" t="str">
        <f>IF(ISERROR(VLOOKUP(A6382,'entry data'!B:E,4,0)),"",VLOOKUP(A6382,'entry data'!B:E,4,0))</f>
        <v/>
      </c>
      <c r="F6382" s="11" t="str">
        <f>IF(A6382="","",IF(ISERROR(VLOOKUP(A6382,'entry data'!B:F,5,0)),"",VLOOKUP(A6382,'entry data'!B:F,5,0)))</f>
        <v/>
      </c>
      <c r="G6382" s="12" t="str">
        <f>IF(A6382="","",IF(ISERROR(VLOOKUP(A6382,'entry data'!B:I,8,0)),"",VLOOKUP(A6382,'entry data'!B:I,7,0)))</f>
        <v/>
      </c>
      <c r="H6382" s="13" t="str">
        <f>IF(A6382="","",IF(B6382=1,VLOOKUP(A6382,'entry data'!B:D,3,0),I6381))</f>
        <v/>
      </c>
      <c r="I6382" s="14" t="str">
        <f>IF(A6382="","",IF(E6382="weekly",7,IF(E6382="fortnightly",14,IF(E6382="monthly",DATE(IF(MONTH(H6382)=12,YEAR(H6382)+1,YEAR(H6382)),VLOOKUP(MONTH(H6382),index!$D$2:$G$13,2,0),DAY(H6382)),
IF(E6382="quarterly",DATE(IF(MONTH(H6382)&gt;=10,YEAR(H6382)+1,YEAR(H6382)),VLOOKUP(MONTH(H6382),index!$D$2:$G$13,3,0),DAY(H6382)),
IF(E6382="halfyearly",DATE(IF(MONTH(H6382)&gt;=7,YEAR(H6382)+1,YEAR(H6382)),VLOOKUP(MONTH(H6382),index!$D$2:$G$13,4,0),DAY(H6382)),
DATE(YEAR(H6382)+1,MONTH(H6382),DAY(H6382)))))-H6382))+H6382)</f>
        <v/>
      </c>
      <c r="J6382" s="9" t="str">
        <f t="shared" si="616"/>
        <v/>
      </c>
      <c r="K6382" s="11" t="str">
        <f t="shared" si="617"/>
        <v/>
      </c>
      <c r="L6382" s="11" t="str">
        <f t="shared" si="618"/>
        <v/>
      </c>
      <c r="M6382" s="11" t="str">
        <f>IF(A6382="","",VLOOKUP(E6382,index!$A$1:$B$6,2,0)*K6382*G6382)</f>
        <v/>
      </c>
      <c r="N6382" s="11" t="str">
        <f>IF(A6382="","",-PMT(G6382*VLOOKUP(E6382,index!$A$1:$B$6,2,0),C6382,F6382,0,0))</f>
        <v/>
      </c>
      <c r="O6382" s="11" t="str">
        <f t="shared" si="619"/>
        <v/>
      </c>
      <c r="P6382" s="11" t="str">
        <f t="shared" si="614"/>
        <v/>
      </c>
    </row>
    <row r="6383" spans="1:16" x14ac:dyDescent="0.25">
      <c r="A6383" s="9" t="str">
        <f>IF(A6382="","",IF(B6382&lt;C6382,A6382,IF(A6382=MAX('entry data'!$B$8:$B$507),"",A6382+1)))</f>
        <v/>
      </c>
      <c r="B6383" s="9" t="str">
        <f t="shared" si="615"/>
        <v/>
      </c>
      <c r="C6383" s="9" t="str">
        <f>IF(ISERROR(VLOOKUP(A6383,'entry data'!B:G,6,0)),"",VLOOKUP(A6383,'entry data'!B:G,6,0))</f>
        <v/>
      </c>
      <c r="D6383" s="9" t="str">
        <f>IF(ISERROR(VLOOKUP(A6383,'entry data'!B:C,2,0)),"",VLOOKUP(A6383,'entry data'!B:C,2,0))</f>
        <v/>
      </c>
      <c r="E6383" s="9" t="str">
        <f>IF(ISERROR(VLOOKUP(A6383,'entry data'!B:E,4,0)),"",VLOOKUP(A6383,'entry data'!B:E,4,0))</f>
        <v/>
      </c>
      <c r="F6383" s="11" t="str">
        <f>IF(A6383="","",IF(ISERROR(VLOOKUP(A6383,'entry data'!B:F,5,0)),"",VLOOKUP(A6383,'entry data'!B:F,5,0)))</f>
        <v/>
      </c>
      <c r="G6383" s="12" t="str">
        <f>IF(A6383="","",IF(ISERROR(VLOOKUP(A6383,'entry data'!B:I,8,0)),"",VLOOKUP(A6383,'entry data'!B:I,7,0)))</f>
        <v/>
      </c>
      <c r="H6383" s="13" t="str">
        <f>IF(A6383="","",IF(B6383=1,VLOOKUP(A6383,'entry data'!B:D,3,0),I6382))</f>
        <v/>
      </c>
      <c r="I6383" s="14" t="str">
        <f>IF(A6383="","",IF(E6383="weekly",7,IF(E6383="fortnightly",14,IF(E6383="monthly",DATE(IF(MONTH(H6383)=12,YEAR(H6383)+1,YEAR(H6383)),VLOOKUP(MONTH(H6383),index!$D$2:$G$13,2,0),DAY(H6383)),
IF(E6383="quarterly",DATE(IF(MONTH(H6383)&gt;=10,YEAR(H6383)+1,YEAR(H6383)),VLOOKUP(MONTH(H6383),index!$D$2:$G$13,3,0),DAY(H6383)),
IF(E6383="halfyearly",DATE(IF(MONTH(H6383)&gt;=7,YEAR(H6383)+1,YEAR(H6383)),VLOOKUP(MONTH(H6383),index!$D$2:$G$13,4,0),DAY(H6383)),
DATE(YEAR(H6383)+1,MONTH(H6383),DAY(H6383)))))-H6383))+H6383)</f>
        <v/>
      </c>
      <c r="J6383" s="9" t="str">
        <f t="shared" si="616"/>
        <v/>
      </c>
      <c r="K6383" s="11" t="str">
        <f t="shared" si="617"/>
        <v/>
      </c>
      <c r="L6383" s="11" t="str">
        <f t="shared" si="618"/>
        <v/>
      </c>
      <c r="M6383" s="11" t="str">
        <f>IF(A6383="","",VLOOKUP(E6383,index!$A$1:$B$6,2,0)*K6383*G6383)</f>
        <v/>
      </c>
      <c r="N6383" s="11" t="str">
        <f>IF(A6383="","",-PMT(G6383*VLOOKUP(E6383,index!$A$1:$B$6,2,0),C6383,F6383,0,0))</f>
        <v/>
      </c>
      <c r="O6383" s="11" t="str">
        <f t="shared" si="619"/>
        <v/>
      </c>
      <c r="P6383" s="11" t="str">
        <f t="shared" si="614"/>
        <v/>
      </c>
    </row>
    <row r="6384" spans="1:16" x14ac:dyDescent="0.25">
      <c r="A6384" s="9" t="str">
        <f>IF(A6383="","",IF(B6383&lt;C6383,A6383,IF(A6383=MAX('entry data'!$B$8:$B$507),"",A6383+1)))</f>
        <v/>
      </c>
      <c r="B6384" s="9" t="str">
        <f t="shared" si="615"/>
        <v/>
      </c>
      <c r="C6384" s="9" t="str">
        <f>IF(ISERROR(VLOOKUP(A6384,'entry data'!B:G,6,0)),"",VLOOKUP(A6384,'entry data'!B:G,6,0))</f>
        <v/>
      </c>
      <c r="D6384" s="9" t="str">
        <f>IF(ISERROR(VLOOKUP(A6384,'entry data'!B:C,2,0)),"",VLOOKUP(A6384,'entry data'!B:C,2,0))</f>
        <v/>
      </c>
      <c r="E6384" s="9" t="str">
        <f>IF(ISERROR(VLOOKUP(A6384,'entry data'!B:E,4,0)),"",VLOOKUP(A6384,'entry data'!B:E,4,0))</f>
        <v/>
      </c>
      <c r="F6384" s="11" t="str">
        <f>IF(A6384="","",IF(ISERROR(VLOOKUP(A6384,'entry data'!B:F,5,0)),"",VLOOKUP(A6384,'entry data'!B:F,5,0)))</f>
        <v/>
      </c>
      <c r="G6384" s="12" t="str">
        <f>IF(A6384="","",IF(ISERROR(VLOOKUP(A6384,'entry data'!B:I,8,0)),"",VLOOKUP(A6384,'entry data'!B:I,7,0)))</f>
        <v/>
      </c>
      <c r="H6384" s="13" t="str">
        <f>IF(A6384="","",IF(B6384=1,VLOOKUP(A6384,'entry data'!B:D,3,0),I6383))</f>
        <v/>
      </c>
      <c r="I6384" s="14" t="str">
        <f>IF(A6384="","",IF(E6384="weekly",7,IF(E6384="fortnightly",14,IF(E6384="monthly",DATE(IF(MONTH(H6384)=12,YEAR(H6384)+1,YEAR(H6384)),VLOOKUP(MONTH(H6384),index!$D$2:$G$13,2,0),DAY(H6384)),
IF(E6384="quarterly",DATE(IF(MONTH(H6384)&gt;=10,YEAR(H6384)+1,YEAR(H6384)),VLOOKUP(MONTH(H6384),index!$D$2:$G$13,3,0),DAY(H6384)),
IF(E6384="halfyearly",DATE(IF(MONTH(H6384)&gt;=7,YEAR(H6384)+1,YEAR(H6384)),VLOOKUP(MONTH(H6384),index!$D$2:$G$13,4,0),DAY(H6384)),
DATE(YEAR(H6384)+1,MONTH(H6384),DAY(H6384)))))-H6384))+H6384)</f>
        <v/>
      </c>
      <c r="J6384" s="9" t="str">
        <f t="shared" si="616"/>
        <v/>
      </c>
      <c r="K6384" s="11" t="str">
        <f t="shared" si="617"/>
        <v/>
      </c>
      <c r="L6384" s="11" t="str">
        <f t="shared" si="618"/>
        <v/>
      </c>
      <c r="M6384" s="11" t="str">
        <f>IF(A6384="","",VLOOKUP(E6384,index!$A$1:$B$6,2,0)*K6384*G6384)</f>
        <v/>
      </c>
      <c r="N6384" s="11" t="str">
        <f>IF(A6384="","",-PMT(G6384*VLOOKUP(E6384,index!$A$1:$B$6,2,0),C6384,F6384,0,0))</f>
        <v/>
      </c>
      <c r="O6384" s="11" t="str">
        <f t="shared" si="619"/>
        <v/>
      </c>
      <c r="P6384" s="11" t="str">
        <f t="shared" si="614"/>
        <v/>
      </c>
    </row>
    <row r="6385" spans="1:16" x14ac:dyDescent="0.25">
      <c r="A6385" s="9" t="str">
        <f>IF(A6384="","",IF(B6384&lt;C6384,A6384,IF(A6384=MAX('entry data'!$B$8:$B$507),"",A6384+1)))</f>
        <v/>
      </c>
      <c r="B6385" s="9" t="str">
        <f t="shared" si="615"/>
        <v/>
      </c>
      <c r="C6385" s="9" t="str">
        <f>IF(ISERROR(VLOOKUP(A6385,'entry data'!B:G,6,0)),"",VLOOKUP(A6385,'entry data'!B:G,6,0))</f>
        <v/>
      </c>
      <c r="D6385" s="9" t="str">
        <f>IF(ISERROR(VLOOKUP(A6385,'entry data'!B:C,2,0)),"",VLOOKUP(A6385,'entry data'!B:C,2,0))</f>
        <v/>
      </c>
      <c r="E6385" s="9" t="str">
        <f>IF(ISERROR(VLOOKUP(A6385,'entry data'!B:E,4,0)),"",VLOOKUP(A6385,'entry data'!B:E,4,0))</f>
        <v/>
      </c>
      <c r="F6385" s="11" t="str">
        <f>IF(A6385="","",IF(ISERROR(VLOOKUP(A6385,'entry data'!B:F,5,0)),"",VLOOKUP(A6385,'entry data'!B:F,5,0)))</f>
        <v/>
      </c>
      <c r="G6385" s="12" t="str">
        <f>IF(A6385="","",IF(ISERROR(VLOOKUP(A6385,'entry data'!B:I,8,0)),"",VLOOKUP(A6385,'entry data'!B:I,7,0)))</f>
        <v/>
      </c>
      <c r="H6385" s="13" t="str">
        <f>IF(A6385="","",IF(B6385=1,VLOOKUP(A6385,'entry data'!B:D,3,0),I6384))</f>
        <v/>
      </c>
      <c r="I6385" s="14" t="str">
        <f>IF(A6385="","",IF(E6385="weekly",7,IF(E6385="fortnightly",14,IF(E6385="monthly",DATE(IF(MONTH(H6385)=12,YEAR(H6385)+1,YEAR(H6385)),VLOOKUP(MONTH(H6385),index!$D$2:$G$13,2,0),DAY(H6385)),
IF(E6385="quarterly",DATE(IF(MONTH(H6385)&gt;=10,YEAR(H6385)+1,YEAR(H6385)),VLOOKUP(MONTH(H6385),index!$D$2:$G$13,3,0),DAY(H6385)),
IF(E6385="halfyearly",DATE(IF(MONTH(H6385)&gt;=7,YEAR(H6385)+1,YEAR(H6385)),VLOOKUP(MONTH(H6385),index!$D$2:$G$13,4,0),DAY(H6385)),
DATE(YEAR(H6385)+1,MONTH(H6385),DAY(H6385)))))-H6385))+H6385)</f>
        <v/>
      </c>
      <c r="J6385" s="9" t="str">
        <f t="shared" si="616"/>
        <v/>
      </c>
      <c r="K6385" s="11" t="str">
        <f t="shared" si="617"/>
        <v/>
      </c>
      <c r="L6385" s="11" t="str">
        <f t="shared" si="618"/>
        <v/>
      </c>
      <c r="M6385" s="11" t="str">
        <f>IF(A6385="","",VLOOKUP(E6385,index!$A$1:$B$6,2,0)*K6385*G6385)</f>
        <v/>
      </c>
      <c r="N6385" s="11" t="str">
        <f>IF(A6385="","",-PMT(G6385*VLOOKUP(E6385,index!$A$1:$B$6,2,0),C6385,F6385,0,0))</f>
        <v/>
      </c>
      <c r="O6385" s="11" t="str">
        <f t="shared" si="619"/>
        <v/>
      </c>
      <c r="P6385" s="11" t="str">
        <f t="shared" si="614"/>
        <v/>
      </c>
    </row>
    <row r="6386" spans="1:16" x14ac:dyDescent="0.25">
      <c r="A6386" s="9" t="str">
        <f>IF(A6385="","",IF(B6385&lt;C6385,A6385,IF(A6385=MAX('entry data'!$B$8:$B$507),"",A6385+1)))</f>
        <v/>
      </c>
      <c r="B6386" s="9" t="str">
        <f t="shared" si="615"/>
        <v/>
      </c>
      <c r="C6386" s="9" t="str">
        <f>IF(ISERROR(VLOOKUP(A6386,'entry data'!B:G,6,0)),"",VLOOKUP(A6386,'entry data'!B:G,6,0))</f>
        <v/>
      </c>
      <c r="D6386" s="9" t="str">
        <f>IF(ISERROR(VLOOKUP(A6386,'entry data'!B:C,2,0)),"",VLOOKUP(A6386,'entry data'!B:C,2,0))</f>
        <v/>
      </c>
      <c r="E6386" s="9" t="str">
        <f>IF(ISERROR(VLOOKUP(A6386,'entry data'!B:E,4,0)),"",VLOOKUP(A6386,'entry data'!B:E,4,0))</f>
        <v/>
      </c>
      <c r="F6386" s="11" t="str">
        <f>IF(A6386="","",IF(ISERROR(VLOOKUP(A6386,'entry data'!B:F,5,0)),"",VLOOKUP(A6386,'entry data'!B:F,5,0)))</f>
        <v/>
      </c>
      <c r="G6386" s="12" t="str">
        <f>IF(A6386="","",IF(ISERROR(VLOOKUP(A6386,'entry data'!B:I,8,0)),"",VLOOKUP(A6386,'entry data'!B:I,7,0)))</f>
        <v/>
      </c>
      <c r="H6386" s="13" t="str">
        <f>IF(A6386="","",IF(B6386=1,VLOOKUP(A6386,'entry data'!B:D,3,0),I6385))</f>
        <v/>
      </c>
      <c r="I6386" s="14" t="str">
        <f>IF(A6386="","",IF(E6386="weekly",7,IF(E6386="fortnightly",14,IF(E6386="monthly",DATE(IF(MONTH(H6386)=12,YEAR(H6386)+1,YEAR(H6386)),VLOOKUP(MONTH(H6386),index!$D$2:$G$13,2,0),DAY(H6386)),
IF(E6386="quarterly",DATE(IF(MONTH(H6386)&gt;=10,YEAR(H6386)+1,YEAR(H6386)),VLOOKUP(MONTH(H6386),index!$D$2:$G$13,3,0),DAY(H6386)),
IF(E6386="halfyearly",DATE(IF(MONTH(H6386)&gt;=7,YEAR(H6386)+1,YEAR(H6386)),VLOOKUP(MONTH(H6386),index!$D$2:$G$13,4,0),DAY(H6386)),
DATE(YEAR(H6386)+1,MONTH(H6386),DAY(H6386)))))-H6386))+H6386)</f>
        <v/>
      </c>
      <c r="J6386" s="9" t="str">
        <f t="shared" si="616"/>
        <v/>
      </c>
      <c r="K6386" s="11" t="str">
        <f t="shared" si="617"/>
        <v/>
      </c>
      <c r="L6386" s="11" t="str">
        <f t="shared" si="618"/>
        <v/>
      </c>
      <c r="M6386" s="11" t="str">
        <f>IF(A6386="","",VLOOKUP(E6386,index!$A$1:$B$6,2,0)*K6386*G6386)</f>
        <v/>
      </c>
      <c r="N6386" s="11" t="str">
        <f>IF(A6386="","",-PMT(G6386*VLOOKUP(E6386,index!$A$1:$B$6,2,0),C6386,F6386,0,0))</f>
        <v/>
      </c>
      <c r="O6386" s="11" t="str">
        <f t="shared" si="619"/>
        <v/>
      </c>
      <c r="P6386" s="11" t="str">
        <f t="shared" si="614"/>
        <v/>
      </c>
    </row>
    <row r="6387" spans="1:16" x14ac:dyDescent="0.25">
      <c r="A6387" s="9" t="str">
        <f>IF(A6386="","",IF(B6386&lt;C6386,A6386,IF(A6386=MAX('entry data'!$B$8:$B$507),"",A6386+1)))</f>
        <v/>
      </c>
      <c r="B6387" s="9" t="str">
        <f t="shared" si="615"/>
        <v/>
      </c>
      <c r="C6387" s="9" t="str">
        <f>IF(ISERROR(VLOOKUP(A6387,'entry data'!B:G,6,0)),"",VLOOKUP(A6387,'entry data'!B:G,6,0))</f>
        <v/>
      </c>
      <c r="D6387" s="9" t="str">
        <f>IF(ISERROR(VLOOKUP(A6387,'entry data'!B:C,2,0)),"",VLOOKUP(A6387,'entry data'!B:C,2,0))</f>
        <v/>
      </c>
      <c r="E6387" s="9" t="str">
        <f>IF(ISERROR(VLOOKUP(A6387,'entry data'!B:E,4,0)),"",VLOOKUP(A6387,'entry data'!B:E,4,0))</f>
        <v/>
      </c>
      <c r="F6387" s="11" t="str">
        <f>IF(A6387="","",IF(ISERROR(VLOOKUP(A6387,'entry data'!B:F,5,0)),"",VLOOKUP(A6387,'entry data'!B:F,5,0)))</f>
        <v/>
      </c>
      <c r="G6387" s="12" t="str">
        <f>IF(A6387="","",IF(ISERROR(VLOOKUP(A6387,'entry data'!B:I,8,0)),"",VLOOKUP(A6387,'entry data'!B:I,7,0)))</f>
        <v/>
      </c>
      <c r="H6387" s="13" t="str">
        <f>IF(A6387="","",IF(B6387=1,VLOOKUP(A6387,'entry data'!B:D,3,0),I6386))</f>
        <v/>
      </c>
      <c r="I6387" s="14" t="str">
        <f>IF(A6387="","",IF(E6387="weekly",7,IF(E6387="fortnightly",14,IF(E6387="monthly",DATE(IF(MONTH(H6387)=12,YEAR(H6387)+1,YEAR(H6387)),VLOOKUP(MONTH(H6387),index!$D$2:$G$13,2,0),DAY(H6387)),
IF(E6387="quarterly",DATE(IF(MONTH(H6387)&gt;=10,YEAR(H6387)+1,YEAR(H6387)),VLOOKUP(MONTH(H6387),index!$D$2:$G$13,3,0),DAY(H6387)),
IF(E6387="halfyearly",DATE(IF(MONTH(H6387)&gt;=7,YEAR(H6387)+1,YEAR(H6387)),VLOOKUP(MONTH(H6387),index!$D$2:$G$13,4,0),DAY(H6387)),
DATE(YEAR(H6387)+1,MONTH(H6387),DAY(H6387)))))-H6387))+H6387)</f>
        <v/>
      </c>
      <c r="J6387" s="9" t="str">
        <f t="shared" si="616"/>
        <v/>
      </c>
      <c r="K6387" s="11" t="str">
        <f t="shared" si="617"/>
        <v/>
      </c>
      <c r="L6387" s="11" t="str">
        <f t="shared" si="618"/>
        <v/>
      </c>
      <c r="M6387" s="11" t="str">
        <f>IF(A6387="","",VLOOKUP(E6387,index!$A$1:$B$6,2,0)*K6387*G6387)</f>
        <v/>
      </c>
      <c r="N6387" s="11" t="str">
        <f>IF(A6387="","",-PMT(G6387*VLOOKUP(E6387,index!$A$1:$B$6,2,0),C6387,F6387,0,0))</f>
        <v/>
      </c>
      <c r="O6387" s="11" t="str">
        <f t="shared" si="619"/>
        <v/>
      </c>
      <c r="P6387" s="11" t="str">
        <f t="shared" si="614"/>
        <v/>
      </c>
    </row>
    <row r="6388" spans="1:16" x14ac:dyDescent="0.25">
      <c r="A6388" s="9" t="str">
        <f>IF(A6387="","",IF(B6387&lt;C6387,A6387,IF(A6387=MAX('entry data'!$B$8:$B$507),"",A6387+1)))</f>
        <v/>
      </c>
      <c r="B6388" s="9" t="str">
        <f t="shared" si="615"/>
        <v/>
      </c>
      <c r="C6388" s="9" t="str">
        <f>IF(ISERROR(VLOOKUP(A6388,'entry data'!B:G,6,0)),"",VLOOKUP(A6388,'entry data'!B:G,6,0))</f>
        <v/>
      </c>
      <c r="D6388" s="9" t="str">
        <f>IF(ISERROR(VLOOKUP(A6388,'entry data'!B:C,2,0)),"",VLOOKUP(A6388,'entry data'!B:C,2,0))</f>
        <v/>
      </c>
      <c r="E6388" s="9" t="str">
        <f>IF(ISERROR(VLOOKUP(A6388,'entry data'!B:E,4,0)),"",VLOOKUP(A6388,'entry data'!B:E,4,0))</f>
        <v/>
      </c>
      <c r="F6388" s="11" t="str">
        <f>IF(A6388="","",IF(ISERROR(VLOOKUP(A6388,'entry data'!B:F,5,0)),"",VLOOKUP(A6388,'entry data'!B:F,5,0)))</f>
        <v/>
      </c>
      <c r="G6388" s="12" t="str">
        <f>IF(A6388="","",IF(ISERROR(VLOOKUP(A6388,'entry data'!B:I,8,0)),"",VLOOKUP(A6388,'entry data'!B:I,7,0)))</f>
        <v/>
      </c>
      <c r="H6388" s="13" t="str">
        <f>IF(A6388="","",IF(B6388=1,VLOOKUP(A6388,'entry data'!B:D,3,0),I6387))</f>
        <v/>
      </c>
      <c r="I6388" s="14" t="str">
        <f>IF(A6388="","",IF(E6388="weekly",7,IF(E6388="fortnightly",14,IF(E6388="monthly",DATE(IF(MONTH(H6388)=12,YEAR(H6388)+1,YEAR(H6388)),VLOOKUP(MONTH(H6388),index!$D$2:$G$13,2,0),DAY(H6388)),
IF(E6388="quarterly",DATE(IF(MONTH(H6388)&gt;=10,YEAR(H6388)+1,YEAR(H6388)),VLOOKUP(MONTH(H6388),index!$D$2:$G$13,3,0),DAY(H6388)),
IF(E6388="halfyearly",DATE(IF(MONTH(H6388)&gt;=7,YEAR(H6388)+1,YEAR(H6388)),VLOOKUP(MONTH(H6388),index!$D$2:$G$13,4,0),DAY(H6388)),
DATE(YEAR(H6388)+1,MONTH(H6388),DAY(H6388)))))-H6388))+H6388)</f>
        <v/>
      </c>
      <c r="J6388" s="9" t="str">
        <f t="shared" si="616"/>
        <v/>
      </c>
      <c r="K6388" s="11" t="str">
        <f t="shared" si="617"/>
        <v/>
      </c>
      <c r="L6388" s="11" t="str">
        <f t="shared" si="618"/>
        <v/>
      </c>
      <c r="M6388" s="11" t="str">
        <f>IF(A6388="","",VLOOKUP(E6388,index!$A$1:$B$6,2,0)*K6388*G6388)</f>
        <v/>
      </c>
      <c r="N6388" s="11" t="str">
        <f>IF(A6388="","",-PMT(G6388*VLOOKUP(E6388,index!$A$1:$B$6,2,0),C6388,F6388,0,0))</f>
        <v/>
      </c>
      <c r="O6388" s="11" t="str">
        <f t="shared" si="619"/>
        <v/>
      </c>
      <c r="P6388" s="11" t="str">
        <f t="shared" si="614"/>
        <v/>
      </c>
    </row>
    <row r="6389" spans="1:16" x14ac:dyDescent="0.25">
      <c r="A6389" s="9" t="str">
        <f>IF(A6388="","",IF(B6388&lt;C6388,A6388,IF(A6388=MAX('entry data'!$B$8:$B$507),"",A6388+1)))</f>
        <v/>
      </c>
      <c r="B6389" s="9" t="str">
        <f t="shared" si="615"/>
        <v/>
      </c>
      <c r="C6389" s="9" t="str">
        <f>IF(ISERROR(VLOOKUP(A6389,'entry data'!B:G,6,0)),"",VLOOKUP(A6389,'entry data'!B:G,6,0))</f>
        <v/>
      </c>
      <c r="D6389" s="9" t="str">
        <f>IF(ISERROR(VLOOKUP(A6389,'entry data'!B:C,2,0)),"",VLOOKUP(A6389,'entry data'!B:C,2,0))</f>
        <v/>
      </c>
      <c r="E6389" s="9" t="str">
        <f>IF(ISERROR(VLOOKUP(A6389,'entry data'!B:E,4,0)),"",VLOOKUP(A6389,'entry data'!B:E,4,0))</f>
        <v/>
      </c>
      <c r="F6389" s="11" t="str">
        <f>IF(A6389="","",IF(ISERROR(VLOOKUP(A6389,'entry data'!B:F,5,0)),"",VLOOKUP(A6389,'entry data'!B:F,5,0)))</f>
        <v/>
      </c>
      <c r="G6389" s="12" t="str">
        <f>IF(A6389="","",IF(ISERROR(VLOOKUP(A6389,'entry data'!B:I,8,0)),"",VLOOKUP(A6389,'entry data'!B:I,7,0)))</f>
        <v/>
      </c>
      <c r="H6389" s="13" t="str">
        <f>IF(A6389="","",IF(B6389=1,VLOOKUP(A6389,'entry data'!B:D,3,0),I6388))</f>
        <v/>
      </c>
      <c r="I6389" s="14" t="str">
        <f>IF(A6389="","",IF(E6389="weekly",7,IF(E6389="fortnightly",14,IF(E6389="monthly",DATE(IF(MONTH(H6389)=12,YEAR(H6389)+1,YEAR(H6389)),VLOOKUP(MONTH(H6389),index!$D$2:$G$13,2,0),DAY(H6389)),
IF(E6389="quarterly",DATE(IF(MONTH(H6389)&gt;=10,YEAR(H6389)+1,YEAR(H6389)),VLOOKUP(MONTH(H6389),index!$D$2:$G$13,3,0),DAY(H6389)),
IF(E6389="halfyearly",DATE(IF(MONTH(H6389)&gt;=7,YEAR(H6389)+1,YEAR(H6389)),VLOOKUP(MONTH(H6389),index!$D$2:$G$13,4,0),DAY(H6389)),
DATE(YEAR(H6389)+1,MONTH(H6389),DAY(H6389)))))-H6389))+H6389)</f>
        <v/>
      </c>
      <c r="J6389" s="9" t="str">
        <f t="shared" si="616"/>
        <v/>
      </c>
      <c r="K6389" s="11" t="str">
        <f t="shared" si="617"/>
        <v/>
      </c>
      <c r="L6389" s="11" t="str">
        <f t="shared" si="618"/>
        <v/>
      </c>
      <c r="M6389" s="11" t="str">
        <f>IF(A6389="","",VLOOKUP(E6389,index!$A$1:$B$6,2,0)*K6389*G6389)</f>
        <v/>
      </c>
      <c r="N6389" s="11" t="str">
        <f>IF(A6389="","",-PMT(G6389*VLOOKUP(E6389,index!$A$1:$B$6,2,0),C6389,F6389,0,0))</f>
        <v/>
      </c>
      <c r="O6389" s="11" t="str">
        <f t="shared" si="619"/>
        <v/>
      </c>
      <c r="P6389" s="11" t="str">
        <f t="shared" si="614"/>
        <v/>
      </c>
    </row>
    <row r="6390" spans="1:16" x14ac:dyDescent="0.25">
      <c r="A6390" s="9" t="str">
        <f>IF(A6389="","",IF(B6389&lt;C6389,A6389,IF(A6389=MAX('entry data'!$B$8:$B$507),"",A6389+1)))</f>
        <v/>
      </c>
      <c r="B6390" s="9" t="str">
        <f t="shared" si="615"/>
        <v/>
      </c>
      <c r="C6390" s="9" t="str">
        <f>IF(ISERROR(VLOOKUP(A6390,'entry data'!B:G,6,0)),"",VLOOKUP(A6390,'entry data'!B:G,6,0))</f>
        <v/>
      </c>
      <c r="D6390" s="9" t="str">
        <f>IF(ISERROR(VLOOKUP(A6390,'entry data'!B:C,2,0)),"",VLOOKUP(A6390,'entry data'!B:C,2,0))</f>
        <v/>
      </c>
      <c r="E6390" s="9" t="str">
        <f>IF(ISERROR(VLOOKUP(A6390,'entry data'!B:E,4,0)),"",VLOOKUP(A6390,'entry data'!B:E,4,0))</f>
        <v/>
      </c>
      <c r="F6390" s="11" t="str">
        <f>IF(A6390="","",IF(ISERROR(VLOOKUP(A6390,'entry data'!B:F,5,0)),"",VLOOKUP(A6390,'entry data'!B:F,5,0)))</f>
        <v/>
      </c>
      <c r="G6390" s="12" t="str">
        <f>IF(A6390="","",IF(ISERROR(VLOOKUP(A6390,'entry data'!B:I,8,0)),"",VLOOKUP(A6390,'entry data'!B:I,7,0)))</f>
        <v/>
      </c>
      <c r="H6390" s="13" t="str">
        <f>IF(A6390="","",IF(B6390=1,VLOOKUP(A6390,'entry data'!B:D,3,0),I6389))</f>
        <v/>
      </c>
      <c r="I6390" s="14" t="str">
        <f>IF(A6390="","",IF(E6390="weekly",7,IF(E6390="fortnightly",14,IF(E6390="monthly",DATE(IF(MONTH(H6390)=12,YEAR(H6390)+1,YEAR(H6390)),VLOOKUP(MONTH(H6390),index!$D$2:$G$13,2,0),DAY(H6390)),
IF(E6390="quarterly",DATE(IF(MONTH(H6390)&gt;=10,YEAR(H6390)+1,YEAR(H6390)),VLOOKUP(MONTH(H6390),index!$D$2:$G$13,3,0),DAY(H6390)),
IF(E6390="halfyearly",DATE(IF(MONTH(H6390)&gt;=7,YEAR(H6390)+1,YEAR(H6390)),VLOOKUP(MONTH(H6390),index!$D$2:$G$13,4,0),DAY(H6390)),
DATE(YEAR(H6390)+1,MONTH(H6390),DAY(H6390)))))-H6390))+H6390)</f>
        <v/>
      </c>
      <c r="J6390" s="9" t="str">
        <f t="shared" si="616"/>
        <v/>
      </c>
      <c r="K6390" s="11" t="str">
        <f t="shared" si="617"/>
        <v/>
      </c>
      <c r="L6390" s="11" t="str">
        <f t="shared" si="618"/>
        <v/>
      </c>
      <c r="M6390" s="11" t="str">
        <f>IF(A6390="","",VLOOKUP(E6390,index!$A$1:$B$6,2,0)*K6390*G6390)</f>
        <v/>
      </c>
      <c r="N6390" s="11" t="str">
        <f>IF(A6390="","",-PMT(G6390*VLOOKUP(E6390,index!$A$1:$B$6,2,0),C6390,F6390,0,0))</f>
        <v/>
      </c>
      <c r="O6390" s="11" t="str">
        <f t="shared" si="619"/>
        <v/>
      </c>
      <c r="P6390" s="11" t="str">
        <f t="shared" si="614"/>
        <v/>
      </c>
    </row>
    <row r="6391" spans="1:16" x14ac:dyDescent="0.25">
      <c r="A6391" s="9" t="str">
        <f>IF(A6390="","",IF(B6390&lt;C6390,A6390,IF(A6390=MAX('entry data'!$B$8:$B$507),"",A6390+1)))</f>
        <v/>
      </c>
      <c r="B6391" s="9" t="str">
        <f t="shared" si="615"/>
        <v/>
      </c>
      <c r="C6391" s="9" t="str">
        <f>IF(ISERROR(VLOOKUP(A6391,'entry data'!B:G,6,0)),"",VLOOKUP(A6391,'entry data'!B:G,6,0))</f>
        <v/>
      </c>
      <c r="D6391" s="9" t="str">
        <f>IF(ISERROR(VLOOKUP(A6391,'entry data'!B:C,2,0)),"",VLOOKUP(A6391,'entry data'!B:C,2,0))</f>
        <v/>
      </c>
      <c r="E6391" s="9" t="str">
        <f>IF(ISERROR(VLOOKUP(A6391,'entry data'!B:E,4,0)),"",VLOOKUP(A6391,'entry data'!B:E,4,0))</f>
        <v/>
      </c>
      <c r="F6391" s="11" t="str">
        <f>IF(A6391="","",IF(ISERROR(VLOOKUP(A6391,'entry data'!B:F,5,0)),"",VLOOKUP(A6391,'entry data'!B:F,5,0)))</f>
        <v/>
      </c>
      <c r="G6391" s="12" t="str">
        <f>IF(A6391="","",IF(ISERROR(VLOOKUP(A6391,'entry data'!B:I,8,0)),"",VLOOKUP(A6391,'entry data'!B:I,7,0)))</f>
        <v/>
      </c>
      <c r="H6391" s="13" t="str">
        <f>IF(A6391="","",IF(B6391=1,VLOOKUP(A6391,'entry data'!B:D,3,0),I6390))</f>
        <v/>
      </c>
      <c r="I6391" s="14" t="str">
        <f>IF(A6391="","",IF(E6391="weekly",7,IF(E6391="fortnightly",14,IF(E6391="monthly",DATE(IF(MONTH(H6391)=12,YEAR(H6391)+1,YEAR(H6391)),VLOOKUP(MONTH(H6391),index!$D$2:$G$13,2,0),DAY(H6391)),
IF(E6391="quarterly",DATE(IF(MONTH(H6391)&gt;=10,YEAR(H6391)+1,YEAR(H6391)),VLOOKUP(MONTH(H6391),index!$D$2:$G$13,3,0),DAY(H6391)),
IF(E6391="halfyearly",DATE(IF(MONTH(H6391)&gt;=7,YEAR(H6391)+1,YEAR(H6391)),VLOOKUP(MONTH(H6391),index!$D$2:$G$13,4,0),DAY(H6391)),
DATE(YEAR(H6391)+1,MONTH(H6391),DAY(H6391)))))-H6391))+H6391)</f>
        <v/>
      </c>
      <c r="J6391" s="9" t="str">
        <f t="shared" si="616"/>
        <v/>
      </c>
      <c r="K6391" s="11" t="str">
        <f t="shared" si="617"/>
        <v/>
      </c>
      <c r="L6391" s="11" t="str">
        <f t="shared" si="618"/>
        <v/>
      </c>
      <c r="M6391" s="11" t="str">
        <f>IF(A6391="","",VLOOKUP(E6391,index!$A$1:$B$6,2,0)*K6391*G6391)</f>
        <v/>
      </c>
      <c r="N6391" s="11" t="str">
        <f>IF(A6391="","",-PMT(G6391*VLOOKUP(E6391,index!$A$1:$B$6,2,0),C6391,F6391,0,0))</f>
        <v/>
      </c>
      <c r="O6391" s="11" t="str">
        <f t="shared" si="619"/>
        <v/>
      </c>
      <c r="P6391" s="11" t="str">
        <f t="shared" si="614"/>
        <v/>
      </c>
    </row>
    <row r="6392" spans="1:16" x14ac:dyDescent="0.25">
      <c r="A6392" s="9" t="str">
        <f>IF(A6391="","",IF(B6391&lt;C6391,A6391,IF(A6391=MAX('entry data'!$B$8:$B$507),"",A6391+1)))</f>
        <v/>
      </c>
      <c r="B6392" s="9" t="str">
        <f t="shared" si="615"/>
        <v/>
      </c>
      <c r="C6392" s="9" t="str">
        <f>IF(ISERROR(VLOOKUP(A6392,'entry data'!B:G,6,0)),"",VLOOKUP(A6392,'entry data'!B:G,6,0))</f>
        <v/>
      </c>
      <c r="D6392" s="9" t="str">
        <f>IF(ISERROR(VLOOKUP(A6392,'entry data'!B:C,2,0)),"",VLOOKUP(A6392,'entry data'!B:C,2,0))</f>
        <v/>
      </c>
      <c r="E6392" s="9" t="str">
        <f>IF(ISERROR(VLOOKUP(A6392,'entry data'!B:E,4,0)),"",VLOOKUP(A6392,'entry data'!B:E,4,0))</f>
        <v/>
      </c>
      <c r="F6392" s="11" t="str">
        <f>IF(A6392="","",IF(ISERROR(VLOOKUP(A6392,'entry data'!B:F,5,0)),"",VLOOKUP(A6392,'entry data'!B:F,5,0)))</f>
        <v/>
      </c>
      <c r="G6392" s="12" t="str">
        <f>IF(A6392="","",IF(ISERROR(VLOOKUP(A6392,'entry data'!B:I,8,0)),"",VLOOKUP(A6392,'entry data'!B:I,7,0)))</f>
        <v/>
      </c>
      <c r="H6392" s="13" t="str">
        <f>IF(A6392="","",IF(B6392=1,VLOOKUP(A6392,'entry data'!B:D,3,0),I6391))</f>
        <v/>
      </c>
      <c r="I6392" s="14" t="str">
        <f>IF(A6392="","",IF(E6392="weekly",7,IF(E6392="fortnightly",14,IF(E6392="monthly",DATE(IF(MONTH(H6392)=12,YEAR(H6392)+1,YEAR(H6392)),VLOOKUP(MONTH(H6392),index!$D$2:$G$13,2,0),DAY(H6392)),
IF(E6392="quarterly",DATE(IF(MONTH(H6392)&gt;=10,YEAR(H6392)+1,YEAR(H6392)),VLOOKUP(MONTH(H6392),index!$D$2:$G$13,3,0),DAY(H6392)),
IF(E6392="halfyearly",DATE(IF(MONTH(H6392)&gt;=7,YEAR(H6392)+1,YEAR(H6392)),VLOOKUP(MONTH(H6392),index!$D$2:$G$13,4,0),DAY(H6392)),
DATE(YEAR(H6392)+1,MONTH(H6392),DAY(H6392)))))-H6392))+H6392)</f>
        <v/>
      </c>
      <c r="J6392" s="9" t="str">
        <f t="shared" si="616"/>
        <v/>
      </c>
      <c r="K6392" s="11" t="str">
        <f t="shared" si="617"/>
        <v/>
      </c>
      <c r="L6392" s="11" t="str">
        <f t="shared" si="618"/>
        <v/>
      </c>
      <c r="M6392" s="11" t="str">
        <f>IF(A6392="","",VLOOKUP(E6392,index!$A$1:$B$6,2,0)*K6392*G6392)</f>
        <v/>
      </c>
      <c r="N6392" s="11" t="str">
        <f>IF(A6392="","",-PMT(G6392*VLOOKUP(E6392,index!$A$1:$B$6,2,0),C6392,F6392,0,0))</f>
        <v/>
      </c>
      <c r="O6392" s="11" t="str">
        <f t="shared" si="619"/>
        <v/>
      </c>
      <c r="P6392" s="11" t="str">
        <f t="shared" si="614"/>
        <v/>
      </c>
    </row>
    <row r="6393" spans="1:16" x14ac:dyDescent="0.25">
      <c r="A6393" s="9" t="str">
        <f>IF(A6392="","",IF(B6392&lt;C6392,A6392,IF(A6392=MAX('entry data'!$B$8:$B$507),"",A6392+1)))</f>
        <v/>
      </c>
      <c r="B6393" s="9" t="str">
        <f t="shared" si="615"/>
        <v/>
      </c>
      <c r="C6393" s="9" t="str">
        <f>IF(ISERROR(VLOOKUP(A6393,'entry data'!B:G,6,0)),"",VLOOKUP(A6393,'entry data'!B:G,6,0))</f>
        <v/>
      </c>
      <c r="D6393" s="9" t="str">
        <f>IF(ISERROR(VLOOKUP(A6393,'entry data'!B:C,2,0)),"",VLOOKUP(A6393,'entry data'!B:C,2,0))</f>
        <v/>
      </c>
      <c r="E6393" s="9" t="str">
        <f>IF(ISERROR(VLOOKUP(A6393,'entry data'!B:E,4,0)),"",VLOOKUP(A6393,'entry data'!B:E,4,0))</f>
        <v/>
      </c>
      <c r="F6393" s="11" t="str">
        <f>IF(A6393="","",IF(ISERROR(VLOOKUP(A6393,'entry data'!B:F,5,0)),"",VLOOKUP(A6393,'entry data'!B:F,5,0)))</f>
        <v/>
      </c>
      <c r="G6393" s="12" t="str">
        <f>IF(A6393="","",IF(ISERROR(VLOOKUP(A6393,'entry data'!B:I,8,0)),"",VLOOKUP(A6393,'entry data'!B:I,7,0)))</f>
        <v/>
      </c>
      <c r="H6393" s="13" t="str">
        <f>IF(A6393="","",IF(B6393=1,VLOOKUP(A6393,'entry data'!B:D,3,0),I6392))</f>
        <v/>
      </c>
      <c r="I6393" s="14" t="str">
        <f>IF(A6393="","",IF(E6393="weekly",7,IF(E6393="fortnightly",14,IF(E6393="monthly",DATE(IF(MONTH(H6393)=12,YEAR(H6393)+1,YEAR(H6393)),VLOOKUP(MONTH(H6393),index!$D$2:$G$13,2,0),DAY(H6393)),
IF(E6393="quarterly",DATE(IF(MONTH(H6393)&gt;=10,YEAR(H6393)+1,YEAR(H6393)),VLOOKUP(MONTH(H6393),index!$D$2:$G$13,3,0),DAY(H6393)),
IF(E6393="halfyearly",DATE(IF(MONTH(H6393)&gt;=7,YEAR(H6393)+1,YEAR(H6393)),VLOOKUP(MONTH(H6393),index!$D$2:$G$13,4,0),DAY(H6393)),
DATE(YEAR(H6393)+1,MONTH(H6393),DAY(H6393)))))-H6393))+H6393)</f>
        <v/>
      </c>
      <c r="J6393" s="9" t="str">
        <f t="shared" si="616"/>
        <v/>
      </c>
      <c r="K6393" s="11" t="str">
        <f t="shared" si="617"/>
        <v/>
      </c>
      <c r="L6393" s="11" t="str">
        <f t="shared" si="618"/>
        <v/>
      </c>
      <c r="M6393" s="11" t="str">
        <f>IF(A6393="","",VLOOKUP(E6393,index!$A$1:$B$6,2,0)*K6393*G6393)</f>
        <v/>
      </c>
      <c r="N6393" s="11" t="str">
        <f>IF(A6393="","",-PMT(G6393*VLOOKUP(E6393,index!$A$1:$B$6,2,0),C6393,F6393,0,0))</f>
        <v/>
      </c>
      <c r="O6393" s="11" t="str">
        <f t="shared" si="619"/>
        <v/>
      </c>
      <c r="P6393" s="11" t="str">
        <f t="shared" si="614"/>
        <v/>
      </c>
    </row>
    <row r="6394" spans="1:16" x14ac:dyDescent="0.25">
      <c r="A6394" s="9" t="str">
        <f>IF(A6393="","",IF(B6393&lt;C6393,A6393,IF(A6393=MAX('entry data'!$B$8:$B$507),"",A6393+1)))</f>
        <v/>
      </c>
      <c r="B6394" s="9" t="str">
        <f t="shared" si="615"/>
        <v/>
      </c>
      <c r="C6394" s="9" t="str">
        <f>IF(ISERROR(VLOOKUP(A6394,'entry data'!B:G,6,0)),"",VLOOKUP(A6394,'entry data'!B:G,6,0))</f>
        <v/>
      </c>
      <c r="D6394" s="9" t="str">
        <f>IF(ISERROR(VLOOKUP(A6394,'entry data'!B:C,2,0)),"",VLOOKUP(A6394,'entry data'!B:C,2,0))</f>
        <v/>
      </c>
      <c r="E6394" s="9" t="str">
        <f>IF(ISERROR(VLOOKUP(A6394,'entry data'!B:E,4,0)),"",VLOOKUP(A6394,'entry data'!B:E,4,0))</f>
        <v/>
      </c>
      <c r="F6394" s="11" t="str">
        <f>IF(A6394="","",IF(ISERROR(VLOOKUP(A6394,'entry data'!B:F,5,0)),"",VLOOKUP(A6394,'entry data'!B:F,5,0)))</f>
        <v/>
      </c>
      <c r="G6394" s="12" t="str">
        <f>IF(A6394="","",IF(ISERROR(VLOOKUP(A6394,'entry data'!B:I,8,0)),"",VLOOKUP(A6394,'entry data'!B:I,7,0)))</f>
        <v/>
      </c>
      <c r="H6394" s="13" t="str">
        <f>IF(A6394="","",IF(B6394=1,VLOOKUP(A6394,'entry data'!B:D,3,0),I6393))</f>
        <v/>
      </c>
      <c r="I6394" s="14" t="str">
        <f>IF(A6394="","",IF(E6394="weekly",7,IF(E6394="fortnightly",14,IF(E6394="monthly",DATE(IF(MONTH(H6394)=12,YEAR(H6394)+1,YEAR(H6394)),VLOOKUP(MONTH(H6394),index!$D$2:$G$13,2,0),DAY(H6394)),
IF(E6394="quarterly",DATE(IF(MONTH(H6394)&gt;=10,YEAR(H6394)+1,YEAR(H6394)),VLOOKUP(MONTH(H6394),index!$D$2:$G$13,3,0),DAY(H6394)),
IF(E6394="halfyearly",DATE(IF(MONTH(H6394)&gt;=7,YEAR(H6394)+1,YEAR(H6394)),VLOOKUP(MONTH(H6394),index!$D$2:$G$13,4,0),DAY(H6394)),
DATE(YEAR(H6394)+1,MONTH(H6394),DAY(H6394)))))-H6394))+H6394)</f>
        <v/>
      </c>
      <c r="J6394" s="9" t="str">
        <f t="shared" si="616"/>
        <v/>
      </c>
      <c r="K6394" s="11" t="str">
        <f t="shared" si="617"/>
        <v/>
      </c>
      <c r="L6394" s="11" t="str">
        <f t="shared" si="618"/>
        <v/>
      </c>
      <c r="M6394" s="11" t="str">
        <f>IF(A6394="","",VLOOKUP(E6394,index!$A$1:$B$6,2,0)*K6394*G6394)</f>
        <v/>
      </c>
      <c r="N6394" s="11" t="str">
        <f>IF(A6394="","",-PMT(G6394*VLOOKUP(E6394,index!$A$1:$B$6,2,0),C6394,F6394,0,0))</f>
        <v/>
      </c>
      <c r="O6394" s="11" t="str">
        <f t="shared" si="619"/>
        <v/>
      </c>
      <c r="P6394" s="11" t="str">
        <f t="shared" si="614"/>
        <v/>
      </c>
    </row>
    <row r="6395" spans="1:16" x14ac:dyDescent="0.25">
      <c r="A6395" s="9" t="str">
        <f>IF(A6394="","",IF(B6394&lt;C6394,A6394,IF(A6394=MAX('entry data'!$B$8:$B$507),"",A6394+1)))</f>
        <v/>
      </c>
      <c r="B6395" s="9" t="str">
        <f t="shared" si="615"/>
        <v/>
      </c>
      <c r="C6395" s="9" t="str">
        <f>IF(ISERROR(VLOOKUP(A6395,'entry data'!B:G,6,0)),"",VLOOKUP(A6395,'entry data'!B:G,6,0))</f>
        <v/>
      </c>
      <c r="D6395" s="9" t="str">
        <f>IF(ISERROR(VLOOKUP(A6395,'entry data'!B:C,2,0)),"",VLOOKUP(A6395,'entry data'!B:C,2,0))</f>
        <v/>
      </c>
      <c r="E6395" s="9" t="str">
        <f>IF(ISERROR(VLOOKUP(A6395,'entry data'!B:E,4,0)),"",VLOOKUP(A6395,'entry data'!B:E,4,0))</f>
        <v/>
      </c>
      <c r="F6395" s="11" t="str">
        <f>IF(A6395="","",IF(ISERROR(VLOOKUP(A6395,'entry data'!B:F,5,0)),"",VLOOKUP(A6395,'entry data'!B:F,5,0)))</f>
        <v/>
      </c>
      <c r="G6395" s="12" t="str">
        <f>IF(A6395="","",IF(ISERROR(VLOOKUP(A6395,'entry data'!B:I,8,0)),"",VLOOKUP(A6395,'entry data'!B:I,7,0)))</f>
        <v/>
      </c>
      <c r="H6395" s="13" t="str">
        <f>IF(A6395="","",IF(B6395=1,VLOOKUP(A6395,'entry data'!B:D,3,0),I6394))</f>
        <v/>
      </c>
      <c r="I6395" s="14" t="str">
        <f>IF(A6395="","",IF(E6395="weekly",7,IF(E6395="fortnightly",14,IF(E6395="monthly",DATE(IF(MONTH(H6395)=12,YEAR(H6395)+1,YEAR(H6395)),VLOOKUP(MONTH(H6395),index!$D$2:$G$13,2,0),DAY(H6395)),
IF(E6395="quarterly",DATE(IF(MONTH(H6395)&gt;=10,YEAR(H6395)+1,YEAR(H6395)),VLOOKUP(MONTH(H6395),index!$D$2:$G$13,3,0),DAY(H6395)),
IF(E6395="halfyearly",DATE(IF(MONTH(H6395)&gt;=7,YEAR(H6395)+1,YEAR(H6395)),VLOOKUP(MONTH(H6395),index!$D$2:$G$13,4,0),DAY(H6395)),
DATE(YEAR(H6395)+1,MONTH(H6395),DAY(H6395)))))-H6395))+H6395)</f>
        <v/>
      </c>
      <c r="J6395" s="9" t="str">
        <f t="shared" si="616"/>
        <v/>
      </c>
      <c r="K6395" s="11" t="str">
        <f t="shared" si="617"/>
        <v/>
      </c>
      <c r="L6395" s="11" t="str">
        <f t="shared" si="618"/>
        <v/>
      </c>
      <c r="M6395" s="11" t="str">
        <f>IF(A6395="","",VLOOKUP(E6395,index!$A$1:$B$6,2,0)*K6395*G6395)</f>
        <v/>
      </c>
      <c r="N6395" s="11" t="str">
        <f>IF(A6395="","",-PMT(G6395*VLOOKUP(E6395,index!$A$1:$B$6,2,0),C6395,F6395,0,0))</f>
        <v/>
      </c>
      <c r="O6395" s="11" t="str">
        <f t="shared" si="619"/>
        <v/>
      </c>
      <c r="P6395" s="11" t="str">
        <f t="shared" si="614"/>
        <v/>
      </c>
    </row>
    <row r="6396" spans="1:16" x14ac:dyDescent="0.25">
      <c r="A6396" s="9" t="str">
        <f>IF(A6395="","",IF(B6395&lt;C6395,A6395,IF(A6395=MAX('entry data'!$B$8:$B$507),"",A6395+1)))</f>
        <v/>
      </c>
      <c r="B6396" s="9" t="str">
        <f t="shared" si="615"/>
        <v/>
      </c>
      <c r="C6396" s="9" t="str">
        <f>IF(ISERROR(VLOOKUP(A6396,'entry data'!B:G,6,0)),"",VLOOKUP(A6396,'entry data'!B:G,6,0))</f>
        <v/>
      </c>
      <c r="D6396" s="9" t="str">
        <f>IF(ISERROR(VLOOKUP(A6396,'entry data'!B:C,2,0)),"",VLOOKUP(A6396,'entry data'!B:C,2,0))</f>
        <v/>
      </c>
      <c r="E6396" s="9" t="str">
        <f>IF(ISERROR(VLOOKUP(A6396,'entry data'!B:E,4,0)),"",VLOOKUP(A6396,'entry data'!B:E,4,0))</f>
        <v/>
      </c>
      <c r="F6396" s="11" t="str">
        <f>IF(A6396="","",IF(ISERROR(VLOOKUP(A6396,'entry data'!B:F,5,0)),"",VLOOKUP(A6396,'entry data'!B:F,5,0)))</f>
        <v/>
      </c>
      <c r="G6396" s="12" t="str">
        <f>IF(A6396="","",IF(ISERROR(VLOOKUP(A6396,'entry data'!B:I,8,0)),"",VLOOKUP(A6396,'entry data'!B:I,7,0)))</f>
        <v/>
      </c>
      <c r="H6396" s="13" t="str">
        <f>IF(A6396="","",IF(B6396=1,VLOOKUP(A6396,'entry data'!B:D,3,0),I6395))</f>
        <v/>
      </c>
      <c r="I6396" s="14" t="str">
        <f>IF(A6396="","",IF(E6396="weekly",7,IF(E6396="fortnightly",14,IF(E6396="monthly",DATE(IF(MONTH(H6396)=12,YEAR(H6396)+1,YEAR(H6396)),VLOOKUP(MONTH(H6396),index!$D$2:$G$13,2,0),DAY(H6396)),
IF(E6396="quarterly",DATE(IF(MONTH(H6396)&gt;=10,YEAR(H6396)+1,YEAR(H6396)),VLOOKUP(MONTH(H6396),index!$D$2:$G$13,3,0),DAY(H6396)),
IF(E6396="halfyearly",DATE(IF(MONTH(H6396)&gt;=7,YEAR(H6396)+1,YEAR(H6396)),VLOOKUP(MONTH(H6396),index!$D$2:$G$13,4,0),DAY(H6396)),
DATE(YEAR(H6396)+1,MONTH(H6396),DAY(H6396)))))-H6396))+H6396)</f>
        <v/>
      </c>
      <c r="J6396" s="9" t="str">
        <f t="shared" si="616"/>
        <v/>
      </c>
      <c r="K6396" s="11" t="str">
        <f t="shared" si="617"/>
        <v/>
      </c>
      <c r="L6396" s="11" t="str">
        <f t="shared" si="618"/>
        <v/>
      </c>
      <c r="M6396" s="11" t="str">
        <f>IF(A6396="","",VLOOKUP(E6396,index!$A$1:$B$6,2,0)*K6396*G6396)</f>
        <v/>
      </c>
      <c r="N6396" s="11" t="str">
        <f>IF(A6396="","",-PMT(G6396*VLOOKUP(E6396,index!$A$1:$B$6,2,0),C6396,F6396,0,0))</f>
        <v/>
      </c>
      <c r="O6396" s="11" t="str">
        <f t="shared" si="619"/>
        <v/>
      </c>
      <c r="P6396" s="11" t="str">
        <f t="shared" si="614"/>
        <v/>
      </c>
    </row>
    <row r="6397" spans="1:16" x14ac:dyDescent="0.25">
      <c r="A6397" s="9" t="str">
        <f>IF(A6396="","",IF(B6396&lt;C6396,A6396,IF(A6396=MAX('entry data'!$B$8:$B$507),"",A6396+1)))</f>
        <v/>
      </c>
      <c r="B6397" s="9" t="str">
        <f t="shared" si="615"/>
        <v/>
      </c>
      <c r="C6397" s="9" t="str">
        <f>IF(ISERROR(VLOOKUP(A6397,'entry data'!B:G,6,0)),"",VLOOKUP(A6397,'entry data'!B:G,6,0))</f>
        <v/>
      </c>
      <c r="D6397" s="9" t="str">
        <f>IF(ISERROR(VLOOKUP(A6397,'entry data'!B:C,2,0)),"",VLOOKUP(A6397,'entry data'!B:C,2,0))</f>
        <v/>
      </c>
      <c r="E6397" s="9" t="str">
        <f>IF(ISERROR(VLOOKUP(A6397,'entry data'!B:E,4,0)),"",VLOOKUP(A6397,'entry data'!B:E,4,0))</f>
        <v/>
      </c>
      <c r="F6397" s="11" t="str">
        <f>IF(A6397="","",IF(ISERROR(VLOOKUP(A6397,'entry data'!B:F,5,0)),"",VLOOKUP(A6397,'entry data'!B:F,5,0)))</f>
        <v/>
      </c>
      <c r="G6397" s="12" t="str">
        <f>IF(A6397="","",IF(ISERROR(VLOOKUP(A6397,'entry data'!B:I,8,0)),"",VLOOKUP(A6397,'entry data'!B:I,7,0)))</f>
        <v/>
      </c>
      <c r="H6397" s="13" t="str">
        <f>IF(A6397="","",IF(B6397=1,VLOOKUP(A6397,'entry data'!B:D,3,0),I6396))</f>
        <v/>
      </c>
      <c r="I6397" s="14" t="str">
        <f>IF(A6397="","",IF(E6397="weekly",7,IF(E6397="fortnightly",14,IF(E6397="monthly",DATE(IF(MONTH(H6397)=12,YEAR(H6397)+1,YEAR(H6397)),VLOOKUP(MONTH(H6397),index!$D$2:$G$13,2,0),DAY(H6397)),
IF(E6397="quarterly",DATE(IF(MONTH(H6397)&gt;=10,YEAR(H6397)+1,YEAR(H6397)),VLOOKUP(MONTH(H6397),index!$D$2:$G$13,3,0),DAY(H6397)),
IF(E6397="halfyearly",DATE(IF(MONTH(H6397)&gt;=7,YEAR(H6397)+1,YEAR(H6397)),VLOOKUP(MONTH(H6397),index!$D$2:$G$13,4,0),DAY(H6397)),
DATE(YEAR(H6397)+1,MONTH(H6397),DAY(H6397)))))-H6397))+H6397)</f>
        <v/>
      </c>
      <c r="J6397" s="9" t="str">
        <f t="shared" si="616"/>
        <v/>
      </c>
      <c r="K6397" s="11" t="str">
        <f t="shared" si="617"/>
        <v/>
      </c>
      <c r="L6397" s="11" t="str">
        <f t="shared" si="618"/>
        <v/>
      </c>
      <c r="M6397" s="11" t="str">
        <f>IF(A6397="","",VLOOKUP(E6397,index!$A$1:$B$6,2,0)*K6397*G6397)</f>
        <v/>
      </c>
      <c r="N6397" s="11" t="str">
        <f>IF(A6397="","",-PMT(G6397*VLOOKUP(E6397,index!$A$1:$B$6,2,0),C6397,F6397,0,0))</f>
        <v/>
      </c>
      <c r="O6397" s="11" t="str">
        <f t="shared" si="619"/>
        <v/>
      </c>
      <c r="P6397" s="11" t="str">
        <f t="shared" si="614"/>
        <v/>
      </c>
    </row>
    <row r="6398" spans="1:16" x14ac:dyDescent="0.25">
      <c r="A6398" s="9" t="str">
        <f>IF(A6397="","",IF(B6397&lt;C6397,A6397,IF(A6397=MAX('entry data'!$B$8:$B$507),"",A6397+1)))</f>
        <v/>
      </c>
      <c r="B6398" s="9" t="str">
        <f t="shared" si="615"/>
        <v/>
      </c>
      <c r="C6398" s="9" t="str">
        <f>IF(ISERROR(VLOOKUP(A6398,'entry data'!B:G,6,0)),"",VLOOKUP(A6398,'entry data'!B:G,6,0))</f>
        <v/>
      </c>
      <c r="D6398" s="9" t="str">
        <f>IF(ISERROR(VLOOKUP(A6398,'entry data'!B:C,2,0)),"",VLOOKUP(A6398,'entry data'!B:C,2,0))</f>
        <v/>
      </c>
      <c r="E6398" s="9" t="str">
        <f>IF(ISERROR(VLOOKUP(A6398,'entry data'!B:E,4,0)),"",VLOOKUP(A6398,'entry data'!B:E,4,0))</f>
        <v/>
      </c>
      <c r="F6398" s="11" t="str">
        <f>IF(A6398="","",IF(ISERROR(VLOOKUP(A6398,'entry data'!B:F,5,0)),"",VLOOKUP(A6398,'entry data'!B:F,5,0)))</f>
        <v/>
      </c>
      <c r="G6398" s="12" t="str">
        <f>IF(A6398="","",IF(ISERROR(VLOOKUP(A6398,'entry data'!B:I,8,0)),"",VLOOKUP(A6398,'entry data'!B:I,7,0)))</f>
        <v/>
      </c>
      <c r="H6398" s="13" t="str">
        <f>IF(A6398="","",IF(B6398=1,VLOOKUP(A6398,'entry data'!B:D,3,0),I6397))</f>
        <v/>
      </c>
      <c r="I6398" s="14" t="str">
        <f>IF(A6398="","",IF(E6398="weekly",7,IF(E6398="fortnightly",14,IF(E6398="monthly",DATE(IF(MONTH(H6398)=12,YEAR(H6398)+1,YEAR(H6398)),VLOOKUP(MONTH(H6398),index!$D$2:$G$13,2,0),DAY(H6398)),
IF(E6398="quarterly",DATE(IF(MONTH(H6398)&gt;=10,YEAR(H6398)+1,YEAR(H6398)),VLOOKUP(MONTH(H6398),index!$D$2:$G$13,3,0),DAY(H6398)),
IF(E6398="halfyearly",DATE(IF(MONTH(H6398)&gt;=7,YEAR(H6398)+1,YEAR(H6398)),VLOOKUP(MONTH(H6398),index!$D$2:$G$13,4,0),DAY(H6398)),
DATE(YEAR(H6398)+1,MONTH(H6398),DAY(H6398)))))-H6398))+H6398)</f>
        <v/>
      </c>
      <c r="J6398" s="9" t="str">
        <f t="shared" si="616"/>
        <v/>
      </c>
      <c r="K6398" s="11" t="str">
        <f t="shared" si="617"/>
        <v/>
      </c>
      <c r="L6398" s="11" t="str">
        <f t="shared" si="618"/>
        <v/>
      </c>
      <c r="M6398" s="11" t="str">
        <f>IF(A6398="","",VLOOKUP(E6398,index!$A$1:$B$6,2,0)*K6398*G6398)</f>
        <v/>
      </c>
      <c r="N6398" s="11" t="str">
        <f>IF(A6398="","",-PMT(G6398*VLOOKUP(E6398,index!$A$1:$B$6,2,0),C6398,F6398,0,0))</f>
        <v/>
      </c>
      <c r="O6398" s="11" t="str">
        <f t="shared" si="619"/>
        <v/>
      </c>
      <c r="P6398" s="11" t="str">
        <f t="shared" si="614"/>
        <v/>
      </c>
    </row>
    <row r="6399" spans="1:16" x14ac:dyDescent="0.25">
      <c r="A6399" s="9" t="str">
        <f>IF(A6398="","",IF(B6398&lt;C6398,A6398,IF(A6398=MAX('entry data'!$B$8:$B$507),"",A6398+1)))</f>
        <v/>
      </c>
      <c r="B6399" s="9" t="str">
        <f t="shared" si="615"/>
        <v/>
      </c>
      <c r="C6399" s="9" t="str">
        <f>IF(ISERROR(VLOOKUP(A6399,'entry data'!B:G,6,0)),"",VLOOKUP(A6399,'entry data'!B:G,6,0))</f>
        <v/>
      </c>
      <c r="D6399" s="9" t="str">
        <f>IF(ISERROR(VLOOKUP(A6399,'entry data'!B:C,2,0)),"",VLOOKUP(A6399,'entry data'!B:C,2,0))</f>
        <v/>
      </c>
      <c r="E6399" s="9" t="str">
        <f>IF(ISERROR(VLOOKUP(A6399,'entry data'!B:E,4,0)),"",VLOOKUP(A6399,'entry data'!B:E,4,0))</f>
        <v/>
      </c>
      <c r="F6399" s="11" t="str">
        <f>IF(A6399="","",IF(ISERROR(VLOOKUP(A6399,'entry data'!B:F,5,0)),"",VLOOKUP(A6399,'entry data'!B:F,5,0)))</f>
        <v/>
      </c>
      <c r="G6399" s="12" t="str">
        <f>IF(A6399="","",IF(ISERROR(VLOOKUP(A6399,'entry data'!B:I,8,0)),"",VLOOKUP(A6399,'entry data'!B:I,7,0)))</f>
        <v/>
      </c>
      <c r="H6399" s="13" t="str">
        <f>IF(A6399="","",IF(B6399=1,VLOOKUP(A6399,'entry data'!B:D,3,0),I6398))</f>
        <v/>
      </c>
      <c r="I6399" s="14" t="str">
        <f>IF(A6399="","",IF(E6399="weekly",7,IF(E6399="fortnightly",14,IF(E6399="monthly",DATE(IF(MONTH(H6399)=12,YEAR(H6399)+1,YEAR(H6399)),VLOOKUP(MONTH(H6399),index!$D$2:$G$13,2,0),DAY(H6399)),
IF(E6399="quarterly",DATE(IF(MONTH(H6399)&gt;=10,YEAR(H6399)+1,YEAR(H6399)),VLOOKUP(MONTH(H6399),index!$D$2:$G$13,3,0),DAY(H6399)),
IF(E6399="halfyearly",DATE(IF(MONTH(H6399)&gt;=7,YEAR(H6399)+1,YEAR(H6399)),VLOOKUP(MONTH(H6399),index!$D$2:$G$13,4,0),DAY(H6399)),
DATE(YEAR(H6399)+1,MONTH(H6399),DAY(H6399)))))-H6399))+H6399)</f>
        <v/>
      </c>
      <c r="J6399" s="9" t="str">
        <f t="shared" si="616"/>
        <v/>
      </c>
      <c r="K6399" s="11" t="str">
        <f t="shared" si="617"/>
        <v/>
      </c>
      <c r="L6399" s="11" t="str">
        <f t="shared" si="618"/>
        <v/>
      </c>
      <c r="M6399" s="11" t="str">
        <f>IF(A6399="","",VLOOKUP(E6399,index!$A$1:$B$6,2,0)*K6399*G6399)</f>
        <v/>
      </c>
      <c r="N6399" s="11" t="str">
        <f>IF(A6399="","",-PMT(G6399*VLOOKUP(E6399,index!$A$1:$B$6,2,0),C6399,F6399,0,0))</f>
        <v/>
      </c>
      <c r="O6399" s="11" t="str">
        <f t="shared" si="619"/>
        <v/>
      </c>
      <c r="P6399" s="11" t="str">
        <f t="shared" si="614"/>
        <v/>
      </c>
    </row>
    <row r="6400" spans="1:16" x14ac:dyDescent="0.25">
      <c r="A6400" s="9" t="str">
        <f>IF(A6399="","",IF(B6399&lt;C6399,A6399,IF(A6399=MAX('entry data'!$B$8:$B$507),"",A6399+1)))</f>
        <v/>
      </c>
      <c r="B6400" s="9" t="str">
        <f t="shared" si="615"/>
        <v/>
      </c>
      <c r="C6400" s="9" t="str">
        <f>IF(ISERROR(VLOOKUP(A6400,'entry data'!B:G,6,0)),"",VLOOKUP(A6400,'entry data'!B:G,6,0))</f>
        <v/>
      </c>
      <c r="D6400" s="9" t="str">
        <f>IF(ISERROR(VLOOKUP(A6400,'entry data'!B:C,2,0)),"",VLOOKUP(A6400,'entry data'!B:C,2,0))</f>
        <v/>
      </c>
      <c r="E6400" s="9" t="str">
        <f>IF(ISERROR(VLOOKUP(A6400,'entry data'!B:E,4,0)),"",VLOOKUP(A6400,'entry data'!B:E,4,0))</f>
        <v/>
      </c>
      <c r="F6400" s="11" t="str">
        <f>IF(A6400="","",IF(ISERROR(VLOOKUP(A6400,'entry data'!B:F,5,0)),"",VLOOKUP(A6400,'entry data'!B:F,5,0)))</f>
        <v/>
      </c>
      <c r="G6400" s="12" t="str">
        <f>IF(A6400="","",IF(ISERROR(VLOOKUP(A6400,'entry data'!B:I,8,0)),"",VLOOKUP(A6400,'entry data'!B:I,7,0)))</f>
        <v/>
      </c>
      <c r="H6400" s="13" t="str">
        <f>IF(A6400="","",IF(B6400=1,VLOOKUP(A6400,'entry data'!B:D,3,0),I6399))</f>
        <v/>
      </c>
      <c r="I6400" s="14" t="str">
        <f>IF(A6400="","",IF(E6400="weekly",7,IF(E6400="fortnightly",14,IF(E6400="monthly",DATE(IF(MONTH(H6400)=12,YEAR(H6400)+1,YEAR(H6400)),VLOOKUP(MONTH(H6400),index!$D$2:$G$13,2,0),DAY(H6400)),
IF(E6400="quarterly",DATE(IF(MONTH(H6400)&gt;=10,YEAR(H6400)+1,YEAR(H6400)),VLOOKUP(MONTH(H6400),index!$D$2:$G$13,3,0),DAY(H6400)),
IF(E6400="halfyearly",DATE(IF(MONTH(H6400)&gt;=7,YEAR(H6400)+1,YEAR(H6400)),VLOOKUP(MONTH(H6400),index!$D$2:$G$13,4,0),DAY(H6400)),
DATE(YEAR(H6400)+1,MONTH(H6400),DAY(H6400)))))-H6400))+H6400)</f>
        <v/>
      </c>
      <c r="J6400" s="9" t="str">
        <f t="shared" si="616"/>
        <v/>
      </c>
      <c r="K6400" s="11" t="str">
        <f t="shared" si="617"/>
        <v/>
      </c>
      <c r="L6400" s="11" t="str">
        <f t="shared" si="618"/>
        <v/>
      </c>
      <c r="M6400" s="11" t="str">
        <f>IF(A6400="","",VLOOKUP(E6400,index!$A$1:$B$6,2,0)*K6400*G6400)</f>
        <v/>
      </c>
      <c r="N6400" s="11" t="str">
        <f>IF(A6400="","",-PMT(G6400*VLOOKUP(E6400,index!$A$1:$B$6,2,0),C6400,F6400,0,0))</f>
        <v/>
      </c>
      <c r="O6400" s="11" t="str">
        <f t="shared" si="619"/>
        <v/>
      </c>
      <c r="P6400" s="11" t="str">
        <f t="shared" si="614"/>
        <v/>
      </c>
    </row>
    <row r="6401" spans="1:16" x14ac:dyDescent="0.25">
      <c r="A6401" s="9" t="str">
        <f>IF(A6400="","",IF(B6400&lt;C6400,A6400,IF(A6400=MAX('entry data'!$B$8:$B$507),"",A6400+1)))</f>
        <v/>
      </c>
      <c r="B6401" s="9" t="str">
        <f t="shared" si="615"/>
        <v/>
      </c>
      <c r="C6401" s="9" t="str">
        <f>IF(ISERROR(VLOOKUP(A6401,'entry data'!B:G,6,0)),"",VLOOKUP(A6401,'entry data'!B:G,6,0))</f>
        <v/>
      </c>
      <c r="D6401" s="9" t="str">
        <f>IF(ISERROR(VLOOKUP(A6401,'entry data'!B:C,2,0)),"",VLOOKUP(A6401,'entry data'!B:C,2,0))</f>
        <v/>
      </c>
      <c r="E6401" s="9" t="str">
        <f>IF(ISERROR(VLOOKUP(A6401,'entry data'!B:E,4,0)),"",VLOOKUP(A6401,'entry data'!B:E,4,0))</f>
        <v/>
      </c>
      <c r="F6401" s="11" t="str">
        <f>IF(A6401="","",IF(ISERROR(VLOOKUP(A6401,'entry data'!B:F,5,0)),"",VLOOKUP(A6401,'entry data'!B:F,5,0)))</f>
        <v/>
      </c>
      <c r="G6401" s="12" t="str">
        <f>IF(A6401="","",IF(ISERROR(VLOOKUP(A6401,'entry data'!B:I,8,0)),"",VLOOKUP(A6401,'entry data'!B:I,7,0)))</f>
        <v/>
      </c>
      <c r="H6401" s="13" t="str">
        <f>IF(A6401="","",IF(B6401=1,VLOOKUP(A6401,'entry data'!B:D,3,0),I6400))</f>
        <v/>
      </c>
      <c r="I6401" s="14" t="str">
        <f>IF(A6401="","",IF(E6401="weekly",7,IF(E6401="fortnightly",14,IF(E6401="monthly",DATE(IF(MONTH(H6401)=12,YEAR(H6401)+1,YEAR(H6401)),VLOOKUP(MONTH(H6401),index!$D$2:$G$13,2,0),DAY(H6401)),
IF(E6401="quarterly",DATE(IF(MONTH(H6401)&gt;=10,YEAR(H6401)+1,YEAR(H6401)),VLOOKUP(MONTH(H6401),index!$D$2:$G$13,3,0),DAY(H6401)),
IF(E6401="halfyearly",DATE(IF(MONTH(H6401)&gt;=7,YEAR(H6401)+1,YEAR(H6401)),VLOOKUP(MONTH(H6401),index!$D$2:$G$13,4,0),DAY(H6401)),
DATE(YEAR(H6401)+1,MONTH(H6401),DAY(H6401)))))-H6401))+H6401)</f>
        <v/>
      </c>
      <c r="J6401" s="9" t="str">
        <f t="shared" si="616"/>
        <v/>
      </c>
      <c r="K6401" s="11" t="str">
        <f t="shared" si="617"/>
        <v/>
      </c>
      <c r="L6401" s="11" t="str">
        <f t="shared" si="618"/>
        <v/>
      </c>
      <c r="M6401" s="11" t="str">
        <f>IF(A6401="","",VLOOKUP(E6401,index!$A$1:$B$6,2,0)*K6401*G6401)</f>
        <v/>
      </c>
      <c r="N6401" s="11" t="str">
        <f>IF(A6401="","",-PMT(G6401*VLOOKUP(E6401,index!$A$1:$B$6,2,0),C6401,F6401,0,0))</f>
        <v/>
      </c>
      <c r="O6401" s="11" t="str">
        <f t="shared" si="619"/>
        <v/>
      </c>
      <c r="P6401" s="11" t="str">
        <f t="shared" si="614"/>
        <v/>
      </c>
    </row>
    <row r="6402" spans="1:16" x14ac:dyDescent="0.25">
      <c r="A6402" s="9" t="str">
        <f>IF(A6401="","",IF(B6401&lt;C6401,A6401,IF(A6401=MAX('entry data'!$B$8:$B$507),"",A6401+1)))</f>
        <v/>
      </c>
      <c r="B6402" s="9" t="str">
        <f t="shared" si="615"/>
        <v/>
      </c>
      <c r="C6402" s="9" t="str">
        <f>IF(ISERROR(VLOOKUP(A6402,'entry data'!B:G,6,0)),"",VLOOKUP(A6402,'entry data'!B:G,6,0))</f>
        <v/>
      </c>
      <c r="D6402" s="9" t="str">
        <f>IF(ISERROR(VLOOKUP(A6402,'entry data'!B:C,2,0)),"",VLOOKUP(A6402,'entry data'!B:C,2,0))</f>
        <v/>
      </c>
      <c r="E6402" s="9" t="str">
        <f>IF(ISERROR(VLOOKUP(A6402,'entry data'!B:E,4,0)),"",VLOOKUP(A6402,'entry data'!B:E,4,0))</f>
        <v/>
      </c>
      <c r="F6402" s="11" t="str">
        <f>IF(A6402="","",IF(ISERROR(VLOOKUP(A6402,'entry data'!B:F,5,0)),"",VLOOKUP(A6402,'entry data'!B:F,5,0)))</f>
        <v/>
      </c>
      <c r="G6402" s="12" t="str">
        <f>IF(A6402="","",IF(ISERROR(VLOOKUP(A6402,'entry data'!B:I,8,0)),"",VLOOKUP(A6402,'entry data'!B:I,7,0)))</f>
        <v/>
      </c>
      <c r="H6402" s="13" t="str">
        <f>IF(A6402="","",IF(B6402=1,VLOOKUP(A6402,'entry data'!B:D,3,0),I6401))</f>
        <v/>
      </c>
      <c r="I6402" s="14" t="str">
        <f>IF(A6402="","",IF(E6402="weekly",7,IF(E6402="fortnightly",14,IF(E6402="monthly",DATE(IF(MONTH(H6402)=12,YEAR(H6402)+1,YEAR(H6402)),VLOOKUP(MONTH(H6402),index!$D$2:$G$13,2,0),DAY(H6402)),
IF(E6402="quarterly",DATE(IF(MONTH(H6402)&gt;=10,YEAR(H6402)+1,YEAR(H6402)),VLOOKUP(MONTH(H6402),index!$D$2:$G$13,3,0),DAY(H6402)),
IF(E6402="halfyearly",DATE(IF(MONTH(H6402)&gt;=7,YEAR(H6402)+1,YEAR(H6402)),VLOOKUP(MONTH(H6402),index!$D$2:$G$13,4,0),DAY(H6402)),
DATE(YEAR(H6402)+1,MONTH(H6402),DAY(H6402)))))-H6402))+H6402)</f>
        <v/>
      </c>
      <c r="J6402" s="9" t="str">
        <f t="shared" si="616"/>
        <v/>
      </c>
      <c r="K6402" s="11" t="str">
        <f t="shared" si="617"/>
        <v/>
      </c>
      <c r="L6402" s="11" t="str">
        <f t="shared" si="618"/>
        <v/>
      </c>
      <c r="M6402" s="11" t="str">
        <f>IF(A6402="","",VLOOKUP(E6402,index!$A$1:$B$6,2,0)*K6402*G6402)</f>
        <v/>
      </c>
      <c r="N6402" s="11" t="str">
        <f>IF(A6402="","",-PMT(G6402*VLOOKUP(E6402,index!$A$1:$B$6,2,0),C6402,F6402,0,0))</f>
        <v/>
      </c>
      <c r="O6402" s="11" t="str">
        <f t="shared" si="619"/>
        <v/>
      </c>
      <c r="P6402" s="11" t="str">
        <f t="shared" si="614"/>
        <v/>
      </c>
    </row>
    <row r="6403" spans="1:16" x14ac:dyDescent="0.25">
      <c r="A6403" s="9" t="str">
        <f>IF(A6402="","",IF(B6402&lt;C6402,A6402,IF(A6402=MAX('entry data'!$B$8:$B$507),"",A6402+1)))</f>
        <v/>
      </c>
      <c r="B6403" s="9" t="str">
        <f t="shared" si="615"/>
        <v/>
      </c>
      <c r="C6403" s="9" t="str">
        <f>IF(ISERROR(VLOOKUP(A6403,'entry data'!B:G,6,0)),"",VLOOKUP(A6403,'entry data'!B:G,6,0))</f>
        <v/>
      </c>
      <c r="D6403" s="9" t="str">
        <f>IF(ISERROR(VLOOKUP(A6403,'entry data'!B:C,2,0)),"",VLOOKUP(A6403,'entry data'!B:C,2,0))</f>
        <v/>
      </c>
      <c r="E6403" s="9" t="str">
        <f>IF(ISERROR(VLOOKUP(A6403,'entry data'!B:E,4,0)),"",VLOOKUP(A6403,'entry data'!B:E,4,0))</f>
        <v/>
      </c>
      <c r="F6403" s="11" t="str">
        <f>IF(A6403="","",IF(ISERROR(VLOOKUP(A6403,'entry data'!B:F,5,0)),"",VLOOKUP(A6403,'entry data'!B:F,5,0)))</f>
        <v/>
      </c>
      <c r="G6403" s="12" t="str">
        <f>IF(A6403="","",IF(ISERROR(VLOOKUP(A6403,'entry data'!B:I,8,0)),"",VLOOKUP(A6403,'entry data'!B:I,7,0)))</f>
        <v/>
      </c>
      <c r="H6403" s="13" t="str">
        <f>IF(A6403="","",IF(B6403=1,VLOOKUP(A6403,'entry data'!B:D,3,0),I6402))</f>
        <v/>
      </c>
      <c r="I6403" s="14" t="str">
        <f>IF(A6403="","",IF(E6403="weekly",7,IF(E6403="fortnightly",14,IF(E6403="monthly",DATE(IF(MONTH(H6403)=12,YEAR(H6403)+1,YEAR(H6403)),VLOOKUP(MONTH(H6403),index!$D$2:$G$13,2,0),DAY(H6403)),
IF(E6403="quarterly",DATE(IF(MONTH(H6403)&gt;=10,YEAR(H6403)+1,YEAR(H6403)),VLOOKUP(MONTH(H6403),index!$D$2:$G$13,3,0),DAY(H6403)),
IF(E6403="halfyearly",DATE(IF(MONTH(H6403)&gt;=7,YEAR(H6403)+1,YEAR(H6403)),VLOOKUP(MONTH(H6403),index!$D$2:$G$13,4,0),DAY(H6403)),
DATE(YEAR(H6403)+1,MONTH(H6403),DAY(H6403)))))-H6403))+H6403)</f>
        <v/>
      </c>
      <c r="J6403" s="9" t="str">
        <f t="shared" si="616"/>
        <v/>
      </c>
      <c r="K6403" s="11" t="str">
        <f t="shared" si="617"/>
        <v/>
      </c>
      <c r="L6403" s="11" t="str">
        <f t="shared" si="618"/>
        <v/>
      </c>
      <c r="M6403" s="11" t="str">
        <f>IF(A6403="","",VLOOKUP(E6403,index!$A$1:$B$6,2,0)*K6403*G6403)</f>
        <v/>
      </c>
      <c r="N6403" s="11" t="str">
        <f>IF(A6403="","",-PMT(G6403*VLOOKUP(E6403,index!$A$1:$B$6,2,0),C6403,F6403,0,0))</f>
        <v/>
      </c>
      <c r="O6403" s="11" t="str">
        <f t="shared" si="619"/>
        <v/>
      </c>
      <c r="P6403" s="11" t="str">
        <f t="shared" ref="P6403:P6466" si="620">IF(A6403="","",IF(J6403&lt;&gt;J6404,O6403,0))</f>
        <v/>
      </c>
    </row>
    <row r="6404" spans="1:16" x14ac:dyDescent="0.25">
      <c r="A6404" s="9" t="str">
        <f>IF(A6403="","",IF(B6403&lt;C6403,A6403,IF(A6403=MAX('entry data'!$B$8:$B$507),"",A6403+1)))</f>
        <v/>
      </c>
      <c r="B6404" s="9" t="str">
        <f t="shared" si="615"/>
        <v/>
      </c>
      <c r="C6404" s="9" t="str">
        <f>IF(ISERROR(VLOOKUP(A6404,'entry data'!B:G,6,0)),"",VLOOKUP(A6404,'entry data'!B:G,6,0))</f>
        <v/>
      </c>
      <c r="D6404" s="9" t="str">
        <f>IF(ISERROR(VLOOKUP(A6404,'entry data'!B:C,2,0)),"",VLOOKUP(A6404,'entry data'!B:C,2,0))</f>
        <v/>
      </c>
      <c r="E6404" s="9" t="str">
        <f>IF(ISERROR(VLOOKUP(A6404,'entry data'!B:E,4,0)),"",VLOOKUP(A6404,'entry data'!B:E,4,0))</f>
        <v/>
      </c>
      <c r="F6404" s="11" t="str">
        <f>IF(A6404="","",IF(ISERROR(VLOOKUP(A6404,'entry data'!B:F,5,0)),"",VLOOKUP(A6404,'entry data'!B:F,5,0)))</f>
        <v/>
      </c>
      <c r="G6404" s="12" t="str">
        <f>IF(A6404="","",IF(ISERROR(VLOOKUP(A6404,'entry data'!B:I,8,0)),"",VLOOKUP(A6404,'entry data'!B:I,7,0)))</f>
        <v/>
      </c>
      <c r="H6404" s="13" t="str">
        <f>IF(A6404="","",IF(B6404=1,VLOOKUP(A6404,'entry data'!B:D,3,0),I6403))</f>
        <v/>
      </c>
      <c r="I6404" s="14" t="str">
        <f>IF(A6404="","",IF(E6404="weekly",7,IF(E6404="fortnightly",14,IF(E6404="monthly",DATE(IF(MONTH(H6404)=12,YEAR(H6404)+1,YEAR(H6404)),VLOOKUP(MONTH(H6404),index!$D$2:$G$13,2,0),DAY(H6404)),
IF(E6404="quarterly",DATE(IF(MONTH(H6404)&gt;=10,YEAR(H6404)+1,YEAR(H6404)),VLOOKUP(MONTH(H6404),index!$D$2:$G$13,3,0),DAY(H6404)),
IF(E6404="halfyearly",DATE(IF(MONTH(H6404)&gt;=7,YEAR(H6404)+1,YEAR(H6404)),VLOOKUP(MONTH(H6404),index!$D$2:$G$13,4,0),DAY(H6404)),
DATE(YEAR(H6404)+1,MONTH(H6404),DAY(H6404)))))-H6404))+H6404)</f>
        <v/>
      </c>
      <c r="J6404" s="9" t="str">
        <f t="shared" si="616"/>
        <v/>
      </c>
      <c r="K6404" s="11" t="str">
        <f t="shared" si="617"/>
        <v/>
      </c>
      <c r="L6404" s="11" t="str">
        <f t="shared" si="618"/>
        <v/>
      </c>
      <c r="M6404" s="11" t="str">
        <f>IF(A6404="","",VLOOKUP(E6404,index!$A$1:$B$6,2,0)*K6404*G6404)</f>
        <v/>
      </c>
      <c r="N6404" s="11" t="str">
        <f>IF(A6404="","",-PMT(G6404*VLOOKUP(E6404,index!$A$1:$B$6,2,0),C6404,F6404,0,0))</f>
        <v/>
      </c>
      <c r="O6404" s="11" t="str">
        <f t="shared" si="619"/>
        <v/>
      </c>
      <c r="P6404" s="11" t="str">
        <f t="shared" si="620"/>
        <v/>
      </c>
    </row>
    <row r="6405" spans="1:16" x14ac:dyDescent="0.25">
      <c r="A6405" s="9" t="str">
        <f>IF(A6404="","",IF(B6404&lt;C6404,A6404,IF(A6404=MAX('entry data'!$B$8:$B$507),"",A6404+1)))</f>
        <v/>
      </c>
      <c r="B6405" s="9" t="str">
        <f t="shared" si="615"/>
        <v/>
      </c>
      <c r="C6405" s="9" t="str">
        <f>IF(ISERROR(VLOOKUP(A6405,'entry data'!B:G,6,0)),"",VLOOKUP(A6405,'entry data'!B:G,6,0))</f>
        <v/>
      </c>
      <c r="D6405" s="9" t="str">
        <f>IF(ISERROR(VLOOKUP(A6405,'entry data'!B:C,2,0)),"",VLOOKUP(A6405,'entry data'!B:C,2,0))</f>
        <v/>
      </c>
      <c r="E6405" s="9" t="str">
        <f>IF(ISERROR(VLOOKUP(A6405,'entry data'!B:E,4,0)),"",VLOOKUP(A6405,'entry data'!B:E,4,0))</f>
        <v/>
      </c>
      <c r="F6405" s="11" t="str">
        <f>IF(A6405="","",IF(ISERROR(VLOOKUP(A6405,'entry data'!B:F,5,0)),"",VLOOKUP(A6405,'entry data'!B:F,5,0)))</f>
        <v/>
      </c>
      <c r="G6405" s="12" t="str">
        <f>IF(A6405="","",IF(ISERROR(VLOOKUP(A6405,'entry data'!B:I,8,0)),"",VLOOKUP(A6405,'entry data'!B:I,7,0)))</f>
        <v/>
      </c>
      <c r="H6405" s="13" t="str">
        <f>IF(A6405="","",IF(B6405=1,VLOOKUP(A6405,'entry data'!B:D,3,0),I6404))</f>
        <v/>
      </c>
      <c r="I6405" s="14" t="str">
        <f>IF(A6405="","",IF(E6405="weekly",7,IF(E6405="fortnightly",14,IF(E6405="monthly",DATE(IF(MONTH(H6405)=12,YEAR(H6405)+1,YEAR(H6405)),VLOOKUP(MONTH(H6405),index!$D$2:$G$13,2,0),DAY(H6405)),
IF(E6405="quarterly",DATE(IF(MONTH(H6405)&gt;=10,YEAR(H6405)+1,YEAR(H6405)),VLOOKUP(MONTH(H6405),index!$D$2:$G$13,3,0),DAY(H6405)),
IF(E6405="halfyearly",DATE(IF(MONTH(H6405)&gt;=7,YEAR(H6405)+1,YEAR(H6405)),VLOOKUP(MONTH(H6405),index!$D$2:$G$13,4,0),DAY(H6405)),
DATE(YEAR(H6405)+1,MONTH(H6405),DAY(H6405)))))-H6405))+H6405)</f>
        <v/>
      </c>
      <c r="J6405" s="9" t="str">
        <f t="shared" si="616"/>
        <v/>
      </c>
      <c r="K6405" s="11" t="str">
        <f t="shared" si="617"/>
        <v/>
      </c>
      <c r="L6405" s="11" t="str">
        <f t="shared" si="618"/>
        <v/>
      </c>
      <c r="M6405" s="11" t="str">
        <f>IF(A6405="","",VLOOKUP(E6405,index!$A$1:$B$6,2,0)*K6405*G6405)</f>
        <v/>
      </c>
      <c r="N6405" s="11" t="str">
        <f>IF(A6405="","",-PMT(G6405*VLOOKUP(E6405,index!$A$1:$B$6,2,0),C6405,F6405,0,0))</f>
        <v/>
      </c>
      <c r="O6405" s="11" t="str">
        <f t="shared" si="619"/>
        <v/>
      </c>
      <c r="P6405" s="11" t="str">
        <f t="shared" si="620"/>
        <v/>
      </c>
    </row>
    <row r="6406" spans="1:16" x14ac:dyDescent="0.25">
      <c r="A6406" s="9" t="str">
        <f>IF(A6405="","",IF(B6405&lt;C6405,A6405,IF(A6405=MAX('entry data'!$B$8:$B$507),"",A6405+1)))</f>
        <v/>
      </c>
      <c r="B6406" s="9" t="str">
        <f t="shared" si="615"/>
        <v/>
      </c>
      <c r="C6406" s="9" t="str">
        <f>IF(ISERROR(VLOOKUP(A6406,'entry data'!B:G,6,0)),"",VLOOKUP(A6406,'entry data'!B:G,6,0))</f>
        <v/>
      </c>
      <c r="D6406" s="9" t="str">
        <f>IF(ISERROR(VLOOKUP(A6406,'entry data'!B:C,2,0)),"",VLOOKUP(A6406,'entry data'!B:C,2,0))</f>
        <v/>
      </c>
      <c r="E6406" s="9" t="str">
        <f>IF(ISERROR(VLOOKUP(A6406,'entry data'!B:E,4,0)),"",VLOOKUP(A6406,'entry data'!B:E,4,0))</f>
        <v/>
      </c>
      <c r="F6406" s="11" t="str">
        <f>IF(A6406="","",IF(ISERROR(VLOOKUP(A6406,'entry data'!B:F,5,0)),"",VLOOKUP(A6406,'entry data'!B:F,5,0)))</f>
        <v/>
      </c>
      <c r="G6406" s="12" t="str">
        <f>IF(A6406="","",IF(ISERROR(VLOOKUP(A6406,'entry data'!B:I,8,0)),"",VLOOKUP(A6406,'entry data'!B:I,7,0)))</f>
        <v/>
      </c>
      <c r="H6406" s="13" t="str">
        <f>IF(A6406="","",IF(B6406=1,VLOOKUP(A6406,'entry data'!B:D,3,0),I6405))</f>
        <v/>
      </c>
      <c r="I6406" s="14" t="str">
        <f>IF(A6406="","",IF(E6406="weekly",7,IF(E6406="fortnightly",14,IF(E6406="monthly",DATE(IF(MONTH(H6406)=12,YEAR(H6406)+1,YEAR(H6406)),VLOOKUP(MONTH(H6406),index!$D$2:$G$13,2,0),DAY(H6406)),
IF(E6406="quarterly",DATE(IF(MONTH(H6406)&gt;=10,YEAR(H6406)+1,YEAR(H6406)),VLOOKUP(MONTH(H6406),index!$D$2:$G$13,3,0),DAY(H6406)),
IF(E6406="halfyearly",DATE(IF(MONTH(H6406)&gt;=7,YEAR(H6406)+1,YEAR(H6406)),VLOOKUP(MONTH(H6406),index!$D$2:$G$13,4,0),DAY(H6406)),
DATE(YEAR(H6406)+1,MONTH(H6406),DAY(H6406)))))-H6406))+H6406)</f>
        <v/>
      </c>
      <c r="J6406" s="9" t="str">
        <f t="shared" si="616"/>
        <v/>
      </c>
      <c r="K6406" s="11" t="str">
        <f t="shared" si="617"/>
        <v/>
      </c>
      <c r="L6406" s="11" t="str">
        <f t="shared" si="618"/>
        <v/>
      </c>
      <c r="M6406" s="11" t="str">
        <f>IF(A6406="","",VLOOKUP(E6406,index!$A$1:$B$6,2,0)*K6406*G6406)</f>
        <v/>
      </c>
      <c r="N6406" s="11" t="str">
        <f>IF(A6406="","",-PMT(G6406*VLOOKUP(E6406,index!$A$1:$B$6,2,0),C6406,F6406,0,0))</f>
        <v/>
      </c>
      <c r="O6406" s="11" t="str">
        <f t="shared" si="619"/>
        <v/>
      </c>
      <c r="P6406" s="11" t="str">
        <f t="shared" si="620"/>
        <v/>
      </c>
    </row>
    <row r="6407" spans="1:16" x14ac:dyDescent="0.25">
      <c r="A6407" s="9" t="str">
        <f>IF(A6406="","",IF(B6406&lt;C6406,A6406,IF(A6406=MAX('entry data'!$B$8:$B$507),"",A6406+1)))</f>
        <v/>
      </c>
      <c r="B6407" s="9" t="str">
        <f t="shared" si="615"/>
        <v/>
      </c>
      <c r="C6407" s="9" t="str">
        <f>IF(ISERROR(VLOOKUP(A6407,'entry data'!B:G,6,0)),"",VLOOKUP(A6407,'entry data'!B:G,6,0))</f>
        <v/>
      </c>
      <c r="D6407" s="9" t="str">
        <f>IF(ISERROR(VLOOKUP(A6407,'entry data'!B:C,2,0)),"",VLOOKUP(A6407,'entry data'!B:C,2,0))</f>
        <v/>
      </c>
      <c r="E6407" s="9" t="str">
        <f>IF(ISERROR(VLOOKUP(A6407,'entry data'!B:E,4,0)),"",VLOOKUP(A6407,'entry data'!B:E,4,0))</f>
        <v/>
      </c>
      <c r="F6407" s="11" t="str">
        <f>IF(A6407="","",IF(ISERROR(VLOOKUP(A6407,'entry data'!B:F,5,0)),"",VLOOKUP(A6407,'entry data'!B:F,5,0)))</f>
        <v/>
      </c>
      <c r="G6407" s="12" t="str">
        <f>IF(A6407="","",IF(ISERROR(VLOOKUP(A6407,'entry data'!B:I,8,0)),"",VLOOKUP(A6407,'entry data'!B:I,7,0)))</f>
        <v/>
      </c>
      <c r="H6407" s="13" t="str">
        <f>IF(A6407="","",IF(B6407=1,VLOOKUP(A6407,'entry data'!B:D,3,0),I6406))</f>
        <v/>
      </c>
      <c r="I6407" s="14" t="str">
        <f>IF(A6407="","",IF(E6407="weekly",7,IF(E6407="fortnightly",14,IF(E6407="monthly",DATE(IF(MONTH(H6407)=12,YEAR(H6407)+1,YEAR(H6407)),VLOOKUP(MONTH(H6407),index!$D$2:$G$13,2,0),DAY(H6407)),
IF(E6407="quarterly",DATE(IF(MONTH(H6407)&gt;=10,YEAR(H6407)+1,YEAR(H6407)),VLOOKUP(MONTH(H6407),index!$D$2:$G$13,3,0),DAY(H6407)),
IF(E6407="halfyearly",DATE(IF(MONTH(H6407)&gt;=7,YEAR(H6407)+1,YEAR(H6407)),VLOOKUP(MONTH(H6407),index!$D$2:$G$13,4,0),DAY(H6407)),
DATE(YEAR(H6407)+1,MONTH(H6407),DAY(H6407)))))-H6407))+H6407)</f>
        <v/>
      </c>
      <c r="J6407" s="9" t="str">
        <f t="shared" si="616"/>
        <v/>
      </c>
      <c r="K6407" s="11" t="str">
        <f t="shared" si="617"/>
        <v/>
      </c>
      <c r="L6407" s="11" t="str">
        <f t="shared" si="618"/>
        <v/>
      </c>
      <c r="M6407" s="11" t="str">
        <f>IF(A6407="","",VLOOKUP(E6407,index!$A$1:$B$6,2,0)*K6407*G6407)</f>
        <v/>
      </c>
      <c r="N6407" s="11" t="str">
        <f>IF(A6407="","",-PMT(G6407*VLOOKUP(E6407,index!$A$1:$B$6,2,0),C6407,F6407,0,0))</f>
        <v/>
      </c>
      <c r="O6407" s="11" t="str">
        <f t="shared" si="619"/>
        <v/>
      </c>
      <c r="P6407" s="11" t="str">
        <f t="shared" si="620"/>
        <v/>
      </c>
    </row>
    <row r="6408" spans="1:16" x14ac:dyDescent="0.25">
      <c r="A6408" s="9" t="str">
        <f>IF(A6407="","",IF(B6407&lt;C6407,A6407,IF(A6407=MAX('entry data'!$B$8:$B$507),"",A6407+1)))</f>
        <v/>
      </c>
      <c r="B6408" s="9" t="str">
        <f t="shared" si="615"/>
        <v/>
      </c>
      <c r="C6408" s="9" t="str">
        <f>IF(ISERROR(VLOOKUP(A6408,'entry data'!B:G,6,0)),"",VLOOKUP(A6408,'entry data'!B:G,6,0))</f>
        <v/>
      </c>
      <c r="D6408" s="9" t="str">
        <f>IF(ISERROR(VLOOKUP(A6408,'entry data'!B:C,2,0)),"",VLOOKUP(A6408,'entry data'!B:C,2,0))</f>
        <v/>
      </c>
      <c r="E6408" s="9" t="str">
        <f>IF(ISERROR(VLOOKUP(A6408,'entry data'!B:E,4,0)),"",VLOOKUP(A6408,'entry data'!B:E,4,0))</f>
        <v/>
      </c>
      <c r="F6408" s="11" t="str">
        <f>IF(A6408="","",IF(ISERROR(VLOOKUP(A6408,'entry data'!B:F,5,0)),"",VLOOKUP(A6408,'entry data'!B:F,5,0)))</f>
        <v/>
      </c>
      <c r="G6408" s="12" t="str">
        <f>IF(A6408="","",IF(ISERROR(VLOOKUP(A6408,'entry data'!B:I,8,0)),"",VLOOKUP(A6408,'entry data'!B:I,7,0)))</f>
        <v/>
      </c>
      <c r="H6408" s="13" t="str">
        <f>IF(A6408="","",IF(B6408=1,VLOOKUP(A6408,'entry data'!B:D,3,0),I6407))</f>
        <v/>
      </c>
      <c r="I6408" s="14" t="str">
        <f>IF(A6408="","",IF(E6408="weekly",7,IF(E6408="fortnightly",14,IF(E6408="monthly",DATE(IF(MONTH(H6408)=12,YEAR(H6408)+1,YEAR(H6408)),VLOOKUP(MONTH(H6408),index!$D$2:$G$13,2,0),DAY(H6408)),
IF(E6408="quarterly",DATE(IF(MONTH(H6408)&gt;=10,YEAR(H6408)+1,YEAR(H6408)),VLOOKUP(MONTH(H6408),index!$D$2:$G$13,3,0),DAY(H6408)),
IF(E6408="halfyearly",DATE(IF(MONTH(H6408)&gt;=7,YEAR(H6408)+1,YEAR(H6408)),VLOOKUP(MONTH(H6408),index!$D$2:$G$13,4,0),DAY(H6408)),
DATE(YEAR(H6408)+1,MONTH(H6408),DAY(H6408)))))-H6408))+H6408)</f>
        <v/>
      </c>
      <c r="J6408" s="9" t="str">
        <f t="shared" si="616"/>
        <v/>
      </c>
      <c r="K6408" s="11" t="str">
        <f t="shared" si="617"/>
        <v/>
      </c>
      <c r="L6408" s="11" t="str">
        <f t="shared" si="618"/>
        <v/>
      </c>
      <c r="M6408" s="11" t="str">
        <f>IF(A6408="","",VLOOKUP(E6408,index!$A$1:$B$6,2,0)*K6408*G6408)</f>
        <v/>
      </c>
      <c r="N6408" s="11" t="str">
        <f>IF(A6408="","",-PMT(G6408*VLOOKUP(E6408,index!$A$1:$B$6,2,0),C6408,F6408,0,0))</f>
        <v/>
      </c>
      <c r="O6408" s="11" t="str">
        <f t="shared" si="619"/>
        <v/>
      </c>
      <c r="P6408" s="11" t="str">
        <f t="shared" si="620"/>
        <v/>
      </c>
    </row>
    <row r="6409" spans="1:16" x14ac:dyDescent="0.25">
      <c r="A6409" s="9" t="str">
        <f>IF(A6408="","",IF(B6408&lt;C6408,A6408,IF(A6408=MAX('entry data'!$B$8:$B$507),"",A6408+1)))</f>
        <v/>
      </c>
      <c r="B6409" s="9" t="str">
        <f t="shared" si="615"/>
        <v/>
      </c>
      <c r="C6409" s="9" t="str">
        <f>IF(ISERROR(VLOOKUP(A6409,'entry data'!B:G,6,0)),"",VLOOKUP(A6409,'entry data'!B:G,6,0))</f>
        <v/>
      </c>
      <c r="D6409" s="9" t="str">
        <f>IF(ISERROR(VLOOKUP(A6409,'entry data'!B:C,2,0)),"",VLOOKUP(A6409,'entry data'!B:C,2,0))</f>
        <v/>
      </c>
      <c r="E6409" s="9" t="str">
        <f>IF(ISERROR(VLOOKUP(A6409,'entry data'!B:E,4,0)),"",VLOOKUP(A6409,'entry data'!B:E,4,0))</f>
        <v/>
      </c>
      <c r="F6409" s="11" t="str">
        <f>IF(A6409="","",IF(ISERROR(VLOOKUP(A6409,'entry data'!B:F,5,0)),"",VLOOKUP(A6409,'entry data'!B:F,5,0)))</f>
        <v/>
      </c>
      <c r="G6409" s="12" t="str">
        <f>IF(A6409="","",IF(ISERROR(VLOOKUP(A6409,'entry data'!B:I,8,0)),"",VLOOKUP(A6409,'entry data'!B:I,7,0)))</f>
        <v/>
      </c>
      <c r="H6409" s="13" t="str">
        <f>IF(A6409="","",IF(B6409=1,VLOOKUP(A6409,'entry data'!B:D,3,0),I6408))</f>
        <v/>
      </c>
      <c r="I6409" s="14" t="str">
        <f>IF(A6409="","",IF(E6409="weekly",7,IF(E6409="fortnightly",14,IF(E6409="monthly",DATE(IF(MONTH(H6409)=12,YEAR(H6409)+1,YEAR(H6409)),VLOOKUP(MONTH(H6409),index!$D$2:$G$13,2,0),DAY(H6409)),
IF(E6409="quarterly",DATE(IF(MONTH(H6409)&gt;=10,YEAR(H6409)+1,YEAR(H6409)),VLOOKUP(MONTH(H6409),index!$D$2:$G$13,3,0),DAY(H6409)),
IF(E6409="halfyearly",DATE(IF(MONTH(H6409)&gt;=7,YEAR(H6409)+1,YEAR(H6409)),VLOOKUP(MONTH(H6409),index!$D$2:$G$13,4,0),DAY(H6409)),
DATE(YEAR(H6409)+1,MONTH(H6409),DAY(H6409)))))-H6409))+H6409)</f>
        <v/>
      </c>
      <c r="J6409" s="9" t="str">
        <f t="shared" si="616"/>
        <v/>
      </c>
      <c r="K6409" s="11" t="str">
        <f t="shared" si="617"/>
        <v/>
      </c>
      <c r="L6409" s="11" t="str">
        <f t="shared" si="618"/>
        <v/>
      </c>
      <c r="M6409" s="11" t="str">
        <f>IF(A6409="","",VLOOKUP(E6409,index!$A$1:$B$6,2,0)*K6409*G6409)</f>
        <v/>
      </c>
      <c r="N6409" s="11" t="str">
        <f>IF(A6409="","",-PMT(G6409*VLOOKUP(E6409,index!$A$1:$B$6,2,0),C6409,F6409,0,0))</f>
        <v/>
      </c>
      <c r="O6409" s="11" t="str">
        <f t="shared" si="619"/>
        <v/>
      </c>
      <c r="P6409" s="11" t="str">
        <f t="shared" si="620"/>
        <v/>
      </c>
    </row>
    <row r="6410" spans="1:16" x14ac:dyDescent="0.25">
      <c r="A6410" s="9" t="str">
        <f>IF(A6409="","",IF(B6409&lt;C6409,A6409,IF(A6409=MAX('entry data'!$B$8:$B$507),"",A6409+1)))</f>
        <v/>
      </c>
      <c r="B6410" s="9" t="str">
        <f t="shared" si="615"/>
        <v/>
      </c>
      <c r="C6410" s="9" t="str">
        <f>IF(ISERROR(VLOOKUP(A6410,'entry data'!B:G,6,0)),"",VLOOKUP(A6410,'entry data'!B:G,6,0))</f>
        <v/>
      </c>
      <c r="D6410" s="9" t="str">
        <f>IF(ISERROR(VLOOKUP(A6410,'entry data'!B:C,2,0)),"",VLOOKUP(A6410,'entry data'!B:C,2,0))</f>
        <v/>
      </c>
      <c r="E6410" s="9" t="str">
        <f>IF(ISERROR(VLOOKUP(A6410,'entry data'!B:E,4,0)),"",VLOOKUP(A6410,'entry data'!B:E,4,0))</f>
        <v/>
      </c>
      <c r="F6410" s="11" t="str">
        <f>IF(A6410="","",IF(ISERROR(VLOOKUP(A6410,'entry data'!B:F,5,0)),"",VLOOKUP(A6410,'entry data'!B:F,5,0)))</f>
        <v/>
      </c>
      <c r="G6410" s="12" t="str">
        <f>IF(A6410="","",IF(ISERROR(VLOOKUP(A6410,'entry data'!B:I,8,0)),"",VLOOKUP(A6410,'entry data'!B:I,7,0)))</f>
        <v/>
      </c>
      <c r="H6410" s="13" t="str">
        <f>IF(A6410="","",IF(B6410=1,VLOOKUP(A6410,'entry data'!B:D,3,0),I6409))</f>
        <v/>
      </c>
      <c r="I6410" s="14" t="str">
        <f>IF(A6410="","",IF(E6410="weekly",7,IF(E6410="fortnightly",14,IF(E6410="monthly",DATE(IF(MONTH(H6410)=12,YEAR(H6410)+1,YEAR(H6410)),VLOOKUP(MONTH(H6410),index!$D$2:$G$13,2,0),DAY(H6410)),
IF(E6410="quarterly",DATE(IF(MONTH(H6410)&gt;=10,YEAR(H6410)+1,YEAR(H6410)),VLOOKUP(MONTH(H6410),index!$D$2:$G$13,3,0),DAY(H6410)),
IF(E6410="halfyearly",DATE(IF(MONTH(H6410)&gt;=7,YEAR(H6410)+1,YEAR(H6410)),VLOOKUP(MONTH(H6410),index!$D$2:$G$13,4,0),DAY(H6410)),
DATE(YEAR(H6410)+1,MONTH(H6410),DAY(H6410)))))-H6410))+H6410)</f>
        <v/>
      </c>
      <c r="J6410" s="9" t="str">
        <f t="shared" si="616"/>
        <v/>
      </c>
      <c r="K6410" s="11" t="str">
        <f t="shared" si="617"/>
        <v/>
      </c>
      <c r="L6410" s="11" t="str">
        <f t="shared" si="618"/>
        <v/>
      </c>
      <c r="M6410" s="11" t="str">
        <f>IF(A6410="","",VLOOKUP(E6410,index!$A$1:$B$6,2,0)*K6410*G6410)</f>
        <v/>
      </c>
      <c r="N6410" s="11" t="str">
        <f>IF(A6410="","",-PMT(G6410*VLOOKUP(E6410,index!$A$1:$B$6,2,0),C6410,F6410,0,0))</f>
        <v/>
      </c>
      <c r="O6410" s="11" t="str">
        <f t="shared" si="619"/>
        <v/>
      </c>
      <c r="P6410" s="11" t="str">
        <f t="shared" si="620"/>
        <v/>
      </c>
    </row>
    <row r="6411" spans="1:16" x14ac:dyDescent="0.25">
      <c r="A6411" s="9" t="str">
        <f>IF(A6410="","",IF(B6410&lt;C6410,A6410,IF(A6410=MAX('entry data'!$B$8:$B$507),"",A6410+1)))</f>
        <v/>
      </c>
      <c r="B6411" s="9" t="str">
        <f t="shared" si="615"/>
        <v/>
      </c>
      <c r="C6411" s="9" t="str">
        <f>IF(ISERROR(VLOOKUP(A6411,'entry data'!B:G,6,0)),"",VLOOKUP(A6411,'entry data'!B:G,6,0))</f>
        <v/>
      </c>
      <c r="D6411" s="9" t="str">
        <f>IF(ISERROR(VLOOKUP(A6411,'entry data'!B:C,2,0)),"",VLOOKUP(A6411,'entry data'!B:C,2,0))</f>
        <v/>
      </c>
      <c r="E6411" s="9" t="str">
        <f>IF(ISERROR(VLOOKUP(A6411,'entry data'!B:E,4,0)),"",VLOOKUP(A6411,'entry data'!B:E,4,0))</f>
        <v/>
      </c>
      <c r="F6411" s="11" t="str">
        <f>IF(A6411="","",IF(ISERROR(VLOOKUP(A6411,'entry data'!B:F,5,0)),"",VLOOKUP(A6411,'entry data'!B:F,5,0)))</f>
        <v/>
      </c>
      <c r="G6411" s="12" t="str">
        <f>IF(A6411="","",IF(ISERROR(VLOOKUP(A6411,'entry data'!B:I,8,0)),"",VLOOKUP(A6411,'entry data'!B:I,7,0)))</f>
        <v/>
      </c>
      <c r="H6411" s="13" t="str">
        <f>IF(A6411="","",IF(B6411=1,VLOOKUP(A6411,'entry data'!B:D,3,0),I6410))</f>
        <v/>
      </c>
      <c r="I6411" s="14" t="str">
        <f>IF(A6411="","",IF(E6411="weekly",7,IF(E6411="fortnightly",14,IF(E6411="monthly",DATE(IF(MONTH(H6411)=12,YEAR(H6411)+1,YEAR(H6411)),VLOOKUP(MONTH(H6411),index!$D$2:$G$13,2,0),DAY(H6411)),
IF(E6411="quarterly",DATE(IF(MONTH(H6411)&gt;=10,YEAR(H6411)+1,YEAR(H6411)),VLOOKUP(MONTH(H6411),index!$D$2:$G$13,3,0),DAY(H6411)),
IF(E6411="halfyearly",DATE(IF(MONTH(H6411)&gt;=7,YEAR(H6411)+1,YEAR(H6411)),VLOOKUP(MONTH(H6411),index!$D$2:$G$13,4,0),DAY(H6411)),
DATE(YEAR(H6411)+1,MONTH(H6411),DAY(H6411)))))-H6411))+H6411)</f>
        <v/>
      </c>
      <c r="J6411" s="9" t="str">
        <f t="shared" si="616"/>
        <v/>
      </c>
      <c r="K6411" s="11" t="str">
        <f t="shared" si="617"/>
        <v/>
      </c>
      <c r="L6411" s="11" t="str">
        <f t="shared" si="618"/>
        <v/>
      </c>
      <c r="M6411" s="11" t="str">
        <f>IF(A6411="","",VLOOKUP(E6411,index!$A$1:$B$6,2,0)*K6411*G6411)</f>
        <v/>
      </c>
      <c r="N6411" s="11" t="str">
        <f>IF(A6411="","",-PMT(G6411*VLOOKUP(E6411,index!$A$1:$B$6,2,0),C6411,F6411,0,0))</f>
        <v/>
      </c>
      <c r="O6411" s="11" t="str">
        <f t="shared" si="619"/>
        <v/>
      </c>
      <c r="P6411" s="11" t="str">
        <f t="shared" si="620"/>
        <v/>
      </c>
    </row>
    <row r="6412" spans="1:16" x14ac:dyDescent="0.25">
      <c r="A6412" s="9" t="str">
        <f>IF(A6411="","",IF(B6411&lt;C6411,A6411,IF(A6411=MAX('entry data'!$B$8:$B$507),"",A6411+1)))</f>
        <v/>
      </c>
      <c r="B6412" s="9" t="str">
        <f t="shared" si="615"/>
        <v/>
      </c>
      <c r="C6412" s="9" t="str">
        <f>IF(ISERROR(VLOOKUP(A6412,'entry data'!B:G,6,0)),"",VLOOKUP(A6412,'entry data'!B:G,6,0))</f>
        <v/>
      </c>
      <c r="D6412" s="9" t="str">
        <f>IF(ISERROR(VLOOKUP(A6412,'entry data'!B:C,2,0)),"",VLOOKUP(A6412,'entry data'!B:C,2,0))</f>
        <v/>
      </c>
      <c r="E6412" s="9" t="str">
        <f>IF(ISERROR(VLOOKUP(A6412,'entry data'!B:E,4,0)),"",VLOOKUP(A6412,'entry data'!B:E,4,0))</f>
        <v/>
      </c>
      <c r="F6412" s="11" t="str">
        <f>IF(A6412="","",IF(ISERROR(VLOOKUP(A6412,'entry data'!B:F,5,0)),"",VLOOKUP(A6412,'entry data'!B:F,5,0)))</f>
        <v/>
      </c>
      <c r="G6412" s="12" t="str">
        <f>IF(A6412="","",IF(ISERROR(VLOOKUP(A6412,'entry data'!B:I,8,0)),"",VLOOKUP(A6412,'entry data'!B:I,7,0)))</f>
        <v/>
      </c>
      <c r="H6412" s="13" t="str">
        <f>IF(A6412="","",IF(B6412=1,VLOOKUP(A6412,'entry data'!B:D,3,0),I6411))</f>
        <v/>
      </c>
      <c r="I6412" s="14" t="str">
        <f>IF(A6412="","",IF(E6412="weekly",7,IF(E6412="fortnightly",14,IF(E6412="monthly",DATE(IF(MONTH(H6412)=12,YEAR(H6412)+1,YEAR(H6412)),VLOOKUP(MONTH(H6412),index!$D$2:$G$13,2,0),DAY(H6412)),
IF(E6412="quarterly",DATE(IF(MONTH(H6412)&gt;=10,YEAR(H6412)+1,YEAR(H6412)),VLOOKUP(MONTH(H6412),index!$D$2:$G$13,3,0),DAY(H6412)),
IF(E6412="halfyearly",DATE(IF(MONTH(H6412)&gt;=7,YEAR(H6412)+1,YEAR(H6412)),VLOOKUP(MONTH(H6412),index!$D$2:$G$13,4,0),DAY(H6412)),
DATE(YEAR(H6412)+1,MONTH(H6412),DAY(H6412)))))-H6412))+H6412)</f>
        <v/>
      </c>
      <c r="J6412" s="9" t="str">
        <f t="shared" si="616"/>
        <v/>
      </c>
      <c r="K6412" s="11" t="str">
        <f t="shared" si="617"/>
        <v/>
      </c>
      <c r="L6412" s="11" t="str">
        <f t="shared" si="618"/>
        <v/>
      </c>
      <c r="M6412" s="11" t="str">
        <f>IF(A6412="","",VLOOKUP(E6412,index!$A$1:$B$6,2,0)*K6412*G6412)</f>
        <v/>
      </c>
      <c r="N6412" s="11" t="str">
        <f>IF(A6412="","",-PMT(G6412*VLOOKUP(E6412,index!$A$1:$B$6,2,0),C6412,F6412,0,0))</f>
        <v/>
      </c>
      <c r="O6412" s="11" t="str">
        <f t="shared" si="619"/>
        <v/>
      </c>
      <c r="P6412" s="11" t="str">
        <f t="shared" si="620"/>
        <v/>
      </c>
    </row>
    <row r="6413" spans="1:16" x14ac:dyDescent="0.25">
      <c r="A6413" s="9" t="str">
        <f>IF(A6412="","",IF(B6412&lt;C6412,A6412,IF(A6412=MAX('entry data'!$B$8:$B$507),"",A6412+1)))</f>
        <v/>
      </c>
      <c r="B6413" s="9" t="str">
        <f t="shared" si="615"/>
        <v/>
      </c>
      <c r="C6413" s="9" t="str">
        <f>IF(ISERROR(VLOOKUP(A6413,'entry data'!B:G,6,0)),"",VLOOKUP(A6413,'entry data'!B:G,6,0))</f>
        <v/>
      </c>
      <c r="D6413" s="9" t="str">
        <f>IF(ISERROR(VLOOKUP(A6413,'entry data'!B:C,2,0)),"",VLOOKUP(A6413,'entry data'!B:C,2,0))</f>
        <v/>
      </c>
      <c r="E6413" s="9" t="str">
        <f>IF(ISERROR(VLOOKUP(A6413,'entry data'!B:E,4,0)),"",VLOOKUP(A6413,'entry data'!B:E,4,0))</f>
        <v/>
      </c>
      <c r="F6413" s="11" t="str">
        <f>IF(A6413="","",IF(ISERROR(VLOOKUP(A6413,'entry data'!B:F,5,0)),"",VLOOKUP(A6413,'entry data'!B:F,5,0)))</f>
        <v/>
      </c>
      <c r="G6413" s="12" t="str">
        <f>IF(A6413="","",IF(ISERROR(VLOOKUP(A6413,'entry data'!B:I,8,0)),"",VLOOKUP(A6413,'entry data'!B:I,7,0)))</f>
        <v/>
      </c>
      <c r="H6413" s="13" t="str">
        <f>IF(A6413="","",IF(B6413=1,VLOOKUP(A6413,'entry data'!B:D,3,0),I6412))</f>
        <v/>
      </c>
      <c r="I6413" s="14" t="str">
        <f>IF(A6413="","",IF(E6413="weekly",7,IF(E6413="fortnightly",14,IF(E6413="monthly",DATE(IF(MONTH(H6413)=12,YEAR(H6413)+1,YEAR(H6413)),VLOOKUP(MONTH(H6413),index!$D$2:$G$13,2,0),DAY(H6413)),
IF(E6413="quarterly",DATE(IF(MONTH(H6413)&gt;=10,YEAR(H6413)+1,YEAR(H6413)),VLOOKUP(MONTH(H6413),index!$D$2:$G$13,3,0),DAY(H6413)),
IF(E6413="halfyearly",DATE(IF(MONTH(H6413)&gt;=7,YEAR(H6413)+1,YEAR(H6413)),VLOOKUP(MONTH(H6413),index!$D$2:$G$13,4,0),DAY(H6413)),
DATE(YEAR(H6413)+1,MONTH(H6413),DAY(H6413)))))-H6413))+H6413)</f>
        <v/>
      </c>
      <c r="J6413" s="9" t="str">
        <f t="shared" si="616"/>
        <v/>
      </c>
      <c r="K6413" s="11" t="str">
        <f t="shared" si="617"/>
        <v/>
      </c>
      <c r="L6413" s="11" t="str">
        <f t="shared" si="618"/>
        <v/>
      </c>
      <c r="M6413" s="11" t="str">
        <f>IF(A6413="","",VLOOKUP(E6413,index!$A$1:$B$6,2,0)*K6413*G6413)</f>
        <v/>
      </c>
      <c r="N6413" s="11" t="str">
        <f>IF(A6413="","",-PMT(G6413*VLOOKUP(E6413,index!$A$1:$B$6,2,0),C6413,F6413,0,0))</f>
        <v/>
      </c>
      <c r="O6413" s="11" t="str">
        <f t="shared" si="619"/>
        <v/>
      </c>
      <c r="P6413" s="11" t="str">
        <f t="shared" si="620"/>
        <v/>
      </c>
    </row>
    <row r="6414" spans="1:16" x14ac:dyDescent="0.25">
      <c r="A6414" s="9" t="str">
        <f>IF(A6413="","",IF(B6413&lt;C6413,A6413,IF(A6413=MAX('entry data'!$B$8:$B$507),"",A6413+1)))</f>
        <v/>
      </c>
      <c r="B6414" s="9" t="str">
        <f t="shared" si="615"/>
        <v/>
      </c>
      <c r="C6414" s="9" t="str">
        <f>IF(ISERROR(VLOOKUP(A6414,'entry data'!B:G,6,0)),"",VLOOKUP(A6414,'entry data'!B:G,6,0))</f>
        <v/>
      </c>
      <c r="D6414" s="9" t="str">
        <f>IF(ISERROR(VLOOKUP(A6414,'entry data'!B:C,2,0)),"",VLOOKUP(A6414,'entry data'!B:C,2,0))</f>
        <v/>
      </c>
      <c r="E6414" s="9" t="str">
        <f>IF(ISERROR(VLOOKUP(A6414,'entry data'!B:E,4,0)),"",VLOOKUP(A6414,'entry data'!B:E,4,0))</f>
        <v/>
      </c>
      <c r="F6414" s="11" t="str">
        <f>IF(A6414="","",IF(ISERROR(VLOOKUP(A6414,'entry data'!B:F,5,0)),"",VLOOKUP(A6414,'entry data'!B:F,5,0)))</f>
        <v/>
      </c>
      <c r="G6414" s="12" t="str">
        <f>IF(A6414="","",IF(ISERROR(VLOOKUP(A6414,'entry data'!B:I,8,0)),"",VLOOKUP(A6414,'entry data'!B:I,7,0)))</f>
        <v/>
      </c>
      <c r="H6414" s="13" t="str">
        <f>IF(A6414="","",IF(B6414=1,VLOOKUP(A6414,'entry data'!B:D,3,0),I6413))</f>
        <v/>
      </c>
      <c r="I6414" s="14" t="str">
        <f>IF(A6414="","",IF(E6414="weekly",7,IF(E6414="fortnightly",14,IF(E6414="monthly",DATE(IF(MONTH(H6414)=12,YEAR(H6414)+1,YEAR(H6414)),VLOOKUP(MONTH(H6414),index!$D$2:$G$13,2,0),DAY(H6414)),
IF(E6414="quarterly",DATE(IF(MONTH(H6414)&gt;=10,YEAR(H6414)+1,YEAR(H6414)),VLOOKUP(MONTH(H6414),index!$D$2:$G$13,3,0),DAY(H6414)),
IF(E6414="halfyearly",DATE(IF(MONTH(H6414)&gt;=7,YEAR(H6414)+1,YEAR(H6414)),VLOOKUP(MONTH(H6414),index!$D$2:$G$13,4,0),DAY(H6414)),
DATE(YEAR(H6414)+1,MONTH(H6414),DAY(H6414)))))-H6414))+H6414)</f>
        <v/>
      </c>
      <c r="J6414" s="9" t="str">
        <f t="shared" si="616"/>
        <v/>
      </c>
      <c r="K6414" s="11" t="str">
        <f t="shared" si="617"/>
        <v/>
      </c>
      <c r="L6414" s="11" t="str">
        <f t="shared" si="618"/>
        <v/>
      </c>
      <c r="M6414" s="11" t="str">
        <f>IF(A6414="","",VLOOKUP(E6414,index!$A$1:$B$6,2,0)*K6414*G6414)</f>
        <v/>
      </c>
      <c r="N6414" s="11" t="str">
        <f>IF(A6414="","",-PMT(G6414*VLOOKUP(E6414,index!$A$1:$B$6,2,0),C6414,F6414,0,0))</f>
        <v/>
      </c>
      <c r="O6414" s="11" t="str">
        <f t="shared" si="619"/>
        <v/>
      </c>
      <c r="P6414" s="11" t="str">
        <f t="shared" si="620"/>
        <v/>
      </c>
    </row>
    <row r="6415" spans="1:16" x14ac:dyDescent="0.25">
      <c r="A6415" s="9" t="str">
        <f>IF(A6414="","",IF(B6414&lt;C6414,A6414,IF(A6414=MAX('entry data'!$B$8:$B$507),"",A6414+1)))</f>
        <v/>
      </c>
      <c r="B6415" s="9" t="str">
        <f t="shared" si="615"/>
        <v/>
      </c>
      <c r="C6415" s="9" t="str">
        <f>IF(ISERROR(VLOOKUP(A6415,'entry data'!B:G,6,0)),"",VLOOKUP(A6415,'entry data'!B:G,6,0))</f>
        <v/>
      </c>
      <c r="D6415" s="9" t="str">
        <f>IF(ISERROR(VLOOKUP(A6415,'entry data'!B:C,2,0)),"",VLOOKUP(A6415,'entry data'!B:C,2,0))</f>
        <v/>
      </c>
      <c r="E6415" s="9" t="str">
        <f>IF(ISERROR(VLOOKUP(A6415,'entry data'!B:E,4,0)),"",VLOOKUP(A6415,'entry data'!B:E,4,0))</f>
        <v/>
      </c>
      <c r="F6415" s="11" t="str">
        <f>IF(A6415="","",IF(ISERROR(VLOOKUP(A6415,'entry data'!B:F,5,0)),"",VLOOKUP(A6415,'entry data'!B:F,5,0)))</f>
        <v/>
      </c>
      <c r="G6415" s="12" t="str">
        <f>IF(A6415="","",IF(ISERROR(VLOOKUP(A6415,'entry data'!B:I,8,0)),"",VLOOKUP(A6415,'entry data'!B:I,7,0)))</f>
        <v/>
      </c>
      <c r="H6415" s="13" t="str">
        <f>IF(A6415="","",IF(B6415=1,VLOOKUP(A6415,'entry data'!B:D,3,0),I6414))</f>
        <v/>
      </c>
      <c r="I6415" s="14" t="str">
        <f>IF(A6415="","",IF(E6415="weekly",7,IF(E6415="fortnightly",14,IF(E6415="monthly",DATE(IF(MONTH(H6415)=12,YEAR(H6415)+1,YEAR(H6415)),VLOOKUP(MONTH(H6415),index!$D$2:$G$13,2,0),DAY(H6415)),
IF(E6415="quarterly",DATE(IF(MONTH(H6415)&gt;=10,YEAR(H6415)+1,YEAR(H6415)),VLOOKUP(MONTH(H6415),index!$D$2:$G$13,3,0),DAY(H6415)),
IF(E6415="halfyearly",DATE(IF(MONTH(H6415)&gt;=7,YEAR(H6415)+1,YEAR(H6415)),VLOOKUP(MONTH(H6415),index!$D$2:$G$13,4,0),DAY(H6415)),
DATE(YEAR(H6415)+1,MONTH(H6415),DAY(H6415)))))-H6415))+H6415)</f>
        <v/>
      </c>
      <c r="J6415" s="9" t="str">
        <f t="shared" si="616"/>
        <v/>
      </c>
      <c r="K6415" s="11" t="str">
        <f t="shared" si="617"/>
        <v/>
      </c>
      <c r="L6415" s="11" t="str">
        <f t="shared" si="618"/>
        <v/>
      </c>
      <c r="M6415" s="11" t="str">
        <f>IF(A6415="","",VLOOKUP(E6415,index!$A$1:$B$6,2,0)*K6415*G6415)</f>
        <v/>
      </c>
      <c r="N6415" s="11" t="str">
        <f>IF(A6415="","",-PMT(G6415*VLOOKUP(E6415,index!$A$1:$B$6,2,0),C6415,F6415,0,0))</f>
        <v/>
      </c>
      <c r="O6415" s="11" t="str">
        <f t="shared" si="619"/>
        <v/>
      </c>
      <c r="P6415" s="11" t="str">
        <f t="shared" si="620"/>
        <v/>
      </c>
    </row>
    <row r="6416" spans="1:16" x14ac:dyDescent="0.25">
      <c r="A6416" s="9" t="str">
        <f>IF(A6415="","",IF(B6415&lt;C6415,A6415,IF(A6415=MAX('entry data'!$B$8:$B$507),"",A6415+1)))</f>
        <v/>
      </c>
      <c r="B6416" s="9" t="str">
        <f t="shared" si="615"/>
        <v/>
      </c>
      <c r="C6416" s="9" t="str">
        <f>IF(ISERROR(VLOOKUP(A6416,'entry data'!B:G,6,0)),"",VLOOKUP(A6416,'entry data'!B:G,6,0))</f>
        <v/>
      </c>
      <c r="D6416" s="9" t="str">
        <f>IF(ISERROR(VLOOKUP(A6416,'entry data'!B:C,2,0)),"",VLOOKUP(A6416,'entry data'!B:C,2,0))</f>
        <v/>
      </c>
      <c r="E6416" s="9" t="str">
        <f>IF(ISERROR(VLOOKUP(A6416,'entry data'!B:E,4,0)),"",VLOOKUP(A6416,'entry data'!B:E,4,0))</f>
        <v/>
      </c>
      <c r="F6416" s="11" t="str">
        <f>IF(A6416="","",IF(ISERROR(VLOOKUP(A6416,'entry data'!B:F,5,0)),"",VLOOKUP(A6416,'entry data'!B:F,5,0)))</f>
        <v/>
      </c>
      <c r="G6416" s="12" t="str">
        <f>IF(A6416="","",IF(ISERROR(VLOOKUP(A6416,'entry data'!B:I,8,0)),"",VLOOKUP(A6416,'entry data'!B:I,7,0)))</f>
        <v/>
      </c>
      <c r="H6416" s="13" t="str">
        <f>IF(A6416="","",IF(B6416=1,VLOOKUP(A6416,'entry data'!B:D,3,0),I6415))</f>
        <v/>
      </c>
      <c r="I6416" s="14" t="str">
        <f>IF(A6416="","",IF(E6416="weekly",7,IF(E6416="fortnightly",14,IF(E6416="monthly",DATE(IF(MONTH(H6416)=12,YEAR(H6416)+1,YEAR(H6416)),VLOOKUP(MONTH(H6416),index!$D$2:$G$13,2,0),DAY(H6416)),
IF(E6416="quarterly",DATE(IF(MONTH(H6416)&gt;=10,YEAR(H6416)+1,YEAR(H6416)),VLOOKUP(MONTH(H6416),index!$D$2:$G$13,3,0),DAY(H6416)),
IF(E6416="halfyearly",DATE(IF(MONTH(H6416)&gt;=7,YEAR(H6416)+1,YEAR(H6416)),VLOOKUP(MONTH(H6416),index!$D$2:$G$13,4,0),DAY(H6416)),
DATE(YEAR(H6416)+1,MONTH(H6416),DAY(H6416)))))-H6416))+H6416)</f>
        <v/>
      </c>
      <c r="J6416" s="9" t="str">
        <f t="shared" si="616"/>
        <v/>
      </c>
      <c r="K6416" s="11" t="str">
        <f t="shared" si="617"/>
        <v/>
      </c>
      <c r="L6416" s="11" t="str">
        <f t="shared" si="618"/>
        <v/>
      </c>
      <c r="M6416" s="11" t="str">
        <f>IF(A6416="","",VLOOKUP(E6416,index!$A$1:$B$6,2,0)*K6416*G6416)</f>
        <v/>
      </c>
      <c r="N6416" s="11" t="str">
        <f>IF(A6416="","",-PMT(G6416*VLOOKUP(E6416,index!$A$1:$B$6,2,0),C6416,F6416,0,0))</f>
        <v/>
      </c>
      <c r="O6416" s="11" t="str">
        <f t="shared" si="619"/>
        <v/>
      </c>
      <c r="P6416" s="11" t="str">
        <f t="shared" si="620"/>
        <v/>
      </c>
    </row>
    <row r="6417" spans="1:16" x14ac:dyDescent="0.25">
      <c r="A6417" s="9" t="str">
        <f>IF(A6416="","",IF(B6416&lt;C6416,A6416,IF(A6416=MAX('entry data'!$B$8:$B$507),"",A6416+1)))</f>
        <v/>
      </c>
      <c r="B6417" s="9" t="str">
        <f t="shared" si="615"/>
        <v/>
      </c>
      <c r="C6417" s="9" t="str">
        <f>IF(ISERROR(VLOOKUP(A6417,'entry data'!B:G,6,0)),"",VLOOKUP(A6417,'entry data'!B:G,6,0))</f>
        <v/>
      </c>
      <c r="D6417" s="9" t="str">
        <f>IF(ISERROR(VLOOKUP(A6417,'entry data'!B:C,2,0)),"",VLOOKUP(A6417,'entry data'!B:C,2,0))</f>
        <v/>
      </c>
      <c r="E6417" s="9" t="str">
        <f>IF(ISERROR(VLOOKUP(A6417,'entry data'!B:E,4,0)),"",VLOOKUP(A6417,'entry data'!B:E,4,0))</f>
        <v/>
      </c>
      <c r="F6417" s="11" t="str">
        <f>IF(A6417="","",IF(ISERROR(VLOOKUP(A6417,'entry data'!B:F,5,0)),"",VLOOKUP(A6417,'entry data'!B:F,5,0)))</f>
        <v/>
      </c>
      <c r="G6417" s="12" t="str">
        <f>IF(A6417="","",IF(ISERROR(VLOOKUP(A6417,'entry data'!B:I,8,0)),"",VLOOKUP(A6417,'entry data'!B:I,7,0)))</f>
        <v/>
      </c>
      <c r="H6417" s="13" t="str">
        <f>IF(A6417="","",IF(B6417=1,VLOOKUP(A6417,'entry data'!B:D,3,0),I6416))</f>
        <v/>
      </c>
      <c r="I6417" s="14" t="str">
        <f>IF(A6417="","",IF(E6417="weekly",7,IF(E6417="fortnightly",14,IF(E6417="monthly",DATE(IF(MONTH(H6417)=12,YEAR(H6417)+1,YEAR(H6417)),VLOOKUP(MONTH(H6417),index!$D$2:$G$13,2,0),DAY(H6417)),
IF(E6417="quarterly",DATE(IF(MONTH(H6417)&gt;=10,YEAR(H6417)+1,YEAR(H6417)),VLOOKUP(MONTH(H6417),index!$D$2:$G$13,3,0),DAY(H6417)),
IF(E6417="halfyearly",DATE(IF(MONTH(H6417)&gt;=7,YEAR(H6417)+1,YEAR(H6417)),VLOOKUP(MONTH(H6417),index!$D$2:$G$13,4,0),DAY(H6417)),
DATE(YEAR(H6417)+1,MONTH(H6417),DAY(H6417)))))-H6417))+H6417)</f>
        <v/>
      </c>
      <c r="J6417" s="9" t="str">
        <f t="shared" si="616"/>
        <v/>
      </c>
      <c r="K6417" s="11" t="str">
        <f t="shared" si="617"/>
        <v/>
      </c>
      <c r="L6417" s="11" t="str">
        <f t="shared" si="618"/>
        <v/>
      </c>
      <c r="M6417" s="11" t="str">
        <f>IF(A6417="","",VLOOKUP(E6417,index!$A$1:$B$6,2,0)*K6417*G6417)</f>
        <v/>
      </c>
      <c r="N6417" s="11" t="str">
        <f>IF(A6417="","",-PMT(G6417*VLOOKUP(E6417,index!$A$1:$B$6,2,0),C6417,F6417,0,0))</f>
        <v/>
      </c>
      <c r="O6417" s="11" t="str">
        <f t="shared" si="619"/>
        <v/>
      </c>
      <c r="P6417" s="11" t="str">
        <f t="shared" si="620"/>
        <v/>
      </c>
    </row>
    <row r="6418" spans="1:16" x14ac:dyDescent="0.25">
      <c r="A6418" s="9" t="str">
        <f>IF(A6417="","",IF(B6417&lt;C6417,A6417,IF(A6417=MAX('entry data'!$B$8:$B$507),"",A6417+1)))</f>
        <v/>
      </c>
      <c r="B6418" s="9" t="str">
        <f t="shared" si="615"/>
        <v/>
      </c>
      <c r="C6418" s="9" t="str">
        <f>IF(ISERROR(VLOOKUP(A6418,'entry data'!B:G,6,0)),"",VLOOKUP(A6418,'entry data'!B:G,6,0))</f>
        <v/>
      </c>
      <c r="D6418" s="9" t="str">
        <f>IF(ISERROR(VLOOKUP(A6418,'entry data'!B:C,2,0)),"",VLOOKUP(A6418,'entry data'!B:C,2,0))</f>
        <v/>
      </c>
      <c r="E6418" s="9" t="str">
        <f>IF(ISERROR(VLOOKUP(A6418,'entry data'!B:E,4,0)),"",VLOOKUP(A6418,'entry data'!B:E,4,0))</f>
        <v/>
      </c>
      <c r="F6418" s="11" t="str">
        <f>IF(A6418="","",IF(ISERROR(VLOOKUP(A6418,'entry data'!B:F,5,0)),"",VLOOKUP(A6418,'entry data'!B:F,5,0)))</f>
        <v/>
      </c>
      <c r="G6418" s="12" t="str">
        <f>IF(A6418="","",IF(ISERROR(VLOOKUP(A6418,'entry data'!B:I,8,0)),"",VLOOKUP(A6418,'entry data'!B:I,7,0)))</f>
        <v/>
      </c>
      <c r="H6418" s="13" t="str">
        <f>IF(A6418="","",IF(B6418=1,VLOOKUP(A6418,'entry data'!B:D,3,0),I6417))</f>
        <v/>
      </c>
      <c r="I6418" s="14" t="str">
        <f>IF(A6418="","",IF(E6418="weekly",7,IF(E6418="fortnightly",14,IF(E6418="monthly",DATE(IF(MONTH(H6418)=12,YEAR(H6418)+1,YEAR(H6418)),VLOOKUP(MONTH(H6418),index!$D$2:$G$13,2,0),DAY(H6418)),
IF(E6418="quarterly",DATE(IF(MONTH(H6418)&gt;=10,YEAR(H6418)+1,YEAR(H6418)),VLOOKUP(MONTH(H6418),index!$D$2:$G$13,3,0),DAY(H6418)),
IF(E6418="halfyearly",DATE(IF(MONTH(H6418)&gt;=7,YEAR(H6418)+1,YEAR(H6418)),VLOOKUP(MONTH(H6418),index!$D$2:$G$13,4,0),DAY(H6418)),
DATE(YEAR(H6418)+1,MONTH(H6418),DAY(H6418)))))-H6418))+H6418)</f>
        <v/>
      </c>
      <c r="J6418" s="9" t="str">
        <f t="shared" si="616"/>
        <v/>
      </c>
      <c r="K6418" s="11" t="str">
        <f t="shared" si="617"/>
        <v/>
      </c>
      <c r="L6418" s="11" t="str">
        <f t="shared" si="618"/>
        <v/>
      </c>
      <c r="M6418" s="11" t="str">
        <f>IF(A6418="","",VLOOKUP(E6418,index!$A$1:$B$6,2,0)*K6418*G6418)</f>
        <v/>
      </c>
      <c r="N6418" s="11" t="str">
        <f>IF(A6418="","",-PMT(G6418*VLOOKUP(E6418,index!$A$1:$B$6,2,0),C6418,F6418,0,0))</f>
        <v/>
      </c>
      <c r="O6418" s="11" t="str">
        <f t="shared" si="619"/>
        <v/>
      </c>
      <c r="P6418" s="11" t="str">
        <f t="shared" si="620"/>
        <v/>
      </c>
    </row>
    <row r="6419" spans="1:16" x14ac:dyDescent="0.25">
      <c r="A6419" s="9" t="str">
        <f>IF(A6418="","",IF(B6418&lt;C6418,A6418,IF(A6418=MAX('entry data'!$B$8:$B$507),"",A6418+1)))</f>
        <v/>
      </c>
      <c r="B6419" s="9" t="str">
        <f t="shared" si="615"/>
        <v/>
      </c>
      <c r="C6419" s="9" t="str">
        <f>IF(ISERROR(VLOOKUP(A6419,'entry data'!B:G,6,0)),"",VLOOKUP(A6419,'entry data'!B:G,6,0))</f>
        <v/>
      </c>
      <c r="D6419" s="9" t="str">
        <f>IF(ISERROR(VLOOKUP(A6419,'entry data'!B:C,2,0)),"",VLOOKUP(A6419,'entry data'!B:C,2,0))</f>
        <v/>
      </c>
      <c r="E6419" s="9" t="str">
        <f>IF(ISERROR(VLOOKUP(A6419,'entry data'!B:E,4,0)),"",VLOOKUP(A6419,'entry data'!B:E,4,0))</f>
        <v/>
      </c>
      <c r="F6419" s="11" t="str">
        <f>IF(A6419="","",IF(ISERROR(VLOOKUP(A6419,'entry data'!B:F,5,0)),"",VLOOKUP(A6419,'entry data'!B:F,5,0)))</f>
        <v/>
      </c>
      <c r="G6419" s="12" t="str">
        <f>IF(A6419="","",IF(ISERROR(VLOOKUP(A6419,'entry data'!B:I,8,0)),"",VLOOKUP(A6419,'entry data'!B:I,7,0)))</f>
        <v/>
      </c>
      <c r="H6419" s="13" t="str">
        <f>IF(A6419="","",IF(B6419=1,VLOOKUP(A6419,'entry data'!B:D,3,0),I6418))</f>
        <v/>
      </c>
      <c r="I6419" s="14" t="str">
        <f>IF(A6419="","",IF(E6419="weekly",7,IF(E6419="fortnightly",14,IF(E6419="monthly",DATE(IF(MONTH(H6419)=12,YEAR(H6419)+1,YEAR(H6419)),VLOOKUP(MONTH(H6419),index!$D$2:$G$13,2,0),DAY(H6419)),
IF(E6419="quarterly",DATE(IF(MONTH(H6419)&gt;=10,YEAR(H6419)+1,YEAR(H6419)),VLOOKUP(MONTH(H6419),index!$D$2:$G$13,3,0),DAY(H6419)),
IF(E6419="halfyearly",DATE(IF(MONTH(H6419)&gt;=7,YEAR(H6419)+1,YEAR(H6419)),VLOOKUP(MONTH(H6419),index!$D$2:$G$13,4,0),DAY(H6419)),
DATE(YEAR(H6419)+1,MONTH(H6419),DAY(H6419)))))-H6419))+H6419)</f>
        <v/>
      </c>
      <c r="J6419" s="9" t="str">
        <f t="shared" si="616"/>
        <v/>
      </c>
      <c r="K6419" s="11" t="str">
        <f t="shared" si="617"/>
        <v/>
      </c>
      <c r="L6419" s="11" t="str">
        <f t="shared" si="618"/>
        <v/>
      </c>
      <c r="M6419" s="11" t="str">
        <f>IF(A6419="","",VLOOKUP(E6419,index!$A$1:$B$6,2,0)*K6419*G6419)</f>
        <v/>
      </c>
      <c r="N6419" s="11" t="str">
        <f>IF(A6419="","",-PMT(G6419*VLOOKUP(E6419,index!$A$1:$B$6,2,0),C6419,F6419,0,0))</f>
        <v/>
      </c>
      <c r="O6419" s="11" t="str">
        <f t="shared" si="619"/>
        <v/>
      </c>
      <c r="P6419" s="11" t="str">
        <f t="shared" si="620"/>
        <v/>
      </c>
    </row>
    <row r="6420" spans="1:16" x14ac:dyDescent="0.25">
      <c r="A6420" s="9" t="str">
        <f>IF(A6419="","",IF(B6419&lt;C6419,A6419,IF(A6419=MAX('entry data'!$B$8:$B$507),"",A6419+1)))</f>
        <v/>
      </c>
      <c r="B6420" s="9" t="str">
        <f t="shared" si="615"/>
        <v/>
      </c>
      <c r="C6420" s="9" t="str">
        <f>IF(ISERROR(VLOOKUP(A6420,'entry data'!B:G,6,0)),"",VLOOKUP(A6420,'entry data'!B:G,6,0))</f>
        <v/>
      </c>
      <c r="D6420" s="9" t="str">
        <f>IF(ISERROR(VLOOKUP(A6420,'entry data'!B:C,2,0)),"",VLOOKUP(A6420,'entry data'!B:C,2,0))</f>
        <v/>
      </c>
      <c r="E6420" s="9" t="str">
        <f>IF(ISERROR(VLOOKUP(A6420,'entry data'!B:E,4,0)),"",VLOOKUP(A6420,'entry data'!B:E,4,0))</f>
        <v/>
      </c>
      <c r="F6420" s="11" t="str">
        <f>IF(A6420="","",IF(ISERROR(VLOOKUP(A6420,'entry data'!B:F,5,0)),"",VLOOKUP(A6420,'entry data'!B:F,5,0)))</f>
        <v/>
      </c>
      <c r="G6420" s="12" t="str">
        <f>IF(A6420="","",IF(ISERROR(VLOOKUP(A6420,'entry data'!B:I,8,0)),"",VLOOKUP(A6420,'entry data'!B:I,7,0)))</f>
        <v/>
      </c>
      <c r="H6420" s="13" t="str">
        <f>IF(A6420="","",IF(B6420=1,VLOOKUP(A6420,'entry data'!B:D,3,0),I6419))</f>
        <v/>
      </c>
      <c r="I6420" s="14" t="str">
        <f>IF(A6420="","",IF(E6420="weekly",7,IF(E6420="fortnightly",14,IF(E6420="monthly",DATE(IF(MONTH(H6420)=12,YEAR(H6420)+1,YEAR(H6420)),VLOOKUP(MONTH(H6420),index!$D$2:$G$13,2,0),DAY(H6420)),
IF(E6420="quarterly",DATE(IF(MONTH(H6420)&gt;=10,YEAR(H6420)+1,YEAR(H6420)),VLOOKUP(MONTH(H6420),index!$D$2:$G$13,3,0),DAY(H6420)),
IF(E6420="halfyearly",DATE(IF(MONTH(H6420)&gt;=7,YEAR(H6420)+1,YEAR(H6420)),VLOOKUP(MONTH(H6420),index!$D$2:$G$13,4,0),DAY(H6420)),
DATE(YEAR(H6420)+1,MONTH(H6420),DAY(H6420)))))-H6420))+H6420)</f>
        <v/>
      </c>
      <c r="J6420" s="9" t="str">
        <f t="shared" si="616"/>
        <v/>
      </c>
      <c r="K6420" s="11" t="str">
        <f t="shared" si="617"/>
        <v/>
      </c>
      <c r="L6420" s="11" t="str">
        <f t="shared" si="618"/>
        <v/>
      </c>
      <c r="M6420" s="11" t="str">
        <f>IF(A6420="","",VLOOKUP(E6420,index!$A$1:$B$6,2,0)*K6420*G6420)</f>
        <v/>
      </c>
      <c r="N6420" s="11" t="str">
        <f>IF(A6420="","",-PMT(G6420*VLOOKUP(E6420,index!$A$1:$B$6,2,0),C6420,F6420,0,0))</f>
        <v/>
      </c>
      <c r="O6420" s="11" t="str">
        <f t="shared" si="619"/>
        <v/>
      </c>
      <c r="P6420" s="11" t="str">
        <f t="shared" si="620"/>
        <v/>
      </c>
    </row>
    <row r="6421" spans="1:16" x14ac:dyDescent="0.25">
      <c r="A6421" s="9" t="str">
        <f>IF(A6420="","",IF(B6420&lt;C6420,A6420,IF(A6420=MAX('entry data'!$B$8:$B$507),"",A6420+1)))</f>
        <v/>
      </c>
      <c r="B6421" s="9" t="str">
        <f t="shared" si="615"/>
        <v/>
      </c>
      <c r="C6421" s="9" t="str">
        <f>IF(ISERROR(VLOOKUP(A6421,'entry data'!B:G,6,0)),"",VLOOKUP(A6421,'entry data'!B:G,6,0))</f>
        <v/>
      </c>
      <c r="D6421" s="9" t="str">
        <f>IF(ISERROR(VLOOKUP(A6421,'entry data'!B:C,2,0)),"",VLOOKUP(A6421,'entry data'!B:C,2,0))</f>
        <v/>
      </c>
      <c r="E6421" s="9" t="str">
        <f>IF(ISERROR(VLOOKUP(A6421,'entry data'!B:E,4,0)),"",VLOOKUP(A6421,'entry data'!B:E,4,0))</f>
        <v/>
      </c>
      <c r="F6421" s="11" t="str">
        <f>IF(A6421="","",IF(ISERROR(VLOOKUP(A6421,'entry data'!B:F,5,0)),"",VLOOKUP(A6421,'entry data'!B:F,5,0)))</f>
        <v/>
      </c>
      <c r="G6421" s="12" t="str">
        <f>IF(A6421="","",IF(ISERROR(VLOOKUP(A6421,'entry data'!B:I,8,0)),"",VLOOKUP(A6421,'entry data'!B:I,7,0)))</f>
        <v/>
      </c>
      <c r="H6421" s="13" t="str">
        <f>IF(A6421="","",IF(B6421=1,VLOOKUP(A6421,'entry data'!B:D,3,0),I6420))</f>
        <v/>
      </c>
      <c r="I6421" s="14" t="str">
        <f>IF(A6421="","",IF(E6421="weekly",7,IF(E6421="fortnightly",14,IF(E6421="monthly",DATE(IF(MONTH(H6421)=12,YEAR(H6421)+1,YEAR(H6421)),VLOOKUP(MONTH(H6421),index!$D$2:$G$13,2,0),DAY(H6421)),
IF(E6421="quarterly",DATE(IF(MONTH(H6421)&gt;=10,YEAR(H6421)+1,YEAR(H6421)),VLOOKUP(MONTH(H6421),index!$D$2:$G$13,3,0),DAY(H6421)),
IF(E6421="halfyearly",DATE(IF(MONTH(H6421)&gt;=7,YEAR(H6421)+1,YEAR(H6421)),VLOOKUP(MONTH(H6421),index!$D$2:$G$13,4,0),DAY(H6421)),
DATE(YEAR(H6421)+1,MONTH(H6421),DAY(H6421)))))-H6421))+H6421)</f>
        <v/>
      </c>
      <c r="J6421" s="9" t="str">
        <f t="shared" si="616"/>
        <v/>
      </c>
      <c r="K6421" s="11" t="str">
        <f t="shared" si="617"/>
        <v/>
      </c>
      <c r="L6421" s="11" t="str">
        <f t="shared" si="618"/>
        <v/>
      </c>
      <c r="M6421" s="11" t="str">
        <f>IF(A6421="","",VLOOKUP(E6421,index!$A$1:$B$6,2,0)*K6421*G6421)</f>
        <v/>
      </c>
      <c r="N6421" s="11" t="str">
        <f>IF(A6421="","",-PMT(G6421*VLOOKUP(E6421,index!$A$1:$B$6,2,0),C6421,F6421,0,0))</f>
        <v/>
      </c>
      <c r="O6421" s="11" t="str">
        <f t="shared" si="619"/>
        <v/>
      </c>
      <c r="P6421" s="11" t="str">
        <f t="shared" si="620"/>
        <v/>
      </c>
    </row>
    <row r="6422" spans="1:16" x14ac:dyDescent="0.25">
      <c r="A6422" s="9" t="str">
        <f>IF(A6421="","",IF(B6421&lt;C6421,A6421,IF(A6421=MAX('entry data'!$B$8:$B$507),"",A6421+1)))</f>
        <v/>
      </c>
      <c r="B6422" s="9" t="str">
        <f t="shared" si="615"/>
        <v/>
      </c>
      <c r="C6422" s="9" t="str">
        <f>IF(ISERROR(VLOOKUP(A6422,'entry data'!B:G,6,0)),"",VLOOKUP(A6422,'entry data'!B:G,6,0))</f>
        <v/>
      </c>
      <c r="D6422" s="9" t="str">
        <f>IF(ISERROR(VLOOKUP(A6422,'entry data'!B:C,2,0)),"",VLOOKUP(A6422,'entry data'!B:C,2,0))</f>
        <v/>
      </c>
      <c r="E6422" s="9" t="str">
        <f>IF(ISERROR(VLOOKUP(A6422,'entry data'!B:E,4,0)),"",VLOOKUP(A6422,'entry data'!B:E,4,0))</f>
        <v/>
      </c>
      <c r="F6422" s="11" t="str">
        <f>IF(A6422="","",IF(ISERROR(VLOOKUP(A6422,'entry data'!B:F,5,0)),"",VLOOKUP(A6422,'entry data'!B:F,5,0)))</f>
        <v/>
      </c>
      <c r="G6422" s="12" t="str">
        <f>IF(A6422="","",IF(ISERROR(VLOOKUP(A6422,'entry data'!B:I,8,0)),"",VLOOKUP(A6422,'entry data'!B:I,7,0)))</f>
        <v/>
      </c>
      <c r="H6422" s="13" t="str">
        <f>IF(A6422="","",IF(B6422=1,VLOOKUP(A6422,'entry data'!B:D,3,0),I6421))</f>
        <v/>
      </c>
      <c r="I6422" s="14" t="str">
        <f>IF(A6422="","",IF(E6422="weekly",7,IF(E6422="fortnightly",14,IF(E6422="monthly",DATE(IF(MONTH(H6422)=12,YEAR(H6422)+1,YEAR(H6422)),VLOOKUP(MONTH(H6422),index!$D$2:$G$13,2,0),DAY(H6422)),
IF(E6422="quarterly",DATE(IF(MONTH(H6422)&gt;=10,YEAR(H6422)+1,YEAR(H6422)),VLOOKUP(MONTH(H6422),index!$D$2:$G$13,3,0),DAY(H6422)),
IF(E6422="halfyearly",DATE(IF(MONTH(H6422)&gt;=7,YEAR(H6422)+1,YEAR(H6422)),VLOOKUP(MONTH(H6422),index!$D$2:$G$13,4,0),DAY(H6422)),
DATE(YEAR(H6422)+1,MONTH(H6422),DAY(H6422)))))-H6422))+H6422)</f>
        <v/>
      </c>
      <c r="J6422" s="9" t="str">
        <f t="shared" si="616"/>
        <v/>
      </c>
      <c r="K6422" s="11" t="str">
        <f t="shared" si="617"/>
        <v/>
      </c>
      <c r="L6422" s="11" t="str">
        <f t="shared" si="618"/>
        <v/>
      </c>
      <c r="M6422" s="11" t="str">
        <f>IF(A6422="","",VLOOKUP(E6422,index!$A$1:$B$6,2,0)*K6422*G6422)</f>
        <v/>
      </c>
      <c r="N6422" s="11" t="str">
        <f>IF(A6422="","",-PMT(G6422*VLOOKUP(E6422,index!$A$1:$B$6,2,0),C6422,F6422,0,0))</f>
        <v/>
      </c>
      <c r="O6422" s="11" t="str">
        <f t="shared" si="619"/>
        <v/>
      </c>
      <c r="P6422" s="11" t="str">
        <f t="shared" si="620"/>
        <v/>
      </c>
    </row>
    <row r="6423" spans="1:16" x14ac:dyDescent="0.25">
      <c r="A6423" s="9" t="str">
        <f>IF(A6422="","",IF(B6422&lt;C6422,A6422,IF(A6422=MAX('entry data'!$B$8:$B$507),"",A6422+1)))</f>
        <v/>
      </c>
      <c r="B6423" s="9" t="str">
        <f t="shared" ref="B6423:B6486" si="621">IF(A6423="","",IF(B6422=C6422,1,B6422+1))</f>
        <v/>
      </c>
      <c r="C6423" s="9" t="str">
        <f>IF(ISERROR(VLOOKUP(A6423,'entry data'!B:G,6,0)),"",VLOOKUP(A6423,'entry data'!B:G,6,0))</f>
        <v/>
      </c>
      <c r="D6423" s="9" t="str">
        <f>IF(ISERROR(VLOOKUP(A6423,'entry data'!B:C,2,0)),"",VLOOKUP(A6423,'entry data'!B:C,2,0))</f>
        <v/>
      </c>
      <c r="E6423" s="9" t="str">
        <f>IF(ISERROR(VLOOKUP(A6423,'entry data'!B:E,4,0)),"",VLOOKUP(A6423,'entry data'!B:E,4,0))</f>
        <v/>
      </c>
      <c r="F6423" s="11" t="str">
        <f>IF(A6423="","",IF(ISERROR(VLOOKUP(A6423,'entry data'!B:F,5,0)),"",VLOOKUP(A6423,'entry data'!B:F,5,0)))</f>
        <v/>
      </c>
      <c r="G6423" s="12" t="str">
        <f>IF(A6423="","",IF(ISERROR(VLOOKUP(A6423,'entry data'!B:I,8,0)),"",VLOOKUP(A6423,'entry data'!B:I,7,0)))</f>
        <v/>
      </c>
      <c r="H6423" s="13" t="str">
        <f>IF(A6423="","",IF(B6423=1,VLOOKUP(A6423,'entry data'!B:D,3,0),I6422))</f>
        <v/>
      </c>
      <c r="I6423" s="14" t="str">
        <f>IF(A6423="","",IF(E6423="weekly",7,IF(E6423="fortnightly",14,IF(E6423="monthly",DATE(IF(MONTH(H6423)=12,YEAR(H6423)+1,YEAR(H6423)),VLOOKUP(MONTH(H6423),index!$D$2:$G$13,2,0),DAY(H6423)),
IF(E6423="quarterly",DATE(IF(MONTH(H6423)&gt;=10,YEAR(H6423)+1,YEAR(H6423)),VLOOKUP(MONTH(H6423),index!$D$2:$G$13,3,0),DAY(H6423)),
IF(E6423="halfyearly",DATE(IF(MONTH(H6423)&gt;=7,YEAR(H6423)+1,YEAR(H6423)),VLOOKUP(MONTH(H6423),index!$D$2:$G$13,4,0),DAY(H6423)),
DATE(YEAR(H6423)+1,MONTH(H6423),DAY(H6423)))))-H6423))+H6423)</f>
        <v/>
      </c>
      <c r="J6423" s="9" t="str">
        <f t="shared" ref="J6423:J6486" si="622">IF(A6423="","",IF(MONTH(I6423)&lt;10,YEAR(I6423)&amp;"-0"&amp;MONTH(I6423),YEAR(I6423)&amp;"-"&amp;MONTH(I6423)))</f>
        <v/>
      </c>
      <c r="K6423" s="11" t="str">
        <f t="shared" ref="K6423:K6486" si="623">IF(A6423="","",IF(B6423=1,F6423,O6422))</f>
        <v/>
      </c>
      <c r="L6423" s="11" t="str">
        <f t="shared" ref="L6423:L6486" si="624">IF(A6423="","",N6423-M6423)</f>
        <v/>
      </c>
      <c r="M6423" s="11" t="str">
        <f>IF(A6423="","",VLOOKUP(E6423,index!$A$1:$B$6,2,0)*K6423*G6423)</f>
        <v/>
      </c>
      <c r="N6423" s="11" t="str">
        <f>IF(A6423="","",-PMT(G6423*VLOOKUP(E6423,index!$A$1:$B$6,2,0),C6423,F6423,0,0))</f>
        <v/>
      </c>
      <c r="O6423" s="11" t="str">
        <f t="shared" ref="O6423:O6486" si="625">IF(A6423="","",K6423-L6423)</f>
        <v/>
      </c>
      <c r="P6423" s="11" t="str">
        <f t="shared" si="620"/>
        <v/>
      </c>
    </row>
    <row r="6424" spans="1:16" x14ac:dyDescent="0.25">
      <c r="A6424" s="9" t="str">
        <f>IF(A6423="","",IF(B6423&lt;C6423,A6423,IF(A6423=MAX('entry data'!$B$8:$B$507),"",A6423+1)))</f>
        <v/>
      </c>
      <c r="B6424" s="9" t="str">
        <f t="shared" si="621"/>
        <v/>
      </c>
      <c r="C6424" s="9" t="str">
        <f>IF(ISERROR(VLOOKUP(A6424,'entry data'!B:G,6,0)),"",VLOOKUP(A6424,'entry data'!B:G,6,0))</f>
        <v/>
      </c>
      <c r="D6424" s="9" t="str">
        <f>IF(ISERROR(VLOOKUP(A6424,'entry data'!B:C,2,0)),"",VLOOKUP(A6424,'entry data'!B:C,2,0))</f>
        <v/>
      </c>
      <c r="E6424" s="9" t="str">
        <f>IF(ISERROR(VLOOKUP(A6424,'entry data'!B:E,4,0)),"",VLOOKUP(A6424,'entry data'!B:E,4,0))</f>
        <v/>
      </c>
      <c r="F6424" s="11" t="str">
        <f>IF(A6424="","",IF(ISERROR(VLOOKUP(A6424,'entry data'!B:F,5,0)),"",VLOOKUP(A6424,'entry data'!B:F,5,0)))</f>
        <v/>
      </c>
      <c r="G6424" s="12" t="str">
        <f>IF(A6424="","",IF(ISERROR(VLOOKUP(A6424,'entry data'!B:I,8,0)),"",VLOOKUP(A6424,'entry data'!B:I,7,0)))</f>
        <v/>
      </c>
      <c r="H6424" s="13" t="str">
        <f>IF(A6424="","",IF(B6424=1,VLOOKUP(A6424,'entry data'!B:D,3,0),I6423))</f>
        <v/>
      </c>
      <c r="I6424" s="14" t="str">
        <f>IF(A6424="","",IF(E6424="weekly",7,IF(E6424="fortnightly",14,IF(E6424="monthly",DATE(IF(MONTH(H6424)=12,YEAR(H6424)+1,YEAR(H6424)),VLOOKUP(MONTH(H6424),index!$D$2:$G$13,2,0),DAY(H6424)),
IF(E6424="quarterly",DATE(IF(MONTH(H6424)&gt;=10,YEAR(H6424)+1,YEAR(H6424)),VLOOKUP(MONTH(H6424),index!$D$2:$G$13,3,0),DAY(H6424)),
IF(E6424="halfyearly",DATE(IF(MONTH(H6424)&gt;=7,YEAR(H6424)+1,YEAR(H6424)),VLOOKUP(MONTH(H6424),index!$D$2:$G$13,4,0),DAY(H6424)),
DATE(YEAR(H6424)+1,MONTH(H6424),DAY(H6424)))))-H6424))+H6424)</f>
        <v/>
      </c>
      <c r="J6424" s="9" t="str">
        <f t="shared" si="622"/>
        <v/>
      </c>
      <c r="K6424" s="11" t="str">
        <f t="shared" si="623"/>
        <v/>
      </c>
      <c r="L6424" s="11" t="str">
        <f t="shared" si="624"/>
        <v/>
      </c>
      <c r="M6424" s="11" t="str">
        <f>IF(A6424="","",VLOOKUP(E6424,index!$A$1:$B$6,2,0)*K6424*G6424)</f>
        <v/>
      </c>
      <c r="N6424" s="11" t="str">
        <f>IF(A6424="","",-PMT(G6424*VLOOKUP(E6424,index!$A$1:$B$6,2,0),C6424,F6424,0,0))</f>
        <v/>
      </c>
      <c r="O6424" s="11" t="str">
        <f t="shared" si="625"/>
        <v/>
      </c>
      <c r="P6424" s="11" t="str">
        <f t="shared" si="620"/>
        <v/>
      </c>
    </row>
    <row r="6425" spans="1:16" x14ac:dyDescent="0.25">
      <c r="A6425" s="9" t="str">
        <f>IF(A6424="","",IF(B6424&lt;C6424,A6424,IF(A6424=MAX('entry data'!$B$8:$B$507),"",A6424+1)))</f>
        <v/>
      </c>
      <c r="B6425" s="9" t="str">
        <f t="shared" si="621"/>
        <v/>
      </c>
      <c r="C6425" s="9" t="str">
        <f>IF(ISERROR(VLOOKUP(A6425,'entry data'!B:G,6,0)),"",VLOOKUP(A6425,'entry data'!B:G,6,0))</f>
        <v/>
      </c>
      <c r="D6425" s="9" t="str">
        <f>IF(ISERROR(VLOOKUP(A6425,'entry data'!B:C,2,0)),"",VLOOKUP(A6425,'entry data'!B:C,2,0))</f>
        <v/>
      </c>
      <c r="E6425" s="9" t="str">
        <f>IF(ISERROR(VLOOKUP(A6425,'entry data'!B:E,4,0)),"",VLOOKUP(A6425,'entry data'!B:E,4,0))</f>
        <v/>
      </c>
      <c r="F6425" s="11" t="str">
        <f>IF(A6425="","",IF(ISERROR(VLOOKUP(A6425,'entry data'!B:F,5,0)),"",VLOOKUP(A6425,'entry data'!B:F,5,0)))</f>
        <v/>
      </c>
      <c r="G6425" s="12" t="str">
        <f>IF(A6425="","",IF(ISERROR(VLOOKUP(A6425,'entry data'!B:I,8,0)),"",VLOOKUP(A6425,'entry data'!B:I,7,0)))</f>
        <v/>
      </c>
      <c r="H6425" s="13" t="str">
        <f>IF(A6425="","",IF(B6425=1,VLOOKUP(A6425,'entry data'!B:D,3,0),I6424))</f>
        <v/>
      </c>
      <c r="I6425" s="14" t="str">
        <f>IF(A6425="","",IF(E6425="weekly",7,IF(E6425="fortnightly",14,IF(E6425="monthly",DATE(IF(MONTH(H6425)=12,YEAR(H6425)+1,YEAR(H6425)),VLOOKUP(MONTH(H6425),index!$D$2:$G$13,2,0),DAY(H6425)),
IF(E6425="quarterly",DATE(IF(MONTH(H6425)&gt;=10,YEAR(H6425)+1,YEAR(H6425)),VLOOKUP(MONTH(H6425),index!$D$2:$G$13,3,0),DAY(H6425)),
IF(E6425="halfyearly",DATE(IF(MONTH(H6425)&gt;=7,YEAR(H6425)+1,YEAR(H6425)),VLOOKUP(MONTH(H6425),index!$D$2:$G$13,4,0),DAY(H6425)),
DATE(YEAR(H6425)+1,MONTH(H6425),DAY(H6425)))))-H6425))+H6425)</f>
        <v/>
      </c>
      <c r="J6425" s="9" t="str">
        <f t="shared" si="622"/>
        <v/>
      </c>
      <c r="K6425" s="11" t="str">
        <f t="shared" si="623"/>
        <v/>
      </c>
      <c r="L6425" s="11" t="str">
        <f t="shared" si="624"/>
        <v/>
      </c>
      <c r="M6425" s="11" t="str">
        <f>IF(A6425="","",VLOOKUP(E6425,index!$A$1:$B$6,2,0)*K6425*G6425)</f>
        <v/>
      </c>
      <c r="N6425" s="11" t="str">
        <f>IF(A6425="","",-PMT(G6425*VLOOKUP(E6425,index!$A$1:$B$6,2,0),C6425,F6425,0,0))</f>
        <v/>
      </c>
      <c r="O6425" s="11" t="str">
        <f t="shared" si="625"/>
        <v/>
      </c>
      <c r="P6425" s="11" t="str">
        <f t="shared" si="620"/>
        <v/>
      </c>
    </row>
    <row r="6426" spans="1:16" x14ac:dyDescent="0.25">
      <c r="A6426" s="9" t="str">
        <f>IF(A6425="","",IF(B6425&lt;C6425,A6425,IF(A6425=MAX('entry data'!$B$8:$B$507),"",A6425+1)))</f>
        <v/>
      </c>
      <c r="B6426" s="9" t="str">
        <f t="shared" si="621"/>
        <v/>
      </c>
      <c r="C6426" s="9" t="str">
        <f>IF(ISERROR(VLOOKUP(A6426,'entry data'!B:G,6,0)),"",VLOOKUP(A6426,'entry data'!B:G,6,0))</f>
        <v/>
      </c>
      <c r="D6426" s="9" t="str">
        <f>IF(ISERROR(VLOOKUP(A6426,'entry data'!B:C,2,0)),"",VLOOKUP(A6426,'entry data'!B:C,2,0))</f>
        <v/>
      </c>
      <c r="E6426" s="9" t="str">
        <f>IF(ISERROR(VLOOKUP(A6426,'entry data'!B:E,4,0)),"",VLOOKUP(A6426,'entry data'!B:E,4,0))</f>
        <v/>
      </c>
      <c r="F6426" s="11" t="str">
        <f>IF(A6426="","",IF(ISERROR(VLOOKUP(A6426,'entry data'!B:F,5,0)),"",VLOOKUP(A6426,'entry data'!B:F,5,0)))</f>
        <v/>
      </c>
      <c r="G6426" s="12" t="str">
        <f>IF(A6426="","",IF(ISERROR(VLOOKUP(A6426,'entry data'!B:I,8,0)),"",VLOOKUP(A6426,'entry data'!B:I,7,0)))</f>
        <v/>
      </c>
      <c r="H6426" s="13" t="str">
        <f>IF(A6426="","",IF(B6426=1,VLOOKUP(A6426,'entry data'!B:D,3,0),I6425))</f>
        <v/>
      </c>
      <c r="I6426" s="14" t="str">
        <f>IF(A6426="","",IF(E6426="weekly",7,IF(E6426="fortnightly",14,IF(E6426="monthly",DATE(IF(MONTH(H6426)=12,YEAR(H6426)+1,YEAR(H6426)),VLOOKUP(MONTH(H6426),index!$D$2:$G$13,2,0),DAY(H6426)),
IF(E6426="quarterly",DATE(IF(MONTH(H6426)&gt;=10,YEAR(H6426)+1,YEAR(H6426)),VLOOKUP(MONTH(H6426),index!$D$2:$G$13,3,0),DAY(H6426)),
IF(E6426="halfyearly",DATE(IF(MONTH(H6426)&gt;=7,YEAR(H6426)+1,YEAR(H6426)),VLOOKUP(MONTH(H6426),index!$D$2:$G$13,4,0),DAY(H6426)),
DATE(YEAR(H6426)+1,MONTH(H6426),DAY(H6426)))))-H6426))+H6426)</f>
        <v/>
      </c>
      <c r="J6426" s="9" t="str">
        <f t="shared" si="622"/>
        <v/>
      </c>
      <c r="K6426" s="11" t="str">
        <f t="shared" si="623"/>
        <v/>
      </c>
      <c r="L6426" s="11" t="str">
        <f t="shared" si="624"/>
        <v/>
      </c>
      <c r="M6426" s="11" t="str">
        <f>IF(A6426="","",VLOOKUP(E6426,index!$A$1:$B$6,2,0)*K6426*G6426)</f>
        <v/>
      </c>
      <c r="N6426" s="11" t="str">
        <f>IF(A6426="","",-PMT(G6426*VLOOKUP(E6426,index!$A$1:$B$6,2,0),C6426,F6426,0,0))</f>
        <v/>
      </c>
      <c r="O6426" s="11" t="str">
        <f t="shared" si="625"/>
        <v/>
      </c>
      <c r="P6426" s="11" t="str">
        <f t="shared" si="620"/>
        <v/>
      </c>
    </row>
    <row r="6427" spans="1:16" x14ac:dyDescent="0.25">
      <c r="A6427" s="9" t="str">
        <f>IF(A6426="","",IF(B6426&lt;C6426,A6426,IF(A6426=MAX('entry data'!$B$8:$B$507),"",A6426+1)))</f>
        <v/>
      </c>
      <c r="B6427" s="9" t="str">
        <f t="shared" si="621"/>
        <v/>
      </c>
      <c r="C6427" s="9" t="str">
        <f>IF(ISERROR(VLOOKUP(A6427,'entry data'!B:G,6,0)),"",VLOOKUP(A6427,'entry data'!B:G,6,0))</f>
        <v/>
      </c>
      <c r="D6427" s="9" t="str">
        <f>IF(ISERROR(VLOOKUP(A6427,'entry data'!B:C,2,0)),"",VLOOKUP(A6427,'entry data'!B:C,2,0))</f>
        <v/>
      </c>
      <c r="E6427" s="9" t="str">
        <f>IF(ISERROR(VLOOKUP(A6427,'entry data'!B:E,4,0)),"",VLOOKUP(A6427,'entry data'!B:E,4,0))</f>
        <v/>
      </c>
      <c r="F6427" s="11" t="str">
        <f>IF(A6427="","",IF(ISERROR(VLOOKUP(A6427,'entry data'!B:F,5,0)),"",VLOOKUP(A6427,'entry data'!B:F,5,0)))</f>
        <v/>
      </c>
      <c r="G6427" s="12" t="str">
        <f>IF(A6427="","",IF(ISERROR(VLOOKUP(A6427,'entry data'!B:I,8,0)),"",VLOOKUP(A6427,'entry data'!B:I,7,0)))</f>
        <v/>
      </c>
      <c r="H6427" s="13" t="str">
        <f>IF(A6427="","",IF(B6427=1,VLOOKUP(A6427,'entry data'!B:D,3,0),I6426))</f>
        <v/>
      </c>
      <c r="I6427" s="14" t="str">
        <f>IF(A6427="","",IF(E6427="weekly",7,IF(E6427="fortnightly",14,IF(E6427="monthly",DATE(IF(MONTH(H6427)=12,YEAR(H6427)+1,YEAR(H6427)),VLOOKUP(MONTH(H6427),index!$D$2:$G$13,2,0),DAY(H6427)),
IF(E6427="quarterly",DATE(IF(MONTH(H6427)&gt;=10,YEAR(H6427)+1,YEAR(H6427)),VLOOKUP(MONTH(H6427),index!$D$2:$G$13,3,0),DAY(H6427)),
IF(E6427="halfyearly",DATE(IF(MONTH(H6427)&gt;=7,YEAR(H6427)+1,YEAR(H6427)),VLOOKUP(MONTH(H6427),index!$D$2:$G$13,4,0),DAY(H6427)),
DATE(YEAR(H6427)+1,MONTH(H6427),DAY(H6427)))))-H6427))+H6427)</f>
        <v/>
      </c>
      <c r="J6427" s="9" t="str">
        <f t="shared" si="622"/>
        <v/>
      </c>
      <c r="K6427" s="11" t="str">
        <f t="shared" si="623"/>
        <v/>
      </c>
      <c r="L6427" s="11" t="str">
        <f t="shared" si="624"/>
        <v/>
      </c>
      <c r="M6427" s="11" t="str">
        <f>IF(A6427="","",VLOOKUP(E6427,index!$A$1:$B$6,2,0)*K6427*G6427)</f>
        <v/>
      </c>
      <c r="N6427" s="11" t="str">
        <f>IF(A6427="","",-PMT(G6427*VLOOKUP(E6427,index!$A$1:$B$6,2,0),C6427,F6427,0,0))</f>
        <v/>
      </c>
      <c r="O6427" s="11" t="str">
        <f t="shared" si="625"/>
        <v/>
      </c>
      <c r="P6427" s="11" t="str">
        <f t="shared" si="620"/>
        <v/>
      </c>
    </row>
    <row r="6428" spans="1:16" x14ac:dyDescent="0.25">
      <c r="A6428" s="9" t="str">
        <f>IF(A6427="","",IF(B6427&lt;C6427,A6427,IF(A6427=MAX('entry data'!$B$8:$B$507),"",A6427+1)))</f>
        <v/>
      </c>
      <c r="B6428" s="9" t="str">
        <f t="shared" si="621"/>
        <v/>
      </c>
      <c r="C6428" s="9" t="str">
        <f>IF(ISERROR(VLOOKUP(A6428,'entry data'!B:G,6,0)),"",VLOOKUP(A6428,'entry data'!B:G,6,0))</f>
        <v/>
      </c>
      <c r="D6428" s="9" t="str">
        <f>IF(ISERROR(VLOOKUP(A6428,'entry data'!B:C,2,0)),"",VLOOKUP(A6428,'entry data'!B:C,2,0))</f>
        <v/>
      </c>
      <c r="E6428" s="9" t="str">
        <f>IF(ISERROR(VLOOKUP(A6428,'entry data'!B:E,4,0)),"",VLOOKUP(A6428,'entry data'!B:E,4,0))</f>
        <v/>
      </c>
      <c r="F6428" s="11" t="str">
        <f>IF(A6428="","",IF(ISERROR(VLOOKUP(A6428,'entry data'!B:F,5,0)),"",VLOOKUP(A6428,'entry data'!B:F,5,0)))</f>
        <v/>
      </c>
      <c r="G6428" s="12" t="str">
        <f>IF(A6428="","",IF(ISERROR(VLOOKUP(A6428,'entry data'!B:I,8,0)),"",VLOOKUP(A6428,'entry data'!B:I,7,0)))</f>
        <v/>
      </c>
      <c r="H6428" s="13" t="str">
        <f>IF(A6428="","",IF(B6428=1,VLOOKUP(A6428,'entry data'!B:D,3,0),I6427))</f>
        <v/>
      </c>
      <c r="I6428" s="14" t="str">
        <f>IF(A6428="","",IF(E6428="weekly",7,IF(E6428="fortnightly",14,IF(E6428="monthly",DATE(IF(MONTH(H6428)=12,YEAR(H6428)+1,YEAR(H6428)),VLOOKUP(MONTH(H6428),index!$D$2:$G$13,2,0),DAY(H6428)),
IF(E6428="quarterly",DATE(IF(MONTH(H6428)&gt;=10,YEAR(H6428)+1,YEAR(H6428)),VLOOKUP(MONTH(H6428),index!$D$2:$G$13,3,0),DAY(H6428)),
IF(E6428="halfyearly",DATE(IF(MONTH(H6428)&gt;=7,YEAR(H6428)+1,YEAR(H6428)),VLOOKUP(MONTH(H6428),index!$D$2:$G$13,4,0),DAY(H6428)),
DATE(YEAR(H6428)+1,MONTH(H6428),DAY(H6428)))))-H6428))+H6428)</f>
        <v/>
      </c>
      <c r="J6428" s="9" t="str">
        <f t="shared" si="622"/>
        <v/>
      </c>
      <c r="K6428" s="11" t="str">
        <f t="shared" si="623"/>
        <v/>
      </c>
      <c r="L6428" s="11" t="str">
        <f t="shared" si="624"/>
        <v/>
      </c>
      <c r="M6428" s="11" t="str">
        <f>IF(A6428="","",VLOOKUP(E6428,index!$A$1:$B$6,2,0)*K6428*G6428)</f>
        <v/>
      </c>
      <c r="N6428" s="11" t="str">
        <f>IF(A6428="","",-PMT(G6428*VLOOKUP(E6428,index!$A$1:$B$6,2,0),C6428,F6428,0,0))</f>
        <v/>
      </c>
      <c r="O6428" s="11" t="str">
        <f t="shared" si="625"/>
        <v/>
      </c>
      <c r="P6428" s="11" t="str">
        <f t="shared" si="620"/>
        <v/>
      </c>
    </row>
    <row r="6429" spans="1:16" x14ac:dyDescent="0.25">
      <c r="A6429" s="9" t="str">
        <f>IF(A6428="","",IF(B6428&lt;C6428,A6428,IF(A6428=MAX('entry data'!$B$8:$B$507),"",A6428+1)))</f>
        <v/>
      </c>
      <c r="B6429" s="9" t="str">
        <f t="shared" si="621"/>
        <v/>
      </c>
      <c r="C6429" s="9" t="str">
        <f>IF(ISERROR(VLOOKUP(A6429,'entry data'!B:G,6,0)),"",VLOOKUP(A6429,'entry data'!B:G,6,0))</f>
        <v/>
      </c>
      <c r="D6429" s="9" t="str">
        <f>IF(ISERROR(VLOOKUP(A6429,'entry data'!B:C,2,0)),"",VLOOKUP(A6429,'entry data'!B:C,2,0))</f>
        <v/>
      </c>
      <c r="E6429" s="9" t="str">
        <f>IF(ISERROR(VLOOKUP(A6429,'entry data'!B:E,4,0)),"",VLOOKUP(A6429,'entry data'!B:E,4,0))</f>
        <v/>
      </c>
      <c r="F6429" s="11" t="str">
        <f>IF(A6429="","",IF(ISERROR(VLOOKUP(A6429,'entry data'!B:F,5,0)),"",VLOOKUP(A6429,'entry data'!B:F,5,0)))</f>
        <v/>
      </c>
      <c r="G6429" s="12" t="str">
        <f>IF(A6429="","",IF(ISERROR(VLOOKUP(A6429,'entry data'!B:I,8,0)),"",VLOOKUP(A6429,'entry data'!B:I,7,0)))</f>
        <v/>
      </c>
      <c r="H6429" s="13" t="str">
        <f>IF(A6429="","",IF(B6429=1,VLOOKUP(A6429,'entry data'!B:D,3,0),I6428))</f>
        <v/>
      </c>
      <c r="I6429" s="14" t="str">
        <f>IF(A6429="","",IF(E6429="weekly",7,IF(E6429="fortnightly",14,IF(E6429="monthly",DATE(IF(MONTH(H6429)=12,YEAR(H6429)+1,YEAR(H6429)),VLOOKUP(MONTH(H6429),index!$D$2:$G$13,2,0),DAY(H6429)),
IF(E6429="quarterly",DATE(IF(MONTH(H6429)&gt;=10,YEAR(H6429)+1,YEAR(H6429)),VLOOKUP(MONTH(H6429),index!$D$2:$G$13,3,0),DAY(H6429)),
IF(E6429="halfyearly",DATE(IF(MONTH(H6429)&gt;=7,YEAR(H6429)+1,YEAR(H6429)),VLOOKUP(MONTH(H6429),index!$D$2:$G$13,4,0),DAY(H6429)),
DATE(YEAR(H6429)+1,MONTH(H6429),DAY(H6429)))))-H6429))+H6429)</f>
        <v/>
      </c>
      <c r="J6429" s="9" t="str">
        <f t="shared" si="622"/>
        <v/>
      </c>
      <c r="K6429" s="11" t="str">
        <f t="shared" si="623"/>
        <v/>
      </c>
      <c r="L6429" s="11" t="str">
        <f t="shared" si="624"/>
        <v/>
      </c>
      <c r="M6429" s="11" t="str">
        <f>IF(A6429="","",VLOOKUP(E6429,index!$A$1:$B$6,2,0)*K6429*G6429)</f>
        <v/>
      </c>
      <c r="N6429" s="11" t="str">
        <f>IF(A6429="","",-PMT(G6429*VLOOKUP(E6429,index!$A$1:$B$6,2,0),C6429,F6429,0,0))</f>
        <v/>
      </c>
      <c r="O6429" s="11" t="str">
        <f t="shared" si="625"/>
        <v/>
      </c>
      <c r="P6429" s="11" t="str">
        <f t="shared" si="620"/>
        <v/>
      </c>
    </row>
    <row r="6430" spans="1:16" x14ac:dyDescent="0.25">
      <c r="A6430" s="9" t="str">
        <f>IF(A6429="","",IF(B6429&lt;C6429,A6429,IF(A6429=MAX('entry data'!$B$8:$B$507),"",A6429+1)))</f>
        <v/>
      </c>
      <c r="B6430" s="9" t="str">
        <f t="shared" si="621"/>
        <v/>
      </c>
      <c r="C6430" s="9" t="str">
        <f>IF(ISERROR(VLOOKUP(A6430,'entry data'!B:G,6,0)),"",VLOOKUP(A6430,'entry data'!B:G,6,0))</f>
        <v/>
      </c>
      <c r="D6430" s="9" t="str">
        <f>IF(ISERROR(VLOOKUP(A6430,'entry data'!B:C,2,0)),"",VLOOKUP(A6430,'entry data'!B:C,2,0))</f>
        <v/>
      </c>
      <c r="E6430" s="9" t="str">
        <f>IF(ISERROR(VLOOKUP(A6430,'entry data'!B:E,4,0)),"",VLOOKUP(A6430,'entry data'!B:E,4,0))</f>
        <v/>
      </c>
      <c r="F6430" s="11" t="str">
        <f>IF(A6430="","",IF(ISERROR(VLOOKUP(A6430,'entry data'!B:F,5,0)),"",VLOOKUP(A6430,'entry data'!B:F,5,0)))</f>
        <v/>
      </c>
      <c r="G6430" s="12" t="str">
        <f>IF(A6430="","",IF(ISERROR(VLOOKUP(A6430,'entry data'!B:I,8,0)),"",VLOOKUP(A6430,'entry data'!B:I,7,0)))</f>
        <v/>
      </c>
      <c r="H6430" s="13" t="str">
        <f>IF(A6430="","",IF(B6430=1,VLOOKUP(A6430,'entry data'!B:D,3,0),I6429))</f>
        <v/>
      </c>
      <c r="I6430" s="14" t="str">
        <f>IF(A6430="","",IF(E6430="weekly",7,IF(E6430="fortnightly",14,IF(E6430="monthly",DATE(IF(MONTH(H6430)=12,YEAR(H6430)+1,YEAR(H6430)),VLOOKUP(MONTH(H6430),index!$D$2:$G$13,2,0),DAY(H6430)),
IF(E6430="quarterly",DATE(IF(MONTH(H6430)&gt;=10,YEAR(H6430)+1,YEAR(H6430)),VLOOKUP(MONTH(H6430),index!$D$2:$G$13,3,0),DAY(H6430)),
IF(E6430="halfyearly",DATE(IF(MONTH(H6430)&gt;=7,YEAR(H6430)+1,YEAR(H6430)),VLOOKUP(MONTH(H6430),index!$D$2:$G$13,4,0),DAY(H6430)),
DATE(YEAR(H6430)+1,MONTH(H6430),DAY(H6430)))))-H6430))+H6430)</f>
        <v/>
      </c>
      <c r="J6430" s="9" t="str">
        <f t="shared" si="622"/>
        <v/>
      </c>
      <c r="K6430" s="11" t="str">
        <f t="shared" si="623"/>
        <v/>
      </c>
      <c r="L6430" s="11" t="str">
        <f t="shared" si="624"/>
        <v/>
      </c>
      <c r="M6430" s="11" t="str">
        <f>IF(A6430="","",VLOOKUP(E6430,index!$A$1:$B$6,2,0)*K6430*G6430)</f>
        <v/>
      </c>
      <c r="N6430" s="11" t="str">
        <f>IF(A6430="","",-PMT(G6430*VLOOKUP(E6430,index!$A$1:$B$6,2,0),C6430,F6430,0,0))</f>
        <v/>
      </c>
      <c r="O6430" s="11" t="str">
        <f t="shared" si="625"/>
        <v/>
      </c>
      <c r="P6430" s="11" t="str">
        <f t="shared" si="620"/>
        <v/>
      </c>
    </row>
    <row r="6431" spans="1:16" x14ac:dyDescent="0.25">
      <c r="A6431" s="9" t="str">
        <f>IF(A6430="","",IF(B6430&lt;C6430,A6430,IF(A6430=MAX('entry data'!$B$8:$B$507),"",A6430+1)))</f>
        <v/>
      </c>
      <c r="B6431" s="9" t="str">
        <f t="shared" si="621"/>
        <v/>
      </c>
      <c r="C6431" s="9" t="str">
        <f>IF(ISERROR(VLOOKUP(A6431,'entry data'!B:G,6,0)),"",VLOOKUP(A6431,'entry data'!B:G,6,0))</f>
        <v/>
      </c>
      <c r="D6431" s="9" t="str">
        <f>IF(ISERROR(VLOOKUP(A6431,'entry data'!B:C,2,0)),"",VLOOKUP(A6431,'entry data'!B:C,2,0))</f>
        <v/>
      </c>
      <c r="E6431" s="9" t="str">
        <f>IF(ISERROR(VLOOKUP(A6431,'entry data'!B:E,4,0)),"",VLOOKUP(A6431,'entry data'!B:E,4,0))</f>
        <v/>
      </c>
      <c r="F6431" s="11" t="str">
        <f>IF(A6431="","",IF(ISERROR(VLOOKUP(A6431,'entry data'!B:F,5,0)),"",VLOOKUP(A6431,'entry data'!B:F,5,0)))</f>
        <v/>
      </c>
      <c r="G6431" s="12" t="str">
        <f>IF(A6431="","",IF(ISERROR(VLOOKUP(A6431,'entry data'!B:I,8,0)),"",VLOOKUP(A6431,'entry data'!B:I,7,0)))</f>
        <v/>
      </c>
      <c r="H6431" s="13" t="str">
        <f>IF(A6431="","",IF(B6431=1,VLOOKUP(A6431,'entry data'!B:D,3,0),I6430))</f>
        <v/>
      </c>
      <c r="I6431" s="14" t="str">
        <f>IF(A6431="","",IF(E6431="weekly",7,IF(E6431="fortnightly",14,IF(E6431="monthly",DATE(IF(MONTH(H6431)=12,YEAR(H6431)+1,YEAR(H6431)),VLOOKUP(MONTH(H6431),index!$D$2:$G$13,2,0),DAY(H6431)),
IF(E6431="quarterly",DATE(IF(MONTH(H6431)&gt;=10,YEAR(H6431)+1,YEAR(H6431)),VLOOKUP(MONTH(H6431),index!$D$2:$G$13,3,0),DAY(H6431)),
IF(E6431="halfyearly",DATE(IF(MONTH(H6431)&gt;=7,YEAR(H6431)+1,YEAR(H6431)),VLOOKUP(MONTH(H6431),index!$D$2:$G$13,4,0),DAY(H6431)),
DATE(YEAR(H6431)+1,MONTH(H6431),DAY(H6431)))))-H6431))+H6431)</f>
        <v/>
      </c>
      <c r="J6431" s="9" t="str">
        <f t="shared" si="622"/>
        <v/>
      </c>
      <c r="K6431" s="11" t="str">
        <f t="shared" si="623"/>
        <v/>
      </c>
      <c r="L6431" s="11" t="str">
        <f t="shared" si="624"/>
        <v/>
      </c>
      <c r="M6431" s="11" t="str">
        <f>IF(A6431="","",VLOOKUP(E6431,index!$A$1:$B$6,2,0)*K6431*G6431)</f>
        <v/>
      </c>
      <c r="N6431" s="11" t="str">
        <f>IF(A6431="","",-PMT(G6431*VLOOKUP(E6431,index!$A$1:$B$6,2,0),C6431,F6431,0,0))</f>
        <v/>
      </c>
      <c r="O6431" s="11" t="str">
        <f t="shared" si="625"/>
        <v/>
      </c>
      <c r="P6431" s="11" t="str">
        <f t="shared" si="620"/>
        <v/>
      </c>
    </row>
    <row r="6432" spans="1:16" x14ac:dyDescent="0.25">
      <c r="A6432" s="9" t="str">
        <f>IF(A6431="","",IF(B6431&lt;C6431,A6431,IF(A6431=MAX('entry data'!$B$8:$B$507),"",A6431+1)))</f>
        <v/>
      </c>
      <c r="B6432" s="9" t="str">
        <f t="shared" si="621"/>
        <v/>
      </c>
      <c r="C6432" s="9" t="str">
        <f>IF(ISERROR(VLOOKUP(A6432,'entry data'!B:G,6,0)),"",VLOOKUP(A6432,'entry data'!B:G,6,0))</f>
        <v/>
      </c>
      <c r="D6432" s="9" t="str">
        <f>IF(ISERROR(VLOOKUP(A6432,'entry data'!B:C,2,0)),"",VLOOKUP(A6432,'entry data'!B:C,2,0))</f>
        <v/>
      </c>
      <c r="E6432" s="9" t="str">
        <f>IF(ISERROR(VLOOKUP(A6432,'entry data'!B:E,4,0)),"",VLOOKUP(A6432,'entry data'!B:E,4,0))</f>
        <v/>
      </c>
      <c r="F6432" s="11" t="str">
        <f>IF(A6432="","",IF(ISERROR(VLOOKUP(A6432,'entry data'!B:F,5,0)),"",VLOOKUP(A6432,'entry data'!B:F,5,0)))</f>
        <v/>
      </c>
      <c r="G6432" s="12" t="str">
        <f>IF(A6432="","",IF(ISERROR(VLOOKUP(A6432,'entry data'!B:I,8,0)),"",VLOOKUP(A6432,'entry data'!B:I,7,0)))</f>
        <v/>
      </c>
      <c r="H6432" s="13" t="str">
        <f>IF(A6432="","",IF(B6432=1,VLOOKUP(A6432,'entry data'!B:D,3,0),I6431))</f>
        <v/>
      </c>
      <c r="I6432" s="14" t="str">
        <f>IF(A6432="","",IF(E6432="weekly",7,IF(E6432="fortnightly",14,IF(E6432="monthly",DATE(IF(MONTH(H6432)=12,YEAR(H6432)+1,YEAR(H6432)),VLOOKUP(MONTH(H6432),index!$D$2:$G$13,2,0),DAY(H6432)),
IF(E6432="quarterly",DATE(IF(MONTH(H6432)&gt;=10,YEAR(H6432)+1,YEAR(H6432)),VLOOKUP(MONTH(H6432),index!$D$2:$G$13,3,0),DAY(H6432)),
IF(E6432="halfyearly",DATE(IF(MONTH(H6432)&gt;=7,YEAR(H6432)+1,YEAR(H6432)),VLOOKUP(MONTH(H6432),index!$D$2:$G$13,4,0),DAY(H6432)),
DATE(YEAR(H6432)+1,MONTH(H6432),DAY(H6432)))))-H6432))+H6432)</f>
        <v/>
      </c>
      <c r="J6432" s="9" t="str">
        <f t="shared" si="622"/>
        <v/>
      </c>
      <c r="K6432" s="11" t="str">
        <f t="shared" si="623"/>
        <v/>
      </c>
      <c r="L6432" s="11" t="str">
        <f t="shared" si="624"/>
        <v/>
      </c>
      <c r="M6432" s="11" t="str">
        <f>IF(A6432="","",VLOOKUP(E6432,index!$A$1:$B$6,2,0)*K6432*G6432)</f>
        <v/>
      </c>
      <c r="N6432" s="11" t="str">
        <f>IF(A6432="","",-PMT(G6432*VLOOKUP(E6432,index!$A$1:$B$6,2,0),C6432,F6432,0,0))</f>
        <v/>
      </c>
      <c r="O6432" s="11" t="str">
        <f t="shared" si="625"/>
        <v/>
      </c>
      <c r="P6432" s="11" t="str">
        <f t="shared" si="620"/>
        <v/>
      </c>
    </row>
    <row r="6433" spans="1:16" x14ac:dyDescent="0.25">
      <c r="A6433" s="9" t="str">
        <f>IF(A6432="","",IF(B6432&lt;C6432,A6432,IF(A6432=MAX('entry data'!$B$8:$B$507),"",A6432+1)))</f>
        <v/>
      </c>
      <c r="B6433" s="9" t="str">
        <f t="shared" si="621"/>
        <v/>
      </c>
      <c r="C6433" s="9" t="str">
        <f>IF(ISERROR(VLOOKUP(A6433,'entry data'!B:G,6,0)),"",VLOOKUP(A6433,'entry data'!B:G,6,0))</f>
        <v/>
      </c>
      <c r="D6433" s="9" t="str">
        <f>IF(ISERROR(VLOOKUP(A6433,'entry data'!B:C,2,0)),"",VLOOKUP(A6433,'entry data'!B:C,2,0))</f>
        <v/>
      </c>
      <c r="E6433" s="9" t="str">
        <f>IF(ISERROR(VLOOKUP(A6433,'entry data'!B:E,4,0)),"",VLOOKUP(A6433,'entry data'!B:E,4,0))</f>
        <v/>
      </c>
      <c r="F6433" s="11" t="str">
        <f>IF(A6433="","",IF(ISERROR(VLOOKUP(A6433,'entry data'!B:F,5,0)),"",VLOOKUP(A6433,'entry data'!B:F,5,0)))</f>
        <v/>
      </c>
      <c r="G6433" s="12" t="str">
        <f>IF(A6433="","",IF(ISERROR(VLOOKUP(A6433,'entry data'!B:I,8,0)),"",VLOOKUP(A6433,'entry data'!B:I,7,0)))</f>
        <v/>
      </c>
      <c r="H6433" s="13" t="str">
        <f>IF(A6433="","",IF(B6433=1,VLOOKUP(A6433,'entry data'!B:D,3,0),I6432))</f>
        <v/>
      </c>
      <c r="I6433" s="14" t="str">
        <f>IF(A6433="","",IF(E6433="weekly",7,IF(E6433="fortnightly",14,IF(E6433="monthly",DATE(IF(MONTH(H6433)=12,YEAR(H6433)+1,YEAR(H6433)),VLOOKUP(MONTH(H6433),index!$D$2:$G$13,2,0),DAY(H6433)),
IF(E6433="quarterly",DATE(IF(MONTH(H6433)&gt;=10,YEAR(H6433)+1,YEAR(H6433)),VLOOKUP(MONTH(H6433),index!$D$2:$G$13,3,0),DAY(H6433)),
IF(E6433="halfyearly",DATE(IF(MONTH(H6433)&gt;=7,YEAR(H6433)+1,YEAR(H6433)),VLOOKUP(MONTH(H6433),index!$D$2:$G$13,4,0),DAY(H6433)),
DATE(YEAR(H6433)+1,MONTH(H6433),DAY(H6433)))))-H6433))+H6433)</f>
        <v/>
      </c>
      <c r="J6433" s="9" t="str">
        <f t="shared" si="622"/>
        <v/>
      </c>
      <c r="K6433" s="11" t="str">
        <f t="shared" si="623"/>
        <v/>
      </c>
      <c r="L6433" s="11" t="str">
        <f t="shared" si="624"/>
        <v/>
      </c>
      <c r="M6433" s="11" t="str">
        <f>IF(A6433="","",VLOOKUP(E6433,index!$A$1:$B$6,2,0)*K6433*G6433)</f>
        <v/>
      </c>
      <c r="N6433" s="11" t="str">
        <f>IF(A6433="","",-PMT(G6433*VLOOKUP(E6433,index!$A$1:$B$6,2,0),C6433,F6433,0,0))</f>
        <v/>
      </c>
      <c r="O6433" s="11" t="str">
        <f t="shared" si="625"/>
        <v/>
      </c>
      <c r="P6433" s="11" t="str">
        <f t="shared" si="620"/>
        <v/>
      </c>
    </row>
    <row r="6434" spans="1:16" x14ac:dyDescent="0.25">
      <c r="A6434" s="9" t="str">
        <f>IF(A6433="","",IF(B6433&lt;C6433,A6433,IF(A6433=MAX('entry data'!$B$8:$B$507),"",A6433+1)))</f>
        <v/>
      </c>
      <c r="B6434" s="9" t="str">
        <f t="shared" si="621"/>
        <v/>
      </c>
      <c r="C6434" s="9" t="str">
        <f>IF(ISERROR(VLOOKUP(A6434,'entry data'!B:G,6,0)),"",VLOOKUP(A6434,'entry data'!B:G,6,0))</f>
        <v/>
      </c>
      <c r="D6434" s="9" t="str">
        <f>IF(ISERROR(VLOOKUP(A6434,'entry data'!B:C,2,0)),"",VLOOKUP(A6434,'entry data'!B:C,2,0))</f>
        <v/>
      </c>
      <c r="E6434" s="9" t="str">
        <f>IF(ISERROR(VLOOKUP(A6434,'entry data'!B:E,4,0)),"",VLOOKUP(A6434,'entry data'!B:E,4,0))</f>
        <v/>
      </c>
      <c r="F6434" s="11" t="str">
        <f>IF(A6434="","",IF(ISERROR(VLOOKUP(A6434,'entry data'!B:F,5,0)),"",VLOOKUP(A6434,'entry data'!B:F,5,0)))</f>
        <v/>
      </c>
      <c r="G6434" s="12" t="str">
        <f>IF(A6434="","",IF(ISERROR(VLOOKUP(A6434,'entry data'!B:I,8,0)),"",VLOOKUP(A6434,'entry data'!B:I,7,0)))</f>
        <v/>
      </c>
      <c r="H6434" s="13" t="str">
        <f>IF(A6434="","",IF(B6434=1,VLOOKUP(A6434,'entry data'!B:D,3,0),I6433))</f>
        <v/>
      </c>
      <c r="I6434" s="14" t="str">
        <f>IF(A6434="","",IF(E6434="weekly",7,IF(E6434="fortnightly",14,IF(E6434="monthly",DATE(IF(MONTH(H6434)=12,YEAR(H6434)+1,YEAR(H6434)),VLOOKUP(MONTH(H6434),index!$D$2:$G$13,2,0),DAY(H6434)),
IF(E6434="quarterly",DATE(IF(MONTH(H6434)&gt;=10,YEAR(H6434)+1,YEAR(H6434)),VLOOKUP(MONTH(H6434),index!$D$2:$G$13,3,0),DAY(H6434)),
IF(E6434="halfyearly",DATE(IF(MONTH(H6434)&gt;=7,YEAR(H6434)+1,YEAR(H6434)),VLOOKUP(MONTH(H6434),index!$D$2:$G$13,4,0),DAY(H6434)),
DATE(YEAR(H6434)+1,MONTH(H6434),DAY(H6434)))))-H6434))+H6434)</f>
        <v/>
      </c>
      <c r="J6434" s="9" t="str">
        <f t="shared" si="622"/>
        <v/>
      </c>
      <c r="K6434" s="11" t="str">
        <f t="shared" si="623"/>
        <v/>
      </c>
      <c r="L6434" s="11" t="str">
        <f t="shared" si="624"/>
        <v/>
      </c>
      <c r="M6434" s="11" t="str">
        <f>IF(A6434="","",VLOOKUP(E6434,index!$A$1:$B$6,2,0)*K6434*G6434)</f>
        <v/>
      </c>
      <c r="N6434" s="11" t="str">
        <f>IF(A6434="","",-PMT(G6434*VLOOKUP(E6434,index!$A$1:$B$6,2,0),C6434,F6434,0,0))</f>
        <v/>
      </c>
      <c r="O6434" s="11" t="str">
        <f t="shared" si="625"/>
        <v/>
      </c>
      <c r="P6434" s="11" t="str">
        <f t="shared" si="620"/>
        <v/>
      </c>
    </row>
    <row r="6435" spans="1:16" x14ac:dyDescent="0.25">
      <c r="A6435" s="9" t="str">
        <f>IF(A6434="","",IF(B6434&lt;C6434,A6434,IF(A6434=MAX('entry data'!$B$8:$B$507),"",A6434+1)))</f>
        <v/>
      </c>
      <c r="B6435" s="9" t="str">
        <f t="shared" si="621"/>
        <v/>
      </c>
      <c r="C6435" s="9" t="str">
        <f>IF(ISERROR(VLOOKUP(A6435,'entry data'!B:G,6,0)),"",VLOOKUP(A6435,'entry data'!B:G,6,0))</f>
        <v/>
      </c>
      <c r="D6435" s="9" t="str">
        <f>IF(ISERROR(VLOOKUP(A6435,'entry data'!B:C,2,0)),"",VLOOKUP(A6435,'entry data'!B:C,2,0))</f>
        <v/>
      </c>
      <c r="E6435" s="9" t="str">
        <f>IF(ISERROR(VLOOKUP(A6435,'entry data'!B:E,4,0)),"",VLOOKUP(A6435,'entry data'!B:E,4,0))</f>
        <v/>
      </c>
      <c r="F6435" s="11" t="str">
        <f>IF(A6435="","",IF(ISERROR(VLOOKUP(A6435,'entry data'!B:F,5,0)),"",VLOOKUP(A6435,'entry data'!B:F,5,0)))</f>
        <v/>
      </c>
      <c r="G6435" s="12" t="str">
        <f>IF(A6435="","",IF(ISERROR(VLOOKUP(A6435,'entry data'!B:I,8,0)),"",VLOOKUP(A6435,'entry data'!B:I,7,0)))</f>
        <v/>
      </c>
      <c r="H6435" s="13" t="str">
        <f>IF(A6435="","",IF(B6435=1,VLOOKUP(A6435,'entry data'!B:D,3,0),I6434))</f>
        <v/>
      </c>
      <c r="I6435" s="14" t="str">
        <f>IF(A6435="","",IF(E6435="weekly",7,IF(E6435="fortnightly",14,IF(E6435="monthly",DATE(IF(MONTH(H6435)=12,YEAR(H6435)+1,YEAR(H6435)),VLOOKUP(MONTH(H6435),index!$D$2:$G$13,2,0),DAY(H6435)),
IF(E6435="quarterly",DATE(IF(MONTH(H6435)&gt;=10,YEAR(H6435)+1,YEAR(H6435)),VLOOKUP(MONTH(H6435),index!$D$2:$G$13,3,0),DAY(H6435)),
IF(E6435="halfyearly",DATE(IF(MONTH(H6435)&gt;=7,YEAR(H6435)+1,YEAR(H6435)),VLOOKUP(MONTH(H6435),index!$D$2:$G$13,4,0),DAY(H6435)),
DATE(YEAR(H6435)+1,MONTH(H6435),DAY(H6435)))))-H6435))+H6435)</f>
        <v/>
      </c>
      <c r="J6435" s="9" t="str">
        <f t="shared" si="622"/>
        <v/>
      </c>
      <c r="K6435" s="11" t="str">
        <f t="shared" si="623"/>
        <v/>
      </c>
      <c r="L6435" s="11" t="str">
        <f t="shared" si="624"/>
        <v/>
      </c>
      <c r="M6435" s="11" t="str">
        <f>IF(A6435="","",VLOOKUP(E6435,index!$A$1:$B$6,2,0)*K6435*G6435)</f>
        <v/>
      </c>
      <c r="N6435" s="11" t="str">
        <f>IF(A6435="","",-PMT(G6435*VLOOKUP(E6435,index!$A$1:$B$6,2,0),C6435,F6435,0,0))</f>
        <v/>
      </c>
      <c r="O6435" s="11" t="str">
        <f t="shared" si="625"/>
        <v/>
      </c>
      <c r="P6435" s="11" t="str">
        <f t="shared" si="620"/>
        <v/>
      </c>
    </row>
    <row r="6436" spans="1:16" x14ac:dyDescent="0.25">
      <c r="A6436" s="9" t="str">
        <f>IF(A6435="","",IF(B6435&lt;C6435,A6435,IF(A6435=MAX('entry data'!$B$8:$B$507),"",A6435+1)))</f>
        <v/>
      </c>
      <c r="B6436" s="9" t="str">
        <f t="shared" si="621"/>
        <v/>
      </c>
      <c r="C6436" s="9" t="str">
        <f>IF(ISERROR(VLOOKUP(A6436,'entry data'!B:G,6,0)),"",VLOOKUP(A6436,'entry data'!B:G,6,0))</f>
        <v/>
      </c>
      <c r="D6436" s="9" t="str">
        <f>IF(ISERROR(VLOOKUP(A6436,'entry data'!B:C,2,0)),"",VLOOKUP(A6436,'entry data'!B:C,2,0))</f>
        <v/>
      </c>
      <c r="E6436" s="9" t="str">
        <f>IF(ISERROR(VLOOKUP(A6436,'entry data'!B:E,4,0)),"",VLOOKUP(A6436,'entry data'!B:E,4,0))</f>
        <v/>
      </c>
      <c r="F6436" s="11" t="str">
        <f>IF(A6436="","",IF(ISERROR(VLOOKUP(A6436,'entry data'!B:F,5,0)),"",VLOOKUP(A6436,'entry data'!B:F,5,0)))</f>
        <v/>
      </c>
      <c r="G6436" s="12" t="str">
        <f>IF(A6436="","",IF(ISERROR(VLOOKUP(A6436,'entry data'!B:I,8,0)),"",VLOOKUP(A6436,'entry data'!B:I,7,0)))</f>
        <v/>
      </c>
      <c r="H6436" s="13" t="str">
        <f>IF(A6436="","",IF(B6436=1,VLOOKUP(A6436,'entry data'!B:D,3,0),I6435))</f>
        <v/>
      </c>
      <c r="I6436" s="14" t="str">
        <f>IF(A6436="","",IF(E6436="weekly",7,IF(E6436="fortnightly",14,IF(E6436="monthly",DATE(IF(MONTH(H6436)=12,YEAR(H6436)+1,YEAR(H6436)),VLOOKUP(MONTH(H6436),index!$D$2:$G$13,2,0),DAY(H6436)),
IF(E6436="quarterly",DATE(IF(MONTH(H6436)&gt;=10,YEAR(H6436)+1,YEAR(H6436)),VLOOKUP(MONTH(H6436),index!$D$2:$G$13,3,0),DAY(H6436)),
IF(E6436="halfyearly",DATE(IF(MONTH(H6436)&gt;=7,YEAR(H6436)+1,YEAR(H6436)),VLOOKUP(MONTH(H6436),index!$D$2:$G$13,4,0),DAY(H6436)),
DATE(YEAR(H6436)+1,MONTH(H6436),DAY(H6436)))))-H6436))+H6436)</f>
        <v/>
      </c>
      <c r="J6436" s="9" t="str">
        <f t="shared" si="622"/>
        <v/>
      </c>
      <c r="K6436" s="11" t="str">
        <f t="shared" si="623"/>
        <v/>
      </c>
      <c r="L6436" s="11" t="str">
        <f t="shared" si="624"/>
        <v/>
      </c>
      <c r="M6436" s="11" t="str">
        <f>IF(A6436="","",VLOOKUP(E6436,index!$A$1:$B$6,2,0)*K6436*G6436)</f>
        <v/>
      </c>
      <c r="N6436" s="11" t="str">
        <f>IF(A6436="","",-PMT(G6436*VLOOKUP(E6436,index!$A$1:$B$6,2,0),C6436,F6436,0,0))</f>
        <v/>
      </c>
      <c r="O6436" s="11" t="str">
        <f t="shared" si="625"/>
        <v/>
      </c>
      <c r="P6436" s="11" t="str">
        <f t="shared" si="620"/>
        <v/>
      </c>
    </row>
    <row r="6437" spans="1:16" x14ac:dyDescent="0.25">
      <c r="A6437" s="9" t="str">
        <f>IF(A6436="","",IF(B6436&lt;C6436,A6436,IF(A6436=MAX('entry data'!$B$8:$B$507),"",A6436+1)))</f>
        <v/>
      </c>
      <c r="B6437" s="9" t="str">
        <f t="shared" si="621"/>
        <v/>
      </c>
      <c r="C6437" s="9" t="str">
        <f>IF(ISERROR(VLOOKUP(A6437,'entry data'!B:G,6,0)),"",VLOOKUP(A6437,'entry data'!B:G,6,0))</f>
        <v/>
      </c>
      <c r="D6437" s="9" t="str">
        <f>IF(ISERROR(VLOOKUP(A6437,'entry data'!B:C,2,0)),"",VLOOKUP(A6437,'entry data'!B:C,2,0))</f>
        <v/>
      </c>
      <c r="E6437" s="9" t="str">
        <f>IF(ISERROR(VLOOKUP(A6437,'entry data'!B:E,4,0)),"",VLOOKUP(A6437,'entry data'!B:E,4,0))</f>
        <v/>
      </c>
      <c r="F6437" s="11" t="str">
        <f>IF(A6437="","",IF(ISERROR(VLOOKUP(A6437,'entry data'!B:F,5,0)),"",VLOOKUP(A6437,'entry data'!B:F,5,0)))</f>
        <v/>
      </c>
      <c r="G6437" s="12" t="str">
        <f>IF(A6437="","",IF(ISERROR(VLOOKUP(A6437,'entry data'!B:I,8,0)),"",VLOOKUP(A6437,'entry data'!B:I,7,0)))</f>
        <v/>
      </c>
      <c r="H6437" s="13" t="str">
        <f>IF(A6437="","",IF(B6437=1,VLOOKUP(A6437,'entry data'!B:D,3,0),I6436))</f>
        <v/>
      </c>
      <c r="I6437" s="14" t="str">
        <f>IF(A6437="","",IF(E6437="weekly",7,IF(E6437="fortnightly",14,IF(E6437="monthly",DATE(IF(MONTH(H6437)=12,YEAR(H6437)+1,YEAR(H6437)),VLOOKUP(MONTH(H6437),index!$D$2:$G$13,2,0),DAY(H6437)),
IF(E6437="quarterly",DATE(IF(MONTH(H6437)&gt;=10,YEAR(H6437)+1,YEAR(H6437)),VLOOKUP(MONTH(H6437),index!$D$2:$G$13,3,0),DAY(H6437)),
IF(E6437="halfyearly",DATE(IF(MONTH(H6437)&gt;=7,YEAR(H6437)+1,YEAR(H6437)),VLOOKUP(MONTH(H6437),index!$D$2:$G$13,4,0),DAY(H6437)),
DATE(YEAR(H6437)+1,MONTH(H6437),DAY(H6437)))))-H6437))+H6437)</f>
        <v/>
      </c>
      <c r="J6437" s="9" t="str">
        <f t="shared" si="622"/>
        <v/>
      </c>
      <c r="K6437" s="11" t="str">
        <f t="shared" si="623"/>
        <v/>
      </c>
      <c r="L6437" s="11" t="str">
        <f t="shared" si="624"/>
        <v/>
      </c>
      <c r="M6437" s="11" t="str">
        <f>IF(A6437="","",VLOOKUP(E6437,index!$A$1:$B$6,2,0)*K6437*G6437)</f>
        <v/>
      </c>
      <c r="N6437" s="11" t="str">
        <f>IF(A6437="","",-PMT(G6437*VLOOKUP(E6437,index!$A$1:$B$6,2,0),C6437,F6437,0,0))</f>
        <v/>
      </c>
      <c r="O6437" s="11" t="str">
        <f t="shared" si="625"/>
        <v/>
      </c>
      <c r="P6437" s="11" t="str">
        <f t="shared" si="620"/>
        <v/>
      </c>
    </row>
    <row r="6438" spans="1:16" x14ac:dyDescent="0.25">
      <c r="A6438" s="9" t="str">
        <f>IF(A6437="","",IF(B6437&lt;C6437,A6437,IF(A6437=MAX('entry data'!$B$8:$B$507),"",A6437+1)))</f>
        <v/>
      </c>
      <c r="B6438" s="9" t="str">
        <f t="shared" si="621"/>
        <v/>
      </c>
      <c r="C6438" s="9" t="str">
        <f>IF(ISERROR(VLOOKUP(A6438,'entry data'!B:G,6,0)),"",VLOOKUP(A6438,'entry data'!B:G,6,0))</f>
        <v/>
      </c>
      <c r="D6438" s="9" t="str">
        <f>IF(ISERROR(VLOOKUP(A6438,'entry data'!B:C,2,0)),"",VLOOKUP(A6438,'entry data'!B:C,2,0))</f>
        <v/>
      </c>
      <c r="E6438" s="9" t="str">
        <f>IF(ISERROR(VLOOKUP(A6438,'entry data'!B:E,4,0)),"",VLOOKUP(A6438,'entry data'!B:E,4,0))</f>
        <v/>
      </c>
      <c r="F6438" s="11" t="str">
        <f>IF(A6438="","",IF(ISERROR(VLOOKUP(A6438,'entry data'!B:F,5,0)),"",VLOOKUP(A6438,'entry data'!B:F,5,0)))</f>
        <v/>
      </c>
      <c r="G6438" s="12" t="str">
        <f>IF(A6438="","",IF(ISERROR(VLOOKUP(A6438,'entry data'!B:I,8,0)),"",VLOOKUP(A6438,'entry data'!B:I,7,0)))</f>
        <v/>
      </c>
      <c r="H6438" s="13" t="str">
        <f>IF(A6438="","",IF(B6438=1,VLOOKUP(A6438,'entry data'!B:D,3,0),I6437))</f>
        <v/>
      </c>
      <c r="I6438" s="14" t="str">
        <f>IF(A6438="","",IF(E6438="weekly",7,IF(E6438="fortnightly",14,IF(E6438="monthly",DATE(IF(MONTH(H6438)=12,YEAR(H6438)+1,YEAR(H6438)),VLOOKUP(MONTH(H6438),index!$D$2:$G$13,2,0),DAY(H6438)),
IF(E6438="quarterly",DATE(IF(MONTH(H6438)&gt;=10,YEAR(H6438)+1,YEAR(H6438)),VLOOKUP(MONTH(H6438),index!$D$2:$G$13,3,0),DAY(H6438)),
IF(E6438="halfyearly",DATE(IF(MONTH(H6438)&gt;=7,YEAR(H6438)+1,YEAR(H6438)),VLOOKUP(MONTH(H6438),index!$D$2:$G$13,4,0),DAY(H6438)),
DATE(YEAR(H6438)+1,MONTH(H6438),DAY(H6438)))))-H6438))+H6438)</f>
        <v/>
      </c>
      <c r="J6438" s="9" t="str">
        <f t="shared" si="622"/>
        <v/>
      </c>
      <c r="K6438" s="11" t="str">
        <f t="shared" si="623"/>
        <v/>
      </c>
      <c r="L6438" s="11" t="str">
        <f t="shared" si="624"/>
        <v/>
      </c>
      <c r="M6438" s="11" t="str">
        <f>IF(A6438="","",VLOOKUP(E6438,index!$A$1:$B$6,2,0)*K6438*G6438)</f>
        <v/>
      </c>
      <c r="N6438" s="11" t="str">
        <f>IF(A6438="","",-PMT(G6438*VLOOKUP(E6438,index!$A$1:$B$6,2,0),C6438,F6438,0,0))</f>
        <v/>
      </c>
      <c r="O6438" s="11" t="str">
        <f t="shared" si="625"/>
        <v/>
      </c>
      <c r="P6438" s="11" t="str">
        <f t="shared" si="620"/>
        <v/>
      </c>
    </row>
    <row r="6439" spans="1:16" x14ac:dyDescent="0.25">
      <c r="A6439" s="9" t="str">
        <f>IF(A6438="","",IF(B6438&lt;C6438,A6438,IF(A6438=MAX('entry data'!$B$8:$B$507),"",A6438+1)))</f>
        <v/>
      </c>
      <c r="B6439" s="9" t="str">
        <f t="shared" si="621"/>
        <v/>
      </c>
      <c r="C6439" s="9" t="str">
        <f>IF(ISERROR(VLOOKUP(A6439,'entry data'!B:G,6,0)),"",VLOOKUP(A6439,'entry data'!B:G,6,0))</f>
        <v/>
      </c>
      <c r="D6439" s="9" t="str">
        <f>IF(ISERROR(VLOOKUP(A6439,'entry data'!B:C,2,0)),"",VLOOKUP(A6439,'entry data'!B:C,2,0))</f>
        <v/>
      </c>
      <c r="E6439" s="9" t="str">
        <f>IF(ISERROR(VLOOKUP(A6439,'entry data'!B:E,4,0)),"",VLOOKUP(A6439,'entry data'!B:E,4,0))</f>
        <v/>
      </c>
      <c r="F6439" s="11" t="str">
        <f>IF(A6439="","",IF(ISERROR(VLOOKUP(A6439,'entry data'!B:F,5,0)),"",VLOOKUP(A6439,'entry data'!B:F,5,0)))</f>
        <v/>
      </c>
      <c r="G6439" s="12" t="str">
        <f>IF(A6439="","",IF(ISERROR(VLOOKUP(A6439,'entry data'!B:I,8,0)),"",VLOOKUP(A6439,'entry data'!B:I,7,0)))</f>
        <v/>
      </c>
      <c r="H6439" s="13" t="str">
        <f>IF(A6439="","",IF(B6439=1,VLOOKUP(A6439,'entry data'!B:D,3,0),I6438))</f>
        <v/>
      </c>
      <c r="I6439" s="14" t="str">
        <f>IF(A6439="","",IF(E6439="weekly",7,IF(E6439="fortnightly",14,IF(E6439="monthly",DATE(IF(MONTH(H6439)=12,YEAR(H6439)+1,YEAR(H6439)),VLOOKUP(MONTH(H6439),index!$D$2:$G$13,2,0),DAY(H6439)),
IF(E6439="quarterly",DATE(IF(MONTH(H6439)&gt;=10,YEAR(H6439)+1,YEAR(H6439)),VLOOKUP(MONTH(H6439),index!$D$2:$G$13,3,0),DAY(H6439)),
IF(E6439="halfyearly",DATE(IF(MONTH(H6439)&gt;=7,YEAR(H6439)+1,YEAR(H6439)),VLOOKUP(MONTH(H6439),index!$D$2:$G$13,4,0),DAY(H6439)),
DATE(YEAR(H6439)+1,MONTH(H6439),DAY(H6439)))))-H6439))+H6439)</f>
        <v/>
      </c>
      <c r="J6439" s="9" t="str">
        <f t="shared" si="622"/>
        <v/>
      </c>
      <c r="K6439" s="11" t="str">
        <f t="shared" si="623"/>
        <v/>
      </c>
      <c r="L6439" s="11" t="str">
        <f t="shared" si="624"/>
        <v/>
      </c>
      <c r="M6439" s="11" t="str">
        <f>IF(A6439="","",VLOOKUP(E6439,index!$A$1:$B$6,2,0)*K6439*G6439)</f>
        <v/>
      </c>
      <c r="N6439" s="11" t="str">
        <f>IF(A6439="","",-PMT(G6439*VLOOKUP(E6439,index!$A$1:$B$6,2,0),C6439,F6439,0,0))</f>
        <v/>
      </c>
      <c r="O6439" s="11" t="str">
        <f t="shared" si="625"/>
        <v/>
      </c>
      <c r="P6439" s="11" t="str">
        <f t="shared" si="620"/>
        <v/>
      </c>
    </row>
    <row r="6440" spans="1:16" x14ac:dyDescent="0.25">
      <c r="A6440" s="9" t="str">
        <f>IF(A6439="","",IF(B6439&lt;C6439,A6439,IF(A6439=MAX('entry data'!$B$8:$B$507),"",A6439+1)))</f>
        <v/>
      </c>
      <c r="B6440" s="9" t="str">
        <f t="shared" si="621"/>
        <v/>
      </c>
      <c r="C6440" s="9" t="str">
        <f>IF(ISERROR(VLOOKUP(A6440,'entry data'!B:G,6,0)),"",VLOOKUP(A6440,'entry data'!B:G,6,0))</f>
        <v/>
      </c>
      <c r="D6440" s="9" t="str">
        <f>IF(ISERROR(VLOOKUP(A6440,'entry data'!B:C,2,0)),"",VLOOKUP(A6440,'entry data'!B:C,2,0))</f>
        <v/>
      </c>
      <c r="E6440" s="9" t="str">
        <f>IF(ISERROR(VLOOKUP(A6440,'entry data'!B:E,4,0)),"",VLOOKUP(A6440,'entry data'!B:E,4,0))</f>
        <v/>
      </c>
      <c r="F6440" s="11" t="str">
        <f>IF(A6440="","",IF(ISERROR(VLOOKUP(A6440,'entry data'!B:F,5,0)),"",VLOOKUP(A6440,'entry data'!B:F,5,0)))</f>
        <v/>
      </c>
      <c r="G6440" s="12" t="str">
        <f>IF(A6440="","",IF(ISERROR(VLOOKUP(A6440,'entry data'!B:I,8,0)),"",VLOOKUP(A6440,'entry data'!B:I,7,0)))</f>
        <v/>
      </c>
      <c r="H6440" s="13" t="str">
        <f>IF(A6440="","",IF(B6440=1,VLOOKUP(A6440,'entry data'!B:D,3,0),I6439))</f>
        <v/>
      </c>
      <c r="I6440" s="14" t="str">
        <f>IF(A6440="","",IF(E6440="weekly",7,IF(E6440="fortnightly",14,IF(E6440="monthly",DATE(IF(MONTH(H6440)=12,YEAR(H6440)+1,YEAR(H6440)),VLOOKUP(MONTH(H6440),index!$D$2:$G$13,2,0),DAY(H6440)),
IF(E6440="quarterly",DATE(IF(MONTH(H6440)&gt;=10,YEAR(H6440)+1,YEAR(H6440)),VLOOKUP(MONTH(H6440),index!$D$2:$G$13,3,0),DAY(H6440)),
IF(E6440="halfyearly",DATE(IF(MONTH(H6440)&gt;=7,YEAR(H6440)+1,YEAR(H6440)),VLOOKUP(MONTH(H6440),index!$D$2:$G$13,4,0),DAY(H6440)),
DATE(YEAR(H6440)+1,MONTH(H6440),DAY(H6440)))))-H6440))+H6440)</f>
        <v/>
      </c>
      <c r="J6440" s="9" t="str">
        <f t="shared" si="622"/>
        <v/>
      </c>
      <c r="K6440" s="11" t="str">
        <f t="shared" si="623"/>
        <v/>
      </c>
      <c r="L6440" s="11" t="str">
        <f t="shared" si="624"/>
        <v/>
      </c>
      <c r="M6440" s="11" t="str">
        <f>IF(A6440="","",VLOOKUP(E6440,index!$A$1:$B$6,2,0)*K6440*G6440)</f>
        <v/>
      </c>
      <c r="N6440" s="11" t="str">
        <f>IF(A6440="","",-PMT(G6440*VLOOKUP(E6440,index!$A$1:$B$6,2,0),C6440,F6440,0,0))</f>
        <v/>
      </c>
      <c r="O6440" s="11" t="str">
        <f t="shared" si="625"/>
        <v/>
      </c>
      <c r="P6440" s="11" t="str">
        <f t="shared" si="620"/>
        <v/>
      </c>
    </row>
    <row r="6441" spans="1:16" x14ac:dyDescent="0.25">
      <c r="A6441" s="9" t="str">
        <f>IF(A6440="","",IF(B6440&lt;C6440,A6440,IF(A6440=MAX('entry data'!$B$8:$B$507),"",A6440+1)))</f>
        <v/>
      </c>
      <c r="B6441" s="9" t="str">
        <f t="shared" si="621"/>
        <v/>
      </c>
      <c r="C6441" s="9" t="str">
        <f>IF(ISERROR(VLOOKUP(A6441,'entry data'!B:G,6,0)),"",VLOOKUP(A6441,'entry data'!B:G,6,0))</f>
        <v/>
      </c>
      <c r="D6441" s="9" t="str">
        <f>IF(ISERROR(VLOOKUP(A6441,'entry data'!B:C,2,0)),"",VLOOKUP(A6441,'entry data'!B:C,2,0))</f>
        <v/>
      </c>
      <c r="E6441" s="9" t="str">
        <f>IF(ISERROR(VLOOKUP(A6441,'entry data'!B:E,4,0)),"",VLOOKUP(A6441,'entry data'!B:E,4,0))</f>
        <v/>
      </c>
      <c r="F6441" s="11" t="str">
        <f>IF(A6441="","",IF(ISERROR(VLOOKUP(A6441,'entry data'!B:F,5,0)),"",VLOOKUP(A6441,'entry data'!B:F,5,0)))</f>
        <v/>
      </c>
      <c r="G6441" s="12" t="str">
        <f>IF(A6441="","",IF(ISERROR(VLOOKUP(A6441,'entry data'!B:I,8,0)),"",VLOOKUP(A6441,'entry data'!B:I,7,0)))</f>
        <v/>
      </c>
      <c r="H6441" s="13" t="str">
        <f>IF(A6441="","",IF(B6441=1,VLOOKUP(A6441,'entry data'!B:D,3,0),I6440))</f>
        <v/>
      </c>
      <c r="I6441" s="14" t="str">
        <f>IF(A6441="","",IF(E6441="weekly",7,IF(E6441="fortnightly",14,IF(E6441="monthly",DATE(IF(MONTH(H6441)=12,YEAR(H6441)+1,YEAR(H6441)),VLOOKUP(MONTH(H6441),index!$D$2:$G$13,2,0),DAY(H6441)),
IF(E6441="quarterly",DATE(IF(MONTH(H6441)&gt;=10,YEAR(H6441)+1,YEAR(H6441)),VLOOKUP(MONTH(H6441),index!$D$2:$G$13,3,0),DAY(H6441)),
IF(E6441="halfyearly",DATE(IF(MONTH(H6441)&gt;=7,YEAR(H6441)+1,YEAR(H6441)),VLOOKUP(MONTH(H6441),index!$D$2:$G$13,4,0),DAY(H6441)),
DATE(YEAR(H6441)+1,MONTH(H6441),DAY(H6441)))))-H6441))+H6441)</f>
        <v/>
      </c>
      <c r="J6441" s="9" t="str">
        <f t="shared" si="622"/>
        <v/>
      </c>
      <c r="K6441" s="11" t="str">
        <f t="shared" si="623"/>
        <v/>
      </c>
      <c r="L6441" s="11" t="str">
        <f t="shared" si="624"/>
        <v/>
      </c>
      <c r="M6441" s="11" t="str">
        <f>IF(A6441="","",VLOOKUP(E6441,index!$A$1:$B$6,2,0)*K6441*G6441)</f>
        <v/>
      </c>
      <c r="N6441" s="11" t="str">
        <f>IF(A6441="","",-PMT(G6441*VLOOKUP(E6441,index!$A$1:$B$6,2,0),C6441,F6441,0,0))</f>
        <v/>
      </c>
      <c r="O6441" s="11" t="str">
        <f t="shared" si="625"/>
        <v/>
      </c>
      <c r="P6441" s="11" t="str">
        <f t="shared" si="620"/>
        <v/>
      </c>
    </row>
    <row r="6442" spans="1:16" x14ac:dyDescent="0.25">
      <c r="A6442" s="9" t="str">
        <f>IF(A6441="","",IF(B6441&lt;C6441,A6441,IF(A6441=MAX('entry data'!$B$8:$B$507),"",A6441+1)))</f>
        <v/>
      </c>
      <c r="B6442" s="9" t="str">
        <f t="shared" si="621"/>
        <v/>
      </c>
      <c r="C6442" s="9" t="str">
        <f>IF(ISERROR(VLOOKUP(A6442,'entry data'!B:G,6,0)),"",VLOOKUP(A6442,'entry data'!B:G,6,0))</f>
        <v/>
      </c>
      <c r="D6442" s="9" t="str">
        <f>IF(ISERROR(VLOOKUP(A6442,'entry data'!B:C,2,0)),"",VLOOKUP(A6442,'entry data'!B:C,2,0))</f>
        <v/>
      </c>
      <c r="E6442" s="9" t="str">
        <f>IF(ISERROR(VLOOKUP(A6442,'entry data'!B:E,4,0)),"",VLOOKUP(A6442,'entry data'!B:E,4,0))</f>
        <v/>
      </c>
      <c r="F6442" s="11" t="str">
        <f>IF(A6442="","",IF(ISERROR(VLOOKUP(A6442,'entry data'!B:F,5,0)),"",VLOOKUP(A6442,'entry data'!B:F,5,0)))</f>
        <v/>
      </c>
      <c r="G6442" s="12" t="str">
        <f>IF(A6442="","",IF(ISERROR(VLOOKUP(A6442,'entry data'!B:I,8,0)),"",VLOOKUP(A6442,'entry data'!B:I,7,0)))</f>
        <v/>
      </c>
      <c r="H6442" s="13" t="str">
        <f>IF(A6442="","",IF(B6442=1,VLOOKUP(A6442,'entry data'!B:D,3,0),I6441))</f>
        <v/>
      </c>
      <c r="I6442" s="14" t="str">
        <f>IF(A6442="","",IF(E6442="weekly",7,IF(E6442="fortnightly",14,IF(E6442="monthly",DATE(IF(MONTH(H6442)=12,YEAR(H6442)+1,YEAR(H6442)),VLOOKUP(MONTH(H6442),index!$D$2:$G$13,2,0),DAY(H6442)),
IF(E6442="quarterly",DATE(IF(MONTH(H6442)&gt;=10,YEAR(H6442)+1,YEAR(H6442)),VLOOKUP(MONTH(H6442),index!$D$2:$G$13,3,0),DAY(H6442)),
IF(E6442="halfyearly",DATE(IF(MONTH(H6442)&gt;=7,YEAR(H6442)+1,YEAR(H6442)),VLOOKUP(MONTH(H6442),index!$D$2:$G$13,4,0),DAY(H6442)),
DATE(YEAR(H6442)+1,MONTH(H6442),DAY(H6442)))))-H6442))+H6442)</f>
        <v/>
      </c>
      <c r="J6442" s="9" t="str">
        <f t="shared" si="622"/>
        <v/>
      </c>
      <c r="K6442" s="11" t="str">
        <f t="shared" si="623"/>
        <v/>
      </c>
      <c r="L6442" s="11" t="str">
        <f t="shared" si="624"/>
        <v/>
      </c>
      <c r="M6442" s="11" t="str">
        <f>IF(A6442="","",VLOOKUP(E6442,index!$A$1:$B$6,2,0)*K6442*G6442)</f>
        <v/>
      </c>
      <c r="N6442" s="11" t="str">
        <f>IF(A6442="","",-PMT(G6442*VLOOKUP(E6442,index!$A$1:$B$6,2,0),C6442,F6442,0,0))</f>
        <v/>
      </c>
      <c r="O6442" s="11" t="str">
        <f t="shared" si="625"/>
        <v/>
      </c>
      <c r="P6442" s="11" t="str">
        <f t="shared" si="620"/>
        <v/>
      </c>
    </row>
    <row r="6443" spans="1:16" x14ac:dyDescent="0.25">
      <c r="A6443" s="9" t="str">
        <f>IF(A6442="","",IF(B6442&lt;C6442,A6442,IF(A6442=MAX('entry data'!$B$8:$B$507),"",A6442+1)))</f>
        <v/>
      </c>
      <c r="B6443" s="9" t="str">
        <f t="shared" si="621"/>
        <v/>
      </c>
      <c r="C6443" s="9" t="str">
        <f>IF(ISERROR(VLOOKUP(A6443,'entry data'!B:G,6,0)),"",VLOOKUP(A6443,'entry data'!B:G,6,0))</f>
        <v/>
      </c>
      <c r="D6443" s="9" t="str">
        <f>IF(ISERROR(VLOOKUP(A6443,'entry data'!B:C,2,0)),"",VLOOKUP(A6443,'entry data'!B:C,2,0))</f>
        <v/>
      </c>
      <c r="E6443" s="9" t="str">
        <f>IF(ISERROR(VLOOKUP(A6443,'entry data'!B:E,4,0)),"",VLOOKUP(A6443,'entry data'!B:E,4,0))</f>
        <v/>
      </c>
      <c r="F6443" s="11" t="str">
        <f>IF(A6443="","",IF(ISERROR(VLOOKUP(A6443,'entry data'!B:F,5,0)),"",VLOOKUP(A6443,'entry data'!B:F,5,0)))</f>
        <v/>
      </c>
      <c r="G6443" s="12" t="str">
        <f>IF(A6443="","",IF(ISERROR(VLOOKUP(A6443,'entry data'!B:I,8,0)),"",VLOOKUP(A6443,'entry data'!B:I,7,0)))</f>
        <v/>
      </c>
      <c r="H6443" s="13" t="str">
        <f>IF(A6443="","",IF(B6443=1,VLOOKUP(A6443,'entry data'!B:D,3,0),I6442))</f>
        <v/>
      </c>
      <c r="I6443" s="14" t="str">
        <f>IF(A6443="","",IF(E6443="weekly",7,IF(E6443="fortnightly",14,IF(E6443="monthly",DATE(IF(MONTH(H6443)=12,YEAR(H6443)+1,YEAR(H6443)),VLOOKUP(MONTH(H6443),index!$D$2:$G$13,2,0),DAY(H6443)),
IF(E6443="quarterly",DATE(IF(MONTH(H6443)&gt;=10,YEAR(H6443)+1,YEAR(H6443)),VLOOKUP(MONTH(H6443),index!$D$2:$G$13,3,0),DAY(H6443)),
IF(E6443="halfyearly",DATE(IF(MONTH(H6443)&gt;=7,YEAR(H6443)+1,YEAR(H6443)),VLOOKUP(MONTH(H6443),index!$D$2:$G$13,4,0),DAY(H6443)),
DATE(YEAR(H6443)+1,MONTH(H6443),DAY(H6443)))))-H6443))+H6443)</f>
        <v/>
      </c>
      <c r="J6443" s="9" t="str">
        <f t="shared" si="622"/>
        <v/>
      </c>
      <c r="K6443" s="11" t="str">
        <f t="shared" si="623"/>
        <v/>
      </c>
      <c r="L6443" s="11" t="str">
        <f t="shared" si="624"/>
        <v/>
      </c>
      <c r="M6443" s="11" t="str">
        <f>IF(A6443="","",VLOOKUP(E6443,index!$A$1:$B$6,2,0)*K6443*G6443)</f>
        <v/>
      </c>
      <c r="N6443" s="11" t="str">
        <f>IF(A6443="","",-PMT(G6443*VLOOKUP(E6443,index!$A$1:$B$6,2,0),C6443,F6443,0,0))</f>
        <v/>
      </c>
      <c r="O6443" s="11" t="str">
        <f t="shared" si="625"/>
        <v/>
      </c>
      <c r="P6443" s="11" t="str">
        <f t="shared" si="620"/>
        <v/>
      </c>
    </row>
    <row r="6444" spans="1:16" x14ac:dyDescent="0.25">
      <c r="A6444" s="9" t="str">
        <f>IF(A6443="","",IF(B6443&lt;C6443,A6443,IF(A6443=MAX('entry data'!$B$8:$B$507),"",A6443+1)))</f>
        <v/>
      </c>
      <c r="B6444" s="9" t="str">
        <f t="shared" si="621"/>
        <v/>
      </c>
      <c r="C6444" s="9" t="str">
        <f>IF(ISERROR(VLOOKUP(A6444,'entry data'!B:G,6,0)),"",VLOOKUP(A6444,'entry data'!B:G,6,0))</f>
        <v/>
      </c>
      <c r="D6444" s="9" t="str">
        <f>IF(ISERROR(VLOOKUP(A6444,'entry data'!B:C,2,0)),"",VLOOKUP(A6444,'entry data'!B:C,2,0))</f>
        <v/>
      </c>
      <c r="E6444" s="9" t="str">
        <f>IF(ISERROR(VLOOKUP(A6444,'entry data'!B:E,4,0)),"",VLOOKUP(A6444,'entry data'!B:E,4,0))</f>
        <v/>
      </c>
      <c r="F6444" s="11" t="str">
        <f>IF(A6444="","",IF(ISERROR(VLOOKUP(A6444,'entry data'!B:F,5,0)),"",VLOOKUP(A6444,'entry data'!B:F,5,0)))</f>
        <v/>
      </c>
      <c r="G6444" s="12" t="str">
        <f>IF(A6444="","",IF(ISERROR(VLOOKUP(A6444,'entry data'!B:I,8,0)),"",VLOOKUP(A6444,'entry data'!B:I,7,0)))</f>
        <v/>
      </c>
      <c r="H6444" s="13" t="str">
        <f>IF(A6444="","",IF(B6444=1,VLOOKUP(A6444,'entry data'!B:D,3,0),I6443))</f>
        <v/>
      </c>
      <c r="I6444" s="14" t="str">
        <f>IF(A6444="","",IF(E6444="weekly",7,IF(E6444="fortnightly",14,IF(E6444="monthly",DATE(IF(MONTH(H6444)=12,YEAR(H6444)+1,YEAR(H6444)),VLOOKUP(MONTH(H6444),index!$D$2:$G$13,2,0),DAY(H6444)),
IF(E6444="quarterly",DATE(IF(MONTH(H6444)&gt;=10,YEAR(H6444)+1,YEAR(H6444)),VLOOKUP(MONTH(H6444),index!$D$2:$G$13,3,0),DAY(H6444)),
IF(E6444="halfyearly",DATE(IF(MONTH(H6444)&gt;=7,YEAR(H6444)+1,YEAR(H6444)),VLOOKUP(MONTH(H6444),index!$D$2:$G$13,4,0),DAY(H6444)),
DATE(YEAR(H6444)+1,MONTH(H6444),DAY(H6444)))))-H6444))+H6444)</f>
        <v/>
      </c>
      <c r="J6444" s="9" t="str">
        <f t="shared" si="622"/>
        <v/>
      </c>
      <c r="K6444" s="11" t="str">
        <f t="shared" si="623"/>
        <v/>
      </c>
      <c r="L6444" s="11" t="str">
        <f t="shared" si="624"/>
        <v/>
      </c>
      <c r="M6444" s="11" t="str">
        <f>IF(A6444="","",VLOOKUP(E6444,index!$A$1:$B$6,2,0)*K6444*G6444)</f>
        <v/>
      </c>
      <c r="N6444" s="11" t="str">
        <f>IF(A6444="","",-PMT(G6444*VLOOKUP(E6444,index!$A$1:$B$6,2,0),C6444,F6444,0,0))</f>
        <v/>
      </c>
      <c r="O6444" s="11" t="str">
        <f t="shared" si="625"/>
        <v/>
      </c>
      <c r="P6444" s="11" t="str">
        <f t="shared" si="620"/>
        <v/>
      </c>
    </row>
    <row r="6445" spans="1:16" x14ac:dyDescent="0.25">
      <c r="A6445" s="9" t="str">
        <f>IF(A6444="","",IF(B6444&lt;C6444,A6444,IF(A6444=MAX('entry data'!$B$8:$B$507),"",A6444+1)))</f>
        <v/>
      </c>
      <c r="B6445" s="9" t="str">
        <f t="shared" si="621"/>
        <v/>
      </c>
      <c r="C6445" s="9" t="str">
        <f>IF(ISERROR(VLOOKUP(A6445,'entry data'!B:G,6,0)),"",VLOOKUP(A6445,'entry data'!B:G,6,0))</f>
        <v/>
      </c>
      <c r="D6445" s="9" t="str">
        <f>IF(ISERROR(VLOOKUP(A6445,'entry data'!B:C,2,0)),"",VLOOKUP(A6445,'entry data'!B:C,2,0))</f>
        <v/>
      </c>
      <c r="E6445" s="9" t="str">
        <f>IF(ISERROR(VLOOKUP(A6445,'entry data'!B:E,4,0)),"",VLOOKUP(A6445,'entry data'!B:E,4,0))</f>
        <v/>
      </c>
      <c r="F6445" s="11" t="str">
        <f>IF(A6445="","",IF(ISERROR(VLOOKUP(A6445,'entry data'!B:F,5,0)),"",VLOOKUP(A6445,'entry data'!B:F,5,0)))</f>
        <v/>
      </c>
      <c r="G6445" s="12" t="str">
        <f>IF(A6445="","",IF(ISERROR(VLOOKUP(A6445,'entry data'!B:I,8,0)),"",VLOOKUP(A6445,'entry data'!B:I,7,0)))</f>
        <v/>
      </c>
      <c r="H6445" s="13" t="str">
        <f>IF(A6445="","",IF(B6445=1,VLOOKUP(A6445,'entry data'!B:D,3,0),I6444))</f>
        <v/>
      </c>
      <c r="I6445" s="14" t="str">
        <f>IF(A6445="","",IF(E6445="weekly",7,IF(E6445="fortnightly",14,IF(E6445="monthly",DATE(IF(MONTH(H6445)=12,YEAR(H6445)+1,YEAR(H6445)),VLOOKUP(MONTH(H6445),index!$D$2:$G$13,2,0),DAY(H6445)),
IF(E6445="quarterly",DATE(IF(MONTH(H6445)&gt;=10,YEAR(H6445)+1,YEAR(H6445)),VLOOKUP(MONTH(H6445),index!$D$2:$G$13,3,0),DAY(H6445)),
IF(E6445="halfyearly",DATE(IF(MONTH(H6445)&gt;=7,YEAR(H6445)+1,YEAR(H6445)),VLOOKUP(MONTH(H6445),index!$D$2:$G$13,4,0),DAY(H6445)),
DATE(YEAR(H6445)+1,MONTH(H6445),DAY(H6445)))))-H6445))+H6445)</f>
        <v/>
      </c>
      <c r="J6445" s="9" t="str">
        <f t="shared" si="622"/>
        <v/>
      </c>
      <c r="K6445" s="11" t="str">
        <f t="shared" si="623"/>
        <v/>
      </c>
      <c r="L6445" s="11" t="str">
        <f t="shared" si="624"/>
        <v/>
      </c>
      <c r="M6445" s="11" t="str">
        <f>IF(A6445="","",VLOOKUP(E6445,index!$A$1:$B$6,2,0)*K6445*G6445)</f>
        <v/>
      </c>
      <c r="N6445" s="11" t="str">
        <f>IF(A6445="","",-PMT(G6445*VLOOKUP(E6445,index!$A$1:$B$6,2,0),C6445,F6445,0,0))</f>
        <v/>
      </c>
      <c r="O6445" s="11" t="str">
        <f t="shared" si="625"/>
        <v/>
      </c>
      <c r="P6445" s="11" t="str">
        <f t="shared" si="620"/>
        <v/>
      </c>
    </row>
    <row r="6446" spans="1:16" x14ac:dyDescent="0.25">
      <c r="A6446" s="9" t="str">
        <f>IF(A6445="","",IF(B6445&lt;C6445,A6445,IF(A6445=MAX('entry data'!$B$8:$B$507),"",A6445+1)))</f>
        <v/>
      </c>
      <c r="B6446" s="9" t="str">
        <f t="shared" si="621"/>
        <v/>
      </c>
      <c r="C6446" s="9" t="str">
        <f>IF(ISERROR(VLOOKUP(A6446,'entry data'!B:G,6,0)),"",VLOOKUP(A6446,'entry data'!B:G,6,0))</f>
        <v/>
      </c>
      <c r="D6446" s="9" t="str">
        <f>IF(ISERROR(VLOOKUP(A6446,'entry data'!B:C,2,0)),"",VLOOKUP(A6446,'entry data'!B:C,2,0))</f>
        <v/>
      </c>
      <c r="E6446" s="9" t="str">
        <f>IF(ISERROR(VLOOKUP(A6446,'entry data'!B:E,4,0)),"",VLOOKUP(A6446,'entry data'!B:E,4,0))</f>
        <v/>
      </c>
      <c r="F6446" s="11" t="str">
        <f>IF(A6446="","",IF(ISERROR(VLOOKUP(A6446,'entry data'!B:F,5,0)),"",VLOOKUP(A6446,'entry data'!B:F,5,0)))</f>
        <v/>
      </c>
      <c r="G6446" s="12" t="str">
        <f>IF(A6446="","",IF(ISERROR(VLOOKUP(A6446,'entry data'!B:I,8,0)),"",VLOOKUP(A6446,'entry data'!B:I,7,0)))</f>
        <v/>
      </c>
      <c r="H6446" s="13" t="str">
        <f>IF(A6446="","",IF(B6446=1,VLOOKUP(A6446,'entry data'!B:D,3,0),I6445))</f>
        <v/>
      </c>
      <c r="I6446" s="14" t="str">
        <f>IF(A6446="","",IF(E6446="weekly",7,IF(E6446="fortnightly",14,IF(E6446="monthly",DATE(IF(MONTH(H6446)=12,YEAR(H6446)+1,YEAR(H6446)),VLOOKUP(MONTH(H6446),index!$D$2:$G$13,2,0),DAY(H6446)),
IF(E6446="quarterly",DATE(IF(MONTH(H6446)&gt;=10,YEAR(H6446)+1,YEAR(H6446)),VLOOKUP(MONTH(H6446),index!$D$2:$G$13,3,0),DAY(H6446)),
IF(E6446="halfyearly",DATE(IF(MONTH(H6446)&gt;=7,YEAR(H6446)+1,YEAR(H6446)),VLOOKUP(MONTH(H6446),index!$D$2:$G$13,4,0),DAY(H6446)),
DATE(YEAR(H6446)+1,MONTH(H6446),DAY(H6446)))))-H6446))+H6446)</f>
        <v/>
      </c>
      <c r="J6446" s="9" t="str">
        <f t="shared" si="622"/>
        <v/>
      </c>
      <c r="K6446" s="11" t="str">
        <f t="shared" si="623"/>
        <v/>
      </c>
      <c r="L6446" s="11" t="str">
        <f t="shared" si="624"/>
        <v/>
      </c>
      <c r="M6446" s="11" t="str">
        <f>IF(A6446="","",VLOOKUP(E6446,index!$A$1:$B$6,2,0)*K6446*G6446)</f>
        <v/>
      </c>
      <c r="N6446" s="11" t="str">
        <f>IF(A6446="","",-PMT(G6446*VLOOKUP(E6446,index!$A$1:$B$6,2,0),C6446,F6446,0,0))</f>
        <v/>
      </c>
      <c r="O6446" s="11" t="str">
        <f t="shared" si="625"/>
        <v/>
      </c>
      <c r="P6446" s="11" t="str">
        <f t="shared" si="620"/>
        <v/>
      </c>
    </row>
    <row r="6447" spans="1:16" x14ac:dyDescent="0.25">
      <c r="A6447" s="9" t="str">
        <f>IF(A6446="","",IF(B6446&lt;C6446,A6446,IF(A6446=MAX('entry data'!$B$8:$B$507),"",A6446+1)))</f>
        <v/>
      </c>
      <c r="B6447" s="9" t="str">
        <f t="shared" si="621"/>
        <v/>
      </c>
      <c r="C6447" s="9" t="str">
        <f>IF(ISERROR(VLOOKUP(A6447,'entry data'!B:G,6,0)),"",VLOOKUP(A6447,'entry data'!B:G,6,0))</f>
        <v/>
      </c>
      <c r="D6447" s="9" t="str">
        <f>IF(ISERROR(VLOOKUP(A6447,'entry data'!B:C,2,0)),"",VLOOKUP(A6447,'entry data'!B:C,2,0))</f>
        <v/>
      </c>
      <c r="E6447" s="9" t="str">
        <f>IF(ISERROR(VLOOKUP(A6447,'entry data'!B:E,4,0)),"",VLOOKUP(A6447,'entry data'!B:E,4,0))</f>
        <v/>
      </c>
      <c r="F6447" s="11" t="str">
        <f>IF(A6447="","",IF(ISERROR(VLOOKUP(A6447,'entry data'!B:F,5,0)),"",VLOOKUP(A6447,'entry data'!B:F,5,0)))</f>
        <v/>
      </c>
      <c r="G6447" s="12" t="str">
        <f>IF(A6447="","",IF(ISERROR(VLOOKUP(A6447,'entry data'!B:I,8,0)),"",VLOOKUP(A6447,'entry data'!B:I,7,0)))</f>
        <v/>
      </c>
      <c r="H6447" s="13" t="str">
        <f>IF(A6447="","",IF(B6447=1,VLOOKUP(A6447,'entry data'!B:D,3,0),I6446))</f>
        <v/>
      </c>
      <c r="I6447" s="14" t="str">
        <f>IF(A6447="","",IF(E6447="weekly",7,IF(E6447="fortnightly",14,IF(E6447="monthly",DATE(IF(MONTH(H6447)=12,YEAR(H6447)+1,YEAR(H6447)),VLOOKUP(MONTH(H6447),index!$D$2:$G$13,2,0),DAY(H6447)),
IF(E6447="quarterly",DATE(IF(MONTH(H6447)&gt;=10,YEAR(H6447)+1,YEAR(H6447)),VLOOKUP(MONTH(H6447),index!$D$2:$G$13,3,0),DAY(H6447)),
IF(E6447="halfyearly",DATE(IF(MONTH(H6447)&gt;=7,YEAR(H6447)+1,YEAR(H6447)),VLOOKUP(MONTH(H6447),index!$D$2:$G$13,4,0),DAY(H6447)),
DATE(YEAR(H6447)+1,MONTH(H6447),DAY(H6447)))))-H6447))+H6447)</f>
        <v/>
      </c>
      <c r="J6447" s="9" t="str">
        <f t="shared" si="622"/>
        <v/>
      </c>
      <c r="K6447" s="11" t="str">
        <f t="shared" si="623"/>
        <v/>
      </c>
      <c r="L6447" s="11" t="str">
        <f t="shared" si="624"/>
        <v/>
      </c>
      <c r="M6447" s="11" t="str">
        <f>IF(A6447="","",VLOOKUP(E6447,index!$A$1:$B$6,2,0)*K6447*G6447)</f>
        <v/>
      </c>
      <c r="N6447" s="11" t="str">
        <f>IF(A6447="","",-PMT(G6447*VLOOKUP(E6447,index!$A$1:$B$6,2,0),C6447,F6447,0,0))</f>
        <v/>
      </c>
      <c r="O6447" s="11" t="str">
        <f t="shared" si="625"/>
        <v/>
      </c>
      <c r="P6447" s="11" t="str">
        <f t="shared" si="620"/>
        <v/>
      </c>
    </row>
    <row r="6448" spans="1:16" x14ac:dyDescent="0.25">
      <c r="A6448" s="9" t="str">
        <f>IF(A6447="","",IF(B6447&lt;C6447,A6447,IF(A6447=MAX('entry data'!$B$8:$B$507),"",A6447+1)))</f>
        <v/>
      </c>
      <c r="B6448" s="9" t="str">
        <f t="shared" si="621"/>
        <v/>
      </c>
      <c r="C6448" s="9" t="str">
        <f>IF(ISERROR(VLOOKUP(A6448,'entry data'!B:G,6,0)),"",VLOOKUP(A6448,'entry data'!B:G,6,0))</f>
        <v/>
      </c>
      <c r="D6448" s="9" t="str">
        <f>IF(ISERROR(VLOOKUP(A6448,'entry data'!B:C,2,0)),"",VLOOKUP(A6448,'entry data'!B:C,2,0))</f>
        <v/>
      </c>
      <c r="E6448" s="9" t="str">
        <f>IF(ISERROR(VLOOKUP(A6448,'entry data'!B:E,4,0)),"",VLOOKUP(A6448,'entry data'!B:E,4,0))</f>
        <v/>
      </c>
      <c r="F6448" s="11" t="str">
        <f>IF(A6448="","",IF(ISERROR(VLOOKUP(A6448,'entry data'!B:F,5,0)),"",VLOOKUP(A6448,'entry data'!B:F,5,0)))</f>
        <v/>
      </c>
      <c r="G6448" s="12" t="str">
        <f>IF(A6448="","",IF(ISERROR(VLOOKUP(A6448,'entry data'!B:I,8,0)),"",VLOOKUP(A6448,'entry data'!B:I,7,0)))</f>
        <v/>
      </c>
      <c r="H6448" s="13" t="str">
        <f>IF(A6448="","",IF(B6448=1,VLOOKUP(A6448,'entry data'!B:D,3,0),I6447))</f>
        <v/>
      </c>
      <c r="I6448" s="14" t="str">
        <f>IF(A6448="","",IF(E6448="weekly",7,IF(E6448="fortnightly",14,IF(E6448="monthly",DATE(IF(MONTH(H6448)=12,YEAR(H6448)+1,YEAR(H6448)),VLOOKUP(MONTH(H6448),index!$D$2:$G$13,2,0),DAY(H6448)),
IF(E6448="quarterly",DATE(IF(MONTH(H6448)&gt;=10,YEAR(H6448)+1,YEAR(H6448)),VLOOKUP(MONTH(H6448),index!$D$2:$G$13,3,0),DAY(H6448)),
IF(E6448="halfyearly",DATE(IF(MONTH(H6448)&gt;=7,YEAR(H6448)+1,YEAR(H6448)),VLOOKUP(MONTH(H6448),index!$D$2:$G$13,4,0),DAY(H6448)),
DATE(YEAR(H6448)+1,MONTH(H6448),DAY(H6448)))))-H6448))+H6448)</f>
        <v/>
      </c>
      <c r="J6448" s="9" t="str">
        <f t="shared" si="622"/>
        <v/>
      </c>
      <c r="K6448" s="11" t="str">
        <f t="shared" si="623"/>
        <v/>
      </c>
      <c r="L6448" s="11" t="str">
        <f t="shared" si="624"/>
        <v/>
      </c>
      <c r="M6448" s="11" t="str">
        <f>IF(A6448="","",VLOOKUP(E6448,index!$A$1:$B$6,2,0)*K6448*G6448)</f>
        <v/>
      </c>
      <c r="N6448" s="11" t="str">
        <f>IF(A6448="","",-PMT(G6448*VLOOKUP(E6448,index!$A$1:$B$6,2,0),C6448,F6448,0,0))</f>
        <v/>
      </c>
      <c r="O6448" s="11" t="str">
        <f t="shared" si="625"/>
        <v/>
      </c>
      <c r="P6448" s="11" t="str">
        <f t="shared" si="620"/>
        <v/>
      </c>
    </row>
    <row r="6449" spans="1:16" x14ac:dyDescent="0.25">
      <c r="A6449" s="9" t="str">
        <f>IF(A6448="","",IF(B6448&lt;C6448,A6448,IF(A6448=MAX('entry data'!$B$8:$B$507),"",A6448+1)))</f>
        <v/>
      </c>
      <c r="B6449" s="9" t="str">
        <f t="shared" si="621"/>
        <v/>
      </c>
      <c r="C6449" s="9" t="str">
        <f>IF(ISERROR(VLOOKUP(A6449,'entry data'!B:G,6,0)),"",VLOOKUP(A6449,'entry data'!B:G,6,0))</f>
        <v/>
      </c>
      <c r="D6449" s="9" t="str">
        <f>IF(ISERROR(VLOOKUP(A6449,'entry data'!B:C,2,0)),"",VLOOKUP(A6449,'entry data'!B:C,2,0))</f>
        <v/>
      </c>
      <c r="E6449" s="9" t="str">
        <f>IF(ISERROR(VLOOKUP(A6449,'entry data'!B:E,4,0)),"",VLOOKUP(A6449,'entry data'!B:E,4,0))</f>
        <v/>
      </c>
      <c r="F6449" s="11" t="str">
        <f>IF(A6449="","",IF(ISERROR(VLOOKUP(A6449,'entry data'!B:F,5,0)),"",VLOOKUP(A6449,'entry data'!B:F,5,0)))</f>
        <v/>
      </c>
      <c r="G6449" s="12" t="str">
        <f>IF(A6449="","",IF(ISERROR(VLOOKUP(A6449,'entry data'!B:I,8,0)),"",VLOOKUP(A6449,'entry data'!B:I,7,0)))</f>
        <v/>
      </c>
      <c r="H6449" s="13" t="str">
        <f>IF(A6449="","",IF(B6449=1,VLOOKUP(A6449,'entry data'!B:D,3,0),I6448))</f>
        <v/>
      </c>
      <c r="I6449" s="14" t="str">
        <f>IF(A6449="","",IF(E6449="weekly",7,IF(E6449="fortnightly",14,IF(E6449="monthly",DATE(IF(MONTH(H6449)=12,YEAR(H6449)+1,YEAR(H6449)),VLOOKUP(MONTH(H6449),index!$D$2:$G$13,2,0),DAY(H6449)),
IF(E6449="quarterly",DATE(IF(MONTH(H6449)&gt;=10,YEAR(H6449)+1,YEAR(H6449)),VLOOKUP(MONTH(H6449),index!$D$2:$G$13,3,0),DAY(H6449)),
IF(E6449="halfyearly",DATE(IF(MONTH(H6449)&gt;=7,YEAR(H6449)+1,YEAR(H6449)),VLOOKUP(MONTH(H6449),index!$D$2:$G$13,4,0),DAY(H6449)),
DATE(YEAR(H6449)+1,MONTH(H6449),DAY(H6449)))))-H6449))+H6449)</f>
        <v/>
      </c>
      <c r="J6449" s="9" t="str">
        <f t="shared" si="622"/>
        <v/>
      </c>
      <c r="K6449" s="11" t="str">
        <f t="shared" si="623"/>
        <v/>
      </c>
      <c r="L6449" s="11" t="str">
        <f t="shared" si="624"/>
        <v/>
      </c>
      <c r="M6449" s="11" t="str">
        <f>IF(A6449="","",VLOOKUP(E6449,index!$A$1:$B$6,2,0)*K6449*G6449)</f>
        <v/>
      </c>
      <c r="N6449" s="11" t="str">
        <f>IF(A6449="","",-PMT(G6449*VLOOKUP(E6449,index!$A$1:$B$6,2,0),C6449,F6449,0,0))</f>
        <v/>
      </c>
      <c r="O6449" s="11" t="str">
        <f t="shared" si="625"/>
        <v/>
      </c>
      <c r="P6449" s="11" t="str">
        <f t="shared" si="620"/>
        <v/>
      </c>
    </row>
    <row r="6450" spans="1:16" x14ac:dyDescent="0.25">
      <c r="A6450" s="9" t="str">
        <f>IF(A6449="","",IF(B6449&lt;C6449,A6449,IF(A6449=MAX('entry data'!$B$8:$B$507),"",A6449+1)))</f>
        <v/>
      </c>
      <c r="B6450" s="9" t="str">
        <f t="shared" si="621"/>
        <v/>
      </c>
      <c r="C6450" s="9" t="str">
        <f>IF(ISERROR(VLOOKUP(A6450,'entry data'!B:G,6,0)),"",VLOOKUP(A6450,'entry data'!B:G,6,0))</f>
        <v/>
      </c>
      <c r="D6450" s="9" t="str">
        <f>IF(ISERROR(VLOOKUP(A6450,'entry data'!B:C,2,0)),"",VLOOKUP(A6450,'entry data'!B:C,2,0))</f>
        <v/>
      </c>
      <c r="E6450" s="9" t="str">
        <f>IF(ISERROR(VLOOKUP(A6450,'entry data'!B:E,4,0)),"",VLOOKUP(A6450,'entry data'!B:E,4,0))</f>
        <v/>
      </c>
      <c r="F6450" s="11" t="str">
        <f>IF(A6450="","",IF(ISERROR(VLOOKUP(A6450,'entry data'!B:F,5,0)),"",VLOOKUP(A6450,'entry data'!B:F,5,0)))</f>
        <v/>
      </c>
      <c r="G6450" s="12" t="str">
        <f>IF(A6450="","",IF(ISERROR(VLOOKUP(A6450,'entry data'!B:I,8,0)),"",VLOOKUP(A6450,'entry data'!B:I,7,0)))</f>
        <v/>
      </c>
      <c r="H6450" s="13" t="str">
        <f>IF(A6450="","",IF(B6450=1,VLOOKUP(A6450,'entry data'!B:D,3,0),I6449))</f>
        <v/>
      </c>
      <c r="I6450" s="14" t="str">
        <f>IF(A6450="","",IF(E6450="weekly",7,IF(E6450="fortnightly",14,IF(E6450="monthly",DATE(IF(MONTH(H6450)=12,YEAR(H6450)+1,YEAR(H6450)),VLOOKUP(MONTH(H6450),index!$D$2:$G$13,2,0),DAY(H6450)),
IF(E6450="quarterly",DATE(IF(MONTH(H6450)&gt;=10,YEAR(H6450)+1,YEAR(H6450)),VLOOKUP(MONTH(H6450),index!$D$2:$G$13,3,0),DAY(H6450)),
IF(E6450="halfyearly",DATE(IF(MONTH(H6450)&gt;=7,YEAR(H6450)+1,YEAR(H6450)),VLOOKUP(MONTH(H6450),index!$D$2:$G$13,4,0),DAY(H6450)),
DATE(YEAR(H6450)+1,MONTH(H6450),DAY(H6450)))))-H6450))+H6450)</f>
        <v/>
      </c>
      <c r="J6450" s="9" t="str">
        <f t="shared" si="622"/>
        <v/>
      </c>
      <c r="K6450" s="11" t="str">
        <f t="shared" si="623"/>
        <v/>
      </c>
      <c r="L6450" s="11" t="str">
        <f t="shared" si="624"/>
        <v/>
      </c>
      <c r="M6450" s="11" t="str">
        <f>IF(A6450="","",VLOOKUP(E6450,index!$A$1:$B$6,2,0)*K6450*G6450)</f>
        <v/>
      </c>
      <c r="N6450" s="11" t="str">
        <f>IF(A6450="","",-PMT(G6450*VLOOKUP(E6450,index!$A$1:$B$6,2,0),C6450,F6450,0,0))</f>
        <v/>
      </c>
      <c r="O6450" s="11" t="str">
        <f t="shared" si="625"/>
        <v/>
      </c>
      <c r="P6450" s="11" t="str">
        <f t="shared" si="620"/>
        <v/>
      </c>
    </row>
    <row r="6451" spans="1:16" x14ac:dyDescent="0.25">
      <c r="A6451" s="9" t="str">
        <f>IF(A6450="","",IF(B6450&lt;C6450,A6450,IF(A6450=MAX('entry data'!$B$8:$B$507),"",A6450+1)))</f>
        <v/>
      </c>
      <c r="B6451" s="9" t="str">
        <f t="shared" si="621"/>
        <v/>
      </c>
      <c r="C6451" s="9" t="str">
        <f>IF(ISERROR(VLOOKUP(A6451,'entry data'!B:G,6,0)),"",VLOOKUP(A6451,'entry data'!B:G,6,0))</f>
        <v/>
      </c>
      <c r="D6451" s="9" t="str">
        <f>IF(ISERROR(VLOOKUP(A6451,'entry data'!B:C,2,0)),"",VLOOKUP(A6451,'entry data'!B:C,2,0))</f>
        <v/>
      </c>
      <c r="E6451" s="9" t="str">
        <f>IF(ISERROR(VLOOKUP(A6451,'entry data'!B:E,4,0)),"",VLOOKUP(A6451,'entry data'!B:E,4,0))</f>
        <v/>
      </c>
      <c r="F6451" s="11" t="str">
        <f>IF(A6451="","",IF(ISERROR(VLOOKUP(A6451,'entry data'!B:F,5,0)),"",VLOOKUP(A6451,'entry data'!B:F,5,0)))</f>
        <v/>
      </c>
      <c r="G6451" s="12" t="str">
        <f>IF(A6451="","",IF(ISERROR(VLOOKUP(A6451,'entry data'!B:I,8,0)),"",VLOOKUP(A6451,'entry data'!B:I,7,0)))</f>
        <v/>
      </c>
      <c r="H6451" s="13" t="str">
        <f>IF(A6451="","",IF(B6451=1,VLOOKUP(A6451,'entry data'!B:D,3,0),I6450))</f>
        <v/>
      </c>
      <c r="I6451" s="14" t="str">
        <f>IF(A6451="","",IF(E6451="weekly",7,IF(E6451="fortnightly",14,IF(E6451="monthly",DATE(IF(MONTH(H6451)=12,YEAR(H6451)+1,YEAR(H6451)),VLOOKUP(MONTH(H6451),index!$D$2:$G$13,2,0),DAY(H6451)),
IF(E6451="quarterly",DATE(IF(MONTH(H6451)&gt;=10,YEAR(H6451)+1,YEAR(H6451)),VLOOKUP(MONTH(H6451),index!$D$2:$G$13,3,0),DAY(H6451)),
IF(E6451="halfyearly",DATE(IF(MONTH(H6451)&gt;=7,YEAR(H6451)+1,YEAR(H6451)),VLOOKUP(MONTH(H6451),index!$D$2:$G$13,4,0),DAY(H6451)),
DATE(YEAR(H6451)+1,MONTH(H6451),DAY(H6451)))))-H6451))+H6451)</f>
        <v/>
      </c>
      <c r="J6451" s="9" t="str">
        <f t="shared" si="622"/>
        <v/>
      </c>
      <c r="K6451" s="11" t="str">
        <f t="shared" si="623"/>
        <v/>
      </c>
      <c r="L6451" s="11" t="str">
        <f t="shared" si="624"/>
        <v/>
      </c>
      <c r="M6451" s="11" t="str">
        <f>IF(A6451="","",VLOOKUP(E6451,index!$A$1:$B$6,2,0)*K6451*G6451)</f>
        <v/>
      </c>
      <c r="N6451" s="11" t="str">
        <f>IF(A6451="","",-PMT(G6451*VLOOKUP(E6451,index!$A$1:$B$6,2,0),C6451,F6451,0,0))</f>
        <v/>
      </c>
      <c r="O6451" s="11" t="str">
        <f t="shared" si="625"/>
        <v/>
      </c>
      <c r="P6451" s="11" t="str">
        <f t="shared" si="620"/>
        <v/>
      </c>
    </row>
    <row r="6452" spans="1:16" x14ac:dyDescent="0.25">
      <c r="A6452" s="9" t="str">
        <f>IF(A6451="","",IF(B6451&lt;C6451,A6451,IF(A6451=MAX('entry data'!$B$8:$B$507),"",A6451+1)))</f>
        <v/>
      </c>
      <c r="B6452" s="9" t="str">
        <f t="shared" si="621"/>
        <v/>
      </c>
      <c r="C6452" s="9" t="str">
        <f>IF(ISERROR(VLOOKUP(A6452,'entry data'!B:G,6,0)),"",VLOOKUP(A6452,'entry data'!B:G,6,0))</f>
        <v/>
      </c>
      <c r="D6452" s="9" t="str">
        <f>IF(ISERROR(VLOOKUP(A6452,'entry data'!B:C,2,0)),"",VLOOKUP(A6452,'entry data'!B:C,2,0))</f>
        <v/>
      </c>
      <c r="E6452" s="9" t="str">
        <f>IF(ISERROR(VLOOKUP(A6452,'entry data'!B:E,4,0)),"",VLOOKUP(A6452,'entry data'!B:E,4,0))</f>
        <v/>
      </c>
      <c r="F6452" s="11" t="str">
        <f>IF(A6452="","",IF(ISERROR(VLOOKUP(A6452,'entry data'!B:F,5,0)),"",VLOOKUP(A6452,'entry data'!B:F,5,0)))</f>
        <v/>
      </c>
      <c r="G6452" s="12" t="str">
        <f>IF(A6452="","",IF(ISERROR(VLOOKUP(A6452,'entry data'!B:I,8,0)),"",VLOOKUP(A6452,'entry data'!B:I,7,0)))</f>
        <v/>
      </c>
      <c r="H6452" s="13" t="str">
        <f>IF(A6452="","",IF(B6452=1,VLOOKUP(A6452,'entry data'!B:D,3,0),I6451))</f>
        <v/>
      </c>
      <c r="I6452" s="14" t="str">
        <f>IF(A6452="","",IF(E6452="weekly",7,IF(E6452="fortnightly",14,IF(E6452="monthly",DATE(IF(MONTH(H6452)=12,YEAR(H6452)+1,YEAR(H6452)),VLOOKUP(MONTH(H6452),index!$D$2:$G$13,2,0),DAY(H6452)),
IF(E6452="quarterly",DATE(IF(MONTH(H6452)&gt;=10,YEAR(H6452)+1,YEAR(H6452)),VLOOKUP(MONTH(H6452),index!$D$2:$G$13,3,0),DAY(H6452)),
IF(E6452="halfyearly",DATE(IF(MONTH(H6452)&gt;=7,YEAR(H6452)+1,YEAR(H6452)),VLOOKUP(MONTH(H6452),index!$D$2:$G$13,4,0),DAY(H6452)),
DATE(YEAR(H6452)+1,MONTH(H6452),DAY(H6452)))))-H6452))+H6452)</f>
        <v/>
      </c>
      <c r="J6452" s="9" t="str">
        <f t="shared" si="622"/>
        <v/>
      </c>
      <c r="K6452" s="11" t="str">
        <f t="shared" si="623"/>
        <v/>
      </c>
      <c r="L6452" s="11" t="str">
        <f t="shared" si="624"/>
        <v/>
      </c>
      <c r="M6452" s="11" t="str">
        <f>IF(A6452="","",VLOOKUP(E6452,index!$A$1:$B$6,2,0)*K6452*G6452)</f>
        <v/>
      </c>
      <c r="N6452" s="11" t="str">
        <f>IF(A6452="","",-PMT(G6452*VLOOKUP(E6452,index!$A$1:$B$6,2,0),C6452,F6452,0,0))</f>
        <v/>
      </c>
      <c r="O6452" s="11" t="str">
        <f t="shared" si="625"/>
        <v/>
      </c>
      <c r="P6452" s="11" t="str">
        <f t="shared" si="620"/>
        <v/>
      </c>
    </row>
    <row r="6453" spans="1:16" x14ac:dyDescent="0.25">
      <c r="A6453" s="9" t="str">
        <f>IF(A6452="","",IF(B6452&lt;C6452,A6452,IF(A6452=MAX('entry data'!$B$8:$B$507),"",A6452+1)))</f>
        <v/>
      </c>
      <c r="B6453" s="9" t="str">
        <f t="shared" si="621"/>
        <v/>
      </c>
      <c r="C6453" s="9" t="str">
        <f>IF(ISERROR(VLOOKUP(A6453,'entry data'!B:G,6,0)),"",VLOOKUP(A6453,'entry data'!B:G,6,0))</f>
        <v/>
      </c>
      <c r="D6453" s="9" t="str">
        <f>IF(ISERROR(VLOOKUP(A6453,'entry data'!B:C,2,0)),"",VLOOKUP(A6453,'entry data'!B:C,2,0))</f>
        <v/>
      </c>
      <c r="E6453" s="9" t="str">
        <f>IF(ISERROR(VLOOKUP(A6453,'entry data'!B:E,4,0)),"",VLOOKUP(A6453,'entry data'!B:E,4,0))</f>
        <v/>
      </c>
      <c r="F6453" s="11" t="str">
        <f>IF(A6453="","",IF(ISERROR(VLOOKUP(A6453,'entry data'!B:F,5,0)),"",VLOOKUP(A6453,'entry data'!B:F,5,0)))</f>
        <v/>
      </c>
      <c r="G6453" s="12" t="str">
        <f>IF(A6453="","",IF(ISERROR(VLOOKUP(A6453,'entry data'!B:I,8,0)),"",VLOOKUP(A6453,'entry data'!B:I,7,0)))</f>
        <v/>
      </c>
      <c r="H6453" s="13" t="str">
        <f>IF(A6453="","",IF(B6453=1,VLOOKUP(A6453,'entry data'!B:D,3,0),I6452))</f>
        <v/>
      </c>
      <c r="I6453" s="14" t="str">
        <f>IF(A6453="","",IF(E6453="weekly",7,IF(E6453="fortnightly",14,IF(E6453="monthly",DATE(IF(MONTH(H6453)=12,YEAR(H6453)+1,YEAR(H6453)),VLOOKUP(MONTH(H6453),index!$D$2:$G$13,2,0),DAY(H6453)),
IF(E6453="quarterly",DATE(IF(MONTH(H6453)&gt;=10,YEAR(H6453)+1,YEAR(H6453)),VLOOKUP(MONTH(H6453),index!$D$2:$G$13,3,0),DAY(H6453)),
IF(E6453="halfyearly",DATE(IF(MONTH(H6453)&gt;=7,YEAR(H6453)+1,YEAR(H6453)),VLOOKUP(MONTH(H6453),index!$D$2:$G$13,4,0),DAY(H6453)),
DATE(YEAR(H6453)+1,MONTH(H6453),DAY(H6453)))))-H6453))+H6453)</f>
        <v/>
      </c>
      <c r="J6453" s="9" t="str">
        <f t="shared" si="622"/>
        <v/>
      </c>
      <c r="K6453" s="11" t="str">
        <f t="shared" si="623"/>
        <v/>
      </c>
      <c r="L6453" s="11" t="str">
        <f t="shared" si="624"/>
        <v/>
      </c>
      <c r="M6453" s="11" t="str">
        <f>IF(A6453="","",VLOOKUP(E6453,index!$A$1:$B$6,2,0)*K6453*G6453)</f>
        <v/>
      </c>
      <c r="N6453" s="11" t="str">
        <f>IF(A6453="","",-PMT(G6453*VLOOKUP(E6453,index!$A$1:$B$6,2,0),C6453,F6453,0,0))</f>
        <v/>
      </c>
      <c r="O6453" s="11" t="str">
        <f t="shared" si="625"/>
        <v/>
      </c>
      <c r="P6453" s="11" t="str">
        <f t="shared" si="620"/>
        <v/>
      </c>
    </row>
    <row r="6454" spans="1:16" x14ac:dyDescent="0.25">
      <c r="A6454" s="9" t="str">
        <f>IF(A6453="","",IF(B6453&lt;C6453,A6453,IF(A6453=MAX('entry data'!$B$8:$B$507),"",A6453+1)))</f>
        <v/>
      </c>
      <c r="B6454" s="9" t="str">
        <f t="shared" si="621"/>
        <v/>
      </c>
      <c r="C6454" s="9" t="str">
        <f>IF(ISERROR(VLOOKUP(A6454,'entry data'!B:G,6,0)),"",VLOOKUP(A6454,'entry data'!B:G,6,0))</f>
        <v/>
      </c>
      <c r="D6454" s="9" t="str">
        <f>IF(ISERROR(VLOOKUP(A6454,'entry data'!B:C,2,0)),"",VLOOKUP(A6454,'entry data'!B:C,2,0))</f>
        <v/>
      </c>
      <c r="E6454" s="9" t="str">
        <f>IF(ISERROR(VLOOKUP(A6454,'entry data'!B:E,4,0)),"",VLOOKUP(A6454,'entry data'!B:E,4,0))</f>
        <v/>
      </c>
      <c r="F6454" s="11" t="str">
        <f>IF(A6454="","",IF(ISERROR(VLOOKUP(A6454,'entry data'!B:F,5,0)),"",VLOOKUP(A6454,'entry data'!B:F,5,0)))</f>
        <v/>
      </c>
      <c r="G6454" s="12" t="str">
        <f>IF(A6454="","",IF(ISERROR(VLOOKUP(A6454,'entry data'!B:I,8,0)),"",VLOOKUP(A6454,'entry data'!B:I,7,0)))</f>
        <v/>
      </c>
      <c r="H6454" s="13" t="str">
        <f>IF(A6454="","",IF(B6454=1,VLOOKUP(A6454,'entry data'!B:D,3,0),I6453))</f>
        <v/>
      </c>
      <c r="I6454" s="14" t="str">
        <f>IF(A6454="","",IF(E6454="weekly",7,IF(E6454="fortnightly",14,IF(E6454="monthly",DATE(IF(MONTH(H6454)=12,YEAR(H6454)+1,YEAR(H6454)),VLOOKUP(MONTH(H6454),index!$D$2:$G$13,2,0),DAY(H6454)),
IF(E6454="quarterly",DATE(IF(MONTH(H6454)&gt;=10,YEAR(H6454)+1,YEAR(H6454)),VLOOKUP(MONTH(H6454),index!$D$2:$G$13,3,0),DAY(H6454)),
IF(E6454="halfyearly",DATE(IF(MONTH(H6454)&gt;=7,YEAR(H6454)+1,YEAR(H6454)),VLOOKUP(MONTH(H6454),index!$D$2:$G$13,4,0),DAY(H6454)),
DATE(YEAR(H6454)+1,MONTH(H6454),DAY(H6454)))))-H6454))+H6454)</f>
        <v/>
      </c>
      <c r="J6454" s="9" t="str">
        <f t="shared" si="622"/>
        <v/>
      </c>
      <c r="K6454" s="11" t="str">
        <f t="shared" si="623"/>
        <v/>
      </c>
      <c r="L6454" s="11" t="str">
        <f t="shared" si="624"/>
        <v/>
      </c>
      <c r="M6454" s="11" t="str">
        <f>IF(A6454="","",VLOOKUP(E6454,index!$A$1:$B$6,2,0)*K6454*G6454)</f>
        <v/>
      </c>
      <c r="N6454" s="11" t="str">
        <f>IF(A6454="","",-PMT(G6454*VLOOKUP(E6454,index!$A$1:$B$6,2,0),C6454,F6454,0,0))</f>
        <v/>
      </c>
      <c r="O6454" s="11" t="str">
        <f t="shared" si="625"/>
        <v/>
      </c>
      <c r="P6454" s="11" t="str">
        <f t="shared" si="620"/>
        <v/>
      </c>
    </row>
    <row r="6455" spans="1:16" x14ac:dyDescent="0.25">
      <c r="A6455" s="9" t="str">
        <f>IF(A6454="","",IF(B6454&lt;C6454,A6454,IF(A6454=MAX('entry data'!$B$8:$B$507),"",A6454+1)))</f>
        <v/>
      </c>
      <c r="B6455" s="9" t="str">
        <f t="shared" si="621"/>
        <v/>
      </c>
      <c r="C6455" s="9" t="str">
        <f>IF(ISERROR(VLOOKUP(A6455,'entry data'!B:G,6,0)),"",VLOOKUP(A6455,'entry data'!B:G,6,0))</f>
        <v/>
      </c>
      <c r="D6455" s="9" t="str">
        <f>IF(ISERROR(VLOOKUP(A6455,'entry data'!B:C,2,0)),"",VLOOKUP(A6455,'entry data'!B:C,2,0))</f>
        <v/>
      </c>
      <c r="E6455" s="9" t="str">
        <f>IF(ISERROR(VLOOKUP(A6455,'entry data'!B:E,4,0)),"",VLOOKUP(A6455,'entry data'!B:E,4,0))</f>
        <v/>
      </c>
      <c r="F6455" s="11" t="str">
        <f>IF(A6455="","",IF(ISERROR(VLOOKUP(A6455,'entry data'!B:F,5,0)),"",VLOOKUP(A6455,'entry data'!B:F,5,0)))</f>
        <v/>
      </c>
      <c r="G6455" s="12" t="str">
        <f>IF(A6455="","",IF(ISERROR(VLOOKUP(A6455,'entry data'!B:I,8,0)),"",VLOOKUP(A6455,'entry data'!B:I,7,0)))</f>
        <v/>
      </c>
      <c r="H6455" s="13" t="str">
        <f>IF(A6455="","",IF(B6455=1,VLOOKUP(A6455,'entry data'!B:D,3,0),I6454))</f>
        <v/>
      </c>
      <c r="I6455" s="14" t="str">
        <f>IF(A6455="","",IF(E6455="weekly",7,IF(E6455="fortnightly",14,IF(E6455="monthly",DATE(IF(MONTH(H6455)=12,YEAR(H6455)+1,YEAR(H6455)),VLOOKUP(MONTH(H6455),index!$D$2:$G$13,2,0),DAY(H6455)),
IF(E6455="quarterly",DATE(IF(MONTH(H6455)&gt;=10,YEAR(H6455)+1,YEAR(H6455)),VLOOKUP(MONTH(H6455),index!$D$2:$G$13,3,0),DAY(H6455)),
IF(E6455="halfyearly",DATE(IF(MONTH(H6455)&gt;=7,YEAR(H6455)+1,YEAR(H6455)),VLOOKUP(MONTH(H6455),index!$D$2:$G$13,4,0),DAY(H6455)),
DATE(YEAR(H6455)+1,MONTH(H6455),DAY(H6455)))))-H6455))+H6455)</f>
        <v/>
      </c>
      <c r="J6455" s="9" t="str">
        <f t="shared" si="622"/>
        <v/>
      </c>
      <c r="K6455" s="11" t="str">
        <f t="shared" si="623"/>
        <v/>
      </c>
      <c r="L6455" s="11" t="str">
        <f t="shared" si="624"/>
        <v/>
      </c>
      <c r="M6455" s="11" t="str">
        <f>IF(A6455="","",VLOOKUP(E6455,index!$A$1:$B$6,2,0)*K6455*G6455)</f>
        <v/>
      </c>
      <c r="N6455" s="11" t="str">
        <f>IF(A6455="","",-PMT(G6455*VLOOKUP(E6455,index!$A$1:$B$6,2,0),C6455,F6455,0,0))</f>
        <v/>
      </c>
      <c r="O6455" s="11" t="str">
        <f t="shared" si="625"/>
        <v/>
      </c>
      <c r="P6455" s="11" t="str">
        <f t="shared" si="620"/>
        <v/>
      </c>
    </row>
    <row r="6456" spans="1:16" x14ac:dyDescent="0.25">
      <c r="A6456" s="9" t="str">
        <f>IF(A6455="","",IF(B6455&lt;C6455,A6455,IF(A6455=MAX('entry data'!$B$8:$B$507),"",A6455+1)))</f>
        <v/>
      </c>
      <c r="B6456" s="9" t="str">
        <f t="shared" si="621"/>
        <v/>
      </c>
      <c r="C6456" s="9" t="str">
        <f>IF(ISERROR(VLOOKUP(A6456,'entry data'!B:G,6,0)),"",VLOOKUP(A6456,'entry data'!B:G,6,0))</f>
        <v/>
      </c>
      <c r="D6456" s="9" t="str">
        <f>IF(ISERROR(VLOOKUP(A6456,'entry data'!B:C,2,0)),"",VLOOKUP(A6456,'entry data'!B:C,2,0))</f>
        <v/>
      </c>
      <c r="E6456" s="9" t="str">
        <f>IF(ISERROR(VLOOKUP(A6456,'entry data'!B:E,4,0)),"",VLOOKUP(A6456,'entry data'!B:E,4,0))</f>
        <v/>
      </c>
      <c r="F6456" s="11" t="str">
        <f>IF(A6456="","",IF(ISERROR(VLOOKUP(A6456,'entry data'!B:F,5,0)),"",VLOOKUP(A6456,'entry data'!B:F,5,0)))</f>
        <v/>
      </c>
      <c r="G6456" s="12" t="str">
        <f>IF(A6456="","",IF(ISERROR(VLOOKUP(A6456,'entry data'!B:I,8,0)),"",VLOOKUP(A6456,'entry data'!B:I,7,0)))</f>
        <v/>
      </c>
      <c r="H6456" s="13" t="str">
        <f>IF(A6456="","",IF(B6456=1,VLOOKUP(A6456,'entry data'!B:D,3,0),I6455))</f>
        <v/>
      </c>
      <c r="I6456" s="14" t="str">
        <f>IF(A6456="","",IF(E6456="weekly",7,IF(E6456="fortnightly",14,IF(E6456="monthly",DATE(IF(MONTH(H6456)=12,YEAR(H6456)+1,YEAR(H6456)),VLOOKUP(MONTH(H6456),index!$D$2:$G$13,2,0),DAY(H6456)),
IF(E6456="quarterly",DATE(IF(MONTH(H6456)&gt;=10,YEAR(H6456)+1,YEAR(H6456)),VLOOKUP(MONTH(H6456),index!$D$2:$G$13,3,0),DAY(H6456)),
IF(E6456="halfyearly",DATE(IF(MONTH(H6456)&gt;=7,YEAR(H6456)+1,YEAR(H6456)),VLOOKUP(MONTH(H6456),index!$D$2:$G$13,4,0),DAY(H6456)),
DATE(YEAR(H6456)+1,MONTH(H6456),DAY(H6456)))))-H6456))+H6456)</f>
        <v/>
      </c>
      <c r="J6456" s="9" t="str">
        <f t="shared" si="622"/>
        <v/>
      </c>
      <c r="K6456" s="11" t="str">
        <f t="shared" si="623"/>
        <v/>
      </c>
      <c r="L6456" s="11" t="str">
        <f t="shared" si="624"/>
        <v/>
      </c>
      <c r="M6456" s="11" t="str">
        <f>IF(A6456="","",VLOOKUP(E6456,index!$A$1:$B$6,2,0)*K6456*G6456)</f>
        <v/>
      </c>
      <c r="N6456" s="11" t="str">
        <f>IF(A6456="","",-PMT(G6456*VLOOKUP(E6456,index!$A$1:$B$6,2,0),C6456,F6456,0,0))</f>
        <v/>
      </c>
      <c r="O6456" s="11" t="str">
        <f t="shared" si="625"/>
        <v/>
      </c>
      <c r="P6456" s="11" t="str">
        <f t="shared" si="620"/>
        <v/>
      </c>
    </row>
    <row r="6457" spans="1:16" x14ac:dyDescent="0.25">
      <c r="A6457" s="9" t="str">
        <f>IF(A6456="","",IF(B6456&lt;C6456,A6456,IF(A6456=MAX('entry data'!$B$8:$B$507),"",A6456+1)))</f>
        <v/>
      </c>
      <c r="B6457" s="9" t="str">
        <f t="shared" si="621"/>
        <v/>
      </c>
      <c r="C6457" s="9" t="str">
        <f>IF(ISERROR(VLOOKUP(A6457,'entry data'!B:G,6,0)),"",VLOOKUP(A6457,'entry data'!B:G,6,0))</f>
        <v/>
      </c>
      <c r="D6457" s="9" t="str">
        <f>IF(ISERROR(VLOOKUP(A6457,'entry data'!B:C,2,0)),"",VLOOKUP(A6457,'entry data'!B:C,2,0))</f>
        <v/>
      </c>
      <c r="E6457" s="9" t="str">
        <f>IF(ISERROR(VLOOKUP(A6457,'entry data'!B:E,4,0)),"",VLOOKUP(A6457,'entry data'!B:E,4,0))</f>
        <v/>
      </c>
      <c r="F6457" s="11" t="str">
        <f>IF(A6457="","",IF(ISERROR(VLOOKUP(A6457,'entry data'!B:F,5,0)),"",VLOOKUP(A6457,'entry data'!B:F,5,0)))</f>
        <v/>
      </c>
      <c r="G6457" s="12" t="str">
        <f>IF(A6457="","",IF(ISERROR(VLOOKUP(A6457,'entry data'!B:I,8,0)),"",VLOOKUP(A6457,'entry data'!B:I,7,0)))</f>
        <v/>
      </c>
      <c r="H6457" s="13" t="str">
        <f>IF(A6457="","",IF(B6457=1,VLOOKUP(A6457,'entry data'!B:D,3,0),I6456))</f>
        <v/>
      </c>
      <c r="I6457" s="14" t="str">
        <f>IF(A6457="","",IF(E6457="weekly",7,IF(E6457="fortnightly",14,IF(E6457="monthly",DATE(IF(MONTH(H6457)=12,YEAR(H6457)+1,YEAR(H6457)),VLOOKUP(MONTH(H6457),index!$D$2:$G$13,2,0),DAY(H6457)),
IF(E6457="quarterly",DATE(IF(MONTH(H6457)&gt;=10,YEAR(H6457)+1,YEAR(H6457)),VLOOKUP(MONTH(H6457),index!$D$2:$G$13,3,0),DAY(H6457)),
IF(E6457="halfyearly",DATE(IF(MONTH(H6457)&gt;=7,YEAR(H6457)+1,YEAR(H6457)),VLOOKUP(MONTH(H6457),index!$D$2:$G$13,4,0),DAY(H6457)),
DATE(YEAR(H6457)+1,MONTH(H6457),DAY(H6457)))))-H6457))+H6457)</f>
        <v/>
      </c>
      <c r="J6457" s="9" t="str">
        <f t="shared" si="622"/>
        <v/>
      </c>
      <c r="K6457" s="11" t="str">
        <f t="shared" si="623"/>
        <v/>
      </c>
      <c r="L6457" s="11" t="str">
        <f t="shared" si="624"/>
        <v/>
      </c>
      <c r="M6457" s="11" t="str">
        <f>IF(A6457="","",VLOOKUP(E6457,index!$A$1:$B$6,2,0)*K6457*G6457)</f>
        <v/>
      </c>
      <c r="N6457" s="11" t="str">
        <f>IF(A6457="","",-PMT(G6457*VLOOKUP(E6457,index!$A$1:$B$6,2,0),C6457,F6457,0,0))</f>
        <v/>
      </c>
      <c r="O6457" s="11" t="str">
        <f t="shared" si="625"/>
        <v/>
      </c>
      <c r="P6457" s="11" t="str">
        <f t="shared" si="620"/>
        <v/>
      </c>
    </row>
    <row r="6458" spans="1:16" x14ac:dyDescent="0.25">
      <c r="A6458" s="9" t="str">
        <f>IF(A6457="","",IF(B6457&lt;C6457,A6457,IF(A6457=MAX('entry data'!$B$8:$B$507),"",A6457+1)))</f>
        <v/>
      </c>
      <c r="B6458" s="9" t="str">
        <f t="shared" si="621"/>
        <v/>
      </c>
      <c r="C6458" s="9" t="str">
        <f>IF(ISERROR(VLOOKUP(A6458,'entry data'!B:G,6,0)),"",VLOOKUP(A6458,'entry data'!B:G,6,0))</f>
        <v/>
      </c>
      <c r="D6458" s="9" t="str">
        <f>IF(ISERROR(VLOOKUP(A6458,'entry data'!B:C,2,0)),"",VLOOKUP(A6458,'entry data'!B:C,2,0))</f>
        <v/>
      </c>
      <c r="E6458" s="9" t="str">
        <f>IF(ISERROR(VLOOKUP(A6458,'entry data'!B:E,4,0)),"",VLOOKUP(A6458,'entry data'!B:E,4,0))</f>
        <v/>
      </c>
      <c r="F6458" s="11" t="str">
        <f>IF(A6458="","",IF(ISERROR(VLOOKUP(A6458,'entry data'!B:F,5,0)),"",VLOOKUP(A6458,'entry data'!B:F,5,0)))</f>
        <v/>
      </c>
      <c r="G6458" s="12" t="str">
        <f>IF(A6458="","",IF(ISERROR(VLOOKUP(A6458,'entry data'!B:I,8,0)),"",VLOOKUP(A6458,'entry data'!B:I,7,0)))</f>
        <v/>
      </c>
      <c r="H6458" s="13" t="str">
        <f>IF(A6458="","",IF(B6458=1,VLOOKUP(A6458,'entry data'!B:D,3,0),I6457))</f>
        <v/>
      </c>
      <c r="I6458" s="14" t="str">
        <f>IF(A6458="","",IF(E6458="weekly",7,IF(E6458="fortnightly",14,IF(E6458="monthly",DATE(IF(MONTH(H6458)=12,YEAR(H6458)+1,YEAR(H6458)),VLOOKUP(MONTH(H6458),index!$D$2:$G$13,2,0),DAY(H6458)),
IF(E6458="quarterly",DATE(IF(MONTH(H6458)&gt;=10,YEAR(H6458)+1,YEAR(H6458)),VLOOKUP(MONTH(H6458),index!$D$2:$G$13,3,0),DAY(H6458)),
IF(E6458="halfyearly",DATE(IF(MONTH(H6458)&gt;=7,YEAR(H6458)+1,YEAR(H6458)),VLOOKUP(MONTH(H6458),index!$D$2:$G$13,4,0),DAY(H6458)),
DATE(YEAR(H6458)+1,MONTH(H6458),DAY(H6458)))))-H6458))+H6458)</f>
        <v/>
      </c>
      <c r="J6458" s="9" t="str">
        <f t="shared" si="622"/>
        <v/>
      </c>
      <c r="K6458" s="11" t="str">
        <f t="shared" si="623"/>
        <v/>
      </c>
      <c r="L6458" s="11" t="str">
        <f t="shared" si="624"/>
        <v/>
      </c>
      <c r="M6458" s="11" t="str">
        <f>IF(A6458="","",VLOOKUP(E6458,index!$A$1:$B$6,2,0)*K6458*G6458)</f>
        <v/>
      </c>
      <c r="N6458" s="11" t="str">
        <f>IF(A6458="","",-PMT(G6458*VLOOKUP(E6458,index!$A$1:$B$6,2,0),C6458,F6458,0,0))</f>
        <v/>
      </c>
      <c r="O6458" s="11" t="str">
        <f t="shared" si="625"/>
        <v/>
      </c>
      <c r="P6458" s="11" t="str">
        <f t="shared" si="620"/>
        <v/>
      </c>
    </row>
    <row r="6459" spans="1:16" x14ac:dyDescent="0.25">
      <c r="A6459" s="9" t="str">
        <f>IF(A6458="","",IF(B6458&lt;C6458,A6458,IF(A6458=MAX('entry data'!$B$8:$B$507),"",A6458+1)))</f>
        <v/>
      </c>
      <c r="B6459" s="9" t="str">
        <f t="shared" si="621"/>
        <v/>
      </c>
      <c r="C6459" s="9" t="str">
        <f>IF(ISERROR(VLOOKUP(A6459,'entry data'!B:G,6,0)),"",VLOOKUP(A6459,'entry data'!B:G,6,0))</f>
        <v/>
      </c>
      <c r="D6459" s="9" t="str">
        <f>IF(ISERROR(VLOOKUP(A6459,'entry data'!B:C,2,0)),"",VLOOKUP(A6459,'entry data'!B:C,2,0))</f>
        <v/>
      </c>
      <c r="E6459" s="9" t="str">
        <f>IF(ISERROR(VLOOKUP(A6459,'entry data'!B:E,4,0)),"",VLOOKUP(A6459,'entry data'!B:E,4,0))</f>
        <v/>
      </c>
      <c r="F6459" s="11" t="str">
        <f>IF(A6459="","",IF(ISERROR(VLOOKUP(A6459,'entry data'!B:F,5,0)),"",VLOOKUP(A6459,'entry data'!B:F,5,0)))</f>
        <v/>
      </c>
      <c r="G6459" s="12" t="str">
        <f>IF(A6459="","",IF(ISERROR(VLOOKUP(A6459,'entry data'!B:I,8,0)),"",VLOOKUP(A6459,'entry data'!B:I,7,0)))</f>
        <v/>
      </c>
      <c r="H6459" s="13" t="str">
        <f>IF(A6459="","",IF(B6459=1,VLOOKUP(A6459,'entry data'!B:D,3,0),I6458))</f>
        <v/>
      </c>
      <c r="I6459" s="14" t="str">
        <f>IF(A6459="","",IF(E6459="weekly",7,IF(E6459="fortnightly",14,IF(E6459="monthly",DATE(IF(MONTH(H6459)=12,YEAR(H6459)+1,YEAR(H6459)),VLOOKUP(MONTH(H6459),index!$D$2:$G$13,2,0),DAY(H6459)),
IF(E6459="quarterly",DATE(IF(MONTH(H6459)&gt;=10,YEAR(H6459)+1,YEAR(H6459)),VLOOKUP(MONTH(H6459),index!$D$2:$G$13,3,0),DAY(H6459)),
IF(E6459="halfyearly",DATE(IF(MONTH(H6459)&gt;=7,YEAR(H6459)+1,YEAR(H6459)),VLOOKUP(MONTH(H6459),index!$D$2:$G$13,4,0),DAY(H6459)),
DATE(YEAR(H6459)+1,MONTH(H6459),DAY(H6459)))))-H6459))+H6459)</f>
        <v/>
      </c>
      <c r="J6459" s="9" t="str">
        <f t="shared" si="622"/>
        <v/>
      </c>
      <c r="K6459" s="11" t="str">
        <f t="shared" si="623"/>
        <v/>
      </c>
      <c r="L6459" s="11" t="str">
        <f t="shared" si="624"/>
        <v/>
      </c>
      <c r="M6459" s="11" t="str">
        <f>IF(A6459="","",VLOOKUP(E6459,index!$A$1:$B$6,2,0)*K6459*G6459)</f>
        <v/>
      </c>
      <c r="N6459" s="11" t="str">
        <f>IF(A6459="","",-PMT(G6459*VLOOKUP(E6459,index!$A$1:$B$6,2,0),C6459,F6459,0,0))</f>
        <v/>
      </c>
      <c r="O6459" s="11" t="str">
        <f t="shared" si="625"/>
        <v/>
      </c>
      <c r="P6459" s="11" t="str">
        <f t="shared" si="620"/>
        <v/>
      </c>
    </row>
    <row r="6460" spans="1:16" x14ac:dyDescent="0.25">
      <c r="A6460" s="9" t="str">
        <f>IF(A6459="","",IF(B6459&lt;C6459,A6459,IF(A6459=MAX('entry data'!$B$8:$B$507),"",A6459+1)))</f>
        <v/>
      </c>
      <c r="B6460" s="9" t="str">
        <f t="shared" si="621"/>
        <v/>
      </c>
      <c r="C6460" s="9" t="str">
        <f>IF(ISERROR(VLOOKUP(A6460,'entry data'!B:G,6,0)),"",VLOOKUP(A6460,'entry data'!B:G,6,0))</f>
        <v/>
      </c>
      <c r="D6460" s="9" t="str">
        <f>IF(ISERROR(VLOOKUP(A6460,'entry data'!B:C,2,0)),"",VLOOKUP(A6460,'entry data'!B:C,2,0))</f>
        <v/>
      </c>
      <c r="E6460" s="9" t="str">
        <f>IF(ISERROR(VLOOKUP(A6460,'entry data'!B:E,4,0)),"",VLOOKUP(A6460,'entry data'!B:E,4,0))</f>
        <v/>
      </c>
      <c r="F6460" s="11" t="str">
        <f>IF(A6460="","",IF(ISERROR(VLOOKUP(A6460,'entry data'!B:F,5,0)),"",VLOOKUP(A6460,'entry data'!B:F,5,0)))</f>
        <v/>
      </c>
      <c r="G6460" s="12" t="str">
        <f>IF(A6460="","",IF(ISERROR(VLOOKUP(A6460,'entry data'!B:I,8,0)),"",VLOOKUP(A6460,'entry data'!B:I,7,0)))</f>
        <v/>
      </c>
      <c r="H6460" s="13" t="str">
        <f>IF(A6460="","",IF(B6460=1,VLOOKUP(A6460,'entry data'!B:D,3,0),I6459))</f>
        <v/>
      </c>
      <c r="I6460" s="14" t="str">
        <f>IF(A6460="","",IF(E6460="weekly",7,IF(E6460="fortnightly",14,IF(E6460="monthly",DATE(IF(MONTH(H6460)=12,YEAR(H6460)+1,YEAR(H6460)),VLOOKUP(MONTH(H6460),index!$D$2:$G$13,2,0),DAY(H6460)),
IF(E6460="quarterly",DATE(IF(MONTH(H6460)&gt;=10,YEAR(H6460)+1,YEAR(H6460)),VLOOKUP(MONTH(H6460),index!$D$2:$G$13,3,0),DAY(H6460)),
IF(E6460="halfyearly",DATE(IF(MONTH(H6460)&gt;=7,YEAR(H6460)+1,YEAR(H6460)),VLOOKUP(MONTH(H6460),index!$D$2:$G$13,4,0),DAY(H6460)),
DATE(YEAR(H6460)+1,MONTH(H6460),DAY(H6460)))))-H6460))+H6460)</f>
        <v/>
      </c>
      <c r="J6460" s="9" t="str">
        <f t="shared" si="622"/>
        <v/>
      </c>
      <c r="K6460" s="11" t="str">
        <f t="shared" si="623"/>
        <v/>
      </c>
      <c r="L6460" s="11" t="str">
        <f t="shared" si="624"/>
        <v/>
      </c>
      <c r="M6460" s="11" t="str">
        <f>IF(A6460="","",VLOOKUP(E6460,index!$A$1:$B$6,2,0)*K6460*G6460)</f>
        <v/>
      </c>
      <c r="N6460" s="11" t="str">
        <f>IF(A6460="","",-PMT(G6460*VLOOKUP(E6460,index!$A$1:$B$6,2,0),C6460,F6460,0,0))</f>
        <v/>
      </c>
      <c r="O6460" s="11" t="str">
        <f t="shared" si="625"/>
        <v/>
      </c>
      <c r="P6460" s="11" t="str">
        <f t="shared" si="620"/>
        <v/>
      </c>
    </row>
    <row r="6461" spans="1:16" x14ac:dyDescent="0.25">
      <c r="A6461" s="9" t="str">
        <f>IF(A6460="","",IF(B6460&lt;C6460,A6460,IF(A6460=MAX('entry data'!$B$8:$B$507),"",A6460+1)))</f>
        <v/>
      </c>
      <c r="B6461" s="9" t="str">
        <f t="shared" si="621"/>
        <v/>
      </c>
      <c r="C6461" s="9" t="str">
        <f>IF(ISERROR(VLOOKUP(A6461,'entry data'!B:G,6,0)),"",VLOOKUP(A6461,'entry data'!B:G,6,0))</f>
        <v/>
      </c>
      <c r="D6461" s="9" t="str">
        <f>IF(ISERROR(VLOOKUP(A6461,'entry data'!B:C,2,0)),"",VLOOKUP(A6461,'entry data'!B:C,2,0))</f>
        <v/>
      </c>
      <c r="E6461" s="9" t="str">
        <f>IF(ISERROR(VLOOKUP(A6461,'entry data'!B:E,4,0)),"",VLOOKUP(A6461,'entry data'!B:E,4,0))</f>
        <v/>
      </c>
      <c r="F6461" s="11" t="str">
        <f>IF(A6461="","",IF(ISERROR(VLOOKUP(A6461,'entry data'!B:F,5,0)),"",VLOOKUP(A6461,'entry data'!B:F,5,0)))</f>
        <v/>
      </c>
      <c r="G6461" s="12" t="str">
        <f>IF(A6461="","",IF(ISERROR(VLOOKUP(A6461,'entry data'!B:I,8,0)),"",VLOOKUP(A6461,'entry data'!B:I,7,0)))</f>
        <v/>
      </c>
      <c r="H6461" s="13" t="str">
        <f>IF(A6461="","",IF(B6461=1,VLOOKUP(A6461,'entry data'!B:D,3,0),I6460))</f>
        <v/>
      </c>
      <c r="I6461" s="14" t="str">
        <f>IF(A6461="","",IF(E6461="weekly",7,IF(E6461="fortnightly",14,IF(E6461="monthly",DATE(IF(MONTH(H6461)=12,YEAR(H6461)+1,YEAR(H6461)),VLOOKUP(MONTH(H6461),index!$D$2:$G$13,2,0),DAY(H6461)),
IF(E6461="quarterly",DATE(IF(MONTH(H6461)&gt;=10,YEAR(H6461)+1,YEAR(H6461)),VLOOKUP(MONTH(H6461),index!$D$2:$G$13,3,0),DAY(H6461)),
IF(E6461="halfyearly",DATE(IF(MONTH(H6461)&gt;=7,YEAR(H6461)+1,YEAR(H6461)),VLOOKUP(MONTH(H6461),index!$D$2:$G$13,4,0),DAY(H6461)),
DATE(YEAR(H6461)+1,MONTH(H6461),DAY(H6461)))))-H6461))+H6461)</f>
        <v/>
      </c>
      <c r="J6461" s="9" t="str">
        <f t="shared" si="622"/>
        <v/>
      </c>
      <c r="K6461" s="11" t="str">
        <f t="shared" si="623"/>
        <v/>
      </c>
      <c r="L6461" s="11" t="str">
        <f t="shared" si="624"/>
        <v/>
      </c>
      <c r="M6461" s="11" t="str">
        <f>IF(A6461="","",VLOOKUP(E6461,index!$A$1:$B$6,2,0)*K6461*G6461)</f>
        <v/>
      </c>
      <c r="N6461" s="11" t="str">
        <f>IF(A6461="","",-PMT(G6461*VLOOKUP(E6461,index!$A$1:$B$6,2,0),C6461,F6461,0,0))</f>
        <v/>
      </c>
      <c r="O6461" s="11" t="str">
        <f t="shared" si="625"/>
        <v/>
      </c>
      <c r="P6461" s="11" t="str">
        <f t="shared" si="620"/>
        <v/>
      </c>
    </row>
    <row r="6462" spans="1:16" x14ac:dyDescent="0.25">
      <c r="A6462" s="9" t="str">
        <f>IF(A6461="","",IF(B6461&lt;C6461,A6461,IF(A6461=MAX('entry data'!$B$8:$B$507),"",A6461+1)))</f>
        <v/>
      </c>
      <c r="B6462" s="9" t="str">
        <f t="shared" si="621"/>
        <v/>
      </c>
      <c r="C6462" s="9" t="str">
        <f>IF(ISERROR(VLOOKUP(A6462,'entry data'!B:G,6,0)),"",VLOOKUP(A6462,'entry data'!B:G,6,0))</f>
        <v/>
      </c>
      <c r="D6462" s="9" t="str">
        <f>IF(ISERROR(VLOOKUP(A6462,'entry data'!B:C,2,0)),"",VLOOKUP(A6462,'entry data'!B:C,2,0))</f>
        <v/>
      </c>
      <c r="E6462" s="9" t="str">
        <f>IF(ISERROR(VLOOKUP(A6462,'entry data'!B:E,4,0)),"",VLOOKUP(A6462,'entry data'!B:E,4,0))</f>
        <v/>
      </c>
      <c r="F6462" s="11" t="str">
        <f>IF(A6462="","",IF(ISERROR(VLOOKUP(A6462,'entry data'!B:F,5,0)),"",VLOOKUP(A6462,'entry data'!B:F,5,0)))</f>
        <v/>
      </c>
      <c r="G6462" s="12" t="str">
        <f>IF(A6462="","",IF(ISERROR(VLOOKUP(A6462,'entry data'!B:I,8,0)),"",VLOOKUP(A6462,'entry data'!B:I,7,0)))</f>
        <v/>
      </c>
      <c r="H6462" s="13" t="str">
        <f>IF(A6462="","",IF(B6462=1,VLOOKUP(A6462,'entry data'!B:D,3,0),I6461))</f>
        <v/>
      </c>
      <c r="I6462" s="14" t="str">
        <f>IF(A6462="","",IF(E6462="weekly",7,IF(E6462="fortnightly",14,IF(E6462="monthly",DATE(IF(MONTH(H6462)=12,YEAR(H6462)+1,YEAR(H6462)),VLOOKUP(MONTH(H6462),index!$D$2:$G$13,2,0),DAY(H6462)),
IF(E6462="quarterly",DATE(IF(MONTH(H6462)&gt;=10,YEAR(H6462)+1,YEAR(H6462)),VLOOKUP(MONTH(H6462),index!$D$2:$G$13,3,0),DAY(H6462)),
IF(E6462="halfyearly",DATE(IF(MONTH(H6462)&gt;=7,YEAR(H6462)+1,YEAR(H6462)),VLOOKUP(MONTH(H6462),index!$D$2:$G$13,4,0),DAY(H6462)),
DATE(YEAR(H6462)+1,MONTH(H6462),DAY(H6462)))))-H6462))+H6462)</f>
        <v/>
      </c>
      <c r="J6462" s="9" t="str">
        <f t="shared" si="622"/>
        <v/>
      </c>
      <c r="K6462" s="11" t="str">
        <f t="shared" si="623"/>
        <v/>
      </c>
      <c r="L6462" s="11" t="str">
        <f t="shared" si="624"/>
        <v/>
      </c>
      <c r="M6462" s="11" t="str">
        <f>IF(A6462="","",VLOOKUP(E6462,index!$A$1:$B$6,2,0)*K6462*G6462)</f>
        <v/>
      </c>
      <c r="N6462" s="11" t="str">
        <f>IF(A6462="","",-PMT(G6462*VLOOKUP(E6462,index!$A$1:$B$6,2,0),C6462,F6462,0,0))</f>
        <v/>
      </c>
      <c r="O6462" s="11" t="str">
        <f t="shared" si="625"/>
        <v/>
      </c>
      <c r="P6462" s="11" t="str">
        <f t="shared" si="620"/>
        <v/>
      </c>
    </row>
    <row r="6463" spans="1:16" x14ac:dyDescent="0.25">
      <c r="A6463" s="9" t="str">
        <f>IF(A6462="","",IF(B6462&lt;C6462,A6462,IF(A6462=MAX('entry data'!$B$8:$B$507),"",A6462+1)))</f>
        <v/>
      </c>
      <c r="B6463" s="9" t="str">
        <f t="shared" si="621"/>
        <v/>
      </c>
      <c r="C6463" s="9" t="str">
        <f>IF(ISERROR(VLOOKUP(A6463,'entry data'!B:G,6,0)),"",VLOOKUP(A6463,'entry data'!B:G,6,0))</f>
        <v/>
      </c>
      <c r="D6463" s="9" t="str">
        <f>IF(ISERROR(VLOOKUP(A6463,'entry data'!B:C,2,0)),"",VLOOKUP(A6463,'entry data'!B:C,2,0))</f>
        <v/>
      </c>
      <c r="E6463" s="9" t="str">
        <f>IF(ISERROR(VLOOKUP(A6463,'entry data'!B:E,4,0)),"",VLOOKUP(A6463,'entry data'!B:E,4,0))</f>
        <v/>
      </c>
      <c r="F6463" s="11" t="str">
        <f>IF(A6463="","",IF(ISERROR(VLOOKUP(A6463,'entry data'!B:F,5,0)),"",VLOOKUP(A6463,'entry data'!B:F,5,0)))</f>
        <v/>
      </c>
      <c r="G6463" s="12" t="str">
        <f>IF(A6463="","",IF(ISERROR(VLOOKUP(A6463,'entry data'!B:I,8,0)),"",VLOOKUP(A6463,'entry data'!B:I,7,0)))</f>
        <v/>
      </c>
      <c r="H6463" s="13" t="str">
        <f>IF(A6463="","",IF(B6463=1,VLOOKUP(A6463,'entry data'!B:D,3,0),I6462))</f>
        <v/>
      </c>
      <c r="I6463" s="14" t="str">
        <f>IF(A6463="","",IF(E6463="weekly",7,IF(E6463="fortnightly",14,IF(E6463="monthly",DATE(IF(MONTH(H6463)=12,YEAR(H6463)+1,YEAR(H6463)),VLOOKUP(MONTH(H6463),index!$D$2:$G$13,2,0),DAY(H6463)),
IF(E6463="quarterly",DATE(IF(MONTH(H6463)&gt;=10,YEAR(H6463)+1,YEAR(H6463)),VLOOKUP(MONTH(H6463),index!$D$2:$G$13,3,0),DAY(H6463)),
IF(E6463="halfyearly",DATE(IF(MONTH(H6463)&gt;=7,YEAR(H6463)+1,YEAR(H6463)),VLOOKUP(MONTH(H6463),index!$D$2:$G$13,4,0),DAY(H6463)),
DATE(YEAR(H6463)+1,MONTH(H6463),DAY(H6463)))))-H6463))+H6463)</f>
        <v/>
      </c>
      <c r="J6463" s="9" t="str">
        <f t="shared" si="622"/>
        <v/>
      </c>
      <c r="K6463" s="11" t="str">
        <f t="shared" si="623"/>
        <v/>
      </c>
      <c r="L6463" s="11" t="str">
        <f t="shared" si="624"/>
        <v/>
      </c>
      <c r="M6463" s="11" t="str">
        <f>IF(A6463="","",VLOOKUP(E6463,index!$A$1:$B$6,2,0)*K6463*G6463)</f>
        <v/>
      </c>
      <c r="N6463" s="11" t="str">
        <f>IF(A6463="","",-PMT(G6463*VLOOKUP(E6463,index!$A$1:$B$6,2,0),C6463,F6463,0,0))</f>
        <v/>
      </c>
      <c r="O6463" s="11" t="str">
        <f t="shared" si="625"/>
        <v/>
      </c>
      <c r="P6463" s="11" t="str">
        <f t="shared" si="620"/>
        <v/>
      </c>
    </row>
    <row r="6464" spans="1:16" x14ac:dyDescent="0.25">
      <c r="A6464" s="9" t="str">
        <f>IF(A6463="","",IF(B6463&lt;C6463,A6463,IF(A6463=MAX('entry data'!$B$8:$B$507),"",A6463+1)))</f>
        <v/>
      </c>
      <c r="B6464" s="9" t="str">
        <f t="shared" si="621"/>
        <v/>
      </c>
      <c r="C6464" s="9" t="str">
        <f>IF(ISERROR(VLOOKUP(A6464,'entry data'!B:G,6,0)),"",VLOOKUP(A6464,'entry data'!B:G,6,0))</f>
        <v/>
      </c>
      <c r="D6464" s="9" t="str">
        <f>IF(ISERROR(VLOOKUP(A6464,'entry data'!B:C,2,0)),"",VLOOKUP(A6464,'entry data'!B:C,2,0))</f>
        <v/>
      </c>
      <c r="E6464" s="9" t="str">
        <f>IF(ISERROR(VLOOKUP(A6464,'entry data'!B:E,4,0)),"",VLOOKUP(A6464,'entry data'!B:E,4,0))</f>
        <v/>
      </c>
      <c r="F6464" s="11" t="str">
        <f>IF(A6464="","",IF(ISERROR(VLOOKUP(A6464,'entry data'!B:F,5,0)),"",VLOOKUP(A6464,'entry data'!B:F,5,0)))</f>
        <v/>
      </c>
      <c r="G6464" s="12" t="str">
        <f>IF(A6464="","",IF(ISERROR(VLOOKUP(A6464,'entry data'!B:I,8,0)),"",VLOOKUP(A6464,'entry data'!B:I,7,0)))</f>
        <v/>
      </c>
      <c r="H6464" s="13" t="str">
        <f>IF(A6464="","",IF(B6464=1,VLOOKUP(A6464,'entry data'!B:D,3,0),I6463))</f>
        <v/>
      </c>
      <c r="I6464" s="14" t="str">
        <f>IF(A6464="","",IF(E6464="weekly",7,IF(E6464="fortnightly",14,IF(E6464="monthly",DATE(IF(MONTH(H6464)=12,YEAR(H6464)+1,YEAR(H6464)),VLOOKUP(MONTH(H6464),index!$D$2:$G$13,2,0),DAY(H6464)),
IF(E6464="quarterly",DATE(IF(MONTH(H6464)&gt;=10,YEAR(H6464)+1,YEAR(H6464)),VLOOKUP(MONTH(H6464),index!$D$2:$G$13,3,0),DAY(H6464)),
IF(E6464="halfyearly",DATE(IF(MONTH(H6464)&gt;=7,YEAR(H6464)+1,YEAR(H6464)),VLOOKUP(MONTH(H6464),index!$D$2:$G$13,4,0),DAY(H6464)),
DATE(YEAR(H6464)+1,MONTH(H6464),DAY(H6464)))))-H6464))+H6464)</f>
        <v/>
      </c>
      <c r="J6464" s="9" t="str">
        <f t="shared" si="622"/>
        <v/>
      </c>
      <c r="K6464" s="11" t="str">
        <f t="shared" si="623"/>
        <v/>
      </c>
      <c r="L6464" s="11" t="str">
        <f t="shared" si="624"/>
        <v/>
      </c>
      <c r="M6464" s="11" t="str">
        <f>IF(A6464="","",VLOOKUP(E6464,index!$A$1:$B$6,2,0)*K6464*G6464)</f>
        <v/>
      </c>
      <c r="N6464" s="11" t="str">
        <f>IF(A6464="","",-PMT(G6464*VLOOKUP(E6464,index!$A$1:$B$6,2,0),C6464,F6464,0,0))</f>
        <v/>
      </c>
      <c r="O6464" s="11" t="str">
        <f t="shared" si="625"/>
        <v/>
      </c>
      <c r="P6464" s="11" t="str">
        <f t="shared" si="620"/>
        <v/>
      </c>
    </row>
    <row r="6465" spans="1:16" x14ac:dyDescent="0.25">
      <c r="A6465" s="9" t="str">
        <f>IF(A6464="","",IF(B6464&lt;C6464,A6464,IF(A6464=MAX('entry data'!$B$8:$B$507),"",A6464+1)))</f>
        <v/>
      </c>
      <c r="B6465" s="9" t="str">
        <f t="shared" si="621"/>
        <v/>
      </c>
      <c r="C6465" s="9" t="str">
        <f>IF(ISERROR(VLOOKUP(A6465,'entry data'!B:G,6,0)),"",VLOOKUP(A6465,'entry data'!B:G,6,0))</f>
        <v/>
      </c>
      <c r="D6465" s="9" t="str">
        <f>IF(ISERROR(VLOOKUP(A6465,'entry data'!B:C,2,0)),"",VLOOKUP(A6465,'entry data'!B:C,2,0))</f>
        <v/>
      </c>
      <c r="E6465" s="9" t="str">
        <f>IF(ISERROR(VLOOKUP(A6465,'entry data'!B:E,4,0)),"",VLOOKUP(A6465,'entry data'!B:E,4,0))</f>
        <v/>
      </c>
      <c r="F6465" s="11" t="str">
        <f>IF(A6465="","",IF(ISERROR(VLOOKUP(A6465,'entry data'!B:F,5,0)),"",VLOOKUP(A6465,'entry data'!B:F,5,0)))</f>
        <v/>
      </c>
      <c r="G6465" s="12" t="str">
        <f>IF(A6465="","",IF(ISERROR(VLOOKUP(A6465,'entry data'!B:I,8,0)),"",VLOOKUP(A6465,'entry data'!B:I,7,0)))</f>
        <v/>
      </c>
      <c r="H6465" s="13" t="str">
        <f>IF(A6465="","",IF(B6465=1,VLOOKUP(A6465,'entry data'!B:D,3,0),I6464))</f>
        <v/>
      </c>
      <c r="I6465" s="14" t="str">
        <f>IF(A6465="","",IF(E6465="weekly",7,IF(E6465="fortnightly",14,IF(E6465="monthly",DATE(IF(MONTH(H6465)=12,YEAR(H6465)+1,YEAR(H6465)),VLOOKUP(MONTH(H6465),index!$D$2:$G$13,2,0),DAY(H6465)),
IF(E6465="quarterly",DATE(IF(MONTH(H6465)&gt;=10,YEAR(H6465)+1,YEAR(H6465)),VLOOKUP(MONTH(H6465),index!$D$2:$G$13,3,0),DAY(H6465)),
IF(E6465="halfyearly",DATE(IF(MONTH(H6465)&gt;=7,YEAR(H6465)+1,YEAR(H6465)),VLOOKUP(MONTH(H6465),index!$D$2:$G$13,4,0),DAY(H6465)),
DATE(YEAR(H6465)+1,MONTH(H6465),DAY(H6465)))))-H6465))+H6465)</f>
        <v/>
      </c>
      <c r="J6465" s="9" t="str">
        <f t="shared" si="622"/>
        <v/>
      </c>
      <c r="K6465" s="11" t="str">
        <f t="shared" si="623"/>
        <v/>
      </c>
      <c r="L6465" s="11" t="str">
        <f t="shared" si="624"/>
        <v/>
      </c>
      <c r="M6465" s="11" t="str">
        <f>IF(A6465="","",VLOOKUP(E6465,index!$A$1:$B$6,2,0)*K6465*G6465)</f>
        <v/>
      </c>
      <c r="N6465" s="11" t="str">
        <f>IF(A6465="","",-PMT(G6465*VLOOKUP(E6465,index!$A$1:$B$6,2,0),C6465,F6465,0,0))</f>
        <v/>
      </c>
      <c r="O6465" s="11" t="str">
        <f t="shared" si="625"/>
        <v/>
      </c>
      <c r="P6465" s="11" t="str">
        <f t="shared" si="620"/>
        <v/>
      </c>
    </row>
    <row r="6466" spans="1:16" x14ac:dyDescent="0.25">
      <c r="A6466" s="9" t="str">
        <f>IF(A6465="","",IF(B6465&lt;C6465,A6465,IF(A6465=MAX('entry data'!$B$8:$B$507),"",A6465+1)))</f>
        <v/>
      </c>
      <c r="B6466" s="9" t="str">
        <f t="shared" si="621"/>
        <v/>
      </c>
      <c r="C6466" s="9" t="str">
        <f>IF(ISERROR(VLOOKUP(A6466,'entry data'!B:G,6,0)),"",VLOOKUP(A6466,'entry data'!B:G,6,0))</f>
        <v/>
      </c>
      <c r="D6466" s="9" t="str">
        <f>IF(ISERROR(VLOOKUP(A6466,'entry data'!B:C,2,0)),"",VLOOKUP(A6466,'entry data'!B:C,2,0))</f>
        <v/>
      </c>
      <c r="E6466" s="9" t="str">
        <f>IF(ISERROR(VLOOKUP(A6466,'entry data'!B:E,4,0)),"",VLOOKUP(A6466,'entry data'!B:E,4,0))</f>
        <v/>
      </c>
      <c r="F6466" s="11" t="str">
        <f>IF(A6466="","",IF(ISERROR(VLOOKUP(A6466,'entry data'!B:F,5,0)),"",VLOOKUP(A6466,'entry data'!B:F,5,0)))</f>
        <v/>
      </c>
      <c r="G6466" s="12" t="str">
        <f>IF(A6466="","",IF(ISERROR(VLOOKUP(A6466,'entry data'!B:I,8,0)),"",VLOOKUP(A6466,'entry data'!B:I,7,0)))</f>
        <v/>
      </c>
      <c r="H6466" s="13" t="str">
        <f>IF(A6466="","",IF(B6466=1,VLOOKUP(A6466,'entry data'!B:D,3,0),I6465))</f>
        <v/>
      </c>
      <c r="I6466" s="14" t="str">
        <f>IF(A6466="","",IF(E6466="weekly",7,IF(E6466="fortnightly",14,IF(E6466="monthly",DATE(IF(MONTH(H6466)=12,YEAR(H6466)+1,YEAR(H6466)),VLOOKUP(MONTH(H6466),index!$D$2:$G$13,2,0),DAY(H6466)),
IF(E6466="quarterly",DATE(IF(MONTH(H6466)&gt;=10,YEAR(H6466)+1,YEAR(H6466)),VLOOKUP(MONTH(H6466),index!$D$2:$G$13,3,0),DAY(H6466)),
IF(E6466="halfyearly",DATE(IF(MONTH(H6466)&gt;=7,YEAR(H6466)+1,YEAR(H6466)),VLOOKUP(MONTH(H6466),index!$D$2:$G$13,4,0),DAY(H6466)),
DATE(YEAR(H6466)+1,MONTH(H6466),DAY(H6466)))))-H6466))+H6466)</f>
        <v/>
      </c>
      <c r="J6466" s="9" t="str">
        <f t="shared" si="622"/>
        <v/>
      </c>
      <c r="K6466" s="11" t="str">
        <f t="shared" si="623"/>
        <v/>
      </c>
      <c r="L6466" s="11" t="str">
        <f t="shared" si="624"/>
        <v/>
      </c>
      <c r="M6466" s="11" t="str">
        <f>IF(A6466="","",VLOOKUP(E6466,index!$A$1:$B$6,2,0)*K6466*G6466)</f>
        <v/>
      </c>
      <c r="N6466" s="11" t="str">
        <f>IF(A6466="","",-PMT(G6466*VLOOKUP(E6466,index!$A$1:$B$6,2,0),C6466,F6466,0,0))</f>
        <v/>
      </c>
      <c r="O6466" s="11" t="str">
        <f t="shared" si="625"/>
        <v/>
      </c>
      <c r="P6466" s="11" t="str">
        <f t="shared" si="620"/>
        <v/>
      </c>
    </row>
    <row r="6467" spans="1:16" x14ac:dyDescent="0.25">
      <c r="A6467" s="9" t="str">
        <f>IF(A6466="","",IF(B6466&lt;C6466,A6466,IF(A6466=MAX('entry data'!$B$8:$B$507),"",A6466+1)))</f>
        <v/>
      </c>
      <c r="B6467" s="9" t="str">
        <f t="shared" si="621"/>
        <v/>
      </c>
      <c r="C6467" s="9" t="str">
        <f>IF(ISERROR(VLOOKUP(A6467,'entry data'!B:G,6,0)),"",VLOOKUP(A6467,'entry data'!B:G,6,0))</f>
        <v/>
      </c>
      <c r="D6467" s="9" t="str">
        <f>IF(ISERROR(VLOOKUP(A6467,'entry data'!B:C,2,0)),"",VLOOKUP(A6467,'entry data'!B:C,2,0))</f>
        <v/>
      </c>
      <c r="E6467" s="9" t="str">
        <f>IF(ISERROR(VLOOKUP(A6467,'entry data'!B:E,4,0)),"",VLOOKUP(A6467,'entry data'!B:E,4,0))</f>
        <v/>
      </c>
      <c r="F6467" s="11" t="str">
        <f>IF(A6467="","",IF(ISERROR(VLOOKUP(A6467,'entry data'!B:F,5,0)),"",VLOOKUP(A6467,'entry data'!B:F,5,0)))</f>
        <v/>
      </c>
      <c r="G6467" s="12" t="str">
        <f>IF(A6467="","",IF(ISERROR(VLOOKUP(A6467,'entry data'!B:I,8,0)),"",VLOOKUP(A6467,'entry data'!B:I,7,0)))</f>
        <v/>
      </c>
      <c r="H6467" s="13" t="str">
        <f>IF(A6467="","",IF(B6467=1,VLOOKUP(A6467,'entry data'!B:D,3,0),I6466))</f>
        <v/>
      </c>
      <c r="I6467" s="14" t="str">
        <f>IF(A6467="","",IF(E6467="weekly",7,IF(E6467="fortnightly",14,IF(E6467="monthly",DATE(IF(MONTH(H6467)=12,YEAR(H6467)+1,YEAR(H6467)),VLOOKUP(MONTH(H6467),index!$D$2:$G$13,2,0),DAY(H6467)),
IF(E6467="quarterly",DATE(IF(MONTH(H6467)&gt;=10,YEAR(H6467)+1,YEAR(H6467)),VLOOKUP(MONTH(H6467),index!$D$2:$G$13,3,0),DAY(H6467)),
IF(E6467="halfyearly",DATE(IF(MONTH(H6467)&gt;=7,YEAR(H6467)+1,YEAR(H6467)),VLOOKUP(MONTH(H6467),index!$D$2:$G$13,4,0),DAY(H6467)),
DATE(YEAR(H6467)+1,MONTH(H6467),DAY(H6467)))))-H6467))+H6467)</f>
        <v/>
      </c>
      <c r="J6467" s="9" t="str">
        <f t="shared" si="622"/>
        <v/>
      </c>
      <c r="K6467" s="11" t="str">
        <f t="shared" si="623"/>
        <v/>
      </c>
      <c r="L6467" s="11" t="str">
        <f t="shared" si="624"/>
        <v/>
      </c>
      <c r="M6467" s="11" t="str">
        <f>IF(A6467="","",VLOOKUP(E6467,index!$A$1:$B$6,2,0)*K6467*G6467)</f>
        <v/>
      </c>
      <c r="N6467" s="11" t="str">
        <f>IF(A6467="","",-PMT(G6467*VLOOKUP(E6467,index!$A$1:$B$6,2,0),C6467,F6467,0,0))</f>
        <v/>
      </c>
      <c r="O6467" s="11" t="str">
        <f t="shared" si="625"/>
        <v/>
      </c>
      <c r="P6467" s="11" t="str">
        <f t="shared" ref="P6467:P6530" si="626">IF(A6467="","",IF(J6467&lt;&gt;J6468,O6467,0))</f>
        <v/>
      </c>
    </row>
    <row r="6468" spans="1:16" x14ac:dyDescent="0.25">
      <c r="A6468" s="9" t="str">
        <f>IF(A6467="","",IF(B6467&lt;C6467,A6467,IF(A6467=MAX('entry data'!$B$8:$B$507),"",A6467+1)))</f>
        <v/>
      </c>
      <c r="B6468" s="9" t="str">
        <f t="shared" si="621"/>
        <v/>
      </c>
      <c r="C6468" s="9" t="str">
        <f>IF(ISERROR(VLOOKUP(A6468,'entry data'!B:G,6,0)),"",VLOOKUP(A6468,'entry data'!B:G,6,0))</f>
        <v/>
      </c>
      <c r="D6468" s="9" t="str">
        <f>IF(ISERROR(VLOOKUP(A6468,'entry data'!B:C,2,0)),"",VLOOKUP(A6468,'entry data'!B:C,2,0))</f>
        <v/>
      </c>
      <c r="E6468" s="9" t="str">
        <f>IF(ISERROR(VLOOKUP(A6468,'entry data'!B:E,4,0)),"",VLOOKUP(A6468,'entry data'!B:E,4,0))</f>
        <v/>
      </c>
      <c r="F6468" s="11" t="str">
        <f>IF(A6468="","",IF(ISERROR(VLOOKUP(A6468,'entry data'!B:F,5,0)),"",VLOOKUP(A6468,'entry data'!B:F,5,0)))</f>
        <v/>
      </c>
      <c r="G6468" s="12" t="str">
        <f>IF(A6468="","",IF(ISERROR(VLOOKUP(A6468,'entry data'!B:I,8,0)),"",VLOOKUP(A6468,'entry data'!B:I,7,0)))</f>
        <v/>
      </c>
      <c r="H6468" s="13" t="str">
        <f>IF(A6468="","",IF(B6468=1,VLOOKUP(A6468,'entry data'!B:D,3,0),I6467))</f>
        <v/>
      </c>
      <c r="I6468" s="14" t="str">
        <f>IF(A6468="","",IF(E6468="weekly",7,IF(E6468="fortnightly",14,IF(E6468="monthly",DATE(IF(MONTH(H6468)=12,YEAR(H6468)+1,YEAR(H6468)),VLOOKUP(MONTH(H6468),index!$D$2:$G$13,2,0),DAY(H6468)),
IF(E6468="quarterly",DATE(IF(MONTH(H6468)&gt;=10,YEAR(H6468)+1,YEAR(H6468)),VLOOKUP(MONTH(H6468),index!$D$2:$G$13,3,0),DAY(H6468)),
IF(E6468="halfyearly",DATE(IF(MONTH(H6468)&gt;=7,YEAR(H6468)+1,YEAR(H6468)),VLOOKUP(MONTH(H6468),index!$D$2:$G$13,4,0),DAY(H6468)),
DATE(YEAR(H6468)+1,MONTH(H6468),DAY(H6468)))))-H6468))+H6468)</f>
        <v/>
      </c>
      <c r="J6468" s="9" t="str">
        <f t="shared" si="622"/>
        <v/>
      </c>
      <c r="K6468" s="11" t="str">
        <f t="shared" si="623"/>
        <v/>
      </c>
      <c r="L6468" s="11" t="str">
        <f t="shared" si="624"/>
        <v/>
      </c>
      <c r="M6468" s="11" t="str">
        <f>IF(A6468="","",VLOOKUP(E6468,index!$A$1:$B$6,2,0)*K6468*G6468)</f>
        <v/>
      </c>
      <c r="N6468" s="11" t="str">
        <f>IF(A6468="","",-PMT(G6468*VLOOKUP(E6468,index!$A$1:$B$6,2,0),C6468,F6468,0,0))</f>
        <v/>
      </c>
      <c r="O6468" s="11" t="str">
        <f t="shared" si="625"/>
        <v/>
      </c>
      <c r="P6468" s="11" t="str">
        <f t="shared" si="626"/>
        <v/>
      </c>
    </row>
    <row r="6469" spans="1:16" x14ac:dyDescent="0.25">
      <c r="A6469" s="9" t="str">
        <f>IF(A6468="","",IF(B6468&lt;C6468,A6468,IF(A6468=MAX('entry data'!$B$8:$B$507),"",A6468+1)))</f>
        <v/>
      </c>
      <c r="B6469" s="9" t="str">
        <f t="shared" si="621"/>
        <v/>
      </c>
      <c r="C6469" s="9" t="str">
        <f>IF(ISERROR(VLOOKUP(A6469,'entry data'!B:G,6,0)),"",VLOOKUP(A6469,'entry data'!B:G,6,0))</f>
        <v/>
      </c>
      <c r="D6469" s="9" t="str">
        <f>IF(ISERROR(VLOOKUP(A6469,'entry data'!B:C,2,0)),"",VLOOKUP(A6469,'entry data'!B:C,2,0))</f>
        <v/>
      </c>
      <c r="E6469" s="9" t="str">
        <f>IF(ISERROR(VLOOKUP(A6469,'entry data'!B:E,4,0)),"",VLOOKUP(A6469,'entry data'!B:E,4,0))</f>
        <v/>
      </c>
      <c r="F6469" s="11" t="str">
        <f>IF(A6469="","",IF(ISERROR(VLOOKUP(A6469,'entry data'!B:F,5,0)),"",VLOOKUP(A6469,'entry data'!B:F,5,0)))</f>
        <v/>
      </c>
      <c r="G6469" s="12" t="str">
        <f>IF(A6469="","",IF(ISERROR(VLOOKUP(A6469,'entry data'!B:I,8,0)),"",VLOOKUP(A6469,'entry data'!B:I,7,0)))</f>
        <v/>
      </c>
      <c r="H6469" s="13" t="str">
        <f>IF(A6469="","",IF(B6469=1,VLOOKUP(A6469,'entry data'!B:D,3,0),I6468))</f>
        <v/>
      </c>
      <c r="I6469" s="14" t="str">
        <f>IF(A6469="","",IF(E6469="weekly",7,IF(E6469="fortnightly",14,IF(E6469="monthly",DATE(IF(MONTH(H6469)=12,YEAR(H6469)+1,YEAR(H6469)),VLOOKUP(MONTH(H6469),index!$D$2:$G$13,2,0),DAY(H6469)),
IF(E6469="quarterly",DATE(IF(MONTH(H6469)&gt;=10,YEAR(H6469)+1,YEAR(H6469)),VLOOKUP(MONTH(H6469),index!$D$2:$G$13,3,0),DAY(H6469)),
IF(E6469="halfyearly",DATE(IF(MONTH(H6469)&gt;=7,YEAR(H6469)+1,YEAR(H6469)),VLOOKUP(MONTH(H6469),index!$D$2:$G$13,4,0),DAY(H6469)),
DATE(YEAR(H6469)+1,MONTH(H6469),DAY(H6469)))))-H6469))+H6469)</f>
        <v/>
      </c>
      <c r="J6469" s="9" t="str">
        <f t="shared" si="622"/>
        <v/>
      </c>
      <c r="K6469" s="11" t="str">
        <f t="shared" si="623"/>
        <v/>
      </c>
      <c r="L6469" s="11" t="str">
        <f t="shared" si="624"/>
        <v/>
      </c>
      <c r="M6469" s="11" t="str">
        <f>IF(A6469="","",VLOOKUP(E6469,index!$A$1:$B$6,2,0)*K6469*G6469)</f>
        <v/>
      </c>
      <c r="N6469" s="11" t="str">
        <f>IF(A6469="","",-PMT(G6469*VLOOKUP(E6469,index!$A$1:$B$6,2,0),C6469,F6469,0,0))</f>
        <v/>
      </c>
      <c r="O6469" s="11" t="str">
        <f t="shared" si="625"/>
        <v/>
      </c>
      <c r="P6469" s="11" t="str">
        <f t="shared" si="626"/>
        <v/>
      </c>
    </row>
    <row r="6470" spans="1:16" x14ac:dyDescent="0.25">
      <c r="A6470" s="9" t="str">
        <f>IF(A6469="","",IF(B6469&lt;C6469,A6469,IF(A6469=MAX('entry data'!$B$8:$B$507),"",A6469+1)))</f>
        <v/>
      </c>
      <c r="B6470" s="9" t="str">
        <f t="shared" si="621"/>
        <v/>
      </c>
      <c r="C6470" s="9" t="str">
        <f>IF(ISERROR(VLOOKUP(A6470,'entry data'!B:G,6,0)),"",VLOOKUP(A6470,'entry data'!B:G,6,0))</f>
        <v/>
      </c>
      <c r="D6470" s="9" t="str">
        <f>IF(ISERROR(VLOOKUP(A6470,'entry data'!B:C,2,0)),"",VLOOKUP(A6470,'entry data'!B:C,2,0))</f>
        <v/>
      </c>
      <c r="E6470" s="9" t="str">
        <f>IF(ISERROR(VLOOKUP(A6470,'entry data'!B:E,4,0)),"",VLOOKUP(A6470,'entry data'!B:E,4,0))</f>
        <v/>
      </c>
      <c r="F6470" s="11" t="str">
        <f>IF(A6470="","",IF(ISERROR(VLOOKUP(A6470,'entry data'!B:F,5,0)),"",VLOOKUP(A6470,'entry data'!B:F,5,0)))</f>
        <v/>
      </c>
      <c r="G6470" s="12" t="str">
        <f>IF(A6470="","",IF(ISERROR(VLOOKUP(A6470,'entry data'!B:I,8,0)),"",VLOOKUP(A6470,'entry data'!B:I,7,0)))</f>
        <v/>
      </c>
      <c r="H6470" s="13" t="str">
        <f>IF(A6470="","",IF(B6470=1,VLOOKUP(A6470,'entry data'!B:D,3,0),I6469))</f>
        <v/>
      </c>
      <c r="I6470" s="14" t="str">
        <f>IF(A6470="","",IF(E6470="weekly",7,IF(E6470="fortnightly",14,IF(E6470="monthly",DATE(IF(MONTH(H6470)=12,YEAR(H6470)+1,YEAR(H6470)),VLOOKUP(MONTH(H6470),index!$D$2:$G$13,2,0),DAY(H6470)),
IF(E6470="quarterly",DATE(IF(MONTH(H6470)&gt;=10,YEAR(H6470)+1,YEAR(H6470)),VLOOKUP(MONTH(H6470),index!$D$2:$G$13,3,0),DAY(H6470)),
IF(E6470="halfyearly",DATE(IF(MONTH(H6470)&gt;=7,YEAR(H6470)+1,YEAR(H6470)),VLOOKUP(MONTH(H6470),index!$D$2:$G$13,4,0),DAY(H6470)),
DATE(YEAR(H6470)+1,MONTH(H6470),DAY(H6470)))))-H6470))+H6470)</f>
        <v/>
      </c>
      <c r="J6470" s="9" t="str">
        <f t="shared" si="622"/>
        <v/>
      </c>
      <c r="K6470" s="11" t="str">
        <f t="shared" si="623"/>
        <v/>
      </c>
      <c r="L6470" s="11" t="str">
        <f t="shared" si="624"/>
        <v/>
      </c>
      <c r="M6470" s="11" t="str">
        <f>IF(A6470="","",VLOOKUP(E6470,index!$A$1:$B$6,2,0)*K6470*G6470)</f>
        <v/>
      </c>
      <c r="N6470" s="11" t="str">
        <f>IF(A6470="","",-PMT(G6470*VLOOKUP(E6470,index!$A$1:$B$6,2,0),C6470,F6470,0,0))</f>
        <v/>
      </c>
      <c r="O6470" s="11" t="str">
        <f t="shared" si="625"/>
        <v/>
      </c>
      <c r="P6470" s="11" t="str">
        <f t="shared" si="626"/>
        <v/>
      </c>
    </row>
    <row r="6471" spans="1:16" x14ac:dyDescent="0.25">
      <c r="A6471" s="9" t="str">
        <f>IF(A6470="","",IF(B6470&lt;C6470,A6470,IF(A6470=MAX('entry data'!$B$8:$B$507),"",A6470+1)))</f>
        <v/>
      </c>
      <c r="B6471" s="9" t="str">
        <f t="shared" si="621"/>
        <v/>
      </c>
      <c r="C6471" s="9" t="str">
        <f>IF(ISERROR(VLOOKUP(A6471,'entry data'!B:G,6,0)),"",VLOOKUP(A6471,'entry data'!B:G,6,0))</f>
        <v/>
      </c>
      <c r="D6471" s="9" t="str">
        <f>IF(ISERROR(VLOOKUP(A6471,'entry data'!B:C,2,0)),"",VLOOKUP(A6471,'entry data'!B:C,2,0))</f>
        <v/>
      </c>
      <c r="E6471" s="9" t="str">
        <f>IF(ISERROR(VLOOKUP(A6471,'entry data'!B:E,4,0)),"",VLOOKUP(A6471,'entry data'!B:E,4,0))</f>
        <v/>
      </c>
      <c r="F6471" s="11" t="str">
        <f>IF(A6471="","",IF(ISERROR(VLOOKUP(A6471,'entry data'!B:F,5,0)),"",VLOOKUP(A6471,'entry data'!B:F,5,0)))</f>
        <v/>
      </c>
      <c r="G6471" s="12" t="str">
        <f>IF(A6471="","",IF(ISERROR(VLOOKUP(A6471,'entry data'!B:I,8,0)),"",VLOOKUP(A6471,'entry data'!B:I,7,0)))</f>
        <v/>
      </c>
      <c r="H6471" s="13" t="str">
        <f>IF(A6471="","",IF(B6471=1,VLOOKUP(A6471,'entry data'!B:D,3,0),I6470))</f>
        <v/>
      </c>
      <c r="I6471" s="14" t="str">
        <f>IF(A6471="","",IF(E6471="weekly",7,IF(E6471="fortnightly",14,IF(E6471="monthly",DATE(IF(MONTH(H6471)=12,YEAR(H6471)+1,YEAR(H6471)),VLOOKUP(MONTH(H6471),index!$D$2:$G$13,2,0),DAY(H6471)),
IF(E6471="quarterly",DATE(IF(MONTH(H6471)&gt;=10,YEAR(H6471)+1,YEAR(H6471)),VLOOKUP(MONTH(H6471),index!$D$2:$G$13,3,0),DAY(H6471)),
IF(E6471="halfyearly",DATE(IF(MONTH(H6471)&gt;=7,YEAR(H6471)+1,YEAR(H6471)),VLOOKUP(MONTH(H6471),index!$D$2:$G$13,4,0),DAY(H6471)),
DATE(YEAR(H6471)+1,MONTH(H6471),DAY(H6471)))))-H6471))+H6471)</f>
        <v/>
      </c>
      <c r="J6471" s="9" t="str">
        <f t="shared" si="622"/>
        <v/>
      </c>
      <c r="K6471" s="11" t="str">
        <f t="shared" si="623"/>
        <v/>
      </c>
      <c r="L6471" s="11" t="str">
        <f t="shared" si="624"/>
        <v/>
      </c>
      <c r="M6471" s="11" t="str">
        <f>IF(A6471="","",VLOOKUP(E6471,index!$A$1:$B$6,2,0)*K6471*G6471)</f>
        <v/>
      </c>
      <c r="N6471" s="11" t="str">
        <f>IF(A6471="","",-PMT(G6471*VLOOKUP(E6471,index!$A$1:$B$6,2,0),C6471,F6471,0,0))</f>
        <v/>
      </c>
      <c r="O6471" s="11" t="str">
        <f t="shared" si="625"/>
        <v/>
      </c>
      <c r="P6471" s="11" t="str">
        <f t="shared" si="626"/>
        <v/>
      </c>
    </row>
    <row r="6472" spans="1:16" x14ac:dyDescent="0.25">
      <c r="A6472" s="9" t="str">
        <f>IF(A6471="","",IF(B6471&lt;C6471,A6471,IF(A6471=MAX('entry data'!$B$8:$B$507),"",A6471+1)))</f>
        <v/>
      </c>
      <c r="B6472" s="9" t="str">
        <f t="shared" si="621"/>
        <v/>
      </c>
      <c r="C6472" s="9" t="str">
        <f>IF(ISERROR(VLOOKUP(A6472,'entry data'!B:G,6,0)),"",VLOOKUP(A6472,'entry data'!B:G,6,0))</f>
        <v/>
      </c>
      <c r="D6472" s="9" t="str">
        <f>IF(ISERROR(VLOOKUP(A6472,'entry data'!B:C,2,0)),"",VLOOKUP(A6472,'entry data'!B:C,2,0))</f>
        <v/>
      </c>
      <c r="E6472" s="9" t="str">
        <f>IF(ISERROR(VLOOKUP(A6472,'entry data'!B:E,4,0)),"",VLOOKUP(A6472,'entry data'!B:E,4,0))</f>
        <v/>
      </c>
      <c r="F6472" s="11" t="str">
        <f>IF(A6472="","",IF(ISERROR(VLOOKUP(A6472,'entry data'!B:F,5,0)),"",VLOOKUP(A6472,'entry data'!B:F,5,0)))</f>
        <v/>
      </c>
      <c r="G6472" s="12" t="str">
        <f>IF(A6472="","",IF(ISERROR(VLOOKUP(A6472,'entry data'!B:I,8,0)),"",VLOOKUP(A6472,'entry data'!B:I,7,0)))</f>
        <v/>
      </c>
      <c r="H6472" s="13" t="str">
        <f>IF(A6472="","",IF(B6472=1,VLOOKUP(A6472,'entry data'!B:D,3,0),I6471))</f>
        <v/>
      </c>
      <c r="I6472" s="14" t="str">
        <f>IF(A6472="","",IF(E6472="weekly",7,IF(E6472="fortnightly",14,IF(E6472="monthly",DATE(IF(MONTH(H6472)=12,YEAR(H6472)+1,YEAR(H6472)),VLOOKUP(MONTH(H6472),index!$D$2:$G$13,2,0),DAY(H6472)),
IF(E6472="quarterly",DATE(IF(MONTH(H6472)&gt;=10,YEAR(H6472)+1,YEAR(H6472)),VLOOKUP(MONTH(H6472),index!$D$2:$G$13,3,0),DAY(H6472)),
IF(E6472="halfyearly",DATE(IF(MONTH(H6472)&gt;=7,YEAR(H6472)+1,YEAR(H6472)),VLOOKUP(MONTH(H6472),index!$D$2:$G$13,4,0),DAY(H6472)),
DATE(YEAR(H6472)+1,MONTH(H6472),DAY(H6472)))))-H6472))+H6472)</f>
        <v/>
      </c>
      <c r="J6472" s="9" t="str">
        <f t="shared" si="622"/>
        <v/>
      </c>
      <c r="K6472" s="11" t="str">
        <f t="shared" si="623"/>
        <v/>
      </c>
      <c r="L6472" s="11" t="str">
        <f t="shared" si="624"/>
        <v/>
      </c>
      <c r="M6472" s="11" t="str">
        <f>IF(A6472="","",VLOOKUP(E6472,index!$A$1:$B$6,2,0)*K6472*G6472)</f>
        <v/>
      </c>
      <c r="N6472" s="11" t="str">
        <f>IF(A6472="","",-PMT(G6472*VLOOKUP(E6472,index!$A$1:$B$6,2,0),C6472,F6472,0,0))</f>
        <v/>
      </c>
      <c r="O6472" s="11" t="str">
        <f t="shared" si="625"/>
        <v/>
      </c>
      <c r="P6472" s="11" t="str">
        <f t="shared" si="626"/>
        <v/>
      </c>
    </row>
    <row r="6473" spans="1:16" x14ac:dyDescent="0.25">
      <c r="A6473" s="9" t="str">
        <f>IF(A6472="","",IF(B6472&lt;C6472,A6472,IF(A6472=MAX('entry data'!$B$8:$B$507),"",A6472+1)))</f>
        <v/>
      </c>
      <c r="B6473" s="9" t="str">
        <f t="shared" si="621"/>
        <v/>
      </c>
      <c r="C6473" s="9" t="str">
        <f>IF(ISERROR(VLOOKUP(A6473,'entry data'!B:G,6,0)),"",VLOOKUP(A6473,'entry data'!B:G,6,0))</f>
        <v/>
      </c>
      <c r="D6473" s="9" t="str">
        <f>IF(ISERROR(VLOOKUP(A6473,'entry data'!B:C,2,0)),"",VLOOKUP(A6473,'entry data'!B:C,2,0))</f>
        <v/>
      </c>
      <c r="E6473" s="9" t="str">
        <f>IF(ISERROR(VLOOKUP(A6473,'entry data'!B:E,4,0)),"",VLOOKUP(A6473,'entry data'!B:E,4,0))</f>
        <v/>
      </c>
      <c r="F6473" s="11" t="str">
        <f>IF(A6473="","",IF(ISERROR(VLOOKUP(A6473,'entry data'!B:F,5,0)),"",VLOOKUP(A6473,'entry data'!B:F,5,0)))</f>
        <v/>
      </c>
      <c r="G6473" s="12" t="str">
        <f>IF(A6473="","",IF(ISERROR(VLOOKUP(A6473,'entry data'!B:I,8,0)),"",VLOOKUP(A6473,'entry data'!B:I,7,0)))</f>
        <v/>
      </c>
      <c r="H6473" s="13" t="str">
        <f>IF(A6473="","",IF(B6473=1,VLOOKUP(A6473,'entry data'!B:D,3,0),I6472))</f>
        <v/>
      </c>
      <c r="I6473" s="14" t="str">
        <f>IF(A6473="","",IF(E6473="weekly",7,IF(E6473="fortnightly",14,IF(E6473="monthly",DATE(IF(MONTH(H6473)=12,YEAR(H6473)+1,YEAR(H6473)),VLOOKUP(MONTH(H6473),index!$D$2:$G$13,2,0),DAY(H6473)),
IF(E6473="quarterly",DATE(IF(MONTH(H6473)&gt;=10,YEAR(H6473)+1,YEAR(H6473)),VLOOKUP(MONTH(H6473),index!$D$2:$G$13,3,0),DAY(H6473)),
IF(E6473="halfyearly",DATE(IF(MONTH(H6473)&gt;=7,YEAR(H6473)+1,YEAR(H6473)),VLOOKUP(MONTH(H6473),index!$D$2:$G$13,4,0),DAY(H6473)),
DATE(YEAR(H6473)+1,MONTH(H6473),DAY(H6473)))))-H6473))+H6473)</f>
        <v/>
      </c>
      <c r="J6473" s="9" t="str">
        <f t="shared" si="622"/>
        <v/>
      </c>
      <c r="K6473" s="11" t="str">
        <f t="shared" si="623"/>
        <v/>
      </c>
      <c r="L6473" s="11" t="str">
        <f t="shared" si="624"/>
        <v/>
      </c>
      <c r="M6473" s="11" t="str">
        <f>IF(A6473="","",VLOOKUP(E6473,index!$A$1:$B$6,2,0)*K6473*G6473)</f>
        <v/>
      </c>
      <c r="N6473" s="11" t="str">
        <f>IF(A6473="","",-PMT(G6473*VLOOKUP(E6473,index!$A$1:$B$6,2,0),C6473,F6473,0,0))</f>
        <v/>
      </c>
      <c r="O6473" s="11" t="str">
        <f t="shared" si="625"/>
        <v/>
      </c>
      <c r="P6473" s="11" t="str">
        <f t="shared" si="626"/>
        <v/>
      </c>
    </row>
    <row r="6474" spans="1:16" x14ac:dyDescent="0.25">
      <c r="A6474" s="9" t="str">
        <f>IF(A6473="","",IF(B6473&lt;C6473,A6473,IF(A6473=MAX('entry data'!$B$8:$B$507),"",A6473+1)))</f>
        <v/>
      </c>
      <c r="B6474" s="9" t="str">
        <f t="shared" si="621"/>
        <v/>
      </c>
      <c r="C6474" s="9" t="str">
        <f>IF(ISERROR(VLOOKUP(A6474,'entry data'!B:G,6,0)),"",VLOOKUP(A6474,'entry data'!B:G,6,0))</f>
        <v/>
      </c>
      <c r="D6474" s="9" t="str">
        <f>IF(ISERROR(VLOOKUP(A6474,'entry data'!B:C,2,0)),"",VLOOKUP(A6474,'entry data'!B:C,2,0))</f>
        <v/>
      </c>
      <c r="E6474" s="9" t="str">
        <f>IF(ISERROR(VLOOKUP(A6474,'entry data'!B:E,4,0)),"",VLOOKUP(A6474,'entry data'!B:E,4,0))</f>
        <v/>
      </c>
      <c r="F6474" s="11" t="str">
        <f>IF(A6474="","",IF(ISERROR(VLOOKUP(A6474,'entry data'!B:F,5,0)),"",VLOOKUP(A6474,'entry data'!B:F,5,0)))</f>
        <v/>
      </c>
      <c r="G6474" s="12" t="str">
        <f>IF(A6474="","",IF(ISERROR(VLOOKUP(A6474,'entry data'!B:I,8,0)),"",VLOOKUP(A6474,'entry data'!B:I,7,0)))</f>
        <v/>
      </c>
      <c r="H6474" s="13" t="str">
        <f>IF(A6474="","",IF(B6474=1,VLOOKUP(A6474,'entry data'!B:D,3,0),I6473))</f>
        <v/>
      </c>
      <c r="I6474" s="14" t="str">
        <f>IF(A6474="","",IF(E6474="weekly",7,IF(E6474="fortnightly",14,IF(E6474="monthly",DATE(IF(MONTH(H6474)=12,YEAR(H6474)+1,YEAR(H6474)),VLOOKUP(MONTH(H6474),index!$D$2:$G$13,2,0),DAY(H6474)),
IF(E6474="quarterly",DATE(IF(MONTH(H6474)&gt;=10,YEAR(H6474)+1,YEAR(H6474)),VLOOKUP(MONTH(H6474),index!$D$2:$G$13,3,0),DAY(H6474)),
IF(E6474="halfyearly",DATE(IF(MONTH(H6474)&gt;=7,YEAR(H6474)+1,YEAR(H6474)),VLOOKUP(MONTH(H6474),index!$D$2:$G$13,4,0),DAY(H6474)),
DATE(YEAR(H6474)+1,MONTH(H6474),DAY(H6474)))))-H6474))+H6474)</f>
        <v/>
      </c>
      <c r="J6474" s="9" t="str">
        <f t="shared" si="622"/>
        <v/>
      </c>
      <c r="K6474" s="11" t="str">
        <f t="shared" si="623"/>
        <v/>
      </c>
      <c r="L6474" s="11" t="str">
        <f t="shared" si="624"/>
        <v/>
      </c>
      <c r="M6474" s="11" t="str">
        <f>IF(A6474="","",VLOOKUP(E6474,index!$A$1:$B$6,2,0)*K6474*G6474)</f>
        <v/>
      </c>
      <c r="N6474" s="11" t="str">
        <f>IF(A6474="","",-PMT(G6474*VLOOKUP(E6474,index!$A$1:$B$6,2,0),C6474,F6474,0,0))</f>
        <v/>
      </c>
      <c r="O6474" s="11" t="str">
        <f t="shared" si="625"/>
        <v/>
      </c>
      <c r="P6474" s="11" t="str">
        <f t="shared" si="626"/>
        <v/>
      </c>
    </row>
    <row r="6475" spans="1:16" x14ac:dyDescent="0.25">
      <c r="A6475" s="9" t="str">
        <f>IF(A6474="","",IF(B6474&lt;C6474,A6474,IF(A6474=MAX('entry data'!$B$8:$B$507),"",A6474+1)))</f>
        <v/>
      </c>
      <c r="B6475" s="9" t="str">
        <f t="shared" si="621"/>
        <v/>
      </c>
      <c r="C6475" s="9" t="str">
        <f>IF(ISERROR(VLOOKUP(A6475,'entry data'!B:G,6,0)),"",VLOOKUP(A6475,'entry data'!B:G,6,0))</f>
        <v/>
      </c>
      <c r="D6475" s="9" t="str">
        <f>IF(ISERROR(VLOOKUP(A6475,'entry data'!B:C,2,0)),"",VLOOKUP(A6475,'entry data'!B:C,2,0))</f>
        <v/>
      </c>
      <c r="E6475" s="9" t="str">
        <f>IF(ISERROR(VLOOKUP(A6475,'entry data'!B:E,4,0)),"",VLOOKUP(A6475,'entry data'!B:E,4,0))</f>
        <v/>
      </c>
      <c r="F6475" s="11" t="str">
        <f>IF(A6475="","",IF(ISERROR(VLOOKUP(A6475,'entry data'!B:F,5,0)),"",VLOOKUP(A6475,'entry data'!B:F,5,0)))</f>
        <v/>
      </c>
      <c r="G6475" s="12" t="str">
        <f>IF(A6475="","",IF(ISERROR(VLOOKUP(A6475,'entry data'!B:I,8,0)),"",VLOOKUP(A6475,'entry data'!B:I,7,0)))</f>
        <v/>
      </c>
      <c r="H6475" s="13" t="str">
        <f>IF(A6475="","",IF(B6475=1,VLOOKUP(A6475,'entry data'!B:D,3,0),I6474))</f>
        <v/>
      </c>
      <c r="I6475" s="14" t="str">
        <f>IF(A6475="","",IF(E6475="weekly",7,IF(E6475="fortnightly",14,IF(E6475="monthly",DATE(IF(MONTH(H6475)=12,YEAR(H6475)+1,YEAR(H6475)),VLOOKUP(MONTH(H6475),index!$D$2:$G$13,2,0),DAY(H6475)),
IF(E6475="quarterly",DATE(IF(MONTH(H6475)&gt;=10,YEAR(H6475)+1,YEAR(H6475)),VLOOKUP(MONTH(H6475),index!$D$2:$G$13,3,0),DAY(H6475)),
IF(E6475="halfyearly",DATE(IF(MONTH(H6475)&gt;=7,YEAR(H6475)+1,YEAR(H6475)),VLOOKUP(MONTH(H6475),index!$D$2:$G$13,4,0),DAY(H6475)),
DATE(YEAR(H6475)+1,MONTH(H6475),DAY(H6475)))))-H6475))+H6475)</f>
        <v/>
      </c>
      <c r="J6475" s="9" t="str">
        <f t="shared" si="622"/>
        <v/>
      </c>
      <c r="K6475" s="11" t="str">
        <f t="shared" si="623"/>
        <v/>
      </c>
      <c r="L6475" s="11" t="str">
        <f t="shared" si="624"/>
        <v/>
      </c>
      <c r="M6475" s="11" t="str">
        <f>IF(A6475="","",VLOOKUP(E6475,index!$A$1:$B$6,2,0)*K6475*G6475)</f>
        <v/>
      </c>
      <c r="N6475" s="11" t="str">
        <f>IF(A6475="","",-PMT(G6475*VLOOKUP(E6475,index!$A$1:$B$6,2,0),C6475,F6475,0,0))</f>
        <v/>
      </c>
      <c r="O6475" s="11" t="str">
        <f t="shared" si="625"/>
        <v/>
      </c>
      <c r="P6475" s="11" t="str">
        <f t="shared" si="626"/>
        <v/>
      </c>
    </row>
    <row r="6476" spans="1:16" x14ac:dyDescent="0.25">
      <c r="A6476" s="9" t="str">
        <f>IF(A6475="","",IF(B6475&lt;C6475,A6475,IF(A6475=MAX('entry data'!$B$8:$B$507),"",A6475+1)))</f>
        <v/>
      </c>
      <c r="B6476" s="9" t="str">
        <f t="shared" si="621"/>
        <v/>
      </c>
      <c r="C6476" s="9" t="str">
        <f>IF(ISERROR(VLOOKUP(A6476,'entry data'!B:G,6,0)),"",VLOOKUP(A6476,'entry data'!B:G,6,0))</f>
        <v/>
      </c>
      <c r="D6476" s="9" t="str">
        <f>IF(ISERROR(VLOOKUP(A6476,'entry data'!B:C,2,0)),"",VLOOKUP(A6476,'entry data'!B:C,2,0))</f>
        <v/>
      </c>
      <c r="E6476" s="9" t="str">
        <f>IF(ISERROR(VLOOKUP(A6476,'entry data'!B:E,4,0)),"",VLOOKUP(A6476,'entry data'!B:E,4,0))</f>
        <v/>
      </c>
      <c r="F6476" s="11" t="str">
        <f>IF(A6476="","",IF(ISERROR(VLOOKUP(A6476,'entry data'!B:F,5,0)),"",VLOOKUP(A6476,'entry data'!B:F,5,0)))</f>
        <v/>
      </c>
      <c r="G6476" s="12" t="str">
        <f>IF(A6476="","",IF(ISERROR(VLOOKUP(A6476,'entry data'!B:I,8,0)),"",VLOOKUP(A6476,'entry data'!B:I,7,0)))</f>
        <v/>
      </c>
      <c r="H6476" s="13" t="str">
        <f>IF(A6476="","",IF(B6476=1,VLOOKUP(A6476,'entry data'!B:D,3,0),I6475))</f>
        <v/>
      </c>
      <c r="I6476" s="14" t="str">
        <f>IF(A6476="","",IF(E6476="weekly",7,IF(E6476="fortnightly",14,IF(E6476="monthly",DATE(IF(MONTH(H6476)=12,YEAR(H6476)+1,YEAR(H6476)),VLOOKUP(MONTH(H6476),index!$D$2:$G$13,2,0),DAY(H6476)),
IF(E6476="quarterly",DATE(IF(MONTH(H6476)&gt;=10,YEAR(H6476)+1,YEAR(H6476)),VLOOKUP(MONTH(H6476),index!$D$2:$G$13,3,0),DAY(H6476)),
IF(E6476="halfyearly",DATE(IF(MONTH(H6476)&gt;=7,YEAR(H6476)+1,YEAR(H6476)),VLOOKUP(MONTH(H6476),index!$D$2:$G$13,4,0),DAY(H6476)),
DATE(YEAR(H6476)+1,MONTH(H6476),DAY(H6476)))))-H6476))+H6476)</f>
        <v/>
      </c>
      <c r="J6476" s="9" t="str">
        <f t="shared" si="622"/>
        <v/>
      </c>
      <c r="K6476" s="11" t="str">
        <f t="shared" si="623"/>
        <v/>
      </c>
      <c r="L6476" s="11" t="str">
        <f t="shared" si="624"/>
        <v/>
      </c>
      <c r="M6476" s="11" t="str">
        <f>IF(A6476="","",VLOOKUP(E6476,index!$A$1:$B$6,2,0)*K6476*G6476)</f>
        <v/>
      </c>
      <c r="N6476" s="11" t="str">
        <f>IF(A6476="","",-PMT(G6476*VLOOKUP(E6476,index!$A$1:$B$6,2,0),C6476,F6476,0,0))</f>
        <v/>
      </c>
      <c r="O6476" s="11" t="str">
        <f t="shared" si="625"/>
        <v/>
      </c>
      <c r="P6476" s="11" t="str">
        <f t="shared" si="626"/>
        <v/>
      </c>
    </row>
    <row r="6477" spans="1:16" x14ac:dyDescent="0.25">
      <c r="A6477" s="9" t="str">
        <f>IF(A6476="","",IF(B6476&lt;C6476,A6476,IF(A6476=MAX('entry data'!$B$8:$B$507),"",A6476+1)))</f>
        <v/>
      </c>
      <c r="B6477" s="9" t="str">
        <f t="shared" si="621"/>
        <v/>
      </c>
      <c r="C6477" s="9" t="str">
        <f>IF(ISERROR(VLOOKUP(A6477,'entry data'!B:G,6,0)),"",VLOOKUP(A6477,'entry data'!B:G,6,0))</f>
        <v/>
      </c>
      <c r="D6477" s="9" t="str">
        <f>IF(ISERROR(VLOOKUP(A6477,'entry data'!B:C,2,0)),"",VLOOKUP(A6477,'entry data'!B:C,2,0))</f>
        <v/>
      </c>
      <c r="E6477" s="9" t="str">
        <f>IF(ISERROR(VLOOKUP(A6477,'entry data'!B:E,4,0)),"",VLOOKUP(A6477,'entry data'!B:E,4,0))</f>
        <v/>
      </c>
      <c r="F6477" s="11" t="str">
        <f>IF(A6477="","",IF(ISERROR(VLOOKUP(A6477,'entry data'!B:F,5,0)),"",VLOOKUP(A6477,'entry data'!B:F,5,0)))</f>
        <v/>
      </c>
      <c r="G6477" s="12" t="str">
        <f>IF(A6477="","",IF(ISERROR(VLOOKUP(A6477,'entry data'!B:I,8,0)),"",VLOOKUP(A6477,'entry data'!B:I,7,0)))</f>
        <v/>
      </c>
      <c r="H6477" s="13" t="str">
        <f>IF(A6477="","",IF(B6477=1,VLOOKUP(A6477,'entry data'!B:D,3,0),I6476))</f>
        <v/>
      </c>
      <c r="I6477" s="14" t="str">
        <f>IF(A6477="","",IF(E6477="weekly",7,IF(E6477="fortnightly",14,IF(E6477="monthly",DATE(IF(MONTH(H6477)=12,YEAR(H6477)+1,YEAR(H6477)),VLOOKUP(MONTH(H6477),index!$D$2:$G$13,2,0),DAY(H6477)),
IF(E6477="quarterly",DATE(IF(MONTH(H6477)&gt;=10,YEAR(H6477)+1,YEAR(H6477)),VLOOKUP(MONTH(H6477),index!$D$2:$G$13,3,0),DAY(H6477)),
IF(E6477="halfyearly",DATE(IF(MONTH(H6477)&gt;=7,YEAR(H6477)+1,YEAR(H6477)),VLOOKUP(MONTH(H6477),index!$D$2:$G$13,4,0),DAY(H6477)),
DATE(YEAR(H6477)+1,MONTH(H6477),DAY(H6477)))))-H6477))+H6477)</f>
        <v/>
      </c>
      <c r="J6477" s="9" t="str">
        <f t="shared" si="622"/>
        <v/>
      </c>
      <c r="K6477" s="11" t="str">
        <f t="shared" si="623"/>
        <v/>
      </c>
      <c r="L6477" s="11" t="str">
        <f t="shared" si="624"/>
        <v/>
      </c>
      <c r="M6477" s="11" t="str">
        <f>IF(A6477="","",VLOOKUP(E6477,index!$A$1:$B$6,2,0)*K6477*G6477)</f>
        <v/>
      </c>
      <c r="N6477" s="11" t="str">
        <f>IF(A6477="","",-PMT(G6477*VLOOKUP(E6477,index!$A$1:$B$6,2,0),C6477,F6477,0,0))</f>
        <v/>
      </c>
      <c r="O6477" s="11" t="str">
        <f t="shared" si="625"/>
        <v/>
      </c>
      <c r="P6477" s="11" t="str">
        <f t="shared" si="626"/>
        <v/>
      </c>
    </row>
    <row r="6478" spans="1:16" x14ac:dyDescent="0.25">
      <c r="A6478" s="9" t="str">
        <f>IF(A6477="","",IF(B6477&lt;C6477,A6477,IF(A6477=MAX('entry data'!$B$8:$B$507),"",A6477+1)))</f>
        <v/>
      </c>
      <c r="B6478" s="9" t="str">
        <f t="shared" si="621"/>
        <v/>
      </c>
      <c r="C6478" s="9" t="str">
        <f>IF(ISERROR(VLOOKUP(A6478,'entry data'!B:G,6,0)),"",VLOOKUP(A6478,'entry data'!B:G,6,0))</f>
        <v/>
      </c>
      <c r="D6478" s="9" t="str">
        <f>IF(ISERROR(VLOOKUP(A6478,'entry data'!B:C,2,0)),"",VLOOKUP(A6478,'entry data'!B:C,2,0))</f>
        <v/>
      </c>
      <c r="E6478" s="9" t="str">
        <f>IF(ISERROR(VLOOKUP(A6478,'entry data'!B:E,4,0)),"",VLOOKUP(A6478,'entry data'!B:E,4,0))</f>
        <v/>
      </c>
      <c r="F6478" s="11" t="str">
        <f>IF(A6478="","",IF(ISERROR(VLOOKUP(A6478,'entry data'!B:F,5,0)),"",VLOOKUP(A6478,'entry data'!B:F,5,0)))</f>
        <v/>
      </c>
      <c r="G6478" s="12" t="str">
        <f>IF(A6478="","",IF(ISERROR(VLOOKUP(A6478,'entry data'!B:I,8,0)),"",VLOOKUP(A6478,'entry data'!B:I,7,0)))</f>
        <v/>
      </c>
      <c r="H6478" s="13" t="str">
        <f>IF(A6478="","",IF(B6478=1,VLOOKUP(A6478,'entry data'!B:D,3,0),I6477))</f>
        <v/>
      </c>
      <c r="I6478" s="14" t="str">
        <f>IF(A6478="","",IF(E6478="weekly",7,IF(E6478="fortnightly",14,IF(E6478="monthly",DATE(IF(MONTH(H6478)=12,YEAR(H6478)+1,YEAR(H6478)),VLOOKUP(MONTH(H6478),index!$D$2:$G$13,2,0),DAY(H6478)),
IF(E6478="quarterly",DATE(IF(MONTH(H6478)&gt;=10,YEAR(H6478)+1,YEAR(H6478)),VLOOKUP(MONTH(H6478),index!$D$2:$G$13,3,0),DAY(H6478)),
IF(E6478="halfyearly",DATE(IF(MONTH(H6478)&gt;=7,YEAR(H6478)+1,YEAR(H6478)),VLOOKUP(MONTH(H6478),index!$D$2:$G$13,4,0),DAY(H6478)),
DATE(YEAR(H6478)+1,MONTH(H6478),DAY(H6478)))))-H6478))+H6478)</f>
        <v/>
      </c>
      <c r="J6478" s="9" t="str">
        <f t="shared" si="622"/>
        <v/>
      </c>
      <c r="K6478" s="11" t="str">
        <f t="shared" si="623"/>
        <v/>
      </c>
      <c r="L6478" s="11" t="str">
        <f t="shared" si="624"/>
        <v/>
      </c>
      <c r="M6478" s="11" t="str">
        <f>IF(A6478="","",VLOOKUP(E6478,index!$A$1:$B$6,2,0)*K6478*G6478)</f>
        <v/>
      </c>
      <c r="N6478" s="11" t="str">
        <f>IF(A6478="","",-PMT(G6478*VLOOKUP(E6478,index!$A$1:$B$6,2,0),C6478,F6478,0,0))</f>
        <v/>
      </c>
      <c r="O6478" s="11" t="str">
        <f t="shared" si="625"/>
        <v/>
      </c>
      <c r="P6478" s="11" t="str">
        <f t="shared" si="626"/>
        <v/>
      </c>
    </row>
    <row r="6479" spans="1:16" x14ac:dyDescent="0.25">
      <c r="A6479" s="9" t="str">
        <f>IF(A6478="","",IF(B6478&lt;C6478,A6478,IF(A6478=MAX('entry data'!$B$8:$B$507),"",A6478+1)))</f>
        <v/>
      </c>
      <c r="B6479" s="9" t="str">
        <f t="shared" si="621"/>
        <v/>
      </c>
      <c r="C6479" s="9" t="str">
        <f>IF(ISERROR(VLOOKUP(A6479,'entry data'!B:G,6,0)),"",VLOOKUP(A6479,'entry data'!B:G,6,0))</f>
        <v/>
      </c>
      <c r="D6479" s="9" t="str">
        <f>IF(ISERROR(VLOOKUP(A6479,'entry data'!B:C,2,0)),"",VLOOKUP(A6479,'entry data'!B:C,2,0))</f>
        <v/>
      </c>
      <c r="E6479" s="9" t="str">
        <f>IF(ISERROR(VLOOKUP(A6479,'entry data'!B:E,4,0)),"",VLOOKUP(A6479,'entry data'!B:E,4,0))</f>
        <v/>
      </c>
      <c r="F6479" s="11" t="str">
        <f>IF(A6479="","",IF(ISERROR(VLOOKUP(A6479,'entry data'!B:F,5,0)),"",VLOOKUP(A6479,'entry data'!B:F,5,0)))</f>
        <v/>
      </c>
      <c r="G6479" s="12" t="str">
        <f>IF(A6479="","",IF(ISERROR(VLOOKUP(A6479,'entry data'!B:I,8,0)),"",VLOOKUP(A6479,'entry data'!B:I,7,0)))</f>
        <v/>
      </c>
      <c r="H6479" s="13" t="str">
        <f>IF(A6479="","",IF(B6479=1,VLOOKUP(A6479,'entry data'!B:D,3,0),I6478))</f>
        <v/>
      </c>
      <c r="I6479" s="14" t="str">
        <f>IF(A6479="","",IF(E6479="weekly",7,IF(E6479="fortnightly",14,IF(E6479="monthly",DATE(IF(MONTH(H6479)=12,YEAR(H6479)+1,YEAR(H6479)),VLOOKUP(MONTH(H6479),index!$D$2:$G$13,2,0),DAY(H6479)),
IF(E6479="quarterly",DATE(IF(MONTH(H6479)&gt;=10,YEAR(H6479)+1,YEAR(H6479)),VLOOKUP(MONTH(H6479),index!$D$2:$G$13,3,0),DAY(H6479)),
IF(E6479="halfyearly",DATE(IF(MONTH(H6479)&gt;=7,YEAR(H6479)+1,YEAR(H6479)),VLOOKUP(MONTH(H6479),index!$D$2:$G$13,4,0),DAY(H6479)),
DATE(YEAR(H6479)+1,MONTH(H6479),DAY(H6479)))))-H6479))+H6479)</f>
        <v/>
      </c>
      <c r="J6479" s="9" t="str">
        <f t="shared" si="622"/>
        <v/>
      </c>
      <c r="K6479" s="11" t="str">
        <f t="shared" si="623"/>
        <v/>
      </c>
      <c r="L6479" s="11" t="str">
        <f t="shared" si="624"/>
        <v/>
      </c>
      <c r="M6479" s="11" t="str">
        <f>IF(A6479="","",VLOOKUP(E6479,index!$A$1:$B$6,2,0)*K6479*G6479)</f>
        <v/>
      </c>
      <c r="N6479" s="11" t="str">
        <f>IF(A6479="","",-PMT(G6479*VLOOKUP(E6479,index!$A$1:$B$6,2,0),C6479,F6479,0,0))</f>
        <v/>
      </c>
      <c r="O6479" s="11" t="str">
        <f t="shared" si="625"/>
        <v/>
      </c>
      <c r="P6479" s="11" t="str">
        <f t="shared" si="626"/>
        <v/>
      </c>
    </row>
    <row r="6480" spans="1:16" x14ac:dyDescent="0.25">
      <c r="A6480" s="9" t="str">
        <f>IF(A6479="","",IF(B6479&lt;C6479,A6479,IF(A6479=MAX('entry data'!$B$8:$B$507),"",A6479+1)))</f>
        <v/>
      </c>
      <c r="B6480" s="9" t="str">
        <f t="shared" si="621"/>
        <v/>
      </c>
      <c r="C6480" s="9" t="str">
        <f>IF(ISERROR(VLOOKUP(A6480,'entry data'!B:G,6,0)),"",VLOOKUP(A6480,'entry data'!B:G,6,0))</f>
        <v/>
      </c>
      <c r="D6480" s="9" t="str">
        <f>IF(ISERROR(VLOOKUP(A6480,'entry data'!B:C,2,0)),"",VLOOKUP(A6480,'entry data'!B:C,2,0))</f>
        <v/>
      </c>
      <c r="E6480" s="9" t="str">
        <f>IF(ISERROR(VLOOKUP(A6480,'entry data'!B:E,4,0)),"",VLOOKUP(A6480,'entry data'!B:E,4,0))</f>
        <v/>
      </c>
      <c r="F6480" s="11" t="str">
        <f>IF(A6480="","",IF(ISERROR(VLOOKUP(A6480,'entry data'!B:F,5,0)),"",VLOOKUP(A6480,'entry data'!B:F,5,0)))</f>
        <v/>
      </c>
      <c r="G6480" s="12" t="str">
        <f>IF(A6480="","",IF(ISERROR(VLOOKUP(A6480,'entry data'!B:I,8,0)),"",VLOOKUP(A6480,'entry data'!B:I,7,0)))</f>
        <v/>
      </c>
      <c r="H6480" s="13" t="str">
        <f>IF(A6480="","",IF(B6480=1,VLOOKUP(A6480,'entry data'!B:D,3,0),I6479))</f>
        <v/>
      </c>
      <c r="I6480" s="14" t="str">
        <f>IF(A6480="","",IF(E6480="weekly",7,IF(E6480="fortnightly",14,IF(E6480="monthly",DATE(IF(MONTH(H6480)=12,YEAR(H6480)+1,YEAR(H6480)),VLOOKUP(MONTH(H6480),index!$D$2:$G$13,2,0),DAY(H6480)),
IF(E6480="quarterly",DATE(IF(MONTH(H6480)&gt;=10,YEAR(H6480)+1,YEAR(H6480)),VLOOKUP(MONTH(H6480),index!$D$2:$G$13,3,0),DAY(H6480)),
IF(E6480="halfyearly",DATE(IF(MONTH(H6480)&gt;=7,YEAR(H6480)+1,YEAR(H6480)),VLOOKUP(MONTH(H6480),index!$D$2:$G$13,4,0),DAY(H6480)),
DATE(YEAR(H6480)+1,MONTH(H6480),DAY(H6480)))))-H6480))+H6480)</f>
        <v/>
      </c>
      <c r="J6480" s="9" t="str">
        <f t="shared" si="622"/>
        <v/>
      </c>
      <c r="K6480" s="11" t="str">
        <f t="shared" si="623"/>
        <v/>
      </c>
      <c r="L6480" s="11" t="str">
        <f t="shared" si="624"/>
        <v/>
      </c>
      <c r="M6480" s="11" t="str">
        <f>IF(A6480="","",VLOOKUP(E6480,index!$A$1:$B$6,2,0)*K6480*G6480)</f>
        <v/>
      </c>
      <c r="N6480" s="11" t="str">
        <f>IF(A6480="","",-PMT(G6480*VLOOKUP(E6480,index!$A$1:$B$6,2,0),C6480,F6480,0,0))</f>
        <v/>
      </c>
      <c r="O6480" s="11" t="str">
        <f t="shared" si="625"/>
        <v/>
      </c>
      <c r="P6480" s="11" t="str">
        <f t="shared" si="626"/>
        <v/>
      </c>
    </row>
    <row r="6481" spans="1:16" x14ac:dyDescent="0.25">
      <c r="A6481" s="9" t="str">
        <f>IF(A6480="","",IF(B6480&lt;C6480,A6480,IF(A6480=MAX('entry data'!$B$8:$B$507),"",A6480+1)))</f>
        <v/>
      </c>
      <c r="B6481" s="9" t="str">
        <f t="shared" si="621"/>
        <v/>
      </c>
      <c r="C6481" s="9" t="str">
        <f>IF(ISERROR(VLOOKUP(A6481,'entry data'!B:G,6,0)),"",VLOOKUP(A6481,'entry data'!B:G,6,0))</f>
        <v/>
      </c>
      <c r="D6481" s="9" t="str">
        <f>IF(ISERROR(VLOOKUP(A6481,'entry data'!B:C,2,0)),"",VLOOKUP(A6481,'entry data'!B:C,2,0))</f>
        <v/>
      </c>
      <c r="E6481" s="9" t="str">
        <f>IF(ISERROR(VLOOKUP(A6481,'entry data'!B:E,4,0)),"",VLOOKUP(A6481,'entry data'!B:E,4,0))</f>
        <v/>
      </c>
      <c r="F6481" s="11" t="str">
        <f>IF(A6481="","",IF(ISERROR(VLOOKUP(A6481,'entry data'!B:F,5,0)),"",VLOOKUP(A6481,'entry data'!B:F,5,0)))</f>
        <v/>
      </c>
      <c r="G6481" s="12" t="str">
        <f>IF(A6481="","",IF(ISERROR(VLOOKUP(A6481,'entry data'!B:I,8,0)),"",VLOOKUP(A6481,'entry data'!B:I,7,0)))</f>
        <v/>
      </c>
      <c r="H6481" s="13" t="str">
        <f>IF(A6481="","",IF(B6481=1,VLOOKUP(A6481,'entry data'!B:D,3,0),I6480))</f>
        <v/>
      </c>
      <c r="I6481" s="14" t="str">
        <f>IF(A6481="","",IF(E6481="weekly",7,IF(E6481="fortnightly",14,IF(E6481="monthly",DATE(IF(MONTH(H6481)=12,YEAR(H6481)+1,YEAR(H6481)),VLOOKUP(MONTH(H6481),index!$D$2:$G$13,2,0),DAY(H6481)),
IF(E6481="quarterly",DATE(IF(MONTH(H6481)&gt;=10,YEAR(H6481)+1,YEAR(H6481)),VLOOKUP(MONTH(H6481),index!$D$2:$G$13,3,0),DAY(H6481)),
IF(E6481="halfyearly",DATE(IF(MONTH(H6481)&gt;=7,YEAR(H6481)+1,YEAR(H6481)),VLOOKUP(MONTH(H6481),index!$D$2:$G$13,4,0),DAY(H6481)),
DATE(YEAR(H6481)+1,MONTH(H6481),DAY(H6481)))))-H6481))+H6481)</f>
        <v/>
      </c>
      <c r="J6481" s="9" t="str">
        <f t="shared" si="622"/>
        <v/>
      </c>
      <c r="K6481" s="11" t="str">
        <f t="shared" si="623"/>
        <v/>
      </c>
      <c r="L6481" s="11" t="str">
        <f t="shared" si="624"/>
        <v/>
      </c>
      <c r="M6481" s="11" t="str">
        <f>IF(A6481="","",VLOOKUP(E6481,index!$A$1:$B$6,2,0)*K6481*G6481)</f>
        <v/>
      </c>
      <c r="N6481" s="11" t="str">
        <f>IF(A6481="","",-PMT(G6481*VLOOKUP(E6481,index!$A$1:$B$6,2,0),C6481,F6481,0,0))</f>
        <v/>
      </c>
      <c r="O6481" s="11" t="str">
        <f t="shared" si="625"/>
        <v/>
      </c>
      <c r="P6481" s="11" t="str">
        <f t="shared" si="626"/>
        <v/>
      </c>
    </row>
    <row r="6482" spans="1:16" x14ac:dyDescent="0.25">
      <c r="A6482" s="9" t="str">
        <f>IF(A6481="","",IF(B6481&lt;C6481,A6481,IF(A6481=MAX('entry data'!$B$8:$B$507),"",A6481+1)))</f>
        <v/>
      </c>
      <c r="B6482" s="9" t="str">
        <f t="shared" si="621"/>
        <v/>
      </c>
      <c r="C6482" s="9" t="str">
        <f>IF(ISERROR(VLOOKUP(A6482,'entry data'!B:G,6,0)),"",VLOOKUP(A6482,'entry data'!B:G,6,0))</f>
        <v/>
      </c>
      <c r="D6482" s="9" t="str">
        <f>IF(ISERROR(VLOOKUP(A6482,'entry data'!B:C,2,0)),"",VLOOKUP(A6482,'entry data'!B:C,2,0))</f>
        <v/>
      </c>
      <c r="E6482" s="9" t="str">
        <f>IF(ISERROR(VLOOKUP(A6482,'entry data'!B:E,4,0)),"",VLOOKUP(A6482,'entry data'!B:E,4,0))</f>
        <v/>
      </c>
      <c r="F6482" s="11" t="str">
        <f>IF(A6482="","",IF(ISERROR(VLOOKUP(A6482,'entry data'!B:F,5,0)),"",VLOOKUP(A6482,'entry data'!B:F,5,0)))</f>
        <v/>
      </c>
      <c r="G6482" s="12" t="str">
        <f>IF(A6482="","",IF(ISERROR(VLOOKUP(A6482,'entry data'!B:I,8,0)),"",VLOOKUP(A6482,'entry data'!B:I,7,0)))</f>
        <v/>
      </c>
      <c r="H6482" s="13" t="str">
        <f>IF(A6482="","",IF(B6482=1,VLOOKUP(A6482,'entry data'!B:D,3,0),I6481))</f>
        <v/>
      </c>
      <c r="I6482" s="14" t="str">
        <f>IF(A6482="","",IF(E6482="weekly",7,IF(E6482="fortnightly",14,IF(E6482="monthly",DATE(IF(MONTH(H6482)=12,YEAR(H6482)+1,YEAR(H6482)),VLOOKUP(MONTH(H6482),index!$D$2:$G$13,2,0),DAY(H6482)),
IF(E6482="quarterly",DATE(IF(MONTH(H6482)&gt;=10,YEAR(H6482)+1,YEAR(H6482)),VLOOKUP(MONTH(H6482),index!$D$2:$G$13,3,0),DAY(H6482)),
IF(E6482="halfyearly",DATE(IF(MONTH(H6482)&gt;=7,YEAR(H6482)+1,YEAR(H6482)),VLOOKUP(MONTH(H6482),index!$D$2:$G$13,4,0),DAY(H6482)),
DATE(YEAR(H6482)+1,MONTH(H6482),DAY(H6482)))))-H6482))+H6482)</f>
        <v/>
      </c>
      <c r="J6482" s="9" t="str">
        <f t="shared" si="622"/>
        <v/>
      </c>
      <c r="K6482" s="11" t="str">
        <f t="shared" si="623"/>
        <v/>
      </c>
      <c r="L6482" s="11" t="str">
        <f t="shared" si="624"/>
        <v/>
      </c>
      <c r="M6482" s="11" t="str">
        <f>IF(A6482="","",VLOOKUP(E6482,index!$A$1:$B$6,2,0)*K6482*G6482)</f>
        <v/>
      </c>
      <c r="N6482" s="11" t="str">
        <f>IF(A6482="","",-PMT(G6482*VLOOKUP(E6482,index!$A$1:$B$6,2,0),C6482,F6482,0,0))</f>
        <v/>
      </c>
      <c r="O6482" s="11" t="str">
        <f t="shared" si="625"/>
        <v/>
      </c>
      <c r="P6482" s="11" t="str">
        <f t="shared" si="626"/>
        <v/>
      </c>
    </row>
    <row r="6483" spans="1:16" x14ac:dyDescent="0.25">
      <c r="A6483" s="9" t="str">
        <f>IF(A6482="","",IF(B6482&lt;C6482,A6482,IF(A6482=MAX('entry data'!$B$8:$B$507),"",A6482+1)))</f>
        <v/>
      </c>
      <c r="B6483" s="9" t="str">
        <f t="shared" si="621"/>
        <v/>
      </c>
      <c r="C6483" s="9" t="str">
        <f>IF(ISERROR(VLOOKUP(A6483,'entry data'!B:G,6,0)),"",VLOOKUP(A6483,'entry data'!B:G,6,0))</f>
        <v/>
      </c>
      <c r="D6483" s="9" t="str">
        <f>IF(ISERROR(VLOOKUP(A6483,'entry data'!B:C,2,0)),"",VLOOKUP(A6483,'entry data'!B:C,2,0))</f>
        <v/>
      </c>
      <c r="E6483" s="9" t="str">
        <f>IF(ISERROR(VLOOKUP(A6483,'entry data'!B:E,4,0)),"",VLOOKUP(A6483,'entry data'!B:E,4,0))</f>
        <v/>
      </c>
      <c r="F6483" s="11" t="str">
        <f>IF(A6483="","",IF(ISERROR(VLOOKUP(A6483,'entry data'!B:F,5,0)),"",VLOOKUP(A6483,'entry data'!B:F,5,0)))</f>
        <v/>
      </c>
      <c r="G6483" s="12" t="str">
        <f>IF(A6483="","",IF(ISERROR(VLOOKUP(A6483,'entry data'!B:I,8,0)),"",VLOOKUP(A6483,'entry data'!B:I,7,0)))</f>
        <v/>
      </c>
      <c r="H6483" s="13" t="str">
        <f>IF(A6483="","",IF(B6483=1,VLOOKUP(A6483,'entry data'!B:D,3,0),I6482))</f>
        <v/>
      </c>
      <c r="I6483" s="14" t="str">
        <f>IF(A6483="","",IF(E6483="weekly",7,IF(E6483="fortnightly",14,IF(E6483="monthly",DATE(IF(MONTH(H6483)=12,YEAR(H6483)+1,YEAR(H6483)),VLOOKUP(MONTH(H6483),index!$D$2:$G$13,2,0),DAY(H6483)),
IF(E6483="quarterly",DATE(IF(MONTH(H6483)&gt;=10,YEAR(H6483)+1,YEAR(H6483)),VLOOKUP(MONTH(H6483),index!$D$2:$G$13,3,0),DAY(H6483)),
IF(E6483="halfyearly",DATE(IF(MONTH(H6483)&gt;=7,YEAR(H6483)+1,YEAR(H6483)),VLOOKUP(MONTH(H6483),index!$D$2:$G$13,4,0),DAY(H6483)),
DATE(YEAR(H6483)+1,MONTH(H6483),DAY(H6483)))))-H6483))+H6483)</f>
        <v/>
      </c>
      <c r="J6483" s="9" t="str">
        <f t="shared" si="622"/>
        <v/>
      </c>
      <c r="K6483" s="11" t="str">
        <f t="shared" si="623"/>
        <v/>
      </c>
      <c r="L6483" s="11" t="str">
        <f t="shared" si="624"/>
        <v/>
      </c>
      <c r="M6483" s="11" t="str">
        <f>IF(A6483="","",VLOOKUP(E6483,index!$A$1:$B$6,2,0)*K6483*G6483)</f>
        <v/>
      </c>
      <c r="N6483" s="11" t="str">
        <f>IF(A6483="","",-PMT(G6483*VLOOKUP(E6483,index!$A$1:$B$6,2,0),C6483,F6483,0,0))</f>
        <v/>
      </c>
      <c r="O6483" s="11" t="str">
        <f t="shared" si="625"/>
        <v/>
      </c>
      <c r="P6483" s="11" t="str">
        <f t="shared" si="626"/>
        <v/>
      </c>
    </row>
    <row r="6484" spans="1:16" x14ac:dyDescent="0.25">
      <c r="A6484" s="9" t="str">
        <f>IF(A6483="","",IF(B6483&lt;C6483,A6483,IF(A6483=MAX('entry data'!$B$8:$B$507),"",A6483+1)))</f>
        <v/>
      </c>
      <c r="B6484" s="9" t="str">
        <f t="shared" si="621"/>
        <v/>
      </c>
      <c r="C6484" s="9" t="str">
        <f>IF(ISERROR(VLOOKUP(A6484,'entry data'!B:G,6,0)),"",VLOOKUP(A6484,'entry data'!B:G,6,0))</f>
        <v/>
      </c>
      <c r="D6484" s="9" t="str">
        <f>IF(ISERROR(VLOOKUP(A6484,'entry data'!B:C,2,0)),"",VLOOKUP(A6484,'entry data'!B:C,2,0))</f>
        <v/>
      </c>
      <c r="E6484" s="9" t="str">
        <f>IF(ISERROR(VLOOKUP(A6484,'entry data'!B:E,4,0)),"",VLOOKUP(A6484,'entry data'!B:E,4,0))</f>
        <v/>
      </c>
      <c r="F6484" s="11" t="str">
        <f>IF(A6484="","",IF(ISERROR(VLOOKUP(A6484,'entry data'!B:F,5,0)),"",VLOOKUP(A6484,'entry data'!B:F,5,0)))</f>
        <v/>
      </c>
      <c r="G6484" s="12" t="str">
        <f>IF(A6484="","",IF(ISERROR(VLOOKUP(A6484,'entry data'!B:I,8,0)),"",VLOOKUP(A6484,'entry data'!B:I,7,0)))</f>
        <v/>
      </c>
      <c r="H6484" s="13" t="str">
        <f>IF(A6484="","",IF(B6484=1,VLOOKUP(A6484,'entry data'!B:D,3,0),I6483))</f>
        <v/>
      </c>
      <c r="I6484" s="14" t="str">
        <f>IF(A6484="","",IF(E6484="weekly",7,IF(E6484="fortnightly",14,IF(E6484="monthly",DATE(IF(MONTH(H6484)=12,YEAR(H6484)+1,YEAR(H6484)),VLOOKUP(MONTH(H6484),index!$D$2:$G$13,2,0),DAY(H6484)),
IF(E6484="quarterly",DATE(IF(MONTH(H6484)&gt;=10,YEAR(H6484)+1,YEAR(H6484)),VLOOKUP(MONTH(H6484),index!$D$2:$G$13,3,0),DAY(H6484)),
IF(E6484="halfyearly",DATE(IF(MONTH(H6484)&gt;=7,YEAR(H6484)+1,YEAR(H6484)),VLOOKUP(MONTH(H6484),index!$D$2:$G$13,4,0),DAY(H6484)),
DATE(YEAR(H6484)+1,MONTH(H6484),DAY(H6484)))))-H6484))+H6484)</f>
        <v/>
      </c>
      <c r="J6484" s="9" t="str">
        <f t="shared" si="622"/>
        <v/>
      </c>
      <c r="K6484" s="11" t="str">
        <f t="shared" si="623"/>
        <v/>
      </c>
      <c r="L6484" s="11" t="str">
        <f t="shared" si="624"/>
        <v/>
      </c>
      <c r="M6484" s="11" t="str">
        <f>IF(A6484="","",VLOOKUP(E6484,index!$A$1:$B$6,2,0)*K6484*G6484)</f>
        <v/>
      </c>
      <c r="N6484" s="11" t="str">
        <f>IF(A6484="","",-PMT(G6484*VLOOKUP(E6484,index!$A$1:$B$6,2,0),C6484,F6484,0,0))</f>
        <v/>
      </c>
      <c r="O6484" s="11" t="str">
        <f t="shared" si="625"/>
        <v/>
      </c>
      <c r="P6484" s="11" t="str">
        <f t="shared" si="626"/>
        <v/>
      </c>
    </row>
    <row r="6485" spans="1:16" x14ac:dyDescent="0.25">
      <c r="A6485" s="9" t="str">
        <f>IF(A6484="","",IF(B6484&lt;C6484,A6484,IF(A6484=MAX('entry data'!$B$8:$B$507),"",A6484+1)))</f>
        <v/>
      </c>
      <c r="B6485" s="9" t="str">
        <f t="shared" si="621"/>
        <v/>
      </c>
      <c r="C6485" s="9" t="str">
        <f>IF(ISERROR(VLOOKUP(A6485,'entry data'!B:G,6,0)),"",VLOOKUP(A6485,'entry data'!B:G,6,0))</f>
        <v/>
      </c>
      <c r="D6485" s="9" t="str">
        <f>IF(ISERROR(VLOOKUP(A6485,'entry data'!B:C,2,0)),"",VLOOKUP(A6485,'entry data'!B:C,2,0))</f>
        <v/>
      </c>
      <c r="E6485" s="9" t="str">
        <f>IF(ISERROR(VLOOKUP(A6485,'entry data'!B:E,4,0)),"",VLOOKUP(A6485,'entry data'!B:E,4,0))</f>
        <v/>
      </c>
      <c r="F6485" s="11" t="str">
        <f>IF(A6485="","",IF(ISERROR(VLOOKUP(A6485,'entry data'!B:F,5,0)),"",VLOOKUP(A6485,'entry data'!B:F,5,0)))</f>
        <v/>
      </c>
      <c r="G6485" s="12" t="str">
        <f>IF(A6485="","",IF(ISERROR(VLOOKUP(A6485,'entry data'!B:I,8,0)),"",VLOOKUP(A6485,'entry data'!B:I,7,0)))</f>
        <v/>
      </c>
      <c r="H6485" s="13" t="str">
        <f>IF(A6485="","",IF(B6485=1,VLOOKUP(A6485,'entry data'!B:D,3,0),I6484))</f>
        <v/>
      </c>
      <c r="I6485" s="14" t="str">
        <f>IF(A6485="","",IF(E6485="weekly",7,IF(E6485="fortnightly",14,IF(E6485="monthly",DATE(IF(MONTH(H6485)=12,YEAR(H6485)+1,YEAR(H6485)),VLOOKUP(MONTH(H6485),index!$D$2:$G$13,2,0),DAY(H6485)),
IF(E6485="quarterly",DATE(IF(MONTH(H6485)&gt;=10,YEAR(H6485)+1,YEAR(H6485)),VLOOKUP(MONTH(H6485),index!$D$2:$G$13,3,0),DAY(H6485)),
IF(E6485="halfyearly",DATE(IF(MONTH(H6485)&gt;=7,YEAR(H6485)+1,YEAR(H6485)),VLOOKUP(MONTH(H6485),index!$D$2:$G$13,4,0),DAY(H6485)),
DATE(YEAR(H6485)+1,MONTH(H6485),DAY(H6485)))))-H6485))+H6485)</f>
        <v/>
      </c>
      <c r="J6485" s="9" t="str">
        <f t="shared" si="622"/>
        <v/>
      </c>
      <c r="K6485" s="11" t="str">
        <f t="shared" si="623"/>
        <v/>
      </c>
      <c r="L6485" s="11" t="str">
        <f t="shared" si="624"/>
        <v/>
      </c>
      <c r="M6485" s="11" t="str">
        <f>IF(A6485="","",VLOOKUP(E6485,index!$A$1:$B$6,2,0)*K6485*G6485)</f>
        <v/>
      </c>
      <c r="N6485" s="11" t="str">
        <f>IF(A6485="","",-PMT(G6485*VLOOKUP(E6485,index!$A$1:$B$6,2,0),C6485,F6485,0,0))</f>
        <v/>
      </c>
      <c r="O6485" s="11" t="str">
        <f t="shared" si="625"/>
        <v/>
      </c>
      <c r="P6485" s="11" t="str">
        <f t="shared" si="626"/>
        <v/>
      </c>
    </row>
    <row r="6486" spans="1:16" x14ac:dyDescent="0.25">
      <c r="A6486" s="9" t="str">
        <f>IF(A6485="","",IF(B6485&lt;C6485,A6485,IF(A6485=MAX('entry data'!$B$8:$B$507),"",A6485+1)))</f>
        <v/>
      </c>
      <c r="B6486" s="9" t="str">
        <f t="shared" si="621"/>
        <v/>
      </c>
      <c r="C6486" s="9" t="str">
        <f>IF(ISERROR(VLOOKUP(A6486,'entry data'!B:G,6,0)),"",VLOOKUP(A6486,'entry data'!B:G,6,0))</f>
        <v/>
      </c>
      <c r="D6486" s="9" t="str">
        <f>IF(ISERROR(VLOOKUP(A6486,'entry data'!B:C,2,0)),"",VLOOKUP(A6486,'entry data'!B:C,2,0))</f>
        <v/>
      </c>
      <c r="E6486" s="9" t="str">
        <f>IF(ISERROR(VLOOKUP(A6486,'entry data'!B:E,4,0)),"",VLOOKUP(A6486,'entry data'!B:E,4,0))</f>
        <v/>
      </c>
      <c r="F6486" s="11" t="str">
        <f>IF(A6486="","",IF(ISERROR(VLOOKUP(A6486,'entry data'!B:F,5,0)),"",VLOOKUP(A6486,'entry data'!B:F,5,0)))</f>
        <v/>
      </c>
      <c r="G6486" s="12" t="str">
        <f>IF(A6486="","",IF(ISERROR(VLOOKUP(A6486,'entry data'!B:I,8,0)),"",VLOOKUP(A6486,'entry data'!B:I,7,0)))</f>
        <v/>
      </c>
      <c r="H6486" s="13" t="str">
        <f>IF(A6486="","",IF(B6486=1,VLOOKUP(A6486,'entry data'!B:D,3,0),I6485))</f>
        <v/>
      </c>
      <c r="I6486" s="14" t="str">
        <f>IF(A6486="","",IF(E6486="weekly",7,IF(E6486="fortnightly",14,IF(E6486="monthly",DATE(IF(MONTH(H6486)=12,YEAR(H6486)+1,YEAR(H6486)),VLOOKUP(MONTH(H6486),index!$D$2:$G$13,2,0),DAY(H6486)),
IF(E6486="quarterly",DATE(IF(MONTH(H6486)&gt;=10,YEAR(H6486)+1,YEAR(H6486)),VLOOKUP(MONTH(H6486),index!$D$2:$G$13,3,0),DAY(H6486)),
IF(E6486="halfyearly",DATE(IF(MONTH(H6486)&gt;=7,YEAR(H6486)+1,YEAR(H6486)),VLOOKUP(MONTH(H6486),index!$D$2:$G$13,4,0),DAY(H6486)),
DATE(YEAR(H6486)+1,MONTH(H6486),DAY(H6486)))))-H6486))+H6486)</f>
        <v/>
      </c>
      <c r="J6486" s="9" t="str">
        <f t="shared" si="622"/>
        <v/>
      </c>
      <c r="K6486" s="11" t="str">
        <f t="shared" si="623"/>
        <v/>
      </c>
      <c r="L6486" s="11" t="str">
        <f t="shared" si="624"/>
        <v/>
      </c>
      <c r="M6486" s="11" t="str">
        <f>IF(A6486="","",VLOOKUP(E6486,index!$A$1:$B$6,2,0)*K6486*G6486)</f>
        <v/>
      </c>
      <c r="N6486" s="11" t="str">
        <f>IF(A6486="","",-PMT(G6486*VLOOKUP(E6486,index!$A$1:$B$6,2,0),C6486,F6486,0,0))</f>
        <v/>
      </c>
      <c r="O6486" s="11" t="str">
        <f t="shared" si="625"/>
        <v/>
      </c>
      <c r="P6486" s="11" t="str">
        <f t="shared" si="626"/>
        <v/>
      </c>
    </row>
    <row r="6487" spans="1:16" x14ac:dyDescent="0.25">
      <c r="A6487" s="9" t="str">
        <f>IF(A6486="","",IF(B6486&lt;C6486,A6486,IF(A6486=MAX('entry data'!$B$8:$B$507),"",A6486+1)))</f>
        <v/>
      </c>
      <c r="B6487" s="9" t="str">
        <f t="shared" ref="B6487:B6550" si="627">IF(A6487="","",IF(B6486=C6486,1,B6486+1))</f>
        <v/>
      </c>
      <c r="C6487" s="9" t="str">
        <f>IF(ISERROR(VLOOKUP(A6487,'entry data'!B:G,6,0)),"",VLOOKUP(A6487,'entry data'!B:G,6,0))</f>
        <v/>
      </c>
      <c r="D6487" s="9" t="str">
        <f>IF(ISERROR(VLOOKUP(A6487,'entry data'!B:C,2,0)),"",VLOOKUP(A6487,'entry data'!B:C,2,0))</f>
        <v/>
      </c>
      <c r="E6487" s="9" t="str">
        <f>IF(ISERROR(VLOOKUP(A6487,'entry data'!B:E,4,0)),"",VLOOKUP(A6487,'entry data'!B:E,4,0))</f>
        <v/>
      </c>
      <c r="F6487" s="11" t="str">
        <f>IF(A6487="","",IF(ISERROR(VLOOKUP(A6487,'entry data'!B:F,5,0)),"",VLOOKUP(A6487,'entry data'!B:F,5,0)))</f>
        <v/>
      </c>
      <c r="G6487" s="12" t="str">
        <f>IF(A6487="","",IF(ISERROR(VLOOKUP(A6487,'entry data'!B:I,8,0)),"",VLOOKUP(A6487,'entry data'!B:I,7,0)))</f>
        <v/>
      </c>
      <c r="H6487" s="13" t="str">
        <f>IF(A6487="","",IF(B6487=1,VLOOKUP(A6487,'entry data'!B:D,3,0),I6486))</f>
        <v/>
      </c>
      <c r="I6487" s="14" t="str">
        <f>IF(A6487="","",IF(E6487="weekly",7,IF(E6487="fortnightly",14,IF(E6487="monthly",DATE(IF(MONTH(H6487)=12,YEAR(H6487)+1,YEAR(H6487)),VLOOKUP(MONTH(H6487),index!$D$2:$G$13,2,0),DAY(H6487)),
IF(E6487="quarterly",DATE(IF(MONTH(H6487)&gt;=10,YEAR(H6487)+1,YEAR(H6487)),VLOOKUP(MONTH(H6487),index!$D$2:$G$13,3,0),DAY(H6487)),
IF(E6487="halfyearly",DATE(IF(MONTH(H6487)&gt;=7,YEAR(H6487)+1,YEAR(H6487)),VLOOKUP(MONTH(H6487),index!$D$2:$G$13,4,0),DAY(H6487)),
DATE(YEAR(H6487)+1,MONTH(H6487),DAY(H6487)))))-H6487))+H6487)</f>
        <v/>
      </c>
      <c r="J6487" s="9" t="str">
        <f t="shared" ref="J6487:J6550" si="628">IF(A6487="","",IF(MONTH(I6487)&lt;10,YEAR(I6487)&amp;"-0"&amp;MONTH(I6487),YEAR(I6487)&amp;"-"&amp;MONTH(I6487)))</f>
        <v/>
      </c>
      <c r="K6487" s="11" t="str">
        <f t="shared" ref="K6487:K6550" si="629">IF(A6487="","",IF(B6487=1,F6487,O6486))</f>
        <v/>
      </c>
      <c r="L6487" s="11" t="str">
        <f t="shared" ref="L6487:L6550" si="630">IF(A6487="","",N6487-M6487)</f>
        <v/>
      </c>
      <c r="M6487" s="11" t="str">
        <f>IF(A6487="","",VLOOKUP(E6487,index!$A$1:$B$6,2,0)*K6487*G6487)</f>
        <v/>
      </c>
      <c r="N6487" s="11" t="str">
        <f>IF(A6487="","",-PMT(G6487*VLOOKUP(E6487,index!$A$1:$B$6,2,0),C6487,F6487,0,0))</f>
        <v/>
      </c>
      <c r="O6487" s="11" t="str">
        <f t="shared" ref="O6487:O6550" si="631">IF(A6487="","",K6487-L6487)</f>
        <v/>
      </c>
      <c r="P6487" s="11" t="str">
        <f t="shared" si="626"/>
        <v/>
      </c>
    </row>
    <row r="6488" spans="1:16" x14ac:dyDescent="0.25">
      <c r="A6488" s="9" t="str">
        <f>IF(A6487="","",IF(B6487&lt;C6487,A6487,IF(A6487=MAX('entry data'!$B$8:$B$507),"",A6487+1)))</f>
        <v/>
      </c>
      <c r="B6488" s="9" t="str">
        <f t="shared" si="627"/>
        <v/>
      </c>
      <c r="C6488" s="9" t="str">
        <f>IF(ISERROR(VLOOKUP(A6488,'entry data'!B:G,6,0)),"",VLOOKUP(A6488,'entry data'!B:G,6,0))</f>
        <v/>
      </c>
      <c r="D6488" s="9" t="str">
        <f>IF(ISERROR(VLOOKUP(A6488,'entry data'!B:C,2,0)),"",VLOOKUP(A6488,'entry data'!B:C,2,0))</f>
        <v/>
      </c>
      <c r="E6488" s="9" t="str">
        <f>IF(ISERROR(VLOOKUP(A6488,'entry data'!B:E,4,0)),"",VLOOKUP(A6488,'entry data'!B:E,4,0))</f>
        <v/>
      </c>
      <c r="F6488" s="11" t="str">
        <f>IF(A6488="","",IF(ISERROR(VLOOKUP(A6488,'entry data'!B:F,5,0)),"",VLOOKUP(A6488,'entry data'!B:F,5,0)))</f>
        <v/>
      </c>
      <c r="G6488" s="12" t="str">
        <f>IF(A6488="","",IF(ISERROR(VLOOKUP(A6488,'entry data'!B:I,8,0)),"",VLOOKUP(A6488,'entry data'!B:I,7,0)))</f>
        <v/>
      </c>
      <c r="H6488" s="13" t="str">
        <f>IF(A6488="","",IF(B6488=1,VLOOKUP(A6488,'entry data'!B:D,3,0),I6487))</f>
        <v/>
      </c>
      <c r="I6488" s="14" t="str">
        <f>IF(A6488="","",IF(E6488="weekly",7,IF(E6488="fortnightly",14,IF(E6488="monthly",DATE(IF(MONTH(H6488)=12,YEAR(H6488)+1,YEAR(H6488)),VLOOKUP(MONTH(H6488),index!$D$2:$G$13,2,0),DAY(H6488)),
IF(E6488="quarterly",DATE(IF(MONTH(H6488)&gt;=10,YEAR(H6488)+1,YEAR(H6488)),VLOOKUP(MONTH(H6488),index!$D$2:$G$13,3,0),DAY(H6488)),
IF(E6488="halfyearly",DATE(IF(MONTH(H6488)&gt;=7,YEAR(H6488)+1,YEAR(H6488)),VLOOKUP(MONTH(H6488),index!$D$2:$G$13,4,0),DAY(H6488)),
DATE(YEAR(H6488)+1,MONTH(H6488),DAY(H6488)))))-H6488))+H6488)</f>
        <v/>
      </c>
      <c r="J6488" s="9" t="str">
        <f t="shared" si="628"/>
        <v/>
      </c>
      <c r="K6488" s="11" t="str">
        <f t="shared" si="629"/>
        <v/>
      </c>
      <c r="L6488" s="11" t="str">
        <f t="shared" si="630"/>
        <v/>
      </c>
      <c r="M6488" s="11" t="str">
        <f>IF(A6488="","",VLOOKUP(E6488,index!$A$1:$B$6,2,0)*K6488*G6488)</f>
        <v/>
      </c>
      <c r="N6488" s="11" t="str">
        <f>IF(A6488="","",-PMT(G6488*VLOOKUP(E6488,index!$A$1:$B$6,2,0),C6488,F6488,0,0))</f>
        <v/>
      </c>
      <c r="O6488" s="11" t="str">
        <f t="shared" si="631"/>
        <v/>
      </c>
      <c r="P6488" s="11" t="str">
        <f t="shared" si="626"/>
        <v/>
      </c>
    </row>
    <row r="6489" spans="1:16" x14ac:dyDescent="0.25">
      <c r="A6489" s="9" t="str">
        <f>IF(A6488="","",IF(B6488&lt;C6488,A6488,IF(A6488=MAX('entry data'!$B$8:$B$507),"",A6488+1)))</f>
        <v/>
      </c>
      <c r="B6489" s="9" t="str">
        <f t="shared" si="627"/>
        <v/>
      </c>
      <c r="C6489" s="9" t="str">
        <f>IF(ISERROR(VLOOKUP(A6489,'entry data'!B:G,6,0)),"",VLOOKUP(A6489,'entry data'!B:G,6,0))</f>
        <v/>
      </c>
      <c r="D6489" s="9" t="str">
        <f>IF(ISERROR(VLOOKUP(A6489,'entry data'!B:C,2,0)),"",VLOOKUP(A6489,'entry data'!B:C,2,0))</f>
        <v/>
      </c>
      <c r="E6489" s="9" t="str">
        <f>IF(ISERROR(VLOOKUP(A6489,'entry data'!B:E,4,0)),"",VLOOKUP(A6489,'entry data'!B:E,4,0))</f>
        <v/>
      </c>
      <c r="F6489" s="11" t="str">
        <f>IF(A6489="","",IF(ISERROR(VLOOKUP(A6489,'entry data'!B:F,5,0)),"",VLOOKUP(A6489,'entry data'!B:F,5,0)))</f>
        <v/>
      </c>
      <c r="G6489" s="12" t="str">
        <f>IF(A6489="","",IF(ISERROR(VLOOKUP(A6489,'entry data'!B:I,8,0)),"",VLOOKUP(A6489,'entry data'!B:I,7,0)))</f>
        <v/>
      </c>
      <c r="H6489" s="13" t="str">
        <f>IF(A6489="","",IF(B6489=1,VLOOKUP(A6489,'entry data'!B:D,3,0),I6488))</f>
        <v/>
      </c>
      <c r="I6489" s="14" t="str">
        <f>IF(A6489="","",IF(E6489="weekly",7,IF(E6489="fortnightly",14,IF(E6489="monthly",DATE(IF(MONTH(H6489)=12,YEAR(H6489)+1,YEAR(H6489)),VLOOKUP(MONTH(H6489),index!$D$2:$G$13,2,0),DAY(H6489)),
IF(E6489="quarterly",DATE(IF(MONTH(H6489)&gt;=10,YEAR(H6489)+1,YEAR(H6489)),VLOOKUP(MONTH(H6489),index!$D$2:$G$13,3,0),DAY(H6489)),
IF(E6489="halfyearly",DATE(IF(MONTH(H6489)&gt;=7,YEAR(H6489)+1,YEAR(H6489)),VLOOKUP(MONTH(H6489),index!$D$2:$G$13,4,0),DAY(H6489)),
DATE(YEAR(H6489)+1,MONTH(H6489),DAY(H6489)))))-H6489))+H6489)</f>
        <v/>
      </c>
      <c r="J6489" s="9" t="str">
        <f t="shared" si="628"/>
        <v/>
      </c>
      <c r="K6489" s="11" t="str">
        <f t="shared" si="629"/>
        <v/>
      </c>
      <c r="L6489" s="11" t="str">
        <f t="shared" si="630"/>
        <v/>
      </c>
      <c r="M6489" s="11" t="str">
        <f>IF(A6489="","",VLOOKUP(E6489,index!$A$1:$B$6,2,0)*K6489*G6489)</f>
        <v/>
      </c>
      <c r="N6489" s="11" t="str">
        <f>IF(A6489="","",-PMT(G6489*VLOOKUP(E6489,index!$A$1:$B$6,2,0),C6489,F6489,0,0))</f>
        <v/>
      </c>
      <c r="O6489" s="11" t="str">
        <f t="shared" si="631"/>
        <v/>
      </c>
      <c r="P6489" s="11" t="str">
        <f t="shared" si="626"/>
        <v/>
      </c>
    </row>
    <row r="6490" spans="1:16" x14ac:dyDescent="0.25">
      <c r="A6490" s="9" t="str">
        <f>IF(A6489="","",IF(B6489&lt;C6489,A6489,IF(A6489=MAX('entry data'!$B$8:$B$507),"",A6489+1)))</f>
        <v/>
      </c>
      <c r="B6490" s="9" t="str">
        <f t="shared" si="627"/>
        <v/>
      </c>
      <c r="C6490" s="9" t="str">
        <f>IF(ISERROR(VLOOKUP(A6490,'entry data'!B:G,6,0)),"",VLOOKUP(A6490,'entry data'!B:G,6,0))</f>
        <v/>
      </c>
      <c r="D6490" s="9" t="str">
        <f>IF(ISERROR(VLOOKUP(A6490,'entry data'!B:C,2,0)),"",VLOOKUP(A6490,'entry data'!B:C,2,0))</f>
        <v/>
      </c>
      <c r="E6490" s="9" t="str">
        <f>IF(ISERROR(VLOOKUP(A6490,'entry data'!B:E,4,0)),"",VLOOKUP(A6490,'entry data'!B:E,4,0))</f>
        <v/>
      </c>
      <c r="F6490" s="11" t="str">
        <f>IF(A6490="","",IF(ISERROR(VLOOKUP(A6490,'entry data'!B:F,5,0)),"",VLOOKUP(A6490,'entry data'!B:F,5,0)))</f>
        <v/>
      </c>
      <c r="G6490" s="12" t="str">
        <f>IF(A6490="","",IF(ISERROR(VLOOKUP(A6490,'entry data'!B:I,8,0)),"",VLOOKUP(A6490,'entry data'!B:I,7,0)))</f>
        <v/>
      </c>
      <c r="H6490" s="13" t="str">
        <f>IF(A6490="","",IF(B6490=1,VLOOKUP(A6490,'entry data'!B:D,3,0),I6489))</f>
        <v/>
      </c>
      <c r="I6490" s="14" t="str">
        <f>IF(A6490="","",IF(E6490="weekly",7,IF(E6490="fortnightly",14,IF(E6490="monthly",DATE(IF(MONTH(H6490)=12,YEAR(H6490)+1,YEAR(H6490)),VLOOKUP(MONTH(H6490),index!$D$2:$G$13,2,0),DAY(H6490)),
IF(E6490="quarterly",DATE(IF(MONTH(H6490)&gt;=10,YEAR(H6490)+1,YEAR(H6490)),VLOOKUP(MONTH(H6490),index!$D$2:$G$13,3,0),DAY(H6490)),
IF(E6490="halfyearly",DATE(IF(MONTH(H6490)&gt;=7,YEAR(H6490)+1,YEAR(H6490)),VLOOKUP(MONTH(H6490),index!$D$2:$G$13,4,0),DAY(H6490)),
DATE(YEAR(H6490)+1,MONTH(H6490),DAY(H6490)))))-H6490))+H6490)</f>
        <v/>
      </c>
      <c r="J6490" s="9" t="str">
        <f t="shared" si="628"/>
        <v/>
      </c>
      <c r="K6490" s="11" t="str">
        <f t="shared" si="629"/>
        <v/>
      </c>
      <c r="L6490" s="11" t="str">
        <f t="shared" si="630"/>
        <v/>
      </c>
      <c r="M6490" s="11" t="str">
        <f>IF(A6490="","",VLOOKUP(E6490,index!$A$1:$B$6,2,0)*K6490*G6490)</f>
        <v/>
      </c>
      <c r="N6490" s="11" t="str">
        <f>IF(A6490="","",-PMT(G6490*VLOOKUP(E6490,index!$A$1:$B$6,2,0),C6490,F6490,0,0))</f>
        <v/>
      </c>
      <c r="O6490" s="11" t="str">
        <f t="shared" si="631"/>
        <v/>
      </c>
      <c r="P6490" s="11" t="str">
        <f t="shared" si="626"/>
        <v/>
      </c>
    </row>
    <row r="6491" spans="1:16" x14ac:dyDescent="0.25">
      <c r="A6491" s="9" t="str">
        <f>IF(A6490="","",IF(B6490&lt;C6490,A6490,IF(A6490=MAX('entry data'!$B$8:$B$507),"",A6490+1)))</f>
        <v/>
      </c>
      <c r="B6491" s="9" t="str">
        <f t="shared" si="627"/>
        <v/>
      </c>
      <c r="C6491" s="9" t="str">
        <f>IF(ISERROR(VLOOKUP(A6491,'entry data'!B:G,6,0)),"",VLOOKUP(A6491,'entry data'!B:G,6,0))</f>
        <v/>
      </c>
      <c r="D6491" s="9" t="str">
        <f>IF(ISERROR(VLOOKUP(A6491,'entry data'!B:C,2,0)),"",VLOOKUP(A6491,'entry data'!B:C,2,0))</f>
        <v/>
      </c>
      <c r="E6491" s="9" t="str">
        <f>IF(ISERROR(VLOOKUP(A6491,'entry data'!B:E,4,0)),"",VLOOKUP(A6491,'entry data'!B:E,4,0))</f>
        <v/>
      </c>
      <c r="F6491" s="11" t="str">
        <f>IF(A6491="","",IF(ISERROR(VLOOKUP(A6491,'entry data'!B:F,5,0)),"",VLOOKUP(A6491,'entry data'!B:F,5,0)))</f>
        <v/>
      </c>
      <c r="G6491" s="12" t="str">
        <f>IF(A6491="","",IF(ISERROR(VLOOKUP(A6491,'entry data'!B:I,8,0)),"",VLOOKUP(A6491,'entry data'!B:I,7,0)))</f>
        <v/>
      </c>
      <c r="H6491" s="13" t="str">
        <f>IF(A6491="","",IF(B6491=1,VLOOKUP(A6491,'entry data'!B:D,3,0),I6490))</f>
        <v/>
      </c>
      <c r="I6491" s="14" t="str">
        <f>IF(A6491="","",IF(E6491="weekly",7,IF(E6491="fortnightly",14,IF(E6491="monthly",DATE(IF(MONTH(H6491)=12,YEAR(H6491)+1,YEAR(H6491)),VLOOKUP(MONTH(H6491),index!$D$2:$G$13,2,0),DAY(H6491)),
IF(E6491="quarterly",DATE(IF(MONTH(H6491)&gt;=10,YEAR(H6491)+1,YEAR(H6491)),VLOOKUP(MONTH(H6491),index!$D$2:$G$13,3,0),DAY(H6491)),
IF(E6491="halfyearly",DATE(IF(MONTH(H6491)&gt;=7,YEAR(H6491)+1,YEAR(H6491)),VLOOKUP(MONTH(H6491),index!$D$2:$G$13,4,0),DAY(H6491)),
DATE(YEAR(H6491)+1,MONTH(H6491),DAY(H6491)))))-H6491))+H6491)</f>
        <v/>
      </c>
      <c r="J6491" s="9" t="str">
        <f t="shared" si="628"/>
        <v/>
      </c>
      <c r="K6491" s="11" t="str">
        <f t="shared" si="629"/>
        <v/>
      </c>
      <c r="L6491" s="11" t="str">
        <f t="shared" si="630"/>
        <v/>
      </c>
      <c r="M6491" s="11" t="str">
        <f>IF(A6491="","",VLOOKUP(E6491,index!$A$1:$B$6,2,0)*K6491*G6491)</f>
        <v/>
      </c>
      <c r="N6491" s="11" t="str">
        <f>IF(A6491="","",-PMT(G6491*VLOOKUP(E6491,index!$A$1:$B$6,2,0),C6491,F6491,0,0))</f>
        <v/>
      </c>
      <c r="O6491" s="11" t="str">
        <f t="shared" si="631"/>
        <v/>
      </c>
      <c r="P6491" s="11" t="str">
        <f t="shared" si="626"/>
        <v/>
      </c>
    </row>
    <row r="6492" spans="1:16" x14ac:dyDescent="0.25">
      <c r="A6492" s="9" t="str">
        <f>IF(A6491="","",IF(B6491&lt;C6491,A6491,IF(A6491=MAX('entry data'!$B$8:$B$507),"",A6491+1)))</f>
        <v/>
      </c>
      <c r="B6492" s="9" t="str">
        <f t="shared" si="627"/>
        <v/>
      </c>
      <c r="C6492" s="9" t="str">
        <f>IF(ISERROR(VLOOKUP(A6492,'entry data'!B:G,6,0)),"",VLOOKUP(A6492,'entry data'!B:G,6,0))</f>
        <v/>
      </c>
      <c r="D6492" s="9" t="str">
        <f>IF(ISERROR(VLOOKUP(A6492,'entry data'!B:C,2,0)),"",VLOOKUP(A6492,'entry data'!B:C,2,0))</f>
        <v/>
      </c>
      <c r="E6492" s="9" t="str">
        <f>IF(ISERROR(VLOOKUP(A6492,'entry data'!B:E,4,0)),"",VLOOKUP(A6492,'entry data'!B:E,4,0))</f>
        <v/>
      </c>
      <c r="F6492" s="11" t="str">
        <f>IF(A6492="","",IF(ISERROR(VLOOKUP(A6492,'entry data'!B:F,5,0)),"",VLOOKUP(A6492,'entry data'!B:F,5,0)))</f>
        <v/>
      </c>
      <c r="G6492" s="12" t="str">
        <f>IF(A6492="","",IF(ISERROR(VLOOKUP(A6492,'entry data'!B:I,8,0)),"",VLOOKUP(A6492,'entry data'!B:I,7,0)))</f>
        <v/>
      </c>
      <c r="H6492" s="13" t="str">
        <f>IF(A6492="","",IF(B6492=1,VLOOKUP(A6492,'entry data'!B:D,3,0),I6491))</f>
        <v/>
      </c>
      <c r="I6492" s="14" t="str">
        <f>IF(A6492="","",IF(E6492="weekly",7,IF(E6492="fortnightly",14,IF(E6492="monthly",DATE(IF(MONTH(H6492)=12,YEAR(H6492)+1,YEAR(H6492)),VLOOKUP(MONTH(H6492),index!$D$2:$G$13,2,0),DAY(H6492)),
IF(E6492="quarterly",DATE(IF(MONTH(H6492)&gt;=10,YEAR(H6492)+1,YEAR(H6492)),VLOOKUP(MONTH(H6492),index!$D$2:$G$13,3,0),DAY(H6492)),
IF(E6492="halfyearly",DATE(IF(MONTH(H6492)&gt;=7,YEAR(H6492)+1,YEAR(H6492)),VLOOKUP(MONTH(H6492),index!$D$2:$G$13,4,0),DAY(H6492)),
DATE(YEAR(H6492)+1,MONTH(H6492),DAY(H6492)))))-H6492))+H6492)</f>
        <v/>
      </c>
      <c r="J6492" s="9" t="str">
        <f t="shared" si="628"/>
        <v/>
      </c>
      <c r="K6492" s="11" t="str">
        <f t="shared" si="629"/>
        <v/>
      </c>
      <c r="L6492" s="11" t="str">
        <f t="shared" si="630"/>
        <v/>
      </c>
      <c r="M6492" s="11" t="str">
        <f>IF(A6492="","",VLOOKUP(E6492,index!$A$1:$B$6,2,0)*K6492*G6492)</f>
        <v/>
      </c>
      <c r="N6492" s="11" t="str">
        <f>IF(A6492="","",-PMT(G6492*VLOOKUP(E6492,index!$A$1:$B$6,2,0),C6492,F6492,0,0))</f>
        <v/>
      </c>
      <c r="O6492" s="11" t="str">
        <f t="shared" si="631"/>
        <v/>
      </c>
      <c r="P6492" s="11" t="str">
        <f t="shared" si="626"/>
        <v/>
      </c>
    </row>
    <row r="6493" spans="1:16" x14ac:dyDescent="0.25">
      <c r="A6493" s="9" t="str">
        <f>IF(A6492="","",IF(B6492&lt;C6492,A6492,IF(A6492=MAX('entry data'!$B$8:$B$507),"",A6492+1)))</f>
        <v/>
      </c>
      <c r="B6493" s="9" t="str">
        <f t="shared" si="627"/>
        <v/>
      </c>
      <c r="C6493" s="9" t="str">
        <f>IF(ISERROR(VLOOKUP(A6493,'entry data'!B:G,6,0)),"",VLOOKUP(A6493,'entry data'!B:G,6,0))</f>
        <v/>
      </c>
      <c r="D6493" s="9" t="str">
        <f>IF(ISERROR(VLOOKUP(A6493,'entry data'!B:C,2,0)),"",VLOOKUP(A6493,'entry data'!B:C,2,0))</f>
        <v/>
      </c>
      <c r="E6493" s="9" t="str">
        <f>IF(ISERROR(VLOOKUP(A6493,'entry data'!B:E,4,0)),"",VLOOKUP(A6493,'entry data'!B:E,4,0))</f>
        <v/>
      </c>
      <c r="F6493" s="11" t="str">
        <f>IF(A6493="","",IF(ISERROR(VLOOKUP(A6493,'entry data'!B:F,5,0)),"",VLOOKUP(A6493,'entry data'!B:F,5,0)))</f>
        <v/>
      </c>
      <c r="G6493" s="12" t="str">
        <f>IF(A6493="","",IF(ISERROR(VLOOKUP(A6493,'entry data'!B:I,8,0)),"",VLOOKUP(A6493,'entry data'!B:I,7,0)))</f>
        <v/>
      </c>
      <c r="H6493" s="13" t="str">
        <f>IF(A6493="","",IF(B6493=1,VLOOKUP(A6493,'entry data'!B:D,3,0),I6492))</f>
        <v/>
      </c>
      <c r="I6493" s="14" t="str">
        <f>IF(A6493="","",IF(E6493="weekly",7,IF(E6493="fortnightly",14,IF(E6493="monthly",DATE(IF(MONTH(H6493)=12,YEAR(H6493)+1,YEAR(H6493)),VLOOKUP(MONTH(H6493),index!$D$2:$G$13,2,0),DAY(H6493)),
IF(E6493="quarterly",DATE(IF(MONTH(H6493)&gt;=10,YEAR(H6493)+1,YEAR(H6493)),VLOOKUP(MONTH(H6493),index!$D$2:$G$13,3,0),DAY(H6493)),
IF(E6493="halfyearly",DATE(IF(MONTH(H6493)&gt;=7,YEAR(H6493)+1,YEAR(H6493)),VLOOKUP(MONTH(H6493),index!$D$2:$G$13,4,0),DAY(H6493)),
DATE(YEAR(H6493)+1,MONTH(H6493),DAY(H6493)))))-H6493))+H6493)</f>
        <v/>
      </c>
      <c r="J6493" s="9" t="str">
        <f t="shared" si="628"/>
        <v/>
      </c>
      <c r="K6493" s="11" t="str">
        <f t="shared" si="629"/>
        <v/>
      </c>
      <c r="L6493" s="11" t="str">
        <f t="shared" si="630"/>
        <v/>
      </c>
      <c r="M6493" s="11" t="str">
        <f>IF(A6493="","",VLOOKUP(E6493,index!$A$1:$B$6,2,0)*K6493*G6493)</f>
        <v/>
      </c>
      <c r="N6493" s="11" t="str">
        <f>IF(A6493="","",-PMT(G6493*VLOOKUP(E6493,index!$A$1:$B$6,2,0),C6493,F6493,0,0))</f>
        <v/>
      </c>
      <c r="O6493" s="11" t="str">
        <f t="shared" si="631"/>
        <v/>
      </c>
      <c r="P6493" s="11" t="str">
        <f t="shared" si="626"/>
        <v/>
      </c>
    </row>
    <row r="6494" spans="1:16" x14ac:dyDescent="0.25">
      <c r="A6494" s="9" t="str">
        <f>IF(A6493="","",IF(B6493&lt;C6493,A6493,IF(A6493=MAX('entry data'!$B$8:$B$507),"",A6493+1)))</f>
        <v/>
      </c>
      <c r="B6494" s="9" t="str">
        <f t="shared" si="627"/>
        <v/>
      </c>
      <c r="C6494" s="9" t="str">
        <f>IF(ISERROR(VLOOKUP(A6494,'entry data'!B:G,6,0)),"",VLOOKUP(A6494,'entry data'!B:G,6,0))</f>
        <v/>
      </c>
      <c r="D6494" s="9" t="str">
        <f>IF(ISERROR(VLOOKUP(A6494,'entry data'!B:C,2,0)),"",VLOOKUP(A6494,'entry data'!B:C,2,0))</f>
        <v/>
      </c>
      <c r="E6494" s="9" t="str">
        <f>IF(ISERROR(VLOOKUP(A6494,'entry data'!B:E,4,0)),"",VLOOKUP(A6494,'entry data'!B:E,4,0))</f>
        <v/>
      </c>
      <c r="F6494" s="11" t="str">
        <f>IF(A6494="","",IF(ISERROR(VLOOKUP(A6494,'entry data'!B:F,5,0)),"",VLOOKUP(A6494,'entry data'!B:F,5,0)))</f>
        <v/>
      </c>
      <c r="G6494" s="12" t="str">
        <f>IF(A6494="","",IF(ISERROR(VLOOKUP(A6494,'entry data'!B:I,8,0)),"",VLOOKUP(A6494,'entry data'!B:I,7,0)))</f>
        <v/>
      </c>
      <c r="H6494" s="13" t="str">
        <f>IF(A6494="","",IF(B6494=1,VLOOKUP(A6494,'entry data'!B:D,3,0),I6493))</f>
        <v/>
      </c>
      <c r="I6494" s="14" t="str">
        <f>IF(A6494="","",IF(E6494="weekly",7,IF(E6494="fortnightly",14,IF(E6494="monthly",DATE(IF(MONTH(H6494)=12,YEAR(H6494)+1,YEAR(H6494)),VLOOKUP(MONTH(H6494),index!$D$2:$G$13,2,0),DAY(H6494)),
IF(E6494="quarterly",DATE(IF(MONTH(H6494)&gt;=10,YEAR(H6494)+1,YEAR(H6494)),VLOOKUP(MONTH(H6494),index!$D$2:$G$13,3,0),DAY(H6494)),
IF(E6494="halfyearly",DATE(IF(MONTH(H6494)&gt;=7,YEAR(H6494)+1,YEAR(H6494)),VLOOKUP(MONTH(H6494),index!$D$2:$G$13,4,0),DAY(H6494)),
DATE(YEAR(H6494)+1,MONTH(H6494),DAY(H6494)))))-H6494))+H6494)</f>
        <v/>
      </c>
      <c r="J6494" s="9" t="str">
        <f t="shared" si="628"/>
        <v/>
      </c>
      <c r="K6494" s="11" t="str">
        <f t="shared" si="629"/>
        <v/>
      </c>
      <c r="L6494" s="11" t="str">
        <f t="shared" si="630"/>
        <v/>
      </c>
      <c r="M6494" s="11" t="str">
        <f>IF(A6494="","",VLOOKUP(E6494,index!$A$1:$B$6,2,0)*K6494*G6494)</f>
        <v/>
      </c>
      <c r="N6494" s="11" t="str">
        <f>IF(A6494="","",-PMT(G6494*VLOOKUP(E6494,index!$A$1:$B$6,2,0),C6494,F6494,0,0))</f>
        <v/>
      </c>
      <c r="O6494" s="11" t="str">
        <f t="shared" si="631"/>
        <v/>
      </c>
      <c r="P6494" s="11" t="str">
        <f t="shared" si="626"/>
        <v/>
      </c>
    </row>
    <row r="6495" spans="1:16" x14ac:dyDescent="0.25">
      <c r="A6495" s="9" t="str">
        <f>IF(A6494="","",IF(B6494&lt;C6494,A6494,IF(A6494=MAX('entry data'!$B$8:$B$507),"",A6494+1)))</f>
        <v/>
      </c>
      <c r="B6495" s="9" t="str">
        <f t="shared" si="627"/>
        <v/>
      </c>
      <c r="C6495" s="9" t="str">
        <f>IF(ISERROR(VLOOKUP(A6495,'entry data'!B:G,6,0)),"",VLOOKUP(A6495,'entry data'!B:G,6,0))</f>
        <v/>
      </c>
      <c r="D6495" s="9" t="str">
        <f>IF(ISERROR(VLOOKUP(A6495,'entry data'!B:C,2,0)),"",VLOOKUP(A6495,'entry data'!B:C,2,0))</f>
        <v/>
      </c>
      <c r="E6495" s="9" t="str">
        <f>IF(ISERROR(VLOOKUP(A6495,'entry data'!B:E,4,0)),"",VLOOKUP(A6495,'entry data'!B:E,4,0))</f>
        <v/>
      </c>
      <c r="F6495" s="11" t="str">
        <f>IF(A6495="","",IF(ISERROR(VLOOKUP(A6495,'entry data'!B:F,5,0)),"",VLOOKUP(A6495,'entry data'!B:F,5,0)))</f>
        <v/>
      </c>
      <c r="G6495" s="12" t="str">
        <f>IF(A6495="","",IF(ISERROR(VLOOKUP(A6495,'entry data'!B:I,8,0)),"",VLOOKUP(A6495,'entry data'!B:I,7,0)))</f>
        <v/>
      </c>
      <c r="H6495" s="13" t="str">
        <f>IF(A6495="","",IF(B6495=1,VLOOKUP(A6495,'entry data'!B:D,3,0),I6494))</f>
        <v/>
      </c>
      <c r="I6495" s="14" t="str">
        <f>IF(A6495="","",IF(E6495="weekly",7,IF(E6495="fortnightly",14,IF(E6495="monthly",DATE(IF(MONTH(H6495)=12,YEAR(H6495)+1,YEAR(H6495)),VLOOKUP(MONTH(H6495),index!$D$2:$G$13,2,0),DAY(H6495)),
IF(E6495="quarterly",DATE(IF(MONTH(H6495)&gt;=10,YEAR(H6495)+1,YEAR(H6495)),VLOOKUP(MONTH(H6495),index!$D$2:$G$13,3,0),DAY(H6495)),
IF(E6495="halfyearly",DATE(IF(MONTH(H6495)&gt;=7,YEAR(H6495)+1,YEAR(H6495)),VLOOKUP(MONTH(H6495),index!$D$2:$G$13,4,0),DAY(H6495)),
DATE(YEAR(H6495)+1,MONTH(H6495),DAY(H6495)))))-H6495))+H6495)</f>
        <v/>
      </c>
      <c r="J6495" s="9" t="str">
        <f t="shared" si="628"/>
        <v/>
      </c>
      <c r="K6495" s="11" t="str">
        <f t="shared" si="629"/>
        <v/>
      </c>
      <c r="L6495" s="11" t="str">
        <f t="shared" si="630"/>
        <v/>
      </c>
      <c r="M6495" s="11" t="str">
        <f>IF(A6495="","",VLOOKUP(E6495,index!$A$1:$B$6,2,0)*K6495*G6495)</f>
        <v/>
      </c>
      <c r="N6495" s="11" t="str">
        <f>IF(A6495="","",-PMT(G6495*VLOOKUP(E6495,index!$A$1:$B$6,2,0),C6495,F6495,0,0))</f>
        <v/>
      </c>
      <c r="O6495" s="11" t="str">
        <f t="shared" si="631"/>
        <v/>
      </c>
      <c r="P6495" s="11" t="str">
        <f t="shared" si="626"/>
        <v/>
      </c>
    </row>
    <row r="6496" spans="1:16" x14ac:dyDescent="0.25">
      <c r="A6496" s="9" t="str">
        <f>IF(A6495="","",IF(B6495&lt;C6495,A6495,IF(A6495=MAX('entry data'!$B$8:$B$507),"",A6495+1)))</f>
        <v/>
      </c>
      <c r="B6496" s="9" t="str">
        <f t="shared" si="627"/>
        <v/>
      </c>
      <c r="C6496" s="9" t="str">
        <f>IF(ISERROR(VLOOKUP(A6496,'entry data'!B:G,6,0)),"",VLOOKUP(A6496,'entry data'!B:G,6,0))</f>
        <v/>
      </c>
      <c r="D6496" s="9" t="str">
        <f>IF(ISERROR(VLOOKUP(A6496,'entry data'!B:C,2,0)),"",VLOOKUP(A6496,'entry data'!B:C,2,0))</f>
        <v/>
      </c>
      <c r="E6496" s="9" t="str">
        <f>IF(ISERROR(VLOOKUP(A6496,'entry data'!B:E,4,0)),"",VLOOKUP(A6496,'entry data'!B:E,4,0))</f>
        <v/>
      </c>
      <c r="F6496" s="11" t="str">
        <f>IF(A6496="","",IF(ISERROR(VLOOKUP(A6496,'entry data'!B:F,5,0)),"",VLOOKUP(A6496,'entry data'!B:F,5,0)))</f>
        <v/>
      </c>
      <c r="G6496" s="12" t="str">
        <f>IF(A6496="","",IF(ISERROR(VLOOKUP(A6496,'entry data'!B:I,8,0)),"",VLOOKUP(A6496,'entry data'!B:I,7,0)))</f>
        <v/>
      </c>
      <c r="H6496" s="13" t="str">
        <f>IF(A6496="","",IF(B6496=1,VLOOKUP(A6496,'entry data'!B:D,3,0),I6495))</f>
        <v/>
      </c>
      <c r="I6496" s="14" t="str">
        <f>IF(A6496="","",IF(E6496="weekly",7,IF(E6496="fortnightly",14,IF(E6496="monthly",DATE(IF(MONTH(H6496)=12,YEAR(H6496)+1,YEAR(H6496)),VLOOKUP(MONTH(H6496),index!$D$2:$G$13,2,0),DAY(H6496)),
IF(E6496="quarterly",DATE(IF(MONTH(H6496)&gt;=10,YEAR(H6496)+1,YEAR(H6496)),VLOOKUP(MONTH(H6496),index!$D$2:$G$13,3,0),DAY(H6496)),
IF(E6496="halfyearly",DATE(IF(MONTH(H6496)&gt;=7,YEAR(H6496)+1,YEAR(H6496)),VLOOKUP(MONTH(H6496),index!$D$2:$G$13,4,0),DAY(H6496)),
DATE(YEAR(H6496)+1,MONTH(H6496),DAY(H6496)))))-H6496))+H6496)</f>
        <v/>
      </c>
      <c r="J6496" s="9" t="str">
        <f t="shared" si="628"/>
        <v/>
      </c>
      <c r="K6496" s="11" t="str">
        <f t="shared" si="629"/>
        <v/>
      </c>
      <c r="L6496" s="11" t="str">
        <f t="shared" si="630"/>
        <v/>
      </c>
      <c r="M6496" s="11" t="str">
        <f>IF(A6496="","",VLOOKUP(E6496,index!$A$1:$B$6,2,0)*K6496*G6496)</f>
        <v/>
      </c>
      <c r="N6496" s="11" t="str">
        <f>IF(A6496="","",-PMT(G6496*VLOOKUP(E6496,index!$A$1:$B$6,2,0),C6496,F6496,0,0))</f>
        <v/>
      </c>
      <c r="O6496" s="11" t="str">
        <f t="shared" si="631"/>
        <v/>
      </c>
      <c r="P6496" s="11" t="str">
        <f t="shared" si="626"/>
        <v/>
      </c>
    </row>
    <row r="6497" spans="1:16" x14ac:dyDescent="0.25">
      <c r="A6497" s="9" t="str">
        <f>IF(A6496="","",IF(B6496&lt;C6496,A6496,IF(A6496=MAX('entry data'!$B$8:$B$507),"",A6496+1)))</f>
        <v/>
      </c>
      <c r="B6497" s="9" t="str">
        <f t="shared" si="627"/>
        <v/>
      </c>
      <c r="C6497" s="9" t="str">
        <f>IF(ISERROR(VLOOKUP(A6497,'entry data'!B:G,6,0)),"",VLOOKUP(A6497,'entry data'!B:G,6,0))</f>
        <v/>
      </c>
      <c r="D6497" s="9" t="str">
        <f>IF(ISERROR(VLOOKUP(A6497,'entry data'!B:C,2,0)),"",VLOOKUP(A6497,'entry data'!B:C,2,0))</f>
        <v/>
      </c>
      <c r="E6497" s="9" t="str">
        <f>IF(ISERROR(VLOOKUP(A6497,'entry data'!B:E,4,0)),"",VLOOKUP(A6497,'entry data'!B:E,4,0))</f>
        <v/>
      </c>
      <c r="F6497" s="11" t="str">
        <f>IF(A6497="","",IF(ISERROR(VLOOKUP(A6497,'entry data'!B:F,5,0)),"",VLOOKUP(A6497,'entry data'!B:F,5,0)))</f>
        <v/>
      </c>
      <c r="G6497" s="12" t="str">
        <f>IF(A6497="","",IF(ISERROR(VLOOKUP(A6497,'entry data'!B:I,8,0)),"",VLOOKUP(A6497,'entry data'!B:I,7,0)))</f>
        <v/>
      </c>
      <c r="H6497" s="13" t="str">
        <f>IF(A6497="","",IF(B6497=1,VLOOKUP(A6497,'entry data'!B:D,3,0),I6496))</f>
        <v/>
      </c>
      <c r="I6497" s="14" t="str">
        <f>IF(A6497="","",IF(E6497="weekly",7,IF(E6497="fortnightly",14,IF(E6497="monthly",DATE(IF(MONTH(H6497)=12,YEAR(H6497)+1,YEAR(H6497)),VLOOKUP(MONTH(H6497),index!$D$2:$G$13,2,0),DAY(H6497)),
IF(E6497="quarterly",DATE(IF(MONTH(H6497)&gt;=10,YEAR(H6497)+1,YEAR(H6497)),VLOOKUP(MONTH(H6497),index!$D$2:$G$13,3,0),DAY(H6497)),
IF(E6497="halfyearly",DATE(IF(MONTH(H6497)&gt;=7,YEAR(H6497)+1,YEAR(H6497)),VLOOKUP(MONTH(H6497),index!$D$2:$G$13,4,0),DAY(H6497)),
DATE(YEAR(H6497)+1,MONTH(H6497),DAY(H6497)))))-H6497))+H6497)</f>
        <v/>
      </c>
      <c r="J6497" s="9" t="str">
        <f t="shared" si="628"/>
        <v/>
      </c>
      <c r="K6497" s="11" t="str">
        <f t="shared" si="629"/>
        <v/>
      </c>
      <c r="L6497" s="11" t="str">
        <f t="shared" si="630"/>
        <v/>
      </c>
      <c r="M6497" s="11" t="str">
        <f>IF(A6497="","",VLOOKUP(E6497,index!$A$1:$B$6,2,0)*K6497*G6497)</f>
        <v/>
      </c>
      <c r="N6497" s="11" t="str">
        <f>IF(A6497="","",-PMT(G6497*VLOOKUP(E6497,index!$A$1:$B$6,2,0),C6497,F6497,0,0))</f>
        <v/>
      </c>
      <c r="O6497" s="11" t="str">
        <f t="shared" si="631"/>
        <v/>
      </c>
      <c r="P6497" s="11" t="str">
        <f t="shared" si="626"/>
        <v/>
      </c>
    </row>
    <row r="6498" spans="1:16" x14ac:dyDescent="0.25">
      <c r="A6498" s="9" t="str">
        <f>IF(A6497="","",IF(B6497&lt;C6497,A6497,IF(A6497=MAX('entry data'!$B$8:$B$507),"",A6497+1)))</f>
        <v/>
      </c>
      <c r="B6498" s="9" t="str">
        <f t="shared" si="627"/>
        <v/>
      </c>
      <c r="C6498" s="9" t="str">
        <f>IF(ISERROR(VLOOKUP(A6498,'entry data'!B:G,6,0)),"",VLOOKUP(A6498,'entry data'!B:G,6,0))</f>
        <v/>
      </c>
      <c r="D6498" s="9" t="str">
        <f>IF(ISERROR(VLOOKUP(A6498,'entry data'!B:C,2,0)),"",VLOOKUP(A6498,'entry data'!B:C,2,0))</f>
        <v/>
      </c>
      <c r="E6498" s="9" t="str">
        <f>IF(ISERROR(VLOOKUP(A6498,'entry data'!B:E,4,0)),"",VLOOKUP(A6498,'entry data'!B:E,4,0))</f>
        <v/>
      </c>
      <c r="F6498" s="11" t="str">
        <f>IF(A6498="","",IF(ISERROR(VLOOKUP(A6498,'entry data'!B:F,5,0)),"",VLOOKUP(A6498,'entry data'!B:F,5,0)))</f>
        <v/>
      </c>
      <c r="G6498" s="12" t="str">
        <f>IF(A6498="","",IF(ISERROR(VLOOKUP(A6498,'entry data'!B:I,8,0)),"",VLOOKUP(A6498,'entry data'!B:I,7,0)))</f>
        <v/>
      </c>
      <c r="H6498" s="13" t="str">
        <f>IF(A6498="","",IF(B6498=1,VLOOKUP(A6498,'entry data'!B:D,3,0),I6497))</f>
        <v/>
      </c>
      <c r="I6498" s="14" t="str">
        <f>IF(A6498="","",IF(E6498="weekly",7,IF(E6498="fortnightly",14,IF(E6498="monthly",DATE(IF(MONTH(H6498)=12,YEAR(H6498)+1,YEAR(H6498)),VLOOKUP(MONTH(H6498),index!$D$2:$G$13,2,0),DAY(H6498)),
IF(E6498="quarterly",DATE(IF(MONTH(H6498)&gt;=10,YEAR(H6498)+1,YEAR(H6498)),VLOOKUP(MONTH(H6498),index!$D$2:$G$13,3,0),DAY(H6498)),
IF(E6498="halfyearly",DATE(IF(MONTH(H6498)&gt;=7,YEAR(H6498)+1,YEAR(H6498)),VLOOKUP(MONTH(H6498),index!$D$2:$G$13,4,0),DAY(H6498)),
DATE(YEAR(H6498)+1,MONTH(H6498),DAY(H6498)))))-H6498))+H6498)</f>
        <v/>
      </c>
      <c r="J6498" s="9" t="str">
        <f t="shared" si="628"/>
        <v/>
      </c>
      <c r="K6498" s="11" t="str">
        <f t="shared" si="629"/>
        <v/>
      </c>
      <c r="L6498" s="11" t="str">
        <f t="shared" si="630"/>
        <v/>
      </c>
      <c r="M6498" s="11" t="str">
        <f>IF(A6498="","",VLOOKUP(E6498,index!$A$1:$B$6,2,0)*K6498*G6498)</f>
        <v/>
      </c>
      <c r="N6498" s="11" t="str">
        <f>IF(A6498="","",-PMT(G6498*VLOOKUP(E6498,index!$A$1:$B$6,2,0),C6498,F6498,0,0))</f>
        <v/>
      </c>
      <c r="O6498" s="11" t="str">
        <f t="shared" si="631"/>
        <v/>
      </c>
      <c r="P6498" s="11" t="str">
        <f t="shared" si="626"/>
        <v/>
      </c>
    </row>
    <row r="6499" spans="1:16" x14ac:dyDescent="0.25">
      <c r="A6499" s="9" t="str">
        <f>IF(A6498="","",IF(B6498&lt;C6498,A6498,IF(A6498=MAX('entry data'!$B$8:$B$507),"",A6498+1)))</f>
        <v/>
      </c>
      <c r="B6499" s="9" t="str">
        <f t="shared" si="627"/>
        <v/>
      </c>
      <c r="C6499" s="9" t="str">
        <f>IF(ISERROR(VLOOKUP(A6499,'entry data'!B:G,6,0)),"",VLOOKUP(A6499,'entry data'!B:G,6,0))</f>
        <v/>
      </c>
      <c r="D6499" s="9" t="str">
        <f>IF(ISERROR(VLOOKUP(A6499,'entry data'!B:C,2,0)),"",VLOOKUP(A6499,'entry data'!B:C,2,0))</f>
        <v/>
      </c>
      <c r="E6499" s="9" t="str">
        <f>IF(ISERROR(VLOOKUP(A6499,'entry data'!B:E,4,0)),"",VLOOKUP(A6499,'entry data'!B:E,4,0))</f>
        <v/>
      </c>
      <c r="F6499" s="11" t="str">
        <f>IF(A6499="","",IF(ISERROR(VLOOKUP(A6499,'entry data'!B:F,5,0)),"",VLOOKUP(A6499,'entry data'!B:F,5,0)))</f>
        <v/>
      </c>
      <c r="G6499" s="12" t="str">
        <f>IF(A6499="","",IF(ISERROR(VLOOKUP(A6499,'entry data'!B:I,8,0)),"",VLOOKUP(A6499,'entry data'!B:I,7,0)))</f>
        <v/>
      </c>
      <c r="H6499" s="13" t="str">
        <f>IF(A6499="","",IF(B6499=1,VLOOKUP(A6499,'entry data'!B:D,3,0),I6498))</f>
        <v/>
      </c>
      <c r="I6499" s="14" t="str">
        <f>IF(A6499="","",IF(E6499="weekly",7,IF(E6499="fortnightly",14,IF(E6499="monthly",DATE(IF(MONTH(H6499)=12,YEAR(H6499)+1,YEAR(H6499)),VLOOKUP(MONTH(H6499),index!$D$2:$G$13,2,0),DAY(H6499)),
IF(E6499="quarterly",DATE(IF(MONTH(H6499)&gt;=10,YEAR(H6499)+1,YEAR(H6499)),VLOOKUP(MONTH(H6499),index!$D$2:$G$13,3,0),DAY(H6499)),
IF(E6499="halfyearly",DATE(IF(MONTH(H6499)&gt;=7,YEAR(H6499)+1,YEAR(H6499)),VLOOKUP(MONTH(H6499),index!$D$2:$G$13,4,0),DAY(H6499)),
DATE(YEAR(H6499)+1,MONTH(H6499),DAY(H6499)))))-H6499))+H6499)</f>
        <v/>
      </c>
      <c r="J6499" s="9" t="str">
        <f t="shared" si="628"/>
        <v/>
      </c>
      <c r="K6499" s="11" t="str">
        <f t="shared" si="629"/>
        <v/>
      </c>
      <c r="L6499" s="11" t="str">
        <f t="shared" si="630"/>
        <v/>
      </c>
      <c r="M6499" s="11" t="str">
        <f>IF(A6499="","",VLOOKUP(E6499,index!$A$1:$B$6,2,0)*K6499*G6499)</f>
        <v/>
      </c>
      <c r="N6499" s="11" t="str">
        <f>IF(A6499="","",-PMT(G6499*VLOOKUP(E6499,index!$A$1:$B$6,2,0),C6499,F6499,0,0))</f>
        <v/>
      </c>
      <c r="O6499" s="11" t="str">
        <f t="shared" si="631"/>
        <v/>
      </c>
      <c r="P6499" s="11" t="str">
        <f t="shared" si="626"/>
        <v/>
      </c>
    </row>
    <row r="6500" spans="1:16" x14ac:dyDescent="0.25">
      <c r="A6500" s="9" t="str">
        <f>IF(A6499="","",IF(B6499&lt;C6499,A6499,IF(A6499=MAX('entry data'!$B$8:$B$507),"",A6499+1)))</f>
        <v/>
      </c>
      <c r="B6500" s="9" t="str">
        <f t="shared" si="627"/>
        <v/>
      </c>
      <c r="C6500" s="9" t="str">
        <f>IF(ISERROR(VLOOKUP(A6500,'entry data'!B:G,6,0)),"",VLOOKUP(A6500,'entry data'!B:G,6,0))</f>
        <v/>
      </c>
      <c r="D6500" s="9" t="str">
        <f>IF(ISERROR(VLOOKUP(A6500,'entry data'!B:C,2,0)),"",VLOOKUP(A6500,'entry data'!B:C,2,0))</f>
        <v/>
      </c>
      <c r="E6500" s="9" t="str">
        <f>IF(ISERROR(VLOOKUP(A6500,'entry data'!B:E,4,0)),"",VLOOKUP(A6500,'entry data'!B:E,4,0))</f>
        <v/>
      </c>
      <c r="F6500" s="11" t="str">
        <f>IF(A6500="","",IF(ISERROR(VLOOKUP(A6500,'entry data'!B:F,5,0)),"",VLOOKUP(A6500,'entry data'!B:F,5,0)))</f>
        <v/>
      </c>
      <c r="G6500" s="12" t="str">
        <f>IF(A6500="","",IF(ISERROR(VLOOKUP(A6500,'entry data'!B:I,8,0)),"",VLOOKUP(A6500,'entry data'!B:I,7,0)))</f>
        <v/>
      </c>
      <c r="H6500" s="13" t="str">
        <f>IF(A6500="","",IF(B6500=1,VLOOKUP(A6500,'entry data'!B:D,3,0),I6499))</f>
        <v/>
      </c>
      <c r="I6500" s="14" t="str">
        <f>IF(A6500="","",IF(E6500="weekly",7,IF(E6500="fortnightly",14,IF(E6500="monthly",DATE(IF(MONTH(H6500)=12,YEAR(H6500)+1,YEAR(H6500)),VLOOKUP(MONTH(H6500),index!$D$2:$G$13,2,0),DAY(H6500)),
IF(E6500="quarterly",DATE(IF(MONTH(H6500)&gt;=10,YEAR(H6500)+1,YEAR(H6500)),VLOOKUP(MONTH(H6500),index!$D$2:$G$13,3,0),DAY(H6500)),
IF(E6500="halfyearly",DATE(IF(MONTH(H6500)&gt;=7,YEAR(H6500)+1,YEAR(H6500)),VLOOKUP(MONTH(H6500),index!$D$2:$G$13,4,0),DAY(H6500)),
DATE(YEAR(H6500)+1,MONTH(H6500),DAY(H6500)))))-H6500))+H6500)</f>
        <v/>
      </c>
      <c r="J6500" s="9" t="str">
        <f t="shared" si="628"/>
        <v/>
      </c>
      <c r="K6500" s="11" t="str">
        <f t="shared" si="629"/>
        <v/>
      </c>
      <c r="L6500" s="11" t="str">
        <f t="shared" si="630"/>
        <v/>
      </c>
      <c r="M6500" s="11" t="str">
        <f>IF(A6500="","",VLOOKUP(E6500,index!$A$1:$B$6,2,0)*K6500*G6500)</f>
        <v/>
      </c>
      <c r="N6500" s="11" t="str">
        <f>IF(A6500="","",-PMT(G6500*VLOOKUP(E6500,index!$A$1:$B$6,2,0),C6500,F6500,0,0))</f>
        <v/>
      </c>
      <c r="O6500" s="11" t="str">
        <f t="shared" si="631"/>
        <v/>
      </c>
      <c r="P6500" s="11" t="str">
        <f t="shared" si="626"/>
        <v/>
      </c>
    </row>
    <row r="6501" spans="1:16" x14ac:dyDescent="0.25">
      <c r="A6501" s="9" t="str">
        <f>IF(A6500="","",IF(B6500&lt;C6500,A6500,IF(A6500=MAX('entry data'!$B$8:$B$507),"",A6500+1)))</f>
        <v/>
      </c>
      <c r="B6501" s="9" t="str">
        <f t="shared" si="627"/>
        <v/>
      </c>
      <c r="C6501" s="9" t="str">
        <f>IF(ISERROR(VLOOKUP(A6501,'entry data'!B:G,6,0)),"",VLOOKUP(A6501,'entry data'!B:G,6,0))</f>
        <v/>
      </c>
      <c r="D6501" s="9" t="str">
        <f>IF(ISERROR(VLOOKUP(A6501,'entry data'!B:C,2,0)),"",VLOOKUP(A6501,'entry data'!B:C,2,0))</f>
        <v/>
      </c>
      <c r="E6501" s="9" t="str">
        <f>IF(ISERROR(VLOOKUP(A6501,'entry data'!B:E,4,0)),"",VLOOKUP(A6501,'entry data'!B:E,4,0))</f>
        <v/>
      </c>
      <c r="F6501" s="11" t="str">
        <f>IF(A6501="","",IF(ISERROR(VLOOKUP(A6501,'entry data'!B:F,5,0)),"",VLOOKUP(A6501,'entry data'!B:F,5,0)))</f>
        <v/>
      </c>
      <c r="G6501" s="12" t="str">
        <f>IF(A6501="","",IF(ISERROR(VLOOKUP(A6501,'entry data'!B:I,8,0)),"",VLOOKUP(A6501,'entry data'!B:I,7,0)))</f>
        <v/>
      </c>
      <c r="H6501" s="13" t="str">
        <f>IF(A6501="","",IF(B6501=1,VLOOKUP(A6501,'entry data'!B:D,3,0),I6500))</f>
        <v/>
      </c>
      <c r="I6501" s="14" t="str">
        <f>IF(A6501="","",IF(E6501="weekly",7,IF(E6501="fortnightly",14,IF(E6501="monthly",DATE(IF(MONTH(H6501)=12,YEAR(H6501)+1,YEAR(H6501)),VLOOKUP(MONTH(H6501),index!$D$2:$G$13,2,0),DAY(H6501)),
IF(E6501="quarterly",DATE(IF(MONTH(H6501)&gt;=10,YEAR(H6501)+1,YEAR(H6501)),VLOOKUP(MONTH(H6501),index!$D$2:$G$13,3,0),DAY(H6501)),
IF(E6501="halfyearly",DATE(IF(MONTH(H6501)&gt;=7,YEAR(H6501)+1,YEAR(H6501)),VLOOKUP(MONTH(H6501),index!$D$2:$G$13,4,0),DAY(H6501)),
DATE(YEAR(H6501)+1,MONTH(H6501),DAY(H6501)))))-H6501))+H6501)</f>
        <v/>
      </c>
      <c r="J6501" s="9" t="str">
        <f t="shared" si="628"/>
        <v/>
      </c>
      <c r="K6501" s="11" t="str">
        <f t="shared" si="629"/>
        <v/>
      </c>
      <c r="L6501" s="11" t="str">
        <f t="shared" si="630"/>
        <v/>
      </c>
      <c r="M6501" s="11" t="str">
        <f>IF(A6501="","",VLOOKUP(E6501,index!$A$1:$B$6,2,0)*K6501*G6501)</f>
        <v/>
      </c>
      <c r="N6501" s="11" t="str">
        <f>IF(A6501="","",-PMT(G6501*VLOOKUP(E6501,index!$A$1:$B$6,2,0),C6501,F6501,0,0))</f>
        <v/>
      </c>
      <c r="O6501" s="11" t="str">
        <f t="shared" si="631"/>
        <v/>
      </c>
      <c r="P6501" s="11" t="str">
        <f t="shared" si="626"/>
        <v/>
      </c>
    </row>
    <row r="6502" spans="1:16" x14ac:dyDescent="0.25">
      <c r="A6502" s="9" t="str">
        <f>IF(A6501="","",IF(B6501&lt;C6501,A6501,IF(A6501=MAX('entry data'!$B$8:$B$507),"",A6501+1)))</f>
        <v/>
      </c>
      <c r="B6502" s="9" t="str">
        <f t="shared" si="627"/>
        <v/>
      </c>
      <c r="C6502" s="9" t="str">
        <f>IF(ISERROR(VLOOKUP(A6502,'entry data'!B:G,6,0)),"",VLOOKUP(A6502,'entry data'!B:G,6,0))</f>
        <v/>
      </c>
      <c r="D6502" s="9" t="str">
        <f>IF(ISERROR(VLOOKUP(A6502,'entry data'!B:C,2,0)),"",VLOOKUP(A6502,'entry data'!B:C,2,0))</f>
        <v/>
      </c>
      <c r="E6502" s="9" t="str">
        <f>IF(ISERROR(VLOOKUP(A6502,'entry data'!B:E,4,0)),"",VLOOKUP(A6502,'entry data'!B:E,4,0))</f>
        <v/>
      </c>
      <c r="F6502" s="11" t="str">
        <f>IF(A6502="","",IF(ISERROR(VLOOKUP(A6502,'entry data'!B:F,5,0)),"",VLOOKUP(A6502,'entry data'!B:F,5,0)))</f>
        <v/>
      </c>
      <c r="G6502" s="12" t="str">
        <f>IF(A6502="","",IF(ISERROR(VLOOKUP(A6502,'entry data'!B:I,8,0)),"",VLOOKUP(A6502,'entry data'!B:I,7,0)))</f>
        <v/>
      </c>
      <c r="H6502" s="13" t="str">
        <f>IF(A6502="","",IF(B6502=1,VLOOKUP(A6502,'entry data'!B:D,3,0),I6501))</f>
        <v/>
      </c>
      <c r="I6502" s="14" t="str">
        <f>IF(A6502="","",IF(E6502="weekly",7,IF(E6502="fortnightly",14,IF(E6502="monthly",DATE(IF(MONTH(H6502)=12,YEAR(H6502)+1,YEAR(H6502)),VLOOKUP(MONTH(H6502),index!$D$2:$G$13,2,0),DAY(H6502)),
IF(E6502="quarterly",DATE(IF(MONTH(H6502)&gt;=10,YEAR(H6502)+1,YEAR(H6502)),VLOOKUP(MONTH(H6502),index!$D$2:$G$13,3,0),DAY(H6502)),
IF(E6502="halfyearly",DATE(IF(MONTH(H6502)&gt;=7,YEAR(H6502)+1,YEAR(H6502)),VLOOKUP(MONTH(H6502),index!$D$2:$G$13,4,0),DAY(H6502)),
DATE(YEAR(H6502)+1,MONTH(H6502),DAY(H6502)))))-H6502))+H6502)</f>
        <v/>
      </c>
      <c r="J6502" s="9" t="str">
        <f t="shared" si="628"/>
        <v/>
      </c>
      <c r="K6502" s="11" t="str">
        <f t="shared" si="629"/>
        <v/>
      </c>
      <c r="L6502" s="11" t="str">
        <f t="shared" si="630"/>
        <v/>
      </c>
      <c r="M6502" s="11" t="str">
        <f>IF(A6502="","",VLOOKUP(E6502,index!$A$1:$B$6,2,0)*K6502*G6502)</f>
        <v/>
      </c>
      <c r="N6502" s="11" t="str">
        <f>IF(A6502="","",-PMT(G6502*VLOOKUP(E6502,index!$A$1:$B$6,2,0),C6502,F6502,0,0))</f>
        <v/>
      </c>
      <c r="O6502" s="11" t="str">
        <f t="shared" si="631"/>
        <v/>
      </c>
      <c r="P6502" s="11" t="str">
        <f t="shared" si="626"/>
        <v/>
      </c>
    </row>
    <row r="6503" spans="1:16" x14ac:dyDescent="0.25">
      <c r="A6503" s="9" t="str">
        <f>IF(A6502="","",IF(B6502&lt;C6502,A6502,IF(A6502=MAX('entry data'!$B$8:$B$507),"",A6502+1)))</f>
        <v/>
      </c>
      <c r="B6503" s="9" t="str">
        <f t="shared" si="627"/>
        <v/>
      </c>
      <c r="C6503" s="9" t="str">
        <f>IF(ISERROR(VLOOKUP(A6503,'entry data'!B:G,6,0)),"",VLOOKUP(A6503,'entry data'!B:G,6,0))</f>
        <v/>
      </c>
      <c r="D6503" s="9" t="str">
        <f>IF(ISERROR(VLOOKUP(A6503,'entry data'!B:C,2,0)),"",VLOOKUP(A6503,'entry data'!B:C,2,0))</f>
        <v/>
      </c>
      <c r="E6503" s="9" t="str">
        <f>IF(ISERROR(VLOOKUP(A6503,'entry data'!B:E,4,0)),"",VLOOKUP(A6503,'entry data'!B:E,4,0))</f>
        <v/>
      </c>
      <c r="F6503" s="11" t="str">
        <f>IF(A6503="","",IF(ISERROR(VLOOKUP(A6503,'entry data'!B:F,5,0)),"",VLOOKUP(A6503,'entry data'!B:F,5,0)))</f>
        <v/>
      </c>
      <c r="G6503" s="12" t="str">
        <f>IF(A6503="","",IF(ISERROR(VLOOKUP(A6503,'entry data'!B:I,8,0)),"",VLOOKUP(A6503,'entry data'!B:I,7,0)))</f>
        <v/>
      </c>
      <c r="H6503" s="13" t="str">
        <f>IF(A6503="","",IF(B6503=1,VLOOKUP(A6503,'entry data'!B:D,3,0),I6502))</f>
        <v/>
      </c>
      <c r="I6503" s="14" t="str">
        <f>IF(A6503="","",IF(E6503="weekly",7,IF(E6503="fortnightly",14,IF(E6503="monthly",DATE(IF(MONTH(H6503)=12,YEAR(H6503)+1,YEAR(H6503)),VLOOKUP(MONTH(H6503),index!$D$2:$G$13,2,0),DAY(H6503)),
IF(E6503="quarterly",DATE(IF(MONTH(H6503)&gt;=10,YEAR(H6503)+1,YEAR(H6503)),VLOOKUP(MONTH(H6503),index!$D$2:$G$13,3,0),DAY(H6503)),
IF(E6503="halfyearly",DATE(IF(MONTH(H6503)&gt;=7,YEAR(H6503)+1,YEAR(H6503)),VLOOKUP(MONTH(H6503),index!$D$2:$G$13,4,0),DAY(H6503)),
DATE(YEAR(H6503)+1,MONTH(H6503),DAY(H6503)))))-H6503))+H6503)</f>
        <v/>
      </c>
      <c r="J6503" s="9" t="str">
        <f t="shared" si="628"/>
        <v/>
      </c>
      <c r="K6503" s="11" t="str">
        <f t="shared" si="629"/>
        <v/>
      </c>
      <c r="L6503" s="11" t="str">
        <f t="shared" si="630"/>
        <v/>
      </c>
      <c r="M6503" s="11" t="str">
        <f>IF(A6503="","",VLOOKUP(E6503,index!$A$1:$B$6,2,0)*K6503*G6503)</f>
        <v/>
      </c>
      <c r="N6503" s="11" t="str">
        <f>IF(A6503="","",-PMT(G6503*VLOOKUP(E6503,index!$A$1:$B$6,2,0),C6503,F6503,0,0))</f>
        <v/>
      </c>
      <c r="O6503" s="11" t="str">
        <f t="shared" si="631"/>
        <v/>
      </c>
      <c r="P6503" s="11" t="str">
        <f t="shared" si="626"/>
        <v/>
      </c>
    </row>
    <row r="6504" spans="1:16" x14ac:dyDescent="0.25">
      <c r="A6504" s="9" t="str">
        <f>IF(A6503="","",IF(B6503&lt;C6503,A6503,IF(A6503=MAX('entry data'!$B$8:$B$507),"",A6503+1)))</f>
        <v/>
      </c>
      <c r="B6504" s="9" t="str">
        <f t="shared" si="627"/>
        <v/>
      </c>
      <c r="C6504" s="9" t="str">
        <f>IF(ISERROR(VLOOKUP(A6504,'entry data'!B:G,6,0)),"",VLOOKUP(A6504,'entry data'!B:G,6,0))</f>
        <v/>
      </c>
      <c r="D6504" s="9" t="str">
        <f>IF(ISERROR(VLOOKUP(A6504,'entry data'!B:C,2,0)),"",VLOOKUP(A6504,'entry data'!B:C,2,0))</f>
        <v/>
      </c>
      <c r="E6504" s="9" t="str">
        <f>IF(ISERROR(VLOOKUP(A6504,'entry data'!B:E,4,0)),"",VLOOKUP(A6504,'entry data'!B:E,4,0))</f>
        <v/>
      </c>
      <c r="F6504" s="11" t="str">
        <f>IF(A6504="","",IF(ISERROR(VLOOKUP(A6504,'entry data'!B:F,5,0)),"",VLOOKUP(A6504,'entry data'!B:F,5,0)))</f>
        <v/>
      </c>
      <c r="G6504" s="12" t="str">
        <f>IF(A6504="","",IF(ISERROR(VLOOKUP(A6504,'entry data'!B:I,8,0)),"",VLOOKUP(A6504,'entry data'!B:I,7,0)))</f>
        <v/>
      </c>
      <c r="H6504" s="13" t="str">
        <f>IF(A6504="","",IF(B6504=1,VLOOKUP(A6504,'entry data'!B:D,3,0),I6503))</f>
        <v/>
      </c>
      <c r="I6504" s="14" t="str">
        <f>IF(A6504="","",IF(E6504="weekly",7,IF(E6504="fortnightly",14,IF(E6504="monthly",DATE(IF(MONTH(H6504)=12,YEAR(H6504)+1,YEAR(H6504)),VLOOKUP(MONTH(H6504),index!$D$2:$G$13,2,0),DAY(H6504)),
IF(E6504="quarterly",DATE(IF(MONTH(H6504)&gt;=10,YEAR(H6504)+1,YEAR(H6504)),VLOOKUP(MONTH(H6504),index!$D$2:$G$13,3,0),DAY(H6504)),
IF(E6504="halfyearly",DATE(IF(MONTH(H6504)&gt;=7,YEAR(H6504)+1,YEAR(H6504)),VLOOKUP(MONTH(H6504),index!$D$2:$G$13,4,0),DAY(H6504)),
DATE(YEAR(H6504)+1,MONTH(H6504),DAY(H6504)))))-H6504))+H6504)</f>
        <v/>
      </c>
      <c r="J6504" s="9" t="str">
        <f t="shared" si="628"/>
        <v/>
      </c>
      <c r="K6504" s="11" t="str">
        <f t="shared" si="629"/>
        <v/>
      </c>
      <c r="L6504" s="11" t="str">
        <f t="shared" si="630"/>
        <v/>
      </c>
      <c r="M6504" s="11" t="str">
        <f>IF(A6504="","",VLOOKUP(E6504,index!$A$1:$B$6,2,0)*K6504*G6504)</f>
        <v/>
      </c>
      <c r="N6504" s="11" t="str">
        <f>IF(A6504="","",-PMT(G6504*VLOOKUP(E6504,index!$A$1:$B$6,2,0),C6504,F6504,0,0))</f>
        <v/>
      </c>
      <c r="O6504" s="11" t="str">
        <f t="shared" si="631"/>
        <v/>
      </c>
      <c r="P6504" s="11" t="str">
        <f t="shared" si="626"/>
        <v/>
      </c>
    </row>
    <row r="6505" spans="1:16" x14ac:dyDescent="0.25">
      <c r="A6505" s="9" t="str">
        <f>IF(A6504="","",IF(B6504&lt;C6504,A6504,IF(A6504=MAX('entry data'!$B$8:$B$507),"",A6504+1)))</f>
        <v/>
      </c>
      <c r="B6505" s="9" t="str">
        <f t="shared" si="627"/>
        <v/>
      </c>
      <c r="C6505" s="9" t="str">
        <f>IF(ISERROR(VLOOKUP(A6505,'entry data'!B:G,6,0)),"",VLOOKUP(A6505,'entry data'!B:G,6,0))</f>
        <v/>
      </c>
      <c r="D6505" s="9" t="str">
        <f>IF(ISERROR(VLOOKUP(A6505,'entry data'!B:C,2,0)),"",VLOOKUP(A6505,'entry data'!B:C,2,0))</f>
        <v/>
      </c>
      <c r="E6505" s="9" t="str">
        <f>IF(ISERROR(VLOOKUP(A6505,'entry data'!B:E,4,0)),"",VLOOKUP(A6505,'entry data'!B:E,4,0))</f>
        <v/>
      </c>
      <c r="F6505" s="11" t="str">
        <f>IF(A6505="","",IF(ISERROR(VLOOKUP(A6505,'entry data'!B:F,5,0)),"",VLOOKUP(A6505,'entry data'!B:F,5,0)))</f>
        <v/>
      </c>
      <c r="G6505" s="12" t="str">
        <f>IF(A6505="","",IF(ISERROR(VLOOKUP(A6505,'entry data'!B:I,8,0)),"",VLOOKUP(A6505,'entry data'!B:I,7,0)))</f>
        <v/>
      </c>
      <c r="H6505" s="13" t="str">
        <f>IF(A6505="","",IF(B6505=1,VLOOKUP(A6505,'entry data'!B:D,3,0),I6504))</f>
        <v/>
      </c>
      <c r="I6505" s="14" t="str">
        <f>IF(A6505="","",IF(E6505="weekly",7,IF(E6505="fortnightly",14,IF(E6505="monthly",DATE(IF(MONTH(H6505)=12,YEAR(H6505)+1,YEAR(H6505)),VLOOKUP(MONTH(H6505),index!$D$2:$G$13,2,0),DAY(H6505)),
IF(E6505="quarterly",DATE(IF(MONTH(H6505)&gt;=10,YEAR(H6505)+1,YEAR(H6505)),VLOOKUP(MONTH(H6505),index!$D$2:$G$13,3,0),DAY(H6505)),
IF(E6505="halfyearly",DATE(IF(MONTH(H6505)&gt;=7,YEAR(H6505)+1,YEAR(H6505)),VLOOKUP(MONTH(H6505),index!$D$2:$G$13,4,0),DAY(H6505)),
DATE(YEAR(H6505)+1,MONTH(H6505),DAY(H6505)))))-H6505))+H6505)</f>
        <v/>
      </c>
      <c r="J6505" s="9" t="str">
        <f t="shared" si="628"/>
        <v/>
      </c>
      <c r="K6505" s="11" t="str">
        <f t="shared" si="629"/>
        <v/>
      </c>
      <c r="L6505" s="11" t="str">
        <f t="shared" si="630"/>
        <v/>
      </c>
      <c r="M6505" s="11" t="str">
        <f>IF(A6505="","",VLOOKUP(E6505,index!$A$1:$B$6,2,0)*K6505*G6505)</f>
        <v/>
      </c>
      <c r="N6505" s="11" t="str">
        <f>IF(A6505="","",-PMT(G6505*VLOOKUP(E6505,index!$A$1:$B$6,2,0),C6505,F6505,0,0))</f>
        <v/>
      </c>
      <c r="O6505" s="11" t="str">
        <f t="shared" si="631"/>
        <v/>
      </c>
      <c r="P6505" s="11" t="str">
        <f t="shared" si="626"/>
        <v/>
      </c>
    </row>
    <row r="6506" spans="1:16" x14ac:dyDescent="0.25">
      <c r="A6506" s="9" t="str">
        <f>IF(A6505="","",IF(B6505&lt;C6505,A6505,IF(A6505=MAX('entry data'!$B$8:$B$507),"",A6505+1)))</f>
        <v/>
      </c>
      <c r="B6506" s="9" t="str">
        <f t="shared" si="627"/>
        <v/>
      </c>
      <c r="C6506" s="9" t="str">
        <f>IF(ISERROR(VLOOKUP(A6506,'entry data'!B:G,6,0)),"",VLOOKUP(A6506,'entry data'!B:G,6,0))</f>
        <v/>
      </c>
      <c r="D6506" s="9" t="str">
        <f>IF(ISERROR(VLOOKUP(A6506,'entry data'!B:C,2,0)),"",VLOOKUP(A6506,'entry data'!B:C,2,0))</f>
        <v/>
      </c>
      <c r="E6506" s="9" t="str">
        <f>IF(ISERROR(VLOOKUP(A6506,'entry data'!B:E,4,0)),"",VLOOKUP(A6506,'entry data'!B:E,4,0))</f>
        <v/>
      </c>
      <c r="F6506" s="11" t="str">
        <f>IF(A6506="","",IF(ISERROR(VLOOKUP(A6506,'entry data'!B:F,5,0)),"",VLOOKUP(A6506,'entry data'!B:F,5,0)))</f>
        <v/>
      </c>
      <c r="G6506" s="12" t="str">
        <f>IF(A6506="","",IF(ISERROR(VLOOKUP(A6506,'entry data'!B:I,8,0)),"",VLOOKUP(A6506,'entry data'!B:I,7,0)))</f>
        <v/>
      </c>
      <c r="H6506" s="13" t="str">
        <f>IF(A6506="","",IF(B6506=1,VLOOKUP(A6506,'entry data'!B:D,3,0),I6505))</f>
        <v/>
      </c>
      <c r="I6506" s="14" t="str">
        <f>IF(A6506="","",IF(E6506="weekly",7,IF(E6506="fortnightly",14,IF(E6506="monthly",DATE(IF(MONTH(H6506)=12,YEAR(H6506)+1,YEAR(H6506)),VLOOKUP(MONTH(H6506),index!$D$2:$G$13,2,0),DAY(H6506)),
IF(E6506="quarterly",DATE(IF(MONTH(H6506)&gt;=10,YEAR(H6506)+1,YEAR(H6506)),VLOOKUP(MONTH(H6506),index!$D$2:$G$13,3,0),DAY(H6506)),
IF(E6506="halfyearly",DATE(IF(MONTH(H6506)&gt;=7,YEAR(H6506)+1,YEAR(H6506)),VLOOKUP(MONTH(H6506),index!$D$2:$G$13,4,0),DAY(H6506)),
DATE(YEAR(H6506)+1,MONTH(H6506),DAY(H6506)))))-H6506))+H6506)</f>
        <v/>
      </c>
      <c r="J6506" s="9" t="str">
        <f t="shared" si="628"/>
        <v/>
      </c>
      <c r="K6506" s="11" t="str">
        <f t="shared" si="629"/>
        <v/>
      </c>
      <c r="L6506" s="11" t="str">
        <f t="shared" si="630"/>
        <v/>
      </c>
      <c r="M6506" s="11" t="str">
        <f>IF(A6506="","",VLOOKUP(E6506,index!$A$1:$B$6,2,0)*K6506*G6506)</f>
        <v/>
      </c>
      <c r="N6506" s="11" t="str">
        <f>IF(A6506="","",-PMT(G6506*VLOOKUP(E6506,index!$A$1:$B$6,2,0),C6506,F6506,0,0))</f>
        <v/>
      </c>
      <c r="O6506" s="11" t="str">
        <f t="shared" si="631"/>
        <v/>
      </c>
      <c r="P6506" s="11" t="str">
        <f t="shared" si="626"/>
        <v/>
      </c>
    </row>
    <row r="6507" spans="1:16" x14ac:dyDescent="0.25">
      <c r="A6507" s="9" t="str">
        <f>IF(A6506="","",IF(B6506&lt;C6506,A6506,IF(A6506=MAX('entry data'!$B$8:$B$507),"",A6506+1)))</f>
        <v/>
      </c>
      <c r="B6507" s="9" t="str">
        <f t="shared" si="627"/>
        <v/>
      </c>
      <c r="C6507" s="9" t="str">
        <f>IF(ISERROR(VLOOKUP(A6507,'entry data'!B:G,6,0)),"",VLOOKUP(A6507,'entry data'!B:G,6,0))</f>
        <v/>
      </c>
      <c r="D6507" s="9" t="str">
        <f>IF(ISERROR(VLOOKUP(A6507,'entry data'!B:C,2,0)),"",VLOOKUP(A6507,'entry data'!B:C,2,0))</f>
        <v/>
      </c>
      <c r="E6507" s="9" t="str">
        <f>IF(ISERROR(VLOOKUP(A6507,'entry data'!B:E,4,0)),"",VLOOKUP(A6507,'entry data'!B:E,4,0))</f>
        <v/>
      </c>
      <c r="F6507" s="11" t="str">
        <f>IF(A6507="","",IF(ISERROR(VLOOKUP(A6507,'entry data'!B:F,5,0)),"",VLOOKUP(A6507,'entry data'!B:F,5,0)))</f>
        <v/>
      </c>
      <c r="G6507" s="12" t="str">
        <f>IF(A6507="","",IF(ISERROR(VLOOKUP(A6507,'entry data'!B:I,8,0)),"",VLOOKUP(A6507,'entry data'!B:I,7,0)))</f>
        <v/>
      </c>
      <c r="H6507" s="13" t="str">
        <f>IF(A6507="","",IF(B6507=1,VLOOKUP(A6507,'entry data'!B:D,3,0),I6506))</f>
        <v/>
      </c>
      <c r="I6507" s="14" t="str">
        <f>IF(A6507="","",IF(E6507="weekly",7,IF(E6507="fortnightly",14,IF(E6507="monthly",DATE(IF(MONTH(H6507)=12,YEAR(H6507)+1,YEAR(H6507)),VLOOKUP(MONTH(H6507),index!$D$2:$G$13,2,0),DAY(H6507)),
IF(E6507="quarterly",DATE(IF(MONTH(H6507)&gt;=10,YEAR(H6507)+1,YEAR(H6507)),VLOOKUP(MONTH(H6507),index!$D$2:$G$13,3,0),DAY(H6507)),
IF(E6507="halfyearly",DATE(IF(MONTH(H6507)&gt;=7,YEAR(H6507)+1,YEAR(H6507)),VLOOKUP(MONTH(H6507),index!$D$2:$G$13,4,0),DAY(H6507)),
DATE(YEAR(H6507)+1,MONTH(H6507),DAY(H6507)))))-H6507))+H6507)</f>
        <v/>
      </c>
      <c r="J6507" s="9" t="str">
        <f t="shared" si="628"/>
        <v/>
      </c>
      <c r="K6507" s="11" t="str">
        <f t="shared" si="629"/>
        <v/>
      </c>
      <c r="L6507" s="11" t="str">
        <f t="shared" si="630"/>
        <v/>
      </c>
      <c r="M6507" s="11" t="str">
        <f>IF(A6507="","",VLOOKUP(E6507,index!$A$1:$B$6,2,0)*K6507*G6507)</f>
        <v/>
      </c>
      <c r="N6507" s="11" t="str">
        <f>IF(A6507="","",-PMT(G6507*VLOOKUP(E6507,index!$A$1:$B$6,2,0),C6507,F6507,0,0))</f>
        <v/>
      </c>
      <c r="O6507" s="11" t="str">
        <f t="shared" si="631"/>
        <v/>
      </c>
      <c r="P6507" s="11" t="str">
        <f t="shared" si="626"/>
        <v/>
      </c>
    </row>
    <row r="6508" spans="1:16" x14ac:dyDescent="0.25">
      <c r="A6508" s="9" t="str">
        <f>IF(A6507="","",IF(B6507&lt;C6507,A6507,IF(A6507=MAX('entry data'!$B$8:$B$507),"",A6507+1)))</f>
        <v/>
      </c>
      <c r="B6508" s="9" t="str">
        <f t="shared" si="627"/>
        <v/>
      </c>
      <c r="C6508" s="9" t="str">
        <f>IF(ISERROR(VLOOKUP(A6508,'entry data'!B:G,6,0)),"",VLOOKUP(A6508,'entry data'!B:G,6,0))</f>
        <v/>
      </c>
      <c r="D6508" s="9" t="str">
        <f>IF(ISERROR(VLOOKUP(A6508,'entry data'!B:C,2,0)),"",VLOOKUP(A6508,'entry data'!B:C,2,0))</f>
        <v/>
      </c>
      <c r="E6508" s="9" t="str">
        <f>IF(ISERROR(VLOOKUP(A6508,'entry data'!B:E,4,0)),"",VLOOKUP(A6508,'entry data'!B:E,4,0))</f>
        <v/>
      </c>
      <c r="F6508" s="11" t="str">
        <f>IF(A6508="","",IF(ISERROR(VLOOKUP(A6508,'entry data'!B:F,5,0)),"",VLOOKUP(A6508,'entry data'!B:F,5,0)))</f>
        <v/>
      </c>
      <c r="G6508" s="12" t="str">
        <f>IF(A6508="","",IF(ISERROR(VLOOKUP(A6508,'entry data'!B:I,8,0)),"",VLOOKUP(A6508,'entry data'!B:I,7,0)))</f>
        <v/>
      </c>
      <c r="H6508" s="13" t="str">
        <f>IF(A6508="","",IF(B6508=1,VLOOKUP(A6508,'entry data'!B:D,3,0),I6507))</f>
        <v/>
      </c>
      <c r="I6508" s="14" t="str">
        <f>IF(A6508="","",IF(E6508="weekly",7,IF(E6508="fortnightly",14,IF(E6508="monthly",DATE(IF(MONTH(H6508)=12,YEAR(H6508)+1,YEAR(H6508)),VLOOKUP(MONTH(H6508),index!$D$2:$G$13,2,0),DAY(H6508)),
IF(E6508="quarterly",DATE(IF(MONTH(H6508)&gt;=10,YEAR(H6508)+1,YEAR(H6508)),VLOOKUP(MONTH(H6508),index!$D$2:$G$13,3,0),DAY(H6508)),
IF(E6508="halfyearly",DATE(IF(MONTH(H6508)&gt;=7,YEAR(H6508)+1,YEAR(H6508)),VLOOKUP(MONTH(H6508),index!$D$2:$G$13,4,0),DAY(H6508)),
DATE(YEAR(H6508)+1,MONTH(H6508),DAY(H6508)))))-H6508))+H6508)</f>
        <v/>
      </c>
      <c r="J6508" s="9" t="str">
        <f t="shared" si="628"/>
        <v/>
      </c>
      <c r="K6508" s="11" t="str">
        <f t="shared" si="629"/>
        <v/>
      </c>
      <c r="L6508" s="11" t="str">
        <f t="shared" si="630"/>
        <v/>
      </c>
      <c r="M6508" s="11" t="str">
        <f>IF(A6508="","",VLOOKUP(E6508,index!$A$1:$B$6,2,0)*K6508*G6508)</f>
        <v/>
      </c>
      <c r="N6508" s="11" t="str">
        <f>IF(A6508="","",-PMT(G6508*VLOOKUP(E6508,index!$A$1:$B$6,2,0),C6508,F6508,0,0))</f>
        <v/>
      </c>
      <c r="O6508" s="11" t="str">
        <f t="shared" si="631"/>
        <v/>
      </c>
      <c r="P6508" s="11" t="str">
        <f t="shared" si="626"/>
        <v/>
      </c>
    </row>
    <row r="6509" spans="1:16" x14ac:dyDescent="0.25">
      <c r="A6509" s="9" t="str">
        <f>IF(A6508="","",IF(B6508&lt;C6508,A6508,IF(A6508=MAX('entry data'!$B$8:$B$507),"",A6508+1)))</f>
        <v/>
      </c>
      <c r="B6509" s="9" t="str">
        <f t="shared" si="627"/>
        <v/>
      </c>
      <c r="C6509" s="9" t="str">
        <f>IF(ISERROR(VLOOKUP(A6509,'entry data'!B:G,6,0)),"",VLOOKUP(A6509,'entry data'!B:G,6,0))</f>
        <v/>
      </c>
      <c r="D6509" s="9" t="str">
        <f>IF(ISERROR(VLOOKUP(A6509,'entry data'!B:C,2,0)),"",VLOOKUP(A6509,'entry data'!B:C,2,0))</f>
        <v/>
      </c>
      <c r="E6509" s="9" t="str">
        <f>IF(ISERROR(VLOOKUP(A6509,'entry data'!B:E,4,0)),"",VLOOKUP(A6509,'entry data'!B:E,4,0))</f>
        <v/>
      </c>
      <c r="F6509" s="11" t="str">
        <f>IF(A6509="","",IF(ISERROR(VLOOKUP(A6509,'entry data'!B:F,5,0)),"",VLOOKUP(A6509,'entry data'!B:F,5,0)))</f>
        <v/>
      </c>
      <c r="G6509" s="12" t="str">
        <f>IF(A6509="","",IF(ISERROR(VLOOKUP(A6509,'entry data'!B:I,8,0)),"",VLOOKUP(A6509,'entry data'!B:I,7,0)))</f>
        <v/>
      </c>
      <c r="H6509" s="13" t="str">
        <f>IF(A6509="","",IF(B6509=1,VLOOKUP(A6509,'entry data'!B:D,3,0),I6508))</f>
        <v/>
      </c>
      <c r="I6509" s="14" t="str">
        <f>IF(A6509="","",IF(E6509="weekly",7,IF(E6509="fortnightly",14,IF(E6509="monthly",DATE(IF(MONTH(H6509)=12,YEAR(H6509)+1,YEAR(H6509)),VLOOKUP(MONTH(H6509),index!$D$2:$G$13,2,0),DAY(H6509)),
IF(E6509="quarterly",DATE(IF(MONTH(H6509)&gt;=10,YEAR(H6509)+1,YEAR(H6509)),VLOOKUP(MONTH(H6509),index!$D$2:$G$13,3,0),DAY(H6509)),
IF(E6509="halfyearly",DATE(IF(MONTH(H6509)&gt;=7,YEAR(H6509)+1,YEAR(H6509)),VLOOKUP(MONTH(H6509),index!$D$2:$G$13,4,0),DAY(H6509)),
DATE(YEAR(H6509)+1,MONTH(H6509),DAY(H6509)))))-H6509))+H6509)</f>
        <v/>
      </c>
      <c r="J6509" s="9" t="str">
        <f t="shared" si="628"/>
        <v/>
      </c>
      <c r="K6509" s="11" t="str">
        <f t="shared" si="629"/>
        <v/>
      </c>
      <c r="L6509" s="11" t="str">
        <f t="shared" si="630"/>
        <v/>
      </c>
      <c r="M6509" s="11" t="str">
        <f>IF(A6509="","",VLOOKUP(E6509,index!$A$1:$B$6,2,0)*K6509*G6509)</f>
        <v/>
      </c>
      <c r="N6509" s="11" t="str">
        <f>IF(A6509="","",-PMT(G6509*VLOOKUP(E6509,index!$A$1:$B$6,2,0),C6509,F6509,0,0))</f>
        <v/>
      </c>
      <c r="O6509" s="11" t="str">
        <f t="shared" si="631"/>
        <v/>
      </c>
      <c r="P6509" s="11" t="str">
        <f t="shared" si="626"/>
        <v/>
      </c>
    </row>
    <row r="6510" spans="1:16" x14ac:dyDescent="0.25">
      <c r="A6510" s="9" t="str">
        <f>IF(A6509="","",IF(B6509&lt;C6509,A6509,IF(A6509=MAX('entry data'!$B$8:$B$507),"",A6509+1)))</f>
        <v/>
      </c>
      <c r="B6510" s="9" t="str">
        <f t="shared" si="627"/>
        <v/>
      </c>
      <c r="C6510" s="9" t="str">
        <f>IF(ISERROR(VLOOKUP(A6510,'entry data'!B:G,6,0)),"",VLOOKUP(A6510,'entry data'!B:G,6,0))</f>
        <v/>
      </c>
      <c r="D6510" s="9" t="str">
        <f>IF(ISERROR(VLOOKUP(A6510,'entry data'!B:C,2,0)),"",VLOOKUP(A6510,'entry data'!B:C,2,0))</f>
        <v/>
      </c>
      <c r="E6510" s="9" t="str">
        <f>IF(ISERROR(VLOOKUP(A6510,'entry data'!B:E,4,0)),"",VLOOKUP(A6510,'entry data'!B:E,4,0))</f>
        <v/>
      </c>
      <c r="F6510" s="11" t="str">
        <f>IF(A6510="","",IF(ISERROR(VLOOKUP(A6510,'entry data'!B:F,5,0)),"",VLOOKUP(A6510,'entry data'!B:F,5,0)))</f>
        <v/>
      </c>
      <c r="G6510" s="12" t="str">
        <f>IF(A6510="","",IF(ISERROR(VLOOKUP(A6510,'entry data'!B:I,8,0)),"",VLOOKUP(A6510,'entry data'!B:I,7,0)))</f>
        <v/>
      </c>
      <c r="H6510" s="13" t="str">
        <f>IF(A6510="","",IF(B6510=1,VLOOKUP(A6510,'entry data'!B:D,3,0),I6509))</f>
        <v/>
      </c>
      <c r="I6510" s="14" t="str">
        <f>IF(A6510="","",IF(E6510="weekly",7,IF(E6510="fortnightly",14,IF(E6510="monthly",DATE(IF(MONTH(H6510)=12,YEAR(H6510)+1,YEAR(H6510)),VLOOKUP(MONTH(H6510),index!$D$2:$G$13,2,0),DAY(H6510)),
IF(E6510="quarterly",DATE(IF(MONTH(H6510)&gt;=10,YEAR(H6510)+1,YEAR(H6510)),VLOOKUP(MONTH(H6510),index!$D$2:$G$13,3,0),DAY(H6510)),
IF(E6510="halfyearly",DATE(IF(MONTH(H6510)&gt;=7,YEAR(H6510)+1,YEAR(H6510)),VLOOKUP(MONTH(H6510),index!$D$2:$G$13,4,0),DAY(H6510)),
DATE(YEAR(H6510)+1,MONTH(H6510),DAY(H6510)))))-H6510))+H6510)</f>
        <v/>
      </c>
      <c r="J6510" s="9" t="str">
        <f t="shared" si="628"/>
        <v/>
      </c>
      <c r="K6510" s="11" t="str">
        <f t="shared" si="629"/>
        <v/>
      </c>
      <c r="L6510" s="11" t="str">
        <f t="shared" si="630"/>
        <v/>
      </c>
      <c r="M6510" s="11" t="str">
        <f>IF(A6510="","",VLOOKUP(E6510,index!$A$1:$B$6,2,0)*K6510*G6510)</f>
        <v/>
      </c>
      <c r="N6510" s="11" t="str">
        <f>IF(A6510="","",-PMT(G6510*VLOOKUP(E6510,index!$A$1:$B$6,2,0),C6510,F6510,0,0))</f>
        <v/>
      </c>
      <c r="O6510" s="11" t="str">
        <f t="shared" si="631"/>
        <v/>
      </c>
      <c r="P6510" s="11" t="str">
        <f t="shared" si="626"/>
        <v/>
      </c>
    </row>
    <row r="6511" spans="1:16" x14ac:dyDescent="0.25">
      <c r="A6511" s="9" t="str">
        <f>IF(A6510="","",IF(B6510&lt;C6510,A6510,IF(A6510=MAX('entry data'!$B$8:$B$507),"",A6510+1)))</f>
        <v/>
      </c>
      <c r="B6511" s="9" t="str">
        <f t="shared" si="627"/>
        <v/>
      </c>
      <c r="C6511" s="9" t="str">
        <f>IF(ISERROR(VLOOKUP(A6511,'entry data'!B:G,6,0)),"",VLOOKUP(A6511,'entry data'!B:G,6,0))</f>
        <v/>
      </c>
      <c r="D6511" s="9" t="str">
        <f>IF(ISERROR(VLOOKUP(A6511,'entry data'!B:C,2,0)),"",VLOOKUP(A6511,'entry data'!B:C,2,0))</f>
        <v/>
      </c>
      <c r="E6511" s="9" t="str">
        <f>IF(ISERROR(VLOOKUP(A6511,'entry data'!B:E,4,0)),"",VLOOKUP(A6511,'entry data'!B:E,4,0))</f>
        <v/>
      </c>
      <c r="F6511" s="11" t="str">
        <f>IF(A6511="","",IF(ISERROR(VLOOKUP(A6511,'entry data'!B:F,5,0)),"",VLOOKUP(A6511,'entry data'!B:F,5,0)))</f>
        <v/>
      </c>
      <c r="G6511" s="12" t="str">
        <f>IF(A6511="","",IF(ISERROR(VLOOKUP(A6511,'entry data'!B:I,8,0)),"",VLOOKUP(A6511,'entry data'!B:I,7,0)))</f>
        <v/>
      </c>
      <c r="H6511" s="13" t="str">
        <f>IF(A6511="","",IF(B6511=1,VLOOKUP(A6511,'entry data'!B:D,3,0),I6510))</f>
        <v/>
      </c>
      <c r="I6511" s="14" t="str">
        <f>IF(A6511="","",IF(E6511="weekly",7,IF(E6511="fortnightly",14,IF(E6511="monthly",DATE(IF(MONTH(H6511)=12,YEAR(H6511)+1,YEAR(H6511)),VLOOKUP(MONTH(H6511),index!$D$2:$G$13,2,0),DAY(H6511)),
IF(E6511="quarterly",DATE(IF(MONTH(H6511)&gt;=10,YEAR(H6511)+1,YEAR(H6511)),VLOOKUP(MONTH(H6511),index!$D$2:$G$13,3,0),DAY(H6511)),
IF(E6511="halfyearly",DATE(IF(MONTH(H6511)&gt;=7,YEAR(H6511)+1,YEAR(H6511)),VLOOKUP(MONTH(H6511),index!$D$2:$G$13,4,0),DAY(H6511)),
DATE(YEAR(H6511)+1,MONTH(H6511),DAY(H6511)))))-H6511))+H6511)</f>
        <v/>
      </c>
      <c r="J6511" s="9" t="str">
        <f t="shared" si="628"/>
        <v/>
      </c>
      <c r="K6511" s="11" t="str">
        <f t="shared" si="629"/>
        <v/>
      </c>
      <c r="L6511" s="11" t="str">
        <f t="shared" si="630"/>
        <v/>
      </c>
      <c r="M6511" s="11" t="str">
        <f>IF(A6511="","",VLOOKUP(E6511,index!$A$1:$B$6,2,0)*K6511*G6511)</f>
        <v/>
      </c>
      <c r="N6511" s="11" t="str">
        <f>IF(A6511="","",-PMT(G6511*VLOOKUP(E6511,index!$A$1:$B$6,2,0),C6511,F6511,0,0))</f>
        <v/>
      </c>
      <c r="O6511" s="11" t="str">
        <f t="shared" si="631"/>
        <v/>
      </c>
      <c r="P6511" s="11" t="str">
        <f t="shared" si="626"/>
        <v/>
      </c>
    </row>
    <row r="6512" spans="1:16" x14ac:dyDescent="0.25">
      <c r="A6512" s="9" t="str">
        <f>IF(A6511="","",IF(B6511&lt;C6511,A6511,IF(A6511=MAX('entry data'!$B$8:$B$507),"",A6511+1)))</f>
        <v/>
      </c>
      <c r="B6512" s="9" t="str">
        <f t="shared" si="627"/>
        <v/>
      </c>
      <c r="C6512" s="9" t="str">
        <f>IF(ISERROR(VLOOKUP(A6512,'entry data'!B:G,6,0)),"",VLOOKUP(A6512,'entry data'!B:G,6,0))</f>
        <v/>
      </c>
      <c r="D6512" s="9" t="str">
        <f>IF(ISERROR(VLOOKUP(A6512,'entry data'!B:C,2,0)),"",VLOOKUP(A6512,'entry data'!B:C,2,0))</f>
        <v/>
      </c>
      <c r="E6512" s="9" t="str">
        <f>IF(ISERROR(VLOOKUP(A6512,'entry data'!B:E,4,0)),"",VLOOKUP(A6512,'entry data'!B:E,4,0))</f>
        <v/>
      </c>
      <c r="F6512" s="11" t="str">
        <f>IF(A6512="","",IF(ISERROR(VLOOKUP(A6512,'entry data'!B:F,5,0)),"",VLOOKUP(A6512,'entry data'!B:F,5,0)))</f>
        <v/>
      </c>
      <c r="G6512" s="12" t="str">
        <f>IF(A6512="","",IF(ISERROR(VLOOKUP(A6512,'entry data'!B:I,8,0)),"",VLOOKUP(A6512,'entry data'!B:I,7,0)))</f>
        <v/>
      </c>
      <c r="H6512" s="13" t="str">
        <f>IF(A6512="","",IF(B6512=1,VLOOKUP(A6512,'entry data'!B:D,3,0),I6511))</f>
        <v/>
      </c>
      <c r="I6512" s="14" t="str">
        <f>IF(A6512="","",IF(E6512="weekly",7,IF(E6512="fortnightly",14,IF(E6512="monthly",DATE(IF(MONTH(H6512)=12,YEAR(H6512)+1,YEAR(H6512)),VLOOKUP(MONTH(H6512),index!$D$2:$G$13,2,0),DAY(H6512)),
IF(E6512="quarterly",DATE(IF(MONTH(H6512)&gt;=10,YEAR(H6512)+1,YEAR(H6512)),VLOOKUP(MONTH(H6512),index!$D$2:$G$13,3,0),DAY(H6512)),
IF(E6512="halfyearly",DATE(IF(MONTH(H6512)&gt;=7,YEAR(H6512)+1,YEAR(H6512)),VLOOKUP(MONTH(H6512),index!$D$2:$G$13,4,0),DAY(H6512)),
DATE(YEAR(H6512)+1,MONTH(H6512),DAY(H6512)))))-H6512))+H6512)</f>
        <v/>
      </c>
      <c r="J6512" s="9" t="str">
        <f t="shared" si="628"/>
        <v/>
      </c>
      <c r="K6512" s="11" t="str">
        <f t="shared" si="629"/>
        <v/>
      </c>
      <c r="L6512" s="11" t="str">
        <f t="shared" si="630"/>
        <v/>
      </c>
      <c r="M6512" s="11" t="str">
        <f>IF(A6512="","",VLOOKUP(E6512,index!$A$1:$B$6,2,0)*K6512*G6512)</f>
        <v/>
      </c>
      <c r="N6512" s="11" t="str">
        <f>IF(A6512="","",-PMT(G6512*VLOOKUP(E6512,index!$A$1:$B$6,2,0),C6512,F6512,0,0))</f>
        <v/>
      </c>
      <c r="O6512" s="11" t="str">
        <f t="shared" si="631"/>
        <v/>
      </c>
      <c r="P6512" s="11" t="str">
        <f t="shared" si="626"/>
        <v/>
      </c>
    </row>
    <row r="6513" spans="1:16" x14ac:dyDescent="0.25">
      <c r="A6513" s="9" t="str">
        <f>IF(A6512="","",IF(B6512&lt;C6512,A6512,IF(A6512=MAX('entry data'!$B$8:$B$507),"",A6512+1)))</f>
        <v/>
      </c>
      <c r="B6513" s="9" t="str">
        <f t="shared" si="627"/>
        <v/>
      </c>
      <c r="C6513" s="9" t="str">
        <f>IF(ISERROR(VLOOKUP(A6513,'entry data'!B:G,6,0)),"",VLOOKUP(A6513,'entry data'!B:G,6,0))</f>
        <v/>
      </c>
      <c r="D6513" s="9" t="str">
        <f>IF(ISERROR(VLOOKUP(A6513,'entry data'!B:C,2,0)),"",VLOOKUP(A6513,'entry data'!B:C,2,0))</f>
        <v/>
      </c>
      <c r="E6513" s="9" t="str">
        <f>IF(ISERROR(VLOOKUP(A6513,'entry data'!B:E,4,0)),"",VLOOKUP(A6513,'entry data'!B:E,4,0))</f>
        <v/>
      </c>
      <c r="F6513" s="11" t="str">
        <f>IF(A6513="","",IF(ISERROR(VLOOKUP(A6513,'entry data'!B:F,5,0)),"",VLOOKUP(A6513,'entry data'!B:F,5,0)))</f>
        <v/>
      </c>
      <c r="G6513" s="12" t="str">
        <f>IF(A6513="","",IF(ISERROR(VLOOKUP(A6513,'entry data'!B:I,8,0)),"",VLOOKUP(A6513,'entry data'!B:I,7,0)))</f>
        <v/>
      </c>
      <c r="H6513" s="13" t="str">
        <f>IF(A6513="","",IF(B6513=1,VLOOKUP(A6513,'entry data'!B:D,3,0),I6512))</f>
        <v/>
      </c>
      <c r="I6513" s="14" t="str">
        <f>IF(A6513="","",IF(E6513="weekly",7,IF(E6513="fortnightly",14,IF(E6513="monthly",DATE(IF(MONTH(H6513)=12,YEAR(H6513)+1,YEAR(H6513)),VLOOKUP(MONTH(H6513),index!$D$2:$G$13,2,0),DAY(H6513)),
IF(E6513="quarterly",DATE(IF(MONTH(H6513)&gt;=10,YEAR(H6513)+1,YEAR(H6513)),VLOOKUP(MONTH(H6513),index!$D$2:$G$13,3,0),DAY(H6513)),
IF(E6513="halfyearly",DATE(IF(MONTH(H6513)&gt;=7,YEAR(H6513)+1,YEAR(H6513)),VLOOKUP(MONTH(H6513),index!$D$2:$G$13,4,0),DAY(H6513)),
DATE(YEAR(H6513)+1,MONTH(H6513),DAY(H6513)))))-H6513))+H6513)</f>
        <v/>
      </c>
      <c r="J6513" s="9" t="str">
        <f t="shared" si="628"/>
        <v/>
      </c>
      <c r="K6513" s="11" t="str">
        <f t="shared" si="629"/>
        <v/>
      </c>
      <c r="L6513" s="11" t="str">
        <f t="shared" si="630"/>
        <v/>
      </c>
      <c r="M6513" s="11" t="str">
        <f>IF(A6513="","",VLOOKUP(E6513,index!$A$1:$B$6,2,0)*K6513*G6513)</f>
        <v/>
      </c>
      <c r="N6513" s="11" t="str">
        <f>IF(A6513="","",-PMT(G6513*VLOOKUP(E6513,index!$A$1:$B$6,2,0),C6513,F6513,0,0))</f>
        <v/>
      </c>
      <c r="O6513" s="11" t="str">
        <f t="shared" si="631"/>
        <v/>
      </c>
      <c r="P6513" s="11" t="str">
        <f t="shared" si="626"/>
        <v/>
      </c>
    </row>
    <row r="6514" spans="1:16" x14ac:dyDescent="0.25">
      <c r="A6514" s="9" t="str">
        <f>IF(A6513="","",IF(B6513&lt;C6513,A6513,IF(A6513=MAX('entry data'!$B$8:$B$507),"",A6513+1)))</f>
        <v/>
      </c>
      <c r="B6514" s="9" t="str">
        <f t="shared" si="627"/>
        <v/>
      </c>
      <c r="C6514" s="9" t="str">
        <f>IF(ISERROR(VLOOKUP(A6514,'entry data'!B:G,6,0)),"",VLOOKUP(A6514,'entry data'!B:G,6,0))</f>
        <v/>
      </c>
      <c r="D6514" s="9" t="str">
        <f>IF(ISERROR(VLOOKUP(A6514,'entry data'!B:C,2,0)),"",VLOOKUP(A6514,'entry data'!B:C,2,0))</f>
        <v/>
      </c>
      <c r="E6514" s="9" t="str">
        <f>IF(ISERROR(VLOOKUP(A6514,'entry data'!B:E,4,0)),"",VLOOKUP(A6514,'entry data'!B:E,4,0))</f>
        <v/>
      </c>
      <c r="F6514" s="11" t="str">
        <f>IF(A6514="","",IF(ISERROR(VLOOKUP(A6514,'entry data'!B:F,5,0)),"",VLOOKUP(A6514,'entry data'!B:F,5,0)))</f>
        <v/>
      </c>
      <c r="G6514" s="12" t="str">
        <f>IF(A6514="","",IF(ISERROR(VLOOKUP(A6514,'entry data'!B:I,8,0)),"",VLOOKUP(A6514,'entry data'!B:I,7,0)))</f>
        <v/>
      </c>
      <c r="H6514" s="13" t="str">
        <f>IF(A6514="","",IF(B6514=1,VLOOKUP(A6514,'entry data'!B:D,3,0),I6513))</f>
        <v/>
      </c>
      <c r="I6514" s="14" t="str">
        <f>IF(A6514="","",IF(E6514="weekly",7,IF(E6514="fortnightly",14,IF(E6514="monthly",DATE(IF(MONTH(H6514)=12,YEAR(H6514)+1,YEAR(H6514)),VLOOKUP(MONTH(H6514),index!$D$2:$G$13,2,0),DAY(H6514)),
IF(E6514="quarterly",DATE(IF(MONTH(H6514)&gt;=10,YEAR(H6514)+1,YEAR(H6514)),VLOOKUP(MONTH(H6514),index!$D$2:$G$13,3,0),DAY(H6514)),
IF(E6514="halfyearly",DATE(IF(MONTH(H6514)&gt;=7,YEAR(H6514)+1,YEAR(H6514)),VLOOKUP(MONTH(H6514),index!$D$2:$G$13,4,0),DAY(H6514)),
DATE(YEAR(H6514)+1,MONTH(H6514),DAY(H6514)))))-H6514))+H6514)</f>
        <v/>
      </c>
      <c r="J6514" s="9" t="str">
        <f t="shared" si="628"/>
        <v/>
      </c>
      <c r="K6514" s="11" t="str">
        <f t="shared" si="629"/>
        <v/>
      </c>
      <c r="L6514" s="11" t="str">
        <f t="shared" si="630"/>
        <v/>
      </c>
      <c r="M6514" s="11" t="str">
        <f>IF(A6514="","",VLOOKUP(E6514,index!$A$1:$B$6,2,0)*K6514*G6514)</f>
        <v/>
      </c>
      <c r="N6514" s="11" t="str">
        <f>IF(A6514="","",-PMT(G6514*VLOOKUP(E6514,index!$A$1:$B$6,2,0),C6514,F6514,0,0))</f>
        <v/>
      </c>
      <c r="O6514" s="11" t="str">
        <f t="shared" si="631"/>
        <v/>
      </c>
      <c r="P6514" s="11" t="str">
        <f t="shared" si="626"/>
        <v/>
      </c>
    </row>
    <row r="6515" spans="1:16" x14ac:dyDescent="0.25">
      <c r="A6515" s="9" t="str">
        <f>IF(A6514="","",IF(B6514&lt;C6514,A6514,IF(A6514=MAX('entry data'!$B$8:$B$507),"",A6514+1)))</f>
        <v/>
      </c>
      <c r="B6515" s="9" t="str">
        <f t="shared" si="627"/>
        <v/>
      </c>
      <c r="C6515" s="9" t="str">
        <f>IF(ISERROR(VLOOKUP(A6515,'entry data'!B:G,6,0)),"",VLOOKUP(A6515,'entry data'!B:G,6,0))</f>
        <v/>
      </c>
      <c r="D6515" s="9" t="str">
        <f>IF(ISERROR(VLOOKUP(A6515,'entry data'!B:C,2,0)),"",VLOOKUP(A6515,'entry data'!B:C,2,0))</f>
        <v/>
      </c>
      <c r="E6515" s="9" t="str">
        <f>IF(ISERROR(VLOOKUP(A6515,'entry data'!B:E,4,0)),"",VLOOKUP(A6515,'entry data'!B:E,4,0))</f>
        <v/>
      </c>
      <c r="F6515" s="11" t="str">
        <f>IF(A6515="","",IF(ISERROR(VLOOKUP(A6515,'entry data'!B:F,5,0)),"",VLOOKUP(A6515,'entry data'!B:F,5,0)))</f>
        <v/>
      </c>
      <c r="G6515" s="12" t="str">
        <f>IF(A6515="","",IF(ISERROR(VLOOKUP(A6515,'entry data'!B:I,8,0)),"",VLOOKUP(A6515,'entry data'!B:I,7,0)))</f>
        <v/>
      </c>
      <c r="H6515" s="13" t="str">
        <f>IF(A6515="","",IF(B6515=1,VLOOKUP(A6515,'entry data'!B:D,3,0),I6514))</f>
        <v/>
      </c>
      <c r="I6515" s="14" t="str">
        <f>IF(A6515="","",IF(E6515="weekly",7,IF(E6515="fortnightly",14,IF(E6515="monthly",DATE(IF(MONTH(H6515)=12,YEAR(H6515)+1,YEAR(H6515)),VLOOKUP(MONTH(H6515),index!$D$2:$G$13,2,0),DAY(H6515)),
IF(E6515="quarterly",DATE(IF(MONTH(H6515)&gt;=10,YEAR(H6515)+1,YEAR(H6515)),VLOOKUP(MONTH(H6515),index!$D$2:$G$13,3,0),DAY(H6515)),
IF(E6515="halfyearly",DATE(IF(MONTH(H6515)&gt;=7,YEAR(H6515)+1,YEAR(H6515)),VLOOKUP(MONTH(H6515),index!$D$2:$G$13,4,0),DAY(H6515)),
DATE(YEAR(H6515)+1,MONTH(H6515),DAY(H6515)))))-H6515))+H6515)</f>
        <v/>
      </c>
      <c r="J6515" s="9" t="str">
        <f t="shared" si="628"/>
        <v/>
      </c>
      <c r="K6515" s="11" t="str">
        <f t="shared" si="629"/>
        <v/>
      </c>
      <c r="L6515" s="11" t="str">
        <f t="shared" si="630"/>
        <v/>
      </c>
      <c r="M6515" s="11" t="str">
        <f>IF(A6515="","",VLOOKUP(E6515,index!$A$1:$B$6,2,0)*K6515*G6515)</f>
        <v/>
      </c>
      <c r="N6515" s="11" t="str">
        <f>IF(A6515="","",-PMT(G6515*VLOOKUP(E6515,index!$A$1:$B$6,2,0),C6515,F6515,0,0))</f>
        <v/>
      </c>
      <c r="O6515" s="11" t="str">
        <f t="shared" si="631"/>
        <v/>
      </c>
      <c r="P6515" s="11" t="str">
        <f t="shared" si="626"/>
        <v/>
      </c>
    </row>
    <row r="6516" spans="1:16" x14ac:dyDescent="0.25">
      <c r="A6516" s="9" t="str">
        <f>IF(A6515="","",IF(B6515&lt;C6515,A6515,IF(A6515=MAX('entry data'!$B$8:$B$507),"",A6515+1)))</f>
        <v/>
      </c>
      <c r="B6516" s="9" t="str">
        <f t="shared" si="627"/>
        <v/>
      </c>
      <c r="C6516" s="9" t="str">
        <f>IF(ISERROR(VLOOKUP(A6516,'entry data'!B:G,6,0)),"",VLOOKUP(A6516,'entry data'!B:G,6,0))</f>
        <v/>
      </c>
      <c r="D6516" s="9" t="str">
        <f>IF(ISERROR(VLOOKUP(A6516,'entry data'!B:C,2,0)),"",VLOOKUP(A6516,'entry data'!B:C,2,0))</f>
        <v/>
      </c>
      <c r="E6516" s="9" t="str">
        <f>IF(ISERROR(VLOOKUP(A6516,'entry data'!B:E,4,0)),"",VLOOKUP(A6516,'entry data'!B:E,4,0))</f>
        <v/>
      </c>
      <c r="F6516" s="11" t="str">
        <f>IF(A6516="","",IF(ISERROR(VLOOKUP(A6516,'entry data'!B:F,5,0)),"",VLOOKUP(A6516,'entry data'!B:F,5,0)))</f>
        <v/>
      </c>
      <c r="G6516" s="12" t="str">
        <f>IF(A6516="","",IF(ISERROR(VLOOKUP(A6516,'entry data'!B:I,8,0)),"",VLOOKUP(A6516,'entry data'!B:I,7,0)))</f>
        <v/>
      </c>
      <c r="H6516" s="13" t="str">
        <f>IF(A6516="","",IF(B6516=1,VLOOKUP(A6516,'entry data'!B:D,3,0),I6515))</f>
        <v/>
      </c>
      <c r="I6516" s="14" t="str">
        <f>IF(A6516="","",IF(E6516="weekly",7,IF(E6516="fortnightly",14,IF(E6516="monthly",DATE(IF(MONTH(H6516)=12,YEAR(H6516)+1,YEAR(H6516)),VLOOKUP(MONTH(H6516),index!$D$2:$G$13,2,0),DAY(H6516)),
IF(E6516="quarterly",DATE(IF(MONTH(H6516)&gt;=10,YEAR(H6516)+1,YEAR(H6516)),VLOOKUP(MONTH(H6516),index!$D$2:$G$13,3,0),DAY(H6516)),
IF(E6516="halfyearly",DATE(IF(MONTH(H6516)&gt;=7,YEAR(H6516)+1,YEAR(H6516)),VLOOKUP(MONTH(H6516),index!$D$2:$G$13,4,0),DAY(H6516)),
DATE(YEAR(H6516)+1,MONTH(H6516),DAY(H6516)))))-H6516))+H6516)</f>
        <v/>
      </c>
      <c r="J6516" s="9" t="str">
        <f t="shared" si="628"/>
        <v/>
      </c>
      <c r="K6516" s="11" t="str">
        <f t="shared" si="629"/>
        <v/>
      </c>
      <c r="L6516" s="11" t="str">
        <f t="shared" si="630"/>
        <v/>
      </c>
      <c r="M6516" s="11" t="str">
        <f>IF(A6516="","",VLOOKUP(E6516,index!$A$1:$B$6,2,0)*K6516*G6516)</f>
        <v/>
      </c>
      <c r="N6516" s="11" t="str">
        <f>IF(A6516="","",-PMT(G6516*VLOOKUP(E6516,index!$A$1:$B$6,2,0),C6516,F6516,0,0))</f>
        <v/>
      </c>
      <c r="O6516" s="11" t="str">
        <f t="shared" si="631"/>
        <v/>
      </c>
      <c r="P6516" s="11" t="str">
        <f t="shared" si="626"/>
        <v/>
      </c>
    </row>
    <row r="6517" spans="1:16" x14ac:dyDescent="0.25">
      <c r="A6517" s="9" t="str">
        <f>IF(A6516="","",IF(B6516&lt;C6516,A6516,IF(A6516=MAX('entry data'!$B$8:$B$507),"",A6516+1)))</f>
        <v/>
      </c>
      <c r="B6517" s="9" t="str">
        <f t="shared" si="627"/>
        <v/>
      </c>
      <c r="C6517" s="9" t="str">
        <f>IF(ISERROR(VLOOKUP(A6517,'entry data'!B:G,6,0)),"",VLOOKUP(A6517,'entry data'!B:G,6,0))</f>
        <v/>
      </c>
      <c r="D6517" s="9" t="str">
        <f>IF(ISERROR(VLOOKUP(A6517,'entry data'!B:C,2,0)),"",VLOOKUP(A6517,'entry data'!B:C,2,0))</f>
        <v/>
      </c>
      <c r="E6517" s="9" t="str">
        <f>IF(ISERROR(VLOOKUP(A6517,'entry data'!B:E,4,0)),"",VLOOKUP(A6517,'entry data'!B:E,4,0))</f>
        <v/>
      </c>
      <c r="F6517" s="11" t="str">
        <f>IF(A6517="","",IF(ISERROR(VLOOKUP(A6517,'entry data'!B:F,5,0)),"",VLOOKUP(A6517,'entry data'!B:F,5,0)))</f>
        <v/>
      </c>
      <c r="G6517" s="12" t="str">
        <f>IF(A6517="","",IF(ISERROR(VLOOKUP(A6517,'entry data'!B:I,8,0)),"",VLOOKUP(A6517,'entry data'!B:I,7,0)))</f>
        <v/>
      </c>
      <c r="H6517" s="13" t="str">
        <f>IF(A6517="","",IF(B6517=1,VLOOKUP(A6517,'entry data'!B:D,3,0),I6516))</f>
        <v/>
      </c>
      <c r="I6517" s="14" t="str">
        <f>IF(A6517="","",IF(E6517="weekly",7,IF(E6517="fortnightly",14,IF(E6517="monthly",DATE(IF(MONTH(H6517)=12,YEAR(H6517)+1,YEAR(H6517)),VLOOKUP(MONTH(H6517),index!$D$2:$G$13,2,0),DAY(H6517)),
IF(E6517="quarterly",DATE(IF(MONTH(H6517)&gt;=10,YEAR(H6517)+1,YEAR(H6517)),VLOOKUP(MONTH(H6517),index!$D$2:$G$13,3,0),DAY(H6517)),
IF(E6517="halfyearly",DATE(IF(MONTH(H6517)&gt;=7,YEAR(H6517)+1,YEAR(H6517)),VLOOKUP(MONTH(H6517),index!$D$2:$G$13,4,0),DAY(H6517)),
DATE(YEAR(H6517)+1,MONTH(H6517),DAY(H6517)))))-H6517))+H6517)</f>
        <v/>
      </c>
      <c r="J6517" s="9" t="str">
        <f t="shared" si="628"/>
        <v/>
      </c>
      <c r="K6517" s="11" t="str">
        <f t="shared" si="629"/>
        <v/>
      </c>
      <c r="L6517" s="11" t="str">
        <f t="shared" si="630"/>
        <v/>
      </c>
      <c r="M6517" s="11" t="str">
        <f>IF(A6517="","",VLOOKUP(E6517,index!$A$1:$B$6,2,0)*K6517*G6517)</f>
        <v/>
      </c>
      <c r="N6517" s="11" t="str">
        <f>IF(A6517="","",-PMT(G6517*VLOOKUP(E6517,index!$A$1:$B$6,2,0),C6517,F6517,0,0))</f>
        <v/>
      </c>
      <c r="O6517" s="11" t="str">
        <f t="shared" si="631"/>
        <v/>
      </c>
      <c r="P6517" s="11" t="str">
        <f t="shared" si="626"/>
        <v/>
      </c>
    </row>
    <row r="6518" spans="1:16" x14ac:dyDescent="0.25">
      <c r="A6518" s="9" t="str">
        <f>IF(A6517="","",IF(B6517&lt;C6517,A6517,IF(A6517=MAX('entry data'!$B$8:$B$507),"",A6517+1)))</f>
        <v/>
      </c>
      <c r="B6518" s="9" t="str">
        <f t="shared" si="627"/>
        <v/>
      </c>
      <c r="C6518" s="9" t="str">
        <f>IF(ISERROR(VLOOKUP(A6518,'entry data'!B:G,6,0)),"",VLOOKUP(A6518,'entry data'!B:G,6,0))</f>
        <v/>
      </c>
      <c r="D6518" s="9" t="str">
        <f>IF(ISERROR(VLOOKUP(A6518,'entry data'!B:C,2,0)),"",VLOOKUP(A6518,'entry data'!B:C,2,0))</f>
        <v/>
      </c>
      <c r="E6518" s="9" t="str">
        <f>IF(ISERROR(VLOOKUP(A6518,'entry data'!B:E,4,0)),"",VLOOKUP(A6518,'entry data'!B:E,4,0))</f>
        <v/>
      </c>
      <c r="F6518" s="11" t="str">
        <f>IF(A6518="","",IF(ISERROR(VLOOKUP(A6518,'entry data'!B:F,5,0)),"",VLOOKUP(A6518,'entry data'!B:F,5,0)))</f>
        <v/>
      </c>
      <c r="G6518" s="12" t="str">
        <f>IF(A6518="","",IF(ISERROR(VLOOKUP(A6518,'entry data'!B:I,8,0)),"",VLOOKUP(A6518,'entry data'!B:I,7,0)))</f>
        <v/>
      </c>
      <c r="H6518" s="13" t="str">
        <f>IF(A6518="","",IF(B6518=1,VLOOKUP(A6518,'entry data'!B:D,3,0),I6517))</f>
        <v/>
      </c>
      <c r="I6518" s="14" t="str">
        <f>IF(A6518="","",IF(E6518="weekly",7,IF(E6518="fortnightly",14,IF(E6518="monthly",DATE(IF(MONTH(H6518)=12,YEAR(H6518)+1,YEAR(H6518)),VLOOKUP(MONTH(H6518),index!$D$2:$G$13,2,0),DAY(H6518)),
IF(E6518="quarterly",DATE(IF(MONTH(H6518)&gt;=10,YEAR(H6518)+1,YEAR(H6518)),VLOOKUP(MONTH(H6518),index!$D$2:$G$13,3,0),DAY(H6518)),
IF(E6518="halfyearly",DATE(IF(MONTH(H6518)&gt;=7,YEAR(H6518)+1,YEAR(H6518)),VLOOKUP(MONTH(H6518),index!$D$2:$G$13,4,0),DAY(H6518)),
DATE(YEAR(H6518)+1,MONTH(H6518),DAY(H6518)))))-H6518))+H6518)</f>
        <v/>
      </c>
      <c r="J6518" s="9" t="str">
        <f t="shared" si="628"/>
        <v/>
      </c>
      <c r="K6518" s="11" t="str">
        <f t="shared" si="629"/>
        <v/>
      </c>
      <c r="L6518" s="11" t="str">
        <f t="shared" si="630"/>
        <v/>
      </c>
      <c r="M6518" s="11" t="str">
        <f>IF(A6518="","",VLOOKUP(E6518,index!$A$1:$B$6,2,0)*K6518*G6518)</f>
        <v/>
      </c>
      <c r="N6518" s="11" t="str">
        <f>IF(A6518="","",-PMT(G6518*VLOOKUP(E6518,index!$A$1:$B$6,2,0),C6518,F6518,0,0))</f>
        <v/>
      </c>
      <c r="O6518" s="11" t="str">
        <f t="shared" si="631"/>
        <v/>
      </c>
      <c r="P6518" s="11" t="str">
        <f t="shared" si="626"/>
        <v/>
      </c>
    </row>
    <row r="6519" spans="1:16" x14ac:dyDescent="0.25">
      <c r="A6519" s="9" t="str">
        <f>IF(A6518="","",IF(B6518&lt;C6518,A6518,IF(A6518=MAX('entry data'!$B$8:$B$507),"",A6518+1)))</f>
        <v/>
      </c>
      <c r="B6519" s="9" t="str">
        <f t="shared" si="627"/>
        <v/>
      </c>
      <c r="C6519" s="9" t="str">
        <f>IF(ISERROR(VLOOKUP(A6519,'entry data'!B:G,6,0)),"",VLOOKUP(A6519,'entry data'!B:G,6,0))</f>
        <v/>
      </c>
      <c r="D6519" s="9" t="str">
        <f>IF(ISERROR(VLOOKUP(A6519,'entry data'!B:C,2,0)),"",VLOOKUP(A6519,'entry data'!B:C,2,0))</f>
        <v/>
      </c>
      <c r="E6519" s="9" t="str">
        <f>IF(ISERROR(VLOOKUP(A6519,'entry data'!B:E,4,0)),"",VLOOKUP(A6519,'entry data'!B:E,4,0))</f>
        <v/>
      </c>
      <c r="F6519" s="11" t="str">
        <f>IF(A6519="","",IF(ISERROR(VLOOKUP(A6519,'entry data'!B:F,5,0)),"",VLOOKUP(A6519,'entry data'!B:F,5,0)))</f>
        <v/>
      </c>
      <c r="G6519" s="12" t="str">
        <f>IF(A6519="","",IF(ISERROR(VLOOKUP(A6519,'entry data'!B:I,8,0)),"",VLOOKUP(A6519,'entry data'!B:I,7,0)))</f>
        <v/>
      </c>
      <c r="H6519" s="13" t="str">
        <f>IF(A6519="","",IF(B6519=1,VLOOKUP(A6519,'entry data'!B:D,3,0),I6518))</f>
        <v/>
      </c>
      <c r="I6519" s="14" t="str">
        <f>IF(A6519="","",IF(E6519="weekly",7,IF(E6519="fortnightly",14,IF(E6519="monthly",DATE(IF(MONTH(H6519)=12,YEAR(H6519)+1,YEAR(H6519)),VLOOKUP(MONTH(H6519),index!$D$2:$G$13,2,0),DAY(H6519)),
IF(E6519="quarterly",DATE(IF(MONTH(H6519)&gt;=10,YEAR(H6519)+1,YEAR(H6519)),VLOOKUP(MONTH(H6519),index!$D$2:$G$13,3,0),DAY(H6519)),
IF(E6519="halfyearly",DATE(IF(MONTH(H6519)&gt;=7,YEAR(H6519)+1,YEAR(H6519)),VLOOKUP(MONTH(H6519),index!$D$2:$G$13,4,0),DAY(H6519)),
DATE(YEAR(H6519)+1,MONTH(H6519),DAY(H6519)))))-H6519))+H6519)</f>
        <v/>
      </c>
      <c r="J6519" s="9" t="str">
        <f t="shared" si="628"/>
        <v/>
      </c>
      <c r="K6519" s="11" t="str">
        <f t="shared" si="629"/>
        <v/>
      </c>
      <c r="L6519" s="11" t="str">
        <f t="shared" si="630"/>
        <v/>
      </c>
      <c r="M6519" s="11" t="str">
        <f>IF(A6519="","",VLOOKUP(E6519,index!$A$1:$B$6,2,0)*K6519*G6519)</f>
        <v/>
      </c>
      <c r="N6519" s="11" t="str">
        <f>IF(A6519="","",-PMT(G6519*VLOOKUP(E6519,index!$A$1:$B$6,2,0),C6519,F6519,0,0))</f>
        <v/>
      </c>
      <c r="O6519" s="11" t="str">
        <f t="shared" si="631"/>
        <v/>
      </c>
      <c r="P6519" s="11" t="str">
        <f t="shared" si="626"/>
        <v/>
      </c>
    </row>
    <row r="6520" spans="1:16" x14ac:dyDescent="0.25">
      <c r="A6520" s="9" t="str">
        <f>IF(A6519="","",IF(B6519&lt;C6519,A6519,IF(A6519=MAX('entry data'!$B$8:$B$507),"",A6519+1)))</f>
        <v/>
      </c>
      <c r="B6520" s="9" t="str">
        <f t="shared" si="627"/>
        <v/>
      </c>
      <c r="C6520" s="9" t="str">
        <f>IF(ISERROR(VLOOKUP(A6520,'entry data'!B:G,6,0)),"",VLOOKUP(A6520,'entry data'!B:G,6,0))</f>
        <v/>
      </c>
      <c r="D6520" s="9" t="str">
        <f>IF(ISERROR(VLOOKUP(A6520,'entry data'!B:C,2,0)),"",VLOOKUP(A6520,'entry data'!B:C,2,0))</f>
        <v/>
      </c>
      <c r="E6520" s="9" t="str">
        <f>IF(ISERROR(VLOOKUP(A6520,'entry data'!B:E,4,0)),"",VLOOKUP(A6520,'entry data'!B:E,4,0))</f>
        <v/>
      </c>
      <c r="F6520" s="11" t="str">
        <f>IF(A6520="","",IF(ISERROR(VLOOKUP(A6520,'entry data'!B:F,5,0)),"",VLOOKUP(A6520,'entry data'!B:F,5,0)))</f>
        <v/>
      </c>
      <c r="G6520" s="12" t="str">
        <f>IF(A6520="","",IF(ISERROR(VLOOKUP(A6520,'entry data'!B:I,8,0)),"",VLOOKUP(A6520,'entry data'!B:I,7,0)))</f>
        <v/>
      </c>
      <c r="H6520" s="13" t="str">
        <f>IF(A6520="","",IF(B6520=1,VLOOKUP(A6520,'entry data'!B:D,3,0),I6519))</f>
        <v/>
      </c>
      <c r="I6520" s="14" t="str">
        <f>IF(A6520="","",IF(E6520="weekly",7,IF(E6520="fortnightly",14,IF(E6520="monthly",DATE(IF(MONTH(H6520)=12,YEAR(H6520)+1,YEAR(H6520)),VLOOKUP(MONTH(H6520),index!$D$2:$G$13,2,0),DAY(H6520)),
IF(E6520="quarterly",DATE(IF(MONTH(H6520)&gt;=10,YEAR(H6520)+1,YEAR(H6520)),VLOOKUP(MONTH(H6520),index!$D$2:$G$13,3,0),DAY(H6520)),
IF(E6520="halfyearly",DATE(IF(MONTH(H6520)&gt;=7,YEAR(H6520)+1,YEAR(H6520)),VLOOKUP(MONTH(H6520),index!$D$2:$G$13,4,0),DAY(H6520)),
DATE(YEAR(H6520)+1,MONTH(H6520),DAY(H6520)))))-H6520))+H6520)</f>
        <v/>
      </c>
      <c r="J6520" s="9" t="str">
        <f t="shared" si="628"/>
        <v/>
      </c>
      <c r="K6520" s="11" t="str">
        <f t="shared" si="629"/>
        <v/>
      </c>
      <c r="L6520" s="11" t="str">
        <f t="shared" si="630"/>
        <v/>
      </c>
      <c r="M6520" s="11" t="str">
        <f>IF(A6520="","",VLOOKUP(E6520,index!$A$1:$B$6,2,0)*K6520*G6520)</f>
        <v/>
      </c>
      <c r="N6520" s="11" t="str">
        <f>IF(A6520="","",-PMT(G6520*VLOOKUP(E6520,index!$A$1:$B$6,2,0),C6520,F6520,0,0))</f>
        <v/>
      </c>
      <c r="O6520" s="11" t="str">
        <f t="shared" si="631"/>
        <v/>
      </c>
      <c r="P6520" s="11" t="str">
        <f t="shared" si="626"/>
        <v/>
      </c>
    </row>
    <row r="6521" spans="1:16" x14ac:dyDescent="0.25">
      <c r="A6521" s="9" t="str">
        <f>IF(A6520="","",IF(B6520&lt;C6520,A6520,IF(A6520=MAX('entry data'!$B$8:$B$507),"",A6520+1)))</f>
        <v/>
      </c>
      <c r="B6521" s="9" t="str">
        <f t="shared" si="627"/>
        <v/>
      </c>
      <c r="C6521" s="9" t="str">
        <f>IF(ISERROR(VLOOKUP(A6521,'entry data'!B:G,6,0)),"",VLOOKUP(A6521,'entry data'!B:G,6,0))</f>
        <v/>
      </c>
      <c r="D6521" s="9" t="str">
        <f>IF(ISERROR(VLOOKUP(A6521,'entry data'!B:C,2,0)),"",VLOOKUP(A6521,'entry data'!B:C,2,0))</f>
        <v/>
      </c>
      <c r="E6521" s="9" t="str">
        <f>IF(ISERROR(VLOOKUP(A6521,'entry data'!B:E,4,0)),"",VLOOKUP(A6521,'entry data'!B:E,4,0))</f>
        <v/>
      </c>
      <c r="F6521" s="11" t="str">
        <f>IF(A6521="","",IF(ISERROR(VLOOKUP(A6521,'entry data'!B:F,5,0)),"",VLOOKUP(A6521,'entry data'!B:F,5,0)))</f>
        <v/>
      </c>
      <c r="G6521" s="12" t="str">
        <f>IF(A6521="","",IF(ISERROR(VLOOKUP(A6521,'entry data'!B:I,8,0)),"",VLOOKUP(A6521,'entry data'!B:I,7,0)))</f>
        <v/>
      </c>
      <c r="H6521" s="13" t="str">
        <f>IF(A6521="","",IF(B6521=1,VLOOKUP(A6521,'entry data'!B:D,3,0),I6520))</f>
        <v/>
      </c>
      <c r="I6521" s="14" t="str">
        <f>IF(A6521="","",IF(E6521="weekly",7,IF(E6521="fortnightly",14,IF(E6521="monthly",DATE(IF(MONTH(H6521)=12,YEAR(H6521)+1,YEAR(H6521)),VLOOKUP(MONTH(H6521),index!$D$2:$G$13,2,0),DAY(H6521)),
IF(E6521="quarterly",DATE(IF(MONTH(H6521)&gt;=10,YEAR(H6521)+1,YEAR(H6521)),VLOOKUP(MONTH(H6521),index!$D$2:$G$13,3,0),DAY(H6521)),
IF(E6521="halfyearly",DATE(IF(MONTH(H6521)&gt;=7,YEAR(H6521)+1,YEAR(H6521)),VLOOKUP(MONTH(H6521),index!$D$2:$G$13,4,0),DAY(H6521)),
DATE(YEAR(H6521)+1,MONTH(H6521),DAY(H6521)))))-H6521))+H6521)</f>
        <v/>
      </c>
      <c r="J6521" s="9" t="str">
        <f t="shared" si="628"/>
        <v/>
      </c>
      <c r="K6521" s="11" t="str">
        <f t="shared" si="629"/>
        <v/>
      </c>
      <c r="L6521" s="11" t="str">
        <f t="shared" si="630"/>
        <v/>
      </c>
      <c r="M6521" s="11" t="str">
        <f>IF(A6521="","",VLOOKUP(E6521,index!$A$1:$B$6,2,0)*K6521*G6521)</f>
        <v/>
      </c>
      <c r="N6521" s="11" t="str">
        <f>IF(A6521="","",-PMT(G6521*VLOOKUP(E6521,index!$A$1:$B$6,2,0),C6521,F6521,0,0))</f>
        <v/>
      </c>
      <c r="O6521" s="11" t="str">
        <f t="shared" si="631"/>
        <v/>
      </c>
      <c r="P6521" s="11" t="str">
        <f t="shared" si="626"/>
        <v/>
      </c>
    </row>
    <row r="6522" spans="1:16" x14ac:dyDescent="0.25">
      <c r="A6522" s="9" t="str">
        <f>IF(A6521="","",IF(B6521&lt;C6521,A6521,IF(A6521=MAX('entry data'!$B$8:$B$507),"",A6521+1)))</f>
        <v/>
      </c>
      <c r="B6522" s="9" t="str">
        <f t="shared" si="627"/>
        <v/>
      </c>
      <c r="C6522" s="9" t="str">
        <f>IF(ISERROR(VLOOKUP(A6522,'entry data'!B:G,6,0)),"",VLOOKUP(A6522,'entry data'!B:G,6,0))</f>
        <v/>
      </c>
      <c r="D6522" s="9" t="str">
        <f>IF(ISERROR(VLOOKUP(A6522,'entry data'!B:C,2,0)),"",VLOOKUP(A6522,'entry data'!B:C,2,0))</f>
        <v/>
      </c>
      <c r="E6522" s="9" t="str">
        <f>IF(ISERROR(VLOOKUP(A6522,'entry data'!B:E,4,0)),"",VLOOKUP(A6522,'entry data'!B:E,4,0))</f>
        <v/>
      </c>
      <c r="F6522" s="11" t="str">
        <f>IF(A6522="","",IF(ISERROR(VLOOKUP(A6522,'entry data'!B:F,5,0)),"",VLOOKUP(A6522,'entry data'!B:F,5,0)))</f>
        <v/>
      </c>
      <c r="G6522" s="12" t="str">
        <f>IF(A6522="","",IF(ISERROR(VLOOKUP(A6522,'entry data'!B:I,8,0)),"",VLOOKUP(A6522,'entry data'!B:I,7,0)))</f>
        <v/>
      </c>
      <c r="H6522" s="13" t="str">
        <f>IF(A6522="","",IF(B6522=1,VLOOKUP(A6522,'entry data'!B:D,3,0),I6521))</f>
        <v/>
      </c>
      <c r="I6522" s="14" t="str">
        <f>IF(A6522="","",IF(E6522="weekly",7,IF(E6522="fortnightly",14,IF(E6522="monthly",DATE(IF(MONTH(H6522)=12,YEAR(H6522)+1,YEAR(H6522)),VLOOKUP(MONTH(H6522),index!$D$2:$G$13,2,0),DAY(H6522)),
IF(E6522="quarterly",DATE(IF(MONTH(H6522)&gt;=10,YEAR(H6522)+1,YEAR(H6522)),VLOOKUP(MONTH(H6522),index!$D$2:$G$13,3,0),DAY(H6522)),
IF(E6522="halfyearly",DATE(IF(MONTH(H6522)&gt;=7,YEAR(H6522)+1,YEAR(H6522)),VLOOKUP(MONTH(H6522),index!$D$2:$G$13,4,0),DAY(H6522)),
DATE(YEAR(H6522)+1,MONTH(H6522),DAY(H6522)))))-H6522))+H6522)</f>
        <v/>
      </c>
      <c r="J6522" s="9" t="str">
        <f t="shared" si="628"/>
        <v/>
      </c>
      <c r="K6522" s="11" t="str">
        <f t="shared" si="629"/>
        <v/>
      </c>
      <c r="L6522" s="11" t="str">
        <f t="shared" si="630"/>
        <v/>
      </c>
      <c r="M6522" s="11" t="str">
        <f>IF(A6522="","",VLOOKUP(E6522,index!$A$1:$B$6,2,0)*K6522*G6522)</f>
        <v/>
      </c>
      <c r="N6522" s="11" t="str">
        <f>IF(A6522="","",-PMT(G6522*VLOOKUP(E6522,index!$A$1:$B$6,2,0),C6522,F6522,0,0))</f>
        <v/>
      </c>
      <c r="O6522" s="11" t="str">
        <f t="shared" si="631"/>
        <v/>
      </c>
      <c r="P6522" s="11" t="str">
        <f t="shared" si="626"/>
        <v/>
      </c>
    </row>
    <row r="6523" spans="1:16" x14ac:dyDescent="0.25">
      <c r="A6523" s="9" t="str">
        <f>IF(A6522="","",IF(B6522&lt;C6522,A6522,IF(A6522=MAX('entry data'!$B$8:$B$507),"",A6522+1)))</f>
        <v/>
      </c>
      <c r="B6523" s="9" t="str">
        <f t="shared" si="627"/>
        <v/>
      </c>
      <c r="C6523" s="9" t="str">
        <f>IF(ISERROR(VLOOKUP(A6523,'entry data'!B:G,6,0)),"",VLOOKUP(A6523,'entry data'!B:G,6,0))</f>
        <v/>
      </c>
      <c r="D6523" s="9" t="str">
        <f>IF(ISERROR(VLOOKUP(A6523,'entry data'!B:C,2,0)),"",VLOOKUP(A6523,'entry data'!B:C,2,0))</f>
        <v/>
      </c>
      <c r="E6523" s="9" t="str">
        <f>IF(ISERROR(VLOOKUP(A6523,'entry data'!B:E,4,0)),"",VLOOKUP(A6523,'entry data'!B:E,4,0))</f>
        <v/>
      </c>
      <c r="F6523" s="11" t="str">
        <f>IF(A6523="","",IF(ISERROR(VLOOKUP(A6523,'entry data'!B:F,5,0)),"",VLOOKUP(A6523,'entry data'!B:F,5,0)))</f>
        <v/>
      </c>
      <c r="G6523" s="12" t="str">
        <f>IF(A6523="","",IF(ISERROR(VLOOKUP(A6523,'entry data'!B:I,8,0)),"",VLOOKUP(A6523,'entry data'!B:I,7,0)))</f>
        <v/>
      </c>
      <c r="H6523" s="13" t="str">
        <f>IF(A6523="","",IF(B6523=1,VLOOKUP(A6523,'entry data'!B:D,3,0),I6522))</f>
        <v/>
      </c>
      <c r="I6523" s="14" t="str">
        <f>IF(A6523="","",IF(E6523="weekly",7,IF(E6523="fortnightly",14,IF(E6523="monthly",DATE(IF(MONTH(H6523)=12,YEAR(H6523)+1,YEAR(H6523)),VLOOKUP(MONTH(H6523),index!$D$2:$G$13,2,0),DAY(H6523)),
IF(E6523="quarterly",DATE(IF(MONTH(H6523)&gt;=10,YEAR(H6523)+1,YEAR(H6523)),VLOOKUP(MONTH(H6523),index!$D$2:$G$13,3,0),DAY(H6523)),
IF(E6523="halfyearly",DATE(IF(MONTH(H6523)&gt;=7,YEAR(H6523)+1,YEAR(H6523)),VLOOKUP(MONTH(H6523),index!$D$2:$G$13,4,0),DAY(H6523)),
DATE(YEAR(H6523)+1,MONTH(H6523),DAY(H6523)))))-H6523))+H6523)</f>
        <v/>
      </c>
      <c r="J6523" s="9" t="str">
        <f t="shared" si="628"/>
        <v/>
      </c>
      <c r="K6523" s="11" t="str">
        <f t="shared" si="629"/>
        <v/>
      </c>
      <c r="L6523" s="11" t="str">
        <f t="shared" si="630"/>
        <v/>
      </c>
      <c r="M6523" s="11" t="str">
        <f>IF(A6523="","",VLOOKUP(E6523,index!$A$1:$B$6,2,0)*K6523*G6523)</f>
        <v/>
      </c>
      <c r="N6523" s="11" t="str">
        <f>IF(A6523="","",-PMT(G6523*VLOOKUP(E6523,index!$A$1:$B$6,2,0),C6523,F6523,0,0))</f>
        <v/>
      </c>
      <c r="O6523" s="11" t="str">
        <f t="shared" si="631"/>
        <v/>
      </c>
      <c r="P6523" s="11" t="str">
        <f t="shared" si="626"/>
        <v/>
      </c>
    </row>
    <row r="6524" spans="1:16" x14ac:dyDescent="0.25">
      <c r="A6524" s="9" t="str">
        <f>IF(A6523="","",IF(B6523&lt;C6523,A6523,IF(A6523=MAX('entry data'!$B$8:$B$507),"",A6523+1)))</f>
        <v/>
      </c>
      <c r="B6524" s="9" t="str">
        <f t="shared" si="627"/>
        <v/>
      </c>
      <c r="C6524" s="9" t="str">
        <f>IF(ISERROR(VLOOKUP(A6524,'entry data'!B:G,6,0)),"",VLOOKUP(A6524,'entry data'!B:G,6,0))</f>
        <v/>
      </c>
      <c r="D6524" s="9" t="str">
        <f>IF(ISERROR(VLOOKUP(A6524,'entry data'!B:C,2,0)),"",VLOOKUP(A6524,'entry data'!B:C,2,0))</f>
        <v/>
      </c>
      <c r="E6524" s="9" t="str">
        <f>IF(ISERROR(VLOOKUP(A6524,'entry data'!B:E,4,0)),"",VLOOKUP(A6524,'entry data'!B:E,4,0))</f>
        <v/>
      </c>
      <c r="F6524" s="11" t="str">
        <f>IF(A6524="","",IF(ISERROR(VLOOKUP(A6524,'entry data'!B:F,5,0)),"",VLOOKUP(A6524,'entry data'!B:F,5,0)))</f>
        <v/>
      </c>
      <c r="G6524" s="12" t="str">
        <f>IF(A6524="","",IF(ISERROR(VLOOKUP(A6524,'entry data'!B:I,8,0)),"",VLOOKUP(A6524,'entry data'!B:I,7,0)))</f>
        <v/>
      </c>
      <c r="H6524" s="13" t="str">
        <f>IF(A6524="","",IF(B6524=1,VLOOKUP(A6524,'entry data'!B:D,3,0),I6523))</f>
        <v/>
      </c>
      <c r="I6524" s="14" t="str">
        <f>IF(A6524="","",IF(E6524="weekly",7,IF(E6524="fortnightly",14,IF(E6524="monthly",DATE(IF(MONTH(H6524)=12,YEAR(H6524)+1,YEAR(H6524)),VLOOKUP(MONTH(H6524),index!$D$2:$G$13,2,0),DAY(H6524)),
IF(E6524="quarterly",DATE(IF(MONTH(H6524)&gt;=10,YEAR(H6524)+1,YEAR(H6524)),VLOOKUP(MONTH(H6524),index!$D$2:$G$13,3,0),DAY(H6524)),
IF(E6524="halfyearly",DATE(IF(MONTH(H6524)&gt;=7,YEAR(H6524)+1,YEAR(H6524)),VLOOKUP(MONTH(H6524),index!$D$2:$G$13,4,0),DAY(H6524)),
DATE(YEAR(H6524)+1,MONTH(H6524),DAY(H6524)))))-H6524))+H6524)</f>
        <v/>
      </c>
      <c r="J6524" s="9" t="str">
        <f t="shared" si="628"/>
        <v/>
      </c>
      <c r="K6524" s="11" t="str">
        <f t="shared" si="629"/>
        <v/>
      </c>
      <c r="L6524" s="11" t="str">
        <f t="shared" si="630"/>
        <v/>
      </c>
      <c r="M6524" s="11" t="str">
        <f>IF(A6524="","",VLOOKUP(E6524,index!$A$1:$B$6,2,0)*K6524*G6524)</f>
        <v/>
      </c>
      <c r="N6524" s="11" t="str">
        <f>IF(A6524="","",-PMT(G6524*VLOOKUP(E6524,index!$A$1:$B$6,2,0),C6524,F6524,0,0))</f>
        <v/>
      </c>
      <c r="O6524" s="11" t="str">
        <f t="shared" si="631"/>
        <v/>
      </c>
      <c r="P6524" s="11" t="str">
        <f t="shared" si="626"/>
        <v/>
      </c>
    </row>
    <row r="6525" spans="1:16" x14ac:dyDescent="0.25">
      <c r="A6525" s="9" t="str">
        <f>IF(A6524="","",IF(B6524&lt;C6524,A6524,IF(A6524=MAX('entry data'!$B$8:$B$507),"",A6524+1)))</f>
        <v/>
      </c>
      <c r="B6525" s="9" t="str">
        <f t="shared" si="627"/>
        <v/>
      </c>
      <c r="C6525" s="9" t="str">
        <f>IF(ISERROR(VLOOKUP(A6525,'entry data'!B:G,6,0)),"",VLOOKUP(A6525,'entry data'!B:G,6,0))</f>
        <v/>
      </c>
      <c r="D6525" s="9" t="str">
        <f>IF(ISERROR(VLOOKUP(A6525,'entry data'!B:C,2,0)),"",VLOOKUP(A6525,'entry data'!B:C,2,0))</f>
        <v/>
      </c>
      <c r="E6525" s="9" t="str">
        <f>IF(ISERROR(VLOOKUP(A6525,'entry data'!B:E,4,0)),"",VLOOKUP(A6525,'entry data'!B:E,4,0))</f>
        <v/>
      </c>
      <c r="F6525" s="11" t="str">
        <f>IF(A6525="","",IF(ISERROR(VLOOKUP(A6525,'entry data'!B:F,5,0)),"",VLOOKUP(A6525,'entry data'!B:F,5,0)))</f>
        <v/>
      </c>
      <c r="G6525" s="12" t="str">
        <f>IF(A6525="","",IF(ISERROR(VLOOKUP(A6525,'entry data'!B:I,8,0)),"",VLOOKUP(A6525,'entry data'!B:I,7,0)))</f>
        <v/>
      </c>
      <c r="H6525" s="13" t="str">
        <f>IF(A6525="","",IF(B6525=1,VLOOKUP(A6525,'entry data'!B:D,3,0),I6524))</f>
        <v/>
      </c>
      <c r="I6525" s="14" t="str">
        <f>IF(A6525="","",IF(E6525="weekly",7,IF(E6525="fortnightly",14,IF(E6525="monthly",DATE(IF(MONTH(H6525)=12,YEAR(H6525)+1,YEAR(H6525)),VLOOKUP(MONTH(H6525),index!$D$2:$G$13,2,0),DAY(H6525)),
IF(E6525="quarterly",DATE(IF(MONTH(H6525)&gt;=10,YEAR(H6525)+1,YEAR(H6525)),VLOOKUP(MONTH(H6525),index!$D$2:$G$13,3,0),DAY(H6525)),
IF(E6525="halfyearly",DATE(IF(MONTH(H6525)&gt;=7,YEAR(H6525)+1,YEAR(H6525)),VLOOKUP(MONTH(H6525),index!$D$2:$G$13,4,0),DAY(H6525)),
DATE(YEAR(H6525)+1,MONTH(H6525),DAY(H6525)))))-H6525))+H6525)</f>
        <v/>
      </c>
      <c r="J6525" s="9" t="str">
        <f t="shared" si="628"/>
        <v/>
      </c>
      <c r="K6525" s="11" t="str">
        <f t="shared" si="629"/>
        <v/>
      </c>
      <c r="L6525" s="11" t="str">
        <f t="shared" si="630"/>
        <v/>
      </c>
      <c r="M6525" s="11" t="str">
        <f>IF(A6525="","",VLOOKUP(E6525,index!$A$1:$B$6,2,0)*K6525*G6525)</f>
        <v/>
      </c>
      <c r="N6525" s="11" t="str">
        <f>IF(A6525="","",-PMT(G6525*VLOOKUP(E6525,index!$A$1:$B$6,2,0),C6525,F6525,0,0))</f>
        <v/>
      </c>
      <c r="O6525" s="11" t="str">
        <f t="shared" si="631"/>
        <v/>
      </c>
      <c r="P6525" s="11" t="str">
        <f t="shared" si="626"/>
        <v/>
      </c>
    </row>
    <row r="6526" spans="1:16" x14ac:dyDescent="0.25">
      <c r="A6526" s="9" t="str">
        <f>IF(A6525="","",IF(B6525&lt;C6525,A6525,IF(A6525=MAX('entry data'!$B$8:$B$507),"",A6525+1)))</f>
        <v/>
      </c>
      <c r="B6526" s="9" t="str">
        <f t="shared" si="627"/>
        <v/>
      </c>
      <c r="C6526" s="9" t="str">
        <f>IF(ISERROR(VLOOKUP(A6526,'entry data'!B:G,6,0)),"",VLOOKUP(A6526,'entry data'!B:G,6,0))</f>
        <v/>
      </c>
      <c r="D6526" s="9" t="str">
        <f>IF(ISERROR(VLOOKUP(A6526,'entry data'!B:C,2,0)),"",VLOOKUP(A6526,'entry data'!B:C,2,0))</f>
        <v/>
      </c>
      <c r="E6526" s="9" t="str">
        <f>IF(ISERROR(VLOOKUP(A6526,'entry data'!B:E,4,0)),"",VLOOKUP(A6526,'entry data'!B:E,4,0))</f>
        <v/>
      </c>
      <c r="F6526" s="11" t="str">
        <f>IF(A6526="","",IF(ISERROR(VLOOKUP(A6526,'entry data'!B:F,5,0)),"",VLOOKUP(A6526,'entry data'!B:F,5,0)))</f>
        <v/>
      </c>
      <c r="G6526" s="12" t="str">
        <f>IF(A6526="","",IF(ISERROR(VLOOKUP(A6526,'entry data'!B:I,8,0)),"",VLOOKUP(A6526,'entry data'!B:I,7,0)))</f>
        <v/>
      </c>
      <c r="H6526" s="13" t="str">
        <f>IF(A6526="","",IF(B6526=1,VLOOKUP(A6526,'entry data'!B:D,3,0),I6525))</f>
        <v/>
      </c>
      <c r="I6526" s="14" t="str">
        <f>IF(A6526="","",IF(E6526="weekly",7,IF(E6526="fortnightly",14,IF(E6526="monthly",DATE(IF(MONTH(H6526)=12,YEAR(H6526)+1,YEAR(H6526)),VLOOKUP(MONTH(H6526),index!$D$2:$G$13,2,0),DAY(H6526)),
IF(E6526="quarterly",DATE(IF(MONTH(H6526)&gt;=10,YEAR(H6526)+1,YEAR(H6526)),VLOOKUP(MONTH(H6526),index!$D$2:$G$13,3,0),DAY(H6526)),
IF(E6526="halfyearly",DATE(IF(MONTH(H6526)&gt;=7,YEAR(H6526)+1,YEAR(H6526)),VLOOKUP(MONTH(H6526),index!$D$2:$G$13,4,0),DAY(H6526)),
DATE(YEAR(H6526)+1,MONTH(H6526),DAY(H6526)))))-H6526))+H6526)</f>
        <v/>
      </c>
      <c r="J6526" s="9" t="str">
        <f t="shared" si="628"/>
        <v/>
      </c>
      <c r="K6526" s="11" t="str">
        <f t="shared" si="629"/>
        <v/>
      </c>
      <c r="L6526" s="11" t="str">
        <f t="shared" si="630"/>
        <v/>
      </c>
      <c r="M6526" s="11" t="str">
        <f>IF(A6526="","",VLOOKUP(E6526,index!$A$1:$B$6,2,0)*K6526*G6526)</f>
        <v/>
      </c>
      <c r="N6526" s="11" t="str">
        <f>IF(A6526="","",-PMT(G6526*VLOOKUP(E6526,index!$A$1:$B$6,2,0),C6526,F6526,0,0))</f>
        <v/>
      </c>
      <c r="O6526" s="11" t="str">
        <f t="shared" si="631"/>
        <v/>
      </c>
      <c r="P6526" s="11" t="str">
        <f t="shared" si="626"/>
        <v/>
      </c>
    </row>
    <row r="6527" spans="1:16" x14ac:dyDescent="0.25">
      <c r="A6527" s="9" t="str">
        <f>IF(A6526="","",IF(B6526&lt;C6526,A6526,IF(A6526=MAX('entry data'!$B$8:$B$507),"",A6526+1)))</f>
        <v/>
      </c>
      <c r="B6527" s="9" t="str">
        <f t="shared" si="627"/>
        <v/>
      </c>
      <c r="C6527" s="9" t="str">
        <f>IF(ISERROR(VLOOKUP(A6527,'entry data'!B:G,6,0)),"",VLOOKUP(A6527,'entry data'!B:G,6,0))</f>
        <v/>
      </c>
      <c r="D6527" s="9" t="str">
        <f>IF(ISERROR(VLOOKUP(A6527,'entry data'!B:C,2,0)),"",VLOOKUP(A6527,'entry data'!B:C,2,0))</f>
        <v/>
      </c>
      <c r="E6527" s="9" t="str">
        <f>IF(ISERROR(VLOOKUP(A6527,'entry data'!B:E,4,0)),"",VLOOKUP(A6527,'entry data'!B:E,4,0))</f>
        <v/>
      </c>
      <c r="F6527" s="11" t="str">
        <f>IF(A6527="","",IF(ISERROR(VLOOKUP(A6527,'entry data'!B:F,5,0)),"",VLOOKUP(A6527,'entry data'!B:F,5,0)))</f>
        <v/>
      </c>
      <c r="G6527" s="12" t="str">
        <f>IF(A6527="","",IF(ISERROR(VLOOKUP(A6527,'entry data'!B:I,8,0)),"",VLOOKUP(A6527,'entry data'!B:I,7,0)))</f>
        <v/>
      </c>
      <c r="H6527" s="13" t="str">
        <f>IF(A6527="","",IF(B6527=1,VLOOKUP(A6527,'entry data'!B:D,3,0),I6526))</f>
        <v/>
      </c>
      <c r="I6527" s="14" t="str">
        <f>IF(A6527="","",IF(E6527="weekly",7,IF(E6527="fortnightly",14,IF(E6527="monthly",DATE(IF(MONTH(H6527)=12,YEAR(H6527)+1,YEAR(H6527)),VLOOKUP(MONTH(H6527),index!$D$2:$G$13,2,0),DAY(H6527)),
IF(E6527="quarterly",DATE(IF(MONTH(H6527)&gt;=10,YEAR(H6527)+1,YEAR(H6527)),VLOOKUP(MONTH(H6527),index!$D$2:$G$13,3,0),DAY(H6527)),
IF(E6527="halfyearly",DATE(IF(MONTH(H6527)&gt;=7,YEAR(H6527)+1,YEAR(H6527)),VLOOKUP(MONTH(H6527),index!$D$2:$G$13,4,0),DAY(H6527)),
DATE(YEAR(H6527)+1,MONTH(H6527),DAY(H6527)))))-H6527))+H6527)</f>
        <v/>
      </c>
      <c r="J6527" s="9" t="str">
        <f t="shared" si="628"/>
        <v/>
      </c>
      <c r="K6527" s="11" t="str">
        <f t="shared" si="629"/>
        <v/>
      </c>
      <c r="L6527" s="11" t="str">
        <f t="shared" si="630"/>
        <v/>
      </c>
      <c r="M6527" s="11" t="str">
        <f>IF(A6527="","",VLOOKUP(E6527,index!$A$1:$B$6,2,0)*K6527*G6527)</f>
        <v/>
      </c>
      <c r="N6527" s="11" t="str">
        <f>IF(A6527="","",-PMT(G6527*VLOOKUP(E6527,index!$A$1:$B$6,2,0),C6527,F6527,0,0))</f>
        <v/>
      </c>
      <c r="O6527" s="11" t="str">
        <f t="shared" si="631"/>
        <v/>
      </c>
      <c r="P6527" s="11" t="str">
        <f t="shared" si="626"/>
        <v/>
      </c>
    </row>
    <row r="6528" spans="1:16" x14ac:dyDescent="0.25">
      <c r="A6528" s="9" t="str">
        <f>IF(A6527="","",IF(B6527&lt;C6527,A6527,IF(A6527=MAX('entry data'!$B$8:$B$507),"",A6527+1)))</f>
        <v/>
      </c>
      <c r="B6528" s="9" t="str">
        <f t="shared" si="627"/>
        <v/>
      </c>
      <c r="C6528" s="9" t="str">
        <f>IF(ISERROR(VLOOKUP(A6528,'entry data'!B:G,6,0)),"",VLOOKUP(A6528,'entry data'!B:G,6,0))</f>
        <v/>
      </c>
      <c r="D6528" s="9" t="str">
        <f>IF(ISERROR(VLOOKUP(A6528,'entry data'!B:C,2,0)),"",VLOOKUP(A6528,'entry data'!B:C,2,0))</f>
        <v/>
      </c>
      <c r="E6528" s="9" t="str">
        <f>IF(ISERROR(VLOOKUP(A6528,'entry data'!B:E,4,0)),"",VLOOKUP(A6528,'entry data'!B:E,4,0))</f>
        <v/>
      </c>
      <c r="F6528" s="11" t="str">
        <f>IF(A6528="","",IF(ISERROR(VLOOKUP(A6528,'entry data'!B:F,5,0)),"",VLOOKUP(A6528,'entry data'!B:F,5,0)))</f>
        <v/>
      </c>
      <c r="G6528" s="12" t="str">
        <f>IF(A6528="","",IF(ISERROR(VLOOKUP(A6528,'entry data'!B:I,8,0)),"",VLOOKUP(A6528,'entry data'!B:I,7,0)))</f>
        <v/>
      </c>
      <c r="H6528" s="13" t="str">
        <f>IF(A6528="","",IF(B6528=1,VLOOKUP(A6528,'entry data'!B:D,3,0),I6527))</f>
        <v/>
      </c>
      <c r="I6528" s="14" t="str">
        <f>IF(A6528="","",IF(E6528="weekly",7,IF(E6528="fortnightly",14,IF(E6528="monthly",DATE(IF(MONTH(H6528)=12,YEAR(H6528)+1,YEAR(H6528)),VLOOKUP(MONTH(H6528),index!$D$2:$G$13,2,0),DAY(H6528)),
IF(E6528="quarterly",DATE(IF(MONTH(H6528)&gt;=10,YEAR(H6528)+1,YEAR(H6528)),VLOOKUP(MONTH(H6528),index!$D$2:$G$13,3,0),DAY(H6528)),
IF(E6528="halfyearly",DATE(IF(MONTH(H6528)&gt;=7,YEAR(H6528)+1,YEAR(H6528)),VLOOKUP(MONTH(H6528),index!$D$2:$G$13,4,0),DAY(H6528)),
DATE(YEAR(H6528)+1,MONTH(H6528),DAY(H6528)))))-H6528))+H6528)</f>
        <v/>
      </c>
      <c r="J6528" s="9" t="str">
        <f t="shared" si="628"/>
        <v/>
      </c>
      <c r="K6528" s="11" t="str">
        <f t="shared" si="629"/>
        <v/>
      </c>
      <c r="L6528" s="11" t="str">
        <f t="shared" si="630"/>
        <v/>
      </c>
      <c r="M6528" s="11" t="str">
        <f>IF(A6528="","",VLOOKUP(E6528,index!$A$1:$B$6,2,0)*K6528*G6528)</f>
        <v/>
      </c>
      <c r="N6528" s="11" t="str">
        <f>IF(A6528="","",-PMT(G6528*VLOOKUP(E6528,index!$A$1:$B$6,2,0),C6528,F6528,0,0))</f>
        <v/>
      </c>
      <c r="O6528" s="11" t="str">
        <f t="shared" si="631"/>
        <v/>
      </c>
      <c r="P6528" s="11" t="str">
        <f t="shared" si="626"/>
        <v/>
      </c>
    </row>
    <row r="6529" spans="1:16" x14ac:dyDescent="0.25">
      <c r="A6529" s="9" t="str">
        <f>IF(A6528="","",IF(B6528&lt;C6528,A6528,IF(A6528=MAX('entry data'!$B$8:$B$507),"",A6528+1)))</f>
        <v/>
      </c>
      <c r="B6529" s="9" t="str">
        <f t="shared" si="627"/>
        <v/>
      </c>
      <c r="C6529" s="9" t="str">
        <f>IF(ISERROR(VLOOKUP(A6529,'entry data'!B:G,6,0)),"",VLOOKUP(A6529,'entry data'!B:G,6,0))</f>
        <v/>
      </c>
      <c r="D6529" s="9" t="str">
        <f>IF(ISERROR(VLOOKUP(A6529,'entry data'!B:C,2,0)),"",VLOOKUP(A6529,'entry data'!B:C,2,0))</f>
        <v/>
      </c>
      <c r="E6529" s="9" t="str">
        <f>IF(ISERROR(VLOOKUP(A6529,'entry data'!B:E,4,0)),"",VLOOKUP(A6529,'entry data'!B:E,4,0))</f>
        <v/>
      </c>
      <c r="F6529" s="11" t="str">
        <f>IF(A6529="","",IF(ISERROR(VLOOKUP(A6529,'entry data'!B:F,5,0)),"",VLOOKUP(A6529,'entry data'!B:F,5,0)))</f>
        <v/>
      </c>
      <c r="G6529" s="12" t="str">
        <f>IF(A6529="","",IF(ISERROR(VLOOKUP(A6529,'entry data'!B:I,8,0)),"",VLOOKUP(A6529,'entry data'!B:I,7,0)))</f>
        <v/>
      </c>
      <c r="H6529" s="13" t="str">
        <f>IF(A6529="","",IF(B6529=1,VLOOKUP(A6529,'entry data'!B:D,3,0),I6528))</f>
        <v/>
      </c>
      <c r="I6529" s="14" t="str">
        <f>IF(A6529="","",IF(E6529="weekly",7,IF(E6529="fortnightly",14,IF(E6529="monthly",DATE(IF(MONTH(H6529)=12,YEAR(H6529)+1,YEAR(H6529)),VLOOKUP(MONTH(H6529),index!$D$2:$G$13,2,0),DAY(H6529)),
IF(E6529="quarterly",DATE(IF(MONTH(H6529)&gt;=10,YEAR(H6529)+1,YEAR(H6529)),VLOOKUP(MONTH(H6529),index!$D$2:$G$13,3,0),DAY(H6529)),
IF(E6529="halfyearly",DATE(IF(MONTH(H6529)&gt;=7,YEAR(H6529)+1,YEAR(H6529)),VLOOKUP(MONTH(H6529),index!$D$2:$G$13,4,0),DAY(H6529)),
DATE(YEAR(H6529)+1,MONTH(H6529),DAY(H6529)))))-H6529))+H6529)</f>
        <v/>
      </c>
      <c r="J6529" s="9" t="str">
        <f t="shared" si="628"/>
        <v/>
      </c>
      <c r="K6529" s="11" t="str">
        <f t="shared" si="629"/>
        <v/>
      </c>
      <c r="L6529" s="11" t="str">
        <f t="shared" si="630"/>
        <v/>
      </c>
      <c r="M6529" s="11" t="str">
        <f>IF(A6529="","",VLOOKUP(E6529,index!$A$1:$B$6,2,0)*K6529*G6529)</f>
        <v/>
      </c>
      <c r="N6529" s="11" t="str">
        <f>IF(A6529="","",-PMT(G6529*VLOOKUP(E6529,index!$A$1:$B$6,2,0),C6529,F6529,0,0))</f>
        <v/>
      </c>
      <c r="O6529" s="11" t="str">
        <f t="shared" si="631"/>
        <v/>
      </c>
      <c r="P6529" s="11" t="str">
        <f t="shared" si="626"/>
        <v/>
      </c>
    </row>
    <row r="6530" spans="1:16" x14ac:dyDescent="0.25">
      <c r="A6530" s="9" t="str">
        <f>IF(A6529="","",IF(B6529&lt;C6529,A6529,IF(A6529=MAX('entry data'!$B$8:$B$507),"",A6529+1)))</f>
        <v/>
      </c>
      <c r="B6530" s="9" t="str">
        <f t="shared" si="627"/>
        <v/>
      </c>
      <c r="C6530" s="9" t="str">
        <f>IF(ISERROR(VLOOKUP(A6530,'entry data'!B:G,6,0)),"",VLOOKUP(A6530,'entry data'!B:G,6,0))</f>
        <v/>
      </c>
      <c r="D6530" s="9" t="str">
        <f>IF(ISERROR(VLOOKUP(A6530,'entry data'!B:C,2,0)),"",VLOOKUP(A6530,'entry data'!B:C,2,0))</f>
        <v/>
      </c>
      <c r="E6530" s="9" t="str">
        <f>IF(ISERROR(VLOOKUP(A6530,'entry data'!B:E,4,0)),"",VLOOKUP(A6530,'entry data'!B:E,4,0))</f>
        <v/>
      </c>
      <c r="F6530" s="11" t="str">
        <f>IF(A6530="","",IF(ISERROR(VLOOKUP(A6530,'entry data'!B:F,5,0)),"",VLOOKUP(A6530,'entry data'!B:F,5,0)))</f>
        <v/>
      </c>
      <c r="G6530" s="12" t="str">
        <f>IF(A6530="","",IF(ISERROR(VLOOKUP(A6530,'entry data'!B:I,8,0)),"",VLOOKUP(A6530,'entry data'!B:I,7,0)))</f>
        <v/>
      </c>
      <c r="H6530" s="13" t="str">
        <f>IF(A6530="","",IF(B6530=1,VLOOKUP(A6530,'entry data'!B:D,3,0),I6529))</f>
        <v/>
      </c>
      <c r="I6530" s="14" t="str">
        <f>IF(A6530="","",IF(E6530="weekly",7,IF(E6530="fortnightly",14,IF(E6530="monthly",DATE(IF(MONTH(H6530)=12,YEAR(H6530)+1,YEAR(H6530)),VLOOKUP(MONTH(H6530),index!$D$2:$G$13,2,0),DAY(H6530)),
IF(E6530="quarterly",DATE(IF(MONTH(H6530)&gt;=10,YEAR(H6530)+1,YEAR(H6530)),VLOOKUP(MONTH(H6530),index!$D$2:$G$13,3,0),DAY(H6530)),
IF(E6530="halfyearly",DATE(IF(MONTH(H6530)&gt;=7,YEAR(H6530)+1,YEAR(H6530)),VLOOKUP(MONTH(H6530),index!$D$2:$G$13,4,0),DAY(H6530)),
DATE(YEAR(H6530)+1,MONTH(H6530),DAY(H6530)))))-H6530))+H6530)</f>
        <v/>
      </c>
      <c r="J6530" s="9" t="str">
        <f t="shared" si="628"/>
        <v/>
      </c>
      <c r="K6530" s="11" t="str">
        <f t="shared" si="629"/>
        <v/>
      </c>
      <c r="L6530" s="11" t="str">
        <f t="shared" si="630"/>
        <v/>
      </c>
      <c r="M6530" s="11" t="str">
        <f>IF(A6530="","",VLOOKUP(E6530,index!$A$1:$B$6,2,0)*K6530*G6530)</f>
        <v/>
      </c>
      <c r="N6530" s="11" t="str">
        <f>IF(A6530="","",-PMT(G6530*VLOOKUP(E6530,index!$A$1:$B$6,2,0),C6530,F6530,0,0))</f>
        <v/>
      </c>
      <c r="O6530" s="11" t="str">
        <f t="shared" si="631"/>
        <v/>
      </c>
      <c r="P6530" s="11" t="str">
        <f t="shared" si="626"/>
        <v/>
      </c>
    </row>
    <row r="6531" spans="1:16" x14ac:dyDescent="0.25">
      <c r="A6531" s="9" t="str">
        <f>IF(A6530="","",IF(B6530&lt;C6530,A6530,IF(A6530=MAX('entry data'!$B$8:$B$507),"",A6530+1)))</f>
        <v/>
      </c>
      <c r="B6531" s="9" t="str">
        <f t="shared" si="627"/>
        <v/>
      </c>
      <c r="C6531" s="9" t="str">
        <f>IF(ISERROR(VLOOKUP(A6531,'entry data'!B:G,6,0)),"",VLOOKUP(A6531,'entry data'!B:G,6,0))</f>
        <v/>
      </c>
      <c r="D6531" s="9" t="str">
        <f>IF(ISERROR(VLOOKUP(A6531,'entry data'!B:C,2,0)),"",VLOOKUP(A6531,'entry data'!B:C,2,0))</f>
        <v/>
      </c>
      <c r="E6531" s="9" t="str">
        <f>IF(ISERROR(VLOOKUP(A6531,'entry data'!B:E,4,0)),"",VLOOKUP(A6531,'entry data'!B:E,4,0))</f>
        <v/>
      </c>
      <c r="F6531" s="11" t="str">
        <f>IF(A6531="","",IF(ISERROR(VLOOKUP(A6531,'entry data'!B:F,5,0)),"",VLOOKUP(A6531,'entry data'!B:F,5,0)))</f>
        <v/>
      </c>
      <c r="G6531" s="12" t="str">
        <f>IF(A6531="","",IF(ISERROR(VLOOKUP(A6531,'entry data'!B:I,8,0)),"",VLOOKUP(A6531,'entry data'!B:I,7,0)))</f>
        <v/>
      </c>
      <c r="H6531" s="13" t="str">
        <f>IF(A6531="","",IF(B6531=1,VLOOKUP(A6531,'entry data'!B:D,3,0),I6530))</f>
        <v/>
      </c>
      <c r="I6531" s="14" t="str">
        <f>IF(A6531="","",IF(E6531="weekly",7,IF(E6531="fortnightly",14,IF(E6531="monthly",DATE(IF(MONTH(H6531)=12,YEAR(H6531)+1,YEAR(H6531)),VLOOKUP(MONTH(H6531),index!$D$2:$G$13,2,0),DAY(H6531)),
IF(E6531="quarterly",DATE(IF(MONTH(H6531)&gt;=10,YEAR(H6531)+1,YEAR(H6531)),VLOOKUP(MONTH(H6531),index!$D$2:$G$13,3,0),DAY(H6531)),
IF(E6531="halfyearly",DATE(IF(MONTH(H6531)&gt;=7,YEAR(H6531)+1,YEAR(H6531)),VLOOKUP(MONTH(H6531),index!$D$2:$G$13,4,0),DAY(H6531)),
DATE(YEAR(H6531)+1,MONTH(H6531),DAY(H6531)))))-H6531))+H6531)</f>
        <v/>
      </c>
      <c r="J6531" s="9" t="str">
        <f t="shared" si="628"/>
        <v/>
      </c>
      <c r="K6531" s="11" t="str">
        <f t="shared" si="629"/>
        <v/>
      </c>
      <c r="L6531" s="11" t="str">
        <f t="shared" si="630"/>
        <v/>
      </c>
      <c r="M6531" s="11" t="str">
        <f>IF(A6531="","",VLOOKUP(E6531,index!$A$1:$B$6,2,0)*K6531*G6531)</f>
        <v/>
      </c>
      <c r="N6531" s="11" t="str">
        <f>IF(A6531="","",-PMT(G6531*VLOOKUP(E6531,index!$A$1:$B$6,2,0),C6531,F6531,0,0))</f>
        <v/>
      </c>
      <c r="O6531" s="11" t="str">
        <f t="shared" si="631"/>
        <v/>
      </c>
      <c r="P6531" s="11" t="str">
        <f t="shared" ref="P6531:P6594" si="632">IF(A6531="","",IF(J6531&lt;&gt;J6532,O6531,0))</f>
        <v/>
      </c>
    </row>
    <row r="6532" spans="1:16" x14ac:dyDescent="0.25">
      <c r="A6532" s="9" t="str">
        <f>IF(A6531="","",IF(B6531&lt;C6531,A6531,IF(A6531=MAX('entry data'!$B$8:$B$507),"",A6531+1)))</f>
        <v/>
      </c>
      <c r="B6532" s="9" t="str">
        <f t="shared" si="627"/>
        <v/>
      </c>
      <c r="C6532" s="9" t="str">
        <f>IF(ISERROR(VLOOKUP(A6532,'entry data'!B:G,6,0)),"",VLOOKUP(A6532,'entry data'!B:G,6,0))</f>
        <v/>
      </c>
      <c r="D6532" s="9" t="str">
        <f>IF(ISERROR(VLOOKUP(A6532,'entry data'!B:C,2,0)),"",VLOOKUP(A6532,'entry data'!B:C,2,0))</f>
        <v/>
      </c>
      <c r="E6532" s="9" t="str">
        <f>IF(ISERROR(VLOOKUP(A6532,'entry data'!B:E,4,0)),"",VLOOKUP(A6532,'entry data'!B:E,4,0))</f>
        <v/>
      </c>
      <c r="F6532" s="11" t="str">
        <f>IF(A6532="","",IF(ISERROR(VLOOKUP(A6532,'entry data'!B:F,5,0)),"",VLOOKUP(A6532,'entry data'!B:F,5,0)))</f>
        <v/>
      </c>
      <c r="G6532" s="12" t="str">
        <f>IF(A6532="","",IF(ISERROR(VLOOKUP(A6532,'entry data'!B:I,8,0)),"",VLOOKUP(A6532,'entry data'!B:I,7,0)))</f>
        <v/>
      </c>
      <c r="H6532" s="13" t="str">
        <f>IF(A6532="","",IF(B6532=1,VLOOKUP(A6532,'entry data'!B:D,3,0),I6531))</f>
        <v/>
      </c>
      <c r="I6532" s="14" t="str">
        <f>IF(A6532="","",IF(E6532="weekly",7,IF(E6532="fortnightly",14,IF(E6532="monthly",DATE(IF(MONTH(H6532)=12,YEAR(H6532)+1,YEAR(H6532)),VLOOKUP(MONTH(H6532),index!$D$2:$G$13,2,0),DAY(H6532)),
IF(E6532="quarterly",DATE(IF(MONTH(H6532)&gt;=10,YEAR(H6532)+1,YEAR(H6532)),VLOOKUP(MONTH(H6532),index!$D$2:$G$13,3,0),DAY(H6532)),
IF(E6532="halfyearly",DATE(IF(MONTH(H6532)&gt;=7,YEAR(H6532)+1,YEAR(H6532)),VLOOKUP(MONTH(H6532),index!$D$2:$G$13,4,0),DAY(H6532)),
DATE(YEAR(H6532)+1,MONTH(H6532),DAY(H6532)))))-H6532))+H6532)</f>
        <v/>
      </c>
      <c r="J6532" s="9" t="str">
        <f t="shared" si="628"/>
        <v/>
      </c>
      <c r="K6532" s="11" t="str">
        <f t="shared" si="629"/>
        <v/>
      </c>
      <c r="L6532" s="11" t="str">
        <f t="shared" si="630"/>
        <v/>
      </c>
      <c r="M6532" s="11" t="str">
        <f>IF(A6532="","",VLOOKUP(E6532,index!$A$1:$B$6,2,0)*K6532*G6532)</f>
        <v/>
      </c>
      <c r="N6532" s="11" t="str">
        <f>IF(A6532="","",-PMT(G6532*VLOOKUP(E6532,index!$A$1:$B$6,2,0),C6532,F6532,0,0))</f>
        <v/>
      </c>
      <c r="O6532" s="11" t="str">
        <f t="shared" si="631"/>
        <v/>
      </c>
      <c r="P6532" s="11" t="str">
        <f t="shared" si="632"/>
        <v/>
      </c>
    </row>
    <row r="6533" spans="1:16" x14ac:dyDescent="0.25">
      <c r="A6533" s="9" t="str">
        <f>IF(A6532="","",IF(B6532&lt;C6532,A6532,IF(A6532=MAX('entry data'!$B$8:$B$507),"",A6532+1)))</f>
        <v/>
      </c>
      <c r="B6533" s="9" t="str">
        <f t="shared" si="627"/>
        <v/>
      </c>
      <c r="C6533" s="9" t="str">
        <f>IF(ISERROR(VLOOKUP(A6533,'entry data'!B:G,6,0)),"",VLOOKUP(A6533,'entry data'!B:G,6,0))</f>
        <v/>
      </c>
      <c r="D6533" s="9" t="str">
        <f>IF(ISERROR(VLOOKUP(A6533,'entry data'!B:C,2,0)),"",VLOOKUP(A6533,'entry data'!B:C,2,0))</f>
        <v/>
      </c>
      <c r="E6533" s="9" t="str">
        <f>IF(ISERROR(VLOOKUP(A6533,'entry data'!B:E,4,0)),"",VLOOKUP(A6533,'entry data'!B:E,4,0))</f>
        <v/>
      </c>
      <c r="F6533" s="11" t="str">
        <f>IF(A6533="","",IF(ISERROR(VLOOKUP(A6533,'entry data'!B:F,5,0)),"",VLOOKUP(A6533,'entry data'!B:F,5,0)))</f>
        <v/>
      </c>
      <c r="G6533" s="12" t="str">
        <f>IF(A6533="","",IF(ISERROR(VLOOKUP(A6533,'entry data'!B:I,8,0)),"",VLOOKUP(A6533,'entry data'!B:I,7,0)))</f>
        <v/>
      </c>
      <c r="H6533" s="13" t="str">
        <f>IF(A6533="","",IF(B6533=1,VLOOKUP(A6533,'entry data'!B:D,3,0),I6532))</f>
        <v/>
      </c>
      <c r="I6533" s="14" t="str">
        <f>IF(A6533="","",IF(E6533="weekly",7,IF(E6533="fortnightly",14,IF(E6533="monthly",DATE(IF(MONTH(H6533)=12,YEAR(H6533)+1,YEAR(H6533)),VLOOKUP(MONTH(H6533),index!$D$2:$G$13,2,0),DAY(H6533)),
IF(E6533="quarterly",DATE(IF(MONTH(H6533)&gt;=10,YEAR(H6533)+1,YEAR(H6533)),VLOOKUP(MONTH(H6533),index!$D$2:$G$13,3,0),DAY(H6533)),
IF(E6533="halfyearly",DATE(IF(MONTH(H6533)&gt;=7,YEAR(H6533)+1,YEAR(H6533)),VLOOKUP(MONTH(H6533),index!$D$2:$G$13,4,0),DAY(H6533)),
DATE(YEAR(H6533)+1,MONTH(H6533),DAY(H6533)))))-H6533))+H6533)</f>
        <v/>
      </c>
      <c r="J6533" s="9" t="str">
        <f t="shared" si="628"/>
        <v/>
      </c>
      <c r="K6533" s="11" t="str">
        <f t="shared" si="629"/>
        <v/>
      </c>
      <c r="L6533" s="11" t="str">
        <f t="shared" si="630"/>
        <v/>
      </c>
      <c r="M6533" s="11" t="str">
        <f>IF(A6533="","",VLOOKUP(E6533,index!$A$1:$B$6,2,0)*K6533*G6533)</f>
        <v/>
      </c>
      <c r="N6533" s="11" t="str">
        <f>IF(A6533="","",-PMT(G6533*VLOOKUP(E6533,index!$A$1:$B$6,2,0),C6533,F6533,0,0))</f>
        <v/>
      </c>
      <c r="O6533" s="11" t="str">
        <f t="shared" si="631"/>
        <v/>
      </c>
      <c r="P6533" s="11" t="str">
        <f t="shared" si="632"/>
        <v/>
      </c>
    </row>
    <row r="6534" spans="1:16" x14ac:dyDescent="0.25">
      <c r="A6534" s="9" t="str">
        <f>IF(A6533="","",IF(B6533&lt;C6533,A6533,IF(A6533=MAX('entry data'!$B$8:$B$507),"",A6533+1)))</f>
        <v/>
      </c>
      <c r="B6534" s="9" t="str">
        <f t="shared" si="627"/>
        <v/>
      </c>
      <c r="C6534" s="9" t="str">
        <f>IF(ISERROR(VLOOKUP(A6534,'entry data'!B:G,6,0)),"",VLOOKUP(A6534,'entry data'!B:G,6,0))</f>
        <v/>
      </c>
      <c r="D6534" s="9" t="str">
        <f>IF(ISERROR(VLOOKUP(A6534,'entry data'!B:C,2,0)),"",VLOOKUP(A6534,'entry data'!B:C,2,0))</f>
        <v/>
      </c>
      <c r="E6534" s="9" t="str">
        <f>IF(ISERROR(VLOOKUP(A6534,'entry data'!B:E,4,0)),"",VLOOKUP(A6534,'entry data'!B:E,4,0))</f>
        <v/>
      </c>
      <c r="F6534" s="11" t="str">
        <f>IF(A6534="","",IF(ISERROR(VLOOKUP(A6534,'entry data'!B:F,5,0)),"",VLOOKUP(A6534,'entry data'!B:F,5,0)))</f>
        <v/>
      </c>
      <c r="G6534" s="12" t="str">
        <f>IF(A6534="","",IF(ISERROR(VLOOKUP(A6534,'entry data'!B:I,8,0)),"",VLOOKUP(A6534,'entry data'!B:I,7,0)))</f>
        <v/>
      </c>
      <c r="H6534" s="13" t="str">
        <f>IF(A6534="","",IF(B6534=1,VLOOKUP(A6534,'entry data'!B:D,3,0),I6533))</f>
        <v/>
      </c>
      <c r="I6534" s="14" t="str">
        <f>IF(A6534="","",IF(E6534="weekly",7,IF(E6534="fortnightly",14,IF(E6534="monthly",DATE(IF(MONTH(H6534)=12,YEAR(H6534)+1,YEAR(H6534)),VLOOKUP(MONTH(H6534),index!$D$2:$G$13,2,0),DAY(H6534)),
IF(E6534="quarterly",DATE(IF(MONTH(H6534)&gt;=10,YEAR(H6534)+1,YEAR(H6534)),VLOOKUP(MONTH(H6534),index!$D$2:$G$13,3,0),DAY(H6534)),
IF(E6534="halfyearly",DATE(IF(MONTH(H6534)&gt;=7,YEAR(H6534)+1,YEAR(H6534)),VLOOKUP(MONTH(H6534),index!$D$2:$G$13,4,0),DAY(H6534)),
DATE(YEAR(H6534)+1,MONTH(H6534),DAY(H6534)))))-H6534))+H6534)</f>
        <v/>
      </c>
      <c r="J6534" s="9" t="str">
        <f t="shared" si="628"/>
        <v/>
      </c>
      <c r="K6534" s="11" t="str">
        <f t="shared" si="629"/>
        <v/>
      </c>
      <c r="L6534" s="11" t="str">
        <f t="shared" si="630"/>
        <v/>
      </c>
      <c r="M6534" s="11" t="str">
        <f>IF(A6534="","",VLOOKUP(E6534,index!$A$1:$B$6,2,0)*K6534*G6534)</f>
        <v/>
      </c>
      <c r="N6534" s="11" t="str">
        <f>IF(A6534="","",-PMT(G6534*VLOOKUP(E6534,index!$A$1:$B$6,2,0),C6534,F6534,0,0))</f>
        <v/>
      </c>
      <c r="O6534" s="11" t="str">
        <f t="shared" si="631"/>
        <v/>
      </c>
      <c r="P6534" s="11" t="str">
        <f t="shared" si="632"/>
        <v/>
      </c>
    </row>
    <row r="6535" spans="1:16" x14ac:dyDescent="0.25">
      <c r="A6535" s="9" t="str">
        <f>IF(A6534="","",IF(B6534&lt;C6534,A6534,IF(A6534=MAX('entry data'!$B$8:$B$507),"",A6534+1)))</f>
        <v/>
      </c>
      <c r="B6535" s="9" t="str">
        <f t="shared" si="627"/>
        <v/>
      </c>
      <c r="C6535" s="9" t="str">
        <f>IF(ISERROR(VLOOKUP(A6535,'entry data'!B:G,6,0)),"",VLOOKUP(A6535,'entry data'!B:G,6,0))</f>
        <v/>
      </c>
      <c r="D6535" s="9" t="str">
        <f>IF(ISERROR(VLOOKUP(A6535,'entry data'!B:C,2,0)),"",VLOOKUP(A6535,'entry data'!B:C,2,0))</f>
        <v/>
      </c>
      <c r="E6535" s="9" t="str">
        <f>IF(ISERROR(VLOOKUP(A6535,'entry data'!B:E,4,0)),"",VLOOKUP(A6535,'entry data'!B:E,4,0))</f>
        <v/>
      </c>
      <c r="F6535" s="11" t="str">
        <f>IF(A6535="","",IF(ISERROR(VLOOKUP(A6535,'entry data'!B:F,5,0)),"",VLOOKUP(A6535,'entry data'!B:F,5,0)))</f>
        <v/>
      </c>
      <c r="G6535" s="12" t="str">
        <f>IF(A6535="","",IF(ISERROR(VLOOKUP(A6535,'entry data'!B:I,8,0)),"",VLOOKUP(A6535,'entry data'!B:I,7,0)))</f>
        <v/>
      </c>
      <c r="H6535" s="13" t="str">
        <f>IF(A6535="","",IF(B6535=1,VLOOKUP(A6535,'entry data'!B:D,3,0),I6534))</f>
        <v/>
      </c>
      <c r="I6535" s="14" t="str">
        <f>IF(A6535="","",IF(E6535="weekly",7,IF(E6535="fortnightly",14,IF(E6535="monthly",DATE(IF(MONTH(H6535)=12,YEAR(H6535)+1,YEAR(H6535)),VLOOKUP(MONTH(H6535),index!$D$2:$G$13,2,0),DAY(H6535)),
IF(E6535="quarterly",DATE(IF(MONTH(H6535)&gt;=10,YEAR(H6535)+1,YEAR(H6535)),VLOOKUP(MONTH(H6535),index!$D$2:$G$13,3,0),DAY(H6535)),
IF(E6535="halfyearly",DATE(IF(MONTH(H6535)&gt;=7,YEAR(H6535)+1,YEAR(H6535)),VLOOKUP(MONTH(H6535),index!$D$2:$G$13,4,0),DAY(H6535)),
DATE(YEAR(H6535)+1,MONTH(H6535),DAY(H6535)))))-H6535))+H6535)</f>
        <v/>
      </c>
      <c r="J6535" s="9" t="str">
        <f t="shared" si="628"/>
        <v/>
      </c>
      <c r="K6535" s="11" t="str">
        <f t="shared" si="629"/>
        <v/>
      </c>
      <c r="L6535" s="11" t="str">
        <f t="shared" si="630"/>
        <v/>
      </c>
      <c r="M6535" s="11" t="str">
        <f>IF(A6535="","",VLOOKUP(E6535,index!$A$1:$B$6,2,0)*K6535*G6535)</f>
        <v/>
      </c>
      <c r="N6535" s="11" t="str">
        <f>IF(A6535="","",-PMT(G6535*VLOOKUP(E6535,index!$A$1:$B$6,2,0),C6535,F6535,0,0))</f>
        <v/>
      </c>
      <c r="O6535" s="11" t="str">
        <f t="shared" si="631"/>
        <v/>
      </c>
      <c r="P6535" s="11" t="str">
        <f t="shared" si="632"/>
        <v/>
      </c>
    </row>
    <row r="6536" spans="1:16" x14ac:dyDescent="0.25">
      <c r="A6536" s="9" t="str">
        <f>IF(A6535="","",IF(B6535&lt;C6535,A6535,IF(A6535=MAX('entry data'!$B$8:$B$507),"",A6535+1)))</f>
        <v/>
      </c>
      <c r="B6536" s="9" t="str">
        <f t="shared" si="627"/>
        <v/>
      </c>
      <c r="C6536" s="9" t="str">
        <f>IF(ISERROR(VLOOKUP(A6536,'entry data'!B:G,6,0)),"",VLOOKUP(A6536,'entry data'!B:G,6,0))</f>
        <v/>
      </c>
      <c r="D6536" s="9" t="str">
        <f>IF(ISERROR(VLOOKUP(A6536,'entry data'!B:C,2,0)),"",VLOOKUP(A6536,'entry data'!B:C,2,0))</f>
        <v/>
      </c>
      <c r="E6536" s="9" t="str">
        <f>IF(ISERROR(VLOOKUP(A6536,'entry data'!B:E,4,0)),"",VLOOKUP(A6536,'entry data'!B:E,4,0))</f>
        <v/>
      </c>
      <c r="F6536" s="11" t="str">
        <f>IF(A6536="","",IF(ISERROR(VLOOKUP(A6536,'entry data'!B:F,5,0)),"",VLOOKUP(A6536,'entry data'!B:F,5,0)))</f>
        <v/>
      </c>
      <c r="G6536" s="12" t="str">
        <f>IF(A6536="","",IF(ISERROR(VLOOKUP(A6536,'entry data'!B:I,8,0)),"",VLOOKUP(A6536,'entry data'!B:I,7,0)))</f>
        <v/>
      </c>
      <c r="H6536" s="13" t="str">
        <f>IF(A6536="","",IF(B6536=1,VLOOKUP(A6536,'entry data'!B:D,3,0),I6535))</f>
        <v/>
      </c>
      <c r="I6536" s="14" t="str">
        <f>IF(A6536="","",IF(E6536="weekly",7,IF(E6536="fortnightly",14,IF(E6536="monthly",DATE(IF(MONTH(H6536)=12,YEAR(H6536)+1,YEAR(H6536)),VLOOKUP(MONTH(H6536),index!$D$2:$G$13,2,0),DAY(H6536)),
IF(E6536="quarterly",DATE(IF(MONTH(H6536)&gt;=10,YEAR(H6536)+1,YEAR(H6536)),VLOOKUP(MONTH(H6536),index!$D$2:$G$13,3,0),DAY(H6536)),
IF(E6536="halfyearly",DATE(IF(MONTH(H6536)&gt;=7,YEAR(H6536)+1,YEAR(H6536)),VLOOKUP(MONTH(H6536),index!$D$2:$G$13,4,0),DAY(H6536)),
DATE(YEAR(H6536)+1,MONTH(H6536),DAY(H6536)))))-H6536))+H6536)</f>
        <v/>
      </c>
      <c r="J6536" s="9" t="str">
        <f t="shared" si="628"/>
        <v/>
      </c>
      <c r="K6536" s="11" t="str">
        <f t="shared" si="629"/>
        <v/>
      </c>
      <c r="L6536" s="11" t="str">
        <f t="shared" si="630"/>
        <v/>
      </c>
      <c r="M6536" s="11" t="str">
        <f>IF(A6536="","",VLOOKUP(E6536,index!$A$1:$B$6,2,0)*K6536*G6536)</f>
        <v/>
      </c>
      <c r="N6536" s="11" t="str">
        <f>IF(A6536="","",-PMT(G6536*VLOOKUP(E6536,index!$A$1:$B$6,2,0),C6536,F6536,0,0))</f>
        <v/>
      </c>
      <c r="O6536" s="11" t="str">
        <f t="shared" si="631"/>
        <v/>
      </c>
      <c r="P6536" s="11" t="str">
        <f t="shared" si="632"/>
        <v/>
      </c>
    </row>
    <row r="6537" spans="1:16" x14ac:dyDescent="0.25">
      <c r="A6537" s="9" t="str">
        <f>IF(A6536="","",IF(B6536&lt;C6536,A6536,IF(A6536=MAX('entry data'!$B$8:$B$507),"",A6536+1)))</f>
        <v/>
      </c>
      <c r="B6537" s="9" t="str">
        <f t="shared" si="627"/>
        <v/>
      </c>
      <c r="C6537" s="9" t="str">
        <f>IF(ISERROR(VLOOKUP(A6537,'entry data'!B:G,6,0)),"",VLOOKUP(A6537,'entry data'!B:G,6,0))</f>
        <v/>
      </c>
      <c r="D6537" s="9" t="str">
        <f>IF(ISERROR(VLOOKUP(A6537,'entry data'!B:C,2,0)),"",VLOOKUP(A6537,'entry data'!B:C,2,0))</f>
        <v/>
      </c>
      <c r="E6537" s="9" t="str">
        <f>IF(ISERROR(VLOOKUP(A6537,'entry data'!B:E,4,0)),"",VLOOKUP(A6537,'entry data'!B:E,4,0))</f>
        <v/>
      </c>
      <c r="F6537" s="11" t="str">
        <f>IF(A6537="","",IF(ISERROR(VLOOKUP(A6537,'entry data'!B:F,5,0)),"",VLOOKUP(A6537,'entry data'!B:F,5,0)))</f>
        <v/>
      </c>
      <c r="G6537" s="12" t="str">
        <f>IF(A6537="","",IF(ISERROR(VLOOKUP(A6537,'entry data'!B:I,8,0)),"",VLOOKUP(A6537,'entry data'!B:I,7,0)))</f>
        <v/>
      </c>
      <c r="H6537" s="13" t="str">
        <f>IF(A6537="","",IF(B6537=1,VLOOKUP(A6537,'entry data'!B:D,3,0),I6536))</f>
        <v/>
      </c>
      <c r="I6537" s="14" t="str">
        <f>IF(A6537="","",IF(E6537="weekly",7,IF(E6537="fortnightly",14,IF(E6537="monthly",DATE(IF(MONTH(H6537)=12,YEAR(H6537)+1,YEAR(H6537)),VLOOKUP(MONTH(H6537),index!$D$2:$G$13,2,0),DAY(H6537)),
IF(E6537="quarterly",DATE(IF(MONTH(H6537)&gt;=10,YEAR(H6537)+1,YEAR(H6537)),VLOOKUP(MONTH(H6537),index!$D$2:$G$13,3,0),DAY(H6537)),
IF(E6537="halfyearly",DATE(IF(MONTH(H6537)&gt;=7,YEAR(H6537)+1,YEAR(H6537)),VLOOKUP(MONTH(H6537),index!$D$2:$G$13,4,0),DAY(H6537)),
DATE(YEAR(H6537)+1,MONTH(H6537),DAY(H6537)))))-H6537))+H6537)</f>
        <v/>
      </c>
      <c r="J6537" s="9" t="str">
        <f t="shared" si="628"/>
        <v/>
      </c>
      <c r="K6537" s="11" t="str">
        <f t="shared" si="629"/>
        <v/>
      </c>
      <c r="L6537" s="11" t="str">
        <f t="shared" si="630"/>
        <v/>
      </c>
      <c r="M6537" s="11" t="str">
        <f>IF(A6537="","",VLOOKUP(E6537,index!$A$1:$B$6,2,0)*K6537*G6537)</f>
        <v/>
      </c>
      <c r="N6537" s="11" t="str">
        <f>IF(A6537="","",-PMT(G6537*VLOOKUP(E6537,index!$A$1:$B$6,2,0),C6537,F6537,0,0))</f>
        <v/>
      </c>
      <c r="O6537" s="11" t="str">
        <f t="shared" si="631"/>
        <v/>
      </c>
      <c r="P6537" s="11" t="str">
        <f t="shared" si="632"/>
        <v/>
      </c>
    </row>
    <row r="6538" spans="1:16" x14ac:dyDescent="0.25">
      <c r="A6538" s="9" t="str">
        <f>IF(A6537="","",IF(B6537&lt;C6537,A6537,IF(A6537=MAX('entry data'!$B$8:$B$507),"",A6537+1)))</f>
        <v/>
      </c>
      <c r="B6538" s="9" t="str">
        <f t="shared" si="627"/>
        <v/>
      </c>
      <c r="C6538" s="9" t="str">
        <f>IF(ISERROR(VLOOKUP(A6538,'entry data'!B:G,6,0)),"",VLOOKUP(A6538,'entry data'!B:G,6,0))</f>
        <v/>
      </c>
      <c r="D6538" s="9" t="str">
        <f>IF(ISERROR(VLOOKUP(A6538,'entry data'!B:C,2,0)),"",VLOOKUP(A6538,'entry data'!B:C,2,0))</f>
        <v/>
      </c>
      <c r="E6538" s="9" t="str">
        <f>IF(ISERROR(VLOOKUP(A6538,'entry data'!B:E,4,0)),"",VLOOKUP(A6538,'entry data'!B:E,4,0))</f>
        <v/>
      </c>
      <c r="F6538" s="11" t="str">
        <f>IF(A6538="","",IF(ISERROR(VLOOKUP(A6538,'entry data'!B:F,5,0)),"",VLOOKUP(A6538,'entry data'!B:F,5,0)))</f>
        <v/>
      </c>
      <c r="G6538" s="12" t="str">
        <f>IF(A6538="","",IF(ISERROR(VLOOKUP(A6538,'entry data'!B:I,8,0)),"",VLOOKUP(A6538,'entry data'!B:I,7,0)))</f>
        <v/>
      </c>
      <c r="H6538" s="13" t="str">
        <f>IF(A6538="","",IF(B6538=1,VLOOKUP(A6538,'entry data'!B:D,3,0),I6537))</f>
        <v/>
      </c>
      <c r="I6538" s="14" t="str">
        <f>IF(A6538="","",IF(E6538="weekly",7,IF(E6538="fortnightly",14,IF(E6538="monthly",DATE(IF(MONTH(H6538)=12,YEAR(H6538)+1,YEAR(H6538)),VLOOKUP(MONTH(H6538),index!$D$2:$G$13,2,0),DAY(H6538)),
IF(E6538="quarterly",DATE(IF(MONTH(H6538)&gt;=10,YEAR(H6538)+1,YEAR(H6538)),VLOOKUP(MONTH(H6538),index!$D$2:$G$13,3,0),DAY(H6538)),
IF(E6538="halfyearly",DATE(IF(MONTH(H6538)&gt;=7,YEAR(H6538)+1,YEAR(H6538)),VLOOKUP(MONTH(H6538),index!$D$2:$G$13,4,0),DAY(H6538)),
DATE(YEAR(H6538)+1,MONTH(H6538),DAY(H6538)))))-H6538))+H6538)</f>
        <v/>
      </c>
      <c r="J6538" s="9" t="str">
        <f t="shared" si="628"/>
        <v/>
      </c>
      <c r="K6538" s="11" t="str">
        <f t="shared" si="629"/>
        <v/>
      </c>
      <c r="L6538" s="11" t="str">
        <f t="shared" si="630"/>
        <v/>
      </c>
      <c r="M6538" s="11" t="str">
        <f>IF(A6538="","",VLOOKUP(E6538,index!$A$1:$B$6,2,0)*K6538*G6538)</f>
        <v/>
      </c>
      <c r="N6538" s="11" t="str">
        <f>IF(A6538="","",-PMT(G6538*VLOOKUP(E6538,index!$A$1:$B$6,2,0),C6538,F6538,0,0))</f>
        <v/>
      </c>
      <c r="O6538" s="11" t="str">
        <f t="shared" si="631"/>
        <v/>
      </c>
      <c r="P6538" s="11" t="str">
        <f t="shared" si="632"/>
        <v/>
      </c>
    </row>
    <row r="6539" spans="1:16" x14ac:dyDescent="0.25">
      <c r="A6539" s="9" t="str">
        <f>IF(A6538="","",IF(B6538&lt;C6538,A6538,IF(A6538=MAX('entry data'!$B$8:$B$507),"",A6538+1)))</f>
        <v/>
      </c>
      <c r="B6539" s="9" t="str">
        <f t="shared" si="627"/>
        <v/>
      </c>
      <c r="C6539" s="9" t="str">
        <f>IF(ISERROR(VLOOKUP(A6539,'entry data'!B:G,6,0)),"",VLOOKUP(A6539,'entry data'!B:G,6,0))</f>
        <v/>
      </c>
      <c r="D6539" s="9" t="str">
        <f>IF(ISERROR(VLOOKUP(A6539,'entry data'!B:C,2,0)),"",VLOOKUP(A6539,'entry data'!B:C,2,0))</f>
        <v/>
      </c>
      <c r="E6539" s="9" t="str">
        <f>IF(ISERROR(VLOOKUP(A6539,'entry data'!B:E,4,0)),"",VLOOKUP(A6539,'entry data'!B:E,4,0))</f>
        <v/>
      </c>
      <c r="F6539" s="11" t="str">
        <f>IF(A6539="","",IF(ISERROR(VLOOKUP(A6539,'entry data'!B:F,5,0)),"",VLOOKUP(A6539,'entry data'!B:F,5,0)))</f>
        <v/>
      </c>
      <c r="G6539" s="12" t="str">
        <f>IF(A6539="","",IF(ISERROR(VLOOKUP(A6539,'entry data'!B:I,8,0)),"",VLOOKUP(A6539,'entry data'!B:I,7,0)))</f>
        <v/>
      </c>
      <c r="H6539" s="13" t="str">
        <f>IF(A6539="","",IF(B6539=1,VLOOKUP(A6539,'entry data'!B:D,3,0),I6538))</f>
        <v/>
      </c>
      <c r="I6539" s="14" t="str">
        <f>IF(A6539="","",IF(E6539="weekly",7,IF(E6539="fortnightly",14,IF(E6539="monthly",DATE(IF(MONTH(H6539)=12,YEAR(H6539)+1,YEAR(H6539)),VLOOKUP(MONTH(H6539),index!$D$2:$G$13,2,0),DAY(H6539)),
IF(E6539="quarterly",DATE(IF(MONTH(H6539)&gt;=10,YEAR(H6539)+1,YEAR(H6539)),VLOOKUP(MONTH(H6539),index!$D$2:$G$13,3,0),DAY(H6539)),
IF(E6539="halfyearly",DATE(IF(MONTH(H6539)&gt;=7,YEAR(H6539)+1,YEAR(H6539)),VLOOKUP(MONTH(H6539),index!$D$2:$G$13,4,0),DAY(H6539)),
DATE(YEAR(H6539)+1,MONTH(H6539),DAY(H6539)))))-H6539))+H6539)</f>
        <v/>
      </c>
      <c r="J6539" s="9" t="str">
        <f t="shared" si="628"/>
        <v/>
      </c>
      <c r="K6539" s="11" t="str">
        <f t="shared" si="629"/>
        <v/>
      </c>
      <c r="L6539" s="11" t="str">
        <f t="shared" si="630"/>
        <v/>
      </c>
      <c r="M6539" s="11" t="str">
        <f>IF(A6539="","",VLOOKUP(E6539,index!$A$1:$B$6,2,0)*K6539*G6539)</f>
        <v/>
      </c>
      <c r="N6539" s="11" t="str">
        <f>IF(A6539="","",-PMT(G6539*VLOOKUP(E6539,index!$A$1:$B$6,2,0),C6539,F6539,0,0))</f>
        <v/>
      </c>
      <c r="O6539" s="11" t="str">
        <f t="shared" si="631"/>
        <v/>
      </c>
      <c r="P6539" s="11" t="str">
        <f t="shared" si="632"/>
        <v/>
      </c>
    </row>
    <row r="6540" spans="1:16" x14ac:dyDescent="0.25">
      <c r="A6540" s="9" t="str">
        <f>IF(A6539="","",IF(B6539&lt;C6539,A6539,IF(A6539=MAX('entry data'!$B$8:$B$507),"",A6539+1)))</f>
        <v/>
      </c>
      <c r="B6540" s="9" t="str">
        <f t="shared" si="627"/>
        <v/>
      </c>
      <c r="C6540" s="9" t="str">
        <f>IF(ISERROR(VLOOKUP(A6540,'entry data'!B:G,6,0)),"",VLOOKUP(A6540,'entry data'!B:G,6,0))</f>
        <v/>
      </c>
      <c r="D6540" s="9" t="str">
        <f>IF(ISERROR(VLOOKUP(A6540,'entry data'!B:C,2,0)),"",VLOOKUP(A6540,'entry data'!B:C,2,0))</f>
        <v/>
      </c>
      <c r="E6540" s="9" t="str">
        <f>IF(ISERROR(VLOOKUP(A6540,'entry data'!B:E,4,0)),"",VLOOKUP(A6540,'entry data'!B:E,4,0))</f>
        <v/>
      </c>
      <c r="F6540" s="11" t="str">
        <f>IF(A6540="","",IF(ISERROR(VLOOKUP(A6540,'entry data'!B:F,5,0)),"",VLOOKUP(A6540,'entry data'!B:F,5,0)))</f>
        <v/>
      </c>
      <c r="G6540" s="12" t="str">
        <f>IF(A6540="","",IF(ISERROR(VLOOKUP(A6540,'entry data'!B:I,8,0)),"",VLOOKUP(A6540,'entry data'!B:I,7,0)))</f>
        <v/>
      </c>
      <c r="H6540" s="13" t="str">
        <f>IF(A6540="","",IF(B6540=1,VLOOKUP(A6540,'entry data'!B:D,3,0),I6539))</f>
        <v/>
      </c>
      <c r="I6540" s="14" t="str">
        <f>IF(A6540="","",IF(E6540="weekly",7,IF(E6540="fortnightly",14,IF(E6540="monthly",DATE(IF(MONTH(H6540)=12,YEAR(H6540)+1,YEAR(H6540)),VLOOKUP(MONTH(H6540),index!$D$2:$G$13,2,0),DAY(H6540)),
IF(E6540="quarterly",DATE(IF(MONTH(H6540)&gt;=10,YEAR(H6540)+1,YEAR(H6540)),VLOOKUP(MONTH(H6540),index!$D$2:$G$13,3,0),DAY(H6540)),
IF(E6540="halfyearly",DATE(IF(MONTH(H6540)&gt;=7,YEAR(H6540)+1,YEAR(H6540)),VLOOKUP(MONTH(H6540),index!$D$2:$G$13,4,0),DAY(H6540)),
DATE(YEAR(H6540)+1,MONTH(H6540),DAY(H6540)))))-H6540))+H6540)</f>
        <v/>
      </c>
      <c r="J6540" s="9" t="str">
        <f t="shared" si="628"/>
        <v/>
      </c>
      <c r="K6540" s="11" t="str">
        <f t="shared" si="629"/>
        <v/>
      </c>
      <c r="L6540" s="11" t="str">
        <f t="shared" si="630"/>
        <v/>
      </c>
      <c r="M6540" s="11" t="str">
        <f>IF(A6540="","",VLOOKUP(E6540,index!$A$1:$B$6,2,0)*K6540*G6540)</f>
        <v/>
      </c>
      <c r="N6540" s="11" t="str">
        <f>IF(A6540="","",-PMT(G6540*VLOOKUP(E6540,index!$A$1:$B$6,2,0),C6540,F6540,0,0))</f>
        <v/>
      </c>
      <c r="O6540" s="11" t="str">
        <f t="shared" si="631"/>
        <v/>
      </c>
      <c r="P6540" s="11" t="str">
        <f t="shared" si="632"/>
        <v/>
      </c>
    </row>
    <row r="6541" spans="1:16" x14ac:dyDescent="0.25">
      <c r="A6541" s="9" t="str">
        <f>IF(A6540="","",IF(B6540&lt;C6540,A6540,IF(A6540=MAX('entry data'!$B$8:$B$507),"",A6540+1)))</f>
        <v/>
      </c>
      <c r="B6541" s="9" t="str">
        <f t="shared" si="627"/>
        <v/>
      </c>
      <c r="C6541" s="9" t="str">
        <f>IF(ISERROR(VLOOKUP(A6541,'entry data'!B:G,6,0)),"",VLOOKUP(A6541,'entry data'!B:G,6,0))</f>
        <v/>
      </c>
      <c r="D6541" s="9" t="str">
        <f>IF(ISERROR(VLOOKUP(A6541,'entry data'!B:C,2,0)),"",VLOOKUP(A6541,'entry data'!B:C,2,0))</f>
        <v/>
      </c>
      <c r="E6541" s="9" t="str">
        <f>IF(ISERROR(VLOOKUP(A6541,'entry data'!B:E,4,0)),"",VLOOKUP(A6541,'entry data'!B:E,4,0))</f>
        <v/>
      </c>
      <c r="F6541" s="11" t="str">
        <f>IF(A6541="","",IF(ISERROR(VLOOKUP(A6541,'entry data'!B:F,5,0)),"",VLOOKUP(A6541,'entry data'!B:F,5,0)))</f>
        <v/>
      </c>
      <c r="G6541" s="12" t="str">
        <f>IF(A6541="","",IF(ISERROR(VLOOKUP(A6541,'entry data'!B:I,8,0)),"",VLOOKUP(A6541,'entry data'!B:I,7,0)))</f>
        <v/>
      </c>
      <c r="H6541" s="13" t="str">
        <f>IF(A6541="","",IF(B6541=1,VLOOKUP(A6541,'entry data'!B:D,3,0),I6540))</f>
        <v/>
      </c>
      <c r="I6541" s="14" t="str">
        <f>IF(A6541="","",IF(E6541="weekly",7,IF(E6541="fortnightly",14,IF(E6541="monthly",DATE(IF(MONTH(H6541)=12,YEAR(H6541)+1,YEAR(H6541)),VLOOKUP(MONTH(H6541),index!$D$2:$G$13,2,0),DAY(H6541)),
IF(E6541="quarterly",DATE(IF(MONTH(H6541)&gt;=10,YEAR(H6541)+1,YEAR(H6541)),VLOOKUP(MONTH(H6541),index!$D$2:$G$13,3,0),DAY(H6541)),
IF(E6541="halfyearly",DATE(IF(MONTH(H6541)&gt;=7,YEAR(H6541)+1,YEAR(H6541)),VLOOKUP(MONTH(H6541),index!$D$2:$G$13,4,0),DAY(H6541)),
DATE(YEAR(H6541)+1,MONTH(H6541),DAY(H6541)))))-H6541))+H6541)</f>
        <v/>
      </c>
      <c r="J6541" s="9" t="str">
        <f t="shared" si="628"/>
        <v/>
      </c>
      <c r="K6541" s="11" t="str">
        <f t="shared" si="629"/>
        <v/>
      </c>
      <c r="L6541" s="11" t="str">
        <f t="shared" si="630"/>
        <v/>
      </c>
      <c r="M6541" s="11" t="str">
        <f>IF(A6541="","",VLOOKUP(E6541,index!$A$1:$B$6,2,0)*K6541*G6541)</f>
        <v/>
      </c>
      <c r="N6541" s="11" t="str">
        <f>IF(A6541="","",-PMT(G6541*VLOOKUP(E6541,index!$A$1:$B$6,2,0),C6541,F6541,0,0))</f>
        <v/>
      </c>
      <c r="O6541" s="11" t="str">
        <f t="shared" si="631"/>
        <v/>
      </c>
      <c r="P6541" s="11" t="str">
        <f t="shared" si="632"/>
        <v/>
      </c>
    </row>
    <row r="6542" spans="1:16" x14ac:dyDescent="0.25">
      <c r="A6542" s="9" t="str">
        <f>IF(A6541="","",IF(B6541&lt;C6541,A6541,IF(A6541=MAX('entry data'!$B$8:$B$507),"",A6541+1)))</f>
        <v/>
      </c>
      <c r="B6542" s="9" t="str">
        <f t="shared" si="627"/>
        <v/>
      </c>
      <c r="C6542" s="9" t="str">
        <f>IF(ISERROR(VLOOKUP(A6542,'entry data'!B:G,6,0)),"",VLOOKUP(A6542,'entry data'!B:G,6,0))</f>
        <v/>
      </c>
      <c r="D6542" s="9" t="str">
        <f>IF(ISERROR(VLOOKUP(A6542,'entry data'!B:C,2,0)),"",VLOOKUP(A6542,'entry data'!B:C,2,0))</f>
        <v/>
      </c>
      <c r="E6542" s="9" t="str">
        <f>IF(ISERROR(VLOOKUP(A6542,'entry data'!B:E,4,0)),"",VLOOKUP(A6542,'entry data'!B:E,4,0))</f>
        <v/>
      </c>
      <c r="F6542" s="11" t="str">
        <f>IF(A6542="","",IF(ISERROR(VLOOKUP(A6542,'entry data'!B:F,5,0)),"",VLOOKUP(A6542,'entry data'!B:F,5,0)))</f>
        <v/>
      </c>
      <c r="G6542" s="12" t="str">
        <f>IF(A6542="","",IF(ISERROR(VLOOKUP(A6542,'entry data'!B:I,8,0)),"",VLOOKUP(A6542,'entry data'!B:I,7,0)))</f>
        <v/>
      </c>
      <c r="H6542" s="13" t="str">
        <f>IF(A6542="","",IF(B6542=1,VLOOKUP(A6542,'entry data'!B:D,3,0),I6541))</f>
        <v/>
      </c>
      <c r="I6542" s="14" t="str">
        <f>IF(A6542="","",IF(E6542="weekly",7,IF(E6542="fortnightly",14,IF(E6542="monthly",DATE(IF(MONTH(H6542)=12,YEAR(H6542)+1,YEAR(H6542)),VLOOKUP(MONTH(H6542),index!$D$2:$G$13,2,0),DAY(H6542)),
IF(E6542="quarterly",DATE(IF(MONTH(H6542)&gt;=10,YEAR(H6542)+1,YEAR(H6542)),VLOOKUP(MONTH(H6542),index!$D$2:$G$13,3,0),DAY(H6542)),
IF(E6542="halfyearly",DATE(IF(MONTH(H6542)&gt;=7,YEAR(H6542)+1,YEAR(H6542)),VLOOKUP(MONTH(H6542),index!$D$2:$G$13,4,0),DAY(H6542)),
DATE(YEAR(H6542)+1,MONTH(H6542),DAY(H6542)))))-H6542))+H6542)</f>
        <v/>
      </c>
      <c r="J6542" s="9" t="str">
        <f t="shared" si="628"/>
        <v/>
      </c>
      <c r="K6542" s="11" t="str">
        <f t="shared" si="629"/>
        <v/>
      </c>
      <c r="L6542" s="11" t="str">
        <f t="shared" si="630"/>
        <v/>
      </c>
      <c r="M6542" s="11" t="str">
        <f>IF(A6542="","",VLOOKUP(E6542,index!$A$1:$B$6,2,0)*K6542*G6542)</f>
        <v/>
      </c>
      <c r="N6542" s="11" t="str">
        <f>IF(A6542="","",-PMT(G6542*VLOOKUP(E6542,index!$A$1:$B$6,2,0),C6542,F6542,0,0))</f>
        <v/>
      </c>
      <c r="O6542" s="11" t="str">
        <f t="shared" si="631"/>
        <v/>
      </c>
      <c r="P6542" s="11" t="str">
        <f t="shared" si="632"/>
        <v/>
      </c>
    </row>
    <row r="6543" spans="1:16" x14ac:dyDescent="0.25">
      <c r="A6543" s="9" t="str">
        <f>IF(A6542="","",IF(B6542&lt;C6542,A6542,IF(A6542=MAX('entry data'!$B$8:$B$507),"",A6542+1)))</f>
        <v/>
      </c>
      <c r="B6543" s="9" t="str">
        <f t="shared" si="627"/>
        <v/>
      </c>
      <c r="C6543" s="9" t="str">
        <f>IF(ISERROR(VLOOKUP(A6543,'entry data'!B:G,6,0)),"",VLOOKUP(A6543,'entry data'!B:G,6,0))</f>
        <v/>
      </c>
      <c r="D6543" s="9" t="str">
        <f>IF(ISERROR(VLOOKUP(A6543,'entry data'!B:C,2,0)),"",VLOOKUP(A6543,'entry data'!B:C,2,0))</f>
        <v/>
      </c>
      <c r="E6543" s="9" t="str">
        <f>IF(ISERROR(VLOOKUP(A6543,'entry data'!B:E,4,0)),"",VLOOKUP(A6543,'entry data'!B:E,4,0))</f>
        <v/>
      </c>
      <c r="F6543" s="11" t="str">
        <f>IF(A6543="","",IF(ISERROR(VLOOKUP(A6543,'entry data'!B:F,5,0)),"",VLOOKUP(A6543,'entry data'!B:F,5,0)))</f>
        <v/>
      </c>
      <c r="G6543" s="12" t="str">
        <f>IF(A6543="","",IF(ISERROR(VLOOKUP(A6543,'entry data'!B:I,8,0)),"",VLOOKUP(A6543,'entry data'!B:I,7,0)))</f>
        <v/>
      </c>
      <c r="H6543" s="13" t="str">
        <f>IF(A6543="","",IF(B6543=1,VLOOKUP(A6543,'entry data'!B:D,3,0),I6542))</f>
        <v/>
      </c>
      <c r="I6543" s="14" t="str">
        <f>IF(A6543="","",IF(E6543="weekly",7,IF(E6543="fortnightly",14,IF(E6543="monthly",DATE(IF(MONTH(H6543)=12,YEAR(H6543)+1,YEAR(H6543)),VLOOKUP(MONTH(H6543),index!$D$2:$G$13,2,0),DAY(H6543)),
IF(E6543="quarterly",DATE(IF(MONTH(H6543)&gt;=10,YEAR(H6543)+1,YEAR(H6543)),VLOOKUP(MONTH(H6543),index!$D$2:$G$13,3,0),DAY(H6543)),
IF(E6543="halfyearly",DATE(IF(MONTH(H6543)&gt;=7,YEAR(H6543)+1,YEAR(H6543)),VLOOKUP(MONTH(H6543),index!$D$2:$G$13,4,0),DAY(H6543)),
DATE(YEAR(H6543)+1,MONTH(H6543),DAY(H6543)))))-H6543))+H6543)</f>
        <v/>
      </c>
      <c r="J6543" s="9" t="str">
        <f t="shared" si="628"/>
        <v/>
      </c>
      <c r="K6543" s="11" t="str">
        <f t="shared" si="629"/>
        <v/>
      </c>
      <c r="L6543" s="11" t="str">
        <f t="shared" si="630"/>
        <v/>
      </c>
      <c r="M6543" s="11" t="str">
        <f>IF(A6543="","",VLOOKUP(E6543,index!$A$1:$B$6,2,0)*K6543*G6543)</f>
        <v/>
      </c>
      <c r="N6543" s="11" t="str">
        <f>IF(A6543="","",-PMT(G6543*VLOOKUP(E6543,index!$A$1:$B$6,2,0),C6543,F6543,0,0))</f>
        <v/>
      </c>
      <c r="O6543" s="11" t="str">
        <f t="shared" si="631"/>
        <v/>
      </c>
      <c r="P6543" s="11" t="str">
        <f t="shared" si="632"/>
        <v/>
      </c>
    </row>
    <row r="6544" spans="1:16" x14ac:dyDescent="0.25">
      <c r="A6544" s="9" t="str">
        <f>IF(A6543="","",IF(B6543&lt;C6543,A6543,IF(A6543=MAX('entry data'!$B$8:$B$507),"",A6543+1)))</f>
        <v/>
      </c>
      <c r="B6544" s="9" t="str">
        <f t="shared" si="627"/>
        <v/>
      </c>
      <c r="C6544" s="9" t="str">
        <f>IF(ISERROR(VLOOKUP(A6544,'entry data'!B:G,6,0)),"",VLOOKUP(A6544,'entry data'!B:G,6,0))</f>
        <v/>
      </c>
      <c r="D6544" s="9" t="str">
        <f>IF(ISERROR(VLOOKUP(A6544,'entry data'!B:C,2,0)),"",VLOOKUP(A6544,'entry data'!B:C,2,0))</f>
        <v/>
      </c>
      <c r="E6544" s="9" t="str">
        <f>IF(ISERROR(VLOOKUP(A6544,'entry data'!B:E,4,0)),"",VLOOKUP(A6544,'entry data'!B:E,4,0))</f>
        <v/>
      </c>
      <c r="F6544" s="11" t="str">
        <f>IF(A6544="","",IF(ISERROR(VLOOKUP(A6544,'entry data'!B:F,5,0)),"",VLOOKUP(A6544,'entry data'!B:F,5,0)))</f>
        <v/>
      </c>
      <c r="G6544" s="12" t="str">
        <f>IF(A6544="","",IF(ISERROR(VLOOKUP(A6544,'entry data'!B:I,8,0)),"",VLOOKUP(A6544,'entry data'!B:I,7,0)))</f>
        <v/>
      </c>
      <c r="H6544" s="13" t="str">
        <f>IF(A6544="","",IF(B6544=1,VLOOKUP(A6544,'entry data'!B:D,3,0),I6543))</f>
        <v/>
      </c>
      <c r="I6544" s="14" t="str">
        <f>IF(A6544="","",IF(E6544="weekly",7,IF(E6544="fortnightly",14,IF(E6544="monthly",DATE(IF(MONTH(H6544)=12,YEAR(H6544)+1,YEAR(H6544)),VLOOKUP(MONTH(H6544),index!$D$2:$G$13,2,0),DAY(H6544)),
IF(E6544="quarterly",DATE(IF(MONTH(H6544)&gt;=10,YEAR(H6544)+1,YEAR(H6544)),VLOOKUP(MONTH(H6544),index!$D$2:$G$13,3,0),DAY(H6544)),
IF(E6544="halfyearly",DATE(IF(MONTH(H6544)&gt;=7,YEAR(H6544)+1,YEAR(H6544)),VLOOKUP(MONTH(H6544),index!$D$2:$G$13,4,0),DAY(H6544)),
DATE(YEAR(H6544)+1,MONTH(H6544),DAY(H6544)))))-H6544))+H6544)</f>
        <v/>
      </c>
      <c r="J6544" s="9" t="str">
        <f t="shared" si="628"/>
        <v/>
      </c>
      <c r="K6544" s="11" t="str">
        <f t="shared" si="629"/>
        <v/>
      </c>
      <c r="L6544" s="11" t="str">
        <f t="shared" si="630"/>
        <v/>
      </c>
      <c r="M6544" s="11" t="str">
        <f>IF(A6544="","",VLOOKUP(E6544,index!$A$1:$B$6,2,0)*K6544*G6544)</f>
        <v/>
      </c>
      <c r="N6544" s="11" t="str">
        <f>IF(A6544="","",-PMT(G6544*VLOOKUP(E6544,index!$A$1:$B$6,2,0),C6544,F6544,0,0))</f>
        <v/>
      </c>
      <c r="O6544" s="11" t="str">
        <f t="shared" si="631"/>
        <v/>
      </c>
      <c r="P6544" s="11" t="str">
        <f t="shared" si="632"/>
        <v/>
      </c>
    </row>
    <row r="6545" spans="1:16" x14ac:dyDescent="0.25">
      <c r="A6545" s="9" t="str">
        <f>IF(A6544="","",IF(B6544&lt;C6544,A6544,IF(A6544=MAX('entry data'!$B$8:$B$507),"",A6544+1)))</f>
        <v/>
      </c>
      <c r="B6545" s="9" t="str">
        <f t="shared" si="627"/>
        <v/>
      </c>
      <c r="C6545" s="9" t="str">
        <f>IF(ISERROR(VLOOKUP(A6545,'entry data'!B:G,6,0)),"",VLOOKUP(A6545,'entry data'!B:G,6,0))</f>
        <v/>
      </c>
      <c r="D6545" s="9" t="str">
        <f>IF(ISERROR(VLOOKUP(A6545,'entry data'!B:C,2,0)),"",VLOOKUP(A6545,'entry data'!B:C,2,0))</f>
        <v/>
      </c>
      <c r="E6545" s="9" t="str">
        <f>IF(ISERROR(VLOOKUP(A6545,'entry data'!B:E,4,0)),"",VLOOKUP(A6545,'entry data'!B:E,4,0))</f>
        <v/>
      </c>
      <c r="F6545" s="11" t="str">
        <f>IF(A6545="","",IF(ISERROR(VLOOKUP(A6545,'entry data'!B:F,5,0)),"",VLOOKUP(A6545,'entry data'!B:F,5,0)))</f>
        <v/>
      </c>
      <c r="G6545" s="12" t="str">
        <f>IF(A6545="","",IF(ISERROR(VLOOKUP(A6545,'entry data'!B:I,8,0)),"",VLOOKUP(A6545,'entry data'!B:I,7,0)))</f>
        <v/>
      </c>
      <c r="H6545" s="13" t="str">
        <f>IF(A6545="","",IF(B6545=1,VLOOKUP(A6545,'entry data'!B:D,3,0),I6544))</f>
        <v/>
      </c>
      <c r="I6545" s="14" t="str">
        <f>IF(A6545="","",IF(E6545="weekly",7,IF(E6545="fortnightly",14,IF(E6545="monthly",DATE(IF(MONTH(H6545)=12,YEAR(H6545)+1,YEAR(H6545)),VLOOKUP(MONTH(H6545),index!$D$2:$G$13,2,0),DAY(H6545)),
IF(E6545="quarterly",DATE(IF(MONTH(H6545)&gt;=10,YEAR(H6545)+1,YEAR(H6545)),VLOOKUP(MONTH(H6545),index!$D$2:$G$13,3,0),DAY(H6545)),
IF(E6545="halfyearly",DATE(IF(MONTH(H6545)&gt;=7,YEAR(H6545)+1,YEAR(H6545)),VLOOKUP(MONTH(H6545),index!$D$2:$G$13,4,0),DAY(H6545)),
DATE(YEAR(H6545)+1,MONTH(H6545),DAY(H6545)))))-H6545))+H6545)</f>
        <v/>
      </c>
      <c r="J6545" s="9" t="str">
        <f t="shared" si="628"/>
        <v/>
      </c>
      <c r="K6545" s="11" t="str">
        <f t="shared" si="629"/>
        <v/>
      </c>
      <c r="L6545" s="11" t="str">
        <f t="shared" si="630"/>
        <v/>
      </c>
      <c r="M6545" s="11" t="str">
        <f>IF(A6545="","",VLOOKUP(E6545,index!$A$1:$B$6,2,0)*K6545*G6545)</f>
        <v/>
      </c>
      <c r="N6545" s="11" t="str">
        <f>IF(A6545="","",-PMT(G6545*VLOOKUP(E6545,index!$A$1:$B$6,2,0),C6545,F6545,0,0))</f>
        <v/>
      </c>
      <c r="O6545" s="11" t="str">
        <f t="shared" si="631"/>
        <v/>
      </c>
      <c r="P6545" s="11" t="str">
        <f t="shared" si="632"/>
        <v/>
      </c>
    </row>
    <row r="6546" spans="1:16" x14ac:dyDescent="0.25">
      <c r="A6546" s="9" t="str">
        <f>IF(A6545="","",IF(B6545&lt;C6545,A6545,IF(A6545=MAX('entry data'!$B$8:$B$507),"",A6545+1)))</f>
        <v/>
      </c>
      <c r="B6546" s="9" t="str">
        <f t="shared" si="627"/>
        <v/>
      </c>
      <c r="C6546" s="9" t="str">
        <f>IF(ISERROR(VLOOKUP(A6546,'entry data'!B:G,6,0)),"",VLOOKUP(A6546,'entry data'!B:G,6,0))</f>
        <v/>
      </c>
      <c r="D6546" s="9" t="str">
        <f>IF(ISERROR(VLOOKUP(A6546,'entry data'!B:C,2,0)),"",VLOOKUP(A6546,'entry data'!B:C,2,0))</f>
        <v/>
      </c>
      <c r="E6546" s="9" t="str">
        <f>IF(ISERROR(VLOOKUP(A6546,'entry data'!B:E,4,0)),"",VLOOKUP(A6546,'entry data'!B:E,4,0))</f>
        <v/>
      </c>
      <c r="F6546" s="11" t="str">
        <f>IF(A6546="","",IF(ISERROR(VLOOKUP(A6546,'entry data'!B:F,5,0)),"",VLOOKUP(A6546,'entry data'!B:F,5,0)))</f>
        <v/>
      </c>
      <c r="G6546" s="12" t="str">
        <f>IF(A6546="","",IF(ISERROR(VLOOKUP(A6546,'entry data'!B:I,8,0)),"",VLOOKUP(A6546,'entry data'!B:I,7,0)))</f>
        <v/>
      </c>
      <c r="H6546" s="13" t="str">
        <f>IF(A6546="","",IF(B6546=1,VLOOKUP(A6546,'entry data'!B:D,3,0),I6545))</f>
        <v/>
      </c>
      <c r="I6546" s="14" t="str">
        <f>IF(A6546="","",IF(E6546="weekly",7,IF(E6546="fortnightly",14,IF(E6546="monthly",DATE(IF(MONTH(H6546)=12,YEAR(H6546)+1,YEAR(H6546)),VLOOKUP(MONTH(H6546),index!$D$2:$G$13,2,0),DAY(H6546)),
IF(E6546="quarterly",DATE(IF(MONTH(H6546)&gt;=10,YEAR(H6546)+1,YEAR(H6546)),VLOOKUP(MONTH(H6546),index!$D$2:$G$13,3,0),DAY(H6546)),
IF(E6546="halfyearly",DATE(IF(MONTH(H6546)&gt;=7,YEAR(H6546)+1,YEAR(H6546)),VLOOKUP(MONTH(H6546),index!$D$2:$G$13,4,0),DAY(H6546)),
DATE(YEAR(H6546)+1,MONTH(H6546),DAY(H6546)))))-H6546))+H6546)</f>
        <v/>
      </c>
      <c r="J6546" s="9" t="str">
        <f t="shared" si="628"/>
        <v/>
      </c>
      <c r="K6546" s="11" t="str">
        <f t="shared" si="629"/>
        <v/>
      </c>
      <c r="L6546" s="11" t="str">
        <f t="shared" si="630"/>
        <v/>
      </c>
      <c r="M6546" s="11" t="str">
        <f>IF(A6546="","",VLOOKUP(E6546,index!$A$1:$B$6,2,0)*K6546*G6546)</f>
        <v/>
      </c>
      <c r="N6546" s="11" t="str">
        <f>IF(A6546="","",-PMT(G6546*VLOOKUP(E6546,index!$A$1:$B$6,2,0),C6546,F6546,0,0))</f>
        <v/>
      </c>
      <c r="O6546" s="11" t="str">
        <f t="shared" si="631"/>
        <v/>
      </c>
      <c r="P6546" s="11" t="str">
        <f t="shared" si="632"/>
        <v/>
      </c>
    </row>
    <row r="6547" spans="1:16" x14ac:dyDescent="0.25">
      <c r="A6547" s="9" t="str">
        <f>IF(A6546="","",IF(B6546&lt;C6546,A6546,IF(A6546=MAX('entry data'!$B$8:$B$507),"",A6546+1)))</f>
        <v/>
      </c>
      <c r="B6547" s="9" t="str">
        <f t="shared" si="627"/>
        <v/>
      </c>
      <c r="C6547" s="9" t="str">
        <f>IF(ISERROR(VLOOKUP(A6547,'entry data'!B:G,6,0)),"",VLOOKUP(A6547,'entry data'!B:G,6,0))</f>
        <v/>
      </c>
      <c r="D6547" s="9" t="str">
        <f>IF(ISERROR(VLOOKUP(A6547,'entry data'!B:C,2,0)),"",VLOOKUP(A6547,'entry data'!B:C,2,0))</f>
        <v/>
      </c>
      <c r="E6547" s="9" t="str">
        <f>IF(ISERROR(VLOOKUP(A6547,'entry data'!B:E,4,0)),"",VLOOKUP(A6547,'entry data'!B:E,4,0))</f>
        <v/>
      </c>
      <c r="F6547" s="11" t="str">
        <f>IF(A6547="","",IF(ISERROR(VLOOKUP(A6547,'entry data'!B:F,5,0)),"",VLOOKUP(A6547,'entry data'!B:F,5,0)))</f>
        <v/>
      </c>
      <c r="G6547" s="12" t="str">
        <f>IF(A6547="","",IF(ISERROR(VLOOKUP(A6547,'entry data'!B:I,8,0)),"",VLOOKUP(A6547,'entry data'!B:I,7,0)))</f>
        <v/>
      </c>
      <c r="H6547" s="13" t="str">
        <f>IF(A6547="","",IF(B6547=1,VLOOKUP(A6547,'entry data'!B:D,3,0),I6546))</f>
        <v/>
      </c>
      <c r="I6547" s="14" t="str">
        <f>IF(A6547="","",IF(E6547="weekly",7,IF(E6547="fortnightly",14,IF(E6547="monthly",DATE(IF(MONTH(H6547)=12,YEAR(H6547)+1,YEAR(H6547)),VLOOKUP(MONTH(H6547),index!$D$2:$G$13,2,0),DAY(H6547)),
IF(E6547="quarterly",DATE(IF(MONTH(H6547)&gt;=10,YEAR(H6547)+1,YEAR(H6547)),VLOOKUP(MONTH(H6547),index!$D$2:$G$13,3,0),DAY(H6547)),
IF(E6547="halfyearly",DATE(IF(MONTH(H6547)&gt;=7,YEAR(H6547)+1,YEAR(H6547)),VLOOKUP(MONTH(H6547),index!$D$2:$G$13,4,0),DAY(H6547)),
DATE(YEAR(H6547)+1,MONTH(H6547),DAY(H6547)))))-H6547))+H6547)</f>
        <v/>
      </c>
      <c r="J6547" s="9" t="str">
        <f t="shared" si="628"/>
        <v/>
      </c>
      <c r="K6547" s="11" t="str">
        <f t="shared" si="629"/>
        <v/>
      </c>
      <c r="L6547" s="11" t="str">
        <f t="shared" si="630"/>
        <v/>
      </c>
      <c r="M6547" s="11" t="str">
        <f>IF(A6547="","",VLOOKUP(E6547,index!$A$1:$B$6,2,0)*K6547*G6547)</f>
        <v/>
      </c>
      <c r="N6547" s="11" t="str">
        <f>IF(A6547="","",-PMT(G6547*VLOOKUP(E6547,index!$A$1:$B$6,2,0),C6547,F6547,0,0))</f>
        <v/>
      </c>
      <c r="O6547" s="11" t="str">
        <f t="shared" si="631"/>
        <v/>
      </c>
      <c r="P6547" s="11" t="str">
        <f t="shared" si="632"/>
        <v/>
      </c>
    </row>
    <row r="6548" spans="1:16" x14ac:dyDescent="0.25">
      <c r="A6548" s="9" t="str">
        <f>IF(A6547="","",IF(B6547&lt;C6547,A6547,IF(A6547=MAX('entry data'!$B$8:$B$507),"",A6547+1)))</f>
        <v/>
      </c>
      <c r="B6548" s="9" t="str">
        <f t="shared" si="627"/>
        <v/>
      </c>
      <c r="C6548" s="9" t="str">
        <f>IF(ISERROR(VLOOKUP(A6548,'entry data'!B:G,6,0)),"",VLOOKUP(A6548,'entry data'!B:G,6,0))</f>
        <v/>
      </c>
      <c r="D6548" s="9" t="str">
        <f>IF(ISERROR(VLOOKUP(A6548,'entry data'!B:C,2,0)),"",VLOOKUP(A6548,'entry data'!B:C,2,0))</f>
        <v/>
      </c>
      <c r="E6548" s="9" t="str">
        <f>IF(ISERROR(VLOOKUP(A6548,'entry data'!B:E,4,0)),"",VLOOKUP(A6548,'entry data'!B:E,4,0))</f>
        <v/>
      </c>
      <c r="F6548" s="11" t="str">
        <f>IF(A6548="","",IF(ISERROR(VLOOKUP(A6548,'entry data'!B:F,5,0)),"",VLOOKUP(A6548,'entry data'!B:F,5,0)))</f>
        <v/>
      </c>
      <c r="G6548" s="12" t="str">
        <f>IF(A6548="","",IF(ISERROR(VLOOKUP(A6548,'entry data'!B:I,8,0)),"",VLOOKUP(A6548,'entry data'!B:I,7,0)))</f>
        <v/>
      </c>
      <c r="H6548" s="13" t="str">
        <f>IF(A6548="","",IF(B6548=1,VLOOKUP(A6548,'entry data'!B:D,3,0),I6547))</f>
        <v/>
      </c>
      <c r="I6548" s="14" t="str">
        <f>IF(A6548="","",IF(E6548="weekly",7,IF(E6548="fortnightly",14,IF(E6548="monthly",DATE(IF(MONTH(H6548)=12,YEAR(H6548)+1,YEAR(H6548)),VLOOKUP(MONTH(H6548),index!$D$2:$G$13,2,0),DAY(H6548)),
IF(E6548="quarterly",DATE(IF(MONTH(H6548)&gt;=10,YEAR(H6548)+1,YEAR(H6548)),VLOOKUP(MONTH(H6548),index!$D$2:$G$13,3,0),DAY(H6548)),
IF(E6548="halfyearly",DATE(IF(MONTH(H6548)&gt;=7,YEAR(H6548)+1,YEAR(H6548)),VLOOKUP(MONTH(H6548),index!$D$2:$G$13,4,0),DAY(H6548)),
DATE(YEAR(H6548)+1,MONTH(H6548),DAY(H6548)))))-H6548))+H6548)</f>
        <v/>
      </c>
      <c r="J6548" s="9" t="str">
        <f t="shared" si="628"/>
        <v/>
      </c>
      <c r="K6548" s="11" t="str">
        <f t="shared" si="629"/>
        <v/>
      </c>
      <c r="L6548" s="11" t="str">
        <f t="shared" si="630"/>
        <v/>
      </c>
      <c r="M6548" s="11" t="str">
        <f>IF(A6548="","",VLOOKUP(E6548,index!$A$1:$B$6,2,0)*K6548*G6548)</f>
        <v/>
      </c>
      <c r="N6548" s="11" t="str">
        <f>IF(A6548="","",-PMT(G6548*VLOOKUP(E6548,index!$A$1:$B$6,2,0),C6548,F6548,0,0))</f>
        <v/>
      </c>
      <c r="O6548" s="11" t="str">
        <f t="shared" si="631"/>
        <v/>
      </c>
      <c r="P6548" s="11" t="str">
        <f t="shared" si="632"/>
        <v/>
      </c>
    </row>
    <row r="6549" spans="1:16" x14ac:dyDescent="0.25">
      <c r="A6549" s="9" t="str">
        <f>IF(A6548="","",IF(B6548&lt;C6548,A6548,IF(A6548=MAX('entry data'!$B$8:$B$507),"",A6548+1)))</f>
        <v/>
      </c>
      <c r="B6549" s="9" t="str">
        <f t="shared" si="627"/>
        <v/>
      </c>
      <c r="C6549" s="9" t="str">
        <f>IF(ISERROR(VLOOKUP(A6549,'entry data'!B:G,6,0)),"",VLOOKUP(A6549,'entry data'!B:G,6,0))</f>
        <v/>
      </c>
      <c r="D6549" s="9" t="str">
        <f>IF(ISERROR(VLOOKUP(A6549,'entry data'!B:C,2,0)),"",VLOOKUP(A6549,'entry data'!B:C,2,0))</f>
        <v/>
      </c>
      <c r="E6549" s="9" t="str">
        <f>IF(ISERROR(VLOOKUP(A6549,'entry data'!B:E,4,0)),"",VLOOKUP(A6549,'entry data'!B:E,4,0))</f>
        <v/>
      </c>
      <c r="F6549" s="11" t="str">
        <f>IF(A6549="","",IF(ISERROR(VLOOKUP(A6549,'entry data'!B:F,5,0)),"",VLOOKUP(A6549,'entry data'!B:F,5,0)))</f>
        <v/>
      </c>
      <c r="G6549" s="12" t="str">
        <f>IF(A6549="","",IF(ISERROR(VLOOKUP(A6549,'entry data'!B:I,8,0)),"",VLOOKUP(A6549,'entry data'!B:I,7,0)))</f>
        <v/>
      </c>
      <c r="H6549" s="13" t="str">
        <f>IF(A6549="","",IF(B6549=1,VLOOKUP(A6549,'entry data'!B:D,3,0),I6548))</f>
        <v/>
      </c>
      <c r="I6549" s="14" t="str">
        <f>IF(A6549="","",IF(E6549="weekly",7,IF(E6549="fortnightly",14,IF(E6549="monthly",DATE(IF(MONTH(H6549)=12,YEAR(H6549)+1,YEAR(H6549)),VLOOKUP(MONTH(H6549),index!$D$2:$G$13,2,0),DAY(H6549)),
IF(E6549="quarterly",DATE(IF(MONTH(H6549)&gt;=10,YEAR(H6549)+1,YEAR(H6549)),VLOOKUP(MONTH(H6549),index!$D$2:$G$13,3,0),DAY(H6549)),
IF(E6549="halfyearly",DATE(IF(MONTH(H6549)&gt;=7,YEAR(H6549)+1,YEAR(H6549)),VLOOKUP(MONTH(H6549),index!$D$2:$G$13,4,0),DAY(H6549)),
DATE(YEAR(H6549)+1,MONTH(H6549),DAY(H6549)))))-H6549))+H6549)</f>
        <v/>
      </c>
      <c r="J6549" s="9" t="str">
        <f t="shared" si="628"/>
        <v/>
      </c>
      <c r="K6549" s="11" t="str">
        <f t="shared" si="629"/>
        <v/>
      </c>
      <c r="L6549" s="11" t="str">
        <f t="shared" si="630"/>
        <v/>
      </c>
      <c r="M6549" s="11" t="str">
        <f>IF(A6549="","",VLOOKUP(E6549,index!$A$1:$B$6,2,0)*K6549*G6549)</f>
        <v/>
      </c>
      <c r="N6549" s="11" t="str">
        <f>IF(A6549="","",-PMT(G6549*VLOOKUP(E6549,index!$A$1:$B$6,2,0),C6549,F6549,0,0))</f>
        <v/>
      </c>
      <c r="O6549" s="11" t="str">
        <f t="shared" si="631"/>
        <v/>
      </c>
      <c r="P6549" s="11" t="str">
        <f t="shared" si="632"/>
        <v/>
      </c>
    </row>
    <row r="6550" spans="1:16" x14ac:dyDescent="0.25">
      <c r="A6550" s="9" t="str">
        <f>IF(A6549="","",IF(B6549&lt;C6549,A6549,IF(A6549=MAX('entry data'!$B$8:$B$507),"",A6549+1)))</f>
        <v/>
      </c>
      <c r="B6550" s="9" t="str">
        <f t="shared" si="627"/>
        <v/>
      </c>
      <c r="C6550" s="9" t="str">
        <f>IF(ISERROR(VLOOKUP(A6550,'entry data'!B:G,6,0)),"",VLOOKUP(A6550,'entry data'!B:G,6,0))</f>
        <v/>
      </c>
      <c r="D6550" s="9" t="str">
        <f>IF(ISERROR(VLOOKUP(A6550,'entry data'!B:C,2,0)),"",VLOOKUP(A6550,'entry data'!B:C,2,0))</f>
        <v/>
      </c>
      <c r="E6550" s="9" t="str">
        <f>IF(ISERROR(VLOOKUP(A6550,'entry data'!B:E,4,0)),"",VLOOKUP(A6550,'entry data'!B:E,4,0))</f>
        <v/>
      </c>
      <c r="F6550" s="11" t="str">
        <f>IF(A6550="","",IF(ISERROR(VLOOKUP(A6550,'entry data'!B:F,5,0)),"",VLOOKUP(A6550,'entry data'!B:F,5,0)))</f>
        <v/>
      </c>
      <c r="G6550" s="12" t="str">
        <f>IF(A6550="","",IF(ISERROR(VLOOKUP(A6550,'entry data'!B:I,8,0)),"",VLOOKUP(A6550,'entry data'!B:I,7,0)))</f>
        <v/>
      </c>
      <c r="H6550" s="13" t="str">
        <f>IF(A6550="","",IF(B6550=1,VLOOKUP(A6550,'entry data'!B:D,3,0),I6549))</f>
        <v/>
      </c>
      <c r="I6550" s="14" t="str">
        <f>IF(A6550="","",IF(E6550="weekly",7,IF(E6550="fortnightly",14,IF(E6550="monthly",DATE(IF(MONTH(H6550)=12,YEAR(H6550)+1,YEAR(H6550)),VLOOKUP(MONTH(H6550),index!$D$2:$G$13,2,0),DAY(H6550)),
IF(E6550="quarterly",DATE(IF(MONTH(H6550)&gt;=10,YEAR(H6550)+1,YEAR(H6550)),VLOOKUP(MONTH(H6550),index!$D$2:$G$13,3,0),DAY(H6550)),
IF(E6550="halfyearly",DATE(IF(MONTH(H6550)&gt;=7,YEAR(H6550)+1,YEAR(H6550)),VLOOKUP(MONTH(H6550),index!$D$2:$G$13,4,0),DAY(H6550)),
DATE(YEAR(H6550)+1,MONTH(H6550),DAY(H6550)))))-H6550))+H6550)</f>
        <v/>
      </c>
      <c r="J6550" s="9" t="str">
        <f t="shared" si="628"/>
        <v/>
      </c>
      <c r="K6550" s="11" t="str">
        <f t="shared" si="629"/>
        <v/>
      </c>
      <c r="L6550" s="11" t="str">
        <f t="shared" si="630"/>
        <v/>
      </c>
      <c r="M6550" s="11" t="str">
        <f>IF(A6550="","",VLOOKUP(E6550,index!$A$1:$B$6,2,0)*K6550*G6550)</f>
        <v/>
      </c>
      <c r="N6550" s="11" t="str">
        <f>IF(A6550="","",-PMT(G6550*VLOOKUP(E6550,index!$A$1:$B$6,2,0),C6550,F6550,0,0))</f>
        <v/>
      </c>
      <c r="O6550" s="11" t="str">
        <f t="shared" si="631"/>
        <v/>
      </c>
      <c r="P6550" s="11" t="str">
        <f t="shared" si="632"/>
        <v/>
      </c>
    </row>
    <row r="6551" spans="1:16" x14ac:dyDescent="0.25">
      <c r="A6551" s="9" t="str">
        <f>IF(A6550="","",IF(B6550&lt;C6550,A6550,IF(A6550=MAX('entry data'!$B$8:$B$507),"",A6550+1)))</f>
        <v/>
      </c>
      <c r="B6551" s="9" t="str">
        <f t="shared" ref="B6551:B6614" si="633">IF(A6551="","",IF(B6550=C6550,1,B6550+1))</f>
        <v/>
      </c>
      <c r="C6551" s="9" t="str">
        <f>IF(ISERROR(VLOOKUP(A6551,'entry data'!B:G,6,0)),"",VLOOKUP(A6551,'entry data'!B:G,6,0))</f>
        <v/>
      </c>
      <c r="D6551" s="9" t="str">
        <f>IF(ISERROR(VLOOKUP(A6551,'entry data'!B:C,2,0)),"",VLOOKUP(A6551,'entry data'!B:C,2,0))</f>
        <v/>
      </c>
      <c r="E6551" s="9" t="str">
        <f>IF(ISERROR(VLOOKUP(A6551,'entry data'!B:E,4,0)),"",VLOOKUP(A6551,'entry data'!B:E,4,0))</f>
        <v/>
      </c>
      <c r="F6551" s="11" t="str">
        <f>IF(A6551="","",IF(ISERROR(VLOOKUP(A6551,'entry data'!B:F,5,0)),"",VLOOKUP(A6551,'entry data'!B:F,5,0)))</f>
        <v/>
      </c>
      <c r="G6551" s="12" t="str">
        <f>IF(A6551="","",IF(ISERROR(VLOOKUP(A6551,'entry data'!B:I,8,0)),"",VLOOKUP(A6551,'entry data'!B:I,7,0)))</f>
        <v/>
      </c>
      <c r="H6551" s="13" t="str">
        <f>IF(A6551="","",IF(B6551=1,VLOOKUP(A6551,'entry data'!B:D,3,0),I6550))</f>
        <v/>
      </c>
      <c r="I6551" s="14" t="str">
        <f>IF(A6551="","",IF(E6551="weekly",7,IF(E6551="fortnightly",14,IF(E6551="monthly",DATE(IF(MONTH(H6551)=12,YEAR(H6551)+1,YEAR(H6551)),VLOOKUP(MONTH(H6551),index!$D$2:$G$13,2,0),DAY(H6551)),
IF(E6551="quarterly",DATE(IF(MONTH(H6551)&gt;=10,YEAR(H6551)+1,YEAR(H6551)),VLOOKUP(MONTH(H6551),index!$D$2:$G$13,3,0),DAY(H6551)),
IF(E6551="halfyearly",DATE(IF(MONTH(H6551)&gt;=7,YEAR(H6551)+1,YEAR(H6551)),VLOOKUP(MONTH(H6551),index!$D$2:$G$13,4,0),DAY(H6551)),
DATE(YEAR(H6551)+1,MONTH(H6551),DAY(H6551)))))-H6551))+H6551)</f>
        <v/>
      </c>
      <c r="J6551" s="9" t="str">
        <f t="shared" ref="J6551:J6614" si="634">IF(A6551="","",IF(MONTH(I6551)&lt;10,YEAR(I6551)&amp;"-0"&amp;MONTH(I6551),YEAR(I6551)&amp;"-"&amp;MONTH(I6551)))</f>
        <v/>
      </c>
      <c r="K6551" s="11" t="str">
        <f t="shared" ref="K6551:K6614" si="635">IF(A6551="","",IF(B6551=1,F6551,O6550))</f>
        <v/>
      </c>
      <c r="L6551" s="11" t="str">
        <f t="shared" ref="L6551:L6614" si="636">IF(A6551="","",N6551-M6551)</f>
        <v/>
      </c>
      <c r="M6551" s="11" t="str">
        <f>IF(A6551="","",VLOOKUP(E6551,index!$A$1:$B$6,2,0)*K6551*G6551)</f>
        <v/>
      </c>
      <c r="N6551" s="11" t="str">
        <f>IF(A6551="","",-PMT(G6551*VLOOKUP(E6551,index!$A$1:$B$6,2,0),C6551,F6551,0,0))</f>
        <v/>
      </c>
      <c r="O6551" s="11" t="str">
        <f t="shared" ref="O6551:O6614" si="637">IF(A6551="","",K6551-L6551)</f>
        <v/>
      </c>
      <c r="P6551" s="11" t="str">
        <f t="shared" si="632"/>
        <v/>
      </c>
    </row>
    <row r="6552" spans="1:16" x14ac:dyDescent="0.25">
      <c r="A6552" s="9" t="str">
        <f>IF(A6551="","",IF(B6551&lt;C6551,A6551,IF(A6551=MAX('entry data'!$B$8:$B$507),"",A6551+1)))</f>
        <v/>
      </c>
      <c r="B6552" s="9" t="str">
        <f t="shared" si="633"/>
        <v/>
      </c>
      <c r="C6552" s="9" t="str">
        <f>IF(ISERROR(VLOOKUP(A6552,'entry data'!B:G,6,0)),"",VLOOKUP(A6552,'entry data'!B:G,6,0))</f>
        <v/>
      </c>
      <c r="D6552" s="9" t="str">
        <f>IF(ISERROR(VLOOKUP(A6552,'entry data'!B:C,2,0)),"",VLOOKUP(A6552,'entry data'!B:C,2,0))</f>
        <v/>
      </c>
      <c r="E6552" s="9" t="str">
        <f>IF(ISERROR(VLOOKUP(A6552,'entry data'!B:E,4,0)),"",VLOOKUP(A6552,'entry data'!B:E,4,0))</f>
        <v/>
      </c>
      <c r="F6552" s="11" t="str">
        <f>IF(A6552="","",IF(ISERROR(VLOOKUP(A6552,'entry data'!B:F,5,0)),"",VLOOKUP(A6552,'entry data'!B:F,5,0)))</f>
        <v/>
      </c>
      <c r="G6552" s="12" t="str">
        <f>IF(A6552="","",IF(ISERROR(VLOOKUP(A6552,'entry data'!B:I,8,0)),"",VLOOKUP(A6552,'entry data'!B:I,7,0)))</f>
        <v/>
      </c>
      <c r="H6552" s="13" t="str">
        <f>IF(A6552="","",IF(B6552=1,VLOOKUP(A6552,'entry data'!B:D,3,0),I6551))</f>
        <v/>
      </c>
      <c r="I6552" s="14" t="str">
        <f>IF(A6552="","",IF(E6552="weekly",7,IF(E6552="fortnightly",14,IF(E6552="monthly",DATE(IF(MONTH(H6552)=12,YEAR(H6552)+1,YEAR(H6552)),VLOOKUP(MONTH(H6552),index!$D$2:$G$13,2,0),DAY(H6552)),
IF(E6552="quarterly",DATE(IF(MONTH(H6552)&gt;=10,YEAR(H6552)+1,YEAR(H6552)),VLOOKUP(MONTH(H6552),index!$D$2:$G$13,3,0),DAY(H6552)),
IF(E6552="halfyearly",DATE(IF(MONTH(H6552)&gt;=7,YEAR(H6552)+1,YEAR(H6552)),VLOOKUP(MONTH(H6552),index!$D$2:$G$13,4,0),DAY(H6552)),
DATE(YEAR(H6552)+1,MONTH(H6552),DAY(H6552)))))-H6552))+H6552)</f>
        <v/>
      </c>
      <c r="J6552" s="9" t="str">
        <f t="shared" si="634"/>
        <v/>
      </c>
      <c r="K6552" s="11" t="str">
        <f t="shared" si="635"/>
        <v/>
      </c>
      <c r="L6552" s="11" t="str">
        <f t="shared" si="636"/>
        <v/>
      </c>
      <c r="M6552" s="11" t="str">
        <f>IF(A6552="","",VLOOKUP(E6552,index!$A$1:$B$6,2,0)*K6552*G6552)</f>
        <v/>
      </c>
      <c r="N6552" s="11" t="str">
        <f>IF(A6552="","",-PMT(G6552*VLOOKUP(E6552,index!$A$1:$B$6,2,0),C6552,F6552,0,0))</f>
        <v/>
      </c>
      <c r="O6552" s="11" t="str">
        <f t="shared" si="637"/>
        <v/>
      </c>
      <c r="P6552" s="11" t="str">
        <f t="shared" si="632"/>
        <v/>
      </c>
    </row>
    <row r="6553" spans="1:16" x14ac:dyDescent="0.25">
      <c r="A6553" s="9" t="str">
        <f>IF(A6552="","",IF(B6552&lt;C6552,A6552,IF(A6552=MAX('entry data'!$B$8:$B$507),"",A6552+1)))</f>
        <v/>
      </c>
      <c r="B6553" s="9" t="str">
        <f t="shared" si="633"/>
        <v/>
      </c>
      <c r="C6553" s="9" t="str">
        <f>IF(ISERROR(VLOOKUP(A6553,'entry data'!B:G,6,0)),"",VLOOKUP(A6553,'entry data'!B:G,6,0))</f>
        <v/>
      </c>
      <c r="D6553" s="9" t="str">
        <f>IF(ISERROR(VLOOKUP(A6553,'entry data'!B:C,2,0)),"",VLOOKUP(A6553,'entry data'!B:C,2,0))</f>
        <v/>
      </c>
      <c r="E6553" s="9" t="str">
        <f>IF(ISERROR(VLOOKUP(A6553,'entry data'!B:E,4,0)),"",VLOOKUP(A6553,'entry data'!B:E,4,0))</f>
        <v/>
      </c>
      <c r="F6553" s="11" t="str">
        <f>IF(A6553="","",IF(ISERROR(VLOOKUP(A6553,'entry data'!B:F,5,0)),"",VLOOKUP(A6553,'entry data'!B:F,5,0)))</f>
        <v/>
      </c>
      <c r="G6553" s="12" t="str">
        <f>IF(A6553="","",IF(ISERROR(VLOOKUP(A6553,'entry data'!B:I,8,0)),"",VLOOKUP(A6553,'entry data'!B:I,7,0)))</f>
        <v/>
      </c>
      <c r="H6553" s="13" t="str">
        <f>IF(A6553="","",IF(B6553=1,VLOOKUP(A6553,'entry data'!B:D,3,0),I6552))</f>
        <v/>
      </c>
      <c r="I6553" s="14" t="str">
        <f>IF(A6553="","",IF(E6553="weekly",7,IF(E6553="fortnightly",14,IF(E6553="monthly",DATE(IF(MONTH(H6553)=12,YEAR(H6553)+1,YEAR(H6553)),VLOOKUP(MONTH(H6553),index!$D$2:$G$13,2,0),DAY(H6553)),
IF(E6553="quarterly",DATE(IF(MONTH(H6553)&gt;=10,YEAR(H6553)+1,YEAR(H6553)),VLOOKUP(MONTH(H6553),index!$D$2:$G$13,3,0),DAY(H6553)),
IF(E6553="halfyearly",DATE(IF(MONTH(H6553)&gt;=7,YEAR(H6553)+1,YEAR(H6553)),VLOOKUP(MONTH(H6553),index!$D$2:$G$13,4,0),DAY(H6553)),
DATE(YEAR(H6553)+1,MONTH(H6553),DAY(H6553)))))-H6553))+H6553)</f>
        <v/>
      </c>
      <c r="J6553" s="9" t="str">
        <f t="shared" si="634"/>
        <v/>
      </c>
      <c r="K6553" s="11" t="str">
        <f t="shared" si="635"/>
        <v/>
      </c>
      <c r="L6553" s="11" t="str">
        <f t="shared" si="636"/>
        <v/>
      </c>
      <c r="M6553" s="11" t="str">
        <f>IF(A6553="","",VLOOKUP(E6553,index!$A$1:$B$6,2,0)*K6553*G6553)</f>
        <v/>
      </c>
      <c r="N6553" s="11" t="str">
        <f>IF(A6553="","",-PMT(G6553*VLOOKUP(E6553,index!$A$1:$B$6,2,0),C6553,F6553,0,0))</f>
        <v/>
      </c>
      <c r="O6553" s="11" t="str">
        <f t="shared" si="637"/>
        <v/>
      </c>
      <c r="P6553" s="11" t="str">
        <f t="shared" si="632"/>
        <v/>
      </c>
    </row>
    <row r="6554" spans="1:16" x14ac:dyDescent="0.25">
      <c r="A6554" s="9" t="str">
        <f>IF(A6553="","",IF(B6553&lt;C6553,A6553,IF(A6553=MAX('entry data'!$B$8:$B$507),"",A6553+1)))</f>
        <v/>
      </c>
      <c r="B6554" s="9" t="str">
        <f t="shared" si="633"/>
        <v/>
      </c>
      <c r="C6554" s="9" t="str">
        <f>IF(ISERROR(VLOOKUP(A6554,'entry data'!B:G,6,0)),"",VLOOKUP(A6554,'entry data'!B:G,6,0))</f>
        <v/>
      </c>
      <c r="D6554" s="9" t="str">
        <f>IF(ISERROR(VLOOKUP(A6554,'entry data'!B:C,2,0)),"",VLOOKUP(A6554,'entry data'!B:C,2,0))</f>
        <v/>
      </c>
      <c r="E6554" s="9" t="str">
        <f>IF(ISERROR(VLOOKUP(A6554,'entry data'!B:E,4,0)),"",VLOOKUP(A6554,'entry data'!B:E,4,0))</f>
        <v/>
      </c>
      <c r="F6554" s="11" t="str">
        <f>IF(A6554="","",IF(ISERROR(VLOOKUP(A6554,'entry data'!B:F,5,0)),"",VLOOKUP(A6554,'entry data'!B:F,5,0)))</f>
        <v/>
      </c>
      <c r="G6554" s="12" t="str">
        <f>IF(A6554="","",IF(ISERROR(VLOOKUP(A6554,'entry data'!B:I,8,0)),"",VLOOKUP(A6554,'entry data'!B:I,7,0)))</f>
        <v/>
      </c>
      <c r="H6554" s="13" t="str">
        <f>IF(A6554="","",IF(B6554=1,VLOOKUP(A6554,'entry data'!B:D,3,0),I6553))</f>
        <v/>
      </c>
      <c r="I6554" s="14" t="str">
        <f>IF(A6554="","",IF(E6554="weekly",7,IF(E6554="fortnightly",14,IF(E6554="monthly",DATE(IF(MONTH(H6554)=12,YEAR(H6554)+1,YEAR(H6554)),VLOOKUP(MONTH(H6554),index!$D$2:$G$13,2,0),DAY(H6554)),
IF(E6554="quarterly",DATE(IF(MONTH(H6554)&gt;=10,YEAR(H6554)+1,YEAR(H6554)),VLOOKUP(MONTH(H6554),index!$D$2:$G$13,3,0),DAY(H6554)),
IF(E6554="halfyearly",DATE(IF(MONTH(H6554)&gt;=7,YEAR(H6554)+1,YEAR(H6554)),VLOOKUP(MONTH(H6554),index!$D$2:$G$13,4,0),DAY(H6554)),
DATE(YEAR(H6554)+1,MONTH(H6554),DAY(H6554)))))-H6554))+H6554)</f>
        <v/>
      </c>
      <c r="J6554" s="9" t="str">
        <f t="shared" si="634"/>
        <v/>
      </c>
      <c r="K6554" s="11" t="str">
        <f t="shared" si="635"/>
        <v/>
      </c>
      <c r="L6554" s="11" t="str">
        <f t="shared" si="636"/>
        <v/>
      </c>
      <c r="M6554" s="11" t="str">
        <f>IF(A6554="","",VLOOKUP(E6554,index!$A$1:$B$6,2,0)*K6554*G6554)</f>
        <v/>
      </c>
      <c r="N6554" s="11" t="str">
        <f>IF(A6554="","",-PMT(G6554*VLOOKUP(E6554,index!$A$1:$B$6,2,0),C6554,F6554,0,0))</f>
        <v/>
      </c>
      <c r="O6554" s="11" t="str">
        <f t="shared" si="637"/>
        <v/>
      </c>
      <c r="P6554" s="11" t="str">
        <f t="shared" si="632"/>
        <v/>
      </c>
    </row>
    <row r="6555" spans="1:16" x14ac:dyDescent="0.25">
      <c r="A6555" s="9" t="str">
        <f>IF(A6554="","",IF(B6554&lt;C6554,A6554,IF(A6554=MAX('entry data'!$B$8:$B$507),"",A6554+1)))</f>
        <v/>
      </c>
      <c r="B6555" s="9" t="str">
        <f t="shared" si="633"/>
        <v/>
      </c>
      <c r="C6555" s="9" t="str">
        <f>IF(ISERROR(VLOOKUP(A6555,'entry data'!B:G,6,0)),"",VLOOKUP(A6555,'entry data'!B:G,6,0))</f>
        <v/>
      </c>
      <c r="D6555" s="9" t="str">
        <f>IF(ISERROR(VLOOKUP(A6555,'entry data'!B:C,2,0)),"",VLOOKUP(A6555,'entry data'!B:C,2,0))</f>
        <v/>
      </c>
      <c r="E6555" s="9" t="str">
        <f>IF(ISERROR(VLOOKUP(A6555,'entry data'!B:E,4,0)),"",VLOOKUP(A6555,'entry data'!B:E,4,0))</f>
        <v/>
      </c>
      <c r="F6555" s="11" t="str">
        <f>IF(A6555="","",IF(ISERROR(VLOOKUP(A6555,'entry data'!B:F,5,0)),"",VLOOKUP(A6555,'entry data'!B:F,5,0)))</f>
        <v/>
      </c>
      <c r="G6555" s="12" t="str">
        <f>IF(A6555="","",IF(ISERROR(VLOOKUP(A6555,'entry data'!B:I,8,0)),"",VLOOKUP(A6555,'entry data'!B:I,7,0)))</f>
        <v/>
      </c>
      <c r="H6555" s="13" t="str">
        <f>IF(A6555="","",IF(B6555=1,VLOOKUP(A6555,'entry data'!B:D,3,0),I6554))</f>
        <v/>
      </c>
      <c r="I6555" s="14" t="str">
        <f>IF(A6555="","",IF(E6555="weekly",7,IF(E6555="fortnightly",14,IF(E6555="monthly",DATE(IF(MONTH(H6555)=12,YEAR(H6555)+1,YEAR(H6555)),VLOOKUP(MONTH(H6555),index!$D$2:$G$13,2,0),DAY(H6555)),
IF(E6555="quarterly",DATE(IF(MONTH(H6555)&gt;=10,YEAR(H6555)+1,YEAR(H6555)),VLOOKUP(MONTH(H6555),index!$D$2:$G$13,3,0),DAY(H6555)),
IF(E6555="halfyearly",DATE(IF(MONTH(H6555)&gt;=7,YEAR(H6555)+1,YEAR(H6555)),VLOOKUP(MONTH(H6555),index!$D$2:$G$13,4,0),DAY(H6555)),
DATE(YEAR(H6555)+1,MONTH(H6555),DAY(H6555)))))-H6555))+H6555)</f>
        <v/>
      </c>
      <c r="J6555" s="9" t="str">
        <f t="shared" si="634"/>
        <v/>
      </c>
      <c r="K6555" s="11" t="str">
        <f t="shared" si="635"/>
        <v/>
      </c>
      <c r="L6555" s="11" t="str">
        <f t="shared" si="636"/>
        <v/>
      </c>
      <c r="M6555" s="11" t="str">
        <f>IF(A6555="","",VLOOKUP(E6555,index!$A$1:$B$6,2,0)*K6555*G6555)</f>
        <v/>
      </c>
      <c r="N6555" s="11" t="str">
        <f>IF(A6555="","",-PMT(G6555*VLOOKUP(E6555,index!$A$1:$B$6,2,0),C6555,F6555,0,0))</f>
        <v/>
      </c>
      <c r="O6555" s="11" t="str">
        <f t="shared" si="637"/>
        <v/>
      </c>
      <c r="P6555" s="11" t="str">
        <f t="shared" si="632"/>
        <v/>
      </c>
    </row>
    <row r="6556" spans="1:16" x14ac:dyDescent="0.25">
      <c r="A6556" s="9" t="str">
        <f>IF(A6555="","",IF(B6555&lt;C6555,A6555,IF(A6555=MAX('entry data'!$B$8:$B$507),"",A6555+1)))</f>
        <v/>
      </c>
      <c r="B6556" s="9" t="str">
        <f t="shared" si="633"/>
        <v/>
      </c>
      <c r="C6556" s="9" t="str">
        <f>IF(ISERROR(VLOOKUP(A6556,'entry data'!B:G,6,0)),"",VLOOKUP(A6556,'entry data'!B:G,6,0))</f>
        <v/>
      </c>
      <c r="D6556" s="9" t="str">
        <f>IF(ISERROR(VLOOKUP(A6556,'entry data'!B:C,2,0)),"",VLOOKUP(A6556,'entry data'!B:C,2,0))</f>
        <v/>
      </c>
      <c r="E6556" s="9" t="str">
        <f>IF(ISERROR(VLOOKUP(A6556,'entry data'!B:E,4,0)),"",VLOOKUP(A6556,'entry data'!B:E,4,0))</f>
        <v/>
      </c>
      <c r="F6556" s="11" t="str">
        <f>IF(A6556="","",IF(ISERROR(VLOOKUP(A6556,'entry data'!B:F,5,0)),"",VLOOKUP(A6556,'entry data'!B:F,5,0)))</f>
        <v/>
      </c>
      <c r="G6556" s="12" t="str">
        <f>IF(A6556="","",IF(ISERROR(VLOOKUP(A6556,'entry data'!B:I,8,0)),"",VLOOKUP(A6556,'entry data'!B:I,7,0)))</f>
        <v/>
      </c>
      <c r="H6556" s="13" t="str">
        <f>IF(A6556="","",IF(B6556=1,VLOOKUP(A6556,'entry data'!B:D,3,0),I6555))</f>
        <v/>
      </c>
      <c r="I6556" s="14" t="str">
        <f>IF(A6556="","",IF(E6556="weekly",7,IF(E6556="fortnightly",14,IF(E6556="monthly",DATE(IF(MONTH(H6556)=12,YEAR(H6556)+1,YEAR(H6556)),VLOOKUP(MONTH(H6556),index!$D$2:$G$13,2,0),DAY(H6556)),
IF(E6556="quarterly",DATE(IF(MONTH(H6556)&gt;=10,YEAR(H6556)+1,YEAR(H6556)),VLOOKUP(MONTH(H6556),index!$D$2:$G$13,3,0),DAY(H6556)),
IF(E6556="halfyearly",DATE(IF(MONTH(H6556)&gt;=7,YEAR(H6556)+1,YEAR(H6556)),VLOOKUP(MONTH(H6556),index!$D$2:$G$13,4,0),DAY(H6556)),
DATE(YEAR(H6556)+1,MONTH(H6556),DAY(H6556)))))-H6556))+H6556)</f>
        <v/>
      </c>
      <c r="J6556" s="9" t="str">
        <f t="shared" si="634"/>
        <v/>
      </c>
      <c r="K6556" s="11" t="str">
        <f t="shared" si="635"/>
        <v/>
      </c>
      <c r="L6556" s="11" t="str">
        <f t="shared" si="636"/>
        <v/>
      </c>
      <c r="M6556" s="11" t="str">
        <f>IF(A6556="","",VLOOKUP(E6556,index!$A$1:$B$6,2,0)*K6556*G6556)</f>
        <v/>
      </c>
      <c r="N6556" s="11" t="str">
        <f>IF(A6556="","",-PMT(G6556*VLOOKUP(E6556,index!$A$1:$B$6,2,0),C6556,F6556,0,0))</f>
        <v/>
      </c>
      <c r="O6556" s="11" t="str">
        <f t="shared" si="637"/>
        <v/>
      </c>
      <c r="P6556" s="11" t="str">
        <f t="shared" si="632"/>
        <v/>
      </c>
    </row>
    <row r="6557" spans="1:16" x14ac:dyDescent="0.25">
      <c r="A6557" s="9" t="str">
        <f>IF(A6556="","",IF(B6556&lt;C6556,A6556,IF(A6556=MAX('entry data'!$B$8:$B$507),"",A6556+1)))</f>
        <v/>
      </c>
      <c r="B6557" s="9" t="str">
        <f t="shared" si="633"/>
        <v/>
      </c>
      <c r="C6557" s="9" t="str">
        <f>IF(ISERROR(VLOOKUP(A6557,'entry data'!B:G,6,0)),"",VLOOKUP(A6557,'entry data'!B:G,6,0))</f>
        <v/>
      </c>
      <c r="D6557" s="9" t="str">
        <f>IF(ISERROR(VLOOKUP(A6557,'entry data'!B:C,2,0)),"",VLOOKUP(A6557,'entry data'!B:C,2,0))</f>
        <v/>
      </c>
      <c r="E6557" s="9" t="str">
        <f>IF(ISERROR(VLOOKUP(A6557,'entry data'!B:E,4,0)),"",VLOOKUP(A6557,'entry data'!B:E,4,0))</f>
        <v/>
      </c>
      <c r="F6557" s="11" t="str">
        <f>IF(A6557="","",IF(ISERROR(VLOOKUP(A6557,'entry data'!B:F,5,0)),"",VLOOKUP(A6557,'entry data'!B:F,5,0)))</f>
        <v/>
      </c>
      <c r="G6557" s="12" t="str">
        <f>IF(A6557="","",IF(ISERROR(VLOOKUP(A6557,'entry data'!B:I,8,0)),"",VLOOKUP(A6557,'entry data'!B:I,7,0)))</f>
        <v/>
      </c>
      <c r="H6557" s="13" t="str">
        <f>IF(A6557="","",IF(B6557=1,VLOOKUP(A6557,'entry data'!B:D,3,0),I6556))</f>
        <v/>
      </c>
      <c r="I6557" s="14" t="str">
        <f>IF(A6557="","",IF(E6557="weekly",7,IF(E6557="fortnightly",14,IF(E6557="monthly",DATE(IF(MONTH(H6557)=12,YEAR(H6557)+1,YEAR(H6557)),VLOOKUP(MONTH(H6557),index!$D$2:$G$13,2,0),DAY(H6557)),
IF(E6557="quarterly",DATE(IF(MONTH(H6557)&gt;=10,YEAR(H6557)+1,YEAR(H6557)),VLOOKUP(MONTH(H6557),index!$D$2:$G$13,3,0),DAY(H6557)),
IF(E6557="halfyearly",DATE(IF(MONTH(H6557)&gt;=7,YEAR(H6557)+1,YEAR(H6557)),VLOOKUP(MONTH(H6557),index!$D$2:$G$13,4,0),DAY(H6557)),
DATE(YEAR(H6557)+1,MONTH(H6557),DAY(H6557)))))-H6557))+H6557)</f>
        <v/>
      </c>
      <c r="J6557" s="9" t="str">
        <f t="shared" si="634"/>
        <v/>
      </c>
      <c r="K6557" s="11" t="str">
        <f t="shared" si="635"/>
        <v/>
      </c>
      <c r="L6557" s="11" t="str">
        <f t="shared" si="636"/>
        <v/>
      </c>
      <c r="M6557" s="11" t="str">
        <f>IF(A6557="","",VLOOKUP(E6557,index!$A$1:$B$6,2,0)*K6557*G6557)</f>
        <v/>
      </c>
      <c r="N6557" s="11" t="str">
        <f>IF(A6557="","",-PMT(G6557*VLOOKUP(E6557,index!$A$1:$B$6,2,0),C6557,F6557,0,0))</f>
        <v/>
      </c>
      <c r="O6557" s="11" t="str">
        <f t="shared" si="637"/>
        <v/>
      </c>
      <c r="P6557" s="11" t="str">
        <f t="shared" si="632"/>
        <v/>
      </c>
    </row>
    <row r="6558" spans="1:16" x14ac:dyDescent="0.25">
      <c r="A6558" s="9" t="str">
        <f>IF(A6557="","",IF(B6557&lt;C6557,A6557,IF(A6557=MAX('entry data'!$B$8:$B$507),"",A6557+1)))</f>
        <v/>
      </c>
      <c r="B6558" s="9" t="str">
        <f t="shared" si="633"/>
        <v/>
      </c>
      <c r="C6558" s="9" t="str">
        <f>IF(ISERROR(VLOOKUP(A6558,'entry data'!B:G,6,0)),"",VLOOKUP(A6558,'entry data'!B:G,6,0))</f>
        <v/>
      </c>
      <c r="D6558" s="9" t="str">
        <f>IF(ISERROR(VLOOKUP(A6558,'entry data'!B:C,2,0)),"",VLOOKUP(A6558,'entry data'!B:C,2,0))</f>
        <v/>
      </c>
      <c r="E6558" s="9" t="str">
        <f>IF(ISERROR(VLOOKUP(A6558,'entry data'!B:E,4,0)),"",VLOOKUP(A6558,'entry data'!B:E,4,0))</f>
        <v/>
      </c>
      <c r="F6558" s="11" t="str">
        <f>IF(A6558="","",IF(ISERROR(VLOOKUP(A6558,'entry data'!B:F,5,0)),"",VLOOKUP(A6558,'entry data'!B:F,5,0)))</f>
        <v/>
      </c>
      <c r="G6558" s="12" t="str">
        <f>IF(A6558="","",IF(ISERROR(VLOOKUP(A6558,'entry data'!B:I,8,0)),"",VLOOKUP(A6558,'entry data'!B:I,7,0)))</f>
        <v/>
      </c>
      <c r="H6558" s="13" t="str">
        <f>IF(A6558="","",IF(B6558=1,VLOOKUP(A6558,'entry data'!B:D,3,0),I6557))</f>
        <v/>
      </c>
      <c r="I6558" s="14" t="str">
        <f>IF(A6558="","",IF(E6558="weekly",7,IF(E6558="fortnightly",14,IF(E6558="monthly",DATE(IF(MONTH(H6558)=12,YEAR(H6558)+1,YEAR(H6558)),VLOOKUP(MONTH(H6558),index!$D$2:$G$13,2,0),DAY(H6558)),
IF(E6558="quarterly",DATE(IF(MONTH(H6558)&gt;=10,YEAR(H6558)+1,YEAR(H6558)),VLOOKUP(MONTH(H6558),index!$D$2:$G$13,3,0),DAY(H6558)),
IF(E6558="halfyearly",DATE(IF(MONTH(H6558)&gt;=7,YEAR(H6558)+1,YEAR(H6558)),VLOOKUP(MONTH(H6558),index!$D$2:$G$13,4,0),DAY(H6558)),
DATE(YEAR(H6558)+1,MONTH(H6558),DAY(H6558)))))-H6558))+H6558)</f>
        <v/>
      </c>
      <c r="J6558" s="9" t="str">
        <f t="shared" si="634"/>
        <v/>
      </c>
      <c r="K6558" s="11" t="str">
        <f t="shared" si="635"/>
        <v/>
      </c>
      <c r="L6558" s="11" t="str">
        <f t="shared" si="636"/>
        <v/>
      </c>
      <c r="M6558" s="11" t="str">
        <f>IF(A6558="","",VLOOKUP(E6558,index!$A$1:$B$6,2,0)*K6558*G6558)</f>
        <v/>
      </c>
      <c r="N6558" s="11" t="str">
        <f>IF(A6558="","",-PMT(G6558*VLOOKUP(E6558,index!$A$1:$B$6,2,0),C6558,F6558,0,0))</f>
        <v/>
      </c>
      <c r="O6558" s="11" t="str">
        <f t="shared" si="637"/>
        <v/>
      </c>
      <c r="P6558" s="11" t="str">
        <f t="shared" si="632"/>
        <v/>
      </c>
    </row>
    <row r="6559" spans="1:16" x14ac:dyDescent="0.25">
      <c r="A6559" s="9" t="str">
        <f>IF(A6558="","",IF(B6558&lt;C6558,A6558,IF(A6558=MAX('entry data'!$B$8:$B$507),"",A6558+1)))</f>
        <v/>
      </c>
      <c r="B6559" s="9" t="str">
        <f t="shared" si="633"/>
        <v/>
      </c>
      <c r="C6559" s="9" t="str">
        <f>IF(ISERROR(VLOOKUP(A6559,'entry data'!B:G,6,0)),"",VLOOKUP(A6559,'entry data'!B:G,6,0))</f>
        <v/>
      </c>
      <c r="D6559" s="9" t="str">
        <f>IF(ISERROR(VLOOKUP(A6559,'entry data'!B:C,2,0)),"",VLOOKUP(A6559,'entry data'!B:C,2,0))</f>
        <v/>
      </c>
      <c r="E6559" s="9" t="str">
        <f>IF(ISERROR(VLOOKUP(A6559,'entry data'!B:E,4,0)),"",VLOOKUP(A6559,'entry data'!B:E,4,0))</f>
        <v/>
      </c>
      <c r="F6559" s="11" t="str">
        <f>IF(A6559="","",IF(ISERROR(VLOOKUP(A6559,'entry data'!B:F,5,0)),"",VLOOKUP(A6559,'entry data'!B:F,5,0)))</f>
        <v/>
      </c>
      <c r="G6559" s="12" t="str">
        <f>IF(A6559="","",IF(ISERROR(VLOOKUP(A6559,'entry data'!B:I,8,0)),"",VLOOKUP(A6559,'entry data'!B:I,7,0)))</f>
        <v/>
      </c>
      <c r="H6559" s="13" t="str">
        <f>IF(A6559="","",IF(B6559=1,VLOOKUP(A6559,'entry data'!B:D,3,0),I6558))</f>
        <v/>
      </c>
      <c r="I6559" s="14" t="str">
        <f>IF(A6559="","",IF(E6559="weekly",7,IF(E6559="fortnightly",14,IF(E6559="monthly",DATE(IF(MONTH(H6559)=12,YEAR(H6559)+1,YEAR(H6559)),VLOOKUP(MONTH(H6559),index!$D$2:$G$13,2,0),DAY(H6559)),
IF(E6559="quarterly",DATE(IF(MONTH(H6559)&gt;=10,YEAR(H6559)+1,YEAR(H6559)),VLOOKUP(MONTH(H6559),index!$D$2:$G$13,3,0),DAY(H6559)),
IF(E6559="halfyearly",DATE(IF(MONTH(H6559)&gt;=7,YEAR(H6559)+1,YEAR(H6559)),VLOOKUP(MONTH(H6559),index!$D$2:$G$13,4,0),DAY(H6559)),
DATE(YEAR(H6559)+1,MONTH(H6559),DAY(H6559)))))-H6559))+H6559)</f>
        <v/>
      </c>
      <c r="J6559" s="9" t="str">
        <f t="shared" si="634"/>
        <v/>
      </c>
      <c r="K6559" s="11" t="str">
        <f t="shared" si="635"/>
        <v/>
      </c>
      <c r="L6559" s="11" t="str">
        <f t="shared" si="636"/>
        <v/>
      </c>
      <c r="M6559" s="11" t="str">
        <f>IF(A6559="","",VLOOKUP(E6559,index!$A$1:$B$6,2,0)*K6559*G6559)</f>
        <v/>
      </c>
      <c r="N6559" s="11" t="str">
        <f>IF(A6559="","",-PMT(G6559*VLOOKUP(E6559,index!$A$1:$B$6,2,0),C6559,F6559,0,0))</f>
        <v/>
      </c>
      <c r="O6559" s="11" t="str">
        <f t="shared" si="637"/>
        <v/>
      </c>
      <c r="P6559" s="11" t="str">
        <f t="shared" si="632"/>
        <v/>
      </c>
    </row>
    <row r="6560" spans="1:16" x14ac:dyDescent="0.25">
      <c r="A6560" s="9" t="str">
        <f>IF(A6559="","",IF(B6559&lt;C6559,A6559,IF(A6559=MAX('entry data'!$B$8:$B$507),"",A6559+1)))</f>
        <v/>
      </c>
      <c r="B6560" s="9" t="str">
        <f t="shared" si="633"/>
        <v/>
      </c>
      <c r="C6560" s="9" t="str">
        <f>IF(ISERROR(VLOOKUP(A6560,'entry data'!B:G,6,0)),"",VLOOKUP(A6560,'entry data'!B:G,6,0))</f>
        <v/>
      </c>
      <c r="D6560" s="9" t="str">
        <f>IF(ISERROR(VLOOKUP(A6560,'entry data'!B:C,2,0)),"",VLOOKUP(A6560,'entry data'!B:C,2,0))</f>
        <v/>
      </c>
      <c r="E6560" s="9" t="str">
        <f>IF(ISERROR(VLOOKUP(A6560,'entry data'!B:E,4,0)),"",VLOOKUP(A6560,'entry data'!B:E,4,0))</f>
        <v/>
      </c>
      <c r="F6560" s="11" t="str">
        <f>IF(A6560="","",IF(ISERROR(VLOOKUP(A6560,'entry data'!B:F,5,0)),"",VLOOKUP(A6560,'entry data'!B:F,5,0)))</f>
        <v/>
      </c>
      <c r="G6560" s="12" t="str">
        <f>IF(A6560="","",IF(ISERROR(VLOOKUP(A6560,'entry data'!B:I,8,0)),"",VLOOKUP(A6560,'entry data'!B:I,7,0)))</f>
        <v/>
      </c>
      <c r="H6560" s="13" t="str">
        <f>IF(A6560="","",IF(B6560=1,VLOOKUP(A6560,'entry data'!B:D,3,0),I6559))</f>
        <v/>
      </c>
      <c r="I6560" s="14" t="str">
        <f>IF(A6560="","",IF(E6560="weekly",7,IF(E6560="fortnightly",14,IF(E6560="monthly",DATE(IF(MONTH(H6560)=12,YEAR(H6560)+1,YEAR(H6560)),VLOOKUP(MONTH(H6560),index!$D$2:$G$13,2,0),DAY(H6560)),
IF(E6560="quarterly",DATE(IF(MONTH(H6560)&gt;=10,YEAR(H6560)+1,YEAR(H6560)),VLOOKUP(MONTH(H6560),index!$D$2:$G$13,3,0),DAY(H6560)),
IF(E6560="halfyearly",DATE(IF(MONTH(H6560)&gt;=7,YEAR(H6560)+1,YEAR(H6560)),VLOOKUP(MONTH(H6560),index!$D$2:$G$13,4,0),DAY(H6560)),
DATE(YEAR(H6560)+1,MONTH(H6560),DAY(H6560)))))-H6560))+H6560)</f>
        <v/>
      </c>
      <c r="J6560" s="9" t="str">
        <f t="shared" si="634"/>
        <v/>
      </c>
      <c r="K6560" s="11" t="str">
        <f t="shared" si="635"/>
        <v/>
      </c>
      <c r="L6560" s="11" t="str">
        <f t="shared" si="636"/>
        <v/>
      </c>
      <c r="M6560" s="11" t="str">
        <f>IF(A6560="","",VLOOKUP(E6560,index!$A$1:$B$6,2,0)*K6560*G6560)</f>
        <v/>
      </c>
      <c r="N6560" s="11" t="str">
        <f>IF(A6560="","",-PMT(G6560*VLOOKUP(E6560,index!$A$1:$B$6,2,0),C6560,F6560,0,0))</f>
        <v/>
      </c>
      <c r="O6560" s="11" t="str">
        <f t="shared" si="637"/>
        <v/>
      </c>
      <c r="P6560" s="11" t="str">
        <f t="shared" si="632"/>
        <v/>
      </c>
    </row>
    <row r="6561" spans="1:16" x14ac:dyDescent="0.25">
      <c r="A6561" s="9" t="str">
        <f>IF(A6560="","",IF(B6560&lt;C6560,A6560,IF(A6560=MAX('entry data'!$B$8:$B$507),"",A6560+1)))</f>
        <v/>
      </c>
      <c r="B6561" s="9" t="str">
        <f t="shared" si="633"/>
        <v/>
      </c>
      <c r="C6561" s="9" t="str">
        <f>IF(ISERROR(VLOOKUP(A6561,'entry data'!B:G,6,0)),"",VLOOKUP(A6561,'entry data'!B:G,6,0))</f>
        <v/>
      </c>
      <c r="D6561" s="9" t="str">
        <f>IF(ISERROR(VLOOKUP(A6561,'entry data'!B:C,2,0)),"",VLOOKUP(A6561,'entry data'!B:C,2,0))</f>
        <v/>
      </c>
      <c r="E6561" s="9" t="str">
        <f>IF(ISERROR(VLOOKUP(A6561,'entry data'!B:E,4,0)),"",VLOOKUP(A6561,'entry data'!B:E,4,0))</f>
        <v/>
      </c>
      <c r="F6561" s="11" t="str">
        <f>IF(A6561="","",IF(ISERROR(VLOOKUP(A6561,'entry data'!B:F,5,0)),"",VLOOKUP(A6561,'entry data'!B:F,5,0)))</f>
        <v/>
      </c>
      <c r="G6561" s="12" t="str">
        <f>IF(A6561="","",IF(ISERROR(VLOOKUP(A6561,'entry data'!B:I,8,0)),"",VLOOKUP(A6561,'entry data'!B:I,7,0)))</f>
        <v/>
      </c>
      <c r="H6561" s="13" t="str">
        <f>IF(A6561="","",IF(B6561=1,VLOOKUP(A6561,'entry data'!B:D,3,0),I6560))</f>
        <v/>
      </c>
      <c r="I6561" s="14" t="str">
        <f>IF(A6561="","",IF(E6561="weekly",7,IF(E6561="fortnightly",14,IF(E6561="monthly",DATE(IF(MONTH(H6561)=12,YEAR(H6561)+1,YEAR(H6561)),VLOOKUP(MONTH(H6561),index!$D$2:$G$13,2,0),DAY(H6561)),
IF(E6561="quarterly",DATE(IF(MONTH(H6561)&gt;=10,YEAR(H6561)+1,YEAR(H6561)),VLOOKUP(MONTH(H6561),index!$D$2:$G$13,3,0),DAY(H6561)),
IF(E6561="halfyearly",DATE(IF(MONTH(H6561)&gt;=7,YEAR(H6561)+1,YEAR(H6561)),VLOOKUP(MONTH(H6561),index!$D$2:$G$13,4,0),DAY(H6561)),
DATE(YEAR(H6561)+1,MONTH(H6561),DAY(H6561)))))-H6561))+H6561)</f>
        <v/>
      </c>
      <c r="J6561" s="9" t="str">
        <f t="shared" si="634"/>
        <v/>
      </c>
      <c r="K6561" s="11" t="str">
        <f t="shared" si="635"/>
        <v/>
      </c>
      <c r="L6561" s="11" t="str">
        <f t="shared" si="636"/>
        <v/>
      </c>
      <c r="M6561" s="11" t="str">
        <f>IF(A6561="","",VLOOKUP(E6561,index!$A$1:$B$6,2,0)*K6561*G6561)</f>
        <v/>
      </c>
      <c r="N6561" s="11" t="str">
        <f>IF(A6561="","",-PMT(G6561*VLOOKUP(E6561,index!$A$1:$B$6,2,0),C6561,F6561,0,0))</f>
        <v/>
      </c>
      <c r="O6561" s="11" t="str">
        <f t="shared" si="637"/>
        <v/>
      </c>
      <c r="P6561" s="11" t="str">
        <f t="shared" si="632"/>
        <v/>
      </c>
    </row>
    <row r="6562" spans="1:16" x14ac:dyDescent="0.25">
      <c r="A6562" s="9" t="str">
        <f>IF(A6561="","",IF(B6561&lt;C6561,A6561,IF(A6561=MAX('entry data'!$B$8:$B$507),"",A6561+1)))</f>
        <v/>
      </c>
      <c r="B6562" s="9" t="str">
        <f t="shared" si="633"/>
        <v/>
      </c>
      <c r="C6562" s="9" t="str">
        <f>IF(ISERROR(VLOOKUP(A6562,'entry data'!B:G,6,0)),"",VLOOKUP(A6562,'entry data'!B:G,6,0))</f>
        <v/>
      </c>
      <c r="D6562" s="9" t="str">
        <f>IF(ISERROR(VLOOKUP(A6562,'entry data'!B:C,2,0)),"",VLOOKUP(A6562,'entry data'!B:C,2,0))</f>
        <v/>
      </c>
      <c r="E6562" s="9" t="str">
        <f>IF(ISERROR(VLOOKUP(A6562,'entry data'!B:E,4,0)),"",VLOOKUP(A6562,'entry data'!B:E,4,0))</f>
        <v/>
      </c>
      <c r="F6562" s="11" t="str">
        <f>IF(A6562="","",IF(ISERROR(VLOOKUP(A6562,'entry data'!B:F,5,0)),"",VLOOKUP(A6562,'entry data'!B:F,5,0)))</f>
        <v/>
      </c>
      <c r="G6562" s="12" t="str">
        <f>IF(A6562="","",IF(ISERROR(VLOOKUP(A6562,'entry data'!B:I,8,0)),"",VLOOKUP(A6562,'entry data'!B:I,7,0)))</f>
        <v/>
      </c>
      <c r="H6562" s="13" t="str">
        <f>IF(A6562="","",IF(B6562=1,VLOOKUP(A6562,'entry data'!B:D,3,0),I6561))</f>
        <v/>
      </c>
      <c r="I6562" s="14" t="str">
        <f>IF(A6562="","",IF(E6562="weekly",7,IF(E6562="fortnightly",14,IF(E6562="monthly",DATE(IF(MONTH(H6562)=12,YEAR(H6562)+1,YEAR(H6562)),VLOOKUP(MONTH(H6562),index!$D$2:$G$13,2,0),DAY(H6562)),
IF(E6562="quarterly",DATE(IF(MONTH(H6562)&gt;=10,YEAR(H6562)+1,YEAR(H6562)),VLOOKUP(MONTH(H6562),index!$D$2:$G$13,3,0),DAY(H6562)),
IF(E6562="halfyearly",DATE(IF(MONTH(H6562)&gt;=7,YEAR(H6562)+1,YEAR(H6562)),VLOOKUP(MONTH(H6562),index!$D$2:$G$13,4,0),DAY(H6562)),
DATE(YEAR(H6562)+1,MONTH(H6562),DAY(H6562)))))-H6562))+H6562)</f>
        <v/>
      </c>
      <c r="J6562" s="9" t="str">
        <f t="shared" si="634"/>
        <v/>
      </c>
      <c r="K6562" s="11" t="str">
        <f t="shared" si="635"/>
        <v/>
      </c>
      <c r="L6562" s="11" t="str">
        <f t="shared" si="636"/>
        <v/>
      </c>
      <c r="M6562" s="11" t="str">
        <f>IF(A6562="","",VLOOKUP(E6562,index!$A$1:$B$6,2,0)*K6562*G6562)</f>
        <v/>
      </c>
      <c r="N6562" s="11" t="str">
        <f>IF(A6562="","",-PMT(G6562*VLOOKUP(E6562,index!$A$1:$B$6,2,0),C6562,F6562,0,0))</f>
        <v/>
      </c>
      <c r="O6562" s="11" t="str">
        <f t="shared" si="637"/>
        <v/>
      </c>
      <c r="P6562" s="11" t="str">
        <f t="shared" si="632"/>
        <v/>
      </c>
    </row>
    <row r="6563" spans="1:16" x14ac:dyDescent="0.25">
      <c r="A6563" s="9" t="str">
        <f>IF(A6562="","",IF(B6562&lt;C6562,A6562,IF(A6562=MAX('entry data'!$B$8:$B$507),"",A6562+1)))</f>
        <v/>
      </c>
      <c r="B6563" s="9" t="str">
        <f t="shared" si="633"/>
        <v/>
      </c>
      <c r="C6563" s="9" t="str">
        <f>IF(ISERROR(VLOOKUP(A6563,'entry data'!B:G,6,0)),"",VLOOKUP(A6563,'entry data'!B:G,6,0))</f>
        <v/>
      </c>
      <c r="D6563" s="9" t="str">
        <f>IF(ISERROR(VLOOKUP(A6563,'entry data'!B:C,2,0)),"",VLOOKUP(A6563,'entry data'!B:C,2,0))</f>
        <v/>
      </c>
      <c r="E6563" s="9" t="str">
        <f>IF(ISERROR(VLOOKUP(A6563,'entry data'!B:E,4,0)),"",VLOOKUP(A6563,'entry data'!B:E,4,0))</f>
        <v/>
      </c>
      <c r="F6563" s="11" t="str">
        <f>IF(A6563="","",IF(ISERROR(VLOOKUP(A6563,'entry data'!B:F,5,0)),"",VLOOKUP(A6563,'entry data'!B:F,5,0)))</f>
        <v/>
      </c>
      <c r="G6563" s="12" t="str">
        <f>IF(A6563="","",IF(ISERROR(VLOOKUP(A6563,'entry data'!B:I,8,0)),"",VLOOKUP(A6563,'entry data'!B:I,7,0)))</f>
        <v/>
      </c>
      <c r="H6563" s="13" t="str">
        <f>IF(A6563="","",IF(B6563=1,VLOOKUP(A6563,'entry data'!B:D,3,0),I6562))</f>
        <v/>
      </c>
      <c r="I6563" s="14" t="str">
        <f>IF(A6563="","",IF(E6563="weekly",7,IF(E6563="fortnightly",14,IF(E6563="monthly",DATE(IF(MONTH(H6563)=12,YEAR(H6563)+1,YEAR(H6563)),VLOOKUP(MONTH(H6563),index!$D$2:$G$13,2,0),DAY(H6563)),
IF(E6563="quarterly",DATE(IF(MONTH(H6563)&gt;=10,YEAR(H6563)+1,YEAR(H6563)),VLOOKUP(MONTH(H6563),index!$D$2:$G$13,3,0),DAY(H6563)),
IF(E6563="halfyearly",DATE(IF(MONTH(H6563)&gt;=7,YEAR(H6563)+1,YEAR(H6563)),VLOOKUP(MONTH(H6563),index!$D$2:$G$13,4,0),DAY(H6563)),
DATE(YEAR(H6563)+1,MONTH(H6563),DAY(H6563)))))-H6563))+H6563)</f>
        <v/>
      </c>
      <c r="J6563" s="9" t="str">
        <f t="shared" si="634"/>
        <v/>
      </c>
      <c r="K6563" s="11" t="str">
        <f t="shared" si="635"/>
        <v/>
      </c>
      <c r="L6563" s="11" t="str">
        <f t="shared" si="636"/>
        <v/>
      </c>
      <c r="M6563" s="11" t="str">
        <f>IF(A6563="","",VLOOKUP(E6563,index!$A$1:$B$6,2,0)*K6563*G6563)</f>
        <v/>
      </c>
      <c r="N6563" s="11" t="str">
        <f>IF(A6563="","",-PMT(G6563*VLOOKUP(E6563,index!$A$1:$B$6,2,0),C6563,F6563,0,0))</f>
        <v/>
      </c>
      <c r="O6563" s="11" t="str">
        <f t="shared" si="637"/>
        <v/>
      </c>
      <c r="P6563" s="11" t="str">
        <f t="shared" si="632"/>
        <v/>
      </c>
    </row>
    <row r="6564" spans="1:16" x14ac:dyDescent="0.25">
      <c r="A6564" s="9" t="str">
        <f>IF(A6563="","",IF(B6563&lt;C6563,A6563,IF(A6563=MAX('entry data'!$B$8:$B$507),"",A6563+1)))</f>
        <v/>
      </c>
      <c r="B6564" s="9" t="str">
        <f t="shared" si="633"/>
        <v/>
      </c>
      <c r="C6564" s="9" t="str">
        <f>IF(ISERROR(VLOOKUP(A6564,'entry data'!B:G,6,0)),"",VLOOKUP(A6564,'entry data'!B:G,6,0))</f>
        <v/>
      </c>
      <c r="D6564" s="9" t="str">
        <f>IF(ISERROR(VLOOKUP(A6564,'entry data'!B:C,2,0)),"",VLOOKUP(A6564,'entry data'!B:C,2,0))</f>
        <v/>
      </c>
      <c r="E6564" s="9" t="str">
        <f>IF(ISERROR(VLOOKUP(A6564,'entry data'!B:E,4,0)),"",VLOOKUP(A6564,'entry data'!B:E,4,0))</f>
        <v/>
      </c>
      <c r="F6564" s="11" t="str">
        <f>IF(A6564="","",IF(ISERROR(VLOOKUP(A6564,'entry data'!B:F,5,0)),"",VLOOKUP(A6564,'entry data'!B:F,5,0)))</f>
        <v/>
      </c>
      <c r="G6564" s="12" t="str">
        <f>IF(A6564="","",IF(ISERROR(VLOOKUP(A6564,'entry data'!B:I,8,0)),"",VLOOKUP(A6564,'entry data'!B:I,7,0)))</f>
        <v/>
      </c>
      <c r="H6564" s="13" t="str">
        <f>IF(A6564="","",IF(B6564=1,VLOOKUP(A6564,'entry data'!B:D,3,0),I6563))</f>
        <v/>
      </c>
      <c r="I6564" s="14" t="str">
        <f>IF(A6564="","",IF(E6564="weekly",7,IF(E6564="fortnightly",14,IF(E6564="monthly",DATE(IF(MONTH(H6564)=12,YEAR(H6564)+1,YEAR(H6564)),VLOOKUP(MONTH(H6564),index!$D$2:$G$13,2,0),DAY(H6564)),
IF(E6564="quarterly",DATE(IF(MONTH(H6564)&gt;=10,YEAR(H6564)+1,YEAR(H6564)),VLOOKUP(MONTH(H6564),index!$D$2:$G$13,3,0),DAY(H6564)),
IF(E6564="halfyearly",DATE(IF(MONTH(H6564)&gt;=7,YEAR(H6564)+1,YEAR(H6564)),VLOOKUP(MONTH(H6564),index!$D$2:$G$13,4,0),DAY(H6564)),
DATE(YEAR(H6564)+1,MONTH(H6564),DAY(H6564)))))-H6564))+H6564)</f>
        <v/>
      </c>
      <c r="J6564" s="9" t="str">
        <f t="shared" si="634"/>
        <v/>
      </c>
      <c r="K6564" s="11" t="str">
        <f t="shared" si="635"/>
        <v/>
      </c>
      <c r="L6564" s="11" t="str">
        <f t="shared" si="636"/>
        <v/>
      </c>
      <c r="M6564" s="11" t="str">
        <f>IF(A6564="","",VLOOKUP(E6564,index!$A$1:$B$6,2,0)*K6564*G6564)</f>
        <v/>
      </c>
      <c r="N6564" s="11" t="str">
        <f>IF(A6564="","",-PMT(G6564*VLOOKUP(E6564,index!$A$1:$B$6,2,0),C6564,F6564,0,0))</f>
        <v/>
      </c>
      <c r="O6564" s="11" t="str">
        <f t="shared" si="637"/>
        <v/>
      </c>
      <c r="P6564" s="11" t="str">
        <f t="shared" si="632"/>
        <v/>
      </c>
    </row>
    <row r="6565" spans="1:16" x14ac:dyDescent="0.25">
      <c r="A6565" s="9" t="str">
        <f>IF(A6564="","",IF(B6564&lt;C6564,A6564,IF(A6564=MAX('entry data'!$B$8:$B$507),"",A6564+1)))</f>
        <v/>
      </c>
      <c r="B6565" s="9" t="str">
        <f t="shared" si="633"/>
        <v/>
      </c>
      <c r="C6565" s="9" t="str">
        <f>IF(ISERROR(VLOOKUP(A6565,'entry data'!B:G,6,0)),"",VLOOKUP(A6565,'entry data'!B:G,6,0))</f>
        <v/>
      </c>
      <c r="D6565" s="9" t="str">
        <f>IF(ISERROR(VLOOKUP(A6565,'entry data'!B:C,2,0)),"",VLOOKUP(A6565,'entry data'!B:C,2,0))</f>
        <v/>
      </c>
      <c r="E6565" s="9" t="str">
        <f>IF(ISERROR(VLOOKUP(A6565,'entry data'!B:E,4,0)),"",VLOOKUP(A6565,'entry data'!B:E,4,0))</f>
        <v/>
      </c>
      <c r="F6565" s="11" t="str">
        <f>IF(A6565="","",IF(ISERROR(VLOOKUP(A6565,'entry data'!B:F,5,0)),"",VLOOKUP(A6565,'entry data'!B:F,5,0)))</f>
        <v/>
      </c>
      <c r="G6565" s="12" t="str">
        <f>IF(A6565="","",IF(ISERROR(VLOOKUP(A6565,'entry data'!B:I,8,0)),"",VLOOKUP(A6565,'entry data'!B:I,7,0)))</f>
        <v/>
      </c>
      <c r="H6565" s="13" t="str">
        <f>IF(A6565="","",IF(B6565=1,VLOOKUP(A6565,'entry data'!B:D,3,0),I6564))</f>
        <v/>
      </c>
      <c r="I6565" s="14" t="str">
        <f>IF(A6565="","",IF(E6565="weekly",7,IF(E6565="fortnightly",14,IF(E6565="monthly",DATE(IF(MONTH(H6565)=12,YEAR(H6565)+1,YEAR(H6565)),VLOOKUP(MONTH(H6565),index!$D$2:$G$13,2,0),DAY(H6565)),
IF(E6565="quarterly",DATE(IF(MONTH(H6565)&gt;=10,YEAR(H6565)+1,YEAR(H6565)),VLOOKUP(MONTH(H6565),index!$D$2:$G$13,3,0),DAY(H6565)),
IF(E6565="halfyearly",DATE(IF(MONTH(H6565)&gt;=7,YEAR(H6565)+1,YEAR(H6565)),VLOOKUP(MONTH(H6565),index!$D$2:$G$13,4,0),DAY(H6565)),
DATE(YEAR(H6565)+1,MONTH(H6565),DAY(H6565)))))-H6565))+H6565)</f>
        <v/>
      </c>
      <c r="J6565" s="9" t="str">
        <f t="shared" si="634"/>
        <v/>
      </c>
      <c r="K6565" s="11" t="str">
        <f t="shared" si="635"/>
        <v/>
      </c>
      <c r="L6565" s="11" t="str">
        <f t="shared" si="636"/>
        <v/>
      </c>
      <c r="M6565" s="11" t="str">
        <f>IF(A6565="","",VLOOKUP(E6565,index!$A$1:$B$6,2,0)*K6565*G6565)</f>
        <v/>
      </c>
      <c r="N6565" s="11" t="str">
        <f>IF(A6565="","",-PMT(G6565*VLOOKUP(E6565,index!$A$1:$B$6,2,0),C6565,F6565,0,0))</f>
        <v/>
      </c>
      <c r="O6565" s="11" t="str">
        <f t="shared" si="637"/>
        <v/>
      </c>
      <c r="P6565" s="11" t="str">
        <f t="shared" si="632"/>
        <v/>
      </c>
    </row>
    <row r="6566" spans="1:16" x14ac:dyDescent="0.25">
      <c r="A6566" s="9" t="str">
        <f>IF(A6565="","",IF(B6565&lt;C6565,A6565,IF(A6565=MAX('entry data'!$B$8:$B$507),"",A6565+1)))</f>
        <v/>
      </c>
      <c r="B6566" s="9" t="str">
        <f t="shared" si="633"/>
        <v/>
      </c>
      <c r="C6566" s="9" t="str">
        <f>IF(ISERROR(VLOOKUP(A6566,'entry data'!B:G,6,0)),"",VLOOKUP(A6566,'entry data'!B:G,6,0))</f>
        <v/>
      </c>
      <c r="D6566" s="9" t="str">
        <f>IF(ISERROR(VLOOKUP(A6566,'entry data'!B:C,2,0)),"",VLOOKUP(A6566,'entry data'!B:C,2,0))</f>
        <v/>
      </c>
      <c r="E6566" s="9" t="str">
        <f>IF(ISERROR(VLOOKUP(A6566,'entry data'!B:E,4,0)),"",VLOOKUP(A6566,'entry data'!B:E,4,0))</f>
        <v/>
      </c>
      <c r="F6566" s="11" t="str">
        <f>IF(A6566="","",IF(ISERROR(VLOOKUP(A6566,'entry data'!B:F,5,0)),"",VLOOKUP(A6566,'entry data'!B:F,5,0)))</f>
        <v/>
      </c>
      <c r="G6566" s="12" t="str">
        <f>IF(A6566="","",IF(ISERROR(VLOOKUP(A6566,'entry data'!B:I,8,0)),"",VLOOKUP(A6566,'entry data'!B:I,7,0)))</f>
        <v/>
      </c>
      <c r="H6566" s="13" t="str">
        <f>IF(A6566="","",IF(B6566=1,VLOOKUP(A6566,'entry data'!B:D,3,0),I6565))</f>
        <v/>
      </c>
      <c r="I6566" s="14" t="str">
        <f>IF(A6566="","",IF(E6566="weekly",7,IF(E6566="fortnightly",14,IF(E6566="monthly",DATE(IF(MONTH(H6566)=12,YEAR(H6566)+1,YEAR(H6566)),VLOOKUP(MONTH(H6566),index!$D$2:$G$13,2,0),DAY(H6566)),
IF(E6566="quarterly",DATE(IF(MONTH(H6566)&gt;=10,YEAR(H6566)+1,YEAR(H6566)),VLOOKUP(MONTH(H6566),index!$D$2:$G$13,3,0),DAY(H6566)),
IF(E6566="halfyearly",DATE(IF(MONTH(H6566)&gt;=7,YEAR(H6566)+1,YEAR(H6566)),VLOOKUP(MONTH(H6566),index!$D$2:$G$13,4,0),DAY(H6566)),
DATE(YEAR(H6566)+1,MONTH(H6566),DAY(H6566)))))-H6566))+H6566)</f>
        <v/>
      </c>
      <c r="J6566" s="9" t="str">
        <f t="shared" si="634"/>
        <v/>
      </c>
      <c r="K6566" s="11" t="str">
        <f t="shared" si="635"/>
        <v/>
      </c>
      <c r="L6566" s="11" t="str">
        <f t="shared" si="636"/>
        <v/>
      </c>
      <c r="M6566" s="11" t="str">
        <f>IF(A6566="","",VLOOKUP(E6566,index!$A$1:$B$6,2,0)*K6566*G6566)</f>
        <v/>
      </c>
      <c r="N6566" s="11" t="str">
        <f>IF(A6566="","",-PMT(G6566*VLOOKUP(E6566,index!$A$1:$B$6,2,0),C6566,F6566,0,0))</f>
        <v/>
      </c>
      <c r="O6566" s="11" t="str">
        <f t="shared" si="637"/>
        <v/>
      </c>
      <c r="P6566" s="11" t="str">
        <f t="shared" si="632"/>
        <v/>
      </c>
    </row>
    <row r="6567" spans="1:16" x14ac:dyDescent="0.25">
      <c r="A6567" s="9" t="str">
        <f>IF(A6566="","",IF(B6566&lt;C6566,A6566,IF(A6566=MAX('entry data'!$B$8:$B$507),"",A6566+1)))</f>
        <v/>
      </c>
      <c r="B6567" s="9" t="str">
        <f t="shared" si="633"/>
        <v/>
      </c>
      <c r="C6567" s="9" t="str">
        <f>IF(ISERROR(VLOOKUP(A6567,'entry data'!B:G,6,0)),"",VLOOKUP(A6567,'entry data'!B:G,6,0))</f>
        <v/>
      </c>
      <c r="D6567" s="9" t="str">
        <f>IF(ISERROR(VLOOKUP(A6567,'entry data'!B:C,2,0)),"",VLOOKUP(A6567,'entry data'!B:C,2,0))</f>
        <v/>
      </c>
      <c r="E6567" s="9" t="str">
        <f>IF(ISERROR(VLOOKUP(A6567,'entry data'!B:E,4,0)),"",VLOOKUP(A6567,'entry data'!B:E,4,0))</f>
        <v/>
      </c>
      <c r="F6567" s="11" t="str">
        <f>IF(A6567="","",IF(ISERROR(VLOOKUP(A6567,'entry data'!B:F,5,0)),"",VLOOKUP(A6567,'entry data'!B:F,5,0)))</f>
        <v/>
      </c>
      <c r="G6567" s="12" t="str">
        <f>IF(A6567="","",IF(ISERROR(VLOOKUP(A6567,'entry data'!B:I,8,0)),"",VLOOKUP(A6567,'entry data'!B:I,7,0)))</f>
        <v/>
      </c>
      <c r="H6567" s="13" t="str">
        <f>IF(A6567="","",IF(B6567=1,VLOOKUP(A6567,'entry data'!B:D,3,0),I6566))</f>
        <v/>
      </c>
      <c r="I6567" s="14" t="str">
        <f>IF(A6567="","",IF(E6567="weekly",7,IF(E6567="fortnightly",14,IF(E6567="monthly",DATE(IF(MONTH(H6567)=12,YEAR(H6567)+1,YEAR(H6567)),VLOOKUP(MONTH(H6567),index!$D$2:$G$13,2,0),DAY(H6567)),
IF(E6567="quarterly",DATE(IF(MONTH(H6567)&gt;=10,YEAR(H6567)+1,YEAR(H6567)),VLOOKUP(MONTH(H6567),index!$D$2:$G$13,3,0),DAY(H6567)),
IF(E6567="halfyearly",DATE(IF(MONTH(H6567)&gt;=7,YEAR(H6567)+1,YEAR(H6567)),VLOOKUP(MONTH(H6567),index!$D$2:$G$13,4,0),DAY(H6567)),
DATE(YEAR(H6567)+1,MONTH(H6567),DAY(H6567)))))-H6567))+H6567)</f>
        <v/>
      </c>
      <c r="J6567" s="9" t="str">
        <f t="shared" si="634"/>
        <v/>
      </c>
      <c r="K6567" s="11" t="str">
        <f t="shared" si="635"/>
        <v/>
      </c>
      <c r="L6567" s="11" t="str">
        <f t="shared" si="636"/>
        <v/>
      </c>
      <c r="M6567" s="11" t="str">
        <f>IF(A6567="","",VLOOKUP(E6567,index!$A$1:$B$6,2,0)*K6567*G6567)</f>
        <v/>
      </c>
      <c r="N6567" s="11" t="str">
        <f>IF(A6567="","",-PMT(G6567*VLOOKUP(E6567,index!$A$1:$B$6,2,0),C6567,F6567,0,0))</f>
        <v/>
      </c>
      <c r="O6567" s="11" t="str">
        <f t="shared" si="637"/>
        <v/>
      </c>
      <c r="P6567" s="11" t="str">
        <f t="shared" si="632"/>
        <v/>
      </c>
    </row>
    <row r="6568" spans="1:16" x14ac:dyDescent="0.25">
      <c r="A6568" s="9" t="str">
        <f>IF(A6567="","",IF(B6567&lt;C6567,A6567,IF(A6567=MAX('entry data'!$B$8:$B$507),"",A6567+1)))</f>
        <v/>
      </c>
      <c r="B6568" s="9" t="str">
        <f t="shared" si="633"/>
        <v/>
      </c>
      <c r="C6568" s="9" t="str">
        <f>IF(ISERROR(VLOOKUP(A6568,'entry data'!B:G,6,0)),"",VLOOKUP(A6568,'entry data'!B:G,6,0))</f>
        <v/>
      </c>
      <c r="D6568" s="9" t="str">
        <f>IF(ISERROR(VLOOKUP(A6568,'entry data'!B:C,2,0)),"",VLOOKUP(A6568,'entry data'!B:C,2,0))</f>
        <v/>
      </c>
      <c r="E6568" s="9" t="str">
        <f>IF(ISERROR(VLOOKUP(A6568,'entry data'!B:E,4,0)),"",VLOOKUP(A6568,'entry data'!B:E,4,0))</f>
        <v/>
      </c>
      <c r="F6568" s="11" t="str">
        <f>IF(A6568="","",IF(ISERROR(VLOOKUP(A6568,'entry data'!B:F,5,0)),"",VLOOKUP(A6568,'entry data'!B:F,5,0)))</f>
        <v/>
      </c>
      <c r="G6568" s="12" t="str">
        <f>IF(A6568="","",IF(ISERROR(VLOOKUP(A6568,'entry data'!B:I,8,0)),"",VLOOKUP(A6568,'entry data'!B:I,7,0)))</f>
        <v/>
      </c>
      <c r="H6568" s="13" t="str">
        <f>IF(A6568="","",IF(B6568=1,VLOOKUP(A6568,'entry data'!B:D,3,0),I6567))</f>
        <v/>
      </c>
      <c r="I6568" s="14" t="str">
        <f>IF(A6568="","",IF(E6568="weekly",7,IF(E6568="fortnightly",14,IF(E6568="monthly",DATE(IF(MONTH(H6568)=12,YEAR(H6568)+1,YEAR(H6568)),VLOOKUP(MONTH(H6568),index!$D$2:$G$13,2,0),DAY(H6568)),
IF(E6568="quarterly",DATE(IF(MONTH(H6568)&gt;=10,YEAR(H6568)+1,YEAR(H6568)),VLOOKUP(MONTH(H6568),index!$D$2:$G$13,3,0),DAY(H6568)),
IF(E6568="halfyearly",DATE(IF(MONTH(H6568)&gt;=7,YEAR(H6568)+1,YEAR(H6568)),VLOOKUP(MONTH(H6568),index!$D$2:$G$13,4,0),DAY(H6568)),
DATE(YEAR(H6568)+1,MONTH(H6568),DAY(H6568)))))-H6568))+H6568)</f>
        <v/>
      </c>
      <c r="J6568" s="9" t="str">
        <f t="shared" si="634"/>
        <v/>
      </c>
      <c r="K6568" s="11" t="str">
        <f t="shared" si="635"/>
        <v/>
      </c>
      <c r="L6568" s="11" t="str">
        <f t="shared" si="636"/>
        <v/>
      </c>
      <c r="M6568" s="11" t="str">
        <f>IF(A6568="","",VLOOKUP(E6568,index!$A$1:$B$6,2,0)*K6568*G6568)</f>
        <v/>
      </c>
      <c r="N6568" s="11" t="str">
        <f>IF(A6568="","",-PMT(G6568*VLOOKUP(E6568,index!$A$1:$B$6,2,0),C6568,F6568,0,0))</f>
        <v/>
      </c>
      <c r="O6568" s="11" t="str">
        <f t="shared" si="637"/>
        <v/>
      </c>
      <c r="P6568" s="11" t="str">
        <f t="shared" si="632"/>
        <v/>
      </c>
    </row>
    <row r="6569" spans="1:16" x14ac:dyDescent="0.25">
      <c r="A6569" s="9" t="str">
        <f>IF(A6568="","",IF(B6568&lt;C6568,A6568,IF(A6568=MAX('entry data'!$B$8:$B$507),"",A6568+1)))</f>
        <v/>
      </c>
      <c r="B6569" s="9" t="str">
        <f t="shared" si="633"/>
        <v/>
      </c>
      <c r="C6569" s="9" t="str">
        <f>IF(ISERROR(VLOOKUP(A6569,'entry data'!B:G,6,0)),"",VLOOKUP(A6569,'entry data'!B:G,6,0))</f>
        <v/>
      </c>
      <c r="D6569" s="9" t="str">
        <f>IF(ISERROR(VLOOKUP(A6569,'entry data'!B:C,2,0)),"",VLOOKUP(A6569,'entry data'!B:C,2,0))</f>
        <v/>
      </c>
      <c r="E6569" s="9" t="str">
        <f>IF(ISERROR(VLOOKUP(A6569,'entry data'!B:E,4,0)),"",VLOOKUP(A6569,'entry data'!B:E,4,0))</f>
        <v/>
      </c>
      <c r="F6569" s="11" t="str">
        <f>IF(A6569="","",IF(ISERROR(VLOOKUP(A6569,'entry data'!B:F,5,0)),"",VLOOKUP(A6569,'entry data'!B:F,5,0)))</f>
        <v/>
      </c>
      <c r="G6569" s="12" t="str">
        <f>IF(A6569="","",IF(ISERROR(VLOOKUP(A6569,'entry data'!B:I,8,0)),"",VLOOKUP(A6569,'entry data'!B:I,7,0)))</f>
        <v/>
      </c>
      <c r="H6569" s="13" t="str">
        <f>IF(A6569="","",IF(B6569=1,VLOOKUP(A6569,'entry data'!B:D,3,0),I6568))</f>
        <v/>
      </c>
      <c r="I6569" s="14" t="str">
        <f>IF(A6569="","",IF(E6569="weekly",7,IF(E6569="fortnightly",14,IF(E6569="monthly",DATE(IF(MONTH(H6569)=12,YEAR(H6569)+1,YEAR(H6569)),VLOOKUP(MONTH(H6569),index!$D$2:$G$13,2,0),DAY(H6569)),
IF(E6569="quarterly",DATE(IF(MONTH(H6569)&gt;=10,YEAR(H6569)+1,YEAR(H6569)),VLOOKUP(MONTH(H6569),index!$D$2:$G$13,3,0),DAY(H6569)),
IF(E6569="halfyearly",DATE(IF(MONTH(H6569)&gt;=7,YEAR(H6569)+1,YEAR(H6569)),VLOOKUP(MONTH(H6569),index!$D$2:$G$13,4,0),DAY(H6569)),
DATE(YEAR(H6569)+1,MONTH(H6569),DAY(H6569)))))-H6569))+H6569)</f>
        <v/>
      </c>
      <c r="J6569" s="9" t="str">
        <f t="shared" si="634"/>
        <v/>
      </c>
      <c r="K6569" s="11" t="str">
        <f t="shared" si="635"/>
        <v/>
      </c>
      <c r="L6569" s="11" t="str">
        <f t="shared" si="636"/>
        <v/>
      </c>
      <c r="M6569" s="11" t="str">
        <f>IF(A6569="","",VLOOKUP(E6569,index!$A$1:$B$6,2,0)*K6569*G6569)</f>
        <v/>
      </c>
      <c r="N6569" s="11" t="str">
        <f>IF(A6569="","",-PMT(G6569*VLOOKUP(E6569,index!$A$1:$B$6,2,0),C6569,F6569,0,0))</f>
        <v/>
      </c>
      <c r="O6569" s="11" t="str">
        <f t="shared" si="637"/>
        <v/>
      </c>
      <c r="P6569" s="11" t="str">
        <f t="shared" si="632"/>
        <v/>
      </c>
    </row>
    <row r="6570" spans="1:16" x14ac:dyDescent="0.25">
      <c r="A6570" s="9" t="str">
        <f>IF(A6569="","",IF(B6569&lt;C6569,A6569,IF(A6569=MAX('entry data'!$B$8:$B$507),"",A6569+1)))</f>
        <v/>
      </c>
      <c r="B6570" s="9" t="str">
        <f t="shared" si="633"/>
        <v/>
      </c>
      <c r="C6570" s="9" t="str">
        <f>IF(ISERROR(VLOOKUP(A6570,'entry data'!B:G,6,0)),"",VLOOKUP(A6570,'entry data'!B:G,6,0))</f>
        <v/>
      </c>
      <c r="D6570" s="9" t="str">
        <f>IF(ISERROR(VLOOKUP(A6570,'entry data'!B:C,2,0)),"",VLOOKUP(A6570,'entry data'!B:C,2,0))</f>
        <v/>
      </c>
      <c r="E6570" s="9" t="str">
        <f>IF(ISERROR(VLOOKUP(A6570,'entry data'!B:E,4,0)),"",VLOOKUP(A6570,'entry data'!B:E,4,0))</f>
        <v/>
      </c>
      <c r="F6570" s="11" t="str">
        <f>IF(A6570="","",IF(ISERROR(VLOOKUP(A6570,'entry data'!B:F,5,0)),"",VLOOKUP(A6570,'entry data'!B:F,5,0)))</f>
        <v/>
      </c>
      <c r="G6570" s="12" t="str">
        <f>IF(A6570="","",IF(ISERROR(VLOOKUP(A6570,'entry data'!B:I,8,0)),"",VLOOKUP(A6570,'entry data'!B:I,7,0)))</f>
        <v/>
      </c>
      <c r="H6570" s="13" t="str">
        <f>IF(A6570="","",IF(B6570=1,VLOOKUP(A6570,'entry data'!B:D,3,0),I6569))</f>
        <v/>
      </c>
      <c r="I6570" s="14" t="str">
        <f>IF(A6570="","",IF(E6570="weekly",7,IF(E6570="fortnightly",14,IF(E6570="monthly",DATE(IF(MONTH(H6570)=12,YEAR(H6570)+1,YEAR(H6570)),VLOOKUP(MONTH(H6570),index!$D$2:$G$13,2,0),DAY(H6570)),
IF(E6570="quarterly",DATE(IF(MONTH(H6570)&gt;=10,YEAR(H6570)+1,YEAR(H6570)),VLOOKUP(MONTH(H6570),index!$D$2:$G$13,3,0),DAY(H6570)),
IF(E6570="halfyearly",DATE(IF(MONTH(H6570)&gt;=7,YEAR(H6570)+1,YEAR(H6570)),VLOOKUP(MONTH(H6570),index!$D$2:$G$13,4,0),DAY(H6570)),
DATE(YEAR(H6570)+1,MONTH(H6570),DAY(H6570)))))-H6570))+H6570)</f>
        <v/>
      </c>
      <c r="J6570" s="9" t="str">
        <f t="shared" si="634"/>
        <v/>
      </c>
      <c r="K6570" s="11" t="str">
        <f t="shared" si="635"/>
        <v/>
      </c>
      <c r="L6570" s="11" t="str">
        <f t="shared" si="636"/>
        <v/>
      </c>
      <c r="M6570" s="11" t="str">
        <f>IF(A6570="","",VLOOKUP(E6570,index!$A$1:$B$6,2,0)*K6570*G6570)</f>
        <v/>
      </c>
      <c r="N6570" s="11" t="str">
        <f>IF(A6570="","",-PMT(G6570*VLOOKUP(E6570,index!$A$1:$B$6,2,0),C6570,F6570,0,0))</f>
        <v/>
      </c>
      <c r="O6570" s="11" t="str">
        <f t="shared" si="637"/>
        <v/>
      </c>
      <c r="P6570" s="11" t="str">
        <f t="shared" si="632"/>
        <v/>
      </c>
    </row>
    <row r="6571" spans="1:16" x14ac:dyDescent="0.25">
      <c r="A6571" s="9" t="str">
        <f>IF(A6570="","",IF(B6570&lt;C6570,A6570,IF(A6570=MAX('entry data'!$B$8:$B$507),"",A6570+1)))</f>
        <v/>
      </c>
      <c r="B6571" s="9" t="str">
        <f t="shared" si="633"/>
        <v/>
      </c>
      <c r="C6571" s="9" t="str">
        <f>IF(ISERROR(VLOOKUP(A6571,'entry data'!B:G,6,0)),"",VLOOKUP(A6571,'entry data'!B:G,6,0))</f>
        <v/>
      </c>
      <c r="D6571" s="9" t="str">
        <f>IF(ISERROR(VLOOKUP(A6571,'entry data'!B:C,2,0)),"",VLOOKUP(A6571,'entry data'!B:C,2,0))</f>
        <v/>
      </c>
      <c r="E6571" s="9" t="str">
        <f>IF(ISERROR(VLOOKUP(A6571,'entry data'!B:E,4,0)),"",VLOOKUP(A6571,'entry data'!B:E,4,0))</f>
        <v/>
      </c>
      <c r="F6571" s="11" t="str">
        <f>IF(A6571="","",IF(ISERROR(VLOOKUP(A6571,'entry data'!B:F,5,0)),"",VLOOKUP(A6571,'entry data'!B:F,5,0)))</f>
        <v/>
      </c>
      <c r="G6571" s="12" t="str">
        <f>IF(A6571="","",IF(ISERROR(VLOOKUP(A6571,'entry data'!B:I,8,0)),"",VLOOKUP(A6571,'entry data'!B:I,7,0)))</f>
        <v/>
      </c>
      <c r="H6571" s="13" t="str">
        <f>IF(A6571="","",IF(B6571=1,VLOOKUP(A6571,'entry data'!B:D,3,0),I6570))</f>
        <v/>
      </c>
      <c r="I6571" s="14" t="str">
        <f>IF(A6571="","",IF(E6571="weekly",7,IF(E6571="fortnightly",14,IF(E6571="monthly",DATE(IF(MONTH(H6571)=12,YEAR(H6571)+1,YEAR(H6571)),VLOOKUP(MONTH(H6571),index!$D$2:$G$13,2,0),DAY(H6571)),
IF(E6571="quarterly",DATE(IF(MONTH(H6571)&gt;=10,YEAR(H6571)+1,YEAR(H6571)),VLOOKUP(MONTH(H6571),index!$D$2:$G$13,3,0),DAY(H6571)),
IF(E6571="halfyearly",DATE(IF(MONTH(H6571)&gt;=7,YEAR(H6571)+1,YEAR(H6571)),VLOOKUP(MONTH(H6571),index!$D$2:$G$13,4,0),DAY(H6571)),
DATE(YEAR(H6571)+1,MONTH(H6571),DAY(H6571)))))-H6571))+H6571)</f>
        <v/>
      </c>
      <c r="J6571" s="9" t="str">
        <f t="shared" si="634"/>
        <v/>
      </c>
      <c r="K6571" s="11" t="str">
        <f t="shared" si="635"/>
        <v/>
      </c>
      <c r="L6571" s="11" t="str">
        <f t="shared" si="636"/>
        <v/>
      </c>
      <c r="M6571" s="11" t="str">
        <f>IF(A6571="","",VLOOKUP(E6571,index!$A$1:$B$6,2,0)*K6571*G6571)</f>
        <v/>
      </c>
      <c r="N6571" s="11" t="str">
        <f>IF(A6571="","",-PMT(G6571*VLOOKUP(E6571,index!$A$1:$B$6,2,0),C6571,F6571,0,0))</f>
        <v/>
      </c>
      <c r="O6571" s="11" t="str">
        <f t="shared" si="637"/>
        <v/>
      </c>
      <c r="P6571" s="11" t="str">
        <f t="shared" si="632"/>
        <v/>
      </c>
    </row>
    <row r="6572" spans="1:16" x14ac:dyDescent="0.25">
      <c r="A6572" s="9" t="str">
        <f>IF(A6571="","",IF(B6571&lt;C6571,A6571,IF(A6571=MAX('entry data'!$B$8:$B$507),"",A6571+1)))</f>
        <v/>
      </c>
      <c r="B6572" s="9" t="str">
        <f t="shared" si="633"/>
        <v/>
      </c>
      <c r="C6572" s="9" t="str">
        <f>IF(ISERROR(VLOOKUP(A6572,'entry data'!B:G,6,0)),"",VLOOKUP(A6572,'entry data'!B:G,6,0))</f>
        <v/>
      </c>
      <c r="D6572" s="9" t="str">
        <f>IF(ISERROR(VLOOKUP(A6572,'entry data'!B:C,2,0)),"",VLOOKUP(A6572,'entry data'!B:C,2,0))</f>
        <v/>
      </c>
      <c r="E6572" s="9" t="str">
        <f>IF(ISERROR(VLOOKUP(A6572,'entry data'!B:E,4,0)),"",VLOOKUP(A6572,'entry data'!B:E,4,0))</f>
        <v/>
      </c>
      <c r="F6572" s="11" t="str">
        <f>IF(A6572="","",IF(ISERROR(VLOOKUP(A6572,'entry data'!B:F,5,0)),"",VLOOKUP(A6572,'entry data'!B:F,5,0)))</f>
        <v/>
      </c>
      <c r="G6572" s="12" t="str">
        <f>IF(A6572="","",IF(ISERROR(VLOOKUP(A6572,'entry data'!B:I,8,0)),"",VLOOKUP(A6572,'entry data'!B:I,7,0)))</f>
        <v/>
      </c>
      <c r="H6572" s="13" t="str">
        <f>IF(A6572="","",IF(B6572=1,VLOOKUP(A6572,'entry data'!B:D,3,0),I6571))</f>
        <v/>
      </c>
      <c r="I6572" s="14" t="str">
        <f>IF(A6572="","",IF(E6572="weekly",7,IF(E6572="fortnightly",14,IF(E6572="monthly",DATE(IF(MONTH(H6572)=12,YEAR(H6572)+1,YEAR(H6572)),VLOOKUP(MONTH(H6572),index!$D$2:$G$13,2,0),DAY(H6572)),
IF(E6572="quarterly",DATE(IF(MONTH(H6572)&gt;=10,YEAR(H6572)+1,YEAR(H6572)),VLOOKUP(MONTH(H6572),index!$D$2:$G$13,3,0),DAY(H6572)),
IF(E6572="halfyearly",DATE(IF(MONTH(H6572)&gt;=7,YEAR(H6572)+1,YEAR(H6572)),VLOOKUP(MONTH(H6572),index!$D$2:$G$13,4,0),DAY(H6572)),
DATE(YEAR(H6572)+1,MONTH(H6572),DAY(H6572)))))-H6572))+H6572)</f>
        <v/>
      </c>
      <c r="J6572" s="9" t="str">
        <f t="shared" si="634"/>
        <v/>
      </c>
      <c r="K6572" s="11" t="str">
        <f t="shared" si="635"/>
        <v/>
      </c>
      <c r="L6572" s="11" t="str">
        <f t="shared" si="636"/>
        <v/>
      </c>
      <c r="M6572" s="11" t="str">
        <f>IF(A6572="","",VLOOKUP(E6572,index!$A$1:$B$6,2,0)*K6572*G6572)</f>
        <v/>
      </c>
      <c r="N6572" s="11" t="str">
        <f>IF(A6572="","",-PMT(G6572*VLOOKUP(E6572,index!$A$1:$B$6,2,0),C6572,F6572,0,0))</f>
        <v/>
      </c>
      <c r="O6572" s="11" t="str">
        <f t="shared" si="637"/>
        <v/>
      </c>
      <c r="P6572" s="11" t="str">
        <f t="shared" si="632"/>
        <v/>
      </c>
    </row>
    <row r="6573" spans="1:16" x14ac:dyDescent="0.25">
      <c r="A6573" s="9" t="str">
        <f>IF(A6572="","",IF(B6572&lt;C6572,A6572,IF(A6572=MAX('entry data'!$B$8:$B$507),"",A6572+1)))</f>
        <v/>
      </c>
      <c r="B6573" s="9" t="str">
        <f t="shared" si="633"/>
        <v/>
      </c>
      <c r="C6573" s="9" t="str">
        <f>IF(ISERROR(VLOOKUP(A6573,'entry data'!B:G,6,0)),"",VLOOKUP(A6573,'entry data'!B:G,6,0))</f>
        <v/>
      </c>
      <c r="D6573" s="9" t="str">
        <f>IF(ISERROR(VLOOKUP(A6573,'entry data'!B:C,2,0)),"",VLOOKUP(A6573,'entry data'!B:C,2,0))</f>
        <v/>
      </c>
      <c r="E6573" s="9" t="str">
        <f>IF(ISERROR(VLOOKUP(A6573,'entry data'!B:E,4,0)),"",VLOOKUP(A6573,'entry data'!B:E,4,0))</f>
        <v/>
      </c>
      <c r="F6573" s="11" t="str">
        <f>IF(A6573="","",IF(ISERROR(VLOOKUP(A6573,'entry data'!B:F,5,0)),"",VLOOKUP(A6573,'entry data'!B:F,5,0)))</f>
        <v/>
      </c>
      <c r="G6573" s="12" t="str">
        <f>IF(A6573="","",IF(ISERROR(VLOOKUP(A6573,'entry data'!B:I,8,0)),"",VLOOKUP(A6573,'entry data'!B:I,7,0)))</f>
        <v/>
      </c>
      <c r="H6573" s="13" t="str">
        <f>IF(A6573="","",IF(B6573=1,VLOOKUP(A6573,'entry data'!B:D,3,0),I6572))</f>
        <v/>
      </c>
      <c r="I6573" s="14" t="str">
        <f>IF(A6573="","",IF(E6573="weekly",7,IF(E6573="fortnightly",14,IF(E6573="monthly",DATE(IF(MONTH(H6573)=12,YEAR(H6573)+1,YEAR(H6573)),VLOOKUP(MONTH(H6573),index!$D$2:$G$13,2,0),DAY(H6573)),
IF(E6573="quarterly",DATE(IF(MONTH(H6573)&gt;=10,YEAR(H6573)+1,YEAR(H6573)),VLOOKUP(MONTH(H6573),index!$D$2:$G$13,3,0),DAY(H6573)),
IF(E6573="halfyearly",DATE(IF(MONTH(H6573)&gt;=7,YEAR(H6573)+1,YEAR(H6573)),VLOOKUP(MONTH(H6573),index!$D$2:$G$13,4,0),DAY(H6573)),
DATE(YEAR(H6573)+1,MONTH(H6573),DAY(H6573)))))-H6573))+H6573)</f>
        <v/>
      </c>
      <c r="J6573" s="9" t="str">
        <f t="shared" si="634"/>
        <v/>
      </c>
      <c r="K6573" s="11" t="str">
        <f t="shared" si="635"/>
        <v/>
      </c>
      <c r="L6573" s="11" t="str">
        <f t="shared" si="636"/>
        <v/>
      </c>
      <c r="M6573" s="11" t="str">
        <f>IF(A6573="","",VLOOKUP(E6573,index!$A$1:$B$6,2,0)*K6573*G6573)</f>
        <v/>
      </c>
      <c r="N6573" s="11" t="str">
        <f>IF(A6573="","",-PMT(G6573*VLOOKUP(E6573,index!$A$1:$B$6,2,0),C6573,F6573,0,0))</f>
        <v/>
      </c>
      <c r="O6573" s="11" t="str">
        <f t="shared" si="637"/>
        <v/>
      </c>
      <c r="P6573" s="11" t="str">
        <f t="shared" si="632"/>
        <v/>
      </c>
    </row>
    <row r="6574" spans="1:16" x14ac:dyDescent="0.25">
      <c r="A6574" s="9" t="str">
        <f>IF(A6573="","",IF(B6573&lt;C6573,A6573,IF(A6573=MAX('entry data'!$B$8:$B$507),"",A6573+1)))</f>
        <v/>
      </c>
      <c r="B6574" s="9" t="str">
        <f t="shared" si="633"/>
        <v/>
      </c>
      <c r="C6574" s="9" t="str">
        <f>IF(ISERROR(VLOOKUP(A6574,'entry data'!B:G,6,0)),"",VLOOKUP(A6574,'entry data'!B:G,6,0))</f>
        <v/>
      </c>
      <c r="D6574" s="9" t="str">
        <f>IF(ISERROR(VLOOKUP(A6574,'entry data'!B:C,2,0)),"",VLOOKUP(A6574,'entry data'!B:C,2,0))</f>
        <v/>
      </c>
      <c r="E6574" s="9" t="str">
        <f>IF(ISERROR(VLOOKUP(A6574,'entry data'!B:E,4,0)),"",VLOOKUP(A6574,'entry data'!B:E,4,0))</f>
        <v/>
      </c>
      <c r="F6574" s="11" t="str">
        <f>IF(A6574="","",IF(ISERROR(VLOOKUP(A6574,'entry data'!B:F,5,0)),"",VLOOKUP(A6574,'entry data'!B:F,5,0)))</f>
        <v/>
      </c>
      <c r="G6574" s="12" t="str">
        <f>IF(A6574="","",IF(ISERROR(VLOOKUP(A6574,'entry data'!B:I,8,0)),"",VLOOKUP(A6574,'entry data'!B:I,7,0)))</f>
        <v/>
      </c>
      <c r="H6574" s="13" t="str">
        <f>IF(A6574="","",IF(B6574=1,VLOOKUP(A6574,'entry data'!B:D,3,0),I6573))</f>
        <v/>
      </c>
      <c r="I6574" s="14" t="str">
        <f>IF(A6574="","",IF(E6574="weekly",7,IF(E6574="fortnightly",14,IF(E6574="monthly",DATE(IF(MONTH(H6574)=12,YEAR(H6574)+1,YEAR(H6574)),VLOOKUP(MONTH(H6574),index!$D$2:$G$13,2,0),DAY(H6574)),
IF(E6574="quarterly",DATE(IF(MONTH(H6574)&gt;=10,YEAR(H6574)+1,YEAR(H6574)),VLOOKUP(MONTH(H6574),index!$D$2:$G$13,3,0),DAY(H6574)),
IF(E6574="halfyearly",DATE(IF(MONTH(H6574)&gt;=7,YEAR(H6574)+1,YEAR(H6574)),VLOOKUP(MONTH(H6574),index!$D$2:$G$13,4,0),DAY(H6574)),
DATE(YEAR(H6574)+1,MONTH(H6574),DAY(H6574)))))-H6574))+H6574)</f>
        <v/>
      </c>
      <c r="J6574" s="9" t="str">
        <f t="shared" si="634"/>
        <v/>
      </c>
      <c r="K6574" s="11" t="str">
        <f t="shared" si="635"/>
        <v/>
      </c>
      <c r="L6574" s="11" t="str">
        <f t="shared" si="636"/>
        <v/>
      </c>
      <c r="M6574" s="11" t="str">
        <f>IF(A6574="","",VLOOKUP(E6574,index!$A$1:$B$6,2,0)*K6574*G6574)</f>
        <v/>
      </c>
      <c r="N6574" s="11" t="str">
        <f>IF(A6574="","",-PMT(G6574*VLOOKUP(E6574,index!$A$1:$B$6,2,0),C6574,F6574,0,0))</f>
        <v/>
      </c>
      <c r="O6574" s="11" t="str">
        <f t="shared" si="637"/>
        <v/>
      </c>
      <c r="P6574" s="11" t="str">
        <f t="shared" si="632"/>
        <v/>
      </c>
    </row>
    <row r="6575" spans="1:16" x14ac:dyDescent="0.25">
      <c r="A6575" s="9" t="str">
        <f>IF(A6574="","",IF(B6574&lt;C6574,A6574,IF(A6574=MAX('entry data'!$B$8:$B$507),"",A6574+1)))</f>
        <v/>
      </c>
      <c r="B6575" s="9" t="str">
        <f t="shared" si="633"/>
        <v/>
      </c>
      <c r="C6575" s="9" t="str">
        <f>IF(ISERROR(VLOOKUP(A6575,'entry data'!B:G,6,0)),"",VLOOKUP(A6575,'entry data'!B:G,6,0))</f>
        <v/>
      </c>
      <c r="D6575" s="9" t="str">
        <f>IF(ISERROR(VLOOKUP(A6575,'entry data'!B:C,2,0)),"",VLOOKUP(A6575,'entry data'!B:C,2,0))</f>
        <v/>
      </c>
      <c r="E6575" s="9" t="str">
        <f>IF(ISERROR(VLOOKUP(A6575,'entry data'!B:E,4,0)),"",VLOOKUP(A6575,'entry data'!B:E,4,0))</f>
        <v/>
      </c>
      <c r="F6575" s="11" t="str">
        <f>IF(A6575="","",IF(ISERROR(VLOOKUP(A6575,'entry data'!B:F,5,0)),"",VLOOKUP(A6575,'entry data'!B:F,5,0)))</f>
        <v/>
      </c>
      <c r="G6575" s="12" t="str">
        <f>IF(A6575="","",IF(ISERROR(VLOOKUP(A6575,'entry data'!B:I,8,0)),"",VLOOKUP(A6575,'entry data'!B:I,7,0)))</f>
        <v/>
      </c>
      <c r="H6575" s="13" t="str">
        <f>IF(A6575="","",IF(B6575=1,VLOOKUP(A6575,'entry data'!B:D,3,0),I6574))</f>
        <v/>
      </c>
      <c r="I6575" s="14" t="str">
        <f>IF(A6575="","",IF(E6575="weekly",7,IF(E6575="fortnightly",14,IF(E6575="monthly",DATE(IF(MONTH(H6575)=12,YEAR(H6575)+1,YEAR(H6575)),VLOOKUP(MONTH(H6575),index!$D$2:$G$13,2,0),DAY(H6575)),
IF(E6575="quarterly",DATE(IF(MONTH(H6575)&gt;=10,YEAR(H6575)+1,YEAR(H6575)),VLOOKUP(MONTH(H6575),index!$D$2:$G$13,3,0),DAY(H6575)),
IF(E6575="halfyearly",DATE(IF(MONTH(H6575)&gt;=7,YEAR(H6575)+1,YEAR(H6575)),VLOOKUP(MONTH(H6575),index!$D$2:$G$13,4,0),DAY(H6575)),
DATE(YEAR(H6575)+1,MONTH(H6575),DAY(H6575)))))-H6575))+H6575)</f>
        <v/>
      </c>
      <c r="J6575" s="9" t="str">
        <f t="shared" si="634"/>
        <v/>
      </c>
      <c r="K6575" s="11" t="str">
        <f t="shared" si="635"/>
        <v/>
      </c>
      <c r="L6575" s="11" t="str">
        <f t="shared" si="636"/>
        <v/>
      </c>
      <c r="M6575" s="11" t="str">
        <f>IF(A6575="","",VLOOKUP(E6575,index!$A$1:$B$6,2,0)*K6575*G6575)</f>
        <v/>
      </c>
      <c r="N6575" s="11" t="str">
        <f>IF(A6575="","",-PMT(G6575*VLOOKUP(E6575,index!$A$1:$B$6,2,0),C6575,F6575,0,0))</f>
        <v/>
      </c>
      <c r="O6575" s="11" t="str">
        <f t="shared" si="637"/>
        <v/>
      </c>
      <c r="P6575" s="11" t="str">
        <f t="shared" si="632"/>
        <v/>
      </c>
    </row>
    <row r="6576" spans="1:16" x14ac:dyDescent="0.25">
      <c r="A6576" s="9" t="str">
        <f>IF(A6575="","",IF(B6575&lt;C6575,A6575,IF(A6575=MAX('entry data'!$B$8:$B$507),"",A6575+1)))</f>
        <v/>
      </c>
      <c r="B6576" s="9" t="str">
        <f t="shared" si="633"/>
        <v/>
      </c>
      <c r="C6576" s="9" t="str">
        <f>IF(ISERROR(VLOOKUP(A6576,'entry data'!B:G,6,0)),"",VLOOKUP(A6576,'entry data'!B:G,6,0))</f>
        <v/>
      </c>
      <c r="D6576" s="9" t="str">
        <f>IF(ISERROR(VLOOKUP(A6576,'entry data'!B:C,2,0)),"",VLOOKUP(A6576,'entry data'!B:C,2,0))</f>
        <v/>
      </c>
      <c r="E6576" s="9" t="str">
        <f>IF(ISERROR(VLOOKUP(A6576,'entry data'!B:E,4,0)),"",VLOOKUP(A6576,'entry data'!B:E,4,0))</f>
        <v/>
      </c>
      <c r="F6576" s="11" t="str">
        <f>IF(A6576="","",IF(ISERROR(VLOOKUP(A6576,'entry data'!B:F,5,0)),"",VLOOKUP(A6576,'entry data'!B:F,5,0)))</f>
        <v/>
      </c>
      <c r="G6576" s="12" t="str">
        <f>IF(A6576="","",IF(ISERROR(VLOOKUP(A6576,'entry data'!B:I,8,0)),"",VLOOKUP(A6576,'entry data'!B:I,7,0)))</f>
        <v/>
      </c>
      <c r="H6576" s="13" t="str">
        <f>IF(A6576="","",IF(B6576=1,VLOOKUP(A6576,'entry data'!B:D,3,0),I6575))</f>
        <v/>
      </c>
      <c r="I6576" s="14" t="str">
        <f>IF(A6576="","",IF(E6576="weekly",7,IF(E6576="fortnightly",14,IF(E6576="monthly",DATE(IF(MONTH(H6576)=12,YEAR(H6576)+1,YEAR(H6576)),VLOOKUP(MONTH(H6576),index!$D$2:$G$13,2,0),DAY(H6576)),
IF(E6576="quarterly",DATE(IF(MONTH(H6576)&gt;=10,YEAR(H6576)+1,YEAR(H6576)),VLOOKUP(MONTH(H6576),index!$D$2:$G$13,3,0),DAY(H6576)),
IF(E6576="halfyearly",DATE(IF(MONTH(H6576)&gt;=7,YEAR(H6576)+1,YEAR(H6576)),VLOOKUP(MONTH(H6576),index!$D$2:$G$13,4,0),DAY(H6576)),
DATE(YEAR(H6576)+1,MONTH(H6576),DAY(H6576)))))-H6576))+H6576)</f>
        <v/>
      </c>
      <c r="J6576" s="9" t="str">
        <f t="shared" si="634"/>
        <v/>
      </c>
      <c r="K6576" s="11" t="str">
        <f t="shared" si="635"/>
        <v/>
      </c>
      <c r="L6576" s="11" t="str">
        <f t="shared" si="636"/>
        <v/>
      </c>
      <c r="M6576" s="11" t="str">
        <f>IF(A6576="","",VLOOKUP(E6576,index!$A$1:$B$6,2,0)*K6576*G6576)</f>
        <v/>
      </c>
      <c r="N6576" s="11" t="str">
        <f>IF(A6576="","",-PMT(G6576*VLOOKUP(E6576,index!$A$1:$B$6,2,0),C6576,F6576,0,0))</f>
        <v/>
      </c>
      <c r="O6576" s="11" t="str">
        <f t="shared" si="637"/>
        <v/>
      </c>
      <c r="P6576" s="11" t="str">
        <f t="shared" si="632"/>
        <v/>
      </c>
    </row>
    <row r="6577" spans="1:16" x14ac:dyDescent="0.25">
      <c r="A6577" s="9" t="str">
        <f>IF(A6576="","",IF(B6576&lt;C6576,A6576,IF(A6576=MAX('entry data'!$B$8:$B$507),"",A6576+1)))</f>
        <v/>
      </c>
      <c r="B6577" s="9" t="str">
        <f t="shared" si="633"/>
        <v/>
      </c>
      <c r="C6577" s="9" t="str">
        <f>IF(ISERROR(VLOOKUP(A6577,'entry data'!B:G,6,0)),"",VLOOKUP(A6577,'entry data'!B:G,6,0))</f>
        <v/>
      </c>
      <c r="D6577" s="9" t="str">
        <f>IF(ISERROR(VLOOKUP(A6577,'entry data'!B:C,2,0)),"",VLOOKUP(A6577,'entry data'!B:C,2,0))</f>
        <v/>
      </c>
      <c r="E6577" s="9" t="str">
        <f>IF(ISERROR(VLOOKUP(A6577,'entry data'!B:E,4,0)),"",VLOOKUP(A6577,'entry data'!B:E,4,0))</f>
        <v/>
      </c>
      <c r="F6577" s="11" t="str">
        <f>IF(A6577="","",IF(ISERROR(VLOOKUP(A6577,'entry data'!B:F,5,0)),"",VLOOKUP(A6577,'entry data'!B:F,5,0)))</f>
        <v/>
      </c>
      <c r="G6577" s="12" t="str">
        <f>IF(A6577="","",IF(ISERROR(VLOOKUP(A6577,'entry data'!B:I,8,0)),"",VLOOKUP(A6577,'entry data'!B:I,7,0)))</f>
        <v/>
      </c>
      <c r="H6577" s="13" t="str">
        <f>IF(A6577="","",IF(B6577=1,VLOOKUP(A6577,'entry data'!B:D,3,0),I6576))</f>
        <v/>
      </c>
      <c r="I6577" s="14" t="str">
        <f>IF(A6577="","",IF(E6577="weekly",7,IF(E6577="fortnightly",14,IF(E6577="monthly",DATE(IF(MONTH(H6577)=12,YEAR(H6577)+1,YEAR(H6577)),VLOOKUP(MONTH(H6577),index!$D$2:$G$13,2,0),DAY(H6577)),
IF(E6577="quarterly",DATE(IF(MONTH(H6577)&gt;=10,YEAR(H6577)+1,YEAR(H6577)),VLOOKUP(MONTH(H6577),index!$D$2:$G$13,3,0),DAY(H6577)),
IF(E6577="halfyearly",DATE(IF(MONTH(H6577)&gt;=7,YEAR(H6577)+1,YEAR(H6577)),VLOOKUP(MONTH(H6577),index!$D$2:$G$13,4,0),DAY(H6577)),
DATE(YEAR(H6577)+1,MONTH(H6577),DAY(H6577)))))-H6577))+H6577)</f>
        <v/>
      </c>
      <c r="J6577" s="9" t="str">
        <f t="shared" si="634"/>
        <v/>
      </c>
      <c r="K6577" s="11" t="str">
        <f t="shared" si="635"/>
        <v/>
      </c>
      <c r="L6577" s="11" t="str">
        <f t="shared" si="636"/>
        <v/>
      </c>
      <c r="M6577" s="11" t="str">
        <f>IF(A6577="","",VLOOKUP(E6577,index!$A$1:$B$6,2,0)*K6577*G6577)</f>
        <v/>
      </c>
      <c r="N6577" s="11" t="str">
        <f>IF(A6577="","",-PMT(G6577*VLOOKUP(E6577,index!$A$1:$B$6,2,0),C6577,F6577,0,0))</f>
        <v/>
      </c>
      <c r="O6577" s="11" t="str">
        <f t="shared" si="637"/>
        <v/>
      </c>
      <c r="P6577" s="11" t="str">
        <f t="shared" si="632"/>
        <v/>
      </c>
    </row>
    <row r="6578" spans="1:16" x14ac:dyDescent="0.25">
      <c r="A6578" s="9" t="str">
        <f>IF(A6577="","",IF(B6577&lt;C6577,A6577,IF(A6577=MAX('entry data'!$B$8:$B$507),"",A6577+1)))</f>
        <v/>
      </c>
      <c r="B6578" s="9" t="str">
        <f t="shared" si="633"/>
        <v/>
      </c>
      <c r="C6578" s="9" t="str">
        <f>IF(ISERROR(VLOOKUP(A6578,'entry data'!B:G,6,0)),"",VLOOKUP(A6578,'entry data'!B:G,6,0))</f>
        <v/>
      </c>
      <c r="D6578" s="9" t="str">
        <f>IF(ISERROR(VLOOKUP(A6578,'entry data'!B:C,2,0)),"",VLOOKUP(A6578,'entry data'!B:C,2,0))</f>
        <v/>
      </c>
      <c r="E6578" s="9" t="str">
        <f>IF(ISERROR(VLOOKUP(A6578,'entry data'!B:E,4,0)),"",VLOOKUP(A6578,'entry data'!B:E,4,0))</f>
        <v/>
      </c>
      <c r="F6578" s="11" t="str">
        <f>IF(A6578="","",IF(ISERROR(VLOOKUP(A6578,'entry data'!B:F,5,0)),"",VLOOKUP(A6578,'entry data'!B:F,5,0)))</f>
        <v/>
      </c>
      <c r="G6578" s="12" t="str">
        <f>IF(A6578="","",IF(ISERROR(VLOOKUP(A6578,'entry data'!B:I,8,0)),"",VLOOKUP(A6578,'entry data'!B:I,7,0)))</f>
        <v/>
      </c>
      <c r="H6578" s="13" t="str">
        <f>IF(A6578="","",IF(B6578=1,VLOOKUP(A6578,'entry data'!B:D,3,0),I6577))</f>
        <v/>
      </c>
      <c r="I6578" s="14" t="str">
        <f>IF(A6578="","",IF(E6578="weekly",7,IF(E6578="fortnightly",14,IF(E6578="monthly",DATE(IF(MONTH(H6578)=12,YEAR(H6578)+1,YEAR(H6578)),VLOOKUP(MONTH(H6578),index!$D$2:$G$13,2,0),DAY(H6578)),
IF(E6578="quarterly",DATE(IF(MONTH(H6578)&gt;=10,YEAR(H6578)+1,YEAR(H6578)),VLOOKUP(MONTH(H6578),index!$D$2:$G$13,3,0),DAY(H6578)),
IF(E6578="halfyearly",DATE(IF(MONTH(H6578)&gt;=7,YEAR(H6578)+1,YEAR(H6578)),VLOOKUP(MONTH(H6578),index!$D$2:$G$13,4,0),DAY(H6578)),
DATE(YEAR(H6578)+1,MONTH(H6578),DAY(H6578)))))-H6578))+H6578)</f>
        <v/>
      </c>
      <c r="J6578" s="9" t="str">
        <f t="shared" si="634"/>
        <v/>
      </c>
      <c r="K6578" s="11" t="str">
        <f t="shared" si="635"/>
        <v/>
      </c>
      <c r="L6578" s="11" t="str">
        <f t="shared" si="636"/>
        <v/>
      </c>
      <c r="M6578" s="11" t="str">
        <f>IF(A6578="","",VLOOKUP(E6578,index!$A$1:$B$6,2,0)*K6578*G6578)</f>
        <v/>
      </c>
      <c r="N6578" s="11" t="str">
        <f>IF(A6578="","",-PMT(G6578*VLOOKUP(E6578,index!$A$1:$B$6,2,0),C6578,F6578,0,0))</f>
        <v/>
      </c>
      <c r="O6578" s="11" t="str">
        <f t="shared" si="637"/>
        <v/>
      </c>
      <c r="P6578" s="11" t="str">
        <f t="shared" si="632"/>
        <v/>
      </c>
    </row>
    <row r="6579" spans="1:16" x14ac:dyDescent="0.25">
      <c r="A6579" s="9" t="str">
        <f>IF(A6578="","",IF(B6578&lt;C6578,A6578,IF(A6578=MAX('entry data'!$B$8:$B$507),"",A6578+1)))</f>
        <v/>
      </c>
      <c r="B6579" s="9" t="str">
        <f t="shared" si="633"/>
        <v/>
      </c>
      <c r="C6579" s="9" t="str">
        <f>IF(ISERROR(VLOOKUP(A6579,'entry data'!B:G,6,0)),"",VLOOKUP(A6579,'entry data'!B:G,6,0))</f>
        <v/>
      </c>
      <c r="D6579" s="9" t="str">
        <f>IF(ISERROR(VLOOKUP(A6579,'entry data'!B:C,2,0)),"",VLOOKUP(A6579,'entry data'!B:C,2,0))</f>
        <v/>
      </c>
      <c r="E6579" s="9" t="str">
        <f>IF(ISERROR(VLOOKUP(A6579,'entry data'!B:E,4,0)),"",VLOOKUP(A6579,'entry data'!B:E,4,0))</f>
        <v/>
      </c>
      <c r="F6579" s="11" t="str">
        <f>IF(A6579="","",IF(ISERROR(VLOOKUP(A6579,'entry data'!B:F,5,0)),"",VLOOKUP(A6579,'entry data'!B:F,5,0)))</f>
        <v/>
      </c>
      <c r="G6579" s="12" t="str">
        <f>IF(A6579="","",IF(ISERROR(VLOOKUP(A6579,'entry data'!B:I,8,0)),"",VLOOKUP(A6579,'entry data'!B:I,7,0)))</f>
        <v/>
      </c>
      <c r="H6579" s="13" t="str">
        <f>IF(A6579="","",IF(B6579=1,VLOOKUP(A6579,'entry data'!B:D,3,0),I6578))</f>
        <v/>
      </c>
      <c r="I6579" s="14" t="str">
        <f>IF(A6579="","",IF(E6579="weekly",7,IF(E6579="fortnightly",14,IF(E6579="monthly",DATE(IF(MONTH(H6579)=12,YEAR(H6579)+1,YEAR(H6579)),VLOOKUP(MONTH(H6579),index!$D$2:$G$13,2,0),DAY(H6579)),
IF(E6579="quarterly",DATE(IF(MONTH(H6579)&gt;=10,YEAR(H6579)+1,YEAR(H6579)),VLOOKUP(MONTH(H6579),index!$D$2:$G$13,3,0),DAY(H6579)),
IF(E6579="halfyearly",DATE(IF(MONTH(H6579)&gt;=7,YEAR(H6579)+1,YEAR(H6579)),VLOOKUP(MONTH(H6579),index!$D$2:$G$13,4,0),DAY(H6579)),
DATE(YEAR(H6579)+1,MONTH(H6579),DAY(H6579)))))-H6579))+H6579)</f>
        <v/>
      </c>
      <c r="J6579" s="9" t="str">
        <f t="shared" si="634"/>
        <v/>
      </c>
      <c r="K6579" s="11" t="str">
        <f t="shared" si="635"/>
        <v/>
      </c>
      <c r="L6579" s="11" t="str">
        <f t="shared" si="636"/>
        <v/>
      </c>
      <c r="M6579" s="11" t="str">
        <f>IF(A6579="","",VLOOKUP(E6579,index!$A$1:$B$6,2,0)*K6579*G6579)</f>
        <v/>
      </c>
      <c r="N6579" s="11" t="str">
        <f>IF(A6579="","",-PMT(G6579*VLOOKUP(E6579,index!$A$1:$B$6,2,0),C6579,F6579,0,0))</f>
        <v/>
      </c>
      <c r="O6579" s="11" t="str">
        <f t="shared" si="637"/>
        <v/>
      </c>
      <c r="P6579" s="11" t="str">
        <f t="shared" si="632"/>
        <v/>
      </c>
    </row>
    <row r="6580" spans="1:16" x14ac:dyDescent="0.25">
      <c r="A6580" s="9" t="str">
        <f>IF(A6579="","",IF(B6579&lt;C6579,A6579,IF(A6579=MAX('entry data'!$B$8:$B$507),"",A6579+1)))</f>
        <v/>
      </c>
      <c r="B6580" s="9" t="str">
        <f t="shared" si="633"/>
        <v/>
      </c>
      <c r="C6580" s="9" t="str">
        <f>IF(ISERROR(VLOOKUP(A6580,'entry data'!B:G,6,0)),"",VLOOKUP(A6580,'entry data'!B:G,6,0))</f>
        <v/>
      </c>
      <c r="D6580" s="9" t="str">
        <f>IF(ISERROR(VLOOKUP(A6580,'entry data'!B:C,2,0)),"",VLOOKUP(A6580,'entry data'!B:C,2,0))</f>
        <v/>
      </c>
      <c r="E6580" s="9" t="str">
        <f>IF(ISERROR(VLOOKUP(A6580,'entry data'!B:E,4,0)),"",VLOOKUP(A6580,'entry data'!B:E,4,0))</f>
        <v/>
      </c>
      <c r="F6580" s="11" t="str">
        <f>IF(A6580="","",IF(ISERROR(VLOOKUP(A6580,'entry data'!B:F,5,0)),"",VLOOKUP(A6580,'entry data'!B:F,5,0)))</f>
        <v/>
      </c>
      <c r="G6580" s="12" t="str">
        <f>IF(A6580="","",IF(ISERROR(VLOOKUP(A6580,'entry data'!B:I,8,0)),"",VLOOKUP(A6580,'entry data'!B:I,7,0)))</f>
        <v/>
      </c>
      <c r="H6580" s="13" t="str">
        <f>IF(A6580="","",IF(B6580=1,VLOOKUP(A6580,'entry data'!B:D,3,0),I6579))</f>
        <v/>
      </c>
      <c r="I6580" s="14" t="str">
        <f>IF(A6580="","",IF(E6580="weekly",7,IF(E6580="fortnightly",14,IF(E6580="monthly",DATE(IF(MONTH(H6580)=12,YEAR(H6580)+1,YEAR(H6580)),VLOOKUP(MONTH(H6580),index!$D$2:$G$13,2,0),DAY(H6580)),
IF(E6580="quarterly",DATE(IF(MONTH(H6580)&gt;=10,YEAR(H6580)+1,YEAR(H6580)),VLOOKUP(MONTH(H6580),index!$D$2:$G$13,3,0),DAY(H6580)),
IF(E6580="halfyearly",DATE(IF(MONTH(H6580)&gt;=7,YEAR(H6580)+1,YEAR(H6580)),VLOOKUP(MONTH(H6580),index!$D$2:$G$13,4,0),DAY(H6580)),
DATE(YEAR(H6580)+1,MONTH(H6580),DAY(H6580)))))-H6580))+H6580)</f>
        <v/>
      </c>
      <c r="J6580" s="9" t="str">
        <f t="shared" si="634"/>
        <v/>
      </c>
      <c r="K6580" s="11" t="str">
        <f t="shared" si="635"/>
        <v/>
      </c>
      <c r="L6580" s="11" t="str">
        <f t="shared" si="636"/>
        <v/>
      </c>
      <c r="M6580" s="11" t="str">
        <f>IF(A6580="","",VLOOKUP(E6580,index!$A$1:$B$6,2,0)*K6580*G6580)</f>
        <v/>
      </c>
      <c r="N6580" s="11" t="str">
        <f>IF(A6580="","",-PMT(G6580*VLOOKUP(E6580,index!$A$1:$B$6,2,0),C6580,F6580,0,0))</f>
        <v/>
      </c>
      <c r="O6580" s="11" t="str">
        <f t="shared" si="637"/>
        <v/>
      </c>
      <c r="P6580" s="11" t="str">
        <f t="shared" si="632"/>
        <v/>
      </c>
    </row>
    <row r="6581" spans="1:16" x14ac:dyDescent="0.25">
      <c r="A6581" s="9" t="str">
        <f>IF(A6580="","",IF(B6580&lt;C6580,A6580,IF(A6580=MAX('entry data'!$B$8:$B$507),"",A6580+1)))</f>
        <v/>
      </c>
      <c r="B6581" s="9" t="str">
        <f t="shared" si="633"/>
        <v/>
      </c>
      <c r="C6581" s="9" t="str">
        <f>IF(ISERROR(VLOOKUP(A6581,'entry data'!B:G,6,0)),"",VLOOKUP(A6581,'entry data'!B:G,6,0))</f>
        <v/>
      </c>
      <c r="D6581" s="9" t="str">
        <f>IF(ISERROR(VLOOKUP(A6581,'entry data'!B:C,2,0)),"",VLOOKUP(A6581,'entry data'!B:C,2,0))</f>
        <v/>
      </c>
      <c r="E6581" s="9" t="str">
        <f>IF(ISERROR(VLOOKUP(A6581,'entry data'!B:E,4,0)),"",VLOOKUP(A6581,'entry data'!B:E,4,0))</f>
        <v/>
      </c>
      <c r="F6581" s="11" t="str">
        <f>IF(A6581="","",IF(ISERROR(VLOOKUP(A6581,'entry data'!B:F,5,0)),"",VLOOKUP(A6581,'entry data'!B:F,5,0)))</f>
        <v/>
      </c>
      <c r="G6581" s="12" t="str">
        <f>IF(A6581="","",IF(ISERROR(VLOOKUP(A6581,'entry data'!B:I,8,0)),"",VLOOKUP(A6581,'entry data'!B:I,7,0)))</f>
        <v/>
      </c>
      <c r="H6581" s="13" t="str">
        <f>IF(A6581="","",IF(B6581=1,VLOOKUP(A6581,'entry data'!B:D,3,0),I6580))</f>
        <v/>
      </c>
      <c r="I6581" s="14" t="str">
        <f>IF(A6581="","",IF(E6581="weekly",7,IF(E6581="fortnightly",14,IF(E6581="monthly",DATE(IF(MONTH(H6581)=12,YEAR(H6581)+1,YEAR(H6581)),VLOOKUP(MONTH(H6581),index!$D$2:$G$13,2,0),DAY(H6581)),
IF(E6581="quarterly",DATE(IF(MONTH(H6581)&gt;=10,YEAR(H6581)+1,YEAR(H6581)),VLOOKUP(MONTH(H6581),index!$D$2:$G$13,3,0),DAY(H6581)),
IF(E6581="halfyearly",DATE(IF(MONTH(H6581)&gt;=7,YEAR(H6581)+1,YEAR(H6581)),VLOOKUP(MONTH(H6581),index!$D$2:$G$13,4,0),DAY(H6581)),
DATE(YEAR(H6581)+1,MONTH(H6581),DAY(H6581)))))-H6581))+H6581)</f>
        <v/>
      </c>
      <c r="J6581" s="9" t="str">
        <f t="shared" si="634"/>
        <v/>
      </c>
      <c r="K6581" s="11" t="str">
        <f t="shared" si="635"/>
        <v/>
      </c>
      <c r="L6581" s="11" t="str">
        <f t="shared" si="636"/>
        <v/>
      </c>
      <c r="M6581" s="11" t="str">
        <f>IF(A6581="","",VLOOKUP(E6581,index!$A$1:$B$6,2,0)*K6581*G6581)</f>
        <v/>
      </c>
      <c r="N6581" s="11" t="str">
        <f>IF(A6581="","",-PMT(G6581*VLOOKUP(E6581,index!$A$1:$B$6,2,0),C6581,F6581,0,0))</f>
        <v/>
      </c>
      <c r="O6581" s="11" t="str">
        <f t="shared" si="637"/>
        <v/>
      </c>
      <c r="P6581" s="11" t="str">
        <f t="shared" si="632"/>
        <v/>
      </c>
    </row>
    <row r="6582" spans="1:16" x14ac:dyDescent="0.25">
      <c r="A6582" s="9" t="str">
        <f>IF(A6581="","",IF(B6581&lt;C6581,A6581,IF(A6581=MAX('entry data'!$B$8:$B$507),"",A6581+1)))</f>
        <v/>
      </c>
      <c r="B6582" s="9" t="str">
        <f t="shared" si="633"/>
        <v/>
      </c>
      <c r="C6582" s="9" t="str">
        <f>IF(ISERROR(VLOOKUP(A6582,'entry data'!B:G,6,0)),"",VLOOKUP(A6582,'entry data'!B:G,6,0))</f>
        <v/>
      </c>
      <c r="D6582" s="9" t="str">
        <f>IF(ISERROR(VLOOKUP(A6582,'entry data'!B:C,2,0)),"",VLOOKUP(A6582,'entry data'!B:C,2,0))</f>
        <v/>
      </c>
      <c r="E6582" s="9" t="str">
        <f>IF(ISERROR(VLOOKUP(A6582,'entry data'!B:E,4,0)),"",VLOOKUP(A6582,'entry data'!B:E,4,0))</f>
        <v/>
      </c>
      <c r="F6582" s="11" t="str">
        <f>IF(A6582="","",IF(ISERROR(VLOOKUP(A6582,'entry data'!B:F,5,0)),"",VLOOKUP(A6582,'entry data'!B:F,5,0)))</f>
        <v/>
      </c>
      <c r="G6582" s="12" t="str">
        <f>IF(A6582="","",IF(ISERROR(VLOOKUP(A6582,'entry data'!B:I,8,0)),"",VLOOKUP(A6582,'entry data'!B:I,7,0)))</f>
        <v/>
      </c>
      <c r="H6582" s="13" t="str">
        <f>IF(A6582="","",IF(B6582=1,VLOOKUP(A6582,'entry data'!B:D,3,0),I6581))</f>
        <v/>
      </c>
      <c r="I6582" s="14" t="str">
        <f>IF(A6582="","",IF(E6582="weekly",7,IF(E6582="fortnightly",14,IF(E6582="monthly",DATE(IF(MONTH(H6582)=12,YEAR(H6582)+1,YEAR(H6582)),VLOOKUP(MONTH(H6582),index!$D$2:$G$13,2,0),DAY(H6582)),
IF(E6582="quarterly",DATE(IF(MONTH(H6582)&gt;=10,YEAR(H6582)+1,YEAR(H6582)),VLOOKUP(MONTH(H6582),index!$D$2:$G$13,3,0),DAY(H6582)),
IF(E6582="halfyearly",DATE(IF(MONTH(H6582)&gt;=7,YEAR(H6582)+1,YEAR(H6582)),VLOOKUP(MONTH(H6582),index!$D$2:$G$13,4,0),DAY(H6582)),
DATE(YEAR(H6582)+1,MONTH(H6582),DAY(H6582)))))-H6582))+H6582)</f>
        <v/>
      </c>
      <c r="J6582" s="9" t="str">
        <f t="shared" si="634"/>
        <v/>
      </c>
      <c r="K6582" s="11" t="str">
        <f t="shared" si="635"/>
        <v/>
      </c>
      <c r="L6582" s="11" t="str">
        <f t="shared" si="636"/>
        <v/>
      </c>
      <c r="M6582" s="11" t="str">
        <f>IF(A6582="","",VLOOKUP(E6582,index!$A$1:$B$6,2,0)*K6582*G6582)</f>
        <v/>
      </c>
      <c r="N6582" s="11" t="str">
        <f>IF(A6582="","",-PMT(G6582*VLOOKUP(E6582,index!$A$1:$B$6,2,0),C6582,F6582,0,0))</f>
        <v/>
      </c>
      <c r="O6582" s="11" t="str">
        <f t="shared" si="637"/>
        <v/>
      </c>
      <c r="P6582" s="11" t="str">
        <f t="shared" si="632"/>
        <v/>
      </c>
    </row>
    <row r="6583" spans="1:16" x14ac:dyDescent="0.25">
      <c r="A6583" s="9" t="str">
        <f>IF(A6582="","",IF(B6582&lt;C6582,A6582,IF(A6582=MAX('entry data'!$B$8:$B$507),"",A6582+1)))</f>
        <v/>
      </c>
      <c r="B6583" s="9" t="str">
        <f t="shared" si="633"/>
        <v/>
      </c>
      <c r="C6583" s="9" t="str">
        <f>IF(ISERROR(VLOOKUP(A6583,'entry data'!B:G,6,0)),"",VLOOKUP(A6583,'entry data'!B:G,6,0))</f>
        <v/>
      </c>
      <c r="D6583" s="9" t="str">
        <f>IF(ISERROR(VLOOKUP(A6583,'entry data'!B:C,2,0)),"",VLOOKUP(A6583,'entry data'!B:C,2,0))</f>
        <v/>
      </c>
      <c r="E6583" s="9" t="str">
        <f>IF(ISERROR(VLOOKUP(A6583,'entry data'!B:E,4,0)),"",VLOOKUP(A6583,'entry data'!B:E,4,0))</f>
        <v/>
      </c>
      <c r="F6583" s="11" t="str">
        <f>IF(A6583="","",IF(ISERROR(VLOOKUP(A6583,'entry data'!B:F,5,0)),"",VLOOKUP(A6583,'entry data'!B:F,5,0)))</f>
        <v/>
      </c>
      <c r="G6583" s="12" t="str">
        <f>IF(A6583="","",IF(ISERROR(VLOOKUP(A6583,'entry data'!B:I,8,0)),"",VLOOKUP(A6583,'entry data'!B:I,7,0)))</f>
        <v/>
      </c>
      <c r="H6583" s="13" t="str">
        <f>IF(A6583="","",IF(B6583=1,VLOOKUP(A6583,'entry data'!B:D,3,0),I6582))</f>
        <v/>
      </c>
      <c r="I6583" s="14" t="str">
        <f>IF(A6583="","",IF(E6583="weekly",7,IF(E6583="fortnightly",14,IF(E6583="monthly",DATE(IF(MONTH(H6583)=12,YEAR(H6583)+1,YEAR(H6583)),VLOOKUP(MONTH(H6583),index!$D$2:$G$13,2,0),DAY(H6583)),
IF(E6583="quarterly",DATE(IF(MONTH(H6583)&gt;=10,YEAR(H6583)+1,YEAR(H6583)),VLOOKUP(MONTH(H6583),index!$D$2:$G$13,3,0),DAY(H6583)),
IF(E6583="halfyearly",DATE(IF(MONTH(H6583)&gt;=7,YEAR(H6583)+1,YEAR(H6583)),VLOOKUP(MONTH(H6583),index!$D$2:$G$13,4,0),DAY(H6583)),
DATE(YEAR(H6583)+1,MONTH(H6583),DAY(H6583)))))-H6583))+H6583)</f>
        <v/>
      </c>
      <c r="J6583" s="9" t="str">
        <f t="shared" si="634"/>
        <v/>
      </c>
      <c r="K6583" s="11" t="str">
        <f t="shared" si="635"/>
        <v/>
      </c>
      <c r="L6583" s="11" t="str">
        <f t="shared" si="636"/>
        <v/>
      </c>
      <c r="M6583" s="11" t="str">
        <f>IF(A6583="","",VLOOKUP(E6583,index!$A$1:$B$6,2,0)*K6583*G6583)</f>
        <v/>
      </c>
      <c r="N6583" s="11" t="str">
        <f>IF(A6583="","",-PMT(G6583*VLOOKUP(E6583,index!$A$1:$B$6,2,0),C6583,F6583,0,0))</f>
        <v/>
      </c>
      <c r="O6583" s="11" t="str">
        <f t="shared" si="637"/>
        <v/>
      </c>
      <c r="P6583" s="11" t="str">
        <f t="shared" si="632"/>
        <v/>
      </c>
    </row>
    <row r="6584" spans="1:16" x14ac:dyDescent="0.25">
      <c r="A6584" s="9" t="str">
        <f>IF(A6583="","",IF(B6583&lt;C6583,A6583,IF(A6583=MAX('entry data'!$B$8:$B$507),"",A6583+1)))</f>
        <v/>
      </c>
      <c r="B6584" s="9" t="str">
        <f t="shared" si="633"/>
        <v/>
      </c>
      <c r="C6584" s="9" t="str">
        <f>IF(ISERROR(VLOOKUP(A6584,'entry data'!B:G,6,0)),"",VLOOKUP(A6584,'entry data'!B:G,6,0))</f>
        <v/>
      </c>
      <c r="D6584" s="9" t="str">
        <f>IF(ISERROR(VLOOKUP(A6584,'entry data'!B:C,2,0)),"",VLOOKUP(A6584,'entry data'!B:C,2,0))</f>
        <v/>
      </c>
      <c r="E6584" s="9" t="str">
        <f>IF(ISERROR(VLOOKUP(A6584,'entry data'!B:E,4,0)),"",VLOOKUP(A6584,'entry data'!B:E,4,0))</f>
        <v/>
      </c>
      <c r="F6584" s="11" t="str">
        <f>IF(A6584="","",IF(ISERROR(VLOOKUP(A6584,'entry data'!B:F,5,0)),"",VLOOKUP(A6584,'entry data'!B:F,5,0)))</f>
        <v/>
      </c>
      <c r="G6584" s="12" t="str">
        <f>IF(A6584="","",IF(ISERROR(VLOOKUP(A6584,'entry data'!B:I,8,0)),"",VLOOKUP(A6584,'entry data'!B:I,7,0)))</f>
        <v/>
      </c>
      <c r="H6584" s="13" t="str">
        <f>IF(A6584="","",IF(B6584=1,VLOOKUP(A6584,'entry data'!B:D,3,0),I6583))</f>
        <v/>
      </c>
      <c r="I6584" s="14" t="str">
        <f>IF(A6584="","",IF(E6584="weekly",7,IF(E6584="fortnightly",14,IF(E6584="monthly",DATE(IF(MONTH(H6584)=12,YEAR(H6584)+1,YEAR(H6584)),VLOOKUP(MONTH(H6584),index!$D$2:$G$13,2,0),DAY(H6584)),
IF(E6584="quarterly",DATE(IF(MONTH(H6584)&gt;=10,YEAR(H6584)+1,YEAR(H6584)),VLOOKUP(MONTH(H6584),index!$D$2:$G$13,3,0),DAY(H6584)),
IF(E6584="halfyearly",DATE(IF(MONTH(H6584)&gt;=7,YEAR(H6584)+1,YEAR(H6584)),VLOOKUP(MONTH(H6584),index!$D$2:$G$13,4,0),DAY(H6584)),
DATE(YEAR(H6584)+1,MONTH(H6584),DAY(H6584)))))-H6584))+H6584)</f>
        <v/>
      </c>
      <c r="J6584" s="9" t="str">
        <f t="shared" si="634"/>
        <v/>
      </c>
      <c r="K6584" s="11" t="str">
        <f t="shared" si="635"/>
        <v/>
      </c>
      <c r="L6584" s="11" t="str">
        <f t="shared" si="636"/>
        <v/>
      </c>
      <c r="M6584" s="11" t="str">
        <f>IF(A6584="","",VLOOKUP(E6584,index!$A$1:$B$6,2,0)*K6584*G6584)</f>
        <v/>
      </c>
      <c r="N6584" s="11" t="str">
        <f>IF(A6584="","",-PMT(G6584*VLOOKUP(E6584,index!$A$1:$B$6,2,0),C6584,F6584,0,0))</f>
        <v/>
      </c>
      <c r="O6584" s="11" t="str">
        <f t="shared" si="637"/>
        <v/>
      </c>
      <c r="P6584" s="11" t="str">
        <f t="shared" si="632"/>
        <v/>
      </c>
    </row>
    <row r="6585" spans="1:16" x14ac:dyDescent="0.25">
      <c r="A6585" s="9" t="str">
        <f>IF(A6584="","",IF(B6584&lt;C6584,A6584,IF(A6584=MAX('entry data'!$B$8:$B$507),"",A6584+1)))</f>
        <v/>
      </c>
      <c r="B6585" s="9" t="str">
        <f t="shared" si="633"/>
        <v/>
      </c>
      <c r="C6585" s="9" t="str">
        <f>IF(ISERROR(VLOOKUP(A6585,'entry data'!B:G,6,0)),"",VLOOKUP(A6585,'entry data'!B:G,6,0))</f>
        <v/>
      </c>
      <c r="D6585" s="9" t="str">
        <f>IF(ISERROR(VLOOKUP(A6585,'entry data'!B:C,2,0)),"",VLOOKUP(A6585,'entry data'!B:C,2,0))</f>
        <v/>
      </c>
      <c r="E6585" s="9" t="str">
        <f>IF(ISERROR(VLOOKUP(A6585,'entry data'!B:E,4,0)),"",VLOOKUP(A6585,'entry data'!B:E,4,0))</f>
        <v/>
      </c>
      <c r="F6585" s="11" t="str">
        <f>IF(A6585="","",IF(ISERROR(VLOOKUP(A6585,'entry data'!B:F,5,0)),"",VLOOKUP(A6585,'entry data'!B:F,5,0)))</f>
        <v/>
      </c>
      <c r="G6585" s="12" t="str">
        <f>IF(A6585="","",IF(ISERROR(VLOOKUP(A6585,'entry data'!B:I,8,0)),"",VLOOKUP(A6585,'entry data'!B:I,7,0)))</f>
        <v/>
      </c>
      <c r="H6585" s="13" t="str">
        <f>IF(A6585="","",IF(B6585=1,VLOOKUP(A6585,'entry data'!B:D,3,0),I6584))</f>
        <v/>
      </c>
      <c r="I6585" s="14" t="str">
        <f>IF(A6585="","",IF(E6585="weekly",7,IF(E6585="fortnightly",14,IF(E6585="monthly",DATE(IF(MONTH(H6585)=12,YEAR(H6585)+1,YEAR(H6585)),VLOOKUP(MONTH(H6585),index!$D$2:$G$13,2,0),DAY(H6585)),
IF(E6585="quarterly",DATE(IF(MONTH(H6585)&gt;=10,YEAR(H6585)+1,YEAR(H6585)),VLOOKUP(MONTH(H6585),index!$D$2:$G$13,3,0),DAY(H6585)),
IF(E6585="halfyearly",DATE(IF(MONTH(H6585)&gt;=7,YEAR(H6585)+1,YEAR(H6585)),VLOOKUP(MONTH(H6585),index!$D$2:$G$13,4,0),DAY(H6585)),
DATE(YEAR(H6585)+1,MONTH(H6585),DAY(H6585)))))-H6585))+H6585)</f>
        <v/>
      </c>
      <c r="J6585" s="9" t="str">
        <f t="shared" si="634"/>
        <v/>
      </c>
      <c r="K6585" s="11" t="str">
        <f t="shared" si="635"/>
        <v/>
      </c>
      <c r="L6585" s="11" t="str">
        <f t="shared" si="636"/>
        <v/>
      </c>
      <c r="M6585" s="11" t="str">
        <f>IF(A6585="","",VLOOKUP(E6585,index!$A$1:$B$6,2,0)*K6585*G6585)</f>
        <v/>
      </c>
      <c r="N6585" s="11" t="str">
        <f>IF(A6585="","",-PMT(G6585*VLOOKUP(E6585,index!$A$1:$B$6,2,0),C6585,F6585,0,0))</f>
        <v/>
      </c>
      <c r="O6585" s="11" t="str">
        <f t="shared" si="637"/>
        <v/>
      </c>
      <c r="P6585" s="11" t="str">
        <f t="shared" si="632"/>
        <v/>
      </c>
    </row>
    <row r="6586" spans="1:16" x14ac:dyDescent="0.25">
      <c r="A6586" s="9" t="str">
        <f>IF(A6585="","",IF(B6585&lt;C6585,A6585,IF(A6585=MAX('entry data'!$B$8:$B$507),"",A6585+1)))</f>
        <v/>
      </c>
      <c r="B6586" s="9" t="str">
        <f t="shared" si="633"/>
        <v/>
      </c>
      <c r="C6586" s="9" t="str">
        <f>IF(ISERROR(VLOOKUP(A6586,'entry data'!B:G,6,0)),"",VLOOKUP(A6586,'entry data'!B:G,6,0))</f>
        <v/>
      </c>
      <c r="D6586" s="9" t="str">
        <f>IF(ISERROR(VLOOKUP(A6586,'entry data'!B:C,2,0)),"",VLOOKUP(A6586,'entry data'!B:C,2,0))</f>
        <v/>
      </c>
      <c r="E6586" s="9" t="str">
        <f>IF(ISERROR(VLOOKUP(A6586,'entry data'!B:E,4,0)),"",VLOOKUP(A6586,'entry data'!B:E,4,0))</f>
        <v/>
      </c>
      <c r="F6586" s="11" t="str">
        <f>IF(A6586="","",IF(ISERROR(VLOOKUP(A6586,'entry data'!B:F,5,0)),"",VLOOKUP(A6586,'entry data'!B:F,5,0)))</f>
        <v/>
      </c>
      <c r="G6586" s="12" t="str">
        <f>IF(A6586="","",IF(ISERROR(VLOOKUP(A6586,'entry data'!B:I,8,0)),"",VLOOKUP(A6586,'entry data'!B:I,7,0)))</f>
        <v/>
      </c>
      <c r="H6586" s="13" t="str">
        <f>IF(A6586="","",IF(B6586=1,VLOOKUP(A6586,'entry data'!B:D,3,0),I6585))</f>
        <v/>
      </c>
      <c r="I6586" s="14" t="str">
        <f>IF(A6586="","",IF(E6586="weekly",7,IF(E6586="fortnightly",14,IF(E6586="monthly",DATE(IF(MONTH(H6586)=12,YEAR(H6586)+1,YEAR(H6586)),VLOOKUP(MONTH(H6586),index!$D$2:$G$13,2,0),DAY(H6586)),
IF(E6586="quarterly",DATE(IF(MONTH(H6586)&gt;=10,YEAR(H6586)+1,YEAR(H6586)),VLOOKUP(MONTH(H6586),index!$D$2:$G$13,3,0),DAY(H6586)),
IF(E6586="halfyearly",DATE(IF(MONTH(H6586)&gt;=7,YEAR(H6586)+1,YEAR(H6586)),VLOOKUP(MONTH(H6586),index!$D$2:$G$13,4,0),DAY(H6586)),
DATE(YEAR(H6586)+1,MONTH(H6586),DAY(H6586)))))-H6586))+H6586)</f>
        <v/>
      </c>
      <c r="J6586" s="9" t="str">
        <f t="shared" si="634"/>
        <v/>
      </c>
      <c r="K6586" s="11" t="str">
        <f t="shared" si="635"/>
        <v/>
      </c>
      <c r="L6586" s="11" t="str">
        <f t="shared" si="636"/>
        <v/>
      </c>
      <c r="M6586" s="11" t="str">
        <f>IF(A6586="","",VLOOKUP(E6586,index!$A$1:$B$6,2,0)*K6586*G6586)</f>
        <v/>
      </c>
      <c r="N6586" s="11" t="str">
        <f>IF(A6586="","",-PMT(G6586*VLOOKUP(E6586,index!$A$1:$B$6,2,0),C6586,F6586,0,0))</f>
        <v/>
      </c>
      <c r="O6586" s="11" t="str">
        <f t="shared" si="637"/>
        <v/>
      </c>
      <c r="P6586" s="11" t="str">
        <f t="shared" si="632"/>
        <v/>
      </c>
    </row>
    <row r="6587" spans="1:16" x14ac:dyDescent="0.25">
      <c r="A6587" s="9" t="str">
        <f>IF(A6586="","",IF(B6586&lt;C6586,A6586,IF(A6586=MAX('entry data'!$B$8:$B$507),"",A6586+1)))</f>
        <v/>
      </c>
      <c r="B6587" s="9" t="str">
        <f t="shared" si="633"/>
        <v/>
      </c>
      <c r="C6587" s="9" t="str">
        <f>IF(ISERROR(VLOOKUP(A6587,'entry data'!B:G,6,0)),"",VLOOKUP(A6587,'entry data'!B:G,6,0))</f>
        <v/>
      </c>
      <c r="D6587" s="9" t="str">
        <f>IF(ISERROR(VLOOKUP(A6587,'entry data'!B:C,2,0)),"",VLOOKUP(A6587,'entry data'!B:C,2,0))</f>
        <v/>
      </c>
      <c r="E6587" s="9" t="str">
        <f>IF(ISERROR(VLOOKUP(A6587,'entry data'!B:E,4,0)),"",VLOOKUP(A6587,'entry data'!B:E,4,0))</f>
        <v/>
      </c>
      <c r="F6587" s="11" t="str">
        <f>IF(A6587="","",IF(ISERROR(VLOOKUP(A6587,'entry data'!B:F,5,0)),"",VLOOKUP(A6587,'entry data'!B:F,5,0)))</f>
        <v/>
      </c>
      <c r="G6587" s="12" t="str">
        <f>IF(A6587="","",IF(ISERROR(VLOOKUP(A6587,'entry data'!B:I,8,0)),"",VLOOKUP(A6587,'entry data'!B:I,7,0)))</f>
        <v/>
      </c>
      <c r="H6587" s="13" t="str">
        <f>IF(A6587="","",IF(B6587=1,VLOOKUP(A6587,'entry data'!B:D,3,0),I6586))</f>
        <v/>
      </c>
      <c r="I6587" s="14" t="str">
        <f>IF(A6587="","",IF(E6587="weekly",7,IF(E6587="fortnightly",14,IF(E6587="monthly",DATE(IF(MONTH(H6587)=12,YEAR(H6587)+1,YEAR(H6587)),VLOOKUP(MONTH(H6587),index!$D$2:$G$13,2,0),DAY(H6587)),
IF(E6587="quarterly",DATE(IF(MONTH(H6587)&gt;=10,YEAR(H6587)+1,YEAR(H6587)),VLOOKUP(MONTH(H6587),index!$D$2:$G$13,3,0),DAY(H6587)),
IF(E6587="halfyearly",DATE(IF(MONTH(H6587)&gt;=7,YEAR(H6587)+1,YEAR(H6587)),VLOOKUP(MONTH(H6587),index!$D$2:$G$13,4,0),DAY(H6587)),
DATE(YEAR(H6587)+1,MONTH(H6587),DAY(H6587)))))-H6587))+H6587)</f>
        <v/>
      </c>
      <c r="J6587" s="9" t="str">
        <f t="shared" si="634"/>
        <v/>
      </c>
      <c r="K6587" s="11" t="str">
        <f t="shared" si="635"/>
        <v/>
      </c>
      <c r="L6587" s="11" t="str">
        <f t="shared" si="636"/>
        <v/>
      </c>
      <c r="M6587" s="11" t="str">
        <f>IF(A6587="","",VLOOKUP(E6587,index!$A$1:$B$6,2,0)*K6587*G6587)</f>
        <v/>
      </c>
      <c r="N6587" s="11" t="str">
        <f>IF(A6587="","",-PMT(G6587*VLOOKUP(E6587,index!$A$1:$B$6,2,0),C6587,F6587,0,0))</f>
        <v/>
      </c>
      <c r="O6587" s="11" t="str">
        <f t="shared" si="637"/>
        <v/>
      </c>
      <c r="P6587" s="11" t="str">
        <f t="shared" si="632"/>
        <v/>
      </c>
    </row>
    <row r="6588" spans="1:16" x14ac:dyDescent="0.25">
      <c r="A6588" s="9" t="str">
        <f>IF(A6587="","",IF(B6587&lt;C6587,A6587,IF(A6587=MAX('entry data'!$B$8:$B$507),"",A6587+1)))</f>
        <v/>
      </c>
      <c r="B6588" s="9" t="str">
        <f t="shared" si="633"/>
        <v/>
      </c>
      <c r="C6588" s="9" t="str">
        <f>IF(ISERROR(VLOOKUP(A6588,'entry data'!B:G,6,0)),"",VLOOKUP(A6588,'entry data'!B:G,6,0))</f>
        <v/>
      </c>
      <c r="D6588" s="9" t="str">
        <f>IF(ISERROR(VLOOKUP(A6588,'entry data'!B:C,2,0)),"",VLOOKUP(A6588,'entry data'!B:C,2,0))</f>
        <v/>
      </c>
      <c r="E6588" s="9" t="str">
        <f>IF(ISERROR(VLOOKUP(A6588,'entry data'!B:E,4,0)),"",VLOOKUP(A6588,'entry data'!B:E,4,0))</f>
        <v/>
      </c>
      <c r="F6588" s="11" t="str">
        <f>IF(A6588="","",IF(ISERROR(VLOOKUP(A6588,'entry data'!B:F,5,0)),"",VLOOKUP(A6588,'entry data'!B:F,5,0)))</f>
        <v/>
      </c>
      <c r="G6588" s="12" t="str">
        <f>IF(A6588="","",IF(ISERROR(VLOOKUP(A6588,'entry data'!B:I,8,0)),"",VLOOKUP(A6588,'entry data'!B:I,7,0)))</f>
        <v/>
      </c>
      <c r="H6588" s="13" t="str">
        <f>IF(A6588="","",IF(B6588=1,VLOOKUP(A6588,'entry data'!B:D,3,0),I6587))</f>
        <v/>
      </c>
      <c r="I6588" s="14" t="str">
        <f>IF(A6588="","",IF(E6588="weekly",7,IF(E6588="fortnightly",14,IF(E6588="monthly",DATE(IF(MONTH(H6588)=12,YEAR(H6588)+1,YEAR(H6588)),VLOOKUP(MONTH(H6588),index!$D$2:$G$13,2,0),DAY(H6588)),
IF(E6588="quarterly",DATE(IF(MONTH(H6588)&gt;=10,YEAR(H6588)+1,YEAR(H6588)),VLOOKUP(MONTH(H6588),index!$D$2:$G$13,3,0),DAY(H6588)),
IF(E6588="halfyearly",DATE(IF(MONTH(H6588)&gt;=7,YEAR(H6588)+1,YEAR(H6588)),VLOOKUP(MONTH(H6588),index!$D$2:$G$13,4,0),DAY(H6588)),
DATE(YEAR(H6588)+1,MONTH(H6588),DAY(H6588)))))-H6588))+H6588)</f>
        <v/>
      </c>
      <c r="J6588" s="9" t="str">
        <f t="shared" si="634"/>
        <v/>
      </c>
      <c r="K6588" s="11" t="str">
        <f t="shared" si="635"/>
        <v/>
      </c>
      <c r="L6588" s="11" t="str">
        <f t="shared" si="636"/>
        <v/>
      </c>
      <c r="M6588" s="11" t="str">
        <f>IF(A6588="","",VLOOKUP(E6588,index!$A$1:$B$6,2,0)*K6588*G6588)</f>
        <v/>
      </c>
      <c r="N6588" s="11" t="str">
        <f>IF(A6588="","",-PMT(G6588*VLOOKUP(E6588,index!$A$1:$B$6,2,0),C6588,F6588,0,0))</f>
        <v/>
      </c>
      <c r="O6588" s="11" t="str">
        <f t="shared" si="637"/>
        <v/>
      </c>
      <c r="P6588" s="11" t="str">
        <f t="shared" si="632"/>
        <v/>
      </c>
    </row>
    <row r="6589" spans="1:16" x14ac:dyDescent="0.25">
      <c r="A6589" s="9" t="str">
        <f>IF(A6588="","",IF(B6588&lt;C6588,A6588,IF(A6588=MAX('entry data'!$B$8:$B$507),"",A6588+1)))</f>
        <v/>
      </c>
      <c r="B6589" s="9" t="str">
        <f t="shared" si="633"/>
        <v/>
      </c>
      <c r="C6589" s="9" t="str">
        <f>IF(ISERROR(VLOOKUP(A6589,'entry data'!B:G,6,0)),"",VLOOKUP(A6589,'entry data'!B:G,6,0))</f>
        <v/>
      </c>
      <c r="D6589" s="9" t="str">
        <f>IF(ISERROR(VLOOKUP(A6589,'entry data'!B:C,2,0)),"",VLOOKUP(A6589,'entry data'!B:C,2,0))</f>
        <v/>
      </c>
      <c r="E6589" s="9" t="str">
        <f>IF(ISERROR(VLOOKUP(A6589,'entry data'!B:E,4,0)),"",VLOOKUP(A6589,'entry data'!B:E,4,0))</f>
        <v/>
      </c>
      <c r="F6589" s="11" t="str">
        <f>IF(A6589="","",IF(ISERROR(VLOOKUP(A6589,'entry data'!B:F,5,0)),"",VLOOKUP(A6589,'entry data'!B:F,5,0)))</f>
        <v/>
      </c>
      <c r="G6589" s="12" t="str">
        <f>IF(A6589="","",IF(ISERROR(VLOOKUP(A6589,'entry data'!B:I,8,0)),"",VLOOKUP(A6589,'entry data'!B:I,7,0)))</f>
        <v/>
      </c>
      <c r="H6589" s="13" t="str">
        <f>IF(A6589="","",IF(B6589=1,VLOOKUP(A6589,'entry data'!B:D,3,0),I6588))</f>
        <v/>
      </c>
      <c r="I6589" s="14" t="str">
        <f>IF(A6589="","",IF(E6589="weekly",7,IF(E6589="fortnightly",14,IF(E6589="monthly",DATE(IF(MONTH(H6589)=12,YEAR(H6589)+1,YEAR(H6589)),VLOOKUP(MONTH(H6589),index!$D$2:$G$13,2,0),DAY(H6589)),
IF(E6589="quarterly",DATE(IF(MONTH(H6589)&gt;=10,YEAR(H6589)+1,YEAR(H6589)),VLOOKUP(MONTH(H6589),index!$D$2:$G$13,3,0),DAY(H6589)),
IF(E6589="halfyearly",DATE(IF(MONTH(H6589)&gt;=7,YEAR(H6589)+1,YEAR(H6589)),VLOOKUP(MONTH(H6589),index!$D$2:$G$13,4,0),DAY(H6589)),
DATE(YEAR(H6589)+1,MONTH(H6589),DAY(H6589)))))-H6589))+H6589)</f>
        <v/>
      </c>
      <c r="J6589" s="9" t="str">
        <f t="shared" si="634"/>
        <v/>
      </c>
      <c r="K6589" s="11" t="str">
        <f t="shared" si="635"/>
        <v/>
      </c>
      <c r="L6589" s="11" t="str">
        <f t="shared" si="636"/>
        <v/>
      </c>
      <c r="M6589" s="11" t="str">
        <f>IF(A6589="","",VLOOKUP(E6589,index!$A$1:$B$6,2,0)*K6589*G6589)</f>
        <v/>
      </c>
      <c r="N6589" s="11" t="str">
        <f>IF(A6589="","",-PMT(G6589*VLOOKUP(E6589,index!$A$1:$B$6,2,0),C6589,F6589,0,0))</f>
        <v/>
      </c>
      <c r="O6589" s="11" t="str">
        <f t="shared" si="637"/>
        <v/>
      </c>
      <c r="P6589" s="11" t="str">
        <f t="shared" si="632"/>
        <v/>
      </c>
    </row>
    <row r="6590" spans="1:16" x14ac:dyDescent="0.25">
      <c r="A6590" s="9" t="str">
        <f>IF(A6589="","",IF(B6589&lt;C6589,A6589,IF(A6589=MAX('entry data'!$B$8:$B$507),"",A6589+1)))</f>
        <v/>
      </c>
      <c r="B6590" s="9" t="str">
        <f t="shared" si="633"/>
        <v/>
      </c>
      <c r="C6590" s="9" t="str">
        <f>IF(ISERROR(VLOOKUP(A6590,'entry data'!B:G,6,0)),"",VLOOKUP(A6590,'entry data'!B:G,6,0))</f>
        <v/>
      </c>
      <c r="D6590" s="9" t="str">
        <f>IF(ISERROR(VLOOKUP(A6590,'entry data'!B:C,2,0)),"",VLOOKUP(A6590,'entry data'!B:C,2,0))</f>
        <v/>
      </c>
      <c r="E6590" s="9" t="str">
        <f>IF(ISERROR(VLOOKUP(A6590,'entry data'!B:E,4,0)),"",VLOOKUP(A6590,'entry data'!B:E,4,0))</f>
        <v/>
      </c>
      <c r="F6590" s="11" t="str">
        <f>IF(A6590="","",IF(ISERROR(VLOOKUP(A6590,'entry data'!B:F,5,0)),"",VLOOKUP(A6590,'entry data'!B:F,5,0)))</f>
        <v/>
      </c>
      <c r="G6590" s="12" t="str">
        <f>IF(A6590="","",IF(ISERROR(VLOOKUP(A6590,'entry data'!B:I,8,0)),"",VLOOKUP(A6590,'entry data'!B:I,7,0)))</f>
        <v/>
      </c>
      <c r="H6590" s="13" t="str">
        <f>IF(A6590="","",IF(B6590=1,VLOOKUP(A6590,'entry data'!B:D,3,0),I6589))</f>
        <v/>
      </c>
      <c r="I6590" s="14" t="str">
        <f>IF(A6590="","",IF(E6590="weekly",7,IF(E6590="fortnightly",14,IF(E6590="monthly",DATE(IF(MONTH(H6590)=12,YEAR(H6590)+1,YEAR(H6590)),VLOOKUP(MONTH(H6590),index!$D$2:$G$13,2,0),DAY(H6590)),
IF(E6590="quarterly",DATE(IF(MONTH(H6590)&gt;=10,YEAR(H6590)+1,YEAR(H6590)),VLOOKUP(MONTH(H6590),index!$D$2:$G$13,3,0),DAY(H6590)),
IF(E6590="halfyearly",DATE(IF(MONTH(H6590)&gt;=7,YEAR(H6590)+1,YEAR(H6590)),VLOOKUP(MONTH(H6590),index!$D$2:$G$13,4,0),DAY(H6590)),
DATE(YEAR(H6590)+1,MONTH(H6590),DAY(H6590)))))-H6590))+H6590)</f>
        <v/>
      </c>
      <c r="J6590" s="9" t="str">
        <f t="shared" si="634"/>
        <v/>
      </c>
      <c r="K6590" s="11" t="str">
        <f t="shared" si="635"/>
        <v/>
      </c>
      <c r="L6590" s="11" t="str">
        <f t="shared" si="636"/>
        <v/>
      </c>
      <c r="M6590" s="11" t="str">
        <f>IF(A6590="","",VLOOKUP(E6590,index!$A$1:$B$6,2,0)*K6590*G6590)</f>
        <v/>
      </c>
      <c r="N6590" s="11" t="str">
        <f>IF(A6590="","",-PMT(G6590*VLOOKUP(E6590,index!$A$1:$B$6,2,0),C6590,F6590,0,0))</f>
        <v/>
      </c>
      <c r="O6590" s="11" t="str">
        <f t="shared" si="637"/>
        <v/>
      </c>
      <c r="P6590" s="11" t="str">
        <f t="shared" si="632"/>
        <v/>
      </c>
    </row>
    <row r="6591" spans="1:16" x14ac:dyDescent="0.25">
      <c r="A6591" s="9" t="str">
        <f>IF(A6590="","",IF(B6590&lt;C6590,A6590,IF(A6590=MAX('entry data'!$B$8:$B$507),"",A6590+1)))</f>
        <v/>
      </c>
      <c r="B6591" s="9" t="str">
        <f t="shared" si="633"/>
        <v/>
      </c>
      <c r="C6591" s="9" t="str">
        <f>IF(ISERROR(VLOOKUP(A6591,'entry data'!B:G,6,0)),"",VLOOKUP(A6591,'entry data'!B:G,6,0))</f>
        <v/>
      </c>
      <c r="D6591" s="9" t="str">
        <f>IF(ISERROR(VLOOKUP(A6591,'entry data'!B:C,2,0)),"",VLOOKUP(A6591,'entry data'!B:C,2,0))</f>
        <v/>
      </c>
      <c r="E6591" s="9" t="str">
        <f>IF(ISERROR(VLOOKUP(A6591,'entry data'!B:E,4,0)),"",VLOOKUP(A6591,'entry data'!B:E,4,0))</f>
        <v/>
      </c>
      <c r="F6591" s="11" t="str">
        <f>IF(A6591="","",IF(ISERROR(VLOOKUP(A6591,'entry data'!B:F,5,0)),"",VLOOKUP(A6591,'entry data'!B:F,5,0)))</f>
        <v/>
      </c>
      <c r="G6591" s="12" t="str">
        <f>IF(A6591="","",IF(ISERROR(VLOOKUP(A6591,'entry data'!B:I,8,0)),"",VLOOKUP(A6591,'entry data'!B:I,7,0)))</f>
        <v/>
      </c>
      <c r="H6591" s="13" t="str">
        <f>IF(A6591="","",IF(B6591=1,VLOOKUP(A6591,'entry data'!B:D,3,0),I6590))</f>
        <v/>
      </c>
      <c r="I6591" s="14" t="str">
        <f>IF(A6591="","",IF(E6591="weekly",7,IF(E6591="fortnightly",14,IF(E6591="monthly",DATE(IF(MONTH(H6591)=12,YEAR(H6591)+1,YEAR(H6591)),VLOOKUP(MONTH(H6591),index!$D$2:$G$13,2,0),DAY(H6591)),
IF(E6591="quarterly",DATE(IF(MONTH(H6591)&gt;=10,YEAR(H6591)+1,YEAR(H6591)),VLOOKUP(MONTH(H6591),index!$D$2:$G$13,3,0),DAY(H6591)),
IF(E6591="halfyearly",DATE(IF(MONTH(H6591)&gt;=7,YEAR(H6591)+1,YEAR(H6591)),VLOOKUP(MONTH(H6591),index!$D$2:$G$13,4,0),DAY(H6591)),
DATE(YEAR(H6591)+1,MONTH(H6591),DAY(H6591)))))-H6591))+H6591)</f>
        <v/>
      </c>
      <c r="J6591" s="9" t="str">
        <f t="shared" si="634"/>
        <v/>
      </c>
      <c r="K6591" s="11" t="str">
        <f t="shared" si="635"/>
        <v/>
      </c>
      <c r="L6591" s="11" t="str">
        <f t="shared" si="636"/>
        <v/>
      </c>
      <c r="M6591" s="11" t="str">
        <f>IF(A6591="","",VLOOKUP(E6591,index!$A$1:$B$6,2,0)*K6591*G6591)</f>
        <v/>
      </c>
      <c r="N6591" s="11" t="str">
        <f>IF(A6591="","",-PMT(G6591*VLOOKUP(E6591,index!$A$1:$B$6,2,0),C6591,F6591,0,0))</f>
        <v/>
      </c>
      <c r="O6591" s="11" t="str">
        <f t="shared" si="637"/>
        <v/>
      </c>
      <c r="P6591" s="11" t="str">
        <f t="shared" si="632"/>
        <v/>
      </c>
    </row>
    <row r="6592" spans="1:16" x14ac:dyDescent="0.25">
      <c r="A6592" s="9" t="str">
        <f>IF(A6591="","",IF(B6591&lt;C6591,A6591,IF(A6591=MAX('entry data'!$B$8:$B$507),"",A6591+1)))</f>
        <v/>
      </c>
      <c r="B6592" s="9" t="str">
        <f t="shared" si="633"/>
        <v/>
      </c>
      <c r="C6592" s="9" t="str">
        <f>IF(ISERROR(VLOOKUP(A6592,'entry data'!B:G,6,0)),"",VLOOKUP(A6592,'entry data'!B:G,6,0))</f>
        <v/>
      </c>
      <c r="D6592" s="9" t="str">
        <f>IF(ISERROR(VLOOKUP(A6592,'entry data'!B:C,2,0)),"",VLOOKUP(A6592,'entry data'!B:C,2,0))</f>
        <v/>
      </c>
      <c r="E6592" s="9" t="str">
        <f>IF(ISERROR(VLOOKUP(A6592,'entry data'!B:E,4,0)),"",VLOOKUP(A6592,'entry data'!B:E,4,0))</f>
        <v/>
      </c>
      <c r="F6592" s="11" t="str">
        <f>IF(A6592="","",IF(ISERROR(VLOOKUP(A6592,'entry data'!B:F,5,0)),"",VLOOKUP(A6592,'entry data'!B:F,5,0)))</f>
        <v/>
      </c>
      <c r="G6592" s="12" t="str">
        <f>IF(A6592="","",IF(ISERROR(VLOOKUP(A6592,'entry data'!B:I,8,0)),"",VLOOKUP(A6592,'entry data'!B:I,7,0)))</f>
        <v/>
      </c>
      <c r="H6592" s="13" t="str">
        <f>IF(A6592="","",IF(B6592=1,VLOOKUP(A6592,'entry data'!B:D,3,0),I6591))</f>
        <v/>
      </c>
      <c r="I6592" s="14" t="str">
        <f>IF(A6592="","",IF(E6592="weekly",7,IF(E6592="fortnightly",14,IF(E6592="monthly",DATE(IF(MONTH(H6592)=12,YEAR(H6592)+1,YEAR(H6592)),VLOOKUP(MONTH(H6592),index!$D$2:$G$13,2,0),DAY(H6592)),
IF(E6592="quarterly",DATE(IF(MONTH(H6592)&gt;=10,YEAR(H6592)+1,YEAR(H6592)),VLOOKUP(MONTH(H6592),index!$D$2:$G$13,3,0),DAY(H6592)),
IF(E6592="halfyearly",DATE(IF(MONTH(H6592)&gt;=7,YEAR(H6592)+1,YEAR(H6592)),VLOOKUP(MONTH(H6592),index!$D$2:$G$13,4,0),DAY(H6592)),
DATE(YEAR(H6592)+1,MONTH(H6592),DAY(H6592)))))-H6592))+H6592)</f>
        <v/>
      </c>
      <c r="J6592" s="9" t="str">
        <f t="shared" si="634"/>
        <v/>
      </c>
      <c r="K6592" s="11" t="str">
        <f t="shared" si="635"/>
        <v/>
      </c>
      <c r="L6592" s="11" t="str">
        <f t="shared" si="636"/>
        <v/>
      </c>
      <c r="M6592" s="11" t="str">
        <f>IF(A6592="","",VLOOKUP(E6592,index!$A$1:$B$6,2,0)*K6592*G6592)</f>
        <v/>
      </c>
      <c r="N6592" s="11" t="str">
        <f>IF(A6592="","",-PMT(G6592*VLOOKUP(E6592,index!$A$1:$B$6,2,0),C6592,F6592,0,0))</f>
        <v/>
      </c>
      <c r="O6592" s="11" t="str">
        <f t="shared" si="637"/>
        <v/>
      </c>
      <c r="P6592" s="11" t="str">
        <f t="shared" si="632"/>
        <v/>
      </c>
    </row>
    <row r="6593" spans="1:16" x14ac:dyDescent="0.25">
      <c r="A6593" s="9" t="str">
        <f>IF(A6592="","",IF(B6592&lt;C6592,A6592,IF(A6592=MAX('entry data'!$B$8:$B$507),"",A6592+1)))</f>
        <v/>
      </c>
      <c r="B6593" s="9" t="str">
        <f t="shared" si="633"/>
        <v/>
      </c>
      <c r="C6593" s="9" t="str">
        <f>IF(ISERROR(VLOOKUP(A6593,'entry data'!B:G,6,0)),"",VLOOKUP(A6593,'entry data'!B:G,6,0))</f>
        <v/>
      </c>
      <c r="D6593" s="9" t="str">
        <f>IF(ISERROR(VLOOKUP(A6593,'entry data'!B:C,2,0)),"",VLOOKUP(A6593,'entry data'!B:C,2,0))</f>
        <v/>
      </c>
      <c r="E6593" s="9" t="str">
        <f>IF(ISERROR(VLOOKUP(A6593,'entry data'!B:E,4,0)),"",VLOOKUP(A6593,'entry data'!B:E,4,0))</f>
        <v/>
      </c>
      <c r="F6593" s="11" t="str">
        <f>IF(A6593="","",IF(ISERROR(VLOOKUP(A6593,'entry data'!B:F,5,0)),"",VLOOKUP(A6593,'entry data'!B:F,5,0)))</f>
        <v/>
      </c>
      <c r="G6593" s="12" t="str">
        <f>IF(A6593="","",IF(ISERROR(VLOOKUP(A6593,'entry data'!B:I,8,0)),"",VLOOKUP(A6593,'entry data'!B:I,7,0)))</f>
        <v/>
      </c>
      <c r="H6593" s="13" t="str">
        <f>IF(A6593="","",IF(B6593=1,VLOOKUP(A6593,'entry data'!B:D,3,0),I6592))</f>
        <v/>
      </c>
      <c r="I6593" s="14" t="str">
        <f>IF(A6593="","",IF(E6593="weekly",7,IF(E6593="fortnightly",14,IF(E6593="monthly",DATE(IF(MONTH(H6593)=12,YEAR(H6593)+1,YEAR(H6593)),VLOOKUP(MONTH(H6593),index!$D$2:$G$13,2,0),DAY(H6593)),
IF(E6593="quarterly",DATE(IF(MONTH(H6593)&gt;=10,YEAR(H6593)+1,YEAR(H6593)),VLOOKUP(MONTH(H6593),index!$D$2:$G$13,3,0),DAY(H6593)),
IF(E6593="halfyearly",DATE(IF(MONTH(H6593)&gt;=7,YEAR(H6593)+1,YEAR(H6593)),VLOOKUP(MONTH(H6593),index!$D$2:$G$13,4,0),DAY(H6593)),
DATE(YEAR(H6593)+1,MONTH(H6593),DAY(H6593)))))-H6593))+H6593)</f>
        <v/>
      </c>
      <c r="J6593" s="9" t="str">
        <f t="shared" si="634"/>
        <v/>
      </c>
      <c r="K6593" s="11" t="str">
        <f t="shared" si="635"/>
        <v/>
      </c>
      <c r="L6593" s="11" t="str">
        <f t="shared" si="636"/>
        <v/>
      </c>
      <c r="M6593" s="11" t="str">
        <f>IF(A6593="","",VLOOKUP(E6593,index!$A$1:$B$6,2,0)*K6593*G6593)</f>
        <v/>
      </c>
      <c r="N6593" s="11" t="str">
        <f>IF(A6593="","",-PMT(G6593*VLOOKUP(E6593,index!$A$1:$B$6,2,0),C6593,F6593,0,0))</f>
        <v/>
      </c>
      <c r="O6593" s="11" t="str">
        <f t="shared" si="637"/>
        <v/>
      </c>
      <c r="P6593" s="11" t="str">
        <f t="shared" si="632"/>
        <v/>
      </c>
    </row>
    <row r="6594" spans="1:16" x14ac:dyDescent="0.25">
      <c r="A6594" s="9" t="str">
        <f>IF(A6593="","",IF(B6593&lt;C6593,A6593,IF(A6593=MAX('entry data'!$B$8:$B$507),"",A6593+1)))</f>
        <v/>
      </c>
      <c r="B6594" s="9" t="str">
        <f t="shared" si="633"/>
        <v/>
      </c>
      <c r="C6594" s="9" t="str">
        <f>IF(ISERROR(VLOOKUP(A6594,'entry data'!B:G,6,0)),"",VLOOKUP(A6594,'entry data'!B:G,6,0))</f>
        <v/>
      </c>
      <c r="D6594" s="9" t="str">
        <f>IF(ISERROR(VLOOKUP(A6594,'entry data'!B:C,2,0)),"",VLOOKUP(A6594,'entry data'!B:C,2,0))</f>
        <v/>
      </c>
      <c r="E6594" s="9" t="str">
        <f>IF(ISERROR(VLOOKUP(A6594,'entry data'!B:E,4,0)),"",VLOOKUP(A6594,'entry data'!B:E,4,0))</f>
        <v/>
      </c>
      <c r="F6594" s="11" t="str">
        <f>IF(A6594="","",IF(ISERROR(VLOOKUP(A6594,'entry data'!B:F,5,0)),"",VLOOKUP(A6594,'entry data'!B:F,5,0)))</f>
        <v/>
      </c>
      <c r="G6594" s="12" t="str">
        <f>IF(A6594="","",IF(ISERROR(VLOOKUP(A6594,'entry data'!B:I,8,0)),"",VLOOKUP(A6594,'entry data'!B:I,7,0)))</f>
        <v/>
      </c>
      <c r="H6594" s="13" t="str">
        <f>IF(A6594="","",IF(B6594=1,VLOOKUP(A6594,'entry data'!B:D,3,0),I6593))</f>
        <v/>
      </c>
      <c r="I6594" s="14" t="str">
        <f>IF(A6594="","",IF(E6594="weekly",7,IF(E6594="fortnightly",14,IF(E6594="monthly",DATE(IF(MONTH(H6594)=12,YEAR(H6594)+1,YEAR(H6594)),VLOOKUP(MONTH(H6594),index!$D$2:$G$13,2,0),DAY(H6594)),
IF(E6594="quarterly",DATE(IF(MONTH(H6594)&gt;=10,YEAR(H6594)+1,YEAR(H6594)),VLOOKUP(MONTH(H6594),index!$D$2:$G$13,3,0),DAY(H6594)),
IF(E6594="halfyearly",DATE(IF(MONTH(H6594)&gt;=7,YEAR(H6594)+1,YEAR(H6594)),VLOOKUP(MONTH(H6594),index!$D$2:$G$13,4,0),DAY(H6594)),
DATE(YEAR(H6594)+1,MONTH(H6594),DAY(H6594)))))-H6594))+H6594)</f>
        <v/>
      </c>
      <c r="J6594" s="9" t="str">
        <f t="shared" si="634"/>
        <v/>
      </c>
      <c r="K6594" s="11" t="str">
        <f t="shared" si="635"/>
        <v/>
      </c>
      <c r="L6594" s="11" t="str">
        <f t="shared" si="636"/>
        <v/>
      </c>
      <c r="M6594" s="11" t="str">
        <f>IF(A6594="","",VLOOKUP(E6594,index!$A$1:$B$6,2,0)*K6594*G6594)</f>
        <v/>
      </c>
      <c r="N6594" s="11" t="str">
        <f>IF(A6594="","",-PMT(G6594*VLOOKUP(E6594,index!$A$1:$B$6,2,0),C6594,F6594,0,0))</f>
        <v/>
      </c>
      <c r="O6594" s="11" t="str">
        <f t="shared" si="637"/>
        <v/>
      </c>
      <c r="P6594" s="11" t="str">
        <f t="shared" si="632"/>
        <v/>
      </c>
    </row>
    <row r="6595" spans="1:16" x14ac:dyDescent="0.25">
      <c r="A6595" s="9" t="str">
        <f>IF(A6594="","",IF(B6594&lt;C6594,A6594,IF(A6594=MAX('entry data'!$B$8:$B$507),"",A6594+1)))</f>
        <v/>
      </c>
      <c r="B6595" s="9" t="str">
        <f t="shared" si="633"/>
        <v/>
      </c>
      <c r="C6595" s="9" t="str">
        <f>IF(ISERROR(VLOOKUP(A6595,'entry data'!B:G,6,0)),"",VLOOKUP(A6595,'entry data'!B:G,6,0))</f>
        <v/>
      </c>
      <c r="D6595" s="9" t="str">
        <f>IF(ISERROR(VLOOKUP(A6595,'entry data'!B:C,2,0)),"",VLOOKUP(A6595,'entry data'!B:C,2,0))</f>
        <v/>
      </c>
      <c r="E6595" s="9" t="str">
        <f>IF(ISERROR(VLOOKUP(A6595,'entry data'!B:E,4,0)),"",VLOOKUP(A6595,'entry data'!B:E,4,0))</f>
        <v/>
      </c>
      <c r="F6595" s="11" t="str">
        <f>IF(A6595="","",IF(ISERROR(VLOOKUP(A6595,'entry data'!B:F,5,0)),"",VLOOKUP(A6595,'entry data'!B:F,5,0)))</f>
        <v/>
      </c>
      <c r="G6595" s="12" t="str">
        <f>IF(A6595="","",IF(ISERROR(VLOOKUP(A6595,'entry data'!B:I,8,0)),"",VLOOKUP(A6595,'entry data'!B:I,7,0)))</f>
        <v/>
      </c>
      <c r="H6595" s="13" t="str">
        <f>IF(A6595="","",IF(B6595=1,VLOOKUP(A6595,'entry data'!B:D,3,0),I6594))</f>
        <v/>
      </c>
      <c r="I6595" s="14" t="str">
        <f>IF(A6595="","",IF(E6595="weekly",7,IF(E6595="fortnightly",14,IF(E6595="monthly",DATE(IF(MONTH(H6595)=12,YEAR(H6595)+1,YEAR(H6595)),VLOOKUP(MONTH(H6595),index!$D$2:$G$13,2,0),DAY(H6595)),
IF(E6595="quarterly",DATE(IF(MONTH(H6595)&gt;=10,YEAR(H6595)+1,YEAR(H6595)),VLOOKUP(MONTH(H6595),index!$D$2:$G$13,3,0),DAY(H6595)),
IF(E6595="halfyearly",DATE(IF(MONTH(H6595)&gt;=7,YEAR(H6595)+1,YEAR(H6595)),VLOOKUP(MONTH(H6595),index!$D$2:$G$13,4,0),DAY(H6595)),
DATE(YEAR(H6595)+1,MONTH(H6595),DAY(H6595)))))-H6595))+H6595)</f>
        <v/>
      </c>
      <c r="J6595" s="9" t="str">
        <f t="shared" si="634"/>
        <v/>
      </c>
      <c r="K6595" s="11" t="str">
        <f t="shared" si="635"/>
        <v/>
      </c>
      <c r="L6595" s="11" t="str">
        <f t="shared" si="636"/>
        <v/>
      </c>
      <c r="M6595" s="11" t="str">
        <f>IF(A6595="","",VLOOKUP(E6595,index!$A$1:$B$6,2,0)*K6595*G6595)</f>
        <v/>
      </c>
      <c r="N6595" s="11" t="str">
        <f>IF(A6595="","",-PMT(G6595*VLOOKUP(E6595,index!$A$1:$B$6,2,0),C6595,F6595,0,0))</f>
        <v/>
      </c>
      <c r="O6595" s="11" t="str">
        <f t="shared" si="637"/>
        <v/>
      </c>
      <c r="P6595" s="11" t="str">
        <f t="shared" ref="P6595:P6658" si="638">IF(A6595="","",IF(J6595&lt;&gt;J6596,O6595,0))</f>
        <v/>
      </c>
    </row>
    <row r="6596" spans="1:16" x14ac:dyDescent="0.25">
      <c r="A6596" s="9" t="str">
        <f>IF(A6595="","",IF(B6595&lt;C6595,A6595,IF(A6595=MAX('entry data'!$B$8:$B$507),"",A6595+1)))</f>
        <v/>
      </c>
      <c r="B6596" s="9" t="str">
        <f t="shared" si="633"/>
        <v/>
      </c>
      <c r="C6596" s="9" t="str">
        <f>IF(ISERROR(VLOOKUP(A6596,'entry data'!B:G,6,0)),"",VLOOKUP(A6596,'entry data'!B:G,6,0))</f>
        <v/>
      </c>
      <c r="D6596" s="9" t="str">
        <f>IF(ISERROR(VLOOKUP(A6596,'entry data'!B:C,2,0)),"",VLOOKUP(A6596,'entry data'!B:C,2,0))</f>
        <v/>
      </c>
      <c r="E6596" s="9" t="str">
        <f>IF(ISERROR(VLOOKUP(A6596,'entry data'!B:E,4,0)),"",VLOOKUP(A6596,'entry data'!B:E,4,0))</f>
        <v/>
      </c>
      <c r="F6596" s="11" t="str">
        <f>IF(A6596="","",IF(ISERROR(VLOOKUP(A6596,'entry data'!B:F,5,0)),"",VLOOKUP(A6596,'entry data'!B:F,5,0)))</f>
        <v/>
      </c>
      <c r="G6596" s="12" t="str">
        <f>IF(A6596="","",IF(ISERROR(VLOOKUP(A6596,'entry data'!B:I,8,0)),"",VLOOKUP(A6596,'entry data'!B:I,7,0)))</f>
        <v/>
      </c>
      <c r="H6596" s="13" t="str">
        <f>IF(A6596="","",IF(B6596=1,VLOOKUP(A6596,'entry data'!B:D,3,0),I6595))</f>
        <v/>
      </c>
      <c r="I6596" s="14" t="str">
        <f>IF(A6596="","",IF(E6596="weekly",7,IF(E6596="fortnightly",14,IF(E6596="monthly",DATE(IF(MONTH(H6596)=12,YEAR(H6596)+1,YEAR(H6596)),VLOOKUP(MONTH(H6596),index!$D$2:$G$13,2,0),DAY(H6596)),
IF(E6596="quarterly",DATE(IF(MONTH(H6596)&gt;=10,YEAR(H6596)+1,YEAR(H6596)),VLOOKUP(MONTH(H6596),index!$D$2:$G$13,3,0),DAY(H6596)),
IF(E6596="halfyearly",DATE(IF(MONTH(H6596)&gt;=7,YEAR(H6596)+1,YEAR(H6596)),VLOOKUP(MONTH(H6596),index!$D$2:$G$13,4,0),DAY(H6596)),
DATE(YEAR(H6596)+1,MONTH(H6596),DAY(H6596)))))-H6596))+H6596)</f>
        <v/>
      </c>
      <c r="J6596" s="9" t="str">
        <f t="shared" si="634"/>
        <v/>
      </c>
      <c r="K6596" s="11" t="str">
        <f t="shared" si="635"/>
        <v/>
      </c>
      <c r="L6596" s="11" t="str">
        <f t="shared" si="636"/>
        <v/>
      </c>
      <c r="M6596" s="11" t="str">
        <f>IF(A6596="","",VLOOKUP(E6596,index!$A$1:$B$6,2,0)*K6596*G6596)</f>
        <v/>
      </c>
      <c r="N6596" s="11" t="str">
        <f>IF(A6596="","",-PMT(G6596*VLOOKUP(E6596,index!$A$1:$B$6,2,0),C6596,F6596,0,0))</f>
        <v/>
      </c>
      <c r="O6596" s="11" t="str">
        <f t="shared" si="637"/>
        <v/>
      </c>
      <c r="P6596" s="11" t="str">
        <f t="shared" si="638"/>
        <v/>
      </c>
    </row>
    <row r="6597" spans="1:16" x14ac:dyDescent="0.25">
      <c r="A6597" s="9" t="str">
        <f>IF(A6596="","",IF(B6596&lt;C6596,A6596,IF(A6596=MAX('entry data'!$B$8:$B$507),"",A6596+1)))</f>
        <v/>
      </c>
      <c r="B6597" s="9" t="str">
        <f t="shared" si="633"/>
        <v/>
      </c>
      <c r="C6597" s="9" t="str">
        <f>IF(ISERROR(VLOOKUP(A6597,'entry data'!B:G,6,0)),"",VLOOKUP(A6597,'entry data'!B:G,6,0))</f>
        <v/>
      </c>
      <c r="D6597" s="9" t="str">
        <f>IF(ISERROR(VLOOKUP(A6597,'entry data'!B:C,2,0)),"",VLOOKUP(A6597,'entry data'!B:C,2,0))</f>
        <v/>
      </c>
      <c r="E6597" s="9" t="str">
        <f>IF(ISERROR(VLOOKUP(A6597,'entry data'!B:E,4,0)),"",VLOOKUP(A6597,'entry data'!B:E,4,0))</f>
        <v/>
      </c>
      <c r="F6597" s="11" t="str">
        <f>IF(A6597="","",IF(ISERROR(VLOOKUP(A6597,'entry data'!B:F,5,0)),"",VLOOKUP(A6597,'entry data'!B:F,5,0)))</f>
        <v/>
      </c>
      <c r="G6597" s="12" t="str">
        <f>IF(A6597="","",IF(ISERROR(VLOOKUP(A6597,'entry data'!B:I,8,0)),"",VLOOKUP(A6597,'entry data'!B:I,7,0)))</f>
        <v/>
      </c>
      <c r="H6597" s="13" t="str">
        <f>IF(A6597="","",IF(B6597=1,VLOOKUP(A6597,'entry data'!B:D,3,0),I6596))</f>
        <v/>
      </c>
      <c r="I6597" s="14" t="str">
        <f>IF(A6597="","",IF(E6597="weekly",7,IF(E6597="fortnightly",14,IF(E6597="monthly",DATE(IF(MONTH(H6597)=12,YEAR(H6597)+1,YEAR(H6597)),VLOOKUP(MONTH(H6597),index!$D$2:$G$13,2,0),DAY(H6597)),
IF(E6597="quarterly",DATE(IF(MONTH(H6597)&gt;=10,YEAR(H6597)+1,YEAR(H6597)),VLOOKUP(MONTH(H6597),index!$D$2:$G$13,3,0),DAY(H6597)),
IF(E6597="halfyearly",DATE(IF(MONTH(H6597)&gt;=7,YEAR(H6597)+1,YEAR(H6597)),VLOOKUP(MONTH(H6597),index!$D$2:$G$13,4,0),DAY(H6597)),
DATE(YEAR(H6597)+1,MONTH(H6597),DAY(H6597)))))-H6597))+H6597)</f>
        <v/>
      </c>
      <c r="J6597" s="9" t="str">
        <f t="shared" si="634"/>
        <v/>
      </c>
      <c r="K6597" s="11" t="str">
        <f t="shared" si="635"/>
        <v/>
      </c>
      <c r="L6597" s="11" t="str">
        <f t="shared" si="636"/>
        <v/>
      </c>
      <c r="M6597" s="11" t="str">
        <f>IF(A6597="","",VLOOKUP(E6597,index!$A$1:$B$6,2,0)*K6597*G6597)</f>
        <v/>
      </c>
      <c r="N6597" s="11" t="str">
        <f>IF(A6597="","",-PMT(G6597*VLOOKUP(E6597,index!$A$1:$B$6,2,0),C6597,F6597,0,0))</f>
        <v/>
      </c>
      <c r="O6597" s="11" t="str">
        <f t="shared" si="637"/>
        <v/>
      </c>
      <c r="P6597" s="11" t="str">
        <f t="shared" si="638"/>
        <v/>
      </c>
    </row>
    <row r="6598" spans="1:16" x14ac:dyDescent="0.25">
      <c r="A6598" s="9" t="str">
        <f>IF(A6597="","",IF(B6597&lt;C6597,A6597,IF(A6597=MAX('entry data'!$B$8:$B$507),"",A6597+1)))</f>
        <v/>
      </c>
      <c r="B6598" s="9" t="str">
        <f t="shared" si="633"/>
        <v/>
      </c>
      <c r="C6598" s="9" t="str">
        <f>IF(ISERROR(VLOOKUP(A6598,'entry data'!B:G,6,0)),"",VLOOKUP(A6598,'entry data'!B:G,6,0))</f>
        <v/>
      </c>
      <c r="D6598" s="9" t="str">
        <f>IF(ISERROR(VLOOKUP(A6598,'entry data'!B:C,2,0)),"",VLOOKUP(A6598,'entry data'!B:C,2,0))</f>
        <v/>
      </c>
      <c r="E6598" s="9" t="str">
        <f>IF(ISERROR(VLOOKUP(A6598,'entry data'!B:E,4,0)),"",VLOOKUP(A6598,'entry data'!B:E,4,0))</f>
        <v/>
      </c>
      <c r="F6598" s="11" t="str">
        <f>IF(A6598="","",IF(ISERROR(VLOOKUP(A6598,'entry data'!B:F,5,0)),"",VLOOKUP(A6598,'entry data'!B:F,5,0)))</f>
        <v/>
      </c>
      <c r="G6598" s="12" t="str">
        <f>IF(A6598="","",IF(ISERROR(VLOOKUP(A6598,'entry data'!B:I,8,0)),"",VLOOKUP(A6598,'entry data'!B:I,7,0)))</f>
        <v/>
      </c>
      <c r="H6598" s="13" t="str">
        <f>IF(A6598="","",IF(B6598=1,VLOOKUP(A6598,'entry data'!B:D,3,0),I6597))</f>
        <v/>
      </c>
      <c r="I6598" s="14" t="str">
        <f>IF(A6598="","",IF(E6598="weekly",7,IF(E6598="fortnightly",14,IF(E6598="monthly",DATE(IF(MONTH(H6598)=12,YEAR(H6598)+1,YEAR(H6598)),VLOOKUP(MONTH(H6598),index!$D$2:$G$13,2,0),DAY(H6598)),
IF(E6598="quarterly",DATE(IF(MONTH(H6598)&gt;=10,YEAR(H6598)+1,YEAR(H6598)),VLOOKUP(MONTH(H6598),index!$D$2:$G$13,3,0),DAY(H6598)),
IF(E6598="halfyearly",DATE(IF(MONTH(H6598)&gt;=7,YEAR(H6598)+1,YEAR(H6598)),VLOOKUP(MONTH(H6598),index!$D$2:$G$13,4,0),DAY(H6598)),
DATE(YEAR(H6598)+1,MONTH(H6598),DAY(H6598)))))-H6598))+H6598)</f>
        <v/>
      </c>
      <c r="J6598" s="9" t="str">
        <f t="shared" si="634"/>
        <v/>
      </c>
      <c r="K6598" s="11" t="str">
        <f t="shared" si="635"/>
        <v/>
      </c>
      <c r="L6598" s="11" t="str">
        <f t="shared" si="636"/>
        <v/>
      </c>
      <c r="M6598" s="11" t="str">
        <f>IF(A6598="","",VLOOKUP(E6598,index!$A$1:$B$6,2,0)*K6598*G6598)</f>
        <v/>
      </c>
      <c r="N6598" s="11" t="str">
        <f>IF(A6598="","",-PMT(G6598*VLOOKUP(E6598,index!$A$1:$B$6,2,0),C6598,F6598,0,0))</f>
        <v/>
      </c>
      <c r="O6598" s="11" t="str">
        <f t="shared" si="637"/>
        <v/>
      </c>
      <c r="P6598" s="11" t="str">
        <f t="shared" si="638"/>
        <v/>
      </c>
    </row>
    <row r="6599" spans="1:16" x14ac:dyDescent="0.25">
      <c r="A6599" s="9" t="str">
        <f>IF(A6598="","",IF(B6598&lt;C6598,A6598,IF(A6598=MAX('entry data'!$B$8:$B$507),"",A6598+1)))</f>
        <v/>
      </c>
      <c r="B6599" s="9" t="str">
        <f t="shared" si="633"/>
        <v/>
      </c>
      <c r="C6599" s="9" t="str">
        <f>IF(ISERROR(VLOOKUP(A6599,'entry data'!B:G,6,0)),"",VLOOKUP(A6599,'entry data'!B:G,6,0))</f>
        <v/>
      </c>
      <c r="D6599" s="9" t="str">
        <f>IF(ISERROR(VLOOKUP(A6599,'entry data'!B:C,2,0)),"",VLOOKUP(A6599,'entry data'!B:C,2,0))</f>
        <v/>
      </c>
      <c r="E6599" s="9" t="str">
        <f>IF(ISERROR(VLOOKUP(A6599,'entry data'!B:E,4,0)),"",VLOOKUP(A6599,'entry data'!B:E,4,0))</f>
        <v/>
      </c>
      <c r="F6599" s="11" t="str">
        <f>IF(A6599="","",IF(ISERROR(VLOOKUP(A6599,'entry data'!B:F,5,0)),"",VLOOKUP(A6599,'entry data'!B:F,5,0)))</f>
        <v/>
      </c>
      <c r="G6599" s="12" t="str">
        <f>IF(A6599="","",IF(ISERROR(VLOOKUP(A6599,'entry data'!B:I,8,0)),"",VLOOKUP(A6599,'entry data'!B:I,7,0)))</f>
        <v/>
      </c>
      <c r="H6599" s="13" t="str">
        <f>IF(A6599="","",IF(B6599=1,VLOOKUP(A6599,'entry data'!B:D,3,0),I6598))</f>
        <v/>
      </c>
      <c r="I6599" s="14" t="str">
        <f>IF(A6599="","",IF(E6599="weekly",7,IF(E6599="fortnightly",14,IF(E6599="monthly",DATE(IF(MONTH(H6599)=12,YEAR(H6599)+1,YEAR(H6599)),VLOOKUP(MONTH(H6599),index!$D$2:$G$13,2,0),DAY(H6599)),
IF(E6599="quarterly",DATE(IF(MONTH(H6599)&gt;=10,YEAR(H6599)+1,YEAR(H6599)),VLOOKUP(MONTH(H6599),index!$D$2:$G$13,3,0),DAY(H6599)),
IF(E6599="halfyearly",DATE(IF(MONTH(H6599)&gt;=7,YEAR(H6599)+1,YEAR(H6599)),VLOOKUP(MONTH(H6599),index!$D$2:$G$13,4,0),DAY(H6599)),
DATE(YEAR(H6599)+1,MONTH(H6599),DAY(H6599)))))-H6599))+H6599)</f>
        <v/>
      </c>
      <c r="J6599" s="9" t="str">
        <f t="shared" si="634"/>
        <v/>
      </c>
      <c r="K6599" s="11" t="str">
        <f t="shared" si="635"/>
        <v/>
      </c>
      <c r="L6599" s="11" t="str">
        <f t="shared" si="636"/>
        <v/>
      </c>
      <c r="M6599" s="11" t="str">
        <f>IF(A6599="","",VLOOKUP(E6599,index!$A$1:$B$6,2,0)*K6599*G6599)</f>
        <v/>
      </c>
      <c r="N6599" s="11" t="str">
        <f>IF(A6599="","",-PMT(G6599*VLOOKUP(E6599,index!$A$1:$B$6,2,0),C6599,F6599,0,0))</f>
        <v/>
      </c>
      <c r="O6599" s="11" t="str">
        <f t="shared" si="637"/>
        <v/>
      </c>
      <c r="P6599" s="11" t="str">
        <f t="shared" si="638"/>
        <v/>
      </c>
    </row>
    <row r="6600" spans="1:16" x14ac:dyDescent="0.25">
      <c r="A6600" s="9" t="str">
        <f>IF(A6599="","",IF(B6599&lt;C6599,A6599,IF(A6599=MAX('entry data'!$B$8:$B$507),"",A6599+1)))</f>
        <v/>
      </c>
      <c r="B6600" s="9" t="str">
        <f t="shared" si="633"/>
        <v/>
      </c>
      <c r="C6600" s="9" t="str">
        <f>IF(ISERROR(VLOOKUP(A6600,'entry data'!B:G,6,0)),"",VLOOKUP(A6600,'entry data'!B:G,6,0))</f>
        <v/>
      </c>
      <c r="D6600" s="9" t="str">
        <f>IF(ISERROR(VLOOKUP(A6600,'entry data'!B:C,2,0)),"",VLOOKUP(A6600,'entry data'!B:C,2,0))</f>
        <v/>
      </c>
      <c r="E6600" s="9" t="str">
        <f>IF(ISERROR(VLOOKUP(A6600,'entry data'!B:E,4,0)),"",VLOOKUP(A6600,'entry data'!B:E,4,0))</f>
        <v/>
      </c>
      <c r="F6600" s="11" t="str">
        <f>IF(A6600="","",IF(ISERROR(VLOOKUP(A6600,'entry data'!B:F,5,0)),"",VLOOKUP(A6600,'entry data'!B:F,5,0)))</f>
        <v/>
      </c>
      <c r="G6600" s="12" t="str">
        <f>IF(A6600="","",IF(ISERROR(VLOOKUP(A6600,'entry data'!B:I,8,0)),"",VLOOKUP(A6600,'entry data'!B:I,7,0)))</f>
        <v/>
      </c>
      <c r="H6600" s="13" t="str">
        <f>IF(A6600="","",IF(B6600=1,VLOOKUP(A6600,'entry data'!B:D,3,0),I6599))</f>
        <v/>
      </c>
      <c r="I6600" s="14" t="str">
        <f>IF(A6600="","",IF(E6600="weekly",7,IF(E6600="fortnightly",14,IF(E6600="monthly",DATE(IF(MONTH(H6600)=12,YEAR(H6600)+1,YEAR(H6600)),VLOOKUP(MONTH(H6600),index!$D$2:$G$13,2,0),DAY(H6600)),
IF(E6600="quarterly",DATE(IF(MONTH(H6600)&gt;=10,YEAR(H6600)+1,YEAR(H6600)),VLOOKUP(MONTH(H6600),index!$D$2:$G$13,3,0),DAY(H6600)),
IF(E6600="halfyearly",DATE(IF(MONTH(H6600)&gt;=7,YEAR(H6600)+1,YEAR(H6600)),VLOOKUP(MONTH(H6600),index!$D$2:$G$13,4,0),DAY(H6600)),
DATE(YEAR(H6600)+1,MONTH(H6600),DAY(H6600)))))-H6600))+H6600)</f>
        <v/>
      </c>
      <c r="J6600" s="9" t="str">
        <f t="shared" si="634"/>
        <v/>
      </c>
      <c r="K6600" s="11" t="str">
        <f t="shared" si="635"/>
        <v/>
      </c>
      <c r="L6600" s="11" t="str">
        <f t="shared" si="636"/>
        <v/>
      </c>
      <c r="M6600" s="11" t="str">
        <f>IF(A6600="","",VLOOKUP(E6600,index!$A$1:$B$6,2,0)*K6600*G6600)</f>
        <v/>
      </c>
      <c r="N6600" s="11" t="str">
        <f>IF(A6600="","",-PMT(G6600*VLOOKUP(E6600,index!$A$1:$B$6,2,0),C6600,F6600,0,0))</f>
        <v/>
      </c>
      <c r="O6600" s="11" t="str">
        <f t="shared" si="637"/>
        <v/>
      </c>
      <c r="P6600" s="11" t="str">
        <f t="shared" si="638"/>
        <v/>
      </c>
    </row>
    <row r="6601" spans="1:16" x14ac:dyDescent="0.25">
      <c r="A6601" s="9" t="str">
        <f>IF(A6600="","",IF(B6600&lt;C6600,A6600,IF(A6600=MAX('entry data'!$B$8:$B$507),"",A6600+1)))</f>
        <v/>
      </c>
      <c r="B6601" s="9" t="str">
        <f t="shared" si="633"/>
        <v/>
      </c>
      <c r="C6601" s="9" t="str">
        <f>IF(ISERROR(VLOOKUP(A6601,'entry data'!B:G,6,0)),"",VLOOKUP(A6601,'entry data'!B:G,6,0))</f>
        <v/>
      </c>
      <c r="D6601" s="9" t="str">
        <f>IF(ISERROR(VLOOKUP(A6601,'entry data'!B:C,2,0)),"",VLOOKUP(A6601,'entry data'!B:C,2,0))</f>
        <v/>
      </c>
      <c r="E6601" s="9" t="str">
        <f>IF(ISERROR(VLOOKUP(A6601,'entry data'!B:E,4,0)),"",VLOOKUP(A6601,'entry data'!B:E,4,0))</f>
        <v/>
      </c>
      <c r="F6601" s="11" t="str">
        <f>IF(A6601="","",IF(ISERROR(VLOOKUP(A6601,'entry data'!B:F,5,0)),"",VLOOKUP(A6601,'entry data'!B:F,5,0)))</f>
        <v/>
      </c>
      <c r="G6601" s="12" t="str">
        <f>IF(A6601="","",IF(ISERROR(VLOOKUP(A6601,'entry data'!B:I,8,0)),"",VLOOKUP(A6601,'entry data'!B:I,7,0)))</f>
        <v/>
      </c>
      <c r="H6601" s="13" t="str">
        <f>IF(A6601="","",IF(B6601=1,VLOOKUP(A6601,'entry data'!B:D,3,0),I6600))</f>
        <v/>
      </c>
      <c r="I6601" s="14" t="str">
        <f>IF(A6601="","",IF(E6601="weekly",7,IF(E6601="fortnightly",14,IF(E6601="monthly",DATE(IF(MONTH(H6601)=12,YEAR(H6601)+1,YEAR(H6601)),VLOOKUP(MONTH(H6601),index!$D$2:$G$13,2,0),DAY(H6601)),
IF(E6601="quarterly",DATE(IF(MONTH(H6601)&gt;=10,YEAR(H6601)+1,YEAR(H6601)),VLOOKUP(MONTH(H6601),index!$D$2:$G$13,3,0),DAY(H6601)),
IF(E6601="halfyearly",DATE(IF(MONTH(H6601)&gt;=7,YEAR(H6601)+1,YEAR(H6601)),VLOOKUP(MONTH(H6601),index!$D$2:$G$13,4,0),DAY(H6601)),
DATE(YEAR(H6601)+1,MONTH(H6601),DAY(H6601)))))-H6601))+H6601)</f>
        <v/>
      </c>
      <c r="J6601" s="9" t="str">
        <f t="shared" si="634"/>
        <v/>
      </c>
      <c r="K6601" s="11" t="str">
        <f t="shared" si="635"/>
        <v/>
      </c>
      <c r="L6601" s="11" t="str">
        <f t="shared" si="636"/>
        <v/>
      </c>
      <c r="M6601" s="11" t="str">
        <f>IF(A6601="","",VLOOKUP(E6601,index!$A$1:$B$6,2,0)*K6601*G6601)</f>
        <v/>
      </c>
      <c r="N6601" s="11" t="str">
        <f>IF(A6601="","",-PMT(G6601*VLOOKUP(E6601,index!$A$1:$B$6,2,0),C6601,F6601,0,0))</f>
        <v/>
      </c>
      <c r="O6601" s="11" t="str">
        <f t="shared" si="637"/>
        <v/>
      </c>
      <c r="P6601" s="11" t="str">
        <f t="shared" si="638"/>
        <v/>
      </c>
    </row>
    <row r="6602" spans="1:16" x14ac:dyDescent="0.25">
      <c r="A6602" s="9" t="str">
        <f>IF(A6601="","",IF(B6601&lt;C6601,A6601,IF(A6601=MAX('entry data'!$B$8:$B$507),"",A6601+1)))</f>
        <v/>
      </c>
      <c r="B6602" s="9" t="str">
        <f t="shared" si="633"/>
        <v/>
      </c>
      <c r="C6602" s="9" t="str">
        <f>IF(ISERROR(VLOOKUP(A6602,'entry data'!B:G,6,0)),"",VLOOKUP(A6602,'entry data'!B:G,6,0))</f>
        <v/>
      </c>
      <c r="D6602" s="9" t="str">
        <f>IF(ISERROR(VLOOKUP(A6602,'entry data'!B:C,2,0)),"",VLOOKUP(A6602,'entry data'!B:C,2,0))</f>
        <v/>
      </c>
      <c r="E6602" s="9" t="str">
        <f>IF(ISERROR(VLOOKUP(A6602,'entry data'!B:E,4,0)),"",VLOOKUP(A6602,'entry data'!B:E,4,0))</f>
        <v/>
      </c>
      <c r="F6602" s="11" t="str">
        <f>IF(A6602="","",IF(ISERROR(VLOOKUP(A6602,'entry data'!B:F,5,0)),"",VLOOKUP(A6602,'entry data'!B:F,5,0)))</f>
        <v/>
      </c>
      <c r="G6602" s="12" t="str">
        <f>IF(A6602="","",IF(ISERROR(VLOOKUP(A6602,'entry data'!B:I,8,0)),"",VLOOKUP(A6602,'entry data'!B:I,7,0)))</f>
        <v/>
      </c>
      <c r="H6602" s="13" t="str">
        <f>IF(A6602="","",IF(B6602=1,VLOOKUP(A6602,'entry data'!B:D,3,0),I6601))</f>
        <v/>
      </c>
      <c r="I6602" s="14" t="str">
        <f>IF(A6602="","",IF(E6602="weekly",7,IF(E6602="fortnightly",14,IF(E6602="monthly",DATE(IF(MONTH(H6602)=12,YEAR(H6602)+1,YEAR(H6602)),VLOOKUP(MONTH(H6602),index!$D$2:$G$13,2,0),DAY(H6602)),
IF(E6602="quarterly",DATE(IF(MONTH(H6602)&gt;=10,YEAR(H6602)+1,YEAR(H6602)),VLOOKUP(MONTH(H6602),index!$D$2:$G$13,3,0),DAY(H6602)),
IF(E6602="halfyearly",DATE(IF(MONTH(H6602)&gt;=7,YEAR(H6602)+1,YEAR(H6602)),VLOOKUP(MONTH(H6602),index!$D$2:$G$13,4,0),DAY(H6602)),
DATE(YEAR(H6602)+1,MONTH(H6602),DAY(H6602)))))-H6602))+H6602)</f>
        <v/>
      </c>
      <c r="J6602" s="9" t="str">
        <f t="shared" si="634"/>
        <v/>
      </c>
      <c r="K6602" s="11" t="str">
        <f t="shared" si="635"/>
        <v/>
      </c>
      <c r="L6602" s="11" t="str">
        <f t="shared" si="636"/>
        <v/>
      </c>
      <c r="M6602" s="11" t="str">
        <f>IF(A6602="","",VLOOKUP(E6602,index!$A$1:$B$6,2,0)*K6602*G6602)</f>
        <v/>
      </c>
      <c r="N6602" s="11" t="str">
        <f>IF(A6602="","",-PMT(G6602*VLOOKUP(E6602,index!$A$1:$B$6,2,0),C6602,F6602,0,0))</f>
        <v/>
      </c>
      <c r="O6602" s="11" t="str">
        <f t="shared" si="637"/>
        <v/>
      </c>
      <c r="P6602" s="11" t="str">
        <f t="shared" si="638"/>
        <v/>
      </c>
    </row>
    <row r="6603" spans="1:16" x14ac:dyDescent="0.25">
      <c r="A6603" s="9" t="str">
        <f>IF(A6602="","",IF(B6602&lt;C6602,A6602,IF(A6602=MAX('entry data'!$B$8:$B$507),"",A6602+1)))</f>
        <v/>
      </c>
      <c r="B6603" s="9" t="str">
        <f t="shared" si="633"/>
        <v/>
      </c>
      <c r="C6603" s="9" t="str">
        <f>IF(ISERROR(VLOOKUP(A6603,'entry data'!B:G,6,0)),"",VLOOKUP(A6603,'entry data'!B:G,6,0))</f>
        <v/>
      </c>
      <c r="D6603" s="9" t="str">
        <f>IF(ISERROR(VLOOKUP(A6603,'entry data'!B:C,2,0)),"",VLOOKUP(A6603,'entry data'!B:C,2,0))</f>
        <v/>
      </c>
      <c r="E6603" s="9" t="str">
        <f>IF(ISERROR(VLOOKUP(A6603,'entry data'!B:E,4,0)),"",VLOOKUP(A6603,'entry data'!B:E,4,0))</f>
        <v/>
      </c>
      <c r="F6603" s="11" t="str">
        <f>IF(A6603="","",IF(ISERROR(VLOOKUP(A6603,'entry data'!B:F,5,0)),"",VLOOKUP(A6603,'entry data'!B:F,5,0)))</f>
        <v/>
      </c>
      <c r="G6603" s="12" t="str">
        <f>IF(A6603="","",IF(ISERROR(VLOOKUP(A6603,'entry data'!B:I,8,0)),"",VLOOKUP(A6603,'entry data'!B:I,7,0)))</f>
        <v/>
      </c>
      <c r="H6603" s="13" t="str">
        <f>IF(A6603="","",IF(B6603=1,VLOOKUP(A6603,'entry data'!B:D,3,0),I6602))</f>
        <v/>
      </c>
      <c r="I6603" s="14" t="str">
        <f>IF(A6603="","",IF(E6603="weekly",7,IF(E6603="fortnightly",14,IF(E6603="monthly",DATE(IF(MONTH(H6603)=12,YEAR(H6603)+1,YEAR(H6603)),VLOOKUP(MONTH(H6603),index!$D$2:$G$13,2,0),DAY(H6603)),
IF(E6603="quarterly",DATE(IF(MONTH(H6603)&gt;=10,YEAR(H6603)+1,YEAR(H6603)),VLOOKUP(MONTH(H6603),index!$D$2:$G$13,3,0),DAY(H6603)),
IF(E6603="halfyearly",DATE(IF(MONTH(H6603)&gt;=7,YEAR(H6603)+1,YEAR(H6603)),VLOOKUP(MONTH(H6603),index!$D$2:$G$13,4,0),DAY(H6603)),
DATE(YEAR(H6603)+1,MONTH(H6603),DAY(H6603)))))-H6603))+H6603)</f>
        <v/>
      </c>
      <c r="J6603" s="9" t="str">
        <f t="shared" si="634"/>
        <v/>
      </c>
      <c r="K6603" s="11" t="str">
        <f t="shared" si="635"/>
        <v/>
      </c>
      <c r="L6603" s="11" t="str">
        <f t="shared" si="636"/>
        <v/>
      </c>
      <c r="M6603" s="11" t="str">
        <f>IF(A6603="","",VLOOKUP(E6603,index!$A$1:$B$6,2,0)*K6603*G6603)</f>
        <v/>
      </c>
      <c r="N6603" s="11" t="str">
        <f>IF(A6603="","",-PMT(G6603*VLOOKUP(E6603,index!$A$1:$B$6,2,0),C6603,F6603,0,0))</f>
        <v/>
      </c>
      <c r="O6603" s="11" t="str">
        <f t="shared" si="637"/>
        <v/>
      </c>
      <c r="P6603" s="11" t="str">
        <f t="shared" si="638"/>
        <v/>
      </c>
    </row>
    <row r="6604" spans="1:16" x14ac:dyDescent="0.25">
      <c r="A6604" s="9" t="str">
        <f>IF(A6603="","",IF(B6603&lt;C6603,A6603,IF(A6603=MAX('entry data'!$B$8:$B$507),"",A6603+1)))</f>
        <v/>
      </c>
      <c r="B6604" s="9" t="str">
        <f t="shared" si="633"/>
        <v/>
      </c>
      <c r="C6604" s="9" t="str">
        <f>IF(ISERROR(VLOOKUP(A6604,'entry data'!B:G,6,0)),"",VLOOKUP(A6604,'entry data'!B:G,6,0))</f>
        <v/>
      </c>
      <c r="D6604" s="9" t="str">
        <f>IF(ISERROR(VLOOKUP(A6604,'entry data'!B:C,2,0)),"",VLOOKUP(A6604,'entry data'!B:C,2,0))</f>
        <v/>
      </c>
      <c r="E6604" s="9" t="str">
        <f>IF(ISERROR(VLOOKUP(A6604,'entry data'!B:E,4,0)),"",VLOOKUP(A6604,'entry data'!B:E,4,0))</f>
        <v/>
      </c>
      <c r="F6604" s="11" t="str">
        <f>IF(A6604="","",IF(ISERROR(VLOOKUP(A6604,'entry data'!B:F,5,0)),"",VLOOKUP(A6604,'entry data'!B:F,5,0)))</f>
        <v/>
      </c>
      <c r="G6604" s="12" t="str">
        <f>IF(A6604="","",IF(ISERROR(VLOOKUP(A6604,'entry data'!B:I,8,0)),"",VLOOKUP(A6604,'entry data'!B:I,7,0)))</f>
        <v/>
      </c>
      <c r="H6604" s="13" t="str">
        <f>IF(A6604="","",IF(B6604=1,VLOOKUP(A6604,'entry data'!B:D,3,0),I6603))</f>
        <v/>
      </c>
      <c r="I6604" s="14" t="str">
        <f>IF(A6604="","",IF(E6604="weekly",7,IF(E6604="fortnightly",14,IF(E6604="monthly",DATE(IF(MONTH(H6604)=12,YEAR(H6604)+1,YEAR(H6604)),VLOOKUP(MONTH(H6604),index!$D$2:$G$13,2,0),DAY(H6604)),
IF(E6604="quarterly",DATE(IF(MONTH(H6604)&gt;=10,YEAR(H6604)+1,YEAR(H6604)),VLOOKUP(MONTH(H6604),index!$D$2:$G$13,3,0),DAY(H6604)),
IF(E6604="halfyearly",DATE(IF(MONTH(H6604)&gt;=7,YEAR(H6604)+1,YEAR(H6604)),VLOOKUP(MONTH(H6604),index!$D$2:$G$13,4,0),DAY(H6604)),
DATE(YEAR(H6604)+1,MONTH(H6604),DAY(H6604)))))-H6604))+H6604)</f>
        <v/>
      </c>
      <c r="J6604" s="9" t="str">
        <f t="shared" si="634"/>
        <v/>
      </c>
      <c r="K6604" s="11" t="str">
        <f t="shared" si="635"/>
        <v/>
      </c>
      <c r="L6604" s="11" t="str">
        <f t="shared" si="636"/>
        <v/>
      </c>
      <c r="M6604" s="11" t="str">
        <f>IF(A6604="","",VLOOKUP(E6604,index!$A$1:$B$6,2,0)*K6604*G6604)</f>
        <v/>
      </c>
      <c r="N6604" s="11" t="str">
        <f>IF(A6604="","",-PMT(G6604*VLOOKUP(E6604,index!$A$1:$B$6,2,0),C6604,F6604,0,0))</f>
        <v/>
      </c>
      <c r="O6604" s="11" t="str">
        <f t="shared" si="637"/>
        <v/>
      </c>
      <c r="P6604" s="11" t="str">
        <f t="shared" si="638"/>
        <v/>
      </c>
    </row>
    <row r="6605" spans="1:16" x14ac:dyDescent="0.25">
      <c r="A6605" s="9" t="str">
        <f>IF(A6604="","",IF(B6604&lt;C6604,A6604,IF(A6604=MAX('entry data'!$B$8:$B$507),"",A6604+1)))</f>
        <v/>
      </c>
      <c r="B6605" s="9" t="str">
        <f t="shared" si="633"/>
        <v/>
      </c>
      <c r="C6605" s="9" t="str">
        <f>IF(ISERROR(VLOOKUP(A6605,'entry data'!B:G,6,0)),"",VLOOKUP(A6605,'entry data'!B:G,6,0))</f>
        <v/>
      </c>
      <c r="D6605" s="9" t="str">
        <f>IF(ISERROR(VLOOKUP(A6605,'entry data'!B:C,2,0)),"",VLOOKUP(A6605,'entry data'!B:C,2,0))</f>
        <v/>
      </c>
      <c r="E6605" s="9" t="str">
        <f>IF(ISERROR(VLOOKUP(A6605,'entry data'!B:E,4,0)),"",VLOOKUP(A6605,'entry data'!B:E,4,0))</f>
        <v/>
      </c>
      <c r="F6605" s="11" t="str">
        <f>IF(A6605="","",IF(ISERROR(VLOOKUP(A6605,'entry data'!B:F,5,0)),"",VLOOKUP(A6605,'entry data'!B:F,5,0)))</f>
        <v/>
      </c>
      <c r="G6605" s="12" t="str">
        <f>IF(A6605="","",IF(ISERROR(VLOOKUP(A6605,'entry data'!B:I,8,0)),"",VLOOKUP(A6605,'entry data'!B:I,7,0)))</f>
        <v/>
      </c>
      <c r="H6605" s="13" t="str">
        <f>IF(A6605="","",IF(B6605=1,VLOOKUP(A6605,'entry data'!B:D,3,0),I6604))</f>
        <v/>
      </c>
      <c r="I6605" s="14" t="str">
        <f>IF(A6605="","",IF(E6605="weekly",7,IF(E6605="fortnightly",14,IF(E6605="monthly",DATE(IF(MONTH(H6605)=12,YEAR(H6605)+1,YEAR(H6605)),VLOOKUP(MONTH(H6605),index!$D$2:$G$13,2,0),DAY(H6605)),
IF(E6605="quarterly",DATE(IF(MONTH(H6605)&gt;=10,YEAR(H6605)+1,YEAR(H6605)),VLOOKUP(MONTH(H6605),index!$D$2:$G$13,3,0),DAY(H6605)),
IF(E6605="halfyearly",DATE(IF(MONTH(H6605)&gt;=7,YEAR(H6605)+1,YEAR(H6605)),VLOOKUP(MONTH(H6605),index!$D$2:$G$13,4,0),DAY(H6605)),
DATE(YEAR(H6605)+1,MONTH(H6605),DAY(H6605)))))-H6605))+H6605)</f>
        <v/>
      </c>
      <c r="J6605" s="9" t="str">
        <f t="shared" si="634"/>
        <v/>
      </c>
      <c r="K6605" s="11" t="str">
        <f t="shared" si="635"/>
        <v/>
      </c>
      <c r="L6605" s="11" t="str">
        <f t="shared" si="636"/>
        <v/>
      </c>
      <c r="M6605" s="11" t="str">
        <f>IF(A6605="","",VLOOKUP(E6605,index!$A$1:$B$6,2,0)*K6605*G6605)</f>
        <v/>
      </c>
      <c r="N6605" s="11" t="str">
        <f>IF(A6605="","",-PMT(G6605*VLOOKUP(E6605,index!$A$1:$B$6,2,0),C6605,F6605,0,0))</f>
        <v/>
      </c>
      <c r="O6605" s="11" t="str">
        <f t="shared" si="637"/>
        <v/>
      </c>
      <c r="P6605" s="11" t="str">
        <f t="shared" si="638"/>
        <v/>
      </c>
    </row>
    <row r="6606" spans="1:16" x14ac:dyDescent="0.25">
      <c r="A6606" s="9" t="str">
        <f>IF(A6605="","",IF(B6605&lt;C6605,A6605,IF(A6605=MAX('entry data'!$B$8:$B$507),"",A6605+1)))</f>
        <v/>
      </c>
      <c r="B6606" s="9" t="str">
        <f t="shared" si="633"/>
        <v/>
      </c>
      <c r="C6606" s="9" t="str">
        <f>IF(ISERROR(VLOOKUP(A6606,'entry data'!B:G,6,0)),"",VLOOKUP(A6606,'entry data'!B:G,6,0))</f>
        <v/>
      </c>
      <c r="D6606" s="9" t="str">
        <f>IF(ISERROR(VLOOKUP(A6606,'entry data'!B:C,2,0)),"",VLOOKUP(A6606,'entry data'!B:C,2,0))</f>
        <v/>
      </c>
      <c r="E6606" s="9" t="str">
        <f>IF(ISERROR(VLOOKUP(A6606,'entry data'!B:E,4,0)),"",VLOOKUP(A6606,'entry data'!B:E,4,0))</f>
        <v/>
      </c>
      <c r="F6606" s="11" t="str">
        <f>IF(A6606="","",IF(ISERROR(VLOOKUP(A6606,'entry data'!B:F,5,0)),"",VLOOKUP(A6606,'entry data'!B:F,5,0)))</f>
        <v/>
      </c>
      <c r="G6606" s="12" t="str">
        <f>IF(A6606="","",IF(ISERROR(VLOOKUP(A6606,'entry data'!B:I,8,0)),"",VLOOKUP(A6606,'entry data'!B:I,7,0)))</f>
        <v/>
      </c>
      <c r="H6606" s="13" t="str">
        <f>IF(A6606="","",IF(B6606=1,VLOOKUP(A6606,'entry data'!B:D,3,0),I6605))</f>
        <v/>
      </c>
      <c r="I6606" s="14" t="str">
        <f>IF(A6606="","",IF(E6606="weekly",7,IF(E6606="fortnightly",14,IF(E6606="monthly",DATE(IF(MONTH(H6606)=12,YEAR(H6606)+1,YEAR(H6606)),VLOOKUP(MONTH(H6606),index!$D$2:$G$13,2,0),DAY(H6606)),
IF(E6606="quarterly",DATE(IF(MONTH(H6606)&gt;=10,YEAR(H6606)+1,YEAR(H6606)),VLOOKUP(MONTH(H6606),index!$D$2:$G$13,3,0),DAY(H6606)),
IF(E6606="halfyearly",DATE(IF(MONTH(H6606)&gt;=7,YEAR(H6606)+1,YEAR(H6606)),VLOOKUP(MONTH(H6606),index!$D$2:$G$13,4,0),DAY(H6606)),
DATE(YEAR(H6606)+1,MONTH(H6606),DAY(H6606)))))-H6606))+H6606)</f>
        <v/>
      </c>
      <c r="J6606" s="9" t="str">
        <f t="shared" si="634"/>
        <v/>
      </c>
      <c r="K6606" s="11" t="str">
        <f t="shared" si="635"/>
        <v/>
      </c>
      <c r="L6606" s="11" t="str">
        <f t="shared" si="636"/>
        <v/>
      </c>
      <c r="M6606" s="11" t="str">
        <f>IF(A6606="","",VLOOKUP(E6606,index!$A$1:$B$6,2,0)*K6606*G6606)</f>
        <v/>
      </c>
      <c r="N6606" s="11" t="str">
        <f>IF(A6606="","",-PMT(G6606*VLOOKUP(E6606,index!$A$1:$B$6,2,0),C6606,F6606,0,0))</f>
        <v/>
      </c>
      <c r="O6606" s="11" t="str">
        <f t="shared" si="637"/>
        <v/>
      </c>
      <c r="P6606" s="11" t="str">
        <f t="shared" si="638"/>
        <v/>
      </c>
    </row>
    <row r="6607" spans="1:16" x14ac:dyDescent="0.25">
      <c r="A6607" s="9" t="str">
        <f>IF(A6606="","",IF(B6606&lt;C6606,A6606,IF(A6606=MAX('entry data'!$B$8:$B$507),"",A6606+1)))</f>
        <v/>
      </c>
      <c r="B6607" s="9" t="str">
        <f t="shared" si="633"/>
        <v/>
      </c>
      <c r="C6607" s="9" t="str">
        <f>IF(ISERROR(VLOOKUP(A6607,'entry data'!B:G,6,0)),"",VLOOKUP(A6607,'entry data'!B:G,6,0))</f>
        <v/>
      </c>
      <c r="D6607" s="9" t="str">
        <f>IF(ISERROR(VLOOKUP(A6607,'entry data'!B:C,2,0)),"",VLOOKUP(A6607,'entry data'!B:C,2,0))</f>
        <v/>
      </c>
      <c r="E6607" s="9" t="str">
        <f>IF(ISERROR(VLOOKUP(A6607,'entry data'!B:E,4,0)),"",VLOOKUP(A6607,'entry data'!B:E,4,0))</f>
        <v/>
      </c>
      <c r="F6607" s="11" t="str">
        <f>IF(A6607="","",IF(ISERROR(VLOOKUP(A6607,'entry data'!B:F,5,0)),"",VLOOKUP(A6607,'entry data'!B:F,5,0)))</f>
        <v/>
      </c>
      <c r="G6607" s="12" t="str">
        <f>IF(A6607="","",IF(ISERROR(VLOOKUP(A6607,'entry data'!B:I,8,0)),"",VLOOKUP(A6607,'entry data'!B:I,7,0)))</f>
        <v/>
      </c>
      <c r="H6607" s="13" t="str">
        <f>IF(A6607="","",IF(B6607=1,VLOOKUP(A6607,'entry data'!B:D,3,0),I6606))</f>
        <v/>
      </c>
      <c r="I6607" s="14" t="str">
        <f>IF(A6607="","",IF(E6607="weekly",7,IF(E6607="fortnightly",14,IF(E6607="monthly",DATE(IF(MONTH(H6607)=12,YEAR(H6607)+1,YEAR(H6607)),VLOOKUP(MONTH(H6607),index!$D$2:$G$13,2,0),DAY(H6607)),
IF(E6607="quarterly",DATE(IF(MONTH(H6607)&gt;=10,YEAR(H6607)+1,YEAR(H6607)),VLOOKUP(MONTH(H6607),index!$D$2:$G$13,3,0),DAY(H6607)),
IF(E6607="halfyearly",DATE(IF(MONTH(H6607)&gt;=7,YEAR(H6607)+1,YEAR(H6607)),VLOOKUP(MONTH(H6607),index!$D$2:$G$13,4,0),DAY(H6607)),
DATE(YEAR(H6607)+1,MONTH(H6607),DAY(H6607)))))-H6607))+H6607)</f>
        <v/>
      </c>
      <c r="J6607" s="9" t="str">
        <f t="shared" si="634"/>
        <v/>
      </c>
      <c r="K6607" s="11" t="str">
        <f t="shared" si="635"/>
        <v/>
      </c>
      <c r="L6607" s="11" t="str">
        <f t="shared" si="636"/>
        <v/>
      </c>
      <c r="M6607" s="11" t="str">
        <f>IF(A6607="","",VLOOKUP(E6607,index!$A$1:$B$6,2,0)*K6607*G6607)</f>
        <v/>
      </c>
      <c r="N6607" s="11" t="str">
        <f>IF(A6607="","",-PMT(G6607*VLOOKUP(E6607,index!$A$1:$B$6,2,0),C6607,F6607,0,0))</f>
        <v/>
      </c>
      <c r="O6607" s="11" t="str">
        <f t="shared" si="637"/>
        <v/>
      </c>
      <c r="P6607" s="11" t="str">
        <f t="shared" si="638"/>
        <v/>
      </c>
    </row>
    <row r="6608" spans="1:16" x14ac:dyDescent="0.25">
      <c r="A6608" s="9" t="str">
        <f>IF(A6607="","",IF(B6607&lt;C6607,A6607,IF(A6607=MAX('entry data'!$B$8:$B$507),"",A6607+1)))</f>
        <v/>
      </c>
      <c r="B6608" s="9" t="str">
        <f t="shared" si="633"/>
        <v/>
      </c>
      <c r="C6608" s="9" t="str">
        <f>IF(ISERROR(VLOOKUP(A6608,'entry data'!B:G,6,0)),"",VLOOKUP(A6608,'entry data'!B:G,6,0))</f>
        <v/>
      </c>
      <c r="D6608" s="9" t="str">
        <f>IF(ISERROR(VLOOKUP(A6608,'entry data'!B:C,2,0)),"",VLOOKUP(A6608,'entry data'!B:C,2,0))</f>
        <v/>
      </c>
      <c r="E6608" s="9" t="str">
        <f>IF(ISERROR(VLOOKUP(A6608,'entry data'!B:E,4,0)),"",VLOOKUP(A6608,'entry data'!B:E,4,0))</f>
        <v/>
      </c>
      <c r="F6608" s="11" t="str">
        <f>IF(A6608="","",IF(ISERROR(VLOOKUP(A6608,'entry data'!B:F,5,0)),"",VLOOKUP(A6608,'entry data'!B:F,5,0)))</f>
        <v/>
      </c>
      <c r="G6608" s="12" t="str">
        <f>IF(A6608="","",IF(ISERROR(VLOOKUP(A6608,'entry data'!B:I,8,0)),"",VLOOKUP(A6608,'entry data'!B:I,7,0)))</f>
        <v/>
      </c>
      <c r="H6608" s="13" t="str">
        <f>IF(A6608="","",IF(B6608=1,VLOOKUP(A6608,'entry data'!B:D,3,0),I6607))</f>
        <v/>
      </c>
      <c r="I6608" s="14" t="str">
        <f>IF(A6608="","",IF(E6608="weekly",7,IF(E6608="fortnightly",14,IF(E6608="monthly",DATE(IF(MONTH(H6608)=12,YEAR(H6608)+1,YEAR(H6608)),VLOOKUP(MONTH(H6608),index!$D$2:$G$13,2,0),DAY(H6608)),
IF(E6608="quarterly",DATE(IF(MONTH(H6608)&gt;=10,YEAR(H6608)+1,YEAR(H6608)),VLOOKUP(MONTH(H6608),index!$D$2:$G$13,3,0),DAY(H6608)),
IF(E6608="halfyearly",DATE(IF(MONTH(H6608)&gt;=7,YEAR(H6608)+1,YEAR(H6608)),VLOOKUP(MONTH(H6608),index!$D$2:$G$13,4,0),DAY(H6608)),
DATE(YEAR(H6608)+1,MONTH(H6608),DAY(H6608)))))-H6608))+H6608)</f>
        <v/>
      </c>
      <c r="J6608" s="9" t="str">
        <f t="shared" si="634"/>
        <v/>
      </c>
      <c r="K6608" s="11" t="str">
        <f t="shared" si="635"/>
        <v/>
      </c>
      <c r="L6608" s="11" t="str">
        <f t="shared" si="636"/>
        <v/>
      </c>
      <c r="M6608" s="11" t="str">
        <f>IF(A6608="","",VLOOKUP(E6608,index!$A$1:$B$6,2,0)*K6608*G6608)</f>
        <v/>
      </c>
      <c r="N6608" s="11" t="str">
        <f>IF(A6608="","",-PMT(G6608*VLOOKUP(E6608,index!$A$1:$B$6,2,0),C6608,F6608,0,0))</f>
        <v/>
      </c>
      <c r="O6608" s="11" t="str">
        <f t="shared" si="637"/>
        <v/>
      </c>
      <c r="P6608" s="11" t="str">
        <f t="shared" si="638"/>
        <v/>
      </c>
    </row>
    <row r="6609" spans="1:16" x14ac:dyDescent="0.25">
      <c r="A6609" s="9" t="str">
        <f>IF(A6608="","",IF(B6608&lt;C6608,A6608,IF(A6608=MAX('entry data'!$B$8:$B$507),"",A6608+1)))</f>
        <v/>
      </c>
      <c r="B6609" s="9" t="str">
        <f t="shared" si="633"/>
        <v/>
      </c>
      <c r="C6609" s="9" t="str">
        <f>IF(ISERROR(VLOOKUP(A6609,'entry data'!B:G,6,0)),"",VLOOKUP(A6609,'entry data'!B:G,6,0))</f>
        <v/>
      </c>
      <c r="D6609" s="9" t="str">
        <f>IF(ISERROR(VLOOKUP(A6609,'entry data'!B:C,2,0)),"",VLOOKUP(A6609,'entry data'!B:C,2,0))</f>
        <v/>
      </c>
      <c r="E6609" s="9" t="str">
        <f>IF(ISERROR(VLOOKUP(A6609,'entry data'!B:E,4,0)),"",VLOOKUP(A6609,'entry data'!B:E,4,0))</f>
        <v/>
      </c>
      <c r="F6609" s="11" t="str">
        <f>IF(A6609="","",IF(ISERROR(VLOOKUP(A6609,'entry data'!B:F,5,0)),"",VLOOKUP(A6609,'entry data'!B:F,5,0)))</f>
        <v/>
      </c>
      <c r="G6609" s="12" t="str">
        <f>IF(A6609="","",IF(ISERROR(VLOOKUP(A6609,'entry data'!B:I,8,0)),"",VLOOKUP(A6609,'entry data'!B:I,7,0)))</f>
        <v/>
      </c>
      <c r="H6609" s="13" t="str">
        <f>IF(A6609="","",IF(B6609=1,VLOOKUP(A6609,'entry data'!B:D,3,0),I6608))</f>
        <v/>
      </c>
      <c r="I6609" s="14" t="str">
        <f>IF(A6609="","",IF(E6609="weekly",7,IF(E6609="fortnightly",14,IF(E6609="monthly",DATE(IF(MONTH(H6609)=12,YEAR(H6609)+1,YEAR(H6609)),VLOOKUP(MONTH(H6609),index!$D$2:$G$13,2,0),DAY(H6609)),
IF(E6609="quarterly",DATE(IF(MONTH(H6609)&gt;=10,YEAR(H6609)+1,YEAR(H6609)),VLOOKUP(MONTH(H6609),index!$D$2:$G$13,3,0),DAY(H6609)),
IF(E6609="halfyearly",DATE(IF(MONTH(H6609)&gt;=7,YEAR(H6609)+1,YEAR(H6609)),VLOOKUP(MONTH(H6609),index!$D$2:$G$13,4,0),DAY(H6609)),
DATE(YEAR(H6609)+1,MONTH(H6609),DAY(H6609)))))-H6609))+H6609)</f>
        <v/>
      </c>
      <c r="J6609" s="9" t="str">
        <f t="shared" si="634"/>
        <v/>
      </c>
      <c r="K6609" s="11" t="str">
        <f t="shared" si="635"/>
        <v/>
      </c>
      <c r="L6609" s="11" t="str">
        <f t="shared" si="636"/>
        <v/>
      </c>
      <c r="M6609" s="11" t="str">
        <f>IF(A6609="","",VLOOKUP(E6609,index!$A$1:$B$6,2,0)*K6609*G6609)</f>
        <v/>
      </c>
      <c r="N6609" s="11" t="str">
        <f>IF(A6609="","",-PMT(G6609*VLOOKUP(E6609,index!$A$1:$B$6,2,0),C6609,F6609,0,0))</f>
        <v/>
      </c>
      <c r="O6609" s="11" t="str">
        <f t="shared" si="637"/>
        <v/>
      </c>
      <c r="P6609" s="11" t="str">
        <f t="shared" si="638"/>
        <v/>
      </c>
    </row>
    <row r="6610" spans="1:16" x14ac:dyDescent="0.25">
      <c r="A6610" s="9" t="str">
        <f>IF(A6609="","",IF(B6609&lt;C6609,A6609,IF(A6609=MAX('entry data'!$B$8:$B$507),"",A6609+1)))</f>
        <v/>
      </c>
      <c r="B6610" s="9" t="str">
        <f t="shared" si="633"/>
        <v/>
      </c>
      <c r="C6610" s="9" t="str">
        <f>IF(ISERROR(VLOOKUP(A6610,'entry data'!B:G,6,0)),"",VLOOKUP(A6610,'entry data'!B:G,6,0))</f>
        <v/>
      </c>
      <c r="D6610" s="9" t="str">
        <f>IF(ISERROR(VLOOKUP(A6610,'entry data'!B:C,2,0)),"",VLOOKUP(A6610,'entry data'!B:C,2,0))</f>
        <v/>
      </c>
      <c r="E6610" s="9" t="str">
        <f>IF(ISERROR(VLOOKUP(A6610,'entry data'!B:E,4,0)),"",VLOOKUP(A6610,'entry data'!B:E,4,0))</f>
        <v/>
      </c>
      <c r="F6610" s="11" t="str">
        <f>IF(A6610="","",IF(ISERROR(VLOOKUP(A6610,'entry data'!B:F,5,0)),"",VLOOKUP(A6610,'entry data'!B:F,5,0)))</f>
        <v/>
      </c>
      <c r="G6610" s="12" t="str">
        <f>IF(A6610="","",IF(ISERROR(VLOOKUP(A6610,'entry data'!B:I,8,0)),"",VLOOKUP(A6610,'entry data'!B:I,7,0)))</f>
        <v/>
      </c>
      <c r="H6610" s="13" t="str">
        <f>IF(A6610="","",IF(B6610=1,VLOOKUP(A6610,'entry data'!B:D,3,0),I6609))</f>
        <v/>
      </c>
      <c r="I6610" s="14" t="str">
        <f>IF(A6610="","",IF(E6610="weekly",7,IF(E6610="fortnightly",14,IF(E6610="monthly",DATE(IF(MONTH(H6610)=12,YEAR(H6610)+1,YEAR(H6610)),VLOOKUP(MONTH(H6610),index!$D$2:$G$13,2,0),DAY(H6610)),
IF(E6610="quarterly",DATE(IF(MONTH(H6610)&gt;=10,YEAR(H6610)+1,YEAR(H6610)),VLOOKUP(MONTH(H6610),index!$D$2:$G$13,3,0),DAY(H6610)),
IF(E6610="halfyearly",DATE(IF(MONTH(H6610)&gt;=7,YEAR(H6610)+1,YEAR(H6610)),VLOOKUP(MONTH(H6610),index!$D$2:$G$13,4,0),DAY(H6610)),
DATE(YEAR(H6610)+1,MONTH(H6610),DAY(H6610)))))-H6610))+H6610)</f>
        <v/>
      </c>
      <c r="J6610" s="9" t="str">
        <f t="shared" si="634"/>
        <v/>
      </c>
      <c r="K6610" s="11" t="str">
        <f t="shared" si="635"/>
        <v/>
      </c>
      <c r="L6610" s="11" t="str">
        <f t="shared" si="636"/>
        <v/>
      </c>
      <c r="M6610" s="11" t="str">
        <f>IF(A6610="","",VLOOKUP(E6610,index!$A$1:$B$6,2,0)*K6610*G6610)</f>
        <v/>
      </c>
      <c r="N6610" s="11" t="str">
        <f>IF(A6610="","",-PMT(G6610*VLOOKUP(E6610,index!$A$1:$B$6,2,0),C6610,F6610,0,0))</f>
        <v/>
      </c>
      <c r="O6610" s="11" t="str">
        <f t="shared" si="637"/>
        <v/>
      </c>
      <c r="P6610" s="11" t="str">
        <f t="shared" si="638"/>
        <v/>
      </c>
    </row>
    <row r="6611" spans="1:16" x14ac:dyDescent="0.25">
      <c r="A6611" s="9" t="str">
        <f>IF(A6610="","",IF(B6610&lt;C6610,A6610,IF(A6610=MAX('entry data'!$B$8:$B$507),"",A6610+1)))</f>
        <v/>
      </c>
      <c r="B6611" s="9" t="str">
        <f t="shared" si="633"/>
        <v/>
      </c>
      <c r="C6611" s="9" t="str">
        <f>IF(ISERROR(VLOOKUP(A6611,'entry data'!B:G,6,0)),"",VLOOKUP(A6611,'entry data'!B:G,6,0))</f>
        <v/>
      </c>
      <c r="D6611" s="9" t="str">
        <f>IF(ISERROR(VLOOKUP(A6611,'entry data'!B:C,2,0)),"",VLOOKUP(A6611,'entry data'!B:C,2,0))</f>
        <v/>
      </c>
      <c r="E6611" s="9" t="str">
        <f>IF(ISERROR(VLOOKUP(A6611,'entry data'!B:E,4,0)),"",VLOOKUP(A6611,'entry data'!B:E,4,0))</f>
        <v/>
      </c>
      <c r="F6611" s="11" t="str">
        <f>IF(A6611="","",IF(ISERROR(VLOOKUP(A6611,'entry data'!B:F,5,0)),"",VLOOKUP(A6611,'entry data'!B:F,5,0)))</f>
        <v/>
      </c>
      <c r="G6611" s="12" t="str">
        <f>IF(A6611="","",IF(ISERROR(VLOOKUP(A6611,'entry data'!B:I,8,0)),"",VLOOKUP(A6611,'entry data'!B:I,7,0)))</f>
        <v/>
      </c>
      <c r="H6611" s="13" t="str">
        <f>IF(A6611="","",IF(B6611=1,VLOOKUP(A6611,'entry data'!B:D,3,0),I6610))</f>
        <v/>
      </c>
      <c r="I6611" s="14" t="str">
        <f>IF(A6611="","",IF(E6611="weekly",7,IF(E6611="fortnightly",14,IF(E6611="monthly",DATE(IF(MONTH(H6611)=12,YEAR(H6611)+1,YEAR(H6611)),VLOOKUP(MONTH(H6611),index!$D$2:$G$13,2,0),DAY(H6611)),
IF(E6611="quarterly",DATE(IF(MONTH(H6611)&gt;=10,YEAR(H6611)+1,YEAR(H6611)),VLOOKUP(MONTH(H6611),index!$D$2:$G$13,3,0),DAY(H6611)),
IF(E6611="halfyearly",DATE(IF(MONTH(H6611)&gt;=7,YEAR(H6611)+1,YEAR(H6611)),VLOOKUP(MONTH(H6611),index!$D$2:$G$13,4,0),DAY(H6611)),
DATE(YEAR(H6611)+1,MONTH(H6611),DAY(H6611)))))-H6611))+H6611)</f>
        <v/>
      </c>
      <c r="J6611" s="9" t="str">
        <f t="shared" si="634"/>
        <v/>
      </c>
      <c r="K6611" s="11" t="str">
        <f t="shared" si="635"/>
        <v/>
      </c>
      <c r="L6611" s="11" t="str">
        <f t="shared" si="636"/>
        <v/>
      </c>
      <c r="M6611" s="11" t="str">
        <f>IF(A6611="","",VLOOKUP(E6611,index!$A$1:$B$6,2,0)*K6611*G6611)</f>
        <v/>
      </c>
      <c r="N6611" s="11" t="str">
        <f>IF(A6611="","",-PMT(G6611*VLOOKUP(E6611,index!$A$1:$B$6,2,0),C6611,F6611,0,0))</f>
        <v/>
      </c>
      <c r="O6611" s="11" t="str">
        <f t="shared" si="637"/>
        <v/>
      </c>
      <c r="P6611" s="11" t="str">
        <f t="shared" si="638"/>
        <v/>
      </c>
    </row>
    <row r="6612" spans="1:16" x14ac:dyDescent="0.25">
      <c r="A6612" s="9" t="str">
        <f>IF(A6611="","",IF(B6611&lt;C6611,A6611,IF(A6611=MAX('entry data'!$B$8:$B$507),"",A6611+1)))</f>
        <v/>
      </c>
      <c r="B6612" s="9" t="str">
        <f t="shared" si="633"/>
        <v/>
      </c>
      <c r="C6612" s="9" t="str">
        <f>IF(ISERROR(VLOOKUP(A6612,'entry data'!B:G,6,0)),"",VLOOKUP(A6612,'entry data'!B:G,6,0))</f>
        <v/>
      </c>
      <c r="D6612" s="9" t="str">
        <f>IF(ISERROR(VLOOKUP(A6612,'entry data'!B:C,2,0)),"",VLOOKUP(A6612,'entry data'!B:C,2,0))</f>
        <v/>
      </c>
      <c r="E6612" s="9" t="str">
        <f>IF(ISERROR(VLOOKUP(A6612,'entry data'!B:E,4,0)),"",VLOOKUP(A6612,'entry data'!B:E,4,0))</f>
        <v/>
      </c>
      <c r="F6612" s="11" t="str">
        <f>IF(A6612="","",IF(ISERROR(VLOOKUP(A6612,'entry data'!B:F,5,0)),"",VLOOKUP(A6612,'entry data'!B:F,5,0)))</f>
        <v/>
      </c>
      <c r="G6612" s="12" t="str">
        <f>IF(A6612="","",IF(ISERROR(VLOOKUP(A6612,'entry data'!B:I,8,0)),"",VLOOKUP(A6612,'entry data'!B:I,7,0)))</f>
        <v/>
      </c>
      <c r="H6612" s="13" t="str">
        <f>IF(A6612="","",IF(B6612=1,VLOOKUP(A6612,'entry data'!B:D,3,0),I6611))</f>
        <v/>
      </c>
      <c r="I6612" s="14" t="str">
        <f>IF(A6612="","",IF(E6612="weekly",7,IF(E6612="fortnightly",14,IF(E6612="monthly",DATE(IF(MONTH(H6612)=12,YEAR(H6612)+1,YEAR(H6612)),VLOOKUP(MONTH(H6612),index!$D$2:$G$13,2,0),DAY(H6612)),
IF(E6612="quarterly",DATE(IF(MONTH(H6612)&gt;=10,YEAR(H6612)+1,YEAR(H6612)),VLOOKUP(MONTH(H6612),index!$D$2:$G$13,3,0),DAY(H6612)),
IF(E6612="halfyearly",DATE(IF(MONTH(H6612)&gt;=7,YEAR(H6612)+1,YEAR(H6612)),VLOOKUP(MONTH(H6612),index!$D$2:$G$13,4,0),DAY(H6612)),
DATE(YEAR(H6612)+1,MONTH(H6612),DAY(H6612)))))-H6612))+H6612)</f>
        <v/>
      </c>
      <c r="J6612" s="9" t="str">
        <f t="shared" si="634"/>
        <v/>
      </c>
      <c r="K6612" s="11" t="str">
        <f t="shared" si="635"/>
        <v/>
      </c>
      <c r="L6612" s="11" t="str">
        <f t="shared" si="636"/>
        <v/>
      </c>
      <c r="M6612" s="11" t="str">
        <f>IF(A6612="","",VLOOKUP(E6612,index!$A$1:$B$6,2,0)*K6612*G6612)</f>
        <v/>
      </c>
      <c r="N6612" s="11" t="str">
        <f>IF(A6612="","",-PMT(G6612*VLOOKUP(E6612,index!$A$1:$B$6,2,0),C6612,F6612,0,0))</f>
        <v/>
      </c>
      <c r="O6612" s="11" t="str">
        <f t="shared" si="637"/>
        <v/>
      </c>
      <c r="P6612" s="11" t="str">
        <f t="shared" si="638"/>
        <v/>
      </c>
    </row>
    <row r="6613" spans="1:16" x14ac:dyDescent="0.25">
      <c r="A6613" s="9" t="str">
        <f>IF(A6612="","",IF(B6612&lt;C6612,A6612,IF(A6612=MAX('entry data'!$B$8:$B$507),"",A6612+1)))</f>
        <v/>
      </c>
      <c r="B6613" s="9" t="str">
        <f t="shared" si="633"/>
        <v/>
      </c>
      <c r="C6613" s="9" t="str">
        <f>IF(ISERROR(VLOOKUP(A6613,'entry data'!B:G,6,0)),"",VLOOKUP(A6613,'entry data'!B:G,6,0))</f>
        <v/>
      </c>
      <c r="D6613" s="9" t="str">
        <f>IF(ISERROR(VLOOKUP(A6613,'entry data'!B:C,2,0)),"",VLOOKUP(A6613,'entry data'!B:C,2,0))</f>
        <v/>
      </c>
      <c r="E6613" s="9" t="str">
        <f>IF(ISERROR(VLOOKUP(A6613,'entry data'!B:E,4,0)),"",VLOOKUP(A6613,'entry data'!B:E,4,0))</f>
        <v/>
      </c>
      <c r="F6613" s="11" t="str">
        <f>IF(A6613="","",IF(ISERROR(VLOOKUP(A6613,'entry data'!B:F,5,0)),"",VLOOKUP(A6613,'entry data'!B:F,5,0)))</f>
        <v/>
      </c>
      <c r="G6613" s="12" t="str">
        <f>IF(A6613="","",IF(ISERROR(VLOOKUP(A6613,'entry data'!B:I,8,0)),"",VLOOKUP(A6613,'entry data'!B:I,7,0)))</f>
        <v/>
      </c>
      <c r="H6613" s="13" t="str">
        <f>IF(A6613="","",IF(B6613=1,VLOOKUP(A6613,'entry data'!B:D,3,0),I6612))</f>
        <v/>
      </c>
      <c r="I6613" s="14" t="str">
        <f>IF(A6613="","",IF(E6613="weekly",7,IF(E6613="fortnightly",14,IF(E6613="monthly",DATE(IF(MONTH(H6613)=12,YEAR(H6613)+1,YEAR(H6613)),VLOOKUP(MONTH(H6613),index!$D$2:$G$13,2,0),DAY(H6613)),
IF(E6613="quarterly",DATE(IF(MONTH(H6613)&gt;=10,YEAR(H6613)+1,YEAR(H6613)),VLOOKUP(MONTH(H6613),index!$D$2:$G$13,3,0),DAY(H6613)),
IF(E6613="halfyearly",DATE(IF(MONTH(H6613)&gt;=7,YEAR(H6613)+1,YEAR(H6613)),VLOOKUP(MONTH(H6613),index!$D$2:$G$13,4,0),DAY(H6613)),
DATE(YEAR(H6613)+1,MONTH(H6613),DAY(H6613)))))-H6613))+H6613)</f>
        <v/>
      </c>
      <c r="J6613" s="9" t="str">
        <f t="shared" si="634"/>
        <v/>
      </c>
      <c r="K6613" s="11" t="str">
        <f t="shared" si="635"/>
        <v/>
      </c>
      <c r="L6613" s="11" t="str">
        <f t="shared" si="636"/>
        <v/>
      </c>
      <c r="M6613" s="11" t="str">
        <f>IF(A6613="","",VLOOKUP(E6613,index!$A$1:$B$6,2,0)*K6613*G6613)</f>
        <v/>
      </c>
      <c r="N6613" s="11" t="str">
        <f>IF(A6613="","",-PMT(G6613*VLOOKUP(E6613,index!$A$1:$B$6,2,0),C6613,F6613,0,0))</f>
        <v/>
      </c>
      <c r="O6613" s="11" t="str">
        <f t="shared" si="637"/>
        <v/>
      </c>
      <c r="P6613" s="11" t="str">
        <f t="shared" si="638"/>
        <v/>
      </c>
    </row>
    <row r="6614" spans="1:16" x14ac:dyDescent="0.25">
      <c r="A6614" s="9" t="str">
        <f>IF(A6613="","",IF(B6613&lt;C6613,A6613,IF(A6613=MAX('entry data'!$B$8:$B$507),"",A6613+1)))</f>
        <v/>
      </c>
      <c r="B6614" s="9" t="str">
        <f t="shared" si="633"/>
        <v/>
      </c>
      <c r="C6614" s="9" t="str">
        <f>IF(ISERROR(VLOOKUP(A6614,'entry data'!B:G,6,0)),"",VLOOKUP(A6614,'entry data'!B:G,6,0))</f>
        <v/>
      </c>
      <c r="D6614" s="9" t="str">
        <f>IF(ISERROR(VLOOKUP(A6614,'entry data'!B:C,2,0)),"",VLOOKUP(A6614,'entry data'!B:C,2,0))</f>
        <v/>
      </c>
      <c r="E6614" s="9" t="str">
        <f>IF(ISERROR(VLOOKUP(A6614,'entry data'!B:E,4,0)),"",VLOOKUP(A6614,'entry data'!B:E,4,0))</f>
        <v/>
      </c>
      <c r="F6614" s="11" t="str">
        <f>IF(A6614="","",IF(ISERROR(VLOOKUP(A6614,'entry data'!B:F,5,0)),"",VLOOKUP(A6614,'entry data'!B:F,5,0)))</f>
        <v/>
      </c>
      <c r="G6614" s="12" t="str">
        <f>IF(A6614="","",IF(ISERROR(VLOOKUP(A6614,'entry data'!B:I,8,0)),"",VLOOKUP(A6614,'entry data'!B:I,7,0)))</f>
        <v/>
      </c>
      <c r="H6614" s="13" t="str">
        <f>IF(A6614="","",IF(B6614=1,VLOOKUP(A6614,'entry data'!B:D,3,0),I6613))</f>
        <v/>
      </c>
      <c r="I6614" s="14" t="str">
        <f>IF(A6614="","",IF(E6614="weekly",7,IF(E6614="fortnightly",14,IF(E6614="monthly",DATE(IF(MONTH(H6614)=12,YEAR(H6614)+1,YEAR(H6614)),VLOOKUP(MONTH(H6614),index!$D$2:$G$13,2,0),DAY(H6614)),
IF(E6614="quarterly",DATE(IF(MONTH(H6614)&gt;=10,YEAR(H6614)+1,YEAR(H6614)),VLOOKUP(MONTH(H6614),index!$D$2:$G$13,3,0),DAY(H6614)),
IF(E6614="halfyearly",DATE(IF(MONTH(H6614)&gt;=7,YEAR(H6614)+1,YEAR(H6614)),VLOOKUP(MONTH(H6614),index!$D$2:$G$13,4,0),DAY(H6614)),
DATE(YEAR(H6614)+1,MONTH(H6614),DAY(H6614)))))-H6614))+H6614)</f>
        <v/>
      </c>
      <c r="J6614" s="9" t="str">
        <f t="shared" si="634"/>
        <v/>
      </c>
      <c r="K6614" s="11" t="str">
        <f t="shared" si="635"/>
        <v/>
      </c>
      <c r="L6614" s="11" t="str">
        <f t="shared" si="636"/>
        <v/>
      </c>
      <c r="M6614" s="11" t="str">
        <f>IF(A6614="","",VLOOKUP(E6614,index!$A$1:$B$6,2,0)*K6614*G6614)</f>
        <v/>
      </c>
      <c r="N6614" s="11" t="str">
        <f>IF(A6614="","",-PMT(G6614*VLOOKUP(E6614,index!$A$1:$B$6,2,0),C6614,F6614,0,0))</f>
        <v/>
      </c>
      <c r="O6614" s="11" t="str">
        <f t="shared" si="637"/>
        <v/>
      </c>
      <c r="P6614" s="11" t="str">
        <f t="shared" si="638"/>
        <v/>
      </c>
    </row>
    <row r="6615" spans="1:16" x14ac:dyDescent="0.25">
      <c r="A6615" s="9" t="str">
        <f>IF(A6614="","",IF(B6614&lt;C6614,A6614,IF(A6614=MAX('entry data'!$B$8:$B$507),"",A6614+1)))</f>
        <v/>
      </c>
      <c r="B6615" s="9" t="str">
        <f t="shared" ref="B6615:B6678" si="639">IF(A6615="","",IF(B6614=C6614,1,B6614+1))</f>
        <v/>
      </c>
      <c r="C6615" s="9" t="str">
        <f>IF(ISERROR(VLOOKUP(A6615,'entry data'!B:G,6,0)),"",VLOOKUP(A6615,'entry data'!B:G,6,0))</f>
        <v/>
      </c>
      <c r="D6615" s="9" t="str">
        <f>IF(ISERROR(VLOOKUP(A6615,'entry data'!B:C,2,0)),"",VLOOKUP(A6615,'entry data'!B:C,2,0))</f>
        <v/>
      </c>
      <c r="E6615" s="9" t="str">
        <f>IF(ISERROR(VLOOKUP(A6615,'entry data'!B:E,4,0)),"",VLOOKUP(A6615,'entry data'!B:E,4,0))</f>
        <v/>
      </c>
      <c r="F6615" s="11" t="str">
        <f>IF(A6615="","",IF(ISERROR(VLOOKUP(A6615,'entry data'!B:F,5,0)),"",VLOOKUP(A6615,'entry data'!B:F,5,0)))</f>
        <v/>
      </c>
      <c r="G6615" s="12" t="str">
        <f>IF(A6615="","",IF(ISERROR(VLOOKUP(A6615,'entry data'!B:I,8,0)),"",VLOOKUP(A6615,'entry data'!B:I,7,0)))</f>
        <v/>
      </c>
      <c r="H6615" s="13" t="str">
        <f>IF(A6615="","",IF(B6615=1,VLOOKUP(A6615,'entry data'!B:D,3,0),I6614))</f>
        <v/>
      </c>
      <c r="I6615" s="14" t="str">
        <f>IF(A6615="","",IF(E6615="weekly",7,IF(E6615="fortnightly",14,IF(E6615="monthly",DATE(IF(MONTH(H6615)=12,YEAR(H6615)+1,YEAR(H6615)),VLOOKUP(MONTH(H6615),index!$D$2:$G$13,2,0),DAY(H6615)),
IF(E6615="quarterly",DATE(IF(MONTH(H6615)&gt;=10,YEAR(H6615)+1,YEAR(H6615)),VLOOKUP(MONTH(H6615),index!$D$2:$G$13,3,0),DAY(H6615)),
IF(E6615="halfyearly",DATE(IF(MONTH(H6615)&gt;=7,YEAR(H6615)+1,YEAR(H6615)),VLOOKUP(MONTH(H6615),index!$D$2:$G$13,4,0),DAY(H6615)),
DATE(YEAR(H6615)+1,MONTH(H6615),DAY(H6615)))))-H6615))+H6615)</f>
        <v/>
      </c>
      <c r="J6615" s="9" t="str">
        <f t="shared" ref="J6615:J6678" si="640">IF(A6615="","",IF(MONTH(I6615)&lt;10,YEAR(I6615)&amp;"-0"&amp;MONTH(I6615),YEAR(I6615)&amp;"-"&amp;MONTH(I6615)))</f>
        <v/>
      </c>
      <c r="K6615" s="11" t="str">
        <f t="shared" ref="K6615:K6678" si="641">IF(A6615="","",IF(B6615=1,F6615,O6614))</f>
        <v/>
      </c>
      <c r="L6615" s="11" t="str">
        <f t="shared" ref="L6615:L6678" si="642">IF(A6615="","",N6615-M6615)</f>
        <v/>
      </c>
      <c r="M6615" s="11" t="str">
        <f>IF(A6615="","",VLOOKUP(E6615,index!$A$1:$B$6,2,0)*K6615*G6615)</f>
        <v/>
      </c>
      <c r="N6615" s="11" t="str">
        <f>IF(A6615="","",-PMT(G6615*VLOOKUP(E6615,index!$A$1:$B$6,2,0),C6615,F6615,0,0))</f>
        <v/>
      </c>
      <c r="O6615" s="11" t="str">
        <f t="shared" ref="O6615:O6678" si="643">IF(A6615="","",K6615-L6615)</f>
        <v/>
      </c>
      <c r="P6615" s="11" t="str">
        <f t="shared" si="638"/>
        <v/>
      </c>
    </row>
    <row r="6616" spans="1:16" x14ac:dyDescent="0.25">
      <c r="A6616" s="9" t="str">
        <f>IF(A6615="","",IF(B6615&lt;C6615,A6615,IF(A6615=MAX('entry data'!$B$8:$B$507),"",A6615+1)))</f>
        <v/>
      </c>
      <c r="B6616" s="9" t="str">
        <f t="shared" si="639"/>
        <v/>
      </c>
      <c r="C6616" s="9" t="str">
        <f>IF(ISERROR(VLOOKUP(A6616,'entry data'!B:G,6,0)),"",VLOOKUP(A6616,'entry data'!B:G,6,0))</f>
        <v/>
      </c>
      <c r="D6616" s="9" t="str">
        <f>IF(ISERROR(VLOOKUP(A6616,'entry data'!B:C,2,0)),"",VLOOKUP(A6616,'entry data'!B:C,2,0))</f>
        <v/>
      </c>
      <c r="E6616" s="9" t="str">
        <f>IF(ISERROR(VLOOKUP(A6616,'entry data'!B:E,4,0)),"",VLOOKUP(A6616,'entry data'!B:E,4,0))</f>
        <v/>
      </c>
      <c r="F6616" s="11" t="str">
        <f>IF(A6616="","",IF(ISERROR(VLOOKUP(A6616,'entry data'!B:F,5,0)),"",VLOOKUP(A6616,'entry data'!B:F,5,0)))</f>
        <v/>
      </c>
      <c r="G6616" s="12" t="str">
        <f>IF(A6616="","",IF(ISERROR(VLOOKUP(A6616,'entry data'!B:I,8,0)),"",VLOOKUP(A6616,'entry data'!B:I,7,0)))</f>
        <v/>
      </c>
      <c r="H6616" s="13" t="str">
        <f>IF(A6616="","",IF(B6616=1,VLOOKUP(A6616,'entry data'!B:D,3,0),I6615))</f>
        <v/>
      </c>
      <c r="I6616" s="14" t="str">
        <f>IF(A6616="","",IF(E6616="weekly",7,IF(E6616="fortnightly",14,IF(E6616="monthly",DATE(IF(MONTH(H6616)=12,YEAR(H6616)+1,YEAR(H6616)),VLOOKUP(MONTH(H6616),index!$D$2:$G$13,2,0),DAY(H6616)),
IF(E6616="quarterly",DATE(IF(MONTH(H6616)&gt;=10,YEAR(H6616)+1,YEAR(H6616)),VLOOKUP(MONTH(H6616),index!$D$2:$G$13,3,0),DAY(H6616)),
IF(E6616="halfyearly",DATE(IF(MONTH(H6616)&gt;=7,YEAR(H6616)+1,YEAR(H6616)),VLOOKUP(MONTH(H6616),index!$D$2:$G$13,4,0),DAY(H6616)),
DATE(YEAR(H6616)+1,MONTH(H6616),DAY(H6616)))))-H6616))+H6616)</f>
        <v/>
      </c>
      <c r="J6616" s="9" t="str">
        <f t="shared" si="640"/>
        <v/>
      </c>
      <c r="K6616" s="11" t="str">
        <f t="shared" si="641"/>
        <v/>
      </c>
      <c r="L6616" s="11" t="str">
        <f t="shared" si="642"/>
        <v/>
      </c>
      <c r="M6616" s="11" t="str">
        <f>IF(A6616="","",VLOOKUP(E6616,index!$A$1:$B$6,2,0)*K6616*G6616)</f>
        <v/>
      </c>
      <c r="N6616" s="11" t="str">
        <f>IF(A6616="","",-PMT(G6616*VLOOKUP(E6616,index!$A$1:$B$6,2,0),C6616,F6616,0,0))</f>
        <v/>
      </c>
      <c r="O6616" s="11" t="str">
        <f t="shared" si="643"/>
        <v/>
      </c>
      <c r="P6616" s="11" t="str">
        <f t="shared" si="638"/>
        <v/>
      </c>
    </row>
    <row r="6617" spans="1:16" x14ac:dyDescent="0.25">
      <c r="A6617" s="9" t="str">
        <f>IF(A6616="","",IF(B6616&lt;C6616,A6616,IF(A6616=MAX('entry data'!$B$8:$B$507),"",A6616+1)))</f>
        <v/>
      </c>
      <c r="B6617" s="9" t="str">
        <f t="shared" si="639"/>
        <v/>
      </c>
      <c r="C6617" s="9" t="str">
        <f>IF(ISERROR(VLOOKUP(A6617,'entry data'!B:G,6,0)),"",VLOOKUP(A6617,'entry data'!B:G,6,0))</f>
        <v/>
      </c>
      <c r="D6617" s="9" t="str">
        <f>IF(ISERROR(VLOOKUP(A6617,'entry data'!B:C,2,0)),"",VLOOKUP(A6617,'entry data'!B:C,2,0))</f>
        <v/>
      </c>
      <c r="E6617" s="9" t="str">
        <f>IF(ISERROR(VLOOKUP(A6617,'entry data'!B:E,4,0)),"",VLOOKUP(A6617,'entry data'!B:E,4,0))</f>
        <v/>
      </c>
      <c r="F6617" s="11" t="str">
        <f>IF(A6617="","",IF(ISERROR(VLOOKUP(A6617,'entry data'!B:F,5,0)),"",VLOOKUP(A6617,'entry data'!B:F,5,0)))</f>
        <v/>
      </c>
      <c r="G6617" s="12" t="str">
        <f>IF(A6617="","",IF(ISERROR(VLOOKUP(A6617,'entry data'!B:I,8,0)),"",VLOOKUP(A6617,'entry data'!B:I,7,0)))</f>
        <v/>
      </c>
      <c r="H6617" s="13" t="str">
        <f>IF(A6617="","",IF(B6617=1,VLOOKUP(A6617,'entry data'!B:D,3,0),I6616))</f>
        <v/>
      </c>
      <c r="I6617" s="14" t="str">
        <f>IF(A6617="","",IF(E6617="weekly",7,IF(E6617="fortnightly",14,IF(E6617="monthly",DATE(IF(MONTH(H6617)=12,YEAR(H6617)+1,YEAR(H6617)),VLOOKUP(MONTH(H6617),index!$D$2:$G$13,2,0),DAY(H6617)),
IF(E6617="quarterly",DATE(IF(MONTH(H6617)&gt;=10,YEAR(H6617)+1,YEAR(H6617)),VLOOKUP(MONTH(H6617),index!$D$2:$G$13,3,0),DAY(H6617)),
IF(E6617="halfyearly",DATE(IF(MONTH(H6617)&gt;=7,YEAR(H6617)+1,YEAR(H6617)),VLOOKUP(MONTH(H6617),index!$D$2:$G$13,4,0),DAY(H6617)),
DATE(YEAR(H6617)+1,MONTH(H6617),DAY(H6617)))))-H6617))+H6617)</f>
        <v/>
      </c>
      <c r="J6617" s="9" t="str">
        <f t="shared" si="640"/>
        <v/>
      </c>
      <c r="K6617" s="11" t="str">
        <f t="shared" si="641"/>
        <v/>
      </c>
      <c r="L6617" s="11" t="str">
        <f t="shared" si="642"/>
        <v/>
      </c>
      <c r="M6617" s="11" t="str">
        <f>IF(A6617="","",VLOOKUP(E6617,index!$A$1:$B$6,2,0)*K6617*G6617)</f>
        <v/>
      </c>
      <c r="N6617" s="11" t="str">
        <f>IF(A6617="","",-PMT(G6617*VLOOKUP(E6617,index!$A$1:$B$6,2,0),C6617,F6617,0,0))</f>
        <v/>
      </c>
      <c r="O6617" s="11" t="str">
        <f t="shared" si="643"/>
        <v/>
      </c>
      <c r="P6617" s="11" t="str">
        <f t="shared" si="638"/>
        <v/>
      </c>
    </row>
    <row r="6618" spans="1:16" x14ac:dyDescent="0.25">
      <c r="A6618" s="9" t="str">
        <f>IF(A6617="","",IF(B6617&lt;C6617,A6617,IF(A6617=MAX('entry data'!$B$8:$B$507),"",A6617+1)))</f>
        <v/>
      </c>
      <c r="B6618" s="9" t="str">
        <f t="shared" si="639"/>
        <v/>
      </c>
      <c r="C6618" s="9" t="str">
        <f>IF(ISERROR(VLOOKUP(A6618,'entry data'!B:G,6,0)),"",VLOOKUP(A6618,'entry data'!B:G,6,0))</f>
        <v/>
      </c>
      <c r="D6618" s="9" t="str">
        <f>IF(ISERROR(VLOOKUP(A6618,'entry data'!B:C,2,0)),"",VLOOKUP(A6618,'entry data'!B:C,2,0))</f>
        <v/>
      </c>
      <c r="E6618" s="9" t="str">
        <f>IF(ISERROR(VLOOKUP(A6618,'entry data'!B:E,4,0)),"",VLOOKUP(A6618,'entry data'!B:E,4,0))</f>
        <v/>
      </c>
      <c r="F6618" s="11" t="str">
        <f>IF(A6618="","",IF(ISERROR(VLOOKUP(A6618,'entry data'!B:F,5,0)),"",VLOOKUP(A6618,'entry data'!B:F,5,0)))</f>
        <v/>
      </c>
      <c r="G6618" s="12" t="str">
        <f>IF(A6618="","",IF(ISERROR(VLOOKUP(A6618,'entry data'!B:I,8,0)),"",VLOOKUP(A6618,'entry data'!B:I,7,0)))</f>
        <v/>
      </c>
      <c r="H6618" s="13" t="str">
        <f>IF(A6618="","",IF(B6618=1,VLOOKUP(A6618,'entry data'!B:D,3,0),I6617))</f>
        <v/>
      </c>
      <c r="I6618" s="14" t="str">
        <f>IF(A6618="","",IF(E6618="weekly",7,IF(E6618="fortnightly",14,IF(E6618="monthly",DATE(IF(MONTH(H6618)=12,YEAR(H6618)+1,YEAR(H6618)),VLOOKUP(MONTH(H6618),index!$D$2:$G$13,2,0),DAY(H6618)),
IF(E6618="quarterly",DATE(IF(MONTH(H6618)&gt;=10,YEAR(H6618)+1,YEAR(H6618)),VLOOKUP(MONTH(H6618),index!$D$2:$G$13,3,0),DAY(H6618)),
IF(E6618="halfyearly",DATE(IF(MONTH(H6618)&gt;=7,YEAR(H6618)+1,YEAR(H6618)),VLOOKUP(MONTH(H6618),index!$D$2:$G$13,4,0),DAY(H6618)),
DATE(YEAR(H6618)+1,MONTH(H6618),DAY(H6618)))))-H6618))+H6618)</f>
        <v/>
      </c>
      <c r="J6618" s="9" t="str">
        <f t="shared" si="640"/>
        <v/>
      </c>
      <c r="K6618" s="11" t="str">
        <f t="shared" si="641"/>
        <v/>
      </c>
      <c r="L6618" s="11" t="str">
        <f t="shared" si="642"/>
        <v/>
      </c>
      <c r="M6618" s="11" t="str">
        <f>IF(A6618="","",VLOOKUP(E6618,index!$A$1:$B$6,2,0)*K6618*G6618)</f>
        <v/>
      </c>
      <c r="N6618" s="11" t="str">
        <f>IF(A6618="","",-PMT(G6618*VLOOKUP(E6618,index!$A$1:$B$6,2,0),C6618,F6618,0,0))</f>
        <v/>
      </c>
      <c r="O6618" s="11" t="str">
        <f t="shared" si="643"/>
        <v/>
      </c>
      <c r="P6618" s="11" t="str">
        <f t="shared" si="638"/>
        <v/>
      </c>
    </row>
    <row r="6619" spans="1:16" x14ac:dyDescent="0.25">
      <c r="A6619" s="9" t="str">
        <f>IF(A6618="","",IF(B6618&lt;C6618,A6618,IF(A6618=MAX('entry data'!$B$8:$B$507),"",A6618+1)))</f>
        <v/>
      </c>
      <c r="B6619" s="9" t="str">
        <f t="shared" si="639"/>
        <v/>
      </c>
      <c r="C6619" s="9" t="str">
        <f>IF(ISERROR(VLOOKUP(A6619,'entry data'!B:G,6,0)),"",VLOOKUP(A6619,'entry data'!B:G,6,0))</f>
        <v/>
      </c>
      <c r="D6619" s="9" t="str">
        <f>IF(ISERROR(VLOOKUP(A6619,'entry data'!B:C,2,0)),"",VLOOKUP(A6619,'entry data'!B:C,2,0))</f>
        <v/>
      </c>
      <c r="E6619" s="9" t="str">
        <f>IF(ISERROR(VLOOKUP(A6619,'entry data'!B:E,4,0)),"",VLOOKUP(A6619,'entry data'!B:E,4,0))</f>
        <v/>
      </c>
      <c r="F6619" s="11" t="str">
        <f>IF(A6619="","",IF(ISERROR(VLOOKUP(A6619,'entry data'!B:F,5,0)),"",VLOOKUP(A6619,'entry data'!B:F,5,0)))</f>
        <v/>
      </c>
      <c r="G6619" s="12" t="str">
        <f>IF(A6619="","",IF(ISERROR(VLOOKUP(A6619,'entry data'!B:I,8,0)),"",VLOOKUP(A6619,'entry data'!B:I,7,0)))</f>
        <v/>
      </c>
      <c r="H6619" s="13" t="str">
        <f>IF(A6619="","",IF(B6619=1,VLOOKUP(A6619,'entry data'!B:D,3,0),I6618))</f>
        <v/>
      </c>
      <c r="I6619" s="14" t="str">
        <f>IF(A6619="","",IF(E6619="weekly",7,IF(E6619="fortnightly",14,IF(E6619="monthly",DATE(IF(MONTH(H6619)=12,YEAR(H6619)+1,YEAR(H6619)),VLOOKUP(MONTH(H6619),index!$D$2:$G$13,2,0),DAY(H6619)),
IF(E6619="quarterly",DATE(IF(MONTH(H6619)&gt;=10,YEAR(H6619)+1,YEAR(H6619)),VLOOKUP(MONTH(H6619),index!$D$2:$G$13,3,0),DAY(H6619)),
IF(E6619="halfyearly",DATE(IF(MONTH(H6619)&gt;=7,YEAR(H6619)+1,YEAR(H6619)),VLOOKUP(MONTH(H6619),index!$D$2:$G$13,4,0),DAY(H6619)),
DATE(YEAR(H6619)+1,MONTH(H6619),DAY(H6619)))))-H6619))+H6619)</f>
        <v/>
      </c>
      <c r="J6619" s="9" t="str">
        <f t="shared" si="640"/>
        <v/>
      </c>
      <c r="K6619" s="11" t="str">
        <f t="shared" si="641"/>
        <v/>
      </c>
      <c r="L6619" s="11" t="str">
        <f t="shared" si="642"/>
        <v/>
      </c>
      <c r="M6619" s="11" t="str">
        <f>IF(A6619="","",VLOOKUP(E6619,index!$A$1:$B$6,2,0)*K6619*G6619)</f>
        <v/>
      </c>
      <c r="N6619" s="11" t="str">
        <f>IF(A6619="","",-PMT(G6619*VLOOKUP(E6619,index!$A$1:$B$6,2,0),C6619,F6619,0,0))</f>
        <v/>
      </c>
      <c r="O6619" s="11" t="str">
        <f t="shared" si="643"/>
        <v/>
      </c>
      <c r="P6619" s="11" t="str">
        <f t="shared" si="638"/>
        <v/>
      </c>
    </row>
    <row r="6620" spans="1:16" x14ac:dyDescent="0.25">
      <c r="A6620" s="9" t="str">
        <f>IF(A6619="","",IF(B6619&lt;C6619,A6619,IF(A6619=MAX('entry data'!$B$8:$B$507),"",A6619+1)))</f>
        <v/>
      </c>
      <c r="B6620" s="9" t="str">
        <f t="shared" si="639"/>
        <v/>
      </c>
      <c r="C6620" s="9" t="str">
        <f>IF(ISERROR(VLOOKUP(A6620,'entry data'!B:G,6,0)),"",VLOOKUP(A6620,'entry data'!B:G,6,0))</f>
        <v/>
      </c>
      <c r="D6620" s="9" t="str">
        <f>IF(ISERROR(VLOOKUP(A6620,'entry data'!B:C,2,0)),"",VLOOKUP(A6620,'entry data'!B:C,2,0))</f>
        <v/>
      </c>
      <c r="E6620" s="9" t="str">
        <f>IF(ISERROR(VLOOKUP(A6620,'entry data'!B:E,4,0)),"",VLOOKUP(A6620,'entry data'!B:E,4,0))</f>
        <v/>
      </c>
      <c r="F6620" s="11" t="str">
        <f>IF(A6620="","",IF(ISERROR(VLOOKUP(A6620,'entry data'!B:F,5,0)),"",VLOOKUP(A6620,'entry data'!B:F,5,0)))</f>
        <v/>
      </c>
      <c r="G6620" s="12" t="str">
        <f>IF(A6620="","",IF(ISERROR(VLOOKUP(A6620,'entry data'!B:I,8,0)),"",VLOOKUP(A6620,'entry data'!B:I,7,0)))</f>
        <v/>
      </c>
      <c r="H6620" s="13" t="str">
        <f>IF(A6620="","",IF(B6620=1,VLOOKUP(A6620,'entry data'!B:D,3,0),I6619))</f>
        <v/>
      </c>
      <c r="I6620" s="14" t="str">
        <f>IF(A6620="","",IF(E6620="weekly",7,IF(E6620="fortnightly",14,IF(E6620="monthly",DATE(IF(MONTH(H6620)=12,YEAR(H6620)+1,YEAR(H6620)),VLOOKUP(MONTH(H6620),index!$D$2:$G$13,2,0),DAY(H6620)),
IF(E6620="quarterly",DATE(IF(MONTH(H6620)&gt;=10,YEAR(H6620)+1,YEAR(H6620)),VLOOKUP(MONTH(H6620),index!$D$2:$G$13,3,0),DAY(H6620)),
IF(E6620="halfyearly",DATE(IF(MONTH(H6620)&gt;=7,YEAR(H6620)+1,YEAR(H6620)),VLOOKUP(MONTH(H6620),index!$D$2:$G$13,4,0),DAY(H6620)),
DATE(YEAR(H6620)+1,MONTH(H6620),DAY(H6620)))))-H6620))+H6620)</f>
        <v/>
      </c>
      <c r="J6620" s="9" t="str">
        <f t="shared" si="640"/>
        <v/>
      </c>
      <c r="K6620" s="11" t="str">
        <f t="shared" si="641"/>
        <v/>
      </c>
      <c r="L6620" s="11" t="str">
        <f t="shared" si="642"/>
        <v/>
      </c>
      <c r="M6620" s="11" t="str">
        <f>IF(A6620="","",VLOOKUP(E6620,index!$A$1:$B$6,2,0)*K6620*G6620)</f>
        <v/>
      </c>
      <c r="N6620" s="11" t="str">
        <f>IF(A6620="","",-PMT(G6620*VLOOKUP(E6620,index!$A$1:$B$6,2,0),C6620,F6620,0,0))</f>
        <v/>
      </c>
      <c r="O6620" s="11" t="str">
        <f t="shared" si="643"/>
        <v/>
      </c>
      <c r="P6620" s="11" t="str">
        <f t="shared" si="638"/>
        <v/>
      </c>
    </row>
    <row r="6621" spans="1:16" x14ac:dyDescent="0.25">
      <c r="A6621" s="9" t="str">
        <f>IF(A6620="","",IF(B6620&lt;C6620,A6620,IF(A6620=MAX('entry data'!$B$8:$B$507),"",A6620+1)))</f>
        <v/>
      </c>
      <c r="B6621" s="9" t="str">
        <f t="shared" si="639"/>
        <v/>
      </c>
      <c r="C6621" s="9" t="str">
        <f>IF(ISERROR(VLOOKUP(A6621,'entry data'!B:G,6,0)),"",VLOOKUP(A6621,'entry data'!B:G,6,0))</f>
        <v/>
      </c>
      <c r="D6621" s="9" t="str">
        <f>IF(ISERROR(VLOOKUP(A6621,'entry data'!B:C,2,0)),"",VLOOKUP(A6621,'entry data'!B:C,2,0))</f>
        <v/>
      </c>
      <c r="E6621" s="9" t="str">
        <f>IF(ISERROR(VLOOKUP(A6621,'entry data'!B:E,4,0)),"",VLOOKUP(A6621,'entry data'!B:E,4,0))</f>
        <v/>
      </c>
      <c r="F6621" s="11" t="str">
        <f>IF(A6621="","",IF(ISERROR(VLOOKUP(A6621,'entry data'!B:F,5,0)),"",VLOOKUP(A6621,'entry data'!B:F,5,0)))</f>
        <v/>
      </c>
      <c r="G6621" s="12" t="str">
        <f>IF(A6621="","",IF(ISERROR(VLOOKUP(A6621,'entry data'!B:I,8,0)),"",VLOOKUP(A6621,'entry data'!B:I,7,0)))</f>
        <v/>
      </c>
      <c r="H6621" s="13" t="str">
        <f>IF(A6621="","",IF(B6621=1,VLOOKUP(A6621,'entry data'!B:D,3,0),I6620))</f>
        <v/>
      </c>
      <c r="I6621" s="14" t="str">
        <f>IF(A6621="","",IF(E6621="weekly",7,IF(E6621="fortnightly",14,IF(E6621="monthly",DATE(IF(MONTH(H6621)=12,YEAR(H6621)+1,YEAR(H6621)),VLOOKUP(MONTH(H6621),index!$D$2:$G$13,2,0),DAY(H6621)),
IF(E6621="quarterly",DATE(IF(MONTH(H6621)&gt;=10,YEAR(H6621)+1,YEAR(H6621)),VLOOKUP(MONTH(H6621),index!$D$2:$G$13,3,0),DAY(H6621)),
IF(E6621="halfyearly",DATE(IF(MONTH(H6621)&gt;=7,YEAR(H6621)+1,YEAR(H6621)),VLOOKUP(MONTH(H6621),index!$D$2:$G$13,4,0),DAY(H6621)),
DATE(YEAR(H6621)+1,MONTH(H6621),DAY(H6621)))))-H6621))+H6621)</f>
        <v/>
      </c>
      <c r="J6621" s="9" t="str">
        <f t="shared" si="640"/>
        <v/>
      </c>
      <c r="K6621" s="11" t="str">
        <f t="shared" si="641"/>
        <v/>
      </c>
      <c r="L6621" s="11" t="str">
        <f t="shared" si="642"/>
        <v/>
      </c>
      <c r="M6621" s="11" t="str">
        <f>IF(A6621="","",VLOOKUP(E6621,index!$A$1:$B$6,2,0)*K6621*G6621)</f>
        <v/>
      </c>
      <c r="N6621" s="11" t="str">
        <f>IF(A6621="","",-PMT(G6621*VLOOKUP(E6621,index!$A$1:$B$6,2,0),C6621,F6621,0,0))</f>
        <v/>
      </c>
      <c r="O6621" s="11" t="str">
        <f t="shared" si="643"/>
        <v/>
      </c>
      <c r="P6621" s="11" t="str">
        <f t="shared" si="638"/>
        <v/>
      </c>
    </row>
    <row r="6622" spans="1:16" x14ac:dyDescent="0.25">
      <c r="A6622" s="9" t="str">
        <f>IF(A6621="","",IF(B6621&lt;C6621,A6621,IF(A6621=MAX('entry data'!$B$8:$B$507),"",A6621+1)))</f>
        <v/>
      </c>
      <c r="B6622" s="9" t="str">
        <f t="shared" si="639"/>
        <v/>
      </c>
      <c r="C6622" s="9" t="str">
        <f>IF(ISERROR(VLOOKUP(A6622,'entry data'!B:G,6,0)),"",VLOOKUP(A6622,'entry data'!B:G,6,0))</f>
        <v/>
      </c>
      <c r="D6622" s="9" t="str">
        <f>IF(ISERROR(VLOOKUP(A6622,'entry data'!B:C,2,0)),"",VLOOKUP(A6622,'entry data'!B:C,2,0))</f>
        <v/>
      </c>
      <c r="E6622" s="9" t="str">
        <f>IF(ISERROR(VLOOKUP(A6622,'entry data'!B:E,4,0)),"",VLOOKUP(A6622,'entry data'!B:E,4,0))</f>
        <v/>
      </c>
      <c r="F6622" s="11" t="str">
        <f>IF(A6622="","",IF(ISERROR(VLOOKUP(A6622,'entry data'!B:F,5,0)),"",VLOOKUP(A6622,'entry data'!B:F,5,0)))</f>
        <v/>
      </c>
      <c r="G6622" s="12" t="str">
        <f>IF(A6622="","",IF(ISERROR(VLOOKUP(A6622,'entry data'!B:I,8,0)),"",VLOOKUP(A6622,'entry data'!B:I,7,0)))</f>
        <v/>
      </c>
      <c r="H6622" s="13" t="str">
        <f>IF(A6622="","",IF(B6622=1,VLOOKUP(A6622,'entry data'!B:D,3,0),I6621))</f>
        <v/>
      </c>
      <c r="I6622" s="14" t="str">
        <f>IF(A6622="","",IF(E6622="weekly",7,IF(E6622="fortnightly",14,IF(E6622="monthly",DATE(IF(MONTH(H6622)=12,YEAR(H6622)+1,YEAR(H6622)),VLOOKUP(MONTH(H6622),index!$D$2:$G$13,2,0),DAY(H6622)),
IF(E6622="quarterly",DATE(IF(MONTH(H6622)&gt;=10,YEAR(H6622)+1,YEAR(H6622)),VLOOKUP(MONTH(H6622),index!$D$2:$G$13,3,0),DAY(H6622)),
IF(E6622="halfyearly",DATE(IF(MONTH(H6622)&gt;=7,YEAR(H6622)+1,YEAR(H6622)),VLOOKUP(MONTH(H6622),index!$D$2:$G$13,4,0),DAY(H6622)),
DATE(YEAR(H6622)+1,MONTH(H6622),DAY(H6622)))))-H6622))+H6622)</f>
        <v/>
      </c>
      <c r="J6622" s="9" t="str">
        <f t="shared" si="640"/>
        <v/>
      </c>
      <c r="K6622" s="11" t="str">
        <f t="shared" si="641"/>
        <v/>
      </c>
      <c r="L6622" s="11" t="str">
        <f t="shared" si="642"/>
        <v/>
      </c>
      <c r="M6622" s="11" t="str">
        <f>IF(A6622="","",VLOOKUP(E6622,index!$A$1:$B$6,2,0)*K6622*G6622)</f>
        <v/>
      </c>
      <c r="N6622" s="11" t="str">
        <f>IF(A6622="","",-PMT(G6622*VLOOKUP(E6622,index!$A$1:$B$6,2,0),C6622,F6622,0,0))</f>
        <v/>
      </c>
      <c r="O6622" s="11" t="str">
        <f t="shared" si="643"/>
        <v/>
      </c>
      <c r="P6622" s="11" t="str">
        <f t="shared" si="638"/>
        <v/>
      </c>
    </row>
    <row r="6623" spans="1:16" x14ac:dyDescent="0.25">
      <c r="A6623" s="9" t="str">
        <f>IF(A6622="","",IF(B6622&lt;C6622,A6622,IF(A6622=MAX('entry data'!$B$8:$B$507),"",A6622+1)))</f>
        <v/>
      </c>
      <c r="B6623" s="9" t="str">
        <f t="shared" si="639"/>
        <v/>
      </c>
      <c r="C6623" s="9" t="str">
        <f>IF(ISERROR(VLOOKUP(A6623,'entry data'!B:G,6,0)),"",VLOOKUP(A6623,'entry data'!B:G,6,0))</f>
        <v/>
      </c>
      <c r="D6623" s="9" t="str">
        <f>IF(ISERROR(VLOOKUP(A6623,'entry data'!B:C,2,0)),"",VLOOKUP(A6623,'entry data'!B:C,2,0))</f>
        <v/>
      </c>
      <c r="E6623" s="9" t="str">
        <f>IF(ISERROR(VLOOKUP(A6623,'entry data'!B:E,4,0)),"",VLOOKUP(A6623,'entry data'!B:E,4,0))</f>
        <v/>
      </c>
      <c r="F6623" s="11" t="str">
        <f>IF(A6623="","",IF(ISERROR(VLOOKUP(A6623,'entry data'!B:F,5,0)),"",VLOOKUP(A6623,'entry data'!B:F,5,0)))</f>
        <v/>
      </c>
      <c r="G6623" s="12" t="str">
        <f>IF(A6623="","",IF(ISERROR(VLOOKUP(A6623,'entry data'!B:I,8,0)),"",VLOOKUP(A6623,'entry data'!B:I,7,0)))</f>
        <v/>
      </c>
      <c r="H6623" s="13" t="str">
        <f>IF(A6623="","",IF(B6623=1,VLOOKUP(A6623,'entry data'!B:D,3,0),I6622))</f>
        <v/>
      </c>
      <c r="I6623" s="14" t="str">
        <f>IF(A6623="","",IF(E6623="weekly",7,IF(E6623="fortnightly",14,IF(E6623="monthly",DATE(IF(MONTH(H6623)=12,YEAR(H6623)+1,YEAR(H6623)),VLOOKUP(MONTH(H6623),index!$D$2:$G$13,2,0),DAY(H6623)),
IF(E6623="quarterly",DATE(IF(MONTH(H6623)&gt;=10,YEAR(H6623)+1,YEAR(H6623)),VLOOKUP(MONTH(H6623),index!$D$2:$G$13,3,0),DAY(H6623)),
IF(E6623="halfyearly",DATE(IF(MONTH(H6623)&gt;=7,YEAR(H6623)+1,YEAR(H6623)),VLOOKUP(MONTH(H6623),index!$D$2:$G$13,4,0),DAY(H6623)),
DATE(YEAR(H6623)+1,MONTH(H6623),DAY(H6623)))))-H6623))+H6623)</f>
        <v/>
      </c>
      <c r="J6623" s="9" t="str">
        <f t="shared" si="640"/>
        <v/>
      </c>
      <c r="K6623" s="11" t="str">
        <f t="shared" si="641"/>
        <v/>
      </c>
      <c r="L6623" s="11" t="str">
        <f t="shared" si="642"/>
        <v/>
      </c>
      <c r="M6623" s="11" t="str">
        <f>IF(A6623="","",VLOOKUP(E6623,index!$A$1:$B$6,2,0)*K6623*G6623)</f>
        <v/>
      </c>
      <c r="N6623" s="11" t="str">
        <f>IF(A6623="","",-PMT(G6623*VLOOKUP(E6623,index!$A$1:$B$6,2,0),C6623,F6623,0,0))</f>
        <v/>
      </c>
      <c r="O6623" s="11" t="str">
        <f t="shared" si="643"/>
        <v/>
      </c>
      <c r="P6623" s="11" t="str">
        <f t="shared" si="638"/>
        <v/>
      </c>
    </row>
    <row r="6624" spans="1:16" x14ac:dyDescent="0.25">
      <c r="A6624" s="9" t="str">
        <f>IF(A6623="","",IF(B6623&lt;C6623,A6623,IF(A6623=MAX('entry data'!$B$8:$B$507),"",A6623+1)))</f>
        <v/>
      </c>
      <c r="B6624" s="9" t="str">
        <f t="shared" si="639"/>
        <v/>
      </c>
      <c r="C6624" s="9" t="str">
        <f>IF(ISERROR(VLOOKUP(A6624,'entry data'!B:G,6,0)),"",VLOOKUP(A6624,'entry data'!B:G,6,0))</f>
        <v/>
      </c>
      <c r="D6624" s="9" t="str">
        <f>IF(ISERROR(VLOOKUP(A6624,'entry data'!B:C,2,0)),"",VLOOKUP(A6624,'entry data'!B:C,2,0))</f>
        <v/>
      </c>
      <c r="E6624" s="9" t="str">
        <f>IF(ISERROR(VLOOKUP(A6624,'entry data'!B:E,4,0)),"",VLOOKUP(A6624,'entry data'!B:E,4,0))</f>
        <v/>
      </c>
      <c r="F6624" s="11" t="str">
        <f>IF(A6624="","",IF(ISERROR(VLOOKUP(A6624,'entry data'!B:F,5,0)),"",VLOOKUP(A6624,'entry data'!B:F,5,0)))</f>
        <v/>
      </c>
      <c r="G6624" s="12" t="str">
        <f>IF(A6624="","",IF(ISERROR(VLOOKUP(A6624,'entry data'!B:I,8,0)),"",VLOOKUP(A6624,'entry data'!B:I,7,0)))</f>
        <v/>
      </c>
      <c r="H6624" s="13" t="str">
        <f>IF(A6624="","",IF(B6624=1,VLOOKUP(A6624,'entry data'!B:D,3,0),I6623))</f>
        <v/>
      </c>
      <c r="I6624" s="14" t="str">
        <f>IF(A6624="","",IF(E6624="weekly",7,IF(E6624="fortnightly",14,IF(E6624="monthly",DATE(IF(MONTH(H6624)=12,YEAR(H6624)+1,YEAR(H6624)),VLOOKUP(MONTH(H6624),index!$D$2:$G$13,2,0),DAY(H6624)),
IF(E6624="quarterly",DATE(IF(MONTH(H6624)&gt;=10,YEAR(H6624)+1,YEAR(H6624)),VLOOKUP(MONTH(H6624),index!$D$2:$G$13,3,0),DAY(H6624)),
IF(E6624="halfyearly",DATE(IF(MONTH(H6624)&gt;=7,YEAR(H6624)+1,YEAR(H6624)),VLOOKUP(MONTH(H6624),index!$D$2:$G$13,4,0),DAY(H6624)),
DATE(YEAR(H6624)+1,MONTH(H6624),DAY(H6624)))))-H6624))+H6624)</f>
        <v/>
      </c>
      <c r="J6624" s="9" t="str">
        <f t="shared" si="640"/>
        <v/>
      </c>
      <c r="K6624" s="11" t="str">
        <f t="shared" si="641"/>
        <v/>
      </c>
      <c r="L6624" s="11" t="str">
        <f t="shared" si="642"/>
        <v/>
      </c>
      <c r="M6624" s="11" t="str">
        <f>IF(A6624="","",VLOOKUP(E6624,index!$A$1:$B$6,2,0)*K6624*G6624)</f>
        <v/>
      </c>
      <c r="N6624" s="11" t="str">
        <f>IF(A6624="","",-PMT(G6624*VLOOKUP(E6624,index!$A$1:$B$6,2,0),C6624,F6624,0,0))</f>
        <v/>
      </c>
      <c r="O6624" s="11" t="str">
        <f t="shared" si="643"/>
        <v/>
      </c>
      <c r="P6624" s="11" t="str">
        <f t="shared" si="638"/>
        <v/>
      </c>
    </row>
    <row r="6625" spans="1:16" x14ac:dyDescent="0.25">
      <c r="A6625" s="9" t="str">
        <f>IF(A6624="","",IF(B6624&lt;C6624,A6624,IF(A6624=MAX('entry data'!$B$8:$B$507),"",A6624+1)))</f>
        <v/>
      </c>
      <c r="B6625" s="9" t="str">
        <f t="shared" si="639"/>
        <v/>
      </c>
      <c r="C6625" s="9" t="str">
        <f>IF(ISERROR(VLOOKUP(A6625,'entry data'!B:G,6,0)),"",VLOOKUP(A6625,'entry data'!B:G,6,0))</f>
        <v/>
      </c>
      <c r="D6625" s="9" t="str">
        <f>IF(ISERROR(VLOOKUP(A6625,'entry data'!B:C,2,0)),"",VLOOKUP(A6625,'entry data'!B:C,2,0))</f>
        <v/>
      </c>
      <c r="E6625" s="9" t="str">
        <f>IF(ISERROR(VLOOKUP(A6625,'entry data'!B:E,4,0)),"",VLOOKUP(A6625,'entry data'!B:E,4,0))</f>
        <v/>
      </c>
      <c r="F6625" s="11" t="str">
        <f>IF(A6625="","",IF(ISERROR(VLOOKUP(A6625,'entry data'!B:F,5,0)),"",VLOOKUP(A6625,'entry data'!B:F,5,0)))</f>
        <v/>
      </c>
      <c r="G6625" s="12" t="str">
        <f>IF(A6625="","",IF(ISERROR(VLOOKUP(A6625,'entry data'!B:I,8,0)),"",VLOOKUP(A6625,'entry data'!B:I,7,0)))</f>
        <v/>
      </c>
      <c r="H6625" s="13" t="str">
        <f>IF(A6625="","",IF(B6625=1,VLOOKUP(A6625,'entry data'!B:D,3,0),I6624))</f>
        <v/>
      </c>
      <c r="I6625" s="14" t="str">
        <f>IF(A6625="","",IF(E6625="weekly",7,IF(E6625="fortnightly",14,IF(E6625="monthly",DATE(IF(MONTH(H6625)=12,YEAR(H6625)+1,YEAR(H6625)),VLOOKUP(MONTH(H6625),index!$D$2:$G$13,2,0),DAY(H6625)),
IF(E6625="quarterly",DATE(IF(MONTH(H6625)&gt;=10,YEAR(H6625)+1,YEAR(H6625)),VLOOKUP(MONTH(H6625),index!$D$2:$G$13,3,0),DAY(H6625)),
IF(E6625="halfyearly",DATE(IF(MONTH(H6625)&gt;=7,YEAR(H6625)+1,YEAR(H6625)),VLOOKUP(MONTH(H6625),index!$D$2:$G$13,4,0),DAY(H6625)),
DATE(YEAR(H6625)+1,MONTH(H6625),DAY(H6625)))))-H6625))+H6625)</f>
        <v/>
      </c>
      <c r="J6625" s="9" t="str">
        <f t="shared" si="640"/>
        <v/>
      </c>
      <c r="K6625" s="11" t="str">
        <f t="shared" si="641"/>
        <v/>
      </c>
      <c r="L6625" s="11" t="str">
        <f t="shared" si="642"/>
        <v/>
      </c>
      <c r="M6625" s="11" t="str">
        <f>IF(A6625="","",VLOOKUP(E6625,index!$A$1:$B$6,2,0)*K6625*G6625)</f>
        <v/>
      </c>
      <c r="N6625" s="11" t="str">
        <f>IF(A6625="","",-PMT(G6625*VLOOKUP(E6625,index!$A$1:$B$6,2,0),C6625,F6625,0,0))</f>
        <v/>
      </c>
      <c r="O6625" s="11" t="str">
        <f t="shared" si="643"/>
        <v/>
      </c>
      <c r="P6625" s="11" t="str">
        <f t="shared" si="638"/>
        <v/>
      </c>
    </row>
    <row r="6626" spans="1:16" x14ac:dyDescent="0.25">
      <c r="A6626" s="9" t="str">
        <f>IF(A6625="","",IF(B6625&lt;C6625,A6625,IF(A6625=MAX('entry data'!$B$8:$B$507),"",A6625+1)))</f>
        <v/>
      </c>
      <c r="B6626" s="9" t="str">
        <f t="shared" si="639"/>
        <v/>
      </c>
      <c r="C6626" s="9" t="str">
        <f>IF(ISERROR(VLOOKUP(A6626,'entry data'!B:G,6,0)),"",VLOOKUP(A6626,'entry data'!B:G,6,0))</f>
        <v/>
      </c>
      <c r="D6626" s="9" t="str">
        <f>IF(ISERROR(VLOOKUP(A6626,'entry data'!B:C,2,0)),"",VLOOKUP(A6626,'entry data'!B:C,2,0))</f>
        <v/>
      </c>
      <c r="E6626" s="9" t="str">
        <f>IF(ISERROR(VLOOKUP(A6626,'entry data'!B:E,4,0)),"",VLOOKUP(A6626,'entry data'!B:E,4,0))</f>
        <v/>
      </c>
      <c r="F6626" s="11" t="str">
        <f>IF(A6626="","",IF(ISERROR(VLOOKUP(A6626,'entry data'!B:F,5,0)),"",VLOOKUP(A6626,'entry data'!B:F,5,0)))</f>
        <v/>
      </c>
      <c r="G6626" s="12" t="str">
        <f>IF(A6626="","",IF(ISERROR(VLOOKUP(A6626,'entry data'!B:I,8,0)),"",VLOOKUP(A6626,'entry data'!B:I,7,0)))</f>
        <v/>
      </c>
      <c r="H6626" s="13" t="str">
        <f>IF(A6626="","",IF(B6626=1,VLOOKUP(A6626,'entry data'!B:D,3,0),I6625))</f>
        <v/>
      </c>
      <c r="I6626" s="14" t="str">
        <f>IF(A6626="","",IF(E6626="weekly",7,IF(E6626="fortnightly",14,IF(E6626="monthly",DATE(IF(MONTH(H6626)=12,YEAR(H6626)+1,YEAR(H6626)),VLOOKUP(MONTH(H6626),index!$D$2:$G$13,2,0),DAY(H6626)),
IF(E6626="quarterly",DATE(IF(MONTH(H6626)&gt;=10,YEAR(H6626)+1,YEAR(H6626)),VLOOKUP(MONTH(H6626),index!$D$2:$G$13,3,0),DAY(H6626)),
IF(E6626="halfyearly",DATE(IF(MONTH(H6626)&gt;=7,YEAR(H6626)+1,YEAR(H6626)),VLOOKUP(MONTH(H6626),index!$D$2:$G$13,4,0),DAY(H6626)),
DATE(YEAR(H6626)+1,MONTH(H6626),DAY(H6626)))))-H6626))+H6626)</f>
        <v/>
      </c>
      <c r="J6626" s="9" t="str">
        <f t="shared" si="640"/>
        <v/>
      </c>
      <c r="K6626" s="11" t="str">
        <f t="shared" si="641"/>
        <v/>
      </c>
      <c r="L6626" s="11" t="str">
        <f t="shared" si="642"/>
        <v/>
      </c>
      <c r="M6626" s="11" t="str">
        <f>IF(A6626="","",VLOOKUP(E6626,index!$A$1:$B$6,2,0)*K6626*G6626)</f>
        <v/>
      </c>
      <c r="N6626" s="11" t="str">
        <f>IF(A6626="","",-PMT(G6626*VLOOKUP(E6626,index!$A$1:$B$6,2,0),C6626,F6626,0,0))</f>
        <v/>
      </c>
      <c r="O6626" s="11" t="str">
        <f t="shared" si="643"/>
        <v/>
      </c>
      <c r="P6626" s="11" t="str">
        <f t="shared" si="638"/>
        <v/>
      </c>
    </row>
    <row r="6627" spans="1:16" x14ac:dyDescent="0.25">
      <c r="A6627" s="9" t="str">
        <f>IF(A6626="","",IF(B6626&lt;C6626,A6626,IF(A6626=MAX('entry data'!$B$8:$B$507),"",A6626+1)))</f>
        <v/>
      </c>
      <c r="B6627" s="9" t="str">
        <f t="shared" si="639"/>
        <v/>
      </c>
      <c r="C6627" s="9" t="str">
        <f>IF(ISERROR(VLOOKUP(A6627,'entry data'!B:G,6,0)),"",VLOOKUP(A6627,'entry data'!B:G,6,0))</f>
        <v/>
      </c>
      <c r="D6627" s="9" t="str">
        <f>IF(ISERROR(VLOOKUP(A6627,'entry data'!B:C,2,0)),"",VLOOKUP(A6627,'entry data'!B:C,2,0))</f>
        <v/>
      </c>
      <c r="E6627" s="9" t="str">
        <f>IF(ISERROR(VLOOKUP(A6627,'entry data'!B:E,4,0)),"",VLOOKUP(A6627,'entry data'!B:E,4,0))</f>
        <v/>
      </c>
      <c r="F6627" s="11" t="str">
        <f>IF(A6627="","",IF(ISERROR(VLOOKUP(A6627,'entry data'!B:F,5,0)),"",VLOOKUP(A6627,'entry data'!B:F,5,0)))</f>
        <v/>
      </c>
      <c r="G6627" s="12" t="str">
        <f>IF(A6627="","",IF(ISERROR(VLOOKUP(A6627,'entry data'!B:I,8,0)),"",VLOOKUP(A6627,'entry data'!B:I,7,0)))</f>
        <v/>
      </c>
      <c r="H6627" s="13" t="str">
        <f>IF(A6627="","",IF(B6627=1,VLOOKUP(A6627,'entry data'!B:D,3,0),I6626))</f>
        <v/>
      </c>
      <c r="I6627" s="14" t="str">
        <f>IF(A6627="","",IF(E6627="weekly",7,IF(E6627="fortnightly",14,IF(E6627="monthly",DATE(IF(MONTH(H6627)=12,YEAR(H6627)+1,YEAR(H6627)),VLOOKUP(MONTH(H6627),index!$D$2:$G$13,2,0),DAY(H6627)),
IF(E6627="quarterly",DATE(IF(MONTH(H6627)&gt;=10,YEAR(H6627)+1,YEAR(H6627)),VLOOKUP(MONTH(H6627),index!$D$2:$G$13,3,0),DAY(H6627)),
IF(E6627="halfyearly",DATE(IF(MONTH(H6627)&gt;=7,YEAR(H6627)+1,YEAR(H6627)),VLOOKUP(MONTH(H6627),index!$D$2:$G$13,4,0),DAY(H6627)),
DATE(YEAR(H6627)+1,MONTH(H6627),DAY(H6627)))))-H6627))+H6627)</f>
        <v/>
      </c>
      <c r="J6627" s="9" t="str">
        <f t="shared" si="640"/>
        <v/>
      </c>
      <c r="K6627" s="11" t="str">
        <f t="shared" si="641"/>
        <v/>
      </c>
      <c r="L6627" s="11" t="str">
        <f t="shared" si="642"/>
        <v/>
      </c>
      <c r="M6627" s="11" t="str">
        <f>IF(A6627="","",VLOOKUP(E6627,index!$A$1:$B$6,2,0)*K6627*G6627)</f>
        <v/>
      </c>
      <c r="N6627" s="11" t="str">
        <f>IF(A6627="","",-PMT(G6627*VLOOKUP(E6627,index!$A$1:$B$6,2,0),C6627,F6627,0,0))</f>
        <v/>
      </c>
      <c r="O6627" s="11" t="str">
        <f t="shared" si="643"/>
        <v/>
      </c>
      <c r="P6627" s="11" t="str">
        <f t="shared" si="638"/>
        <v/>
      </c>
    </row>
    <row r="6628" spans="1:16" x14ac:dyDescent="0.25">
      <c r="A6628" s="9" t="str">
        <f>IF(A6627="","",IF(B6627&lt;C6627,A6627,IF(A6627=MAX('entry data'!$B$8:$B$507),"",A6627+1)))</f>
        <v/>
      </c>
      <c r="B6628" s="9" t="str">
        <f t="shared" si="639"/>
        <v/>
      </c>
      <c r="C6628" s="9" t="str">
        <f>IF(ISERROR(VLOOKUP(A6628,'entry data'!B:G,6,0)),"",VLOOKUP(A6628,'entry data'!B:G,6,0))</f>
        <v/>
      </c>
      <c r="D6628" s="9" t="str">
        <f>IF(ISERROR(VLOOKUP(A6628,'entry data'!B:C,2,0)),"",VLOOKUP(A6628,'entry data'!B:C,2,0))</f>
        <v/>
      </c>
      <c r="E6628" s="9" t="str">
        <f>IF(ISERROR(VLOOKUP(A6628,'entry data'!B:E,4,0)),"",VLOOKUP(A6628,'entry data'!B:E,4,0))</f>
        <v/>
      </c>
      <c r="F6628" s="11" t="str">
        <f>IF(A6628="","",IF(ISERROR(VLOOKUP(A6628,'entry data'!B:F,5,0)),"",VLOOKUP(A6628,'entry data'!B:F,5,0)))</f>
        <v/>
      </c>
      <c r="G6628" s="12" t="str">
        <f>IF(A6628="","",IF(ISERROR(VLOOKUP(A6628,'entry data'!B:I,8,0)),"",VLOOKUP(A6628,'entry data'!B:I,7,0)))</f>
        <v/>
      </c>
      <c r="H6628" s="13" t="str">
        <f>IF(A6628="","",IF(B6628=1,VLOOKUP(A6628,'entry data'!B:D,3,0),I6627))</f>
        <v/>
      </c>
      <c r="I6628" s="14" t="str">
        <f>IF(A6628="","",IF(E6628="weekly",7,IF(E6628="fortnightly",14,IF(E6628="monthly",DATE(IF(MONTH(H6628)=12,YEAR(H6628)+1,YEAR(H6628)),VLOOKUP(MONTH(H6628),index!$D$2:$G$13,2,0),DAY(H6628)),
IF(E6628="quarterly",DATE(IF(MONTH(H6628)&gt;=10,YEAR(H6628)+1,YEAR(H6628)),VLOOKUP(MONTH(H6628),index!$D$2:$G$13,3,0),DAY(H6628)),
IF(E6628="halfyearly",DATE(IF(MONTH(H6628)&gt;=7,YEAR(H6628)+1,YEAR(H6628)),VLOOKUP(MONTH(H6628),index!$D$2:$G$13,4,0),DAY(H6628)),
DATE(YEAR(H6628)+1,MONTH(H6628),DAY(H6628)))))-H6628))+H6628)</f>
        <v/>
      </c>
      <c r="J6628" s="9" t="str">
        <f t="shared" si="640"/>
        <v/>
      </c>
      <c r="K6628" s="11" t="str">
        <f t="shared" si="641"/>
        <v/>
      </c>
      <c r="L6628" s="11" t="str">
        <f t="shared" si="642"/>
        <v/>
      </c>
      <c r="M6628" s="11" t="str">
        <f>IF(A6628="","",VLOOKUP(E6628,index!$A$1:$B$6,2,0)*K6628*G6628)</f>
        <v/>
      </c>
      <c r="N6628" s="11" t="str">
        <f>IF(A6628="","",-PMT(G6628*VLOOKUP(E6628,index!$A$1:$B$6,2,0),C6628,F6628,0,0))</f>
        <v/>
      </c>
      <c r="O6628" s="11" t="str">
        <f t="shared" si="643"/>
        <v/>
      </c>
      <c r="P6628" s="11" t="str">
        <f t="shared" si="638"/>
        <v/>
      </c>
    </row>
    <row r="6629" spans="1:16" x14ac:dyDescent="0.25">
      <c r="A6629" s="9" t="str">
        <f>IF(A6628="","",IF(B6628&lt;C6628,A6628,IF(A6628=MAX('entry data'!$B$8:$B$507),"",A6628+1)))</f>
        <v/>
      </c>
      <c r="B6629" s="9" t="str">
        <f t="shared" si="639"/>
        <v/>
      </c>
      <c r="C6629" s="9" t="str">
        <f>IF(ISERROR(VLOOKUP(A6629,'entry data'!B:G,6,0)),"",VLOOKUP(A6629,'entry data'!B:G,6,0))</f>
        <v/>
      </c>
      <c r="D6629" s="9" t="str">
        <f>IF(ISERROR(VLOOKUP(A6629,'entry data'!B:C,2,0)),"",VLOOKUP(A6629,'entry data'!B:C,2,0))</f>
        <v/>
      </c>
      <c r="E6629" s="9" t="str">
        <f>IF(ISERROR(VLOOKUP(A6629,'entry data'!B:E,4,0)),"",VLOOKUP(A6629,'entry data'!B:E,4,0))</f>
        <v/>
      </c>
      <c r="F6629" s="11" t="str">
        <f>IF(A6629="","",IF(ISERROR(VLOOKUP(A6629,'entry data'!B:F,5,0)),"",VLOOKUP(A6629,'entry data'!B:F,5,0)))</f>
        <v/>
      </c>
      <c r="G6629" s="12" t="str">
        <f>IF(A6629="","",IF(ISERROR(VLOOKUP(A6629,'entry data'!B:I,8,0)),"",VLOOKUP(A6629,'entry data'!B:I,7,0)))</f>
        <v/>
      </c>
      <c r="H6629" s="13" t="str">
        <f>IF(A6629="","",IF(B6629=1,VLOOKUP(A6629,'entry data'!B:D,3,0),I6628))</f>
        <v/>
      </c>
      <c r="I6629" s="14" t="str">
        <f>IF(A6629="","",IF(E6629="weekly",7,IF(E6629="fortnightly",14,IF(E6629="monthly",DATE(IF(MONTH(H6629)=12,YEAR(H6629)+1,YEAR(H6629)),VLOOKUP(MONTH(H6629),index!$D$2:$G$13,2,0),DAY(H6629)),
IF(E6629="quarterly",DATE(IF(MONTH(H6629)&gt;=10,YEAR(H6629)+1,YEAR(H6629)),VLOOKUP(MONTH(H6629),index!$D$2:$G$13,3,0),DAY(H6629)),
IF(E6629="halfyearly",DATE(IF(MONTH(H6629)&gt;=7,YEAR(H6629)+1,YEAR(H6629)),VLOOKUP(MONTH(H6629),index!$D$2:$G$13,4,0),DAY(H6629)),
DATE(YEAR(H6629)+1,MONTH(H6629),DAY(H6629)))))-H6629))+H6629)</f>
        <v/>
      </c>
      <c r="J6629" s="9" t="str">
        <f t="shared" si="640"/>
        <v/>
      </c>
      <c r="K6629" s="11" t="str">
        <f t="shared" si="641"/>
        <v/>
      </c>
      <c r="L6629" s="11" t="str">
        <f t="shared" si="642"/>
        <v/>
      </c>
      <c r="M6629" s="11" t="str">
        <f>IF(A6629="","",VLOOKUP(E6629,index!$A$1:$B$6,2,0)*K6629*G6629)</f>
        <v/>
      </c>
      <c r="N6629" s="11" t="str">
        <f>IF(A6629="","",-PMT(G6629*VLOOKUP(E6629,index!$A$1:$B$6,2,0),C6629,F6629,0,0))</f>
        <v/>
      </c>
      <c r="O6629" s="11" t="str">
        <f t="shared" si="643"/>
        <v/>
      </c>
      <c r="P6629" s="11" t="str">
        <f t="shared" si="638"/>
        <v/>
      </c>
    </row>
    <row r="6630" spans="1:16" x14ac:dyDescent="0.25">
      <c r="A6630" s="9" t="str">
        <f>IF(A6629="","",IF(B6629&lt;C6629,A6629,IF(A6629=MAX('entry data'!$B$8:$B$507),"",A6629+1)))</f>
        <v/>
      </c>
      <c r="B6630" s="9" t="str">
        <f t="shared" si="639"/>
        <v/>
      </c>
      <c r="C6630" s="9" t="str">
        <f>IF(ISERROR(VLOOKUP(A6630,'entry data'!B:G,6,0)),"",VLOOKUP(A6630,'entry data'!B:G,6,0))</f>
        <v/>
      </c>
      <c r="D6630" s="9" t="str">
        <f>IF(ISERROR(VLOOKUP(A6630,'entry data'!B:C,2,0)),"",VLOOKUP(A6630,'entry data'!B:C,2,0))</f>
        <v/>
      </c>
      <c r="E6630" s="9" t="str">
        <f>IF(ISERROR(VLOOKUP(A6630,'entry data'!B:E,4,0)),"",VLOOKUP(A6630,'entry data'!B:E,4,0))</f>
        <v/>
      </c>
      <c r="F6630" s="11" t="str">
        <f>IF(A6630="","",IF(ISERROR(VLOOKUP(A6630,'entry data'!B:F,5,0)),"",VLOOKUP(A6630,'entry data'!B:F,5,0)))</f>
        <v/>
      </c>
      <c r="G6630" s="12" t="str">
        <f>IF(A6630="","",IF(ISERROR(VLOOKUP(A6630,'entry data'!B:I,8,0)),"",VLOOKUP(A6630,'entry data'!B:I,7,0)))</f>
        <v/>
      </c>
      <c r="H6630" s="13" t="str">
        <f>IF(A6630="","",IF(B6630=1,VLOOKUP(A6630,'entry data'!B:D,3,0),I6629))</f>
        <v/>
      </c>
      <c r="I6630" s="14" t="str">
        <f>IF(A6630="","",IF(E6630="weekly",7,IF(E6630="fortnightly",14,IF(E6630="monthly",DATE(IF(MONTH(H6630)=12,YEAR(H6630)+1,YEAR(H6630)),VLOOKUP(MONTH(H6630),index!$D$2:$G$13,2,0),DAY(H6630)),
IF(E6630="quarterly",DATE(IF(MONTH(H6630)&gt;=10,YEAR(H6630)+1,YEAR(H6630)),VLOOKUP(MONTH(H6630),index!$D$2:$G$13,3,0),DAY(H6630)),
IF(E6630="halfyearly",DATE(IF(MONTH(H6630)&gt;=7,YEAR(H6630)+1,YEAR(H6630)),VLOOKUP(MONTH(H6630),index!$D$2:$G$13,4,0),DAY(H6630)),
DATE(YEAR(H6630)+1,MONTH(H6630),DAY(H6630)))))-H6630))+H6630)</f>
        <v/>
      </c>
      <c r="J6630" s="9" t="str">
        <f t="shared" si="640"/>
        <v/>
      </c>
      <c r="K6630" s="11" t="str">
        <f t="shared" si="641"/>
        <v/>
      </c>
      <c r="L6630" s="11" t="str">
        <f t="shared" si="642"/>
        <v/>
      </c>
      <c r="M6630" s="11" t="str">
        <f>IF(A6630="","",VLOOKUP(E6630,index!$A$1:$B$6,2,0)*K6630*G6630)</f>
        <v/>
      </c>
      <c r="N6630" s="11" t="str">
        <f>IF(A6630="","",-PMT(G6630*VLOOKUP(E6630,index!$A$1:$B$6,2,0),C6630,F6630,0,0))</f>
        <v/>
      </c>
      <c r="O6630" s="11" t="str">
        <f t="shared" si="643"/>
        <v/>
      </c>
      <c r="P6630" s="11" t="str">
        <f t="shared" si="638"/>
        <v/>
      </c>
    </row>
    <row r="6631" spans="1:16" x14ac:dyDescent="0.25">
      <c r="A6631" s="9" t="str">
        <f>IF(A6630="","",IF(B6630&lt;C6630,A6630,IF(A6630=MAX('entry data'!$B$8:$B$507),"",A6630+1)))</f>
        <v/>
      </c>
      <c r="B6631" s="9" t="str">
        <f t="shared" si="639"/>
        <v/>
      </c>
      <c r="C6631" s="9" t="str">
        <f>IF(ISERROR(VLOOKUP(A6631,'entry data'!B:G,6,0)),"",VLOOKUP(A6631,'entry data'!B:G,6,0))</f>
        <v/>
      </c>
      <c r="D6631" s="9" t="str">
        <f>IF(ISERROR(VLOOKUP(A6631,'entry data'!B:C,2,0)),"",VLOOKUP(A6631,'entry data'!B:C,2,0))</f>
        <v/>
      </c>
      <c r="E6631" s="9" t="str">
        <f>IF(ISERROR(VLOOKUP(A6631,'entry data'!B:E,4,0)),"",VLOOKUP(A6631,'entry data'!B:E,4,0))</f>
        <v/>
      </c>
      <c r="F6631" s="11" t="str">
        <f>IF(A6631="","",IF(ISERROR(VLOOKUP(A6631,'entry data'!B:F,5,0)),"",VLOOKUP(A6631,'entry data'!B:F,5,0)))</f>
        <v/>
      </c>
      <c r="G6631" s="12" t="str">
        <f>IF(A6631="","",IF(ISERROR(VLOOKUP(A6631,'entry data'!B:I,8,0)),"",VLOOKUP(A6631,'entry data'!B:I,7,0)))</f>
        <v/>
      </c>
      <c r="H6631" s="13" t="str">
        <f>IF(A6631="","",IF(B6631=1,VLOOKUP(A6631,'entry data'!B:D,3,0),I6630))</f>
        <v/>
      </c>
      <c r="I6631" s="14" t="str">
        <f>IF(A6631="","",IF(E6631="weekly",7,IF(E6631="fortnightly",14,IF(E6631="monthly",DATE(IF(MONTH(H6631)=12,YEAR(H6631)+1,YEAR(H6631)),VLOOKUP(MONTH(H6631),index!$D$2:$G$13,2,0),DAY(H6631)),
IF(E6631="quarterly",DATE(IF(MONTH(H6631)&gt;=10,YEAR(H6631)+1,YEAR(H6631)),VLOOKUP(MONTH(H6631),index!$D$2:$G$13,3,0),DAY(H6631)),
IF(E6631="halfyearly",DATE(IF(MONTH(H6631)&gt;=7,YEAR(H6631)+1,YEAR(H6631)),VLOOKUP(MONTH(H6631),index!$D$2:$G$13,4,0),DAY(H6631)),
DATE(YEAR(H6631)+1,MONTH(H6631),DAY(H6631)))))-H6631))+H6631)</f>
        <v/>
      </c>
      <c r="J6631" s="9" t="str">
        <f t="shared" si="640"/>
        <v/>
      </c>
      <c r="K6631" s="11" t="str">
        <f t="shared" si="641"/>
        <v/>
      </c>
      <c r="L6631" s="11" t="str">
        <f t="shared" si="642"/>
        <v/>
      </c>
      <c r="M6631" s="11" t="str">
        <f>IF(A6631="","",VLOOKUP(E6631,index!$A$1:$B$6,2,0)*K6631*G6631)</f>
        <v/>
      </c>
      <c r="N6631" s="11" t="str">
        <f>IF(A6631="","",-PMT(G6631*VLOOKUP(E6631,index!$A$1:$B$6,2,0),C6631,F6631,0,0))</f>
        <v/>
      </c>
      <c r="O6631" s="11" t="str">
        <f t="shared" si="643"/>
        <v/>
      </c>
      <c r="P6631" s="11" t="str">
        <f t="shared" si="638"/>
        <v/>
      </c>
    </row>
    <row r="6632" spans="1:16" x14ac:dyDescent="0.25">
      <c r="A6632" s="9" t="str">
        <f>IF(A6631="","",IF(B6631&lt;C6631,A6631,IF(A6631=MAX('entry data'!$B$8:$B$507),"",A6631+1)))</f>
        <v/>
      </c>
      <c r="B6632" s="9" t="str">
        <f t="shared" si="639"/>
        <v/>
      </c>
      <c r="C6632" s="9" t="str">
        <f>IF(ISERROR(VLOOKUP(A6632,'entry data'!B:G,6,0)),"",VLOOKUP(A6632,'entry data'!B:G,6,0))</f>
        <v/>
      </c>
      <c r="D6632" s="9" t="str">
        <f>IF(ISERROR(VLOOKUP(A6632,'entry data'!B:C,2,0)),"",VLOOKUP(A6632,'entry data'!B:C,2,0))</f>
        <v/>
      </c>
      <c r="E6632" s="9" t="str">
        <f>IF(ISERROR(VLOOKUP(A6632,'entry data'!B:E,4,0)),"",VLOOKUP(A6632,'entry data'!B:E,4,0))</f>
        <v/>
      </c>
      <c r="F6632" s="11" t="str">
        <f>IF(A6632="","",IF(ISERROR(VLOOKUP(A6632,'entry data'!B:F,5,0)),"",VLOOKUP(A6632,'entry data'!B:F,5,0)))</f>
        <v/>
      </c>
      <c r="G6632" s="12" t="str">
        <f>IF(A6632="","",IF(ISERROR(VLOOKUP(A6632,'entry data'!B:I,8,0)),"",VLOOKUP(A6632,'entry data'!B:I,7,0)))</f>
        <v/>
      </c>
      <c r="H6632" s="13" t="str">
        <f>IF(A6632="","",IF(B6632=1,VLOOKUP(A6632,'entry data'!B:D,3,0),I6631))</f>
        <v/>
      </c>
      <c r="I6632" s="14" t="str">
        <f>IF(A6632="","",IF(E6632="weekly",7,IF(E6632="fortnightly",14,IF(E6632="monthly",DATE(IF(MONTH(H6632)=12,YEAR(H6632)+1,YEAR(H6632)),VLOOKUP(MONTH(H6632),index!$D$2:$G$13,2,0),DAY(H6632)),
IF(E6632="quarterly",DATE(IF(MONTH(H6632)&gt;=10,YEAR(H6632)+1,YEAR(H6632)),VLOOKUP(MONTH(H6632),index!$D$2:$G$13,3,0),DAY(H6632)),
IF(E6632="halfyearly",DATE(IF(MONTH(H6632)&gt;=7,YEAR(H6632)+1,YEAR(H6632)),VLOOKUP(MONTH(H6632),index!$D$2:$G$13,4,0),DAY(H6632)),
DATE(YEAR(H6632)+1,MONTH(H6632),DAY(H6632)))))-H6632))+H6632)</f>
        <v/>
      </c>
      <c r="J6632" s="9" t="str">
        <f t="shared" si="640"/>
        <v/>
      </c>
      <c r="K6632" s="11" t="str">
        <f t="shared" si="641"/>
        <v/>
      </c>
      <c r="L6632" s="11" t="str">
        <f t="shared" si="642"/>
        <v/>
      </c>
      <c r="M6632" s="11" t="str">
        <f>IF(A6632="","",VLOOKUP(E6632,index!$A$1:$B$6,2,0)*K6632*G6632)</f>
        <v/>
      </c>
      <c r="N6632" s="11" t="str">
        <f>IF(A6632="","",-PMT(G6632*VLOOKUP(E6632,index!$A$1:$B$6,2,0),C6632,F6632,0,0))</f>
        <v/>
      </c>
      <c r="O6632" s="11" t="str">
        <f t="shared" si="643"/>
        <v/>
      </c>
      <c r="P6632" s="11" t="str">
        <f t="shared" si="638"/>
        <v/>
      </c>
    </row>
    <row r="6633" spans="1:16" x14ac:dyDescent="0.25">
      <c r="A6633" s="9" t="str">
        <f>IF(A6632="","",IF(B6632&lt;C6632,A6632,IF(A6632=MAX('entry data'!$B$8:$B$507),"",A6632+1)))</f>
        <v/>
      </c>
      <c r="B6633" s="9" t="str">
        <f t="shared" si="639"/>
        <v/>
      </c>
      <c r="C6633" s="9" t="str">
        <f>IF(ISERROR(VLOOKUP(A6633,'entry data'!B:G,6,0)),"",VLOOKUP(A6633,'entry data'!B:G,6,0))</f>
        <v/>
      </c>
      <c r="D6633" s="9" t="str">
        <f>IF(ISERROR(VLOOKUP(A6633,'entry data'!B:C,2,0)),"",VLOOKUP(A6633,'entry data'!B:C,2,0))</f>
        <v/>
      </c>
      <c r="E6633" s="9" t="str">
        <f>IF(ISERROR(VLOOKUP(A6633,'entry data'!B:E,4,0)),"",VLOOKUP(A6633,'entry data'!B:E,4,0))</f>
        <v/>
      </c>
      <c r="F6633" s="11" t="str">
        <f>IF(A6633="","",IF(ISERROR(VLOOKUP(A6633,'entry data'!B:F,5,0)),"",VLOOKUP(A6633,'entry data'!B:F,5,0)))</f>
        <v/>
      </c>
      <c r="G6633" s="12" t="str">
        <f>IF(A6633="","",IF(ISERROR(VLOOKUP(A6633,'entry data'!B:I,8,0)),"",VLOOKUP(A6633,'entry data'!B:I,7,0)))</f>
        <v/>
      </c>
      <c r="H6633" s="13" t="str">
        <f>IF(A6633="","",IF(B6633=1,VLOOKUP(A6633,'entry data'!B:D,3,0),I6632))</f>
        <v/>
      </c>
      <c r="I6633" s="14" t="str">
        <f>IF(A6633="","",IF(E6633="weekly",7,IF(E6633="fortnightly",14,IF(E6633="monthly",DATE(IF(MONTH(H6633)=12,YEAR(H6633)+1,YEAR(H6633)),VLOOKUP(MONTH(H6633),index!$D$2:$G$13,2,0),DAY(H6633)),
IF(E6633="quarterly",DATE(IF(MONTH(H6633)&gt;=10,YEAR(H6633)+1,YEAR(H6633)),VLOOKUP(MONTH(H6633),index!$D$2:$G$13,3,0),DAY(H6633)),
IF(E6633="halfyearly",DATE(IF(MONTH(H6633)&gt;=7,YEAR(H6633)+1,YEAR(H6633)),VLOOKUP(MONTH(H6633),index!$D$2:$G$13,4,0),DAY(H6633)),
DATE(YEAR(H6633)+1,MONTH(H6633),DAY(H6633)))))-H6633))+H6633)</f>
        <v/>
      </c>
      <c r="J6633" s="9" t="str">
        <f t="shared" si="640"/>
        <v/>
      </c>
      <c r="K6633" s="11" t="str">
        <f t="shared" si="641"/>
        <v/>
      </c>
      <c r="L6633" s="11" t="str">
        <f t="shared" si="642"/>
        <v/>
      </c>
      <c r="M6633" s="11" t="str">
        <f>IF(A6633="","",VLOOKUP(E6633,index!$A$1:$B$6,2,0)*K6633*G6633)</f>
        <v/>
      </c>
      <c r="N6633" s="11" t="str">
        <f>IF(A6633="","",-PMT(G6633*VLOOKUP(E6633,index!$A$1:$B$6,2,0),C6633,F6633,0,0))</f>
        <v/>
      </c>
      <c r="O6633" s="11" t="str">
        <f t="shared" si="643"/>
        <v/>
      </c>
      <c r="P6633" s="11" t="str">
        <f t="shared" si="638"/>
        <v/>
      </c>
    </row>
    <row r="6634" spans="1:16" x14ac:dyDescent="0.25">
      <c r="A6634" s="9" t="str">
        <f>IF(A6633="","",IF(B6633&lt;C6633,A6633,IF(A6633=MAX('entry data'!$B$8:$B$507),"",A6633+1)))</f>
        <v/>
      </c>
      <c r="B6634" s="9" t="str">
        <f t="shared" si="639"/>
        <v/>
      </c>
      <c r="C6634" s="9" t="str">
        <f>IF(ISERROR(VLOOKUP(A6634,'entry data'!B:G,6,0)),"",VLOOKUP(A6634,'entry data'!B:G,6,0))</f>
        <v/>
      </c>
      <c r="D6634" s="9" t="str">
        <f>IF(ISERROR(VLOOKUP(A6634,'entry data'!B:C,2,0)),"",VLOOKUP(A6634,'entry data'!B:C,2,0))</f>
        <v/>
      </c>
      <c r="E6634" s="9" t="str">
        <f>IF(ISERROR(VLOOKUP(A6634,'entry data'!B:E,4,0)),"",VLOOKUP(A6634,'entry data'!B:E,4,0))</f>
        <v/>
      </c>
      <c r="F6634" s="11" t="str">
        <f>IF(A6634="","",IF(ISERROR(VLOOKUP(A6634,'entry data'!B:F,5,0)),"",VLOOKUP(A6634,'entry data'!B:F,5,0)))</f>
        <v/>
      </c>
      <c r="G6634" s="12" t="str">
        <f>IF(A6634="","",IF(ISERROR(VLOOKUP(A6634,'entry data'!B:I,8,0)),"",VLOOKUP(A6634,'entry data'!B:I,7,0)))</f>
        <v/>
      </c>
      <c r="H6634" s="13" t="str">
        <f>IF(A6634="","",IF(B6634=1,VLOOKUP(A6634,'entry data'!B:D,3,0),I6633))</f>
        <v/>
      </c>
      <c r="I6634" s="14" t="str">
        <f>IF(A6634="","",IF(E6634="weekly",7,IF(E6634="fortnightly",14,IF(E6634="monthly",DATE(IF(MONTH(H6634)=12,YEAR(H6634)+1,YEAR(H6634)),VLOOKUP(MONTH(H6634),index!$D$2:$G$13,2,0),DAY(H6634)),
IF(E6634="quarterly",DATE(IF(MONTH(H6634)&gt;=10,YEAR(H6634)+1,YEAR(H6634)),VLOOKUP(MONTH(H6634),index!$D$2:$G$13,3,0),DAY(H6634)),
IF(E6634="halfyearly",DATE(IF(MONTH(H6634)&gt;=7,YEAR(H6634)+1,YEAR(H6634)),VLOOKUP(MONTH(H6634),index!$D$2:$G$13,4,0),DAY(H6634)),
DATE(YEAR(H6634)+1,MONTH(H6634),DAY(H6634)))))-H6634))+H6634)</f>
        <v/>
      </c>
      <c r="J6634" s="9" t="str">
        <f t="shared" si="640"/>
        <v/>
      </c>
      <c r="K6634" s="11" t="str">
        <f t="shared" si="641"/>
        <v/>
      </c>
      <c r="L6634" s="11" t="str">
        <f t="shared" si="642"/>
        <v/>
      </c>
      <c r="M6634" s="11" t="str">
        <f>IF(A6634="","",VLOOKUP(E6634,index!$A$1:$B$6,2,0)*K6634*G6634)</f>
        <v/>
      </c>
      <c r="N6634" s="11" t="str">
        <f>IF(A6634="","",-PMT(G6634*VLOOKUP(E6634,index!$A$1:$B$6,2,0),C6634,F6634,0,0))</f>
        <v/>
      </c>
      <c r="O6634" s="11" t="str">
        <f t="shared" si="643"/>
        <v/>
      </c>
      <c r="P6634" s="11" t="str">
        <f t="shared" si="638"/>
        <v/>
      </c>
    </row>
    <row r="6635" spans="1:16" x14ac:dyDescent="0.25">
      <c r="A6635" s="9" t="str">
        <f>IF(A6634="","",IF(B6634&lt;C6634,A6634,IF(A6634=MAX('entry data'!$B$8:$B$507),"",A6634+1)))</f>
        <v/>
      </c>
      <c r="B6635" s="9" t="str">
        <f t="shared" si="639"/>
        <v/>
      </c>
      <c r="C6635" s="9" t="str">
        <f>IF(ISERROR(VLOOKUP(A6635,'entry data'!B:G,6,0)),"",VLOOKUP(A6635,'entry data'!B:G,6,0))</f>
        <v/>
      </c>
      <c r="D6635" s="9" t="str">
        <f>IF(ISERROR(VLOOKUP(A6635,'entry data'!B:C,2,0)),"",VLOOKUP(A6635,'entry data'!B:C,2,0))</f>
        <v/>
      </c>
      <c r="E6635" s="9" t="str">
        <f>IF(ISERROR(VLOOKUP(A6635,'entry data'!B:E,4,0)),"",VLOOKUP(A6635,'entry data'!B:E,4,0))</f>
        <v/>
      </c>
      <c r="F6635" s="11" t="str">
        <f>IF(A6635="","",IF(ISERROR(VLOOKUP(A6635,'entry data'!B:F,5,0)),"",VLOOKUP(A6635,'entry data'!B:F,5,0)))</f>
        <v/>
      </c>
      <c r="G6635" s="12" t="str">
        <f>IF(A6635="","",IF(ISERROR(VLOOKUP(A6635,'entry data'!B:I,8,0)),"",VLOOKUP(A6635,'entry data'!B:I,7,0)))</f>
        <v/>
      </c>
      <c r="H6635" s="13" t="str">
        <f>IF(A6635="","",IF(B6635=1,VLOOKUP(A6635,'entry data'!B:D,3,0),I6634))</f>
        <v/>
      </c>
      <c r="I6635" s="14" t="str">
        <f>IF(A6635="","",IF(E6635="weekly",7,IF(E6635="fortnightly",14,IF(E6635="monthly",DATE(IF(MONTH(H6635)=12,YEAR(H6635)+1,YEAR(H6635)),VLOOKUP(MONTH(H6635),index!$D$2:$G$13,2,0),DAY(H6635)),
IF(E6635="quarterly",DATE(IF(MONTH(H6635)&gt;=10,YEAR(H6635)+1,YEAR(H6635)),VLOOKUP(MONTH(H6635),index!$D$2:$G$13,3,0),DAY(H6635)),
IF(E6635="halfyearly",DATE(IF(MONTH(H6635)&gt;=7,YEAR(H6635)+1,YEAR(H6635)),VLOOKUP(MONTH(H6635),index!$D$2:$G$13,4,0),DAY(H6635)),
DATE(YEAR(H6635)+1,MONTH(H6635),DAY(H6635)))))-H6635))+H6635)</f>
        <v/>
      </c>
      <c r="J6635" s="9" t="str">
        <f t="shared" si="640"/>
        <v/>
      </c>
      <c r="K6635" s="11" t="str">
        <f t="shared" si="641"/>
        <v/>
      </c>
      <c r="L6635" s="11" t="str">
        <f t="shared" si="642"/>
        <v/>
      </c>
      <c r="M6635" s="11" t="str">
        <f>IF(A6635="","",VLOOKUP(E6635,index!$A$1:$B$6,2,0)*K6635*G6635)</f>
        <v/>
      </c>
      <c r="N6635" s="11" t="str">
        <f>IF(A6635="","",-PMT(G6635*VLOOKUP(E6635,index!$A$1:$B$6,2,0),C6635,F6635,0,0))</f>
        <v/>
      </c>
      <c r="O6635" s="11" t="str">
        <f t="shared" si="643"/>
        <v/>
      </c>
      <c r="P6635" s="11" t="str">
        <f t="shared" si="638"/>
        <v/>
      </c>
    </row>
    <row r="6636" spans="1:16" x14ac:dyDescent="0.25">
      <c r="A6636" s="9" t="str">
        <f>IF(A6635="","",IF(B6635&lt;C6635,A6635,IF(A6635=MAX('entry data'!$B$8:$B$507),"",A6635+1)))</f>
        <v/>
      </c>
      <c r="B6636" s="9" t="str">
        <f t="shared" si="639"/>
        <v/>
      </c>
      <c r="C6636" s="9" t="str">
        <f>IF(ISERROR(VLOOKUP(A6636,'entry data'!B:G,6,0)),"",VLOOKUP(A6636,'entry data'!B:G,6,0))</f>
        <v/>
      </c>
      <c r="D6636" s="9" t="str">
        <f>IF(ISERROR(VLOOKUP(A6636,'entry data'!B:C,2,0)),"",VLOOKUP(A6636,'entry data'!B:C,2,0))</f>
        <v/>
      </c>
      <c r="E6636" s="9" t="str">
        <f>IF(ISERROR(VLOOKUP(A6636,'entry data'!B:E,4,0)),"",VLOOKUP(A6636,'entry data'!B:E,4,0))</f>
        <v/>
      </c>
      <c r="F6636" s="11" t="str">
        <f>IF(A6636="","",IF(ISERROR(VLOOKUP(A6636,'entry data'!B:F,5,0)),"",VLOOKUP(A6636,'entry data'!B:F,5,0)))</f>
        <v/>
      </c>
      <c r="G6636" s="12" t="str">
        <f>IF(A6636="","",IF(ISERROR(VLOOKUP(A6636,'entry data'!B:I,8,0)),"",VLOOKUP(A6636,'entry data'!B:I,7,0)))</f>
        <v/>
      </c>
      <c r="H6636" s="13" t="str">
        <f>IF(A6636="","",IF(B6636=1,VLOOKUP(A6636,'entry data'!B:D,3,0),I6635))</f>
        <v/>
      </c>
      <c r="I6636" s="14" t="str">
        <f>IF(A6636="","",IF(E6636="weekly",7,IF(E6636="fortnightly",14,IF(E6636="monthly",DATE(IF(MONTH(H6636)=12,YEAR(H6636)+1,YEAR(H6636)),VLOOKUP(MONTH(H6636),index!$D$2:$G$13,2,0),DAY(H6636)),
IF(E6636="quarterly",DATE(IF(MONTH(H6636)&gt;=10,YEAR(H6636)+1,YEAR(H6636)),VLOOKUP(MONTH(H6636),index!$D$2:$G$13,3,0),DAY(H6636)),
IF(E6636="halfyearly",DATE(IF(MONTH(H6636)&gt;=7,YEAR(H6636)+1,YEAR(H6636)),VLOOKUP(MONTH(H6636),index!$D$2:$G$13,4,0),DAY(H6636)),
DATE(YEAR(H6636)+1,MONTH(H6636),DAY(H6636)))))-H6636))+H6636)</f>
        <v/>
      </c>
      <c r="J6636" s="9" t="str">
        <f t="shared" si="640"/>
        <v/>
      </c>
      <c r="K6636" s="11" t="str">
        <f t="shared" si="641"/>
        <v/>
      </c>
      <c r="L6636" s="11" t="str">
        <f t="shared" si="642"/>
        <v/>
      </c>
      <c r="M6636" s="11" t="str">
        <f>IF(A6636="","",VLOOKUP(E6636,index!$A$1:$B$6,2,0)*K6636*G6636)</f>
        <v/>
      </c>
      <c r="N6636" s="11" t="str">
        <f>IF(A6636="","",-PMT(G6636*VLOOKUP(E6636,index!$A$1:$B$6,2,0),C6636,F6636,0,0))</f>
        <v/>
      </c>
      <c r="O6636" s="11" t="str">
        <f t="shared" si="643"/>
        <v/>
      </c>
      <c r="P6636" s="11" t="str">
        <f t="shared" si="638"/>
        <v/>
      </c>
    </row>
    <row r="6637" spans="1:16" x14ac:dyDescent="0.25">
      <c r="A6637" s="9" t="str">
        <f>IF(A6636="","",IF(B6636&lt;C6636,A6636,IF(A6636=MAX('entry data'!$B$8:$B$507),"",A6636+1)))</f>
        <v/>
      </c>
      <c r="B6637" s="9" t="str">
        <f t="shared" si="639"/>
        <v/>
      </c>
      <c r="C6637" s="9" t="str">
        <f>IF(ISERROR(VLOOKUP(A6637,'entry data'!B:G,6,0)),"",VLOOKUP(A6637,'entry data'!B:G,6,0))</f>
        <v/>
      </c>
      <c r="D6637" s="9" t="str">
        <f>IF(ISERROR(VLOOKUP(A6637,'entry data'!B:C,2,0)),"",VLOOKUP(A6637,'entry data'!B:C,2,0))</f>
        <v/>
      </c>
      <c r="E6637" s="9" t="str">
        <f>IF(ISERROR(VLOOKUP(A6637,'entry data'!B:E,4,0)),"",VLOOKUP(A6637,'entry data'!B:E,4,0))</f>
        <v/>
      </c>
      <c r="F6637" s="11" t="str">
        <f>IF(A6637="","",IF(ISERROR(VLOOKUP(A6637,'entry data'!B:F,5,0)),"",VLOOKUP(A6637,'entry data'!B:F,5,0)))</f>
        <v/>
      </c>
      <c r="G6637" s="12" t="str">
        <f>IF(A6637="","",IF(ISERROR(VLOOKUP(A6637,'entry data'!B:I,8,0)),"",VLOOKUP(A6637,'entry data'!B:I,7,0)))</f>
        <v/>
      </c>
      <c r="H6637" s="13" t="str">
        <f>IF(A6637="","",IF(B6637=1,VLOOKUP(A6637,'entry data'!B:D,3,0),I6636))</f>
        <v/>
      </c>
      <c r="I6637" s="14" t="str">
        <f>IF(A6637="","",IF(E6637="weekly",7,IF(E6637="fortnightly",14,IF(E6637="monthly",DATE(IF(MONTH(H6637)=12,YEAR(H6637)+1,YEAR(H6637)),VLOOKUP(MONTH(H6637),index!$D$2:$G$13,2,0),DAY(H6637)),
IF(E6637="quarterly",DATE(IF(MONTH(H6637)&gt;=10,YEAR(H6637)+1,YEAR(H6637)),VLOOKUP(MONTH(H6637),index!$D$2:$G$13,3,0),DAY(H6637)),
IF(E6637="halfyearly",DATE(IF(MONTH(H6637)&gt;=7,YEAR(H6637)+1,YEAR(H6637)),VLOOKUP(MONTH(H6637),index!$D$2:$G$13,4,0),DAY(H6637)),
DATE(YEAR(H6637)+1,MONTH(H6637),DAY(H6637)))))-H6637))+H6637)</f>
        <v/>
      </c>
      <c r="J6637" s="9" t="str">
        <f t="shared" si="640"/>
        <v/>
      </c>
      <c r="K6637" s="11" t="str">
        <f t="shared" si="641"/>
        <v/>
      </c>
      <c r="L6637" s="11" t="str">
        <f t="shared" si="642"/>
        <v/>
      </c>
      <c r="M6637" s="11" t="str">
        <f>IF(A6637="","",VLOOKUP(E6637,index!$A$1:$B$6,2,0)*K6637*G6637)</f>
        <v/>
      </c>
      <c r="N6637" s="11" t="str">
        <f>IF(A6637="","",-PMT(G6637*VLOOKUP(E6637,index!$A$1:$B$6,2,0),C6637,F6637,0,0))</f>
        <v/>
      </c>
      <c r="O6637" s="11" t="str">
        <f t="shared" si="643"/>
        <v/>
      </c>
      <c r="P6637" s="11" t="str">
        <f t="shared" si="638"/>
        <v/>
      </c>
    </row>
    <row r="6638" spans="1:16" x14ac:dyDescent="0.25">
      <c r="A6638" s="9" t="str">
        <f>IF(A6637="","",IF(B6637&lt;C6637,A6637,IF(A6637=MAX('entry data'!$B$8:$B$507),"",A6637+1)))</f>
        <v/>
      </c>
      <c r="B6638" s="9" t="str">
        <f t="shared" si="639"/>
        <v/>
      </c>
      <c r="C6638" s="9" t="str">
        <f>IF(ISERROR(VLOOKUP(A6638,'entry data'!B:G,6,0)),"",VLOOKUP(A6638,'entry data'!B:G,6,0))</f>
        <v/>
      </c>
      <c r="D6638" s="9" t="str">
        <f>IF(ISERROR(VLOOKUP(A6638,'entry data'!B:C,2,0)),"",VLOOKUP(A6638,'entry data'!B:C,2,0))</f>
        <v/>
      </c>
      <c r="E6638" s="9" t="str">
        <f>IF(ISERROR(VLOOKUP(A6638,'entry data'!B:E,4,0)),"",VLOOKUP(A6638,'entry data'!B:E,4,0))</f>
        <v/>
      </c>
      <c r="F6638" s="11" t="str">
        <f>IF(A6638="","",IF(ISERROR(VLOOKUP(A6638,'entry data'!B:F,5,0)),"",VLOOKUP(A6638,'entry data'!B:F,5,0)))</f>
        <v/>
      </c>
      <c r="G6638" s="12" t="str">
        <f>IF(A6638="","",IF(ISERROR(VLOOKUP(A6638,'entry data'!B:I,8,0)),"",VLOOKUP(A6638,'entry data'!B:I,7,0)))</f>
        <v/>
      </c>
      <c r="H6638" s="13" t="str">
        <f>IF(A6638="","",IF(B6638=1,VLOOKUP(A6638,'entry data'!B:D,3,0),I6637))</f>
        <v/>
      </c>
      <c r="I6638" s="14" t="str">
        <f>IF(A6638="","",IF(E6638="weekly",7,IF(E6638="fortnightly",14,IF(E6638="monthly",DATE(IF(MONTH(H6638)=12,YEAR(H6638)+1,YEAR(H6638)),VLOOKUP(MONTH(H6638),index!$D$2:$G$13,2,0),DAY(H6638)),
IF(E6638="quarterly",DATE(IF(MONTH(H6638)&gt;=10,YEAR(H6638)+1,YEAR(H6638)),VLOOKUP(MONTH(H6638),index!$D$2:$G$13,3,0),DAY(H6638)),
IF(E6638="halfyearly",DATE(IF(MONTH(H6638)&gt;=7,YEAR(H6638)+1,YEAR(H6638)),VLOOKUP(MONTH(H6638),index!$D$2:$G$13,4,0),DAY(H6638)),
DATE(YEAR(H6638)+1,MONTH(H6638),DAY(H6638)))))-H6638))+H6638)</f>
        <v/>
      </c>
      <c r="J6638" s="9" t="str">
        <f t="shared" si="640"/>
        <v/>
      </c>
      <c r="K6638" s="11" t="str">
        <f t="shared" si="641"/>
        <v/>
      </c>
      <c r="L6638" s="11" t="str">
        <f t="shared" si="642"/>
        <v/>
      </c>
      <c r="M6638" s="11" t="str">
        <f>IF(A6638="","",VLOOKUP(E6638,index!$A$1:$B$6,2,0)*K6638*G6638)</f>
        <v/>
      </c>
      <c r="N6638" s="11" t="str">
        <f>IF(A6638="","",-PMT(G6638*VLOOKUP(E6638,index!$A$1:$B$6,2,0),C6638,F6638,0,0))</f>
        <v/>
      </c>
      <c r="O6638" s="11" t="str">
        <f t="shared" si="643"/>
        <v/>
      </c>
      <c r="P6638" s="11" t="str">
        <f t="shared" si="638"/>
        <v/>
      </c>
    </row>
    <row r="6639" spans="1:16" x14ac:dyDescent="0.25">
      <c r="A6639" s="9" t="str">
        <f>IF(A6638="","",IF(B6638&lt;C6638,A6638,IF(A6638=MAX('entry data'!$B$8:$B$507),"",A6638+1)))</f>
        <v/>
      </c>
      <c r="B6639" s="9" t="str">
        <f t="shared" si="639"/>
        <v/>
      </c>
      <c r="C6639" s="9" t="str">
        <f>IF(ISERROR(VLOOKUP(A6639,'entry data'!B:G,6,0)),"",VLOOKUP(A6639,'entry data'!B:G,6,0))</f>
        <v/>
      </c>
      <c r="D6639" s="9" t="str">
        <f>IF(ISERROR(VLOOKUP(A6639,'entry data'!B:C,2,0)),"",VLOOKUP(A6639,'entry data'!B:C,2,0))</f>
        <v/>
      </c>
      <c r="E6639" s="9" t="str">
        <f>IF(ISERROR(VLOOKUP(A6639,'entry data'!B:E,4,0)),"",VLOOKUP(A6639,'entry data'!B:E,4,0))</f>
        <v/>
      </c>
      <c r="F6639" s="11" t="str">
        <f>IF(A6639="","",IF(ISERROR(VLOOKUP(A6639,'entry data'!B:F,5,0)),"",VLOOKUP(A6639,'entry data'!B:F,5,0)))</f>
        <v/>
      </c>
      <c r="G6639" s="12" t="str">
        <f>IF(A6639="","",IF(ISERROR(VLOOKUP(A6639,'entry data'!B:I,8,0)),"",VLOOKUP(A6639,'entry data'!B:I,7,0)))</f>
        <v/>
      </c>
      <c r="H6639" s="13" t="str">
        <f>IF(A6639="","",IF(B6639=1,VLOOKUP(A6639,'entry data'!B:D,3,0),I6638))</f>
        <v/>
      </c>
      <c r="I6639" s="14" t="str">
        <f>IF(A6639="","",IF(E6639="weekly",7,IF(E6639="fortnightly",14,IF(E6639="monthly",DATE(IF(MONTH(H6639)=12,YEAR(H6639)+1,YEAR(H6639)),VLOOKUP(MONTH(H6639),index!$D$2:$G$13,2,0),DAY(H6639)),
IF(E6639="quarterly",DATE(IF(MONTH(H6639)&gt;=10,YEAR(H6639)+1,YEAR(H6639)),VLOOKUP(MONTH(H6639),index!$D$2:$G$13,3,0),DAY(H6639)),
IF(E6639="halfyearly",DATE(IF(MONTH(H6639)&gt;=7,YEAR(H6639)+1,YEAR(H6639)),VLOOKUP(MONTH(H6639),index!$D$2:$G$13,4,0),DAY(H6639)),
DATE(YEAR(H6639)+1,MONTH(H6639),DAY(H6639)))))-H6639))+H6639)</f>
        <v/>
      </c>
      <c r="J6639" s="9" t="str">
        <f t="shared" si="640"/>
        <v/>
      </c>
      <c r="K6639" s="11" t="str">
        <f t="shared" si="641"/>
        <v/>
      </c>
      <c r="L6639" s="11" t="str">
        <f t="shared" si="642"/>
        <v/>
      </c>
      <c r="M6639" s="11" t="str">
        <f>IF(A6639="","",VLOOKUP(E6639,index!$A$1:$B$6,2,0)*K6639*G6639)</f>
        <v/>
      </c>
      <c r="N6639" s="11" t="str">
        <f>IF(A6639="","",-PMT(G6639*VLOOKUP(E6639,index!$A$1:$B$6,2,0),C6639,F6639,0,0))</f>
        <v/>
      </c>
      <c r="O6639" s="11" t="str">
        <f t="shared" si="643"/>
        <v/>
      </c>
      <c r="P6639" s="11" t="str">
        <f t="shared" si="638"/>
        <v/>
      </c>
    </row>
    <row r="6640" spans="1:16" x14ac:dyDescent="0.25">
      <c r="A6640" s="9" t="str">
        <f>IF(A6639="","",IF(B6639&lt;C6639,A6639,IF(A6639=MAX('entry data'!$B$8:$B$507),"",A6639+1)))</f>
        <v/>
      </c>
      <c r="B6640" s="9" t="str">
        <f t="shared" si="639"/>
        <v/>
      </c>
      <c r="C6640" s="9" t="str">
        <f>IF(ISERROR(VLOOKUP(A6640,'entry data'!B:G,6,0)),"",VLOOKUP(A6640,'entry data'!B:G,6,0))</f>
        <v/>
      </c>
      <c r="D6640" s="9" t="str">
        <f>IF(ISERROR(VLOOKUP(A6640,'entry data'!B:C,2,0)),"",VLOOKUP(A6640,'entry data'!B:C,2,0))</f>
        <v/>
      </c>
      <c r="E6640" s="9" t="str">
        <f>IF(ISERROR(VLOOKUP(A6640,'entry data'!B:E,4,0)),"",VLOOKUP(A6640,'entry data'!B:E,4,0))</f>
        <v/>
      </c>
      <c r="F6640" s="11" t="str">
        <f>IF(A6640="","",IF(ISERROR(VLOOKUP(A6640,'entry data'!B:F,5,0)),"",VLOOKUP(A6640,'entry data'!B:F,5,0)))</f>
        <v/>
      </c>
      <c r="G6640" s="12" t="str">
        <f>IF(A6640="","",IF(ISERROR(VLOOKUP(A6640,'entry data'!B:I,8,0)),"",VLOOKUP(A6640,'entry data'!B:I,7,0)))</f>
        <v/>
      </c>
      <c r="H6640" s="13" t="str">
        <f>IF(A6640="","",IF(B6640=1,VLOOKUP(A6640,'entry data'!B:D,3,0),I6639))</f>
        <v/>
      </c>
      <c r="I6640" s="14" t="str">
        <f>IF(A6640="","",IF(E6640="weekly",7,IF(E6640="fortnightly",14,IF(E6640="monthly",DATE(IF(MONTH(H6640)=12,YEAR(H6640)+1,YEAR(H6640)),VLOOKUP(MONTH(H6640),index!$D$2:$G$13,2,0),DAY(H6640)),
IF(E6640="quarterly",DATE(IF(MONTH(H6640)&gt;=10,YEAR(H6640)+1,YEAR(H6640)),VLOOKUP(MONTH(H6640),index!$D$2:$G$13,3,0),DAY(H6640)),
IF(E6640="halfyearly",DATE(IF(MONTH(H6640)&gt;=7,YEAR(H6640)+1,YEAR(H6640)),VLOOKUP(MONTH(H6640),index!$D$2:$G$13,4,0),DAY(H6640)),
DATE(YEAR(H6640)+1,MONTH(H6640),DAY(H6640)))))-H6640))+H6640)</f>
        <v/>
      </c>
      <c r="J6640" s="9" t="str">
        <f t="shared" si="640"/>
        <v/>
      </c>
      <c r="K6640" s="11" t="str">
        <f t="shared" si="641"/>
        <v/>
      </c>
      <c r="L6640" s="11" t="str">
        <f t="shared" si="642"/>
        <v/>
      </c>
      <c r="M6640" s="11" t="str">
        <f>IF(A6640="","",VLOOKUP(E6640,index!$A$1:$B$6,2,0)*K6640*G6640)</f>
        <v/>
      </c>
      <c r="N6640" s="11" t="str">
        <f>IF(A6640="","",-PMT(G6640*VLOOKUP(E6640,index!$A$1:$B$6,2,0),C6640,F6640,0,0))</f>
        <v/>
      </c>
      <c r="O6640" s="11" t="str">
        <f t="shared" si="643"/>
        <v/>
      </c>
      <c r="P6640" s="11" t="str">
        <f t="shared" si="638"/>
        <v/>
      </c>
    </row>
    <row r="6641" spans="1:16" x14ac:dyDescent="0.25">
      <c r="A6641" s="9" t="str">
        <f>IF(A6640="","",IF(B6640&lt;C6640,A6640,IF(A6640=MAX('entry data'!$B$8:$B$507),"",A6640+1)))</f>
        <v/>
      </c>
      <c r="B6641" s="9" t="str">
        <f t="shared" si="639"/>
        <v/>
      </c>
      <c r="C6641" s="9" t="str">
        <f>IF(ISERROR(VLOOKUP(A6641,'entry data'!B:G,6,0)),"",VLOOKUP(A6641,'entry data'!B:G,6,0))</f>
        <v/>
      </c>
      <c r="D6641" s="9" t="str">
        <f>IF(ISERROR(VLOOKUP(A6641,'entry data'!B:C,2,0)),"",VLOOKUP(A6641,'entry data'!B:C,2,0))</f>
        <v/>
      </c>
      <c r="E6641" s="9" t="str">
        <f>IF(ISERROR(VLOOKUP(A6641,'entry data'!B:E,4,0)),"",VLOOKUP(A6641,'entry data'!B:E,4,0))</f>
        <v/>
      </c>
      <c r="F6641" s="11" t="str">
        <f>IF(A6641="","",IF(ISERROR(VLOOKUP(A6641,'entry data'!B:F,5,0)),"",VLOOKUP(A6641,'entry data'!B:F,5,0)))</f>
        <v/>
      </c>
      <c r="G6641" s="12" t="str">
        <f>IF(A6641="","",IF(ISERROR(VLOOKUP(A6641,'entry data'!B:I,8,0)),"",VLOOKUP(A6641,'entry data'!B:I,7,0)))</f>
        <v/>
      </c>
      <c r="H6641" s="13" t="str">
        <f>IF(A6641="","",IF(B6641=1,VLOOKUP(A6641,'entry data'!B:D,3,0),I6640))</f>
        <v/>
      </c>
      <c r="I6641" s="14" t="str">
        <f>IF(A6641="","",IF(E6641="weekly",7,IF(E6641="fortnightly",14,IF(E6641="monthly",DATE(IF(MONTH(H6641)=12,YEAR(H6641)+1,YEAR(H6641)),VLOOKUP(MONTH(H6641),index!$D$2:$G$13,2,0),DAY(H6641)),
IF(E6641="quarterly",DATE(IF(MONTH(H6641)&gt;=10,YEAR(H6641)+1,YEAR(H6641)),VLOOKUP(MONTH(H6641),index!$D$2:$G$13,3,0),DAY(H6641)),
IF(E6641="halfyearly",DATE(IF(MONTH(H6641)&gt;=7,YEAR(H6641)+1,YEAR(H6641)),VLOOKUP(MONTH(H6641),index!$D$2:$G$13,4,0),DAY(H6641)),
DATE(YEAR(H6641)+1,MONTH(H6641),DAY(H6641)))))-H6641))+H6641)</f>
        <v/>
      </c>
      <c r="J6641" s="9" t="str">
        <f t="shared" si="640"/>
        <v/>
      </c>
      <c r="K6641" s="11" t="str">
        <f t="shared" si="641"/>
        <v/>
      </c>
      <c r="L6641" s="11" t="str">
        <f t="shared" si="642"/>
        <v/>
      </c>
      <c r="M6641" s="11" t="str">
        <f>IF(A6641="","",VLOOKUP(E6641,index!$A$1:$B$6,2,0)*K6641*G6641)</f>
        <v/>
      </c>
      <c r="N6641" s="11" t="str">
        <f>IF(A6641="","",-PMT(G6641*VLOOKUP(E6641,index!$A$1:$B$6,2,0),C6641,F6641,0,0))</f>
        <v/>
      </c>
      <c r="O6641" s="11" t="str">
        <f t="shared" si="643"/>
        <v/>
      </c>
      <c r="P6641" s="11" t="str">
        <f t="shared" si="638"/>
        <v/>
      </c>
    </row>
    <row r="6642" spans="1:16" x14ac:dyDescent="0.25">
      <c r="A6642" s="9" t="str">
        <f>IF(A6641="","",IF(B6641&lt;C6641,A6641,IF(A6641=MAX('entry data'!$B$8:$B$507),"",A6641+1)))</f>
        <v/>
      </c>
      <c r="B6642" s="9" t="str">
        <f t="shared" si="639"/>
        <v/>
      </c>
      <c r="C6642" s="9" t="str">
        <f>IF(ISERROR(VLOOKUP(A6642,'entry data'!B:G,6,0)),"",VLOOKUP(A6642,'entry data'!B:G,6,0))</f>
        <v/>
      </c>
      <c r="D6642" s="9" t="str">
        <f>IF(ISERROR(VLOOKUP(A6642,'entry data'!B:C,2,0)),"",VLOOKUP(A6642,'entry data'!B:C,2,0))</f>
        <v/>
      </c>
      <c r="E6642" s="9" t="str">
        <f>IF(ISERROR(VLOOKUP(A6642,'entry data'!B:E,4,0)),"",VLOOKUP(A6642,'entry data'!B:E,4,0))</f>
        <v/>
      </c>
      <c r="F6642" s="11" t="str">
        <f>IF(A6642="","",IF(ISERROR(VLOOKUP(A6642,'entry data'!B:F,5,0)),"",VLOOKUP(A6642,'entry data'!B:F,5,0)))</f>
        <v/>
      </c>
      <c r="G6642" s="12" t="str">
        <f>IF(A6642="","",IF(ISERROR(VLOOKUP(A6642,'entry data'!B:I,8,0)),"",VLOOKUP(A6642,'entry data'!B:I,7,0)))</f>
        <v/>
      </c>
      <c r="H6642" s="13" t="str">
        <f>IF(A6642="","",IF(B6642=1,VLOOKUP(A6642,'entry data'!B:D,3,0),I6641))</f>
        <v/>
      </c>
      <c r="I6642" s="14" t="str">
        <f>IF(A6642="","",IF(E6642="weekly",7,IF(E6642="fortnightly",14,IF(E6642="monthly",DATE(IF(MONTH(H6642)=12,YEAR(H6642)+1,YEAR(H6642)),VLOOKUP(MONTH(H6642),index!$D$2:$G$13,2,0),DAY(H6642)),
IF(E6642="quarterly",DATE(IF(MONTH(H6642)&gt;=10,YEAR(H6642)+1,YEAR(H6642)),VLOOKUP(MONTH(H6642),index!$D$2:$G$13,3,0),DAY(H6642)),
IF(E6642="halfyearly",DATE(IF(MONTH(H6642)&gt;=7,YEAR(H6642)+1,YEAR(H6642)),VLOOKUP(MONTH(H6642),index!$D$2:$G$13,4,0),DAY(H6642)),
DATE(YEAR(H6642)+1,MONTH(H6642),DAY(H6642)))))-H6642))+H6642)</f>
        <v/>
      </c>
      <c r="J6642" s="9" t="str">
        <f t="shared" si="640"/>
        <v/>
      </c>
      <c r="K6642" s="11" t="str">
        <f t="shared" si="641"/>
        <v/>
      </c>
      <c r="L6642" s="11" t="str">
        <f t="shared" si="642"/>
        <v/>
      </c>
      <c r="M6642" s="11" t="str">
        <f>IF(A6642="","",VLOOKUP(E6642,index!$A$1:$B$6,2,0)*K6642*G6642)</f>
        <v/>
      </c>
      <c r="N6642" s="11" t="str">
        <f>IF(A6642="","",-PMT(G6642*VLOOKUP(E6642,index!$A$1:$B$6,2,0),C6642,F6642,0,0))</f>
        <v/>
      </c>
      <c r="O6642" s="11" t="str">
        <f t="shared" si="643"/>
        <v/>
      </c>
      <c r="P6642" s="11" t="str">
        <f t="shared" si="638"/>
        <v/>
      </c>
    </row>
    <row r="6643" spans="1:16" x14ac:dyDescent="0.25">
      <c r="A6643" s="9" t="str">
        <f>IF(A6642="","",IF(B6642&lt;C6642,A6642,IF(A6642=MAX('entry data'!$B$8:$B$507),"",A6642+1)))</f>
        <v/>
      </c>
      <c r="B6643" s="9" t="str">
        <f t="shared" si="639"/>
        <v/>
      </c>
      <c r="C6643" s="9" t="str">
        <f>IF(ISERROR(VLOOKUP(A6643,'entry data'!B:G,6,0)),"",VLOOKUP(A6643,'entry data'!B:G,6,0))</f>
        <v/>
      </c>
      <c r="D6643" s="9" t="str">
        <f>IF(ISERROR(VLOOKUP(A6643,'entry data'!B:C,2,0)),"",VLOOKUP(A6643,'entry data'!B:C,2,0))</f>
        <v/>
      </c>
      <c r="E6643" s="9" t="str">
        <f>IF(ISERROR(VLOOKUP(A6643,'entry data'!B:E,4,0)),"",VLOOKUP(A6643,'entry data'!B:E,4,0))</f>
        <v/>
      </c>
      <c r="F6643" s="11" t="str">
        <f>IF(A6643="","",IF(ISERROR(VLOOKUP(A6643,'entry data'!B:F,5,0)),"",VLOOKUP(A6643,'entry data'!B:F,5,0)))</f>
        <v/>
      </c>
      <c r="G6643" s="12" t="str">
        <f>IF(A6643="","",IF(ISERROR(VLOOKUP(A6643,'entry data'!B:I,8,0)),"",VLOOKUP(A6643,'entry data'!B:I,7,0)))</f>
        <v/>
      </c>
      <c r="H6643" s="13" t="str">
        <f>IF(A6643="","",IF(B6643=1,VLOOKUP(A6643,'entry data'!B:D,3,0),I6642))</f>
        <v/>
      </c>
      <c r="I6643" s="14" t="str">
        <f>IF(A6643="","",IF(E6643="weekly",7,IF(E6643="fortnightly",14,IF(E6643="monthly",DATE(IF(MONTH(H6643)=12,YEAR(H6643)+1,YEAR(H6643)),VLOOKUP(MONTH(H6643),index!$D$2:$G$13,2,0),DAY(H6643)),
IF(E6643="quarterly",DATE(IF(MONTH(H6643)&gt;=10,YEAR(H6643)+1,YEAR(H6643)),VLOOKUP(MONTH(H6643),index!$D$2:$G$13,3,0),DAY(H6643)),
IF(E6643="halfyearly",DATE(IF(MONTH(H6643)&gt;=7,YEAR(H6643)+1,YEAR(H6643)),VLOOKUP(MONTH(H6643),index!$D$2:$G$13,4,0),DAY(H6643)),
DATE(YEAR(H6643)+1,MONTH(H6643),DAY(H6643)))))-H6643))+H6643)</f>
        <v/>
      </c>
      <c r="J6643" s="9" t="str">
        <f t="shared" si="640"/>
        <v/>
      </c>
      <c r="K6643" s="11" t="str">
        <f t="shared" si="641"/>
        <v/>
      </c>
      <c r="L6643" s="11" t="str">
        <f t="shared" si="642"/>
        <v/>
      </c>
      <c r="M6643" s="11" t="str">
        <f>IF(A6643="","",VLOOKUP(E6643,index!$A$1:$B$6,2,0)*K6643*G6643)</f>
        <v/>
      </c>
      <c r="N6643" s="11" t="str">
        <f>IF(A6643="","",-PMT(G6643*VLOOKUP(E6643,index!$A$1:$B$6,2,0),C6643,F6643,0,0))</f>
        <v/>
      </c>
      <c r="O6643" s="11" t="str">
        <f t="shared" si="643"/>
        <v/>
      </c>
      <c r="P6643" s="11" t="str">
        <f t="shared" si="638"/>
        <v/>
      </c>
    </row>
    <row r="6644" spans="1:16" x14ac:dyDescent="0.25">
      <c r="A6644" s="9" t="str">
        <f>IF(A6643="","",IF(B6643&lt;C6643,A6643,IF(A6643=MAX('entry data'!$B$8:$B$507),"",A6643+1)))</f>
        <v/>
      </c>
      <c r="B6644" s="9" t="str">
        <f t="shared" si="639"/>
        <v/>
      </c>
      <c r="C6644" s="9" t="str">
        <f>IF(ISERROR(VLOOKUP(A6644,'entry data'!B:G,6,0)),"",VLOOKUP(A6644,'entry data'!B:G,6,0))</f>
        <v/>
      </c>
      <c r="D6644" s="9" t="str">
        <f>IF(ISERROR(VLOOKUP(A6644,'entry data'!B:C,2,0)),"",VLOOKUP(A6644,'entry data'!B:C,2,0))</f>
        <v/>
      </c>
      <c r="E6644" s="9" t="str">
        <f>IF(ISERROR(VLOOKUP(A6644,'entry data'!B:E,4,0)),"",VLOOKUP(A6644,'entry data'!B:E,4,0))</f>
        <v/>
      </c>
      <c r="F6644" s="11" t="str">
        <f>IF(A6644="","",IF(ISERROR(VLOOKUP(A6644,'entry data'!B:F,5,0)),"",VLOOKUP(A6644,'entry data'!B:F,5,0)))</f>
        <v/>
      </c>
      <c r="G6644" s="12" t="str">
        <f>IF(A6644="","",IF(ISERROR(VLOOKUP(A6644,'entry data'!B:I,8,0)),"",VLOOKUP(A6644,'entry data'!B:I,7,0)))</f>
        <v/>
      </c>
      <c r="H6644" s="13" t="str">
        <f>IF(A6644="","",IF(B6644=1,VLOOKUP(A6644,'entry data'!B:D,3,0),I6643))</f>
        <v/>
      </c>
      <c r="I6644" s="14" t="str">
        <f>IF(A6644="","",IF(E6644="weekly",7,IF(E6644="fortnightly",14,IF(E6644="monthly",DATE(IF(MONTH(H6644)=12,YEAR(H6644)+1,YEAR(H6644)),VLOOKUP(MONTH(H6644),index!$D$2:$G$13,2,0),DAY(H6644)),
IF(E6644="quarterly",DATE(IF(MONTH(H6644)&gt;=10,YEAR(H6644)+1,YEAR(H6644)),VLOOKUP(MONTH(H6644),index!$D$2:$G$13,3,0),DAY(H6644)),
IF(E6644="halfyearly",DATE(IF(MONTH(H6644)&gt;=7,YEAR(H6644)+1,YEAR(H6644)),VLOOKUP(MONTH(H6644),index!$D$2:$G$13,4,0),DAY(H6644)),
DATE(YEAR(H6644)+1,MONTH(H6644),DAY(H6644)))))-H6644))+H6644)</f>
        <v/>
      </c>
      <c r="J6644" s="9" t="str">
        <f t="shared" si="640"/>
        <v/>
      </c>
      <c r="K6644" s="11" t="str">
        <f t="shared" si="641"/>
        <v/>
      </c>
      <c r="L6644" s="11" t="str">
        <f t="shared" si="642"/>
        <v/>
      </c>
      <c r="M6644" s="11" t="str">
        <f>IF(A6644="","",VLOOKUP(E6644,index!$A$1:$B$6,2,0)*K6644*G6644)</f>
        <v/>
      </c>
      <c r="N6644" s="11" t="str">
        <f>IF(A6644="","",-PMT(G6644*VLOOKUP(E6644,index!$A$1:$B$6,2,0),C6644,F6644,0,0))</f>
        <v/>
      </c>
      <c r="O6644" s="11" t="str">
        <f t="shared" si="643"/>
        <v/>
      </c>
      <c r="P6644" s="11" t="str">
        <f t="shared" si="638"/>
        <v/>
      </c>
    </row>
    <row r="6645" spans="1:16" x14ac:dyDescent="0.25">
      <c r="A6645" s="9" t="str">
        <f>IF(A6644="","",IF(B6644&lt;C6644,A6644,IF(A6644=MAX('entry data'!$B$8:$B$507),"",A6644+1)))</f>
        <v/>
      </c>
      <c r="B6645" s="9" t="str">
        <f t="shared" si="639"/>
        <v/>
      </c>
      <c r="C6645" s="9" t="str">
        <f>IF(ISERROR(VLOOKUP(A6645,'entry data'!B:G,6,0)),"",VLOOKUP(A6645,'entry data'!B:G,6,0))</f>
        <v/>
      </c>
      <c r="D6645" s="9" t="str">
        <f>IF(ISERROR(VLOOKUP(A6645,'entry data'!B:C,2,0)),"",VLOOKUP(A6645,'entry data'!B:C,2,0))</f>
        <v/>
      </c>
      <c r="E6645" s="9" t="str">
        <f>IF(ISERROR(VLOOKUP(A6645,'entry data'!B:E,4,0)),"",VLOOKUP(A6645,'entry data'!B:E,4,0))</f>
        <v/>
      </c>
      <c r="F6645" s="11" t="str">
        <f>IF(A6645="","",IF(ISERROR(VLOOKUP(A6645,'entry data'!B:F,5,0)),"",VLOOKUP(A6645,'entry data'!B:F,5,0)))</f>
        <v/>
      </c>
      <c r="G6645" s="12" t="str">
        <f>IF(A6645="","",IF(ISERROR(VLOOKUP(A6645,'entry data'!B:I,8,0)),"",VLOOKUP(A6645,'entry data'!B:I,7,0)))</f>
        <v/>
      </c>
      <c r="H6645" s="13" t="str">
        <f>IF(A6645="","",IF(B6645=1,VLOOKUP(A6645,'entry data'!B:D,3,0),I6644))</f>
        <v/>
      </c>
      <c r="I6645" s="14" t="str">
        <f>IF(A6645="","",IF(E6645="weekly",7,IF(E6645="fortnightly",14,IF(E6645="monthly",DATE(IF(MONTH(H6645)=12,YEAR(H6645)+1,YEAR(H6645)),VLOOKUP(MONTH(H6645),index!$D$2:$G$13,2,0),DAY(H6645)),
IF(E6645="quarterly",DATE(IF(MONTH(H6645)&gt;=10,YEAR(H6645)+1,YEAR(H6645)),VLOOKUP(MONTH(H6645),index!$D$2:$G$13,3,0),DAY(H6645)),
IF(E6645="halfyearly",DATE(IF(MONTH(H6645)&gt;=7,YEAR(H6645)+1,YEAR(H6645)),VLOOKUP(MONTH(H6645),index!$D$2:$G$13,4,0),DAY(H6645)),
DATE(YEAR(H6645)+1,MONTH(H6645),DAY(H6645)))))-H6645))+H6645)</f>
        <v/>
      </c>
      <c r="J6645" s="9" t="str">
        <f t="shared" si="640"/>
        <v/>
      </c>
      <c r="K6645" s="11" t="str">
        <f t="shared" si="641"/>
        <v/>
      </c>
      <c r="L6645" s="11" t="str">
        <f t="shared" si="642"/>
        <v/>
      </c>
      <c r="M6645" s="11" t="str">
        <f>IF(A6645="","",VLOOKUP(E6645,index!$A$1:$B$6,2,0)*K6645*G6645)</f>
        <v/>
      </c>
      <c r="N6645" s="11" t="str">
        <f>IF(A6645="","",-PMT(G6645*VLOOKUP(E6645,index!$A$1:$B$6,2,0),C6645,F6645,0,0))</f>
        <v/>
      </c>
      <c r="O6645" s="11" t="str">
        <f t="shared" si="643"/>
        <v/>
      </c>
      <c r="P6645" s="11" t="str">
        <f t="shared" si="638"/>
        <v/>
      </c>
    </row>
    <row r="6646" spans="1:16" x14ac:dyDescent="0.25">
      <c r="A6646" s="9" t="str">
        <f>IF(A6645="","",IF(B6645&lt;C6645,A6645,IF(A6645=MAX('entry data'!$B$8:$B$507),"",A6645+1)))</f>
        <v/>
      </c>
      <c r="B6646" s="9" t="str">
        <f t="shared" si="639"/>
        <v/>
      </c>
      <c r="C6646" s="9" t="str">
        <f>IF(ISERROR(VLOOKUP(A6646,'entry data'!B:G,6,0)),"",VLOOKUP(A6646,'entry data'!B:G,6,0))</f>
        <v/>
      </c>
      <c r="D6646" s="9" t="str">
        <f>IF(ISERROR(VLOOKUP(A6646,'entry data'!B:C,2,0)),"",VLOOKUP(A6646,'entry data'!B:C,2,0))</f>
        <v/>
      </c>
      <c r="E6646" s="9" t="str">
        <f>IF(ISERROR(VLOOKUP(A6646,'entry data'!B:E,4,0)),"",VLOOKUP(A6646,'entry data'!B:E,4,0))</f>
        <v/>
      </c>
      <c r="F6646" s="11" t="str">
        <f>IF(A6646="","",IF(ISERROR(VLOOKUP(A6646,'entry data'!B:F,5,0)),"",VLOOKUP(A6646,'entry data'!B:F,5,0)))</f>
        <v/>
      </c>
      <c r="G6646" s="12" t="str">
        <f>IF(A6646="","",IF(ISERROR(VLOOKUP(A6646,'entry data'!B:I,8,0)),"",VLOOKUP(A6646,'entry data'!B:I,7,0)))</f>
        <v/>
      </c>
      <c r="H6646" s="13" t="str">
        <f>IF(A6646="","",IF(B6646=1,VLOOKUP(A6646,'entry data'!B:D,3,0),I6645))</f>
        <v/>
      </c>
      <c r="I6646" s="14" t="str">
        <f>IF(A6646="","",IF(E6646="weekly",7,IF(E6646="fortnightly",14,IF(E6646="monthly",DATE(IF(MONTH(H6646)=12,YEAR(H6646)+1,YEAR(H6646)),VLOOKUP(MONTH(H6646),index!$D$2:$G$13,2,0),DAY(H6646)),
IF(E6646="quarterly",DATE(IF(MONTH(H6646)&gt;=10,YEAR(H6646)+1,YEAR(H6646)),VLOOKUP(MONTH(H6646),index!$D$2:$G$13,3,0),DAY(H6646)),
IF(E6646="halfyearly",DATE(IF(MONTH(H6646)&gt;=7,YEAR(H6646)+1,YEAR(H6646)),VLOOKUP(MONTH(H6646),index!$D$2:$G$13,4,0),DAY(H6646)),
DATE(YEAR(H6646)+1,MONTH(H6646),DAY(H6646)))))-H6646))+H6646)</f>
        <v/>
      </c>
      <c r="J6646" s="9" t="str">
        <f t="shared" si="640"/>
        <v/>
      </c>
      <c r="K6646" s="11" t="str">
        <f t="shared" si="641"/>
        <v/>
      </c>
      <c r="L6646" s="11" t="str">
        <f t="shared" si="642"/>
        <v/>
      </c>
      <c r="M6646" s="11" t="str">
        <f>IF(A6646="","",VLOOKUP(E6646,index!$A$1:$B$6,2,0)*K6646*G6646)</f>
        <v/>
      </c>
      <c r="N6646" s="11" t="str">
        <f>IF(A6646="","",-PMT(G6646*VLOOKUP(E6646,index!$A$1:$B$6,2,0),C6646,F6646,0,0))</f>
        <v/>
      </c>
      <c r="O6646" s="11" t="str">
        <f t="shared" si="643"/>
        <v/>
      </c>
      <c r="P6646" s="11" t="str">
        <f t="shared" si="638"/>
        <v/>
      </c>
    </row>
    <row r="6647" spans="1:16" x14ac:dyDescent="0.25">
      <c r="A6647" s="9" t="str">
        <f>IF(A6646="","",IF(B6646&lt;C6646,A6646,IF(A6646=MAX('entry data'!$B$8:$B$507),"",A6646+1)))</f>
        <v/>
      </c>
      <c r="B6647" s="9" t="str">
        <f t="shared" si="639"/>
        <v/>
      </c>
      <c r="C6647" s="9" t="str">
        <f>IF(ISERROR(VLOOKUP(A6647,'entry data'!B:G,6,0)),"",VLOOKUP(A6647,'entry data'!B:G,6,0))</f>
        <v/>
      </c>
      <c r="D6647" s="9" t="str">
        <f>IF(ISERROR(VLOOKUP(A6647,'entry data'!B:C,2,0)),"",VLOOKUP(A6647,'entry data'!B:C,2,0))</f>
        <v/>
      </c>
      <c r="E6647" s="9" t="str">
        <f>IF(ISERROR(VLOOKUP(A6647,'entry data'!B:E,4,0)),"",VLOOKUP(A6647,'entry data'!B:E,4,0))</f>
        <v/>
      </c>
      <c r="F6647" s="11" t="str">
        <f>IF(A6647="","",IF(ISERROR(VLOOKUP(A6647,'entry data'!B:F,5,0)),"",VLOOKUP(A6647,'entry data'!B:F,5,0)))</f>
        <v/>
      </c>
      <c r="G6647" s="12" t="str">
        <f>IF(A6647="","",IF(ISERROR(VLOOKUP(A6647,'entry data'!B:I,8,0)),"",VLOOKUP(A6647,'entry data'!B:I,7,0)))</f>
        <v/>
      </c>
      <c r="H6647" s="13" t="str">
        <f>IF(A6647="","",IF(B6647=1,VLOOKUP(A6647,'entry data'!B:D,3,0),I6646))</f>
        <v/>
      </c>
      <c r="I6647" s="14" t="str">
        <f>IF(A6647="","",IF(E6647="weekly",7,IF(E6647="fortnightly",14,IF(E6647="monthly",DATE(IF(MONTH(H6647)=12,YEAR(H6647)+1,YEAR(H6647)),VLOOKUP(MONTH(H6647),index!$D$2:$G$13,2,0),DAY(H6647)),
IF(E6647="quarterly",DATE(IF(MONTH(H6647)&gt;=10,YEAR(H6647)+1,YEAR(H6647)),VLOOKUP(MONTH(H6647),index!$D$2:$G$13,3,0),DAY(H6647)),
IF(E6647="halfyearly",DATE(IF(MONTH(H6647)&gt;=7,YEAR(H6647)+1,YEAR(H6647)),VLOOKUP(MONTH(H6647),index!$D$2:$G$13,4,0),DAY(H6647)),
DATE(YEAR(H6647)+1,MONTH(H6647),DAY(H6647)))))-H6647))+H6647)</f>
        <v/>
      </c>
      <c r="J6647" s="9" t="str">
        <f t="shared" si="640"/>
        <v/>
      </c>
      <c r="K6647" s="11" t="str">
        <f t="shared" si="641"/>
        <v/>
      </c>
      <c r="L6647" s="11" t="str">
        <f t="shared" si="642"/>
        <v/>
      </c>
      <c r="M6647" s="11" t="str">
        <f>IF(A6647="","",VLOOKUP(E6647,index!$A$1:$B$6,2,0)*K6647*G6647)</f>
        <v/>
      </c>
      <c r="N6647" s="11" t="str">
        <f>IF(A6647="","",-PMT(G6647*VLOOKUP(E6647,index!$A$1:$B$6,2,0),C6647,F6647,0,0))</f>
        <v/>
      </c>
      <c r="O6647" s="11" t="str">
        <f t="shared" si="643"/>
        <v/>
      </c>
      <c r="P6647" s="11" t="str">
        <f t="shared" si="638"/>
        <v/>
      </c>
    </row>
    <row r="6648" spans="1:16" x14ac:dyDescent="0.25">
      <c r="A6648" s="9" t="str">
        <f>IF(A6647="","",IF(B6647&lt;C6647,A6647,IF(A6647=MAX('entry data'!$B$8:$B$507),"",A6647+1)))</f>
        <v/>
      </c>
      <c r="B6648" s="9" t="str">
        <f t="shared" si="639"/>
        <v/>
      </c>
      <c r="C6648" s="9" t="str">
        <f>IF(ISERROR(VLOOKUP(A6648,'entry data'!B:G,6,0)),"",VLOOKUP(A6648,'entry data'!B:G,6,0))</f>
        <v/>
      </c>
      <c r="D6648" s="9" t="str">
        <f>IF(ISERROR(VLOOKUP(A6648,'entry data'!B:C,2,0)),"",VLOOKUP(A6648,'entry data'!B:C,2,0))</f>
        <v/>
      </c>
      <c r="E6648" s="9" t="str">
        <f>IF(ISERROR(VLOOKUP(A6648,'entry data'!B:E,4,0)),"",VLOOKUP(A6648,'entry data'!B:E,4,0))</f>
        <v/>
      </c>
      <c r="F6648" s="11" t="str">
        <f>IF(A6648="","",IF(ISERROR(VLOOKUP(A6648,'entry data'!B:F,5,0)),"",VLOOKUP(A6648,'entry data'!B:F,5,0)))</f>
        <v/>
      </c>
      <c r="G6648" s="12" t="str">
        <f>IF(A6648="","",IF(ISERROR(VLOOKUP(A6648,'entry data'!B:I,8,0)),"",VLOOKUP(A6648,'entry data'!B:I,7,0)))</f>
        <v/>
      </c>
      <c r="H6648" s="13" t="str">
        <f>IF(A6648="","",IF(B6648=1,VLOOKUP(A6648,'entry data'!B:D,3,0),I6647))</f>
        <v/>
      </c>
      <c r="I6648" s="14" t="str">
        <f>IF(A6648="","",IF(E6648="weekly",7,IF(E6648="fortnightly",14,IF(E6648="monthly",DATE(IF(MONTH(H6648)=12,YEAR(H6648)+1,YEAR(H6648)),VLOOKUP(MONTH(H6648),index!$D$2:$G$13,2,0),DAY(H6648)),
IF(E6648="quarterly",DATE(IF(MONTH(H6648)&gt;=10,YEAR(H6648)+1,YEAR(H6648)),VLOOKUP(MONTH(H6648),index!$D$2:$G$13,3,0),DAY(H6648)),
IF(E6648="halfyearly",DATE(IF(MONTH(H6648)&gt;=7,YEAR(H6648)+1,YEAR(H6648)),VLOOKUP(MONTH(H6648),index!$D$2:$G$13,4,0),DAY(H6648)),
DATE(YEAR(H6648)+1,MONTH(H6648),DAY(H6648)))))-H6648))+H6648)</f>
        <v/>
      </c>
      <c r="J6648" s="9" t="str">
        <f t="shared" si="640"/>
        <v/>
      </c>
      <c r="K6648" s="11" t="str">
        <f t="shared" si="641"/>
        <v/>
      </c>
      <c r="L6648" s="11" t="str">
        <f t="shared" si="642"/>
        <v/>
      </c>
      <c r="M6648" s="11" t="str">
        <f>IF(A6648="","",VLOOKUP(E6648,index!$A$1:$B$6,2,0)*K6648*G6648)</f>
        <v/>
      </c>
      <c r="N6648" s="11" t="str">
        <f>IF(A6648="","",-PMT(G6648*VLOOKUP(E6648,index!$A$1:$B$6,2,0),C6648,F6648,0,0))</f>
        <v/>
      </c>
      <c r="O6648" s="11" t="str">
        <f t="shared" si="643"/>
        <v/>
      </c>
      <c r="P6648" s="11" t="str">
        <f t="shared" si="638"/>
        <v/>
      </c>
    </row>
    <row r="6649" spans="1:16" x14ac:dyDescent="0.25">
      <c r="A6649" s="9" t="str">
        <f>IF(A6648="","",IF(B6648&lt;C6648,A6648,IF(A6648=MAX('entry data'!$B$8:$B$507),"",A6648+1)))</f>
        <v/>
      </c>
      <c r="B6649" s="9" t="str">
        <f t="shared" si="639"/>
        <v/>
      </c>
      <c r="C6649" s="9" t="str">
        <f>IF(ISERROR(VLOOKUP(A6649,'entry data'!B:G,6,0)),"",VLOOKUP(A6649,'entry data'!B:G,6,0))</f>
        <v/>
      </c>
      <c r="D6649" s="9" t="str">
        <f>IF(ISERROR(VLOOKUP(A6649,'entry data'!B:C,2,0)),"",VLOOKUP(A6649,'entry data'!B:C,2,0))</f>
        <v/>
      </c>
      <c r="E6649" s="9" t="str">
        <f>IF(ISERROR(VLOOKUP(A6649,'entry data'!B:E,4,0)),"",VLOOKUP(A6649,'entry data'!B:E,4,0))</f>
        <v/>
      </c>
      <c r="F6649" s="11" t="str">
        <f>IF(A6649="","",IF(ISERROR(VLOOKUP(A6649,'entry data'!B:F,5,0)),"",VLOOKUP(A6649,'entry data'!B:F,5,0)))</f>
        <v/>
      </c>
      <c r="G6649" s="12" t="str">
        <f>IF(A6649="","",IF(ISERROR(VLOOKUP(A6649,'entry data'!B:I,8,0)),"",VLOOKUP(A6649,'entry data'!B:I,7,0)))</f>
        <v/>
      </c>
      <c r="H6649" s="13" t="str">
        <f>IF(A6649="","",IF(B6649=1,VLOOKUP(A6649,'entry data'!B:D,3,0),I6648))</f>
        <v/>
      </c>
      <c r="I6649" s="14" t="str">
        <f>IF(A6649="","",IF(E6649="weekly",7,IF(E6649="fortnightly",14,IF(E6649="monthly",DATE(IF(MONTH(H6649)=12,YEAR(H6649)+1,YEAR(H6649)),VLOOKUP(MONTH(H6649),index!$D$2:$G$13,2,0),DAY(H6649)),
IF(E6649="quarterly",DATE(IF(MONTH(H6649)&gt;=10,YEAR(H6649)+1,YEAR(H6649)),VLOOKUP(MONTH(H6649),index!$D$2:$G$13,3,0),DAY(H6649)),
IF(E6649="halfyearly",DATE(IF(MONTH(H6649)&gt;=7,YEAR(H6649)+1,YEAR(H6649)),VLOOKUP(MONTH(H6649),index!$D$2:$G$13,4,0),DAY(H6649)),
DATE(YEAR(H6649)+1,MONTH(H6649),DAY(H6649)))))-H6649))+H6649)</f>
        <v/>
      </c>
      <c r="J6649" s="9" t="str">
        <f t="shared" si="640"/>
        <v/>
      </c>
      <c r="K6649" s="11" t="str">
        <f t="shared" si="641"/>
        <v/>
      </c>
      <c r="L6649" s="11" t="str">
        <f t="shared" si="642"/>
        <v/>
      </c>
      <c r="M6649" s="11" t="str">
        <f>IF(A6649="","",VLOOKUP(E6649,index!$A$1:$B$6,2,0)*K6649*G6649)</f>
        <v/>
      </c>
      <c r="N6649" s="11" t="str">
        <f>IF(A6649="","",-PMT(G6649*VLOOKUP(E6649,index!$A$1:$B$6,2,0),C6649,F6649,0,0))</f>
        <v/>
      </c>
      <c r="O6649" s="11" t="str">
        <f t="shared" si="643"/>
        <v/>
      </c>
      <c r="P6649" s="11" t="str">
        <f t="shared" si="638"/>
        <v/>
      </c>
    </row>
    <row r="6650" spans="1:16" x14ac:dyDescent="0.25">
      <c r="A6650" s="9" t="str">
        <f>IF(A6649="","",IF(B6649&lt;C6649,A6649,IF(A6649=MAX('entry data'!$B$8:$B$507),"",A6649+1)))</f>
        <v/>
      </c>
      <c r="B6650" s="9" t="str">
        <f t="shared" si="639"/>
        <v/>
      </c>
      <c r="C6650" s="9" t="str">
        <f>IF(ISERROR(VLOOKUP(A6650,'entry data'!B:G,6,0)),"",VLOOKUP(A6650,'entry data'!B:G,6,0))</f>
        <v/>
      </c>
      <c r="D6650" s="9" t="str">
        <f>IF(ISERROR(VLOOKUP(A6650,'entry data'!B:C,2,0)),"",VLOOKUP(A6650,'entry data'!B:C,2,0))</f>
        <v/>
      </c>
      <c r="E6650" s="9" t="str">
        <f>IF(ISERROR(VLOOKUP(A6650,'entry data'!B:E,4,0)),"",VLOOKUP(A6650,'entry data'!B:E,4,0))</f>
        <v/>
      </c>
      <c r="F6650" s="11" t="str">
        <f>IF(A6650="","",IF(ISERROR(VLOOKUP(A6650,'entry data'!B:F,5,0)),"",VLOOKUP(A6650,'entry data'!B:F,5,0)))</f>
        <v/>
      </c>
      <c r="G6650" s="12" t="str">
        <f>IF(A6650="","",IF(ISERROR(VLOOKUP(A6650,'entry data'!B:I,8,0)),"",VLOOKUP(A6650,'entry data'!B:I,7,0)))</f>
        <v/>
      </c>
      <c r="H6650" s="13" t="str">
        <f>IF(A6650="","",IF(B6650=1,VLOOKUP(A6650,'entry data'!B:D,3,0),I6649))</f>
        <v/>
      </c>
      <c r="I6650" s="14" t="str">
        <f>IF(A6650="","",IF(E6650="weekly",7,IF(E6650="fortnightly",14,IF(E6650="monthly",DATE(IF(MONTH(H6650)=12,YEAR(H6650)+1,YEAR(H6650)),VLOOKUP(MONTH(H6650),index!$D$2:$G$13,2,0),DAY(H6650)),
IF(E6650="quarterly",DATE(IF(MONTH(H6650)&gt;=10,YEAR(H6650)+1,YEAR(H6650)),VLOOKUP(MONTH(H6650),index!$D$2:$G$13,3,0),DAY(H6650)),
IF(E6650="halfyearly",DATE(IF(MONTH(H6650)&gt;=7,YEAR(H6650)+1,YEAR(H6650)),VLOOKUP(MONTH(H6650),index!$D$2:$G$13,4,0),DAY(H6650)),
DATE(YEAR(H6650)+1,MONTH(H6650),DAY(H6650)))))-H6650))+H6650)</f>
        <v/>
      </c>
      <c r="J6650" s="9" t="str">
        <f t="shared" si="640"/>
        <v/>
      </c>
      <c r="K6650" s="11" t="str">
        <f t="shared" si="641"/>
        <v/>
      </c>
      <c r="L6650" s="11" t="str">
        <f t="shared" si="642"/>
        <v/>
      </c>
      <c r="M6650" s="11" t="str">
        <f>IF(A6650="","",VLOOKUP(E6650,index!$A$1:$B$6,2,0)*K6650*G6650)</f>
        <v/>
      </c>
      <c r="N6650" s="11" t="str">
        <f>IF(A6650="","",-PMT(G6650*VLOOKUP(E6650,index!$A$1:$B$6,2,0),C6650,F6650,0,0))</f>
        <v/>
      </c>
      <c r="O6650" s="11" t="str">
        <f t="shared" si="643"/>
        <v/>
      </c>
      <c r="P6650" s="11" t="str">
        <f t="shared" si="638"/>
        <v/>
      </c>
    </row>
    <row r="6651" spans="1:16" x14ac:dyDescent="0.25">
      <c r="A6651" s="9" t="str">
        <f>IF(A6650="","",IF(B6650&lt;C6650,A6650,IF(A6650=MAX('entry data'!$B$8:$B$507),"",A6650+1)))</f>
        <v/>
      </c>
      <c r="B6651" s="9" t="str">
        <f t="shared" si="639"/>
        <v/>
      </c>
      <c r="C6651" s="9" t="str">
        <f>IF(ISERROR(VLOOKUP(A6651,'entry data'!B:G,6,0)),"",VLOOKUP(A6651,'entry data'!B:G,6,0))</f>
        <v/>
      </c>
      <c r="D6651" s="9" t="str">
        <f>IF(ISERROR(VLOOKUP(A6651,'entry data'!B:C,2,0)),"",VLOOKUP(A6651,'entry data'!B:C,2,0))</f>
        <v/>
      </c>
      <c r="E6651" s="9" t="str">
        <f>IF(ISERROR(VLOOKUP(A6651,'entry data'!B:E,4,0)),"",VLOOKUP(A6651,'entry data'!B:E,4,0))</f>
        <v/>
      </c>
      <c r="F6651" s="11" t="str">
        <f>IF(A6651="","",IF(ISERROR(VLOOKUP(A6651,'entry data'!B:F,5,0)),"",VLOOKUP(A6651,'entry data'!B:F,5,0)))</f>
        <v/>
      </c>
      <c r="G6651" s="12" t="str">
        <f>IF(A6651="","",IF(ISERROR(VLOOKUP(A6651,'entry data'!B:I,8,0)),"",VLOOKUP(A6651,'entry data'!B:I,7,0)))</f>
        <v/>
      </c>
      <c r="H6651" s="13" t="str">
        <f>IF(A6651="","",IF(B6651=1,VLOOKUP(A6651,'entry data'!B:D,3,0),I6650))</f>
        <v/>
      </c>
      <c r="I6651" s="14" t="str">
        <f>IF(A6651="","",IF(E6651="weekly",7,IF(E6651="fortnightly",14,IF(E6651="monthly",DATE(IF(MONTH(H6651)=12,YEAR(H6651)+1,YEAR(H6651)),VLOOKUP(MONTH(H6651),index!$D$2:$G$13,2,0),DAY(H6651)),
IF(E6651="quarterly",DATE(IF(MONTH(H6651)&gt;=10,YEAR(H6651)+1,YEAR(H6651)),VLOOKUP(MONTH(H6651),index!$D$2:$G$13,3,0),DAY(H6651)),
IF(E6651="halfyearly",DATE(IF(MONTH(H6651)&gt;=7,YEAR(H6651)+1,YEAR(H6651)),VLOOKUP(MONTH(H6651),index!$D$2:$G$13,4,0),DAY(H6651)),
DATE(YEAR(H6651)+1,MONTH(H6651),DAY(H6651)))))-H6651))+H6651)</f>
        <v/>
      </c>
      <c r="J6651" s="9" t="str">
        <f t="shared" si="640"/>
        <v/>
      </c>
      <c r="K6651" s="11" t="str">
        <f t="shared" si="641"/>
        <v/>
      </c>
      <c r="L6651" s="11" t="str">
        <f t="shared" si="642"/>
        <v/>
      </c>
      <c r="M6651" s="11" t="str">
        <f>IF(A6651="","",VLOOKUP(E6651,index!$A$1:$B$6,2,0)*K6651*G6651)</f>
        <v/>
      </c>
      <c r="N6651" s="11" t="str">
        <f>IF(A6651="","",-PMT(G6651*VLOOKUP(E6651,index!$A$1:$B$6,2,0),C6651,F6651,0,0))</f>
        <v/>
      </c>
      <c r="O6651" s="11" t="str">
        <f t="shared" si="643"/>
        <v/>
      </c>
      <c r="P6651" s="11" t="str">
        <f t="shared" si="638"/>
        <v/>
      </c>
    </row>
    <row r="6652" spans="1:16" x14ac:dyDescent="0.25">
      <c r="A6652" s="9" t="str">
        <f>IF(A6651="","",IF(B6651&lt;C6651,A6651,IF(A6651=MAX('entry data'!$B$8:$B$507),"",A6651+1)))</f>
        <v/>
      </c>
      <c r="B6652" s="9" t="str">
        <f t="shared" si="639"/>
        <v/>
      </c>
      <c r="C6652" s="9" t="str">
        <f>IF(ISERROR(VLOOKUP(A6652,'entry data'!B:G,6,0)),"",VLOOKUP(A6652,'entry data'!B:G,6,0))</f>
        <v/>
      </c>
      <c r="D6652" s="9" t="str">
        <f>IF(ISERROR(VLOOKUP(A6652,'entry data'!B:C,2,0)),"",VLOOKUP(A6652,'entry data'!B:C,2,0))</f>
        <v/>
      </c>
      <c r="E6652" s="9" t="str">
        <f>IF(ISERROR(VLOOKUP(A6652,'entry data'!B:E,4,0)),"",VLOOKUP(A6652,'entry data'!B:E,4,0))</f>
        <v/>
      </c>
      <c r="F6652" s="11" t="str">
        <f>IF(A6652="","",IF(ISERROR(VLOOKUP(A6652,'entry data'!B:F,5,0)),"",VLOOKUP(A6652,'entry data'!B:F,5,0)))</f>
        <v/>
      </c>
      <c r="G6652" s="12" t="str">
        <f>IF(A6652="","",IF(ISERROR(VLOOKUP(A6652,'entry data'!B:I,8,0)),"",VLOOKUP(A6652,'entry data'!B:I,7,0)))</f>
        <v/>
      </c>
      <c r="H6652" s="13" t="str">
        <f>IF(A6652="","",IF(B6652=1,VLOOKUP(A6652,'entry data'!B:D,3,0),I6651))</f>
        <v/>
      </c>
      <c r="I6652" s="14" t="str">
        <f>IF(A6652="","",IF(E6652="weekly",7,IF(E6652="fortnightly",14,IF(E6652="monthly",DATE(IF(MONTH(H6652)=12,YEAR(H6652)+1,YEAR(H6652)),VLOOKUP(MONTH(H6652),index!$D$2:$G$13,2,0),DAY(H6652)),
IF(E6652="quarterly",DATE(IF(MONTH(H6652)&gt;=10,YEAR(H6652)+1,YEAR(H6652)),VLOOKUP(MONTH(H6652),index!$D$2:$G$13,3,0),DAY(H6652)),
IF(E6652="halfyearly",DATE(IF(MONTH(H6652)&gt;=7,YEAR(H6652)+1,YEAR(H6652)),VLOOKUP(MONTH(H6652),index!$D$2:$G$13,4,0),DAY(H6652)),
DATE(YEAR(H6652)+1,MONTH(H6652),DAY(H6652)))))-H6652))+H6652)</f>
        <v/>
      </c>
      <c r="J6652" s="9" t="str">
        <f t="shared" si="640"/>
        <v/>
      </c>
      <c r="K6652" s="11" t="str">
        <f t="shared" si="641"/>
        <v/>
      </c>
      <c r="L6652" s="11" t="str">
        <f t="shared" si="642"/>
        <v/>
      </c>
      <c r="M6652" s="11" t="str">
        <f>IF(A6652="","",VLOOKUP(E6652,index!$A$1:$B$6,2,0)*K6652*G6652)</f>
        <v/>
      </c>
      <c r="N6652" s="11" t="str">
        <f>IF(A6652="","",-PMT(G6652*VLOOKUP(E6652,index!$A$1:$B$6,2,0),C6652,F6652,0,0))</f>
        <v/>
      </c>
      <c r="O6652" s="11" t="str">
        <f t="shared" si="643"/>
        <v/>
      </c>
      <c r="P6652" s="11" t="str">
        <f t="shared" si="638"/>
        <v/>
      </c>
    </row>
    <row r="6653" spans="1:16" x14ac:dyDescent="0.25">
      <c r="A6653" s="9" t="str">
        <f>IF(A6652="","",IF(B6652&lt;C6652,A6652,IF(A6652=MAX('entry data'!$B$8:$B$507),"",A6652+1)))</f>
        <v/>
      </c>
      <c r="B6653" s="9" t="str">
        <f t="shared" si="639"/>
        <v/>
      </c>
      <c r="C6653" s="9" t="str">
        <f>IF(ISERROR(VLOOKUP(A6653,'entry data'!B:G,6,0)),"",VLOOKUP(A6653,'entry data'!B:G,6,0))</f>
        <v/>
      </c>
      <c r="D6653" s="9" t="str">
        <f>IF(ISERROR(VLOOKUP(A6653,'entry data'!B:C,2,0)),"",VLOOKUP(A6653,'entry data'!B:C,2,0))</f>
        <v/>
      </c>
      <c r="E6653" s="9" t="str">
        <f>IF(ISERROR(VLOOKUP(A6653,'entry data'!B:E,4,0)),"",VLOOKUP(A6653,'entry data'!B:E,4,0))</f>
        <v/>
      </c>
      <c r="F6653" s="11" t="str">
        <f>IF(A6653="","",IF(ISERROR(VLOOKUP(A6653,'entry data'!B:F,5,0)),"",VLOOKUP(A6653,'entry data'!B:F,5,0)))</f>
        <v/>
      </c>
      <c r="G6653" s="12" t="str">
        <f>IF(A6653="","",IF(ISERROR(VLOOKUP(A6653,'entry data'!B:I,8,0)),"",VLOOKUP(A6653,'entry data'!B:I,7,0)))</f>
        <v/>
      </c>
      <c r="H6653" s="13" t="str">
        <f>IF(A6653="","",IF(B6653=1,VLOOKUP(A6653,'entry data'!B:D,3,0),I6652))</f>
        <v/>
      </c>
      <c r="I6653" s="14" t="str">
        <f>IF(A6653="","",IF(E6653="weekly",7,IF(E6653="fortnightly",14,IF(E6653="monthly",DATE(IF(MONTH(H6653)=12,YEAR(H6653)+1,YEAR(H6653)),VLOOKUP(MONTH(H6653),index!$D$2:$G$13,2,0),DAY(H6653)),
IF(E6653="quarterly",DATE(IF(MONTH(H6653)&gt;=10,YEAR(H6653)+1,YEAR(H6653)),VLOOKUP(MONTH(H6653),index!$D$2:$G$13,3,0),DAY(H6653)),
IF(E6653="halfyearly",DATE(IF(MONTH(H6653)&gt;=7,YEAR(H6653)+1,YEAR(H6653)),VLOOKUP(MONTH(H6653),index!$D$2:$G$13,4,0),DAY(H6653)),
DATE(YEAR(H6653)+1,MONTH(H6653),DAY(H6653)))))-H6653))+H6653)</f>
        <v/>
      </c>
      <c r="J6653" s="9" t="str">
        <f t="shared" si="640"/>
        <v/>
      </c>
      <c r="K6653" s="11" t="str">
        <f t="shared" si="641"/>
        <v/>
      </c>
      <c r="L6653" s="11" t="str">
        <f t="shared" si="642"/>
        <v/>
      </c>
      <c r="M6653" s="11" t="str">
        <f>IF(A6653="","",VLOOKUP(E6653,index!$A$1:$B$6,2,0)*K6653*G6653)</f>
        <v/>
      </c>
      <c r="N6653" s="11" t="str">
        <f>IF(A6653="","",-PMT(G6653*VLOOKUP(E6653,index!$A$1:$B$6,2,0),C6653,F6653,0,0))</f>
        <v/>
      </c>
      <c r="O6653" s="11" t="str">
        <f t="shared" si="643"/>
        <v/>
      </c>
      <c r="P6653" s="11" t="str">
        <f t="shared" si="638"/>
        <v/>
      </c>
    </row>
    <row r="6654" spans="1:16" x14ac:dyDescent="0.25">
      <c r="A6654" s="9" t="str">
        <f>IF(A6653="","",IF(B6653&lt;C6653,A6653,IF(A6653=MAX('entry data'!$B$8:$B$507),"",A6653+1)))</f>
        <v/>
      </c>
      <c r="B6654" s="9" t="str">
        <f t="shared" si="639"/>
        <v/>
      </c>
      <c r="C6654" s="9" t="str">
        <f>IF(ISERROR(VLOOKUP(A6654,'entry data'!B:G,6,0)),"",VLOOKUP(A6654,'entry data'!B:G,6,0))</f>
        <v/>
      </c>
      <c r="D6654" s="9" t="str">
        <f>IF(ISERROR(VLOOKUP(A6654,'entry data'!B:C,2,0)),"",VLOOKUP(A6654,'entry data'!B:C,2,0))</f>
        <v/>
      </c>
      <c r="E6654" s="9" t="str">
        <f>IF(ISERROR(VLOOKUP(A6654,'entry data'!B:E,4,0)),"",VLOOKUP(A6654,'entry data'!B:E,4,0))</f>
        <v/>
      </c>
      <c r="F6654" s="11" t="str">
        <f>IF(A6654="","",IF(ISERROR(VLOOKUP(A6654,'entry data'!B:F,5,0)),"",VLOOKUP(A6654,'entry data'!B:F,5,0)))</f>
        <v/>
      </c>
      <c r="G6654" s="12" t="str">
        <f>IF(A6654="","",IF(ISERROR(VLOOKUP(A6654,'entry data'!B:I,8,0)),"",VLOOKUP(A6654,'entry data'!B:I,7,0)))</f>
        <v/>
      </c>
      <c r="H6654" s="13" t="str">
        <f>IF(A6654="","",IF(B6654=1,VLOOKUP(A6654,'entry data'!B:D,3,0),I6653))</f>
        <v/>
      </c>
      <c r="I6654" s="14" t="str">
        <f>IF(A6654="","",IF(E6654="weekly",7,IF(E6654="fortnightly",14,IF(E6654="monthly",DATE(IF(MONTH(H6654)=12,YEAR(H6654)+1,YEAR(H6654)),VLOOKUP(MONTH(H6654),index!$D$2:$G$13,2,0),DAY(H6654)),
IF(E6654="quarterly",DATE(IF(MONTH(H6654)&gt;=10,YEAR(H6654)+1,YEAR(H6654)),VLOOKUP(MONTH(H6654),index!$D$2:$G$13,3,0),DAY(H6654)),
IF(E6654="halfyearly",DATE(IF(MONTH(H6654)&gt;=7,YEAR(H6654)+1,YEAR(H6654)),VLOOKUP(MONTH(H6654),index!$D$2:$G$13,4,0),DAY(H6654)),
DATE(YEAR(H6654)+1,MONTH(H6654),DAY(H6654)))))-H6654))+H6654)</f>
        <v/>
      </c>
      <c r="J6654" s="9" t="str">
        <f t="shared" si="640"/>
        <v/>
      </c>
      <c r="K6654" s="11" t="str">
        <f t="shared" si="641"/>
        <v/>
      </c>
      <c r="L6654" s="11" t="str">
        <f t="shared" si="642"/>
        <v/>
      </c>
      <c r="M6654" s="11" t="str">
        <f>IF(A6654="","",VLOOKUP(E6654,index!$A$1:$B$6,2,0)*K6654*G6654)</f>
        <v/>
      </c>
      <c r="N6654" s="11" t="str">
        <f>IF(A6654="","",-PMT(G6654*VLOOKUP(E6654,index!$A$1:$B$6,2,0),C6654,F6654,0,0))</f>
        <v/>
      </c>
      <c r="O6654" s="11" t="str">
        <f t="shared" si="643"/>
        <v/>
      </c>
      <c r="P6654" s="11" t="str">
        <f t="shared" si="638"/>
        <v/>
      </c>
    </row>
    <row r="6655" spans="1:16" x14ac:dyDescent="0.25">
      <c r="A6655" s="9" t="str">
        <f>IF(A6654="","",IF(B6654&lt;C6654,A6654,IF(A6654=MAX('entry data'!$B$8:$B$507),"",A6654+1)))</f>
        <v/>
      </c>
      <c r="B6655" s="9" t="str">
        <f t="shared" si="639"/>
        <v/>
      </c>
      <c r="C6655" s="9" t="str">
        <f>IF(ISERROR(VLOOKUP(A6655,'entry data'!B:G,6,0)),"",VLOOKUP(A6655,'entry data'!B:G,6,0))</f>
        <v/>
      </c>
      <c r="D6655" s="9" t="str">
        <f>IF(ISERROR(VLOOKUP(A6655,'entry data'!B:C,2,0)),"",VLOOKUP(A6655,'entry data'!B:C,2,0))</f>
        <v/>
      </c>
      <c r="E6655" s="9" t="str">
        <f>IF(ISERROR(VLOOKUP(A6655,'entry data'!B:E,4,0)),"",VLOOKUP(A6655,'entry data'!B:E,4,0))</f>
        <v/>
      </c>
      <c r="F6655" s="11" t="str">
        <f>IF(A6655="","",IF(ISERROR(VLOOKUP(A6655,'entry data'!B:F,5,0)),"",VLOOKUP(A6655,'entry data'!B:F,5,0)))</f>
        <v/>
      </c>
      <c r="G6655" s="12" t="str">
        <f>IF(A6655="","",IF(ISERROR(VLOOKUP(A6655,'entry data'!B:I,8,0)),"",VLOOKUP(A6655,'entry data'!B:I,7,0)))</f>
        <v/>
      </c>
      <c r="H6655" s="13" t="str">
        <f>IF(A6655="","",IF(B6655=1,VLOOKUP(A6655,'entry data'!B:D,3,0),I6654))</f>
        <v/>
      </c>
      <c r="I6655" s="14" t="str">
        <f>IF(A6655="","",IF(E6655="weekly",7,IF(E6655="fortnightly",14,IF(E6655="monthly",DATE(IF(MONTH(H6655)=12,YEAR(H6655)+1,YEAR(H6655)),VLOOKUP(MONTH(H6655),index!$D$2:$G$13,2,0),DAY(H6655)),
IF(E6655="quarterly",DATE(IF(MONTH(H6655)&gt;=10,YEAR(H6655)+1,YEAR(H6655)),VLOOKUP(MONTH(H6655),index!$D$2:$G$13,3,0),DAY(H6655)),
IF(E6655="halfyearly",DATE(IF(MONTH(H6655)&gt;=7,YEAR(H6655)+1,YEAR(H6655)),VLOOKUP(MONTH(H6655),index!$D$2:$G$13,4,0),DAY(H6655)),
DATE(YEAR(H6655)+1,MONTH(H6655),DAY(H6655)))))-H6655))+H6655)</f>
        <v/>
      </c>
      <c r="J6655" s="9" t="str">
        <f t="shared" si="640"/>
        <v/>
      </c>
      <c r="K6655" s="11" t="str">
        <f t="shared" si="641"/>
        <v/>
      </c>
      <c r="L6655" s="11" t="str">
        <f t="shared" si="642"/>
        <v/>
      </c>
      <c r="M6655" s="11" t="str">
        <f>IF(A6655="","",VLOOKUP(E6655,index!$A$1:$B$6,2,0)*K6655*G6655)</f>
        <v/>
      </c>
      <c r="N6655" s="11" t="str">
        <f>IF(A6655="","",-PMT(G6655*VLOOKUP(E6655,index!$A$1:$B$6,2,0),C6655,F6655,0,0))</f>
        <v/>
      </c>
      <c r="O6655" s="11" t="str">
        <f t="shared" si="643"/>
        <v/>
      </c>
      <c r="P6655" s="11" t="str">
        <f t="shared" si="638"/>
        <v/>
      </c>
    </row>
    <row r="6656" spans="1:16" x14ac:dyDescent="0.25">
      <c r="A6656" s="9" t="str">
        <f>IF(A6655="","",IF(B6655&lt;C6655,A6655,IF(A6655=MAX('entry data'!$B$8:$B$507),"",A6655+1)))</f>
        <v/>
      </c>
      <c r="B6656" s="9" t="str">
        <f t="shared" si="639"/>
        <v/>
      </c>
      <c r="C6656" s="9" t="str">
        <f>IF(ISERROR(VLOOKUP(A6656,'entry data'!B:G,6,0)),"",VLOOKUP(A6656,'entry data'!B:G,6,0))</f>
        <v/>
      </c>
      <c r="D6656" s="9" t="str">
        <f>IF(ISERROR(VLOOKUP(A6656,'entry data'!B:C,2,0)),"",VLOOKUP(A6656,'entry data'!B:C,2,0))</f>
        <v/>
      </c>
      <c r="E6656" s="9" t="str">
        <f>IF(ISERROR(VLOOKUP(A6656,'entry data'!B:E,4,0)),"",VLOOKUP(A6656,'entry data'!B:E,4,0))</f>
        <v/>
      </c>
      <c r="F6656" s="11" t="str">
        <f>IF(A6656="","",IF(ISERROR(VLOOKUP(A6656,'entry data'!B:F,5,0)),"",VLOOKUP(A6656,'entry data'!B:F,5,0)))</f>
        <v/>
      </c>
      <c r="G6656" s="12" t="str">
        <f>IF(A6656="","",IF(ISERROR(VLOOKUP(A6656,'entry data'!B:I,8,0)),"",VLOOKUP(A6656,'entry data'!B:I,7,0)))</f>
        <v/>
      </c>
      <c r="H6656" s="13" t="str">
        <f>IF(A6656="","",IF(B6656=1,VLOOKUP(A6656,'entry data'!B:D,3,0),I6655))</f>
        <v/>
      </c>
      <c r="I6656" s="14" t="str">
        <f>IF(A6656="","",IF(E6656="weekly",7,IF(E6656="fortnightly",14,IF(E6656="monthly",DATE(IF(MONTH(H6656)=12,YEAR(H6656)+1,YEAR(H6656)),VLOOKUP(MONTH(H6656),index!$D$2:$G$13,2,0),DAY(H6656)),
IF(E6656="quarterly",DATE(IF(MONTH(H6656)&gt;=10,YEAR(H6656)+1,YEAR(H6656)),VLOOKUP(MONTH(H6656),index!$D$2:$G$13,3,0),DAY(H6656)),
IF(E6656="halfyearly",DATE(IF(MONTH(H6656)&gt;=7,YEAR(H6656)+1,YEAR(H6656)),VLOOKUP(MONTH(H6656),index!$D$2:$G$13,4,0),DAY(H6656)),
DATE(YEAR(H6656)+1,MONTH(H6656),DAY(H6656)))))-H6656))+H6656)</f>
        <v/>
      </c>
      <c r="J6656" s="9" t="str">
        <f t="shared" si="640"/>
        <v/>
      </c>
      <c r="K6656" s="11" t="str">
        <f t="shared" si="641"/>
        <v/>
      </c>
      <c r="L6656" s="11" t="str">
        <f t="shared" si="642"/>
        <v/>
      </c>
      <c r="M6656" s="11" t="str">
        <f>IF(A6656="","",VLOOKUP(E6656,index!$A$1:$B$6,2,0)*K6656*G6656)</f>
        <v/>
      </c>
      <c r="N6656" s="11" t="str">
        <f>IF(A6656="","",-PMT(G6656*VLOOKUP(E6656,index!$A$1:$B$6,2,0),C6656,F6656,0,0))</f>
        <v/>
      </c>
      <c r="O6656" s="11" t="str">
        <f t="shared" si="643"/>
        <v/>
      </c>
      <c r="P6656" s="11" t="str">
        <f t="shared" si="638"/>
        <v/>
      </c>
    </row>
    <row r="6657" spans="1:16" x14ac:dyDescent="0.25">
      <c r="A6657" s="9" t="str">
        <f>IF(A6656="","",IF(B6656&lt;C6656,A6656,IF(A6656=MAX('entry data'!$B$8:$B$507),"",A6656+1)))</f>
        <v/>
      </c>
      <c r="B6657" s="9" t="str">
        <f t="shared" si="639"/>
        <v/>
      </c>
      <c r="C6657" s="9" t="str">
        <f>IF(ISERROR(VLOOKUP(A6657,'entry data'!B:G,6,0)),"",VLOOKUP(A6657,'entry data'!B:G,6,0))</f>
        <v/>
      </c>
      <c r="D6657" s="9" t="str">
        <f>IF(ISERROR(VLOOKUP(A6657,'entry data'!B:C,2,0)),"",VLOOKUP(A6657,'entry data'!B:C,2,0))</f>
        <v/>
      </c>
      <c r="E6657" s="9" t="str">
        <f>IF(ISERROR(VLOOKUP(A6657,'entry data'!B:E,4,0)),"",VLOOKUP(A6657,'entry data'!B:E,4,0))</f>
        <v/>
      </c>
      <c r="F6657" s="11" t="str">
        <f>IF(A6657="","",IF(ISERROR(VLOOKUP(A6657,'entry data'!B:F,5,0)),"",VLOOKUP(A6657,'entry data'!B:F,5,0)))</f>
        <v/>
      </c>
      <c r="G6657" s="12" t="str">
        <f>IF(A6657="","",IF(ISERROR(VLOOKUP(A6657,'entry data'!B:I,8,0)),"",VLOOKUP(A6657,'entry data'!B:I,7,0)))</f>
        <v/>
      </c>
      <c r="H6657" s="13" t="str">
        <f>IF(A6657="","",IF(B6657=1,VLOOKUP(A6657,'entry data'!B:D,3,0),I6656))</f>
        <v/>
      </c>
      <c r="I6657" s="14" t="str">
        <f>IF(A6657="","",IF(E6657="weekly",7,IF(E6657="fortnightly",14,IF(E6657="monthly",DATE(IF(MONTH(H6657)=12,YEAR(H6657)+1,YEAR(H6657)),VLOOKUP(MONTH(H6657),index!$D$2:$G$13,2,0),DAY(H6657)),
IF(E6657="quarterly",DATE(IF(MONTH(H6657)&gt;=10,YEAR(H6657)+1,YEAR(H6657)),VLOOKUP(MONTH(H6657),index!$D$2:$G$13,3,0),DAY(H6657)),
IF(E6657="halfyearly",DATE(IF(MONTH(H6657)&gt;=7,YEAR(H6657)+1,YEAR(H6657)),VLOOKUP(MONTH(H6657),index!$D$2:$G$13,4,0),DAY(H6657)),
DATE(YEAR(H6657)+1,MONTH(H6657),DAY(H6657)))))-H6657))+H6657)</f>
        <v/>
      </c>
      <c r="J6657" s="9" t="str">
        <f t="shared" si="640"/>
        <v/>
      </c>
      <c r="K6657" s="11" t="str">
        <f t="shared" si="641"/>
        <v/>
      </c>
      <c r="L6657" s="11" t="str">
        <f t="shared" si="642"/>
        <v/>
      </c>
      <c r="M6657" s="11" t="str">
        <f>IF(A6657="","",VLOOKUP(E6657,index!$A$1:$B$6,2,0)*K6657*G6657)</f>
        <v/>
      </c>
      <c r="N6657" s="11" t="str">
        <f>IF(A6657="","",-PMT(G6657*VLOOKUP(E6657,index!$A$1:$B$6,2,0),C6657,F6657,0,0))</f>
        <v/>
      </c>
      <c r="O6657" s="11" t="str">
        <f t="shared" si="643"/>
        <v/>
      </c>
      <c r="P6657" s="11" t="str">
        <f t="shared" si="638"/>
        <v/>
      </c>
    </row>
    <row r="6658" spans="1:16" x14ac:dyDescent="0.25">
      <c r="A6658" s="9" t="str">
        <f>IF(A6657="","",IF(B6657&lt;C6657,A6657,IF(A6657=MAX('entry data'!$B$8:$B$507),"",A6657+1)))</f>
        <v/>
      </c>
      <c r="B6658" s="9" t="str">
        <f t="shared" si="639"/>
        <v/>
      </c>
      <c r="C6658" s="9" t="str">
        <f>IF(ISERROR(VLOOKUP(A6658,'entry data'!B:G,6,0)),"",VLOOKUP(A6658,'entry data'!B:G,6,0))</f>
        <v/>
      </c>
      <c r="D6658" s="9" t="str">
        <f>IF(ISERROR(VLOOKUP(A6658,'entry data'!B:C,2,0)),"",VLOOKUP(A6658,'entry data'!B:C,2,0))</f>
        <v/>
      </c>
      <c r="E6658" s="9" t="str">
        <f>IF(ISERROR(VLOOKUP(A6658,'entry data'!B:E,4,0)),"",VLOOKUP(A6658,'entry data'!B:E,4,0))</f>
        <v/>
      </c>
      <c r="F6658" s="11" t="str">
        <f>IF(A6658="","",IF(ISERROR(VLOOKUP(A6658,'entry data'!B:F,5,0)),"",VLOOKUP(A6658,'entry data'!B:F,5,0)))</f>
        <v/>
      </c>
      <c r="G6658" s="12" t="str">
        <f>IF(A6658="","",IF(ISERROR(VLOOKUP(A6658,'entry data'!B:I,8,0)),"",VLOOKUP(A6658,'entry data'!B:I,7,0)))</f>
        <v/>
      </c>
      <c r="H6658" s="13" t="str">
        <f>IF(A6658="","",IF(B6658=1,VLOOKUP(A6658,'entry data'!B:D,3,0),I6657))</f>
        <v/>
      </c>
      <c r="I6658" s="14" t="str">
        <f>IF(A6658="","",IF(E6658="weekly",7,IF(E6658="fortnightly",14,IF(E6658="monthly",DATE(IF(MONTH(H6658)=12,YEAR(H6658)+1,YEAR(H6658)),VLOOKUP(MONTH(H6658),index!$D$2:$G$13,2,0),DAY(H6658)),
IF(E6658="quarterly",DATE(IF(MONTH(H6658)&gt;=10,YEAR(H6658)+1,YEAR(H6658)),VLOOKUP(MONTH(H6658),index!$D$2:$G$13,3,0),DAY(H6658)),
IF(E6658="halfyearly",DATE(IF(MONTH(H6658)&gt;=7,YEAR(H6658)+1,YEAR(H6658)),VLOOKUP(MONTH(H6658),index!$D$2:$G$13,4,0),DAY(H6658)),
DATE(YEAR(H6658)+1,MONTH(H6658),DAY(H6658)))))-H6658))+H6658)</f>
        <v/>
      </c>
      <c r="J6658" s="9" t="str">
        <f t="shared" si="640"/>
        <v/>
      </c>
      <c r="K6658" s="11" t="str">
        <f t="shared" si="641"/>
        <v/>
      </c>
      <c r="L6658" s="11" t="str">
        <f t="shared" si="642"/>
        <v/>
      </c>
      <c r="M6658" s="11" t="str">
        <f>IF(A6658="","",VLOOKUP(E6658,index!$A$1:$B$6,2,0)*K6658*G6658)</f>
        <v/>
      </c>
      <c r="N6658" s="11" t="str">
        <f>IF(A6658="","",-PMT(G6658*VLOOKUP(E6658,index!$A$1:$B$6,2,0),C6658,F6658,0,0))</f>
        <v/>
      </c>
      <c r="O6658" s="11" t="str">
        <f t="shared" si="643"/>
        <v/>
      </c>
      <c r="P6658" s="11" t="str">
        <f t="shared" si="638"/>
        <v/>
      </c>
    </row>
    <row r="6659" spans="1:16" x14ac:dyDescent="0.25">
      <c r="A6659" s="9" t="str">
        <f>IF(A6658="","",IF(B6658&lt;C6658,A6658,IF(A6658=MAX('entry data'!$B$8:$B$507),"",A6658+1)))</f>
        <v/>
      </c>
      <c r="B6659" s="9" t="str">
        <f t="shared" si="639"/>
        <v/>
      </c>
      <c r="C6659" s="9" t="str">
        <f>IF(ISERROR(VLOOKUP(A6659,'entry data'!B:G,6,0)),"",VLOOKUP(A6659,'entry data'!B:G,6,0))</f>
        <v/>
      </c>
      <c r="D6659" s="9" t="str">
        <f>IF(ISERROR(VLOOKUP(A6659,'entry data'!B:C,2,0)),"",VLOOKUP(A6659,'entry data'!B:C,2,0))</f>
        <v/>
      </c>
      <c r="E6659" s="9" t="str">
        <f>IF(ISERROR(VLOOKUP(A6659,'entry data'!B:E,4,0)),"",VLOOKUP(A6659,'entry data'!B:E,4,0))</f>
        <v/>
      </c>
      <c r="F6659" s="11" t="str">
        <f>IF(A6659="","",IF(ISERROR(VLOOKUP(A6659,'entry data'!B:F,5,0)),"",VLOOKUP(A6659,'entry data'!B:F,5,0)))</f>
        <v/>
      </c>
      <c r="G6659" s="12" t="str">
        <f>IF(A6659="","",IF(ISERROR(VLOOKUP(A6659,'entry data'!B:I,8,0)),"",VLOOKUP(A6659,'entry data'!B:I,7,0)))</f>
        <v/>
      </c>
      <c r="H6659" s="13" t="str">
        <f>IF(A6659="","",IF(B6659=1,VLOOKUP(A6659,'entry data'!B:D,3,0),I6658))</f>
        <v/>
      </c>
      <c r="I6659" s="14" t="str">
        <f>IF(A6659="","",IF(E6659="weekly",7,IF(E6659="fortnightly",14,IF(E6659="monthly",DATE(IF(MONTH(H6659)=12,YEAR(H6659)+1,YEAR(H6659)),VLOOKUP(MONTH(H6659),index!$D$2:$G$13,2,0),DAY(H6659)),
IF(E6659="quarterly",DATE(IF(MONTH(H6659)&gt;=10,YEAR(H6659)+1,YEAR(H6659)),VLOOKUP(MONTH(H6659),index!$D$2:$G$13,3,0),DAY(H6659)),
IF(E6659="halfyearly",DATE(IF(MONTH(H6659)&gt;=7,YEAR(H6659)+1,YEAR(H6659)),VLOOKUP(MONTH(H6659),index!$D$2:$G$13,4,0),DAY(H6659)),
DATE(YEAR(H6659)+1,MONTH(H6659),DAY(H6659)))))-H6659))+H6659)</f>
        <v/>
      </c>
      <c r="J6659" s="9" t="str">
        <f t="shared" si="640"/>
        <v/>
      </c>
      <c r="K6659" s="11" t="str">
        <f t="shared" si="641"/>
        <v/>
      </c>
      <c r="L6659" s="11" t="str">
        <f t="shared" si="642"/>
        <v/>
      </c>
      <c r="M6659" s="11" t="str">
        <f>IF(A6659="","",VLOOKUP(E6659,index!$A$1:$B$6,2,0)*K6659*G6659)</f>
        <v/>
      </c>
      <c r="N6659" s="11" t="str">
        <f>IF(A6659="","",-PMT(G6659*VLOOKUP(E6659,index!$A$1:$B$6,2,0),C6659,F6659,0,0))</f>
        <v/>
      </c>
      <c r="O6659" s="11" t="str">
        <f t="shared" si="643"/>
        <v/>
      </c>
      <c r="P6659" s="11" t="str">
        <f t="shared" ref="P6659:P6722" si="644">IF(A6659="","",IF(J6659&lt;&gt;J6660,O6659,0))</f>
        <v/>
      </c>
    </row>
    <row r="6660" spans="1:16" x14ac:dyDescent="0.25">
      <c r="A6660" s="9" t="str">
        <f>IF(A6659="","",IF(B6659&lt;C6659,A6659,IF(A6659=MAX('entry data'!$B$8:$B$507),"",A6659+1)))</f>
        <v/>
      </c>
      <c r="B6660" s="9" t="str">
        <f t="shared" si="639"/>
        <v/>
      </c>
      <c r="C6660" s="9" t="str">
        <f>IF(ISERROR(VLOOKUP(A6660,'entry data'!B:G,6,0)),"",VLOOKUP(A6660,'entry data'!B:G,6,0))</f>
        <v/>
      </c>
      <c r="D6660" s="9" t="str">
        <f>IF(ISERROR(VLOOKUP(A6660,'entry data'!B:C,2,0)),"",VLOOKUP(A6660,'entry data'!B:C,2,0))</f>
        <v/>
      </c>
      <c r="E6660" s="9" t="str">
        <f>IF(ISERROR(VLOOKUP(A6660,'entry data'!B:E,4,0)),"",VLOOKUP(A6660,'entry data'!B:E,4,0))</f>
        <v/>
      </c>
      <c r="F6660" s="11" t="str">
        <f>IF(A6660="","",IF(ISERROR(VLOOKUP(A6660,'entry data'!B:F,5,0)),"",VLOOKUP(A6660,'entry data'!B:F,5,0)))</f>
        <v/>
      </c>
      <c r="G6660" s="12" t="str">
        <f>IF(A6660="","",IF(ISERROR(VLOOKUP(A6660,'entry data'!B:I,8,0)),"",VLOOKUP(A6660,'entry data'!B:I,7,0)))</f>
        <v/>
      </c>
      <c r="H6660" s="13" t="str">
        <f>IF(A6660="","",IF(B6660=1,VLOOKUP(A6660,'entry data'!B:D,3,0),I6659))</f>
        <v/>
      </c>
      <c r="I6660" s="14" t="str">
        <f>IF(A6660="","",IF(E6660="weekly",7,IF(E6660="fortnightly",14,IF(E6660="monthly",DATE(IF(MONTH(H6660)=12,YEAR(H6660)+1,YEAR(H6660)),VLOOKUP(MONTH(H6660),index!$D$2:$G$13,2,0),DAY(H6660)),
IF(E6660="quarterly",DATE(IF(MONTH(H6660)&gt;=10,YEAR(H6660)+1,YEAR(H6660)),VLOOKUP(MONTH(H6660),index!$D$2:$G$13,3,0),DAY(H6660)),
IF(E6660="halfyearly",DATE(IF(MONTH(H6660)&gt;=7,YEAR(H6660)+1,YEAR(H6660)),VLOOKUP(MONTH(H6660),index!$D$2:$G$13,4,0),DAY(H6660)),
DATE(YEAR(H6660)+1,MONTH(H6660),DAY(H6660)))))-H6660))+H6660)</f>
        <v/>
      </c>
      <c r="J6660" s="9" t="str">
        <f t="shared" si="640"/>
        <v/>
      </c>
      <c r="K6660" s="11" t="str">
        <f t="shared" si="641"/>
        <v/>
      </c>
      <c r="L6660" s="11" t="str">
        <f t="shared" si="642"/>
        <v/>
      </c>
      <c r="M6660" s="11" t="str">
        <f>IF(A6660="","",VLOOKUP(E6660,index!$A$1:$B$6,2,0)*K6660*G6660)</f>
        <v/>
      </c>
      <c r="N6660" s="11" t="str">
        <f>IF(A6660="","",-PMT(G6660*VLOOKUP(E6660,index!$A$1:$B$6,2,0),C6660,F6660,0,0))</f>
        <v/>
      </c>
      <c r="O6660" s="11" t="str">
        <f t="shared" si="643"/>
        <v/>
      </c>
      <c r="P6660" s="11" t="str">
        <f t="shared" si="644"/>
        <v/>
      </c>
    </row>
    <row r="6661" spans="1:16" x14ac:dyDescent="0.25">
      <c r="A6661" s="9" t="str">
        <f>IF(A6660="","",IF(B6660&lt;C6660,A6660,IF(A6660=MAX('entry data'!$B$8:$B$507),"",A6660+1)))</f>
        <v/>
      </c>
      <c r="B6661" s="9" t="str">
        <f t="shared" si="639"/>
        <v/>
      </c>
      <c r="C6661" s="9" t="str">
        <f>IF(ISERROR(VLOOKUP(A6661,'entry data'!B:G,6,0)),"",VLOOKUP(A6661,'entry data'!B:G,6,0))</f>
        <v/>
      </c>
      <c r="D6661" s="9" t="str">
        <f>IF(ISERROR(VLOOKUP(A6661,'entry data'!B:C,2,0)),"",VLOOKUP(A6661,'entry data'!B:C,2,0))</f>
        <v/>
      </c>
      <c r="E6661" s="9" t="str">
        <f>IF(ISERROR(VLOOKUP(A6661,'entry data'!B:E,4,0)),"",VLOOKUP(A6661,'entry data'!B:E,4,0))</f>
        <v/>
      </c>
      <c r="F6661" s="11" t="str">
        <f>IF(A6661="","",IF(ISERROR(VLOOKUP(A6661,'entry data'!B:F,5,0)),"",VLOOKUP(A6661,'entry data'!B:F,5,0)))</f>
        <v/>
      </c>
      <c r="G6661" s="12" t="str">
        <f>IF(A6661="","",IF(ISERROR(VLOOKUP(A6661,'entry data'!B:I,8,0)),"",VLOOKUP(A6661,'entry data'!B:I,7,0)))</f>
        <v/>
      </c>
      <c r="H6661" s="13" t="str">
        <f>IF(A6661="","",IF(B6661=1,VLOOKUP(A6661,'entry data'!B:D,3,0),I6660))</f>
        <v/>
      </c>
      <c r="I6661" s="14" t="str">
        <f>IF(A6661="","",IF(E6661="weekly",7,IF(E6661="fortnightly",14,IF(E6661="monthly",DATE(IF(MONTH(H6661)=12,YEAR(H6661)+1,YEAR(H6661)),VLOOKUP(MONTH(H6661),index!$D$2:$G$13,2,0),DAY(H6661)),
IF(E6661="quarterly",DATE(IF(MONTH(H6661)&gt;=10,YEAR(H6661)+1,YEAR(H6661)),VLOOKUP(MONTH(H6661),index!$D$2:$G$13,3,0),DAY(H6661)),
IF(E6661="halfyearly",DATE(IF(MONTH(H6661)&gt;=7,YEAR(H6661)+1,YEAR(H6661)),VLOOKUP(MONTH(H6661),index!$D$2:$G$13,4,0),DAY(H6661)),
DATE(YEAR(H6661)+1,MONTH(H6661),DAY(H6661)))))-H6661))+H6661)</f>
        <v/>
      </c>
      <c r="J6661" s="9" t="str">
        <f t="shared" si="640"/>
        <v/>
      </c>
      <c r="K6661" s="11" t="str">
        <f t="shared" si="641"/>
        <v/>
      </c>
      <c r="L6661" s="11" t="str">
        <f t="shared" si="642"/>
        <v/>
      </c>
      <c r="M6661" s="11" t="str">
        <f>IF(A6661="","",VLOOKUP(E6661,index!$A$1:$B$6,2,0)*K6661*G6661)</f>
        <v/>
      </c>
      <c r="N6661" s="11" t="str">
        <f>IF(A6661="","",-PMT(G6661*VLOOKUP(E6661,index!$A$1:$B$6,2,0),C6661,F6661,0,0))</f>
        <v/>
      </c>
      <c r="O6661" s="11" t="str">
        <f t="shared" si="643"/>
        <v/>
      </c>
      <c r="P6661" s="11" t="str">
        <f t="shared" si="644"/>
        <v/>
      </c>
    </row>
    <row r="6662" spans="1:16" x14ac:dyDescent="0.25">
      <c r="A6662" s="9" t="str">
        <f>IF(A6661="","",IF(B6661&lt;C6661,A6661,IF(A6661=MAX('entry data'!$B$8:$B$507),"",A6661+1)))</f>
        <v/>
      </c>
      <c r="B6662" s="9" t="str">
        <f t="shared" si="639"/>
        <v/>
      </c>
      <c r="C6662" s="9" t="str">
        <f>IF(ISERROR(VLOOKUP(A6662,'entry data'!B:G,6,0)),"",VLOOKUP(A6662,'entry data'!B:G,6,0))</f>
        <v/>
      </c>
      <c r="D6662" s="9" t="str">
        <f>IF(ISERROR(VLOOKUP(A6662,'entry data'!B:C,2,0)),"",VLOOKUP(A6662,'entry data'!B:C,2,0))</f>
        <v/>
      </c>
      <c r="E6662" s="9" t="str">
        <f>IF(ISERROR(VLOOKUP(A6662,'entry data'!B:E,4,0)),"",VLOOKUP(A6662,'entry data'!B:E,4,0))</f>
        <v/>
      </c>
      <c r="F6662" s="11" t="str">
        <f>IF(A6662="","",IF(ISERROR(VLOOKUP(A6662,'entry data'!B:F,5,0)),"",VLOOKUP(A6662,'entry data'!B:F,5,0)))</f>
        <v/>
      </c>
      <c r="G6662" s="12" t="str">
        <f>IF(A6662="","",IF(ISERROR(VLOOKUP(A6662,'entry data'!B:I,8,0)),"",VLOOKUP(A6662,'entry data'!B:I,7,0)))</f>
        <v/>
      </c>
      <c r="H6662" s="13" t="str">
        <f>IF(A6662="","",IF(B6662=1,VLOOKUP(A6662,'entry data'!B:D,3,0),I6661))</f>
        <v/>
      </c>
      <c r="I6662" s="14" t="str">
        <f>IF(A6662="","",IF(E6662="weekly",7,IF(E6662="fortnightly",14,IF(E6662="monthly",DATE(IF(MONTH(H6662)=12,YEAR(H6662)+1,YEAR(H6662)),VLOOKUP(MONTH(H6662),index!$D$2:$G$13,2,0),DAY(H6662)),
IF(E6662="quarterly",DATE(IF(MONTH(H6662)&gt;=10,YEAR(H6662)+1,YEAR(H6662)),VLOOKUP(MONTH(H6662),index!$D$2:$G$13,3,0),DAY(H6662)),
IF(E6662="halfyearly",DATE(IF(MONTH(H6662)&gt;=7,YEAR(H6662)+1,YEAR(H6662)),VLOOKUP(MONTH(H6662),index!$D$2:$G$13,4,0),DAY(H6662)),
DATE(YEAR(H6662)+1,MONTH(H6662),DAY(H6662)))))-H6662))+H6662)</f>
        <v/>
      </c>
      <c r="J6662" s="9" t="str">
        <f t="shared" si="640"/>
        <v/>
      </c>
      <c r="K6662" s="11" t="str">
        <f t="shared" si="641"/>
        <v/>
      </c>
      <c r="L6662" s="11" t="str">
        <f t="shared" si="642"/>
        <v/>
      </c>
      <c r="M6662" s="11" t="str">
        <f>IF(A6662="","",VLOOKUP(E6662,index!$A$1:$B$6,2,0)*K6662*G6662)</f>
        <v/>
      </c>
      <c r="N6662" s="11" t="str">
        <f>IF(A6662="","",-PMT(G6662*VLOOKUP(E6662,index!$A$1:$B$6,2,0),C6662,F6662,0,0))</f>
        <v/>
      </c>
      <c r="O6662" s="11" t="str">
        <f t="shared" si="643"/>
        <v/>
      </c>
      <c r="P6662" s="11" t="str">
        <f t="shared" si="644"/>
        <v/>
      </c>
    </row>
    <row r="6663" spans="1:16" x14ac:dyDescent="0.25">
      <c r="A6663" s="9" t="str">
        <f>IF(A6662="","",IF(B6662&lt;C6662,A6662,IF(A6662=MAX('entry data'!$B$8:$B$507),"",A6662+1)))</f>
        <v/>
      </c>
      <c r="B6663" s="9" t="str">
        <f t="shared" si="639"/>
        <v/>
      </c>
      <c r="C6663" s="9" t="str">
        <f>IF(ISERROR(VLOOKUP(A6663,'entry data'!B:G,6,0)),"",VLOOKUP(A6663,'entry data'!B:G,6,0))</f>
        <v/>
      </c>
      <c r="D6663" s="9" t="str">
        <f>IF(ISERROR(VLOOKUP(A6663,'entry data'!B:C,2,0)),"",VLOOKUP(A6663,'entry data'!B:C,2,0))</f>
        <v/>
      </c>
      <c r="E6663" s="9" t="str">
        <f>IF(ISERROR(VLOOKUP(A6663,'entry data'!B:E,4,0)),"",VLOOKUP(A6663,'entry data'!B:E,4,0))</f>
        <v/>
      </c>
      <c r="F6663" s="11" t="str">
        <f>IF(A6663="","",IF(ISERROR(VLOOKUP(A6663,'entry data'!B:F,5,0)),"",VLOOKUP(A6663,'entry data'!B:F,5,0)))</f>
        <v/>
      </c>
      <c r="G6663" s="12" t="str">
        <f>IF(A6663="","",IF(ISERROR(VLOOKUP(A6663,'entry data'!B:I,8,0)),"",VLOOKUP(A6663,'entry data'!B:I,7,0)))</f>
        <v/>
      </c>
      <c r="H6663" s="13" t="str">
        <f>IF(A6663="","",IF(B6663=1,VLOOKUP(A6663,'entry data'!B:D,3,0),I6662))</f>
        <v/>
      </c>
      <c r="I6663" s="14" t="str">
        <f>IF(A6663="","",IF(E6663="weekly",7,IF(E6663="fortnightly",14,IF(E6663="monthly",DATE(IF(MONTH(H6663)=12,YEAR(H6663)+1,YEAR(H6663)),VLOOKUP(MONTH(H6663),index!$D$2:$G$13,2,0),DAY(H6663)),
IF(E6663="quarterly",DATE(IF(MONTH(H6663)&gt;=10,YEAR(H6663)+1,YEAR(H6663)),VLOOKUP(MONTH(H6663),index!$D$2:$G$13,3,0),DAY(H6663)),
IF(E6663="halfyearly",DATE(IF(MONTH(H6663)&gt;=7,YEAR(H6663)+1,YEAR(H6663)),VLOOKUP(MONTH(H6663),index!$D$2:$G$13,4,0),DAY(H6663)),
DATE(YEAR(H6663)+1,MONTH(H6663),DAY(H6663)))))-H6663))+H6663)</f>
        <v/>
      </c>
      <c r="J6663" s="9" t="str">
        <f t="shared" si="640"/>
        <v/>
      </c>
      <c r="K6663" s="11" t="str">
        <f t="shared" si="641"/>
        <v/>
      </c>
      <c r="L6663" s="11" t="str">
        <f t="shared" si="642"/>
        <v/>
      </c>
      <c r="M6663" s="11" t="str">
        <f>IF(A6663="","",VLOOKUP(E6663,index!$A$1:$B$6,2,0)*K6663*G6663)</f>
        <v/>
      </c>
      <c r="N6663" s="11" t="str">
        <f>IF(A6663="","",-PMT(G6663*VLOOKUP(E6663,index!$A$1:$B$6,2,0),C6663,F6663,0,0))</f>
        <v/>
      </c>
      <c r="O6663" s="11" t="str">
        <f t="shared" si="643"/>
        <v/>
      </c>
      <c r="P6663" s="11" t="str">
        <f t="shared" si="644"/>
        <v/>
      </c>
    </row>
    <row r="6664" spans="1:16" x14ac:dyDescent="0.25">
      <c r="A6664" s="9" t="str">
        <f>IF(A6663="","",IF(B6663&lt;C6663,A6663,IF(A6663=MAX('entry data'!$B$8:$B$507),"",A6663+1)))</f>
        <v/>
      </c>
      <c r="B6664" s="9" t="str">
        <f t="shared" si="639"/>
        <v/>
      </c>
      <c r="C6664" s="9" t="str">
        <f>IF(ISERROR(VLOOKUP(A6664,'entry data'!B:G,6,0)),"",VLOOKUP(A6664,'entry data'!B:G,6,0))</f>
        <v/>
      </c>
      <c r="D6664" s="9" t="str">
        <f>IF(ISERROR(VLOOKUP(A6664,'entry data'!B:C,2,0)),"",VLOOKUP(A6664,'entry data'!B:C,2,0))</f>
        <v/>
      </c>
      <c r="E6664" s="9" t="str">
        <f>IF(ISERROR(VLOOKUP(A6664,'entry data'!B:E,4,0)),"",VLOOKUP(A6664,'entry data'!B:E,4,0))</f>
        <v/>
      </c>
      <c r="F6664" s="11" t="str">
        <f>IF(A6664="","",IF(ISERROR(VLOOKUP(A6664,'entry data'!B:F,5,0)),"",VLOOKUP(A6664,'entry data'!B:F,5,0)))</f>
        <v/>
      </c>
      <c r="G6664" s="12" t="str">
        <f>IF(A6664="","",IF(ISERROR(VLOOKUP(A6664,'entry data'!B:I,8,0)),"",VLOOKUP(A6664,'entry data'!B:I,7,0)))</f>
        <v/>
      </c>
      <c r="H6664" s="13" t="str">
        <f>IF(A6664="","",IF(B6664=1,VLOOKUP(A6664,'entry data'!B:D,3,0),I6663))</f>
        <v/>
      </c>
      <c r="I6664" s="14" t="str">
        <f>IF(A6664="","",IF(E6664="weekly",7,IF(E6664="fortnightly",14,IF(E6664="monthly",DATE(IF(MONTH(H6664)=12,YEAR(H6664)+1,YEAR(H6664)),VLOOKUP(MONTH(H6664),index!$D$2:$G$13,2,0),DAY(H6664)),
IF(E6664="quarterly",DATE(IF(MONTH(H6664)&gt;=10,YEAR(H6664)+1,YEAR(H6664)),VLOOKUP(MONTH(H6664),index!$D$2:$G$13,3,0),DAY(H6664)),
IF(E6664="halfyearly",DATE(IF(MONTH(H6664)&gt;=7,YEAR(H6664)+1,YEAR(H6664)),VLOOKUP(MONTH(H6664),index!$D$2:$G$13,4,0),DAY(H6664)),
DATE(YEAR(H6664)+1,MONTH(H6664),DAY(H6664)))))-H6664))+H6664)</f>
        <v/>
      </c>
      <c r="J6664" s="9" t="str">
        <f t="shared" si="640"/>
        <v/>
      </c>
      <c r="K6664" s="11" t="str">
        <f t="shared" si="641"/>
        <v/>
      </c>
      <c r="L6664" s="11" t="str">
        <f t="shared" si="642"/>
        <v/>
      </c>
      <c r="M6664" s="11" t="str">
        <f>IF(A6664="","",VLOOKUP(E6664,index!$A$1:$B$6,2,0)*K6664*G6664)</f>
        <v/>
      </c>
      <c r="N6664" s="11" t="str">
        <f>IF(A6664="","",-PMT(G6664*VLOOKUP(E6664,index!$A$1:$B$6,2,0),C6664,F6664,0,0))</f>
        <v/>
      </c>
      <c r="O6664" s="11" t="str">
        <f t="shared" si="643"/>
        <v/>
      </c>
      <c r="P6664" s="11" t="str">
        <f t="shared" si="644"/>
        <v/>
      </c>
    </row>
    <row r="6665" spans="1:16" x14ac:dyDescent="0.25">
      <c r="A6665" s="9" t="str">
        <f>IF(A6664="","",IF(B6664&lt;C6664,A6664,IF(A6664=MAX('entry data'!$B$8:$B$507),"",A6664+1)))</f>
        <v/>
      </c>
      <c r="B6665" s="9" t="str">
        <f t="shared" si="639"/>
        <v/>
      </c>
      <c r="C6665" s="9" t="str">
        <f>IF(ISERROR(VLOOKUP(A6665,'entry data'!B:G,6,0)),"",VLOOKUP(A6665,'entry data'!B:G,6,0))</f>
        <v/>
      </c>
      <c r="D6665" s="9" t="str">
        <f>IF(ISERROR(VLOOKUP(A6665,'entry data'!B:C,2,0)),"",VLOOKUP(A6665,'entry data'!B:C,2,0))</f>
        <v/>
      </c>
      <c r="E6665" s="9" t="str">
        <f>IF(ISERROR(VLOOKUP(A6665,'entry data'!B:E,4,0)),"",VLOOKUP(A6665,'entry data'!B:E,4,0))</f>
        <v/>
      </c>
      <c r="F6665" s="11" t="str">
        <f>IF(A6665="","",IF(ISERROR(VLOOKUP(A6665,'entry data'!B:F,5,0)),"",VLOOKUP(A6665,'entry data'!B:F,5,0)))</f>
        <v/>
      </c>
      <c r="G6665" s="12" t="str">
        <f>IF(A6665="","",IF(ISERROR(VLOOKUP(A6665,'entry data'!B:I,8,0)),"",VLOOKUP(A6665,'entry data'!B:I,7,0)))</f>
        <v/>
      </c>
      <c r="H6665" s="13" t="str">
        <f>IF(A6665="","",IF(B6665=1,VLOOKUP(A6665,'entry data'!B:D,3,0),I6664))</f>
        <v/>
      </c>
      <c r="I6665" s="14" t="str">
        <f>IF(A6665="","",IF(E6665="weekly",7,IF(E6665="fortnightly",14,IF(E6665="monthly",DATE(IF(MONTH(H6665)=12,YEAR(H6665)+1,YEAR(H6665)),VLOOKUP(MONTH(H6665),index!$D$2:$G$13,2,0),DAY(H6665)),
IF(E6665="quarterly",DATE(IF(MONTH(H6665)&gt;=10,YEAR(H6665)+1,YEAR(H6665)),VLOOKUP(MONTH(H6665),index!$D$2:$G$13,3,0),DAY(H6665)),
IF(E6665="halfyearly",DATE(IF(MONTH(H6665)&gt;=7,YEAR(H6665)+1,YEAR(H6665)),VLOOKUP(MONTH(H6665),index!$D$2:$G$13,4,0),DAY(H6665)),
DATE(YEAR(H6665)+1,MONTH(H6665),DAY(H6665)))))-H6665))+H6665)</f>
        <v/>
      </c>
      <c r="J6665" s="9" t="str">
        <f t="shared" si="640"/>
        <v/>
      </c>
      <c r="K6665" s="11" t="str">
        <f t="shared" si="641"/>
        <v/>
      </c>
      <c r="L6665" s="11" t="str">
        <f t="shared" si="642"/>
        <v/>
      </c>
      <c r="M6665" s="11" t="str">
        <f>IF(A6665="","",VLOOKUP(E6665,index!$A$1:$B$6,2,0)*K6665*G6665)</f>
        <v/>
      </c>
      <c r="N6665" s="11" t="str">
        <f>IF(A6665="","",-PMT(G6665*VLOOKUP(E6665,index!$A$1:$B$6,2,0),C6665,F6665,0,0))</f>
        <v/>
      </c>
      <c r="O6665" s="11" t="str">
        <f t="shared" si="643"/>
        <v/>
      </c>
      <c r="P6665" s="11" t="str">
        <f t="shared" si="644"/>
        <v/>
      </c>
    </row>
    <row r="6666" spans="1:16" x14ac:dyDescent="0.25">
      <c r="A6666" s="9" t="str">
        <f>IF(A6665="","",IF(B6665&lt;C6665,A6665,IF(A6665=MAX('entry data'!$B$8:$B$507),"",A6665+1)))</f>
        <v/>
      </c>
      <c r="B6666" s="9" t="str">
        <f t="shared" si="639"/>
        <v/>
      </c>
      <c r="C6666" s="9" t="str">
        <f>IF(ISERROR(VLOOKUP(A6666,'entry data'!B:G,6,0)),"",VLOOKUP(A6666,'entry data'!B:G,6,0))</f>
        <v/>
      </c>
      <c r="D6666" s="9" t="str">
        <f>IF(ISERROR(VLOOKUP(A6666,'entry data'!B:C,2,0)),"",VLOOKUP(A6666,'entry data'!B:C,2,0))</f>
        <v/>
      </c>
      <c r="E6666" s="9" t="str">
        <f>IF(ISERROR(VLOOKUP(A6666,'entry data'!B:E,4,0)),"",VLOOKUP(A6666,'entry data'!B:E,4,0))</f>
        <v/>
      </c>
      <c r="F6666" s="11" t="str">
        <f>IF(A6666="","",IF(ISERROR(VLOOKUP(A6666,'entry data'!B:F,5,0)),"",VLOOKUP(A6666,'entry data'!B:F,5,0)))</f>
        <v/>
      </c>
      <c r="G6666" s="12" t="str">
        <f>IF(A6666="","",IF(ISERROR(VLOOKUP(A6666,'entry data'!B:I,8,0)),"",VLOOKUP(A6666,'entry data'!B:I,7,0)))</f>
        <v/>
      </c>
      <c r="H6666" s="13" t="str">
        <f>IF(A6666="","",IF(B6666=1,VLOOKUP(A6666,'entry data'!B:D,3,0),I6665))</f>
        <v/>
      </c>
      <c r="I6666" s="14" t="str">
        <f>IF(A6666="","",IF(E6666="weekly",7,IF(E6666="fortnightly",14,IF(E6666="monthly",DATE(IF(MONTH(H6666)=12,YEAR(H6666)+1,YEAR(H6666)),VLOOKUP(MONTH(H6666),index!$D$2:$G$13,2,0),DAY(H6666)),
IF(E6666="quarterly",DATE(IF(MONTH(H6666)&gt;=10,YEAR(H6666)+1,YEAR(H6666)),VLOOKUP(MONTH(H6666),index!$D$2:$G$13,3,0),DAY(H6666)),
IF(E6666="halfyearly",DATE(IF(MONTH(H6666)&gt;=7,YEAR(H6666)+1,YEAR(H6666)),VLOOKUP(MONTH(H6666),index!$D$2:$G$13,4,0),DAY(H6666)),
DATE(YEAR(H6666)+1,MONTH(H6666),DAY(H6666)))))-H6666))+H6666)</f>
        <v/>
      </c>
      <c r="J6666" s="9" t="str">
        <f t="shared" si="640"/>
        <v/>
      </c>
      <c r="K6666" s="11" t="str">
        <f t="shared" si="641"/>
        <v/>
      </c>
      <c r="L6666" s="11" t="str">
        <f t="shared" si="642"/>
        <v/>
      </c>
      <c r="M6666" s="11" t="str">
        <f>IF(A6666="","",VLOOKUP(E6666,index!$A$1:$B$6,2,0)*K6666*G6666)</f>
        <v/>
      </c>
      <c r="N6666" s="11" t="str">
        <f>IF(A6666="","",-PMT(G6666*VLOOKUP(E6666,index!$A$1:$B$6,2,0),C6666,F6666,0,0))</f>
        <v/>
      </c>
      <c r="O6666" s="11" t="str">
        <f t="shared" si="643"/>
        <v/>
      </c>
      <c r="P6666" s="11" t="str">
        <f t="shared" si="644"/>
        <v/>
      </c>
    </row>
    <row r="6667" spans="1:16" x14ac:dyDescent="0.25">
      <c r="A6667" s="9" t="str">
        <f>IF(A6666="","",IF(B6666&lt;C6666,A6666,IF(A6666=MAX('entry data'!$B$8:$B$507),"",A6666+1)))</f>
        <v/>
      </c>
      <c r="B6667" s="9" t="str">
        <f t="shared" si="639"/>
        <v/>
      </c>
      <c r="C6667" s="9" t="str">
        <f>IF(ISERROR(VLOOKUP(A6667,'entry data'!B:G,6,0)),"",VLOOKUP(A6667,'entry data'!B:G,6,0))</f>
        <v/>
      </c>
      <c r="D6667" s="9" t="str">
        <f>IF(ISERROR(VLOOKUP(A6667,'entry data'!B:C,2,0)),"",VLOOKUP(A6667,'entry data'!B:C,2,0))</f>
        <v/>
      </c>
      <c r="E6667" s="9" t="str">
        <f>IF(ISERROR(VLOOKUP(A6667,'entry data'!B:E,4,0)),"",VLOOKUP(A6667,'entry data'!B:E,4,0))</f>
        <v/>
      </c>
      <c r="F6667" s="11" t="str">
        <f>IF(A6667="","",IF(ISERROR(VLOOKUP(A6667,'entry data'!B:F,5,0)),"",VLOOKUP(A6667,'entry data'!B:F,5,0)))</f>
        <v/>
      </c>
      <c r="G6667" s="12" t="str">
        <f>IF(A6667="","",IF(ISERROR(VLOOKUP(A6667,'entry data'!B:I,8,0)),"",VLOOKUP(A6667,'entry data'!B:I,7,0)))</f>
        <v/>
      </c>
      <c r="H6667" s="13" t="str">
        <f>IF(A6667="","",IF(B6667=1,VLOOKUP(A6667,'entry data'!B:D,3,0),I6666))</f>
        <v/>
      </c>
      <c r="I6667" s="14" t="str">
        <f>IF(A6667="","",IF(E6667="weekly",7,IF(E6667="fortnightly",14,IF(E6667="monthly",DATE(IF(MONTH(H6667)=12,YEAR(H6667)+1,YEAR(H6667)),VLOOKUP(MONTH(H6667),index!$D$2:$G$13,2,0),DAY(H6667)),
IF(E6667="quarterly",DATE(IF(MONTH(H6667)&gt;=10,YEAR(H6667)+1,YEAR(H6667)),VLOOKUP(MONTH(H6667),index!$D$2:$G$13,3,0),DAY(H6667)),
IF(E6667="halfyearly",DATE(IF(MONTH(H6667)&gt;=7,YEAR(H6667)+1,YEAR(H6667)),VLOOKUP(MONTH(H6667),index!$D$2:$G$13,4,0),DAY(H6667)),
DATE(YEAR(H6667)+1,MONTH(H6667),DAY(H6667)))))-H6667))+H6667)</f>
        <v/>
      </c>
      <c r="J6667" s="9" t="str">
        <f t="shared" si="640"/>
        <v/>
      </c>
      <c r="K6667" s="11" t="str">
        <f t="shared" si="641"/>
        <v/>
      </c>
      <c r="L6667" s="11" t="str">
        <f t="shared" si="642"/>
        <v/>
      </c>
      <c r="M6667" s="11" t="str">
        <f>IF(A6667="","",VLOOKUP(E6667,index!$A$1:$B$6,2,0)*K6667*G6667)</f>
        <v/>
      </c>
      <c r="N6667" s="11" t="str">
        <f>IF(A6667="","",-PMT(G6667*VLOOKUP(E6667,index!$A$1:$B$6,2,0),C6667,F6667,0,0))</f>
        <v/>
      </c>
      <c r="O6667" s="11" t="str">
        <f t="shared" si="643"/>
        <v/>
      </c>
      <c r="P6667" s="11" t="str">
        <f t="shared" si="644"/>
        <v/>
      </c>
    </row>
    <row r="6668" spans="1:16" x14ac:dyDescent="0.25">
      <c r="A6668" s="9" t="str">
        <f>IF(A6667="","",IF(B6667&lt;C6667,A6667,IF(A6667=MAX('entry data'!$B$8:$B$507),"",A6667+1)))</f>
        <v/>
      </c>
      <c r="B6668" s="9" t="str">
        <f t="shared" si="639"/>
        <v/>
      </c>
      <c r="C6668" s="9" t="str">
        <f>IF(ISERROR(VLOOKUP(A6668,'entry data'!B:G,6,0)),"",VLOOKUP(A6668,'entry data'!B:G,6,0))</f>
        <v/>
      </c>
      <c r="D6668" s="9" t="str">
        <f>IF(ISERROR(VLOOKUP(A6668,'entry data'!B:C,2,0)),"",VLOOKUP(A6668,'entry data'!B:C,2,0))</f>
        <v/>
      </c>
      <c r="E6668" s="9" t="str">
        <f>IF(ISERROR(VLOOKUP(A6668,'entry data'!B:E,4,0)),"",VLOOKUP(A6668,'entry data'!B:E,4,0))</f>
        <v/>
      </c>
      <c r="F6668" s="11" t="str">
        <f>IF(A6668="","",IF(ISERROR(VLOOKUP(A6668,'entry data'!B:F,5,0)),"",VLOOKUP(A6668,'entry data'!B:F,5,0)))</f>
        <v/>
      </c>
      <c r="G6668" s="12" t="str">
        <f>IF(A6668="","",IF(ISERROR(VLOOKUP(A6668,'entry data'!B:I,8,0)),"",VLOOKUP(A6668,'entry data'!B:I,7,0)))</f>
        <v/>
      </c>
      <c r="H6668" s="13" t="str">
        <f>IF(A6668="","",IF(B6668=1,VLOOKUP(A6668,'entry data'!B:D,3,0),I6667))</f>
        <v/>
      </c>
      <c r="I6668" s="14" t="str">
        <f>IF(A6668="","",IF(E6668="weekly",7,IF(E6668="fortnightly",14,IF(E6668="monthly",DATE(IF(MONTH(H6668)=12,YEAR(H6668)+1,YEAR(H6668)),VLOOKUP(MONTH(H6668),index!$D$2:$G$13,2,0),DAY(H6668)),
IF(E6668="quarterly",DATE(IF(MONTH(H6668)&gt;=10,YEAR(H6668)+1,YEAR(H6668)),VLOOKUP(MONTH(H6668),index!$D$2:$G$13,3,0),DAY(H6668)),
IF(E6668="halfyearly",DATE(IF(MONTH(H6668)&gt;=7,YEAR(H6668)+1,YEAR(H6668)),VLOOKUP(MONTH(H6668),index!$D$2:$G$13,4,0),DAY(H6668)),
DATE(YEAR(H6668)+1,MONTH(H6668),DAY(H6668)))))-H6668))+H6668)</f>
        <v/>
      </c>
      <c r="J6668" s="9" t="str">
        <f t="shared" si="640"/>
        <v/>
      </c>
      <c r="K6668" s="11" t="str">
        <f t="shared" si="641"/>
        <v/>
      </c>
      <c r="L6668" s="11" t="str">
        <f t="shared" si="642"/>
        <v/>
      </c>
      <c r="M6668" s="11" t="str">
        <f>IF(A6668="","",VLOOKUP(E6668,index!$A$1:$B$6,2,0)*K6668*G6668)</f>
        <v/>
      </c>
      <c r="N6668" s="11" t="str">
        <f>IF(A6668="","",-PMT(G6668*VLOOKUP(E6668,index!$A$1:$B$6,2,0),C6668,F6668,0,0))</f>
        <v/>
      </c>
      <c r="O6668" s="11" t="str">
        <f t="shared" si="643"/>
        <v/>
      </c>
      <c r="P6668" s="11" t="str">
        <f t="shared" si="644"/>
        <v/>
      </c>
    </row>
    <row r="6669" spans="1:16" x14ac:dyDescent="0.25">
      <c r="A6669" s="9" t="str">
        <f>IF(A6668="","",IF(B6668&lt;C6668,A6668,IF(A6668=MAX('entry data'!$B$8:$B$507),"",A6668+1)))</f>
        <v/>
      </c>
      <c r="B6669" s="9" t="str">
        <f t="shared" si="639"/>
        <v/>
      </c>
      <c r="C6669" s="9" t="str">
        <f>IF(ISERROR(VLOOKUP(A6669,'entry data'!B:G,6,0)),"",VLOOKUP(A6669,'entry data'!B:G,6,0))</f>
        <v/>
      </c>
      <c r="D6669" s="9" t="str">
        <f>IF(ISERROR(VLOOKUP(A6669,'entry data'!B:C,2,0)),"",VLOOKUP(A6669,'entry data'!B:C,2,0))</f>
        <v/>
      </c>
      <c r="E6669" s="9" t="str">
        <f>IF(ISERROR(VLOOKUP(A6669,'entry data'!B:E,4,0)),"",VLOOKUP(A6669,'entry data'!B:E,4,0))</f>
        <v/>
      </c>
      <c r="F6669" s="11" t="str">
        <f>IF(A6669="","",IF(ISERROR(VLOOKUP(A6669,'entry data'!B:F,5,0)),"",VLOOKUP(A6669,'entry data'!B:F,5,0)))</f>
        <v/>
      </c>
      <c r="G6669" s="12" t="str">
        <f>IF(A6669="","",IF(ISERROR(VLOOKUP(A6669,'entry data'!B:I,8,0)),"",VLOOKUP(A6669,'entry data'!B:I,7,0)))</f>
        <v/>
      </c>
      <c r="H6669" s="13" t="str">
        <f>IF(A6669="","",IF(B6669=1,VLOOKUP(A6669,'entry data'!B:D,3,0),I6668))</f>
        <v/>
      </c>
      <c r="I6669" s="14" t="str">
        <f>IF(A6669="","",IF(E6669="weekly",7,IF(E6669="fortnightly",14,IF(E6669="monthly",DATE(IF(MONTH(H6669)=12,YEAR(H6669)+1,YEAR(H6669)),VLOOKUP(MONTH(H6669),index!$D$2:$G$13,2,0),DAY(H6669)),
IF(E6669="quarterly",DATE(IF(MONTH(H6669)&gt;=10,YEAR(H6669)+1,YEAR(H6669)),VLOOKUP(MONTH(H6669),index!$D$2:$G$13,3,0),DAY(H6669)),
IF(E6669="halfyearly",DATE(IF(MONTH(H6669)&gt;=7,YEAR(H6669)+1,YEAR(H6669)),VLOOKUP(MONTH(H6669),index!$D$2:$G$13,4,0),DAY(H6669)),
DATE(YEAR(H6669)+1,MONTH(H6669),DAY(H6669)))))-H6669))+H6669)</f>
        <v/>
      </c>
      <c r="J6669" s="9" t="str">
        <f t="shared" si="640"/>
        <v/>
      </c>
      <c r="K6669" s="11" t="str">
        <f t="shared" si="641"/>
        <v/>
      </c>
      <c r="L6669" s="11" t="str">
        <f t="shared" si="642"/>
        <v/>
      </c>
      <c r="M6669" s="11" t="str">
        <f>IF(A6669="","",VLOOKUP(E6669,index!$A$1:$B$6,2,0)*K6669*G6669)</f>
        <v/>
      </c>
      <c r="N6669" s="11" t="str">
        <f>IF(A6669="","",-PMT(G6669*VLOOKUP(E6669,index!$A$1:$B$6,2,0),C6669,F6669,0,0))</f>
        <v/>
      </c>
      <c r="O6669" s="11" t="str">
        <f t="shared" si="643"/>
        <v/>
      </c>
      <c r="P6669" s="11" t="str">
        <f t="shared" si="644"/>
        <v/>
      </c>
    </row>
    <row r="6670" spans="1:16" x14ac:dyDescent="0.25">
      <c r="A6670" s="9" t="str">
        <f>IF(A6669="","",IF(B6669&lt;C6669,A6669,IF(A6669=MAX('entry data'!$B$8:$B$507),"",A6669+1)))</f>
        <v/>
      </c>
      <c r="B6670" s="9" t="str">
        <f t="shared" si="639"/>
        <v/>
      </c>
      <c r="C6670" s="9" t="str">
        <f>IF(ISERROR(VLOOKUP(A6670,'entry data'!B:G,6,0)),"",VLOOKUP(A6670,'entry data'!B:G,6,0))</f>
        <v/>
      </c>
      <c r="D6670" s="9" t="str">
        <f>IF(ISERROR(VLOOKUP(A6670,'entry data'!B:C,2,0)),"",VLOOKUP(A6670,'entry data'!B:C,2,0))</f>
        <v/>
      </c>
      <c r="E6670" s="9" t="str">
        <f>IF(ISERROR(VLOOKUP(A6670,'entry data'!B:E,4,0)),"",VLOOKUP(A6670,'entry data'!B:E,4,0))</f>
        <v/>
      </c>
      <c r="F6670" s="11" t="str">
        <f>IF(A6670="","",IF(ISERROR(VLOOKUP(A6670,'entry data'!B:F,5,0)),"",VLOOKUP(A6670,'entry data'!B:F,5,0)))</f>
        <v/>
      </c>
      <c r="G6670" s="12" t="str">
        <f>IF(A6670="","",IF(ISERROR(VLOOKUP(A6670,'entry data'!B:I,8,0)),"",VLOOKUP(A6670,'entry data'!B:I,7,0)))</f>
        <v/>
      </c>
      <c r="H6670" s="13" t="str">
        <f>IF(A6670="","",IF(B6670=1,VLOOKUP(A6670,'entry data'!B:D,3,0),I6669))</f>
        <v/>
      </c>
      <c r="I6670" s="14" t="str">
        <f>IF(A6670="","",IF(E6670="weekly",7,IF(E6670="fortnightly",14,IF(E6670="monthly",DATE(IF(MONTH(H6670)=12,YEAR(H6670)+1,YEAR(H6670)),VLOOKUP(MONTH(H6670),index!$D$2:$G$13,2,0),DAY(H6670)),
IF(E6670="quarterly",DATE(IF(MONTH(H6670)&gt;=10,YEAR(H6670)+1,YEAR(H6670)),VLOOKUP(MONTH(H6670),index!$D$2:$G$13,3,0),DAY(H6670)),
IF(E6670="halfyearly",DATE(IF(MONTH(H6670)&gt;=7,YEAR(H6670)+1,YEAR(H6670)),VLOOKUP(MONTH(H6670),index!$D$2:$G$13,4,0),DAY(H6670)),
DATE(YEAR(H6670)+1,MONTH(H6670),DAY(H6670)))))-H6670))+H6670)</f>
        <v/>
      </c>
      <c r="J6670" s="9" t="str">
        <f t="shared" si="640"/>
        <v/>
      </c>
      <c r="K6670" s="11" t="str">
        <f t="shared" si="641"/>
        <v/>
      </c>
      <c r="L6670" s="11" t="str">
        <f t="shared" si="642"/>
        <v/>
      </c>
      <c r="M6670" s="11" t="str">
        <f>IF(A6670="","",VLOOKUP(E6670,index!$A$1:$B$6,2,0)*K6670*G6670)</f>
        <v/>
      </c>
      <c r="N6670" s="11" t="str">
        <f>IF(A6670="","",-PMT(G6670*VLOOKUP(E6670,index!$A$1:$B$6,2,0),C6670,F6670,0,0))</f>
        <v/>
      </c>
      <c r="O6670" s="11" t="str">
        <f t="shared" si="643"/>
        <v/>
      </c>
      <c r="P6670" s="11" t="str">
        <f t="shared" si="644"/>
        <v/>
      </c>
    </row>
    <row r="6671" spans="1:16" x14ac:dyDescent="0.25">
      <c r="A6671" s="9" t="str">
        <f>IF(A6670="","",IF(B6670&lt;C6670,A6670,IF(A6670=MAX('entry data'!$B$8:$B$507),"",A6670+1)))</f>
        <v/>
      </c>
      <c r="B6671" s="9" t="str">
        <f t="shared" si="639"/>
        <v/>
      </c>
      <c r="C6671" s="9" t="str">
        <f>IF(ISERROR(VLOOKUP(A6671,'entry data'!B:G,6,0)),"",VLOOKUP(A6671,'entry data'!B:G,6,0))</f>
        <v/>
      </c>
      <c r="D6671" s="9" t="str">
        <f>IF(ISERROR(VLOOKUP(A6671,'entry data'!B:C,2,0)),"",VLOOKUP(A6671,'entry data'!B:C,2,0))</f>
        <v/>
      </c>
      <c r="E6671" s="9" t="str">
        <f>IF(ISERROR(VLOOKUP(A6671,'entry data'!B:E,4,0)),"",VLOOKUP(A6671,'entry data'!B:E,4,0))</f>
        <v/>
      </c>
      <c r="F6671" s="11" t="str">
        <f>IF(A6671="","",IF(ISERROR(VLOOKUP(A6671,'entry data'!B:F,5,0)),"",VLOOKUP(A6671,'entry data'!B:F,5,0)))</f>
        <v/>
      </c>
      <c r="G6671" s="12" t="str">
        <f>IF(A6671="","",IF(ISERROR(VLOOKUP(A6671,'entry data'!B:I,8,0)),"",VLOOKUP(A6671,'entry data'!B:I,7,0)))</f>
        <v/>
      </c>
      <c r="H6671" s="13" t="str">
        <f>IF(A6671="","",IF(B6671=1,VLOOKUP(A6671,'entry data'!B:D,3,0),I6670))</f>
        <v/>
      </c>
      <c r="I6671" s="14" t="str">
        <f>IF(A6671="","",IF(E6671="weekly",7,IF(E6671="fortnightly",14,IF(E6671="monthly",DATE(IF(MONTH(H6671)=12,YEAR(H6671)+1,YEAR(H6671)),VLOOKUP(MONTH(H6671),index!$D$2:$G$13,2,0),DAY(H6671)),
IF(E6671="quarterly",DATE(IF(MONTH(H6671)&gt;=10,YEAR(H6671)+1,YEAR(H6671)),VLOOKUP(MONTH(H6671),index!$D$2:$G$13,3,0),DAY(H6671)),
IF(E6671="halfyearly",DATE(IF(MONTH(H6671)&gt;=7,YEAR(H6671)+1,YEAR(H6671)),VLOOKUP(MONTH(H6671),index!$D$2:$G$13,4,0),DAY(H6671)),
DATE(YEAR(H6671)+1,MONTH(H6671),DAY(H6671)))))-H6671))+H6671)</f>
        <v/>
      </c>
      <c r="J6671" s="9" t="str">
        <f t="shared" si="640"/>
        <v/>
      </c>
      <c r="K6671" s="11" t="str">
        <f t="shared" si="641"/>
        <v/>
      </c>
      <c r="L6671" s="11" t="str">
        <f t="shared" si="642"/>
        <v/>
      </c>
      <c r="M6671" s="11" t="str">
        <f>IF(A6671="","",VLOOKUP(E6671,index!$A$1:$B$6,2,0)*K6671*G6671)</f>
        <v/>
      </c>
      <c r="N6671" s="11" t="str">
        <f>IF(A6671="","",-PMT(G6671*VLOOKUP(E6671,index!$A$1:$B$6,2,0),C6671,F6671,0,0))</f>
        <v/>
      </c>
      <c r="O6671" s="11" t="str">
        <f t="shared" si="643"/>
        <v/>
      </c>
      <c r="P6671" s="11" t="str">
        <f t="shared" si="644"/>
        <v/>
      </c>
    </row>
    <row r="6672" spans="1:16" x14ac:dyDescent="0.25">
      <c r="A6672" s="9" t="str">
        <f>IF(A6671="","",IF(B6671&lt;C6671,A6671,IF(A6671=MAX('entry data'!$B$8:$B$507),"",A6671+1)))</f>
        <v/>
      </c>
      <c r="B6672" s="9" t="str">
        <f t="shared" si="639"/>
        <v/>
      </c>
      <c r="C6672" s="9" t="str">
        <f>IF(ISERROR(VLOOKUP(A6672,'entry data'!B:G,6,0)),"",VLOOKUP(A6672,'entry data'!B:G,6,0))</f>
        <v/>
      </c>
      <c r="D6672" s="9" t="str">
        <f>IF(ISERROR(VLOOKUP(A6672,'entry data'!B:C,2,0)),"",VLOOKUP(A6672,'entry data'!B:C,2,0))</f>
        <v/>
      </c>
      <c r="E6672" s="9" t="str">
        <f>IF(ISERROR(VLOOKUP(A6672,'entry data'!B:E,4,0)),"",VLOOKUP(A6672,'entry data'!B:E,4,0))</f>
        <v/>
      </c>
      <c r="F6672" s="11" t="str">
        <f>IF(A6672="","",IF(ISERROR(VLOOKUP(A6672,'entry data'!B:F,5,0)),"",VLOOKUP(A6672,'entry data'!B:F,5,0)))</f>
        <v/>
      </c>
      <c r="G6672" s="12" t="str">
        <f>IF(A6672="","",IF(ISERROR(VLOOKUP(A6672,'entry data'!B:I,8,0)),"",VLOOKUP(A6672,'entry data'!B:I,7,0)))</f>
        <v/>
      </c>
      <c r="H6672" s="13" t="str">
        <f>IF(A6672="","",IF(B6672=1,VLOOKUP(A6672,'entry data'!B:D,3,0),I6671))</f>
        <v/>
      </c>
      <c r="I6672" s="14" t="str">
        <f>IF(A6672="","",IF(E6672="weekly",7,IF(E6672="fortnightly",14,IF(E6672="monthly",DATE(IF(MONTH(H6672)=12,YEAR(H6672)+1,YEAR(H6672)),VLOOKUP(MONTH(H6672),index!$D$2:$G$13,2,0),DAY(H6672)),
IF(E6672="quarterly",DATE(IF(MONTH(H6672)&gt;=10,YEAR(H6672)+1,YEAR(H6672)),VLOOKUP(MONTH(H6672),index!$D$2:$G$13,3,0),DAY(H6672)),
IF(E6672="halfyearly",DATE(IF(MONTH(H6672)&gt;=7,YEAR(H6672)+1,YEAR(H6672)),VLOOKUP(MONTH(H6672),index!$D$2:$G$13,4,0),DAY(H6672)),
DATE(YEAR(H6672)+1,MONTH(H6672),DAY(H6672)))))-H6672))+H6672)</f>
        <v/>
      </c>
      <c r="J6672" s="9" t="str">
        <f t="shared" si="640"/>
        <v/>
      </c>
      <c r="K6672" s="11" t="str">
        <f t="shared" si="641"/>
        <v/>
      </c>
      <c r="L6672" s="11" t="str">
        <f t="shared" si="642"/>
        <v/>
      </c>
      <c r="M6672" s="11" t="str">
        <f>IF(A6672="","",VLOOKUP(E6672,index!$A$1:$B$6,2,0)*K6672*G6672)</f>
        <v/>
      </c>
      <c r="N6672" s="11" t="str">
        <f>IF(A6672="","",-PMT(G6672*VLOOKUP(E6672,index!$A$1:$B$6,2,0),C6672,F6672,0,0))</f>
        <v/>
      </c>
      <c r="O6672" s="11" t="str">
        <f t="shared" si="643"/>
        <v/>
      </c>
      <c r="P6672" s="11" t="str">
        <f t="shared" si="644"/>
        <v/>
      </c>
    </row>
    <row r="6673" spans="1:16" x14ac:dyDescent="0.25">
      <c r="A6673" s="9" t="str">
        <f>IF(A6672="","",IF(B6672&lt;C6672,A6672,IF(A6672=MAX('entry data'!$B$8:$B$507),"",A6672+1)))</f>
        <v/>
      </c>
      <c r="B6673" s="9" t="str">
        <f t="shared" si="639"/>
        <v/>
      </c>
      <c r="C6673" s="9" t="str">
        <f>IF(ISERROR(VLOOKUP(A6673,'entry data'!B:G,6,0)),"",VLOOKUP(A6673,'entry data'!B:G,6,0))</f>
        <v/>
      </c>
      <c r="D6673" s="9" t="str">
        <f>IF(ISERROR(VLOOKUP(A6673,'entry data'!B:C,2,0)),"",VLOOKUP(A6673,'entry data'!B:C,2,0))</f>
        <v/>
      </c>
      <c r="E6673" s="9" t="str">
        <f>IF(ISERROR(VLOOKUP(A6673,'entry data'!B:E,4,0)),"",VLOOKUP(A6673,'entry data'!B:E,4,0))</f>
        <v/>
      </c>
      <c r="F6673" s="11" t="str">
        <f>IF(A6673="","",IF(ISERROR(VLOOKUP(A6673,'entry data'!B:F,5,0)),"",VLOOKUP(A6673,'entry data'!B:F,5,0)))</f>
        <v/>
      </c>
      <c r="G6673" s="12" t="str">
        <f>IF(A6673="","",IF(ISERROR(VLOOKUP(A6673,'entry data'!B:I,8,0)),"",VLOOKUP(A6673,'entry data'!B:I,7,0)))</f>
        <v/>
      </c>
      <c r="H6673" s="13" t="str">
        <f>IF(A6673="","",IF(B6673=1,VLOOKUP(A6673,'entry data'!B:D,3,0),I6672))</f>
        <v/>
      </c>
      <c r="I6673" s="14" t="str">
        <f>IF(A6673="","",IF(E6673="weekly",7,IF(E6673="fortnightly",14,IF(E6673="monthly",DATE(IF(MONTH(H6673)=12,YEAR(H6673)+1,YEAR(H6673)),VLOOKUP(MONTH(H6673),index!$D$2:$G$13,2,0),DAY(H6673)),
IF(E6673="quarterly",DATE(IF(MONTH(H6673)&gt;=10,YEAR(H6673)+1,YEAR(H6673)),VLOOKUP(MONTH(H6673),index!$D$2:$G$13,3,0),DAY(H6673)),
IF(E6673="halfyearly",DATE(IF(MONTH(H6673)&gt;=7,YEAR(H6673)+1,YEAR(H6673)),VLOOKUP(MONTH(H6673),index!$D$2:$G$13,4,0),DAY(H6673)),
DATE(YEAR(H6673)+1,MONTH(H6673),DAY(H6673)))))-H6673))+H6673)</f>
        <v/>
      </c>
      <c r="J6673" s="9" t="str">
        <f t="shared" si="640"/>
        <v/>
      </c>
      <c r="K6673" s="11" t="str">
        <f t="shared" si="641"/>
        <v/>
      </c>
      <c r="L6673" s="11" t="str">
        <f t="shared" si="642"/>
        <v/>
      </c>
      <c r="M6673" s="11" t="str">
        <f>IF(A6673="","",VLOOKUP(E6673,index!$A$1:$B$6,2,0)*K6673*G6673)</f>
        <v/>
      </c>
      <c r="N6673" s="11" t="str">
        <f>IF(A6673="","",-PMT(G6673*VLOOKUP(E6673,index!$A$1:$B$6,2,0),C6673,F6673,0,0))</f>
        <v/>
      </c>
      <c r="O6673" s="11" t="str">
        <f t="shared" si="643"/>
        <v/>
      </c>
      <c r="P6673" s="11" t="str">
        <f t="shared" si="644"/>
        <v/>
      </c>
    </row>
    <row r="6674" spans="1:16" x14ac:dyDescent="0.25">
      <c r="A6674" s="9" t="str">
        <f>IF(A6673="","",IF(B6673&lt;C6673,A6673,IF(A6673=MAX('entry data'!$B$8:$B$507),"",A6673+1)))</f>
        <v/>
      </c>
      <c r="B6674" s="9" t="str">
        <f t="shared" si="639"/>
        <v/>
      </c>
      <c r="C6674" s="9" t="str">
        <f>IF(ISERROR(VLOOKUP(A6674,'entry data'!B:G,6,0)),"",VLOOKUP(A6674,'entry data'!B:G,6,0))</f>
        <v/>
      </c>
      <c r="D6674" s="9" t="str">
        <f>IF(ISERROR(VLOOKUP(A6674,'entry data'!B:C,2,0)),"",VLOOKUP(A6674,'entry data'!B:C,2,0))</f>
        <v/>
      </c>
      <c r="E6674" s="9" t="str">
        <f>IF(ISERROR(VLOOKUP(A6674,'entry data'!B:E,4,0)),"",VLOOKUP(A6674,'entry data'!B:E,4,0))</f>
        <v/>
      </c>
      <c r="F6674" s="11" t="str">
        <f>IF(A6674="","",IF(ISERROR(VLOOKUP(A6674,'entry data'!B:F,5,0)),"",VLOOKUP(A6674,'entry data'!B:F,5,0)))</f>
        <v/>
      </c>
      <c r="G6674" s="12" t="str">
        <f>IF(A6674="","",IF(ISERROR(VLOOKUP(A6674,'entry data'!B:I,8,0)),"",VLOOKUP(A6674,'entry data'!B:I,7,0)))</f>
        <v/>
      </c>
      <c r="H6674" s="13" t="str">
        <f>IF(A6674="","",IF(B6674=1,VLOOKUP(A6674,'entry data'!B:D,3,0),I6673))</f>
        <v/>
      </c>
      <c r="I6674" s="14" t="str">
        <f>IF(A6674="","",IF(E6674="weekly",7,IF(E6674="fortnightly",14,IF(E6674="monthly",DATE(IF(MONTH(H6674)=12,YEAR(H6674)+1,YEAR(H6674)),VLOOKUP(MONTH(H6674),index!$D$2:$G$13,2,0),DAY(H6674)),
IF(E6674="quarterly",DATE(IF(MONTH(H6674)&gt;=10,YEAR(H6674)+1,YEAR(H6674)),VLOOKUP(MONTH(H6674),index!$D$2:$G$13,3,0),DAY(H6674)),
IF(E6674="halfyearly",DATE(IF(MONTH(H6674)&gt;=7,YEAR(H6674)+1,YEAR(H6674)),VLOOKUP(MONTH(H6674),index!$D$2:$G$13,4,0),DAY(H6674)),
DATE(YEAR(H6674)+1,MONTH(H6674),DAY(H6674)))))-H6674))+H6674)</f>
        <v/>
      </c>
      <c r="J6674" s="9" t="str">
        <f t="shared" si="640"/>
        <v/>
      </c>
      <c r="K6674" s="11" t="str">
        <f t="shared" si="641"/>
        <v/>
      </c>
      <c r="L6674" s="11" t="str">
        <f t="shared" si="642"/>
        <v/>
      </c>
      <c r="M6674" s="11" t="str">
        <f>IF(A6674="","",VLOOKUP(E6674,index!$A$1:$B$6,2,0)*K6674*G6674)</f>
        <v/>
      </c>
      <c r="N6674" s="11" t="str">
        <f>IF(A6674="","",-PMT(G6674*VLOOKUP(E6674,index!$A$1:$B$6,2,0),C6674,F6674,0,0))</f>
        <v/>
      </c>
      <c r="O6674" s="11" t="str">
        <f t="shared" si="643"/>
        <v/>
      </c>
      <c r="P6674" s="11" t="str">
        <f t="shared" si="644"/>
        <v/>
      </c>
    </row>
    <row r="6675" spans="1:16" x14ac:dyDescent="0.25">
      <c r="A6675" s="9" t="str">
        <f>IF(A6674="","",IF(B6674&lt;C6674,A6674,IF(A6674=MAX('entry data'!$B$8:$B$507),"",A6674+1)))</f>
        <v/>
      </c>
      <c r="B6675" s="9" t="str">
        <f t="shared" si="639"/>
        <v/>
      </c>
      <c r="C6675" s="9" t="str">
        <f>IF(ISERROR(VLOOKUP(A6675,'entry data'!B:G,6,0)),"",VLOOKUP(A6675,'entry data'!B:G,6,0))</f>
        <v/>
      </c>
      <c r="D6675" s="9" t="str">
        <f>IF(ISERROR(VLOOKUP(A6675,'entry data'!B:C,2,0)),"",VLOOKUP(A6675,'entry data'!B:C,2,0))</f>
        <v/>
      </c>
      <c r="E6675" s="9" t="str">
        <f>IF(ISERROR(VLOOKUP(A6675,'entry data'!B:E,4,0)),"",VLOOKUP(A6675,'entry data'!B:E,4,0))</f>
        <v/>
      </c>
      <c r="F6675" s="11" t="str">
        <f>IF(A6675="","",IF(ISERROR(VLOOKUP(A6675,'entry data'!B:F,5,0)),"",VLOOKUP(A6675,'entry data'!B:F,5,0)))</f>
        <v/>
      </c>
      <c r="G6675" s="12" t="str">
        <f>IF(A6675="","",IF(ISERROR(VLOOKUP(A6675,'entry data'!B:I,8,0)),"",VLOOKUP(A6675,'entry data'!B:I,7,0)))</f>
        <v/>
      </c>
      <c r="H6675" s="13" t="str">
        <f>IF(A6675="","",IF(B6675=1,VLOOKUP(A6675,'entry data'!B:D,3,0),I6674))</f>
        <v/>
      </c>
      <c r="I6675" s="14" t="str">
        <f>IF(A6675="","",IF(E6675="weekly",7,IF(E6675="fortnightly",14,IF(E6675="monthly",DATE(IF(MONTH(H6675)=12,YEAR(H6675)+1,YEAR(H6675)),VLOOKUP(MONTH(H6675),index!$D$2:$G$13,2,0),DAY(H6675)),
IF(E6675="quarterly",DATE(IF(MONTH(H6675)&gt;=10,YEAR(H6675)+1,YEAR(H6675)),VLOOKUP(MONTH(H6675),index!$D$2:$G$13,3,0),DAY(H6675)),
IF(E6675="halfyearly",DATE(IF(MONTH(H6675)&gt;=7,YEAR(H6675)+1,YEAR(H6675)),VLOOKUP(MONTH(H6675),index!$D$2:$G$13,4,0),DAY(H6675)),
DATE(YEAR(H6675)+1,MONTH(H6675),DAY(H6675)))))-H6675))+H6675)</f>
        <v/>
      </c>
      <c r="J6675" s="9" t="str">
        <f t="shared" si="640"/>
        <v/>
      </c>
      <c r="K6675" s="11" t="str">
        <f t="shared" si="641"/>
        <v/>
      </c>
      <c r="L6675" s="11" t="str">
        <f t="shared" si="642"/>
        <v/>
      </c>
      <c r="M6675" s="11" t="str">
        <f>IF(A6675="","",VLOOKUP(E6675,index!$A$1:$B$6,2,0)*K6675*G6675)</f>
        <v/>
      </c>
      <c r="N6675" s="11" t="str">
        <f>IF(A6675="","",-PMT(G6675*VLOOKUP(E6675,index!$A$1:$B$6,2,0),C6675,F6675,0,0))</f>
        <v/>
      </c>
      <c r="O6675" s="11" t="str">
        <f t="shared" si="643"/>
        <v/>
      </c>
      <c r="P6675" s="11" t="str">
        <f t="shared" si="644"/>
        <v/>
      </c>
    </row>
    <row r="6676" spans="1:16" x14ac:dyDescent="0.25">
      <c r="A6676" s="9" t="str">
        <f>IF(A6675="","",IF(B6675&lt;C6675,A6675,IF(A6675=MAX('entry data'!$B$8:$B$507),"",A6675+1)))</f>
        <v/>
      </c>
      <c r="B6676" s="9" t="str">
        <f t="shared" si="639"/>
        <v/>
      </c>
      <c r="C6676" s="9" t="str">
        <f>IF(ISERROR(VLOOKUP(A6676,'entry data'!B:G,6,0)),"",VLOOKUP(A6676,'entry data'!B:G,6,0))</f>
        <v/>
      </c>
      <c r="D6676" s="9" t="str">
        <f>IF(ISERROR(VLOOKUP(A6676,'entry data'!B:C,2,0)),"",VLOOKUP(A6676,'entry data'!B:C,2,0))</f>
        <v/>
      </c>
      <c r="E6676" s="9" t="str">
        <f>IF(ISERROR(VLOOKUP(A6676,'entry data'!B:E,4,0)),"",VLOOKUP(A6676,'entry data'!B:E,4,0))</f>
        <v/>
      </c>
      <c r="F6676" s="11" t="str">
        <f>IF(A6676="","",IF(ISERROR(VLOOKUP(A6676,'entry data'!B:F,5,0)),"",VLOOKUP(A6676,'entry data'!B:F,5,0)))</f>
        <v/>
      </c>
      <c r="G6676" s="12" t="str">
        <f>IF(A6676="","",IF(ISERROR(VLOOKUP(A6676,'entry data'!B:I,8,0)),"",VLOOKUP(A6676,'entry data'!B:I,7,0)))</f>
        <v/>
      </c>
      <c r="H6676" s="13" t="str">
        <f>IF(A6676="","",IF(B6676=1,VLOOKUP(A6676,'entry data'!B:D,3,0),I6675))</f>
        <v/>
      </c>
      <c r="I6676" s="14" t="str">
        <f>IF(A6676="","",IF(E6676="weekly",7,IF(E6676="fortnightly",14,IF(E6676="monthly",DATE(IF(MONTH(H6676)=12,YEAR(H6676)+1,YEAR(H6676)),VLOOKUP(MONTH(H6676),index!$D$2:$G$13,2,0),DAY(H6676)),
IF(E6676="quarterly",DATE(IF(MONTH(H6676)&gt;=10,YEAR(H6676)+1,YEAR(H6676)),VLOOKUP(MONTH(H6676),index!$D$2:$G$13,3,0),DAY(H6676)),
IF(E6676="halfyearly",DATE(IF(MONTH(H6676)&gt;=7,YEAR(H6676)+1,YEAR(H6676)),VLOOKUP(MONTH(H6676),index!$D$2:$G$13,4,0),DAY(H6676)),
DATE(YEAR(H6676)+1,MONTH(H6676),DAY(H6676)))))-H6676))+H6676)</f>
        <v/>
      </c>
      <c r="J6676" s="9" t="str">
        <f t="shared" si="640"/>
        <v/>
      </c>
      <c r="K6676" s="11" t="str">
        <f t="shared" si="641"/>
        <v/>
      </c>
      <c r="L6676" s="11" t="str">
        <f t="shared" si="642"/>
        <v/>
      </c>
      <c r="M6676" s="11" t="str">
        <f>IF(A6676="","",VLOOKUP(E6676,index!$A$1:$B$6,2,0)*K6676*G6676)</f>
        <v/>
      </c>
      <c r="N6676" s="11" t="str">
        <f>IF(A6676="","",-PMT(G6676*VLOOKUP(E6676,index!$A$1:$B$6,2,0),C6676,F6676,0,0))</f>
        <v/>
      </c>
      <c r="O6676" s="11" t="str">
        <f t="shared" si="643"/>
        <v/>
      </c>
      <c r="P6676" s="11" t="str">
        <f t="shared" si="644"/>
        <v/>
      </c>
    </row>
    <row r="6677" spans="1:16" x14ac:dyDescent="0.25">
      <c r="A6677" s="9" t="str">
        <f>IF(A6676="","",IF(B6676&lt;C6676,A6676,IF(A6676=MAX('entry data'!$B$8:$B$507),"",A6676+1)))</f>
        <v/>
      </c>
      <c r="B6677" s="9" t="str">
        <f t="shared" si="639"/>
        <v/>
      </c>
      <c r="C6677" s="9" t="str">
        <f>IF(ISERROR(VLOOKUP(A6677,'entry data'!B:G,6,0)),"",VLOOKUP(A6677,'entry data'!B:G,6,0))</f>
        <v/>
      </c>
      <c r="D6677" s="9" t="str">
        <f>IF(ISERROR(VLOOKUP(A6677,'entry data'!B:C,2,0)),"",VLOOKUP(A6677,'entry data'!B:C,2,0))</f>
        <v/>
      </c>
      <c r="E6677" s="9" t="str">
        <f>IF(ISERROR(VLOOKUP(A6677,'entry data'!B:E,4,0)),"",VLOOKUP(A6677,'entry data'!B:E,4,0))</f>
        <v/>
      </c>
      <c r="F6677" s="11" t="str">
        <f>IF(A6677="","",IF(ISERROR(VLOOKUP(A6677,'entry data'!B:F,5,0)),"",VLOOKUP(A6677,'entry data'!B:F,5,0)))</f>
        <v/>
      </c>
      <c r="G6677" s="12" t="str">
        <f>IF(A6677="","",IF(ISERROR(VLOOKUP(A6677,'entry data'!B:I,8,0)),"",VLOOKUP(A6677,'entry data'!B:I,7,0)))</f>
        <v/>
      </c>
      <c r="H6677" s="13" t="str">
        <f>IF(A6677="","",IF(B6677=1,VLOOKUP(A6677,'entry data'!B:D,3,0),I6676))</f>
        <v/>
      </c>
      <c r="I6677" s="14" t="str">
        <f>IF(A6677="","",IF(E6677="weekly",7,IF(E6677="fortnightly",14,IF(E6677="monthly",DATE(IF(MONTH(H6677)=12,YEAR(H6677)+1,YEAR(H6677)),VLOOKUP(MONTH(H6677),index!$D$2:$G$13,2,0),DAY(H6677)),
IF(E6677="quarterly",DATE(IF(MONTH(H6677)&gt;=10,YEAR(H6677)+1,YEAR(H6677)),VLOOKUP(MONTH(H6677),index!$D$2:$G$13,3,0),DAY(H6677)),
IF(E6677="halfyearly",DATE(IF(MONTH(H6677)&gt;=7,YEAR(H6677)+1,YEAR(H6677)),VLOOKUP(MONTH(H6677),index!$D$2:$G$13,4,0),DAY(H6677)),
DATE(YEAR(H6677)+1,MONTH(H6677),DAY(H6677)))))-H6677))+H6677)</f>
        <v/>
      </c>
      <c r="J6677" s="9" t="str">
        <f t="shared" si="640"/>
        <v/>
      </c>
      <c r="K6677" s="11" t="str">
        <f t="shared" si="641"/>
        <v/>
      </c>
      <c r="L6677" s="11" t="str">
        <f t="shared" si="642"/>
        <v/>
      </c>
      <c r="M6677" s="11" t="str">
        <f>IF(A6677="","",VLOOKUP(E6677,index!$A$1:$B$6,2,0)*K6677*G6677)</f>
        <v/>
      </c>
      <c r="N6677" s="11" t="str">
        <f>IF(A6677="","",-PMT(G6677*VLOOKUP(E6677,index!$A$1:$B$6,2,0),C6677,F6677,0,0))</f>
        <v/>
      </c>
      <c r="O6677" s="11" t="str">
        <f t="shared" si="643"/>
        <v/>
      </c>
      <c r="P6677" s="11" t="str">
        <f t="shared" si="644"/>
        <v/>
      </c>
    </row>
    <row r="6678" spans="1:16" x14ac:dyDescent="0.25">
      <c r="A6678" s="9" t="str">
        <f>IF(A6677="","",IF(B6677&lt;C6677,A6677,IF(A6677=MAX('entry data'!$B$8:$B$507),"",A6677+1)))</f>
        <v/>
      </c>
      <c r="B6678" s="9" t="str">
        <f t="shared" si="639"/>
        <v/>
      </c>
      <c r="C6678" s="9" t="str">
        <f>IF(ISERROR(VLOOKUP(A6678,'entry data'!B:G,6,0)),"",VLOOKUP(A6678,'entry data'!B:G,6,0))</f>
        <v/>
      </c>
      <c r="D6678" s="9" t="str">
        <f>IF(ISERROR(VLOOKUP(A6678,'entry data'!B:C,2,0)),"",VLOOKUP(A6678,'entry data'!B:C,2,0))</f>
        <v/>
      </c>
      <c r="E6678" s="9" t="str">
        <f>IF(ISERROR(VLOOKUP(A6678,'entry data'!B:E,4,0)),"",VLOOKUP(A6678,'entry data'!B:E,4,0))</f>
        <v/>
      </c>
      <c r="F6678" s="11" t="str">
        <f>IF(A6678="","",IF(ISERROR(VLOOKUP(A6678,'entry data'!B:F,5,0)),"",VLOOKUP(A6678,'entry data'!B:F,5,0)))</f>
        <v/>
      </c>
      <c r="G6678" s="12" t="str">
        <f>IF(A6678="","",IF(ISERROR(VLOOKUP(A6678,'entry data'!B:I,8,0)),"",VLOOKUP(A6678,'entry data'!B:I,7,0)))</f>
        <v/>
      </c>
      <c r="H6678" s="13" t="str">
        <f>IF(A6678="","",IF(B6678=1,VLOOKUP(A6678,'entry data'!B:D,3,0),I6677))</f>
        <v/>
      </c>
      <c r="I6678" s="14" t="str">
        <f>IF(A6678="","",IF(E6678="weekly",7,IF(E6678="fortnightly",14,IF(E6678="monthly",DATE(IF(MONTH(H6678)=12,YEAR(H6678)+1,YEAR(H6678)),VLOOKUP(MONTH(H6678),index!$D$2:$G$13,2,0),DAY(H6678)),
IF(E6678="quarterly",DATE(IF(MONTH(H6678)&gt;=10,YEAR(H6678)+1,YEAR(H6678)),VLOOKUP(MONTH(H6678),index!$D$2:$G$13,3,0),DAY(H6678)),
IF(E6678="halfyearly",DATE(IF(MONTH(H6678)&gt;=7,YEAR(H6678)+1,YEAR(H6678)),VLOOKUP(MONTH(H6678),index!$D$2:$G$13,4,0),DAY(H6678)),
DATE(YEAR(H6678)+1,MONTH(H6678),DAY(H6678)))))-H6678))+H6678)</f>
        <v/>
      </c>
      <c r="J6678" s="9" t="str">
        <f t="shared" si="640"/>
        <v/>
      </c>
      <c r="K6678" s="11" t="str">
        <f t="shared" si="641"/>
        <v/>
      </c>
      <c r="L6678" s="11" t="str">
        <f t="shared" si="642"/>
        <v/>
      </c>
      <c r="M6678" s="11" t="str">
        <f>IF(A6678="","",VLOOKUP(E6678,index!$A$1:$B$6,2,0)*K6678*G6678)</f>
        <v/>
      </c>
      <c r="N6678" s="11" t="str">
        <f>IF(A6678="","",-PMT(G6678*VLOOKUP(E6678,index!$A$1:$B$6,2,0),C6678,F6678,0,0))</f>
        <v/>
      </c>
      <c r="O6678" s="11" t="str">
        <f t="shared" si="643"/>
        <v/>
      </c>
      <c r="P6678" s="11" t="str">
        <f t="shared" si="644"/>
        <v/>
      </c>
    </row>
    <row r="6679" spans="1:16" x14ac:dyDescent="0.25">
      <c r="A6679" s="9" t="str">
        <f>IF(A6678="","",IF(B6678&lt;C6678,A6678,IF(A6678=MAX('entry data'!$B$8:$B$507),"",A6678+1)))</f>
        <v/>
      </c>
      <c r="B6679" s="9" t="str">
        <f t="shared" ref="B6679:B6742" si="645">IF(A6679="","",IF(B6678=C6678,1,B6678+1))</f>
        <v/>
      </c>
      <c r="C6679" s="9" t="str">
        <f>IF(ISERROR(VLOOKUP(A6679,'entry data'!B:G,6,0)),"",VLOOKUP(A6679,'entry data'!B:G,6,0))</f>
        <v/>
      </c>
      <c r="D6679" s="9" t="str">
        <f>IF(ISERROR(VLOOKUP(A6679,'entry data'!B:C,2,0)),"",VLOOKUP(A6679,'entry data'!B:C,2,0))</f>
        <v/>
      </c>
      <c r="E6679" s="9" t="str">
        <f>IF(ISERROR(VLOOKUP(A6679,'entry data'!B:E,4,0)),"",VLOOKUP(A6679,'entry data'!B:E,4,0))</f>
        <v/>
      </c>
      <c r="F6679" s="11" t="str">
        <f>IF(A6679="","",IF(ISERROR(VLOOKUP(A6679,'entry data'!B:F,5,0)),"",VLOOKUP(A6679,'entry data'!B:F,5,0)))</f>
        <v/>
      </c>
      <c r="G6679" s="12" t="str">
        <f>IF(A6679="","",IF(ISERROR(VLOOKUP(A6679,'entry data'!B:I,8,0)),"",VLOOKUP(A6679,'entry data'!B:I,7,0)))</f>
        <v/>
      </c>
      <c r="H6679" s="13" t="str">
        <f>IF(A6679="","",IF(B6679=1,VLOOKUP(A6679,'entry data'!B:D,3,0),I6678))</f>
        <v/>
      </c>
      <c r="I6679" s="14" t="str">
        <f>IF(A6679="","",IF(E6679="weekly",7,IF(E6679="fortnightly",14,IF(E6679="monthly",DATE(IF(MONTH(H6679)=12,YEAR(H6679)+1,YEAR(H6679)),VLOOKUP(MONTH(H6679),index!$D$2:$G$13,2,0),DAY(H6679)),
IF(E6679="quarterly",DATE(IF(MONTH(H6679)&gt;=10,YEAR(H6679)+1,YEAR(H6679)),VLOOKUP(MONTH(H6679),index!$D$2:$G$13,3,0),DAY(H6679)),
IF(E6679="halfyearly",DATE(IF(MONTH(H6679)&gt;=7,YEAR(H6679)+1,YEAR(H6679)),VLOOKUP(MONTH(H6679),index!$D$2:$G$13,4,0),DAY(H6679)),
DATE(YEAR(H6679)+1,MONTH(H6679),DAY(H6679)))))-H6679))+H6679)</f>
        <v/>
      </c>
      <c r="J6679" s="9" t="str">
        <f t="shared" ref="J6679:J6742" si="646">IF(A6679="","",IF(MONTH(I6679)&lt;10,YEAR(I6679)&amp;"-0"&amp;MONTH(I6679),YEAR(I6679)&amp;"-"&amp;MONTH(I6679)))</f>
        <v/>
      </c>
      <c r="K6679" s="11" t="str">
        <f t="shared" ref="K6679:K6742" si="647">IF(A6679="","",IF(B6679=1,F6679,O6678))</f>
        <v/>
      </c>
      <c r="L6679" s="11" t="str">
        <f t="shared" ref="L6679:L6742" si="648">IF(A6679="","",N6679-M6679)</f>
        <v/>
      </c>
      <c r="M6679" s="11" t="str">
        <f>IF(A6679="","",VLOOKUP(E6679,index!$A$1:$B$6,2,0)*K6679*G6679)</f>
        <v/>
      </c>
      <c r="N6679" s="11" t="str">
        <f>IF(A6679="","",-PMT(G6679*VLOOKUP(E6679,index!$A$1:$B$6,2,0),C6679,F6679,0,0))</f>
        <v/>
      </c>
      <c r="O6679" s="11" t="str">
        <f t="shared" ref="O6679:O6742" si="649">IF(A6679="","",K6679-L6679)</f>
        <v/>
      </c>
      <c r="P6679" s="11" t="str">
        <f t="shared" si="644"/>
        <v/>
      </c>
    </row>
    <row r="6680" spans="1:16" x14ac:dyDescent="0.25">
      <c r="A6680" s="9" t="str">
        <f>IF(A6679="","",IF(B6679&lt;C6679,A6679,IF(A6679=MAX('entry data'!$B$8:$B$507),"",A6679+1)))</f>
        <v/>
      </c>
      <c r="B6680" s="9" t="str">
        <f t="shared" si="645"/>
        <v/>
      </c>
      <c r="C6680" s="9" t="str">
        <f>IF(ISERROR(VLOOKUP(A6680,'entry data'!B:G,6,0)),"",VLOOKUP(A6680,'entry data'!B:G,6,0))</f>
        <v/>
      </c>
      <c r="D6680" s="9" t="str">
        <f>IF(ISERROR(VLOOKUP(A6680,'entry data'!B:C,2,0)),"",VLOOKUP(A6680,'entry data'!B:C,2,0))</f>
        <v/>
      </c>
      <c r="E6680" s="9" t="str">
        <f>IF(ISERROR(VLOOKUP(A6680,'entry data'!B:E,4,0)),"",VLOOKUP(A6680,'entry data'!B:E,4,0))</f>
        <v/>
      </c>
      <c r="F6680" s="11" t="str">
        <f>IF(A6680="","",IF(ISERROR(VLOOKUP(A6680,'entry data'!B:F,5,0)),"",VLOOKUP(A6680,'entry data'!B:F,5,0)))</f>
        <v/>
      </c>
      <c r="G6680" s="12" t="str">
        <f>IF(A6680="","",IF(ISERROR(VLOOKUP(A6680,'entry data'!B:I,8,0)),"",VLOOKUP(A6680,'entry data'!B:I,7,0)))</f>
        <v/>
      </c>
      <c r="H6680" s="13" t="str">
        <f>IF(A6680="","",IF(B6680=1,VLOOKUP(A6680,'entry data'!B:D,3,0),I6679))</f>
        <v/>
      </c>
      <c r="I6680" s="14" t="str">
        <f>IF(A6680="","",IF(E6680="weekly",7,IF(E6680="fortnightly",14,IF(E6680="monthly",DATE(IF(MONTH(H6680)=12,YEAR(H6680)+1,YEAR(H6680)),VLOOKUP(MONTH(H6680),index!$D$2:$G$13,2,0),DAY(H6680)),
IF(E6680="quarterly",DATE(IF(MONTH(H6680)&gt;=10,YEAR(H6680)+1,YEAR(H6680)),VLOOKUP(MONTH(H6680),index!$D$2:$G$13,3,0),DAY(H6680)),
IF(E6680="halfyearly",DATE(IF(MONTH(H6680)&gt;=7,YEAR(H6680)+1,YEAR(H6680)),VLOOKUP(MONTH(H6680),index!$D$2:$G$13,4,0),DAY(H6680)),
DATE(YEAR(H6680)+1,MONTH(H6680),DAY(H6680)))))-H6680))+H6680)</f>
        <v/>
      </c>
      <c r="J6680" s="9" t="str">
        <f t="shared" si="646"/>
        <v/>
      </c>
      <c r="K6680" s="11" t="str">
        <f t="shared" si="647"/>
        <v/>
      </c>
      <c r="L6680" s="11" t="str">
        <f t="shared" si="648"/>
        <v/>
      </c>
      <c r="M6680" s="11" t="str">
        <f>IF(A6680="","",VLOOKUP(E6680,index!$A$1:$B$6,2,0)*K6680*G6680)</f>
        <v/>
      </c>
      <c r="N6680" s="11" t="str">
        <f>IF(A6680="","",-PMT(G6680*VLOOKUP(E6680,index!$A$1:$B$6,2,0),C6680,F6680,0,0))</f>
        <v/>
      </c>
      <c r="O6680" s="11" t="str">
        <f t="shared" si="649"/>
        <v/>
      </c>
      <c r="P6680" s="11" t="str">
        <f t="shared" si="644"/>
        <v/>
      </c>
    </row>
    <row r="6681" spans="1:16" x14ac:dyDescent="0.25">
      <c r="A6681" s="9" t="str">
        <f>IF(A6680="","",IF(B6680&lt;C6680,A6680,IF(A6680=MAX('entry data'!$B$8:$B$507),"",A6680+1)))</f>
        <v/>
      </c>
      <c r="B6681" s="9" t="str">
        <f t="shared" si="645"/>
        <v/>
      </c>
      <c r="C6681" s="9" t="str">
        <f>IF(ISERROR(VLOOKUP(A6681,'entry data'!B:G,6,0)),"",VLOOKUP(A6681,'entry data'!B:G,6,0))</f>
        <v/>
      </c>
      <c r="D6681" s="9" t="str">
        <f>IF(ISERROR(VLOOKUP(A6681,'entry data'!B:C,2,0)),"",VLOOKUP(A6681,'entry data'!B:C,2,0))</f>
        <v/>
      </c>
      <c r="E6681" s="9" t="str">
        <f>IF(ISERROR(VLOOKUP(A6681,'entry data'!B:E,4,0)),"",VLOOKUP(A6681,'entry data'!B:E,4,0))</f>
        <v/>
      </c>
      <c r="F6681" s="11" t="str">
        <f>IF(A6681="","",IF(ISERROR(VLOOKUP(A6681,'entry data'!B:F,5,0)),"",VLOOKUP(A6681,'entry data'!B:F,5,0)))</f>
        <v/>
      </c>
      <c r="G6681" s="12" t="str">
        <f>IF(A6681="","",IF(ISERROR(VLOOKUP(A6681,'entry data'!B:I,8,0)),"",VLOOKUP(A6681,'entry data'!B:I,7,0)))</f>
        <v/>
      </c>
      <c r="H6681" s="13" t="str">
        <f>IF(A6681="","",IF(B6681=1,VLOOKUP(A6681,'entry data'!B:D,3,0),I6680))</f>
        <v/>
      </c>
      <c r="I6681" s="14" t="str">
        <f>IF(A6681="","",IF(E6681="weekly",7,IF(E6681="fortnightly",14,IF(E6681="monthly",DATE(IF(MONTH(H6681)=12,YEAR(H6681)+1,YEAR(H6681)),VLOOKUP(MONTH(H6681),index!$D$2:$G$13,2,0),DAY(H6681)),
IF(E6681="quarterly",DATE(IF(MONTH(H6681)&gt;=10,YEAR(H6681)+1,YEAR(H6681)),VLOOKUP(MONTH(H6681),index!$D$2:$G$13,3,0),DAY(H6681)),
IF(E6681="halfyearly",DATE(IF(MONTH(H6681)&gt;=7,YEAR(H6681)+1,YEAR(H6681)),VLOOKUP(MONTH(H6681),index!$D$2:$G$13,4,0),DAY(H6681)),
DATE(YEAR(H6681)+1,MONTH(H6681),DAY(H6681)))))-H6681))+H6681)</f>
        <v/>
      </c>
      <c r="J6681" s="9" t="str">
        <f t="shared" si="646"/>
        <v/>
      </c>
      <c r="K6681" s="11" t="str">
        <f t="shared" si="647"/>
        <v/>
      </c>
      <c r="L6681" s="11" t="str">
        <f t="shared" si="648"/>
        <v/>
      </c>
      <c r="M6681" s="11" t="str">
        <f>IF(A6681="","",VLOOKUP(E6681,index!$A$1:$B$6,2,0)*K6681*G6681)</f>
        <v/>
      </c>
      <c r="N6681" s="11" t="str">
        <f>IF(A6681="","",-PMT(G6681*VLOOKUP(E6681,index!$A$1:$B$6,2,0),C6681,F6681,0,0))</f>
        <v/>
      </c>
      <c r="O6681" s="11" t="str">
        <f t="shared" si="649"/>
        <v/>
      </c>
      <c r="P6681" s="11" t="str">
        <f t="shared" si="644"/>
        <v/>
      </c>
    </row>
    <row r="6682" spans="1:16" x14ac:dyDescent="0.25">
      <c r="A6682" s="9" t="str">
        <f>IF(A6681="","",IF(B6681&lt;C6681,A6681,IF(A6681=MAX('entry data'!$B$8:$B$507),"",A6681+1)))</f>
        <v/>
      </c>
      <c r="B6682" s="9" t="str">
        <f t="shared" si="645"/>
        <v/>
      </c>
      <c r="C6682" s="9" t="str">
        <f>IF(ISERROR(VLOOKUP(A6682,'entry data'!B:G,6,0)),"",VLOOKUP(A6682,'entry data'!B:G,6,0))</f>
        <v/>
      </c>
      <c r="D6682" s="9" t="str">
        <f>IF(ISERROR(VLOOKUP(A6682,'entry data'!B:C,2,0)),"",VLOOKUP(A6682,'entry data'!B:C,2,0))</f>
        <v/>
      </c>
      <c r="E6682" s="9" t="str">
        <f>IF(ISERROR(VLOOKUP(A6682,'entry data'!B:E,4,0)),"",VLOOKUP(A6682,'entry data'!B:E,4,0))</f>
        <v/>
      </c>
      <c r="F6682" s="11" t="str">
        <f>IF(A6682="","",IF(ISERROR(VLOOKUP(A6682,'entry data'!B:F,5,0)),"",VLOOKUP(A6682,'entry data'!B:F,5,0)))</f>
        <v/>
      </c>
      <c r="G6682" s="12" t="str">
        <f>IF(A6682="","",IF(ISERROR(VLOOKUP(A6682,'entry data'!B:I,8,0)),"",VLOOKUP(A6682,'entry data'!B:I,7,0)))</f>
        <v/>
      </c>
      <c r="H6682" s="13" t="str">
        <f>IF(A6682="","",IF(B6682=1,VLOOKUP(A6682,'entry data'!B:D,3,0),I6681))</f>
        <v/>
      </c>
      <c r="I6682" s="14" t="str">
        <f>IF(A6682="","",IF(E6682="weekly",7,IF(E6682="fortnightly",14,IF(E6682="monthly",DATE(IF(MONTH(H6682)=12,YEAR(H6682)+1,YEAR(H6682)),VLOOKUP(MONTH(H6682),index!$D$2:$G$13,2,0),DAY(H6682)),
IF(E6682="quarterly",DATE(IF(MONTH(H6682)&gt;=10,YEAR(H6682)+1,YEAR(H6682)),VLOOKUP(MONTH(H6682),index!$D$2:$G$13,3,0),DAY(H6682)),
IF(E6682="halfyearly",DATE(IF(MONTH(H6682)&gt;=7,YEAR(H6682)+1,YEAR(H6682)),VLOOKUP(MONTH(H6682),index!$D$2:$G$13,4,0),DAY(H6682)),
DATE(YEAR(H6682)+1,MONTH(H6682),DAY(H6682)))))-H6682))+H6682)</f>
        <v/>
      </c>
      <c r="J6682" s="9" t="str">
        <f t="shared" si="646"/>
        <v/>
      </c>
      <c r="K6682" s="11" t="str">
        <f t="shared" si="647"/>
        <v/>
      </c>
      <c r="L6682" s="11" t="str">
        <f t="shared" si="648"/>
        <v/>
      </c>
      <c r="M6682" s="11" t="str">
        <f>IF(A6682="","",VLOOKUP(E6682,index!$A$1:$B$6,2,0)*K6682*G6682)</f>
        <v/>
      </c>
      <c r="N6682" s="11" t="str">
        <f>IF(A6682="","",-PMT(G6682*VLOOKUP(E6682,index!$A$1:$B$6,2,0),C6682,F6682,0,0))</f>
        <v/>
      </c>
      <c r="O6682" s="11" t="str">
        <f t="shared" si="649"/>
        <v/>
      </c>
      <c r="P6682" s="11" t="str">
        <f t="shared" si="644"/>
        <v/>
      </c>
    </row>
    <row r="6683" spans="1:16" x14ac:dyDescent="0.25">
      <c r="A6683" s="9" t="str">
        <f>IF(A6682="","",IF(B6682&lt;C6682,A6682,IF(A6682=MAX('entry data'!$B$8:$B$507),"",A6682+1)))</f>
        <v/>
      </c>
      <c r="B6683" s="9" t="str">
        <f t="shared" si="645"/>
        <v/>
      </c>
      <c r="C6683" s="9" t="str">
        <f>IF(ISERROR(VLOOKUP(A6683,'entry data'!B:G,6,0)),"",VLOOKUP(A6683,'entry data'!B:G,6,0))</f>
        <v/>
      </c>
      <c r="D6683" s="9" t="str">
        <f>IF(ISERROR(VLOOKUP(A6683,'entry data'!B:C,2,0)),"",VLOOKUP(A6683,'entry data'!B:C,2,0))</f>
        <v/>
      </c>
      <c r="E6683" s="9" t="str">
        <f>IF(ISERROR(VLOOKUP(A6683,'entry data'!B:E,4,0)),"",VLOOKUP(A6683,'entry data'!B:E,4,0))</f>
        <v/>
      </c>
      <c r="F6683" s="11" t="str">
        <f>IF(A6683="","",IF(ISERROR(VLOOKUP(A6683,'entry data'!B:F,5,0)),"",VLOOKUP(A6683,'entry data'!B:F,5,0)))</f>
        <v/>
      </c>
      <c r="G6683" s="12" t="str">
        <f>IF(A6683="","",IF(ISERROR(VLOOKUP(A6683,'entry data'!B:I,8,0)),"",VLOOKUP(A6683,'entry data'!B:I,7,0)))</f>
        <v/>
      </c>
      <c r="H6683" s="13" t="str">
        <f>IF(A6683="","",IF(B6683=1,VLOOKUP(A6683,'entry data'!B:D,3,0),I6682))</f>
        <v/>
      </c>
      <c r="I6683" s="14" t="str">
        <f>IF(A6683="","",IF(E6683="weekly",7,IF(E6683="fortnightly",14,IF(E6683="monthly",DATE(IF(MONTH(H6683)=12,YEAR(H6683)+1,YEAR(H6683)),VLOOKUP(MONTH(H6683),index!$D$2:$G$13,2,0),DAY(H6683)),
IF(E6683="quarterly",DATE(IF(MONTH(H6683)&gt;=10,YEAR(H6683)+1,YEAR(H6683)),VLOOKUP(MONTH(H6683),index!$D$2:$G$13,3,0),DAY(H6683)),
IF(E6683="halfyearly",DATE(IF(MONTH(H6683)&gt;=7,YEAR(H6683)+1,YEAR(H6683)),VLOOKUP(MONTH(H6683),index!$D$2:$G$13,4,0),DAY(H6683)),
DATE(YEAR(H6683)+1,MONTH(H6683),DAY(H6683)))))-H6683))+H6683)</f>
        <v/>
      </c>
      <c r="J6683" s="9" t="str">
        <f t="shared" si="646"/>
        <v/>
      </c>
      <c r="K6683" s="11" t="str">
        <f t="shared" si="647"/>
        <v/>
      </c>
      <c r="L6683" s="11" t="str">
        <f t="shared" si="648"/>
        <v/>
      </c>
      <c r="M6683" s="11" t="str">
        <f>IF(A6683="","",VLOOKUP(E6683,index!$A$1:$B$6,2,0)*K6683*G6683)</f>
        <v/>
      </c>
      <c r="N6683" s="11" t="str">
        <f>IF(A6683="","",-PMT(G6683*VLOOKUP(E6683,index!$A$1:$B$6,2,0),C6683,F6683,0,0))</f>
        <v/>
      </c>
      <c r="O6683" s="11" t="str">
        <f t="shared" si="649"/>
        <v/>
      </c>
      <c r="P6683" s="11" t="str">
        <f t="shared" si="644"/>
        <v/>
      </c>
    </row>
    <row r="6684" spans="1:16" x14ac:dyDescent="0.25">
      <c r="A6684" s="9" t="str">
        <f>IF(A6683="","",IF(B6683&lt;C6683,A6683,IF(A6683=MAX('entry data'!$B$8:$B$507),"",A6683+1)))</f>
        <v/>
      </c>
      <c r="B6684" s="9" t="str">
        <f t="shared" si="645"/>
        <v/>
      </c>
      <c r="C6684" s="9" t="str">
        <f>IF(ISERROR(VLOOKUP(A6684,'entry data'!B:G,6,0)),"",VLOOKUP(A6684,'entry data'!B:G,6,0))</f>
        <v/>
      </c>
      <c r="D6684" s="9" t="str">
        <f>IF(ISERROR(VLOOKUP(A6684,'entry data'!B:C,2,0)),"",VLOOKUP(A6684,'entry data'!B:C,2,0))</f>
        <v/>
      </c>
      <c r="E6684" s="9" t="str">
        <f>IF(ISERROR(VLOOKUP(A6684,'entry data'!B:E,4,0)),"",VLOOKUP(A6684,'entry data'!B:E,4,0))</f>
        <v/>
      </c>
      <c r="F6684" s="11" t="str">
        <f>IF(A6684="","",IF(ISERROR(VLOOKUP(A6684,'entry data'!B:F,5,0)),"",VLOOKUP(A6684,'entry data'!B:F,5,0)))</f>
        <v/>
      </c>
      <c r="G6684" s="12" t="str">
        <f>IF(A6684="","",IF(ISERROR(VLOOKUP(A6684,'entry data'!B:I,8,0)),"",VLOOKUP(A6684,'entry data'!B:I,7,0)))</f>
        <v/>
      </c>
      <c r="H6684" s="13" t="str">
        <f>IF(A6684="","",IF(B6684=1,VLOOKUP(A6684,'entry data'!B:D,3,0),I6683))</f>
        <v/>
      </c>
      <c r="I6684" s="14" t="str">
        <f>IF(A6684="","",IF(E6684="weekly",7,IF(E6684="fortnightly",14,IF(E6684="monthly",DATE(IF(MONTH(H6684)=12,YEAR(H6684)+1,YEAR(H6684)),VLOOKUP(MONTH(H6684),index!$D$2:$G$13,2,0),DAY(H6684)),
IF(E6684="quarterly",DATE(IF(MONTH(H6684)&gt;=10,YEAR(H6684)+1,YEAR(H6684)),VLOOKUP(MONTH(H6684),index!$D$2:$G$13,3,0),DAY(H6684)),
IF(E6684="halfyearly",DATE(IF(MONTH(H6684)&gt;=7,YEAR(H6684)+1,YEAR(H6684)),VLOOKUP(MONTH(H6684),index!$D$2:$G$13,4,0),DAY(H6684)),
DATE(YEAR(H6684)+1,MONTH(H6684),DAY(H6684)))))-H6684))+H6684)</f>
        <v/>
      </c>
      <c r="J6684" s="9" t="str">
        <f t="shared" si="646"/>
        <v/>
      </c>
      <c r="K6684" s="11" t="str">
        <f t="shared" si="647"/>
        <v/>
      </c>
      <c r="L6684" s="11" t="str">
        <f t="shared" si="648"/>
        <v/>
      </c>
      <c r="M6684" s="11" t="str">
        <f>IF(A6684="","",VLOOKUP(E6684,index!$A$1:$B$6,2,0)*K6684*G6684)</f>
        <v/>
      </c>
      <c r="N6684" s="11" t="str">
        <f>IF(A6684="","",-PMT(G6684*VLOOKUP(E6684,index!$A$1:$B$6,2,0),C6684,F6684,0,0))</f>
        <v/>
      </c>
      <c r="O6684" s="11" t="str">
        <f t="shared" si="649"/>
        <v/>
      </c>
      <c r="P6684" s="11" t="str">
        <f t="shared" si="644"/>
        <v/>
      </c>
    </row>
    <row r="6685" spans="1:16" x14ac:dyDescent="0.25">
      <c r="A6685" s="9" t="str">
        <f>IF(A6684="","",IF(B6684&lt;C6684,A6684,IF(A6684=MAX('entry data'!$B$8:$B$507),"",A6684+1)))</f>
        <v/>
      </c>
      <c r="B6685" s="9" t="str">
        <f t="shared" si="645"/>
        <v/>
      </c>
      <c r="C6685" s="9" t="str">
        <f>IF(ISERROR(VLOOKUP(A6685,'entry data'!B:G,6,0)),"",VLOOKUP(A6685,'entry data'!B:G,6,0))</f>
        <v/>
      </c>
      <c r="D6685" s="9" t="str">
        <f>IF(ISERROR(VLOOKUP(A6685,'entry data'!B:C,2,0)),"",VLOOKUP(A6685,'entry data'!B:C,2,0))</f>
        <v/>
      </c>
      <c r="E6685" s="9" t="str">
        <f>IF(ISERROR(VLOOKUP(A6685,'entry data'!B:E,4,0)),"",VLOOKUP(A6685,'entry data'!B:E,4,0))</f>
        <v/>
      </c>
      <c r="F6685" s="11" t="str">
        <f>IF(A6685="","",IF(ISERROR(VLOOKUP(A6685,'entry data'!B:F,5,0)),"",VLOOKUP(A6685,'entry data'!B:F,5,0)))</f>
        <v/>
      </c>
      <c r="G6685" s="12" t="str">
        <f>IF(A6685="","",IF(ISERROR(VLOOKUP(A6685,'entry data'!B:I,8,0)),"",VLOOKUP(A6685,'entry data'!B:I,7,0)))</f>
        <v/>
      </c>
      <c r="H6685" s="13" t="str">
        <f>IF(A6685="","",IF(B6685=1,VLOOKUP(A6685,'entry data'!B:D,3,0),I6684))</f>
        <v/>
      </c>
      <c r="I6685" s="14" t="str">
        <f>IF(A6685="","",IF(E6685="weekly",7,IF(E6685="fortnightly",14,IF(E6685="monthly",DATE(IF(MONTH(H6685)=12,YEAR(H6685)+1,YEAR(H6685)),VLOOKUP(MONTH(H6685),index!$D$2:$G$13,2,0),DAY(H6685)),
IF(E6685="quarterly",DATE(IF(MONTH(H6685)&gt;=10,YEAR(H6685)+1,YEAR(H6685)),VLOOKUP(MONTH(H6685),index!$D$2:$G$13,3,0),DAY(H6685)),
IF(E6685="halfyearly",DATE(IF(MONTH(H6685)&gt;=7,YEAR(H6685)+1,YEAR(H6685)),VLOOKUP(MONTH(H6685),index!$D$2:$G$13,4,0),DAY(H6685)),
DATE(YEAR(H6685)+1,MONTH(H6685),DAY(H6685)))))-H6685))+H6685)</f>
        <v/>
      </c>
      <c r="J6685" s="9" t="str">
        <f t="shared" si="646"/>
        <v/>
      </c>
      <c r="K6685" s="11" t="str">
        <f t="shared" si="647"/>
        <v/>
      </c>
      <c r="L6685" s="11" t="str">
        <f t="shared" si="648"/>
        <v/>
      </c>
      <c r="M6685" s="11" t="str">
        <f>IF(A6685="","",VLOOKUP(E6685,index!$A$1:$B$6,2,0)*K6685*G6685)</f>
        <v/>
      </c>
      <c r="N6685" s="11" t="str">
        <f>IF(A6685="","",-PMT(G6685*VLOOKUP(E6685,index!$A$1:$B$6,2,0),C6685,F6685,0,0))</f>
        <v/>
      </c>
      <c r="O6685" s="11" t="str">
        <f t="shared" si="649"/>
        <v/>
      </c>
      <c r="P6685" s="11" t="str">
        <f t="shared" si="644"/>
        <v/>
      </c>
    </row>
    <row r="6686" spans="1:16" x14ac:dyDescent="0.25">
      <c r="A6686" s="9" t="str">
        <f>IF(A6685="","",IF(B6685&lt;C6685,A6685,IF(A6685=MAX('entry data'!$B$8:$B$507),"",A6685+1)))</f>
        <v/>
      </c>
      <c r="B6686" s="9" t="str">
        <f t="shared" si="645"/>
        <v/>
      </c>
      <c r="C6686" s="9" t="str">
        <f>IF(ISERROR(VLOOKUP(A6686,'entry data'!B:G,6,0)),"",VLOOKUP(A6686,'entry data'!B:G,6,0))</f>
        <v/>
      </c>
      <c r="D6686" s="9" t="str">
        <f>IF(ISERROR(VLOOKUP(A6686,'entry data'!B:C,2,0)),"",VLOOKUP(A6686,'entry data'!B:C,2,0))</f>
        <v/>
      </c>
      <c r="E6686" s="9" t="str">
        <f>IF(ISERROR(VLOOKUP(A6686,'entry data'!B:E,4,0)),"",VLOOKUP(A6686,'entry data'!B:E,4,0))</f>
        <v/>
      </c>
      <c r="F6686" s="11" t="str">
        <f>IF(A6686="","",IF(ISERROR(VLOOKUP(A6686,'entry data'!B:F,5,0)),"",VLOOKUP(A6686,'entry data'!B:F,5,0)))</f>
        <v/>
      </c>
      <c r="G6686" s="12" t="str">
        <f>IF(A6686="","",IF(ISERROR(VLOOKUP(A6686,'entry data'!B:I,8,0)),"",VLOOKUP(A6686,'entry data'!B:I,7,0)))</f>
        <v/>
      </c>
      <c r="H6686" s="13" t="str">
        <f>IF(A6686="","",IF(B6686=1,VLOOKUP(A6686,'entry data'!B:D,3,0),I6685))</f>
        <v/>
      </c>
      <c r="I6686" s="14" t="str">
        <f>IF(A6686="","",IF(E6686="weekly",7,IF(E6686="fortnightly",14,IF(E6686="monthly",DATE(IF(MONTH(H6686)=12,YEAR(H6686)+1,YEAR(H6686)),VLOOKUP(MONTH(H6686),index!$D$2:$G$13,2,0),DAY(H6686)),
IF(E6686="quarterly",DATE(IF(MONTH(H6686)&gt;=10,YEAR(H6686)+1,YEAR(H6686)),VLOOKUP(MONTH(H6686),index!$D$2:$G$13,3,0),DAY(H6686)),
IF(E6686="halfyearly",DATE(IF(MONTH(H6686)&gt;=7,YEAR(H6686)+1,YEAR(H6686)),VLOOKUP(MONTH(H6686),index!$D$2:$G$13,4,0),DAY(H6686)),
DATE(YEAR(H6686)+1,MONTH(H6686),DAY(H6686)))))-H6686))+H6686)</f>
        <v/>
      </c>
      <c r="J6686" s="9" t="str">
        <f t="shared" si="646"/>
        <v/>
      </c>
      <c r="K6686" s="11" t="str">
        <f t="shared" si="647"/>
        <v/>
      </c>
      <c r="L6686" s="11" t="str">
        <f t="shared" si="648"/>
        <v/>
      </c>
      <c r="M6686" s="11" t="str">
        <f>IF(A6686="","",VLOOKUP(E6686,index!$A$1:$B$6,2,0)*K6686*G6686)</f>
        <v/>
      </c>
      <c r="N6686" s="11" t="str">
        <f>IF(A6686="","",-PMT(G6686*VLOOKUP(E6686,index!$A$1:$B$6,2,0),C6686,F6686,0,0))</f>
        <v/>
      </c>
      <c r="O6686" s="11" t="str">
        <f t="shared" si="649"/>
        <v/>
      </c>
      <c r="P6686" s="11" t="str">
        <f t="shared" si="644"/>
        <v/>
      </c>
    </row>
    <row r="6687" spans="1:16" x14ac:dyDescent="0.25">
      <c r="A6687" s="9" t="str">
        <f>IF(A6686="","",IF(B6686&lt;C6686,A6686,IF(A6686=MAX('entry data'!$B$8:$B$507),"",A6686+1)))</f>
        <v/>
      </c>
      <c r="B6687" s="9" t="str">
        <f t="shared" si="645"/>
        <v/>
      </c>
      <c r="C6687" s="9" t="str">
        <f>IF(ISERROR(VLOOKUP(A6687,'entry data'!B:G,6,0)),"",VLOOKUP(A6687,'entry data'!B:G,6,0))</f>
        <v/>
      </c>
      <c r="D6687" s="9" t="str">
        <f>IF(ISERROR(VLOOKUP(A6687,'entry data'!B:C,2,0)),"",VLOOKUP(A6687,'entry data'!B:C,2,0))</f>
        <v/>
      </c>
      <c r="E6687" s="9" t="str">
        <f>IF(ISERROR(VLOOKUP(A6687,'entry data'!B:E,4,0)),"",VLOOKUP(A6687,'entry data'!B:E,4,0))</f>
        <v/>
      </c>
      <c r="F6687" s="11" t="str">
        <f>IF(A6687="","",IF(ISERROR(VLOOKUP(A6687,'entry data'!B:F,5,0)),"",VLOOKUP(A6687,'entry data'!B:F,5,0)))</f>
        <v/>
      </c>
      <c r="G6687" s="12" t="str">
        <f>IF(A6687="","",IF(ISERROR(VLOOKUP(A6687,'entry data'!B:I,8,0)),"",VLOOKUP(A6687,'entry data'!B:I,7,0)))</f>
        <v/>
      </c>
      <c r="H6687" s="13" t="str">
        <f>IF(A6687="","",IF(B6687=1,VLOOKUP(A6687,'entry data'!B:D,3,0),I6686))</f>
        <v/>
      </c>
      <c r="I6687" s="14" t="str">
        <f>IF(A6687="","",IF(E6687="weekly",7,IF(E6687="fortnightly",14,IF(E6687="monthly",DATE(IF(MONTH(H6687)=12,YEAR(H6687)+1,YEAR(H6687)),VLOOKUP(MONTH(H6687),index!$D$2:$G$13,2,0),DAY(H6687)),
IF(E6687="quarterly",DATE(IF(MONTH(H6687)&gt;=10,YEAR(H6687)+1,YEAR(H6687)),VLOOKUP(MONTH(H6687),index!$D$2:$G$13,3,0),DAY(H6687)),
IF(E6687="halfyearly",DATE(IF(MONTH(H6687)&gt;=7,YEAR(H6687)+1,YEAR(H6687)),VLOOKUP(MONTH(H6687),index!$D$2:$G$13,4,0),DAY(H6687)),
DATE(YEAR(H6687)+1,MONTH(H6687),DAY(H6687)))))-H6687))+H6687)</f>
        <v/>
      </c>
      <c r="J6687" s="9" t="str">
        <f t="shared" si="646"/>
        <v/>
      </c>
      <c r="K6687" s="11" t="str">
        <f t="shared" si="647"/>
        <v/>
      </c>
      <c r="L6687" s="11" t="str">
        <f t="shared" si="648"/>
        <v/>
      </c>
      <c r="M6687" s="11" t="str">
        <f>IF(A6687="","",VLOOKUP(E6687,index!$A$1:$B$6,2,0)*K6687*G6687)</f>
        <v/>
      </c>
      <c r="N6687" s="11" t="str">
        <f>IF(A6687="","",-PMT(G6687*VLOOKUP(E6687,index!$A$1:$B$6,2,0),C6687,F6687,0,0))</f>
        <v/>
      </c>
      <c r="O6687" s="11" t="str">
        <f t="shared" si="649"/>
        <v/>
      </c>
      <c r="P6687" s="11" t="str">
        <f t="shared" si="644"/>
        <v/>
      </c>
    </row>
    <row r="6688" spans="1:16" x14ac:dyDescent="0.25">
      <c r="A6688" s="9" t="str">
        <f>IF(A6687="","",IF(B6687&lt;C6687,A6687,IF(A6687=MAX('entry data'!$B$8:$B$507),"",A6687+1)))</f>
        <v/>
      </c>
      <c r="B6688" s="9" t="str">
        <f t="shared" si="645"/>
        <v/>
      </c>
      <c r="C6688" s="9" t="str">
        <f>IF(ISERROR(VLOOKUP(A6688,'entry data'!B:G,6,0)),"",VLOOKUP(A6688,'entry data'!B:G,6,0))</f>
        <v/>
      </c>
      <c r="D6688" s="9" t="str">
        <f>IF(ISERROR(VLOOKUP(A6688,'entry data'!B:C,2,0)),"",VLOOKUP(A6688,'entry data'!B:C,2,0))</f>
        <v/>
      </c>
      <c r="E6688" s="9" t="str">
        <f>IF(ISERROR(VLOOKUP(A6688,'entry data'!B:E,4,0)),"",VLOOKUP(A6688,'entry data'!B:E,4,0))</f>
        <v/>
      </c>
      <c r="F6688" s="11" t="str">
        <f>IF(A6688="","",IF(ISERROR(VLOOKUP(A6688,'entry data'!B:F,5,0)),"",VLOOKUP(A6688,'entry data'!B:F,5,0)))</f>
        <v/>
      </c>
      <c r="G6688" s="12" t="str">
        <f>IF(A6688="","",IF(ISERROR(VLOOKUP(A6688,'entry data'!B:I,8,0)),"",VLOOKUP(A6688,'entry data'!B:I,7,0)))</f>
        <v/>
      </c>
      <c r="H6688" s="13" t="str">
        <f>IF(A6688="","",IF(B6688=1,VLOOKUP(A6688,'entry data'!B:D,3,0),I6687))</f>
        <v/>
      </c>
      <c r="I6688" s="14" t="str">
        <f>IF(A6688="","",IF(E6688="weekly",7,IF(E6688="fortnightly",14,IF(E6688="monthly",DATE(IF(MONTH(H6688)=12,YEAR(H6688)+1,YEAR(H6688)),VLOOKUP(MONTH(H6688),index!$D$2:$G$13,2,0),DAY(H6688)),
IF(E6688="quarterly",DATE(IF(MONTH(H6688)&gt;=10,YEAR(H6688)+1,YEAR(H6688)),VLOOKUP(MONTH(H6688),index!$D$2:$G$13,3,0),DAY(H6688)),
IF(E6688="halfyearly",DATE(IF(MONTH(H6688)&gt;=7,YEAR(H6688)+1,YEAR(H6688)),VLOOKUP(MONTH(H6688),index!$D$2:$G$13,4,0),DAY(H6688)),
DATE(YEAR(H6688)+1,MONTH(H6688),DAY(H6688)))))-H6688))+H6688)</f>
        <v/>
      </c>
      <c r="J6688" s="9" t="str">
        <f t="shared" si="646"/>
        <v/>
      </c>
      <c r="K6688" s="11" t="str">
        <f t="shared" si="647"/>
        <v/>
      </c>
      <c r="L6688" s="11" t="str">
        <f t="shared" si="648"/>
        <v/>
      </c>
      <c r="M6688" s="11" t="str">
        <f>IF(A6688="","",VLOOKUP(E6688,index!$A$1:$B$6,2,0)*K6688*G6688)</f>
        <v/>
      </c>
      <c r="N6688" s="11" t="str">
        <f>IF(A6688="","",-PMT(G6688*VLOOKUP(E6688,index!$A$1:$B$6,2,0),C6688,F6688,0,0))</f>
        <v/>
      </c>
      <c r="O6688" s="11" t="str">
        <f t="shared" si="649"/>
        <v/>
      </c>
      <c r="P6688" s="11" t="str">
        <f t="shared" si="644"/>
        <v/>
      </c>
    </row>
    <row r="6689" spans="1:16" x14ac:dyDescent="0.25">
      <c r="A6689" s="9" t="str">
        <f>IF(A6688="","",IF(B6688&lt;C6688,A6688,IF(A6688=MAX('entry data'!$B$8:$B$507),"",A6688+1)))</f>
        <v/>
      </c>
      <c r="B6689" s="9" t="str">
        <f t="shared" si="645"/>
        <v/>
      </c>
      <c r="C6689" s="9" t="str">
        <f>IF(ISERROR(VLOOKUP(A6689,'entry data'!B:G,6,0)),"",VLOOKUP(A6689,'entry data'!B:G,6,0))</f>
        <v/>
      </c>
      <c r="D6689" s="9" t="str">
        <f>IF(ISERROR(VLOOKUP(A6689,'entry data'!B:C,2,0)),"",VLOOKUP(A6689,'entry data'!B:C,2,0))</f>
        <v/>
      </c>
      <c r="E6689" s="9" t="str">
        <f>IF(ISERROR(VLOOKUP(A6689,'entry data'!B:E,4,0)),"",VLOOKUP(A6689,'entry data'!B:E,4,0))</f>
        <v/>
      </c>
      <c r="F6689" s="11" t="str">
        <f>IF(A6689="","",IF(ISERROR(VLOOKUP(A6689,'entry data'!B:F,5,0)),"",VLOOKUP(A6689,'entry data'!B:F,5,0)))</f>
        <v/>
      </c>
      <c r="G6689" s="12" t="str">
        <f>IF(A6689="","",IF(ISERROR(VLOOKUP(A6689,'entry data'!B:I,8,0)),"",VLOOKUP(A6689,'entry data'!B:I,7,0)))</f>
        <v/>
      </c>
      <c r="H6689" s="13" t="str">
        <f>IF(A6689="","",IF(B6689=1,VLOOKUP(A6689,'entry data'!B:D,3,0),I6688))</f>
        <v/>
      </c>
      <c r="I6689" s="14" t="str">
        <f>IF(A6689="","",IF(E6689="weekly",7,IF(E6689="fortnightly",14,IF(E6689="monthly",DATE(IF(MONTH(H6689)=12,YEAR(H6689)+1,YEAR(H6689)),VLOOKUP(MONTH(H6689),index!$D$2:$G$13,2,0),DAY(H6689)),
IF(E6689="quarterly",DATE(IF(MONTH(H6689)&gt;=10,YEAR(H6689)+1,YEAR(H6689)),VLOOKUP(MONTH(H6689),index!$D$2:$G$13,3,0),DAY(H6689)),
IF(E6689="halfyearly",DATE(IF(MONTH(H6689)&gt;=7,YEAR(H6689)+1,YEAR(H6689)),VLOOKUP(MONTH(H6689),index!$D$2:$G$13,4,0),DAY(H6689)),
DATE(YEAR(H6689)+1,MONTH(H6689),DAY(H6689)))))-H6689))+H6689)</f>
        <v/>
      </c>
      <c r="J6689" s="9" t="str">
        <f t="shared" si="646"/>
        <v/>
      </c>
      <c r="K6689" s="11" t="str">
        <f t="shared" si="647"/>
        <v/>
      </c>
      <c r="L6689" s="11" t="str">
        <f t="shared" si="648"/>
        <v/>
      </c>
      <c r="M6689" s="11" t="str">
        <f>IF(A6689="","",VLOOKUP(E6689,index!$A$1:$B$6,2,0)*K6689*G6689)</f>
        <v/>
      </c>
      <c r="N6689" s="11" t="str">
        <f>IF(A6689="","",-PMT(G6689*VLOOKUP(E6689,index!$A$1:$B$6,2,0),C6689,F6689,0,0))</f>
        <v/>
      </c>
      <c r="O6689" s="11" t="str">
        <f t="shared" si="649"/>
        <v/>
      </c>
      <c r="P6689" s="11" t="str">
        <f t="shared" si="644"/>
        <v/>
      </c>
    </row>
    <row r="6690" spans="1:16" x14ac:dyDescent="0.25">
      <c r="A6690" s="9" t="str">
        <f>IF(A6689="","",IF(B6689&lt;C6689,A6689,IF(A6689=MAX('entry data'!$B$8:$B$507),"",A6689+1)))</f>
        <v/>
      </c>
      <c r="B6690" s="9" t="str">
        <f t="shared" si="645"/>
        <v/>
      </c>
      <c r="C6690" s="9" t="str">
        <f>IF(ISERROR(VLOOKUP(A6690,'entry data'!B:G,6,0)),"",VLOOKUP(A6690,'entry data'!B:G,6,0))</f>
        <v/>
      </c>
      <c r="D6690" s="9" t="str">
        <f>IF(ISERROR(VLOOKUP(A6690,'entry data'!B:C,2,0)),"",VLOOKUP(A6690,'entry data'!B:C,2,0))</f>
        <v/>
      </c>
      <c r="E6690" s="9" t="str">
        <f>IF(ISERROR(VLOOKUP(A6690,'entry data'!B:E,4,0)),"",VLOOKUP(A6690,'entry data'!B:E,4,0))</f>
        <v/>
      </c>
      <c r="F6690" s="11" t="str">
        <f>IF(A6690="","",IF(ISERROR(VLOOKUP(A6690,'entry data'!B:F,5,0)),"",VLOOKUP(A6690,'entry data'!B:F,5,0)))</f>
        <v/>
      </c>
      <c r="G6690" s="12" t="str">
        <f>IF(A6690="","",IF(ISERROR(VLOOKUP(A6690,'entry data'!B:I,8,0)),"",VLOOKUP(A6690,'entry data'!B:I,7,0)))</f>
        <v/>
      </c>
      <c r="H6690" s="13" t="str">
        <f>IF(A6690="","",IF(B6690=1,VLOOKUP(A6690,'entry data'!B:D,3,0),I6689))</f>
        <v/>
      </c>
      <c r="I6690" s="14" t="str">
        <f>IF(A6690="","",IF(E6690="weekly",7,IF(E6690="fortnightly",14,IF(E6690="monthly",DATE(IF(MONTH(H6690)=12,YEAR(H6690)+1,YEAR(H6690)),VLOOKUP(MONTH(H6690),index!$D$2:$G$13,2,0),DAY(H6690)),
IF(E6690="quarterly",DATE(IF(MONTH(H6690)&gt;=10,YEAR(H6690)+1,YEAR(H6690)),VLOOKUP(MONTH(H6690),index!$D$2:$G$13,3,0),DAY(H6690)),
IF(E6690="halfyearly",DATE(IF(MONTH(H6690)&gt;=7,YEAR(H6690)+1,YEAR(H6690)),VLOOKUP(MONTH(H6690),index!$D$2:$G$13,4,0),DAY(H6690)),
DATE(YEAR(H6690)+1,MONTH(H6690),DAY(H6690)))))-H6690))+H6690)</f>
        <v/>
      </c>
      <c r="J6690" s="9" t="str">
        <f t="shared" si="646"/>
        <v/>
      </c>
      <c r="K6690" s="11" t="str">
        <f t="shared" si="647"/>
        <v/>
      </c>
      <c r="L6690" s="11" t="str">
        <f t="shared" si="648"/>
        <v/>
      </c>
      <c r="M6690" s="11" t="str">
        <f>IF(A6690="","",VLOOKUP(E6690,index!$A$1:$B$6,2,0)*K6690*G6690)</f>
        <v/>
      </c>
      <c r="N6690" s="11" t="str">
        <f>IF(A6690="","",-PMT(G6690*VLOOKUP(E6690,index!$A$1:$B$6,2,0),C6690,F6690,0,0))</f>
        <v/>
      </c>
      <c r="O6690" s="11" t="str">
        <f t="shared" si="649"/>
        <v/>
      </c>
      <c r="P6690" s="11" t="str">
        <f t="shared" si="644"/>
        <v/>
      </c>
    </row>
    <row r="6691" spans="1:16" x14ac:dyDescent="0.25">
      <c r="A6691" s="9" t="str">
        <f>IF(A6690="","",IF(B6690&lt;C6690,A6690,IF(A6690=MAX('entry data'!$B$8:$B$507),"",A6690+1)))</f>
        <v/>
      </c>
      <c r="B6691" s="9" t="str">
        <f t="shared" si="645"/>
        <v/>
      </c>
      <c r="C6691" s="9" t="str">
        <f>IF(ISERROR(VLOOKUP(A6691,'entry data'!B:G,6,0)),"",VLOOKUP(A6691,'entry data'!B:G,6,0))</f>
        <v/>
      </c>
      <c r="D6691" s="9" t="str">
        <f>IF(ISERROR(VLOOKUP(A6691,'entry data'!B:C,2,0)),"",VLOOKUP(A6691,'entry data'!B:C,2,0))</f>
        <v/>
      </c>
      <c r="E6691" s="9" t="str">
        <f>IF(ISERROR(VLOOKUP(A6691,'entry data'!B:E,4,0)),"",VLOOKUP(A6691,'entry data'!B:E,4,0))</f>
        <v/>
      </c>
      <c r="F6691" s="11" t="str">
        <f>IF(A6691="","",IF(ISERROR(VLOOKUP(A6691,'entry data'!B:F,5,0)),"",VLOOKUP(A6691,'entry data'!B:F,5,0)))</f>
        <v/>
      </c>
      <c r="G6691" s="12" t="str">
        <f>IF(A6691="","",IF(ISERROR(VLOOKUP(A6691,'entry data'!B:I,8,0)),"",VLOOKUP(A6691,'entry data'!B:I,7,0)))</f>
        <v/>
      </c>
      <c r="H6691" s="13" t="str">
        <f>IF(A6691="","",IF(B6691=1,VLOOKUP(A6691,'entry data'!B:D,3,0),I6690))</f>
        <v/>
      </c>
      <c r="I6691" s="14" t="str">
        <f>IF(A6691="","",IF(E6691="weekly",7,IF(E6691="fortnightly",14,IF(E6691="monthly",DATE(IF(MONTH(H6691)=12,YEAR(H6691)+1,YEAR(H6691)),VLOOKUP(MONTH(H6691),index!$D$2:$G$13,2,0),DAY(H6691)),
IF(E6691="quarterly",DATE(IF(MONTH(H6691)&gt;=10,YEAR(H6691)+1,YEAR(H6691)),VLOOKUP(MONTH(H6691),index!$D$2:$G$13,3,0),DAY(H6691)),
IF(E6691="halfyearly",DATE(IF(MONTH(H6691)&gt;=7,YEAR(H6691)+1,YEAR(H6691)),VLOOKUP(MONTH(H6691),index!$D$2:$G$13,4,0),DAY(H6691)),
DATE(YEAR(H6691)+1,MONTH(H6691),DAY(H6691)))))-H6691))+H6691)</f>
        <v/>
      </c>
      <c r="J6691" s="9" t="str">
        <f t="shared" si="646"/>
        <v/>
      </c>
      <c r="K6691" s="11" t="str">
        <f t="shared" si="647"/>
        <v/>
      </c>
      <c r="L6691" s="11" t="str">
        <f t="shared" si="648"/>
        <v/>
      </c>
      <c r="M6691" s="11" t="str">
        <f>IF(A6691="","",VLOOKUP(E6691,index!$A$1:$B$6,2,0)*K6691*G6691)</f>
        <v/>
      </c>
      <c r="N6691" s="11" t="str">
        <f>IF(A6691="","",-PMT(G6691*VLOOKUP(E6691,index!$A$1:$B$6,2,0),C6691,F6691,0,0))</f>
        <v/>
      </c>
      <c r="O6691" s="11" t="str">
        <f t="shared" si="649"/>
        <v/>
      </c>
      <c r="P6691" s="11" t="str">
        <f t="shared" si="644"/>
        <v/>
      </c>
    </row>
    <row r="6692" spans="1:16" x14ac:dyDescent="0.25">
      <c r="A6692" s="9" t="str">
        <f>IF(A6691="","",IF(B6691&lt;C6691,A6691,IF(A6691=MAX('entry data'!$B$8:$B$507),"",A6691+1)))</f>
        <v/>
      </c>
      <c r="B6692" s="9" t="str">
        <f t="shared" si="645"/>
        <v/>
      </c>
      <c r="C6692" s="9" t="str">
        <f>IF(ISERROR(VLOOKUP(A6692,'entry data'!B:G,6,0)),"",VLOOKUP(A6692,'entry data'!B:G,6,0))</f>
        <v/>
      </c>
      <c r="D6692" s="9" t="str">
        <f>IF(ISERROR(VLOOKUP(A6692,'entry data'!B:C,2,0)),"",VLOOKUP(A6692,'entry data'!B:C,2,0))</f>
        <v/>
      </c>
      <c r="E6692" s="9" t="str">
        <f>IF(ISERROR(VLOOKUP(A6692,'entry data'!B:E,4,0)),"",VLOOKUP(A6692,'entry data'!B:E,4,0))</f>
        <v/>
      </c>
      <c r="F6692" s="11" t="str">
        <f>IF(A6692="","",IF(ISERROR(VLOOKUP(A6692,'entry data'!B:F,5,0)),"",VLOOKUP(A6692,'entry data'!B:F,5,0)))</f>
        <v/>
      </c>
      <c r="G6692" s="12" t="str">
        <f>IF(A6692="","",IF(ISERROR(VLOOKUP(A6692,'entry data'!B:I,8,0)),"",VLOOKUP(A6692,'entry data'!B:I,7,0)))</f>
        <v/>
      </c>
      <c r="H6692" s="13" t="str">
        <f>IF(A6692="","",IF(B6692=1,VLOOKUP(A6692,'entry data'!B:D,3,0),I6691))</f>
        <v/>
      </c>
      <c r="I6692" s="14" t="str">
        <f>IF(A6692="","",IF(E6692="weekly",7,IF(E6692="fortnightly",14,IF(E6692="monthly",DATE(IF(MONTH(H6692)=12,YEAR(H6692)+1,YEAR(H6692)),VLOOKUP(MONTH(H6692),index!$D$2:$G$13,2,0),DAY(H6692)),
IF(E6692="quarterly",DATE(IF(MONTH(H6692)&gt;=10,YEAR(H6692)+1,YEAR(H6692)),VLOOKUP(MONTH(H6692),index!$D$2:$G$13,3,0),DAY(H6692)),
IF(E6692="halfyearly",DATE(IF(MONTH(H6692)&gt;=7,YEAR(H6692)+1,YEAR(H6692)),VLOOKUP(MONTH(H6692),index!$D$2:$G$13,4,0),DAY(H6692)),
DATE(YEAR(H6692)+1,MONTH(H6692),DAY(H6692)))))-H6692))+H6692)</f>
        <v/>
      </c>
      <c r="J6692" s="9" t="str">
        <f t="shared" si="646"/>
        <v/>
      </c>
      <c r="K6692" s="11" t="str">
        <f t="shared" si="647"/>
        <v/>
      </c>
      <c r="L6692" s="11" t="str">
        <f t="shared" si="648"/>
        <v/>
      </c>
      <c r="M6692" s="11" t="str">
        <f>IF(A6692="","",VLOOKUP(E6692,index!$A$1:$B$6,2,0)*K6692*G6692)</f>
        <v/>
      </c>
      <c r="N6692" s="11" t="str">
        <f>IF(A6692="","",-PMT(G6692*VLOOKUP(E6692,index!$A$1:$B$6,2,0),C6692,F6692,0,0))</f>
        <v/>
      </c>
      <c r="O6692" s="11" t="str">
        <f t="shared" si="649"/>
        <v/>
      </c>
      <c r="P6692" s="11" t="str">
        <f t="shared" si="644"/>
        <v/>
      </c>
    </row>
    <row r="6693" spans="1:16" x14ac:dyDescent="0.25">
      <c r="A6693" s="9" t="str">
        <f>IF(A6692="","",IF(B6692&lt;C6692,A6692,IF(A6692=MAX('entry data'!$B$8:$B$507),"",A6692+1)))</f>
        <v/>
      </c>
      <c r="B6693" s="9" t="str">
        <f t="shared" si="645"/>
        <v/>
      </c>
      <c r="C6693" s="9" t="str">
        <f>IF(ISERROR(VLOOKUP(A6693,'entry data'!B:G,6,0)),"",VLOOKUP(A6693,'entry data'!B:G,6,0))</f>
        <v/>
      </c>
      <c r="D6693" s="9" t="str">
        <f>IF(ISERROR(VLOOKUP(A6693,'entry data'!B:C,2,0)),"",VLOOKUP(A6693,'entry data'!B:C,2,0))</f>
        <v/>
      </c>
      <c r="E6693" s="9" t="str">
        <f>IF(ISERROR(VLOOKUP(A6693,'entry data'!B:E,4,0)),"",VLOOKUP(A6693,'entry data'!B:E,4,0))</f>
        <v/>
      </c>
      <c r="F6693" s="11" t="str">
        <f>IF(A6693="","",IF(ISERROR(VLOOKUP(A6693,'entry data'!B:F,5,0)),"",VLOOKUP(A6693,'entry data'!B:F,5,0)))</f>
        <v/>
      </c>
      <c r="G6693" s="12" t="str">
        <f>IF(A6693="","",IF(ISERROR(VLOOKUP(A6693,'entry data'!B:I,8,0)),"",VLOOKUP(A6693,'entry data'!B:I,7,0)))</f>
        <v/>
      </c>
      <c r="H6693" s="13" t="str">
        <f>IF(A6693="","",IF(B6693=1,VLOOKUP(A6693,'entry data'!B:D,3,0),I6692))</f>
        <v/>
      </c>
      <c r="I6693" s="14" t="str">
        <f>IF(A6693="","",IF(E6693="weekly",7,IF(E6693="fortnightly",14,IF(E6693="monthly",DATE(IF(MONTH(H6693)=12,YEAR(H6693)+1,YEAR(H6693)),VLOOKUP(MONTH(H6693),index!$D$2:$G$13,2,0),DAY(H6693)),
IF(E6693="quarterly",DATE(IF(MONTH(H6693)&gt;=10,YEAR(H6693)+1,YEAR(H6693)),VLOOKUP(MONTH(H6693),index!$D$2:$G$13,3,0),DAY(H6693)),
IF(E6693="halfyearly",DATE(IF(MONTH(H6693)&gt;=7,YEAR(H6693)+1,YEAR(H6693)),VLOOKUP(MONTH(H6693),index!$D$2:$G$13,4,0),DAY(H6693)),
DATE(YEAR(H6693)+1,MONTH(H6693),DAY(H6693)))))-H6693))+H6693)</f>
        <v/>
      </c>
      <c r="J6693" s="9" t="str">
        <f t="shared" si="646"/>
        <v/>
      </c>
      <c r="K6693" s="11" t="str">
        <f t="shared" si="647"/>
        <v/>
      </c>
      <c r="L6693" s="11" t="str">
        <f t="shared" si="648"/>
        <v/>
      </c>
      <c r="M6693" s="11" t="str">
        <f>IF(A6693="","",VLOOKUP(E6693,index!$A$1:$B$6,2,0)*K6693*G6693)</f>
        <v/>
      </c>
      <c r="N6693" s="11" t="str">
        <f>IF(A6693="","",-PMT(G6693*VLOOKUP(E6693,index!$A$1:$B$6,2,0),C6693,F6693,0,0))</f>
        <v/>
      </c>
      <c r="O6693" s="11" t="str">
        <f t="shared" si="649"/>
        <v/>
      </c>
      <c r="P6693" s="11" t="str">
        <f t="shared" si="644"/>
        <v/>
      </c>
    </row>
    <row r="6694" spans="1:16" x14ac:dyDescent="0.25">
      <c r="A6694" s="9" t="str">
        <f>IF(A6693="","",IF(B6693&lt;C6693,A6693,IF(A6693=MAX('entry data'!$B$8:$B$507),"",A6693+1)))</f>
        <v/>
      </c>
      <c r="B6694" s="9" t="str">
        <f t="shared" si="645"/>
        <v/>
      </c>
      <c r="C6694" s="9" t="str">
        <f>IF(ISERROR(VLOOKUP(A6694,'entry data'!B:G,6,0)),"",VLOOKUP(A6694,'entry data'!B:G,6,0))</f>
        <v/>
      </c>
      <c r="D6694" s="9" t="str">
        <f>IF(ISERROR(VLOOKUP(A6694,'entry data'!B:C,2,0)),"",VLOOKUP(A6694,'entry data'!B:C,2,0))</f>
        <v/>
      </c>
      <c r="E6694" s="9" t="str">
        <f>IF(ISERROR(VLOOKUP(A6694,'entry data'!B:E,4,0)),"",VLOOKUP(A6694,'entry data'!B:E,4,0))</f>
        <v/>
      </c>
      <c r="F6694" s="11" t="str">
        <f>IF(A6694="","",IF(ISERROR(VLOOKUP(A6694,'entry data'!B:F,5,0)),"",VLOOKUP(A6694,'entry data'!B:F,5,0)))</f>
        <v/>
      </c>
      <c r="G6694" s="12" t="str">
        <f>IF(A6694="","",IF(ISERROR(VLOOKUP(A6694,'entry data'!B:I,8,0)),"",VLOOKUP(A6694,'entry data'!B:I,7,0)))</f>
        <v/>
      </c>
      <c r="H6694" s="13" t="str">
        <f>IF(A6694="","",IF(B6694=1,VLOOKUP(A6694,'entry data'!B:D,3,0),I6693))</f>
        <v/>
      </c>
      <c r="I6694" s="14" t="str">
        <f>IF(A6694="","",IF(E6694="weekly",7,IF(E6694="fortnightly",14,IF(E6694="monthly",DATE(IF(MONTH(H6694)=12,YEAR(H6694)+1,YEAR(H6694)),VLOOKUP(MONTH(H6694),index!$D$2:$G$13,2,0),DAY(H6694)),
IF(E6694="quarterly",DATE(IF(MONTH(H6694)&gt;=10,YEAR(H6694)+1,YEAR(H6694)),VLOOKUP(MONTH(H6694),index!$D$2:$G$13,3,0),DAY(H6694)),
IF(E6694="halfyearly",DATE(IF(MONTH(H6694)&gt;=7,YEAR(H6694)+1,YEAR(H6694)),VLOOKUP(MONTH(H6694),index!$D$2:$G$13,4,0),DAY(H6694)),
DATE(YEAR(H6694)+1,MONTH(H6694),DAY(H6694)))))-H6694))+H6694)</f>
        <v/>
      </c>
      <c r="J6694" s="9" t="str">
        <f t="shared" si="646"/>
        <v/>
      </c>
      <c r="K6694" s="11" t="str">
        <f t="shared" si="647"/>
        <v/>
      </c>
      <c r="L6694" s="11" t="str">
        <f t="shared" si="648"/>
        <v/>
      </c>
      <c r="M6694" s="11" t="str">
        <f>IF(A6694="","",VLOOKUP(E6694,index!$A$1:$B$6,2,0)*K6694*G6694)</f>
        <v/>
      </c>
      <c r="N6694" s="11" t="str">
        <f>IF(A6694="","",-PMT(G6694*VLOOKUP(E6694,index!$A$1:$B$6,2,0),C6694,F6694,0,0))</f>
        <v/>
      </c>
      <c r="O6694" s="11" t="str">
        <f t="shared" si="649"/>
        <v/>
      </c>
      <c r="P6694" s="11" t="str">
        <f t="shared" si="644"/>
        <v/>
      </c>
    </row>
    <row r="6695" spans="1:16" x14ac:dyDescent="0.25">
      <c r="A6695" s="9" t="str">
        <f>IF(A6694="","",IF(B6694&lt;C6694,A6694,IF(A6694=MAX('entry data'!$B$8:$B$507),"",A6694+1)))</f>
        <v/>
      </c>
      <c r="B6695" s="9" t="str">
        <f t="shared" si="645"/>
        <v/>
      </c>
      <c r="C6695" s="9" t="str">
        <f>IF(ISERROR(VLOOKUP(A6695,'entry data'!B:G,6,0)),"",VLOOKUP(A6695,'entry data'!B:G,6,0))</f>
        <v/>
      </c>
      <c r="D6695" s="9" t="str">
        <f>IF(ISERROR(VLOOKUP(A6695,'entry data'!B:C,2,0)),"",VLOOKUP(A6695,'entry data'!B:C,2,0))</f>
        <v/>
      </c>
      <c r="E6695" s="9" t="str">
        <f>IF(ISERROR(VLOOKUP(A6695,'entry data'!B:E,4,0)),"",VLOOKUP(A6695,'entry data'!B:E,4,0))</f>
        <v/>
      </c>
      <c r="F6695" s="11" t="str">
        <f>IF(A6695="","",IF(ISERROR(VLOOKUP(A6695,'entry data'!B:F,5,0)),"",VLOOKUP(A6695,'entry data'!B:F,5,0)))</f>
        <v/>
      </c>
      <c r="G6695" s="12" t="str">
        <f>IF(A6695="","",IF(ISERROR(VLOOKUP(A6695,'entry data'!B:I,8,0)),"",VLOOKUP(A6695,'entry data'!B:I,7,0)))</f>
        <v/>
      </c>
      <c r="H6695" s="13" t="str">
        <f>IF(A6695="","",IF(B6695=1,VLOOKUP(A6695,'entry data'!B:D,3,0),I6694))</f>
        <v/>
      </c>
      <c r="I6695" s="14" t="str">
        <f>IF(A6695="","",IF(E6695="weekly",7,IF(E6695="fortnightly",14,IF(E6695="monthly",DATE(IF(MONTH(H6695)=12,YEAR(H6695)+1,YEAR(H6695)),VLOOKUP(MONTH(H6695),index!$D$2:$G$13,2,0),DAY(H6695)),
IF(E6695="quarterly",DATE(IF(MONTH(H6695)&gt;=10,YEAR(H6695)+1,YEAR(H6695)),VLOOKUP(MONTH(H6695),index!$D$2:$G$13,3,0),DAY(H6695)),
IF(E6695="halfyearly",DATE(IF(MONTH(H6695)&gt;=7,YEAR(H6695)+1,YEAR(H6695)),VLOOKUP(MONTH(H6695),index!$D$2:$G$13,4,0),DAY(H6695)),
DATE(YEAR(H6695)+1,MONTH(H6695),DAY(H6695)))))-H6695))+H6695)</f>
        <v/>
      </c>
      <c r="J6695" s="9" t="str">
        <f t="shared" si="646"/>
        <v/>
      </c>
      <c r="K6695" s="11" t="str">
        <f t="shared" si="647"/>
        <v/>
      </c>
      <c r="L6695" s="11" t="str">
        <f t="shared" si="648"/>
        <v/>
      </c>
      <c r="M6695" s="11" t="str">
        <f>IF(A6695="","",VLOOKUP(E6695,index!$A$1:$B$6,2,0)*K6695*G6695)</f>
        <v/>
      </c>
      <c r="N6695" s="11" t="str">
        <f>IF(A6695="","",-PMT(G6695*VLOOKUP(E6695,index!$A$1:$B$6,2,0),C6695,F6695,0,0))</f>
        <v/>
      </c>
      <c r="O6695" s="11" t="str">
        <f t="shared" si="649"/>
        <v/>
      </c>
      <c r="P6695" s="11" t="str">
        <f t="shared" si="644"/>
        <v/>
      </c>
    </row>
    <row r="6696" spans="1:16" x14ac:dyDescent="0.25">
      <c r="A6696" s="9" t="str">
        <f>IF(A6695="","",IF(B6695&lt;C6695,A6695,IF(A6695=MAX('entry data'!$B$8:$B$507),"",A6695+1)))</f>
        <v/>
      </c>
      <c r="B6696" s="9" t="str">
        <f t="shared" si="645"/>
        <v/>
      </c>
      <c r="C6696" s="9" t="str">
        <f>IF(ISERROR(VLOOKUP(A6696,'entry data'!B:G,6,0)),"",VLOOKUP(A6696,'entry data'!B:G,6,0))</f>
        <v/>
      </c>
      <c r="D6696" s="9" t="str">
        <f>IF(ISERROR(VLOOKUP(A6696,'entry data'!B:C,2,0)),"",VLOOKUP(A6696,'entry data'!B:C,2,0))</f>
        <v/>
      </c>
      <c r="E6696" s="9" t="str">
        <f>IF(ISERROR(VLOOKUP(A6696,'entry data'!B:E,4,0)),"",VLOOKUP(A6696,'entry data'!B:E,4,0))</f>
        <v/>
      </c>
      <c r="F6696" s="11" t="str">
        <f>IF(A6696="","",IF(ISERROR(VLOOKUP(A6696,'entry data'!B:F,5,0)),"",VLOOKUP(A6696,'entry data'!B:F,5,0)))</f>
        <v/>
      </c>
      <c r="G6696" s="12" t="str">
        <f>IF(A6696="","",IF(ISERROR(VLOOKUP(A6696,'entry data'!B:I,8,0)),"",VLOOKUP(A6696,'entry data'!B:I,7,0)))</f>
        <v/>
      </c>
      <c r="H6696" s="13" t="str">
        <f>IF(A6696="","",IF(B6696=1,VLOOKUP(A6696,'entry data'!B:D,3,0),I6695))</f>
        <v/>
      </c>
      <c r="I6696" s="14" t="str">
        <f>IF(A6696="","",IF(E6696="weekly",7,IF(E6696="fortnightly",14,IF(E6696="monthly",DATE(IF(MONTH(H6696)=12,YEAR(H6696)+1,YEAR(H6696)),VLOOKUP(MONTH(H6696),index!$D$2:$G$13,2,0),DAY(H6696)),
IF(E6696="quarterly",DATE(IF(MONTH(H6696)&gt;=10,YEAR(H6696)+1,YEAR(H6696)),VLOOKUP(MONTH(H6696),index!$D$2:$G$13,3,0),DAY(H6696)),
IF(E6696="halfyearly",DATE(IF(MONTH(H6696)&gt;=7,YEAR(H6696)+1,YEAR(H6696)),VLOOKUP(MONTH(H6696),index!$D$2:$G$13,4,0),DAY(H6696)),
DATE(YEAR(H6696)+1,MONTH(H6696),DAY(H6696)))))-H6696))+H6696)</f>
        <v/>
      </c>
      <c r="J6696" s="9" t="str">
        <f t="shared" si="646"/>
        <v/>
      </c>
      <c r="K6696" s="11" t="str">
        <f t="shared" si="647"/>
        <v/>
      </c>
      <c r="L6696" s="11" t="str">
        <f t="shared" si="648"/>
        <v/>
      </c>
      <c r="M6696" s="11" t="str">
        <f>IF(A6696="","",VLOOKUP(E6696,index!$A$1:$B$6,2,0)*K6696*G6696)</f>
        <v/>
      </c>
      <c r="N6696" s="11" t="str">
        <f>IF(A6696="","",-PMT(G6696*VLOOKUP(E6696,index!$A$1:$B$6,2,0),C6696,F6696,0,0))</f>
        <v/>
      </c>
      <c r="O6696" s="11" t="str">
        <f t="shared" si="649"/>
        <v/>
      </c>
      <c r="P6696" s="11" t="str">
        <f t="shared" si="644"/>
        <v/>
      </c>
    </row>
    <row r="6697" spans="1:16" x14ac:dyDescent="0.25">
      <c r="A6697" s="9" t="str">
        <f>IF(A6696="","",IF(B6696&lt;C6696,A6696,IF(A6696=MAX('entry data'!$B$8:$B$507),"",A6696+1)))</f>
        <v/>
      </c>
      <c r="B6697" s="9" t="str">
        <f t="shared" si="645"/>
        <v/>
      </c>
      <c r="C6697" s="9" t="str">
        <f>IF(ISERROR(VLOOKUP(A6697,'entry data'!B:G,6,0)),"",VLOOKUP(A6697,'entry data'!B:G,6,0))</f>
        <v/>
      </c>
      <c r="D6697" s="9" t="str">
        <f>IF(ISERROR(VLOOKUP(A6697,'entry data'!B:C,2,0)),"",VLOOKUP(A6697,'entry data'!B:C,2,0))</f>
        <v/>
      </c>
      <c r="E6697" s="9" t="str">
        <f>IF(ISERROR(VLOOKUP(A6697,'entry data'!B:E,4,0)),"",VLOOKUP(A6697,'entry data'!B:E,4,0))</f>
        <v/>
      </c>
      <c r="F6697" s="11" t="str">
        <f>IF(A6697="","",IF(ISERROR(VLOOKUP(A6697,'entry data'!B:F,5,0)),"",VLOOKUP(A6697,'entry data'!B:F,5,0)))</f>
        <v/>
      </c>
      <c r="G6697" s="12" t="str">
        <f>IF(A6697="","",IF(ISERROR(VLOOKUP(A6697,'entry data'!B:I,8,0)),"",VLOOKUP(A6697,'entry data'!B:I,7,0)))</f>
        <v/>
      </c>
      <c r="H6697" s="13" t="str">
        <f>IF(A6697="","",IF(B6697=1,VLOOKUP(A6697,'entry data'!B:D,3,0),I6696))</f>
        <v/>
      </c>
      <c r="I6697" s="14" t="str">
        <f>IF(A6697="","",IF(E6697="weekly",7,IF(E6697="fortnightly",14,IF(E6697="monthly",DATE(IF(MONTH(H6697)=12,YEAR(H6697)+1,YEAR(H6697)),VLOOKUP(MONTH(H6697),index!$D$2:$G$13,2,0),DAY(H6697)),
IF(E6697="quarterly",DATE(IF(MONTH(H6697)&gt;=10,YEAR(H6697)+1,YEAR(H6697)),VLOOKUP(MONTH(H6697),index!$D$2:$G$13,3,0),DAY(H6697)),
IF(E6697="halfyearly",DATE(IF(MONTH(H6697)&gt;=7,YEAR(H6697)+1,YEAR(H6697)),VLOOKUP(MONTH(H6697),index!$D$2:$G$13,4,0),DAY(H6697)),
DATE(YEAR(H6697)+1,MONTH(H6697),DAY(H6697)))))-H6697))+H6697)</f>
        <v/>
      </c>
      <c r="J6697" s="9" t="str">
        <f t="shared" si="646"/>
        <v/>
      </c>
      <c r="K6697" s="11" t="str">
        <f t="shared" si="647"/>
        <v/>
      </c>
      <c r="L6697" s="11" t="str">
        <f t="shared" si="648"/>
        <v/>
      </c>
      <c r="M6697" s="11" t="str">
        <f>IF(A6697="","",VLOOKUP(E6697,index!$A$1:$B$6,2,0)*K6697*G6697)</f>
        <v/>
      </c>
      <c r="N6697" s="11" t="str">
        <f>IF(A6697="","",-PMT(G6697*VLOOKUP(E6697,index!$A$1:$B$6,2,0),C6697,F6697,0,0))</f>
        <v/>
      </c>
      <c r="O6697" s="11" t="str">
        <f t="shared" si="649"/>
        <v/>
      </c>
      <c r="P6697" s="11" t="str">
        <f t="shared" si="644"/>
        <v/>
      </c>
    </row>
    <row r="6698" spans="1:16" x14ac:dyDescent="0.25">
      <c r="A6698" s="9" t="str">
        <f>IF(A6697="","",IF(B6697&lt;C6697,A6697,IF(A6697=MAX('entry data'!$B$8:$B$507),"",A6697+1)))</f>
        <v/>
      </c>
      <c r="B6698" s="9" t="str">
        <f t="shared" si="645"/>
        <v/>
      </c>
      <c r="C6698" s="9" t="str">
        <f>IF(ISERROR(VLOOKUP(A6698,'entry data'!B:G,6,0)),"",VLOOKUP(A6698,'entry data'!B:G,6,0))</f>
        <v/>
      </c>
      <c r="D6698" s="9" t="str">
        <f>IF(ISERROR(VLOOKUP(A6698,'entry data'!B:C,2,0)),"",VLOOKUP(A6698,'entry data'!B:C,2,0))</f>
        <v/>
      </c>
      <c r="E6698" s="9" t="str">
        <f>IF(ISERROR(VLOOKUP(A6698,'entry data'!B:E,4,0)),"",VLOOKUP(A6698,'entry data'!B:E,4,0))</f>
        <v/>
      </c>
      <c r="F6698" s="11" t="str">
        <f>IF(A6698="","",IF(ISERROR(VLOOKUP(A6698,'entry data'!B:F,5,0)),"",VLOOKUP(A6698,'entry data'!B:F,5,0)))</f>
        <v/>
      </c>
      <c r="G6698" s="12" t="str">
        <f>IF(A6698="","",IF(ISERROR(VLOOKUP(A6698,'entry data'!B:I,8,0)),"",VLOOKUP(A6698,'entry data'!B:I,7,0)))</f>
        <v/>
      </c>
      <c r="H6698" s="13" t="str">
        <f>IF(A6698="","",IF(B6698=1,VLOOKUP(A6698,'entry data'!B:D,3,0),I6697))</f>
        <v/>
      </c>
      <c r="I6698" s="14" t="str">
        <f>IF(A6698="","",IF(E6698="weekly",7,IF(E6698="fortnightly",14,IF(E6698="monthly",DATE(IF(MONTH(H6698)=12,YEAR(H6698)+1,YEAR(H6698)),VLOOKUP(MONTH(H6698),index!$D$2:$G$13,2,0),DAY(H6698)),
IF(E6698="quarterly",DATE(IF(MONTH(H6698)&gt;=10,YEAR(H6698)+1,YEAR(H6698)),VLOOKUP(MONTH(H6698),index!$D$2:$G$13,3,0),DAY(H6698)),
IF(E6698="halfyearly",DATE(IF(MONTH(H6698)&gt;=7,YEAR(H6698)+1,YEAR(H6698)),VLOOKUP(MONTH(H6698),index!$D$2:$G$13,4,0),DAY(H6698)),
DATE(YEAR(H6698)+1,MONTH(H6698),DAY(H6698)))))-H6698))+H6698)</f>
        <v/>
      </c>
      <c r="J6698" s="9" t="str">
        <f t="shared" si="646"/>
        <v/>
      </c>
      <c r="K6698" s="11" t="str">
        <f t="shared" si="647"/>
        <v/>
      </c>
      <c r="L6698" s="11" t="str">
        <f t="shared" si="648"/>
        <v/>
      </c>
      <c r="M6698" s="11" t="str">
        <f>IF(A6698="","",VLOOKUP(E6698,index!$A$1:$B$6,2,0)*K6698*G6698)</f>
        <v/>
      </c>
      <c r="N6698" s="11" t="str">
        <f>IF(A6698="","",-PMT(G6698*VLOOKUP(E6698,index!$A$1:$B$6,2,0),C6698,F6698,0,0))</f>
        <v/>
      </c>
      <c r="O6698" s="11" t="str">
        <f t="shared" si="649"/>
        <v/>
      </c>
      <c r="P6698" s="11" t="str">
        <f t="shared" si="644"/>
        <v/>
      </c>
    </row>
    <row r="6699" spans="1:16" x14ac:dyDescent="0.25">
      <c r="A6699" s="9" t="str">
        <f>IF(A6698="","",IF(B6698&lt;C6698,A6698,IF(A6698=MAX('entry data'!$B$8:$B$507),"",A6698+1)))</f>
        <v/>
      </c>
      <c r="B6699" s="9" t="str">
        <f t="shared" si="645"/>
        <v/>
      </c>
      <c r="C6699" s="9" t="str">
        <f>IF(ISERROR(VLOOKUP(A6699,'entry data'!B:G,6,0)),"",VLOOKUP(A6699,'entry data'!B:G,6,0))</f>
        <v/>
      </c>
      <c r="D6699" s="9" t="str">
        <f>IF(ISERROR(VLOOKUP(A6699,'entry data'!B:C,2,0)),"",VLOOKUP(A6699,'entry data'!B:C,2,0))</f>
        <v/>
      </c>
      <c r="E6699" s="9" t="str">
        <f>IF(ISERROR(VLOOKUP(A6699,'entry data'!B:E,4,0)),"",VLOOKUP(A6699,'entry data'!B:E,4,0))</f>
        <v/>
      </c>
      <c r="F6699" s="11" t="str">
        <f>IF(A6699="","",IF(ISERROR(VLOOKUP(A6699,'entry data'!B:F,5,0)),"",VLOOKUP(A6699,'entry data'!B:F,5,0)))</f>
        <v/>
      </c>
      <c r="G6699" s="12" t="str">
        <f>IF(A6699="","",IF(ISERROR(VLOOKUP(A6699,'entry data'!B:I,8,0)),"",VLOOKUP(A6699,'entry data'!B:I,7,0)))</f>
        <v/>
      </c>
      <c r="H6699" s="13" t="str">
        <f>IF(A6699="","",IF(B6699=1,VLOOKUP(A6699,'entry data'!B:D,3,0),I6698))</f>
        <v/>
      </c>
      <c r="I6699" s="14" t="str">
        <f>IF(A6699="","",IF(E6699="weekly",7,IF(E6699="fortnightly",14,IF(E6699="monthly",DATE(IF(MONTH(H6699)=12,YEAR(H6699)+1,YEAR(H6699)),VLOOKUP(MONTH(H6699),index!$D$2:$G$13,2,0),DAY(H6699)),
IF(E6699="quarterly",DATE(IF(MONTH(H6699)&gt;=10,YEAR(H6699)+1,YEAR(H6699)),VLOOKUP(MONTH(H6699),index!$D$2:$G$13,3,0),DAY(H6699)),
IF(E6699="halfyearly",DATE(IF(MONTH(H6699)&gt;=7,YEAR(H6699)+1,YEAR(H6699)),VLOOKUP(MONTH(H6699),index!$D$2:$G$13,4,0),DAY(H6699)),
DATE(YEAR(H6699)+1,MONTH(H6699),DAY(H6699)))))-H6699))+H6699)</f>
        <v/>
      </c>
      <c r="J6699" s="9" t="str">
        <f t="shared" si="646"/>
        <v/>
      </c>
      <c r="K6699" s="11" t="str">
        <f t="shared" si="647"/>
        <v/>
      </c>
      <c r="L6699" s="11" t="str">
        <f t="shared" si="648"/>
        <v/>
      </c>
      <c r="M6699" s="11" t="str">
        <f>IF(A6699="","",VLOOKUP(E6699,index!$A$1:$B$6,2,0)*K6699*G6699)</f>
        <v/>
      </c>
      <c r="N6699" s="11" t="str">
        <f>IF(A6699="","",-PMT(G6699*VLOOKUP(E6699,index!$A$1:$B$6,2,0),C6699,F6699,0,0))</f>
        <v/>
      </c>
      <c r="O6699" s="11" t="str">
        <f t="shared" si="649"/>
        <v/>
      </c>
      <c r="P6699" s="11" t="str">
        <f t="shared" si="644"/>
        <v/>
      </c>
    </row>
    <row r="6700" spans="1:16" x14ac:dyDescent="0.25">
      <c r="A6700" s="9" t="str">
        <f>IF(A6699="","",IF(B6699&lt;C6699,A6699,IF(A6699=MAX('entry data'!$B$8:$B$507),"",A6699+1)))</f>
        <v/>
      </c>
      <c r="B6700" s="9" t="str">
        <f t="shared" si="645"/>
        <v/>
      </c>
      <c r="C6700" s="9" t="str">
        <f>IF(ISERROR(VLOOKUP(A6700,'entry data'!B:G,6,0)),"",VLOOKUP(A6700,'entry data'!B:G,6,0))</f>
        <v/>
      </c>
      <c r="D6700" s="9" t="str">
        <f>IF(ISERROR(VLOOKUP(A6700,'entry data'!B:C,2,0)),"",VLOOKUP(A6700,'entry data'!B:C,2,0))</f>
        <v/>
      </c>
      <c r="E6700" s="9" t="str">
        <f>IF(ISERROR(VLOOKUP(A6700,'entry data'!B:E,4,0)),"",VLOOKUP(A6700,'entry data'!B:E,4,0))</f>
        <v/>
      </c>
      <c r="F6700" s="11" t="str">
        <f>IF(A6700="","",IF(ISERROR(VLOOKUP(A6700,'entry data'!B:F,5,0)),"",VLOOKUP(A6700,'entry data'!B:F,5,0)))</f>
        <v/>
      </c>
      <c r="G6700" s="12" t="str">
        <f>IF(A6700="","",IF(ISERROR(VLOOKUP(A6700,'entry data'!B:I,8,0)),"",VLOOKUP(A6700,'entry data'!B:I,7,0)))</f>
        <v/>
      </c>
      <c r="H6700" s="13" t="str">
        <f>IF(A6700="","",IF(B6700=1,VLOOKUP(A6700,'entry data'!B:D,3,0),I6699))</f>
        <v/>
      </c>
      <c r="I6700" s="14" t="str">
        <f>IF(A6700="","",IF(E6700="weekly",7,IF(E6700="fortnightly",14,IF(E6700="monthly",DATE(IF(MONTH(H6700)=12,YEAR(H6700)+1,YEAR(H6700)),VLOOKUP(MONTH(H6700),index!$D$2:$G$13,2,0),DAY(H6700)),
IF(E6700="quarterly",DATE(IF(MONTH(H6700)&gt;=10,YEAR(H6700)+1,YEAR(H6700)),VLOOKUP(MONTH(H6700),index!$D$2:$G$13,3,0),DAY(H6700)),
IF(E6700="halfyearly",DATE(IF(MONTH(H6700)&gt;=7,YEAR(H6700)+1,YEAR(H6700)),VLOOKUP(MONTH(H6700),index!$D$2:$G$13,4,0),DAY(H6700)),
DATE(YEAR(H6700)+1,MONTH(H6700),DAY(H6700)))))-H6700))+H6700)</f>
        <v/>
      </c>
      <c r="J6700" s="9" t="str">
        <f t="shared" si="646"/>
        <v/>
      </c>
      <c r="K6700" s="11" t="str">
        <f t="shared" si="647"/>
        <v/>
      </c>
      <c r="L6700" s="11" t="str">
        <f t="shared" si="648"/>
        <v/>
      </c>
      <c r="M6700" s="11" t="str">
        <f>IF(A6700="","",VLOOKUP(E6700,index!$A$1:$B$6,2,0)*K6700*G6700)</f>
        <v/>
      </c>
      <c r="N6700" s="11" t="str">
        <f>IF(A6700="","",-PMT(G6700*VLOOKUP(E6700,index!$A$1:$B$6,2,0),C6700,F6700,0,0))</f>
        <v/>
      </c>
      <c r="O6700" s="11" t="str">
        <f t="shared" si="649"/>
        <v/>
      </c>
      <c r="P6700" s="11" t="str">
        <f t="shared" si="644"/>
        <v/>
      </c>
    </row>
    <row r="6701" spans="1:16" x14ac:dyDescent="0.25">
      <c r="A6701" s="9" t="str">
        <f>IF(A6700="","",IF(B6700&lt;C6700,A6700,IF(A6700=MAX('entry data'!$B$8:$B$507),"",A6700+1)))</f>
        <v/>
      </c>
      <c r="B6701" s="9" t="str">
        <f t="shared" si="645"/>
        <v/>
      </c>
      <c r="C6701" s="9" t="str">
        <f>IF(ISERROR(VLOOKUP(A6701,'entry data'!B:G,6,0)),"",VLOOKUP(A6701,'entry data'!B:G,6,0))</f>
        <v/>
      </c>
      <c r="D6701" s="9" t="str">
        <f>IF(ISERROR(VLOOKUP(A6701,'entry data'!B:C,2,0)),"",VLOOKUP(A6701,'entry data'!B:C,2,0))</f>
        <v/>
      </c>
      <c r="E6701" s="9" t="str">
        <f>IF(ISERROR(VLOOKUP(A6701,'entry data'!B:E,4,0)),"",VLOOKUP(A6701,'entry data'!B:E,4,0))</f>
        <v/>
      </c>
      <c r="F6701" s="11" t="str">
        <f>IF(A6701="","",IF(ISERROR(VLOOKUP(A6701,'entry data'!B:F,5,0)),"",VLOOKUP(A6701,'entry data'!B:F,5,0)))</f>
        <v/>
      </c>
      <c r="G6701" s="12" t="str">
        <f>IF(A6701="","",IF(ISERROR(VLOOKUP(A6701,'entry data'!B:I,8,0)),"",VLOOKUP(A6701,'entry data'!B:I,7,0)))</f>
        <v/>
      </c>
      <c r="H6701" s="13" t="str">
        <f>IF(A6701="","",IF(B6701=1,VLOOKUP(A6701,'entry data'!B:D,3,0),I6700))</f>
        <v/>
      </c>
      <c r="I6701" s="14" t="str">
        <f>IF(A6701="","",IF(E6701="weekly",7,IF(E6701="fortnightly",14,IF(E6701="monthly",DATE(IF(MONTH(H6701)=12,YEAR(H6701)+1,YEAR(H6701)),VLOOKUP(MONTH(H6701),index!$D$2:$G$13,2,0),DAY(H6701)),
IF(E6701="quarterly",DATE(IF(MONTH(H6701)&gt;=10,YEAR(H6701)+1,YEAR(H6701)),VLOOKUP(MONTH(H6701),index!$D$2:$G$13,3,0),DAY(H6701)),
IF(E6701="halfyearly",DATE(IF(MONTH(H6701)&gt;=7,YEAR(H6701)+1,YEAR(H6701)),VLOOKUP(MONTH(H6701),index!$D$2:$G$13,4,0),DAY(H6701)),
DATE(YEAR(H6701)+1,MONTH(H6701),DAY(H6701)))))-H6701))+H6701)</f>
        <v/>
      </c>
      <c r="J6701" s="9" t="str">
        <f t="shared" si="646"/>
        <v/>
      </c>
      <c r="K6701" s="11" t="str">
        <f t="shared" si="647"/>
        <v/>
      </c>
      <c r="L6701" s="11" t="str">
        <f t="shared" si="648"/>
        <v/>
      </c>
      <c r="M6701" s="11" t="str">
        <f>IF(A6701="","",VLOOKUP(E6701,index!$A$1:$B$6,2,0)*K6701*G6701)</f>
        <v/>
      </c>
      <c r="N6701" s="11" t="str">
        <f>IF(A6701="","",-PMT(G6701*VLOOKUP(E6701,index!$A$1:$B$6,2,0),C6701,F6701,0,0))</f>
        <v/>
      </c>
      <c r="O6701" s="11" t="str">
        <f t="shared" si="649"/>
        <v/>
      </c>
      <c r="P6701" s="11" t="str">
        <f t="shared" si="644"/>
        <v/>
      </c>
    </row>
    <row r="6702" spans="1:16" x14ac:dyDescent="0.25">
      <c r="A6702" s="9" t="str">
        <f>IF(A6701="","",IF(B6701&lt;C6701,A6701,IF(A6701=MAX('entry data'!$B$8:$B$507),"",A6701+1)))</f>
        <v/>
      </c>
      <c r="B6702" s="9" t="str">
        <f t="shared" si="645"/>
        <v/>
      </c>
      <c r="C6702" s="9" t="str">
        <f>IF(ISERROR(VLOOKUP(A6702,'entry data'!B:G,6,0)),"",VLOOKUP(A6702,'entry data'!B:G,6,0))</f>
        <v/>
      </c>
      <c r="D6702" s="9" t="str">
        <f>IF(ISERROR(VLOOKUP(A6702,'entry data'!B:C,2,0)),"",VLOOKUP(A6702,'entry data'!B:C,2,0))</f>
        <v/>
      </c>
      <c r="E6702" s="9" t="str">
        <f>IF(ISERROR(VLOOKUP(A6702,'entry data'!B:E,4,0)),"",VLOOKUP(A6702,'entry data'!B:E,4,0))</f>
        <v/>
      </c>
      <c r="F6702" s="11" t="str">
        <f>IF(A6702="","",IF(ISERROR(VLOOKUP(A6702,'entry data'!B:F,5,0)),"",VLOOKUP(A6702,'entry data'!B:F,5,0)))</f>
        <v/>
      </c>
      <c r="G6702" s="12" t="str">
        <f>IF(A6702="","",IF(ISERROR(VLOOKUP(A6702,'entry data'!B:I,8,0)),"",VLOOKUP(A6702,'entry data'!B:I,7,0)))</f>
        <v/>
      </c>
      <c r="H6702" s="13" t="str">
        <f>IF(A6702="","",IF(B6702=1,VLOOKUP(A6702,'entry data'!B:D,3,0),I6701))</f>
        <v/>
      </c>
      <c r="I6702" s="14" t="str">
        <f>IF(A6702="","",IF(E6702="weekly",7,IF(E6702="fortnightly",14,IF(E6702="monthly",DATE(IF(MONTH(H6702)=12,YEAR(H6702)+1,YEAR(H6702)),VLOOKUP(MONTH(H6702),index!$D$2:$G$13,2,0),DAY(H6702)),
IF(E6702="quarterly",DATE(IF(MONTH(H6702)&gt;=10,YEAR(H6702)+1,YEAR(H6702)),VLOOKUP(MONTH(H6702),index!$D$2:$G$13,3,0),DAY(H6702)),
IF(E6702="halfyearly",DATE(IF(MONTH(H6702)&gt;=7,YEAR(H6702)+1,YEAR(H6702)),VLOOKUP(MONTH(H6702),index!$D$2:$G$13,4,0),DAY(H6702)),
DATE(YEAR(H6702)+1,MONTH(H6702),DAY(H6702)))))-H6702))+H6702)</f>
        <v/>
      </c>
      <c r="J6702" s="9" t="str">
        <f t="shared" si="646"/>
        <v/>
      </c>
      <c r="K6702" s="11" t="str">
        <f t="shared" si="647"/>
        <v/>
      </c>
      <c r="L6702" s="11" t="str">
        <f t="shared" si="648"/>
        <v/>
      </c>
      <c r="M6702" s="11" t="str">
        <f>IF(A6702="","",VLOOKUP(E6702,index!$A$1:$B$6,2,0)*K6702*G6702)</f>
        <v/>
      </c>
      <c r="N6702" s="11" t="str">
        <f>IF(A6702="","",-PMT(G6702*VLOOKUP(E6702,index!$A$1:$B$6,2,0),C6702,F6702,0,0))</f>
        <v/>
      </c>
      <c r="O6702" s="11" t="str">
        <f t="shared" si="649"/>
        <v/>
      </c>
      <c r="P6702" s="11" t="str">
        <f t="shared" si="644"/>
        <v/>
      </c>
    </row>
    <row r="6703" spans="1:16" x14ac:dyDescent="0.25">
      <c r="A6703" s="9" t="str">
        <f>IF(A6702="","",IF(B6702&lt;C6702,A6702,IF(A6702=MAX('entry data'!$B$8:$B$507),"",A6702+1)))</f>
        <v/>
      </c>
      <c r="B6703" s="9" t="str">
        <f t="shared" si="645"/>
        <v/>
      </c>
      <c r="C6703" s="9" t="str">
        <f>IF(ISERROR(VLOOKUP(A6703,'entry data'!B:G,6,0)),"",VLOOKUP(A6703,'entry data'!B:G,6,0))</f>
        <v/>
      </c>
      <c r="D6703" s="9" t="str">
        <f>IF(ISERROR(VLOOKUP(A6703,'entry data'!B:C,2,0)),"",VLOOKUP(A6703,'entry data'!B:C,2,0))</f>
        <v/>
      </c>
      <c r="E6703" s="9" t="str">
        <f>IF(ISERROR(VLOOKUP(A6703,'entry data'!B:E,4,0)),"",VLOOKUP(A6703,'entry data'!B:E,4,0))</f>
        <v/>
      </c>
      <c r="F6703" s="11" t="str">
        <f>IF(A6703="","",IF(ISERROR(VLOOKUP(A6703,'entry data'!B:F,5,0)),"",VLOOKUP(A6703,'entry data'!B:F,5,0)))</f>
        <v/>
      </c>
      <c r="G6703" s="12" t="str">
        <f>IF(A6703="","",IF(ISERROR(VLOOKUP(A6703,'entry data'!B:I,8,0)),"",VLOOKUP(A6703,'entry data'!B:I,7,0)))</f>
        <v/>
      </c>
      <c r="H6703" s="13" t="str">
        <f>IF(A6703="","",IF(B6703=1,VLOOKUP(A6703,'entry data'!B:D,3,0),I6702))</f>
        <v/>
      </c>
      <c r="I6703" s="14" t="str">
        <f>IF(A6703="","",IF(E6703="weekly",7,IF(E6703="fortnightly",14,IF(E6703="monthly",DATE(IF(MONTH(H6703)=12,YEAR(H6703)+1,YEAR(H6703)),VLOOKUP(MONTH(H6703),index!$D$2:$G$13,2,0),DAY(H6703)),
IF(E6703="quarterly",DATE(IF(MONTH(H6703)&gt;=10,YEAR(H6703)+1,YEAR(H6703)),VLOOKUP(MONTH(H6703),index!$D$2:$G$13,3,0),DAY(H6703)),
IF(E6703="halfyearly",DATE(IF(MONTH(H6703)&gt;=7,YEAR(H6703)+1,YEAR(H6703)),VLOOKUP(MONTH(H6703),index!$D$2:$G$13,4,0),DAY(H6703)),
DATE(YEAR(H6703)+1,MONTH(H6703),DAY(H6703)))))-H6703))+H6703)</f>
        <v/>
      </c>
      <c r="J6703" s="9" t="str">
        <f t="shared" si="646"/>
        <v/>
      </c>
      <c r="K6703" s="11" t="str">
        <f t="shared" si="647"/>
        <v/>
      </c>
      <c r="L6703" s="11" t="str">
        <f t="shared" si="648"/>
        <v/>
      </c>
      <c r="M6703" s="11" t="str">
        <f>IF(A6703="","",VLOOKUP(E6703,index!$A$1:$B$6,2,0)*K6703*G6703)</f>
        <v/>
      </c>
      <c r="N6703" s="11" t="str">
        <f>IF(A6703="","",-PMT(G6703*VLOOKUP(E6703,index!$A$1:$B$6,2,0),C6703,F6703,0,0))</f>
        <v/>
      </c>
      <c r="O6703" s="11" t="str">
        <f t="shared" si="649"/>
        <v/>
      </c>
      <c r="P6703" s="11" t="str">
        <f t="shared" si="644"/>
        <v/>
      </c>
    </row>
    <row r="6704" spans="1:16" x14ac:dyDescent="0.25">
      <c r="A6704" s="9" t="str">
        <f>IF(A6703="","",IF(B6703&lt;C6703,A6703,IF(A6703=MAX('entry data'!$B$8:$B$507),"",A6703+1)))</f>
        <v/>
      </c>
      <c r="B6704" s="9" t="str">
        <f t="shared" si="645"/>
        <v/>
      </c>
      <c r="C6704" s="9" t="str">
        <f>IF(ISERROR(VLOOKUP(A6704,'entry data'!B:G,6,0)),"",VLOOKUP(A6704,'entry data'!B:G,6,0))</f>
        <v/>
      </c>
      <c r="D6704" s="9" t="str">
        <f>IF(ISERROR(VLOOKUP(A6704,'entry data'!B:C,2,0)),"",VLOOKUP(A6704,'entry data'!B:C,2,0))</f>
        <v/>
      </c>
      <c r="E6704" s="9" t="str">
        <f>IF(ISERROR(VLOOKUP(A6704,'entry data'!B:E,4,0)),"",VLOOKUP(A6704,'entry data'!B:E,4,0))</f>
        <v/>
      </c>
      <c r="F6704" s="11" t="str">
        <f>IF(A6704="","",IF(ISERROR(VLOOKUP(A6704,'entry data'!B:F,5,0)),"",VLOOKUP(A6704,'entry data'!B:F,5,0)))</f>
        <v/>
      </c>
      <c r="G6704" s="12" t="str">
        <f>IF(A6704="","",IF(ISERROR(VLOOKUP(A6704,'entry data'!B:I,8,0)),"",VLOOKUP(A6704,'entry data'!B:I,7,0)))</f>
        <v/>
      </c>
      <c r="H6704" s="13" t="str">
        <f>IF(A6704="","",IF(B6704=1,VLOOKUP(A6704,'entry data'!B:D,3,0),I6703))</f>
        <v/>
      </c>
      <c r="I6704" s="14" t="str">
        <f>IF(A6704="","",IF(E6704="weekly",7,IF(E6704="fortnightly",14,IF(E6704="monthly",DATE(IF(MONTH(H6704)=12,YEAR(H6704)+1,YEAR(H6704)),VLOOKUP(MONTH(H6704),index!$D$2:$G$13,2,0),DAY(H6704)),
IF(E6704="quarterly",DATE(IF(MONTH(H6704)&gt;=10,YEAR(H6704)+1,YEAR(H6704)),VLOOKUP(MONTH(H6704),index!$D$2:$G$13,3,0),DAY(H6704)),
IF(E6704="halfyearly",DATE(IF(MONTH(H6704)&gt;=7,YEAR(H6704)+1,YEAR(H6704)),VLOOKUP(MONTH(H6704),index!$D$2:$G$13,4,0),DAY(H6704)),
DATE(YEAR(H6704)+1,MONTH(H6704),DAY(H6704)))))-H6704))+H6704)</f>
        <v/>
      </c>
      <c r="J6704" s="9" t="str">
        <f t="shared" si="646"/>
        <v/>
      </c>
      <c r="K6704" s="11" t="str">
        <f t="shared" si="647"/>
        <v/>
      </c>
      <c r="L6704" s="11" t="str">
        <f t="shared" si="648"/>
        <v/>
      </c>
      <c r="M6704" s="11" t="str">
        <f>IF(A6704="","",VLOOKUP(E6704,index!$A$1:$B$6,2,0)*K6704*G6704)</f>
        <v/>
      </c>
      <c r="N6704" s="11" t="str">
        <f>IF(A6704="","",-PMT(G6704*VLOOKUP(E6704,index!$A$1:$B$6,2,0),C6704,F6704,0,0))</f>
        <v/>
      </c>
      <c r="O6704" s="11" t="str">
        <f t="shared" si="649"/>
        <v/>
      </c>
      <c r="P6704" s="11" t="str">
        <f t="shared" si="644"/>
        <v/>
      </c>
    </row>
    <row r="6705" spans="1:16" x14ac:dyDescent="0.25">
      <c r="A6705" s="9" t="str">
        <f>IF(A6704="","",IF(B6704&lt;C6704,A6704,IF(A6704=MAX('entry data'!$B$8:$B$507),"",A6704+1)))</f>
        <v/>
      </c>
      <c r="B6705" s="9" t="str">
        <f t="shared" si="645"/>
        <v/>
      </c>
      <c r="C6705" s="9" t="str">
        <f>IF(ISERROR(VLOOKUP(A6705,'entry data'!B:G,6,0)),"",VLOOKUP(A6705,'entry data'!B:G,6,0))</f>
        <v/>
      </c>
      <c r="D6705" s="9" t="str">
        <f>IF(ISERROR(VLOOKUP(A6705,'entry data'!B:C,2,0)),"",VLOOKUP(A6705,'entry data'!B:C,2,0))</f>
        <v/>
      </c>
      <c r="E6705" s="9" t="str">
        <f>IF(ISERROR(VLOOKUP(A6705,'entry data'!B:E,4,0)),"",VLOOKUP(A6705,'entry data'!B:E,4,0))</f>
        <v/>
      </c>
      <c r="F6705" s="11" t="str">
        <f>IF(A6705="","",IF(ISERROR(VLOOKUP(A6705,'entry data'!B:F,5,0)),"",VLOOKUP(A6705,'entry data'!B:F,5,0)))</f>
        <v/>
      </c>
      <c r="G6705" s="12" t="str">
        <f>IF(A6705="","",IF(ISERROR(VLOOKUP(A6705,'entry data'!B:I,8,0)),"",VLOOKUP(A6705,'entry data'!B:I,7,0)))</f>
        <v/>
      </c>
      <c r="H6705" s="13" t="str">
        <f>IF(A6705="","",IF(B6705=1,VLOOKUP(A6705,'entry data'!B:D,3,0),I6704))</f>
        <v/>
      </c>
      <c r="I6705" s="14" t="str">
        <f>IF(A6705="","",IF(E6705="weekly",7,IF(E6705="fortnightly",14,IF(E6705="monthly",DATE(IF(MONTH(H6705)=12,YEAR(H6705)+1,YEAR(H6705)),VLOOKUP(MONTH(H6705),index!$D$2:$G$13,2,0),DAY(H6705)),
IF(E6705="quarterly",DATE(IF(MONTH(H6705)&gt;=10,YEAR(H6705)+1,YEAR(H6705)),VLOOKUP(MONTH(H6705),index!$D$2:$G$13,3,0),DAY(H6705)),
IF(E6705="halfyearly",DATE(IF(MONTH(H6705)&gt;=7,YEAR(H6705)+1,YEAR(H6705)),VLOOKUP(MONTH(H6705),index!$D$2:$G$13,4,0),DAY(H6705)),
DATE(YEAR(H6705)+1,MONTH(H6705),DAY(H6705)))))-H6705))+H6705)</f>
        <v/>
      </c>
      <c r="J6705" s="9" t="str">
        <f t="shared" si="646"/>
        <v/>
      </c>
      <c r="K6705" s="11" t="str">
        <f t="shared" si="647"/>
        <v/>
      </c>
      <c r="L6705" s="11" t="str">
        <f t="shared" si="648"/>
        <v/>
      </c>
      <c r="M6705" s="11" t="str">
        <f>IF(A6705="","",VLOOKUP(E6705,index!$A$1:$B$6,2,0)*K6705*G6705)</f>
        <v/>
      </c>
      <c r="N6705" s="11" t="str">
        <f>IF(A6705="","",-PMT(G6705*VLOOKUP(E6705,index!$A$1:$B$6,2,0),C6705,F6705,0,0))</f>
        <v/>
      </c>
      <c r="O6705" s="11" t="str">
        <f t="shared" si="649"/>
        <v/>
      </c>
      <c r="P6705" s="11" t="str">
        <f t="shared" si="644"/>
        <v/>
      </c>
    </row>
    <row r="6706" spans="1:16" x14ac:dyDescent="0.25">
      <c r="A6706" s="9" t="str">
        <f>IF(A6705="","",IF(B6705&lt;C6705,A6705,IF(A6705=MAX('entry data'!$B$8:$B$507),"",A6705+1)))</f>
        <v/>
      </c>
      <c r="B6706" s="9" t="str">
        <f t="shared" si="645"/>
        <v/>
      </c>
      <c r="C6706" s="9" t="str">
        <f>IF(ISERROR(VLOOKUP(A6706,'entry data'!B:G,6,0)),"",VLOOKUP(A6706,'entry data'!B:G,6,0))</f>
        <v/>
      </c>
      <c r="D6706" s="9" t="str">
        <f>IF(ISERROR(VLOOKUP(A6706,'entry data'!B:C,2,0)),"",VLOOKUP(A6706,'entry data'!B:C,2,0))</f>
        <v/>
      </c>
      <c r="E6706" s="9" t="str">
        <f>IF(ISERROR(VLOOKUP(A6706,'entry data'!B:E,4,0)),"",VLOOKUP(A6706,'entry data'!B:E,4,0))</f>
        <v/>
      </c>
      <c r="F6706" s="11" t="str">
        <f>IF(A6706="","",IF(ISERROR(VLOOKUP(A6706,'entry data'!B:F,5,0)),"",VLOOKUP(A6706,'entry data'!B:F,5,0)))</f>
        <v/>
      </c>
      <c r="G6706" s="12" t="str">
        <f>IF(A6706="","",IF(ISERROR(VLOOKUP(A6706,'entry data'!B:I,8,0)),"",VLOOKUP(A6706,'entry data'!B:I,7,0)))</f>
        <v/>
      </c>
      <c r="H6706" s="13" t="str">
        <f>IF(A6706="","",IF(B6706=1,VLOOKUP(A6706,'entry data'!B:D,3,0),I6705))</f>
        <v/>
      </c>
      <c r="I6706" s="14" t="str">
        <f>IF(A6706="","",IF(E6706="weekly",7,IF(E6706="fortnightly",14,IF(E6706="monthly",DATE(IF(MONTH(H6706)=12,YEAR(H6706)+1,YEAR(H6706)),VLOOKUP(MONTH(H6706),index!$D$2:$G$13,2,0),DAY(H6706)),
IF(E6706="quarterly",DATE(IF(MONTH(H6706)&gt;=10,YEAR(H6706)+1,YEAR(H6706)),VLOOKUP(MONTH(H6706),index!$D$2:$G$13,3,0),DAY(H6706)),
IF(E6706="halfyearly",DATE(IF(MONTH(H6706)&gt;=7,YEAR(H6706)+1,YEAR(H6706)),VLOOKUP(MONTH(H6706),index!$D$2:$G$13,4,0),DAY(H6706)),
DATE(YEAR(H6706)+1,MONTH(H6706),DAY(H6706)))))-H6706))+H6706)</f>
        <v/>
      </c>
      <c r="J6706" s="9" t="str">
        <f t="shared" si="646"/>
        <v/>
      </c>
      <c r="K6706" s="11" t="str">
        <f t="shared" si="647"/>
        <v/>
      </c>
      <c r="L6706" s="11" t="str">
        <f t="shared" si="648"/>
        <v/>
      </c>
      <c r="M6706" s="11" t="str">
        <f>IF(A6706="","",VLOOKUP(E6706,index!$A$1:$B$6,2,0)*K6706*G6706)</f>
        <v/>
      </c>
      <c r="N6706" s="11" t="str">
        <f>IF(A6706="","",-PMT(G6706*VLOOKUP(E6706,index!$A$1:$B$6,2,0),C6706,F6706,0,0))</f>
        <v/>
      </c>
      <c r="O6706" s="11" t="str">
        <f t="shared" si="649"/>
        <v/>
      </c>
      <c r="P6706" s="11" t="str">
        <f t="shared" si="644"/>
        <v/>
      </c>
    </row>
    <row r="6707" spans="1:16" x14ac:dyDescent="0.25">
      <c r="A6707" s="9" t="str">
        <f>IF(A6706="","",IF(B6706&lt;C6706,A6706,IF(A6706=MAX('entry data'!$B$8:$B$507),"",A6706+1)))</f>
        <v/>
      </c>
      <c r="B6707" s="9" t="str">
        <f t="shared" si="645"/>
        <v/>
      </c>
      <c r="C6707" s="9" t="str">
        <f>IF(ISERROR(VLOOKUP(A6707,'entry data'!B:G,6,0)),"",VLOOKUP(A6707,'entry data'!B:G,6,0))</f>
        <v/>
      </c>
      <c r="D6707" s="9" t="str">
        <f>IF(ISERROR(VLOOKUP(A6707,'entry data'!B:C,2,0)),"",VLOOKUP(A6707,'entry data'!B:C,2,0))</f>
        <v/>
      </c>
      <c r="E6707" s="9" t="str">
        <f>IF(ISERROR(VLOOKUP(A6707,'entry data'!B:E,4,0)),"",VLOOKUP(A6707,'entry data'!B:E,4,0))</f>
        <v/>
      </c>
      <c r="F6707" s="11" t="str">
        <f>IF(A6707="","",IF(ISERROR(VLOOKUP(A6707,'entry data'!B:F,5,0)),"",VLOOKUP(A6707,'entry data'!B:F,5,0)))</f>
        <v/>
      </c>
      <c r="G6707" s="12" t="str">
        <f>IF(A6707="","",IF(ISERROR(VLOOKUP(A6707,'entry data'!B:I,8,0)),"",VLOOKUP(A6707,'entry data'!B:I,7,0)))</f>
        <v/>
      </c>
      <c r="H6707" s="13" t="str">
        <f>IF(A6707="","",IF(B6707=1,VLOOKUP(A6707,'entry data'!B:D,3,0),I6706))</f>
        <v/>
      </c>
      <c r="I6707" s="14" t="str">
        <f>IF(A6707="","",IF(E6707="weekly",7,IF(E6707="fortnightly",14,IF(E6707="monthly",DATE(IF(MONTH(H6707)=12,YEAR(H6707)+1,YEAR(H6707)),VLOOKUP(MONTH(H6707),index!$D$2:$G$13,2,0),DAY(H6707)),
IF(E6707="quarterly",DATE(IF(MONTH(H6707)&gt;=10,YEAR(H6707)+1,YEAR(H6707)),VLOOKUP(MONTH(H6707),index!$D$2:$G$13,3,0),DAY(H6707)),
IF(E6707="halfyearly",DATE(IF(MONTH(H6707)&gt;=7,YEAR(H6707)+1,YEAR(H6707)),VLOOKUP(MONTH(H6707),index!$D$2:$G$13,4,0),DAY(H6707)),
DATE(YEAR(H6707)+1,MONTH(H6707),DAY(H6707)))))-H6707))+H6707)</f>
        <v/>
      </c>
      <c r="J6707" s="9" t="str">
        <f t="shared" si="646"/>
        <v/>
      </c>
      <c r="K6707" s="11" t="str">
        <f t="shared" si="647"/>
        <v/>
      </c>
      <c r="L6707" s="11" t="str">
        <f t="shared" si="648"/>
        <v/>
      </c>
      <c r="M6707" s="11" t="str">
        <f>IF(A6707="","",VLOOKUP(E6707,index!$A$1:$B$6,2,0)*K6707*G6707)</f>
        <v/>
      </c>
      <c r="N6707" s="11" t="str">
        <f>IF(A6707="","",-PMT(G6707*VLOOKUP(E6707,index!$A$1:$B$6,2,0),C6707,F6707,0,0))</f>
        <v/>
      </c>
      <c r="O6707" s="11" t="str">
        <f t="shared" si="649"/>
        <v/>
      </c>
      <c r="P6707" s="11" t="str">
        <f t="shared" si="644"/>
        <v/>
      </c>
    </row>
    <row r="6708" spans="1:16" x14ac:dyDescent="0.25">
      <c r="A6708" s="9" t="str">
        <f>IF(A6707="","",IF(B6707&lt;C6707,A6707,IF(A6707=MAX('entry data'!$B$8:$B$507),"",A6707+1)))</f>
        <v/>
      </c>
      <c r="B6708" s="9" t="str">
        <f t="shared" si="645"/>
        <v/>
      </c>
      <c r="C6708" s="9" t="str">
        <f>IF(ISERROR(VLOOKUP(A6708,'entry data'!B:G,6,0)),"",VLOOKUP(A6708,'entry data'!B:G,6,0))</f>
        <v/>
      </c>
      <c r="D6708" s="9" t="str">
        <f>IF(ISERROR(VLOOKUP(A6708,'entry data'!B:C,2,0)),"",VLOOKUP(A6708,'entry data'!B:C,2,0))</f>
        <v/>
      </c>
      <c r="E6708" s="9" t="str">
        <f>IF(ISERROR(VLOOKUP(A6708,'entry data'!B:E,4,0)),"",VLOOKUP(A6708,'entry data'!B:E,4,0))</f>
        <v/>
      </c>
      <c r="F6708" s="11" t="str">
        <f>IF(A6708="","",IF(ISERROR(VLOOKUP(A6708,'entry data'!B:F,5,0)),"",VLOOKUP(A6708,'entry data'!B:F,5,0)))</f>
        <v/>
      </c>
      <c r="G6708" s="12" t="str">
        <f>IF(A6708="","",IF(ISERROR(VLOOKUP(A6708,'entry data'!B:I,8,0)),"",VLOOKUP(A6708,'entry data'!B:I,7,0)))</f>
        <v/>
      </c>
      <c r="H6708" s="13" t="str">
        <f>IF(A6708="","",IF(B6708=1,VLOOKUP(A6708,'entry data'!B:D,3,0),I6707))</f>
        <v/>
      </c>
      <c r="I6708" s="14" t="str">
        <f>IF(A6708="","",IF(E6708="weekly",7,IF(E6708="fortnightly",14,IF(E6708="monthly",DATE(IF(MONTH(H6708)=12,YEAR(H6708)+1,YEAR(H6708)),VLOOKUP(MONTH(H6708),index!$D$2:$G$13,2,0),DAY(H6708)),
IF(E6708="quarterly",DATE(IF(MONTH(H6708)&gt;=10,YEAR(H6708)+1,YEAR(H6708)),VLOOKUP(MONTH(H6708),index!$D$2:$G$13,3,0),DAY(H6708)),
IF(E6708="halfyearly",DATE(IF(MONTH(H6708)&gt;=7,YEAR(H6708)+1,YEAR(H6708)),VLOOKUP(MONTH(H6708),index!$D$2:$G$13,4,0),DAY(H6708)),
DATE(YEAR(H6708)+1,MONTH(H6708),DAY(H6708)))))-H6708))+H6708)</f>
        <v/>
      </c>
      <c r="J6708" s="9" t="str">
        <f t="shared" si="646"/>
        <v/>
      </c>
      <c r="K6708" s="11" t="str">
        <f t="shared" si="647"/>
        <v/>
      </c>
      <c r="L6708" s="11" t="str">
        <f t="shared" si="648"/>
        <v/>
      </c>
      <c r="M6708" s="11" t="str">
        <f>IF(A6708="","",VLOOKUP(E6708,index!$A$1:$B$6,2,0)*K6708*G6708)</f>
        <v/>
      </c>
      <c r="N6708" s="11" t="str">
        <f>IF(A6708="","",-PMT(G6708*VLOOKUP(E6708,index!$A$1:$B$6,2,0),C6708,F6708,0,0))</f>
        <v/>
      </c>
      <c r="O6708" s="11" t="str">
        <f t="shared" si="649"/>
        <v/>
      </c>
      <c r="P6708" s="11" t="str">
        <f t="shared" si="644"/>
        <v/>
      </c>
    </row>
    <row r="6709" spans="1:16" x14ac:dyDescent="0.25">
      <c r="A6709" s="9" t="str">
        <f>IF(A6708="","",IF(B6708&lt;C6708,A6708,IF(A6708=MAX('entry data'!$B$8:$B$507),"",A6708+1)))</f>
        <v/>
      </c>
      <c r="B6709" s="9" t="str">
        <f t="shared" si="645"/>
        <v/>
      </c>
      <c r="C6709" s="9" t="str">
        <f>IF(ISERROR(VLOOKUP(A6709,'entry data'!B:G,6,0)),"",VLOOKUP(A6709,'entry data'!B:G,6,0))</f>
        <v/>
      </c>
      <c r="D6709" s="9" t="str">
        <f>IF(ISERROR(VLOOKUP(A6709,'entry data'!B:C,2,0)),"",VLOOKUP(A6709,'entry data'!B:C,2,0))</f>
        <v/>
      </c>
      <c r="E6709" s="9" t="str">
        <f>IF(ISERROR(VLOOKUP(A6709,'entry data'!B:E,4,0)),"",VLOOKUP(A6709,'entry data'!B:E,4,0))</f>
        <v/>
      </c>
      <c r="F6709" s="11" t="str">
        <f>IF(A6709="","",IF(ISERROR(VLOOKUP(A6709,'entry data'!B:F,5,0)),"",VLOOKUP(A6709,'entry data'!B:F,5,0)))</f>
        <v/>
      </c>
      <c r="G6709" s="12" t="str">
        <f>IF(A6709="","",IF(ISERROR(VLOOKUP(A6709,'entry data'!B:I,8,0)),"",VLOOKUP(A6709,'entry data'!B:I,7,0)))</f>
        <v/>
      </c>
      <c r="H6709" s="13" t="str">
        <f>IF(A6709="","",IF(B6709=1,VLOOKUP(A6709,'entry data'!B:D,3,0),I6708))</f>
        <v/>
      </c>
      <c r="I6709" s="14" t="str">
        <f>IF(A6709="","",IF(E6709="weekly",7,IF(E6709="fortnightly",14,IF(E6709="monthly",DATE(IF(MONTH(H6709)=12,YEAR(H6709)+1,YEAR(H6709)),VLOOKUP(MONTH(H6709),index!$D$2:$G$13,2,0),DAY(H6709)),
IF(E6709="quarterly",DATE(IF(MONTH(H6709)&gt;=10,YEAR(H6709)+1,YEAR(H6709)),VLOOKUP(MONTH(H6709),index!$D$2:$G$13,3,0),DAY(H6709)),
IF(E6709="halfyearly",DATE(IF(MONTH(H6709)&gt;=7,YEAR(H6709)+1,YEAR(H6709)),VLOOKUP(MONTH(H6709),index!$D$2:$G$13,4,0),DAY(H6709)),
DATE(YEAR(H6709)+1,MONTH(H6709),DAY(H6709)))))-H6709))+H6709)</f>
        <v/>
      </c>
      <c r="J6709" s="9" t="str">
        <f t="shared" si="646"/>
        <v/>
      </c>
      <c r="K6709" s="11" t="str">
        <f t="shared" si="647"/>
        <v/>
      </c>
      <c r="L6709" s="11" t="str">
        <f t="shared" si="648"/>
        <v/>
      </c>
      <c r="M6709" s="11" t="str">
        <f>IF(A6709="","",VLOOKUP(E6709,index!$A$1:$B$6,2,0)*K6709*G6709)</f>
        <v/>
      </c>
      <c r="N6709" s="11" t="str">
        <f>IF(A6709="","",-PMT(G6709*VLOOKUP(E6709,index!$A$1:$B$6,2,0),C6709,F6709,0,0))</f>
        <v/>
      </c>
      <c r="O6709" s="11" t="str">
        <f t="shared" si="649"/>
        <v/>
      </c>
      <c r="P6709" s="11" t="str">
        <f t="shared" si="644"/>
        <v/>
      </c>
    </row>
    <row r="6710" spans="1:16" x14ac:dyDescent="0.25">
      <c r="A6710" s="9" t="str">
        <f>IF(A6709="","",IF(B6709&lt;C6709,A6709,IF(A6709=MAX('entry data'!$B$8:$B$507),"",A6709+1)))</f>
        <v/>
      </c>
      <c r="B6710" s="9" t="str">
        <f t="shared" si="645"/>
        <v/>
      </c>
      <c r="C6710" s="9" t="str">
        <f>IF(ISERROR(VLOOKUP(A6710,'entry data'!B:G,6,0)),"",VLOOKUP(A6710,'entry data'!B:G,6,0))</f>
        <v/>
      </c>
      <c r="D6710" s="9" t="str">
        <f>IF(ISERROR(VLOOKUP(A6710,'entry data'!B:C,2,0)),"",VLOOKUP(A6710,'entry data'!B:C,2,0))</f>
        <v/>
      </c>
      <c r="E6710" s="9" t="str">
        <f>IF(ISERROR(VLOOKUP(A6710,'entry data'!B:E,4,0)),"",VLOOKUP(A6710,'entry data'!B:E,4,0))</f>
        <v/>
      </c>
      <c r="F6710" s="11" t="str">
        <f>IF(A6710="","",IF(ISERROR(VLOOKUP(A6710,'entry data'!B:F,5,0)),"",VLOOKUP(A6710,'entry data'!B:F,5,0)))</f>
        <v/>
      </c>
      <c r="G6710" s="12" t="str">
        <f>IF(A6710="","",IF(ISERROR(VLOOKUP(A6710,'entry data'!B:I,8,0)),"",VLOOKUP(A6710,'entry data'!B:I,7,0)))</f>
        <v/>
      </c>
      <c r="H6710" s="13" t="str">
        <f>IF(A6710="","",IF(B6710=1,VLOOKUP(A6710,'entry data'!B:D,3,0),I6709))</f>
        <v/>
      </c>
      <c r="I6710" s="14" t="str">
        <f>IF(A6710="","",IF(E6710="weekly",7,IF(E6710="fortnightly",14,IF(E6710="monthly",DATE(IF(MONTH(H6710)=12,YEAR(H6710)+1,YEAR(H6710)),VLOOKUP(MONTH(H6710),index!$D$2:$G$13,2,0),DAY(H6710)),
IF(E6710="quarterly",DATE(IF(MONTH(H6710)&gt;=10,YEAR(H6710)+1,YEAR(H6710)),VLOOKUP(MONTH(H6710),index!$D$2:$G$13,3,0),DAY(H6710)),
IF(E6710="halfyearly",DATE(IF(MONTH(H6710)&gt;=7,YEAR(H6710)+1,YEAR(H6710)),VLOOKUP(MONTH(H6710),index!$D$2:$G$13,4,0),DAY(H6710)),
DATE(YEAR(H6710)+1,MONTH(H6710),DAY(H6710)))))-H6710))+H6710)</f>
        <v/>
      </c>
      <c r="J6710" s="9" t="str">
        <f t="shared" si="646"/>
        <v/>
      </c>
      <c r="K6710" s="11" t="str">
        <f t="shared" si="647"/>
        <v/>
      </c>
      <c r="L6710" s="11" t="str">
        <f t="shared" si="648"/>
        <v/>
      </c>
      <c r="M6710" s="11" t="str">
        <f>IF(A6710="","",VLOOKUP(E6710,index!$A$1:$B$6,2,0)*K6710*G6710)</f>
        <v/>
      </c>
      <c r="N6710" s="11" t="str">
        <f>IF(A6710="","",-PMT(G6710*VLOOKUP(E6710,index!$A$1:$B$6,2,0),C6710,F6710,0,0))</f>
        <v/>
      </c>
      <c r="O6710" s="11" t="str">
        <f t="shared" si="649"/>
        <v/>
      </c>
      <c r="P6710" s="11" t="str">
        <f t="shared" si="644"/>
        <v/>
      </c>
    </row>
    <row r="6711" spans="1:16" x14ac:dyDescent="0.25">
      <c r="A6711" s="9" t="str">
        <f>IF(A6710="","",IF(B6710&lt;C6710,A6710,IF(A6710=MAX('entry data'!$B$8:$B$507),"",A6710+1)))</f>
        <v/>
      </c>
      <c r="B6711" s="9" t="str">
        <f t="shared" si="645"/>
        <v/>
      </c>
      <c r="C6711" s="9" t="str">
        <f>IF(ISERROR(VLOOKUP(A6711,'entry data'!B:G,6,0)),"",VLOOKUP(A6711,'entry data'!B:G,6,0))</f>
        <v/>
      </c>
      <c r="D6711" s="9" t="str">
        <f>IF(ISERROR(VLOOKUP(A6711,'entry data'!B:C,2,0)),"",VLOOKUP(A6711,'entry data'!B:C,2,0))</f>
        <v/>
      </c>
      <c r="E6711" s="9" t="str">
        <f>IF(ISERROR(VLOOKUP(A6711,'entry data'!B:E,4,0)),"",VLOOKUP(A6711,'entry data'!B:E,4,0))</f>
        <v/>
      </c>
      <c r="F6711" s="11" t="str">
        <f>IF(A6711="","",IF(ISERROR(VLOOKUP(A6711,'entry data'!B:F,5,0)),"",VLOOKUP(A6711,'entry data'!B:F,5,0)))</f>
        <v/>
      </c>
      <c r="G6711" s="12" t="str">
        <f>IF(A6711="","",IF(ISERROR(VLOOKUP(A6711,'entry data'!B:I,8,0)),"",VLOOKUP(A6711,'entry data'!B:I,7,0)))</f>
        <v/>
      </c>
      <c r="H6711" s="13" t="str">
        <f>IF(A6711="","",IF(B6711=1,VLOOKUP(A6711,'entry data'!B:D,3,0),I6710))</f>
        <v/>
      </c>
      <c r="I6711" s="14" t="str">
        <f>IF(A6711="","",IF(E6711="weekly",7,IF(E6711="fortnightly",14,IF(E6711="monthly",DATE(IF(MONTH(H6711)=12,YEAR(H6711)+1,YEAR(H6711)),VLOOKUP(MONTH(H6711),index!$D$2:$G$13,2,0),DAY(H6711)),
IF(E6711="quarterly",DATE(IF(MONTH(H6711)&gt;=10,YEAR(H6711)+1,YEAR(H6711)),VLOOKUP(MONTH(H6711),index!$D$2:$G$13,3,0),DAY(H6711)),
IF(E6711="halfyearly",DATE(IF(MONTH(H6711)&gt;=7,YEAR(H6711)+1,YEAR(H6711)),VLOOKUP(MONTH(H6711),index!$D$2:$G$13,4,0),DAY(H6711)),
DATE(YEAR(H6711)+1,MONTH(H6711),DAY(H6711)))))-H6711))+H6711)</f>
        <v/>
      </c>
      <c r="J6711" s="9" t="str">
        <f t="shared" si="646"/>
        <v/>
      </c>
      <c r="K6711" s="11" t="str">
        <f t="shared" si="647"/>
        <v/>
      </c>
      <c r="L6711" s="11" t="str">
        <f t="shared" si="648"/>
        <v/>
      </c>
      <c r="M6711" s="11" t="str">
        <f>IF(A6711="","",VLOOKUP(E6711,index!$A$1:$B$6,2,0)*K6711*G6711)</f>
        <v/>
      </c>
      <c r="N6711" s="11" t="str">
        <f>IF(A6711="","",-PMT(G6711*VLOOKUP(E6711,index!$A$1:$B$6,2,0),C6711,F6711,0,0))</f>
        <v/>
      </c>
      <c r="O6711" s="11" t="str">
        <f t="shared" si="649"/>
        <v/>
      </c>
      <c r="P6711" s="11" t="str">
        <f t="shared" si="644"/>
        <v/>
      </c>
    </row>
    <row r="6712" spans="1:16" x14ac:dyDescent="0.25">
      <c r="A6712" s="9" t="str">
        <f>IF(A6711="","",IF(B6711&lt;C6711,A6711,IF(A6711=MAX('entry data'!$B$8:$B$507),"",A6711+1)))</f>
        <v/>
      </c>
      <c r="B6712" s="9" t="str">
        <f t="shared" si="645"/>
        <v/>
      </c>
      <c r="C6712" s="9" t="str">
        <f>IF(ISERROR(VLOOKUP(A6712,'entry data'!B:G,6,0)),"",VLOOKUP(A6712,'entry data'!B:G,6,0))</f>
        <v/>
      </c>
      <c r="D6712" s="9" t="str">
        <f>IF(ISERROR(VLOOKUP(A6712,'entry data'!B:C,2,0)),"",VLOOKUP(A6712,'entry data'!B:C,2,0))</f>
        <v/>
      </c>
      <c r="E6712" s="9" t="str">
        <f>IF(ISERROR(VLOOKUP(A6712,'entry data'!B:E,4,0)),"",VLOOKUP(A6712,'entry data'!B:E,4,0))</f>
        <v/>
      </c>
      <c r="F6712" s="11" t="str">
        <f>IF(A6712="","",IF(ISERROR(VLOOKUP(A6712,'entry data'!B:F,5,0)),"",VLOOKUP(A6712,'entry data'!B:F,5,0)))</f>
        <v/>
      </c>
      <c r="G6712" s="12" t="str">
        <f>IF(A6712="","",IF(ISERROR(VLOOKUP(A6712,'entry data'!B:I,8,0)),"",VLOOKUP(A6712,'entry data'!B:I,7,0)))</f>
        <v/>
      </c>
      <c r="H6712" s="13" t="str">
        <f>IF(A6712="","",IF(B6712=1,VLOOKUP(A6712,'entry data'!B:D,3,0),I6711))</f>
        <v/>
      </c>
      <c r="I6712" s="14" t="str">
        <f>IF(A6712="","",IF(E6712="weekly",7,IF(E6712="fortnightly",14,IF(E6712="monthly",DATE(IF(MONTH(H6712)=12,YEAR(H6712)+1,YEAR(H6712)),VLOOKUP(MONTH(H6712),index!$D$2:$G$13,2,0),DAY(H6712)),
IF(E6712="quarterly",DATE(IF(MONTH(H6712)&gt;=10,YEAR(H6712)+1,YEAR(H6712)),VLOOKUP(MONTH(H6712),index!$D$2:$G$13,3,0),DAY(H6712)),
IF(E6712="halfyearly",DATE(IF(MONTH(H6712)&gt;=7,YEAR(H6712)+1,YEAR(H6712)),VLOOKUP(MONTH(H6712),index!$D$2:$G$13,4,0),DAY(H6712)),
DATE(YEAR(H6712)+1,MONTH(H6712),DAY(H6712)))))-H6712))+H6712)</f>
        <v/>
      </c>
      <c r="J6712" s="9" t="str">
        <f t="shared" si="646"/>
        <v/>
      </c>
      <c r="K6712" s="11" t="str">
        <f t="shared" si="647"/>
        <v/>
      </c>
      <c r="L6712" s="11" t="str">
        <f t="shared" si="648"/>
        <v/>
      </c>
      <c r="M6712" s="11" t="str">
        <f>IF(A6712="","",VLOOKUP(E6712,index!$A$1:$B$6,2,0)*K6712*G6712)</f>
        <v/>
      </c>
      <c r="N6712" s="11" t="str">
        <f>IF(A6712="","",-PMT(G6712*VLOOKUP(E6712,index!$A$1:$B$6,2,0),C6712,F6712,0,0))</f>
        <v/>
      </c>
      <c r="O6712" s="11" t="str">
        <f t="shared" si="649"/>
        <v/>
      </c>
      <c r="P6712" s="11" t="str">
        <f t="shared" si="644"/>
        <v/>
      </c>
    </row>
    <row r="6713" spans="1:16" x14ac:dyDescent="0.25">
      <c r="A6713" s="9" t="str">
        <f>IF(A6712="","",IF(B6712&lt;C6712,A6712,IF(A6712=MAX('entry data'!$B$8:$B$507),"",A6712+1)))</f>
        <v/>
      </c>
      <c r="B6713" s="9" t="str">
        <f t="shared" si="645"/>
        <v/>
      </c>
      <c r="C6713" s="9" t="str">
        <f>IF(ISERROR(VLOOKUP(A6713,'entry data'!B:G,6,0)),"",VLOOKUP(A6713,'entry data'!B:G,6,0))</f>
        <v/>
      </c>
      <c r="D6713" s="9" t="str">
        <f>IF(ISERROR(VLOOKUP(A6713,'entry data'!B:C,2,0)),"",VLOOKUP(A6713,'entry data'!B:C,2,0))</f>
        <v/>
      </c>
      <c r="E6713" s="9" t="str">
        <f>IF(ISERROR(VLOOKUP(A6713,'entry data'!B:E,4,0)),"",VLOOKUP(A6713,'entry data'!B:E,4,0))</f>
        <v/>
      </c>
      <c r="F6713" s="11" t="str">
        <f>IF(A6713="","",IF(ISERROR(VLOOKUP(A6713,'entry data'!B:F,5,0)),"",VLOOKUP(A6713,'entry data'!B:F,5,0)))</f>
        <v/>
      </c>
      <c r="G6713" s="12" t="str">
        <f>IF(A6713="","",IF(ISERROR(VLOOKUP(A6713,'entry data'!B:I,8,0)),"",VLOOKUP(A6713,'entry data'!B:I,7,0)))</f>
        <v/>
      </c>
      <c r="H6713" s="13" t="str">
        <f>IF(A6713="","",IF(B6713=1,VLOOKUP(A6713,'entry data'!B:D,3,0),I6712))</f>
        <v/>
      </c>
      <c r="I6713" s="14" t="str">
        <f>IF(A6713="","",IF(E6713="weekly",7,IF(E6713="fortnightly",14,IF(E6713="monthly",DATE(IF(MONTH(H6713)=12,YEAR(H6713)+1,YEAR(H6713)),VLOOKUP(MONTH(H6713),index!$D$2:$G$13,2,0),DAY(H6713)),
IF(E6713="quarterly",DATE(IF(MONTH(H6713)&gt;=10,YEAR(H6713)+1,YEAR(H6713)),VLOOKUP(MONTH(H6713),index!$D$2:$G$13,3,0),DAY(H6713)),
IF(E6713="halfyearly",DATE(IF(MONTH(H6713)&gt;=7,YEAR(H6713)+1,YEAR(H6713)),VLOOKUP(MONTH(H6713),index!$D$2:$G$13,4,0),DAY(H6713)),
DATE(YEAR(H6713)+1,MONTH(H6713),DAY(H6713)))))-H6713))+H6713)</f>
        <v/>
      </c>
      <c r="J6713" s="9" t="str">
        <f t="shared" si="646"/>
        <v/>
      </c>
      <c r="K6713" s="11" t="str">
        <f t="shared" si="647"/>
        <v/>
      </c>
      <c r="L6713" s="11" t="str">
        <f t="shared" si="648"/>
        <v/>
      </c>
      <c r="M6713" s="11" t="str">
        <f>IF(A6713="","",VLOOKUP(E6713,index!$A$1:$B$6,2,0)*K6713*G6713)</f>
        <v/>
      </c>
      <c r="N6713" s="11" t="str">
        <f>IF(A6713="","",-PMT(G6713*VLOOKUP(E6713,index!$A$1:$B$6,2,0),C6713,F6713,0,0))</f>
        <v/>
      </c>
      <c r="O6713" s="11" t="str">
        <f t="shared" si="649"/>
        <v/>
      </c>
      <c r="P6713" s="11" t="str">
        <f t="shared" si="644"/>
        <v/>
      </c>
    </row>
    <row r="6714" spans="1:16" x14ac:dyDescent="0.25">
      <c r="A6714" s="9" t="str">
        <f>IF(A6713="","",IF(B6713&lt;C6713,A6713,IF(A6713=MAX('entry data'!$B$8:$B$507),"",A6713+1)))</f>
        <v/>
      </c>
      <c r="B6714" s="9" t="str">
        <f t="shared" si="645"/>
        <v/>
      </c>
      <c r="C6714" s="9" t="str">
        <f>IF(ISERROR(VLOOKUP(A6714,'entry data'!B:G,6,0)),"",VLOOKUP(A6714,'entry data'!B:G,6,0))</f>
        <v/>
      </c>
      <c r="D6714" s="9" t="str">
        <f>IF(ISERROR(VLOOKUP(A6714,'entry data'!B:C,2,0)),"",VLOOKUP(A6714,'entry data'!B:C,2,0))</f>
        <v/>
      </c>
      <c r="E6714" s="9" t="str">
        <f>IF(ISERROR(VLOOKUP(A6714,'entry data'!B:E,4,0)),"",VLOOKUP(A6714,'entry data'!B:E,4,0))</f>
        <v/>
      </c>
      <c r="F6714" s="11" t="str">
        <f>IF(A6714="","",IF(ISERROR(VLOOKUP(A6714,'entry data'!B:F,5,0)),"",VLOOKUP(A6714,'entry data'!B:F,5,0)))</f>
        <v/>
      </c>
      <c r="G6714" s="12" t="str">
        <f>IF(A6714="","",IF(ISERROR(VLOOKUP(A6714,'entry data'!B:I,8,0)),"",VLOOKUP(A6714,'entry data'!B:I,7,0)))</f>
        <v/>
      </c>
      <c r="H6714" s="13" t="str">
        <f>IF(A6714="","",IF(B6714=1,VLOOKUP(A6714,'entry data'!B:D,3,0),I6713))</f>
        <v/>
      </c>
      <c r="I6714" s="14" t="str">
        <f>IF(A6714="","",IF(E6714="weekly",7,IF(E6714="fortnightly",14,IF(E6714="monthly",DATE(IF(MONTH(H6714)=12,YEAR(H6714)+1,YEAR(H6714)),VLOOKUP(MONTH(H6714),index!$D$2:$G$13,2,0),DAY(H6714)),
IF(E6714="quarterly",DATE(IF(MONTH(H6714)&gt;=10,YEAR(H6714)+1,YEAR(H6714)),VLOOKUP(MONTH(H6714),index!$D$2:$G$13,3,0),DAY(H6714)),
IF(E6714="halfyearly",DATE(IF(MONTH(H6714)&gt;=7,YEAR(H6714)+1,YEAR(H6714)),VLOOKUP(MONTH(H6714),index!$D$2:$G$13,4,0),DAY(H6714)),
DATE(YEAR(H6714)+1,MONTH(H6714),DAY(H6714)))))-H6714))+H6714)</f>
        <v/>
      </c>
      <c r="J6714" s="9" t="str">
        <f t="shared" si="646"/>
        <v/>
      </c>
      <c r="K6714" s="11" t="str">
        <f t="shared" si="647"/>
        <v/>
      </c>
      <c r="L6714" s="11" t="str">
        <f t="shared" si="648"/>
        <v/>
      </c>
      <c r="M6714" s="11" t="str">
        <f>IF(A6714="","",VLOOKUP(E6714,index!$A$1:$B$6,2,0)*K6714*G6714)</f>
        <v/>
      </c>
      <c r="N6714" s="11" t="str">
        <f>IF(A6714="","",-PMT(G6714*VLOOKUP(E6714,index!$A$1:$B$6,2,0),C6714,F6714,0,0))</f>
        <v/>
      </c>
      <c r="O6714" s="11" t="str">
        <f t="shared" si="649"/>
        <v/>
      </c>
      <c r="P6714" s="11" t="str">
        <f t="shared" si="644"/>
        <v/>
      </c>
    </row>
    <row r="6715" spans="1:16" x14ac:dyDescent="0.25">
      <c r="A6715" s="9" t="str">
        <f>IF(A6714="","",IF(B6714&lt;C6714,A6714,IF(A6714=MAX('entry data'!$B$8:$B$507),"",A6714+1)))</f>
        <v/>
      </c>
      <c r="B6715" s="9" t="str">
        <f t="shared" si="645"/>
        <v/>
      </c>
      <c r="C6715" s="9" t="str">
        <f>IF(ISERROR(VLOOKUP(A6715,'entry data'!B:G,6,0)),"",VLOOKUP(A6715,'entry data'!B:G,6,0))</f>
        <v/>
      </c>
      <c r="D6715" s="9" t="str">
        <f>IF(ISERROR(VLOOKUP(A6715,'entry data'!B:C,2,0)),"",VLOOKUP(A6715,'entry data'!B:C,2,0))</f>
        <v/>
      </c>
      <c r="E6715" s="9" t="str">
        <f>IF(ISERROR(VLOOKUP(A6715,'entry data'!B:E,4,0)),"",VLOOKUP(A6715,'entry data'!B:E,4,0))</f>
        <v/>
      </c>
      <c r="F6715" s="11" t="str">
        <f>IF(A6715="","",IF(ISERROR(VLOOKUP(A6715,'entry data'!B:F,5,0)),"",VLOOKUP(A6715,'entry data'!B:F,5,0)))</f>
        <v/>
      </c>
      <c r="G6715" s="12" t="str">
        <f>IF(A6715="","",IF(ISERROR(VLOOKUP(A6715,'entry data'!B:I,8,0)),"",VLOOKUP(A6715,'entry data'!B:I,7,0)))</f>
        <v/>
      </c>
      <c r="H6715" s="13" t="str">
        <f>IF(A6715="","",IF(B6715=1,VLOOKUP(A6715,'entry data'!B:D,3,0),I6714))</f>
        <v/>
      </c>
      <c r="I6715" s="14" t="str">
        <f>IF(A6715="","",IF(E6715="weekly",7,IF(E6715="fortnightly",14,IF(E6715="monthly",DATE(IF(MONTH(H6715)=12,YEAR(H6715)+1,YEAR(H6715)),VLOOKUP(MONTH(H6715),index!$D$2:$G$13,2,0),DAY(H6715)),
IF(E6715="quarterly",DATE(IF(MONTH(H6715)&gt;=10,YEAR(H6715)+1,YEAR(H6715)),VLOOKUP(MONTH(H6715),index!$D$2:$G$13,3,0),DAY(H6715)),
IF(E6715="halfyearly",DATE(IF(MONTH(H6715)&gt;=7,YEAR(H6715)+1,YEAR(H6715)),VLOOKUP(MONTH(H6715),index!$D$2:$G$13,4,0),DAY(H6715)),
DATE(YEAR(H6715)+1,MONTH(H6715),DAY(H6715)))))-H6715))+H6715)</f>
        <v/>
      </c>
      <c r="J6715" s="9" t="str">
        <f t="shared" si="646"/>
        <v/>
      </c>
      <c r="K6715" s="11" t="str">
        <f t="shared" si="647"/>
        <v/>
      </c>
      <c r="L6715" s="11" t="str">
        <f t="shared" si="648"/>
        <v/>
      </c>
      <c r="M6715" s="11" t="str">
        <f>IF(A6715="","",VLOOKUP(E6715,index!$A$1:$B$6,2,0)*K6715*G6715)</f>
        <v/>
      </c>
      <c r="N6715" s="11" t="str">
        <f>IF(A6715="","",-PMT(G6715*VLOOKUP(E6715,index!$A$1:$B$6,2,0),C6715,F6715,0,0))</f>
        <v/>
      </c>
      <c r="O6715" s="11" t="str">
        <f t="shared" si="649"/>
        <v/>
      </c>
      <c r="P6715" s="11" t="str">
        <f t="shared" si="644"/>
        <v/>
      </c>
    </row>
    <row r="6716" spans="1:16" x14ac:dyDescent="0.25">
      <c r="A6716" s="9" t="str">
        <f>IF(A6715="","",IF(B6715&lt;C6715,A6715,IF(A6715=MAX('entry data'!$B$8:$B$507),"",A6715+1)))</f>
        <v/>
      </c>
      <c r="B6716" s="9" t="str">
        <f t="shared" si="645"/>
        <v/>
      </c>
      <c r="C6716" s="9" t="str">
        <f>IF(ISERROR(VLOOKUP(A6716,'entry data'!B:G,6,0)),"",VLOOKUP(A6716,'entry data'!B:G,6,0))</f>
        <v/>
      </c>
      <c r="D6716" s="9" t="str">
        <f>IF(ISERROR(VLOOKUP(A6716,'entry data'!B:C,2,0)),"",VLOOKUP(A6716,'entry data'!B:C,2,0))</f>
        <v/>
      </c>
      <c r="E6716" s="9" t="str">
        <f>IF(ISERROR(VLOOKUP(A6716,'entry data'!B:E,4,0)),"",VLOOKUP(A6716,'entry data'!B:E,4,0))</f>
        <v/>
      </c>
      <c r="F6716" s="11" t="str">
        <f>IF(A6716="","",IF(ISERROR(VLOOKUP(A6716,'entry data'!B:F,5,0)),"",VLOOKUP(A6716,'entry data'!B:F,5,0)))</f>
        <v/>
      </c>
      <c r="G6716" s="12" t="str">
        <f>IF(A6716="","",IF(ISERROR(VLOOKUP(A6716,'entry data'!B:I,8,0)),"",VLOOKUP(A6716,'entry data'!B:I,7,0)))</f>
        <v/>
      </c>
      <c r="H6716" s="13" t="str">
        <f>IF(A6716="","",IF(B6716=1,VLOOKUP(A6716,'entry data'!B:D,3,0),I6715))</f>
        <v/>
      </c>
      <c r="I6716" s="14" t="str">
        <f>IF(A6716="","",IF(E6716="weekly",7,IF(E6716="fortnightly",14,IF(E6716="monthly",DATE(IF(MONTH(H6716)=12,YEAR(H6716)+1,YEAR(H6716)),VLOOKUP(MONTH(H6716),index!$D$2:$G$13,2,0),DAY(H6716)),
IF(E6716="quarterly",DATE(IF(MONTH(H6716)&gt;=10,YEAR(H6716)+1,YEAR(H6716)),VLOOKUP(MONTH(H6716),index!$D$2:$G$13,3,0),DAY(H6716)),
IF(E6716="halfyearly",DATE(IF(MONTH(H6716)&gt;=7,YEAR(H6716)+1,YEAR(H6716)),VLOOKUP(MONTH(H6716),index!$D$2:$G$13,4,0),DAY(H6716)),
DATE(YEAR(H6716)+1,MONTH(H6716),DAY(H6716)))))-H6716))+H6716)</f>
        <v/>
      </c>
      <c r="J6716" s="9" t="str">
        <f t="shared" si="646"/>
        <v/>
      </c>
      <c r="K6716" s="11" t="str">
        <f t="shared" si="647"/>
        <v/>
      </c>
      <c r="L6716" s="11" t="str">
        <f t="shared" si="648"/>
        <v/>
      </c>
      <c r="M6716" s="11" t="str">
        <f>IF(A6716="","",VLOOKUP(E6716,index!$A$1:$B$6,2,0)*K6716*G6716)</f>
        <v/>
      </c>
      <c r="N6716" s="11" t="str">
        <f>IF(A6716="","",-PMT(G6716*VLOOKUP(E6716,index!$A$1:$B$6,2,0),C6716,F6716,0,0))</f>
        <v/>
      </c>
      <c r="O6716" s="11" t="str">
        <f t="shared" si="649"/>
        <v/>
      </c>
      <c r="P6716" s="11" t="str">
        <f t="shared" si="644"/>
        <v/>
      </c>
    </row>
    <row r="6717" spans="1:16" x14ac:dyDescent="0.25">
      <c r="A6717" s="9" t="str">
        <f>IF(A6716="","",IF(B6716&lt;C6716,A6716,IF(A6716=MAX('entry data'!$B$8:$B$507),"",A6716+1)))</f>
        <v/>
      </c>
      <c r="B6717" s="9" t="str">
        <f t="shared" si="645"/>
        <v/>
      </c>
      <c r="C6717" s="9" t="str">
        <f>IF(ISERROR(VLOOKUP(A6717,'entry data'!B:G,6,0)),"",VLOOKUP(A6717,'entry data'!B:G,6,0))</f>
        <v/>
      </c>
      <c r="D6717" s="9" t="str">
        <f>IF(ISERROR(VLOOKUP(A6717,'entry data'!B:C,2,0)),"",VLOOKUP(A6717,'entry data'!B:C,2,0))</f>
        <v/>
      </c>
      <c r="E6717" s="9" t="str">
        <f>IF(ISERROR(VLOOKUP(A6717,'entry data'!B:E,4,0)),"",VLOOKUP(A6717,'entry data'!B:E,4,0))</f>
        <v/>
      </c>
      <c r="F6717" s="11" t="str">
        <f>IF(A6717="","",IF(ISERROR(VLOOKUP(A6717,'entry data'!B:F,5,0)),"",VLOOKUP(A6717,'entry data'!B:F,5,0)))</f>
        <v/>
      </c>
      <c r="G6717" s="12" t="str">
        <f>IF(A6717="","",IF(ISERROR(VLOOKUP(A6717,'entry data'!B:I,8,0)),"",VLOOKUP(A6717,'entry data'!B:I,7,0)))</f>
        <v/>
      </c>
      <c r="H6717" s="13" t="str">
        <f>IF(A6717="","",IF(B6717=1,VLOOKUP(A6717,'entry data'!B:D,3,0),I6716))</f>
        <v/>
      </c>
      <c r="I6717" s="14" t="str">
        <f>IF(A6717="","",IF(E6717="weekly",7,IF(E6717="fortnightly",14,IF(E6717="monthly",DATE(IF(MONTH(H6717)=12,YEAR(H6717)+1,YEAR(H6717)),VLOOKUP(MONTH(H6717),index!$D$2:$G$13,2,0),DAY(H6717)),
IF(E6717="quarterly",DATE(IF(MONTH(H6717)&gt;=10,YEAR(H6717)+1,YEAR(H6717)),VLOOKUP(MONTH(H6717),index!$D$2:$G$13,3,0),DAY(H6717)),
IF(E6717="halfyearly",DATE(IF(MONTH(H6717)&gt;=7,YEAR(H6717)+1,YEAR(H6717)),VLOOKUP(MONTH(H6717),index!$D$2:$G$13,4,0),DAY(H6717)),
DATE(YEAR(H6717)+1,MONTH(H6717),DAY(H6717)))))-H6717))+H6717)</f>
        <v/>
      </c>
      <c r="J6717" s="9" t="str">
        <f t="shared" si="646"/>
        <v/>
      </c>
      <c r="K6717" s="11" t="str">
        <f t="shared" si="647"/>
        <v/>
      </c>
      <c r="L6717" s="11" t="str">
        <f t="shared" si="648"/>
        <v/>
      </c>
      <c r="M6717" s="11" t="str">
        <f>IF(A6717="","",VLOOKUP(E6717,index!$A$1:$B$6,2,0)*K6717*G6717)</f>
        <v/>
      </c>
      <c r="N6717" s="11" t="str">
        <f>IF(A6717="","",-PMT(G6717*VLOOKUP(E6717,index!$A$1:$B$6,2,0),C6717,F6717,0,0))</f>
        <v/>
      </c>
      <c r="O6717" s="11" t="str">
        <f t="shared" si="649"/>
        <v/>
      </c>
      <c r="P6717" s="11" t="str">
        <f t="shared" si="644"/>
        <v/>
      </c>
    </row>
    <row r="6718" spans="1:16" x14ac:dyDescent="0.25">
      <c r="A6718" s="9" t="str">
        <f>IF(A6717="","",IF(B6717&lt;C6717,A6717,IF(A6717=MAX('entry data'!$B$8:$B$507),"",A6717+1)))</f>
        <v/>
      </c>
      <c r="B6718" s="9" t="str">
        <f t="shared" si="645"/>
        <v/>
      </c>
      <c r="C6718" s="9" t="str">
        <f>IF(ISERROR(VLOOKUP(A6718,'entry data'!B:G,6,0)),"",VLOOKUP(A6718,'entry data'!B:G,6,0))</f>
        <v/>
      </c>
      <c r="D6718" s="9" t="str">
        <f>IF(ISERROR(VLOOKUP(A6718,'entry data'!B:C,2,0)),"",VLOOKUP(A6718,'entry data'!B:C,2,0))</f>
        <v/>
      </c>
      <c r="E6718" s="9" t="str">
        <f>IF(ISERROR(VLOOKUP(A6718,'entry data'!B:E,4,0)),"",VLOOKUP(A6718,'entry data'!B:E,4,0))</f>
        <v/>
      </c>
      <c r="F6718" s="11" t="str">
        <f>IF(A6718="","",IF(ISERROR(VLOOKUP(A6718,'entry data'!B:F,5,0)),"",VLOOKUP(A6718,'entry data'!B:F,5,0)))</f>
        <v/>
      </c>
      <c r="G6718" s="12" t="str">
        <f>IF(A6718="","",IF(ISERROR(VLOOKUP(A6718,'entry data'!B:I,8,0)),"",VLOOKUP(A6718,'entry data'!B:I,7,0)))</f>
        <v/>
      </c>
      <c r="H6718" s="13" t="str">
        <f>IF(A6718="","",IF(B6718=1,VLOOKUP(A6718,'entry data'!B:D,3,0),I6717))</f>
        <v/>
      </c>
      <c r="I6718" s="14" t="str">
        <f>IF(A6718="","",IF(E6718="weekly",7,IF(E6718="fortnightly",14,IF(E6718="monthly",DATE(IF(MONTH(H6718)=12,YEAR(H6718)+1,YEAR(H6718)),VLOOKUP(MONTH(H6718),index!$D$2:$G$13,2,0),DAY(H6718)),
IF(E6718="quarterly",DATE(IF(MONTH(H6718)&gt;=10,YEAR(H6718)+1,YEAR(H6718)),VLOOKUP(MONTH(H6718),index!$D$2:$G$13,3,0),DAY(H6718)),
IF(E6718="halfyearly",DATE(IF(MONTH(H6718)&gt;=7,YEAR(H6718)+1,YEAR(H6718)),VLOOKUP(MONTH(H6718),index!$D$2:$G$13,4,0),DAY(H6718)),
DATE(YEAR(H6718)+1,MONTH(H6718),DAY(H6718)))))-H6718))+H6718)</f>
        <v/>
      </c>
      <c r="J6718" s="9" t="str">
        <f t="shared" si="646"/>
        <v/>
      </c>
      <c r="K6718" s="11" t="str">
        <f t="shared" si="647"/>
        <v/>
      </c>
      <c r="L6718" s="11" t="str">
        <f t="shared" si="648"/>
        <v/>
      </c>
      <c r="M6718" s="11" t="str">
        <f>IF(A6718="","",VLOOKUP(E6718,index!$A$1:$B$6,2,0)*K6718*G6718)</f>
        <v/>
      </c>
      <c r="N6718" s="11" t="str">
        <f>IF(A6718="","",-PMT(G6718*VLOOKUP(E6718,index!$A$1:$B$6,2,0),C6718,F6718,0,0))</f>
        <v/>
      </c>
      <c r="O6718" s="11" t="str">
        <f t="shared" si="649"/>
        <v/>
      </c>
      <c r="P6718" s="11" t="str">
        <f t="shared" si="644"/>
        <v/>
      </c>
    </row>
    <row r="6719" spans="1:16" x14ac:dyDescent="0.25">
      <c r="A6719" s="9" t="str">
        <f>IF(A6718="","",IF(B6718&lt;C6718,A6718,IF(A6718=MAX('entry data'!$B$8:$B$507),"",A6718+1)))</f>
        <v/>
      </c>
      <c r="B6719" s="9" t="str">
        <f t="shared" si="645"/>
        <v/>
      </c>
      <c r="C6719" s="9" t="str">
        <f>IF(ISERROR(VLOOKUP(A6719,'entry data'!B:G,6,0)),"",VLOOKUP(A6719,'entry data'!B:G,6,0))</f>
        <v/>
      </c>
      <c r="D6719" s="9" t="str">
        <f>IF(ISERROR(VLOOKUP(A6719,'entry data'!B:C,2,0)),"",VLOOKUP(A6719,'entry data'!B:C,2,0))</f>
        <v/>
      </c>
      <c r="E6719" s="9" t="str">
        <f>IF(ISERROR(VLOOKUP(A6719,'entry data'!B:E,4,0)),"",VLOOKUP(A6719,'entry data'!B:E,4,0))</f>
        <v/>
      </c>
      <c r="F6719" s="11" t="str">
        <f>IF(A6719="","",IF(ISERROR(VLOOKUP(A6719,'entry data'!B:F,5,0)),"",VLOOKUP(A6719,'entry data'!B:F,5,0)))</f>
        <v/>
      </c>
      <c r="G6719" s="12" t="str">
        <f>IF(A6719="","",IF(ISERROR(VLOOKUP(A6719,'entry data'!B:I,8,0)),"",VLOOKUP(A6719,'entry data'!B:I,7,0)))</f>
        <v/>
      </c>
      <c r="H6719" s="13" t="str">
        <f>IF(A6719="","",IF(B6719=1,VLOOKUP(A6719,'entry data'!B:D,3,0),I6718))</f>
        <v/>
      </c>
      <c r="I6719" s="14" t="str">
        <f>IF(A6719="","",IF(E6719="weekly",7,IF(E6719="fortnightly",14,IF(E6719="monthly",DATE(IF(MONTH(H6719)=12,YEAR(H6719)+1,YEAR(H6719)),VLOOKUP(MONTH(H6719),index!$D$2:$G$13,2,0),DAY(H6719)),
IF(E6719="quarterly",DATE(IF(MONTH(H6719)&gt;=10,YEAR(H6719)+1,YEAR(H6719)),VLOOKUP(MONTH(H6719),index!$D$2:$G$13,3,0),DAY(H6719)),
IF(E6719="halfyearly",DATE(IF(MONTH(H6719)&gt;=7,YEAR(H6719)+1,YEAR(H6719)),VLOOKUP(MONTH(H6719),index!$D$2:$G$13,4,0),DAY(H6719)),
DATE(YEAR(H6719)+1,MONTH(H6719),DAY(H6719)))))-H6719))+H6719)</f>
        <v/>
      </c>
      <c r="J6719" s="9" t="str">
        <f t="shared" si="646"/>
        <v/>
      </c>
      <c r="K6719" s="11" t="str">
        <f t="shared" si="647"/>
        <v/>
      </c>
      <c r="L6719" s="11" t="str">
        <f t="shared" si="648"/>
        <v/>
      </c>
      <c r="M6719" s="11" t="str">
        <f>IF(A6719="","",VLOOKUP(E6719,index!$A$1:$B$6,2,0)*K6719*G6719)</f>
        <v/>
      </c>
      <c r="N6719" s="11" t="str">
        <f>IF(A6719="","",-PMT(G6719*VLOOKUP(E6719,index!$A$1:$B$6,2,0),C6719,F6719,0,0))</f>
        <v/>
      </c>
      <c r="O6719" s="11" t="str">
        <f t="shared" si="649"/>
        <v/>
      </c>
      <c r="P6719" s="11" t="str">
        <f t="shared" si="644"/>
        <v/>
      </c>
    </row>
    <row r="6720" spans="1:16" x14ac:dyDescent="0.25">
      <c r="A6720" s="9" t="str">
        <f>IF(A6719="","",IF(B6719&lt;C6719,A6719,IF(A6719=MAX('entry data'!$B$8:$B$507),"",A6719+1)))</f>
        <v/>
      </c>
      <c r="B6720" s="9" t="str">
        <f t="shared" si="645"/>
        <v/>
      </c>
      <c r="C6720" s="9" t="str">
        <f>IF(ISERROR(VLOOKUP(A6720,'entry data'!B:G,6,0)),"",VLOOKUP(A6720,'entry data'!B:G,6,0))</f>
        <v/>
      </c>
      <c r="D6720" s="9" t="str">
        <f>IF(ISERROR(VLOOKUP(A6720,'entry data'!B:C,2,0)),"",VLOOKUP(A6720,'entry data'!B:C,2,0))</f>
        <v/>
      </c>
      <c r="E6720" s="9" t="str">
        <f>IF(ISERROR(VLOOKUP(A6720,'entry data'!B:E,4,0)),"",VLOOKUP(A6720,'entry data'!B:E,4,0))</f>
        <v/>
      </c>
      <c r="F6720" s="11" t="str">
        <f>IF(A6720="","",IF(ISERROR(VLOOKUP(A6720,'entry data'!B:F,5,0)),"",VLOOKUP(A6720,'entry data'!B:F,5,0)))</f>
        <v/>
      </c>
      <c r="G6720" s="12" t="str">
        <f>IF(A6720="","",IF(ISERROR(VLOOKUP(A6720,'entry data'!B:I,8,0)),"",VLOOKUP(A6720,'entry data'!B:I,7,0)))</f>
        <v/>
      </c>
      <c r="H6720" s="13" t="str">
        <f>IF(A6720="","",IF(B6720=1,VLOOKUP(A6720,'entry data'!B:D,3,0),I6719))</f>
        <v/>
      </c>
      <c r="I6720" s="14" t="str">
        <f>IF(A6720="","",IF(E6720="weekly",7,IF(E6720="fortnightly",14,IF(E6720="monthly",DATE(IF(MONTH(H6720)=12,YEAR(H6720)+1,YEAR(H6720)),VLOOKUP(MONTH(H6720),index!$D$2:$G$13,2,0),DAY(H6720)),
IF(E6720="quarterly",DATE(IF(MONTH(H6720)&gt;=10,YEAR(H6720)+1,YEAR(H6720)),VLOOKUP(MONTH(H6720),index!$D$2:$G$13,3,0),DAY(H6720)),
IF(E6720="halfyearly",DATE(IF(MONTH(H6720)&gt;=7,YEAR(H6720)+1,YEAR(H6720)),VLOOKUP(MONTH(H6720),index!$D$2:$G$13,4,0),DAY(H6720)),
DATE(YEAR(H6720)+1,MONTH(H6720),DAY(H6720)))))-H6720))+H6720)</f>
        <v/>
      </c>
      <c r="J6720" s="9" t="str">
        <f t="shared" si="646"/>
        <v/>
      </c>
      <c r="K6720" s="11" t="str">
        <f t="shared" si="647"/>
        <v/>
      </c>
      <c r="L6720" s="11" t="str">
        <f t="shared" si="648"/>
        <v/>
      </c>
      <c r="M6720" s="11" t="str">
        <f>IF(A6720="","",VLOOKUP(E6720,index!$A$1:$B$6,2,0)*K6720*G6720)</f>
        <v/>
      </c>
      <c r="N6720" s="11" t="str">
        <f>IF(A6720="","",-PMT(G6720*VLOOKUP(E6720,index!$A$1:$B$6,2,0),C6720,F6720,0,0))</f>
        <v/>
      </c>
      <c r="O6720" s="11" t="str">
        <f t="shared" si="649"/>
        <v/>
      </c>
      <c r="P6720" s="11" t="str">
        <f t="shared" si="644"/>
        <v/>
      </c>
    </row>
    <row r="6721" spans="1:16" x14ac:dyDescent="0.25">
      <c r="A6721" s="9" t="str">
        <f>IF(A6720="","",IF(B6720&lt;C6720,A6720,IF(A6720=MAX('entry data'!$B$8:$B$507),"",A6720+1)))</f>
        <v/>
      </c>
      <c r="B6721" s="9" t="str">
        <f t="shared" si="645"/>
        <v/>
      </c>
      <c r="C6721" s="9" t="str">
        <f>IF(ISERROR(VLOOKUP(A6721,'entry data'!B:G,6,0)),"",VLOOKUP(A6721,'entry data'!B:G,6,0))</f>
        <v/>
      </c>
      <c r="D6721" s="9" t="str">
        <f>IF(ISERROR(VLOOKUP(A6721,'entry data'!B:C,2,0)),"",VLOOKUP(A6721,'entry data'!B:C,2,0))</f>
        <v/>
      </c>
      <c r="E6721" s="9" t="str">
        <f>IF(ISERROR(VLOOKUP(A6721,'entry data'!B:E,4,0)),"",VLOOKUP(A6721,'entry data'!B:E,4,0))</f>
        <v/>
      </c>
      <c r="F6721" s="11" t="str">
        <f>IF(A6721="","",IF(ISERROR(VLOOKUP(A6721,'entry data'!B:F,5,0)),"",VLOOKUP(A6721,'entry data'!B:F,5,0)))</f>
        <v/>
      </c>
      <c r="G6721" s="12" t="str">
        <f>IF(A6721="","",IF(ISERROR(VLOOKUP(A6721,'entry data'!B:I,8,0)),"",VLOOKUP(A6721,'entry data'!B:I,7,0)))</f>
        <v/>
      </c>
      <c r="H6721" s="13" t="str">
        <f>IF(A6721="","",IF(B6721=1,VLOOKUP(A6721,'entry data'!B:D,3,0),I6720))</f>
        <v/>
      </c>
      <c r="I6721" s="14" t="str">
        <f>IF(A6721="","",IF(E6721="weekly",7,IF(E6721="fortnightly",14,IF(E6721="monthly",DATE(IF(MONTH(H6721)=12,YEAR(H6721)+1,YEAR(H6721)),VLOOKUP(MONTH(H6721),index!$D$2:$G$13,2,0),DAY(H6721)),
IF(E6721="quarterly",DATE(IF(MONTH(H6721)&gt;=10,YEAR(H6721)+1,YEAR(H6721)),VLOOKUP(MONTH(H6721),index!$D$2:$G$13,3,0),DAY(H6721)),
IF(E6721="halfyearly",DATE(IF(MONTH(H6721)&gt;=7,YEAR(H6721)+1,YEAR(H6721)),VLOOKUP(MONTH(H6721),index!$D$2:$G$13,4,0),DAY(H6721)),
DATE(YEAR(H6721)+1,MONTH(H6721),DAY(H6721)))))-H6721))+H6721)</f>
        <v/>
      </c>
      <c r="J6721" s="9" t="str">
        <f t="shared" si="646"/>
        <v/>
      </c>
      <c r="K6721" s="11" t="str">
        <f t="shared" si="647"/>
        <v/>
      </c>
      <c r="L6721" s="11" t="str">
        <f t="shared" si="648"/>
        <v/>
      </c>
      <c r="M6721" s="11" t="str">
        <f>IF(A6721="","",VLOOKUP(E6721,index!$A$1:$B$6,2,0)*K6721*G6721)</f>
        <v/>
      </c>
      <c r="N6721" s="11" t="str">
        <f>IF(A6721="","",-PMT(G6721*VLOOKUP(E6721,index!$A$1:$B$6,2,0),C6721,F6721,0,0))</f>
        <v/>
      </c>
      <c r="O6721" s="11" t="str">
        <f t="shared" si="649"/>
        <v/>
      </c>
      <c r="P6721" s="11" t="str">
        <f t="shared" si="644"/>
        <v/>
      </c>
    </row>
    <row r="6722" spans="1:16" x14ac:dyDescent="0.25">
      <c r="A6722" s="9" t="str">
        <f>IF(A6721="","",IF(B6721&lt;C6721,A6721,IF(A6721=MAX('entry data'!$B$8:$B$507),"",A6721+1)))</f>
        <v/>
      </c>
      <c r="B6722" s="9" t="str">
        <f t="shared" si="645"/>
        <v/>
      </c>
      <c r="C6722" s="9" t="str">
        <f>IF(ISERROR(VLOOKUP(A6722,'entry data'!B:G,6,0)),"",VLOOKUP(A6722,'entry data'!B:G,6,0))</f>
        <v/>
      </c>
      <c r="D6722" s="9" t="str">
        <f>IF(ISERROR(VLOOKUP(A6722,'entry data'!B:C,2,0)),"",VLOOKUP(A6722,'entry data'!B:C,2,0))</f>
        <v/>
      </c>
      <c r="E6722" s="9" t="str">
        <f>IF(ISERROR(VLOOKUP(A6722,'entry data'!B:E,4,0)),"",VLOOKUP(A6722,'entry data'!B:E,4,0))</f>
        <v/>
      </c>
      <c r="F6722" s="11" t="str">
        <f>IF(A6722="","",IF(ISERROR(VLOOKUP(A6722,'entry data'!B:F,5,0)),"",VLOOKUP(A6722,'entry data'!B:F,5,0)))</f>
        <v/>
      </c>
      <c r="G6722" s="12" t="str">
        <f>IF(A6722="","",IF(ISERROR(VLOOKUP(A6722,'entry data'!B:I,8,0)),"",VLOOKUP(A6722,'entry data'!B:I,7,0)))</f>
        <v/>
      </c>
      <c r="H6722" s="13" t="str">
        <f>IF(A6722="","",IF(B6722=1,VLOOKUP(A6722,'entry data'!B:D,3,0),I6721))</f>
        <v/>
      </c>
      <c r="I6722" s="14" t="str">
        <f>IF(A6722="","",IF(E6722="weekly",7,IF(E6722="fortnightly",14,IF(E6722="monthly",DATE(IF(MONTH(H6722)=12,YEAR(H6722)+1,YEAR(H6722)),VLOOKUP(MONTH(H6722),index!$D$2:$G$13,2,0),DAY(H6722)),
IF(E6722="quarterly",DATE(IF(MONTH(H6722)&gt;=10,YEAR(H6722)+1,YEAR(H6722)),VLOOKUP(MONTH(H6722),index!$D$2:$G$13,3,0),DAY(H6722)),
IF(E6722="halfyearly",DATE(IF(MONTH(H6722)&gt;=7,YEAR(H6722)+1,YEAR(H6722)),VLOOKUP(MONTH(H6722),index!$D$2:$G$13,4,0),DAY(H6722)),
DATE(YEAR(H6722)+1,MONTH(H6722),DAY(H6722)))))-H6722))+H6722)</f>
        <v/>
      </c>
      <c r="J6722" s="9" t="str">
        <f t="shared" si="646"/>
        <v/>
      </c>
      <c r="K6722" s="11" t="str">
        <f t="shared" si="647"/>
        <v/>
      </c>
      <c r="L6722" s="11" t="str">
        <f t="shared" si="648"/>
        <v/>
      </c>
      <c r="M6722" s="11" t="str">
        <f>IF(A6722="","",VLOOKUP(E6722,index!$A$1:$B$6,2,0)*K6722*G6722)</f>
        <v/>
      </c>
      <c r="N6722" s="11" t="str">
        <f>IF(A6722="","",-PMT(G6722*VLOOKUP(E6722,index!$A$1:$B$6,2,0),C6722,F6722,0,0))</f>
        <v/>
      </c>
      <c r="O6722" s="11" t="str">
        <f t="shared" si="649"/>
        <v/>
      </c>
      <c r="P6722" s="11" t="str">
        <f t="shared" si="644"/>
        <v/>
      </c>
    </row>
    <row r="6723" spans="1:16" x14ac:dyDescent="0.25">
      <c r="A6723" s="9" t="str">
        <f>IF(A6722="","",IF(B6722&lt;C6722,A6722,IF(A6722=MAX('entry data'!$B$8:$B$507),"",A6722+1)))</f>
        <v/>
      </c>
      <c r="B6723" s="9" t="str">
        <f t="shared" si="645"/>
        <v/>
      </c>
      <c r="C6723" s="9" t="str">
        <f>IF(ISERROR(VLOOKUP(A6723,'entry data'!B:G,6,0)),"",VLOOKUP(A6723,'entry data'!B:G,6,0))</f>
        <v/>
      </c>
      <c r="D6723" s="9" t="str">
        <f>IF(ISERROR(VLOOKUP(A6723,'entry data'!B:C,2,0)),"",VLOOKUP(A6723,'entry data'!B:C,2,0))</f>
        <v/>
      </c>
      <c r="E6723" s="9" t="str">
        <f>IF(ISERROR(VLOOKUP(A6723,'entry data'!B:E,4,0)),"",VLOOKUP(A6723,'entry data'!B:E,4,0))</f>
        <v/>
      </c>
      <c r="F6723" s="11" t="str">
        <f>IF(A6723="","",IF(ISERROR(VLOOKUP(A6723,'entry data'!B:F,5,0)),"",VLOOKUP(A6723,'entry data'!B:F,5,0)))</f>
        <v/>
      </c>
      <c r="G6723" s="12" t="str">
        <f>IF(A6723="","",IF(ISERROR(VLOOKUP(A6723,'entry data'!B:I,8,0)),"",VLOOKUP(A6723,'entry data'!B:I,7,0)))</f>
        <v/>
      </c>
      <c r="H6723" s="13" t="str">
        <f>IF(A6723="","",IF(B6723=1,VLOOKUP(A6723,'entry data'!B:D,3,0),I6722))</f>
        <v/>
      </c>
      <c r="I6723" s="14" t="str">
        <f>IF(A6723="","",IF(E6723="weekly",7,IF(E6723="fortnightly",14,IF(E6723="monthly",DATE(IF(MONTH(H6723)=12,YEAR(H6723)+1,YEAR(H6723)),VLOOKUP(MONTH(H6723),index!$D$2:$G$13,2,0),DAY(H6723)),
IF(E6723="quarterly",DATE(IF(MONTH(H6723)&gt;=10,YEAR(H6723)+1,YEAR(H6723)),VLOOKUP(MONTH(H6723),index!$D$2:$G$13,3,0),DAY(H6723)),
IF(E6723="halfyearly",DATE(IF(MONTH(H6723)&gt;=7,YEAR(H6723)+1,YEAR(H6723)),VLOOKUP(MONTH(H6723),index!$D$2:$G$13,4,0),DAY(H6723)),
DATE(YEAR(H6723)+1,MONTH(H6723),DAY(H6723)))))-H6723))+H6723)</f>
        <v/>
      </c>
      <c r="J6723" s="9" t="str">
        <f t="shared" si="646"/>
        <v/>
      </c>
      <c r="K6723" s="11" t="str">
        <f t="shared" si="647"/>
        <v/>
      </c>
      <c r="L6723" s="11" t="str">
        <f t="shared" si="648"/>
        <v/>
      </c>
      <c r="M6723" s="11" t="str">
        <f>IF(A6723="","",VLOOKUP(E6723,index!$A$1:$B$6,2,0)*K6723*G6723)</f>
        <v/>
      </c>
      <c r="N6723" s="11" t="str">
        <f>IF(A6723="","",-PMT(G6723*VLOOKUP(E6723,index!$A$1:$B$6,2,0),C6723,F6723,0,0))</f>
        <v/>
      </c>
      <c r="O6723" s="11" t="str">
        <f t="shared" si="649"/>
        <v/>
      </c>
      <c r="P6723" s="11" t="str">
        <f t="shared" ref="P6723:P6786" si="650">IF(A6723="","",IF(J6723&lt;&gt;J6724,O6723,0))</f>
        <v/>
      </c>
    </row>
    <row r="6724" spans="1:16" x14ac:dyDescent="0.25">
      <c r="A6724" s="9" t="str">
        <f>IF(A6723="","",IF(B6723&lt;C6723,A6723,IF(A6723=MAX('entry data'!$B$8:$B$507),"",A6723+1)))</f>
        <v/>
      </c>
      <c r="B6724" s="9" t="str">
        <f t="shared" si="645"/>
        <v/>
      </c>
      <c r="C6724" s="9" t="str">
        <f>IF(ISERROR(VLOOKUP(A6724,'entry data'!B:G,6,0)),"",VLOOKUP(A6724,'entry data'!B:G,6,0))</f>
        <v/>
      </c>
      <c r="D6724" s="9" t="str">
        <f>IF(ISERROR(VLOOKUP(A6724,'entry data'!B:C,2,0)),"",VLOOKUP(A6724,'entry data'!B:C,2,0))</f>
        <v/>
      </c>
      <c r="E6724" s="9" t="str">
        <f>IF(ISERROR(VLOOKUP(A6724,'entry data'!B:E,4,0)),"",VLOOKUP(A6724,'entry data'!B:E,4,0))</f>
        <v/>
      </c>
      <c r="F6724" s="11" t="str">
        <f>IF(A6724="","",IF(ISERROR(VLOOKUP(A6724,'entry data'!B:F,5,0)),"",VLOOKUP(A6724,'entry data'!B:F,5,0)))</f>
        <v/>
      </c>
      <c r="G6724" s="12" t="str">
        <f>IF(A6724="","",IF(ISERROR(VLOOKUP(A6724,'entry data'!B:I,8,0)),"",VLOOKUP(A6724,'entry data'!B:I,7,0)))</f>
        <v/>
      </c>
      <c r="H6724" s="13" t="str">
        <f>IF(A6724="","",IF(B6724=1,VLOOKUP(A6724,'entry data'!B:D,3,0),I6723))</f>
        <v/>
      </c>
      <c r="I6724" s="14" t="str">
        <f>IF(A6724="","",IF(E6724="weekly",7,IF(E6724="fortnightly",14,IF(E6724="monthly",DATE(IF(MONTH(H6724)=12,YEAR(H6724)+1,YEAR(H6724)),VLOOKUP(MONTH(H6724),index!$D$2:$G$13,2,0),DAY(H6724)),
IF(E6724="quarterly",DATE(IF(MONTH(H6724)&gt;=10,YEAR(H6724)+1,YEAR(H6724)),VLOOKUP(MONTH(H6724),index!$D$2:$G$13,3,0),DAY(H6724)),
IF(E6724="halfyearly",DATE(IF(MONTH(H6724)&gt;=7,YEAR(H6724)+1,YEAR(H6724)),VLOOKUP(MONTH(H6724),index!$D$2:$G$13,4,0),DAY(H6724)),
DATE(YEAR(H6724)+1,MONTH(H6724),DAY(H6724)))))-H6724))+H6724)</f>
        <v/>
      </c>
      <c r="J6724" s="9" t="str">
        <f t="shared" si="646"/>
        <v/>
      </c>
      <c r="K6724" s="11" t="str">
        <f t="shared" si="647"/>
        <v/>
      </c>
      <c r="L6724" s="11" t="str">
        <f t="shared" si="648"/>
        <v/>
      </c>
      <c r="M6724" s="11" t="str">
        <f>IF(A6724="","",VLOOKUP(E6724,index!$A$1:$B$6,2,0)*K6724*G6724)</f>
        <v/>
      </c>
      <c r="N6724" s="11" t="str">
        <f>IF(A6724="","",-PMT(G6724*VLOOKUP(E6724,index!$A$1:$B$6,2,0),C6724,F6724,0,0))</f>
        <v/>
      </c>
      <c r="O6724" s="11" t="str">
        <f t="shared" si="649"/>
        <v/>
      </c>
      <c r="P6724" s="11" t="str">
        <f t="shared" si="650"/>
        <v/>
      </c>
    </row>
    <row r="6725" spans="1:16" x14ac:dyDescent="0.25">
      <c r="A6725" s="9" t="str">
        <f>IF(A6724="","",IF(B6724&lt;C6724,A6724,IF(A6724=MAX('entry data'!$B$8:$B$507),"",A6724+1)))</f>
        <v/>
      </c>
      <c r="B6725" s="9" t="str">
        <f t="shared" si="645"/>
        <v/>
      </c>
      <c r="C6725" s="9" t="str">
        <f>IF(ISERROR(VLOOKUP(A6725,'entry data'!B:G,6,0)),"",VLOOKUP(A6725,'entry data'!B:G,6,0))</f>
        <v/>
      </c>
      <c r="D6725" s="9" t="str">
        <f>IF(ISERROR(VLOOKUP(A6725,'entry data'!B:C,2,0)),"",VLOOKUP(A6725,'entry data'!B:C,2,0))</f>
        <v/>
      </c>
      <c r="E6725" s="9" t="str">
        <f>IF(ISERROR(VLOOKUP(A6725,'entry data'!B:E,4,0)),"",VLOOKUP(A6725,'entry data'!B:E,4,0))</f>
        <v/>
      </c>
      <c r="F6725" s="11" t="str">
        <f>IF(A6725="","",IF(ISERROR(VLOOKUP(A6725,'entry data'!B:F,5,0)),"",VLOOKUP(A6725,'entry data'!B:F,5,0)))</f>
        <v/>
      </c>
      <c r="G6725" s="12" t="str">
        <f>IF(A6725="","",IF(ISERROR(VLOOKUP(A6725,'entry data'!B:I,8,0)),"",VLOOKUP(A6725,'entry data'!B:I,7,0)))</f>
        <v/>
      </c>
      <c r="H6725" s="13" t="str">
        <f>IF(A6725="","",IF(B6725=1,VLOOKUP(A6725,'entry data'!B:D,3,0),I6724))</f>
        <v/>
      </c>
      <c r="I6725" s="14" t="str">
        <f>IF(A6725="","",IF(E6725="weekly",7,IF(E6725="fortnightly",14,IF(E6725="monthly",DATE(IF(MONTH(H6725)=12,YEAR(H6725)+1,YEAR(H6725)),VLOOKUP(MONTH(H6725),index!$D$2:$G$13,2,0),DAY(H6725)),
IF(E6725="quarterly",DATE(IF(MONTH(H6725)&gt;=10,YEAR(H6725)+1,YEAR(H6725)),VLOOKUP(MONTH(H6725),index!$D$2:$G$13,3,0),DAY(H6725)),
IF(E6725="halfyearly",DATE(IF(MONTH(H6725)&gt;=7,YEAR(H6725)+1,YEAR(H6725)),VLOOKUP(MONTH(H6725),index!$D$2:$G$13,4,0),DAY(H6725)),
DATE(YEAR(H6725)+1,MONTH(H6725),DAY(H6725)))))-H6725))+H6725)</f>
        <v/>
      </c>
      <c r="J6725" s="9" t="str">
        <f t="shared" si="646"/>
        <v/>
      </c>
      <c r="K6725" s="11" t="str">
        <f t="shared" si="647"/>
        <v/>
      </c>
      <c r="L6725" s="11" t="str">
        <f t="shared" si="648"/>
        <v/>
      </c>
      <c r="M6725" s="11" t="str">
        <f>IF(A6725="","",VLOOKUP(E6725,index!$A$1:$B$6,2,0)*K6725*G6725)</f>
        <v/>
      </c>
      <c r="N6725" s="11" t="str">
        <f>IF(A6725="","",-PMT(G6725*VLOOKUP(E6725,index!$A$1:$B$6,2,0),C6725,F6725,0,0))</f>
        <v/>
      </c>
      <c r="O6725" s="11" t="str">
        <f t="shared" si="649"/>
        <v/>
      </c>
      <c r="P6725" s="11" t="str">
        <f t="shared" si="650"/>
        <v/>
      </c>
    </row>
    <row r="6726" spans="1:16" x14ac:dyDescent="0.25">
      <c r="A6726" s="9" t="str">
        <f>IF(A6725="","",IF(B6725&lt;C6725,A6725,IF(A6725=MAX('entry data'!$B$8:$B$507),"",A6725+1)))</f>
        <v/>
      </c>
      <c r="B6726" s="9" t="str">
        <f t="shared" si="645"/>
        <v/>
      </c>
      <c r="C6726" s="9" t="str">
        <f>IF(ISERROR(VLOOKUP(A6726,'entry data'!B:G,6,0)),"",VLOOKUP(A6726,'entry data'!B:G,6,0))</f>
        <v/>
      </c>
      <c r="D6726" s="9" t="str">
        <f>IF(ISERROR(VLOOKUP(A6726,'entry data'!B:C,2,0)),"",VLOOKUP(A6726,'entry data'!B:C,2,0))</f>
        <v/>
      </c>
      <c r="E6726" s="9" t="str">
        <f>IF(ISERROR(VLOOKUP(A6726,'entry data'!B:E,4,0)),"",VLOOKUP(A6726,'entry data'!B:E,4,0))</f>
        <v/>
      </c>
      <c r="F6726" s="11" t="str">
        <f>IF(A6726="","",IF(ISERROR(VLOOKUP(A6726,'entry data'!B:F,5,0)),"",VLOOKUP(A6726,'entry data'!B:F,5,0)))</f>
        <v/>
      </c>
      <c r="G6726" s="12" t="str">
        <f>IF(A6726="","",IF(ISERROR(VLOOKUP(A6726,'entry data'!B:I,8,0)),"",VLOOKUP(A6726,'entry data'!B:I,7,0)))</f>
        <v/>
      </c>
      <c r="H6726" s="13" t="str">
        <f>IF(A6726="","",IF(B6726=1,VLOOKUP(A6726,'entry data'!B:D,3,0),I6725))</f>
        <v/>
      </c>
      <c r="I6726" s="14" t="str">
        <f>IF(A6726="","",IF(E6726="weekly",7,IF(E6726="fortnightly",14,IF(E6726="monthly",DATE(IF(MONTH(H6726)=12,YEAR(H6726)+1,YEAR(H6726)),VLOOKUP(MONTH(H6726),index!$D$2:$G$13,2,0),DAY(H6726)),
IF(E6726="quarterly",DATE(IF(MONTH(H6726)&gt;=10,YEAR(H6726)+1,YEAR(H6726)),VLOOKUP(MONTH(H6726),index!$D$2:$G$13,3,0),DAY(H6726)),
IF(E6726="halfyearly",DATE(IF(MONTH(H6726)&gt;=7,YEAR(H6726)+1,YEAR(H6726)),VLOOKUP(MONTH(H6726),index!$D$2:$G$13,4,0),DAY(H6726)),
DATE(YEAR(H6726)+1,MONTH(H6726),DAY(H6726)))))-H6726))+H6726)</f>
        <v/>
      </c>
      <c r="J6726" s="9" t="str">
        <f t="shared" si="646"/>
        <v/>
      </c>
      <c r="K6726" s="11" t="str">
        <f t="shared" si="647"/>
        <v/>
      </c>
      <c r="L6726" s="11" t="str">
        <f t="shared" si="648"/>
        <v/>
      </c>
      <c r="M6726" s="11" t="str">
        <f>IF(A6726="","",VLOOKUP(E6726,index!$A$1:$B$6,2,0)*K6726*G6726)</f>
        <v/>
      </c>
      <c r="N6726" s="11" t="str">
        <f>IF(A6726="","",-PMT(G6726*VLOOKUP(E6726,index!$A$1:$B$6,2,0),C6726,F6726,0,0))</f>
        <v/>
      </c>
      <c r="O6726" s="11" t="str">
        <f t="shared" si="649"/>
        <v/>
      </c>
      <c r="P6726" s="11" t="str">
        <f t="shared" si="650"/>
        <v/>
      </c>
    </row>
    <row r="6727" spans="1:16" x14ac:dyDescent="0.25">
      <c r="A6727" s="9" t="str">
        <f>IF(A6726="","",IF(B6726&lt;C6726,A6726,IF(A6726=MAX('entry data'!$B$8:$B$507),"",A6726+1)))</f>
        <v/>
      </c>
      <c r="B6727" s="9" t="str">
        <f t="shared" si="645"/>
        <v/>
      </c>
      <c r="C6727" s="9" t="str">
        <f>IF(ISERROR(VLOOKUP(A6727,'entry data'!B:G,6,0)),"",VLOOKUP(A6727,'entry data'!B:G,6,0))</f>
        <v/>
      </c>
      <c r="D6727" s="9" t="str">
        <f>IF(ISERROR(VLOOKUP(A6727,'entry data'!B:C,2,0)),"",VLOOKUP(A6727,'entry data'!B:C,2,0))</f>
        <v/>
      </c>
      <c r="E6727" s="9" t="str">
        <f>IF(ISERROR(VLOOKUP(A6727,'entry data'!B:E,4,0)),"",VLOOKUP(A6727,'entry data'!B:E,4,0))</f>
        <v/>
      </c>
      <c r="F6727" s="11" t="str">
        <f>IF(A6727="","",IF(ISERROR(VLOOKUP(A6727,'entry data'!B:F,5,0)),"",VLOOKUP(A6727,'entry data'!B:F,5,0)))</f>
        <v/>
      </c>
      <c r="G6727" s="12" t="str">
        <f>IF(A6727="","",IF(ISERROR(VLOOKUP(A6727,'entry data'!B:I,8,0)),"",VLOOKUP(A6727,'entry data'!B:I,7,0)))</f>
        <v/>
      </c>
      <c r="H6727" s="13" t="str">
        <f>IF(A6727="","",IF(B6727=1,VLOOKUP(A6727,'entry data'!B:D,3,0),I6726))</f>
        <v/>
      </c>
      <c r="I6727" s="14" t="str">
        <f>IF(A6727="","",IF(E6727="weekly",7,IF(E6727="fortnightly",14,IF(E6727="monthly",DATE(IF(MONTH(H6727)=12,YEAR(H6727)+1,YEAR(H6727)),VLOOKUP(MONTH(H6727),index!$D$2:$G$13,2,0),DAY(H6727)),
IF(E6727="quarterly",DATE(IF(MONTH(H6727)&gt;=10,YEAR(H6727)+1,YEAR(H6727)),VLOOKUP(MONTH(H6727),index!$D$2:$G$13,3,0),DAY(H6727)),
IF(E6727="halfyearly",DATE(IF(MONTH(H6727)&gt;=7,YEAR(H6727)+1,YEAR(H6727)),VLOOKUP(MONTH(H6727),index!$D$2:$G$13,4,0),DAY(H6727)),
DATE(YEAR(H6727)+1,MONTH(H6727),DAY(H6727)))))-H6727))+H6727)</f>
        <v/>
      </c>
      <c r="J6727" s="9" t="str">
        <f t="shared" si="646"/>
        <v/>
      </c>
      <c r="K6727" s="11" t="str">
        <f t="shared" si="647"/>
        <v/>
      </c>
      <c r="L6727" s="11" t="str">
        <f t="shared" si="648"/>
        <v/>
      </c>
      <c r="M6727" s="11" t="str">
        <f>IF(A6727="","",VLOOKUP(E6727,index!$A$1:$B$6,2,0)*K6727*G6727)</f>
        <v/>
      </c>
      <c r="N6727" s="11" t="str">
        <f>IF(A6727="","",-PMT(G6727*VLOOKUP(E6727,index!$A$1:$B$6,2,0),C6727,F6727,0,0))</f>
        <v/>
      </c>
      <c r="O6727" s="11" t="str">
        <f t="shared" si="649"/>
        <v/>
      </c>
      <c r="P6727" s="11" t="str">
        <f t="shared" si="650"/>
        <v/>
      </c>
    </row>
    <row r="6728" spans="1:16" x14ac:dyDescent="0.25">
      <c r="A6728" s="9" t="str">
        <f>IF(A6727="","",IF(B6727&lt;C6727,A6727,IF(A6727=MAX('entry data'!$B$8:$B$507),"",A6727+1)))</f>
        <v/>
      </c>
      <c r="B6728" s="9" t="str">
        <f t="shared" si="645"/>
        <v/>
      </c>
      <c r="C6728" s="9" t="str">
        <f>IF(ISERROR(VLOOKUP(A6728,'entry data'!B:G,6,0)),"",VLOOKUP(A6728,'entry data'!B:G,6,0))</f>
        <v/>
      </c>
      <c r="D6728" s="9" t="str">
        <f>IF(ISERROR(VLOOKUP(A6728,'entry data'!B:C,2,0)),"",VLOOKUP(A6728,'entry data'!B:C,2,0))</f>
        <v/>
      </c>
      <c r="E6728" s="9" t="str">
        <f>IF(ISERROR(VLOOKUP(A6728,'entry data'!B:E,4,0)),"",VLOOKUP(A6728,'entry data'!B:E,4,0))</f>
        <v/>
      </c>
      <c r="F6728" s="11" t="str">
        <f>IF(A6728="","",IF(ISERROR(VLOOKUP(A6728,'entry data'!B:F,5,0)),"",VLOOKUP(A6728,'entry data'!B:F,5,0)))</f>
        <v/>
      </c>
      <c r="G6728" s="12" t="str">
        <f>IF(A6728="","",IF(ISERROR(VLOOKUP(A6728,'entry data'!B:I,8,0)),"",VLOOKUP(A6728,'entry data'!B:I,7,0)))</f>
        <v/>
      </c>
      <c r="H6728" s="13" t="str">
        <f>IF(A6728="","",IF(B6728=1,VLOOKUP(A6728,'entry data'!B:D,3,0),I6727))</f>
        <v/>
      </c>
      <c r="I6728" s="14" t="str">
        <f>IF(A6728="","",IF(E6728="weekly",7,IF(E6728="fortnightly",14,IF(E6728="monthly",DATE(IF(MONTH(H6728)=12,YEAR(H6728)+1,YEAR(H6728)),VLOOKUP(MONTH(H6728),index!$D$2:$G$13,2,0),DAY(H6728)),
IF(E6728="quarterly",DATE(IF(MONTH(H6728)&gt;=10,YEAR(H6728)+1,YEAR(H6728)),VLOOKUP(MONTH(H6728),index!$D$2:$G$13,3,0),DAY(H6728)),
IF(E6728="halfyearly",DATE(IF(MONTH(H6728)&gt;=7,YEAR(H6728)+1,YEAR(H6728)),VLOOKUP(MONTH(H6728),index!$D$2:$G$13,4,0),DAY(H6728)),
DATE(YEAR(H6728)+1,MONTH(H6728),DAY(H6728)))))-H6728))+H6728)</f>
        <v/>
      </c>
      <c r="J6728" s="9" t="str">
        <f t="shared" si="646"/>
        <v/>
      </c>
      <c r="K6728" s="11" t="str">
        <f t="shared" si="647"/>
        <v/>
      </c>
      <c r="L6728" s="11" t="str">
        <f t="shared" si="648"/>
        <v/>
      </c>
      <c r="M6728" s="11" t="str">
        <f>IF(A6728="","",VLOOKUP(E6728,index!$A$1:$B$6,2,0)*K6728*G6728)</f>
        <v/>
      </c>
      <c r="N6728" s="11" t="str">
        <f>IF(A6728="","",-PMT(G6728*VLOOKUP(E6728,index!$A$1:$B$6,2,0),C6728,F6728,0,0))</f>
        <v/>
      </c>
      <c r="O6728" s="11" t="str">
        <f t="shared" si="649"/>
        <v/>
      </c>
      <c r="P6728" s="11" t="str">
        <f t="shared" si="650"/>
        <v/>
      </c>
    </row>
    <row r="6729" spans="1:16" x14ac:dyDescent="0.25">
      <c r="A6729" s="9" t="str">
        <f>IF(A6728="","",IF(B6728&lt;C6728,A6728,IF(A6728=MAX('entry data'!$B$8:$B$507),"",A6728+1)))</f>
        <v/>
      </c>
      <c r="B6729" s="9" t="str">
        <f t="shared" si="645"/>
        <v/>
      </c>
      <c r="C6729" s="9" t="str">
        <f>IF(ISERROR(VLOOKUP(A6729,'entry data'!B:G,6,0)),"",VLOOKUP(A6729,'entry data'!B:G,6,0))</f>
        <v/>
      </c>
      <c r="D6729" s="9" t="str">
        <f>IF(ISERROR(VLOOKUP(A6729,'entry data'!B:C,2,0)),"",VLOOKUP(A6729,'entry data'!B:C,2,0))</f>
        <v/>
      </c>
      <c r="E6729" s="9" t="str">
        <f>IF(ISERROR(VLOOKUP(A6729,'entry data'!B:E,4,0)),"",VLOOKUP(A6729,'entry data'!B:E,4,0))</f>
        <v/>
      </c>
      <c r="F6729" s="11" t="str">
        <f>IF(A6729="","",IF(ISERROR(VLOOKUP(A6729,'entry data'!B:F,5,0)),"",VLOOKUP(A6729,'entry data'!B:F,5,0)))</f>
        <v/>
      </c>
      <c r="G6729" s="12" t="str">
        <f>IF(A6729="","",IF(ISERROR(VLOOKUP(A6729,'entry data'!B:I,8,0)),"",VLOOKUP(A6729,'entry data'!B:I,7,0)))</f>
        <v/>
      </c>
      <c r="H6729" s="13" t="str">
        <f>IF(A6729="","",IF(B6729=1,VLOOKUP(A6729,'entry data'!B:D,3,0),I6728))</f>
        <v/>
      </c>
      <c r="I6729" s="14" t="str">
        <f>IF(A6729="","",IF(E6729="weekly",7,IF(E6729="fortnightly",14,IF(E6729="monthly",DATE(IF(MONTH(H6729)=12,YEAR(H6729)+1,YEAR(H6729)),VLOOKUP(MONTH(H6729),index!$D$2:$G$13,2,0),DAY(H6729)),
IF(E6729="quarterly",DATE(IF(MONTH(H6729)&gt;=10,YEAR(H6729)+1,YEAR(H6729)),VLOOKUP(MONTH(H6729),index!$D$2:$G$13,3,0),DAY(H6729)),
IF(E6729="halfyearly",DATE(IF(MONTH(H6729)&gt;=7,YEAR(H6729)+1,YEAR(H6729)),VLOOKUP(MONTH(H6729),index!$D$2:$G$13,4,0),DAY(H6729)),
DATE(YEAR(H6729)+1,MONTH(H6729),DAY(H6729)))))-H6729))+H6729)</f>
        <v/>
      </c>
      <c r="J6729" s="9" t="str">
        <f t="shared" si="646"/>
        <v/>
      </c>
      <c r="K6729" s="11" t="str">
        <f t="shared" si="647"/>
        <v/>
      </c>
      <c r="L6729" s="11" t="str">
        <f t="shared" si="648"/>
        <v/>
      </c>
      <c r="M6729" s="11" t="str">
        <f>IF(A6729="","",VLOOKUP(E6729,index!$A$1:$B$6,2,0)*K6729*G6729)</f>
        <v/>
      </c>
      <c r="N6729" s="11" t="str">
        <f>IF(A6729="","",-PMT(G6729*VLOOKUP(E6729,index!$A$1:$B$6,2,0),C6729,F6729,0,0))</f>
        <v/>
      </c>
      <c r="O6729" s="11" t="str">
        <f t="shared" si="649"/>
        <v/>
      </c>
      <c r="P6729" s="11" t="str">
        <f t="shared" si="650"/>
        <v/>
      </c>
    </row>
    <row r="6730" spans="1:16" x14ac:dyDescent="0.25">
      <c r="A6730" s="9" t="str">
        <f>IF(A6729="","",IF(B6729&lt;C6729,A6729,IF(A6729=MAX('entry data'!$B$8:$B$507),"",A6729+1)))</f>
        <v/>
      </c>
      <c r="B6730" s="9" t="str">
        <f t="shared" si="645"/>
        <v/>
      </c>
      <c r="C6730" s="9" t="str">
        <f>IF(ISERROR(VLOOKUP(A6730,'entry data'!B:G,6,0)),"",VLOOKUP(A6730,'entry data'!B:G,6,0))</f>
        <v/>
      </c>
      <c r="D6730" s="9" t="str">
        <f>IF(ISERROR(VLOOKUP(A6730,'entry data'!B:C,2,0)),"",VLOOKUP(A6730,'entry data'!B:C,2,0))</f>
        <v/>
      </c>
      <c r="E6730" s="9" t="str">
        <f>IF(ISERROR(VLOOKUP(A6730,'entry data'!B:E,4,0)),"",VLOOKUP(A6730,'entry data'!B:E,4,0))</f>
        <v/>
      </c>
      <c r="F6730" s="11" t="str">
        <f>IF(A6730="","",IF(ISERROR(VLOOKUP(A6730,'entry data'!B:F,5,0)),"",VLOOKUP(A6730,'entry data'!B:F,5,0)))</f>
        <v/>
      </c>
      <c r="G6730" s="12" t="str">
        <f>IF(A6730="","",IF(ISERROR(VLOOKUP(A6730,'entry data'!B:I,8,0)),"",VLOOKUP(A6730,'entry data'!B:I,7,0)))</f>
        <v/>
      </c>
      <c r="H6730" s="13" t="str">
        <f>IF(A6730="","",IF(B6730=1,VLOOKUP(A6730,'entry data'!B:D,3,0),I6729))</f>
        <v/>
      </c>
      <c r="I6730" s="14" t="str">
        <f>IF(A6730="","",IF(E6730="weekly",7,IF(E6730="fortnightly",14,IF(E6730="monthly",DATE(IF(MONTH(H6730)=12,YEAR(H6730)+1,YEAR(H6730)),VLOOKUP(MONTH(H6730),index!$D$2:$G$13,2,0),DAY(H6730)),
IF(E6730="quarterly",DATE(IF(MONTH(H6730)&gt;=10,YEAR(H6730)+1,YEAR(H6730)),VLOOKUP(MONTH(H6730),index!$D$2:$G$13,3,0),DAY(H6730)),
IF(E6730="halfyearly",DATE(IF(MONTH(H6730)&gt;=7,YEAR(H6730)+1,YEAR(H6730)),VLOOKUP(MONTH(H6730),index!$D$2:$G$13,4,0),DAY(H6730)),
DATE(YEAR(H6730)+1,MONTH(H6730),DAY(H6730)))))-H6730))+H6730)</f>
        <v/>
      </c>
      <c r="J6730" s="9" t="str">
        <f t="shared" si="646"/>
        <v/>
      </c>
      <c r="K6730" s="11" t="str">
        <f t="shared" si="647"/>
        <v/>
      </c>
      <c r="L6730" s="11" t="str">
        <f t="shared" si="648"/>
        <v/>
      </c>
      <c r="M6730" s="11" t="str">
        <f>IF(A6730="","",VLOOKUP(E6730,index!$A$1:$B$6,2,0)*K6730*G6730)</f>
        <v/>
      </c>
      <c r="N6730" s="11" t="str">
        <f>IF(A6730="","",-PMT(G6730*VLOOKUP(E6730,index!$A$1:$B$6,2,0),C6730,F6730,0,0))</f>
        <v/>
      </c>
      <c r="O6730" s="11" t="str">
        <f t="shared" si="649"/>
        <v/>
      </c>
      <c r="P6730" s="11" t="str">
        <f t="shared" si="650"/>
        <v/>
      </c>
    </row>
    <row r="6731" spans="1:16" x14ac:dyDescent="0.25">
      <c r="A6731" s="9" t="str">
        <f>IF(A6730="","",IF(B6730&lt;C6730,A6730,IF(A6730=MAX('entry data'!$B$8:$B$507),"",A6730+1)))</f>
        <v/>
      </c>
      <c r="B6731" s="9" t="str">
        <f t="shared" si="645"/>
        <v/>
      </c>
      <c r="C6731" s="9" t="str">
        <f>IF(ISERROR(VLOOKUP(A6731,'entry data'!B:G,6,0)),"",VLOOKUP(A6731,'entry data'!B:G,6,0))</f>
        <v/>
      </c>
      <c r="D6731" s="9" t="str">
        <f>IF(ISERROR(VLOOKUP(A6731,'entry data'!B:C,2,0)),"",VLOOKUP(A6731,'entry data'!B:C,2,0))</f>
        <v/>
      </c>
      <c r="E6731" s="9" t="str">
        <f>IF(ISERROR(VLOOKUP(A6731,'entry data'!B:E,4,0)),"",VLOOKUP(A6731,'entry data'!B:E,4,0))</f>
        <v/>
      </c>
      <c r="F6731" s="11" t="str">
        <f>IF(A6731="","",IF(ISERROR(VLOOKUP(A6731,'entry data'!B:F,5,0)),"",VLOOKUP(A6731,'entry data'!B:F,5,0)))</f>
        <v/>
      </c>
      <c r="G6731" s="12" t="str">
        <f>IF(A6731="","",IF(ISERROR(VLOOKUP(A6731,'entry data'!B:I,8,0)),"",VLOOKUP(A6731,'entry data'!B:I,7,0)))</f>
        <v/>
      </c>
      <c r="H6731" s="13" t="str">
        <f>IF(A6731="","",IF(B6731=1,VLOOKUP(A6731,'entry data'!B:D,3,0),I6730))</f>
        <v/>
      </c>
      <c r="I6731" s="14" t="str">
        <f>IF(A6731="","",IF(E6731="weekly",7,IF(E6731="fortnightly",14,IF(E6731="monthly",DATE(IF(MONTH(H6731)=12,YEAR(H6731)+1,YEAR(H6731)),VLOOKUP(MONTH(H6731),index!$D$2:$G$13,2,0),DAY(H6731)),
IF(E6731="quarterly",DATE(IF(MONTH(H6731)&gt;=10,YEAR(H6731)+1,YEAR(H6731)),VLOOKUP(MONTH(H6731),index!$D$2:$G$13,3,0),DAY(H6731)),
IF(E6731="halfyearly",DATE(IF(MONTH(H6731)&gt;=7,YEAR(H6731)+1,YEAR(H6731)),VLOOKUP(MONTH(H6731),index!$D$2:$G$13,4,0),DAY(H6731)),
DATE(YEAR(H6731)+1,MONTH(H6731),DAY(H6731)))))-H6731))+H6731)</f>
        <v/>
      </c>
      <c r="J6731" s="9" t="str">
        <f t="shared" si="646"/>
        <v/>
      </c>
      <c r="K6731" s="11" t="str">
        <f t="shared" si="647"/>
        <v/>
      </c>
      <c r="L6731" s="11" t="str">
        <f t="shared" si="648"/>
        <v/>
      </c>
      <c r="M6731" s="11" t="str">
        <f>IF(A6731="","",VLOOKUP(E6731,index!$A$1:$B$6,2,0)*K6731*G6731)</f>
        <v/>
      </c>
      <c r="N6731" s="11" t="str">
        <f>IF(A6731="","",-PMT(G6731*VLOOKUP(E6731,index!$A$1:$B$6,2,0),C6731,F6731,0,0))</f>
        <v/>
      </c>
      <c r="O6731" s="11" t="str">
        <f t="shared" si="649"/>
        <v/>
      </c>
      <c r="P6731" s="11" t="str">
        <f t="shared" si="650"/>
        <v/>
      </c>
    </row>
    <row r="6732" spans="1:16" x14ac:dyDescent="0.25">
      <c r="A6732" s="9" t="str">
        <f>IF(A6731="","",IF(B6731&lt;C6731,A6731,IF(A6731=MAX('entry data'!$B$8:$B$507),"",A6731+1)))</f>
        <v/>
      </c>
      <c r="B6732" s="9" t="str">
        <f t="shared" si="645"/>
        <v/>
      </c>
      <c r="C6732" s="9" t="str">
        <f>IF(ISERROR(VLOOKUP(A6732,'entry data'!B:G,6,0)),"",VLOOKUP(A6732,'entry data'!B:G,6,0))</f>
        <v/>
      </c>
      <c r="D6732" s="9" t="str">
        <f>IF(ISERROR(VLOOKUP(A6732,'entry data'!B:C,2,0)),"",VLOOKUP(A6732,'entry data'!B:C,2,0))</f>
        <v/>
      </c>
      <c r="E6732" s="9" t="str">
        <f>IF(ISERROR(VLOOKUP(A6732,'entry data'!B:E,4,0)),"",VLOOKUP(A6732,'entry data'!B:E,4,0))</f>
        <v/>
      </c>
      <c r="F6732" s="11" t="str">
        <f>IF(A6732="","",IF(ISERROR(VLOOKUP(A6732,'entry data'!B:F,5,0)),"",VLOOKUP(A6732,'entry data'!B:F,5,0)))</f>
        <v/>
      </c>
      <c r="G6732" s="12" t="str">
        <f>IF(A6732="","",IF(ISERROR(VLOOKUP(A6732,'entry data'!B:I,8,0)),"",VLOOKUP(A6732,'entry data'!B:I,7,0)))</f>
        <v/>
      </c>
      <c r="H6732" s="13" t="str">
        <f>IF(A6732="","",IF(B6732=1,VLOOKUP(A6732,'entry data'!B:D,3,0),I6731))</f>
        <v/>
      </c>
      <c r="I6732" s="14" t="str">
        <f>IF(A6732="","",IF(E6732="weekly",7,IF(E6732="fortnightly",14,IF(E6732="monthly",DATE(IF(MONTH(H6732)=12,YEAR(H6732)+1,YEAR(H6732)),VLOOKUP(MONTH(H6732),index!$D$2:$G$13,2,0),DAY(H6732)),
IF(E6732="quarterly",DATE(IF(MONTH(H6732)&gt;=10,YEAR(H6732)+1,YEAR(H6732)),VLOOKUP(MONTH(H6732),index!$D$2:$G$13,3,0),DAY(H6732)),
IF(E6732="halfyearly",DATE(IF(MONTH(H6732)&gt;=7,YEAR(H6732)+1,YEAR(H6732)),VLOOKUP(MONTH(H6732),index!$D$2:$G$13,4,0),DAY(H6732)),
DATE(YEAR(H6732)+1,MONTH(H6732),DAY(H6732)))))-H6732))+H6732)</f>
        <v/>
      </c>
      <c r="J6732" s="9" t="str">
        <f t="shared" si="646"/>
        <v/>
      </c>
      <c r="K6732" s="11" t="str">
        <f t="shared" si="647"/>
        <v/>
      </c>
      <c r="L6732" s="11" t="str">
        <f t="shared" si="648"/>
        <v/>
      </c>
      <c r="M6732" s="11" t="str">
        <f>IF(A6732="","",VLOOKUP(E6732,index!$A$1:$B$6,2,0)*K6732*G6732)</f>
        <v/>
      </c>
      <c r="N6732" s="11" t="str">
        <f>IF(A6732="","",-PMT(G6732*VLOOKUP(E6732,index!$A$1:$B$6,2,0),C6732,F6732,0,0))</f>
        <v/>
      </c>
      <c r="O6732" s="11" t="str">
        <f t="shared" si="649"/>
        <v/>
      </c>
      <c r="P6732" s="11" t="str">
        <f t="shared" si="650"/>
        <v/>
      </c>
    </row>
    <row r="6733" spans="1:16" x14ac:dyDescent="0.25">
      <c r="A6733" s="9" t="str">
        <f>IF(A6732="","",IF(B6732&lt;C6732,A6732,IF(A6732=MAX('entry data'!$B$8:$B$507),"",A6732+1)))</f>
        <v/>
      </c>
      <c r="B6733" s="9" t="str">
        <f t="shared" si="645"/>
        <v/>
      </c>
      <c r="C6733" s="9" t="str">
        <f>IF(ISERROR(VLOOKUP(A6733,'entry data'!B:G,6,0)),"",VLOOKUP(A6733,'entry data'!B:G,6,0))</f>
        <v/>
      </c>
      <c r="D6733" s="9" t="str">
        <f>IF(ISERROR(VLOOKUP(A6733,'entry data'!B:C,2,0)),"",VLOOKUP(A6733,'entry data'!B:C,2,0))</f>
        <v/>
      </c>
      <c r="E6733" s="9" t="str">
        <f>IF(ISERROR(VLOOKUP(A6733,'entry data'!B:E,4,0)),"",VLOOKUP(A6733,'entry data'!B:E,4,0))</f>
        <v/>
      </c>
      <c r="F6733" s="11" t="str">
        <f>IF(A6733="","",IF(ISERROR(VLOOKUP(A6733,'entry data'!B:F,5,0)),"",VLOOKUP(A6733,'entry data'!B:F,5,0)))</f>
        <v/>
      </c>
      <c r="G6733" s="12" t="str">
        <f>IF(A6733="","",IF(ISERROR(VLOOKUP(A6733,'entry data'!B:I,8,0)),"",VLOOKUP(A6733,'entry data'!B:I,7,0)))</f>
        <v/>
      </c>
      <c r="H6733" s="13" t="str">
        <f>IF(A6733="","",IF(B6733=1,VLOOKUP(A6733,'entry data'!B:D,3,0),I6732))</f>
        <v/>
      </c>
      <c r="I6733" s="14" t="str">
        <f>IF(A6733="","",IF(E6733="weekly",7,IF(E6733="fortnightly",14,IF(E6733="monthly",DATE(IF(MONTH(H6733)=12,YEAR(H6733)+1,YEAR(H6733)),VLOOKUP(MONTH(H6733),index!$D$2:$G$13,2,0),DAY(H6733)),
IF(E6733="quarterly",DATE(IF(MONTH(H6733)&gt;=10,YEAR(H6733)+1,YEAR(H6733)),VLOOKUP(MONTH(H6733),index!$D$2:$G$13,3,0),DAY(H6733)),
IF(E6733="halfyearly",DATE(IF(MONTH(H6733)&gt;=7,YEAR(H6733)+1,YEAR(H6733)),VLOOKUP(MONTH(H6733),index!$D$2:$G$13,4,0),DAY(H6733)),
DATE(YEAR(H6733)+1,MONTH(H6733),DAY(H6733)))))-H6733))+H6733)</f>
        <v/>
      </c>
      <c r="J6733" s="9" t="str">
        <f t="shared" si="646"/>
        <v/>
      </c>
      <c r="K6733" s="11" t="str">
        <f t="shared" si="647"/>
        <v/>
      </c>
      <c r="L6733" s="11" t="str">
        <f t="shared" si="648"/>
        <v/>
      </c>
      <c r="M6733" s="11" t="str">
        <f>IF(A6733="","",VLOOKUP(E6733,index!$A$1:$B$6,2,0)*K6733*G6733)</f>
        <v/>
      </c>
      <c r="N6733" s="11" t="str">
        <f>IF(A6733="","",-PMT(G6733*VLOOKUP(E6733,index!$A$1:$B$6,2,0),C6733,F6733,0,0))</f>
        <v/>
      </c>
      <c r="O6733" s="11" t="str">
        <f t="shared" si="649"/>
        <v/>
      </c>
      <c r="P6733" s="11" t="str">
        <f t="shared" si="650"/>
        <v/>
      </c>
    </row>
    <row r="6734" spans="1:16" x14ac:dyDescent="0.25">
      <c r="A6734" s="9" t="str">
        <f>IF(A6733="","",IF(B6733&lt;C6733,A6733,IF(A6733=MAX('entry data'!$B$8:$B$507),"",A6733+1)))</f>
        <v/>
      </c>
      <c r="B6734" s="9" t="str">
        <f t="shared" si="645"/>
        <v/>
      </c>
      <c r="C6734" s="9" t="str">
        <f>IF(ISERROR(VLOOKUP(A6734,'entry data'!B:G,6,0)),"",VLOOKUP(A6734,'entry data'!B:G,6,0))</f>
        <v/>
      </c>
      <c r="D6734" s="9" t="str">
        <f>IF(ISERROR(VLOOKUP(A6734,'entry data'!B:C,2,0)),"",VLOOKUP(A6734,'entry data'!B:C,2,0))</f>
        <v/>
      </c>
      <c r="E6734" s="9" t="str">
        <f>IF(ISERROR(VLOOKUP(A6734,'entry data'!B:E,4,0)),"",VLOOKUP(A6734,'entry data'!B:E,4,0))</f>
        <v/>
      </c>
      <c r="F6734" s="11" t="str">
        <f>IF(A6734="","",IF(ISERROR(VLOOKUP(A6734,'entry data'!B:F,5,0)),"",VLOOKUP(A6734,'entry data'!B:F,5,0)))</f>
        <v/>
      </c>
      <c r="G6734" s="12" t="str">
        <f>IF(A6734="","",IF(ISERROR(VLOOKUP(A6734,'entry data'!B:I,8,0)),"",VLOOKUP(A6734,'entry data'!B:I,7,0)))</f>
        <v/>
      </c>
      <c r="H6734" s="13" t="str">
        <f>IF(A6734="","",IF(B6734=1,VLOOKUP(A6734,'entry data'!B:D,3,0),I6733))</f>
        <v/>
      </c>
      <c r="I6734" s="14" t="str">
        <f>IF(A6734="","",IF(E6734="weekly",7,IF(E6734="fortnightly",14,IF(E6734="monthly",DATE(IF(MONTH(H6734)=12,YEAR(H6734)+1,YEAR(H6734)),VLOOKUP(MONTH(H6734),index!$D$2:$G$13,2,0),DAY(H6734)),
IF(E6734="quarterly",DATE(IF(MONTH(H6734)&gt;=10,YEAR(H6734)+1,YEAR(H6734)),VLOOKUP(MONTH(H6734),index!$D$2:$G$13,3,0),DAY(H6734)),
IF(E6734="halfyearly",DATE(IF(MONTH(H6734)&gt;=7,YEAR(H6734)+1,YEAR(H6734)),VLOOKUP(MONTH(H6734),index!$D$2:$G$13,4,0),DAY(H6734)),
DATE(YEAR(H6734)+1,MONTH(H6734),DAY(H6734)))))-H6734))+H6734)</f>
        <v/>
      </c>
      <c r="J6734" s="9" t="str">
        <f t="shared" si="646"/>
        <v/>
      </c>
      <c r="K6734" s="11" t="str">
        <f t="shared" si="647"/>
        <v/>
      </c>
      <c r="L6734" s="11" t="str">
        <f t="shared" si="648"/>
        <v/>
      </c>
      <c r="M6734" s="11" t="str">
        <f>IF(A6734="","",VLOOKUP(E6734,index!$A$1:$B$6,2,0)*K6734*G6734)</f>
        <v/>
      </c>
      <c r="N6734" s="11" t="str">
        <f>IF(A6734="","",-PMT(G6734*VLOOKUP(E6734,index!$A$1:$B$6,2,0),C6734,F6734,0,0))</f>
        <v/>
      </c>
      <c r="O6734" s="11" t="str">
        <f t="shared" si="649"/>
        <v/>
      </c>
      <c r="P6734" s="11" t="str">
        <f t="shared" si="650"/>
        <v/>
      </c>
    </row>
    <row r="6735" spans="1:16" x14ac:dyDescent="0.25">
      <c r="A6735" s="9" t="str">
        <f>IF(A6734="","",IF(B6734&lt;C6734,A6734,IF(A6734=MAX('entry data'!$B$8:$B$507),"",A6734+1)))</f>
        <v/>
      </c>
      <c r="B6735" s="9" t="str">
        <f t="shared" si="645"/>
        <v/>
      </c>
      <c r="C6735" s="9" t="str">
        <f>IF(ISERROR(VLOOKUP(A6735,'entry data'!B:G,6,0)),"",VLOOKUP(A6735,'entry data'!B:G,6,0))</f>
        <v/>
      </c>
      <c r="D6735" s="9" t="str">
        <f>IF(ISERROR(VLOOKUP(A6735,'entry data'!B:C,2,0)),"",VLOOKUP(A6735,'entry data'!B:C,2,0))</f>
        <v/>
      </c>
      <c r="E6735" s="9" t="str">
        <f>IF(ISERROR(VLOOKUP(A6735,'entry data'!B:E,4,0)),"",VLOOKUP(A6735,'entry data'!B:E,4,0))</f>
        <v/>
      </c>
      <c r="F6735" s="11" t="str">
        <f>IF(A6735="","",IF(ISERROR(VLOOKUP(A6735,'entry data'!B:F,5,0)),"",VLOOKUP(A6735,'entry data'!B:F,5,0)))</f>
        <v/>
      </c>
      <c r="G6735" s="12" t="str">
        <f>IF(A6735="","",IF(ISERROR(VLOOKUP(A6735,'entry data'!B:I,8,0)),"",VLOOKUP(A6735,'entry data'!B:I,7,0)))</f>
        <v/>
      </c>
      <c r="H6735" s="13" t="str">
        <f>IF(A6735="","",IF(B6735=1,VLOOKUP(A6735,'entry data'!B:D,3,0),I6734))</f>
        <v/>
      </c>
      <c r="I6735" s="14" t="str">
        <f>IF(A6735="","",IF(E6735="weekly",7,IF(E6735="fortnightly",14,IF(E6735="monthly",DATE(IF(MONTH(H6735)=12,YEAR(H6735)+1,YEAR(H6735)),VLOOKUP(MONTH(H6735),index!$D$2:$G$13,2,0),DAY(H6735)),
IF(E6735="quarterly",DATE(IF(MONTH(H6735)&gt;=10,YEAR(H6735)+1,YEAR(H6735)),VLOOKUP(MONTH(H6735),index!$D$2:$G$13,3,0),DAY(H6735)),
IF(E6735="halfyearly",DATE(IF(MONTH(H6735)&gt;=7,YEAR(H6735)+1,YEAR(H6735)),VLOOKUP(MONTH(H6735),index!$D$2:$G$13,4,0),DAY(H6735)),
DATE(YEAR(H6735)+1,MONTH(H6735),DAY(H6735)))))-H6735))+H6735)</f>
        <v/>
      </c>
      <c r="J6735" s="9" t="str">
        <f t="shared" si="646"/>
        <v/>
      </c>
      <c r="K6735" s="11" t="str">
        <f t="shared" si="647"/>
        <v/>
      </c>
      <c r="L6735" s="11" t="str">
        <f t="shared" si="648"/>
        <v/>
      </c>
      <c r="M6735" s="11" t="str">
        <f>IF(A6735="","",VLOOKUP(E6735,index!$A$1:$B$6,2,0)*K6735*G6735)</f>
        <v/>
      </c>
      <c r="N6735" s="11" t="str">
        <f>IF(A6735="","",-PMT(G6735*VLOOKUP(E6735,index!$A$1:$B$6,2,0),C6735,F6735,0,0))</f>
        <v/>
      </c>
      <c r="O6735" s="11" t="str">
        <f t="shared" si="649"/>
        <v/>
      </c>
      <c r="P6735" s="11" t="str">
        <f t="shared" si="650"/>
        <v/>
      </c>
    </row>
    <row r="6736" spans="1:16" x14ac:dyDescent="0.25">
      <c r="A6736" s="9" t="str">
        <f>IF(A6735="","",IF(B6735&lt;C6735,A6735,IF(A6735=MAX('entry data'!$B$8:$B$507),"",A6735+1)))</f>
        <v/>
      </c>
      <c r="B6736" s="9" t="str">
        <f t="shared" si="645"/>
        <v/>
      </c>
      <c r="C6736" s="9" t="str">
        <f>IF(ISERROR(VLOOKUP(A6736,'entry data'!B:G,6,0)),"",VLOOKUP(A6736,'entry data'!B:G,6,0))</f>
        <v/>
      </c>
      <c r="D6736" s="9" t="str">
        <f>IF(ISERROR(VLOOKUP(A6736,'entry data'!B:C,2,0)),"",VLOOKUP(A6736,'entry data'!B:C,2,0))</f>
        <v/>
      </c>
      <c r="E6736" s="9" t="str">
        <f>IF(ISERROR(VLOOKUP(A6736,'entry data'!B:E,4,0)),"",VLOOKUP(A6736,'entry data'!B:E,4,0))</f>
        <v/>
      </c>
      <c r="F6736" s="11" t="str">
        <f>IF(A6736="","",IF(ISERROR(VLOOKUP(A6736,'entry data'!B:F,5,0)),"",VLOOKUP(A6736,'entry data'!B:F,5,0)))</f>
        <v/>
      </c>
      <c r="G6736" s="12" t="str">
        <f>IF(A6736="","",IF(ISERROR(VLOOKUP(A6736,'entry data'!B:I,8,0)),"",VLOOKUP(A6736,'entry data'!B:I,7,0)))</f>
        <v/>
      </c>
      <c r="H6736" s="13" t="str">
        <f>IF(A6736="","",IF(B6736=1,VLOOKUP(A6736,'entry data'!B:D,3,0),I6735))</f>
        <v/>
      </c>
      <c r="I6736" s="14" t="str">
        <f>IF(A6736="","",IF(E6736="weekly",7,IF(E6736="fortnightly",14,IF(E6736="monthly",DATE(IF(MONTH(H6736)=12,YEAR(H6736)+1,YEAR(H6736)),VLOOKUP(MONTH(H6736),index!$D$2:$G$13,2,0),DAY(H6736)),
IF(E6736="quarterly",DATE(IF(MONTH(H6736)&gt;=10,YEAR(H6736)+1,YEAR(H6736)),VLOOKUP(MONTH(H6736),index!$D$2:$G$13,3,0),DAY(H6736)),
IF(E6736="halfyearly",DATE(IF(MONTH(H6736)&gt;=7,YEAR(H6736)+1,YEAR(H6736)),VLOOKUP(MONTH(H6736),index!$D$2:$G$13,4,0),DAY(H6736)),
DATE(YEAR(H6736)+1,MONTH(H6736),DAY(H6736)))))-H6736))+H6736)</f>
        <v/>
      </c>
      <c r="J6736" s="9" t="str">
        <f t="shared" si="646"/>
        <v/>
      </c>
      <c r="K6736" s="11" t="str">
        <f t="shared" si="647"/>
        <v/>
      </c>
      <c r="L6736" s="11" t="str">
        <f t="shared" si="648"/>
        <v/>
      </c>
      <c r="M6736" s="11" t="str">
        <f>IF(A6736="","",VLOOKUP(E6736,index!$A$1:$B$6,2,0)*K6736*G6736)</f>
        <v/>
      </c>
      <c r="N6736" s="11" t="str">
        <f>IF(A6736="","",-PMT(G6736*VLOOKUP(E6736,index!$A$1:$B$6,2,0),C6736,F6736,0,0))</f>
        <v/>
      </c>
      <c r="O6736" s="11" t="str">
        <f t="shared" si="649"/>
        <v/>
      </c>
      <c r="P6736" s="11" t="str">
        <f t="shared" si="650"/>
        <v/>
      </c>
    </row>
    <row r="6737" spans="1:16" x14ac:dyDescent="0.25">
      <c r="A6737" s="9" t="str">
        <f>IF(A6736="","",IF(B6736&lt;C6736,A6736,IF(A6736=MAX('entry data'!$B$8:$B$507),"",A6736+1)))</f>
        <v/>
      </c>
      <c r="B6737" s="9" t="str">
        <f t="shared" si="645"/>
        <v/>
      </c>
      <c r="C6737" s="9" t="str">
        <f>IF(ISERROR(VLOOKUP(A6737,'entry data'!B:G,6,0)),"",VLOOKUP(A6737,'entry data'!B:G,6,0))</f>
        <v/>
      </c>
      <c r="D6737" s="9" t="str">
        <f>IF(ISERROR(VLOOKUP(A6737,'entry data'!B:C,2,0)),"",VLOOKUP(A6737,'entry data'!B:C,2,0))</f>
        <v/>
      </c>
      <c r="E6737" s="9" t="str">
        <f>IF(ISERROR(VLOOKUP(A6737,'entry data'!B:E,4,0)),"",VLOOKUP(A6737,'entry data'!B:E,4,0))</f>
        <v/>
      </c>
      <c r="F6737" s="11" t="str">
        <f>IF(A6737="","",IF(ISERROR(VLOOKUP(A6737,'entry data'!B:F,5,0)),"",VLOOKUP(A6737,'entry data'!B:F,5,0)))</f>
        <v/>
      </c>
      <c r="G6737" s="12" t="str">
        <f>IF(A6737="","",IF(ISERROR(VLOOKUP(A6737,'entry data'!B:I,8,0)),"",VLOOKUP(A6737,'entry data'!B:I,7,0)))</f>
        <v/>
      </c>
      <c r="H6737" s="13" t="str">
        <f>IF(A6737="","",IF(B6737=1,VLOOKUP(A6737,'entry data'!B:D,3,0),I6736))</f>
        <v/>
      </c>
      <c r="I6737" s="14" t="str">
        <f>IF(A6737="","",IF(E6737="weekly",7,IF(E6737="fortnightly",14,IF(E6737="monthly",DATE(IF(MONTH(H6737)=12,YEAR(H6737)+1,YEAR(H6737)),VLOOKUP(MONTH(H6737),index!$D$2:$G$13,2,0),DAY(H6737)),
IF(E6737="quarterly",DATE(IF(MONTH(H6737)&gt;=10,YEAR(H6737)+1,YEAR(H6737)),VLOOKUP(MONTH(H6737),index!$D$2:$G$13,3,0),DAY(H6737)),
IF(E6737="halfyearly",DATE(IF(MONTH(H6737)&gt;=7,YEAR(H6737)+1,YEAR(H6737)),VLOOKUP(MONTH(H6737),index!$D$2:$G$13,4,0),DAY(H6737)),
DATE(YEAR(H6737)+1,MONTH(H6737),DAY(H6737)))))-H6737))+H6737)</f>
        <v/>
      </c>
      <c r="J6737" s="9" t="str">
        <f t="shared" si="646"/>
        <v/>
      </c>
      <c r="K6737" s="11" t="str">
        <f t="shared" si="647"/>
        <v/>
      </c>
      <c r="L6737" s="11" t="str">
        <f t="shared" si="648"/>
        <v/>
      </c>
      <c r="M6737" s="11" t="str">
        <f>IF(A6737="","",VLOOKUP(E6737,index!$A$1:$B$6,2,0)*K6737*G6737)</f>
        <v/>
      </c>
      <c r="N6737" s="11" t="str">
        <f>IF(A6737="","",-PMT(G6737*VLOOKUP(E6737,index!$A$1:$B$6,2,0),C6737,F6737,0,0))</f>
        <v/>
      </c>
      <c r="O6737" s="11" t="str">
        <f t="shared" si="649"/>
        <v/>
      </c>
      <c r="P6737" s="11" t="str">
        <f t="shared" si="650"/>
        <v/>
      </c>
    </row>
    <row r="6738" spans="1:16" x14ac:dyDescent="0.25">
      <c r="A6738" s="9" t="str">
        <f>IF(A6737="","",IF(B6737&lt;C6737,A6737,IF(A6737=MAX('entry data'!$B$8:$B$507),"",A6737+1)))</f>
        <v/>
      </c>
      <c r="B6738" s="9" t="str">
        <f t="shared" si="645"/>
        <v/>
      </c>
      <c r="C6738" s="9" t="str">
        <f>IF(ISERROR(VLOOKUP(A6738,'entry data'!B:G,6,0)),"",VLOOKUP(A6738,'entry data'!B:G,6,0))</f>
        <v/>
      </c>
      <c r="D6738" s="9" t="str">
        <f>IF(ISERROR(VLOOKUP(A6738,'entry data'!B:C,2,0)),"",VLOOKUP(A6738,'entry data'!B:C,2,0))</f>
        <v/>
      </c>
      <c r="E6738" s="9" t="str">
        <f>IF(ISERROR(VLOOKUP(A6738,'entry data'!B:E,4,0)),"",VLOOKUP(A6738,'entry data'!B:E,4,0))</f>
        <v/>
      </c>
      <c r="F6738" s="11" t="str">
        <f>IF(A6738="","",IF(ISERROR(VLOOKUP(A6738,'entry data'!B:F,5,0)),"",VLOOKUP(A6738,'entry data'!B:F,5,0)))</f>
        <v/>
      </c>
      <c r="G6738" s="12" t="str">
        <f>IF(A6738="","",IF(ISERROR(VLOOKUP(A6738,'entry data'!B:I,8,0)),"",VLOOKUP(A6738,'entry data'!B:I,7,0)))</f>
        <v/>
      </c>
      <c r="H6738" s="13" t="str">
        <f>IF(A6738="","",IF(B6738=1,VLOOKUP(A6738,'entry data'!B:D,3,0),I6737))</f>
        <v/>
      </c>
      <c r="I6738" s="14" t="str">
        <f>IF(A6738="","",IF(E6738="weekly",7,IF(E6738="fortnightly",14,IF(E6738="monthly",DATE(IF(MONTH(H6738)=12,YEAR(H6738)+1,YEAR(H6738)),VLOOKUP(MONTH(H6738),index!$D$2:$G$13,2,0),DAY(H6738)),
IF(E6738="quarterly",DATE(IF(MONTH(H6738)&gt;=10,YEAR(H6738)+1,YEAR(H6738)),VLOOKUP(MONTH(H6738),index!$D$2:$G$13,3,0),DAY(H6738)),
IF(E6738="halfyearly",DATE(IF(MONTH(H6738)&gt;=7,YEAR(H6738)+1,YEAR(H6738)),VLOOKUP(MONTH(H6738),index!$D$2:$G$13,4,0),DAY(H6738)),
DATE(YEAR(H6738)+1,MONTH(H6738),DAY(H6738)))))-H6738))+H6738)</f>
        <v/>
      </c>
      <c r="J6738" s="9" t="str">
        <f t="shared" si="646"/>
        <v/>
      </c>
      <c r="K6738" s="11" t="str">
        <f t="shared" si="647"/>
        <v/>
      </c>
      <c r="L6738" s="11" t="str">
        <f t="shared" si="648"/>
        <v/>
      </c>
      <c r="M6738" s="11" t="str">
        <f>IF(A6738="","",VLOOKUP(E6738,index!$A$1:$B$6,2,0)*K6738*G6738)</f>
        <v/>
      </c>
      <c r="N6738" s="11" t="str">
        <f>IF(A6738="","",-PMT(G6738*VLOOKUP(E6738,index!$A$1:$B$6,2,0),C6738,F6738,0,0))</f>
        <v/>
      </c>
      <c r="O6738" s="11" t="str">
        <f t="shared" si="649"/>
        <v/>
      </c>
      <c r="P6738" s="11" t="str">
        <f t="shared" si="650"/>
        <v/>
      </c>
    </row>
    <row r="6739" spans="1:16" x14ac:dyDescent="0.25">
      <c r="A6739" s="9" t="str">
        <f>IF(A6738="","",IF(B6738&lt;C6738,A6738,IF(A6738=MAX('entry data'!$B$8:$B$507),"",A6738+1)))</f>
        <v/>
      </c>
      <c r="B6739" s="9" t="str">
        <f t="shared" si="645"/>
        <v/>
      </c>
      <c r="C6739" s="9" t="str">
        <f>IF(ISERROR(VLOOKUP(A6739,'entry data'!B:G,6,0)),"",VLOOKUP(A6739,'entry data'!B:G,6,0))</f>
        <v/>
      </c>
      <c r="D6739" s="9" t="str">
        <f>IF(ISERROR(VLOOKUP(A6739,'entry data'!B:C,2,0)),"",VLOOKUP(A6739,'entry data'!B:C,2,0))</f>
        <v/>
      </c>
      <c r="E6739" s="9" t="str">
        <f>IF(ISERROR(VLOOKUP(A6739,'entry data'!B:E,4,0)),"",VLOOKUP(A6739,'entry data'!B:E,4,0))</f>
        <v/>
      </c>
      <c r="F6739" s="11" t="str">
        <f>IF(A6739="","",IF(ISERROR(VLOOKUP(A6739,'entry data'!B:F,5,0)),"",VLOOKUP(A6739,'entry data'!B:F,5,0)))</f>
        <v/>
      </c>
      <c r="G6739" s="12" t="str">
        <f>IF(A6739="","",IF(ISERROR(VLOOKUP(A6739,'entry data'!B:I,8,0)),"",VLOOKUP(A6739,'entry data'!B:I,7,0)))</f>
        <v/>
      </c>
      <c r="H6739" s="13" t="str">
        <f>IF(A6739="","",IF(B6739=1,VLOOKUP(A6739,'entry data'!B:D,3,0),I6738))</f>
        <v/>
      </c>
      <c r="I6739" s="14" t="str">
        <f>IF(A6739="","",IF(E6739="weekly",7,IF(E6739="fortnightly",14,IF(E6739="monthly",DATE(IF(MONTH(H6739)=12,YEAR(H6739)+1,YEAR(H6739)),VLOOKUP(MONTH(H6739),index!$D$2:$G$13,2,0),DAY(H6739)),
IF(E6739="quarterly",DATE(IF(MONTH(H6739)&gt;=10,YEAR(H6739)+1,YEAR(H6739)),VLOOKUP(MONTH(H6739),index!$D$2:$G$13,3,0),DAY(H6739)),
IF(E6739="halfyearly",DATE(IF(MONTH(H6739)&gt;=7,YEAR(H6739)+1,YEAR(H6739)),VLOOKUP(MONTH(H6739),index!$D$2:$G$13,4,0),DAY(H6739)),
DATE(YEAR(H6739)+1,MONTH(H6739),DAY(H6739)))))-H6739))+H6739)</f>
        <v/>
      </c>
      <c r="J6739" s="9" t="str">
        <f t="shared" si="646"/>
        <v/>
      </c>
      <c r="K6739" s="11" t="str">
        <f t="shared" si="647"/>
        <v/>
      </c>
      <c r="L6739" s="11" t="str">
        <f t="shared" si="648"/>
        <v/>
      </c>
      <c r="M6739" s="11" t="str">
        <f>IF(A6739="","",VLOOKUP(E6739,index!$A$1:$B$6,2,0)*K6739*G6739)</f>
        <v/>
      </c>
      <c r="N6739" s="11" t="str">
        <f>IF(A6739="","",-PMT(G6739*VLOOKUP(E6739,index!$A$1:$B$6,2,0),C6739,F6739,0,0))</f>
        <v/>
      </c>
      <c r="O6739" s="11" t="str">
        <f t="shared" si="649"/>
        <v/>
      </c>
      <c r="P6739" s="11" t="str">
        <f t="shared" si="650"/>
        <v/>
      </c>
    </row>
    <row r="6740" spans="1:16" x14ac:dyDescent="0.25">
      <c r="A6740" s="9" t="str">
        <f>IF(A6739="","",IF(B6739&lt;C6739,A6739,IF(A6739=MAX('entry data'!$B$8:$B$507),"",A6739+1)))</f>
        <v/>
      </c>
      <c r="B6740" s="9" t="str">
        <f t="shared" si="645"/>
        <v/>
      </c>
      <c r="C6740" s="9" t="str">
        <f>IF(ISERROR(VLOOKUP(A6740,'entry data'!B:G,6,0)),"",VLOOKUP(A6740,'entry data'!B:G,6,0))</f>
        <v/>
      </c>
      <c r="D6740" s="9" t="str">
        <f>IF(ISERROR(VLOOKUP(A6740,'entry data'!B:C,2,0)),"",VLOOKUP(A6740,'entry data'!B:C,2,0))</f>
        <v/>
      </c>
      <c r="E6740" s="9" t="str">
        <f>IF(ISERROR(VLOOKUP(A6740,'entry data'!B:E,4,0)),"",VLOOKUP(A6740,'entry data'!B:E,4,0))</f>
        <v/>
      </c>
      <c r="F6740" s="11" t="str">
        <f>IF(A6740="","",IF(ISERROR(VLOOKUP(A6740,'entry data'!B:F,5,0)),"",VLOOKUP(A6740,'entry data'!B:F,5,0)))</f>
        <v/>
      </c>
      <c r="G6740" s="12" t="str">
        <f>IF(A6740="","",IF(ISERROR(VLOOKUP(A6740,'entry data'!B:I,8,0)),"",VLOOKUP(A6740,'entry data'!B:I,7,0)))</f>
        <v/>
      </c>
      <c r="H6740" s="13" t="str">
        <f>IF(A6740="","",IF(B6740=1,VLOOKUP(A6740,'entry data'!B:D,3,0),I6739))</f>
        <v/>
      </c>
      <c r="I6740" s="14" t="str">
        <f>IF(A6740="","",IF(E6740="weekly",7,IF(E6740="fortnightly",14,IF(E6740="monthly",DATE(IF(MONTH(H6740)=12,YEAR(H6740)+1,YEAR(H6740)),VLOOKUP(MONTH(H6740),index!$D$2:$G$13,2,0),DAY(H6740)),
IF(E6740="quarterly",DATE(IF(MONTH(H6740)&gt;=10,YEAR(H6740)+1,YEAR(H6740)),VLOOKUP(MONTH(H6740),index!$D$2:$G$13,3,0),DAY(H6740)),
IF(E6740="halfyearly",DATE(IF(MONTH(H6740)&gt;=7,YEAR(H6740)+1,YEAR(H6740)),VLOOKUP(MONTH(H6740),index!$D$2:$G$13,4,0),DAY(H6740)),
DATE(YEAR(H6740)+1,MONTH(H6740),DAY(H6740)))))-H6740))+H6740)</f>
        <v/>
      </c>
      <c r="J6740" s="9" t="str">
        <f t="shared" si="646"/>
        <v/>
      </c>
      <c r="K6740" s="11" t="str">
        <f t="shared" si="647"/>
        <v/>
      </c>
      <c r="L6740" s="11" t="str">
        <f t="shared" si="648"/>
        <v/>
      </c>
      <c r="M6740" s="11" t="str">
        <f>IF(A6740="","",VLOOKUP(E6740,index!$A$1:$B$6,2,0)*K6740*G6740)</f>
        <v/>
      </c>
      <c r="N6740" s="11" t="str">
        <f>IF(A6740="","",-PMT(G6740*VLOOKUP(E6740,index!$A$1:$B$6,2,0),C6740,F6740,0,0))</f>
        <v/>
      </c>
      <c r="O6740" s="11" t="str">
        <f t="shared" si="649"/>
        <v/>
      </c>
      <c r="P6740" s="11" t="str">
        <f t="shared" si="650"/>
        <v/>
      </c>
    </row>
    <row r="6741" spans="1:16" x14ac:dyDescent="0.25">
      <c r="A6741" s="9" t="str">
        <f>IF(A6740="","",IF(B6740&lt;C6740,A6740,IF(A6740=MAX('entry data'!$B$8:$B$507),"",A6740+1)))</f>
        <v/>
      </c>
      <c r="B6741" s="9" t="str">
        <f t="shared" si="645"/>
        <v/>
      </c>
      <c r="C6741" s="9" t="str">
        <f>IF(ISERROR(VLOOKUP(A6741,'entry data'!B:G,6,0)),"",VLOOKUP(A6741,'entry data'!B:G,6,0))</f>
        <v/>
      </c>
      <c r="D6741" s="9" t="str">
        <f>IF(ISERROR(VLOOKUP(A6741,'entry data'!B:C,2,0)),"",VLOOKUP(A6741,'entry data'!B:C,2,0))</f>
        <v/>
      </c>
      <c r="E6741" s="9" t="str">
        <f>IF(ISERROR(VLOOKUP(A6741,'entry data'!B:E,4,0)),"",VLOOKUP(A6741,'entry data'!B:E,4,0))</f>
        <v/>
      </c>
      <c r="F6741" s="11" t="str">
        <f>IF(A6741="","",IF(ISERROR(VLOOKUP(A6741,'entry data'!B:F,5,0)),"",VLOOKUP(A6741,'entry data'!B:F,5,0)))</f>
        <v/>
      </c>
      <c r="G6741" s="12" t="str">
        <f>IF(A6741="","",IF(ISERROR(VLOOKUP(A6741,'entry data'!B:I,8,0)),"",VLOOKUP(A6741,'entry data'!B:I,7,0)))</f>
        <v/>
      </c>
      <c r="H6741" s="13" t="str">
        <f>IF(A6741="","",IF(B6741=1,VLOOKUP(A6741,'entry data'!B:D,3,0),I6740))</f>
        <v/>
      </c>
      <c r="I6741" s="14" t="str">
        <f>IF(A6741="","",IF(E6741="weekly",7,IF(E6741="fortnightly",14,IF(E6741="monthly",DATE(IF(MONTH(H6741)=12,YEAR(H6741)+1,YEAR(H6741)),VLOOKUP(MONTH(H6741),index!$D$2:$G$13,2,0),DAY(H6741)),
IF(E6741="quarterly",DATE(IF(MONTH(H6741)&gt;=10,YEAR(H6741)+1,YEAR(H6741)),VLOOKUP(MONTH(H6741),index!$D$2:$G$13,3,0),DAY(H6741)),
IF(E6741="halfyearly",DATE(IF(MONTH(H6741)&gt;=7,YEAR(H6741)+1,YEAR(H6741)),VLOOKUP(MONTH(H6741),index!$D$2:$G$13,4,0),DAY(H6741)),
DATE(YEAR(H6741)+1,MONTH(H6741),DAY(H6741)))))-H6741))+H6741)</f>
        <v/>
      </c>
      <c r="J6741" s="9" t="str">
        <f t="shared" si="646"/>
        <v/>
      </c>
      <c r="K6741" s="11" t="str">
        <f t="shared" si="647"/>
        <v/>
      </c>
      <c r="L6741" s="11" t="str">
        <f t="shared" si="648"/>
        <v/>
      </c>
      <c r="M6741" s="11" t="str">
        <f>IF(A6741="","",VLOOKUP(E6741,index!$A$1:$B$6,2,0)*K6741*G6741)</f>
        <v/>
      </c>
      <c r="N6741" s="11" t="str">
        <f>IF(A6741="","",-PMT(G6741*VLOOKUP(E6741,index!$A$1:$B$6,2,0),C6741,F6741,0,0))</f>
        <v/>
      </c>
      <c r="O6741" s="11" t="str">
        <f t="shared" si="649"/>
        <v/>
      </c>
      <c r="P6741" s="11" t="str">
        <f t="shared" si="650"/>
        <v/>
      </c>
    </row>
    <row r="6742" spans="1:16" x14ac:dyDescent="0.25">
      <c r="A6742" s="9" t="str">
        <f>IF(A6741="","",IF(B6741&lt;C6741,A6741,IF(A6741=MAX('entry data'!$B$8:$B$507),"",A6741+1)))</f>
        <v/>
      </c>
      <c r="B6742" s="9" t="str">
        <f t="shared" si="645"/>
        <v/>
      </c>
      <c r="C6742" s="9" t="str">
        <f>IF(ISERROR(VLOOKUP(A6742,'entry data'!B:G,6,0)),"",VLOOKUP(A6742,'entry data'!B:G,6,0))</f>
        <v/>
      </c>
      <c r="D6742" s="9" t="str">
        <f>IF(ISERROR(VLOOKUP(A6742,'entry data'!B:C,2,0)),"",VLOOKUP(A6742,'entry data'!B:C,2,0))</f>
        <v/>
      </c>
      <c r="E6742" s="9" t="str">
        <f>IF(ISERROR(VLOOKUP(A6742,'entry data'!B:E,4,0)),"",VLOOKUP(A6742,'entry data'!B:E,4,0))</f>
        <v/>
      </c>
      <c r="F6742" s="11" t="str">
        <f>IF(A6742="","",IF(ISERROR(VLOOKUP(A6742,'entry data'!B:F,5,0)),"",VLOOKUP(A6742,'entry data'!B:F,5,0)))</f>
        <v/>
      </c>
      <c r="G6742" s="12" t="str">
        <f>IF(A6742="","",IF(ISERROR(VLOOKUP(A6742,'entry data'!B:I,8,0)),"",VLOOKUP(A6742,'entry data'!B:I,7,0)))</f>
        <v/>
      </c>
      <c r="H6742" s="13" t="str">
        <f>IF(A6742="","",IF(B6742=1,VLOOKUP(A6742,'entry data'!B:D,3,0),I6741))</f>
        <v/>
      </c>
      <c r="I6742" s="14" t="str">
        <f>IF(A6742="","",IF(E6742="weekly",7,IF(E6742="fortnightly",14,IF(E6742="monthly",DATE(IF(MONTH(H6742)=12,YEAR(H6742)+1,YEAR(H6742)),VLOOKUP(MONTH(H6742),index!$D$2:$G$13,2,0),DAY(H6742)),
IF(E6742="quarterly",DATE(IF(MONTH(H6742)&gt;=10,YEAR(H6742)+1,YEAR(H6742)),VLOOKUP(MONTH(H6742),index!$D$2:$G$13,3,0),DAY(H6742)),
IF(E6742="halfyearly",DATE(IF(MONTH(H6742)&gt;=7,YEAR(H6742)+1,YEAR(H6742)),VLOOKUP(MONTH(H6742),index!$D$2:$G$13,4,0),DAY(H6742)),
DATE(YEAR(H6742)+1,MONTH(H6742),DAY(H6742)))))-H6742))+H6742)</f>
        <v/>
      </c>
      <c r="J6742" s="9" t="str">
        <f t="shared" si="646"/>
        <v/>
      </c>
      <c r="K6742" s="11" t="str">
        <f t="shared" si="647"/>
        <v/>
      </c>
      <c r="L6742" s="11" t="str">
        <f t="shared" si="648"/>
        <v/>
      </c>
      <c r="M6742" s="11" t="str">
        <f>IF(A6742="","",VLOOKUP(E6742,index!$A$1:$B$6,2,0)*K6742*G6742)</f>
        <v/>
      </c>
      <c r="N6742" s="11" t="str">
        <f>IF(A6742="","",-PMT(G6742*VLOOKUP(E6742,index!$A$1:$B$6,2,0),C6742,F6742,0,0))</f>
        <v/>
      </c>
      <c r="O6742" s="11" t="str">
        <f t="shared" si="649"/>
        <v/>
      </c>
      <c r="P6742" s="11" t="str">
        <f t="shared" si="650"/>
        <v/>
      </c>
    </row>
    <row r="6743" spans="1:16" x14ac:dyDescent="0.25">
      <c r="A6743" s="9" t="str">
        <f>IF(A6742="","",IF(B6742&lt;C6742,A6742,IF(A6742=MAX('entry data'!$B$8:$B$507),"",A6742+1)))</f>
        <v/>
      </c>
      <c r="B6743" s="9" t="str">
        <f t="shared" ref="B6743:B6806" si="651">IF(A6743="","",IF(B6742=C6742,1,B6742+1))</f>
        <v/>
      </c>
      <c r="C6743" s="9" t="str">
        <f>IF(ISERROR(VLOOKUP(A6743,'entry data'!B:G,6,0)),"",VLOOKUP(A6743,'entry data'!B:G,6,0))</f>
        <v/>
      </c>
      <c r="D6743" s="9" t="str">
        <f>IF(ISERROR(VLOOKUP(A6743,'entry data'!B:C,2,0)),"",VLOOKUP(A6743,'entry data'!B:C,2,0))</f>
        <v/>
      </c>
      <c r="E6743" s="9" t="str">
        <f>IF(ISERROR(VLOOKUP(A6743,'entry data'!B:E,4,0)),"",VLOOKUP(A6743,'entry data'!B:E,4,0))</f>
        <v/>
      </c>
      <c r="F6743" s="11" t="str">
        <f>IF(A6743="","",IF(ISERROR(VLOOKUP(A6743,'entry data'!B:F,5,0)),"",VLOOKUP(A6743,'entry data'!B:F,5,0)))</f>
        <v/>
      </c>
      <c r="G6743" s="12" t="str">
        <f>IF(A6743="","",IF(ISERROR(VLOOKUP(A6743,'entry data'!B:I,8,0)),"",VLOOKUP(A6743,'entry data'!B:I,7,0)))</f>
        <v/>
      </c>
      <c r="H6743" s="13" t="str">
        <f>IF(A6743="","",IF(B6743=1,VLOOKUP(A6743,'entry data'!B:D,3,0),I6742))</f>
        <v/>
      </c>
      <c r="I6743" s="14" t="str">
        <f>IF(A6743="","",IF(E6743="weekly",7,IF(E6743="fortnightly",14,IF(E6743="monthly",DATE(IF(MONTH(H6743)=12,YEAR(H6743)+1,YEAR(H6743)),VLOOKUP(MONTH(H6743),index!$D$2:$G$13,2,0),DAY(H6743)),
IF(E6743="quarterly",DATE(IF(MONTH(H6743)&gt;=10,YEAR(H6743)+1,YEAR(H6743)),VLOOKUP(MONTH(H6743),index!$D$2:$G$13,3,0),DAY(H6743)),
IF(E6743="halfyearly",DATE(IF(MONTH(H6743)&gt;=7,YEAR(H6743)+1,YEAR(H6743)),VLOOKUP(MONTH(H6743),index!$D$2:$G$13,4,0),DAY(H6743)),
DATE(YEAR(H6743)+1,MONTH(H6743),DAY(H6743)))))-H6743))+H6743)</f>
        <v/>
      </c>
      <c r="J6743" s="9" t="str">
        <f t="shared" ref="J6743:J6806" si="652">IF(A6743="","",IF(MONTH(I6743)&lt;10,YEAR(I6743)&amp;"-0"&amp;MONTH(I6743),YEAR(I6743)&amp;"-"&amp;MONTH(I6743)))</f>
        <v/>
      </c>
      <c r="K6743" s="11" t="str">
        <f t="shared" ref="K6743:K6806" si="653">IF(A6743="","",IF(B6743=1,F6743,O6742))</f>
        <v/>
      </c>
      <c r="L6743" s="11" t="str">
        <f t="shared" ref="L6743:L6806" si="654">IF(A6743="","",N6743-M6743)</f>
        <v/>
      </c>
      <c r="M6743" s="11" t="str">
        <f>IF(A6743="","",VLOOKUP(E6743,index!$A$1:$B$6,2,0)*K6743*G6743)</f>
        <v/>
      </c>
      <c r="N6743" s="11" t="str">
        <f>IF(A6743="","",-PMT(G6743*VLOOKUP(E6743,index!$A$1:$B$6,2,0),C6743,F6743,0,0))</f>
        <v/>
      </c>
      <c r="O6743" s="11" t="str">
        <f t="shared" ref="O6743:O6806" si="655">IF(A6743="","",K6743-L6743)</f>
        <v/>
      </c>
      <c r="P6743" s="11" t="str">
        <f t="shared" si="650"/>
        <v/>
      </c>
    </row>
    <row r="6744" spans="1:16" x14ac:dyDescent="0.25">
      <c r="A6744" s="9" t="str">
        <f>IF(A6743="","",IF(B6743&lt;C6743,A6743,IF(A6743=MAX('entry data'!$B$8:$B$507),"",A6743+1)))</f>
        <v/>
      </c>
      <c r="B6744" s="9" t="str">
        <f t="shared" si="651"/>
        <v/>
      </c>
      <c r="C6744" s="9" t="str">
        <f>IF(ISERROR(VLOOKUP(A6744,'entry data'!B:G,6,0)),"",VLOOKUP(A6744,'entry data'!B:G,6,0))</f>
        <v/>
      </c>
      <c r="D6744" s="9" t="str">
        <f>IF(ISERROR(VLOOKUP(A6744,'entry data'!B:C,2,0)),"",VLOOKUP(A6744,'entry data'!B:C,2,0))</f>
        <v/>
      </c>
      <c r="E6744" s="9" t="str">
        <f>IF(ISERROR(VLOOKUP(A6744,'entry data'!B:E,4,0)),"",VLOOKUP(A6744,'entry data'!B:E,4,0))</f>
        <v/>
      </c>
      <c r="F6744" s="11" t="str">
        <f>IF(A6744="","",IF(ISERROR(VLOOKUP(A6744,'entry data'!B:F,5,0)),"",VLOOKUP(A6744,'entry data'!B:F,5,0)))</f>
        <v/>
      </c>
      <c r="G6744" s="12" t="str">
        <f>IF(A6744="","",IF(ISERROR(VLOOKUP(A6744,'entry data'!B:I,8,0)),"",VLOOKUP(A6744,'entry data'!B:I,7,0)))</f>
        <v/>
      </c>
      <c r="H6744" s="13" t="str">
        <f>IF(A6744="","",IF(B6744=1,VLOOKUP(A6744,'entry data'!B:D,3,0),I6743))</f>
        <v/>
      </c>
      <c r="I6744" s="14" t="str">
        <f>IF(A6744="","",IF(E6744="weekly",7,IF(E6744="fortnightly",14,IF(E6744="monthly",DATE(IF(MONTH(H6744)=12,YEAR(H6744)+1,YEAR(H6744)),VLOOKUP(MONTH(H6744),index!$D$2:$G$13,2,0),DAY(H6744)),
IF(E6744="quarterly",DATE(IF(MONTH(H6744)&gt;=10,YEAR(H6744)+1,YEAR(H6744)),VLOOKUP(MONTH(H6744),index!$D$2:$G$13,3,0),DAY(H6744)),
IF(E6744="halfyearly",DATE(IF(MONTH(H6744)&gt;=7,YEAR(H6744)+1,YEAR(H6744)),VLOOKUP(MONTH(H6744),index!$D$2:$G$13,4,0),DAY(H6744)),
DATE(YEAR(H6744)+1,MONTH(H6744),DAY(H6744)))))-H6744))+H6744)</f>
        <v/>
      </c>
      <c r="J6744" s="9" t="str">
        <f t="shared" si="652"/>
        <v/>
      </c>
      <c r="K6744" s="11" t="str">
        <f t="shared" si="653"/>
        <v/>
      </c>
      <c r="L6744" s="11" t="str">
        <f t="shared" si="654"/>
        <v/>
      </c>
      <c r="M6744" s="11" t="str">
        <f>IF(A6744="","",VLOOKUP(E6744,index!$A$1:$B$6,2,0)*K6744*G6744)</f>
        <v/>
      </c>
      <c r="N6744" s="11" t="str">
        <f>IF(A6744="","",-PMT(G6744*VLOOKUP(E6744,index!$A$1:$B$6,2,0),C6744,F6744,0,0))</f>
        <v/>
      </c>
      <c r="O6744" s="11" t="str">
        <f t="shared" si="655"/>
        <v/>
      </c>
      <c r="P6744" s="11" t="str">
        <f t="shared" si="650"/>
        <v/>
      </c>
    </row>
    <row r="6745" spans="1:16" x14ac:dyDescent="0.25">
      <c r="A6745" s="9" t="str">
        <f>IF(A6744="","",IF(B6744&lt;C6744,A6744,IF(A6744=MAX('entry data'!$B$8:$B$507),"",A6744+1)))</f>
        <v/>
      </c>
      <c r="B6745" s="9" t="str">
        <f t="shared" si="651"/>
        <v/>
      </c>
      <c r="C6745" s="9" t="str">
        <f>IF(ISERROR(VLOOKUP(A6745,'entry data'!B:G,6,0)),"",VLOOKUP(A6745,'entry data'!B:G,6,0))</f>
        <v/>
      </c>
      <c r="D6745" s="9" t="str">
        <f>IF(ISERROR(VLOOKUP(A6745,'entry data'!B:C,2,0)),"",VLOOKUP(A6745,'entry data'!B:C,2,0))</f>
        <v/>
      </c>
      <c r="E6745" s="9" t="str">
        <f>IF(ISERROR(VLOOKUP(A6745,'entry data'!B:E,4,0)),"",VLOOKUP(A6745,'entry data'!B:E,4,0))</f>
        <v/>
      </c>
      <c r="F6745" s="11" t="str">
        <f>IF(A6745="","",IF(ISERROR(VLOOKUP(A6745,'entry data'!B:F,5,0)),"",VLOOKUP(A6745,'entry data'!B:F,5,0)))</f>
        <v/>
      </c>
      <c r="G6745" s="12" t="str">
        <f>IF(A6745="","",IF(ISERROR(VLOOKUP(A6745,'entry data'!B:I,8,0)),"",VLOOKUP(A6745,'entry data'!B:I,7,0)))</f>
        <v/>
      </c>
      <c r="H6745" s="13" t="str">
        <f>IF(A6745="","",IF(B6745=1,VLOOKUP(A6745,'entry data'!B:D,3,0),I6744))</f>
        <v/>
      </c>
      <c r="I6745" s="14" t="str">
        <f>IF(A6745="","",IF(E6745="weekly",7,IF(E6745="fortnightly",14,IF(E6745="monthly",DATE(IF(MONTH(H6745)=12,YEAR(H6745)+1,YEAR(H6745)),VLOOKUP(MONTH(H6745),index!$D$2:$G$13,2,0),DAY(H6745)),
IF(E6745="quarterly",DATE(IF(MONTH(H6745)&gt;=10,YEAR(H6745)+1,YEAR(H6745)),VLOOKUP(MONTH(H6745),index!$D$2:$G$13,3,0),DAY(H6745)),
IF(E6745="halfyearly",DATE(IF(MONTH(H6745)&gt;=7,YEAR(H6745)+1,YEAR(H6745)),VLOOKUP(MONTH(H6745),index!$D$2:$G$13,4,0),DAY(H6745)),
DATE(YEAR(H6745)+1,MONTH(H6745),DAY(H6745)))))-H6745))+H6745)</f>
        <v/>
      </c>
      <c r="J6745" s="9" t="str">
        <f t="shared" si="652"/>
        <v/>
      </c>
      <c r="K6745" s="11" t="str">
        <f t="shared" si="653"/>
        <v/>
      </c>
      <c r="L6745" s="11" t="str">
        <f t="shared" si="654"/>
        <v/>
      </c>
      <c r="M6745" s="11" t="str">
        <f>IF(A6745="","",VLOOKUP(E6745,index!$A$1:$B$6,2,0)*K6745*G6745)</f>
        <v/>
      </c>
      <c r="N6745" s="11" t="str">
        <f>IF(A6745="","",-PMT(G6745*VLOOKUP(E6745,index!$A$1:$B$6,2,0),C6745,F6745,0,0))</f>
        <v/>
      </c>
      <c r="O6745" s="11" t="str">
        <f t="shared" si="655"/>
        <v/>
      </c>
      <c r="P6745" s="11" t="str">
        <f t="shared" si="650"/>
        <v/>
      </c>
    </row>
    <row r="6746" spans="1:16" x14ac:dyDescent="0.25">
      <c r="A6746" s="9" t="str">
        <f>IF(A6745="","",IF(B6745&lt;C6745,A6745,IF(A6745=MAX('entry data'!$B$8:$B$507),"",A6745+1)))</f>
        <v/>
      </c>
      <c r="B6746" s="9" t="str">
        <f t="shared" si="651"/>
        <v/>
      </c>
      <c r="C6746" s="9" t="str">
        <f>IF(ISERROR(VLOOKUP(A6746,'entry data'!B:G,6,0)),"",VLOOKUP(A6746,'entry data'!B:G,6,0))</f>
        <v/>
      </c>
      <c r="D6746" s="9" t="str">
        <f>IF(ISERROR(VLOOKUP(A6746,'entry data'!B:C,2,0)),"",VLOOKUP(A6746,'entry data'!B:C,2,0))</f>
        <v/>
      </c>
      <c r="E6746" s="9" t="str">
        <f>IF(ISERROR(VLOOKUP(A6746,'entry data'!B:E,4,0)),"",VLOOKUP(A6746,'entry data'!B:E,4,0))</f>
        <v/>
      </c>
      <c r="F6746" s="11" t="str">
        <f>IF(A6746="","",IF(ISERROR(VLOOKUP(A6746,'entry data'!B:F,5,0)),"",VLOOKUP(A6746,'entry data'!B:F,5,0)))</f>
        <v/>
      </c>
      <c r="G6746" s="12" t="str">
        <f>IF(A6746="","",IF(ISERROR(VLOOKUP(A6746,'entry data'!B:I,8,0)),"",VLOOKUP(A6746,'entry data'!B:I,7,0)))</f>
        <v/>
      </c>
      <c r="H6746" s="13" t="str">
        <f>IF(A6746="","",IF(B6746=1,VLOOKUP(A6746,'entry data'!B:D,3,0),I6745))</f>
        <v/>
      </c>
      <c r="I6746" s="14" t="str">
        <f>IF(A6746="","",IF(E6746="weekly",7,IF(E6746="fortnightly",14,IF(E6746="monthly",DATE(IF(MONTH(H6746)=12,YEAR(H6746)+1,YEAR(H6746)),VLOOKUP(MONTH(H6746),index!$D$2:$G$13,2,0),DAY(H6746)),
IF(E6746="quarterly",DATE(IF(MONTH(H6746)&gt;=10,YEAR(H6746)+1,YEAR(H6746)),VLOOKUP(MONTH(H6746),index!$D$2:$G$13,3,0),DAY(H6746)),
IF(E6746="halfyearly",DATE(IF(MONTH(H6746)&gt;=7,YEAR(H6746)+1,YEAR(H6746)),VLOOKUP(MONTH(H6746),index!$D$2:$G$13,4,0),DAY(H6746)),
DATE(YEAR(H6746)+1,MONTH(H6746),DAY(H6746)))))-H6746))+H6746)</f>
        <v/>
      </c>
      <c r="J6746" s="9" t="str">
        <f t="shared" si="652"/>
        <v/>
      </c>
      <c r="K6746" s="11" t="str">
        <f t="shared" si="653"/>
        <v/>
      </c>
      <c r="L6746" s="11" t="str">
        <f t="shared" si="654"/>
        <v/>
      </c>
      <c r="M6746" s="11" t="str">
        <f>IF(A6746="","",VLOOKUP(E6746,index!$A$1:$B$6,2,0)*K6746*G6746)</f>
        <v/>
      </c>
      <c r="N6746" s="11" t="str">
        <f>IF(A6746="","",-PMT(G6746*VLOOKUP(E6746,index!$A$1:$B$6,2,0),C6746,F6746,0,0))</f>
        <v/>
      </c>
      <c r="O6746" s="11" t="str">
        <f t="shared" si="655"/>
        <v/>
      </c>
      <c r="P6746" s="11" t="str">
        <f t="shared" si="650"/>
        <v/>
      </c>
    </row>
    <row r="6747" spans="1:16" x14ac:dyDescent="0.25">
      <c r="A6747" s="9" t="str">
        <f>IF(A6746="","",IF(B6746&lt;C6746,A6746,IF(A6746=MAX('entry data'!$B$8:$B$507),"",A6746+1)))</f>
        <v/>
      </c>
      <c r="B6747" s="9" t="str">
        <f t="shared" si="651"/>
        <v/>
      </c>
      <c r="C6747" s="9" t="str">
        <f>IF(ISERROR(VLOOKUP(A6747,'entry data'!B:G,6,0)),"",VLOOKUP(A6747,'entry data'!B:G,6,0))</f>
        <v/>
      </c>
      <c r="D6747" s="9" t="str">
        <f>IF(ISERROR(VLOOKUP(A6747,'entry data'!B:C,2,0)),"",VLOOKUP(A6747,'entry data'!B:C,2,0))</f>
        <v/>
      </c>
      <c r="E6747" s="9" t="str">
        <f>IF(ISERROR(VLOOKUP(A6747,'entry data'!B:E,4,0)),"",VLOOKUP(A6747,'entry data'!B:E,4,0))</f>
        <v/>
      </c>
      <c r="F6747" s="11" t="str">
        <f>IF(A6747="","",IF(ISERROR(VLOOKUP(A6747,'entry data'!B:F,5,0)),"",VLOOKUP(A6747,'entry data'!B:F,5,0)))</f>
        <v/>
      </c>
      <c r="G6747" s="12" t="str">
        <f>IF(A6747="","",IF(ISERROR(VLOOKUP(A6747,'entry data'!B:I,8,0)),"",VLOOKUP(A6747,'entry data'!B:I,7,0)))</f>
        <v/>
      </c>
      <c r="H6747" s="13" t="str">
        <f>IF(A6747="","",IF(B6747=1,VLOOKUP(A6747,'entry data'!B:D,3,0),I6746))</f>
        <v/>
      </c>
      <c r="I6747" s="14" t="str">
        <f>IF(A6747="","",IF(E6747="weekly",7,IF(E6747="fortnightly",14,IF(E6747="monthly",DATE(IF(MONTH(H6747)=12,YEAR(H6747)+1,YEAR(H6747)),VLOOKUP(MONTH(H6747),index!$D$2:$G$13,2,0),DAY(H6747)),
IF(E6747="quarterly",DATE(IF(MONTH(H6747)&gt;=10,YEAR(H6747)+1,YEAR(H6747)),VLOOKUP(MONTH(H6747),index!$D$2:$G$13,3,0),DAY(H6747)),
IF(E6747="halfyearly",DATE(IF(MONTH(H6747)&gt;=7,YEAR(H6747)+1,YEAR(H6747)),VLOOKUP(MONTH(H6747),index!$D$2:$G$13,4,0),DAY(H6747)),
DATE(YEAR(H6747)+1,MONTH(H6747),DAY(H6747)))))-H6747))+H6747)</f>
        <v/>
      </c>
      <c r="J6747" s="9" t="str">
        <f t="shared" si="652"/>
        <v/>
      </c>
      <c r="K6747" s="11" t="str">
        <f t="shared" si="653"/>
        <v/>
      </c>
      <c r="L6747" s="11" t="str">
        <f t="shared" si="654"/>
        <v/>
      </c>
      <c r="M6747" s="11" t="str">
        <f>IF(A6747="","",VLOOKUP(E6747,index!$A$1:$B$6,2,0)*K6747*G6747)</f>
        <v/>
      </c>
      <c r="N6747" s="11" t="str">
        <f>IF(A6747="","",-PMT(G6747*VLOOKUP(E6747,index!$A$1:$B$6,2,0),C6747,F6747,0,0))</f>
        <v/>
      </c>
      <c r="O6747" s="11" t="str">
        <f t="shared" si="655"/>
        <v/>
      </c>
      <c r="P6747" s="11" t="str">
        <f t="shared" si="650"/>
        <v/>
      </c>
    </row>
    <row r="6748" spans="1:16" x14ac:dyDescent="0.25">
      <c r="A6748" s="9" t="str">
        <f>IF(A6747="","",IF(B6747&lt;C6747,A6747,IF(A6747=MAX('entry data'!$B$8:$B$507),"",A6747+1)))</f>
        <v/>
      </c>
      <c r="B6748" s="9" t="str">
        <f t="shared" si="651"/>
        <v/>
      </c>
      <c r="C6748" s="9" t="str">
        <f>IF(ISERROR(VLOOKUP(A6748,'entry data'!B:G,6,0)),"",VLOOKUP(A6748,'entry data'!B:G,6,0))</f>
        <v/>
      </c>
      <c r="D6748" s="9" t="str">
        <f>IF(ISERROR(VLOOKUP(A6748,'entry data'!B:C,2,0)),"",VLOOKUP(A6748,'entry data'!B:C,2,0))</f>
        <v/>
      </c>
      <c r="E6748" s="9" t="str">
        <f>IF(ISERROR(VLOOKUP(A6748,'entry data'!B:E,4,0)),"",VLOOKUP(A6748,'entry data'!B:E,4,0))</f>
        <v/>
      </c>
      <c r="F6748" s="11" t="str">
        <f>IF(A6748="","",IF(ISERROR(VLOOKUP(A6748,'entry data'!B:F,5,0)),"",VLOOKUP(A6748,'entry data'!B:F,5,0)))</f>
        <v/>
      </c>
      <c r="G6748" s="12" t="str">
        <f>IF(A6748="","",IF(ISERROR(VLOOKUP(A6748,'entry data'!B:I,8,0)),"",VLOOKUP(A6748,'entry data'!B:I,7,0)))</f>
        <v/>
      </c>
      <c r="H6748" s="13" t="str">
        <f>IF(A6748="","",IF(B6748=1,VLOOKUP(A6748,'entry data'!B:D,3,0),I6747))</f>
        <v/>
      </c>
      <c r="I6748" s="14" t="str">
        <f>IF(A6748="","",IF(E6748="weekly",7,IF(E6748="fortnightly",14,IF(E6748="monthly",DATE(IF(MONTH(H6748)=12,YEAR(H6748)+1,YEAR(H6748)),VLOOKUP(MONTH(H6748),index!$D$2:$G$13,2,0),DAY(H6748)),
IF(E6748="quarterly",DATE(IF(MONTH(H6748)&gt;=10,YEAR(H6748)+1,YEAR(H6748)),VLOOKUP(MONTH(H6748),index!$D$2:$G$13,3,0),DAY(H6748)),
IF(E6748="halfyearly",DATE(IF(MONTH(H6748)&gt;=7,YEAR(H6748)+1,YEAR(H6748)),VLOOKUP(MONTH(H6748),index!$D$2:$G$13,4,0),DAY(H6748)),
DATE(YEAR(H6748)+1,MONTH(H6748),DAY(H6748)))))-H6748))+H6748)</f>
        <v/>
      </c>
      <c r="J6748" s="9" t="str">
        <f t="shared" si="652"/>
        <v/>
      </c>
      <c r="K6748" s="11" t="str">
        <f t="shared" si="653"/>
        <v/>
      </c>
      <c r="L6748" s="11" t="str">
        <f t="shared" si="654"/>
        <v/>
      </c>
      <c r="M6748" s="11" t="str">
        <f>IF(A6748="","",VLOOKUP(E6748,index!$A$1:$B$6,2,0)*K6748*G6748)</f>
        <v/>
      </c>
      <c r="N6748" s="11" t="str">
        <f>IF(A6748="","",-PMT(G6748*VLOOKUP(E6748,index!$A$1:$B$6,2,0),C6748,F6748,0,0))</f>
        <v/>
      </c>
      <c r="O6748" s="11" t="str">
        <f t="shared" si="655"/>
        <v/>
      </c>
      <c r="P6748" s="11" t="str">
        <f t="shared" si="650"/>
        <v/>
      </c>
    </row>
    <row r="6749" spans="1:16" x14ac:dyDescent="0.25">
      <c r="A6749" s="9" t="str">
        <f>IF(A6748="","",IF(B6748&lt;C6748,A6748,IF(A6748=MAX('entry data'!$B$8:$B$507),"",A6748+1)))</f>
        <v/>
      </c>
      <c r="B6749" s="9" t="str">
        <f t="shared" si="651"/>
        <v/>
      </c>
      <c r="C6749" s="9" t="str">
        <f>IF(ISERROR(VLOOKUP(A6749,'entry data'!B:G,6,0)),"",VLOOKUP(A6749,'entry data'!B:G,6,0))</f>
        <v/>
      </c>
      <c r="D6749" s="9" t="str">
        <f>IF(ISERROR(VLOOKUP(A6749,'entry data'!B:C,2,0)),"",VLOOKUP(A6749,'entry data'!B:C,2,0))</f>
        <v/>
      </c>
      <c r="E6749" s="9" t="str">
        <f>IF(ISERROR(VLOOKUP(A6749,'entry data'!B:E,4,0)),"",VLOOKUP(A6749,'entry data'!B:E,4,0))</f>
        <v/>
      </c>
      <c r="F6749" s="11" t="str">
        <f>IF(A6749="","",IF(ISERROR(VLOOKUP(A6749,'entry data'!B:F,5,0)),"",VLOOKUP(A6749,'entry data'!B:F,5,0)))</f>
        <v/>
      </c>
      <c r="G6749" s="12" t="str">
        <f>IF(A6749="","",IF(ISERROR(VLOOKUP(A6749,'entry data'!B:I,8,0)),"",VLOOKUP(A6749,'entry data'!B:I,7,0)))</f>
        <v/>
      </c>
      <c r="H6749" s="13" t="str">
        <f>IF(A6749="","",IF(B6749=1,VLOOKUP(A6749,'entry data'!B:D,3,0),I6748))</f>
        <v/>
      </c>
      <c r="I6749" s="14" t="str">
        <f>IF(A6749="","",IF(E6749="weekly",7,IF(E6749="fortnightly",14,IF(E6749="monthly",DATE(IF(MONTH(H6749)=12,YEAR(H6749)+1,YEAR(H6749)),VLOOKUP(MONTH(H6749),index!$D$2:$G$13,2,0),DAY(H6749)),
IF(E6749="quarterly",DATE(IF(MONTH(H6749)&gt;=10,YEAR(H6749)+1,YEAR(H6749)),VLOOKUP(MONTH(H6749),index!$D$2:$G$13,3,0),DAY(H6749)),
IF(E6749="halfyearly",DATE(IF(MONTH(H6749)&gt;=7,YEAR(H6749)+1,YEAR(H6749)),VLOOKUP(MONTH(H6749),index!$D$2:$G$13,4,0),DAY(H6749)),
DATE(YEAR(H6749)+1,MONTH(H6749),DAY(H6749)))))-H6749))+H6749)</f>
        <v/>
      </c>
      <c r="J6749" s="9" t="str">
        <f t="shared" si="652"/>
        <v/>
      </c>
      <c r="K6749" s="11" t="str">
        <f t="shared" si="653"/>
        <v/>
      </c>
      <c r="L6749" s="11" t="str">
        <f t="shared" si="654"/>
        <v/>
      </c>
      <c r="M6749" s="11" t="str">
        <f>IF(A6749="","",VLOOKUP(E6749,index!$A$1:$B$6,2,0)*K6749*G6749)</f>
        <v/>
      </c>
      <c r="N6749" s="11" t="str">
        <f>IF(A6749="","",-PMT(G6749*VLOOKUP(E6749,index!$A$1:$B$6,2,0),C6749,F6749,0,0))</f>
        <v/>
      </c>
      <c r="O6749" s="11" t="str">
        <f t="shared" si="655"/>
        <v/>
      </c>
      <c r="P6749" s="11" t="str">
        <f t="shared" si="650"/>
        <v/>
      </c>
    </row>
    <row r="6750" spans="1:16" x14ac:dyDescent="0.25">
      <c r="A6750" s="9" t="str">
        <f>IF(A6749="","",IF(B6749&lt;C6749,A6749,IF(A6749=MAX('entry data'!$B$8:$B$507),"",A6749+1)))</f>
        <v/>
      </c>
      <c r="B6750" s="9" t="str">
        <f t="shared" si="651"/>
        <v/>
      </c>
      <c r="C6750" s="9" t="str">
        <f>IF(ISERROR(VLOOKUP(A6750,'entry data'!B:G,6,0)),"",VLOOKUP(A6750,'entry data'!B:G,6,0))</f>
        <v/>
      </c>
      <c r="D6750" s="9" t="str">
        <f>IF(ISERROR(VLOOKUP(A6750,'entry data'!B:C,2,0)),"",VLOOKUP(A6750,'entry data'!B:C,2,0))</f>
        <v/>
      </c>
      <c r="E6750" s="9" t="str">
        <f>IF(ISERROR(VLOOKUP(A6750,'entry data'!B:E,4,0)),"",VLOOKUP(A6750,'entry data'!B:E,4,0))</f>
        <v/>
      </c>
      <c r="F6750" s="11" t="str">
        <f>IF(A6750="","",IF(ISERROR(VLOOKUP(A6750,'entry data'!B:F,5,0)),"",VLOOKUP(A6750,'entry data'!B:F,5,0)))</f>
        <v/>
      </c>
      <c r="G6750" s="12" t="str">
        <f>IF(A6750="","",IF(ISERROR(VLOOKUP(A6750,'entry data'!B:I,8,0)),"",VLOOKUP(A6750,'entry data'!B:I,7,0)))</f>
        <v/>
      </c>
      <c r="H6750" s="13" t="str">
        <f>IF(A6750="","",IF(B6750=1,VLOOKUP(A6750,'entry data'!B:D,3,0),I6749))</f>
        <v/>
      </c>
      <c r="I6750" s="14" t="str">
        <f>IF(A6750="","",IF(E6750="weekly",7,IF(E6750="fortnightly",14,IF(E6750="monthly",DATE(IF(MONTH(H6750)=12,YEAR(H6750)+1,YEAR(H6750)),VLOOKUP(MONTH(H6750),index!$D$2:$G$13,2,0),DAY(H6750)),
IF(E6750="quarterly",DATE(IF(MONTH(H6750)&gt;=10,YEAR(H6750)+1,YEAR(H6750)),VLOOKUP(MONTH(H6750),index!$D$2:$G$13,3,0),DAY(H6750)),
IF(E6750="halfyearly",DATE(IF(MONTH(H6750)&gt;=7,YEAR(H6750)+1,YEAR(H6750)),VLOOKUP(MONTH(H6750),index!$D$2:$G$13,4,0),DAY(H6750)),
DATE(YEAR(H6750)+1,MONTH(H6750),DAY(H6750)))))-H6750))+H6750)</f>
        <v/>
      </c>
      <c r="J6750" s="9" t="str">
        <f t="shared" si="652"/>
        <v/>
      </c>
      <c r="K6750" s="11" t="str">
        <f t="shared" si="653"/>
        <v/>
      </c>
      <c r="L6750" s="11" t="str">
        <f t="shared" si="654"/>
        <v/>
      </c>
      <c r="M6750" s="11" t="str">
        <f>IF(A6750="","",VLOOKUP(E6750,index!$A$1:$B$6,2,0)*K6750*G6750)</f>
        <v/>
      </c>
      <c r="N6750" s="11" t="str">
        <f>IF(A6750="","",-PMT(G6750*VLOOKUP(E6750,index!$A$1:$B$6,2,0),C6750,F6750,0,0))</f>
        <v/>
      </c>
      <c r="O6750" s="11" t="str">
        <f t="shared" si="655"/>
        <v/>
      </c>
      <c r="P6750" s="11" t="str">
        <f t="shared" si="650"/>
        <v/>
      </c>
    </row>
    <row r="6751" spans="1:16" x14ac:dyDescent="0.25">
      <c r="A6751" s="9" t="str">
        <f>IF(A6750="","",IF(B6750&lt;C6750,A6750,IF(A6750=MAX('entry data'!$B$8:$B$507),"",A6750+1)))</f>
        <v/>
      </c>
      <c r="B6751" s="9" t="str">
        <f t="shared" si="651"/>
        <v/>
      </c>
      <c r="C6751" s="9" t="str">
        <f>IF(ISERROR(VLOOKUP(A6751,'entry data'!B:G,6,0)),"",VLOOKUP(A6751,'entry data'!B:G,6,0))</f>
        <v/>
      </c>
      <c r="D6751" s="9" t="str">
        <f>IF(ISERROR(VLOOKUP(A6751,'entry data'!B:C,2,0)),"",VLOOKUP(A6751,'entry data'!B:C,2,0))</f>
        <v/>
      </c>
      <c r="E6751" s="9" t="str">
        <f>IF(ISERROR(VLOOKUP(A6751,'entry data'!B:E,4,0)),"",VLOOKUP(A6751,'entry data'!B:E,4,0))</f>
        <v/>
      </c>
      <c r="F6751" s="11" t="str">
        <f>IF(A6751="","",IF(ISERROR(VLOOKUP(A6751,'entry data'!B:F,5,0)),"",VLOOKUP(A6751,'entry data'!B:F,5,0)))</f>
        <v/>
      </c>
      <c r="G6751" s="12" t="str">
        <f>IF(A6751="","",IF(ISERROR(VLOOKUP(A6751,'entry data'!B:I,8,0)),"",VLOOKUP(A6751,'entry data'!B:I,7,0)))</f>
        <v/>
      </c>
      <c r="H6751" s="13" t="str">
        <f>IF(A6751="","",IF(B6751=1,VLOOKUP(A6751,'entry data'!B:D,3,0),I6750))</f>
        <v/>
      </c>
      <c r="I6751" s="14" t="str">
        <f>IF(A6751="","",IF(E6751="weekly",7,IF(E6751="fortnightly",14,IF(E6751="monthly",DATE(IF(MONTH(H6751)=12,YEAR(H6751)+1,YEAR(H6751)),VLOOKUP(MONTH(H6751),index!$D$2:$G$13,2,0),DAY(H6751)),
IF(E6751="quarterly",DATE(IF(MONTH(H6751)&gt;=10,YEAR(H6751)+1,YEAR(H6751)),VLOOKUP(MONTH(H6751),index!$D$2:$G$13,3,0),DAY(H6751)),
IF(E6751="halfyearly",DATE(IF(MONTH(H6751)&gt;=7,YEAR(H6751)+1,YEAR(H6751)),VLOOKUP(MONTH(H6751),index!$D$2:$G$13,4,0),DAY(H6751)),
DATE(YEAR(H6751)+1,MONTH(H6751),DAY(H6751)))))-H6751))+H6751)</f>
        <v/>
      </c>
      <c r="J6751" s="9" t="str">
        <f t="shared" si="652"/>
        <v/>
      </c>
      <c r="K6751" s="11" t="str">
        <f t="shared" si="653"/>
        <v/>
      </c>
      <c r="L6751" s="11" t="str">
        <f t="shared" si="654"/>
        <v/>
      </c>
      <c r="M6751" s="11" t="str">
        <f>IF(A6751="","",VLOOKUP(E6751,index!$A$1:$B$6,2,0)*K6751*G6751)</f>
        <v/>
      </c>
      <c r="N6751" s="11" t="str">
        <f>IF(A6751="","",-PMT(G6751*VLOOKUP(E6751,index!$A$1:$B$6,2,0),C6751,F6751,0,0))</f>
        <v/>
      </c>
      <c r="O6751" s="11" t="str">
        <f t="shared" si="655"/>
        <v/>
      </c>
      <c r="P6751" s="11" t="str">
        <f t="shared" si="650"/>
        <v/>
      </c>
    </row>
    <row r="6752" spans="1:16" x14ac:dyDescent="0.25">
      <c r="A6752" s="9" t="str">
        <f>IF(A6751="","",IF(B6751&lt;C6751,A6751,IF(A6751=MAX('entry data'!$B$8:$B$507),"",A6751+1)))</f>
        <v/>
      </c>
      <c r="B6752" s="9" t="str">
        <f t="shared" si="651"/>
        <v/>
      </c>
      <c r="C6752" s="9" t="str">
        <f>IF(ISERROR(VLOOKUP(A6752,'entry data'!B:G,6,0)),"",VLOOKUP(A6752,'entry data'!B:G,6,0))</f>
        <v/>
      </c>
      <c r="D6752" s="9" t="str">
        <f>IF(ISERROR(VLOOKUP(A6752,'entry data'!B:C,2,0)),"",VLOOKUP(A6752,'entry data'!B:C,2,0))</f>
        <v/>
      </c>
      <c r="E6752" s="9" t="str">
        <f>IF(ISERROR(VLOOKUP(A6752,'entry data'!B:E,4,0)),"",VLOOKUP(A6752,'entry data'!B:E,4,0))</f>
        <v/>
      </c>
      <c r="F6752" s="11" t="str">
        <f>IF(A6752="","",IF(ISERROR(VLOOKUP(A6752,'entry data'!B:F,5,0)),"",VLOOKUP(A6752,'entry data'!B:F,5,0)))</f>
        <v/>
      </c>
      <c r="G6752" s="12" t="str">
        <f>IF(A6752="","",IF(ISERROR(VLOOKUP(A6752,'entry data'!B:I,8,0)),"",VLOOKUP(A6752,'entry data'!B:I,7,0)))</f>
        <v/>
      </c>
      <c r="H6752" s="13" t="str">
        <f>IF(A6752="","",IF(B6752=1,VLOOKUP(A6752,'entry data'!B:D,3,0),I6751))</f>
        <v/>
      </c>
      <c r="I6752" s="14" t="str">
        <f>IF(A6752="","",IF(E6752="weekly",7,IF(E6752="fortnightly",14,IF(E6752="monthly",DATE(IF(MONTH(H6752)=12,YEAR(H6752)+1,YEAR(H6752)),VLOOKUP(MONTH(H6752),index!$D$2:$G$13,2,0),DAY(H6752)),
IF(E6752="quarterly",DATE(IF(MONTH(H6752)&gt;=10,YEAR(H6752)+1,YEAR(H6752)),VLOOKUP(MONTH(H6752),index!$D$2:$G$13,3,0),DAY(H6752)),
IF(E6752="halfyearly",DATE(IF(MONTH(H6752)&gt;=7,YEAR(H6752)+1,YEAR(H6752)),VLOOKUP(MONTH(H6752),index!$D$2:$G$13,4,0),DAY(H6752)),
DATE(YEAR(H6752)+1,MONTH(H6752),DAY(H6752)))))-H6752))+H6752)</f>
        <v/>
      </c>
      <c r="J6752" s="9" t="str">
        <f t="shared" si="652"/>
        <v/>
      </c>
      <c r="K6752" s="11" t="str">
        <f t="shared" si="653"/>
        <v/>
      </c>
      <c r="L6752" s="11" t="str">
        <f t="shared" si="654"/>
        <v/>
      </c>
      <c r="M6752" s="11" t="str">
        <f>IF(A6752="","",VLOOKUP(E6752,index!$A$1:$B$6,2,0)*K6752*G6752)</f>
        <v/>
      </c>
      <c r="N6752" s="11" t="str">
        <f>IF(A6752="","",-PMT(G6752*VLOOKUP(E6752,index!$A$1:$B$6,2,0),C6752,F6752,0,0))</f>
        <v/>
      </c>
      <c r="O6752" s="11" t="str">
        <f t="shared" si="655"/>
        <v/>
      </c>
      <c r="P6752" s="11" t="str">
        <f t="shared" si="650"/>
        <v/>
      </c>
    </row>
    <row r="6753" spans="1:16" x14ac:dyDescent="0.25">
      <c r="A6753" s="9" t="str">
        <f>IF(A6752="","",IF(B6752&lt;C6752,A6752,IF(A6752=MAX('entry data'!$B$8:$B$507),"",A6752+1)))</f>
        <v/>
      </c>
      <c r="B6753" s="9" t="str">
        <f t="shared" si="651"/>
        <v/>
      </c>
      <c r="C6753" s="9" t="str">
        <f>IF(ISERROR(VLOOKUP(A6753,'entry data'!B:G,6,0)),"",VLOOKUP(A6753,'entry data'!B:G,6,0))</f>
        <v/>
      </c>
      <c r="D6753" s="9" t="str">
        <f>IF(ISERROR(VLOOKUP(A6753,'entry data'!B:C,2,0)),"",VLOOKUP(A6753,'entry data'!B:C,2,0))</f>
        <v/>
      </c>
      <c r="E6753" s="9" t="str">
        <f>IF(ISERROR(VLOOKUP(A6753,'entry data'!B:E,4,0)),"",VLOOKUP(A6753,'entry data'!B:E,4,0))</f>
        <v/>
      </c>
      <c r="F6753" s="11" t="str">
        <f>IF(A6753="","",IF(ISERROR(VLOOKUP(A6753,'entry data'!B:F,5,0)),"",VLOOKUP(A6753,'entry data'!B:F,5,0)))</f>
        <v/>
      </c>
      <c r="G6753" s="12" t="str">
        <f>IF(A6753="","",IF(ISERROR(VLOOKUP(A6753,'entry data'!B:I,8,0)),"",VLOOKUP(A6753,'entry data'!B:I,7,0)))</f>
        <v/>
      </c>
      <c r="H6753" s="13" t="str">
        <f>IF(A6753="","",IF(B6753=1,VLOOKUP(A6753,'entry data'!B:D,3,0),I6752))</f>
        <v/>
      </c>
      <c r="I6753" s="14" t="str">
        <f>IF(A6753="","",IF(E6753="weekly",7,IF(E6753="fortnightly",14,IF(E6753="monthly",DATE(IF(MONTH(H6753)=12,YEAR(H6753)+1,YEAR(H6753)),VLOOKUP(MONTH(H6753),index!$D$2:$G$13,2,0),DAY(H6753)),
IF(E6753="quarterly",DATE(IF(MONTH(H6753)&gt;=10,YEAR(H6753)+1,YEAR(H6753)),VLOOKUP(MONTH(H6753),index!$D$2:$G$13,3,0),DAY(H6753)),
IF(E6753="halfyearly",DATE(IF(MONTH(H6753)&gt;=7,YEAR(H6753)+1,YEAR(H6753)),VLOOKUP(MONTH(H6753),index!$D$2:$G$13,4,0),DAY(H6753)),
DATE(YEAR(H6753)+1,MONTH(H6753),DAY(H6753)))))-H6753))+H6753)</f>
        <v/>
      </c>
      <c r="J6753" s="9" t="str">
        <f t="shared" si="652"/>
        <v/>
      </c>
      <c r="K6753" s="11" t="str">
        <f t="shared" si="653"/>
        <v/>
      </c>
      <c r="L6753" s="11" t="str">
        <f t="shared" si="654"/>
        <v/>
      </c>
      <c r="M6753" s="11" t="str">
        <f>IF(A6753="","",VLOOKUP(E6753,index!$A$1:$B$6,2,0)*K6753*G6753)</f>
        <v/>
      </c>
      <c r="N6753" s="11" t="str">
        <f>IF(A6753="","",-PMT(G6753*VLOOKUP(E6753,index!$A$1:$B$6,2,0),C6753,F6753,0,0))</f>
        <v/>
      </c>
      <c r="O6753" s="11" t="str">
        <f t="shared" si="655"/>
        <v/>
      </c>
      <c r="P6753" s="11" t="str">
        <f t="shared" si="650"/>
        <v/>
      </c>
    </row>
    <row r="6754" spans="1:16" x14ac:dyDescent="0.25">
      <c r="A6754" s="9" t="str">
        <f>IF(A6753="","",IF(B6753&lt;C6753,A6753,IF(A6753=MAX('entry data'!$B$8:$B$507),"",A6753+1)))</f>
        <v/>
      </c>
      <c r="B6754" s="9" t="str">
        <f t="shared" si="651"/>
        <v/>
      </c>
      <c r="C6754" s="9" t="str">
        <f>IF(ISERROR(VLOOKUP(A6754,'entry data'!B:G,6,0)),"",VLOOKUP(A6754,'entry data'!B:G,6,0))</f>
        <v/>
      </c>
      <c r="D6754" s="9" t="str">
        <f>IF(ISERROR(VLOOKUP(A6754,'entry data'!B:C,2,0)),"",VLOOKUP(A6754,'entry data'!B:C,2,0))</f>
        <v/>
      </c>
      <c r="E6754" s="9" t="str">
        <f>IF(ISERROR(VLOOKUP(A6754,'entry data'!B:E,4,0)),"",VLOOKUP(A6754,'entry data'!B:E,4,0))</f>
        <v/>
      </c>
      <c r="F6754" s="11" t="str">
        <f>IF(A6754="","",IF(ISERROR(VLOOKUP(A6754,'entry data'!B:F,5,0)),"",VLOOKUP(A6754,'entry data'!B:F,5,0)))</f>
        <v/>
      </c>
      <c r="G6754" s="12" t="str">
        <f>IF(A6754="","",IF(ISERROR(VLOOKUP(A6754,'entry data'!B:I,8,0)),"",VLOOKUP(A6754,'entry data'!B:I,7,0)))</f>
        <v/>
      </c>
      <c r="H6754" s="13" t="str">
        <f>IF(A6754="","",IF(B6754=1,VLOOKUP(A6754,'entry data'!B:D,3,0),I6753))</f>
        <v/>
      </c>
      <c r="I6754" s="14" t="str">
        <f>IF(A6754="","",IF(E6754="weekly",7,IF(E6754="fortnightly",14,IF(E6754="monthly",DATE(IF(MONTH(H6754)=12,YEAR(H6754)+1,YEAR(H6754)),VLOOKUP(MONTH(H6754),index!$D$2:$G$13,2,0),DAY(H6754)),
IF(E6754="quarterly",DATE(IF(MONTH(H6754)&gt;=10,YEAR(H6754)+1,YEAR(H6754)),VLOOKUP(MONTH(H6754),index!$D$2:$G$13,3,0),DAY(H6754)),
IF(E6754="halfyearly",DATE(IF(MONTH(H6754)&gt;=7,YEAR(H6754)+1,YEAR(H6754)),VLOOKUP(MONTH(H6754),index!$D$2:$G$13,4,0),DAY(H6754)),
DATE(YEAR(H6754)+1,MONTH(H6754),DAY(H6754)))))-H6754))+H6754)</f>
        <v/>
      </c>
      <c r="J6754" s="9" t="str">
        <f t="shared" si="652"/>
        <v/>
      </c>
      <c r="K6754" s="11" t="str">
        <f t="shared" si="653"/>
        <v/>
      </c>
      <c r="L6754" s="11" t="str">
        <f t="shared" si="654"/>
        <v/>
      </c>
      <c r="M6754" s="11" t="str">
        <f>IF(A6754="","",VLOOKUP(E6754,index!$A$1:$B$6,2,0)*K6754*G6754)</f>
        <v/>
      </c>
      <c r="N6754" s="11" t="str">
        <f>IF(A6754="","",-PMT(G6754*VLOOKUP(E6754,index!$A$1:$B$6,2,0),C6754,F6754,0,0))</f>
        <v/>
      </c>
      <c r="O6754" s="11" t="str">
        <f t="shared" si="655"/>
        <v/>
      </c>
      <c r="P6754" s="11" t="str">
        <f t="shared" si="650"/>
        <v/>
      </c>
    </row>
    <row r="6755" spans="1:16" x14ac:dyDescent="0.25">
      <c r="A6755" s="9" t="str">
        <f>IF(A6754="","",IF(B6754&lt;C6754,A6754,IF(A6754=MAX('entry data'!$B$8:$B$507),"",A6754+1)))</f>
        <v/>
      </c>
      <c r="B6755" s="9" t="str">
        <f t="shared" si="651"/>
        <v/>
      </c>
      <c r="C6755" s="9" t="str">
        <f>IF(ISERROR(VLOOKUP(A6755,'entry data'!B:G,6,0)),"",VLOOKUP(A6755,'entry data'!B:G,6,0))</f>
        <v/>
      </c>
      <c r="D6755" s="9" t="str">
        <f>IF(ISERROR(VLOOKUP(A6755,'entry data'!B:C,2,0)),"",VLOOKUP(A6755,'entry data'!B:C,2,0))</f>
        <v/>
      </c>
      <c r="E6755" s="9" t="str">
        <f>IF(ISERROR(VLOOKUP(A6755,'entry data'!B:E,4,0)),"",VLOOKUP(A6755,'entry data'!B:E,4,0))</f>
        <v/>
      </c>
      <c r="F6755" s="11" t="str">
        <f>IF(A6755="","",IF(ISERROR(VLOOKUP(A6755,'entry data'!B:F,5,0)),"",VLOOKUP(A6755,'entry data'!B:F,5,0)))</f>
        <v/>
      </c>
      <c r="G6755" s="12" t="str">
        <f>IF(A6755="","",IF(ISERROR(VLOOKUP(A6755,'entry data'!B:I,8,0)),"",VLOOKUP(A6755,'entry data'!B:I,7,0)))</f>
        <v/>
      </c>
      <c r="H6755" s="13" t="str">
        <f>IF(A6755="","",IF(B6755=1,VLOOKUP(A6755,'entry data'!B:D,3,0),I6754))</f>
        <v/>
      </c>
      <c r="I6755" s="14" t="str">
        <f>IF(A6755="","",IF(E6755="weekly",7,IF(E6755="fortnightly",14,IF(E6755="monthly",DATE(IF(MONTH(H6755)=12,YEAR(H6755)+1,YEAR(H6755)),VLOOKUP(MONTH(H6755),index!$D$2:$G$13,2,0),DAY(H6755)),
IF(E6755="quarterly",DATE(IF(MONTH(H6755)&gt;=10,YEAR(H6755)+1,YEAR(H6755)),VLOOKUP(MONTH(H6755),index!$D$2:$G$13,3,0),DAY(H6755)),
IF(E6755="halfyearly",DATE(IF(MONTH(H6755)&gt;=7,YEAR(H6755)+1,YEAR(H6755)),VLOOKUP(MONTH(H6755),index!$D$2:$G$13,4,0),DAY(H6755)),
DATE(YEAR(H6755)+1,MONTH(H6755),DAY(H6755)))))-H6755))+H6755)</f>
        <v/>
      </c>
      <c r="J6755" s="9" t="str">
        <f t="shared" si="652"/>
        <v/>
      </c>
      <c r="K6755" s="11" t="str">
        <f t="shared" si="653"/>
        <v/>
      </c>
      <c r="L6755" s="11" t="str">
        <f t="shared" si="654"/>
        <v/>
      </c>
      <c r="M6755" s="11" t="str">
        <f>IF(A6755="","",VLOOKUP(E6755,index!$A$1:$B$6,2,0)*K6755*G6755)</f>
        <v/>
      </c>
      <c r="N6755" s="11" t="str">
        <f>IF(A6755="","",-PMT(G6755*VLOOKUP(E6755,index!$A$1:$B$6,2,0),C6755,F6755,0,0))</f>
        <v/>
      </c>
      <c r="O6755" s="11" t="str">
        <f t="shared" si="655"/>
        <v/>
      </c>
      <c r="P6755" s="11" t="str">
        <f t="shared" si="650"/>
        <v/>
      </c>
    </row>
    <row r="6756" spans="1:16" x14ac:dyDescent="0.25">
      <c r="A6756" s="9" t="str">
        <f>IF(A6755="","",IF(B6755&lt;C6755,A6755,IF(A6755=MAX('entry data'!$B$8:$B$507),"",A6755+1)))</f>
        <v/>
      </c>
      <c r="B6756" s="9" t="str">
        <f t="shared" si="651"/>
        <v/>
      </c>
      <c r="C6756" s="9" t="str">
        <f>IF(ISERROR(VLOOKUP(A6756,'entry data'!B:G,6,0)),"",VLOOKUP(A6756,'entry data'!B:G,6,0))</f>
        <v/>
      </c>
      <c r="D6756" s="9" t="str">
        <f>IF(ISERROR(VLOOKUP(A6756,'entry data'!B:C,2,0)),"",VLOOKUP(A6756,'entry data'!B:C,2,0))</f>
        <v/>
      </c>
      <c r="E6756" s="9" t="str">
        <f>IF(ISERROR(VLOOKUP(A6756,'entry data'!B:E,4,0)),"",VLOOKUP(A6756,'entry data'!B:E,4,0))</f>
        <v/>
      </c>
      <c r="F6756" s="11" t="str">
        <f>IF(A6756="","",IF(ISERROR(VLOOKUP(A6756,'entry data'!B:F,5,0)),"",VLOOKUP(A6756,'entry data'!B:F,5,0)))</f>
        <v/>
      </c>
      <c r="G6756" s="12" t="str">
        <f>IF(A6756="","",IF(ISERROR(VLOOKUP(A6756,'entry data'!B:I,8,0)),"",VLOOKUP(A6756,'entry data'!B:I,7,0)))</f>
        <v/>
      </c>
      <c r="H6756" s="13" t="str">
        <f>IF(A6756="","",IF(B6756=1,VLOOKUP(A6756,'entry data'!B:D,3,0),I6755))</f>
        <v/>
      </c>
      <c r="I6756" s="14" t="str">
        <f>IF(A6756="","",IF(E6756="weekly",7,IF(E6756="fortnightly",14,IF(E6756="monthly",DATE(IF(MONTH(H6756)=12,YEAR(H6756)+1,YEAR(H6756)),VLOOKUP(MONTH(H6756),index!$D$2:$G$13,2,0),DAY(H6756)),
IF(E6756="quarterly",DATE(IF(MONTH(H6756)&gt;=10,YEAR(H6756)+1,YEAR(H6756)),VLOOKUP(MONTH(H6756),index!$D$2:$G$13,3,0),DAY(H6756)),
IF(E6756="halfyearly",DATE(IF(MONTH(H6756)&gt;=7,YEAR(H6756)+1,YEAR(H6756)),VLOOKUP(MONTH(H6756),index!$D$2:$G$13,4,0),DAY(H6756)),
DATE(YEAR(H6756)+1,MONTH(H6756),DAY(H6756)))))-H6756))+H6756)</f>
        <v/>
      </c>
      <c r="J6756" s="9" t="str">
        <f t="shared" si="652"/>
        <v/>
      </c>
      <c r="K6756" s="11" t="str">
        <f t="shared" si="653"/>
        <v/>
      </c>
      <c r="L6756" s="11" t="str">
        <f t="shared" si="654"/>
        <v/>
      </c>
      <c r="M6756" s="11" t="str">
        <f>IF(A6756="","",VLOOKUP(E6756,index!$A$1:$B$6,2,0)*K6756*G6756)</f>
        <v/>
      </c>
      <c r="N6756" s="11" t="str">
        <f>IF(A6756="","",-PMT(G6756*VLOOKUP(E6756,index!$A$1:$B$6,2,0),C6756,F6756,0,0))</f>
        <v/>
      </c>
      <c r="O6756" s="11" t="str">
        <f t="shared" si="655"/>
        <v/>
      </c>
      <c r="P6756" s="11" t="str">
        <f t="shared" si="650"/>
        <v/>
      </c>
    </row>
    <row r="6757" spans="1:16" x14ac:dyDescent="0.25">
      <c r="A6757" s="9" t="str">
        <f>IF(A6756="","",IF(B6756&lt;C6756,A6756,IF(A6756=MAX('entry data'!$B$8:$B$507),"",A6756+1)))</f>
        <v/>
      </c>
      <c r="B6757" s="9" t="str">
        <f t="shared" si="651"/>
        <v/>
      </c>
      <c r="C6757" s="9" t="str">
        <f>IF(ISERROR(VLOOKUP(A6757,'entry data'!B:G,6,0)),"",VLOOKUP(A6757,'entry data'!B:G,6,0))</f>
        <v/>
      </c>
      <c r="D6757" s="9" t="str">
        <f>IF(ISERROR(VLOOKUP(A6757,'entry data'!B:C,2,0)),"",VLOOKUP(A6757,'entry data'!B:C,2,0))</f>
        <v/>
      </c>
      <c r="E6757" s="9" t="str">
        <f>IF(ISERROR(VLOOKUP(A6757,'entry data'!B:E,4,0)),"",VLOOKUP(A6757,'entry data'!B:E,4,0))</f>
        <v/>
      </c>
      <c r="F6757" s="11" t="str">
        <f>IF(A6757="","",IF(ISERROR(VLOOKUP(A6757,'entry data'!B:F,5,0)),"",VLOOKUP(A6757,'entry data'!B:F,5,0)))</f>
        <v/>
      </c>
      <c r="G6757" s="12" t="str">
        <f>IF(A6757="","",IF(ISERROR(VLOOKUP(A6757,'entry data'!B:I,8,0)),"",VLOOKUP(A6757,'entry data'!B:I,7,0)))</f>
        <v/>
      </c>
      <c r="H6757" s="13" t="str">
        <f>IF(A6757="","",IF(B6757=1,VLOOKUP(A6757,'entry data'!B:D,3,0),I6756))</f>
        <v/>
      </c>
      <c r="I6757" s="14" t="str">
        <f>IF(A6757="","",IF(E6757="weekly",7,IF(E6757="fortnightly",14,IF(E6757="monthly",DATE(IF(MONTH(H6757)=12,YEAR(H6757)+1,YEAR(H6757)),VLOOKUP(MONTH(H6757),index!$D$2:$G$13,2,0),DAY(H6757)),
IF(E6757="quarterly",DATE(IF(MONTH(H6757)&gt;=10,YEAR(H6757)+1,YEAR(H6757)),VLOOKUP(MONTH(H6757),index!$D$2:$G$13,3,0),DAY(H6757)),
IF(E6757="halfyearly",DATE(IF(MONTH(H6757)&gt;=7,YEAR(H6757)+1,YEAR(H6757)),VLOOKUP(MONTH(H6757),index!$D$2:$G$13,4,0),DAY(H6757)),
DATE(YEAR(H6757)+1,MONTH(H6757),DAY(H6757)))))-H6757))+H6757)</f>
        <v/>
      </c>
      <c r="J6757" s="9" t="str">
        <f t="shared" si="652"/>
        <v/>
      </c>
      <c r="K6757" s="11" t="str">
        <f t="shared" si="653"/>
        <v/>
      </c>
      <c r="L6757" s="11" t="str">
        <f t="shared" si="654"/>
        <v/>
      </c>
      <c r="M6757" s="11" t="str">
        <f>IF(A6757="","",VLOOKUP(E6757,index!$A$1:$B$6,2,0)*K6757*G6757)</f>
        <v/>
      </c>
      <c r="N6757" s="11" t="str">
        <f>IF(A6757="","",-PMT(G6757*VLOOKUP(E6757,index!$A$1:$B$6,2,0),C6757,F6757,0,0))</f>
        <v/>
      </c>
      <c r="O6757" s="11" t="str">
        <f t="shared" si="655"/>
        <v/>
      </c>
      <c r="P6757" s="11" t="str">
        <f t="shared" si="650"/>
        <v/>
      </c>
    </row>
    <row r="6758" spans="1:16" x14ac:dyDescent="0.25">
      <c r="A6758" s="9" t="str">
        <f>IF(A6757="","",IF(B6757&lt;C6757,A6757,IF(A6757=MAX('entry data'!$B$8:$B$507),"",A6757+1)))</f>
        <v/>
      </c>
      <c r="B6758" s="9" t="str">
        <f t="shared" si="651"/>
        <v/>
      </c>
      <c r="C6758" s="9" t="str">
        <f>IF(ISERROR(VLOOKUP(A6758,'entry data'!B:G,6,0)),"",VLOOKUP(A6758,'entry data'!B:G,6,0))</f>
        <v/>
      </c>
      <c r="D6758" s="9" t="str">
        <f>IF(ISERROR(VLOOKUP(A6758,'entry data'!B:C,2,0)),"",VLOOKUP(A6758,'entry data'!B:C,2,0))</f>
        <v/>
      </c>
      <c r="E6758" s="9" t="str">
        <f>IF(ISERROR(VLOOKUP(A6758,'entry data'!B:E,4,0)),"",VLOOKUP(A6758,'entry data'!B:E,4,0))</f>
        <v/>
      </c>
      <c r="F6758" s="11" t="str">
        <f>IF(A6758="","",IF(ISERROR(VLOOKUP(A6758,'entry data'!B:F,5,0)),"",VLOOKUP(A6758,'entry data'!B:F,5,0)))</f>
        <v/>
      </c>
      <c r="G6758" s="12" t="str">
        <f>IF(A6758="","",IF(ISERROR(VLOOKUP(A6758,'entry data'!B:I,8,0)),"",VLOOKUP(A6758,'entry data'!B:I,7,0)))</f>
        <v/>
      </c>
      <c r="H6758" s="13" t="str">
        <f>IF(A6758="","",IF(B6758=1,VLOOKUP(A6758,'entry data'!B:D,3,0),I6757))</f>
        <v/>
      </c>
      <c r="I6758" s="14" t="str">
        <f>IF(A6758="","",IF(E6758="weekly",7,IF(E6758="fortnightly",14,IF(E6758="monthly",DATE(IF(MONTH(H6758)=12,YEAR(H6758)+1,YEAR(H6758)),VLOOKUP(MONTH(H6758),index!$D$2:$G$13,2,0),DAY(H6758)),
IF(E6758="quarterly",DATE(IF(MONTH(H6758)&gt;=10,YEAR(H6758)+1,YEAR(H6758)),VLOOKUP(MONTH(H6758),index!$D$2:$G$13,3,0),DAY(H6758)),
IF(E6758="halfyearly",DATE(IF(MONTH(H6758)&gt;=7,YEAR(H6758)+1,YEAR(H6758)),VLOOKUP(MONTH(H6758),index!$D$2:$G$13,4,0),DAY(H6758)),
DATE(YEAR(H6758)+1,MONTH(H6758),DAY(H6758)))))-H6758))+H6758)</f>
        <v/>
      </c>
      <c r="J6758" s="9" t="str">
        <f t="shared" si="652"/>
        <v/>
      </c>
      <c r="K6758" s="11" t="str">
        <f t="shared" si="653"/>
        <v/>
      </c>
      <c r="L6758" s="11" t="str">
        <f t="shared" si="654"/>
        <v/>
      </c>
      <c r="M6758" s="11" t="str">
        <f>IF(A6758="","",VLOOKUP(E6758,index!$A$1:$B$6,2,0)*K6758*G6758)</f>
        <v/>
      </c>
      <c r="N6758" s="11" t="str">
        <f>IF(A6758="","",-PMT(G6758*VLOOKUP(E6758,index!$A$1:$B$6,2,0),C6758,F6758,0,0))</f>
        <v/>
      </c>
      <c r="O6758" s="11" t="str">
        <f t="shared" si="655"/>
        <v/>
      </c>
      <c r="P6758" s="11" t="str">
        <f t="shared" si="650"/>
        <v/>
      </c>
    </row>
    <row r="6759" spans="1:16" x14ac:dyDescent="0.25">
      <c r="A6759" s="9" t="str">
        <f>IF(A6758="","",IF(B6758&lt;C6758,A6758,IF(A6758=MAX('entry data'!$B$8:$B$507),"",A6758+1)))</f>
        <v/>
      </c>
      <c r="B6759" s="9" t="str">
        <f t="shared" si="651"/>
        <v/>
      </c>
      <c r="C6759" s="9" t="str">
        <f>IF(ISERROR(VLOOKUP(A6759,'entry data'!B:G,6,0)),"",VLOOKUP(A6759,'entry data'!B:G,6,0))</f>
        <v/>
      </c>
      <c r="D6759" s="9" t="str">
        <f>IF(ISERROR(VLOOKUP(A6759,'entry data'!B:C,2,0)),"",VLOOKUP(A6759,'entry data'!B:C,2,0))</f>
        <v/>
      </c>
      <c r="E6759" s="9" t="str">
        <f>IF(ISERROR(VLOOKUP(A6759,'entry data'!B:E,4,0)),"",VLOOKUP(A6759,'entry data'!B:E,4,0))</f>
        <v/>
      </c>
      <c r="F6759" s="11" t="str">
        <f>IF(A6759="","",IF(ISERROR(VLOOKUP(A6759,'entry data'!B:F,5,0)),"",VLOOKUP(A6759,'entry data'!B:F,5,0)))</f>
        <v/>
      </c>
      <c r="G6759" s="12" t="str">
        <f>IF(A6759="","",IF(ISERROR(VLOOKUP(A6759,'entry data'!B:I,8,0)),"",VLOOKUP(A6759,'entry data'!B:I,7,0)))</f>
        <v/>
      </c>
      <c r="H6759" s="13" t="str">
        <f>IF(A6759="","",IF(B6759=1,VLOOKUP(A6759,'entry data'!B:D,3,0),I6758))</f>
        <v/>
      </c>
      <c r="I6759" s="14" t="str">
        <f>IF(A6759="","",IF(E6759="weekly",7,IF(E6759="fortnightly",14,IF(E6759="monthly",DATE(IF(MONTH(H6759)=12,YEAR(H6759)+1,YEAR(H6759)),VLOOKUP(MONTH(H6759),index!$D$2:$G$13,2,0),DAY(H6759)),
IF(E6759="quarterly",DATE(IF(MONTH(H6759)&gt;=10,YEAR(H6759)+1,YEAR(H6759)),VLOOKUP(MONTH(H6759),index!$D$2:$G$13,3,0),DAY(H6759)),
IF(E6759="halfyearly",DATE(IF(MONTH(H6759)&gt;=7,YEAR(H6759)+1,YEAR(H6759)),VLOOKUP(MONTH(H6759),index!$D$2:$G$13,4,0),DAY(H6759)),
DATE(YEAR(H6759)+1,MONTH(H6759),DAY(H6759)))))-H6759))+H6759)</f>
        <v/>
      </c>
      <c r="J6759" s="9" t="str">
        <f t="shared" si="652"/>
        <v/>
      </c>
      <c r="K6759" s="11" t="str">
        <f t="shared" si="653"/>
        <v/>
      </c>
      <c r="L6759" s="11" t="str">
        <f t="shared" si="654"/>
        <v/>
      </c>
      <c r="M6759" s="11" t="str">
        <f>IF(A6759="","",VLOOKUP(E6759,index!$A$1:$B$6,2,0)*K6759*G6759)</f>
        <v/>
      </c>
      <c r="N6759" s="11" t="str">
        <f>IF(A6759="","",-PMT(G6759*VLOOKUP(E6759,index!$A$1:$B$6,2,0),C6759,F6759,0,0))</f>
        <v/>
      </c>
      <c r="O6759" s="11" t="str">
        <f t="shared" si="655"/>
        <v/>
      </c>
      <c r="P6759" s="11" t="str">
        <f t="shared" si="650"/>
        <v/>
      </c>
    </row>
    <row r="6760" spans="1:16" x14ac:dyDescent="0.25">
      <c r="A6760" s="9" t="str">
        <f>IF(A6759="","",IF(B6759&lt;C6759,A6759,IF(A6759=MAX('entry data'!$B$8:$B$507),"",A6759+1)))</f>
        <v/>
      </c>
      <c r="B6760" s="9" t="str">
        <f t="shared" si="651"/>
        <v/>
      </c>
      <c r="C6760" s="9" t="str">
        <f>IF(ISERROR(VLOOKUP(A6760,'entry data'!B:G,6,0)),"",VLOOKUP(A6760,'entry data'!B:G,6,0))</f>
        <v/>
      </c>
      <c r="D6760" s="9" t="str">
        <f>IF(ISERROR(VLOOKUP(A6760,'entry data'!B:C,2,0)),"",VLOOKUP(A6760,'entry data'!B:C,2,0))</f>
        <v/>
      </c>
      <c r="E6760" s="9" t="str">
        <f>IF(ISERROR(VLOOKUP(A6760,'entry data'!B:E,4,0)),"",VLOOKUP(A6760,'entry data'!B:E,4,0))</f>
        <v/>
      </c>
      <c r="F6760" s="11" t="str">
        <f>IF(A6760="","",IF(ISERROR(VLOOKUP(A6760,'entry data'!B:F,5,0)),"",VLOOKUP(A6760,'entry data'!B:F,5,0)))</f>
        <v/>
      </c>
      <c r="G6760" s="12" t="str">
        <f>IF(A6760="","",IF(ISERROR(VLOOKUP(A6760,'entry data'!B:I,8,0)),"",VLOOKUP(A6760,'entry data'!B:I,7,0)))</f>
        <v/>
      </c>
      <c r="H6760" s="13" t="str">
        <f>IF(A6760="","",IF(B6760=1,VLOOKUP(A6760,'entry data'!B:D,3,0),I6759))</f>
        <v/>
      </c>
      <c r="I6760" s="14" t="str">
        <f>IF(A6760="","",IF(E6760="weekly",7,IF(E6760="fortnightly",14,IF(E6760="monthly",DATE(IF(MONTH(H6760)=12,YEAR(H6760)+1,YEAR(H6760)),VLOOKUP(MONTH(H6760),index!$D$2:$G$13,2,0),DAY(H6760)),
IF(E6760="quarterly",DATE(IF(MONTH(H6760)&gt;=10,YEAR(H6760)+1,YEAR(H6760)),VLOOKUP(MONTH(H6760),index!$D$2:$G$13,3,0),DAY(H6760)),
IF(E6760="halfyearly",DATE(IF(MONTH(H6760)&gt;=7,YEAR(H6760)+1,YEAR(H6760)),VLOOKUP(MONTH(H6760),index!$D$2:$G$13,4,0),DAY(H6760)),
DATE(YEAR(H6760)+1,MONTH(H6760),DAY(H6760)))))-H6760))+H6760)</f>
        <v/>
      </c>
      <c r="J6760" s="9" t="str">
        <f t="shared" si="652"/>
        <v/>
      </c>
      <c r="K6760" s="11" t="str">
        <f t="shared" si="653"/>
        <v/>
      </c>
      <c r="L6760" s="11" t="str">
        <f t="shared" si="654"/>
        <v/>
      </c>
      <c r="M6760" s="11" t="str">
        <f>IF(A6760="","",VLOOKUP(E6760,index!$A$1:$B$6,2,0)*K6760*G6760)</f>
        <v/>
      </c>
      <c r="N6760" s="11" t="str">
        <f>IF(A6760="","",-PMT(G6760*VLOOKUP(E6760,index!$A$1:$B$6,2,0),C6760,F6760,0,0))</f>
        <v/>
      </c>
      <c r="O6760" s="11" t="str">
        <f t="shared" si="655"/>
        <v/>
      </c>
      <c r="P6760" s="11" t="str">
        <f t="shared" si="650"/>
        <v/>
      </c>
    </row>
    <row r="6761" spans="1:16" x14ac:dyDescent="0.25">
      <c r="A6761" s="9" t="str">
        <f>IF(A6760="","",IF(B6760&lt;C6760,A6760,IF(A6760=MAX('entry data'!$B$8:$B$507),"",A6760+1)))</f>
        <v/>
      </c>
      <c r="B6761" s="9" t="str">
        <f t="shared" si="651"/>
        <v/>
      </c>
      <c r="C6761" s="9" t="str">
        <f>IF(ISERROR(VLOOKUP(A6761,'entry data'!B:G,6,0)),"",VLOOKUP(A6761,'entry data'!B:G,6,0))</f>
        <v/>
      </c>
      <c r="D6761" s="9" t="str">
        <f>IF(ISERROR(VLOOKUP(A6761,'entry data'!B:C,2,0)),"",VLOOKUP(A6761,'entry data'!B:C,2,0))</f>
        <v/>
      </c>
      <c r="E6761" s="9" t="str">
        <f>IF(ISERROR(VLOOKUP(A6761,'entry data'!B:E,4,0)),"",VLOOKUP(A6761,'entry data'!B:E,4,0))</f>
        <v/>
      </c>
      <c r="F6761" s="11" t="str">
        <f>IF(A6761="","",IF(ISERROR(VLOOKUP(A6761,'entry data'!B:F,5,0)),"",VLOOKUP(A6761,'entry data'!B:F,5,0)))</f>
        <v/>
      </c>
      <c r="G6761" s="12" t="str">
        <f>IF(A6761="","",IF(ISERROR(VLOOKUP(A6761,'entry data'!B:I,8,0)),"",VLOOKUP(A6761,'entry data'!B:I,7,0)))</f>
        <v/>
      </c>
      <c r="H6761" s="13" t="str">
        <f>IF(A6761="","",IF(B6761=1,VLOOKUP(A6761,'entry data'!B:D,3,0),I6760))</f>
        <v/>
      </c>
      <c r="I6761" s="14" t="str">
        <f>IF(A6761="","",IF(E6761="weekly",7,IF(E6761="fortnightly",14,IF(E6761="monthly",DATE(IF(MONTH(H6761)=12,YEAR(H6761)+1,YEAR(H6761)),VLOOKUP(MONTH(H6761),index!$D$2:$G$13,2,0),DAY(H6761)),
IF(E6761="quarterly",DATE(IF(MONTH(H6761)&gt;=10,YEAR(H6761)+1,YEAR(H6761)),VLOOKUP(MONTH(H6761),index!$D$2:$G$13,3,0),DAY(H6761)),
IF(E6761="halfyearly",DATE(IF(MONTH(H6761)&gt;=7,YEAR(H6761)+1,YEAR(H6761)),VLOOKUP(MONTH(H6761),index!$D$2:$G$13,4,0),DAY(H6761)),
DATE(YEAR(H6761)+1,MONTH(H6761),DAY(H6761)))))-H6761))+H6761)</f>
        <v/>
      </c>
      <c r="J6761" s="9" t="str">
        <f t="shared" si="652"/>
        <v/>
      </c>
      <c r="K6761" s="11" t="str">
        <f t="shared" si="653"/>
        <v/>
      </c>
      <c r="L6761" s="11" t="str">
        <f t="shared" si="654"/>
        <v/>
      </c>
      <c r="M6761" s="11" t="str">
        <f>IF(A6761="","",VLOOKUP(E6761,index!$A$1:$B$6,2,0)*K6761*G6761)</f>
        <v/>
      </c>
      <c r="N6761" s="11" t="str">
        <f>IF(A6761="","",-PMT(G6761*VLOOKUP(E6761,index!$A$1:$B$6,2,0),C6761,F6761,0,0))</f>
        <v/>
      </c>
      <c r="O6761" s="11" t="str">
        <f t="shared" si="655"/>
        <v/>
      </c>
      <c r="P6761" s="11" t="str">
        <f t="shared" si="650"/>
        <v/>
      </c>
    </row>
    <row r="6762" spans="1:16" x14ac:dyDescent="0.25">
      <c r="A6762" s="9" t="str">
        <f>IF(A6761="","",IF(B6761&lt;C6761,A6761,IF(A6761=MAX('entry data'!$B$8:$B$507),"",A6761+1)))</f>
        <v/>
      </c>
      <c r="B6762" s="9" t="str">
        <f t="shared" si="651"/>
        <v/>
      </c>
      <c r="C6762" s="9" t="str">
        <f>IF(ISERROR(VLOOKUP(A6762,'entry data'!B:G,6,0)),"",VLOOKUP(A6762,'entry data'!B:G,6,0))</f>
        <v/>
      </c>
      <c r="D6762" s="9" t="str">
        <f>IF(ISERROR(VLOOKUP(A6762,'entry data'!B:C,2,0)),"",VLOOKUP(A6762,'entry data'!B:C,2,0))</f>
        <v/>
      </c>
      <c r="E6762" s="9" t="str">
        <f>IF(ISERROR(VLOOKUP(A6762,'entry data'!B:E,4,0)),"",VLOOKUP(A6762,'entry data'!B:E,4,0))</f>
        <v/>
      </c>
      <c r="F6762" s="11" t="str">
        <f>IF(A6762="","",IF(ISERROR(VLOOKUP(A6762,'entry data'!B:F,5,0)),"",VLOOKUP(A6762,'entry data'!B:F,5,0)))</f>
        <v/>
      </c>
      <c r="G6762" s="12" t="str">
        <f>IF(A6762="","",IF(ISERROR(VLOOKUP(A6762,'entry data'!B:I,8,0)),"",VLOOKUP(A6762,'entry data'!B:I,7,0)))</f>
        <v/>
      </c>
      <c r="H6762" s="13" t="str">
        <f>IF(A6762="","",IF(B6762=1,VLOOKUP(A6762,'entry data'!B:D,3,0),I6761))</f>
        <v/>
      </c>
      <c r="I6762" s="14" t="str">
        <f>IF(A6762="","",IF(E6762="weekly",7,IF(E6762="fortnightly",14,IF(E6762="monthly",DATE(IF(MONTH(H6762)=12,YEAR(H6762)+1,YEAR(H6762)),VLOOKUP(MONTH(H6762),index!$D$2:$G$13,2,0),DAY(H6762)),
IF(E6762="quarterly",DATE(IF(MONTH(H6762)&gt;=10,YEAR(H6762)+1,YEAR(H6762)),VLOOKUP(MONTH(H6762),index!$D$2:$G$13,3,0),DAY(H6762)),
IF(E6762="halfyearly",DATE(IF(MONTH(H6762)&gt;=7,YEAR(H6762)+1,YEAR(H6762)),VLOOKUP(MONTH(H6762),index!$D$2:$G$13,4,0),DAY(H6762)),
DATE(YEAR(H6762)+1,MONTH(H6762),DAY(H6762)))))-H6762))+H6762)</f>
        <v/>
      </c>
      <c r="J6762" s="9" t="str">
        <f t="shared" si="652"/>
        <v/>
      </c>
      <c r="K6762" s="11" t="str">
        <f t="shared" si="653"/>
        <v/>
      </c>
      <c r="L6762" s="11" t="str">
        <f t="shared" si="654"/>
        <v/>
      </c>
      <c r="M6762" s="11" t="str">
        <f>IF(A6762="","",VLOOKUP(E6762,index!$A$1:$B$6,2,0)*K6762*G6762)</f>
        <v/>
      </c>
      <c r="N6762" s="11" t="str">
        <f>IF(A6762="","",-PMT(G6762*VLOOKUP(E6762,index!$A$1:$B$6,2,0),C6762,F6762,0,0))</f>
        <v/>
      </c>
      <c r="O6762" s="11" t="str">
        <f t="shared" si="655"/>
        <v/>
      </c>
      <c r="P6762" s="11" t="str">
        <f t="shared" si="650"/>
        <v/>
      </c>
    </row>
    <row r="6763" spans="1:16" x14ac:dyDescent="0.25">
      <c r="A6763" s="9" t="str">
        <f>IF(A6762="","",IF(B6762&lt;C6762,A6762,IF(A6762=MAX('entry data'!$B$8:$B$507),"",A6762+1)))</f>
        <v/>
      </c>
      <c r="B6763" s="9" t="str">
        <f t="shared" si="651"/>
        <v/>
      </c>
      <c r="C6763" s="9" t="str">
        <f>IF(ISERROR(VLOOKUP(A6763,'entry data'!B:G,6,0)),"",VLOOKUP(A6763,'entry data'!B:G,6,0))</f>
        <v/>
      </c>
      <c r="D6763" s="9" t="str">
        <f>IF(ISERROR(VLOOKUP(A6763,'entry data'!B:C,2,0)),"",VLOOKUP(A6763,'entry data'!B:C,2,0))</f>
        <v/>
      </c>
      <c r="E6763" s="9" t="str">
        <f>IF(ISERROR(VLOOKUP(A6763,'entry data'!B:E,4,0)),"",VLOOKUP(A6763,'entry data'!B:E,4,0))</f>
        <v/>
      </c>
      <c r="F6763" s="11" t="str">
        <f>IF(A6763="","",IF(ISERROR(VLOOKUP(A6763,'entry data'!B:F,5,0)),"",VLOOKUP(A6763,'entry data'!B:F,5,0)))</f>
        <v/>
      </c>
      <c r="G6763" s="12" t="str">
        <f>IF(A6763="","",IF(ISERROR(VLOOKUP(A6763,'entry data'!B:I,8,0)),"",VLOOKUP(A6763,'entry data'!B:I,7,0)))</f>
        <v/>
      </c>
      <c r="H6763" s="13" t="str">
        <f>IF(A6763="","",IF(B6763=1,VLOOKUP(A6763,'entry data'!B:D,3,0),I6762))</f>
        <v/>
      </c>
      <c r="I6763" s="14" t="str">
        <f>IF(A6763="","",IF(E6763="weekly",7,IF(E6763="fortnightly",14,IF(E6763="monthly",DATE(IF(MONTH(H6763)=12,YEAR(H6763)+1,YEAR(H6763)),VLOOKUP(MONTH(H6763),index!$D$2:$G$13,2,0),DAY(H6763)),
IF(E6763="quarterly",DATE(IF(MONTH(H6763)&gt;=10,YEAR(H6763)+1,YEAR(H6763)),VLOOKUP(MONTH(H6763),index!$D$2:$G$13,3,0),DAY(H6763)),
IF(E6763="halfyearly",DATE(IF(MONTH(H6763)&gt;=7,YEAR(H6763)+1,YEAR(H6763)),VLOOKUP(MONTH(H6763),index!$D$2:$G$13,4,0),DAY(H6763)),
DATE(YEAR(H6763)+1,MONTH(H6763),DAY(H6763)))))-H6763))+H6763)</f>
        <v/>
      </c>
      <c r="J6763" s="9" t="str">
        <f t="shared" si="652"/>
        <v/>
      </c>
      <c r="K6763" s="11" t="str">
        <f t="shared" si="653"/>
        <v/>
      </c>
      <c r="L6763" s="11" t="str">
        <f t="shared" si="654"/>
        <v/>
      </c>
      <c r="M6763" s="11" t="str">
        <f>IF(A6763="","",VLOOKUP(E6763,index!$A$1:$B$6,2,0)*K6763*G6763)</f>
        <v/>
      </c>
      <c r="N6763" s="11" t="str">
        <f>IF(A6763="","",-PMT(G6763*VLOOKUP(E6763,index!$A$1:$B$6,2,0),C6763,F6763,0,0))</f>
        <v/>
      </c>
      <c r="O6763" s="11" t="str">
        <f t="shared" si="655"/>
        <v/>
      </c>
      <c r="P6763" s="11" t="str">
        <f t="shared" si="650"/>
        <v/>
      </c>
    </row>
    <row r="6764" spans="1:16" x14ac:dyDescent="0.25">
      <c r="A6764" s="9" t="str">
        <f>IF(A6763="","",IF(B6763&lt;C6763,A6763,IF(A6763=MAX('entry data'!$B$8:$B$507),"",A6763+1)))</f>
        <v/>
      </c>
      <c r="B6764" s="9" t="str">
        <f t="shared" si="651"/>
        <v/>
      </c>
      <c r="C6764" s="9" t="str">
        <f>IF(ISERROR(VLOOKUP(A6764,'entry data'!B:G,6,0)),"",VLOOKUP(A6764,'entry data'!B:G,6,0))</f>
        <v/>
      </c>
      <c r="D6764" s="9" t="str">
        <f>IF(ISERROR(VLOOKUP(A6764,'entry data'!B:C,2,0)),"",VLOOKUP(A6764,'entry data'!B:C,2,0))</f>
        <v/>
      </c>
      <c r="E6764" s="9" t="str">
        <f>IF(ISERROR(VLOOKUP(A6764,'entry data'!B:E,4,0)),"",VLOOKUP(A6764,'entry data'!B:E,4,0))</f>
        <v/>
      </c>
      <c r="F6764" s="11" t="str">
        <f>IF(A6764="","",IF(ISERROR(VLOOKUP(A6764,'entry data'!B:F,5,0)),"",VLOOKUP(A6764,'entry data'!B:F,5,0)))</f>
        <v/>
      </c>
      <c r="G6764" s="12" t="str">
        <f>IF(A6764="","",IF(ISERROR(VLOOKUP(A6764,'entry data'!B:I,8,0)),"",VLOOKUP(A6764,'entry data'!B:I,7,0)))</f>
        <v/>
      </c>
      <c r="H6764" s="13" t="str">
        <f>IF(A6764="","",IF(B6764=1,VLOOKUP(A6764,'entry data'!B:D,3,0),I6763))</f>
        <v/>
      </c>
      <c r="I6764" s="14" t="str">
        <f>IF(A6764="","",IF(E6764="weekly",7,IF(E6764="fortnightly",14,IF(E6764="monthly",DATE(IF(MONTH(H6764)=12,YEAR(H6764)+1,YEAR(H6764)),VLOOKUP(MONTH(H6764),index!$D$2:$G$13,2,0),DAY(H6764)),
IF(E6764="quarterly",DATE(IF(MONTH(H6764)&gt;=10,YEAR(H6764)+1,YEAR(H6764)),VLOOKUP(MONTH(H6764),index!$D$2:$G$13,3,0),DAY(H6764)),
IF(E6764="halfyearly",DATE(IF(MONTH(H6764)&gt;=7,YEAR(H6764)+1,YEAR(H6764)),VLOOKUP(MONTH(H6764),index!$D$2:$G$13,4,0),DAY(H6764)),
DATE(YEAR(H6764)+1,MONTH(H6764),DAY(H6764)))))-H6764))+H6764)</f>
        <v/>
      </c>
      <c r="J6764" s="9" t="str">
        <f t="shared" si="652"/>
        <v/>
      </c>
      <c r="K6764" s="11" t="str">
        <f t="shared" si="653"/>
        <v/>
      </c>
      <c r="L6764" s="11" t="str">
        <f t="shared" si="654"/>
        <v/>
      </c>
      <c r="M6764" s="11" t="str">
        <f>IF(A6764="","",VLOOKUP(E6764,index!$A$1:$B$6,2,0)*K6764*G6764)</f>
        <v/>
      </c>
      <c r="N6764" s="11" t="str">
        <f>IF(A6764="","",-PMT(G6764*VLOOKUP(E6764,index!$A$1:$B$6,2,0),C6764,F6764,0,0))</f>
        <v/>
      </c>
      <c r="O6764" s="11" t="str">
        <f t="shared" si="655"/>
        <v/>
      </c>
      <c r="P6764" s="11" t="str">
        <f t="shared" si="650"/>
        <v/>
      </c>
    </row>
    <row r="6765" spans="1:16" x14ac:dyDescent="0.25">
      <c r="A6765" s="9" t="str">
        <f>IF(A6764="","",IF(B6764&lt;C6764,A6764,IF(A6764=MAX('entry data'!$B$8:$B$507),"",A6764+1)))</f>
        <v/>
      </c>
      <c r="B6765" s="9" t="str">
        <f t="shared" si="651"/>
        <v/>
      </c>
      <c r="C6765" s="9" t="str">
        <f>IF(ISERROR(VLOOKUP(A6765,'entry data'!B:G,6,0)),"",VLOOKUP(A6765,'entry data'!B:G,6,0))</f>
        <v/>
      </c>
      <c r="D6765" s="9" t="str">
        <f>IF(ISERROR(VLOOKUP(A6765,'entry data'!B:C,2,0)),"",VLOOKUP(A6765,'entry data'!B:C,2,0))</f>
        <v/>
      </c>
      <c r="E6765" s="9" t="str">
        <f>IF(ISERROR(VLOOKUP(A6765,'entry data'!B:E,4,0)),"",VLOOKUP(A6765,'entry data'!B:E,4,0))</f>
        <v/>
      </c>
      <c r="F6765" s="11" t="str">
        <f>IF(A6765="","",IF(ISERROR(VLOOKUP(A6765,'entry data'!B:F,5,0)),"",VLOOKUP(A6765,'entry data'!B:F,5,0)))</f>
        <v/>
      </c>
      <c r="G6765" s="12" t="str">
        <f>IF(A6765="","",IF(ISERROR(VLOOKUP(A6765,'entry data'!B:I,8,0)),"",VLOOKUP(A6765,'entry data'!B:I,7,0)))</f>
        <v/>
      </c>
      <c r="H6765" s="13" t="str">
        <f>IF(A6765="","",IF(B6765=1,VLOOKUP(A6765,'entry data'!B:D,3,0),I6764))</f>
        <v/>
      </c>
      <c r="I6765" s="14" t="str">
        <f>IF(A6765="","",IF(E6765="weekly",7,IF(E6765="fortnightly",14,IF(E6765="monthly",DATE(IF(MONTH(H6765)=12,YEAR(H6765)+1,YEAR(H6765)),VLOOKUP(MONTH(H6765),index!$D$2:$G$13,2,0),DAY(H6765)),
IF(E6765="quarterly",DATE(IF(MONTH(H6765)&gt;=10,YEAR(H6765)+1,YEAR(H6765)),VLOOKUP(MONTH(H6765),index!$D$2:$G$13,3,0),DAY(H6765)),
IF(E6765="halfyearly",DATE(IF(MONTH(H6765)&gt;=7,YEAR(H6765)+1,YEAR(H6765)),VLOOKUP(MONTH(H6765),index!$D$2:$G$13,4,0),DAY(H6765)),
DATE(YEAR(H6765)+1,MONTH(H6765),DAY(H6765)))))-H6765))+H6765)</f>
        <v/>
      </c>
      <c r="J6765" s="9" t="str">
        <f t="shared" si="652"/>
        <v/>
      </c>
      <c r="K6765" s="11" t="str">
        <f t="shared" si="653"/>
        <v/>
      </c>
      <c r="L6765" s="11" t="str">
        <f t="shared" si="654"/>
        <v/>
      </c>
      <c r="M6765" s="11" t="str">
        <f>IF(A6765="","",VLOOKUP(E6765,index!$A$1:$B$6,2,0)*K6765*G6765)</f>
        <v/>
      </c>
      <c r="N6765" s="11" t="str">
        <f>IF(A6765="","",-PMT(G6765*VLOOKUP(E6765,index!$A$1:$B$6,2,0),C6765,F6765,0,0))</f>
        <v/>
      </c>
      <c r="O6765" s="11" t="str">
        <f t="shared" si="655"/>
        <v/>
      </c>
      <c r="P6765" s="11" t="str">
        <f t="shared" si="650"/>
        <v/>
      </c>
    </row>
    <row r="6766" spans="1:16" x14ac:dyDescent="0.25">
      <c r="A6766" s="9" t="str">
        <f>IF(A6765="","",IF(B6765&lt;C6765,A6765,IF(A6765=MAX('entry data'!$B$8:$B$507),"",A6765+1)))</f>
        <v/>
      </c>
      <c r="B6766" s="9" t="str">
        <f t="shared" si="651"/>
        <v/>
      </c>
      <c r="C6766" s="9" t="str">
        <f>IF(ISERROR(VLOOKUP(A6766,'entry data'!B:G,6,0)),"",VLOOKUP(A6766,'entry data'!B:G,6,0))</f>
        <v/>
      </c>
      <c r="D6766" s="9" t="str">
        <f>IF(ISERROR(VLOOKUP(A6766,'entry data'!B:C,2,0)),"",VLOOKUP(A6766,'entry data'!B:C,2,0))</f>
        <v/>
      </c>
      <c r="E6766" s="9" t="str">
        <f>IF(ISERROR(VLOOKUP(A6766,'entry data'!B:E,4,0)),"",VLOOKUP(A6766,'entry data'!B:E,4,0))</f>
        <v/>
      </c>
      <c r="F6766" s="11" t="str">
        <f>IF(A6766="","",IF(ISERROR(VLOOKUP(A6766,'entry data'!B:F,5,0)),"",VLOOKUP(A6766,'entry data'!B:F,5,0)))</f>
        <v/>
      </c>
      <c r="G6766" s="12" t="str">
        <f>IF(A6766="","",IF(ISERROR(VLOOKUP(A6766,'entry data'!B:I,8,0)),"",VLOOKUP(A6766,'entry data'!B:I,7,0)))</f>
        <v/>
      </c>
      <c r="H6766" s="13" t="str">
        <f>IF(A6766="","",IF(B6766=1,VLOOKUP(A6766,'entry data'!B:D,3,0),I6765))</f>
        <v/>
      </c>
      <c r="I6766" s="14" t="str">
        <f>IF(A6766="","",IF(E6766="weekly",7,IF(E6766="fortnightly",14,IF(E6766="monthly",DATE(IF(MONTH(H6766)=12,YEAR(H6766)+1,YEAR(H6766)),VLOOKUP(MONTH(H6766),index!$D$2:$G$13,2,0),DAY(H6766)),
IF(E6766="quarterly",DATE(IF(MONTH(H6766)&gt;=10,YEAR(H6766)+1,YEAR(H6766)),VLOOKUP(MONTH(H6766),index!$D$2:$G$13,3,0),DAY(H6766)),
IF(E6766="halfyearly",DATE(IF(MONTH(H6766)&gt;=7,YEAR(H6766)+1,YEAR(H6766)),VLOOKUP(MONTH(H6766),index!$D$2:$G$13,4,0),DAY(H6766)),
DATE(YEAR(H6766)+1,MONTH(H6766),DAY(H6766)))))-H6766))+H6766)</f>
        <v/>
      </c>
      <c r="J6766" s="9" t="str">
        <f t="shared" si="652"/>
        <v/>
      </c>
      <c r="K6766" s="11" t="str">
        <f t="shared" si="653"/>
        <v/>
      </c>
      <c r="L6766" s="11" t="str">
        <f t="shared" si="654"/>
        <v/>
      </c>
      <c r="M6766" s="11" t="str">
        <f>IF(A6766="","",VLOOKUP(E6766,index!$A$1:$B$6,2,0)*K6766*G6766)</f>
        <v/>
      </c>
      <c r="N6766" s="11" t="str">
        <f>IF(A6766="","",-PMT(G6766*VLOOKUP(E6766,index!$A$1:$B$6,2,0),C6766,F6766,0,0))</f>
        <v/>
      </c>
      <c r="O6766" s="11" t="str">
        <f t="shared" si="655"/>
        <v/>
      </c>
      <c r="P6766" s="11" t="str">
        <f t="shared" si="650"/>
        <v/>
      </c>
    </row>
    <row r="6767" spans="1:16" x14ac:dyDescent="0.25">
      <c r="A6767" s="9" t="str">
        <f>IF(A6766="","",IF(B6766&lt;C6766,A6766,IF(A6766=MAX('entry data'!$B$8:$B$507),"",A6766+1)))</f>
        <v/>
      </c>
      <c r="B6767" s="9" t="str">
        <f t="shared" si="651"/>
        <v/>
      </c>
      <c r="C6767" s="9" t="str">
        <f>IF(ISERROR(VLOOKUP(A6767,'entry data'!B:G,6,0)),"",VLOOKUP(A6767,'entry data'!B:G,6,0))</f>
        <v/>
      </c>
      <c r="D6767" s="9" t="str">
        <f>IF(ISERROR(VLOOKUP(A6767,'entry data'!B:C,2,0)),"",VLOOKUP(A6767,'entry data'!B:C,2,0))</f>
        <v/>
      </c>
      <c r="E6767" s="9" t="str">
        <f>IF(ISERROR(VLOOKUP(A6767,'entry data'!B:E,4,0)),"",VLOOKUP(A6767,'entry data'!B:E,4,0))</f>
        <v/>
      </c>
      <c r="F6767" s="11" t="str">
        <f>IF(A6767="","",IF(ISERROR(VLOOKUP(A6767,'entry data'!B:F,5,0)),"",VLOOKUP(A6767,'entry data'!B:F,5,0)))</f>
        <v/>
      </c>
      <c r="G6767" s="12" t="str">
        <f>IF(A6767="","",IF(ISERROR(VLOOKUP(A6767,'entry data'!B:I,8,0)),"",VLOOKUP(A6767,'entry data'!B:I,7,0)))</f>
        <v/>
      </c>
      <c r="H6767" s="13" t="str">
        <f>IF(A6767="","",IF(B6767=1,VLOOKUP(A6767,'entry data'!B:D,3,0),I6766))</f>
        <v/>
      </c>
      <c r="I6767" s="14" t="str">
        <f>IF(A6767="","",IF(E6767="weekly",7,IF(E6767="fortnightly",14,IF(E6767="monthly",DATE(IF(MONTH(H6767)=12,YEAR(H6767)+1,YEAR(H6767)),VLOOKUP(MONTH(H6767),index!$D$2:$G$13,2,0),DAY(H6767)),
IF(E6767="quarterly",DATE(IF(MONTH(H6767)&gt;=10,YEAR(H6767)+1,YEAR(H6767)),VLOOKUP(MONTH(H6767),index!$D$2:$G$13,3,0),DAY(H6767)),
IF(E6767="halfyearly",DATE(IF(MONTH(H6767)&gt;=7,YEAR(H6767)+1,YEAR(H6767)),VLOOKUP(MONTH(H6767),index!$D$2:$G$13,4,0),DAY(H6767)),
DATE(YEAR(H6767)+1,MONTH(H6767),DAY(H6767)))))-H6767))+H6767)</f>
        <v/>
      </c>
      <c r="J6767" s="9" t="str">
        <f t="shared" si="652"/>
        <v/>
      </c>
      <c r="K6767" s="11" t="str">
        <f t="shared" si="653"/>
        <v/>
      </c>
      <c r="L6767" s="11" t="str">
        <f t="shared" si="654"/>
        <v/>
      </c>
      <c r="M6767" s="11" t="str">
        <f>IF(A6767="","",VLOOKUP(E6767,index!$A$1:$B$6,2,0)*K6767*G6767)</f>
        <v/>
      </c>
      <c r="N6767" s="11" t="str">
        <f>IF(A6767="","",-PMT(G6767*VLOOKUP(E6767,index!$A$1:$B$6,2,0),C6767,F6767,0,0))</f>
        <v/>
      </c>
      <c r="O6767" s="11" t="str">
        <f t="shared" si="655"/>
        <v/>
      </c>
      <c r="P6767" s="11" t="str">
        <f t="shared" si="650"/>
        <v/>
      </c>
    </row>
    <row r="6768" spans="1:16" x14ac:dyDescent="0.25">
      <c r="A6768" s="9" t="str">
        <f>IF(A6767="","",IF(B6767&lt;C6767,A6767,IF(A6767=MAX('entry data'!$B$8:$B$507),"",A6767+1)))</f>
        <v/>
      </c>
      <c r="B6768" s="9" t="str">
        <f t="shared" si="651"/>
        <v/>
      </c>
      <c r="C6768" s="9" t="str">
        <f>IF(ISERROR(VLOOKUP(A6768,'entry data'!B:G,6,0)),"",VLOOKUP(A6768,'entry data'!B:G,6,0))</f>
        <v/>
      </c>
      <c r="D6768" s="9" t="str">
        <f>IF(ISERROR(VLOOKUP(A6768,'entry data'!B:C,2,0)),"",VLOOKUP(A6768,'entry data'!B:C,2,0))</f>
        <v/>
      </c>
      <c r="E6768" s="9" t="str">
        <f>IF(ISERROR(VLOOKUP(A6768,'entry data'!B:E,4,0)),"",VLOOKUP(A6768,'entry data'!B:E,4,0))</f>
        <v/>
      </c>
      <c r="F6768" s="11" t="str">
        <f>IF(A6768="","",IF(ISERROR(VLOOKUP(A6768,'entry data'!B:F,5,0)),"",VLOOKUP(A6768,'entry data'!B:F,5,0)))</f>
        <v/>
      </c>
      <c r="G6768" s="12" t="str">
        <f>IF(A6768="","",IF(ISERROR(VLOOKUP(A6768,'entry data'!B:I,8,0)),"",VLOOKUP(A6768,'entry data'!B:I,7,0)))</f>
        <v/>
      </c>
      <c r="H6768" s="13" t="str">
        <f>IF(A6768="","",IF(B6768=1,VLOOKUP(A6768,'entry data'!B:D,3,0),I6767))</f>
        <v/>
      </c>
      <c r="I6768" s="14" t="str">
        <f>IF(A6768="","",IF(E6768="weekly",7,IF(E6768="fortnightly",14,IF(E6768="monthly",DATE(IF(MONTH(H6768)=12,YEAR(H6768)+1,YEAR(H6768)),VLOOKUP(MONTH(H6768),index!$D$2:$G$13,2,0),DAY(H6768)),
IF(E6768="quarterly",DATE(IF(MONTH(H6768)&gt;=10,YEAR(H6768)+1,YEAR(H6768)),VLOOKUP(MONTH(H6768),index!$D$2:$G$13,3,0),DAY(H6768)),
IF(E6768="halfyearly",DATE(IF(MONTH(H6768)&gt;=7,YEAR(H6768)+1,YEAR(H6768)),VLOOKUP(MONTH(H6768),index!$D$2:$G$13,4,0),DAY(H6768)),
DATE(YEAR(H6768)+1,MONTH(H6768),DAY(H6768)))))-H6768))+H6768)</f>
        <v/>
      </c>
      <c r="J6768" s="9" t="str">
        <f t="shared" si="652"/>
        <v/>
      </c>
      <c r="K6768" s="11" t="str">
        <f t="shared" si="653"/>
        <v/>
      </c>
      <c r="L6768" s="11" t="str">
        <f t="shared" si="654"/>
        <v/>
      </c>
      <c r="M6768" s="11" t="str">
        <f>IF(A6768="","",VLOOKUP(E6768,index!$A$1:$B$6,2,0)*K6768*G6768)</f>
        <v/>
      </c>
      <c r="N6768" s="11" t="str">
        <f>IF(A6768="","",-PMT(G6768*VLOOKUP(E6768,index!$A$1:$B$6,2,0),C6768,F6768,0,0))</f>
        <v/>
      </c>
      <c r="O6768" s="11" t="str">
        <f t="shared" si="655"/>
        <v/>
      </c>
      <c r="P6768" s="11" t="str">
        <f t="shared" si="650"/>
        <v/>
      </c>
    </row>
    <row r="6769" spans="1:16" x14ac:dyDescent="0.25">
      <c r="A6769" s="9" t="str">
        <f>IF(A6768="","",IF(B6768&lt;C6768,A6768,IF(A6768=MAX('entry data'!$B$8:$B$507),"",A6768+1)))</f>
        <v/>
      </c>
      <c r="B6769" s="9" t="str">
        <f t="shared" si="651"/>
        <v/>
      </c>
      <c r="C6769" s="9" t="str">
        <f>IF(ISERROR(VLOOKUP(A6769,'entry data'!B:G,6,0)),"",VLOOKUP(A6769,'entry data'!B:G,6,0))</f>
        <v/>
      </c>
      <c r="D6769" s="9" t="str">
        <f>IF(ISERROR(VLOOKUP(A6769,'entry data'!B:C,2,0)),"",VLOOKUP(A6769,'entry data'!B:C,2,0))</f>
        <v/>
      </c>
      <c r="E6769" s="9" t="str">
        <f>IF(ISERROR(VLOOKUP(A6769,'entry data'!B:E,4,0)),"",VLOOKUP(A6769,'entry data'!B:E,4,0))</f>
        <v/>
      </c>
      <c r="F6769" s="11" t="str">
        <f>IF(A6769="","",IF(ISERROR(VLOOKUP(A6769,'entry data'!B:F,5,0)),"",VLOOKUP(A6769,'entry data'!B:F,5,0)))</f>
        <v/>
      </c>
      <c r="G6769" s="12" t="str">
        <f>IF(A6769="","",IF(ISERROR(VLOOKUP(A6769,'entry data'!B:I,8,0)),"",VLOOKUP(A6769,'entry data'!B:I,7,0)))</f>
        <v/>
      </c>
      <c r="H6769" s="13" t="str">
        <f>IF(A6769="","",IF(B6769=1,VLOOKUP(A6769,'entry data'!B:D,3,0),I6768))</f>
        <v/>
      </c>
      <c r="I6769" s="14" t="str">
        <f>IF(A6769="","",IF(E6769="weekly",7,IF(E6769="fortnightly",14,IF(E6769="monthly",DATE(IF(MONTH(H6769)=12,YEAR(H6769)+1,YEAR(H6769)),VLOOKUP(MONTH(H6769),index!$D$2:$G$13,2,0),DAY(H6769)),
IF(E6769="quarterly",DATE(IF(MONTH(H6769)&gt;=10,YEAR(H6769)+1,YEAR(H6769)),VLOOKUP(MONTH(H6769),index!$D$2:$G$13,3,0),DAY(H6769)),
IF(E6769="halfyearly",DATE(IF(MONTH(H6769)&gt;=7,YEAR(H6769)+1,YEAR(H6769)),VLOOKUP(MONTH(H6769),index!$D$2:$G$13,4,0),DAY(H6769)),
DATE(YEAR(H6769)+1,MONTH(H6769),DAY(H6769)))))-H6769))+H6769)</f>
        <v/>
      </c>
      <c r="J6769" s="9" t="str">
        <f t="shared" si="652"/>
        <v/>
      </c>
      <c r="K6769" s="11" t="str">
        <f t="shared" si="653"/>
        <v/>
      </c>
      <c r="L6769" s="11" t="str">
        <f t="shared" si="654"/>
        <v/>
      </c>
      <c r="M6769" s="11" t="str">
        <f>IF(A6769="","",VLOOKUP(E6769,index!$A$1:$B$6,2,0)*K6769*G6769)</f>
        <v/>
      </c>
      <c r="N6769" s="11" t="str">
        <f>IF(A6769="","",-PMT(G6769*VLOOKUP(E6769,index!$A$1:$B$6,2,0),C6769,F6769,0,0))</f>
        <v/>
      </c>
      <c r="O6769" s="11" t="str">
        <f t="shared" si="655"/>
        <v/>
      </c>
      <c r="P6769" s="11" t="str">
        <f t="shared" si="650"/>
        <v/>
      </c>
    </row>
    <row r="6770" spans="1:16" x14ac:dyDescent="0.25">
      <c r="A6770" s="9" t="str">
        <f>IF(A6769="","",IF(B6769&lt;C6769,A6769,IF(A6769=MAX('entry data'!$B$8:$B$507),"",A6769+1)))</f>
        <v/>
      </c>
      <c r="B6770" s="9" t="str">
        <f t="shared" si="651"/>
        <v/>
      </c>
      <c r="C6770" s="9" t="str">
        <f>IF(ISERROR(VLOOKUP(A6770,'entry data'!B:G,6,0)),"",VLOOKUP(A6770,'entry data'!B:G,6,0))</f>
        <v/>
      </c>
      <c r="D6770" s="9" t="str">
        <f>IF(ISERROR(VLOOKUP(A6770,'entry data'!B:C,2,0)),"",VLOOKUP(A6770,'entry data'!B:C,2,0))</f>
        <v/>
      </c>
      <c r="E6770" s="9" t="str">
        <f>IF(ISERROR(VLOOKUP(A6770,'entry data'!B:E,4,0)),"",VLOOKUP(A6770,'entry data'!B:E,4,0))</f>
        <v/>
      </c>
      <c r="F6770" s="11" t="str">
        <f>IF(A6770="","",IF(ISERROR(VLOOKUP(A6770,'entry data'!B:F,5,0)),"",VLOOKUP(A6770,'entry data'!B:F,5,0)))</f>
        <v/>
      </c>
      <c r="G6770" s="12" t="str">
        <f>IF(A6770="","",IF(ISERROR(VLOOKUP(A6770,'entry data'!B:I,8,0)),"",VLOOKUP(A6770,'entry data'!B:I,7,0)))</f>
        <v/>
      </c>
      <c r="H6770" s="13" t="str">
        <f>IF(A6770="","",IF(B6770=1,VLOOKUP(A6770,'entry data'!B:D,3,0),I6769))</f>
        <v/>
      </c>
      <c r="I6770" s="14" t="str">
        <f>IF(A6770="","",IF(E6770="weekly",7,IF(E6770="fortnightly",14,IF(E6770="monthly",DATE(IF(MONTH(H6770)=12,YEAR(H6770)+1,YEAR(H6770)),VLOOKUP(MONTH(H6770),index!$D$2:$G$13,2,0),DAY(H6770)),
IF(E6770="quarterly",DATE(IF(MONTH(H6770)&gt;=10,YEAR(H6770)+1,YEAR(H6770)),VLOOKUP(MONTH(H6770),index!$D$2:$G$13,3,0),DAY(H6770)),
IF(E6770="halfyearly",DATE(IF(MONTH(H6770)&gt;=7,YEAR(H6770)+1,YEAR(H6770)),VLOOKUP(MONTH(H6770),index!$D$2:$G$13,4,0),DAY(H6770)),
DATE(YEAR(H6770)+1,MONTH(H6770),DAY(H6770)))))-H6770))+H6770)</f>
        <v/>
      </c>
      <c r="J6770" s="9" t="str">
        <f t="shared" si="652"/>
        <v/>
      </c>
      <c r="K6770" s="11" t="str">
        <f t="shared" si="653"/>
        <v/>
      </c>
      <c r="L6770" s="11" t="str">
        <f t="shared" si="654"/>
        <v/>
      </c>
      <c r="M6770" s="11" t="str">
        <f>IF(A6770="","",VLOOKUP(E6770,index!$A$1:$B$6,2,0)*K6770*G6770)</f>
        <v/>
      </c>
      <c r="N6770" s="11" t="str">
        <f>IF(A6770="","",-PMT(G6770*VLOOKUP(E6770,index!$A$1:$B$6,2,0),C6770,F6770,0,0))</f>
        <v/>
      </c>
      <c r="O6770" s="11" t="str">
        <f t="shared" si="655"/>
        <v/>
      </c>
      <c r="P6770" s="11" t="str">
        <f t="shared" si="650"/>
        <v/>
      </c>
    </row>
    <row r="6771" spans="1:16" x14ac:dyDescent="0.25">
      <c r="A6771" s="9" t="str">
        <f>IF(A6770="","",IF(B6770&lt;C6770,A6770,IF(A6770=MAX('entry data'!$B$8:$B$507),"",A6770+1)))</f>
        <v/>
      </c>
      <c r="B6771" s="9" t="str">
        <f t="shared" si="651"/>
        <v/>
      </c>
      <c r="C6771" s="9" t="str">
        <f>IF(ISERROR(VLOOKUP(A6771,'entry data'!B:G,6,0)),"",VLOOKUP(A6771,'entry data'!B:G,6,0))</f>
        <v/>
      </c>
      <c r="D6771" s="9" t="str">
        <f>IF(ISERROR(VLOOKUP(A6771,'entry data'!B:C,2,0)),"",VLOOKUP(A6771,'entry data'!B:C,2,0))</f>
        <v/>
      </c>
      <c r="E6771" s="9" t="str">
        <f>IF(ISERROR(VLOOKUP(A6771,'entry data'!B:E,4,0)),"",VLOOKUP(A6771,'entry data'!B:E,4,0))</f>
        <v/>
      </c>
      <c r="F6771" s="11" t="str">
        <f>IF(A6771="","",IF(ISERROR(VLOOKUP(A6771,'entry data'!B:F,5,0)),"",VLOOKUP(A6771,'entry data'!B:F,5,0)))</f>
        <v/>
      </c>
      <c r="G6771" s="12" t="str">
        <f>IF(A6771="","",IF(ISERROR(VLOOKUP(A6771,'entry data'!B:I,8,0)),"",VLOOKUP(A6771,'entry data'!B:I,7,0)))</f>
        <v/>
      </c>
      <c r="H6771" s="13" t="str">
        <f>IF(A6771="","",IF(B6771=1,VLOOKUP(A6771,'entry data'!B:D,3,0),I6770))</f>
        <v/>
      </c>
      <c r="I6771" s="14" t="str">
        <f>IF(A6771="","",IF(E6771="weekly",7,IF(E6771="fortnightly",14,IF(E6771="monthly",DATE(IF(MONTH(H6771)=12,YEAR(H6771)+1,YEAR(H6771)),VLOOKUP(MONTH(H6771),index!$D$2:$G$13,2,0),DAY(H6771)),
IF(E6771="quarterly",DATE(IF(MONTH(H6771)&gt;=10,YEAR(H6771)+1,YEAR(H6771)),VLOOKUP(MONTH(H6771),index!$D$2:$G$13,3,0),DAY(H6771)),
IF(E6771="halfyearly",DATE(IF(MONTH(H6771)&gt;=7,YEAR(H6771)+1,YEAR(H6771)),VLOOKUP(MONTH(H6771),index!$D$2:$G$13,4,0),DAY(H6771)),
DATE(YEAR(H6771)+1,MONTH(H6771),DAY(H6771)))))-H6771))+H6771)</f>
        <v/>
      </c>
      <c r="J6771" s="9" t="str">
        <f t="shared" si="652"/>
        <v/>
      </c>
      <c r="K6771" s="11" t="str">
        <f t="shared" si="653"/>
        <v/>
      </c>
      <c r="L6771" s="11" t="str">
        <f t="shared" si="654"/>
        <v/>
      </c>
      <c r="M6771" s="11" t="str">
        <f>IF(A6771="","",VLOOKUP(E6771,index!$A$1:$B$6,2,0)*K6771*G6771)</f>
        <v/>
      </c>
      <c r="N6771" s="11" t="str">
        <f>IF(A6771="","",-PMT(G6771*VLOOKUP(E6771,index!$A$1:$B$6,2,0),C6771,F6771,0,0))</f>
        <v/>
      </c>
      <c r="O6771" s="11" t="str">
        <f t="shared" si="655"/>
        <v/>
      </c>
      <c r="P6771" s="11" t="str">
        <f t="shared" si="650"/>
        <v/>
      </c>
    </row>
    <row r="6772" spans="1:16" x14ac:dyDescent="0.25">
      <c r="A6772" s="9" t="str">
        <f>IF(A6771="","",IF(B6771&lt;C6771,A6771,IF(A6771=MAX('entry data'!$B$8:$B$507),"",A6771+1)))</f>
        <v/>
      </c>
      <c r="B6772" s="9" t="str">
        <f t="shared" si="651"/>
        <v/>
      </c>
      <c r="C6772" s="9" t="str">
        <f>IF(ISERROR(VLOOKUP(A6772,'entry data'!B:G,6,0)),"",VLOOKUP(A6772,'entry data'!B:G,6,0))</f>
        <v/>
      </c>
      <c r="D6772" s="9" t="str">
        <f>IF(ISERROR(VLOOKUP(A6772,'entry data'!B:C,2,0)),"",VLOOKUP(A6772,'entry data'!B:C,2,0))</f>
        <v/>
      </c>
      <c r="E6772" s="9" t="str">
        <f>IF(ISERROR(VLOOKUP(A6772,'entry data'!B:E,4,0)),"",VLOOKUP(A6772,'entry data'!B:E,4,0))</f>
        <v/>
      </c>
      <c r="F6772" s="11" t="str">
        <f>IF(A6772="","",IF(ISERROR(VLOOKUP(A6772,'entry data'!B:F,5,0)),"",VLOOKUP(A6772,'entry data'!B:F,5,0)))</f>
        <v/>
      </c>
      <c r="G6772" s="12" t="str">
        <f>IF(A6772="","",IF(ISERROR(VLOOKUP(A6772,'entry data'!B:I,8,0)),"",VLOOKUP(A6772,'entry data'!B:I,7,0)))</f>
        <v/>
      </c>
      <c r="H6772" s="13" t="str">
        <f>IF(A6772="","",IF(B6772=1,VLOOKUP(A6772,'entry data'!B:D,3,0),I6771))</f>
        <v/>
      </c>
      <c r="I6772" s="14" t="str">
        <f>IF(A6772="","",IF(E6772="weekly",7,IF(E6772="fortnightly",14,IF(E6772="monthly",DATE(IF(MONTH(H6772)=12,YEAR(H6772)+1,YEAR(H6772)),VLOOKUP(MONTH(H6772),index!$D$2:$G$13,2,0),DAY(H6772)),
IF(E6772="quarterly",DATE(IF(MONTH(H6772)&gt;=10,YEAR(H6772)+1,YEAR(H6772)),VLOOKUP(MONTH(H6772),index!$D$2:$G$13,3,0),DAY(H6772)),
IF(E6772="halfyearly",DATE(IF(MONTH(H6772)&gt;=7,YEAR(H6772)+1,YEAR(H6772)),VLOOKUP(MONTH(H6772),index!$D$2:$G$13,4,0),DAY(H6772)),
DATE(YEAR(H6772)+1,MONTH(H6772),DAY(H6772)))))-H6772))+H6772)</f>
        <v/>
      </c>
      <c r="J6772" s="9" t="str">
        <f t="shared" si="652"/>
        <v/>
      </c>
      <c r="K6772" s="11" t="str">
        <f t="shared" si="653"/>
        <v/>
      </c>
      <c r="L6772" s="11" t="str">
        <f t="shared" si="654"/>
        <v/>
      </c>
      <c r="M6772" s="11" t="str">
        <f>IF(A6772="","",VLOOKUP(E6772,index!$A$1:$B$6,2,0)*K6772*G6772)</f>
        <v/>
      </c>
      <c r="N6772" s="11" t="str">
        <f>IF(A6772="","",-PMT(G6772*VLOOKUP(E6772,index!$A$1:$B$6,2,0),C6772,F6772,0,0))</f>
        <v/>
      </c>
      <c r="O6772" s="11" t="str">
        <f t="shared" si="655"/>
        <v/>
      </c>
      <c r="P6772" s="11" t="str">
        <f t="shared" si="650"/>
        <v/>
      </c>
    </row>
    <row r="6773" spans="1:16" x14ac:dyDescent="0.25">
      <c r="A6773" s="9" t="str">
        <f>IF(A6772="","",IF(B6772&lt;C6772,A6772,IF(A6772=MAX('entry data'!$B$8:$B$507),"",A6772+1)))</f>
        <v/>
      </c>
      <c r="B6773" s="9" t="str">
        <f t="shared" si="651"/>
        <v/>
      </c>
      <c r="C6773" s="9" t="str">
        <f>IF(ISERROR(VLOOKUP(A6773,'entry data'!B:G,6,0)),"",VLOOKUP(A6773,'entry data'!B:G,6,0))</f>
        <v/>
      </c>
      <c r="D6773" s="9" t="str">
        <f>IF(ISERROR(VLOOKUP(A6773,'entry data'!B:C,2,0)),"",VLOOKUP(A6773,'entry data'!B:C,2,0))</f>
        <v/>
      </c>
      <c r="E6773" s="9" t="str">
        <f>IF(ISERROR(VLOOKUP(A6773,'entry data'!B:E,4,0)),"",VLOOKUP(A6773,'entry data'!B:E,4,0))</f>
        <v/>
      </c>
      <c r="F6773" s="11" t="str">
        <f>IF(A6773="","",IF(ISERROR(VLOOKUP(A6773,'entry data'!B:F,5,0)),"",VLOOKUP(A6773,'entry data'!B:F,5,0)))</f>
        <v/>
      </c>
      <c r="G6773" s="12" t="str">
        <f>IF(A6773="","",IF(ISERROR(VLOOKUP(A6773,'entry data'!B:I,8,0)),"",VLOOKUP(A6773,'entry data'!B:I,7,0)))</f>
        <v/>
      </c>
      <c r="H6773" s="13" t="str">
        <f>IF(A6773="","",IF(B6773=1,VLOOKUP(A6773,'entry data'!B:D,3,0),I6772))</f>
        <v/>
      </c>
      <c r="I6773" s="14" t="str">
        <f>IF(A6773="","",IF(E6773="weekly",7,IF(E6773="fortnightly",14,IF(E6773="monthly",DATE(IF(MONTH(H6773)=12,YEAR(H6773)+1,YEAR(H6773)),VLOOKUP(MONTH(H6773),index!$D$2:$G$13,2,0),DAY(H6773)),
IF(E6773="quarterly",DATE(IF(MONTH(H6773)&gt;=10,YEAR(H6773)+1,YEAR(H6773)),VLOOKUP(MONTH(H6773),index!$D$2:$G$13,3,0),DAY(H6773)),
IF(E6773="halfyearly",DATE(IF(MONTH(H6773)&gt;=7,YEAR(H6773)+1,YEAR(H6773)),VLOOKUP(MONTH(H6773),index!$D$2:$G$13,4,0),DAY(H6773)),
DATE(YEAR(H6773)+1,MONTH(H6773),DAY(H6773)))))-H6773))+H6773)</f>
        <v/>
      </c>
      <c r="J6773" s="9" t="str">
        <f t="shared" si="652"/>
        <v/>
      </c>
      <c r="K6773" s="11" t="str">
        <f t="shared" si="653"/>
        <v/>
      </c>
      <c r="L6773" s="11" t="str">
        <f t="shared" si="654"/>
        <v/>
      </c>
      <c r="M6773" s="11" t="str">
        <f>IF(A6773="","",VLOOKUP(E6773,index!$A$1:$B$6,2,0)*K6773*G6773)</f>
        <v/>
      </c>
      <c r="N6773" s="11" t="str">
        <f>IF(A6773="","",-PMT(G6773*VLOOKUP(E6773,index!$A$1:$B$6,2,0),C6773,F6773,0,0))</f>
        <v/>
      </c>
      <c r="O6773" s="11" t="str">
        <f t="shared" si="655"/>
        <v/>
      </c>
      <c r="P6773" s="11" t="str">
        <f t="shared" si="650"/>
        <v/>
      </c>
    </row>
    <row r="6774" spans="1:16" x14ac:dyDescent="0.25">
      <c r="A6774" s="9" t="str">
        <f>IF(A6773="","",IF(B6773&lt;C6773,A6773,IF(A6773=MAX('entry data'!$B$8:$B$507),"",A6773+1)))</f>
        <v/>
      </c>
      <c r="B6774" s="9" t="str">
        <f t="shared" si="651"/>
        <v/>
      </c>
      <c r="C6774" s="9" t="str">
        <f>IF(ISERROR(VLOOKUP(A6774,'entry data'!B:G,6,0)),"",VLOOKUP(A6774,'entry data'!B:G,6,0))</f>
        <v/>
      </c>
      <c r="D6774" s="9" t="str">
        <f>IF(ISERROR(VLOOKUP(A6774,'entry data'!B:C,2,0)),"",VLOOKUP(A6774,'entry data'!B:C,2,0))</f>
        <v/>
      </c>
      <c r="E6774" s="9" t="str">
        <f>IF(ISERROR(VLOOKUP(A6774,'entry data'!B:E,4,0)),"",VLOOKUP(A6774,'entry data'!B:E,4,0))</f>
        <v/>
      </c>
      <c r="F6774" s="11" t="str">
        <f>IF(A6774="","",IF(ISERROR(VLOOKUP(A6774,'entry data'!B:F,5,0)),"",VLOOKUP(A6774,'entry data'!B:F,5,0)))</f>
        <v/>
      </c>
      <c r="G6774" s="12" t="str">
        <f>IF(A6774="","",IF(ISERROR(VLOOKUP(A6774,'entry data'!B:I,8,0)),"",VLOOKUP(A6774,'entry data'!B:I,7,0)))</f>
        <v/>
      </c>
      <c r="H6774" s="13" t="str">
        <f>IF(A6774="","",IF(B6774=1,VLOOKUP(A6774,'entry data'!B:D,3,0),I6773))</f>
        <v/>
      </c>
      <c r="I6774" s="14" t="str">
        <f>IF(A6774="","",IF(E6774="weekly",7,IF(E6774="fortnightly",14,IF(E6774="monthly",DATE(IF(MONTH(H6774)=12,YEAR(H6774)+1,YEAR(H6774)),VLOOKUP(MONTH(H6774),index!$D$2:$G$13,2,0),DAY(H6774)),
IF(E6774="quarterly",DATE(IF(MONTH(H6774)&gt;=10,YEAR(H6774)+1,YEAR(H6774)),VLOOKUP(MONTH(H6774),index!$D$2:$G$13,3,0),DAY(H6774)),
IF(E6774="halfyearly",DATE(IF(MONTH(H6774)&gt;=7,YEAR(H6774)+1,YEAR(H6774)),VLOOKUP(MONTH(H6774),index!$D$2:$G$13,4,0),DAY(H6774)),
DATE(YEAR(H6774)+1,MONTH(H6774),DAY(H6774)))))-H6774))+H6774)</f>
        <v/>
      </c>
      <c r="J6774" s="9" t="str">
        <f t="shared" si="652"/>
        <v/>
      </c>
      <c r="K6774" s="11" t="str">
        <f t="shared" si="653"/>
        <v/>
      </c>
      <c r="L6774" s="11" t="str">
        <f t="shared" si="654"/>
        <v/>
      </c>
      <c r="M6774" s="11" t="str">
        <f>IF(A6774="","",VLOOKUP(E6774,index!$A$1:$B$6,2,0)*K6774*G6774)</f>
        <v/>
      </c>
      <c r="N6774" s="11" t="str">
        <f>IF(A6774="","",-PMT(G6774*VLOOKUP(E6774,index!$A$1:$B$6,2,0),C6774,F6774,0,0))</f>
        <v/>
      </c>
      <c r="O6774" s="11" t="str">
        <f t="shared" si="655"/>
        <v/>
      </c>
      <c r="P6774" s="11" t="str">
        <f t="shared" si="650"/>
        <v/>
      </c>
    </row>
    <row r="6775" spans="1:16" x14ac:dyDescent="0.25">
      <c r="A6775" s="9" t="str">
        <f>IF(A6774="","",IF(B6774&lt;C6774,A6774,IF(A6774=MAX('entry data'!$B$8:$B$507),"",A6774+1)))</f>
        <v/>
      </c>
      <c r="B6775" s="9" t="str">
        <f t="shared" si="651"/>
        <v/>
      </c>
      <c r="C6775" s="9" t="str">
        <f>IF(ISERROR(VLOOKUP(A6775,'entry data'!B:G,6,0)),"",VLOOKUP(A6775,'entry data'!B:G,6,0))</f>
        <v/>
      </c>
      <c r="D6775" s="9" t="str">
        <f>IF(ISERROR(VLOOKUP(A6775,'entry data'!B:C,2,0)),"",VLOOKUP(A6775,'entry data'!B:C,2,0))</f>
        <v/>
      </c>
      <c r="E6775" s="9" t="str">
        <f>IF(ISERROR(VLOOKUP(A6775,'entry data'!B:E,4,0)),"",VLOOKUP(A6775,'entry data'!B:E,4,0))</f>
        <v/>
      </c>
      <c r="F6775" s="11" t="str">
        <f>IF(A6775="","",IF(ISERROR(VLOOKUP(A6775,'entry data'!B:F,5,0)),"",VLOOKUP(A6775,'entry data'!B:F,5,0)))</f>
        <v/>
      </c>
      <c r="G6775" s="12" t="str">
        <f>IF(A6775="","",IF(ISERROR(VLOOKUP(A6775,'entry data'!B:I,8,0)),"",VLOOKUP(A6775,'entry data'!B:I,7,0)))</f>
        <v/>
      </c>
      <c r="H6775" s="13" t="str">
        <f>IF(A6775="","",IF(B6775=1,VLOOKUP(A6775,'entry data'!B:D,3,0),I6774))</f>
        <v/>
      </c>
      <c r="I6775" s="14" t="str">
        <f>IF(A6775="","",IF(E6775="weekly",7,IF(E6775="fortnightly",14,IF(E6775="monthly",DATE(IF(MONTH(H6775)=12,YEAR(H6775)+1,YEAR(H6775)),VLOOKUP(MONTH(H6775),index!$D$2:$G$13,2,0),DAY(H6775)),
IF(E6775="quarterly",DATE(IF(MONTH(H6775)&gt;=10,YEAR(H6775)+1,YEAR(H6775)),VLOOKUP(MONTH(H6775),index!$D$2:$G$13,3,0),DAY(H6775)),
IF(E6775="halfyearly",DATE(IF(MONTH(H6775)&gt;=7,YEAR(H6775)+1,YEAR(H6775)),VLOOKUP(MONTH(H6775),index!$D$2:$G$13,4,0),DAY(H6775)),
DATE(YEAR(H6775)+1,MONTH(H6775),DAY(H6775)))))-H6775))+H6775)</f>
        <v/>
      </c>
      <c r="J6775" s="9" t="str">
        <f t="shared" si="652"/>
        <v/>
      </c>
      <c r="K6775" s="11" t="str">
        <f t="shared" si="653"/>
        <v/>
      </c>
      <c r="L6775" s="11" t="str">
        <f t="shared" si="654"/>
        <v/>
      </c>
      <c r="M6775" s="11" t="str">
        <f>IF(A6775="","",VLOOKUP(E6775,index!$A$1:$B$6,2,0)*K6775*G6775)</f>
        <v/>
      </c>
      <c r="N6775" s="11" t="str">
        <f>IF(A6775="","",-PMT(G6775*VLOOKUP(E6775,index!$A$1:$B$6,2,0),C6775,F6775,0,0))</f>
        <v/>
      </c>
      <c r="O6775" s="11" t="str">
        <f t="shared" si="655"/>
        <v/>
      </c>
      <c r="P6775" s="11" t="str">
        <f t="shared" si="650"/>
        <v/>
      </c>
    </row>
    <row r="6776" spans="1:16" x14ac:dyDescent="0.25">
      <c r="A6776" s="9" t="str">
        <f>IF(A6775="","",IF(B6775&lt;C6775,A6775,IF(A6775=MAX('entry data'!$B$8:$B$507),"",A6775+1)))</f>
        <v/>
      </c>
      <c r="B6776" s="9" t="str">
        <f t="shared" si="651"/>
        <v/>
      </c>
      <c r="C6776" s="9" t="str">
        <f>IF(ISERROR(VLOOKUP(A6776,'entry data'!B:G,6,0)),"",VLOOKUP(A6776,'entry data'!B:G,6,0))</f>
        <v/>
      </c>
      <c r="D6776" s="9" t="str">
        <f>IF(ISERROR(VLOOKUP(A6776,'entry data'!B:C,2,0)),"",VLOOKUP(A6776,'entry data'!B:C,2,0))</f>
        <v/>
      </c>
      <c r="E6776" s="9" t="str">
        <f>IF(ISERROR(VLOOKUP(A6776,'entry data'!B:E,4,0)),"",VLOOKUP(A6776,'entry data'!B:E,4,0))</f>
        <v/>
      </c>
      <c r="F6776" s="11" t="str">
        <f>IF(A6776="","",IF(ISERROR(VLOOKUP(A6776,'entry data'!B:F,5,0)),"",VLOOKUP(A6776,'entry data'!B:F,5,0)))</f>
        <v/>
      </c>
      <c r="G6776" s="12" t="str">
        <f>IF(A6776="","",IF(ISERROR(VLOOKUP(A6776,'entry data'!B:I,8,0)),"",VLOOKUP(A6776,'entry data'!B:I,7,0)))</f>
        <v/>
      </c>
      <c r="H6776" s="13" t="str">
        <f>IF(A6776="","",IF(B6776=1,VLOOKUP(A6776,'entry data'!B:D,3,0),I6775))</f>
        <v/>
      </c>
      <c r="I6776" s="14" t="str">
        <f>IF(A6776="","",IF(E6776="weekly",7,IF(E6776="fortnightly",14,IF(E6776="monthly",DATE(IF(MONTH(H6776)=12,YEAR(H6776)+1,YEAR(H6776)),VLOOKUP(MONTH(H6776),index!$D$2:$G$13,2,0),DAY(H6776)),
IF(E6776="quarterly",DATE(IF(MONTH(H6776)&gt;=10,YEAR(H6776)+1,YEAR(H6776)),VLOOKUP(MONTH(H6776),index!$D$2:$G$13,3,0),DAY(H6776)),
IF(E6776="halfyearly",DATE(IF(MONTH(H6776)&gt;=7,YEAR(H6776)+1,YEAR(H6776)),VLOOKUP(MONTH(H6776),index!$D$2:$G$13,4,0),DAY(H6776)),
DATE(YEAR(H6776)+1,MONTH(H6776),DAY(H6776)))))-H6776))+H6776)</f>
        <v/>
      </c>
      <c r="J6776" s="9" t="str">
        <f t="shared" si="652"/>
        <v/>
      </c>
      <c r="K6776" s="11" t="str">
        <f t="shared" si="653"/>
        <v/>
      </c>
      <c r="L6776" s="11" t="str">
        <f t="shared" si="654"/>
        <v/>
      </c>
      <c r="M6776" s="11" t="str">
        <f>IF(A6776="","",VLOOKUP(E6776,index!$A$1:$B$6,2,0)*K6776*G6776)</f>
        <v/>
      </c>
      <c r="N6776" s="11" t="str">
        <f>IF(A6776="","",-PMT(G6776*VLOOKUP(E6776,index!$A$1:$B$6,2,0),C6776,F6776,0,0))</f>
        <v/>
      </c>
      <c r="O6776" s="11" t="str">
        <f t="shared" si="655"/>
        <v/>
      </c>
      <c r="P6776" s="11" t="str">
        <f t="shared" si="650"/>
        <v/>
      </c>
    </row>
    <row r="6777" spans="1:16" x14ac:dyDescent="0.25">
      <c r="A6777" s="9" t="str">
        <f>IF(A6776="","",IF(B6776&lt;C6776,A6776,IF(A6776=MAX('entry data'!$B$8:$B$507),"",A6776+1)))</f>
        <v/>
      </c>
      <c r="B6777" s="9" t="str">
        <f t="shared" si="651"/>
        <v/>
      </c>
      <c r="C6777" s="9" t="str">
        <f>IF(ISERROR(VLOOKUP(A6777,'entry data'!B:G,6,0)),"",VLOOKUP(A6777,'entry data'!B:G,6,0))</f>
        <v/>
      </c>
      <c r="D6777" s="9" t="str">
        <f>IF(ISERROR(VLOOKUP(A6777,'entry data'!B:C,2,0)),"",VLOOKUP(A6777,'entry data'!B:C,2,0))</f>
        <v/>
      </c>
      <c r="E6777" s="9" t="str">
        <f>IF(ISERROR(VLOOKUP(A6777,'entry data'!B:E,4,0)),"",VLOOKUP(A6777,'entry data'!B:E,4,0))</f>
        <v/>
      </c>
      <c r="F6777" s="11" t="str">
        <f>IF(A6777="","",IF(ISERROR(VLOOKUP(A6777,'entry data'!B:F,5,0)),"",VLOOKUP(A6777,'entry data'!B:F,5,0)))</f>
        <v/>
      </c>
      <c r="G6777" s="12" t="str">
        <f>IF(A6777="","",IF(ISERROR(VLOOKUP(A6777,'entry data'!B:I,8,0)),"",VLOOKUP(A6777,'entry data'!B:I,7,0)))</f>
        <v/>
      </c>
      <c r="H6777" s="13" t="str">
        <f>IF(A6777="","",IF(B6777=1,VLOOKUP(A6777,'entry data'!B:D,3,0),I6776))</f>
        <v/>
      </c>
      <c r="I6777" s="14" t="str">
        <f>IF(A6777="","",IF(E6777="weekly",7,IF(E6777="fortnightly",14,IF(E6777="monthly",DATE(IF(MONTH(H6777)=12,YEAR(H6777)+1,YEAR(H6777)),VLOOKUP(MONTH(H6777),index!$D$2:$G$13,2,0),DAY(H6777)),
IF(E6777="quarterly",DATE(IF(MONTH(H6777)&gt;=10,YEAR(H6777)+1,YEAR(H6777)),VLOOKUP(MONTH(H6777),index!$D$2:$G$13,3,0),DAY(H6777)),
IF(E6777="halfyearly",DATE(IF(MONTH(H6777)&gt;=7,YEAR(H6777)+1,YEAR(H6777)),VLOOKUP(MONTH(H6777),index!$D$2:$G$13,4,0),DAY(H6777)),
DATE(YEAR(H6777)+1,MONTH(H6777),DAY(H6777)))))-H6777))+H6777)</f>
        <v/>
      </c>
      <c r="J6777" s="9" t="str">
        <f t="shared" si="652"/>
        <v/>
      </c>
      <c r="K6777" s="11" t="str">
        <f t="shared" si="653"/>
        <v/>
      </c>
      <c r="L6777" s="11" t="str">
        <f t="shared" si="654"/>
        <v/>
      </c>
      <c r="M6777" s="11" t="str">
        <f>IF(A6777="","",VLOOKUP(E6777,index!$A$1:$B$6,2,0)*K6777*G6777)</f>
        <v/>
      </c>
      <c r="N6777" s="11" t="str">
        <f>IF(A6777="","",-PMT(G6777*VLOOKUP(E6777,index!$A$1:$B$6,2,0),C6777,F6777,0,0))</f>
        <v/>
      </c>
      <c r="O6777" s="11" t="str">
        <f t="shared" si="655"/>
        <v/>
      </c>
      <c r="P6777" s="11" t="str">
        <f t="shared" si="650"/>
        <v/>
      </c>
    </row>
    <row r="6778" spans="1:16" x14ac:dyDescent="0.25">
      <c r="A6778" s="9" t="str">
        <f>IF(A6777="","",IF(B6777&lt;C6777,A6777,IF(A6777=MAX('entry data'!$B$8:$B$507),"",A6777+1)))</f>
        <v/>
      </c>
      <c r="B6778" s="9" t="str">
        <f t="shared" si="651"/>
        <v/>
      </c>
      <c r="C6778" s="9" t="str">
        <f>IF(ISERROR(VLOOKUP(A6778,'entry data'!B:G,6,0)),"",VLOOKUP(A6778,'entry data'!B:G,6,0))</f>
        <v/>
      </c>
      <c r="D6778" s="9" t="str">
        <f>IF(ISERROR(VLOOKUP(A6778,'entry data'!B:C,2,0)),"",VLOOKUP(A6778,'entry data'!B:C,2,0))</f>
        <v/>
      </c>
      <c r="E6778" s="9" t="str">
        <f>IF(ISERROR(VLOOKUP(A6778,'entry data'!B:E,4,0)),"",VLOOKUP(A6778,'entry data'!B:E,4,0))</f>
        <v/>
      </c>
      <c r="F6778" s="11" t="str">
        <f>IF(A6778="","",IF(ISERROR(VLOOKUP(A6778,'entry data'!B:F,5,0)),"",VLOOKUP(A6778,'entry data'!B:F,5,0)))</f>
        <v/>
      </c>
      <c r="G6778" s="12" t="str">
        <f>IF(A6778="","",IF(ISERROR(VLOOKUP(A6778,'entry data'!B:I,8,0)),"",VLOOKUP(A6778,'entry data'!B:I,7,0)))</f>
        <v/>
      </c>
      <c r="H6778" s="13" t="str">
        <f>IF(A6778="","",IF(B6778=1,VLOOKUP(A6778,'entry data'!B:D,3,0),I6777))</f>
        <v/>
      </c>
      <c r="I6778" s="14" t="str">
        <f>IF(A6778="","",IF(E6778="weekly",7,IF(E6778="fortnightly",14,IF(E6778="monthly",DATE(IF(MONTH(H6778)=12,YEAR(H6778)+1,YEAR(H6778)),VLOOKUP(MONTH(H6778),index!$D$2:$G$13,2,0),DAY(H6778)),
IF(E6778="quarterly",DATE(IF(MONTH(H6778)&gt;=10,YEAR(H6778)+1,YEAR(H6778)),VLOOKUP(MONTH(H6778),index!$D$2:$G$13,3,0),DAY(H6778)),
IF(E6778="halfyearly",DATE(IF(MONTH(H6778)&gt;=7,YEAR(H6778)+1,YEAR(H6778)),VLOOKUP(MONTH(H6778),index!$D$2:$G$13,4,0),DAY(H6778)),
DATE(YEAR(H6778)+1,MONTH(H6778),DAY(H6778)))))-H6778))+H6778)</f>
        <v/>
      </c>
      <c r="J6778" s="9" t="str">
        <f t="shared" si="652"/>
        <v/>
      </c>
      <c r="K6778" s="11" t="str">
        <f t="shared" si="653"/>
        <v/>
      </c>
      <c r="L6778" s="11" t="str">
        <f t="shared" si="654"/>
        <v/>
      </c>
      <c r="M6778" s="11" t="str">
        <f>IF(A6778="","",VLOOKUP(E6778,index!$A$1:$B$6,2,0)*K6778*G6778)</f>
        <v/>
      </c>
      <c r="N6778" s="11" t="str">
        <f>IF(A6778="","",-PMT(G6778*VLOOKUP(E6778,index!$A$1:$B$6,2,0),C6778,F6778,0,0))</f>
        <v/>
      </c>
      <c r="O6778" s="11" t="str">
        <f t="shared" si="655"/>
        <v/>
      </c>
      <c r="P6778" s="11" t="str">
        <f t="shared" si="650"/>
        <v/>
      </c>
    </row>
    <row r="6779" spans="1:16" x14ac:dyDescent="0.25">
      <c r="A6779" s="9" t="str">
        <f>IF(A6778="","",IF(B6778&lt;C6778,A6778,IF(A6778=MAX('entry data'!$B$8:$B$507),"",A6778+1)))</f>
        <v/>
      </c>
      <c r="B6779" s="9" t="str">
        <f t="shared" si="651"/>
        <v/>
      </c>
      <c r="C6779" s="9" t="str">
        <f>IF(ISERROR(VLOOKUP(A6779,'entry data'!B:G,6,0)),"",VLOOKUP(A6779,'entry data'!B:G,6,0))</f>
        <v/>
      </c>
      <c r="D6779" s="9" t="str">
        <f>IF(ISERROR(VLOOKUP(A6779,'entry data'!B:C,2,0)),"",VLOOKUP(A6779,'entry data'!B:C,2,0))</f>
        <v/>
      </c>
      <c r="E6779" s="9" t="str">
        <f>IF(ISERROR(VLOOKUP(A6779,'entry data'!B:E,4,0)),"",VLOOKUP(A6779,'entry data'!B:E,4,0))</f>
        <v/>
      </c>
      <c r="F6779" s="11" t="str">
        <f>IF(A6779="","",IF(ISERROR(VLOOKUP(A6779,'entry data'!B:F,5,0)),"",VLOOKUP(A6779,'entry data'!B:F,5,0)))</f>
        <v/>
      </c>
      <c r="G6779" s="12" t="str">
        <f>IF(A6779="","",IF(ISERROR(VLOOKUP(A6779,'entry data'!B:I,8,0)),"",VLOOKUP(A6779,'entry data'!B:I,7,0)))</f>
        <v/>
      </c>
      <c r="H6779" s="13" t="str">
        <f>IF(A6779="","",IF(B6779=1,VLOOKUP(A6779,'entry data'!B:D,3,0),I6778))</f>
        <v/>
      </c>
      <c r="I6779" s="14" t="str">
        <f>IF(A6779="","",IF(E6779="weekly",7,IF(E6779="fortnightly",14,IF(E6779="monthly",DATE(IF(MONTH(H6779)=12,YEAR(H6779)+1,YEAR(H6779)),VLOOKUP(MONTH(H6779),index!$D$2:$G$13,2,0),DAY(H6779)),
IF(E6779="quarterly",DATE(IF(MONTH(H6779)&gt;=10,YEAR(H6779)+1,YEAR(H6779)),VLOOKUP(MONTH(H6779),index!$D$2:$G$13,3,0),DAY(H6779)),
IF(E6779="halfyearly",DATE(IF(MONTH(H6779)&gt;=7,YEAR(H6779)+1,YEAR(H6779)),VLOOKUP(MONTH(H6779),index!$D$2:$G$13,4,0),DAY(H6779)),
DATE(YEAR(H6779)+1,MONTH(H6779),DAY(H6779)))))-H6779))+H6779)</f>
        <v/>
      </c>
      <c r="J6779" s="9" t="str">
        <f t="shared" si="652"/>
        <v/>
      </c>
      <c r="K6779" s="11" t="str">
        <f t="shared" si="653"/>
        <v/>
      </c>
      <c r="L6779" s="11" t="str">
        <f t="shared" si="654"/>
        <v/>
      </c>
      <c r="M6779" s="11" t="str">
        <f>IF(A6779="","",VLOOKUP(E6779,index!$A$1:$B$6,2,0)*K6779*G6779)</f>
        <v/>
      </c>
      <c r="N6779" s="11" t="str">
        <f>IF(A6779="","",-PMT(G6779*VLOOKUP(E6779,index!$A$1:$B$6,2,0),C6779,F6779,0,0))</f>
        <v/>
      </c>
      <c r="O6779" s="11" t="str">
        <f t="shared" si="655"/>
        <v/>
      </c>
      <c r="P6779" s="11" t="str">
        <f t="shared" si="650"/>
        <v/>
      </c>
    </row>
    <row r="6780" spans="1:16" x14ac:dyDescent="0.25">
      <c r="A6780" s="9" t="str">
        <f>IF(A6779="","",IF(B6779&lt;C6779,A6779,IF(A6779=MAX('entry data'!$B$8:$B$507),"",A6779+1)))</f>
        <v/>
      </c>
      <c r="B6780" s="9" t="str">
        <f t="shared" si="651"/>
        <v/>
      </c>
      <c r="C6780" s="9" t="str">
        <f>IF(ISERROR(VLOOKUP(A6780,'entry data'!B:G,6,0)),"",VLOOKUP(A6780,'entry data'!B:G,6,0))</f>
        <v/>
      </c>
      <c r="D6780" s="9" t="str">
        <f>IF(ISERROR(VLOOKUP(A6780,'entry data'!B:C,2,0)),"",VLOOKUP(A6780,'entry data'!B:C,2,0))</f>
        <v/>
      </c>
      <c r="E6780" s="9" t="str">
        <f>IF(ISERROR(VLOOKUP(A6780,'entry data'!B:E,4,0)),"",VLOOKUP(A6780,'entry data'!B:E,4,0))</f>
        <v/>
      </c>
      <c r="F6780" s="11" t="str">
        <f>IF(A6780="","",IF(ISERROR(VLOOKUP(A6780,'entry data'!B:F,5,0)),"",VLOOKUP(A6780,'entry data'!B:F,5,0)))</f>
        <v/>
      </c>
      <c r="G6780" s="12" t="str">
        <f>IF(A6780="","",IF(ISERROR(VLOOKUP(A6780,'entry data'!B:I,8,0)),"",VLOOKUP(A6780,'entry data'!B:I,7,0)))</f>
        <v/>
      </c>
      <c r="H6780" s="13" t="str">
        <f>IF(A6780="","",IF(B6780=1,VLOOKUP(A6780,'entry data'!B:D,3,0),I6779))</f>
        <v/>
      </c>
      <c r="I6780" s="14" t="str">
        <f>IF(A6780="","",IF(E6780="weekly",7,IF(E6780="fortnightly",14,IF(E6780="monthly",DATE(IF(MONTH(H6780)=12,YEAR(H6780)+1,YEAR(H6780)),VLOOKUP(MONTH(H6780),index!$D$2:$G$13,2,0),DAY(H6780)),
IF(E6780="quarterly",DATE(IF(MONTH(H6780)&gt;=10,YEAR(H6780)+1,YEAR(H6780)),VLOOKUP(MONTH(H6780),index!$D$2:$G$13,3,0),DAY(H6780)),
IF(E6780="halfyearly",DATE(IF(MONTH(H6780)&gt;=7,YEAR(H6780)+1,YEAR(H6780)),VLOOKUP(MONTH(H6780),index!$D$2:$G$13,4,0),DAY(H6780)),
DATE(YEAR(H6780)+1,MONTH(H6780),DAY(H6780)))))-H6780))+H6780)</f>
        <v/>
      </c>
      <c r="J6780" s="9" t="str">
        <f t="shared" si="652"/>
        <v/>
      </c>
      <c r="K6780" s="11" t="str">
        <f t="shared" si="653"/>
        <v/>
      </c>
      <c r="L6780" s="11" t="str">
        <f t="shared" si="654"/>
        <v/>
      </c>
      <c r="M6780" s="11" t="str">
        <f>IF(A6780="","",VLOOKUP(E6780,index!$A$1:$B$6,2,0)*K6780*G6780)</f>
        <v/>
      </c>
      <c r="N6780" s="11" t="str">
        <f>IF(A6780="","",-PMT(G6780*VLOOKUP(E6780,index!$A$1:$B$6,2,0),C6780,F6780,0,0))</f>
        <v/>
      </c>
      <c r="O6780" s="11" t="str">
        <f t="shared" si="655"/>
        <v/>
      </c>
      <c r="P6780" s="11" t="str">
        <f t="shared" si="650"/>
        <v/>
      </c>
    </row>
    <row r="6781" spans="1:16" x14ac:dyDescent="0.25">
      <c r="A6781" s="9" t="str">
        <f>IF(A6780="","",IF(B6780&lt;C6780,A6780,IF(A6780=MAX('entry data'!$B$8:$B$507),"",A6780+1)))</f>
        <v/>
      </c>
      <c r="B6781" s="9" t="str">
        <f t="shared" si="651"/>
        <v/>
      </c>
      <c r="C6781" s="9" t="str">
        <f>IF(ISERROR(VLOOKUP(A6781,'entry data'!B:G,6,0)),"",VLOOKUP(A6781,'entry data'!B:G,6,0))</f>
        <v/>
      </c>
      <c r="D6781" s="9" t="str">
        <f>IF(ISERROR(VLOOKUP(A6781,'entry data'!B:C,2,0)),"",VLOOKUP(A6781,'entry data'!B:C,2,0))</f>
        <v/>
      </c>
      <c r="E6781" s="9" t="str">
        <f>IF(ISERROR(VLOOKUP(A6781,'entry data'!B:E,4,0)),"",VLOOKUP(A6781,'entry data'!B:E,4,0))</f>
        <v/>
      </c>
      <c r="F6781" s="11" t="str">
        <f>IF(A6781="","",IF(ISERROR(VLOOKUP(A6781,'entry data'!B:F,5,0)),"",VLOOKUP(A6781,'entry data'!B:F,5,0)))</f>
        <v/>
      </c>
      <c r="G6781" s="12" t="str">
        <f>IF(A6781="","",IF(ISERROR(VLOOKUP(A6781,'entry data'!B:I,8,0)),"",VLOOKUP(A6781,'entry data'!B:I,7,0)))</f>
        <v/>
      </c>
      <c r="H6781" s="13" t="str">
        <f>IF(A6781="","",IF(B6781=1,VLOOKUP(A6781,'entry data'!B:D,3,0),I6780))</f>
        <v/>
      </c>
      <c r="I6781" s="14" t="str">
        <f>IF(A6781="","",IF(E6781="weekly",7,IF(E6781="fortnightly",14,IF(E6781="monthly",DATE(IF(MONTH(H6781)=12,YEAR(H6781)+1,YEAR(H6781)),VLOOKUP(MONTH(H6781),index!$D$2:$G$13,2,0),DAY(H6781)),
IF(E6781="quarterly",DATE(IF(MONTH(H6781)&gt;=10,YEAR(H6781)+1,YEAR(H6781)),VLOOKUP(MONTH(H6781),index!$D$2:$G$13,3,0),DAY(H6781)),
IF(E6781="halfyearly",DATE(IF(MONTH(H6781)&gt;=7,YEAR(H6781)+1,YEAR(H6781)),VLOOKUP(MONTH(H6781),index!$D$2:$G$13,4,0),DAY(H6781)),
DATE(YEAR(H6781)+1,MONTH(H6781),DAY(H6781)))))-H6781))+H6781)</f>
        <v/>
      </c>
      <c r="J6781" s="9" t="str">
        <f t="shared" si="652"/>
        <v/>
      </c>
      <c r="K6781" s="11" t="str">
        <f t="shared" si="653"/>
        <v/>
      </c>
      <c r="L6781" s="11" t="str">
        <f t="shared" si="654"/>
        <v/>
      </c>
      <c r="M6781" s="11" t="str">
        <f>IF(A6781="","",VLOOKUP(E6781,index!$A$1:$B$6,2,0)*K6781*G6781)</f>
        <v/>
      </c>
      <c r="N6781" s="11" t="str">
        <f>IF(A6781="","",-PMT(G6781*VLOOKUP(E6781,index!$A$1:$B$6,2,0),C6781,F6781,0,0))</f>
        <v/>
      </c>
      <c r="O6781" s="11" t="str">
        <f t="shared" si="655"/>
        <v/>
      </c>
      <c r="P6781" s="11" t="str">
        <f t="shared" si="650"/>
        <v/>
      </c>
    </row>
    <row r="6782" spans="1:16" x14ac:dyDescent="0.25">
      <c r="A6782" s="9" t="str">
        <f>IF(A6781="","",IF(B6781&lt;C6781,A6781,IF(A6781=MAX('entry data'!$B$8:$B$507),"",A6781+1)))</f>
        <v/>
      </c>
      <c r="B6782" s="9" t="str">
        <f t="shared" si="651"/>
        <v/>
      </c>
      <c r="C6782" s="9" t="str">
        <f>IF(ISERROR(VLOOKUP(A6782,'entry data'!B:G,6,0)),"",VLOOKUP(A6782,'entry data'!B:G,6,0))</f>
        <v/>
      </c>
      <c r="D6782" s="9" t="str">
        <f>IF(ISERROR(VLOOKUP(A6782,'entry data'!B:C,2,0)),"",VLOOKUP(A6782,'entry data'!B:C,2,0))</f>
        <v/>
      </c>
      <c r="E6782" s="9" t="str">
        <f>IF(ISERROR(VLOOKUP(A6782,'entry data'!B:E,4,0)),"",VLOOKUP(A6782,'entry data'!B:E,4,0))</f>
        <v/>
      </c>
      <c r="F6782" s="11" t="str">
        <f>IF(A6782="","",IF(ISERROR(VLOOKUP(A6782,'entry data'!B:F,5,0)),"",VLOOKUP(A6782,'entry data'!B:F,5,0)))</f>
        <v/>
      </c>
      <c r="G6782" s="12" t="str">
        <f>IF(A6782="","",IF(ISERROR(VLOOKUP(A6782,'entry data'!B:I,8,0)),"",VLOOKUP(A6782,'entry data'!B:I,7,0)))</f>
        <v/>
      </c>
      <c r="H6782" s="13" t="str">
        <f>IF(A6782="","",IF(B6782=1,VLOOKUP(A6782,'entry data'!B:D,3,0),I6781))</f>
        <v/>
      </c>
      <c r="I6782" s="14" t="str">
        <f>IF(A6782="","",IF(E6782="weekly",7,IF(E6782="fortnightly",14,IF(E6782="monthly",DATE(IF(MONTH(H6782)=12,YEAR(H6782)+1,YEAR(H6782)),VLOOKUP(MONTH(H6782),index!$D$2:$G$13,2,0),DAY(H6782)),
IF(E6782="quarterly",DATE(IF(MONTH(H6782)&gt;=10,YEAR(H6782)+1,YEAR(H6782)),VLOOKUP(MONTH(H6782),index!$D$2:$G$13,3,0),DAY(H6782)),
IF(E6782="halfyearly",DATE(IF(MONTH(H6782)&gt;=7,YEAR(H6782)+1,YEAR(H6782)),VLOOKUP(MONTH(H6782),index!$D$2:$G$13,4,0),DAY(H6782)),
DATE(YEAR(H6782)+1,MONTH(H6782),DAY(H6782)))))-H6782))+H6782)</f>
        <v/>
      </c>
      <c r="J6782" s="9" t="str">
        <f t="shared" si="652"/>
        <v/>
      </c>
      <c r="K6782" s="11" t="str">
        <f t="shared" si="653"/>
        <v/>
      </c>
      <c r="L6782" s="11" t="str">
        <f t="shared" si="654"/>
        <v/>
      </c>
      <c r="M6782" s="11" t="str">
        <f>IF(A6782="","",VLOOKUP(E6782,index!$A$1:$B$6,2,0)*K6782*G6782)</f>
        <v/>
      </c>
      <c r="N6782" s="11" t="str">
        <f>IF(A6782="","",-PMT(G6782*VLOOKUP(E6782,index!$A$1:$B$6,2,0),C6782,F6782,0,0))</f>
        <v/>
      </c>
      <c r="O6782" s="11" t="str">
        <f t="shared" si="655"/>
        <v/>
      </c>
      <c r="P6782" s="11" t="str">
        <f t="shared" si="650"/>
        <v/>
      </c>
    </row>
    <row r="6783" spans="1:16" x14ac:dyDescent="0.25">
      <c r="A6783" s="9" t="str">
        <f>IF(A6782="","",IF(B6782&lt;C6782,A6782,IF(A6782=MAX('entry data'!$B$8:$B$507),"",A6782+1)))</f>
        <v/>
      </c>
      <c r="B6783" s="9" t="str">
        <f t="shared" si="651"/>
        <v/>
      </c>
      <c r="C6783" s="9" t="str">
        <f>IF(ISERROR(VLOOKUP(A6783,'entry data'!B:G,6,0)),"",VLOOKUP(A6783,'entry data'!B:G,6,0))</f>
        <v/>
      </c>
      <c r="D6783" s="9" t="str">
        <f>IF(ISERROR(VLOOKUP(A6783,'entry data'!B:C,2,0)),"",VLOOKUP(A6783,'entry data'!B:C,2,0))</f>
        <v/>
      </c>
      <c r="E6783" s="9" t="str">
        <f>IF(ISERROR(VLOOKUP(A6783,'entry data'!B:E,4,0)),"",VLOOKUP(A6783,'entry data'!B:E,4,0))</f>
        <v/>
      </c>
      <c r="F6783" s="11" t="str">
        <f>IF(A6783="","",IF(ISERROR(VLOOKUP(A6783,'entry data'!B:F,5,0)),"",VLOOKUP(A6783,'entry data'!B:F,5,0)))</f>
        <v/>
      </c>
      <c r="G6783" s="12" t="str">
        <f>IF(A6783="","",IF(ISERROR(VLOOKUP(A6783,'entry data'!B:I,8,0)),"",VLOOKUP(A6783,'entry data'!B:I,7,0)))</f>
        <v/>
      </c>
      <c r="H6783" s="13" t="str">
        <f>IF(A6783="","",IF(B6783=1,VLOOKUP(A6783,'entry data'!B:D,3,0),I6782))</f>
        <v/>
      </c>
      <c r="I6783" s="14" t="str">
        <f>IF(A6783="","",IF(E6783="weekly",7,IF(E6783="fortnightly",14,IF(E6783="monthly",DATE(IF(MONTH(H6783)=12,YEAR(H6783)+1,YEAR(H6783)),VLOOKUP(MONTH(H6783),index!$D$2:$G$13,2,0),DAY(H6783)),
IF(E6783="quarterly",DATE(IF(MONTH(H6783)&gt;=10,YEAR(H6783)+1,YEAR(H6783)),VLOOKUP(MONTH(H6783),index!$D$2:$G$13,3,0),DAY(H6783)),
IF(E6783="halfyearly",DATE(IF(MONTH(H6783)&gt;=7,YEAR(H6783)+1,YEAR(H6783)),VLOOKUP(MONTH(H6783),index!$D$2:$G$13,4,0),DAY(H6783)),
DATE(YEAR(H6783)+1,MONTH(H6783),DAY(H6783)))))-H6783))+H6783)</f>
        <v/>
      </c>
      <c r="J6783" s="9" t="str">
        <f t="shared" si="652"/>
        <v/>
      </c>
      <c r="K6783" s="11" t="str">
        <f t="shared" si="653"/>
        <v/>
      </c>
      <c r="L6783" s="11" t="str">
        <f t="shared" si="654"/>
        <v/>
      </c>
      <c r="M6783" s="11" t="str">
        <f>IF(A6783="","",VLOOKUP(E6783,index!$A$1:$B$6,2,0)*K6783*G6783)</f>
        <v/>
      </c>
      <c r="N6783" s="11" t="str">
        <f>IF(A6783="","",-PMT(G6783*VLOOKUP(E6783,index!$A$1:$B$6,2,0),C6783,F6783,0,0))</f>
        <v/>
      </c>
      <c r="O6783" s="11" t="str">
        <f t="shared" si="655"/>
        <v/>
      </c>
      <c r="P6783" s="11" t="str">
        <f t="shared" si="650"/>
        <v/>
      </c>
    </row>
    <row r="6784" spans="1:16" x14ac:dyDescent="0.25">
      <c r="A6784" s="9" t="str">
        <f>IF(A6783="","",IF(B6783&lt;C6783,A6783,IF(A6783=MAX('entry data'!$B$8:$B$507),"",A6783+1)))</f>
        <v/>
      </c>
      <c r="B6784" s="9" t="str">
        <f t="shared" si="651"/>
        <v/>
      </c>
      <c r="C6784" s="9" t="str">
        <f>IF(ISERROR(VLOOKUP(A6784,'entry data'!B:G,6,0)),"",VLOOKUP(A6784,'entry data'!B:G,6,0))</f>
        <v/>
      </c>
      <c r="D6784" s="9" t="str">
        <f>IF(ISERROR(VLOOKUP(A6784,'entry data'!B:C,2,0)),"",VLOOKUP(A6784,'entry data'!B:C,2,0))</f>
        <v/>
      </c>
      <c r="E6784" s="9" t="str">
        <f>IF(ISERROR(VLOOKUP(A6784,'entry data'!B:E,4,0)),"",VLOOKUP(A6784,'entry data'!B:E,4,0))</f>
        <v/>
      </c>
      <c r="F6784" s="11" t="str">
        <f>IF(A6784="","",IF(ISERROR(VLOOKUP(A6784,'entry data'!B:F,5,0)),"",VLOOKUP(A6784,'entry data'!B:F,5,0)))</f>
        <v/>
      </c>
      <c r="G6784" s="12" t="str">
        <f>IF(A6784="","",IF(ISERROR(VLOOKUP(A6784,'entry data'!B:I,8,0)),"",VLOOKUP(A6784,'entry data'!B:I,7,0)))</f>
        <v/>
      </c>
      <c r="H6784" s="13" t="str">
        <f>IF(A6784="","",IF(B6784=1,VLOOKUP(A6784,'entry data'!B:D,3,0),I6783))</f>
        <v/>
      </c>
      <c r="I6784" s="14" t="str">
        <f>IF(A6784="","",IF(E6784="weekly",7,IF(E6784="fortnightly",14,IF(E6784="monthly",DATE(IF(MONTH(H6784)=12,YEAR(H6784)+1,YEAR(H6784)),VLOOKUP(MONTH(H6784),index!$D$2:$G$13,2,0),DAY(H6784)),
IF(E6784="quarterly",DATE(IF(MONTH(H6784)&gt;=10,YEAR(H6784)+1,YEAR(H6784)),VLOOKUP(MONTH(H6784),index!$D$2:$G$13,3,0),DAY(H6784)),
IF(E6784="halfyearly",DATE(IF(MONTH(H6784)&gt;=7,YEAR(H6784)+1,YEAR(H6784)),VLOOKUP(MONTH(H6784),index!$D$2:$G$13,4,0),DAY(H6784)),
DATE(YEAR(H6784)+1,MONTH(H6784),DAY(H6784)))))-H6784))+H6784)</f>
        <v/>
      </c>
      <c r="J6784" s="9" t="str">
        <f t="shared" si="652"/>
        <v/>
      </c>
      <c r="K6784" s="11" t="str">
        <f t="shared" si="653"/>
        <v/>
      </c>
      <c r="L6784" s="11" t="str">
        <f t="shared" si="654"/>
        <v/>
      </c>
      <c r="M6784" s="11" t="str">
        <f>IF(A6784="","",VLOOKUP(E6784,index!$A$1:$B$6,2,0)*K6784*G6784)</f>
        <v/>
      </c>
      <c r="N6784" s="11" t="str">
        <f>IF(A6784="","",-PMT(G6784*VLOOKUP(E6784,index!$A$1:$B$6,2,0),C6784,F6784,0,0))</f>
        <v/>
      </c>
      <c r="O6784" s="11" t="str">
        <f t="shared" si="655"/>
        <v/>
      </c>
      <c r="P6784" s="11" t="str">
        <f t="shared" si="650"/>
        <v/>
      </c>
    </row>
    <row r="6785" spans="1:16" x14ac:dyDescent="0.25">
      <c r="A6785" s="9" t="str">
        <f>IF(A6784="","",IF(B6784&lt;C6784,A6784,IF(A6784=MAX('entry data'!$B$8:$B$507),"",A6784+1)))</f>
        <v/>
      </c>
      <c r="B6785" s="9" t="str">
        <f t="shared" si="651"/>
        <v/>
      </c>
      <c r="C6785" s="9" t="str">
        <f>IF(ISERROR(VLOOKUP(A6785,'entry data'!B:G,6,0)),"",VLOOKUP(A6785,'entry data'!B:G,6,0))</f>
        <v/>
      </c>
      <c r="D6785" s="9" t="str">
        <f>IF(ISERROR(VLOOKUP(A6785,'entry data'!B:C,2,0)),"",VLOOKUP(A6785,'entry data'!B:C,2,0))</f>
        <v/>
      </c>
      <c r="E6785" s="9" t="str">
        <f>IF(ISERROR(VLOOKUP(A6785,'entry data'!B:E,4,0)),"",VLOOKUP(A6785,'entry data'!B:E,4,0))</f>
        <v/>
      </c>
      <c r="F6785" s="11" t="str">
        <f>IF(A6785="","",IF(ISERROR(VLOOKUP(A6785,'entry data'!B:F,5,0)),"",VLOOKUP(A6785,'entry data'!B:F,5,0)))</f>
        <v/>
      </c>
      <c r="G6785" s="12" t="str">
        <f>IF(A6785="","",IF(ISERROR(VLOOKUP(A6785,'entry data'!B:I,8,0)),"",VLOOKUP(A6785,'entry data'!B:I,7,0)))</f>
        <v/>
      </c>
      <c r="H6785" s="13" t="str">
        <f>IF(A6785="","",IF(B6785=1,VLOOKUP(A6785,'entry data'!B:D,3,0),I6784))</f>
        <v/>
      </c>
      <c r="I6785" s="14" t="str">
        <f>IF(A6785="","",IF(E6785="weekly",7,IF(E6785="fortnightly",14,IF(E6785="monthly",DATE(IF(MONTH(H6785)=12,YEAR(H6785)+1,YEAR(H6785)),VLOOKUP(MONTH(H6785),index!$D$2:$G$13,2,0),DAY(H6785)),
IF(E6785="quarterly",DATE(IF(MONTH(H6785)&gt;=10,YEAR(H6785)+1,YEAR(H6785)),VLOOKUP(MONTH(H6785),index!$D$2:$G$13,3,0),DAY(H6785)),
IF(E6785="halfyearly",DATE(IF(MONTH(H6785)&gt;=7,YEAR(H6785)+1,YEAR(H6785)),VLOOKUP(MONTH(H6785),index!$D$2:$G$13,4,0),DAY(H6785)),
DATE(YEAR(H6785)+1,MONTH(H6785),DAY(H6785)))))-H6785))+H6785)</f>
        <v/>
      </c>
      <c r="J6785" s="9" t="str">
        <f t="shared" si="652"/>
        <v/>
      </c>
      <c r="K6785" s="11" t="str">
        <f t="shared" si="653"/>
        <v/>
      </c>
      <c r="L6785" s="11" t="str">
        <f t="shared" si="654"/>
        <v/>
      </c>
      <c r="M6785" s="11" t="str">
        <f>IF(A6785="","",VLOOKUP(E6785,index!$A$1:$B$6,2,0)*K6785*G6785)</f>
        <v/>
      </c>
      <c r="N6785" s="11" t="str">
        <f>IF(A6785="","",-PMT(G6785*VLOOKUP(E6785,index!$A$1:$B$6,2,0),C6785,F6785,0,0))</f>
        <v/>
      </c>
      <c r="O6785" s="11" t="str">
        <f t="shared" si="655"/>
        <v/>
      </c>
      <c r="P6785" s="11" t="str">
        <f t="shared" si="650"/>
        <v/>
      </c>
    </row>
    <row r="6786" spans="1:16" x14ac:dyDescent="0.25">
      <c r="A6786" s="9" t="str">
        <f>IF(A6785="","",IF(B6785&lt;C6785,A6785,IF(A6785=MAX('entry data'!$B$8:$B$507),"",A6785+1)))</f>
        <v/>
      </c>
      <c r="B6786" s="9" t="str">
        <f t="shared" si="651"/>
        <v/>
      </c>
      <c r="C6786" s="9" t="str">
        <f>IF(ISERROR(VLOOKUP(A6786,'entry data'!B:G,6,0)),"",VLOOKUP(A6786,'entry data'!B:G,6,0))</f>
        <v/>
      </c>
      <c r="D6786" s="9" t="str">
        <f>IF(ISERROR(VLOOKUP(A6786,'entry data'!B:C,2,0)),"",VLOOKUP(A6786,'entry data'!B:C,2,0))</f>
        <v/>
      </c>
      <c r="E6786" s="9" t="str">
        <f>IF(ISERROR(VLOOKUP(A6786,'entry data'!B:E,4,0)),"",VLOOKUP(A6786,'entry data'!B:E,4,0))</f>
        <v/>
      </c>
      <c r="F6786" s="11" t="str">
        <f>IF(A6786="","",IF(ISERROR(VLOOKUP(A6786,'entry data'!B:F,5,0)),"",VLOOKUP(A6786,'entry data'!B:F,5,0)))</f>
        <v/>
      </c>
      <c r="G6786" s="12" t="str">
        <f>IF(A6786="","",IF(ISERROR(VLOOKUP(A6786,'entry data'!B:I,8,0)),"",VLOOKUP(A6786,'entry data'!B:I,7,0)))</f>
        <v/>
      </c>
      <c r="H6786" s="13" t="str">
        <f>IF(A6786="","",IF(B6786=1,VLOOKUP(A6786,'entry data'!B:D,3,0),I6785))</f>
        <v/>
      </c>
      <c r="I6786" s="14" t="str">
        <f>IF(A6786="","",IF(E6786="weekly",7,IF(E6786="fortnightly",14,IF(E6786="monthly",DATE(IF(MONTH(H6786)=12,YEAR(H6786)+1,YEAR(H6786)),VLOOKUP(MONTH(H6786),index!$D$2:$G$13,2,0),DAY(H6786)),
IF(E6786="quarterly",DATE(IF(MONTH(H6786)&gt;=10,YEAR(H6786)+1,YEAR(H6786)),VLOOKUP(MONTH(H6786),index!$D$2:$G$13,3,0),DAY(H6786)),
IF(E6786="halfyearly",DATE(IF(MONTH(H6786)&gt;=7,YEAR(H6786)+1,YEAR(H6786)),VLOOKUP(MONTH(H6786),index!$D$2:$G$13,4,0),DAY(H6786)),
DATE(YEAR(H6786)+1,MONTH(H6786),DAY(H6786)))))-H6786))+H6786)</f>
        <v/>
      </c>
      <c r="J6786" s="9" t="str">
        <f t="shared" si="652"/>
        <v/>
      </c>
      <c r="K6786" s="11" t="str">
        <f t="shared" si="653"/>
        <v/>
      </c>
      <c r="L6786" s="11" t="str">
        <f t="shared" si="654"/>
        <v/>
      </c>
      <c r="M6786" s="11" t="str">
        <f>IF(A6786="","",VLOOKUP(E6786,index!$A$1:$B$6,2,0)*K6786*G6786)</f>
        <v/>
      </c>
      <c r="N6786" s="11" t="str">
        <f>IF(A6786="","",-PMT(G6786*VLOOKUP(E6786,index!$A$1:$B$6,2,0),C6786,F6786,0,0))</f>
        <v/>
      </c>
      <c r="O6786" s="11" t="str">
        <f t="shared" si="655"/>
        <v/>
      </c>
      <c r="P6786" s="11" t="str">
        <f t="shared" si="650"/>
        <v/>
      </c>
    </row>
    <row r="6787" spans="1:16" x14ac:dyDescent="0.25">
      <c r="A6787" s="9" t="str">
        <f>IF(A6786="","",IF(B6786&lt;C6786,A6786,IF(A6786=MAX('entry data'!$B$8:$B$507),"",A6786+1)))</f>
        <v/>
      </c>
      <c r="B6787" s="9" t="str">
        <f t="shared" si="651"/>
        <v/>
      </c>
      <c r="C6787" s="9" t="str">
        <f>IF(ISERROR(VLOOKUP(A6787,'entry data'!B:G,6,0)),"",VLOOKUP(A6787,'entry data'!B:G,6,0))</f>
        <v/>
      </c>
      <c r="D6787" s="9" t="str">
        <f>IF(ISERROR(VLOOKUP(A6787,'entry data'!B:C,2,0)),"",VLOOKUP(A6787,'entry data'!B:C,2,0))</f>
        <v/>
      </c>
      <c r="E6787" s="9" t="str">
        <f>IF(ISERROR(VLOOKUP(A6787,'entry data'!B:E,4,0)),"",VLOOKUP(A6787,'entry data'!B:E,4,0))</f>
        <v/>
      </c>
      <c r="F6787" s="11" t="str">
        <f>IF(A6787="","",IF(ISERROR(VLOOKUP(A6787,'entry data'!B:F,5,0)),"",VLOOKUP(A6787,'entry data'!B:F,5,0)))</f>
        <v/>
      </c>
      <c r="G6787" s="12" t="str">
        <f>IF(A6787="","",IF(ISERROR(VLOOKUP(A6787,'entry data'!B:I,8,0)),"",VLOOKUP(A6787,'entry data'!B:I,7,0)))</f>
        <v/>
      </c>
      <c r="H6787" s="13" t="str">
        <f>IF(A6787="","",IF(B6787=1,VLOOKUP(A6787,'entry data'!B:D,3,0),I6786))</f>
        <v/>
      </c>
      <c r="I6787" s="14" t="str">
        <f>IF(A6787="","",IF(E6787="weekly",7,IF(E6787="fortnightly",14,IF(E6787="monthly",DATE(IF(MONTH(H6787)=12,YEAR(H6787)+1,YEAR(H6787)),VLOOKUP(MONTH(H6787),index!$D$2:$G$13,2,0),DAY(H6787)),
IF(E6787="quarterly",DATE(IF(MONTH(H6787)&gt;=10,YEAR(H6787)+1,YEAR(H6787)),VLOOKUP(MONTH(H6787),index!$D$2:$G$13,3,0),DAY(H6787)),
IF(E6787="halfyearly",DATE(IF(MONTH(H6787)&gt;=7,YEAR(H6787)+1,YEAR(H6787)),VLOOKUP(MONTH(H6787),index!$D$2:$G$13,4,0),DAY(H6787)),
DATE(YEAR(H6787)+1,MONTH(H6787),DAY(H6787)))))-H6787))+H6787)</f>
        <v/>
      </c>
      <c r="J6787" s="9" t="str">
        <f t="shared" si="652"/>
        <v/>
      </c>
      <c r="K6787" s="11" t="str">
        <f t="shared" si="653"/>
        <v/>
      </c>
      <c r="L6787" s="11" t="str">
        <f t="shared" si="654"/>
        <v/>
      </c>
      <c r="M6787" s="11" t="str">
        <f>IF(A6787="","",VLOOKUP(E6787,index!$A$1:$B$6,2,0)*K6787*G6787)</f>
        <v/>
      </c>
      <c r="N6787" s="11" t="str">
        <f>IF(A6787="","",-PMT(G6787*VLOOKUP(E6787,index!$A$1:$B$6,2,0),C6787,F6787,0,0))</f>
        <v/>
      </c>
      <c r="O6787" s="11" t="str">
        <f t="shared" si="655"/>
        <v/>
      </c>
      <c r="P6787" s="11" t="str">
        <f t="shared" ref="P6787:P6850" si="656">IF(A6787="","",IF(J6787&lt;&gt;J6788,O6787,0))</f>
        <v/>
      </c>
    </row>
    <row r="6788" spans="1:16" x14ac:dyDescent="0.25">
      <c r="A6788" s="9" t="str">
        <f>IF(A6787="","",IF(B6787&lt;C6787,A6787,IF(A6787=MAX('entry data'!$B$8:$B$507),"",A6787+1)))</f>
        <v/>
      </c>
      <c r="B6788" s="9" t="str">
        <f t="shared" si="651"/>
        <v/>
      </c>
      <c r="C6788" s="9" t="str">
        <f>IF(ISERROR(VLOOKUP(A6788,'entry data'!B:G,6,0)),"",VLOOKUP(A6788,'entry data'!B:G,6,0))</f>
        <v/>
      </c>
      <c r="D6788" s="9" t="str">
        <f>IF(ISERROR(VLOOKUP(A6788,'entry data'!B:C,2,0)),"",VLOOKUP(A6788,'entry data'!B:C,2,0))</f>
        <v/>
      </c>
      <c r="E6788" s="9" t="str">
        <f>IF(ISERROR(VLOOKUP(A6788,'entry data'!B:E,4,0)),"",VLOOKUP(A6788,'entry data'!B:E,4,0))</f>
        <v/>
      </c>
      <c r="F6788" s="11" t="str">
        <f>IF(A6788="","",IF(ISERROR(VLOOKUP(A6788,'entry data'!B:F,5,0)),"",VLOOKUP(A6788,'entry data'!B:F,5,0)))</f>
        <v/>
      </c>
      <c r="G6788" s="12" t="str">
        <f>IF(A6788="","",IF(ISERROR(VLOOKUP(A6788,'entry data'!B:I,8,0)),"",VLOOKUP(A6788,'entry data'!B:I,7,0)))</f>
        <v/>
      </c>
      <c r="H6788" s="13" t="str">
        <f>IF(A6788="","",IF(B6788=1,VLOOKUP(A6788,'entry data'!B:D,3,0),I6787))</f>
        <v/>
      </c>
      <c r="I6788" s="14" t="str">
        <f>IF(A6788="","",IF(E6788="weekly",7,IF(E6788="fortnightly",14,IF(E6788="monthly",DATE(IF(MONTH(H6788)=12,YEAR(H6788)+1,YEAR(H6788)),VLOOKUP(MONTH(H6788),index!$D$2:$G$13,2,0),DAY(H6788)),
IF(E6788="quarterly",DATE(IF(MONTH(H6788)&gt;=10,YEAR(H6788)+1,YEAR(H6788)),VLOOKUP(MONTH(H6788),index!$D$2:$G$13,3,0),DAY(H6788)),
IF(E6788="halfyearly",DATE(IF(MONTH(H6788)&gt;=7,YEAR(H6788)+1,YEAR(H6788)),VLOOKUP(MONTH(H6788),index!$D$2:$G$13,4,0),DAY(H6788)),
DATE(YEAR(H6788)+1,MONTH(H6788),DAY(H6788)))))-H6788))+H6788)</f>
        <v/>
      </c>
      <c r="J6788" s="9" t="str">
        <f t="shared" si="652"/>
        <v/>
      </c>
      <c r="K6788" s="11" t="str">
        <f t="shared" si="653"/>
        <v/>
      </c>
      <c r="L6788" s="11" t="str">
        <f t="shared" si="654"/>
        <v/>
      </c>
      <c r="M6788" s="11" t="str">
        <f>IF(A6788="","",VLOOKUP(E6788,index!$A$1:$B$6,2,0)*K6788*G6788)</f>
        <v/>
      </c>
      <c r="N6788" s="11" t="str">
        <f>IF(A6788="","",-PMT(G6788*VLOOKUP(E6788,index!$A$1:$B$6,2,0),C6788,F6788,0,0))</f>
        <v/>
      </c>
      <c r="O6788" s="11" t="str">
        <f t="shared" si="655"/>
        <v/>
      </c>
      <c r="P6788" s="11" t="str">
        <f t="shared" si="656"/>
        <v/>
      </c>
    </row>
    <row r="6789" spans="1:16" x14ac:dyDescent="0.25">
      <c r="A6789" s="9" t="str">
        <f>IF(A6788="","",IF(B6788&lt;C6788,A6788,IF(A6788=MAX('entry data'!$B$8:$B$507),"",A6788+1)))</f>
        <v/>
      </c>
      <c r="B6789" s="9" t="str">
        <f t="shared" si="651"/>
        <v/>
      </c>
      <c r="C6789" s="9" t="str">
        <f>IF(ISERROR(VLOOKUP(A6789,'entry data'!B:G,6,0)),"",VLOOKUP(A6789,'entry data'!B:G,6,0))</f>
        <v/>
      </c>
      <c r="D6789" s="9" t="str">
        <f>IF(ISERROR(VLOOKUP(A6789,'entry data'!B:C,2,0)),"",VLOOKUP(A6789,'entry data'!B:C,2,0))</f>
        <v/>
      </c>
      <c r="E6789" s="9" t="str">
        <f>IF(ISERROR(VLOOKUP(A6789,'entry data'!B:E,4,0)),"",VLOOKUP(A6789,'entry data'!B:E,4,0))</f>
        <v/>
      </c>
      <c r="F6789" s="11" t="str">
        <f>IF(A6789="","",IF(ISERROR(VLOOKUP(A6789,'entry data'!B:F,5,0)),"",VLOOKUP(A6789,'entry data'!B:F,5,0)))</f>
        <v/>
      </c>
      <c r="G6789" s="12" t="str">
        <f>IF(A6789="","",IF(ISERROR(VLOOKUP(A6789,'entry data'!B:I,8,0)),"",VLOOKUP(A6789,'entry data'!B:I,7,0)))</f>
        <v/>
      </c>
      <c r="H6789" s="13" t="str">
        <f>IF(A6789="","",IF(B6789=1,VLOOKUP(A6789,'entry data'!B:D,3,0),I6788))</f>
        <v/>
      </c>
      <c r="I6789" s="14" t="str">
        <f>IF(A6789="","",IF(E6789="weekly",7,IF(E6789="fortnightly",14,IF(E6789="monthly",DATE(IF(MONTH(H6789)=12,YEAR(H6789)+1,YEAR(H6789)),VLOOKUP(MONTH(H6789),index!$D$2:$G$13,2,0),DAY(H6789)),
IF(E6789="quarterly",DATE(IF(MONTH(H6789)&gt;=10,YEAR(H6789)+1,YEAR(H6789)),VLOOKUP(MONTH(H6789),index!$D$2:$G$13,3,0),DAY(H6789)),
IF(E6789="halfyearly",DATE(IF(MONTH(H6789)&gt;=7,YEAR(H6789)+1,YEAR(H6789)),VLOOKUP(MONTH(H6789),index!$D$2:$G$13,4,0),DAY(H6789)),
DATE(YEAR(H6789)+1,MONTH(H6789),DAY(H6789)))))-H6789))+H6789)</f>
        <v/>
      </c>
      <c r="J6789" s="9" t="str">
        <f t="shared" si="652"/>
        <v/>
      </c>
      <c r="K6789" s="11" t="str">
        <f t="shared" si="653"/>
        <v/>
      </c>
      <c r="L6789" s="11" t="str">
        <f t="shared" si="654"/>
        <v/>
      </c>
      <c r="M6789" s="11" t="str">
        <f>IF(A6789="","",VLOOKUP(E6789,index!$A$1:$B$6,2,0)*K6789*G6789)</f>
        <v/>
      </c>
      <c r="N6789" s="11" t="str">
        <f>IF(A6789="","",-PMT(G6789*VLOOKUP(E6789,index!$A$1:$B$6,2,0),C6789,F6789,0,0))</f>
        <v/>
      </c>
      <c r="O6789" s="11" t="str">
        <f t="shared" si="655"/>
        <v/>
      </c>
      <c r="P6789" s="11" t="str">
        <f t="shared" si="656"/>
        <v/>
      </c>
    </row>
    <row r="6790" spans="1:16" x14ac:dyDescent="0.25">
      <c r="A6790" s="9" t="str">
        <f>IF(A6789="","",IF(B6789&lt;C6789,A6789,IF(A6789=MAX('entry data'!$B$8:$B$507),"",A6789+1)))</f>
        <v/>
      </c>
      <c r="B6790" s="9" t="str">
        <f t="shared" si="651"/>
        <v/>
      </c>
      <c r="C6790" s="9" t="str">
        <f>IF(ISERROR(VLOOKUP(A6790,'entry data'!B:G,6,0)),"",VLOOKUP(A6790,'entry data'!B:G,6,0))</f>
        <v/>
      </c>
      <c r="D6790" s="9" t="str">
        <f>IF(ISERROR(VLOOKUP(A6790,'entry data'!B:C,2,0)),"",VLOOKUP(A6790,'entry data'!B:C,2,0))</f>
        <v/>
      </c>
      <c r="E6790" s="9" t="str">
        <f>IF(ISERROR(VLOOKUP(A6790,'entry data'!B:E,4,0)),"",VLOOKUP(A6790,'entry data'!B:E,4,0))</f>
        <v/>
      </c>
      <c r="F6790" s="11" t="str">
        <f>IF(A6790="","",IF(ISERROR(VLOOKUP(A6790,'entry data'!B:F,5,0)),"",VLOOKUP(A6790,'entry data'!B:F,5,0)))</f>
        <v/>
      </c>
      <c r="G6790" s="12" t="str">
        <f>IF(A6790="","",IF(ISERROR(VLOOKUP(A6790,'entry data'!B:I,8,0)),"",VLOOKUP(A6790,'entry data'!B:I,7,0)))</f>
        <v/>
      </c>
      <c r="H6790" s="13" t="str">
        <f>IF(A6790="","",IF(B6790=1,VLOOKUP(A6790,'entry data'!B:D,3,0),I6789))</f>
        <v/>
      </c>
      <c r="I6790" s="14" t="str">
        <f>IF(A6790="","",IF(E6790="weekly",7,IF(E6790="fortnightly",14,IF(E6790="monthly",DATE(IF(MONTH(H6790)=12,YEAR(H6790)+1,YEAR(H6790)),VLOOKUP(MONTH(H6790),index!$D$2:$G$13,2,0),DAY(H6790)),
IF(E6790="quarterly",DATE(IF(MONTH(H6790)&gt;=10,YEAR(H6790)+1,YEAR(H6790)),VLOOKUP(MONTH(H6790),index!$D$2:$G$13,3,0),DAY(H6790)),
IF(E6790="halfyearly",DATE(IF(MONTH(H6790)&gt;=7,YEAR(H6790)+1,YEAR(H6790)),VLOOKUP(MONTH(H6790),index!$D$2:$G$13,4,0),DAY(H6790)),
DATE(YEAR(H6790)+1,MONTH(H6790),DAY(H6790)))))-H6790))+H6790)</f>
        <v/>
      </c>
      <c r="J6790" s="9" t="str">
        <f t="shared" si="652"/>
        <v/>
      </c>
      <c r="K6790" s="11" t="str">
        <f t="shared" si="653"/>
        <v/>
      </c>
      <c r="L6790" s="11" t="str">
        <f t="shared" si="654"/>
        <v/>
      </c>
      <c r="M6790" s="11" t="str">
        <f>IF(A6790="","",VLOOKUP(E6790,index!$A$1:$B$6,2,0)*K6790*G6790)</f>
        <v/>
      </c>
      <c r="N6790" s="11" t="str">
        <f>IF(A6790="","",-PMT(G6790*VLOOKUP(E6790,index!$A$1:$B$6,2,0),C6790,F6790,0,0))</f>
        <v/>
      </c>
      <c r="O6790" s="11" t="str">
        <f t="shared" si="655"/>
        <v/>
      </c>
      <c r="P6790" s="11" t="str">
        <f t="shared" si="656"/>
        <v/>
      </c>
    </row>
    <row r="6791" spans="1:16" x14ac:dyDescent="0.25">
      <c r="A6791" s="9" t="str">
        <f>IF(A6790="","",IF(B6790&lt;C6790,A6790,IF(A6790=MAX('entry data'!$B$8:$B$507),"",A6790+1)))</f>
        <v/>
      </c>
      <c r="B6791" s="9" t="str">
        <f t="shared" si="651"/>
        <v/>
      </c>
      <c r="C6791" s="9" t="str">
        <f>IF(ISERROR(VLOOKUP(A6791,'entry data'!B:G,6,0)),"",VLOOKUP(A6791,'entry data'!B:G,6,0))</f>
        <v/>
      </c>
      <c r="D6791" s="9" t="str">
        <f>IF(ISERROR(VLOOKUP(A6791,'entry data'!B:C,2,0)),"",VLOOKUP(A6791,'entry data'!B:C,2,0))</f>
        <v/>
      </c>
      <c r="E6791" s="9" t="str">
        <f>IF(ISERROR(VLOOKUP(A6791,'entry data'!B:E,4,0)),"",VLOOKUP(A6791,'entry data'!B:E,4,0))</f>
        <v/>
      </c>
      <c r="F6791" s="11" t="str">
        <f>IF(A6791="","",IF(ISERROR(VLOOKUP(A6791,'entry data'!B:F,5,0)),"",VLOOKUP(A6791,'entry data'!B:F,5,0)))</f>
        <v/>
      </c>
      <c r="G6791" s="12" t="str">
        <f>IF(A6791="","",IF(ISERROR(VLOOKUP(A6791,'entry data'!B:I,8,0)),"",VLOOKUP(A6791,'entry data'!B:I,7,0)))</f>
        <v/>
      </c>
      <c r="H6791" s="13" t="str">
        <f>IF(A6791="","",IF(B6791=1,VLOOKUP(A6791,'entry data'!B:D,3,0),I6790))</f>
        <v/>
      </c>
      <c r="I6791" s="14" t="str">
        <f>IF(A6791="","",IF(E6791="weekly",7,IF(E6791="fortnightly",14,IF(E6791="monthly",DATE(IF(MONTH(H6791)=12,YEAR(H6791)+1,YEAR(H6791)),VLOOKUP(MONTH(H6791),index!$D$2:$G$13,2,0),DAY(H6791)),
IF(E6791="quarterly",DATE(IF(MONTH(H6791)&gt;=10,YEAR(H6791)+1,YEAR(H6791)),VLOOKUP(MONTH(H6791),index!$D$2:$G$13,3,0),DAY(H6791)),
IF(E6791="halfyearly",DATE(IF(MONTH(H6791)&gt;=7,YEAR(H6791)+1,YEAR(H6791)),VLOOKUP(MONTH(H6791),index!$D$2:$G$13,4,0),DAY(H6791)),
DATE(YEAR(H6791)+1,MONTH(H6791),DAY(H6791)))))-H6791))+H6791)</f>
        <v/>
      </c>
      <c r="J6791" s="9" t="str">
        <f t="shared" si="652"/>
        <v/>
      </c>
      <c r="K6791" s="11" t="str">
        <f t="shared" si="653"/>
        <v/>
      </c>
      <c r="L6791" s="11" t="str">
        <f t="shared" si="654"/>
        <v/>
      </c>
      <c r="M6791" s="11" t="str">
        <f>IF(A6791="","",VLOOKUP(E6791,index!$A$1:$B$6,2,0)*K6791*G6791)</f>
        <v/>
      </c>
      <c r="N6791" s="11" t="str">
        <f>IF(A6791="","",-PMT(G6791*VLOOKUP(E6791,index!$A$1:$B$6,2,0),C6791,F6791,0,0))</f>
        <v/>
      </c>
      <c r="O6791" s="11" t="str">
        <f t="shared" si="655"/>
        <v/>
      </c>
      <c r="P6791" s="11" t="str">
        <f t="shared" si="656"/>
        <v/>
      </c>
    </row>
    <row r="6792" spans="1:16" x14ac:dyDescent="0.25">
      <c r="A6792" s="9" t="str">
        <f>IF(A6791="","",IF(B6791&lt;C6791,A6791,IF(A6791=MAX('entry data'!$B$8:$B$507),"",A6791+1)))</f>
        <v/>
      </c>
      <c r="B6792" s="9" t="str">
        <f t="shared" si="651"/>
        <v/>
      </c>
      <c r="C6792" s="9" t="str">
        <f>IF(ISERROR(VLOOKUP(A6792,'entry data'!B:G,6,0)),"",VLOOKUP(A6792,'entry data'!B:G,6,0))</f>
        <v/>
      </c>
      <c r="D6792" s="9" t="str">
        <f>IF(ISERROR(VLOOKUP(A6792,'entry data'!B:C,2,0)),"",VLOOKUP(A6792,'entry data'!B:C,2,0))</f>
        <v/>
      </c>
      <c r="E6792" s="9" t="str">
        <f>IF(ISERROR(VLOOKUP(A6792,'entry data'!B:E,4,0)),"",VLOOKUP(A6792,'entry data'!B:E,4,0))</f>
        <v/>
      </c>
      <c r="F6792" s="11" t="str">
        <f>IF(A6792="","",IF(ISERROR(VLOOKUP(A6792,'entry data'!B:F,5,0)),"",VLOOKUP(A6792,'entry data'!B:F,5,0)))</f>
        <v/>
      </c>
      <c r="G6792" s="12" t="str">
        <f>IF(A6792="","",IF(ISERROR(VLOOKUP(A6792,'entry data'!B:I,8,0)),"",VLOOKUP(A6792,'entry data'!B:I,7,0)))</f>
        <v/>
      </c>
      <c r="H6792" s="13" t="str">
        <f>IF(A6792="","",IF(B6792=1,VLOOKUP(A6792,'entry data'!B:D,3,0),I6791))</f>
        <v/>
      </c>
      <c r="I6792" s="14" t="str">
        <f>IF(A6792="","",IF(E6792="weekly",7,IF(E6792="fortnightly",14,IF(E6792="monthly",DATE(IF(MONTH(H6792)=12,YEAR(H6792)+1,YEAR(H6792)),VLOOKUP(MONTH(H6792),index!$D$2:$G$13,2,0),DAY(H6792)),
IF(E6792="quarterly",DATE(IF(MONTH(H6792)&gt;=10,YEAR(H6792)+1,YEAR(H6792)),VLOOKUP(MONTH(H6792),index!$D$2:$G$13,3,0),DAY(H6792)),
IF(E6792="halfyearly",DATE(IF(MONTH(H6792)&gt;=7,YEAR(H6792)+1,YEAR(H6792)),VLOOKUP(MONTH(H6792),index!$D$2:$G$13,4,0),DAY(H6792)),
DATE(YEAR(H6792)+1,MONTH(H6792),DAY(H6792)))))-H6792))+H6792)</f>
        <v/>
      </c>
      <c r="J6792" s="9" t="str">
        <f t="shared" si="652"/>
        <v/>
      </c>
      <c r="K6792" s="11" t="str">
        <f t="shared" si="653"/>
        <v/>
      </c>
      <c r="L6792" s="11" t="str">
        <f t="shared" si="654"/>
        <v/>
      </c>
      <c r="M6792" s="11" t="str">
        <f>IF(A6792="","",VLOOKUP(E6792,index!$A$1:$B$6,2,0)*K6792*G6792)</f>
        <v/>
      </c>
      <c r="N6792" s="11" t="str">
        <f>IF(A6792="","",-PMT(G6792*VLOOKUP(E6792,index!$A$1:$B$6,2,0),C6792,F6792,0,0))</f>
        <v/>
      </c>
      <c r="O6792" s="11" t="str">
        <f t="shared" si="655"/>
        <v/>
      </c>
      <c r="P6792" s="11" t="str">
        <f t="shared" si="656"/>
        <v/>
      </c>
    </row>
    <row r="6793" spans="1:16" x14ac:dyDescent="0.25">
      <c r="A6793" s="9" t="str">
        <f>IF(A6792="","",IF(B6792&lt;C6792,A6792,IF(A6792=MAX('entry data'!$B$8:$B$507),"",A6792+1)))</f>
        <v/>
      </c>
      <c r="B6793" s="9" t="str">
        <f t="shared" si="651"/>
        <v/>
      </c>
      <c r="C6793" s="9" t="str">
        <f>IF(ISERROR(VLOOKUP(A6793,'entry data'!B:G,6,0)),"",VLOOKUP(A6793,'entry data'!B:G,6,0))</f>
        <v/>
      </c>
      <c r="D6793" s="9" t="str">
        <f>IF(ISERROR(VLOOKUP(A6793,'entry data'!B:C,2,0)),"",VLOOKUP(A6793,'entry data'!B:C,2,0))</f>
        <v/>
      </c>
      <c r="E6793" s="9" t="str">
        <f>IF(ISERROR(VLOOKUP(A6793,'entry data'!B:E,4,0)),"",VLOOKUP(A6793,'entry data'!B:E,4,0))</f>
        <v/>
      </c>
      <c r="F6793" s="11" t="str">
        <f>IF(A6793="","",IF(ISERROR(VLOOKUP(A6793,'entry data'!B:F,5,0)),"",VLOOKUP(A6793,'entry data'!B:F,5,0)))</f>
        <v/>
      </c>
      <c r="G6793" s="12" t="str">
        <f>IF(A6793="","",IF(ISERROR(VLOOKUP(A6793,'entry data'!B:I,8,0)),"",VLOOKUP(A6793,'entry data'!B:I,7,0)))</f>
        <v/>
      </c>
      <c r="H6793" s="13" t="str">
        <f>IF(A6793="","",IF(B6793=1,VLOOKUP(A6793,'entry data'!B:D,3,0),I6792))</f>
        <v/>
      </c>
      <c r="I6793" s="14" t="str">
        <f>IF(A6793="","",IF(E6793="weekly",7,IF(E6793="fortnightly",14,IF(E6793="monthly",DATE(IF(MONTH(H6793)=12,YEAR(H6793)+1,YEAR(H6793)),VLOOKUP(MONTH(H6793),index!$D$2:$G$13,2,0),DAY(H6793)),
IF(E6793="quarterly",DATE(IF(MONTH(H6793)&gt;=10,YEAR(H6793)+1,YEAR(H6793)),VLOOKUP(MONTH(H6793),index!$D$2:$G$13,3,0),DAY(H6793)),
IF(E6793="halfyearly",DATE(IF(MONTH(H6793)&gt;=7,YEAR(H6793)+1,YEAR(H6793)),VLOOKUP(MONTH(H6793),index!$D$2:$G$13,4,0),DAY(H6793)),
DATE(YEAR(H6793)+1,MONTH(H6793),DAY(H6793)))))-H6793))+H6793)</f>
        <v/>
      </c>
      <c r="J6793" s="9" t="str">
        <f t="shared" si="652"/>
        <v/>
      </c>
      <c r="K6793" s="11" t="str">
        <f t="shared" si="653"/>
        <v/>
      </c>
      <c r="L6793" s="11" t="str">
        <f t="shared" si="654"/>
        <v/>
      </c>
      <c r="M6793" s="11" t="str">
        <f>IF(A6793="","",VLOOKUP(E6793,index!$A$1:$B$6,2,0)*K6793*G6793)</f>
        <v/>
      </c>
      <c r="N6793" s="11" t="str">
        <f>IF(A6793="","",-PMT(G6793*VLOOKUP(E6793,index!$A$1:$B$6,2,0),C6793,F6793,0,0))</f>
        <v/>
      </c>
      <c r="O6793" s="11" t="str">
        <f t="shared" si="655"/>
        <v/>
      </c>
      <c r="P6793" s="11" t="str">
        <f t="shared" si="656"/>
        <v/>
      </c>
    </row>
    <row r="6794" spans="1:16" x14ac:dyDescent="0.25">
      <c r="A6794" s="9" t="str">
        <f>IF(A6793="","",IF(B6793&lt;C6793,A6793,IF(A6793=MAX('entry data'!$B$8:$B$507),"",A6793+1)))</f>
        <v/>
      </c>
      <c r="B6794" s="9" t="str">
        <f t="shared" si="651"/>
        <v/>
      </c>
      <c r="C6794" s="9" t="str">
        <f>IF(ISERROR(VLOOKUP(A6794,'entry data'!B:G,6,0)),"",VLOOKUP(A6794,'entry data'!B:G,6,0))</f>
        <v/>
      </c>
      <c r="D6794" s="9" t="str">
        <f>IF(ISERROR(VLOOKUP(A6794,'entry data'!B:C,2,0)),"",VLOOKUP(A6794,'entry data'!B:C,2,0))</f>
        <v/>
      </c>
      <c r="E6794" s="9" t="str">
        <f>IF(ISERROR(VLOOKUP(A6794,'entry data'!B:E,4,0)),"",VLOOKUP(A6794,'entry data'!B:E,4,0))</f>
        <v/>
      </c>
      <c r="F6794" s="11" t="str">
        <f>IF(A6794="","",IF(ISERROR(VLOOKUP(A6794,'entry data'!B:F,5,0)),"",VLOOKUP(A6794,'entry data'!B:F,5,0)))</f>
        <v/>
      </c>
      <c r="G6794" s="12" t="str">
        <f>IF(A6794="","",IF(ISERROR(VLOOKUP(A6794,'entry data'!B:I,8,0)),"",VLOOKUP(A6794,'entry data'!B:I,7,0)))</f>
        <v/>
      </c>
      <c r="H6794" s="13" t="str">
        <f>IF(A6794="","",IF(B6794=1,VLOOKUP(A6794,'entry data'!B:D,3,0),I6793))</f>
        <v/>
      </c>
      <c r="I6794" s="14" t="str">
        <f>IF(A6794="","",IF(E6794="weekly",7,IF(E6794="fortnightly",14,IF(E6794="monthly",DATE(IF(MONTH(H6794)=12,YEAR(H6794)+1,YEAR(H6794)),VLOOKUP(MONTH(H6794),index!$D$2:$G$13,2,0),DAY(H6794)),
IF(E6794="quarterly",DATE(IF(MONTH(H6794)&gt;=10,YEAR(H6794)+1,YEAR(H6794)),VLOOKUP(MONTH(H6794),index!$D$2:$G$13,3,0),DAY(H6794)),
IF(E6794="halfyearly",DATE(IF(MONTH(H6794)&gt;=7,YEAR(H6794)+1,YEAR(H6794)),VLOOKUP(MONTH(H6794),index!$D$2:$G$13,4,0),DAY(H6794)),
DATE(YEAR(H6794)+1,MONTH(H6794),DAY(H6794)))))-H6794))+H6794)</f>
        <v/>
      </c>
      <c r="J6794" s="9" t="str">
        <f t="shared" si="652"/>
        <v/>
      </c>
      <c r="K6794" s="11" t="str">
        <f t="shared" si="653"/>
        <v/>
      </c>
      <c r="L6794" s="11" t="str">
        <f t="shared" si="654"/>
        <v/>
      </c>
      <c r="M6794" s="11" t="str">
        <f>IF(A6794="","",VLOOKUP(E6794,index!$A$1:$B$6,2,0)*K6794*G6794)</f>
        <v/>
      </c>
      <c r="N6794" s="11" t="str">
        <f>IF(A6794="","",-PMT(G6794*VLOOKUP(E6794,index!$A$1:$B$6,2,0),C6794,F6794,0,0))</f>
        <v/>
      </c>
      <c r="O6794" s="11" t="str">
        <f t="shared" si="655"/>
        <v/>
      </c>
      <c r="P6794" s="11" t="str">
        <f t="shared" si="656"/>
        <v/>
      </c>
    </row>
    <row r="6795" spans="1:16" x14ac:dyDescent="0.25">
      <c r="A6795" s="9" t="str">
        <f>IF(A6794="","",IF(B6794&lt;C6794,A6794,IF(A6794=MAX('entry data'!$B$8:$B$507),"",A6794+1)))</f>
        <v/>
      </c>
      <c r="B6795" s="9" t="str">
        <f t="shared" si="651"/>
        <v/>
      </c>
      <c r="C6795" s="9" t="str">
        <f>IF(ISERROR(VLOOKUP(A6795,'entry data'!B:G,6,0)),"",VLOOKUP(A6795,'entry data'!B:G,6,0))</f>
        <v/>
      </c>
      <c r="D6795" s="9" t="str">
        <f>IF(ISERROR(VLOOKUP(A6795,'entry data'!B:C,2,0)),"",VLOOKUP(A6795,'entry data'!B:C,2,0))</f>
        <v/>
      </c>
      <c r="E6795" s="9" t="str">
        <f>IF(ISERROR(VLOOKUP(A6795,'entry data'!B:E,4,0)),"",VLOOKUP(A6795,'entry data'!B:E,4,0))</f>
        <v/>
      </c>
      <c r="F6795" s="11" t="str">
        <f>IF(A6795="","",IF(ISERROR(VLOOKUP(A6795,'entry data'!B:F,5,0)),"",VLOOKUP(A6795,'entry data'!B:F,5,0)))</f>
        <v/>
      </c>
      <c r="G6795" s="12" t="str">
        <f>IF(A6795="","",IF(ISERROR(VLOOKUP(A6795,'entry data'!B:I,8,0)),"",VLOOKUP(A6795,'entry data'!B:I,7,0)))</f>
        <v/>
      </c>
      <c r="H6795" s="13" t="str">
        <f>IF(A6795="","",IF(B6795=1,VLOOKUP(A6795,'entry data'!B:D,3,0),I6794))</f>
        <v/>
      </c>
      <c r="I6795" s="14" t="str">
        <f>IF(A6795="","",IF(E6795="weekly",7,IF(E6795="fortnightly",14,IF(E6795="monthly",DATE(IF(MONTH(H6795)=12,YEAR(H6795)+1,YEAR(H6795)),VLOOKUP(MONTH(H6795),index!$D$2:$G$13,2,0),DAY(H6795)),
IF(E6795="quarterly",DATE(IF(MONTH(H6795)&gt;=10,YEAR(H6795)+1,YEAR(H6795)),VLOOKUP(MONTH(H6795),index!$D$2:$G$13,3,0),DAY(H6795)),
IF(E6795="halfyearly",DATE(IF(MONTH(H6795)&gt;=7,YEAR(H6795)+1,YEAR(H6795)),VLOOKUP(MONTH(H6795),index!$D$2:$G$13,4,0),DAY(H6795)),
DATE(YEAR(H6795)+1,MONTH(H6795),DAY(H6795)))))-H6795))+H6795)</f>
        <v/>
      </c>
      <c r="J6795" s="9" t="str">
        <f t="shared" si="652"/>
        <v/>
      </c>
      <c r="K6795" s="11" t="str">
        <f t="shared" si="653"/>
        <v/>
      </c>
      <c r="L6795" s="11" t="str">
        <f t="shared" si="654"/>
        <v/>
      </c>
      <c r="M6795" s="11" t="str">
        <f>IF(A6795="","",VLOOKUP(E6795,index!$A$1:$B$6,2,0)*K6795*G6795)</f>
        <v/>
      </c>
      <c r="N6795" s="11" t="str">
        <f>IF(A6795="","",-PMT(G6795*VLOOKUP(E6795,index!$A$1:$B$6,2,0),C6795,F6795,0,0))</f>
        <v/>
      </c>
      <c r="O6795" s="11" t="str">
        <f t="shared" si="655"/>
        <v/>
      </c>
      <c r="P6795" s="11" t="str">
        <f t="shared" si="656"/>
        <v/>
      </c>
    </row>
    <row r="6796" spans="1:16" x14ac:dyDescent="0.25">
      <c r="A6796" s="9" t="str">
        <f>IF(A6795="","",IF(B6795&lt;C6795,A6795,IF(A6795=MAX('entry data'!$B$8:$B$507),"",A6795+1)))</f>
        <v/>
      </c>
      <c r="B6796" s="9" t="str">
        <f t="shared" si="651"/>
        <v/>
      </c>
      <c r="C6796" s="9" t="str">
        <f>IF(ISERROR(VLOOKUP(A6796,'entry data'!B:G,6,0)),"",VLOOKUP(A6796,'entry data'!B:G,6,0))</f>
        <v/>
      </c>
      <c r="D6796" s="9" t="str">
        <f>IF(ISERROR(VLOOKUP(A6796,'entry data'!B:C,2,0)),"",VLOOKUP(A6796,'entry data'!B:C,2,0))</f>
        <v/>
      </c>
      <c r="E6796" s="9" t="str">
        <f>IF(ISERROR(VLOOKUP(A6796,'entry data'!B:E,4,0)),"",VLOOKUP(A6796,'entry data'!B:E,4,0))</f>
        <v/>
      </c>
      <c r="F6796" s="11" t="str">
        <f>IF(A6796="","",IF(ISERROR(VLOOKUP(A6796,'entry data'!B:F,5,0)),"",VLOOKUP(A6796,'entry data'!B:F,5,0)))</f>
        <v/>
      </c>
      <c r="G6796" s="12" t="str">
        <f>IF(A6796="","",IF(ISERROR(VLOOKUP(A6796,'entry data'!B:I,8,0)),"",VLOOKUP(A6796,'entry data'!B:I,7,0)))</f>
        <v/>
      </c>
      <c r="H6796" s="13" t="str">
        <f>IF(A6796="","",IF(B6796=1,VLOOKUP(A6796,'entry data'!B:D,3,0),I6795))</f>
        <v/>
      </c>
      <c r="I6796" s="14" t="str">
        <f>IF(A6796="","",IF(E6796="weekly",7,IF(E6796="fortnightly",14,IF(E6796="monthly",DATE(IF(MONTH(H6796)=12,YEAR(H6796)+1,YEAR(H6796)),VLOOKUP(MONTH(H6796),index!$D$2:$G$13,2,0),DAY(H6796)),
IF(E6796="quarterly",DATE(IF(MONTH(H6796)&gt;=10,YEAR(H6796)+1,YEAR(H6796)),VLOOKUP(MONTH(H6796),index!$D$2:$G$13,3,0),DAY(H6796)),
IF(E6796="halfyearly",DATE(IF(MONTH(H6796)&gt;=7,YEAR(H6796)+1,YEAR(H6796)),VLOOKUP(MONTH(H6796),index!$D$2:$G$13,4,0),DAY(H6796)),
DATE(YEAR(H6796)+1,MONTH(H6796),DAY(H6796)))))-H6796))+H6796)</f>
        <v/>
      </c>
      <c r="J6796" s="9" t="str">
        <f t="shared" si="652"/>
        <v/>
      </c>
      <c r="K6796" s="11" t="str">
        <f t="shared" si="653"/>
        <v/>
      </c>
      <c r="L6796" s="11" t="str">
        <f t="shared" si="654"/>
        <v/>
      </c>
      <c r="M6796" s="11" t="str">
        <f>IF(A6796="","",VLOOKUP(E6796,index!$A$1:$B$6,2,0)*K6796*G6796)</f>
        <v/>
      </c>
      <c r="N6796" s="11" t="str">
        <f>IF(A6796="","",-PMT(G6796*VLOOKUP(E6796,index!$A$1:$B$6,2,0),C6796,F6796,0,0))</f>
        <v/>
      </c>
      <c r="O6796" s="11" t="str">
        <f t="shared" si="655"/>
        <v/>
      </c>
      <c r="P6796" s="11" t="str">
        <f t="shared" si="656"/>
        <v/>
      </c>
    </row>
    <row r="6797" spans="1:16" x14ac:dyDescent="0.25">
      <c r="A6797" s="9" t="str">
        <f>IF(A6796="","",IF(B6796&lt;C6796,A6796,IF(A6796=MAX('entry data'!$B$8:$B$507),"",A6796+1)))</f>
        <v/>
      </c>
      <c r="B6797" s="9" t="str">
        <f t="shared" si="651"/>
        <v/>
      </c>
      <c r="C6797" s="9" t="str">
        <f>IF(ISERROR(VLOOKUP(A6797,'entry data'!B:G,6,0)),"",VLOOKUP(A6797,'entry data'!B:G,6,0))</f>
        <v/>
      </c>
      <c r="D6797" s="9" t="str">
        <f>IF(ISERROR(VLOOKUP(A6797,'entry data'!B:C,2,0)),"",VLOOKUP(A6797,'entry data'!B:C,2,0))</f>
        <v/>
      </c>
      <c r="E6797" s="9" t="str">
        <f>IF(ISERROR(VLOOKUP(A6797,'entry data'!B:E,4,0)),"",VLOOKUP(A6797,'entry data'!B:E,4,0))</f>
        <v/>
      </c>
      <c r="F6797" s="11" t="str">
        <f>IF(A6797="","",IF(ISERROR(VLOOKUP(A6797,'entry data'!B:F,5,0)),"",VLOOKUP(A6797,'entry data'!B:F,5,0)))</f>
        <v/>
      </c>
      <c r="G6797" s="12" t="str">
        <f>IF(A6797="","",IF(ISERROR(VLOOKUP(A6797,'entry data'!B:I,8,0)),"",VLOOKUP(A6797,'entry data'!B:I,7,0)))</f>
        <v/>
      </c>
      <c r="H6797" s="13" t="str">
        <f>IF(A6797="","",IF(B6797=1,VLOOKUP(A6797,'entry data'!B:D,3,0),I6796))</f>
        <v/>
      </c>
      <c r="I6797" s="14" t="str">
        <f>IF(A6797="","",IF(E6797="weekly",7,IF(E6797="fortnightly",14,IF(E6797="monthly",DATE(IF(MONTH(H6797)=12,YEAR(H6797)+1,YEAR(H6797)),VLOOKUP(MONTH(H6797),index!$D$2:$G$13,2,0),DAY(H6797)),
IF(E6797="quarterly",DATE(IF(MONTH(H6797)&gt;=10,YEAR(H6797)+1,YEAR(H6797)),VLOOKUP(MONTH(H6797),index!$D$2:$G$13,3,0),DAY(H6797)),
IF(E6797="halfyearly",DATE(IF(MONTH(H6797)&gt;=7,YEAR(H6797)+1,YEAR(H6797)),VLOOKUP(MONTH(H6797),index!$D$2:$G$13,4,0),DAY(H6797)),
DATE(YEAR(H6797)+1,MONTH(H6797),DAY(H6797)))))-H6797))+H6797)</f>
        <v/>
      </c>
      <c r="J6797" s="9" t="str">
        <f t="shared" si="652"/>
        <v/>
      </c>
      <c r="K6797" s="11" t="str">
        <f t="shared" si="653"/>
        <v/>
      </c>
      <c r="L6797" s="11" t="str">
        <f t="shared" si="654"/>
        <v/>
      </c>
      <c r="M6797" s="11" t="str">
        <f>IF(A6797="","",VLOOKUP(E6797,index!$A$1:$B$6,2,0)*K6797*G6797)</f>
        <v/>
      </c>
      <c r="N6797" s="11" t="str">
        <f>IF(A6797="","",-PMT(G6797*VLOOKUP(E6797,index!$A$1:$B$6,2,0),C6797,F6797,0,0))</f>
        <v/>
      </c>
      <c r="O6797" s="11" t="str">
        <f t="shared" si="655"/>
        <v/>
      </c>
      <c r="P6797" s="11" t="str">
        <f t="shared" si="656"/>
        <v/>
      </c>
    </row>
    <row r="6798" spans="1:16" x14ac:dyDescent="0.25">
      <c r="A6798" s="9" t="str">
        <f>IF(A6797="","",IF(B6797&lt;C6797,A6797,IF(A6797=MAX('entry data'!$B$8:$B$507),"",A6797+1)))</f>
        <v/>
      </c>
      <c r="B6798" s="9" t="str">
        <f t="shared" si="651"/>
        <v/>
      </c>
      <c r="C6798" s="9" t="str">
        <f>IF(ISERROR(VLOOKUP(A6798,'entry data'!B:G,6,0)),"",VLOOKUP(A6798,'entry data'!B:G,6,0))</f>
        <v/>
      </c>
      <c r="D6798" s="9" t="str">
        <f>IF(ISERROR(VLOOKUP(A6798,'entry data'!B:C,2,0)),"",VLOOKUP(A6798,'entry data'!B:C,2,0))</f>
        <v/>
      </c>
      <c r="E6798" s="9" t="str">
        <f>IF(ISERROR(VLOOKUP(A6798,'entry data'!B:E,4,0)),"",VLOOKUP(A6798,'entry data'!B:E,4,0))</f>
        <v/>
      </c>
      <c r="F6798" s="11" t="str">
        <f>IF(A6798="","",IF(ISERROR(VLOOKUP(A6798,'entry data'!B:F,5,0)),"",VLOOKUP(A6798,'entry data'!B:F,5,0)))</f>
        <v/>
      </c>
      <c r="G6798" s="12" t="str">
        <f>IF(A6798="","",IF(ISERROR(VLOOKUP(A6798,'entry data'!B:I,8,0)),"",VLOOKUP(A6798,'entry data'!B:I,7,0)))</f>
        <v/>
      </c>
      <c r="H6798" s="13" t="str">
        <f>IF(A6798="","",IF(B6798=1,VLOOKUP(A6798,'entry data'!B:D,3,0),I6797))</f>
        <v/>
      </c>
      <c r="I6798" s="14" t="str">
        <f>IF(A6798="","",IF(E6798="weekly",7,IF(E6798="fortnightly",14,IF(E6798="monthly",DATE(IF(MONTH(H6798)=12,YEAR(H6798)+1,YEAR(H6798)),VLOOKUP(MONTH(H6798),index!$D$2:$G$13,2,0),DAY(H6798)),
IF(E6798="quarterly",DATE(IF(MONTH(H6798)&gt;=10,YEAR(H6798)+1,YEAR(H6798)),VLOOKUP(MONTH(H6798),index!$D$2:$G$13,3,0),DAY(H6798)),
IF(E6798="halfyearly",DATE(IF(MONTH(H6798)&gt;=7,YEAR(H6798)+1,YEAR(H6798)),VLOOKUP(MONTH(H6798),index!$D$2:$G$13,4,0),DAY(H6798)),
DATE(YEAR(H6798)+1,MONTH(H6798),DAY(H6798)))))-H6798))+H6798)</f>
        <v/>
      </c>
      <c r="J6798" s="9" t="str">
        <f t="shared" si="652"/>
        <v/>
      </c>
      <c r="K6798" s="11" t="str">
        <f t="shared" si="653"/>
        <v/>
      </c>
      <c r="L6798" s="11" t="str">
        <f t="shared" si="654"/>
        <v/>
      </c>
      <c r="M6798" s="11" t="str">
        <f>IF(A6798="","",VLOOKUP(E6798,index!$A$1:$B$6,2,0)*K6798*G6798)</f>
        <v/>
      </c>
      <c r="N6798" s="11" t="str">
        <f>IF(A6798="","",-PMT(G6798*VLOOKUP(E6798,index!$A$1:$B$6,2,0),C6798,F6798,0,0))</f>
        <v/>
      </c>
      <c r="O6798" s="11" t="str">
        <f t="shared" si="655"/>
        <v/>
      </c>
      <c r="P6798" s="11" t="str">
        <f t="shared" si="656"/>
        <v/>
      </c>
    </row>
    <row r="6799" spans="1:16" x14ac:dyDescent="0.25">
      <c r="A6799" s="9" t="str">
        <f>IF(A6798="","",IF(B6798&lt;C6798,A6798,IF(A6798=MAX('entry data'!$B$8:$B$507),"",A6798+1)))</f>
        <v/>
      </c>
      <c r="B6799" s="9" t="str">
        <f t="shared" si="651"/>
        <v/>
      </c>
      <c r="C6799" s="9" t="str">
        <f>IF(ISERROR(VLOOKUP(A6799,'entry data'!B:G,6,0)),"",VLOOKUP(A6799,'entry data'!B:G,6,0))</f>
        <v/>
      </c>
      <c r="D6799" s="9" t="str">
        <f>IF(ISERROR(VLOOKUP(A6799,'entry data'!B:C,2,0)),"",VLOOKUP(A6799,'entry data'!B:C,2,0))</f>
        <v/>
      </c>
      <c r="E6799" s="9" t="str">
        <f>IF(ISERROR(VLOOKUP(A6799,'entry data'!B:E,4,0)),"",VLOOKUP(A6799,'entry data'!B:E,4,0))</f>
        <v/>
      </c>
      <c r="F6799" s="11" t="str">
        <f>IF(A6799="","",IF(ISERROR(VLOOKUP(A6799,'entry data'!B:F,5,0)),"",VLOOKUP(A6799,'entry data'!B:F,5,0)))</f>
        <v/>
      </c>
      <c r="G6799" s="12" t="str">
        <f>IF(A6799="","",IF(ISERROR(VLOOKUP(A6799,'entry data'!B:I,8,0)),"",VLOOKUP(A6799,'entry data'!B:I,7,0)))</f>
        <v/>
      </c>
      <c r="H6799" s="13" t="str">
        <f>IF(A6799="","",IF(B6799=1,VLOOKUP(A6799,'entry data'!B:D,3,0),I6798))</f>
        <v/>
      </c>
      <c r="I6799" s="14" t="str">
        <f>IF(A6799="","",IF(E6799="weekly",7,IF(E6799="fortnightly",14,IF(E6799="monthly",DATE(IF(MONTH(H6799)=12,YEAR(H6799)+1,YEAR(H6799)),VLOOKUP(MONTH(H6799),index!$D$2:$G$13,2,0),DAY(H6799)),
IF(E6799="quarterly",DATE(IF(MONTH(H6799)&gt;=10,YEAR(H6799)+1,YEAR(H6799)),VLOOKUP(MONTH(H6799),index!$D$2:$G$13,3,0),DAY(H6799)),
IF(E6799="halfyearly",DATE(IF(MONTH(H6799)&gt;=7,YEAR(H6799)+1,YEAR(H6799)),VLOOKUP(MONTH(H6799),index!$D$2:$G$13,4,0),DAY(H6799)),
DATE(YEAR(H6799)+1,MONTH(H6799),DAY(H6799)))))-H6799))+H6799)</f>
        <v/>
      </c>
      <c r="J6799" s="9" t="str">
        <f t="shared" si="652"/>
        <v/>
      </c>
      <c r="K6799" s="11" t="str">
        <f t="shared" si="653"/>
        <v/>
      </c>
      <c r="L6799" s="11" t="str">
        <f t="shared" si="654"/>
        <v/>
      </c>
      <c r="M6799" s="11" t="str">
        <f>IF(A6799="","",VLOOKUP(E6799,index!$A$1:$B$6,2,0)*K6799*G6799)</f>
        <v/>
      </c>
      <c r="N6799" s="11" t="str">
        <f>IF(A6799="","",-PMT(G6799*VLOOKUP(E6799,index!$A$1:$B$6,2,0),C6799,F6799,0,0))</f>
        <v/>
      </c>
      <c r="O6799" s="11" t="str">
        <f t="shared" si="655"/>
        <v/>
      </c>
      <c r="P6799" s="11" t="str">
        <f t="shared" si="656"/>
        <v/>
      </c>
    </row>
    <row r="6800" spans="1:16" x14ac:dyDescent="0.25">
      <c r="A6800" s="9" t="str">
        <f>IF(A6799="","",IF(B6799&lt;C6799,A6799,IF(A6799=MAX('entry data'!$B$8:$B$507),"",A6799+1)))</f>
        <v/>
      </c>
      <c r="B6800" s="9" t="str">
        <f t="shared" si="651"/>
        <v/>
      </c>
      <c r="C6800" s="9" t="str">
        <f>IF(ISERROR(VLOOKUP(A6800,'entry data'!B:G,6,0)),"",VLOOKUP(A6800,'entry data'!B:G,6,0))</f>
        <v/>
      </c>
      <c r="D6800" s="9" t="str">
        <f>IF(ISERROR(VLOOKUP(A6800,'entry data'!B:C,2,0)),"",VLOOKUP(A6800,'entry data'!B:C,2,0))</f>
        <v/>
      </c>
      <c r="E6800" s="9" t="str">
        <f>IF(ISERROR(VLOOKUP(A6800,'entry data'!B:E,4,0)),"",VLOOKUP(A6800,'entry data'!B:E,4,0))</f>
        <v/>
      </c>
      <c r="F6800" s="11" t="str">
        <f>IF(A6800="","",IF(ISERROR(VLOOKUP(A6800,'entry data'!B:F,5,0)),"",VLOOKUP(A6800,'entry data'!B:F,5,0)))</f>
        <v/>
      </c>
      <c r="G6800" s="12" t="str">
        <f>IF(A6800="","",IF(ISERROR(VLOOKUP(A6800,'entry data'!B:I,8,0)),"",VLOOKUP(A6800,'entry data'!B:I,7,0)))</f>
        <v/>
      </c>
      <c r="H6800" s="13" t="str">
        <f>IF(A6800="","",IF(B6800=1,VLOOKUP(A6800,'entry data'!B:D,3,0),I6799))</f>
        <v/>
      </c>
      <c r="I6800" s="14" t="str">
        <f>IF(A6800="","",IF(E6800="weekly",7,IF(E6800="fortnightly",14,IF(E6800="monthly",DATE(IF(MONTH(H6800)=12,YEAR(H6800)+1,YEAR(H6800)),VLOOKUP(MONTH(H6800),index!$D$2:$G$13,2,0),DAY(H6800)),
IF(E6800="quarterly",DATE(IF(MONTH(H6800)&gt;=10,YEAR(H6800)+1,YEAR(H6800)),VLOOKUP(MONTH(H6800),index!$D$2:$G$13,3,0),DAY(H6800)),
IF(E6800="halfyearly",DATE(IF(MONTH(H6800)&gt;=7,YEAR(H6800)+1,YEAR(H6800)),VLOOKUP(MONTH(H6800),index!$D$2:$G$13,4,0),DAY(H6800)),
DATE(YEAR(H6800)+1,MONTH(H6800),DAY(H6800)))))-H6800))+H6800)</f>
        <v/>
      </c>
      <c r="J6800" s="9" t="str">
        <f t="shared" si="652"/>
        <v/>
      </c>
      <c r="K6800" s="11" t="str">
        <f t="shared" si="653"/>
        <v/>
      </c>
      <c r="L6800" s="11" t="str">
        <f t="shared" si="654"/>
        <v/>
      </c>
      <c r="M6800" s="11" t="str">
        <f>IF(A6800="","",VLOOKUP(E6800,index!$A$1:$B$6,2,0)*K6800*G6800)</f>
        <v/>
      </c>
      <c r="N6800" s="11" t="str">
        <f>IF(A6800="","",-PMT(G6800*VLOOKUP(E6800,index!$A$1:$B$6,2,0),C6800,F6800,0,0))</f>
        <v/>
      </c>
      <c r="O6800" s="11" t="str">
        <f t="shared" si="655"/>
        <v/>
      </c>
      <c r="P6800" s="11" t="str">
        <f t="shared" si="656"/>
        <v/>
      </c>
    </row>
    <row r="6801" spans="1:16" x14ac:dyDescent="0.25">
      <c r="A6801" s="9" t="str">
        <f>IF(A6800="","",IF(B6800&lt;C6800,A6800,IF(A6800=MAX('entry data'!$B$8:$B$507),"",A6800+1)))</f>
        <v/>
      </c>
      <c r="B6801" s="9" t="str">
        <f t="shared" si="651"/>
        <v/>
      </c>
      <c r="C6801" s="9" t="str">
        <f>IF(ISERROR(VLOOKUP(A6801,'entry data'!B:G,6,0)),"",VLOOKUP(A6801,'entry data'!B:G,6,0))</f>
        <v/>
      </c>
      <c r="D6801" s="9" t="str">
        <f>IF(ISERROR(VLOOKUP(A6801,'entry data'!B:C,2,0)),"",VLOOKUP(A6801,'entry data'!B:C,2,0))</f>
        <v/>
      </c>
      <c r="E6801" s="9" t="str">
        <f>IF(ISERROR(VLOOKUP(A6801,'entry data'!B:E,4,0)),"",VLOOKUP(A6801,'entry data'!B:E,4,0))</f>
        <v/>
      </c>
      <c r="F6801" s="11" t="str">
        <f>IF(A6801="","",IF(ISERROR(VLOOKUP(A6801,'entry data'!B:F,5,0)),"",VLOOKUP(A6801,'entry data'!B:F,5,0)))</f>
        <v/>
      </c>
      <c r="G6801" s="12" t="str">
        <f>IF(A6801="","",IF(ISERROR(VLOOKUP(A6801,'entry data'!B:I,8,0)),"",VLOOKUP(A6801,'entry data'!B:I,7,0)))</f>
        <v/>
      </c>
      <c r="H6801" s="13" t="str">
        <f>IF(A6801="","",IF(B6801=1,VLOOKUP(A6801,'entry data'!B:D,3,0),I6800))</f>
        <v/>
      </c>
      <c r="I6801" s="14" t="str">
        <f>IF(A6801="","",IF(E6801="weekly",7,IF(E6801="fortnightly",14,IF(E6801="monthly",DATE(IF(MONTH(H6801)=12,YEAR(H6801)+1,YEAR(H6801)),VLOOKUP(MONTH(H6801),index!$D$2:$G$13,2,0),DAY(H6801)),
IF(E6801="quarterly",DATE(IF(MONTH(H6801)&gt;=10,YEAR(H6801)+1,YEAR(H6801)),VLOOKUP(MONTH(H6801),index!$D$2:$G$13,3,0),DAY(H6801)),
IF(E6801="halfyearly",DATE(IF(MONTH(H6801)&gt;=7,YEAR(H6801)+1,YEAR(H6801)),VLOOKUP(MONTH(H6801),index!$D$2:$G$13,4,0),DAY(H6801)),
DATE(YEAR(H6801)+1,MONTH(H6801),DAY(H6801)))))-H6801))+H6801)</f>
        <v/>
      </c>
      <c r="J6801" s="9" t="str">
        <f t="shared" si="652"/>
        <v/>
      </c>
      <c r="K6801" s="11" t="str">
        <f t="shared" si="653"/>
        <v/>
      </c>
      <c r="L6801" s="11" t="str">
        <f t="shared" si="654"/>
        <v/>
      </c>
      <c r="M6801" s="11" t="str">
        <f>IF(A6801="","",VLOOKUP(E6801,index!$A$1:$B$6,2,0)*K6801*G6801)</f>
        <v/>
      </c>
      <c r="N6801" s="11" t="str">
        <f>IF(A6801="","",-PMT(G6801*VLOOKUP(E6801,index!$A$1:$B$6,2,0),C6801,F6801,0,0))</f>
        <v/>
      </c>
      <c r="O6801" s="11" t="str">
        <f t="shared" si="655"/>
        <v/>
      </c>
      <c r="P6801" s="11" t="str">
        <f t="shared" si="656"/>
        <v/>
      </c>
    </row>
    <row r="6802" spans="1:16" x14ac:dyDescent="0.25">
      <c r="A6802" s="9" t="str">
        <f>IF(A6801="","",IF(B6801&lt;C6801,A6801,IF(A6801=MAX('entry data'!$B$8:$B$507),"",A6801+1)))</f>
        <v/>
      </c>
      <c r="B6802" s="9" t="str">
        <f t="shared" si="651"/>
        <v/>
      </c>
      <c r="C6802" s="9" t="str">
        <f>IF(ISERROR(VLOOKUP(A6802,'entry data'!B:G,6,0)),"",VLOOKUP(A6802,'entry data'!B:G,6,0))</f>
        <v/>
      </c>
      <c r="D6802" s="9" t="str">
        <f>IF(ISERROR(VLOOKUP(A6802,'entry data'!B:C,2,0)),"",VLOOKUP(A6802,'entry data'!B:C,2,0))</f>
        <v/>
      </c>
      <c r="E6802" s="9" t="str">
        <f>IF(ISERROR(VLOOKUP(A6802,'entry data'!B:E,4,0)),"",VLOOKUP(A6802,'entry data'!B:E,4,0))</f>
        <v/>
      </c>
      <c r="F6802" s="11" t="str">
        <f>IF(A6802="","",IF(ISERROR(VLOOKUP(A6802,'entry data'!B:F,5,0)),"",VLOOKUP(A6802,'entry data'!B:F,5,0)))</f>
        <v/>
      </c>
      <c r="G6802" s="12" t="str">
        <f>IF(A6802="","",IF(ISERROR(VLOOKUP(A6802,'entry data'!B:I,8,0)),"",VLOOKUP(A6802,'entry data'!B:I,7,0)))</f>
        <v/>
      </c>
      <c r="H6802" s="13" t="str">
        <f>IF(A6802="","",IF(B6802=1,VLOOKUP(A6802,'entry data'!B:D,3,0),I6801))</f>
        <v/>
      </c>
      <c r="I6802" s="14" t="str">
        <f>IF(A6802="","",IF(E6802="weekly",7,IF(E6802="fortnightly",14,IF(E6802="monthly",DATE(IF(MONTH(H6802)=12,YEAR(H6802)+1,YEAR(H6802)),VLOOKUP(MONTH(H6802),index!$D$2:$G$13,2,0),DAY(H6802)),
IF(E6802="quarterly",DATE(IF(MONTH(H6802)&gt;=10,YEAR(H6802)+1,YEAR(H6802)),VLOOKUP(MONTH(H6802),index!$D$2:$G$13,3,0),DAY(H6802)),
IF(E6802="halfyearly",DATE(IF(MONTH(H6802)&gt;=7,YEAR(H6802)+1,YEAR(H6802)),VLOOKUP(MONTH(H6802),index!$D$2:$G$13,4,0),DAY(H6802)),
DATE(YEAR(H6802)+1,MONTH(H6802),DAY(H6802)))))-H6802))+H6802)</f>
        <v/>
      </c>
      <c r="J6802" s="9" t="str">
        <f t="shared" si="652"/>
        <v/>
      </c>
      <c r="K6802" s="11" t="str">
        <f t="shared" si="653"/>
        <v/>
      </c>
      <c r="L6802" s="11" t="str">
        <f t="shared" si="654"/>
        <v/>
      </c>
      <c r="M6802" s="11" t="str">
        <f>IF(A6802="","",VLOOKUP(E6802,index!$A$1:$B$6,2,0)*K6802*G6802)</f>
        <v/>
      </c>
      <c r="N6802" s="11" t="str">
        <f>IF(A6802="","",-PMT(G6802*VLOOKUP(E6802,index!$A$1:$B$6,2,0),C6802,F6802,0,0))</f>
        <v/>
      </c>
      <c r="O6802" s="11" t="str">
        <f t="shared" si="655"/>
        <v/>
      </c>
      <c r="P6802" s="11" t="str">
        <f t="shared" si="656"/>
        <v/>
      </c>
    </row>
    <row r="6803" spans="1:16" x14ac:dyDescent="0.25">
      <c r="A6803" s="9" t="str">
        <f>IF(A6802="","",IF(B6802&lt;C6802,A6802,IF(A6802=MAX('entry data'!$B$8:$B$507),"",A6802+1)))</f>
        <v/>
      </c>
      <c r="B6803" s="9" t="str">
        <f t="shared" si="651"/>
        <v/>
      </c>
      <c r="C6803" s="9" t="str">
        <f>IF(ISERROR(VLOOKUP(A6803,'entry data'!B:G,6,0)),"",VLOOKUP(A6803,'entry data'!B:G,6,0))</f>
        <v/>
      </c>
      <c r="D6803" s="9" t="str">
        <f>IF(ISERROR(VLOOKUP(A6803,'entry data'!B:C,2,0)),"",VLOOKUP(A6803,'entry data'!B:C,2,0))</f>
        <v/>
      </c>
      <c r="E6803" s="9" t="str">
        <f>IF(ISERROR(VLOOKUP(A6803,'entry data'!B:E,4,0)),"",VLOOKUP(A6803,'entry data'!B:E,4,0))</f>
        <v/>
      </c>
      <c r="F6803" s="11" t="str">
        <f>IF(A6803="","",IF(ISERROR(VLOOKUP(A6803,'entry data'!B:F,5,0)),"",VLOOKUP(A6803,'entry data'!B:F,5,0)))</f>
        <v/>
      </c>
      <c r="G6803" s="12" t="str">
        <f>IF(A6803="","",IF(ISERROR(VLOOKUP(A6803,'entry data'!B:I,8,0)),"",VLOOKUP(A6803,'entry data'!B:I,7,0)))</f>
        <v/>
      </c>
      <c r="H6803" s="13" t="str">
        <f>IF(A6803="","",IF(B6803=1,VLOOKUP(A6803,'entry data'!B:D,3,0),I6802))</f>
        <v/>
      </c>
      <c r="I6803" s="14" t="str">
        <f>IF(A6803="","",IF(E6803="weekly",7,IF(E6803="fortnightly",14,IF(E6803="monthly",DATE(IF(MONTH(H6803)=12,YEAR(H6803)+1,YEAR(H6803)),VLOOKUP(MONTH(H6803),index!$D$2:$G$13,2,0),DAY(H6803)),
IF(E6803="quarterly",DATE(IF(MONTH(H6803)&gt;=10,YEAR(H6803)+1,YEAR(H6803)),VLOOKUP(MONTH(H6803),index!$D$2:$G$13,3,0),DAY(H6803)),
IF(E6803="halfyearly",DATE(IF(MONTH(H6803)&gt;=7,YEAR(H6803)+1,YEAR(H6803)),VLOOKUP(MONTH(H6803),index!$D$2:$G$13,4,0),DAY(H6803)),
DATE(YEAR(H6803)+1,MONTH(H6803),DAY(H6803)))))-H6803))+H6803)</f>
        <v/>
      </c>
      <c r="J6803" s="9" t="str">
        <f t="shared" si="652"/>
        <v/>
      </c>
      <c r="K6803" s="11" t="str">
        <f t="shared" si="653"/>
        <v/>
      </c>
      <c r="L6803" s="11" t="str">
        <f t="shared" si="654"/>
        <v/>
      </c>
      <c r="M6803" s="11" t="str">
        <f>IF(A6803="","",VLOOKUP(E6803,index!$A$1:$B$6,2,0)*K6803*G6803)</f>
        <v/>
      </c>
      <c r="N6803" s="11" t="str">
        <f>IF(A6803="","",-PMT(G6803*VLOOKUP(E6803,index!$A$1:$B$6,2,0),C6803,F6803,0,0))</f>
        <v/>
      </c>
      <c r="O6803" s="11" t="str">
        <f t="shared" si="655"/>
        <v/>
      </c>
      <c r="P6803" s="11" t="str">
        <f t="shared" si="656"/>
        <v/>
      </c>
    </row>
    <row r="6804" spans="1:16" x14ac:dyDescent="0.25">
      <c r="A6804" s="9" t="str">
        <f>IF(A6803="","",IF(B6803&lt;C6803,A6803,IF(A6803=MAX('entry data'!$B$8:$B$507),"",A6803+1)))</f>
        <v/>
      </c>
      <c r="B6804" s="9" t="str">
        <f t="shared" si="651"/>
        <v/>
      </c>
      <c r="C6804" s="9" t="str">
        <f>IF(ISERROR(VLOOKUP(A6804,'entry data'!B:G,6,0)),"",VLOOKUP(A6804,'entry data'!B:G,6,0))</f>
        <v/>
      </c>
      <c r="D6804" s="9" t="str">
        <f>IF(ISERROR(VLOOKUP(A6804,'entry data'!B:C,2,0)),"",VLOOKUP(A6804,'entry data'!B:C,2,0))</f>
        <v/>
      </c>
      <c r="E6804" s="9" t="str">
        <f>IF(ISERROR(VLOOKUP(A6804,'entry data'!B:E,4,0)),"",VLOOKUP(A6804,'entry data'!B:E,4,0))</f>
        <v/>
      </c>
      <c r="F6804" s="11" t="str">
        <f>IF(A6804="","",IF(ISERROR(VLOOKUP(A6804,'entry data'!B:F,5,0)),"",VLOOKUP(A6804,'entry data'!B:F,5,0)))</f>
        <v/>
      </c>
      <c r="G6804" s="12" t="str">
        <f>IF(A6804="","",IF(ISERROR(VLOOKUP(A6804,'entry data'!B:I,8,0)),"",VLOOKUP(A6804,'entry data'!B:I,7,0)))</f>
        <v/>
      </c>
      <c r="H6804" s="13" t="str">
        <f>IF(A6804="","",IF(B6804=1,VLOOKUP(A6804,'entry data'!B:D,3,0),I6803))</f>
        <v/>
      </c>
      <c r="I6804" s="14" t="str">
        <f>IF(A6804="","",IF(E6804="weekly",7,IF(E6804="fortnightly",14,IF(E6804="monthly",DATE(IF(MONTH(H6804)=12,YEAR(H6804)+1,YEAR(H6804)),VLOOKUP(MONTH(H6804),index!$D$2:$G$13,2,0),DAY(H6804)),
IF(E6804="quarterly",DATE(IF(MONTH(H6804)&gt;=10,YEAR(H6804)+1,YEAR(H6804)),VLOOKUP(MONTH(H6804),index!$D$2:$G$13,3,0),DAY(H6804)),
IF(E6804="halfyearly",DATE(IF(MONTH(H6804)&gt;=7,YEAR(H6804)+1,YEAR(H6804)),VLOOKUP(MONTH(H6804),index!$D$2:$G$13,4,0),DAY(H6804)),
DATE(YEAR(H6804)+1,MONTH(H6804),DAY(H6804)))))-H6804))+H6804)</f>
        <v/>
      </c>
      <c r="J6804" s="9" t="str">
        <f t="shared" si="652"/>
        <v/>
      </c>
      <c r="K6804" s="11" t="str">
        <f t="shared" si="653"/>
        <v/>
      </c>
      <c r="L6804" s="11" t="str">
        <f t="shared" si="654"/>
        <v/>
      </c>
      <c r="M6804" s="11" t="str">
        <f>IF(A6804="","",VLOOKUP(E6804,index!$A$1:$B$6,2,0)*K6804*G6804)</f>
        <v/>
      </c>
      <c r="N6804" s="11" t="str">
        <f>IF(A6804="","",-PMT(G6804*VLOOKUP(E6804,index!$A$1:$B$6,2,0),C6804,F6804,0,0))</f>
        <v/>
      </c>
      <c r="O6804" s="11" t="str">
        <f t="shared" si="655"/>
        <v/>
      </c>
      <c r="P6804" s="11" t="str">
        <f t="shared" si="656"/>
        <v/>
      </c>
    </row>
    <row r="6805" spans="1:16" x14ac:dyDescent="0.25">
      <c r="A6805" s="9" t="str">
        <f>IF(A6804="","",IF(B6804&lt;C6804,A6804,IF(A6804=MAX('entry data'!$B$8:$B$507),"",A6804+1)))</f>
        <v/>
      </c>
      <c r="B6805" s="9" t="str">
        <f t="shared" si="651"/>
        <v/>
      </c>
      <c r="C6805" s="9" t="str">
        <f>IF(ISERROR(VLOOKUP(A6805,'entry data'!B:G,6,0)),"",VLOOKUP(A6805,'entry data'!B:G,6,0))</f>
        <v/>
      </c>
      <c r="D6805" s="9" t="str">
        <f>IF(ISERROR(VLOOKUP(A6805,'entry data'!B:C,2,0)),"",VLOOKUP(A6805,'entry data'!B:C,2,0))</f>
        <v/>
      </c>
      <c r="E6805" s="9" t="str">
        <f>IF(ISERROR(VLOOKUP(A6805,'entry data'!B:E,4,0)),"",VLOOKUP(A6805,'entry data'!B:E,4,0))</f>
        <v/>
      </c>
      <c r="F6805" s="11" t="str">
        <f>IF(A6805="","",IF(ISERROR(VLOOKUP(A6805,'entry data'!B:F,5,0)),"",VLOOKUP(A6805,'entry data'!B:F,5,0)))</f>
        <v/>
      </c>
      <c r="G6805" s="12" t="str">
        <f>IF(A6805="","",IF(ISERROR(VLOOKUP(A6805,'entry data'!B:I,8,0)),"",VLOOKUP(A6805,'entry data'!B:I,7,0)))</f>
        <v/>
      </c>
      <c r="H6805" s="13" t="str">
        <f>IF(A6805="","",IF(B6805=1,VLOOKUP(A6805,'entry data'!B:D,3,0),I6804))</f>
        <v/>
      </c>
      <c r="I6805" s="14" t="str">
        <f>IF(A6805="","",IF(E6805="weekly",7,IF(E6805="fortnightly",14,IF(E6805="monthly",DATE(IF(MONTH(H6805)=12,YEAR(H6805)+1,YEAR(H6805)),VLOOKUP(MONTH(H6805),index!$D$2:$G$13,2,0),DAY(H6805)),
IF(E6805="quarterly",DATE(IF(MONTH(H6805)&gt;=10,YEAR(H6805)+1,YEAR(H6805)),VLOOKUP(MONTH(H6805),index!$D$2:$G$13,3,0),DAY(H6805)),
IF(E6805="halfyearly",DATE(IF(MONTH(H6805)&gt;=7,YEAR(H6805)+1,YEAR(H6805)),VLOOKUP(MONTH(H6805),index!$D$2:$G$13,4,0),DAY(H6805)),
DATE(YEAR(H6805)+1,MONTH(H6805),DAY(H6805)))))-H6805))+H6805)</f>
        <v/>
      </c>
      <c r="J6805" s="9" t="str">
        <f t="shared" si="652"/>
        <v/>
      </c>
      <c r="K6805" s="11" t="str">
        <f t="shared" si="653"/>
        <v/>
      </c>
      <c r="L6805" s="11" t="str">
        <f t="shared" si="654"/>
        <v/>
      </c>
      <c r="M6805" s="11" t="str">
        <f>IF(A6805="","",VLOOKUP(E6805,index!$A$1:$B$6,2,0)*K6805*G6805)</f>
        <v/>
      </c>
      <c r="N6805" s="11" t="str">
        <f>IF(A6805="","",-PMT(G6805*VLOOKUP(E6805,index!$A$1:$B$6,2,0),C6805,F6805,0,0))</f>
        <v/>
      </c>
      <c r="O6805" s="11" t="str">
        <f t="shared" si="655"/>
        <v/>
      </c>
      <c r="P6805" s="11" t="str">
        <f t="shared" si="656"/>
        <v/>
      </c>
    </row>
    <row r="6806" spans="1:16" x14ac:dyDescent="0.25">
      <c r="A6806" s="9" t="str">
        <f>IF(A6805="","",IF(B6805&lt;C6805,A6805,IF(A6805=MAX('entry data'!$B$8:$B$507),"",A6805+1)))</f>
        <v/>
      </c>
      <c r="B6806" s="9" t="str">
        <f t="shared" si="651"/>
        <v/>
      </c>
      <c r="C6806" s="9" t="str">
        <f>IF(ISERROR(VLOOKUP(A6806,'entry data'!B:G,6,0)),"",VLOOKUP(A6806,'entry data'!B:G,6,0))</f>
        <v/>
      </c>
      <c r="D6806" s="9" t="str">
        <f>IF(ISERROR(VLOOKUP(A6806,'entry data'!B:C,2,0)),"",VLOOKUP(A6806,'entry data'!B:C,2,0))</f>
        <v/>
      </c>
      <c r="E6806" s="9" t="str">
        <f>IF(ISERROR(VLOOKUP(A6806,'entry data'!B:E,4,0)),"",VLOOKUP(A6806,'entry data'!B:E,4,0))</f>
        <v/>
      </c>
      <c r="F6806" s="11" t="str">
        <f>IF(A6806="","",IF(ISERROR(VLOOKUP(A6806,'entry data'!B:F,5,0)),"",VLOOKUP(A6806,'entry data'!B:F,5,0)))</f>
        <v/>
      </c>
      <c r="G6806" s="12" t="str">
        <f>IF(A6806="","",IF(ISERROR(VLOOKUP(A6806,'entry data'!B:I,8,0)),"",VLOOKUP(A6806,'entry data'!B:I,7,0)))</f>
        <v/>
      </c>
      <c r="H6806" s="13" t="str">
        <f>IF(A6806="","",IF(B6806=1,VLOOKUP(A6806,'entry data'!B:D,3,0),I6805))</f>
        <v/>
      </c>
      <c r="I6806" s="14" t="str">
        <f>IF(A6806="","",IF(E6806="weekly",7,IF(E6806="fortnightly",14,IF(E6806="monthly",DATE(IF(MONTH(H6806)=12,YEAR(H6806)+1,YEAR(H6806)),VLOOKUP(MONTH(H6806),index!$D$2:$G$13,2,0),DAY(H6806)),
IF(E6806="quarterly",DATE(IF(MONTH(H6806)&gt;=10,YEAR(H6806)+1,YEAR(H6806)),VLOOKUP(MONTH(H6806),index!$D$2:$G$13,3,0),DAY(H6806)),
IF(E6806="halfyearly",DATE(IF(MONTH(H6806)&gt;=7,YEAR(H6806)+1,YEAR(H6806)),VLOOKUP(MONTH(H6806),index!$D$2:$G$13,4,0),DAY(H6806)),
DATE(YEAR(H6806)+1,MONTH(H6806),DAY(H6806)))))-H6806))+H6806)</f>
        <v/>
      </c>
      <c r="J6806" s="9" t="str">
        <f t="shared" si="652"/>
        <v/>
      </c>
      <c r="K6806" s="11" t="str">
        <f t="shared" si="653"/>
        <v/>
      </c>
      <c r="L6806" s="11" t="str">
        <f t="shared" si="654"/>
        <v/>
      </c>
      <c r="M6806" s="11" t="str">
        <f>IF(A6806="","",VLOOKUP(E6806,index!$A$1:$B$6,2,0)*K6806*G6806)</f>
        <v/>
      </c>
      <c r="N6806" s="11" t="str">
        <f>IF(A6806="","",-PMT(G6806*VLOOKUP(E6806,index!$A$1:$B$6,2,0),C6806,F6806,0,0))</f>
        <v/>
      </c>
      <c r="O6806" s="11" t="str">
        <f t="shared" si="655"/>
        <v/>
      </c>
      <c r="P6806" s="11" t="str">
        <f t="shared" si="656"/>
        <v/>
      </c>
    </row>
    <row r="6807" spans="1:16" x14ac:dyDescent="0.25">
      <c r="A6807" s="9" t="str">
        <f>IF(A6806="","",IF(B6806&lt;C6806,A6806,IF(A6806=MAX('entry data'!$B$8:$B$507),"",A6806+1)))</f>
        <v/>
      </c>
      <c r="B6807" s="9" t="str">
        <f t="shared" ref="B6807:B6870" si="657">IF(A6807="","",IF(B6806=C6806,1,B6806+1))</f>
        <v/>
      </c>
      <c r="C6807" s="9" t="str">
        <f>IF(ISERROR(VLOOKUP(A6807,'entry data'!B:G,6,0)),"",VLOOKUP(A6807,'entry data'!B:G,6,0))</f>
        <v/>
      </c>
      <c r="D6807" s="9" t="str">
        <f>IF(ISERROR(VLOOKUP(A6807,'entry data'!B:C,2,0)),"",VLOOKUP(A6807,'entry data'!B:C,2,0))</f>
        <v/>
      </c>
      <c r="E6807" s="9" t="str">
        <f>IF(ISERROR(VLOOKUP(A6807,'entry data'!B:E,4,0)),"",VLOOKUP(A6807,'entry data'!B:E,4,0))</f>
        <v/>
      </c>
      <c r="F6807" s="11" t="str">
        <f>IF(A6807="","",IF(ISERROR(VLOOKUP(A6807,'entry data'!B:F,5,0)),"",VLOOKUP(A6807,'entry data'!B:F,5,0)))</f>
        <v/>
      </c>
      <c r="G6807" s="12" t="str">
        <f>IF(A6807="","",IF(ISERROR(VLOOKUP(A6807,'entry data'!B:I,8,0)),"",VLOOKUP(A6807,'entry data'!B:I,7,0)))</f>
        <v/>
      </c>
      <c r="H6807" s="13" t="str">
        <f>IF(A6807="","",IF(B6807=1,VLOOKUP(A6807,'entry data'!B:D,3,0),I6806))</f>
        <v/>
      </c>
      <c r="I6807" s="14" t="str">
        <f>IF(A6807="","",IF(E6807="weekly",7,IF(E6807="fortnightly",14,IF(E6807="monthly",DATE(IF(MONTH(H6807)=12,YEAR(H6807)+1,YEAR(H6807)),VLOOKUP(MONTH(H6807),index!$D$2:$G$13,2,0),DAY(H6807)),
IF(E6807="quarterly",DATE(IF(MONTH(H6807)&gt;=10,YEAR(H6807)+1,YEAR(H6807)),VLOOKUP(MONTH(H6807),index!$D$2:$G$13,3,0),DAY(H6807)),
IF(E6807="halfyearly",DATE(IF(MONTH(H6807)&gt;=7,YEAR(H6807)+1,YEAR(H6807)),VLOOKUP(MONTH(H6807),index!$D$2:$G$13,4,0),DAY(H6807)),
DATE(YEAR(H6807)+1,MONTH(H6807),DAY(H6807)))))-H6807))+H6807)</f>
        <v/>
      </c>
      <c r="J6807" s="9" t="str">
        <f t="shared" ref="J6807:J6870" si="658">IF(A6807="","",IF(MONTH(I6807)&lt;10,YEAR(I6807)&amp;"-0"&amp;MONTH(I6807),YEAR(I6807)&amp;"-"&amp;MONTH(I6807)))</f>
        <v/>
      </c>
      <c r="K6807" s="11" t="str">
        <f t="shared" ref="K6807:K6870" si="659">IF(A6807="","",IF(B6807=1,F6807,O6806))</f>
        <v/>
      </c>
      <c r="L6807" s="11" t="str">
        <f t="shared" ref="L6807:L6870" si="660">IF(A6807="","",N6807-M6807)</f>
        <v/>
      </c>
      <c r="M6807" s="11" t="str">
        <f>IF(A6807="","",VLOOKUP(E6807,index!$A$1:$B$6,2,0)*K6807*G6807)</f>
        <v/>
      </c>
      <c r="N6807" s="11" t="str">
        <f>IF(A6807="","",-PMT(G6807*VLOOKUP(E6807,index!$A$1:$B$6,2,0),C6807,F6807,0,0))</f>
        <v/>
      </c>
      <c r="O6807" s="11" t="str">
        <f t="shared" ref="O6807:O6870" si="661">IF(A6807="","",K6807-L6807)</f>
        <v/>
      </c>
      <c r="P6807" s="11" t="str">
        <f t="shared" si="656"/>
        <v/>
      </c>
    </row>
    <row r="6808" spans="1:16" x14ac:dyDescent="0.25">
      <c r="A6808" s="9" t="str">
        <f>IF(A6807="","",IF(B6807&lt;C6807,A6807,IF(A6807=MAX('entry data'!$B$8:$B$507),"",A6807+1)))</f>
        <v/>
      </c>
      <c r="B6808" s="9" t="str">
        <f t="shared" si="657"/>
        <v/>
      </c>
      <c r="C6808" s="9" t="str">
        <f>IF(ISERROR(VLOOKUP(A6808,'entry data'!B:G,6,0)),"",VLOOKUP(A6808,'entry data'!B:G,6,0))</f>
        <v/>
      </c>
      <c r="D6808" s="9" t="str">
        <f>IF(ISERROR(VLOOKUP(A6808,'entry data'!B:C,2,0)),"",VLOOKUP(A6808,'entry data'!B:C,2,0))</f>
        <v/>
      </c>
      <c r="E6808" s="9" t="str">
        <f>IF(ISERROR(VLOOKUP(A6808,'entry data'!B:E,4,0)),"",VLOOKUP(A6808,'entry data'!B:E,4,0))</f>
        <v/>
      </c>
      <c r="F6808" s="11" t="str">
        <f>IF(A6808="","",IF(ISERROR(VLOOKUP(A6808,'entry data'!B:F,5,0)),"",VLOOKUP(A6808,'entry data'!B:F,5,0)))</f>
        <v/>
      </c>
      <c r="G6808" s="12" t="str">
        <f>IF(A6808="","",IF(ISERROR(VLOOKUP(A6808,'entry data'!B:I,8,0)),"",VLOOKUP(A6808,'entry data'!B:I,7,0)))</f>
        <v/>
      </c>
      <c r="H6808" s="13" t="str">
        <f>IF(A6808="","",IF(B6808=1,VLOOKUP(A6808,'entry data'!B:D,3,0),I6807))</f>
        <v/>
      </c>
      <c r="I6808" s="14" t="str">
        <f>IF(A6808="","",IF(E6808="weekly",7,IF(E6808="fortnightly",14,IF(E6808="monthly",DATE(IF(MONTH(H6808)=12,YEAR(H6808)+1,YEAR(H6808)),VLOOKUP(MONTH(H6808),index!$D$2:$G$13,2,0),DAY(H6808)),
IF(E6808="quarterly",DATE(IF(MONTH(H6808)&gt;=10,YEAR(H6808)+1,YEAR(H6808)),VLOOKUP(MONTH(H6808),index!$D$2:$G$13,3,0),DAY(H6808)),
IF(E6808="halfyearly",DATE(IF(MONTH(H6808)&gt;=7,YEAR(H6808)+1,YEAR(H6808)),VLOOKUP(MONTH(H6808),index!$D$2:$G$13,4,0),DAY(H6808)),
DATE(YEAR(H6808)+1,MONTH(H6808),DAY(H6808)))))-H6808))+H6808)</f>
        <v/>
      </c>
      <c r="J6808" s="9" t="str">
        <f t="shared" si="658"/>
        <v/>
      </c>
      <c r="K6808" s="11" t="str">
        <f t="shared" si="659"/>
        <v/>
      </c>
      <c r="L6808" s="11" t="str">
        <f t="shared" si="660"/>
        <v/>
      </c>
      <c r="M6808" s="11" t="str">
        <f>IF(A6808="","",VLOOKUP(E6808,index!$A$1:$B$6,2,0)*K6808*G6808)</f>
        <v/>
      </c>
      <c r="N6808" s="11" t="str">
        <f>IF(A6808="","",-PMT(G6808*VLOOKUP(E6808,index!$A$1:$B$6,2,0),C6808,F6808,0,0))</f>
        <v/>
      </c>
      <c r="O6808" s="11" t="str">
        <f t="shared" si="661"/>
        <v/>
      </c>
      <c r="P6808" s="11" t="str">
        <f t="shared" si="656"/>
        <v/>
      </c>
    </row>
    <row r="6809" spans="1:16" x14ac:dyDescent="0.25">
      <c r="A6809" s="9" t="str">
        <f>IF(A6808="","",IF(B6808&lt;C6808,A6808,IF(A6808=MAX('entry data'!$B$8:$B$507),"",A6808+1)))</f>
        <v/>
      </c>
      <c r="B6809" s="9" t="str">
        <f t="shared" si="657"/>
        <v/>
      </c>
      <c r="C6809" s="9" t="str">
        <f>IF(ISERROR(VLOOKUP(A6809,'entry data'!B:G,6,0)),"",VLOOKUP(A6809,'entry data'!B:G,6,0))</f>
        <v/>
      </c>
      <c r="D6809" s="9" t="str">
        <f>IF(ISERROR(VLOOKUP(A6809,'entry data'!B:C,2,0)),"",VLOOKUP(A6809,'entry data'!B:C,2,0))</f>
        <v/>
      </c>
      <c r="E6809" s="9" t="str">
        <f>IF(ISERROR(VLOOKUP(A6809,'entry data'!B:E,4,0)),"",VLOOKUP(A6809,'entry data'!B:E,4,0))</f>
        <v/>
      </c>
      <c r="F6809" s="11" t="str">
        <f>IF(A6809="","",IF(ISERROR(VLOOKUP(A6809,'entry data'!B:F,5,0)),"",VLOOKUP(A6809,'entry data'!B:F,5,0)))</f>
        <v/>
      </c>
      <c r="G6809" s="12" t="str">
        <f>IF(A6809="","",IF(ISERROR(VLOOKUP(A6809,'entry data'!B:I,8,0)),"",VLOOKUP(A6809,'entry data'!B:I,7,0)))</f>
        <v/>
      </c>
      <c r="H6809" s="13" t="str">
        <f>IF(A6809="","",IF(B6809=1,VLOOKUP(A6809,'entry data'!B:D,3,0),I6808))</f>
        <v/>
      </c>
      <c r="I6809" s="14" t="str">
        <f>IF(A6809="","",IF(E6809="weekly",7,IF(E6809="fortnightly",14,IF(E6809="monthly",DATE(IF(MONTH(H6809)=12,YEAR(H6809)+1,YEAR(H6809)),VLOOKUP(MONTH(H6809),index!$D$2:$G$13,2,0),DAY(H6809)),
IF(E6809="quarterly",DATE(IF(MONTH(H6809)&gt;=10,YEAR(H6809)+1,YEAR(H6809)),VLOOKUP(MONTH(H6809),index!$D$2:$G$13,3,0),DAY(H6809)),
IF(E6809="halfyearly",DATE(IF(MONTH(H6809)&gt;=7,YEAR(H6809)+1,YEAR(H6809)),VLOOKUP(MONTH(H6809),index!$D$2:$G$13,4,0),DAY(H6809)),
DATE(YEAR(H6809)+1,MONTH(H6809),DAY(H6809)))))-H6809))+H6809)</f>
        <v/>
      </c>
      <c r="J6809" s="9" t="str">
        <f t="shared" si="658"/>
        <v/>
      </c>
      <c r="K6809" s="11" t="str">
        <f t="shared" si="659"/>
        <v/>
      </c>
      <c r="L6809" s="11" t="str">
        <f t="shared" si="660"/>
        <v/>
      </c>
      <c r="M6809" s="11" t="str">
        <f>IF(A6809="","",VLOOKUP(E6809,index!$A$1:$B$6,2,0)*K6809*G6809)</f>
        <v/>
      </c>
      <c r="N6809" s="11" t="str">
        <f>IF(A6809="","",-PMT(G6809*VLOOKUP(E6809,index!$A$1:$B$6,2,0),C6809,F6809,0,0))</f>
        <v/>
      </c>
      <c r="O6809" s="11" t="str">
        <f t="shared" si="661"/>
        <v/>
      </c>
      <c r="P6809" s="11" t="str">
        <f t="shared" si="656"/>
        <v/>
      </c>
    </row>
    <row r="6810" spans="1:16" x14ac:dyDescent="0.25">
      <c r="A6810" s="9" t="str">
        <f>IF(A6809="","",IF(B6809&lt;C6809,A6809,IF(A6809=MAX('entry data'!$B$8:$B$507),"",A6809+1)))</f>
        <v/>
      </c>
      <c r="B6810" s="9" t="str">
        <f t="shared" si="657"/>
        <v/>
      </c>
      <c r="C6810" s="9" t="str">
        <f>IF(ISERROR(VLOOKUP(A6810,'entry data'!B:G,6,0)),"",VLOOKUP(A6810,'entry data'!B:G,6,0))</f>
        <v/>
      </c>
      <c r="D6810" s="9" t="str">
        <f>IF(ISERROR(VLOOKUP(A6810,'entry data'!B:C,2,0)),"",VLOOKUP(A6810,'entry data'!B:C,2,0))</f>
        <v/>
      </c>
      <c r="E6810" s="9" t="str">
        <f>IF(ISERROR(VLOOKUP(A6810,'entry data'!B:E,4,0)),"",VLOOKUP(A6810,'entry data'!B:E,4,0))</f>
        <v/>
      </c>
      <c r="F6810" s="11" t="str">
        <f>IF(A6810="","",IF(ISERROR(VLOOKUP(A6810,'entry data'!B:F,5,0)),"",VLOOKUP(A6810,'entry data'!B:F,5,0)))</f>
        <v/>
      </c>
      <c r="G6810" s="12" t="str">
        <f>IF(A6810="","",IF(ISERROR(VLOOKUP(A6810,'entry data'!B:I,8,0)),"",VLOOKUP(A6810,'entry data'!B:I,7,0)))</f>
        <v/>
      </c>
      <c r="H6810" s="13" t="str">
        <f>IF(A6810="","",IF(B6810=1,VLOOKUP(A6810,'entry data'!B:D,3,0),I6809))</f>
        <v/>
      </c>
      <c r="I6810" s="14" t="str">
        <f>IF(A6810="","",IF(E6810="weekly",7,IF(E6810="fortnightly",14,IF(E6810="monthly",DATE(IF(MONTH(H6810)=12,YEAR(H6810)+1,YEAR(H6810)),VLOOKUP(MONTH(H6810),index!$D$2:$G$13,2,0),DAY(H6810)),
IF(E6810="quarterly",DATE(IF(MONTH(H6810)&gt;=10,YEAR(H6810)+1,YEAR(H6810)),VLOOKUP(MONTH(H6810),index!$D$2:$G$13,3,0),DAY(H6810)),
IF(E6810="halfyearly",DATE(IF(MONTH(H6810)&gt;=7,YEAR(H6810)+1,YEAR(H6810)),VLOOKUP(MONTH(H6810),index!$D$2:$G$13,4,0),DAY(H6810)),
DATE(YEAR(H6810)+1,MONTH(H6810),DAY(H6810)))))-H6810))+H6810)</f>
        <v/>
      </c>
      <c r="J6810" s="9" t="str">
        <f t="shared" si="658"/>
        <v/>
      </c>
      <c r="K6810" s="11" t="str">
        <f t="shared" si="659"/>
        <v/>
      </c>
      <c r="L6810" s="11" t="str">
        <f t="shared" si="660"/>
        <v/>
      </c>
      <c r="M6810" s="11" t="str">
        <f>IF(A6810="","",VLOOKUP(E6810,index!$A$1:$B$6,2,0)*K6810*G6810)</f>
        <v/>
      </c>
      <c r="N6810" s="11" t="str">
        <f>IF(A6810="","",-PMT(G6810*VLOOKUP(E6810,index!$A$1:$B$6,2,0),C6810,F6810,0,0))</f>
        <v/>
      </c>
      <c r="O6810" s="11" t="str">
        <f t="shared" si="661"/>
        <v/>
      </c>
      <c r="P6810" s="11" t="str">
        <f t="shared" si="656"/>
        <v/>
      </c>
    </row>
    <row r="6811" spans="1:16" x14ac:dyDescent="0.25">
      <c r="A6811" s="9" t="str">
        <f>IF(A6810="","",IF(B6810&lt;C6810,A6810,IF(A6810=MAX('entry data'!$B$8:$B$507),"",A6810+1)))</f>
        <v/>
      </c>
      <c r="B6811" s="9" t="str">
        <f t="shared" si="657"/>
        <v/>
      </c>
      <c r="C6811" s="9" t="str">
        <f>IF(ISERROR(VLOOKUP(A6811,'entry data'!B:G,6,0)),"",VLOOKUP(A6811,'entry data'!B:G,6,0))</f>
        <v/>
      </c>
      <c r="D6811" s="9" t="str">
        <f>IF(ISERROR(VLOOKUP(A6811,'entry data'!B:C,2,0)),"",VLOOKUP(A6811,'entry data'!B:C,2,0))</f>
        <v/>
      </c>
      <c r="E6811" s="9" t="str">
        <f>IF(ISERROR(VLOOKUP(A6811,'entry data'!B:E,4,0)),"",VLOOKUP(A6811,'entry data'!B:E,4,0))</f>
        <v/>
      </c>
      <c r="F6811" s="11" t="str">
        <f>IF(A6811="","",IF(ISERROR(VLOOKUP(A6811,'entry data'!B:F,5,0)),"",VLOOKUP(A6811,'entry data'!B:F,5,0)))</f>
        <v/>
      </c>
      <c r="G6811" s="12" t="str">
        <f>IF(A6811="","",IF(ISERROR(VLOOKUP(A6811,'entry data'!B:I,8,0)),"",VLOOKUP(A6811,'entry data'!B:I,7,0)))</f>
        <v/>
      </c>
      <c r="H6811" s="13" t="str">
        <f>IF(A6811="","",IF(B6811=1,VLOOKUP(A6811,'entry data'!B:D,3,0),I6810))</f>
        <v/>
      </c>
      <c r="I6811" s="14" t="str">
        <f>IF(A6811="","",IF(E6811="weekly",7,IF(E6811="fortnightly",14,IF(E6811="monthly",DATE(IF(MONTH(H6811)=12,YEAR(H6811)+1,YEAR(H6811)),VLOOKUP(MONTH(H6811),index!$D$2:$G$13,2,0),DAY(H6811)),
IF(E6811="quarterly",DATE(IF(MONTH(H6811)&gt;=10,YEAR(H6811)+1,YEAR(H6811)),VLOOKUP(MONTH(H6811),index!$D$2:$G$13,3,0),DAY(H6811)),
IF(E6811="halfyearly",DATE(IF(MONTH(H6811)&gt;=7,YEAR(H6811)+1,YEAR(H6811)),VLOOKUP(MONTH(H6811),index!$D$2:$G$13,4,0),DAY(H6811)),
DATE(YEAR(H6811)+1,MONTH(H6811),DAY(H6811)))))-H6811))+H6811)</f>
        <v/>
      </c>
      <c r="J6811" s="9" t="str">
        <f t="shared" si="658"/>
        <v/>
      </c>
      <c r="K6811" s="11" t="str">
        <f t="shared" si="659"/>
        <v/>
      </c>
      <c r="L6811" s="11" t="str">
        <f t="shared" si="660"/>
        <v/>
      </c>
      <c r="M6811" s="11" t="str">
        <f>IF(A6811="","",VLOOKUP(E6811,index!$A$1:$B$6,2,0)*K6811*G6811)</f>
        <v/>
      </c>
      <c r="N6811" s="11" t="str">
        <f>IF(A6811="","",-PMT(G6811*VLOOKUP(E6811,index!$A$1:$B$6,2,0),C6811,F6811,0,0))</f>
        <v/>
      </c>
      <c r="O6811" s="11" t="str">
        <f t="shared" si="661"/>
        <v/>
      </c>
      <c r="P6811" s="11" t="str">
        <f t="shared" si="656"/>
        <v/>
      </c>
    </row>
    <row r="6812" spans="1:16" x14ac:dyDescent="0.25">
      <c r="A6812" s="9" t="str">
        <f>IF(A6811="","",IF(B6811&lt;C6811,A6811,IF(A6811=MAX('entry data'!$B$8:$B$507),"",A6811+1)))</f>
        <v/>
      </c>
      <c r="B6812" s="9" t="str">
        <f t="shared" si="657"/>
        <v/>
      </c>
      <c r="C6812" s="9" t="str">
        <f>IF(ISERROR(VLOOKUP(A6812,'entry data'!B:G,6,0)),"",VLOOKUP(A6812,'entry data'!B:G,6,0))</f>
        <v/>
      </c>
      <c r="D6812" s="9" t="str">
        <f>IF(ISERROR(VLOOKUP(A6812,'entry data'!B:C,2,0)),"",VLOOKUP(A6812,'entry data'!B:C,2,0))</f>
        <v/>
      </c>
      <c r="E6812" s="9" t="str">
        <f>IF(ISERROR(VLOOKUP(A6812,'entry data'!B:E,4,0)),"",VLOOKUP(A6812,'entry data'!B:E,4,0))</f>
        <v/>
      </c>
      <c r="F6812" s="11" t="str">
        <f>IF(A6812="","",IF(ISERROR(VLOOKUP(A6812,'entry data'!B:F,5,0)),"",VLOOKUP(A6812,'entry data'!B:F,5,0)))</f>
        <v/>
      </c>
      <c r="G6812" s="12" t="str">
        <f>IF(A6812="","",IF(ISERROR(VLOOKUP(A6812,'entry data'!B:I,8,0)),"",VLOOKUP(A6812,'entry data'!B:I,7,0)))</f>
        <v/>
      </c>
      <c r="H6812" s="13" t="str">
        <f>IF(A6812="","",IF(B6812=1,VLOOKUP(A6812,'entry data'!B:D,3,0),I6811))</f>
        <v/>
      </c>
      <c r="I6812" s="14" t="str">
        <f>IF(A6812="","",IF(E6812="weekly",7,IF(E6812="fortnightly",14,IF(E6812="monthly",DATE(IF(MONTH(H6812)=12,YEAR(H6812)+1,YEAR(H6812)),VLOOKUP(MONTH(H6812),index!$D$2:$G$13,2,0),DAY(H6812)),
IF(E6812="quarterly",DATE(IF(MONTH(H6812)&gt;=10,YEAR(H6812)+1,YEAR(H6812)),VLOOKUP(MONTH(H6812),index!$D$2:$G$13,3,0),DAY(H6812)),
IF(E6812="halfyearly",DATE(IF(MONTH(H6812)&gt;=7,YEAR(H6812)+1,YEAR(H6812)),VLOOKUP(MONTH(H6812),index!$D$2:$G$13,4,0),DAY(H6812)),
DATE(YEAR(H6812)+1,MONTH(H6812),DAY(H6812)))))-H6812))+H6812)</f>
        <v/>
      </c>
      <c r="J6812" s="9" t="str">
        <f t="shared" si="658"/>
        <v/>
      </c>
      <c r="K6812" s="11" t="str">
        <f t="shared" si="659"/>
        <v/>
      </c>
      <c r="L6812" s="11" t="str">
        <f t="shared" si="660"/>
        <v/>
      </c>
      <c r="M6812" s="11" t="str">
        <f>IF(A6812="","",VLOOKUP(E6812,index!$A$1:$B$6,2,0)*K6812*G6812)</f>
        <v/>
      </c>
      <c r="N6812" s="11" t="str">
        <f>IF(A6812="","",-PMT(G6812*VLOOKUP(E6812,index!$A$1:$B$6,2,0),C6812,F6812,0,0))</f>
        <v/>
      </c>
      <c r="O6812" s="11" t="str">
        <f t="shared" si="661"/>
        <v/>
      </c>
      <c r="P6812" s="11" t="str">
        <f t="shared" si="656"/>
        <v/>
      </c>
    </row>
    <row r="6813" spans="1:16" x14ac:dyDescent="0.25">
      <c r="A6813" s="9" t="str">
        <f>IF(A6812="","",IF(B6812&lt;C6812,A6812,IF(A6812=MAX('entry data'!$B$8:$B$507),"",A6812+1)))</f>
        <v/>
      </c>
      <c r="B6813" s="9" t="str">
        <f t="shared" si="657"/>
        <v/>
      </c>
      <c r="C6813" s="9" t="str">
        <f>IF(ISERROR(VLOOKUP(A6813,'entry data'!B:G,6,0)),"",VLOOKUP(A6813,'entry data'!B:G,6,0))</f>
        <v/>
      </c>
      <c r="D6813" s="9" t="str">
        <f>IF(ISERROR(VLOOKUP(A6813,'entry data'!B:C,2,0)),"",VLOOKUP(A6813,'entry data'!B:C,2,0))</f>
        <v/>
      </c>
      <c r="E6813" s="9" t="str">
        <f>IF(ISERROR(VLOOKUP(A6813,'entry data'!B:E,4,0)),"",VLOOKUP(A6813,'entry data'!B:E,4,0))</f>
        <v/>
      </c>
      <c r="F6813" s="11" t="str">
        <f>IF(A6813="","",IF(ISERROR(VLOOKUP(A6813,'entry data'!B:F,5,0)),"",VLOOKUP(A6813,'entry data'!B:F,5,0)))</f>
        <v/>
      </c>
      <c r="G6813" s="12" t="str">
        <f>IF(A6813="","",IF(ISERROR(VLOOKUP(A6813,'entry data'!B:I,8,0)),"",VLOOKUP(A6813,'entry data'!B:I,7,0)))</f>
        <v/>
      </c>
      <c r="H6813" s="13" t="str">
        <f>IF(A6813="","",IF(B6813=1,VLOOKUP(A6813,'entry data'!B:D,3,0),I6812))</f>
        <v/>
      </c>
      <c r="I6813" s="14" t="str">
        <f>IF(A6813="","",IF(E6813="weekly",7,IF(E6813="fortnightly",14,IF(E6813="monthly",DATE(IF(MONTH(H6813)=12,YEAR(H6813)+1,YEAR(H6813)),VLOOKUP(MONTH(H6813),index!$D$2:$G$13,2,0),DAY(H6813)),
IF(E6813="quarterly",DATE(IF(MONTH(H6813)&gt;=10,YEAR(H6813)+1,YEAR(H6813)),VLOOKUP(MONTH(H6813),index!$D$2:$G$13,3,0),DAY(H6813)),
IF(E6813="halfyearly",DATE(IF(MONTH(H6813)&gt;=7,YEAR(H6813)+1,YEAR(H6813)),VLOOKUP(MONTH(H6813),index!$D$2:$G$13,4,0),DAY(H6813)),
DATE(YEAR(H6813)+1,MONTH(H6813),DAY(H6813)))))-H6813))+H6813)</f>
        <v/>
      </c>
      <c r="J6813" s="9" t="str">
        <f t="shared" si="658"/>
        <v/>
      </c>
      <c r="K6813" s="11" t="str">
        <f t="shared" si="659"/>
        <v/>
      </c>
      <c r="L6813" s="11" t="str">
        <f t="shared" si="660"/>
        <v/>
      </c>
      <c r="M6813" s="11" t="str">
        <f>IF(A6813="","",VLOOKUP(E6813,index!$A$1:$B$6,2,0)*K6813*G6813)</f>
        <v/>
      </c>
      <c r="N6813" s="11" t="str">
        <f>IF(A6813="","",-PMT(G6813*VLOOKUP(E6813,index!$A$1:$B$6,2,0),C6813,F6813,0,0))</f>
        <v/>
      </c>
      <c r="O6813" s="11" t="str">
        <f t="shared" si="661"/>
        <v/>
      </c>
      <c r="P6813" s="11" t="str">
        <f t="shared" si="656"/>
        <v/>
      </c>
    </row>
    <row r="6814" spans="1:16" x14ac:dyDescent="0.25">
      <c r="A6814" s="9" t="str">
        <f>IF(A6813="","",IF(B6813&lt;C6813,A6813,IF(A6813=MAX('entry data'!$B$8:$B$507),"",A6813+1)))</f>
        <v/>
      </c>
      <c r="B6814" s="9" t="str">
        <f t="shared" si="657"/>
        <v/>
      </c>
      <c r="C6814" s="9" t="str">
        <f>IF(ISERROR(VLOOKUP(A6814,'entry data'!B:G,6,0)),"",VLOOKUP(A6814,'entry data'!B:G,6,0))</f>
        <v/>
      </c>
      <c r="D6814" s="9" t="str">
        <f>IF(ISERROR(VLOOKUP(A6814,'entry data'!B:C,2,0)),"",VLOOKUP(A6814,'entry data'!B:C,2,0))</f>
        <v/>
      </c>
      <c r="E6814" s="9" t="str">
        <f>IF(ISERROR(VLOOKUP(A6814,'entry data'!B:E,4,0)),"",VLOOKUP(A6814,'entry data'!B:E,4,0))</f>
        <v/>
      </c>
      <c r="F6814" s="11" t="str">
        <f>IF(A6814="","",IF(ISERROR(VLOOKUP(A6814,'entry data'!B:F,5,0)),"",VLOOKUP(A6814,'entry data'!B:F,5,0)))</f>
        <v/>
      </c>
      <c r="G6814" s="12" t="str">
        <f>IF(A6814="","",IF(ISERROR(VLOOKUP(A6814,'entry data'!B:I,8,0)),"",VLOOKUP(A6814,'entry data'!B:I,7,0)))</f>
        <v/>
      </c>
      <c r="H6814" s="13" t="str">
        <f>IF(A6814="","",IF(B6814=1,VLOOKUP(A6814,'entry data'!B:D,3,0),I6813))</f>
        <v/>
      </c>
      <c r="I6814" s="14" t="str">
        <f>IF(A6814="","",IF(E6814="weekly",7,IF(E6814="fortnightly",14,IF(E6814="monthly",DATE(IF(MONTH(H6814)=12,YEAR(H6814)+1,YEAR(H6814)),VLOOKUP(MONTH(H6814),index!$D$2:$G$13,2,0),DAY(H6814)),
IF(E6814="quarterly",DATE(IF(MONTH(H6814)&gt;=10,YEAR(H6814)+1,YEAR(H6814)),VLOOKUP(MONTH(H6814),index!$D$2:$G$13,3,0),DAY(H6814)),
IF(E6814="halfyearly",DATE(IF(MONTH(H6814)&gt;=7,YEAR(H6814)+1,YEAR(H6814)),VLOOKUP(MONTH(H6814),index!$D$2:$G$13,4,0),DAY(H6814)),
DATE(YEAR(H6814)+1,MONTH(H6814),DAY(H6814)))))-H6814))+H6814)</f>
        <v/>
      </c>
      <c r="J6814" s="9" t="str">
        <f t="shared" si="658"/>
        <v/>
      </c>
      <c r="K6814" s="11" t="str">
        <f t="shared" si="659"/>
        <v/>
      </c>
      <c r="L6814" s="11" t="str">
        <f t="shared" si="660"/>
        <v/>
      </c>
      <c r="M6814" s="11" t="str">
        <f>IF(A6814="","",VLOOKUP(E6814,index!$A$1:$B$6,2,0)*K6814*G6814)</f>
        <v/>
      </c>
      <c r="N6814" s="11" t="str">
        <f>IF(A6814="","",-PMT(G6814*VLOOKUP(E6814,index!$A$1:$B$6,2,0),C6814,F6814,0,0))</f>
        <v/>
      </c>
      <c r="O6814" s="11" t="str">
        <f t="shared" si="661"/>
        <v/>
      </c>
      <c r="P6814" s="11" t="str">
        <f t="shared" si="656"/>
        <v/>
      </c>
    </row>
    <row r="6815" spans="1:16" x14ac:dyDescent="0.25">
      <c r="A6815" s="9" t="str">
        <f>IF(A6814="","",IF(B6814&lt;C6814,A6814,IF(A6814=MAX('entry data'!$B$8:$B$507),"",A6814+1)))</f>
        <v/>
      </c>
      <c r="B6815" s="9" t="str">
        <f t="shared" si="657"/>
        <v/>
      </c>
      <c r="C6815" s="9" t="str">
        <f>IF(ISERROR(VLOOKUP(A6815,'entry data'!B:G,6,0)),"",VLOOKUP(A6815,'entry data'!B:G,6,0))</f>
        <v/>
      </c>
      <c r="D6815" s="9" t="str">
        <f>IF(ISERROR(VLOOKUP(A6815,'entry data'!B:C,2,0)),"",VLOOKUP(A6815,'entry data'!B:C,2,0))</f>
        <v/>
      </c>
      <c r="E6815" s="9" t="str">
        <f>IF(ISERROR(VLOOKUP(A6815,'entry data'!B:E,4,0)),"",VLOOKUP(A6815,'entry data'!B:E,4,0))</f>
        <v/>
      </c>
      <c r="F6815" s="11" t="str">
        <f>IF(A6815="","",IF(ISERROR(VLOOKUP(A6815,'entry data'!B:F,5,0)),"",VLOOKUP(A6815,'entry data'!B:F,5,0)))</f>
        <v/>
      </c>
      <c r="G6815" s="12" t="str">
        <f>IF(A6815="","",IF(ISERROR(VLOOKUP(A6815,'entry data'!B:I,8,0)),"",VLOOKUP(A6815,'entry data'!B:I,7,0)))</f>
        <v/>
      </c>
      <c r="H6815" s="13" t="str">
        <f>IF(A6815="","",IF(B6815=1,VLOOKUP(A6815,'entry data'!B:D,3,0),I6814))</f>
        <v/>
      </c>
      <c r="I6815" s="14" t="str">
        <f>IF(A6815="","",IF(E6815="weekly",7,IF(E6815="fortnightly",14,IF(E6815="monthly",DATE(IF(MONTH(H6815)=12,YEAR(H6815)+1,YEAR(H6815)),VLOOKUP(MONTH(H6815),index!$D$2:$G$13,2,0),DAY(H6815)),
IF(E6815="quarterly",DATE(IF(MONTH(H6815)&gt;=10,YEAR(H6815)+1,YEAR(H6815)),VLOOKUP(MONTH(H6815),index!$D$2:$G$13,3,0),DAY(H6815)),
IF(E6815="halfyearly",DATE(IF(MONTH(H6815)&gt;=7,YEAR(H6815)+1,YEAR(H6815)),VLOOKUP(MONTH(H6815),index!$D$2:$G$13,4,0),DAY(H6815)),
DATE(YEAR(H6815)+1,MONTH(H6815),DAY(H6815)))))-H6815))+H6815)</f>
        <v/>
      </c>
      <c r="J6815" s="9" t="str">
        <f t="shared" si="658"/>
        <v/>
      </c>
      <c r="K6815" s="11" t="str">
        <f t="shared" si="659"/>
        <v/>
      </c>
      <c r="L6815" s="11" t="str">
        <f t="shared" si="660"/>
        <v/>
      </c>
      <c r="M6815" s="11" t="str">
        <f>IF(A6815="","",VLOOKUP(E6815,index!$A$1:$B$6,2,0)*K6815*G6815)</f>
        <v/>
      </c>
      <c r="N6815" s="11" t="str">
        <f>IF(A6815="","",-PMT(G6815*VLOOKUP(E6815,index!$A$1:$B$6,2,0),C6815,F6815,0,0))</f>
        <v/>
      </c>
      <c r="O6815" s="11" t="str">
        <f t="shared" si="661"/>
        <v/>
      </c>
      <c r="P6815" s="11" t="str">
        <f t="shared" si="656"/>
        <v/>
      </c>
    </row>
    <row r="6816" spans="1:16" x14ac:dyDescent="0.25">
      <c r="A6816" s="9" t="str">
        <f>IF(A6815="","",IF(B6815&lt;C6815,A6815,IF(A6815=MAX('entry data'!$B$8:$B$507),"",A6815+1)))</f>
        <v/>
      </c>
      <c r="B6816" s="9" t="str">
        <f t="shared" si="657"/>
        <v/>
      </c>
      <c r="C6816" s="9" t="str">
        <f>IF(ISERROR(VLOOKUP(A6816,'entry data'!B:G,6,0)),"",VLOOKUP(A6816,'entry data'!B:G,6,0))</f>
        <v/>
      </c>
      <c r="D6816" s="9" t="str">
        <f>IF(ISERROR(VLOOKUP(A6816,'entry data'!B:C,2,0)),"",VLOOKUP(A6816,'entry data'!B:C,2,0))</f>
        <v/>
      </c>
      <c r="E6816" s="9" t="str">
        <f>IF(ISERROR(VLOOKUP(A6816,'entry data'!B:E,4,0)),"",VLOOKUP(A6816,'entry data'!B:E,4,0))</f>
        <v/>
      </c>
      <c r="F6816" s="11" t="str">
        <f>IF(A6816="","",IF(ISERROR(VLOOKUP(A6816,'entry data'!B:F,5,0)),"",VLOOKUP(A6816,'entry data'!B:F,5,0)))</f>
        <v/>
      </c>
      <c r="G6816" s="12" t="str">
        <f>IF(A6816="","",IF(ISERROR(VLOOKUP(A6816,'entry data'!B:I,8,0)),"",VLOOKUP(A6816,'entry data'!B:I,7,0)))</f>
        <v/>
      </c>
      <c r="H6816" s="13" t="str">
        <f>IF(A6816="","",IF(B6816=1,VLOOKUP(A6816,'entry data'!B:D,3,0),I6815))</f>
        <v/>
      </c>
      <c r="I6816" s="14" t="str">
        <f>IF(A6816="","",IF(E6816="weekly",7,IF(E6816="fortnightly",14,IF(E6816="monthly",DATE(IF(MONTH(H6816)=12,YEAR(H6816)+1,YEAR(H6816)),VLOOKUP(MONTH(H6816),index!$D$2:$G$13,2,0),DAY(H6816)),
IF(E6816="quarterly",DATE(IF(MONTH(H6816)&gt;=10,YEAR(H6816)+1,YEAR(H6816)),VLOOKUP(MONTH(H6816),index!$D$2:$G$13,3,0),DAY(H6816)),
IF(E6816="halfyearly",DATE(IF(MONTH(H6816)&gt;=7,YEAR(H6816)+1,YEAR(H6816)),VLOOKUP(MONTH(H6816),index!$D$2:$G$13,4,0),DAY(H6816)),
DATE(YEAR(H6816)+1,MONTH(H6816),DAY(H6816)))))-H6816))+H6816)</f>
        <v/>
      </c>
      <c r="J6816" s="9" t="str">
        <f t="shared" si="658"/>
        <v/>
      </c>
      <c r="K6816" s="11" t="str">
        <f t="shared" si="659"/>
        <v/>
      </c>
      <c r="L6816" s="11" t="str">
        <f t="shared" si="660"/>
        <v/>
      </c>
      <c r="M6816" s="11" t="str">
        <f>IF(A6816="","",VLOOKUP(E6816,index!$A$1:$B$6,2,0)*K6816*G6816)</f>
        <v/>
      </c>
      <c r="N6816" s="11" t="str">
        <f>IF(A6816="","",-PMT(G6816*VLOOKUP(E6816,index!$A$1:$B$6,2,0),C6816,F6816,0,0))</f>
        <v/>
      </c>
      <c r="O6816" s="11" t="str">
        <f t="shared" si="661"/>
        <v/>
      </c>
      <c r="P6816" s="11" t="str">
        <f t="shared" si="656"/>
        <v/>
      </c>
    </row>
    <row r="6817" spans="1:16" x14ac:dyDescent="0.25">
      <c r="A6817" s="9" t="str">
        <f>IF(A6816="","",IF(B6816&lt;C6816,A6816,IF(A6816=MAX('entry data'!$B$8:$B$507),"",A6816+1)))</f>
        <v/>
      </c>
      <c r="B6817" s="9" t="str">
        <f t="shared" si="657"/>
        <v/>
      </c>
      <c r="C6817" s="9" t="str">
        <f>IF(ISERROR(VLOOKUP(A6817,'entry data'!B:G,6,0)),"",VLOOKUP(A6817,'entry data'!B:G,6,0))</f>
        <v/>
      </c>
      <c r="D6817" s="9" t="str">
        <f>IF(ISERROR(VLOOKUP(A6817,'entry data'!B:C,2,0)),"",VLOOKUP(A6817,'entry data'!B:C,2,0))</f>
        <v/>
      </c>
      <c r="E6817" s="9" t="str">
        <f>IF(ISERROR(VLOOKUP(A6817,'entry data'!B:E,4,0)),"",VLOOKUP(A6817,'entry data'!B:E,4,0))</f>
        <v/>
      </c>
      <c r="F6817" s="11" t="str">
        <f>IF(A6817="","",IF(ISERROR(VLOOKUP(A6817,'entry data'!B:F,5,0)),"",VLOOKUP(A6817,'entry data'!B:F,5,0)))</f>
        <v/>
      </c>
      <c r="G6817" s="12" t="str">
        <f>IF(A6817="","",IF(ISERROR(VLOOKUP(A6817,'entry data'!B:I,8,0)),"",VLOOKUP(A6817,'entry data'!B:I,7,0)))</f>
        <v/>
      </c>
      <c r="H6817" s="13" t="str">
        <f>IF(A6817="","",IF(B6817=1,VLOOKUP(A6817,'entry data'!B:D,3,0),I6816))</f>
        <v/>
      </c>
      <c r="I6817" s="14" t="str">
        <f>IF(A6817="","",IF(E6817="weekly",7,IF(E6817="fortnightly",14,IF(E6817="monthly",DATE(IF(MONTH(H6817)=12,YEAR(H6817)+1,YEAR(H6817)),VLOOKUP(MONTH(H6817),index!$D$2:$G$13,2,0),DAY(H6817)),
IF(E6817="quarterly",DATE(IF(MONTH(H6817)&gt;=10,YEAR(H6817)+1,YEAR(H6817)),VLOOKUP(MONTH(H6817),index!$D$2:$G$13,3,0),DAY(H6817)),
IF(E6817="halfyearly",DATE(IF(MONTH(H6817)&gt;=7,YEAR(H6817)+1,YEAR(H6817)),VLOOKUP(MONTH(H6817),index!$D$2:$G$13,4,0),DAY(H6817)),
DATE(YEAR(H6817)+1,MONTH(H6817),DAY(H6817)))))-H6817))+H6817)</f>
        <v/>
      </c>
      <c r="J6817" s="9" t="str">
        <f t="shared" si="658"/>
        <v/>
      </c>
      <c r="K6817" s="11" t="str">
        <f t="shared" si="659"/>
        <v/>
      </c>
      <c r="L6817" s="11" t="str">
        <f t="shared" si="660"/>
        <v/>
      </c>
      <c r="M6817" s="11" t="str">
        <f>IF(A6817="","",VLOOKUP(E6817,index!$A$1:$B$6,2,0)*K6817*G6817)</f>
        <v/>
      </c>
      <c r="N6817" s="11" t="str">
        <f>IF(A6817="","",-PMT(G6817*VLOOKUP(E6817,index!$A$1:$B$6,2,0),C6817,F6817,0,0))</f>
        <v/>
      </c>
      <c r="O6817" s="11" t="str">
        <f t="shared" si="661"/>
        <v/>
      </c>
      <c r="P6817" s="11" t="str">
        <f t="shared" si="656"/>
        <v/>
      </c>
    </row>
    <row r="6818" spans="1:16" x14ac:dyDescent="0.25">
      <c r="A6818" s="9" t="str">
        <f>IF(A6817="","",IF(B6817&lt;C6817,A6817,IF(A6817=MAX('entry data'!$B$8:$B$507),"",A6817+1)))</f>
        <v/>
      </c>
      <c r="B6818" s="9" t="str">
        <f t="shared" si="657"/>
        <v/>
      </c>
      <c r="C6818" s="9" t="str">
        <f>IF(ISERROR(VLOOKUP(A6818,'entry data'!B:G,6,0)),"",VLOOKUP(A6818,'entry data'!B:G,6,0))</f>
        <v/>
      </c>
      <c r="D6818" s="9" t="str">
        <f>IF(ISERROR(VLOOKUP(A6818,'entry data'!B:C,2,0)),"",VLOOKUP(A6818,'entry data'!B:C,2,0))</f>
        <v/>
      </c>
      <c r="E6818" s="9" t="str">
        <f>IF(ISERROR(VLOOKUP(A6818,'entry data'!B:E,4,0)),"",VLOOKUP(A6818,'entry data'!B:E,4,0))</f>
        <v/>
      </c>
      <c r="F6818" s="11" t="str">
        <f>IF(A6818="","",IF(ISERROR(VLOOKUP(A6818,'entry data'!B:F,5,0)),"",VLOOKUP(A6818,'entry data'!B:F,5,0)))</f>
        <v/>
      </c>
      <c r="G6818" s="12" t="str">
        <f>IF(A6818="","",IF(ISERROR(VLOOKUP(A6818,'entry data'!B:I,8,0)),"",VLOOKUP(A6818,'entry data'!B:I,7,0)))</f>
        <v/>
      </c>
      <c r="H6818" s="13" t="str">
        <f>IF(A6818="","",IF(B6818=1,VLOOKUP(A6818,'entry data'!B:D,3,0),I6817))</f>
        <v/>
      </c>
      <c r="I6818" s="14" t="str">
        <f>IF(A6818="","",IF(E6818="weekly",7,IF(E6818="fortnightly",14,IF(E6818="monthly",DATE(IF(MONTH(H6818)=12,YEAR(H6818)+1,YEAR(H6818)),VLOOKUP(MONTH(H6818),index!$D$2:$G$13,2,0),DAY(H6818)),
IF(E6818="quarterly",DATE(IF(MONTH(H6818)&gt;=10,YEAR(H6818)+1,YEAR(H6818)),VLOOKUP(MONTH(H6818),index!$D$2:$G$13,3,0),DAY(H6818)),
IF(E6818="halfyearly",DATE(IF(MONTH(H6818)&gt;=7,YEAR(H6818)+1,YEAR(H6818)),VLOOKUP(MONTH(H6818),index!$D$2:$G$13,4,0),DAY(H6818)),
DATE(YEAR(H6818)+1,MONTH(H6818),DAY(H6818)))))-H6818))+H6818)</f>
        <v/>
      </c>
      <c r="J6818" s="9" t="str">
        <f t="shared" si="658"/>
        <v/>
      </c>
      <c r="K6818" s="11" t="str">
        <f t="shared" si="659"/>
        <v/>
      </c>
      <c r="L6818" s="11" t="str">
        <f t="shared" si="660"/>
        <v/>
      </c>
      <c r="M6818" s="11" t="str">
        <f>IF(A6818="","",VLOOKUP(E6818,index!$A$1:$B$6,2,0)*K6818*G6818)</f>
        <v/>
      </c>
      <c r="N6818" s="11" t="str">
        <f>IF(A6818="","",-PMT(G6818*VLOOKUP(E6818,index!$A$1:$B$6,2,0),C6818,F6818,0,0))</f>
        <v/>
      </c>
      <c r="O6818" s="11" t="str">
        <f t="shared" si="661"/>
        <v/>
      </c>
      <c r="P6818" s="11" t="str">
        <f t="shared" si="656"/>
        <v/>
      </c>
    </row>
    <row r="6819" spans="1:16" x14ac:dyDescent="0.25">
      <c r="A6819" s="9" t="str">
        <f>IF(A6818="","",IF(B6818&lt;C6818,A6818,IF(A6818=MAX('entry data'!$B$8:$B$507),"",A6818+1)))</f>
        <v/>
      </c>
      <c r="B6819" s="9" t="str">
        <f t="shared" si="657"/>
        <v/>
      </c>
      <c r="C6819" s="9" t="str">
        <f>IF(ISERROR(VLOOKUP(A6819,'entry data'!B:G,6,0)),"",VLOOKUP(A6819,'entry data'!B:G,6,0))</f>
        <v/>
      </c>
      <c r="D6819" s="9" t="str">
        <f>IF(ISERROR(VLOOKUP(A6819,'entry data'!B:C,2,0)),"",VLOOKUP(A6819,'entry data'!B:C,2,0))</f>
        <v/>
      </c>
      <c r="E6819" s="9" t="str">
        <f>IF(ISERROR(VLOOKUP(A6819,'entry data'!B:E,4,0)),"",VLOOKUP(A6819,'entry data'!B:E,4,0))</f>
        <v/>
      </c>
      <c r="F6819" s="11" t="str">
        <f>IF(A6819="","",IF(ISERROR(VLOOKUP(A6819,'entry data'!B:F,5,0)),"",VLOOKUP(A6819,'entry data'!B:F,5,0)))</f>
        <v/>
      </c>
      <c r="G6819" s="12" t="str">
        <f>IF(A6819="","",IF(ISERROR(VLOOKUP(A6819,'entry data'!B:I,8,0)),"",VLOOKUP(A6819,'entry data'!B:I,7,0)))</f>
        <v/>
      </c>
      <c r="H6819" s="13" t="str">
        <f>IF(A6819="","",IF(B6819=1,VLOOKUP(A6819,'entry data'!B:D,3,0),I6818))</f>
        <v/>
      </c>
      <c r="I6819" s="14" t="str">
        <f>IF(A6819="","",IF(E6819="weekly",7,IF(E6819="fortnightly",14,IF(E6819="monthly",DATE(IF(MONTH(H6819)=12,YEAR(H6819)+1,YEAR(H6819)),VLOOKUP(MONTH(H6819),index!$D$2:$G$13,2,0),DAY(H6819)),
IF(E6819="quarterly",DATE(IF(MONTH(H6819)&gt;=10,YEAR(H6819)+1,YEAR(H6819)),VLOOKUP(MONTH(H6819),index!$D$2:$G$13,3,0),DAY(H6819)),
IF(E6819="halfyearly",DATE(IF(MONTH(H6819)&gt;=7,YEAR(H6819)+1,YEAR(H6819)),VLOOKUP(MONTH(H6819),index!$D$2:$G$13,4,0),DAY(H6819)),
DATE(YEAR(H6819)+1,MONTH(H6819),DAY(H6819)))))-H6819))+H6819)</f>
        <v/>
      </c>
      <c r="J6819" s="9" t="str">
        <f t="shared" si="658"/>
        <v/>
      </c>
      <c r="K6819" s="11" t="str">
        <f t="shared" si="659"/>
        <v/>
      </c>
      <c r="L6819" s="11" t="str">
        <f t="shared" si="660"/>
        <v/>
      </c>
      <c r="M6819" s="11" t="str">
        <f>IF(A6819="","",VLOOKUP(E6819,index!$A$1:$B$6,2,0)*K6819*G6819)</f>
        <v/>
      </c>
      <c r="N6819" s="11" t="str">
        <f>IF(A6819="","",-PMT(G6819*VLOOKUP(E6819,index!$A$1:$B$6,2,0),C6819,F6819,0,0))</f>
        <v/>
      </c>
      <c r="O6819" s="11" t="str">
        <f t="shared" si="661"/>
        <v/>
      </c>
      <c r="P6819" s="11" t="str">
        <f t="shared" si="656"/>
        <v/>
      </c>
    </row>
    <row r="6820" spans="1:16" x14ac:dyDescent="0.25">
      <c r="A6820" s="9" t="str">
        <f>IF(A6819="","",IF(B6819&lt;C6819,A6819,IF(A6819=MAX('entry data'!$B$8:$B$507),"",A6819+1)))</f>
        <v/>
      </c>
      <c r="B6820" s="9" t="str">
        <f t="shared" si="657"/>
        <v/>
      </c>
      <c r="C6820" s="9" t="str">
        <f>IF(ISERROR(VLOOKUP(A6820,'entry data'!B:G,6,0)),"",VLOOKUP(A6820,'entry data'!B:G,6,0))</f>
        <v/>
      </c>
      <c r="D6820" s="9" t="str">
        <f>IF(ISERROR(VLOOKUP(A6820,'entry data'!B:C,2,0)),"",VLOOKUP(A6820,'entry data'!B:C,2,0))</f>
        <v/>
      </c>
      <c r="E6820" s="9" t="str">
        <f>IF(ISERROR(VLOOKUP(A6820,'entry data'!B:E,4,0)),"",VLOOKUP(A6820,'entry data'!B:E,4,0))</f>
        <v/>
      </c>
      <c r="F6820" s="11" t="str">
        <f>IF(A6820="","",IF(ISERROR(VLOOKUP(A6820,'entry data'!B:F,5,0)),"",VLOOKUP(A6820,'entry data'!B:F,5,0)))</f>
        <v/>
      </c>
      <c r="G6820" s="12" t="str">
        <f>IF(A6820="","",IF(ISERROR(VLOOKUP(A6820,'entry data'!B:I,8,0)),"",VLOOKUP(A6820,'entry data'!B:I,7,0)))</f>
        <v/>
      </c>
      <c r="H6820" s="13" t="str">
        <f>IF(A6820="","",IF(B6820=1,VLOOKUP(A6820,'entry data'!B:D,3,0),I6819))</f>
        <v/>
      </c>
      <c r="I6820" s="14" t="str">
        <f>IF(A6820="","",IF(E6820="weekly",7,IF(E6820="fortnightly",14,IF(E6820="monthly",DATE(IF(MONTH(H6820)=12,YEAR(H6820)+1,YEAR(H6820)),VLOOKUP(MONTH(H6820),index!$D$2:$G$13,2,0),DAY(H6820)),
IF(E6820="quarterly",DATE(IF(MONTH(H6820)&gt;=10,YEAR(H6820)+1,YEAR(H6820)),VLOOKUP(MONTH(H6820),index!$D$2:$G$13,3,0),DAY(H6820)),
IF(E6820="halfyearly",DATE(IF(MONTH(H6820)&gt;=7,YEAR(H6820)+1,YEAR(H6820)),VLOOKUP(MONTH(H6820),index!$D$2:$G$13,4,0),DAY(H6820)),
DATE(YEAR(H6820)+1,MONTH(H6820),DAY(H6820)))))-H6820))+H6820)</f>
        <v/>
      </c>
      <c r="J6820" s="9" t="str">
        <f t="shared" si="658"/>
        <v/>
      </c>
      <c r="K6820" s="11" t="str">
        <f t="shared" si="659"/>
        <v/>
      </c>
      <c r="L6820" s="11" t="str">
        <f t="shared" si="660"/>
        <v/>
      </c>
      <c r="M6820" s="11" t="str">
        <f>IF(A6820="","",VLOOKUP(E6820,index!$A$1:$B$6,2,0)*K6820*G6820)</f>
        <v/>
      </c>
      <c r="N6820" s="11" t="str">
        <f>IF(A6820="","",-PMT(G6820*VLOOKUP(E6820,index!$A$1:$B$6,2,0),C6820,F6820,0,0))</f>
        <v/>
      </c>
      <c r="O6820" s="11" t="str">
        <f t="shared" si="661"/>
        <v/>
      </c>
      <c r="P6820" s="11" t="str">
        <f t="shared" si="656"/>
        <v/>
      </c>
    </row>
    <row r="6821" spans="1:16" x14ac:dyDescent="0.25">
      <c r="A6821" s="9" t="str">
        <f>IF(A6820="","",IF(B6820&lt;C6820,A6820,IF(A6820=MAX('entry data'!$B$8:$B$507),"",A6820+1)))</f>
        <v/>
      </c>
      <c r="B6821" s="9" t="str">
        <f t="shared" si="657"/>
        <v/>
      </c>
      <c r="C6821" s="9" t="str">
        <f>IF(ISERROR(VLOOKUP(A6821,'entry data'!B:G,6,0)),"",VLOOKUP(A6821,'entry data'!B:G,6,0))</f>
        <v/>
      </c>
      <c r="D6821" s="9" t="str">
        <f>IF(ISERROR(VLOOKUP(A6821,'entry data'!B:C,2,0)),"",VLOOKUP(A6821,'entry data'!B:C,2,0))</f>
        <v/>
      </c>
      <c r="E6821" s="9" t="str">
        <f>IF(ISERROR(VLOOKUP(A6821,'entry data'!B:E,4,0)),"",VLOOKUP(A6821,'entry data'!B:E,4,0))</f>
        <v/>
      </c>
      <c r="F6821" s="11" t="str">
        <f>IF(A6821="","",IF(ISERROR(VLOOKUP(A6821,'entry data'!B:F,5,0)),"",VLOOKUP(A6821,'entry data'!B:F,5,0)))</f>
        <v/>
      </c>
      <c r="G6821" s="12" t="str">
        <f>IF(A6821="","",IF(ISERROR(VLOOKUP(A6821,'entry data'!B:I,8,0)),"",VLOOKUP(A6821,'entry data'!B:I,7,0)))</f>
        <v/>
      </c>
      <c r="H6821" s="13" t="str">
        <f>IF(A6821="","",IF(B6821=1,VLOOKUP(A6821,'entry data'!B:D,3,0),I6820))</f>
        <v/>
      </c>
      <c r="I6821" s="14" t="str">
        <f>IF(A6821="","",IF(E6821="weekly",7,IF(E6821="fortnightly",14,IF(E6821="monthly",DATE(IF(MONTH(H6821)=12,YEAR(H6821)+1,YEAR(H6821)),VLOOKUP(MONTH(H6821),index!$D$2:$G$13,2,0),DAY(H6821)),
IF(E6821="quarterly",DATE(IF(MONTH(H6821)&gt;=10,YEAR(H6821)+1,YEAR(H6821)),VLOOKUP(MONTH(H6821),index!$D$2:$G$13,3,0),DAY(H6821)),
IF(E6821="halfyearly",DATE(IF(MONTH(H6821)&gt;=7,YEAR(H6821)+1,YEAR(H6821)),VLOOKUP(MONTH(H6821),index!$D$2:$G$13,4,0),DAY(H6821)),
DATE(YEAR(H6821)+1,MONTH(H6821),DAY(H6821)))))-H6821))+H6821)</f>
        <v/>
      </c>
      <c r="J6821" s="9" t="str">
        <f t="shared" si="658"/>
        <v/>
      </c>
      <c r="K6821" s="11" t="str">
        <f t="shared" si="659"/>
        <v/>
      </c>
      <c r="L6821" s="11" t="str">
        <f t="shared" si="660"/>
        <v/>
      </c>
      <c r="M6821" s="11" t="str">
        <f>IF(A6821="","",VLOOKUP(E6821,index!$A$1:$B$6,2,0)*K6821*G6821)</f>
        <v/>
      </c>
      <c r="N6821" s="11" t="str">
        <f>IF(A6821="","",-PMT(G6821*VLOOKUP(E6821,index!$A$1:$B$6,2,0),C6821,F6821,0,0))</f>
        <v/>
      </c>
      <c r="O6821" s="11" t="str">
        <f t="shared" si="661"/>
        <v/>
      </c>
      <c r="P6821" s="11" t="str">
        <f t="shared" si="656"/>
        <v/>
      </c>
    </row>
    <row r="6822" spans="1:16" x14ac:dyDescent="0.25">
      <c r="A6822" s="9" t="str">
        <f>IF(A6821="","",IF(B6821&lt;C6821,A6821,IF(A6821=MAX('entry data'!$B$8:$B$507),"",A6821+1)))</f>
        <v/>
      </c>
      <c r="B6822" s="9" t="str">
        <f t="shared" si="657"/>
        <v/>
      </c>
      <c r="C6822" s="9" t="str">
        <f>IF(ISERROR(VLOOKUP(A6822,'entry data'!B:G,6,0)),"",VLOOKUP(A6822,'entry data'!B:G,6,0))</f>
        <v/>
      </c>
      <c r="D6822" s="9" t="str">
        <f>IF(ISERROR(VLOOKUP(A6822,'entry data'!B:C,2,0)),"",VLOOKUP(A6822,'entry data'!B:C,2,0))</f>
        <v/>
      </c>
      <c r="E6822" s="9" t="str">
        <f>IF(ISERROR(VLOOKUP(A6822,'entry data'!B:E,4,0)),"",VLOOKUP(A6822,'entry data'!B:E,4,0))</f>
        <v/>
      </c>
      <c r="F6822" s="11" t="str">
        <f>IF(A6822="","",IF(ISERROR(VLOOKUP(A6822,'entry data'!B:F,5,0)),"",VLOOKUP(A6822,'entry data'!B:F,5,0)))</f>
        <v/>
      </c>
      <c r="G6822" s="12" t="str">
        <f>IF(A6822="","",IF(ISERROR(VLOOKUP(A6822,'entry data'!B:I,8,0)),"",VLOOKUP(A6822,'entry data'!B:I,7,0)))</f>
        <v/>
      </c>
      <c r="H6822" s="13" t="str">
        <f>IF(A6822="","",IF(B6822=1,VLOOKUP(A6822,'entry data'!B:D,3,0),I6821))</f>
        <v/>
      </c>
      <c r="I6822" s="14" t="str">
        <f>IF(A6822="","",IF(E6822="weekly",7,IF(E6822="fortnightly",14,IF(E6822="monthly",DATE(IF(MONTH(H6822)=12,YEAR(H6822)+1,YEAR(H6822)),VLOOKUP(MONTH(H6822),index!$D$2:$G$13,2,0),DAY(H6822)),
IF(E6822="quarterly",DATE(IF(MONTH(H6822)&gt;=10,YEAR(H6822)+1,YEAR(H6822)),VLOOKUP(MONTH(H6822),index!$D$2:$G$13,3,0),DAY(H6822)),
IF(E6822="halfyearly",DATE(IF(MONTH(H6822)&gt;=7,YEAR(H6822)+1,YEAR(H6822)),VLOOKUP(MONTH(H6822),index!$D$2:$G$13,4,0),DAY(H6822)),
DATE(YEAR(H6822)+1,MONTH(H6822),DAY(H6822)))))-H6822))+H6822)</f>
        <v/>
      </c>
      <c r="J6822" s="9" t="str">
        <f t="shared" si="658"/>
        <v/>
      </c>
      <c r="K6822" s="11" t="str">
        <f t="shared" si="659"/>
        <v/>
      </c>
      <c r="L6822" s="11" t="str">
        <f t="shared" si="660"/>
        <v/>
      </c>
      <c r="M6822" s="11" t="str">
        <f>IF(A6822="","",VLOOKUP(E6822,index!$A$1:$B$6,2,0)*K6822*G6822)</f>
        <v/>
      </c>
      <c r="N6822" s="11" t="str">
        <f>IF(A6822="","",-PMT(G6822*VLOOKUP(E6822,index!$A$1:$B$6,2,0),C6822,F6822,0,0))</f>
        <v/>
      </c>
      <c r="O6822" s="11" t="str">
        <f t="shared" si="661"/>
        <v/>
      </c>
      <c r="P6822" s="11" t="str">
        <f t="shared" si="656"/>
        <v/>
      </c>
    </row>
    <row r="6823" spans="1:16" x14ac:dyDescent="0.25">
      <c r="A6823" s="9" t="str">
        <f>IF(A6822="","",IF(B6822&lt;C6822,A6822,IF(A6822=MAX('entry data'!$B$8:$B$507),"",A6822+1)))</f>
        <v/>
      </c>
      <c r="B6823" s="9" t="str">
        <f t="shared" si="657"/>
        <v/>
      </c>
      <c r="C6823" s="9" t="str">
        <f>IF(ISERROR(VLOOKUP(A6823,'entry data'!B:G,6,0)),"",VLOOKUP(A6823,'entry data'!B:G,6,0))</f>
        <v/>
      </c>
      <c r="D6823" s="9" t="str">
        <f>IF(ISERROR(VLOOKUP(A6823,'entry data'!B:C,2,0)),"",VLOOKUP(A6823,'entry data'!B:C,2,0))</f>
        <v/>
      </c>
      <c r="E6823" s="9" t="str">
        <f>IF(ISERROR(VLOOKUP(A6823,'entry data'!B:E,4,0)),"",VLOOKUP(A6823,'entry data'!B:E,4,0))</f>
        <v/>
      </c>
      <c r="F6823" s="11" t="str">
        <f>IF(A6823="","",IF(ISERROR(VLOOKUP(A6823,'entry data'!B:F,5,0)),"",VLOOKUP(A6823,'entry data'!B:F,5,0)))</f>
        <v/>
      </c>
      <c r="G6823" s="12" t="str">
        <f>IF(A6823="","",IF(ISERROR(VLOOKUP(A6823,'entry data'!B:I,8,0)),"",VLOOKUP(A6823,'entry data'!B:I,7,0)))</f>
        <v/>
      </c>
      <c r="H6823" s="13" t="str">
        <f>IF(A6823="","",IF(B6823=1,VLOOKUP(A6823,'entry data'!B:D,3,0),I6822))</f>
        <v/>
      </c>
      <c r="I6823" s="14" t="str">
        <f>IF(A6823="","",IF(E6823="weekly",7,IF(E6823="fortnightly",14,IF(E6823="monthly",DATE(IF(MONTH(H6823)=12,YEAR(H6823)+1,YEAR(H6823)),VLOOKUP(MONTH(H6823),index!$D$2:$G$13,2,0),DAY(H6823)),
IF(E6823="quarterly",DATE(IF(MONTH(H6823)&gt;=10,YEAR(H6823)+1,YEAR(H6823)),VLOOKUP(MONTH(H6823),index!$D$2:$G$13,3,0),DAY(H6823)),
IF(E6823="halfyearly",DATE(IF(MONTH(H6823)&gt;=7,YEAR(H6823)+1,YEAR(H6823)),VLOOKUP(MONTH(H6823),index!$D$2:$G$13,4,0),DAY(H6823)),
DATE(YEAR(H6823)+1,MONTH(H6823),DAY(H6823)))))-H6823))+H6823)</f>
        <v/>
      </c>
      <c r="J6823" s="9" t="str">
        <f t="shared" si="658"/>
        <v/>
      </c>
      <c r="K6823" s="11" t="str">
        <f t="shared" si="659"/>
        <v/>
      </c>
      <c r="L6823" s="11" t="str">
        <f t="shared" si="660"/>
        <v/>
      </c>
      <c r="M6823" s="11" t="str">
        <f>IF(A6823="","",VLOOKUP(E6823,index!$A$1:$B$6,2,0)*K6823*G6823)</f>
        <v/>
      </c>
      <c r="N6823" s="11" t="str">
        <f>IF(A6823="","",-PMT(G6823*VLOOKUP(E6823,index!$A$1:$B$6,2,0),C6823,F6823,0,0))</f>
        <v/>
      </c>
      <c r="O6823" s="11" t="str">
        <f t="shared" si="661"/>
        <v/>
      </c>
      <c r="P6823" s="11" t="str">
        <f t="shared" si="656"/>
        <v/>
      </c>
    </row>
    <row r="6824" spans="1:16" x14ac:dyDescent="0.25">
      <c r="A6824" s="9" t="str">
        <f>IF(A6823="","",IF(B6823&lt;C6823,A6823,IF(A6823=MAX('entry data'!$B$8:$B$507),"",A6823+1)))</f>
        <v/>
      </c>
      <c r="B6824" s="9" t="str">
        <f t="shared" si="657"/>
        <v/>
      </c>
      <c r="C6824" s="9" t="str">
        <f>IF(ISERROR(VLOOKUP(A6824,'entry data'!B:G,6,0)),"",VLOOKUP(A6824,'entry data'!B:G,6,0))</f>
        <v/>
      </c>
      <c r="D6824" s="9" t="str">
        <f>IF(ISERROR(VLOOKUP(A6824,'entry data'!B:C,2,0)),"",VLOOKUP(A6824,'entry data'!B:C,2,0))</f>
        <v/>
      </c>
      <c r="E6824" s="9" t="str">
        <f>IF(ISERROR(VLOOKUP(A6824,'entry data'!B:E,4,0)),"",VLOOKUP(A6824,'entry data'!B:E,4,0))</f>
        <v/>
      </c>
      <c r="F6824" s="11" t="str">
        <f>IF(A6824="","",IF(ISERROR(VLOOKUP(A6824,'entry data'!B:F,5,0)),"",VLOOKUP(A6824,'entry data'!B:F,5,0)))</f>
        <v/>
      </c>
      <c r="G6824" s="12" t="str">
        <f>IF(A6824="","",IF(ISERROR(VLOOKUP(A6824,'entry data'!B:I,8,0)),"",VLOOKUP(A6824,'entry data'!B:I,7,0)))</f>
        <v/>
      </c>
      <c r="H6824" s="13" t="str">
        <f>IF(A6824="","",IF(B6824=1,VLOOKUP(A6824,'entry data'!B:D,3,0),I6823))</f>
        <v/>
      </c>
      <c r="I6824" s="14" t="str">
        <f>IF(A6824="","",IF(E6824="weekly",7,IF(E6824="fortnightly",14,IF(E6824="monthly",DATE(IF(MONTH(H6824)=12,YEAR(H6824)+1,YEAR(H6824)),VLOOKUP(MONTH(H6824),index!$D$2:$G$13,2,0),DAY(H6824)),
IF(E6824="quarterly",DATE(IF(MONTH(H6824)&gt;=10,YEAR(H6824)+1,YEAR(H6824)),VLOOKUP(MONTH(H6824),index!$D$2:$G$13,3,0),DAY(H6824)),
IF(E6824="halfyearly",DATE(IF(MONTH(H6824)&gt;=7,YEAR(H6824)+1,YEAR(H6824)),VLOOKUP(MONTH(H6824),index!$D$2:$G$13,4,0),DAY(H6824)),
DATE(YEAR(H6824)+1,MONTH(H6824),DAY(H6824)))))-H6824))+H6824)</f>
        <v/>
      </c>
      <c r="J6824" s="9" t="str">
        <f t="shared" si="658"/>
        <v/>
      </c>
      <c r="K6824" s="11" t="str">
        <f t="shared" si="659"/>
        <v/>
      </c>
      <c r="L6824" s="11" t="str">
        <f t="shared" si="660"/>
        <v/>
      </c>
      <c r="M6824" s="11" t="str">
        <f>IF(A6824="","",VLOOKUP(E6824,index!$A$1:$B$6,2,0)*K6824*G6824)</f>
        <v/>
      </c>
      <c r="N6824" s="11" t="str">
        <f>IF(A6824="","",-PMT(G6824*VLOOKUP(E6824,index!$A$1:$B$6,2,0),C6824,F6824,0,0))</f>
        <v/>
      </c>
      <c r="O6824" s="11" t="str">
        <f t="shared" si="661"/>
        <v/>
      </c>
      <c r="P6824" s="11" t="str">
        <f t="shared" si="656"/>
        <v/>
      </c>
    </row>
    <row r="6825" spans="1:16" x14ac:dyDescent="0.25">
      <c r="A6825" s="9" t="str">
        <f>IF(A6824="","",IF(B6824&lt;C6824,A6824,IF(A6824=MAX('entry data'!$B$8:$B$507),"",A6824+1)))</f>
        <v/>
      </c>
      <c r="B6825" s="9" t="str">
        <f t="shared" si="657"/>
        <v/>
      </c>
      <c r="C6825" s="9" t="str">
        <f>IF(ISERROR(VLOOKUP(A6825,'entry data'!B:G,6,0)),"",VLOOKUP(A6825,'entry data'!B:G,6,0))</f>
        <v/>
      </c>
      <c r="D6825" s="9" t="str">
        <f>IF(ISERROR(VLOOKUP(A6825,'entry data'!B:C,2,0)),"",VLOOKUP(A6825,'entry data'!B:C,2,0))</f>
        <v/>
      </c>
      <c r="E6825" s="9" t="str">
        <f>IF(ISERROR(VLOOKUP(A6825,'entry data'!B:E,4,0)),"",VLOOKUP(A6825,'entry data'!B:E,4,0))</f>
        <v/>
      </c>
      <c r="F6825" s="11" t="str">
        <f>IF(A6825="","",IF(ISERROR(VLOOKUP(A6825,'entry data'!B:F,5,0)),"",VLOOKUP(A6825,'entry data'!B:F,5,0)))</f>
        <v/>
      </c>
      <c r="G6825" s="12" t="str">
        <f>IF(A6825="","",IF(ISERROR(VLOOKUP(A6825,'entry data'!B:I,8,0)),"",VLOOKUP(A6825,'entry data'!B:I,7,0)))</f>
        <v/>
      </c>
      <c r="H6825" s="13" t="str">
        <f>IF(A6825="","",IF(B6825=1,VLOOKUP(A6825,'entry data'!B:D,3,0),I6824))</f>
        <v/>
      </c>
      <c r="I6825" s="14" t="str">
        <f>IF(A6825="","",IF(E6825="weekly",7,IF(E6825="fortnightly",14,IF(E6825="monthly",DATE(IF(MONTH(H6825)=12,YEAR(H6825)+1,YEAR(H6825)),VLOOKUP(MONTH(H6825),index!$D$2:$G$13,2,0),DAY(H6825)),
IF(E6825="quarterly",DATE(IF(MONTH(H6825)&gt;=10,YEAR(H6825)+1,YEAR(H6825)),VLOOKUP(MONTH(H6825),index!$D$2:$G$13,3,0),DAY(H6825)),
IF(E6825="halfyearly",DATE(IF(MONTH(H6825)&gt;=7,YEAR(H6825)+1,YEAR(H6825)),VLOOKUP(MONTH(H6825),index!$D$2:$G$13,4,0),DAY(H6825)),
DATE(YEAR(H6825)+1,MONTH(H6825),DAY(H6825)))))-H6825))+H6825)</f>
        <v/>
      </c>
      <c r="J6825" s="9" t="str">
        <f t="shared" si="658"/>
        <v/>
      </c>
      <c r="K6825" s="11" t="str">
        <f t="shared" si="659"/>
        <v/>
      </c>
      <c r="L6825" s="11" t="str">
        <f t="shared" si="660"/>
        <v/>
      </c>
      <c r="M6825" s="11" t="str">
        <f>IF(A6825="","",VLOOKUP(E6825,index!$A$1:$B$6,2,0)*K6825*G6825)</f>
        <v/>
      </c>
      <c r="N6825" s="11" t="str">
        <f>IF(A6825="","",-PMT(G6825*VLOOKUP(E6825,index!$A$1:$B$6,2,0),C6825,F6825,0,0))</f>
        <v/>
      </c>
      <c r="O6825" s="11" t="str">
        <f t="shared" si="661"/>
        <v/>
      </c>
      <c r="P6825" s="11" t="str">
        <f t="shared" si="656"/>
        <v/>
      </c>
    </row>
    <row r="6826" spans="1:16" x14ac:dyDescent="0.25">
      <c r="A6826" s="9" t="str">
        <f>IF(A6825="","",IF(B6825&lt;C6825,A6825,IF(A6825=MAX('entry data'!$B$8:$B$507),"",A6825+1)))</f>
        <v/>
      </c>
      <c r="B6826" s="9" t="str">
        <f t="shared" si="657"/>
        <v/>
      </c>
      <c r="C6826" s="9" t="str">
        <f>IF(ISERROR(VLOOKUP(A6826,'entry data'!B:G,6,0)),"",VLOOKUP(A6826,'entry data'!B:G,6,0))</f>
        <v/>
      </c>
      <c r="D6826" s="9" t="str">
        <f>IF(ISERROR(VLOOKUP(A6826,'entry data'!B:C,2,0)),"",VLOOKUP(A6826,'entry data'!B:C,2,0))</f>
        <v/>
      </c>
      <c r="E6826" s="9" t="str">
        <f>IF(ISERROR(VLOOKUP(A6826,'entry data'!B:E,4,0)),"",VLOOKUP(A6826,'entry data'!B:E,4,0))</f>
        <v/>
      </c>
      <c r="F6826" s="11" t="str">
        <f>IF(A6826="","",IF(ISERROR(VLOOKUP(A6826,'entry data'!B:F,5,0)),"",VLOOKUP(A6826,'entry data'!B:F,5,0)))</f>
        <v/>
      </c>
      <c r="G6826" s="12" t="str">
        <f>IF(A6826="","",IF(ISERROR(VLOOKUP(A6826,'entry data'!B:I,8,0)),"",VLOOKUP(A6826,'entry data'!B:I,7,0)))</f>
        <v/>
      </c>
      <c r="H6826" s="13" t="str">
        <f>IF(A6826="","",IF(B6826=1,VLOOKUP(A6826,'entry data'!B:D,3,0),I6825))</f>
        <v/>
      </c>
      <c r="I6826" s="14" t="str">
        <f>IF(A6826="","",IF(E6826="weekly",7,IF(E6826="fortnightly",14,IF(E6826="monthly",DATE(IF(MONTH(H6826)=12,YEAR(H6826)+1,YEAR(H6826)),VLOOKUP(MONTH(H6826),index!$D$2:$G$13,2,0),DAY(H6826)),
IF(E6826="quarterly",DATE(IF(MONTH(H6826)&gt;=10,YEAR(H6826)+1,YEAR(H6826)),VLOOKUP(MONTH(H6826),index!$D$2:$G$13,3,0),DAY(H6826)),
IF(E6826="halfyearly",DATE(IF(MONTH(H6826)&gt;=7,YEAR(H6826)+1,YEAR(H6826)),VLOOKUP(MONTH(H6826),index!$D$2:$G$13,4,0),DAY(H6826)),
DATE(YEAR(H6826)+1,MONTH(H6826),DAY(H6826)))))-H6826))+H6826)</f>
        <v/>
      </c>
      <c r="J6826" s="9" t="str">
        <f t="shared" si="658"/>
        <v/>
      </c>
      <c r="K6826" s="11" t="str">
        <f t="shared" si="659"/>
        <v/>
      </c>
      <c r="L6826" s="11" t="str">
        <f t="shared" si="660"/>
        <v/>
      </c>
      <c r="M6826" s="11" t="str">
        <f>IF(A6826="","",VLOOKUP(E6826,index!$A$1:$B$6,2,0)*K6826*G6826)</f>
        <v/>
      </c>
      <c r="N6826" s="11" t="str">
        <f>IF(A6826="","",-PMT(G6826*VLOOKUP(E6826,index!$A$1:$B$6,2,0),C6826,F6826,0,0))</f>
        <v/>
      </c>
      <c r="O6826" s="11" t="str">
        <f t="shared" si="661"/>
        <v/>
      </c>
      <c r="P6826" s="11" t="str">
        <f t="shared" si="656"/>
        <v/>
      </c>
    </row>
    <row r="6827" spans="1:16" x14ac:dyDescent="0.25">
      <c r="A6827" s="9" t="str">
        <f>IF(A6826="","",IF(B6826&lt;C6826,A6826,IF(A6826=MAX('entry data'!$B$8:$B$507),"",A6826+1)))</f>
        <v/>
      </c>
      <c r="B6827" s="9" t="str">
        <f t="shared" si="657"/>
        <v/>
      </c>
      <c r="C6827" s="9" t="str">
        <f>IF(ISERROR(VLOOKUP(A6827,'entry data'!B:G,6,0)),"",VLOOKUP(A6827,'entry data'!B:G,6,0))</f>
        <v/>
      </c>
      <c r="D6827" s="9" t="str">
        <f>IF(ISERROR(VLOOKUP(A6827,'entry data'!B:C,2,0)),"",VLOOKUP(A6827,'entry data'!B:C,2,0))</f>
        <v/>
      </c>
      <c r="E6827" s="9" t="str">
        <f>IF(ISERROR(VLOOKUP(A6827,'entry data'!B:E,4,0)),"",VLOOKUP(A6827,'entry data'!B:E,4,0))</f>
        <v/>
      </c>
      <c r="F6827" s="11" t="str">
        <f>IF(A6827="","",IF(ISERROR(VLOOKUP(A6827,'entry data'!B:F,5,0)),"",VLOOKUP(A6827,'entry data'!B:F,5,0)))</f>
        <v/>
      </c>
      <c r="G6827" s="12" t="str">
        <f>IF(A6827="","",IF(ISERROR(VLOOKUP(A6827,'entry data'!B:I,8,0)),"",VLOOKUP(A6827,'entry data'!B:I,7,0)))</f>
        <v/>
      </c>
      <c r="H6827" s="13" t="str">
        <f>IF(A6827="","",IF(B6827=1,VLOOKUP(A6827,'entry data'!B:D,3,0),I6826))</f>
        <v/>
      </c>
      <c r="I6827" s="14" t="str">
        <f>IF(A6827="","",IF(E6827="weekly",7,IF(E6827="fortnightly",14,IF(E6827="monthly",DATE(IF(MONTH(H6827)=12,YEAR(H6827)+1,YEAR(H6827)),VLOOKUP(MONTH(H6827),index!$D$2:$G$13,2,0),DAY(H6827)),
IF(E6827="quarterly",DATE(IF(MONTH(H6827)&gt;=10,YEAR(H6827)+1,YEAR(H6827)),VLOOKUP(MONTH(H6827),index!$D$2:$G$13,3,0),DAY(H6827)),
IF(E6827="halfyearly",DATE(IF(MONTH(H6827)&gt;=7,YEAR(H6827)+1,YEAR(H6827)),VLOOKUP(MONTH(H6827),index!$D$2:$G$13,4,0),DAY(H6827)),
DATE(YEAR(H6827)+1,MONTH(H6827),DAY(H6827)))))-H6827))+H6827)</f>
        <v/>
      </c>
      <c r="J6827" s="9" t="str">
        <f t="shared" si="658"/>
        <v/>
      </c>
      <c r="K6827" s="11" t="str">
        <f t="shared" si="659"/>
        <v/>
      </c>
      <c r="L6827" s="11" t="str">
        <f t="shared" si="660"/>
        <v/>
      </c>
      <c r="M6827" s="11" t="str">
        <f>IF(A6827="","",VLOOKUP(E6827,index!$A$1:$B$6,2,0)*K6827*G6827)</f>
        <v/>
      </c>
      <c r="N6827" s="11" t="str">
        <f>IF(A6827="","",-PMT(G6827*VLOOKUP(E6827,index!$A$1:$B$6,2,0),C6827,F6827,0,0))</f>
        <v/>
      </c>
      <c r="O6827" s="11" t="str">
        <f t="shared" si="661"/>
        <v/>
      </c>
      <c r="P6827" s="11" t="str">
        <f t="shared" si="656"/>
        <v/>
      </c>
    </row>
    <row r="6828" spans="1:16" x14ac:dyDescent="0.25">
      <c r="A6828" s="9" t="str">
        <f>IF(A6827="","",IF(B6827&lt;C6827,A6827,IF(A6827=MAX('entry data'!$B$8:$B$507),"",A6827+1)))</f>
        <v/>
      </c>
      <c r="B6828" s="9" t="str">
        <f t="shared" si="657"/>
        <v/>
      </c>
      <c r="C6828" s="9" t="str">
        <f>IF(ISERROR(VLOOKUP(A6828,'entry data'!B:G,6,0)),"",VLOOKUP(A6828,'entry data'!B:G,6,0))</f>
        <v/>
      </c>
      <c r="D6828" s="9" t="str">
        <f>IF(ISERROR(VLOOKUP(A6828,'entry data'!B:C,2,0)),"",VLOOKUP(A6828,'entry data'!B:C,2,0))</f>
        <v/>
      </c>
      <c r="E6828" s="9" t="str">
        <f>IF(ISERROR(VLOOKUP(A6828,'entry data'!B:E,4,0)),"",VLOOKUP(A6828,'entry data'!B:E,4,0))</f>
        <v/>
      </c>
      <c r="F6828" s="11" t="str">
        <f>IF(A6828="","",IF(ISERROR(VLOOKUP(A6828,'entry data'!B:F,5,0)),"",VLOOKUP(A6828,'entry data'!B:F,5,0)))</f>
        <v/>
      </c>
      <c r="G6828" s="12" t="str">
        <f>IF(A6828="","",IF(ISERROR(VLOOKUP(A6828,'entry data'!B:I,8,0)),"",VLOOKUP(A6828,'entry data'!B:I,7,0)))</f>
        <v/>
      </c>
      <c r="H6828" s="13" t="str">
        <f>IF(A6828="","",IF(B6828=1,VLOOKUP(A6828,'entry data'!B:D,3,0),I6827))</f>
        <v/>
      </c>
      <c r="I6828" s="14" t="str">
        <f>IF(A6828="","",IF(E6828="weekly",7,IF(E6828="fortnightly",14,IF(E6828="monthly",DATE(IF(MONTH(H6828)=12,YEAR(H6828)+1,YEAR(H6828)),VLOOKUP(MONTH(H6828),index!$D$2:$G$13,2,0),DAY(H6828)),
IF(E6828="quarterly",DATE(IF(MONTH(H6828)&gt;=10,YEAR(H6828)+1,YEAR(H6828)),VLOOKUP(MONTH(H6828),index!$D$2:$G$13,3,0),DAY(H6828)),
IF(E6828="halfyearly",DATE(IF(MONTH(H6828)&gt;=7,YEAR(H6828)+1,YEAR(H6828)),VLOOKUP(MONTH(H6828),index!$D$2:$G$13,4,0),DAY(H6828)),
DATE(YEAR(H6828)+1,MONTH(H6828),DAY(H6828)))))-H6828))+H6828)</f>
        <v/>
      </c>
      <c r="J6828" s="9" t="str">
        <f t="shared" si="658"/>
        <v/>
      </c>
      <c r="K6828" s="11" t="str">
        <f t="shared" si="659"/>
        <v/>
      </c>
      <c r="L6828" s="11" t="str">
        <f t="shared" si="660"/>
        <v/>
      </c>
      <c r="M6828" s="11" t="str">
        <f>IF(A6828="","",VLOOKUP(E6828,index!$A$1:$B$6,2,0)*K6828*G6828)</f>
        <v/>
      </c>
      <c r="N6828" s="11" t="str">
        <f>IF(A6828="","",-PMT(G6828*VLOOKUP(E6828,index!$A$1:$B$6,2,0),C6828,F6828,0,0))</f>
        <v/>
      </c>
      <c r="O6828" s="11" t="str">
        <f t="shared" si="661"/>
        <v/>
      </c>
      <c r="P6828" s="11" t="str">
        <f t="shared" si="656"/>
        <v/>
      </c>
    </row>
    <row r="6829" spans="1:16" x14ac:dyDescent="0.25">
      <c r="A6829" s="9" t="str">
        <f>IF(A6828="","",IF(B6828&lt;C6828,A6828,IF(A6828=MAX('entry data'!$B$8:$B$507),"",A6828+1)))</f>
        <v/>
      </c>
      <c r="B6829" s="9" t="str">
        <f t="shared" si="657"/>
        <v/>
      </c>
      <c r="C6829" s="9" t="str">
        <f>IF(ISERROR(VLOOKUP(A6829,'entry data'!B:G,6,0)),"",VLOOKUP(A6829,'entry data'!B:G,6,0))</f>
        <v/>
      </c>
      <c r="D6829" s="9" t="str">
        <f>IF(ISERROR(VLOOKUP(A6829,'entry data'!B:C,2,0)),"",VLOOKUP(A6829,'entry data'!B:C,2,0))</f>
        <v/>
      </c>
      <c r="E6829" s="9" t="str">
        <f>IF(ISERROR(VLOOKUP(A6829,'entry data'!B:E,4,0)),"",VLOOKUP(A6829,'entry data'!B:E,4,0))</f>
        <v/>
      </c>
      <c r="F6829" s="11" t="str">
        <f>IF(A6829="","",IF(ISERROR(VLOOKUP(A6829,'entry data'!B:F,5,0)),"",VLOOKUP(A6829,'entry data'!B:F,5,0)))</f>
        <v/>
      </c>
      <c r="G6829" s="12" t="str">
        <f>IF(A6829="","",IF(ISERROR(VLOOKUP(A6829,'entry data'!B:I,8,0)),"",VLOOKUP(A6829,'entry data'!B:I,7,0)))</f>
        <v/>
      </c>
      <c r="H6829" s="13" t="str">
        <f>IF(A6829="","",IF(B6829=1,VLOOKUP(A6829,'entry data'!B:D,3,0),I6828))</f>
        <v/>
      </c>
      <c r="I6829" s="14" t="str">
        <f>IF(A6829="","",IF(E6829="weekly",7,IF(E6829="fortnightly",14,IF(E6829="monthly",DATE(IF(MONTH(H6829)=12,YEAR(H6829)+1,YEAR(H6829)),VLOOKUP(MONTH(H6829),index!$D$2:$G$13,2,0),DAY(H6829)),
IF(E6829="quarterly",DATE(IF(MONTH(H6829)&gt;=10,YEAR(H6829)+1,YEAR(H6829)),VLOOKUP(MONTH(H6829),index!$D$2:$G$13,3,0),DAY(H6829)),
IF(E6829="halfyearly",DATE(IF(MONTH(H6829)&gt;=7,YEAR(H6829)+1,YEAR(H6829)),VLOOKUP(MONTH(H6829),index!$D$2:$G$13,4,0),DAY(H6829)),
DATE(YEAR(H6829)+1,MONTH(H6829),DAY(H6829)))))-H6829))+H6829)</f>
        <v/>
      </c>
      <c r="J6829" s="9" t="str">
        <f t="shared" si="658"/>
        <v/>
      </c>
      <c r="K6829" s="11" t="str">
        <f t="shared" si="659"/>
        <v/>
      </c>
      <c r="L6829" s="11" t="str">
        <f t="shared" si="660"/>
        <v/>
      </c>
      <c r="M6829" s="11" t="str">
        <f>IF(A6829="","",VLOOKUP(E6829,index!$A$1:$B$6,2,0)*K6829*G6829)</f>
        <v/>
      </c>
      <c r="N6829" s="11" t="str">
        <f>IF(A6829="","",-PMT(G6829*VLOOKUP(E6829,index!$A$1:$B$6,2,0),C6829,F6829,0,0))</f>
        <v/>
      </c>
      <c r="O6829" s="11" t="str">
        <f t="shared" si="661"/>
        <v/>
      </c>
      <c r="P6829" s="11" t="str">
        <f t="shared" si="656"/>
        <v/>
      </c>
    </row>
    <row r="6830" spans="1:16" x14ac:dyDescent="0.25">
      <c r="A6830" s="9" t="str">
        <f>IF(A6829="","",IF(B6829&lt;C6829,A6829,IF(A6829=MAX('entry data'!$B$8:$B$507),"",A6829+1)))</f>
        <v/>
      </c>
      <c r="B6830" s="9" t="str">
        <f t="shared" si="657"/>
        <v/>
      </c>
      <c r="C6830" s="9" t="str">
        <f>IF(ISERROR(VLOOKUP(A6830,'entry data'!B:G,6,0)),"",VLOOKUP(A6830,'entry data'!B:G,6,0))</f>
        <v/>
      </c>
      <c r="D6830" s="9" t="str">
        <f>IF(ISERROR(VLOOKUP(A6830,'entry data'!B:C,2,0)),"",VLOOKUP(A6830,'entry data'!B:C,2,0))</f>
        <v/>
      </c>
      <c r="E6830" s="9" t="str">
        <f>IF(ISERROR(VLOOKUP(A6830,'entry data'!B:E,4,0)),"",VLOOKUP(A6830,'entry data'!B:E,4,0))</f>
        <v/>
      </c>
      <c r="F6830" s="11" t="str">
        <f>IF(A6830="","",IF(ISERROR(VLOOKUP(A6830,'entry data'!B:F,5,0)),"",VLOOKUP(A6830,'entry data'!B:F,5,0)))</f>
        <v/>
      </c>
      <c r="G6830" s="12" t="str">
        <f>IF(A6830="","",IF(ISERROR(VLOOKUP(A6830,'entry data'!B:I,8,0)),"",VLOOKUP(A6830,'entry data'!B:I,7,0)))</f>
        <v/>
      </c>
      <c r="H6830" s="13" t="str">
        <f>IF(A6830="","",IF(B6830=1,VLOOKUP(A6830,'entry data'!B:D,3,0),I6829))</f>
        <v/>
      </c>
      <c r="I6830" s="14" t="str">
        <f>IF(A6830="","",IF(E6830="weekly",7,IF(E6830="fortnightly",14,IF(E6830="monthly",DATE(IF(MONTH(H6830)=12,YEAR(H6830)+1,YEAR(H6830)),VLOOKUP(MONTH(H6830),index!$D$2:$G$13,2,0),DAY(H6830)),
IF(E6830="quarterly",DATE(IF(MONTH(H6830)&gt;=10,YEAR(H6830)+1,YEAR(H6830)),VLOOKUP(MONTH(H6830),index!$D$2:$G$13,3,0),DAY(H6830)),
IF(E6830="halfyearly",DATE(IF(MONTH(H6830)&gt;=7,YEAR(H6830)+1,YEAR(H6830)),VLOOKUP(MONTH(H6830),index!$D$2:$G$13,4,0),DAY(H6830)),
DATE(YEAR(H6830)+1,MONTH(H6830),DAY(H6830)))))-H6830))+H6830)</f>
        <v/>
      </c>
      <c r="J6830" s="9" t="str">
        <f t="shared" si="658"/>
        <v/>
      </c>
      <c r="K6830" s="11" t="str">
        <f t="shared" si="659"/>
        <v/>
      </c>
      <c r="L6830" s="11" t="str">
        <f t="shared" si="660"/>
        <v/>
      </c>
      <c r="M6830" s="11" t="str">
        <f>IF(A6830="","",VLOOKUP(E6830,index!$A$1:$B$6,2,0)*K6830*G6830)</f>
        <v/>
      </c>
      <c r="N6830" s="11" t="str">
        <f>IF(A6830="","",-PMT(G6830*VLOOKUP(E6830,index!$A$1:$B$6,2,0),C6830,F6830,0,0))</f>
        <v/>
      </c>
      <c r="O6830" s="11" t="str">
        <f t="shared" si="661"/>
        <v/>
      </c>
      <c r="P6830" s="11" t="str">
        <f t="shared" si="656"/>
        <v/>
      </c>
    </row>
    <row r="6831" spans="1:16" x14ac:dyDescent="0.25">
      <c r="A6831" s="9" t="str">
        <f>IF(A6830="","",IF(B6830&lt;C6830,A6830,IF(A6830=MAX('entry data'!$B$8:$B$507),"",A6830+1)))</f>
        <v/>
      </c>
      <c r="B6831" s="9" t="str">
        <f t="shared" si="657"/>
        <v/>
      </c>
      <c r="C6831" s="9" t="str">
        <f>IF(ISERROR(VLOOKUP(A6831,'entry data'!B:G,6,0)),"",VLOOKUP(A6831,'entry data'!B:G,6,0))</f>
        <v/>
      </c>
      <c r="D6831" s="9" t="str">
        <f>IF(ISERROR(VLOOKUP(A6831,'entry data'!B:C,2,0)),"",VLOOKUP(A6831,'entry data'!B:C,2,0))</f>
        <v/>
      </c>
      <c r="E6831" s="9" t="str">
        <f>IF(ISERROR(VLOOKUP(A6831,'entry data'!B:E,4,0)),"",VLOOKUP(A6831,'entry data'!B:E,4,0))</f>
        <v/>
      </c>
      <c r="F6831" s="11" t="str">
        <f>IF(A6831="","",IF(ISERROR(VLOOKUP(A6831,'entry data'!B:F,5,0)),"",VLOOKUP(A6831,'entry data'!B:F,5,0)))</f>
        <v/>
      </c>
      <c r="G6831" s="12" t="str">
        <f>IF(A6831="","",IF(ISERROR(VLOOKUP(A6831,'entry data'!B:I,8,0)),"",VLOOKUP(A6831,'entry data'!B:I,7,0)))</f>
        <v/>
      </c>
      <c r="H6831" s="13" t="str">
        <f>IF(A6831="","",IF(B6831=1,VLOOKUP(A6831,'entry data'!B:D,3,0),I6830))</f>
        <v/>
      </c>
      <c r="I6831" s="14" t="str">
        <f>IF(A6831="","",IF(E6831="weekly",7,IF(E6831="fortnightly",14,IF(E6831="monthly",DATE(IF(MONTH(H6831)=12,YEAR(H6831)+1,YEAR(H6831)),VLOOKUP(MONTH(H6831),index!$D$2:$G$13,2,0),DAY(H6831)),
IF(E6831="quarterly",DATE(IF(MONTH(H6831)&gt;=10,YEAR(H6831)+1,YEAR(H6831)),VLOOKUP(MONTH(H6831),index!$D$2:$G$13,3,0),DAY(H6831)),
IF(E6831="halfyearly",DATE(IF(MONTH(H6831)&gt;=7,YEAR(H6831)+1,YEAR(H6831)),VLOOKUP(MONTH(H6831),index!$D$2:$G$13,4,0),DAY(H6831)),
DATE(YEAR(H6831)+1,MONTH(H6831),DAY(H6831)))))-H6831))+H6831)</f>
        <v/>
      </c>
      <c r="J6831" s="9" t="str">
        <f t="shared" si="658"/>
        <v/>
      </c>
      <c r="K6831" s="11" t="str">
        <f t="shared" si="659"/>
        <v/>
      </c>
      <c r="L6831" s="11" t="str">
        <f t="shared" si="660"/>
        <v/>
      </c>
      <c r="M6831" s="11" t="str">
        <f>IF(A6831="","",VLOOKUP(E6831,index!$A$1:$B$6,2,0)*K6831*G6831)</f>
        <v/>
      </c>
      <c r="N6831" s="11" t="str">
        <f>IF(A6831="","",-PMT(G6831*VLOOKUP(E6831,index!$A$1:$B$6,2,0),C6831,F6831,0,0))</f>
        <v/>
      </c>
      <c r="O6831" s="11" t="str">
        <f t="shared" si="661"/>
        <v/>
      </c>
      <c r="P6831" s="11" t="str">
        <f t="shared" si="656"/>
        <v/>
      </c>
    </row>
    <row r="6832" spans="1:16" x14ac:dyDescent="0.25">
      <c r="A6832" s="9" t="str">
        <f>IF(A6831="","",IF(B6831&lt;C6831,A6831,IF(A6831=MAX('entry data'!$B$8:$B$507),"",A6831+1)))</f>
        <v/>
      </c>
      <c r="B6832" s="9" t="str">
        <f t="shared" si="657"/>
        <v/>
      </c>
      <c r="C6832" s="9" t="str">
        <f>IF(ISERROR(VLOOKUP(A6832,'entry data'!B:G,6,0)),"",VLOOKUP(A6832,'entry data'!B:G,6,0))</f>
        <v/>
      </c>
      <c r="D6832" s="9" t="str">
        <f>IF(ISERROR(VLOOKUP(A6832,'entry data'!B:C,2,0)),"",VLOOKUP(A6832,'entry data'!B:C,2,0))</f>
        <v/>
      </c>
      <c r="E6832" s="9" t="str">
        <f>IF(ISERROR(VLOOKUP(A6832,'entry data'!B:E,4,0)),"",VLOOKUP(A6832,'entry data'!B:E,4,0))</f>
        <v/>
      </c>
      <c r="F6832" s="11" t="str">
        <f>IF(A6832="","",IF(ISERROR(VLOOKUP(A6832,'entry data'!B:F,5,0)),"",VLOOKUP(A6832,'entry data'!B:F,5,0)))</f>
        <v/>
      </c>
      <c r="G6832" s="12" t="str">
        <f>IF(A6832="","",IF(ISERROR(VLOOKUP(A6832,'entry data'!B:I,8,0)),"",VLOOKUP(A6832,'entry data'!B:I,7,0)))</f>
        <v/>
      </c>
      <c r="H6832" s="13" t="str">
        <f>IF(A6832="","",IF(B6832=1,VLOOKUP(A6832,'entry data'!B:D,3,0),I6831))</f>
        <v/>
      </c>
      <c r="I6832" s="14" t="str">
        <f>IF(A6832="","",IF(E6832="weekly",7,IF(E6832="fortnightly",14,IF(E6832="monthly",DATE(IF(MONTH(H6832)=12,YEAR(H6832)+1,YEAR(H6832)),VLOOKUP(MONTH(H6832),index!$D$2:$G$13,2,0),DAY(H6832)),
IF(E6832="quarterly",DATE(IF(MONTH(H6832)&gt;=10,YEAR(H6832)+1,YEAR(H6832)),VLOOKUP(MONTH(H6832),index!$D$2:$G$13,3,0),DAY(H6832)),
IF(E6832="halfyearly",DATE(IF(MONTH(H6832)&gt;=7,YEAR(H6832)+1,YEAR(H6832)),VLOOKUP(MONTH(H6832),index!$D$2:$G$13,4,0),DAY(H6832)),
DATE(YEAR(H6832)+1,MONTH(H6832),DAY(H6832)))))-H6832))+H6832)</f>
        <v/>
      </c>
      <c r="J6832" s="9" t="str">
        <f t="shared" si="658"/>
        <v/>
      </c>
      <c r="K6832" s="11" t="str">
        <f t="shared" si="659"/>
        <v/>
      </c>
      <c r="L6832" s="11" t="str">
        <f t="shared" si="660"/>
        <v/>
      </c>
      <c r="M6832" s="11" t="str">
        <f>IF(A6832="","",VLOOKUP(E6832,index!$A$1:$B$6,2,0)*K6832*G6832)</f>
        <v/>
      </c>
      <c r="N6832" s="11" t="str">
        <f>IF(A6832="","",-PMT(G6832*VLOOKUP(E6832,index!$A$1:$B$6,2,0),C6832,F6832,0,0))</f>
        <v/>
      </c>
      <c r="O6832" s="11" t="str">
        <f t="shared" si="661"/>
        <v/>
      </c>
      <c r="P6832" s="11" t="str">
        <f t="shared" si="656"/>
        <v/>
      </c>
    </row>
    <row r="6833" spans="1:16" x14ac:dyDescent="0.25">
      <c r="A6833" s="9" t="str">
        <f>IF(A6832="","",IF(B6832&lt;C6832,A6832,IF(A6832=MAX('entry data'!$B$8:$B$507),"",A6832+1)))</f>
        <v/>
      </c>
      <c r="B6833" s="9" t="str">
        <f t="shared" si="657"/>
        <v/>
      </c>
      <c r="C6833" s="9" t="str">
        <f>IF(ISERROR(VLOOKUP(A6833,'entry data'!B:G,6,0)),"",VLOOKUP(A6833,'entry data'!B:G,6,0))</f>
        <v/>
      </c>
      <c r="D6833" s="9" t="str">
        <f>IF(ISERROR(VLOOKUP(A6833,'entry data'!B:C,2,0)),"",VLOOKUP(A6833,'entry data'!B:C,2,0))</f>
        <v/>
      </c>
      <c r="E6833" s="9" t="str">
        <f>IF(ISERROR(VLOOKUP(A6833,'entry data'!B:E,4,0)),"",VLOOKUP(A6833,'entry data'!B:E,4,0))</f>
        <v/>
      </c>
      <c r="F6833" s="11" t="str">
        <f>IF(A6833="","",IF(ISERROR(VLOOKUP(A6833,'entry data'!B:F,5,0)),"",VLOOKUP(A6833,'entry data'!B:F,5,0)))</f>
        <v/>
      </c>
      <c r="G6833" s="12" t="str">
        <f>IF(A6833="","",IF(ISERROR(VLOOKUP(A6833,'entry data'!B:I,8,0)),"",VLOOKUP(A6833,'entry data'!B:I,7,0)))</f>
        <v/>
      </c>
      <c r="H6833" s="13" t="str">
        <f>IF(A6833="","",IF(B6833=1,VLOOKUP(A6833,'entry data'!B:D,3,0),I6832))</f>
        <v/>
      </c>
      <c r="I6833" s="14" t="str">
        <f>IF(A6833="","",IF(E6833="weekly",7,IF(E6833="fortnightly",14,IF(E6833="monthly",DATE(IF(MONTH(H6833)=12,YEAR(H6833)+1,YEAR(H6833)),VLOOKUP(MONTH(H6833),index!$D$2:$G$13,2,0),DAY(H6833)),
IF(E6833="quarterly",DATE(IF(MONTH(H6833)&gt;=10,YEAR(H6833)+1,YEAR(H6833)),VLOOKUP(MONTH(H6833),index!$D$2:$G$13,3,0),DAY(H6833)),
IF(E6833="halfyearly",DATE(IF(MONTH(H6833)&gt;=7,YEAR(H6833)+1,YEAR(H6833)),VLOOKUP(MONTH(H6833),index!$D$2:$G$13,4,0),DAY(H6833)),
DATE(YEAR(H6833)+1,MONTH(H6833),DAY(H6833)))))-H6833))+H6833)</f>
        <v/>
      </c>
      <c r="J6833" s="9" t="str">
        <f t="shared" si="658"/>
        <v/>
      </c>
      <c r="K6833" s="11" t="str">
        <f t="shared" si="659"/>
        <v/>
      </c>
      <c r="L6833" s="11" t="str">
        <f t="shared" si="660"/>
        <v/>
      </c>
      <c r="M6833" s="11" t="str">
        <f>IF(A6833="","",VLOOKUP(E6833,index!$A$1:$B$6,2,0)*K6833*G6833)</f>
        <v/>
      </c>
      <c r="N6833" s="11" t="str">
        <f>IF(A6833="","",-PMT(G6833*VLOOKUP(E6833,index!$A$1:$B$6,2,0),C6833,F6833,0,0))</f>
        <v/>
      </c>
      <c r="O6833" s="11" t="str">
        <f t="shared" si="661"/>
        <v/>
      </c>
      <c r="P6833" s="11" t="str">
        <f t="shared" si="656"/>
        <v/>
      </c>
    </row>
    <row r="6834" spans="1:16" x14ac:dyDescent="0.25">
      <c r="A6834" s="9" t="str">
        <f>IF(A6833="","",IF(B6833&lt;C6833,A6833,IF(A6833=MAX('entry data'!$B$8:$B$507),"",A6833+1)))</f>
        <v/>
      </c>
      <c r="B6834" s="9" t="str">
        <f t="shared" si="657"/>
        <v/>
      </c>
      <c r="C6834" s="9" t="str">
        <f>IF(ISERROR(VLOOKUP(A6834,'entry data'!B:G,6,0)),"",VLOOKUP(A6834,'entry data'!B:G,6,0))</f>
        <v/>
      </c>
      <c r="D6834" s="9" t="str">
        <f>IF(ISERROR(VLOOKUP(A6834,'entry data'!B:C,2,0)),"",VLOOKUP(A6834,'entry data'!B:C,2,0))</f>
        <v/>
      </c>
      <c r="E6834" s="9" t="str">
        <f>IF(ISERROR(VLOOKUP(A6834,'entry data'!B:E,4,0)),"",VLOOKUP(A6834,'entry data'!B:E,4,0))</f>
        <v/>
      </c>
      <c r="F6834" s="11" t="str">
        <f>IF(A6834="","",IF(ISERROR(VLOOKUP(A6834,'entry data'!B:F,5,0)),"",VLOOKUP(A6834,'entry data'!B:F,5,0)))</f>
        <v/>
      </c>
      <c r="G6834" s="12" t="str">
        <f>IF(A6834="","",IF(ISERROR(VLOOKUP(A6834,'entry data'!B:I,8,0)),"",VLOOKUP(A6834,'entry data'!B:I,7,0)))</f>
        <v/>
      </c>
      <c r="H6834" s="13" t="str">
        <f>IF(A6834="","",IF(B6834=1,VLOOKUP(A6834,'entry data'!B:D,3,0),I6833))</f>
        <v/>
      </c>
      <c r="I6834" s="14" t="str">
        <f>IF(A6834="","",IF(E6834="weekly",7,IF(E6834="fortnightly",14,IF(E6834="monthly",DATE(IF(MONTH(H6834)=12,YEAR(H6834)+1,YEAR(H6834)),VLOOKUP(MONTH(H6834),index!$D$2:$G$13,2,0),DAY(H6834)),
IF(E6834="quarterly",DATE(IF(MONTH(H6834)&gt;=10,YEAR(H6834)+1,YEAR(H6834)),VLOOKUP(MONTH(H6834),index!$D$2:$G$13,3,0),DAY(H6834)),
IF(E6834="halfyearly",DATE(IF(MONTH(H6834)&gt;=7,YEAR(H6834)+1,YEAR(H6834)),VLOOKUP(MONTH(H6834),index!$D$2:$G$13,4,0),DAY(H6834)),
DATE(YEAR(H6834)+1,MONTH(H6834),DAY(H6834)))))-H6834))+H6834)</f>
        <v/>
      </c>
      <c r="J6834" s="9" t="str">
        <f t="shared" si="658"/>
        <v/>
      </c>
      <c r="K6834" s="11" t="str">
        <f t="shared" si="659"/>
        <v/>
      </c>
      <c r="L6834" s="11" t="str">
        <f t="shared" si="660"/>
        <v/>
      </c>
      <c r="M6834" s="11" t="str">
        <f>IF(A6834="","",VLOOKUP(E6834,index!$A$1:$B$6,2,0)*K6834*G6834)</f>
        <v/>
      </c>
      <c r="N6834" s="11" t="str">
        <f>IF(A6834="","",-PMT(G6834*VLOOKUP(E6834,index!$A$1:$B$6,2,0),C6834,F6834,0,0))</f>
        <v/>
      </c>
      <c r="O6834" s="11" t="str">
        <f t="shared" si="661"/>
        <v/>
      </c>
      <c r="P6834" s="11" t="str">
        <f t="shared" si="656"/>
        <v/>
      </c>
    </row>
    <row r="6835" spans="1:16" x14ac:dyDescent="0.25">
      <c r="A6835" s="9" t="str">
        <f>IF(A6834="","",IF(B6834&lt;C6834,A6834,IF(A6834=MAX('entry data'!$B$8:$B$507),"",A6834+1)))</f>
        <v/>
      </c>
      <c r="B6835" s="9" t="str">
        <f t="shared" si="657"/>
        <v/>
      </c>
      <c r="C6835" s="9" t="str">
        <f>IF(ISERROR(VLOOKUP(A6835,'entry data'!B:G,6,0)),"",VLOOKUP(A6835,'entry data'!B:G,6,0))</f>
        <v/>
      </c>
      <c r="D6835" s="9" t="str">
        <f>IF(ISERROR(VLOOKUP(A6835,'entry data'!B:C,2,0)),"",VLOOKUP(A6835,'entry data'!B:C,2,0))</f>
        <v/>
      </c>
      <c r="E6835" s="9" t="str">
        <f>IF(ISERROR(VLOOKUP(A6835,'entry data'!B:E,4,0)),"",VLOOKUP(A6835,'entry data'!B:E,4,0))</f>
        <v/>
      </c>
      <c r="F6835" s="11" t="str">
        <f>IF(A6835="","",IF(ISERROR(VLOOKUP(A6835,'entry data'!B:F,5,0)),"",VLOOKUP(A6835,'entry data'!B:F,5,0)))</f>
        <v/>
      </c>
      <c r="G6835" s="12" t="str">
        <f>IF(A6835="","",IF(ISERROR(VLOOKUP(A6835,'entry data'!B:I,8,0)),"",VLOOKUP(A6835,'entry data'!B:I,7,0)))</f>
        <v/>
      </c>
      <c r="H6835" s="13" t="str">
        <f>IF(A6835="","",IF(B6835=1,VLOOKUP(A6835,'entry data'!B:D,3,0),I6834))</f>
        <v/>
      </c>
      <c r="I6835" s="14" t="str">
        <f>IF(A6835="","",IF(E6835="weekly",7,IF(E6835="fortnightly",14,IF(E6835="monthly",DATE(IF(MONTH(H6835)=12,YEAR(H6835)+1,YEAR(H6835)),VLOOKUP(MONTH(H6835),index!$D$2:$G$13,2,0),DAY(H6835)),
IF(E6835="quarterly",DATE(IF(MONTH(H6835)&gt;=10,YEAR(H6835)+1,YEAR(H6835)),VLOOKUP(MONTH(H6835),index!$D$2:$G$13,3,0),DAY(H6835)),
IF(E6835="halfyearly",DATE(IF(MONTH(H6835)&gt;=7,YEAR(H6835)+1,YEAR(H6835)),VLOOKUP(MONTH(H6835),index!$D$2:$G$13,4,0),DAY(H6835)),
DATE(YEAR(H6835)+1,MONTH(H6835),DAY(H6835)))))-H6835))+H6835)</f>
        <v/>
      </c>
      <c r="J6835" s="9" t="str">
        <f t="shared" si="658"/>
        <v/>
      </c>
      <c r="K6835" s="11" t="str">
        <f t="shared" si="659"/>
        <v/>
      </c>
      <c r="L6835" s="11" t="str">
        <f t="shared" si="660"/>
        <v/>
      </c>
      <c r="M6835" s="11" t="str">
        <f>IF(A6835="","",VLOOKUP(E6835,index!$A$1:$B$6,2,0)*K6835*G6835)</f>
        <v/>
      </c>
      <c r="N6835" s="11" t="str">
        <f>IF(A6835="","",-PMT(G6835*VLOOKUP(E6835,index!$A$1:$B$6,2,0),C6835,F6835,0,0))</f>
        <v/>
      </c>
      <c r="O6835" s="11" t="str">
        <f t="shared" si="661"/>
        <v/>
      </c>
      <c r="P6835" s="11" t="str">
        <f t="shared" si="656"/>
        <v/>
      </c>
    </row>
    <row r="6836" spans="1:16" x14ac:dyDescent="0.25">
      <c r="A6836" s="9" t="str">
        <f>IF(A6835="","",IF(B6835&lt;C6835,A6835,IF(A6835=MAX('entry data'!$B$8:$B$507),"",A6835+1)))</f>
        <v/>
      </c>
      <c r="B6836" s="9" t="str">
        <f t="shared" si="657"/>
        <v/>
      </c>
      <c r="C6836" s="9" t="str">
        <f>IF(ISERROR(VLOOKUP(A6836,'entry data'!B:G,6,0)),"",VLOOKUP(A6836,'entry data'!B:G,6,0))</f>
        <v/>
      </c>
      <c r="D6836" s="9" t="str">
        <f>IF(ISERROR(VLOOKUP(A6836,'entry data'!B:C,2,0)),"",VLOOKUP(A6836,'entry data'!B:C,2,0))</f>
        <v/>
      </c>
      <c r="E6836" s="9" t="str">
        <f>IF(ISERROR(VLOOKUP(A6836,'entry data'!B:E,4,0)),"",VLOOKUP(A6836,'entry data'!B:E,4,0))</f>
        <v/>
      </c>
      <c r="F6836" s="11" t="str">
        <f>IF(A6836="","",IF(ISERROR(VLOOKUP(A6836,'entry data'!B:F,5,0)),"",VLOOKUP(A6836,'entry data'!B:F,5,0)))</f>
        <v/>
      </c>
      <c r="G6836" s="12" t="str">
        <f>IF(A6836="","",IF(ISERROR(VLOOKUP(A6836,'entry data'!B:I,8,0)),"",VLOOKUP(A6836,'entry data'!B:I,7,0)))</f>
        <v/>
      </c>
      <c r="H6836" s="13" t="str">
        <f>IF(A6836="","",IF(B6836=1,VLOOKUP(A6836,'entry data'!B:D,3,0),I6835))</f>
        <v/>
      </c>
      <c r="I6836" s="14" t="str">
        <f>IF(A6836="","",IF(E6836="weekly",7,IF(E6836="fortnightly",14,IF(E6836="monthly",DATE(IF(MONTH(H6836)=12,YEAR(H6836)+1,YEAR(H6836)),VLOOKUP(MONTH(H6836),index!$D$2:$G$13,2,0),DAY(H6836)),
IF(E6836="quarterly",DATE(IF(MONTH(H6836)&gt;=10,YEAR(H6836)+1,YEAR(H6836)),VLOOKUP(MONTH(H6836),index!$D$2:$G$13,3,0),DAY(H6836)),
IF(E6836="halfyearly",DATE(IF(MONTH(H6836)&gt;=7,YEAR(H6836)+1,YEAR(H6836)),VLOOKUP(MONTH(H6836),index!$D$2:$G$13,4,0),DAY(H6836)),
DATE(YEAR(H6836)+1,MONTH(H6836),DAY(H6836)))))-H6836))+H6836)</f>
        <v/>
      </c>
      <c r="J6836" s="9" t="str">
        <f t="shared" si="658"/>
        <v/>
      </c>
      <c r="K6836" s="11" t="str">
        <f t="shared" si="659"/>
        <v/>
      </c>
      <c r="L6836" s="11" t="str">
        <f t="shared" si="660"/>
        <v/>
      </c>
      <c r="M6836" s="11" t="str">
        <f>IF(A6836="","",VLOOKUP(E6836,index!$A$1:$B$6,2,0)*K6836*G6836)</f>
        <v/>
      </c>
      <c r="N6836" s="11" t="str">
        <f>IF(A6836="","",-PMT(G6836*VLOOKUP(E6836,index!$A$1:$B$6,2,0),C6836,F6836,0,0))</f>
        <v/>
      </c>
      <c r="O6836" s="11" t="str">
        <f t="shared" si="661"/>
        <v/>
      </c>
      <c r="P6836" s="11" t="str">
        <f t="shared" si="656"/>
        <v/>
      </c>
    </row>
    <row r="6837" spans="1:16" x14ac:dyDescent="0.25">
      <c r="A6837" s="9" t="str">
        <f>IF(A6836="","",IF(B6836&lt;C6836,A6836,IF(A6836=MAX('entry data'!$B$8:$B$507),"",A6836+1)))</f>
        <v/>
      </c>
      <c r="B6837" s="9" t="str">
        <f t="shared" si="657"/>
        <v/>
      </c>
      <c r="C6837" s="9" t="str">
        <f>IF(ISERROR(VLOOKUP(A6837,'entry data'!B:G,6,0)),"",VLOOKUP(A6837,'entry data'!B:G,6,0))</f>
        <v/>
      </c>
      <c r="D6837" s="9" t="str">
        <f>IF(ISERROR(VLOOKUP(A6837,'entry data'!B:C,2,0)),"",VLOOKUP(A6837,'entry data'!B:C,2,0))</f>
        <v/>
      </c>
      <c r="E6837" s="9" t="str">
        <f>IF(ISERROR(VLOOKUP(A6837,'entry data'!B:E,4,0)),"",VLOOKUP(A6837,'entry data'!B:E,4,0))</f>
        <v/>
      </c>
      <c r="F6837" s="11" t="str">
        <f>IF(A6837="","",IF(ISERROR(VLOOKUP(A6837,'entry data'!B:F,5,0)),"",VLOOKUP(A6837,'entry data'!B:F,5,0)))</f>
        <v/>
      </c>
      <c r="G6837" s="12" t="str">
        <f>IF(A6837="","",IF(ISERROR(VLOOKUP(A6837,'entry data'!B:I,8,0)),"",VLOOKUP(A6837,'entry data'!B:I,7,0)))</f>
        <v/>
      </c>
      <c r="H6837" s="13" t="str">
        <f>IF(A6837="","",IF(B6837=1,VLOOKUP(A6837,'entry data'!B:D,3,0),I6836))</f>
        <v/>
      </c>
      <c r="I6837" s="14" t="str">
        <f>IF(A6837="","",IF(E6837="weekly",7,IF(E6837="fortnightly",14,IF(E6837="monthly",DATE(IF(MONTH(H6837)=12,YEAR(H6837)+1,YEAR(H6837)),VLOOKUP(MONTH(H6837),index!$D$2:$G$13,2,0),DAY(H6837)),
IF(E6837="quarterly",DATE(IF(MONTH(H6837)&gt;=10,YEAR(H6837)+1,YEAR(H6837)),VLOOKUP(MONTH(H6837),index!$D$2:$G$13,3,0),DAY(H6837)),
IF(E6837="halfyearly",DATE(IF(MONTH(H6837)&gt;=7,YEAR(H6837)+1,YEAR(H6837)),VLOOKUP(MONTH(H6837),index!$D$2:$G$13,4,0),DAY(H6837)),
DATE(YEAR(H6837)+1,MONTH(H6837),DAY(H6837)))))-H6837))+H6837)</f>
        <v/>
      </c>
      <c r="J6837" s="9" t="str">
        <f t="shared" si="658"/>
        <v/>
      </c>
      <c r="K6837" s="11" t="str">
        <f t="shared" si="659"/>
        <v/>
      </c>
      <c r="L6837" s="11" t="str">
        <f t="shared" si="660"/>
        <v/>
      </c>
      <c r="M6837" s="11" t="str">
        <f>IF(A6837="","",VLOOKUP(E6837,index!$A$1:$B$6,2,0)*K6837*G6837)</f>
        <v/>
      </c>
      <c r="N6837" s="11" t="str">
        <f>IF(A6837="","",-PMT(G6837*VLOOKUP(E6837,index!$A$1:$B$6,2,0),C6837,F6837,0,0))</f>
        <v/>
      </c>
      <c r="O6837" s="11" t="str">
        <f t="shared" si="661"/>
        <v/>
      </c>
      <c r="P6837" s="11" t="str">
        <f t="shared" si="656"/>
        <v/>
      </c>
    </row>
    <row r="6838" spans="1:16" x14ac:dyDescent="0.25">
      <c r="A6838" s="9" t="str">
        <f>IF(A6837="","",IF(B6837&lt;C6837,A6837,IF(A6837=MAX('entry data'!$B$8:$B$507),"",A6837+1)))</f>
        <v/>
      </c>
      <c r="B6838" s="9" t="str">
        <f t="shared" si="657"/>
        <v/>
      </c>
      <c r="C6838" s="9" t="str">
        <f>IF(ISERROR(VLOOKUP(A6838,'entry data'!B:G,6,0)),"",VLOOKUP(A6838,'entry data'!B:G,6,0))</f>
        <v/>
      </c>
      <c r="D6838" s="9" t="str">
        <f>IF(ISERROR(VLOOKUP(A6838,'entry data'!B:C,2,0)),"",VLOOKUP(A6838,'entry data'!B:C,2,0))</f>
        <v/>
      </c>
      <c r="E6838" s="9" t="str">
        <f>IF(ISERROR(VLOOKUP(A6838,'entry data'!B:E,4,0)),"",VLOOKUP(A6838,'entry data'!B:E,4,0))</f>
        <v/>
      </c>
      <c r="F6838" s="11" t="str">
        <f>IF(A6838="","",IF(ISERROR(VLOOKUP(A6838,'entry data'!B:F,5,0)),"",VLOOKUP(A6838,'entry data'!B:F,5,0)))</f>
        <v/>
      </c>
      <c r="G6838" s="12" t="str">
        <f>IF(A6838="","",IF(ISERROR(VLOOKUP(A6838,'entry data'!B:I,8,0)),"",VLOOKUP(A6838,'entry data'!B:I,7,0)))</f>
        <v/>
      </c>
      <c r="H6838" s="13" t="str">
        <f>IF(A6838="","",IF(B6838=1,VLOOKUP(A6838,'entry data'!B:D,3,0),I6837))</f>
        <v/>
      </c>
      <c r="I6838" s="14" t="str">
        <f>IF(A6838="","",IF(E6838="weekly",7,IF(E6838="fortnightly",14,IF(E6838="monthly",DATE(IF(MONTH(H6838)=12,YEAR(H6838)+1,YEAR(H6838)),VLOOKUP(MONTH(H6838),index!$D$2:$G$13,2,0),DAY(H6838)),
IF(E6838="quarterly",DATE(IF(MONTH(H6838)&gt;=10,YEAR(H6838)+1,YEAR(H6838)),VLOOKUP(MONTH(H6838),index!$D$2:$G$13,3,0),DAY(H6838)),
IF(E6838="halfyearly",DATE(IF(MONTH(H6838)&gt;=7,YEAR(H6838)+1,YEAR(H6838)),VLOOKUP(MONTH(H6838),index!$D$2:$G$13,4,0),DAY(H6838)),
DATE(YEAR(H6838)+1,MONTH(H6838),DAY(H6838)))))-H6838))+H6838)</f>
        <v/>
      </c>
      <c r="J6838" s="9" t="str">
        <f t="shared" si="658"/>
        <v/>
      </c>
      <c r="K6838" s="11" t="str">
        <f t="shared" si="659"/>
        <v/>
      </c>
      <c r="L6838" s="11" t="str">
        <f t="shared" si="660"/>
        <v/>
      </c>
      <c r="M6838" s="11" t="str">
        <f>IF(A6838="","",VLOOKUP(E6838,index!$A$1:$B$6,2,0)*K6838*G6838)</f>
        <v/>
      </c>
      <c r="N6838" s="11" t="str">
        <f>IF(A6838="","",-PMT(G6838*VLOOKUP(E6838,index!$A$1:$B$6,2,0),C6838,F6838,0,0))</f>
        <v/>
      </c>
      <c r="O6838" s="11" t="str">
        <f t="shared" si="661"/>
        <v/>
      </c>
      <c r="P6838" s="11" t="str">
        <f t="shared" si="656"/>
        <v/>
      </c>
    </row>
    <row r="6839" spans="1:16" x14ac:dyDescent="0.25">
      <c r="A6839" s="9" t="str">
        <f>IF(A6838="","",IF(B6838&lt;C6838,A6838,IF(A6838=MAX('entry data'!$B$8:$B$507),"",A6838+1)))</f>
        <v/>
      </c>
      <c r="B6839" s="9" t="str">
        <f t="shared" si="657"/>
        <v/>
      </c>
      <c r="C6839" s="9" t="str">
        <f>IF(ISERROR(VLOOKUP(A6839,'entry data'!B:G,6,0)),"",VLOOKUP(A6839,'entry data'!B:G,6,0))</f>
        <v/>
      </c>
      <c r="D6839" s="9" t="str">
        <f>IF(ISERROR(VLOOKUP(A6839,'entry data'!B:C,2,0)),"",VLOOKUP(A6839,'entry data'!B:C,2,0))</f>
        <v/>
      </c>
      <c r="E6839" s="9" t="str">
        <f>IF(ISERROR(VLOOKUP(A6839,'entry data'!B:E,4,0)),"",VLOOKUP(A6839,'entry data'!B:E,4,0))</f>
        <v/>
      </c>
      <c r="F6839" s="11" t="str">
        <f>IF(A6839="","",IF(ISERROR(VLOOKUP(A6839,'entry data'!B:F,5,0)),"",VLOOKUP(A6839,'entry data'!B:F,5,0)))</f>
        <v/>
      </c>
      <c r="G6839" s="12" t="str">
        <f>IF(A6839="","",IF(ISERROR(VLOOKUP(A6839,'entry data'!B:I,8,0)),"",VLOOKUP(A6839,'entry data'!B:I,7,0)))</f>
        <v/>
      </c>
      <c r="H6839" s="13" t="str">
        <f>IF(A6839="","",IF(B6839=1,VLOOKUP(A6839,'entry data'!B:D,3,0),I6838))</f>
        <v/>
      </c>
      <c r="I6839" s="14" t="str">
        <f>IF(A6839="","",IF(E6839="weekly",7,IF(E6839="fortnightly",14,IF(E6839="monthly",DATE(IF(MONTH(H6839)=12,YEAR(H6839)+1,YEAR(H6839)),VLOOKUP(MONTH(H6839),index!$D$2:$G$13,2,0),DAY(H6839)),
IF(E6839="quarterly",DATE(IF(MONTH(H6839)&gt;=10,YEAR(H6839)+1,YEAR(H6839)),VLOOKUP(MONTH(H6839),index!$D$2:$G$13,3,0),DAY(H6839)),
IF(E6839="halfyearly",DATE(IF(MONTH(H6839)&gt;=7,YEAR(H6839)+1,YEAR(H6839)),VLOOKUP(MONTH(H6839),index!$D$2:$G$13,4,0),DAY(H6839)),
DATE(YEAR(H6839)+1,MONTH(H6839),DAY(H6839)))))-H6839))+H6839)</f>
        <v/>
      </c>
      <c r="J6839" s="9" t="str">
        <f t="shared" si="658"/>
        <v/>
      </c>
      <c r="K6839" s="11" t="str">
        <f t="shared" si="659"/>
        <v/>
      </c>
      <c r="L6839" s="11" t="str">
        <f t="shared" si="660"/>
        <v/>
      </c>
      <c r="M6839" s="11" t="str">
        <f>IF(A6839="","",VLOOKUP(E6839,index!$A$1:$B$6,2,0)*K6839*G6839)</f>
        <v/>
      </c>
      <c r="N6839" s="11" t="str">
        <f>IF(A6839="","",-PMT(G6839*VLOOKUP(E6839,index!$A$1:$B$6,2,0),C6839,F6839,0,0))</f>
        <v/>
      </c>
      <c r="O6839" s="11" t="str">
        <f t="shared" si="661"/>
        <v/>
      </c>
      <c r="P6839" s="11" t="str">
        <f t="shared" si="656"/>
        <v/>
      </c>
    </row>
    <row r="6840" spans="1:16" x14ac:dyDescent="0.25">
      <c r="A6840" s="9" t="str">
        <f>IF(A6839="","",IF(B6839&lt;C6839,A6839,IF(A6839=MAX('entry data'!$B$8:$B$507),"",A6839+1)))</f>
        <v/>
      </c>
      <c r="B6840" s="9" t="str">
        <f t="shared" si="657"/>
        <v/>
      </c>
      <c r="C6840" s="9" t="str">
        <f>IF(ISERROR(VLOOKUP(A6840,'entry data'!B:G,6,0)),"",VLOOKUP(A6840,'entry data'!B:G,6,0))</f>
        <v/>
      </c>
      <c r="D6840" s="9" t="str">
        <f>IF(ISERROR(VLOOKUP(A6840,'entry data'!B:C,2,0)),"",VLOOKUP(A6840,'entry data'!B:C,2,0))</f>
        <v/>
      </c>
      <c r="E6840" s="9" t="str">
        <f>IF(ISERROR(VLOOKUP(A6840,'entry data'!B:E,4,0)),"",VLOOKUP(A6840,'entry data'!B:E,4,0))</f>
        <v/>
      </c>
      <c r="F6840" s="11" t="str">
        <f>IF(A6840="","",IF(ISERROR(VLOOKUP(A6840,'entry data'!B:F,5,0)),"",VLOOKUP(A6840,'entry data'!B:F,5,0)))</f>
        <v/>
      </c>
      <c r="G6840" s="12" t="str">
        <f>IF(A6840="","",IF(ISERROR(VLOOKUP(A6840,'entry data'!B:I,8,0)),"",VLOOKUP(A6840,'entry data'!B:I,7,0)))</f>
        <v/>
      </c>
      <c r="H6840" s="13" t="str">
        <f>IF(A6840="","",IF(B6840=1,VLOOKUP(A6840,'entry data'!B:D,3,0),I6839))</f>
        <v/>
      </c>
      <c r="I6840" s="14" t="str">
        <f>IF(A6840="","",IF(E6840="weekly",7,IF(E6840="fortnightly",14,IF(E6840="monthly",DATE(IF(MONTH(H6840)=12,YEAR(H6840)+1,YEAR(H6840)),VLOOKUP(MONTH(H6840),index!$D$2:$G$13,2,0),DAY(H6840)),
IF(E6840="quarterly",DATE(IF(MONTH(H6840)&gt;=10,YEAR(H6840)+1,YEAR(H6840)),VLOOKUP(MONTH(H6840),index!$D$2:$G$13,3,0),DAY(H6840)),
IF(E6840="halfyearly",DATE(IF(MONTH(H6840)&gt;=7,YEAR(H6840)+1,YEAR(H6840)),VLOOKUP(MONTH(H6840),index!$D$2:$G$13,4,0),DAY(H6840)),
DATE(YEAR(H6840)+1,MONTH(H6840),DAY(H6840)))))-H6840))+H6840)</f>
        <v/>
      </c>
      <c r="J6840" s="9" t="str">
        <f t="shared" si="658"/>
        <v/>
      </c>
      <c r="K6840" s="11" t="str">
        <f t="shared" si="659"/>
        <v/>
      </c>
      <c r="L6840" s="11" t="str">
        <f t="shared" si="660"/>
        <v/>
      </c>
      <c r="M6840" s="11" t="str">
        <f>IF(A6840="","",VLOOKUP(E6840,index!$A$1:$B$6,2,0)*K6840*G6840)</f>
        <v/>
      </c>
      <c r="N6840" s="11" t="str">
        <f>IF(A6840="","",-PMT(G6840*VLOOKUP(E6840,index!$A$1:$B$6,2,0),C6840,F6840,0,0))</f>
        <v/>
      </c>
      <c r="O6840" s="11" t="str">
        <f t="shared" si="661"/>
        <v/>
      </c>
      <c r="P6840" s="11" t="str">
        <f t="shared" si="656"/>
        <v/>
      </c>
    </row>
    <row r="6841" spans="1:16" x14ac:dyDescent="0.25">
      <c r="A6841" s="9" t="str">
        <f>IF(A6840="","",IF(B6840&lt;C6840,A6840,IF(A6840=MAX('entry data'!$B$8:$B$507),"",A6840+1)))</f>
        <v/>
      </c>
      <c r="B6841" s="9" t="str">
        <f t="shared" si="657"/>
        <v/>
      </c>
      <c r="C6841" s="9" t="str">
        <f>IF(ISERROR(VLOOKUP(A6841,'entry data'!B:G,6,0)),"",VLOOKUP(A6841,'entry data'!B:G,6,0))</f>
        <v/>
      </c>
      <c r="D6841" s="9" t="str">
        <f>IF(ISERROR(VLOOKUP(A6841,'entry data'!B:C,2,0)),"",VLOOKUP(A6841,'entry data'!B:C,2,0))</f>
        <v/>
      </c>
      <c r="E6841" s="9" t="str">
        <f>IF(ISERROR(VLOOKUP(A6841,'entry data'!B:E,4,0)),"",VLOOKUP(A6841,'entry data'!B:E,4,0))</f>
        <v/>
      </c>
      <c r="F6841" s="11" t="str">
        <f>IF(A6841="","",IF(ISERROR(VLOOKUP(A6841,'entry data'!B:F,5,0)),"",VLOOKUP(A6841,'entry data'!B:F,5,0)))</f>
        <v/>
      </c>
      <c r="G6841" s="12" t="str">
        <f>IF(A6841="","",IF(ISERROR(VLOOKUP(A6841,'entry data'!B:I,8,0)),"",VLOOKUP(A6841,'entry data'!B:I,7,0)))</f>
        <v/>
      </c>
      <c r="H6841" s="13" t="str">
        <f>IF(A6841="","",IF(B6841=1,VLOOKUP(A6841,'entry data'!B:D,3,0),I6840))</f>
        <v/>
      </c>
      <c r="I6841" s="14" t="str">
        <f>IF(A6841="","",IF(E6841="weekly",7,IF(E6841="fortnightly",14,IF(E6841="monthly",DATE(IF(MONTH(H6841)=12,YEAR(H6841)+1,YEAR(H6841)),VLOOKUP(MONTH(H6841),index!$D$2:$G$13,2,0),DAY(H6841)),
IF(E6841="quarterly",DATE(IF(MONTH(H6841)&gt;=10,YEAR(H6841)+1,YEAR(H6841)),VLOOKUP(MONTH(H6841),index!$D$2:$G$13,3,0),DAY(H6841)),
IF(E6841="halfyearly",DATE(IF(MONTH(H6841)&gt;=7,YEAR(H6841)+1,YEAR(H6841)),VLOOKUP(MONTH(H6841),index!$D$2:$G$13,4,0),DAY(H6841)),
DATE(YEAR(H6841)+1,MONTH(H6841),DAY(H6841)))))-H6841))+H6841)</f>
        <v/>
      </c>
      <c r="J6841" s="9" t="str">
        <f t="shared" si="658"/>
        <v/>
      </c>
      <c r="K6841" s="11" t="str">
        <f t="shared" si="659"/>
        <v/>
      </c>
      <c r="L6841" s="11" t="str">
        <f t="shared" si="660"/>
        <v/>
      </c>
      <c r="M6841" s="11" t="str">
        <f>IF(A6841="","",VLOOKUP(E6841,index!$A$1:$B$6,2,0)*K6841*G6841)</f>
        <v/>
      </c>
      <c r="N6841" s="11" t="str">
        <f>IF(A6841="","",-PMT(G6841*VLOOKUP(E6841,index!$A$1:$B$6,2,0),C6841,F6841,0,0))</f>
        <v/>
      </c>
      <c r="O6841" s="11" t="str">
        <f t="shared" si="661"/>
        <v/>
      </c>
      <c r="P6841" s="11" t="str">
        <f t="shared" si="656"/>
        <v/>
      </c>
    </row>
    <row r="6842" spans="1:16" x14ac:dyDescent="0.25">
      <c r="A6842" s="9" t="str">
        <f>IF(A6841="","",IF(B6841&lt;C6841,A6841,IF(A6841=MAX('entry data'!$B$8:$B$507),"",A6841+1)))</f>
        <v/>
      </c>
      <c r="B6842" s="9" t="str">
        <f t="shared" si="657"/>
        <v/>
      </c>
      <c r="C6842" s="9" t="str">
        <f>IF(ISERROR(VLOOKUP(A6842,'entry data'!B:G,6,0)),"",VLOOKUP(A6842,'entry data'!B:G,6,0))</f>
        <v/>
      </c>
      <c r="D6842" s="9" t="str">
        <f>IF(ISERROR(VLOOKUP(A6842,'entry data'!B:C,2,0)),"",VLOOKUP(A6842,'entry data'!B:C,2,0))</f>
        <v/>
      </c>
      <c r="E6842" s="9" t="str">
        <f>IF(ISERROR(VLOOKUP(A6842,'entry data'!B:E,4,0)),"",VLOOKUP(A6842,'entry data'!B:E,4,0))</f>
        <v/>
      </c>
      <c r="F6842" s="11" t="str">
        <f>IF(A6842="","",IF(ISERROR(VLOOKUP(A6842,'entry data'!B:F,5,0)),"",VLOOKUP(A6842,'entry data'!B:F,5,0)))</f>
        <v/>
      </c>
      <c r="G6842" s="12" t="str">
        <f>IF(A6842="","",IF(ISERROR(VLOOKUP(A6842,'entry data'!B:I,8,0)),"",VLOOKUP(A6842,'entry data'!B:I,7,0)))</f>
        <v/>
      </c>
      <c r="H6842" s="13" t="str">
        <f>IF(A6842="","",IF(B6842=1,VLOOKUP(A6842,'entry data'!B:D,3,0),I6841))</f>
        <v/>
      </c>
      <c r="I6842" s="14" t="str">
        <f>IF(A6842="","",IF(E6842="weekly",7,IF(E6842="fortnightly",14,IF(E6842="monthly",DATE(IF(MONTH(H6842)=12,YEAR(H6842)+1,YEAR(H6842)),VLOOKUP(MONTH(H6842),index!$D$2:$G$13,2,0),DAY(H6842)),
IF(E6842="quarterly",DATE(IF(MONTH(H6842)&gt;=10,YEAR(H6842)+1,YEAR(H6842)),VLOOKUP(MONTH(H6842),index!$D$2:$G$13,3,0),DAY(H6842)),
IF(E6842="halfyearly",DATE(IF(MONTH(H6842)&gt;=7,YEAR(H6842)+1,YEAR(H6842)),VLOOKUP(MONTH(H6842),index!$D$2:$G$13,4,0),DAY(H6842)),
DATE(YEAR(H6842)+1,MONTH(H6842),DAY(H6842)))))-H6842))+H6842)</f>
        <v/>
      </c>
      <c r="J6842" s="9" t="str">
        <f t="shared" si="658"/>
        <v/>
      </c>
      <c r="K6842" s="11" t="str">
        <f t="shared" si="659"/>
        <v/>
      </c>
      <c r="L6842" s="11" t="str">
        <f t="shared" si="660"/>
        <v/>
      </c>
      <c r="M6842" s="11" t="str">
        <f>IF(A6842="","",VLOOKUP(E6842,index!$A$1:$B$6,2,0)*K6842*G6842)</f>
        <v/>
      </c>
      <c r="N6842" s="11" t="str">
        <f>IF(A6842="","",-PMT(G6842*VLOOKUP(E6842,index!$A$1:$B$6,2,0),C6842,F6842,0,0))</f>
        <v/>
      </c>
      <c r="O6842" s="11" t="str">
        <f t="shared" si="661"/>
        <v/>
      </c>
      <c r="P6842" s="11" t="str">
        <f t="shared" si="656"/>
        <v/>
      </c>
    </row>
    <row r="6843" spans="1:16" x14ac:dyDescent="0.25">
      <c r="A6843" s="9" t="str">
        <f>IF(A6842="","",IF(B6842&lt;C6842,A6842,IF(A6842=MAX('entry data'!$B$8:$B$507),"",A6842+1)))</f>
        <v/>
      </c>
      <c r="B6843" s="9" t="str">
        <f t="shared" si="657"/>
        <v/>
      </c>
      <c r="C6843" s="9" t="str">
        <f>IF(ISERROR(VLOOKUP(A6843,'entry data'!B:G,6,0)),"",VLOOKUP(A6843,'entry data'!B:G,6,0))</f>
        <v/>
      </c>
      <c r="D6843" s="9" t="str">
        <f>IF(ISERROR(VLOOKUP(A6843,'entry data'!B:C,2,0)),"",VLOOKUP(A6843,'entry data'!B:C,2,0))</f>
        <v/>
      </c>
      <c r="E6843" s="9" t="str">
        <f>IF(ISERROR(VLOOKUP(A6843,'entry data'!B:E,4,0)),"",VLOOKUP(A6843,'entry data'!B:E,4,0))</f>
        <v/>
      </c>
      <c r="F6843" s="11" t="str">
        <f>IF(A6843="","",IF(ISERROR(VLOOKUP(A6843,'entry data'!B:F,5,0)),"",VLOOKUP(A6843,'entry data'!B:F,5,0)))</f>
        <v/>
      </c>
      <c r="G6843" s="12" t="str">
        <f>IF(A6843="","",IF(ISERROR(VLOOKUP(A6843,'entry data'!B:I,8,0)),"",VLOOKUP(A6843,'entry data'!B:I,7,0)))</f>
        <v/>
      </c>
      <c r="H6843" s="13" t="str">
        <f>IF(A6843="","",IF(B6843=1,VLOOKUP(A6843,'entry data'!B:D,3,0),I6842))</f>
        <v/>
      </c>
      <c r="I6843" s="14" t="str">
        <f>IF(A6843="","",IF(E6843="weekly",7,IF(E6843="fortnightly",14,IF(E6843="monthly",DATE(IF(MONTH(H6843)=12,YEAR(H6843)+1,YEAR(H6843)),VLOOKUP(MONTH(H6843),index!$D$2:$G$13,2,0),DAY(H6843)),
IF(E6843="quarterly",DATE(IF(MONTH(H6843)&gt;=10,YEAR(H6843)+1,YEAR(H6843)),VLOOKUP(MONTH(H6843),index!$D$2:$G$13,3,0),DAY(H6843)),
IF(E6843="halfyearly",DATE(IF(MONTH(H6843)&gt;=7,YEAR(H6843)+1,YEAR(H6843)),VLOOKUP(MONTH(H6843),index!$D$2:$G$13,4,0),DAY(H6843)),
DATE(YEAR(H6843)+1,MONTH(H6843),DAY(H6843)))))-H6843))+H6843)</f>
        <v/>
      </c>
      <c r="J6843" s="9" t="str">
        <f t="shared" si="658"/>
        <v/>
      </c>
      <c r="K6843" s="11" t="str">
        <f t="shared" si="659"/>
        <v/>
      </c>
      <c r="L6843" s="11" t="str">
        <f t="shared" si="660"/>
        <v/>
      </c>
      <c r="M6843" s="11" t="str">
        <f>IF(A6843="","",VLOOKUP(E6843,index!$A$1:$B$6,2,0)*K6843*G6843)</f>
        <v/>
      </c>
      <c r="N6843" s="11" t="str">
        <f>IF(A6843="","",-PMT(G6843*VLOOKUP(E6843,index!$A$1:$B$6,2,0),C6843,F6843,0,0))</f>
        <v/>
      </c>
      <c r="O6843" s="11" t="str">
        <f t="shared" si="661"/>
        <v/>
      </c>
      <c r="P6843" s="11" t="str">
        <f t="shared" si="656"/>
        <v/>
      </c>
    </row>
    <row r="6844" spans="1:16" x14ac:dyDescent="0.25">
      <c r="A6844" s="9" t="str">
        <f>IF(A6843="","",IF(B6843&lt;C6843,A6843,IF(A6843=MAX('entry data'!$B$8:$B$507),"",A6843+1)))</f>
        <v/>
      </c>
      <c r="B6844" s="9" t="str">
        <f t="shared" si="657"/>
        <v/>
      </c>
      <c r="C6844" s="9" t="str">
        <f>IF(ISERROR(VLOOKUP(A6844,'entry data'!B:G,6,0)),"",VLOOKUP(A6844,'entry data'!B:G,6,0))</f>
        <v/>
      </c>
      <c r="D6844" s="9" t="str">
        <f>IF(ISERROR(VLOOKUP(A6844,'entry data'!B:C,2,0)),"",VLOOKUP(A6844,'entry data'!B:C,2,0))</f>
        <v/>
      </c>
      <c r="E6844" s="9" t="str">
        <f>IF(ISERROR(VLOOKUP(A6844,'entry data'!B:E,4,0)),"",VLOOKUP(A6844,'entry data'!B:E,4,0))</f>
        <v/>
      </c>
      <c r="F6844" s="11" t="str">
        <f>IF(A6844="","",IF(ISERROR(VLOOKUP(A6844,'entry data'!B:F,5,0)),"",VLOOKUP(A6844,'entry data'!B:F,5,0)))</f>
        <v/>
      </c>
      <c r="G6844" s="12" t="str">
        <f>IF(A6844="","",IF(ISERROR(VLOOKUP(A6844,'entry data'!B:I,8,0)),"",VLOOKUP(A6844,'entry data'!B:I,7,0)))</f>
        <v/>
      </c>
      <c r="H6844" s="13" t="str">
        <f>IF(A6844="","",IF(B6844=1,VLOOKUP(A6844,'entry data'!B:D,3,0),I6843))</f>
        <v/>
      </c>
      <c r="I6844" s="14" t="str">
        <f>IF(A6844="","",IF(E6844="weekly",7,IF(E6844="fortnightly",14,IF(E6844="monthly",DATE(IF(MONTH(H6844)=12,YEAR(H6844)+1,YEAR(H6844)),VLOOKUP(MONTH(H6844),index!$D$2:$G$13,2,0),DAY(H6844)),
IF(E6844="quarterly",DATE(IF(MONTH(H6844)&gt;=10,YEAR(H6844)+1,YEAR(H6844)),VLOOKUP(MONTH(H6844),index!$D$2:$G$13,3,0),DAY(H6844)),
IF(E6844="halfyearly",DATE(IF(MONTH(H6844)&gt;=7,YEAR(H6844)+1,YEAR(H6844)),VLOOKUP(MONTH(H6844),index!$D$2:$G$13,4,0),DAY(H6844)),
DATE(YEAR(H6844)+1,MONTH(H6844),DAY(H6844)))))-H6844))+H6844)</f>
        <v/>
      </c>
      <c r="J6844" s="9" t="str">
        <f t="shared" si="658"/>
        <v/>
      </c>
      <c r="K6844" s="11" t="str">
        <f t="shared" si="659"/>
        <v/>
      </c>
      <c r="L6844" s="11" t="str">
        <f t="shared" si="660"/>
        <v/>
      </c>
      <c r="M6844" s="11" t="str">
        <f>IF(A6844="","",VLOOKUP(E6844,index!$A$1:$B$6,2,0)*K6844*G6844)</f>
        <v/>
      </c>
      <c r="N6844" s="11" t="str">
        <f>IF(A6844="","",-PMT(G6844*VLOOKUP(E6844,index!$A$1:$B$6,2,0),C6844,F6844,0,0))</f>
        <v/>
      </c>
      <c r="O6844" s="11" t="str">
        <f t="shared" si="661"/>
        <v/>
      </c>
      <c r="P6844" s="11" t="str">
        <f t="shared" si="656"/>
        <v/>
      </c>
    </row>
    <row r="6845" spans="1:16" x14ac:dyDescent="0.25">
      <c r="A6845" s="9" t="str">
        <f>IF(A6844="","",IF(B6844&lt;C6844,A6844,IF(A6844=MAX('entry data'!$B$8:$B$507),"",A6844+1)))</f>
        <v/>
      </c>
      <c r="B6845" s="9" t="str">
        <f t="shared" si="657"/>
        <v/>
      </c>
      <c r="C6845" s="9" t="str">
        <f>IF(ISERROR(VLOOKUP(A6845,'entry data'!B:G,6,0)),"",VLOOKUP(A6845,'entry data'!B:G,6,0))</f>
        <v/>
      </c>
      <c r="D6845" s="9" t="str">
        <f>IF(ISERROR(VLOOKUP(A6845,'entry data'!B:C,2,0)),"",VLOOKUP(A6845,'entry data'!B:C,2,0))</f>
        <v/>
      </c>
      <c r="E6845" s="9" t="str">
        <f>IF(ISERROR(VLOOKUP(A6845,'entry data'!B:E,4,0)),"",VLOOKUP(A6845,'entry data'!B:E,4,0))</f>
        <v/>
      </c>
      <c r="F6845" s="11" t="str">
        <f>IF(A6845="","",IF(ISERROR(VLOOKUP(A6845,'entry data'!B:F,5,0)),"",VLOOKUP(A6845,'entry data'!B:F,5,0)))</f>
        <v/>
      </c>
      <c r="G6845" s="12" t="str">
        <f>IF(A6845="","",IF(ISERROR(VLOOKUP(A6845,'entry data'!B:I,8,0)),"",VLOOKUP(A6845,'entry data'!B:I,7,0)))</f>
        <v/>
      </c>
      <c r="H6845" s="13" t="str">
        <f>IF(A6845="","",IF(B6845=1,VLOOKUP(A6845,'entry data'!B:D,3,0),I6844))</f>
        <v/>
      </c>
      <c r="I6845" s="14" t="str">
        <f>IF(A6845="","",IF(E6845="weekly",7,IF(E6845="fortnightly",14,IF(E6845="monthly",DATE(IF(MONTH(H6845)=12,YEAR(H6845)+1,YEAR(H6845)),VLOOKUP(MONTH(H6845),index!$D$2:$G$13,2,0),DAY(H6845)),
IF(E6845="quarterly",DATE(IF(MONTH(H6845)&gt;=10,YEAR(H6845)+1,YEAR(H6845)),VLOOKUP(MONTH(H6845),index!$D$2:$G$13,3,0),DAY(H6845)),
IF(E6845="halfyearly",DATE(IF(MONTH(H6845)&gt;=7,YEAR(H6845)+1,YEAR(H6845)),VLOOKUP(MONTH(H6845),index!$D$2:$G$13,4,0),DAY(H6845)),
DATE(YEAR(H6845)+1,MONTH(H6845),DAY(H6845)))))-H6845))+H6845)</f>
        <v/>
      </c>
      <c r="J6845" s="9" t="str">
        <f t="shared" si="658"/>
        <v/>
      </c>
      <c r="K6845" s="11" t="str">
        <f t="shared" si="659"/>
        <v/>
      </c>
      <c r="L6845" s="11" t="str">
        <f t="shared" si="660"/>
        <v/>
      </c>
      <c r="M6845" s="11" t="str">
        <f>IF(A6845="","",VLOOKUP(E6845,index!$A$1:$B$6,2,0)*K6845*G6845)</f>
        <v/>
      </c>
      <c r="N6845" s="11" t="str">
        <f>IF(A6845="","",-PMT(G6845*VLOOKUP(E6845,index!$A$1:$B$6,2,0),C6845,F6845,0,0))</f>
        <v/>
      </c>
      <c r="O6845" s="11" t="str">
        <f t="shared" si="661"/>
        <v/>
      </c>
      <c r="P6845" s="11" t="str">
        <f t="shared" si="656"/>
        <v/>
      </c>
    </row>
    <row r="6846" spans="1:16" x14ac:dyDescent="0.25">
      <c r="A6846" s="9" t="str">
        <f>IF(A6845="","",IF(B6845&lt;C6845,A6845,IF(A6845=MAX('entry data'!$B$8:$B$507),"",A6845+1)))</f>
        <v/>
      </c>
      <c r="B6846" s="9" t="str">
        <f t="shared" si="657"/>
        <v/>
      </c>
      <c r="C6846" s="9" t="str">
        <f>IF(ISERROR(VLOOKUP(A6846,'entry data'!B:G,6,0)),"",VLOOKUP(A6846,'entry data'!B:G,6,0))</f>
        <v/>
      </c>
      <c r="D6846" s="9" t="str">
        <f>IF(ISERROR(VLOOKUP(A6846,'entry data'!B:C,2,0)),"",VLOOKUP(A6846,'entry data'!B:C,2,0))</f>
        <v/>
      </c>
      <c r="E6846" s="9" t="str">
        <f>IF(ISERROR(VLOOKUP(A6846,'entry data'!B:E,4,0)),"",VLOOKUP(A6846,'entry data'!B:E,4,0))</f>
        <v/>
      </c>
      <c r="F6846" s="11" t="str">
        <f>IF(A6846="","",IF(ISERROR(VLOOKUP(A6846,'entry data'!B:F,5,0)),"",VLOOKUP(A6846,'entry data'!B:F,5,0)))</f>
        <v/>
      </c>
      <c r="G6846" s="12" t="str">
        <f>IF(A6846="","",IF(ISERROR(VLOOKUP(A6846,'entry data'!B:I,8,0)),"",VLOOKUP(A6846,'entry data'!B:I,7,0)))</f>
        <v/>
      </c>
      <c r="H6846" s="13" t="str">
        <f>IF(A6846="","",IF(B6846=1,VLOOKUP(A6846,'entry data'!B:D,3,0),I6845))</f>
        <v/>
      </c>
      <c r="I6846" s="14" t="str">
        <f>IF(A6846="","",IF(E6846="weekly",7,IF(E6846="fortnightly",14,IF(E6846="monthly",DATE(IF(MONTH(H6846)=12,YEAR(H6846)+1,YEAR(H6846)),VLOOKUP(MONTH(H6846),index!$D$2:$G$13,2,0),DAY(H6846)),
IF(E6846="quarterly",DATE(IF(MONTH(H6846)&gt;=10,YEAR(H6846)+1,YEAR(H6846)),VLOOKUP(MONTH(H6846),index!$D$2:$G$13,3,0),DAY(H6846)),
IF(E6846="halfyearly",DATE(IF(MONTH(H6846)&gt;=7,YEAR(H6846)+1,YEAR(H6846)),VLOOKUP(MONTH(H6846),index!$D$2:$G$13,4,0),DAY(H6846)),
DATE(YEAR(H6846)+1,MONTH(H6846),DAY(H6846)))))-H6846))+H6846)</f>
        <v/>
      </c>
      <c r="J6846" s="9" t="str">
        <f t="shared" si="658"/>
        <v/>
      </c>
      <c r="K6846" s="11" t="str">
        <f t="shared" si="659"/>
        <v/>
      </c>
      <c r="L6846" s="11" t="str">
        <f t="shared" si="660"/>
        <v/>
      </c>
      <c r="M6846" s="11" t="str">
        <f>IF(A6846="","",VLOOKUP(E6846,index!$A$1:$B$6,2,0)*K6846*G6846)</f>
        <v/>
      </c>
      <c r="N6846" s="11" t="str">
        <f>IF(A6846="","",-PMT(G6846*VLOOKUP(E6846,index!$A$1:$B$6,2,0),C6846,F6846,0,0))</f>
        <v/>
      </c>
      <c r="O6846" s="11" t="str">
        <f t="shared" si="661"/>
        <v/>
      </c>
      <c r="P6846" s="11" t="str">
        <f t="shared" si="656"/>
        <v/>
      </c>
    </row>
    <row r="6847" spans="1:16" x14ac:dyDescent="0.25">
      <c r="A6847" s="9" t="str">
        <f>IF(A6846="","",IF(B6846&lt;C6846,A6846,IF(A6846=MAX('entry data'!$B$8:$B$507),"",A6846+1)))</f>
        <v/>
      </c>
      <c r="B6847" s="9" t="str">
        <f t="shared" si="657"/>
        <v/>
      </c>
      <c r="C6847" s="9" t="str">
        <f>IF(ISERROR(VLOOKUP(A6847,'entry data'!B:G,6,0)),"",VLOOKUP(A6847,'entry data'!B:G,6,0))</f>
        <v/>
      </c>
      <c r="D6847" s="9" t="str">
        <f>IF(ISERROR(VLOOKUP(A6847,'entry data'!B:C,2,0)),"",VLOOKUP(A6847,'entry data'!B:C,2,0))</f>
        <v/>
      </c>
      <c r="E6847" s="9" t="str">
        <f>IF(ISERROR(VLOOKUP(A6847,'entry data'!B:E,4,0)),"",VLOOKUP(A6847,'entry data'!B:E,4,0))</f>
        <v/>
      </c>
      <c r="F6847" s="11" t="str">
        <f>IF(A6847="","",IF(ISERROR(VLOOKUP(A6847,'entry data'!B:F,5,0)),"",VLOOKUP(A6847,'entry data'!B:F,5,0)))</f>
        <v/>
      </c>
      <c r="G6847" s="12" t="str">
        <f>IF(A6847="","",IF(ISERROR(VLOOKUP(A6847,'entry data'!B:I,8,0)),"",VLOOKUP(A6847,'entry data'!B:I,7,0)))</f>
        <v/>
      </c>
      <c r="H6847" s="13" t="str">
        <f>IF(A6847="","",IF(B6847=1,VLOOKUP(A6847,'entry data'!B:D,3,0),I6846))</f>
        <v/>
      </c>
      <c r="I6847" s="14" t="str">
        <f>IF(A6847="","",IF(E6847="weekly",7,IF(E6847="fortnightly",14,IF(E6847="monthly",DATE(IF(MONTH(H6847)=12,YEAR(H6847)+1,YEAR(H6847)),VLOOKUP(MONTH(H6847),index!$D$2:$G$13,2,0),DAY(H6847)),
IF(E6847="quarterly",DATE(IF(MONTH(H6847)&gt;=10,YEAR(H6847)+1,YEAR(H6847)),VLOOKUP(MONTH(H6847),index!$D$2:$G$13,3,0),DAY(H6847)),
IF(E6847="halfyearly",DATE(IF(MONTH(H6847)&gt;=7,YEAR(H6847)+1,YEAR(H6847)),VLOOKUP(MONTH(H6847),index!$D$2:$G$13,4,0),DAY(H6847)),
DATE(YEAR(H6847)+1,MONTH(H6847),DAY(H6847)))))-H6847))+H6847)</f>
        <v/>
      </c>
      <c r="J6847" s="9" t="str">
        <f t="shared" si="658"/>
        <v/>
      </c>
      <c r="K6847" s="11" t="str">
        <f t="shared" si="659"/>
        <v/>
      </c>
      <c r="L6847" s="11" t="str">
        <f t="shared" si="660"/>
        <v/>
      </c>
      <c r="M6847" s="11" t="str">
        <f>IF(A6847="","",VLOOKUP(E6847,index!$A$1:$B$6,2,0)*K6847*G6847)</f>
        <v/>
      </c>
      <c r="N6847" s="11" t="str">
        <f>IF(A6847="","",-PMT(G6847*VLOOKUP(E6847,index!$A$1:$B$6,2,0),C6847,F6847,0,0))</f>
        <v/>
      </c>
      <c r="O6847" s="11" t="str">
        <f t="shared" si="661"/>
        <v/>
      </c>
      <c r="P6847" s="11" t="str">
        <f t="shared" si="656"/>
        <v/>
      </c>
    </row>
    <row r="6848" spans="1:16" x14ac:dyDescent="0.25">
      <c r="A6848" s="9" t="str">
        <f>IF(A6847="","",IF(B6847&lt;C6847,A6847,IF(A6847=MAX('entry data'!$B$8:$B$507),"",A6847+1)))</f>
        <v/>
      </c>
      <c r="B6848" s="9" t="str">
        <f t="shared" si="657"/>
        <v/>
      </c>
      <c r="C6848" s="9" t="str">
        <f>IF(ISERROR(VLOOKUP(A6848,'entry data'!B:G,6,0)),"",VLOOKUP(A6848,'entry data'!B:G,6,0))</f>
        <v/>
      </c>
      <c r="D6848" s="9" t="str">
        <f>IF(ISERROR(VLOOKUP(A6848,'entry data'!B:C,2,0)),"",VLOOKUP(A6848,'entry data'!B:C,2,0))</f>
        <v/>
      </c>
      <c r="E6848" s="9" t="str">
        <f>IF(ISERROR(VLOOKUP(A6848,'entry data'!B:E,4,0)),"",VLOOKUP(A6848,'entry data'!B:E,4,0))</f>
        <v/>
      </c>
      <c r="F6848" s="11" t="str">
        <f>IF(A6848="","",IF(ISERROR(VLOOKUP(A6848,'entry data'!B:F,5,0)),"",VLOOKUP(A6848,'entry data'!B:F,5,0)))</f>
        <v/>
      </c>
      <c r="G6848" s="12" t="str">
        <f>IF(A6848="","",IF(ISERROR(VLOOKUP(A6848,'entry data'!B:I,8,0)),"",VLOOKUP(A6848,'entry data'!B:I,7,0)))</f>
        <v/>
      </c>
      <c r="H6848" s="13" t="str">
        <f>IF(A6848="","",IF(B6848=1,VLOOKUP(A6848,'entry data'!B:D,3,0),I6847))</f>
        <v/>
      </c>
      <c r="I6848" s="14" t="str">
        <f>IF(A6848="","",IF(E6848="weekly",7,IF(E6848="fortnightly",14,IF(E6848="monthly",DATE(IF(MONTH(H6848)=12,YEAR(H6848)+1,YEAR(H6848)),VLOOKUP(MONTH(H6848),index!$D$2:$G$13,2,0),DAY(H6848)),
IF(E6848="quarterly",DATE(IF(MONTH(H6848)&gt;=10,YEAR(H6848)+1,YEAR(H6848)),VLOOKUP(MONTH(H6848),index!$D$2:$G$13,3,0),DAY(H6848)),
IF(E6848="halfyearly",DATE(IF(MONTH(H6848)&gt;=7,YEAR(H6848)+1,YEAR(H6848)),VLOOKUP(MONTH(H6848),index!$D$2:$G$13,4,0),DAY(H6848)),
DATE(YEAR(H6848)+1,MONTH(H6848),DAY(H6848)))))-H6848))+H6848)</f>
        <v/>
      </c>
      <c r="J6848" s="9" t="str">
        <f t="shared" si="658"/>
        <v/>
      </c>
      <c r="K6848" s="11" t="str">
        <f t="shared" si="659"/>
        <v/>
      </c>
      <c r="L6848" s="11" t="str">
        <f t="shared" si="660"/>
        <v/>
      </c>
      <c r="M6848" s="11" t="str">
        <f>IF(A6848="","",VLOOKUP(E6848,index!$A$1:$B$6,2,0)*K6848*G6848)</f>
        <v/>
      </c>
      <c r="N6848" s="11" t="str">
        <f>IF(A6848="","",-PMT(G6848*VLOOKUP(E6848,index!$A$1:$B$6,2,0),C6848,F6848,0,0))</f>
        <v/>
      </c>
      <c r="O6848" s="11" t="str">
        <f t="shared" si="661"/>
        <v/>
      </c>
      <c r="P6848" s="11" t="str">
        <f t="shared" si="656"/>
        <v/>
      </c>
    </row>
    <row r="6849" spans="1:16" x14ac:dyDescent="0.25">
      <c r="A6849" s="9" t="str">
        <f>IF(A6848="","",IF(B6848&lt;C6848,A6848,IF(A6848=MAX('entry data'!$B$8:$B$507),"",A6848+1)))</f>
        <v/>
      </c>
      <c r="B6849" s="9" t="str">
        <f t="shared" si="657"/>
        <v/>
      </c>
      <c r="C6849" s="9" t="str">
        <f>IF(ISERROR(VLOOKUP(A6849,'entry data'!B:G,6,0)),"",VLOOKUP(A6849,'entry data'!B:G,6,0))</f>
        <v/>
      </c>
      <c r="D6849" s="9" t="str">
        <f>IF(ISERROR(VLOOKUP(A6849,'entry data'!B:C,2,0)),"",VLOOKUP(A6849,'entry data'!B:C,2,0))</f>
        <v/>
      </c>
      <c r="E6849" s="9" t="str">
        <f>IF(ISERROR(VLOOKUP(A6849,'entry data'!B:E,4,0)),"",VLOOKUP(A6849,'entry data'!B:E,4,0))</f>
        <v/>
      </c>
      <c r="F6849" s="11" t="str">
        <f>IF(A6849="","",IF(ISERROR(VLOOKUP(A6849,'entry data'!B:F,5,0)),"",VLOOKUP(A6849,'entry data'!B:F,5,0)))</f>
        <v/>
      </c>
      <c r="G6849" s="12" t="str">
        <f>IF(A6849="","",IF(ISERROR(VLOOKUP(A6849,'entry data'!B:I,8,0)),"",VLOOKUP(A6849,'entry data'!B:I,7,0)))</f>
        <v/>
      </c>
      <c r="H6849" s="13" t="str">
        <f>IF(A6849="","",IF(B6849=1,VLOOKUP(A6849,'entry data'!B:D,3,0),I6848))</f>
        <v/>
      </c>
      <c r="I6849" s="14" t="str">
        <f>IF(A6849="","",IF(E6849="weekly",7,IF(E6849="fortnightly",14,IF(E6849="monthly",DATE(IF(MONTH(H6849)=12,YEAR(H6849)+1,YEAR(H6849)),VLOOKUP(MONTH(H6849),index!$D$2:$G$13,2,0),DAY(H6849)),
IF(E6849="quarterly",DATE(IF(MONTH(H6849)&gt;=10,YEAR(H6849)+1,YEAR(H6849)),VLOOKUP(MONTH(H6849),index!$D$2:$G$13,3,0),DAY(H6849)),
IF(E6849="halfyearly",DATE(IF(MONTH(H6849)&gt;=7,YEAR(H6849)+1,YEAR(H6849)),VLOOKUP(MONTH(H6849),index!$D$2:$G$13,4,0),DAY(H6849)),
DATE(YEAR(H6849)+1,MONTH(H6849),DAY(H6849)))))-H6849))+H6849)</f>
        <v/>
      </c>
      <c r="J6849" s="9" t="str">
        <f t="shared" si="658"/>
        <v/>
      </c>
      <c r="K6849" s="11" t="str">
        <f t="shared" si="659"/>
        <v/>
      </c>
      <c r="L6849" s="11" t="str">
        <f t="shared" si="660"/>
        <v/>
      </c>
      <c r="M6849" s="11" t="str">
        <f>IF(A6849="","",VLOOKUP(E6849,index!$A$1:$B$6,2,0)*K6849*G6849)</f>
        <v/>
      </c>
      <c r="N6849" s="11" t="str">
        <f>IF(A6849="","",-PMT(G6849*VLOOKUP(E6849,index!$A$1:$B$6,2,0),C6849,F6849,0,0))</f>
        <v/>
      </c>
      <c r="O6849" s="11" t="str">
        <f t="shared" si="661"/>
        <v/>
      </c>
      <c r="P6849" s="11" t="str">
        <f t="shared" si="656"/>
        <v/>
      </c>
    </row>
    <row r="6850" spans="1:16" x14ac:dyDescent="0.25">
      <c r="A6850" s="9" t="str">
        <f>IF(A6849="","",IF(B6849&lt;C6849,A6849,IF(A6849=MAX('entry data'!$B$8:$B$507),"",A6849+1)))</f>
        <v/>
      </c>
      <c r="B6850" s="9" t="str">
        <f t="shared" si="657"/>
        <v/>
      </c>
      <c r="C6850" s="9" t="str">
        <f>IF(ISERROR(VLOOKUP(A6850,'entry data'!B:G,6,0)),"",VLOOKUP(A6850,'entry data'!B:G,6,0))</f>
        <v/>
      </c>
      <c r="D6850" s="9" t="str">
        <f>IF(ISERROR(VLOOKUP(A6850,'entry data'!B:C,2,0)),"",VLOOKUP(A6850,'entry data'!B:C,2,0))</f>
        <v/>
      </c>
      <c r="E6850" s="9" t="str">
        <f>IF(ISERROR(VLOOKUP(A6850,'entry data'!B:E,4,0)),"",VLOOKUP(A6850,'entry data'!B:E,4,0))</f>
        <v/>
      </c>
      <c r="F6850" s="11" t="str">
        <f>IF(A6850="","",IF(ISERROR(VLOOKUP(A6850,'entry data'!B:F,5,0)),"",VLOOKUP(A6850,'entry data'!B:F,5,0)))</f>
        <v/>
      </c>
      <c r="G6850" s="12" t="str">
        <f>IF(A6850="","",IF(ISERROR(VLOOKUP(A6850,'entry data'!B:I,8,0)),"",VLOOKUP(A6850,'entry data'!B:I,7,0)))</f>
        <v/>
      </c>
      <c r="H6850" s="13" t="str">
        <f>IF(A6850="","",IF(B6850=1,VLOOKUP(A6850,'entry data'!B:D,3,0),I6849))</f>
        <v/>
      </c>
      <c r="I6850" s="14" t="str">
        <f>IF(A6850="","",IF(E6850="weekly",7,IF(E6850="fortnightly",14,IF(E6850="monthly",DATE(IF(MONTH(H6850)=12,YEAR(H6850)+1,YEAR(H6850)),VLOOKUP(MONTH(H6850),index!$D$2:$G$13,2,0),DAY(H6850)),
IF(E6850="quarterly",DATE(IF(MONTH(H6850)&gt;=10,YEAR(H6850)+1,YEAR(H6850)),VLOOKUP(MONTH(H6850),index!$D$2:$G$13,3,0),DAY(H6850)),
IF(E6850="halfyearly",DATE(IF(MONTH(H6850)&gt;=7,YEAR(H6850)+1,YEAR(H6850)),VLOOKUP(MONTH(H6850),index!$D$2:$G$13,4,0),DAY(H6850)),
DATE(YEAR(H6850)+1,MONTH(H6850),DAY(H6850)))))-H6850))+H6850)</f>
        <v/>
      </c>
      <c r="J6850" s="9" t="str">
        <f t="shared" si="658"/>
        <v/>
      </c>
      <c r="K6850" s="11" t="str">
        <f t="shared" si="659"/>
        <v/>
      </c>
      <c r="L6850" s="11" t="str">
        <f t="shared" si="660"/>
        <v/>
      </c>
      <c r="M6850" s="11" t="str">
        <f>IF(A6850="","",VLOOKUP(E6850,index!$A$1:$B$6,2,0)*K6850*G6850)</f>
        <v/>
      </c>
      <c r="N6850" s="11" t="str">
        <f>IF(A6850="","",-PMT(G6850*VLOOKUP(E6850,index!$A$1:$B$6,2,0),C6850,F6850,0,0))</f>
        <v/>
      </c>
      <c r="O6850" s="11" t="str">
        <f t="shared" si="661"/>
        <v/>
      </c>
      <c r="P6850" s="11" t="str">
        <f t="shared" si="656"/>
        <v/>
      </c>
    </row>
    <row r="6851" spans="1:16" x14ac:dyDescent="0.25">
      <c r="A6851" s="9" t="str">
        <f>IF(A6850="","",IF(B6850&lt;C6850,A6850,IF(A6850=MAX('entry data'!$B$8:$B$507),"",A6850+1)))</f>
        <v/>
      </c>
      <c r="B6851" s="9" t="str">
        <f t="shared" si="657"/>
        <v/>
      </c>
      <c r="C6851" s="9" t="str">
        <f>IF(ISERROR(VLOOKUP(A6851,'entry data'!B:G,6,0)),"",VLOOKUP(A6851,'entry data'!B:G,6,0))</f>
        <v/>
      </c>
      <c r="D6851" s="9" t="str">
        <f>IF(ISERROR(VLOOKUP(A6851,'entry data'!B:C,2,0)),"",VLOOKUP(A6851,'entry data'!B:C,2,0))</f>
        <v/>
      </c>
      <c r="E6851" s="9" t="str">
        <f>IF(ISERROR(VLOOKUP(A6851,'entry data'!B:E,4,0)),"",VLOOKUP(A6851,'entry data'!B:E,4,0))</f>
        <v/>
      </c>
      <c r="F6851" s="11" t="str">
        <f>IF(A6851="","",IF(ISERROR(VLOOKUP(A6851,'entry data'!B:F,5,0)),"",VLOOKUP(A6851,'entry data'!B:F,5,0)))</f>
        <v/>
      </c>
      <c r="G6851" s="12" t="str">
        <f>IF(A6851="","",IF(ISERROR(VLOOKUP(A6851,'entry data'!B:I,8,0)),"",VLOOKUP(A6851,'entry data'!B:I,7,0)))</f>
        <v/>
      </c>
      <c r="H6851" s="13" t="str">
        <f>IF(A6851="","",IF(B6851=1,VLOOKUP(A6851,'entry data'!B:D,3,0),I6850))</f>
        <v/>
      </c>
      <c r="I6851" s="14" t="str">
        <f>IF(A6851="","",IF(E6851="weekly",7,IF(E6851="fortnightly",14,IF(E6851="monthly",DATE(IF(MONTH(H6851)=12,YEAR(H6851)+1,YEAR(H6851)),VLOOKUP(MONTH(H6851),index!$D$2:$G$13,2,0),DAY(H6851)),
IF(E6851="quarterly",DATE(IF(MONTH(H6851)&gt;=10,YEAR(H6851)+1,YEAR(H6851)),VLOOKUP(MONTH(H6851),index!$D$2:$G$13,3,0),DAY(H6851)),
IF(E6851="halfyearly",DATE(IF(MONTH(H6851)&gt;=7,YEAR(H6851)+1,YEAR(H6851)),VLOOKUP(MONTH(H6851),index!$D$2:$G$13,4,0),DAY(H6851)),
DATE(YEAR(H6851)+1,MONTH(H6851),DAY(H6851)))))-H6851))+H6851)</f>
        <v/>
      </c>
      <c r="J6851" s="9" t="str">
        <f t="shared" si="658"/>
        <v/>
      </c>
      <c r="K6851" s="11" t="str">
        <f t="shared" si="659"/>
        <v/>
      </c>
      <c r="L6851" s="11" t="str">
        <f t="shared" si="660"/>
        <v/>
      </c>
      <c r="M6851" s="11" t="str">
        <f>IF(A6851="","",VLOOKUP(E6851,index!$A$1:$B$6,2,0)*K6851*G6851)</f>
        <v/>
      </c>
      <c r="N6851" s="11" t="str">
        <f>IF(A6851="","",-PMT(G6851*VLOOKUP(E6851,index!$A$1:$B$6,2,0),C6851,F6851,0,0))</f>
        <v/>
      </c>
      <c r="O6851" s="11" t="str">
        <f t="shared" si="661"/>
        <v/>
      </c>
      <c r="P6851" s="11" t="str">
        <f t="shared" ref="P6851:P6914" si="662">IF(A6851="","",IF(J6851&lt;&gt;J6852,O6851,0))</f>
        <v/>
      </c>
    </row>
    <row r="6852" spans="1:16" x14ac:dyDescent="0.25">
      <c r="A6852" s="9" t="str">
        <f>IF(A6851="","",IF(B6851&lt;C6851,A6851,IF(A6851=MAX('entry data'!$B$8:$B$507),"",A6851+1)))</f>
        <v/>
      </c>
      <c r="B6852" s="9" t="str">
        <f t="shared" si="657"/>
        <v/>
      </c>
      <c r="C6852" s="9" t="str">
        <f>IF(ISERROR(VLOOKUP(A6852,'entry data'!B:G,6,0)),"",VLOOKUP(A6852,'entry data'!B:G,6,0))</f>
        <v/>
      </c>
      <c r="D6852" s="9" t="str">
        <f>IF(ISERROR(VLOOKUP(A6852,'entry data'!B:C,2,0)),"",VLOOKUP(A6852,'entry data'!B:C,2,0))</f>
        <v/>
      </c>
      <c r="E6852" s="9" t="str">
        <f>IF(ISERROR(VLOOKUP(A6852,'entry data'!B:E,4,0)),"",VLOOKUP(A6852,'entry data'!B:E,4,0))</f>
        <v/>
      </c>
      <c r="F6852" s="11" t="str">
        <f>IF(A6852="","",IF(ISERROR(VLOOKUP(A6852,'entry data'!B:F,5,0)),"",VLOOKUP(A6852,'entry data'!B:F,5,0)))</f>
        <v/>
      </c>
      <c r="G6852" s="12" t="str">
        <f>IF(A6852="","",IF(ISERROR(VLOOKUP(A6852,'entry data'!B:I,8,0)),"",VLOOKUP(A6852,'entry data'!B:I,7,0)))</f>
        <v/>
      </c>
      <c r="H6852" s="13" t="str">
        <f>IF(A6852="","",IF(B6852=1,VLOOKUP(A6852,'entry data'!B:D,3,0),I6851))</f>
        <v/>
      </c>
      <c r="I6852" s="14" t="str">
        <f>IF(A6852="","",IF(E6852="weekly",7,IF(E6852="fortnightly",14,IF(E6852="monthly",DATE(IF(MONTH(H6852)=12,YEAR(H6852)+1,YEAR(H6852)),VLOOKUP(MONTH(H6852),index!$D$2:$G$13,2,0),DAY(H6852)),
IF(E6852="quarterly",DATE(IF(MONTH(H6852)&gt;=10,YEAR(H6852)+1,YEAR(H6852)),VLOOKUP(MONTH(H6852),index!$D$2:$G$13,3,0),DAY(H6852)),
IF(E6852="halfyearly",DATE(IF(MONTH(H6852)&gt;=7,YEAR(H6852)+1,YEAR(H6852)),VLOOKUP(MONTH(H6852),index!$D$2:$G$13,4,0),DAY(H6852)),
DATE(YEAR(H6852)+1,MONTH(H6852),DAY(H6852)))))-H6852))+H6852)</f>
        <v/>
      </c>
      <c r="J6852" s="9" t="str">
        <f t="shared" si="658"/>
        <v/>
      </c>
      <c r="K6852" s="11" t="str">
        <f t="shared" si="659"/>
        <v/>
      </c>
      <c r="L6852" s="11" t="str">
        <f t="shared" si="660"/>
        <v/>
      </c>
      <c r="M6852" s="11" t="str">
        <f>IF(A6852="","",VLOOKUP(E6852,index!$A$1:$B$6,2,0)*K6852*G6852)</f>
        <v/>
      </c>
      <c r="N6852" s="11" t="str">
        <f>IF(A6852="","",-PMT(G6852*VLOOKUP(E6852,index!$A$1:$B$6,2,0),C6852,F6852,0,0))</f>
        <v/>
      </c>
      <c r="O6852" s="11" t="str">
        <f t="shared" si="661"/>
        <v/>
      </c>
      <c r="P6852" s="11" t="str">
        <f t="shared" si="662"/>
        <v/>
      </c>
    </row>
    <row r="6853" spans="1:16" x14ac:dyDescent="0.25">
      <c r="A6853" s="9" t="str">
        <f>IF(A6852="","",IF(B6852&lt;C6852,A6852,IF(A6852=MAX('entry data'!$B$8:$B$507),"",A6852+1)))</f>
        <v/>
      </c>
      <c r="B6853" s="9" t="str">
        <f t="shared" si="657"/>
        <v/>
      </c>
      <c r="C6853" s="9" t="str">
        <f>IF(ISERROR(VLOOKUP(A6853,'entry data'!B:G,6,0)),"",VLOOKUP(A6853,'entry data'!B:G,6,0))</f>
        <v/>
      </c>
      <c r="D6853" s="9" t="str">
        <f>IF(ISERROR(VLOOKUP(A6853,'entry data'!B:C,2,0)),"",VLOOKUP(A6853,'entry data'!B:C,2,0))</f>
        <v/>
      </c>
      <c r="E6853" s="9" t="str">
        <f>IF(ISERROR(VLOOKUP(A6853,'entry data'!B:E,4,0)),"",VLOOKUP(A6853,'entry data'!B:E,4,0))</f>
        <v/>
      </c>
      <c r="F6853" s="11" t="str">
        <f>IF(A6853="","",IF(ISERROR(VLOOKUP(A6853,'entry data'!B:F,5,0)),"",VLOOKUP(A6853,'entry data'!B:F,5,0)))</f>
        <v/>
      </c>
      <c r="G6853" s="12" t="str">
        <f>IF(A6853="","",IF(ISERROR(VLOOKUP(A6853,'entry data'!B:I,8,0)),"",VLOOKUP(A6853,'entry data'!B:I,7,0)))</f>
        <v/>
      </c>
      <c r="H6853" s="13" t="str">
        <f>IF(A6853="","",IF(B6853=1,VLOOKUP(A6853,'entry data'!B:D,3,0),I6852))</f>
        <v/>
      </c>
      <c r="I6853" s="14" t="str">
        <f>IF(A6853="","",IF(E6853="weekly",7,IF(E6853="fortnightly",14,IF(E6853="monthly",DATE(IF(MONTH(H6853)=12,YEAR(H6853)+1,YEAR(H6853)),VLOOKUP(MONTH(H6853),index!$D$2:$G$13,2,0),DAY(H6853)),
IF(E6853="quarterly",DATE(IF(MONTH(H6853)&gt;=10,YEAR(H6853)+1,YEAR(H6853)),VLOOKUP(MONTH(H6853),index!$D$2:$G$13,3,0),DAY(H6853)),
IF(E6853="halfyearly",DATE(IF(MONTH(H6853)&gt;=7,YEAR(H6853)+1,YEAR(H6853)),VLOOKUP(MONTH(H6853),index!$D$2:$G$13,4,0),DAY(H6853)),
DATE(YEAR(H6853)+1,MONTH(H6853),DAY(H6853)))))-H6853))+H6853)</f>
        <v/>
      </c>
      <c r="J6853" s="9" t="str">
        <f t="shared" si="658"/>
        <v/>
      </c>
      <c r="K6853" s="11" t="str">
        <f t="shared" si="659"/>
        <v/>
      </c>
      <c r="L6853" s="11" t="str">
        <f t="shared" si="660"/>
        <v/>
      </c>
      <c r="M6853" s="11" t="str">
        <f>IF(A6853="","",VLOOKUP(E6853,index!$A$1:$B$6,2,0)*K6853*G6853)</f>
        <v/>
      </c>
      <c r="N6853" s="11" t="str">
        <f>IF(A6853="","",-PMT(G6853*VLOOKUP(E6853,index!$A$1:$B$6,2,0),C6853,F6853,0,0))</f>
        <v/>
      </c>
      <c r="O6853" s="11" t="str">
        <f t="shared" si="661"/>
        <v/>
      </c>
      <c r="P6853" s="11" t="str">
        <f t="shared" si="662"/>
        <v/>
      </c>
    </row>
    <row r="6854" spans="1:16" x14ac:dyDescent="0.25">
      <c r="A6854" s="9" t="str">
        <f>IF(A6853="","",IF(B6853&lt;C6853,A6853,IF(A6853=MAX('entry data'!$B$8:$B$507),"",A6853+1)))</f>
        <v/>
      </c>
      <c r="B6854" s="9" t="str">
        <f t="shared" si="657"/>
        <v/>
      </c>
      <c r="C6854" s="9" t="str">
        <f>IF(ISERROR(VLOOKUP(A6854,'entry data'!B:G,6,0)),"",VLOOKUP(A6854,'entry data'!B:G,6,0))</f>
        <v/>
      </c>
      <c r="D6854" s="9" t="str">
        <f>IF(ISERROR(VLOOKUP(A6854,'entry data'!B:C,2,0)),"",VLOOKUP(A6854,'entry data'!B:C,2,0))</f>
        <v/>
      </c>
      <c r="E6854" s="9" t="str">
        <f>IF(ISERROR(VLOOKUP(A6854,'entry data'!B:E,4,0)),"",VLOOKUP(A6854,'entry data'!B:E,4,0))</f>
        <v/>
      </c>
      <c r="F6854" s="11" t="str">
        <f>IF(A6854="","",IF(ISERROR(VLOOKUP(A6854,'entry data'!B:F,5,0)),"",VLOOKUP(A6854,'entry data'!B:F,5,0)))</f>
        <v/>
      </c>
      <c r="G6854" s="12" t="str">
        <f>IF(A6854="","",IF(ISERROR(VLOOKUP(A6854,'entry data'!B:I,8,0)),"",VLOOKUP(A6854,'entry data'!B:I,7,0)))</f>
        <v/>
      </c>
      <c r="H6854" s="13" t="str">
        <f>IF(A6854="","",IF(B6854=1,VLOOKUP(A6854,'entry data'!B:D,3,0),I6853))</f>
        <v/>
      </c>
      <c r="I6854" s="14" t="str">
        <f>IF(A6854="","",IF(E6854="weekly",7,IF(E6854="fortnightly",14,IF(E6854="monthly",DATE(IF(MONTH(H6854)=12,YEAR(H6854)+1,YEAR(H6854)),VLOOKUP(MONTH(H6854),index!$D$2:$G$13,2,0),DAY(H6854)),
IF(E6854="quarterly",DATE(IF(MONTH(H6854)&gt;=10,YEAR(H6854)+1,YEAR(H6854)),VLOOKUP(MONTH(H6854),index!$D$2:$G$13,3,0),DAY(H6854)),
IF(E6854="halfyearly",DATE(IF(MONTH(H6854)&gt;=7,YEAR(H6854)+1,YEAR(H6854)),VLOOKUP(MONTH(H6854),index!$D$2:$G$13,4,0),DAY(H6854)),
DATE(YEAR(H6854)+1,MONTH(H6854),DAY(H6854)))))-H6854))+H6854)</f>
        <v/>
      </c>
      <c r="J6854" s="9" t="str">
        <f t="shared" si="658"/>
        <v/>
      </c>
      <c r="K6854" s="11" t="str">
        <f t="shared" si="659"/>
        <v/>
      </c>
      <c r="L6854" s="11" t="str">
        <f t="shared" si="660"/>
        <v/>
      </c>
      <c r="M6854" s="11" t="str">
        <f>IF(A6854="","",VLOOKUP(E6854,index!$A$1:$B$6,2,0)*K6854*G6854)</f>
        <v/>
      </c>
      <c r="N6854" s="11" t="str">
        <f>IF(A6854="","",-PMT(G6854*VLOOKUP(E6854,index!$A$1:$B$6,2,0),C6854,F6854,0,0))</f>
        <v/>
      </c>
      <c r="O6854" s="11" t="str">
        <f t="shared" si="661"/>
        <v/>
      </c>
      <c r="P6854" s="11" t="str">
        <f t="shared" si="662"/>
        <v/>
      </c>
    </row>
    <row r="6855" spans="1:16" x14ac:dyDescent="0.25">
      <c r="A6855" s="9" t="str">
        <f>IF(A6854="","",IF(B6854&lt;C6854,A6854,IF(A6854=MAX('entry data'!$B$8:$B$507),"",A6854+1)))</f>
        <v/>
      </c>
      <c r="B6855" s="9" t="str">
        <f t="shared" si="657"/>
        <v/>
      </c>
      <c r="C6855" s="9" t="str">
        <f>IF(ISERROR(VLOOKUP(A6855,'entry data'!B:G,6,0)),"",VLOOKUP(A6855,'entry data'!B:G,6,0))</f>
        <v/>
      </c>
      <c r="D6855" s="9" t="str">
        <f>IF(ISERROR(VLOOKUP(A6855,'entry data'!B:C,2,0)),"",VLOOKUP(A6855,'entry data'!B:C,2,0))</f>
        <v/>
      </c>
      <c r="E6855" s="9" t="str">
        <f>IF(ISERROR(VLOOKUP(A6855,'entry data'!B:E,4,0)),"",VLOOKUP(A6855,'entry data'!B:E,4,0))</f>
        <v/>
      </c>
      <c r="F6855" s="11" t="str">
        <f>IF(A6855="","",IF(ISERROR(VLOOKUP(A6855,'entry data'!B:F,5,0)),"",VLOOKUP(A6855,'entry data'!B:F,5,0)))</f>
        <v/>
      </c>
      <c r="G6855" s="12" t="str">
        <f>IF(A6855="","",IF(ISERROR(VLOOKUP(A6855,'entry data'!B:I,8,0)),"",VLOOKUP(A6855,'entry data'!B:I,7,0)))</f>
        <v/>
      </c>
      <c r="H6855" s="13" t="str">
        <f>IF(A6855="","",IF(B6855=1,VLOOKUP(A6855,'entry data'!B:D,3,0),I6854))</f>
        <v/>
      </c>
      <c r="I6855" s="14" t="str">
        <f>IF(A6855="","",IF(E6855="weekly",7,IF(E6855="fortnightly",14,IF(E6855="monthly",DATE(IF(MONTH(H6855)=12,YEAR(H6855)+1,YEAR(H6855)),VLOOKUP(MONTH(H6855),index!$D$2:$G$13,2,0),DAY(H6855)),
IF(E6855="quarterly",DATE(IF(MONTH(H6855)&gt;=10,YEAR(H6855)+1,YEAR(H6855)),VLOOKUP(MONTH(H6855),index!$D$2:$G$13,3,0),DAY(H6855)),
IF(E6855="halfyearly",DATE(IF(MONTH(H6855)&gt;=7,YEAR(H6855)+1,YEAR(H6855)),VLOOKUP(MONTH(H6855),index!$D$2:$G$13,4,0),DAY(H6855)),
DATE(YEAR(H6855)+1,MONTH(H6855),DAY(H6855)))))-H6855))+H6855)</f>
        <v/>
      </c>
      <c r="J6855" s="9" t="str">
        <f t="shared" si="658"/>
        <v/>
      </c>
      <c r="K6855" s="11" t="str">
        <f t="shared" si="659"/>
        <v/>
      </c>
      <c r="L6855" s="11" t="str">
        <f t="shared" si="660"/>
        <v/>
      </c>
      <c r="M6855" s="11" t="str">
        <f>IF(A6855="","",VLOOKUP(E6855,index!$A$1:$B$6,2,0)*K6855*G6855)</f>
        <v/>
      </c>
      <c r="N6855" s="11" t="str">
        <f>IF(A6855="","",-PMT(G6855*VLOOKUP(E6855,index!$A$1:$B$6,2,0),C6855,F6855,0,0))</f>
        <v/>
      </c>
      <c r="O6855" s="11" t="str">
        <f t="shared" si="661"/>
        <v/>
      </c>
      <c r="P6855" s="11" t="str">
        <f t="shared" si="662"/>
        <v/>
      </c>
    </row>
    <row r="6856" spans="1:16" x14ac:dyDescent="0.25">
      <c r="A6856" s="9" t="str">
        <f>IF(A6855="","",IF(B6855&lt;C6855,A6855,IF(A6855=MAX('entry data'!$B$8:$B$507),"",A6855+1)))</f>
        <v/>
      </c>
      <c r="B6856" s="9" t="str">
        <f t="shared" si="657"/>
        <v/>
      </c>
      <c r="C6856" s="9" t="str">
        <f>IF(ISERROR(VLOOKUP(A6856,'entry data'!B:G,6,0)),"",VLOOKUP(A6856,'entry data'!B:G,6,0))</f>
        <v/>
      </c>
      <c r="D6856" s="9" t="str">
        <f>IF(ISERROR(VLOOKUP(A6856,'entry data'!B:C,2,0)),"",VLOOKUP(A6856,'entry data'!B:C,2,0))</f>
        <v/>
      </c>
      <c r="E6856" s="9" t="str">
        <f>IF(ISERROR(VLOOKUP(A6856,'entry data'!B:E,4,0)),"",VLOOKUP(A6856,'entry data'!B:E,4,0))</f>
        <v/>
      </c>
      <c r="F6856" s="11" t="str">
        <f>IF(A6856="","",IF(ISERROR(VLOOKUP(A6856,'entry data'!B:F,5,0)),"",VLOOKUP(A6856,'entry data'!B:F,5,0)))</f>
        <v/>
      </c>
      <c r="G6856" s="12" t="str">
        <f>IF(A6856="","",IF(ISERROR(VLOOKUP(A6856,'entry data'!B:I,8,0)),"",VLOOKUP(A6856,'entry data'!B:I,7,0)))</f>
        <v/>
      </c>
      <c r="H6856" s="13" t="str">
        <f>IF(A6856="","",IF(B6856=1,VLOOKUP(A6856,'entry data'!B:D,3,0),I6855))</f>
        <v/>
      </c>
      <c r="I6856" s="14" t="str">
        <f>IF(A6856="","",IF(E6856="weekly",7,IF(E6856="fortnightly",14,IF(E6856="monthly",DATE(IF(MONTH(H6856)=12,YEAR(H6856)+1,YEAR(H6856)),VLOOKUP(MONTH(H6856),index!$D$2:$G$13,2,0),DAY(H6856)),
IF(E6856="quarterly",DATE(IF(MONTH(H6856)&gt;=10,YEAR(H6856)+1,YEAR(H6856)),VLOOKUP(MONTH(H6856),index!$D$2:$G$13,3,0),DAY(H6856)),
IF(E6856="halfyearly",DATE(IF(MONTH(H6856)&gt;=7,YEAR(H6856)+1,YEAR(H6856)),VLOOKUP(MONTH(H6856),index!$D$2:$G$13,4,0),DAY(H6856)),
DATE(YEAR(H6856)+1,MONTH(H6856),DAY(H6856)))))-H6856))+H6856)</f>
        <v/>
      </c>
      <c r="J6856" s="9" t="str">
        <f t="shared" si="658"/>
        <v/>
      </c>
      <c r="K6856" s="11" t="str">
        <f t="shared" si="659"/>
        <v/>
      </c>
      <c r="L6856" s="11" t="str">
        <f t="shared" si="660"/>
        <v/>
      </c>
      <c r="M6856" s="11" t="str">
        <f>IF(A6856="","",VLOOKUP(E6856,index!$A$1:$B$6,2,0)*K6856*G6856)</f>
        <v/>
      </c>
      <c r="N6856" s="11" t="str">
        <f>IF(A6856="","",-PMT(G6856*VLOOKUP(E6856,index!$A$1:$B$6,2,0),C6856,F6856,0,0))</f>
        <v/>
      </c>
      <c r="O6856" s="11" t="str">
        <f t="shared" si="661"/>
        <v/>
      </c>
      <c r="P6856" s="11" t="str">
        <f t="shared" si="662"/>
        <v/>
      </c>
    </row>
    <row r="6857" spans="1:16" x14ac:dyDescent="0.25">
      <c r="A6857" s="9" t="str">
        <f>IF(A6856="","",IF(B6856&lt;C6856,A6856,IF(A6856=MAX('entry data'!$B$8:$B$507),"",A6856+1)))</f>
        <v/>
      </c>
      <c r="B6857" s="9" t="str">
        <f t="shared" si="657"/>
        <v/>
      </c>
      <c r="C6857" s="9" t="str">
        <f>IF(ISERROR(VLOOKUP(A6857,'entry data'!B:G,6,0)),"",VLOOKUP(A6857,'entry data'!B:G,6,0))</f>
        <v/>
      </c>
      <c r="D6857" s="9" t="str">
        <f>IF(ISERROR(VLOOKUP(A6857,'entry data'!B:C,2,0)),"",VLOOKUP(A6857,'entry data'!B:C,2,0))</f>
        <v/>
      </c>
      <c r="E6857" s="9" t="str">
        <f>IF(ISERROR(VLOOKUP(A6857,'entry data'!B:E,4,0)),"",VLOOKUP(A6857,'entry data'!B:E,4,0))</f>
        <v/>
      </c>
      <c r="F6857" s="11" t="str">
        <f>IF(A6857="","",IF(ISERROR(VLOOKUP(A6857,'entry data'!B:F,5,0)),"",VLOOKUP(A6857,'entry data'!B:F,5,0)))</f>
        <v/>
      </c>
      <c r="G6857" s="12" t="str">
        <f>IF(A6857="","",IF(ISERROR(VLOOKUP(A6857,'entry data'!B:I,8,0)),"",VLOOKUP(A6857,'entry data'!B:I,7,0)))</f>
        <v/>
      </c>
      <c r="H6857" s="13" t="str">
        <f>IF(A6857="","",IF(B6857=1,VLOOKUP(A6857,'entry data'!B:D,3,0),I6856))</f>
        <v/>
      </c>
      <c r="I6857" s="14" t="str">
        <f>IF(A6857="","",IF(E6857="weekly",7,IF(E6857="fortnightly",14,IF(E6857="monthly",DATE(IF(MONTH(H6857)=12,YEAR(H6857)+1,YEAR(H6857)),VLOOKUP(MONTH(H6857),index!$D$2:$G$13,2,0),DAY(H6857)),
IF(E6857="quarterly",DATE(IF(MONTH(H6857)&gt;=10,YEAR(H6857)+1,YEAR(H6857)),VLOOKUP(MONTH(H6857),index!$D$2:$G$13,3,0),DAY(H6857)),
IF(E6857="halfyearly",DATE(IF(MONTH(H6857)&gt;=7,YEAR(H6857)+1,YEAR(H6857)),VLOOKUP(MONTH(H6857),index!$D$2:$G$13,4,0),DAY(H6857)),
DATE(YEAR(H6857)+1,MONTH(H6857),DAY(H6857)))))-H6857))+H6857)</f>
        <v/>
      </c>
      <c r="J6857" s="9" t="str">
        <f t="shared" si="658"/>
        <v/>
      </c>
      <c r="K6857" s="11" t="str">
        <f t="shared" si="659"/>
        <v/>
      </c>
      <c r="L6857" s="11" t="str">
        <f t="shared" si="660"/>
        <v/>
      </c>
      <c r="M6857" s="11" t="str">
        <f>IF(A6857="","",VLOOKUP(E6857,index!$A$1:$B$6,2,0)*K6857*G6857)</f>
        <v/>
      </c>
      <c r="N6857" s="11" t="str">
        <f>IF(A6857="","",-PMT(G6857*VLOOKUP(E6857,index!$A$1:$B$6,2,0),C6857,F6857,0,0))</f>
        <v/>
      </c>
      <c r="O6857" s="11" t="str">
        <f t="shared" si="661"/>
        <v/>
      </c>
      <c r="P6857" s="11" t="str">
        <f t="shared" si="662"/>
        <v/>
      </c>
    </row>
    <row r="6858" spans="1:16" x14ac:dyDescent="0.25">
      <c r="A6858" s="9" t="str">
        <f>IF(A6857="","",IF(B6857&lt;C6857,A6857,IF(A6857=MAX('entry data'!$B$8:$B$507),"",A6857+1)))</f>
        <v/>
      </c>
      <c r="B6858" s="9" t="str">
        <f t="shared" si="657"/>
        <v/>
      </c>
      <c r="C6858" s="9" t="str">
        <f>IF(ISERROR(VLOOKUP(A6858,'entry data'!B:G,6,0)),"",VLOOKUP(A6858,'entry data'!B:G,6,0))</f>
        <v/>
      </c>
      <c r="D6858" s="9" t="str">
        <f>IF(ISERROR(VLOOKUP(A6858,'entry data'!B:C,2,0)),"",VLOOKUP(A6858,'entry data'!B:C,2,0))</f>
        <v/>
      </c>
      <c r="E6858" s="9" t="str">
        <f>IF(ISERROR(VLOOKUP(A6858,'entry data'!B:E,4,0)),"",VLOOKUP(A6858,'entry data'!B:E,4,0))</f>
        <v/>
      </c>
      <c r="F6858" s="11" t="str">
        <f>IF(A6858="","",IF(ISERROR(VLOOKUP(A6858,'entry data'!B:F,5,0)),"",VLOOKUP(A6858,'entry data'!B:F,5,0)))</f>
        <v/>
      </c>
      <c r="G6858" s="12" t="str">
        <f>IF(A6858="","",IF(ISERROR(VLOOKUP(A6858,'entry data'!B:I,8,0)),"",VLOOKUP(A6858,'entry data'!B:I,7,0)))</f>
        <v/>
      </c>
      <c r="H6858" s="13" t="str">
        <f>IF(A6858="","",IF(B6858=1,VLOOKUP(A6858,'entry data'!B:D,3,0),I6857))</f>
        <v/>
      </c>
      <c r="I6858" s="14" t="str">
        <f>IF(A6858="","",IF(E6858="weekly",7,IF(E6858="fortnightly",14,IF(E6858="monthly",DATE(IF(MONTH(H6858)=12,YEAR(H6858)+1,YEAR(H6858)),VLOOKUP(MONTH(H6858),index!$D$2:$G$13,2,0),DAY(H6858)),
IF(E6858="quarterly",DATE(IF(MONTH(H6858)&gt;=10,YEAR(H6858)+1,YEAR(H6858)),VLOOKUP(MONTH(H6858),index!$D$2:$G$13,3,0),DAY(H6858)),
IF(E6858="halfyearly",DATE(IF(MONTH(H6858)&gt;=7,YEAR(H6858)+1,YEAR(H6858)),VLOOKUP(MONTH(H6858),index!$D$2:$G$13,4,0),DAY(H6858)),
DATE(YEAR(H6858)+1,MONTH(H6858),DAY(H6858)))))-H6858))+H6858)</f>
        <v/>
      </c>
      <c r="J6858" s="9" t="str">
        <f t="shared" si="658"/>
        <v/>
      </c>
      <c r="K6858" s="11" t="str">
        <f t="shared" si="659"/>
        <v/>
      </c>
      <c r="L6858" s="11" t="str">
        <f t="shared" si="660"/>
        <v/>
      </c>
      <c r="M6858" s="11" t="str">
        <f>IF(A6858="","",VLOOKUP(E6858,index!$A$1:$B$6,2,0)*K6858*G6858)</f>
        <v/>
      </c>
      <c r="N6858" s="11" t="str">
        <f>IF(A6858="","",-PMT(G6858*VLOOKUP(E6858,index!$A$1:$B$6,2,0),C6858,F6858,0,0))</f>
        <v/>
      </c>
      <c r="O6858" s="11" t="str">
        <f t="shared" si="661"/>
        <v/>
      </c>
      <c r="P6858" s="11" t="str">
        <f t="shared" si="662"/>
        <v/>
      </c>
    </row>
    <row r="6859" spans="1:16" x14ac:dyDescent="0.25">
      <c r="A6859" s="9" t="str">
        <f>IF(A6858="","",IF(B6858&lt;C6858,A6858,IF(A6858=MAX('entry data'!$B$8:$B$507),"",A6858+1)))</f>
        <v/>
      </c>
      <c r="B6859" s="9" t="str">
        <f t="shared" si="657"/>
        <v/>
      </c>
      <c r="C6859" s="9" t="str">
        <f>IF(ISERROR(VLOOKUP(A6859,'entry data'!B:G,6,0)),"",VLOOKUP(A6859,'entry data'!B:G,6,0))</f>
        <v/>
      </c>
      <c r="D6859" s="9" t="str">
        <f>IF(ISERROR(VLOOKUP(A6859,'entry data'!B:C,2,0)),"",VLOOKUP(A6859,'entry data'!B:C,2,0))</f>
        <v/>
      </c>
      <c r="E6859" s="9" t="str">
        <f>IF(ISERROR(VLOOKUP(A6859,'entry data'!B:E,4,0)),"",VLOOKUP(A6859,'entry data'!B:E,4,0))</f>
        <v/>
      </c>
      <c r="F6859" s="11" t="str">
        <f>IF(A6859="","",IF(ISERROR(VLOOKUP(A6859,'entry data'!B:F,5,0)),"",VLOOKUP(A6859,'entry data'!B:F,5,0)))</f>
        <v/>
      </c>
      <c r="G6859" s="12" t="str">
        <f>IF(A6859="","",IF(ISERROR(VLOOKUP(A6859,'entry data'!B:I,8,0)),"",VLOOKUP(A6859,'entry data'!B:I,7,0)))</f>
        <v/>
      </c>
      <c r="H6859" s="13" t="str">
        <f>IF(A6859="","",IF(B6859=1,VLOOKUP(A6859,'entry data'!B:D,3,0),I6858))</f>
        <v/>
      </c>
      <c r="I6859" s="14" t="str">
        <f>IF(A6859="","",IF(E6859="weekly",7,IF(E6859="fortnightly",14,IF(E6859="monthly",DATE(IF(MONTH(H6859)=12,YEAR(H6859)+1,YEAR(H6859)),VLOOKUP(MONTH(H6859),index!$D$2:$G$13,2,0),DAY(H6859)),
IF(E6859="quarterly",DATE(IF(MONTH(H6859)&gt;=10,YEAR(H6859)+1,YEAR(H6859)),VLOOKUP(MONTH(H6859),index!$D$2:$G$13,3,0),DAY(H6859)),
IF(E6859="halfyearly",DATE(IF(MONTH(H6859)&gt;=7,YEAR(H6859)+1,YEAR(H6859)),VLOOKUP(MONTH(H6859),index!$D$2:$G$13,4,0),DAY(H6859)),
DATE(YEAR(H6859)+1,MONTH(H6859),DAY(H6859)))))-H6859))+H6859)</f>
        <v/>
      </c>
      <c r="J6859" s="9" t="str">
        <f t="shared" si="658"/>
        <v/>
      </c>
      <c r="K6859" s="11" t="str">
        <f t="shared" si="659"/>
        <v/>
      </c>
      <c r="L6859" s="11" t="str">
        <f t="shared" si="660"/>
        <v/>
      </c>
      <c r="M6859" s="11" t="str">
        <f>IF(A6859="","",VLOOKUP(E6859,index!$A$1:$B$6,2,0)*K6859*G6859)</f>
        <v/>
      </c>
      <c r="N6859" s="11" t="str">
        <f>IF(A6859="","",-PMT(G6859*VLOOKUP(E6859,index!$A$1:$B$6,2,0),C6859,F6859,0,0))</f>
        <v/>
      </c>
      <c r="O6859" s="11" t="str">
        <f t="shared" si="661"/>
        <v/>
      </c>
      <c r="P6859" s="11" t="str">
        <f t="shared" si="662"/>
        <v/>
      </c>
    </row>
    <row r="6860" spans="1:16" x14ac:dyDescent="0.25">
      <c r="A6860" s="9" t="str">
        <f>IF(A6859="","",IF(B6859&lt;C6859,A6859,IF(A6859=MAX('entry data'!$B$8:$B$507),"",A6859+1)))</f>
        <v/>
      </c>
      <c r="B6860" s="9" t="str">
        <f t="shared" si="657"/>
        <v/>
      </c>
      <c r="C6860" s="9" t="str">
        <f>IF(ISERROR(VLOOKUP(A6860,'entry data'!B:G,6,0)),"",VLOOKUP(A6860,'entry data'!B:G,6,0))</f>
        <v/>
      </c>
      <c r="D6860" s="9" t="str">
        <f>IF(ISERROR(VLOOKUP(A6860,'entry data'!B:C,2,0)),"",VLOOKUP(A6860,'entry data'!B:C,2,0))</f>
        <v/>
      </c>
      <c r="E6860" s="9" t="str">
        <f>IF(ISERROR(VLOOKUP(A6860,'entry data'!B:E,4,0)),"",VLOOKUP(A6860,'entry data'!B:E,4,0))</f>
        <v/>
      </c>
      <c r="F6860" s="11" t="str">
        <f>IF(A6860="","",IF(ISERROR(VLOOKUP(A6860,'entry data'!B:F,5,0)),"",VLOOKUP(A6860,'entry data'!B:F,5,0)))</f>
        <v/>
      </c>
      <c r="G6860" s="12" t="str">
        <f>IF(A6860="","",IF(ISERROR(VLOOKUP(A6860,'entry data'!B:I,8,0)),"",VLOOKUP(A6860,'entry data'!B:I,7,0)))</f>
        <v/>
      </c>
      <c r="H6860" s="13" t="str">
        <f>IF(A6860="","",IF(B6860=1,VLOOKUP(A6860,'entry data'!B:D,3,0),I6859))</f>
        <v/>
      </c>
      <c r="I6860" s="14" t="str">
        <f>IF(A6860="","",IF(E6860="weekly",7,IF(E6860="fortnightly",14,IF(E6860="monthly",DATE(IF(MONTH(H6860)=12,YEAR(H6860)+1,YEAR(H6860)),VLOOKUP(MONTH(H6860),index!$D$2:$G$13,2,0),DAY(H6860)),
IF(E6860="quarterly",DATE(IF(MONTH(H6860)&gt;=10,YEAR(H6860)+1,YEAR(H6860)),VLOOKUP(MONTH(H6860),index!$D$2:$G$13,3,0),DAY(H6860)),
IF(E6860="halfyearly",DATE(IF(MONTH(H6860)&gt;=7,YEAR(H6860)+1,YEAR(H6860)),VLOOKUP(MONTH(H6860),index!$D$2:$G$13,4,0),DAY(H6860)),
DATE(YEAR(H6860)+1,MONTH(H6860),DAY(H6860)))))-H6860))+H6860)</f>
        <v/>
      </c>
      <c r="J6860" s="9" t="str">
        <f t="shared" si="658"/>
        <v/>
      </c>
      <c r="K6860" s="11" t="str">
        <f t="shared" si="659"/>
        <v/>
      </c>
      <c r="L6860" s="11" t="str">
        <f t="shared" si="660"/>
        <v/>
      </c>
      <c r="M6860" s="11" t="str">
        <f>IF(A6860="","",VLOOKUP(E6860,index!$A$1:$B$6,2,0)*K6860*G6860)</f>
        <v/>
      </c>
      <c r="N6860" s="11" t="str">
        <f>IF(A6860="","",-PMT(G6860*VLOOKUP(E6860,index!$A$1:$B$6,2,0),C6860,F6860,0,0))</f>
        <v/>
      </c>
      <c r="O6860" s="11" t="str">
        <f t="shared" si="661"/>
        <v/>
      </c>
      <c r="P6860" s="11" t="str">
        <f t="shared" si="662"/>
        <v/>
      </c>
    </row>
    <row r="6861" spans="1:16" x14ac:dyDescent="0.25">
      <c r="A6861" s="9" t="str">
        <f>IF(A6860="","",IF(B6860&lt;C6860,A6860,IF(A6860=MAX('entry data'!$B$8:$B$507),"",A6860+1)))</f>
        <v/>
      </c>
      <c r="B6861" s="9" t="str">
        <f t="shared" si="657"/>
        <v/>
      </c>
      <c r="C6861" s="9" t="str">
        <f>IF(ISERROR(VLOOKUP(A6861,'entry data'!B:G,6,0)),"",VLOOKUP(A6861,'entry data'!B:G,6,0))</f>
        <v/>
      </c>
      <c r="D6861" s="9" t="str">
        <f>IF(ISERROR(VLOOKUP(A6861,'entry data'!B:C,2,0)),"",VLOOKUP(A6861,'entry data'!B:C,2,0))</f>
        <v/>
      </c>
      <c r="E6861" s="9" t="str">
        <f>IF(ISERROR(VLOOKUP(A6861,'entry data'!B:E,4,0)),"",VLOOKUP(A6861,'entry data'!B:E,4,0))</f>
        <v/>
      </c>
      <c r="F6861" s="11" t="str">
        <f>IF(A6861="","",IF(ISERROR(VLOOKUP(A6861,'entry data'!B:F,5,0)),"",VLOOKUP(A6861,'entry data'!B:F,5,0)))</f>
        <v/>
      </c>
      <c r="G6861" s="12" t="str">
        <f>IF(A6861="","",IF(ISERROR(VLOOKUP(A6861,'entry data'!B:I,8,0)),"",VLOOKUP(A6861,'entry data'!B:I,7,0)))</f>
        <v/>
      </c>
      <c r="H6861" s="13" t="str">
        <f>IF(A6861="","",IF(B6861=1,VLOOKUP(A6861,'entry data'!B:D,3,0),I6860))</f>
        <v/>
      </c>
      <c r="I6861" s="14" t="str">
        <f>IF(A6861="","",IF(E6861="weekly",7,IF(E6861="fortnightly",14,IF(E6861="monthly",DATE(IF(MONTH(H6861)=12,YEAR(H6861)+1,YEAR(H6861)),VLOOKUP(MONTH(H6861),index!$D$2:$G$13,2,0),DAY(H6861)),
IF(E6861="quarterly",DATE(IF(MONTH(H6861)&gt;=10,YEAR(H6861)+1,YEAR(H6861)),VLOOKUP(MONTH(H6861),index!$D$2:$G$13,3,0),DAY(H6861)),
IF(E6861="halfyearly",DATE(IF(MONTH(H6861)&gt;=7,YEAR(H6861)+1,YEAR(H6861)),VLOOKUP(MONTH(H6861),index!$D$2:$G$13,4,0),DAY(H6861)),
DATE(YEAR(H6861)+1,MONTH(H6861),DAY(H6861)))))-H6861))+H6861)</f>
        <v/>
      </c>
      <c r="J6861" s="9" t="str">
        <f t="shared" si="658"/>
        <v/>
      </c>
      <c r="K6861" s="11" t="str">
        <f t="shared" si="659"/>
        <v/>
      </c>
      <c r="L6861" s="11" t="str">
        <f t="shared" si="660"/>
        <v/>
      </c>
      <c r="M6861" s="11" t="str">
        <f>IF(A6861="","",VLOOKUP(E6861,index!$A$1:$B$6,2,0)*K6861*G6861)</f>
        <v/>
      </c>
      <c r="N6861" s="11" t="str">
        <f>IF(A6861="","",-PMT(G6861*VLOOKUP(E6861,index!$A$1:$B$6,2,0),C6861,F6861,0,0))</f>
        <v/>
      </c>
      <c r="O6861" s="11" t="str">
        <f t="shared" si="661"/>
        <v/>
      </c>
      <c r="P6861" s="11" t="str">
        <f t="shared" si="662"/>
        <v/>
      </c>
    </row>
    <row r="6862" spans="1:16" x14ac:dyDescent="0.25">
      <c r="A6862" s="9" t="str">
        <f>IF(A6861="","",IF(B6861&lt;C6861,A6861,IF(A6861=MAX('entry data'!$B$8:$B$507),"",A6861+1)))</f>
        <v/>
      </c>
      <c r="B6862" s="9" t="str">
        <f t="shared" si="657"/>
        <v/>
      </c>
      <c r="C6862" s="9" t="str">
        <f>IF(ISERROR(VLOOKUP(A6862,'entry data'!B:G,6,0)),"",VLOOKUP(A6862,'entry data'!B:G,6,0))</f>
        <v/>
      </c>
      <c r="D6862" s="9" t="str">
        <f>IF(ISERROR(VLOOKUP(A6862,'entry data'!B:C,2,0)),"",VLOOKUP(A6862,'entry data'!B:C,2,0))</f>
        <v/>
      </c>
      <c r="E6862" s="9" t="str">
        <f>IF(ISERROR(VLOOKUP(A6862,'entry data'!B:E,4,0)),"",VLOOKUP(A6862,'entry data'!B:E,4,0))</f>
        <v/>
      </c>
      <c r="F6862" s="11" t="str">
        <f>IF(A6862="","",IF(ISERROR(VLOOKUP(A6862,'entry data'!B:F,5,0)),"",VLOOKUP(A6862,'entry data'!B:F,5,0)))</f>
        <v/>
      </c>
      <c r="G6862" s="12" t="str">
        <f>IF(A6862="","",IF(ISERROR(VLOOKUP(A6862,'entry data'!B:I,8,0)),"",VLOOKUP(A6862,'entry data'!B:I,7,0)))</f>
        <v/>
      </c>
      <c r="H6862" s="13" t="str">
        <f>IF(A6862="","",IF(B6862=1,VLOOKUP(A6862,'entry data'!B:D,3,0),I6861))</f>
        <v/>
      </c>
      <c r="I6862" s="14" t="str">
        <f>IF(A6862="","",IF(E6862="weekly",7,IF(E6862="fortnightly",14,IF(E6862="monthly",DATE(IF(MONTH(H6862)=12,YEAR(H6862)+1,YEAR(H6862)),VLOOKUP(MONTH(H6862),index!$D$2:$G$13,2,0),DAY(H6862)),
IF(E6862="quarterly",DATE(IF(MONTH(H6862)&gt;=10,YEAR(H6862)+1,YEAR(H6862)),VLOOKUP(MONTH(H6862),index!$D$2:$G$13,3,0),DAY(H6862)),
IF(E6862="halfyearly",DATE(IF(MONTH(H6862)&gt;=7,YEAR(H6862)+1,YEAR(H6862)),VLOOKUP(MONTH(H6862),index!$D$2:$G$13,4,0),DAY(H6862)),
DATE(YEAR(H6862)+1,MONTH(H6862),DAY(H6862)))))-H6862))+H6862)</f>
        <v/>
      </c>
      <c r="J6862" s="9" t="str">
        <f t="shared" si="658"/>
        <v/>
      </c>
      <c r="K6862" s="11" t="str">
        <f t="shared" si="659"/>
        <v/>
      </c>
      <c r="L6862" s="11" t="str">
        <f t="shared" si="660"/>
        <v/>
      </c>
      <c r="M6862" s="11" t="str">
        <f>IF(A6862="","",VLOOKUP(E6862,index!$A$1:$B$6,2,0)*K6862*G6862)</f>
        <v/>
      </c>
      <c r="N6862" s="11" t="str">
        <f>IF(A6862="","",-PMT(G6862*VLOOKUP(E6862,index!$A$1:$B$6,2,0),C6862,F6862,0,0))</f>
        <v/>
      </c>
      <c r="O6862" s="11" t="str">
        <f t="shared" si="661"/>
        <v/>
      </c>
      <c r="P6862" s="11" t="str">
        <f t="shared" si="662"/>
        <v/>
      </c>
    </row>
    <row r="6863" spans="1:16" x14ac:dyDescent="0.25">
      <c r="A6863" s="9" t="str">
        <f>IF(A6862="","",IF(B6862&lt;C6862,A6862,IF(A6862=MAX('entry data'!$B$8:$B$507),"",A6862+1)))</f>
        <v/>
      </c>
      <c r="B6863" s="9" t="str">
        <f t="shared" si="657"/>
        <v/>
      </c>
      <c r="C6863" s="9" t="str">
        <f>IF(ISERROR(VLOOKUP(A6863,'entry data'!B:G,6,0)),"",VLOOKUP(A6863,'entry data'!B:G,6,0))</f>
        <v/>
      </c>
      <c r="D6863" s="9" t="str">
        <f>IF(ISERROR(VLOOKUP(A6863,'entry data'!B:C,2,0)),"",VLOOKUP(A6863,'entry data'!B:C,2,0))</f>
        <v/>
      </c>
      <c r="E6863" s="9" t="str">
        <f>IF(ISERROR(VLOOKUP(A6863,'entry data'!B:E,4,0)),"",VLOOKUP(A6863,'entry data'!B:E,4,0))</f>
        <v/>
      </c>
      <c r="F6863" s="11" t="str">
        <f>IF(A6863="","",IF(ISERROR(VLOOKUP(A6863,'entry data'!B:F,5,0)),"",VLOOKUP(A6863,'entry data'!B:F,5,0)))</f>
        <v/>
      </c>
      <c r="G6863" s="12" t="str">
        <f>IF(A6863="","",IF(ISERROR(VLOOKUP(A6863,'entry data'!B:I,8,0)),"",VLOOKUP(A6863,'entry data'!B:I,7,0)))</f>
        <v/>
      </c>
      <c r="H6863" s="13" t="str">
        <f>IF(A6863="","",IF(B6863=1,VLOOKUP(A6863,'entry data'!B:D,3,0),I6862))</f>
        <v/>
      </c>
      <c r="I6863" s="14" t="str">
        <f>IF(A6863="","",IF(E6863="weekly",7,IF(E6863="fortnightly",14,IF(E6863="monthly",DATE(IF(MONTH(H6863)=12,YEAR(H6863)+1,YEAR(H6863)),VLOOKUP(MONTH(H6863),index!$D$2:$G$13,2,0),DAY(H6863)),
IF(E6863="quarterly",DATE(IF(MONTH(H6863)&gt;=10,YEAR(H6863)+1,YEAR(H6863)),VLOOKUP(MONTH(H6863),index!$D$2:$G$13,3,0),DAY(H6863)),
IF(E6863="halfyearly",DATE(IF(MONTH(H6863)&gt;=7,YEAR(H6863)+1,YEAR(H6863)),VLOOKUP(MONTH(H6863),index!$D$2:$G$13,4,0),DAY(H6863)),
DATE(YEAR(H6863)+1,MONTH(H6863),DAY(H6863)))))-H6863))+H6863)</f>
        <v/>
      </c>
      <c r="J6863" s="9" t="str">
        <f t="shared" si="658"/>
        <v/>
      </c>
      <c r="K6863" s="11" t="str">
        <f t="shared" si="659"/>
        <v/>
      </c>
      <c r="L6863" s="11" t="str">
        <f t="shared" si="660"/>
        <v/>
      </c>
      <c r="M6863" s="11" t="str">
        <f>IF(A6863="","",VLOOKUP(E6863,index!$A$1:$B$6,2,0)*K6863*G6863)</f>
        <v/>
      </c>
      <c r="N6863" s="11" t="str">
        <f>IF(A6863="","",-PMT(G6863*VLOOKUP(E6863,index!$A$1:$B$6,2,0),C6863,F6863,0,0))</f>
        <v/>
      </c>
      <c r="O6863" s="11" t="str">
        <f t="shared" si="661"/>
        <v/>
      </c>
      <c r="P6863" s="11" t="str">
        <f t="shared" si="662"/>
        <v/>
      </c>
    </row>
    <row r="6864" spans="1:16" x14ac:dyDescent="0.25">
      <c r="A6864" s="9" t="str">
        <f>IF(A6863="","",IF(B6863&lt;C6863,A6863,IF(A6863=MAX('entry data'!$B$8:$B$507),"",A6863+1)))</f>
        <v/>
      </c>
      <c r="B6864" s="9" t="str">
        <f t="shared" si="657"/>
        <v/>
      </c>
      <c r="C6864" s="9" t="str">
        <f>IF(ISERROR(VLOOKUP(A6864,'entry data'!B:G,6,0)),"",VLOOKUP(A6864,'entry data'!B:G,6,0))</f>
        <v/>
      </c>
      <c r="D6864" s="9" t="str">
        <f>IF(ISERROR(VLOOKUP(A6864,'entry data'!B:C,2,0)),"",VLOOKUP(A6864,'entry data'!B:C,2,0))</f>
        <v/>
      </c>
      <c r="E6864" s="9" t="str">
        <f>IF(ISERROR(VLOOKUP(A6864,'entry data'!B:E,4,0)),"",VLOOKUP(A6864,'entry data'!B:E,4,0))</f>
        <v/>
      </c>
      <c r="F6864" s="11" t="str">
        <f>IF(A6864="","",IF(ISERROR(VLOOKUP(A6864,'entry data'!B:F,5,0)),"",VLOOKUP(A6864,'entry data'!B:F,5,0)))</f>
        <v/>
      </c>
      <c r="G6864" s="12" t="str">
        <f>IF(A6864="","",IF(ISERROR(VLOOKUP(A6864,'entry data'!B:I,8,0)),"",VLOOKUP(A6864,'entry data'!B:I,7,0)))</f>
        <v/>
      </c>
      <c r="H6864" s="13" t="str">
        <f>IF(A6864="","",IF(B6864=1,VLOOKUP(A6864,'entry data'!B:D,3,0),I6863))</f>
        <v/>
      </c>
      <c r="I6864" s="14" t="str">
        <f>IF(A6864="","",IF(E6864="weekly",7,IF(E6864="fortnightly",14,IF(E6864="monthly",DATE(IF(MONTH(H6864)=12,YEAR(H6864)+1,YEAR(H6864)),VLOOKUP(MONTH(H6864),index!$D$2:$G$13,2,0),DAY(H6864)),
IF(E6864="quarterly",DATE(IF(MONTH(H6864)&gt;=10,YEAR(H6864)+1,YEAR(H6864)),VLOOKUP(MONTH(H6864),index!$D$2:$G$13,3,0),DAY(H6864)),
IF(E6864="halfyearly",DATE(IF(MONTH(H6864)&gt;=7,YEAR(H6864)+1,YEAR(H6864)),VLOOKUP(MONTH(H6864),index!$D$2:$G$13,4,0),DAY(H6864)),
DATE(YEAR(H6864)+1,MONTH(H6864),DAY(H6864)))))-H6864))+H6864)</f>
        <v/>
      </c>
      <c r="J6864" s="9" t="str">
        <f t="shared" si="658"/>
        <v/>
      </c>
      <c r="K6864" s="11" t="str">
        <f t="shared" si="659"/>
        <v/>
      </c>
      <c r="L6864" s="11" t="str">
        <f t="shared" si="660"/>
        <v/>
      </c>
      <c r="M6864" s="11" t="str">
        <f>IF(A6864="","",VLOOKUP(E6864,index!$A$1:$B$6,2,0)*K6864*G6864)</f>
        <v/>
      </c>
      <c r="N6864" s="11" t="str">
        <f>IF(A6864="","",-PMT(G6864*VLOOKUP(E6864,index!$A$1:$B$6,2,0),C6864,F6864,0,0))</f>
        <v/>
      </c>
      <c r="O6864" s="11" t="str">
        <f t="shared" si="661"/>
        <v/>
      </c>
      <c r="P6864" s="11" t="str">
        <f t="shared" si="662"/>
        <v/>
      </c>
    </row>
    <row r="6865" spans="1:16" x14ac:dyDescent="0.25">
      <c r="A6865" s="9" t="str">
        <f>IF(A6864="","",IF(B6864&lt;C6864,A6864,IF(A6864=MAX('entry data'!$B$8:$B$507),"",A6864+1)))</f>
        <v/>
      </c>
      <c r="B6865" s="9" t="str">
        <f t="shared" si="657"/>
        <v/>
      </c>
      <c r="C6865" s="9" t="str">
        <f>IF(ISERROR(VLOOKUP(A6865,'entry data'!B:G,6,0)),"",VLOOKUP(A6865,'entry data'!B:G,6,0))</f>
        <v/>
      </c>
      <c r="D6865" s="9" t="str">
        <f>IF(ISERROR(VLOOKUP(A6865,'entry data'!B:C,2,0)),"",VLOOKUP(A6865,'entry data'!B:C,2,0))</f>
        <v/>
      </c>
      <c r="E6865" s="9" t="str">
        <f>IF(ISERROR(VLOOKUP(A6865,'entry data'!B:E,4,0)),"",VLOOKUP(A6865,'entry data'!B:E,4,0))</f>
        <v/>
      </c>
      <c r="F6865" s="11" t="str">
        <f>IF(A6865="","",IF(ISERROR(VLOOKUP(A6865,'entry data'!B:F,5,0)),"",VLOOKUP(A6865,'entry data'!B:F,5,0)))</f>
        <v/>
      </c>
      <c r="G6865" s="12" t="str">
        <f>IF(A6865="","",IF(ISERROR(VLOOKUP(A6865,'entry data'!B:I,8,0)),"",VLOOKUP(A6865,'entry data'!B:I,7,0)))</f>
        <v/>
      </c>
      <c r="H6865" s="13" t="str">
        <f>IF(A6865="","",IF(B6865=1,VLOOKUP(A6865,'entry data'!B:D,3,0),I6864))</f>
        <v/>
      </c>
      <c r="I6865" s="14" t="str">
        <f>IF(A6865="","",IF(E6865="weekly",7,IF(E6865="fortnightly",14,IF(E6865="monthly",DATE(IF(MONTH(H6865)=12,YEAR(H6865)+1,YEAR(H6865)),VLOOKUP(MONTH(H6865),index!$D$2:$G$13,2,0),DAY(H6865)),
IF(E6865="quarterly",DATE(IF(MONTH(H6865)&gt;=10,YEAR(H6865)+1,YEAR(H6865)),VLOOKUP(MONTH(H6865),index!$D$2:$G$13,3,0),DAY(H6865)),
IF(E6865="halfyearly",DATE(IF(MONTH(H6865)&gt;=7,YEAR(H6865)+1,YEAR(H6865)),VLOOKUP(MONTH(H6865),index!$D$2:$G$13,4,0),DAY(H6865)),
DATE(YEAR(H6865)+1,MONTH(H6865),DAY(H6865)))))-H6865))+H6865)</f>
        <v/>
      </c>
      <c r="J6865" s="9" t="str">
        <f t="shared" si="658"/>
        <v/>
      </c>
      <c r="K6865" s="11" t="str">
        <f t="shared" si="659"/>
        <v/>
      </c>
      <c r="L6865" s="11" t="str">
        <f t="shared" si="660"/>
        <v/>
      </c>
      <c r="M6865" s="11" t="str">
        <f>IF(A6865="","",VLOOKUP(E6865,index!$A$1:$B$6,2,0)*K6865*G6865)</f>
        <v/>
      </c>
      <c r="N6865" s="11" t="str">
        <f>IF(A6865="","",-PMT(G6865*VLOOKUP(E6865,index!$A$1:$B$6,2,0),C6865,F6865,0,0))</f>
        <v/>
      </c>
      <c r="O6865" s="11" t="str">
        <f t="shared" si="661"/>
        <v/>
      </c>
      <c r="P6865" s="11" t="str">
        <f t="shared" si="662"/>
        <v/>
      </c>
    </row>
    <row r="6866" spans="1:16" x14ac:dyDescent="0.25">
      <c r="A6866" s="9" t="str">
        <f>IF(A6865="","",IF(B6865&lt;C6865,A6865,IF(A6865=MAX('entry data'!$B$8:$B$507),"",A6865+1)))</f>
        <v/>
      </c>
      <c r="B6866" s="9" t="str">
        <f t="shared" si="657"/>
        <v/>
      </c>
      <c r="C6866" s="9" t="str">
        <f>IF(ISERROR(VLOOKUP(A6866,'entry data'!B:G,6,0)),"",VLOOKUP(A6866,'entry data'!B:G,6,0))</f>
        <v/>
      </c>
      <c r="D6866" s="9" t="str">
        <f>IF(ISERROR(VLOOKUP(A6866,'entry data'!B:C,2,0)),"",VLOOKUP(A6866,'entry data'!B:C,2,0))</f>
        <v/>
      </c>
      <c r="E6866" s="9" t="str">
        <f>IF(ISERROR(VLOOKUP(A6866,'entry data'!B:E,4,0)),"",VLOOKUP(A6866,'entry data'!B:E,4,0))</f>
        <v/>
      </c>
      <c r="F6866" s="11" t="str">
        <f>IF(A6866="","",IF(ISERROR(VLOOKUP(A6866,'entry data'!B:F,5,0)),"",VLOOKUP(A6866,'entry data'!B:F,5,0)))</f>
        <v/>
      </c>
      <c r="G6866" s="12" t="str">
        <f>IF(A6866="","",IF(ISERROR(VLOOKUP(A6866,'entry data'!B:I,8,0)),"",VLOOKUP(A6866,'entry data'!B:I,7,0)))</f>
        <v/>
      </c>
      <c r="H6866" s="13" t="str">
        <f>IF(A6866="","",IF(B6866=1,VLOOKUP(A6866,'entry data'!B:D,3,0),I6865))</f>
        <v/>
      </c>
      <c r="I6866" s="14" t="str">
        <f>IF(A6866="","",IF(E6866="weekly",7,IF(E6866="fortnightly",14,IF(E6866="monthly",DATE(IF(MONTH(H6866)=12,YEAR(H6866)+1,YEAR(H6866)),VLOOKUP(MONTH(H6866),index!$D$2:$G$13,2,0),DAY(H6866)),
IF(E6866="quarterly",DATE(IF(MONTH(H6866)&gt;=10,YEAR(H6866)+1,YEAR(H6866)),VLOOKUP(MONTH(H6866),index!$D$2:$G$13,3,0),DAY(H6866)),
IF(E6866="halfyearly",DATE(IF(MONTH(H6866)&gt;=7,YEAR(H6866)+1,YEAR(H6866)),VLOOKUP(MONTH(H6866),index!$D$2:$G$13,4,0),DAY(H6866)),
DATE(YEAR(H6866)+1,MONTH(H6866),DAY(H6866)))))-H6866))+H6866)</f>
        <v/>
      </c>
      <c r="J6866" s="9" t="str">
        <f t="shared" si="658"/>
        <v/>
      </c>
      <c r="K6866" s="11" t="str">
        <f t="shared" si="659"/>
        <v/>
      </c>
      <c r="L6866" s="11" t="str">
        <f t="shared" si="660"/>
        <v/>
      </c>
      <c r="M6866" s="11" t="str">
        <f>IF(A6866="","",VLOOKUP(E6866,index!$A$1:$B$6,2,0)*K6866*G6866)</f>
        <v/>
      </c>
      <c r="N6866" s="11" t="str">
        <f>IF(A6866="","",-PMT(G6866*VLOOKUP(E6866,index!$A$1:$B$6,2,0),C6866,F6866,0,0))</f>
        <v/>
      </c>
      <c r="O6866" s="11" t="str">
        <f t="shared" si="661"/>
        <v/>
      </c>
      <c r="P6866" s="11" t="str">
        <f t="shared" si="662"/>
        <v/>
      </c>
    </row>
    <row r="6867" spans="1:16" x14ac:dyDescent="0.25">
      <c r="A6867" s="9" t="str">
        <f>IF(A6866="","",IF(B6866&lt;C6866,A6866,IF(A6866=MAX('entry data'!$B$8:$B$507),"",A6866+1)))</f>
        <v/>
      </c>
      <c r="B6867" s="9" t="str">
        <f t="shared" si="657"/>
        <v/>
      </c>
      <c r="C6867" s="9" t="str">
        <f>IF(ISERROR(VLOOKUP(A6867,'entry data'!B:G,6,0)),"",VLOOKUP(A6867,'entry data'!B:G,6,0))</f>
        <v/>
      </c>
      <c r="D6867" s="9" t="str">
        <f>IF(ISERROR(VLOOKUP(A6867,'entry data'!B:C,2,0)),"",VLOOKUP(A6867,'entry data'!B:C,2,0))</f>
        <v/>
      </c>
      <c r="E6867" s="9" t="str">
        <f>IF(ISERROR(VLOOKUP(A6867,'entry data'!B:E,4,0)),"",VLOOKUP(A6867,'entry data'!B:E,4,0))</f>
        <v/>
      </c>
      <c r="F6867" s="11" t="str">
        <f>IF(A6867="","",IF(ISERROR(VLOOKUP(A6867,'entry data'!B:F,5,0)),"",VLOOKUP(A6867,'entry data'!B:F,5,0)))</f>
        <v/>
      </c>
      <c r="G6867" s="12" t="str">
        <f>IF(A6867="","",IF(ISERROR(VLOOKUP(A6867,'entry data'!B:I,8,0)),"",VLOOKUP(A6867,'entry data'!B:I,7,0)))</f>
        <v/>
      </c>
      <c r="H6867" s="13" t="str">
        <f>IF(A6867="","",IF(B6867=1,VLOOKUP(A6867,'entry data'!B:D,3,0),I6866))</f>
        <v/>
      </c>
      <c r="I6867" s="14" t="str">
        <f>IF(A6867="","",IF(E6867="weekly",7,IF(E6867="fortnightly",14,IF(E6867="monthly",DATE(IF(MONTH(H6867)=12,YEAR(H6867)+1,YEAR(H6867)),VLOOKUP(MONTH(H6867),index!$D$2:$G$13,2,0),DAY(H6867)),
IF(E6867="quarterly",DATE(IF(MONTH(H6867)&gt;=10,YEAR(H6867)+1,YEAR(H6867)),VLOOKUP(MONTH(H6867),index!$D$2:$G$13,3,0),DAY(H6867)),
IF(E6867="halfyearly",DATE(IF(MONTH(H6867)&gt;=7,YEAR(H6867)+1,YEAR(H6867)),VLOOKUP(MONTH(H6867),index!$D$2:$G$13,4,0),DAY(H6867)),
DATE(YEAR(H6867)+1,MONTH(H6867),DAY(H6867)))))-H6867))+H6867)</f>
        <v/>
      </c>
      <c r="J6867" s="9" t="str">
        <f t="shared" si="658"/>
        <v/>
      </c>
      <c r="K6867" s="11" t="str">
        <f t="shared" si="659"/>
        <v/>
      </c>
      <c r="L6867" s="11" t="str">
        <f t="shared" si="660"/>
        <v/>
      </c>
      <c r="M6867" s="11" t="str">
        <f>IF(A6867="","",VLOOKUP(E6867,index!$A$1:$B$6,2,0)*K6867*G6867)</f>
        <v/>
      </c>
      <c r="N6867" s="11" t="str">
        <f>IF(A6867="","",-PMT(G6867*VLOOKUP(E6867,index!$A$1:$B$6,2,0),C6867,F6867,0,0))</f>
        <v/>
      </c>
      <c r="O6867" s="11" t="str">
        <f t="shared" si="661"/>
        <v/>
      </c>
      <c r="P6867" s="11" t="str">
        <f t="shared" si="662"/>
        <v/>
      </c>
    </row>
    <row r="6868" spans="1:16" x14ac:dyDescent="0.25">
      <c r="A6868" s="9" t="str">
        <f>IF(A6867="","",IF(B6867&lt;C6867,A6867,IF(A6867=MAX('entry data'!$B$8:$B$507),"",A6867+1)))</f>
        <v/>
      </c>
      <c r="B6868" s="9" t="str">
        <f t="shared" si="657"/>
        <v/>
      </c>
      <c r="C6868" s="9" t="str">
        <f>IF(ISERROR(VLOOKUP(A6868,'entry data'!B:G,6,0)),"",VLOOKUP(A6868,'entry data'!B:G,6,0))</f>
        <v/>
      </c>
      <c r="D6868" s="9" t="str">
        <f>IF(ISERROR(VLOOKUP(A6868,'entry data'!B:C,2,0)),"",VLOOKUP(A6868,'entry data'!B:C,2,0))</f>
        <v/>
      </c>
      <c r="E6868" s="9" t="str">
        <f>IF(ISERROR(VLOOKUP(A6868,'entry data'!B:E,4,0)),"",VLOOKUP(A6868,'entry data'!B:E,4,0))</f>
        <v/>
      </c>
      <c r="F6868" s="11" t="str">
        <f>IF(A6868="","",IF(ISERROR(VLOOKUP(A6868,'entry data'!B:F,5,0)),"",VLOOKUP(A6868,'entry data'!B:F,5,0)))</f>
        <v/>
      </c>
      <c r="G6868" s="12" t="str">
        <f>IF(A6868="","",IF(ISERROR(VLOOKUP(A6868,'entry data'!B:I,8,0)),"",VLOOKUP(A6868,'entry data'!B:I,7,0)))</f>
        <v/>
      </c>
      <c r="H6868" s="13" t="str">
        <f>IF(A6868="","",IF(B6868=1,VLOOKUP(A6868,'entry data'!B:D,3,0),I6867))</f>
        <v/>
      </c>
      <c r="I6868" s="14" t="str">
        <f>IF(A6868="","",IF(E6868="weekly",7,IF(E6868="fortnightly",14,IF(E6868="monthly",DATE(IF(MONTH(H6868)=12,YEAR(H6868)+1,YEAR(H6868)),VLOOKUP(MONTH(H6868),index!$D$2:$G$13,2,0),DAY(H6868)),
IF(E6868="quarterly",DATE(IF(MONTH(H6868)&gt;=10,YEAR(H6868)+1,YEAR(H6868)),VLOOKUP(MONTH(H6868),index!$D$2:$G$13,3,0),DAY(H6868)),
IF(E6868="halfyearly",DATE(IF(MONTH(H6868)&gt;=7,YEAR(H6868)+1,YEAR(H6868)),VLOOKUP(MONTH(H6868),index!$D$2:$G$13,4,0),DAY(H6868)),
DATE(YEAR(H6868)+1,MONTH(H6868),DAY(H6868)))))-H6868))+H6868)</f>
        <v/>
      </c>
      <c r="J6868" s="9" t="str">
        <f t="shared" si="658"/>
        <v/>
      </c>
      <c r="K6868" s="11" t="str">
        <f t="shared" si="659"/>
        <v/>
      </c>
      <c r="L6868" s="11" t="str">
        <f t="shared" si="660"/>
        <v/>
      </c>
      <c r="M6868" s="11" t="str">
        <f>IF(A6868="","",VLOOKUP(E6868,index!$A$1:$B$6,2,0)*K6868*G6868)</f>
        <v/>
      </c>
      <c r="N6868" s="11" t="str">
        <f>IF(A6868="","",-PMT(G6868*VLOOKUP(E6868,index!$A$1:$B$6,2,0),C6868,F6868,0,0))</f>
        <v/>
      </c>
      <c r="O6868" s="11" t="str">
        <f t="shared" si="661"/>
        <v/>
      </c>
      <c r="P6868" s="11" t="str">
        <f t="shared" si="662"/>
        <v/>
      </c>
    </row>
    <row r="6869" spans="1:16" x14ac:dyDescent="0.25">
      <c r="A6869" s="9" t="str">
        <f>IF(A6868="","",IF(B6868&lt;C6868,A6868,IF(A6868=MAX('entry data'!$B$8:$B$507),"",A6868+1)))</f>
        <v/>
      </c>
      <c r="B6869" s="9" t="str">
        <f t="shared" si="657"/>
        <v/>
      </c>
      <c r="C6869" s="9" t="str">
        <f>IF(ISERROR(VLOOKUP(A6869,'entry data'!B:G,6,0)),"",VLOOKUP(A6869,'entry data'!B:G,6,0))</f>
        <v/>
      </c>
      <c r="D6869" s="9" t="str">
        <f>IF(ISERROR(VLOOKUP(A6869,'entry data'!B:C,2,0)),"",VLOOKUP(A6869,'entry data'!B:C,2,0))</f>
        <v/>
      </c>
      <c r="E6869" s="9" t="str">
        <f>IF(ISERROR(VLOOKUP(A6869,'entry data'!B:E,4,0)),"",VLOOKUP(A6869,'entry data'!B:E,4,0))</f>
        <v/>
      </c>
      <c r="F6869" s="11" t="str">
        <f>IF(A6869="","",IF(ISERROR(VLOOKUP(A6869,'entry data'!B:F,5,0)),"",VLOOKUP(A6869,'entry data'!B:F,5,0)))</f>
        <v/>
      </c>
      <c r="G6869" s="12" t="str">
        <f>IF(A6869="","",IF(ISERROR(VLOOKUP(A6869,'entry data'!B:I,8,0)),"",VLOOKUP(A6869,'entry data'!B:I,7,0)))</f>
        <v/>
      </c>
      <c r="H6869" s="13" t="str">
        <f>IF(A6869="","",IF(B6869=1,VLOOKUP(A6869,'entry data'!B:D,3,0),I6868))</f>
        <v/>
      </c>
      <c r="I6869" s="14" t="str">
        <f>IF(A6869="","",IF(E6869="weekly",7,IF(E6869="fortnightly",14,IF(E6869="monthly",DATE(IF(MONTH(H6869)=12,YEAR(H6869)+1,YEAR(H6869)),VLOOKUP(MONTH(H6869),index!$D$2:$G$13,2,0),DAY(H6869)),
IF(E6869="quarterly",DATE(IF(MONTH(H6869)&gt;=10,YEAR(H6869)+1,YEAR(H6869)),VLOOKUP(MONTH(H6869),index!$D$2:$G$13,3,0),DAY(H6869)),
IF(E6869="halfyearly",DATE(IF(MONTH(H6869)&gt;=7,YEAR(H6869)+1,YEAR(H6869)),VLOOKUP(MONTH(H6869),index!$D$2:$G$13,4,0),DAY(H6869)),
DATE(YEAR(H6869)+1,MONTH(H6869),DAY(H6869)))))-H6869))+H6869)</f>
        <v/>
      </c>
      <c r="J6869" s="9" t="str">
        <f t="shared" si="658"/>
        <v/>
      </c>
      <c r="K6869" s="11" t="str">
        <f t="shared" si="659"/>
        <v/>
      </c>
      <c r="L6869" s="11" t="str">
        <f t="shared" si="660"/>
        <v/>
      </c>
      <c r="M6869" s="11" t="str">
        <f>IF(A6869="","",VLOOKUP(E6869,index!$A$1:$B$6,2,0)*K6869*G6869)</f>
        <v/>
      </c>
      <c r="N6869" s="11" t="str">
        <f>IF(A6869="","",-PMT(G6869*VLOOKUP(E6869,index!$A$1:$B$6,2,0),C6869,F6869,0,0))</f>
        <v/>
      </c>
      <c r="O6869" s="11" t="str">
        <f t="shared" si="661"/>
        <v/>
      </c>
      <c r="P6869" s="11" t="str">
        <f t="shared" si="662"/>
        <v/>
      </c>
    </row>
    <row r="6870" spans="1:16" x14ac:dyDescent="0.25">
      <c r="A6870" s="9" t="str">
        <f>IF(A6869="","",IF(B6869&lt;C6869,A6869,IF(A6869=MAX('entry data'!$B$8:$B$507),"",A6869+1)))</f>
        <v/>
      </c>
      <c r="B6870" s="9" t="str">
        <f t="shared" si="657"/>
        <v/>
      </c>
      <c r="C6870" s="9" t="str">
        <f>IF(ISERROR(VLOOKUP(A6870,'entry data'!B:G,6,0)),"",VLOOKUP(A6870,'entry data'!B:G,6,0))</f>
        <v/>
      </c>
      <c r="D6870" s="9" t="str">
        <f>IF(ISERROR(VLOOKUP(A6870,'entry data'!B:C,2,0)),"",VLOOKUP(A6870,'entry data'!B:C,2,0))</f>
        <v/>
      </c>
      <c r="E6870" s="9" t="str">
        <f>IF(ISERROR(VLOOKUP(A6870,'entry data'!B:E,4,0)),"",VLOOKUP(A6870,'entry data'!B:E,4,0))</f>
        <v/>
      </c>
      <c r="F6870" s="11" t="str">
        <f>IF(A6870="","",IF(ISERROR(VLOOKUP(A6870,'entry data'!B:F,5,0)),"",VLOOKUP(A6870,'entry data'!B:F,5,0)))</f>
        <v/>
      </c>
      <c r="G6870" s="12" t="str">
        <f>IF(A6870="","",IF(ISERROR(VLOOKUP(A6870,'entry data'!B:I,8,0)),"",VLOOKUP(A6870,'entry data'!B:I,7,0)))</f>
        <v/>
      </c>
      <c r="H6870" s="13" t="str">
        <f>IF(A6870="","",IF(B6870=1,VLOOKUP(A6870,'entry data'!B:D,3,0),I6869))</f>
        <v/>
      </c>
      <c r="I6870" s="14" t="str">
        <f>IF(A6870="","",IF(E6870="weekly",7,IF(E6870="fortnightly",14,IF(E6870="monthly",DATE(IF(MONTH(H6870)=12,YEAR(H6870)+1,YEAR(H6870)),VLOOKUP(MONTH(H6870),index!$D$2:$G$13,2,0),DAY(H6870)),
IF(E6870="quarterly",DATE(IF(MONTH(H6870)&gt;=10,YEAR(H6870)+1,YEAR(H6870)),VLOOKUP(MONTH(H6870),index!$D$2:$G$13,3,0),DAY(H6870)),
IF(E6870="halfyearly",DATE(IF(MONTH(H6870)&gt;=7,YEAR(H6870)+1,YEAR(H6870)),VLOOKUP(MONTH(H6870),index!$D$2:$G$13,4,0),DAY(H6870)),
DATE(YEAR(H6870)+1,MONTH(H6870),DAY(H6870)))))-H6870))+H6870)</f>
        <v/>
      </c>
      <c r="J6870" s="9" t="str">
        <f t="shared" si="658"/>
        <v/>
      </c>
      <c r="K6870" s="11" t="str">
        <f t="shared" si="659"/>
        <v/>
      </c>
      <c r="L6870" s="11" t="str">
        <f t="shared" si="660"/>
        <v/>
      </c>
      <c r="M6870" s="11" t="str">
        <f>IF(A6870="","",VLOOKUP(E6870,index!$A$1:$B$6,2,0)*K6870*G6870)</f>
        <v/>
      </c>
      <c r="N6870" s="11" t="str">
        <f>IF(A6870="","",-PMT(G6870*VLOOKUP(E6870,index!$A$1:$B$6,2,0),C6870,F6870,0,0))</f>
        <v/>
      </c>
      <c r="O6870" s="11" t="str">
        <f t="shared" si="661"/>
        <v/>
      </c>
      <c r="P6870" s="11" t="str">
        <f t="shared" si="662"/>
        <v/>
      </c>
    </row>
    <row r="6871" spans="1:16" x14ac:dyDescent="0.25">
      <c r="A6871" s="9" t="str">
        <f>IF(A6870="","",IF(B6870&lt;C6870,A6870,IF(A6870=MAX('entry data'!$B$8:$B$507),"",A6870+1)))</f>
        <v/>
      </c>
      <c r="B6871" s="9" t="str">
        <f t="shared" ref="B6871:B6934" si="663">IF(A6871="","",IF(B6870=C6870,1,B6870+1))</f>
        <v/>
      </c>
      <c r="C6871" s="9" t="str">
        <f>IF(ISERROR(VLOOKUP(A6871,'entry data'!B:G,6,0)),"",VLOOKUP(A6871,'entry data'!B:G,6,0))</f>
        <v/>
      </c>
      <c r="D6871" s="9" t="str">
        <f>IF(ISERROR(VLOOKUP(A6871,'entry data'!B:C,2,0)),"",VLOOKUP(A6871,'entry data'!B:C,2,0))</f>
        <v/>
      </c>
      <c r="E6871" s="9" t="str">
        <f>IF(ISERROR(VLOOKUP(A6871,'entry data'!B:E,4,0)),"",VLOOKUP(A6871,'entry data'!B:E,4,0))</f>
        <v/>
      </c>
      <c r="F6871" s="11" t="str">
        <f>IF(A6871="","",IF(ISERROR(VLOOKUP(A6871,'entry data'!B:F,5,0)),"",VLOOKUP(A6871,'entry data'!B:F,5,0)))</f>
        <v/>
      </c>
      <c r="G6871" s="12" t="str">
        <f>IF(A6871="","",IF(ISERROR(VLOOKUP(A6871,'entry data'!B:I,8,0)),"",VLOOKUP(A6871,'entry data'!B:I,7,0)))</f>
        <v/>
      </c>
      <c r="H6871" s="13" t="str">
        <f>IF(A6871="","",IF(B6871=1,VLOOKUP(A6871,'entry data'!B:D,3,0),I6870))</f>
        <v/>
      </c>
      <c r="I6871" s="14" t="str">
        <f>IF(A6871="","",IF(E6871="weekly",7,IF(E6871="fortnightly",14,IF(E6871="monthly",DATE(IF(MONTH(H6871)=12,YEAR(H6871)+1,YEAR(H6871)),VLOOKUP(MONTH(H6871),index!$D$2:$G$13,2,0),DAY(H6871)),
IF(E6871="quarterly",DATE(IF(MONTH(H6871)&gt;=10,YEAR(H6871)+1,YEAR(H6871)),VLOOKUP(MONTH(H6871),index!$D$2:$G$13,3,0),DAY(H6871)),
IF(E6871="halfyearly",DATE(IF(MONTH(H6871)&gt;=7,YEAR(H6871)+1,YEAR(H6871)),VLOOKUP(MONTH(H6871),index!$D$2:$G$13,4,0),DAY(H6871)),
DATE(YEAR(H6871)+1,MONTH(H6871),DAY(H6871)))))-H6871))+H6871)</f>
        <v/>
      </c>
      <c r="J6871" s="9" t="str">
        <f t="shared" ref="J6871:J6934" si="664">IF(A6871="","",IF(MONTH(I6871)&lt;10,YEAR(I6871)&amp;"-0"&amp;MONTH(I6871),YEAR(I6871)&amp;"-"&amp;MONTH(I6871)))</f>
        <v/>
      </c>
      <c r="K6871" s="11" t="str">
        <f t="shared" ref="K6871:K6934" si="665">IF(A6871="","",IF(B6871=1,F6871,O6870))</f>
        <v/>
      </c>
      <c r="L6871" s="11" t="str">
        <f t="shared" ref="L6871:L6934" si="666">IF(A6871="","",N6871-M6871)</f>
        <v/>
      </c>
      <c r="M6871" s="11" t="str">
        <f>IF(A6871="","",VLOOKUP(E6871,index!$A$1:$B$6,2,0)*K6871*G6871)</f>
        <v/>
      </c>
      <c r="N6871" s="11" t="str">
        <f>IF(A6871="","",-PMT(G6871*VLOOKUP(E6871,index!$A$1:$B$6,2,0),C6871,F6871,0,0))</f>
        <v/>
      </c>
      <c r="O6871" s="11" t="str">
        <f t="shared" ref="O6871:O6934" si="667">IF(A6871="","",K6871-L6871)</f>
        <v/>
      </c>
      <c r="P6871" s="11" t="str">
        <f t="shared" si="662"/>
        <v/>
      </c>
    </row>
    <row r="6872" spans="1:16" x14ac:dyDescent="0.25">
      <c r="A6872" s="9" t="str">
        <f>IF(A6871="","",IF(B6871&lt;C6871,A6871,IF(A6871=MAX('entry data'!$B$8:$B$507),"",A6871+1)))</f>
        <v/>
      </c>
      <c r="B6872" s="9" t="str">
        <f t="shared" si="663"/>
        <v/>
      </c>
      <c r="C6872" s="9" t="str">
        <f>IF(ISERROR(VLOOKUP(A6872,'entry data'!B:G,6,0)),"",VLOOKUP(A6872,'entry data'!B:G,6,0))</f>
        <v/>
      </c>
      <c r="D6872" s="9" t="str">
        <f>IF(ISERROR(VLOOKUP(A6872,'entry data'!B:C,2,0)),"",VLOOKUP(A6872,'entry data'!B:C,2,0))</f>
        <v/>
      </c>
      <c r="E6872" s="9" t="str">
        <f>IF(ISERROR(VLOOKUP(A6872,'entry data'!B:E,4,0)),"",VLOOKUP(A6872,'entry data'!B:E,4,0))</f>
        <v/>
      </c>
      <c r="F6872" s="11" t="str">
        <f>IF(A6872="","",IF(ISERROR(VLOOKUP(A6872,'entry data'!B:F,5,0)),"",VLOOKUP(A6872,'entry data'!B:F,5,0)))</f>
        <v/>
      </c>
      <c r="G6872" s="12" t="str">
        <f>IF(A6872="","",IF(ISERROR(VLOOKUP(A6872,'entry data'!B:I,8,0)),"",VLOOKUP(A6872,'entry data'!B:I,7,0)))</f>
        <v/>
      </c>
      <c r="H6872" s="13" t="str">
        <f>IF(A6872="","",IF(B6872=1,VLOOKUP(A6872,'entry data'!B:D,3,0),I6871))</f>
        <v/>
      </c>
      <c r="I6872" s="14" t="str">
        <f>IF(A6872="","",IF(E6872="weekly",7,IF(E6872="fortnightly",14,IF(E6872="monthly",DATE(IF(MONTH(H6872)=12,YEAR(H6872)+1,YEAR(H6872)),VLOOKUP(MONTH(H6872),index!$D$2:$G$13,2,0),DAY(H6872)),
IF(E6872="quarterly",DATE(IF(MONTH(H6872)&gt;=10,YEAR(H6872)+1,YEAR(H6872)),VLOOKUP(MONTH(H6872),index!$D$2:$G$13,3,0),DAY(H6872)),
IF(E6872="halfyearly",DATE(IF(MONTH(H6872)&gt;=7,YEAR(H6872)+1,YEAR(H6872)),VLOOKUP(MONTH(H6872),index!$D$2:$G$13,4,0),DAY(H6872)),
DATE(YEAR(H6872)+1,MONTH(H6872),DAY(H6872)))))-H6872))+H6872)</f>
        <v/>
      </c>
      <c r="J6872" s="9" t="str">
        <f t="shared" si="664"/>
        <v/>
      </c>
      <c r="K6872" s="11" t="str">
        <f t="shared" si="665"/>
        <v/>
      </c>
      <c r="L6872" s="11" t="str">
        <f t="shared" si="666"/>
        <v/>
      </c>
      <c r="M6872" s="11" t="str">
        <f>IF(A6872="","",VLOOKUP(E6872,index!$A$1:$B$6,2,0)*K6872*G6872)</f>
        <v/>
      </c>
      <c r="N6872" s="11" t="str">
        <f>IF(A6872="","",-PMT(G6872*VLOOKUP(E6872,index!$A$1:$B$6,2,0),C6872,F6872,0,0))</f>
        <v/>
      </c>
      <c r="O6872" s="11" t="str">
        <f t="shared" si="667"/>
        <v/>
      </c>
      <c r="P6872" s="11" t="str">
        <f t="shared" si="662"/>
        <v/>
      </c>
    </row>
    <row r="6873" spans="1:16" x14ac:dyDescent="0.25">
      <c r="A6873" s="9" t="str">
        <f>IF(A6872="","",IF(B6872&lt;C6872,A6872,IF(A6872=MAX('entry data'!$B$8:$B$507),"",A6872+1)))</f>
        <v/>
      </c>
      <c r="B6873" s="9" t="str">
        <f t="shared" si="663"/>
        <v/>
      </c>
      <c r="C6873" s="9" t="str">
        <f>IF(ISERROR(VLOOKUP(A6873,'entry data'!B:G,6,0)),"",VLOOKUP(A6873,'entry data'!B:G,6,0))</f>
        <v/>
      </c>
      <c r="D6873" s="9" t="str">
        <f>IF(ISERROR(VLOOKUP(A6873,'entry data'!B:C,2,0)),"",VLOOKUP(A6873,'entry data'!B:C,2,0))</f>
        <v/>
      </c>
      <c r="E6873" s="9" t="str">
        <f>IF(ISERROR(VLOOKUP(A6873,'entry data'!B:E,4,0)),"",VLOOKUP(A6873,'entry data'!B:E,4,0))</f>
        <v/>
      </c>
      <c r="F6873" s="11" t="str">
        <f>IF(A6873="","",IF(ISERROR(VLOOKUP(A6873,'entry data'!B:F,5,0)),"",VLOOKUP(A6873,'entry data'!B:F,5,0)))</f>
        <v/>
      </c>
      <c r="G6873" s="12" t="str">
        <f>IF(A6873="","",IF(ISERROR(VLOOKUP(A6873,'entry data'!B:I,8,0)),"",VLOOKUP(A6873,'entry data'!B:I,7,0)))</f>
        <v/>
      </c>
      <c r="H6873" s="13" t="str">
        <f>IF(A6873="","",IF(B6873=1,VLOOKUP(A6873,'entry data'!B:D,3,0),I6872))</f>
        <v/>
      </c>
      <c r="I6873" s="14" t="str">
        <f>IF(A6873="","",IF(E6873="weekly",7,IF(E6873="fortnightly",14,IF(E6873="monthly",DATE(IF(MONTH(H6873)=12,YEAR(H6873)+1,YEAR(H6873)),VLOOKUP(MONTH(H6873),index!$D$2:$G$13,2,0),DAY(H6873)),
IF(E6873="quarterly",DATE(IF(MONTH(H6873)&gt;=10,YEAR(H6873)+1,YEAR(H6873)),VLOOKUP(MONTH(H6873),index!$D$2:$G$13,3,0),DAY(H6873)),
IF(E6873="halfyearly",DATE(IF(MONTH(H6873)&gt;=7,YEAR(H6873)+1,YEAR(H6873)),VLOOKUP(MONTH(H6873),index!$D$2:$G$13,4,0),DAY(H6873)),
DATE(YEAR(H6873)+1,MONTH(H6873),DAY(H6873)))))-H6873))+H6873)</f>
        <v/>
      </c>
      <c r="J6873" s="9" t="str">
        <f t="shared" si="664"/>
        <v/>
      </c>
      <c r="K6873" s="11" t="str">
        <f t="shared" si="665"/>
        <v/>
      </c>
      <c r="L6873" s="11" t="str">
        <f t="shared" si="666"/>
        <v/>
      </c>
      <c r="M6873" s="11" t="str">
        <f>IF(A6873="","",VLOOKUP(E6873,index!$A$1:$B$6,2,0)*K6873*G6873)</f>
        <v/>
      </c>
      <c r="N6873" s="11" t="str">
        <f>IF(A6873="","",-PMT(G6873*VLOOKUP(E6873,index!$A$1:$B$6,2,0),C6873,F6873,0,0))</f>
        <v/>
      </c>
      <c r="O6873" s="11" t="str">
        <f t="shared" si="667"/>
        <v/>
      </c>
      <c r="P6873" s="11" t="str">
        <f t="shared" si="662"/>
        <v/>
      </c>
    </row>
    <row r="6874" spans="1:16" x14ac:dyDescent="0.25">
      <c r="A6874" s="9" t="str">
        <f>IF(A6873="","",IF(B6873&lt;C6873,A6873,IF(A6873=MAX('entry data'!$B$8:$B$507),"",A6873+1)))</f>
        <v/>
      </c>
      <c r="B6874" s="9" t="str">
        <f t="shared" si="663"/>
        <v/>
      </c>
      <c r="C6874" s="9" t="str">
        <f>IF(ISERROR(VLOOKUP(A6874,'entry data'!B:G,6,0)),"",VLOOKUP(A6874,'entry data'!B:G,6,0))</f>
        <v/>
      </c>
      <c r="D6874" s="9" t="str">
        <f>IF(ISERROR(VLOOKUP(A6874,'entry data'!B:C,2,0)),"",VLOOKUP(A6874,'entry data'!B:C,2,0))</f>
        <v/>
      </c>
      <c r="E6874" s="9" t="str">
        <f>IF(ISERROR(VLOOKUP(A6874,'entry data'!B:E,4,0)),"",VLOOKUP(A6874,'entry data'!B:E,4,0))</f>
        <v/>
      </c>
      <c r="F6874" s="11" t="str">
        <f>IF(A6874="","",IF(ISERROR(VLOOKUP(A6874,'entry data'!B:F,5,0)),"",VLOOKUP(A6874,'entry data'!B:F,5,0)))</f>
        <v/>
      </c>
      <c r="G6874" s="12" t="str">
        <f>IF(A6874="","",IF(ISERROR(VLOOKUP(A6874,'entry data'!B:I,8,0)),"",VLOOKUP(A6874,'entry data'!B:I,7,0)))</f>
        <v/>
      </c>
      <c r="H6874" s="13" t="str">
        <f>IF(A6874="","",IF(B6874=1,VLOOKUP(A6874,'entry data'!B:D,3,0),I6873))</f>
        <v/>
      </c>
      <c r="I6874" s="14" t="str">
        <f>IF(A6874="","",IF(E6874="weekly",7,IF(E6874="fortnightly",14,IF(E6874="monthly",DATE(IF(MONTH(H6874)=12,YEAR(H6874)+1,YEAR(H6874)),VLOOKUP(MONTH(H6874),index!$D$2:$G$13,2,0),DAY(H6874)),
IF(E6874="quarterly",DATE(IF(MONTH(H6874)&gt;=10,YEAR(H6874)+1,YEAR(H6874)),VLOOKUP(MONTH(H6874),index!$D$2:$G$13,3,0),DAY(H6874)),
IF(E6874="halfyearly",DATE(IF(MONTH(H6874)&gt;=7,YEAR(H6874)+1,YEAR(H6874)),VLOOKUP(MONTH(H6874),index!$D$2:$G$13,4,0),DAY(H6874)),
DATE(YEAR(H6874)+1,MONTH(H6874),DAY(H6874)))))-H6874))+H6874)</f>
        <v/>
      </c>
      <c r="J6874" s="9" t="str">
        <f t="shared" si="664"/>
        <v/>
      </c>
      <c r="K6874" s="11" t="str">
        <f t="shared" si="665"/>
        <v/>
      </c>
      <c r="L6874" s="11" t="str">
        <f t="shared" si="666"/>
        <v/>
      </c>
      <c r="M6874" s="11" t="str">
        <f>IF(A6874="","",VLOOKUP(E6874,index!$A$1:$B$6,2,0)*K6874*G6874)</f>
        <v/>
      </c>
      <c r="N6874" s="11" t="str">
        <f>IF(A6874="","",-PMT(G6874*VLOOKUP(E6874,index!$A$1:$B$6,2,0),C6874,F6874,0,0))</f>
        <v/>
      </c>
      <c r="O6874" s="11" t="str">
        <f t="shared" si="667"/>
        <v/>
      </c>
      <c r="P6874" s="11" t="str">
        <f t="shared" si="662"/>
        <v/>
      </c>
    </row>
    <row r="6875" spans="1:16" x14ac:dyDescent="0.25">
      <c r="A6875" s="9" t="str">
        <f>IF(A6874="","",IF(B6874&lt;C6874,A6874,IF(A6874=MAX('entry data'!$B$8:$B$507),"",A6874+1)))</f>
        <v/>
      </c>
      <c r="B6875" s="9" t="str">
        <f t="shared" si="663"/>
        <v/>
      </c>
      <c r="C6875" s="9" t="str">
        <f>IF(ISERROR(VLOOKUP(A6875,'entry data'!B:G,6,0)),"",VLOOKUP(A6875,'entry data'!B:G,6,0))</f>
        <v/>
      </c>
      <c r="D6875" s="9" t="str">
        <f>IF(ISERROR(VLOOKUP(A6875,'entry data'!B:C,2,0)),"",VLOOKUP(A6875,'entry data'!B:C,2,0))</f>
        <v/>
      </c>
      <c r="E6875" s="9" t="str">
        <f>IF(ISERROR(VLOOKUP(A6875,'entry data'!B:E,4,0)),"",VLOOKUP(A6875,'entry data'!B:E,4,0))</f>
        <v/>
      </c>
      <c r="F6875" s="11" t="str">
        <f>IF(A6875="","",IF(ISERROR(VLOOKUP(A6875,'entry data'!B:F,5,0)),"",VLOOKUP(A6875,'entry data'!B:F,5,0)))</f>
        <v/>
      </c>
      <c r="G6875" s="12" t="str">
        <f>IF(A6875="","",IF(ISERROR(VLOOKUP(A6875,'entry data'!B:I,8,0)),"",VLOOKUP(A6875,'entry data'!B:I,7,0)))</f>
        <v/>
      </c>
      <c r="H6875" s="13" t="str">
        <f>IF(A6875="","",IF(B6875=1,VLOOKUP(A6875,'entry data'!B:D,3,0),I6874))</f>
        <v/>
      </c>
      <c r="I6875" s="14" t="str">
        <f>IF(A6875="","",IF(E6875="weekly",7,IF(E6875="fortnightly",14,IF(E6875="monthly",DATE(IF(MONTH(H6875)=12,YEAR(H6875)+1,YEAR(H6875)),VLOOKUP(MONTH(H6875),index!$D$2:$G$13,2,0),DAY(H6875)),
IF(E6875="quarterly",DATE(IF(MONTH(H6875)&gt;=10,YEAR(H6875)+1,YEAR(H6875)),VLOOKUP(MONTH(H6875),index!$D$2:$G$13,3,0),DAY(H6875)),
IF(E6875="halfyearly",DATE(IF(MONTH(H6875)&gt;=7,YEAR(H6875)+1,YEAR(H6875)),VLOOKUP(MONTH(H6875),index!$D$2:$G$13,4,0),DAY(H6875)),
DATE(YEAR(H6875)+1,MONTH(H6875),DAY(H6875)))))-H6875))+H6875)</f>
        <v/>
      </c>
      <c r="J6875" s="9" t="str">
        <f t="shared" si="664"/>
        <v/>
      </c>
      <c r="K6875" s="11" t="str">
        <f t="shared" si="665"/>
        <v/>
      </c>
      <c r="L6875" s="11" t="str">
        <f t="shared" si="666"/>
        <v/>
      </c>
      <c r="M6875" s="11" t="str">
        <f>IF(A6875="","",VLOOKUP(E6875,index!$A$1:$B$6,2,0)*K6875*G6875)</f>
        <v/>
      </c>
      <c r="N6875" s="11" t="str">
        <f>IF(A6875="","",-PMT(G6875*VLOOKUP(E6875,index!$A$1:$B$6,2,0),C6875,F6875,0,0))</f>
        <v/>
      </c>
      <c r="O6875" s="11" t="str">
        <f t="shared" si="667"/>
        <v/>
      </c>
      <c r="P6875" s="11" t="str">
        <f t="shared" si="662"/>
        <v/>
      </c>
    </row>
    <row r="6876" spans="1:16" x14ac:dyDescent="0.25">
      <c r="A6876" s="9" t="str">
        <f>IF(A6875="","",IF(B6875&lt;C6875,A6875,IF(A6875=MAX('entry data'!$B$8:$B$507),"",A6875+1)))</f>
        <v/>
      </c>
      <c r="B6876" s="9" t="str">
        <f t="shared" si="663"/>
        <v/>
      </c>
      <c r="C6876" s="9" t="str">
        <f>IF(ISERROR(VLOOKUP(A6876,'entry data'!B:G,6,0)),"",VLOOKUP(A6876,'entry data'!B:G,6,0))</f>
        <v/>
      </c>
      <c r="D6876" s="9" t="str">
        <f>IF(ISERROR(VLOOKUP(A6876,'entry data'!B:C,2,0)),"",VLOOKUP(A6876,'entry data'!B:C,2,0))</f>
        <v/>
      </c>
      <c r="E6876" s="9" t="str">
        <f>IF(ISERROR(VLOOKUP(A6876,'entry data'!B:E,4,0)),"",VLOOKUP(A6876,'entry data'!B:E,4,0))</f>
        <v/>
      </c>
      <c r="F6876" s="11" t="str">
        <f>IF(A6876="","",IF(ISERROR(VLOOKUP(A6876,'entry data'!B:F,5,0)),"",VLOOKUP(A6876,'entry data'!B:F,5,0)))</f>
        <v/>
      </c>
      <c r="G6876" s="12" t="str">
        <f>IF(A6876="","",IF(ISERROR(VLOOKUP(A6876,'entry data'!B:I,8,0)),"",VLOOKUP(A6876,'entry data'!B:I,7,0)))</f>
        <v/>
      </c>
      <c r="H6876" s="13" t="str">
        <f>IF(A6876="","",IF(B6876=1,VLOOKUP(A6876,'entry data'!B:D,3,0),I6875))</f>
        <v/>
      </c>
      <c r="I6876" s="14" t="str">
        <f>IF(A6876="","",IF(E6876="weekly",7,IF(E6876="fortnightly",14,IF(E6876="monthly",DATE(IF(MONTH(H6876)=12,YEAR(H6876)+1,YEAR(H6876)),VLOOKUP(MONTH(H6876),index!$D$2:$G$13,2,0),DAY(H6876)),
IF(E6876="quarterly",DATE(IF(MONTH(H6876)&gt;=10,YEAR(H6876)+1,YEAR(H6876)),VLOOKUP(MONTH(H6876),index!$D$2:$G$13,3,0),DAY(H6876)),
IF(E6876="halfyearly",DATE(IF(MONTH(H6876)&gt;=7,YEAR(H6876)+1,YEAR(H6876)),VLOOKUP(MONTH(H6876),index!$D$2:$G$13,4,0),DAY(H6876)),
DATE(YEAR(H6876)+1,MONTH(H6876),DAY(H6876)))))-H6876))+H6876)</f>
        <v/>
      </c>
      <c r="J6876" s="9" t="str">
        <f t="shared" si="664"/>
        <v/>
      </c>
      <c r="K6876" s="11" t="str">
        <f t="shared" si="665"/>
        <v/>
      </c>
      <c r="L6876" s="11" t="str">
        <f t="shared" si="666"/>
        <v/>
      </c>
      <c r="M6876" s="11" t="str">
        <f>IF(A6876="","",VLOOKUP(E6876,index!$A$1:$B$6,2,0)*K6876*G6876)</f>
        <v/>
      </c>
      <c r="N6876" s="11" t="str">
        <f>IF(A6876="","",-PMT(G6876*VLOOKUP(E6876,index!$A$1:$B$6,2,0),C6876,F6876,0,0))</f>
        <v/>
      </c>
      <c r="O6876" s="11" t="str">
        <f t="shared" si="667"/>
        <v/>
      </c>
      <c r="P6876" s="11" t="str">
        <f t="shared" si="662"/>
        <v/>
      </c>
    </row>
    <row r="6877" spans="1:16" x14ac:dyDescent="0.25">
      <c r="A6877" s="9" t="str">
        <f>IF(A6876="","",IF(B6876&lt;C6876,A6876,IF(A6876=MAX('entry data'!$B$8:$B$507),"",A6876+1)))</f>
        <v/>
      </c>
      <c r="B6877" s="9" t="str">
        <f t="shared" si="663"/>
        <v/>
      </c>
      <c r="C6877" s="9" t="str">
        <f>IF(ISERROR(VLOOKUP(A6877,'entry data'!B:G,6,0)),"",VLOOKUP(A6877,'entry data'!B:G,6,0))</f>
        <v/>
      </c>
      <c r="D6877" s="9" t="str">
        <f>IF(ISERROR(VLOOKUP(A6877,'entry data'!B:C,2,0)),"",VLOOKUP(A6877,'entry data'!B:C,2,0))</f>
        <v/>
      </c>
      <c r="E6877" s="9" t="str">
        <f>IF(ISERROR(VLOOKUP(A6877,'entry data'!B:E,4,0)),"",VLOOKUP(A6877,'entry data'!B:E,4,0))</f>
        <v/>
      </c>
      <c r="F6877" s="11" t="str">
        <f>IF(A6877="","",IF(ISERROR(VLOOKUP(A6877,'entry data'!B:F,5,0)),"",VLOOKUP(A6877,'entry data'!B:F,5,0)))</f>
        <v/>
      </c>
      <c r="G6877" s="12" t="str">
        <f>IF(A6877="","",IF(ISERROR(VLOOKUP(A6877,'entry data'!B:I,8,0)),"",VLOOKUP(A6877,'entry data'!B:I,7,0)))</f>
        <v/>
      </c>
      <c r="H6877" s="13" t="str">
        <f>IF(A6877="","",IF(B6877=1,VLOOKUP(A6877,'entry data'!B:D,3,0),I6876))</f>
        <v/>
      </c>
      <c r="I6877" s="14" t="str">
        <f>IF(A6877="","",IF(E6877="weekly",7,IF(E6877="fortnightly",14,IF(E6877="monthly",DATE(IF(MONTH(H6877)=12,YEAR(H6877)+1,YEAR(H6877)),VLOOKUP(MONTH(H6877),index!$D$2:$G$13,2,0),DAY(H6877)),
IF(E6877="quarterly",DATE(IF(MONTH(H6877)&gt;=10,YEAR(H6877)+1,YEAR(H6877)),VLOOKUP(MONTH(H6877),index!$D$2:$G$13,3,0),DAY(H6877)),
IF(E6877="halfyearly",DATE(IF(MONTH(H6877)&gt;=7,YEAR(H6877)+1,YEAR(H6877)),VLOOKUP(MONTH(H6877),index!$D$2:$G$13,4,0),DAY(H6877)),
DATE(YEAR(H6877)+1,MONTH(H6877),DAY(H6877)))))-H6877))+H6877)</f>
        <v/>
      </c>
      <c r="J6877" s="9" t="str">
        <f t="shared" si="664"/>
        <v/>
      </c>
      <c r="K6877" s="11" t="str">
        <f t="shared" si="665"/>
        <v/>
      </c>
      <c r="L6877" s="11" t="str">
        <f t="shared" si="666"/>
        <v/>
      </c>
      <c r="M6877" s="11" t="str">
        <f>IF(A6877="","",VLOOKUP(E6877,index!$A$1:$B$6,2,0)*K6877*G6877)</f>
        <v/>
      </c>
      <c r="N6877" s="11" t="str">
        <f>IF(A6877="","",-PMT(G6877*VLOOKUP(E6877,index!$A$1:$B$6,2,0),C6877,F6877,0,0))</f>
        <v/>
      </c>
      <c r="O6877" s="11" t="str">
        <f t="shared" si="667"/>
        <v/>
      </c>
      <c r="P6877" s="11" t="str">
        <f t="shared" si="662"/>
        <v/>
      </c>
    </row>
    <row r="6878" spans="1:16" x14ac:dyDescent="0.25">
      <c r="A6878" s="9" t="str">
        <f>IF(A6877="","",IF(B6877&lt;C6877,A6877,IF(A6877=MAX('entry data'!$B$8:$B$507),"",A6877+1)))</f>
        <v/>
      </c>
      <c r="B6878" s="9" t="str">
        <f t="shared" si="663"/>
        <v/>
      </c>
      <c r="C6878" s="9" t="str">
        <f>IF(ISERROR(VLOOKUP(A6878,'entry data'!B:G,6,0)),"",VLOOKUP(A6878,'entry data'!B:G,6,0))</f>
        <v/>
      </c>
      <c r="D6878" s="9" t="str">
        <f>IF(ISERROR(VLOOKUP(A6878,'entry data'!B:C,2,0)),"",VLOOKUP(A6878,'entry data'!B:C,2,0))</f>
        <v/>
      </c>
      <c r="E6878" s="9" t="str">
        <f>IF(ISERROR(VLOOKUP(A6878,'entry data'!B:E,4,0)),"",VLOOKUP(A6878,'entry data'!B:E,4,0))</f>
        <v/>
      </c>
      <c r="F6878" s="11" t="str">
        <f>IF(A6878="","",IF(ISERROR(VLOOKUP(A6878,'entry data'!B:F,5,0)),"",VLOOKUP(A6878,'entry data'!B:F,5,0)))</f>
        <v/>
      </c>
      <c r="G6878" s="12" t="str">
        <f>IF(A6878="","",IF(ISERROR(VLOOKUP(A6878,'entry data'!B:I,8,0)),"",VLOOKUP(A6878,'entry data'!B:I,7,0)))</f>
        <v/>
      </c>
      <c r="H6878" s="13" t="str">
        <f>IF(A6878="","",IF(B6878=1,VLOOKUP(A6878,'entry data'!B:D,3,0),I6877))</f>
        <v/>
      </c>
      <c r="I6878" s="14" t="str">
        <f>IF(A6878="","",IF(E6878="weekly",7,IF(E6878="fortnightly",14,IF(E6878="monthly",DATE(IF(MONTH(H6878)=12,YEAR(H6878)+1,YEAR(H6878)),VLOOKUP(MONTH(H6878),index!$D$2:$G$13,2,0),DAY(H6878)),
IF(E6878="quarterly",DATE(IF(MONTH(H6878)&gt;=10,YEAR(H6878)+1,YEAR(H6878)),VLOOKUP(MONTH(H6878),index!$D$2:$G$13,3,0),DAY(H6878)),
IF(E6878="halfyearly",DATE(IF(MONTH(H6878)&gt;=7,YEAR(H6878)+1,YEAR(H6878)),VLOOKUP(MONTH(H6878),index!$D$2:$G$13,4,0),DAY(H6878)),
DATE(YEAR(H6878)+1,MONTH(H6878),DAY(H6878)))))-H6878))+H6878)</f>
        <v/>
      </c>
      <c r="J6878" s="9" t="str">
        <f t="shared" si="664"/>
        <v/>
      </c>
      <c r="K6878" s="11" t="str">
        <f t="shared" si="665"/>
        <v/>
      </c>
      <c r="L6878" s="11" t="str">
        <f t="shared" si="666"/>
        <v/>
      </c>
      <c r="M6878" s="11" t="str">
        <f>IF(A6878="","",VLOOKUP(E6878,index!$A$1:$B$6,2,0)*K6878*G6878)</f>
        <v/>
      </c>
      <c r="N6878" s="11" t="str">
        <f>IF(A6878="","",-PMT(G6878*VLOOKUP(E6878,index!$A$1:$B$6,2,0),C6878,F6878,0,0))</f>
        <v/>
      </c>
      <c r="O6878" s="11" t="str">
        <f t="shared" si="667"/>
        <v/>
      </c>
      <c r="P6878" s="11" t="str">
        <f t="shared" si="662"/>
        <v/>
      </c>
    </row>
    <row r="6879" spans="1:16" x14ac:dyDescent="0.25">
      <c r="A6879" s="9" t="str">
        <f>IF(A6878="","",IF(B6878&lt;C6878,A6878,IF(A6878=MAX('entry data'!$B$8:$B$507),"",A6878+1)))</f>
        <v/>
      </c>
      <c r="B6879" s="9" t="str">
        <f t="shared" si="663"/>
        <v/>
      </c>
      <c r="C6879" s="9" t="str">
        <f>IF(ISERROR(VLOOKUP(A6879,'entry data'!B:G,6,0)),"",VLOOKUP(A6879,'entry data'!B:G,6,0))</f>
        <v/>
      </c>
      <c r="D6879" s="9" t="str">
        <f>IF(ISERROR(VLOOKUP(A6879,'entry data'!B:C,2,0)),"",VLOOKUP(A6879,'entry data'!B:C,2,0))</f>
        <v/>
      </c>
      <c r="E6879" s="9" t="str">
        <f>IF(ISERROR(VLOOKUP(A6879,'entry data'!B:E,4,0)),"",VLOOKUP(A6879,'entry data'!B:E,4,0))</f>
        <v/>
      </c>
      <c r="F6879" s="11" t="str">
        <f>IF(A6879="","",IF(ISERROR(VLOOKUP(A6879,'entry data'!B:F,5,0)),"",VLOOKUP(A6879,'entry data'!B:F,5,0)))</f>
        <v/>
      </c>
      <c r="G6879" s="12" t="str">
        <f>IF(A6879="","",IF(ISERROR(VLOOKUP(A6879,'entry data'!B:I,8,0)),"",VLOOKUP(A6879,'entry data'!B:I,7,0)))</f>
        <v/>
      </c>
      <c r="H6879" s="13" t="str">
        <f>IF(A6879="","",IF(B6879=1,VLOOKUP(A6879,'entry data'!B:D,3,0),I6878))</f>
        <v/>
      </c>
      <c r="I6879" s="14" t="str">
        <f>IF(A6879="","",IF(E6879="weekly",7,IF(E6879="fortnightly",14,IF(E6879="monthly",DATE(IF(MONTH(H6879)=12,YEAR(H6879)+1,YEAR(H6879)),VLOOKUP(MONTH(H6879),index!$D$2:$G$13,2,0),DAY(H6879)),
IF(E6879="quarterly",DATE(IF(MONTH(H6879)&gt;=10,YEAR(H6879)+1,YEAR(H6879)),VLOOKUP(MONTH(H6879),index!$D$2:$G$13,3,0),DAY(H6879)),
IF(E6879="halfyearly",DATE(IF(MONTH(H6879)&gt;=7,YEAR(H6879)+1,YEAR(H6879)),VLOOKUP(MONTH(H6879),index!$D$2:$G$13,4,0),DAY(H6879)),
DATE(YEAR(H6879)+1,MONTH(H6879),DAY(H6879)))))-H6879))+H6879)</f>
        <v/>
      </c>
      <c r="J6879" s="9" t="str">
        <f t="shared" si="664"/>
        <v/>
      </c>
      <c r="K6879" s="11" t="str">
        <f t="shared" si="665"/>
        <v/>
      </c>
      <c r="L6879" s="11" t="str">
        <f t="shared" si="666"/>
        <v/>
      </c>
      <c r="M6879" s="11" t="str">
        <f>IF(A6879="","",VLOOKUP(E6879,index!$A$1:$B$6,2,0)*K6879*G6879)</f>
        <v/>
      </c>
      <c r="N6879" s="11" t="str">
        <f>IF(A6879="","",-PMT(G6879*VLOOKUP(E6879,index!$A$1:$B$6,2,0),C6879,F6879,0,0))</f>
        <v/>
      </c>
      <c r="O6879" s="11" t="str">
        <f t="shared" si="667"/>
        <v/>
      </c>
      <c r="P6879" s="11" t="str">
        <f t="shared" si="662"/>
        <v/>
      </c>
    </row>
    <row r="6880" spans="1:16" x14ac:dyDescent="0.25">
      <c r="A6880" s="9" t="str">
        <f>IF(A6879="","",IF(B6879&lt;C6879,A6879,IF(A6879=MAX('entry data'!$B$8:$B$507),"",A6879+1)))</f>
        <v/>
      </c>
      <c r="B6880" s="9" t="str">
        <f t="shared" si="663"/>
        <v/>
      </c>
      <c r="C6880" s="9" t="str">
        <f>IF(ISERROR(VLOOKUP(A6880,'entry data'!B:G,6,0)),"",VLOOKUP(A6880,'entry data'!B:G,6,0))</f>
        <v/>
      </c>
      <c r="D6880" s="9" t="str">
        <f>IF(ISERROR(VLOOKUP(A6880,'entry data'!B:C,2,0)),"",VLOOKUP(A6880,'entry data'!B:C,2,0))</f>
        <v/>
      </c>
      <c r="E6880" s="9" t="str">
        <f>IF(ISERROR(VLOOKUP(A6880,'entry data'!B:E,4,0)),"",VLOOKUP(A6880,'entry data'!B:E,4,0))</f>
        <v/>
      </c>
      <c r="F6880" s="11" t="str">
        <f>IF(A6880="","",IF(ISERROR(VLOOKUP(A6880,'entry data'!B:F,5,0)),"",VLOOKUP(A6880,'entry data'!B:F,5,0)))</f>
        <v/>
      </c>
      <c r="G6880" s="12" t="str">
        <f>IF(A6880="","",IF(ISERROR(VLOOKUP(A6880,'entry data'!B:I,8,0)),"",VLOOKUP(A6880,'entry data'!B:I,7,0)))</f>
        <v/>
      </c>
      <c r="H6880" s="13" t="str">
        <f>IF(A6880="","",IF(B6880=1,VLOOKUP(A6880,'entry data'!B:D,3,0),I6879))</f>
        <v/>
      </c>
      <c r="I6880" s="14" t="str">
        <f>IF(A6880="","",IF(E6880="weekly",7,IF(E6880="fortnightly",14,IF(E6880="monthly",DATE(IF(MONTH(H6880)=12,YEAR(H6880)+1,YEAR(H6880)),VLOOKUP(MONTH(H6880),index!$D$2:$G$13,2,0),DAY(H6880)),
IF(E6880="quarterly",DATE(IF(MONTH(H6880)&gt;=10,YEAR(H6880)+1,YEAR(H6880)),VLOOKUP(MONTH(H6880),index!$D$2:$G$13,3,0),DAY(H6880)),
IF(E6880="halfyearly",DATE(IF(MONTH(H6880)&gt;=7,YEAR(H6880)+1,YEAR(H6880)),VLOOKUP(MONTH(H6880),index!$D$2:$G$13,4,0),DAY(H6880)),
DATE(YEAR(H6880)+1,MONTH(H6880),DAY(H6880)))))-H6880))+H6880)</f>
        <v/>
      </c>
      <c r="J6880" s="9" t="str">
        <f t="shared" si="664"/>
        <v/>
      </c>
      <c r="K6880" s="11" t="str">
        <f t="shared" si="665"/>
        <v/>
      </c>
      <c r="L6880" s="11" t="str">
        <f t="shared" si="666"/>
        <v/>
      </c>
      <c r="M6880" s="11" t="str">
        <f>IF(A6880="","",VLOOKUP(E6880,index!$A$1:$B$6,2,0)*K6880*G6880)</f>
        <v/>
      </c>
      <c r="N6880" s="11" t="str">
        <f>IF(A6880="","",-PMT(G6880*VLOOKUP(E6880,index!$A$1:$B$6,2,0),C6880,F6880,0,0))</f>
        <v/>
      </c>
      <c r="O6880" s="11" t="str">
        <f t="shared" si="667"/>
        <v/>
      </c>
      <c r="P6880" s="11" t="str">
        <f t="shared" si="662"/>
        <v/>
      </c>
    </row>
    <row r="6881" spans="1:16" x14ac:dyDescent="0.25">
      <c r="A6881" s="9" t="str">
        <f>IF(A6880="","",IF(B6880&lt;C6880,A6880,IF(A6880=MAX('entry data'!$B$8:$B$507),"",A6880+1)))</f>
        <v/>
      </c>
      <c r="B6881" s="9" t="str">
        <f t="shared" si="663"/>
        <v/>
      </c>
      <c r="C6881" s="9" t="str">
        <f>IF(ISERROR(VLOOKUP(A6881,'entry data'!B:G,6,0)),"",VLOOKUP(A6881,'entry data'!B:G,6,0))</f>
        <v/>
      </c>
      <c r="D6881" s="9" t="str">
        <f>IF(ISERROR(VLOOKUP(A6881,'entry data'!B:C,2,0)),"",VLOOKUP(A6881,'entry data'!B:C,2,0))</f>
        <v/>
      </c>
      <c r="E6881" s="9" t="str">
        <f>IF(ISERROR(VLOOKUP(A6881,'entry data'!B:E,4,0)),"",VLOOKUP(A6881,'entry data'!B:E,4,0))</f>
        <v/>
      </c>
      <c r="F6881" s="11" t="str">
        <f>IF(A6881="","",IF(ISERROR(VLOOKUP(A6881,'entry data'!B:F,5,0)),"",VLOOKUP(A6881,'entry data'!B:F,5,0)))</f>
        <v/>
      </c>
      <c r="G6881" s="12" t="str">
        <f>IF(A6881="","",IF(ISERROR(VLOOKUP(A6881,'entry data'!B:I,8,0)),"",VLOOKUP(A6881,'entry data'!B:I,7,0)))</f>
        <v/>
      </c>
      <c r="H6881" s="13" t="str">
        <f>IF(A6881="","",IF(B6881=1,VLOOKUP(A6881,'entry data'!B:D,3,0),I6880))</f>
        <v/>
      </c>
      <c r="I6881" s="14" t="str">
        <f>IF(A6881="","",IF(E6881="weekly",7,IF(E6881="fortnightly",14,IF(E6881="monthly",DATE(IF(MONTH(H6881)=12,YEAR(H6881)+1,YEAR(H6881)),VLOOKUP(MONTH(H6881),index!$D$2:$G$13,2,0),DAY(H6881)),
IF(E6881="quarterly",DATE(IF(MONTH(H6881)&gt;=10,YEAR(H6881)+1,YEAR(H6881)),VLOOKUP(MONTH(H6881),index!$D$2:$G$13,3,0),DAY(H6881)),
IF(E6881="halfyearly",DATE(IF(MONTH(H6881)&gt;=7,YEAR(H6881)+1,YEAR(H6881)),VLOOKUP(MONTH(H6881),index!$D$2:$G$13,4,0),DAY(H6881)),
DATE(YEAR(H6881)+1,MONTH(H6881),DAY(H6881)))))-H6881))+H6881)</f>
        <v/>
      </c>
      <c r="J6881" s="9" t="str">
        <f t="shared" si="664"/>
        <v/>
      </c>
      <c r="K6881" s="11" t="str">
        <f t="shared" si="665"/>
        <v/>
      </c>
      <c r="L6881" s="11" t="str">
        <f t="shared" si="666"/>
        <v/>
      </c>
      <c r="M6881" s="11" t="str">
        <f>IF(A6881="","",VLOOKUP(E6881,index!$A$1:$B$6,2,0)*K6881*G6881)</f>
        <v/>
      </c>
      <c r="N6881" s="11" t="str">
        <f>IF(A6881="","",-PMT(G6881*VLOOKUP(E6881,index!$A$1:$B$6,2,0),C6881,F6881,0,0))</f>
        <v/>
      </c>
      <c r="O6881" s="11" t="str">
        <f t="shared" si="667"/>
        <v/>
      </c>
      <c r="P6881" s="11" t="str">
        <f t="shared" si="662"/>
        <v/>
      </c>
    </row>
    <row r="6882" spans="1:16" x14ac:dyDescent="0.25">
      <c r="A6882" s="9" t="str">
        <f>IF(A6881="","",IF(B6881&lt;C6881,A6881,IF(A6881=MAX('entry data'!$B$8:$B$507),"",A6881+1)))</f>
        <v/>
      </c>
      <c r="B6882" s="9" t="str">
        <f t="shared" si="663"/>
        <v/>
      </c>
      <c r="C6882" s="9" t="str">
        <f>IF(ISERROR(VLOOKUP(A6882,'entry data'!B:G,6,0)),"",VLOOKUP(A6882,'entry data'!B:G,6,0))</f>
        <v/>
      </c>
      <c r="D6882" s="9" t="str">
        <f>IF(ISERROR(VLOOKUP(A6882,'entry data'!B:C,2,0)),"",VLOOKUP(A6882,'entry data'!B:C,2,0))</f>
        <v/>
      </c>
      <c r="E6882" s="9" t="str">
        <f>IF(ISERROR(VLOOKUP(A6882,'entry data'!B:E,4,0)),"",VLOOKUP(A6882,'entry data'!B:E,4,0))</f>
        <v/>
      </c>
      <c r="F6882" s="11" t="str">
        <f>IF(A6882="","",IF(ISERROR(VLOOKUP(A6882,'entry data'!B:F,5,0)),"",VLOOKUP(A6882,'entry data'!B:F,5,0)))</f>
        <v/>
      </c>
      <c r="G6882" s="12" t="str">
        <f>IF(A6882="","",IF(ISERROR(VLOOKUP(A6882,'entry data'!B:I,8,0)),"",VLOOKUP(A6882,'entry data'!B:I,7,0)))</f>
        <v/>
      </c>
      <c r="H6882" s="13" t="str">
        <f>IF(A6882="","",IF(B6882=1,VLOOKUP(A6882,'entry data'!B:D,3,0),I6881))</f>
        <v/>
      </c>
      <c r="I6882" s="14" t="str">
        <f>IF(A6882="","",IF(E6882="weekly",7,IF(E6882="fortnightly",14,IF(E6882="monthly",DATE(IF(MONTH(H6882)=12,YEAR(H6882)+1,YEAR(H6882)),VLOOKUP(MONTH(H6882),index!$D$2:$G$13,2,0),DAY(H6882)),
IF(E6882="quarterly",DATE(IF(MONTH(H6882)&gt;=10,YEAR(H6882)+1,YEAR(H6882)),VLOOKUP(MONTH(H6882),index!$D$2:$G$13,3,0),DAY(H6882)),
IF(E6882="halfyearly",DATE(IF(MONTH(H6882)&gt;=7,YEAR(H6882)+1,YEAR(H6882)),VLOOKUP(MONTH(H6882),index!$D$2:$G$13,4,0),DAY(H6882)),
DATE(YEAR(H6882)+1,MONTH(H6882),DAY(H6882)))))-H6882))+H6882)</f>
        <v/>
      </c>
      <c r="J6882" s="9" t="str">
        <f t="shared" si="664"/>
        <v/>
      </c>
      <c r="K6882" s="11" t="str">
        <f t="shared" si="665"/>
        <v/>
      </c>
      <c r="L6882" s="11" t="str">
        <f t="shared" si="666"/>
        <v/>
      </c>
      <c r="M6882" s="11" t="str">
        <f>IF(A6882="","",VLOOKUP(E6882,index!$A$1:$B$6,2,0)*K6882*G6882)</f>
        <v/>
      </c>
      <c r="N6882" s="11" t="str">
        <f>IF(A6882="","",-PMT(G6882*VLOOKUP(E6882,index!$A$1:$B$6,2,0),C6882,F6882,0,0))</f>
        <v/>
      </c>
      <c r="O6882" s="11" t="str">
        <f t="shared" si="667"/>
        <v/>
      </c>
      <c r="P6882" s="11" t="str">
        <f t="shared" si="662"/>
        <v/>
      </c>
    </row>
    <row r="6883" spans="1:16" x14ac:dyDescent="0.25">
      <c r="A6883" s="9" t="str">
        <f>IF(A6882="","",IF(B6882&lt;C6882,A6882,IF(A6882=MAX('entry data'!$B$8:$B$507),"",A6882+1)))</f>
        <v/>
      </c>
      <c r="B6883" s="9" t="str">
        <f t="shared" si="663"/>
        <v/>
      </c>
      <c r="C6883" s="9" t="str">
        <f>IF(ISERROR(VLOOKUP(A6883,'entry data'!B:G,6,0)),"",VLOOKUP(A6883,'entry data'!B:G,6,0))</f>
        <v/>
      </c>
      <c r="D6883" s="9" t="str">
        <f>IF(ISERROR(VLOOKUP(A6883,'entry data'!B:C,2,0)),"",VLOOKUP(A6883,'entry data'!B:C,2,0))</f>
        <v/>
      </c>
      <c r="E6883" s="9" t="str">
        <f>IF(ISERROR(VLOOKUP(A6883,'entry data'!B:E,4,0)),"",VLOOKUP(A6883,'entry data'!B:E,4,0))</f>
        <v/>
      </c>
      <c r="F6883" s="11" t="str">
        <f>IF(A6883="","",IF(ISERROR(VLOOKUP(A6883,'entry data'!B:F,5,0)),"",VLOOKUP(A6883,'entry data'!B:F,5,0)))</f>
        <v/>
      </c>
      <c r="G6883" s="12" t="str">
        <f>IF(A6883="","",IF(ISERROR(VLOOKUP(A6883,'entry data'!B:I,8,0)),"",VLOOKUP(A6883,'entry data'!B:I,7,0)))</f>
        <v/>
      </c>
      <c r="H6883" s="13" t="str">
        <f>IF(A6883="","",IF(B6883=1,VLOOKUP(A6883,'entry data'!B:D,3,0),I6882))</f>
        <v/>
      </c>
      <c r="I6883" s="14" t="str">
        <f>IF(A6883="","",IF(E6883="weekly",7,IF(E6883="fortnightly",14,IF(E6883="monthly",DATE(IF(MONTH(H6883)=12,YEAR(H6883)+1,YEAR(H6883)),VLOOKUP(MONTH(H6883),index!$D$2:$G$13,2,0),DAY(H6883)),
IF(E6883="quarterly",DATE(IF(MONTH(H6883)&gt;=10,YEAR(H6883)+1,YEAR(H6883)),VLOOKUP(MONTH(H6883),index!$D$2:$G$13,3,0),DAY(H6883)),
IF(E6883="halfyearly",DATE(IF(MONTH(H6883)&gt;=7,YEAR(H6883)+1,YEAR(H6883)),VLOOKUP(MONTH(H6883),index!$D$2:$G$13,4,0),DAY(H6883)),
DATE(YEAR(H6883)+1,MONTH(H6883),DAY(H6883)))))-H6883))+H6883)</f>
        <v/>
      </c>
      <c r="J6883" s="9" t="str">
        <f t="shared" si="664"/>
        <v/>
      </c>
      <c r="K6883" s="11" t="str">
        <f t="shared" si="665"/>
        <v/>
      </c>
      <c r="L6883" s="11" t="str">
        <f t="shared" si="666"/>
        <v/>
      </c>
      <c r="M6883" s="11" t="str">
        <f>IF(A6883="","",VLOOKUP(E6883,index!$A$1:$B$6,2,0)*K6883*G6883)</f>
        <v/>
      </c>
      <c r="N6883" s="11" t="str">
        <f>IF(A6883="","",-PMT(G6883*VLOOKUP(E6883,index!$A$1:$B$6,2,0),C6883,F6883,0,0))</f>
        <v/>
      </c>
      <c r="O6883" s="11" t="str">
        <f t="shared" si="667"/>
        <v/>
      </c>
      <c r="P6883" s="11" t="str">
        <f t="shared" si="662"/>
        <v/>
      </c>
    </row>
    <row r="6884" spans="1:16" x14ac:dyDescent="0.25">
      <c r="A6884" s="9" t="str">
        <f>IF(A6883="","",IF(B6883&lt;C6883,A6883,IF(A6883=MAX('entry data'!$B$8:$B$507),"",A6883+1)))</f>
        <v/>
      </c>
      <c r="B6884" s="9" t="str">
        <f t="shared" si="663"/>
        <v/>
      </c>
      <c r="C6884" s="9" t="str">
        <f>IF(ISERROR(VLOOKUP(A6884,'entry data'!B:G,6,0)),"",VLOOKUP(A6884,'entry data'!B:G,6,0))</f>
        <v/>
      </c>
      <c r="D6884" s="9" t="str">
        <f>IF(ISERROR(VLOOKUP(A6884,'entry data'!B:C,2,0)),"",VLOOKUP(A6884,'entry data'!B:C,2,0))</f>
        <v/>
      </c>
      <c r="E6884" s="9" t="str">
        <f>IF(ISERROR(VLOOKUP(A6884,'entry data'!B:E,4,0)),"",VLOOKUP(A6884,'entry data'!B:E,4,0))</f>
        <v/>
      </c>
      <c r="F6884" s="11" t="str">
        <f>IF(A6884="","",IF(ISERROR(VLOOKUP(A6884,'entry data'!B:F,5,0)),"",VLOOKUP(A6884,'entry data'!B:F,5,0)))</f>
        <v/>
      </c>
      <c r="G6884" s="12" t="str">
        <f>IF(A6884="","",IF(ISERROR(VLOOKUP(A6884,'entry data'!B:I,8,0)),"",VLOOKUP(A6884,'entry data'!B:I,7,0)))</f>
        <v/>
      </c>
      <c r="H6884" s="13" t="str">
        <f>IF(A6884="","",IF(B6884=1,VLOOKUP(A6884,'entry data'!B:D,3,0),I6883))</f>
        <v/>
      </c>
      <c r="I6884" s="14" t="str">
        <f>IF(A6884="","",IF(E6884="weekly",7,IF(E6884="fortnightly",14,IF(E6884="monthly",DATE(IF(MONTH(H6884)=12,YEAR(H6884)+1,YEAR(H6884)),VLOOKUP(MONTH(H6884),index!$D$2:$G$13,2,0),DAY(H6884)),
IF(E6884="quarterly",DATE(IF(MONTH(H6884)&gt;=10,YEAR(H6884)+1,YEAR(H6884)),VLOOKUP(MONTH(H6884),index!$D$2:$G$13,3,0),DAY(H6884)),
IF(E6884="halfyearly",DATE(IF(MONTH(H6884)&gt;=7,YEAR(H6884)+1,YEAR(H6884)),VLOOKUP(MONTH(H6884),index!$D$2:$G$13,4,0),DAY(H6884)),
DATE(YEAR(H6884)+1,MONTH(H6884),DAY(H6884)))))-H6884))+H6884)</f>
        <v/>
      </c>
      <c r="J6884" s="9" t="str">
        <f t="shared" si="664"/>
        <v/>
      </c>
      <c r="K6884" s="11" t="str">
        <f t="shared" si="665"/>
        <v/>
      </c>
      <c r="L6884" s="11" t="str">
        <f t="shared" si="666"/>
        <v/>
      </c>
      <c r="M6884" s="11" t="str">
        <f>IF(A6884="","",VLOOKUP(E6884,index!$A$1:$B$6,2,0)*K6884*G6884)</f>
        <v/>
      </c>
      <c r="N6884" s="11" t="str">
        <f>IF(A6884="","",-PMT(G6884*VLOOKUP(E6884,index!$A$1:$B$6,2,0),C6884,F6884,0,0))</f>
        <v/>
      </c>
      <c r="O6884" s="11" t="str">
        <f t="shared" si="667"/>
        <v/>
      </c>
      <c r="P6884" s="11" t="str">
        <f t="shared" si="662"/>
        <v/>
      </c>
    </row>
    <row r="6885" spans="1:16" x14ac:dyDescent="0.25">
      <c r="A6885" s="9" t="str">
        <f>IF(A6884="","",IF(B6884&lt;C6884,A6884,IF(A6884=MAX('entry data'!$B$8:$B$507),"",A6884+1)))</f>
        <v/>
      </c>
      <c r="B6885" s="9" t="str">
        <f t="shared" si="663"/>
        <v/>
      </c>
      <c r="C6885" s="9" t="str">
        <f>IF(ISERROR(VLOOKUP(A6885,'entry data'!B:G,6,0)),"",VLOOKUP(A6885,'entry data'!B:G,6,0))</f>
        <v/>
      </c>
      <c r="D6885" s="9" t="str">
        <f>IF(ISERROR(VLOOKUP(A6885,'entry data'!B:C,2,0)),"",VLOOKUP(A6885,'entry data'!B:C,2,0))</f>
        <v/>
      </c>
      <c r="E6885" s="9" t="str">
        <f>IF(ISERROR(VLOOKUP(A6885,'entry data'!B:E,4,0)),"",VLOOKUP(A6885,'entry data'!B:E,4,0))</f>
        <v/>
      </c>
      <c r="F6885" s="11" t="str">
        <f>IF(A6885="","",IF(ISERROR(VLOOKUP(A6885,'entry data'!B:F,5,0)),"",VLOOKUP(A6885,'entry data'!B:F,5,0)))</f>
        <v/>
      </c>
      <c r="G6885" s="12" t="str">
        <f>IF(A6885="","",IF(ISERROR(VLOOKUP(A6885,'entry data'!B:I,8,0)),"",VLOOKUP(A6885,'entry data'!B:I,7,0)))</f>
        <v/>
      </c>
      <c r="H6885" s="13" t="str">
        <f>IF(A6885="","",IF(B6885=1,VLOOKUP(A6885,'entry data'!B:D,3,0),I6884))</f>
        <v/>
      </c>
      <c r="I6885" s="14" t="str">
        <f>IF(A6885="","",IF(E6885="weekly",7,IF(E6885="fortnightly",14,IF(E6885="monthly",DATE(IF(MONTH(H6885)=12,YEAR(H6885)+1,YEAR(H6885)),VLOOKUP(MONTH(H6885),index!$D$2:$G$13,2,0),DAY(H6885)),
IF(E6885="quarterly",DATE(IF(MONTH(H6885)&gt;=10,YEAR(H6885)+1,YEAR(H6885)),VLOOKUP(MONTH(H6885),index!$D$2:$G$13,3,0),DAY(H6885)),
IF(E6885="halfyearly",DATE(IF(MONTH(H6885)&gt;=7,YEAR(H6885)+1,YEAR(H6885)),VLOOKUP(MONTH(H6885),index!$D$2:$G$13,4,0),DAY(H6885)),
DATE(YEAR(H6885)+1,MONTH(H6885),DAY(H6885)))))-H6885))+H6885)</f>
        <v/>
      </c>
      <c r="J6885" s="9" t="str">
        <f t="shared" si="664"/>
        <v/>
      </c>
      <c r="K6885" s="11" t="str">
        <f t="shared" si="665"/>
        <v/>
      </c>
      <c r="L6885" s="11" t="str">
        <f t="shared" si="666"/>
        <v/>
      </c>
      <c r="M6885" s="11" t="str">
        <f>IF(A6885="","",VLOOKUP(E6885,index!$A$1:$B$6,2,0)*K6885*G6885)</f>
        <v/>
      </c>
      <c r="N6885" s="11" t="str">
        <f>IF(A6885="","",-PMT(G6885*VLOOKUP(E6885,index!$A$1:$B$6,2,0),C6885,F6885,0,0))</f>
        <v/>
      </c>
      <c r="O6885" s="11" t="str">
        <f t="shared" si="667"/>
        <v/>
      </c>
      <c r="P6885" s="11" t="str">
        <f t="shared" si="662"/>
        <v/>
      </c>
    </row>
    <row r="6886" spans="1:16" x14ac:dyDescent="0.25">
      <c r="A6886" s="9" t="str">
        <f>IF(A6885="","",IF(B6885&lt;C6885,A6885,IF(A6885=MAX('entry data'!$B$8:$B$507),"",A6885+1)))</f>
        <v/>
      </c>
      <c r="B6886" s="9" t="str">
        <f t="shared" si="663"/>
        <v/>
      </c>
      <c r="C6886" s="9" t="str">
        <f>IF(ISERROR(VLOOKUP(A6886,'entry data'!B:G,6,0)),"",VLOOKUP(A6886,'entry data'!B:G,6,0))</f>
        <v/>
      </c>
      <c r="D6886" s="9" t="str">
        <f>IF(ISERROR(VLOOKUP(A6886,'entry data'!B:C,2,0)),"",VLOOKUP(A6886,'entry data'!B:C,2,0))</f>
        <v/>
      </c>
      <c r="E6886" s="9" t="str">
        <f>IF(ISERROR(VLOOKUP(A6886,'entry data'!B:E,4,0)),"",VLOOKUP(A6886,'entry data'!B:E,4,0))</f>
        <v/>
      </c>
      <c r="F6886" s="11" t="str">
        <f>IF(A6886="","",IF(ISERROR(VLOOKUP(A6886,'entry data'!B:F,5,0)),"",VLOOKUP(A6886,'entry data'!B:F,5,0)))</f>
        <v/>
      </c>
      <c r="G6886" s="12" t="str">
        <f>IF(A6886="","",IF(ISERROR(VLOOKUP(A6886,'entry data'!B:I,8,0)),"",VLOOKUP(A6886,'entry data'!B:I,7,0)))</f>
        <v/>
      </c>
      <c r="H6886" s="13" t="str">
        <f>IF(A6886="","",IF(B6886=1,VLOOKUP(A6886,'entry data'!B:D,3,0),I6885))</f>
        <v/>
      </c>
      <c r="I6886" s="14" t="str">
        <f>IF(A6886="","",IF(E6886="weekly",7,IF(E6886="fortnightly",14,IF(E6886="monthly",DATE(IF(MONTH(H6886)=12,YEAR(H6886)+1,YEAR(H6886)),VLOOKUP(MONTH(H6886),index!$D$2:$G$13,2,0),DAY(H6886)),
IF(E6886="quarterly",DATE(IF(MONTH(H6886)&gt;=10,YEAR(H6886)+1,YEAR(H6886)),VLOOKUP(MONTH(H6886),index!$D$2:$G$13,3,0),DAY(H6886)),
IF(E6886="halfyearly",DATE(IF(MONTH(H6886)&gt;=7,YEAR(H6886)+1,YEAR(H6886)),VLOOKUP(MONTH(H6886),index!$D$2:$G$13,4,0),DAY(H6886)),
DATE(YEAR(H6886)+1,MONTH(H6886),DAY(H6886)))))-H6886))+H6886)</f>
        <v/>
      </c>
      <c r="J6886" s="9" t="str">
        <f t="shared" si="664"/>
        <v/>
      </c>
      <c r="K6886" s="11" t="str">
        <f t="shared" si="665"/>
        <v/>
      </c>
      <c r="L6886" s="11" t="str">
        <f t="shared" si="666"/>
        <v/>
      </c>
      <c r="M6886" s="11" t="str">
        <f>IF(A6886="","",VLOOKUP(E6886,index!$A$1:$B$6,2,0)*K6886*G6886)</f>
        <v/>
      </c>
      <c r="N6886" s="11" t="str">
        <f>IF(A6886="","",-PMT(G6886*VLOOKUP(E6886,index!$A$1:$B$6,2,0),C6886,F6886,0,0))</f>
        <v/>
      </c>
      <c r="O6886" s="11" t="str">
        <f t="shared" si="667"/>
        <v/>
      </c>
      <c r="P6886" s="11" t="str">
        <f t="shared" si="662"/>
        <v/>
      </c>
    </row>
    <row r="6887" spans="1:16" x14ac:dyDescent="0.25">
      <c r="A6887" s="9" t="str">
        <f>IF(A6886="","",IF(B6886&lt;C6886,A6886,IF(A6886=MAX('entry data'!$B$8:$B$507),"",A6886+1)))</f>
        <v/>
      </c>
      <c r="B6887" s="9" t="str">
        <f t="shared" si="663"/>
        <v/>
      </c>
      <c r="C6887" s="9" t="str">
        <f>IF(ISERROR(VLOOKUP(A6887,'entry data'!B:G,6,0)),"",VLOOKUP(A6887,'entry data'!B:G,6,0))</f>
        <v/>
      </c>
      <c r="D6887" s="9" t="str">
        <f>IF(ISERROR(VLOOKUP(A6887,'entry data'!B:C,2,0)),"",VLOOKUP(A6887,'entry data'!B:C,2,0))</f>
        <v/>
      </c>
      <c r="E6887" s="9" t="str">
        <f>IF(ISERROR(VLOOKUP(A6887,'entry data'!B:E,4,0)),"",VLOOKUP(A6887,'entry data'!B:E,4,0))</f>
        <v/>
      </c>
      <c r="F6887" s="11" t="str">
        <f>IF(A6887="","",IF(ISERROR(VLOOKUP(A6887,'entry data'!B:F,5,0)),"",VLOOKUP(A6887,'entry data'!B:F,5,0)))</f>
        <v/>
      </c>
      <c r="G6887" s="12" t="str">
        <f>IF(A6887="","",IF(ISERROR(VLOOKUP(A6887,'entry data'!B:I,8,0)),"",VLOOKUP(A6887,'entry data'!B:I,7,0)))</f>
        <v/>
      </c>
      <c r="H6887" s="13" t="str">
        <f>IF(A6887="","",IF(B6887=1,VLOOKUP(A6887,'entry data'!B:D,3,0),I6886))</f>
        <v/>
      </c>
      <c r="I6887" s="14" t="str">
        <f>IF(A6887="","",IF(E6887="weekly",7,IF(E6887="fortnightly",14,IF(E6887="monthly",DATE(IF(MONTH(H6887)=12,YEAR(H6887)+1,YEAR(H6887)),VLOOKUP(MONTH(H6887),index!$D$2:$G$13,2,0),DAY(H6887)),
IF(E6887="quarterly",DATE(IF(MONTH(H6887)&gt;=10,YEAR(H6887)+1,YEAR(H6887)),VLOOKUP(MONTH(H6887),index!$D$2:$G$13,3,0),DAY(H6887)),
IF(E6887="halfyearly",DATE(IF(MONTH(H6887)&gt;=7,YEAR(H6887)+1,YEAR(H6887)),VLOOKUP(MONTH(H6887),index!$D$2:$G$13,4,0),DAY(H6887)),
DATE(YEAR(H6887)+1,MONTH(H6887),DAY(H6887)))))-H6887))+H6887)</f>
        <v/>
      </c>
      <c r="J6887" s="9" t="str">
        <f t="shared" si="664"/>
        <v/>
      </c>
      <c r="K6887" s="11" t="str">
        <f t="shared" si="665"/>
        <v/>
      </c>
      <c r="L6887" s="11" t="str">
        <f t="shared" si="666"/>
        <v/>
      </c>
      <c r="M6887" s="11" t="str">
        <f>IF(A6887="","",VLOOKUP(E6887,index!$A$1:$B$6,2,0)*K6887*G6887)</f>
        <v/>
      </c>
      <c r="N6887" s="11" t="str">
        <f>IF(A6887="","",-PMT(G6887*VLOOKUP(E6887,index!$A$1:$B$6,2,0),C6887,F6887,0,0))</f>
        <v/>
      </c>
      <c r="O6887" s="11" t="str">
        <f t="shared" si="667"/>
        <v/>
      </c>
      <c r="P6887" s="11" t="str">
        <f t="shared" si="662"/>
        <v/>
      </c>
    </row>
    <row r="6888" spans="1:16" x14ac:dyDescent="0.25">
      <c r="A6888" s="9" t="str">
        <f>IF(A6887="","",IF(B6887&lt;C6887,A6887,IF(A6887=MAX('entry data'!$B$8:$B$507),"",A6887+1)))</f>
        <v/>
      </c>
      <c r="B6888" s="9" t="str">
        <f t="shared" si="663"/>
        <v/>
      </c>
      <c r="C6888" s="9" t="str">
        <f>IF(ISERROR(VLOOKUP(A6888,'entry data'!B:G,6,0)),"",VLOOKUP(A6888,'entry data'!B:G,6,0))</f>
        <v/>
      </c>
      <c r="D6888" s="9" t="str">
        <f>IF(ISERROR(VLOOKUP(A6888,'entry data'!B:C,2,0)),"",VLOOKUP(A6888,'entry data'!B:C,2,0))</f>
        <v/>
      </c>
      <c r="E6888" s="9" t="str">
        <f>IF(ISERROR(VLOOKUP(A6888,'entry data'!B:E,4,0)),"",VLOOKUP(A6888,'entry data'!B:E,4,0))</f>
        <v/>
      </c>
      <c r="F6888" s="11" t="str">
        <f>IF(A6888="","",IF(ISERROR(VLOOKUP(A6888,'entry data'!B:F,5,0)),"",VLOOKUP(A6888,'entry data'!B:F,5,0)))</f>
        <v/>
      </c>
      <c r="G6888" s="12" t="str">
        <f>IF(A6888="","",IF(ISERROR(VLOOKUP(A6888,'entry data'!B:I,8,0)),"",VLOOKUP(A6888,'entry data'!B:I,7,0)))</f>
        <v/>
      </c>
      <c r="H6888" s="13" t="str">
        <f>IF(A6888="","",IF(B6888=1,VLOOKUP(A6888,'entry data'!B:D,3,0),I6887))</f>
        <v/>
      </c>
      <c r="I6888" s="14" t="str">
        <f>IF(A6888="","",IF(E6888="weekly",7,IF(E6888="fortnightly",14,IF(E6888="monthly",DATE(IF(MONTH(H6888)=12,YEAR(H6888)+1,YEAR(H6888)),VLOOKUP(MONTH(H6888),index!$D$2:$G$13,2,0),DAY(H6888)),
IF(E6888="quarterly",DATE(IF(MONTH(H6888)&gt;=10,YEAR(H6888)+1,YEAR(H6888)),VLOOKUP(MONTH(H6888),index!$D$2:$G$13,3,0),DAY(H6888)),
IF(E6888="halfyearly",DATE(IF(MONTH(H6888)&gt;=7,YEAR(H6888)+1,YEAR(H6888)),VLOOKUP(MONTH(H6888),index!$D$2:$G$13,4,0),DAY(H6888)),
DATE(YEAR(H6888)+1,MONTH(H6888),DAY(H6888)))))-H6888))+H6888)</f>
        <v/>
      </c>
      <c r="J6888" s="9" t="str">
        <f t="shared" si="664"/>
        <v/>
      </c>
      <c r="K6888" s="11" t="str">
        <f t="shared" si="665"/>
        <v/>
      </c>
      <c r="L6888" s="11" t="str">
        <f t="shared" si="666"/>
        <v/>
      </c>
      <c r="M6888" s="11" t="str">
        <f>IF(A6888="","",VLOOKUP(E6888,index!$A$1:$B$6,2,0)*K6888*G6888)</f>
        <v/>
      </c>
      <c r="N6888" s="11" t="str">
        <f>IF(A6888="","",-PMT(G6888*VLOOKUP(E6888,index!$A$1:$B$6,2,0),C6888,F6888,0,0))</f>
        <v/>
      </c>
      <c r="O6888" s="11" t="str">
        <f t="shared" si="667"/>
        <v/>
      </c>
      <c r="P6888" s="11" t="str">
        <f t="shared" si="662"/>
        <v/>
      </c>
    </row>
    <row r="6889" spans="1:16" x14ac:dyDescent="0.25">
      <c r="A6889" s="9" t="str">
        <f>IF(A6888="","",IF(B6888&lt;C6888,A6888,IF(A6888=MAX('entry data'!$B$8:$B$507),"",A6888+1)))</f>
        <v/>
      </c>
      <c r="B6889" s="9" t="str">
        <f t="shared" si="663"/>
        <v/>
      </c>
      <c r="C6889" s="9" t="str">
        <f>IF(ISERROR(VLOOKUP(A6889,'entry data'!B:G,6,0)),"",VLOOKUP(A6889,'entry data'!B:G,6,0))</f>
        <v/>
      </c>
      <c r="D6889" s="9" t="str">
        <f>IF(ISERROR(VLOOKUP(A6889,'entry data'!B:C,2,0)),"",VLOOKUP(A6889,'entry data'!B:C,2,0))</f>
        <v/>
      </c>
      <c r="E6889" s="9" t="str">
        <f>IF(ISERROR(VLOOKUP(A6889,'entry data'!B:E,4,0)),"",VLOOKUP(A6889,'entry data'!B:E,4,0))</f>
        <v/>
      </c>
      <c r="F6889" s="11" t="str">
        <f>IF(A6889="","",IF(ISERROR(VLOOKUP(A6889,'entry data'!B:F,5,0)),"",VLOOKUP(A6889,'entry data'!B:F,5,0)))</f>
        <v/>
      </c>
      <c r="G6889" s="12" t="str">
        <f>IF(A6889="","",IF(ISERROR(VLOOKUP(A6889,'entry data'!B:I,8,0)),"",VLOOKUP(A6889,'entry data'!B:I,7,0)))</f>
        <v/>
      </c>
      <c r="H6889" s="13" t="str">
        <f>IF(A6889="","",IF(B6889=1,VLOOKUP(A6889,'entry data'!B:D,3,0),I6888))</f>
        <v/>
      </c>
      <c r="I6889" s="14" t="str">
        <f>IF(A6889="","",IF(E6889="weekly",7,IF(E6889="fortnightly",14,IF(E6889="monthly",DATE(IF(MONTH(H6889)=12,YEAR(H6889)+1,YEAR(H6889)),VLOOKUP(MONTH(H6889),index!$D$2:$G$13,2,0),DAY(H6889)),
IF(E6889="quarterly",DATE(IF(MONTH(H6889)&gt;=10,YEAR(H6889)+1,YEAR(H6889)),VLOOKUP(MONTH(H6889),index!$D$2:$G$13,3,0),DAY(H6889)),
IF(E6889="halfyearly",DATE(IF(MONTH(H6889)&gt;=7,YEAR(H6889)+1,YEAR(H6889)),VLOOKUP(MONTH(H6889),index!$D$2:$G$13,4,0),DAY(H6889)),
DATE(YEAR(H6889)+1,MONTH(H6889),DAY(H6889)))))-H6889))+H6889)</f>
        <v/>
      </c>
      <c r="J6889" s="9" t="str">
        <f t="shared" si="664"/>
        <v/>
      </c>
      <c r="K6889" s="11" t="str">
        <f t="shared" si="665"/>
        <v/>
      </c>
      <c r="L6889" s="11" t="str">
        <f t="shared" si="666"/>
        <v/>
      </c>
      <c r="M6889" s="11" t="str">
        <f>IF(A6889="","",VLOOKUP(E6889,index!$A$1:$B$6,2,0)*K6889*G6889)</f>
        <v/>
      </c>
      <c r="N6889" s="11" t="str">
        <f>IF(A6889="","",-PMT(G6889*VLOOKUP(E6889,index!$A$1:$B$6,2,0),C6889,F6889,0,0))</f>
        <v/>
      </c>
      <c r="O6889" s="11" t="str">
        <f t="shared" si="667"/>
        <v/>
      </c>
      <c r="P6889" s="11" t="str">
        <f t="shared" si="662"/>
        <v/>
      </c>
    </row>
    <row r="6890" spans="1:16" x14ac:dyDescent="0.25">
      <c r="A6890" s="9" t="str">
        <f>IF(A6889="","",IF(B6889&lt;C6889,A6889,IF(A6889=MAX('entry data'!$B$8:$B$507),"",A6889+1)))</f>
        <v/>
      </c>
      <c r="B6890" s="9" t="str">
        <f t="shared" si="663"/>
        <v/>
      </c>
      <c r="C6890" s="9" t="str">
        <f>IF(ISERROR(VLOOKUP(A6890,'entry data'!B:G,6,0)),"",VLOOKUP(A6890,'entry data'!B:G,6,0))</f>
        <v/>
      </c>
      <c r="D6890" s="9" t="str">
        <f>IF(ISERROR(VLOOKUP(A6890,'entry data'!B:C,2,0)),"",VLOOKUP(A6890,'entry data'!B:C,2,0))</f>
        <v/>
      </c>
      <c r="E6890" s="9" t="str">
        <f>IF(ISERROR(VLOOKUP(A6890,'entry data'!B:E,4,0)),"",VLOOKUP(A6890,'entry data'!B:E,4,0))</f>
        <v/>
      </c>
      <c r="F6890" s="11" t="str">
        <f>IF(A6890="","",IF(ISERROR(VLOOKUP(A6890,'entry data'!B:F,5,0)),"",VLOOKUP(A6890,'entry data'!B:F,5,0)))</f>
        <v/>
      </c>
      <c r="G6890" s="12" t="str">
        <f>IF(A6890="","",IF(ISERROR(VLOOKUP(A6890,'entry data'!B:I,8,0)),"",VLOOKUP(A6890,'entry data'!B:I,7,0)))</f>
        <v/>
      </c>
      <c r="H6890" s="13" t="str">
        <f>IF(A6890="","",IF(B6890=1,VLOOKUP(A6890,'entry data'!B:D,3,0),I6889))</f>
        <v/>
      </c>
      <c r="I6890" s="14" t="str">
        <f>IF(A6890="","",IF(E6890="weekly",7,IF(E6890="fortnightly",14,IF(E6890="monthly",DATE(IF(MONTH(H6890)=12,YEAR(H6890)+1,YEAR(H6890)),VLOOKUP(MONTH(H6890),index!$D$2:$G$13,2,0),DAY(H6890)),
IF(E6890="quarterly",DATE(IF(MONTH(H6890)&gt;=10,YEAR(H6890)+1,YEAR(H6890)),VLOOKUP(MONTH(H6890),index!$D$2:$G$13,3,0),DAY(H6890)),
IF(E6890="halfyearly",DATE(IF(MONTH(H6890)&gt;=7,YEAR(H6890)+1,YEAR(H6890)),VLOOKUP(MONTH(H6890),index!$D$2:$G$13,4,0),DAY(H6890)),
DATE(YEAR(H6890)+1,MONTH(H6890),DAY(H6890)))))-H6890))+H6890)</f>
        <v/>
      </c>
      <c r="J6890" s="9" t="str">
        <f t="shared" si="664"/>
        <v/>
      </c>
      <c r="K6890" s="11" t="str">
        <f t="shared" si="665"/>
        <v/>
      </c>
      <c r="L6890" s="11" t="str">
        <f t="shared" si="666"/>
        <v/>
      </c>
      <c r="M6890" s="11" t="str">
        <f>IF(A6890="","",VLOOKUP(E6890,index!$A$1:$B$6,2,0)*K6890*G6890)</f>
        <v/>
      </c>
      <c r="N6890" s="11" t="str">
        <f>IF(A6890="","",-PMT(G6890*VLOOKUP(E6890,index!$A$1:$B$6,2,0),C6890,F6890,0,0))</f>
        <v/>
      </c>
      <c r="O6890" s="11" t="str">
        <f t="shared" si="667"/>
        <v/>
      </c>
      <c r="P6890" s="11" t="str">
        <f t="shared" si="662"/>
        <v/>
      </c>
    </row>
    <row r="6891" spans="1:16" x14ac:dyDescent="0.25">
      <c r="A6891" s="9" t="str">
        <f>IF(A6890="","",IF(B6890&lt;C6890,A6890,IF(A6890=MAX('entry data'!$B$8:$B$507),"",A6890+1)))</f>
        <v/>
      </c>
      <c r="B6891" s="9" t="str">
        <f t="shared" si="663"/>
        <v/>
      </c>
      <c r="C6891" s="9" t="str">
        <f>IF(ISERROR(VLOOKUP(A6891,'entry data'!B:G,6,0)),"",VLOOKUP(A6891,'entry data'!B:G,6,0))</f>
        <v/>
      </c>
      <c r="D6891" s="9" t="str">
        <f>IF(ISERROR(VLOOKUP(A6891,'entry data'!B:C,2,0)),"",VLOOKUP(A6891,'entry data'!B:C,2,0))</f>
        <v/>
      </c>
      <c r="E6891" s="9" t="str">
        <f>IF(ISERROR(VLOOKUP(A6891,'entry data'!B:E,4,0)),"",VLOOKUP(A6891,'entry data'!B:E,4,0))</f>
        <v/>
      </c>
      <c r="F6891" s="11" t="str">
        <f>IF(A6891="","",IF(ISERROR(VLOOKUP(A6891,'entry data'!B:F,5,0)),"",VLOOKUP(A6891,'entry data'!B:F,5,0)))</f>
        <v/>
      </c>
      <c r="G6891" s="12" t="str">
        <f>IF(A6891="","",IF(ISERROR(VLOOKUP(A6891,'entry data'!B:I,8,0)),"",VLOOKUP(A6891,'entry data'!B:I,7,0)))</f>
        <v/>
      </c>
      <c r="H6891" s="13" t="str">
        <f>IF(A6891="","",IF(B6891=1,VLOOKUP(A6891,'entry data'!B:D,3,0),I6890))</f>
        <v/>
      </c>
      <c r="I6891" s="14" t="str">
        <f>IF(A6891="","",IF(E6891="weekly",7,IF(E6891="fortnightly",14,IF(E6891="monthly",DATE(IF(MONTH(H6891)=12,YEAR(H6891)+1,YEAR(H6891)),VLOOKUP(MONTH(H6891),index!$D$2:$G$13,2,0),DAY(H6891)),
IF(E6891="quarterly",DATE(IF(MONTH(H6891)&gt;=10,YEAR(H6891)+1,YEAR(H6891)),VLOOKUP(MONTH(H6891),index!$D$2:$G$13,3,0),DAY(H6891)),
IF(E6891="halfyearly",DATE(IF(MONTH(H6891)&gt;=7,YEAR(H6891)+1,YEAR(H6891)),VLOOKUP(MONTH(H6891),index!$D$2:$G$13,4,0),DAY(H6891)),
DATE(YEAR(H6891)+1,MONTH(H6891),DAY(H6891)))))-H6891))+H6891)</f>
        <v/>
      </c>
      <c r="J6891" s="9" t="str">
        <f t="shared" si="664"/>
        <v/>
      </c>
      <c r="K6891" s="11" t="str">
        <f t="shared" si="665"/>
        <v/>
      </c>
      <c r="L6891" s="11" t="str">
        <f t="shared" si="666"/>
        <v/>
      </c>
      <c r="M6891" s="11" t="str">
        <f>IF(A6891="","",VLOOKUP(E6891,index!$A$1:$B$6,2,0)*K6891*G6891)</f>
        <v/>
      </c>
      <c r="N6891" s="11" t="str">
        <f>IF(A6891="","",-PMT(G6891*VLOOKUP(E6891,index!$A$1:$B$6,2,0),C6891,F6891,0,0))</f>
        <v/>
      </c>
      <c r="O6891" s="11" t="str">
        <f t="shared" si="667"/>
        <v/>
      </c>
      <c r="P6891" s="11" t="str">
        <f t="shared" si="662"/>
        <v/>
      </c>
    </row>
    <row r="6892" spans="1:16" x14ac:dyDescent="0.25">
      <c r="A6892" s="9" t="str">
        <f>IF(A6891="","",IF(B6891&lt;C6891,A6891,IF(A6891=MAX('entry data'!$B$8:$B$507),"",A6891+1)))</f>
        <v/>
      </c>
      <c r="B6892" s="9" t="str">
        <f t="shared" si="663"/>
        <v/>
      </c>
      <c r="C6892" s="9" t="str">
        <f>IF(ISERROR(VLOOKUP(A6892,'entry data'!B:G,6,0)),"",VLOOKUP(A6892,'entry data'!B:G,6,0))</f>
        <v/>
      </c>
      <c r="D6892" s="9" t="str">
        <f>IF(ISERROR(VLOOKUP(A6892,'entry data'!B:C,2,0)),"",VLOOKUP(A6892,'entry data'!B:C,2,0))</f>
        <v/>
      </c>
      <c r="E6892" s="9" t="str">
        <f>IF(ISERROR(VLOOKUP(A6892,'entry data'!B:E,4,0)),"",VLOOKUP(A6892,'entry data'!B:E,4,0))</f>
        <v/>
      </c>
      <c r="F6892" s="11" t="str">
        <f>IF(A6892="","",IF(ISERROR(VLOOKUP(A6892,'entry data'!B:F,5,0)),"",VLOOKUP(A6892,'entry data'!B:F,5,0)))</f>
        <v/>
      </c>
      <c r="G6892" s="12" t="str">
        <f>IF(A6892="","",IF(ISERROR(VLOOKUP(A6892,'entry data'!B:I,8,0)),"",VLOOKUP(A6892,'entry data'!B:I,7,0)))</f>
        <v/>
      </c>
      <c r="H6892" s="13" t="str">
        <f>IF(A6892="","",IF(B6892=1,VLOOKUP(A6892,'entry data'!B:D,3,0),I6891))</f>
        <v/>
      </c>
      <c r="I6892" s="14" t="str">
        <f>IF(A6892="","",IF(E6892="weekly",7,IF(E6892="fortnightly",14,IF(E6892="monthly",DATE(IF(MONTH(H6892)=12,YEAR(H6892)+1,YEAR(H6892)),VLOOKUP(MONTH(H6892),index!$D$2:$G$13,2,0),DAY(H6892)),
IF(E6892="quarterly",DATE(IF(MONTH(H6892)&gt;=10,YEAR(H6892)+1,YEAR(H6892)),VLOOKUP(MONTH(H6892),index!$D$2:$G$13,3,0),DAY(H6892)),
IF(E6892="halfyearly",DATE(IF(MONTH(H6892)&gt;=7,YEAR(H6892)+1,YEAR(H6892)),VLOOKUP(MONTH(H6892),index!$D$2:$G$13,4,0),DAY(H6892)),
DATE(YEAR(H6892)+1,MONTH(H6892),DAY(H6892)))))-H6892))+H6892)</f>
        <v/>
      </c>
      <c r="J6892" s="9" t="str">
        <f t="shared" si="664"/>
        <v/>
      </c>
      <c r="K6892" s="11" t="str">
        <f t="shared" si="665"/>
        <v/>
      </c>
      <c r="L6892" s="11" t="str">
        <f t="shared" si="666"/>
        <v/>
      </c>
      <c r="M6892" s="11" t="str">
        <f>IF(A6892="","",VLOOKUP(E6892,index!$A$1:$B$6,2,0)*K6892*G6892)</f>
        <v/>
      </c>
      <c r="N6892" s="11" t="str">
        <f>IF(A6892="","",-PMT(G6892*VLOOKUP(E6892,index!$A$1:$B$6,2,0),C6892,F6892,0,0))</f>
        <v/>
      </c>
      <c r="O6892" s="11" t="str">
        <f t="shared" si="667"/>
        <v/>
      </c>
      <c r="P6892" s="11" t="str">
        <f t="shared" si="662"/>
        <v/>
      </c>
    </row>
    <row r="6893" spans="1:16" x14ac:dyDescent="0.25">
      <c r="A6893" s="9" t="str">
        <f>IF(A6892="","",IF(B6892&lt;C6892,A6892,IF(A6892=MAX('entry data'!$B$8:$B$507),"",A6892+1)))</f>
        <v/>
      </c>
      <c r="B6893" s="9" t="str">
        <f t="shared" si="663"/>
        <v/>
      </c>
      <c r="C6893" s="9" t="str">
        <f>IF(ISERROR(VLOOKUP(A6893,'entry data'!B:G,6,0)),"",VLOOKUP(A6893,'entry data'!B:G,6,0))</f>
        <v/>
      </c>
      <c r="D6893" s="9" t="str">
        <f>IF(ISERROR(VLOOKUP(A6893,'entry data'!B:C,2,0)),"",VLOOKUP(A6893,'entry data'!B:C,2,0))</f>
        <v/>
      </c>
      <c r="E6893" s="9" t="str">
        <f>IF(ISERROR(VLOOKUP(A6893,'entry data'!B:E,4,0)),"",VLOOKUP(A6893,'entry data'!B:E,4,0))</f>
        <v/>
      </c>
      <c r="F6893" s="11" t="str">
        <f>IF(A6893="","",IF(ISERROR(VLOOKUP(A6893,'entry data'!B:F,5,0)),"",VLOOKUP(A6893,'entry data'!B:F,5,0)))</f>
        <v/>
      </c>
      <c r="G6893" s="12" t="str">
        <f>IF(A6893="","",IF(ISERROR(VLOOKUP(A6893,'entry data'!B:I,8,0)),"",VLOOKUP(A6893,'entry data'!B:I,7,0)))</f>
        <v/>
      </c>
      <c r="H6893" s="13" t="str">
        <f>IF(A6893="","",IF(B6893=1,VLOOKUP(A6893,'entry data'!B:D,3,0),I6892))</f>
        <v/>
      </c>
      <c r="I6893" s="14" t="str">
        <f>IF(A6893="","",IF(E6893="weekly",7,IF(E6893="fortnightly",14,IF(E6893="monthly",DATE(IF(MONTH(H6893)=12,YEAR(H6893)+1,YEAR(H6893)),VLOOKUP(MONTH(H6893),index!$D$2:$G$13,2,0),DAY(H6893)),
IF(E6893="quarterly",DATE(IF(MONTH(H6893)&gt;=10,YEAR(H6893)+1,YEAR(H6893)),VLOOKUP(MONTH(H6893),index!$D$2:$G$13,3,0),DAY(H6893)),
IF(E6893="halfyearly",DATE(IF(MONTH(H6893)&gt;=7,YEAR(H6893)+1,YEAR(H6893)),VLOOKUP(MONTH(H6893),index!$D$2:$G$13,4,0),DAY(H6893)),
DATE(YEAR(H6893)+1,MONTH(H6893),DAY(H6893)))))-H6893))+H6893)</f>
        <v/>
      </c>
      <c r="J6893" s="9" t="str">
        <f t="shared" si="664"/>
        <v/>
      </c>
      <c r="K6893" s="11" t="str">
        <f t="shared" si="665"/>
        <v/>
      </c>
      <c r="L6893" s="11" t="str">
        <f t="shared" si="666"/>
        <v/>
      </c>
      <c r="M6893" s="11" t="str">
        <f>IF(A6893="","",VLOOKUP(E6893,index!$A$1:$B$6,2,0)*K6893*G6893)</f>
        <v/>
      </c>
      <c r="N6893" s="11" t="str">
        <f>IF(A6893="","",-PMT(G6893*VLOOKUP(E6893,index!$A$1:$B$6,2,0),C6893,F6893,0,0))</f>
        <v/>
      </c>
      <c r="O6893" s="11" t="str">
        <f t="shared" si="667"/>
        <v/>
      </c>
      <c r="P6893" s="11" t="str">
        <f t="shared" si="662"/>
        <v/>
      </c>
    </row>
    <row r="6894" spans="1:16" x14ac:dyDescent="0.25">
      <c r="A6894" s="9" t="str">
        <f>IF(A6893="","",IF(B6893&lt;C6893,A6893,IF(A6893=MAX('entry data'!$B$8:$B$507),"",A6893+1)))</f>
        <v/>
      </c>
      <c r="B6894" s="9" t="str">
        <f t="shared" si="663"/>
        <v/>
      </c>
      <c r="C6894" s="9" t="str">
        <f>IF(ISERROR(VLOOKUP(A6894,'entry data'!B:G,6,0)),"",VLOOKUP(A6894,'entry data'!B:G,6,0))</f>
        <v/>
      </c>
      <c r="D6894" s="9" t="str">
        <f>IF(ISERROR(VLOOKUP(A6894,'entry data'!B:C,2,0)),"",VLOOKUP(A6894,'entry data'!B:C,2,0))</f>
        <v/>
      </c>
      <c r="E6894" s="9" t="str">
        <f>IF(ISERROR(VLOOKUP(A6894,'entry data'!B:E,4,0)),"",VLOOKUP(A6894,'entry data'!B:E,4,0))</f>
        <v/>
      </c>
      <c r="F6894" s="11" t="str">
        <f>IF(A6894="","",IF(ISERROR(VLOOKUP(A6894,'entry data'!B:F,5,0)),"",VLOOKUP(A6894,'entry data'!B:F,5,0)))</f>
        <v/>
      </c>
      <c r="G6894" s="12" t="str">
        <f>IF(A6894="","",IF(ISERROR(VLOOKUP(A6894,'entry data'!B:I,8,0)),"",VLOOKUP(A6894,'entry data'!B:I,7,0)))</f>
        <v/>
      </c>
      <c r="H6894" s="13" t="str">
        <f>IF(A6894="","",IF(B6894=1,VLOOKUP(A6894,'entry data'!B:D,3,0),I6893))</f>
        <v/>
      </c>
      <c r="I6894" s="14" t="str">
        <f>IF(A6894="","",IF(E6894="weekly",7,IF(E6894="fortnightly",14,IF(E6894="monthly",DATE(IF(MONTH(H6894)=12,YEAR(H6894)+1,YEAR(H6894)),VLOOKUP(MONTH(H6894),index!$D$2:$G$13,2,0),DAY(H6894)),
IF(E6894="quarterly",DATE(IF(MONTH(H6894)&gt;=10,YEAR(H6894)+1,YEAR(H6894)),VLOOKUP(MONTH(H6894),index!$D$2:$G$13,3,0),DAY(H6894)),
IF(E6894="halfyearly",DATE(IF(MONTH(H6894)&gt;=7,YEAR(H6894)+1,YEAR(H6894)),VLOOKUP(MONTH(H6894),index!$D$2:$G$13,4,0),DAY(H6894)),
DATE(YEAR(H6894)+1,MONTH(H6894),DAY(H6894)))))-H6894))+H6894)</f>
        <v/>
      </c>
      <c r="J6894" s="9" t="str">
        <f t="shared" si="664"/>
        <v/>
      </c>
      <c r="K6894" s="11" t="str">
        <f t="shared" si="665"/>
        <v/>
      </c>
      <c r="L6894" s="11" t="str">
        <f t="shared" si="666"/>
        <v/>
      </c>
      <c r="M6894" s="11" t="str">
        <f>IF(A6894="","",VLOOKUP(E6894,index!$A$1:$B$6,2,0)*K6894*G6894)</f>
        <v/>
      </c>
      <c r="N6894" s="11" t="str">
        <f>IF(A6894="","",-PMT(G6894*VLOOKUP(E6894,index!$A$1:$B$6,2,0),C6894,F6894,0,0))</f>
        <v/>
      </c>
      <c r="O6894" s="11" t="str">
        <f t="shared" si="667"/>
        <v/>
      </c>
      <c r="P6894" s="11" t="str">
        <f t="shared" si="662"/>
        <v/>
      </c>
    </row>
    <row r="6895" spans="1:16" x14ac:dyDescent="0.25">
      <c r="A6895" s="9" t="str">
        <f>IF(A6894="","",IF(B6894&lt;C6894,A6894,IF(A6894=MAX('entry data'!$B$8:$B$507),"",A6894+1)))</f>
        <v/>
      </c>
      <c r="B6895" s="9" t="str">
        <f t="shared" si="663"/>
        <v/>
      </c>
      <c r="C6895" s="9" t="str">
        <f>IF(ISERROR(VLOOKUP(A6895,'entry data'!B:G,6,0)),"",VLOOKUP(A6895,'entry data'!B:G,6,0))</f>
        <v/>
      </c>
      <c r="D6895" s="9" t="str">
        <f>IF(ISERROR(VLOOKUP(A6895,'entry data'!B:C,2,0)),"",VLOOKUP(A6895,'entry data'!B:C,2,0))</f>
        <v/>
      </c>
      <c r="E6895" s="9" t="str">
        <f>IF(ISERROR(VLOOKUP(A6895,'entry data'!B:E,4,0)),"",VLOOKUP(A6895,'entry data'!B:E,4,0))</f>
        <v/>
      </c>
      <c r="F6895" s="11" t="str">
        <f>IF(A6895="","",IF(ISERROR(VLOOKUP(A6895,'entry data'!B:F,5,0)),"",VLOOKUP(A6895,'entry data'!B:F,5,0)))</f>
        <v/>
      </c>
      <c r="G6895" s="12" t="str">
        <f>IF(A6895="","",IF(ISERROR(VLOOKUP(A6895,'entry data'!B:I,8,0)),"",VLOOKUP(A6895,'entry data'!B:I,7,0)))</f>
        <v/>
      </c>
      <c r="H6895" s="13" t="str">
        <f>IF(A6895="","",IF(B6895=1,VLOOKUP(A6895,'entry data'!B:D,3,0),I6894))</f>
        <v/>
      </c>
      <c r="I6895" s="14" t="str">
        <f>IF(A6895="","",IF(E6895="weekly",7,IF(E6895="fortnightly",14,IF(E6895="monthly",DATE(IF(MONTH(H6895)=12,YEAR(H6895)+1,YEAR(H6895)),VLOOKUP(MONTH(H6895),index!$D$2:$G$13,2,0),DAY(H6895)),
IF(E6895="quarterly",DATE(IF(MONTH(H6895)&gt;=10,YEAR(H6895)+1,YEAR(H6895)),VLOOKUP(MONTH(H6895),index!$D$2:$G$13,3,0),DAY(H6895)),
IF(E6895="halfyearly",DATE(IF(MONTH(H6895)&gt;=7,YEAR(H6895)+1,YEAR(H6895)),VLOOKUP(MONTH(H6895),index!$D$2:$G$13,4,0),DAY(H6895)),
DATE(YEAR(H6895)+1,MONTH(H6895),DAY(H6895)))))-H6895))+H6895)</f>
        <v/>
      </c>
      <c r="J6895" s="9" t="str">
        <f t="shared" si="664"/>
        <v/>
      </c>
      <c r="K6895" s="11" t="str">
        <f t="shared" si="665"/>
        <v/>
      </c>
      <c r="L6895" s="11" t="str">
        <f t="shared" si="666"/>
        <v/>
      </c>
      <c r="M6895" s="11" t="str">
        <f>IF(A6895="","",VLOOKUP(E6895,index!$A$1:$B$6,2,0)*K6895*G6895)</f>
        <v/>
      </c>
      <c r="N6895" s="11" t="str">
        <f>IF(A6895="","",-PMT(G6895*VLOOKUP(E6895,index!$A$1:$B$6,2,0),C6895,F6895,0,0))</f>
        <v/>
      </c>
      <c r="O6895" s="11" t="str">
        <f t="shared" si="667"/>
        <v/>
      </c>
      <c r="P6895" s="11" t="str">
        <f t="shared" si="662"/>
        <v/>
      </c>
    </row>
    <row r="6896" spans="1:16" x14ac:dyDescent="0.25">
      <c r="A6896" s="9" t="str">
        <f>IF(A6895="","",IF(B6895&lt;C6895,A6895,IF(A6895=MAX('entry data'!$B$8:$B$507),"",A6895+1)))</f>
        <v/>
      </c>
      <c r="B6896" s="9" t="str">
        <f t="shared" si="663"/>
        <v/>
      </c>
      <c r="C6896" s="9" t="str">
        <f>IF(ISERROR(VLOOKUP(A6896,'entry data'!B:G,6,0)),"",VLOOKUP(A6896,'entry data'!B:G,6,0))</f>
        <v/>
      </c>
      <c r="D6896" s="9" t="str">
        <f>IF(ISERROR(VLOOKUP(A6896,'entry data'!B:C,2,0)),"",VLOOKUP(A6896,'entry data'!B:C,2,0))</f>
        <v/>
      </c>
      <c r="E6896" s="9" t="str">
        <f>IF(ISERROR(VLOOKUP(A6896,'entry data'!B:E,4,0)),"",VLOOKUP(A6896,'entry data'!B:E,4,0))</f>
        <v/>
      </c>
      <c r="F6896" s="11" t="str">
        <f>IF(A6896="","",IF(ISERROR(VLOOKUP(A6896,'entry data'!B:F,5,0)),"",VLOOKUP(A6896,'entry data'!B:F,5,0)))</f>
        <v/>
      </c>
      <c r="G6896" s="12" t="str">
        <f>IF(A6896="","",IF(ISERROR(VLOOKUP(A6896,'entry data'!B:I,8,0)),"",VLOOKUP(A6896,'entry data'!B:I,7,0)))</f>
        <v/>
      </c>
      <c r="H6896" s="13" t="str">
        <f>IF(A6896="","",IF(B6896=1,VLOOKUP(A6896,'entry data'!B:D,3,0),I6895))</f>
        <v/>
      </c>
      <c r="I6896" s="14" t="str">
        <f>IF(A6896="","",IF(E6896="weekly",7,IF(E6896="fortnightly",14,IF(E6896="monthly",DATE(IF(MONTH(H6896)=12,YEAR(H6896)+1,YEAR(H6896)),VLOOKUP(MONTH(H6896),index!$D$2:$G$13,2,0),DAY(H6896)),
IF(E6896="quarterly",DATE(IF(MONTH(H6896)&gt;=10,YEAR(H6896)+1,YEAR(H6896)),VLOOKUP(MONTH(H6896),index!$D$2:$G$13,3,0),DAY(H6896)),
IF(E6896="halfyearly",DATE(IF(MONTH(H6896)&gt;=7,YEAR(H6896)+1,YEAR(H6896)),VLOOKUP(MONTH(H6896),index!$D$2:$G$13,4,0),DAY(H6896)),
DATE(YEAR(H6896)+1,MONTH(H6896),DAY(H6896)))))-H6896))+H6896)</f>
        <v/>
      </c>
      <c r="J6896" s="9" t="str">
        <f t="shared" si="664"/>
        <v/>
      </c>
      <c r="K6896" s="11" t="str">
        <f t="shared" si="665"/>
        <v/>
      </c>
      <c r="L6896" s="11" t="str">
        <f t="shared" si="666"/>
        <v/>
      </c>
      <c r="M6896" s="11" t="str">
        <f>IF(A6896="","",VLOOKUP(E6896,index!$A$1:$B$6,2,0)*K6896*G6896)</f>
        <v/>
      </c>
      <c r="N6896" s="11" t="str">
        <f>IF(A6896="","",-PMT(G6896*VLOOKUP(E6896,index!$A$1:$B$6,2,0),C6896,F6896,0,0))</f>
        <v/>
      </c>
      <c r="O6896" s="11" t="str">
        <f t="shared" si="667"/>
        <v/>
      </c>
      <c r="P6896" s="11" t="str">
        <f t="shared" si="662"/>
        <v/>
      </c>
    </row>
    <row r="6897" spans="1:16" x14ac:dyDescent="0.25">
      <c r="A6897" s="9" t="str">
        <f>IF(A6896="","",IF(B6896&lt;C6896,A6896,IF(A6896=MAX('entry data'!$B$8:$B$507),"",A6896+1)))</f>
        <v/>
      </c>
      <c r="B6897" s="9" t="str">
        <f t="shared" si="663"/>
        <v/>
      </c>
      <c r="C6897" s="9" t="str">
        <f>IF(ISERROR(VLOOKUP(A6897,'entry data'!B:G,6,0)),"",VLOOKUP(A6897,'entry data'!B:G,6,0))</f>
        <v/>
      </c>
      <c r="D6897" s="9" t="str">
        <f>IF(ISERROR(VLOOKUP(A6897,'entry data'!B:C,2,0)),"",VLOOKUP(A6897,'entry data'!B:C,2,0))</f>
        <v/>
      </c>
      <c r="E6897" s="9" t="str">
        <f>IF(ISERROR(VLOOKUP(A6897,'entry data'!B:E,4,0)),"",VLOOKUP(A6897,'entry data'!B:E,4,0))</f>
        <v/>
      </c>
      <c r="F6897" s="11" t="str">
        <f>IF(A6897="","",IF(ISERROR(VLOOKUP(A6897,'entry data'!B:F,5,0)),"",VLOOKUP(A6897,'entry data'!B:F,5,0)))</f>
        <v/>
      </c>
      <c r="G6897" s="12" t="str">
        <f>IF(A6897="","",IF(ISERROR(VLOOKUP(A6897,'entry data'!B:I,8,0)),"",VLOOKUP(A6897,'entry data'!B:I,7,0)))</f>
        <v/>
      </c>
      <c r="H6897" s="13" t="str">
        <f>IF(A6897="","",IF(B6897=1,VLOOKUP(A6897,'entry data'!B:D,3,0),I6896))</f>
        <v/>
      </c>
      <c r="I6897" s="14" t="str">
        <f>IF(A6897="","",IF(E6897="weekly",7,IF(E6897="fortnightly",14,IF(E6897="monthly",DATE(IF(MONTH(H6897)=12,YEAR(H6897)+1,YEAR(H6897)),VLOOKUP(MONTH(H6897),index!$D$2:$G$13,2,0),DAY(H6897)),
IF(E6897="quarterly",DATE(IF(MONTH(H6897)&gt;=10,YEAR(H6897)+1,YEAR(H6897)),VLOOKUP(MONTH(H6897),index!$D$2:$G$13,3,0),DAY(H6897)),
IF(E6897="halfyearly",DATE(IF(MONTH(H6897)&gt;=7,YEAR(H6897)+1,YEAR(H6897)),VLOOKUP(MONTH(H6897),index!$D$2:$G$13,4,0),DAY(H6897)),
DATE(YEAR(H6897)+1,MONTH(H6897),DAY(H6897)))))-H6897))+H6897)</f>
        <v/>
      </c>
      <c r="J6897" s="9" t="str">
        <f t="shared" si="664"/>
        <v/>
      </c>
      <c r="K6897" s="11" t="str">
        <f t="shared" si="665"/>
        <v/>
      </c>
      <c r="L6897" s="11" t="str">
        <f t="shared" si="666"/>
        <v/>
      </c>
      <c r="M6897" s="11" t="str">
        <f>IF(A6897="","",VLOOKUP(E6897,index!$A$1:$B$6,2,0)*K6897*G6897)</f>
        <v/>
      </c>
      <c r="N6897" s="11" t="str">
        <f>IF(A6897="","",-PMT(G6897*VLOOKUP(E6897,index!$A$1:$B$6,2,0),C6897,F6897,0,0))</f>
        <v/>
      </c>
      <c r="O6897" s="11" t="str">
        <f t="shared" si="667"/>
        <v/>
      </c>
      <c r="P6897" s="11" t="str">
        <f t="shared" si="662"/>
        <v/>
      </c>
    </row>
    <row r="6898" spans="1:16" x14ac:dyDescent="0.25">
      <c r="A6898" s="9" t="str">
        <f>IF(A6897="","",IF(B6897&lt;C6897,A6897,IF(A6897=MAX('entry data'!$B$8:$B$507),"",A6897+1)))</f>
        <v/>
      </c>
      <c r="B6898" s="9" t="str">
        <f t="shared" si="663"/>
        <v/>
      </c>
      <c r="C6898" s="9" t="str">
        <f>IF(ISERROR(VLOOKUP(A6898,'entry data'!B:G,6,0)),"",VLOOKUP(A6898,'entry data'!B:G,6,0))</f>
        <v/>
      </c>
      <c r="D6898" s="9" t="str">
        <f>IF(ISERROR(VLOOKUP(A6898,'entry data'!B:C,2,0)),"",VLOOKUP(A6898,'entry data'!B:C,2,0))</f>
        <v/>
      </c>
      <c r="E6898" s="9" t="str">
        <f>IF(ISERROR(VLOOKUP(A6898,'entry data'!B:E,4,0)),"",VLOOKUP(A6898,'entry data'!B:E,4,0))</f>
        <v/>
      </c>
      <c r="F6898" s="11" t="str">
        <f>IF(A6898="","",IF(ISERROR(VLOOKUP(A6898,'entry data'!B:F,5,0)),"",VLOOKUP(A6898,'entry data'!B:F,5,0)))</f>
        <v/>
      </c>
      <c r="G6898" s="12" t="str">
        <f>IF(A6898="","",IF(ISERROR(VLOOKUP(A6898,'entry data'!B:I,8,0)),"",VLOOKUP(A6898,'entry data'!B:I,7,0)))</f>
        <v/>
      </c>
      <c r="H6898" s="13" t="str">
        <f>IF(A6898="","",IF(B6898=1,VLOOKUP(A6898,'entry data'!B:D,3,0),I6897))</f>
        <v/>
      </c>
      <c r="I6898" s="14" t="str">
        <f>IF(A6898="","",IF(E6898="weekly",7,IF(E6898="fortnightly",14,IF(E6898="monthly",DATE(IF(MONTH(H6898)=12,YEAR(H6898)+1,YEAR(H6898)),VLOOKUP(MONTH(H6898),index!$D$2:$G$13,2,0),DAY(H6898)),
IF(E6898="quarterly",DATE(IF(MONTH(H6898)&gt;=10,YEAR(H6898)+1,YEAR(H6898)),VLOOKUP(MONTH(H6898),index!$D$2:$G$13,3,0),DAY(H6898)),
IF(E6898="halfyearly",DATE(IF(MONTH(H6898)&gt;=7,YEAR(H6898)+1,YEAR(H6898)),VLOOKUP(MONTH(H6898),index!$D$2:$G$13,4,0),DAY(H6898)),
DATE(YEAR(H6898)+1,MONTH(H6898),DAY(H6898)))))-H6898))+H6898)</f>
        <v/>
      </c>
      <c r="J6898" s="9" t="str">
        <f t="shared" si="664"/>
        <v/>
      </c>
      <c r="K6898" s="11" t="str">
        <f t="shared" si="665"/>
        <v/>
      </c>
      <c r="L6898" s="11" t="str">
        <f t="shared" si="666"/>
        <v/>
      </c>
      <c r="M6898" s="11" t="str">
        <f>IF(A6898="","",VLOOKUP(E6898,index!$A$1:$B$6,2,0)*K6898*G6898)</f>
        <v/>
      </c>
      <c r="N6898" s="11" t="str">
        <f>IF(A6898="","",-PMT(G6898*VLOOKUP(E6898,index!$A$1:$B$6,2,0),C6898,F6898,0,0))</f>
        <v/>
      </c>
      <c r="O6898" s="11" t="str">
        <f t="shared" si="667"/>
        <v/>
      </c>
      <c r="P6898" s="11" t="str">
        <f t="shared" si="662"/>
        <v/>
      </c>
    </row>
    <row r="6899" spans="1:16" x14ac:dyDescent="0.25">
      <c r="A6899" s="9" t="str">
        <f>IF(A6898="","",IF(B6898&lt;C6898,A6898,IF(A6898=MAX('entry data'!$B$8:$B$507),"",A6898+1)))</f>
        <v/>
      </c>
      <c r="B6899" s="9" t="str">
        <f t="shared" si="663"/>
        <v/>
      </c>
      <c r="C6899" s="9" t="str">
        <f>IF(ISERROR(VLOOKUP(A6899,'entry data'!B:G,6,0)),"",VLOOKUP(A6899,'entry data'!B:G,6,0))</f>
        <v/>
      </c>
      <c r="D6899" s="9" t="str">
        <f>IF(ISERROR(VLOOKUP(A6899,'entry data'!B:C,2,0)),"",VLOOKUP(A6899,'entry data'!B:C,2,0))</f>
        <v/>
      </c>
      <c r="E6899" s="9" t="str">
        <f>IF(ISERROR(VLOOKUP(A6899,'entry data'!B:E,4,0)),"",VLOOKUP(A6899,'entry data'!B:E,4,0))</f>
        <v/>
      </c>
      <c r="F6899" s="11" t="str">
        <f>IF(A6899="","",IF(ISERROR(VLOOKUP(A6899,'entry data'!B:F,5,0)),"",VLOOKUP(A6899,'entry data'!B:F,5,0)))</f>
        <v/>
      </c>
      <c r="G6899" s="12" t="str">
        <f>IF(A6899="","",IF(ISERROR(VLOOKUP(A6899,'entry data'!B:I,8,0)),"",VLOOKUP(A6899,'entry data'!B:I,7,0)))</f>
        <v/>
      </c>
      <c r="H6899" s="13" t="str">
        <f>IF(A6899="","",IF(B6899=1,VLOOKUP(A6899,'entry data'!B:D,3,0),I6898))</f>
        <v/>
      </c>
      <c r="I6899" s="14" t="str">
        <f>IF(A6899="","",IF(E6899="weekly",7,IF(E6899="fortnightly",14,IF(E6899="monthly",DATE(IF(MONTH(H6899)=12,YEAR(H6899)+1,YEAR(H6899)),VLOOKUP(MONTH(H6899),index!$D$2:$G$13,2,0),DAY(H6899)),
IF(E6899="quarterly",DATE(IF(MONTH(H6899)&gt;=10,YEAR(H6899)+1,YEAR(H6899)),VLOOKUP(MONTH(H6899),index!$D$2:$G$13,3,0),DAY(H6899)),
IF(E6899="halfyearly",DATE(IF(MONTH(H6899)&gt;=7,YEAR(H6899)+1,YEAR(H6899)),VLOOKUP(MONTH(H6899),index!$D$2:$G$13,4,0),DAY(H6899)),
DATE(YEAR(H6899)+1,MONTH(H6899),DAY(H6899)))))-H6899))+H6899)</f>
        <v/>
      </c>
      <c r="J6899" s="9" t="str">
        <f t="shared" si="664"/>
        <v/>
      </c>
      <c r="K6899" s="11" t="str">
        <f t="shared" si="665"/>
        <v/>
      </c>
      <c r="L6899" s="11" t="str">
        <f t="shared" si="666"/>
        <v/>
      </c>
      <c r="M6899" s="11" t="str">
        <f>IF(A6899="","",VLOOKUP(E6899,index!$A$1:$B$6,2,0)*K6899*G6899)</f>
        <v/>
      </c>
      <c r="N6899" s="11" t="str">
        <f>IF(A6899="","",-PMT(G6899*VLOOKUP(E6899,index!$A$1:$B$6,2,0),C6899,F6899,0,0))</f>
        <v/>
      </c>
      <c r="O6899" s="11" t="str">
        <f t="shared" si="667"/>
        <v/>
      </c>
      <c r="P6899" s="11" t="str">
        <f t="shared" si="662"/>
        <v/>
      </c>
    </row>
    <row r="6900" spans="1:16" x14ac:dyDescent="0.25">
      <c r="A6900" s="9" t="str">
        <f>IF(A6899="","",IF(B6899&lt;C6899,A6899,IF(A6899=MAX('entry data'!$B$8:$B$507),"",A6899+1)))</f>
        <v/>
      </c>
      <c r="B6900" s="9" t="str">
        <f t="shared" si="663"/>
        <v/>
      </c>
      <c r="C6900" s="9" t="str">
        <f>IF(ISERROR(VLOOKUP(A6900,'entry data'!B:G,6,0)),"",VLOOKUP(A6900,'entry data'!B:G,6,0))</f>
        <v/>
      </c>
      <c r="D6900" s="9" t="str">
        <f>IF(ISERROR(VLOOKUP(A6900,'entry data'!B:C,2,0)),"",VLOOKUP(A6900,'entry data'!B:C,2,0))</f>
        <v/>
      </c>
      <c r="E6900" s="9" t="str">
        <f>IF(ISERROR(VLOOKUP(A6900,'entry data'!B:E,4,0)),"",VLOOKUP(A6900,'entry data'!B:E,4,0))</f>
        <v/>
      </c>
      <c r="F6900" s="11" t="str">
        <f>IF(A6900="","",IF(ISERROR(VLOOKUP(A6900,'entry data'!B:F,5,0)),"",VLOOKUP(A6900,'entry data'!B:F,5,0)))</f>
        <v/>
      </c>
      <c r="G6900" s="12" t="str">
        <f>IF(A6900="","",IF(ISERROR(VLOOKUP(A6900,'entry data'!B:I,8,0)),"",VLOOKUP(A6900,'entry data'!B:I,7,0)))</f>
        <v/>
      </c>
      <c r="H6900" s="13" t="str">
        <f>IF(A6900="","",IF(B6900=1,VLOOKUP(A6900,'entry data'!B:D,3,0),I6899))</f>
        <v/>
      </c>
      <c r="I6900" s="14" t="str">
        <f>IF(A6900="","",IF(E6900="weekly",7,IF(E6900="fortnightly",14,IF(E6900="monthly",DATE(IF(MONTH(H6900)=12,YEAR(H6900)+1,YEAR(H6900)),VLOOKUP(MONTH(H6900),index!$D$2:$G$13,2,0),DAY(H6900)),
IF(E6900="quarterly",DATE(IF(MONTH(H6900)&gt;=10,YEAR(H6900)+1,YEAR(H6900)),VLOOKUP(MONTH(H6900),index!$D$2:$G$13,3,0),DAY(H6900)),
IF(E6900="halfyearly",DATE(IF(MONTH(H6900)&gt;=7,YEAR(H6900)+1,YEAR(H6900)),VLOOKUP(MONTH(H6900),index!$D$2:$G$13,4,0),DAY(H6900)),
DATE(YEAR(H6900)+1,MONTH(H6900),DAY(H6900)))))-H6900))+H6900)</f>
        <v/>
      </c>
      <c r="J6900" s="9" t="str">
        <f t="shared" si="664"/>
        <v/>
      </c>
      <c r="K6900" s="11" t="str">
        <f t="shared" si="665"/>
        <v/>
      </c>
      <c r="L6900" s="11" t="str">
        <f t="shared" si="666"/>
        <v/>
      </c>
      <c r="M6900" s="11" t="str">
        <f>IF(A6900="","",VLOOKUP(E6900,index!$A$1:$B$6,2,0)*K6900*G6900)</f>
        <v/>
      </c>
      <c r="N6900" s="11" t="str">
        <f>IF(A6900="","",-PMT(G6900*VLOOKUP(E6900,index!$A$1:$B$6,2,0),C6900,F6900,0,0))</f>
        <v/>
      </c>
      <c r="O6900" s="11" t="str">
        <f t="shared" si="667"/>
        <v/>
      </c>
      <c r="P6900" s="11" t="str">
        <f t="shared" si="662"/>
        <v/>
      </c>
    </row>
    <row r="6901" spans="1:16" x14ac:dyDescent="0.25">
      <c r="A6901" s="9" t="str">
        <f>IF(A6900="","",IF(B6900&lt;C6900,A6900,IF(A6900=MAX('entry data'!$B$8:$B$507),"",A6900+1)))</f>
        <v/>
      </c>
      <c r="B6901" s="9" t="str">
        <f t="shared" si="663"/>
        <v/>
      </c>
      <c r="C6901" s="9" t="str">
        <f>IF(ISERROR(VLOOKUP(A6901,'entry data'!B:G,6,0)),"",VLOOKUP(A6901,'entry data'!B:G,6,0))</f>
        <v/>
      </c>
      <c r="D6901" s="9" t="str">
        <f>IF(ISERROR(VLOOKUP(A6901,'entry data'!B:C,2,0)),"",VLOOKUP(A6901,'entry data'!B:C,2,0))</f>
        <v/>
      </c>
      <c r="E6901" s="9" t="str">
        <f>IF(ISERROR(VLOOKUP(A6901,'entry data'!B:E,4,0)),"",VLOOKUP(A6901,'entry data'!B:E,4,0))</f>
        <v/>
      </c>
      <c r="F6901" s="11" t="str">
        <f>IF(A6901="","",IF(ISERROR(VLOOKUP(A6901,'entry data'!B:F,5,0)),"",VLOOKUP(A6901,'entry data'!B:F,5,0)))</f>
        <v/>
      </c>
      <c r="G6901" s="12" t="str">
        <f>IF(A6901="","",IF(ISERROR(VLOOKUP(A6901,'entry data'!B:I,8,0)),"",VLOOKUP(A6901,'entry data'!B:I,7,0)))</f>
        <v/>
      </c>
      <c r="H6901" s="13" t="str">
        <f>IF(A6901="","",IF(B6901=1,VLOOKUP(A6901,'entry data'!B:D,3,0),I6900))</f>
        <v/>
      </c>
      <c r="I6901" s="14" t="str">
        <f>IF(A6901="","",IF(E6901="weekly",7,IF(E6901="fortnightly",14,IF(E6901="monthly",DATE(IF(MONTH(H6901)=12,YEAR(H6901)+1,YEAR(H6901)),VLOOKUP(MONTH(H6901),index!$D$2:$G$13,2,0),DAY(H6901)),
IF(E6901="quarterly",DATE(IF(MONTH(H6901)&gt;=10,YEAR(H6901)+1,YEAR(H6901)),VLOOKUP(MONTH(H6901),index!$D$2:$G$13,3,0),DAY(H6901)),
IF(E6901="halfyearly",DATE(IF(MONTH(H6901)&gt;=7,YEAR(H6901)+1,YEAR(H6901)),VLOOKUP(MONTH(H6901),index!$D$2:$G$13,4,0),DAY(H6901)),
DATE(YEAR(H6901)+1,MONTH(H6901),DAY(H6901)))))-H6901))+H6901)</f>
        <v/>
      </c>
      <c r="J6901" s="9" t="str">
        <f t="shared" si="664"/>
        <v/>
      </c>
      <c r="K6901" s="11" t="str">
        <f t="shared" si="665"/>
        <v/>
      </c>
      <c r="L6901" s="11" t="str">
        <f t="shared" si="666"/>
        <v/>
      </c>
      <c r="M6901" s="11" t="str">
        <f>IF(A6901="","",VLOOKUP(E6901,index!$A$1:$B$6,2,0)*K6901*G6901)</f>
        <v/>
      </c>
      <c r="N6901" s="11" t="str">
        <f>IF(A6901="","",-PMT(G6901*VLOOKUP(E6901,index!$A$1:$B$6,2,0),C6901,F6901,0,0))</f>
        <v/>
      </c>
      <c r="O6901" s="11" t="str">
        <f t="shared" si="667"/>
        <v/>
      </c>
      <c r="P6901" s="11" t="str">
        <f t="shared" si="662"/>
        <v/>
      </c>
    </row>
    <row r="6902" spans="1:16" x14ac:dyDescent="0.25">
      <c r="A6902" s="9" t="str">
        <f>IF(A6901="","",IF(B6901&lt;C6901,A6901,IF(A6901=MAX('entry data'!$B$8:$B$507),"",A6901+1)))</f>
        <v/>
      </c>
      <c r="B6902" s="9" t="str">
        <f t="shared" si="663"/>
        <v/>
      </c>
      <c r="C6902" s="9" t="str">
        <f>IF(ISERROR(VLOOKUP(A6902,'entry data'!B:G,6,0)),"",VLOOKUP(A6902,'entry data'!B:G,6,0))</f>
        <v/>
      </c>
      <c r="D6902" s="9" t="str">
        <f>IF(ISERROR(VLOOKUP(A6902,'entry data'!B:C,2,0)),"",VLOOKUP(A6902,'entry data'!B:C,2,0))</f>
        <v/>
      </c>
      <c r="E6902" s="9" t="str">
        <f>IF(ISERROR(VLOOKUP(A6902,'entry data'!B:E,4,0)),"",VLOOKUP(A6902,'entry data'!B:E,4,0))</f>
        <v/>
      </c>
      <c r="F6902" s="11" t="str">
        <f>IF(A6902="","",IF(ISERROR(VLOOKUP(A6902,'entry data'!B:F,5,0)),"",VLOOKUP(A6902,'entry data'!B:F,5,0)))</f>
        <v/>
      </c>
      <c r="G6902" s="12" t="str">
        <f>IF(A6902="","",IF(ISERROR(VLOOKUP(A6902,'entry data'!B:I,8,0)),"",VLOOKUP(A6902,'entry data'!B:I,7,0)))</f>
        <v/>
      </c>
      <c r="H6902" s="13" t="str">
        <f>IF(A6902="","",IF(B6902=1,VLOOKUP(A6902,'entry data'!B:D,3,0),I6901))</f>
        <v/>
      </c>
      <c r="I6902" s="14" t="str">
        <f>IF(A6902="","",IF(E6902="weekly",7,IF(E6902="fortnightly",14,IF(E6902="monthly",DATE(IF(MONTH(H6902)=12,YEAR(H6902)+1,YEAR(H6902)),VLOOKUP(MONTH(H6902),index!$D$2:$G$13,2,0),DAY(H6902)),
IF(E6902="quarterly",DATE(IF(MONTH(H6902)&gt;=10,YEAR(H6902)+1,YEAR(H6902)),VLOOKUP(MONTH(H6902),index!$D$2:$G$13,3,0),DAY(H6902)),
IF(E6902="halfyearly",DATE(IF(MONTH(H6902)&gt;=7,YEAR(H6902)+1,YEAR(H6902)),VLOOKUP(MONTH(H6902),index!$D$2:$G$13,4,0),DAY(H6902)),
DATE(YEAR(H6902)+1,MONTH(H6902),DAY(H6902)))))-H6902))+H6902)</f>
        <v/>
      </c>
      <c r="J6902" s="9" t="str">
        <f t="shared" si="664"/>
        <v/>
      </c>
      <c r="K6902" s="11" t="str">
        <f t="shared" si="665"/>
        <v/>
      </c>
      <c r="L6902" s="11" t="str">
        <f t="shared" si="666"/>
        <v/>
      </c>
      <c r="M6902" s="11" t="str">
        <f>IF(A6902="","",VLOOKUP(E6902,index!$A$1:$B$6,2,0)*K6902*G6902)</f>
        <v/>
      </c>
      <c r="N6902" s="11" t="str">
        <f>IF(A6902="","",-PMT(G6902*VLOOKUP(E6902,index!$A$1:$B$6,2,0),C6902,F6902,0,0))</f>
        <v/>
      </c>
      <c r="O6902" s="11" t="str">
        <f t="shared" si="667"/>
        <v/>
      </c>
      <c r="P6902" s="11" t="str">
        <f t="shared" si="662"/>
        <v/>
      </c>
    </row>
    <row r="6903" spans="1:16" x14ac:dyDescent="0.25">
      <c r="A6903" s="9" t="str">
        <f>IF(A6902="","",IF(B6902&lt;C6902,A6902,IF(A6902=MAX('entry data'!$B$8:$B$507),"",A6902+1)))</f>
        <v/>
      </c>
      <c r="B6903" s="9" t="str">
        <f t="shared" si="663"/>
        <v/>
      </c>
      <c r="C6903" s="9" t="str">
        <f>IF(ISERROR(VLOOKUP(A6903,'entry data'!B:G,6,0)),"",VLOOKUP(A6903,'entry data'!B:G,6,0))</f>
        <v/>
      </c>
      <c r="D6903" s="9" t="str">
        <f>IF(ISERROR(VLOOKUP(A6903,'entry data'!B:C,2,0)),"",VLOOKUP(A6903,'entry data'!B:C,2,0))</f>
        <v/>
      </c>
      <c r="E6903" s="9" t="str">
        <f>IF(ISERROR(VLOOKUP(A6903,'entry data'!B:E,4,0)),"",VLOOKUP(A6903,'entry data'!B:E,4,0))</f>
        <v/>
      </c>
      <c r="F6903" s="11" t="str">
        <f>IF(A6903="","",IF(ISERROR(VLOOKUP(A6903,'entry data'!B:F,5,0)),"",VLOOKUP(A6903,'entry data'!B:F,5,0)))</f>
        <v/>
      </c>
      <c r="G6903" s="12" t="str">
        <f>IF(A6903="","",IF(ISERROR(VLOOKUP(A6903,'entry data'!B:I,8,0)),"",VLOOKUP(A6903,'entry data'!B:I,7,0)))</f>
        <v/>
      </c>
      <c r="H6903" s="13" t="str">
        <f>IF(A6903="","",IF(B6903=1,VLOOKUP(A6903,'entry data'!B:D,3,0),I6902))</f>
        <v/>
      </c>
      <c r="I6903" s="14" t="str">
        <f>IF(A6903="","",IF(E6903="weekly",7,IF(E6903="fortnightly",14,IF(E6903="monthly",DATE(IF(MONTH(H6903)=12,YEAR(H6903)+1,YEAR(H6903)),VLOOKUP(MONTH(H6903),index!$D$2:$G$13,2,0),DAY(H6903)),
IF(E6903="quarterly",DATE(IF(MONTH(H6903)&gt;=10,YEAR(H6903)+1,YEAR(H6903)),VLOOKUP(MONTH(H6903),index!$D$2:$G$13,3,0),DAY(H6903)),
IF(E6903="halfyearly",DATE(IF(MONTH(H6903)&gt;=7,YEAR(H6903)+1,YEAR(H6903)),VLOOKUP(MONTH(H6903),index!$D$2:$G$13,4,0),DAY(H6903)),
DATE(YEAR(H6903)+1,MONTH(H6903),DAY(H6903)))))-H6903))+H6903)</f>
        <v/>
      </c>
      <c r="J6903" s="9" t="str">
        <f t="shared" si="664"/>
        <v/>
      </c>
      <c r="K6903" s="11" t="str">
        <f t="shared" si="665"/>
        <v/>
      </c>
      <c r="L6903" s="11" t="str">
        <f t="shared" si="666"/>
        <v/>
      </c>
      <c r="M6903" s="11" t="str">
        <f>IF(A6903="","",VLOOKUP(E6903,index!$A$1:$B$6,2,0)*K6903*G6903)</f>
        <v/>
      </c>
      <c r="N6903" s="11" t="str">
        <f>IF(A6903="","",-PMT(G6903*VLOOKUP(E6903,index!$A$1:$B$6,2,0),C6903,F6903,0,0))</f>
        <v/>
      </c>
      <c r="O6903" s="11" t="str">
        <f t="shared" si="667"/>
        <v/>
      </c>
      <c r="P6903" s="11" t="str">
        <f t="shared" si="662"/>
        <v/>
      </c>
    </row>
    <row r="6904" spans="1:16" x14ac:dyDescent="0.25">
      <c r="A6904" s="9" t="str">
        <f>IF(A6903="","",IF(B6903&lt;C6903,A6903,IF(A6903=MAX('entry data'!$B$8:$B$507),"",A6903+1)))</f>
        <v/>
      </c>
      <c r="B6904" s="9" t="str">
        <f t="shared" si="663"/>
        <v/>
      </c>
      <c r="C6904" s="9" t="str">
        <f>IF(ISERROR(VLOOKUP(A6904,'entry data'!B:G,6,0)),"",VLOOKUP(A6904,'entry data'!B:G,6,0))</f>
        <v/>
      </c>
      <c r="D6904" s="9" t="str">
        <f>IF(ISERROR(VLOOKUP(A6904,'entry data'!B:C,2,0)),"",VLOOKUP(A6904,'entry data'!B:C,2,0))</f>
        <v/>
      </c>
      <c r="E6904" s="9" t="str">
        <f>IF(ISERROR(VLOOKUP(A6904,'entry data'!B:E,4,0)),"",VLOOKUP(A6904,'entry data'!B:E,4,0))</f>
        <v/>
      </c>
      <c r="F6904" s="11" t="str">
        <f>IF(A6904="","",IF(ISERROR(VLOOKUP(A6904,'entry data'!B:F,5,0)),"",VLOOKUP(A6904,'entry data'!B:F,5,0)))</f>
        <v/>
      </c>
      <c r="G6904" s="12" t="str">
        <f>IF(A6904="","",IF(ISERROR(VLOOKUP(A6904,'entry data'!B:I,8,0)),"",VLOOKUP(A6904,'entry data'!B:I,7,0)))</f>
        <v/>
      </c>
      <c r="H6904" s="13" t="str">
        <f>IF(A6904="","",IF(B6904=1,VLOOKUP(A6904,'entry data'!B:D,3,0),I6903))</f>
        <v/>
      </c>
      <c r="I6904" s="14" t="str">
        <f>IF(A6904="","",IF(E6904="weekly",7,IF(E6904="fortnightly",14,IF(E6904="monthly",DATE(IF(MONTH(H6904)=12,YEAR(H6904)+1,YEAR(H6904)),VLOOKUP(MONTH(H6904),index!$D$2:$G$13,2,0),DAY(H6904)),
IF(E6904="quarterly",DATE(IF(MONTH(H6904)&gt;=10,YEAR(H6904)+1,YEAR(H6904)),VLOOKUP(MONTH(H6904),index!$D$2:$G$13,3,0),DAY(H6904)),
IF(E6904="halfyearly",DATE(IF(MONTH(H6904)&gt;=7,YEAR(H6904)+1,YEAR(H6904)),VLOOKUP(MONTH(H6904),index!$D$2:$G$13,4,0),DAY(H6904)),
DATE(YEAR(H6904)+1,MONTH(H6904),DAY(H6904)))))-H6904))+H6904)</f>
        <v/>
      </c>
      <c r="J6904" s="9" t="str">
        <f t="shared" si="664"/>
        <v/>
      </c>
      <c r="K6904" s="11" t="str">
        <f t="shared" si="665"/>
        <v/>
      </c>
      <c r="L6904" s="11" t="str">
        <f t="shared" si="666"/>
        <v/>
      </c>
      <c r="M6904" s="11" t="str">
        <f>IF(A6904="","",VLOOKUP(E6904,index!$A$1:$B$6,2,0)*K6904*G6904)</f>
        <v/>
      </c>
      <c r="N6904" s="11" t="str">
        <f>IF(A6904="","",-PMT(G6904*VLOOKUP(E6904,index!$A$1:$B$6,2,0),C6904,F6904,0,0))</f>
        <v/>
      </c>
      <c r="O6904" s="11" t="str">
        <f t="shared" si="667"/>
        <v/>
      </c>
      <c r="P6904" s="11" t="str">
        <f t="shared" si="662"/>
        <v/>
      </c>
    </row>
    <row r="6905" spans="1:16" x14ac:dyDescent="0.25">
      <c r="A6905" s="9" t="str">
        <f>IF(A6904="","",IF(B6904&lt;C6904,A6904,IF(A6904=MAX('entry data'!$B$8:$B$507),"",A6904+1)))</f>
        <v/>
      </c>
      <c r="B6905" s="9" t="str">
        <f t="shared" si="663"/>
        <v/>
      </c>
      <c r="C6905" s="9" t="str">
        <f>IF(ISERROR(VLOOKUP(A6905,'entry data'!B:G,6,0)),"",VLOOKUP(A6905,'entry data'!B:G,6,0))</f>
        <v/>
      </c>
      <c r="D6905" s="9" t="str">
        <f>IF(ISERROR(VLOOKUP(A6905,'entry data'!B:C,2,0)),"",VLOOKUP(A6905,'entry data'!B:C,2,0))</f>
        <v/>
      </c>
      <c r="E6905" s="9" t="str">
        <f>IF(ISERROR(VLOOKUP(A6905,'entry data'!B:E,4,0)),"",VLOOKUP(A6905,'entry data'!B:E,4,0))</f>
        <v/>
      </c>
      <c r="F6905" s="11" t="str">
        <f>IF(A6905="","",IF(ISERROR(VLOOKUP(A6905,'entry data'!B:F,5,0)),"",VLOOKUP(A6905,'entry data'!B:F,5,0)))</f>
        <v/>
      </c>
      <c r="G6905" s="12" t="str">
        <f>IF(A6905="","",IF(ISERROR(VLOOKUP(A6905,'entry data'!B:I,8,0)),"",VLOOKUP(A6905,'entry data'!B:I,7,0)))</f>
        <v/>
      </c>
      <c r="H6905" s="13" t="str">
        <f>IF(A6905="","",IF(B6905=1,VLOOKUP(A6905,'entry data'!B:D,3,0),I6904))</f>
        <v/>
      </c>
      <c r="I6905" s="14" t="str">
        <f>IF(A6905="","",IF(E6905="weekly",7,IF(E6905="fortnightly",14,IF(E6905="monthly",DATE(IF(MONTH(H6905)=12,YEAR(H6905)+1,YEAR(H6905)),VLOOKUP(MONTH(H6905),index!$D$2:$G$13,2,0),DAY(H6905)),
IF(E6905="quarterly",DATE(IF(MONTH(H6905)&gt;=10,YEAR(H6905)+1,YEAR(H6905)),VLOOKUP(MONTH(H6905),index!$D$2:$G$13,3,0),DAY(H6905)),
IF(E6905="halfyearly",DATE(IF(MONTH(H6905)&gt;=7,YEAR(H6905)+1,YEAR(H6905)),VLOOKUP(MONTH(H6905),index!$D$2:$G$13,4,0),DAY(H6905)),
DATE(YEAR(H6905)+1,MONTH(H6905),DAY(H6905)))))-H6905))+H6905)</f>
        <v/>
      </c>
      <c r="J6905" s="9" t="str">
        <f t="shared" si="664"/>
        <v/>
      </c>
      <c r="K6905" s="11" t="str">
        <f t="shared" si="665"/>
        <v/>
      </c>
      <c r="L6905" s="11" t="str">
        <f t="shared" si="666"/>
        <v/>
      </c>
      <c r="M6905" s="11" t="str">
        <f>IF(A6905="","",VLOOKUP(E6905,index!$A$1:$B$6,2,0)*K6905*G6905)</f>
        <v/>
      </c>
      <c r="N6905" s="11" t="str">
        <f>IF(A6905="","",-PMT(G6905*VLOOKUP(E6905,index!$A$1:$B$6,2,0),C6905,F6905,0,0))</f>
        <v/>
      </c>
      <c r="O6905" s="11" t="str">
        <f t="shared" si="667"/>
        <v/>
      </c>
      <c r="P6905" s="11" t="str">
        <f t="shared" si="662"/>
        <v/>
      </c>
    </row>
    <row r="6906" spans="1:16" x14ac:dyDescent="0.25">
      <c r="A6906" s="9" t="str">
        <f>IF(A6905="","",IF(B6905&lt;C6905,A6905,IF(A6905=MAX('entry data'!$B$8:$B$507),"",A6905+1)))</f>
        <v/>
      </c>
      <c r="B6906" s="9" t="str">
        <f t="shared" si="663"/>
        <v/>
      </c>
      <c r="C6906" s="9" t="str">
        <f>IF(ISERROR(VLOOKUP(A6906,'entry data'!B:G,6,0)),"",VLOOKUP(A6906,'entry data'!B:G,6,0))</f>
        <v/>
      </c>
      <c r="D6906" s="9" t="str">
        <f>IF(ISERROR(VLOOKUP(A6906,'entry data'!B:C,2,0)),"",VLOOKUP(A6906,'entry data'!B:C,2,0))</f>
        <v/>
      </c>
      <c r="E6906" s="9" t="str">
        <f>IF(ISERROR(VLOOKUP(A6906,'entry data'!B:E,4,0)),"",VLOOKUP(A6906,'entry data'!B:E,4,0))</f>
        <v/>
      </c>
      <c r="F6906" s="11" t="str">
        <f>IF(A6906="","",IF(ISERROR(VLOOKUP(A6906,'entry data'!B:F,5,0)),"",VLOOKUP(A6906,'entry data'!B:F,5,0)))</f>
        <v/>
      </c>
      <c r="G6906" s="12" t="str">
        <f>IF(A6906="","",IF(ISERROR(VLOOKUP(A6906,'entry data'!B:I,8,0)),"",VLOOKUP(A6906,'entry data'!B:I,7,0)))</f>
        <v/>
      </c>
      <c r="H6906" s="13" t="str">
        <f>IF(A6906="","",IF(B6906=1,VLOOKUP(A6906,'entry data'!B:D,3,0),I6905))</f>
        <v/>
      </c>
      <c r="I6906" s="14" t="str">
        <f>IF(A6906="","",IF(E6906="weekly",7,IF(E6906="fortnightly",14,IF(E6906="monthly",DATE(IF(MONTH(H6906)=12,YEAR(H6906)+1,YEAR(H6906)),VLOOKUP(MONTH(H6906),index!$D$2:$G$13,2,0),DAY(H6906)),
IF(E6906="quarterly",DATE(IF(MONTH(H6906)&gt;=10,YEAR(H6906)+1,YEAR(H6906)),VLOOKUP(MONTH(H6906),index!$D$2:$G$13,3,0),DAY(H6906)),
IF(E6906="halfyearly",DATE(IF(MONTH(H6906)&gt;=7,YEAR(H6906)+1,YEAR(H6906)),VLOOKUP(MONTH(H6906),index!$D$2:$G$13,4,0),DAY(H6906)),
DATE(YEAR(H6906)+1,MONTH(H6906),DAY(H6906)))))-H6906))+H6906)</f>
        <v/>
      </c>
      <c r="J6906" s="9" t="str">
        <f t="shared" si="664"/>
        <v/>
      </c>
      <c r="K6906" s="11" t="str">
        <f t="shared" si="665"/>
        <v/>
      </c>
      <c r="L6906" s="11" t="str">
        <f t="shared" si="666"/>
        <v/>
      </c>
      <c r="M6906" s="11" t="str">
        <f>IF(A6906="","",VLOOKUP(E6906,index!$A$1:$B$6,2,0)*K6906*G6906)</f>
        <v/>
      </c>
      <c r="N6906" s="11" t="str">
        <f>IF(A6906="","",-PMT(G6906*VLOOKUP(E6906,index!$A$1:$B$6,2,0),C6906,F6906,0,0))</f>
        <v/>
      </c>
      <c r="O6906" s="11" t="str">
        <f t="shared" si="667"/>
        <v/>
      </c>
      <c r="P6906" s="11" t="str">
        <f t="shared" si="662"/>
        <v/>
      </c>
    </row>
    <row r="6907" spans="1:16" x14ac:dyDescent="0.25">
      <c r="A6907" s="9" t="str">
        <f>IF(A6906="","",IF(B6906&lt;C6906,A6906,IF(A6906=MAX('entry data'!$B$8:$B$507),"",A6906+1)))</f>
        <v/>
      </c>
      <c r="B6907" s="9" t="str">
        <f t="shared" si="663"/>
        <v/>
      </c>
      <c r="C6907" s="9" t="str">
        <f>IF(ISERROR(VLOOKUP(A6907,'entry data'!B:G,6,0)),"",VLOOKUP(A6907,'entry data'!B:G,6,0))</f>
        <v/>
      </c>
      <c r="D6907" s="9" t="str">
        <f>IF(ISERROR(VLOOKUP(A6907,'entry data'!B:C,2,0)),"",VLOOKUP(A6907,'entry data'!B:C,2,0))</f>
        <v/>
      </c>
      <c r="E6907" s="9" t="str">
        <f>IF(ISERROR(VLOOKUP(A6907,'entry data'!B:E,4,0)),"",VLOOKUP(A6907,'entry data'!B:E,4,0))</f>
        <v/>
      </c>
      <c r="F6907" s="11" t="str">
        <f>IF(A6907="","",IF(ISERROR(VLOOKUP(A6907,'entry data'!B:F,5,0)),"",VLOOKUP(A6907,'entry data'!B:F,5,0)))</f>
        <v/>
      </c>
      <c r="G6907" s="12" t="str">
        <f>IF(A6907="","",IF(ISERROR(VLOOKUP(A6907,'entry data'!B:I,8,0)),"",VLOOKUP(A6907,'entry data'!B:I,7,0)))</f>
        <v/>
      </c>
      <c r="H6907" s="13" t="str">
        <f>IF(A6907="","",IF(B6907=1,VLOOKUP(A6907,'entry data'!B:D,3,0),I6906))</f>
        <v/>
      </c>
      <c r="I6907" s="14" t="str">
        <f>IF(A6907="","",IF(E6907="weekly",7,IF(E6907="fortnightly",14,IF(E6907="monthly",DATE(IF(MONTH(H6907)=12,YEAR(H6907)+1,YEAR(H6907)),VLOOKUP(MONTH(H6907),index!$D$2:$G$13,2,0),DAY(H6907)),
IF(E6907="quarterly",DATE(IF(MONTH(H6907)&gt;=10,YEAR(H6907)+1,YEAR(H6907)),VLOOKUP(MONTH(H6907),index!$D$2:$G$13,3,0),DAY(H6907)),
IF(E6907="halfyearly",DATE(IF(MONTH(H6907)&gt;=7,YEAR(H6907)+1,YEAR(H6907)),VLOOKUP(MONTH(H6907),index!$D$2:$G$13,4,0),DAY(H6907)),
DATE(YEAR(H6907)+1,MONTH(H6907),DAY(H6907)))))-H6907))+H6907)</f>
        <v/>
      </c>
      <c r="J6907" s="9" t="str">
        <f t="shared" si="664"/>
        <v/>
      </c>
      <c r="K6907" s="11" t="str">
        <f t="shared" si="665"/>
        <v/>
      </c>
      <c r="L6907" s="11" t="str">
        <f t="shared" si="666"/>
        <v/>
      </c>
      <c r="M6907" s="11" t="str">
        <f>IF(A6907="","",VLOOKUP(E6907,index!$A$1:$B$6,2,0)*K6907*G6907)</f>
        <v/>
      </c>
      <c r="N6907" s="11" t="str">
        <f>IF(A6907="","",-PMT(G6907*VLOOKUP(E6907,index!$A$1:$B$6,2,0),C6907,F6907,0,0))</f>
        <v/>
      </c>
      <c r="O6907" s="11" t="str">
        <f t="shared" si="667"/>
        <v/>
      </c>
      <c r="P6907" s="11" t="str">
        <f t="shared" si="662"/>
        <v/>
      </c>
    </row>
    <row r="6908" spans="1:16" x14ac:dyDescent="0.25">
      <c r="A6908" s="9" t="str">
        <f>IF(A6907="","",IF(B6907&lt;C6907,A6907,IF(A6907=MAX('entry data'!$B$8:$B$507),"",A6907+1)))</f>
        <v/>
      </c>
      <c r="B6908" s="9" t="str">
        <f t="shared" si="663"/>
        <v/>
      </c>
      <c r="C6908" s="9" t="str">
        <f>IF(ISERROR(VLOOKUP(A6908,'entry data'!B:G,6,0)),"",VLOOKUP(A6908,'entry data'!B:G,6,0))</f>
        <v/>
      </c>
      <c r="D6908" s="9" t="str">
        <f>IF(ISERROR(VLOOKUP(A6908,'entry data'!B:C,2,0)),"",VLOOKUP(A6908,'entry data'!B:C,2,0))</f>
        <v/>
      </c>
      <c r="E6908" s="9" t="str">
        <f>IF(ISERROR(VLOOKUP(A6908,'entry data'!B:E,4,0)),"",VLOOKUP(A6908,'entry data'!B:E,4,0))</f>
        <v/>
      </c>
      <c r="F6908" s="11" t="str">
        <f>IF(A6908="","",IF(ISERROR(VLOOKUP(A6908,'entry data'!B:F,5,0)),"",VLOOKUP(A6908,'entry data'!B:F,5,0)))</f>
        <v/>
      </c>
      <c r="G6908" s="12" t="str">
        <f>IF(A6908="","",IF(ISERROR(VLOOKUP(A6908,'entry data'!B:I,8,0)),"",VLOOKUP(A6908,'entry data'!B:I,7,0)))</f>
        <v/>
      </c>
      <c r="H6908" s="13" t="str">
        <f>IF(A6908="","",IF(B6908=1,VLOOKUP(A6908,'entry data'!B:D,3,0),I6907))</f>
        <v/>
      </c>
      <c r="I6908" s="14" t="str">
        <f>IF(A6908="","",IF(E6908="weekly",7,IF(E6908="fortnightly",14,IF(E6908="monthly",DATE(IF(MONTH(H6908)=12,YEAR(H6908)+1,YEAR(H6908)),VLOOKUP(MONTH(H6908),index!$D$2:$G$13,2,0),DAY(H6908)),
IF(E6908="quarterly",DATE(IF(MONTH(H6908)&gt;=10,YEAR(H6908)+1,YEAR(H6908)),VLOOKUP(MONTH(H6908),index!$D$2:$G$13,3,0),DAY(H6908)),
IF(E6908="halfyearly",DATE(IF(MONTH(H6908)&gt;=7,YEAR(H6908)+1,YEAR(H6908)),VLOOKUP(MONTH(H6908),index!$D$2:$G$13,4,0),DAY(H6908)),
DATE(YEAR(H6908)+1,MONTH(H6908),DAY(H6908)))))-H6908))+H6908)</f>
        <v/>
      </c>
      <c r="J6908" s="9" t="str">
        <f t="shared" si="664"/>
        <v/>
      </c>
      <c r="K6908" s="11" t="str">
        <f t="shared" si="665"/>
        <v/>
      </c>
      <c r="L6908" s="11" t="str">
        <f t="shared" si="666"/>
        <v/>
      </c>
      <c r="M6908" s="11" t="str">
        <f>IF(A6908="","",VLOOKUP(E6908,index!$A$1:$B$6,2,0)*K6908*G6908)</f>
        <v/>
      </c>
      <c r="N6908" s="11" t="str">
        <f>IF(A6908="","",-PMT(G6908*VLOOKUP(E6908,index!$A$1:$B$6,2,0),C6908,F6908,0,0))</f>
        <v/>
      </c>
      <c r="O6908" s="11" t="str">
        <f t="shared" si="667"/>
        <v/>
      </c>
      <c r="P6908" s="11" t="str">
        <f t="shared" si="662"/>
        <v/>
      </c>
    </row>
    <row r="6909" spans="1:16" x14ac:dyDescent="0.25">
      <c r="A6909" s="9" t="str">
        <f>IF(A6908="","",IF(B6908&lt;C6908,A6908,IF(A6908=MAX('entry data'!$B$8:$B$507),"",A6908+1)))</f>
        <v/>
      </c>
      <c r="B6909" s="9" t="str">
        <f t="shared" si="663"/>
        <v/>
      </c>
      <c r="C6909" s="9" t="str">
        <f>IF(ISERROR(VLOOKUP(A6909,'entry data'!B:G,6,0)),"",VLOOKUP(A6909,'entry data'!B:G,6,0))</f>
        <v/>
      </c>
      <c r="D6909" s="9" t="str">
        <f>IF(ISERROR(VLOOKUP(A6909,'entry data'!B:C,2,0)),"",VLOOKUP(A6909,'entry data'!B:C,2,0))</f>
        <v/>
      </c>
      <c r="E6909" s="9" t="str">
        <f>IF(ISERROR(VLOOKUP(A6909,'entry data'!B:E,4,0)),"",VLOOKUP(A6909,'entry data'!B:E,4,0))</f>
        <v/>
      </c>
      <c r="F6909" s="11" t="str">
        <f>IF(A6909="","",IF(ISERROR(VLOOKUP(A6909,'entry data'!B:F,5,0)),"",VLOOKUP(A6909,'entry data'!B:F,5,0)))</f>
        <v/>
      </c>
      <c r="G6909" s="12" t="str">
        <f>IF(A6909="","",IF(ISERROR(VLOOKUP(A6909,'entry data'!B:I,8,0)),"",VLOOKUP(A6909,'entry data'!B:I,7,0)))</f>
        <v/>
      </c>
      <c r="H6909" s="13" t="str">
        <f>IF(A6909="","",IF(B6909=1,VLOOKUP(A6909,'entry data'!B:D,3,0),I6908))</f>
        <v/>
      </c>
      <c r="I6909" s="14" t="str">
        <f>IF(A6909="","",IF(E6909="weekly",7,IF(E6909="fortnightly",14,IF(E6909="monthly",DATE(IF(MONTH(H6909)=12,YEAR(H6909)+1,YEAR(H6909)),VLOOKUP(MONTH(H6909),index!$D$2:$G$13,2,0),DAY(H6909)),
IF(E6909="quarterly",DATE(IF(MONTH(H6909)&gt;=10,YEAR(H6909)+1,YEAR(H6909)),VLOOKUP(MONTH(H6909),index!$D$2:$G$13,3,0),DAY(H6909)),
IF(E6909="halfyearly",DATE(IF(MONTH(H6909)&gt;=7,YEAR(H6909)+1,YEAR(H6909)),VLOOKUP(MONTH(H6909),index!$D$2:$G$13,4,0),DAY(H6909)),
DATE(YEAR(H6909)+1,MONTH(H6909),DAY(H6909)))))-H6909))+H6909)</f>
        <v/>
      </c>
      <c r="J6909" s="9" t="str">
        <f t="shared" si="664"/>
        <v/>
      </c>
      <c r="K6909" s="11" t="str">
        <f t="shared" si="665"/>
        <v/>
      </c>
      <c r="L6909" s="11" t="str">
        <f t="shared" si="666"/>
        <v/>
      </c>
      <c r="M6909" s="11" t="str">
        <f>IF(A6909="","",VLOOKUP(E6909,index!$A$1:$B$6,2,0)*K6909*G6909)</f>
        <v/>
      </c>
      <c r="N6909" s="11" t="str">
        <f>IF(A6909="","",-PMT(G6909*VLOOKUP(E6909,index!$A$1:$B$6,2,0),C6909,F6909,0,0))</f>
        <v/>
      </c>
      <c r="O6909" s="11" t="str">
        <f t="shared" si="667"/>
        <v/>
      </c>
      <c r="P6909" s="11" t="str">
        <f t="shared" si="662"/>
        <v/>
      </c>
    </row>
    <row r="6910" spans="1:16" x14ac:dyDescent="0.25">
      <c r="A6910" s="9" t="str">
        <f>IF(A6909="","",IF(B6909&lt;C6909,A6909,IF(A6909=MAX('entry data'!$B$8:$B$507),"",A6909+1)))</f>
        <v/>
      </c>
      <c r="B6910" s="9" t="str">
        <f t="shared" si="663"/>
        <v/>
      </c>
      <c r="C6910" s="9" t="str">
        <f>IF(ISERROR(VLOOKUP(A6910,'entry data'!B:G,6,0)),"",VLOOKUP(A6910,'entry data'!B:G,6,0))</f>
        <v/>
      </c>
      <c r="D6910" s="9" t="str">
        <f>IF(ISERROR(VLOOKUP(A6910,'entry data'!B:C,2,0)),"",VLOOKUP(A6910,'entry data'!B:C,2,0))</f>
        <v/>
      </c>
      <c r="E6910" s="9" t="str">
        <f>IF(ISERROR(VLOOKUP(A6910,'entry data'!B:E,4,0)),"",VLOOKUP(A6910,'entry data'!B:E,4,0))</f>
        <v/>
      </c>
      <c r="F6910" s="11" t="str">
        <f>IF(A6910="","",IF(ISERROR(VLOOKUP(A6910,'entry data'!B:F,5,0)),"",VLOOKUP(A6910,'entry data'!B:F,5,0)))</f>
        <v/>
      </c>
      <c r="G6910" s="12" t="str">
        <f>IF(A6910="","",IF(ISERROR(VLOOKUP(A6910,'entry data'!B:I,8,0)),"",VLOOKUP(A6910,'entry data'!B:I,7,0)))</f>
        <v/>
      </c>
      <c r="H6910" s="13" t="str">
        <f>IF(A6910="","",IF(B6910=1,VLOOKUP(A6910,'entry data'!B:D,3,0),I6909))</f>
        <v/>
      </c>
      <c r="I6910" s="14" t="str">
        <f>IF(A6910="","",IF(E6910="weekly",7,IF(E6910="fortnightly",14,IF(E6910="monthly",DATE(IF(MONTH(H6910)=12,YEAR(H6910)+1,YEAR(H6910)),VLOOKUP(MONTH(H6910),index!$D$2:$G$13,2,0),DAY(H6910)),
IF(E6910="quarterly",DATE(IF(MONTH(H6910)&gt;=10,YEAR(H6910)+1,YEAR(H6910)),VLOOKUP(MONTH(H6910),index!$D$2:$G$13,3,0),DAY(H6910)),
IF(E6910="halfyearly",DATE(IF(MONTH(H6910)&gt;=7,YEAR(H6910)+1,YEAR(H6910)),VLOOKUP(MONTH(H6910),index!$D$2:$G$13,4,0),DAY(H6910)),
DATE(YEAR(H6910)+1,MONTH(H6910),DAY(H6910)))))-H6910))+H6910)</f>
        <v/>
      </c>
      <c r="J6910" s="9" t="str">
        <f t="shared" si="664"/>
        <v/>
      </c>
      <c r="K6910" s="11" t="str">
        <f t="shared" si="665"/>
        <v/>
      </c>
      <c r="L6910" s="11" t="str">
        <f t="shared" si="666"/>
        <v/>
      </c>
      <c r="M6910" s="11" t="str">
        <f>IF(A6910="","",VLOOKUP(E6910,index!$A$1:$B$6,2,0)*K6910*G6910)</f>
        <v/>
      </c>
      <c r="N6910" s="11" t="str">
        <f>IF(A6910="","",-PMT(G6910*VLOOKUP(E6910,index!$A$1:$B$6,2,0),C6910,F6910,0,0))</f>
        <v/>
      </c>
      <c r="O6910" s="11" t="str">
        <f t="shared" si="667"/>
        <v/>
      </c>
      <c r="P6910" s="11" t="str">
        <f t="shared" si="662"/>
        <v/>
      </c>
    </row>
    <row r="6911" spans="1:16" x14ac:dyDescent="0.25">
      <c r="A6911" s="9" t="str">
        <f>IF(A6910="","",IF(B6910&lt;C6910,A6910,IF(A6910=MAX('entry data'!$B$8:$B$507),"",A6910+1)))</f>
        <v/>
      </c>
      <c r="B6911" s="9" t="str">
        <f t="shared" si="663"/>
        <v/>
      </c>
      <c r="C6911" s="9" t="str">
        <f>IF(ISERROR(VLOOKUP(A6911,'entry data'!B:G,6,0)),"",VLOOKUP(A6911,'entry data'!B:G,6,0))</f>
        <v/>
      </c>
      <c r="D6911" s="9" t="str">
        <f>IF(ISERROR(VLOOKUP(A6911,'entry data'!B:C,2,0)),"",VLOOKUP(A6911,'entry data'!B:C,2,0))</f>
        <v/>
      </c>
      <c r="E6911" s="9" t="str">
        <f>IF(ISERROR(VLOOKUP(A6911,'entry data'!B:E,4,0)),"",VLOOKUP(A6911,'entry data'!B:E,4,0))</f>
        <v/>
      </c>
      <c r="F6911" s="11" t="str">
        <f>IF(A6911="","",IF(ISERROR(VLOOKUP(A6911,'entry data'!B:F,5,0)),"",VLOOKUP(A6911,'entry data'!B:F,5,0)))</f>
        <v/>
      </c>
      <c r="G6911" s="12" t="str">
        <f>IF(A6911="","",IF(ISERROR(VLOOKUP(A6911,'entry data'!B:I,8,0)),"",VLOOKUP(A6911,'entry data'!B:I,7,0)))</f>
        <v/>
      </c>
      <c r="H6911" s="13" t="str">
        <f>IF(A6911="","",IF(B6911=1,VLOOKUP(A6911,'entry data'!B:D,3,0),I6910))</f>
        <v/>
      </c>
      <c r="I6911" s="14" t="str">
        <f>IF(A6911="","",IF(E6911="weekly",7,IF(E6911="fortnightly",14,IF(E6911="monthly",DATE(IF(MONTH(H6911)=12,YEAR(H6911)+1,YEAR(H6911)),VLOOKUP(MONTH(H6911),index!$D$2:$G$13,2,0),DAY(H6911)),
IF(E6911="quarterly",DATE(IF(MONTH(H6911)&gt;=10,YEAR(H6911)+1,YEAR(H6911)),VLOOKUP(MONTH(H6911),index!$D$2:$G$13,3,0),DAY(H6911)),
IF(E6911="halfyearly",DATE(IF(MONTH(H6911)&gt;=7,YEAR(H6911)+1,YEAR(H6911)),VLOOKUP(MONTH(H6911),index!$D$2:$G$13,4,0),DAY(H6911)),
DATE(YEAR(H6911)+1,MONTH(H6911),DAY(H6911)))))-H6911))+H6911)</f>
        <v/>
      </c>
      <c r="J6911" s="9" t="str">
        <f t="shared" si="664"/>
        <v/>
      </c>
      <c r="K6911" s="11" t="str">
        <f t="shared" si="665"/>
        <v/>
      </c>
      <c r="L6911" s="11" t="str">
        <f t="shared" si="666"/>
        <v/>
      </c>
      <c r="M6911" s="11" t="str">
        <f>IF(A6911="","",VLOOKUP(E6911,index!$A$1:$B$6,2,0)*K6911*G6911)</f>
        <v/>
      </c>
      <c r="N6911" s="11" t="str">
        <f>IF(A6911="","",-PMT(G6911*VLOOKUP(E6911,index!$A$1:$B$6,2,0),C6911,F6911,0,0))</f>
        <v/>
      </c>
      <c r="O6911" s="11" t="str">
        <f t="shared" si="667"/>
        <v/>
      </c>
      <c r="P6911" s="11" t="str">
        <f t="shared" si="662"/>
        <v/>
      </c>
    </row>
    <row r="6912" spans="1:16" x14ac:dyDescent="0.25">
      <c r="A6912" s="9" t="str">
        <f>IF(A6911="","",IF(B6911&lt;C6911,A6911,IF(A6911=MAX('entry data'!$B$8:$B$507),"",A6911+1)))</f>
        <v/>
      </c>
      <c r="B6912" s="9" t="str">
        <f t="shared" si="663"/>
        <v/>
      </c>
      <c r="C6912" s="9" t="str">
        <f>IF(ISERROR(VLOOKUP(A6912,'entry data'!B:G,6,0)),"",VLOOKUP(A6912,'entry data'!B:G,6,0))</f>
        <v/>
      </c>
      <c r="D6912" s="9" t="str">
        <f>IF(ISERROR(VLOOKUP(A6912,'entry data'!B:C,2,0)),"",VLOOKUP(A6912,'entry data'!B:C,2,0))</f>
        <v/>
      </c>
      <c r="E6912" s="9" t="str">
        <f>IF(ISERROR(VLOOKUP(A6912,'entry data'!B:E,4,0)),"",VLOOKUP(A6912,'entry data'!B:E,4,0))</f>
        <v/>
      </c>
      <c r="F6912" s="11" t="str">
        <f>IF(A6912="","",IF(ISERROR(VLOOKUP(A6912,'entry data'!B:F,5,0)),"",VLOOKUP(A6912,'entry data'!B:F,5,0)))</f>
        <v/>
      </c>
      <c r="G6912" s="12" t="str">
        <f>IF(A6912="","",IF(ISERROR(VLOOKUP(A6912,'entry data'!B:I,8,0)),"",VLOOKUP(A6912,'entry data'!B:I,7,0)))</f>
        <v/>
      </c>
      <c r="H6912" s="13" t="str">
        <f>IF(A6912="","",IF(B6912=1,VLOOKUP(A6912,'entry data'!B:D,3,0),I6911))</f>
        <v/>
      </c>
      <c r="I6912" s="14" t="str">
        <f>IF(A6912="","",IF(E6912="weekly",7,IF(E6912="fortnightly",14,IF(E6912="monthly",DATE(IF(MONTH(H6912)=12,YEAR(H6912)+1,YEAR(H6912)),VLOOKUP(MONTH(H6912),index!$D$2:$G$13,2,0),DAY(H6912)),
IF(E6912="quarterly",DATE(IF(MONTH(H6912)&gt;=10,YEAR(H6912)+1,YEAR(H6912)),VLOOKUP(MONTH(H6912),index!$D$2:$G$13,3,0),DAY(H6912)),
IF(E6912="halfyearly",DATE(IF(MONTH(H6912)&gt;=7,YEAR(H6912)+1,YEAR(H6912)),VLOOKUP(MONTH(H6912),index!$D$2:$G$13,4,0),DAY(H6912)),
DATE(YEAR(H6912)+1,MONTH(H6912),DAY(H6912)))))-H6912))+H6912)</f>
        <v/>
      </c>
      <c r="J6912" s="9" t="str">
        <f t="shared" si="664"/>
        <v/>
      </c>
      <c r="K6912" s="11" t="str">
        <f t="shared" si="665"/>
        <v/>
      </c>
      <c r="L6912" s="11" t="str">
        <f t="shared" si="666"/>
        <v/>
      </c>
      <c r="M6912" s="11" t="str">
        <f>IF(A6912="","",VLOOKUP(E6912,index!$A$1:$B$6,2,0)*K6912*G6912)</f>
        <v/>
      </c>
      <c r="N6912" s="11" t="str">
        <f>IF(A6912="","",-PMT(G6912*VLOOKUP(E6912,index!$A$1:$B$6,2,0),C6912,F6912,0,0))</f>
        <v/>
      </c>
      <c r="O6912" s="11" t="str">
        <f t="shared" si="667"/>
        <v/>
      </c>
      <c r="P6912" s="11" t="str">
        <f t="shared" si="662"/>
        <v/>
      </c>
    </row>
    <row r="6913" spans="1:16" x14ac:dyDescent="0.25">
      <c r="A6913" s="9" t="str">
        <f>IF(A6912="","",IF(B6912&lt;C6912,A6912,IF(A6912=MAX('entry data'!$B$8:$B$507),"",A6912+1)))</f>
        <v/>
      </c>
      <c r="B6913" s="9" t="str">
        <f t="shared" si="663"/>
        <v/>
      </c>
      <c r="C6913" s="9" t="str">
        <f>IF(ISERROR(VLOOKUP(A6913,'entry data'!B:G,6,0)),"",VLOOKUP(A6913,'entry data'!B:G,6,0))</f>
        <v/>
      </c>
      <c r="D6913" s="9" t="str">
        <f>IF(ISERROR(VLOOKUP(A6913,'entry data'!B:C,2,0)),"",VLOOKUP(A6913,'entry data'!B:C,2,0))</f>
        <v/>
      </c>
      <c r="E6913" s="9" t="str">
        <f>IF(ISERROR(VLOOKUP(A6913,'entry data'!B:E,4,0)),"",VLOOKUP(A6913,'entry data'!B:E,4,0))</f>
        <v/>
      </c>
      <c r="F6913" s="11" t="str">
        <f>IF(A6913="","",IF(ISERROR(VLOOKUP(A6913,'entry data'!B:F,5,0)),"",VLOOKUP(A6913,'entry data'!B:F,5,0)))</f>
        <v/>
      </c>
      <c r="G6913" s="12" t="str">
        <f>IF(A6913="","",IF(ISERROR(VLOOKUP(A6913,'entry data'!B:I,8,0)),"",VLOOKUP(A6913,'entry data'!B:I,7,0)))</f>
        <v/>
      </c>
      <c r="H6913" s="13" t="str">
        <f>IF(A6913="","",IF(B6913=1,VLOOKUP(A6913,'entry data'!B:D,3,0),I6912))</f>
        <v/>
      </c>
      <c r="I6913" s="14" t="str">
        <f>IF(A6913="","",IF(E6913="weekly",7,IF(E6913="fortnightly",14,IF(E6913="monthly",DATE(IF(MONTH(H6913)=12,YEAR(H6913)+1,YEAR(H6913)),VLOOKUP(MONTH(H6913),index!$D$2:$G$13,2,0),DAY(H6913)),
IF(E6913="quarterly",DATE(IF(MONTH(H6913)&gt;=10,YEAR(H6913)+1,YEAR(H6913)),VLOOKUP(MONTH(H6913),index!$D$2:$G$13,3,0),DAY(H6913)),
IF(E6913="halfyearly",DATE(IF(MONTH(H6913)&gt;=7,YEAR(H6913)+1,YEAR(H6913)),VLOOKUP(MONTH(H6913),index!$D$2:$G$13,4,0),DAY(H6913)),
DATE(YEAR(H6913)+1,MONTH(H6913),DAY(H6913)))))-H6913))+H6913)</f>
        <v/>
      </c>
      <c r="J6913" s="9" t="str">
        <f t="shared" si="664"/>
        <v/>
      </c>
      <c r="K6913" s="11" t="str">
        <f t="shared" si="665"/>
        <v/>
      </c>
      <c r="L6913" s="11" t="str">
        <f t="shared" si="666"/>
        <v/>
      </c>
      <c r="M6913" s="11" t="str">
        <f>IF(A6913="","",VLOOKUP(E6913,index!$A$1:$B$6,2,0)*K6913*G6913)</f>
        <v/>
      </c>
      <c r="N6913" s="11" t="str">
        <f>IF(A6913="","",-PMT(G6913*VLOOKUP(E6913,index!$A$1:$B$6,2,0),C6913,F6913,0,0))</f>
        <v/>
      </c>
      <c r="O6913" s="11" t="str">
        <f t="shared" si="667"/>
        <v/>
      </c>
      <c r="P6913" s="11" t="str">
        <f t="shared" si="662"/>
        <v/>
      </c>
    </row>
    <row r="6914" spans="1:16" x14ac:dyDescent="0.25">
      <c r="A6914" s="9" t="str">
        <f>IF(A6913="","",IF(B6913&lt;C6913,A6913,IF(A6913=MAX('entry data'!$B$8:$B$507),"",A6913+1)))</f>
        <v/>
      </c>
      <c r="B6914" s="9" t="str">
        <f t="shared" si="663"/>
        <v/>
      </c>
      <c r="C6914" s="9" t="str">
        <f>IF(ISERROR(VLOOKUP(A6914,'entry data'!B:G,6,0)),"",VLOOKUP(A6914,'entry data'!B:G,6,0))</f>
        <v/>
      </c>
      <c r="D6914" s="9" t="str">
        <f>IF(ISERROR(VLOOKUP(A6914,'entry data'!B:C,2,0)),"",VLOOKUP(A6914,'entry data'!B:C,2,0))</f>
        <v/>
      </c>
      <c r="E6914" s="9" t="str">
        <f>IF(ISERROR(VLOOKUP(A6914,'entry data'!B:E,4,0)),"",VLOOKUP(A6914,'entry data'!B:E,4,0))</f>
        <v/>
      </c>
      <c r="F6914" s="11" t="str">
        <f>IF(A6914="","",IF(ISERROR(VLOOKUP(A6914,'entry data'!B:F,5,0)),"",VLOOKUP(A6914,'entry data'!B:F,5,0)))</f>
        <v/>
      </c>
      <c r="G6914" s="12" t="str">
        <f>IF(A6914="","",IF(ISERROR(VLOOKUP(A6914,'entry data'!B:I,8,0)),"",VLOOKUP(A6914,'entry data'!B:I,7,0)))</f>
        <v/>
      </c>
      <c r="H6914" s="13" t="str">
        <f>IF(A6914="","",IF(B6914=1,VLOOKUP(A6914,'entry data'!B:D,3,0),I6913))</f>
        <v/>
      </c>
      <c r="I6914" s="14" t="str">
        <f>IF(A6914="","",IF(E6914="weekly",7,IF(E6914="fortnightly",14,IF(E6914="monthly",DATE(IF(MONTH(H6914)=12,YEAR(H6914)+1,YEAR(H6914)),VLOOKUP(MONTH(H6914),index!$D$2:$G$13,2,0),DAY(H6914)),
IF(E6914="quarterly",DATE(IF(MONTH(H6914)&gt;=10,YEAR(H6914)+1,YEAR(H6914)),VLOOKUP(MONTH(H6914),index!$D$2:$G$13,3,0),DAY(H6914)),
IF(E6914="halfyearly",DATE(IF(MONTH(H6914)&gt;=7,YEAR(H6914)+1,YEAR(H6914)),VLOOKUP(MONTH(H6914),index!$D$2:$G$13,4,0),DAY(H6914)),
DATE(YEAR(H6914)+1,MONTH(H6914),DAY(H6914)))))-H6914))+H6914)</f>
        <v/>
      </c>
      <c r="J6914" s="9" t="str">
        <f t="shared" si="664"/>
        <v/>
      </c>
      <c r="K6914" s="11" t="str">
        <f t="shared" si="665"/>
        <v/>
      </c>
      <c r="L6914" s="11" t="str">
        <f t="shared" si="666"/>
        <v/>
      </c>
      <c r="M6914" s="11" t="str">
        <f>IF(A6914="","",VLOOKUP(E6914,index!$A$1:$B$6,2,0)*K6914*G6914)</f>
        <v/>
      </c>
      <c r="N6914" s="11" t="str">
        <f>IF(A6914="","",-PMT(G6914*VLOOKUP(E6914,index!$A$1:$B$6,2,0),C6914,F6914,0,0))</f>
        <v/>
      </c>
      <c r="O6914" s="11" t="str">
        <f t="shared" si="667"/>
        <v/>
      </c>
      <c r="P6914" s="11" t="str">
        <f t="shared" si="662"/>
        <v/>
      </c>
    </row>
    <row r="6915" spans="1:16" x14ac:dyDescent="0.25">
      <c r="A6915" s="9" t="str">
        <f>IF(A6914="","",IF(B6914&lt;C6914,A6914,IF(A6914=MAX('entry data'!$B$8:$B$507),"",A6914+1)))</f>
        <v/>
      </c>
      <c r="B6915" s="9" t="str">
        <f t="shared" si="663"/>
        <v/>
      </c>
      <c r="C6915" s="9" t="str">
        <f>IF(ISERROR(VLOOKUP(A6915,'entry data'!B:G,6,0)),"",VLOOKUP(A6915,'entry data'!B:G,6,0))</f>
        <v/>
      </c>
      <c r="D6915" s="9" t="str">
        <f>IF(ISERROR(VLOOKUP(A6915,'entry data'!B:C,2,0)),"",VLOOKUP(A6915,'entry data'!B:C,2,0))</f>
        <v/>
      </c>
      <c r="E6915" s="9" t="str">
        <f>IF(ISERROR(VLOOKUP(A6915,'entry data'!B:E,4,0)),"",VLOOKUP(A6915,'entry data'!B:E,4,0))</f>
        <v/>
      </c>
      <c r="F6915" s="11" t="str">
        <f>IF(A6915="","",IF(ISERROR(VLOOKUP(A6915,'entry data'!B:F,5,0)),"",VLOOKUP(A6915,'entry data'!B:F,5,0)))</f>
        <v/>
      </c>
      <c r="G6915" s="12" t="str">
        <f>IF(A6915="","",IF(ISERROR(VLOOKUP(A6915,'entry data'!B:I,8,0)),"",VLOOKUP(A6915,'entry data'!B:I,7,0)))</f>
        <v/>
      </c>
      <c r="H6915" s="13" t="str">
        <f>IF(A6915="","",IF(B6915=1,VLOOKUP(A6915,'entry data'!B:D,3,0),I6914))</f>
        <v/>
      </c>
      <c r="I6915" s="14" t="str">
        <f>IF(A6915="","",IF(E6915="weekly",7,IF(E6915="fortnightly",14,IF(E6915="monthly",DATE(IF(MONTH(H6915)=12,YEAR(H6915)+1,YEAR(H6915)),VLOOKUP(MONTH(H6915),index!$D$2:$G$13,2,0),DAY(H6915)),
IF(E6915="quarterly",DATE(IF(MONTH(H6915)&gt;=10,YEAR(H6915)+1,YEAR(H6915)),VLOOKUP(MONTH(H6915),index!$D$2:$G$13,3,0),DAY(H6915)),
IF(E6915="halfyearly",DATE(IF(MONTH(H6915)&gt;=7,YEAR(H6915)+1,YEAR(H6915)),VLOOKUP(MONTH(H6915),index!$D$2:$G$13,4,0),DAY(H6915)),
DATE(YEAR(H6915)+1,MONTH(H6915),DAY(H6915)))))-H6915))+H6915)</f>
        <v/>
      </c>
      <c r="J6915" s="9" t="str">
        <f t="shared" si="664"/>
        <v/>
      </c>
      <c r="K6915" s="11" t="str">
        <f t="shared" si="665"/>
        <v/>
      </c>
      <c r="L6915" s="11" t="str">
        <f t="shared" si="666"/>
        <v/>
      </c>
      <c r="M6915" s="11" t="str">
        <f>IF(A6915="","",VLOOKUP(E6915,index!$A$1:$B$6,2,0)*K6915*G6915)</f>
        <v/>
      </c>
      <c r="N6915" s="11" t="str">
        <f>IF(A6915="","",-PMT(G6915*VLOOKUP(E6915,index!$A$1:$B$6,2,0),C6915,F6915,0,0))</f>
        <v/>
      </c>
      <c r="O6915" s="11" t="str">
        <f t="shared" si="667"/>
        <v/>
      </c>
      <c r="P6915" s="11" t="str">
        <f t="shared" ref="P6915:P6978" si="668">IF(A6915="","",IF(J6915&lt;&gt;J6916,O6915,0))</f>
        <v/>
      </c>
    </row>
    <row r="6916" spans="1:16" x14ac:dyDescent="0.25">
      <c r="A6916" s="9" t="str">
        <f>IF(A6915="","",IF(B6915&lt;C6915,A6915,IF(A6915=MAX('entry data'!$B$8:$B$507),"",A6915+1)))</f>
        <v/>
      </c>
      <c r="B6916" s="9" t="str">
        <f t="shared" si="663"/>
        <v/>
      </c>
      <c r="C6916" s="9" t="str">
        <f>IF(ISERROR(VLOOKUP(A6916,'entry data'!B:G,6,0)),"",VLOOKUP(A6916,'entry data'!B:G,6,0))</f>
        <v/>
      </c>
      <c r="D6916" s="9" t="str">
        <f>IF(ISERROR(VLOOKUP(A6916,'entry data'!B:C,2,0)),"",VLOOKUP(A6916,'entry data'!B:C,2,0))</f>
        <v/>
      </c>
      <c r="E6916" s="9" t="str">
        <f>IF(ISERROR(VLOOKUP(A6916,'entry data'!B:E,4,0)),"",VLOOKUP(A6916,'entry data'!B:E,4,0))</f>
        <v/>
      </c>
      <c r="F6916" s="11" t="str">
        <f>IF(A6916="","",IF(ISERROR(VLOOKUP(A6916,'entry data'!B:F,5,0)),"",VLOOKUP(A6916,'entry data'!B:F,5,0)))</f>
        <v/>
      </c>
      <c r="G6916" s="12" t="str">
        <f>IF(A6916="","",IF(ISERROR(VLOOKUP(A6916,'entry data'!B:I,8,0)),"",VLOOKUP(A6916,'entry data'!B:I,7,0)))</f>
        <v/>
      </c>
      <c r="H6916" s="13" t="str">
        <f>IF(A6916="","",IF(B6916=1,VLOOKUP(A6916,'entry data'!B:D,3,0),I6915))</f>
        <v/>
      </c>
      <c r="I6916" s="14" t="str">
        <f>IF(A6916="","",IF(E6916="weekly",7,IF(E6916="fortnightly",14,IF(E6916="monthly",DATE(IF(MONTH(H6916)=12,YEAR(H6916)+1,YEAR(H6916)),VLOOKUP(MONTH(H6916),index!$D$2:$G$13,2,0),DAY(H6916)),
IF(E6916="quarterly",DATE(IF(MONTH(H6916)&gt;=10,YEAR(H6916)+1,YEAR(H6916)),VLOOKUP(MONTH(H6916),index!$D$2:$G$13,3,0),DAY(H6916)),
IF(E6916="halfyearly",DATE(IF(MONTH(H6916)&gt;=7,YEAR(H6916)+1,YEAR(H6916)),VLOOKUP(MONTH(H6916),index!$D$2:$G$13,4,0),DAY(H6916)),
DATE(YEAR(H6916)+1,MONTH(H6916),DAY(H6916)))))-H6916))+H6916)</f>
        <v/>
      </c>
      <c r="J6916" s="9" t="str">
        <f t="shared" si="664"/>
        <v/>
      </c>
      <c r="K6916" s="11" t="str">
        <f t="shared" si="665"/>
        <v/>
      </c>
      <c r="L6916" s="11" t="str">
        <f t="shared" si="666"/>
        <v/>
      </c>
      <c r="M6916" s="11" t="str">
        <f>IF(A6916="","",VLOOKUP(E6916,index!$A$1:$B$6,2,0)*K6916*G6916)</f>
        <v/>
      </c>
      <c r="N6916" s="11" t="str">
        <f>IF(A6916="","",-PMT(G6916*VLOOKUP(E6916,index!$A$1:$B$6,2,0),C6916,F6916,0,0))</f>
        <v/>
      </c>
      <c r="O6916" s="11" t="str">
        <f t="shared" si="667"/>
        <v/>
      </c>
      <c r="P6916" s="11" t="str">
        <f t="shared" si="668"/>
        <v/>
      </c>
    </row>
    <row r="6917" spans="1:16" x14ac:dyDescent="0.25">
      <c r="A6917" s="9" t="str">
        <f>IF(A6916="","",IF(B6916&lt;C6916,A6916,IF(A6916=MAX('entry data'!$B$8:$B$507),"",A6916+1)))</f>
        <v/>
      </c>
      <c r="B6917" s="9" t="str">
        <f t="shared" si="663"/>
        <v/>
      </c>
      <c r="C6917" s="9" t="str">
        <f>IF(ISERROR(VLOOKUP(A6917,'entry data'!B:G,6,0)),"",VLOOKUP(A6917,'entry data'!B:G,6,0))</f>
        <v/>
      </c>
      <c r="D6917" s="9" t="str">
        <f>IF(ISERROR(VLOOKUP(A6917,'entry data'!B:C,2,0)),"",VLOOKUP(A6917,'entry data'!B:C,2,0))</f>
        <v/>
      </c>
      <c r="E6917" s="9" t="str">
        <f>IF(ISERROR(VLOOKUP(A6917,'entry data'!B:E,4,0)),"",VLOOKUP(A6917,'entry data'!B:E,4,0))</f>
        <v/>
      </c>
      <c r="F6917" s="11" t="str">
        <f>IF(A6917="","",IF(ISERROR(VLOOKUP(A6917,'entry data'!B:F,5,0)),"",VLOOKUP(A6917,'entry data'!B:F,5,0)))</f>
        <v/>
      </c>
      <c r="G6917" s="12" t="str">
        <f>IF(A6917="","",IF(ISERROR(VLOOKUP(A6917,'entry data'!B:I,8,0)),"",VLOOKUP(A6917,'entry data'!B:I,7,0)))</f>
        <v/>
      </c>
      <c r="H6917" s="13" t="str">
        <f>IF(A6917="","",IF(B6917=1,VLOOKUP(A6917,'entry data'!B:D,3,0),I6916))</f>
        <v/>
      </c>
      <c r="I6917" s="14" t="str">
        <f>IF(A6917="","",IF(E6917="weekly",7,IF(E6917="fortnightly",14,IF(E6917="monthly",DATE(IF(MONTH(H6917)=12,YEAR(H6917)+1,YEAR(H6917)),VLOOKUP(MONTH(H6917),index!$D$2:$G$13,2,0),DAY(H6917)),
IF(E6917="quarterly",DATE(IF(MONTH(H6917)&gt;=10,YEAR(H6917)+1,YEAR(H6917)),VLOOKUP(MONTH(H6917),index!$D$2:$G$13,3,0),DAY(H6917)),
IF(E6917="halfyearly",DATE(IF(MONTH(H6917)&gt;=7,YEAR(H6917)+1,YEAR(H6917)),VLOOKUP(MONTH(H6917),index!$D$2:$G$13,4,0),DAY(H6917)),
DATE(YEAR(H6917)+1,MONTH(H6917),DAY(H6917)))))-H6917))+H6917)</f>
        <v/>
      </c>
      <c r="J6917" s="9" t="str">
        <f t="shared" si="664"/>
        <v/>
      </c>
      <c r="K6917" s="11" t="str">
        <f t="shared" si="665"/>
        <v/>
      </c>
      <c r="L6917" s="11" t="str">
        <f t="shared" si="666"/>
        <v/>
      </c>
      <c r="M6917" s="11" t="str">
        <f>IF(A6917="","",VLOOKUP(E6917,index!$A$1:$B$6,2,0)*K6917*G6917)</f>
        <v/>
      </c>
      <c r="N6917" s="11" t="str">
        <f>IF(A6917="","",-PMT(G6917*VLOOKUP(E6917,index!$A$1:$B$6,2,0),C6917,F6917,0,0))</f>
        <v/>
      </c>
      <c r="O6917" s="11" t="str">
        <f t="shared" si="667"/>
        <v/>
      </c>
      <c r="P6917" s="11" t="str">
        <f t="shared" si="668"/>
        <v/>
      </c>
    </row>
    <row r="6918" spans="1:16" x14ac:dyDescent="0.25">
      <c r="A6918" s="9" t="str">
        <f>IF(A6917="","",IF(B6917&lt;C6917,A6917,IF(A6917=MAX('entry data'!$B$8:$B$507),"",A6917+1)))</f>
        <v/>
      </c>
      <c r="B6918" s="9" t="str">
        <f t="shared" si="663"/>
        <v/>
      </c>
      <c r="C6918" s="9" t="str">
        <f>IF(ISERROR(VLOOKUP(A6918,'entry data'!B:G,6,0)),"",VLOOKUP(A6918,'entry data'!B:G,6,0))</f>
        <v/>
      </c>
      <c r="D6918" s="9" t="str">
        <f>IF(ISERROR(VLOOKUP(A6918,'entry data'!B:C,2,0)),"",VLOOKUP(A6918,'entry data'!B:C,2,0))</f>
        <v/>
      </c>
      <c r="E6918" s="9" t="str">
        <f>IF(ISERROR(VLOOKUP(A6918,'entry data'!B:E,4,0)),"",VLOOKUP(A6918,'entry data'!B:E,4,0))</f>
        <v/>
      </c>
      <c r="F6918" s="11" t="str">
        <f>IF(A6918="","",IF(ISERROR(VLOOKUP(A6918,'entry data'!B:F,5,0)),"",VLOOKUP(A6918,'entry data'!B:F,5,0)))</f>
        <v/>
      </c>
      <c r="G6918" s="12" t="str">
        <f>IF(A6918="","",IF(ISERROR(VLOOKUP(A6918,'entry data'!B:I,8,0)),"",VLOOKUP(A6918,'entry data'!B:I,7,0)))</f>
        <v/>
      </c>
      <c r="H6918" s="13" t="str">
        <f>IF(A6918="","",IF(B6918=1,VLOOKUP(A6918,'entry data'!B:D,3,0),I6917))</f>
        <v/>
      </c>
      <c r="I6918" s="14" t="str">
        <f>IF(A6918="","",IF(E6918="weekly",7,IF(E6918="fortnightly",14,IF(E6918="monthly",DATE(IF(MONTH(H6918)=12,YEAR(H6918)+1,YEAR(H6918)),VLOOKUP(MONTH(H6918),index!$D$2:$G$13,2,0),DAY(H6918)),
IF(E6918="quarterly",DATE(IF(MONTH(H6918)&gt;=10,YEAR(H6918)+1,YEAR(H6918)),VLOOKUP(MONTH(H6918),index!$D$2:$G$13,3,0),DAY(H6918)),
IF(E6918="halfyearly",DATE(IF(MONTH(H6918)&gt;=7,YEAR(H6918)+1,YEAR(H6918)),VLOOKUP(MONTH(H6918),index!$D$2:$G$13,4,0),DAY(H6918)),
DATE(YEAR(H6918)+1,MONTH(H6918),DAY(H6918)))))-H6918))+H6918)</f>
        <v/>
      </c>
      <c r="J6918" s="9" t="str">
        <f t="shared" si="664"/>
        <v/>
      </c>
      <c r="K6918" s="11" t="str">
        <f t="shared" si="665"/>
        <v/>
      </c>
      <c r="L6918" s="11" t="str">
        <f t="shared" si="666"/>
        <v/>
      </c>
      <c r="M6918" s="11" t="str">
        <f>IF(A6918="","",VLOOKUP(E6918,index!$A$1:$B$6,2,0)*K6918*G6918)</f>
        <v/>
      </c>
      <c r="N6918" s="11" t="str">
        <f>IF(A6918="","",-PMT(G6918*VLOOKUP(E6918,index!$A$1:$B$6,2,0),C6918,F6918,0,0))</f>
        <v/>
      </c>
      <c r="O6918" s="11" t="str">
        <f t="shared" si="667"/>
        <v/>
      </c>
      <c r="P6918" s="11" t="str">
        <f t="shared" si="668"/>
        <v/>
      </c>
    </row>
    <row r="6919" spans="1:16" x14ac:dyDescent="0.25">
      <c r="A6919" s="9" t="str">
        <f>IF(A6918="","",IF(B6918&lt;C6918,A6918,IF(A6918=MAX('entry data'!$B$8:$B$507),"",A6918+1)))</f>
        <v/>
      </c>
      <c r="B6919" s="9" t="str">
        <f t="shared" si="663"/>
        <v/>
      </c>
      <c r="C6919" s="9" t="str">
        <f>IF(ISERROR(VLOOKUP(A6919,'entry data'!B:G,6,0)),"",VLOOKUP(A6919,'entry data'!B:G,6,0))</f>
        <v/>
      </c>
      <c r="D6919" s="9" t="str">
        <f>IF(ISERROR(VLOOKUP(A6919,'entry data'!B:C,2,0)),"",VLOOKUP(A6919,'entry data'!B:C,2,0))</f>
        <v/>
      </c>
      <c r="E6919" s="9" t="str">
        <f>IF(ISERROR(VLOOKUP(A6919,'entry data'!B:E,4,0)),"",VLOOKUP(A6919,'entry data'!B:E,4,0))</f>
        <v/>
      </c>
      <c r="F6919" s="11" t="str">
        <f>IF(A6919="","",IF(ISERROR(VLOOKUP(A6919,'entry data'!B:F,5,0)),"",VLOOKUP(A6919,'entry data'!B:F,5,0)))</f>
        <v/>
      </c>
      <c r="G6919" s="12" t="str">
        <f>IF(A6919="","",IF(ISERROR(VLOOKUP(A6919,'entry data'!B:I,8,0)),"",VLOOKUP(A6919,'entry data'!B:I,7,0)))</f>
        <v/>
      </c>
      <c r="H6919" s="13" t="str">
        <f>IF(A6919="","",IF(B6919=1,VLOOKUP(A6919,'entry data'!B:D,3,0),I6918))</f>
        <v/>
      </c>
      <c r="I6919" s="14" t="str">
        <f>IF(A6919="","",IF(E6919="weekly",7,IF(E6919="fortnightly",14,IF(E6919="monthly",DATE(IF(MONTH(H6919)=12,YEAR(H6919)+1,YEAR(H6919)),VLOOKUP(MONTH(H6919),index!$D$2:$G$13,2,0),DAY(H6919)),
IF(E6919="quarterly",DATE(IF(MONTH(H6919)&gt;=10,YEAR(H6919)+1,YEAR(H6919)),VLOOKUP(MONTH(H6919),index!$D$2:$G$13,3,0),DAY(H6919)),
IF(E6919="halfyearly",DATE(IF(MONTH(H6919)&gt;=7,YEAR(H6919)+1,YEAR(H6919)),VLOOKUP(MONTH(H6919),index!$D$2:$G$13,4,0),DAY(H6919)),
DATE(YEAR(H6919)+1,MONTH(H6919),DAY(H6919)))))-H6919))+H6919)</f>
        <v/>
      </c>
      <c r="J6919" s="9" t="str">
        <f t="shared" si="664"/>
        <v/>
      </c>
      <c r="K6919" s="11" t="str">
        <f t="shared" si="665"/>
        <v/>
      </c>
      <c r="L6919" s="11" t="str">
        <f t="shared" si="666"/>
        <v/>
      </c>
      <c r="M6919" s="11" t="str">
        <f>IF(A6919="","",VLOOKUP(E6919,index!$A$1:$B$6,2,0)*K6919*G6919)</f>
        <v/>
      </c>
      <c r="N6919" s="11" t="str">
        <f>IF(A6919="","",-PMT(G6919*VLOOKUP(E6919,index!$A$1:$B$6,2,0),C6919,F6919,0,0))</f>
        <v/>
      </c>
      <c r="O6919" s="11" t="str">
        <f t="shared" si="667"/>
        <v/>
      </c>
      <c r="P6919" s="11" t="str">
        <f t="shared" si="668"/>
        <v/>
      </c>
    </row>
    <row r="6920" spans="1:16" x14ac:dyDescent="0.25">
      <c r="A6920" s="9" t="str">
        <f>IF(A6919="","",IF(B6919&lt;C6919,A6919,IF(A6919=MAX('entry data'!$B$8:$B$507),"",A6919+1)))</f>
        <v/>
      </c>
      <c r="B6920" s="9" t="str">
        <f t="shared" si="663"/>
        <v/>
      </c>
      <c r="C6920" s="9" t="str">
        <f>IF(ISERROR(VLOOKUP(A6920,'entry data'!B:G,6,0)),"",VLOOKUP(A6920,'entry data'!B:G,6,0))</f>
        <v/>
      </c>
      <c r="D6920" s="9" t="str">
        <f>IF(ISERROR(VLOOKUP(A6920,'entry data'!B:C,2,0)),"",VLOOKUP(A6920,'entry data'!B:C,2,0))</f>
        <v/>
      </c>
      <c r="E6920" s="9" t="str">
        <f>IF(ISERROR(VLOOKUP(A6920,'entry data'!B:E,4,0)),"",VLOOKUP(A6920,'entry data'!B:E,4,0))</f>
        <v/>
      </c>
      <c r="F6920" s="11" t="str">
        <f>IF(A6920="","",IF(ISERROR(VLOOKUP(A6920,'entry data'!B:F,5,0)),"",VLOOKUP(A6920,'entry data'!B:F,5,0)))</f>
        <v/>
      </c>
      <c r="G6920" s="12" t="str">
        <f>IF(A6920="","",IF(ISERROR(VLOOKUP(A6920,'entry data'!B:I,8,0)),"",VLOOKUP(A6920,'entry data'!B:I,7,0)))</f>
        <v/>
      </c>
      <c r="H6920" s="13" t="str">
        <f>IF(A6920="","",IF(B6920=1,VLOOKUP(A6920,'entry data'!B:D,3,0),I6919))</f>
        <v/>
      </c>
      <c r="I6920" s="14" t="str">
        <f>IF(A6920="","",IF(E6920="weekly",7,IF(E6920="fortnightly",14,IF(E6920="monthly",DATE(IF(MONTH(H6920)=12,YEAR(H6920)+1,YEAR(H6920)),VLOOKUP(MONTH(H6920),index!$D$2:$G$13,2,0),DAY(H6920)),
IF(E6920="quarterly",DATE(IF(MONTH(H6920)&gt;=10,YEAR(H6920)+1,YEAR(H6920)),VLOOKUP(MONTH(H6920),index!$D$2:$G$13,3,0),DAY(H6920)),
IF(E6920="halfyearly",DATE(IF(MONTH(H6920)&gt;=7,YEAR(H6920)+1,YEAR(H6920)),VLOOKUP(MONTH(H6920),index!$D$2:$G$13,4,0),DAY(H6920)),
DATE(YEAR(H6920)+1,MONTH(H6920),DAY(H6920)))))-H6920))+H6920)</f>
        <v/>
      </c>
      <c r="J6920" s="9" t="str">
        <f t="shared" si="664"/>
        <v/>
      </c>
      <c r="K6920" s="11" t="str">
        <f t="shared" si="665"/>
        <v/>
      </c>
      <c r="L6920" s="11" t="str">
        <f t="shared" si="666"/>
        <v/>
      </c>
      <c r="M6920" s="11" t="str">
        <f>IF(A6920="","",VLOOKUP(E6920,index!$A$1:$B$6,2,0)*K6920*G6920)</f>
        <v/>
      </c>
      <c r="N6920" s="11" t="str">
        <f>IF(A6920="","",-PMT(G6920*VLOOKUP(E6920,index!$A$1:$B$6,2,0),C6920,F6920,0,0))</f>
        <v/>
      </c>
      <c r="O6920" s="11" t="str">
        <f t="shared" si="667"/>
        <v/>
      </c>
      <c r="P6920" s="11" t="str">
        <f t="shared" si="668"/>
        <v/>
      </c>
    </row>
    <row r="6921" spans="1:16" x14ac:dyDescent="0.25">
      <c r="A6921" s="9" t="str">
        <f>IF(A6920="","",IF(B6920&lt;C6920,A6920,IF(A6920=MAX('entry data'!$B$8:$B$507),"",A6920+1)))</f>
        <v/>
      </c>
      <c r="B6921" s="9" t="str">
        <f t="shared" si="663"/>
        <v/>
      </c>
      <c r="C6921" s="9" t="str">
        <f>IF(ISERROR(VLOOKUP(A6921,'entry data'!B:G,6,0)),"",VLOOKUP(A6921,'entry data'!B:G,6,0))</f>
        <v/>
      </c>
      <c r="D6921" s="9" t="str">
        <f>IF(ISERROR(VLOOKUP(A6921,'entry data'!B:C,2,0)),"",VLOOKUP(A6921,'entry data'!B:C,2,0))</f>
        <v/>
      </c>
      <c r="E6921" s="9" t="str">
        <f>IF(ISERROR(VLOOKUP(A6921,'entry data'!B:E,4,0)),"",VLOOKUP(A6921,'entry data'!B:E,4,0))</f>
        <v/>
      </c>
      <c r="F6921" s="11" t="str">
        <f>IF(A6921="","",IF(ISERROR(VLOOKUP(A6921,'entry data'!B:F,5,0)),"",VLOOKUP(A6921,'entry data'!B:F,5,0)))</f>
        <v/>
      </c>
      <c r="G6921" s="12" t="str">
        <f>IF(A6921="","",IF(ISERROR(VLOOKUP(A6921,'entry data'!B:I,8,0)),"",VLOOKUP(A6921,'entry data'!B:I,7,0)))</f>
        <v/>
      </c>
      <c r="H6921" s="13" t="str">
        <f>IF(A6921="","",IF(B6921=1,VLOOKUP(A6921,'entry data'!B:D,3,0),I6920))</f>
        <v/>
      </c>
      <c r="I6921" s="14" t="str">
        <f>IF(A6921="","",IF(E6921="weekly",7,IF(E6921="fortnightly",14,IF(E6921="monthly",DATE(IF(MONTH(H6921)=12,YEAR(H6921)+1,YEAR(H6921)),VLOOKUP(MONTH(H6921),index!$D$2:$G$13,2,0),DAY(H6921)),
IF(E6921="quarterly",DATE(IF(MONTH(H6921)&gt;=10,YEAR(H6921)+1,YEAR(H6921)),VLOOKUP(MONTH(H6921),index!$D$2:$G$13,3,0),DAY(H6921)),
IF(E6921="halfyearly",DATE(IF(MONTH(H6921)&gt;=7,YEAR(H6921)+1,YEAR(H6921)),VLOOKUP(MONTH(H6921),index!$D$2:$G$13,4,0),DAY(H6921)),
DATE(YEAR(H6921)+1,MONTH(H6921),DAY(H6921)))))-H6921))+H6921)</f>
        <v/>
      </c>
      <c r="J6921" s="9" t="str">
        <f t="shared" si="664"/>
        <v/>
      </c>
      <c r="K6921" s="11" t="str">
        <f t="shared" si="665"/>
        <v/>
      </c>
      <c r="L6921" s="11" t="str">
        <f t="shared" si="666"/>
        <v/>
      </c>
      <c r="M6921" s="11" t="str">
        <f>IF(A6921="","",VLOOKUP(E6921,index!$A$1:$B$6,2,0)*K6921*G6921)</f>
        <v/>
      </c>
      <c r="N6921" s="11" t="str">
        <f>IF(A6921="","",-PMT(G6921*VLOOKUP(E6921,index!$A$1:$B$6,2,0),C6921,F6921,0,0))</f>
        <v/>
      </c>
      <c r="O6921" s="11" t="str">
        <f t="shared" si="667"/>
        <v/>
      </c>
      <c r="P6921" s="11" t="str">
        <f t="shared" si="668"/>
        <v/>
      </c>
    </row>
    <row r="6922" spans="1:16" x14ac:dyDescent="0.25">
      <c r="A6922" s="9" t="str">
        <f>IF(A6921="","",IF(B6921&lt;C6921,A6921,IF(A6921=MAX('entry data'!$B$8:$B$507),"",A6921+1)))</f>
        <v/>
      </c>
      <c r="B6922" s="9" t="str">
        <f t="shared" si="663"/>
        <v/>
      </c>
      <c r="C6922" s="9" t="str">
        <f>IF(ISERROR(VLOOKUP(A6922,'entry data'!B:G,6,0)),"",VLOOKUP(A6922,'entry data'!B:G,6,0))</f>
        <v/>
      </c>
      <c r="D6922" s="9" t="str">
        <f>IF(ISERROR(VLOOKUP(A6922,'entry data'!B:C,2,0)),"",VLOOKUP(A6922,'entry data'!B:C,2,0))</f>
        <v/>
      </c>
      <c r="E6922" s="9" t="str">
        <f>IF(ISERROR(VLOOKUP(A6922,'entry data'!B:E,4,0)),"",VLOOKUP(A6922,'entry data'!B:E,4,0))</f>
        <v/>
      </c>
      <c r="F6922" s="11" t="str">
        <f>IF(A6922="","",IF(ISERROR(VLOOKUP(A6922,'entry data'!B:F,5,0)),"",VLOOKUP(A6922,'entry data'!B:F,5,0)))</f>
        <v/>
      </c>
      <c r="G6922" s="12" t="str">
        <f>IF(A6922="","",IF(ISERROR(VLOOKUP(A6922,'entry data'!B:I,8,0)),"",VLOOKUP(A6922,'entry data'!B:I,7,0)))</f>
        <v/>
      </c>
      <c r="H6922" s="13" t="str">
        <f>IF(A6922="","",IF(B6922=1,VLOOKUP(A6922,'entry data'!B:D,3,0),I6921))</f>
        <v/>
      </c>
      <c r="I6922" s="14" t="str">
        <f>IF(A6922="","",IF(E6922="weekly",7,IF(E6922="fortnightly",14,IF(E6922="monthly",DATE(IF(MONTH(H6922)=12,YEAR(H6922)+1,YEAR(H6922)),VLOOKUP(MONTH(H6922),index!$D$2:$G$13,2,0),DAY(H6922)),
IF(E6922="quarterly",DATE(IF(MONTH(H6922)&gt;=10,YEAR(H6922)+1,YEAR(H6922)),VLOOKUP(MONTH(H6922),index!$D$2:$G$13,3,0),DAY(H6922)),
IF(E6922="halfyearly",DATE(IF(MONTH(H6922)&gt;=7,YEAR(H6922)+1,YEAR(H6922)),VLOOKUP(MONTH(H6922),index!$D$2:$G$13,4,0),DAY(H6922)),
DATE(YEAR(H6922)+1,MONTH(H6922),DAY(H6922)))))-H6922))+H6922)</f>
        <v/>
      </c>
      <c r="J6922" s="9" t="str">
        <f t="shared" si="664"/>
        <v/>
      </c>
      <c r="K6922" s="11" t="str">
        <f t="shared" si="665"/>
        <v/>
      </c>
      <c r="L6922" s="11" t="str">
        <f t="shared" si="666"/>
        <v/>
      </c>
      <c r="M6922" s="11" t="str">
        <f>IF(A6922="","",VLOOKUP(E6922,index!$A$1:$B$6,2,0)*K6922*G6922)</f>
        <v/>
      </c>
      <c r="N6922" s="11" t="str">
        <f>IF(A6922="","",-PMT(G6922*VLOOKUP(E6922,index!$A$1:$B$6,2,0),C6922,F6922,0,0))</f>
        <v/>
      </c>
      <c r="O6922" s="11" t="str">
        <f t="shared" si="667"/>
        <v/>
      </c>
      <c r="P6922" s="11" t="str">
        <f t="shared" si="668"/>
        <v/>
      </c>
    </row>
    <row r="6923" spans="1:16" x14ac:dyDescent="0.25">
      <c r="A6923" s="9" t="str">
        <f>IF(A6922="","",IF(B6922&lt;C6922,A6922,IF(A6922=MAX('entry data'!$B$8:$B$507),"",A6922+1)))</f>
        <v/>
      </c>
      <c r="B6923" s="9" t="str">
        <f t="shared" si="663"/>
        <v/>
      </c>
      <c r="C6923" s="9" t="str">
        <f>IF(ISERROR(VLOOKUP(A6923,'entry data'!B:G,6,0)),"",VLOOKUP(A6923,'entry data'!B:G,6,0))</f>
        <v/>
      </c>
      <c r="D6923" s="9" t="str">
        <f>IF(ISERROR(VLOOKUP(A6923,'entry data'!B:C,2,0)),"",VLOOKUP(A6923,'entry data'!B:C,2,0))</f>
        <v/>
      </c>
      <c r="E6923" s="9" t="str">
        <f>IF(ISERROR(VLOOKUP(A6923,'entry data'!B:E,4,0)),"",VLOOKUP(A6923,'entry data'!B:E,4,0))</f>
        <v/>
      </c>
      <c r="F6923" s="11" t="str">
        <f>IF(A6923="","",IF(ISERROR(VLOOKUP(A6923,'entry data'!B:F,5,0)),"",VLOOKUP(A6923,'entry data'!B:F,5,0)))</f>
        <v/>
      </c>
      <c r="G6923" s="12" t="str">
        <f>IF(A6923="","",IF(ISERROR(VLOOKUP(A6923,'entry data'!B:I,8,0)),"",VLOOKUP(A6923,'entry data'!B:I,7,0)))</f>
        <v/>
      </c>
      <c r="H6923" s="13" t="str">
        <f>IF(A6923="","",IF(B6923=1,VLOOKUP(A6923,'entry data'!B:D,3,0),I6922))</f>
        <v/>
      </c>
      <c r="I6923" s="14" t="str">
        <f>IF(A6923="","",IF(E6923="weekly",7,IF(E6923="fortnightly",14,IF(E6923="monthly",DATE(IF(MONTH(H6923)=12,YEAR(H6923)+1,YEAR(H6923)),VLOOKUP(MONTH(H6923),index!$D$2:$G$13,2,0),DAY(H6923)),
IF(E6923="quarterly",DATE(IF(MONTH(H6923)&gt;=10,YEAR(H6923)+1,YEAR(H6923)),VLOOKUP(MONTH(H6923),index!$D$2:$G$13,3,0),DAY(H6923)),
IF(E6923="halfyearly",DATE(IF(MONTH(H6923)&gt;=7,YEAR(H6923)+1,YEAR(H6923)),VLOOKUP(MONTH(H6923),index!$D$2:$G$13,4,0),DAY(H6923)),
DATE(YEAR(H6923)+1,MONTH(H6923),DAY(H6923)))))-H6923))+H6923)</f>
        <v/>
      </c>
      <c r="J6923" s="9" t="str">
        <f t="shared" si="664"/>
        <v/>
      </c>
      <c r="K6923" s="11" t="str">
        <f t="shared" si="665"/>
        <v/>
      </c>
      <c r="L6923" s="11" t="str">
        <f t="shared" si="666"/>
        <v/>
      </c>
      <c r="M6923" s="11" t="str">
        <f>IF(A6923="","",VLOOKUP(E6923,index!$A$1:$B$6,2,0)*K6923*G6923)</f>
        <v/>
      </c>
      <c r="N6923" s="11" t="str">
        <f>IF(A6923="","",-PMT(G6923*VLOOKUP(E6923,index!$A$1:$B$6,2,0),C6923,F6923,0,0))</f>
        <v/>
      </c>
      <c r="O6923" s="11" t="str">
        <f t="shared" si="667"/>
        <v/>
      </c>
      <c r="P6923" s="11" t="str">
        <f t="shared" si="668"/>
        <v/>
      </c>
    </row>
    <row r="6924" spans="1:16" x14ac:dyDescent="0.25">
      <c r="A6924" s="9" t="str">
        <f>IF(A6923="","",IF(B6923&lt;C6923,A6923,IF(A6923=MAX('entry data'!$B$8:$B$507),"",A6923+1)))</f>
        <v/>
      </c>
      <c r="B6924" s="9" t="str">
        <f t="shared" si="663"/>
        <v/>
      </c>
      <c r="C6924" s="9" t="str">
        <f>IF(ISERROR(VLOOKUP(A6924,'entry data'!B:G,6,0)),"",VLOOKUP(A6924,'entry data'!B:G,6,0))</f>
        <v/>
      </c>
      <c r="D6924" s="9" t="str">
        <f>IF(ISERROR(VLOOKUP(A6924,'entry data'!B:C,2,0)),"",VLOOKUP(A6924,'entry data'!B:C,2,0))</f>
        <v/>
      </c>
      <c r="E6924" s="9" t="str">
        <f>IF(ISERROR(VLOOKUP(A6924,'entry data'!B:E,4,0)),"",VLOOKUP(A6924,'entry data'!B:E,4,0))</f>
        <v/>
      </c>
      <c r="F6924" s="11" t="str">
        <f>IF(A6924="","",IF(ISERROR(VLOOKUP(A6924,'entry data'!B:F,5,0)),"",VLOOKUP(A6924,'entry data'!B:F,5,0)))</f>
        <v/>
      </c>
      <c r="G6924" s="12" t="str">
        <f>IF(A6924="","",IF(ISERROR(VLOOKUP(A6924,'entry data'!B:I,8,0)),"",VLOOKUP(A6924,'entry data'!B:I,7,0)))</f>
        <v/>
      </c>
      <c r="H6924" s="13" t="str">
        <f>IF(A6924="","",IF(B6924=1,VLOOKUP(A6924,'entry data'!B:D,3,0),I6923))</f>
        <v/>
      </c>
      <c r="I6924" s="14" t="str">
        <f>IF(A6924="","",IF(E6924="weekly",7,IF(E6924="fortnightly",14,IF(E6924="monthly",DATE(IF(MONTH(H6924)=12,YEAR(H6924)+1,YEAR(H6924)),VLOOKUP(MONTH(H6924),index!$D$2:$G$13,2,0),DAY(H6924)),
IF(E6924="quarterly",DATE(IF(MONTH(H6924)&gt;=10,YEAR(H6924)+1,YEAR(H6924)),VLOOKUP(MONTH(H6924),index!$D$2:$G$13,3,0),DAY(H6924)),
IF(E6924="halfyearly",DATE(IF(MONTH(H6924)&gt;=7,YEAR(H6924)+1,YEAR(H6924)),VLOOKUP(MONTH(H6924),index!$D$2:$G$13,4,0),DAY(H6924)),
DATE(YEAR(H6924)+1,MONTH(H6924),DAY(H6924)))))-H6924))+H6924)</f>
        <v/>
      </c>
      <c r="J6924" s="9" t="str">
        <f t="shared" si="664"/>
        <v/>
      </c>
      <c r="K6924" s="11" t="str">
        <f t="shared" si="665"/>
        <v/>
      </c>
      <c r="L6924" s="11" t="str">
        <f t="shared" si="666"/>
        <v/>
      </c>
      <c r="M6924" s="11" t="str">
        <f>IF(A6924="","",VLOOKUP(E6924,index!$A$1:$B$6,2,0)*K6924*G6924)</f>
        <v/>
      </c>
      <c r="N6924" s="11" t="str">
        <f>IF(A6924="","",-PMT(G6924*VLOOKUP(E6924,index!$A$1:$B$6,2,0),C6924,F6924,0,0))</f>
        <v/>
      </c>
      <c r="O6924" s="11" t="str">
        <f t="shared" si="667"/>
        <v/>
      </c>
      <c r="P6924" s="11" t="str">
        <f t="shared" si="668"/>
        <v/>
      </c>
    </row>
    <row r="6925" spans="1:16" x14ac:dyDescent="0.25">
      <c r="A6925" s="9" t="str">
        <f>IF(A6924="","",IF(B6924&lt;C6924,A6924,IF(A6924=MAX('entry data'!$B$8:$B$507),"",A6924+1)))</f>
        <v/>
      </c>
      <c r="B6925" s="9" t="str">
        <f t="shared" si="663"/>
        <v/>
      </c>
      <c r="C6925" s="9" t="str">
        <f>IF(ISERROR(VLOOKUP(A6925,'entry data'!B:G,6,0)),"",VLOOKUP(A6925,'entry data'!B:G,6,0))</f>
        <v/>
      </c>
      <c r="D6925" s="9" t="str">
        <f>IF(ISERROR(VLOOKUP(A6925,'entry data'!B:C,2,0)),"",VLOOKUP(A6925,'entry data'!B:C,2,0))</f>
        <v/>
      </c>
      <c r="E6925" s="9" t="str">
        <f>IF(ISERROR(VLOOKUP(A6925,'entry data'!B:E,4,0)),"",VLOOKUP(A6925,'entry data'!B:E,4,0))</f>
        <v/>
      </c>
      <c r="F6925" s="11" t="str">
        <f>IF(A6925="","",IF(ISERROR(VLOOKUP(A6925,'entry data'!B:F,5,0)),"",VLOOKUP(A6925,'entry data'!B:F,5,0)))</f>
        <v/>
      </c>
      <c r="G6925" s="12" t="str">
        <f>IF(A6925="","",IF(ISERROR(VLOOKUP(A6925,'entry data'!B:I,8,0)),"",VLOOKUP(A6925,'entry data'!B:I,7,0)))</f>
        <v/>
      </c>
      <c r="H6925" s="13" t="str">
        <f>IF(A6925="","",IF(B6925=1,VLOOKUP(A6925,'entry data'!B:D,3,0),I6924))</f>
        <v/>
      </c>
      <c r="I6925" s="14" t="str">
        <f>IF(A6925="","",IF(E6925="weekly",7,IF(E6925="fortnightly",14,IF(E6925="monthly",DATE(IF(MONTH(H6925)=12,YEAR(H6925)+1,YEAR(H6925)),VLOOKUP(MONTH(H6925),index!$D$2:$G$13,2,0),DAY(H6925)),
IF(E6925="quarterly",DATE(IF(MONTH(H6925)&gt;=10,YEAR(H6925)+1,YEAR(H6925)),VLOOKUP(MONTH(H6925),index!$D$2:$G$13,3,0),DAY(H6925)),
IF(E6925="halfyearly",DATE(IF(MONTH(H6925)&gt;=7,YEAR(H6925)+1,YEAR(H6925)),VLOOKUP(MONTH(H6925),index!$D$2:$G$13,4,0),DAY(H6925)),
DATE(YEAR(H6925)+1,MONTH(H6925),DAY(H6925)))))-H6925))+H6925)</f>
        <v/>
      </c>
      <c r="J6925" s="9" t="str">
        <f t="shared" si="664"/>
        <v/>
      </c>
      <c r="K6925" s="11" t="str">
        <f t="shared" si="665"/>
        <v/>
      </c>
      <c r="L6925" s="11" t="str">
        <f t="shared" si="666"/>
        <v/>
      </c>
      <c r="M6925" s="11" t="str">
        <f>IF(A6925="","",VLOOKUP(E6925,index!$A$1:$B$6,2,0)*K6925*G6925)</f>
        <v/>
      </c>
      <c r="N6925" s="11" t="str">
        <f>IF(A6925="","",-PMT(G6925*VLOOKUP(E6925,index!$A$1:$B$6,2,0),C6925,F6925,0,0))</f>
        <v/>
      </c>
      <c r="O6925" s="11" t="str">
        <f t="shared" si="667"/>
        <v/>
      </c>
      <c r="P6925" s="11" t="str">
        <f t="shared" si="668"/>
        <v/>
      </c>
    </row>
    <row r="6926" spans="1:16" x14ac:dyDescent="0.25">
      <c r="A6926" s="9" t="str">
        <f>IF(A6925="","",IF(B6925&lt;C6925,A6925,IF(A6925=MAX('entry data'!$B$8:$B$507),"",A6925+1)))</f>
        <v/>
      </c>
      <c r="B6926" s="9" t="str">
        <f t="shared" si="663"/>
        <v/>
      </c>
      <c r="C6926" s="9" t="str">
        <f>IF(ISERROR(VLOOKUP(A6926,'entry data'!B:G,6,0)),"",VLOOKUP(A6926,'entry data'!B:G,6,0))</f>
        <v/>
      </c>
      <c r="D6926" s="9" t="str">
        <f>IF(ISERROR(VLOOKUP(A6926,'entry data'!B:C,2,0)),"",VLOOKUP(A6926,'entry data'!B:C,2,0))</f>
        <v/>
      </c>
      <c r="E6926" s="9" t="str">
        <f>IF(ISERROR(VLOOKUP(A6926,'entry data'!B:E,4,0)),"",VLOOKUP(A6926,'entry data'!B:E,4,0))</f>
        <v/>
      </c>
      <c r="F6926" s="11" t="str">
        <f>IF(A6926="","",IF(ISERROR(VLOOKUP(A6926,'entry data'!B:F,5,0)),"",VLOOKUP(A6926,'entry data'!B:F,5,0)))</f>
        <v/>
      </c>
      <c r="G6926" s="12" t="str">
        <f>IF(A6926="","",IF(ISERROR(VLOOKUP(A6926,'entry data'!B:I,8,0)),"",VLOOKUP(A6926,'entry data'!B:I,7,0)))</f>
        <v/>
      </c>
      <c r="H6926" s="13" t="str">
        <f>IF(A6926="","",IF(B6926=1,VLOOKUP(A6926,'entry data'!B:D,3,0),I6925))</f>
        <v/>
      </c>
      <c r="I6926" s="14" t="str">
        <f>IF(A6926="","",IF(E6926="weekly",7,IF(E6926="fortnightly",14,IF(E6926="monthly",DATE(IF(MONTH(H6926)=12,YEAR(H6926)+1,YEAR(H6926)),VLOOKUP(MONTH(H6926),index!$D$2:$G$13,2,0),DAY(H6926)),
IF(E6926="quarterly",DATE(IF(MONTH(H6926)&gt;=10,YEAR(H6926)+1,YEAR(H6926)),VLOOKUP(MONTH(H6926),index!$D$2:$G$13,3,0),DAY(H6926)),
IF(E6926="halfyearly",DATE(IF(MONTH(H6926)&gt;=7,YEAR(H6926)+1,YEAR(H6926)),VLOOKUP(MONTH(H6926),index!$D$2:$G$13,4,0),DAY(H6926)),
DATE(YEAR(H6926)+1,MONTH(H6926),DAY(H6926)))))-H6926))+H6926)</f>
        <v/>
      </c>
      <c r="J6926" s="9" t="str">
        <f t="shared" si="664"/>
        <v/>
      </c>
      <c r="K6926" s="11" t="str">
        <f t="shared" si="665"/>
        <v/>
      </c>
      <c r="L6926" s="11" t="str">
        <f t="shared" si="666"/>
        <v/>
      </c>
      <c r="M6926" s="11" t="str">
        <f>IF(A6926="","",VLOOKUP(E6926,index!$A$1:$B$6,2,0)*K6926*G6926)</f>
        <v/>
      </c>
      <c r="N6926" s="11" t="str">
        <f>IF(A6926="","",-PMT(G6926*VLOOKUP(E6926,index!$A$1:$B$6,2,0),C6926,F6926,0,0))</f>
        <v/>
      </c>
      <c r="O6926" s="11" t="str">
        <f t="shared" si="667"/>
        <v/>
      </c>
      <c r="P6926" s="11" t="str">
        <f t="shared" si="668"/>
        <v/>
      </c>
    </row>
    <row r="6927" spans="1:16" x14ac:dyDescent="0.25">
      <c r="A6927" s="9" t="str">
        <f>IF(A6926="","",IF(B6926&lt;C6926,A6926,IF(A6926=MAX('entry data'!$B$8:$B$507),"",A6926+1)))</f>
        <v/>
      </c>
      <c r="B6927" s="9" t="str">
        <f t="shared" si="663"/>
        <v/>
      </c>
      <c r="C6927" s="9" t="str">
        <f>IF(ISERROR(VLOOKUP(A6927,'entry data'!B:G,6,0)),"",VLOOKUP(A6927,'entry data'!B:G,6,0))</f>
        <v/>
      </c>
      <c r="D6927" s="9" t="str">
        <f>IF(ISERROR(VLOOKUP(A6927,'entry data'!B:C,2,0)),"",VLOOKUP(A6927,'entry data'!B:C,2,0))</f>
        <v/>
      </c>
      <c r="E6927" s="9" t="str">
        <f>IF(ISERROR(VLOOKUP(A6927,'entry data'!B:E,4,0)),"",VLOOKUP(A6927,'entry data'!B:E,4,0))</f>
        <v/>
      </c>
      <c r="F6927" s="11" t="str">
        <f>IF(A6927="","",IF(ISERROR(VLOOKUP(A6927,'entry data'!B:F,5,0)),"",VLOOKUP(A6927,'entry data'!B:F,5,0)))</f>
        <v/>
      </c>
      <c r="G6927" s="12" t="str">
        <f>IF(A6927="","",IF(ISERROR(VLOOKUP(A6927,'entry data'!B:I,8,0)),"",VLOOKUP(A6927,'entry data'!B:I,7,0)))</f>
        <v/>
      </c>
      <c r="H6927" s="13" t="str">
        <f>IF(A6927="","",IF(B6927=1,VLOOKUP(A6927,'entry data'!B:D,3,0),I6926))</f>
        <v/>
      </c>
      <c r="I6927" s="14" t="str">
        <f>IF(A6927="","",IF(E6927="weekly",7,IF(E6927="fortnightly",14,IF(E6927="monthly",DATE(IF(MONTH(H6927)=12,YEAR(H6927)+1,YEAR(H6927)),VLOOKUP(MONTH(H6927),index!$D$2:$G$13,2,0),DAY(H6927)),
IF(E6927="quarterly",DATE(IF(MONTH(H6927)&gt;=10,YEAR(H6927)+1,YEAR(H6927)),VLOOKUP(MONTH(H6927),index!$D$2:$G$13,3,0),DAY(H6927)),
IF(E6927="halfyearly",DATE(IF(MONTH(H6927)&gt;=7,YEAR(H6927)+1,YEAR(H6927)),VLOOKUP(MONTH(H6927),index!$D$2:$G$13,4,0),DAY(H6927)),
DATE(YEAR(H6927)+1,MONTH(H6927),DAY(H6927)))))-H6927))+H6927)</f>
        <v/>
      </c>
      <c r="J6927" s="9" t="str">
        <f t="shared" si="664"/>
        <v/>
      </c>
      <c r="K6927" s="11" t="str">
        <f t="shared" si="665"/>
        <v/>
      </c>
      <c r="L6927" s="11" t="str">
        <f t="shared" si="666"/>
        <v/>
      </c>
      <c r="M6927" s="11" t="str">
        <f>IF(A6927="","",VLOOKUP(E6927,index!$A$1:$B$6,2,0)*K6927*G6927)</f>
        <v/>
      </c>
      <c r="N6927" s="11" t="str">
        <f>IF(A6927="","",-PMT(G6927*VLOOKUP(E6927,index!$A$1:$B$6,2,0),C6927,F6927,0,0))</f>
        <v/>
      </c>
      <c r="O6927" s="11" t="str">
        <f t="shared" si="667"/>
        <v/>
      </c>
      <c r="P6927" s="11" t="str">
        <f t="shared" si="668"/>
        <v/>
      </c>
    </row>
    <row r="6928" spans="1:16" x14ac:dyDescent="0.25">
      <c r="A6928" s="9" t="str">
        <f>IF(A6927="","",IF(B6927&lt;C6927,A6927,IF(A6927=MAX('entry data'!$B$8:$B$507),"",A6927+1)))</f>
        <v/>
      </c>
      <c r="B6928" s="9" t="str">
        <f t="shared" si="663"/>
        <v/>
      </c>
      <c r="C6928" s="9" t="str">
        <f>IF(ISERROR(VLOOKUP(A6928,'entry data'!B:G,6,0)),"",VLOOKUP(A6928,'entry data'!B:G,6,0))</f>
        <v/>
      </c>
      <c r="D6928" s="9" t="str">
        <f>IF(ISERROR(VLOOKUP(A6928,'entry data'!B:C,2,0)),"",VLOOKUP(A6928,'entry data'!B:C,2,0))</f>
        <v/>
      </c>
      <c r="E6928" s="9" t="str">
        <f>IF(ISERROR(VLOOKUP(A6928,'entry data'!B:E,4,0)),"",VLOOKUP(A6928,'entry data'!B:E,4,0))</f>
        <v/>
      </c>
      <c r="F6928" s="11" t="str">
        <f>IF(A6928="","",IF(ISERROR(VLOOKUP(A6928,'entry data'!B:F,5,0)),"",VLOOKUP(A6928,'entry data'!B:F,5,0)))</f>
        <v/>
      </c>
      <c r="G6928" s="12" t="str">
        <f>IF(A6928="","",IF(ISERROR(VLOOKUP(A6928,'entry data'!B:I,8,0)),"",VLOOKUP(A6928,'entry data'!B:I,7,0)))</f>
        <v/>
      </c>
      <c r="H6928" s="13" t="str">
        <f>IF(A6928="","",IF(B6928=1,VLOOKUP(A6928,'entry data'!B:D,3,0),I6927))</f>
        <v/>
      </c>
      <c r="I6928" s="14" t="str">
        <f>IF(A6928="","",IF(E6928="weekly",7,IF(E6928="fortnightly",14,IF(E6928="monthly",DATE(IF(MONTH(H6928)=12,YEAR(H6928)+1,YEAR(H6928)),VLOOKUP(MONTH(H6928),index!$D$2:$G$13,2,0),DAY(H6928)),
IF(E6928="quarterly",DATE(IF(MONTH(H6928)&gt;=10,YEAR(H6928)+1,YEAR(H6928)),VLOOKUP(MONTH(H6928),index!$D$2:$G$13,3,0),DAY(H6928)),
IF(E6928="halfyearly",DATE(IF(MONTH(H6928)&gt;=7,YEAR(H6928)+1,YEAR(H6928)),VLOOKUP(MONTH(H6928),index!$D$2:$G$13,4,0),DAY(H6928)),
DATE(YEAR(H6928)+1,MONTH(H6928),DAY(H6928)))))-H6928))+H6928)</f>
        <v/>
      </c>
      <c r="J6928" s="9" t="str">
        <f t="shared" si="664"/>
        <v/>
      </c>
      <c r="K6928" s="11" t="str">
        <f t="shared" si="665"/>
        <v/>
      </c>
      <c r="L6928" s="11" t="str">
        <f t="shared" si="666"/>
        <v/>
      </c>
      <c r="M6928" s="11" t="str">
        <f>IF(A6928="","",VLOOKUP(E6928,index!$A$1:$B$6,2,0)*K6928*G6928)</f>
        <v/>
      </c>
      <c r="N6928" s="11" t="str">
        <f>IF(A6928="","",-PMT(G6928*VLOOKUP(E6928,index!$A$1:$B$6,2,0),C6928,F6928,0,0))</f>
        <v/>
      </c>
      <c r="O6928" s="11" t="str">
        <f t="shared" si="667"/>
        <v/>
      </c>
      <c r="P6928" s="11" t="str">
        <f t="shared" si="668"/>
        <v/>
      </c>
    </row>
    <row r="6929" spans="1:16" x14ac:dyDescent="0.25">
      <c r="A6929" s="9" t="str">
        <f>IF(A6928="","",IF(B6928&lt;C6928,A6928,IF(A6928=MAX('entry data'!$B$8:$B$507),"",A6928+1)))</f>
        <v/>
      </c>
      <c r="B6929" s="9" t="str">
        <f t="shared" si="663"/>
        <v/>
      </c>
      <c r="C6929" s="9" t="str">
        <f>IF(ISERROR(VLOOKUP(A6929,'entry data'!B:G,6,0)),"",VLOOKUP(A6929,'entry data'!B:G,6,0))</f>
        <v/>
      </c>
      <c r="D6929" s="9" t="str">
        <f>IF(ISERROR(VLOOKUP(A6929,'entry data'!B:C,2,0)),"",VLOOKUP(A6929,'entry data'!B:C,2,0))</f>
        <v/>
      </c>
      <c r="E6929" s="9" t="str">
        <f>IF(ISERROR(VLOOKUP(A6929,'entry data'!B:E,4,0)),"",VLOOKUP(A6929,'entry data'!B:E,4,0))</f>
        <v/>
      </c>
      <c r="F6929" s="11" t="str">
        <f>IF(A6929="","",IF(ISERROR(VLOOKUP(A6929,'entry data'!B:F,5,0)),"",VLOOKUP(A6929,'entry data'!B:F,5,0)))</f>
        <v/>
      </c>
      <c r="G6929" s="12" t="str">
        <f>IF(A6929="","",IF(ISERROR(VLOOKUP(A6929,'entry data'!B:I,8,0)),"",VLOOKUP(A6929,'entry data'!B:I,7,0)))</f>
        <v/>
      </c>
      <c r="H6929" s="13" t="str">
        <f>IF(A6929="","",IF(B6929=1,VLOOKUP(A6929,'entry data'!B:D,3,0),I6928))</f>
        <v/>
      </c>
      <c r="I6929" s="14" t="str">
        <f>IF(A6929="","",IF(E6929="weekly",7,IF(E6929="fortnightly",14,IF(E6929="monthly",DATE(IF(MONTH(H6929)=12,YEAR(H6929)+1,YEAR(H6929)),VLOOKUP(MONTH(H6929),index!$D$2:$G$13,2,0),DAY(H6929)),
IF(E6929="quarterly",DATE(IF(MONTH(H6929)&gt;=10,YEAR(H6929)+1,YEAR(H6929)),VLOOKUP(MONTH(H6929),index!$D$2:$G$13,3,0),DAY(H6929)),
IF(E6929="halfyearly",DATE(IF(MONTH(H6929)&gt;=7,YEAR(H6929)+1,YEAR(H6929)),VLOOKUP(MONTH(H6929),index!$D$2:$G$13,4,0),DAY(H6929)),
DATE(YEAR(H6929)+1,MONTH(H6929),DAY(H6929)))))-H6929))+H6929)</f>
        <v/>
      </c>
      <c r="J6929" s="9" t="str">
        <f t="shared" si="664"/>
        <v/>
      </c>
      <c r="K6929" s="11" t="str">
        <f t="shared" si="665"/>
        <v/>
      </c>
      <c r="L6929" s="11" t="str">
        <f t="shared" si="666"/>
        <v/>
      </c>
      <c r="M6929" s="11" t="str">
        <f>IF(A6929="","",VLOOKUP(E6929,index!$A$1:$B$6,2,0)*K6929*G6929)</f>
        <v/>
      </c>
      <c r="N6929" s="11" t="str">
        <f>IF(A6929="","",-PMT(G6929*VLOOKUP(E6929,index!$A$1:$B$6,2,0),C6929,F6929,0,0))</f>
        <v/>
      </c>
      <c r="O6929" s="11" t="str">
        <f t="shared" si="667"/>
        <v/>
      </c>
      <c r="P6929" s="11" t="str">
        <f t="shared" si="668"/>
        <v/>
      </c>
    </row>
    <row r="6930" spans="1:16" x14ac:dyDescent="0.25">
      <c r="A6930" s="9" t="str">
        <f>IF(A6929="","",IF(B6929&lt;C6929,A6929,IF(A6929=MAX('entry data'!$B$8:$B$507),"",A6929+1)))</f>
        <v/>
      </c>
      <c r="B6930" s="9" t="str">
        <f t="shared" si="663"/>
        <v/>
      </c>
      <c r="C6930" s="9" t="str">
        <f>IF(ISERROR(VLOOKUP(A6930,'entry data'!B:G,6,0)),"",VLOOKUP(A6930,'entry data'!B:G,6,0))</f>
        <v/>
      </c>
      <c r="D6930" s="9" t="str">
        <f>IF(ISERROR(VLOOKUP(A6930,'entry data'!B:C,2,0)),"",VLOOKUP(A6930,'entry data'!B:C,2,0))</f>
        <v/>
      </c>
      <c r="E6930" s="9" t="str">
        <f>IF(ISERROR(VLOOKUP(A6930,'entry data'!B:E,4,0)),"",VLOOKUP(A6930,'entry data'!B:E,4,0))</f>
        <v/>
      </c>
      <c r="F6930" s="11" t="str">
        <f>IF(A6930="","",IF(ISERROR(VLOOKUP(A6930,'entry data'!B:F,5,0)),"",VLOOKUP(A6930,'entry data'!B:F,5,0)))</f>
        <v/>
      </c>
      <c r="G6930" s="12" t="str">
        <f>IF(A6930="","",IF(ISERROR(VLOOKUP(A6930,'entry data'!B:I,8,0)),"",VLOOKUP(A6930,'entry data'!B:I,7,0)))</f>
        <v/>
      </c>
      <c r="H6930" s="13" t="str">
        <f>IF(A6930="","",IF(B6930=1,VLOOKUP(A6930,'entry data'!B:D,3,0),I6929))</f>
        <v/>
      </c>
      <c r="I6930" s="14" t="str">
        <f>IF(A6930="","",IF(E6930="weekly",7,IF(E6930="fortnightly",14,IF(E6930="monthly",DATE(IF(MONTH(H6930)=12,YEAR(H6930)+1,YEAR(H6930)),VLOOKUP(MONTH(H6930),index!$D$2:$G$13,2,0),DAY(H6930)),
IF(E6930="quarterly",DATE(IF(MONTH(H6930)&gt;=10,YEAR(H6930)+1,YEAR(H6930)),VLOOKUP(MONTH(H6930),index!$D$2:$G$13,3,0),DAY(H6930)),
IF(E6930="halfyearly",DATE(IF(MONTH(H6930)&gt;=7,YEAR(H6930)+1,YEAR(H6930)),VLOOKUP(MONTH(H6930),index!$D$2:$G$13,4,0),DAY(H6930)),
DATE(YEAR(H6930)+1,MONTH(H6930),DAY(H6930)))))-H6930))+H6930)</f>
        <v/>
      </c>
      <c r="J6930" s="9" t="str">
        <f t="shared" si="664"/>
        <v/>
      </c>
      <c r="K6930" s="11" t="str">
        <f t="shared" si="665"/>
        <v/>
      </c>
      <c r="L6930" s="11" t="str">
        <f t="shared" si="666"/>
        <v/>
      </c>
      <c r="M6930" s="11" t="str">
        <f>IF(A6930="","",VLOOKUP(E6930,index!$A$1:$B$6,2,0)*K6930*G6930)</f>
        <v/>
      </c>
      <c r="N6930" s="11" t="str">
        <f>IF(A6930="","",-PMT(G6930*VLOOKUP(E6930,index!$A$1:$B$6,2,0),C6930,F6930,0,0))</f>
        <v/>
      </c>
      <c r="O6930" s="11" t="str">
        <f t="shared" si="667"/>
        <v/>
      </c>
      <c r="P6930" s="11" t="str">
        <f t="shared" si="668"/>
        <v/>
      </c>
    </row>
    <row r="6931" spans="1:16" x14ac:dyDescent="0.25">
      <c r="A6931" s="9" t="str">
        <f>IF(A6930="","",IF(B6930&lt;C6930,A6930,IF(A6930=MAX('entry data'!$B$8:$B$507),"",A6930+1)))</f>
        <v/>
      </c>
      <c r="B6931" s="9" t="str">
        <f t="shared" si="663"/>
        <v/>
      </c>
      <c r="C6931" s="9" t="str">
        <f>IF(ISERROR(VLOOKUP(A6931,'entry data'!B:G,6,0)),"",VLOOKUP(A6931,'entry data'!B:G,6,0))</f>
        <v/>
      </c>
      <c r="D6931" s="9" t="str">
        <f>IF(ISERROR(VLOOKUP(A6931,'entry data'!B:C,2,0)),"",VLOOKUP(A6931,'entry data'!B:C,2,0))</f>
        <v/>
      </c>
      <c r="E6931" s="9" t="str">
        <f>IF(ISERROR(VLOOKUP(A6931,'entry data'!B:E,4,0)),"",VLOOKUP(A6931,'entry data'!B:E,4,0))</f>
        <v/>
      </c>
      <c r="F6931" s="11" t="str">
        <f>IF(A6931="","",IF(ISERROR(VLOOKUP(A6931,'entry data'!B:F,5,0)),"",VLOOKUP(A6931,'entry data'!B:F,5,0)))</f>
        <v/>
      </c>
      <c r="G6931" s="12" t="str">
        <f>IF(A6931="","",IF(ISERROR(VLOOKUP(A6931,'entry data'!B:I,8,0)),"",VLOOKUP(A6931,'entry data'!B:I,7,0)))</f>
        <v/>
      </c>
      <c r="H6931" s="13" t="str">
        <f>IF(A6931="","",IF(B6931=1,VLOOKUP(A6931,'entry data'!B:D,3,0),I6930))</f>
        <v/>
      </c>
      <c r="I6931" s="14" t="str">
        <f>IF(A6931="","",IF(E6931="weekly",7,IF(E6931="fortnightly",14,IF(E6931="monthly",DATE(IF(MONTH(H6931)=12,YEAR(H6931)+1,YEAR(H6931)),VLOOKUP(MONTH(H6931),index!$D$2:$G$13,2,0),DAY(H6931)),
IF(E6931="quarterly",DATE(IF(MONTH(H6931)&gt;=10,YEAR(H6931)+1,YEAR(H6931)),VLOOKUP(MONTH(H6931),index!$D$2:$G$13,3,0),DAY(H6931)),
IF(E6931="halfyearly",DATE(IF(MONTH(H6931)&gt;=7,YEAR(H6931)+1,YEAR(H6931)),VLOOKUP(MONTH(H6931),index!$D$2:$G$13,4,0),DAY(H6931)),
DATE(YEAR(H6931)+1,MONTH(H6931),DAY(H6931)))))-H6931))+H6931)</f>
        <v/>
      </c>
      <c r="J6931" s="9" t="str">
        <f t="shared" si="664"/>
        <v/>
      </c>
      <c r="K6931" s="11" t="str">
        <f t="shared" si="665"/>
        <v/>
      </c>
      <c r="L6931" s="11" t="str">
        <f t="shared" si="666"/>
        <v/>
      </c>
      <c r="M6931" s="11" t="str">
        <f>IF(A6931="","",VLOOKUP(E6931,index!$A$1:$B$6,2,0)*K6931*G6931)</f>
        <v/>
      </c>
      <c r="N6931" s="11" t="str">
        <f>IF(A6931="","",-PMT(G6931*VLOOKUP(E6931,index!$A$1:$B$6,2,0),C6931,F6931,0,0))</f>
        <v/>
      </c>
      <c r="O6931" s="11" t="str">
        <f t="shared" si="667"/>
        <v/>
      </c>
      <c r="P6931" s="11" t="str">
        <f t="shared" si="668"/>
        <v/>
      </c>
    </row>
    <row r="6932" spans="1:16" x14ac:dyDescent="0.25">
      <c r="A6932" s="9" t="str">
        <f>IF(A6931="","",IF(B6931&lt;C6931,A6931,IF(A6931=MAX('entry data'!$B$8:$B$507),"",A6931+1)))</f>
        <v/>
      </c>
      <c r="B6932" s="9" t="str">
        <f t="shared" si="663"/>
        <v/>
      </c>
      <c r="C6932" s="9" t="str">
        <f>IF(ISERROR(VLOOKUP(A6932,'entry data'!B:G,6,0)),"",VLOOKUP(A6932,'entry data'!B:G,6,0))</f>
        <v/>
      </c>
      <c r="D6932" s="9" t="str">
        <f>IF(ISERROR(VLOOKUP(A6932,'entry data'!B:C,2,0)),"",VLOOKUP(A6932,'entry data'!B:C,2,0))</f>
        <v/>
      </c>
      <c r="E6932" s="9" t="str">
        <f>IF(ISERROR(VLOOKUP(A6932,'entry data'!B:E,4,0)),"",VLOOKUP(A6932,'entry data'!B:E,4,0))</f>
        <v/>
      </c>
      <c r="F6932" s="11" t="str">
        <f>IF(A6932="","",IF(ISERROR(VLOOKUP(A6932,'entry data'!B:F,5,0)),"",VLOOKUP(A6932,'entry data'!B:F,5,0)))</f>
        <v/>
      </c>
      <c r="G6932" s="12" t="str">
        <f>IF(A6932="","",IF(ISERROR(VLOOKUP(A6932,'entry data'!B:I,8,0)),"",VLOOKUP(A6932,'entry data'!B:I,7,0)))</f>
        <v/>
      </c>
      <c r="H6932" s="13" t="str">
        <f>IF(A6932="","",IF(B6932=1,VLOOKUP(A6932,'entry data'!B:D,3,0),I6931))</f>
        <v/>
      </c>
      <c r="I6932" s="14" t="str">
        <f>IF(A6932="","",IF(E6932="weekly",7,IF(E6932="fortnightly",14,IF(E6932="monthly",DATE(IF(MONTH(H6932)=12,YEAR(H6932)+1,YEAR(H6932)),VLOOKUP(MONTH(H6932),index!$D$2:$G$13,2,0),DAY(H6932)),
IF(E6932="quarterly",DATE(IF(MONTH(H6932)&gt;=10,YEAR(H6932)+1,YEAR(H6932)),VLOOKUP(MONTH(H6932),index!$D$2:$G$13,3,0),DAY(H6932)),
IF(E6932="halfyearly",DATE(IF(MONTH(H6932)&gt;=7,YEAR(H6932)+1,YEAR(H6932)),VLOOKUP(MONTH(H6932),index!$D$2:$G$13,4,0),DAY(H6932)),
DATE(YEAR(H6932)+1,MONTH(H6932),DAY(H6932)))))-H6932))+H6932)</f>
        <v/>
      </c>
      <c r="J6932" s="9" t="str">
        <f t="shared" si="664"/>
        <v/>
      </c>
      <c r="K6932" s="11" t="str">
        <f t="shared" si="665"/>
        <v/>
      </c>
      <c r="L6932" s="11" t="str">
        <f t="shared" si="666"/>
        <v/>
      </c>
      <c r="M6932" s="11" t="str">
        <f>IF(A6932="","",VLOOKUP(E6932,index!$A$1:$B$6,2,0)*K6932*G6932)</f>
        <v/>
      </c>
      <c r="N6932" s="11" t="str">
        <f>IF(A6932="","",-PMT(G6932*VLOOKUP(E6932,index!$A$1:$B$6,2,0),C6932,F6932,0,0))</f>
        <v/>
      </c>
      <c r="O6932" s="11" t="str">
        <f t="shared" si="667"/>
        <v/>
      </c>
      <c r="P6932" s="11" t="str">
        <f t="shared" si="668"/>
        <v/>
      </c>
    </row>
    <row r="6933" spans="1:16" x14ac:dyDescent="0.25">
      <c r="A6933" s="9" t="str">
        <f>IF(A6932="","",IF(B6932&lt;C6932,A6932,IF(A6932=MAX('entry data'!$B$8:$B$507),"",A6932+1)))</f>
        <v/>
      </c>
      <c r="B6933" s="9" t="str">
        <f t="shared" si="663"/>
        <v/>
      </c>
      <c r="C6933" s="9" t="str">
        <f>IF(ISERROR(VLOOKUP(A6933,'entry data'!B:G,6,0)),"",VLOOKUP(A6933,'entry data'!B:G,6,0))</f>
        <v/>
      </c>
      <c r="D6933" s="9" t="str">
        <f>IF(ISERROR(VLOOKUP(A6933,'entry data'!B:C,2,0)),"",VLOOKUP(A6933,'entry data'!B:C,2,0))</f>
        <v/>
      </c>
      <c r="E6933" s="9" t="str">
        <f>IF(ISERROR(VLOOKUP(A6933,'entry data'!B:E,4,0)),"",VLOOKUP(A6933,'entry data'!B:E,4,0))</f>
        <v/>
      </c>
      <c r="F6933" s="11" t="str">
        <f>IF(A6933="","",IF(ISERROR(VLOOKUP(A6933,'entry data'!B:F,5,0)),"",VLOOKUP(A6933,'entry data'!B:F,5,0)))</f>
        <v/>
      </c>
      <c r="G6933" s="12" t="str">
        <f>IF(A6933="","",IF(ISERROR(VLOOKUP(A6933,'entry data'!B:I,8,0)),"",VLOOKUP(A6933,'entry data'!B:I,7,0)))</f>
        <v/>
      </c>
      <c r="H6933" s="13" t="str">
        <f>IF(A6933="","",IF(B6933=1,VLOOKUP(A6933,'entry data'!B:D,3,0),I6932))</f>
        <v/>
      </c>
      <c r="I6933" s="14" t="str">
        <f>IF(A6933="","",IF(E6933="weekly",7,IF(E6933="fortnightly",14,IF(E6933="monthly",DATE(IF(MONTH(H6933)=12,YEAR(H6933)+1,YEAR(H6933)),VLOOKUP(MONTH(H6933),index!$D$2:$G$13,2,0),DAY(H6933)),
IF(E6933="quarterly",DATE(IF(MONTH(H6933)&gt;=10,YEAR(H6933)+1,YEAR(H6933)),VLOOKUP(MONTH(H6933),index!$D$2:$G$13,3,0),DAY(H6933)),
IF(E6933="halfyearly",DATE(IF(MONTH(H6933)&gt;=7,YEAR(H6933)+1,YEAR(H6933)),VLOOKUP(MONTH(H6933),index!$D$2:$G$13,4,0),DAY(H6933)),
DATE(YEAR(H6933)+1,MONTH(H6933),DAY(H6933)))))-H6933))+H6933)</f>
        <v/>
      </c>
      <c r="J6933" s="9" t="str">
        <f t="shared" si="664"/>
        <v/>
      </c>
      <c r="K6933" s="11" t="str">
        <f t="shared" si="665"/>
        <v/>
      </c>
      <c r="L6933" s="11" t="str">
        <f t="shared" si="666"/>
        <v/>
      </c>
      <c r="M6933" s="11" t="str">
        <f>IF(A6933="","",VLOOKUP(E6933,index!$A$1:$B$6,2,0)*K6933*G6933)</f>
        <v/>
      </c>
      <c r="N6933" s="11" t="str">
        <f>IF(A6933="","",-PMT(G6933*VLOOKUP(E6933,index!$A$1:$B$6,2,0),C6933,F6933,0,0))</f>
        <v/>
      </c>
      <c r="O6933" s="11" t="str">
        <f t="shared" si="667"/>
        <v/>
      </c>
      <c r="P6933" s="11" t="str">
        <f t="shared" si="668"/>
        <v/>
      </c>
    </row>
    <row r="6934" spans="1:16" x14ac:dyDescent="0.25">
      <c r="A6934" s="9" t="str">
        <f>IF(A6933="","",IF(B6933&lt;C6933,A6933,IF(A6933=MAX('entry data'!$B$8:$B$507),"",A6933+1)))</f>
        <v/>
      </c>
      <c r="B6934" s="9" t="str">
        <f t="shared" si="663"/>
        <v/>
      </c>
      <c r="C6934" s="9" t="str">
        <f>IF(ISERROR(VLOOKUP(A6934,'entry data'!B:G,6,0)),"",VLOOKUP(A6934,'entry data'!B:G,6,0))</f>
        <v/>
      </c>
      <c r="D6934" s="9" t="str">
        <f>IF(ISERROR(VLOOKUP(A6934,'entry data'!B:C,2,0)),"",VLOOKUP(A6934,'entry data'!B:C,2,0))</f>
        <v/>
      </c>
      <c r="E6934" s="9" t="str">
        <f>IF(ISERROR(VLOOKUP(A6934,'entry data'!B:E,4,0)),"",VLOOKUP(A6934,'entry data'!B:E,4,0))</f>
        <v/>
      </c>
      <c r="F6934" s="11" t="str">
        <f>IF(A6934="","",IF(ISERROR(VLOOKUP(A6934,'entry data'!B:F,5,0)),"",VLOOKUP(A6934,'entry data'!B:F,5,0)))</f>
        <v/>
      </c>
      <c r="G6934" s="12" t="str">
        <f>IF(A6934="","",IF(ISERROR(VLOOKUP(A6934,'entry data'!B:I,8,0)),"",VLOOKUP(A6934,'entry data'!B:I,7,0)))</f>
        <v/>
      </c>
      <c r="H6934" s="13" t="str">
        <f>IF(A6934="","",IF(B6934=1,VLOOKUP(A6934,'entry data'!B:D,3,0),I6933))</f>
        <v/>
      </c>
      <c r="I6934" s="14" t="str">
        <f>IF(A6934="","",IF(E6934="weekly",7,IF(E6934="fortnightly",14,IF(E6934="monthly",DATE(IF(MONTH(H6934)=12,YEAR(H6934)+1,YEAR(H6934)),VLOOKUP(MONTH(H6934),index!$D$2:$G$13,2,0),DAY(H6934)),
IF(E6934="quarterly",DATE(IF(MONTH(H6934)&gt;=10,YEAR(H6934)+1,YEAR(H6934)),VLOOKUP(MONTH(H6934),index!$D$2:$G$13,3,0),DAY(H6934)),
IF(E6934="halfyearly",DATE(IF(MONTH(H6934)&gt;=7,YEAR(H6934)+1,YEAR(H6934)),VLOOKUP(MONTH(H6934),index!$D$2:$G$13,4,0),DAY(H6934)),
DATE(YEAR(H6934)+1,MONTH(H6934),DAY(H6934)))))-H6934))+H6934)</f>
        <v/>
      </c>
      <c r="J6934" s="9" t="str">
        <f t="shared" si="664"/>
        <v/>
      </c>
      <c r="K6934" s="11" t="str">
        <f t="shared" si="665"/>
        <v/>
      </c>
      <c r="L6934" s="11" t="str">
        <f t="shared" si="666"/>
        <v/>
      </c>
      <c r="M6934" s="11" t="str">
        <f>IF(A6934="","",VLOOKUP(E6934,index!$A$1:$B$6,2,0)*K6934*G6934)</f>
        <v/>
      </c>
      <c r="N6934" s="11" t="str">
        <f>IF(A6934="","",-PMT(G6934*VLOOKUP(E6934,index!$A$1:$B$6,2,0),C6934,F6934,0,0))</f>
        <v/>
      </c>
      <c r="O6934" s="11" t="str">
        <f t="shared" si="667"/>
        <v/>
      </c>
      <c r="P6934" s="11" t="str">
        <f t="shared" si="668"/>
        <v/>
      </c>
    </row>
    <row r="6935" spans="1:16" x14ac:dyDescent="0.25">
      <c r="A6935" s="9" t="str">
        <f>IF(A6934="","",IF(B6934&lt;C6934,A6934,IF(A6934=MAX('entry data'!$B$8:$B$507),"",A6934+1)))</f>
        <v/>
      </c>
      <c r="B6935" s="9" t="str">
        <f t="shared" ref="B6935:B6998" si="669">IF(A6935="","",IF(B6934=C6934,1,B6934+1))</f>
        <v/>
      </c>
      <c r="C6935" s="9" t="str">
        <f>IF(ISERROR(VLOOKUP(A6935,'entry data'!B:G,6,0)),"",VLOOKUP(A6935,'entry data'!B:G,6,0))</f>
        <v/>
      </c>
      <c r="D6935" s="9" t="str">
        <f>IF(ISERROR(VLOOKUP(A6935,'entry data'!B:C,2,0)),"",VLOOKUP(A6935,'entry data'!B:C,2,0))</f>
        <v/>
      </c>
      <c r="E6935" s="9" t="str">
        <f>IF(ISERROR(VLOOKUP(A6935,'entry data'!B:E,4,0)),"",VLOOKUP(A6935,'entry data'!B:E,4,0))</f>
        <v/>
      </c>
      <c r="F6935" s="11" t="str">
        <f>IF(A6935="","",IF(ISERROR(VLOOKUP(A6935,'entry data'!B:F,5,0)),"",VLOOKUP(A6935,'entry data'!B:F,5,0)))</f>
        <v/>
      </c>
      <c r="G6935" s="12" t="str">
        <f>IF(A6935="","",IF(ISERROR(VLOOKUP(A6935,'entry data'!B:I,8,0)),"",VLOOKUP(A6935,'entry data'!B:I,7,0)))</f>
        <v/>
      </c>
      <c r="H6935" s="13" t="str">
        <f>IF(A6935="","",IF(B6935=1,VLOOKUP(A6935,'entry data'!B:D,3,0),I6934))</f>
        <v/>
      </c>
      <c r="I6935" s="14" t="str">
        <f>IF(A6935="","",IF(E6935="weekly",7,IF(E6935="fortnightly",14,IF(E6935="monthly",DATE(IF(MONTH(H6935)=12,YEAR(H6935)+1,YEAR(H6935)),VLOOKUP(MONTH(H6935),index!$D$2:$G$13,2,0),DAY(H6935)),
IF(E6935="quarterly",DATE(IF(MONTH(H6935)&gt;=10,YEAR(H6935)+1,YEAR(H6935)),VLOOKUP(MONTH(H6935),index!$D$2:$G$13,3,0),DAY(H6935)),
IF(E6935="halfyearly",DATE(IF(MONTH(H6935)&gt;=7,YEAR(H6935)+1,YEAR(H6935)),VLOOKUP(MONTH(H6935),index!$D$2:$G$13,4,0),DAY(H6935)),
DATE(YEAR(H6935)+1,MONTH(H6935),DAY(H6935)))))-H6935))+H6935)</f>
        <v/>
      </c>
      <c r="J6935" s="9" t="str">
        <f t="shared" ref="J6935:J6998" si="670">IF(A6935="","",IF(MONTH(I6935)&lt;10,YEAR(I6935)&amp;"-0"&amp;MONTH(I6935),YEAR(I6935)&amp;"-"&amp;MONTH(I6935)))</f>
        <v/>
      </c>
      <c r="K6935" s="11" t="str">
        <f t="shared" ref="K6935:K6998" si="671">IF(A6935="","",IF(B6935=1,F6935,O6934))</f>
        <v/>
      </c>
      <c r="L6935" s="11" t="str">
        <f t="shared" ref="L6935:L6998" si="672">IF(A6935="","",N6935-M6935)</f>
        <v/>
      </c>
      <c r="M6935" s="11" t="str">
        <f>IF(A6935="","",VLOOKUP(E6935,index!$A$1:$B$6,2,0)*K6935*G6935)</f>
        <v/>
      </c>
      <c r="N6935" s="11" t="str">
        <f>IF(A6935="","",-PMT(G6935*VLOOKUP(E6935,index!$A$1:$B$6,2,0),C6935,F6935,0,0))</f>
        <v/>
      </c>
      <c r="O6935" s="11" t="str">
        <f t="shared" ref="O6935:O6998" si="673">IF(A6935="","",K6935-L6935)</f>
        <v/>
      </c>
      <c r="P6935" s="11" t="str">
        <f t="shared" si="668"/>
        <v/>
      </c>
    </row>
    <row r="6936" spans="1:16" x14ac:dyDescent="0.25">
      <c r="A6936" s="9" t="str">
        <f>IF(A6935="","",IF(B6935&lt;C6935,A6935,IF(A6935=MAX('entry data'!$B$8:$B$507),"",A6935+1)))</f>
        <v/>
      </c>
      <c r="B6936" s="9" t="str">
        <f t="shared" si="669"/>
        <v/>
      </c>
      <c r="C6936" s="9" t="str">
        <f>IF(ISERROR(VLOOKUP(A6936,'entry data'!B:G,6,0)),"",VLOOKUP(A6936,'entry data'!B:G,6,0))</f>
        <v/>
      </c>
      <c r="D6936" s="9" t="str">
        <f>IF(ISERROR(VLOOKUP(A6936,'entry data'!B:C,2,0)),"",VLOOKUP(A6936,'entry data'!B:C,2,0))</f>
        <v/>
      </c>
      <c r="E6936" s="9" t="str">
        <f>IF(ISERROR(VLOOKUP(A6936,'entry data'!B:E,4,0)),"",VLOOKUP(A6936,'entry data'!B:E,4,0))</f>
        <v/>
      </c>
      <c r="F6936" s="11" t="str">
        <f>IF(A6936="","",IF(ISERROR(VLOOKUP(A6936,'entry data'!B:F,5,0)),"",VLOOKUP(A6936,'entry data'!B:F,5,0)))</f>
        <v/>
      </c>
      <c r="G6936" s="12" t="str">
        <f>IF(A6936="","",IF(ISERROR(VLOOKUP(A6936,'entry data'!B:I,8,0)),"",VLOOKUP(A6936,'entry data'!B:I,7,0)))</f>
        <v/>
      </c>
      <c r="H6936" s="13" t="str">
        <f>IF(A6936="","",IF(B6936=1,VLOOKUP(A6936,'entry data'!B:D,3,0),I6935))</f>
        <v/>
      </c>
      <c r="I6936" s="14" t="str">
        <f>IF(A6936="","",IF(E6936="weekly",7,IF(E6936="fortnightly",14,IF(E6936="monthly",DATE(IF(MONTH(H6936)=12,YEAR(H6936)+1,YEAR(H6936)),VLOOKUP(MONTH(H6936),index!$D$2:$G$13,2,0),DAY(H6936)),
IF(E6936="quarterly",DATE(IF(MONTH(H6936)&gt;=10,YEAR(H6936)+1,YEAR(H6936)),VLOOKUP(MONTH(H6936),index!$D$2:$G$13,3,0),DAY(H6936)),
IF(E6936="halfyearly",DATE(IF(MONTH(H6936)&gt;=7,YEAR(H6936)+1,YEAR(H6936)),VLOOKUP(MONTH(H6936),index!$D$2:$G$13,4,0),DAY(H6936)),
DATE(YEAR(H6936)+1,MONTH(H6936),DAY(H6936)))))-H6936))+H6936)</f>
        <v/>
      </c>
      <c r="J6936" s="9" t="str">
        <f t="shared" si="670"/>
        <v/>
      </c>
      <c r="K6936" s="11" t="str">
        <f t="shared" si="671"/>
        <v/>
      </c>
      <c r="L6936" s="11" t="str">
        <f t="shared" si="672"/>
        <v/>
      </c>
      <c r="M6936" s="11" t="str">
        <f>IF(A6936="","",VLOOKUP(E6936,index!$A$1:$B$6,2,0)*K6936*G6936)</f>
        <v/>
      </c>
      <c r="N6936" s="11" t="str">
        <f>IF(A6936="","",-PMT(G6936*VLOOKUP(E6936,index!$A$1:$B$6,2,0),C6936,F6936,0,0))</f>
        <v/>
      </c>
      <c r="O6936" s="11" t="str">
        <f t="shared" si="673"/>
        <v/>
      </c>
      <c r="P6936" s="11" t="str">
        <f t="shared" si="668"/>
        <v/>
      </c>
    </row>
    <row r="6937" spans="1:16" x14ac:dyDescent="0.25">
      <c r="A6937" s="9" t="str">
        <f>IF(A6936="","",IF(B6936&lt;C6936,A6936,IF(A6936=MAX('entry data'!$B$8:$B$507),"",A6936+1)))</f>
        <v/>
      </c>
      <c r="B6937" s="9" t="str">
        <f t="shared" si="669"/>
        <v/>
      </c>
      <c r="C6937" s="9" t="str">
        <f>IF(ISERROR(VLOOKUP(A6937,'entry data'!B:G,6,0)),"",VLOOKUP(A6937,'entry data'!B:G,6,0))</f>
        <v/>
      </c>
      <c r="D6937" s="9" t="str">
        <f>IF(ISERROR(VLOOKUP(A6937,'entry data'!B:C,2,0)),"",VLOOKUP(A6937,'entry data'!B:C,2,0))</f>
        <v/>
      </c>
      <c r="E6937" s="9" t="str">
        <f>IF(ISERROR(VLOOKUP(A6937,'entry data'!B:E,4,0)),"",VLOOKUP(A6937,'entry data'!B:E,4,0))</f>
        <v/>
      </c>
      <c r="F6937" s="11" t="str">
        <f>IF(A6937="","",IF(ISERROR(VLOOKUP(A6937,'entry data'!B:F,5,0)),"",VLOOKUP(A6937,'entry data'!B:F,5,0)))</f>
        <v/>
      </c>
      <c r="G6937" s="12" t="str">
        <f>IF(A6937="","",IF(ISERROR(VLOOKUP(A6937,'entry data'!B:I,8,0)),"",VLOOKUP(A6937,'entry data'!B:I,7,0)))</f>
        <v/>
      </c>
      <c r="H6937" s="13" t="str">
        <f>IF(A6937="","",IF(B6937=1,VLOOKUP(A6937,'entry data'!B:D,3,0),I6936))</f>
        <v/>
      </c>
      <c r="I6937" s="14" t="str">
        <f>IF(A6937="","",IF(E6937="weekly",7,IF(E6937="fortnightly",14,IF(E6937="monthly",DATE(IF(MONTH(H6937)=12,YEAR(H6937)+1,YEAR(H6937)),VLOOKUP(MONTH(H6937),index!$D$2:$G$13,2,0),DAY(H6937)),
IF(E6937="quarterly",DATE(IF(MONTH(H6937)&gt;=10,YEAR(H6937)+1,YEAR(H6937)),VLOOKUP(MONTH(H6937),index!$D$2:$G$13,3,0),DAY(H6937)),
IF(E6937="halfyearly",DATE(IF(MONTH(H6937)&gt;=7,YEAR(H6937)+1,YEAR(H6937)),VLOOKUP(MONTH(H6937),index!$D$2:$G$13,4,0),DAY(H6937)),
DATE(YEAR(H6937)+1,MONTH(H6937),DAY(H6937)))))-H6937))+H6937)</f>
        <v/>
      </c>
      <c r="J6937" s="9" t="str">
        <f t="shared" si="670"/>
        <v/>
      </c>
      <c r="K6937" s="11" t="str">
        <f t="shared" si="671"/>
        <v/>
      </c>
      <c r="L6937" s="11" t="str">
        <f t="shared" si="672"/>
        <v/>
      </c>
      <c r="M6937" s="11" t="str">
        <f>IF(A6937="","",VLOOKUP(E6937,index!$A$1:$B$6,2,0)*K6937*G6937)</f>
        <v/>
      </c>
      <c r="N6937" s="11" t="str">
        <f>IF(A6937="","",-PMT(G6937*VLOOKUP(E6937,index!$A$1:$B$6,2,0),C6937,F6937,0,0))</f>
        <v/>
      </c>
      <c r="O6937" s="11" t="str">
        <f t="shared" si="673"/>
        <v/>
      </c>
      <c r="P6937" s="11" t="str">
        <f t="shared" si="668"/>
        <v/>
      </c>
    </row>
    <row r="6938" spans="1:16" x14ac:dyDescent="0.25">
      <c r="A6938" s="9" t="str">
        <f>IF(A6937="","",IF(B6937&lt;C6937,A6937,IF(A6937=MAX('entry data'!$B$8:$B$507),"",A6937+1)))</f>
        <v/>
      </c>
      <c r="B6938" s="9" t="str">
        <f t="shared" si="669"/>
        <v/>
      </c>
      <c r="C6938" s="9" t="str">
        <f>IF(ISERROR(VLOOKUP(A6938,'entry data'!B:G,6,0)),"",VLOOKUP(A6938,'entry data'!B:G,6,0))</f>
        <v/>
      </c>
      <c r="D6938" s="9" t="str">
        <f>IF(ISERROR(VLOOKUP(A6938,'entry data'!B:C,2,0)),"",VLOOKUP(A6938,'entry data'!B:C,2,0))</f>
        <v/>
      </c>
      <c r="E6938" s="9" t="str">
        <f>IF(ISERROR(VLOOKUP(A6938,'entry data'!B:E,4,0)),"",VLOOKUP(A6938,'entry data'!B:E,4,0))</f>
        <v/>
      </c>
      <c r="F6938" s="11" t="str">
        <f>IF(A6938="","",IF(ISERROR(VLOOKUP(A6938,'entry data'!B:F,5,0)),"",VLOOKUP(A6938,'entry data'!B:F,5,0)))</f>
        <v/>
      </c>
      <c r="G6938" s="12" t="str">
        <f>IF(A6938="","",IF(ISERROR(VLOOKUP(A6938,'entry data'!B:I,8,0)),"",VLOOKUP(A6938,'entry data'!B:I,7,0)))</f>
        <v/>
      </c>
      <c r="H6938" s="13" t="str">
        <f>IF(A6938="","",IF(B6938=1,VLOOKUP(A6938,'entry data'!B:D,3,0),I6937))</f>
        <v/>
      </c>
      <c r="I6938" s="14" t="str">
        <f>IF(A6938="","",IF(E6938="weekly",7,IF(E6938="fortnightly",14,IF(E6938="monthly",DATE(IF(MONTH(H6938)=12,YEAR(H6938)+1,YEAR(H6938)),VLOOKUP(MONTH(H6938),index!$D$2:$G$13,2,0),DAY(H6938)),
IF(E6938="quarterly",DATE(IF(MONTH(H6938)&gt;=10,YEAR(H6938)+1,YEAR(H6938)),VLOOKUP(MONTH(H6938),index!$D$2:$G$13,3,0),DAY(H6938)),
IF(E6938="halfyearly",DATE(IF(MONTH(H6938)&gt;=7,YEAR(H6938)+1,YEAR(H6938)),VLOOKUP(MONTH(H6938),index!$D$2:$G$13,4,0),DAY(H6938)),
DATE(YEAR(H6938)+1,MONTH(H6938),DAY(H6938)))))-H6938))+H6938)</f>
        <v/>
      </c>
      <c r="J6938" s="9" t="str">
        <f t="shared" si="670"/>
        <v/>
      </c>
      <c r="K6938" s="11" t="str">
        <f t="shared" si="671"/>
        <v/>
      </c>
      <c r="L6938" s="11" t="str">
        <f t="shared" si="672"/>
        <v/>
      </c>
      <c r="M6938" s="11" t="str">
        <f>IF(A6938="","",VLOOKUP(E6938,index!$A$1:$B$6,2,0)*K6938*G6938)</f>
        <v/>
      </c>
      <c r="N6938" s="11" t="str">
        <f>IF(A6938="","",-PMT(G6938*VLOOKUP(E6938,index!$A$1:$B$6,2,0),C6938,F6938,0,0))</f>
        <v/>
      </c>
      <c r="O6938" s="11" t="str">
        <f t="shared" si="673"/>
        <v/>
      </c>
      <c r="P6938" s="11" t="str">
        <f t="shared" si="668"/>
        <v/>
      </c>
    </row>
    <row r="6939" spans="1:16" x14ac:dyDescent="0.25">
      <c r="A6939" s="9" t="str">
        <f>IF(A6938="","",IF(B6938&lt;C6938,A6938,IF(A6938=MAX('entry data'!$B$8:$B$507),"",A6938+1)))</f>
        <v/>
      </c>
      <c r="B6939" s="9" t="str">
        <f t="shared" si="669"/>
        <v/>
      </c>
      <c r="C6939" s="9" t="str">
        <f>IF(ISERROR(VLOOKUP(A6939,'entry data'!B:G,6,0)),"",VLOOKUP(A6939,'entry data'!B:G,6,0))</f>
        <v/>
      </c>
      <c r="D6939" s="9" t="str">
        <f>IF(ISERROR(VLOOKUP(A6939,'entry data'!B:C,2,0)),"",VLOOKUP(A6939,'entry data'!B:C,2,0))</f>
        <v/>
      </c>
      <c r="E6939" s="9" t="str">
        <f>IF(ISERROR(VLOOKUP(A6939,'entry data'!B:E,4,0)),"",VLOOKUP(A6939,'entry data'!B:E,4,0))</f>
        <v/>
      </c>
      <c r="F6939" s="11" t="str">
        <f>IF(A6939="","",IF(ISERROR(VLOOKUP(A6939,'entry data'!B:F,5,0)),"",VLOOKUP(A6939,'entry data'!B:F,5,0)))</f>
        <v/>
      </c>
      <c r="G6939" s="12" t="str">
        <f>IF(A6939="","",IF(ISERROR(VLOOKUP(A6939,'entry data'!B:I,8,0)),"",VLOOKUP(A6939,'entry data'!B:I,7,0)))</f>
        <v/>
      </c>
      <c r="H6939" s="13" t="str">
        <f>IF(A6939="","",IF(B6939=1,VLOOKUP(A6939,'entry data'!B:D,3,0),I6938))</f>
        <v/>
      </c>
      <c r="I6939" s="14" t="str">
        <f>IF(A6939="","",IF(E6939="weekly",7,IF(E6939="fortnightly",14,IF(E6939="monthly",DATE(IF(MONTH(H6939)=12,YEAR(H6939)+1,YEAR(H6939)),VLOOKUP(MONTH(H6939),index!$D$2:$G$13,2,0),DAY(H6939)),
IF(E6939="quarterly",DATE(IF(MONTH(H6939)&gt;=10,YEAR(H6939)+1,YEAR(H6939)),VLOOKUP(MONTH(H6939),index!$D$2:$G$13,3,0),DAY(H6939)),
IF(E6939="halfyearly",DATE(IF(MONTH(H6939)&gt;=7,YEAR(H6939)+1,YEAR(H6939)),VLOOKUP(MONTH(H6939),index!$D$2:$G$13,4,0),DAY(H6939)),
DATE(YEAR(H6939)+1,MONTH(H6939),DAY(H6939)))))-H6939))+H6939)</f>
        <v/>
      </c>
      <c r="J6939" s="9" t="str">
        <f t="shared" si="670"/>
        <v/>
      </c>
      <c r="K6939" s="11" t="str">
        <f t="shared" si="671"/>
        <v/>
      </c>
      <c r="L6939" s="11" t="str">
        <f t="shared" si="672"/>
        <v/>
      </c>
      <c r="M6939" s="11" t="str">
        <f>IF(A6939="","",VLOOKUP(E6939,index!$A$1:$B$6,2,0)*K6939*G6939)</f>
        <v/>
      </c>
      <c r="N6939" s="11" t="str">
        <f>IF(A6939="","",-PMT(G6939*VLOOKUP(E6939,index!$A$1:$B$6,2,0),C6939,F6939,0,0))</f>
        <v/>
      </c>
      <c r="O6939" s="11" t="str">
        <f t="shared" si="673"/>
        <v/>
      </c>
      <c r="P6939" s="11" t="str">
        <f t="shared" si="668"/>
        <v/>
      </c>
    </row>
    <row r="6940" spans="1:16" x14ac:dyDescent="0.25">
      <c r="A6940" s="9" t="str">
        <f>IF(A6939="","",IF(B6939&lt;C6939,A6939,IF(A6939=MAX('entry data'!$B$8:$B$507),"",A6939+1)))</f>
        <v/>
      </c>
      <c r="B6940" s="9" t="str">
        <f t="shared" si="669"/>
        <v/>
      </c>
      <c r="C6940" s="9" t="str">
        <f>IF(ISERROR(VLOOKUP(A6940,'entry data'!B:G,6,0)),"",VLOOKUP(A6940,'entry data'!B:G,6,0))</f>
        <v/>
      </c>
      <c r="D6940" s="9" t="str">
        <f>IF(ISERROR(VLOOKUP(A6940,'entry data'!B:C,2,0)),"",VLOOKUP(A6940,'entry data'!B:C,2,0))</f>
        <v/>
      </c>
      <c r="E6940" s="9" t="str">
        <f>IF(ISERROR(VLOOKUP(A6940,'entry data'!B:E,4,0)),"",VLOOKUP(A6940,'entry data'!B:E,4,0))</f>
        <v/>
      </c>
      <c r="F6940" s="11" t="str">
        <f>IF(A6940="","",IF(ISERROR(VLOOKUP(A6940,'entry data'!B:F,5,0)),"",VLOOKUP(A6940,'entry data'!B:F,5,0)))</f>
        <v/>
      </c>
      <c r="G6940" s="12" t="str">
        <f>IF(A6940="","",IF(ISERROR(VLOOKUP(A6940,'entry data'!B:I,8,0)),"",VLOOKUP(A6940,'entry data'!B:I,7,0)))</f>
        <v/>
      </c>
      <c r="H6940" s="13" t="str">
        <f>IF(A6940="","",IF(B6940=1,VLOOKUP(A6940,'entry data'!B:D,3,0),I6939))</f>
        <v/>
      </c>
      <c r="I6940" s="14" t="str">
        <f>IF(A6940="","",IF(E6940="weekly",7,IF(E6940="fortnightly",14,IF(E6940="monthly",DATE(IF(MONTH(H6940)=12,YEAR(H6940)+1,YEAR(H6940)),VLOOKUP(MONTH(H6940),index!$D$2:$G$13,2,0),DAY(H6940)),
IF(E6940="quarterly",DATE(IF(MONTH(H6940)&gt;=10,YEAR(H6940)+1,YEAR(H6940)),VLOOKUP(MONTH(H6940),index!$D$2:$G$13,3,0),DAY(H6940)),
IF(E6940="halfyearly",DATE(IF(MONTH(H6940)&gt;=7,YEAR(H6940)+1,YEAR(H6940)),VLOOKUP(MONTH(H6940),index!$D$2:$G$13,4,0),DAY(H6940)),
DATE(YEAR(H6940)+1,MONTH(H6940),DAY(H6940)))))-H6940))+H6940)</f>
        <v/>
      </c>
      <c r="J6940" s="9" t="str">
        <f t="shared" si="670"/>
        <v/>
      </c>
      <c r="K6940" s="11" t="str">
        <f t="shared" si="671"/>
        <v/>
      </c>
      <c r="L6940" s="11" t="str">
        <f t="shared" si="672"/>
        <v/>
      </c>
      <c r="M6940" s="11" t="str">
        <f>IF(A6940="","",VLOOKUP(E6940,index!$A$1:$B$6,2,0)*K6940*G6940)</f>
        <v/>
      </c>
      <c r="N6940" s="11" t="str">
        <f>IF(A6940="","",-PMT(G6940*VLOOKUP(E6940,index!$A$1:$B$6,2,0),C6940,F6940,0,0))</f>
        <v/>
      </c>
      <c r="O6940" s="11" t="str">
        <f t="shared" si="673"/>
        <v/>
      </c>
      <c r="P6940" s="11" t="str">
        <f t="shared" si="668"/>
        <v/>
      </c>
    </row>
    <row r="6941" spans="1:16" x14ac:dyDescent="0.25">
      <c r="A6941" s="9" t="str">
        <f>IF(A6940="","",IF(B6940&lt;C6940,A6940,IF(A6940=MAX('entry data'!$B$8:$B$507),"",A6940+1)))</f>
        <v/>
      </c>
      <c r="B6941" s="9" t="str">
        <f t="shared" si="669"/>
        <v/>
      </c>
      <c r="C6941" s="9" t="str">
        <f>IF(ISERROR(VLOOKUP(A6941,'entry data'!B:G,6,0)),"",VLOOKUP(A6941,'entry data'!B:G,6,0))</f>
        <v/>
      </c>
      <c r="D6941" s="9" t="str">
        <f>IF(ISERROR(VLOOKUP(A6941,'entry data'!B:C,2,0)),"",VLOOKUP(A6941,'entry data'!B:C,2,0))</f>
        <v/>
      </c>
      <c r="E6941" s="9" t="str">
        <f>IF(ISERROR(VLOOKUP(A6941,'entry data'!B:E,4,0)),"",VLOOKUP(A6941,'entry data'!B:E,4,0))</f>
        <v/>
      </c>
      <c r="F6941" s="11" t="str">
        <f>IF(A6941="","",IF(ISERROR(VLOOKUP(A6941,'entry data'!B:F,5,0)),"",VLOOKUP(A6941,'entry data'!B:F,5,0)))</f>
        <v/>
      </c>
      <c r="G6941" s="12" t="str">
        <f>IF(A6941="","",IF(ISERROR(VLOOKUP(A6941,'entry data'!B:I,8,0)),"",VLOOKUP(A6941,'entry data'!B:I,7,0)))</f>
        <v/>
      </c>
      <c r="H6941" s="13" t="str">
        <f>IF(A6941="","",IF(B6941=1,VLOOKUP(A6941,'entry data'!B:D,3,0),I6940))</f>
        <v/>
      </c>
      <c r="I6941" s="14" t="str">
        <f>IF(A6941="","",IF(E6941="weekly",7,IF(E6941="fortnightly",14,IF(E6941="monthly",DATE(IF(MONTH(H6941)=12,YEAR(H6941)+1,YEAR(H6941)),VLOOKUP(MONTH(H6941),index!$D$2:$G$13,2,0),DAY(H6941)),
IF(E6941="quarterly",DATE(IF(MONTH(H6941)&gt;=10,YEAR(H6941)+1,YEAR(H6941)),VLOOKUP(MONTH(H6941),index!$D$2:$G$13,3,0),DAY(H6941)),
IF(E6941="halfyearly",DATE(IF(MONTH(H6941)&gt;=7,YEAR(H6941)+1,YEAR(H6941)),VLOOKUP(MONTH(H6941),index!$D$2:$G$13,4,0),DAY(H6941)),
DATE(YEAR(H6941)+1,MONTH(H6941),DAY(H6941)))))-H6941))+H6941)</f>
        <v/>
      </c>
      <c r="J6941" s="9" t="str">
        <f t="shared" si="670"/>
        <v/>
      </c>
      <c r="K6941" s="11" t="str">
        <f t="shared" si="671"/>
        <v/>
      </c>
      <c r="L6941" s="11" t="str">
        <f t="shared" si="672"/>
        <v/>
      </c>
      <c r="M6941" s="11" t="str">
        <f>IF(A6941="","",VLOOKUP(E6941,index!$A$1:$B$6,2,0)*K6941*G6941)</f>
        <v/>
      </c>
      <c r="N6941" s="11" t="str">
        <f>IF(A6941="","",-PMT(G6941*VLOOKUP(E6941,index!$A$1:$B$6,2,0),C6941,F6941,0,0))</f>
        <v/>
      </c>
      <c r="O6941" s="11" t="str">
        <f t="shared" si="673"/>
        <v/>
      </c>
      <c r="P6941" s="11" t="str">
        <f t="shared" si="668"/>
        <v/>
      </c>
    </row>
    <row r="6942" spans="1:16" x14ac:dyDescent="0.25">
      <c r="A6942" s="9" t="str">
        <f>IF(A6941="","",IF(B6941&lt;C6941,A6941,IF(A6941=MAX('entry data'!$B$8:$B$507),"",A6941+1)))</f>
        <v/>
      </c>
      <c r="B6942" s="9" t="str">
        <f t="shared" si="669"/>
        <v/>
      </c>
      <c r="C6942" s="9" t="str">
        <f>IF(ISERROR(VLOOKUP(A6942,'entry data'!B:G,6,0)),"",VLOOKUP(A6942,'entry data'!B:G,6,0))</f>
        <v/>
      </c>
      <c r="D6942" s="9" t="str">
        <f>IF(ISERROR(VLOOKUP(A6942,'entry data'!B:C,2,0)),"",VLOOKUP(A6942,'entry data'!B:C,2,0))</f>
        <v/>
      </c>
      <c r="E6942" s="9" t="str">
        <f>IF(ISERROR(VLOOKUP(A6942,'entry data'!B:E,4,0)),"",VLOOKUP(A6942,'entry data'!B:E,4,0))</f>
        <v/>
      </c>
      <c r="F6942" s="11" t="str">
        <f>IF(A6942="","",IF(ISERROR(VLOOKUP(A6942,'entry data'!B:F,5,0)),"",VLOOKUP(A6942,'entry data'!B:F,5,0)))</f>
        <v/>
      </c>
      <c r="G6942" s="12" t="str">
        <f>IF(A6942="","",IF(ISERROR(VLOOKUP(A6942,'entry data'!B:I,8,0)),"",VLOOKUP(A6942,'entry data'!B:I,7,0)))</f>
        <v/>
      </c>
      <c r="H6942" s="13" t="str">
        <f>IF(A6942="","",IF(B6942=1,VLOOKUP(A6942,'entry data'!B:D,3,0),I6941))</f>
        <v/>
      </c>
      <c r="I6942" s="14" t="str">
        <f>IF(A6942="","",IF(E6942="weekly",7,IF(E6942="fortnightly",14,IF(E6942="monthly",DATE(IF(MONTH(H6942)=12,YEAR(H6942)+1,YEAR(H6942)),VLOOKUP(MONTH(H6942),index!$D$2:$G$13,2,0),DAY(H6942)),
IF(E6942="quarterly",DATE(IF(MONTH(H6942)&gt;=10,YEAR(H6942)+1,YEAR(H6942)),VLOOKUP(MONTH(H6942),index!$D$2:$G$13,3,0),DAY(H6942)),
IF(E6942="halfyearly",DATE(IF(MONTH(H6942)&gt;=7,YEAR(H6942)+1,YEAR(H6942)),VLOOKUP(MONTH(H6942),index!$D$2:$G$13,4,0),DAY(H6942)),
DATE(YEAR(H6942)+1,MONTH(H6942),DAY(H6942)))))-H6942))+H6942)</f>
        <v/>
      </c>
      <c r="J6942" s="9" t="str">
        <f t="shared" si="670"/>
        <v/>
      </c>
      <c r="K6942" s="11" t="str">
        <f t="shared" si="671"/>
        <v/>
      </c>
      <c r="L6942" s="11" t="str">
        <f t="shared" si="672"/>
        <v/>
      </c>
      <c r="M6942" s="11" t="str">
        <f>IF(A6942="","",VLOOKUP(E6942,index!$A$1:$B$6,2,0)*K6942*G6942)</f>
        <v/>
      </c>
      <c r="N6942" s="11" t="str">
        <f>IF(A6942="","",-PMT(G6942*VLOOKUP(E6942,index!$A$1:$B$6,2,0),C6942,F6942,0,0))</f>
        <v/>
      </c>
      <c r="O6942" s="11" t="str">
        <f t="shared" si="673"/>
        <v/>
      </c>
      <c r="P6942" s="11" t="str">
        <f t="shared" si="668"/>
        <v/>
      </c>
    </row>
    <row r="6943" spans="1:16" x14ac:dyDescent="0.25">
      <c r="A6943" s="9" t="str">
        <f>IF(A6942="","",IF(B6942&lt;C6942,A6942,IF(A6942=MAX('entry data'!$B$8:$B$507),"",A6942+1)))</f>
        <v/>
      </c>
      <c r="B6943" s="9" t="str">
        <f t="shared" si="669"/>
        <v/>
      </c>
      <c r="C6943" s="9" t="str">
        <f>IF(ISERROR(VLOOKUP(A6943,'entry data'!B:G,6,0)),"",VLOOKUP(A6943,'entry data'!B:G,6,0))</f>
        <v/>
      </c>
      <c r="D6943" s="9" t="str">
        <f>IF(ISERROR(VLOOKUP(A6943,'entry data'!B:C,2,0)),"",VLOOKUP(A6943,'entry data'!B:C,2,0))</f>
        <v/>
      </c>
      <c r="E6943" s="9" t="str">
        <f>IF(ISERROR(VLOOKUP(A6943,'entry data'!B:E,4,0)),"",VLOOKUP(A6943,'entry data'!B:E,4,0))</f>
        <v/>
      </c>
      <c r="F6943" s="11" t="str">
        <f>IF(A6943="","",IF(ISERROR(VLOOKUP(A6943,'entry data'!B:F,5,0)),"",VLOOKUP(A6943,'entry data'!B:F,5,0)))</f>
        <v/>
      </c>
      <c r="G6943" s="12" t="str">
        <f>IF(A6943="","",IF(ISERROR(VLOOKUP(A6943,'entry data'!B:I,8,0)),"",VLOOKUP(A6943,'entry data'!B:I,7,0)))</f>
        <v/>
      </c>
      <c r="H6943" s="13" t="str">
        <f>IF(A6943="","",IF(B6943=1,VLOOKUP(A6943,'entry data'!B:D,3,0),I6942))</f>
        <v/>
      </c>
      <c r="I6943" s="14" t="str">
        <f>IF(A6943="","",IF(E6943="weekly",7,IF(E6943="fortnightly",14,IF(E6943="monthly",DATE(IF(MONTH(H6943)=12,YEAR(H6943)+1,YEAR(H6943)),VLOOKUP(MONTH(H6943),index!$D$2:$G$13,2,0),DAY(H6943)),
IF(E6943="quarterly",DATE(IF(MONTH(H6943)&gt;=10,YEAR(H6943)+1,YEAR(H6943)),VLOOKUP(MONTH(H6943),index!$D$2:$G$13,3,0),DAY(H6943)),
IF(E6943="halfyearly",DATE(IF(MONTH(H6943)&gt;=7,YEAR(H6943)+1,YEAR(H6943)),VLOOKUP(MONTH(H6943),index!$D$2:$G$13,4,0),DAY(H6943)),
DATE(YEAR(H6943)+1,MONTH(H6943),DAY(H6943)))))-H6943))+H6943)</f>
        <v/>
      </c>
      <c r="J6943" s="9" t="str">
        <f t="shared" si="670"/>
        <v/>
      </c>
      <c r="K6943" s="11" t="str">
        <f t="shared" si="671"/>
        <v/>
      </c>
      <c r="L6943" s="11" t="str">
        <f t="shared" si="672"/>
        <v/>
      </c>
      <c r="M6943" s="11" t="str">
        <f>IF(A6943="","",VLOOKUP(E6943,index!$A$1:$B$6,2,0)*K6943*G6943)</f>
        <v/>
      </c>
      <c r="N6943" s="11" t="str">
        <f>IF(A6943="","",-PMT(G6943*VLOOKUP(E6943,index!$A$1:$B$6,2,0),C6943,F6943,0,0))</f>
        <v/>
      </c>
      <c r="O6943" s="11" t="str">
        <f t="shared" si="673"/>
        <v/>
      </c>
      <c r="P6943" s="11" t="str">
        <f t="shared" si="668"/>
        <v/>
      </c>
    </row>
    <row r="6944" spans="1:16" x14ac:dyDescent="0.25">
      <c r="A6944" s="9" t="str">
        <f>IF(A6943="","",IF(B6943&lt;C6943,A6943,IF(A6943=MAX('entry data'!$B$8:$B$507),"",A6943+1)))</f>
        <v/>
      </c>
      <c r="B6944" s="9" t="str">
        <f t="shared" si="669"/>
        <v/>
      </c>
      <c r="C6944" s="9" t="str">
        <f>IF(ISERROR(VLOOKUP(A6944,'entry data'!B:G,6,0)),"",VLOOKUP(A6944,'entry data'!B:G,6,0))</f>
        <v/>
      </c>
      <c r="D6944" s="9" t="str">
        <f>IF(ISERROR(VLOOKUP(A6944,'entry data'!B:C,2,0)),"",VLOOKUP(A6944,'entry data'!B:C,2,0))</f>
        <v/>
      </c>
      <c r="E6944" s="9" t="str">
        <f>IF(ISERROR(VLOOKUP(A6944,'entry data'!B:E,4,0)),"",VLOOKUP(A6944,'entry data'!B:E,4,0))</f>
        <v/>
      </c>
      <c r="F6944" s="11" t="str">
        <f>IF(A6944="","",IF(ISERROR(VLOOKUP(A6944,'entry data'!B:F,5,0)),"",VLOOKUP(A6944,'entry data'!B:F,5,0)))</f>
        <v/>
      </c>
      <c r="G6944" s="12" t="str">
        <f>IF(A6944="","",IF(ISERROR(VLOOKUP(A6944,'entry data'!B:I,8,0)),"",VLOOKUP(A6944,'entry data'!B:I,7,0)))</f>
        <v/>
      </c>
      <c r="H6944" s="13" t="str">
        <f>IF(A6944="","",IF(B6944=1,VLOOKUP(A6944,'entry data'!B:D,3,0),I6943))</f>
        <v/>
      </c>
      <c r="I6944" s="14" t="str">
        <f>IF(A6944="","",IF(E6944="weekly",7,IF(E6944="fortnightly",14,IF(E6944="monthly",DATE(IF(MONTH(H6944)=12,YEAR(H6944)+1,YEAR(H6944)),VLOOKUP(MONTH(H6944),index!$D$2:$G$13,2,0),DAY(H6944)),
IF(E6944="quarterly",DATE(IF(MONTH(H6944)&gt;=10,YEAR(H6944)+1,YEAR(H6944)),VLOOKUP(MONTH(H6944),index!$D$2:$G$13,3,0),DAY(H6944)),
IF(E6944="halfyearly",DATE(IF(MONTH(H6944)&gt;=7,YEAR(H6944)+1,YEAR(H6944)),VLOOKUP(MONTH(H6944),index!$D$2:$G$13,4,0),DAY(H6944)),
DATE(YEAR(H6944)+1,MONTH(H6944),DAY(H6944)))))-H6944))+H6944)</f>
        <v/>
      </c>
      <c r="J6944" s="9" t="str">
        <f t="shared" si="670"/>
        <v/>
      </c>
      <c r="K6944" s="11" t="str">
        <f t="shared" si="671"/>
        <v/>
      </c>
      <c r="L6944" s="11" t="str">
        <f t="shared" si="672"/>
        <v/>
      </c>
      <c r="M6944" s="11" t="str">
        <f>IF(A6944="","",VLOOKUP(E6944,index!$A$1:$B$6,2,0)*K6944*G6944)</f>
        <v/>
      </c>
      <c r="N6944" s="11" t="str">
        <f>IF(A6944="","",-PMT(G6944*VLOOKUP(E6944,index!$A$1:$B$6,2,0),C6944,F6944,0,0))</f>
        <v/>
      </c>
      <c r="O6944" s="11" t="str">
        <f t="shared" si="673"/>
        <v/>
      </c>
      <c r="P6944" s="11" t="str">
        <f t="shared" si="668"/>
        <v/>
      </c>
    </row>
    <row r="6945" spans="1:16" x14ac:dyDescent="0.25">
      <c r="A6945" s="9" t="str">
        <f>IF(A6944="","",IF(B6944&lt;C6944,A6944,IF(A6944=MAX('entry data'!$B$8:$B$507),"",A6944+1)))</f>
        <v/>
      </c>
      <c r="B6945" s="9" t="str">
        <f t="shared" si="669"/>
        <v/>
      </c>
      <c r="C6945" s="9" t="str">
        <f>IF(ISERROR(VLOOKUP(A6945,'entry data'!B:G,6,0)),"",VLOOKUP(A6945,'entry data'!B:G,6,0))</f>
        <v/>
      </c>
      <c r="D6945" s="9" t="str">
        <f>IF(ISERROR(VLOOKUP(A6945,'entry data'!B:C,2,0)),"",VLOOKUP(A6945,'entry data'!B:C,2,0))</f>
        <v/>
      </c>
      <c r="E6945" s="9" t="str">
        <f>IF(ISERROR(VLOOKUP(A6945,'entry data'!B:E,4,0)),"",VLOOKUP(A6945,'entry data'!B:E,4,0))</f>
        <v/>
      </c>
      <c r="F6945" s="11" t="str">
        <f>IF(A6945="","",IF(ISERROR(VLOOKUP(A6945,'entry data'!B:F,5,0)),"",VLOOKUP(A6945,'entry data'!B:F,5,0)))</f>
        <v/>
      </c>
      <c r="G6945" s="12" t="str">
        <f>IF(A6945="","",IF(ISERROR(VLOOKUP(A6945,'entry data'!B:I,8,0)),"",VLOOKUP(A6945,'entry data'!B:I,7,0)))</f>
        <v/>
      </c>
      <c r="H6945" s="13" t="str">
        <f>IF(A6945="","",IF(B6945=1,VLOOKUP(A6945,'entry data'!B:D,3,0),I6944))</f>
        <v/>
      </c>
      <c r="I6945" s="14" t="str">
        <f>IF(A6945="","",IF(E6945="weekly",7,IF(E6945="fortnightly",14,IF(E6945="monthly",DATE(IF(MONTH(H6945)=12,YEAR(H6945)+1,YEAR(H6945)),VLOOKUP(MONTH(H6945),index!$D$2:$G$13,2,0),DAY(H6945)),
IF(E6945="quarterly",DATE(IF(MONTH(H6945)&gt;=10,YEAR(H6945)+1,YEAR(H6945)),VLOOKUP(MONTH(H6945),index!$D$2:$G$13,3,0),DAY(H6945)),
IF(E6945="halfyearly",DATE(IF(MONTH(H6945)&gt;=7,YEAR(H6945)+1,YEAR(H6945)),VLOOKUP(MONTH(H6945),index!$D$2:$G$13,4,0),DAY(H6945)),
DATE(YEAR(H6945)+1,MONTH(H6945),DAY(H6945)))))-H6945))+H6945)</f>
        <v/>
      </c>
      <c r="J6945" s="9" t="str">
        <f t="shared" si="670"/>
        <v/>
      </c>
      <c r="K6945" s="11" t="str">
        <f t="shared" si="671"/>
        <v/>
      </c>
      <c r="L6945" s="11" t="str">
        <f t="shared" si="672"/>
        <v/>
      </c>
      <c r="M6945" s="11" t="str">
        <f>IF(A6945="","",VLOOKUP(E6945,index!$A$1:$B$6,2,0)*K6945*G6945)</f>
        <v/>
      </c>
      <c r="N6945" s="11" t="str">
        <f>IF(A6945="","",-PMT(G6945*VLOOKUP(E6945,index!$A$1:$B$6,2,0),C6945,F6945,0,0))</f>
        <v/>
      </c>
      <c r="O6945" s="11" t="str">
        <f t="shared" si="673"/>
        <v/>
      </c>
      <c r="P6945" s="11" t="str">
        <f t="shared" si="668"/>
        <v/>
      </c>
    </row>
    <row r="6946" spans="1:16" x14ac:dyDescent="0.25">
      <c r="A6946" s="9" t="str">
        <f>IF(A6945="","",IF(B6945&lt;C6945,A6945,IF(A6945=MAX('entry data'!$B$8:$B$507),"",A6945+1)))</f>
        <v/>
      </c>
      <c r="B6946" s="9" t="str">
        <f t="shared" si="669"/>
        <v/>
      </c>
      <c r="C6946" s="9" t="str">
        <f>IF(ISERROR(VLOOKUP(A6946,'entry data'!B:G,6,0)),"",VLOOKUP(A6946,'entry data'!B:G,6,0))</f>
        <v/>
      </c>
      <c r="D6946" s="9" t="str">
        <f>IF(ISERROR(VLOOKUP(A6946,'entry data'!B:C,2,0)),"",VLOOKUP(A6946,'entry data'!B:C,2,0))</f>
        <v/>
      </c>
      <c r="E6946" s="9" t="str">
        <f>IF(ISERROR(VLOOKUP(A6946,'entry data'!B:E,4,0)),"",VLOOKUP(A6946,'entry data'!B:E,4,0))</f>
        <v/>
      </c>
      <c r="F6946" s="11" t="str">
        <f>IF(A6946="","",IF(ISERROR(VLOOKUP(A6946,'entry data'!B:F,5,0)),"",VLOOKUP(A6946,'entry data'!B:F,5,0)))</f>
        <v/>
      </c>
      <c r="G6946" s="12" t="str">
        <f>IF(A6946="","",IF(ISERROR(VLOOKUP(A6946,'entry data'!B:I,8,0)),"",VLOOKUP(A6946,'entry data'!B:I,7,0)))</f>
        <v/>
      </c>
      <c r="H6946" s="13" t="str">
        <f>IF(A6946="","",IF(B6946=1,VLOOKUP(A6946,'entry data'!B:D,3,0),I6945))</f>
        <v/>
      </c>
      <c r="I6946" s="14" t="str">
        <f>IF(A6946="","",IF(E6946="weekly",7,IF(E6946="fortnightly",14,IF(E6946="monthly",DATE(IF(MONTH(H6946)=12,YEAR(H6946)+1,YEAR(H6946)),VLOOKUP(MONTH(H6946),index!$D$2:$G$13,2,0),DAY(H6946)),
IF(E6946="quarterly",DATE(IF(MONTH(H6946)&gt;=10,YEAR(H6946)+1,YEAR(H6946)),VLOOKUP(MONTH(H6946),index!$D$2:$G$13,3,0),DAY(H6946)),
IF(E6946="halfyearly",DATE(IF(MONTH(H6946)&gt;=7,YEAR(H6946)+1,YEAR(H6946)),VLOOKUP(MONTH(H6946),index!$D$2:$G$13,4,0),DAY(H6946)),
DATE(YEAR(H6946)+1,MONTH(H6946),DAY(H6946)))))-H6946))+H6946)</f>
        <v/>
      </c>
      <c r="J6946" s="9" t="str">
        <f t="shared" si="670"/>
        <v/>
      </c>
      <c r="K6946" s="11" t="str">
        <f t="shared" si="671"/>
        <v/>
      </c>
      <c r="L6946" s="11" t="str">
        <f t="shared" si="672"/>
        <v/>
      </c>
      <c r="M6946" s="11" t="str">
        <f>IF(A6946="","",VLOOKUP(E6946,index!$A$1:$B$6,2,0)*K6946*G6946)</f>
        <v/>
      </c>
      <c r="N6946" s="11" t="str">
        <f>IF(A6946="","",-PMT(G6946*VLOOKUP(E6946,index!$A$1:$B$6,2,0),C6946,F6946,0,0))</f>
        <v/>
      </c>
      <c r="O6946" s="11" t="str">
        <f t="shared" si="673"/>
        <v/>
      </c>
      <c r="P6946" s="11" t="str">
        <f t="shared" si="668"/>
        <v/>
      </c>
    </row>
    <row r="6947" spans="1:16" x14ac:dyDescent="0.25">
      <c r="A6947" s="9" t="str">
        <f>IF(A6946="","",IF(B6946&lt;C6946,A6946,IF(A6946=MAX('entry data'!$B$8:$B$507),"",A6946+1)))</f>
        <v/>
      </c>
      <c r="B6947" s="9" t="str">
        <f t="shared" si="669"/>
        <v/>
      </c>
      <c r="C6947" s="9" t="str">
        <f>IF(ISERROR(VLOOKUP(A6947,'entry data'!B:G,6,0)),"",VLOOKUP(A6947,'entry data'!B:G,6,0))</f>
        <v/>
      </c>
      <c r="D6947" s="9" t="str">
        <f>IF(ISERROR(VLOOKUP(A6947,'entry data'!B:C,2,0)),"",VLOOKUP(A6947,'entry data'!B:C,2,0))</f>
        <v/>
      </c>
      <c r="E6947" s="9" t="str">
        <f>IF(ISERROR(VLOOKUP(A6947,'entry data'!B:E,4,0)),"",VLOOKUP(A6947,'entry data'!B:E,4,0))</f>
        <v/>
      </c>
      <c r="F6947" s="11" t="str">
        <f>IF(A6947="","",IF(ISERROR(VLOOKUP(A6947,'entry data'!B:F,5,0)),"",VLOOKUP(A6947,'entry data'!B:F,5,0)))</f>
        <v/>
      </c>
      <c r="G6947" s="12" t="str">
        <f>IF(A6947="","",IF(ISERROR(VLOOKUP(A6947,'entry data'!B:I,8,0)),"",VLOOKUP(A6947,'entry data'!B:I,7,0)))</f>
        <v/>
      </c>
      <c r="H6947" s="13" t="str">
        <f>IF(A6947="","",IF(B6947=1,VLOOKUP(A6947,'entry data'!B:D,3,0),I6946))</f>
        <v/>
      </c>
      <c r="I6947" s="14" t="str">
        <f>IF(A6947="","",IF(E6947="weekly",7,IF(E6947="fortnightly",14,IF(E6947="monthly",DATE(IF(MONTH(H6947)=12,YEAR(H6947)+1,YEAR(H6947)),VLOOKUP(MONTH(H6947),index!$D$2:$G$13,2,0),DAY(H6947)),
IF(E6947="quarterly",DATE(IF(MONTH(H6947)&gt;=10,YEAR(H6947)+1,YEAR(H6947)),VLOOKUP(MONTH(H6947),index!$D$2:$G$13,3,0),DAY(H6947)),
IF(E6947="halfyearly",DATE(IF(MONTH(H6947)&gt;=7,YEAR(H6947)+1,YEAR(H6947)),VLOOKUP(MONTH(H6947),index!$D$2:$G$13,4,0),DAY(H6947)),
DATE(YEAR(H6947)+1,MONTH(H6947),DAY(H6947)))))-H6947))+H6947)</f>
        <v/>
      </c>
      <c r="J6947" s="9" t="str">
        <f t="shared" si="670"/>
        <v/>
      </c>
      <c r="K6947" s="11" t="str">
        <f t="shared" si="671"/>
        <v/>
      </c>
      <c r="L6947" s="11" t="str">
        <f t="shared" si="672"/>
        <v/>
      </c>
      <c r="M6947" s="11" t="str">
        <f>IF(A6947="","",VLOOKUP(E6947,index!$A$1:$B$6,2,0)*K6947*G6947)</f>
        <v/>
      </c>
      <c r="N6947" s="11" t="str">
        <f>IF(A6947="","",-PMT(G6947*VLOOKUP(E6947,index!$A$1:$B$6,2,0),C6947,F6947,0,0))</f>
        <v/>
      </c>
      <c r="O6947" s="11" t="str">
        <f t="shared" si="673"/>
        <v/>
      </c>
      <c r="P6947" s="11" t="str">
        <f t="shared" si="668"/>
        <v/>
      </c>
    </row>
    <row r="6948" spans="1:16" x14ac:dyDescent="0.25">
      <c r="A6948" s="9" t="str">
        <f>IF(A6947="","",IF(B6947&lt;C6947,A6947,IF(A6947=MAX('entry data'!$B$8:$B$507),"",A6947+1)))</f>
        <v/>
      </c>
      <c r="B6948" s="9" t="str">
        <f t="shared" si="669"/>
        <v/>
      </c>
      <c r="C6948" s="9" t="str">
        <f>IF(ISERROR(VLOOKUP(A6948,'entry data'!B:G,6,0)),"",VLOOKUP(A6948,'entry data'!B:G,6,0))</f>
        <v/>
      </c>
      <c r="D6948" s="9" t="str">
        <f>IF(ISERROR(VLOOKUP(A6948,'entry data'!B:C,2,0)),"",VLOOKUP(A6948,'entry data'!B:C,2,0))</f>
        <v/>
      </c>
      <c r="E6948" s="9" t="str">
        <f>IF(ISERROR(VLOOKUP(A6948,'entry data'!B:E,4,0)),"",VLOOKUP(A6948,'entry data'!B:E,4,0))</f>
        <v/>
      </c>
      <c r="F6948" s="11" t="str">
        <f>IF(A6948="","",IF(ISERROR(VLOOKUP(A6948,'entry data'!B:F,5,0)),"",VLOOKUP(A6948,'entry data'!B:F,5,0)))</f>
        <v/>
      </c>
      <c r="G6948" s="12" t="str">
        <f>IF(A6948="","",IF(ISERROR(VLOOKUP(A6948,'entry data'!B:I,8,0)),"",VLOOKUP(A6948,'entry data'!B:I,7,0)))</f>
        <v/>
      </c>
      <c r="H6948" s="13" t="str">
        <f>IF(A6948="","",IF(B6948=1,VLOOKUP(A6948,'entry data'!B:D,3,0),I6947))</f>
        <v/>
      </c>
      <c r="I6948" s="14" t="str">
        <f>IF(A6948="","",IF(E6948="weekly",7,IF(E6948="fortnightly",14,IF(E6948="monthly",DATE(IF(MONTH(H6948)=12,YEAR(H6948)+1,YEAR(H6948)),VLOOKUP(MONTH(H6948),index!$D$2:$G$13,2,0),DAY(H6948)),
IF(E6948="quarterly",DATE(IF(MONTH(H6948)&gt;=10,YEAR(H6948)+1,YEAR(H6948)),VLOOKUP(MONTH(H6948),index!$D$2:$G$13,3,0),DAY(H6948)),
IF(E6948="halfyearly",DATE(IF(MONTH(H6948)&gt;=7,YEAR(H6948)+1,YEAR(H6948)),VLOOKUP(MONTH(H6948),index!$D$2:$G$13,4,0),DAY(H6948)),
DATE(YEAR(H6948)+1,MONTH(H6948),DAY(H6948)))))-H6948))+H6948)</f>
        <v/>
      </c>
      <c r="J6948" s="9" t="str">
        <f t="shared" si="670"/>
        <v/>
      </c>
      <c r="K6948" s="11" t="str">
        <f t="shared" si="671"/>
        <v/>
      </c>
      <c r="L6948" s="11" t="str">
        <f t="shared" si="672"/>
        <v/>
      </c>
      <c r="M6948" s="11" t="str">
        <f>IF(A6948="","",VLOOKUP(E6948,index!$A$1:$B$6,2,0)*K6948*G6948)</f>
        <v/>
      </c>
      <c r="N6948" s="11" t="str">
        <f>IF(A6948="","",-PMT(G6948*VLOOKUP(E6948,index!$A$1:$B$6,2,0),C6948,F6948,0,0))</f>
        <v/>
      </c>
      <c r="O6948" s="11" t="str">
        <f t="shared" si="673"/>
        <v/>
      </c>
      <c r="P6948" s="11" t="str">
        <f t="shared" si="668"/>
        <v/>
      </c>
    </row>
    <row r="6949" spans="1:16" x14ac:dyDescent="0.25">
      <c r="A6949" s="9" t="str">
        <f>IF(A6948="","",IF(B6948&lt;C6948,A6948,IF(A6948=MAX('entry data'!$B$8:$B$507),"",A6948+1)))</f>
        <v/>
      </c>
      <c r="B6949" s="9" t="str">
        <f t="shared" si="669"/>
        <v/>
      </c>
      <c r="C6949" s="9" t="str">
        <f>IF(ISERROR(VLOOKUP(A6949,'entry data'!B:G,6,0)),"",VLOOKUP(A6949,'entry data'!B:G,6,0))</f>
        <v/>
      </c>
      <c r="D6949" s="9" t="str">
        <f>IF(ISERROR(VLOOKUP(A6949,'entry data'!B:C,2,0)),"",VLOOKUP(A6949,'entry data'!B:C,2,0))</f>
        <v/>
      </c>
      <c r="E6949" s="9" t="str">
        <f>IF(ISERROR(VLOOKUP(A6949,'entry data'!B:E,4,0)),"",VLOOKUP(A6949,'entry data'!B:E,4,0))</f>
        <v/>
      </c>
      <c r="F6949" s="11" t="str">
        <f>IF(A6949="","",IF(ISERROR(VLOOKUP(A6949,'entry data'!B:F,5,0)),"",VLOOKUP(A6949,'entry data'!B:F,5,0)))</f>
        <v/>
      </c>
      <c r="G6949" s="12" t="str">
        <f>IF(A6949="","",IF(ISERROR(VLOOKUP(A6949,'entry data'!B:I,8,0)),"",VLOOKUP(A6949,'entry data'!B:I,7,0)))</f>
        <v/>
      </c>
      <c r="H6949" s="13" t="str">
        <f>IF(A6949="","",IF(B6949=1,VLOOKUP(A6949,'entry data'!B:D,3,0),I6948))</f>
        <v/>
      </c>
      <c r="I6949" s="14" t="str">
        <f>IF(A6949="","",IF(E6949="weekly",7,IF(E6949="fortnightly",14,IF(E6949="monthly",DATE(IF(MONTH(H6949)=12,YEAR(H6949)+1,YEAR(H6949)),VLOOKUP(MONTH(H6949),index!$D$2:$G$13,2,0),DAY(H6949)),
IF(E6949="quarterly",DATE(IF(MONTH(H6949)&gt;=10,YEAR(H6949)+1,YEAR(H6949)),VLOOKUP(MONTH(H6949),index!$D$2:$G$13,3,0),DAY(H6949)),
IF(E6949="halfyearly",DATE(IF(MONTH(H6949)&gt;=7,YEAR(H6949)+1,YEAR(H6949)),VLOOKUP(MONTH(H6949),index!$D$2:$G$13,4,0),DAY(H6949)),
DATE(YEAR(H6949)+1,MONTH(H6949),DAY(H6949)))))-H6949))+H6949)</f>
        <v/>
      </c>
      <c r="J6949" s="9" t="str">
        <f t="shared" si="670"/>
        <v/>
      </c>
      <c r="K6949" s="11" t="str">
        <f t="shared" si="671"/>
        <v/>
      </c>
      <c r="L6949" s="11" t="str">
        <f t="shared" si="672"/>
        <v/>
      </c>
      <c r="M6949" s="11" t="str">
        <f>IF(A6949="","",VLOOKUP(E6949,index!$A$1:$B$6,2,0)*K6949*G6949)</f>
        <v/>
      </c>
      <c r="N6949" s="11" t="str">
        <f>IF(A6949="","",-PMT(G6949*VLOOKUP(E6949,index!$A$1:$B$6,2,0),C6949,F6949,0,0))</f>
        <v/>
      </c>
      <c r="O6949" s="11" t="str">
        <f t="shared" si="673"/>
        <v/>
      </c>
      <c r="P6949" s="11" t="str">
        <f t="shared" si="668"/>
        <v/>
      </c>
    </row>
    <row r="6950" spans="1:16" x14ac:dyDescent="0.25">
      <c r="A6950" s="9" t="str">
        <f>IF(A6949="","",IF(B6949&lt;C6949,A6949,IF(A6949=MAX('entry data'!$B$8:$B$507),"",A6949+1)))</f>
        <v/>
      </c>
      <c r="B6950" s="9" t="str">
        <f t="shared" si="669"/>
        <v/>
      </c>
      <c r="C6950" s="9" t="str">
        <f>IF(ISERROR(VLOOKUP(A6950,'entry data'!B:G,6,0)),"",VLOOKUP(A6950,'entry data'!B:G,6,0))</f>
        <v/>
      </c>
      <c r="D6950" s="9" t="str">
        <f>IF(ISERROR(VLOOKUP(A6950,'entry data'!B:C,2,0)),"",VLOOKUP(A6950,'entry data'!B:C,2,0))</f>
        <v/>
      </c>
      <c r="E6950" s="9" t="str">
        <f>IF(ISERROR(VLOOKUP(A6950,'entry data'!B:E,4,0)),"",VLOOKUP(A6950,'entry data'!B:E,4,0))</f>
        <v/>
      </c>
      <c r="F6950" s="11" t="str">
        <f>IF(A6950="","",IF(ISERROR(VLOOKUP(A6950,'entry data'!B:F,5,0)),"",VLOOKUP(A6950,'entry data'!B:F,5,0)))</f>
        <v/>
      </c>
      <c r="G6950" s="12" t="str">
        <f>IF(A6950="","",IF(ISERROR(VLOOKUP(A6950,'entry data'!B:I,8,0)),"",VLOOKUP(A6950,'entry data'!B:I,7,0)))</f>
        <v/>
      </c>
      <c r="H6950" s="13" t="str">
        <f>IF(A6950="","",IF(B6950=1,VLOOKUP(A6950,'entry data'!B:D,3,0),I6949))</f>
        <v/>
      </c>
      <c r="I6950" s="14" t="str">
        <f>IF(A6950="","",IF(E6950="weekly",7,IF(E6950="fortnightly",14,IF(E6950="monthly",DATE(IF(MONTH(H6950)=12,YEAR(H6950)+1,YEAR(H6950)),VLOOKUP(MONTH(H6950),index!$D$2:$G$13,2,0),DAY(H6950)),
IF(E6950="quarterly",DATE(IF(MONTH(H6950)&gt;=10,YEAR(H6950)+1,YEAR(H6950)),VLOOKUP(MONTH(H6950),index!$D$2:$G$13,3,0),DAY(H6950)),
IF(E6950="halfyearly",DATE(IF(MONTH(H6950)&gt;=7,YEAR(H6950)+1,YEAR(H6950)),VLOOKUP(MONTH(H6950),index!$D$2:$G$13,4,0),DAY(H6950)),
DATE(YEAR(H6950)+1,MONTH(H6950),DAY(H6950)))))-H6950))+H6950)</f>
        <v/>
      </c>
      <c r="J6950" s="9" t="str">
        <f t="shared" si="670"/>
        <v/>
      </c>
      <c r="K6950" s="11" t="str">
        <f t="shared" si="671"/>
        <v/>
      </c>
      <c r="L6950" s="11" t="str">
        <f t="shared" si="672"/>
        <v/>
      </c>
      <c r="M6950" s="11" t="str">
        <f>IF(A6950="","",VLOOKUP(E6950,index!$A$1:$B$6,2,0)*K6950*G6950)</f>
        <v/>
      </c>
      <c r="N6950" s="11" t="str">
        <f>IF(A6950="","",-PMT(G6950*VLOOKUP(E6950,index!$A$1:$B$6,2,0),C6950,F6950,0,0))</f>
        <v/>
      </c>
      <c r="O6950" s="11" t="str">
        <f t="shared" si="673"/>
        <v/>
      </c>
      <c r="P6950" s="11" t="str">
        <f t="shared" si="668"/>
        <v/>
      </c>
    </row>
    <row r="6951" spans="1:16" x14ac:dyDescent="0.25">
      <c r="A6951" s="9" t="str">
        <f>IF(A6950="","",IF(B6950&lt;C6950,A6950,IF(A6950=MAX('entry data'!$B$8:$B$507),"",A6950+1)))</f>
        <v/>
      </c>
      <c r="B6951" s="9" t="str">
        <f t="shared" si="669"/>
        <v/>
      </c>
      <c r="C6951" s="9" t="str">
        <f>IF(ISERROR(VLOOKUP(A6951,'entry data'!B:G,6,0)),"",VLOOKUP(A6951,'entry data'!B:G,6,0))</f>
        <v/>
      </c>
      <c r="D6951" s="9" t="str">
        <f>IF(ISERROR(VLOOKUP(A6951,'entry data'!B:C,2,0)),"",VLOOKUP(A6951,'entry data'!B:C,2,0))</f>
        <v/>
      </c>
      <c r="E6951" s="9" t="str">
        <f>IF(ISERROR(VLOOKUP(A6951,'entry data'!B:E,4,0)),"",VLOOKUP(A6951,'entry data'!B:E,4,0))</f>
        <v/>
      </c>
      <c r="F6951" s="11" t="str">
        <f>IF(A6951="","",IF(ISERROR(VLOOKUP(A6951,'entry data'!B:F,5,0)),"",VLOOKUP(A6951,'entry data'!B:F,5,0)))</f>
        <v/>
      </c>
      <c r="G6951" s="12" t="str">
        <f>IF(A6951="","",IF(ISERROR(VLOOKUP(A6951,'entry data'!B:I,8,0)),"",VLOOKUP(A6951,'entry data'!B:I,7,0)))</f>
        <v/>
      </c>
      <c r="H6951" s="13" t="str">
        <f>IF(A6951="","",IF(B6951=1,VLOOKUP(A6951,'entry data'!B:D,3,0),I6950))</f>
        <v/>
      </c>
      <c r="I6951" s="14" t="str">
        <f>IF(A6951="","",IF(E6951="weekly",7,IF(E6951="fortnightly",14,IF(E6951="monthly",DATE(IF(MONTH(H6951)=12,YEAR(H6951)+1,YEAR(H6951)),VLOOKUP(MONTH(H6951),index!$D$2:$G$13,2,0),DAY(H6951)),
IF(E6951="quarterly",DATE(IF(MONTH(H6951)&gt;=10,YEAR(H6951)+1,YEAR(H6951)),VLOOKUP(MONTH(H6951),index!$D$2:$G$13,3,0),DAY(H6951)),
IF(E6951="halfyearly",DATE(IF(MONTH(H6951)&gt;=7,YEAR(H6951)+1,YEAR(H6951)),VLOOKUP(MONTH(H6951),index!$D$2:$G$13,4,0),DAY(H6951)),
DATE(YEAR(H6951)+1,MONTH(H6951),DAY(H6951)))))-H6951))+H6951)</f>
        <v/>
      </c>
      <c r="J6951" s="9" t="str">
        <f t="shared" si="670"/>
        <v/>
      </c>
      <c r="K6951" s="11" t="str">
        <f t="shared" si="671"/>
        <v/>
      </c>
      <c r="L6951" s="11" t="str">
        <f t="shared" si="672"/>
        <v/>
      </c>
      <c r="M6951" s="11" t="str">
        <f>IF(A6951="","",VLOOKUP(E6951,index!$A$1:$B$6,2,0)*K6951*G6951)</f>
        <v/>
      </c>
      <c r="N6951" s="11" t="str">
        <f>IF(A6951="","",-PMT(G6951*VLOOKUP(E6951,index!$A$1:$B$6,2,0),C6951,F6951,0,0))</f>
        <v/>
      </c>
      <c r="O6951" s="11" t="str">
        <f t="shared" si="673"/>
        <v/>
      </c>
      <c r="P6951" s="11" t="str">
        <f t="shared" si="668"/>
        <v/>
      </c>
    </row>
    <row r="6952" spans="1:16" x14ac:dyDescent="0.25">
      <c r="A6952" s="9" t="str">
        <f>IF(A6951="","",IF(B6951&lt;C6951,A6951,IF(A6951=MAX('entry data'!$B$8:$B$507),"",A6951+1)))</f>
        <v/>
      </c>
      <c r="B6952" s="9" t="str">
        <f t="shared" si="669"/>
        <v/>
      </c>
      <c r="C6952" s="9" t="str">
        <f>IF(ISERROR(VLOOKUP(A6952,'entry data'!B:G,6,0)),"",VLOOKUP(A6952,'entry data'!B:G,6,0))</f>
        <v/>
      </c>
      <c r="D6952" s="9" t="str">
        <f>IF(ISERROR(VLOOKUP(A6952,'entry data'!B:C,2,0)),"",VLOOKUP(A6952,'entry data'!B:C,2,0))</f>
        <v/>
      </c>
      <c r="E6952" s="9" t="str">
        <f>IF(ISERROR(VLOOKUP(A6952,'entry data'!B:E,4,0)),"",VLOOKUP(A6952,'entry data'!B:E,4,0))</f>
        <v/>
      </c>
      <c r="F6952" s="11" t="str">
        <f>IF(A6952="","",IF(ISERROR(VLOOKUP(A6952,'entry data'!B:F,5,0)),"",VLOOKUP(A6952,'entry data'!B:F,5,0)))</f>
        <v/>
      </c>
      <c r="G6952" s="12" t="str">
        <f>IF(A6952="","",IF(ISERROR(VLOOKUP(A6952,'entry data'!B:I,8,0)),"",VLOOKUP(A6952,'entry data'!B:I,7,0)))</f>
        <v/>
      </c>
      <c r="H6952" s="13" t="str">
        <f>IF(A6952="","",IF(B6952=1,VLOOKUP(A6952,'entry data'!B:D,3,0),I6951))</f>
        <v/>
      </c>
      <c r="I6952" s="14" t="str">
        <f>IF(A6952="","",IF(E6952="weekly",7,IF(E6952="fortnightly",14,IF(E6952="monthly",DATE(IF(MONTH(H6952)=12,YEAR(H6952)+1,YEAR(H6952)),VLOOKUP(MONTH(H6952),index!$D$2:$G$13,2,0),DAY(H6952)),
IF(E6952="quarterly",DATE(IF(MONTH(H6952)&gt;=10,YEAR(H6952)+1,YEAR(H6952)),VLOOKUP(MONTH(H6952),index!$D$2:$G$13,3,0),DAY(H6952)),
IF(E6952="halfyearly",DATE(IF(MONTH(H6952)&gt;=7,YEAR(H6952)+1,YEAR(H6952)),VLOOKUP(MONTH(H6952),index!$D$2:$G$13,4,0),DAY(H6952)),
DATE(YEAR(H6952)+1,MONTH(H6952),DAY(H6952)))))-H6952))+H6952)</f>
        <v/>
      </c>
      <c r="J6952" s="9" t="str">
        <f t="shared" si="670"/>
        <v/>
      </c>
      <c r="K6952" s="11" t="str">
        <f t="shared" si="671"/>
        <v/>
      </c>
      <c r="L6952" s="11" t="str">
        <f t="shared" si="672"/>
        <v/>
      </c>
      <c r="M6952" s="11" t="str">
        <f>IF(A6952="","",VLOOKUP(E6952,index!$A$1:$B$6,2,0)*K6952*G6952)</f>
        <v/>
      </c>
      <c r="N6952" s="11" t="str">
        <f>IF(A6952="","",-PMT(G6952*VLOOKUP(E6952,index!$A$1:$B$6,2,0),C6952,F6952,0,0))</f>
        <v/>
      </c>
      <c r="O6952" s="11" t="str">
        <f t="shared" si="673"/>
        <v/>
      </c>
      <c r="P6952" s="11" t="str">
        <f t="shared" si="668"/>
        <v/>
      </c>
    </row>
    <row r="6953" spans="1:16" x14ac:dyDescent="0.25">
      <c r="A6953" s="9" t="str">
        <f>IF(A6952="","",IF(B6952&lt;C6952,A6952,IF(A6952=MAX('entry data'!$B$8:$B$507),"",A6952+1)))</f>
        <v/>
      </c>
      <c r="B6953" s="9" t="str">
        <f t="shared" si="669"/>
        <v/>
      </c>
      <c r="C6953" s="9" t="str">
        <f>IF(ISERROR(VLOOKUP(A6953,'entry data'!B:G,6,0)),"",VLOOKUP(A6953,'entry data'!B:G,6,0))</f>
        <v/>
      </c>
      <c r="D6953" s="9" t="str">
        <f>IF(ISERROR(VLOOKUP(A6953,'entry data'!B:C,2,0)),"",VLOOKUP(A6953,'entry data'!B:C,2,0))</f>
        <v/>
      </c>
      <c r="E6953" s="9" t="str">
        <f>IF(ISERROR(VLOOKUP(A6953,'entry data'!B:E,4,0)),"",VLOOKUP(A6953,'entry data'!B:E,4,0))</f>
        <v/>
      </c>
      <c r="F6953" s="11" t="str">
        <f>IF(A6953="","",IF(ISERROR(VLOOKUP(A6953,'entry data'!B:F,5,0)),"",VLOOKUP(A6953,'entry data'!B:F,5,0)))</f>
        <v/>
      </c>
      <c r="G6953" s="12" t="str">
        <f>IF(A6953="","",IF(ISERROR(VLOOKUP(A6953,'entry data'!B:I,8,0)),"",VLOOKUP(A6953,'entry data'!B:I,7,0)))</f>
        <v/>
      </c>
      <c r="H6953" s="13" t="str">
        <f>IF(A6953="","",IF(B6953=1,VLOOKUP(A6953,'entry data'!B:D,3,0),I6952))</f>
        <v/>
      </c>
      <c r="I6953" s="14" t="str">
        <f>IF(A6953="","",IF(E6953="weekly",7,IF(E6953="fortnightly",14,IF(E6953="monthly",DATE(IF(MONTH(H6953)=12,YEAR(H6953)+1,YEAR(H6953)),VLOOKUP(MONTH(H6953),index!$D$2:$G$13,2,0),DAY(H6953)),
IF(E6953="quarterly",DATE(IF(MONTH(H6953)&gt;=10,YEAR(H6953)+1,YEAR(H6953)),VLOOKUP(MONTH(H6953),index!$D$2:$G$13,3,0),DAY(H6953)),
IF(E6953="halfyearly",DATE(IF(MONTH(H6953)&gt;=7,YEAR(H6953)+1,YEAR(H6953)),VLOOKUP(MONTH(H6953),index!$D$2:$G$13,4,0),DAY(H6953)),
DATE(YEAR(H6953)+1,MONTH(H6953),DAY(H6953)))))-H6953))+H6953)</f>
        <v/>
      </c>
      <c r="J6953" s="9" t="str">
        <f t="shared" si="670"/>
        <v/>
      </c>
      <c r="K6953" s="11" t="str">
        <f t="shared" si="671"/>
        <v/>
      </c>
      <c r="L6953" s="11" t="str">
        <f t="shared" si="672"/>
        <v/>
      </c>
      <c r="M6953" s="11" t="str">
        <f>IF(A6953="","",VLOOKUP(E6953,index!$A$1:$B$6,2,0)*K6953*G6953)</f>
        <v/>
      </c>
      <c r="N6953" s="11" t="str">
        <f>IF(A6953="","",-PMT(G6953*VLOOKUP(E6953,index!$A$1:$B$6,2,0),C6953,F6953,0,0))</f>
        <v/>
      </c>
      <c r="O6953" s="11" t="str">
        <f t="shared" si="673"/>
        <v/>
      </c>
      <c r="P6953" s="11" t="str">
        <f t="shared" si="668"/>
        <v/>
      </c>
    </row>
    <row r="6954" spans="1:16" x14ac:dyDescent="0.25">
      <c r="A6954" s="9" t="str">
        <f>IF(A6953="","",IF(B6953&lt;C6953,A6953,IF(A6953=MAX('entry data'!$B$8:$B$507),"",A6953+1)))</f>
        <v/>
      </c>
      <c r="B6954" s="9" t="str">
        <f t="shared" si="669"/>
        <v/>
      </c>
      <c r="C6954" s="9" t="str">
        <f>IF(ISERROR(VLOOKUP(A6954,'entry data'!B:G,6,0)),"",VLOOKUP(A6954,'entry data'!B:G,6,0))</f>
        <v/>
      </c>
      <c r="D6954" s="9" t="str">
        <f>IF(ISERROR(VLOOKUP(A6954,'entry data'!B:C,2,0)),"",VLOOKUP(A6954,'entry data'!B:C,2,0))</f>
        <v/>
      </c>
      <c r="E6954" s="9" t="str">
        <f>IF(ISERROR(VLOOKUP(A6954,'entry data'!B:E,4,0)),"",VLOOKUP(A6954,'entry data'!B:E,4,0))</f>
        <v/>
      </c>
      <c r="F6954" s="11" t="str">
        <f>IF(A6954="","",IF(ISERROR(VLOOKUP(A6954,'entry data'!B:F,5,0)),"",VLOOKUP(A6954,'entry data'!B:F,5,0)))</f>
        <v/>
      </c>
      <c r="G6954" s="12" t="str">
        <f>IF(A6954="","",IF(ISERROR(VLOOKUP(A6954,'entry data'!B:I,8,0)),"",VLOOKUP(A6954,'entry data'!B:I,7,0)))</f>
        <v/>
      </c>
      <c r="H6954" s="13" t="str">
        <f>IF(A6954="","",IF(B6954=1,VLOOKUP(A6954,'entry data'!B:D,3,0),I6953))</f>
        <v/>
      </c>
      <c r="I6954" s="14" t="str">
        <f>IF(A6954="","",IF(E6954="weekly",7,IF(E6954="fortnightly",14,IF(E6954="monthly",DATE(IF(MONTH(H6954)=12,YEAR(H6954)+1,YEAR(H6954)),VLOOKUP(MONTH(H6954),index!$D$2:$G$13,2,0),DAY(H6954)),
IF(E6954="quarterly",DATE(IF(MONTH(H6954)&gt;=10,YEAR(H6954)+1,YEAR(H6954)),VLOOKUP(MONTH(H6954),index!$D$2:$G$13,3,0),DAY(H6954)),
IF(E6954="halfyearly",DATE(IF(MONTH(H6954)&gt;=7,YEAR(H6954)+1,YEAR(H6954)),VLOOKUP(MONTH(H6954),index!$D$2:$G$13,4,0),DAY(H6954)),
DATE(YEAR(H6954)+1,MONTH(H6954),DAY(H6954)))))-H6954))+H6954)</f>
        <v/>
      </c>
      <c r="J6954" s="9" t="str">
        <f t="shared" si="670"/>
        <v/>
      </c>
      <c r="K6954" s="11" t="str">
        <f t="shared" si="671"/>
        <v/>
      </c>
      <c r="L6954" s="11" t="str">
        <f t="shared" si="672"/>
        <v/>
      </c>
      <c r="M6954" s="11" t="str">
        <f>IF(A6954="","",VLOOKUP(E6954,index!$A$1:$B$6,2,0)*K6954*G6954)</f>
        <v/>
      </c>
      <c r="N6954" s="11" t="str">
        <f>IF(A6954="","",-PMT(G6954*VLOOKUP(E6954,index!$A$1:$B$6,2,0),C6954,F6954,0,0))</f>
        <v/>
      </c>
      <c r="O6954" s="11" t="str">
        <f t="shared" si="673"/>
        <v/>
      </c>
      <c r="P6954" s="11" t="str">
        <f t="shared" si="668"/>
        <v/>
      </c>
    </row>
    <row r="6955" spans="1:16" x14ac:dyDescent="0.25">
      <c r="A6955" s="9" t="str">
        <f>IF(A6954="","",IF(B6954&lt;C6954,A6954,IF(A6954=MAX('entry data'!$B$8:$B$507),"",A6954+1)))</f>
        <v/>
      </c>
      <c r="B6955" s="9" t="str">
        <f t="shared" si="669"/>
        <v/>
      </c>
      <c r="C6955" s="9" t="str">
        <f>IF(ISERROR(VLOOKUP(A6955,'entry data'!B:G,6,0)),"",VLOOKUP(A6955,'entry data'!B:G,6,0))</f>
        <v/>
      </c>
      <c r="D6955" s="9" t="str">
        <f>IF(ISERROR(VLOOKUP(A6955,'entry data'!B:C,2,0)),"",VLOOKUP(A6955,'entry data'!B:C,2,0))</f>
        <v/>
      </c>
      <c r="E6955" s="9" t="str">
        <f>IF(ISERROR(VLOOKUP(A6955,'entry data'!B:E,4,0)),"",VLOOKUP(A6955,'entry data'!B:E,4,0))</f>
        <v/>
      </c>
      <c r="F6955" s="11" t="str">
        <f>IF(A6955="","",IF(ISERROR(VLOOKUP(A6955,'entry data'!B:F,5,0)),"",VLOOKUP(A6955,'entry data'!B:F,5,0)))</f>
        <v/>
      </c>
      <c r="G6955" s="12" t="str">
        <f>IF(A6955="","",IF(ISERROR(VLOOKUP(A6955,'entry data'!B:I,8,0)),"",VLOOKUP(A6955,'entry data'!B:I,7,0)))</f>
        <v/>
      </c>
      <c r="H6955" s="13" t="str">
        <f>IF(A6955="","",IF(B6955=1,VLOOKUP(A6955,'entry data'!B:D,3,0),I6954))</f>
        <v/>
      </c>
      <c r="I6955" s="14" t="str">
        <f>IF(A6955="","",IF(E6955="weekly",7,IF(E6955="fortnightly",14,IF(E6955="monthly",DATE(IF(MONTH(H6955)=12,YEAR(H6955)+1,YEAR(H6955)),VLOOKUP(MONTH(H6955),index!$D$2:$G$13,2,0),DAY(H6955)),
IF(E6955="quarterly",DATE(IF(MONTH(H6955)&gt;=10,YEAR(H6955)+1,YEAR(H6955)),VLOOKUP(MONTH(H6955),index!$D$2:$G$13,3,0),DAY(H6955)),
IF(E6955="halfyearly",DATE(IF(MONTH(H6955)&gt;=7,YEAR(H6955)+1,YEAR(H6955)),VLOOKUP(MONTH(H6955),index!$D$2:$G$13,4,0),DAY(H6955)),
DATE(YEAR(H6955)+1,MONTH(H6955),DAY(H6955)))))-H6955))+H6955)</f>
        <v/>
      </c>
      <c r="J6955" s="9" t="str">
        <f t="shared" si="670"/>
        <v/>
      </c>
      <c r="K6955" s="11" t="str">
        <f t="shared" si="671"/>
        <v/>
      </c>
      <c r="L6955" s="11" t="str">
        <f t="shared" si="672"/>
        <v/>
      </c>
      <c r="M6955" s="11" t="str">
        <f>IF(A6955="","",VLOOKUP(E6955,index!$A$1:$B$6,2,0)*K6955*G6955)</f>
        <v/>
      </c>
      <c r="N6955" s="11" t="str">
        <f>IF(A6955="","",-PMT(G6955*VLOOKUP(E6955,index!$A$1:$B$6,2,0),C6955,F6955,0,0))</f>
        <v/>
      </c>
      <c r="O6955" s="11" t="str">
        <f t="shared" si="673"/>
        <v/>
      </c>
      <c r="P6955" s="11" t="str">
        <f t="shared" si="668"/>
        <v/>
      </c>
    </row>
    <row r="6956" spans="1:16" x14ac:dyDescent="0.25">
      <c r="A6956" s="9" t="str">
        <f>IF(A6955="","",IF(B6955&lt;C6955,A6955,IF(A6955=MAX('entry data'!$B$8:$B$507),"",A6955+1)))</f>
        <v/>
      </c>
      <c r="B6956" s="9" t="str">
        <f t="shared" si="669"/>
        <v/>
      </c>
      <c r="C6956" s="9" t="str">
        <f>IF(ISERROR(VLOOKUP(A6956,'entry data'!B:G,6,0)),"",VLOOKUP(A6956,'entry data'!B:G,6,0))</f>
        <v/>
      </c>
      <c r="D6956" s="9" t="str">
        <f>IF(ISERROR(VLOOKUP(A6956,'entry data'!B:C,2,0)),"",VLOOKUP(A6956,'entry data'!B:C,2,0))</f>
        <v/>
      </c>
      <c r="E6956" s="9" t="str">
        <f>IF(ISERROR(VLOOKUP(A6956,'entry data'!B:E,4,0)),"",VLOOKUP(A6956,'entry data'!B:E,4,0))</f>
        <v/>
      </c>
      <c r="F6956" s="11" t="str">
        <f>IF(A6956="","",IF(ISERROR(VLOOKUP(A6956,'entry data'!B:F,5,0)),"",VLOOKUP(A6956,'entry data'!B:F,5,0)))</f>
        <v/>
      </c>
      <c r="G6956" s="12" t="str">
        <f>IF(A6956="","",IF(ISERROR(VLOOKUP(A6956,'entry data'!B:I,8,0)),"",VLOOKUP(A6956,'entry data'!B:I,7,0)))</f>
        <v/>
      </c>
      <c r="H6956" s="13" t="str">
        <f>IF(A6956="","",IF(B6956=1,VLOOKUP(A6956,'entry data'!B:D,3,0),I6955))</f>
        <v/>
      </c>
      <c r="I6956" s="14" t="str">
        <f>IF(A6956="","",IF(E6956="weekly",7,IF(E6956="fortnightly",14,IF(E6956="monthly",DATE(IF(MONTH(H6956)=12,YEAR(H6956)+1,YEAR(H6956)),VLOOKUP(MONTH(H6956),index!$D$2:$G$13,2,0),DAY(H6956)),
IF(E6956="quarterly",DATE(IF(MONTH(H6956)&gt;=10,YEAR(H6956)+1,YEAR(H6956)),VLOOKUP(MONTH(H6956),index!$D$2:$G$13,3,0),DAY(H6956)),
IF(E6956="halfyearly",DATE(IF(MONTH(H6956)&gt;=7,YEAR(H6956)+1,YEAR(H6956)),VLOOKUP(MONTH(H6956),index!$D$2:$G$13,4,0),DAY(H6956)),
DATE(YEAR(H6956)+1,MONTH(H6956),DAY(H6956)))))-H6956))+H6956)</f>
        <v/>
      </c>
      <c r="J6956" s="9" t="str">
        <f t="shared" si="670"/>
        <v/>
      </c>
      <c r="K6956" s="11" t="str">
        <f t="shared" si="671"/>
        <v/>
      </c>
      <c r="L6956" s="11" t="str">
        <f t="shared" si="672"/>
        <v/>
      </c>
      <c r="M6956" s="11" t="str">
        <f>IF(A6956="","",VLOOKUP(E6956,index!$A$1:$B$6,2,0)*K6956*G6956)</f>
        <v/>
      </c>
      <c r="N6956" s="11" t="str">
        <f>IF(A6956="","",-PMT(G6956*VLOOKUP(E6956,index!$A$1:$B$6,2,0),C6956,F6956,0,0))</f>
        <v/>
      </c>
      <c r="O6956" s="11" t="str">
        <f t="shared" si="673"/>
        <v/>
      </c>
      <c r="P6956" s="11" t="str">
        <f t="shared" si="668"/>
        <v/>
      </c>
    </row>
    <row r="6957" spans="1:16" x14ac:dyDescent="0.25">
      <c r="A6957" s="9" t="str">
        <f>IF(A6956="","",IF(B6956&lt;C6956,A6956,IF(A6956=MAX('entry data'!$B$8:$B$507),"",A6956+1)))</f>
        <v/>
      </c>
      <c r="B6957" s="9" t="str">
        <f t="shared" si="669"/>
        <v/>
      </c>
      <c r="C6957" s="9" t="str">
        <f>IF(ISERROR(VLOOKUP(A6957,'entry data'!B:G,6,0)),"",VLOOKUP(A6957,'entry data'!B:G,6,0))</f>
        <v/>
      </c>
      <c r="D6957" s="9" t="str">
        <f>IF(ISERROR(VLOOKUP(A6957,'entry data'!B:C,2,0)),"",VLOOKUP(A6957,'entry data'!B:C,2,0))</f>
        <v/>
      </c>
      <c r="E6957" s="9" t="str">
        <f>IF(ISERROR(VLOOKUP(A6957,'entry data'!B:E,4,0)),"",VLOOKUP(A6957,'entry data'!B:E,4,0))</f>
        <v/>
      </c>
      <c r="F6957" s="11" t="str">
        <f>IF(A6957="","",IF(ISERROR(VLOOKUP(A6957,'entry data'!B:F,5,0)),"",VLOOKUP(A6957,'entry data'!B:F,5,0)))</f>
        <v/>
      </c>
      <c r="G6957" s="12" t="str">
        <f>IF(A6957="","",IF(ISERROR(VLOOKUP(A6957,'entry data'!B:I,8,0)),"",VLOOKUP(A6957,'entry data'!B:I,7,0)))</f>
        <v/>
      </c>
      <c r="H6957" s="13" t="str">
        <f>IF(A6957="","",IF(B6957=1,VLOOKUP(A6957,'entry data'!B:D,3,0),I6956))</f>
        <v/>
      </c>
      <c r="I6957" s="14" t="str">
        <f>IF(A6957="","",IF(E6957="weekly",7,IF(E6957="fortnightly",14,IF(E6957="monthly",DATE(IF(MONTH(H6957)=12,YEAR(H6957)+1,YEAR(H6957)),VLOOKUP(MONTH(H6957),index!$D$2:$G$13,2,0),DAY(H6957)),
IF(E6957="quarterly",DATE(IF(MONTH(H6957)&gt;=10,YEAR(H6957)+1,YEAR(H6957)),VLOOKUP(MONTH(H6957),index!$D$2:$G$13,3,0),DAY(H6957)),
IF(E6957="halfyearly",DATE(IF(MONTH(H6957)&gt;=7,YEAR(H6957)+1,YEAR(H6957)),VLOOKUP(MONTH(H6957),index!$D$2:$G$13,4,0),DAY(H6957)),
DATE(YEAR(H6957)+1,MONTH(H6957),DAY(H6957)))))-H6957))+H6957)</f>
        <v/>
      </c>
      <c r="J6957" s="9" t="str">
        <f t="shared" si="670"/>
        <v/>
      </c>
      <c r="K6957" s="11" t="str">
        <f t="shared" si="671"/>
        <v/>
      </c>
      <c r="L6957" s="11" t="str">
        <f t="shared" si="672"/>
        <v/>
      </c>
      <c r="M6957" s="11" t="str">
        <f>IF(A6957="","",VLOOKUP(E6957,index!$A$1:$B$6,2,0)*K6957*G6957)</f>
        <v/>
      </c>
      <c r="N6957" s="11" t="str">
        <f>IF(A6957="","",-PMT(G6957*VLOOKUP(E6957,index!$A$1:$B$6,2,0),C6957,F6957,0,0))</f>
        <v/>
      </c>
      <c r="O6957" s="11" t="str">
        <f t="shared" si="673"/>
        <v/>
      </c>
      <c r="P6957" s="11" t="str">
        <f t="shared" si="668"/>
        <v/>
      </c>
    </row>
    <row r="6958" spans="1:16" x14ac:dyDescent="0.25">
      <c r="A6958" s="9" t="str">
        <f>IF(A6957="","",IF(B6957&lt;C6957,A6957,IF(A6957=MAX('entry data'!$B$8:$B$507),"",A6957+1)))</f>
        <v/>
      </c>
      <c r="B6958" s="9" t="str">
        <f t="shared" si="669"/>
        <v/>
      </c>
      <c r="C6958" s="9" t="str">
        <f>IF(ISERROR(VLOOKUP(A6958,'entry data'!B:G,6,0)),"",VLOOKUP(A6958,'entry data'!B:G,6,0))</f>
        <v/>
      </c>
      <c r="D6958" s="9" t="str">
        <f>IF(ISERROR(VLOOKUP(A6958,'entry data'!B:C,2,0)),"",VLOOKUP(A6958,'entry data'!B:C,2,0))</f>
        <v/>
      </c>
      <c r="E6958" s="9" t="str">
        <f>IF(ISERROR(VLOOKUP(A6958,'entry data'!B:E,4,0)),"",VLOOKUP(A6958,'entry data'!B:E,4,0))</f>
        <v/>
      </c>
      <c r="F6958" s="11" t="str">
        <f>IF(A6958="","",IF(ISERROR(VLOOKUP(A6958,'entry data'!B:F,5,0)),"",VLOOKUP(A6958,'entry data'!B:F,5,0)))</f>
        <v/>
      </c>
      <c r="G6958" s="12" t="str">
        <f>IF(A6958="","",IF(ISERROR(VLOOKUP(A6958,'entry data'!B:I,8,0)),"",VLOOKUP(A6958,'entry data'!B:I,7,0)))</f>
        <v/>
      </c>
      <c r="H6958" s="13" t="str">
        <f>IF(A6958="","",IF(B6958=1,VLOOKUP(A6958,'entry data'!B:D,3,0),I6957))</f>
        <v/>
      </c>
      <c r="I6958" s="14" t="str">
        <f>IF(A6958="","",IF(E6958="weekly",7,IF(E6958="fortnightly",14,IF(E6958="monthly",DATE(IF(MONTH(H6958)=12,YEAR(H6958)+1,YEAR(H6958)),VLOOKUP(MONTH(H6958),index!$D$2:$G$13,2,0),DAY(H6958)),
IF(E6958="quarterly",DATE(IF(MONTH(H6958)&gt;=10,YEAR(H6958)+1,YEAR(H6958)),VLOOKUP(MONTH(H6958),index!$D$2:$G$13,3,0),DAY(H6958)),
IF(E6958="halfyearly",DATE(IF(MONTH(H6958)&gt;=7,YEAR(H6958)+1,YEAR(H6958)),VLOOKUP(MONTH(H6958),index!$D$2:$G$13,4,0),DAY(H6958)),
DATE(YEAR(H6958)+1,MONTH(H6958),DAY(H6958)))))-H6958))+H6958)</f>
        <v/>
      </c>
      <c r="J6958" s="9" t="str">
        <f t="shared" si="670"/>
        <v/>
      </c>
      <c r="K6958" s="11" t="str">
        <f t="shared" si="671"/>
        <v/>
      </c>
      <c r="L6958" s="11" t="str">
        <f t="shared" si="672"/>
        <v/>
      </c>
      <c r="M6958" s="11" t="str">
        <f>IF(A6958="","",VLOOKUP(E6958,index!$A$1:$B$6,2,0)*K6958*G6958)</f>
        <v/>
      </c>
      <c r="N6958" s="11" t="str">
        <f>IF(A6958="","",-PMT(G6958*VLOOKUP(E6958,index!$A$1:$B$6,2,0),C6958,F6958,0,0))</f>
        <v/>
      </c>
      <c r="O6958" s="11" t="str">
        <f t="shared" si="673"/>
        <v/>
      </c>
      <c r="P6958" s="11" t="str">
        <f t="shared" si="668"/>
        <v/>
      </c>
    </row>
    <row r="6959" spans="1:16" x14ac:dyDescent="0.25">
      <c r="A6959" s="9" t="str">
        <f>IF(A6958="","",IF(B6958&lt;C6958,A6958,IF(A6958=MAX('entry data'!$B$8:$B$507),"",A6958+1)))</f>
        <v/>
      </c>
      <c r="B6959" s="9" t="str">
        <f t="shared" si="669"/>
        <v/>
      </c>
      <c r="C6959" s="9" t="str">
        <f>IF(ISERROR(VLOOKUP(A6959,'entry data'!B:G,6,0)),"",VLOOKUP(A6959,'entry data'!B:G,6,0))</f>
        <v/>
      </c>
      <c r="D6959" s="9" t="str">
        <f>IF(ISERROR(VLOOKUP(A6959,'entry data'!B:C,2,0)),"",VLOOKUP(A6959,'entry data'!B:C,2,0))</f>
        <v/>
      </c>
      <c r="E6959" s="9" t="str">
        <f>IF(ISERROR(VLOOKUP(A6959,'entry data'!B:E,4,0)),"",VLOOKUP(A6959,'entry data'!B:E,4,0))</f>
        <v/>
      </c>
      <c r="F6959" s="11" t="str">
        <f>IF(A6959="","",IF(ISERROR(VLOOKUP(A6959,'entry data'!B:F,5,0)),"",VLOOKUP(A6959,'entry data'!B:F,5,0)))</f>
        <v/>
      </c>
      <c r="G6959" s="12" t="str">
        <f>IF(A6959="","",IF(ISERROR(VLOOKUP(A6959,'entry data'!B:I,8,0)),"",VLOOKUP(A6959,'entry data'!B:I,7,0)))</f>
        <v/>
      </c>
      <c r="H6959" s="13" t="str">
        <f>IF(A6959="","",IF(B6959=1,VLOOKUP(A6959,'entry data'!B:D,3,0),I6958))</f>
        <v/>
      </c>
      <c r="I6959" s="14" t="str">
        <f>IF(A6959="","",IF(E6959="weekly",7,IF(E6959="fortnightly",14,IF(E6959="monthly",DATE(IF(MONTH(H6959)=12,YEAR(H6959)+1,YEAR(H6959)),VLOOKUP(MONTH(H6959),index!$D$2:$G$13,2,0),DAY(H6959)),
IF(E6959="quarterly",DATE(IF(MONTH(H6959)&gt;=10,YEAR(H6959)+1,YEAR(H6959)),VLOOKUP(MONTH(H6959),index!$D$2:$G$13,3,0),DAY(H6959)),
IF(E6959="halfyearly",DATE(IF(MONTH(H6959)&gt;=7,YEAR(H6959)+1,YEAR(H6959)),VLOOKUP(MONTH(H6959),index!$D$2:$G$13,4,0),DAY(H6959)),
DATE(YEAR(H6959)+1,MONTH(H6959),DAY(H6959)))))-H6959))+H6959)</f>
        <v/>
      </c>
      <c r="J6959" s="9" t="str">
        <f t="shared" si="670"/>
        <v/>
      </c>
      <c r="K6959" s="11" t="str">
        <f t="shared" si="671"/>
        <v/>
      </c>
      <c r="L6959" s="11" t="str">
        <f t="shared" si="672"/>
        <v/>
      </c>
      <c r="M6959" s="11" t="str">
        <f>IF(A6959="","",VLOOKUP(E6959,index!$A$1:$B$6,2,0)*K6959*G6959)</f>
        <v/>
      </c>
      <c r="N6959" s="11" t="str">
        <f>IF(A6959="","",-PMT(G6959*VLOOKUP(E6959,index!$A$1:$B$6,2,0),C6959,F6959,0,0))</f>
        <v/>
      </c>
      <c r="O6959" s="11" t="str">
        <f t="shared" si="673"/>
        <v/>
      </c>
      <c r="P6959" s="11" t="str">
        <f t="shared" si="668"/>
        <v/>
      </c>
    </row>
    <row r="6960" spans="1:16" x14ac:dyDescent="0.25">
      <c r="A6960" s="9" t="str">
        <f>IF(A6959="","",IF(B6959&lt;C6959,A6959,IF(A6959=MAX('entry data'!$B$8:$B$507),"",A6959+1)))</f>
        <v/>
      </c>
      <c r="B6960" s="9" t="str">
        <f t="shared" si="669"/>
        <v/>
      </c>
      <c r="C6960" s="9" t="str">
        <f>IF(ISERROR(VLOOKUP(A6960,'entry data'!B:G,6,0)),"",VLOOKUP(A6960,'entry data'!B:G,6,0))</f>
        <v/>
      </c>
      <c r="D6960" s="9" t="str">
        <f>IF(ISERROR(VLOOKUP(A6960,'entry data'!B:C,2,0)),"",VLOOKUP(A6960,'entry data'!B:C,2,0))</f>
        <v/>
      </c>
      <c r="E6960" s="9" t="str">
        <f>IF(ISERROR(VLOOKUP(A6960,'entry data'!B:E,4,0)),"",VLOOKUP(A6960,'entry data'!B:E,4,0))</f>
        <v/>
      </c>
      <c r="F6960" s="11" t="str">
        <f>IF(A6960="","",IF(ISERROR(VLOOKUP(A6960,'entry data'!B:F,5,0)),"",VLOOKUP(A6960,'entry data'!B:F,5,0)))</f>
        <v/>
      </c>
      <c r="G6960" s="12" t="str">
        <f>IF(A6960="","",IF(ISERROR(VLOOKUP(A6960,'entry data'!B:I,8,0)),"",VLOOKUP(A6960,'entry data'!B:I,7,0)))</f>
        <v/>
      </c>
      <c r="H6960" s="13" t="str">
        <f>IF(A6960="","",IF(B6960=1,VLOOKUP(A6960,'entry data'!B:D,3,0),I6959))</f>
        <v/>
      </c>
      <c r="I6960" s="14" t="str">
        <f>IF(A6960="","",IF(E6960="weekly",7,IF(E6960="fortnightly",14,IF(E6960="monthly",DATE(IF(MONTH(H6960)=12,YEAR(H6960)+1,YEAR(H6960)),VLOOKUP(MONTH(H6960),index!$D$2:$G$13,2,0),DAY(H6960)),
IF(E6960="quarterly",DATE(IF(MONTH(H6960)&gt;=10,YEAR(H6960)+1,YEAR(H6960)),VLOOKUP(MONTH(H6960),index!$D$2:$G$13,3,0),DAY(H6960)),
IF(E6960="halfyearly",DATE(IF(MONTH(H6960)&gt;=7,YEAR(H6960)+1,YEAR(H6960)),VLOOKUP(MONTH(H6960),index!$D$2:$G$13,4,0),DAY(H6960)),
DATE(YEAR(H6960)+1,MONTH(H6960),DAY(H6960)))))-H6960))+H6960)</f>
        <v/>
      </c>
      <c r="J6960" s="9" t="str">
        <f t="shared" si="670"/>
        <v/>
      </c>
      <c r="K6960" s="11" t="str">
        <f t="shared" si="671"/>
        <v/>
      </c>
      <c r="L6960" s="11" t="str">
        <f t="shared" si="672"/>
        <v/>
      </c>
      <c r="M6960" s="11" t="str">
        <f>IF(A6960="","",VLOOKUP(E6960,index!$A$1:$B$6,2,0)*K6960*G6960)</f>
        <v/>
      </c>
      <c r="N6960" s="11" t="str">
        <f>IF(A6960="","",-PMT(G6960*VLOOKUP(E6960,index!$A$1:$B$6,2,0),C6960,F6960,0,0))</f>
        <v/>
      </c>
      <c r="O6960" s="11" t="str">
        <f t="shared" si="673"/>
        <v/>
      </c>
      <c r="P6960" s="11" t="str">
        <f t="shared" si="668"/>
        <v/>
      </c>
    </row>
    <row r="6961" spans="1:16" x14ac:dyDescent="0.25">
      <c r="A6961" s="9" t="str">
        <f>IF(A6960="","",IF(B6960&lt;C6960,A6960,IF(A6960=MAX('entry data'!$B$8:$B$507),"",A6960+1)))</f>
        <v/>
      </c>
      <c r="B6961" s="9" t="str">
        <f t="shared" si="669"/>
        <v/>
      </c>
      <c r="C6961" s="9" t="str">
        <f>IF(ISERROR(VLOOKUP(A6961,'entry data'!B:G,6,0)),"",VLOOKUP(A6961,'entry data'!B:G,6,0))</f>
        <v/>
      </c>
      <c r="D6961" s="9" t="str">
        <f>IF(ISERROR(VLOOKUP(A6961,'entry data'!B:C,2,0)),"",VLOOKUP(A6961,'entry data'!B:C,2,0))</f>
        <v/>
      </c>
      <c r="E6961" s="9" t="str">
        <f>IF(ISERROR(VLOOKUP(A6961,'entry data'!B:E,4,0)),"",VLOOKUP(A6961,'entry data'!B:E,4,0))</f>
        <v/>
      </c>
      <c r="F6961" s="11" t="str">
        <f>IF(A6961="","",IF(ISERROR(VLOOKUP(A6961,'entry data'!B:F,5,0)),"",VLOOKUP(A6961,'entry data'!B:F,5,0)))</f>
        <v/>
      </c>
      <c r="G6961" s="12" t="str">
        <f>IF(A6961="","",IF(ISERROR(VLOOKUP(A6961,'entry data'!B:I,8,0)),"",VLOOKUP(A6961,'entry data'!B:I,7,0)))</f>
        <v/>
      </c>
      <c r="H6961" s="13" t="str">
        <f>IF(A6961="","",IF(B6961=1,VLOOKUP(A6961,'entry data'!B:D,3,0),I6960))</f>
        <v/>
      </c>
      <c r="I6961" s="14" t="str">
        <f>IF(A6961="","",IF(E6961="weekly",7,IF(E6961="fortnightly",14,IF(E6961="monthly",DATE(IF(MONTH(H6961)=12,YEAR(H6961)+1,YEAR(H6961)),VLOOKUP(MONTH(H6961),index!$D$2:$G$13,2,0),DAY(H6961)),
IF(E6961="quarterly",DATE(IF(MONTH(H6961)&gt;=10,YEAR(H6961)+1,YEAR(H6961)),VLOOKUP(MONTH(H6961),index!$D$2:$G$13,3,0),DAY(H6961)),
IF(E6961="halfyearly",DATE(IF(MONTH(H6961)&gt;=7,YEAR(H6961)+1,YEAR(H6961)),VLOOKUP(MONTH(H6961),index!$D$2:$G$13,4,0),DAY(H6961)),
DATE(YEAR(H6961)+1,MONTH(H6961),DAY(H6961)))))-H6961))+H6961)</f>
        <v/>
      </c>
      <c r="J6961" s="9" t="str">
        <f t="shared" si="670"/>
        <v/>
      </c>
      <c r="K6961" s="11" t="str">
        <f t="shared" si="671"/>
        <v/>
      </c>
      <c r="L6961" s="11" t="str">
        <f t="shared" si="672"/>
        <v/>
      </c>
      <c r="M6961" s="11" t="str">
        <f>IF(A6961="","",VLOOKUP(E6961,index!$A$1:$B$6,2,0)*K6961*G6961)</f>
        <v/>
      </c>
      <c r="N6961" s="11" t="str">
        <f>IF(A6961="","",-PMT(G6961*VLOOKUP(E6961,index!$A$1:$B$6,2,0),C6961,F6961,0,0))</f>
        <v/>
      </c>
      <c r="O6961" s="11" t="str">
        <f t="shared" si="673"/>
        <v/>
      </c>
      <c r="P6961" s="11" t="str">
        <f t="shared" si="668"/>
        <v/>
      </c>
    </row>
    <row r="6962" spans="1:16" x14ac:dyDescent="0.25">
      <c r="A6962" s="9" t="str">
        <f>IF(A6961="","",IF(B6961&lt;C6961,A6961,IF(A6961=MAX('entry data'!$B$8:$B$507),"",A6961+1)))</f>
        <v/>
      </c>
      <c r="B6962" s="9" t="str">
        <f t="shared" si="669"/>
        <v/>
      </c>
      <c r="C6962" s="9" t="str">
        <f>IF(ISERROR(VLOOKUP(A6962,'entry data'!B:G,6,0)),"",VLOOKUP(A6962,'entry data'!B:G,6,0))</f>
        <v/>
      </c>
      <c r="D6962" s="9" t="str">
        <f>IF(ISERROR(VLOOKUP(A6962,'entry data'!B:C,2,0)),"",VLOOKUP(A6962,'entry data'!B:C,2,0))</f>
        <v/>
      </c>
      <c r="E6962" s="9" t="str">
        <f>IF(ISERROR(VLOOKUP(A6962,'entry data'!B:E,4,0)),"",VLOOKUP(A6962,'entry data'!B:E,4,0))</f>
        <v/>
      </c>
      <c r="F6962" s="11" t="str">
        <f>IF(A6962="","",IF(ISERROR(VLOOKUP(A6962,'entry data'!B:F,5,0)),"",VLOOKUP(A6962,'entry data'!B:F,5,0)))</f>
        <v/>
      </c>
      <c r="G6962" s="12" t="str">
        <f>IF(A6962="","",IF(ISERROR(VLOOKUP(A6962,'entry data'!B:I,8,0)),"",VLOOKUP(A6962,'entry data'!B:I,7,0)))</f>
        <v/>
      </c>
      <c r="H6962" s="13" t="str">
        <f>IF(A6962="","",IF(B6962=1,VLOOKUP(A6962,'entry data'!B:D,3,0),I6961))</f>
        <v/>
      </c>
      <c r="I6962" s="14" t="str">
        <f>IF(A6962="","",IF(E6962="weekly",7,IF(E6962="fortnightly",14,IF(E6962="monthly",DATE(IF(MONTH(H6962)=12,YEAR(H6962)+1,YEAR(H6962)),VLOOKUP(MONTH(H6962),index!$D$2:$G$13,2,0),DAY(H6962)),
IF(E6962="quarterly",DATE(IF(MONTH(H6962)&gt;=10,YEAR(H6962)+1,YEAR(H6962)),VLOOKUP(MONTH(H6962),index!$D$2:$G$13,3,0),DAY(H6962)),
IF(E6962="halfyearly",DATE(IF(MONTH(H6962)&gt;=7,YEAR(H6962)+1,YEAR(H6962)),VLOOKUP(MONTH(H6962),index!$D$2:$G$13,4,0),DAY(H6962)),
DATE(YEAR(H6962)+1,MONTH(H6962),DAY(H6962)))))-H6962))+H6962)</f>
        <v/>
      </c>
      <c r="J6962" s="9" t="str">
        <f t="shared" si="670"/>
        <v/>
      </c>
      <c r="K6962" s="11" t="str">
        <f t="shared" si="671"/>
        <v/>
      </c>
      <c r="L6962" s="11" t="str">
        <f t="shared" si="672"/>
        <v/>
      </c>
      <c r="M6962" s="11" t="str">
        <f>IF(A6962="","",VLOOKUP(E6962,index!$A$1:$B$6,2,0)*K6962*G6962)</f>
        <v/>
      </c>
      <c r="N6962" s="11" t="str">
        <f>IF(A6962="","",-PMT(G6962*VLOOKUP(E6962,index!$A$1:$B$6,2,0),C6962,F6962,0,0))</f>
        <v/>
      </c>
      <c r="O6962" s="11" t="str">
        <f t="shared" si="673"/>
        <v/>
      </c>
      <c r="P6962" s="11" t="str">
        <f t="shared" si="668"/>
        <v/>
      </c>
    </row>
    <row r="6963" spans="1:16" x14ac:dyDescent="0.25">
      <c r="A6963" s="9" t="str">
        <f>IF(A6962="","",IF(B6962&lt;C6962,A6962,IF(A6962=MAX('entry data'!$B$8:$B$507),"",A6962+1)))</f>
        <v/>
      </c>
      <c r="B6963" s="9" t="str">
        <f t="shared" si="669"/>
        <v/>
      </c>
      <c r="C6963" s="9" t="str">
        <f>IF(ISERROR(VLOOKUP(A6963,'entry data'!B:G,6,0)),"",VLOOKUP(A6963,'entry data'!B:G,6,0))</f>
        <v/>
      </c>
      <c r="D6963" s="9" t="str">
        <f>IF(ISERROR(VLOOKUP(A6963,'entry data'!B:C,2,0)),"",VLOOKUP(A6963,'entry data'!B:C,2,0))</f>
        <v/>
      </c>
      <c r="E6963" s="9" t="str">
        <f>IF(ISERROR(VLOOKUP(A6963,'entry data'!B:E,4,0)),"",VLOOKUP(A6963,'entry data'!B:E,4,0))</f>
        <v/>
      </c>
      <c r="F6963" s="11" t="str">
        <f>IF(A6963="","",IF(ISERROR(VLOOKUP(A6963,'entry data'!B:F,5,0)),"",VLOOKUP(A6963,'entry data'!B:F,5,0)))</f>
        <v/>
      </c>
      <c r="G6963" s="12" t="str">
        <f>IF(A6963="","",IF(ISERROR(VLOOKUP(A6963,'entry data'!B:I,8,0)),"",VLOOKUP(A6963,'entry data'!B:I,7,0)))</f>
        <v/>
      </c>
      <c r="H6963" s="13" t="str">
        <f>IF(A6963="","",IF(B6963=1,VLOOKUP(A6963,'entry data'!B:D,3,0),I6962))</f>
        <v/>
      </c>
      <c r="I6963" s="14" t="str">
        <f>IF(A6963="","",IF(E6963="weekly",7,IF(E6963="fortnightly",14,IF(E6963="monthly",DATE(IF(MONTH(H6963)=12,YEAR(H6963)+1,YEAR(H6963)),VLOOKUP(MONTH(H6963),index!$D$2:$G$13,2,0),DAY(H6963)),
IF(E6963="quarterly",DATE(IF(MONTH(H6963)&gt;=10,YEAR(H6963)+1,YEAR(H6963)),VLOOKUP(MONTH(H6963),index!$D$2:$G$13,3,0),DAY(H6963)),
IF(E6963="halfyearly",DATE(IF(MONTH(H6963)&gt;=7,YEAR(H6963)+1,YEAR(H6963)),VLOOKUP(MONTH(H6963),index!$D$2:$G$13,4,0),DAY(H6963)),
DATE(YEAR(H6963)+1,MONTH(H6963),DAY(H6963)))))-H6963))+H6963)</f>
        <v/>
      </c>
      <c r="J6963" s="9" t="str">
        <f t="shared" si="670"/>
        <v/>
      </c>
      <c r="K6963" s="11" t="str">
        <f t="shared" si="671"/>
        <v/>
      </c>
      <c r="L6963" s="11" t="str">
        <f t="shared" si="672"/>
        <v/>
      </c>
      <c r="M6963" s="11" t="str">
        <f>IF(A6963="","",VLOOKUP(E6963,index!$A$1:$B$6,2,0)*K6963*G6963)</f>
        <v/>
      </c>
      <c r="N6963" s="11" t="str">
        <f>IF(A6963="","",-PMT(G6963*VLOOKUP(E6963,index!$A$1:$B$6,2,0),C6963,F6963,0,0))</f>
        <v/>
      </c>
      <c r="O6963" s="11" t="str">
        <f t="shared" si="673"/>
        <v/>
      </c>
      <c r="P6963" s="11" t="str">
        <f t="shared" si="668"/>
        <v/>
      </c>
    </row>
    <row r="6964" spans="1:16" x14ac:dyDescent="0.25">
      <c r="A6964" s="9" t="str">
        <f>IF(A6963="","",IF(B6963&lt;C6963,A6963,IF(A6963=MAX('entry data'!$B$8:$B$507),"",A6963+1)))</f>
        <v/>
      </c>
      <c r="B6964" s="9" t="str">
        <f t="shared" si="669"/>
        <v/>
      </c>
      <c r="C6964" s="9" t="str">
        <f>IF(ISERROR(VLOOKUP(A6964,'entry data'!B:G,6,0)),"",VLOOKUP(A6964,'entry data'!B:G,6,0))</f>
        <v/>
      </c>
      <c r="D6964" s="9" t="str">
        <f>IF(ISERROR(VLOOKUP(A6964,'entry data'!B:C,2,0)),"",VLOOKUP(A6964,'entry data'!B:C,2,0))</f>
        <v/>
      </c>
      <c r="E6964" s="9" t="str">
        <f>IF(ISERROR(VLOOKUP(A6964,'entry data'!B:E,4,0)),"",VLOOKUP(A6964,'entry data'!B:E,4,0))</f>
        <v/>
      </c>
      <c r="F6964" s="11" t="str">
        <f>IF(A6964="","",IF(ISERROR(VLOOKUP(A6964,'entry data'!B:F,5,0)),"",VLOOKUP(A6964,'entry data'!B:F,5,0)))</f>
        <v/>
      </c>
      <c r="G6964" s="12" t="str">
        <f>IF(A6964="","",IF(ISERROR(VLOOKUP(A6964,'entry data'!B:I,8,0)),"",VLOOKUP(A6964,'entry data'!B:I,7,0)))</f>
        <v/>
      </c>
      <c r="H6964" s="13" t="str">
        <f>IF(A6964="","",IF(B6964=1,VLOOKUP(A6964,'entry data'!B:D,3,0),I6963))</f>
        <v/>
      </c>
      <c r="I6964" s="14" t="str">
        <f>IF(A6964="","",IF(E6964="weekly",7,IF(E6964="fortnightly",14,IF(E6964="monthly",DATE(IF(MONTH(H6964)=12,YEAR(H6964)+1,YEAR(H6964)),VLOOKUP(MONTH(H6964),index!$D$2:$G$13,2,0),DAY(H6964)),
IF(E6964="quarterly",DATE(IF(MONTH(H6964)&gt;=10,YEAR(H6964)+1,YEAR(H6964)),VLOOKUP(MONTH(H6964),index!$D$2:$G$13,3,0),DAY(H6964)),
IF(E6964="halfyearly",DATE(IF(MONTH(H6964)&gt;=7,YEAR(H6964)+1,YEAR(H6964)),VLOOKUP(MONTH(H6964),index!$D$2:$G$13,4,0),DAY(H6964)),
DATE(YEAR(H6964)+1,MONTH(H6964),DAY(H6964)))))-H6964))+H6964)</f>
        <v/>
      </c>
      <c r="J6964" s="9" t="str">
        <f t="shared" si="670"/>
        <v/>
      </c>
      <c r="K6964" s="11" t="str">
        <f t="shared" si="671"/>
        <v/>
      </c>
      <c r="L6964" s="11" t="str">
        <f t="shared" si="672"/>
        <v/>
      </c>
      <c r="M6964" s="11" t="str">
        <f>IF(A6964="","",VLOOKUP(E6964,index!$A$1:$B$6,2,0)*K6964*G6964)</f>
        <v/>
      </c>
      <c r="N6964" s="11" t="str">
        <f>IF(A6964="","",-PMT(G6964*VLOOKUP(E6964,index!$A$1:$B$6,2,0),C6964,F6964,0,0))</f>
        <v/>
      </c>
      <c r="O6964" s="11" t="str">
        <f t="shared" si="673"/>
        <v/>
      </c>
      <c r="P6964" s="11" t="str">
        <f t="shared" si="668"/>
        <v/>
      </c>
    </row>
    <row r="6965" spans="1:16" x14ac:dyDescent="0.25">
      <c r="A6965" s="9" t="str">
        <f>IF(A6964="","",IF(B6964&lt;C6964,A6964,IF(A6964=MAX('entry data'!$B$8:$B$507),"",A6964+1)))</f>
        <v/>
      </c>
      <c r="B6965" s="9" t="str">
        <f t="shared" si="669"/>
        <v/>
      </c>
      <c r="C6965" s="9" t="str">
        <f>IF(ISERROR(VLOOKUP(A6965,'entry data'!B:G,6,0)),"",VLOOKUP(A6965,'entry data'!B:G,6,0))</f>
        <v/>
      </c>
      <c r="D6965" s="9" t="str">
        <f>IF(ISERROR(VLOOKUP(A6965,'entry data'!B:C,2,0)),"",VLOOKUP(A6965,'entry data'!B:C,2,0))</f>
        <v/>
      </c>
      <c r="E6965" s="9" t="str">
        <f>IF(ISERROR(VLOOKUP(A6965,'entry data'!B:E,4,0)),"",VLOOKUP(A6965,'entry data'!B:E,4,0))</f>
        <v/>
      </c>
      <c r="F6965" s="11" t="str">
        <f>IF(A6965="","",IF(ISERROR(VLOOKUP(A6965,'entry data'!B:F,5,0)),"",VLOOKUP(A6965,'entry data'!B:F,5,0)))</f>
        <v/>
      </c>
      <c r="G6965" s="12" t="str">
        <f>IF(A6965="","",IF(ISERROR(VLOOKUP(A6965,'entry data'!B:I,8,0)),"",VLOOKUP(A6965,'entry data'!B:I,7,0)))</f>
        <v/>
      </c>
      <c r="H6965" s="13" t="str">
        <f>IF(A6965="","",IF(B6965=1,VLOOKUP(A6965,'entry data'!B:D,3,0),I6964))</f>
        <v/>
      </c>
      <c r="I6965" s="14" t="str">
        <f>IF(A6965="","",IF(E6965="weekly",7,IF(E6965="fortnightly",14,IF(E6965="monthly",DATE(IF(MONTH(H6965)=12,YEAR(H6965)+1,YEAR(H6965)),VLOOKUP(MONTH(H6965),index!$D$2:$G$13,2,0),DAY(H6965)),
IF(E6965="quarterly",DATE(IF(MONTH(H6965)&gt;=10,YEAR(H6965)+1,YEAR(H6965)),VLOOKUP(MONTH(H6965),index!$D$2:$G$13,3,0),DAY(H6965)),
IF(E6965="halfyearly",DATE(IF(MONTH(H6965)&gt;=7,YEAR(H6965)+1,YEAR(H6965)),VLOOKUP(MONTH(H6965),index!$D$2:$G$13,4,0),DAY(H6965)),
DATE(YEAR(H6965)+1,MONTH(H6965),DAY(H6965)))))-H6965))+H6965)</f>
        <v/>
      </c>
      <c r="J6965" s="9" t="str">
        <f t="shared" si="670"/>
        <v/>
      </c>
      <c r="K6965" s="11" t="str">
        <f t="shared" si="671"/>
        <v/>
      </c>
      <c r="L6965" s="11" t="str">
        <f t="shared" si="672"/>
        <v/>
      </c>
      <c r="M6965" s="11" t="str">
        <f>IF(A6965="","",VLOOKUP(E6965,index!$A$1:$B$6,2,0)*K6965*G6965)</f>
        <v/>
      </c>
      <c r="N6965" s="11" t="str">
        <f>IF(A6965="","",-PMT(G6965*VLOOKUP(E6965,index!$A$1:$B$6,2,0),C6965,F6965,0,0))</f>
        <v/>
      </c>
      <c r="O6965" s="11" t="str">
        <f t="shared" si="673"/>
        <v/>
      </c>
      <c r="P6965" s="11" t="str">
        <f t="shared" si="668"/>
        <v/>
      </c>
    </row>
    <row r="6966" spans="1:16" x14ac:dyDescent="0.25">
      <c r="A6966" s="9" t="str">
        <f>IF(A6965="","",IF(B6965&lt;C6965,A6965,IF(A6965=MAX('entry data'!$B$8:$B$507),"",A6965+1)))</f>
        <v/>
      </c>
      <c r="B6966" s="9" t="str">
        <f t="shared" si="669"/>
        <v/>
      </c>
      <c r="C6966" s="9" t="str">
        <f>IF(ISERROR(VLOOKUP(A6966,'entry data'!B:G,6,0)),"",VLOOKUP(A6966,'entry data'!B:G,6,0))</f>
        <v/>
      </c>
      <c r="D6966" s="9" t="str">
        <f>IF(ISERROR(VLOOKUP(A6966,'entry data'!B:C,2,0)),"",VLOOKUP(A6966,'entry data'!B:C,2,0))</f>
        <v/>
      </c>
      <c r="E6966" s="9" t="str">
        <f>IF(ISERROR(VLOOKUP(A6966,'entry data'!B:E,4,0)),"",VLOOKUP(A6966,'entry data'!B:E,4,0))</f>
        <v/>
      </c>
      <c r="F6966" s="11" t="str">
        <f>IF(A6966="","",IF(ISERROR(VLOOKUP(A6966,'entry data'!B:F,5,0)),"",VLOOKUP(A6966,'entry data'!B:F,5,0)))</f>
        <v/>
      </c>
      <c r="G6966" s="12" t="str">
        <f>IF(A6966="","",IF(ISERROR(VLOOKUP(A6966,'entry data'!B:I,8,0)),"",VLOOKUP(A6966,'entry data'!B:I,7,0)))</f>
        <v/>
      </c>
      <c r="H6966" s="13" t="str">
        <f>IF(A6966="","",IF(B6966=1,VLOOKUP(A6966,'entry data'!B:D,3,0),I6965))</f>
        <v/>
      </c>
      <c r="I6966" s="14" t="str">
        <f>IF(A6966="","",IF(E6966="weekly",7,IF(E6966="fortnightly",14,IF(E6966="monthly",DATE(IF(MONTH(H6966)=12,YEAR(H6966)+1,YEAR(H6966)),VLOOKUP(MONTH(H6966),index!$D$2:$G$13,2,0),DAY(H6966)),
IF(E6966="quarterly",DATE(IF(MONTH(H6966)&gt;=10,YEAR(H6966)+1,YEAR(H6966)),VLOOKUP(MONTH(H6966),index!$D$2:$G$13,3,0),DAY(H6966)),
IF(E6966="halfyearly",DATE(IF(MONTH(H6966)&gt;=7,YEAR(H6966)+1,YEAR(H6966)),VLOOKUP(MONTH(H6966),index!$D$2:$G$13,4,0),DAY(H6966)),
DATE(YEAR(H6966)+1,MONTH(H6966),DAY(H6966)))))-H6966))+H6966)</f>
        <v/>
      </c>
      <c r="J6966" s="9" t="str">
        <f t="shared" si="670"/>
        <v/>
      </c>
      <c r="K6966" s="11" t="str">
        <f t="shared" si="671"/>
        <v/>
      </c>
      <c r="L6966" s="11" t="str">
        <f t="shared" si="672"/>
        <v/>
      </c>
      <c r="M6966" s="11" t="str">
        <f>IF(A6966="","",VLOOKUP(E6966,index!$A$1:$B$6,2,0)*K6966*G6966)</f>
        <v/>
      </c>
      <c r="N6966" s="11" t="str">
        <f>IF(A6966="","",-PMT(G6966*VLOOKUP(E6966,index!$A$1:$B$6,2,0),C6966,F6966,0,0))</f>
        <v/>
      </c>
      <c r="O6966" s="11" t="str">
        <f t="shared" si="673"/>
        <v/>
      </c>
      <c r="P6966" s="11" t="str">
        <f t="shared" si="668"/>
        <v/>
      </c>
    </row>
    <row r="6967" spans="1:16" x14ac:dyDescent="0.25">
      <c r="A6967" s="9" t="str">
        <f>IF(A6966="","",IF(B6966&lt;C6966,A6966,IF(A6966=MAX('entry data'!$B$8:$B$507),"",A6966+1)))</f>
        <v/>
      </c>
      <c r="B6967" s="9" t="str">
        <f t="shared" si="669"/>
        <v/>
      </c>
      <c r="C6967" s="9" t="str">
        <f>IF(ISERROR(VLOOKUP(A6967,'entry data'!B:G,6,0)),"",VLOOKUP(A6967,'entry data'!B:G,6,0))</f>
        <v/>
      </c>
      <c r="D6967" s="9" t="str">
        <f>IF(ISERROR(VLOOKUP(A6967,'entry data'!B:C,2,0)),"",VLOOKUP(A6967,'entry data'!B:C,2,0))</f>
        <v/>
      </c>
      <c r="E6967" s="9" t="str">
        <f>IF(ISERROR(VLOOKUP(A6967,'entry data'!B:E,4,0)),"",VLOOKUP(A6967,'entry data'!B:E,4,0))</f>
        <v/>
      </c>
      <c r="F6967" s="11" t="str">
        <f>IF(A6967="","",IF(ISERROR(VLOOKUP(A6967,'entry data'!B:F,5,0)),"",VLOOKUP(A6967,'entry data'!B:F,5,0)))</f>
        <v/>
      </c>
      <c r="G6967" s="12" t="str">
        <f>IF(A6967="","",IF(ISERROR(VLOOKUP(A6967,'entry data'!B:I,8,0)),"",VLOOKUP(A6967,'entry data'!B:I,7,0)))</f>
        <v/>
      </c>
      <c r="H6967" s="13" t="str">
        <f>IF(A6967="","",IF(B6967=1,VLOOKUP(A6967,'entry data'!B:D,3,0),I6966))</f>
        <v/>
      </c>
      <c r="I6967" s="14" t="str">
        <f>IF(A6967="","",IF(E6967="weekly",7,IF(E6967="fortnightly",14,IF(E6967="monthly",DATE(IF(MONTH(H6967)=12,YEAR(H6967)+1,YEAR(H6967)),VLOOKUP(MONTH(H6967),index!$D$2:$G$13,2,0),DAY(H6967)),
IF(E6967="quarterly",DATE(IF(MONTH(H6967)&gt;=10,YEAR(H6967)+1,YEAR(H6967)),VLOOKUP(MONTH(H6967),index!$D$2:$G$13,3,0),DAY(H6967)),
IF(E6967="halfyearly",DATE(IF(MONTH(H6967)&gt;=7,YEAR(H6967)+1,YEAR(H6967)),VLOOKUP(MONTH(H6967),index!$D$2:$G$13,4,0),DAY(H6967)),
DATE(YEAR(H6967)+1,MONTH(H6967),DAY(H6967)))))-H6967))+H6967)</f>
        <v/>
      </c>
      <c r="J6967" s="9" t="str">
        <f t="shared" si="670"/>
        <v/>
      </c>
      <c r="K6967" s="11" t="str">
        <f t="shared" si="671"/>
        <v/>
      </c>
      <c r="L6967" s="11" t="str">
        <f t="shared" si="672"/>
        <v/>
      </c>
      <c r="M6967" s="11" t="str">
        <f>IF(A6967="","",VLOOKUP(E6967,index!$A$1:$B$6,2,0)*K6967*G6967)</f>
        <v/>
      </c>
      <c r="N6967" s="11" t="str">
        <f>IF(A6967="","",-PMT(G6967*VLOOKUP(E6967,index!$A$1:$B$6,2,0),C6967,F6967,0,0))</f>
        <v/>
      </c>
      <c r="O6967" s="11" t="str">
        <f t="shared" si="673"/>
        <v/>
      </c>
      <c r="P6967" s="11" t="str">
        <f t="shared" si="668"/>
        <v/>
      </c>
    </row>
    <row r="6968" spans="1:16" x14ac:dyDescent="0.25">
      <c r="A6968" s="9" t="str">
        <f>IF(A6967="","",IF(B6967&lt;C6967,A6967,IF(A6967=MAX('entry data'!$B$8:$B$507),"",A6967+1)))</f>
        <v/>
      </c>
      <c r="B6968" s="9" t="str">
        <f t="shared" si="669"/>
        <v/>
      </c>
      <c r="C6968" s="9" t="str">
        <f>IF(ISERROR(VLOOKUP(A6968,'entry data'!B:G,6,0)),"",VLOOKUP(A6968,'entry data'!B:G,6,0))</f>
        <v/>
      </c>
      <c r="D6968" s="9" t="str">
        <f>IF(ISERROR(VLOOKUP(A6968,'entry data'!B:C,2,0)),"",VLOOKUP(A6968,'entry data'!B:C,2,0))</f>
        <v/>
      </c>
      <c r="E6968" s="9" t="str">
        <f>IF(ISERROR(VLOOKUP(A6968,'entry data'!B:E,4,0)),"",VLOOKUP(A6968,'entry data'!B:E,4,0))</f>
        <v/>
      </c>
      <c r="F6968" s="11" t="str">
        <f>IF(A6968="","",IF(ISERROR(VLOOKUP(A6968,'entry data'!B:F,5,0)),"",VLOOKUP(A6968,'entry data'!B:F,5,0)))</f>
        <v/>
      </c>
      <c r="G6968" s="12" t="str">
        <f>IF(A6968="","",IF(ISERROR(VLOOKUP(A6968,'entry data'!B:I,8,0)),"",VLOOKUP(A6968,'entry data'!B:I,7,0)))</f>
        <v/>
      </c>
      <c r="H6968" s="13" t="str">
        <f>IF(A6968="","",IF(B6968=1,VLOOKUP(A6968,'entry data'!B:D,3,0),I6967))</f>
        <v/>
      </c>
      <c r="I6968" s="14" t="str">
        <f>IF(A6968="","",IF(E6968="weekly",7,IF(E6968="fortnightly",14,IF(E6968="monthly",DATE(IF(MONTH(H6968)=12,YEAR(H6968)+1,YEAR(H6968)),VLOOKUP(MONTH(H6968),index!$D$2:$G$13,2,0),DAY(H6968)),
IF(E6968="quarterly",DATE(IF(MONTH(H6968)&gt;=10,YEAR(H6968)+1,YEAR(H6968)),VLOOKUP(MONTH(H6968),index!$D$2:$G$13,3,0),DAY(H6968)),
IF(E6968="halfyearly",DATE(IF(MONTH(H6968)&gt;=7,YEAR(H6968)+1,YEAR(H6968)),VLOOKUP(MONTH(H6968),index!$D$2:$G$13,4,0),DAY(H6968)),
DATE(YEAR(H6968)+1,MONTH(H6968),DAY(H6968)))))-H6968))+H6968)</f>
        <v/>
      </c>
      <c r="J6968" s="9" t="str">
        <f t="shared" si="670"/>
        <v/>
      </c>
      <c r="K6968" s="11" t="str">
        <f t="shared" si="671"/>
        <v/>
      </c>
      <c r="L6968" s="11" t="str">
        <f t="shared" si="672"/>
        <v/>
      </c>
      <c r="M6968" s="11" t="str">
        <f>IF(A6968="","",VLOOKUP(E6968,index!$A$1:$B$6,2,0)*K6968*G6968)</f>
        <v/>
      </c>
      <c r="N6968" s="11" t="str">
        <f>IF(A6968="","",-PMT(G6968*VLOOKUP(E6968,index!$A$1:$B$6,2,0),C6968,F6968,0,0))</f>
        <v/>
      </c>
      <c r="O6968" s="11" t="str">
        <f t="shared" si="673"/>
        <v/>
      </c>
      <c r="P6968" s="11" t="str">
        <f t="shared" si="668"/>
        <v/>
      </c>
    </row>
    <row r="6969" spans="1:16" x14ac:dyDescent="0.25">
      <c r="A6969" s="9" t="str">
        <f>IF(A6968="","",IF(B6968&lt;C6968,A6968,IF(A6968=MAX('entry data'!$B$8:$B$507),"",A6968+1)))</f>
        <v/>
      </c>
      <c r="B6969" s="9" t="str">
        <f t="shared" si="669"/>
        <v/>
      </c>
      <c r="C6969" s="9" t="str">
        <f>IF(ISERROR(VLOOKUP(A6969,'entry data'!B:G,6,0)),"",VLOOKUP(A6969,'entry data'!B:G,6,0))</f>
        <v/>
      </c>
      <c r="D6969" s="9" t="str">
        <f>IF(ISERROR(VLOOKUP(A6969,'entry data'!B:C,2,0)),"",VLOOKUP(A6969,'entry data'!B:C,2,0))</f>
        <v/>
      </c>
      <c r="E6969" s="9" t="str">
        <f>IF(ISERROR(VLOOKUP(A6969,'entry data'!B:E,4,0)),"",VLOOKUP(A6969,'entry data'!B:E,4,0))</f>
        <v/>
      </c>
      <c r="F6969" s="11" t="str">
        <f>IF(A6969="","",IF(ISERROR(VLOOKUP(A6969,'entry data'!B:F,5,0)),"",VLOOKUP(A6969,'entry data'!B:F,5,0)))</f>
        <v/>
      </c>
      <c r="G6969" s="12" t="str">
        <f>IF(A6969="","",IF(ISERROR(VLOOKUP(A6969,'entry data'!B:I,8,0)),"",VLOOKUP(A6969,'entry data'!B:I,7,0)))</f>
        <v/>
      </c>
      <c r="H6969" s="13" t="str">
        <f>IF(A6969="","",IF(B6969=1,VLOOKUP(A6969,'entry data'!B:D,3,0),I6968))</f>
        <v/>
      </c>
      <c r="I6969" s="14" t="str">
        <f>IF(A6969="","",IF(E6969="weekly",7,IF(E6969="fortnightly",14,IF(E6969="monthly",DATE(IF(MONTH(H6969)=12,YEAR(H6969)+1,YEAR(H6969)),VLOOKUP(MONTH(H6969),index!$D$2:$G$13,2,0),DAY(H6969)),
IF(E6969="quarterly",DATE(IF(MONTH(H6969)&gt;=10,YEAR(H6969)+1,YEAR(H6969)),VLOOKUP(MONTH(H6969),index!$D$2:$G$13,3,0),DAY(H6969)),
IF(E6969="halfyearly",DATE(IF(MONTH(H6969)&gt;=7,YEAR(H6969)+1,YEAR(H6969)),VLOOKUP(MONTH(H6969),index!$D$2:$G$13,4,0),DAY(H6969)),
DATE(YEAR(H6969)+1,MONTH(H6969),DAY(H6969)))))-H6969))+H6969)</f>
        <v/>
      </c>
      <c r="J6969" s="9" t="str">
        <f t="shared" si="670"/>
        <v/>
      </c>
      <c r="K6969" s="11" t="str">
        <f t="shared" si="671"/>
        <v/>
      </c>
      <c r="L6969" s="11" t="str">
        <f t="shared" si="672"/>
        <v/>
      </c>
      <c r="M6969" s="11" t="str">
        <f>IF(A6969="","",VLOOKUP(E6969,index!$A$1:$B$6,2,0)*K6969*G6969)</f>
        <v/>
      </c>
      <c r="N6969" s="11" t="str">
        <f>IF(A6969="","",-PMT(G6969*VLOOKUP(E6969,index!$A$1:$B$6,2,0),C6969,F6969,0,0))</f>
        <v/>
      </c>
      <c r="O6969" s="11" t="str">
        <f t="shared" si="673"/>
        <v/>
      </c>
      <c r="P6969" s="11" t="str">
        <f t="shared" si="668"/>
        <v/>
      </c>
    </row>
    <row r="6970" spans="1:16" x14ac:dyDescent="0.25">
      <c r="A6970" s="9" t="str">
        <f>IF(A6969="","",IF(B6969&lt;C6969,A6969,IF(A6969=MAX('entry data'!$B$8:$B$507),"",A6969+1)))</f>
        <v/>
      </c>
      <c r="B6970" s="9" t="str">
        <f t="shared" si="669"/>
        <v/>
      </c>
      <c r="C6970" s="9" t="str">
        <f>IF(ISERROR(VLOOKUP(A6970,'entry data'!B:G,6,0)),"",VLOOKUP(A6970,'entry data'!B:G,6,0))</f>
        <v/>
      </c>
      <c r="D6970" s="9" t="str">
        <f>IF(ISERROR(VLOOKUP(A6970,'entry data'!B:C,2,0)),"",VLOOKUP(A6970,'entry data'!B:C,2,0))</f>
        <v/>
      </c>
      <c r="E6970" s="9" t="str">
        <f>IF(ISERROR(VLOOKUP(A6970,'entry data'!B:E,4,0)),"",VLOOKUP(A6970,'entry data'!B:E,4,0))</f>
        <v/>
      </c>
      <c r="F6970" s="11" t="str">
        <f>IF(A6970="","",IF(ISERROR(VLOOKUP(A6970,'entry data'!B:F,5,0)),"",VLOOKUP(A6970,'entry data'!B:F,5,0)))</f>
        <v/>
      </c>
      <c r="G6970" s="12" t="str">
        <f>IF(A6970="","",IF(ISERROR(VLOOKUP(A6970,'entry data'!B:I,8,0)),"",VLOOKUP(A6970,'entry data'!B:I,7,0)))</f>
        <v/>
      </c>
      <c r="H6970" s="13" t="str">
        <f>IF(A6970="","",IF(B6970=1,VLOOKUP(A6970,'entry data'!B:D,3,0),I6969))</f>
        <v/>
      </c>
      <c r="I6970" s="14" t="str">
        <f>IF(A6970="","",IF(E6970="weekly",7,IF(E6970="fortnightly",14,IF(E6970="monthly",DATE(IF(MONTH(H6970)=12,YEAR(H6970)+1,YEAR(H6970)),VLOOKUP(MONTH(H6970),index!$D$2:$G$13,2,0),DAY(H6970)),
IF(E6970="quarterly",DATE(IF(MONTH(H6970)&gt;=10,YEAR(H6970)+1,YEAR(H6970)),VLOOKUP(MONTH(H6970),index!$D$2:$G$13,3,0),DAY(H6970)),
IF(E6970="halfyearly",DATE(IF(MONTH(H6970)&gt;=7,YEAR(H6970)+1,YEAR(H6970)),VLOOKUP(MONTH(H6970),index!$D$2:$G$13,4,0),DAY(H6970)),
DATE(YEAR(H6970)+1,MONTH(H6970),DAY(H6970)))))-H6970))+H6970)</f>
        <v/>
      </c>
      <c r="J6970" s="9" t="str">
        <f t="shared" si="670"/>
        <v/>
      </c>
      <c r="K6970" s="11" t="str">
        <f t="shared" si="671"/>
        <v/>
      </c>
      <c r="L6970" s="11" t="str">
        <f t="shared" si="672"/>
        <v/>
      </c>
      <c r="M6970" s="11" t="str">
        <f>IF(A6970="","",VLOOKUP(E6970,index!$A$1:$B$6,2,0)*K6970*G6970)</f>
        <v/>
      </c>
      <c r="N6970" s="11" t="str">
        <f>IF(A6970="","",-PMT(G6970*VLOOKUP(E6970,index!$A$1:$B$6,2,0),C6970,F6970,0,0))</f>
        <v/>
      </c>
      <c r="O6970" s="11" t="str">
        <f t="shared" si="673"/>
        <v/>
      </c>
      <c r="P6970" s="11" t="str">
        <f t="shared" si="668"/>
        <v/>
      </c>
    </row>
    <row r="6971" spans="1:16" x14ac:dyDescent="0.25">
      <c r="A6971" s="9" t="str">
        <f>IF(A6970="","",IF(B6970&lt;C6970,A6970,IF(A6970=MAX('entry data'!$B$8:$B$507),"",A6970+1)))</f>
        <v/>
      </c>
      <c r="B6971" s="9" t="str">
        <f t="shared" si="669"/>
        <v/>
      </c>
      <c r="C6971" s="9" t="str">
        <f>IF(ISERROR(VLOOKUP(A6971,'entry data'!B:G,6,0)),"",VLOOKUP(A6971,'entry data'!B:G,6,0))</f>
        <v/>
      </c>
      <c r="D6971" s="9" t="str">
        <f>IF(ISERROR(VLOOKUP(A6971,'entry data'!B:C,2,0)),"",VLOOKUP(A6971,'entry data'!B:C,2,0))</f>
        <v/>
      </c>
      <c r="E6971" s="9" t="str">
        <f>IF(ISERROR(VLOOKUP(A6971,'entry data'!B:E,4,0)),"",VLOOKUP(A6971,'entry data'!B:E,4,0))</f>
        <v/>
      </c>
      <c r="F6971" s="11" t="str">
        <f>IF(A6971="","",IF(ISERROR(VLOOKUP(A6971,'entry data'!B:F,5,0)),"",VLOOKUP(A6971,'entry data'!B:F,5,0)))</f>
        <v/>
      </c>
      <c r="G6971" s="12" t="str">
        <f>IF(A6971="","",IF(ISERROR(VLOOKUP(A6971,'entry data'!B:I,8,0)),"",VLOOKUP(A6971,'entry data'!B:I,7,0)))</f>
        <v/>
      </c>
      <c r="H6971" s="13" t="str">
        <f>IF(A6971="","",IF(B6971=1,VLOOKUP(A6971,'entry data'!B:D,3,0),I6970))</f>
        <v/>
      </c>
      <c r="I6971" s="14" t="str">
        <f>IF(A6971="","",IF(E6971="weekly",7,IF(E6971="fortnightly",14,IF(E6971="monthly",DATE(IF(MONTH(H6971)=12,YEAR(H6971)+1,YEAR(H6971)),VLOOKUP(MONTH(H6971),index!$D$2:$G$13,2,0),DAY(H6971)),
IF(E6971="quarterly",DATE(IF(MONTH(H6971)&gt;=10,YEAR(H6971)+1,YEAR(H6971)),VLOOKUP(MONTH(H6971),index!$D$2:$G$13,3,0),DAY(H6971)),
IF(E6971="halfyearly",DATE(IF(MONTH(H6971)&gt;=7,YEAR(H6971)+1,YEAR(H6971)),VLOOKUP(MONTH(H6971),index!$D$2:$G$13,4,0),DAY(H6971)),
DATE(YEAR(H6971)+1,MONTH(H6971),DAY(H6971)))))-H6971))+H6971)</f>
        <v/>
      </c>
      <c r="J6971" s="9" t="str">
        <f t="shared" si="670"/>
        <v/>
      </c>
      <c r="K6971" s="11" t="str">
        <f t="shared" si="671"/>
        <v/>
      </c>
      <c r="L6971" s="11" t="str">
        <f t="shared" si="672"/>
        <v/>
      </c>
      <c r="M6971" s="11" t="str">
        <f>IF(A6971="","",VLOOKUP(E6971,index!$A$1:$B$6,2,0)*K6971*G6971)</f>
        <v/>
      </c>
      <c r="N6971" s="11" t="str">
        <f>IF(A6971="","",-PMT(G6971*VLOOKUP(E6971,index!$A$1:$B$6,2,0),C6971,F6971,0,0))</f>
        <v/>
      </c>
      <c r="O6971" s="11" t="str">
        <f t="shared" si="673"/>
        <v/>
      </c>
      <c r="P6971" s="11" t="str">
        <f t="shared" si="668"/>
        <v/>
      </c>
    </row>
    <row r="6972" spans="1:16" x14ac:dyDescent="0.25">
      <c r="A6972" s="9" t="str">
        <f>IF(A6971="","",IF(B6971&lt;C6971,A6971,IF(A6971=MAX('entry data'!$B$8:$B$507),"",A6971+1)))</f>
        <v/>
      </c>
      <c r="B6972" s="9" t="str">
        <f t="shared" si="669"/>
        <v/>
      </c>
      <c r="C6972" s="9" t="str">
        <f>IF(ISERROR(VLOOKUP(A6972,'entry data'!B:G,6,0)),"",VLOOKUP(A6972,'entry data'!B:G,6,0))</f>
        <v/>
      </c>
      <c r="D6972" s="9" t="str">
        <f>IF(ISERROR(VLOOKUP(A6972,'entry data'!B:C,2,0)),"",VLOOKUP(A6972,'entry data'!B:C,2,0))</f>
        <v/>
      </c>
      <c r="E6972" s="9" t="str">
        <f>IF(ISERROR(VLOOKUP(A6972,'entry data'!B:E,4,0)),"",VLOOKUP(A6972,'entry data'!B:E,4,0))</f>
        <v/>
      </c>
      <c r="F6972" s="11" t="str">
        <f>IF(A6972="","",IF(ISERROR(VLOOKUP(A6972,'entry data'!B:F,5,0)),"",VLOOKUP(A6972,'entry data'!B:F,5,0)))</f>
        <v/>
      </c>
      <c r="G6972" s="12" t="str">
        <f>IF(A6972="","",IF(ISERROR(VLOOKUP(A6972,'entry data'!B:I,8,0)),"",VLOOKUP(A6972,'entry data'!B:I,7,0)))</f>
        <v/>
      </c>
      <c r="H6972" s="13" t="str">
        <f>IF(A6972="","",IF(B6972=1,VLOOKUP(A6972,'entry data'!B:D,3,0),I6971))</f>
        <v/>
      </c>
      <c r="I6972" s="14" t="str">
        <f>IF(A6972="","",IF(E6972="weekly",7,IF(E6972="fortnightly",14,IF(E6972="monthly",DATE(IF(MONTH(H6972)=12,YEAR(H6972)+1,YEAR(H6972)),VLOOKUP(MONTH(H6972),index!$D$2:$G$13,2,0),DAY(H6972)),
IF(E6972="quarterly",DATE(IF(MONTH(H6972)&gt;=10,YEAR(H6972)+1,YEAR(H6972)),VLOOKUP(MONTH(H6972),index!$D$2:$G$13,3,0),DAY(H6972)),
IF(E6972="halfyearly",DATE(IF(MONTH(H6972)&gt;=7,YEAR(H6972)+1,YEAR(H6972)),VLOOKUP(MONTH(H6972),index!$D$2:$G$13,4,0),DAY(H6972)),
DATE(YEAR(H6972)+1,MONTH(H6972),DAY(H6972)))))-H6972))+H6972)</f>
        <v/>
      </c>
      <c r="J6972" s="9" t="str">
        <f t="shared" si="670"/>
        <v/>
      </c>
      <c r="K6972" s="11" t="str">
        <f t="shared" si="671"/>
        <v/>
      </c>
      <c r="L6972" s="11" t="str">
        <f t="shared" si="672"/>
        <v/>
      </c>
      <c r="M6972" s="11" t="str">
        <f>IF(A6972="","",VLOOKUP(E6972,index!$A$1:$B$6,2,0)*K6972*G6972)</f>
        <v/>
      </c>
      <c r="N6972" s="11" t="str">
        <f>IF(A6972="","",-PMT(G6972*VLOOKUP(E6972,index!$A$1:$B$6,2,0),C6972,F6972,0,0))</f>
        <v/>
      </c>
      <c r="O6972" s="11" t="str">
        <f t="shared" si="673"/>
        <v/>
      </c>
      <c r="P6972" s="11" t="str">
        <f t="shared" si="668"/>
        <v/>
      </c>
    </row>
    <row r="6973" spans="1:16" x14ac:dyDescent="0.25">
      <c r="A6973" s="9" t="str">
        <f>IF(A6972="","",IF(B6972&lt;C6972,A6972,IF(A6972=MAX('entry data'!$B$8:$B$507),"",A6972+1)))</f>
        <v/>
      </c>
      <c r="B6973" s="9" t="str">
        <f t="shared" si="669"/>
        <v/>
      </c>
      <c r="C6973" s="9" t="str">
        <f>IF(ISERROR(VLOOKUP(A6973,'entry data'!B:G,6,0)),"",VLOOKUP(A6973,'entry data'!B:G,6,0))</f>
        <v/>
      </c>
      <c r="D6973" s="9" t="str">
        <f>IF(ISERROR(VLOOKUP(A6973,'entry data'!B:C,2,0)),"",VLOOKUP(A6973,'entry data'!B:C,2,0))</f>
        <v/>
      </c>
      <c r="E6973" s="9" t="str">
        <f>IF(ISERROR(VLOOKUP(A6973,'entry data'!B:E,4,0)),"",VLOOKUP(A6973,'entry data'!B:E,4,0))</f>
        <v/>
      </c>
      <c r="F6973" s="11" t="str">
        <f>IF(A6973="","",IF(ISERROR(VLOOKUP(A6973,'entry data'!B:F,5,0)),"",VLOOKUP(A6973,'entry data'!B:F,5,0)))</f>
        <v/>
      </c>
      <c r="G6973" s="12" t="str">
        <f>IF(A6973="","",IF(ISERROR(VLOOKUP(A6973,'entry data'!B:I,8,0)),"",VLOOKUP(A6973,'entry data'!B:I,7,0)))</f>
        <v/>
      </c>
      <c r="H6973" s="13" t="str">
        <f>IF(A6973="","",IF(B6973=1,VLOOKUP(A6973,'entry data'!B:D,3,0),I6972))</f>
        <v/>
      </c>
      <c r="I6973" s="14" t="str">
        <f>IF(A6973="","",IF(E6973="weekly",7,IF(E6973="fortnightly",14,IF(E6973="monthly",DATE(IF(MONTH(H6973)=12,YEAR(H6973)+1,YEAR(H6973)),VLOOKUP(MONTH(H6973),index!$D$2:$G$13,2,0),DAY(H6973)),
IF(E6973="quarterly",DATE(IF(MONTH(H6973)&gt;=10,YEAR(H6973)+1,YEAR(H6973)),VLOOKUP(MONTH(H6973),index!$D$2:$G$13,3,0),DAY(H6973)),
IF(E6973="halfyearly",DATE(IF(MONTH(H6973)&gt;=7,YEAR(H6973)+1,YEAR(H6973)),VLOOKUP(MONTH(H6973),index!$D$2:$G$13,4,0),DAY(H6973)),
DATE(YEAR(H6973)+1,MONTH(H6973),DAY(H6973)))))-H6973))+H6973)</f>
        <v/>
      </c>
      <c r="J6973" s="9" t="str">
        <f t="shared" si="670"/>
        <v/>
      </c>
      <c r="K6973" s="11" t="str">
        <f t="shared" si="671"/>
        <v/>
      </c>
      <c r="L6973" s="11" t="str">
        <f t="shared" si="672"/>
        <v/>
      </c>
      <c r="M6973" s="11" t="str">
        <f>IF(A6973="","",VLOOKUP(E6973,index!$A$1:$B$6,2,0)*K6973*G6973)</f>
        <v/>
      </c>
      <c r="N6973" s="11" t="str">
        <f>IF(A6973="","",-PMT(G6973*VLOOKUP(E6973,index!$A$1:$B$6,2,0),C6973,F6973,0,0))</f>
        <v/>
      </c>
      <c r="O6973" s="11" t="str">
        <f t="shared" si="673"/>
        <v/>
      </c>
      <c r="P6973" s="11" t="str">
        <f t="shared" si="668"/>
        <v/>
      </c>
    </row>
    <row r="6974" spans="1:16" x14ac:dyDescent="0.25">
      <c r="A6974" s="9" t="str">
        <f>IF(A6973="","",IF(B6973&lt;C6973,A6973,IF(A6973=MAX('entry data'!$B$8:$B$507),"",A6973+1)))</f>
        <v/>
      </c>
      <c r="B6974" s="9" t="str">
        <f t="shared" si="669"/>
        <v/>
      </c>
      <c r="C6974" s="9" t="str">
        <f>IF(ISERROR(VLOOKUP(A6974,'entry data'!B:G,6,0)),"",VLOOKUP(A6974,'entry data'!B:G,6,0))</f>
        <v/>
      </c>
      <c r="D6974" s="9" t="str">
        <f>IF(ISERROR(VLOOKUP(A6974,'entry data'!B:C,2,0)),"",VLOOKUP(A6974,'entry data'!B:C,2,0))</f>
        <v/>
      </c>
      <c r="E6974" s="9" t="str">
        <f>IF(ISERROR(VLOOKUP(A6974,'entry data'!B:E,4,0)),"",VLOOKUP(A6974,'entry data'!B:E,4,0))</f>
        <v/>
      </c>
      <c r="F6974" s="11" t="str">
        <f>IF(A6974="","",IF(ISERROR(VLOOKUP(A6974,'entry data'!B:F,5,0)),"",VLOOKUP(A6974,'entry data'!B:F,5,0)))</f>
        <v/>
      </c>
      <c r="G6974" s="12" t="str">
        <f>IF(A6974="","",IF(ISERROR(VLOOKUP(A6974,'entry data'!B:I,8,0)),"",VLOOKUP(A6974,'entry data'!B:I,7,0)))</f>
        <v/>
      </c>
      <c r="H6974" s="13" t="str">
        <f>IF(A6974="","",IF(B6974=1,VLOOKUP(A6974,'entry data'!B:D,3,0),I6973))</f>
        <v/>
      </c>
      <c r="I6974" s="14" t="str">
        <f>IF(A6974="","",IF(E6974="weekly",7,IF(E6974="fortnightly",14,IF(E6974="monthly",DATE(IF(MONTH(H6974)=12,YEAR(H6974)+1,YEAR(H6974)),VLOOKUP(MONTH(H6974),index!$D$2:$G$13,2,0),DAY(H6974)),
IF(E6974="quarterly",DATE(IF(MONTH(H6974)&gt;=10,YEAR(H6974)+1,YEAR(H6974)),VLOOKUP(MONTH(H6974),index!$D$2:$G$13,3,0),DAY(H6974)),
IF(E6974="halfyearly",DATE(IF(MONTH(H6974)&gt;=7,YEAR(H6974)+1,YEAR(H6974)),VLOOKUP(MONTH(H6974),index!$D$2:$G$13,4,0),DAY(H6974)),
DATE(YEAR(H6974)+1,MONTH(H6974),DAY(H6974)))))-H6974))+H6974)</f>
        <v/>
      </c>
      <c r="J6974" s="9" t="str">
        <f t="shared" si="670"/>
        <v/>
      </c>
      <c r="K6974" s="11" t="str">
        <f t="shared" si="671"/>
        <v/>
      </c>
      <c r="L6974" s="11" t="str">
        <f t="shared" si="672"/>
        <v/>
      </c>
      <c r="M6974" s="11" t="str">
        <f>IF(A6974="","",VLOOKUP(E6974,index!$A$1:$B$6,2,0)*K6974*G6974)</f>
        <v/>
      </c>
      <c r="N6974" s="11" t="str">
        <f>IF(A6974="","",-PMT(G6974*VLOOKUP(E6974,index!$A$1:$B$6,2,0),C6974,F6974,0,0))</f>
        <v/>
      </c>
      <c r="O6974" s="11" t="str">
        <f t="shared" si="673"/>
        <v/>
      </c>
      <c r="P6974" s="11" t="str">
        <f t="shared" si="668"/>
        <v/>
      </c>
    </row>
    <row r="6975" spans="1:16" x14ac:dyDescent="0.25">
      <c r="A6975" s="9" t="str">
        <f>IF(A6974="","",IF(B6974&lt;C6974,A6974,IF(A6974=MAX('entry data'!$B$8:$B$507),"",A6974+1)))</f>
        <v/>
      </c>
      <c r="B6975" s="9" t="str">
        <f t="shared" si="669"/>
        <v/>
      </c>
      <c r="C6975" s="9" t="str">
        <f>IF(ISERROR(VLOOKUP(A6975,'entry data'!B:G,6,0)),"",VLOOKUP(A6975,'entry data'!B:G,6,0))</f>
        <v/>
      </c>
      <c r="D6975" s="9" t="str">
        <f>IF(ISERROR(VLOOKUP(A6975,'entry data'!B:C,2,0)),"",VLOOKUP(A6975,'entry data'!B:C,2,0))</f>
        <v/>
      </c>
      <c r="E6975" s="9" t="str">
        <f>IF(ISERROR(VLOOKUP(A6975,'entry data'!B:E,4,0)),"",VLOOKUP(A6975,'entry data'!B:E,4,0))</f>
        <v/>
      </c>
      <c r="F6975" s="11" t="str">
        <f>IF(A6975="","",IF(ISERROR(VLOOKUP(A6975,'entry data'!B:F,5,0)),"",VLOOKUP(A6975,'entry data'!B:F,5,0)))</f>
        <v/>
      </c>
      <c r="G6975" s="12" t="str">
        <f>IF(A6975="","",IF(ISERROR(VLOOKUP(A6975,'entry data'!B:I,8,0)),"",VLOOKUP(A6975,'entry data'!B:I,7,0)))</f>
        <v/>
      </c>
      <c r="H6975" s="13" t="str">
        <f>IF(A6975="","",IF(B6975=1,VLOOKUP(A6975,'entry data'!B:D,3,0),I6974))</f>
        <v/>
      </c>
      <c r="I6975" s="14" t="str">
        <f>IF(A6975="","",IF(E6975="weekly",7,IF(E6975="fortnightly",14,IF(E6975="monthly",DATE(IF(MONTH(H6975)=12,YEAR(H6975)+1,YEAR(H6975)),VLOOKUP(MONTH(H6975),index!$D$2:$G$13,2,0),DAY(H6975)),
IF(E6975="quarterly",DATE(IF(MONTH(H6975)&gt;=10,YEAR(H6975)+1,YEAR(H6975)),VLOOKUP(MONTH(H6975),index!$D$2:$G$13,3,0),DAY(H6975)),
IF(E6975="halfyearly",DATE(IF(MONTH(H6975)&gt;=7,YEAR(H6975)+1,YEAR(H6975)),VLOOKUP(MONTH(H6975),index!$D$2:$G$13,4,0),DAY(H6975)),
DATE(YEAR(H6975)+1,MONTH(H6975),DAY(H6975)))))-H6975))+H6975)</f>
        <v/>
      </c>
      <c r="J6975" s="9" t="str">
        <f t="shared" si="670"/>
        <v/>
      </c>
      <c r="K6975" s="11" t="str">
        <f t="shared" si="671"/>
        <v/>
      </c>
      <c r="L6975" s="11" t="str">
        <f t="shared" si="672"/>
        <v/>
      </c>
      <c r="M6975" s="11" t="str">
        <f>IF(A6975="","",VLOOKUP(E6975,index!$A$1:$B$6,2,0)*K6975*G6975)</f>
        <v/>
      </c>
      <c r="N6975" s="11" t="str">
        <f>IF(A6975="","",-PMT(G6975*VLOOKUP(E6975,index!$A$1:$B$6,2,0),C6975,F6975,0,0))</f>
        <v/>
      </c>
      <c r="O6975" s="11" t="str">
        <f t="shared" si="673"/>
        <v/>
      </c>
      <c r="P6975" s="11" t="str">
        <f t="shared" si="668"/>
        <v/>
      </c>
    </row>
    <row r="6976" spans="1:16" x14ac:dyDescent="0.25">
      <c r="A6976" s="9" t="str">
        <f>IF(A6975="","",IF(B6975&lt;C6975,A6975,IF(A6975=MAX('entry data'!$B$8:$B$507),"",A6975+1)))</f>
        <v/>
      </c>
      <c r="B6976" s="9" t="str">
        <f t="shared" si="669"/>
        <v/>
      </c>
      <c r="C6976" s="9" t="str">
        <f>IF(ISERROR(VLOOKUP(A6976,'entry data'!B:G,6,0)),"",VLOOKUP(A6976,'entry data'!B:G,6,0))</f>
        <v/>
      </c>
      <c r="D6976" s="9" t="str">
        <f>IF(ISERROR(VLOOKUP(A6976,'entry data'!B:C,2,0)),"",VLOOKUP(A6976,'entry data'!B:C,2,0))</f>
        <v/>
      </c>
      <c r="E6976" s="9" t="str">
        <f>IF(ISERROR(VLOOKUP(A6976,'entry data'!B:E,4,0)),"",VLOOKUP(A6976,'entry data'!B:E,4,0))</f>
        <v/>
      </c>
      <c r="F6976" s="11" t="str">
        <f>IF(A6976="","",IF(ISERROR(VLOOKUP(A6976,'entry data'!B:F,5,0)),"",VLOOKUP(A6976,'entry data'!B:F,5,0)))</f>
        <v/>
      </c>
      <c r="G6976" s="12" t="str">
        <f>IF(A6976="","",IF(ISERROR(VLOOKUP(A6976,'entry data'!B:I,8,0)),"",VLOOKUP(A6976,'entry data'!B:I,7,0)))</f>
        <v/>
      </c>
      <c r="H6976" s="13" t="str">
        <f>IF(A6976="","",IF(B6976=1,VLOOKUP(A6976,'entry data'!B:D,3,0),I6975))</f>
        <v/>
      </c>
      <c r="I6976" s="14" t="str">
        <f>IF(A6976="","",IF(E6976="weekly",7,IF(E6976="fortnightly",14,IF(E6976="monthly",DATE(IF(MONTH(H6976)=12,YEAR(H6976)+1,YEAR(H6976)),VLOOKUP(MONTH(H6976),index!$D$2:$G$13,2,0),DAY(H6976)),
IF(E6976="quarterly",DATE(IF(MONTH(H6976)&gt;=10,YEAR(H6976)+1,YEAR(H6976)),VLOOKUP(MONTH(H6976),index!$D$2:$G$13,3,0),DAY(H6976)),
IF(E6976="halfyearly",DATE(IF(MONTH(H6976)&gt;=7,YEAR(H6976)+1,YEAR(H6976)),VLOOKUP(MONTH(H6976),index!$D$2:$G$13,4,0),DAY(H6976)),
DATE(YEAR(H6976)+1,MONTH(H6976),DAY(H6976)))))-H6976))+H6976)</f>
        <v/>
      </c>
      <c r="J6976" s="9" t="str">
        <f t="shared" si="670"/>
        <v/>
      </c>
      <c r="K6976" s="11" t="str">
        <f t="shared" si="671"/>
        <v/>
      </c>
      <c r="L6976" s="11" t="str">
        <f t="shared" si="672"/>
        <v/>
      </c>
      <c r="M6976" s="11" t="str">
        <f>IF(A6976="","",VLOOKUP(E6976,index!$A$1:$B$6,2,0)*K6976*G6976)</f>
        <v/>
      </c>
      <c r="N6976" s="11" t="str">
        <f>IF(A6976="","",-PMT(G6976*VLOOKUP(E6976,index!$A$1:$B$6,2,0),C6976,F6976,0,0))</f>
        <v/>
      </c>
      <c r="O6976" s="11" t="str">
        <f t="shared" si="673"/>
        <v/>
      </c>
      <c r="P6976" s="11" t="str">
        <f t="shared" si="668"/>
        <v/>
      </c>
    </row>
    <row r="6977" spans="1:16" x14ac:dyDescent="0.25">
      <c r="A6977" s="9" t="str">
        <f>IF(A6976="","",IF(B6976&lt;C6976,A6976,IF(A6976=MAX('entry data'!$B$8:$B$507),"",A6976+1)))</f>
        <v/>
      </c>
      <c r="B6977" s="9" t="str">
        <f t="shared" si="669"/>
        <v/>
      </c>
      <c r="C6977" s="9" t="str">
        <f>IF(ISERROR(VLOOKUP(A6977,'entry data'!B:G,6,0)),"",VLOOKUP(A6977,'entry data'!B:G,6,0))</f>
        <v/>
      </c>
      <c r="D6977" s="9" t="str">
        <f>IF(ISERROR(VLOOKUP(A6977,'entry data'!B:C,2,0)),"",VLOOKUP(A6977,'entry data'!B:C,2,0))</f>
        <v/>
      </c>
      <c r="E6977" s="9" t="str">
        <f>IF(ISERROR(VLOOKUP(A6977,'entry data'!B:E,4,0)),"",VLOOKUP(A6977,'entry data'!B:E,4,0))</f>
        <v/>
      </c>
      <c r="F6977" s="11" t="str">
        <f>IF(A6977="","",IF(ISERROR(VLOOKUP(A6977,'entry data'!B:F,5,0)),"",VLOOKUP(A6977,'entry data'!B:F,5,0)))</f>
        <v/>
      </c>
      <c r="G6977" s="12" t="str">
        <f>IF(A6977="","",IF(ISERROR(VLOOKUP(A6977,'entry data'!B:I,8,0)),"",VLOOKUP(A6977,'entry data'!B:I,7,0)))</f>
        <v/>
      </c>
      <c r="H6977" s="13" t="str">
        <f>IF(A6977="","",IF(B6977=1,VLOOKUP(A6977,'entry data'!B:D,3,0),I6976))</f>
        <v/>
      </c>
      <c r="I6977" s="14" t="str">
        <f>IF(A6977="","",IF(E6977="weekly",7,IF(E6977="fortnightly",14,IF(E6977="monthly",DATE(IF(MONTH(H6977)=12,YEAR(H6977)+1,YEAR(H6977)),VLOOKUP(MONTH(H6977),index!$D$2:$G$13,2,0),DAY(H6977)),
IF(E6977="quarterly",DATE(IF(MONTH(H6977)&gt;=10,YEAR(H6977)+1,YEAR(H6977)),VLOOKUP(MONTH(H6977),index!$D$2:$G$13,3,0),DAY(H6977)),
IF(E6977="halfyearly",DATE(IF(MONTH(H6977)&gt;=7,YEAR(H6977)+1,YEAR(H6977)),VLOOKUP(MONTH(H6977),index!$D$2:$G$13,4,0),DAY(H6977)),
DATE(YEAR(H6977)+1,MONTH(H6977),DAY(H6977)))))-H6977))+H6977)</f>
        <v/>
      </c>
      <c r="J6977" s="9" t="str">
        <f t="shared" si="670"/>
        <v/>
      </c>
      <c r="K6977" s="11" t="str">
        <f t="shared" si="671"/>
        <v/>
      </c>
      <c r="L6977" s="11" t="str">
        <f t="shared" si="672"/>
        <v/>
      </c>
      <c r="M6977" s="11" t="str">
        <f>IF(A6977="","",VLOOKUP(E6977,index!$A$1:$B$6,2,0)*K6977*G6977)</f>
        <v/>
      </c>
      <c r="N6977" s="11" t="str">
        <f>IF(A6977="","",-PMT(G6977*VLOOKUP(E6977,index!$A$1:$B$6,2,0),C6977,F6977,0,0))</f>
        <v/>
      </c>
      <c r="O6977" s="11" t="str">
        <f t="shared" si="673"/>
        <v/>
      </c>
      <c r="P6977" s="11" t="str">
        <f t="shared" si="668"/>
        <v/>
      </c>
    </row>
    <row r="6978" spans="1:16" x14ac:dyDescent="0.25">
      <c r="A6978" s="9" t="str">
        <f>IF(A6977="","",IF(B6977&lt;C6977,A6977,IF(A6977=MAX('entry data'!$B$8:$B$507),"",A6977+1)))</f>
        <v/>
      </c>
      <c r="B6978" s="9" t="str">
        <f t="shared" si="669"/>
        <v/>
      </c>
      <c r="C6978" s="9" t="str">
        <f>IF(ISERROR(VLOOKUP(A6978,'entry data'!B:G,6,0)),"",VLOOKUP(A6978,'entry data'!B:G,6,0))</f>
        <v/>
      </c>
      <c r="D6978" s="9" t="str">
        <f>IF(ISERROR(VLOOKUP(A6978,'entry data'!B:C,2,0)),"",VLOOKUP(A6978,'entry data'!B:C,2,0))</f>
        <v/>
      </c>
      <c r="E6978" s="9" t="str">
        <f>IF(ISERROR(VLOOKUP(A6978,'entry data'!B:E,4,0)),"",VLOOKUP(A6978,'entry data'!B:E,4,0))</f>
        <v/>
      </c>
      <c r="F6978" s="11" t="str">
        <f>IF(A6978="","",IF(ISERROR(VLOOKUP(A6978,'entry data'!B:F,5,0)),"",VLOOKUP(A6978,'entry data'!B:F,5,0)))</f>
        <v/>
      </c>
      <c r="G6978" s="12" t="str">
        <f>IF(A6978="","",IF(ISERROR(VLOOKUP(A6978,'entry data'!B:I,8,0)),"",VLOOKUP(A6978,'entry data'!B:I,7,0)))</f>
        <v/>
      </c>
      <c r="H6978" s="13" t="str">
        <f>IF(A6978="","",IF(B6978=1,VLOOKUP(A6978,'entry data'!B:D,3,0),I6977))</f>
        <v/>
      </c>
      <c r="I6978" s="14" t="str">
        <f>IF(A6978="","",IF(E6978="weekly",7,IF(E6978="fortnightly",14,IF(E6978="monthly",DATE(IF(MONTH(H6978)=12,YEAR(H6978)+1,YEAR(H6978)),VLOOKUP(MONTH(H6978),index!$D$2:$G$13,2,0),DAY(H6978)),
IF(E6978="quarterly",DATE(IF(MONTH(H6978)&gt;=10,YEAR(H6978)+1,YEAR(H6978)),VLOOKUP(MONTH(H6978),index!$D$2:$G$13,3,0),DAY(H6978)),
IF(E6978="halfyearly",DATE(IF(MONTH(H6978)&gt;=7,YEAR(H6978)+1,YEAR(H6978)),VLOOKUP(MONTH(H6978),index!$D$2:$G$13,4,0),DAY(H6978)),
DATE(YEAR(H6978)+1,MONTH(H6978),DAY(H6978)))))-H6978))+H6978)</f>
        <v/>
      </c>
      <c r="J6978" s="9" t="str">
        <f t="shared" si="670"/>
        <v/>
      </c>
      <c r="K6978" s="11" t="str">
        <f t="shared" si="671"/>
        <v/>
      </c>
      <c r="L6978" s="11" t="str">
        <f t="shared" si="672"/>
        <v/>
      </c>
      <c r="M6978" s="11" t="str">
        <f>IF(A6978="","",VLOOKUP(E6978,index!$A$1:$B$6,2,0)*K6978*G6978)</f>
        <v/>
      </c>
      <c r="N6978" s="11" t="str">
        <f>IF(A6978="","",-PMT(G6978*VLOOKUP(E6978,index!$A$1:$B$6,2,0),C6978,F6978,0,0))</f>
        <v/>
      </c>
      <c r="O6978" s="11" t="str">
        <f t="shared" si="673"/>
        <v/>
      </c>
      <c r="P6978" s="11" t="str">
        <f t="shared" si="668"/>
        <v/>
      </c>
    </row>
    <row r="6979" spans="1:16" x14ac:dyDescent="0.25">
      <c r="A6979" s="9" t="str">
        <f>IF(A6978="","",IF(B6978&lt;C6978,A6978,IF(A6978=MAX('entry data'!$B$8:$B$507),"",A6978+1)))</f>
        <v/>
      </c>
      <c r="B6979" s="9" t="str">
        <f t="shared" si="669"/>
        <v/>
      </c>
      <c r="C6979" s="9" t="str">
        <f>IF(ISERROR(VLOOKUP(A6979,'entry data'!B:G,6,0)),"",VLOOKUP(A6979,'entry data'!B:G,6,0))</f>
        <v/>
      </c>
      <c r="D6979" s="9" t="str">
        <f>IF(ISERROR(VLOOKUP(A6979,'entry data'!B:C,2,0)),"",VLOOKUP(A6979,'entry data'!B:C,2,0))</f>
        <v/>
      </c>
      <c r="E6979" s="9" t="str">
        <f>IF(ISERROR(VLOOKUP(A6979,'entry data'!B:E,4,0)),"",VLOOKUP(A6979,'entry data'!B:E,4,0))</f>
        <v/>
      </c>
      <c r="F6979" s="11" t="str">
        <f>IF(A6979="","",IF(ISERROR(VLOOKUP(A6979,'entry data'!B:F,5,0)),"",VLOOKUP(A6979,'entry data'!B:F,5,0)))</f>
        <v/>
      </c>
      <c r="G6979" s="12" t="str">
        <f>IF(A6979="","",IF(ISERROR(VLOOKUP(A6979,'entry data'!B:I,8,0)),"",VLOOKUP(A6979,'entry data'!B:I,7,0)))</f>
        <v/>
      </c>
      <c r="H6979" s="13" t="str">
        <f>IF(A6979="","",IF(B6979=1,VLOOKUP(A6979,'entry data'!B:D,3,0),I6978))</f>
        <v/>
      </c>
      <c r="I6979" s="14" t="str">
        <f>IF(A6979="","",IF(E6979="weekly",7,IF(E6979="fortnightly",14,IF(E6979="monthly",DATE(IF(MONTH(H6979)=12,YEAR(H6979)+1,YEAR(H6979)),VLOOKUP(MONTH(H6979),index!$D$2:$G$13,2,0),DAY(H6979)),
IF(E6979="quarterly",DATE(IF(MONTH(H6979)&gt;=10,YEAR(H6979)+1,YEAR(H6979)),VLOOKUP(MONTH(H6979),index!$D$2:$G$13,3,0),DAY(H6979)),
IF(E6979="halfyearly",DATE(IF(MONTH(H6979)&gt;=7,YEAR(H6979)+1,YEAR(H6979)),VLOOKUP(MONTH(H6979),index!$D$2:$G$13,4,0),DAY(H6979)),
DATE(YEAR(H6979)+1,MONTH(H6979),DAY(H6979)))))-H6979))+H6979)</f>
        <v/>
      </c>
      <c r="J6979" s="9" t="str">
        <f t="shared" si="670"/>
        <v/>
      </c>
      <c r="K6979" s="11" t="str">
        <f t="shared" si="671"/>
        <v/>
      </c>
      <c r="L6979" s="11" t="str">
        <f t="shared" si="672"/>
        <v/>
      </c>
      <c r="M6979" s="11" t="str">
        <f>IF(A6979="","",VLOOKUP(E6979,index!$A$1:$B$6,2,0)*K6979*G6979)</f>
        <v/>
      </c>
      <c r="N6979" s="11" t="str">
        <f>IF(A6979="","",-PMT(G6979*VLOOKUP(E6979,index!$A$1:$B$6,2,0),C6979,F6979,0,0))</f>
        <v/>
      </c>
      <c r="O6979" s="11" t="str">
        <f t="shared" si="673"/>
        <v/>
      </c>
      <c r="P6979" s="11" t="str">
        <f t="shared" ref="P6979:P7042" si="674">IF(A6979="","",IF(J6979&lt;&gt;J6980,O6979,0))</f>
        <v/>
      </c>
    </row>
    <row r="6980" spans="1:16" x14ac:dyDescent="0.25">
      <c r="A6980" s="9" t="str">
        <f>IF(A6979="","",IF(B6979&lt;C6979,A6979,IF(A6979=MAX('entry data'!$B$8:$B$507),"",A6979+1)))</f>
        <v/>
      </c>
      <c r="B6980" s="9" t="str">
        <f t="shared" si="669"/>
        <v/>
      </c>
      <c r="C6980" s="9" t="str">
        <f>IF(ISERROR(VLOOKUP(A6980,'entry data'!B:G,6,0)),"",VLOOKUP(A6980,'entry data'!B:G,6,0))</f>
        <v/>
      </c>
      <c r="D6980" s="9" t="str">
        <f>IF(ISERROR(VLOOKUP(A6980,'entry data'!B:C,2,0)),"",VLOOKUP(A6980,'entry data'!B:C,2,0))</f>
        <v/>
      </c>
      <c r="E6980" s="9" t="str">
        <f>IF(ISERROR(VLOOKUP(A6980,'entry data'!B:E,4,0)),"",VLOOKUP(A6980,'entry data'!B:E,4,0))</f>
        <v/>
      </c>
      <c r="F6980" s="11" t="str">
        <f>IF(A6980="","",IF(ISERROR(VLOOKUP(A6980,'entry data'!B:F,5,0)),"",VLOOKUP(A6980,'entry data'!B:F,5,0)))</f>
        <v/>
      </c>
      <c r="G6980" s="12" t="str">
        <f>IF(A6980="","",IF(ISERROR(VLOOKUP(A6980,'entry data'!B:I,8,0)),"",VLOOKUP(A6980,'entry data'!B:I,7,0)))</f>
        <v/>
      </c>
      <c r="H6980" s="13" t="str">
        <f>IF(A6980="","",IF(B6980=1,VLOOKUP(A6980,'entry data'!B:D,3,0),I6979))</f>
        <v/>
      </c>
      <c r="I6980" s="14" t="str">
        <f>IF(A6980="","",IF(E6980="weekly",7,IF(E6980="fortnightly",14,IF(E6980="monthly",DATE(IF(MONTH(H6980)=12,YEAR(H6980)+1,YEAR(H6980)),VLOOKUP(MONTH(H6980),index!$D$2:$G$13,2,0),DAY(H6980)),
IF(E6980="quarterly",DATE(IF(MONTH(H6980)&gt;=10,YEAR(H6980)+1,YEAR(H6980)),VLOOKUP(MONTH(H6980),index!$D$2:$G$13,3,0),DAY(H6980)),
IF(E6980="halfyearly",DATE(IF(MONTH(H6980)&gt;=7,YEAR(H6980)+1,YEAR(H6980)),VLOOKUP(MONTH(H6980),index!$D$2:$G$13,4,0),DAY(H6980)),
DATE(YEAR(H6980)+1,MONTH(H6980),DAY(H6980)))))-H6980))+H6980)</f>
        <v/>
      </c>
      <c r="J6980" s="9" t="str">
        <f t="shared" si="670"/>
        <v/>
      </c>
      <c r="K6980" s="11" t="str">
        <f t="shared" si="671"/>
        <v/>
      </c>
      <c r="L6980" s="11" t="str">
        <f t="shared" si="672"/>
        <v/>
      </c>
      <c r="M6980" s="11" t="str">
        <f>IF(A6980="","",VLOOKUP(E6980,index!$A$1:$B$6,2,0)*K6980*G6980)</f>
        <v/>
      </c>
      <c r="N6980" s="11" t="str">
        <f>IF(A6980="","",-PMT(G6980*VLOOKUP(E6980,index!$A$1:$B$6,2,0),C6980,F6980,0,0))</f>
        <v/>
      </c>
      <c r="O6980" s="11" t="str">
        <f t="shared" si="673"/>
        <v/>
      </c>
      <c r="P6980" s="11" t="str">
        <f t="shared" si="674"/>
        <v/>
      </c>
    </row>
    <row r="6981" spans="1:16" x14ac:dyDescent="0.25">
      <c r="A6981" s="9" t="str">
        <f>IF(A6980="","",IF(B6980&lt;C6980,A6980,IF(A6980=MAX('entry data'!$B$8:$B$507),"",A6980+1)))</f>
        <v/>
      </c>
      <c r="B6981" s="9" t="str">
        <f t="shared" si="669"/>
        <v/>
      </c>
      <c r="C6981" s="9" t="str">
        <f>IF(ISERROR(VLOOKUP(A6981,'entry data'!B:G,6,0)),"",VLOOKUP(A6981,'entry data'!B:G,6,0))</f>
        <v/>
      </c>
      <c r="D6981" s="9" t="str">
        <f>IF(ISERROR(VLOOKUP(A6981,'entry data'!B:C,2,0)),"",VLOOKUP(A6981,'entry data'!B:C,2,0))</f>
        <v/>
      </c>
      <c r="E6981" s="9" t="str">
        <f>IF(ISERROR(VLOOKUP(A6981,'entry data'!B:E,4,0)),"",VLOOKUP(A6981,'entry data'!B:E,4,0))</f>
        <v/>
      </c>
      <c r="F6981" s="11" t="str">
        <f>IF(A6981="","",IF(ISERROR(VLOOKUP(A6981,'entry data'!B:F,5,0)),"",VLOOKUP(A6981,'entry data'!B:F,5,0)))</f>
        <v/>
      </c>
      <c r="G6981" s="12" t="str">
        <f>IF(A6981="","",IF(ISERROR(VLOOKUP(A6981,'entry data'!B:I,8,0)),"",VLOOKUP(A6981,'entry data'!B:I,7,0)))</f>
        <v/>
      </c>
      <c r="H6981" s="13" t="str">
        <f>IF(A6981="","",IF(B6981=1,VLOOKUP(A6981,'entry data'!B:D,3,0),I6980))</f>
        <v/>
      </c>
      <c r="I6981" s="14" t="str">
        <f>IF(A6981="","",IF(E6981="weekly",7,IF(E6981="fortnightly",14,IF(E6981="monthly",DATE(IF(MONTH(H6981)=12,YEAR(H6981)+1,YEAR(H6981)),VLOOKUP(MONTH(H6981),index!$D$2:$G$13,2,0),DAY(H6981)),
IF(E6981="quarterly",DATE(IF(MONTH(H6981)&gt;=10,YEAR(H6981)+1,YEAR(H6981)),VLOOKUP(MONTH(H6981),index!$D$2:$G$13,3,0),DAY(H6981)),
IF(E6981="halfyearly",DATE(IF(MONTH(H6981)&gt;=7,YEAR(H6981)+1,YEAR(H6981)),VLOOKUP(MONTH(H6981),index!$D$2:$G$13,4,0),DAY(H6981)),
DATE(YEAR(H6981)+1,MONTH(H6981),DAY(H6981)))))-H6981))+H6981)</f>
        <v/>
      </c>
      <c r="J6981" s="9" t="str">
        <f t="shared" si="670"/>
        <v/>
      </c>
      <c r="K6981" s="11" t="str">
        <f t="shared" si="671"/>
        <v/>
      </c>
      <c r="L6981" s="11" t="str">
        <f t="shared" si="672"/>
        <v/>
      </c>
      <c r="M6981" s="11" t="str">
        <f>IF(A6981="","",VLOOKUP(E6981,index!$A$1:$B$6,2,0)*K6981*G6981)</f>
        <v/>
      </c>
      <c r="N6981" s="11" t="str">
        <f>IF(A6981="","",-PMT(G6981*VLOOKUP(E6981,index!$A$1:$B$6,2,0),C6981,F6981,0,0))</f>
        <v/>
      </c>
      <c r="O6981" s="11" t="str">
        <f t="shared" si="673"/>
        <v/>
      </c>
      <c r="P6981" s="11" t="str">
        <f t="shared" si="674"/>
        <v/>
      </c>
    </row>
    <row r="6982" spans="1:16" x14ac:dyDescent="0.25">
      <c r="A6982" s="9" t="str">
        <f>IF(A6981="","",IF(B6981&lt;C6981,A6981,IF(A6981=MAX('entry data'!$B$8:$B$507),"",A6981+1)))</f>
        <v/>
      </c>
      <c r="B6982" s="9" t="str">
        <f t="shared" si="669"/>
        <v/>
      </c>
      <c r="C6982" s="9" t="str">
        <f>IF(ISERROR(VLOOKUP(A6982,'entry data'!B:G,6,0)),"",VLOOKUP(A6982,'entry data'!B:G,6,0))</f>
        <v/>
      </c>
      <c r="D6982" s="9" t="str">
        <f>IF(ISERROR(VLOOKUP(A6982,'entry data'!B:C,2,0)),"",VLOOKUP(A6982,'entry data'!B:C,2,0))</f>
        <v/>
      </c>
      <c r="E6982" s="9" t="str">
        <f>IF(ISERROR(VLOOKUP(A6982,'entry data'!B:E,4,0)),"",VLOOKUP(A6982,'entry data'!B:E,4,0))</f>
        <v/>
      </c>
      <c r="F6982" s="11" t="str">
        <f>IF(A6982="","",IF(ISERROR(VLOOKUP(A6982,'entry data'!B:F,5,0)),"",VLOOKUP(A6982,'entry data'!B:F,5,0)))</f>
        <v/>
      </c>
      <c r="G6982" s="12" t="str">
        <f>IF(A6982="","",IF(ISERROR(VLOOKUP(A6982,'entry data'!B:I,8,0)),"",VLOOKUP(A6982,'entry data'!B:I,7,0)))</f>
        <v/>
      </c>
      <c r="H6982" s="13" t="str">
        <f>IF(A6982="","",IF(B6982=1,VLOOKUP(A6982,'entry data'!B:D,3,0),I6981))</f>
        <v/>
      </c>
      <c r="I6982" s="14" t="str">
        <f>IF(A6982="","",IF(E6982="weekly",7,IF(E6982="fortnightly",14,IF(E6982="monthly",DATE(IF(MONTH(H6982)=12,YEAR(H6982)+1,YEAR(H6982)),VLOOKUP(MONTH(H6982),index!$D$2:$G$13,2,0),DAY(H6982)),
IF(E6982="quarterly",DATE(IF(MONTH(H6982)&gt;=10,YEAR(H6982)+1,YEAR(H6982)),VLOOKUP(MONTH(H6982),index!$D$2:$G$13,3,0),DAY(H6982)),
IF(E6982="halfyearly",DATE(IF(MONTH(H6982)&gt;=7,YEAR(H6982)+1,YEAR(H6982)),VLOOKUP(MONTH(H6982),index!$D$2:$G$13,4,0),DAY(H6982)),
DATE(YEAR(H6982)+1,MONTH(H6982),DAY(H6982)))))-H6982))+H6982)</f>
        <v/>
      </c>
      <c r="J6982" s="9" t="str">
        <f t="shared" si="670"/>
        <v/>
      </c>
      <c r="K6982" s="11" t="str">
        <f t="shared" si="671"/>
        <v/>
      </c>
      <c r="L6982" s="11" t="str">
        <f t="shared" si="672"/>
        <v/>
      </c>
      <c r="M6982" s="11" t="str">
        <f>IF(A6982="","",VLOOKUP(E6982,index!$A$1:$B$6,2,0)*K6982*G6982)</f>
        <v/>
      </c>
      <c r="N6982" s="11" t="str">
        <f>IF(A6982="","",-PMT(G6982*VLOOKUP(E6982,index!$A$1:$B$6,2,0),C6982,F6982,0,0))</f>
        <v/>
      </c>
      <c r="O6982" s="11" t="str">
        <f t="shared" si="673"/>
        <v/>
      </c>
      <c r="P6982" s="11" t="str">
        <f t="shared" si="674"/>
        <v/>
      </c>
    </row>
    <row r="6983" spans="1:16" x14ac:dyDescent="0.25">
      <c r="A6983" s="9" t="str">
        <f>IF(A6982="","",IF(B6982&lt;C6982,A6982,IF(A6982=MAX('entry data'!$B$8:$B$507),"",A6982+1)))</f>
        <v/>
      </c>
      <c r="B6983" s="9" t="str">
        <f t="shared" si="669"/>
        <v/>
      </c>
      <c r="C6983" s="9" t="str">
        <f>IF(ISERROR(VLOOKUP(A6983,'entry data'!B:G,6,0)),"",VLOOKUP(A6983,'entry data'!B:G,6,0))</f>
        <v/>
      </c>
      <c r="D6983" s="9" t="str">
        <f>IF(ISERROR(VLOOKUP(A6983,'entry data'!B:C,2,0)),"",VLOOKUP(A6983,'entry data'!B:C,2,0))</f>
        <v/>
      </c>
      <c r="E6983" s="9" t="str">
        <f>IF(ISERROR(VLOOKUP(A6983,'entry data'!B:E,4,0)),"",VLOOKUP(A6983,'entry data'!B:E,4,0))</f>
        <v/>
      </c>
      <c r="F6983" s="11" t="str">
        <f>IF(A6983="","",IF(ISERROR(VLOOKUP(A6983,'entry data'!B:F,5,0)),"",VLOOKUP(A6983,'entry data'!B:F,5,0)))</f>
        <v/>
      </c>
      <c r="G6983" s="12" t="str">
        <f>IF(A6983="","",IF(ISERROR(VLOOKUP(A6983,'entry data'!B:I,8,0)),"",VLOOKUP(A6983,'entry data'!B:I,7,0)))</f>
        <v/>
      </c>
      <c r="H6983" s="13" t="str">
        <f>IF(A6983="","",IF(B6983=1,VLOOKUP(A6983,'entry data'!B:D,3,0),I6982))</f>
        <v/>
      </c>
      <c r="I6983" s="14" t="str">
        <f>IF(A6983="","",IF(E6983="weekly",7,IF(E6983="fortnightly",14,IF(E6983="monthly",DATE(IF(MONTH(H6983)=12,YEAR(H6983)+1,YEAR(H6983)),VLOOKUP(MONTH(H6983),index!$D$2:$G$13,2,0),DAY(H6983)),
IF(E6983="quarterly",DATE(IF(MONTH(H6983)&gt;=10,YEAR(H6983)+1,YEAR(H6983)),VLOOKUP(MONTH(H6983),index!$D$2:$G$13,3,0),DAY(H6983)),
IF(E6983="halfyearly",DATE(IF(MONTH(H6983)&gt;=7,YEAR(H6983)+1,YEAR(H6983)),VLOOKUP(MONTH(H6983),index!$D$2:$G$13,4,0),DAY(H6983)),
DATE(YEAR(H6983)+1,MONTH(H6983),DAY(H6983)))))-H6983))+H6983)</f>
        <v/>
      </c>
      <c r="J6983" s="9" t="str">
        <f t="shared" si="670"/>
        <v/>
      </c>
      <c r="K6983" s="11" t="str">
        <f t="shared" si="671"/>
        <v/>
      </c>
      <c r="L6983" s="11" t="str">
        <f t="shared" si="672"/>
        <v/>
      </c>
      <c r="M6983" s="11" t="str">
        <f>IF(A6983="","",VLOOKUP(E6983,index!$A$1:$B$6,2,0)*K6983*G6983)</f>
        <v/>
      </c>
      <c r="N6983" s="11" t="str">
        <f>IF(A6983="","",-PMT(G6983*VLOOKUP(E6983,index!$A$1:$B$6,2,0),C6983,F6983,0,0))</f>
        <v/>
      </c>
      <c r="O6983" s="11" t="str">
        <f t="shared" si="673"/>
        <v/>
      </c>
      <c r="P6983" s="11" t="str">
        <f t="shared" si="674"/>
        <v/>
      </c>
    </row>
    <row r="6984" spans="1:16" x14ac:dyDescent="0.25">
      <c r="A6984" s="9" t="str">
        <f>IF(A6983="","",IF(B6983&lt;C6983,A6983,IF(A6983=MAX('entry data'!$B$8:$B$507),"",A6983+1)))</f>
        <v/>
      </c>
      <c r="B6984" s="9" t="str">
        <f t="shared" si="669"/>
        <v/>
      </c>
      <c r="C6984" s="9" t="str">
        <f>IF(ISERROR(VLOOKUP(A6984,'entry data'!B:G,6,0)),"",VLOOKUP(A6984,'entry data'!B:G,6,0))</f>
        <v/>
      </c>
      <c r="D6984" s="9" t="str">
        <f>IF(ISERROR(VLOOKUP(A6984,'entry data'!B:C,2,0)),"",VLOOKUP(A6984,'entry data'!B:C,2,0))</f>
        <v/>
      </c>
      <c r="E6984" s="9" t="str">
        <f>IF(ISERROR(VLOOKUP(A6984,'entry data'!B:E,4,0)),"",VLOOKUP(A6984,'entry data'!B:E,4,0))</f>
        <v/>
      </c>
      <c r="F6984" s="11" t="str">
        <f>IF(A6984="","",IF(ISERROR(VLOOKUP(A6984,'entry data'!B:F,5,0)),"",VLOOKUP(A6984,'entry data'!B:F,5,0)))</f>
        <v/>
      </c>
      <c r="G6984" s="12" t="str">
        <f>IF(A6984="","",IF(ISERROR(VLOOKUP(A6984,'entry data'!B:I,8,0)),"",VLOOKUP(A6984,'entry data'!B:I,7,0)))</f>
        <v/>
      </c>
      <c r="H6984" s="13" t="str">
        <f>IF(A6984="","",IF(B6984=1,VLOOKUP(A6984,'entry data'!B:D,3,0),I6983))</f>
        <v/>
      </c>
      <c r="I6984" s="14" t="str">
        <f>IF(A6984="","",IF(E6984="weekly",7,IF(E6984="fortnightly",14,IF(E6984="monthly",DATE(IF(MONTH(H6984)=12,YEAR(H6984)+1,YEAR(H6984)),VLOOKUP(MONTH(H6984),index!$D$2:$G$13,2,0),DAY(H6984)),
IF(E6984="quarterly",DATE(IF(MONTH(H6984)&gt;=10,YEAR(H6984)+1,YEAR(H6984)),VLOOKUP(MONTH(H6984),index!$D$2:$G$13,3,0),DAY(H6984)),
IF(E6984="halfyearly",DATE(IF(MONTH(H6984)&gt;=7,YEAR(H6984)+1,YEAR(H6984)),VLOOKUP(MONTH(H6984),index!$D$2:$G$13,4,0),DAY(H6984)),
DATE(YEAR(H6984)+1,MONTH(H6984),DAY(H6984)))))-H6984))+H6984)</f>
        <v/>
      </c>
      <c r="J6984" s="9" t="str">
        <f t="shared" si="670"/>
        <v/>
      </c>
      <c r="K6984" s="11" t="str">
        <f t="shared" si="671"/>
        <v/>
      </c>
      <c r="L6984" s="11" t="str">
        <f t="shared" si="672"/>
        <v/>
      </c>
      <c r="M6984" s="11" t="str">
        <f>IF(A6984="","",VLOOKUP(E6984,index!$A$1:$B$6,2,0)*K6984*G6984)</f>
        <v/>
      </c>
      <c r="N6984" s="11" t="str">
        <f>IF(A6984="","",-PMT(G6984*VLOOKUP(E6984,index!$A$1:$B$6,2,0),C6984,F6984,0,0))</f>
        <v/>
      </c>
      <c r="O6984" s="11" t="str">
        <f t="shared" si="673"/>
        <v/>
      </c>
      <c r="P6984" s="11" t="str">
        <f t="shared" si="674"/>
        <v/>
      </c>
    </row>
    <row r="6985" spans="1:16" x14ac:dyDescent="0.25">
      <c r="A6985" s="9" t="str">
        <f>IF(A6984="","",IF(B6984&lt;C6984,A6984,IF(A6984=MAX('entry data'!$B$8:$B$507),"",A6984+1)))</f>
        <v/>
      </c>
      <c r="B6985" s="9" t="str">
        <f t="shared" si="669"/>
        <v/>
      </c>
      <c r="C6985" s="9" t="str">
        <f>IF(ISERROR(VLOOKUP(A6985,'entry data'!B:G,6,0)),"",VLOOKUP(A6985,'entry data'!B:G,6,0))</f>
        <v/>
      </c>
      <c r="D6985" s="9" t="str">
        <f>IF(ISERROR(VLOOKUP(A6985,'entry data'!B:C,2,0)),"",VLOOKUP(A6985,'entry data'!B:C,2,0))</f>
        <v/>
      </c>
      <c r="E6985" s="9" t="str">
        <f>IF(ISERROR(VLOOKUP(A6985,'entry data'!B:E,4,0)),"",VLOOKUP(A6985,'entry data'!B:E,4,0))</f>
        <v/>
      </c>
      <c r="F6985" s="11" t="str">
        <f>IF(A6985="","",IF(ISERROR(VLOOKUP(A6985,'entry data'!B:F,5,0)),"",VLOOKUP(A6985,'entry data'!B:F,5,0)))</f>
        <v/>
      </c>
      <c r="G6985" s="12" t="str">
        <f>IF(A6985="","",IF(ISERROR(VLOOKUP(A6985,'entry data'!B:I,8,0)),"",VLOOKUP(A6985,'entry data'!B:I,7,0)))</f>
        <v/>
      </c>
      <c r="H6985" s="13" t="str">
        <f>IF(A6985="","",IF(B6985=1,VLOOKUP(A6985,'entry data'!B:D,3,0),I6984))</f>
        <v/>
      </c>
      <c r="I6985" s="14" t="str">
        <f>IF(A6985="","",IF(E6985="weekly",7,IF(E6985="fortnightly",14,IF(E6985="monthly",DATE(IF(MONTH(H6985)=12,YEAR(H6985)+1,YEAR(H6985)),VLOOKUP(MONTH(H6985),index!$D$2:$G$13,2,0),DAY(H6985)),
IF(E6985="quarterly",DATE(IF(MONTH(H6985)&gt;=10,YEAR(H6985)+1,YEAR(H6985)),VLOOKUP(MONTH(H6985),index!$D$2:$G$13,3,0),DAY(H6985)),
IF(E6985="halfyearly",DATE(IF(MONTH(H6985)&gt;=7,YEAR(H6985)+1,YEAR(H6985)),VLOOKUP(MONTH(H6985),index!$D$2:$G$13,4,0),DAY(H6985)),
DATE(YEAR(H6985)+1,MONTH(H6985),DAY(H6985)))))-H6985))+H6985)</f>
        <v/>
      </c>
      <c r="J6985" s="9" t="str">
        <f t="shared" si="670"/>
        <v/>
      </c>
      <c r="K6985" s="11" t="str">
        <f t="shared" si="671"/>
        <v/>
      </c>
      <c r="L6985" s="11" t="str">
        <f t="shared" si="672"/>
        <v/>
      </c>
      <c r="M6985" s="11" t="str">
        <f>IF(A6985="","",VLOOKUP(E6985,index!$A$1:$B$6,2,0)*K6985*G6985)</f>
        <v/>
      </c>
      <c r="N6985" s="11" t="str">
        <f>IF(A6985="","",-PMT(G6985*VLOOKUP(E6985,index!$A$1:$B$6,2,0),C6985,F6985,0,0))</f>
        <v/>
      </c>
      <c r="O6985" s="11" t="str">
        <f t="shared" si="673"/>
        <v/>
      </c>
      <c r="P6985" s="11" t="str">
        <f t="shared" si="674"/>
        <v/>
      </c>
    </row>
    <row r="6986" spans="1:16" x14ac:dyDescent="0.25">
      <c r="A6986" s="9" t="str">
        <f>IF(A6985="","",IF(B6985&lt;C6985,A6985,IF(A6985=MAX('entry data'!$B$8:$B$507),"",A6985+1)))</f>
        <v/>
      </c>
      <c r="B6986" s="9" t="str">
        <f t="shared" si="669"/>
        <v/>
      </c>
      <c r="C6986" s="9" t="str">
        <f>IF(ISERROR(VLOOKUP(A6986,'entry data'!B:G,6,0)),"",VLOOKUP(A6986,'entry data'!B:G,6,0))</f>
        <v/>
      </c>
      <c r="D6986" s="9" t="str">
        <f>IF(ISERROR(VLOOKUP(A6986,'entry data'!B:C,2,0)),"",VLOOKUP(A6986,'entry data'!B:C,2,0))</f>
        <v/>
      </c>
      <c r="E6986" s="9" t="str">
        <f>IF(ISERROR(VLOOKUP(A6986,'entry data'!B:E,4,0)),"",VLOOKUP(A6986,'entry data'!B:E,4,0))</f>
        <v/>
      </c>
      <c r="F6986" s="11" t="str">
        <f>IF(A6986="","",IF(ISERROR(VLOOKUP(A6986,'entry data'!B:F,5,0)),"",VLOOKUP(A6986,'entry data'!B:F,5,0)))</f>
        <v/>
      </c>
      <c r="G6986" s="12" t="str">
        <f>IF(A6986="","",IF(ISERROR(VLOOKUP(A6986,'entry data'!B:I,8,0)),"",VLOOKUP(A6986,'entry data'!B:I,7,0)))</f>
        <v/>
      </c>
      <c r="H6986" s="13" t="str">
        <f>IF(A6986="","",IF(B6986=1,VLOOKUP(A6986,'entry data'!B:D,3,0),I6985))</f>
        <v/>
      </c>
      <c r="I6986" s="14" t="str">
        <f>IF(A6986="","",IF(E6986="weekly",7,IF(E6986="fortnightly",14,IF(E6986="monthly",DATE(IF(MONTH(H6986)=12,YEAR(H6986)+1,YEAR(H6986)),VLOOKUP(MONTH(H6986),index!$D$2:$G$13,2,0),DAY(H6986)),
IF(E6986="quarterly",DATE(IF(MONTH(H6986)&gt;=10,YEAR(H6986)+1,YEAR(H6986)),VLOOKUP(MONTH(H6986),index!$D$2:$G$13,3,0),DAY(H6986)),
IF(E6986="halfyearly",DATE(IF(MONTH(H6986)&gt;=7,YEAR(H6986)+1,YEAR(H6986)),VLOOKUP(MONTH(H6986),index!$D$2:$G$13,4,0),DAY(H6986)),
DATE(YEAR(H6986)+1,MONTH(H6986),DAY(H6986)))))-H6986))+H6986)</f>
        <v/>
      </c>
      <c r="J6986" s="9" t="str">
        <f t="shared" si="670"/>
        <v/>
      </c>
      <c r="K6986" s="11" t="str">
        <f t="shared" si="671"/>
        <v/>
      </c>
      <c r="L6986" s="11" t="str">
        <f t="shared" si="672"/>
        <v/>
      </c>
      <c r="M6986" s="11" t="str">
        <f>IF(A6986="","",VLOOKUP(E6986,index!$A$1:$B$6,2,0)*K6986*G6986)</f>
        <v/>
      </c>
      <c r="N6986" s="11" t="str">
        <f>IF(A6986="","",-PMT(G6986*VLOOKUP(E6986,index!$A$1:$B$6,2,0),C6986,F6986,0,0))</f>
        <v/>
      </c>
      <c r="O6986" s="11" t="str">
        <f t="shared" si="673"/>
        <v/>
      </c>
      <c r="P6986" s="11" t="str">
        <f t="shared" si="674"/>
        <v/>
      </c>
    </row>
    <row r="6987" spans="1:16" x14ac:dyDescent="0.25">
      <c r="A6987" s="9" t="str">
        <f>IF(A6986="","",IF(B6986&lt;C6986,A6986,IF(A6986=MAX('entry data'!$B$8:$B$507),"",A6986+1)))</f>
        <v/>
      </c>
      <c r="B6987" s="9" t="str">
        <f t="shared" si="669"/>
        <v/>
      </c>
      <c r="C6987" s="9" t="str">
        <f>IF(ISERROR(VLOOKUP(A6987,'entry data'!B:G,6,0)),"",VLOOKUP(A6987,'entry data'!B:G,6,0))</f>
        <v/>
      </c>
      <c r="D6987" s="9" t="str">
        <f>IF(ISERROR(VLOOKUP(A6987,'entry data'!B:C,2,0)),"",VLOOKUP(A6987,'entry data'!B:C,2,0))</f>
        <v/>
      </c>
      <c r="E6987" s="9" t="str">
        <f>IF(ISERROR(VLOOKUP(A6987,'entry data'!B:E,4,0)),"",VLOOKUP(A6987,'entry data'!B:E,4,0))</f>
        <v/>
      </c>
      <c r="F6987" s="11" t="str">
        <f>IF(A6987="","",IF(ISERROR(VLOOKUP(A6987,'entry data'!B:F,5,0)),"",VLOOKUP(A6987,'entry data'!B:F,5,0)))</f>
        <v/>
      </c>
      <c r="G6987" s="12" t="str">
        <f>IF(A6987="","",IF(ISERROR(VLOOKUP(A6987,'entry data'!B:I,8,0)),"",VLOOKUP(A6987,'entry data'!B:I,7,0)))</f>
        <v/>
      </c>
      <c r="H6987" s="13" t="str">
        <f>IF(A6987="","",IF(B6987=1,VLOOKUP(A6987,'entry data'!B:D,3,0),I6986))</f>
        <v/>
      </c>
      <c r="I6987" s="14" t="str">
        <f>IF(A6987="","",IF(E6987="weekly",7,IF(E6987="fortnightly",14,IF(E6987="monthly",DATE(IF(MONTH(H6987)=12,YEAR(H6987)+1,YEAR(H6987)),VLOOKUP(MONTH(H6987),index!$D$2:$G$13,2,0),DAY(H6987)),
IF(E6987="quarterly",DATE(IF(MONTH(H6987)&gt;=10,YEAR(H6987)+1,YEAR(H6987)),VLOOKUP(MONTH(H6987),index!$D$2:$G$13,3,0),DAY(H6987)),
IF(E6987="halfyearly",DATE(IF(MONTH(H6987)&gt;=7,YEAR(H6987)+1,YEAR(H6987)),VLOOKUP(MONTH(H6987),index!$D$2:$G$13,4,0),DAY(H6987)),
DATE(YEAR(H6987)+1,MONTH(H6987),DAY(H6987)))))-H6987))+H6987)</f>
        <v/>
      </c>
      <c r="J6987" s="9" t="str">
        <f t="shared" si="670"/>
        <v/>
      </c>
      <c r="K6987" s="11" t="str">
        <f t="shared" si="671"/>
        <v/>
      </c>
      <c r="L6987" s="11" t="str">
        <f t="shared" si="672"/>
        <v/>
      </c>
      <c r="M6987" s="11" t="str">
        <f>IF(A6987="","",VLOOKUP(E6987,index!$A$1:$B$6,2,0)*K6987*G6987)</f>
        <v/>
      </c>
      <c r="N6987" s="11" t="str">
        <f>IF(A6987="","",-PMT(G6987*VLOOKUP(E6987,index!$A$1:$B$6,2,0),C6987,F6987,0,0))</f>
        <v/>
      </c>
      <c r="O6987" s="11" t="str">
        <f t="shared" si="673"/>
        <v/>
      </c>
      <c r="P6987" s="11" t="str">
        <f t="shared" si="674"/>
        <v/>
      </c>
    </row>
    <row r="6988" spans="1:16" x14ac:dyDescent="0.25">
      <c r="A6988" s="9" t="str">
        <f>IF(A6987="","",IF(B6987&lt;C6987,A6987,IF(A6987=MAX('entry data'!$B$8:$B$507),"",A6987+1)))</f>
        <v/>
      </c>
      <c r="B6988" s="9" t="str">
        <f t="shared" si="669"/>
        <v/>
      </c>
      <c r="C6988" s="9" t="str">
        <f>IF(ISERROR(VLOOKUP(A6988,'entry data'!B:G,6,0)),"",VLOOKUP(A6988,'entry data'!B:G,6,0))</f>
        <v/>
      </c>
      <c r="D6988" s="9" t="str">
        <f>IF(ISERROR(VLOOKUP(A6988,'entry data'!B:C,2,0)),"",VLOOKUP(A6988,'entry data'!B:C,2,0))</f>
        <v/>
      </c>
      <c r="E6988" s="9" t="str">
        <f>IF(ISERROR(VLOOKUP(A6988,'entry data'!B:E,4,0)),"",VLOOKUP(A6988,'entry data'!B:E,4,0))</f>
        <v/>
      </c>
      <c r="F6988" s="11" t="str">
        <f>IF(A6988="","",IF(ISERROR(VLOOKUP(A6988,'entry data'!B:F,5,0)),"",VLOOKUP(A6988,'entry data'!B:F,5,0)))</f>
        <v/>
      </c>
      <c r="G6988" s="12" t="str">
        <f>IF(A6988="","",IF(ISERROR(VLOOKUP(A6988,'entry data'!B:I,8,0)),"",VLOOKUP(A6988,'entry data'!B:I,7,0)))</f>
        <v/>
      </c>
      <c r="H6988" s="13" t="str">
        <f>IF(A6988="","",IF(B6988=1,VLOOKUP(A6988,'entry data'!B:D,3,0),I6987))</f>
        <v/>
      </c>
      <c r="I6988" s="14" t="str">
        <f>IF(A6988="","",IF(E6988="weekly",7,IF(E6988="fortnightly",14,IF(E6988="monthly",DATE(IF(MONTH(H6988)=12,YEAR(H6988)+1,YEAR(H6988)),VLOOKUP(MONTH(H6988),index!$D$2:$G$13,2,0),DAY(H6988)),
IF(E6988="quarterly",DATE(IF(MONTH(H6988)&gt;=10,YEAR(H6988)+1,YEAR(H6988)),VLOOKUP(MONTH(H6988),index!$D$2:$G$13,3,0),DAY(H6988)),
IF(E6988="halfyearly",DATE(IF(MONTH(H6988)&gt;=7,YEAR(H6988)+1,YEAR(H6988)),VLOOKUP(MONTH(H6988),index!$D$2:$G$13,4,0),DAY(H6988)),
DATE(YEAR(H6988)+1,MONTH(H6988),DAY(H6988)))))-H6988))+H6988)</f>
        <v/>
      </c>
      <c r="J6988" s="9" t="str">
        <f t="shared" si="670"/>
        <v/>
      </c>
      <c r="K6988" s="11" t="str">
        <f t="shared" si="671"/>
        <v/>
      </c>
      <c r="L6988" s="11" t="str">
        <f t="shared" si="672"/>
        <v/>
      </c>
      <c r="M6988" s="11" t="str">
        <f>IF(A6988="","",VLOOKUP(E6988,index!$A$1:$B$6,2,0)*K6988*G6988)</f>
        <v/>
      </c>
      <c r="N6988" s="11" t="str">
        <f>IF(A6988="","",-PMT(G6988*VLOOKUP(E6988,index!$A$1:$B$6,2,0),C6988,F6988,0,0))</f>
        <v/>
      </c>
      <c r="O6988" s="11" t="str">
        <f t="shared" si="673"/>
        <v/>
      </c>
      <c r="P6988" s="11" t="str">
        <f t="shared" si="674"/>
        <v/>
      </c>
    </row>
    <row r="6989" spans="1:16" x14ac:dyDescent="0.25">
      <c r="A6989" s="9" t="str">
        <f>IF(A6988="","",IF(B6988&lt;C6988,A6988,IF(A6988=MAX('entry data'!$B$8:$B$507),"",A6988+1)))</f>
        <v/>
      </c>
      <c r="B6989" s="9" t="str">
        <f t="shared" si="669"/>
        <v/>
      </c>
      <c r="C6989" s="9" t="str">
        <f>IF(ISERROR(VLOOKUP(A6989,'entry data'!B:G,6,0)),"",VLOOKUP(A6989,'entry data'!B:G,6,0))</f>
        <v/>
      </c>
      <c r="D6989" s="9" t="str">
        <f>IF(ISERROR(VLOOKUP(A6989,'entry data'!B:C,2,0)),"",VLOOKUP(A6989,'entry data'!B:C,2,0))</f>
        <v/>
      </c>
      <c r="E6989" s="9" t="str">
        <f>IF(ISERROR(VLOOKUP(A6989,'entry data'!B:E,4,0)),"",VLOOKUP(A6989,'entry data'!B:E,4,0))</f>
        <v/>
      </c>
      <c r="F6989" s="11" t="str">
        <f>IF(A6989="","",IF(ISERROR(VLOOKUP(A6989,'entry data'!B:F,5,0)),"",VLOOKUP(A6989,'entry data'!B:F,5,0)))</f>
        <v/>
      </c>
      <c r="G6989" s="12" t="str">
        <f>IF(A6989="","",IF(ISERROR(VLOOKUP(A6989,'entry data'!B:I,8,0)),"",VLOOKUP(A6989,'entry data'!B:I,7,0)))</f>
        <v/>
      </c>
      <c r="H6989" s="13" t="str">
        <f>IF(A6989="","",IF(B6989=1,VLOOKUP(A6989,'entry data'!B:D,3,0),I6988))</f>
        <v/>
      </c>
      <c r="I6989" s="14" t="str">
        <f>IF(A6989="","",IF(E6989="weekly",7,IF(E6989="fortnightly",14,IF(E6989="monthly",DATE(IF(MONTH(H6989)=12,YEAR(H6989)+1,YEAR(H6989)),VLOOKUP(MONTH(H6989),index!$D$2:$G$13,2,0),DAY(H6989)),
IF(E6989="quarterly",DATE(IF(MONTH(H6989)&gt;=10,YEAR(H6989)+1,YEAR(H6989)),VLOOKUP(MONTH(H6989),index!$D$2:$G$13,3,0),DAY(H6989)),
IF(E6989="halfyearly",DATE(IF(MONTH(H6989)&gt;=7,YEAR(H6989)+1,YEAR(H6989)),VLOOKUP(MONTH(H6989),index!$D$2:$G$13,4,0),DAY(H6989)),
DATE(YEAR(H6989)+1,MONTH(H6989),DAY(H6989)))))-H6989))+H6989)</f>
        <v/>
      </c>
      <c r="J6989" s="9" t="str">
        <f t="shared" si="670"/>
        <v/>
      </c>
      <c r="K6989" s="11" t="str">
        <f t="shared" si="671"/>
        <v/>
      </c>
      <c r="L6989" s="11" t="str">
        <f t="shared" si="672"/>
        <v/>
      </c>
      <c r="M6989" s="11" t="str">
        <f>IF(A6989="","",VLOOKUP(E6989,index!$A$1:$B$6,2,0)*K6989*G6989)</f>
        <v/>
      </c>
      <c r="N6989" s="11" t="str">
        <f>IF(A6989="","",-PMT(G6989*VLOOKUP(E6989,index!$A$1:$B$6,2,0),C6989,F6989,0,0))</f>
        <v/>
      </c>
      <c r="O6989" s="11" t="str">
        <f t="shared" si="673"/>
        <v/>
      </c>
      <c r="P6989" s="11" t="str">
        <f t="shared" si="674"/>
        <v/>
      </c>
    </row>
    <row r="6990" spans="1:16" x14ac:dyDescent="0.25">
      <c r="A6990" s="9" t="str">
        <f>IF(A6989="","",IF(B6989&lt;C6989,A6989,IF(A6989=MAX('entry data'!$B$8:$B$507),"",A6989+1)))</f>
        <v/>
      </c>
      <c r="B6990" s="9" t="str">
        <f t="shared" si="669"/>
        <v/>
      </c>
      <c r="C6990" s="9" t="str">
        <f>IF(ISERROR(VLOOKUP(A6990,'entry data'!B:G,6,0)),"",VLOOKUP(A6990,'entry data'!B:G,6,0))</f>
        <v/>
      </c>
      <c r="D6990" s="9" t="str">
        <f>IF(ISERROR(VLOOKUP(A6990,'entry data'!B:C,2,0)),"",VLOOKUP(A6990,'entry data'!B:C,2,0))</f>
        <v/>
      </c>
      <c r="E6990" s="9" t="str">
        <f>IF(ISERROR(VLOOKUP(A6990,'entry data'!B:E,4,0)),"",VLOOKUP(A6990,'entry data'!B:E,4,0))</f>
        <v/>
      </c>
      <c r="F6990" s="11" t="str">
        <f>IF(A6990="","",IF(ISERROR(VLOOKUP(A6990,'entry data'!B:F,5,0)),"",VLOOKUP(A6990,'entry data'!B:F,5,0)))</f>
        <v/>
      </c>
      <c r="G6990" s="12" t="str">
        <f>IF(A6990="","",IF(ISERROR(VLOOKUP(A6990,'entry data'!B:I,8,0)),"",VLOOKUP(A6990,'entry data'!B:I,7,0)))</f>
        <v/>
      </c>
      <c r="H6990" s="13" t="str">
        <f>IF(A6990="","",IF(B6990=1,VLOOKUP(A6990,'entry data'!B:D,3,0),I6989))</f>
        <v/>
      </c>
      <c r="I6990" s="14" t="str">
        <f>IF(A6990="","",IF(E6990="weekly",7,IF(E6990="fortnightly",14,IF(E6990="monthly",DATE(IF(MONTH(H6990)=12,YEAR(H6990)+1,YEAR(H6990)),VLOOKUP(MONTH(H6990),index!$D$2:$G$13,2,0),DAY(H6990)),
IF(E6990="quarterly",DATE(IF(MONTH(H6990)&gt;=10,YEAR(H6990)+1,YEAR(H6990)),VLOOKUP(MONTH(H6990),index!$D$2:$G$13,3,0),DAY(H6990)),
IF(E6990="halfyearly",DATE(IF(MONTH(H6990)&gt;=7,YEAR(H6990)+1,YEAR(H6990)),VLOOKUP(MONTH(H6990),index!$D$2:$G$13,4,0),DAY(H6990)),
DATE(YEAR(H6990)+1,MONTH(H6990),DAY(H6990)))))-H6990))+H6990)</f>
        <v/>
      </c>
      <c r="J6990" s="9" t="str">
        <f t="shared" si="670"/>
        <v/>
      </c>
      <c r="K6990" s="11" t="str">
        <f t="shared" si="671"/>
        <v/>
      </c>
      <c r="L6990" s="11" t="str">
        <f t="shared" si="672"/>
        <v/>
      </c>
      <c r="M6990" s="11" t="str">
        <f>IF(A6990="","",VLOOKUP(E6990,index!$A$1:$B$6,2,0)*K6990*G6990)</f>
        <v/>
      </c>
      <c r="N6990" s="11" t="str">
        <f>IF(A6990="","",-PMT(G6990*VLOOKUP(E6990,index!$A$1:$B$6,2,0),C6990,F6990,0,0))</f>
        <v/>
      </c>
      <c r="O6990" s="11" t="str">
        <f t="shared" si="673"/>
        <v/>
      </c>
      <c r="P6990" s="11" t="str">
        <f t="shared" si="674"/>
        <v/>
      </c>
    </row>
    <row r="6991" spans="1:16" x14ac:dyDescent="0.25">
      <c r="A6991" s="9" t="str">
        <f>IF(A6990="","",IF(B6990&lt;C6990,A6990,IF(A6990=MAX('entry data'!$B$8:$B$507),"",A6990+1)))</f>
        <v/>
      </c>
      <c r="B6991" s="9" t="str">
        <f t="shared" si="669"/>
        <v/>
      </c>
      <c r="C6991" s="9" t="str">
        <f>IF(ISERROR(VLOOKUP(A6991,'entry data'!B:G,6,0)),"",VLOOKUP(A6991,'entry data'!B:G,6,0))</f>
        <v/>
      </c>
      <c r="D6991" s="9" t="str">
        <f>IF(ISERROR(VLOOKUP(A6991,'entry data'!B:C,2,0)),"",VLOOKUP(A6991,'entry data'!B:C,2,0))</f>
        <v/>
      </c>
      <c r="E6991" s="9" t="str">
        <f>IF(ISERROR(VLOOKUP(A6991,'entry data'!B:E,4,0)),"",VLOOKUP(A6991,'entry data'!B:E,4,0))</f>
        <v/>
      </c>
      <c r="F6991" s="11" t="str">
        <f>IF(A6991="","",IF(ISERROR(VLOOKUP(A6991,'entry data'!B:F,5,0)),"",VLOOKUP(A6991,'entry data'!B:F,5,0)))</f>
        <v/>
      </c>
      <c r="G6991" s="12" t="str">
        <f>IF(A6991="","",IF(ISERROR(VLOOKUP(A6991,'entry data'!B:I,8,0)),"",VLOOKUP(A6991,'entry data'!B:I,7,0)))</f>
        <v/>
      </c>
      <c r="H6991" s="13" t="str">
        <f>IF(A6991="","",IF(B6991=1,VLOOKUP(A6991,'entry data'!B:D,3,0),I6990))</f>
        <v/>
      </c>
      <c r="I6991" s="14" t="str">
        <f>IF(A6991="","",IF(E6991="weekly",7,IF(E6991="fortnightly",14,IF(E6991="monthly",DATE(IF(MONTH(H6991)=12,YEAR(H6991)+1,YEAR(H6991)),VLOOKUP(MONTH(H6991),index!$D$2:$G$13,2,0),DAY(H6991)),
IF(E6991="quarterly",DATE(IF(MONTH(H6991)&gt;=10,YEAR(H6991)+1,YEAR(H6991)),VLOOKUP(MONTH(H6991),index!$D$2:$G$13,3,0),DAY(H6991)),
IF(E6991="halfyearly",DATE(IF(MONTH(H6991)&gt;=7,YEAR(H6991)+1,YEAR(H6991)),VLOOKUP(MONTH(H6991),index!$D$2:$G$13,4,0),DAY(H6991)),
DATE(YEAR(H6991)+1,MONTH(H6991),DAY(H6991)))))-H6991))+H6991)</f>
        <v/>
      </c>
      <c r="J6991" s="9" t="str">
        <f t="shared" si="670"/>
        <v/>
      </c>
      <c r="K6991" s="11" t="str">
        <f t="shared" si="671"/>
        <v/>
      </c>
      <c r="L6991" s="11" t="str">
        <f t="shared" si="672"/>
        <v/>
      </c>
      <c r="M6991" s="11" t="str">
        <f>IF(A6991="","",VLOOKUP(E6991,index!$A$1:$B$6,2,0)*K6991*G6991)</f>
        <v/>
      </c>
      <c r="N6991" s="11" t="str">
        <f>IF(A6991="","",-PMT(G6991*VLOOKUP(E6991,index!$A$1:$B$6,2,0),C6991,F6991,0,0))</f>
        <v/>
      </c>
      <c r="O6991" s="11" t="str">
        <f t="shared" si="673"/>
        <v/>
      </c>
      <c r="P6991" s="11" t="str">
        <f t="shared" si="674"/>
        <v/>
      </c>
    </row>
    <row r="6992" spans="1:16" x14ac:dyDescent="0.25">
      <c r="A6992" s="9" t="str">
        <f>IF(A6991="","",IF(B6991&lt;C6991,A6991,IF(A6991=MAX('entry data'!$B$8:$B$507),"",A6991+1)))</f>
        <v/>
      </c>
      <c r="B6992" s="9" t="str">
        <f t="shared" si="669"/>
        <v/>
      </c>
      <c r="C6992" s="9" t="str">
        <f>IF(ISERROR(VLOOKUP(A6992,'entry data'!B:G,6,0)),"",VLOOKUP(A6992,'entry data'!B:G,6,0))</f>
        <v/>
      </c>
      <c r="D6992" s="9" t="str">
        <f>IF(ISERROR(VLOOKUP(A6992,'entry data'!B:C,2,0)),"",VLOOKUP(A6992,'entry data'!B:C,2,0))</f>
        <v/>
      </c>
      <c r="E6992" s="9" t="str">
        <f>IF(ISERROR(VLOOKUP(A6992,'entry data'!B:E,4,0)),"",VLOOKUP(A6992,'entry data'!B:E,4,0))</f>
        <v/>
      </c>
      <c r="F6992" s="11" t="str">
        <f>IF(A6992="","",IF(ISERROR(VLOOKUP(A6992,'entry data'!B:F,5,0)),"",VLOOKUP(A6992,'entry data'!B:F,5,0)))</f>
        <v/>
      </c>
      <c r="G6992" s="12" t="str">
        <f>IF(A6992="","",IF(ISERROR(VLOOKUP(A6992,'entry data'!B:I,8,0)),"",VLOOKUP(A6992,'entry data'!B:I,7,0)))</f>
        <v/>
      </c>
      <c r="H6992" s="13" t="str">
        <f>IF(A6992="","",IF(B6992=1,VLOOKUP(A6992,'entry data'!B:D,3,0),I6991))</f>
        <v/>
      </c>
      <c r="I6992" s="14" t="str">
        <f>IF(A6992="","",IF(E6992="weekly",7,IF(E6992="fortnightly",14,IF(E6992="monthly",DATE(IF(MONTH(H6992)=12,YEAR(H6992)+1,YEAR(H6992)),VLOOKUP(MONTH(H6992),index!$D$2:$G$13,2,0),DAY(H6992)),
IF(E6992="quarterly",DATE(IF(MONTH(H6992)&gt;=10,YEAR(H6992)+1,YEAR(H6992)),VLOOKUP(MONTH(H6992),index!$D$2:$G$13,3,0),DAY(H6992)),
IF(E6992="halfyearly",DATE(IF(MONTH(H6992)&gt;=7,YEAR(H6992)+1,YEAR(H6992)),VLOOKUP(MONTH(H6992),index!$D$2:$G$13,4,0),DAY(H6992)),
DATE(YEAR(H6992)+1,MONTH(H6992),DAY(H6992)))))-H6992))+H6992)</f>
        <v/>
      </c>
      <c r="J6992" s="9" t="str">
        <f t="shared" si="670"/>
        <v/>
      </c>
      <c r="K6992" s="11" t="str">
        <f t="shared" si="671"/>
        <v/>
      </c>
      <c r="L6992" s="11" t="str">
        <f t="shared" si="672"/>
        <v/>
      </c>
      <c r="M6992" s="11" t="str">
        <f>IF(A6992="","",VLOOKUP(E6992,index!$A$1:$B$6,2,0)*K6992*G6992)</f>
        <v/>
      </c>
      <c r="N6992" s="11" t="str">
        <f>IF(A6992="","",-PMT(G6992*VLOOKUP(E6992,index!$A$1:$B$6,2,0),C6992,F6992,0,0))</f>
        <v/>
      </c>
      <c r="O6992" s="11" t="str">
        <f t="shared" si="673"/>
        <v/>
      </c>
      <c r="P6992" s="11" t="str">
        <f t="shared" si="674"/>
        <v/>
      </c>
    </row>
    <row r="6993" spans="1:16" x14ac:dyDescent="0.25">
      <c r="A6993" s="9" t="str">
        <f>IF(A6992="","",IF(B6992&lt;C6992,A6992,IF(A6992=MAX('entry data'!$B$8:$B$507),"",A6992+1)))</f>
        <v/>
      </c>
      <c r="B6993" s="9" t="str">
        <f t="shared" si="669"/>
        <v/>
      </c>
      <c r="C6993" s="9" t="str">
        <f>IF(ISERROR(VLOOKUP(A6993,'entry data'!B:G,6,0)),"",VLOOKUP(A6993,'entry data'!B:G,6,0))</f>
        <v/>
      </c>
      <c r="D6993" s="9" t="str">
        <f>IF(ISERROR(VLOOKUP(A6993,'entry data'!B:C,2,0)),"",VLOOKUP(A6993,'entry data'!B:C,2,0))</f>
        <v/>
      </c>
      <c r="E6993" s="9" t="str">
        <f>IF(ISERROR(VLOOKUP(A6993,'entry data'!B:E,4,0)),"",VLOOKUP(A6993,'entry data'!B:E,4,0))</f>
        <v/>
      </c>
      <c r="F6993" s="11" t="str">
        <f>IF(A6993="","",IF(ISERROR(VLOOKUP(A6993,'entry data'!B:F,5,0)),"",VLOOKUP(A6993,'entry data'!B:F,5,0)))</f>
        <v/>
      </c>
      <c r="G6993" s="12" t="str">
        <f>IF(A6993="","",IF(ISERROR(VLOOKUP(A6993,'entry data'!B:I,8,0)),"",VLOOKUP(A6993,'entry data'!B:I,7,0)))</f>
        <v/>
      </c>
      <c r="H6993" s="13" t="str">
        <f>IF(A6993="","",IF(B6993=1,VLOOKUP(A6993,'entry data'!B:D,3,0),I6992))</f>
        <v/>
      </c>
      <c r="I6993" s="14" t="str">
        <f>IF(A6993="","",IF(E6993="weekly",7,IF(E6993="fortnightly",14,IF(E6993="monthly",DATE(IF(MONTH(H6993)=12,YEAR(H6993)+1,YEAR(H6993)),VLOOKUP(MONTH(H6993),index!$D$2:$G$13,2,0),DAY(H6993)),
IF(E6993="quarterly",DATE(IF(MONTH(H6993)&gt;=10,YEAR(H6993)+1,YEAR(H6993)),VLOOKUP(MONTH(H6993),index!$D$2:$G$13,3,0),DAY(H6993)),
IF(E6993="halfyearly",DATE(IF(MONTH(H6993)&gt;=7,YEAR(H6993)+1,YEAR(H6993)),VLOOKUP(MONTH(H6993),index!$D$2:$G$13,4,0),DAY(H6993)),
DATE(YEAR(H6993)+1,MONTH(H6993),DAY(H6993)))))-H6993))+H6993)</f>
        <v/>
      </c>
      <c r="J6993" s="9" t="str">
        <f t="shared" si="670"/>
        <v/>
      </c>
      <c r="K6993" s="11" t="str">
        <f t="shared" si="671"/>
        <v/>
      </c>
      <c r="L6993" s="11" t="str">
        <f t="shared" si="672"/>
        <v/>
      </c>
      <c r="M6993" s="11" t="str">
        <f>IF(A6993="","",VLOOKUP(E6993,index!$A$1:$B$6,2,0)*K6993*G6993)</f>
        <v/>
      </c>
      <c r="N6993" s="11" t="str">
        <f>IF(A6993="","",-PMT(G6993*VLOOKUP(E6993,index!$A$1:$B$6,2,0),C6993,F6993,0,0))</f>
        <v/>
      </c>
      <c r="O6993" s="11" t="str">
        <f t="shared" si="673"/>
        <v/>
      </c>
      <c r="P6993" s="11" t="str">
        <f t="shared" si="674"/>
        <v/>
      </c>
    </row>
    <row r="6994" spans="1:16" x14ac:dyDescent="0.25">
      <c r="A6994" s="9" t="str">
        <f>IF(A6993="","",IF(B6993&lt;C6993,A6993,IF(A6993=MAX('entry data'!$B$8:$B$507),"",A6993+1)))</f>
        <v/>
      </c>
      <c r="B6994" s="9" t="str">
        <f t="shared" si="669"/>
        <v/>
      </c>
      <c r="C6994" s="9" t="str">
        <f>IF(ISERROR(VLOOKUP(A6994,'entry data'!B:G,6,0)),"",VLOOKUP(A6994,'entry data'!B:G,6,0))</f>
        <v/>
      </c>
      <c r="D6994" s="9" t="str">
        <f>IF(ISERROR(VLOOKUP(A6994,'entry data'!B:C,2,0)),"",VLOOKUP(A6994,'entry data'!B:C,2,0))</f>
        <v/>
      </c>
      <c r="E6994" s="9" t="str">
        <f>IF(ISERROR(VLOOKUP(A6994,'entry data'!B:E,4,0)),"",VLOOKUP(A6994,'entry data'!B:E,4,0))</f>
        <v/>
      </c>
      <c r="F6994" s="11" t="str">
        <f>IF(A6994="","",IF(ISERROR(VLOOKUP(A6994,'entry data'!B:F,5,0)),"",VLOOKUP(A6994,'entry data'!B:F,5,0)))</f>
        <v/>
      </c>
      <c r="G6994" s="12" t="str">
        <f>IF(A6994="","",IF(ISERROR(VLOOKUP(A6994,'entry data'!B:I,8,0)),"",VLOOKUP(A6994,'entry data'!B:I,7,0)))</f>
        <v/>
      </c>
      <c r="H6994" s="13" t="str">
        <f>IF(A6994="","",IF(B6994=1,VLOOKUP(A6994,'entry data'!B:D,3,0),I6993))</f>
        <v/>
      </c>
      <c r="I6994" s="14" t="str">
        <f>IF(A6994="","",IF(E6994="weekly",7,IF(E6994="fortnightly",14,IF(E6994="monthly",DATE(IF(MONTH(H6994)=12,YEAR(H6994)+1,YEAR(H6994)),VLOOKUP(MONTH(H6994),index!$D$2:$G$13,2,0),DAY(H6994)),
IF(E6994="quarterly",DATE(IF(MONTH(H6994)&gt;=10,YEAR(H6994)+1,YEAR(H6994)),VLOOKUP(MONTH(H6994),index!$D$2:$G$13,3,0),DAY(H6994)),
IF(E6994="halfyearly",DATE(IF(MONTH(H6994)&gt;=7,YEAR(H6994)+1,YEAR(H6994)),VLOOKUP(MONTH(H6994),index!$D$2:$G$13,4,0),DAY(H6994)),
DATE(YEAR(H6994)+1,MONTH(H6994),DAY(H6994)))))-H6994))+H6994)</f>
        <v/>
      </c>
      <c r="J6994" s="9" t="str">
        <f t="shared" si="670"/>
        <v/>
      </c>
      <c r="K6994" s="11" t="str">
        <f t="shared" si="671"/>
        <v/>
      </c>
      <c r="L6994" s="11" t="str">
        <f t="shared" si="672"/>
        <v/>
      </c>
      <c r="M6994" s="11" t="str">
        <f>IF(A6994="","",VLOOKUP(E6994,index!$A$1:$B$6,2,0)*K6994*G6994)</f>
        <v/>
      </c>
      <c r="N6994" s="11" t="str">
        <f>IF(A6994="","",-PMT(G6994*VLOOKUP(E6994,index!$A$1:$B$6,2,0),C6994,F6994,0,0))</f>
        <v/>
      </c>
      <c r="O6994" s="11" t="str">
        <f t="shared" si="673"/>
        <v/>
      </c>
      <c r="P6994" s="11" t="str">
        <f t="shared" si="674"/>
        <v/>
      </c>
    </row>
    <row r="6995" spans="1:16" x14ac:dyDescent="0.25">
      <c r="A6995" s="9" t="str">
        <f>IF(A6994="","",IF(B6994&lt;C6994,A6994,IF(A6994=MAX('entry data'!$B$8:$B$507),"",A6994+1)))</f>
        <v/>
      </c>
      <c r="B6995" s="9" t="str">
        <f t="shared" si="669"/>
        <v/>
      </c>
      <c r="C6995" s="9" t="str">
        <f>IF(ISERROR(VLOOKUP(A6995,'entry data'!B:G,6,0)),"",VLOOKUP(A6995,'entry data'!B:G,6,0))</f>
        <v/>
      </c>
      <c r="D6995" s="9" t="str">
        <f>IF(ISERROR(VLOOKUP(A6995,'entry data'!B:C,2,0)),"",VLOOKUP(A6995,'entry data'!B:C,2,0))</f>
        <v/>
      </c>
      <c r="E6995" s="9" t="str">
        <f>IF(ISERROR(VLOOKUP(A6995,'entry data'!B:E,4,0)),"",VLOOKUP(A6995,'entry data'!B:E,4,0))</f>
        <v/>
      </c>
      <c r="F6995" s="11" t="str">
        <f>IF(A6995="","",IF(ISERROR(VLOOKUP(A6995,'entry data'!B:F,5,0)),"",VLOOKUP(A6995,'entry data'!B:F,5,0)))</f>
        <v/>
      </c>
      <c r="G6995" s="12" t="str">
        <f>IF(A6995="","",IF(ISERROR(VLOOKUP(A6995,'entry data'!B:I,8,0)),"",VLOOKUP(A6995,'entry data'!B:I,7,0)))</f>
        <v/>
      </c>
      <c r="H6995" s="13" t="str">
        <f>IF(A6995="","",IF(B6995=1,VLOOKUP(A6995,'entry data'!B:D,3,0),I6994))</f>
        <v/>
      </c>
      <c r="I6995" s="14" t="str">
        <f>IF(A6995="","",IF(E6995="weekly",7,IF(E6995="fortnightly",14,IF(E6995="monthly",DATE(IF(MONTH(H6995)=12,YEAR(H6995)+1,YEAR(H6995)),VLOOKUP(MONTH(H6995),index!$D$2:$G$13,2,0),DAY(H6995)),
IF(E6995="quarterly",DATE(IF(MONTH(H6995)&gt;=10,YEAR(H6995)+1,YEAR(H6995)),VLOOKUP(MONTH(H6995),index!$D$2:$G$13,3,0),DAY(H6995)),
IF(E6995="halfyearly",DATE(IF(MONTH(H6995)&gt;=7,YEAR(H6995)+1,YEAR(H6995)),VLOOKUP(MONTH(H6995),index!$D$2:$G$13,4,0),DAY(H6995)),
DATE(YEAR(H6995)+1,MONTH(H6995),DAY(H6995)))))-H6995))+H6995)</f>
        <v/>
      </c>
      <c r="J6995" s="9" t="str">
        <f t="shared" si="670"/>
        <v/>
      </c>
      <c r="K6995" s="11" t="str">
        <f t="shared" si="671"/>
        <v/>
      </c>
      <c r="L6995" s="11" t="str">
        <f t="shared" si="672"/>
        <v/>
      </c>
      <c r="M6995" s="11" t="str">
        <f>IF(A6995="","",VLOOKUP(E6995,index!$A$1:$B$6,2,0)*K6995*G6995)</f>
        <v/>
      </c>
      <c r="N6995" s="11" t="str">
        <f>IF(A6995="","",-PMT(G6995*VLOOKUP(E6995,index!$A$1:$B$6,2,0),C6995,F6995,0,0))</f>
        <v/>
      </c>
      <c r="O6995" s="11" t="str">
        <f t="shared" si="673"/>
        <v/>
      </c>
      <c r="P6995" s="11" t="str">
        <f t="shared" si="674"/>
        <v/>
      </c>
    </row>
    <row r="6996" spans="1:16" x14ac:dyDescent="0.25">
      <c r="A6996" s="9" t="str">
        <f>IF(A6995="","",IF(B6995&lt;C6995,A6995,IF(A6995=MAX('entry data'!$B$8:$B$507),"",A6995+1)))</f>
        <v/>
      </c>
      <c r="B6996" s="9" t="str">
        <f t="shared" si="669"/>
        <v/>
      </c>
      <c r="C6996" s="9" t="str">
        <f>IF(ISERROR(VLOOKUP(A6996,'entry data'!B:G,6,0)),"",VLOOKUP(A6996,'entry data'!B:G,6,0))</f>
        <v/>
      </c>
      <c r="D6996" s="9" t="str">
        <f>IF(ISERROR(VLOOKUP(A6996,'entry data'!B:C,2,0)),"",VLOOKUP(A6996,'entry data'!B:C,2,0))</f>
        <v/>
      </c>
      <c r="E6996" s="9" t="str">
        <f>IF(ISERROR(VLOOKUP(A6996,'entry data'!B:E,4,0)),"",VLOOKUP(A6996,'entry data'!B:E,4,0))</f>
        <v/>
      </c>
      <c r="F6996" s="11" t="str">
        <f>IF(A6996="","",IF(ISERROR(VLOOKUP(A6996,'entry data'!B:F,5,0)),"",VLOOKUP(A6996,'entry data'!B:F,5,0)))</f>
        <v/>
      </c>
      <c r="G6996" s="12" t="str">
        <f>IF(A6996="","",IF(ISERROR(VLOOKUP(A6996,'entry data'!B:I,8,0)),"",VLOOKUP(A6996,'entry data'!B:I,7,0)))</f>
        <v/>
      </c>
      <c r="H6996" s="13" t="str">
        <f>IF(A6996="","",IF(B6996=1,VLOOKUP(A6996,'entry data'!B:D,3,0),I6995))</f>
        <v/>
      </c>
      <c r="I6996" s="14" t="str">
        <f>IF(A6996="","",IF(E6996="weekly",7,IF(E6996="fortnightly",14,IF(E6996="monthly",DATE(IF(MONTH(H6996)=12,YEAR(H6996)+1,YEAR(H6996)),VLOOKUP(MONTH(H6996),index!$D$2:$G$13,2,0),DAY(H6996)),
IF(E6996="quarterly",DATE(IF(MONTH(H6996)&gt;=10,YEAR(H6996)+1,YEAR(H6996)),VLOOKUP(MONTH(H6996),index!$D$2:$G$13,3,0),DAY(H6996)),
IF(E6996="halfyearly",DATE(IF(MONTH(H6996)&gt;=7,YEAR(H6996)+1,YEAR(H6996)),VLOOKUP(MONTH(H6996),index!$D$2:$G$13,4,0),DAY(H6996)),
DATE(YEAR(H6996)+1,MONTH(H6996),DAY(H6996)))))-H6996))+H6996)</f>
        <v/>
      </c>
      <c r="J6996" s="9" t="str">
        <f t="shared" si="670"/>
        <v/>
      </c>
      <c r="K6996" s="11" t="str">
        <f t="shared" si="671"/>
        <v/>
      </c>
      <c r="L6996" s="11" t="str">
        <f t="shared" si="672"/>
        <v/>
      </c>
      <c r="M6996" s="11" t="str">
        <f>IF(A6996="","",VLOOKUP(E6996,index!$A$1:$B$6,2,0)*K6996*G6996)</f>
        <v/>
      </c>
      <c r="N6996" s="11" t="str">
        <f>IF(A6996="","",-PMT(G6996*VLOOKUP(E6996,index!$A$1:$B$6,2,0),C6996,F6996,0,0))</f>
        <v/>
      </c>
      <c r="O6996" s="11" t="str">
        <f t="shared" si="673"/>
        <v/>
      </c>
      <c r="P6996" s="11" t="str">
        <f t="shared" si="674"/>
        <v/>
      </c>
    </row>
    <row r="6997" spans="1:16" x14ac:dyDescent="0.25">
      <c r="A6997" s="9" t="str">
        <f>IF(A6996="","",IF(B6996&lt;C6996,A6996,IF(A6996=MAX('entry data'!$B$8:$B$507),"",A6996+1)))</f>
        <v/>
      </c>
      <c r="B6997" s="9" t="str">
        <f t="shared" si="669"/>
        <v/>
      </c>
      <c r="C6997" s="9" t="str">
        <f>IF(ISERROR(VLOOKUP(A6997,'entry data'!B:G,6,0)),"",VLOOKUP(A6997,'entry data'!B:G,6,0))</f>
        <v/>
      </c>
      <c r="D6997" s="9" t="str">
        <f>IF(ISERROR(VLOOKUP(A6997,'entry data'!B:C,2,0)),"",VLOOKUP(A6997,'entry data'!B:C,2,0))</f>
        <v/>
      </c>
      <c r="E6997" s="9" t="str">
        <f>IF(ISERROR(VLOOKUP(A6997,'entry data'!B:E,4,0)),"",VLOOKUP(A6997,'entry data'!B:E,4,0))</f>
        <v/>
      </c>
      <c r="F6997" s="11" t="str">
        <f>IF(A6997="","",IF(ISERROR(VLOOKUP(A6997,'entry data'!B:F,5,0)),"",VLOOKUP(A6997,'entry data'!B:F,5,0)))</f>
        <v/>
      </c>
      <c r="G6997" s="12" t="str">
        <f>IF(A6997="","",IF(ISERROR(VLOOKUP(A6997,'entry data'!B:I,8,0)),"",VLOOKUP(A6997,'entry data'!B:I,7,0)))</f>
        <v/>
      </c>
      <c r="H6997" s="13" t="str">
        <f>IF(A6997="","",IF(B6997=1,VLOOKUP(A6997,'entry data'!B:D,3,0),I6996))</f>
        <v/>
      </c>
      <c r="I6997" s="14" t="str">
        <f>IF(A6997="","",IF(E6997="weekly",7,IF(E6997="fortnightly",14,IF(E6997="monthly",DATE(IF(MONTH(H6997)=12,YEAR(H6997)+1,YEAR(H6997)),VLOOKUP(MONTH(H6997),index!$D$2:$G$13,2,0),DAY(H6997)),
IF(E6997="quarterly",DATE(IF(MONTH(H6997)&gt;=10,YEAR(H6997)+1,YEAR(H6997)),VLOOKUP(MONTH(H6997),index!$D$2:$G$13,3,0),DAY(H6997)),
IF(E6997="halfyearly",DATE(IF(MONTH(H6997)&gt;=7,YEAR(H6997)+1,YEAR(H6997)),VLOOKUP(MONTH(H6997),index!$D$2:$G$13,4,0),DAY(H6997)),
DATE(YEAR(H6997)+1,MONTH(H6997),DAY(H6997)))))-H6997))+H6997)</f>
        <v/>
      </c>
      <c r="J6997" s="9" t="str">
        <f t="shared" si="670"/>
        <v/>
      </c>
      <c r="K6997" s="11" t="str">
        <f t="shared" si="671"/>
        <v/>
      </c>
      <c r="L6997" s="11" t="str">
        <f t="shared" si="672"/>
        <v/>
      </c>
      <c r="M6997" s="11" t="str">
        <f>IF(A6997="","",VLOOKUP(E6997,index!$A$1:$B$6,2,0)*K6997*G6997)</f>
        <v/>
      </c>
      <c r="N6997" s="11" t="str">
        <f>IF(A6997="","",-PMT(G6997*VLOOKUP(E6997,index!$A$1:$B$6,2,0),C6997,F6997,0,0))</f>
        <v/>
      </c>
      <c r="O6997" s="11" t="str">
        <f t="shared" si="673"/>
        <v/>
      </c>
      <c r="P6997" s="11" t="str">
        <f t="shared" si="674"/>
        <v/>
      </c>
    </row>
    <row r="6998" spans="1:16" x14ac:dyDescent="0.25">
      <c r="A6998" s="9" t="str">
        <f>IF(A6997="","",IF(B6997&lt;C6997,A6997,IF(A6997=MAX('entry data'!$B$8:$B$507),"",A6997+1)))</f>
        <v/>
      </c>
      <c r="B6998" s="9" t="str">
        <f t="shared" si="669"/>
        <v/>
      </c>
      <c r="C6998" s="9" t="str">
        <f>IF(ISERROR(VLOOKUP(A6998,'entry data'!B:G,6,0)),"",VLOOKUP(A6998,'entry data'!B:G,6,0))</f>
        <v/>
      </c>
      <c r="D6998" s="9" t="str">
        <f>IF(ISERROR(VLOOKUP(A6998,'entry data'!B:C,2,0)),"",VLOOKUP(A6998,'entry data'!B:C,2,0))</f>
        <v/>
      </c>
      <c r="E6998" s="9" t="str">
        <f>IF(ISERROR(VLOOKUP(A6998,'entry data'!B:E,4,0)),"",VLOOKUP(A6998,'entry data'!B:E,4,0))</f>
        <v/>
      </c>
      <c r="F6998" s="11" t="str">
        <f>IF(A6998="","",IF(ISERROR(VLOOKUP(A6998,'entry data'!B:F,5,0)),"",VLOOKUP(A6998,'entry data'!B:F,5,0)))</f>
        <v/>
      </c>
      <c r="G6998" s="12" t="str">
        <f>IF(A6998="","",IF(ISERROR(VLOOKUP(A6998,'entry data'!B:I,8,0)),"",VLOOKUP(A6998,'entry data'!B:I,7,0)))</f>
        <v/>
      </c>
      <c r="H6998" s="13" t="str">
        <f>IF(A6998="","",IF(B6998=1,VLOOKUP(A6998,'entry data'!B:D,3,0),I6997))</f>
        <v/>
      </c>
      <c r="I6998" s="14" t="str">
        <f>IF(A6998="","",IF(E6998="weekly",7,IF(E6998="fortnightly",14,IF(E6998="monthly",DATE(IF(MONTH(H6998)=12,YEAR(H6998)+1,YEAR(H6998)),VLOOKUP(MONTH(H6998),index!$D$2:$G$13,2,0),DAY(H6998)),
IF(E6998="quarterly",DATE(IF(MONTH(H6998)&gt;=10,YEAR(H6998)+1,YEAR(H6998)),VLOOKUP(MONTH(H6998),index!$D$2:$G$13,3,0),DAY(H6998)),
IF(E6998="halfyearly",DATE(IF(MONTH(H6998)&gt;=7,YEAR(H6998)+1,YEAR(H6998)),VLOOKUP(MONTH(H6998),index!$D$2:$G$13,4,0),DAY(H6998)),
DATE(YEAR(H6998)+1,MONTH(H6998),DAY(H6998)))))-H6998))+H6998)</f>
        <v/>
      </c>
      <c r="J6998" s="9" t="str">
        <f t="shared" si="670"/>
        <v/>
      </c>
      <c r="K6998" s="11" t="str">
        <f t="shared" si="671"/>
        <v/>
      </c>
      <c r="L6998" s="11" t="str">
        <f t="shared" si="672"/>
        <v/>
      </c>
      <c r="M6998" s="11" t="str">
        <f>IF(A6998="","",VLOOKUP(E6998,index!$A$1:$B$6,2,0)*K6998*G6998)</f>
        <v/>
      </c>
      <c r="N6998" s="11" t="str">
        <f>IF(A6998="","",-PMT(G6998*VLOOKUP(E6998,index!$A$1:$B$6,2,0),C6998,F6998,0,0))</f>
        <v/>
      </c>
      <c r="O6998" s="11" t="str">
        <f t="shared" si="673"/>
        <v/>
      </c>
      <c r="P6998" s="11" t="str">
        <f t="shared" si="674"/>
        <v/>
      </c>
    </row>
    <row r="6999" spans="1:16" x14ac:dyDescent="0.25">
      <c r="A6999" s="9" t="str">
        <f>IF(A6998="","",IF(B6998&lt;C6998,A6998,IF(A6998=MAX('entry data'!$B$8:$B$507),"",A6998+1)))</f>
        <v/>
      </c>
      <c r="B6999" s="9" t="str">
        <f t="shared" ref="B6999:B7062" si="675">IF(A6999="","",IF(B6998=C6998,1,B6998+1))</f>
        <v/>
      </c>
      <c r="C6999" s="9" t="str">
        <f>IF(ISERROR(VLOOKUP(A6999,'entry data'!B:G,6,0)),"",VLOOKUP(A6999,'entry data'!B:G,6,0))</f>
        <v/>
      </c>
      <c r="D6999" s="9" t="str">
        <f>IF(ISERROR(VLOOKUP(A6999,'entry data'!B:C,2,0)),"",VLOOKUP(A6999,'entry data'!B:C,2,0))</f>
        <v/>
      </c>
      <c r="E6999" s="9" t="str">
        <f>IF(ISERROR(VLOOKUP(A6999,'entry data'!B:E,4,0)),"",VLOOKUP(A6999,'entry data'!B:E,4,0))</f>
        <v/>
      </c>
      <c r="F6999" s="11" t="str">
        <f>IF(A6999="","",IF(ISERROR(VLOOKUP(A6999,'entry data'!B:F,5,0)),"",VLOOKUP(A6999,'entry data'!B:F,5,0)))</f>
        <v/>
      </c>
      <c r="G6999" s="12" t="str">
        <f>IF(A6999="","",IF(ISERROR(VLOOKUP(A6999,'entry data'!B:I,8,0)),"",VLOOKUP(A6999,'entry data'!B:I,7,0)))</f>
        <v/>
      </c>
      <c r="H6999" s="13" t="str">
        <f>IF(A6999="","",IF(B6999=1,VLOOKUP(A6999,'entry data'!B:D,3,0),I6998))</f>
        <v/>
      </c>
      <c r="I6999" s="14" t="str">
        <f>IF(A6999="","",IF(E6999="weekly",7,IF(E6999="fortnightly",14,IF(E6999="monthly",DATE(IF(MONTH(H6999)=12,YEAR(H6999)+1,YEAR(H6999)),VLOOKUP(MONTH(H6999),index!$D$2:$G$13,2,0),DAY(H6999)),
IF(E6999="quarterly",DATE(IF(MONTH(H6999)&gt;=10,YEAR(H6999)+1,YEAR(H6999)),VLOOKUP(MONTH(H6999),index!$D$2:$G$13,3,0),DAY(H6999)),
IF(E6999="halfyearly",DATE(IF(MONTH(H6999)&gt;=7,YEAR(H6999)+1,YEAR(H6999)),VLOOKUP(MONTH(H6999),index!$D$2:$G$13,4,0),DAY(H6999)),
DATE(YEAR(H6999)+1,MONTH(H6999),DAY(H6999)))))-H6999))+H6999)</f>
        <v/>
      </c>
      <c r="J6999" s="9" t="str">
        <f t="shared" ref="J6999:J7062" si="676">IF(A6999="","",IF(MONTH(I6999)&lt;10,YEAR(I6999)&amp;"-0"&amp;MONTH(I6999),YEAR(I6999)&amp;"-"&amp;MONTH(I6999)))</f>
        <v/>
      </c>
      <c r="K6999" s="11" t="str">
        <f t="shared" ref="K6999:K7062" si="677">IF(A6999="","",IF(B6999=1,F6999,O6998))</f>
        <v/>
      </c>
      <c r="L6999" s="11" t="str">
        <f t="shared" ref="L6999:L7062" si="678">IF(A6999="","",N6999-M6999)</f>
        <v/>
      </c>
      <c r="M6999" s="11" t="str">
        <f>IF(A6999="","",VLOOKUP(E6999,index!$A$1:$B$6,2,0)*K6999*G6999)</f>
        <v/>
      </c>
      <c r="N6999" s="11" t="str">
        <f>IF(A6999="","",-PMT(G6999*VLOOKUP(E6999,index!$A$1:$B$6,2,0),C6999,F6999,0,0))</f>
        <v/>
      </c>
      <c r="O6999" s="11" t="str">
        <f t="shared" ref="O6999:O7062" si="679">IF(A6999="","",K6999-L6999)</f>
        <v/>
      </c>
      <c r="P6999" s="11" t="str">
        <f t="shared" si="674"/>
        <v/>
      </c>
    </row>
    <row r="7000" spans="1:16" x14ac:dyDescent="0.25">
      <c r="A7000" s="9" t="str">
        <f>IF(A6999="","",IF(B6999&lt;C6999,A6999,IF(A6999=MAX('entry data'!$B$8:$B$507),"",A6999+1)))</f>
        <v/>
      </c>
      <c r="B7000" s="9" t="str">
        <f t="shared" si="675"/>
        <v/>
      </c>
      <c r="C7000" s="9" t="str">
        <f>IF(ISERROR(VLOOKUP(A7000,'entry data'!B:G,6,0)),"",VLOOKUP(A7000,'entry data'!B:G,6,0))</f>
        <v/>
      </c>
      <c r="D7000" s="9" t="str">
        <f>IF(ISERROR(VLOOKUP(A7000,'entry data'!B:C,2,0)),"",VLOOKUP(A7000,'entry data'!B:C,2,0))</f>
        <v/>
      </c>
      <c r="E7000" s="9" t="str">
        <f>IF(ISERROR(VLOOKUP(A7000,'entry data'!B:E,4,0)),"",VLOOKUP(A7000,'entry data'!B:E,4,0))</f>
        <v/>
      </c>
      <c r="F7000" s="11" t="str">
        <f>IF(A7000="","",IF(ISERROR(VLOOKUP(A7000,'entry data'!B:F,5,0)),"",VLOOKUP(A7000,'entry data'!B:F,5,0)))</f>
        <v/>
      </c>
      <c r="G7000" s="12" t="str">
        <f>IF(A7000="","",IF(ISERROR(VLOOKUP(A7000,'entry data'!B:I,8,0)),"",VLOOKUP(A7000,'entry data'!B:I,7,0)))</f>
        <v/>
      </c>
      <c r="H7000" s="13" t="str">
        <f>IF(A7000="","",IF(B7000=1,VLOOKUP(A7000,'entry data'!B:D,3,0),I6999))</f>
        <v/>
      </c>
      <c r="I7000" s="14" t="str">
        <f>IF(A7000="","",IF(E7000="weekly",7,IF(E7000="fortnightly",14,IF(E7000="monthly",DATE(IF(MONTH(H7000)=12,YEAR(H7000)+1,YEAR(H7000)),VLOOKUP(MONTH(H7000),index!$D$2:$G$13,2,0),DAY(H7000)),
IF(E7000="quarterly",DATE(IF(MONTH(H7000)&gt;=10,YEAR(H7000)+1,YEAR(H7000)),VLOOKUP(MONTH(H7000),index!$D$2:$G$13,3,0),DAY(H7000)),
IF(E7000="halfyearly",DATE(IF(MONTH(H7000)&gt;=7,YEAR(H7000)+1,YEAR(H7000)),VLOOKUP(MONTH(H7000),index!$D$2:$G$13,4,0),DAY(H7000)),
DATE(YEAR(H7000)+1,MONTH(H7000),DAY(H7000)))))-H7000))+H7000)</f>
        <v/>
      </c>
      <c r="J7000" s="9" t="str">
        <f t="shared" si="676"/>
        <v/>
      </c>
      <c r="K7000" s="11" t="str">
        <f t="shared" si="677"/>
        <v/>
      </c>
      <c r="L7000" s="11" t="str">
        <f t="shared" si="678"/>
        <v/>
      </c>
      <c r="M7000" s="11" t="str">
        <f>IF(A7000="","",VLOOKUP(E7000,index!$A$1:$B$6,2,0)*K7000*G7000)</f>
        <v/>
      </c>
      <c r="N7000" s="11" t="str">
        <f>IF(A7000="","",-PMT(G7000*VLOOKUP(E7000,index!$A$1:$B$6,2,0),C7000,F7000,0,0))</f>
        <v/>
      </c>
      <c r="O7000" s="11" t="str">
        <f t="shared" si="679"/>
        <v/>
      </c>
      <c r="P7000" s="11" t="str">
        <f t="shared" si="674"/>
        <v/>
      </c>
    </row>
    <row r="7001" spans="1:16" x14ac:dyDescent="0.25">
      <c r="A7001" s="9" t="str">
        <f>IF(A7000="","",IF(B7000&lt;C7000,A7000,IF(A7000=MAX('entry data'!$B$8:$B$507),"",A7000+1)))</f>
        <v/>
      </c>
      <c r="B7001" s="9" t="str">
        <f t="shared" si="675"/>
        <v/>
      </c>
      <c r="C7001" s="9" t="str">
        <f>IF(ISERROR(VLOOKUP(A7001,'entry data'!B:G,6,0)),"",VLOOKUP(A7001,'entry data'!B:G,6,0))</f>
        <v/>
      </c>
      <c r="D7001" s="9" t="str">
        <f>IF(ISERROR(VLOOKUP(A7001,'entry data'!B:C,2,0)),"",VLOOKUP(A7001,'entry data'!B:C,2,0))</f>
        <v/>
      </c>
      <c r="E7001" s="9" t="str">
        <f>IF(ISERROR(VLOOKUP(A7001,'entry data'!B:E,4,0)),"",VLOOKUP(A7001,'entry data'!B:E,4,0))</f>
        <v/>
      </c>
      <c r="F7001" s="11" t="str">
        <f>IF(A7001="","",IF(ISERROR(VLOOKUP(A7001,'entry data'!B:F,5,0)),"",VLOOKUP(A7001,'entry data'!B:F,5,0)))</f>
        <v/>
      </c>
      <c r="G7001" s="12" t="str">
        <f>IF(A7001="","",IF(ISERROR(VLOOKUP(A7001,'entry data'!B:I,8,0)),"",VLOOKUP(A7001,'entry data'!B:I,7,0)))</f>
        <v/>
      </c>
      <c r="H7001" s="13" t="str">
        <f>IF(A7001="","",IF(B7001=1,VLOOKUP(A7001,'entry data'!B:D,3,0),I7000))</f>
        <v/>
      </c>
      <c r="I7001" s="14" t="str">
        <f>IF(A7001="","",IF(E7001="weekly",7,IF(E7001="fortnightly",14,IF(E7001="monthly",DATE(IF(MONTH(H7001)=12,YEAR(H7001)+1,YEAR(H7001)),VLOOKUP(MONTH(H7001),index!$D$2:$G$13,2,0),DAY(H7001)),
IF(E7001="quarterly",DATE(IF(MONTH(H7001)&gt;=10,YEAR(H7001)+1,YEAR(H7001)),VLOOKUP(MONTH(H7001),index!$D$2:$G$13,3,0),DAY(H7001)),
IF(E7001="halfyearly",DATE(IF(MONTH(H7001)&gt;=7,YEAR(H7001)+1,YEAR(H7001)),VLOOKUP(MONTH(H7001),index!$D$2:$G$13,4,0),DAY(H7001)),
DATE(YEAR(H7001)+1,MONTH(H7001),DAY(H7001)))))-H7001))+H7001)</f>
        <v/>
      </c>
      <c r="J7001" s="9" t="str">
        <f t="shared" si="676"/>
        <v/>
      </c>
      <c r="K7001" s="11" t="str">
        <f t="shared" si="677"/>
        <v/>
      </c>
      <c r="L7001" s="11" t="str">
        <f t="shared" si="678"/>
        <v/>
      </c>
      <c r="M7001" s="11" t="str">
        <f>IF(A7001="","",VLOOKUP(E7001,index!$A$1:$B$6,2,0)*K7001*G7001)</f>
        <v/>
      </c>
      <c r="N7001" s="11" t="str">
        <f>IF(A7001="","",-PMT(G7001*VLOOKUP(E7001,index!$A$1:$B$6,2,0),C7001,F7001,0,0))</f>
        <v/>
      </c>
      <c r="O7001" s="11" t="str">
        <f t="shared" si="679"/>
        <v/>
      </c>
      <c r="P7001" s="11" t="str">
        <f t="shared" si="674"/>
        <v/>
      </c>
    </row>
    <row r="7002" spans="1:16" x14ac:dyDescent="0.25">
      <c r="A7002" s="9" t="str">
        <f>IF(A7001="","",IF(B7001&lt;C7001,A7001,IF(A7001=MAX('entry data'!$B$8:$B$507),"",A7001+1)))</f>
        <v/>
      </c>
      <c r="B7002" s="9" t="str">
        <f t="shared" si="675"/>
        <v/>
      </c>
      <c r="C7002" s="9" t="str">
        <f>IF(ISERROR(VLOOKUP(A7002,'entry data'!B:G,6,0)),"",VLOOKUP(A7002,'entry data'!B:G,6,0))</f>
        <v/>
      </c>
      <c r="D7002" s="9" t="str">
        <f>IF(ISERROR(VLOOKUP(A7002,'entry data'!B:C,2,0)),"",VLOOKUP(A7002,'entry data'!B:C,2,0))</f>
        <v/>
      </c>
      <c r="E7002" s="9" t="str">
        <f>IF(ISERROR(VLOOKUP(A7002,'entry data'!B:E,4,0)),"",VLOOKUP(A7002,'entry data'!B:E,4,0))</f>
        <v/>
      </c>
      <c r="F7002" s="11" t="str">
        <f>IF(A7002="","",IF(ISERROR(VLOOKUP(A7002,'entry data'!B:F,5,0)),"",VLOOKUP(A7002,'entry data'!B:F,5,0)))</f>
        <v/>
      </c>
      <c r="G7002" s="12" t="str">
        <f>IF(A7002="","",IF(ISERROR(VLOOKUP(A7002,'entry data'!B:I,8,0)),"",VLOOKUP(A7002,'entry data'!B:I,7,0)))</f>
        <v/>
      </c>
      <c r="H7002" s="13" t="str">
        <f>IF(A7002="","",IF(B7002=1,VLOOKUP(A7002,'entry data'!B:D,3,0),I7001))</f>
        <v/>
      </c>
      <c r="I7002" s="14" t="str">
        <f>IF(A7002="","",IF(E7002="weekly",7,IF(E7002="fortnightly",14,IF(E7002="monthly",DATE(IF(MONTH(H7002)=12,YEAR(H7002)+1,YEAR(H7002)),VLOOKUP(MONTH(H7002),index!$D$2:$G$13,2,0),DAY(H7002)),
IF(E7002="quarterly",DATE(IF(MONTH(H7002)&gt;=10,YEAR(H7002)+1,YEAR(H7002)),VLOOKUP(MONTH(H7002),index!$D$2:$G$13,3,0),DAY(H7002)),
IF(E7002="halfyearly",DATE(IF(MONTH(H7002)&gt;=7,YEAR(H7002)+1,YEAR(H7002)),VLOOKUP(MONTH(H7002),index!$D$2:$G$13,4,0),DAY(H7002)),
DATE(YEAR(H7002)+1,MONTH(H7002),DAY(H7002)))))-H7002))+H7002)</f>
        <v/>
      </c>
      <c r="J7002" s="9" t="str">
        <f t="shared" si="676"/>
        <v/>
      </c>
      <c r="K7002" s="11" t="str">
        <f t="shared" si="677"/>
        <v/>
      </c>
      <c r="L7002" s="11" t="str">
        <f t="shared" si="678"/>
        <v/>
      </c>
      <c r="M7002" s="11" t="str">
        <f>IF(A7002="","",VLOOKUP(E7002,index!$A$1:$B$6,2,0)*K7002*G7002)</f>
        <v/>
      </c>
      <c r="N7002" s="11" t="str">
        <f>IF(A7002="","",-PMT(G7002*VLOOKUP(E7002,index!$A$1:$B$6,2,0),C7002,F7002,0,0))</f>
        <v/>
      </c>
      <c r="O7002" s="11" t="str">
        <f t="shared" si="679"/>
        <v/>
      </c>
      <c r="P7002" s="11" t="str">
        <f t="shared" si="674"/>
        <v/>
      </c>
    </row>
    <row r="7003" spans="1:16" x14ac:dyDescent="0.25">
      <c r="A7003" s="9" t="str">
        <f>IF(A7002="","",IF(B7002&lt;C7002,A7002,IF(A7002=MAX('entry data'!$B$8:$B$507),"",A7002+1)))</f>
        <v/>
      </c>
      <c r="B7003" s="9" t="str">
        <f t="shared" si="675"/>
        <v/>
      </c>
      <c r="C7003" s="9" t="str">
        <f>IF(ISERROR(VLOOKUP(A7003,'entry data'!B:G,6,0)),"",VLOOKUP(A7003,'entry data'!B:G,6,0))</f>
        <v/>
      </c>
      <c r="D7003" s="9" t="str">
        <f>IF(ISERROR(VLOOKUP(A7003,'entry data'!B:C,2,0)),"",VLOOKUP(A7003,'entry data'!B:C,2,0))</f>
        <v/>
      </c>
      <c r="E7003" s="9" t="str">
        <f>IF(ISERROR(VLOOKUP(A7003,'entry data'!B:E,4,0)),"",VLOOKUP(A7003,'entry data'!B:E,4,0))</f>
        <v/>
      </c>
      <c r="F7003" s="11" t="str">
        <f>IF(A7003="","",IF(ISERROR(VLOOKUP(A7003,'entry data'!B:F,5,0)),"",VLOOKUP(A7003,'entry data'!B:F,5,0)))</f>
        <v/>
      </c>
      <c r="G7003" s="12" t="str">
        <f>IF(A7003="","",IF(ISERROR(VLOOKUP(A7003,'entry data'!B:I,8,0)),"",VLOOKUP(A7003,'entry data'!B:I,7,0)))</f>
        <v/>
      </c>
      <c r="H7003" s="13" t="str">
        <f>IF(A7003="","",IF(B7003=1,VLOOKUP(A7003,'entry data'!B:D,3,0),I7002))</f>
        <v/>
      </c>
      <c r="I7003" s="14" t="str">
        <f>IF(A7003="","",IF(E7003="weekly",7,IF(E7003="fortnightly",14,IF(E7003="monthly",DATE(IF(MONTH(H7003)=12,YEAR(H7003)+1,YEAR(H7003)),VLOOKUP(MONTH(H7003),index!$D$2:$G$13,2,0),DAY(H7003)),
IF(E7003="quarterly",DATE(IF(MONTH(H7003)&gt;=10,YEAR(H7003)+1,YEAR(H7003)),VLOOKUP(MONTH(H7003),index!$D$2:$G$13,3,0),DAY(H7003)),
IF(E7003="halfyearly",DATE(IF(MONTH(H7003)&gt;=7,YEAR(H7003)+1,YEAR(H7003)),VLOOKUP(MONTH(H7003),index!$D$2:$G$13,4,0),DAY(H7003)),
DATE(YEAR(H7003)+1,MONTH(H7003),DAY(H7003)))))-H7003))+H7003)</f>
        <v/>
      </c>
      <c r="J7003" s="9" t="str">
        <f t="shared" si="676"/>
        <v/>
      </c>
      <c r="K7003" s="11" t="str">
        <f t="shared" si="677"/>
        <v/>
      </c>
      <c r="L7003" s="11" t="str">
        <f t="shared" si="678"/>
        <v/>
      </c>
      <c r="M7003" s="11" t="str">
        <f>IF(A7003="","",VLOOKUP(E7003,index!$A$1:$B$6,2,0)*K7003*G7003)</f>
        <v/>
      </c>
      <c r="N7003" s="11" t="str">
        <f>IF(A7003="","",-PMT(G7003*VLOOKUP(E7003,index!$A$1:$B$6,2,0),C7003,F7003,0,0))</f>
        <v/>
      </c>
      <c r="O7003" s="11" t="str">
        <f t="shared" si="679"/>
        <v/>
      </c>
      <c r="P7003" s="11" t="str">
        <f t="shared" si="674"/>
        <v/>
      </c>
    </row>
    <row r="7004" spans="1:16" x14ac:dyDescent="0.25">
      <c r="A7004" s="9" t="str">
        <f>IF(A7003="","",IF(B7003&lt;C7003,A7003,IF(A7003=MAX('entry data'!$B$8:$B$507),"",A7003+1)))</f>
        <v/>
      </c>
      <c r="B7004" s="9" t="str">
        <f t="shared" si="675"/>
        <v/>
      </c>
      <c r="C7004" s="9" t="str">
        <f>IF(ISERROR(VLOOKUP(A7004,'entry data'!B:G,6,0)),"",VLOOKUP(A7004,'entry data'!B:G,6,0))</f>
        <v/>
      </c>
      <c r="D7004" s="9" t="str">
        <f>IF(ISERROR(VLOOKUP(A7004,'entry data'!B:C,2,0)),"",VLOOKUP(A7004,'entry data'!B:C,2,0))</f>
        <v/>
      </c>
      <c r="E7004" s="9" t="str">
        <f>IF(ISERROR(VLOOKUP(A7004,'entry data'!B:E,4,0)),"",VLOOKUP(A7004,'entry data'!B:E,4,0))</f>
        <v/>
      </c>
      <c r="F7004" s="11" t="str">
        <f>IF(A7004="","",IF(ISERROR(VLOOKUP(A7004,'entry data'!B:F,5,0)),"",VLOOKUP(A7004,'entry data'!B:F,5,0)))</f>
        <v/>
      </c>
      <c r="G7004" s="12" t="str">
        <f>IF(A7004="","",IF(ISERROR(VLOOKUP(A7004,'entry data'!B:I,8,0)),"",VLOOKUP(A7004,'entry data'!B:I,7,0)))</f>
        <v/>
      </c>
      <c r="H7004" s="13" t="str">
        <f>IF(A7004="","",IF(B7004=1,VLOOKUP(A7004,'entry data'!B:D,3,0),I7003))</f>
        <v/>
      </c>
      <c r="I7004" s="14" t="str">
        <f>IF(A7004="","",IF(E7004="weekly",7,IF(E7004="fortnightly",14,IF(E7004="monthly",DATE(IF(MONTH(H7004)=12,YEAR(H7004)+1,YEAR(H7004)),VLOOKUP(MONTH(H7004),index!$D$2:$G$13,2,0),DAY(H7004)),
IF(E7004="quarterly",DATE(IF(MONTH(H7004)&gt;=10,YEAR(H7004)+1,YEAR(H7004)),VLOOKUP(MONTH(H7004),index!$D$2:$G$13,3,0),DAY(H7004)),
IF(E7004="halfyearly",DATE(IF(MONTH(H7004)&gt;=7,YEAR(H7004)+1,YEAR(H7004)),VLOOKUP(MONTH(H7004),index!$D$2:$G$13,4,0),DAY(H7004)),
DATE(YEAR(H7004)+1,MONTH(H7004),DAY(H7004)))))-H7004))+H7004)</f>
        <v/>
      </c>
      <c r="J7004" s="9" t="str">
        <f t="shared" si="676"/>
        <v/>
      </c>
      <c r="K7004" s="11" t="str">
        <f t="shared" si="677"/>
        <v/>
      </c>
      <c r="L7004" s="11" t="str">
        <f t="shared" si="678"/>
        <v/>
      </c>
      <c r="M7004" s="11" t="str">
        <f>IF(A7004="","",VLOOKUP(E7004,index!$A$1:$B$6,2,0)*K7004*G7004)</f>
        <v/>
      </c>
      <c r="N7004" s="11" t="str">
        <f>IF(A7004="","",-PMT(G7004*VLOOKUP(E7004,index!$A$1:$B$6,2,0),C7004,F7004,0,0))</f>
        <v/>
      </c>
      <c r="O7004" s="11" t="str">
        <f t="shared" si="679"/>
        <v/>
      </c>
      <c r="P7004" s="11" t="str">
        <f t="shared" si="674"/>
        <v/>
      </c>
    </row>
    <row r="7005" spans="1:16" x14ac:dyDescent="0.25">
      <c r="A7005" s="9" t="str">
        <f>IF(A7004="","",IF(B7004&lt;C7004,A7004,IF(A7004=MAX('entry data'!$B$8:$B$507),"",A7004+1)))</f>
        <v/>
      </c>
      <c r="B7005" s="9" t="str">
        <f t="shared" si="675"/>
        <v/>
      </c>
      <c r="C7005" s="9" t="str">
        <f>IF(ISERROR(VLOOKUP(A7005,'entry data'!B:G,6,0)),"",VLOOKUP(A7005,'entry data'!B:G,6,0))</f>
        <v/>
      </c>
      <c r="D7005" s="9" t="str">
        <f>IF(ISERROR(VLOOKUP(A7005,'entry data'!B:C,2,0)),"",VLOOKUP(A7005,'entry data'!B:C,2,0))</f>
        <v/>
      </c>
      <c r="E7005" s="9" t="str">
        <f>IF(ISERROR(VLOOKUP(A7005,'entry data'!B:E,4,0)),"",VLOOKUP(A7005,'entry data'!B:E,4,0))</f>
        <v/>
      </c>
      <c r="F7005" s="11" t="str">
        <f>IF(A7005="","",IF(ISERROR(VLOOKUP(A7005,'entry data'!B:F,5,0)),"",VLOOKUP(A7005,'entry data'!B:F,5,0)))</f>
        <v/>
      </c>
      <c r="G7005" s="12" t="str">
        <f>IF(A7005="","",IF(ISERROR(VLOOKUP(A7005,'entry data'!B:I,8,0)),"",VLOOKUP(A7005,'entry data'!B:I,7,0)))</f>
        <v/>
      </c>
      <c r="H7005" s="13" t="str">
        <f>IF(A7005="","",IF(B7005=1,VLOOKUP(A7005,'entry data'!B:D,3,0),I7004))</f>
        <v/>
      </c>
      <c r="I7005" s="14" t="str">
        <f>IF(A7005="","",IF(E7005="weekly",7,IF(E7005="fortnightly",14,IF(E7005="monthly",DATE(IF(MONTH(H7005)=12,YEAR(H7005)+1,YEAR(H7005)),VLOOKUP(MONTH(H7005),index!$D$2:$G$13,2,0),DAY(H7005)),
IF(E7005="quarterly",DATE(IF(MONTH(H7005)&gt;=10,YEAR(H7005)+1,YEAR(H7005)),VLOOKUP(MONTH(H7005),index!$D$2:$G$13,3,0),DAY(H7005)),
IF(E7005="halfyearly",DATE(IF(MONTH(H7005)&gt;=7,YEAR(H7005)+1,YEAR(H7005)),VLOOKUP(MONTH(H7005),index!$D$2:$G$13,4,0),DAY(H7005)),
DATE(YEAR(H7005)+1,MONTH(H7005),DAY(H7005)))))-H7005))+H7005)</f>
        <v/>
      </c>
      <c r="J7005" s="9" t="str">
        <f t="shared" si="676"/>
        <v/>
      </c>
      <c r="K7005" s="11" t="str">
        <f t="shared" si="677"/>
        <v/>
      </c>
      <c r="L7005" s="11" t="str">
        <f t="shared" si="678"/>
        <v/>
      </c>
      <c r="M7005" s="11" t="str">
        <f>IF(A7005="","",VLOOKUP(E7005,index!$A$1:$B$6,2,0)*K7005*G7005)</f>
        <v/>
      </c>
      <c r="N7005" s="11" t="str">
        <f>IF(A7005="","",-PMT(G7005*VLOOKUP(E7005,index!$A$1:$B$6,2,0),C7005,F7005,0,0))</f>
        <v/>
      </c>
      <c r="O7005" s="11" t="str">
        <f t="shared" si="679"/>
        <v/>
      </c>
      <c r="P7005" s="11" t="str">
        <f t="shared" si="674"/>
        <v/>
      </c>
    </row>
    <row r="7006" spans="1:16" x14ac:dyDescent="0.25">
      <c r="A7006" s="9" t="str">
        <f>IF(A7005="","",IF(B7005&lt;C7005,A7005,IF(A7005=MAX('entry data'!$B$8:$B$507),"",A7005+1)))</f>
        <v/>
      </c>
      <c r="B7006" s="9" t="str">
        <f t="shared" si="675"/>
        <v/>
      </c>
      <c r="C7006" s="9" t="str">
        <f>IF(ISERROR(VLOOKUP(A7006,'entry data'!B:G,6,0)),"",VLOOKUP(A7006,'entry data'!B:G,6,0))</f>
        <v/>
      </c>
      <c r="D7006" s="9" t="str">
        <f>IF(ISERROR(VLOOKUP(A7006,'entry data'!B:C,2,0)),"",VLOOKUP(A7006,'entry data'!B:C,2,0))</f>
        <v/>
      </c>
      <c r="E7006" s="9" t="str">
        <f>IF(ISERROR(VLOOKUP(A7006,'entry data'!B:E,4,0)),"",VLOOKUP(A7006,'entry data'!B:E,4,0))</f>
        <v/>
      </c>
      <c r="F7006" s="11" t="str">
        <f>IF(A7006="","",IF(ISERROR(VLOOKUP(A7006,'entry data'!B:F,5,0)),"",VLOOKUP(A7006,'entry data'!B:F,5,0)))</f>
        <v/>
      </c>
      <c r="G7006" s="12" t="str">
        <f>IF(A7006="","",IF(ISERROR(VLOOKUP(A7006,'entry data'!B:I,8,0)),"",VLOOKUP(A7006,'entry data'!B:I,7,0)))</f>
        <v/>
      </c>
      <c r="H7006" s="13" t="str">
        <f>IF(A7006="","",IF(B7006=1,VLOOKUP(A7006,'entry data'!B:D,3,0),I7005))</f>
        <v/>
      </c>
      <c r="I7006" s="14" t="str">
        <f>IF(A7006="","",IF(E7006="weekly",7,IF(E7006="fortnightly",14,IF(E7006="monthly",DATE(IF(MONTH(H7006)=12,YEAR(H7006)+1,YEAR(H7006)),VLOOKUP(MONTH(H7006),index!$D$2:$G$13,2,0),DAY(H7006)),
IF(E7006="quarterly",DATE(IF(MONTH(H7006)&gt;=10,YEAR(H7006)+1,YEAR(H7006)),VLOOKUP(MONTH(H7006),index!$D$2:$G$13,3,0),DAY(H7006)),
IF(E7006="halfyearly",DATE(IF(MONTH(H7006)&gt;=7,YEAR(H7006)+1,YEAR(H7006)),VLOOKUP(MONTH(H7006),index!$D$2:$G$13,4,0),DAY(H7006)),
DATE(YEAR(H7006)+1,MONTH(H7006),DAY(H7006)))))-H7006))+H7006)</f>
        <v/>
      </c>
      <c r="J7006" s="9" t="str">
        <f t="shared" si="676"/>
        <v/>
      </c>
      <c r="K7006" s="11" t="str">
        <f t="shared" si="677"/>
        <v/>
      </c>
      <c r="L7006" s="11" t="str">
        <f t="shared" si="678"/>
        <v/>
      </c>
      <c r="M7006" s="11" t="str">
        <f>IF(A7006="","",VLOOKUP(E7006,index!$A$1:$B$6,2,0)*K7006*G7006)</f>
        <v/>
      </c>
      <c r="N7006" s="11" t="str">
        <f>IF(A7006="","",-PMT(G7006*VLOOKUP(E7006,index!$A$1:$B$6,2,0),C7006,F7006,0,0))</f>
        <v/>
      </c>
      <c r="O7006" s="11" t="str">
        <f t="shared" si="679"/>
        <v/>
      </c>
      <c r="P7006" s="11" t="str">
        <f t="shared" si="674"/>
        <v/>
      </c>
    </row>
    <row r="7007" spans="1:16" x14ac:dyDescent="0.25">
      <c r="A7007" s="9" t="str">
        <f>IF(A7006="","",IF(B7006&lt;C7006,A7006,IF(A7006=MAX('entry data'!$B$8:$B$507),"",A7006+1)))</f>
        <v/>
      </c>
      <c r="B7007" s="9" t="str">
        <f t="shared" si="675"/>
        <v/>
      </c>
      <c r="C7007" s="9" t="str">
        <f>IF(ISERROR(VLOOKUP(A7007,'entry data'!B:G,6,0)),"",VLOOKUP(A7007,'entry data'!B:G,6,0))</f>
        <v/>
      </c>
      <c r="D7007" s="9" t="str">
        <f>IF(ISERROR(VLOOKUP(A7007,'entry data'!B:C,2,0)),"",VLOOKUP(A7007,'entry data'!B:C,2,0))</f>
        <v/>
      </c>
      <c r="E7007" s="9" t="str">
        <f>IF(ISERROR(VLOOKUP(A7007,'entry data'!B:E,4,0)),"",VLOOKUP(A7007,'entry data'!B:E,4,0))</f>
        <v/>
      </c>
      <c r="F7007" s="11" t="str">
        <f>IF(A7007="","",IF(ISERROR(VLOOKUP(A7007,'entry data'!B:F,5,0)),"",VLOOKUP(A7007,'entry data'!B:F,5,0)))</f>
        <v/>
      </c>
      <c r="G7007" s="12" t="str">
        <f>IF(A7007="","",IF(ISERROR(VLOOKUP(A7007,'entry data'!B:I,8,0)),"",VLOOKUP(A7007,'entry data'!B:I,7,0)))</f>
        <v/>
      </c>
      <c r="H7007" s="13" t="str">
        <f>IF(A7007="","",IF(B7007=1,VLOOKUP(A7007,'entry data'!B:D,3,0),I7006))</f>
        <v/>
      </c>
      <c r="I7007" s="14" t="str">
        <f>IF(A7007="","",IF(E7007="weekly",7,IF(E7007="fortnightly",14,IF(E7007="monthly",DATE(IF(MONTH(H7007)=12,YEAR(H7007)+1,YEAR(H7007)),VLOOKUP(MONTH(H7007),index!$D$2:$G$13,2,0),DAY(H7007)),
IF(E7007="quarterly",DATE(IF(MONTH(H7007)&gt;=10,YEAR(H7007)+1,YEAR(H7007)),VLOOKUP(MONTH(H7007),index!$D$2:$G$13,3,0),DAY(H7007)),
IF(E7007="halfyearly",DATE(IF(MONTH(H7007)&gt;=7,YEAR(H7007)+1,YEAR(H7007)),VLOOKUP(MONTH(H7007),index!$D$2:$G$13,4,0),DAY(H7007)),
DATE(YEAR(H7007)+1,MONTH(H7007),DAY(H7007)))))-H7007))+H7007)</f>
        <v/>
      </c>
      <c r="J7007" s="9" t="str">
        <f t="shared" si="676"/>
        <v/>
      </c>
      <c r="K7007" s="11" t="str">
        <f t="shared" si="677"/>
        <v/>
      </c>
      <c r="L7007" s="11" t="str">
        <f t="shared" si="678"/>
        <v/>
      </c>
      <c r="M7007" s="11" t="str">
        <f>IF(A7007="","",VLOOKUP(E7007,index!$A$1:$B$6,2,0)*K7007*G7007)</f>
        <v/>
      </c>
      <c r="N7007" s="11" t="str">
        <f>IF(A7007="","",-PMT(G7007*VLOOKUP(E7007,index!$A$1:$B$6,2,0),C7007,F7007,0,0))</f>
        <v/>
      </c>
      <c r="O7007" s="11" t="str">
        <f t="shared" si="679"/>
        <v/>
      </c>
      <c r="P7007" s="11" t="str">
        <f t="shared" si="674"/>
        <v/>
      </c>
    </row>
    <row r="7008" spans="1:16" x14ac:dyDescent="0.25">
      <c r="A7008" s="9" t="str">
        <f>IF(A7007="","",IF(B7007&lt;C7007,A7007,IF(A7007=MAX('entry data'!$B$8:$B$507),"",A7007+1)))</f>
        <v/>
      </c>
      <c r="B7008" s="9" t="str">
        <f t="shared" si="675"/>
        <v/>
      </c>
      <c r="C7008" s="9" t="str">
        <f>IF(ISERROR(VLOOKUP(A7008,'entry data'!B:G,6,0)),"",VLOOKUP(A7008,'entry data'!B:G,6,0))</f>
        <v/>
      </c>
      <c r="D7008" s="9" t="str">
        <f>IF(ISERROR(VLOOKUP(A7008,'entry data'!B:C,2,0)),"",VLOOKUP(A7008,'entry data'!B:C,2,0))</f>
        <v/>
      </c>
      <c r="E7008" s="9" t="str">
        <f>IF(ISERROR(VLOOKUP(A7008,'entry data'!B:E,4,0)),"",VLOOKUP(A7008,'entry data'!B:E,4,0))</f>
        <v/>
      </c>
      <c r="F7008" s="11" t="str">
        <f>IF(A7008="","",IF(ISERROR(VLOOKUP(A7008,'entry data'!B:F,5,0)),"",VLOOKUP(A7008,'entry data'!B:F,5,0)))</f>
        <v/>
      </c>
      <c r="G7008" s="12" t="str">
        <f>IF(A7008="","",IF(ISERROR(VLOOKUP(A7008,'entry data'!B:I,8,0)),"",VLOOKUP(A7008,'entry data'!B:I,7,0)))</f>
        <v/>
      </c>
      <c r="H7008" s="13" t="str">
        <f>IF(A7008="","",IF(B7008=1,VLOOKUP(A7008,'entry data'!B:D,3,0),I7007))</f>
        <v/>
      </c>
      <c r="I7008" s="14" t="str">
        <f>IF(A7008="","",IF(E7008="weekly",7,IF(E7008="fortnightly",14,IF(E7008="monthly",DATE(IF(MONTH(H7008)=12,YEAR(H7008)+1,YEAR(H7008)),VLOOKUP(MONTH(H7008),index!$D$2:$G$13,2,0),DAY(H7008)),
IF(E7008="quarterly",DATE(IF(MONTH(H7008)&gt;=10,YEAR(H7008)+1,YEAR(H7008)),VLOOKUP(MONTH(H7008),index!$D$2:$G$13,3,0),DAY(H7008)),
IF(E7008="halfyearly",DATE(IF(MONTH(H7008)&gt;=7,YEAR(H7008)+1,YEAR(H7008)),VLOOKUP(MONTH(H7008),index!$D$2:$G$13,4,0),DAY(H7008)),
DATE(YEAR(H7008)+1,MONTH(H7008),DAY(H7008)))))-H7008))+H7008)</f>
        <v/>
      </c>
      <c r="J7008" s="9" t="str">
        <f t="shared" si="676"/>
        <v/>
      </c>
      <c r="K7008" s="11" t="str">
        <f t="shared" si="677"/>
        <v/>
      </c>
      <c r="L7008" s="11" t="str">
        <f t="shared" si="678"/>
        <v/>
      </c>
      <c r="M7008" s="11" t="str">
        <f>IF(A7008="","",VLOOKUP(E7008,index!$A$1:$B$6,2,0)*K7008*G7008)</f>
        <v/>
      </c>
      <c r="N7008" s="11" t="str">
        <f>IF(A7008="","",-PMT(G7008*VLOOKUP(E7008,index!$A$1:$B$6,2,0),C7008,F7008,0,0))</f>
        <v/>
      </c>
      <c r="O7008" s="11" t="str">
        <f t="shared" si="679"/>
        <v/>
      </c>
      <c r="P7008" s="11" t="str">
        <f t="shared" si="674"/>
        <v/>
      </c>
    </row>
    <row r="7009" spans="1:16" x14ac:dyDescent="0.25">
      <c r="A7009" s="9" t="str">
        <f>IF(A7008="","",IF(B7008&lt;C7008,A7008,IF(A7008=MAX('entry data'!$B$8:$B$507),"",A7008+1)))</f>
        <v/>
      </c>
      <c r="B7009" s="9" t="str">
        <f t="shared" si="675"/>
        <v/>
      </c>
      <c r="C7009" s="9" t="str">
        <f>IF(ISERROR(VLOOKUP(A7009,'entry data'!B:G,6,0)),"",VLOOKUP(A7009,'entry data'!B:G,6,0))</f>
        <v/>
      </c>
      <c r="D7009" s="9" t="str">
        <f>IF(ISERROR(VLOOKUP(A7009,'entry data'!B:C,2,0)),"",VLOOKUP(A7009,'entry data'!B:C,2,0))</f>
        <v/>
      </c>
      <c r="E7009" s="9" t="str">
        <f>IF(ISERROR(VLOOKUP(A7009,'entry data'!B:E,4,0)),"",VLOOKUP(A7009,'entry data'!B:E,4,0))</f>
        <v/>
      </c>
      <c r="F7009" s="11" t="str">
        <f>IF(A7009="","",IF(ISERROR(VLOOKUP(A7009,'entry data'!B:F,5,0)),"",VLOOKUP(A7009,'entry data'!B:F,5,0)))</f>
        <v/>
      </c>
      <c r="G7009" s="12" t="str">
        <f>IF(A7009="","",IF(ISERROR(VLOOKUP(A7009,'entry data'!B:I,8,0)),"",VLOOKUP(A7009,'entry data'!B:I,7,0)))</f>
        <v/>
      </c>
      <c r="H7009" s="13" t="str">
        <f>IF(A7009="","",IF(B7009=1,VLOOKUP(A7009,'entry data'!B:D,3,0),I7008))</f>
        <v/>
      </c>
      <c r="I7009" s="14" t="str">
        <f>IF(A7009="","",IF(E7009="weekly",7,IF(E7009="fortnightly",14,IF(E7009="monthly",DATE(IF(MONTH(H7009)=12,YEAR(H7009)+1,YEAR(H7009)),VLOOKUP(MONTH(H7009),index!$D$2:$G$13,2,0),DAY(H7009)),
IF(E7009="quarterly",DATE(IF(MONTH(H7009)&gt;=10,YEAR(H7009)+1,YEAR(H7009)),VLOOKUP(MONTH(H7009),index!$D$2:$G$13,3,0),DAY(H7009)),
IF(E7009="halfyearly",DATE(IF(MONTH(H7009)&gt;=7,YEAR(H7009)+1,YEAR(H7009)),VLOOKUP(MONTH(H7009),index!$D$2:$G$13,4,0),DAY(H7009)),
DATE(YEAR(H7009)+1,MONTH(H7009),DAY(H7009)))))-H7009))+H7009)</f>
        <v/>
      </c>
      <c r="J7009" s="9" t="str">
        <f t="shared" si="676"/>
        <v/>
      </c>
      <c r="K7009" s="11" t="str">
        <f t="shared" si="677"/>
        <v/>
      </c>
      <c r="L7009" s="11" t="str">
        <f t="shared" si="678"/>
        <v/>
      </c>
      <c r="M7009" s="11" t="str">
        <f>IF(A7009="","",VLOOKUP(E7009,index!$A$1:$B$6,2,0)*K7009*G7009)</f>
        <v/>
      </c>
      <c r="N7009" s="11" t="str">
        <f>IF(A7009="","",-PMT(G7009*VLOOKUP(E7009,index!$A$1:$B$6,2,0),C7009,F7009,0,0))</f>
        <v/>
      </c>
      <c r="O7009" s="11" t="str">
        <f t="shared" si="679"/>
        <v/>
      </c>
      <c r="P7009" s="11" t="str">
        <f t="shared" si="674"/>
        <v/>
      </c>
    </row>
    <row r="7010" spans="1:16" x14ac:dyDescent="0.25">
      <c r="A7010" s="9" t="str">
        <f>IF(A7009="","",IF(B7009&lt;C7009,A7009,IF(A7009=MAX('entry data'!$B$8:$B$507),"",A7009+1)))</f>
        <v/>
      </c>
      <c r="B7010" s="9" t="str">
        <f t="shared" si="675"/>
        <v/>
      </c>
      <c r="C7010" s="9" t="str">
        <f>IF(ISERROR(VLOOKUP(A7010,'entry data'!B:G,6,0)),"",VLOOKUP(A7010,'entry data'!B:G,6,0))</f>
        <v/>
      </c>
      <c r="D7010" s="9" t="str">
        <f>IF(ISERROR(VLOOKUP(A7010,'entry data'!B:C,2,0)),"",VLOOKUP(A7010,'entry data'!B:C,2,0))</f>
        <v/>
      </c>
      <c r="E7010" s="9" t="str">
        <f>IF(ISERROR(VLOOKUP(A7010,'entry data'!B:E,4,0)),"",VLOOKUP(A7010,'entry data'!B:E,4,0))</f>
        <v/>
      </c>
      <c r="F7010" s="11" t="str">
        <f>IF(A7010="","",IF(ISERROR(VLOOKUP(A7010,'entry data'!B:F,5,0)),"",VLOOKUP(A7010,'entry data'!B:F,5,0)))</f>
        <v/>
      </c>
      <c r="G7010" s="12" t="str">
        <f>IF(A7010="","",IF(ISERROR(VLOOKUP(A7010,'entry data'!B:I,8,0)),"",VLOOKUP(A7010,'entry data'!B:I,7,0)))</f>
        <v/>
      </c>
      <c r="H7010" s="13" t="str">
        <f>IF(A7010="","",IF(B7010=1,VLOOKUP(A7010,'entry data'!B:D,3,0),I7009))</f>
        <v/>
      </c>
      <c r="I7010" s="14" t="str">
        <f>IF(A7010="","",IF(E7010="weekly",7,IF(E7010="fortnightly",14,IF(E7010="monthly",DATE(IF(MONTH(H7010)=12,YEAR(H7010)+1,YEAR(H7010)),VLOOKUP(MONTH(H7010),index!$D$2:$G$13,2,0),DAY(H7010)),
IF(E7010="quarterly",DATE(IF(MONTH(H7010)&gt;=10,YEAR(H7010)+1,YEAR(H7010)),VLOOKUP(MONTH(H7010),index!$D$2:$G$13,3,0),DAY(H7010)),
IF(E7010="halfyearly",DATE(IF(MONTH(H7010)&gt;=7,YEAR(H7010)+1,YEAR(H7010)),VLOOKUP(MONTH(H7010),index!$D$2:$G$13,4,0),DAY(H7010)),
DATE(YEAR(H7010)+1,MONTH(H7010),DAY(H7010)))))-H7010))+H7010)</f>
        <v/>
      </c>
      <c r="J7010" s="9" t="str">
        <f t="shared" si="676"/>
        <v/>
      </c>
      <c r="K7010" s="11" t="str">
        <f t="shared" si="677"/>
        <v/>
      </c>
      <c r="L7010" s="11" t="str">
        <f t="shared" si="678"/>
        <v/>
      </c>
      <c r="M7010" s="11" t="str">
        <f>IF(A7010="","",VLOOKUP(E7010,index!$A$1:$B$6,2,0)*K7010*G7010)</f>
        <v/>
      </c>
      <c r="N7010" s="11" t="str">
        <f>IF(A7010="","",-PMT(G7010*VLOOKUP(E7010,index!$A$1:$B$6,2,0),C7010,F7010,0,0))</f>
        <v/>
      </c>
      <c r="O7010" s="11" t="str">
        <f t="shared" si="679"/>
        <v/>
      </c>
      <c r="P7010" s="11" t="str">
        <f t="shared" si="674"/>
        <v/>
      </c>
    </row>
    <row r="7011" spans="1:16" x14ac:dyDescent="0.25">
      <c r="A7011" s="9" t="str">
        <f>IF(A7010="","",IF(B7010&lt;C7010,A7010,IF(A7010=MAX('entry data'!$B$8:$B$507),"",A7010+1)))</f>
        <v/>
      </c>
      <c r="B7011" s="9" t="str">
        <f t="shared" si="675"/>
        <v/>
      </c>
      <c r="C7011" s="9" t="str">
        <f>IF(ISERROR(VLOOKUP(A7011,'entry data'!B:G,6,0)),"",VLOOKUP(A7011,'entry data'!B:G,6,0))</f>
        <v/>
      </c>
      <c r="D7011" s="9" t="str">
        <f>IF(ISERROR(VLOOKUP(A7011,'entry data'!B:C,2,0)),"",VLOOKUP(A7011,'entry data'!B:C,2,0))</f>
        <v/>
      </c>
      <c r="E7011" s="9" t="str">
        <f>IF(ISERROR(VLOOKUP(A7011,'entry data'!B:E,4,0)),"",VLOOKUP(A7011,'entry data'!B:E,4,0))</f>
        <v/>
      </c>
      <c r="F7011" s="11" t="str">
        <f>IF(A7011="","",IF(ISERROR(VLOOKUP(A7011,'entry data'!B:F,5,0)),"",VLOOKUP(A7011,'entry data'!B:F,5,0)))</f>
        <v/>
      </c>
      <c r="G7011" s="12" t="str">
        <f>IF(A7011="","",IF(ISERROR(VLOOKUP(A7011,'entry data'!B:I,8,0)),"",VLOOKUP(A7011,'entry data'!B:I,7,0)))</f>
        <v/>
      </c>
      <c r="H7011" s="13" t="str">
        <f>IF(A7011="","",IF(B7011=1,VLOOKUP(A7011,'entry data'!B:D,3,0),I7010))</f>
        <v/>
      </c>
      <c r="I7011" s="14" t="str">
        <f>IF(A7011="","",IF(E7011="weekly",7,IF(E7011="fortnightly",14,IF(E7011="monthly",DATE(IF(MONTH(H7011)=12,YEAR(H7011)+1,YEAR(H7011)),VLOOKUP(MONTH(H7011),index!$D$2:$G$13,2,0),DAY(H7011)),
IF(E7011="quarterly",DATE(IF(MONTH(H7011)&gt;=10,YEAR(H7011)+1,YEAR(H7011)),VLOOKUP(MONTH(H7011),index!$D$2:$G$13,3,0),DAY(H7011)),
IF(E7011="halfyearly",DATE(IF(MONTH(H7011)&gt;=7,YEAR(H7011)+1,YEAR(H7011)),VLOOKUP(MONTH(H7011),index!$D$2:$G$13,4,0),DAY(H7011)),
DATE(YEAR(H7011)+1,MONTH(H7011),DAY(H7011)))))-H7011))+H7011)</f>
        <v/>
      </c>
      <c r="J7011" s="9" t="str">
        <f t="shared" si="676"/>
        <v/>
      </c>
      <c r="K7011" s="11" t="str">
        <f t="shared" si="677"/>
        <v/>
      </c>
      <c r="L7011" s="11" t="str">
        <f t="shared" si="678"/>
        <v/>
      </c>
      <c r="M7011" s="11" t="str">
        <f>IF(A7011="","",VLOOKUP(E7011,index!$A$1:$B$6,2,0)*K7011*G7011)</f>
        <v/>
      </c>
      <c r="N7011" s="11" t="str">
        <f>IF(A7011="","",-PMT(G7011*VLOOKUP(E7011,index!$A$1:$B$6,2,0),C7011,F7011,0,0))</f>
        <v/>
      </c>
      <c r="O7011" s="11" t="str">
        <f t="shared" si="679"/>
        <v/>
      </c>
      <c r="P7011" s="11" t="str">
        <f t="shared" si="674"/>
        <v/>
      </c>
    </row>
    <row r="7012" spans="1:16" x14ac:dyDescent="0.25">
      <c r="A7012" s="9" t="str">
        <f>IF(A7011="","",IF(B7011&lt;C7011,A7011,IF(A7011=MAX('entry data'!$B$8:$B$507),"",A7011+1)))</f>
        <v/>
      </c>
      <c r="B7012" s="9" t="str">
        <f t="shared" si="675"/>
        <v/>
      </c>
      <c r="C7012" s="9" t="str">
        <f>IF(ISERROR(VLOOKUP(A7012,'entry data'!B:G,6,0)),"",VLOOKUP(A7012,'entry data'!B:G,6,0))</f>
        <v/>
      </c>
      <c r="D7012" s="9" t="str">
        <f>IF(ISERROR(VLOOKUP(A7012,'entry data'!B:C,2,0)),"",VLOOKUP(A7012,'entry data'!B:C,2,0))</f>
        <v/>
      </c>
      <c r="E7012" s="9" t="str">
        <f>IF(ISERROR(VLOOKUP(A7012,'entry data'!B:E,4,0)),"",VLOOKUP(A7012,'entry data'!B:E,4,0))</f>
        <v/>
      </c>
      <c r="F7012" s="11" t="str">
        <f>IF(A7012="","",IF(ISERROR(VLOOKUP(A7012,'entry data'!B:F,5,0)),"",VLOOKUP(A7012,'entry data'!B:F,5,0)))</f>
        <v/>
      </c>
      <c r="G7012" s="12" t="str">
        <f>IF(A7012="","",IF(ISERROR(VLOOKUP(A7012,'entry data'!B:I,8,0)),"",VLOOKUP(A7012,'entry data'!B:I,7,0)))</f>
        <v/>
      </c>
      <c r="H7012" s="13" t="str">
        <f>IF(A7012="","",IF(B7012=1,VLOOKUP(A7012,'entry data'!B:D,3,0),I7011))</f>
        <v/>
      </c>
      <c r="I7012" s="14" t="str">
        <f>IF(A7012="","",IF(E7012="weekly",7,IF(E7012="fortnightly",14,IF(E7012="monthly",DATE(IF(MONTH(H7012)=12,YEAR(H7012)+1,YEAR(H7012)),VLOOKUP(MONTH(H7012),index!$D$2:$G$13,2,0),DAY(H7012)),
IF(E7012="quarterly",DATE(IF(MONTH(H7012)&gt;=10,YEAR(H7012)+1,YEAR(H7012)),VLOOKUP(MONTH(H7012),index!$D$2:$G$13,3,0),DAY(H7012)),
IF(E7012="halfyearly",DATE(IF(MONTH(H7012)&gt;=7,YEAR(H7012)+1,YEAR(H7012)),VLOOKUP(MONTH(H7012),index!$D$2:$G$13,4,0),DAY(H7012)),
DATE(YEAR(H7012)+1,MONTH(H7012),DAY(H7012)))))-H7012))+H7012)</f>
        <v/>
      </c>
      <c r="J7012" s="9" t="str">
        <f t="shared" si="676"/>
        <v/>
      </c>
      <c r="K7012" s="11" t="str">
        <f t="shared" si="677"/>
        <v/>
      </c>
      <c r="L7012" s="11" t="str">
        <f t="shared" si="678"/>
        <v/>
      </c>
      <c r="M7012" s="11" t="str">
        <f>IF(A7012="","",VLOOKUP(E7012,index!$A$1:$B$6,2,0)*K7012*G7012)</f>
        <v/>
      </c>
      <c r="N7012" s="11" t="str">
        <f>IF(A7012="","",-PMT(G7012*VLOOKUP(E7012,index!$A$1:$B$6,2,0),C7012,F7012,0,0))</f>
        <v/>
      </c>
      <c r="O7012" s="11" t="str">
        <f t="shared" si="679"/>
        <v/>
      </c>
      <c r="P7012" s="11" t="str">
        <f t="shared" si="674"/>
        <v/>
      </c>
    </row>
    <row r="7013" spans="1:16" x14ac:dyDescent="0.25">
      <c r="A7013" s="9" t="str">
        <f>IF(A7012="","",IF(B7012&lt;C7012,A7012,IF(A7012=MAX('entry data'!$B$8:$B$507),"",A7012+1)))</f>
        <v/>
      </c>
      <c r="B7013" s="9" t="str">
        <f t="shared" si="675"/>
        <v/>
      </c>
      <c r="C7013" s="9" t="str">
        <f>IF(ISERROR(VLOOKUP(A7013,'entry data'!B:G,6,0)),"",VLOOKUP(A7013,'entry data'!B:G,6,0))</f>
        <v/>
      </c>
      <c r="D7013" s="9" t="str">
        <f>IF(ISERROR(VLOOKUP(A7013,'entry data'!B:C,2,0)),"",VLOOKUP(A7013,'entry data'!B:C,2,0))</f>
        <v/>
      </c>
      <c r="E7013" s="9" t="str">
        <f>IF(ISERROR(VLOOKUP(A7013,'entry data'!B:E,4,0)),"",VLOOKUP(A7013,'entry data'!B:E,4,0))</f>
        <v/>
      </c>
      <c r="F7013" s="11" t="str">
        <f>IF(A7013="","",IF(ISERROR(VLOOKUP(A7013,'entry data'!B:F,5,0)),"",VLOOKUP(A7013,'entry data'!B:F,5,0)))</f>
        <v/>
      </c>
      <c r="G7013" s="12" t="str">
        <f>IF(A7013="","",IF(ISERROR(VLOOKUP(A7013,'entry data'!B:I,8,0)),"",VLOOKUP(A7013,'entry data'!B:I,7,0)))</f>
        <v/>
      </c>
      <c r="H7013" s="13" t="str">
        <f>IF(A7013="","",IF(B7013=1,VLOOKUP(A7013,'entry data'!B:D,3,0),I7012))</f>
        <v/>
      </c>
      <c r="I7013" s="14" t="str">
        <f>IF(A7013="","",IF(E7013="weekly",7,IF(E7013="fortnightly",14,IF(E7013="monthly",DATE(IF(MONTH(H7013)=12,YEAR(H7013)+1,YEAR(H7013)),VLOOKUP(MONTH(H7013),index!$D$2:$G$13,2,0),DAY(H7013)),
IF(E7013="quarterly",DATE(IF(MONTH(H7013)&gt;=10,YEAR(H7013)+1,YEAR(H7013)),VLOOKUP(MONTH(H7013),index!$D$2:$G$13,3,0),DAY(H7013)),
IF(E7013="halfyearly",DATE(IF(MONTH(H7013)&gt;=7,YEAR(H7013)+1,YEAR(H7013)),VLOOKUP(MONTH(H7013),index!$D$2:$G$13,4,0),DAY(H7013)),
DATE(YEAR(H7013)+1,MONTH(H7013),DAY(H7013)))))-H7013))+H7013)</f>
        <v/>
      </c>
      <c r="J7013" s="9" t="str">
        <f t="shared" si="676"/>
        <v/>
      </c>
      <c r="K7013" s="11" t="str">
        <f t="shared" si="677"/>
        <v/>
      </c>
      <c r="L7013" s="11" t="str">
        <f t="shared" si="678"/>
        <v/>
      </c>
      <c r="M7013" s="11" t="str">
        <f>IF(A7013="","",VLOOKUP(E7013,index!$A$1:$B$6,2,0)*K7013*G7013)</f>
        <v/>
      </c>
      <c r="N7013" s="11" t="str">
        <f>IF(A7013="","",-PMT(G7013*VLOOKUP(E7013,index!$A$1:$B$6,2,0),C7013,F7013,0,0))</f>
        <v/>
      </c>
      <c r="O7013" s="11" t="str">
        <f t="shared" si="679"/>
        <v/>
      </c>
      <c r="P7013" s="11" t="str">
        <f t="shared" si="674"/>
        <v/>
      </c>
    </row>
    <row r="7014" spans="1:16" x14ac:dyDescent="0.25">
      <c r="A7014" s="9" t="str">
        <f>IF(A7013="","",IF(B7013&lt;C7013,A7013,IF(A7013=MAX('entry data'!$B$8:$B$507),"",A7013+1)))</f>
        <v/>
      </c>
      <c r="B7014" s="9" t="str">
        <f t="shared" si="675"/>
        <v/>
      </c>
      <c r="C7014" s="9" t="str">
        <f>IF(ISERROR(VLOOKUP(A7014,'entry data'!B:G,6,0)),"",VLOOKUP(A7014,'entry data'!B:G,6,0))</f>
        <v/>
      </c>
      <c r="D7014" s="9" t="str">
        <f>IF(ISERROR(VLOOKUP(A7014,'entry data'!B:C,2,0)),"",VLOOKUP(A7014,'entry data'!B:C,2,0))</f>
        <v/>
      </c>
      <c r="E7014" s="9" t="str">
        <f>IF(ISERROR(VLOOKUP(A7014,'entry data'!B:E,4,0)),"",VLOOKUP(A7014,'entry data'!B:E,4,0))</f>
        <v/>
      </c>
      <c r="F7014" s="11" t="str">
        <f>IF(A7014="","",IF(ISERROR(VLOOKUP(A7014,'entry data'!B:F,5,0)),"",VLOOKUP(A7014,'entry data'!B:F,5,0)))</f>
        <v/>
      </c>
      <c r="G7014" s="12" t="str">
        <f>IF(A7014="","",IF(ISERROR(VLOOKUP(A7014,'entry data'!B:I,8,0)),"",VLOOKUP(A7014,'entry data'!B:I,7,0)))</f>
        <v/>
      </c>
      <c r="H7014" s="13" t="str">
        <f>IF(A7014="","",IF(B7014=1,VLOOKUP(A7014,'entry data'!B:D,3,0),I7013))</f>
        <v/>
      </c>
      <c r="I7014" s="14" t="str">
        <f>IF(A7014="","",IF(E7014="weekly",7,IF(E7014="fortnightly",14,IF(E7014="monthly",DATE(IF(MONTH(H7014)=12,YEAR(H7014)+1,YEAR(H7014)),VLOOKUP(MONTH(H7014),index!$D$2:$G$13,2,0),DAY(H7014)),
IF(E7014="quarterly",DATE(IF(MONTH(H7014)&gt;=10,YEAR(H7014)+1,YEAR(H7014)),VLOOKUP(MONTH(H7014),index!$D$2:$G$13,3,0),DAY(H7014)),
IF(E7014="halfyearly",DATE(IF(MONTH(H7014)&gt;=7,YEAR(H7014)+1,YEAR(H7014)),VLOOKUP(MONTH(H7014),index!$D$2:$G$13,4,0),DAY(H7014)),
DATE(YEAR(H7014)+1,MONTH(H7014),DAY(H7014)))))-H7014))+H7014)</f>
        <v/>
      </c>
      <c r="J7014" s="9" t="str">
        <f t="shared" si="676"/>
        <v/>
      </c>
      <c r="K7014" s="11" t="str">
        <f t="shared" si="677"/>
        <v/>
      </c>
      <c r="L7014" s="11" t="str">
        <f t="shared" si="678"/>
        <v/>
      </c>
      <c r="M7014" s="11" t="str">
        <f>IF(A7014="","",VLOOKUP(E7014,index!$A$1:$B$6,2,0)*K7014*G7014)</f>
        <v/>
      </c>
      <c r="N7014" s="11" t="str">
        <f>IF(A7014="","",-PMT(G7014*VLOOKUP(E7014,index!$A$1:$B$6,2,0),C7014,F7014,0,0))</f>
        <v/>
      </c>
      <c r="O7014" s="11" t="str">
        <f t="shared" si="679"/>
        <v/>
      </c>
      <c r="P7014" s="11" t="str">
        <f t="shared" si="674"/>
        <v/>
      </c>
    </row>
    <row r="7015" spans="1:16" x14ac:dyDescent="0.25">
      <c r="A7015" s="9" t="str">
        <f>IF(A7014="","",IF(B7014&lt;C7014,A7014,IF(A7014=MAX('entry data'!$B$8:$B$507),"",A7014+1)))</f>
        <v/>
      </c>
      <c r="B7015" s="9" t="str">
        <f t="shared" si="675"/>
        <v/>
      </c>
      <c r="C7015" s="9" t="str">
        <f>IF(ISERROR(VLOOKUP(A7015,'entry data'!B:G,6,0)),"",VLOOKUP(A7015,'entry data'!B:G,6,0))</f>
        <v/>
      </c>
      <c r="D7015" s="9" t="str">
        <f>IF(ISERROR(VLOOKUP(A7015,'entry data'!B:C,2,0)),"",VLOOKUP(A7015,'entry data'!B:C,2,0))</f>
        <v/>
      </c>
      <c r="E7015" s="9" t="str">
        <f>IF(ISERROR(VLOOKUP(A7015,'entry data'!B:E,4,0)),"",VLOOKUP(A7015,'entry data'!B:E,4,0))</f>
        <v/>
      </c>
      <c r="F7015" s="11" t="str">
        <f>IF(A7015="","",IF(ISERROR(VLOOKUP(A7015,'entry data'!B:F,5,0)),"",VLOOKUP(A7015,'entry data'!B:F,5,0)))</f>
        <v/>
      </c>
      <c r="G7015" s="12" t="str">
        <f>IF(A7015="","",IF(ISERROR(VLOOKUP(A7015,'entry data'!B:I,8,0)),"",VLOOKUP(A7015,'entry data'!B:I,7,0)))</f>
        <v/>
      </c>
      <c r="H7015" s="13" t="str">
        <f>IF(A7015="","",IF(B7015=1,VLOOKUP(A7015,'entry data'!B:D,3,0),I7014))</f>
        <v/>
      </c>
      <c r="I7015" s="14" t="str">
        <f>IF(A7015="","",IF(E7015="weekly",7,IF(E7015="fortnightly",14,IF(E7015="monthly",DATE(IF(MONTH(H7015)=12,YEAR(H7015)+1,YEAR(H7015)),VLOOKUP(MONTH(H7015),index!$D$2:$G$13,2,0),DAY(H7015)),
IF(E7015="quarterly",DATE(IF(MONTH(H7015)&gt;=10,YEAR(H7015)+1,YEAR(H7015)),VLOOKUP(MONTH(H7015),index!$D$2:$G$13,3,0),DAY(H7015)),
IF(E7015="halfyearly",DATE(IF(MONTH(H7015)&gt;=7,YEAR(H7015)+1,YEAR(H7015)),VLOOKUP(MONTH(H7015),index!$D$2:$G$13,4,0),DAY(H7015)),
DATE(YEAR(H7015)+1,MONTH(H7015),DAY(H7015)))))-H7015))+H7015)</f>
        <v/>
      </c>
      <c r="J7015" s="9" t="str">
        <f t="shared" si="676"/>
        <v/>
      </c>
      <c r="K7015" s="11" t="str">
        <f t="shared" si="677"/>
        <v/>
      </c>
      <c r="L7015" s="11" t="str">
        <f t="shared" si="678"/>
        <v/>
      </c>
      <c r="M7015" s="11" t="str">
        <f>IF(A7015="","",VLOOKUP(E7015,index!$A$1:$B$6,2,0)*K7015*G7015)</f>
        <v/>
      </c>
      <c r="N7015" s="11" t="str">
        <f>IF(A7015="","",-PMT(G7015*VLOOKUP(E7015,index!$A$1:$B$6,2,0),C7015,F7015,0,0))</f>
        <v/>
      </c>
      <c r="O7015" s="11" t="str">
        <f t="shared" si="679"/>
        <v/>
      </c>
      <c r="P7015" s="11" t="str">
        <f t="shared" si="674"/>
        <v/>
      </c>
    </row>
    <row r="7016" spans="1:16" x14ac:dyDescent="0.25">
      <c r="A7016" s="9" t="str">
        <f>IF(A7015="","",IF(B7015&lt;C7015,A7015,IF(A7015=MAX('entry data'!$B$8:$B$507),"",A7015+1)))</f>
        <v/>
      </c>
      <c r="B7016" s="9" t="str">
        <f t="shared" si="675"/>
        <v/>
      </c>
      <c r="C7016" s="9" t="str">
        <f>IF(ISERROR(VLOOKUP(A7016,'entry data'!B:G,6,0)),"",VLOOKUP(A7016,'entry data'!B:G,6,0))</f>
        <v/>
      </c>
      <c r="D7016" s="9" t="str">
        <f>IF(ISERROR(VLOOKUP(A7016,'entry data'!B:C,2,0)),"",VLOOKUP(A7016,'entry data'!B:C,2,0))</f>
        <v/>
      </c>
      <c r="E7016" s="9" t="str">
        <f>IF(ISERROR(VLOOKUP(A7016,'entry data'!B:E,4,0)),"",VLOOKUP(A7016,'entry data'!B:E,4,0))</f>
        <v/>
      </c>
      <c r="F7016" s="11" t="str">
        <f>IF(A7016="","",IF(ISERROR(VLOOKUP(A7016,'entry data'!B:F,5,0)),"",VLOOKUP(A7016,'entry data'!B:F,5,0)))</f>
        <v/>
      </c>
      <c r="G7016" s="12" t="str">
        <f>IF(A7016="","",IF(ISERROR(VLOOKUP(A7016,'entry data'!B:I,8,0)),"",VLOOKUP(A7016,'entry data'!B:I,7,0)))</f>
        <v/>
      </c>
      <c r="H7016" s="13" t="str">
        <f>IF(A7016="","",IF(B7016=1,VLOOKUP(A7016,'entry data'!B:D,3,0),I7015))</f>
        <v/>
      </c>
      <c r="I7016" s="14" t="str">
        <f>IF(A7016="","",IF(E7016="weekly",7,IF(E7016="fortnightly",14,IF(E7016="monthly",DATE(IF(MONTH(H7016)=12,YEAR(H7016)+1,YEAR(H7016)),VLOOKUP(MONTH(H7016),index!$D$2:$G$13,2,0),DAY(H7016)),
IF(E7016="quarterly",DATE(IF(MONTH(H7016)&gt;=10,YEAR(H7016)+1,YEAR(H7016)),VLOOKUP(MONTH(H7016),index!$D$2:$G$13,3,0),DAY(H7016)),
IF(E7016="halfyearly",DATE(IF(MONTH(H7016)&gt;=7,YEAR(H7016)+1,YEAR(H7016)),VLOOKUP(MONTH(H7016),index!$D$2:$G$13,4,0),DAY(H7016)),
DATE(YEAR(H7016)+1,MONTH(H7016),DAY(H7016)))))-H7016))+H7016)</f>
        <v/>
      </c>
      <c r="J7016" s="9" t="str">
        <f t="shared" si="676"/>
        <v/>
      </c>
      <c r="K7016" s="11" t="str">
        <f t="shared" si="677"/>
        <v/>
      </c>
      <c r="L7016" s="11" t="str">
        <f t="shared" si="678"/>
        <v/>
      </c>
      <c r="M7016" s="11" t="str">
        <f>IF(A7016="","",VLOOKUP(E7016,index!$A$1:$B$6,2,0)*K7016*G7016)</f>
        <v/>
      </c>
      <c r="N7016" s="11" t="str">
        <f>IF(A7016="","",-PMT(G7016*VLOOKUP(E7016,index!$A$1:$B$6,2,0),C7016,F7016,0,0))</f>
        <v/>
      </c>
      <c r="O7016" s="11" t="str">
        <f t="shared" si="679"/>
        <v/>
      </c>
      <c r="P7016" s="11" t="str">
        <f t="shared" si="674"/>
        <v/>
      </c>
    </row>
    <row r="7017" spans="1:16" x14ac:dyDescent="0.25">
      <c r="A7017" s="9" t="str">
        <f>IF(A7016="","",IF(B7016&lt;C7016,A7016,IF(A7016=MAX('entry data'!$B$8:$B$507),"",A7016+1)))</f>
        <v/>
      </c>
      <c r="B7017" s="9" t="str">
        <f t="shared" si="675"/>
        <v/>
      </c>
      <c r="C7017" s="9" t="str">
        <f>IF(ISERROR(VLOOKUP(A7017,'entry data'!B:G,6,0)),"",VLOOKUP(A7017,'entry data'!B:G,6,0))</f>
        <v/>
      </c>
      <c r="D7017" s="9" t="str">
        <f>IF(ISERROR(VLOOKUP(A7017,'entry data'!B:C,2,0)),"",VLOOKUP(A7017,'entry data'!B:C,2,0))</f>
        <v/>
      </c>
      <c r="E7017" s="9" t="str">
        <f>IF(ISERROR(VLOOKUP(A7017,'entry data'!B:E,4,0)),"",VLOOKUP(A7017,'entry data'!B:E,4,0))</f>
        <v/>
      </c>
      <c r="F7017" s="11" t="str">
        <f>IF(A7017="","",IF(ISERROR(VLOOKUP(A7017,'entry data'!B:F,5,0)),"",VLOOKUP(A7017,'entry data'!B:F,5,0)))</f>
        <v/>
      </c>
      <c r="G7017" s="12" t="str">
        <f>IF(A7017="","",IF(ISERROR(VLOOKUP(A7017,'entry data'!B:I,8,0)),"",VLOOKUP(A7017,'entry data'!B:I,7,0)))</f>
        <v/>
      </c>
      <c r="H7017" s="13" t="str">
        <f>IF(A7017="","",IF(B7017=1,VLOOKUP(A7017,'entry data'!B:D,3,0),I7016))</f>
        <v/>
      </c>
      <c r="I7017" s="14" t="str">
        <f>IF(A7017="","",IF(E7017="weekly",7,IF(E7017="fortnightly",14,IF(E7017="monthly",DATE(IF(MONTH(H7017)=12,YEAR(H7017)+1,YEAR(H7017)),VLOOKUP(MONTH(H7017),index!$D$2:$G$13,2,0),DAY(H7017)),
IF(E7017="quarterly",DATE(IF(MONTH(H7017)&gt;=10,YEAR(H7017)+1,YEAR(H7017)),VLOOKUP(MONTH(H7017),index!$D$2:$G$13,3,0),DAY(H7017)),
IF(E7017="halfyearly",DATE(IF(MONTH(H7017)&gt;=7,YEAR(H7017)+1,YEAR(H7017)),VLOOKUP(MONTH(H7017),index!$D$2:$G$13,4,0),DAY(H7017)),
DATE(YEAR(H7017)+1,MONTH(H7017),DAY(H7017)))))-H7017))+H7017)</f>
        <v/>
      </c>
      <c r="J7017" s="9" t="str">
        <f t="shared" si="676"/>
        <v/>
      </c>
      <c r="K7017" s="11" t="str">
        <f t="shared" si="677"/>
        <v/>
      </c>
      <c r="L7017" s="11" t="str">
        <f t="shared" si="678"/>
        <v/>
      </c>
      <c r="M7017" s="11" t="str">
        <f>IF(A7017="","",VLOOKUP(E7017,index!$A$1:$B$6,2,0)*K7017*G7017)</f>
        <v/>
      </c>
      <c r="N7017" s="11" t="str">
        <f>IF(A7017="","",-PMT(G7017*VLOOKUP(E7017,index!$A$1:$B$6,2,0),C7017,F7017,0,0))</f>
        <v/>
      </c>
      <c r="O7017" s="11" t="str">
        <f t="shared" si="679"/>
        <v/>
      </c>
      <c r="P7017" s="11" t="str">
        <f t="shared" si="674"/>
        <v/>
      </c>
    </row>
    <row r="7018" spans="1:16" x14ac:dyDescent="0.25">
      <c r="A7018" s="9" t="str">
        <f>IF(A7017="","",IF(B7017&lt;C7017,A7017,IF(A7017=MAX('entry data'!$B$8:$B$507),"",A7017+1)))</f>
        <v/>
      </c>
      <c r="B7018" s="9" t="str">
        <f t="shared" si="675"/>
        <v/>
      </c>
      <c r="C7018" s="9" t="str">
        <f>IF(ISERROR(VLOOKUP(A7018,'entry data'!B:G,6,0)),"",VLOOKUP(A7018,'entry data'!B:G,6,0))</f>
        <v/>
      </c>
      <c r="D7018" s="9" t="str">
        <f>IF(ISERROR(VLOOKUP(A7018,'entry data'!B:C,2,0)),"",VLOOKUP(A7018,'entry data'!B:C,2,0))</f>
        <v/>
      </c>
      <c r="E7018" s="9" t="str">
        <f>IF(ISERROR(VLOOKUP(A7018,'entry data'!B:E,4,0)),"",VLOOKUP(A7018,'entry data'!B:E,4,0))</f>
        <v/>
      </c>
      <c r="F7018" s="11" t="str">
        <f>IF(A7018="","",IF(ISERROR(VLOOKUP(A7018,'entry data'!B:F,5,0)),"",VLOOKUP(A7018,'entry data'!B:F,5,0)))</f>
        <v/>
      </c>
      <c r="G7018" s="12" t="str">
        <f>IF(A7018="","",IF(ISERROR(VLOOKUP(A7018,'entry data'!B:I,8,0)),"",VLOOKUP(A7018,'entry data'!B:I,7,0)))</f>
        <v/>
      </c>
      <c r="H7018" s="13" t="str">
        <f>IF(A7018="","",IF(B7018=1,VLOOKUP(A7018,'entry data'!B:D,3,0),I7017))</f>
        <v/>
      </c>
      <c r="I7018" s="14" t="str">
        <f>IF(A7018="","",IF(E7018="weekly",7,IF(E7018="fortnightly",14,IF(E7018="monthly",DATE(IF(MONTH(H7018)=12,YEAR(H7018)+1,YEAR(H7018)),VLOOKUP(MONTH(H7018),index!$D$2:$G$13,2,0),DAY(H7018)),
IF(E7018="quarterly",DATE(IF(MONTH(H7018)&gt;=10,YEAR(H7018)+1,YEAR(H7018)),VLOOKUP(MONTH(H7018),index!$D$2:$G$13,3,0),DAY(H7018)),
IF(E7018="halfyearly",DATE(IF(MONTH(H7018)&gt;=7,YEAR(H7018)+1,YEAR(H7018)),VLOOKUP(MONTH(H7018),index!$D$2:$G$13,4,0),DAY(H7018)),
DATE(YEAR(H7018)+1,MONTH(H7018),DAY(H7018)))))-H7018))+H7018)</f>
        <v/>
      </c>
      <c r="J7018" s="9" t="str">
        <f t="shared" si="676"/>
        <v/>
      </c>
      <c r="K7018" s="11" t="str">
        <f t="shared" si="677"/>
        <v/>
      </c>
      <c r="L7018" s="11" t="str">
        <f t="shared" si="678"/>
        <v/>
      </c>
      <c r="M7018" s="11" t="str">
        <f>IF(A7018="","",VLOOKUP(E7018,index!$A$1:$B$6,2,0)*K7018*G7018)</f>
        <v/>
      </c>
      <c r="N7018" s="11" t="str">
        <f>IF(A7018="","",-PMT(G7018*VLOOKUP(E7018,index!$A$1:$B$6,2,0),C7018,F7018,0,0))</f>
        <v/>
      </c>
      <c r="O7018" s="11" t="str">
        <f t="shared" si="679"/>
        <v/>
      </c>
      <c r="P7018" s="11" t="str">
        <f t="shared" si="674"/>
        <v/>
      </c>
    </row>
    <row r="7019" spans="1:16" x14ac:dyDescent="0.25">
      <c r="A7019" s="9" t="str">
        <f>IF(A7018="","",IF(B7018&lt;C7018,A7018,IF(A7018=MAX('entry data'!$B$8:$B$507),"",A7018+1)))</f>
        <v/>
      </c>
      <c r="B7019" s="9" t="str">
        <f t="shared" si="675"/>
        <v/>
      </c>
      <c r="C7019" s="9" t="str">
        <f>IF(ISERROR(VLOOKUP(A7019,'entry data'!B:G,6,0)),"",VLOOKUP(A7019,'entry data'!B:G,6,0))</f>
        <v/>
      </c>
      <c r="D7019" s="9" t="str">
        <f>IF(ISERROR(VLOOKUP(A7019,'entry data'!B:C,2,0)),"",VLOOKUP(A7019,'entry data'!B:C,2,0))</f>
        <v/>
      </c>
      <c r="E7019" s="9" t="str">
        <f>IF(ISERROR(VLOOKUP(A7019,'entry data'!B:E,4,0)),"",VLOOKUP(A7019,'entry data'!B:E,4,0))</f>
        <v/>
      </c>
      <c r="F7019" s="11" t="str">
        <f>IF(A7019="","",IF(ISERROR(VLOOKUP(A7019,'entry data'!B:F,5,0)),"",VLOOKUP(A7019,'entry data'!B:F,5,0)))</f>
        <v/>
      </c>
      <c r="G7019" s="12" t="str">
        <f>IF(A7019="","",IF(ISERROR(VLOOKUP(A7019,'entry data'!B:I,8,0)),"",VLOOKUP(A7019,'entry data'!B:I,7,0)))</f>
        <v/>
      </c>
      <c r="H7019" s="13" t="str">
        <f>IF(A7019="","",IF(B7019=1,VLOOKUP(A7019,'entry data'!B:D,3,0),I7018))</f>
        <v/>
      </c>
      <c r="I7019" s="14" t="str">
        <f>IF(A7019="","",IF(E7019="weekly",7,IF(E7019="fortnightly",14,IF(E7019="monthly",DATE(IF(MONTH(H7019)=12,YEAR(H7019)+1,YEAR(H7019)),VLOOKUP(MONTH(H7019),index!$D$2:$G$13,2,0),DAY(H7019)),
IF(E7019="quarterly",DATE(IF(MONTH(H7019)&gt;=10,YEAR(H7019)+1,YEAR(H7019)),VLOOKUP(MONTH(H7019),index!$D$2:$G$13,3,0),DAY(H7019)),
IF(E7019="halfyearly",DATE(IF(MONTH(H7019)&gt;=7,YEAR(H7019)+1,YEAR(H7019)),VLOOKUP(MONTH(H7019),index!$D$2:$G$13,4,0),DAY(H7019)),
DATE(YEAR(H7019)+1,MONTH(H7019),DAY(H7019)))))-H7019))+H7019)</f>
        <v/>
      </c>
      <c r="J7019" s="9" t="str">
        <f t="shared" si="676"/>
        <v/>
      </c>
      <c r="K7019" s="11" t="str">
        <f t="shared" si="677"/>
        <v/>
      </c>
      <c r="L7019" s="11" t="str">
        <f t="shared" si="678"/>
        <v/>
      </c>
      <c r="M7019" s="11" t="str">
        <f>IF(A7019="","",VLOOKUP(E7019,index!$A$1:$B$6,2,0)*K7019*G7019)</f>
        <v/>
      </c>
      <c r="N7019" s="11" t="str">
        <f>IF(A7019="","",-PMT(G7019*VLOOKUP(E7019,index!$A$1:$B$6,2,0),C7019,F7019,0,0))</f>
        <v/>
      </c>
      <c r="O7019" s="11" t="str">
        <f t="shared" si="679"/>
        <v/>
      </c>
      <c r="P7019" s="11" t="str">
        <f t="shared" si="674"/>
        <v/>
      </c>
    </row>
    <row r="7020" spans="1:16" x14ac:dyDescent="0.25">
      <c r="A7020" s="9" t="str">
        <f>IF(A7019="","",IF(B7019&lt;C7019,A7019,IF(A7019=MAX('entry data'!$B$8:$B$507),"",A7019+1)))</f>
        <v/>
      </c>
      <c r="B7020" s="9" t="str">
        <f t="shared" si="675"/>
        <v/>
      </c>
      <c r="C7020" s="9" t="str">
        <f>IF(ISERROR(VLOOKUP(A7020,'entry data'!B:G,6,0)),"",VLOOKUP(A7020,'entry data'!B:G,6,0))</f>
        <v/>
      </c>
      <c r="D7020" s="9" t="str">
        <f>IF(ISERROR(VLOOKUP(A7020,'entry data'!B:C,2,0)),"",VLOOKUP(A7020,'entry data'!B:C,2,0))</f>
        <v/>
      </c>
      <c r="E7020" s="9" t="str">
        <f>IF(ISERROR(VLOOKUP(A7020,'entry data'!B:E,4,0)),"",VLOOKUP(A7020,'entry data'!B:E,4,0))</f>
        <v/>
      </c>
      <c r="F7020" s="11" t="str">
        <f>IF(A7020="","",IF(ISERROR(VLOOKUP(A7020,'entry data'!B:F,5,0)),"",VLOOKUP(A7020,'entry data'!B:F,5,0)))</f>
        <v/>
      </c>
      <c r="G7020" s="12" t="str">
        <f>IF(A7020="","",IF(ISERROR(VLOOKUP(A7020,'entry data'!B:I,8,0)),"",VLOOKUP(A7020,'entry data'!B:I,7,0)))</f>
        <v/>
      </c>
      <c r="H7020" s="13" t="str">
        <f>IF(A7020="","",IF(B7020=1,VLOOKUP(A7020,'entry data'!B:D,3,0),I7019))</f>
        <v/>
      </c>
      <c r="I7020" s="14" t="str">
        <f>IF(A7020="","",IF(E7020="weekly",7,IF(E7020="fortnightly",14,IF(E7020="monthly",DATE(IF(MONTH(H7020)=12,YEAR(H7020)+1,YEAR(H7020)),VLOOKUP(MONTH(H7020),index!$D$2:$G$13,2,0),DAY(H7020)),
IF(E7020="quarterly",DATE(IF(MONTH(H7020)&gt;=10,YEAR(H7020)+1,YEAR(H7020)),VLOOKUP(MONTH(H7020),index!$D$2:$G$13,3,0),DAY(H7020)),
IF(E7020="halfyearly",DATE(IF(MONTH(H7020)&gt;=7,YEAR(H7020)+1,YEAR(H7020)),VLOOKUP(MONTH(H7020),index!$D$2:$G$13,4,0),DAY(H7020)),
DATE(YEAR(H7020)+1,MONTH(H7020),DAY(H7020)))))-H7020))+H7020)</f>
        <v/>
      </c>
      <c r="J7020" s="9" t="str">
        <f t="shared" si="676"/>
        <v/>
      </c>
      <c r="K7020" s="11" t="str">
        <f t="shared" si="677"/>
        <v/>
      </c>
      <c r="L7020" s="11" t="str">
        <f t="shared" si="678"/>
        <v/>
      </c>
      <c r="M7020" s="11" t="str">
        <f>IF(A7020="","",VLOOKUP(E7020,index!$A$1:$B$6,2,0)*K7020*G7020)</f>
        <v/>
      </c>
      <c r="N7020" s="11" t="str">
        <f>IF(A7020="","",-PMT(G7020*VLOOKUP(E7020,index!$A$1:$B$6,2,0),C7020,F7020,0,0))</f>
        <v/>
      </c>
      <c r="O7020" s="11" t="str">
        <f t="shared" si="679"/>
        <v/>
      </c>
      <c r="P7020" s="11" t="str">
        <f t="shared" si="674"/>
        <v/>
      </c>
    </row>
    <row r="7021" spans="1:16" x14ac:dyDescent="0.25">
      <c r="A7021" s="9" t="str">
        <f>IF(A7020="","",IF(B7020&lt;C7020,A7020,IF(A7020=MAX('entry data'!$B$8:$B$507),"",A7020+1)))</f>
        <v/>
      </c>
      <c r="B7021" s="9" t="str">
        <f t="shared" si="675"/>
        <v/>
      </c>
      <c r="C7021" s="9" t="str">
        <f>IF(ISERROR(VLOOKUP(A7021,'entry data'!B:G,6,0)),"",VLOOKUP(A7021,'entry data'!B:G,6,0))</f>
        <v/>
      </c>
      <c r="D7021" s="9" t="str">
        <f>IF(ISERROR(VLOOKUP(A7021,'entry data'!B:C,2,0)),"",VLOOKUP(A7021,'entry data'!B:C,2,0))</f>
        <v/>
      </c>
      <c r="E7021" s="9" t="str">
        <f>IF(ISERROR(VLOOKUP(A7021,'entry data'!B:E,4,0)),"",VLOOKUP(A7021,'entry data'!B:E,4,0))</f>
        <v/>
      </c>
      <c r="F7021" s="11" t="str">
        <f>IF(A7021="","",IF(ISERROR(VLOOKUP(A7021,'entry data'!B:F,5,0)),"",VLOOKUP(A7021,'entry data'!B:F,5,0)))</f>
        <v/>
      </c>
      <c r="G7021" s="12" t="str">
        <f>IF(A7021="","",IF(ISERROR(VLOOKUP(A7021,'entry data'!B:I,8,0)),"",VLOOKUP(A7021,'entry data'!B:I,7,0)))</f>
        <v/>
      </c>
      <c r="H7021" s="13" t="str">
        <f>IF(A7021="","",IF(B7021=1,VLOOKUP(A7021,'entry data'!B:D,3,0),I7020))</f>
        <v/>
      </c>
      <c r="I7021" s="14" t="str">
        <f>IF(A7021="","",IF(E7021="weekly",7,IF(E7021="fortnightly",14,IF(E7021="monthly",DATE(IF(MONTH(H7021)=12,YEAR(H7021)+1,YEAR(H7021)),VLOOKUP(MONTH(H7021),index!$D$2:$G$13,2,0),DAY(H7021)),
IF(E7021="quarterly",DATE(IF(MONTH(H7021)&gt;=10,YEAR(H7021)+1,YEAR(H7021)),VLOOKUP(MONTH(H7021),index!$D$2:$G$13,3,0),DAY(H7021)),
IF(E7021="halfyearly",DATE(IF(MONTH(H7021)&gt;=7,YEAR(H7021)+1,YEAR(H7021)),VLOOKUP(MONTH(H7021),index!$D$2:$G$13,4,0),DAY(H7021)),
DATE(YEAR(H7021)+1,MONTH(H7021),DAY(H7021)))))-H7021))+H7021)</f>
        <v/>
      </c>
      <c r="J7021" s="9" t="str">
        <f t="shared" si="676"/>
        <v/>
      </c>
      <c r="K7021" s="11" t="str">
        <f t="shared" si="677"/>
        <v/>
      </c>
      <c r="L7021" s="11" t="str">
        <f t="shared" si="678"/>
        <v/>
      </c>
      <c r="M7021" s="11" t="str">
        <f>IF(A7021="","",VLOOKUP(E7021,index!$A$1:$B$6,2,0)*K7021*G7021)</f>
        <v/>
      </c>
      <c r="N7021" s="11" t="str">
        <f>IF(A7021="","",-PMT(G7021*VLOOKUP(E7021,index!$A$1:$B$6,2,0),C7021,F7021,0,0))</f>
        <v/>
      </c>
      <c r="O7021" s="11" t="str">
        <f t="shared" si="679"/>
        <v/>
      </c>
      <c r="P7021" s="11" t="str">
        <f t="shared" si="674"/>
        <v/>
      </c>
    </row>
    <row r="7022" spans="1:16" x14ac:dyDescent="0.25">
      <c r="A7022" s="9" t="str">
        <f>IF(A7021="","",IF(B7021&lt;C7021,A7021,IF(A7021=MAX('entry data'!$B$8:$B$507),"",A7021+1)))</f>
        <v/>
      </c>
      <c r="B7022" s="9" t="str">
        <f t="shared" si="675"/>
        <v/>
      </c>
      <c r="C7022" s="9" t="str">
        <f>IF(ISERROR(VLOOKUP(A7022,'entry data'!B:G,6,0)),"",VLOOKUP(A7022,'entry data'!B:G,6,0))</f>
        <v/>
      </c>
      <c r="D7022" s="9" t="str">
        <f>IF(ISERROR(VLOOKUP(A7022,'entry data'!B:C,2,0)),"",VLOOKUP(A7022,'entry data'!B:C,2,0))</f>
        <v/>
      </c>
      <c r="E7022" s="9" t="str">
        <f>IF(ISERROR(VLOOKUP(A7022,'entry data'!B:E,4,0)),"",VLOOKUP(A7022,'entry data'!B:E,4,0))</f>
        <v/>
      </c>
      <c r="F7022" s="11" t="str">
        <f>IF(A7022="","",IF(ISERROR(VLOOKUP(A7022,'entry data'!B:F,5,0)),"",VLOOKUP(A7022,'entry data'!B:F,5,0)))</f>
        <v/>
      </c>
      <c r="G7022" s="12" t="str">
        <f>IF(A7022="","",IF(ISERROR(VLOOKUP(A7022,'entry data'!B:I,8,0)),"",VLOOKUP(A7022,'entry data'!B:I,7,0)))</f>
        <v/>
      </c>
      <c r="H7022" s="13" t="str">
        <f>IF(A7022="","",IF(B7022=1,VLOOKUP(A7022,'entry data'!B:D,3,0),I7021))</f>
        <v/>
      </c>
      <c r="I7022" s="14" t="str">
        <f>IF(A7022="","",IF(E7022="weekly",7,IF(E7022="fortnightly",14,IF(E7022="monthly",DATE(IF(MONTH(H7022)=12,YEAR(H7022)+1,YEAR(H7022)),VLOOKUP(MONTH(H7022),index!$D$2:$G$13,2,0),DAY(H7022)),
IF(E7022="quarterly",DATE(IF(MONTH(H7022)&gt;=10,YEAR(H7022)+1,YEAR(H7022)),VLOOKUP(MONTH(H7022),index!$D$2:$G$13,3,0),DAY(H7022)),
IF(E7022="halfyearly",DATE(IF(MONTH(H7022)&gt;=7,YEAR(H7022)+1,YEAR(H7022)),VLOOKUP(MONTH(H7022),index!$D$2:$G$13,4,0),DAY(H7022)),
DATE(YEAR(H7022)+1,MONTH(H7022),DAY(H7022)))))-H7022))+H7022)</f>
        <v/>
      </c>
      <c r="J7022" s="9" t="str">
        <f t="shared" si="676"/>
        <v/>
      </c>
      <c r="K7022" s="11" t="str">
        <f t="shared" si="677"/>
        <v/>
      </c>
      <c r="L7022" s="11" t="str">
        <f t="shared" si="678"/>
        <v/>
      </c>
      <c r="M7022" s="11" t="str">
        <f>IF(A7022="","",VLOOKUP(E7022,index!$A$1:$B$6,2,0)*K7022*G7022)</f>
        <v/>
      </c>
      <c r="N7022" s="11" t="str">
        <f>IF(A7022="","",-PMT(G7022*VLOOKUP(E7022,index!$A$1:$B$6,2,0),C7022,F7022,0,0))</f>
        <v/>
      </c>
      <c r="O7022" s="11" t="str">
        <f t="shared" si="679"/>
        <v/>
      </c>
      <c r="P7022" s="11" t="str">
        <f t="shared" si="674"/>
        <v/>
      </c>
    </row>
    <row r="7023" spans="1:16" x14ac:dyDescent="0.25">
      <c r="A7023" s="9" t="str">
        <f>IF(A7022="","",IF(B7022&lt;C7022,A7022,IF(A7022=MAX('entry data'!$B$8:$B$507),"",A7022+1)))</f>
        <v/>
      </c>
      <c r="B7023" s="9" t="str">
        <f t="shared" si="675"/>
        <v/>
      </c>
      <c r="C7023" s="9" t="str">
        <f>IF(ISERROR(VLOOKUP(A7023,'entry data'!B:G,6,0)),"",VLOOKUP(A7023,'entry data'!B:G,6,0))</f>
        <v/>
      </c>
      <c r="D7023" s="9" t="str">
        <f>IF(ISERROR(VLOOKUP(A7023,'entry data'!B:C,2,0)),"",VLOOKUP(A7023,'entry data'!B:C,2,0))</f>
        <v/>
      </c>
      <c r="E7023" s="9" t="str">
        <f>IF(ISERROR(VLOOKUP(A7023,'entry data'!B:E,4,0)),"",VLOOKUP(A7023,'entry data'!B:E,4,0))</f>
        <v/>
      </c>
      <c r="F7023" s="11" t="str">
        <f>IF(A7023="","",IF(ISERROR(VLOOKUP(A7023,'entry data'!B:F,5,0)),"",VLOOKUP(A7023,'entry data'!B:F,5,0)))</f>
        <v/>
      </c>
      <c r="G7023" s="12" t="str">
        <f>IF(A7023="","",IF(ISERROR(VLOOKUP(A7023,'entry data'!B:I,8,0)),"",VLOOKUP(A7023,'entry data'!B:I,7,0)))</f>
        <v/>
      </c>
      <c r="H7023" s="13" t="str">
        <f>IF(A7023="","",IF(B7023=1,VLOOKUP(A7023,'entry data'!B:D,3,0),I7022))</f>
        <v/>
      </c>
      <c r="I7023" s="14" t="str">
        <f>IF(A7023="","",IF(E7023="weekly",7,IF(E7023="fortnightly",14,IF(E7023="monthly",DATE(IF(MONTH(H7023)=12,YEAR(H7023)+1,YEAR(H7023)),VLOOKUP(MONTH(H7023),index!$D$2:$G$13,2,0),DAY(H7023)),
IF(E7023="quarterly",DATE(IF(MONTH(H7023)&gt;=10,YEAR(H7023)+1,YEAR(H7023)),VLOOKUP(MONTH(H7023),index!$D$2:$G$13,3,0),DAY(H7023)),
IF(E7023="halfyearly",DATE(IF(MONTH(H7023)&gt;=7,YEAR(H7023)+1,YEAR(H7023)),VLOOKUP(MONTH(H7023),index!$D$2:$G$13,4,0),DAY(H7023)),
DATE(YEAR(H7023)+1,MONTH(H7023),DAY(H7023)))))-H7023))+H7023)</f>
        <v/>
      </c>
      <c r="J7023" s="9" t="str">
        <f t="shared" si="676"/>
        <v/>
      </c>
      <c r="K7023" s="11" t="str">
        <f t="shared" si="677"/>
        <v/>
      </c>
      <c r="L7023" s="11" t="str">
        <f t="shared" si="678"/>
        <v/>
      </c>
      <c r="M7023" s="11" t="str">
        <f>IF(A7023="","",VLOOKUP(E7023,index!$A$1:$B$6,2,0)*K7023*G7023)</f>
        <v/>
      </c>
      <c r="N7023" s="11" t="str">
        <f>IF(A7023="","",-PMT(G7023*VLOOKUP(E7023,index!$A$1:$B$6,2,0),C7023,F7023,0,0))</f>
        <v/>
      </c>
      <c r="O7023" s="11" t="str">
        <f t="shared" si="679"/>
        <v/>
      </c>
      <c r="P7023" s="11" t="str">
        <f t="shared" si="674"/>
        <v/>
      </c>
    </row>
    <row r="7024" spans="1:16" x14ac:dyDescent="0.25">
      <c r="A7024" s="9" t="str">
        <f>IF(A7023="","",IF(B7023&lt;C7023,A7023,IF(A7023=MAX('entry data'!$B$8:$B$507),"",A7023+1)))</f>
        <v/>
      </c>
      <c r="B7024" s="9" t="str">
        <f t="shared" si="675"/>
        <v/>
      </c>
      <c r="C7024" s="9" t="str">
        <f>IF(ISERROR(VLOOKUP(A7024,'entry data'!B:G,6,0)),"",VLOOKUP(A7024,'entry data'!B:G,6,0))</f>
        <v/>
      </c>
      <c r="D7024" s="9" t="str">
        <f>IF(ISERROR(VLOOKUP(A7024,'entry data'!B:C,2,0)),"",VLOOKUP(A7024,'entry data'!B:C,2,0))</f>
        <v/>
      </c>
      <c r="E7024" s="9" t="str">
        <f>IF(ISERROR(VLOOKUP(A7024,'entry data'!B:E,4,0)),"",VLOOKUP(A7024,'entry data'!B:E,4,0))</f>
        <v/>
      </c>
      <c r="F7024" s="11" t="str">
        <f>IF(A7024="","",IF(ISERROR(VLOOKUP(A7024,'entry data'!B:F,5,0)),"",VLOOKUP(A7024,'entry data'!B:F,5,0)))</f>
        <v/>
      </c>
      <c r="G7024" s="12" t="str">
        <f>IF(A7024="","",IF(ISERROR(VLOOKUP(A7024,'entry data'!B:I,8,0)),"",VLOOKUP(A7024,'entry data'!B:I,7,0)))</f>
        <v/>
      </c>
      <c r="H7024" s="13" t="str">
        <f>IF(A7024="","",IF(B7024=1,VLOOKUP(A7024,'entry data'!B:D,3,0),I7023))</f>
        <v/>
      </c>
      <c r="I7024" s="14" t="str">
        <f>IF(A7024="","",IF(E7024="weekly",7,IF(E7024="fortnightly",14,IF(E7024="monthly",DATE(IF(MONTH(H7024)=12,YEAR(H7024)+1,YEAR(H7024)),VLOOKUP(MONTH(H7024),index!$D$2:$G$13,2,0),DAY(H7024)),
IF(E7024="quarterly",DATE(IF(MONTH(H7024)&gt;=10,YEAR(H7024)+1,YEAR(H7024)),VLOOKUP(MONTH(H7024),index!$D$2:$G$13,3,0),DAY(H7024)),
IF(E7024="halfyearly",DATE(IF(MONTH(H7024)&gt;=7,YEAR(H7024)+1,YEAR(H7024)),VLOOKUP(MONTH(H7024),index!$D$2:$G$13,4,0),DAY(H7024)),
DATE(YEAR(H7024)+1,MONTH(H7024),DAY(H7024)))))-H7024))+H7024)</f>
        <v/>
      </c>
      <c r="J7024" s="9" t="str">
        <f t="shared" si="676"/>
        <v/>
      </c>
      <c r="K7024" s="11" t="str">
        <f t="shared" si="677"/>
        <v/>
      </c>
      <c r="L7024" s="11" t="str">
        <f t="shared" si="678"/>
        <v/>
      </c>
      <c r="M7024" s="11" t="str">
        <f>IF(A7024="","",VLOOKUP(E7024,index!$A$1:$B$6,2,0)*K7024*G7024)</f>
        <v/>
      </c>
      <c r="N7024" s="11" t="str">
        <f>IF(A7024="","",-PMT(G7024*VLOOKUP(E7024,index!$A$1:$B$6,2,0),C7024,F7024,0,0))</f>
        <v/>
      </c>
      <c r="O7024" s="11" t="str">
        <f t="shared" si="679"/>
        <v/>
      </c>
      <c r="P7024" s="11" t="str">
        <f t="shared" si="674"/>
        <v/>
      </c>
    </row>
    <row r="7025" spans="1:16" x14ac:dyDescent="0.25">
      <c r="A7025" s="9" t="str">
        <f>IF(A7024="","",IF(B7024&lt;C7024,A7024,IF(A7024=MAX('entry data'!$B$8:$B$507),"",A7024+1)))</f>
        <v/>
      </c>
      <c r="B7025" s="9" t="str">
        <f t="shared" si="675"/>
        <v/>
      </c>
      <c r="C7025" s="9" t="str">
        <f>IF(ISERROR(VLOOKUP(A7025,'entry data'!B:G,6,0)),"",VLOOKUP(A7025,'entry data'!B:G,6,0))</f>
        <v/>
      </c>
      <c r="D7025" s="9" t="str">
        <f>IF(ISERROR(VLOOKUP(A7025,'entry data'!B:C,2,0)),"",VLOOKUP(A7025,'entry data'!B:C,2,0))</f>
        <v/>
      </c>
      <c r="E7025" s="9" t="str">
        <f>IF(ISERROR(VLOOKUP(A7025,'entry data'!B:E,4,0)),"",VLOOKUP(A7025,'entry data'!B:E,4,0))</f>
        <v/>
      </c>
      <c r="F7025" s="11" t="str">
        <f>IF(A7025="","",IF(ISERROR(VLOOKUP(A7025,'entry data'!B:F,5,0)),"",VLOOKUP(A7025,'entry data'!B:F,5,0)))</f>
        <v/>
      </c>
      <c r="G7025" s="12" t="str">
        <f>IF(A7025="","",IF(ISERROR(VLOOKUP(A7025,'entry data'!B:I,8,0)),"",VLOOKUP(A7025,'entry data'!B:I,7,0)))</f>
        <v/>
      </c>
      <c r="H7025" s="13" t="str">
        <f>IF(A7025="","",IF(B7025=1,VLOOKUP(A7025,'entry data'!B:D,3,0),I7024))</f>
        <v/>
      </c>
      <c r="I7025" s="14" t="str">
        <f>IF(A7025="","",IF(E7025="weekly",7,IF(E7025="fortnightly",14,IF(E7025="monthly",DATE(IF(MONTH(H7025)=12,YEAR(H7025)+1,YEAR(H7025)),VLOOKUP(MONTH(H7025),index!$D$2:$G$13,2,0),DAY(H7025)),
IF(E7025="quarterly",DATE(IF(MONTH(H7025)&gt;=10,YEAR(H7025)+1,YEAR(H7025)),VLOOKUP(MONTH(H7025),index!$D$2:$G$13,3,0),DAY(H7025)),
IF(E7025="halfyearly",DATE(IF(MONTH(H7025)&gt;=7,YEAR(H7025)+1,YEAR(H7025)),VLOOKUP(MONTH(H7025),index!$D$2:$G$13,4,0),DAY(H7025)),
DATE(YEAR(H7025)+1,MONTH(H7025),DAY(H7025)))))-H7025))+H7025)</f>
        <v/>
      </c>
      <c r="J7025" s="9" t="str">
        <f t="shared" si="676"/>
        <v/>
      </c>
      <c r="K7025" s="11" t="str">
        <f t="shared" si="677"/>
        <v/>
      </c>
      <c r="L7025" s="11" t="str">
        <f t="shared" si="678"/>
        <v/>
      </c>
      <c r="M7025" s="11" t="str">
        <f>IF(A7025="","",VLOOKUP(E7025,index!$A$1:$B$6,2,0)*K7025*G7025)</f>
        <v/>
      </c>
      <c r="N7025" s="11" t="str">
        <f>IF(A7025="","",-PMT(G7025*VLOOKUP(E7025,index!$A$1:$B$6,2,0),C7025,F7025,0,0))</f>
        <v/>
      </c>
      <c r="O7025" s="11" t="str">
        <f t="shared" si="679"/>
        <v/>
      </c>
      <c r="P7025" s="11" t="str">
        <f t="shared" si="674"/>
        <v/>
      </c>
    </row>
    <row r="7026" spans="1:16" x14ac:dyDescent="0.25">
      <c r="A7026" s="9" t="str">
        <f>IF(A7025="","",IF(B7025&lt;C7025,A7025,IF(A7025=MAX('entry data'!$B$8:$B$507),"",A7025+1)))</f>
        <v/>
      </c>
      <c r="B7026" s="9" t="str">
        <f t="shared" si="675"/>
        <v/>
      </c>
      <c r="C7026" s="9" t="str">
        <f>IF(ISERROR(VLOOKUP(A7026,'entry data'!B:G,6,0)),"",VLOOKUP(A7026,'entry data'!B:G,6,0))</f>
        <v/>
      </c>
      <c r="D7026" s="9" t="str">
        <f>IF(ISERROR(VLOOKUP(A7026,'entry data'!B:C,2,0)),"",VLOOKUP(A7026,'entry data'!B:C,2,0))</f>
        <v/>
      </c>
      <c r="E7026" s="9" t="str">
        <f>IF(ISERROR(VLOOKUP(A7026,'entry data'!B:E,4,0)),"",VLOOKUP(A7026,'entry data'!B:E,4,0))</f>
        <v/>
      </c>
      <c r="F7026" s="11" t="str">
        <f>IF(A7026="","",IF(ISERROR(VLOOKUP(A7026,'entry data'!B:F,5,0)),"",VLOOKUP(A7026,'entry data'!B:F,5,0)))</f>
        <v/>
      </c>
      <c r="G7026" s="12" t="str">
        <f>IF(A7026="","",IF(ISERROR(VLOOKUP(A7026,'entry data'!B:I,8,0)),"",VLOOKUP(A7026,'entry data'!B:I,7,0)))</f>
        <v/>
      </c>
      <c r="H7026" s="13" t="str">
        <f>IF(A7026="","",IF(B7026=1,VLOOKUP(A7026,'entry data'!B:D,3,0),I7025))</f>
        <v/>
      </c>
      <c r="I7026" s="14" t="str">
        <f>IF(A7026="","",IF(E7026="weekly",7,IF(E7026="fortnightly",14,IF(E7026="monthly",DATE(IF(MONTH(H7026)=12,YEAR(H7026)+1,YEAR(H7026)),VLOOKUP(MONTH(H7026),index!$D$2:$G$13,2,0),DAY(H7026)),
IF(E7026="quarterly",DATE(IF(MONTH(H7026)&gt;=10,YEAR(H7026)+1,YEAR(H7026)),VLOOKUP(MONTH(H7026),index!$D$2:$G$13,3,0),DAY(H7026)),
IF(E7026="halfyearly",DATE(IF(MONTH(H7026)&gt;=7,YEAR(H7026)+1,YEAR(H7026)),VLOOKUP(MONTH(H7026),index!$D$2:$G$13,4,0),DAY(H7026)),
DATE(YEAR(H7026)+1,MONTH(H7026),DAY(H7026)))))-H7026))+H7026)</f>
        <v/>
      </c>
      <c r="J7026" s="9" t="str">
        <f t="shared" si="676"/>
        <v/>
      </c>
      <c r="K7026" s="11" t="str">
        <f t="shared" si="677"/>
        <v/>
      </c>
      <c r="L7026" s="11" t="str">
        <f t="shared" si="678"/>
        <v/>
      </c>
      <c r="M7026" s="11" t="str">
        <f>IF(A7026="","",VLOOKUP(E7026,index!$A$1:$B$6,2,0)*K7026*G7026)</f>
        <v/>
      </c>
      <c r="N7026" s="11" t="str">
        <f>IF(A7026="","",-PMT(G7026*VLOOKUP(E7026,index!$A$1:$B$6,2,0),C7026,F7026,0,0))</f>
        <v/>
      </c>
      <c r="O7026" s="11" t="str">
        <f t="shared" si="679"/>
        <v/>
      </c>
      <c r="P7026" s="11" t="str">
        <f t="shared" si="674"/>
        <v/>
      </c>
    </row>
    <row r="7027" spans="1:16" x14ac:dyDescent="0.25">
      <c r="A7027" s="9" t="str">
        <f>IF(A7026="","",IF(B7026&lt;C7026,A7026,IF(A7026=MAX('entry data'!$B$8:$B$507),"",A7026+1)))</f>
        <v/>
      </c>
      <c r="B7027" s="9" t="str">
        <f t="shared" si="675"/>
        <v/>
      </c>
      <c r="C7027" s="9" t="str">
        <f>IF(ISERROR(VLOOKUP(A7027,'entry data'!B:G,6,0)),"",VLOOKUP(A7027,'entry data'!B:G,6,0))</f>
        <v/>
      </c>
      <c r="D7027" s="9" t="str">
        <f>IF(ISERROR(VLOOKUP(A7027,'entry data'!B:C,2,0)),"",VLOOKUP(A7027,'entry data'!B:C,2,0))</f>
        <v/>
      </c>
      <c r="E7027" s="9" t="str">
        <f>IF(ISERROR(VLOOKUP(A7027,'entry data'!B:E,4,0)),"",VLOOKUP(A7027,'entry data'!B:E,4,0))</f>
        <v/>
      </c>
      <c r="F7027" s="11" t="str">
        <f>IF(A7027="","",IF(ISERROR(VLOOKUP(A7027,'entry data'!B:F,5,0)),"",VLOOKUP(A7027,'entry data'!B:F,5,0)))</f>
        <v/>
      </c>
      <c r="G7027" s="12" t="str">
        <f>IF(A7027="","",IF(ISERROR(VLOOKUP(A7027,'entry data'!B:I,8,0)),"",VLOOKUP(A7027,'entry data'!B:I,7,0)))</f>
        <v/>
      </c>
      <c r="H7027" s="13" t="str">
        <f>IF(A7027="","",IF(B7027=1,VLOOKUP(A7027,'entry data'!B:D,3,0),I7026))</f>
        <v/>
      </c>
      <c r="I7027" s="14" t="str">
        <f>IF(A7027="","",IF(E7027="weekly",7,IF(E7027="fortnightly",14,IF(E7027="monthly",DATE(IF(MONTH(H7027)=12,YEAR(H7027)+1,YEAR(H7027)),VLOOKUP(MONTH(H7027),index!$D$2:$G$13,2,0),DAY(H7027)),
IF(E7027="quarterly",DATE(IF(MONTH(H7027)&gt;=10,YEAR(H7027)+1,YEAR(H7027)),VLOOKUP(MONTH(H7027),index!$D$2:$G$13,3,0),DAY(H7027)),
IF(E7027="halfyearly",DATE(IF(MONTH(H7027)&gt;=7,YEAR(H7027)+1,YEAR(H7027)),VLOOKUP(MONTH(H7027),index!$D$2:$G$13,4,0),DAY(H7027)),
DATE(YEAR(H7027)+1,MONTH(H7027),DAY(H7027)))))-H7027))+H7027)</f>
        <v/>
      </c>
      <c r="J7027" s="9" t="str">
        <f t="shared" si="676"/>
        <v/>
      </c>
      <c r="K7027" s="11" t="str">
        <f t="shared" si="677"/>
        <v/>
      </c>
      <c r="L7027" s="11" t="str">
        <f t="shared" si="678"/>
        <v/>
      </c>
      <c r="M7027" s="11" t="str">
        <f>IF(A7027="","",VLOOKUP(E7027,index!$A$1:$B$6,2,0)*K7027*G7027)</f>
        <v/>
      </c>
      <c r="N7027" s="11" t="str">
        <f>IF(A7027="","",-PMT(G7027*VLOOKUP(E7027,index!$A$1:$B$6,2,0),C7027,F7027,0,0))</f>
        <v/>
      </c>
      <c r="O7027" s="11" t="str">
        <f t="shared" si="679"/>
        <v/>
      </c>
      <c r="P7027" s="11" t="str">
        <f t="shared" si="674"/>
        <v/>
      </c>
    </row>
    <row r="7028" spans="1:16" x14ac:dyDescent="0.25">
      <c r="A7028" s="9" t="str">
        <f>IF(A7027="","",IF(B7027&lt;C7027,A7027,IF(A7027=MAX('entry data'!$B$8:$B$507),"",A7027+1)))</f>
        <v/>
      </c>
      <c r="B7028" s="9" t="str">
        <f t="shared" si="675"/>
        <v/>
      </c>
      <c r="C7028" s="9" t="str">
        <f>IF(ISERROR(VLOOKUP(A7028,'entry data'!B:G,6,0)),"",VLOOKUP(A7028,'entry data'!B:G,6,0))</f>
        <v/>
      </c>
      <c r="D7028" s="9" t="str">
        <f>IF(ISERROR(VLOOKUP(A7028,'entry data'!B:C,2,0)),"",VLOOKUP(A7028,'entry data'!B:C,2,0))</f>
        <v/>
      </c>
      <c r="E7028" s="9" t="str">
        <f>IF(ISERROR(VLOOKUP(A7028,'entry data'!B:E,4,0)),"",VLOOKUP(A7028,'entry data'!B:E,4,0))</f>
        <v/>
      </c>
      <c r="F7028" s="11" t="str">
        <f>IF(A7028="","",IF(ISERROR(VLOOKUP(A7028,'entry data'!B:F,5,0)),"",VLOOKUP(A7028,'entry data'!B:F,5,0)))</f>
        <v/>
      </c>
      <c r="G7028" s="12" t="str">
        <f>IF(A7028="","",IF(ISERROR(VLOOKUP(A7028,'entry data'!B:I,8,0)),"",VLOOKUP(A7028,'entry data'!B:I,7,0)))</f>
        <v/>
      </c>
      <c r="H7028" s="13" t="str">
        <f>IF(A7028="","",IF(B7028=1,VLOOKUP(A7028,'entry data'!B:D,3,0),I7027))</f>
        <v/>
      </c>
      <c r="I7028" s="14" t="str">
        <f>IF(A7028="","",IF(E7028="weekly",7,IF(E7028="fortnightly",14,IF(E7028="monthly",DATE(IF(MONTH(H7028)=12,YEAR(H7028)+1,YEAR(H7028)),VLOOKUP(MONTH(H7028),index!$D$2:$G$13,2,0),DAY(H7028)),
IF(E7028="quarterly",DATE(IF(MONTH(H7028)&gt;=10,YEAR(H7028)+1,YEAR(H7028)),VLOOKUP(MONTH(H7028),index!$D$2:$G$13,3,0),DAY(H7028)),
IF(E7028="halfyearly",DATE(IF(MONTH(H7028)&gt;=7,YEAR(H7028)+1,YEAR(H7028)),VLOOKUP(MONTH(H7028),index!$D$2:$G$13,4,0),DAY(H7028)),
DATE(YEAR(H7028)+1,MONTH(H7028),DAY(H7028)))))-H7028))+H7028)</f>
        <v/>
      </c>
      <c r="J7028" s="9" t="str">
        <f t="shared" si="676"/>
        <v/>
      </c>
      <c r="K7028" s="11" t="str">
        <f t="shared" si="677"/>
        <v/>
      </c>
      <c r="L7028" s="11" t="str">
        <f t="shared" si="678"/>
        <v/>
      </c>
      <c r="M7028" s="11" t="str">
        <f>IF(A7028="","",VLOOKUP(E7028,index!$A$1:$B$6,2,0)*K7028*G7028)</f>
        <v/>
      </c>
      <c r="N7028" s="11" t="str">
        <f>IF(A7028="","",-PMT(G7028*VLOOKUP(E7028,index!$A$1:$B$6,2,0),C7028,F7028,0,0))</f>
        <v/>
      </c>
      <c r="O7028" s="11" t="str">
        <f t="shared" si="679"/>
        <v/>
      </c>
      <c r="P7028" s="11" t="str">
        <f t="shared" si="674"/>
        <v/>
      </c>
    </row>
    <row r="7029" spans="1:16" x14ac:dyDescent="0.25">
      <c r="A7029" s="9" t="str">
        <f>IF(A7028="","",IF(B7028&lt;C7028,A7028,IF(A7028=MAX('entry data'!$B$8:$B$507),"",A7028+1)))</f>
        <v/>
      </c>
      <c r="B7029" s="9" t="str">
        <f t="shared" si="675"/>
        <v/>
      </c>
      <c r="C7029" s="9" t="str">
        <f>IF(ISERROR(VLOOKUP(A7029,'entry data'!B:G,6,0)),"",VLOOKUP(A7029,'entry data'!B:G,6,0))</f>
        <v/>
      </c>
      <c r="D7029" s="9" t="str">
        <f>IF(ISERROR(VLOOKUP(A7029,'entry data'!B:C,2,0)),"",VLOOKUP(A7029,'entry data'!B:C,2,0))</f>
        <v/>
      </c>
      <c r="E7029" s="9" t="str">
        <f>IF(ISERROR(VLOOKUP(A7029,'entry data'!B:E,4,0)),"",VLOOKUP(A7029,'entry data'!B:E,4,0))</f>
        <v/>
      </c>
      <c r="F7029" s="11" t="str">
        <f>IF(A7029="","",IF(ISERROR(VLOOKUP(A7029,'entry data'!B:F,5,0)),"",VLOOKUP(A7029,'entry data'!B:F,5,0)))</f>
        <v/>
      </c>
      <c r="G7029" s="12" t="str">
        <f>IF(A7029="","",IF(ISERROR(VLOOKUP(A7029,'entry data'!B:I,8,0)),"",VLOOKUP(A7029,'entry data'!B:I,7,0)))</f>
        <v/>
      </c>
      <c r="H7029" s="13" t="str">
        <f>IF(A7029="","",IF(B7029=1,VLOOKUP(A7029,'entry data'!B:D,3,0),I7028))</f>
        <v/>
      </c>
      <c r="I7029" s="14" t="str">
        <f>IF(A7029="","",IF(E7029="weekly",7,IF(E7029="fortnightly",14,IF(E7029="monthly",DATE(IF(MONTH(H7029)=12,YEAR(H7029)+1,YEAR(H7029)),VLOOKUP(MONTH(H7029),index!$D$2:$G$13,2,0),DAY(H7029)),
IF(E7029="quarterly",DATE(IF(MONTH(H7029)&gt;=10,YEAR(H7029)+1,YEAR(H7029)),VLOOKUP(MONTH(H7029),index!$D$2:$G$13,3,0),DAY(H7029)),
IF(E7029="halfyearly",DATE(IF(MONTH(H7029)&gt;=7,YEAR(H7029)+1,YEAR(H7029)),VLOOKUP(MONTH(H7029),index!$D$2:$G$13,4,0),DAY(H7029)),
DATE(YEAR(H7029)+1,MONTH(H7029),DAY(H7029)))))-H7029))+H7029)</f>
        <v/>
      </c>
      <c r="J7029" s="9" t="str">
        <f t="shared" si="676"/>
        <v/>
      </c>
      <c r="K7029" s="11" t="str">
        <f t="shared" si="677"/>
        <v/>
      </c>
      <c r="L7029" s="11" t="str">
        <f t="shared" si="678"/>
        <v/>
      </c>
      <c r="M7029" s="11" t="str">
        <f>IF(A7029="","",VLOOKUP(E7029,index!$A$1:$B$6,2,0)*K7029*G7029)</f>
        <v/>
      </c>
      <c r="N7029" s="11" t="str">
        <f>IF(A7029="","",-PMT(G7029*VLOOKUP(E7029,index!$A$1:$B$6,2,0),C7029,F7029,0,0))</f>
        <v/>
      </c>
      <c r="O7029" s="11" t="str">
        <f t="shared" si="679"/>
        <v/>
      </c>
      <c r="P7029" s="11" t="str">
        <f t="shared" si="674"/>
        <v/>
      </c>
    </row>
    <row r="7030" spans="1:16" x14ac:dyDescent="0.25">
      <c r="A7030" s="9" t="str">
        <f>IF(A7029="","",IF(B7029&lt;C7029,A7029,IF(A7029=MAX('entry data'!$B$8:$B$507),"",A7029+1)))</f>
        <v/>
      </c>
      <c r="B7030" s="9" t="str">
        <f t="shared" si="675"/>
        <v/>
      </c>
      <c r="C7030" s="9" t="str">
        <f>IF(ISERROR(VLOOKUP(A7030,'entry data'!B:G,6,0)),"",VLOOKUP(A7030,'entry data'!B:G,6,0))</f>
        <v/>
      </c>
      <c r="D7030" s="9" t="str">
        <f>IF(ISERROR(VLOOKUP(A7030,'entry data'!B:C,2,0)),"",VLOOKUP(A7030,'entry data'!B:C,2,0))</f>
        <v/>
      </c>
      <c r="E7030" s="9" t="str">
        <f>IF(ISERROR(VLOOKUP(A7030,'entry data'!B:E,4,0)),"",VLOOKUP(A7030,'entry data'!B:E,4,0))</f>
        <v/>
      </c>
      <c r="F7030" s="11" t="str">
        <f>IF(A7030="","",IF(ISERROR(VLOOKUP(A7030,'entry data'!B:F,5,0)),"",VLOOKUP(A7030,'entry data'!B:F,5,0)))</f>
        <v/>
      </c>
      <c r="G7030" s="12" t="str">
        <f>IF(A7030="","",IF(ISERROR(VLOOKUP(A7030,'entry data'!B:I,8,0)),"",VLOOKUP(A7030,'entry data'!B:I,7,0)))</f>
        <v/>
      </c>
      <c r="H7030" s="13" t="str">
        <f>IF(A7030="","",IF(B7030=1,VLOOKUP(A7030,'entry data'!B:D,3,0),I7029))</f>
        <v/>
      </c>
      <c r="I7030" s="14" t="str">
        <f>IF(A7030="","",IF(E7030="weekly",7,IF(E7030="fortnightly",14,IF(E7030="monthly",DATE(IF(MONTH(H7030)=12,YEAR(H7030)+1,YEAR(H7030)),VLOOKUP(MONTH(H7030),index!$D$2:$G$13,2,0),DAY(H7030)),
IF(E7030="quarterly",DATE(IF(MONTH(H7030)&gt;=10,YEAR(H7030)+1,YEAR(H7030)),VLOOKUP(MONTH(H7030),index!$D$2:$G$13,3,0),DAY(H7030)),
IF(E7030="halfyearly",DATE(IF(MONTH(H7030)&gt;=7,YEAR(H7030)+1,YEAR(H7030)),VLOOKUP(MONTH(H7030),index!$D$2:$G$13,4,0),DAY(H7030)),
DATE(YEAR(H7030)+1,MONTH(H7030),DAY(H7030)))))-H7030))+H7030)</f>
        <v/>
      </c>
      <c r="J7030" s="9" t="str">
        <f t="shared" si="676"/>
        <v/>
      </c>
      <c r="K7030" s="11" t="str">
        <f t="shared" si="677"/>
        <v/>
      </c>
      <c r="L7030" s="11" t="str">
        <f t="shared" si="678"/>
        <v/>
      </c>
      <c r="M7030" s="11" t="str">
        <f>IF(A7030="","",VLOOKUP(E7030,index!$A$1:$B$6,2,0)*K7030*G7030)</f>
        <v/>
      </c>
      <c r="N7030" s="11" t="str">
        <f>IF(A7030="","",-PMT(G7030*VLOOKUP(E7030,index!$A$1:$B$6,2,0),C7030,F7030,0,0))</f>
        <v/>
      </c>
      <c r="O7030" s="11" t="str">
        <f t="shared" si="679"/>
        <v/>
      </c>
      <c r="P7030" s="11" t="str">
        <f t="shared" si="674"/>
        <v/>
      </c>
    </row>
    <row r="7031" spans="1:16" x14ac:dyDescent="0.25">
      <c r="A7031" s="9" t="str">
        <f>IF(A7030="","",IF(B7030&lt;C7030,A7030,IF(A7030=MAX('entry data'!$B$8:$B$507),"",A7030+1)))</f>
        <v/>
      </c>
      <c r="B7031" s="9" t="str">
        <f t="shared" si="675"/>
        <v/>
      </c>
      <c r="C7031" s="9" t="str">
        <f>IF(ISERROR(VLOOKUP(A7031,'entry data'!B:G,6,0)),"",VLOOKUP(A7031,'entry data'!B:G,6,0))</f>
        <v/>
      </c>
      <c r="D7031" s="9" t="str">
        <f>IF(ISERROR(VLOOKUP(A7031,'entry data'!B:C,2,0)),"",VLOOKUP(A7031,'entry data'!B:C,2,0))</f>
        <v/>
      </c>
      <c r="E7031" s="9" t="str">
        <f>IF(ISERROR(VLOOKUP(A7031,'entry data'!B:E,4,0)),"",VLOOKUP(A7031,'entry data'!B:E,4,0))</f>
        <v/>
      </c>
      <c r="F7031" s="11" t="str">
        <f>IF(A7031="","",IF(ISERROR(VLOOKUP(A7031,'entry data'!B:F,5,0)),"",VLOOKUP(A7031,'entry data'!B:F,5,0)))</f>
        <v/>
      </c>
      <c r="G7031" s="12" t="str">
        <f>IF(A7031="","",IF(ISERROR(VLOOKUP(A7031,'entry data'!B:I,8,0)),"",VLOOKUP(A7031,'entry data'!B:I,7,0)))</f>
        <v/>
      </c>
      <c r="H7031" s="13" t="str">
        <f>IF(A7031="","",IF(B7031=1,VLOOKUP(A7031,'entry data'!B:D,3,0),I7030))</f>
        <v/>
      </c>
      <c r="I7031" s="14" t="str">
        <f>IF(A7031="","",IF(E7031="weekly",7,IF(E7031="fortnightly",14,IF(E7031="monthly",DATE(IF(MONTH(H7031)=12,YEAR(H7031)+1,YEAR(H7031)),VLOOKUP(MONTH(H7031),index!$D$2:$G$13,2,0),DAY(H7031)),
IF(E7031="quarterly",DATE(IF(MONTH(H7031)&gt;=10,YEAR(H7031)+1,YEAR(H7031)),VLOOKUP(MONTH(H7031),index!$D$2:$G$13,3,0),DAY(H7031)),
IF(E7031="halfyearly",DATE(IF(MONTH(H7031)&gt;=7,YEAR(H7031)+1,YEAR(H7031)),VLOOKUP(MONTH(H7031),index!$D$2:$G$13,4,0),DAY(H7031)),
DATE(YEAR(H7031)+1,MONTH(H7031),DAY(H7031)))))-H7031))+H7031)</f>
        <v/>
      </c>
      <c r="J7031" s="9" t="str">
        <f t="shared" si="676"/>
        <v/>
      </c>
      <c r="K7031" s="11" t="str">
        <f t="shared" si="677"/>
        <v/>
      </c>
      <c r="L7031" s="11" t="str">
        <f t="shared" si="678"/>
        <v/>
      </c>
      <c r="M7031" s="11" t="str">
        <f>IF(A7031="","",VLOOKUP(E7031,index!$A$1:$B$6,2,0)*K7031*G7031)</f>
        <v/>
      </c>
      <c r="N7031" s="11" t="str">
        <f>IF(A7031="","",-PMT(G7031*VLOOKUP(E7031,index!$A$1:$B$6,2,0),C7031,F7031,0,0))</f>
        <v/>
      </c>
      <c r="O7031" s="11" t="str">
        <f t="shared" si="679"/>
        <v/>
      </c>
      <c r="P7031" s="11" t="str">
        <f t="shared" si="674"/>
        <v/>
      </c>
    </row>
    <row r="7032" spans="1:16" x14ac:dyDescent="0.25">
      <c r="A7032" s="9" t="str">
        <f>IF(A7031="","",IF(B7031&lt;C7031,A7031,IF(A7031=MAX('entry data'!$B$8:$B$507),"",A7031+1)))</f>
        <v/>
      </c>
      <c r="B7032" s="9" t="str">
        <f t="shared" si="675"/>
        <v/>
      </c>
      <c r="C7032" s="9" t="str">
        <f>IF(ISERROR(VLOOKUP(A7032,'entry data'!B:G,6,0)),"",VLOOKUP(A7032,'entry data'!B:G,6,0))</f>
        <v/>
      </c>
      <c r="D7032" s="9" t="str">
        <f>IF(ISERROR(VLOOKUP(A7032,'entry data'!B:C,2,0)),"",VLOOKUP(A7032,'entry data'!B:C,2,0))</f>
        <v/>
      </c>
      <c r="E7032" s="9" t="str">
        <f>IF(ISERROR(VLOOKUP(A7032,'entry data'!B:E,4,0)),"",VLOOKUP(A7032,'entry data'!B:E,4,0))</f>
        <v/>
      </c>
      <c r="F7032" s="11" t="str">
        <f>IF(A7032="","",IF(ISERROR(VLOOKUP(A7032,'entry data'!B:F,5,0)),"",VLOOKUP(A7032,'entry data'!B:F,5,0)))</f>
        <v/>
      </c>
      <c r="G7032" s="12" t="str">
        <f>IF(A7032="","",IF(ISERROR(VLOOKUP(A7032,'entry data'!B:I,8,0)),"",VLOOKUP(A7032,'entry data'!B:I,7,0)))</f>
        <v/>
      </c>
      <c r="H7032" s="13" t="str">
        <f>IF(A7032="","",IF(B7032=1,VLOOKUP(A7032,'entry data'!B:D,3,0),I7031))</f>
        <v/>
      </c>
      <c r="I7032" s="14" t="str">
        <f>IF(A7032="","",IF(E7032="weekly",7,IF(E7032="fortnightly",14,IF(E7032="monthly",DATE(IF(MONTH(H7032)=12,YEAR(H7032)+1,YEAR(H7032)),VLOOKUP(MONTH(H7032),index!$D$2:$G$13,2,0),DAY(H7032)),
IF(E7032="quarterly",DATE(IF(MONTH(H7032)&gt;=10,YEAR(H7032)+1,YEAR(H7032)),VLOOKUP(MONTH(H7032),index!$D$2:$G$13,3,0),DAY(H7032)),
IF(E7032="halfyearly",DATE(IF(MONTH(H7032)&gt;=7,YEAR(H7032)+1,YEAR(H7032)),VLOOKUP(MONTH(H7032),index!$D$2:$G$13,4,0),DAY(H7032)),
DATE(YEAR(H7032)+1,MONTH(H7032),DAY(H7032)))))-H7032))+H7032)</f>
        <v/>
      </c>
      <c r="J7032" s="9" t="str">
        <f t="shared" si="676"/>
        <v/>
      </c>
      <c r="K7032" s="11" t="str">
        <f t="shared" si="677"/>
        <v/>
      </c>
      <c r="L7032" s="11" t="str">
        <f t="shared" si="678"/>
        <v/>
      </c>
      <c r="M7032" s="11" t="str">
        <f>IF(A7032="","",VLOOKUP(E7032,index!$A$1:$B$6,2,0)*K7032*G7032)</f>
        <v/>
      </c>
      <c r="N7032" s="11" t="str">
        <f>IF(A7032="","",-PMT(G7032*VLOOKUP(E7032,index!$A$1:$B$6,2,0),C7032,F7032,0,0))</f>
        <v/>
      </c>
      <c r="O7032" s="11" t="str">
        <f t="shared" si="679"/>
        <v/>
      </c>
      <c r="P7032" s="11" t="str">
        <f t="shared" si="674"/>
        <v/>
      </c>
    </row>
    <row r="7033" spans="1:16" x14ac:dyDescent="0.25">
      <c r="A7033" s="9" t="str">
        <f>IF(A7032="","",IF(B7032&lt;C7032,A7032,IF(A7032=MAX('entry data'!$B$8:$B$507),"",A7032+1)))</f>
        <v/>
      </c>
      <c r="B7033" s="9" t="str">
        <f t="shared" si="675"/>
        <v/>
      </c>
      <c r="C7033" s="9" t="str">
        <f>IF(ISERROR(VLOOKUP(A7033,'entry data'!B:G,6,0)),"",VLOOKUP(A7033,'entry data'!B:G,6,0))</f>
        <v/>
      </c>
      <c r="D7033" s="9" t="str">
        <f>IF(ISERROR(VLOOKUP(A7033,'entry data'!B:C,2,0)),"",VLOOKUP(A7033,'entry data'!B:C,2,0))</f>
        <v/>
      </c>
      <c r="E7033" s="9" t="str">
        <f>IF(ISERROR(VLOOKUP(A7033,'entry data'!B:E,4,0)),"",VLOOKUP(A7033,'entry data'!B:E,4,0))</f>
        <v/>
      </c>
      <c r="F7033" s="11" t="str">
        <f>IF(A7033="","",IF(ISERROR(VLOOKUP(A7033,'entry data'!B:F,5,0)),"",VLOOKUP(A7033,'entry data'!B:F,5,0)))</f>
        <v/>
      </c>
      <c r="G7033" s="12" t="str">
        <f>IF(A7033="","",IF(ISERROR(VLOOKUP(A7033,'entry data'!B:I,8,0)),"",VLOOKUP(A7033,'entry data'!B:I,7,0)))</f>
        <v/>
      </c>
      <c r="H7033" s="13" t="str">
        <f>IF(A7033="","",IF(B7033=1,VLOOKUP(A7033,'entry data'!B:D,3,0),I7032))</f>
        <v/>
      </c>
      <c r="I7033" s="14" t="str">
        <f>IF(A7033="","",IF(E7033="weekly",7,IF(E7033="fortnightly",14,IF(E7033="monthly",DATE(IF(MONTH(H7033)=12,YEAR(H7033)+1,YEAR(H7033)),VLOOKUP(MONTH(H7033),index!$D$2:$G$13,2,0),DAY(H7033)),
IF(E7033="quarterly",DATE(IF(MONTH(H7033)&gt;=10,YEAR(H7033)+1,YEAR(H7033)),VLOOKUP(MONTH(H7033),index!$D$2:$G$13,3,0),DAY(H7033)),
IF(E7033="halfyearly",DATE(IF(MONTH(H7033)&gt;=7,YEAR(H7033)+1,YEAR(H7033)),VLOOKUP(MONTH(H7033),index!$D$2:$G$13,4,0),DAY(H7033)),
DATE(YEAR(H7033)+1,MONTH(H7033),DAY(H7033)))))-H7033))+H7033)</f>
        <v/>
      </c>
      <c r="J7033" s="9" t="str">
        <f t="shared" si="676"/>
        <v/>
      </c>
      <c r="K7033" s="11" t="str">
        <f t="shared" si="677"/>
        <v/>
      </c>
      <c r="L7033" s="11" t="str">
        <f t="shared" si="678"/>
        <v/>
      </c>
      <c r="M7033" s="11" t="str">
        <f>IF(A7033="","",VLOOKUP(E7033,index!$A$1:$B$6,2,0)*K7033*G7033)</f>
        <v/>
      </c>
      <c r="N7033" s="11" t="str">
        <f>IF(A7033="","",-PMT(G7033*VLOOKUP(E7033,index!$A$1:$B$6,2,0),C7033,F7033,0,0))</f>
        <v/>
      </c>
      <c r="O7033" s="11" t="str">
        <f t="shared" si="679"/>
        <v/>
      </c>
      <c r="P7033" s="11" t="str">
        <f t="shared" si="674"/>
        <v/>
      </c>
    </row>
    <row r="7034" spans="1:16" x14ac:dyDescent="0.25">
      <c r="A7034" s="9" t="str">
        <f>IF(A7033="","",IF(B7033&lt;C7033,A7033,IF(A7033=MAX('entry data'!$B$8:$B$507),"",A7033+1)))</f>
        <v/>
      </c>
      <c r="B7034" s="9" t="str">
        <f t="shared" si="675"/>
        <v/>
      </c>
      <c r="C7034" s="9" t="str">
        <f>IF(ISERROR(VLOOKUP(A7034,'entry data'!B:G,6,0)),"",VLOOKUP(A7034,'entry data'!B:G,6,0))</f>
        <v/>
      </c>
      <c r="D7034" s="9" t="str">
        <f>IF(ISERROR(VLOOKUP(A7034,'entry data'!B:C,2,0)),"",VLOOKUP(A7034,'entry data'!B:C,2,0))</f>
        <v/>
      </c>
      <c r="E7034" s="9" t="str">
        <f>IF(ISERROR(VLOOKUP(A7034,'entry data'!B:E,4,0)),"",VLOOKUP(A7034,'entry data'!B:E,4,0))</f>
        <v/>
      </c>
      <c r="F7034" s="11" t="str">
        <f>IF(A7034="","",IF(ISERROR(VLOOKUP(A7034,'entry data'!B:F,5,0)),"",VLOOKUP(A7034,'entry data'!B:F,5,0)))</f>
        <v/>
      </c>
      <c r="G7034" s="12" t="str">
        <f>IF(A7034="","",IF(ISERROR(VLOOKUP(A7034,'entry data'!B:I,8,0)),"",VLOOKUP(A7034,'entry data'!B:I,7,0)))</f>
        <v/>
      </c>
      <c r="H7034" s="13" t="str">
        <f>IF(A7034="","",IF(B7034=1,VLOOKUP(A7034,'entry data'!B:D,3,0),I7033))</f>
        <v/>
      </c>
      <c r="I7034" s="14" t="str">
        <f>IF(A7034="","",IF(E7034="weekly",7,IF(E7034="fortnightly",14,IF(E7034="monthly",DATE(IF(MONTH(H7034)=12,YEAR(H7034)+1,YEAR(H7034)),VLOOKUP(MONTH(H7034),index!$D$2:$G$13,2,0),DAY(H7034)),
IF(E7034="quarterly",DATE(IF(MONTH(H7034)&gt;=10,YEAR(H7034)+1,YEAR(H7034)),VLOOKUP(MONTH(H7034),index!$D$2:$G$13,3,0),DAY(H7034)),
IF(E7034="halfyearly",DATE(IF(MONTH(H7034)&gt;=7,YEAR(H7034)+1,YEAR(H7034)),VLOOKUP(MONTH(H7034),index!$D$2:$G$13,4,0),DAY(H7034)),
DATE(YEAR(H7034)+1,MONTH(H7034),DAY(H7034)))))-H7034))+H7034)</f>
        <v/>
      </c>
      <c r="J7034" s="9" t="str">
        <f t="shared" si="676"/>
        <v/>
      </c>
      <c r="K7034" s="11" t="str">
        <f t="shared" si="677"/>
        <v/>
      </c>
      <c r="L7034" s="11" t="str">
        <f t="shared" si="678"/>
        <v/>
      </c>
      <c r="M7034" s="11" t="str">
        <f>IF(A7034="","",VLOOKUP(E7034,index!$A$1:$B$6,2,0)*K7034*G7034)</f>
        <v/>
      </c>
      <c r="N7034" s="11" t="str">
        <f>IF(A7034="","",-PMT(G7034*VLOOKUP(E7034,index!$A$1:$B$6,2,0),C7034,F7034,0,0))</f>
        <v/>
      </c>
      <c r="O7034" s="11" t="str">
        <f t="shared" si="679"/>
        <v/>
      </c>
      <c r="P7034" s="11" t="str">
        <f t="shared" si="674"/>
        <v/>
      </c>
    </row>
    <row r="7035" spans="1:16" x14ac:dyDescent="0.25">
      <c r="A7035" s="9" t="str">
        <f>IF(A7034="","",IF(B7034&lt;C7034,A7034,IF(A7034=MAX('entry data'!$B$8:$B$507),"",A7034+1)))</f>
        <v/>
      </c>
      <c r="B7035" s="9" t="str">
        <f t="shared" si="675"/>
        <v/>
      </c>
      <c r="C7035" s="9" t="str">
        <f>IF(ISERROR(VLOOKUP(A7035,'entry data'!B:G,6,0)),"",VLOOKUP(A7035,'entry data'!B:G,6,0))</f>
        <v/>
      </c>
      <c r="D7035" s="9" t="str">
        <f>IF(ISERROR(VLOOKUP(A7035,'entry data'!B:C,2,0)),"",VLOOKUP(A7035,'entry data'!B:C,2,0))</f>
        <v/>
      </c>
      <c r="E7035" s="9" t="str">
        <f>IF(ISERROR(VLOOKUP(A7035,'entry data'!B:E,4,0)),"",VLOOKUP(A7035,'entry data'!B:E,4,0))</f>
        <v/>
      </c>
      <c r="F7035" s="11" t="str">
        <f>IF(A7035="","",IF(ISERROR(VLOOKUP(A7035,'entry data'!B:F,5,0)),"",VLOOKUP(A7035,'entry data'!B:F,5,0)))</f>
        <v/>
      </c>
      <c r="G7035" s="12" t="str">
        <f>IF(A7035="","",IF(ISERROR(VLOOKUP(A7035,'entry data'!B:I,8,0)),"",VLOOKUP(A7035,'entry data'!B:I,7,0)))</f>
        <v/>
      </c>
      <c r="H7035" s="13" t="str">
        <f>IF(A7035="","",IF(B7035=1,VLOOKUP(A7035,'entry data'!B:D,3,0),I7034))</f>
        <v/>
      </c>
      <c r="I7035" s="14" t="str">
        <f>IF(A7035="","",IF(E7035="weekly",7,IF(E7035="fortnightly",14,IF(E7035="monthly",DATE(IF(MONTH(H7035)=12,YEAR(H7035)+1,YEAR(H7035)),VLOOKUP(MONTH(H7035),index!$D$2:$G$13,2,0),DAY(H7035)),
IF(E7035="quarterly",DATE(IF(MONTH(H7035)&gt;=10,YEAR(H7035)+1,YEAR(H7035)),VLOOKUP(MONTH(H7035),index!$D$2:$G$13,3,0),DAY(H7035)),
IF(E7035="halfyearly",DATE(IF(MONTH(H7035)&gt;=7,YEAR(H7035)+1,YEAR(H7035)),VLOOKUP(MONTH(H7035),index!$D$2:$G$13,4,0),DAY(H7035)),
DATE(YEAR(H7035)+1,MONTH(H7035),DAY(H7035)))))-H7035))+H7035)</f>
        <v/>
      </c>
      <c r="J7035" s="9" t="str">
        <f t="shared" si="676"/>
        <v/>
      </c>
      <c r="K7035" s="11" t="str">
        <f t="shared" si="677"/>
        <v/>
      </c>
      <c r="L7035" s="11" t="str">
        <f t="shared" si="678"/>
        <v/>
      </c>
      <c r="M7035" s="11" t="str">
        <f>IF(A7035="","",VLOOKUP(E7035,index!$A$1:$B$6,2,0)*K7035*G7035)</f>
        <v/>
      </c>
      <c r="N7035" s="11" t="str">
        <f>IF(A7035="","",-PMT(G7035*VLOOKUP(E7035,index!$A$1:$B$6,2,0),C7035,F7035,0,0))</f>
        <v/>
      </c>
      <c r="O7035" s="11" t="str">
        <f t="shared" si="679"/>
        <v/>
      </c>
      <c r="P7035" s="11" t="str">
        <f t="shared" si="674"/>
        <v/>
      </c>
    </row>
    <row r="7036" spans="1:16" x14ac:dyDescent="0.25">
      <c r="A7036" s="9" t="str">
        <f>IF(A7035="","",IF(B7035&lt;C7035,A7035,IF(A7035=MAX('entry data'!$B$8:$B$507),"",A7035+1)))</f>
        <v/>
      </c>
      <c r="B7036" s="9" t="str">
        <f t="shared" si="675"/>
        <v/>
      </c>
      <c r="C7036" s="9" t="str">
        <f>IF(ISERROR(VLOOKUP(A7036,'entry data'!B:G,6,0)),"",VLOOKUP(A7036,'entry data'!B:G,6,0))</f>
        <v/>
      </c>
      <c r="D7036" s="9" t="str">
        <f>IF(ISERROR(VLOOKUP(A7036,'entry data'!B:C,2,0)),"",VLOOKUP(A7036,'entry data'!B:C,2,0))</f>
        <v/>
      </c>
      <c r="E7036" s="9" t="str">
        <f>IF(ISERROR(VLOOKUP(A7036,'entry data'!B:E,4,0)),"",VLOOKUP(A7036,'entry data'!B:E,4,0))</f>
        <v/>
      </c>
      <c r="F7036" s="11" t="str">
        <f>IF(A7036="","",IF(ISERROR(VLOOKUP(A7036,'entry data'!B:F,5,0)),"",VLOOKUP(A7036,'entry data'!B:F,5,0)))</f>
        <v/>
      </c>
      <c r="G7036" s="12" t="str">
        <f>IF(A7036="","",IF(ISERROR(VLOOKUP(A7036,'entry data'!B:I,8,0)),"",VLOOKUP(A7036,'entry data'!B:I,7,0)))</f>
        <v/>
      </c>
      <c r="H7036" s="13" t="str">
        <f>IF(A7036="","",IF(B7036=1,VLOOKUP(A7036,'entry data'!B:D,3,0),I7035))</f>
        <v/>
      </c>
      <c r="I7036" s="14" t="str">
        <f>IF(A7036="","",IF(E7036="weekly",7,IF(E7036="fortnightly",14,IF(E7036="monthly",DATE(IF(MONTH(H7036)=12,YEAR(H7036)+1,YEAR(H7036)),VLOOKUP(MONTH(H7036),index!$D$2:$G$13,2,0),DAY(H7036)),
IF(E7036="quarterly",DATE(IF(MONTH(H7036)&gt;=10,YEAR(H7036)+1,YEAR(H7036)),VLOOKUP(MONTH(H7036),index!$D$2:$G$13,3,0),DAY(H7036)),
IF(E7036="halfyearly",DATE(IF(MONTH(H7036)&gt;=7,YEAR(H7036)+1,YEAR(H7036)),VLOOKUP(MONTH(H7036),index!$D$2:$G$13,4,0),DAY(H7036)),
DATE(YEAR(H7036)+1,MONTH(H7036),DAY(H7036)))))-H7036))+H7036)</f>
        <v/>
      </c>
      <c r="J7036" s="9" t="str">
        <f t="shared" si="676"/>
        <v/>
      </c>
      <c r="K7036" s="11" t="str">
        <f t="shared" si="677"/>
        <v/>
      </c>
      <c r="L7036" s="11" t="str">
        <f t="shared" si="678"/>
        <v/>
      </c>
      <c r="M7036" s="11" t="str">
        <f>IF(A7036="","",VLOOKUP(E7036,index!$A$1:$B$6,2,0)*K7036*G7036)</f>
        <v/>
      </c>
      <c r="N7036" s="11" t="str">
        <f>IF(A7036="","",-PMT(G7036*VLOOKUP(E7036,index!$A$1:$B$6,2,0),C7036,F7036,0,0))</f>
        <v/>
      </c>
      <c r="O7036" s="11" t="str">
        <f t="shared" si="679"/>
        <v/>
      </c>
      <c r="P7036" s="11" t="str">
        <f t="shared" si="674"/>
        <v/>
      </c>
    </row>
    <row r="7037" spans="1:16" x14ac:dyDescent="0.25">
      <c r="A7037" s="9" t="str">
        <f>IF(A7036="","",IF(B7036&lt;C7036,A7036,IF(A7036=MAX('entry data'!$B$8:$B$507),"",A7036+1)))</f>
        <v/>
      </c>
      <c r="B7037" s="9" t="str">
        <f t="shared" si="675"/>
        <v/>
      </c>
      <c r="C7037" s="9" t="str">
        <f>IF(ISERROR(VLOOKUP(A7037,'entry data'!B:G,6,0)),"",VLOOKUP(A7037,'entry data'!B:G,6,0))</f>
        <v/>
      </c>
      <c r="D7037" s="9" t="str">
        <f>IF(ISERROR(VLOOKUP(A7037,'entry data'!B:C,2,0)),"",VLOOKUP(A7037,'entry data'!B:C,2,0))</f>
        <v/>
      </c>
      <c r="E7037" s="9" t="str">
        <f>IF(ISERROR(VLOOKUP(A7037,'entry data'!B:E,4,0)),"",VLOOKUP(A7037,'entry data'!B:E,4,0))</f>
        <v/>
      </c>
      <c r="F7037" s="11" t="str">
        <f>IF(A7037="","",IF(ISERROR(VLOOKUP(A7037,'entry data'!B:F,5,0)),"",VLOOKUP(A7037,'entry data'!B:F,5,0)))</f>
        <v/>
      </c>
      <c r="G7037" s="12" t="str">
        <f>IF(A7037="","",IF(ISERROR(VLOOKUP(A7037,'entry data'!B:I,8,0)),"",VLOOKUP(A7037,'entry data'!B:I,7,0)))</f>
        <v/>
      </c>
      <c r="H7037" s="13" t="str">
        <f>IF(A7037="","",IF(B7037=1,VLOOKUP(A7037,'entry data'!B:D,3,0),I7036))</f>
        <v/>
      </c>
      <c r="I7037" s="14" t="str">
        <f>IF(A7037="","",IF(E7037="weekly",7,IF(E7037="fortnightly",14,IF(E7037="monthly",DATE(IF(MONTH(H7037)=12,YEAR(H7037)+1,YEAR(H7037)),VLOOKUP(MONTH(H7037),index!$D$2:$G$13,2,0),DAY(H7037)),
IF(E7037="quarterly",DATE(IF(MONTH(H7037)&gt;=10,YEAR(H7037)+1,YEAR(H7037)),VLOOKUP(MONTH(H7037),index!$D$2:$G$13,3,0),DAY(H7037)),
IF(E7037="halfyearly",DATE(IF(MONTH(H7037)&gt;=7,YEAR(H7037)+1,YEAR(H7037)),VLOOKUP(MONTH(H7037),index!$D$2:$G$13,4,0),DAY(H7037)),
DATE(YEAR(H7037)+1,MONTH(H7037),DAY(H7037)))))-H7037))+H7037)</f>
        <v/>
      </c>
      <c r="J7037" s="9" t="str">
        <f t="shared" si="676"/>
        <v/>
      </c>
      <c r="K7037" s="11" t="str">
        <f t="shared" si="677"/>
        <v/>
      </c>
      <c r="L7037" s="11" t="str">
        <f t="shared" si="678"/>
        <v/>
      </c>
      <c r="M7037" s="11" t="str">
        <f>IF(A7037="","",VLOOKUP(E7037,index!$A$1:$B$6,2,0)*K7037*G7037)</f>
        <v/>
      </c>
      <c r="N7037" s="11" t="str">
        <f>IF(A7037="","",-PMT(G7037*VLOOKUP(E7037,index!$A$1:$B$6,2,0),C7037,F7037,0,0))</f>
        <v/>
      </c>
      <c r="O7037" s="11" t="str">
        <f t="shared" si="679"/>
        <v/>
      </c>
      <c r="P7037" s="11" t="str">
        <f t="shared" si="674"/>
        <v/>
      </c>
    </row>
    <row r="7038" spans="1:16" x14ac:dyDescent="0.25">
      <c r="A7038" s="9" t="str">
        <f>IF(A7037="","",IF(B7037&lt;C7037,A7037,IF(A7037=MAX('entry data'!$B$8:$B$507),"",A7037+1)))</f>
        <v/>
      </c>
      <c r="B7038" s="9" t="str">
        <f t="shared" si="675"/>
        <v/>
      </c>
      <c r="C7038" s="9" t="str">
        <f>IF(ISERROR(VLOOKUP(A7038,'entry data'!B:G,6,0)),"",VLOOKUP(A7038,'entry data'!B:G,6,0))</f>
        <v/>
      </c>
      <c r="D7038" s="9" t="str">
        <f>IF(ISERROR(VLOOKUP(A7038,'entry data'!B:C,2,0)),"",VLOOKUP(A7038,'entry data'!B:C,2,0))</f>
        <v/>
      </c>
      <c r="E7038" s="9" t="str">
        <f>IF(ISERROR(VLOOKUP(A7038,'entry data'!B:E,4,0)),"",VLOOKUP(A7038,'entry data'!B:E,4,0))</f>
        <v/>
      </c>
      <c r="F7038" s="11" t="str">
        <f>IF(A7038="","",IF(ISERROR(VLOOKUP(A7038,'entry data'!B:F,5,0)),"",VLOOKUP(A7038,'entry data'!B:F,5,0)))</f>
        <v/>
      </c>
      <c r="G7038" s="12" t="str">
        <f>IF(A7038="","",IF(ISERROR(VLOOKUP(A7038,'entry data'!B:I,8,0)),"",VLOOKUP(A7038,'entry data'!B:I,7,0)))</f>
        <v/>
      </c>
      <c r="H7038" s="13" t="str">
        <f>IF(A7038="","",IF(B7038=1,VLOOKUP(A7038,'entry data'!B:D,3,0),I7037))</f>
        <v/>
      </c>
      <c r="I7038" s="14" t="str">
        <f>IF(A7038="","",IF(E7038="weekly",7,IF(E7038="fortnightly",14,IF(E7038="monthly",DATE(IF(MONTH(H7038)=12,YEAR(H7038)+1,YEAR(H7038)),VLOOKUP(MONTH(H7038),index!$D$2:$G$13,2,0),DAY(H7038)),
IF(E7038="quarterly",DATE(IF(MONTH(H7038)&gt;=10,YEAR(H7038)+1,YEAR(H7038)),VLOOKUP(MONTH(H7038),index!$D$2:$G$13,3,0),DAY(H7038)),
IF(E7038="halfyearly",DATE(IF(MONTH(H7038)&gt;=7,YEAR(H7038)+1,YEAR(H7038)),VLOOKUP(MONTH(H7038),index!$D$2:$G$13,4,0),DAY(H7038)),
DATE(YEAR(H7038)+1,MONTH(H7038),DAY(H7038)))))-H7038))+H7038)</f>
        <v/>
      </c>
      <c r="J7038" s="9" t="str">
        <f t="shared" si="676"/>
        <v/>
      </c>
      <c r="K7038" s="11" t="str">
        <f t="shared" si="677"/>
        <v/>
      </c>
      <c r="L7038" s="11" t="str">
        <f t="shared" si="678"/>
        <v/>
      </c>
      <c r="M7038" s="11" t="str">
        <f>IF(A7038="","",VLOOKUP(E7038,index!$A$1:$B$6,2,0)*K7038*G7038)</f>
        <v/>
      </c>
      <c r="N7038" s="11" t="str">
        <f>IF(A7038="","",-PMT(G7038*VLOOKUP(E7038,index!$A$1:$B$6,2,0),C7038,F7038,0,0))</f>
        <v/>
      </c>
      <c r="O7038" s="11" t="str">
        <f t="shared" si="679"/>
        <v/>
      </c>
      <c r="P7038" s="11" t="str">
        <f t="shared" si="674"/>
        <v/>
      </c>
    </row>
    <row r="7039" spans="1:16" x14ac:dyDescent="0.25">
      <c r="A7039" s="9" t="str">
        <f>IF(A7038="","",IF(B7038&lt;C7038,A7038,IF(A7038=MAX('entry data'!$B$8:$B$507),"",A7038+1)))</f>
        <v/>
      </c>
      <c r="B7039" s="9" t="str">
        <f t="shared" si="675"/>
        <v/>
      </c>
      <c r="C7039" s="9" t="str">
        <f>IF(ISERROR(VLOOKUP(A7039,'entry data'!B:G,6,0)),"",VLOOKUP(A7039,'entry data'!B:G,6,0))</f>
        <v/>
      </c>
      <c r="D7039" s="9" t="str">
        <f>IF(ISERROR(VLOOKUP(A7039,'entry data'!B:C,2,0)),"",VLOOKUP(A7039,'entry data'!B:C,2,0))</f>
        <v/>
      </c>
      <c r="E7039" s="9" t="str">
        <f>IF(ISERROR(VLOOKUP(A7039,'entry data'!B:E,4,0)),"",VLOOKUP(A7039,'entry data'!B:E,4,0))</f>
        <v/>
      </c>
      <c r="F7039" s="11" t="str">
        <f>IF(A7039="","",IF(ISERROR(VLOOKUP(A7039,'entry data'!B:F,5,0)),"",VLOOKUP(A7039,'entry data'!B:F,5,0)))</f>
        <v/>
      </c>
      <c r="G7039" s="12" t="str">
        <f>IF(A7039="","",IF(ISERROR(VLOOKUP(A7039,'entry data'!B:I,8,0)),"",VLOOKUP(A7039,'entry data'!B:I,7,0)))</f>
        <v/>
      </c>
      <c r="H7039" s="13" t="str">
        <f>IF(A7039="","",IF(B7039=1,VLOOKUP(A7039,'entry data'!B:D,3,0),I7038))</f>
        <v/>
      </c>
      <c r="I7039" s="14" t="str">
        <f>IF(A7039="","",IF(E7039="weekly",7,IF(E7039="fortnightly",14,IF(E7039="monthly",DATE(IF(MONTH(H7039)=12,YEAR(H7039)+1,YEAR(H7039)),VLOOKUP(MONTH(H7039),index!$D$2:$G$13,2,0),DAY(H7039)),
IF(E7039="quarterly",DATE(IF(MONTH(H7039)&gt;=10,YEAR(H7039)+1,YEAR(H7039)),VLOOKUP(MONTH(H7039),index!$D$2:$G$13,3,0),DAY(H7039)),
IF(E7039="halfyearly",DATE(IF(MONTH(H7039)&gt;=7,YEAR(H7039)+1,YEAR(H7039)),VLOOKUP(MONTH(H7039),index!$D$2:$G$13,4,0),DAY(H7039)),
DATE(YEAR(H7039)+1,MONTH(H7039),DAY(H7039)))))-H7039))+H7039)</f>
        <v/>
      </c>
      <c r="J7039" s="9" t="str">
        <f t="shared" si="676"/>
        <v/>
      </c>
      <c r="K7039" s="11" t="str">
        <f t="shared" si="677"/>
        <v/>
      </c>
      <c r="L7039" s="11" t="str">
        <f t="shared" si="678"/>
        <v/>
      </c>
      <c r="M7039" s="11" t="str">
        <f>IF(A7039="","",VLOOKUP(E7039,index!$A$1:$B$6,2,0)*K7039*G7039)</f>
        <v/>
      </c>
      <c r="N7039" s="11" t="str">
        <f>IF(A7039="","",-PMT(G7039*VLOOKUP(E7039,index!$A$1:$B$6,2,0),C7039,F7039,0,0))</f>
        <v/>
      </c>
      <c r="O7039" s="11" t="str">
        <f t="shared" si="679"/>
        <v/>
      </c>
      <c r="P7039" s="11" t="str">
        <f t="shared" si="674"/>
        <v/>
      </c>
    </row>
    <row r="7040" spans="1:16" x14ac:dyDescent="0.25">
      <c r="A7040" s="9" t="str">
        <f>IF(A7039="","",IF(B7039&lt;C7039,A7039,IF(A7039=MAX('entry data'!$B$8:$B$507),"",A7039+1)))</f>
        <v/>
      </c>
      <c r="B7040" s="9" t="str">
        <f t="shared" si="675"/>
        <v/>
      </c>
      <c r="C7040" s="9" t="str">
        <f>IF(ISERROR(VLOOKUP(A7040,'entry data'!B:G,6,0)),"",VLOOKUP(A7040,'entry data'!B:G,6,0))</f>
        <v/>
      </c>
      <c r="D7040" s="9" t="str">
        <f>IF(ISERROR(VLOOKUP(A7040,'entry data'!B:C,2,0)),"",VLOOKUP(A7040,'entry data'!B:C,2,0))</f>
        <v/>
      </c>
      <c r="E7040" s="9" t="str">
        <f>IF(ISERROR(VLOOKUP(A7040,'entry data'!B:E,4,0)),"",VLOOKUP(A7040,'entry data'!B:E,4,0))</f>
        <v/>
      </c>
      <c r="F7040" s="11" t="str">
        <f>IF(A7040="","",IF(ISERROR(VLOOKUP(A7040,'entry data'!B:F,5,0)),"",VLOOKUP(A7040,'entry data'!B:F,5,0)))</f>
        <v/>
      </c>
      <c r="G7040" s="12" t="str">
        <f>IF(A7040="","",IF(ISERROR(VLOOKUP(A7040,'entry data'!B:I,8,0)),"",VLOOKUP(A7040,'entry data'!B:I,7,0)))</f>
        <v/>
      </c>
      <c r="H7040" s="13" t="str">
        <f>IF(A7040="","",IF(B7040=1,VLOOKUP(A7040,'entry data'!B:D,3,0),I7039))</f>
        <v/>
      </c>
      <c r="I7040" s="14" t="str">
        <f>IF(A7040="","",IF(E7040="weekly",7,IF(E7040="fortnightly",14,IF(E7040="monthly",DATE(IF(MONTH(H7040)=12,YEAR(H7040)+1,YEAR(H7040)),VLOOKUP(MONTH(H7040),index!$D$2:$G$13,2,0),DAY(H7040)),
IF(E7040="quarterly",DATE(IF(MONTH(H7040)&gt;=10,YEAR(H7040)+1,YEAR(H7040)),VLOOKUP(MONTH(H7040),index!$D$2:$G$13,3,0),DAY(H7040)),
IF(E7040="halfyearly",DATE(IF(MONTH(H7040)&gt;=7,YEAR(H7040)+1,YEAR(H7040)),VLOOKUP(MONTH(H7040),index!$D$2:$G$13,4,0),DAY(H7040)),
DATE(YEAR(H7040)+1,MONTH(H7040),DAY(H7040)))))-H7040))+H7040)</f>
        <v/>
      </c>
      <c r="J7040" s="9" t="str">
        <f t="shared" si="676"/>
        <v/>
      </c>
      <c r="K7040" s="11" t="str">
        <f t="shared" si="677"/>
        <v/>
      </c>
      <c r="L7040" s="11" t="str">
        <f t="shared" si="678"/>
        <v/>
      </c>
      <c r="M7040" s="11" t="str">
        <f>IF(A7040="","",VLOOKUP(E7040,index!$A$1:$B$6,2,0)*K7040*G7040)</f>
        <v/>
      </c>
      <c r="N7040" s="11" t="str">
        <f>IF(A7040="","",-PMT(G7040*VLOOKUP(E7040,index!$A$1:$B$6,2,0),C7040,F7040,0,0))</f>
        <v/>
      </c>
      <c r="O7040" s="11" t="str">
        <f t="shared" si="679"/>
        <v/>
      </c>
      <c r="P7040" s="11" t="str">
        <f t="shared" si="674"/>
        <v/>
      </c>
    </row>
    <row r="7041" spans="1:16" x14ac:dyDescent="0.25">
      <c r="A7041" s="9" t="str">
        <f>IF(A7040="","",IF(B7040&lt;C7040,A7040,IF(A7040=MAX('entry data'!$B$8:$B$507),"",A7040+1)))</f>
        <v/>
      </c>
      <c r="B7041" s="9" t="str">
        <f t="shared" si="675"/>
        <v/>
      </c>
      <c r="C7041" s="9" t="str">
        <f>IF(ISERROR(VLOOKUP(A7041,'entry data'!B:G,6,0)),"",VLOOKUP(A7041,'entry data'!B:G,6,0))</f>
        <v/>
      </c>
      <c r="D7041" s="9" t="str">
        <f>IF(ISERROR(VLOOKUP(A7041,'entry data'!B:C,2,0)),"",VLOOKUP(A7041,'entry data'!B:C,2,0))</f>
        <v/>
      </c>
      <c r="E7041" s="9" t="str">
        <f>IF(ISERROR(VLOOKUP(A7041,'entry data'!B:E,4,0)),"",VLOOKUP(A7041,'entry data'!B:E,4,0))</f>
        <v/>
      </c>
      <c r="F7041" s="11" t="str">
        <f>IF(A7041="","",IF(ISERROR(VLOOKUP(A7041,'entry data'!B:F,5,0)),"",VLOOKUP(A7041,'entry data'!B:F,5,0)))</f>
        <v/>
      </c>
      <c r="G7041" s="12" t="str">
        <f>IF(A7041="","",IF(ISERROR(VLOOKUP(A7041,'entry data'!B:I,8,0)),"",VLOOKUP(A7041,'entry data'!B:I,7,0)))</f>
        <v/>
      </c>
      <c r="H7041" s="13" t="str">
        <f>IF(A7041="","",IF(B7041=1,VLOOKUP(A7041,'entry data'!B:D,3,0),I7040))</f>
        <v/>
      </c>
      <c r="I7041" s="14" t="str">
        <f>IF(A7041="","",IF(E7041="weekly",7,IF(E7041="fortnightly",14,IF(E7041="monthly",DATE(IF(MONTH(H7041)=12,YEAR(H7041)+1,YEAR(H7041)),VLOOKUP(MONTH(H7041),index!$D$2:$G$13,2,0),DAY(H7041)),
IF(E7041="quarterly",DATE(IF(MONTH(H7041)&gt;=10,YEAR(H7041)+1,YEAR(H7041)),VLOOKUP(MONTH(H7041),index!$D$2:$G$13,3,0),DAY(H7041)),
IF(E7041="halfyearly",DATE(IF(MONTH(H7041)&gt;=7,YEAR(H7041)+1,YEAR(H7041)),VLOOKUP(MONTH(H7041),index!$D$2:$G$13,4,0),DAY(H7041)),
DATE(YEAR(H7041)+1,MONTH(H7041),DAY(H7041)))))-H7041))+H7041)</f>
        <v/>
      </c>
      <c r="J7041" s="9" t="str">
        <f t="shared" si="676"/>
        <v/>
      </c>
      <c r="K7041" s="11" t="str">
        <f t="shared" si="677"/>
        <v/>
      </c>
      <c r="L7041" s="11" t="str">
        <f t="shared" si="678"/>
        <v/>
      </c>
      <c r="M7041" s="11" t="str">
        <f>IF(A7041="","",VLOOKUP(E7041,index!$A$1:$B$6,2,0)*K7041*G7041)</f>
        <v/>
      </c>
      <c r="N7041" s="11" t="str">
        <f>IF(A7041="","",-PMT(G7041*VLOOKUP(E7041,index!$A$1:$B$6,2,0),C7041,F7041,0,0))</f>
        <v/>
      </c>
      <c r="O7041" s="11" t="str">
        <f t="shared" si="679"/>
        <v/>
      </c>
      <c r="P7041" s="11" t="str">
        <f t="shared" si="674"/>
        <v/>
      </c>
    </row>
    <row r="7042" spans="1:16" x14ac:dyDescent="0.25">
      <c r="A7042" s="9" t="str">
        <f>IF(A7041="","",IF(B7041&lt;C7041,A7041,IF(A7041=MAX('entry data'!$B$8:$B$507),"",A7041+1)))</f>
        <v/>
      </c>
      <c r="B7042" s="9" t="str">
        <f t="shared" si="675"/>
        <v/>
      </c>
      <c r="C7042" s="9" t="str">
        <f>IF(ISERROR(VLOOKUP(A7042,'entry data'!B:G,6,0)),"",VLOOKUP(A7042,'entry data'!B:G,6,0))</f>
        <v/>
      </c>
      <c r="D7042" s="9" t="str">
        <f>IF(ISERROR(VLOOKUP(A7042,'entry data'!B:C,2,0)),"",VLOOKUP(A7042,'entry data'!B:C,2,0))</f>
        <v/>
      </c>
      <c r="E7042" s="9" t="str">
        <f>IF(ISERROR(VLOOKUP(A7042,'entry data'!B:E,4,0)),"",VLOOKUP(A7042,'entry data'!B:E,4,0))</f>
        <v/>
      </c>
      <c r="F7042" s="11" t="str">
        <f>IF(A7042="","",IF(ISERROR(VLOOKUP(A7042,'entry data'!B:F,5,0)),"",VLOOKUP(A7042,'entry data'!B:F,5,0)))</f>
        <v/>
      </c>
      <c r="G7042" s="12" t="str">
        <f>IF(A7042="","",IF(ISERROR(VLOOKUP(A7042,'entry data'!B:I,8,0)),"",VLOOKUP(A7042,'entry data'!B:I,7,0)))</f>
        <v/>
      </c>
      <c r="H7042" s="13" t="str">
        <f>IF(A7042="","",IF(B7042=1,VLOOKUP(A7042,'entry data'!B:D,3,0),I7041))</f>
        <v/>
      </c>
      <c r="I7042" s="14" t="str">
        <f>IF(A7042="","",IF(E7042="weekly",7,IF(E7042="fortnightly",14,IF(E7042="monthly",DATE(IF(MONTH(H7042)=12,YEAR(H7042)+1,YEAR(H7042)),VLOOKUP(MONTH(H7042),index!$D$2:$G$13,2,0),DAY(H7042)),
IF(E7042="quarterly",DATE(IF(MONTH(H7042)&gt;=10,YEAR(H7042)+1,YEAR(H7042)),VLOOKUP(MONTH(H7042),index!$D$2:$G$13,3,0),DAY(H7042)),
IF(E7042="halfyearly",DATE(IF(MONTH(H7042)&gt;=7,YEAR(H7042)+1,YEAR(H7042)),VLOOKUP(MONTH(H7042),index!$D$2:$G$13,4,0),DAY(H7042)),
DATE(YEAR(H7042)+1,MONTH(H7042),DAY(H7042)))))-H7042))+H7042)</f>
        <v/>
      </c>
      <c r="J7042" s="9" t="str">
        <f t="shared" si="676"/>
        <v/>
      </c>
      <c r="K7042" s="11" t="str">
        <f t="shared" si="677"/>
        <v/>
      </c>
      <c r="L7042" s="11" t="str">
        <f t="shared" si="678"/>
        <v/>
      </c>
      <c r="M7042" s="11" t="str">
        <f>IF(A7042="","",VLOOKUP(E7042,index!$A$1:$B$6,2,0)*K7042*G7042)</f>
        <v/>
      </c>
      <c r="N7042" s="11" t="str">
        <f>IF(A7042="","",-PMT(G7042*VLOOKUP(E7042,index!$A$1:$B$6,2,0),C7042,F7042,0,0))</f>
        <v/>
      </c>
      <c r="O7042" s="11" t="str">
        <f t="shared" si="679"/>
        <v/>
      </c>
      <c r="P7042" s="11" t="str">
        <f t="shared" si="674"/>
        <v/>
      </c>
    </row>
    <row r="7043" spans="1:16" x14ac:dyDescent="0.25">
      <c r="A7043" s="9" t="str">
        <f>IF(A7042="","",IF(B7042&lt;C7042,A7042,IF(A7042=MAX('entry data'!$B$8:$B$507),"",A7042+1)))</f>
        <v/>
      </c>
      <c r="B7043" s="9" t="str">
        <f t="shared" si="675"/>
        <v/>
      </c>
      <c r="C7043" s="9" t="str">
        <f>IF(ISERROR(VLOOKUP(A7043,'entry data'!B:G,6,0)),"",VLOOKUP(A7043,'entry data'!B:G,6,0))</f>
        <v/>
      </c>
      <c r="D7043" s="9" t="str">
        <f>IF(ISERROR(VLOOKUP(A7043,'entry data'!B:C,2,0)),"",VLOOKUP(A7043,'entry data'!B:C,2,0))</f>
        <v/>
      </c>
      <c r="E7043" s="9" t="str">
        <f>IF(ISERROR(VLOOKUP(A7043,'entry data'!B:E,4,0)),"",VLOOKUP(A7043,'entry data'!B:E,4,0))</f>
        <v/>
      </c>
      <c r="F7043" s="11" t="str">
        <f>IF(A7043="","",IF(ISERROR(VLOOKUP(A7043,'entry data'!B:F,5,0)),"",VLOOKUP(A7043,'entry data'!B:F,5,0)))</f>
        <v/>
      </c>
      <c r="G7043" s="12" t="str">
        <f>IF(A7043="","",IF(ISERROR(VLOOKUP(A7043,'entry data'!B:I,8,0)),"",VLOOKUP(A7043,'entry data'!B:I,7,0)))</f>
        <v/>
      </c>
      <c r="H7043" s="13" t="str">
        <f>IF(A7043="","",IF(B7043=1,VLOOKUP(A7043,'entry data'!B:D,3,0),I7042))</f>
        <v/>
      </c>
      <c r="I7043" s="14" t="str">
        <f>IF(A7043="","",IF(E7043="weekly",7,IF(E7043="fortnightly",14,IF(E7043="monthly",DATE(IF(MONTH(H7043)=12,YEAR(H7043)+1,YEAR(H7043)),VLOOKUP(MONTH(H7043),index!$D$2:$G$13,2,0),DAY(H7043)),
IF(E7043="quarterly",DATE(IF(MONTH(H7043)&gt;=10,YEAR(H7043)+1,YEAR(H7043)),VLOOKUP(MONTH(H7043),index!$D$2:$G$13,3,0),DAY(H7043)),
IF(E7043="halfyearly",DATE(IF(MONTH(H7043)&gt;=7,YEAR(H7043)+1,YEAR(H7043)),VLOOKUP(MONTH(H7043),index!$D$2:$G$13,4,0),DAY(H7043)),
DATE(YEAR(H7043)+1,MONTH(H7043),DAY(H7043)))))-H7043))+H7043)</f>
        <v/>
      </c>
      <c r="J7043" s="9" t="str">
        <f t="shared" si="676"/>
        <v/>
      </c>
      <c r="K7043" s="11" t="str">
        <f t="shared" si="677"/>
        <v/>
      </c>
      <c r="L7043" s="11" t="str">
        <f t="shared" si="678"/>
        <v/>
      </c>
      <c r="M7043" s="11" t="str">
        <f>IF(A7043="","",VLOOKUP(E7043,index!$A$1:$B$6,2,0)*K7043*G7043)</f>
        <v/>
      </c>
      <c r="N7043" s="11" t="str">
        <f>IF(A7043="","",-PMT(G7043*VLOOKUP(E7043,index!$A$1:$B$6,2,0),C7043,F7043,0,0))</f>
        <v/>
      </c>
      <c r="O7043" s="11" t="str">
        <f t="shared" si="679"/>
        <v/>
      </c>
      <c r="P7043" s="11" t="str">
        <f t="shared" ref="P7043:P7106" si="680">IF(A7043="","",IF(J7043&lt;&gt;J7044,O7043,0))</f>
        <v/>
      </c>
    </row>
    <row r="7044" spans="1:16" x14ac:dyDescent="0.25">
      <c r="A7044" s="9" t="str">
        <f>IF(A7043="","",IF(B7043&lt;C7043,A7043,IF(A7043=MAX('entry data'!$B$8:$B$507),"",A7043+1)))</f>
        <v/>
      </c>
      <c r="B7044" s="9" t="str">
        <f t="shared" si="675"/>
        <v/>
      </c>
      <c r="C7044" s="9" t="str">
        <f>IF(ISERROR(VLOOKUP(A7044,'entry data'!B:G,6,0)),"",VLOOKUP(A7044,'entry data'!B:G,6,0))</f>
        <v/>
      </c>
      <c r="D7044" s="9" t="str">
        <f>IF(ISERROR(VLOOKUP(A7044,'entry data'!B:C,2,0)),"",VLOOKUP(A7044,'entry data'!B:C,2,0))</f>
        <v/>
      </c>
      <c r="E7044" s="9" t="str">
        <f>IF(ISERROR(VLOOKUP(A7044,'entry data'!B:E,4,0)),"",VLOOKUP(A7044,'entry data'!B:E,4,0))</f>
        <v/>
      </c>
      <c r="F7044" s="11" t="str">
        <f>IF(A7044="","",IF(ISERROR(VLOOKUP(A7044,'entry data'!B:F,5,0)),"",VLOOKUP(A7044,'entry data'!B:F,5,0)))</f>
        <v/>
      </c>
      <c r="G7044" s="12" t="str">
        <f>IF(A7044="","",IF(ISERROR(VLOOKUP(A7044,'entry data'!B:I,8,0)),"",VLOOKUP(A7044,'entry data'!B:I,7,0)))</f>
        <v/>
      </c>
      <c r="H7044" s="13" t="str">
        <f>IF(A7044="","",IF(B7044=1,VLOOKUP(A7044,'entry data'!B:D,3,0),I7043))</f>
        <v/>
      </c>
      <c r="I7044" s="14" t="str">
        <f>IF(A7044="","",IF(E7044="weekly",7,IF(E7044="fortnightly",14,IF(E7044="monthly",DATE(IF(MONTH(H7044)=12,YEAR(H7044)+1,YEAR(H7044)),VLOOKUP(MONTH(H7044),index!$D$2:$G$13,2,0),DAY(H7044)),
IF(E7044="quarterly",DATE(IF(MONTH(H7044)&gt;=10,YEAR(H7044)+1,YEAR(H7044)),VLOOKUP(MONTH(H7044),index!$D$2:$G$13,3,0),DAY(H7044)),
IF(E7044="halfyearly",DATE(IF(MONTH(H7044)&gt;=7,YEAR(H7044)+1,YEAR(H7044)),VLOOKUP(MONTH(H7044),index!$D$2:$G$13,4,0),DAY(H7044)),
DATE(YEAR(H7044)+1,MONTH(H7044),DAY(H7044)))))-H7044))+H7044)</f>
        <v/>
      </c>
      <c r="J7044" s="9" t="str">
        <f t="shared" si="676"/>
        <v/>
      </c>
      <c r="K7044" s="11" t="str">
        <f t="shared" si="677"/>
        <v/>
      </c>
      <c r="L7044" s="11" t="str">
        <f t="shared" si="678"/>
        <v/>
      </c>
      <c r="M7044" s="11" t="str">
        <f>IF(A7044="","",VLOOKUP(E7044,index!$A$1:$B$6,2,0)*K7044*G7044)</f>
        <v/>
      </c>
      <c r="N7044" s="11" t="str">
        <f>IF(A7044="","",-PMT(G7044*VLOOKUP(E7044,index!$A$1:$B$6,2,0),C7044,F7044,0,0))</f>
        <v/>
      </c>
      <c r="O7044" s="11" t="str">
        <f t="shared" si="679"/>
        <v/>
      </c>
      <c r="P7044" s="11" t="str">
        <f t="shared" si="680"/>
        <v/>
      </c>
    </row>
    <row r="7045" spans="1:16" x14ac:dyDescent="0.25">
      <c r="A7045" s="9" t="str">
        <f>IF(A7044="","",IF(B7044&lt;C7044,A7044,IF(A7044=MAX('entry data'!$B$8:$B$507),"",A7044+1)))</f>
        <v/>
      </c>
      <c r="B7045" s="9" t="str">
        <f t="shared" si="675"/>
        <v/>
      </c>
      <c r="C7045" s="9" t="str">
        <f>IF(ISERROR(VLOOKUP(A7045,'entry data'!B:G,6,0)),"",VLOOKUP(A7045,'entry data'!B:G,6,0))</f>
        <v/>
      </c>
      <c r="D7045" s="9" t="str">
        <f>IF(ISERROR(VLOOKUP(A7045,'entry data'!B:C,2,0)),"",VLOOKUP(A7045,'entry data'!B:C,2,0))</f>
        <v/>
      </c>
      <c r="E7045" s="9" t="str">
        <f>IF(ISERROR(VLOOKUP(A7045,'entry data'!B:E,4,0)),"",VLOOKUP(A7045,'entry data'!B:E,4,0))</f>
        <v/>
      </c>
      <c r="F7045" s="11" t="str">
        <f>IF(A7045="","",IF(ISERROR(VLOOKUP(A7045,'entry data'!B:F,5,0)),"",VLOOKUP(A7045,'entry data'!B:F,5,0)))</f>
        <v/>
      </c>
      <c r="G7045" s="12" t="str">
        <f>IF(A7045="","",IF(ISERROR(VLOOKUP(A7045,'entry data'!B:I,8,0)),"",VLOOKUP(A7045,'entry data'!B:I,7,0)))</f>
        <v/>
      </c>
      <c r="H7045" s="13" t="str">
        <f>IF(A7045="","",IF(B7045=1,VLOOKUP(A7045,'entry data'!B:D,3,0),I7044))</f>
        <v/>
      </c>
      <c r="I7045" s="14" t="str">
        <f>IF(A7045="","",IF(E7045="weekly",7,IF(E7045="fortnightly",14,IF(E7045="monthly",DATE(IF(MONTH(H7045)=12,YEAR(H7045)+1,YEAR(H7045)),VLOOKUP(MONTH(H7045),index!$D$2:$G$13,2,0),DAY(H7045)),
IF(E7045="quarterly",DATE(IF(MONTH(H7045)&gt;=10,YEAR(H7045)+1,YEAR(H7045)),VLOOKUP(MONTH(H7045),index!$D$2:$G$13,3,0),DAY(H7045)),
IF(E7045="halfyearly",DATE(IF(MONTH(H7045)&gt;=7,YEAR(H7045)+1,YEAR(H7045)),VLOOKUP(MONTH(H7045),index!$D$2:$G$13,4,0),DAY(H7045)),
DATE(YEAR(H7045)+1,MONTH(H7045),DAY(H7045)))))-H7045))+H7045)</f>
        <v/>
      </c>
      <c r="J7045" s="9" t="str">
        <f t="shared" si="676"/>
        <v/>
      </c>
      <c r="K7045" s="11" t="str">
        <f t="shared" si="677"/>
        <v/>
      </c>
      <c r="L7045" s="11" t="str">
        <f t="shared" si="678"/>
        <v/>
      </c>
      <c r="M7045" s="11" t="str">
        <f>IF(A7045="","",VLOOKUP(E7045,index!$A$1:$B$6,2,0)*K7045*G7045)</f>
        <v/>
      </c>
      <c r="N7045" s="11" t="str">
        <f>IF(A7045="","",-PMT(G7045*VLOOKUP(E7045,index!$A$1:$B$6,2,0),C7045,F7045,0,0))</f>
        <v/>
      </c>
      <c r="O7045" s="11" t="str">
        <f t="shared" si="679"/>
        <v/>
      </c>
      <c r="P7045" s="11" t="str">
        <f t="shared" si="680"/>
        <v/>
      </c>
    </row>
    <row r="7046" spans="1:16" x14ac:dyDescent="0.25">
      <c r="A7046" s="9" t="str">
        <f>IF(A7045="","",IF(B7045&lt;C7045,A7045,IF(A7045=MAX('entry data'!$B$8:$B$507),"",A7045+1)))</f>
        <v/>
      </c>
      <c r="B7046" s="9" t="str">
        <f t="shared" si="675"/>
        <v/>
      </c>
      <c r="C7046" s="9" t="str">
        <f>IF(ISERROR(VLOOKUP(A7046,'entry data'!B:G,6,0)),"",VLOOKUP(A7046,'entry data'!B:G,6,0))</f>
        <v/>
      </c>
      <c r="D7046" s="9" t="str">
        <f>IF(ISERROR(VLOOKUP(A7046,'entry data'!B:C,2,0)),"",VLOOKUP(A7046,'entry data'!B:C,2,0))</f>
        <v/>
      </c>
      <c r="E7046" s="9" t="str">
        <f>IF(ISERROR(VLOOKUP(A7046,'entry data'!B:E,4,0)),"",VLOOKUP(A7046,'entry data'!B:E,4,0))</f>
        <v/>
      </c>
      <c r="F7046" s="11" t="str">
        <f>IF(A7046="","",IF(ISERROR(VLOOKUP(A7046,'entry data'!B:F,5,0)),"",VLOOKUP(A7046,'entry data'!B:F,5,0)))</f>
        <v/>
      </c>
      <c r="G7046" s="12" t="str">
        <f>IF(A7046="","",IF(ISERROR(VLOOKUP(A7046,'entry data'!B:I,8,0)),"",VLOOKUP(A7046,'entry data'!B:I,7,0)))</f>
        <v/>
      </c>
      <c r="H7046" s="13" t="str">
        <f>IF(A7046="","",IF(B7046=1,VLOOKUP(A7046,'entry data'!B:D,3,0),I7045))</f>
        <v/>
      </c>
      <c r="I7046" s="14" t="str">
        <f>IF(A7046="","",IF(E7046="weekly",7,IF(E7046="fortnightly",14,IF(E7046="monthly",DATE(IF(MONTH(H7046)=12,YEAR(H7046)+1,YEAR(H7046)),VLOOKUP(MONTH(H7046),index!$D$2:$G$13,2,0),DAY(H7046)),
IF(E7046="quarterly",DATE(IF(MONTH(H7046)&gt;=10,YEAR(H7046)+1,YEAR(H7046)),VLOOKUP(MONTH(H7046),index!$D$2:$G$13,3,0),DAY(H7046)),
IF(E7046="halfyearly",DATE(IF(MONTH(H7046)&gt;=7,YEAR(H7046)+1,YEAR(H7046)),VLOOKUP(MONTH(H7046),index!$D$2:$G$13,4,0),DAY(H7046)),
DATE(YEAR(H7046)+1,MONTH(H7046),DAY(H7046)))))-H7046))+H7046)</f>
        <v/>
      </c>
      <c r="J7046" s="9" t="str">
        <f t="shared" si="676"/>
        <v/>
      </c>
      <c r="K7046" s="11" t="str">
        <f t="shared" si="677"/>
        <v/>
      </c>
      <c r="L7046" s="11" t="str">
        <f t="shared" si="678"/>
        <v/>
      </c>
      <c r="M7046" s="11" t="str">
        <f>IF(A7046="","",VLOOKUP(E7046,index!$A$1:$B$6,2,0)*K7046*G7046)</f>
        <v/>
      </c>
      <c r="N7046" s="11" t="str">
        <f>IF(A7046="","",-PMT(G7046*VLOOKUP(E7046,index!$A$1:$B$6,2,0),C7046,F7046,0,0))</f>
        <v/>
      </c>
      <c r="O7046" s="11" t="str">
        <f t="shared" si="679"/>
        <v/>
      </c>
      <c r="P7046" s="11" t="str">
        <f t="shared" si="680"/>
        <v/>
      </c>
    </row>
    <row r="7047" spans="1:16" x14ac:dyDescent="0.25">
      <c r="A7047" s="9" t="str">
        <f>IF(A7046="","",IF(B7046&lt;C7046,A7046,IF(A7046=MAX('entry data'!$B$8:$B$507),"",A7046+1)))</f>
        <v/>
      </c>
      <c r="B7047" s="9" t="str">
        <f t="shared" si="675"/>
        <v/>
      </c>
      <c r="C7047" s="9" t="str">
        <f>IF(ISERROR(VLOOKUP(A7047,'entry data'!B:G,6,0)),"",VLOOKUP(A7047,'entry data'!B:G,6,0))</f>
        <v/>
      </c>
      <c r="D7047" s="9" t="str">
        <f>IF(ISERROR(VLOOKUP(A7047,'entry data'!B:C,2,0)),"",VLOOKUP(A7047,'entry data'!B:C,2,0))</f>
        <v/>
      </c>
      <c r="E7047" s="9" t="str">
        <f>IF(ISERROR(VLOOKUP(A7047,'entry data'!B:E,4,0)),"",VLOOKUP(A7047,'entry data'!B:E,4,0))</f>
        <v/>
      </c>
      <c r="F7047" s="11" t="str">
        <f>IF(A7047="","",IF(ISERROR(VLOOKUP(A7047,'entry data'!B:F,5,0)),"",VLOOKUP(A7047,'entry data'!B:F,5,0)))</f>
        <v/>
      </c>
      <c r="G7047" s="12" t="str">
        <f>IF(A7047="","",IF(ISERROR(VLOOKUP(A7047,'entry data'!B:I,8,0)),"",VLOOKUP(A7047,'entry data'!B:I,7,0)))</f>
        <v/>
      </c>
      <c r="H7047" s="13" t="str">
        <f>IF(A7047="","",IF(B7047=1,VLOOKUP(A7047,'entry data'!B:D,3,0),I7046))</f>
        <v/>
      </c>
      <c r="I7047" s="14" t="str">
        <f>IF(A7047="","",IF(E7047="weekly",7,IF(E7047="fortnightly",14,IF(E7047="monthly",DATE(IF(MONTH(H7047)=12,YEAR(H7047)+1,YEAR(H7047)),VLOOKUP(MONTH(H7047),index!$D$2:$G$13,2,0),DAY(H7047)),
IF(E7047="quarterly",DATE(IF(MONTH(H7047)&gt;=10,YEAR(H7047)+1,YEAR(H7047)),VLOOKUP(MONTH(H7047),index!$D$2:$G$13,3,0),DAY(H7047)),
IF(E7047="halfyearly",DATE(IF(MONTH(H7047)&gt;=7,YEAR(H7047)+1,YEAR(H7047)),VLOOKUP(MONTH(H7047),index!$D$2:$G$13,4,0),DAY(H7047)),
DATE(YEAR(H7047)+1,MONTH(H7047),DAY(H7047)))))-H7047))+H7047)</f>
        <v/>
      </c>
      <c r="J7047" s="9" t="str">
        <f t="shared" si="676"/>
        <v/>
      </c>
      <c r="K7047" s="11" t="str">
        <f t="shared" si="677"/>
        <v/>
      </c>
      <c r="L7047" s="11" t="str">
        <f t="shared" si="678"/>
        <v/>
      </c>
      <c r="M7047" s="11" t="str">
        <f>IF(A7047="","",VLOOKUP(E7047,index!$A$1:$B$6,2,0)*K7047*G7047)</f>
        <v/>
      </c>
      <c r="N7047" s="11" t="str">
        <f>IF(A7047="","",-PMT(G7047*VLOOKUP(E7047,index!$A$1:$B$6,2,0),C7047,F7047,0,0))</f>
        <v/>
      </c>
      <c r="O7047" s="11" t="str">
        <f t="shared" si="679"/>
        <v/>
      </c>
      <c r="P7047" s="11" t="str">
        <f t="shared" si="680"/>
        <v/>
      </c>
    </row>
    <row r="7048" spans="1:16" x14ac:dyDescent="0.25">
      <c r="A7048" s="9" t="str">
        <f>IF(A7047="","",IF(B7047&lt;C7047,A7047,IF(A7047=MAX('entry data'!$B$8:$B$507),"",A7047+1)))</f>
        <v/>
      </c>
      <c r="B7048" s="9" t="str">
        <f t="shared" si="675"/>
        <v/>
      </c>
      <c r="C7048" s="9" t="str">
        <f>IF(ISERROR(VLOOKUP(A7048,'entry data'!B:G,6,0)),"",VLOOKUP(A7048,'entry data'!B:G,6,0))</f>
        <v/>
      </c>
      <c r="D7048" s="9" t="str">
        <f>IF(ISERROR(VLOOKUP(A7048,'entry data'!B:C,2,0)),"",VLOOKUP(A7048,'entry data'!B:C,2,0))</f>
        <v/>
      </c>
      <c r="E7048" s="9" t="str">
        <f>IF(ISERROR(VLOOKUP(A7048,'entry data'!B:E,4,0)),"",VLOOKUP(A7048,'entry data'!B:E,4,0))</f>
        <v/>
      </c>
      <c r="F7048" s="11" t="str">
        <f>IF(A7048="","",IF(ISERROR(VLOOKUP(A7048,'entry data'!B:F,5,0)),"",VLOOKUP(A7048,'entry data'!B:F,5,0)))</f>
        <v/>
      </c>
      <c r="G7048" s="12" t="str">
        <f>IF(A7048="","",IF(ISERROR(VLOOKUP(A7048,'entry data'!B:I,8,0)),"",VLOOKUP(A7048,'entry data'!B:I,7,0)))</f>
        <v/>
      </c>
      <c r="H7048" s="13" t="str">
        <f>IF(A7048="","",IF(B7048=1,VLOOKUP(A7048,'entry data'!B:D,3,0),I7047))</f>
        <v/>
      </c>
      <c r="I7048" s="14" t="str">
        <f>IF(A7048="","",IF(E7048="weekly",7,IF(E7048="fortnightly",14,IF(E7048="monthly",DATE(IF(MONTH(H7048)=12,YEAR(H7048)+1,YEAR(H7048)),VLOOKUP(MONTH(H7048),index!$D$2:$G$13,2,0),DAY(H7048)),
IF(E7048="quarterly",DATE(IF(MONTH(H7048)&gt;=10,YEAR(H7048)+1,YEAR(H7048)),VLOOKUP(MONTH(H7048),index!$D$2:$G$13,3,0),DAY(H7048)),
IF(E7048="halfyearly",DATE(IF(MONTH(H7048)&gt;=7,YEAR(H7048)+1,YEAR(H7048)),VLOOKUP(MONTH(H7048),index!$D$2:$G$13,4,0),DAY(H7048)),
DATE(YEAR(H7048)+1,MONTH(H7048),DAY(H7048)))))-H7048))+H7048)</f>
        <v/>
      </c>
      <c r="J7048" s="9" t="str">
        <f t="shared" si="676"/>
        <v/>
      </c>
      <c r="K7048" s="11" t="str">
        <f t="shared" si="677"/>
        <v/>
      </c>
      <c r="L7048" s="11" t="str">
        <f t="shared" si="678"/>
        <v/>
      </c>
      <c r="M7048" s="11" t="str">
        <f>IF(A7048="","",VLOOKUP(E7048,index!$A$1:$B$6,2,0)*K7048*G7048)</f>
        <v/>
      </c>
      <c r="N7048" s="11" t="str">
        <f>IF(A7048="","",-PMT(G7048*VLOOKUP(E7048,index!$A$1:$B$6,2,0),C7048,F7048,0,0))</f>
        <v/>
      </c>
      <c r="O7048" s="11" t="str">
        <f t="shared" si="679"/>
        <v/>
      </c>
      <c r="P7048" s="11" t="str">
        <f t="shared" si="680"/>
        <v/>
      </c>
    </row>
    <row r="7049" spans="1:16" x14ac:dyDescent="0.25">
      <c r="A7049" s="9" t="str">
        <f>IF(A7048="","",IF(B7048&lt;C7048,A7048,IF(A7048=MAX('entry data'!$B$8:$B$507),"",A7048+1)))</f>
        <v/>
      </c>
      <c r="B7049" s="9" t="str">
        <f t="shared" si="675"/>
        <v/>
      </c>
      <c r="C7049" s="9" t="str">
        <f>IF(ISERROR(VLOOKUP(A7049,'entry data'!B:G,6,0)),"",VLOOKUP(A7049,'entry data'!B:G,6,0))</f>
        <v/>
      </c>
      <c r="D7049" s="9" t="str">
        <f>IF(ISERROR(VLOOKUP(A7049,'entry data'!B:C,2,0)),"",VLOOKUP(A7049,'entry data'!B:C,2,0))</f>
        <v/>
      </c>
      <c r="E7049" s="9" t="str">
        <f>IF(ISERROR(VLOOKUP(A7049,'entry data'!B:E,4,0)),"",VLOOKUP(A7049,'entry data'!B:E,4,0))</f>
        <v/>
      </c>
      <c r="F7049" s="11" t="str">
        <f>IF(A7049="","",IF(ISERROR(VLOOKUP(A7049,'entry data'!B:F,5,0)),"",VLOOKUP(A7049,'entry data'!B:F,5,0)))</f>
        <v/>
      </c>
      <c r="G7049" s="12" t="str">
        <f>IF(A7049="","",IF(ISERROR(VLOOKUP(A7049,'entry data'!B:I,8,0)),"",VLOOKUP(A7049,'entry data'!B:I,7,0)))</f>
        <v/>
      </c>
      <c r="H7049" s="13" t="str">
        <f>IF(A7049="","",IF(B7049=1,VLOOKUP(A7049,'entry data'!B:D,3,0),I7048))</f>
        <v/>
      </c>
      <c r="I7049" s="14" t="str">
        <f>IF(A7049="","",IF(E7049="weekly",7,IF(E7049="fortnightly",14,IF(E7049="monthly",DATE(IF(MONTH(H7049)=12,YEAR(H7049)+1,YEAR(H7049)),VLOOKUP(MONTH(H7049),index!$D$2:$G$13,2,0),DAY(H7049)),
IF(E7049="quarterly",DATE(IF(MONTH(H7049)&gt;=10,YEAR(H7049)+1,YEAR(H7049)),VLOOKUP(MONTH(H7049),index!$D$2:$G$13,3,0),DAY(H7049)),
IF(E7049="halfyearly",DATE(IF(MONTH(H7049)&gt;=7,YEAR(H7049)+1,YEAR(H7049)),VLOOKUP(MONTH(H7049),index!$D$2:$G$13,4,0),DAY(H7049)),
DATE(YEAR(H7049)+1,MONTH(H7049),DAY(H7049)))))-H7049))+H7049)</f>
        <v/>
      </c>
      <c r="J7049" s="9" t="str">
        <f t="shared" si="676"/>
        <v/>
      </c>
      <c r="K7049" s="11" t="str">
        <f t="shared" si="677"/>
        <v/>
      </c>
      <c r="L7049" s="11" t="str">
        <f t="shared" si="678"/>
        <v/>
      </c>
      <c r="M7049" s="11" t="str">
        <f>IF(A7049="","",VLOOKUP(E7049,index!$A$1:$B$6,2,0)*K7049*G7049)</f>
        <v/>
      </c>
      <c r="N7049" s="11" t="str">
        <f>IF(A7049="","",-PMT(G7049*VLOOKUP(E7049,index!$A$1:$B$6,2,0),C7049,F7049,0,0))</f>
        <v/>
      </c>
      <c r="O7049" s="11" t="str">
        <f t="shared" si="679"/>
        <v/>
      </c>
      <c r="P7049" s="11" t="str">
        <f t="shared" si="680"/>
        <v/>
      </c>
    </row>
    <row r="7050" spans="1:16" x14ac:dyDescent="0.25">
      <c r="A7050" s="9" t="str">
        <f>IF(A7049="","",IF(B7049&lt;C7049,A7049,IF(A7049=MAX('entry data'!$B$8:$B$507),"",A7049+1)))</f>
        <v/>
      </c>
      <c r="B7050" s="9" t="str">
        <f t="shared" si="675"/>
        <v/>
      </c>
      <c r="C7050" s="9" t="str">
        <f>IF(ISERROR(VLOOKUP(A7050,'entry data'!B:G,6,0)),"",VLOOKUP(A7050,'entry data'!B:G,6,0))</f>
        <v/>
      </c>
      <c r="D7050" s="9" t="str">
        <f>IF(ISERROR(VLOOKUP(A7050,'entry data'!B:C,2,0)),"",VLOOKUP(A7050,'entry data'!B:C,2,0))</f>
        <v/>
      </c>
      <c r="E7050" s="9" t="str">
        <f>IF(ISERROR(VLOOKUP(A7050,'entry data'!B:E,4,0)),"",VLOOKUP(A7050,'entry data'!B:E,4,0))</f>
        <v/>
      </c>
      <c r="F7050" s="11" t="str">
        <f>IF(A7050="","",IF(ISERROR(VLOOKUP(A7050,'entry data'!B:F,5,0)),"",VLOOKUP(A7050,'entry data'!B:F,5,0)))</f>
        <v/>
      </c>
      <c r="G7050" s="12" t="str">
        <f>IF(A7050="","",IF(ISERROR(VLOOKUP(A7050,'entry data'!B:I,8,0)),"",VLOOKUP(A7050,'entry data'!B:I,7,0)))</f>
        <v/>
      </c>
      <c r="H7050" s="13" t="str">
        <f>IF(A7050="","",IF(B7050=1,VLOOKUP(A7050,'entry data'!B:D,3,0),I7049))</f>
        <v/>
      </c>
      <c r="I7050" s="14" t="str">
        <f>IF(A7050="","",IF(E7050="weekly",7,IF(E7050="fortnightly",14,IF(E7050="monthly",DATE(IF(MONTH(H7050)=12,YEAR(H7050)+1,YEAR(H7050)),VLOOKUP(MONTH(H7050),index!$D$2:$G$13,2,0),DAY(H7050)),
IF(E7050="quarterly",DATE(IF(MONTH(H7050)&gt;=10,YEAR(H7050)+1,YEAR(H7050)),VLOOKUP(MONTH(H7050),index!$D$2:$G$13,3,0),DAY(H7050)),
IF(E7050="halfyearly",DATE(IF(MONTH(H7050)&gt;=7,YEAR(H7050)+1,YEAR(H7050)),VLOOKUP(MONTH(H7050),index!$D$2:$G$13,4,0),DAY(H7050)),
DATE(YEAR(H7050)+1,MONTH(H7050),DAY(H7050)))))-H7050))+H7050)</f>
        <v/>
      </c>
      <c r="J7050" s="9" t="str">
        <f t="shared" si="676"/>
        <v/>
      </c>
      <c r="K7050" s="11" t="str">
        <f t="shared" si="677"/>
        <v/>
      </c>
      <c r="L7050" s="11" t="str">
        <f t="shared" si="678"/>
        <v/>
      </c>
      <c r="M7050" s="11" t="str">
        <f>IF(A7050="","",VLOOKUP(E7050,index!$A$1:$B$6,2,0)*K7050*G7050)</f>
        <v/>
      </c>
      <c r="N7050" s="11" t="str">
        <f>IF(A7050="","",-PMT(G7050*VLOOKUP(E7050,index!$A$1:$B$6,2,0),C7050,F7050,0,0))</f>
        <v/>
      </c>
      <c r="O7050" s="11" t="str">
        <f t="shared" si="679"/>
        <v/>
      </c>
      <c r="P7050" s="11" t="str">
        <f t="shared" si="680"/>
        <v/>
      </c>
    </row>
    <row r="7051" spans="1:16" x14ac:dyDescent="0.25">
      <c r="A7051" s="9" t="str">
        <f>IF(A7050="","",IF(B7050&lt;C7050,A7050,IF(A7050=MAX('entry data'!$B$8:$B$507),"",A7050+1)))</f>
        <v/>
      </c>
      <c r="B7051" s="9" t="str">
        <f t="shared" si="675"/>
        <v/>
      </c>
      <c r="C7051" s="9" t="str">
        <f>IF(ISERROR(VLOOKUP(A7051,'entry data'!B:G,6,0)),"",VLOOKUP(A7051,'entry data'!B:G,6,0))</f>
        <v/>
      </c>
      <c r="D7051" s="9" t="str">
        <f>IF(ISERROR(VLOOKUP(A7051,'entry data'!B:C,2,0)),"",VLOOKUP(A7051,'entry data'!B:C,2,0))</f>
        <v/>
      </c>
      <c r="E7051" s="9" t="str">
        <f>IF(ISERROR(VLOOKUP(A7051,'entry data'!B:E,4,0)),"",VLOOKUP(A7051,'entry data'!B:E,4,0))</f>
        <v/>
      </c>
      <c r="F7051" s="11" t="str">
        <f>IF(A7051="","",IF(ISERROR(VLOOKUP(A7051,'entry data'!B:F,5,0)),"",VLOOKUP(A7051,'entry data'!B:F,5,0)))</f>
        <v/>
      </c>
      <c r="G7051" s="12" t="str">
        <f>IF(A7051="","",IF(ISERROR(VLOOKUP(A7051,'entry data'!B:I,8,0)),"",VLOOKUP(A7051,'entry data'!B:I,7,0)))</f>
        <v/>
      </c>
      <c r="H7051" s="13" t="str">
        <f>IF(A7051="","",IF(B7051=1,VLOOKUP(A7051,'entry data'!B:D,3,0),I7050))</f>
        <v/>
      </c>
      <c r="I7051" s="14" t="str">
        <f>IF(A7051="","",IF(E7051="weekly",7,IF(E7051="fortnightly",14,IF(E7051="monthly",DATE(IF(MONTH(H7051)=12,YEAR(H7051)+1,YEAR(H7051)),VLOOKUP(MONTH(H7051),index!$D$2:$G$13,2,0),DAY(H7051)),
IF(E7051="quarterly",DATE(IF(MONTH(H7051)&gt;=10,YEAR(H7051)+1,YEAR(H7051)),VLOOKUP(MONTH(H7051),index!$D$2:$G$13,3,0),DAY(H7051)),
IF(E7051="halfyearly",DATE(IF(MONTH(H7051)&gt;=7,YEAR(H7051)+1,YEAR(H7051)),VLOOKUP(MONTH(H7051),index!$D$2:$G$13,4,0),DAY(H7051)),
DATE(YEAR(H7051)+1,MONTH(H7051),DAY(H7051)))))-H7051))+H7051)</f>
        <v/>
      </c>
      <c r="J7051" s="9" t="str">
        <f t="shared" si="676"/>
        <v/>
      </c>
      <c r="K7051" s="11" t="str">
        <f t="shared" si="677"/>
        <v/>
      </c>
      <c r="L7051" s="11" t="str">
        <f t="shared" si="678"/>
        <v/>
      </c>
      <c r="M7051" s="11" t="str">
        <f>IF(A7051="","",VLOOKUP(E7051,index!$A$1:$B$6,2,0)*K7051*G7051)</f>
        <v/>
      </c>
      <c r="N7051" s="11" t="str">
        <f>IF(A7051="","",-PMT(G7051*VLOOKUP(E7051,index!$A$1:$B$6,2,0),C7051,F7051,0,0))</f>
        <v/>
      </c>
      <c r="O7051" s="11" t="str">
        <f t="shared" si="679"/>
        <v/>
      </c>
      <c r="P7051" s="11" t="str">
        <f t="shared" si="680"/>
        <v/>
      </c>
    </row>
    <row r="7052" spans="1:16" x14ac:dyDescent="0.25">
      <c r="A7052" s="9" t="str">
        <f>IF(A7051="","",IF(B7051&lt;C7051,A7051,IF(A7051=MAX('entry data'!$B$8:$B$507),"",A7051+1)))</f>
        <v/>
      </c>
      <c r="B7052" s="9" t="str">
        <f t="shared" si="675"/>
        <v/>
      </c>
      <c r="C7052" s="9" t="str">
        <f>IF(ISERROR(VLOOKUP(A7052,'entry data'!B:G,6,0)),"",VLOOKUP(A7052,'entry data'!B:G,6,0))</f>
        <v/>
      </c>
      <c r="D7052" s="9" t="str">
        <f>IF(ISERROR(VLOOKUP(A7052,'entry data'!B:C,2,0)),"",VLOOKUP(A7052,'entry data'!B:C,2,0))</f>
        <v/>
      </c>
      <c r="E7052" s="9" t="str">
        <f>IF(ISERROR(VLOOKUP(A7052,'entry data'!B:E,4,0)),"",VLOOKUP(A7052,'entry data'!B:E,4,0))</f>
        <v/>
      </c>
      <c r="F7052" s="11" t="str">
        <f>IF(A7052="","",IF(ISERROR(VLOOKUP(A7052,'entry data'!B:F,5,0)),"",VLOOKUP(A7052,'entry data'!B:F,5,0)))</f>
        <v/>
      </c>
      <c r="G7052" s="12" t="str">
        <f>IF(A7052="","",IF(ISERROR(VLOOKUP(A7052,'entry data'!B:I,8,0)),"",VLOOKUP(A7052,'entry data'!B:I,7,0)))</f>
        <v/>
      </c>
      <c r="H7052" s="13" t="str">
        <f>IF(A7052="","",IF(B7052=1,VLOOKUP(A7052,'entry data'!B:D,3,0),I7051))</f>
        <v/>
      </c>
      <c r="I7052" s="14" t="str">
        <f>IF(A7052="","",IF(E7052="weekly",7,IF(E7052="fortnightly",14,IF(E7052="monthly",DATE(IF(MONTH(H7052)=12,YEAR(H7052)+1,YEAR(H7052)),VLOOKUP(MONTH(H7052),index!$D$2:$G$13,2,0),DAY(H7052)),
IF(E7052="quarterly",DATE(IF(MONTH(H7052)&gt;=10,YEAR(H7052)+1,YEAR(H7052)),VLOOKUP(MONTH(H7052),index!$D$2:$G$13,3,0),DAY(H7052)),
IF(E7052="halfyearly",DATE(IF(MONTH(H7052)&gt;=7,YEAR(H7052)+1,YEAR(H7052)),VLOOKUP(MONTH(H7052),index!$D$2:$G$13,4,0),DAY(H7052)),
DATE(YEAR(H7052)+1,MONTH(H7052),DAY(H7052)))))-H7052))+H7052)</f>
        <v/>
      </c>
      <c r="J7052" s="9" t="str">
        <f t="shared" si="676"/>
        <v/>
      </c>
      <c r="K7052" s="11" t="str">
        <f t="shared" si="677"/>
        <v/>
      </c>
      <c r="L7052" s="11" t="str">
        <f t="shared" si="678"/>
        <v/>
      </c>
      <c r="M7052" s="11" t="str">
        <f>IF(A7052="","",VLOOKUP(E7052,index!$A$1:$B$6,2,0)*K7052*G7052)</f>
        <v/>
      </c>
      <c r="N7052" s="11" t="str">
        <f>IF(A7052="","",-PMT(G7052*VLOOKUP(E7052,index!$A$1:$B$6,2,0),C7052,F7052,0,0))</f>
        <v/>
      </c>
      <c r="O7052" s="11" t="str">
        <f t="shared" si="679"/>
        <v/>
      </c>
      <c r="P7052" s="11" t="str">
        <f t="shared" si="680"/>
        <v/>
      </c>
    </row>
    <row r="7053" spans="1:16" x14ac:dyDescent="0.25">
      <c r="A7053" s="9" t="str">
        <f>IF(A7052="","",IF(B7052&lt;C7052,A7052,IF(A7052=MAX('entry data'!$B$8:$B$507),"",A7052+1)))</f>
        <v/>
      </c>
      <c r="B7053" s="9" t="str">
        <f t="shared" si="675"/>
        <v/>
      </c>
      <c r="C7053" s="9" t="str">
        <f>IF(ISERROR(VLOOKUP(A7053,'entry data'!B:G,6,0)),"",VLOOKUP(A7053,'entry data'!B:G,6,0))</f>
        <v/>
      </c>
      <c r="D7053" s="9" t="str">
        <f>IF(ISERROR(VLOOKUP(A7053,'entry data'!B:C,2,0)),"",VLOOKUP(A7053,'entry data'!B:C,2,0))</f>
        <v/>
      </c>
      <c r="E7053" s="9" t="str">
        <f>IF(ISERROR(VLOOKUP(A7053,'entry data'!B:E,4,0)),"",VLOOKUP(A7053,'entry data'!B:E,4,0))</f>
        <v/>
      </c>
      <c r="F7053" s="11" t="str">
        <f>IF(A7053="","",IF(ISERROR(VLOOKUP(A7053,'entry data'!B:F,5,0)),"",VLOOKUP(A7053,'entry data'!B:F,5,0)))</f>
        <v/>
      </c>
      <c r="G7053" s="12" t="str">
        <f>IF(A7053="","",IF(ISERROR(VLOOKUP(A7053,'entry data'!B:I,8,0)),"",VLOOKUP(A7053,'entry data'!B:I,7,0)))</f>
        <v/>
      </c>
      <c r="H7053" s="13" t="str">
        <f>IF(A7053="","",IF(B7053=1,VLOOKUP(A7053,'entry data'!B:D,3,0),I7052))</f>
        <v/>
      </c>
      <c r="I7053" s="14" t="str">
        <f>IF(A7053="","",IF(E7053="weekly",7,IF(E7053="fortnightly",14,IF(E7053="monthly",DATE(IF(MONTH(H7053)=12,YEAR(H7053)+1,YEAR(H7053)),VLOOKUP(MONTH(H7053),index!$D$2:$G$13,2,0),DAY(H7053)),
IF(E7053="quarterly",DATE(IF(MONTH(H7053)&gt;=10,YEAR(H7053)+1,YEAR(H7053)),VLOOKUP(MONTH(H7053),index!$D$2:$G$13,3,0),DAY(H7053)),
IF(E7053="halfyearly",DATE(IF(MONTH(H7053)&gt;=7,YEAR(H7053)+1,YEAR(H7053)),VLOOKUP(MONTH(H7053),index!$D$2:$G$13,4,0),DAY(H7053)),
DATE(YEAR(H7053)+1,MONTH(H7053),DAY(H7053)))))-H7053))+H7053)</f>
        <v/>
      </c>
      <c r="J7053" s="9" t="str">
        <f t="shared" si="676"/>
        <v/>
      </c>
      <c r="K7053" s="11" t="str">
        <f t="shared" si="677"/>
        <v/>
      </c>
      <c r="L7053" s="11" t="str">
        <f t="shared" si="678"/>
        <v/>
      </c>
      <c r="M7053" s="11" t="str">
        <f>IF(A7053="","",VLOOKUP(E7053,index!$A$1:$B$6,2,0)*K7053*G7053)</f>
        <v/>
      </c>
      <c r="N7053" s="11" t="str">
        <f>IF(A7053="","",-PMT(G7053*VLOOKUP(E7053,index!$A$1:$B$6,2,0),C7053,F7053,0,0))</f>
        <v/>
      </c>
      <c r="O7053" s="11" t="str">
        <f t="shared" si="679"/>
        <v/>
      </c>
      <c r="P7053" s="11" t="str">
        <f t="shared" si="680"/>
        <v/>
      </c>
    </row>
    <row r="7054" spans="1:16" x14ac:dyDescent="0.25">
      <c r="A7054" s="9" t="str">
        <f>IF(A7053="","",IF(B7053&lt;C7053,A7053,IF(A7053=MAX('entry data'!$B$8:$B$507),"",A7053+1)))</f>
        <v/>
      </c>
      <c r="B7054" s="9" t="str">
        <f t="shared" si="675"/>
        <v/>
      </c>
      <c r="C7054" s="9" t="str">
        <f>IF(ISERROR(VLOOKUP(A7054,'entry data'!B:G,6,0)),"",VLOOKUP(A7054,'entry data'!B:G,6,0))</f>
        <v/>
      </c>
      <c r="D7054" s="9" t="str">
        <f>IF(ISERROR(VLOOKUP(A7054,'entry data'!B:C,2,0)),"",VLOOKUP(A7054,'entry data'!B:C,2,0))</f>
        <v/>
      </c>
      <c r="E7054" s="9" t="str">
        <f>IF(ISERROR(VLOOKUP(A7054,'entry data'!B:E,4,0)),"",VLOOKUP(A7054,'entry data'!B:E,4,0))</f>
        <v/>
      </c>
      <c r="F7054" s="11" t="str">
        <f>IF(A7054="","",IF(ISERROR(VLOOKUP(A7054,'entry data'!B:F,5,0)),"",VLOOKUP(A7054,'entry data'!B:F,5,0)))</f>
        <v/>
      </c>
      <c r="G7054" s="12" t="str">
        <f>IF(A7054="","",IF(ISERROR(VLOOKUP(A7054,'entry data'!B:I,8,0)),"",VLOOKUP(A7054,'entry data'!B:I,7,0)))</f>
        <v/>
      </c>
      <c r="H7054" s="13" t="str">
        <f>IF(A7054="","",IF(B7054=1,VLOOKUP(A7054,'entry data'!B:D,3,0),I7053))</f>
        <v/>
      </c>
      <c r="I7054" s="14" t="str">
        <f>IF(A7054="","",IF(E7054="weekly",7,IF(E7054="fortnightly",14,IF(E7054="monthly",DATE(IF(MONTH(H7054)=12,YEAR(H7054)+1,YEAR(H7054)),VLOOKUP(MONTH(H7054),index!$D$2:$G$13,2,0),DAY(H7054)),
IF(E7054="quarterly",DATE(IF(MONTH(H7054)&gt;=10,YEAR(H7054)+1,YEAR(H7054)),VLOOKUP(MONTH(H7054),index!$D$2:$G$13,3,0),DAY(H7054)),
IF(E7054="halfyearly",DATE(IF(MONTH(H7054)&gt;=7,YEAR(H7054)+1,YEAR(H7054)),VLOOKUP(MONTH(H7054),index!$D$2:$G$13,4,0),DAY(H7054)),
DATE(YEAR(H7054)+1,MONTH(H7054),DAY(H7054)))))-H7054))+H7054)</f>
        <v/>
      </c>
      <c r="J7054" s="9" t="str">
        <f t="shared" si="676"/>
        <v/>
      </c>
      <c r="K7054" s="11" t="str">
        <f t="shared" si="677"/>
        <v/>
      </c>
      <c r="L7054" s="11" t="str">
        <f t="shared" si="678"/>
        <v/>
      </c>
      <c r="M7054" s="11" t="str">
        <f>IF(A7054="","",VLOOKUP(E7054,index!$A$1:$B$6,2,0)*K7054*G7054)</f>
        <v/>
      </c>
      <c r="N7054" s="11" t="str">
        <f>IF(A7054="","",-PMT(G7054*VLOOKUP(E7054,index!$A$1:$B$6,2,0),C7054,F7054,0,0))</f>
        <v/>
      </c>
      <c r="O7054" s="11" t="str">
        <f t="shared" si="679"/>
        <v/>
      </c>
      <c r="P7054" s="11" t="str">
        <f t="shared" si="680"/>
        <v/>
      </c>
    </row>
    <row r="7055" spans="1:16" x14ac:dyDescent="0.25">
      <c r="A7055" s="9" t="str">
        <f>IF(A7054="","",IF(B7054&lt;C7054,A7054,IF(A7054=MAX('entry data'!$B$8:$B$507),"",A7054+1)))</f>
        <v/>
      </c>
      <c r="B7055" s="9" t="str">
        <f t="shared" si="675"/>
        <v/>
      </c>
      <c r="C7055" s="9" t="str">
        <f>IF(ISERROR(VLOOKUP(A7055,'entry data'!B:G,6,0)),"",VLOOKUP(A7055,'entry data'!B:G,6,0))</f>
        <v/>
      </c>
      <c r="D7055" s="9" t="str">
        <f>IF(ISERROR(VLOOKUP(A7055,'entry data'!B:C,2,0)),"",VLOOKUP(A7055,'entry data'!B:C,2,0))</f>
        <v/>
      </c>
      <c r="E7055" s="9" t="str">
        <f>IF(ISERROR(VLOOKUP(A7055,'entry data'!B:E,4,0)),"",VLOOKUP(A7055,'entry data'!B:E,4,0))</f>
        <v/>
      </c>
      <c r="F7055" s="11" t="str">
        <f>IF(A7055="","",IF(ISERROR(VLOOKUP(A7055,'entry data'!B:F,5,0)),"",VLOOKUP(A7055,'entry data'!B:F,5,0)))</f>
        <v/>
      </c>
      <c r="G7055" s="12" t="str">
        <f>IF(A7055="","",IF(ISERROR(VLOOKUP(A7055,'entry data'!B:I,8,0)),"",VLOOKUP(A7055,'entry data'!B:I,7,0)))</f>
        <v/>
      </c>
      <c r="H7055" s="13" t="str">
        <f>IF(A7055="","",IF(B7055=1,VLOOKUP(A7055,'entry data'!B:D,3,0),I7054))</f>
        <v/>
      </c>
      <c r="I7055" s="14" t="str">
        <f>IF(A7055="","",IF(E7055="weekly",7,IF(E7055="fortnightly",14,IF(E7055="monthly",DATE(IF(MONTH(H7055)=12,YEAR(H7055)+1,YEAR(H7055)),VLOOKUP(MONTH(H7055),index!$D$2:$G$13,2,0),DAY(H7055)),
IF(E7055="quarterly",DATE(IF(MONTH(H7055)&gt;=10,YEAR(H7055)+1,YEAR(H7055)),VLOOKUP(MONTH(H7055),index!$D$2:$G$13,3,0),DAY(H7055)),
IF(E7055="halfyearly",DATE(IF(MONTH(H7055)&gt;=7,YEAR(H7055)+1,YEAR(H7055)),VLOOKUP(MONTH(H7055),index!$D$2:$G$13,4,0),DAY(H7055)),
DATE(YEAR(H7055)+1,MONTH(H7055),DAY(H7055)))))-H7055))+H7055)</f>
        <v/>
      </c>
      <c r="J7055" s="9" t="str">
        <f t="shared" si="676"/>
        <v/>
      </c>
      <c r="K7055" s="11" t="str">
        <f t="shared" si="677"/>
        <v/>
      </c>
      <c r="L7055" s="11" t="str">
        <f t="shared" si="678"/>
        <v/>
      </c>
      <c r="M7055" s="11" t="str">
        <f>IF(A7055="","",VLOOKUP(E7055,index!$A$1:$B$6,2,0)*K7055*G7055)</f>
        <v/>
      </c>
      <c r="N7055" s="11" t="str">
        <f>IF(A7055="","",-PMT(G7055*VLOOKUP(E7055,index!$A$1:$B$6,2,0),C7055,F7055,0,0))</f>
        <v/>
      </c>
      <c r="O7055" s="11" t="str">
        <f t="shared" si="679"/>
        <v/>
      </c>
      <c r="P7055" s="11" t="str">
        <f t="shared" si="680"/>
        <v/>
      </c>
    </row>
    <row r="7056" spans="1:16" x14ac:dyDescent="0.25">
      <c r="A7056" s="9" t="str">
        <f>IF(A7055="","",IF(B7055&lt;C7055,A7055,IF(A7055=MAX('entry data'!$B$8:$B$507),"",A7055+1)))</f>
        <v/>
      </c>
      <c r="B7056" s="9" t="str">
        <f t="shared" si="675"/>
        <v/>
      </c>
      <c r="C7056" s="9" t="str">
        <f>IF(ISERROR(VLOOKUP(A7056,'entry data'!B:G,6,0)),"",VLOOKUP(A7056,'entry data'!B:G,6,0))</f>
        <v/>
      </c>
      <c r="D7056" s="9" t="str">
        <f>IF(ISERROR(VLOOKUP(A7056,'entry data'!B:C,2,0)),"",VLOOKUP(A7056,'entry data'!B:C,2,0))</f>
        <v/>
      </c>
      <c r="E7056" s="9" t="str">
        <f>IF(ISERROR(VLOOKUP(A7056,'entry data'!B:E,4,0)),"",VLOOKUP(A7056,'entry data'!B:E,4,0))</f>
        <v/>
      </c>
      <c r="F7056" s="11" t="str">
        <f>IF(A7056="","",IF(ISERROR(VLOOKUP(A7056,'entry data'!B:F,5,0)),"",VLOOKUP(A7056,'entry data'!B:F,5,0)))</f>
        <v/>
      </c>
      <c r="G7056" s="12" t="str">
        <f>IF(A7056="","",IF(ISERROR(VLOOKUP(A7056,'entry data'!B:I,8,0)),"",VLOOKUP(A7056,'entry data'!B:I,7,0)))</f>
        <v/>
      </c>
      <c r="H7056" s="13" t="str">
        <f>IF(A7056="","",IF(B7056=1,VLOOKUP(A7056,'entry data'!B:D,3,0),I7055))</f>
        <v/>
      </c>
      <c r="I7056" s="14" t="str">
        <f>IF(A7056="","",IF(E7056="weekly",7,IF(E7056="fortnightly",14,IF(E7056="monthly",DATE(IF(MONTH(H7056)=12,YEAR(H7056)+1,YEAR(H7056)),VLOOKUP(MONTH(H7056),index!$D$2:$G$13,2,0),DAY(H7056)),
IF(E7056="quarterly",DATE(IF(MONTH(H7056)&gt;=10,YEAR(H7056)+1,YEAR(H7056)),VLOOKUP(MONTH(H7056),index!$D$2:$G$13,3,0),DAY(H7056)),
IF(E7056="halfyearly",DATE(IF(MONTH(H7056)&gt;=7,YEAR(H7056)+1,YEAR(H7056)),VLOOKUP(MONTH(H7056),index!$D$2:$G$13,4,0),DAY(H7056)),
DATE(YEAR(H7056)+1,MONTH(H7056),DAY(H7056)))))-H7056))+H7056)</f>
        <v/>
      </c>
      <c r="J7056" s="9" t="str">
        <f t="shared" si="676"/>
        <v/>
      </c>
      <c r="K7056" s="11" t="str">
        <f t="shared" si="677"/>
        <v/>
      </c>
      <c r="L7056" s="11" t="str">
        <f t="shared" si="678"/>
        <v/>
      </c>
      <c r="M7056" s="11" t="str">
        <f>IF(A7056="","",VLOOKUP(E7056,index!$A$1:$B$6,2,0)*K7056*G7056)</f>
        <v/>
      </c>
      <c r="N7056" s="11" t="str">
        <f>IF(A7056="","",-PMT(G7056*VLOOKUP(E7056,index!$A$1:$B$6,2,0),C7056,F7056,0,0))</f>
        <v/>
      </c>
      <c r="O7056" s="11" t="str">
        <f t="shared" si="679"/>
        <v/>
      </c>
      <c r="P7056" s="11" t="str">
        <f t="shared" si="680"/>
        <v/>
      </c>
    </row>
    <row r="7057" spans="1:16" x14ac:dyDescent="0.25">
      <c r="A7057" s="9" t="str">
        <f>IF(A7056="","",IF(B7056&lt;C7056,A7056,IF(A7056=MAX('entry data'!$B$8:$B$507),"",A7056+1)))</f>
        <v/>
      </c>
      <c r="B7057" s="9" t="str">
        <f t="shared" si="675"/>
        <v/>
      </c>
      <c r="C7057" s="9" t="str">
        <f>IF(ISERROR(VLOOKUP(A7057,'entry data'!B:G,6,0)),"",VLOOKUP(A7057,'entry data'!B:G,6,0))</f>
        <v/>
      </c>
      <c r="D7057" s="9" t="str">
        <f>IF(ISERROR(VLOOKUP(A7057,'entry data'!B:C,2,0)),"",VLOOKUP(A7057,'entry data'!B:C,2,0))</f>
        <v/>
      </c>
      <c r="E7057" s="9" t="str">
        <f>IF(ISERROR(VLOOKUP(A7057,'entry data'!B:E,4,0)),"",VLOOKUP(A7057,'entry data'!B:E,4,0))</f>
        <v/>
      </c>
      <c r="F7057" s="11" t="str">
        <f>IF(A7057="","",IF(ISERROR(VLOOKUP(A7057,'entry data'!B:F,5,0)),"",VLOOKUP(A7057,'entry data'!B:F,5,0)))</f>
        <v/>
      </c>
      <c r="G7057" s="12" t="str">
        <f>IF(A7057="","",IF(ISERROR(VLOOKUP(A7057,'entry data'!B:I,8,0)),"",VLOOKUP(A7057,'entry data'!B:I,7,0)))</f>
        <v/>
      </c>
      <c r="H7057" s="13" t="str">
        <f>IF(A7057="","",IF(B7057=1,VLOOKUP(A7057,'entry data'!B:D,3,0),I7056))</f>
        <v/>
      </c>
      <c r="I7057" s="14" t="str">
        <f>IF(A7057="","",IF(E7057="weekly",7,IF(E7057="fortnightly",14,IF(E7057="monthly",DATE(IF(MONTH(H7057)=12,YEAR(H7057)+1,YEAR(H7057)),VLOOKUP(MONTH(H7057),index!$D$2:$G$13,2,0),DAY(H7057)),
IF(E7057="quarterly",DATE(IF(MONTH(H7057)&gt;=10,YEAR(H7057)+1,YEAR(H7057)),VLOOKUP(MONTH(H7057),index!$D$2:$G$13,3,0),DAY(H7057)),
IF(E7057="halfyearly",DATE(IF(MONTH(H7057)&gt;=7,YEAR(H7057)+1,YEAR(H7057)),VLOOKUP(MONTH(H7057),index!$D$2:$G$13,4,0),DAY(H7057)),
DATE(YEAR(H7057)+1,MONTH(H7057),DAY(H7057)))))-H7057))+H7057)</f>
        <v/>
      </c>
      <c r="J7057" s="9" t="str">
        <f t="shared" si="676"/>
        <v/>
      </c>
      <c r="K7057" s="11" t="str">
        <f t="shared" si="677"/>
        <v/>
      </c>
      <c r="L7057" s="11" t="str">
        <f t="shared" si="678"/>
        <v/>
      </c>
      <c r="M7057" s="11" t="str">
        <f>IF(A7057="","",VLOOKUP(E7057,index!$A$1:$B$6,2,0)*K7057*G7057)</f>
        <v/>
      </c>
      <c r="N7057" s="11" t="str">
        <f>IF(A7057="","",-PMT(G7057*VLOOKUP(E7057,index!$A$1:$B$6,2,0),C7057,F7057,0,0))</f>
        <v/>
      </c>
      <c r="O7057" s="11" t="str">
        <f t="shared" si="679"/>
        <v/>
      </c>
      <c r="P7057" s="11" t="str">
        <f t="shared" si="680"/>
        <v/>
      </c>
    </row>
    <row r="7058" spans="1:16" x14ac:dyDescent="0.25">
      <c r="A7058" s="9" t="str">
        <f>IF(A7057="","",IF(B7057&lt;C7057,A7057,IF(A7057=MAX('entry data'!$B$8:$B$507),"",A7057+1)))</f>
        <v/>
      </c>
      <c r="B7058" s="9" t="str">
        <f t="shared" si="675"/>
        <v/>
      </c>
      <c r="C7058" s="9" t="str">
        <f>IF(ISERROR(VLOOKUP(A7058,'entry data'!B:G,6,0)),"",VLOOKUP(A7058,'entry data'!B:G,6,0))</f>
        <v/>
      </c>
      <c r="D7058" s="9" t="str">
        <f>IF(ISERROR(VLOOKUP(A7058,'entry data'!B:C,2,0)),"",VLOOKUP(A7058,'entry data'!B:C,2,0))</f>
        <v/>
      </c>
      <c r="E7058" s="9" t="str">
        <f>IF(ISERROR(VLOOKUP(A7058,'entry data'!B:E,4,0)),"",VLOOKUP(A7058,'entry data'!B:E,4,0))</f>
        <v/>
      </c>
      <c r="F7058" s="11" t="str">
        <f>IF(A7058="","",IF(ISERROR(VLOOKUP(A7058,'entry data'!B:F,5,0)),"",VLOOKUP(A7058,'entry data'!B:F,5,0)))</f>
        <v/>
      </c>
      <c r="G7058" s="12" t="str">
        <f>IF(A7058="","",IF(ISERROR(VLOOKUP(A7058,'entry data'!B:I,8,0)),"",VLOOKUP(A7058,'entry data'!B:I,7,0)))</f>
        <v/>
      </c>
      <c r="H7058" s="13" t="str">
        <f>IF(A7058="","",IF(B7058=1,VLOOKUP(A7058,'entry data'!B:D,3,0),I7057))</f>
        <v/>
      </c>
      <c r="I7058" s="14" t="str">
        <f>IF(A7058="","",IF(E7058="weekly",7,IF(E7058="fortnightly",14,IF(E7058="monthly",DATE(IF(MONTH(H7058)=12,YEAR(H7058)+1,YEAR(H7058)),VLOOKUP(MONTH(H7058),index!$D$2:$G$13,2,0),DAY(H7058)),
IF(E7058="quarterly",DATE(IF(MONTH(H7058)&gt;=10,YEAR(H7058)+1,YEAR(H7058)),VLOOKUP(MONTH(H7058),index!$D$2:$G$13,3,0),DAY(H7058)),
IF(E7058="halfyearly",DATE(IF(MONTH(H7058)&gt;=7,YEAR(H7058)+1,YEAR(H7058)),VLOOKUP(MONTH(H7058),index!$D$2:$G$13,4,0),DAY(H7058)),
DATE(YEAR(H7058)+1,MONTH(H7058),DAY(H7058)))))-H7058))+H7058)</f>
        <v/>
      </c>
      <c r="J7058" s="9" t="str">
        <f t="shared" si="676"/>
        <v/>
      </c>
      <c r="K7058" s="11" t="str">
        <f t="shared" si="677"/>
        <v/>
      </c>
      <c r="L7058" s="11" t="str">
        <f t="shared" si="678"/>
        <v/>
      </c>
      <c r="M7058" s="11" t="str">
        <f>IF(A7058="","",VLOOKUP(E7058,index!$A$1:$B$6,2,0)*K7058*G7058)</f>
        <v/>
      </c>
      <c r="N7058" s="11" t="str">
        <f>IF(A7058="","",-PMT(G7058*VLOOKUP(E7058,index!$A$1:$B$6,2,0),C7058,F7058,0,0))</f>
        <v/>
      </c>
      <c r="O7058" s="11" t="str">
        <f t="shared" si="679"/>
        <v/>
      </c>
      <c r="P7058" s="11" t="str">
        <f t="shared" si="680"/>
        <v/>
      </c>
    </row>
    <row r="7059" spans="1:16" x14ac:dyDescent="0.25">
      <c r="A7059" s="9" t="str">
        <f>IF(A7058="","",IF(B7058&lt;C7058,A7058,IF(A7058=MAX('entry data'!$B$8:$B$507),"",A7058+1)))</f>
        <v/>
      </c>
      <c r="B7059" s="9" t="str">
        <f t="shared" si="675"/>
        <v/>
      </c>
      <c r="C7059" s="9" t="str">
        <f>IF(ISERROR(VLOOKUP(A7059,'entry data'!B:G,6,0)),"",VLOOKUP(A7059,'entry data'!B:G,6,0))</f>
        <v/>
      </c>
      <c r="D7059" s="9" t="str">
        <f>IF(ISERROR(VLOOKUP(A7059,'entry data'!B:C,2,0)),"",VLOOKUP(A7059,'entry data'!B:C,2,0))</f>
        <v/>
      </c>
      <c r="E7059" s="9" t="str">
        <f>IF(ISERROR(VLOOKUP(A7059,'entry data'!B:E,4,0)),"",VLOOKUP(A7059,'entry data'!B:E,4,0))</f>
        <v/>
      </c>
      <c r="F7059" s="11" t="str">
        <f>IF(A7059="","",IF(ISERROR(VLOOKUP(A7059,'entry data'!B:F,5,0)),"",VLOOKUP(A7059,'entry data'!B:F,5,0)))</f>
        <v/>
      </c>
      <c r="G7059" s="12" t="str">
        <f>IF(A7059="","",IF(ISERROR(VLOOKUP(A7059,'entry data'!B:I,8,0)),"",VLOOKUP(A7059,'entry data'!B:I,7,0)))</f>
        <v/>
      </c>
      <c r="H7059" s="13" t="str">
        <f>IF(A7059="","",IF(B7059=1,VLOOKUP(A7059,'entry data'!B:D,3,0),I7058))</f>
        <v/>
      </c>
      <c r="I7059" s="14" t="str">
        <f>IF(A7059="","",IF(E7059="weekly",7,IF(E7059="fortnightly",14,IF(E7059="monthly",DATE(IF(MONTH(H7059)=12,YEAR(H7059)+1,YEAR(H7059)),VLOOKUP(MONTH(H7059),index!$D$2:$G$13,2,0),DAY(H7059)),
IF(E7059="quarterly",DATE(IF(MONTH(H7059)&gt;=10,YEAR(H7059)+1,YEAR(H7059)),VLOOKUP(MONTH(H7059),index!$D$2:$G$13,3,0),DAY(H7059)),
IF(E7059="halfyearly",DATE(IF(MONTH(H7059)&gt;=7,YEAR(H7059)+1,YEAR(H7059)),VLOOKUP(MONTH(H7059),index!$D$2:$G$13,4,0),DAY(H7059)),
DATE(YEAR(H7059)+1,MONTH(H7059),DAY(H7059)))))-H7059))+H7059)</f>
        <v/>
      </c>
      <c r="J7059" s="9" t="str">
        <f t="shared" si="676"/>
        <v/>
      </c>
      <c r="K7059" s="11" t="str">
        <f t="shared" si="677"/>
        <v/>
      </c>
      <c r="L7059" s="11" t="str">
        <f t="shared" si="678"/>
        <v/>
      </c>
      <c r="M7059" s="11" t="str">
        <f>IF(A7059="","",VLOOKUP(E7059,index!$A$1:$B$6,2,0)*K7059*G7059)</f>
        <v/>
      </c>
      <c r="N7059" s="11" t="str">
        <f>IF(A7059="","",-PMT(G7059*VLOOKUP(E7059,index!$A$1:$B$6,2,0),C7059,F7059,0,0))</f>
        <v/>
      </c>
      <c r="O7059" s="11" t="str">
        <f t="shared" si="679"/>
        <v/>
      </c>
      <c r="P7059" s="11" t="str">
        <f t="shared" si="680"/>
        <v/>
      </c>
    </row>
    <row r="7060" spans="1:16" x14ac:dyDescent="0.25">
      <c r="A7060" s="9" t="str">
        <f>IF(A7059="","",IF(B7059&lt;C7059,A7059,IF(A7059=MAX('entry data'!$B$8:$B$507),"",A7059+1)))</f>
        <v/>
      </c>
      <c r="B7060" s="9" t="str">
        <f t="shared" si="675"/>
        <v/>
      </c>
      <c r="C7060" s="9" t="str">
        <f>IF(ISERROR(VLOOKUP(A7060,'entry data'!B:G,6,0)),"",VLOOKUP(A7060,'entry data'!B:G,6,0))</f>
        <v/>
      </c>
      <c r="D7060" s="9" t="str">
        <f>IF(ISERROR(VLOOKUP(A7060,'entry data'!B:C,2,0)),"",VLOOKUP(A7060,'entry data'!B:C,2,0))</f>
        <v/>
      </c>
      <c r="E7060" s="9" t="str">
        <f>IF(ISERROR(VLOOKUP(A7060,'entry data'!B:E,4,0)),"",VLOOKUP(A7060,'entry data'!B:E,4,0))</f>
        <v/>
      </c>
      <c r="F7060" s="11" t="str">
        <f>IF(A7060="","",IF(ISERROR(VLOOKUP(A7060,'entry data'!B:F,5,0)),"",VLOOKUP(A7060,'entry data'!B:F,5,0)))</f>
        <v/>
      </c>
      <c r="G7060" s="12" t="str">
        <f>IF(A7060="","",IF(ISERROR(VLOOKUP(A7060,'entry data'!B:I,8,0)),"",VLOOKUP(A7060,'entry data'!B:I,7,0)))</f>
        <v/>
      </c>
      <c r="H7060" s="13" t="str">
        <f>IF(A7060="","",IF(B7060=1,VLOOKUP(A7060,'entry data'!B:D,3,0),I7059))</f>
        <v/>
      </c>
      <c r="I7060" s="14" t="str">
        <f>IF(A7060="","",IF(E7060="weekly",7,IF(E7060="fortnightly",14,IF(E7060="monthly",DATE(IF(MONTH(H7060)=12,YEAR(H7060)+1,YEAR(H7060)),VLOOKUP(MONTH(H7060),index!$D$2:$G$13,2,0),DAY(H7060)),
IF(E7060="quarterly",DATE(IF(MONTH(H7060)&gt;=10,YEAR(H7060)+1,YEAR(H7060)),VLOOKUP(MONTH(H7060),index!$D$2:$G$13,3,0),DAY(H7060)),
IF(E7060="halfyearly",DATE(IF(MONTH(H7060)&gt;=7,YEAR(H7060)+1,YEAR(H7060)),VLOOKUP(MONTH(H7060),index!$D$2:$G$13,4,0),DAY(H7060)),
DATE(YEAR(H7060)+1,MONTH(H7060),DAY(H7060)))))-H7060))+H7060)</f>
        <v/>
      </c>
      <c r="J7060" s="9" t="str">
        <f t="shared" si="676"/>
        <v/>
      </c>
      <c r="K7060" s="11" t="str">
        <f t="shared" si="677"/>
        <v/>
      </c>
      <c r="L7060" s="11" t="str">
        <f t="shared" si="678"/>
        <v/>
      </c>
      <c r="M7060" s="11" t="str">
        <f>IF(A7060="","",VLOOKUP(E7060,index!$A$1:$B$6,2,0)*K7060*G7060)</f>
        <v/>
      </c>
      <c r="N7060" s="11" t="str">
        <f>IF(A7060="","",-PMT(G7060*VLOOKUP(E7060,index!$A$1:$B$6,2,0),C7060,F7060,0,0))</f>
        <v/>
      </c>
      <c r="O7060" s="11" t="str">
        <f t="shared" si="679"/>
        <v/>
      </c>
      <c r="P7060" s="11" t="str">
        <f t="shared" si="680"/>
        <v/>
      </c>
    </row>
    <row r="7061" spans="1:16" x14ac:dyDescent="0.25">
      <c r="A7061" s="9" t="str">
        <f>IF(A7060="","",IF(B7060&lt;C7060,A7060,IF(A7060=MAX('entry data'!$B$8:$B$507),"",A7060+1)))</f>
        <v/>
      </c>
      <c r="B7061" s="9" t="str">
        <f t="shared" si="675"/>
        <v/>
      </c>
      <c r="C7061" s="9" t="str">
        <f>IF(ISERROR(VLOOKUP(A7061,'entry data'!B:G,6,0)),"",VLOOKUP(A7061,'entry data'!B:G,6,0))</f>
        <v/>
      </c>
      <c r="D7061" s="9" t="str">
        <f>IF(ISERROR(VLOOKUP(A7061,'entry data'!B:C,2,0)),"",VLOOKUP(A7061,'entry data'!B:C,2,0))</f>
        <v/>
      </c>
      <c r="E7061" s="9" t="str">
        <f>IF(ISERROR(VLOOKUP(A7061,'entry data'!B:E,4,0)),"",VLOOKUP(A7061,'entry data'!B:E,4,0))</f>
        <v/>
      </c>
      <c r="F7061" s="11" t="str">
        <f>IF(A7061="","",IF(ISERROR(VLOOKUP(A7061,'entry data'!B:F,5,0)),"",VLOOKUP(A7061,'entry data'!B:F,5,0)))</f>
        <v/>
      </c>
      <c r="G7061" s="12" t="str">
        <f>IF(A7061="","",IF(ISERROR(VLOOKUP(A7061,'entry data'!B:I,8,0)),"",VLOOKUP(A7061,'entry data'!B:I,7,0)))</f>
        <v/>
      </c>
      <c r="H7061" s="13" t="str">
        <f>IF(A7061="","",IF(B7061=1,VLOOKUP(A7061,'entry data'!B:D,3,0),I7060))</f>
        <v/>
      </c>
      <c r="I7061" s="14" t="str">
        <f>IF(A7061="","",IF(E7061="weekly",7,IF(E7061="fortnightly",14,IF(E7061="monthly",DATE(IF(MONTH(H7061)=12,YEAR(H7061)+1,YEAR(H7061)),VLOOKUP(MONTH(H7061),index!$D$2:$G$13,2,0),DAY(H7061)),
IF(E7061="quarterly",DATE(IF(MONTH(H7061)&gt;=10,YEAR(H7061)+1,YEAR(H7061)),VLOOKUP(MONTH(H7061),index!$D$2:$G$13,3,0),DAY(H7061)),
IF(E7061="halfyearly",DATE(IF(MONTH(H7061)&gt;=7,YEAR(H7061)+1,YEAR(H7061)),VLOOKUP(MONTH(H7061),index!$D$2:$G$13,4,0),DAY(H7061)),
DATE(YEAR(H7061)+1,MONTH(H7061),DAY(H7061)))))-H7061))+H7061)</f>
        <v/>
      </c>
      <c r="J7061" s="9" t="str">
        <f t="shared" si="676"/>
        <v/>
      </c>
      <c r="K7061" s="11" t="str">
        <f t="shared" si="677"/>
        <v/>
      </c>
      <c r="L7061" s="11" t="str">
        <f t="shared" si="678"/>
        <v/>
      </c>
      <c r="M7061" s="11" t="str">
        <f>IF(A7061="","",VLOOKUP(E7061,index!$A$1:$B$6,2,0)*K7061*G7061)</f>
        <v/>
      </c>
      <c r="N7061" s="11" t="str">
        <f>IF(A7061="","",-PMT(G7061*VLOOKUP(E7061,index!$A$1:$B$6,2,0),C7061,F7061,0,0))</f>
        <v/>
      </c>
      <c r="O7061" s="11" t="str">
        <f t="shared" si="679"/>
        <v/>
      </c>
      <c r="P7061" s="11" t="str">
        <f t="shared" si="680"/>
        <v/>
      </c>
    </row>
    <row r="7062" spans="1:16" x14ac:dyDescent="0.25">
      <c r="A7062" s="9" t="str">
        <f>IF(A7061="","",IF(B7061&lt;C7061,A7061,IF(A7061=MAX('entry data'!$B$8:$B$507),"",A7061+1)))</f>
        <v/>
      </c>
      <c r="B7062" s="9" t="str">
        <f t="shared" si="675"/>
        <v/>
      </c>
      <c r="C7062" s="9" t="str">
        <f>IF(ISERROR(VLOOKUP(A7062,'entry data'!B:G,6,0)),"",VLOOKUP(A7062,'entry data'!B:G,6,0))</f>
        <v/>
      </c>
      <c r="D7062" s="9" t="str">
        <f>IF(ISERROR(VLOOKUP(A7062,'entry data'!B:C,2,0)),"",VLOOKUP(A7062,'entry data'!B:C,2,0))</f>
        <v/>
      </c>
      <c r="E7062" s="9" t="str">
        <f>IF(ISERROR(VLOOKUP(A7062,'entry data'!B:E,4,0)),"",VLOOKUP(A7062,'entry data'!B:E,4,0))</f>
        <v/>
      </c>
      <c r="F7062" s="11" t="str">
        <f>IF(A7062="","",IF(ISERROR(VLOOKUP(A7062,'entry data'!B:F,5,0)),"",VLOOKUP(A7062,'entry data'!B:F,5,0)))</f>
        <v/>
      </c>
      <c r="G7062" s="12" t="str">
        <f>IF(A7062="","",IF(ISERROR(VLOOKUP(A7062,'entry data'!B:I,8,0)),"",VLOOKUP(A7062,'entry data'!B:I,7,0)))</f>
        <v/>
      </c>
      <c r="H7062" s="13" t="str">
        <f>IF(A7062="","",IF(B7062=1,VLOOKUP(A7062,'entry data'!B:D,3,0),I7061))</f>
        <v/>
      </c>
      <c r="I7062" s="14" t="str">
        <f>IF(A7062="","",IF(E7062="weekly",7,IF(E7062="fortnightly",14,IF(E7062="monthly",DATE(IF(MONTH(H7062)=12,YEAR(H7062)+1,YEAR(H7062)),VLOOKUP(MONTH(H7062),index!$D$2:$G$13,2,0),DAY(H7062)),
IF(E7062="quarterly",DATE(IF(MONTH(H7062)&gt;=10,YEAR(H7062)+1,YEAR(H7062)),VLOOKUP(MONTH(H7062),index!$D$2:$G$13,3,0),DAY(H7062)),
IF(E7062="halfyearly",DATE(IF(MONTH(H7062)&gt;=7,YEAR(H7062)+1,YEAR(H7062)),VLOOKUP(MONTH(H7062),index!$D$2:$G$13,4,0),DAY(H7062)),
DATE(YEAR(H7062)+1,MONTH(H7062),DAY(H7062)))))-H7062))+H7062)</f>
        <v/>
      </c>
      <c r="J7062" s="9" t="str">
        <f t="shared" si="676"/>
        <v/>
      </c>
      <c r="K7062" s="11" t="str">
        <f t="shared" si="677"/>
        <v/>
      </c>
      <c r="L7062" s="11" t="str">
        <f t="shared" si="678"/>
        <v/>
      </c>
      <c r="M7062" s="11" t="str">
        <f>IF(A7062="","",VLOOKUP(E7062,index!$A$1:$B$6,2,0)*K7062*G7062)</f>
        <v/>
      </c>
      <c r="N7062" s="11" t="str">
        <f>IF(A7062="","",-PMT(G7062*VLOOKUP(E7062,index!$A$1:$B$6,2,0),C7062,F7062,0,0))</f>
        <v/>
      </c>
      <c r="O7062" s="11" t="str">
        <f t="shared" si="679"/>
        <v/>
      </c>
      <c r="P7062" s="11" t="str">
        <f t="shared" si="680"/>
        <v/>
      </c>
    </row>
    <row r="7063" spans="1:16" x14ac:dyDescent="0.25">
      <c r="A7063" s="9" t="str">
        <f>IF(A7062="","",IF(B7062&lt;C7062,A7062,IF(A7062=MAX('entry data'!$B$8:$B$507),"",A7062+1)))</f>
        <v/>
      </c>
      <c r="B7063" s="9" t="str">
        <f t="shared" ref="B7063:B7126" si="681">IF(A7063="","",IF(B7062=C7062,1,B7062+1))</f>
        <v/>
      </c>
      <c r="C7063" s="9" t="str">
        <f>IF(ISERROR(VLOOKUP(A7063,'entry data'!B:G,6,0)),"",VLOOKUP(A7063,'entry data'!B:G,6,0))</f>
        <v/>
      </c>
      <c r="D7063" s="9" t="str">
        <f>IF(ISERROR(VLOOKUP(A7063,'entry data'!B:C,2,0)),"",VLOOKUP(A7063,'entry data'!B:C,2,0))</f>
        <v/>
      </c>
      <c r="E7063" s="9" t="str">
        <f>IF(ISERROR(VLOOKUP(A7063,'entry data'!B:E,4,0)),"",VLOOKUP(A7063,'entry data'!B:E,4,0))</f>
        <v/>
      </c>
      <c r="F7063" s="11" t="str">
        <f>IF(A7063="","",IF(ISERROR(VLOOKUP(A7063,'entry data'!B:F,5,0)),"",VLOOKUP(A7063,'entry data'!B:F,5,0)))</f>
        <v/>
      </c>
      <c r="G7063" s="12" t="str">
        <f>IF(A7063="","",IF(ISERROR(VLOOKUP(A7063,'entry data'!B:I,8,0)),"",VLOOKUP(A7063,'entry data'!B:I,7,0)))</f>
        <v/>
      </c>
      <c r="H7063" s="13" t="str">
        <f>IF(A7063="","",IF(B7063=1,VLOOKUP(A7063,'entry data'!B:D,3,0),I7062))</f>
        <v/>
      </c>
      <c r="I7063" s="14" t="str">
        <f>IF(A7063="","",IF(E7063="weekly",7,IF(E7063="fortnightly",14,IF(E7063="monthly",DATE(IF(MONTH(H7063)=12,YEAR(H7063)+1,YEAR(H7063)),VLOOKUP(MONTH(H7063),index!$D$2:$G$13,2,0),DAY(H7063)),
IF(E7063="quarterly",DATE(IF(MONTH(H7063)&gt;=10,YEAR(H7063)+1,YEAR(H7063)),VLOOKUP(MONTH(H7063),index!$D$2:$G$13,3,0),DAY(H7063)),
IF(E7063="halfyearly",DATE(IF(MONTH(H7063)&gt;=7,YEAR(H7063)+1,YEAR(H7063)),VLOOKUP(MONTH(H7063),index!$D$2:$G$13,4,0),DAY(H7063)),
DATE(YEAR(H7063)+1,MONTH(H7063),DAY(H7063)))))-H7063))+H7063)</f>
        <v/>
      </c>
      <c r="J7063" s="9" t="str">
        <f t="shared" ref="J7063:J7126" si="682">IF(A7063="","",IF(MONTH(I7063)&lt;10,YEAR(I7063)&amp;"-0"&amp;MONTH(I7063),YEAR(I7063)&amp;"-"&amp;MONTH(I7063)))</f>
        <v/>
      </c>
      <c r="K7063" s="11" t="str">
        <f t="shared" ref="K7063:K7126" si="683">IF(A7063="","",IF(B7063=1,F7063,O7062))</f>
        <v/>
      </c>
      <c r="L7063" s="11" t="str">
        <f t="shared" ref="L7063:L7126" si="684">IF(A7063="","",N7063-M7063)</f>
        <v/>
      </c>
      <c r="M7063" s="11" t="str">
        <f>IF(A7063="","",VLOOKUP(E7063,index!$A$1:$B$6,2,0)*K7063*G7063)</f>
        <v/>
      </c>
      <c r="N7063" s="11" t="str">
        <f>IF(A7063="","",-PMT(G7063*VLOOKUP(E7063,index!$A$1:$B$6,2,0),C7063,F7063,0,0))</f>
        <v/>
      </c>
      <c r="O7063" s="11" t="str">
        <f t="shared" ref="O7063:O7126" si="685">IF(A7063="","",K7063-L7063)</f>
        <v/>
      </c>
      <c r="P7063" s="11" t="str">
        <f t="shared" si="680"/>
        <v/>
      </c>
    </row>
    <row r="7064" spans="1:16" x14ac:dyDescent="0.25">
      <c r="A7064" s="9" t="str">
        <f>IF(A7063="","",IF(B7063&lt;C7063,A7063,IF(A7063=MAX('entry data'!$B$8:$B$507),"",A7063+1)))</f>
        <v/>
      </c>
      <c r="B7064" s="9" t="str">
        <f t="shared" si="681"/>
        <v/>
      </c>
      <c r="C7064" s="9" t="str">
        <f>IF(ISERROR(VLOOKUP(A7064,'entry data'!B:G,6,0)),"",VLOOKUP(A7064,'entry data'!B:G,6,0))</f>
        <v/>
      </c>
      <c r="D7064" s="9" t="str">
        <f>IF(ISERROR(VLOOKUP(A7064,'entry data'!B:C,2,0)),"",VLOOKUP(A7064,'entry data'!B:C,2,0))</f>
        <v/>
      </c>
      <c r="E7064" s="9" t="str">
        <f>IF(ISERROR(VLOOKUP(A7064,'entry data'!B:E,4,0)),"",VLOOKUP(A7064,'entry data'!B:E,4,0))</f>
        <v/>
      </c>
      <c r="F7064" s="11" t="str">
        <f>IF(A7064="","",IF(ISERROR(VLOOKUP(A7064,'entry data'!B:F,5,0)),"",VLOOKUP(A7064,'entry data'!B:F,5,0)))</f>
        <v/>
      </c>
      <c r="G7064" s="12" t="str">
        <f>IF(A7064="","",IF(ISERROR(VLOOKUP(A7064,'entry data'!B:I,8,0)),"",VLOOKUP(A7064,'entry data'!B:I,7,0)))</f>
        <v/>
      </c>
      <c r="H7064" s="13" t="str">
        <f>IF(A7064="","",IF(B7064=1,VLOOKUP(A7064,'entry data'!B:D,3,0),I7063))</f>
        <v/>
      </c>
      <c r="I7064" s="14" t="str">
        <f>IF(A7064="","",IF(E7064="weekly",7,IF(E7064="fortnightly",14,IF(E7064="monthly",DATE(IF(MONTH(H7064)=12,YEAR(H7064)+1,YEAR(H7064)),VLOOKUP(MONTH(H7064),index!$D$2:$G$13,2,0),DAY(H7064)),
IF(E7064="quarterly",DATE(IF(MONTH(H7064)&gt;=10,YEAR(H7064)+1,YEAR(H7064)),VLOOKUP(MONTH(H7064),index!$D$2:$G$13,3,0),DAY(H7064)),
IF(E7064="halfyearly",DATE(IF(MONTH(H7064)&gt;=7,YEAR(H7064)+1,YEAR(H7064)),VLOOKUP(MONTH(H7064),index!$D$2:$G$13,4,0),DAY(H7064)),
DATE(YEAR(H7064)+1,MONTH(H7064),DAY(H7064)))))-H7064))+H7064)</f>
        <v/>
      </c>
      <c r="J7064" s="9" t="str">
        <f t="shared" si="682"/>
        <v/>
      </c>
      <c r="K7064" s="11" t="str">
        <f t="shared" si="683"/>
        <v/>
      </c>
      <c r="L7064" s="11" t="str">
        <f t="shared" si="684"/>
        <v/>
      </c>
      <c r="M7064" s="11" t="str">
        <f>IF(A7064="","",VLOOKUP(E7064,index!$A$1:$B$6,2,0)*K7064*G7064)</f>
        <v/>
      </c>
      <c r="N7064" s="11" t="str">
        <f>IF(A7064="","",-PMT(G7064*VLOOKUP(E7064,index!$A$1:$B$6,2,0),C7064,F7064,0,0))</f>
        <v/>
      </c>
      <c r="O7064" s="11" t="str">
        <f t="shared" si="685"/>
        <v/>
      </c>
      <c r="P7064" s="11" t="str">
        <f t="shared" si="680"/>
        <v/>
      </c>
    </row>
    <row r="7065" spans="1:16" x14ac:dyDescent="0.25">
      <c r="A7065" s="9" t="str">
        <f>IF(A7064="","",IF(B7064&lt;C7064,A7064,IF(A7064=MAX('entry data'!$B$8:$B$507),"",A7064+1)))</f>
        <v/>
      </c>
      <c r="B7065" s="9" t="str">
        <f t="shared" si="681"/>
        <v/>
      </c>
      <c r="C7065" s="9" t="str">
        <f>IF(ISERROR(VLOOKUP(A7065,'entry data'!B:G,6,0)),"",VLOOKUP(A7065,'entry data'!B:G,6,0))</f>
        <v/>
      </c>
      <c r="D7065" s="9" t="str">
        <f>IF(ISERROR(VLOOKUP(A7065,'entry data'!B:C,2,0)),"",VLOOKUP(A7065,'entry data'!B:C,2,0))</f>
        <v/>
      </c>
      <c r="E7065" s="9" t="str">
        <f>IF(ISERROR(VLOOKUP(A7065,'entry data'!B:E,4,0)),"",VLOOKUP(A7065,'entry data'!B:E,4,0))</f>
        <v/>
      </c>
      <c r="F7065" s="11" t="str">
        <f>IF(A7065="","",IF(ISERROR(VLOOKUP(A7065,'entry data'!B:F,5,0)),"",VLOOKUP(A7065,'entry data'!B:F,5,0)))</f>
        <v/>
      </c>
      <c r="G7065" s="12" t="str">
        <f>IF(A7065="","",IF(ISERROR(VLOOKUP(A7065,'entry data'!B:I,8,0)),"",VLOOKUP(A7065,'entry data'!B:I,7,0)))</f>
        <v/>
      </c>
      <c r="H7065" s="13" t="str">
        <f>IF(A7065="","",IF(B7065=1,VLOOKUP(A7065,'entry data'!B:D,3,0),I7064))</f>
        <v/>
      </c>
      <c r="I7065" s="14" t="str">
        <f>IF(A7065="","",IF(E7065="weekly",7,IF(E7065="fortnightly",14,IF(E7065="monthly",DATE(IF(MONTH(H7065)=12,YEAR(H7065)+1,YEAR(H7065)),VLOOKUP(MONTH(H7065),index!$D$2:$G$13,2,0),DAY(H7065)),
IF(E7065="quarterly",DATE(IF(MONTH(H7065)&gt;=10,YEAR(H7065)+1,YEAR(H7065)),VLOOKUP(MONTH(H7065),index!$D$2:$G$13,3,0),DAY(H7065)),
IF(E7065="halfyearly",DATE(IF(MONTH(H7065)&gt;=7,YEAR(H7065)+1,YEAR(H7065)),VLOOKUP(MONTH(H7065),index!$D$2:$G$13,4,0),DAY(H7065)),
DATE(YEAR(H7065)+1,MONTH(H7065),DAY(H7065)))))-H7065))+H7065)</f>
        <v/>
      </c>
      <c r="J7065" s="9" t="str">
        <f t="shared" si="682"/>
        <v/>
      </c>
      <c r="K7065" s="11" t="str">
        <f t="shared" si="683"/>
        <v/>
      </c>
      <c r="L7065" s="11" t="str">
        <f t="shared" si="684"/>
        <v/>
      </c>
      <c r="M7065" s="11" t="str">
        <f>IF(A7065="","",VLOOKUP(E7065,index!$A$1:$B$6,2,0)*K7065*G7065)</f>
        <v/>
      </c>
      <c r="N7065" s="11" t="str">
        <f>IF(A7065="","",-PMT(G7065*VLOOKUP(E7065,index!$A$1:$B$6,2,0),C7065,F7065,0,0))</f>
        <v/>
      </c>
      <c r="O7065" s="11" t="str">
        <f t="shared" si="685"/>
        <v/>
      </c>
      <c r="P7065" s="11" t="str">
        <f t="shared" si="680"/>
        <v/>
      </c>
    </row>
    <row r="7066" spans="1:16" x14ac:dyDescent="0.25">
      <c r="A7066" s="9" t="str">
        <f>IF(A7065="","",IF(B7065&lt;C7065,A7065,IF(A7065=MAX('entry data'!$B$8:$B$507),"",A7065+1)))</f>
        <v/>
      </c>
      <c r="B7066" s="9" t="str">
        <f t="shared" si="681"/>
        <v/>
      </c>
      <c r="C7066" s="9" t="str">
        <f>IF(ISERROR(VLOOKUP(A7066,'entry data'!B:G,6,0)),"",VLOOKUP(A7066,'entry data'!B:G,6,0))</f>
        <v/>
      </c>
      <c r="D7066" s="9" t="str">
        <f>IF(ISERROR(VLOOKUP(A7066,'entry data'!B:C,2,0)),"",VLOOKUP(A7066,'entry data'!B:C,2,0))</f>
        <v/>
      </c>
      <c r="E7066" s="9" t="str">
        <f>IF(ISERROR(VLOOKUP(A7066,'entry data'!B:E,4,0)),"",VLOOKUP(A7066,'entry data'!B:E,4,0))</f>
        <v/>
      </c>
      <c r="F7066" s="11" t="str">
        <f>IF(A7066="","",IF(ISERROR(VLOOKUP(A7066,'entry data'!B:F,5,0)),"",VLOOKUP(A7066,'entry data'!B:F,5,0)))</f>
        <v/>
      </c>
      <c r="G7066" s="12" t="str">
        <f>IF(A7066="","",IF(ISERROR(VLOOKUP(A7066,'entry data'!B:I,8,0)),"",VLOOKUP(A7066,'entry data'!B:I,7,0)))</f>
        <v/>
      </c>
      <c r="H7066" s="13" t="str">
        <f>IF(A7066="","",IF(B7066=1,VLOOKUP(A7066,'entry data'!B:D,3,0),I7065))</f>
        <v/>
      </c>
      <c r="I7066" s="14" t="str">
        <f>IF(A7066="","",IF(E7066="weekly",7,IF(E7066="fortnightly",14,IF(E7066="monthly",DATE(IF(MONTH(H7066)=12,YEAR(H7066)+1,YEAR(H7066)),VLOOKUP(MONTH(H7066),index!$D$2:$G$13,2,0),DAY(H7066)),
IF(E7066="quarterly",DATE(IF(MONTH(H7066)&gt;=10,YEAR(H7066)+1,YEAR(H7066)),VLOOKUP(MONTH(H7066),index!$D$2:$G$13,3,0),DAY(H7066)),
IF(E7066="halfyearly",DATE(IF(MONTH(H7066)&gt;=7,YEAR(H7066)+1,YEAR(H7066)),VLOOKUP(MONTH(H7066),index!$D$2:$G$13,4,0),DAY(H7066)),
DATE(YEAR(H7066)+1,MONTH(H7066),DAY(H7066)))))-H7066))+H7066)</f>
        <v/>
      </c>
      <c r="J7066" s="9" t="str">
        <f t="shared" si="682"/>
        <v/>
      </c>
      <c r="K7066" s="11" t="str">
        <f t="shared" si="683"/>
        <v/>
      </c>
      <c r="L7066" s="11" t="str">
        <f t="shared" si="684"/>
        <v/>
      </c>
      <c r="M7066" s="11" t="str">
        <f>IF(A7066="","",VLOOKUP(E7066,index!$A$1:$B$6,2,0)*K7066*G7066)</f>
        <v/>
      </c>
      <c r="N7066" s="11" t="str">
        <f>IF(A7066="","",-PMT(G7066*VLOOKUP(E7066,index!$A$1:$B$6,2,0),C7066,F7066,0,0))</f>
        <v/>
      </c>
      <c r="O7066" s="11" t="str">
        <f t="shared" si="685"/>
        <v/>
      </c>
      <c r="P7066" s="11" t="str">
        <f t="shared" si="680"/>
        <v/>
      </c>
    </row>
    <row r="7067" spans="1:16" x14ac:dyDescent="0.25">
      <c r="A7067" s="9" t="str">
        <f>IF(A7066="","",IF(B7066&lt;C7066,A7066,IF(A7066=MAX('entry data'!$B$8:$B$507),"",A7066+1)))</f>
        <v/>
      </c>
      <c r="B7067" s="9" t="str">
        <f t="shared" si="681"/>
        <v/>
      </c>
      <c r="C7067" s="9" t="str">
        <f>IF(ISERROR(VLOOKUP(A7067,'entry data'!B:G,6,0)),"",VLOOKUP(A7067,'entry data'!B:G,6,0))</f>
        <v/>
      </c>
      <c r="D7067" s="9" t="str">
        <f>IF(ISERROR(VLOOKUP(A7067,'entry data'!B:C,2,0)),"",VLOOKUP(A7067,'entry data'!B:C,2,0))</f>
        <v/>
      </c>
      <c r="E7067" s="9" t="str">
        <f>IF(ISERROR(VLOOKUP(A7067,'entry data'!B:E,4,0)),"",VLOOKUP(A7067,'entry data'!B:E,4,0))</f>
        <v/>
      </c>
      <c r="F7067" s="11" t="str">
        <f>IF(A7067="","",IF(ISERROR(VLOOKUP(A7067,'entry data'!B:F,5,0)),"",VLOOKUP(A7067,'entry data'!B:F,5,0)))</f>
        <v/>
      </c>
      <c r="G7067" s="12" t="str">
        <f>IF(A7067="","",IF(ISERROR(VLOOKUP(A7067,'entry data'!B:I,8,0)),"",VLOOKUP(A7067,'entry data'!B:I,7,0)))</f>
        <v/>
      </c>
      <c r="H7067" s="13" t="str">
        <f>IF(A7067="","",IF(B7067=1,VLOOKUP(A7067,'entry data'!B:D,3,0),I7066))</f>
        <v/>
      </c>
      <c r="I7067" s="14" t="str">
        <f>IF(A7067="","",IF(E7067="weekly",7,IF(E7067="fortnightly",14,IF(E7067="monthly",DATE(IF(MONTH(H7067)=12,YEAR(H7067)+1,YEAR(H7067)),VLOOKUP(MONTH(H7067),index!$D$2:$G$13,2,0),DAY(H7067)),
IF(E7067="quarterly",DATE(IF(MONTH(H7067)&gt;=10,YEAR(H7067)+1,YEAR(H7067)),VLOOKUP(MONTH(H7067),index!$D$2:$G$13,3,0),DAY(H7067)),
IF(E7067="halfyearly",DATE(IF(MONTH(H7067)&gt;=7,YEAR(H7067)+1,YEAR(H7067)),VLOOKUP(MONTH(H7067),index!$D$2:$G$13,4,0),DAY(H7067)),
DATE(YEAR(H7067)+1,MONTH(H7067),DAY(H7067)))))-H7067))+H7067)</f>
        <v/>
      </c>
      <c r="J7067" s="9" t="str">
        <f t="shared" si="682"/>
        <v/>
      </c>
      <c r="K7067" s="11" t="str">
        <f t="shared" si="683"/>
        <v/>
      </c>
      <c r="L7067" s="11" t="str">
        <f t="shared" si="684"/>
        <v/>
      </c>
      <c r="M7067" s="11" t="str">
        <f>IF(A7067="","",VLOOKUP(E7067,index!$A$1:$B$6,2,0)*K7067*G7067)</f>
        <v/>
      </c>
      <c r="N7067" s="11" t="str">
        <f>IF(A7067="","",-PMT(G7067*VLOOKUP(E7067,index!$A$1:$B$6,2,0),C7067,F7067,0,0))</f>
        <v/>
      </c>
      <c r="O7067" s="11" t="str">
        <f t="shared" si="685"/>
        <v/>
      </c>
      <c r="P7067" s="11" t="str">
        <f t="shared" si="680"/>
        <v/>
      </c>
    </row>
    <row r="7068" spans="1:16" x14ac:dyDescent="0.25">
      <c r="A7068" s="9" t="str">
        <f>IF(A7067="","",IF(B7067&lt;C7067,A7067,IF(A7067=MAX('entry data'!$B$8:$B$507),"",A7067+1)))</f>
        <v/>
      </c>
      <c r="B7068" s="9" t="str">
        <f t="shared" si="681"/>
        <v/>
      </c>
      <c r="C7068" s="9" t="str">
        <f>IF(ISERROR(VLOOKUP(A7068,'entry data'!B:G,6,0)),"",VLOOKUP(A7068,'entry data'!B:G,6,0))</f>
        <v/>
      </c>
      <c r="D7068" s="9" t="str">
        <f>IF(ISERROR(VLOOKUP(A7068,'entry data'!B:C,2,0)),"",VLOOKUP(A7068,'entry data'!B:C,2,0))</f>
        <v/>
      </c>
      <c r="E7068" s="9" t="str">
        <f>IF(ISERROR(VLOOKUP(A7068,'entry data'!B:E,4,0)),"",VLOOKUP(A7068,'entry data'!B:E,4,0))</f>
        <v/>
      </c>
      <c r="F7068" s="11" t="str">
        <f>IF(A7068="","",IF(ISERROR(VLOOKUP(A7068,'entry data'!B:F,5,0)),"",VLOOKUP(A7068,'entry data'!B:F,5,0)))</f>
        <v/>
      </c>
      <c r="G7068" s="12" t="str">
        <f>IF(A7068="","",IF(ISERROR(VLOOKUP(A7068,'entry data'!B:I,8,0)),"",VLOOKUP(A7068,'entry data'!B:I,7,0)))</f>
        <v/>
      </c>
      <c r="H7068" s="13" t="str">
        <f>IF(A7068="","",IF(B7068=1,VLOOKUP(A7068,'entry data'!B:D,3,0),I7067))</f>
        <v/>
      </c>
      <c r="I7068" s="14" t="str">
        <f>IF(A7068="","",IF(E7068="weekly",7,IF(E7068="fortnightly",14,IF(E7068="monthly",DATE(IF(MONTH(H7068)=12,YEAR(H7068)+1,YEAR(H7068)),VLOOKUP(MONTH(H7068),index!$D$2:$G$13,2,0),DAY(H7068)),
IF(E7068="quarterly",DATE(IF(MONTH(H7068)&gt;=10,YEAR(H7068)+1,YEAR(H7068)),VLOOKUP(MONTH(H7068),index!$D$2:$G$13,3,0),DAY(H7068)),
IF(E7068="halfyearly",DATE(IF(MONTH(H7068)&gt;=7,YEAR(H7068)+1,YEAR(H7068)),VLOOKUP(MONTH(H7068),index!$D$2:$G$13,4,0),DAY(H7068)),
DATE(YEAR(H7068)+1,MONTH(H7068),DAY(H7068)))))-H7068))+H7068)</f>
        <v/>
      </c>
      <c r="J7068" s="9" t="str">
        <f t="shared" si="682"/>
        <v/>
      </c>
      <c r="K7068" s="11" t="str">
        <f t="shared" si="683"/>
        <v/>
      </c>
      <c r="L7068" s="11" t="str">
        <f t="shared" si="684"/>
        <v/>
      </c>
      <c r="M7068" s="11" t="str">
        <f>IF(A7068="","",VLOOKUP(E7068,index!$A$1:$B$6,2,0)*K7068*G7068)</f>
        <v/>
      </c>
      <c r="N7068" s="11" t="str">
        <f>IF(A7068="","",-PMT(G7068*VLOOKUP(E7068,index!$A$1:$B$6,2,0),C7068,F7068,0,0))</f>
        <v/>
      </c>
      <c r="O7068" s="11" t="str">
        <f t="shared" si="685"/>
        <v/>
      </c>
      <c r="P7068" s="11" t="str">
        <f t="shared" si="680"/>
        <v/>
      </c>
    </row>
    <row r="7069" spans="1:16" x14ac:dyDescent="0.25">
      <c r="A7069" s="9" t="str">
        <f>IF(A7068="","",IF(B7068&lt;C7068,A7068,IF(A7068=MAX('entry data'!$B$8:$B$507),"",A7068+1)))</f>
        <v/>
      </c>
      <c r="B7069" s="9" t="str">
        <f t="shared" si="681"/>
        <v/>
      </c>
      <c r="C7069" s="9" t="str">
        <f>IF(ISERROR(VLOOKUP(A7069,'entry data'!B:G,6,0)),"",VLOOKUP(A7069,'entry data'!B:G,6,0))</f>
        <v/>
      </c>
      <c r="D7069" s="9" t="str">
        <f>IF(ISERROR(VLOOKUP(A7069,'entry data'!B:C,2,0)),"",VLOOKUP(A7069,'entry data'!B:C,2,0))</f>
        <v/>
      </c>
      <c r="E7069" s="9" t="str">
        <f>IF(ISERROR(VLOOKUP(A7069,'entry data'!B:E,4,0)),"",VLOOKUP(A7069,'entry data'!B:E,4,0))</f>
        <v/>
      </c>
      <c r="F7069" s="11" t="str">
        <f>IF(A7069="","",IF(ISERROR(VLOOKUP(A7069,'entry data'!B:F,5,0)),"",VLOOKUP(A7069,'entry data'!B:F,5,0)))</f>
        <v/>
      </c>
      <c r="G7069" s="12" t="str">
        <f>IF(A7069="","",IF(ISERROR(VLOOKUP(A7069,'entry data'!B:I,8,0)),"",VLOOKUP(A7069,'entry data'!B:I,7,0)))</f>
        <v/>
      </c>
      <c r="H7069" s="13" t="str">
        <f>IF(A7069="","",IF(B7069=1,VLOOKUP(A7069,'entry data'!B:D,3,0),I7068))</f>
        <v/>
      </c>
      <c r="I7069" s="14" t="str">
        <f>IF(A7069="","",IF(E7069="weekly",7,IF(E7069="fortnightly",14,IF(E7069="monthly",DATE(IF(MONTH(H7069)=12,YEAR(H7069)+1,YEAR(H7069)),VLOOKUP(MONTH(H7069),index!$D$2:$G$13,2,0),DAY(H7069)),
IF(E7069="quarterly",DATE(IF(MONTH(H7069)&gt;=10,YEAR(H7069)+1,YEAR(H7069)),VLOOKUP(MONTH(H7069),index!$D$2:$G$13,3,0),DAY(H7069)),
IF(E7069="halfyearly",DATE(IF(MONTH(H7069)&gt;=7,YEAR(H7069)+1,YEAR(H7069)),VLOOKUP(MONTH(H7069),index!$D$2:$G$13,4,0),DAY(H7069)),
DATE(YEAR(H7069)+1,MONTH(H7069),DAY(H7069)))))-H7069))+H7069)</f>
        <v/>
      </c>
      <c r="J7069" s="9" t="str">
        <f t="shared" si="682"/>
        <v/>
      </c>
      <c r="K7069" s="11" t="str">
        <f t="shared" si="683"/>
        <v/>
      </c>
      <c r="L7069" s="11" t="str">
        <f t="shared" si="684"/>
        <v/>
      </c>
      <c r="M7069" s="11" t="str">
        <f>IF(A7069="","",VLOOKUP(E7069,index!$A$1:$B$6,2,0)*K7069*G7069)</f>
        <v/>
      </c>
      <c r="N7069" s="11" t="str">
        <f>IF(A7069="","",-PMT(G7069*VLOOKUP(E7069,index!$A$1:$B$6,2,0),C7069,F7069,0,0))</f>
        <v/>
      </c>
      <c r="O7069" s="11" t="str">
        <f t="shared" si="685"/>
        <v/>
      </c>
      <c r="P7069" s="11" t="str">
        <f t="shared" si="680"/>
        <v/>
      </c>
    </row>
    <row r="7070" spans="1:16" x14ac:dyDescent="0.25">
      <c r="A7070" s="9" t="str">
        <f>IF(A7069="","",IF(B7069&lt;C7069,A7069,IF(A7069=MAX('entry data'!$B$8:$B$507),"",A7069+1)))</f>
        <v/>
      </c>
      <c r="B7070" s="9" t="str">
        <f t="shared" si="681"/>
        <v/>
      </c>
      <c r="C7070" s="9" t="str">
        <f>IF(ISERROR(VLOOKUP(A7070,'entry data'!B:G,6,0)),"",VLOOKUP(A7070,'entry data'!B:G,6,0))</f>
        <v/>
      </c>
      <c r="D7070" s="9" t="str">
        <f>IF(ISERROR(VLOOKUP(A7070,'entry data'!B:C,2,0)),"",VLOOKUP(A7070,'entry data'!B:C,2,0))</f>
        <v/>
      </c>
      <c r="E7070" s="9" t="str">
        <f>IF(ISERROR(VLOOKUP(A7070,'entry data'!B:E,4,0)),"",VLOOKUP(A7070,'entry data'!B:E,4,0))</f>
        <v/>
      </c>
      <c r="F7070" s="11" t="str">
        <f>IF(A7070="","",IF(ISERROR(VLOOKUP(A7070,'entry data'!B:F,5,0)),"",VLOOKUP(A7070,'entry data'!B:F,5,0)))</f>
        <v/>
      </c>
      <c r="G7070" s="12" t="str">
        <f>IF(A7070="","",IF(ISERROR(VLOOKUP(A7070,'entry data'!B:I,8,0)),"",VLOOKUP(A7070,'entry data'!B:I,7,0)))</f>
        <v/>
      </c>
      <c r="H7070" s="13" t="str">
        <f>IF(A7070="","",IF(B7070=1,VLOOKUP(A7070,'entry data'!B:D,3,0),I7069))</f>
        <v/>
      </c>
      <c r="I7070" s="14" t="str">
        <f>IF(A7070="","",IF(E7070="weekly",7,IF(E7070="fortnightly",14,IF(E7070="monthly",DATE(IF(MONTH(H7070)=12,YEAR(H7070)+1,YEAR(H7070)),VLOOKUP(MONTH(H7070),index!$D$2:$G$13,2,0),DAY(H7070)),
IF(E7070="quarterly",DATE(IF(MONTH(H7070)&gt;=10,YEAR(H7070)+1,YEAR(H7070)),VLOOKUP(MONTH(H7070),index!$D$2:$G$13,3,0),DAY(H7070)),
IF(E7070="halfyearly",DATE(IF(MONTH(H7070)&gt;=7,YEAR(H7070)+1,YEAR(H7070)),VLOOKUP(MONTH(H7070),index!$D$2:$G$13,4,0),DAY(H7070)),
DATE(YEAR(H7070)+1,MONTH(H7070),DAY(H7070)))))-H7070))+H7070)</f>
        <v/>
      </c>
      <c r="J7070" s="9" t="str">
        <f t="shared" si="682"/>
        <v/>
      </c>
      <c r="K7070" s="11" t="str">
        <f t="shared" si="683"/>
        <v/>
      </c>
      <c r="L7070" s="11" t="str">
        <f t="shared" si="684"/>
        <v/>
      </c>
      <c r="M7070" s="11" t="str">
        <f>IF(A7070="","",VLOOKUP(E7070,index!$A$1:$B$6,2,0)*K7070*G7070)</f>
        <v/>
      </c>
      <c r="N7070" s="11" t="str">
        <f>IF(A7070="","",-PMT(G7070*VLOOKUP(E7070,index!$A$1:$B$6,2,0),C7070,F7070,0,0))</f>
        <v/>
      </c>
      <c r="O7070" s="11" t="str">
        <f t="shared" si="685"/>
        <v/>
      </c>
      <c r="P7070" s="11" t="str">
        <f t="shared" si="680"/>
        <v/>
      </c>
    </row>
    <row r="7071" spans="1:16" x14ac:dyDescent="0.25">
      <c r="A7071" s="9" t="str">
        <f>IF(A7070="","",IF(B7070&lt;C7070,A7070,IF(A7070=MAX('entry data'!$B$8:$B$507),"",A7070+1)))</f>
        <v/>
      </c>
      <c r="B7071" s="9" t="str">
        <f t="shared" si="681"/>
        <v/>
      </c>
      <c r="C7071" s="9" t="str">
        <f>IF(ISERROR(VLOOKUP(A7071,'entry data'!B:G,6,0)),"",VLOOKUP(A7071,'entry data'!B:G,6,0))</f>
        <v/>
      </c>
      <c r="D7071" s="9" t="str">
        <f>IF(ISERROR(VLOOKUP(A7071,'entry data'!B:C,2,0)),"",VLOOKUP(A7071,'entry data'!B:C,2,0))</f>
        <v/>
      </c>
      <c r="E7071" s="9" t="str">
        <f>IF(ISERROR(VLOOKUP(A7071,'entry data'!B:E,4,0)),"",VLOOKUP(A7071,'entry data'!B:E,4,0))</f>
        <v/>
      </c>
      <c r="F7071" s="11" t="str">
        <f>IF(A7071="","",IF(ISERROR(VLOOKUP(A7071,'entry data'!B:F,5,0)),"",VLOOKUP(A7071,'entry data'!B:F,5,0)))</f>
        <v/>
      </c>
      <c r="G7071" s="12" t="str">
        <f>IF(A7071="","",IF(ISERROR(VLOOKUP(A7071,'entry data'!B:I,8,0)),"",VLOOKUP(A7071,'entry data'!B:I,7,0)))</f>
        <v/>
      </c>
      <c r="H7071" s="13" t="str">
        <f>IF(A7071="","",IF(B7071=1,VLOOKUP(A7071,'entry data'!B:D,3,0),I7070))</f>
        <v/>
      </c>
      <c r="I7071" s="14" t="str">
        <f>IF(A7071="","",IF(E7071="weekly",7,IF(E7071="fortnightly",14,IF(E7071="monthly",DATE(IF(MONTH(H7071)=12,YEAR(H7071)+1,YEAR(H7071)),VLOOKUP(MONTH(H7071),index!$D$2:$G$13,2,0),DAY(H7071)),
IF(E7071="quarterly",DATE(IF(MONTH(H7071)&gt;=10,YEAR(H7071)+1,YEAR(H7071)),VLOOKUP(MONTH(H7071),index!$D$2:$G$13,3,0),DAY(H7071)),
IF(E7071="halfyearly",DATE(IF(MONTH(H7071)&gt;=7,YEAR(H7071)+1,YEAR(H7071)),VLOOKUP(MONTH(H7071),index!$D$2:$G$13,4,0),DAY(H7071)),
DATE(YEAR(H7071)+1,MONTH(H7071),DAY(H7071)))))-H7071))+H7071)</f>
        <v/>
      </c>
      <c r="J7071" s="9" t="str">
        <f t="shared" si="682"/>
        <v/>
      </c>
      <c r="K7071" s="11" t="str">
        <f t="shared" si="683"/>
        <v/>
      </c>
      <c r="L7071" s="11" t="str">
        <f t="shared" si="684"/>
        <v/>
      </c>
      <c r="M7071" s="11" t="str">
        <f>IF(A7071="","",VLOOKUP(E7071,index!$A$1:$B$6,2,0)*K7071*G7071)</f>
        <v/>
      </c>
      <c r="N7071" s="11" t="str">
        <f>IF(A7071="","",-PMT(G7071*VLOOKUP(E7071,index!$A$1:$B$6,2,0),C7071,F7071,0,0))</f>
        <v/>
      </c>
      <c r="O7071" s="11" t="str">
        <f t="shared" si="685"/>
        <v/>
      </c>
      <c r="P7071" s="11" t="str">
        <f t="shared" si="680"/>
        <v/>
      </c>
    </row>
    <row r="7072" spans="1:16" x14ac:dyDescent="0.25">
      <c r="A7072" s="9" t="str">
        <f>IF(A7071="","",IF(B7071&lt;C7071,A7071,IF(A7071=MAX('entry data'!$B$8:$B$507),"",A7071+1)))</f>
        <v/>
      </c>
      <c r="B7072" s="9" t="str">
        <f t="shared" si="681"/>
        <v/>
      </c>
      <c r="C7072" s="9" t="str">
        <f>IF(ISERROR(VLOOKUP(A7072,'entry data'!B:G,6,0)),"",VLOOKUP(A7072,'entry data'!B:G,6,0))</f>
        <v/>
      </c>
      <c r="D7072" s="9" t="str">
        <f>IF(ISERROR(VLOOKUP(A7072,'entry data'!B:C,2,0)),"",VLOOKUP(A7072,'entry data'!B:C,2,0))</f>
        <v/>
      </c>
      <c r="E7072" s="9" t="str">
        <f>IF(ISERROR(VLOOKUP(A7072,'entry data'!B:E,4,0)),"",VLOOKUP(A7072,'entry data'!B:E,4,0))</f>
        <v/>
      </c>
      <c r="F7072" s="11" t="str">
        <f>IF(A7072="","",IF(ISERROR(VLOOKUP(A7072,'entry data'!B:F,5,0)),"",VLOOKUP(A7072,'entry data'!B:F,5,0)))</f>
        <v/>
      </c>
      <c r="G7072" s="12" t="str">
        <f>IF(A7072="","",IF(ISERROR(VLOOKUP(A7072,'entry data'!B:I,8,0)),"",VLOOKUP(A7072,'entry data'!B:I,7,0)))</f>
        <v/>
      </c>
      <c r="H7072" s="13" t="str">
        <f>IF(A7072="","",IF(B7072=1,VLOOKUP(A7072,'entry data'!B:D,3,0),I7071))</f>
        <v/>
      </c>
      <c r="I7072" s="14" t="str">
        <f>IF(A7072="","",IF(E7072="weekly",7,IF(E7072="fortnightly",14,IF(E7072="monthly",DATE(IF(MONTH(H7072)=12,YEAR(H7072)+1,YEAR(H7072)),VLOOKUP(MONTH(H7072),index!$D$2:$G$13,2,0),DAY(H7072)),
IF(E7072="quarterly",DATE(IF(MONTH(H7072)&gt;=10,YEAR(H7072)+1,YEAR(H7072)),VLOOKUP(MONTH(H7072),index!$D$2:$G$13,3,0),DAY(H7072)),
IF(E7072="halfyearly",DATE(IF(MONTH(H7072)&gt;=7,YEAR(H7072)+1,YEAR(H7072)),VLOOKUP(MONTH(H7072),index!$D$2:$G$13,4,0),DAY(H7072)),
DATE(YEAR(H7072)+1,MONTH(H7072),DAY(H7072)))))-H7072))+H7072)</f>
        <v/>
      </c>
      <c r="J7072" s="9" t="str">
        <f t="shared" si="682"/>
        <v/>
      </c>
      <c r="K7072" s="11" t="str">
        <f t="shared" si="683"/>
        <v/>
      </c>
      <c r="L7072" s="11" t="str">
        <f t="shared" si="684"/>
        <v/>
      </c>
      <c r="M7072" s="11" t="str">
        <f>IF(A7072="","",VLOOKUP(E7072,index!$A$1:$B$6,2,0)*K7072*G7072)</f>
        <v/>
      </c>
      <c r="N7072" s="11" t="str">
        <f>IF(A7072="","",-PMT(G7072*VLOOKUP(E7072,index!$A$1:$B$6,2,0),C7072,F7072,0,0))</f>
        <v/>
      </c>
      <c r="O7072" s="11" t="str">
        <f t="shared" si="685"/>
        <v/>
      </c>
      <c r="P7072" s="11" t="str">
        <f t="shared" si="680"/>
        <v/>
      </c>
    </row>
    <row r="7073" spans="1:16" x14ac:dyDescent="0.25">
      <c r="A7073" s="9" t="str">
        <f>IF(A7072="","",IF(B7072&lt;C7072,A7072,IF(A7072=MAX('entry data'!$B$8:$B$507),"",A7072+1)))</f>
        <v/>
      </c>
      <c r="B7073" s="9" t="str">
        <f t="shared" si="681"/>
        <v/>
      </c>
      <c r="C7073" s="9" t="str">
        <f>IF(ISERROR(VLOOKUP(A7073,'entry data'!B:G,6,0)),"",VLOOKUP(A7073,'entry data'!B:G,6,0))</f>
        <v/>
      </c>
      <c r="D7073" s="9" t="str">
        <f>IF(ISERROR(VLOOKUP(A7073,'entry data'!B:C,2,0)),"",VLOOKUP(A7073,'entry data'!B:C,2,0))</f>
        <v/>
      </c>
      <c r="E7073" s="9" t="str">
        <f>IF(ISERROR(VLOOKUP(A7073,'entry data'!B:E,4,0)),"",VLOOKUP(A7073,'entry data'!B:E,4,0))</f>
        <v/>
      </c>
      <c r="F7073" s="11" t="str">
        <f>IF(A7073="","",IF(ISERROR(VLOOKUP(A7073,'entry data'!B:F,5,0)),"",VLOOKUP(A7073,'entry data'!B:F,5,0)))</f>
        <v/>
      </c>
      <c r="G7073" s="12" t="str">
        <f>IF(A7073="","",IF(ISERROR(VLOOKUP(A7073,'entry data'!B:I,8,0)),"",VLOOKUP(A7073,'entry data'!B:I,7,0)))</f>
        <v/>
      </c>
      <c r="H7073" s="13" t="str">
        <f>IF(A7073="","",IF(B7073=1,VLOOKUP(A7073,'entry data'!B:D,3,0),I7072))</f>
        <v/>
      </c>
      <c r="I7073" s="14" t="str">
        <f>IF(A7073="","",IF(E7073="weekly",7,IF(E7073="fortnightly",14,IF(E7073="monthly",DATE(IF(MONTH(H7073)=12,YEAR(H7073)+1,YEAR(H7073)),VLOOKUP(MONTH(H7073),index!$D$2:$G$13,2,0),DAY(H7073)),
IF(E7073="quarterly",DATE(IF(MONTH(H7073)&gt;=10,YEAR(H7073)+1,YEAR(H7073)),VLOOKUP(MONTH(H7073),index!$D$2:$G$13,3,0),DAY(H7073)),
IF(E7073="halfyearly",DATE(IF(MONTH(H7073)&gt;=7,YEAR(H7073)+1,YEAR(H7073)),VLOOKUP(MONTH(H7073),index!$D$2:$G$13,4,0),DAY(H7073)),
DATE(YEAR(H7073)+1,MONTH(H7073),DAY(H7073)))))-H7073))+H7073)</f>
        <v/>
      </c>
      <c r="J7073" s="9" t="str">
        <f t="shared" si="682"/>
        <v/>
      </c>
      <c r="K7073" s="11" t="str">
        <f t="shared" si="683"/>
        <v/>
      </c>
      <c r="L7073" s="11" t="str">
        <f t="shared" si="684"/>
        <v/>
      </c>
      <c r="M7073" s="11" t="str">
        <f>IF(A7073="","",VLOOKUP(E7073,index!$A$1:$B$6,2,0)*K7073*G7073)</f>
        <v/>
      </c>
      <c r="N7073" s="11" t="str">
        <f>IF(A7073="","",-PMT(G7073*VLOOKUP(E7073,index!$A$1:$B$6,2,0),C7073,F7073,0,0))</f>
        <v/>
      </c>
      <c r="O7073" s="11" t="str">
        <f t="shared" si="685"/>
        <v/>
      </c>
      <c r="P7073" s="11" t="str">
        <f t="shared" si="680"/>
        <v/>
      </c>
    </row>
    <row r="7074" spans="1:16" x14ac:dyDescent="0.25">
      <c r="A7074" s="9" t="str">
        <f>IF(A7073="","",IF(B7073&lt;C7073,A7073,IF(A7073=MAX('entry data'!$B$8:$B$507),"",A7073+1)))</f>
        <v/>
      </c>
      <c r="B7074" s="9" t="str">
        <f t="shared" si="681"/>
        <v/>
      </c>
      <c r="C7074" s="9" t="str">
        <f>IF(ISERROR(VLOOKUP(A7074,'entry data'!B:G,6,0)),"",VLOOKUP(A7074,'entry data'!B:G,6,0))</f>
        <v/>
      </c>
      <c r="D7074" s="9" t="str">
        <f>IF(ISERROR(VLOOKUP(A7074,'entry data'!B:C,2,0)),"",VLOOKUP(A7074,'entry data'!B:C,2,0))</f>
        <v/>
      </c>
      <c r="E7074" s="9" t="str">
        <f>IF(ISERROR(VLOOKUP(A7074,'entry data'!B:E,4,0)),"",VLOOKUP(A7074,'entry data'!B:E,4,0))</f>
        <v/>
      </c>
      <c r="F7074" s="11" t="str">
        <f>IF(A7074="","",IF(ISERROR(VLOOKUP(A7074,'entry data'!B:F,5,0)),"",VLOOKUP(A7074,'entry data'!B:F,5,0)))</f>
        <v/>
      </c>
      <c r="G7074" s="12" t="str">
        <f>IF(A7074="","",IF(ISERROR(VLOOKUP(A7074,'entry data'!B:I,8,0)),"",VLOOKUP(A7074,'entry data'!B:I,7,0)))</f>
        <v/>
      </c>
      <c r="H7074" s="13" t="str">
        <f>IF(A7074="","",IF(B7074=1,VLOOKUP(A7074,'entry data'!B:D,3,0),I7073))</f>
        <v/>
      </c>
      <c r="I7074" s="14" t="str">
        <f>IF(A7074="","",IF(E7074="weekly",7,IF(E7074="fortnightly",14,IF(E7074="monthly",DATE(IF(MONTH(H7074)=12,YEAR(H7074)+1,YEAR(H7074)),VLOOKUP(MONTH(H7074),index!$D$2:$G$13,2,0),DAY(H7074)),
IF(E7074="quarterly",DATE(IF(MONTH(H7074)&gt;=10,YEAR(H7074)+1,YEAR(H7074)),VLOOKUP(MONTH(H7074),index!$D$2:$G$13,3,0),DAY(H7074)),
IF(E7074="halfyearly",DATE(IF(MONTH(H7074)&gt;=7,YEAR(H7074)+1,YEAR(H7074)),VLOOKUP(MONTH(H7074),index!$D$2:$G$13,4,0),DAY(H7074)),
DATE(YEAR(H7074)+1,MONTH(H7074),DAY(H7074)))))-H7074))+H7074)</f>
        <v/>
      </c>
      <c r="J7074" s="9" t="str">
        <f t="shared" si="682"/>
        <v/>
      </c>
      <c r="K7074" s="11" t="str">
        <f t="shared" si="683"/>
        <v/>
      </c>
      <c r="L7074" s="11" t="str">
        <f t="shared" si="684"/>
        <v/>
      </c>
      <c r="M7074" s="11" t="str">
        <f>IF(A7074="","",VLOOKUP(E7074,index!$A$1:$B$6,2,0)*K7074*G7074)</f>
        <v/>
      </c>
      <c r="N7074" s="11" t="str">
        <f>IF(A7074="","",-PMT(G7074*VLOOKUP(E7074,index!$A$1:$B$6,2,0),C7074,F7074,0,0))</f>
        <v/>
      </c>
      <c r="O7074" s="11" t="str">
        <f t="shared" si="685"/>
        <v/>
      </c>
      <c r="P7074" s="11" t="str">
        <f t="shared" si="680"/>
        <v/>
      </c>
    </row>
    <row r="7075" spans="1:16" x14ac:dyDescent="0.25">
      <c r="A7075" s="9" t="str">
        <f>IF(A7074="","",IF(B7074&lt;C7074,A7074,IF(A7074=MAX('entry data'!$B$8:$B$507),"",A7074+1)))</f>
        <v/>
      </c>
      <c r="B7075" s="9" t="str">
        <f t="shared" si="681"/>
        <v/>
      </c>
      <c r="C7075" s="9" t="str">
        <f>IF(ISERROR(VLOOKUP(A7075,'entry data'!B:G,6,0)),"",VLOOKUP(A7075,'entry data'!B:G,6,0))</f>
        <v/>
      </c>
      <c r="D7075" s="9" t="str">
        <f>IF(ISERROR(VLOOKUP(A7075,'entry data'!B:C,2,0)),"",VLOOKUP(A7075,'entry data'!B:C,2,0))</f>
        <v/>
      </c>
      <c r="E7075" s="9" t="str">
        <f>IF(ISERROR(VLOOKUP(A7075,'entry data'!B:E,4,0)),"",VLOOKUP(A7075,'entry data'!B:E,4,0))</f>
        <v/>
      </c>
      <c r="F7075" s="11" t="str">
        <f>IF(A7075="","",IF(ISERROR(VLOOKUP(A7075,'entry data'!B:F,5,0)),"",VLOOKUP(A7075,'entry data'!B:F,5,0)))</f>
        <v/>
      </c>
      <c r="G7075" s="12" t="str">
        <f>IF(A7075="","",IF(ISERROR(VLOOKUP(A7075,'entry data'!B:I,8,0)),"",VLOOKUP(A7075,'entry data'!B:I,7,0)))</f>
        <v/>
      </c>
      <c r="H7075" s="13" t="str">
        <f>IF(A7075="","",IF(B7075=1,VLOOKUP(A7075,'entry data'!B:D,3,0),I7074))</f>
        <v/>
      </c>
      <c r="I7075" s="14" t="str">
        <f>IF(A7075="","",IF(E7075="weekly",7,IF(E7075="fortnightly",14,IF(E7075="monthly",DATE(IF(MONTH(H7075)=12,YEAR(H7075)+1,YEAR(H7075)),VLOOKUP(MONTH(H7075),index!$D$2:$G$13,2,0),DAY(H7075)),
IF(E7075="quarterly",DATE(IF(MONTH(H7075)&gt;=10,YEAR(H7075)+1,YEAR(H7075)),VLOOKUP(MONTH(H7075),index!$D$2:$G$13,3,0),DAY(H7075)),
IF(E7075="halfyearly",DATE(IF(MONTH(H7075)&gt;=7,YEAR(H7075)+1,YEAR(H7075)),VLOOKUP(MONTH(H7075),index!$D$2:$G$13,4,0),DAY(H7075)),
DATE(YEAR(H7075)+1,MONTH(H7075),DAY(H7075)))))-H7075))+H7075)</f>
        <v/>
      </c>
      <c r="J7075" s="9" t="str">
        <f t="shared" si="682"/>
        <v/>
      </c>
      <c r="K7075" s="11" t="str">
        <f t="shared" si="683"/>
        <v/>
      </c>
      <c r="L7075" s="11" t="str">
        <f t="shared" si="684"/>
        <v/>
      </c>
      <c r="M7075" s="11" t="str">
        <f>IF(A7075="","",VLOOKUP(E7075,index!$A$1:$B$6,2,0)*K7075*G7075)</f>
        <v/>
      </c>
      <c r="N7075" s="11" t="str">
        <f>IF(A7075="","",-PMT(G7075*VLOOKUP(E7075,index!$A$1:$B$6,2,0),C7075,F7075,0,0))</f>
        <v/>
      </c>
      <c r="O7075" s="11" t="str">
        <f t="shared" si="685"/>
        <v/>
      </c>
      <c r="P7075" s="11" t="str">
        <f t="shared" si="680"/>
        <v/>
      </c>
    </row>
    <row r="7076" spans="1:16" x14ac:dyDescent="0.25">
      <c r="A7076" s="9" t="str">
        <f>IF(A7075="","",IF(B7075&lt;C7075,A7075,IF(A7075=MAX('entry data'!$B$8:$B$507),"",A7075+1)))</f>
        <v/>
      </c>
      <c r="B7076" s="9" t="str">
        <f t="shared" si="681"/>
        <v/>
      </c>
      <c r="C7076" s="9" t="str">
        <f>IF(ISERROR(VLOOKUP(A7076,'entry data'!B:G,6,0)),"",VLOOKUP(A7076,'entry data'!B:G,6,0))</f>
        <v/>
      </c>
      <c r="D7076" s="9" t="str">
        <f>IF(ISERROR(VLOOKUP(A7076,'entry data'!B:C,2,0)),"",VLOOKUP(A7076,'entry data'!B:C,2,0))</f>
        <v/>
      </c>
      <c r="E7076" s="9" t="str">
        <f>IF(ISERROR(VLOOKUP(A7076,'entry data'!B:E,4,0)),"",VLOOKUP(A7076,'entry data'!B:E,4,0))</f>
        <v/>
      </c>
      <c r="F7076" s="11" t="str">
        <f>IF(A7076="","",IF(ISERROR(VLOOKUP(A7076,'entry data'!B:F,5,0)),"",VLOOKUP(A7076,'entry data'!B:F,5,0)))</f>
        <v/>
      </c>
      <c r="G7076" s="12" t="str">
        <f>IF(A7076="","",IF(ISERROR(VLOOKUP(A7076,'entry data'!B:I,8,0)),"",VLOOKUP(A7076,'entry data'!B:I,7,0)))</f>
        <v/>
      </c>
      <c r="H7076" s="13" t="str">
        <f>IF(A7076="","",IF(B7076=1,VLOOKUP(A7076,'entry data'!B:D,3,0),I7075))</f>
        <v/>
      </c>
      <c r="I7076" s="14" t="str">
        <f>IF(A7076="","",IF(E7076="weekly",7,IF(E7076="fortnightly",14,IF(E7076="monthly",DATE(IF(MONTH(H7076)=12,YEAR(H7076)+1,YEAR(H7076)),VLOOKUP(MONTH(H7076),index!$D$2:$G$13,2,0),DAY(H7076)),
IF(E7076="quarterly",DATE(IF(MONTH(H7076)&gt;=10,YEAR(H7076)+1,YEAR(H7076)),VLOOKUP(MONTH(H7076),index!$D$2:$G$13,3,0),DAY(H7076)),
IF(E7076="halfyearly",DATE(IF(MONTH(H7076)&gt;=7,YEAR(H7076)+1,YEAR(H7076)),VLOOKUP(MONTH(H7076),index!$D$2:$G$13,4,0),DAY(H7076)),
DATE(YEAR(H7076)+1,MONTH(H7076),DAY(H7076)))))-H7076))+H7076)</f>
        <v/>
      </c>
      <c r="J7076" s="9" t="str">
        <f t="shared" si="682"/>
        <v/>
      </c>
      <c r="K7076" s="11" t="str">
        <f t="shared" si="683"/>
        <v/>
      </c>
      <c r="L7076" s="11" t="str">
        <f t="shared" si="684"/>
        <v/>
      </c>
      <c r="M7076" s="11" t="str">
        <f>IF(A7076="","",VLOOKUP(E7076,index!$A$1:$B$6,2,0)*K7076*G7076)</f>
        <v/>
      </c>
      <c r="N7076" s="11" t="str">
        <f>IF(A7076="","",-PMT(G7076*VLOOKUP(E7076,index!$A$1:$B$6,2,0),C7076,F7076,0,0))</f>
        <v/>
      </c>
      <c r="O7076" s="11" t="str">
        <f t="shared" si="685"/>
        <v/>
      </c>
      <c r="P7076" s="11" t="str">
        <f t="shared" si="680"/>
        <v/>
      </c>
    </row>
    <row r="7077" spans="1:16" x14ac:dyDescent="0.25">
      <c r="A7077" s="9" t="str">
        <f>IF(A7076="","",IF(B7076&lt;C7076,A7076,IF(A7076=MAX('entry data'!$B$8:$B$507),"",A7076+1)))</f>
        <v/>
      </c>
      <c r="B7077" s="9" t="str">
        <f t="shared" si="681"/>
        <v/>
      </c>
      <c r="C7077" s="9" t="str">
        <f>IF(ISERROR(VLOOKUP(A7077,'entry data'!B:G,6,0)),"",VLOOKUP(A7077,'entry data'!B:G,6,0))</f>
        <v/>
      </c>
      <c r="D7077" s="9" t="str">
        <f>IF(ISERROR(VLOOKUP(A7077,'entry data'!B:C,2,0)),"",VLOOKUP(A7077,'entry data'!B:C,2,0))</f>
        <v/>
      </c>
      <c r="E7077" s="9" t="str">
        <f>IF(ISERROR(VLOOKUP(A7077,'entry data'!B:E,4,0)),"",VLOOKUP(A7077,'entry data'!B:E,4,0))</f>
        <v/>
      </c>
      <c r="F7077" s="11" t="str">
        <f>IF(A7077="","",IF(ISERROR(VLOOKUP(A7077,'entry data'!B:F,5,0)),"",VLOOKUP(A7077,'entry data'!B:F,5,0)))</f>
        <v/>
      </c>
      <c r="G7077" s="12" t="str">
        <f>IF(A7077="","",IF(ISERROR(VLOOKUP(A7077,'entry data'!B:I,8,0)),"",VLOOKUP(A7077,'entry data'!B:I,7,0)))</f>
        <v/>
      </c>
      <c r="H7077" s="13" t="str">
        <f>IF(A7077="","",IF(B7077=1,VLOOKUP(A7077,'entry data'!B:D,3,0),I7076))</f>
        <v/>
      </c>
      <c r="I7077" s="14" t="str">
        <f>IF(A7077="","",IF(E7077="weekly",7,IF(E7077="fortnightly",14,IF(E7077="monthly",DATE(IF(MONTH(H7077)=12,YEAR(H7077)+1,YEAR(H7077)),VLOOKUP(MONTH(H7077),index!$D$2:$G$13,2,0),DAY(H7077)),
IF(E7077="quarterly",DATE(IF(MONTH(H7077)&gt;=10,YEAR(H7077)+1,YEAR(H7077)),VLOOKUP(MONTH(H7077),index!$D$2:$G$13,3,0),DAY(H7077)),
IF(E7077="halfyearly",DATE(IF(MONTH(H7077)&gt;=7,YEAR(H7077)+1,YEAR(H7077)),VLOOKUP(MONTH(H7077),index!$D$2:$G$13,4,0),DAY(H7077)),
DATE(YEAR(H7077)+1,MONTH(H7077),DAY(H7077)))))-H7077))+H7077)</f>
        <v/>
      </c>
      <c r="J7077" s="9" t="str">
        <f t="shared" si="682"/>
        <v/>
      </c>
      <c r="K7077" s="11" t="str">
        <f t="shared" si="683"/>
        <v/>
      </c>
      <c r="L7077" s="11" t="str">
        <f t="shared" si="684"/>
        <v/>
      </c>
      <c r="M7077" s="11" t="str">
        <f>IF(A7077="","",VLOOKUP(E7077,index!$A$1:$B$6,2,0)*K7077*G7077)</f>
        <v/>
      </c>
      <c r="N7077" s="11" t="str">
        <f>IF(A7077="","",-PMT(G7077*VLOOKUP(E7077,index!$A$1:$B$6,2,0),C7077,F7077,0,0))</f>
        <v/>
      </c>
      <c r="O7077" s="11" t="str">
        <f t="shared" si="685"/>
        <v/>
      </c>
      <c r="P7077" s="11" t="str">
        <f t="shared" si="680"/>
        <v/>
      </c>
    </row>
    <row r="7078" spans="1:16" x14ac:dyDescent="0.25">
      <c r="A7078" s="9" t="str">
        <f>IF(A7077="","",IF(B7077&lt;C7077,A7077,IF(A7077=MAX('entry data'!$B$8:$B$507),"",A7077+1)))</f>
        <v/>
      </c>
      <c r="B7078" s="9" t="str">
        <f t="shared" si="681"/>
        <v/>
      </c>
      <c r="C7078" s="9" t="str">
        <f>IF(ISERROR(VLOOKUP(A7078,'entry data'!B:G,6,0)),"",VLOOKUP(A7078,'entry data'!B:G,6,0))</f>
        <v/>
      </c>
      <c r="D7078" s="9" t="str">
        <f>IF(ISERROR(VLOOKUP(A7078,'entry data'!B:C,2,0)),"",VLOOKUP(A7078,'entry data'!B:C,2,0))</f>
        <v/>
      </c>
      <c r="E7078" s="9" t="str">
        <f>IF(ISERROR(VLOOKUP(A7078,'entry data'!B:E,4,0)),"",VLOOKUP(A7078,'entry data'!B:E,4,0))</f>
        <v/>
      </c>
      <c r="F7078" s="11" t="str">
        <f>IF(A7078="","",IF(ISERROR(VLOOKUP(A7078,'entry data'!B:F,5,0)),"",VLOOKUP(A7078,'entry data'!B:F,5,0)))</f>
        <v/>
      </c>
      <c r="G7078" s="12" t="str">
        <f>IF(A7078="","",IF(ISERROR(VLOOKUP(A7078,'entry data'!B:I,8,0)),"",VLOOKUP(A7078,'entry data'!B:I,7,0)))</f>
        <v/>
      </c>
      <c r="H7078" s="13" t="str">
        <f>IF(A7078="","",IF(B7078=1,VLOOKUP(A7078,'entry data'!B:D,3,0),I7077))</f>
        <v/>
      </c>
      <c r="I7078" s="14" t="str">
        <f>IF(A7078="","",IF(E7078="weekly",7,IF(E7078="fortnightly",14,IF(E7078="monthly",DATE(IF(MONTH(H7078)=12,YEAR(H7078)+1,YEAR(H7078)),VLOOKUP(MONTH(H7078),index!$D$2:$G$13,2,0),DAY(H7078)),
IF(E7078="quarterly",DATE(IF(MONTH(H7078)&gt;=10,YEAR(H7078)+1,YEAR(H7078)),VLOOKUP(MONTH(H7078),index!$D$2:$G$13,3,0),DAY(H7078)),
IF(E7078="halfyearly",DATE(IF(MONTH(H7078)&gt;=7,YEAR(H7078)+1,YEAR(H7078)),VLOOKUP(MONTH(H7078),index!$D$2:$G$13,4,0),DAY(H7078)),
DATE(YEAR(H7078)+1,MONTH(H7078),DAY(H7078)))))-H7078))+H7078)</f>
        <v/>
      </c>
      <c r="J7078" s="9" t="str">
        <f t="shared" si="682"/>
        <v/>
      </c>
      <c r="K7078" s="11" t="str">
        <f t="shared" si="683"/>
        <v/>
      </c>
      <c r="L7078" s="11" t="str">
        <f t="shared" si="684"/>
        <v/>
      </c>
      <c r="M7078" s="11" t="str">
        <f>IF(A7078="","",VLOOKUP(E7078,index!$A$1:$B$6,2,0)*K7078*G7078)</f>
        <v/>
      </c>
      <c r="N7078" s="11" t="str">
        <f>IF(A7078="","",-PMT(G7078*VLOOKUP(E7078,index!$A$1:$B$6,2,0),C7078,F7078,0,0))</f>
        <v/>
      </c>
      <c r="O7078" s="11" t="str">
        <f t="shared" si="685"/>
        <v/>
      </c>
      <c r="P7078" s="11" t="str">
        <f t="shared" si="680"/>
        <v/>
      </c>
    </row>
    <row r="7079" spans="1:16" x14ac:dyDescent="0.25">
      <c r="A7079" s="9" t="str">
        <f>IF(A7078="","",IF(B7078&lt;C7078,A7078,IF(A7078=MAX('entry data'!$B$8:$B$507),"",A7078+1)))</f>
        <v/>
      </c>
      <c r="B7079" s="9" t="str">
        <f t="shared" si="681"/>
        <v/>
      </c>
      <c r="C7079" s="9" t="str">
        <f>IF(ISERROR(VLOOKUP(A7079,'entry data'!B:G,6,0)),"",VLOOKUP(A7079,'entry data'!B:G,6,0))</f>
        <v/>
      </c>
      <c r="D7079" s="9" t="str">
        <f>IF(ISERROR(VLOOKUP(A7079,'entry data'!B:C,2,0)),"",VLOOKUP(A7079,'entry data'!B:C,2,0))</f>
        <v/>
      </c>
      <c r="E7079" s="9" t="str">
        <f>IF(ISERROR(VLOOKUP(A7079,'entry data'!B:E,4,0)),"",VLOOKUP(A7079,'entry data'!B:E,4,0))</f>
        <v/>
      </c>
      <c r="F7079" s="11" t="str">
        <f>IF(A7079="","",IF(ISERROR(VLOOKUP(A7079,'entry data'!B:F,5,0)),"",VLOOKUP(A7079,'entry data'!B:F,5,0)))</f>
        <v/>
      </c>
      <c r="G7079" s="12" t="str">
        <f>IF(A7079="","",IF(ISERROR(VLOOKUP(A7079,'entry data'!B:I,8,0)),"",VLOOKUP(A7079,'entry data'!B:I,7,0)))</f>
        <v/>
      </c>
      <c r="H7079" s="13" t="str">
        <f>IF(A7079="","",IF(B7079=1,VLOOKUP(A7079,'entry data'!B:D,3,0),I7078))</f>
        <v/>
      </c>
      <c r="I7079" s="14" t="str">
        <f>IF(A7079="","",IF(E7079="weekly",7,IF(E7079="fortnightly",14,IF(E7079="monthly",DATE(IF(MONTH(H7079)=12,YEAR(H7079)+1,YEAR(H7079)),VLOOKUP(MONTH(H7079),index!$D$2:$G$13,2,0),DAY(H7079)),
IF(E7079="quarterly",DATE(IF(MONTH(H7079)&gt;=10,YEAR(H7079)+1,YEAR(H7079)),VLOOKUP(MONTH(H7079),index!$D$2:$G$13,3,0),DAY(H7079)),
IF(E7079="halfyearly",DATE(IF(MONTH(H7079)&gt;=7,YEAR(H7079)+1,YEAR(H7079)),VLOOKUP(MONTH(H7079),index!$D$2:$G$13,4,0),DAY(H7079)),
DATE(YEAR(H7079)+1,MONTH(H7079),DAY(H7079)))))-H7079))+H7079)</f>
        <v/>
      </c>
      <c r="J7079" s="9" t="str">
        <f t="shared" si="682"/>
        <v/>
      </c>
      <c r="K7079" s="11" t="str">
        <f t="shared" si="683"/>
        <v/>
      </c>
      <c r="L7079" s="11" t="str">
        <f t="shared" si="684"/>
        <v/>
      </c>
      <c r="M7079" s="11" t="str">
        <f>IF(A7079="","",VLOOKUP(E7079,index!$A$1:$B$6,2,0)*K7079*G7079)</f>
        <v/>
      </c>
      <c r="N7079" s="11" t="str">
        <f>IF(A7079="","",-PMT(G7079*VLOOKUP(E7079,index!$A$1:$B$6,2,0),C7079,F7079,0,0))</f>
        <v/>
      </c>
      <c r="O7079" s="11" t="str">
        <f t="shared" si="685"/>
        <v/>
      </c>
      <c r="P7079" s="11" t="str">
        <f t="shared" si="680"/>
        <v/>
      </c>
    </row>
    <row r="7080" spans="1:16" x14ac:dyDescent="0.25">
      <c r="A7080" s="9" t="str">
        <f>IF(A7079="","",IF(B7079&lt;C7079,A7079,IF(A7079=MAX('entry data'!$B$8:$B$507),"",A7079+1)))</f>
        <v/>
      </c>
      <c r="B7080" s="9" t="str">
        <f t="shared" si="681"/>
        <v/>
      </c>
      <c r="C7080" s="9" t="str">
        <f>IF(ISERROR(VLOOKUP(A7080,'entry data'!B:G,6,0)),"",VLOOKUP(A7080,'entry data'!B:G,6,0))</f>
        <v/>
      </c>
      <c r="D7080" s="9" t="str">
        <f>IF(ISERROR(VLOOKUP(A7080,'entry data'!B:C,2,0)),"",VLOOKUP(A7080,'entry data'!B:C,2,0))</f>
        <v/>
      </c>
      <c r="E7080" s="9" t="str">
        <f>IF(ISERROR(VLOOKUP(A7080,'entry data'!B:E,4,0)),"",VLOOKUP(A7080,'entry data'!B:E,4,0))</f>
        <v/>
      </c>
      <c r="F7080" s="11" t="str">
        <f>IF(A7080="","",IF(ISERROR(VLOOKUP(A7080,'entry data'!B:F,5,0)),"",VLOOKUP(A7080,'entry data'!B:F,5,0)))</f>
        <v/>
      </c>
      <c r="G7080" s="12" t="str">
        <f>IF(A7080="","",IF(ISERROR(VLOOKUP(A7080,'entry data'!B:I,8,0)),"",VLOOKUP(A7080,'entry data'!B:I,7,0)))</f>
        <v/>
      </c>
      <c r="H7080" s="13" t="str">
        <f>IF(A7080="","",IF(B7080=1,VLOOKUP(A7080,'entry data'!B:D,3,0),I7079))</f>
        <v/>
      </c>
      <c r="I7080" s="14" t="str">
        <f>IF(A7080="","",IF(E7080="weekly",7,IF(E7080="fortnightly",14,IF(E7080="monthly",DATE(IF(MONTH(H7080)=12,YEAR(H7080)+1,YEAR(H7080)),VLOOKUP(MONTH(H7080),index!$D$2:$G$13,2,0),DAY(H7080)),
IF(E7080="quarterly",DATE(IF(MONTH(H7080)&gt;=10,YEAR(H7080)+1,YEAR(H7080)),VLOOKUP(MONTH(H7080),index!$D$2:$G$13,3,0),DAY(H7080)),
IF(E7080="halfyearly",DATE(IF(MONTH(H7080)&gt;=7,YEAR(H7080)+1,YEAR(H7080)),VLOOKUP(MONTH(H7080),index!$D$2:$G$13,4,0),DAY(H7080)),
DATE(YEAR(H7080)+1,MONTH(H7080),DAY(H7080)))))-H7080))+H7080)</f>
        <v/>
      </c>
      <c r="J7080" s="9" t="str">
        <f t="shared" si="682"/>
        <v/>
      </c>
      <c r="K7080" s="11" t="str">
        <f t="shared" si="683"/>
        <v/>
      </c>
      <c r="L7080" s="11" t="str">
        <f t="shared" si="684"/>
        <v/>
      </c>
      <c r="M7080" s="11" t="str">
        <f>IF(A7080="","",VLOOKUP(E7080,index!$A$1:$B$6,2,0)*K7080*G7080)</f>
        <v/>
      </c>
      <c r="N7080" s="11" t="str">
        <f>IF(A7080="","",-PMT(G7080*VLOOKUP(E7080,index!$A$1:$B$6,2,0),C7080,F7080,0,0))</f>
        <v/>
      </c>
      <c r="O7080" s="11" t="str">
        <f t="shared" si="685"/>
        <v/>
      </c>
      <c r="P7080" s="11" t="str">
        <f t="shared" si="680"/>
        <v/>
      </c>
    </row>
    <row r="7081" spans="1:16" x14ac:dyDescent="0.25">
      <c r="A7081" s="9" t="str">
        <f>IF(A7080="","",IF(B7080&lt;C7080,A7080,IF(A7080=MAX('entry data'!$B$8:$B$507),"",A7080+1)))</f>
        <v/>
      </c>
      <c r="B7081" s="9" t="str">
        <f t="shared" si="681"/>
        <v/>
      </c>
      <c r="C7081" s="9" t="str">
        <f>IF(ISERROR(VLOOKUP(A7081,'entry data'!B:G,6,0)),"",VLOOKUP(A7081,'entry data'!B:G,6,0))</f>
        <v/>
      </c>
      <c r="D7081" s="9" t="str">
        <f>IF(ISERROR(VLOOKUP(A7081,'entry data'!B:C,2,0)),"",VLOOKUP(A7081,'entry data'!B:C,2,0))</f>
        <v/>
      </c>
      <c r="E7081" s="9" t="str">
        <f>IF(ISERROR(VLOOKUP(A7081,'entry data'!B:E,4,0)),"",VLOOKUP(A7081,'entry data'!B:E,4,0))</f>
        <v/>
      </c>
      <c r="F7081" s="11" t="str">
        <f>IF(A7081="","",IF(ISERROR(VLOOKUP(A7081,'entry data'!B:F,5,0)),"",VLOOKUP(A7081,'entry data'!B:F,5,0)))</f>
        <v/>
      </c>
      <c r="G7081" s="12" t="str">
        <f>IF(A7081="","",IF(ISERROR(VLOOKUP(A7081,'entry data'!B:I,8,0)),"",VLOOKUP(A7081,'entry data'!B:I,7,0)))</f>
        <v/>
      </c>
      <c r="H7081" s="13" t="str">
        <f>IF(A7081="","",IF(B7081=1,VLOOKUP(A7081,'entry data'!B:D,3,0),I7080))</f>
        <v/>
      </c>
      <c r="I7081" s="14" t="str">
        <f>IF(A7081="","",IF(E7081="weekly",7,IF(E7081="fortnightly",14,IF(E7081="monthly",DATE(IF(MONTH(H7081)=12,YEAR(H7081)+1,YEAR(H7081)),VLOOKUP(MONTH(H7081),index!$D$2:$G$13,2,0),DAY(H7081)),
IF(E7081="quarterly",DATE(IF(MONTH(H7081)&gt;=10,YEAR(H7081)+1,YEAR(H7081)),VLOOKUP(MONTH(H7081),index!$D$2:$G$13,3,0),DAY(H7081)),
IF(E7081="halfyearly",DATE(IF(MONTH(H7081)&gt;=7,YEAR(H7081)+1,YEAR(H7081)),VLOOKUP(MONTH(H7081),index!$D$2:$G$13,4,0),DAY(H7081)),
DATE(YEAR(H7081)+1,MONTH(H7081),DAY(H7081)))))-H7081))+H7081)</f>
        <v/>
      </c>
      <c r="J7081" s="9" t="str">
        <f t="shared" si="682"/>
        <v/>
      </c>
      <c r="K7081" s="11" t="str">
        <f t="shared" si="683"/>
        <v/>
      </c>
      <c r="L7081" s="11" t="str">
        <f t="shared" si="684"/>
        <v/>
      </c>
      <c r="M7081" s="11" t="str">
        <f>IF(A7081="","",VLOOKUP(E7081,index!$A$1:$B$6,2,0)*K7081*G7081)</f>
        <v/>
      </c>
      <c r="N7081" s="11" t="str">
        <f>IF(A7081="","",-PMT(G7081*VLOOKUP(E7081,index!$A$1:$B$6,2,0),C7081,F7081,0,0))</f>
        <v/>
      </c>
      <c r="O7081" s="11" t="str">
        <f t="shared" si="685"/>
        <v/>
      </c>
      <c r="P7081" s="11" t="str">
        <f t="shared" si="680"/>
        <v/>
      </c>
    </row>
    <row r="7082" spans="1:16" x14ac:dyDescent="0.25">
      <c r="A7082" s="9" t="str">
        <f>IF(A7081="","",IF(B7081&lt;C7081,A7081,IF(A7081=MAX('entry data'!$B$8:$B$507),"",A7081+1)))</f>
        <v/>
      </c>
      <c r="B7082" s="9" t="str">
        <f t="shared" si="681"/>
        <v/>
      </c>
      <c r="C7082" s="9" t="str">
        <f>IF(ISERROR(VLOOKUP(A7082,'entry data'!B:G,6,0)),"",VLOOKUP(A7082,'entry data'!B:G,6,0))</f>
        <v/>
      </c>
      <c r="D7082" s="9" t="str">
        <f>IF(ISERROR(VLOOKUP(A7082,'entry data'!B:C,2,0)),"",VLOOKUP(A7082,'entry data'!B:C,2,0))</f>
        <v/>
      </c>
      <c r="E7082" s="9" t="str">
        <f>IF(ISERROR(VLOOKUP(A7082,'entry data'!B:E,4,0)),"",VLOOKUP(A7082,'entry data'!B:E,4,0))</f>
        <v/>
      </c>
      <c r="F7082" s="11" t="str">
        <f>IF(A7082="","",IF(ISERROR(VLOOKUP(A7082,'entry data'!B:F,5,0)),"",VLOOKUP(A7082,'entry data'!B:F,5,0)))</f>
        <v/>
      </c>
      <c r="G7082" s="12" t="str">
        <f>IF(A7082="","",IF(ISERROR(VLOOKUP(A7082,'entry data'!B:I,8,0)),"",VLOOKUP(A7082,'entry data'!B:I,7,0)))</f>
        <v/>
      </c>
      <c r="H7082" s="13" t="str">
        <f>IF(A7082="","",IF(B7082=1,VLOOKUP(A7082,'entry data'!B:D,3,0),I7081))</f>
        <v/>
      </c>
      <c r="I7082" s="14" t="str">
        <f>IF(A7082="","",IF(E7082="weekly",7,IF(E7082="fortnightly",14,IF(E7082="monthly",DATE(IF(MONTH(H7082)=12,YEAR(H7082)+1,YEAR(H7082)),VLOOKUP(MONTH(H7082),index!$D$2:$G$13,2,0),DAY(H7082)),
IF(E7082="quarterly",DATE(IF(MONTH(H7082)&gt;=10,YEAR(H7082)+1,YEAR(H7082)),VLOOKUP(MONTH(H7082),index!$D$2:$G$13,3,0),DAY(H7082)),
IF(E7082="halfyearly",DATE(IF(MONTH(H7082)&gt;=7,YEAR(H7082)+1,YEAR(H7082)),VLOOKUP(MONTH(H7082),index!$D$2:$G$13,4,0),DAY(H7082)),
DATE(YEAR(H7082)+1,MONTH(H7082),DAY(H7082)))))-H7082))+H7082)</f>
        <v/>
      </c>
      <c r="J7082" s="9" t="str">
        <f t="shared" si="682"/>
        <v/>
      </c>
      <c r="K7082" s="11" t="str">
        <f t="shared" si="683"/>
        <v/>
      </c>
      <c r="L7082" s="11" t="str">
        <f t="shared" si="684"/>
        <v/>
      </c>
      <c r="M7082" s="11" t="str">
        <f>IF(A7082="","",VLOOKUP(E7082,index!$A$1:$B$6,2,0)*K7082*G7082)</f>
        <v/>
      </c>
      <c r="N7082" s="11" t="str">
        <f>IF(A7082="","",-PMT(G7082*VLOOKUP(E7082,index!$A$1:$B$6,2,0),C7082,F7082,0,0))</f>
        <v/>
      </c>
      <c r="O7082" s="11" t="str">
        <f t="shared" si="685"/>
        <v/>
      </c>
      <c r="P7082" s="11" t="str">
        <f t="shared" si="680"/>
        <v/>
      </c>
    </row>
    <row r="7083" spans="1:16" x14ac:dyDescent="0.25">
      <c r="A7083" s="9" t="str">
        <f>IF(A7082="","",IF(B7082&lt;C7082,A7082,IF(A7082=MAX('entry data'!$B$8:$B$507),"",A7082+1)))</f>
        <v/>
      </c>
      <c r="B7083" s="9" t="str">
        <f t="shared" si="681"/>
        <v/>
      </c>
      <c r="C7083" s="9" t="str">
        <f>IF(ISERROR(VLOOKUP(A7083,'entry data'!B:G,6,0)),"",VLOOKUP(A7083,'entry data'!B:G,6,0))</f>
        <v/>
      </c>
      <c r="D7083" s="9" t="str">
        <f>IF(ISERROR(VLOOKUP(A7083,'entry data'!B:C,2,0)),"",VLOOKUP(A7083,'entry data'!B:C,2,0))</f>
        <v/>
      </c>
      <c r="E7083" s="9" t="str">
        <f>IF(ISERROR(VLOOKUP(A7083,'entry data'!B:E,4,0)),"",VLOOKUP(A7083,'entry data'!B:E,4,0))</f>
        <v/>
      </c>
      <c r="F7083" s="11" t="str">
        <f>IF(A7083="","",IF(ISERROR(VLOOKUP(A7083,'entry data'!B:F,5,0)),"",VLOOKUP(A7083,'entry data'!B:F,5,0)))</f>
        <v/>
      </c>
      <c r="G7083" s="12" t="str">
        <f>IF(A7083="","",IF(ISERROR(VLOOKUP(A7083,'entry data'!B:I,8,0)),"",VLOOKUP(A7083,'entry data'!B:I,7,0)))</f>
        <v/>
      </c>
      <c r="H7083" s="13" t="str">
        <f>IF(A7083="","",IF(B7083=1,VLOOKUP(A7083,'entry data'!B:D,3,0),I7082))</f>
        <v/>
      </c>
      <c r="I7083" s="14" t="str">
        <f>IF(A7083="","",IF(E7083="weekly",7,IF(E7083="fortnightly",14,IF(E7083="monthly",DATE(IF(MONTH(H7083)=12,YEAR(H7083)+1,YEAR(H7083)),VLOOKUP(MONTH(H7083),index!$D$2:$G$13,2,0),DAY(H7083)),
IF(E7083="quarterly",DATE(IF(MONTH(H7083)&gt;=10,YEAR(H7083)+1,YEAR(H7083)),VLOOKUP(MONTH(H7083),index!$D$2:$G$13,3,0),DAY(H7083)),
IF(E7083="halfyearly",DATE(IF(MONTH(H7083)&gt;=7,YEAR(H7083)+1,YEAR(H7083)),VLOOKUP(MONTH(H7083),index!$D$2:$G$13,4,0),DAY(H7083)),
DATE(YEAR(H7083)+1,MONTH(H7083),DAY(H7083)))))-H7083))+H7083)</f>
        <v/>
      </c>
      <c r="J7083" s="9" t="str">
        <f t="shared" si="682"/>
        <v/>
      </c>
      <c r="K7083" s="11" t="str">
        <f t="shared" si="683"/>
        <v/>
      </c>
      <c r="L7083" s="11" t="str">
        <f t="shared" si="684"/>
        <v/>
      </c>
      <c r="M7083" s="11" t="str">
        <f>IF(A7083="","",VLOOKUP(E7083,index!$A$1:$B$6,2,0)*K7083*G7083)</f>
        <v/>
      </c>
      <c r="N7083" s="11" t="str">
        <f>IF(A7083="","",-PMT(G7083*VLOOKUP(E7083,index!$A$1:$B$6,2,0),C7083,F7083,0,0))</f>
        <v/>
      </c>
      <c r="O7083" s="11" t="str">
        <f t="shared" si="685"/>
        <v/>
      </c>
      <c r="P7083" s="11" t="str">
        <f t="shared" si="680"/>
        <v/>
      </c>
    </row>
    <row r="7084" spans="1:16" x14ac:dyDescent="0.25">
      <c r="A7084" s="9" t="str">
        <f>IF(A7083="","",IF(B7083&lt;C7083,A7083,IF(A7083=MAX('entry data'!$B$8:$B$507),"",A7083+1)))</f>
        <v/>
      </c>
      <c r="B7084" s="9" t="str">
        <f t="shared" si="681"/>
        <v/>
      </c>
      <c r="C7084" s="9" t="str">
        <f>IF(ISERROR(VLOOKUP(A7084,'entry data'!B:G,6,0)),"",VLOOKUP(A7084,'entry data'!B:G,6,0))</f>
        <v/>
      </c>
      <c r="D7084" s="9" t="str">
        <f>IF(ISERROR(VLOOKUP(A7084,'entry data'!B:C,2,0)),"",VLOOKUP(A7084,'entry data'!B:C,2,0))</f>
        <v/>
      </c>
      <c r="E7084" s="9" t="str">
        <f>IF(ISERROR(VLOOKUP(A7084,'entry data'!B:E,4,0)),"",VLOOKUP(A7084,'entry data'!B:E,4,0))</f>
        <v/>
      </c>
      <c r="F7084" s="11" t="str">
        <f>IF(A7084="","",IF(ISERROR(VLOOKUP(A7084,'entry data'!B:F,5,0)),"",VLOOKUP(A7084,'entry data'!B:F,5,0)))</f>
        <v/>
      </c>
      <c r="G7084" s="12" t="str">
        <f>IF(A7084="","",IF(ISERROR(VLOOKUP(A7084,'entry data'!B:I,8,0)),"",VLOOKUP(A7084,'entry data'!B:I,7,0)))</f>
        <v/>
      </c>
      <c r="H7084" s="13" t="str">
        <f>IF(A7084="","",IF(B7084=1,VLOOKUP(A7084,'entry data'!B:D,3,0),I7083))</f>
        <v/>
      </c>
      <c r="I7084" s="14" t="str">
        <f>IF(A7084="","",IF(E7084="weekly",7,IF(E7084="fortnightly",14,IF(E7084="monthly",DATE(IF(MONTH(H7084)=12,YEAR(H7084)+1,YEAR(H7084)),VLOOKUP(MONTH(H7084),index!$D$2:$G$13,2,0),DAY(H7084)),
IF(E7084="quarterly",DATE(IF(MONTH(H7084)&gt;=10,YEAR(H7084)+1,YEAR(H7084)),VLOOKUP(MONTH(H7084),index!$D$2:$G$13,3,0),DAY(H7084)),
IF(E7084="halfyearly",DATE(IF(MONTH(H7084)&gt;=7,YEAR(H7084)+1,YEAR(H7084)),VLOOKUP(MONTH(H7084),index!$D$2:$G$13,4,0),DAY(H7084)),
DATE(YEAR(H7084)+1,MONTH(H7084),DAY(H7084)))))-H7084))+H7084)</f>
        <v/>
      </c>
      <c r="J7084" s="9" t="str">
        <f t="shared" si="682"/>
        <v/>
      </c>
      <c r="K7084" s="11" t="str">
        <f t="shared" si="683"/>
        <v/>
      </c>
      <c r="L7084" s="11" t="str">
        <f t="shared" si="684"/>
        <v/>
      </c>
      <c r="M7084" s="11" t="str">
        <f>IF(A7084="","",VLOOKUP(E7084,index!$A$1:$B$6,2,0)*K7084*G7084)</f>
        <v/>
      </c>
      <c r="N7084" s="11" t="str">
        <f>IF(A7084="","",-PMT(G7084*VLOOKUP(E7084,index!$A$1:$B$6,2,0),C7084,F7084,0,0))</f>
        <v/>
      </c>
      <c r="O7084" s="11" t="str">
        <f t="shared" si="685"/>
        <v/>
      </c>
      <c r="P7084" s="11" t="str">
        <f t="shared" si="680"/>
        <v/>
      </c>
    </row>
    <row r="7085" spans="1:16" x14ac:dyDescent="0.25">
      <c r="A7085" s="9" t="str">
        <f>IF(A7084="","",IF(B7084&lt;C7084,A7084,IF(A7084=MAX('entry data'!$B$8:$B$507),"",A7084+1)))</f>
        <v/>
      </c>
      <c r="B7085" s="9" t="str">
        <f t="shared" si="681"/>
        <v/>
      </c>
      <c r="C7085" s="9" t="str">
        <f>IF(ISERROR(VLOOKUP(A7085,'entry data'!B:G,6,0)),"",VLOOKUP(A7085,'entry data'!B:G,6,0))</f>
        <v/>
      </c>
      <c r="D7085" s="9" t="str">
        <f>IF(ISERROR(VLOOKUP(A7085,'entry data'!B:C,2,0)),"",VLOOKUP(A7085,'entry data'!B:C,2,0))</f>
        <v/>
      </c>
      <c r="E7085" s="9" t="str">
        <f>IF(ISERROR(VLOOKUP(A7085,'entry data'!B:E,4,0)),"",VLOOKUP(A7085,'entry data'!B:E,4,0))</f>
        <v/>
      </c>
      <c r="F7085" s="11" t="str">
        <f>IF(A7085="","",IF(ISERROR(VLOOKUP(A7085,'entry data'!B:F,5,0)),"",VLOOKUP(A7085,'entry data'!B:F,5,0)))</f>
        <v/>
      </c>
      <c r="G7085" s="12" t="str">
        <f>IF(A7085="","",IF(ISERROR(VLOOKUP(A7085,'entry data'!B:I,8,0)),"",VLOOKUP(A7085,'entry data'!B:I,7,0)))</f>
        <v/>
      </c>
      <c r="H7085" s="13" t="str">
        <f>IF(A7085="","",IF(B7085=1,VLOOKUP(A7085,'entry data'!B:D,3,0),I7084))</f>
        <v/>
      </c>
      <c r="I7085" s="14" t="str">
        <f>IF(A7085="","",IF(E7085="weekly",7,IF(E7085="fortnightly",14,IF(E7085="monthly",DATE(IF(MONTH(H7085)=12,YEAR(H7085)+1,YEAR(H7085)),VLOOKUP(MONTH(H7085),index!$D$2:$G$13,2,0),DAY(H7085)),
IF(E7085="quarterly",DATE(IF(MONTH(H7085)&gt;=10,YEAR(H7085)+1,YEAR(H7085)),VLOOKUP(MONTH(H7085),index!$D$2:$G$13,3,0),DAY(H7085)),
IF(E7085="halfyearly",DATE(IF(MONTH(H7085)&gt;=7,YEAR(H7085)+1,YEAR(H7085)),VLOOKUP(MONTH(H7085),index!$D$2:$G$13,4,0),DAY(H7085)),
DATE(YEAR(H7085)+1,MONTH(H7085),DAY(H7085)))))-H7085))+H7085)</f>
        <v/>
      </c>
      <c r="J7085" s="9" t="str">
        <f t="shared" si="682"/>
        <v/>
      </c>
      <c r="K7085" s="11" t="str">
        <f t="shared" si="683"/>
        <v/>
      </c>
      <c r="L7085" s="11" t="str">
        <f t="shared" si="684"/>
        <v/>
      </c>
      <c r="M7085" s="11" t="str">
        <f>IF(A7085="","",VLOOKUP(E7085,index!$A$1:$B$6,2,0)*K7085*G7085)</f>
        <v/>
      </c>
      <c r="N7085" s="11" t="str">
        <f>IF(A7085="","",-PMT(G7085*VLOOKUP(E7085,index!$A$1:$B$6,2,0),C7085,F7085,0,0))</f>
        <v/>
      </c>
      <c r="O7085" s="11" t="str">
        <f t="shared" si="685"/>
        <v/>
      </c>
      <c r="P7085" s="11" t="str">
        <f t="shared" si="680"/>
        <v/>
      </c>
    </row>
    <row r="7086" spans="1:16" x14ac:dyDescent="0.25">
      <c r="A7086" s="9" t="str">
        <f>IF(A7085="","",IF(B7085&lt;C7085,A7085,IF(A7085=MAX('entry data'!$B$8:$B$507),"",A7085+1)))</f>
        <v/>
      </c>
      <c r="B7086" s="9" t="str">
        <f t="shared" si="681"/>
        <v/>
      </c>
      <c r="C7086" s="9" t="str">
        <f>IF(ISERROR(VLOOKUP(A7086,'entry data'!B:G,6,0)),"",VLOOKUP(A7086,'entry data'!B:G,6,0))</f>
        <v/>
      </c>
      <c r="D7086" s="9" t="str">
        <f>IF(ISERROR(VLOOKUP(A7086,'entry data'!B:C,2,0)),"",VLOOKUP(A7086,'entry data'!B:C,2,0))</f>
        <v/>
      </c>
      <c r="E7086" s="9" t="str">
        <f>IF(ISERROR(VLOOKUP(A7086,'entry data'!B:E,4,0)),"",VLOOKUP(A7086,'entry data'!B:E,4,0))</f>
        <v/>
      </c>
      <c r="F7086" s="11" t="str">
        <f>IF(A7086="","",IF(ISERROR(VLOOKUP(A7086,'entry data'!B:F,5,0)),"",VLOOKUP(A7086,'entry data'!B:F,5,0)))</f>
        <v/>
      </c>
      <c r="G7086" s="12" t="str">
        <f>IF(A7086="","",IF(ISERROR(VLOOKUP(A7086,'entry data'!B:I,8,0)),"",VLOOKUP(A7086,'entry data'!B:I,7,0)))</f>
        <v/>
      </c>
      <c r="H7086" s="13" t="str">
        <f>IF(A7086="","",IF(B7086=1,VLOOKUP(A7086,'entry data'!B:D,3,0),I7085))</f>
        <v/>
      </c>
      <c r="I7086" s="14" t="str">
        <f>IF(A7086="","",IF(E7086="weekly",7,IF(E7086="fortnightly",14,IF(E7086="monthly",DATE(IF(MONTH(H7086)=12,YEAR(H7086)+1,YEAR(H7086)),VLOOKUP(MONTH(H7086),index!$D$2:$G$13,2,0),DAY(H7086)),
IF(E7086="quarterly",DATE(IF(MONTH(H7086)&gt;=10,YEAR(H7086)+1,YEAR(H7086)),VLOOKUP(MONTH(H7086),index!$D$2:$G$13,3,0),DAY(H7086)),
IF(E7086="halfyearly",DATE(IF(MONTH(H7086)&gt;=7,YEAR(H7086)+1,YEAR(H7086)),VLOOKUP(MONTH(H7086),index!$D$2:$G$13,4,0),DAY(H7086)),
DATE(YEAR(H7086)+1,MONTH(H7086),DAY(H7086)))))-H7086))+H7086)</f>
        <v/>
      </c>
      <c r="J7086" s="9" t="str">
        <f t="shared" si="682"/>
        <v/>
      </c>
      <c r="K7086" s="11" t="str">
        <f t="shared" si="683"/>
        <v/>
      </c>
      <c r="L7086" s="11" t="str">
        <f t="shared" si="684"/>
        <v/>
      </c>
      <c r="M7086" s="11" t="str">
        <f>IF(A7086="","",VLOOKUP(E7086,index!$A$1:$B$6,2,0)*K7086*G7086)</f>
        <v/>
      </c>
      <c r="N7086" s="11" t="str">
        <f>IF(A7086="","",-PMT(G7086*VLOOKUP(E7086,index!$A$1:$B$6,2,0),C7086,F7086,0,0))</f>
        <v/>
      </c>
      <c r="O7086" s="11" t="str">
        <f t="shared" si="685"/>
        <v/>
      </c>
      <c r="P7086" s="11" t="str">
        <f t="shared" si="680"/>
        <v/>
      </c>
    </row>
    <row r="7087" spans="1:16" x14ac:dyDescent="0.25">
      <c r="A7087" s="9" t="str">
        <f>IF(A7086="","",IF(B7086&lt;C7086,A7086,IF(A7086=MAX('entry data'!$B$8:$B$507),"",A7086+1)))</f>
        <v/>
      </c>
      <c r="B7087" s="9" t="str">
        <f t="shared" si="681"/>
        <v/>
      </c>
      <c r="C7087" s="9" t="str">
        <f>IF(ISERROR(VLOOKUP(A7087,'entry data'!B:G,6,0)),"",VLOOKUP(A7087,'entry data'!B:G,6,0))</f>
        <v/>
      </c>
      <c r="D7087" s="9" t="str">
        <f>IF(ISERROR(VLOOKUP(A7087,'entry data'!B:C,2,0)),"",VLOOKUP(A7087,'entry data'!B:C,2,0))</f>
        <v/>
      </c>
      <c r="E7087" s="9" t="str">
        <f>IF(ISERROR(VLOOKUP(A7087,'entry data'!B:E,4,0)),"",VLOOKUP(A7087,'entry data'!B:E,4,0))</f>
        <v/>
      </c>
      <c r="F7087" s="11" t="str">
        <f>IF(A7087="","",IF(ISERROR(VLOOKUP(A7087,'entry data'!B:F,5,0)),"",VLOOKUP(A7087,'entry data'!B:F,5,0)))</f>
        <v/>
      </c>
      <c r="G7087" s="12" t="str">
        <f>IF(A7087="","",IF(ISERROR(VLOOKUP(A7087,'entry data'!B:I,8,0)),"",VLOOKUP(A7087,'entry data'!B:I,7,0)))</f>
        <v/>
      </c>
      <c r="H7087" s="13" t="str">
        <f>IF(A7087="","",IF(B7087=1,VLOOKUP(A7087,'entry data'!B:D,3,0),I7086))</f>
        <v/>
      </c>
      <c r="I7087" s="14" t="str">
        <f>IF(A7087="","",IF(E7087="weekly",7,IF(E7087="fortnightly",14,IF(E7087="monthly",DATE(IF(MONTH(H7087)=12,YEAR(H7087)+1,YEAR(H7087)),VLOOKUP(MONTH(H7087),index!$D$2:$G$13,2,0),DAY(H7087)),
IF(E7087="quarterly",DATE(IF(MONTH(H7087)&gt;=10,YEAR(H7087)+1,YEAR(H7087)),VLOOKUP(MONTH(H7087),index!$D$2:$G$13,3,0),DAY(H7087)),
IF(E7087="halfyearly",DATE(IF(MONTH(H7087)&gt;=7,YEAR(H7087)+1,YEAR(H7087)),VLOOKUP(MONTH(H7087),index!$D$2:$G$13,4,0),DAY(H7087)),
DATE(YEAR(H7087)+1,MONTH(H7087),DAY(H7087)))))-H7087))+H7087)</f>
        <v/>
      </c>
      <c r="J7087" s="9" t="str">
        <f t="shared" si="682"/>
        <v/>
      </c>
      <c r="K7087" s="11" t="str">
        <f t="shared" si="683"/>
        <v/>
      </c>
      <c r="L7087" s="11" t="str">
        <f t="shared" si="684"/>
        <v/>
      </c>
      <c r="M7087" s="11" t="str">
        <f>IF(A7087="","",VLOOKUP(E7087,index!$A$1:$B$6,2,0)*K7087*G7087)</f>
        <v/>
      </c>
      <c r="N7087" s="11" t="str">
        <f>IF(A7087="","",-PMT(G7087*VLOOKUP(E7087,index!$A$1:$B$6,2,0),C7087,F7087,0,0))</f>
        <v/>
      </c>
      <c r="O7087" s="11" t="str">
        <f t="shared" si="685"/>
        <v/>
      </c>
      <c r="P7087" s="11" t="str">
        <f t="shared" si="680"/>
        <v/>
      </c>
    </row>
    <row r="7088" spans="1:16" x14ac:dyDescent="0.25">
      <c r="A7088" s="9" t="str">
        <f>IF(A7087="","",IF(B7087&lt;C7087,A7087,IF(A7087=MAX('entry data'!$B$8:$B$507),"",A7087+1)))</f>
        <v/>
      </c>
      <c r="B7088" s="9" t="str">
        <f t="shared" si="681"/>
        <v/>
      </c>
      <c r="C7088" s="9" t="str">
        <f>IF(ISERROR(VLOOKUP(A7088,'entry data'!B:G,6,0)),"",VLOOKUP(A7088,'entry data'!B:G,6,0))</f>
        <v/>
      </c>
      <c r="D7088" s="9" t="str">
        <f>IF(ISERROR(VLOOKUP(A7088,'entry data'!B:C,2,0)),"",VLOOKUP(A7088,'entry data'!B:C,2,0))</f>
        <v/>
      </c>
      <c r="E7088" s="9" t="str">
        <f>IF(ISERROR(VLOOKUP(A7088,'entry data'!B:E,4,0)),"",VLOOKUP(A7088,'entry data'!B:E,4,0))</f>
        <v/>
      </c>
      <c r="F7088" s="11" t="str">
        <f>IF(A7088="","",IF(ISERROR(VLOOKUP(A7088,'entry data'!B:F,5,0)),"",VLOOKUP(A7088,'entry data'!B:F,5,0)))</f>
        <v/>
      </c>
      <c r="G7088" s="12" t="str">
        <f>IF(A7088="","",IF(ISERROR(VLOOKUP(A7088,'entry data'!B:I,8,0)),"",VLOOKUP(A7088,'entry data'!B:I,7,0)))</f>
        <v/>
      </c>
      <c r="H7088" s="13" t="str">
        <f>IF(A7088="","",IF(B7088=1,VLOOKUP(A7088,'entry data'!B:D,3,0),I7087))</f>
        <v/>
      </c>
      <c r="I7088" s="14" t="str">
        <f>IF(A7088="","",IF(E7088="weekly",7,IF(E7088="fortnightly",14,IF(E7088="monthly",DATE(IF(MONTH(H7088)=12,YEAR(H7088)+1,YEAR(H7088)),VLOOKUP(MONTH(H7088),index!$D$2:$G$13,2,0),DAY(H7088)),
IF(E7088="quarterly",DATE(IF(MONTH(H7088)&gt;=10,YEAR(H7088)+1,YEAR(H7088)),VLOOKUP(MONTH(H7088),index!$D$2:$G$13,3,0),DAY(H7088)),
IF(E7088="halfyearly",DATE(IF(MONTH(H7088)&gt;=7,YEAR(H7088)+1,YEAR(H7088)),VLOOKUP(MONTH(H7088),index!$D$2:$G$13,4,0),DAY(H7088)),
DATE(YEAR(H7088)+1,MONTH(H7088),DAY(H7088)))))-H7088))+H7088)</f>
        <v/>
      </c>
      <c r="J7088" s="9" t="str">
        <f t="shared" si="682"/>
        <v/>
      </c>
      <c r="K7088" s="11" t="str">
        <f t="shared" si="683"/>
        <v/>
      </c>
      <c r="L7088" s="11" t="str">
        <f t="shared" si="684"/>
        <v/>
      </c>
      <c r="M7088" s="11" t="str">
        <f>IF(A7088="","",VLOOKUP(E7088,index!$A$1:$B$6,2,0)*K7088*G7088)</f>
        <v/>
      </c>
      <c r="N7088" s="11" t="str">
        <f>IF(A7088="","",-PMT(G7088*VLOOKUP(E7088,index!$A$1:$B$6,2,0),C7088,F7088,0,0))</f>
        <v/>
      </c>
      <c r="O7088" s="11" t="str">
        <f t="shared" si="685"/>
        <v/>
      </c>
      <c r="P7088" s="11" t="str">
        <f t="shared" si="680"/>
        <v/>
      </c>
    </row>
    <row r="7089" spans="1:16" x14ac:dyDescent="0.25">
      <c r="A7089" s="9" t="str">
        <f>IF(A7088="","",IF(B7088&lt;C7088,A7088,IF(A7088=MAX('entry data'!$B$8:$B$507),"",A7088+1)))</f>
        <v/>
      </c>
      <c r="B7089" s="9" t="str">
        <f t="shared" si="681"/>
        <v/>
      </c>
      <c r="C7089" s="9" t="str">
        <f>IF(ISERROR(VLOOKUP(A7089,'entry data'!B:G,6,0)),"",VLOOKUP(A7089,'entry data'!B:G,6,0))</f>
        <v/>
      </c>
      <c r="D7089" s="9" t="str">
        <f>IF(ISERROR(VLOOKUP(A7089,'entry data'!B:C,2,0)),"",VLOOKUP(A7089,'entry data'!B:C,2,0))</f>
        <v/>
      </c>
      <c r="E7089" s="9" t="str">
        <f>IF(ISERROR(VLOOKUP(A7089,'entry data'!B:E,4,0)),"",VLOOKUP(A7089,'entry data'!B:E,4,0))</f>
        <v/>
      </c>
      <c r="F7089" s="11" t="str">
        <f>IF(A7089="","",IF(ISERROR(VLOOKUP(A7089,'entry data'!B:F,5,0)),"",VLOOKUP(A7089,'entry data'!B:F,5,0)))</f>
        <v/>
      </c>
      <c r="G7089" s="12" t="str">
        <f>IF(A7089="","",IF(ISERROR(VLOOKUP(A7089,'entry data'!B:I,8,0)),"",VLOOKUP(A7089,'entry data'!B:I,7,0)))</f>
        <v/>
      </c>
      <c r="H7089" s="13" t="str">
        <f>IF(A7089="","",IF(B7089=1,VLOOKUP(A7089,'entry data'!B:D,3,0),I7088))</f>
        <v/>
      </c>
      <c r="I7089" s="14" t="str">
        <f>IF(A7089="","",IF(E7089="weekly",7,IF(E7089="fortnightly",14,IF(E7089="monthly",DATE(IF(MONTH(H7089)=12,YEAR(H7089)+1,YEAR(H7089)),VLOOKUP(MONTH(H7089),index!$D$2:$G$13,2,0),DAY(H7089)),
IF(E7089="quarterly",DATE(IF(MONTH(H7089)&gt;=10,YEAR(H7089)+1,YEAR(H7089)),VLOOKUP(MONTH(H7089),index!$D$2:$G$13,3,0),DAY(H7089)),
IF(E7089="halfyearly",DATE(IF(MONTH(H7089)&gt;=7,YEAR(H7089)+1,YEAR(H7089)),VLOOKUP(MONTH(H7089),index!$D$2:$G$13,4,0),DAY(H7089)),
DATE(YEAR(H7089)+1,MONTH(H7089),DAY(H7089)))))-H7089))+H7089)</f>
        <v/>
      </c>
      <c r="J7089" s="9" t="str">
        <f t="shared" si="682"/>
        <v/>
      </c>
      <c r="K7089" s="11" t="str">
        <f t="shared" si="683"/>
        <v/>
      </c>
      <c r="L7089" s="11" t="str">
        <f t="shared" si="684"/>
        <v/>
      </c>
      <c r="M7089" s="11" t="str">
        <f>IF(A7089="","",VLOOKUP(E7089,index!$A$1:$B$6,2,0)*K7089*G7089)</f>
        <v/>
      </c>
      <c r="N7089" s="11" t="str">
        <f>IF(A7089="","",-PMT(G7089*VLOOKUP(E7089,index!$A$1:$B$6,2,0),C7089,F7089,0,0))</f>
        <v/>
      </c>
      <c r="O7089" s="11" t="str">
        <f t="shared" si="685"/>
        <v/>
      </c>
      <c r="P7089" s="11" t="str">
        <f t="shared" si="680"/>
        <v/>
      </c>
    </row>
    <row r="7090" spans="1:16" x14ac:dyDescent="0.25">
      <c r="A7090" s="9" t="str">
        <f>IF(A7089="","",IF(B7089&lt;C7089,A7089,IF(A7089=MAX('entry data'!$B$8:$B$507),"",A7089+1)))</f>
        <v/>
      </c>
      <c r="B7090" s="9" t="str">
        <f t="shared" si="681"/>
        <v/>
      </c>
      <c r="C7090" s="9" t="str">
        <f>IF(ISERROR(VLOOKUP(A7090,'entry data'!B:G,6,0)),"",VLOOKUP(A7090,'entry data'!B:G,6,0))</f>
        <v/>
      </c>
      <c r="D7090" s="9" t="str">
        <f>IF(ISERROR(VLOOKUP(A7090,'entry data'!B:C,2,0)),"",VLOOKUP(A7090,'entry data'!B:C,2,0))</f>
        <v/>
      </c>
      <c r="E7090" s="9" t="str">
        <f>IF(ISERROR(VLOOKUP(A7090,'entry data'!B:E,4,0)),"",VLOOKUP(A7090,'entry data'!B:E,4,0))</f>
        <v/>
      </c>
      <c r="F7090" s="11" t="str">
        <f>IF(A7090="","",IF(ISERROR(VLOOKUP(A7090,'entry data'!B:F,5,0)),"",VLOOKUP(A7090,'entry data'!B:F,5,0)))</f>
        <v/>
      </c>
      <c r="G7090" s="12" t="str">
        <f>IF(A7090="","",IF(ISERROR(VLOOKUP(A7090,'entry data'!B:I,8,0)),"",VLOOKUP(A7090,'entry data'!B:I,7,0)))</f>
        <v/>
      </c>
      <c r="H7090" s="13" t="str">
        <f>IF(A7090="","",IF(B7090=1,VLOOKUP(A7090,'entry data'!B:D,3,0),I7089))</f>
        <v/>
      </c>
      <c r="I7090" s="14" t="str">
        <f>IF(A7090="","",IF(E7090="weekly",7,IF(E7090="fortnightly",14,IF(E7090="monthly",DATE(IF(MONTH(H7090)=12,YEAR(H7090)+1,YEAR(H7090)),VLOOKUP(MONTH(H7090),index!$D$2:$G$13,2,0),DAY(H7090)),
IF(E7090="quarterly",DATE(IF(MONTH(H7090)&gt;=10,YEAR(H7090)+1,YEAR(H7090)),VLOOKUP(MONTH(H7090),index!$D$2:$G$13,3,0),DAY(H7090)),
IF(E7090="halfyearly",DATE(IF(MONTH(H7090)&gt;=7,YEAR(H7090)+1,YEAR(H7090)),VLOOKUP(MONTH(H7090),index!$D$2:$G$13,4,0),DAY(H7090)),
DATE(YEAR(H7090)+1,MONTH(H7090),DAY(H7090)))))-H7090))+H7090)</f>
        <v/>
      </c>
      <c r="J7090" s="9" t="str">
        <f t="shared" si="682"/>
        <v/>
      </c>
      <c r="K7090" s="11" t="str">
        <f t="shared" si="683"/>
        <v/>
      </c>
      <c r="L7090" s="11" t="str">
        <f t="shared" si="684"/>
        <v/>
      </c>
      <c r="M7090" s="11" t="str">
        <f>IF(A7090="","",VLOOKUP(E7090,index!$A$1:$B$6,2,0)*K7090*G7090)</f>
        <v/>
      </c>
      <c r="N7090" s="11" t="str">
        <f>IF(A7090="","",-PMT(G7090*VLOOKUP(E7090,index!$A$1:$B$6,2,0),C7090,F7090,0,0))</f>
        <v/>
      </c>
      <c r="O7090" s="11" t="str">
        <f t="shared" si="685"/>
        <v/>
      </c>
      <c r="P7090" s="11" t="str">
        <f t="shared" si="680"/>
        <v/>
      </c>
    </row>
    <row r="7091" spans="1:16" x14ac:dyDescent="0.25">
      <c r="A7091" s="9" t="str">
        <f>IF(A7090="","",IF(B7090&lt;C7090,A7090,IF(A7090=MAX('entry data'!$B$8:$B$507),"",A7090+1)))</f>
        <v/>
      </c>
      <c r="B7091" s="9" t="str">
        <f t="shared" si="681"/>
        <v/>
      </c>
      <c r="C7091" s="9" t="str">
        <f>IF(ISERROR(VLOOKUP(A7091,'entry data'!B:G,6,0)),"",VLOOKUP(A7091,'entry data'!B:G,6,0))</f>
        <v/>
      </c>
      <c r="D7091" s="9" t="str">
        <f>IF(ISERROR(VLOOKUP(A7091,'entry data'!B:C,2,0)),"",VLOOKUP(A7091,'entry data'!B:C,2,0))</f>
        <v/>
      </c>
      <c r="E7091" s="9" t="str">
        <f>IF(ISERROR(VLOOKUP(A7091,'entry data'!B:E,4,0)),"",VLOOKUP(A7091,'entry data'!B:E,4,0))</f>
        <v/>
      </c>
      <c r="F7091" s="11" t="str">
        <f>IF(A7091="","",IF(ISERROR(VLOOKUP(A7091,'entry data'!B:F,5,0)),"",VLOOKUP(A7091,'entry data'!B:F,5,0)))</f>
        <v/>
      </c>
      <c r="G7091" s="12" t="str">
        <f>IF(A7091="","",IF(ISERROR(VLOOKUP(A7091,'entry data'!B:I,8,0)),"",VLOOKUP(A7091,'entry data'!B:I,7,0)))</f>
        <v/>
      </c>
      <c r="H7091" s="13" t="str">
        <f>IF(A7091="","",IF(B7091=1,VLOOKUP(A7091,'entry data'!B:D,3,0),I7090))</f>
        <v/>
      </c>
      <c r="I7091" s="14" t="str">
        <f>IF(A7091="","",IF(E7091="weekly",7,IF(E7091="fortnightly",14,IF(E7091="monthly",DATE(IF(MONTH(H7091)=12,YEAR(H7091)+1,YEAR(H7091)),VLOOKUP(MONTH(H7091),index!$D$2:$G$13,2,0),DAY(H7091)),
IF(E7091="quarterly",DATE(IF(MONTH(H7091)&gt;=10,YEAR(H7091)+1,YEAR(H7091)),VLOOKUP(MONTH(H7091),index!$D$2:$G$13,3,0),DAY(H7091)),
IF(E7091="halfyearly",DATE(IF(MONTH(H7091)&gt;=7,YEAR(H7091)+1,YEAR(H7091)),VLOOKUP(MONTH(H7091),index!$D$2:$G$13,4,0),DAY(H7091)),
DATE(YEAR(H7091)+1,MONTH(H7091),DAY(H7091)))))-H7091))+H7091)</f>
        <v/>
      </c>
      <c r="J7091" s="9" t="str">
        <f t="shared" si="682"/>
        <v/>
      </c>
      <c r="K7091" s="11" t="str">
        <f t="shared" si="683"/>
        <v/>
      </c>
      <c r="L7091" s="11" t="str">
        <f t="shared" si="684"/>
        <v/>
      </c>
      <c r="M7091" s="11" t="str">
        <f>IF(A7091="","",VLOOKUP(E7091,index!$A$1:$B$6,2,0)*K7091*G7091)</f>
        <v/>
      </c>
      <c r="N7091" s="11" t="str">
        <f>IF(A7091="","",-PMT(G7091*VLOOKUP(E7091,index!$A$1:$B$6,2,0),C7091,F7091,0,0))</f>
        <v/>
      </c>
      <c r="O7091" s="11" t="str">
        <f t="shared" si="685"/>
        <v/>
      </c>
      <c r="P7091" s="11" t="str">
        <f t="shared" si="680"/>
        <v/>
      </c>
    </row>
    <row r="7092" spans="1:16" x14ac:dyDescent="0.25">
      <c r="A7092" s="9" t="str">
        <f>IF(A7091="","",IF(B7091&lt;C7091,A7091,IF(A7091=MAX('entry data'!$B$8:$B$507),"",A7091+1)))</f>
        <v/>
      </c>
      <c r="B7092" s="9" t="str">
        <f t="shared" si="681"/>
        <v/>
      </c>
      <c r="C7092" s="9" t="str">
        <f>IF(ISERROR(VLOOKUP(A7092,'entry data'!B:G,6,0)),"",VLOOKUP(A7092,'entry data'!B:G,6,0))</f>
        <v/>
      </c>
      <c r="D7092" s="9" t="str">
        <f>IF(ISERROR(VLOOKUP(A7092,'entry data'!B:C,2,0)),"",VLOOKUP(A7092,'entry data'!B:C,2,0))</f>
        <v/>
      </c>
      <c r="E7092" s="9" t="str">
        <f>IF(ISERROR(VLOOKUP(A7092,'entry data'!B:E,4,0)),"",VLOOKUP(A7092,'entry data'!B:E,4,0))</f>
        <v/>
      </c>
      <c r="F7092" s="11" t="str">
        <f>IF(A7092="","",IF(ISERROR(VLOOKUP(A7092,'entry data'!B:F,5,0)),"",VLOOKUP(A7092,'entry data'!B:F,5,0)))</f>
        <v/>
      </c>
      <c r="G7092" s="12" t="str">
        <f>IF(A7092="","",IF(ISERROR(VLOOKUP(A7092,'entry data'!B:I,8,0)),"",VLOOKUP(A7092,'entry data'!B:I,7,0)))</f>
        <v/>
      </c>
      <c r="H7092" s="13" t="str">
        <f>IF(A7092="","",IF(B7092=1,VLOOKUP(A7092,'entry data'!B:D,3,0),I7091))</f>
        <v/>
      </c>
      <c r="I7092" s="14" t="str">
        <f>IF(A7092="","",IF(E7092="weekly",7,IF(E7092="fortnightly",14,IF(E7092="monthly",DATE(IF(MONTH(H7092)=12,YEAR(H7092)+1,YEAR(H7092)),VLOOKUP(MONTH(H7092),index!$D$2:$G$13,2,0),DAY(H7092)),
IF(E7092="quarterly",DATE(IF(MONTH(H7092)&gt;=10,YEAR(H7092)+1,YEAR(H7092)),VLOOKUP(MONTH(H7092),index!$D$2:$G$13,3,0),DAY(H7092)),
IF(E7092="halfyearly",DATE(IF(MONTH(H7092)&gt;=7,YEAR(H7092)+1,YEAR(H7092)),VLOOKUP(MONTH(H7092),index!$D$2:$G$13,4,0),DAY(H7092)),
DATE(YEAR(H7092)+1,MONTH(H7092),DAY(H7092)))))-H7092))+H7092)</f>
        <v/>
      </c>
      <c r="J7092" s="9" t="str">
        <f t="shared" si="682"/>
        <v/>
      </c>
      <c r="K7092" s="11" t="str">
        <f t="shared" si="683"/>
        <v/>
      </c>
      <c r="L7092" s="11" t="str">
        <f t="shared" si="684"/>
        <v/>
      </c>
      <c r="M7092" s="11" t="str">
        <f>IF(A7092="","",VLOOKUP(E7092,index!$A$1:$B$6,2,0)*K7092*G7092)</f>
        <v/>
      </c>
      <c r="N7092" s="11" t="str">
        <f>IF(A7092="","",-PMT(G7092*VLOOKUP(E7092,index!$A$1:$B$6,2,0),C7092,F7092,0,0))</f>
        <v/>
      </c>
      <c r="O7092" s="11" t="str">
        <f t="shared" si="685"/>
        <v/>
      </c>
      <c r="P7092" s="11" t="str">
        <f t="shared" si="680"/>
        <v/>
      </c>
    </row>
    <row r="7093" spans="1:16" x14ac:dyDescent="0.25">
      <c r="A7093" s="9" t="str">
        <f>IF(A7092="","",IF(B7092&lt;C7092,A7092,IF(A7092=MAX('entry data'!$B$8:$B$507),"",A7092+1)))</f>
        <v/>
      </c>
      <c r="B7093" s="9" t="str">
        <f t="shared" si="681"/>
        <v/>
      </c>
      <c r="C7093" s="9" t="str">
        <f>IF(ISERROR(VLOOKUP(A7093,'entry data'!B:G,6,0)),"",VLOOKUP(A7093,'entry data'!B:G,6,0))</f>
        <v/>
      </c>
      <c r="D7093" s="9" t="str">
        <f>IF(ISERROR(VLOOKUP(A7093,'entry data'!B:C,2,0)),"",VLOOKUP(A7093,'entry data'!B:C,2,0))</f>
        <v/>
      </c>
      <c r="E7093" s="9" t="str">
        <f>IF(ISERROR(VLOOKUP(A7093,'entry data'!B:E,4,0)),"",VLOOKUP(A7093,'entry data'!B:E,4,0))</f>
        <v/>
      </c>
      <c r="F7093" s="11" t="str">
        <f>IF(A7093="","",IF(ISERROR(VLOOKUP(A7093,'entry data'!B:F,5,0)),"",VLOOKUP(A7093,'entry data'!B:F,5,0)))</f>
        <v/>
      </c>
      <c r="G7093" s="12" t="str">
        <f>IF(A7093="","",IF(ISERROR(VLOOKUP(A7093,'entry data'!B:I,8,0)),"",VLOOKUP(A7093,'entry data'!B:I,7,0)))</f>
        <v/>
      </c>
      <c r="H7093" s="13" t="str">
        <f>IF(A7093="","",IF(B7093=1,VLOOKUP(A7093,'entry data'!B:D,3,0),I7092))</f>
        <v/>
      </c>
      <c r="I7093" s="14" t="str">
        <f>IF(A7093="","",IF(E7093="weekly",7,IF(E7093="fortnightly",14,IF(E7093="monthly",DATE(IF(MONTH(H7093)=12,YEAR(H7093)+1,YEAR(H7093)),VLOOKUP(MONTH(H7093),index!$D$2:$G$13,2,0),DAY(H7093)),
IF(E7093="quarterly",DATE(IF(MONTH(H7093)&gt;=10,YEAR(H7093)+1,YEAR(H7093)),VLOOKUP(MONTH(H7093),index!$D$2:$G$13,3,0),DAY(H7093)),
IF(E7093="halfyearly",DATE(IF(MONTH(H7093)&gt;=7,YEAR(H7093)+1,YEAR(H7093)),VLOOKUP(MONTH(H7093),index!$D$2:$G$13,4,0),DAY(H7093)),
DATE(YEAR(H7093)+1,MONTH(H7093),DAY(H7093)))))-H7093))+H7093)</f>
        <v/>
      </c>
      <c r="J7093" s="9" t="str">
        <f t="shared" si="682"/>
        <v/>
      </c>
      <c r="K7093" s="11" t="str">
        <f t="shared" si="683"/>
        <v/>
      </c>
      <c r="L7093" s="11" t="str">
        <f t="shared" si="684"/>
        <v/>
      </c>
      <c r="M7093" s="11" t="str">
        <f>IF(A7093="","",VLOOKUP(E7093,index!$A$1:$B$6,2,0)*K7093*G7093)</f>
        <v/>
      </c>
      <c r="N7093" s="11" t="str">
        <f>IF(A7093="","",-PMT(G7093*VLOOKUP(E7093,index!$A$1:$B$6,2,0),C7093,F7093,0,0))</f>
        <v/>
      </c>
      <c r="O7093" s="11" t="str">
        <f t="shared" si="685"/>
        <v/>
      </c>
      <c r="P7093" s="11" t="str">
        <f t="shared" si="680"/>
        <v/>
      </c>
    </row>
    <row r="7094" spans="1:16" x14ac:dyDescent="0.25">
      <c r="A7094" s="9" t="str">
        <f>IF(A7093="","",IF(B7093&lt;C7093,A7093,IF(A7093=MAX('entry data'!$B$8:$B$507),"",A7093+1)))</f>
        <v/>
      </c>
      <c r="B7094" s="9" t="str">
        <f t="shared" si="681"/>
        <v/>
      </c>
      <c r="C7094" s="9" t="str">
        <f>IF(ISERROR(VLOOKUP(A7094,'entry data'!B:G,6,0)),"",VLOOKUP(A7094,'entry data'!B:G,6,0))</f>
        <v/>
      </c>
      <c r="D7094" s="9" t="str">
        <f>IF(ISERROR(VLOOKUP(A7094,'entry data'!B:C,2,0)),"",VLOOKUP(A7094,'entry data'!B:C,2,0))</f>
        <v/>
      </c>
      <c r="E7094" s="9" t="str">
        <f>IF(ISERROR(VLOOKUP(A7094,'entry data'!B:E,4,0)),"",VLOOKUP(A7094,'entry data'!B:E,4,0))</f>
        <v/>
      </c>
      <c r="F7094" s="11" t="str">
        <f>IF(A7094="","",IF(ISERROR(VLOOKUP(A7094,'entry data'!B:F,5,0)),"",VLOOKUP(A7094,'entry data'!B:F,5,0)))</f>
        <v/>
      </c>
      <c r="G7094" s="12" t="str">
        <f>IF(A7094="","",IF(ISERROR(VLOOKUP(A7094,'entry data'!B:I,8,0)),"",VLOOKUP(A7094,'entry data'!B:I,7,0)))</f>
        <v/>
      </c>
      <c r="H7094" s="13" t="str">
        <f>IF(A7094="","",IF(B7094=1,VLOOKUP(A7094,'entry data'!B:D,3,0),I7093))</f>
        <v/>
      </c>
      <c r="I7094" s="14" t="str">
        <f>IF(A7094="","",IF(E7094="weekly",7,IF(E7094="fortnightly",14,IF(E7094="monthly",DATE(IF(MONTH(H7094)=12,YEAR(H7094)+1,YEAR(H7094)),VLOOKUP(MONTH(H7094),index!$D$2:$G$13,2,0),DAY(H7094)),
IF(E7094="quarterly",DATE(IF(MONTH(H7094)&gt;=10,YEAR(H7094)+1,YEAR(H7094)),VLOOKUP(MONTH(H7094),index!$D$2:$G$13,3,0),DAY(H7094)),
IF(E7094="halfyearly",DATE(IF(MONTH(H7094)&gt;=7,YEAR(H7094)+1,YEAR(H7094)),VLOOKUP(MONTH(H7094),index!$D$2:$G$13,4,0),DAY(H7094)),
DATE(YEAR(H7094)+1,MONTH(H7094),DAY(H7094)))))-H7094))+H7094)</f>
        <v/>
      </c>
      <c r="J7094" s="9" t="str">
        <f t="shared" si="682"/>
        <v/>
      </c>
      <c r="K7094" s="11" t="str">
        <f t="shared" si="683"/>
        <v/>
      </c>
      <c r="L7094" s="11" t="str">
        <f t="shared" si="684"/>
        <v/>
      </c>
      <c r="M7094" s="11" t="str">
        <f>IF(A7094="","",VLOOKUP(E7094,index!$A$1:$B$6,2,0)*K7094*G7094)</f>
        <v/>
      </c>
      <c r="N7094" s="11" t="str">
        <f>IF(A7094="","",-PMT(G7094*VLOOKUP(E7094,index!$A$1:$B$6,2,0),C7094,F7094,0,0))</f>
        <v/>
      </c>
      <c r="O7094" s="11" t="str">
        <f t="shared" si="685"/>
        <v/>
      </c>
      <c r="P7094" s="11" t="str">
        <f t="shared" si="680"/>
        <v/>
      </c>
    </row>
    <row r="7095" spans="1:16" x14ac:dyDescent="0.25">
      <c r="A7095" s="9" t="str">
        <f>IF(A7094="","",IF(B7094&lt;C7094,A7094,IF(A7094=MAX('entry data'!$B$8:$B$507),"",A7094+1)))</f>
        <v/>
      </c>
      <c r="B7095" s="9" t="str">
        <f t="shared" si="681"/>
        <v/>
      </c>
      <c r="C7095" s="9" t="str">
        <f>IF(ISERROR(VLOOKUP(A7095,'entry data'!B:G,6,0)),"",VLOOKUP(A7095,'entry data'!B:G,6,0))</f>
        <v/>
      </c>
      <c r="D7095" s="9" t="str">
        <f>IF(ISERROR(VLOOKUP(A7095,'entry data'!B:C,2,0)),"",VLOOKUP(A7095,'entry data'!B:C,2,0))</f>
        <v/>
      </c>
      <c r="E7095" s="9" t="str">
        <f>IF(ISERROR(VLOOKUP(A7095,'entry data'!B:E,4,0)),"",VLOOKUP(A7095,'entry data'!B:E,4,0))</f>
        <v/>
      </c>
      <c r="F7095" s="11" t="str">
        <f>IF(A7095="","",IF(ISERROR(VLOOKUP(A7095,'entry data'!B:F,5,0)),"",VLOOKUP(A7095,'entry data'!B:F,5,0)))</f>
        <v/>
      </c>
      <c r="G7095" s="12" t="str">
        <f>IF(A7095="","",IF(ISERROR(VLOOKUP(A7095,'entry data'!B:I,8,0)),"",VLOOKUP(A7095,'entry data'!B:I,7,0)))</f>
        <v/>
      </c>
      <c r="H7095" s="13" t="str">
        <f>IF(A7095="","",IF(B7095=1,VLOOKUP(A7095,'entry data'!B:D,3,0),I7094))</f>
        <v/>
      </c>
      <c r="I7095" s="14" t="str">
        <f>IF(A7095="","",IF(E7095="weekly",7,IF(E7095="fortnightly",14,IF(E7095="monthly",DATE(IF(MONTH(H7095)=12,YEAR(H7095)+1,YEAR(H7095)),VLOOKUP(MONTH(H7095),index!$D$2:$G$13,2,0),DAY(H7095)),
IF(E7095="quarterly",DATE(IF(MONTH(H7095)&gt;=10,YEAR(H7095)+1,YEAR(H7095)),VLOOKUP(MONTH(H7095),index!$D$2:$G$13,3,0),DAY(H7095)),
IF(E7095="halfyearly",DATE(IF(MONTH(H7095)&gt;=7,YEAR(H7095)+1,YEAR(H7095)),VLOOKUP(MONTH(H7095),index!$D$2:$G$13,4,0),DAY(H7095)),
DATE(YEAR(H7095)+1,MONTH(H7095),DAY(H7095)))))-H7095))+H7095)</f>
        <v/>
      </c>
      <c r="J7095" s="9" t="str">
        <f t="shared" si="682"/>
        <v/>
      </c>
      <c r="K7095" s="11" t="str">
        <f t="shared" si="683"/>
        <v/>
      </c>
      <c r="L7095" s="11" t="str">
        <f t="shared" si="684"/>
        <v/>
      </c>
      <c r="M7095" s="11" t="str">
        <f>IF(A7095="","",VLOOKUP(E7095,index!$A$1:$B$6,2,0)*K7095*G7095)</f>
        <v/>
      </c>
      <c r="N7095" s="11" t="str">
        <f>IF(A7095="","",-PMT(G7095*VLOOKUP(E7095,index!$A$1:$B$6,2,0),C7095,F7095,0,0))</f>
        <v/>
      </c>
      <c r="O7095" s="11" t="str">
        <f t="shared" si="685"/>
        <v/>
      </c>
      <c r="P7095" s="11" t="str">
        <f t="shared" si="680"/>
        <v/>
      </c>
    </row>
    <row r="7096" spans="1:16" x14ac:dyDescent="0.25">
      <c r="A7096" s="9" t="str">
        <f>IF(A7095="","",IF(B7095&lt;C7095,A7095,IF(A7095=MAX('entry data'!$B$8:$B$507),"",A7095+1)))</f>
        <v/>
      </c>
      <c r="B7096" s="9" t="str">
        <f t="shared" si="681"/>
        <v/>
      </c>
      <c r="C7096" s="9" t="str">
        <f>IF(ISERROR(VLOOKUP(A7096,'entry data'!B:G,6,0)),"",VLOOKUP(A7096,'entry data'!B:G,6,0))</f>
        <v/>
      </c>
      <c r="D7096" s="9" t="str">
        <f>IF(ISERROR(VLOOKUP(A7096,'entry data'!B:C,2,0)),"",VLOOKUP(A7096,'entry data'!B:C,2,0))</f>
        <v/>
      </c>
      <c r="E7096" s="9" t="str">
        <f>IF(ISERROR(VLOOKUP(A7096,'entry data'!B:E,4,0)),"",VLOOKUP(A7096,'entry data'!B:E,4,0))</f>
        <v/>
      </c>
      <c r="F7096" s="11" t="str">
        <f>IF(A7096="","",IF(ISERROR(VLOOKUP(A7096,'entry data'!B:F,5,0)),"",VLOOKUP(A7096,'entry data'!B:F,5,0)))</f>
        <v/>
      </c>
      <c r="G7096" s="12" t="str">
        <f>IF(A7096="","",IF(ISERROR(VLOOKUP(A7096,'entry data'!B:I,8,0)),"",VLOOKUP(A7096,'entry data'!B:I,7,0)))</f>
        <v/>
      </c>
      <c r="H7096" s="13" t="str">
        <f>IF(A7096="","",IF(B7096=1,VLOOKUP(A7096,'entry data'!B:D,3,0),I7095))</f>
        <v/>
      </c>
      <c r="I7096" s="14" t="str">
        <f>IF(A7096="","",IF(E7096="weekly",7,IF(E7096="fortnightly",14,IF(E7096="monthly",DATE(IF(MONTH(H7096)=12,YEAR(H7096)+1,YEAR(H7096)),VLOOKUP(MONTH(H7096),index!$D$2:$G$13,2,0),DAY(H7096)),
IF(E7096="quarterly",DATE(IF(MONTH(H7096)&gt;=10,YEAR(H7096)+1,YEAR(H7096)),VLOOKUP(MONTH(H7096),index!$D$2:$G$13,3,0),DAY(H7096)),
IF(E7096="halfyearly",DATE(IF(MONTH(H7096)&gt;=7,YEAR(H7096)+1,YEAR(H7096)),VLOOKUP(MONTH(H7096),index!$D$2:$G$13,4,0),DAY(H7096)),
DATE(YEAR(H7096)+1,MONTH(H7096),DAY(H7096)))))-H7096))+H7096)</f>
        <v/>
      </c>
      <c r="J7096" s="9" t="str">
        <f t="shared" si="682"/>
        <v/>
      </c>
      <c r="K7096" s="11" t="str">
        <f t="shared" si="683"/>
        <v/>
      </c>
      <c r="L7096" s="11" t="str">
        <f t="shared" si="684"/>
        <v/>
      </c>
      <c r="M7096" s="11" t="str">
        <f>IF(A7096="","",VLOOKUP(E7096,index!$A$1:$B$6,2,0)*K7096*G7096)</f>
        <v/>
      </c>
      <c r="N7096" s="11" t="str">
        <f>IF(A7096="","",-PMT(G7096*VLOOKUP(E7096,index!$A$1:$B$6,2,0),C7096,F7096,0,0))</f>
        <v/>
      </c>
      <c r="O7096" s="11" t="str">
        <f t="shared" si="685"/>
        <v/>
      </c>
      <c r="P7096" s="11" t="str">
        <f t="shared" si="680"/>
        <v/>
      </c>
    </row>
    <row r="7097" spans="1:16" x14ac:dyDescent="0.25">
      <c r="A7097" s="9" t="str">
        <f>IF(A7096="","",IF(B7096&lt;C7096,A7096,IF(A7096=MAX('entry data'!$B$8:$B$507),"",A7096+1)))</f>
        <v/>
      </c>
      <c r="B7097" s="9" t="str">
        <f t="shared" si="681"/>
        <v/>
      </c>
      <c r="C7097" s="9" t="str">
        <f>IF(ISERROR(VLOOKUP(A7097,'entry data'!B:G,6,0)),"",VLOOKUP(A7097,'entry data'!B:G,6,0))</f>
        <v/>
      </c>
      <c r="D7097" s="9" t="str">
        <f>IF(ISERROR(VLOOKUP(A7097,'entry data'!B:C,2,0)),"",VLOOKUP(A7097,'entry data'!B:C,2,0))</f>
        <v/>
      </c>
      <c r="E7097" s="9" t="str">
        <f>IF(ISERROR(VLOOKUP(A7097,'entry data'!B:E,4,0)),"",VLOOKUP(A7097,'entry data'!B:E,4,0))</f>
        <v/>
      </c>
      <c r="F7097" s="11" t="str">
        <f>IF(A7097="","",IF(ISERROR(VLOOKUP(A7097,'entry data'!B:F,5,0)),"",VLOOKUP(A7097,'entry data'!B:F,5,0)))</f>
        <v/>
      </c>
      <c r="G7097" s="12" t="str">
        <f>IF(A7097="","",IF(ISERROR(VLOOKUP(A7097,'entry data'!B:I,8,0)),"",VLOOKUP(A7097,'entry data'!B:I,7,0)))</f>
        <v/>
      </c>
      <c r="H7097" s="13" t="str">
        <f>IF(A7097="","",IF(B7097=1,VLOOKUP(A7097,'entry data'!B:D,3,0),I7096))</f>
        <v/>
      </c>
      <c r="I7097" s="14" t="str">
        <f>IF(A7097="","",IF(E7097="weekly",7,IF(E7097="fortnightly",14,IF(E7097="monthly",DATE(IF(MONTH(H7097)=12,YEAR(H7097)+1,YEAR(H7097)),VLOOKUP(MONTH(H7097),index!$D$2:$G$13,2,0),DAY(H7097)),
IF(E7097="quarterly",DATE(IF(MONTH(H7097)&gt;=10,YEAR(H7097)+1,YEAR(H7097)),VLOOKUP(MONTH(H7097),index!$D$2:$G$13,3,0),DAY(H7097)),
IF(E7097="halfyearly",DATE(IF(MONTH(H7097)&gt;=7,YEAR(H7097)+1,YEAR(H7097)),VLOOKUP(MONTH(H7097),index!$D$2:$G$13,4,0),DAY(H7097)),
DATE(YEAR(H7097)+1,MONTH(H7097),DAY(H7097)))))-H7097))+H7097)</f>
        <v/>
      </c>
      <c r="J7097" s="9" t="str">
        <f t="shared" si="682"/>
        <v/>
      </c>
      <c r="K7097" s="11" t="str">
        <f t="shared" si="683"/>
        <v/>
      </c>
      <c r="L7097" s="11" t="str">
        <f t="shared" si="684"/>
        <v/>
      </c>
      <c r="M7097" s="11" t="str">
        <f>IF(A7097="","",VLOOKUP(E7097,index!$A$1:$B$6,2,0)*K7097*G7097)</f>
        <v/>
      </c>
      <c r="N7097" s="11" t="str">
        <f>IF(A7097="","",-PMT(G7097*VLOOKUP(E7097,index!$A$1:$B$6,2,0),C7097,F7097,0,0))</f>
        <v/>
      </c>
      <c r="O7097" s="11" t="str">
        <f t="shared" si="685"/>
        <v/>
      </c>
      <c r="P7097" s="11" t="str">
        <f t="shared" si="680"/>
        <v/>
      </c>
    </row>
    <row r="7098" spans="1:16" x14ac:dyDescent="0.25">
      <c r="A7098" s="9" t="str">
        <f>IF(A7097="","",IF(B7097&lt;C7097,A7097,IF(A7097=MAX('entry data'!$B$8:$B$507),"",A7097+1)))</f>
        <v/>
      </c>
      <c r="B7098" s="9" t="str">
        <f t="shared" si="681"/>
        <v/>
      </c>
      <c r="C7098" s="9" t="str">
        <f>IF(ISERROR(VLOOKUP(A7098,'entry data'!B:G,6,0)),"",VLOOKUP(A7098,'entry data'!B:G,6,0))</f>
        <v/>
      </c>
      <c r="D7098" s="9" t="str">
        <f>IF(ISERROR(VLOOKUP(A7098,'entry data'!B:C,2,0)),"",VLOOKUP(A7098,'entry data'!B:C,2,0))</f>
        <v/>
      </c>
      <c r="E7098" s="9" t="str">
        <f>IF(ISERROR(VLOOKUP(A7098,'entry data'!B:E,4,0)),"",VLOOKUP(A7098,'entry data'!B:E,4,0))</f>
        <v/>
      </c>
      <c r="F7098" s="11" t="str">
        <f>IF(A7098="","",IF(ISERROR(VLOOKUP(A7098,'entry data'!B:F,5,0)),"",VLOOKUP(A7098,'entry data'!B:F,5,0)))</f>
        <v/>
      </c>
      <c r="G7098" s="12" t="str">
        <f>IF(A7098="","",IF(ISERROR(VLOOKUP(A7098,'entry data'!B:I,8,0)),"",VLOOKUP(A7098,'entry data'!B:I,7,0)))</f>
        <v/>
      </c>
      <c r="H7098" s="13" t="str">
        <f>IF(A7098="","",IF(B7098=1,VLOOKUP(A7098,'entry data'!B:D,3,0),I7097))</f>
        <v/>
      </c>
      <c r="I7098" s="14" t="str">
        <f>IF(A7098="","",IF(E7098="weekly",7,IF(E7098="fortnightly",14,IF(E7098="monthly",DATE(IF(MONTH(H7098)=12,YEAR(H7098)+1,YEAR(H7098)),VLOOKUP(MONTH(H7098),index!$D$2:$G$13,2,0),DAY(H7098)),
IF(E7098="quarterly",DATE(IF(MONTH(H7098)&gt;=10,YEAR(H7098)+1,YEAR(H7098)),VLOOKUP(MONTH(H7098),index!$D$2:$G$13,3,0),DAY(H7098)),
IF(E7098="halfyearly",DATE(IF(MONTH(H7098)&gt;=7,YEAR(H7098)+1,YEAR(H7098)),VLOOKUP(MONTH(H7098),index!$D$2:$G$13,4,0),DAY(H7098)),
DATE(YEAR(H7098)+1,MONTH(H7098),DAY(H7098)))))-H7098))+H7098)</f>
        <v/>
      </c>
      <c r="J7098" s="9" t="str">
        <f t="shared" si="682"/>
        <v/>
      </c>
      <c r="K7098" s="11" t="str">
        <f t="shared" si="683"/>
        <v/>
      </c>
      <c r="L7098" s="11" t="str">
        <f t="shared" si="684"/>
        <v/>
      </c>
      <c r="M7098" s="11" t="str">
        <f>IF(A7098="","",VLOOKUP(E7098,index!$A$1:$B$6,2,0)*K7098*G7098)</f>
        <v/>
      </c>
      <c r="N7098" s="11" t="str">
        <f>IF(A7098="","",-PMT(G7098*VLOOKUP(E7098,index!$A$1:$B$6,2,0),C7098,F7098,0,0))</f>
        <v/>
      </c>
      <c r="O7098" s="11" t="str">
        <f t="shared" si="685"/>
        <v/>
      </c>
      <c r="P7098" s="11" t="str">
        <f t="shared" si="680"/>
        <v/>
      </c>
    </row>
    <row r="7099" spans="1:16" x14ac:dyDescent="0.25">
      <c r="A7099" s="9" t="str">
        <f>IF(A7098="","",IF(B7098&lt;C7098,A7098,IF(A7098=MAX('entry data'!$B$8:$B$507),"",A7098+1)))</f>
        <v/>
      </c>
      <c r="B7099" s="9" t="str">
        <f t="shared" si="681"/>
        <v/>
      </c>
      <c r="C7099" s="9" t="str">
        <f>IF(ISERROR(VLOOKUP(A7099,'entry data'!B:G,6,0)),"",VLOOKUP(A7099,'entry data'!B:G,6,0))</f>
        <v/>
      </c>
      <c r="D7099" s="9" t="str">
        <f>IF(ISERROR(VLOOKUP(A7099,'entry data'!B:C,2,0)),"",VLOOKUP(A7099,'entry data'!B:C,2,0))</f>
        <v/>
      </c>
      <c r="E7099" s="9" t="str">
        <f>IF(ISERROR(VLOOKUP(A7099,'entry data'!B:E,4,0)),"",VLOOKUP(A7099,'entry data'!B:E,4,0))</f>
        <v/>
      </c>
      <c r="F7099" s="11" t="str">
        <f>IF(A7099="","",IF(ISERROR(VLOOKUP(A7099,'entry data'!B:F,5,0)),"",VLOOKUP(A7099,'entry data'!B:F,5,0)))</f>
        <v/>
      </c>
      <c r="G7099" s="12" t="str">
        <f>IF(A7099="","",IF(ISERROR(VLOOKUP(A7099,'entry data'!B:I,8,0)),"",VLOOKUP(A7099,'entry data'!B:I,7,0)))</f>
        <v/>
      </c>
      <c r="H7099" s="13" t="str">
        <f>IF(A7099="","",IF(B7099=1,VLOOKUP(A7099,'entry data'!B:D,3,0),I7098))</f>
        <v/>
      </c>
      <c r="I7099" s="14" t="str">
        <f>IF(A7099="","",IF(E7099="weekly",7,IF(E7099="fortnightly",14,IF(E7099="monthly",DATE(IF(MONTH(H7099)=12,YEAR(H7099)+1,YEAR(H7099)),VLOOKUP(MONTH(H7099),index!$D$2:$G$13,2,0),DAY(H7099)),
IF(E7099="quarterly",DATE(IF(MONTH(H7099)&gt;=10,YEAR(H7099)+1,YEAR(H7099)),VLOOKUP(MONTH(H7099),index!$D$2:$G$13,3,0),DAY(H7099)),
IF(E7099="halfyearly",DATE(IF(MONTH(H7099)&gt;=7,YEAR(H7099)+1,YEAR(H7099)),VLOOKUP(MONTH(H7099),index!$D$2:$G$13,4,0),DAY(H7099)),
DATE(YEAR(H7099)+1,MONTH(H7099),DAY(H7099)))))-H7099))+H7099)</f>
        <v/>
      </c>
      <c r="J7099" s="9" t="str">
        <f t="shared" si="682"/>
        <v/>
      </c>
      <c r="K7099" s="11" t="str">
        <f t="shared" si="683"/>
        <v/>
      </c>
      <c r="L7099" s="11" t="str">
        <f t="shared" si="684"/>
        <v/>
      </c>
      <c r="M7099" s="11" t="str">
        <f>IF(A7099="","",VLOOKUP(E7099,index!$A$1:$B$6,2,0)*K7099*G7099)</f>
        <v/>
      </c>
      <c r="N7099" s="11" t="str">
        <f>IF(A7099="","",-PMT(G7099*VLOOKUP(E7099,index!$A$1:$B$6,2,0),C7099,F7099,0,0))</f>
        <v/>
      </c>
      <c r="O7099" s="11" t="str">
        <f t="shared" si="685"/>
        <v/>
      </c>
      <c r="P7099" s="11" t="str">
        <f t="shared" si="680"/>
        <v/>
      </c>
    </row>
    <row r="7100" spans="1:16" x14ac:dyDescent="0.25">
      <c r="A7100" s="9" t="str">
        <f>IF(A7099="","",IF(B7099&lt;C7099,A7099,IF(A7099=MAX('entry data'!$B$8:$B$507),"",A7099+1)))</f>
        <v/>
      </c>
      <c r="B7100" s="9" t="str">
        <f t="shared" si="681"/>
        <v/>
      </c>
      <c r="C7100" s="9" t="str">
        <f>IF(ISERROR(VLOOKUP(A7100,'entry data'!B:G,6,0)),"",VLOOKUP(A7100,'entry data'!B:G,6,0))</f>
        <v/>
      </c>
      <c r="D7100" s="9" t="str">
        <f>IF(ISERROR(VLOOKUP(A7100,'entry data'!B:C,2,0)),"",VLOOKUP(A7100,'entry data'!B:C,2,0))</f>
        <v/>
      </c>
      <c r="E7100" s="9" t="str">
        <f>IF(ISERROR(VLOOKUP(A7100,'entry data'!B:E,4,0)),"",VLOOKUP(A7100,'entry data'!B:E,4,0))</f>
        <v/>
      </c>
      <c r="F7100" s="11" t="str">
        <f>IF(A7100="","",IF(ISERROR(VLOOKUP(A7100,'entry data'!B:F,5,0)),"",VLOOKUP(A7100,'entry data'!B:F,5,0)))</f>
        <v/>
      </c>
      <c r="G7100" s="12" t="str">
        <f>IF(A7100="","",IF(ISERROR(VLOOKUP(A7100,'entry data'!B:I,8,0)),"",VLOOKUP(A7100,'entry data'!B:I,7,0)))</f>
        <v/>
      </c>
      <c r="H7100" s="13" t="str">
        <f>IF(A7100="","",IF(B7100=1,VLOOKUP(A7100,'entry data'!B:D,3,0),I7099))</f>
        <v/>
      </c>
      <c r="I7100" s="14" t="str">
        <f>IF(A7100="","",IF(E7100="weekly",7,IF(E7100="fortnightly",14,IF(E7100="monthly",DATE(IF(MONTH(H7100)=12,YEAR(H7100)+1,YEAR(H7100)),VLOOKUP(MONTH(H7100),index!$D$2:$G$13,2,0),DAY(H7100)),
IF(E7100="quarterly",DATE(IF(MONTH(H7100)&gt;=10,YEAR(H7100)+1,YEAR(H7100)),VLOOKUP(MONTH(H7100),index!$D$2:$G$13,3,0),DAY(H7100)),
IF(E7100="halfyearly",DATE(IF(MONTH(H7100)&gt;=7,YEAR(H7100)+1,YEAR(H7100)),VLOOKUP(MONTH(H7100),index!$D$2:$G$13,4,0),DAY(H7100)),
DATE(YEAR(H7100)+1,MONTH(H7100),DAY(H7100)))))-H7100))+H7100)</f>
        <v/>
      </c>
      <c r="J7100" s="9" t="str">
        <f t="shared" si="682"/>
        <v/>
      </c>
      <c r="K7100" s="11" t="str">
        <f t="shared" si="683"/>
        <v/>
      </c>
      <c r="L7100" s="11" t="str">
        <f t="shared" si="684"/>
        <v/>
      </c>
      <c r="M7100" s="11" t="str">
        <f>IF(A7100="","",VLOOKUP(E7100,index!$A$1:$B$6,2,0)*K7100*G7100)</f>
        <v/>
      </c>
      <c r="N7100" s="11" t="str">
        <f>IF(A7100="","",-PMT(G7100*VLOOKUP(E7100,index!$A$1:$B$6,2,0),C7100,F7100,0,0))</f>
        <v/>
      </c>
      <c r="O7100" s="11" t="str">
        <f t="shared" si="685"/>
        <v/>
      </c>
      <c r="P7100" s="11" t="str">
        <f t="shared" si="680"/>
        <v/>
      </c>
    </row>
    <row r="7101" spans="1:16" x14ac:dyDescent="0.25">
      <c r="A7101" s="9" t="str">
        <f>IF(A7100="","",IF(B7100&lt;C7100,A7100,IF(A7100=MAX('entry data'!$B$8:$B$507),"",A7100+1)))</f>
        <v/>
      </c>
      <c r="B7101" s="9" t="str">
        <f t="shared" si="681"/>
        <v/>
      </c>
      <c r="C7101" s="9" t="str">
        <f>IF(ISERROR(VLOOKUP(A7101,'entry data'!B:G,6,0)),"",VLOOKUP(A7101,'entry data'!B:G,6,0))</f>
        <v/>
      </c>
      <c r="D7101" s="9" t="str">
        <f>IF(ISERROR(VLOOKUP(A7101,'entry data'!B:C,2,0)),"",VLOOKUP(A7101,'entry data'!B:C,2,0))</f>
        <v/>
      </c>
      <c r="E7101" s="9" t="str">
        <f>IF(ISERROR(VLOOKUP(A7101,'entry data'!B:E,4,0)),"",VLOOKUP(A7101,'entry data'!B:E,4,0))</f>
        <v/>
      </c>
      <c r="F7101" s="11" t="str">
        <f>IF(A7101="","",IF(ISERROR(VLOOKUP(A7101,'entry data'!B:F,5,0)),"",VLOOKUP(A7101,'entry data'!B:F,5,0)))</f>
        <v/>
      </c>
      <c r="G7101" s="12" t="str">
        <f>IF(A7101="","",IF(ISERROR(VLOOKUP(A7101,'entry data'!B:I,8,0)),"",VLOOKUP(A7101,'entry data'!B:I,7,0)))</f>
        <v/>
      </c>
      <c r="H7101" s="13" t="str">
        <f>IF(A7101="","",IF(B7101=1,VLOOKUP(A7101,'entry data'!B:D,3,0),I7100))</f>
        <v/>
      </c>
      <c r="I7101" s="14" t="str">
        <f>IF(A7101="","",IF(E7101="weekly",7,IF(E7101="fortnightly",14,IF(E7101="monthly",DATE(IF(MONTH(H7101)=12,YEAR(H7101)+1,YEAR(H7101)),VLOOKUP(MONTH(H7101),index!$D$2:$G$13,2,0),DAY(H7101)),
IF(E7101="quarterly",DATE(IF(MONTH(H7101)&gt;=10,YEAR(H7101)+1,YEAR(H7101)),VLOOKUP(MONTH(H7101),index!$D$2:$G$13,3,0),DAY(H7101)),
IF(E7101="halfyearly",DATE(IF(MONTH(H7101)&gt;=7,YEAR(H7101)+1,YEAR(H7101)),VLOOKUP(MONTH(H7101),index!$D$2:$G$13,4,0),DAY(H7101)),
DATE(YEAR(H7101)+1,MONTH(H7101),DAY(H7101)))))-H7101))+H7101)</f>
        <v/>
      </c>
      <c r="J7101" s="9" t="str">
        <f t="shared" si="682"/>
        <v/>
      </c>
      <c r="K7101" s="11" t="str">
        <f t="shared" si="683"/>
        <v/>
      </c>
      <c r="L7101" s="11" t="str">
        <f t="shared" si="684"/>
        <v/>
      </c>
      <c r="M7101" s="11" t="str">
        <f>IF(A7101="","",VLOOKUP(E7101,index!$A$1:$B$6,2,0)*K7101*G7101)</f>
        <v/>
      </c>
      <c r="N7101" s="11" t="str">
        <f>IF(A7101="","",-PMT(G7101*VLOOKUP(E7101,index!$A$1:$B$6,2,0),C7101,F7101,0,0))</f>
        <v/>
      </c>
      <c r="O7101" s="11" t="str">
        <f t="shared" si="685"/>
        <v/>
      </c>
      <c r="P7101" s="11" t="str">
        <f t="shared" si="680"/>
        <v/>
      </c>
    </row>
    <row r="7102" spans="1:16" x14ac:dyDescent="0.25">
      <c r="A7102" s="9" t="str">
        <f>IF(A7101="","",IF(B7101&lt;C7101,A7101,IF(A7101=MAX('entry data'!$B$8:$B$507),"",A7101+1)))</f>
        <v/>
      </c>
      <c r="B7102" s="9" t="str">
        <f t="shared" si="681"/>
        <v/>
      </c>
      <c r="C7102" s="9" t="str">
        <f>IF(ISERROR(VLOOKUP(A7102,'entry data'!B:G,6,0)),"",VLOOKUP(A7102,'entry data'!B:G,6,0))</f>
        <v/>
      </c>
      <c r="D7102" s="9" t="str">
        <f>IF(ISERROR(VLOOKUP(A7102,'entry data'!B:C,2,0)),"",VLOOKUP(A7102,'entry data'!B:C,2,0))</f>
        <v/>
      </c>
      <c r="E7102" s="9" t="str">
        <f>IF(ISERROR(VLOOKUP(A7102,'entry data'!B:E,4,0)),"",VLOOKUP(A7102,'entry data'!B:E,4,0))</f>
        <v/>
      </c>
      <c r="F7102" s="11" t="str">
        <f>IF(A7102="","",IF(ISERROR(VLOOKUP(A7102,'entry data'!B:F,5,0)),"",VLOOKUP(A7102,'entry data'!B:F,5,0)))</f>
        <v/>
      </c>
      <c r="G7102" s="12" t="str">
        <f>IF(A7102="","",IF(ISERROR(VLOOKUP(A7102,'entry data'!B:I,8,0)),"",VLOOKUP(A7102,'entry data'!B:I,7,0)))</f>
        <v/>
      </c>
      <c r="H7102" s="13" t="str">
        <f>IF(A7102="","",IF(B7102=1,VLOOKUP(A7102,'entry data'!B:D,3,0),I7101))</f>
        <v/>
      </c>
      <c r="I7102" s="14" t="str">
        <f>IF(A7102="","",IF(E7102="weekly",7,IF(E7102="fortnightly",14,IF(E7102="monthly",DATE(IF(MONTH(H7102)=12,YEAR(H7102)+1,YEAR(H7102)),VLOOKUP(MONTH(H7102),index!$D$2:$G$13,2,0),DAY(H7102)),
IF(E7102="quarterly",DATE(IF(MONTH(H7102)&gt;=10,YEAR(H7102)+1,YEAR(H7102)),VLOOKUP(MONTH(H7102),index!$D$2:$G$13,3,0),DAY(H7102)),
IF(E7102="halfyearly",DATE(IF(MONTH(H7102)&gt;=7,YEAR(H7102)+1,YEAR(H7102)),VLOOKUP(MONTH(H7102),index!$D$2:$G$13,4,0),DAY(H7102)),
DATE(YEAR(H7102)+1,MONTH(H7102),DAY(H7102)))))-H7102))+H7102)</f>
        <v/>
      </c>
      <c r="J7102" s="9" t="str">
        <f t="shared" si="682"/>
        <v/>
      </c>
      <c r="K7102" s="11" t="str">
        <f t="shared" si="683"/>
        <v/>
      </c>
      <c r="L7102" s="11" t="str">
        <f t="shared" si="684"/>
        <v/>
      </c>
      <c r="M7102" s="11" t="str">
        <f>IF(A7102="","",VLOOKUP(E7102,index!$A$1:$B$6,2,0)*K7102*G7102)</f>
        <v/>
      </c>
      <c r="N7102" s="11" t="str">
        <f>IF(A7102="","",-PMT(G7102*VLOOKUP(E7102,index!$A$1:$B$6,2,0),C7102,F7102,0,0))</f>
        <v/>
      </c>
      <c r="O7102" s="11" t="str">
        <f t="shared" si="685"/>
        <v/>
      </c>
      <c r="P7102" s="11" t="str">
        <f t="shared" si="680"/>
        <v/>
      </c>
    </row>
    <row r="7103" spans="1:16" x14ac:dyDescent="0.25">
      <c r="A7103" s="9" t="str">
        <f>IF(A7102="","",IF(B7102&lt;C7102,A7102,IF(A7102=MAX('entry data'!$B$8:$B$507),"",A7102+1)))</f>
        <v/>
      </c>
      <c r="B7103" s="9" t="str">
        <f t="shared" si="681"/>
        <v/>
      </c>
      <c r="C7103" s="9" t="str">
        <f>IF(ISERROR(VLOOKUP(A7103,'entry data'!B:G,6,0)),"",VLOOKUP(A7103,'entry data'!B:G,6,0))</f>
        <v/>
      </c>
      <c r="D7103" s="9" t="str">
        <f>IF(ISERROR(VLOOKUP(A7103,'entry data'!B:C,2,0)),"",VLOOKUP(A7103,'entry data'!B:C,2,0))</f>
        <v/>
      </c>
      <c r="E7103" s="9" t="str">
        <f>IF(ISERROR(VLOOKUP(A7103,'entry data'!B:E,4,0)),"",VLOOKUP(A7103,'entry data'!B:E,4,0))</f>
        <v/>
      </c>
      <c r="F7103" s="11" t="str">
        <f>IF(A7103="","",IF(ISERROR(VLOOKUP(A7103,'entry data'!B:F,5,0)),"",VLOOKUP(A7103,'entry data'!B:F,5,0)))</f>
        <v/>
      </c>
      <c r="G7103" s="12" t="str">
        <f>IF(A7103="","",IF(ISERROR(VLOOKUP(A7103,'entry data'!B:I,8,0)),"",VLOOKUP(A7103,'entry data'!B:I,7,0)))</f>
        <v/>
      </c>
      <c r="H7103" s="13" t="str">
        <f>IF(A7103="","",IF(B7103=1,VLOOKUP(A7103,'entry data'!B:D,3,0),I7102))</f>
        <v/>
      </c>
      <c r="I7103" s="14" t="str">
        <f>IF(A7103="","",IF(E7103="weekly",7,IF(E7103="fortnightly",14,IF(E7103="monthly",DATE(IF(MONTH(H7103)=12,YEAR(H7103)+1,YEAR(H7103)),VLOOKUP(MONTH(H7103),index!$D$2:$G$13,2,0),DAY(H7103)),
IF(E7103="quarterly",DATE(IF(MONTH(H7103)&gt;=10,YEAR(H7103)+1,YEAR(H7103)),VLOOKUP(MONTH(H7103),index!$D$2:$G$13,3,0),DAY(H7103)),
IF(E7103="halfyearly",DATE(IF(MONTH(H7103)&gt;=7,YEAR(H7103)+1,YEAR(H7103)),VLOOKUP(MONTH(H7103),index!$D$2:$G$13,4,0),DAY(H7103)),
DATE(YEAR(H7103)+1,MONTH(H7103),DAY(H7103)))))-H7103))+H7103)</f>
        <v/>
      </c>
      <c r="J7103" s="9" t="str">
        <f t="shared" si="682"/>
        <v/>
      </c>
      <c r="K7103" s="11" t="str">
        <f t="shared" si="683"/>
        <v/>
      </c>
      <c r="L7103" s="11" t="str">
        <f t="shared" si="684"/>
        <v/>
      </c>
      <c r="M7103" s="11" t="str">
        <f>IF(A7103="","",VLOOKUP(E7103,index!$A$1:$B$6,2,0)*K7103*G7103)</f>
        <v/>
      </c>
      <c r="N7103" s="11" t="str">
        <f>IF(A7103="","",-PMT(G7103*VLOOKUP(E7103,index!$A$1:$B$6,2,0),C7103,F7103,0,0))</f>
        <v/>
      </c>
      <c r="O7103" s="11" t="str">
        <f t="shared" si="685"/>
        <v/>
      </c>
      <c r="P7103" s="11" t="str">
        <f t="shared" si="680"/>
        <v/>
      </c>
    </row>
    <row r="7104" spans="1:16" x14ac:dyDescent="0.25">
      <c r="A7104" s="9" t="str">
        <f>IF(A7103="","",IF(B7103&lt;C7103,A7103,IF(A7103=MAX('entry data'!$B$8:$B$507),"",A7103+1)))</f>
        <v/>
      </c>
      <c r="B7104" s="9" t="str">
        <f t="shared" si="681"/>
        <v/>
      </c>
      <c r="C7104" s="9" t="str">
        <f>IF(ISERROR(VLOOKUP(A7104,'entry data'!B:G,6,0)),"",VLOOKUP(A7104,'entry data'!B:G,6,0))</f>
        <v/>
      </c>
      <c r="D7104" s="9" t="str">
        <f>IF(ISERROR(VLOOKUP(A7104,'entry data'!B:C,2,0)),"",VLOOKUP(A7104,'entry data'!B:C,2,0))</f>
        <v/>
      </c>
      <c r="E7104" s="9" t="str">
        <f>IF(ISERROR(VLOOKUP(A7104,'entry data'!B:E,4,0)),"",VLOOKUP(A7104,'entry data'!B:E,4,0))</f>
        <v/>
      </c>
      <c r="F7104" s="11" t="str">
        <f>IF(A7104="","",IF(ISERROR(VLOOKUP(A7104,'entry data'!B:F,5,0)),"",VLOOKUP(A7104,'entry data'!B:F,5,0)))</f>
        <v/>
      </c>
      <c r="G7104" s="12" t="str">
        <f>IF(A7104="","",IF(ISERROR(VLOOKUP(A7104,'entry data'!B:I,8,0)),"",VLOOKUP(A7104,'entry data'!B:I,7,0)))</f>
        <v/>
      </c>
      <c r="H7104" s="13" t="str">
        <f>IF(A7104="","",IF(B7104=1,VLOOKUP(A7104,'entry data'!B:D,3,0),I7103))</f>
        <v/>
      </c>
      <c r="I7104" s="14" t="str">
        <f>IF(A7104="","",IF(E7104="weekly",7,IF(E7104="fortnightly",14,IF(E7104="monthly",DATE(IF(MONTH(H7104)=12,YEAR(H7104)+1,YEAR(H7104)),VLOOKUP(MONTH(H7104),index!$D$2:$G$13,2,0),DAY(H7104)),
IF(E7104="quarterly",DATE(IF(MONTH(H7104)&gt;=10,YEAR(H7104)+1,YEAR(H7104)),VLOOKUP(MONTH(H7104),index!$D$2:$G$13,3,0),DAY(H7104)),
IF(E7104="halfyearly",DATE(IF(MONTH(H7104)&gt;=7,YEAR(H7104)+1,YEAR(H7104)),VLOOKUP(MONTH(H7104),index!$D$2:$G$13,4,0),DAY(H7104)),
DATE(YEAR(H7104)+1,MONTH(H7104),DAY(H7104)))))-H7104))+H7104)</f>
        <v/>
      </c>
      <c r="J7104" s="9" t="str">
        <f t="shared" si="682"/>
        <v/>
      </c>
      <c r="K7104" s="11" t="str">
        <f t="shared" si="683"/>
        <v/>
      </c>
      <c r="L7104" s="11" t="str">
        <f t="shared" si="684"/>
        <v/>
      </c>
      <c r="M7104" s="11" t="str">
        <f>IF(A7104="","",VLOOKUP(E7104,index!$A$1:$B$6,2,0)*K7104*G7104)</f>
        <v/>
      </c>
      <c r="N7104" s="11" t="str">
        <f>IF(A7104="","",-PMT(G7104*VLOOKUP(E7104,index!$A$1:$B$6,2,0),C7104,F7104,0,0))</f>
        <v/>
      </c>
      <c r="O7104" s="11" t="str">
        <f t="shared" si="685"/>
        <v/>
      </c>
      <c r="P7104" s="11" t="str">
        <f t="shared" si="680"/>
        <v/>
      </c>
    </row>
    <row r="7105" spans="1:16" x14ac:dyDescent="0.25">
      <c r="A7105" s="9" t="str">
        <f>IF(A7104="","",IF(B7104&lt;C7104,A7104,IF(A7104=MAX('entry data'!$B$8:$B$507),"",A7104+1)))</f>
        <v/>
      </c>
      <c r="B7105" s="9" t="str">
        <f t="shared" si="681"/>
        <v/>
      </c>
      <c r="C7105" s="9" t="str">
        <f>IF(ISERROR(VLOOKUP(A7105,'entry data'!B:G,6,0)),"",VLOOKUP(A7105,'entry data'!B:G,6,0))</f>
        <v/>
      </c>
      <c r="D7105" s="9" t="str">
        <f>IF(ISERROR(VLOOKUP(A7105,'entry data'!B:C,2,0)),"",VLOOKUP(A7105,'entry data'!B:C,2,0))</f>
        <v/>
      </c>
      <c r="E7105" s="9" t="str">
        <f>IF(ISERROR(VLOOKUP(A7105,'entry data'!B:E,4,0)),"",VLOOKUP(A7105,'entry data'!B:E,4,0))</f>
        <v/>
      </c>
      <c r="F7105" s="11" t="str">
        <f>IF(A7105="","",IF(ISERROR(VLOOKUP(A7105,'entry data'!B:F,5,0)),"",VLOOKUP(A7105,'entry data'!B:F,5,0)))</f>
        <v/>
      </c>
      <c r="G7105" s="12" t="str">
        <f>IF(A7105="","",IF(ISERROR(VLOOKUP(A7105,'entry data'!B:I,8,0)),"",VLOOKUP(A7105,'entry data'!B:I,7,0)))</f>
        <v/>
      </c>
      <c r="H7105" s="13" t="str">
        <f>IF(A7105="","",IF(B7105=1,VLOOKUP(A7105,'entry data'!B:D,3,0),I7104))</f>
        <v/>
      </c>
      <c r="I7105" s="14" t="str">
        <f>IF(A7105="","",IF(E7105="weekly",7,IF(E7105="fortnightly",14,IF(E7105="monthly",DATE(IF(MONTH(H7105)=12,YEAR(H7105)+1,YEAR(H7105)),VLOOKUP(MONTH(H7105),index!$D$2:$G$13,2,0),DAY(H7105)),
IF(E7105="quarterly",DATE(IF(MONTH(H7105)&gt;=10,YEAR(H7105)+1,YEAR(H7105)),VLOOKUP(MONTH(H7105),index!$D$2:$G$13,3,0),DAY(H7105)),
IF(E7105="halfyearly",DATE(IF(MONTH(H7105)&gt;=7,YEAR(H7105)+1,YEAR(H7105)),VLOOKUP(MONTH(H7105),index!$D$2:$G$13,4,0),DAY(H7105)),
DATE(YEAR(H7105)+1,MONTH(H7105),DAY(H7105)))))-H7105))+H7105)</f>
        <v/>
      </c>
      <c r="J7105" s="9" t="str">
        <f t="shared" si="682"/>
        <v/>
      </c>
      <c r="K7105" s="11" t="str">
        <f t="shared" si="683"/>
        <v/>
      </c>
      <c r="L7105" s="11" t="str">
        <f t="shared" si="684"/>
        <v/>
      </c>
      <c r="M7105" s="11" t="str">
        <f>IF(A7105="","",VLOOKUP(E7105,index!$A$1:$B$6,2,0)*K7105*G7105)</f>
        <v/>
      </c>
      <c r="N7105" s="11" t="str">
        <f>IF(A7105="","",-PMT(G7105*VLOOKUP(E7105,index!$A$1:$B$6,2,0),C7105,F7105,0,0))</f>
        <v/>
      </c>
      <c r="O7105" s="11" t="str">
        <f t="shared" si="685"/>
        <v/>
      </c>
      <c r="P7105" s="11" t="str">
        <f t="shared" si="680"/>
        <v/>
      </c>
    </row>
    <row r="7106" spans="1:16" x14ac:dyDescent="0.25">
      <c r="A7106" s="9" t="str">
        <f>IF(A7105="","",IF(B7105&lt;C7105,A7105,IF(A7105=MAX('entry data'!$B$8:$B$507),"",A7105+1)))</f>
        <v/>
      </c>
      <c r="B7106" s="9" t="str">
        <f t="shared" si="681"/>
        <v/>
      </c>
      <c r="C7106" s="9" t="str">
        <f>IF(ISERROR(VLOOKUP(A7106,'entry data'!B:G,6,0)),"",VLOOKUP(A7106,'entry data'!B:G,6,0))</f>
        <v/>
      </c>
      <c r="D7106" s="9" t="str">
        <f>IF(ISERROR(VLOOKUP(A7106,'entry data'!B:C,2,0)),"",VLOOKUP(A7106,'entry data'!B:C,2,0))</f>
        <v/>
      </c>
      <c r="E7106" s="9" t="str">
        <f>IF(ISERROR(VLOOKUP(A7106,'entry data'!B:E,4,0)),"",VLOOKUP(A7106,'entry data'!B:E,4,0))</f>
        <v/>
      </c>
      <c r="F7106" s="11" t="str">
        <f>IF(A7106="","",IF(ISERROR(VLOOKUP(A7106,'entry data'!B:F,5,0)),"",VLOOKUP(A7106,'entry data'!B:F,5,0)))</f>
        <v/>
      </c>
      <c r="G7106" s="12" t="str">
        <f>IF(A7106="","",IF(ISERROR(VLOOKUP(A7106,'entry data'!B:I,8,0)),"",VLOOKUP(A7106,'entry data'!B:I,7,0)))</f>
        <v/>
      </c>
      <c r="H7106" s="13" t="str">
        <f>IF(A7106="","",IF(B7106=1,VLOOKUP(A7106,'entry data'!B:D,3,0),I7105))</f>
        <v/>
      </c>
      <c r="I7106" s="14" t="str">
        <f>IF(A7106="","",IF(E7106="weekly",7,IF(E7106="fortnightly",14,IF(E7106="monthly",DATE(IF(MONTH(H7106)=12,YEAR(H7106)+1,YEAR(H7106)),VLOOKUP(MONTH(H7106),index!$D$2:$G$13,2,0),DAY(H7106)),
IF(E7106="quarterly",DATE(IF(MONTH(H7106)&gt;=10,YEAR(H7106)+1,YEAR(H7106)),VLOOKUP(MONTH(H7106),index!$D$2:$G$13,3,0),DAY(H7106)),
IF(E7106="halfyearly",DATE(IF(MONTH(H7106)&gt;=7,YEAR(H7106)+1,YEAR(H7106)),VLOOKUP(MONTH(H7106),index!$D$2:$G$13,4,0),DAY(H7106)),
DATE(YEAR(H7106)+1,MONTH(H7106),DAY(H7106)))))-H7106))+H7106)</f>
        <v/>
      </c>
      <c r="J7106" s="9" t="str">
        <f t="shared" si="682"/>
        <v/>
      </c>
      <c r="K7106" s="11" t="str">
        <f t="shared" si="683"/>
        <v/>
      </c>
      <c r="L7106" s="11" t="str">
        <f t="shared" si="684"/>
        <v/>
      </c>
      <c r="M7106" s="11" t="str">
        <f>IF(A7106="","",VLOOKUP(E7106,index!$A$1:$B$6,2,0)*K7106*G7106)</f>
        <v/>
      </c>
      <c r="N7106" s="11" t="str">
        <f>IF(A7106="","",-PMT(G7106*VLOOKUP(E7106,index!$A$1:$B$6,2,0),C7106,F7106,0,0))</f>
        <v/>
      </c>
      <c r="O7106" s="11" t="str">
        <f t="shared" si="685"/>
        <v/>
      </c>
      <c r="P7106" s="11" t="str">
        <f t="shared" si="680"/>
        <v/>
      </c>
    </row>
    <row r="7107" spans="1:16" x14ac:dyDescent="0.25">
      <c r="A7107" s="9" t="str">
        <f>IF(A7106="","",IF(B7106&lt;C7106,A7106,IF(A7106=MAX('entry data'!$B$8:$B$507),"",A7106+1)))</f>
        <v/>
      </c>
      <c r="B7107" s="9" t="str">
        <f t="shared" si="681"/>
        <v/>
      </c>
      <c r="C7107" s="9" t="str">
        <f>IF(ISERROR(VLOOKUP(A7107,'entry data'!B:G,6,0)),"",VLOOKUP(A7107,'entry data'!B:G,6,0))</f>
        <v/>
      </c>
      <c r="D7107" s="9" t="str">
        <f>IF(ISERROR(VLOOKUP(A7107,'entry data'!B:C,2,0)),"",VLOOKUP(A7107,'entry data'!B:C,2,0))</f>
        <v/>
      </c>
      <c r="E7107" s="9" t="str">
        <f>IF(ISERROR(VLOOKUP(A7107,'entry data'!B:E,4,0)),"",VLOOKUP(A7107,'entry data'!B:E,4,0))</f>
        <v/>
      </c>
      <c r="F7107" s="11" t="str">
        <f>IF(A7107="","",IF(ISERROR(VLOOKUP(A7107,'entry data'!B:F,5,0)),"",VLOOKUP(A7107,'entry data'!B:F,5,0)))</f>
        <v/>
      </c>
      <c r="G7107" s="12" t="str">
        <f>IF(A7107="","",IF(ISERROR(VLOOKUP(A7107,'entry data'!B:I,8,0)),"",VLOOKUP(A7107,'entry data'!B:I,7,0)))</f>
        <v/>
      </c>
      <c r="H7107" s="13" t="str">
        <f>IF(A7107="","",IF(B7107=1,VLOOKUP(A7107,'entry data'!B:D,3,0),I7106))</f>
        <v/>
      </c>
      <c r="I7107" s="14" t="str">
        <f>IF(A7107="","",IF(E7107="weekly",7,IF(E7107="fortnightly",14,IF(E7107="monthly",DATE(IF(MONTH(H7107)=12,YEAR(H7107)+1,YEAR(H7107)),VLOOKUP(MONTH(H7107),index!$D$2:$G$13,2,0),DAY(H7107)),
IF(E7107="quarterly",DATE(IF(MONTH(H7107)&gt;=10,YEAR(H7107)+1,YEAR(H7107)),VLOOKUP(MONTH(H7107),index!$D$2:$G$13,3,0),DAY(H7107)),
IF(E7107="halfyearly",DATE(IF(MONTH(H7107)&gt;=7,YEAR(H7107)+1,YEAR(H7107)),VLOOKUP(MONTH(H7107),index!$D$2:$G$13,4,0),DAY(H7107)),
DATE(YEAR(H7107)+1,MONTH(H7107),DAY(H7107)))))-H7107))+H7107)</f>
        <v/>
      </c>
      <c r="J7107" s="9" t="str">
        <f t="shared" si="682"/>
        <v/>
      </c>
      <c r="K7107" s="11" t="str">
        <f t="shared" si="683"/>
        <v/>
      </c>
      <c r="L7107" s="11" t="str">
        <f t="shared" si="684"/>
        <v/>
      </c>
      <c r="M7107" s="11" t="str">
        <f>IF(A7107="","",VLOOKUP(E7107,index!$A$1:$B$6,2,0)*K7107*G7107)</f>
        <v/>
      </c>
      <c r="N7107" s="11" t="str">
        <f>IF(A7107="","",-PMT(G7107*VLOOKUP(E7107,index!$A$1:$B$6,2,0),C7107,F7107,0,0))</f>
        <v/>
      </c>
      <c r="O7107" s="11" t="str">
        <f t="shared" si="685"/>
        <v/>
      </c>
      <c r="P7107" s="11" t="str">
        <f t="shared" ref="P7107:P7170" si="686">IF(A7107="","",IF(J7107&lt;&gt;J7108,O7107,0))</f>
        <v/>
      </c>
    </row>
    <row r="7108" spans="1:16" x14ac:dyDescent="0.25">
      <c r="A7108" s="9" t="str">
        <f>IF(A7107="","",IF(B7107&lt;C7107,A7107,IF(A7107=MAX('entry data'!$B$8:$B$507),"",A7107+1)))</f>
        <v/>
      </c>
      <c r="B7108" s="9" t="str">
        <f t="shared" si="681"/>
        <v/>
      </c>
      <c r="C7108" s="9" t="str">
        <f>IF(ISERROR(VLOOKUP(A7108,'entry data'!B:G,6,0)),"",VLOOKUP(A7108,'entry data'!B:G,6,0))</f>
        <v/>
      </c>
      <c r="D7108" s="9" t="str">
        <f>IF(ISERROR(VLOOKUP(A7108,'entry data'!B:C,2,0)),"",VLOOKUP(A7108,'entry data'!B:C,2,0))</f>
        <v/>
      </c>
      <c r="E7108" s="9" t="str">
        <f>IF(ISERROR(VLOOKUP(A7108,'entry data'!B:E,4,0)),"",VLOOKUP(A7108,'entry data'!B:E,4,0))</f>
        <v/>
      </c>
      <c r="F7108" s="11" t="str">
        <f>IF(A7108="","",IF(ISERROR(VLOOKUP(A7108,'entry data'!B:F,5,0)),"",VLOOKUP(A7108,'entry data'!B:F,5,0)))</f>
        <v/>
      </c>
      <c r="G7108" s="12" t="str">
        <f>IF(A7108="","",IF(ISERROR(VLOOKUP(A7108,'entry data'!B:I,8,0)),"",VLOOKUP(A7108,'entry data'!B:I,7,0)))</f>
        <v/>
      </c>
      <c r="H7108" s="13" t="str">
        <f>IF(A7108="","",IF(B7108=1,VLOOKUP(A7108,'entry data'!B:D,3,0),I7107))</f>
        <v/>
      </c>
      <c r="I7108" s="14" t="str">
        <f>IF(A7108="","",IF(E7108="weekly",7,IF(E7108="fortnightly",14,IF(E7108="monthly",DATE(IF(MONTH(H7108)=12,YEAR(H7108)+1,YEAR(H7108)),VLOOKUP(MONTH(H7108),index!$D$2:$G$13,2,0),DAY(H7108)),
IF(E7108="quarterly",DATE(IF(MONTH(H7108)&gt;=10,YEAR(H7108)+1,YEAR(H7108)),VLOOKUP(MONTH(H7108),index!$D$2:$G$13,3,0),DAY(H7108)),
IF(E7108="halfyearly",DATE(IF(MONTH(H7108)&gt;=7,YEAR(H7108)+1,YEAR(H7108)),VLOOKUP(MONTH(H7108),index!$D$2:$G$13,4,0),DAY(H7108)),
DATE(YEAR(H7108)+1,MONTH(H7108),DAY(H7108)))))-H7108))+H7108)</f>
        <v/>
      </c>
      <c r="J7108" s="9" t="str">
        <f t="shared" si="682"/>
        <v/>
      </c>
      <c r="K7108" s="11" t="str">
        <f t="shared" si="683"/>
        <v/>
      </c>
      <c r="L7108" s="11" t="str">
        <f t="shared" si="684"/>
        <v/>
      </c>
      <c r="M7108" s="11" t="str">
        <f>IF(A7108="","",VLOOKUP(E7108,index!$A$1:$B$6,2,0)*K7108*G7108)</f>
        <v/>
      </c>
      <c r="N7108" s="11" t="str">
        <f>IF(A7108="","",-PMT(G7108*VLOOKUP(E7108,index!$A$1:$B$6,2,0),C7108,F7108,0,0))</f>
        <v/>
      </c>
      <c r="O7108" s="11" t="str">
        <f t="shared" si="685"/>
        <v/>
      </c>
      <c r="P7108" s="11" t="str">
        <f t="shared" si="686"/>
        <v/>
      </c>
    </row>
    <row r="7109" spans="1:16" x14ac:dyDescent="0.25">
      <c r="A7109" s="9" t="str">
        <f>IF(A7108="","",IF(B7108&lt;C7108,A7108,IF(A7108=MAX('entry data'!$B$8:$B$507),"",A7108+1)))</f>
        <v/>
      </c>
      <c r="B7109" s="9" t="str">
        <f t="shared" si="681"/>
        <v/>
      </c>
      <c r="C7109" s="9" t="str">
        <f>IF(ISERROR(VLOOKUP(A7109,'entry data'!B:G,6,0)),"",VLOOKUP(A7109,'entry data'!B:G,6,0))</f>
        <v/>
      </c>
      <c r="D7109" s="9" t="str">
        <f>IF(ISERROR(VLOOKUP(A7109,'entry data'!B:C,2,0)),"",VLOOKUP(A7109,'entry data'!B:C,2,0))</f>
        <v/>
      </c>
      <c r="E7109" s="9" t="str">
        <f>IF(ISERROR(VLOOKUP(A7109,'entry data'!B:E,4,0)),"",VLOOKUP(A7109,'entry data'!B:E,4,0))</f>
        <v/>
      </c>
      <c r="F7109" s="11" t="str">
        <f>IF(A7109="","",IF(ISERROR(VLOOKUP(A7109,'entry data'!B:F,5,0)),"",VLOOKUP(A7109,'entry data'!B:F,5,0)))</f>
        <v/>
      </c>
      <c r="G7109" s="12" t="str">
        <f>IF(A7109="","",IF(ISERROR(VLOOKUP(A7109,'entry data'!B:I,8,0)),"",VLOOKUP(A7109,'entry data'!B:I,7,0)))</f>
        <v/>
      </c>
      <c r="H7109" s="13" t="str">
        <f>IF(A7109="","",IF(B7109=1,VLOOKUP(A7109,'entry data'!B:D,3,0),I7108))</f>
        <v/>
      </c>
      <c r="I7109" s="14" t="str">
        <f>IF(A7109="","",IF(E7109="weekly",7,IF(E7109="fortnightly",14,IF(E7109="monthly",DATE(IF(MONTH(H7109)=12,YEAR(H7109)+1,YEAR(H7109)),VLOOKUP(MONTH(H7109),index!$D$2:$G$13,2,0),DAY(H7109)),
IF(E7109="quarterly",DATE(IF(MONTH(H7109)&gt;=10,YEAR(H7109)+1,YEAR(H7109)),VLOOKUP(MONTH(H7109),index!$D$2:$G$13,3,0),DAY(H7109)),
IF(E7109="halfyearly",DATE(IF(MONTH(H7109)&gt;=7,YEAR(H7109)+1,YEAR(H7109)),VLOOKUP(MONTH(H7109),index!$D$2:$G$13,4,0),DAY(H7109)),
DATE(YEAR(H7109)+1,MONTH(H7109),DAY(H7109)))))-H7109))+H7109)</f>
        <v/>
      </c>
      <c r="J7109" s="9" t="str">
        <f t="shared" si="682"/>
        <v/>
      </c>
      <c r="K7109" s="11" t="str">
        <f t="shared" si="683"/>
        <v/>
      </c>
      <c r="L7109" s="11" t="str">
        <f t="shared" si="684"/>
        <v/>
      </c>
      <c r="M7109" s="11" t="str">
        <f>IF(A7109="","",VLOOKUP(E7109,index!$A$1:$B$6,2,0)*K7109*G7109)</f>
        <v/>
      </c>
      <c r="N7109" s="11" t="str">
        <f>IF(A7109="","",-PMT(G7109*VLOOKUP(E7109,index!$A$1:$B$6,2,0),C7109,F7109,0,0))</f>
        <v/>
      </c>
      <c r="O7109" s="11" t="str">
        <f t="shared" si="685"/>
        <v/>
      </c>
      <c r="P7109" s="11" t="str">
        <f t="shared" si="686"/>
        <v/>
      </c>
    </row>
    <row r="7110" spans="1:16" x14ac:dyDescent="0.25">
      <c r="A7110" s="9" t="str">
        <f>IF(A7109="","",IF(B7109&lt;C7109,A7109,IF(A7109=MAX('entry data'!$B$8:$B$507),"",A7109+1)))</f>
        <v/>
      </c>
      <c r="B7110" s="9" t="str">
        <f t="shared" si="681"/>
        <v/>
      </c>
      <c r="C7110" s="9" t="str">
        <f>IF(ISERROR(VLOOKUP(A7110,'entry data'!B:G,6,0)),"",VLOOKUP(A7110,'entry data'!B:G,6,0))</f>
        <v/>
      </c>
      <c r="D7110" s="9" t="str">
        <f>IF(ISERROR(VLOOKUP(A7110,'entry data'!B:C,2,0)),"",VLOOKUP(A7110,'entry data'!B:C,2,0))</f>
        <v/>
      </c>
      <c r="E7110" s="9" t="str">
        <f>IF(ISERROR(VLOOKUP(A7110,'entry data'!B:E,4,0)),"",VLOOKUP(A7110,'entry data'!B:E,4,0))</f>
        <v/>
      </c>
      <c r="F7110" s="11" t="str">
        <f>IF(A7110="","",IF(ISERROR(VLOOKUP(A7110,'entry data'!B:F,5,0)),"",VLOOKUP(A7110,'entry data'!B:F,5,0)))</f>
        <v/>
      </c>
      <c r="G7110" s="12" t="str">
        <f>IF(A7110="","",IF(ISERROR(VLOOKUP(A7110,'entry data'!B:I,8,0)),"",VLOOKUP(A7110,'entry data'!B:I,7,0)))</f>
        <v/>
      </c>
      <c r="H7110" s="13" t="str">
        <f>IF(A7110="","",IF(B7110=1,VLOOKUP(A7110,'entry data'!B:D,3,0),I7109))</f>
        <v/>
      </c>
      <c r="I7110" s="14" t="str">
        <f>IF(A7110="","",IF(E7110="weekly",7,IF(E7110="fortnightly",14,IF(E7110="monthly",DATE(IF(MONTH(H7110)=12,YEAR(H7110)+1,YEAR(H7110)),VLOOKUP(MONTH(H7110),index!$D$2:$G$13,2,0),DAY(H7110)),
IF(E7110="quarterly",DATE(IF(MONTH(H7110)&gt;=10,YEAR(H7110)+1,YEAR(H7110)),VLOOKUP(MONTH(H7110),index!$D$2:$G$13,3,0),DAY(H7110)),
IF(E7110="halfyearly",DATE(IF(MONTH(H7110)&gt;=7,YEAR(H7110)+1,YEAR(H7110)),VLOOKUP(MONTH(H7110),index!$D$2:$G$13,4,0),DAY(H7110)),
DATE(YEAR(H7110)+1,MONTH(H7110),DAY(H7110)))))-H7110))+H7110)</f>
        <v/>
      </c>
      <c r="J7110" s="9" t="str">
        <f t="shared" si="682"/>
        <v/>
      </c>
      <c r="K7110" s="11" t="str">
        <f t="shared" si="683"/>
        <v/>
      </c>
      <c r="L7110" s="11" t="str">
        <f t="shared" si="684"/>
        <v/>
      </c>
      <c r="M7110" s="11" t="str">
        <f>IF(A7110="","",VLOOKUP(E7110,index!$A$1:$B$6,2,0)*K7110*G7110)</f>
        <v/>
      </c>
      <c r="N7110" s="11" t="str">
        <f>IF(A7110="","",-PMT(G7110*VLOOKUP(E7110,index!$A$1:$B$6,2,0),C7110,F7110,0,0))</f>
        <v/>
      </c>
      <c r="O7110" s="11" t="str">
        <f t="shared" si="685"/>
        <v/>
      </c>
      <c r="P7110" s="11" t="str">
        <f t="shared" si="686"/>
        <v/>
      </c>
    </row>
    <row r="7111" spans="1:16" x14ac:dyDescent="0.25">
      <c r="A7111" s="9" t="str">
        <f>IF(A7110="","",IF(B7110&lt;C7110,A7110,IF(A7110=MAX('entry data'!$B$8:$B$507),"",A7110+1)))</f>
        <v/>
      </c>
      <c r="B7111" s="9" t="str">
        <f t="shared" si="681"/>
        <v/>
      </c>
      <c r="C7111" s="9" t="str">
        <f>IF(ISERROR(VLOOKUP(A7111,'entry data'!B:G,6,0)),"",VLOOKUP(A7111,'entry data'!B:G,6,0))</f>
        <v/>
      </c>
      <c r="D7111" s="9" t="str">
        <f>IF(ISERROR(VLOOKUP(A7111,'entry data'!B:C,2,0)),"",VLOOKUP(A7111,'entry data'!B:C,2,0))</f>
        <v/>
      </c>
      <c r="E7111" s="9" t="str">
        <f>IF(ISERROR(VLOOKUP(A7111,'entry data'!B:E,4,0)),"",VLOOKUP(A7111,'entry data'!B:E,4,0))</f>
        <v/>
      </c>
      <c r="F7111" s="11" t="str">
        <f>IF(A7111="","",IF(ISERROR(VLOOKUP(A7111,'entry data'!B:F,5,0)),"",VLOOKUP(A7111,'entry data'!B:F,5,0)))</f>
        <v/>
      </c>
      <c r="G7111" s="12" t="str">
        <f>IF(A7111="","",IF(ISERROR(VLOOKUP(A7111,'entry data'!B:I,8,0)),"",VLOOKUP(A7111,'entry data'!B:I,7,0)))</f>
        <v/>
      </c>
      <c r="H7111" s="13" t="str">
        <f>IF(A7111="","",IF(B7111=1,VLOOKUP(A7111,'entry data'!B:D,3,0),I7110))</f>
        <v/>
      </c>
      <c r="I7111" s="14" t="str">
        <f>IF(A7111="","",IF(E7111="weekly",7,IF(E7111="fortnightly",14,IF(E7111="monthly",DATE(IF(MONTH(H7111)=12,YEAR(H7111)+1,YEAR(H7111)),VLOOKUP(MONTH(H7111),index!$D$2:$G$13,2,0),DAY(H7111)),
IF(E7111="quarterly",DATE(IF(MONTH(H7111)&gt;=10,YEAR(H7111)+1,YEAR(H7111)),VLOOKUP(MONTH(H7111),index!$D$2:$G$13,3,0),DAY(H7111)),
IF(E7111="halfyearly",DATE(IF(MONTH(H7111)&gt;=7,YEAR(H7111)+1,YEAR(H7111)),VLOOKUP(MONTH(H7111),index!$D$2:$G$13,4,0),DAY(H7111)),
DATE(YEAR(H7111)+1,MONTH(H7111),DAY(H7111)))))-H7111))+H7111)</f>
        <v/>
      </c>
      <c r="J7111" s="9" t="str">
        <f t="shared" si="682"/>
        <v/>
      </c>
      <c r="K7111" s="11" t="str">
        <f t="shared" si="683"/>
        <v/>
      </c>
      <c r="L7111" s="11" t="str">
        <f t="shared" si="684"/>
        <v/>
      </c>
      <c r="M7111" s="11" t="str">
        <f>IF(A7111="","",VLOOKUP(E7111,index!$A$1:$B$6,2,0)*K7111*G7111)</f>
        <v/>
      </c>
      <c r="N7111" s="11" t="str">
        <f>IF(A7111="","",-PMT(G7111*VLOOKUP(E7111,index!$A$1:$B$6,2,0),C7111,F7111,0,0))</f>
        <v/>
      </c>
      <c r="O7111" s="11" t="str">
        <f t="shared" si="685"/>
        <v/>
      </c>
      <c r="P7111" s="11" t="str">
        <f t="shared" si="686"/>
        <v/>
      </c>
    </row>
    <row r="7112" spans="1:16" x14ac:dyDescent="0.25">
      <c r="A7112" s="9" t="str">
        <f>IF(A7111="","",IF(B7111&lt;C7111,A7111,IF(A7111=MAX('entry data'!$B$8:$B$507),"",A7111+1)))</f>
        <v/>
      </c>
      <c r="B7112" s="9" t="str">
        <f t="shared" si="681"/>
        <v/>
      </c>
      <c r="C7112" s="9" t="str">
        <f>IF(ISERROR(VLOOKUP(A7112,'entry data'!B:G,6,0)),"",VLOOKUP(A7112,'entry data'!B:G,6,0))</f>
        <v/>
      </c>
      <c r="D7112" s="9" t="str">
        <f>IF(ISERROR(VLOOKUP(A7112,'entry data'!B:C,2,0)),"",VLOOKUP(A7112,'entry data'!B:C,2,0))</f>
        <v/>
      </c>
      <c r="E7112" s="9" t="str">
        <f>IF(ISERROR(VLOOKUP(A7112,'entry data'!B:E,4,0)),"",VLOOKUP(A7112,'entry data'!B:E,4,0))</f>
        <v/>
      </c>
      <c r="F7112" s="11" t="str">
        <f>IF(A7112="","",IF(ISERROR(VLOOKUP(A7112,'entry data'!B:F,5,0)),"",VLOOKUP(A7112,'entry data'!B:F,5,0)))</f>
        <v/>
      </c>
      <c r="G7112" s="12" t="str">
        <f>IF(A7112="","",IF(ISERROR(VLOOKUP(A7112,'entry data'!B:I,8,0)),"",VLOOKUP(A7112,'entry data'!B:I,7,0)))</f>
        <v/>
      </c>
      <c r="H7112" s="13" t="str">
        <f>IF(A7112="","",IF(B7112=1,VLOOKUP(A7112,'entry data'!B:D,3,0),I7111))</f>
        <v/>
      </c>
      <c r="I7112" s="14" t="str">
        <f>IF(A7112="","",IF(E7112="weekly",7,IF(E7112="fortnightly",14,IF(E7112="monthly",DATE(IF(MONTH(H7112)=12,YEAR(H7112)+1,YEAR(H7112)),VLOOKUP(MONTH(H7112),index!$D$2:$G$13,2,0),DAY(H7112)),
IF(E7112="quarterly",DATE(IF(MONTH(H7112)&gt;=10,YEAR(H7112)+1,YEAR(H7112)),VLOOKUP(MONTH(H7112),index!$D$2:$G$13,3,0),DAY(H7112)),
IF(E7112="halfyearly",DATE(IF(MONTH(H7112)&gt;=7,YEAR(H7112)+1,YEAR(H7112)),VLOOKUP(MONTH(H7112),index!$D$2:$G$13,4,0),DAY(H7112)),
DATE(YEAR(H7112)+1,MONTH(H7112),DAY(H7112)))))-H7112))+H7112)</f>
        <v/>
      </c>
      <c r="J7112" s="9" t="str">
        <f t="shared" si="682"/>
        <v/>
      </c>
      <c r="K7112" s="11" t="str">
        <f t="shared" si="683"/>
        <v/>
      </c>
      <c r="L7112" s="11" t="str">
        <f t="shared" si="684"/>
        <v/>
      </c>
      <c r="M7112" s="11" t="str">
        <f>IF(A7112="","",VLOOKUP(E7112,index!$A$1:$B$6,2,0)*K7112*G7112)</f>
        <v/>
      </c>
      <c r="N7112" s="11" t="str">
        <f>IF(A7112="","",-PMT(G7112*VLOOKUP(E7112,index!$A$1:$B$6,2,0),C7112,F7112,0,0))</f>
        <v/>
      </c>
      <c r="O7112" s="11" t="str">
        <f t="shared" si="685"/>
        <v/>
      </c>
      <c r="P7112" s="11" t="str">
        <f t="shared" si="686"/>
        <v/>
      </c>
    </row>
    <row r="7113" spans="1:16" x14ac:dyDescent="0.25">
      <c r="A7113" s="9" t="str">
        <f>IF(A7112="","",IF(B7112&lt;C7112,A7112,IF(A7112=MAX('entry data'!$B$8:$B$507),"",A7112+1)))</f>
        <v/>
      </c>
      <c r="B7113" s="9" t="str">
        <f t="shared" si="681"/>
        <v/>
      </c>
      <c r="C7113" s="9" t="str">
        <f>IF(ISERROR(VLOOKUP(A7113,'entry data'!B:G,6,0)),"",VLOOKUP(A7113,'entry data'!B:G,6,0))</f>
        <v/>
      </c>
      <c r="D7113" s="9" t="str">
        <f>IF(ISERROR(VLOOKUP(A7113,'entry data'!B:C,2,0)),"",VLOOKUP(A7113,'entry data'!B:C,2,0))</f>
        <v/>
      </c>
      <c r="E7113" s="9" t="str">
        <f>IF(ISERROR(VLOOKUP(A7113,'entry data'!B:E,4,0)),"",VLOOKUP(A7113,'entry data'!B:E,4,0))</f>
        <v/>
      </c>
      <c r="F7113" s="11" t="str">
        <f>IF(A7113="","",IF(ISERROR(VLOOKUP(A7113,'entry data'!B:F,5,0)),"",VLOOKUP(A7113,'entry data'!B:F,5,0)))</f>
        <v/>
      </c>
      <c r="G7113" s="12" t="str">
        <f>IF(A7113="","",IF(ISERROR(VLOOKUP(A7113,'entry data'!B:I,8,0)),"",VLOOKUP(A7113,'entry data'!B:I,7,0)))</f>
        <v/>
      </c>
      <c r="H7113" s="13" t="str">
        <f>IF(A7113="","",IF(B7113=1,VLOOKUP(A7113,'entry data'!B:D,3,0),I7112))</f>
        <v/>
      </c>
      <c r="I7113" s="14" t="str">
        <f>IF(A7113="","",IF(E7113="weekly",7,IF(E7113="fortnightly",14,IF(E7113="monthly",DATE(IF(MONTH(H7113)=12,YEAR(H7113)+1,YEAR(H7113)),VLOOKUP(MONTH(H7113),index!$D$2:$G$13,2,0),DAY(H7113)),
IF(E7113="quarterly",DATE(IF(MONTH(H7113)&gt;=10,YEAR(H7113)+1,YEAR(H7113)),VLOOKUP(MONTH(H7113),index!$D$2:$G$13,3,0),DAY(H7113)),
IF(E7113="halfyearly",DATE(IF(MONTH(H7113)&gt;=7,YEAR(H7113)+1,YEAR(H7113)),VLOOKUP(MONTH(H7113),index!$D$2:$G$13,4,0),DAY(H7113)),
DATE(YEAR(H7113)+1,MONTH(H7113),DAY(H7113)))))-H7113))+H7113)</f>
        <v/>
      </c>
      <c r="J7113" s="9" t="str">
        <f t="shared" si="682"/>
        <v/>
      </c>
      <c r="K7113" s="11" t="str">
        <f t="shared" si="683"/>
        <v/>
      </c>
      <c r="L7113" s="11" t="str">
        <f t="shared" si="684"/>
        <v/>
      </c>
      <c r="M7113" s="11" t="str">
        <f>IF(A7113="","",VLOOKUP(E7113,index!$A$1:$B$6,2,0)*K7113*G7113)</f>
        <v/>
      </c>
      <c r="N7113" s="11" t="str">
        <f>IF(A7113="","",-PMT(G7113*VLOOKUP(E7113,index!$A$1:$B$6,2,0),C7113,F7113,0,0))</f>
        <v/>
      </c>
      <c r="O7113" s="11" t="str">
        <f t="shared" si="685"/>
        <v/>
      </c>
      <c r="P7113" s="11" t="str">
        <f t="shared" si="686"/>
        <v/>
      </c>
    </row>
    <row r="7114" spans="1:16" x14ac:dyDescent="0.25">
      <c r="A7114" s="9" t="str">
        <f>IF(A7113="","",IF(B7113&lt;C7113,A7113,IF(A7113=MAX('entry data'!$B$8:$B$507),"",A7113+1)))</f>
        <v/>
      </c>
      <c r="B7114" s="9" t="str">
        <f t="shared" si="681"/>
        <v/>
      </c>
      <c r="C7114" s="9" t="str">
        <f>IF(ISERROR(VLOOKUP(A7114,'entry data'!B:G,6,0)),"",VLOOKUP(A7114,'entry data'!B:G,6,0))</f>
        <v/>
      </c>
      <c r="D7114" s="9" t="str">
        <f>IF(ISERROR(VLOOKUP(A7114,'entry data'!B:C,2,0)),"",VLOOKUP(A7114,'entry data'!B:C,2,0))</f>
        <v/>
      </c>
      <c r="E7114" s="9" t="str">
        <f>IF(ISERROR(VLOOKUP(A7114,'entry data'!B:E,4,0)),"",VLOOKUP(A7114,'entry data'!B:E,4,0))</f>
        <v/>
      </c>
      <c r="F7114" s="11" t="str">
        <f>IF(A7114="","",IF(ISERROR(VLOOKUP(A7114,'entry data'!B:F,5,0)),"",VLOOKUP(A7114,'entry data'!B:F,5,0)))</f>
        <v/>
      </c>
      <c r="G7114" s="12" t="str">
        <f>IF(A7114="","",IF(ISERROR(VLOOKUP(A7114,'entry data'!B:I,8,0)),"",VLOOKUP(A7114,'entry data'!B:I,7,0)))</f>
        <v/>
      </c>
      <c r="H7114" s="13" t="str">
        <f>IF(A7114="","",IF(B7114=1,VLOOKUP(A7114,'entry data'!B:D,3,0),I7113))</f>
        <v/>
      </c>
      <c r="I7114" s="14" t="str">
        <f>IF(A7114="","",IF(E7114="weekly",7,IF(E7114="fortnightly",14,IF(E7114="monthly",DATE(IF(MONTH(H7114)=12,YEAR(H7114)+1,YEAR(H7114)),VLOOKUP(MONTH(H7114),index!$D$2:$G$13,2,0),DAY(H7114)),
IF(E7114="quarterly",DATE(IF(MONTH(H7114)&gt;=10,YEAR(H7114)+1,YEAR(H7114)),VLOOKUP(MONTH(H7114),index!$D$2:$G$13,3,0),DAY(H7114)),
IF(E7114="halfyearly",DATE(IF(MONTH(H7114)&gt;=7,YEAR(H7114)+1,YEAR(H7114)),VLOOKUP(MONTH(H7114),index!$D$2:$G$13,4,0),DAY(H7114)),
DATE(YEAR(H7114)+1,MONTH(H7114),DAY(H7114)))))-H7114))+H7114)</f>
        <v/>
      </c>
      <c r="J7114" s="9" t="str">
        <f t="shared" si="682"/>
        <v/>
      </c>
      <c r="K7114" s="11" t="str">
        <f t="shared" si="683"/>
        <v/>
      </c>
      <c r="L7114" s="11" t="str">
        <f t="shared" si="684"/>
        <v/>
      </c>
      <c r="M7114" s="11" t="str">
        <f>IF(A7114="","",VLOOKUP(E7114,index!$A$1:$B$6,2,0)*K7114*G7114)</f>
        <v/>
      </c>
      <c r="N7114" s="11" t="str">
        <f>IF(A7114="","",-PMT(G7114*VLOOKUP(E7114,index!$A$1:$B$6,2,0),C7114,F7114,0,0))</f>
        <v/>
      </c>
      <c r="O7114" s="11" t="str">
        <f t="shared" si="685"/>
        <v/>
      </c>
      <c r="P7114" s="11" t="str">
        <f t="shared" si="686"/>
        <v/>
      </c>
    </row>
    <row r="7115" spans="1:16" x14ac:dyDescent="0.25">
      <c r="A7115" s="9" t="str">
        <f>IF(A7114="","",IF(B7114&lt;C7114,A7114,IF(A7114=MAX('entry data'!$B$8:$B$507),"",A7114+1)))</f>
        <v/>
      </c>
      <c r="B7115" s="9" t="str">
        <f t="shared" si="681"/>
        <v/>
      </c>
      <c r="C7115" s="9" t="str">
        <f>IF(ISERROR(VLOOKUP(A7115,'entry data'!B:G,6,0)),"",VLOOKUP(A7115,'entry data'!B:G,6,0))</f>
        <v/>
      </c>
      <c r="D7115" s="9" t="str">
        <f>IF(ISERROR(VLOOKUP(A7115,'entry data'!B:C,2,0)),"",VLOOKUP(A7115,'entry data'!B:C,2,0))</f>
        <v/>
      </c>
      <c r="E7115" s="9" t="str">
        <f>IF(ISERROR(VLOOKUP(A7115,'entry data'!B:E,4,0)),"",VLOOKUP(A7115,'entry data'!B:E,4,0))</f>
        <v/>
      </c>
      <c r="F7115" s="11" t="str">
        <f>IF(A7115="","",IF(ISERROR(VLOOKUP(A7115,'entry data'!B:F,5,0)),"",VLOOKUP(A7115,'entry data'!B:F,5,0)))</f>
        <v/>
      </c>
      <c r="G7115" s="12" t="str">
        <f>IF(A7115="","",IF(ISERROR(VLOOKUP(A7115,'entry data'!B:I,8,0)),"",VLOOKUP(A7115,'entry data'!B:I,7,0)))</f>
        <v/>
      </c>
      <c r="H7115" s="13" t="str">
        <f>IF(A7115="","",IF(B7115=1,VLOOKUP(A7115,'entry data'!B:D,3,0),I7114))</f>
        <v/>
      </c>
      <c r="I7115" s="14" t="str">
        <f>IF(A7115="","",IF(E7115="weekly",7,IF(E7115="fortnightly",14,IF(E7115="monthly",DATE(IF(MONTH(H7115)=12,YEAR(H7115)+1,YEAR(H7115)),VLOOKUP(MONTH(H7115),index!$D$2:$G$13,2,0),DAY(H7115)),
IF(E7115="quarterly",DATE(IF(MONTH(H7115)&gt;=10,YEAR(H7115)+1,YEAR(H7115)),VLOOKUP(MONTH(H7115),index!$D$2:$G$13,3,0),DAY(H7115)),
IF(E7115="halfyearly",DATE(IF(MONTH(H7115)&gt;=7,YEAR(H7115)+1,YEAR(H7115)),VLOOKUP(MONTH(H7115),index!$D$2:$G$13,4,0),DAY(H7115)),
DATE(YEAR(H7115)+1,MONTH(H7115),DAY(H7115)))))-H7115))+H7115)</f>
        <v/>
      </c>
      <c r="J7115" s="9" t="str">
        <f t="shared" si="682"/>
        <v/>
      </c>
      <c r="K7115" s="11" t="str">
        <f t="shared" si="683"/>
        <v/>
      </c>
      <c r="L7115" s="11" t="str">
        <f t="shared" si="684"/>
        <v/>
      </c>
      <c r="M7115" s="11" t="str">
        <f>IF(A7115="","",VLOOKUP(E7115,index!$A$1:$B$6,2,0)*K7115*G7115)</f>
        <v/>
      </c>
      <c r="N7115" s="11" t="str">
        <f>IF(A7115="","",-PMT(G7115*VLOOKUP(E7115,index!$A$1:$B$6,2,0),C7115,F7115,0,0))</f>
        <v/>
      </c>
      <c r="O7115" s="11" t="str">
        <f t="shared" si="685"/>
        <v/>
      </c>
      <c r="P7115" s="11" t="str">
        <f t="shared" si="686"/>
        <v/>
      </c>
    </row>
    <row r="7116" spans="1:16" x14ac:dyDescent="0.25">
      <c r="A7116" s="9" t="str">
        <f>IF(A7115="","",IF(B7115&lt;C7115,A7115,IF(A7115=MAX('entry data'!$B$8:$B$507),"",A7115+1)))</f>
        <v/>
      </c>
      <c r="B7116" s="9" t="str">
        <f t="shared" si="681"/>
        <v/>
      </c>
      <c r="C7116" s="9" t="str">
        <f>IF(ISERROR(VLOOKUP(A7116,'entry data'!B:G,6,0)),"",VLOOKUP(A7116,'entry data'!B:G,6,0))</f>
        <v/>
      </c>
      <c r="D7116" s="9" t="str">
        <f>IF(ISERROR(VLOOKUP(A7116,'entry data'!B:C,2,0)),"",VLOOKUP(A7116,'entry data'!B:C,2,0))</f>
        <v/>
      </c>
      <c r="E7116" s="9" t="str">
        <f>IF(ISERROR(VLOOKUP(A7116,'entry data'!B:E,4,0)),"",VLOOKUP(A7116,'entry data'!B:E,4,0))</f>
        <v/>
      </c>
      <c r="F7116" s="11" t="str">
        <f>IF(A7116="","",IF(ISERROR(VLOOKUP(A7116,'entry data'!B:F,5,0)),"",VLOOKUP(A7116,'entry data'!B:F,5,0)))</f>
        <v/>
      </c>
      <c r="G7116" s="12" t="str">
        <f>IF(A7116="","",IF(ISERROR(VLOOKUP(A7116,'entry data'!B:I,8,0)),"",VLOOKUP(A7116,'entry data'!B:I,7,0)))</f>
        <v/>
      </c>
      <c r="H7116" s="13" t="str">
        <f>IF(A7116="","",IF(B7116=1,VLOOKUP(A7116,'entry data'!B:D,3,0),I7115))</f>
        <v/>
      </c>
      <c r="I7116" s="14" t="str">
        <f>IF(A7116="","",IF(E7116="weekly",7,IF(E7116="fortnightly",14,IF(E7116="monthly",DATE(IF(MONTH(H7116)=12,YEAR(H7116)+1,YEAR(H7116)),VLOOKUP(MONTH(H7116),index!$D$2:$G$13,2,0),DAY(H7116)),
IF(E7116="quarterly",DATE(IF(MONTH(H7116)&gt;=10,YEAR(H7116)+1,YEAR(H7116)),VLOOKUP(MONTH(H7116),index!$D$2:$G$13,3,0),DAY(H7116)),
IF(E7116="halfyearly",DATE(IF(MONTH(H7116)&gt;=7,YEAR(H7116)+1,YEAR(H7116)),VLOOKUP(MONTH(H7116),index!$D$2:$G$13,4,0),DAY(H7116)),
DATE(YEAR(H7116)+1,MONTH(H7116),DAY(H7116)))))-H7116))+H7116)</f>
        <v/>
      </c>
      <c r="J7116" s="9" t="str">
        <f t="shared" si="682"/>
        <v/>
      </c>
      <c r="K7116" s="11" t="str">
        <f t="shared" si="683"/>
        <v/>
      </c>
      <c r="L7116" s="11" t="str">
        <f t="shared" si="684"/>
        <v/>
      </c>
      <c r="M7116" s="11" t="str">
        <f>IF(A7116="","",VLOOKUP(E7116,index!$A$1:$B$6,2,0)*K7116*G7116)</f>
        <v/>
      </c>
      <c r="N7116" s="11" t="str">
        <f>IF(A7116="","",-PMT(G7116*VLOOKUP(E7116,index!$A$1:$B$6,2,0),C7116,F7116,0,0))</f>
        <v/>
      </c>
      <c r="O7116" s="11" t="str">
        <f t="shared" si="685"/>
        <v/>
      </c>
      <c r="P7116" s="11" t="str">
        <f t="shared" si="686"/>
        <v/>
      </c>
    </row>
    <row r="7117" spans="1:16" x14ac:dyDescent="0.25">
      <c r="A7117" s="9" t="str">
        <f>IF(A7116="","",IF(B7116&lt;C7116,A7116,IF(A7116=MAX('entry data'!$B$8:$B$507),"",A7116+1)))</f>
        <v/>
      </c>
      <c r="B7117" s="9" t="str">
        <f t="shared" si="681"/>
        <v/>
      </c>
      <c r="C7117" s="9" t="str">
        <f>IF(ISERROR(VLOOKUP(A7117,'entry data'!B:G,6,0)),"",VLOOKUP(A7117,'entry data'!B:G,6,0))</f>
        <v/>
      </c>
      <c r="D7117" s="9" t="str">
        <f>IF(ISERROR(VLOOKUP(A7117,'entry data'!B:C,2,0)),"",VLOOKUP(A7117,'entry data'!B:C,2,0))</f>
        <v/>
      </c>
      <c r="E7117" s="9" t="str">
        <f>IF(ISERROR(VLOOKUP(A7117,'entry data'!B:E,4,0)),"",VLOOKUP(A7117,'entry data'!B:E,4,0))</f>
        <v/>
      </c>
      <c r="F7117" s="11" t="str">
        <f>IF(A7117="","",IF(ISERROR(VLOOKUP(A7117,'entry data'!B:F,5,0)),"",VLOOKUP(A7117,'entry data'!B:F,5,0)))</f>
        <v/>
      </c>
      <c r="G7117" s="12" t="str">
        <f>IF(A7117="","",IF(ISERROR(VLOOKUP(A7117,'entry data'!B:I,8,0)),"",VLOOKUP(A7117,'entry data'!B:I,7,0)))</f>
        <v/>
      </c>
      <c r="H7117" s="13" t="str">
        <f>IF(A7117="","",IF(B7117=1,VLOOKUP(A7117,'entry data'!B:D,3,0),I7116))</f>
        <v/>
      </c>
      <c r="I7117" s="14" t="str">
        <f>IF(A7117="","",IF(E7117="weekly",7,IF(E7117="fortnightly",14,IF(E7117="monthly",DATE(IF(MONTH(H7117)=12,YEAR(H7117)+1,YEAR(H7117)),VLOOKUP(MONTH(H7117),index!$D$2:$G$13,2,0),DAY(H7117)),
IF(E7117="quarterly",DATE(IF(MONTH(H7117)&gt;=10,YEAR(H7117)+1,YEAR(H7117)),VLOOKUP(MONTH(H7117),index!$D$2:$G$13,3,0),DAY(H7117)),
IF(E7117="halfyearly",DATE(IF(MONTH(H7117)&gt;=7,YEAR(H7117)+1,YEAR(H7117)),VLOOKUP(MONTH(H7117),index!$D$2:$G$13,4,0),DAY(H7117)),
DATE(YEAR(H7117)+1,MONTH(H7117),DAY(H7117)))))-H7117))+H7117)</f>
        <v/>
      </c>
      <c r="J7117" s="9" t="str">
        <f t="shared" si="682"/>
        <v/>
      </c>
      <c r="K7117" s="11" t="str">
        <f t="shared" si="683"/>
        <v/>
      </c>
      <c r="L7117" s="11" t="str">
        <f t="shared" si="684"/>
        <v/>
      </c>
      <c r="M7117" s="11" t="str">
        <f>IF(A7117="","",VLOOKUP(E7117,index!$A$1:$B$6,2,0)*K7117*G7117)</f>
        <v/>
      </c>
      <c r="N7117" s="11" t="str">
        <f>IF(A7117="","",-PMT(G7117*VLOOKUP(E7117,index!$A$1:$B$6,2,0),C7117,F7117,0,0))</f>
        <v/>
      </c>
      <c r="O7117" s="11" t="str">
        <f t="shared" si="685"/>
        <v/>
      </c>
      <c r="P7117" s="11" t="str">
        <f t="shared" si="686"/>
        <v/>
      </c>
    </row>
    <row r="7118" spans="1:16" x14ac:dyDescent="0.25">
      <c r="A7118" s="9" t="str">
        <f>IF(A7117="","",IF(B7117&lt;C7117,A7117,IF(A7117=MAX('entry data'!$B$8:$B$507),"",A7117+1)))</f>
        <v/>
      </c>
      <c r="B7118" s="9" t="str">
        <f t="shared" si="681"/>
        <v/>
      </c>
      <c r="C7118" s="9" t="str">
        <f>IF(ISERROR(VLOOKUP(A7118,'entry data'!B:G,6,0)),"",VLOOKUP(A7118,'entry data'!B:G,6,0))</f>
        <v/>
      </c>
      <c r="D7118" s="9" t="str">
        <f>IF(ISERROR(VLOOKUP(A7118,'entry data'!B:C,2,0)),"",VLOOKUP(A7118,'entry data'!B:C,2,0))</f>
        <v/>
      </c>
      <c r="E7118" s="9" t="str">
        <f>IF(ISERROR(VLOOKUP(A7118,'entry data'!B:E,4,0)),"",VLOOKUP(A7118,'entry data'!B:E,4,0))</f>
        <v/>
      </c>
      <c r="F7118" s="11" t="str">
        <f>IF(A7118="","",IF(ISERROR(VLOOKUP(A7118,'entry data'!B:F,5,0)),"",VLOOKUP(A7118,'entry data'!B:F,5,0)))</f>
        <v/>
      </c>
      <c r="G7118" s="12" t="str">
        <f>IF(A7118="","",IF(ISERROR(VLOOKUP(A7118,'entry data'!B:I,8,0)),"",VLOOKUP(A7118,'entry data'!B:I,7,0)))</f>
        <v/>
      </c>
      <c r="H7118" s="13" t="str">
        <f>IF(A7118="","",IF(B7118=1,VLOOKUP(A7118,'entry data'!B:D,3,0),I7117))</f>
        <v/>
      </c>
      <c r="I7118" s="14" t="str">
        <f>IF(A7118="","",IF(E7118="weekly",7,IF(E7118="fortnightly",14,IF(E7118="monthly",DATE(IF(MONTH(H7118)=12,YEAR(H7118)+1,YEAR(H7118)),VLOOKUP(MONTH(H7118),index!$D$2:$G$13,2,0),DAY(H7118)),
IF(E7118="quarterly",DATE(IF(MONTH(H7118)&gt;=10,YEAR(H7118)+1,YEAR(H7118)),VLOOKUP(MONTH(H7118),index!$D$2:$G$13,3,0),DAY(H7118)),
IF(E7118="halfyearly",DATE(IF(MONTH(H7118)&gt;=7,YEAR(H7118)+1,YEAR(H7118)),VLOOKUP(MONTH(H7118),index!$D$2:$G$13,4,0),DAY(H7118)),
DATE(YEAR(H7118)+1,MONTH(H7118),DAY(H7118)))))-H7118))+H7118)</f>
        <v/>
      </c>
      <c r="J7118" s="9" t="str">
        <f t="shared" si="682"/>
        <v/>
      </c>
      <c r="K7118" s="11" t="str">
        <f t="shared" si="683"/>
        <v/>
      </c>
      <c r="L7118" s="11" t="str">
        <f t="shared" si="684"/>
        <v/>
      </c>
      <c r="M7118" s="11" t="str">
        <f>IF(A7118="","",VLOOKUP(E7118,index!$A$1:$B$6,2,0)*K7118*G7118)</f>
        <v/>
      </c>
      <c r="N7118" s="11" t="str">
        <f>IF(A7118="","",-PMT(G7118*VLOOKUP(E7118,index!$A$1:$B$6,2,0),C7118,F7118,0,0))</f>
        <v/>
      </c>
      <c r="O7118" s="11" t="str">
        <f t="shared" si="685"/>
        <v/>
      </c>
      <c r="P7118" s="11" t="str">
        <f t="shared" si="686"/>
        <v/>
      </c>
    </row>
    <row r="7119" spans="1:16" x14ac:dyDescent="0.25">
      <c r="A7119" s="9" t="str">
        <f>IF(A7118="","",IF(B7118&lt;C7118,A7118,IF(A7118=MAX('entry data'!$B$8:$B$507),"",A7118+1)))</f>
        <v/>
      </c>
      <c r="B7119" s="9" t="str">
        <f t="shared" si="681"/>
        <v/>
      </c>
      <c r="C7119" s="9" t="str">
        <f>IF(ISERROR(VLOOKUP(A7119,'entry data'!B:G,6,0)),"",VLOOKUP(A7119,'entry data'!B:G,6,0))</f>
        <v/>
      </c>
      <c r="D7119" s="9" t="str">
        <f>IF(ISERROR(VLOOKUP(A7119,'entry data'!B:C,2,0)),"",VLOOKUP(A7119,'entry data'!B:C,2,0))</f>
        <v/>
      </c>
      <c r="E7119" s="9" t="str">
        <f>IF(ISERROR(VLOOKUP(A7119,'entry data'!B:E,4,0)),"",VLOOKUP(A7119,'entry data'!B:E,4,0))</f>
        <v/>
      </c>
      <c r="F7119" s="11" t="str">
        <f>IF(A7119="","",IF(ISERROR(VLOOKUP(A7119,'entry data'!B:F,5,0)),"",VLOOKUP(A7119,'entry data'!B:F,5,0)))</f>
        <v/>
      </c>
      <c r="G7119" s="12" t="str">
        <f>IF(A7119="","",IF(ISERROR(VLOOKUP(A7119,'entry data'!B:I,8,0)),"",VLOOKUP(A7119,'entry data'!B:I,7,0)))</f>
        <v/>
      </c>
      <c r="H7119" s="13" t="str">
        <f>IF(A7119="","",IF(B7119=1,VLOOKUP(A7119,'entry data'!B:D,3,0),I7118))</f>
        <v/>
      </c>
      <c r="I7119" s="14" t="str">
        <f>IF(A7119="","",IF(E7119="weekly",7,IF(E7119="fortnightly",14,IF(E7119="monthly",DATE(IF(MONTH(H7119)=12,YEAR(H7119)+1,YEAR(H7119)),VLOOKUP(MONTH(H7119),index!$D$2:$G$13,2,0),DAY(H7119)),
IF(E7119="quarterly",DATE(IF(MONTH(H7119)&gt;=10,YEAR(H7119)+1,YEAR(H7119)),VLOOKUP(MONTH(H7119),index!$D$2:$G$13,3,0),DAY(H7119)),
IF(E7119="halfyearly",DATE(IF(MONTH(H7119)&gt;=7,YEAR(H7119)+1,YEAR(H7119)),VLOOKUP(MONTH(H7119),index!$D$2:$G$13,4,0),DAY(H7119)),
DATE(YEAR(H7119)+1,MONTH(H7119),DAY(H7119)))))-H7119))+H7119)</f>
        <v/>
      </c>
      <c r="J7119" s="9" t="str">
        <f t="shared" si="682"/>
        <v/>
      </c>
      <c r="K7119" s="11" t="str">
        <f t="shared" si="683"/>
        <v/>
      </c>
      <c r="L7119" s="11" t="str">
        <f t="shared" si="684"/>
        <v/>
      </c>
      <c r="M7119" s="11" t="str">
        <f>IF(A7119="","",VLOOKUP(E7119,index!$A$1:$B$6,2,0)*K7119*G7119)</f>
        <v/>
      </c>
      <c r="N7119" s="11" t="str">
        <f>IF(A7119="","",-PMT(G7119*VLOOKUP(E7119,index!$A$1:$B$6,2,0),C7119,F7119,0,0))</f>
        <v/>
      </c>
      <c r="O7119" s="11" t="str">
        <f t="shared" si="685"/>
        <v/>
      </c>
      <c r="P7119" s="11" t="str">
        <f t="shared" si="686"/>
        <v/>
      </c>
    </row>
    <row r="7120" spans="1:16" x14ac:dyDescent="0.25">
      <c r="A7120" s="9" t="str">
        <f>IF(A7119="","",IF(B7119&lt;C7119,A7119,IF(A7119=MAX('entry data'!$B$8:$B$507),"",A7119+1)))</f>
        <v/>
      </c>
      <c r="B7120" s="9" t="str">
        <f t="shared" si="681"/>
        <v/>
      </c>
      <c r="C7120" s="9" t="str">
        <f>IF(ISERROR(VLOOKUP(A7120,'entry data'!B:G,6,0)),"",VLOOKUP(A7120,'entry data'!B:G,6,0))</f>
        <v/>
      </c>
      <c r="D7120" s="9" t="str">
        <f>IF(ISERROR(VLOOKUP(A7120,'entry data'!B:C,2,0)),"",VLOOKUP(A7120,'entry data'!B:C,2,0))</f>
        <v/>
      </c>
      <c r="E7120" s="9" t="str">
        <f>IF(ISERROR(VLOOKUP(A7120,'entry data'!B:E,4,0)),"",VLOOKUP(A7120,'entry data'!B:E,4,0))</f>
        <v/>
      </c>
      <c r="F7120" s="11" t="str">
        <f>IF(A7120="","",IF(ISERROR(VLOOKUP(A7120,'entry data'!B:F,5,0)),"",VLOOKUP(A7120,'entry data'!B:F,5,0)))</f>
        <v/>
      </c>
      <c r="G7120" s="12" t="str">
        <f>IF(A7120="","",IF(ISERROR(VLOOKUP(A7120,'entry data'!B:I,8,0)),"",VLOOKUP(A7120,'entry data'!B:I,7,0)))</f>
        <v/>
      </c>
      <c r="H7120" s="13" t="str">
        <f>IF(A7120="","",IF(B7120=1,VLOOKUP(A7120,'entry data'!B:D,3,0),I7119))</f>
        <v/>
      </c>
      <c r="I7120" s="14" t="str">
        <f>IF(A7120="","",IF(E7120="weekly",7,IF(E7120="fortnightly",14,IF(E7120="monthly",DATE(IF(MONTH(H7120)=12,YEAR(H7120)+1,YEAR(H7120)),VLOOKUP(MONTH(H7120),index!$D$2:$G$13,2,0),DAY(H7120)),
IF(E7120="quarterly",DATE(IF(MONTH(H7120)&gt;=10,YEAR(H7120)+1,YEAR(H7120)),VLOOKUP(MONTH(H7120),index!$D$2:$G$13,3,0),DAY(H7120)),
IF(E7120="halfyearly",DATE(IF(MONTH(H7120)&gt;=7,YEAR(H7120)+1,YEAR(H7120)),VLOOKUP(MONTH(H7120),index!$D$2:$G$13,4,0),DAY(H7120)),
DATE(YEAR(H7120)+1,MONTH(H7120),DAY(H7120)))))-H7120))+H7120)</f>
        <v/>
      </c>
      <c r="J7120" s="9" t="str">
        <f t="shared" si="682"/>
        <v/>
      </c>
      <c r="K7120" s="11" t="str">
        <f t="shared" si="683"/>
        <v/>
      </c>
      <c r="L7120" s="11" t="str">
        <f t="shared" si="684"/>
        <v/>
      </c>
      <c r="M7120" s="11" t="str">
        <f>IF(A7120="","",VLOOKUP(E7120,index!$A$1:$B$6,2,0)*K7120*G7120)</f>
        <v/>
      </c>
      <c r="N7120" s="11" t="str">
        <f>IF(A7120="","",-PMT(G7120*VLOOKUP(E7120,index!$A$1:$B$6,2,0),C7120,F7120,0,0))</f>
        <v/>
      </c>
      <c r="O7120" s="11" t="str">
        <f t="shared" si="685"/>
        <v/>
      </c>
      <c r="P7120" s="11" t="str">
        <f t="shared" si="686"/>
        <v/>
      </c>
    </row>
    <row r="7121" spans="1:16" x14ac:dyDescent="0.25">
      <c r="A7121" s="9" t="str">
        <f>IF(A7120="","",IF(B7120&lt;C7120,A7120,IF(A7120=MAX('entry data'!$B$8:$B$507),"",A7120+1)))</f>
        <v/>
      </c>
      <c r="B7121" s="9" t="str">
        <f t="shared" si="681"/>
        <v/>
      </c>
      <c r="C7121" s="9" t="str">
        <f>IF(ISERROR(VLOOKUP(A7121,'entry data'!B:G,6,0)),"",VLOOKUP(A7121,'entry data'!B:G,6,0))</f>
        <v/>
      </c>
      <c r="D7121" s="9" t="str">
        <f>IF(ISERROR(VLOOKUP(A7121,'entry data'!B:C,2,0)),"",VLOOKUP(A7121,'entry data'!B:C,2,0))</f>
        <v/>
      </c>
      <c r="E7121" s="9" t="str">
        <f>IF(ISERROR(VLOOKUP(A7121,'entry data'!B:E,4,0)),"",VLOOKUP(A7121,'entry data'!B:E,4,0))</f>
        <v/>
      </c>
      <c r="F7121" s="11" t="str">
        <f>IF(A7121="","",IF(ISERROR(VLOOKUP(A7121,'entry data'!B:F,5,0)),"",VLOOKUP(A7121,'entry data'!B:F,5,0)))</f>
        <v/>
      </c>
      <c r="G7121" s="12" t="str">
        <f>IF(A7121="","",IF(ISERROR(VLOOKUP(A7121,'entry data'!B:I,8,0)),"",VLOOKUP(A7121,'entry data'!B:I,7,0)))</f>
        <v/>
      </c>
      <c r="H7121" s="13" t="str">
        <f>IF(A7121="","",IF(B7121=1,VLOOKUP(A7121,'entry data'!B:D,3,0),I7120))</f>
        <v/>
      </c>
      <c r="I7121" s="14" t="str">
        <f>IF(A7121="","",IF(E7121="weekly",7,IF(E7121="fortnightly",14,IF(E7121="monthly",DATE(IF(MONTH(H7121)=12,YEAR(H7121)+1,YEAR(H7121)),VLOOKUP(MONTH(H7121),index!$D$2:$G$13,2,0),DAY(H7121)),
IF(E7121="quarterly",DATE(IF(MONTH(H7121)&gt;=10,YEAR(H7121)+1,YEAR(H7121)),VLOOKUP(MONTH(H7121),index!$D$2:$G$13,3,0),DAY(H7121)),
IF(E7121="halfyearly",DATE(IF(MONTH(H7121)&gt;=7,YEAR(H7121)+1,YEAR(H7121)),VLOOKUP(MONTH(H7121),index!$D$2:$G$13,4,0),DAY(H7121)),
DATE(YEAR(H7121)+1,MONTH(H7121),DAY(H7121)))))-H7121))+H7121)</f>
        <v/>
      </c>
      <c r="J7121" s="9" t="str">
        <f t="shared" si="682"/>
        <v/>
      </c>
      <c r="K7121" s="11" t="str">
        <f t="shared" si="683"/>
        <v/>
      </c>
      <c r="L7121" s="11" t="str">
        <f t="shared" si="684"/>
        <v/>
      </c>
      <c r="M7121" s="11" t="str">
        <f>IF(A7121="","",VLOOKUP(E7121,index!$A$1:$B$6,2,0)*K7121*G7121)</f>
        <v/>
      </c>
      <c r="N7121" s="11" t="str">
        <f>IF(A7121="","",-PMT(G7121*VLOOKUP(E7121,index!$A$1:$B$6,2,0),C7121,F7121,0,0))</f>
        <v/>
      </c>
      <c r="O7121" s="11" t="str">
        <f t="shared" si="685"/>
        <v/>
      </c>
      <c r="P7121" s="11" t="str">
        <f t="shared" si="686"/>
        <v/>
      </c>
    </row>
    <row r="7122" spans="1:16" x14ac:dyDescent="0.25">
      <c r="A7122" s="9" t="str">
        <f>IF(A7121="","",IF(B7121&lt;C7121,A7121,IF(A7121=MAX('entry data'!$B$8:$B$507),"",A7121+1)))</f>
        <v/>
      </c>
      <c r="B7122" s="9" t="str">
        <f t="shared" si="681"/>
        <v/>
      </c>
      <c r="C7122" s="9" t="str">
        <f>IF(ISERROR(VLOOKUP(A7122,'entry data'!B:G,6,0)),"",VLOOKUP(A7122,'entry data'!B:G,6,0))</f>
        <v/>
      </c>
      <c r="D7122" s="9" t="str">
        <f>IF(ISERROR(VLOOKUP(A7122,'entry data'!B:C,2,0)),"",VLOOKUP(A7122,'entry data'!B:C,2,0))</f>
        <v/>
      </c>
      <c r="E7122" s="9" t="str">
        <f>IF(ISERROR(VLOOKUP(A7122,'entry data'!B:E,4,0)),"",VLOOKUP(A7122,'entry data'!B:E,4,0))</f>
        <v/>
      </c>
      <c r="F7122" s="11" t="str">
        <f>IF(A7122="","",IF(ISERROR(VLOOKUP(A7122,'entry data'!B:F,5,0)),"",VLOOKUP(A7122,'entry data'!B:F,5,0)))</f>
        <v/>
      </c>
      <c r="G7122" s="12" t="str">
        <f>IF(A7122="","",IF(ISERROR(VLOOKUP(A7122,'entry data'!B:I,8,0)),"",VLOOKUP(A7122,'entry data'!B:I,7,0)))</f>
        <v/>
      </c>
      <c r="H7122" s="13" t="str">
        <f>IF(A7122="","",IF(B7122=1,VLOOKUP(A7122,'entry data'!B:D,3,0),I7121))</f>
        <v/>
      </c>
      <c r="I7122" s="14" t="str">
        <f>IF(A7122="","",IF(E7122="weekly",7,IF(E7122="fortnightly",14,IF(E7122="monthly",DATE(IF(MONTH(H7122)=12,YEAR(H7122)+1,YEAR(H7122)),VLOOKUP(MONTH(H7122),index!$D$2:$G$13,2,0),DAY(H7122)),
IF(E7122="quarterly",DATE(IF(MONTH(H7122)&gt;=10,YEAR(H7122)+1,YEAR(H7122)),VLOOKUP(MONTH(H7122),index!$D$2:$G$13,3,0),DAY(H7122)),
IF(E7122="halfyearly",DATE(IF(MONTH(H7122)&gt;=7,YEAR(H7122)+1,YEAR(H7122)),VLOOKUP(MONTH(H7122),index!$D$2:$G$13,4,0),DAY(H7122)),
DATE(YEAR(H7122)+1,MONTH(H7122),DAY(H7122)))))-H7122))+H7122)</f>
        <v/>
      </c>
      <c r="J7122" s="9" t="str">
        <f t="shared" si="682"/>
        <v/>
      </c>
      <c r="K7122" s="11" t="str">
        <f t="shared" si="683"/>
        <v/>
      </c>
      <c r="L7122" s="11" t="str">
        <f t="shared" si="684"/>
        <v/>
      </c>
      <c r="M7122" s="11" t="str">
        <f>IF(A7122="","",VLOOKUP(E7122,index!$A$1:$B$6,2,0)*K7122*G7122)</f>
        <v/>
      </c>
      <c r="N7122" s="11" t="str">
        <f>IF(A7122="","",-PMT(G7122*VLOOKUP(E7122,index!$A$1:$B$6,2,0),C7122,F7122,0,0))</f>
        <v/>
      </c>
      <c r="O7122" s="11" t="str">
        <f t="shared" si="685"/>
        <v/>
      </c>
      <c r="P7122" s="11" t="str">
        <f t="shared" si="686"/>
        <v/>
      </c>
    </row>
    <row r="7123" spans="1:16" x14ac:dyDescent="0.25">
      <c r="A7123" s="9" t="str">
        <f>IF(A7122="","",IF(B7122&lt;C7122,A7122,IF(A7122=MAX('entry data'!$B$8:$B$507),"",A7122+1)))</f>
        <v/>
      </c>
      <c r="B7123" s="9" t="str">
        <f t="shared" si="681"/>
        <v/>
      </c>
      <c r="C7123" s="9" t="str">
        <f>IF(ISERROR(VLOOKUP(A7123,'entry data'!B:G,6,0)),"",VLOOKUP(A7123,'entry data'!B:G,6,0))</f>
        <v/>
      </c>
      <c r="D7123" s="9" t="str">
        <f>IF(ISERROR(VLOOKUP(A7123,'entry data'!B:C,2,0)),"",VLOOKUP(A7123,'entry data'!B:C,2,0))</f>
        <v/>
      </c>
      <c r="E7123" s="9" t="str">
        <f>IF(ISERROR(VLOOKUP(A7123,'entry data'!B:E,4,0)),"",VLOOKUP(A7123,'entry data'!B:E,4,0))</f>
        <v/>
      </c>
      <c r="F7123" s="11" t="str">
        <f>IF(A7123="","",IF(ISERROR(VLOOKUP(A7123,'entry data'!B:F,5,0)),"",VLOOKUP(A7123,'entry data'!B:F,5,0)))</f>
        <v/>
      </c>
      <c r="G7123" s="12" t="str">
        <f>IF(A7123="","",IF(ISERROR(VLOOKUP(A7123,'entry data'!B:I,8,0)),"",VLOOKUP(A7123,'entry data'!B:I,7,0)))</f>
        <v/>
      </c>
      <c r="H7123" s="13" t="str">
        <f>IF(A7123="","",IF(B7123=1,VLOOKUP(A7123,'entry data'!B:D,3,0),I7122))</f>
        <v/>
      </c>
      <c r="I7123" s="14" t="str">
        <f>IF(A7123="","",IF(E7123="weekly",7,IF(E7123="fortnightly",14,IF(E7123="monthly",DATE(IF(MONTH(H7123)=12,YEAR(H7123)+1,YEAR(H7123)),VLOOKUP(MONTH(H7123),index!$D$2:$G$13,2,0),DAY(H7123)),
IF(E7123="quarterly",DATE(IF(MONTH(H7123)&gt;=10,YEAR(H7123)+1,YEAR(H7123)),VLOOKUP(MONTH(H7123),index!$D$2:$G$13,3,0),DAY(H7123)),
IF(E7123="halfyearly",DATE(IF(MONTH(H7123)&gt;=7,YEAR(H7123)+1,YEAR(H7123)),VLOOKUP(MONTH(H7123),index!$D$2:$G$13,4,0),DAY(H7123)),
DATE(YEAR(H7123)+1,MONTH(H7123),DAY(H7123)))))-H7123))+H7123)</f>
        <v/>
      </c>
      <c r="J7123" s="9" t="str">
        <f t="shared" si="682"/>
        <v/>
      </c>
      <c r="K7123" s="11" t="str">
        <f t="shared" si="683"/>
        <v/>
      </c>
      <c r="L7123" s="11" t="str">
        <f t="shared" si="684"/>
        <v/>
      </c>
      <c r="M7123" s="11" t="str">
        <f>IF(A7123="","",VLOOKUP(E7123,index!$A$1:$B$6,2,0)*K7123*G7123)</f>
        <v/>
      </c>
      <c r="N7123" s="11" t="str">
        <f>IF(A7123="","",-PMT(G7123*VLOOKUP(E7123,index!$A$1:$B$6,2,0),C7123,F7123,0,0))</f>
        <v/>
      </c>
      <c r="O7123" s="11" t="str">
        <f t="shared" si="685"/>
        <v/>
      </c>
      <c r="P7123" s="11" t="str">
        <f t="shared" si="686"/>
        <v/>
      </c>
    </row>
    <row r="7124" spans="1:16" x14ac:dyDescent="0.25">
      <c r="A7124" s="9" t="str">
        <f>IF(A7123="","",IF(B7123&lt;C7123,A7123,IF(A7123=MAX('entry data'!$B$8:$B$507),"",A7123+1)))</f>
        <v/>
      </c>
      <c r="B7124" s="9" t="str">
        <f t="shared" si="681"/>
        <v/>
      </c>
      <c r="C7124" s="9" t="str">
        <f>IF(ISERROR(VLOOKUP(A7124,'entry data'!B:G,6,0)),"",VLOOKUP(A7124,'entry data'!B:G,6,0))</f>
        <v/>
      </c>
      <c r="D7124" s="9" t="str">
        <f>IF(ISERROR(VLOOKUP(A7124,'entry data'!B:C,2,0)),"",VLOOKUP(A7124,'entry data'!B:C,2,0))</f>
        <v/>
      </c>
      <c r="E7124" s="9" t="str">
        <f>IF(ISERROR(VLOOKUP(A7124,'entry data'!B:E,4,0)),"",VLOOKUP(A7124,'entry data'!B:E,4,0))</f>
        <v/>
      </c>
      <c r="F7124" s="11" t="str">
        <f>IF(A7124="","",IF(ISERROR(VLOOKUP(A7124,'entry data'!B:F,5,0)),"",VLOOKUP(A7124,'entry data'!B:F,5,0)))</f>
        <v/>
      </c>
      <c r="G7124" s="12" t="str">
        <f>IF(A7124="","",IF(ISERROR(VLOOKUP(A7124,'entry data'!B:I,8,0)),"",VLOOKUP(A7124,'entry data'!B:I,7,0)))</f>
        <v/>
      </c>
      <c r="H7124" s="13" t="str">
        <f>IF(A7124="","",IF(B7124=1,VLOOKUP(A7124,'entry data'!B:D,3,0),I7123))</f>
        <v/>
      </c>
      <c r="I7124" s="14" t="str">
        <f>IF(A7124="","",IF(E7124="weekly",7,IF(E7124="fortnightly",14,IF(E7124="monthly",DATE(IF(MONTH(H7124)=12,YEAR(H7124)+1,YEAR(H7124)),VLOOKUP(MONTH(H7124),index!$D$2:$G$13,2,0),DAY(H7124)),
IF(E7124="quarterly",DATE(IF(MONTH(H7124)&gt;=10,YEAR(H7124)+1,YEAR(H7124)),VLOOKUP(MONTH(H7124),index!$D$2:$G$13,3,0),DAY(H7124)),
IF(E7124="halfyearly",DATE(IF(MONTH(H7124)&gt;=7,YEAR(H7124)+1,YEAR(H7124)),VLOOKUP(MONTH(H7124),index!$D$2:$G$13,4,0),DAY(H7124)),
DATE(YEAR(H7124)+1,MONTH(H7124),DAY(H7124)))))-H7124))+H7124)</f>
        <v/>
      </c>
      <c r="J7124" s="9" t="str">
        <f t="shared" si="682"/>
        <v/>
      </c>
      <c r="K7124" s="11" t="str">
        <f t="shared" si="683"/>
        <v/>
      </c>
      <c r="L7124" s="11" t="str">
        <f t="shared" si="684"/>
        <v/>
      </c>
      <c r="M7124" s="11" t="str">
        <f>IF(A7124="","",VLOOKUP(E7124,index!$A$1:$B$6,2,0)*K7124*G7124)</f>
        <v/>
      </c>
      <c r="N7124" s="11" t="str">
        <f>IF(A7124="","",-PMT(G7124*VLOOKUP(E7124,index!$A$1:$B$6,2,0),C7124,F7124,0,0))</f>
        <v/>
      </c>
      <c r="O7124" s="11" t="str">
        <f t="shared" si="685"/>
        <v/>
      </c>
      <c r="P7124" s="11" t="str">
        <f t="shared" si="686"/>
        <v/>
      </c>
    </row>
    <row r="7125" spans="1:16" x14ac:dyDescent="0.25">
      <c r="A7125" s="9" t="str">
        <f>IF(A7124="","",IF(B7124&lt;C7124,A7124,IF(A7124=MAX('entry data'!$B$8:$B$507),"",A7124+1)))</f>
        <v/>
      </c>
      <c r="B7125" s="9" t="str">
        <f t="shared" si="681"/>
        <v/>
      </c>
      <c r="C7125" s="9" t="str">
        <f>IF(ISERROR(VLOOKUP(A7125,'entry data'!B:G,6,0)),"",VLOOKUP(A7125,'entry data'!B:G,6,0))</f>
        <v/>
      </c>
      <c r="D7125" s="9" t="str">
        <f>IF(ISERROR(VLOOKUP(A7125,'entry data'!B:C,2,0)),"",VLOOKUP(A7125,'entry data'!B:C,2,0))</f>
        <v/>
      </c>
      <c r="E7125" s="9" t="str">
        <f>IF(ISERROR(VLOOKUP(A7125,'entry data'!B:E,4,0)),"",VLOOKUP(A7125,'entry data'!B:E,4,0))</f>
        <v/>
      </c>
      <c r="F7125" s="11" t="str">
        <f>IF(A7125="","",IF(ISERROR(VLOOKUP(A7125,'entry data'!B:F,5,0)),"",VLOOKUP(A7125,'entry data'!B:F,5,0)))</f>
        <v/>
      </c>
      <c r="G7125" s="12" t="str">
        <f>IF(A7125="","",IF(ISERROR(VLOOKUP(A7125,'entry data'!B:I,8,0)),"",VLOOKUP(A7125,'entry data'!B:I,7,0)))</f>
        <v/>
      </c>
      <c r="H7125" s="13" t="str">
        <f>IF(A7125="","",IF(B7125=1,VLOOKUP(A7125,'entry data'!B:D,3,0),I7124))</f>
        <v/>
      </c>
      <c r="I7125" s="14" t="str">
        <f>IF(A7125="","",IF(E7125="weekly",7,IF(E7125="fortnightly",14,IF(E7125="monthly",DATE(IF(MONTH(H7125)=12,YEAR(H7125)+1,YEAR(H7125)),VLOOKUP(MONTH(H7125),index!$D$2:$G$13,2,0),DAY(H7125)),
IF(E7125="quarterly",DATE(IF(MONTH(H7125)&gt;=10,YEAR(H7125)+1,YEAR(H7125)),VLOOKUP(MONTH(H7125),index!$D$2:$G$13,3,0),DAY(H7125)),
IF(E7125="halfyearly",DATE(IF(MONTH(H7125)&gt;=7,YEAR(H7125)+1,YEAR(H7125)),VLOOKUP(MONTH(H7125),index!$D$2:$G$13,4,0),DAY(H7125)),
DATE(YEAR(H7125)+1,MONTH(H7125),DAY(H7125)))))-H7125))+H7125)</f>
        <v/>
      </c>
      <c r="J7125" s="9" t="str">
        <f t="shared" si="682"/>
        <v/>
      </c>
      <c r="K7125" s="11" t="str">
        <f t="shared" si="683"/>
        <v/>
      </c>
      <c r="L7125" s="11" t="str">
        <f t="shared" si="684"/>
        <v/>
      </c>
      <c r="M7125" s="11" t="str">
        <f>IF(A7125="","",VLOOKUP(E7125,index!$A$1:$B$6,2,0)*K7125*G7125)</f>
        <v/>
      </c>
      <c r="N7125" s="11" t="str">
        <f>IF(A7125="","",-PMT(G7125*VLOOKUP(E7125,index!$A$1:$B$6,2,0),C7125,F7125,0,0))</f>
        <v/>
      </c>
      <c r="O7125" s="11" t="str">
        <f t="shared" si="685"/>
        <v/>
      </c>
      <c r="P7125" s="11" t="str">
        <f t="shared" si="686"/>
        <v/>
      </c>
    </row>
    <row r="7126" spans="1:16" x14ac:dyDescent="0.25">
      <c r="A7126" s="9" t="str">
        <f>IF(A7125="","",IF(B7125&lt;C7125,A7125,IF(A7125=MAX('entry data'!$B$8:$B$507),"",A7125+1)))</f>
        <v/>
      </c>
      <c r="B7126" s="9" t="str">
        <f t="shared" si="681"/>
        <v/>
      </c>
      <c r="C7126" s="9" t="str">
        <f>IF(ISERROR(VLOOKUP(A7126,'entry data'!B:G,6,0)),"",VLOOKUP(A7126,'entry data'!B:G,6,0))</f>
        <v/>
      </c>
      <c r="D7126" s="9" t="str">
        <f>IF(ISERROR(VLOOKUP(A7126,'entry data'!B:C,2,0)),"",VLOOKUP(A7126,'entry data'!B:C,2,0))</f>
        <v/>
      </c>
      <c r="E7126" s="9" t="str">
        <f>IF(ISERROR(VLOOKUP(A7126,'entry data'!B:E,4,0)),"",VLOOKUP(A7126,'entry data'!B:E,4,0))</f>
        <v/>
      </c>
      <c r="F7126" s="11" t="str">
        <f>IF(A7126="","",IF(ISERROR(VLOOKUP(A7126,'entry data'!B:F,5,0)),"",VLOOKUP(A7126,'entry data'!B:F,5,0)))</f>
        <v/>
      </c>
      <c r="G7126" s="12" t="str">
        <f>IF(A7126="","",IF(ISERROR(VLOOKUP(A7126,'entry data'!B:I,8,0)),"",VLOOKUP(A7126,'entry data'!B:I,7,0)))</f>
        <v/>
      </c>
      <c r="H7126" s="13" t="str">
        <f>IF(A7126="","",IF(B7126=1,VLOOKUP(A7126,'entry data'!B:D,3,0),I7125))</f>
        <v/>
      </c>
      <c r="I7126" s="14" t="str">
        <f>IF(A7126="","",IF(E7126="weekly",7,IF(E7126="fortnightly",14,IF(E7126="monthly",DATE(IF(MONTH(H7126)=12,YEAR(H7126)+1,YEAR(H7126)),VLOOKUP(MONTH(H7126),index!$D$2:$G$13,2,0),DAY(H7126)),
IF(E7126="quarterly",DATE(IF(MONTH(H7126)&gt;=10,YEAR(H7126)+1,YEAR(H7126)),VLOOKUP(MONTH(H7126),index!$D$2:$G$13,3,0),DAY(H7126)),
IF(E7126="halfyearly",DATE(IF(MONTH(H7126)&gt;=7,YEAR(H7126)+1,YEAR(H7126)),VLOOKUP(MONTH(H7126),index!$D$2:$G$13,4,0),DAY(H7126)),
DATE(YEAR(H7126)+1,MONTH(H7126),DAY(H7126)))))-H7126))+H7126)</f>
        <v/>
      </c>
      <c r="J7126" s="9" t="str">
        <f t="shared" si="682"/>
        <v/>
      </c>
      <c r="K7126" s="11" t="str">
        <f t="shared" si="683"/>
        <v/>
      </c>
      <c r="L7126" s="11" t="str">
        <f t="shared" si="684"/>
        <v/>
      </c>
      <c r="M7126" s="11" t="str">
        <f>IF(A7126="","",VLOOKUP(E7126,index!$A$1:$B$6,2,0)*K7126*G7126)</f>
        <v/>
      </c>
      <c r="N7126" s="11" t="str">
        <f>IF(A7126="","",-PMT(G7126*VLOOKUP(E7126,index!$A$1:$B$6,2,0),C7126,F7126,0,0))</f>
        <v/>
      </c>
      <c r="O7126" s="11" t="str">
        <f t="shared" si="685"/>
        <v/>
      </c>
      <c r="P7126" s="11" t="str">
        <f t="shared" si="686"/>
        <v/>
      </c>
    </row>
    <row r="7127" spans="1:16" x14ac:dyDescent="0.25">
      <c r="A7127" s="9" t="str">
        <f>IF(A7126="","",IF(B7126&lt;C7126,A7126,IF(A7126=MAX('entry data'!$B$8:$B$507),"",A7126+1)))</f>
        <v/>
      </c>
      <c r="B7127" s="9" t="str">
        <f t="shared" ref="B7127:B7190" si="687">IF(A7127="","",IF(B7126=C7126,1,B7126+1))</f>
        <v/>
      </c>
      <c r="C7127" s="9" t="str">
        <f>IF(ISERROR(VLOOKUP(A7127,'entry data'!B:G,6,0)),"",VLOOKUP(A7127,'entry data'!B:G,6,0))</f>
        <v/>
      </c>
      <c r="D7127" s="9" t="str">
        <f>IF(ISERROR(VLOOKUP(A7127,'entry data'!B:C,2,0)),"",VLOOKUP(A7127,'entry data'!B:C,2,0))</f>
        <v/>
      </c>
      <c r="E7127" s="9" t="str">
        <f>IF(ISERROR(VLOOKUP(A7127,'entry data'!B:E,4,0)),"",VLOOKUP(A7127,'entry data'!B:E,4,0))</f>
        <v/>
      </c>
      <c r="F7127" s="11" t="str">
        <f>IF(A7127="","",IF(ISERROR(VLOOKUP(A7127,'entry data'!B:F,5,0)),"",VLOOKUP(A7127,'entry data'!B:F,5,0)))</f>
        <v/>
      </c>
      <c r="G7127" s="12" t="str">
        <f>IF(A7127="","",IF(ISERROR(VLOOKUP(A7127,'entry data'!B:I,8,0)),"",VLOOKUP(A7127,'entry data'!B:I,7,0)))</f>
        <v/>
      </c>
      <c r="H7127" s="13" t="str">
        <f>IF(A7127="","",IF(B7127=1,VLOOKUP(A7127,'entry data'!B:D,3,0),I7126))</f>
        <v/>
      </c>
      <c r="I7127" s="14" t="str">
        <f>IF(A7127="","",IF(E7127="weekly",7,IF(E7127="fortnightly",14,IF(E7127="monthly",DATE(IF(MONTH(H7127)=12,YEAR(H7127)+1,YEAR(H7127)),VLOOKUP(MONTH(H7127),index!$D$2:$G$13,2,0),DAY(H7127)),
IF(E7127="quarterly",DATE(IF(MONTH(H7127)&gt;=10,YEAR(H7127)+1,YEAR(H7127)),VLOOKUP(MONTH(H7127),index!$D$2:$G$13,3,0),DAY(H7127)),
IF(E7127="halfyearly",DATE(IF(MONTH(H7127)&gt;=7,YEAR(H7127)+1,YEAR(H7127)),VLOOKUP(MONTH(H7127),index!$D$2:$G$13,4,0),DAY(H7127)),
DATE(YEAR(H7127)+1,MONTH(H7127),DAY(H7127)))))-H7127))+H7127)</f>
        <v/>
      </c>
      <c r="J7127" s="9" t="str">
        <f t="shared" ref="J7127:J7190" si="688">IF(A7127="","",IF(MONTH(I7127)&lt;10,YEAR(I7127)&amp;"-0"&amp;MONTH(I7127),YEAR(I7127)&amp;"-"&amp;MONTH(I7127)))</f>
        <v/>
      </c>
      <c r="K7127" s="11" t="str">
        <f t="shared" ref="K7127:K7190" si="689">IF(A7127="","",IF(B7127=1,F7127,O7126))</f>
        <v/>
      </c>
      <c r="L7127" s="11" t="str">
        <f t="shared" ref="L7127:L7190" si="690">IF(A7127="","",N7127-M7127)</f>
        <v/>
      </c>
      <c r="M7127" s="11" t="str">
        <f>IF(A7127="","",VLOOKUP(E7127,index!$A$1:$B$6,2,0)*K7127*G7127)</f>
        <v/>
      </c>
      <c r="N7127" s="11" t="str">
        <f>IF(A7127="","",-PMT(G7127*VLOOKUP(E7127,index!$A$1:$B$6,2,0),C7127,F7127,0,0))</f>
        <v/>
      </c>
      <c r="O7127" s="11" t="str">
        <f t="shared" ref="O7127:O7190" si="691">IF(A7127="","",K7127-L7127)</f>
        <v/>
      </c>
      <c r="P7127" s="11" t="str">
        <f t="shared" si="686"/>
        <v/>
      </c>
    </row>
    <row r="7128" spans="1:16" x14ac:dyDescent="0.25">
      <c r="A7128" s="9" t="str">
        <f>IF(A7127="","",IF(B7127&lt;C7127,A7127,IF(A7127=MAX('entry data'!$B$8:$B$507),"",A7127+1)))</f>
        <v/>
      </c>
      <c r="B7128" s="9" t="str">
        <f t="shared" si="687"/>
        <v/>
      </c>
      <c r="C7128" s="9" t="str">
        <f>IF(ISERROR(VLOOKUP(A7128,'entry data'!B:G,6,0)),"",VLOOKUP(A7128,'entry data'!B:G,6,0))</f>
        <v/>
      </c>
      <c r="D7128" s="9" t="str">
        <f>IF(ISERROR(VLOOKUP(A7128,'entry data'!B:C,2,0)),"",VLOOKUP(A7128,'entry data'!B:C,2,0))</f>
        <v/>
      </c>
      <c r="E7128" s="9" t="str">
        <f>IF(ISERROR(VLOOKUP(A7128,'entry data'!B:E,4,0)),"",VLOOKUP(A7128,'entry data'!B:E,4,0))</f>
        <v/>
      </c>
      <c r="F7128" s="11" t="str">
        <f>IF(A7128="","",IF(ISERROR(VLOOKUP(A7128,'entry data'!B:F,5,0)),"",VLOOKUP(A7128,'entry data'!B:F,5,0)))</f>
        <v/>
      </c>
      <c r="G7128" s="12" t="str">
        <f>IF(A7128="","",IF(ISERROR(VLOOKUP(A7128,'entry data'!B:I,8,0)),"",VLOOKUP(A7128,'entry data'!B:I,7,0)))</f>
        <v/>
      </c>
      <c r="H7128" s="13" t="str">
        <f>IF(A7128="","",IF(B7128=1,VLOOKUP(A7128,'entry data'!B:D,3,0),I7127))</f>
        <v/>
      </c>
      <c r="I7128" s="14" t="str">
        <f>IF(A7128="","",IF(E7128="weekly",7,IF(E7128="fortnightly",14,IF(E7128="monthly",DATE(IF(MONTH(H7128)=12,YEAR(H7128)+1,YEAR(H7128)),VLOOKUP(MONTH(H7128),index!$D$2:$G$13,2,0),DAY(H7128)),
IF(E7128="quarterly",DATE(IF(MONTH(H7128)&gt;=10,YEAR(H7128)+1,YEAR(H7128)),VLOOKUP(MONTH(H7128),index!$D$2:$G$13,3,0),DAY(H7128)),
IF(E7128="halfyearly",DATE(IF(MONTH(H7128)&gt;=7,YEAR(H7128)+1,YEAR(H7128)),VLOOKUP(MONTH(H7128),index!$D$2:$G$13,4,0),DAY(H7128)),
DATE(YEAR(H7128)+1,MONTH(H7128),DAY(H7128)))))-H7128))+H7128)</f>
        <v/>
      </c>
      <c r="J7128" s="9" t="str">
        <f t="shared" si="688"/>
        <v/>
      </c>
      <c r="K7128" s="11" t="str">
        <f t="shared" si="689"/>
        <v/>
      </c>
      <c r="L7128" s="11" t="str">
        <f t="shared" si="690"/>
        <v/>
      </c>
      <c r="M7128" s="11" t="str">
        <f>IF(A7128="","",VLOOKUP(E7128,index!$A$1:$B$6,2,0)*K7128*G7128)</f>
        <v/>
      </c>
      <c r="N7128" s="11" t="str">
        <f>IF(A7128="","",-PMT(G7128*VLOOKUP(E7128,index!$A$1:$B$6,2,0),C7128,F7128,0,0))</f>
        <v/>
      </c>
      <c r="O7128" s="11" t="str">
        <f t="shared" si="691"/>
        <v/>
      </c>
      <c r="P7128" s="11" t="str">
        <f t="shared" si="686"/>
        <v/>
      </c>
    </row>
    <row r="7129" spans="1:16" x14ac:dyDescent="0.25">
      <c r="A7129" s="9" t="str">
        <f>IF(A7128="","",IF(B7128&lt;C7128,A7128,IF(A7128=MAX('entry data'!$B$8:$B$507),"",A7128+1)))</f>
        <v/>
      </c>
      <c r="B7129" s="9" t="str">
        <f t="shared" si="687"/>
        <v/>
      </c>
      <c r="C7129" s="9" t="str">
        <f>IF(ISERROR(VLOOKUP(A7129,'entry data'!B:G,6,0)),"",VLOOKUP(A7129,'entry data'!B:G,6,0))</f>
        <v/>
      </c>
      <c r="D7129" s="9" t="str">
        <f>IF(ISERROR(VLOOKUP(A7129,'entry data'!B:C,2,0)),"",VLOOKUP(A7129,'entry data'!B:C,2,0))</f>
        <v/>
      </c>
      <c r="E7129" s="9" t="str">
        <f>IF(ISERROR(VLOOKUP(A7129,'entry data'!B:E,4,0)),"",VLOOKUP(A7129,'entry data'!B:E,4,0))</f>
        <v/>
      </c>
      <c r="F7129" s="11" t="str">
        <f>IF(A7129="","",IF(ISERROR(VLOOKUP(A7129,'entry data'!B:F,5,0)),"",VLOOKUP(A7129,'entry data'!B:F,5,0)))</f>
        <v/>
      </c>
      <c r="G7129" s="12" t="str">
        <f>IF(A7129="","",IF(ISERROR(VLOOKUP(A7129,'entry data'!B:I,8,0)),"",VLOOKUP(A7129,'entry data'!B:I,7,0)))</f>
        <v/>
      </c>
      <c r="H7129" s="13" t="str">
        <f>IF(A7129="","",IF(B7129=1,VLOOKUP(A7129,'entry data'!B:D,3,0),I7128))</f>
        <v/>
      </c>
      <c r="I7129" s="14" t="str">
        <f>IF(A7129="","",IF(E7129="weekly",7,IF(E7129="fortnightly",14,IF(E7129="monthly",DATE(IF(MONTH(H7129)=12,YEAR(H7129)+1,YEAR(H7129)),VLOOKUP(MONTH(H7129),index!$D$2:$G$13,2,0),DAY(H7129)),
IF(E7129="quarterly",DATE(IF(MONTH(H7129)&gt;=10,YEAR(H7129)+1,YEAR(H7129)),VLOOKUP(MONTH(H7129),index!$D$2:$G$13,3,0),DAY(H7129)),
IF(E7129="halfyearly",DATE(IF(MONTH(H7129)&gt;=7,YEAR(H7129)+1,YEAR(H7129)),VLOOKUP(MONTH(H7129),index!$D$2:$G$13,4,0),DAY(H7129)),
DATE(YEAR(H7129)+1,MONTH(H7129),DAY(H7129)))))-H7129))+H7129)</f>
        <v/>
      </c>
      <c r="J7129" s="9" t="str">
        <f t="shared" si="688"/>
        <v/>
      </c>
      <c r="K7129" s="11" t="str">
        <f t="shared" si="689"/>
        <v/>
      </c>
      <c r="L7129" s="11" t="str">
        <f t="shared" si="690"/>
        <v/>
      </c>
      <c r="M7129" s="11" t="str">
        <f>IF(A7129="","",VLOOKUP(E7129,index!$A$1:$B$6,2,0)*K7129*G7129)</f>
        <v/>
      </c>
      <c r="N7129" s="11" t="str">
        <f>IF(A7129="","",-PMT(G7129*VLOOKUP(E7129,index!$A$1:$B$6,2,0),C7129,F7129,0,0))</f>
        <v/>
      </c>
      <c r="O7129" s="11" t="str">
        <f t="shared" si="691"/>
        <v/>
      </c>
      <c r="P7129" s="11" t="str">
        <f t="shared" si="686"/>
        <v/>
      </c>
    </row>
    <row r="7130" spans="1:16" x14ac:dyDescent="0.25">
      <c r="A7130" s="9" t="str">
        <f>IF(A7129="","",IF(B7129&lt;C7129,A7129,IF(A7129=MAX('entry data'!$B$8:$B$507),"",A7129+1)))</f>
        <v/>
      </c>
      <c r="B7130" s="9" t="str">
        <f t="shared" si="687"/>
        <v/>
      </c>
      <c r="C7130" s="9" t="str">
        <f>IF(ISERROR(VLOOKUP(A7130,'entry data'!B:G,6,0)),"",VLOOKUP(A7130,'entry data'!B:G,6,0))</f>
        <v/>
      </c>
      <c r="D7130" s="9" t="str">
        <f>IF(ISERROR(VLOOKUP(A7130,'entry data'!B:C,2,0)),"",VLOOKUP(A7130,'entry data'!B:C,2,0))</f>
        <v/>
      </c>
      <c r="E7130" s="9" t="str">
        <f>IF(ISERROR(VLOOKUP(A7130,'entry data'!B:E,4,0)),"",VLOOKUP(A7130,'entry data'!B:E,4,0))</f>
        <v/>
      </c>
      <c r="F7130" s="11" t="str">
        <f>IF(A7130="","",IF(ISERROR(VLOOKUP(A7130,'entry data'!B:F,5,0)),"",VLOOKUP(A7130,'entry data'!B:F,5,0)))</f>
        <v/>
      </c>
      <c r="G7130" s="12" t="str">
        <f>IF(A7130="","",IF(ISERROR(VLOOKUP(A7130,'entry data'!B:I,8,0)),"",VLOOKUP(A7130,'entry data'!B:I,7,0)))</f>
        <v/>
      </c>
      <c r="H7130" s="13" t="str">
        <f>IF(A7130="","",IF(B7130=1,VLOOKUP(A7130,'entry data'!B:D,3,0),I7129))</f>
        <v/>
      </c>
      <c r="I7130" s="14" t="str">
        <f>IF(A7130="","",IF(E7130="weekly",7,IF(E7130="fortnightly",14,IF(E7130="monthly",DATE(IF(MONTH(H7130)=12,YEAR(H7130)+1,YEAR(H7130)),VLOOKUP(MONTH(H7130),index!$D$2:$G$13,2,0),DAY(H7130)),
IF(E7130="quarterly",DATE(IF(MONTH(H7130)&gt;=10,YEAR(H7130)+1,YEAR(H7130)),VLOOKUP(MONTH(H7130),index!$D$2:$G$13,3,0),DAY(H7130)),
IF(E7130="halfyearly",DATE(IF(MONTH(H7130)&gt;=7,YEAR(H7130)+1,YEAR(H7130)),VLOOKUP(MONTH(H7130),index!$D$2:$G$13,4,0),DAY(H7130)),
DATE(YEAR(H7130)+1,MONTH(H7130),DAY(H7130)))))-H7130))+H7130)</f>
        <v/>
      </c>
      <c r="J7130" s="9" t="str">
        <f t="shared" si="688"/>
        <v/>
      </c>
      <c r="K7130" s="11" t="str">
        <f t="shared" si="689"/>
        <v/>
      </c>
      <c r="L7130" s="11" t="str">
        <f t="shared" si="690"/>
        <v/>
      </c>
      <c r="M7130" s="11" t="str">
        <f>IF(A7130="","",VLOOKUP(E7130,index!$A$1:$B$6,2,0)*K7130*G7130)</f>
        <v/>
      </c>
      <c r="N7130" s="11" t="str">
        <f>IF(A7130="","",-PMT(G7130*VLOOKUP(E7130,index!$A$1:$B$6,2,0),C7130,F7130,0,0))</f>
        <v/>
      </c>
      <c r="O7130" s="11" t="str">
        <f t="shared" si="691"/>
        <v/>
      </c>
      <c r="P7130" s="11" t="str">
        <f t="shared" si="686"/>
        <v/>
      </c>
    </row>
    <row r="7131" spans="1:16" x14ac:dyDescent="0.25">
      <c r="A7131" s="9" t="str">
        <f>IF(A7130="","",IF(B7130&lt;C7130,A7130,IF(A7130=MAX('entry data'!$B$8:$B$507),"",A7130+1)))</f>
        <v/>
      </c>
      <c r="B7131" s="9" t="str">
        <f t="shared" si="687"/>
        <v/>
      </c>
      <c r="C7131" s="9" t="str">
        <f>IF(ISERROR(VLOOKUP(A7131,'entry data'!B:G,6,0)),"",VLOOKUP(A7131,'entry data'!B:G,6,0))</f>
        <v/>
      </c>
      <c r="D7131" s="9" t="str">
        <f>IF(ISERROR(VLOOKUP(A7131,'entry data'!B:C,2,0)),"",VLOOKUP(A7131,'entry data'!B:C,2,0))</f>
        <v/>
      </c>
      <c r="E7131" s="9" t="str">
        <f>IF(ISERROR(VLOOKUP(A7131,'entry data'!B:E,4,0)),"",VLOOKUP(A7131,'entry data'!B:E,4,0))</f>
        <v/>
      </c>
      <c r="F7131" s="11" t="str">
        <f>IF(A7131="","",IF(ISERROR(VLOOKUP(A7131,'entry data'!B:F,5,0)),"",VLOOKUP(A7131,'entry data'!B:F,5,0)))</f>
        <v/>
      </c>
      <c r="G7131" s="12" t="str">
        <f>IF(A7131="","",IF(ISERROR(VLOOKUP(A7131,'entry data'!B:I,8,0)),"",VLOOKUP(A7131,'entry data'!B:I,7,0)))</f>
        <v/>
      </c>
      <c r="H7131" s="13" t="str">
        <f>IF(A7131="","",IF(B7131=1,VLOOKUP(A7131,'entry data'!B:D,3,0),I7130))</f>
        <v/>
      </c>
      <c r="I7131" s="14" t="str">
        <f>IF(A7131="","",IF(E7131="weekly",7,IF(E7131="fortnightly",14,IF(E7131="monthly",DATE(IF(MONTH(H7131)=12,YEAR(H7131)+1,YEAR(H7131)),VLOOKUP(MONTH(H7131),index!$D$2:$G$13,2,0),DAY(H7131)),
IF(E7131="quarterly",DATE(IF(MONTH(H7131)&gt;=10,YEAR(H7131)+1,YEAR(H7131)),VLOOKUP(MONTH(H7131),index!$D$2:$G$13,3,0),DAY(H7131)),
IF(E7131="halfyearly",DATE(IF(MONTH(H7131)&gt;=7,YEAR(H7131)+1,YEAR(H7131)),VLOOKUP(MONTH(H7131),index!$D$2:$G$13,4,0),DAY(H7131)),
DATE(YEAR(H7131)+1,MONTH(H7131),DAY(H7131)))))-H7131))+H7131)</f>
        <v/>
      </c>
      <c r="J7131" s="9" t="str">
        <f t="shared" si="688"/>
        <v/>
      </c>
      <c r="K7131" s="11" t="str">
        <f t="shared" si="689"/>
        <v/>
      </c>
      <c r="L7131" s="11" t="str">
        <f t="shared" si="690"/>
        <v/>
      </c>
      <c r="M7131" s="11" t="str">
        <f>IF(A7131="","",VLOOKUP(E7131,index!$A$1:$B$6,2,0)*K7131*G7131)</f>
        <v/>
      </c>
      <c r="N7131" s="11" t="str">
        <f>IF(A7131="","",-PMT(G7131*VLOOKUP(E7131,index!$A$1:$B$6,2,0),C7131,F7131,0,0))</f>
        <v/>
      </c>
      <c r="O7131" s="11" t="str">
        <f t="shared" si="691"/>
        <v/>
      </c>
      <c r="P7131" s="11" t="str">
        <f t="shared" si="686"/>
        <v/>
      </c>
    </row>
    <row r="7132" spans="1:16" x14ac:dyDescent="0.25">
      <c r="A7132" s="9" t="str">
        <f>IF(A7131="","",IF(B7131&lt;C7131,A7131,IF(A7131=MAX('entry data'!$B$8:$B$507),"",A7131+1)))</f>
        <v/>
      </c>
      <c r="B7132" s="9" t="str">
        <f t="shared" si="687"/>
        <v/>
      </c>
      <c r="C7132" s="9" t="str">
        <f>IF(ISERROR(VLOOKUP(A7132,'entry data'!B:G,6,0)),"",VLOOKUP(A7132,'entry data'!B:G,6,0))</f>
        <v/>
      </c>
      <c r="D7132" s="9" t="str">
        <f>IF(ISERROR(VLOOKUP(A7132,'entry data'!B:C,2,0)),"",VLOOKUP(A7132,'entry data'!B:C,2,0))</f>
        <v/>
      </c>
      <c r="E7132" s="9" t="str">
        <f>IF(ISERROR(VLOOKUP(A7132,'entry data'!B:E,4,0)),"",VLOOKUP(A7132,'entry data'!B:E,4,0))</f>
        <v/>
      </c>
      <c r="F7132" s="11" t="str">
        <f>IF(A7132="","",IF(ISERROR(VLOOKUP(A7132,'entry data'!B:F,5,0)),"",VLOOKUP(A7132,'entry data'!B:F,5,0)))</f>
        <v/>
      </c>
      <c r="G7132" s="12" t="str">
        <f>IF(A7132="","",IF(ISERROR(VLOOKUP(A7132,'entry data'!B:I,8,0)),"",VLOOKUP(A7132,'entry data'!B:I,7,0)))</f>
        <v/>
      </c>
      <c r="H7132" s="13" t="str">
        <f>IF(A7132="","",IF(B7132=1,VLOOKUP(A7132,'entry data'!B:D,3,0),I7131))</f>
        <v/>
      </c>
      <c r="I7132" s="14" t="str">
        <f>IF(A7132="","",IF(E7132="weekly",7,IF(E7132="fortnightly",14,IF(E7132="monthly",DATE(IF(MONTH(H7132)=12,YEAR(H7132)+1,YEAR(H7132)),VLOOKUP(MONTH(H7132),index!$D$2:$G$13,2,0),DAY(H7132)),
IF(E7132="quarterly",DATE(IF(MONTH(H7132)&gt;=10,YEAR(H7132)+1,YEAR(H7132)),VLOOKUP(MONTH(H7132),index!$D$2:$G$13,3,0),DAY(H7132)),
IF(E7132="halfyearly",DATE(IF(MONTH(H7132)&gt;=7,YEAR(H7132)+1,YEAR(H7132)),VLOOKUP(MONTH(H7132),index!$D$2:$G$13,4,0),DAY(H7132)),
DATE(YEAR(H7132)+1,MONTH(H7132),DAY(H7132)))))-H7132))+H7132)</f>
        <v/>
      </c>
      <c r="J7132" s="9" t="str">
        <f t="shared" si="688"/>
        <v/>
      </c>
      <c r="K7132" s="11" t="str">
        <f t="shared" si="689"/>
        <v/>
      </c>
      <c r="L7132" s="11" t="str">
        <f t="shared" si="690"/>
        <v/>
      </c>
      <c r="M7132" s="11" t="str">
        <f>IF(A7132="","",VLOOKUP(E7132,index!$A$1:$B$6,2,0)*K7132*G7132)</f>
        <v/>
      </c>
      <c r="N7132" s="11" t="str">
        <f>IF(A7132="","",-PMT(G7132*VLOOKUP(E7132,index!$A$1:$B$6,2,0),C7132,F7132,0,0))</f>
        <v/>
      </c>
      <c r="O7132" s="11" t="str">
        <f t="shared" si="691"/>
        <v/>
      </c>
      <c r="P7132" s="11" t="str">
        <f t="shared" si="686"/>
        <v/>
      </c>
    </row>
    <row r="7133" spans="1:16" x14ac:dyDescent="0.25">
      <c r="A7133" s="9" t="str">
        <f>IF(A7132="","",IF(B7132&lt;C7132,A7132,IF(A7132=MAX('entry data'!$B$8:$B$507),"",A7132+1)))</f>
        <v/>
      </c>
      <c r="B7133" s="9" t="str">
        <f t="shared" si="687"/>
        <v/>
      </c>
      <c r="C7133" s="9" t="str">
        <f>IF(ISERROR(VLOOKUP(A7133,'entry data'!B:G,6,0)),"",VLOOKUP(A7133,'entry data'!B:G,6,0))</f>
        <v/>
      </c>
      <c r="D7133" s="9" t="str">
        <f>IF(ISERROR(VLOOKUP(A7133,'entry data'!B:C,2,0)),"",VLOOKUP(A7133,'entry data'!B:C,2,0))</f>
        <v/>
      </c>
      <c r="E7133" s="9" t="str">
        <f>IF(ISERROR(VLOOKUP(A7133,'entry data'!B:E,4,0)),"",VLOOKUP(A7133,'entry data'!B:E,4,0))</f>
        <v/>
      </c>
      <c r="F7133" s="11" t="str">
        <f>IF(A7133="","",IF(ISERROR(VLOOKUP(A7133,'entry data'!B:F,5,0)),"",VLOOKUP(A7133,'entry data'!B:F,5,0)))</f>
        <v/>
      </c>
      <c r="G7133" s="12" t="str">
        <f>IF(A7133="","",IF(ISERROR(VLOOKUP(A7133,'entry data'!B:I,8,0)),"",VLOOKUP(A7133,'entry data'!B:I,7,0)))</f>
        <v/>
      </c>
      <c r="H7133" s="13" t="str">
        <f>IF(A7133="","",IF(B7133=1,VLOOKUP(A7133,'entry data'!B:D,3,0),I7132))</f>
        <v/>
      </c>
      <c r="I7133" s="14" t="str">
        <f>IF(A7133="","",IF(E7133="weekly",7,IF(E7133="fortnightly",14,IF(E7133="monthly",DATE(IF(MONTH(H7133)=12,YEAR(H7133)+1,YEAR(H7133)),VLOOKUP(MONTH(H7133),index!$D$2:$G$13,2,0),DAY(H7133)),
IF(E7133="quarterly",DATE(IF(MONTH(H7133)&gt;=10,YEAR(H7133)+1,YEAR(H7133)),VLOOKUP(MONTH(H7133),index!$D$2:$G$13,3,0),DAY(H7133)),
IF(E7133="halfyearly",DATE(IF(MONTH(H7133)&gt;=7,YEAR(H7133)+1,YEAR(H7133)),VLOOKUP(MONTH(H7133),index!$D$2:$G$13,4,0),DAY(H7133)),
DATE(YEAR(H7133)+1,MONTH(H7133),DAY(H7133)))))-H7133))+H7133)</f>
        <v/>
      </c>
      <c r="J7133" s="9" t="str">
        <f t="shared" si="688"/>
        <v/>
      </c>
      <c r="K7133" s="11" t="str">
        <f t="shared" si="689"/>
        <v/>
      </c>
      <c r="L7133" s="11" t="str">
        <f t="shared" si="690"/>
        <v/>
      </c>
      <c r="M7133" s="11" t="str">
        <f>IF(A7133="","",VLOOKUP(E7133,index!$A$1:$B$6,2,0)*K7133*G7133)</f>
        <v/>
      </c>
      <c r="N7133" s="11" t="str">
        <f>IF(A7133="","",-PMT(G7133*VLOOKUP(E7133,index!$A$1:$B$6,2,0),C7133,F7133,0,0))</f>
        <v/>
      </c>
      <c r="O7133" s="11" t="str">
        <f t="shared" si="691"/>
        <v/>
      </c>
      <c r="P7133" s="11" t="str">
        <f t="shared" si="686"/>
        <v/>
      </c>
    </row>
    <row r="7134" spans="1:16" x14ac:dyDescent="0.25">
      <c r="A7134" s="9" t="str">
        <f>IF(A7133="","",IF(B7133&lt;C7133,A7133,IF(A7133=MAX('entry data'!$B$8:$B$507),"",A7133+1)))</f>
        <v/>
      </c>
      <c r="B7134" s="9" t="str">
        <f t="shared" si="687"/>
        <v/>
      </c>
      <c r="C7134" s="9" t="str">
        <f>IF(ISERROR(VLOOKUP(A7134,'entry data'!B:G,6,0)),"",VLOOKUP(A7134,'entry data'!B:G,6,0))</f>
        <v/>
      </c>
      <c r="D7134" s="9" t="str">
        <f>IF(ISERROR(VLOOKUP(A7134,'entry data'!B:C,2,0)),"",VLOOKUP(A7134,'entry data'!B:C,2,0))</f>
        <v/>
      </c>
      <c r="E7134" s="9" t="str">
        <f>IF(ISERROR(VLOOKUP(A7134,'entry data'!B:E,4,0)),"",VLOOKUP(A7134,'entry data'!B:E,4,0))</f>
        <v/>
      </c>
      <c r="F7134" s="11" t="str">
        <f>IF(A7134="","",IF(ISERROR(VLOOKUP(A7134,'entry data'!B:F,5,0)),"",VLOOKUP(A7134,'entry data'!B:F,5,0)))</f>
        <v/>
      </c>
      <c r="G7134" s="12" t="str">
        <f>IF(A7134="","",IF(ISERROR(VLOOKUP(A7134,'entry data'!B:I,8,0)),"",VLOOKUP(A7134,'entry data'!B:I,7,0)))</f>
        <v/>
      </c>
      <c r="H7134" s="13" t="str">
        <f>IF(A7134="","",IF(B7134=1,VLOOKUP(A7134,'entry data'!B:D,3,0),I7133))</f>
        <v/>
      </c>
      <c r="I7134" s="14" t="str">
        <f>IF(A7134="","",IF(E7134="weekly",7,IF(E7134="fortnightly",14,IF(E7134="monthly",DATE(IF(MONTH(H7134)=12,YEAR(H7134)+1,YEAR(H7134)),VLOOKUP(MONTH(H7134),index!$D$2:$G$13,2,0),DAY(H7134)),
IF(E7134="quarterly",DATE(IF(MONTH(H7134)&gt;=10,YEAR(H7134)+1,YEAR(H7134)),VLOOKUP(MONTH(H7134),index!$D$2:$G$13,3,0),DAY(H7134)),
IF(E7134="halfyearly",DATE(IF(MONTH(H7134)&gt;=7,YEAR(H7134)+1,YEAR(H7134)),VLOOKUP(MONTH(H7134),index!$D$2:$G$13,4,0),DAY(H7134)),
DATE(YEAR(H7134)+1,MONTH(H7134),DAY(H7134)))))-H7134))+H7134)</f>
        <v/>
      </c>
      <c r="J7134" s="9" t="str">
        <f t="shared" si="688"/>
        <v/>
      </c>
      <c r="K7134" s="11" t="str">
        <f t="shared" si="689"/>
        <v/>
      </c>
      <c r="L7134" s="11" t="str">
        <f t="shared" si="690"/>
        <v/>
      </c>
      <c r="M7134" s="11" t="str">
        <f>IF(A7134="","",VLOOKUP(E7134,index!$A$1:$B$6,2,0)*K7134*G7134)</f>
        <v/>
      </c>
      <c r="N7134" s="11" t="str">
        <f>IF(A7134="","",-PMT(G7134*VLOOKUP(E7134,index!$A$1:$B$6,2,0),C7134,F7134,0,0))</f>
        <v/>
      </c>
      <c r="O7134" s="11" t="str">
        <f t="shared" si="691"/>
        <v/>
      </c>
      <c r="P7134" s="11" t="str">
        <f t="shared" si="686"/>
        <v/>
      </c>
    </row>
    <row r="7135" spans="1:16" x14ac:dyDescent="0.25">
      <c r="A7135" s="9" t="str">
        <f>IF(A7134="","",IF(B7134&lt;C7134,A7134,IF(A7134=MAX('entry data'!$B$8:$B$507),"",A7134+1)))</f>
        <v/>
      </c>
      <c r="B7135" s="9" t="str">
        <f t="shared" si="687"/>
        <v/>
      </c>
      <c r="C7135" s="9" t="str">
        <f>IF(ISERROR(VLOOKUP(A7135,'entry data'!B:G,6,0)),"",VLOOKUP(A7135,'entry data'!B:G,6,0))</f>
        <v/>
      </c>
      <c r="D7135" s="9" t="str">
        <f>IF(ISERROR(VLOOKUP(A7135,'entry data'!B:C,2,0)),"",VLOOKUP(A7135,'entry data'!B:C,2,0))</f>
        <v/>
      </c>
      <c r="E7135" s="9" t="str">
        <f>IF(ISERROR(VLOOKUP(A7135,'entry data'!B:E,4,0)),"",VLOOKUP(A7135,'entry data'!B:E,4,0))</f>
        <v/>
      </c>
      <c r="F7135" s="11" t="str">
        <f>IF(A7135="","",IF(ISERROR(VLOOKUP(A7135,'entry data'!B:F,5,0)),"",VLOOKUP(A7135,'entry data'!B:F,5,0)))</f>
        <v/>
      </c>
      <c r="G7135" s="12" t="str">
        <f>IF(A7135="","",IF(ISERROR(VLOOKUP(A7135,'entry data'!B:I,8,0)),"",VLOOKUP(A7135,'entry data'!B:I,7,0)))</f>
        <v/>
      </c>
      <c r="H7135" s="13" t="str">
        <f>IF(A7135="","",IF(B7135=1,VLOOKUP(A7135,'entry data'!B:D,3,0),I7134))</f>
        <v/>
      </c>
      <c r="I7135" s="14" t="str">
        <f>IF(A7135="","",IF(E7135="weekly",7,IF(E7135="fortnightly",14,IF(E7135="monthly",DATE(IF(MONTH(H7135)=12,YEAR(H7135)+1,YEAR(H7135)),VLOOKUP(MONTH(H7135),index!$D$2:$G$13,2,0),DAY(H7135)),
IF(E7135="quarterly",DATE(IF(MONTH(H7135)&gt;=10,YEAR(H7135)+1,YEAR(H7135)),VLOOKUP(MONTH(H7135),index!$D$2:$G$13,3,0),DAY(H7135)),
IF(E7135="halfyearly",DATE(IF(MONTH(H7135)&gt;=7,YEAR(H7135)+1,YEAR(H7135)),VLOOKUP(MONTH(H7135),index!$D$2:$G$13,4,0),DAY(H7135)),
DATE(YEAR(H7135)+1,MONTH(H7135),DAY(H7135)))))-H7135))+H7135)</f>
        <v/>
      </c>
      <c r="J7135" s="9" t="str">
        <f t="shared" si="688"/>
        <v/>
      </c>
      <c r="K7135" s="11" t="str">
        <f t="shared" si="689"/>
        <v/>
      </c>
      <c r="L7135" s="11" t="str">
        <f t="shared" si="690"/>
        <v/>
      </c>
      <c r="M7135" s="11" t="str">
        <f>IF(A7135="","",VLOOKUP(E7135,index!$A$1:$B$6,2,0)*K7135*G7135)</f>
        <v/>
      </c>
      <c r="N7135" s="11" t="str">
        <f>IF(A7135="","",-PMT(G7135*VLOOKUP(E7135,index!$A$1:$B$6,2,0),C7135,F7135,0,0))</f>
        <v/>
      </c>
      <c r="O7135" s="11" t="str">
        <f t="shared" si="691"/>
        <v/>
      </c>
      <c r="P7135" s="11" t="str">
        <f t="shared" si="686"/>
        <v/>
      </c>
    </row>
    <row r="7136" spans="1:16" x14ac:dyDescent="0.25">
      <c r="A7136" s="9" t="str">
        <f>IF(A7135="","",IF(B7135&lt;C7135,A7135,IF(A7135=MAX('entry data'!$B$8:$B$507),"",A7135+1)))</f>
        <v/>
      </c>
      <c r="B7136" s="9" t="str">
        <f t="shared" si="687"/>
        <v/>
      </c>
      <c r="C7136" s="9" t="str">
        <f>IF(ISERROR(VLOOKUP(A7136,'entry data'!B:G,6,0)),"",VLOOKUP(A7136,'entry data'!B:G,6,0))</f>
        <v/>
      </c>
      <c r="D7136" s="9" t="str">
        <f>IF(ISERROR(VLOOKUP(A7136,'entry data'!B:C,2,0)),"",VLOOKUP(A7136,'entry data'!B:C,2,0))</f>
        <v/>
      </c>
      <c r="E7136" s="9" t="str">
        <f>IF(ISERROR(VLOOKUP(A7136,'entry data'!B:E,4,0)),"",VLOOKUP(A7136,'entry data'!B:E,4,0))</f>
        <v/>
      </c>
      <c r="F7136" s="11" t="str">
        <f>IF(A7136="","",IF(ISERROR(VLOOKUP(A7136,'entry data'!B:F,5,0)),"",VLOOKUP(A7136,'entry data'!B:F,5,0)))</f>
        <v/>
      </c>
      <c r="G7136" s="12" t="str">
        <f>IF(A7136="","",IF(ISERROR(VLOOKUP(A7136,'entry data'!B:I,8,0)),"",VLOOKUP(A7136,'entry data'!B:I,7,0)))</f>
        <v/>
      </c>
      <c r="H7136" s="13" t="str">
        <f>IF(A7136="","",IF(B7136=1,VLOOKUP(A7136,'entry data'!B:D,3,0),I7135))</f>
        <v/>
      </c>
      <c r="I7136" s="14" t="str">
        <f>IF(A7136="","",IF(E7136="weekly",7,IF(E7136="fortnightly",14,IF(E7136="monthly",DATE(IF(MONTH(H7136)=12,YEAR(H7136)+1,YEAR(H7136)),VLOOKUP(MONTH(H7136),index!$D$2:$G$13,2,0),DAY(H7136)),
IF(E7136="quarterly",DATE(IF(MONTH(H7136)&gt;=10,YEAR(H7136)+1,YEAR(H7136)),VLOOKUP(MONTH(H7136),index!$D$2:$G$13,3,0),DAY(H7136)),
IF(E7136="halfyearly",DATE(IF(MONTH(H7136)&gt;=7,YEAR(H7136)+1,YEAR(H7136)),VLOOKUP(MONTH(H7136),index!$D$2:$G$13,4,0),DAY(H7136)),
DATE(YEAR(H7136)+1,MONTH(H7136),DAY(H7136)))))-H7136))+H7136)</f>
        <v/>
      </c>
      <c r="J7136" s="9" t="str">
        <f t="shared" si="688"/>
        <v/>
      </c>
      <c r="K7136" s="11" t="str">
        <f t="shared" si="689"/>
        <v/>
      </c>
      <c r="L7136" s="11" t="str">
        <f t="shared" si="690"/>
        <v/>
      </c>
      <c r="M7136" s="11" t="str">
        <f>IF(A7136="","",VLOOKUP(E7136,index!$A$1:$B$6,2,0)*K7136*G7136)</f>
        <v/>
      </c>
      <c r="N7136" s="11" t="str">
        <f>IF(A7136="","",-PMT(G7136*VLOOKUP(E7136,index!$A$1:$B$6,2,0),C7136,F7136,0,0))</f>
        <v/>
      </c>
      <c r="O7136" s="11" t="str">
        <f t="shared" si="691"/>
        <v/>
      </c>
      <c r="P7136" s="11" t="str">
        <f t="shared" si="686"/>
        <v/>
      </c>
    </row>
    <row r="7137" spans="1:16" x14ac:dyDescent="0.25">
      <c r="A7137" s="9" t="str">
        <f>IF(A7136="","",IF(B7136&lt;C7136,A7136,IF(A7136=MAX('entry data'!$B$8:$B$507),"",A7136+1)))</f>
        <v/>
      </c>
      <c r="B7137" s="9" t="str">
        <f t="shared" si="687"/>
        <v/>
      </c>
      <c r="C7137" s="9" t="str">
        <f>IF(ISERROR(VLOOKUP(A7137,'entry data'!B:G,6,0)),"",VLOOKUP(A7137,'entry data'!B:G,6,0))</f>
        <v/>
      </c>
      <c r="D7137" s="9" t="str">
        <f>IF(ISERROR(VLOOKUP(A7137,'entry data'!B:C,2,0)),"",VLOOKUP(A7137,'entry data'!B:C,2,0))</f>
        <v/>
      </c>
      <c r="E7137" s="9" t="str">
        <f>IF(ISERROR(VLOOKUP(A7137,'entry data'!B:E,4,0)),"",VLOOKUP(A7137,'entry data'!B:E,4,0))</f>
        <v/>
      </c>
      <c r="F7137" s="11" t="str">
        <f>IF(A7137="","",IF(ISERROR(VLOOKUP(A7137,'entry data'!B:F,5,0)),"",VLOOKUP(A7137,'entry data'!B:F,5,0)))</f>
        <v/>
      </c>
      <c r="G7137" s="12" t="str">
        <f>IF(A7137="","",IF(ISERROR(VLOOKUP(A7137,'entry data'!B:I,8,0)),"",VLOOKUP(A7137,'entry data'!B:I,7,0)))</f>
        <v/>
      </c>
      <c r="H7137" s="13" t="str">
        <f>IF(A7137="","",IF(B7137=1,VLOOKUP(A7137,'entry data'!B:D,3,0),I7136))</f>
        <v/>
      </c>
      <c r="I7137" s="14" t="str">
        <f>IF(A7137="","",IF(E7137="weekly",7,IF(E7137="fortnightly",14,IF(E7137="monthly",DATE(IF(MONTH(H7137)=12,YEAR(H7137)+1,YEAR(H7137)),VLOOKUP(MONTH(H7137),index!$D$2:$G$13,2,0),DAY(H7137)),
IF(E7137="quarterly",DATE(IF(MONTH(H7137)&gt;=10,YEAR(H7137)+1,YEAR(H7137)),VLOOKUP(MONTH(H7137),index!$D$2:$G$13,3,0),DAY(H7137)),
IF(E7137="halfyearly",DATE(IF(MONTH(H7137)&gt;=7,YEAR(H7137)+1,YEAR(H7137)),VLOOKUP(MONTH(H7137),index!$D$2:$G$13,4,0),DAY(H7137)),
DATE(YEAR(H7137)+1,MONTH(H7137),DAY(H7137)))))-H7137))+H7137)</f>
        <v/>
      </c>
      <c r="J7137" s="9" t="str">
        <f t="shared" si="688"/>
        <v/>
      </c>
      <c r="K7137" s="11" t="str">
        <f t="shared" si="689"/>
        <v/>
      </c>
      <c r="L7137" s="11" t="str">
        <f t="shared" si="690"/>
        <v/>
      </c>
      <c r="M7137" s="11" t="str">
        <f>IF(A7137="","",VLOOKUP(E7137,index!$A$1:$B$6,2,0)*K7137*G7137)</f>
        <v/>
      </c>
      <c r="N7137" s="11" t="str">
        <f>IF(A7137="","",-PMT(G7137*VLOOKUP(E7137,index!$A$1:$B$6,2,0),C7137,F7137,0,0))</f>
        <v/>
      </c>
      <c r="O7137" s="11" t="str">
        <f t="shared" si="691"/>
        <v/>
      </c>
      <c r="P7137" s="11" t="str">
        <f t="shared" si="686"/>
        <v/>
      </c>
    </row>
    <row r="7138" spans="1:16" x14ac:dyDescent="0.25">
      <c r="A7138" s="9" t="str">
        <f>IF(A7137="","",IF(B7137&lt;C7137,A7137,IF(A7137=MAX('entry data'!$B$8:$B$507),"",A7137+1)))</f>
        <v/>
      </c>
      <c r="B7138" s="9" t="str">
        <f t="shared" si="687"/>
        <v/>
      </c>
      <c r="C7138" s="9" t="str">
        <f>IF(ISERROR(VLOOKUP(A7138,'entry data'!B:G,6,0)),"",VLOOKUP(A7138,'entry data'!B:G,6,0))</f>
        <v/>
      </c>
      <c r="D7138" s="9" t="str">
        <f>IF(ISERROR(VLOOKUP(A7138,'entry data'!B:C,2,0)),"",VLOOKUP(A7138,'entry data'!B:C,2,0))</f>
        <v/>
      </c>
      <c r="E7138" s="9" t="str">
        <f>IF(ISERROR(VLOOKUP(A7138,'entry data'!B:E,4,0)),"",VLOOKUP(A7138,'entry data'!B:E,4,0))</f>
        <v/>
      </c>
      <c r="F7138" s="11" t="str">
        <f>IF(A7138="","",IF(ISERROR(VLOOKUP(A7138,'entry data'!B:F,5,0)),"",VLOOKUP(A7138,'entry data'!B:F,5,0)))</f>
        <v/>
      </c>
      <c r="G7138" s="12" t="str">
        <f>IF(A7138="","",IF(ISERROR(VLOOKUP(A7138,'entry data'!B:I,8,0)),"",VLOOKUP(A7138,'entry data'!B:I,7,0)))</f>
        <v/>
      </c>
      <c r="H7138" s="13" t="str">
        <f>IF(A7138="","",IF(B7138=1,VLOOKUP(A7138,'entry data'!B:D,3,0),I7137))</f>
        <v/>
      </c>
      <c r="I7138" s="14" t="str">
        <f>IF(A7138="","",IF(E7138="weekly",7,IF(E7138="fortnightly",14,IF(E7138="monthly",DATE(IF(MONTH(H7138)=12,YEAR(H7138)+1,YEAR(H7138)),VLOOKUP(MONTH(H7138),index!$D$2:$G$13,2,0),DAY(H7138)),
IF(E7138="quarterly",DATE(IF(MONTH(H7138)&gt;=10,YEAR(H7138)+1,YEAR(H7138)),VLOOKUP(MONTH(H7138),index!$D$2:$G$13,3,0),DAY(H7138)),
IF(E7138="halfyearly",DATE(IF(MONTH(H7138)&gt;=7,YEAR(H7138)+1,YEAR(H7138)),VLOOKUP(MONTH(H7138),index!$D$2:$G$13,4,0),DAY(H7138)),
DATE(YEAR(H7138)+1,MONTH(H7138),DAY(H7138)))))-H7138))+H7138)</f>
        <v/>
      </c>
      <c r="J7138" s="9" t="str">
        <f t="shared" si="688"/>
        <v/>
      </c>
      <c r="K7138" s="11" t="str">
        <f t="shared" si="689"/>
        <v/>
      </c>
      <c r="L7138" s="11" t="str">
        <f t="shared" si="690"/>
        <v/>
      </c>
      <c r="M7138" s="11" t="str">
        <f>IF(A7138="","",VLOOKUP(E7138,index!$A$1:$B$6,2,0)*K7138*G7138)</f>
        <v/>
      </c>
      <c r="N7138" s="11" t="str">
        <f>IF(A7138="","",-PMT(G7138*VLOOKUP(E7138,index!$A$1:$B$6,2,0),C7138,F7138,0,0))</f>
        <v/>
      </c>
      <c r="O7138" s="11" t="str">
        <f t="shared" si="691"/>
        <v/>
      </c>
      <c r="P7138" s="11" t="str">
        <f t="shared" si="686"/>
        <v/>
      </c>
    </row>
    <row r="7139" spans="1:16" x14ac:dyDescent="0.25">
      <c r="A7139" s="9" t="str">
        <f>IF(A7138="","",IF(B7138&lt;C7138,A7138,IF(A7138=MAX('entry data'!$B$8:$B$507),"",A7138+1)))</f>
        <v/>
      </c>
      <c r="B7139" s="9" t="str">
        <f t="shared" si="687"/>
        <v/>
      </c>
      <c r="C7139" s="9" t="str">
        <f>IF(ISERROR(VLOOKUP(A7139,'entry data'!B:G,6,0)),"",VLOOKUP(A7139,'entry data'!B:G,6,0))</f>
        <v/>
      </c>
      <c r="D7139" s="9" t="str">
        <f>IF(ISERROR(VLOOKUP(A7139,'entry data'!B:C,2,0)),"",VLOOKUP(A7139,'entry data'!B:C,2,0))</f>
        <v/>
      </c>
      <c r="E7139" s="9" t="str">
        <f>IF(ISERROR(VLOOKUP(A7139,'entry data'!B:E,4,0)),"",VLOOKUP(A7139,'entry data'!B:E,4,0))</f>
        <v/>
      </c>
      <c r="F7139" s="11" t="str">
        <f>IF(A7139="","",IF(ISERROR(VLOOKUP(A7139,'entry data'!B:F,5,0)),"",VLOOKUP(A7139,'entry data'!B:F,5,0)))</f>
        <v/>
      </c>
      <c r="G7139" s="12" t="str">
        <f>IF(A7139="","",IF(ISERROR(VLOOKUP(A7139,'entry data'!B:I,8,0)),"",VLOOKUP(A7139,'entry data'!B:I,7,0)))</f>
        <v/>
      </c>
      <c r="H7139" s="13" t="str">
        <f>IF(A7139="","",IF(B7139=1,VLOOKUP(A7139,'entry data'!B:D,3,0),I7138))</f>
        <v/>
      </c>
      <c r="I7139" s="14" t="str">
        <f>IF(A7139="","",IF(E7139="weekly",7,IF(E7139="fortnightly",14,IF(E7139="monthly",DATE(IF(MONTH(H7139)=12,YEAR(H7139)+1,YEAR(H7139)),VLOOKUP(MONTH(H7139),index!$D$2:$G$13,2,0),DAY(H7139)),
IF(E7139="quarterly",DATE(IF(MONTH(H7139)&gt;=10,YEAR(H7139)+1,YEAR(H7139)),VLOOKUP(MONTH(H7139),index!$D$2:$G$13,3,0),DAY(H7139)),
IF(E7139="halfyearly",DATE(IF(MONTH(H7139)&gt;=7,YEAR(H7139)+1,YEAR(H7139)),VLOOKUP(MONTH(H7139),index!$D$2:$G$13,4,0),DAY(H7139)),
DATE(YEAR(H7139)+1,MONTH(H7139),DAY(H7139)))))-H7139))+H7139)</f>
        <v/>
      </c>
      <c r="J7139" s="9" t="str">
        <f t="shared" si="688"/>
        <v/>
      </c>
      <c r="K7139" s="11" t="str">
        <f t="shared" si="689"/>
        <v/>
      </c>
      <c r="L7139" s="11" t="str">
        <f t="shared" si="690"/>
        <v/>
      </c>
      <c r="M7139" s="11" t="str">
        <f>IF(A7139="","",VLOOKUP(E7139,index!$A$1:$B$6,2,0)*K7139*G7139)</f>
        <v/>
      </c>
      <c r="N7139" s="11" t="str">
        <f>IF(A7139="","",-PMT(G7139*VLOOKUP(E7139,index!$A$1:$B$6,2,0),C7139,F7139,0,0))</f>
        <v/>
      </c>
      <c r="O7139" s="11" t="str">
        <f t="shared" si="691"/>
        <v/>
      </c>
      <c r="P7139" s="11" t="str">
        <f t="shared" si="686"/>
        <v/>
      </c>
    </row>
    <row r="7140" spans="1:16" x14ac:dyDescent="0.25">
      <c r="A7140" s="9" t="str">
        <f>IF(A7139="","",IF(B7139&lt;C7139,A7139,IF(A7139=MAX('entry data'!$B$8:$B$507),"",A7139+1)))</f>
        <v/>
      </c>
      <c r="B7140" s="9" t="str">
        <f t="shared" si="687"/>
        <v/>
      </c>
      <c r="C7140" s="9" t="str">
        <f>IF(ISERROR(VLOOKUP(A7140,'entry data'!B:G,6,0)),"",VLOOKUP(A7140,'entry data'!B:G,6,0))</f>
        <v/>
      </c>
      <c r="D7140" s="9" t="str">
        <f>IF(ISERROR(VLOOKUP(A7140,'entry data'!B:C,2,0)),"",VLOOKUP(A7140,'entry data'!B:C,2,0))</f>
        <v/>
      </c>
      <c r="E7140" s="9" t="str">
        <f>IF(ISERROR(VLOOKUP(A7140,'entry data'!B:E,4,0)),"",VLOOKUP(A7140,'entry data'!B:E,4,0))</f>
        <v/>
      </c>
      <c r="F7140" s="11" t="str">
        <f>IF(A7140="","",IF(ISERROR(VLOOKUP(A7140,'entry data'!B:F,5,0)),"",VLOOKUP(A7140,'entry data'!B:F,5,0)))</f>
        <v/>
      </c>
      <c r="G7140" s="12" t="str">
        <f>IF(A7140="","",IF(ISERROR(VLOOKUP(A7140,'entry data'!B:I,8,0)),"",VLOOKUP(A7140,'entry data'!B:I,7,0)))</f>
        <v/>
      </c>
      <c r="H7140" s="13" t="str">
        <f>IF(A7140="","",IF(B7140=1,VLOOKUP(A7140,'entry data'!B:D,3,0),I7139))</f>
        <v/>
      </c>
      <c r="I7140" s="14" t="str">
        <f>IF(A7140="","",IF(E7140="weekly",7,IF(E7140="fortnightly",14,IF(E7140="monthly",DATE(IF(MONTH(H7140)=12,YEAR(H7140)+1,YEAR(H7140)),VLOOKUP(MONTH(H7140),index!$D$2:$G$13,2,0),DAY(H7140)),
IF(E7140="quarterly",DATE(IF(MONTH(H7140)&gt;=10,YEAR(H7140)+1,YEAR(H7140)),VLOOKUP(MONTH(H7140),index!$D$2:$G$13,3,0),DAY(H7140)),
IF(E7140="halfyearly",DATE(IF(MONTH(H7140)&gt;=7,YEAR(H7140)+1,YEAR(H7140)),VLOOKUP(MONTH(H7140),index!$D$2:$G$13,4,0),DAY(H7140)),
DATE(YEAR(H7140)+1,MONTH(H7140),DAY(H7140)))))-H7140))+H7140)</f>
        <v/>
      </c>
      <c r="J7140" s="9" t="str">
        <f t="shared" si="688"/>
        <v/>
      </c>
      <c r="K7140" s="11" t="str">
        <f t="shared" si="689"/>
        <v/>
      </c>
      <c r="L7140" s="11" t="str">
        <f t="shared" si="690"/>
        <v/>
      </c>
      <c r="M7140" s="11" t="str">
        <f>IF(A7140="","",VLOOKUP(E7140,index!$A$1:$B$6,2,0)*K7140*G7140)</f>
        <v/>
      </c>
      <c r="N7140" s="11" t="str">
        <f>IF(A7140="","",-PMT(G7140*VLOOKUP(E7140,index!$A$1:$B$6,2,0),C7140,F7140,0,0))</f>
        <v/>
      </c>
      <c r="O7140" s="11" t="str">
        <f t="shared" si="691"/>
        <v/>
      </c>
      <c r="P7140" s="11" t="str">
        <f t="shared" si="686"/>
        <v/>
      </c>
    </row>
    <row r="7141" spans="1:16" x14ac:dyDescent="0.25">
      <c r="A7141" s="9" t="str">
        <f>IF(A7140="","",IF(B7140&lt;C7140,A7140,IF(A7140=MAX('entry data'!$B$8:$B$507),"",A7140+1)))</f>
        <v/>
      </c>
      <c r="B7141" s="9" t="str">
        <f t="shared" si="687"/>
        <v/>
      </c>
      <c r="C7141" s="9" t="str">
        <f>IF(ISERROR(VLOOKUP(A7141,'entry data'!B:G,6,0)),"",VLOOKUP(A7141,'entry data'!B:G,6,0))</f>
        <v/>
      </c>
      <c r="D7141" s="9" t="str">
        <f>IF(ISERROR(VLOOKUP(A7141,'entry data'!B:C,2,0)),"",VLOOKUP(A7141,'entry data'!B:C,2,0))</f>
        <v/>
      </c>
      <c r="E7141" s="9" t="str">
        <f>IF(ISERROR(VLOOKUP(A7141,'entry data'!B:E,4,0)),"",VLOOKUP(A7141,'entry data'!B:E,4,0))</f>
        <v/>
      </c>
      <c r="F7141" s="11" t="str">
        <f>IF(A7141="","",IF(ISERROR(VLOOKUP(A7141,'entry data'!B:F,5,0)),"",VLOOKUP(A7141,'entry data'!B:F,5,0)))</f>
        <v/>
      </c>
      <c r="G7141" s="12" t="str">
        <f>IF(A7141="","",IF(ISERROR(VLOOKUP(A7141,'entry data'!B:I,8,0)),"",VLOOKUP(A7141,'entry data'!B:I,7,0)))</f>
        <v/>
      </c>
      <c r="H7141" s="13" t="str">
        <f>IF(A7141="","",IF(B7141=1,VLOOKUP(A7141,'entry data'!B:D,3,0),I7140))</f>
        <v/>
      </c>
      <c r="I7141" s="14" t="str">
        <f>IF(A7141="","",IF(E7141="weekly",7,IF(E7141="fortnightly",14,IF(E7141="monthly",DATE(IF(MONTH(H7141)=12,YEAR(H7141)+1,YEAR(H7141)),VLOOKUP(MONTH(H7141),index!$D$2:$G$13,2,0),DAY(H7141)),
IF(E7141="quarterly",DATE(IF(MONTH(H7141)&gt;=10,YEAR(H7141)+1,YEAR(H7141)),VLOOKUP(MONTH(H7141),index!$D$2:$G$13,3,0),DAY(H7141)),
IF(E7141="halfyearly",DATE(IF(MONTH(H7141)&gt;=7,YEAR(H7141)+1,YEAR(H7141)),VLOOKUP(MONTH(H7141),index!$D$2:$G$13,4,0),DAY(H7141)),
DATE(YEAR(H7141)+1,MONTH(H7141),DAY(H7141)))))-H7141))+H7141)</f>
        <v/>
      </c>
      <c r="J7141" s="9" t="str">
        <f t="shared" si="688"/>
        <v/>
      </c>
      <c r="K7141" s="11" t="str">
        <f t="shared" si="689"/>
        <v/>
      </c>
      <c r="L7141" s="11" t="str">
        <f t="shared" si="690"/>
        <v/>
      </c>
      <c r="M7141" s="11" t="str">
        <f>IF(A7141="","",VLOOKUP(E7141,index!$A$1:$B$6,2,0)*K7141*G7141)</f>
        <v/>
      </c>
      <c r="N7141" s="11" t="str">
        <f>IF(A7141="","",-PMT(G7141*VLOOKUP(E7141,index!$A$1:$B$6,2,0),C7141,F7141,0,0))</f>
        <v/>
      </c>
      <c r="O7141" s="11" t="str">
        <f t="shared" si="691"/>
        <v/>
      </c>
      <c r="P7141" s="11" t="str">
        <f t="shared" si="686"/>
        <v/>
      </c>
    </row>
    <row r="7142" spans="1:16" x14ac:dyDescent="0.25">
      <c r="A7142" s="9" t="str">
        <f>IF(A7141="","",IF(B7141&lt;C7141,A7141,IF(A7141=MAX('entry data'!$B$8:$B$507),"",A7141+1)))</f>
        <v/>
      </c>
      <c r="B7142" s="9" t="str">
        <f t="shared" si="687"/>
        <v/>
      </c>
      <c r="C7142" s="9" t="str">
        <f>IF(ISERROR(VLOOKUP(A7142,'entry data'!B:G,6,0)),"",VLOOKUP(A7142,'entry data'!B:G,6,0))</f>
        <v/>
      </c>
      <c r="D7142" s="9" t="str">
        <f>IF(ISERROR(VLOOKUP(A7142,'entry data'!B:C,2,0)),"",VLOOKUP(A7142,'entry data'!B:C,2,0))</f>
        <v/>
      </c>
      <c r="E7142" s="9" t="str">
        <f>IF(ISERROR(VLOOKUP(A7142,'entry data'!B:E,4,0)),"",VLOOKUP(A7142,'entry data'!B:E,4,0))</f>
        <v/>
      </c>
      <c r="F7142" s="11" t="str">
        <f>IF(A7142="","",IF(ISERROR(VLOOKUP(A7142,'entry data'!B:F,5,0)),"",VLOOKUP(A7142,'entry data'!B:F,5,0)))</f>
        <v/>
      </c>
      <c r="G7142" s="12" t="str">
        <f>IF(A7142="","",IF(ISERROR(VLOOKUP(A7142,'entry data'!B:I,8,0)),"",VLOOKUP(A7142,'entry data'!B:I,7,0)))</f>
        <v/>
      </c>
      <c r="H7142" s="13" t="str">
        <f>IF(A7142="","",IF(B7142=1,VLOOKUP(A7142,'entry data'!B:D,3,0),I7141))</f>
        <v/>
      </c>
      <c r="I7142" s="14" t="str">
        <f>IF(A7142="","",IF(E7142="weekly",7,IF(E7142="fortnightly",14,IF(E7142="monthly",DATE(IF(MONTH(H7142)=12,YEAR(H7142)+1,YEAR(H7142)),VLOOKUP(MONTH(H7142),index!$D$2:$G$13,2,0),DAY(H7142)),
IF(E7142="quarterly",DATE(IF(MONTH(H7142)&gt;=10,YEAR(H7142)+1,YEAR(H7142)),VLOOKUP(MONTH(H7142),index!$D$2:$G$13,3,0),DAY(H7142)),
IF(E7142="halfyearly",DATE(IF(MONTH(H7142)&gt;=7,YEAR(H7142)+1,YEAR(H7142)),VLOOKUP(MONTH(H7142),index!$D$2:$G$13,4,0),DAY(H7142)),
DATE(YEAR(H7142)+1,MONTH(H7142),DAY(H7142)))))-H7142))+H7142)</f>
        <v/>
      </c>
      <c r="J7142" s="9" t="str">
        <f t="shared" si="688"/>
        <v/>
      </c>
      <c r="K7142" s="11" t="str">
        <f t="shared" si="689"/>
        <v/>
      </c>
      <c r="L7142" s="11" t="str">
        <f t="shared" si="690"/>
        <v/>
      </c>
      <c r="M7142" s="11" t="str">
        <f>IF(A7142="","",VLOOKUP(E7142,index!$A$1:$B$6,2,0)*K7142*G7142)</f>
        <v/>
      </c>
      <c r="N7142" s="11" t="str">
        <f>IF(A7142="","",-PMT(G7142*VLOOKUP(E7142,index!$A$1:$B$6,2,0),C7142,F7142,0,0))</f>
        <v/>
      </c>
      <c r="O7142" s="11" t="str">
        <f t="shared" si="691"/>
        <v/>
      </c>
      <c r="P7142" s="11" t="str">
        <f t="shared" si="686"/>
        <v/>
      </c>
    </row>
    <row r="7143" spans="1:16" x14ac:dyDescent="0.25">
      <c r="A7143" s="9" t="str">
        <f>IF(A7142="","",IF(B7142&lt;C7142,A7142,IF(A7142=MAX('entry data'!$B$8:$B$507),"",A7142+1)))</f>
        <v/>
      </c>
      <c r="B7143" s="9" t="str">
        <f t="shared" si="687"/>
        <v/>
      </c>
      <c r="C7143" s="9" t="str">
        <f>IF(ISERROR(VLOOKUP(A7143,'entry data'!B:G,6,0)),"",VLOOKUP(A7143,'entry data'!B:G,6,0))</f>
        <v/>
      </c>
      <c r="D7143" s="9" t="str">
        <f>IF(ISERROR(VLOOKUP(A7143,'entry data'!B:C,2,0)),"",VLOOKUP(A7143,'entry data'!B:C,2,0))</f>
        <v/>
      </c>
      <c r="E7143" s="9" t="str">
        <f>IF(ISERROR(VLOOKUP(A7143,'entry data'!B:E,4,0)),"",VLOOKUP(A7143,'entry data'!B:E,4,0))</f>
        <v/>
      </c>
      <c r="F7143" s="11" t="str">
        <f>IF(A7143="","",IF(ISERROR(VLOOKUP(A7143,'entry data'!B:F,5,0)),"",VLOOKUP(A7143,'entry data'!B:F,5,0)))</f>
        <v/>
      </c>
      <c r="G7143" s="12" t="str">
        <f>IF(A7143="","",IF(ISERROR(VLOOKUP(A7143,'entry data'!B:I,8,0)),"",VLOOKUP(A7143,'entry data'!B:I,7,0)))</f>
        <v/>
      </c>
      <c r="H7143" s="13" t="str">
        <f>IF(A7143="","",IF(B7143=1,VLOOKUP(A7143,'entry data'!B:D,3,0),I7142))</f>
        <v/>
      </c>
      <c r="I7143" s="14" t="str">
        <f>IF(A7143="","",IF(E7143="weekly",7,IF(E7143="fortnightly",14,IF(E7143="monthly",DATE(IF(MONTH(H7143)=12,YEAR(H7143)+1,YEAR(H7143)),VLOOKUP(MONTH(H7143),index!$D$2:$G$13,2,0),DAY(H7143)),
IF(E7143="quarterly",DATE(IF(MONTH(H7143)&gt;=10,YEAR(H7143)+1,YEAR(H7143)),VLOOKUP(MONTH(H7143),index!$D$2:$G$13,3,0),DAY(H7143)),
IF(E7143="halfyearly",DATE(IF(MONTH(H7143)&gt;=7,YEAR(H7143)+1,YEAR(H7143)),VLOOKUP(MONTH(H7143),index!$D$2:$G$13,4,0),DAY(H7143)),
DATE(YEAR(H7143)+1,MONTH(H7143),DAY(H7143)))))-H7143))+H7143)</f>
        <v/>
      </c>
      <c r="J7143" s="9" t="str">
        <f t="shared" si="688"/>
        <v/>
      </c>
      <c r="K7143" s="11" t="str">
        <f t="shared" si="689"/>
        <v/>
      </c>
      <c r="L7143" s="11" t="str">
        <f t="shared" si="690"/>
        <v/>
      </c>
      <c r="M7143" s="11" t="str">
        <f>IF(A7143="","",VLOOKUP(E7143,index!$A$1:$B$6,2,0)*K7143*G7143)</f>
        <v/>
      </c>
      <c r="N7143" s="11" t="str">
        <f>IF(A7143="","",-PMT(G7143*VLOOKUP(E7143,index!$A$1:$B$6,2,0),C7143,F7143,0,0))</f>
        <v/>
      </c>
      <c r="O7143" s="11" t="str">
        <f t="shared" si="691"/>
        <v/>
      </c>
      <c r="P7143" s="11" t="str">
        <f t="shared" si="686"/>
        <v/>
      </c>
    </row>
    <row r="7144" spans="1:16" x14ac:dyDescent="0.25">
      <c r="A7144" s="9" t="str">
        <f>IF(A7143="","",IF(B7143&lt;C7143,A7143,IF(A7143=MAX('entry data'!$B$8:$B$507),"",A7143+1)))</f>
        <v/>
      </c>
      <c r="B7144" s="9" t="str">
        <f t="shared" si="687"/>
        <v/>
      </c>
      <c r="C7144" s="9" t="str">
        <f>IF(ISERROR(VLOOKUP(A7144,'entry data'!B:G,6,0)),"",VLOOKUP(A7144,'entry data'!B:G,6,0))</f>
        <v/>
      </c>
      <c r="D7144" s="9" t="str">
        <f>IF(ISERROR(VLOOKUP(A7144,'entry data'!B:C,2,0)),"",VLOOKUP(A7144,'entry data'!B:C,2,0))</f>
        <v/>
      </c>
      <c r="E7144" s="9" t="str">
        <f>IF(ISERROR(VLOOKUP(A7144,'entry data'!B:E,4,0)),"",VLOOKUP(A7144,'entry data'!B:E,4,0))</f>
        <v/>
      </c>
      <c r="F7144" s="11" t="str">
        <f>IF(A7144="","",IF(ISERROR(VLOOKUP(A7144,'entry data'!B:F,5,0)),"",VLOOKUP(A7144,'entry data'!B:F,5,0)))</f>
        <v/>
      </c>
      <c r="G7144" s="12" t="str">
        <f>IF(A7144="","",IF(ISERROR(VLOOKUP(A7144,'entry data'!B:I,8,0)),"",VLOOKUP(A7144,'entry data'!B:I,7,0)))</f>
        <v/>
      </c>
      <c r="H7144" s="13" t="str">
        <f>IF(A7144="","",IF(B7144=1,VLOOKUP(A7144,'entry data'!B:D,3,0),I7143))</f>
        <v/>
      </c>
      <c r="I7144" s="14" t="str">
        <f>IF(A7144="","",IF(E7144="weekly",7,IF(E7144="fortnightly",14,IF(E7144="monthly",DATE(IF(MONTH(H7144)=12,YEAR(H7144)+1,YEAR(H7144)),VLOOKUP(MONTH(H7144),index!$D$2:$G$13,2,0),DAY(H7144)),
IF(E7144="quarterly",DATE(IF(MONTH(H7144)&gt;=10,YEAR(H7144)+1,YEAR(H7144)),VLOOKUP(MONTH(H7144),index!$D$2:$G$13,3,0),DAY(H7144)),
IF(E7144="halfyearly",DATE(IF(MONTH(H7144)&gt;=7,YEAR(H7144)+1,YEAR(H7144)),VLOOKUP(MONTH(H7144),index!$D$2:$G$13,4,0),DAY(H7144)),
DATE(YEAR(H7144)+1,MONTH(H7144),DAY(H7144)))))-H7144))+H7144)</f>
        <v/>
      </c>
      <c r="J7144" s="9" t="str">
        <f t="shared" si="688"/>
        <v/>
      </c>
      <c r="K7144" s="11" t="str">
        <f t="shared" si="689"/>
        <v/>
      </c>
      <c r="L7144" s="11" t="str">
        <f t="shared" si="690"/>
        <v/>
      </c>
      <c r="M7144" s="11" t="str">
        <f>IF(A7144="","",VLOOKUP(E7144,index!$A$1:$B$6,2,0)*K7144*G7144)</f>
        <v/>
      </c>
      <c r="N7144" s="11" t="str">
        <f>IF(A7144="","",-PMT(G7144*VLOOKUP(E7144,index!$A$1:$B$6,2,0),C7144,F7144,0,0))</f>
        <v/>
      </c>
      <c r="O7144" s="11" t="str">
        <f t="shared" si="691"/>
        <v/>
      </c>
      <c r="P7144" s="11" t="str">
        <f t="shared" si="686"/>
        <v/>
      </c>
    </row>
    <row r="7145" spans="1:16" x14ac:dyDescent="0.25">
      <c r="A7145" s="9" t="str">
        <f>IF(A7144="","",IF(B7144&lt;C7144,A7144,IF(A7144=MAX('entry data'!$B$8:$B$507),"",A7144+1)))</f>
        <v/>
      </c>
      <c r="B7145" s="9" t="str">
        <f t="shared" si="687"/>
        <v/>
      </c>
      <c r="C7145" s="9" t="str">
        <f>IF(ISERROR(VLOOKUP(A7145,'entry data'!B:G,6,0)),"",VLOOKUP(A7145,'entry data'!B:G,6,0))</f>
        <v/>
      </c>
      <c r="D7145" s="9" t="str">
        <f>IF(ISERROR(VLOOKUP(A7145,'entry data'!B:C,2,0)),"",VLOOKUP(A7145,'entry data'!B:C,2,0))</f>
        <v/>
      </c>
      <c r="E7145" s="9" t="str">
        <f>IF(ISERROR(VLOOKUP(A7145,'entry data'!B:E,4,0)),"",VLOOKUP(A7145,'entry data'!B:E,4,0))</f>
        <v/>
      </c>
      <c r="F7145" s="11" t="str">
        <f>IF(A7145="","",IF(ISERROR(VLOOKUP(A7145,'entry data'!B:F,5,0)),"",VLOOKUP(A7145,'entry data'!B:F,5,0)))</f>
        <v/>
      </c>
      <c r="G7145" s="12" t="str">
        <f>IF(A7145="","",IF(ISERROR(VLOOKUP(A7145,'entry data'!B:I,8,0)),"",VLOOKUP(A7145,'entry data'!B:I,7,0)))</f>
        <v/>
      </c>
      <c r="H7145" s="13" t="str">
        <f>IF(A7145="","",IF(B7145=1,VLOOKUP(A7145,'entry data'!B:D,3,0),I7144))</f>
        <v/>
      </c>
      <c r="I7145" s="14" t="str">
        <f>IF(A7145="","",IF(E7145="weekly",7,IF(E7145="fortnightly",14,IF(E7145="monthly",DATE(IF(MONTH(H7145)=12,YEAR(H7145)+1,YEAR(H7145)),VLOOKUP(MONTH(H7145),index!$D$2:$G$13,2,0),DAY(H7145)),
IF(E7145="quarterly",DATE(IF(MONTH(H7145)&gt;=10,YEAR(H7145)+1,YEAR(H7145)),VLOOKUP(MONTH(H7145),index!$D$2:$G$13,3,0),DAY(H7145)),
IF(E7145="halfyearly",DATE(IF(MONTH(H7145)&gt;=7,YEAR(H7145)+1,YEAR(H7145)),VLOOKUP(MONTH(H7145),index!$D$2:$G$13,4,0),DAY(H7145)),
DATE(YEAR(H7145)+1,MONTH(H7145),DAY(H7145)))))-H7145))+H7145)</f>
        <v/>
      </c>
      <c r="J7145" s="9" t="str">
        <f t="shared" si="688"/>
        <v/>
      </c>
      <c r="K7145" s="11" t="str">
        <f t="shared" si="689"/>
        <v/>
      </c>
      <c r="L7145" s="11" t="str">
        <f t="shared" si="690"/>
        <v/>
      </c>
      <c r="M7145" s="11" t="str">
        <f>IF(A7145="","",VLOOKUP(E7145,index!$A$1:$B$6,2,0)*K7145*G7145)</f>
        <v/>
      </c>
      <c r="N7145" s="11" t="str">
        <f>IF(A7145="","",-PMT(G7145*VLOOKUP(E7145,index!$A$1:$B$6,2,0),C7145,F7145,0,0))</f>
        <v/>
      </c>
      <c r="O7145" s="11" t="str">
        <f t="shared" si="691"/>
        <v/>
      </c>
      <c r="P7145" s="11" t="str">
        <f t="shared" si="686"/>
        <v/>
      </c>
    </row>
    <row r="7146" spans="1:16" x14ac:dyDescent="0.25">
      <c r="A7146" s="9" t="str">
        <f>IF(A7145="","",IF(B7145&lt;C7145,A7145,IF(A7145=MAX('entry data'!$B$8:$B$507),"",A7145+1)))</f>
        <v/>
      </c>
      <c r="B7146" s="9" t="str">
        <f t="shared" si="687"/>
        <v/>
      </c>
      <c r="C7146" s="9" t="str">
        <f>IF(ISERROR(VLOOKUP(A7146,'entry data'!B:G,6,0)),"",VLOOKUP(A7146,'entry data'!B:G,6,0))</f>
        <v/>
      </c>
      <c r="D7146" s="9" t="str">
        <f>IF(ISERROR(VLOOKUP(A7146,'entry data'!B:C,2,0)),"",VLOOKUP(A7146,'entry data'!B:C,2,0))</f>
        <v/>
      </c>
      <c r="E7146" s="9" t="str">
        <f>IF(ISERROR(VLOOKUP(A7146,'entry data'!B:E,4,0)),"",VLOOKUP(A7146,'entry data'!B:E,4,0))</f>
        <v/>
      </c>
      <c r="F7146" s="11" t="str">
        <f>IF(A7146="","",IF(ISERROR(VLOOKUP(A7146,'entry data'!B:F,5,0)),"",VLOOKUP(A7146,'entry data'!B:F,5,0)))</f>
        <v/>
      </c>
      <c r="G7146" s="12" t="str">
        <f>IF(A7146="","",IF(ISERROR(VLOOKUP(A7146,'entry data'!B:I,8,0)),"",VLOOKUP(A7146,'entry data'!B:I,7,0)))</f>
        <v/>
      </c>
      <c r="H7146" s="13" t="str">
        <f>IF(A7146="","",IF(B7146=1,VLOOKUP(A7146,'entry data'!B:D,3,0),I7145))</f>
        <v/>
      </c>
      <c r="I7146" s="14" t="str">
        <f>IF(A7146="","",IF(E7146="weekly",7,IF(E7146="fortnightly",14,IF(E7146="monthly",DATE(IF(MONTH(H7146)=12,YEAR(H7146)+1,YEAR(H7146)),VLOOKUP(MONTH(H7146),index!$D$2:$G$13,2,0),DAY(H7146)),
IF(E7146="quarterly",DATE(IF(MONTH(H7146)&gt;=10,YEAR(H7146)+1,YEAR(H7146)),VLOOKUP(MONTH(H7146),index!$D$2:$G$13,3,0),DAY(H7146)),
IF(E7146="halfyearly",DATE(IF(MONTH(H7146)&gt;=7,YEAR(H7146)+1,YEAR(H7146)),VLOOKUP(MONTH(H7146),index!$D$2:$G$13,4,0),DAY(H7146)),
DATE(YEAR(H7146)+1,MONTH(H7146),DAY(H7146)))))-H7146))+H7146)</f>
        <v/>
      </c>
      <c r="J7146" s="9" t="str">
        <f t="shared" si="688"/>
        <v/>
      </c>
      <c r="K7146" s="11" t="str">
        <f t="shared" si="689"/>
        <v/>
      </c>
      <c r="L7146" s="11" t="str">
        <f t="shared" si="690"/>
        <v/>
      </c>
      <c r="M7146" s="11" t="str">
        <f>IF(A7146="","",VLOOKUP(E7146,index!$A$1:$B$6,2,0)*K7146*G7146)</f>
        <v/>
      </c>
      <c r="N7146" s="11" t="str">
        <f>IF(A7146="","",-PMT(G7146*VLOOKUP(E7146,index!$A$1:$B$6,2,0),C7146,F7146,0,0))</f>
        <v/>
      </c>
      <c r="O7146" s="11" t="str">
        <f t="shared" si="691"/>
        <v/>
      </c>
      <c r="P7146" s="11" t="str">
        <f t="shared" si="686"/>
        <v/>
      </c>
    </row>
    <row r="7147" spans="1:16" x14ac:dyDescent="0.25">
      <c r="A7147" s="9" t="str">
        <f>IF(A7146="","",IF(B7146&lt;C7146,A7146,IF(A7146=MAX('entry data'!$B$8:$B$507),"",A7146+1)))</f>
        <v/>
      </c>
      <c r="B7147" s="9" t="str">
        <f t="shared" si="687"/>
        <v/>
      </c>
      <c r="C7147" s="9" t="str">
        <f>IF(ISERROR(VLOOKUP(A7147,'entry data'!B:G,6,0)),"",VLOOKUP(A7147,'entry data'!B:G,6,0))</f>
        <v/>
      </c>
      <c r="D7147" s="9" t="str">
        <f>IF(ISERROR(VLOOKUP(A7147,'entry data'!B:C,2,0)),"",VLOOKUP(A7147,'entry data'!B:C,2,0))</f>
        <v/>
      </c>
      <c r="E7147" s="9" t="str">
        <f>IF(ISERROR(VLOOKUP(A7147,'entry data'!B:E,4,0)),"",VLOOKUP(A7147,'entry data'!B:E,4,0))</f>
        <v/>
      </c>
      <c r="F7147" s="11" t="str">
        <f>IF(A7147="","",IF(ISERROR(VLOOKUP(A7147,'entry data'!B:F,5,0)),"",VLOOKUP(A7147,'entry data'!B:F,5,0)))</f>
        <v/>
      </c>
      <c r="G7147" s="12" t="str">
        <f>IF(A7147="","",IF(ISERROR(VLOOKUP(A7147,'entry data'!B:I,8,0)),"",VLOOKUP(A7147,'entry data'!B:I,7,0)))</f>
        <v/>
      </c>
      <c r="H7147" s="13" t="str">
        <f>IF(A7147="","",IF(B7147=1,VLOOKUP(A7147,'entry data'!B:D,3,0),I7146))</f>
        <v/>
      </c>
      <c r="I7147" s="14" t="str">
        <f>IF(A7147="","",IF(E7147="weekly",7,IF(E7147="fortnightly",14,IF(E7147="monthly",DATE(IF(MONTH(H7147)=12,YEAR(H7147)+1,YEAR(H7147)),VLOOKUP(MONTH(H7147),index!$D$2:$G$13,2,0),DAY(H7147)),
IF(E7147="quarterly",DATE(IF(MONTH(H7147)&gt;=10,YEAR(H7147)+1,YEAR(H7147)),VLOOKUP(MONTH(H7147),index!$D$2:$G$13,3,0),DAY(H7147)),
IF(E7147="halfyearly",DATE(IF(MONTH(H7147)&gt;=7,YEAR(H7147)+1,YEAR(H7147)),VLOOKUP(MONTH(H7147),index!$D$2:$G$13,4,0),DAY(H7147)),
DATE(YEAR(H7147)+1,MONTH(H7147),DAY(H7147)))))-H7147))+H7147)</f>
        <v/>
      </c>
      <c r="J7147" s="9" t="str">
        <f t="shared" si="688"/>
        <v/>
      </c>
      <c r="K7147" s="11" t="str">
        <f t="shared" si="689"/>
        <v/>
      </c>
      <c r="L7147" s="11" t="str">
        <f t="shared" si="690"/>
        <v/>
      </c>
      <c r="M7147" s="11" t="str">
        <f>IF(A7147="","",VLOOKUP(E7147,index!$A$1:$B$6,2,0)*K7147*G7147)</f>
        <v/>
      </c>
      <c r="N7147" s="11" t="str">
        <f>IF(A7147="","",-PMT(G7147*VLOOKUP(E7147,index!$A$1:$B$6,2,0),C7147,F7147,0,0))</f>
        <v/>
      </c>
      <c r="O7147" s="11" t="str">
        <f t="shared" si="691"/>
        <v/>
      </c>
      <c r="P7147" s="11" t="str">
        <f t="shared" si="686"/>
        <v/>
      </c>
    </row>
    <row r="7148" spans="1:16" x14ac:dyDescent="0.25">
      <c r="A7148" s="9" t="str">
        <f>IF(A7147="","",IF(B7147&lt;C7147,A7147,IF(A7147=MAX('entry data'!$B$8:$B$507),"",A7147+1)))</f>
        <v/>
      </c>
      <c r="B7148" s="9" t="str">
        <f t="shared" si="687"/>
        <v/>
      </c>
      <c r="C7148" s="9" t="str">
        <f>IF(ISERROR(VLOOKUP(A7148,'entry data'!B:G,6,0)),"",VLOOKUP(A7148,'entry data'!B:G,6,0))</f>
        <v/>
      </c>
      <c r="D7148" s="9" t="str">
        <f>IF(ISERROR(VLOOKUP(A7148,'entry data'!B:C,2,0)),"",VLOOKUP(A7148,'entry data'!B:C,2,0))</f>
        <v/>
      </c>
      <c r="E7148" s="9" t="str">
        <f>IF(ISERROR(VLOOKUP(A7148,'entry data'!B:E,4,0)),"",VLOOKUP(A7148,'entry data'!B:E,4,0))</f>
        <v/>
      </c>
      <c r="F7148" s="11" t="str">
        <f>IF(A7148="","",IF(ISERROR(VLOOKUP(A7148,'entry data'!B:F,5,0)),"",VLOOKUP(A7148,'entry data'!B:F,5,0)))</f>
        <v/>
      </c>
      <c r="G7148" s="12" t="str">
        <f>IF(A7148="","",IF(ISERROR(VLOOKUP(A7148,'entry data'!B:I,8,0)),"",VLOOKUP(A7148,'entry data'!B:I,7,0)))</f>
        <v/>
      </c>
      <c r="H7148" s="13" t="str">
        <f>IF(A7148="","",IF(B7148=1,VLOOKUP(A7148,'entry data'!B:D,3,0),I7147))</f>
        <v/>
      </c>
      <c r="I7148" s="14" t="str">
        <f>IF(A7148="","",IF(E7148="weekly",7,IF(E7148="fortnightly",14,IF(E7148="monthly",DATE(IF(MONTH(H7148)=12,YEAR(H7148)+1,YEAR(H7148)),VLOOKUP(MONTH(H7148),index!$D$2:$G$13,2,0),DAY(H7148)),
IF(E7148="quarterly",DATE(IF(MONTH(H7148)&gt;=10,YEAR(H7148)+1,YEAR(H7148)),VLOOKUP(MONTH(H7148),index!$D$2:$G$13,3,0),DAY(H7148)),
IF(E7148="halfyearly",DATE(IF(MONTH(H7148)&gt;=7,YEAR(H7148)+1,YEAR(H7148)),VLOOKUP(MONTH(H7148),index!$D$2:$G$13,4,0),DAY(H7148)),
DATE(YEAR(H7148)+1,MONTH(H7148),DAY(H7148)))))-H7148))+H7148)</f>
        <v/>
      </c>
      <c r="J7148" s="9" t="str">
        <f t="shared" si="688"/>
        <v/>
      </c>
      <c r="K7148" s="11" t="str">
        <f t="shared" si="689"/>
        <v/>
      </c>
      <c r="L7148" s="11" t="str">
        <f t="shared" si="690"/>
        <v/>
      </c>
      <c r="M7148" s="11" t="str">
        <f>IF(A7148="","",VLOOKUP(E7148,index!$A$1:$B$6,2,0)*K7148*G7148)</f>
        <v/>
      </c>
      <c r="N7148" s="11" t="str">
        <f>IF(A7148="","",-PMT(G7148*VLOOKUP(E7148,index!$A$1:$B$6,2,0),C7148,F7148,0,0))</f>
        <v/>
      </c>
      <c r="O7148" s="11" t="str">
        <f t="shared" si="691"/>
        <v/>
      </c>
      <c r="P7148" s="11" t="str">
        <f t="shared" si="686"/>
        <v/>
      </c>
    </row>
    <row r="7149" spans="1:16" x14ac:dyDescent="0.25">
      <c r="A7149" s="9" t="str">
        <f>IF(A7148="","",IF(B7148&lt;C7148,A7148,IF(A7148=MAX('entry data'!$B$8:$B$507),"",A7148+1)))</f>
        <v/>
      </c>
      <c r="B7149" s="9" t="str">
        <f t="shared" si="687"/>
        <v/>
      </c>
      <c r="C7149" s="9" t="str">
        <f>IF(ISERROR(VLOOKUP(A7149,'entry data'!B:G,6,0)),"",VLOOKUP(A7149,'entry data'!B:G,6,0))</f>
        <v/>
      </c>
      <c r="D7149" s="9" t="str">
        <f>IF(ISERROR(VLOOKUP(A7149,'entry data'!B:C,2,0)),"",VLOOKUP(A7149,'entry data'!B:C,2,0))</f>
        <v/>
      </c>
      <c r="E7149" s="9" t="str">
        <f>IF(ISERROR(VLOOKUP(A7149,'entry data'!B:E,4,0)),"",VLOOKUP(A7149,'entry data'!B:E,4,0))</f>
        <v/>
      </c>
      <c r="F7149" s="11" t="str">
        <f>IF(A7149="","",IF(ISERROR(VLOOKUP(A7149,'entry data'!B:F,5,0)),"",VLOOKUP(A7149,'entry data'!B:F,5,0)))</f>
        <v/>
      </c>
      <c r="G7149" s="12" t="str">
        <f>IF(A7149="","",IF(ISERROR(VLOOKUP(A7149,'entry data'!B:I,8,0)),"",VLOOKUP(A7149,'entry data'!B:I,7,0)))</f>
        <v/>
      </c>
      <c r="H7149" s="13" t="str">
        <f>IF(A7149="","",IF(B7149=1,VLOOKUP(A7149,'entry data'!B:D,3,0),I7148))</f>
        <v/>
      </c>
      <c r="I7149" s="14" t="str">
        <f>IF(A7149="","",IF(E7149="weekly",7,IF(E7149="fortnightly",14,IF(E7149="monthly",DATE(IF(MONTH(H7149)=12,YEAR(H7149)+1,YEAR(H7149)),VLOOKUP(MONTH(H7149),index!$D$2:$G$13,2,0),DAY(H7149)),
IF(E7149="quarterly",DATE(IF(MONTH(H7149)&gt;=10,YEAR(H7149)+1,YEAR(H7149)),VLOOKUP(MONTH(H7149),index!$D$2:$G$13,3,0),DAY(H7149)),
IF(E7149="halfyearly",DATE(IF(MONTH(H7149)&gt;=7,YEAR(H7149)+1,YEAR(H7149)),VLOOKUP(MONTH(H7149),index!$D$2:$G$13,4,0),DAY(H7149)),
DATE(YEAR(H7149)+1,MONTH(H7149),DAY(H7149)))))-H7149))+H7149)</f>
        <v/>
      </c>
      <c r="J7149" s="9" t="str">
        <f t="shared" si="688"/>
        <v/>
      </c>
      <c r="K7149" s="11" t="str">
        <f t="shared" si="689"/>
        <v/>
      </c>
      <c r="L7149" s="11" t="str">
        <f t="shared" si="690"/>
        <v/>
      </c>
      <c r="M7149" s="11" t="str">
        <f>IF(A7149="","",VLOOKUP(E7149,index!$A$1:$B$6,2,0)*K7149*G7149)</f>
        <v/>
      </c>
      <c r="N7149" s="11" t="str">
        <f>IF(A7149="","",-PMT(G7149*VLOOKUP(E7149,index!$A$1:$B$6,2,0),C7149,F7149,0,0))</f>
        <v/>
      </c>
      <c r="O7149" s="11" t="str">
        <f t="shared" si="691"/>
        <v/>
      </c>
      <c r="P7149" s="11" t="str">
        <f t="shared" si="686"/>
        <v/>
      </c>
    </row>
    <row r="7150" spans="1:16" x14ac:dyDescent="0.25">
      <c r="A7150" s="9" t="str">
        <f>IF(A7149="","",IF(B7149&lt;C7149,A7149,IF(A7149=MAX('entry data'!$B$8:$B$507),"",A7149+1)))</f>
        <v/>
      </c>
      <c r="B7150" s="9" t="str">
        <f t="shared" si="687"/>
        <v/>
      </c>
      <c r="C7150" s="9" t="str">
        <f>IF(ISERROR(VLOOKUP(A7150,'entry data'!B:G,6,0)),"",VLOOKUP(A7150,'entry data'!B:G,6,0))</f>
        <v/>
      </c>
      <c r="D7150" s="9" t="str">
        <f>IF(ISERROR(VLOOKUP(A7150,'entry data'!B:C,2,0)),"",VLOOKUP(A7150,'entry data'!B:C,2,0))</f>
        <v/>
      </c>
      <c r="E7150" s="9" t="str">
        <f>IF(ISERROR(VLOOKUP(A7150,'entry data'!B:E,4,0)),"",VLOOKUP(A7150,'entry data'!B:E,4,0))</f>
        <v/>
      </c>
      <c r="F7150" s="11" t="str">
        <f>IF(A7150="","",IF(ISERROR(VLOOKUP(A7150,'entry data'!B:F,5,0)),"",VLOOKUP(A7150,'entry data'!B:F,5,0)))</f>
        <v/>
      </c>
      <c r="G7150" s="12" t="str">
        <f>IF(A7150="","",IF(ISERROR(VLOOKUP(A7150,'entry data'!B:I,8,0)),"",VLOOKUP(A7150,'entry data'!B:I,7,0)))</f>
        <v/>
      </c>
      <c r="H7150" s="13" t="str">
        <f>IF(A7150="","",IF(B7150=1,VLOOKUP(A7150,'entry data'!B:D,3,0),I7149))</f>
        <v/>
      </c>
      <c r="I7150" s="14" t="str">
        <f>IF(A7150="","",IF(E7150="weekly",7,IF(E7150="fortnightly",14,IF(E7150="monthly",DATE(IF(MONTH(H7150)=12,YEAR(H7150)+1,YEAR(H7150)),VLOOKUP(MONTH(H7150),index!$D$2:$G$13,2,0),DAY(H7150)),
IF(E7150="quarterly",DATE(IF(MONTH(H7150)&gt;=10,YEAR(H7150)+1,YEAR(H7150)),VLOOKUP(MONTH(H7150),index!$D$2:$G$13,3,0),DAY(H7150)),
IF(E7150="halfyearly",DATE(IF(MONTH(H7150)&gt;=7,YEAR(H7150)+1,YEAR(H7150)),VLOOKUP(MONTH(H7150),index!$D$2:$G$13,4,0),DAY(H7150)),
DATE(YEAR(H7150)+1,MONTH(H7150),DAY(H7150)))))-H7150))+H7150)</f>
        <v/>
      </c>
      <c r="J7150" s="9" t="str">
        <f t="shared" si="688"/>
        <v/>
      </c>
      <c r="K7150" s="11" t="str">
        <f t="shared" si="689"/>
        <v/>
      </c>
      <c r="L7150" s="11" t="str">
        <f t="shared" si="690"/>
        <v/>
      </c>
      <c r="M7150" s="11" t="str">
        <f>IF(A7150="","",VLOOKUP(E7150,index!$A$1:$B$6,2,0)*K7150*G7150)</f>
        <v/>
      </c>
      <c r="N7150" s="11" t="str">
        <f>IF(A7150="","",-PMT(G7150*VLOOKUP(E7150,index!$A$1:$B$6,2,0),C7150,F7150,0,0))</f>
        <v/>
      </c>
      <c r="O7150" s="11" t="str">
        <f t="shared" si="691"/>
        <v/>
      </c>
      <c r="P7150" s="11" t="str">
        <f t="shared" si="686"/>
        <v/>
      </c>
    </row>
    <row r="7151" spans="1:16" x14ac:dyDescent="0.25">
      <c r="A7151" s="9" t="str">
        <f>IF(A7150="","",IF(B7150&lt;C7150,A7150,IF(A7150=MAX('entry data'!$B$8:$B$507),"",A7150+1)))</f>
        <v/>
      </c>
      <c r="B7151" s="9" t="str">
        <f t="shared" si="687"/>
        <v/>
      </c>
      <c r="C7151" s="9" t="str">
        <f>IF(ISERROR(VLOOKUP(A7151,'entry data'!B:G,6,0)),"",VLOOKUP(A7151,'entry data'!B:G,6,0))</f>
        <v/>
      </c>
      <c r="D7151" s="9" t="str">
        <f>IF(ISERROR(VLOOKUP(A7151,'entry data'!B:C,2,0)),"",VLOOKUP(A7151,'entry data'!B:C,2,0))</f>
        <v/>
      </c>
      <c r="E7151" s="9" t="str">
        <f>IF(ISERROR(VLOOKUP(A7151,'entry data'!B:E,4,0)),"",VLOOKUP(A7151,'entry data'!B:E,4,0))</f>
        <v/>
      </c>
      <c r="F7151" s="11" t="str">
        <f>IF(A7151="","",IF(ISERROR(VLOOKUP(A7151,'entry data'!B:F,5,0)),"",VLOOKUP(A7151,'entry data'!B:F,5,0)))</f>
        <v/>
      </c>
      <c r="G7151" s="12" t="str">
        <f>IF(A7151="","",IF(ISERROR(VLOOKUP(A7151,'entry data'!B:I,8,0)),"",VLOOKUP(A7151,'entry data'!B:I,7,0)))</f>
        <v/>
      </c>
      <c r="H7151" s="13" t="str">
        <f>IF(A7151="","",IF(B7151=1,VLOOKUP(A7151,'entry data'!B:D,3,0),I7150))</f>
        <v/>
      </c>
      <c r="I7151" s="14" t="str">
        <f>IF(A7151="","",IF(E7151="weekly",7,IF(E7151="fortnightly",14,IF(E7151="monthly",DATE(IF(MONTH(H7151)=12,YEAR(H7151)+1,YEAR(H7151)),VLOOKUP(MONTH(H7151),index!$D$2:$G$13,2,0),DAY(H7151)),
IF(E7151="quarterly",DATE(IF(MONTH(H7151)&gt;=10,YEAR(H7151)+1,YEAR(H7151)),VLOOKUP(MONTH(H7151),index!$D$2:$G$13,3,0),DAY(H7151)),
IF(E7151="halfyearly",DATE(IF(MONTH(H7151)&gt;=7,YEAR(H7151)+1,YEAR(H7151)),VLOOKUP(MONTH(H7151),index!$D$2:$G$13,4,0),DAY(H7151)),
DATE(YEAR(H7151)+1,MONTH(H7151),DAY(H7151)))))-H7151))+H7151)</f>
        <v/>
      </c>
      <c r="J7151" s="9" t="str">
        <f t="shared" si="688"/>
        <v/>
      </c>
      <c r="K7151" s="11" t="str">
        <f t="shared" si="689"/>
        <v/>
      </c>
      <c r="L7151" s="11" t="str">
        <f t="shared" si="690"/>
        <v/>
      </c>
      <c r="M7151" s="11" t="str">
        <f>IF(A7151="","",VLOOKUP(E7151,index!$A$1:$B$6,2,0)*K7151*G7151)</f>
        <v/>
      </c>
      <c r="N7151" s="11" t="str">
        <f>IF(A7151="","",-PMT(G7151*VLOOKUP(E7151,index!$A$1:$B$6,2,0),C7151,F7151,0,0))</f>
        <v/>
      </c>
      <c r="O7151" s="11" t="str">
        <f t="shared" si="691"/>
        <v/>
      </c>
      <c r="P7151" s="11" t="str">
        <f t="shared" si="686"/>
        <v/>
      </c>
    </row>
    <row r="7152" spans="1:16" x14ac:dyDescent="0.25">
      <c r="A7152" s="9" t="str">
        <f>IF(A7151="","",IF(B7151&lt;C7151,A7151,IF(A7151=MAX('entry data'!$B$8:$B$507),"",A7151+1)))</f>
        <v/>
      </c>
      <c r="B7152" s="9" t="str">
        <f t="shared" si="687"/>
        <v/>
      </c>
      <c r="C7152" s="9" t="str">
        <f>IF(ISERROR(VLOOKUP(A7152,'entry data'!B:G,6,0)),"",VLOOKUP(A7152,'entry data'!B:G,6,0))</f>
        <v/>
      </c>
      <c r="D7152" s="9" t="str">
        <f>IF(ISERROR(VLOOKUP(A7152,'entry data'!B:C,2,0)),"",VLOOKUP(A7152,'entry data'!B:C,2,0))</f>
        <v/>
      </c>
      <c r="E7152" s="9" t="str">
        <f>IF(ISERROR(VLOOKUP(A7152,'entry data'!B:E,4,0)),"",VLOOKUP(A7152,'entry data'!B:E,4,0))</f>
        <v/>
      </c>
      <c r="F7152" s="11" t="str">
        <f>IF(A7152="","",IF(ISERROR(VLOOKUP(A7152,'entry data'!B:F,5,0)),"",VLOOKUP(A7152,'entry data'!B:F,5,0)))</f>
        <v/>
      </c>
      <c r="G7152" s="12" t="str">
        <f>IF(A7152="","",IF(ISERROR(VLOOKUP(A7152,'entry data'!B:I,8,0)),"",VLOOKUP(A7152,'entry data'!B:I,7,0)))</f>
        <v/>
      </c>
      <c r="H7152" s="13" t="str">
        <f>IF(A7152="","",IF(B7152=1,VLOOKUP(A7152,'entry data'!B:D,3,0),I7151))</f>
        <v/>
      </c>
      <c r="I7152" s="14" t="str">
        <f>IF(A7152="","",IF(E7152="weekly",7,IF(E7152="fortnightly",14,IF(E7152="monthly",DATE(IF(MONTH(H7152)=12,YEAR(H7152)+1,YEAR(H7152)),VLOOKUP(MONTH(H7152),index!$D$2:$G$13,2,0),DAY(H7152)),
IF(E7152="quarterly",DATE(IF(MONTH(H7152)&gt;=10,YEAR(H7152)+1,YEAR(H7152)),VLOOKUP(MONTH(H7152),index!$D$2:$G$13,3,0),DAY(H7152)),
IF(E7152="halfyearly",DATE(IF(MONTH(H7152)&gt;=7,YEAR(H7152)+1,YEAR(H7152)),VLOOKUP(MONTH(H7152),index!$D$2:$G$13,4,0),DAY(H7152)),
DATE(YEAR(H7152)+1,MONTH(H7152),DAY(H7152)))))-H7152))+H7152)</f>
        <v/>
      </c>
      <c r="J7152" s="9" t="str">
        <f t="shared" si="688"/>
        <v/>
      </c>
      <c r="K7152" s="11" t="str">
        <f t="shared" si="689"/>
        <v/>
      </c>
      <c r="L7152" s="11" t="str">
        <f t="shared" si="690"/>
        <v/>
      </c>
      <c r="M7152" s="11" t="str">
        <f>IF(A7152="","",VLOOKUP(E7152,index!$A$1:$B$6,2,0)*K7152*G7152)</f>
        <v/>
      </c>
      <c r="N7152" s="11" t="str">
        <f>IF(A7152="","",-PMT(G7152*VLOOKUP(E7152,index!$A$1:$B$6,2,0),C7152,F7152,0,0))</f>
        <v/>
      </c>
      <c r="O7152" s="11" t="str">
        <f t="shared" si="691"/>
        <v/>
      </c>
      <c r="P7152" s="11" t="str">
        <f t="shared" si="686"/>
        <v/>
      </c>
    </row>
    <row r="7153" spans="1:16" x14ac:dyDescent="0.25">
      <c r="A7153" s="9" t="str">
        <f>IF(A7152="","",IF(B7152&lt;C7152,A7152,IF(A7152=MAX('entry data'!$B$8:$B$507),"",A7152+1)))</f>
        <v/>
      </c>
      <c r="B7153" s="9" t="str">
        <f t="shared" si="687"/>
        <v/>
      </c>
      <c r="C7153" s="9" t="str">
        <f>IF(ISERROR(VLOOKUP(A7153,'entry data'!B:G,6,0)),"",VLOOKUP(A7153,'entry data'!B:G,6,0))</f>
        <v/>
      </c>
      <c r="D7153" s="9" t="str">
        <f>IF(ISERROR(VLOOKUP(A7153,'entry data'!B:C,2,0)),"",VLOOKUP(A7153,'entry data'!B:C,2,0))</f>
        <v/>
      </c>
      <c r="E7153" s="9" t="str">
        <f>IF(ISERROR(VLOOKUP(A7153,'entry data'!B:E,4,0)),"",VLOOKUP(A7153,'entry data'!B:E,4,0))</f>
        <v/>
      </c>
      <c r="F7153" s="11" t="str">
        <f>IF(A7153="","",IF(ISERROR(VLOOKUP(A7153,'entry data'!B:F,5,0)),"",VLOOKUP(A7153,'entry data'!B:F,5,0)))</f>
        <v/>
      </c>
      <c r="G7153" s="12" t="str">
        <f>IF(A7153="","",IF(ISERROR(VLOOKUP(A7153,'entry data'!B:I,8,0)),"",VLOOKUP(A7153,'entry data'!B:I,7,0)))</f>
        <v/>
      </c>
      <c r="H7153" s="13" t="str">
        <f>IF(A7153="","",IF(B7153=1,VLOOKUP(A7153,'entry data'!B:D,3,0),I7152))</f>
        <v/>
      </c>
      <c r="I7153" s="14" t="str">
        <f>IF(A7153="","",IF(E7153="weekly",7,IF(E7153="fortnightly",14,IF(E7153="monthly",DATE(IF(MONTH(H7153)=12,YEAR(H7153)+1,YEAR(H7153)),VLOOKUP(MONTH(H7153),index!$D$2:$G$13,2,0),DAY(H7153)),
IF(E7153="quarterly",DATE(IF(MONTH(H7153)&gt;=10,YEAR(H7153)+1,YEAR(H7153)),VLOOKUP(MONTH(H7153),index!$D$2:$G$13,3,0),DAY(H7153)),
IF(E7153="halfyearly",DATE(IF(MONTH(H7153)&gt;=7,YEAR(H7153)+1,YEAR(H7153)),VLOOKUP(MONTH(H7153),index!$D$2:$G$13,4,0),DAY(H7153)),
DATE(YEAR(H7153)+1,MONTH(H7153),DAY(H7153)))))-H7153))+H7153)</f>
        <v/>
      </c>
      <c r="J7153" s="9" t="str">
        <f t="shared" si="688"/>
        <v/>
      </c>
      <c r="K7153" s="11" t="str">
        <f t="shared" si="689"/>
        <v/>
      </c>
      <c r="L7153" s="11" t="str">
        <f t="shared" si="690"/>
        <v/>
      </c>
      <c r="M7153" s="11" t="str">
        <f>IF(A7153="","",VLOOKUP(E7153,index!$A$1:$B$6,2,0)*K7153*G7153)</f>
        <v/>
      </c>
      <c r="N7153" s="11" t="str">
        <f>IF(A7153="","",-PMT(G7153*VLOOKUP(E7153,index!$A$1:$B$6,2,0),C7153,F7153,0,0))</f>
        <v/>
      </c>
      <c r="O7153" s="11" t="str">
        <f t="shared" si="691"/>
        <v/>
      </c>
      <c r="P7153" s="11" t="str">
        <f t="shared" si="686"/>
        <v/>
      </c>
    </row>
    <row r="7154" spans="1:16" x14ac:dyDescent="0.25">
      <c r="A7154" s="9" t="str">
        <f>IF(A7153="","",IF(B7153&lt;C7153,A7153,IF(A7153=MAX('entry data'!$B$8:$B$507),"",A7153+1)))</f>
        <v/>
      </c>
      <c r="B7154" s="9" t="str">
        <f t="shared" si="687"/>
        <v/>
      </c>
      <c r="C7154" s="9" t="str">
        <f>IF(ISERROR(VLOOKUP(A7154,'entry data'!B:G,6,0)),"",VLOOKUP(A7154,'entry data'!B:G,6,0))</f>
        <v/>
      </c>
      <c r="D7154" s="9" t="str">
        <f>IF(ISERROR(VLOOKUP(A7154,'entry data'!B:C,2,0)),"",VLOOKUP(A7154,'entry data'!B:C,2,0))</f>
        <v/>
      </c>
      <c r="E7154" s="9" t="str">
        <f>IF(ISERROR(VLOOKUP(A7154,'entry data'!B:E,4,0)),"",VLOOKUP(A7154,'entry data'!B:E,4,0))</f>
        <v/>
      </c>
      <c r="F7154" s="11" t="str">
        <f>IF(A7154="","",IF(ISERROR(VLOOKUP(A7154,'entry data'!B:F,5,0)),"",VLOOKUP(A7154,'entry data'!B:F,5,0)))</f>
        <v/>
      </c>
      <c r="G7154" s="12" t="str">
        <f>IF(A7154="","",IF(ISERROR(VLOOKUP(A7154,'entry data'!B:I,8,0)),"",VLOOKUP(A7154,'entry data'!B:I,7,0)))</f>
        <v/>
      </c>
      <c r="H7154" s="13" t="str">
        <f>IF(A7154="","",IF(B7154=1,VLOOKUP(A7154,'entry data'!B:D,3,0),I7153))</f>
        <v/>
      </c>
      <c r="I7154" s="14" t="str">
        <f>IF(A7154="","",IF(E7154="weekly",7,IF(E7154="fortnightly",14,IF(E7154="monthly",DATE(IF(MONTH(H7154)=12,YEAR(H7154)+1,YEAR(H7154)),VLOOKUP(MONTH(H7154),index!$D$2:$G$13,2,0),DAY(H7154)),
IF(E7154="quarterly",DATE(IF(MONTH(H7154)&gt;=10,YEAR(H7154)+1,YEAR(H7154)),VLOOKUP(MONTH(H7154),index!$D$2:$G$13,3,0),DAY(H7154)),
IF(E7154="halfyearly",DATE(IF(MONTH(H7154)&gt;=7,YEAR(H7154)+1,YEAR(H7154)),VLOOKUP(MONTH(H7154),index!$D$2:$G$13,4,0),DAY(H7154)),
DATE(YEAR(H7154)+1,MONTH(H7154),DAY(H7154)))))-H7154))+H7154)</f>
        <v/>
      </c>
      <c r="J7154" s="9" t="str">
        <f t="shared" si="688"/>
        <v/>
      </c>
      <c r="K7154" s="11" t="str">
        <f t="shared" si="689"/>
        <v/>
      </c>
      <c r="L7154" s="11" t="str">
        <f t="shared" si="690"/>
        <v/>
      </c>
      <c r="M7154" s="11" t="str">
        <f>IF(A7154="","",VLOOKUP(E7154,index!$A$1:$B$6,2,0)*K7154*G7154)</f>
        <v/>
      </c>
      <c r="N7154" s="11" t="str">
        <f>IF(A7154="","",-PMT(G7154*VLOOKUP(E7154,index!$A$1:$B$6,2,0),C7154,F7154,0,0))</f>
        <v/>
      </c>
      <c r="O7154" s="11" t="str">
        <f t="shared" si="691"/>
        <v/>
      </c>
      <c r="P7154" s="11" t="str">
        <f t="shared" si="686"/>
        <v/>
      </c>
    </row>
    <row r="7155" spans="1:16" x14ac:dyDescent="0.25">
      <c r="A7155" s="9" t="str">
        <f>IF(A7154="","",IF(B7154&lt;C7154,A7154,IF(A7154=MAX('entry data'!$B$8:$B$507),"",A7154+1)))</f>
        <v/>
      </c>
      <c r="B7155" s="9" t="str">
        <f t="shared" si="687"/>
        <v/>
      </c>
      <c r="C7155" s="9" t="str">
        <f>IF(ISERROR(VLOOKUP(A7155,'entry data'!B:G,6,0)),"",VLOOKUP(A7155,'entry data'!B:G,6,0))</f>
        <v/>
      </c>
      <c r="D7155" s="9" t="str">
        <f>IF(ISERROR(VLOOKUP(A7155,'entry data'!B:C,2,0)),"",VLOOKUP(A7155,'entry data'!B:C,2,0))</f>
        <v/>
      </c>
      <c r="E7155" s="9" t="str">
        <f>IF(ISERROR(VLOOKUP(A7155,'entry data'!B:E,4,0)),"",VLOOKUP(A7155,'entry data'!B:E,4,0))</f>
        <v/>
      </c>
      <c r="F7155" s="11" t="str">
        <f>IF(A7155="","",IF(ISERROR(VLOOKUP(A7155,'entry data'!B:F,5,0)),"",VLOOKUP(A7155,'entry data'!B:F,5,0)))</f>
        <v/>
      </c>
      <c r="G7155" s="12" t="str">
        <f>IF(A7155="","",IF(ISERROR(VLOOKUP(A7155,'entry data'!B:I,8,0)),"",VLOOKUP(A7155,'entry data'!B:I,7,0)))</f>
        <v/>
      </c>
      <c r="H7155" s="13" t="str">
        <f>IF(A7155="","",IF(B7155=1,VLOOKUP(A7155,'entry data'!B:D,3,0),I7154))</f>
        <v/>
      </c>
      <c r="I7155" s="14" t="str">
        <f>IF(A7155="","",IF(E7155="weekly",7,IF(E7155="fortnightly",14,IF(E7155="monthly",DATE(IF(MONTH(H7155)=12,YEAR(H7155)+1,YEAR(H7155)),VLOOKUP(MONTH(H7155),index!$D$2:$G$13,2,0),DAY(H7155)),
IF(E7155="quarterly",DATE(IF(MONTH(H7155)&gt;=10,YEAR(H7155)+1,YEAR(H7155)),VLOOKUP(MONTH(H7155),index!$D$2:$G$13,3,0),DAY(H7155)),
IF(E7155="halfyearly",DATE(IF(MONTH(H7155)&gt;=7,YEAR(H7155)+1,YEAR(H7155)),VLOOKUP(MONTH(H7155),index!$D$2:$G$13,4,0),DAY(H7155)),
DATE(YEAR(H7155)+1,MONTH(H7155),DAY(H7155)))))-H7155))+H7155)</f>
        <v/>
      </c>
      <c r="J7155" s="9" t="str">
        <f t="shared" si="688"/>
        <v/>
      </c>
      <c r="K7155" s="11" t="str">
        <f t="shared" si="689"/>
        <v/>
      </c>
      <c r="L7155" s="11" t="str">
        <f t="shared" si="690"/>
        <v/>
      </c>
      <c r="M7155" s="11" t="str">
        <f>IF(A7155="","",VLOOKUP(E7155,index!$A$1:$B$6,2,0)*K7155*G7155)</f>
        <v/>
      </c>
      <c r="N7155" s="11" t="str">
        <f>IF(A7155="","",-PMT(G7155*VLOOKUP(E7155,index!$A$1:$B$6,2,0),C7155,F7155,0,0))</f>
        <v/>
      </c>
      <c r="O7155" s="11" t="str">
        <f t="shared" si="691"/>
        <v/>
      </c>
      <c r="P7155" s="11" t="str">
        <f t="shared" si="686"/>
        <v/>
      </c>
    </row>
    <row r="7156" spans="1:16" x14ac:dyDescent="0.25">
      <c r="A7156" s="9" t="str">
        <f>IF(A7155="","",IF(B7155&lt;C7155,A7155,IF(A7155=MAX('entry data'!$B$8:$B$507),"",A7155+1)))</f>
        <v/>
      </c>
      <c r="B7156" s="9" t="str">
        <f t="shared" si="687"/>
        <v/>
      </c>
      <c r="C7156" s="9" t="str">
        <f>IF(ISERROR(VLOOKUP(A7156,'entry data'!B:G,6,0)),"",VLOOKUP(A7156,'entry data'!B:G,6,0))</f>
        <v/>
      </c>
      <c r="D7156" s="9" t="str">
        <f>IF(ISERROR(VLOOKUP(A7156,'entry data'!B:C,2,0)),"",VLOOKUP(A7156,'entry data'!B:C,2,0))</f>
        <v/>
      </c>
      <c r="E7156" s="9" t="str">
        <f>IF(ISERROR(VLOOKUP(A7156,'entry data'!B:E,4,0)),"",VLOOKUP(A7156,'entry data'!B:E,4,0))</f>
        <v/>
      </c>
      <c r="F7156" s="11" t="str">
        <f>IF(A7156="","",IF(ISERROR(VLOOKUP(A7156,'entry data'!B:F,5,0)),"",VLOOKUP(A7156,'entry data'!B:F,5,0)))</f>
        <v/>
      </c>
      <c r="G7156" s="12" t="str">
        <f>IF(A7156="","",IF(ISERROR(VLOOKUP(A7156,'entry data'!B:I,8,0)),"",VLOOKUP(A7156,'entry data'!B:I,7,0)))</f>
        <v/>
      </c>
      <c r="H7156" s="13" t="str">
        <f>IF(A7156="","",IF(B7156=1,VLOOKUP(A7156,'entry data'!B:D,3,0),I7155))</f>
        <v/>
      </c>
      <c r="I7156" s="14" t="str">
        <f>IF(A7156="","",IF(E7156="weekly",7,IF(E7156="fortnightly",14,IF(E7156="monthly",DATE(IF(MONTH(H7156)=12,YEAR(H7156)+1,YEAR(H7156)),VLOOKUP(MONTH(H7156),index!$D$2:$G$13,2,0),DAY(H7156)),
IF(E7156="quarterly",DATE(IF(MONTH(H7156)&gt;=10,YEAR(H7156)+1,YEAR(H7156)),VLOOKUP(MONTH(H7156),index!$D$2:$G$13,3,0),DAY(H7156)),
IF(E7156="halfyearly",DATE(IF(MONTH(H7156)&gt;=7,YEAR(H7156)+1,YEAR(H7156)),VLOOKUP(MONTH(H7156),index!$D$2:$G$13,4,0),DAY(H7156)),
DATE(YEAR(H7156)+1,MONTH(H7156),DAY(H7156)))))-H7156))+H7156)</f>
        <v/>
      </c>
      <c r="J7156" s="9" t="str">
        <f t="shared" si="688"/>
        <v/>
      </c>
      <c r="K7156" s="11" t="str">
        <f t="shared" si="689"/>
        <v/>
      </c>
      <c r="L7156" s="11" t="str">
        <f t="shared" si="690"/>
        <v/>
      </c>
      <c r="M7156" s="11" t="str">
        <f>IF(A7156="","",VLOOKUP(E7156,index!$A$1:$B$6,2,0)*K7156*G7156)</f>
        <v/>
      </c>
      <c r="N7156" s="11" t="str">
        <f>IF(A7156="","",-PMT(G7156*VLOOKUP(E7156,index!$A$1:$B$6,2,0),C7156,F7156,0,0))</f>
        <v/>
      </c>
      <c r="O7156" s="11" t="str">
        <f t="shared" si="691"/>
        <v/>
      </c>
      <c r="P7156" s="11" t="str">
        <f t="shared" si="686"/>
        <v/>
      </c>
    </row>
    <row r="7157" spans="1:16" x14ac:dyDescent="0.25">
      <c r="A7157" s="9" t="str">
        <f>IF(A7156="","",IF(B7156&lt;C7156,A7156,IF(A7156=MAX('entry data'!$B$8:$B$507),"",A7156+1)))</f>
        <v/>
      </c>
      <c r="B7157" s="9" t="str">
        <f t="shared" si="687"/>
        <v/>
      </c>
      <c r="C7157" s="9" t="str">
        <f>IF(ISERROR(VLOOKUP(A7157,'entry data'!B:G,6,0)),"",VLOOKUP(A7157,'entry data'!B:G,6,0))</f>
        <v/>
      </c>
      <c r="D7157" s="9" t="str">
        <f>IF(ISERROR(VLOOKUP(A7157,'entry data'!B:C,2,0)),"",VLOOKUP(A7157,'entry data'!B:C,2,0))</f>
        <v/>
      </c>
      <c r="E7157" s="9" t="str">
        <f>IF(ISERROR(VLOOKUP(A7157,'entry data'!B:E,4,0)),"",VLOOKUP(A7157,'entry data'!B:E,4,0))</f>
        <v/>
      </c>
      <c r="F7157" s="11" t="str">
        <f>IF(A7157="","",IF(ISERROR(VLOOKUP(A7157,'entry data'!B:F,5,0)),"",VLOOKUP(A7157,'entry data'!B:F,5,0)))</f>
        <v/>
      </c>
      <c r="G7157" s="12" t="str">
        <f>IF(A7157="","",IF(ISERROR(VLOOKUP(A7157,'entry data'!B:I,8,0)),"",VLOOKUP(A7157,'entry data'!B:I,7,0)))</f>
        <v/>
      </c>
      <c r="H7157" s="13" t="str">
        <f>IF(A7157="","",IF(B7157=1,VLOOKUP(A7157,'entry data'!B:D,3,0),I7156))</f>
        <v/>
      </c>
      <c r="I7157" s="14" t="str">
        <f>IF(A7157="","",IF(E7157="weekly",7,IF(E7157="fortnightly",14,IF(E7157="monthly",DATE(IF(MONTH(H7157)=12,YEAR(H7157)+1,YEAR(H7157)),VLOOKUP(MONTH(H7157),index!$D$2:$G$13,2,0),DAY(H7157)),
IF(E7157="quarterly",DATE(IF(MONTH(H7157)&gt;=10,YEAR(H7157)+1,YEAR(H7157)),VLOOKUP(MONTH(H7157),index!$D$2:$G$13,3,0),DAY(H7157)),
IF(E7157="halfyearly",DATE(IF(MONTH(H7157)&gt;=7,YEAR(H7157)+1,YEAR(H7157)),VLOOKUP(MONTH(H7157),index!$D$2:$G$13,4,0),DAY(H7157)),
DATE(YEAR(H7157)+1,MONTH(H7157),DAY(H7157)))))-H7157))+H7157)</f>
        <v/>
      </c>
      <c r="J7157" s="9" t="str">
        <f t="shared" si="688"/>
        <v/>
      </c>
      <c r="K7157" s="11" t="str">
        <f t="shared" si="689"/>
        <v/>
      </c>
      <c r="L7157" s="11" t="str">
        <f t="shared" si="690"/>
        <v/>
      </c>
      <c r="M7157" s="11" t="str">
        <f>IF(A7157="","",VLOOKUP(E7157,index!$A$1:$B$6,2,0)*K7157*G7157)</f>
        <v/>
      </c>
      <c r="N7157" s="11" t="str">
        <f>IF(A7157="","",-PMT(G7157*VLOOKUP(E7157,index!$A$1:$B$6,2,0),C7157,F7157,0,0))</f>
        <v/>
      </c>
      <c r="O7157" s="11" t="str">
        <f t="shared" si="691"/>
        <v/>
      </c>
      <c r="P7157" s="11" t="str">
        <f t="shared" si="686"/>
        <v/>
      </c>
    </row>
    <row r="7158" spans="1:16" x14ac:dyDescent="0.25">
      <c r="A7158" s="9" t="str">
        <f>IF(A7157="","",IF(B7157&lt;C7157,A7157,IF(A7157=MAX('entry data'!$B$8:$B$507),"",A7157+1)))</f>
        <v/>
      </c>
      <c r="B7158" s="9" t="str">
        <f t="shared" si="687"/>
        <v/>
      </c>
      <c r="C7158" s="9" t="str">
        <f>IF(ISERROR(VLOOKUP(A7158,'entry data'!B:G,6,0)),"",VLOOKUP(A7158,'entry data'!B:G,6,0))</f>
        <v/>
      </c>
      <c r="D7158" s="9" t="str">
        <f>IF(ISERROR(VLOOKUP(A7158,'entry data'!B:C,2,0)),"",VLOOKUP(A7158,'entry data'!B:C,2,0))</f>
        <v/>
      </c>
      <c r="E7158" s="9" t="str">
        <f>IF(ISERROR(VLOOKUP(A7158,'entry data'!B:E,4,0)),"",VLOOKUP(A7158,'entry data'!B:E,4,0))</f>
        <v/>
      </c>
      <c r="F7158" s="11" t="str">
        <f>IF(A7158="","",IF(ISERROR(VLOOKUP(A7158,'entry data'!B:F,5,0)),"",VLOOKUP(A7158,'entry data'!B:F,5,0)))</f>
        <v/>
      </c>
      <c r="G7158" s="12" t="str">
        <f>IF(A7158="","",IF(ISERROR(VLOOKUP(A7158,'entry data'!B:I,8,0)),"",VLOOKUP(A7158,'entry data'!B:I,7,0)))</f>
        <v/>
      </c>
      <c r="H7158" s="13" t="str">
        <f>IF(A7158="","",IF(B7158=1,VLOOKUP(A7158,'entry data'!B:D,3,0),I7157))</f>
        <v/>
      </c>
      <c r="I7158" s="14" t="str">
        <f>IF(A7158="","",IF(E7158="weekly",7,IF(E7158="fortnightly",14,IF(E7158="monthly",DATE(IF(MONTH(H7158)=12,YEAR(H7158)+1,YEAR(H7158)),VLOOKUP(MONTH(H7158),index!$D$2:$G$13,2,0),DAY(H7158)),
IF(E7158="quarterly",DATE(IF(MONTH(H7158)&gt;=10,YEAR(H7158)+1,YEAR(H7158)),VLOOKUP(MONTH(H7158),index!$D$2:$G$13,3,0),DAY(H7158)),
IF(E7158="halfyearly",DATE(IF(MONTH(H7158)&gt;=7,YEAR(H7158)+1,YEAR(H7158)),VLOOKUP(MONTH(H7158),index!$D$2:$G$13,4,0),DAY(H7158)),
DATE(YEAR(H7158)+1,MONTH(H7158),DAY(H7158)))))-H7158))+H7158)</f>
        <v/>
      </c>
      <c r="J7158" s="9" t="str">
        <f t="shared" si="688"/>
        <v/>
      </c>
      <c r="K7158" s="11" t="str">
        <f t="shared" si="689"/>
        <v/>
      </c>
      <c r="L7158" s="11" t="str">
        <f t="shared" si="690"/>
        <v/>
      </c>
      <c r="M7158" s="11" t="str">
        <f>IF(A7158="","",VLOOKUP(E7158,index!$A$1:$B$6,2,0)*K7158*G7158)</f>
        <v/>
      </c>
      <c r="N7158" s="11" t="str">
        <f>IF(A7158="","",-PMT(G7158*VLOOKUP(E7158,index!$A$1:$B$6,2,0),C7158,F7158,0,0))</f>
        <v/>
      </c>
      <c r="O7158" s="11" t="str">
        <f t="shared" si="691"/>
        <v/>
      </c>
      <c r="P7158" s="11" t="str">
        <f t="shared" si="686"/>
        <v/>
      </c>
    </row>
    <row r="7159" spans="1:16" x14ac:dyDescent="0.25">
      <c r="A7159" s="9" t="str">
        <f>IF(A7158="","",IF(B7158&lt;C7158,A7158,IF(A7158=MAX('entry data'!$B$8:$B$507),"",A7158+1)))</f>
        <v/>
      </c>
      <c r="B7159" s="9" t="str">
        <f t="shared" si="687"/>
        <v/>
      </c>
      <c r="C7159" s="9" t="str">
        <f>IF(ISERROR(VLOOKUP(A7159,'entry data'!B:G,6,0)),"",VLOOKUP(A7159,'entry data'!B:G,6,0))</f>
        <v/>
      </c>
      <c r="D7159" s="9" t="str">
        <f>IF(ISERROR(VLOOKUP(A7159,'entry data'!B:C,2,0)),"",VLOOKUP(A7159,'entry data'!B:C,2,0))</f>
        <v/>
      </c>
      <c r="E7159" s="9" t="str">
        <f>IF(ISERROR(VLOOKUP(A7159,'entry data'!B:E,4,0)),"",VLOOKUP(A7159,'entry data'!B:E,4,0))</f>
        <v/>
      </c>
      <c r="F7159" s="11" t="str">
        <f>IF(A7159="","",IF(ISERROR(VLOOKUP(A7159,'entry data'!B:F,5,0)),"",VLOOKUP(A7159,'entry data'!B:F,5,0)))</f>
        <v/>
      </c>
      <c r="G7159" s="12" t="str">
        <f>IF(A7159="","",IF(ISERROR(VLOOKUP(A7159,'entry data'!B:I,8,0)),"",VLOOKUP(A7159,'entry data'!B:I,7,0)))</f>
        <v/>
      </c>
      <c r="H7159" s="13" t="str">
        <f>IF(A7159="","",IF(B7159=1,VLOOKUP(A7159,'entry data'!B:D,3,0),I7158))</f>
        <v/>
      </c>
      <c r="I7159" s="14" t="str">
        <f>IF(A7159="","",IF(E7159="weekly",7,IF(E7159="fortnightly",14,IF(E7159="monthly",DATE(IF(MONTH(H7159)=12,YEAR(H7159)+1,YEAR(H7159)),VLOOKUP(MONTH(H7159),index!$D$2:$G$13,2,0),DAY(H7159)),
IF(E7159="quarterly",DATE(IF(MONTH(H7159)&gt;=10,YEAR(H7159)+1,YEAR(H7159)),VLOOKUP(MONTH(H7159),index!$D$2:$G$13,3,0),DAY(H7159)),
IF(E7159="halfyearly",DATE(IF(MONTH(H7159)&gt;=7,YEAR(H7159)+1,YEAR(H7159)),VLOOKUP(MONTH(H7159),index!$D$2:$G$13,4,0),DAY(H7159)),
DATE(YEAR(H7159)+1,MONTH(H7159),DAY(H7159)))))-H7159))+H7159)</f>
        <v/>
      </c>
      <c r="J7159" s="9" t="str">
        <f t="shared" si="688"/>
        <v/>
      </c>
      <c r="K7159" s="11" t="str">
        <f t="shared" si="689"/>
        <v/>
      </c>
      <c r="L7159" s="11" t="str">
        <f t="shared" si="690"/>
        <v/>
      </c>
      <c r="M7159" s="11" t="str">
        <f>IF(A7159="","",VLOOKUP(E7159,index!$A$1:$B$6,2,0)*K7159*G7159)</f>
        <v/>
      </c>
      <c r="N7159" s="11" t="str">
        <f>IF(A7159="","",-PMT(G7159*VLOOKUP(E7159,index!$A$1:$B$6,2,0),C7159,F7159,0,0))</f>
        <v/>
      </c>
      <c r="O7159" s="11" t="str">
        <f t="shared" si="691"/>
        <v/>
      </c>
      <c r="P7159" s="11" t="str">
        <f t="shared" si="686"/>
        <v/>
      </c>
    </row>
    <row r="7160" spans="1:16" x14ac:dyDescent="0.25">
      <c r="A7160" s="9" t="str">
        <f>IF(A7159="","",IF(B7159&lt;C7159,A7159,IF(A7159=MAX('entry data'!$B$8:$B$507),"",A7159+1)))</f>
        <v/>
      </c>
      <c r="B7160" s="9" t="str">
        <f t="shared" si="687"/>
        <v/>
      </c>
      <c r="C7160" s="9" t="str">
        <f>IF(ISERROR(VLOOKUP(A7160,'entry data'!B:G,6,0)),"",VLOOKUP(A7160,'entry data'!B:G,6,0))</f>
        <v/>
      </c>
      <c r="D7160" s="9" t="str">
        <f>IF(ISERROR(VLOOKUP(A7160,'entry data'!B:C,2,0)),"",VLOOKUP(A7160,'entry data'!B:C,2,0))</f>
        <v/>
      </c>
      <c r="E7160" s="9" t="str">
        <f>IF(ISERROR(VLOOKUP(A7160,'entry data'!B:E,4,0)),"",VLOOKUP(A7160,'entry data'!B:E,4,0))</f>
        <v/>
      </c>
      <c r="F7160" s="11" t="str">
        <f>IF(A7160="","",IF(ISERROR(VLOOKUP(A7160,'entry data'!B:F,5,0)),"",VLOOKUP(A7160,'entry data'!B:F,5,0)))</f>
        <v/>
      </c>
      <c r="G7160" s="12" t="str">
        <f>IF(A7160="","",IF(ISERROR(VLOOKUP(A7160,'entry data'!B:I,8,0)),"",VLOOKUP(A7160,'entry data'!B:I,7,0)))</f>
        <v/>
      </c>
      <c r="H7160" s="13" t="str">
        <f>IF(A7160="","",IF(B7160=1,VLOOKUP(A7160,'entry data'!B:D,3,0),I7159))</f>
        <v/>
      </c>
      <c r="I7160" s="14" t="str">
        <f>IF(A7160="","",IF(E7160="weekly",7,IF(E7160="fortnightly",14,IF(E7160="monthly",DATE(IF(MONTH(H7160)=12,YEAR(H7160)+1,YEAR(H7160)),VLOOKUP(MONTH(H7160),index!$D$2:$G$13,2,0),DAY(H7160)),
IF(E7160="quarterly",DATE(IF(MONTH(H7160)&gt;=10,YEAR(H7160)+1,YEAR(H7160)),VLOOKUP(MONTH(H7160),index!$D$2:$G$13,3,0),DAY(H7160)),
IF(E7160="halfyearly",DATE(IF(MONTH(H7160)&gt;=7,YEAR(H7160)+1,YEAR(H7160)),VLOOKUP(MONTH(H7160),index!$D$2:$G$13,4,0),DAY(H7160)),
DATE(YEAR(H7160)+1,MONTH(H7160),DAY(H7160)))))-H7160))+H7160)</f>
        <v/>
      </c>
      <c r="J7160" s="9" t="str">
        <f t="shared" si="688"/>
        <v/>
      </c>
      <c r="K7160" s="11" t="str">
        <f t="shared" si="689"/>
        <v/>
      </c>
      <c r="L7160" s="11" t="str">
        <f t="shared" si="690"/>
        <v/>
      </c>
      <c r="M7160" s="11" t="str">
        <f>IF(A7160="","",VLOOKUP(E7160,index!$A$1:$B$6,2,0)*K7160*G7160)</f>
        <v/>
      </c>
      <c r="N7160" s="11" t="str">
        <f>IF(A7160="","",-PMT(G7160*VLOOKUP(E7160,index!$A$1:$B$6,2,0),C7160,F7160,0,0))</f>
        <v/>
      </c>
      <c r="O7160" s="11" t="str">
        <f t="shared" si="691"/>
        <v/>
      </c>
      <c r="P7160" s="11" t="str">
        <f t="shared" si="686"/>
        <v/>
      </c>
    </row>
    <row r="7161" spans="1:16" x14ac:dyDescent="0.25">
      <c r="A7161" s="9" t="str">
        <f>IF(A7160="","",IF(B7160&lt;C7160,A7160,IF(A7160=MAX('entry data'!$B$8:$B$507),"",A7160+1)))</f>
        <v/>
      </c>
      <c r="B7161" s="9" t="str">
        <f t="shared" si="687"/>
        <v/>
      </c>
      <c r="C7161" s="9" t="str">
        <f>IF(ISERROR(VLOOKUP(A7161,'entry data'!B:G,6,0)),"",VLOOKUP(A7161,'entry data'!B:G,6,0))</f>
        <v/>
      </c>
      <c r="D7161" s="9" t="str">
        <f>IF(ISERROR(VLOOKUP(A7161,'entry data'!B:C,2,0)),"",VLOOKUP(A7161,'entry data'!B:C,2,0))</f>
        <v/>
      </c>
      <c r="E7161" s="9" t="str">
        <f>IF(ISERROR(VLOOKUP(A7161,'entry data'!B:E,4,0)),"",VLOOKUP(A7161,'entry data'!B:E,4,0))</f>
        <v/>
      </c>
      <c r="F7161" s="11" t="str">
        <f>IF(A7161="","",IF(ISERROR(VLOOKUP(A7161,'entry data'!B:F,5,0)),"",VLOOKUP(A7161,'entry data'!B:F,5,0)))</f>
        <v/>
      </c>
      <c r="G7161" s="12" t="str">
        <f>IF(A7161="","",IF(ISERROR(VLOOKUP(A7161,'entry data'!B:I,8,0)),"",VLOOKUP(A7161,'entry data'!B:I,7,0)))</f>
        <v/>
      </c>
      <c r="H7161" s="13" t="str">
        <f>IF(A7161="","",IF(B7161=1,VLOOKUP(A7161,'entry data'!B:D,3,0),I7160))</f>
        <v/>
      </c>
      <c r="I7161" s="14" t="str">
        <f>IF(A7161="","",IF(E7161="weekly",7,IF(E7161="fortnightly",14,IF(E7161="monthly",DATE(IF(MONTH(H7161)=12,YEAR(H7161)+1,YEAR(H7161)),VLOOKUP(MONTH(H7161),index!$D$2:$G$13,2,0),DAY(H7161)),
IF(E7161="quarterly",DATE(IF(MONTH(H7161)&gt;=10,YEAR(H7161)+1,YEAR(H7161)),VLOOKUP(MONTH(H7161),index!$D$2:$G$13,3,0),DAY(H7161)),
IF(E7161="halfyearly",DATE(IF(MONTH(H7161)&gt;=7,YEAR(H7161)+1,YEAR(H7161)),VLOOKUP(MONTH(H7161),index!$D$2:$G$13,4,0),DAY(H7161)),
DATE(YEAR(H7161)+1,MONTH(H7161),DAY(H7161)))))-H7161))+H7161)</f>
        <v/>
      </c>
      <c r="J7161" s="9" t="str">
        <f t="shared" si="688"/>
        <v/>
      </c>
      <c r="K7161" s="11" t="str">
        <f t="shared" si="689"/>
        <v/>
      </c>
      <c r="L7161" s="11" t="str">
        <f t="shared" si="690"/>
        <v/>
      </c>
      <c r="M7161" s="11" t="str">
        <f>IF(A7161="","",VLOOKUP(E7161,index!$A$1:$B$6,2,0)*K7161*G7161)</f>
        <v/>
      </c>
      <c r="N7161" s="11" t="str">
        <f>IF(A7161="","",-PMT(G7161*VLOOKUP(E7161,index!$A$1:$B$6,2,0),C7161,F7161,0,0))</f>
        <v/>
      </c>
      <c r="O7161" s="11" t="str">
        <f t="shared" si="691"/>
        <v/>
      </c>
      <c r="P7161" s="11" t="str">
        <f t="shared" si="686"/>
        <v/>
      </c>
    </row>
    <row r="7162" spans="1:16" x14ac:dyDescent="0.25">
      <c r="A7162" s="9" t="str">
        <f>IF(A7161="","",IF(B7161&lt;C7161,A7161,IF(A7161=MAX('entry data'!$B$8:$B$507),"",A7161+1)))</f>
        <v/>
      </c>
      <c r="B7162" s="9" t="str">
        <f t="shared" si="687"/>
        <v/>
      </c>
      <c r="C7162" s="9" t="str">
        <f>IF(ISERROR(VLOOKUP(A7162,'entry data'!B:G,6,0)),"",VLOOKUP(A7162,'entry data'!B:G,6,0))</f>
        <v/>
      </c>
      <c r="D7162" s="9" t="str">
        <f>IF(ISERROR(VLOOKUP(A7162,'entry data'!B:C,2,0)),"",VLOOKUP(A7162,'entry data'!B:C,2,0))</f>
        <v/>
      </c>
      <c r="E7162" s="9" t="str">
        <f>IF(ISERROR(VLOOKUP(A7162,'entry data'!B:E,4,0)),"",VLOOKUP(A7162,'entry data'!B:E,4,0))</f>
        <v/>
      </c>
      <c r="F7162" s="11" t="str">
        <f>IF(A7162="","",IF(ISERROR(VLOOKUP(A7162,'entry data'!B:F,5,0)),"",VLOOKUP(A7162,'entry data'!B:F,5,0)))</f>
        <v/>
      </c>
      <c r="G7162" s="12" t="str">
        <f>IF(A7162="","",IF(ISERROR(VLOOKUP(A7162,'entry data'!B:I,8,0)),"",VLOOKUP(A7162,'entry data'!B:I,7,0)))</f>
        <v/>
      </c>
      <c r="H7162" s="13" t="str">
        <f>IF(A7162="","",IF(B7162=1,VLOOKUP(A7162,'entry data'!B:D,3,0),I7161))</f>
        <v/>
      </c>
      <c r="I7162" s="14" t="str">
        <f>IF(A7162="","",IF(E7162="weekly",7,IF(E7162="fortnightly",14,IF(E7162="monthly",DATE(IF(MONTH(H7162)=12,YEAR(H7162)+1,YEAR(H7162)),VLOOKUP(MONTH(H7162),index!$D$2:$G$13,2,0),DAY(H7162)),
IF(E7162="quarterly",DATE(IF(MONTH(H7162)&gt;=10,YEAR(H7162)+1,YEAR(H7162)),VLOOKUP(MONTH(H7162),index!$D$2:$G$13,3,0),DAY(H7162)),
IF(E7162="halfyearly",DATE(IF(MONTH(H7162)&gt;=7,YEAR(H7162)+1,YEAR(H7162)),VLOOKUP(MONTH(H7162),index!$D$2:$G$13,4,0),DAY(H7162)),
DATE(YEAR(H7162)+1,MONTH(H7162),DAY(H7162)))))-H7162))+H7162)</f>
        <v/>
      </c>
      <c r="J7162" s="9" t="str">
        <f t="shared" si="688"/>
        <v/>
      </c>
      <c r="K7162" s="11" t="str">
        <f t="shared" si="689"/>
        <v/>
      </c>
      <c r="L7162" s="11" t="str">
        <f t="shared" si="690"/>
        <v/>
      </c>
      <c r="M7162" s="11" t="str">
        <f>IF(A7162="","",VLOOKUP(E7162,index!$A$1:$B$6,2,0)*K7162*G7162)</f>
        <v/>
      </c>
      <c r="N7162" s="11" t="str">
        <f>IF(A7162="","",-PMT(G7162*VLOOKUP(E7162,index!$A$1:$B$6,2,0),C7162,F7162,0,0))</f>
        <v/>
      </c>
      <c r="O7162" s="11" t="str">
        <f t="shared" si="691"/>
        <v/>
      </c>
      <c r="P7162" s="11" t="str">
        <f t="shared" si="686"/>
        <v/>
      </c>
    </row>
    <row r="7163" spans="1:16" x14ac:dyDescent="0.25">
      <c r="A7163" s="9" t="str">
        <f>IF(A7162="","",IF(B7162&lt;C7162,A7162,IF(A7162=MAX('entry data'!$B$8:$B$507),"",A7162+1)))</f>
        <v/>
      </c>
      <c r="B7163" s="9" t="str">
        <f t="shared" si="687"/>
        <v/>
      </c>
      <c r="C7163" s="9" t="str">
        <f>IF(ISERROR(VLOOKUP(A7163,'entry data'!B:G,6,0)),"",VLOOKUP(A7163,'entry data'!B:G,6,0))</f>
        <v/>
      </c>
      <c r="D7163" s="9" t="str">
        <f>IF(ISERROR(VLOOKUP(A7163,'entry data'!B:C,2,0)),"",VLOOKUP(A7163,'entry data'!B:C,2,0))</f>
        <v/>
      </c>
      <c r="E7163" s="9" t="str">
        <f>IF(ISERROR(VLOOKUP(A7163,'entry data'!B:E,4,0)),"",VLOOKUP(A7163,'entry data'!B:E,4,0))</f>
        <v/>
      </c>
      <c r="F7163" s="11" t="str">
        <f>IF(A7163="","",IF(ISERROR(VLOOKUP(A7163,'entry data'!B:F,5,0)),"",VLOOKUP(A7163,'entry data'!B:F,5,0)))</f>
        <v/>
      </c>
      <c r="G7163" s="12" t="str">
        <f>IF(A7163="","",IF(ISERROR(VLOOKUP(A7163,'entry data'!B:I,8,0)),"",VLOOKUP(A7163,'entry data'!B:I,7,0)))</f>
        <v/>
      </c>
      <c r="H7163" s="13" t="str">
        <f>IF(A7163="","",IF(B7163=1,VLOOKUP(A7163,'entry data'!B:D,3,0),I7162))</f>
        <v/>
      </c>
      <c r="I7163" s="14" t="str">
        <f>IF(A7163="","",IF(E7163="weekly",7,IF(E7163="fortnightly",14,IF(E7163="monthly",DATE(IF(MONTH(H7163)=12,YEAR(H7163)+1,YEAR(H7163)),VLOOKUP(MONTH(H7163),index!$D$2:$G$13,2,0),DAY(H7163)),
IF(E7163="quarterly",DATE(IF(MONTH(H7163)&gt;=10,YEAR(H7163)+1,YEAR(H7163)),VLOOKUP(MONTH(H7163),index!$D$2:$G$13,3,0),DAY(H7163)),
IF(E7163="halfyearly",DATE(IF(MONTH(H7163)&gt;=7,YEAR(H7163)+1,YEAR(H7163)),VLOOKUP(MONTH(H7163),index!$D$2:$G$13,4,0),DAY(H7163)),
DATE(YEAR(H7163)+1,MONTH(H7163),DAY(H7163)))))-H7163))+H7163)</f>
        <v/>
      </c>
      <c r="J7163" s="9" t="str">
        <f t="shared" si="688"/>
        <v/>
      </c>
      <c r="K7163" s="11" t="str">
        <f t="shared" si="689"/>
        <v/>
      </c>
      <c r="L7163" s="11" t="str">
        <f t="shared" si="690"/>
        <v/>
      </c>
      <c r="M7163" s="11" t="str">
        <f>IF(A7163="","",VLOOKUP(E7163,index!$A$1:$B$6,2,0)*K7163*G7163)</f>
        <v/>
      </c>
      <c r="N7163" s="11" t="str">
        <f>IF(A7163="","",-PMT(G7163*VLOOKUP(E7163,index!$A$1:$B$6,2,0),C7163,F7163,0,0))</f>
        <v/>
      </c>
      <c r="O7163" s="11" t="str">
        <f t="shared" si="691"/>
        <v/>
      </c>
      <c r="P7163" s="11" t="str">
        <f t="shared" si="686"/>
        <v/>
      </c>
    </row>
    <row r="7164" spans="1:16" x14ac:dyDescent="0.25">
      <c r="A7164" s="9" t="str">
        <f>IF(A7163="","",IF(B7163&lt;C7163,A7163,IF(A7163=MAX('entry data'!$B$8:$B$507),"",A7163+1)))</f>
        <v/>
      </c>
      <c r="B7164" s="9" t="str">
        <f t="shared" si="687"/>
        <v/>
      </c>
      <c r="C7164" s="9" t="str">
        <f>IF(ISERROR(VLOOKUP(A7164,'entry data'!B:G,6,0)),"",VLOOKUP(A7164,'entry data'!B:G,6,0))</f>
        <v/>
      </c>
      <c r="D7164" s="9" t="str">
        <f>IF(ISERROR(VLOOKUP(A7164,'entry data'!B:C,2,0)),"",VLOOKUP(A7164,'entry data'!B:C,2,0))</f>
        <v/>
      </c>
      <c r="E7164" s="9" t="str">
        <f>IF(ISERROR(VLOOKUP(A7164,'entry data'!B:E,4,0)),"",VLOOKUP(A7164,'entry data'!B:E,4,0))</f>
        <v/>
      </c>
      <c r="F7164" s="11" t="str">
        <f>IF(A7164="","",IF(ISERROR(VLOOKUP(A7164,'entry data'!B:F,5,0)),"",VLOOKUP(A7164,'entry data'!B:F,5,0)))</f>
        <v/>
      </c>
      <c r="G7164" s="12" t="str">
        <f>IF(A7164="","",IF(ISERROR(VLOOKUP(A7164,'entry data'!B:I,8,0)),"",VLOOKUP(A7164,'entry data'!B:I,7,0)))</f>
        <v/>
      </c>
      <c r="H7164" s="13" t="str">
        <f>IF(A7164="","",IF(B7164=1,VLOOKUP(A7164,'entry data'!B:D,3,0),I7163))</f>
        <v/>
      </c>
      <c r="I7164" s="14" t="str">
        <f>IF(A7164="","",IF(E7164="weekly",7,IF(E7164="fortnightly",14,IF(E7164="monthly",DATE(IF(MONTH(H7164)=12,YEAR(H7164)+1,YEAR(H7164)),VLOOKUP(MONTH(H7164),index!$D$2:$G$13,2,0),DAY(H7164)),
IF(E7164="quarterly",DATE(IF(MONTH(H7164)&gt;=10,YEAR(H7164)+1,YEAR(H7164)),VLOOKUP(MONTH(H7164),index!$D$2:$G$13,3,0),DAY(H7164)),
IF(E7164="halfyearly",DATE(IF(MONTH(H7164)&gt;=7,YEAR(H7164)+1,YEAR(H7164)),VLOOKUP(MONTH(H7164),index!$D$2:$G$13,4,0),DAY(H7164)),
DATE(YEAR(H7164)+1,MONTH(H7164),DAY(H7164)))))-H7164))+H7164)</f>
        <v/>
      </c>
      <c r="J7164" s="9" t="str">
        <f t="shared" si="688"/>
        <v/>
      </c>
      <c r="K7164" s="11" t="str">
        <f t="shared" si="689"/>
        <v/>
      </c>
      <c r="L7164" s="11" t="str">
        <f t="shared" si="690"/>
        <v/>
      </c>
      <c r="M7164" s="11" t="str">
        <f>IF(A7164="","",VLOOKUP(E7164,index!$A$1:$B$6,2,0)*K7164*G7164)</f>
        <v/>
      </c>
      <c r="N7164" s="11" t="str">
        <f>IF(A7164="","",-PMT(G7164*VLOOKUP(E7164,index!$A$1:$B$6,2,0),C7164,F7164,0,0))</f>
        <v/>
      </c>
      <c r="O7164" s="11" t="str">
        <f t="shared" si="691"/>
        <v/>
      </c>
      <c r="P7164" s="11" t="str">
        <f t="shared" si="686"/>
        <v/>
      </c>
    </row>
    <row r="7165" spans="1:16" x14ac:dyDescent="0.25">
      <c r="A7165" s="9" t="str">
        <f>IF(A7164="","",IF(B7164&lt;C7164,A7164,IF(A7164=MAX('entry data'!$B$8:$B$507),"",A7164+1)))</f>
        <v/>
      </c>
      <c r="B7165" s="9" t="str">
        <f t="shared" si="687"/>
        <v/>
      </c>
      <c r="C7165" s="9" t="str">
        <f>IF(ISERROR(VLOOKUP(A7165,'entry data'!B:G,6,0)),"",VLOOKUP(A7165,'entry data'!B:G,6,0))</f>
        <v/>
      </c>
      <c r="D7165" s="9" t="str">
        <f>IF(ISERROR(VLOOKUP(A7165,'entry data'!B:C,2,0)),"",VLOOKUP(A7165,'entry data'!B:C,2,0))</f>
        <v/>
      </c>
      <c r="E7165" s="9" t="str">
        <f>IF(ISERROR(VLOOKUP(A7165,'entry data'!B:E,4,0)),"",VLOOKUP(A7165,'entry data'!B:E,4,0))</f>
        <v/>
      </c>
      <c r="F7165" s="11" t="str">
        <f>IF(A7165="","",IF(ISERROR(VLOOKUP(A7165,'entry data'!B:F,5,0)),"",VLOOKUP(A7165,'entry data'!B:F,5,0)))</f>
        <v/>
      </c>
      <c r="G7165" s="12" t="str">
        <f>IF(A7165="","",IF(ISERROR(VLOOKUP(A7165,'entry data'!B:I,8,0)),"",VLOOKUP(A7165,'entry data'!B:I,7,0)))</f>
        <v/>
      </c>
      <c r="H7165" s="13" t="str">
        <f>IF(A7165="","",IF(B7165=1,VLOOKUP(A7165,'entry data'!B:D,3,0),I7164))</f>
        <v/>
      </c>
      <c r="I7165" s="14" t="str">
        <f>IF(A7165="","",IF(E7165="weekly",7,IF(E7165="fortnightly",14,IF(E7165="monthly",DATE(IF(MONTH(H7165)=12,YEAR(H7165)+1,YEAR(H7165)),VLOOKUP(MONTH(H7165),index!$D$2:$G$13,2,0),DAY(H7165)),
IF(E7165="quarterly",DATE(IF(MONTH(H7165)&gt;=10,YEAR(H7165)+1,YEAR(H7165)),VLOOKUP(MONTH(H7165),index!$D$2:$G$13,3,0),DAY(H7165)),
IF(E7165="halfyearly",DATE(IF(MONTH(H7165)&gt;=7,YEAR(H7165)+1,YEAR(H7165)),VLOOKUP(MONTH(H7165),index!$D$2:$G$13,4,0),DAY(H7165)),
DATE(YEAR(H7165)+1,MONTH(H7165),DAY(H7165)))))-H7165))+H7165)</f>
        <v/>
      </c>
      <c r="J7165" s="9" t="str">
        <f t="shared" si="688"/>
        <v/>
      </c>
      <c r="K7165" s="11" t="str">
        <f t="shared" si="689"/>
        <v/>
      </c>
      <c r="L7165" s="11" t="str">
        <f t="shared" si="690"/>
        <v/>
      </c>
      <c r="M7165" s="11" t="str">
        <f>IF(A7165="","",VLOOKUP(E7165,index!$A$1:$B$6,2,0)*K7165*G7165)</f>
        <v/>
      </c>
      <c r="N7165" s="11" t="str">
        <f>IF(A7165="","",-PMT(G7165*VLOOKUP(E7165,index!$A$1:$B$6,2,0),C7165,F7165,0,0))</f>
        <v/>
      </c>
      <c r="O7165" s="11" t="str">
        <f t="shared" si="691"/>
        <v/>
      </c>
      <c r="P7165" s="11" t="str">
        <f t="shared" si="686"/>
        <v/>
      </c>
    </row>
    <row r="7166" spans="1:16" x14ac:dyDescent="0.25">
      <c r="A7166" s="9" t="str">
        <f>IF(A7165="","",IF(B7165&lt;C7165,A7165,IF(A7165=MAX('entry data'!$B$8:$B$507),"",A7165+1)))</f>
        <v/>
      </c>
      <c r="B7166" s="9" t="str">
        <f t="shared" si="687"/>
        <v/>
      </c>
      <c r="C7166" s="9" t="str">
        <f>IF(ISERROR(VLOOKUP(A7166,'entry data'!B:G,6,0)),"",VLOOKUP(A7166,'entry data'!B:G,6,0))</f>
        <v/>
      </c>
      <c r="D7166" s="9" t="str">
        <f>IF(ISERROR(VLOOKUP(A7166,'entry data'!B:C,2,0)),"",VLOOKUP(A7166,'entry data'!B:C,2,0))</f>
        <v/>
      </c>
      <c r="E7166" s="9" t="str">
        <f>IF(ISERROR(VLOOKUP(A7166,'entry data'!B:E,4,0)),"",VLOOKUP(A7166,'entry data'!B:E,4,0))</f>
        <v/>
      </c>
      <c r="F7166" s="11" t="str">
        <f>IF(A7166="","",IF(ISERROR(VLOOKUP(A7166,'entry data'!B:F,5,0)),"",VLOOKUP(A7166,'entry data'!B:F,5,0)))</f>
        <v/>
      </c>
      <c r="G7166" s="12" t="str">
        <f>IF(A7166="","",IF(ISERROR(VLOOKUP(A7166,'entry data'!B:I,8,0)),"",VLOOKUP(A7166,'entry data'!B:I,7,0)))</f>
        <v/>
      </c>
      <c r="H7166" s="13" t="str">
        <f>IF(A7166="","",IF(B7166=1,VLOOKUP(A7166,'entry data'!B:D,3,0),I7165))</f>
        <v/>
      </c>
      <c r="I7166" s="14" t="str">
        <f>IF(A7166="","",IF(E7166="weekly",7,IF(E7166="fortnightly",14,IF(E7166="monthly",DATE(IF(MONTH(H7166)=12,YEAR(H7166)+1,YEAR(H7166)),VLOOKUP(MONTH(H7166),index!$D$2:$G$13,2,0),DAY(H7166)),
IF(E7166="quarterly",DATE(IF(MONTH(H7166)&gt;=10,YEAR(H7166)+1,YEAR(H7166)),VLOOKUP(MONTH(H7166),index!$D$2:$G$13,3,0),DAY(H7166)),
IF(E7166="halfyearly",DATE(IF(MONTH(H7166)&gt;=7,YEAR(H7166)+1,YEAR(H7166)),VLOOKUP(MONTH(H7166),index!$D$2:$G$13,4,0),DAY(H7166)),
DATE(YEAR(H7166)+1,MONTH(H7166),DAY(H7166)))))-H7166))+H7166)</f>
        <v/>
      </c>
      <c r="J7166" s="9" t="str">
        <f t="shared" si="688"/>
        <v/>
      </c>
      <c r="K7166" s="11" t="str">
        <f t="shared" si="689"/>
        <v/>
      </c>
      <c r="L7166" s="11" t="str">
        <f t="shared" si="690"/>
        <v/>
      </c>
      <c r="M7166" s="11" t="str">
        <f>IF(A7166="","",VLOOKUP(E7166,index!$A$1:$B$6,2,0)*K7166*G7166)</f>
        <v/>
      </c>
      <c r="N7166" s="11" t="str">
        <f>IF(A7166="","",-PMT(G7166*VLOOKUP(E7166,index!$A$1:$B$6,2,0),C7166,F7166,0,0))</f>
        <v/>
      </c>
      <c r="O7166" s="11" t="str">
        <f t="shared" si="691"/>
        <v/>
      </c>
      <c r="P7166" s="11" t="str">
        <f t="shared" si="686"/>
        <v/>
      </c>
    </row>
    <row r="7167" spans="1:16" x14ac:dyDescent="0.25">
      <c r="A7167" s="9" t="str">
        <f>IF(A7166="","",IF(B7166&lt;C7166,A7166,IF(A7166=MAX('entry data'!$B$8:$B$507),"",A7166+1)))</f>
        <v/>
      </c>
      <c r="B7167" s="9" t="str">
        <f t="shared" si="687"/>
        <v/>
      </c>
      <c r="C7167" s="9" t="str">
        <f>IF(ISERROR(VLOOKUP(A7167,'entry data'!B:G,6,0)),"",VLOOKUP(A7167,'entry data'!B:G,6,0))</f>
        <v/>
      </c>
      <c r="D7167" s="9" t="str">
        <f>IF(ISERROR(VLOOKUP(A7167,'entry data'!B:C,2,0)),"",VLOOKUP(A7167,'entry data'!B:C,2,0))</f>
        <v/>
      </c>
      <c r="E7167" s="9" t="str">
        <f>IF(ISERROR(VLOOKUP(A7167,'entry data'!B:E,4,0)),"",VLOOKUP(A7167,'entry data'!B:E,4,0))</f>
        <v/>
      </c>
      <c r="F7167" s="11" t="str">
        <f>IF(A7167="","",IF(ISERROR(VLOOKUP(A7167,'entry data'!B:F,5,0)),"",VLOOKUP(A7167,'entry data'!B:F,5,0)))</f>
        <v/>
      </c>
      <c r="G7167" s="12" t="str">
        <f>IF(A7167="","",IF(ISERROR(VLOOKUP(A7167,'entry data'!B:I,8,0)),"",VLOOKUP(A7167,'entry data'!B:I,7,0)))</f>
        <v/>
      </c>
      <c r="H7167" s="13" t="str">
        <f>IF(A7167="","",IF(B7167=1,VLOOKUP(A7167,'entry data'!B:D,3,0),I7166))</f>
        <v/>
      </c>
      <c r="I7167" s="14" t="str">
        <f>IF(A7167="","",IF(E7167="weekly",7,IF(E7167="fortnightly",14,IF(E7167="monthly",DATE(IF(MONTH(H7167)=12,YEAR(H7167)+1,YEAR(H7167)),VLOOKUP(MONTH(H7167),index!$D$2:$G$13,2,0),DAY(H7167)),
IF(E7167="quarterly",DATE(IF(MONTH(H7167)&gt;=10,YEAR(H7167)+1,YEAR(H7167)),VLOOKUP(MONTH(H7167),index!$D$2:$G$13,3,0),DAY(H7167)),
IF(E7167="halfyearly",DATE(IF(MONTH(H7167)&gt;=7,YEAR(H7167)+1,YEAR(H7167)),VLOOKUP(MONTH(H7167),index!$D$2:$G$13,4,0),DAY(H7167)),
DATE(YEAR(H7167)+1,MONTH(H7167),DAY(H7167)))))-H7167))+H7167)</f>
        <v/>
      </c>
      <c r="J7167" s="9" t="str">
        <f t="shared" si="688"/>
        <v/>
      </c>
      <c r="K7167" s="11" t="str">
        <f t="shared" si="689"/>
        <v/>
      </c>
      <c r="L7167" s="11" t="str">
        <f t="shared" si="690"/>
        <v/>
      </c>
      <c r="M7167" s="11" t="str">
        <f>IF(A7167="","",VLOOKUP(E7167,index!$A$1:$B$6,2,0)*K7167*G7167)</f>
        <v/>
      </c>
      <c r="N7167" s="11" t="str">
        <f>IF(A7167="","",-PMT(G7167*VLOOKUP(E7167,index!$A$1:$B$6,2,0),C7167,F7167,0,0))</f>
        <v/>
      </c>
      <c r="O7167" s="11" t="str">
        <f t="shared" si="691"/>
        <v/>
      </c>
      <c r="P7167" s="11" t="str">
        <f t="shared" si="686"/>
        <v/>
      </c>
    </row>
    <row r="7168" spans="1:16" x14ac:dyDescent="0.25">
      <c r="A7168" s="9" t="str">
        <f>IF(A7167="","",IF(B7167&lt;C7167,A7167,IF(A7167=MAX('entry data'!$B$8:$B$507),"",A7167+1)))</f>
        <v/>
      </c>
      <c r="B7168" s="9" t="str">
        <f t="shared" si="687"/>
        <v/>
      </c>
      <c r="C7168" s="9" t="str">
        <f>IF(ISERROR(VLOOKUP(A7168,'entry data'!B:G,6,0)),"",VLOOKUP(A7168,'entry data'!B:G,6,0))</f>
        <v/>
      </c>
      <c r="D7168" s="9" t="str">
        <f>IF(ISERROR(VLOOKUP(A7168,'entry data'!B:C,2,0)),"",VLOOKUP(A7168,'entry data'!B:C,2,0))</f>
        <v/>
      </c>
      <c r="E7168" s="9" t="str">
        <f>IF(ISERROR(VLOOKUP(A7168,'entry data'!B:E,4,0)),"",VLOOKUP(A7168,'entry data'!B:E,4,0))</f>
        <v/>
      </c>
      <c r="F7168" s="11" t="str">
        <f>IF(A7168="","",IF(ISERROR(VLOOKUP(A7168,'entry data'!B:F,5,0)),"",VLOOKUP(A7168,'entry data'!B:F,5,0)))</f>
        <v/>
      </c>
      <c r="G7168" s="12" t="str">
        <f>IF(A7168="","",IF(ISERROR(VLOOKUP(A7168,'entry data'!B:I,8,0)),"",VLOOKUP(A7168,'entry data'!B:I,7,0)))</f>
        <v/>
      </c>
      <c r="H7168" s="13" t="str">
        <f>IF(A7168="","",IF(B7168=1,VLOOKUP(A7168,'entry data'!B:D,3,0),I7167))</f>
        <v/>
      </c>
      <c r="I7168" s="14" t="str">
        <f>IF(A7168="","",IF(E7168="weekly",7,IF(E7168="fortnightly",14,IF(E7168="monthly",DATE(IF(MONTH(H7168)=12,YEAR(H7168)+1,YEAR(H7168)),VLOOKUP(MONTH(H7168),index!$D$2:$G$13,2,0),DAY(H7168)),
IF(E7168="quarterly",DATE(IF(MONTH(H7168)&gt;=10,YEAR(H7168)+1,YEAR(H7168)),VLOOKUP(MONTH(H7168),index!$D$2:$G$13,3,0),DAY(H7168)),
IF(E7168="halfyearly",DATE(IF(MONTH(H7168)&gt;=7,YEAR(H7168)+1,YEAR(H7168)),VLOOKUP(MONTH(H7168),index!$D$2:$G$13,4,0),DAY(H7168)),
DATE(YEAR(H7168)+1,MONTH(H7168),DAY(H7168)))))-H7168))+H7168)</f>
        <v/>
      </c>
      <c r="J7168" s="9" t="str">
        <f t="shared" si="688"/>
        <v/>
      </c>
      <c r="K7168" s="11" t="str">
        <f t="shared" si="689"/>
        <v/>
      </c>
      <c r="L7168" s="11" t="str">
        <f t="shared" si="690"/>
        <v/>
      </c>
      <c r="M7168" s="11" t="str">
        <f>IF(A7168="","",VLOOKUP(E7168,index!$A$1:$B$6,2,0)*K7168*G7168)</f>
        <v/>
      </c>
      <c r="N7168" s="11" t="str">
        <f>IF(A7168="","",-PMT(G7168*VLOOKUP(E7168,index!$A$1:$B$6,2,0),C7168,F7168,0,0))</f>
        <v/>
      </c>
      <c r="O7168" s="11" t="str">
        <f t="shared" si="691"/>
        <v/>
      </c>
      <c r="P7168" s="11" t="str">
        <f t="shared" si="686"/>
        <v/>
      </c>
    </row>
    <row r="7169" spans="1:16" x14ac:dyDescent="0.25">
      <c r="A7169" s="9" t="str">
        <f>IF(A7168="","",IF(B7168&lt;C7168,A7168,IF(A7168=MAX('entry data'!$B$8:$B$507),"",A7168+1)))</f>
        <v/>
      </c>
      <c r="B7169" s="9" t="str">
        <f t="shared" si="687"/>
        <v/>
      </c>
      <c r="C7169" s="9" t="str">
        <f>IF(ISERROR(VLOOKUP(A7169,'entry data'!B:G,6,0)),"",VLOOKUP(A7169,'entry data'!B:G,6,0))</f>
        <v/>
      </c>
      <c r="D7169" s="9" t="str">
        <f>IF(ISERROR(VLOOKUP(A7169,'entry data'!B:C,2,0)),"",VLOOKUP(A7169,'entry data'!B:C,2,0))</f>
        <v/>
      </c>
      <c r="E7169" s="9" t="str">
        <f>IF(ISERROR(VLOOKUP(A7169,'entry data'!B:E,4,0)),"",VLOOKUP(A7169,'entry data'!B:E,4,0))</f>
        <v/>
      </c>
      <c r="F7169" s="11" t="str">
        <f>IF(A7169="","",IF(ISERROR(VLOOKUP(A7169,'entry data'!B:F,5,0)),"",VLOOKUP(A7169,'entry data'!B:F,5,0)))</f>
        <v/>
      </c>
      <c r="G7169" s="12" t="str">
        <f>IF(A7169="","",IF(ISERROR(VLOOKUP(A7169,'entry data'!B:I,8,0)),"",VLOOKUP(A7169,'entry data'!B:I,7,0)))</f>
        <v/>
      </c>
      <c r="H7169" s="13" t="str">
        <f>IF(A7169="","",IF(B7169=1,VLOOKUP(A7169,'entry data'!B:D,3,0),I7168))</f>
        <v/>
      </c>
      <c r="I7169" s="14" t="str">
        <f>IF(A7169="","",IF(E7169="weekly",7,IF(E7169="fortnightly",14,IF(E7169="monthly",DATE(IF(MONTH(H7169)=12,YEAR(H7169)+1,YEAR(H7169)),VLOOKUP(MONTH(H7169),index!$D$2:$G$13,2,0),DAY(H7169)),
IF(E7169="quarterly",DATE(IF(MONTH(H7169)&gt;=10,YEAR(H7169)+1,YEAR(H7169)),VLOOKUP(MONTH(H7169),index!$D$2:$G$13,3,0),DAY(H7169)),
IF(E7169="halfyearly",DATE(IF(MONTH(H7169)&gt;=7,YEAR(H7169)+1,YEAR(H7169)),VLOOKUP(MONTH(H7169),index!$D$2:$G$13,4,0),DAY(H7169)),
DATE(YEAR(H7169)+1,MONTH(H7169),DAY(H7169)))))-H7169))+H7169)</f>
        <v/>
      </c>
      <c r="J7169" s="9" t="str">
        <f t="shared" si="688"/>
        <v/>
      </c>
      <c r="K7169" s="11" t="str">
        <f t="shared" si="689"/>
        <v/>
      </c>
      <c r="L7169" s="11" t="str">
        <f t="shared" si="690"/>
        <v/>
      </c>
      <c r="M7169" s="11" t="str">
        <f>IF(A7169="","",VLOOKUP(E7169,index!$A$1:$B$6,2,0)*K7169*G7169)</f>
        <v/>
      </c>
      <c r="N7169" s="11" t="str">
        <f>IF(A7169="","",-PMT(G7169*VLOOKUP(E7169,index!$A$1:$B$6,2,0),C7169,F7169,0,0))</f>
        <v/>
      </c>
      <c r="O7169" s="11" t="str">
        <f t="shared" si="691"/>
        <v/>
      </c>
      <c r="P7169" s="11" t="str">
        <f t="shared" si="686"/>
        <v/>
      </c>
    </row>
    <row r="7170" spans="1:16" x14ac:dyDescent="0.25">
      <c r="A7170" s="9" t="str">
        <f>IF(A7169="","",IF(B7169&lt;C7169,A7169,IF(A7169=MAX('entry data'!$B$8:$B$507),"",A7169+1)))</f>
        <v/>
      </c>
      <c r="B7170" s="9" t="str">
        <f t="shared" si="687"/>
        <v/>
      </c>
      <c r="C7170" s="9" t="str">
        <f>IF(ISERROR(VLOOKUP(A7170,'entry data'!B:G,6,0)),"",VLOOKUP(A7170,'entry data'!B:G,6,0))</f>
        <v/>
      </c>
      <c r="D7170" s="9" t="str">
        <f>IF(ISERROR(VLOOKUP(A7170,'entry data'!B:C,2,0)),"",VLOOKUP(A7170,'entry data'!B:C,2,0))</f>
        <v/>
      </c>
      <c r="E7170" s="9" t="str">
        <f>IF(ISERROR(VLOOKUP(A7170,'entry data'!B:E,4,0)),"",VLOOKUP(A7170,'entry data'!B:E,4,0))</f>
        <v/>
      </c>
      <c r="F7170" s="11" t="str">
        <f>IF(A7170="","",IF(ISERROR(VLOOKUP(A7170,'entry data'!B:F,5,0)),"",VLOOKUP(A7170,'entry data'!B:F,5,0)))</f>
        <v/>
      </c>
      <c r="G7170" s="12" t="str">
        <f>IF(A7170="","",IF(ISERROR(VLOOKUP(A7170,'entry data'!B:I,8,0)),"",VLOOKUP(A7170,'entry data'!B:I,7,0)))</f>
        <v/>
      </c>
      <c r="H7170" s="13" t="str">
        <f>IF(A7170="","",IF(B7170=1,VLOOKUP(A7170,'entry data'!B:D,3,0),I7169))</f>
        <v/>
      </c>
      <c r="I7170" s="14" t="str">
        <f>IF(A7170="","",IF(E7170="weekly",7,IF(E7170="fortnightly",14,IF(E7170="monthly",DATE(IF(MONTH(H7170)=12,YEAR(H7170)+1,YEAR(H7170)),VLOOKUP(MONTH(H7170),index!$D$2:$G$13,2,0),DAY(H7170)),
IF(E7170="quarterly",DATE(IF(MONTH(H7170)&gt;=10,YEAR(H7170)+1,YEAR(H7170)),VLOOKUP(MONTH(H7170),index!$D$2:$G$13,3,0),DAY(H7170)),
IF(E7170="halfyearly",DATE(IF(MONTH(H7170)&gt;=7,YEAR(H7170)+1,YEAR(H7170)),VLOOKUP(MONTH(H7170),index!$D$2:$G$13,4,0),DAY(H7170)),
DATE(YEAR(H7170)+1,MONTH(H7170),DAY(H7170)))))-H7170))+H7170)</f>
        <v/>
      </c>
      <c r="J7170" s="9" t="str">
        <f t="shared" si="688"/>
        <v/>
      </c>
      <c r="K7170" s="11" t="str">
        <f t="shared" si="689"/>
        <v/>
      </c>
      <c r="L7170" s="11" t="str">
        <f t="shared" si="690"/>
        <v/>
      </c>
      <c r="M7170" s="11" t="str">
        <f>IF(A7170="","",VLOOKUP(E7170,index!$A$1:$B$6,2,0)*K7170*G7170)</f>
        <v/>
      </c>
      <c r="N7170" s="11" t="str">
        <f>IF(A7170="","",-PMT(G7170*VLOOKUP(E7170,index!$A$1:$B$6,2,0),C7170,F7170,0,0))</f>
        <v/>
      </c>
      <c r="O7170" s="11" t="str">
        <f t="shared" si="691"/>
        <v/>
      </c>
      <c r="P7170" s="11" t="str">
        <f t="shared" si="686"/>
        <v/>
      </c>
    </row>
    <row r="7171" spans="1:16" x14ac:dyDescent="0.25">
      <c r="A7171" s="9" t="str">
        <f>IF(A7170="","",IF(B7170&lt;C7170,A7170,IF(A7170=MAX('entry data'!$B$8:$B$507),"",A7170+1)))</f>
        <v/>
      </c>
      <c r="B7171" s="9" t="str">
        <f t="shared" si="687"/>
        <v/>
      </c>
      <c r="C7171" s="9" t="str">
        <f>IF(ISERROR(VLOOKUP(A7171,'entry data'!B:G,6,0)),"",VLOOKUP(A7171,'entry data'!B:G,6,0))</f>
        <v/>
      </c>
      <c r="D7171" s="9" t="str">
        <f>IF(ISERROR(VLOOKUP(A7171,'entry data'!B:C,2,0)),"",VLOOKUP(A7171,'entry data'!B:C,2,0))</f>
        <v/>
      </c>
      <c r="E7171" s="9" t="str">
        <f>IF(ISERROR(VLOOKUP(A7171,'entry data'!B:E,4,0)),"",VLOOKUP(A7171,'entry data'!B:E,4,0))</f>
        <v/>
      </c>
      <c r="F7171" s="11" t="str">
        <f>IF(A7171="","",IF(ISERROR(VLOOKUP(A7171,'entry data'!B:F,5,0)),"",VLOOKUP(A7171,'entry data'!B:F,5,0)))</f>
        <v/>
      </c>
      <c r="G7171" s="12" t="str">
        <f>IF(A7171="","",IF(ISERROR(VLOOKUP(A7171,'entry data'!B:I,8,0)),"",VLOOKUP(A7171,'entry data'!B:I,7,0)))</f>
        <v/>
      </c>
      <c r="H7171" s="13" t="str">
        <f>IF(A7171="","",IF(B7171=1,VLOOKUP(A7171,'entry data'!B:D,3,0),I7170))</f>
        <v/>
      </c>
      <c r="I7171" s="14" t="str">
        <f>IF(A7171="","",IF(E7171="weekly",7,IF(E7171="fortnightly",14,IF(E7171="monthly",DATE(IF(MONTH(H7171)=12,YEAR(H7171)+1,YEAR(H7171)),VLOOKUP(MONTH(H7171),index!$D$2:$G$13,2,0),DAY(H7171)),
IF(E7171="quarterly",DATE(IF(MONTH(H7171)&gt;=10,YEAR(H7171)+1,YEAR(H7171)),VLOOKUP(MONTH(H7171),index!$D$2:$G$13,3,0),DAY(H7171)),
IF(E7171="halfyearly",DATE(IF(MONTH(H7171)&gt;=7,YEAR(H7171)+1,YEAR(H7171)),VLOOKUP(MONTH(H7171),index!$D$2:$G$13,4,0),DAY(H7171)),
DATE(YEAR(H7171)+1,MONTH(H7171),DAY(H7171)))))-H7171))+H7171)</f>
        <v/>
      </c>
      <c r="J7171" s="9" t="str">
        <f t="shared" si="688"/>
        <v/>
      </c>
      <c r="K7171" s="11" t="str">
        <f t="shared" si="689"/>
        <v/>
      </c>
      <c r="L7171" s="11" t="str">
        <f t="shared" si="690"/>
        <v/>
      </c>
      <c r="M7171" s="11" t="str">
        <f>IF(A7171="","",VLOOKUP(E7171,index!$A$1:$B$6,2,0)*K7171*G7171)</f>
        <v/>
      </c>
      <c r="N7171" s="11" t="str">
        <f>IF(A7171="","",-PMT(G7171*VLOOKUP(E7171,index!$A$1:$B$6,2,0),C7171,F7171,0,0))</f>
        <v/>
      </c>
      <c r="O7171" s="11" t="str">
        <f t="shared" si="691"/>
        <v/>
      </c>
      <c r="P7171" s="11" t="str">
        <f t="shared" ref="P7171:P7234" si="692">IF(A7171="","",IF(J7171&lt;&gt;J7172,O7171,0))</f>
        <v/>
      </c>
    </row>
    <row r="7172" spans="1:16" x14ac:dyDescent="0.25">
      <c r="A7172" s="9" t="str">
        <f>IF(A7171="","",IF(B7171&lt;C7171,A7171,IF(A7171=MAX('entry data'!$B$8:$B$507),"",A7171+1)))</f>
        <v/>
      </c>
      <c r="B7172" s="9" t="str">
        <f t="shared" si="687"/>
        <v/>
      </c>
      <c r="C7172" s="9" t="str">
        <f>IF(ISERROR(VLOOKUP(A7172,'entry data'!B:G,6,0)),"",VLOOKUP(A7172,'entry data'!B:G,6,0))</f>
        <v/>
      </c>
      <c r="D7172" s="9" t="str">
        <f>IF(ISERROR(VLOOKUP(A7172,'entry data'!B:C,2,0)),"",VLOOKUP(A7172,'entry data'!B:C,2,0))</f>
        <v/>
      </c>
      <c r="E7172" s="9" t="str">
        <f>IF(ISERROR(VLOOKUP(A7172,'entry data'!B:E,4,0)),"",VLOOKUP(A7172,'entry data'!B:E,4,0))</f>
        <v/>
      </c>
      <c r="F7172" s="11" t="str">
        <f>IF(A7172="","",IF(ISERROR(VLOOKUP(A7172,'entry data'!B:F,5,0)),"",VLOOKUP(A7172,'entry data'!B:F,5,0)))</f>
        <v/>
      </c>
      <c r="G7172" s="12" t="str">
        <f>IF(A7172="","",IF(ISERROR(VLOOKUP(A7172,'entry data'!B:I,8,0)),"",VLOOKUP(A7172,'entry data'!B:I,7,0)))</f>
        <v/>
      </c>
      <c r="H7172" s="13" t="str">
        <f>IF(A7172="","",IF(B7172=1,VLOOKUP(A7172,'entry data'!B:D,3,0),I7171))</f>
        <v/>
      </c>
      <c r="I7172" s="14" t="str">
        <f>IF(A7172="","",IF(E7172="weekly",7,IF(E7172="fortnightly",14,IF(E7172="monthly",DATE(IF(MONTH(H7172)=12,YEAR(H7172)+1,YEAR(H7172)),VLOOKUP(MONTH(H7172),index!$D$2:$G$13,2,0),DAY(H7172)),
IF(E7172="quarterly",DATE(IF(MONTH(H7172)&gt;=10,YEAR(H7172)+1,YEAR(H7172)),VLOOKUP(MONTH(H7172),index!$D$2:$G$13,3,0),DAY(H7172)),
IF(E7172="halfyearly",DATE(IF(MONTH(H7172)&gt;=7,YEAR(H7172)+1,YEAR(H7172)),VLOOKUP(MONTH(H7172),index!$D$2:$G$13,4,0),DAY(H7172)),
DATE(YEAR(H7172)+1,MONTH(H7172),DAY(H7172)))))-H7172))+H7172)</f>
        <v/>
      </c>
      <c r="J7172" s="9" t="str">
        <f t="shared" si="688"/>
        <v/>
      </c>
      <c r="K7172" s="11" t="str">
        <f t="shared" si="689"/>
        <v/>
      </c>
      <c r="L7172" s="11" t="str">
        <f t="shared" si="690"/>
        <v/>
      </c>
      <c r="M7172" s="11" t="str">
        <f>IF(A7172="","",VLOOKUP(E7172,index!$A$1:$B$6,2,0)*K7172*G7172)</f>
        <v/>
      </c>
      <c r="N7172" s="11" t="str">
        <f>IF(A7172="","",-PMT(G7172*VLOOKUP(E7172,index!$A$1:$B$6,2,0),C7172,F7172,0,0))</f>
        <v/>
      </c>
      <c r="O7172" s="11" t="str">
        <f t="shared" si="691"/>
        <v/>
      </c>
      <c r="P7172" s="11" t="str">
        <f t="shared" si="692"/>
        <v/>
      </c>
    </row>
    <row r="7173" spans="1:16" x14ac:dyDescent="0.25">
      <c r="A7173" s="9" t="str">
        <f>IF(A7172="","",IF(B7172&lt;C7172,A7172,IF(A7172=MAX('entry data'!$B$8:$B$507),"",A7172+1)))</f>
        <v/>
      </c>
      <c r="B7173" s="9" t="str">
        <f t="shared" si="687"/>
        <v/>
      </c>
      <c r="C7173" s="9" t="str">
        <f>IF(ISERROR(VLOOKUP(A7173,'entry data'!B:G,6,0)),"",VLOOKUP(A7173,'entry data'!B:G,6,0))</f>
        <v/>
      </c>
      <c r="D7173" s="9" t="str">
        <f>IF(ISERROR(VLOOKUP(A7173,'entry data'!B:C,2,0)),"",VLOOKUP(A7173,'entry data'!B:C,2,0))</f>
        <v/>
      </c>
      <c r="E7173" s="9" t="str">
        <f>IF(ISERROR(VLOOKUP(A7173,'entry data'!B:E,4,0)),"",VLOOKUP(A7173,'entry data'!B:E,4,0))</f>
        <v/>
      </c>
      <c r="F7173" s="11" t="str">
        <f>IF(A7173="","",IF(ISERROR(VLOOKUP(A7173,'entry data'!B:F,5,0)),"",VLOOKUP(A7173,'entry data'!B:F,5,0)))</f>
        <v/>
      </c>
      <c r="G7173" s="12" t="str">
        <f>IF(A7173="","",IF(ISERROR(VLOOKUP(A7173,'entry data'!B:I,8,0)),"",VLOOKUP(A7173,'entry data'!B:I,7,0)))</f>
        <v/>
      </c>
      <c r="H7173" s="13" t="str">
        <f>IF(A7173="","",IF(B7173=1,VLOOKUP(A7173,'entry data'!B:D,3,0),I7172))</f>
        <v/>
      </c>
      <c r="I7173" s="14" t="str">
        <f>IF(A7173="","",IF(E7173="weekly",7,IF(E7173="fortnightly",14,IF(E7173="monthly",DATE(IF(MONTH(H7173)=12,YEAR(H7173)+1,YEAR(H7173)),VLOOKUP(MONTH(H7173),index!$D$2:$G$13,2,0),DAY(H7173)),
IF(E7173="quarterly",DATE(IF(MONTH(H7173)&gt;=10,YEAR(H7173)+1,YEAR(H7173)),VLOOKUP(MONTH(H7173),index!$D$2:$G$13,3,0),DAY(H7173)),
IF(E7173="halfyearly",DATE(IF(MONTH(H7173)&gt;=7,YEAR(H7173)+1,YEAR(H7173)),VLOOKUP(MONTH(H7173),index!$D$2:$G$13,4,0),DAY(H7173)),
DATE(YEAR(H7173)+1,MONTH(H7173),DAY(H7173)))))-H7173))+H7173)</f>
        <v/>
      </c>
      <c r="J7173" s="9" t="str">
        <f t="shared" si="688"/>
        <v/>
      </c>
      <c r="K7173" s="11" t="str">
        <f t="shared" si="689"/>
        <v/>
      </c>
      <c r="L7173" s="11" t="str">
        <f t="shared" si="690"/>
        <v/>
      </c>
      <c r="M7173" s="11" t="str">
        <f>IF(A7173="","",VLOOKUP(E7173,index!$A$1:$B$6,2,0)*K7173*G7173)</f>
        <v/>
      </c>
      <c r="N7173" s="11" t="str">
        <f>IF(A7173="","",-PMT(G7173*VLOOKUP(E7173,index!$A$1:$B$6,2,0),C7173,F7173,0,0))</f>
        <v/>
      </c>
      <c r="O7173" s="11" t="str">
        <f t="shared" si="691"/>
        <v/>
      </c>
      <c r="P7173" s="11" t="str">
        <f t="shared" si="692"/>
        <v/>
      </c>
    </row>
    <row r="7174" spans="1:16" x14ac:dyDescent="0.25">
      <c r="A7174" s="9" t="str">
        <f>IF(A7173="","",IF(B7173&lt;C7173,A7173,IF(A7173=MAX('entry data'!$B$8:$B$507),"",A7173+1)))</f>
        <v/>
      </c>
      <c r="B7174" s="9" t="str">
        <f t="shared" si="687"/>
        <v/>
      </c>
      <c r="C7174" s="9" t="str">
        <f>IF(ISERROR(VLOOKUP(A7174,'entry data'!B:G,6,0)),"",VLOOKUP(A7174,'entry data'!B:G,6,0))</f>
        <v/>
      </c>
      <c r="D7174" s="9" t="str">
        <f>IF(ISERROR(VLOOKUP(A7174,'entry data'!B:C,2,0)),"",VLOOKUP(A7174,'entry data'!B:C,2,0))</f>
        <v/>
      </c>
      <c r="E7174" s="9" t="str">
        <f>IF(ISERROR(VLOOKUP(A7174,'entry data'!B:E,4,0)),"",VLOOKUP(A7174,'entry data'!B:E,4,0))</f>
        <v/>
      </c>
      <c r="F7174" s="11" t="str">
        <f>IF(A7174="","",IF(ISERROR(VLOOKUP(A7174,'entry data'!B:F,5,0)),"",VLOOKUP(A7174,'entry data'!B:F,5,0)))</f>
        <v/>
      </c>
      <c r="G7174" s="12" t="str">
        <f>IF(A7174="","",IF(ISERROR(VLOOKUP(A7174,'entry data'!B:I,8,0)),"",VLOOKUP(A7174,'entry data'!B:I,7,0)))</f>
        <v/>
      </c>
      <c r="H7174" s="13" t="str">
        <f>IF(A7174="","",IF(B7174=1,VLOOKUP(A7174,'entry data'!B:D,3,0),I7173))</f>
        <v/>
      </c>
      <c r="I7174" s="14" t="str">
        <f>IF(A7174="","",IF(E7174="weekly",7,IF(E7174="fortnightly",14,IF(E7174="monthly",DATE(IF(MONTH(H7174)=12,YEAR(H7174)+1,YEAR(H7174)),VLOOKUP(MONTH(H7174),index!$D$2:$G$13,2,0),DAY(H7174)),
IF(E7174="quarterly",DATE(IF(MONTH(H7174)&gt;=10,YEAR(H7174)+1,YEAR(H7174)),VLOOKUP(MONTH(H7174),index!$D$2:$G$13,3,0),DAY(H7174)),
IF(E7174="halfyearly",DATE(IF(MONTH(H7174)&gt;=7,YEAR(H7174)+1,YEAR(H7174)),VLOOKUP(MONTH(H7174),index!$D$2:$G$13,4,0),DAY(H7174)),
DATE(YEAR(H7174)+1,MONTH(H7174),DAY(H7174)))))-H7174))+H7174)</f>
        <v/>
      </c>
      <c r="J7174" s="9" t="str">
        <f t="shared" si="688"/>
        <v/>
      </c>
      <c r="K7174" s="11" t="str">
        <f t="shared" si="689"/>
        <v/>
      </c>
      <c r="L7174" s="11" t="str">
        <f t="shared" si="690"/>
        <v/>
      </c>
      <c r="M7174" s="11" t="str">
        <f>IF(A7174="","",VLOOKUP(E7174,index!$A$1:$B$6,2,0)*K7174*G7174)</f>
        <v/>
      </c>
      <c r="N7174" s="11" t="str">
        <f>IF(A7174="","",-PMT(G7174*VLOOKUP(E7174,index!$A$1:$B$6,2,0),C7174,F7174,0,0))</f>
        <v/>
      </c>
      <c r="O7174" s="11" t="str">
        <f t="shared" si="691"/>
        <v/>
      </c>
      <c r="P7174" s="11" t="str">
        <f t="shared" si="692"/>
        <v/>
      </c>
    </row>
    <row r="7175" spans="1:16" x14ac:dyDescent="0.25">
      <c r="A7175" s="9" t="str">
        <f>IF(A7174="","",IF(B7174&lt;C7174,A7174,IF(A7174=MAX('entry data'!$B$8:$B$507),"",A7174+1)))</f>
        <v/>
      </c>
      <c r="B7175" s="9" t="str">
        <f t="shared" si="687"/>
        <v/>
      </c>
      <c r="C7175" s="9" t="str">
        <f>IF(ISERROR(VLOOKUP(A7175,'entry data'!B:G,6,0)),"",VLOOKUP(A7175,'entry data'!B:G,6,0))</f>
        <v/>
      </c>
      <c r="D7175" s="9" t="str">
        <f>IF(ISERROR(VLOOKUP(A7175,'entry data'!B:C,2,0)),"",VLOOKUP(A7175,'entry data'!B:C,2,0))</f>
        <v/>
      </c>
      <c r="E7175" s="9" t="str">
        <f>IF(ISERROR(VLOOKUP(A7175,'entry data'!B:E,4,0)),"",VLOOKUP(A7175,'entry data'!B:E,4,0))</f>
        <v/>
      </c>
      <c r="F7175" s="11" t="str">
        <f>IF(A7175="","",IF(ISERROR(VLOOKUP(A7175,'entry data'!B:F,5,0)),"",VLOOKUP(A7175,'entry data'!B:F,5,0)))</f>
        <v/>
      </c>
      <c r="G7175" s="12" t="str">
        <f>IF(A7175="","",IF(ISERROR(VLOOKUP(A7175,'entry data'!B:I,8,0)),"",VLOOKUP(A7175,'entry data'!B:I,7,0)))</f>
        <v/>
      </c>
      <c r="H7175" s="13" t="str">
        <f>IF(A7175="","",IF(B7175=1,VLOOKUP(A7175,'entry data'!B:D,3,0),I7174))</f>
        <v/>
      </c>
      <c r="I7175" s="14" t="str">
        <f>IF(A7175="","",IF(E7175="weekly",7,IF(E7175="fortnightly",14,IF(E7175="monthly",DATE(IF(MONTH(H7175)=12,YEAR(H7175)+1,YEAR(H7175)),VLOOKUP(MONTH(H7175),index!$D$2:$G$13,2,0),DAY(H7175)),
IF(E7175="quarterly",DATE(IF(MONTH(H7175)&gt;=10,YEAR(H7175)+1,YEAR(H7175)),VLOOKUP(MONTH(H7175),index!$D$2:$G$13,3,0),DAY(H7175)),
IF(E7175="halfyearly",DATE(IF(MONTH(H7175)&gt;=7,YEAR(H7175)+1,YEAR(H7175)),VLOOKUP(MONTH(H7175),index!$D$2:$G$13,4,0),DAY(H7175)),
DATE(YEAR(H7175)+1,MONTH(H7175),DAY(H7175)))))-H7175))+H7175)</f>
        <v/>
      </c>
      <c r="J7175" s="9" t="str">
        <f t="shared" si="688"/>
        <v/>
      </c>
      <c r="K7175" s="11" t="str">
        <f t="shared" si="689"/>
        <v/>
      </c>
      <c r="L7175" s="11" t="str">
        <f t="shared" si="690"/>
        <v/>
      </c>
      <c r="M7175" s="11" t="str">
        <f>IF(A7175="","",VLOOKUP(E7175,index!$A$1:$B$6,2,0)*K7175*G7175)</f>
        <v/>
      </c>
      <c r="N7175" s="11" t="str">
        <f>IF(A7175="","",-PMT(G7175*VLOOKUP(E7175,index!$A$1:$B$6,2,0),C7175,F7175,0,0))</f>
        <v/>
      </c>
      <c r="O7175" s="11" t="str">
        <f t="shared" si="691"/>
        <v/>
      </c>
      <c r="P7175" s="11" t="str">
        <f t="shared" si="692"/>
        <v/>
      </c>
    </row>
    <row r="7176" spans="1:16" x14ac:dyDescent="0.25">
      <c r="A7176" s="9" t="str">
        <f>IF(A7175="","",IF(B7175&lt;C7175,A7175,IF(A7175=MAX('entry data'!$B$8:$B$507),"",A7175+1)))</f>
        <v/>
      </c>
      <c r="B7176" s="9" t="str">
        <f t="shared" si="687"/>
        <v/>
      </c>
      <c r="C7176" s="9" t="str">
        <f>IF(ISERROR(VLOOKUP(A7176,'entry data'!B:G,6,0)),"",VLOOKUP(A7176,'entry data'!B:G,6,0))</f>
        <v/>
      </c>
      <c r="D7176" s="9" t="str">
        <f>IF(ISERROR(VLOOKUP(A7176,'entry data'!B:C,2,0)),"",VLOOKUP(A7176,'entry data'!B:C,2,0))</f>
        <v/>
      </c>
      <c r="E7176" s="9" t="str">
        <f>IF(ISERROR(VLOOKUP(A7176,'entry data'!B:E,4,0)),"",VLOOKUP(A7176,'entry data'!B:E,4,0))</f>
        <v/>
      </c>
      <c r="F7176" s="11" t="str">
        <f>IF(A7176="","",IF(ISERROR(VLOOKUP(A7176,'entry data'!B:F,5,0)),"",VLOOKUP(A7176,'entry data'!B:F,5,0)))</f>
        <v/>
      </c>
      <c r="G7176" s="12" t="str">
        <f>IF(A7176="","",IF(ISERROR(VLOOKUP(A7176,'entry data'!B:I,8,0)),"",VLOOKUP(A7176,'entry data'!B:I,7,0)))</f>
        <v/>
      </c>
      <c r="H7176" s="13" t="str">
        <f>IF(A7176="","",IF(B7176=1,VLOOKUP(A7176,'entry data'!B:D,3,0),I7175))</f>
        <v/>
      </c>
      <c r="I7176" s="14" t="str">
        <f>IF(A7176="","",IF(E7176="weekly",7,IF(E7176="fortnightly",14,IF(E7176="monthly",DATE(IF(MONTH(H7176)=12,YEAR(H7176)+1,YEAR(H7176)),VLOOKUP(MONTH(H7176),index!$D$2:$G$13,2,0),DAY(H7176)),
IF(E7176="quarterly",DATE(IF(MONTH(H7176)&gt;=10,YEAR(H7176)+1,YEAR(H7176)),VLOOKUP(MONTH(H7176),index!$D$2:$G$13,3,0),DAY(H7176)),
IF(E7176="halfyearly",DATE(IF(MONTH(H7176)&gt;=7,YEAR(H7176)+1,YEAR(H7176)),VLOOKUP(MONTH(H7176),index!$D$2:$G$13,4,0),DAY(H7176)),
DATE(YEAR(H7176)+1,MONTH(H7176),DAY(H7176)))))-H7176))+H7176)</f>
        <v/>
      </c>
      <c r="J7176" s="9" t="str">
        <f t="shared" si="688"/>
        <v/>
      </c>
      <c r="K7176" s="11" t="str">
        <f t="shared" si="689"/>
        <v/>
      </c>
      <c r="L7176" s="11" t="str">
        <f t="shared" si="690"/>
        <v/>
      </c>
      <c r="M7176" s="11" t="str">
        <f>IF(A7176="","",VLOOKUP(E7176,index!$A$1:$B$6,2,0)*K7176*G7176)</f>
        <v/>
      </c>
      <c r="N7176" s="11" t="str">
        <f>IF(A7176="","",-PMT(G7176*VLOOKUP(E7176,index!$A$1:$B$6,2,0),C7176,F7176,0,0))</f>
        <v/>
      </c>
      <c r="O7176" s="11" t="str">
        <f t="shared" si="691"/>
        <v/>
      </c>
      <c r="P7176" s="11" t="str">
        <f t="shared" si="692"/>
        <v/>
      </c>
    </row>
    <row r="7177" spans="1:16" x14ac:dyDescent="0.25">
      <c r="A7177" s="9" t="str">
        <f>IF(A7176="","",IF(B7176&lt;C7176,A7176,IF(A7176=MAX('entry data'!$B$8:$B$507),"",A7176+1)))</f>
        <v/>
      </c>
      <c r="B7177" s="9" t="str">
        <f t="shared" si="687"/>
        <v/>
      </c>
      <c r="C7177" s="9" t="str">
        <f>IF(ISERROR(VLOOKUP(A7177,'entry data'!B:G,6,0)),"",VLOOKUP(A7177,'entry data'!B:G,6,0))</f>
        <v/>
      </c>
      <c r="D7177" s="9" t="str">
        <f>IF(ISERROR(VLOOKUP(A7177,'entry data'!B:C,2,0)),"",VLOOKUP(A7177,'entry data'!B:C,2,0))</f>
        <v/>
      </c>
      <c r="E7177" s="9" t="str">
        <f>IF(ISERROR(VLOOKUP(A7177,'entry data'!B:E,4,0)),"",VLOOKUP(A7177,'entry data'!B:E,4,0))</f>
        <v/>
      </c>
      <c r="F7177" s="11" t="str">
        <f>IF(A7177="","",IF(ISERROR(VLOOKUP(A7177,'entry data'!B:F,5,0)),"",VLOOKUP(A7177,'entry data'!B:F,5,0)))</f>
        <v/>
      </c>
      <c r="G7177" s="12" t="str">
        <f>IF(A7177="","",IF(ISERROR(VLOOKUP(A7177,'entry data'!B:I,8,0)),"",VLOOKUP(A7177,'entry data'!B:I,7,0)))</f>
        <v/>
      </c>
      <c r="H7177" s="13" t="str">
        <f>IF(A7177="","",IF(B7177=1,VLOOKUP(A7177,'entry data'!B:D,3,0),I7176))</f>
        <v/>
      </c>
      <c r="I7177" s="14" t="str">
        <f>IF(A7177="","",IF(E7177="weekly",7,IF(E7177="fortnightly",14,IF(E7177="monthly",DATE(IF(MONTH(H7177)=12,YEAR(H7177)+1,YEAR(H7177)),VLOOKUP(MONTH(H7177),index!$D$2:$G$13,2,0),DAY(H7177)),
IF(E7177="quarterly",DATE(IF(MONTH(H7177)&gt;=10,YEAR(H7177)+1,YEAR(H7177)),VLOOKUP(MONTH(H7177),index!$D$2:$G$13,3,0),DAY(H7177)),
IF(E7177="halfyearly",DATE(IF(MONTH(H7177)&gt;=7,YEAR(H7177)+1,YEAR(H7177)),VLOOKUP(MONTH(H7177),index!$D$2:$G$13,4,0),DAY(H7177)),
DATE(YEAR(H7177)+1,MONTH(H7177),DAY(H7177)))))-H7177))+H7177)</f>
        <v/>
      </c>
      <c r="J7177" s="9" t="str">
        <f t="shared" si="688"/>
        <v/>
      </c>
      <c r="K7177" s="11" t="str">
        <f t="shared" si="689"/>
        <v/>
      </c>
      <c r="L7177" s="11" t="str">
        <f t="shared" si="690"/>
        <v/>
      </c>
      <c r="M7177" s="11" t="str">
        <f>IF(A7177="","",VLOOKUP(E7177,index!$A$1:$B$6,2,0)*K7177*G7177)</f>
        <v/>
      </c>
      <c r="N7177" s="11" t="str">
        <f>IF(A7177="","",-PMT(G7177*VLOOKUP(E7177,index!$A$1:$B$6,2,0),C7177,F7177,0,0))</f>
        <v/>
      </c>
      <c r="O7177" s="11" t="str">
        <f t="shared" si="691"/>
        <v/>
      </c>
      <c r="P7177" s="11" t="str">
        <f t="shared" si="692"/>
        <v/>
      </c>
    </row>
    <row r="7178" spans="1:16" x14ac:dyDescent="0.25">
      <c r="A7178" s="9" t="str">
        <f>IF(A7177="","",IF(B7177&lt;C7177,A7177,IF(A7177=MAX('entry data'!$B$8:$B$507),"",A7177+1)))</f>
        <v/>
      </c>
      <c r="B7178" s="9" t="str">
        <f t="shared" si="687"/>
        <v/>
      </c>
      <c r="C7178" s="9" t="str">
        <f>IF(ISERROR(VLOOKUP(A7178,'entry data'!B:G,6,0)),"",VLOOKUP(A7178,'entry data'!B:G,6,0))</f>
        <v/>
      </c>
      <c r="D7178" s="9" t="str">
        <f>IF(ISERROR(VLOOKUP(A7178,'entry data'!B:C,2,0)),"",VLOOKUP(A7178,'entry data'!B:C,2,0))</f>
        <v/>
      </c>
      <c r="E7178" s="9" t="str">
        <f>IF(ISERROR(VLOOKUP(A7178,'entry data'!B:E,4,0)),"",VLOOKUP(A7178,'entry data'!B:E,4,0))</f>
        <v/>
      </c>
      <c r="F7178" s="11" t="str">
        <f>IF(A7178="","",IF(ISERROR(VLOOKUP(A7178,'entry data'!B:F,5,0)),"",VLOOKUP(A7178,'entry data'!B:F,5,0)))</f>
        <v/>
      </c>
      <c r="G7178" s="12" t="str">
        <f>IF(A7178="","",IF(ISERROR(VLOOKUP(A7178,'entry data'!B:I,8,0)),"",VLOOKUP(A7178,'entry data'!B:I,7,0)))</f>
        <v/>
      </c>
      <c r="H7178" s="13" t="str">
        <f>IF(A7178="","",IF(B7178=1,VLOOKUP(A7178,'entry data'!B:D,3,0),I7177))</f>
        <v/>
      </c>
      <c r="I7178" s="14" t="str">
        <f>IF(A7178="","",IF(E7178="weekly",7,IF(E7178="fortnightly",14,IF(E7178="monthly",DATE(IF(MONTH(H7178)=12,YEAR(H7178)+1,YEAR(H7178)),VLOOKUP(MONTH(H7178),index!$D$2:$G$13,2,0),DAY(H7178)),
IF(E7178="quarterly",DATE(IF(MONTH(H7178)&gt;=10,YEAR(H7178)+1,YEAR(H7178)),VLOOKUP(MONTH(H7178),index!$D$2:$G$13,3,0),DAY(H7178)),
IF(E7178="halfyearly",DATE(IF(MONTH(H7178)&gt;=7,YEAR(H7178)+1,YEAR(H7178)),VLOOKUP(MONTH(H7178),index!$D$2:$G$13,4,0),DAY(H7178)),
DATE(YEAR(H7178)+1,MONTH(H7178),DAY(H7178)))))-H7178))+H7178)</f>
        <v/>
      </c>
      <c r="J7178" s="9" t="str">
        <f t="shared" si="688"/>
        <v/>
      </c>
      <c r="K7178" s="11" t="str">
        <f t="shared" si="689"/>
        <v/>
      </c>
      <c r="L7178" s="11" t="str">
        <f t="shared" si="690"/>
        <v/>
      </c>
      <c r="M7178" s="11" t="str">
        <f>IF(A7178="","",VLOOKUP(E7178,index!$A$1:$B$6,2,0)*K7178*G7178)</f>
        <v/>
      </c>
      <c r="N7178" s="11" t="str">
        <f>IF(A7178="","",-PMT(G7178*VLOOKUP(E7178,index!$A$1:$B$6,2,0),C7178,F7178,0,0))</f>
        <v/>
      </c>
      <c r="O7178" s="11" t="str">
        <f t="shared" si="691"/>
        <v/>
      </c>
      <c r="P7178" s="11" t="str">
        <f t="shared" si="692"/>
        <v/>
      </c>
    </row>
    <row r="7179" spans="1:16" x14ac:dyDescent="0.25">
      <c r="A7179" s="9" t="str">
        <f>IF(A7178="","",IF(B7178&lt;C7178,A7178,IF(A7178=MAX('entry data'!$B$8:$B$507),"",A7178+1)))</f>
        <v/>
      </c>
      <c r="B7179" s="9" t="str">
        <f t="shared" si="687"/>
        <v/>
      </c>
      <c r="C7179" s="9" t="str">
        <f>IF(ISERROR(VLOOKUP(A7179,'entry data'!B:G,6,0)),"",VLOOKUP(A7179,'entry data'!B:G,6,0))</f>
        <v/>
      </c>
      <c r="D7179" s="9" t="str">
        <f>IF(ISERROR(VLOOKUP(A7179,'entry data'!B:C,2,0)),"",VLOOKUP(A7179,'entry data'!B:C,2,0))</f>
        <v/>
      </c>
      <c r="E7179" s="9" t="str">
        <f>IF(ISERROR(VLOOKUP(A7179,'entry data'!B:E,4,0)),"",VLOOKUP(A7179,'entry data'!B:E,4,0))</f>
        <v/>
      </c>
      <c r="F7179" s="11" t="str">
        <f>IF(A7179="","",IF(ISERROR(VLOOKUP(A7179,'entry data'!B:F,5,0)),"",VLOOKUP(A7179,'entry data'!B:F,5,0)))</f>
        <v/>
      </c>
      <c r="G7179" s="12" t="str">
        <f>IF(A7179="","",IF(ISERROR(VLOOKUP(A7179,'entry data'!B:I,8,0)),"",VLOOKUP(A7179,'entry data'!B:I,7,0)))</f>
        <v/>
      </c>
      <c r="H7179" s="13" t="str">
        <f>IF(A7179="","",IF(B7179=1,VLOOKUP(A7179,'entry data'!B:D,3,0),I7178))</f>
        <v/>
      </c>
      <c r="I7179" s="14" t="str">
        <f>IF(A7179="","",IF(E7179="weekly",7,IF(E7179="fortnightly",14,IF(E7179="monthly",DATE(IF(MONTH(H7179)=12,YEAR(H7179)+1,YEAR(H7179)),VLOOKUP(MONTH(H7179),index!$D$2:$G$13,2,0),DAY(H7179)),
IF(E7179="quarterly",DATE(IF(MONTH(H7179)&gt;=10,YEAR(H7179)+1,YEAR(H7179)),VLOOKUP(MONTH(H7179),index!$D$2:$G$13,3,0),DAY(H7179)),
IF(E7179="halfyearly",DATE(IF(MONTH(H7179)&gt;=7,YEAR(H7179)+1,YEAR(H7179)),VLOOKUP(MONTH(H7179),index!$D$2:$G$13,4,0),DAY(H7179)),
DATE(YEAR(H7179)+1,MONTH(H7179),DAY(H7179)))))-H7179))+H7179)</f>
        <v/>
      </c>
      <c r="J7179" s="9" t="str">
        <f t="shared" si="688"/>
        <v/>
      </c>
      <c r="K7179" s="11" t="str">
        <f t="shared" si="689"/>
        <v/>
      </c>
      <c r="L7179" s="11" t="str">
        <f t="shared" si="690"/>
        <v/>
      </c>
      <c r="M7179" s="11" t="str">
        <f>IF(A7179="","",VLOOKUP(E7179,index!$A$1:$B$6,2,0)*K7179*G7179)</f>
        <v/>
      </c>
      <c r="N7179" s="11" t="str">
        <f>IF(A7179="","",-PMT(G7179*VLOOKUP(E7179,index!$A$1:$B$6,2,0),C7179,F7179,0,0))</f>
        <v/>
      </c>
      <c r="O7179" s="11" t="str">
        <f t="shared" si="691"/>
        <v/>
      </c>
      <c r="P7179" s="11" t="str">
        <f t="shared" si="692"/>
        <v/>
      </c>
    </row>
    <row r="7180" spans="1:16" x14ac:dyDescent="0.25">
      <c r="A7180" s="9" t="str">
        <f>IF(A7179="","",IF(B7179&lt;C7179,A7179,IF(A7179=MAX('entry data'!$B$8:$B$507),"",A7179+1)))</f>
        <v/>
      </c>
      <c r="B7180" s="9" t="str">
        <f t="shared" si="687"/>
        <v/>
      </c>
      <c r="C7180" s="9" t="str">
        <f>IF(ISERROR(VLOOKUP(A7180,'entry data'!B:G,6,0)),"",VLOOKUP(A7180,'entry data'!B:G,6,0))</f>
        <v/>
      </c>
      <c r="D7180" s="9" t="str">
        <f>IF(ISERROR(VLOOKUP(A7180,'entry data'!B:C,2,0)),"",VLOOKUP(A7180,'entry data'!B:C,2,0))</f>
        <v/>
      </c>
      <c r="E7180" s="9" t="str">
        <f>IF(ISERROR(VLOOKUP(A7180,'entry data'!B:E,4,0)),"",VLOOKUP(A7180,'entry data'!B:E,4,0))</f>
        <v/>
      </c>
      <c r="F7180" s="11" t="str">
        <f>IF(A7180="","",IF(ISERROR(VLOOKUP(A7180,'entry data'!B:F,5,0)),"",VLOOKUP(A7180,'entry data'!B:F,5,0)))</f>
        <v/>
      </c>
      <c r="G7180" s="12" t="str">
        <f>IF(A7180="","",IF(ISERROR(VLOOKUP(A7180,'entry data'!B:I,8,0)),"",VLOOKUP(A7180,'entry data'!B:I,7,0)))</f>
        <v/>
      </c>
      <c r="H7180" s="13" t="str">
        <f>IF(A7180="","",IF(B7180=1,VLOOKUP(A7180,'entry data'!B:D,3,0),I7179))</f>
        <v/>
      </c>
      <c r="I7180" s="14" t="str">
        <f>IF(A7180="","",IF(E7180="weekly",7,IF(E7180="fortnightly",14,IF(E7180="monthly",DATE(IF(MONTH(H7180)=12,YEAR(H7180)+1,YEAR(H7180)),VLOOKUP(MONTH(H7180),index!$D$2:$G$13,2,0),DAY(H7180)),
IF(E7180="quarterly",DATE(IF(MONTH(H7180)&gt;=10,YEAR(H7180)+1,YEAR(H7180)),VLOOKUP(MONTH(H7180),index!$D$2:$G$13,3,0),DAY(H7180)),
IF(E7180="halfyearly",DATE(IF(MONTH(H7180)&gt;=7,YEAR(H7180)+1,YEAR(H7180)),VLOOKUP(MONTH(H7180),index!$D$2:$G$13,4,0),DAY(H7180)),
DATE(YEAR(H7180)+1,MONTH(H7180),DAY(H7180)))))-H7180))+H7180)</f>
        <v/>
      </c>
      <c r="J7180" s="9" t="str">
        <f t="shared" si="688"/>
        <v/>
      </c>
      <c r="K7180" s="11" t="str">
        <f t="shared" si="689"/>
        <v/>
      </c>
      <c r="L7180" s="11" t="str">
        <f t="shared" si="690"/>
        <v/>
      </c>
      <c r="M7180" s="11" t="str">
        <f>IF(A7180="","",VLOOKUP(E7180,index!$A$1:$B$6,2,0)*K7180*G7180)</f>
        <v/>
      </c>
      <c r="N7180" s="11" t="str">
        <f>IF(A7180="","",-PMT(G7180*VLOOKUP(E7180,index!$A$1:$B$6,2,0),C7180,F7180,0,0))</f>
        <v/>
      </c>
      <c r="O7180" s="11" t="str">
        <f t="shared" si="691"/>
        <v/>
      </c>
      <c r="P7180" s="11" t="str">
        <f t="shared" si="692"/>
        <v/>
      </c>
    </row>
    <row r="7181" spans="1:16" x14ac:dyDescent="0.25">
      <c r="A7181" s="9" t="str">
        <f>IF(A7180="","",IF(B7180&lt;C7180,A7180,IF(A7180=MAX('entry data'!$B$8:$B$507),"",A7180+1)))</f>
        <v/>
      </c>
      <c r="B7181" s="9" t="str">
        <f t="shared" si="687"/>
        <v/>
      </c>
      <c r="C7181" s="9" t="str">
        <f>IF(ISERROR(VLOOKUP(A7181,'entry data'!B:G,6,0)),"",VLOOKUP(A7181,'entry data'!B:G,6,0))</f>
        <v/>
      </c>
      <c r="D7181" s="9" t="str">
        <f>IF(ISERROR(VLOOKUP(A7181,'entry data'!B:C,2,0)),"",VLOOKUP(A7181,'entry data'!B:C,2,0))</f>
        <v/>
      </c>
      <c r="E7181" s="9" t="str">
        <f>IF(ISERROR(VLOOKUP(A7181,'entry data'!B:E,4,0)),"",VLOOKUP(A7181,'entry data'!B:E,4,0))</f>
        <v/>
      </c>
      <c r="F7181" s="11" t="str">
        <f>IF(A7181="","",IF(ISERROR(VLOOKUP(A7181,'entry data'!B:F,5,0)),"",VLOOKUP(A7181,'entry data'!B:F,5,0)))</f>
        <v/>
      </c>
      <c r="G7181" s="12" t="str">
        <f>IF(A7181="","",IF(ISERROR(VLOOKUP(A7181,'entry data'!B:I,8,0)),"",VLOOKUP(A7181,'entry data'!B:I,7,0)))</f>
        <v/>
      </c>
      <c r="H7181" s="13" t="str">
        <f>IF(A7181="","",IF(B7181=1,VLOOKUP(A7181,'entry data'!B:D,3,0),I7180))</f>
        <v/>
      </c>
      <c r="I7181" s="14" t="str">
        <f>IF(A7181="","",IF(E7181="weekly",7,IF(E7181="fortnightly",14,IF(E7181="monthly",DATE(IF(MONTH(H7181)=12,YEAR(H7181)+1,YEAR(H7181)),VLOOKUP(MONTH(H7181),index!$D$2:$G$13,2,0),DAY(H7181)),
IF(E7181="quarterly",DATE(IF(MONTH(H7181)&gt;=10,YEAR(H7181)+1,YEAR(H7181)),VLOOKUP(MONTH(H7181),index!$D$2:$G$13,3,0),DAY(H7181)),
IF(E7181="halfyearly",DATE(IF(MONTH(H7181)&gt;=7,YEAR(H7181)+1,YEAR(H7181)),VLOOKUP(MONTH(H7181),index!$D$2:$G$13,4,0),DAY(H7181)),
DATE(YEAR(H7181)+1,MONTH(H7181),DAY(H7181)))))-H7181))+H7181)</f>
        <v/>
      </c>
      <c r="J7181" s="9" t="str">
        <f t="shared" si="688"/>
        <v/>
      </c>
      <c r="K7181" s="11" t="str">
        <f t="shared" si="689"/>
        <v/>
      </c>
      <c r="L7181" s="11" t="str">
        <f t="shared" si="690"/>
        <v/>
      </c>
      <c r="M7181" s="11" t="str">
        <f>IF(A7181="","",VLOOKUP(E7181,index!$A$1:$B$6,2,0)*K7181*G7181)</f>
        <v/>
      </c>
      <c r="N7181" s="11" t="str">
        <f>IF(A7181="","",-PMT(G7181*VLOOKUP(E7181,index!$A$1:$B$6,2,0),C7181,F7181,0,0))</f>
        <v/>
      </c>
      <c r="O7181" s="11" t="str">
        <f t="shared" si="691"/>
        <v/>
      </c>
      <c r="P7181" s="11" t="str">
        <f t="shared" si="692"/>
        <v/>
      </c>
    </row>
    <row r="7182" spans="1:16" x14ac:dyDescent="0.25">
      <c r="A7182" s="9" t="str">
        <f>IF(A7181="","",IF(B7181&lt;C7181,A7181,IF(A7181=MAX('entry data'!$B$8:$B$507),"",A7181+1)))</f>
        <v/>
      </c>
      <c r="B7182" s="9" t="str">
        <f t="shared" si="687"/>
        <v/>
      </c>
      <c r="C7182" s="9" t="str">
        <f>IF(ISERROR(VLOOKUP(A7182,'entry data'!B:G,6,0)),"",VLOOKUP(A7182,'entry data'!B:G,6,0))</f>
        <v/>
      </c>
      <c r="D7182" s="9" t="str">
        <f>IF(ISERROR(VLOOKUP(A7182,'entry data'!B:C,2,0)),"",VLOOKUP(A7182,'entry data'!B:C,2,0))</f>
        <v/>
      </c>
      <c r="E7182" s="9" t="str">
        <f>IF(ISERROR(VLOOKUP(A7182,'entry data'!B:E,4,0)),"",VLOOKUP(A7182,'entry data'!B:E,4,0))</f>
        <v/>
      </c>
      <c r="F7182" s="11" t="str">
        <f>IF(A7182="","",IF(ISERROR(VLOOKUP(A7182,'entry data'!B:F,5,0)),"",VLOOKUP(A7182,'entry data'!B:F,5,0)))</f>
        <v/>
      </c>
      <c r="G7182" s="12" t="str">
        <f>IF(A7182="","",IF(ISERROR(VLOOKUP(A7182,'entry data'!B:I,8,0)),"",VLOOKUP(A7182,'entry data'!B:I,7,0)))</f>
        <v/>
      </c>
      <c r="H7182" s="13" t="str">
        <f>IF(A7182="","",IF(B7182=1,VLOOKUP(A7182,'entry data'!B:D,3,0),I7181))</f>
        <v/>
      </c>
      <c r="I7182" s="14" t="str">
        <f>IF(A7182="","",IF(E7182="weekly",7,IF(E7182="fortnightly",14,IF(E7182="monthly",DATE(IF(MONTH(H7182)=12,YEAR(H7182)+1,YEAR(H7182)),VLOOKUP(MONTH(H7182),index!$D$2:$G$13,2,0),DAY(H7182)),
IF(E7182="quarterly",DATE(IF(MONTH(H7182)&gt;=10,YEAR(H7182)+1,YEAR(H7182)),VLOOKUP(MONTH(H7182),index!$D$2:$G$13,3,0),DAY(H7182)),
IF(E7182="halfyearly",DATE(IF(MONTH(H7182)&gt;=7,YEAR(H7182)+1,YEAR(H7182)),VLOOKUP(MONTH(H7182),index!$D$2:$G$13,4,0),DAY(H7182)),
DATE(YEAR(H7182)+1,MONTH(H7182),DAY(H7182)))))-H7182))+H7182)</f>
        <v/>
      </c>
      <c r="J7182" s="9" t="str">
        <f t="shared" si="688"/>
        <v/>
      </c>
      <c r="K7182" s="11" t="str">
        <f t="shared" si="689"/>
        <v/>
      </c>
      <c r="L7182" s="11" t="str">
        <f t="shared" si="690"/>
        <v/>
      </c>
      <c r="M7182" s="11" t="str">
        <f>IF(A7182="","",VLOOKUP(E7182,index!$A$1:$B$6,2,0)*K7182*G7182)</f>
        <v/>
      </c>
      <c r="N7182" s="11" t="str">
        <f>IF(A7182="","",-PMT(G7182*VLOOKUP(E7182,index!$A$1:$B$6,2,0),C7182,F7182,0,0))</f>
        <v/>
      </c>
      <c r="O7182" s="11" t="str">
        <f t="shared" si="691"/>
        <v/>
      </c>
      <c r="P7182" s="11" t="str">
        <f t="shared" si="692"/>
        <v/>
      </c>
    </row>
    <row r="7183" spans="1:16" x14ac:dyDescent="0.25">
      <c r="A7183" s="9" t="str">
        <f>IF(A7182="","",IF(B7182&lt;C7182,A7182,IF(A7182=MAX('entry data'!$B$8:$B$507),"",A7182+1)))</f>
        <v/>
      </c>
      <c r="B7183" s="9" t="str">
        <f t="shared" si="687"/>
        <v/>
      </c>
      <c r="C7183" s="9" t="str">
        <f>IF(ISERROR(VLOOKUP(A7183,'entry data'!B:G,6,0)),"",VLOOKUP(A7183,'entry data'!B:G,6,0))</f>
        <v/>
      </c>
      <c r="D7183" s="9" t="str">
        <f>IF(ISERROR(VLOOKUP(A7183,'entry data'!B:C,2,0)),"",VLOOKUP(A7183,'entry data'!B:C,2,0))</f>
        <v/>
      </c>
      <c r="E7183" s="9" t="str">
        <f>IF(ISERROR(VLOOKUP(A7183,'entry data'!B:E,4,0)),"",VLOOKUP(A7183,'entry data'!B:E,4,0))</f>
        <v/>
      </c>
      <c r="F7183" s="11" t="str">
        <f>IF(A7183="","",IF(ISERROR(VLOOKUP(A7183,'entry data'!B:F,5,0)),"",VLOOKUP(A7183,'entry data'!B:F,5,0)))</f>
        <v/>
      </c>
      <c r="G7183" s="12" t="str">
        <f>IF(A7183="","",IF(ISERROR(VLOOKUP(A7183,'entry data'!B:I,8,0)),"",VLOOKUP(A7183,'entry data'!B:I,7,0)))</f>
        <v/>
      </c>
      <c r="H7183" s="13" t="str">
        <f>IF(A7183="","",IF(B7183=1,VLOOKUP(A7183,'entry data'!B:D,3,0),I7182))</f>
        <v/>
      </c>
      <c r="I7183" s="14" t="str">
        <f>IF(A7183="","",IF(E7183="weekly",7,IF(E7183="fortnightly",14,IF(E7183="monthly",DATE(IF(MONTH(H7183)=12,YEAR(H7183)+1,YEAR(H7183)),VLOOKUP(MONTH(H7183),index!$D$2:$G$13,2,0),DAY(H7183)),
IF(E7183="quarterly",DATE(IF(MONTH(H7183)&gt;=10,YEAR(H7183)+1,YEAR(H7183)),VLOOKUP(MONTH(H7183),index!$D$2:$G$13,3,0),DAY(H7183)),
IF(E7183="halfyearly",DATE(IF(MONTH(H7183)&gt;=7,YEAR(H7183)+1,YEAR(H7183)),VLOOKUP(MONTH(H7183),index!$D$2:$G$13,4,0),DAY(H7183)),
DATE(YEAR(H7183)+1,MONTH(H7183),DAY(H7183)))))-H7183))+H7183)</f>
        <v/>
      </c>
      <c r="J7183" s="9" t="str">
        <f t="shared" si="688"/>
        <v/>
      </c>
      <c r="K7183" s="11" t="str">
        <f t="shared" si="689"/>
        <v/>
      </c>
      <c r="L7183" s="11" t="str">
        <f t="shared" si="690"/>
        <v/>
      </c>
      <c r="M7183" s="11" t="str">
        <f>IF(A7183="","",VLOOKUP(E7183,index!$A$1:$B$6,2,0)*K7183*G7183)</f>
        <v/>
      </c>
      <c r="N7183" s="11" t="str">
        <f>IF(A7183="","",-PMT(G7183*VLOOKUP(E7183,index!$A$1:$B$6,2,0),C7183,F7183,0,0))</f>
        <v/>
      </c>
      <c r="O7183" s="11" t="str">
        <f t="shared" si="691"/>
        <v/>
      </c>
      <c r="P7183" s="11" t="str">
        <f t="shared" si="692"/>
        <v/>
      </c>
    </row>
    <row r="7184" spans="1:16" x14ac:dyDescent="0.25">
      <c r="A7184" s="9" t="str">
        <f>IF(A7183="","",IF(B7183&lt;C7183,A7183,IF(A7183=MAX('entry data'!$B$8:$B$507),"",A7183+1)))</f>
        <v/>
      </c>
      <c r="B7184" s="9" t="str">
        <f t="shared" si="687"/>
        <v/>
      </c>
      <c r="C7184" s="9" t="str">
        <f>IF(ISERROR(VLOOKUP(A7184,'entry data'!B:G,6,0)),"",VLOOKUP(A7184,'entry data'!B:G,6,0))</f>
        <v/>
      </c>
      <c r="D7184" s="9" t="str">
        <f>IF(ISERROR(VLOOKUP(A7184,'entry data'!B:C,2,0)),"",VLOOKUP(A7184,'entry data'!B:C,2,0))</f>
        <v/>
      </c>
      <c r="E7184" s="9" t="str">
        <f>IF(ISERROR(VLOOKUP(A7184,'entry data'!B:E,4,0)),"",VLOOKUP(A7184,'entry data'!B:E,4,0))</f>
        <v/>
      </c>
      <c r="F7184" s="11" t="str">
        <f>IF(A7184="","",IF(ISERROR(VLOOKUP(A7184,'entry data'!B:F,5,0)),"",VLOOKUP(A7184,'entry data'!B:F,5,0)))</f>
        <v/>
      </c>
      <c r="G7184" s="12" t="str">
        <f>IF(A7184="","",IF(ISERROR(VLOOKUP(A7184,'entry data'!B:I,8,0)),"",VLOOKUP(A7184,'entry data'!B:I,7,0)))</f>
        <v/>
      </c>
      <c r="H7184" s="13" t="str">
        <f>IF(A7184="","",IF(B7184=1,VLOOKUP(A7184,'entry data'!B:D,3,0),I7183))</f>
        <v/>
      </c>
      <c r="I7184" s="14" t="str">
        <f>IF(A7184="","",IF(E7184="weekly",7,IF(E7184="fortnightly",14,IF(E7184="monthly",DATE(IF(MONTH(H7184)=12,YEAR(H7184)+1,YEAR(H7184)),VLOOKUP(MONTH(H7184),index!$D$2:$G$13,2,0),DAY(H7184)),
IF(E7184="quarterly",DATE(IF(MONTH(H7184)&gt;=10,YEAR(H7184)+1,YEAR(H7184)),VLOOKUP(MONTH(H7184),index!$D$2:$G$13,3,0),DAY(H7184)),
IF(E7184="halfyearly",DATE(IF(MONTH(H7184)&gt;=7,YEAR(H7184)+1,YEAR(H7184)),VLOOKUP(MONTH(H7184),index!$D$2:$G$13,4,0),DAY(H7184)),
DATE(YEAR(H7184)+1,MONTH(H7184),DAY(H7184)))))-H7184))+H7184)</f>
        <v/>
      </c>
      <c r="J7184" s="9" t="str">
        <f t="shared" si="688"/>
        <v/>
      </c>
      <c r="K7184" s="11" t="str">
        <f t="shared" si="689"/>
        <v/>
      </c>
      <c r="L7184" s="11" t="str">
        <f t="shared" si="690"/>
        <v/>
      </c>
      <c r="M7184" s="11" t="str">
        <f>IF(A7184="","",VLOOKUP(E7184,index!$A$1:$B$6,2,0)*K7184*G7184)</f>
        <v/>
      </c>
      <c r="N7184" s="11" t="str">
        <f>IF(A7184="","",-PMT(G7184*VLOOKUP(E7184,index!$A$1:$B$6,2,0),C7184,F7184,0,0))</f>
        <v/>
      </c>
      <c r="O7184" s="11" t="str">
        <f t="shared" si="691"/>
        <v/>
      </c>
      <c r="P7184" s="11" t="str">
        <f t="shared" si="692"/>
        <v/>
      </c>
    </row>
    <row r="7185" spans="1:16" x14ac:dyDescent="0.25">
      <c r="A7185" s="9" t="str">
        <f>IF(A7184="","",IF(B7184&lt;C7184,A7184,IF(A7184=MAX('entry data'!$B$8:$B$507),"",A7184+1)))</f>
        <v/>
      </c>
      <c r="B7185" s="9" t="str">
        <f t="shared" si="687"/>
        <v/>
      </c>
      <c r="C7185" s="9" t="str">
        <f>IF(ISERROR(VLOOKUP(A7185,'entry data'!B:G,6,0)),"",VLOOKUP(A7185,'entry data'!B:G,6,0))</f>
        <v/>
      </c>
      <c r="D7185" s="9" t="str">
        <f>IF(ISERROR(VLOOKUP(A7185,'entry data'!B:C,2,0)),"",VLOOKUP(A7185,'entry data'!B:C,2,0))</f>
        <v/>
      </c>
      <c r="E7185" s="9" t="str">
        <f>IF(ISERROR(VLOOKUP(A7185,'entry data'!B:E,4,0)),"",VLOOKUP(A7185,'entry data'!B:E,4,0))</f>
        <v/>
      </c>
      <c r="F7185" s="11" t="str">
        <f>IF(A7185="","",IF(ISERROR(VLOOKUP(A7185,'entry data'!B:F,5,0)),"",VLOOKUP(A7185,'entry data'!B:F,5,0)))</f>
        <v/>
      </c>
      <c r="G7185" s="12" t="str">
        <f>IF(A7185="","",IF(ISERROR(VLOOKUP(A7185,'entry data'!B:I,8,0)),"",VLOOKUP(A7185,'entry data'!B:I,7,0)))</f>
        <v/>
      </c>
      <c r="H7185" s="13" t="str">
        <f>IF(A7185="","",IF(B7185=1,VLOOKUP(A7185,'entry data'!B:D,3,0),I7184))</f>
        <v/>
      </c>
      <c r="I7185" s="14" t="str">
        <f>IF(A7185="","",IF(E7185="weekly",7,IF(E7185="fortnightly",14,IF(E7185="monthly",DATE(IF(MONTH(H7185)=12,YEAR(H7185)+1,YEAR(H7185)),VLOOKUP(MONTH(H7185),index!$D$2:$G$13,2,0),DAY(H7185)),
IF(E7185="quarterly",DATE(IF(MONTH(H7185)&gt;=10,YEAR(H7185)+1,YEAR(H7185)),VLOOKUP(MONTH(H7185),index!$D$2:$G$13,3,0),DAY(H7185)),
IF(E7185="halfyearly",DATE(IF(MONTH(H7185)&gt;=7,YEAR(H7185)+1,YEAR(H7185)),VLOOKUP(MONTH(H7185),index!$D$2:$G$13,4,0),DAY(H7185)),
DATE(YEAR(H7185)+1,MONTH(H7185),DAY(H7185)))))-H7185))+H7185)</f>
        <v/>
      </c>
      <c r="J7185" s="9" t="str">
        <f t="shared" si="688"/>
        <v/>
      </c>
      <c r="K7185" s="11" t="str">
        <f t="shared" si="689"/>
        <v/>
      </c>
      <c r="L7185" s="11" t="str">
        <f t="shared" si="690"/>
        <v/>
      </c>
      <c r="M7185" s="11" t="str">
        <f>IF(A7185="","",VLOOKUP(E7185,index!$A$1:$B$6,2,0)*K7185*G7185)</f>
        <v/>
      </c>
      <c r="N7185" s="11" t="str">
        <f>IF(A7185="","",-PMT(G7185*VLOOKUP(E7185,index!$A$1:$B$6,2,0),C7185,F7185,0,0))</f>
        <v/>
      </c>
      <c r="O7185" s="11" t="str">
        <f t="shared" si="691"/>
        <v/>
      </c>
      <c r="P7185" s="11" t="str">
        <f t="shared" si="692"/>
        <v/>
      </c>
    </row>
    <row r="7186" spans="1:16" x14ac:dyDescent="0.25">
      <c r="A7186" s="9" t="str">
        <f>IF(A7185="","",IF(B7185&lt;C7185,A7185,IF(A7185=MAX('entry data'!$B$8:$B$507),"",A7185+1)))</f>
        <v/>
      </c>
      <c r="B7186" s="9" t="str">
        <f t="shared" si="687"/>
        <v/>
      </c>
      <c r="C7186" s="9" t="str">
        <f>IF(ISERROR(VLOOKUP(A7186,'entry data'!B:G,6,0)),"",VLOOKUP(A7186,'entry data'!B:G,6,0))</f>
        <v/>
      </c>
      <c r="D7186" s="9" t="str">
        <f>IF(ISERROR(VLOOKUP(A7186,'entry data'!B:C,2,0)),"",VLOOKUP(A7186,'entry data'!B:C,2,0))</f>
        <v/>
      </c>
      <c r="E7186" s="9" t="str">
        <f>IF(ISERROR(VLOOKUP(A7186,'entry data'!B:E,4,0)),"",VLOOKUP(A7186,'entry data'!B:E,4,0))</f>
        <v/>
      </c>
      <c r="F7186" s="11" t="str">
        <f>IF(A7186="","",IF(ISERROR(VLOOKUP(A7186,'entry data'!B:F,5,0)),"",VLOOKUP(A7186,'entry data'!B:F,5,0)))</f>
        <v/>
      </c>
      <c r="G7186" s="12" t="str">
        <f>IF(A7186="","",IF(ISERROR(VLOOKUP(A7186,'entry data'!B:I,8,0)),"",VLOOKUP(A7186,'entry data'!B:I,7,0)))</f>
        <v/>
      </c>
      <c r="H7186" s="13" t="str">
        <f>IF(A7186="","",IF(B7186=1,VLOOKUP(A7186,'entry data'!B:D,3,0),I7185))</f>
        <v/>
      </c>
      <c r="I7186" s="14" t="str">
        <f>IF(A7186="","",IF(E7186="weekly",7,IF(E7186="fortnightly",14,IF(E7186="monthly",DATE(IF(MONTH(H7186)=12,YEAR(H7186)+1,YEAR(H7186)),VLOOKUP(MONTH(H7186),index!$D$2:$G$13,2,0),DAY(H7186)),
IF(E7186="quarterly",DATE(IF(MONTH(H7186)&gt;=10,YEAR(H7186)+1,YEAR(H7186)),VLOOKUP(MONTH(H7186),index!$D$2:$G$13,3,0),DAY(H7186)),
IF(E7186="halfyearly",DATE(IF(MONTH(H7186)&gt;=7,YEAR(H7186)+1,YEAR(H7186)),VLOOKUP(MONTH(H7186),index!$D$2:$G$13,4,0),DAY(H7186)),
DATE(YEAR(H7186)+1,MONTH(H7186),DAY(H7186)))))-H7186))+H7186)</f>
        <v/>
      </c>
      <c r="J7186" s="9" t="str">
        <f t="shared" si="688"/>
        <v/>
      </c>
      <c r="K7186" s="11" t="str">
        <f t="shared" si="689"/>
        <v/>
      </c>
      <c r="L7186" s="11" t="str">
        <f t="shared" si="690"/>
        <v/>
      </c>
      <c r="M7186" s="11" t="str">
        <f>IF(A7186="","",VLOOKUP(E7186,index!$A$1:$B$6,2,0)*K7186*G7186)</f>
        <v/>
      </c>
      <c r="N7186" s="11" t="str">
        <f>IF(A7186="","",-PMT(G7186*VLOOKUP(E7186,index!$A$1:$B$6,2,0),C7186,F7186,0,0))</f>
        <v/>
      </c>
      <c r="O7186" s="11" t="str">
        <f t="shared" si="691"/>
        <v/>
      </c>
      <c r="P7186" s="11" t="str">
        <f t="shared" si="692"/>
        <v/>
      </c>
    </row>
    <row r="7187" spans="1:16" x14ac:dyDescent="0.25">
      <c r="A7187" s="9" t="str">
        <f>IF(A7186="","",IF(B7186&lt;C7186,A7186,IF(A7186=MAX('entry data'!$B$8:$B$507),"",A7186+1)))</f>
        <v/>
      </c>
      <c r="B7187" s="9" t="str">
        <f t="shared" si="687"/>
        <v/>
      </c>
      <c r="C7187" s="9" t="str">
        <f>IF(ISERROR(VLOOKUP(A7187,'entry data'!B:G,6,0)),"",VLOOKUP(A7187,'entry data'!B:G,6,0))</f>
        <v/>
      </c>
      <c r="D7187" s="9" t="str">
        <f>IF(ISERROR(VLOOKUP(A7187,'entry data'!B:C,2,0)),"",VLOOKUP(A7187,'entry data'!B:C,2,0))</f>
        <v/>
      </c>
      <c r="E7187" s="9" t="str">
        <f>IF(ISERROR(VLOOKUP(A7187,'entry data'!B:E,4,0)),"",VLOOKUP(A7187,'entry data'!B:E,4,0))</f>
        <v/>
      </c>
      <c r="F7187" s="11" t="str">
        <f>IF(A7187="","",IF(ISERROR(VLOOKUP(A7187,'entry data'!B:F,5,0)),"",VLOOKUP(A7187,'entry data'!B:F,5,0)))</f>
        <v/>
      </c>
      <c r="G7187" s="12" t="str">
        <f>IF(A7187="","",IF(ISERROR(VLOOKUP(A7187,'entry data'!B:I,8,0)),"",VLOOKUP(A7187,'entry data'!B:I,7,0)))</f>
        <v/>
      </c>
      <c r="H7187" s="13" t="str">
        <f>IF(A7187="","",IF(B7187=1,VLOOKUP(A7187,'entry data'!B:D,3,0),I7186))</f>
        <v/>
      </c>
      <c r="I7187" s="14" t="str">
        <f>IF(A7187="","",IF(E7187="weekly",7,IF(E7187="fortnightly",14,IF(E7187="monthly",DATE(IF(MONTH(H7187)=12,YEAR(H7187)+1,YEAR(H7187)),VLOOKUP(MONTH(H7187),index!$D$2:$G$13,2,0),DAY(H7187)),
IF(E7187="quarterly",DATE(IF(MONTH(H7187)&gt;=10,YEAR(H7187)+1,YEAR(H7187)),VLOOKUP(MONTH(H7187),index!$D$2:$G$13,3,0),DAY(H7187)),
IF(E7187="halfyearly",DATE(IF(MONTH(H7187)&gt;=7,YEAR(H7187)+1,YEAR(H7187)),VLOOKUP(MONTH(H7187),index!$D$2:$G$13,4,0),DAY(H7187)),
DATE(YEAR(H7187)+1,MONTH(H7187),DAY(H7187)))))-H7187))+H7187)</f>
        <v/>
      </c>
      <c r="J7187" s="9" t="str">
        <f t="shared" si="688"/>
        <v/>
      </c>
      <c r="K7187" s="11" t="str">
        <f t="shared" si="689"/>
        <v/>
      </c>
      <c r="L7187" s="11" t="str">
        <f t="shared" si="690"/>
        <v/>
      </c>
      <c r="M7187" s="11" t="str">
        <f>IF(A7187="","",VLOOKUP(E7187,index!$A$1:$B$6,2,0)*K7187*G7187)</f>
        <v/>
      </c>
      <c r="N7187" s="11" t="str">
        <f>IF(A7187="","",-PMT(G7187*VLOOKUP(E7187,index!$A$1:$B$6,2,0),C7187,F7187,0,0))</f>
        <v/>
      </c>
      <c r="O7187" s="11" t="str">
        <f t="shared" si="691"/>
        <v/>
      </c>
      <c r="P7187" s="11" t="str">
        <f t="shared" si="692"/>
        <v/>
      </c>
    </row>
    <row r="7188" spans="1:16" x14ac:dyDescent="0.25">
      <c r="A7188" s="9" t="str">
        <f>IF(A7187="","",IF(B7187&lt;C7187,A7187,IF(A7187=MAX('entry data'!$B$8:$B$507),"",A7187+1)))</f>
        <v/>
      </c>
      <c r="B7188" s="9" t="str">
        <f t="shared" si="687"/>
        <v/>
      </c>
      <c r="C7188" s="9" t="str">
        <f>IF(ISERROR(VLOOKUP(A7188,'entry data'!B:G,6,0)),"",VLOOKUP(A7188,'entry data'!B:G,6,0))</f>
        <v/>
      </c>
      <c r="D7188" s="9" t="str">
        <f>IF(ISERROR(VLOOKUP(A7188,'entry data'!B:C,2,0)),"",VLOOKUP(A7188,'entry data'!B:C,2,0))</f>
        <v/>
      </c>
      <c r="E7188" s="9" t="str">
        <f>IF(ISERROR(VLOOKUP(A7188,'entry data'!B:E,4,0)),"",VLOOKUP(A7188,'entry data'!B:E,4,0))</f>
        <v/>
      </c>
      <c r="F7188" s="11" t="str">
        <f>IF(A7188="","",IF(ISERROR(VLOOKUP(A7188,'entry data'!B:F,5,0)),"",VLOOKUP(A7188,'entry data'!B:F,5,0)))</f>
        <v/>
      </c>
      <c r="G7188" s="12" t="str">
        <f>IF(A7188="","",IF(ISERROR(VLOOKUP(A7188,'entry data'!B:I,8,0)),"",VLOOKUP(A7188,'entry data'!B:I,7,0)))</f>
        <v/>
      </c>
      <c r="H7188" s="13" t="str">
        <f>IF(A7188="","",IF(B7188=1,VLOOKUP(A7188,'entry data'!B:D,3,0),I7187))</f>
        <v/>
      </c>
      <c r="I7188" s="14" t="str">
        <f>IF(A7188="","",IF(E7188="weekly",7,IF(E7188="fortnightly",14,IF(E7188="monthly",DATE(IF(MONTH(H7188)=12,YEAR(H7188)+1,YEAR(H7188)),VLOOKUP(MONTH(H7188),index!$D$2:$G$13,2,0),DAY(H7188)),
IF(E7188="quarterly",DATE(IF(MONTH(H7188)&gt;=10,YEAR(H7188)+1,YEAR(H7188)),VLOOKUP(MONTH(H7188),index!$D$2:$G$13,3,0),DAY(H7188)),
IF(E7188="halfyearly",DATE(IF(MONTH(H7188)&gt;=7,YEAR(H7188)+1,YEAR(H7188)),VLOOKUP(MONTH(H7188),index!$D$2:$G$13,4,0),DAY(H7188)),
DATE(YEAR(H7188)+1,MONTH(H7188),DAY(H7188)))))-H7188))+H7188)</f>
        <v/>
      </c>
      <c r="J7188" s="9" t="str">
        <f t="shared" si="688"/>
        <v/>
      </c>
      <c r="K7188" s="11" t="str">
        <f t="shared" si="689"/>
        <v/>
      </c>
      <c r="L7188" s="11" t="str">
        <f t="shared" si="690"/>
        <v/>
      </c>
      <c r="M7188" s="11" t="str">
        <f>IF(A7188="","",VLOOKUP(E7188,index!$A$1:$B$6,2,0)*K7188*G7188)</f>
        <v/>
      </c>
      <c r="N7188" s="11" t="str">
        <f>IF(A7188="","",-PMT(G7188*VLOOKUP(E7188,index!$A$1:$B$6,2,0),C7188,F7188,0,0))</f>
        <v/>
      </c>
      <c r="O7188" s="11" t="str">
        <f t="shared" si="691"/>
        <v/>
      </c>
      <c r="P7188" s="11" t="str">
        <f t="shared" si="692"/>
        <v/>
      </c>
    </row>
    <row r="7189" spans="1:16" x14ac:dyDescent="0.25">
      <c r="A7189" s="9" t="str">
        <f>IF(A7188="","",IF(B7188&lt;C7188,A7188,IF(A7188=MAX('entry data'!$B$8:$B$507),"",A7188+1)))</f>
        <v/>
      </c>
      <c r="B7189" s="9" t="str">
        <f t="shared" si="687"/>
        <v/>
      </c>
      <c r="C7189" s="9" t="str">
        <f>IF(ISERROR(VLOOKUP(A7189,'entry data'!B:G,6,0)),"",VLOOKUP(A7189,'entry data'!B:G,6,0))</f>
        <v/>
      </c>
      <c r="D7189" s="9" t="str">
        <f>IF(ISERROR(VLOOKUP(A7189,'entry data'!B:C,2,0)),"",VLOOKUP(A7189,'entry data'!B:C,2,0))</f>
        <v/>
      </c>
      <c r="E7189" s="9" t="str">
        <f>IF(ISERROR(VLOOKUP(A7189,'entry data'!B:E,4,0)),"",VLOOKUP(A7189,'entry data'!B:E,4,0))</f>
        <v/>
      </c>
      <c r="F7189" s="11" t="str">
        <f>IF(A7189="","",IF(ISERROR(VLOOKUP(A7189,'entry data'!B:F,5,0)),"",VLOOKUP(A7189,'entry data'!B:F,5,0)))</f>
        <v/>
      </c>
      <c r="G7189" s="12" t="str">
        <f>IF(A7189="","",IF(ISERROR(VLOOKUP(A7189,'entry data'!B:I,8,0)),"",VLOOKUP(A7189,'entry data'!B:I,7,0)))</f>
        <v/>
      </c>
      <c r="H7189" s="13" t="str">
        <f>IF(A7189="","",IF(B7189=1,VLOOKUP(A7189,'entry data'!B:D,3,0),I7188))</f>
        <v/>
      </c>
      <c r="I7189" s="14" t="str">
        <f>IF(A7189="","",IF(E7189="weekly",7,IF(E7189="fortnightly",14,IF(E7189="monthly",DATE(IF(MONTH(H7189)=12,YEAR(H7189)+1,YEAR(H7189)),VLOOKUP(MONTH(H7189),index!$D$2:$G$13,2,0),DAY(H7189)),
IF(E7189="quarterly",DATE(IF(MONTH(H7189)&gt;=10,YEAR(H7189)+1,YEAR(H7189)),VLOOKUP(MONTH(H7189),index!$D$2:$G$13,3,0),DAY(H7189)),
IF(E7189="halfyearly",DATE(IF(MONTH(H7189)&gt;=7,YEAR(H7189)+1,YEAR(H7189)),VLOOKUP(MONTH(H7189),index!$D$2:$G$13,4,0),DAY(H7189)),
DATE(YEAR(H7189)+1,MONTH(H7189),DAY(H7189)))))-H7189))+H7189)</f>
        <v/>
      </c>
      <c r="J7189" s="9" t="str">
        <f t="shared" si="688"/>
        <v/>
      </c>
      <c r="K7189" s="11" t="str">
        <f t="shared" si="689"/>
        <v/>
      </c>
      <c r="L7189" s="11" t="str">
        <f t="shared" si="690"/>
        <v/>
      </c>
      <c r="M7189" s="11" t="str">
        <f>IF(A7189="","",VLOOKUP(E7189,index!$A$1:$B$6,2,0)*K7189*G7189)</f>
        <v/>
      </c>
      <c r="N7189" s="11" t="str">
        <f>IF(A7189="","",-PMT(G7189*VLOOKUP(E7189,index!$A$1:$B$6,2,0),C7189,F7189,0,0))</f>
        <v/>
      </c>
      <c r="O7189" s="11" t="str">
        <f t="shared" si="691"/>
        <v/>
      </c>
      <c r="P7189" s="11" t="str">
        <f t="shared" si="692"/>
        <v/>
      </c>
    </row>
    <row r="7190" spans="1:16" x14ac:dyDescent="0.25">
      <c r="A7190" s="9" t="str">
        <f>IF(A7189="","",IF(B7189&lt;C7189,A7189,IF(A7189=MAX('entry data'!$B$8:$B$507),"",A7189+1)))</f>
        <v/>
      </c>
      <c r="B7190" s="9" t="str">
        <f t="shared" si="687"/>
        <v/>
      </c>
      <c r="C7190" s="9" t="str">
        <f>IF(ISERROR(VLOOKUP(A7190,'entry data'!B:G,6,0)),"",VLOOKUP(A7190,'entry data'!B:G,6,0))</f>
        <v/>
      </c>
      <c r="D7190" s="9" t="str">
        <f>IF(ISERROR(VLOOKUP(A7190,'entry data'!B:C,2,0)),"",VLOOKUP(A7190,'entry data'!B:C,2,0))</f>
        <v/>
      </c>
      <c r="E7190" s="9" t="str">
        <f>IF(ISERROR(VLOOKUP(A7190,'entry data'!B:E,4,0)),"",VLOOKUP(A7190,'entry data'!B:E,4,0))</f>
        <v/>
      </c>
      <c r="F7190" s="11" t="str">
        <f>IF(A7190="","",IF(ISERROR(VLOOKUP(A7190,'entry data'!B:F,5,0)),"",VLOOKUP(A7190,'entry data'!B:F,5,0)))</f>
        <v/>
      </c>
      <c r="G7190" s="12" t="str">
        <f>IF(A7190="","",IF(ISERROR(VLOOKUP(A7190,'entry data'!B:I,8,0)),"",VLOOKUP(A7190,'entry data'!B:I,7,0)))</f>
        <v/>
      </c>
      <c r="H7190" s="13" t="str">
        <f>IF(A7190="","",IF(B7190=1,VLOOKUP(A7190,'entry data'!B:D,3,0),I7189))</f>
        <v/>
      </c>
      <c r="I7190" s="14" t="str">
        <f>IF(A7190="","",IF(E7190="weekly",7,IF(E7190="fortnightly",14,IF(E7190="monthly",DATE(IF(MONTH(H7190)=12,YEAR(H7190)+1,YEAR(H7190)),VLOOKUP(MONTH(H7190),index!$D$2:$G$13,2,0),DAY(H7190)),
IF(E7190="quarterly",DATE(IF(MONTH(H7190)&gt;=10,YEAR(H7190)+1,YEAR(H7190)),VLOOKUP(MONTH(H7190),index!$D$2:$G$13,3,0),DAY(H7190)),
IF(E7190="halfyearly",DATE(IF(MONTH(H7190)&gt;=7,YEAR(H7190)+1,YEAR(H7190)),VLOOKUP(MONTH(H7190),index!$D$2:$G$13,4,0),DAY(H7190)),
DATE(YEAR(H7190)+1,MONTH(H7190),DAY(H7190)))))-H7190))+H7190)</f>
        <v/>
      </c>
      <c r="J7190" s="9" t="str">
        <f t="shared" si="688"/>
        <v/>
      </c>
      <c r="K7190" s="11" t="str">
        <f t="shared" si="689"/>
        <v/>
      </c>
      <c r="L7190" s="11" t="str">
        <f t="shared" si="690"/>
        <v/>
      </c>
      <c r="M7190" s="11" t="str">
        <f>IF(A7190="","",VLOOKUP(E7190,index!$A$1:$B$6,2,0)*K7190*G7190)</f>
        <v/>
      </c>
      <c r="N7190" s="11" t="str">
        <f>IF(A7190="","",-PMT(G7190*VLOOKUP(E7190,index!$A$1:$B$6,2,0),C7190,F7190,0,0))</f>
        <v/>
      </c>
      <c r="O7190" s="11" t="str">
        <f t="shared" si="691"/>
        <v/>
      </c>
      <c r="P7190" s="11" t="str">
        <f t="shared" si="692"/>
        <v/>
      </c>
    </row>
    <row r="7191" spans="1:16" x14ac:dyDescent="0.25">
      <c r="A7191" s="9" t="str">
        <f>IF(A7190="","",IF(B7190&lt;C7190,A7190,IF(A7190=MAX('entry data'!$B$8:$B$507),"",A7190+1)))</f>
        <v/>
      </c>
      <c r="B7191" s="9" t="str">
        <f t="shared" ref="B7191:B7254" si="693">IF(A7191="","",IF(B7190=C7190,1,B7190+1))</f>
        <v/>
      </c>
      <c r="C7191" s="9" t="str">
        <f>IF(ISERROR(VLOOKUP(A7191,'entry data'!B:G,6,0)),"",VLOOKUP(A7191,'entry data'!B:G,6,0))</f>
        <v/>
      </c>
      <c r="D7191" s="9" t="str">
        <f>IF(ISERROR(VLOOKUP(A7191,'entry data'!B:C,2,0)),"",VLOOKUP(A7191,'entry data'!B:C,2,0))</f>
        <v/>
      </c>
      <c r="E7191" s="9" t="str">
        <f>IF(ISERROR(VLOOKUP(A7191,'entry data'!B:E,4,0)),"",VLOOKUP(A7191,'entry data'!B:E,4,0))</f>
        <v/>
      </c>
      <c r="F7191" s="11" t="str">
        <f>IF(A7191="","",IF(ISERROR(VLOOKUP(A7191,'entry data'!B:F,5,0)),"",VLOOKUP(A7191,'entry data'!B:F,5,0)))</f>
        <v/>
      </c>
      <c r="G7191" s="12" t="str">
        <f>IF(A7191="","",IF(ISERROR(VLOOKUP(A7191,'entry data'!B:I,8,0)),"",VLOOKUP(A7191,'entry data'!B:I,7,0)))</f>
        <v/>
      </c>
      <c r="H7191" s="13" t="str">
        <f>IF(A7191="","",IF(B7191=1,VLOOKUP(A7191,'entry data'!B:D,3,0),I7190))</f>
        <v/>
      </c>
      <c r="I7191" s="14" t="str">
        <f>IF(A7191="","",IF(E7191="weekly",7,IF(E7191="fortnightly",14,IF(E7191="monthly",DATE(IF(MONTH(H7191)=12,YEAR(H7191)+1,YEAR(H7191)),VLOOKUP(MONTH(H7191),index!$D$2:$G$13,2,0),DAY(H7191)),
IF(E7191="quarterly",DATE(IF(MONTH(H7191)&gt;=10,YEAR(H7191)+1,YEAR(H7191)),VLOOKUP(MONTH(H7191),index!$D$2:$G$13,3,0),DAY(H7191)),
IF(E7191="halfyearly",DATE(IF(MONTH(H7191)&gt;=7,YEAR(H7191)+1,YEAR(H7191)),VLOOKUP(MONTH(H7191),index!$D$2:$G$13,4,0),DAY(H7191)),
DATE(YEAR(H7191)+1,MONTH(H7191),DAY(H7191)))))-H7191))+H7191)</f>
        <v/>
      </c>
      <c r="J7191" s="9" t="str">
        <f t="shared" ref="J7191:J7254" si="694">IF(A7191="","",IF(MONTH(I7191)&lt;10,YEAR(I7191)&amp;"-0"&amp;MONTH(I7191),YEAR(I7191)&amp;"-"&amp;MONTH(I7191)))</f>
        <v/>
      </c>
      <c r="K7191" s="11" t="str">
        <f t="shared" ref="K7191:K7254" si="695">IF(A7191="","",IF(B7191=1,F7191,O7190))</f>
        <v/>
      </c>
      <c r="L7191" s="11" t="str">
        <f t="shared" ref="L7191:L7254" si="696">IF(A7191="","",N7191-M7191)</f>
        <v/>
      </c>
      <c r="M7191" s="11" t="str">
        <f>IF(A7191="","",VLOOKUP(E7191,index!$A$1:$B$6,2,0)*K7191*G7191)</f>
        <v/>
      </c>
      <c r="N7191" s="11" t="str">
        <f>IF(A7191="","",-PMT(G7191*VLOOKUP(E7191,index!$A$1:$B$6,2,0),C7191,F7191,0,0))</f>
        <v/>
      </c>
      <c r="O7191" s="11" t="str">
        <f t="shared" ref="O7191:O7254" si="697">IF(A7191="","",K7191-L7191)</f>
        <v/>
      </c>
      <c r="P7191" s="11" t="str">
        <f t="shared" si="692"/>
        <v/>
      </c>
    </row>
    <row r="7192" spans="1:16" x14ac:dyDescent="0.25">
      <c r="A7192" s="9" t="str">
        <f>IF(A7191="","",IF(B7191&lt;C7191,A7191,IF(A7191=MAX('entry data'!$B$8:$B$507),"",A7191+1)))</f>
        <v/>
      </c>
      <c r="B7192" s="9" t="str">
        <f t="shared" si="693"/>
        <v/>
      </c>
      <c r="C7192" s="9" t="str">
        <f>IF(ISERROR(VLOOKUP(A7192,'entry data'!B:G,6,0)),"",VLOOKUP(A7192,'entry data'!B:G,6,0))</f>
        <v/>
      </c>
      <c r="D7192" s="9" t="str">
        <f>IF(ISERROR(VLOOKUP(A7192,'entry data'!B:C,2,0)),"",VLOOKUP(A7192,'entry data'!B:C,2,0))</f>
        <v/>
      </c>
      <c r="E7192" s="9" t="str">
        <f>IF(ISERROR(VLOOKUP(A7192,'entry data'!B:E,4,0)),"",VLOOKUP(A7192,'entry data'!B:E,4,0))</f>
        <v/>
      </c>
      <c r="F7192" s="11" t="str">
        <f>IF(A7192="","",IF(ISERROR(VLOOKUP(A7192,'entry data'!B:F,5,0)),"",VLOOKUP(A7192,'entry data'!B:F,5,0)))</f>
        <v/>
      </c>
      <c r="G7192" s="12" t="str">
        <f>IF(A7192="","",IF(ISERROR(VLOOKUP(A7192,'entry data'!B:I,8,0)),"",VLOOKUP(A7192,'entry data'!B:I,7,0)))</f>
        <v/>
      </c>
      <c r="H7192" s="13" t="str">
        <f>IF(A7192="","",IF(B7192=1,VLOOKUP(A7192,'entry data'!B:D,3,0),I7191))</f>
        <v/>
      </c>
      <c r="I7192" s="14" t="str">
        <f>IF(A7192="","",IF(E7192="weekly",7,IF(E7192="fortnightly",14,IF(E7192="monthly",DATE(IF(MONTH(H7192)=12,YEAR(H7192)+1,YEAR(H7192)),VLOOKUP(MONTH(H7192),index!$D$2:$G$13,2,0),DAY(H7192)),
IF(E7192="quarterly",DATE(IF(MONTH(H7192)&gt;=10,YEAR(H7192)+1,YEAR(H7192)),VLOOKUP(MONTH(H7192),index!$D$2:$G$13,3,0),DAY(H7192)),
IF(E7192="halfyearly",DATE(IF(MONTH(H7192)&gt;=7,YEAR(H7192)+1,YEAR(H7192)),VLOOKUP(MONTH(H7192),index!$D$2:$G$13,4,0),DAY(H7192)),
DATE(YEAR(H7192)+1,MONTH(H7192),DAY(H7192)))))-H7192))+H7192)</f>
        <v/>
      </c>
      <c r="J7192" s="9" t="str">
        <f t="shared" si="694"/>
        <v/>
      </c>
      <c r="K7192" s="11" t="str">
        <f t="shared" si="695"/>
        <v/>
      </c>
      <c r="L7192" s="11" t="str">
        <f t="shared" si="696"/>
        <v/>
      </c>
      <c r="M7192" s="11" t="str">
        <f>IF(A7192="","",VLOOKUP(E7192,index!$A$1:$B$6,2,0)*K7192*G7192)</f>
        <v/>
      </c>
      <c r="N7192" s="11" t="str">
        <f>IF(A7192="","",-PMT(G7192*VLOOKUP(E7192,index!$A$1:$B$6,2,0),C7192,F7192,0,0))</f>
        <v/>
      </c>
      <c r="O7192" s="11" t="str">
        <f t="shared" si="697"/>
        <v/>
      </c>
      <c r="P7192" s="11" t="str">
        <f t="shared" si="692"/>
        <v/>
      </c>
    </row>
    <row r="7193" spans="1:16" x14ac:dyDescent="0.25">
      <c r="A7193" s="9" t="str">
        <f>IF(A7192="","",IF(B7192&lt;C7192,A7192,IF(A7192=MAX('entry data'!$B$8:$B$507),"",A7192+1)))</f>
        <v/>
      </c>
      <c r="B7193" s="9" t="str">
        <f t="shared" si="693"/>
        <v/>
      </c>
      <c r="C7193" s="9" t="str">
        <f>IF(ISERROR(VLOOKUP(A7193,'entry data'!B:G,6,0)),"",VLOOKUP(A7193,'entry data'!B:G,6,0))</f>
        <v/>
      </c>
      <c r="D7193" s="9" t="str">
        <f>IF(ISERROR(VLOOKUP(A7193,'entry data'!B:C,2,0)),"",VLOOKUP(A7193,'entry data'!B:C,2,0))</f>
        <v/>
      </c>
      <c r="E7193" s="9" t="str">
        <f>IF(ISERROR(VLOOKUP(A7193,'entry data'!B:E,4,0)),"",VLOOKUP(A7193,'entry data'!B:E,4,0))</f>
        <v/>
      </c>
      <c r="F7193" s="11" t="str">
        <f>IF(A7193="","",IF(ISERROR(VLOOKUP(A7193,'entry data'!B:F,5,0)),"",VLOOKUP(A7193,'entry data'!B:F,5,0)))</f>
        <v/>
      </c>
      <c r="G7193" s="12" t="str">
        <f>IF(A7193="","",IF(ISERROR(VLOOKUP(A7193,'entry data'!B:I,8,0)),"",VLOOKUP(A7193,'entry data'!B:I,7,0)))</f>
        <v/>
      </c>
      <c r="H7193" s="13" t="str">
        <f>IF(A7193="","",IF(B7193=1,VLOOKUP(A7193,'entry data'!B:D,3,0),I7192))</f>
        <v/>
      </c>
      <c r="I7193" s="14" t="str">
        <f>IF(A7193="","",IF(E7193="weekly",7,IF(E7193="fortnightly",14,IF(E7193="monthly",DATE(IF(MONTH(H7193)=12,YEAR(H7193)+1,YEAR(H7193)),VLOOKUP(MONTH(H7193),index!$D$2:$G$13,2,0),DAY(H7193)),
IF(E7193="quarterly",DATE(IF(MONTH(H7193)&gt;=10,YEAR(H7193)+1,YEAR(H7193)),VLOOKUP(MONTH(H7193),index!$D$2:$G$13,3,0),DAY(H7193)),
IF(E7193="halfyearly",DATE(IF(MONTH(H7193)&gt;=7,YEAR(H7193)+1,YEAR(H7193)),VLOOKUP(MONTH(H7193),index!$D$2:$G$13,4,0),DAY(H7193)),
DATE(YEAR(H7193)+1,MONTH(H7193),DAY(H7193)))))-H7193))+H7193)</f>
        <v/>
      </c>
      <c r="J7193" s="9" t="str">
        <f t="shared" si="694"/>
        <v/>
      </c>
      <c r="K7193" s="11" t="str">
        <f t="shared" si="695"/>
        <v/>
      </c>
      <c r="L7193" s="11" t="str">
        <f t="shared" si="696"/>
        <v/>
      </c>
      <c r="M7193" s="11" t="str">
        <f>IF(A7193="","",VLOOKUP(E7193,index!$A$1:$B$6,2,0)*K7193*G7193)</f>
        <v/>
      </c>
      <c r="N7193" s="11" t="str">
        <f>IF(A7193="","",-PMT(G7193*VLOOKUP(E7193,index!$A$1:$B$6,2,0),C7193,F7193,0,0))</f>
        <v/>
      </c>
      <c r="O7193" s="11" t="str">
        <f t="shared" si="697"/>
        <v/>
      </c>
      <c r="P7193" s="11" t="str">
        <f t="shared" si="692"/>
        <v/>
      </c>
    </row>
    <row r="7194" spans="1:16" x14ac:dyDescent="0.25">
      <c r="A7194" s="9" t="str">
        <f>IF(A7193="","",IF(B7193&lt;C7193,A7193,IF(A7193=MAX('entry data'!$B$8:$B$507),"",A7193+1)))</f>
        <v/>
      </c>
      <c r="B7194" s="9" t="str">
        <f t="shared" si="693"/>
        <v/>
      </c>
      <c r="C7194" s="9" t="str">
        <f>IF(ISERROR(VLOOKUP(A7194,'entry data'!B:G,6,0)),"",VLOOKUP(A7194,'entry data'!B:G,6,0))</f>
        <v/>
      </c>
      <c r="D7194" s="9" t="str">
        <f>IF(ISERROR(VLOOKUP(A7194,'entry data'!B:C,2,0)),"",VLOOKUP(A7194,'entry data'!B:C,2,0))</f>
        <v/>
      </c>
      <c r="E7194" s="9" t="str">
        <f>IF(ISERROR(VLOOKUP(A7194,'entry data'!B:E,4,0)),"",VLOOKUP(A7194,'entry data'!B:E,4,0))</f>
        <v/>
      </c>
      <c r="F7194" s="11" t="str">
        <f>IF(A7194="","",IF(ISERROR(VLOOKUP(A7194,'entry data'!B:F,5,0)),"",VLOOKUP(A7194,'entry data'!B:F,5,0)))</f>
        <v/>
      </c>
      <c r="G7194" s="12" t="str">
        <f>IF(A7194="","",IF(ISERROR(VLOOKUP(A7194,'entry data'!B:I,8,0)),"",VLOOKUP(A7194,'entry data'!B:I,7,0)))</f>
        <v/>
      </c>
      <c r="H7194" s="13" t="str">
        <f>IF(A7194="","",IF(B7194=1,VLOOKUP(A7194,'entry data'!B:D,3,0),I7193))</f>
        <v/>
      </c>
      <c r="I7194" s="14" t="str">
        <f>IF(A7194="","",IF(E7194="weekly",7,IF(E7194="fortnightly",14,IF(E7194="monthly",DATE(IF(MONTH(H7194)=12,YEAR(H7194)+1,YEAR(H7194)),VLOOKUP(MONTH(H7194),index!$D$2:$G$13,2,0),DAY(H7194)),
IF(E7194="quarterly",DATE(IF(MONTH(H7194)&gt;=10,YEAR(H7194)+1,YEAR(H7194)),VLOOKUP(MONTH(H7194),index!$D$2:$G$13,3,0),DAY(H7194)),
IF(E7194="halfyearly",DATE(IF(MONTH(H7194)&gt;=7,YEAR(H7194)+1,YEAR(H7194)),VLOOKUP(MONTH(H7194),index!$D$2:$G$13,4,0),DAY(H7194)),
DATE(YEAR(H7194)+1,MONTH(H7194),DAY(H7194)))))-H7194))+H7194)</f>
        <v/>
      </c>
      <c r="J7194" s="9" t="str">
        <f t="shared" si="694"/>
        <v/>
      </c>
      <c r="K7194" s="11" t="str">
        <f t="shared" si="695"/>
        <v/>
      </c>
      <c r="L7194" s="11" t="str">
        <f t="shared" si="696"/>
        <v/>
      </c>
      <c r="M7194" s="11" t="str">
        <f>IF(A7194="","",VLOOKUP(E7194,index!$A$1:$B$6,2,0)*K7194*G7194)</f>
        <v/>
      </c>
      <c r="N7194" s="11" t="str">
        <f>IF(A7194="","",-PMT(G7194*VLOOKUP(E7194,index!$A$1:$B$6,2,0),C7194,F7194,0,0))</f>
        <v/>
      </c>
      <c r="O7194" s="11" t="str">
        <f t="shared" si="697"/>
        <v/>
      </c>
      <c r="P7194" s="11" t="str">
        <f t="shared" si="692"/>
        <v/>
      </c>
    </row>
    <row r="7195" spans="1:16" x14ac:dyDescent="0.25">
      <c r="A7195" s="9" t="str">
        <f>IF(A7194="","",IF(B7194&lt;C7194,A7194,IF(A7194=MAX('entry data'!$B$8:$B$507),"",A7194+1)))</f>
        <v/>
      </c>
      <c r="B7195" s="9" t="str">
        <f t="shared" si="693"/>
        <v/>
      </c>
      <c r="C7195" s="9" t="str">
        <f>IF(ISERROR(VLOOKUP(A7195,'entry data'!B:G,6,0)),"",VLOOKUP(A7195,'entry data'!B:G,6,0))</f>
        <v/>
      </c>
      <c r="D7195" s="9" t="str">
        <f>IF(ISERROR(VLOOKUP(A7195,'entry data'!B:C,2,0)),"",VLOOKUP(A7195,'entry data'!B:C,2,0))</f>
        <v/>
      </c>
      <c r="E7195" s="9" t="str">
        <f>IF(ISERROR(VLOOKUP(A7195,'entry data'!B:E,4,0)),"",VLOOKUP(A7195,'entry data'!B:E,4,0))</f>
        <v/>
      </c>
      <c r="F7195" s="11" t="str">
        <f>IF(A7195="","",IF(ISERROR(VLOOKUP(A7195,'entry data'!B:F,5,0)),"",VLOOKUP(A7195,'entry data'!B:F,5,0)))</f>
        <v/>
      </c>
      <c r="G7195" s="12" t="str">
        <f>IF(A7195="","",IF(ISERROR(VLOOKUP(A7195,'entry data'!B:I,8,0)),"",VLOOKUP(A7195,'entry data'!B:I,7,0)))</f>
        <v/>
      </c>
      <c r="H7195" s="13" t="str">
        <f>IF(A7195="","",IF(B7195=1,VLOOKUP(A7195,'entry data'!B:D,3,0),I7194))</f>
        <v/>
      </c>
      <c r="I7195" s="14" t="str">
        <f>IF(A7195="","",IF(E7195="weekly",7,IF(E7195="fortnightly",14,IF(E7195="monthly",DATE(IF(MONTH(H7195)=12,YEAR(H7195)+1,YEAR(H7195)),VLOOKUP(MONTH(H7195),index!$D$2:$G$13,2,0),DAY(H7195)),
IF(E7195="quarterly",DATE(IF(MONTH(H7195)&gt;=10,YEAR(H7195)+1,YEAR(H7195)),VLOOKUP(MONTH(H7195),index!$D$2:$G$13,3,0),DAY(H7195)),
IF(E7195="halfyearly",DATE(IF(MONTH(H7195)&gt;=7,YEAR(H7195)+1,YEAR(H7195)),VLOOKUP(MONTH(H7195),index!$D$2:$G$13,4,0),DAY(H7195)),
DATE(YEAR(H7195)+1,MONTH(H7195),DAY(H7195)))))-H7195))+H7195)</f>
        <v/>
      </c>
      <c r="J7195" s="9" t="str">
        <f t="shared" si="694"/>
        <v/>
      </c>
      <c r="K7195" s="11" t="str">
        <f t="shared" si="695"/>
        <v/>
      </c>
      <c r="L7195" s="11" t="str">
        <f t="shared" si="696"/>
        <v/>
      </c>
      <c r="M7195" s="11" t="str">
        <f>IF(A7195="","",VLOOKUP(E7195,index!$A$1:$B$6,2,0)*K7195*G7195)</f>
        <v/>
      </c>
      <c r="N7195" s="11" t="str">
        <f>IF(A7195="","",-PMT(G7195*VLOOKUP(E7195,index!$A$1:$B$6,2,0),C7195,F7195,0,0))</f>
        <v/>
      </c>
      <c r="O7195" s="11" t="str">
        <f t="shared" si="697"/>
        <v/>
      </c>
      <c r="P7195" s="11" t="str">
        <f t="shared" si="692"/>
        <v/>
      </c>
    </row>
    <row r="7196" spans="1:16" x14ac:dyDescent="0.25">
      <c r="A7196" s="9" t="str">
        <f>IF(A7195="","",IF(B7195&lt;C7195,A7195,IF(A7195=MAX('entry data'!$B$8:$B$507),"",A7195+1)))</f>
        <v/>
      </c>
      <c r="B7196" s="9" t="str">
        <f t="shared" si="693"/>
        <v/>
      </c>
      <c r="C7196" s="9" t="str">
        <f>IF(ISERROR(VLOOKUP(A7196,'entry data'!B:G,6,0)),"",VLOOKUP(A7196,'entry data'!B:G,6,0))</f>
        <v/>
      </c>
      <c r="D7196" s="9" t="str">
        <f>IF(ISERROR(VLOOKUP(A7196,'entry data'!B:C,2,0)),"",VLOOKUP(A7196,'entry data'!B:C,2,0))</f>
        <v/>
      </c>
      <c r="E7196" s="9" t="str">
        <f>IF(ISERROR(VLOOKUP(A7196,'entry data'!B:E,4,0)),"",VLOOKUP(A7196,'entry data'!B:E,4,0))</f>
        <v/>
      </c>
      <c r="F7196" s="11" t="str">
        <f>IF(A7196="","",IF(ISERROR(VLOOKUP(A7196,'entry data'!B:F,5,0)),"",VLOOKUP(A7196,'entry data'!B:F,5,0)))</f>
        <v/>
      </c>
      <c r="G7196" s="12" t="str">
        <f>IF(A7196="","",IF(ISERROR(VLOOKUP(A7196,'entry data'!B:I,8,0)),"",VLOOKUP(A7196,'entry data'!B:I,7,0)))</f>
        <v/>
      </c>
      <c r="H7196" s="13" t="str">
        <f>IF(A7196="","",IF(B7196=1,VLOOKUP(A7196,'entry data'!B:D,3,0),I7195))</f>
        <v/>
      </c>
      <c r="I7196" s="14" t="str">
        <f>IF(A7196="","",IF(E7196="weekly",7,IF(E7196="fortnightly",14,IF(E7196="monthly",DATE(IF(MONTH(H7196)=12,YEAR(H7196)+1,YEAR(H7196)),VLOOKUP(MONTH(H7196),index!$D$2:$G$13,2,0),DAY(H7196)),
IF(E7196="quarterly",DATE(IF(MONTH(H7196)&gt;=10,YEAR(H7196)+1,YEAR(H7196)),VLOOKUP(MONTH(H7196),index!$D$2:$G$13,3,0),DAY(H7196)),
IF(E7196="halfyearly",DATE(IF(MONTH(H7196)&gt;=7,YEAR(H7196)+1,YEAR(H7196)),VLOOKUP(MONTH(H7196),index!$D$2:$G$13,4,0),DAY(H7196)),
DATE(YEAR(H7196)+1,MONTH(H7196),DAY(H7196)))))-H7196))+H7196)</f>
        <v/>
      </c>
      <c r="J7196" s="9" t="str">
        <f t="shared" si="694"/>
        <v/>
      </c>
      <c r="K7196" s="11" t="str">
        <f t="shared" si="695"/>
        <v/>
      </c>
      <c r="L7196" s="11" t="str">
        <f t="shared" si="696"/>
        <v/>
      </c>
      <c r="M7196" s="11" t="str">
        <f>IF(A7196="","",VLOOKUP(E7196,index!$A$1:$B$6,2,0)*K7196*G7196)</f>
        <v/>
      </c>
      <c r="N7196" s="11" t="str">
        <f>IF(A7196="","",-PMT(G7196*VLOOKUP(E7196,index!$A$1:$B$6,2,0),C7196,F7196,0,0))</f>
        <v/>
      </c>
      <c r="O7196" s="11" t="str">
        <f t="shared" si="697"/>
        <v/>
      </c>
      <c r="P7196" s="11" t="str">
        <f t="shared" si="692"/>
        <v/>
      </c>
    </row>
    <row r="7197" spans="1:16" x14ac:dyDescent="0.25">
      <c r="A7197" s="9" t="str">
        <f>IF(A7196="","",IF(B7196&lt;C7196,A7196,IF(A7196=MAX('entry data'!$B$8:$B$507),"",A7196+1)))</f>
        <v/>
      </c>
      <c r="B7197" s="9" t="str">
        <f t="shared" si="693"/>
        <v/>
      </c>
      <c r="C7197" s="9" t="str">
        <f>IF(ISERROR(VLOOKUP(A7197,'entry data'!B:G,6,0)),"",VLOOKUP(A7197,'entry data'!B:G,6,0))</f>
        <v/>
      </c>
      <c r="D7197" s="9" t="str">
        <f>IF(ISERROR(VLOOKUP(A7197,'entry data'!B:C,2,0)),"",VLOOKUP(A7197,'entry data'!B:C,2,0))</f>
        <v/>
      </c>
      <c r="E7197" s="9" t="str">
        <f>IF(ISERROR(VLOOKUP(A7197,'entry data'!B:E,4,0)),"",VLOOKUP(A7197,'entry data'!B:E,4,0))</f>
        <v/>
      </c>
      <c r="F7197" s="11" t="str">
        <f>IF(A7197="","",IF(ISERROR(VLOOKUP(A7197,'entry data'!B:F,5,0)),"",VLOOKUP(A7197,'entry data'!B:F,5,0)))</f>
        <v/>
      </c>
      <c r="G7197" s="12" t="str">
        <f>IF(A7197="","",IF(ISERROR(VLOOKUP(A7197,'entry data'!B:I,8,0)),"",VLOOKUP(A7197,'entry data'!B:I,7,0)))</f>
        <v/>
      </c>
      <c r="H7197" s="13" t="str">
        <f>IF(A7197="","",IF(B7197=1,VLOOKUP(A7197,'entry data'!B:D,3,0),I7196))</f>
        <v/>
      </c>
      <c r="I7197" s="14" t="str">
        <f>IF(A7197="","",IF(E7197="weekly",7,IF(E7197="fortnightly",14,IF(E7197="monthly",DATE(IF(MONTH(H7197)=12,YEAR(H7197)+1,YEAR(H7197)),VLOOKUP(MONTH(H7197),index!$D$2:$G$13,2,0),DAY(H7197)),
IF(E7197="quarterly",DATE(IF(MONTH(H7197)&gt;=10,YEAR(H7197)+1,YEAR(H7197)),VLOOKUP(MONTH(H7197),index!$D$2:$G$13,3,0),DAY(H7197)),
IF(E7197="halfyearly",DATE(IF(MONTH(H7197)&gt;=7,YEAR(H7197)+1,YEAR(H7197)),VLOOKUP(MONTH(H7197),index!$D$2:$G$13,4,0),DAY(H7197)),
DATE(YEAR(H7197)+1,MONTH(H7197),DAY(H7197)))))-H7197))+H7197)</f>
        <v/>
      </c>
      <c r="J7197" s="9" t="str">
        <f t="shared" si="694"/>
        <v/>
      </c>
      <c r="K7197" s="11" t="str">
        <f t="shared" si="695"/>
        <v/>
      </c>
      <c r="L7197" s="11" t="str">
        <f t="shared" si="696"/>
        <v/>
      </c>
      <c r="M7197" s="11" t="str">
        <f>IF(A7197="","",VLOOKUP(E7197,index!$A$1:$B$6,2,0)*K7197*G7197)</f>
        <v/>
      </c>
      <c r="N7197" s="11" t="str">
        <f>IF(A7197="","",-PMT(G7197*VLOOKUP(E7197,index!$A$1:$B$6,2,0),C7197,F7197,0,0))</f>
        <v/>
      </c>
      <c r="O7197" s="11" t="str">
        <f t="shared" si="697"/>
        <v/>
      </c>
      <c r="P7197" s="11" t="str">
        <f t="shared" si="692"/>
        <v/>
      </c>
    </row>
    <row r="7198" spans="1:16" x14ac:dyDescent="0.25">
      <c r="A7198" s="9" t="str">
        <f>IF(A7197="","",IF(B7197&lt;C7197,A7197,IF(A7197=MAX('entry data'!$B$8:$B$507),"",A7197+1)))</f>
        <v/>
      </c>
      <c r="B7198" s="9" t="str">
        <f t="shared" si="693"/>
        <v/>
      </c>
      <c r="C7198" s="9" t="str">
        <f>IF(ISERROR(VLOOKUP(A7198,'entry data'!B:G,6,0)),"",VLOOKUP(A7198,'entry data'!B:G,6,0))</f>
        <v/>
      </c>
      <c r="D7198" s="9" t="str">
        <f>IF(ISERROR(VLOOKUP(A7198,'entry data'!B:C,2,0)),"",VLOOKUP(A7198,'entry data'!B:C,2,0))</f>
        <v/>
      </c>
      <c r="E7198" s="9" t="str">
        <f>IF(ISERROR(VLOOKUP(A7198,'entry data'!B:E,4,0)),"",VLOOKUP(A7198,'entry data'!B:E,4,0))</f>
        <v/>
      </c>
      <c r="F7198" s="11" t="str">
        <f>IF(A7198="","",IF(ISERROR(VLOOKUP(A7198,'entry data'!B:F,5,0)),"",VLOOKUP(A7198,'entry data'!B:F,5,0)))</f>
        <v/>
      </c>
      <c r="G7198" s="12" t="str">
        <f>IF(A7198="","",IF(ISERROR(VLOOKUP(A7198,'entry data'!B:I,8,0)),"",VLOOKUP(A7198,'entry data'!B:I,7,0)))</f>
        <v/>
      </c>
      <c r="H7198" s="13" t="str">
        <f>IF(A7198="","",IF(B7198=1,VLOOKUP(A7198,'entry data'!B:D,3,0),I7197))</f>
        <v/>
      </c>
      <c r="I7198" s="14" t="str">
        <f>IF(A7198="","",IF(E7198="weekly",7,IF(E7198="fortnightly",14,IF(E7198="monthly",DATE(IF(MONTH(H7198)=12,YEAR(H7198)+1,YEAR(H7198)),VLOOKUP(MONTH(H7198),index!$D$2:$G$13,2,0),DAY(H7198)),
IF(E7198="quarterly",DATE(IF(MONTH(H7198)&gt;=10,YEAR(H7198)+1,YEAR(H7198)),VLOOKUP(MONTH(H7198),index!$D$2:$G$13,3,0),DAY(H7198)),
IF(E7198="halfyearly",DATE(IF(MONTH(H7198)&gt;=7,YEAR(H7198)+1,YEAR(H7198)),VLOOKUP(MONTH(H7198),index!$D$2:$G$13,4,0),DAY(H7198)),
DATE(YEAR(H7198)+1,MONTH(H7198),DAY(H7198)))))-H7198))+H7198)</f>
        <v/>
      </c>
      <c r="J7198" s="9" t="str">
        <f t="shared" si="694"/>
        <v/>
      </c>
      <c r="K7198" s="11" t="str">
        <f t="shared" si="695"/>
        <v/>
      </c>
      <c r="L7198" s="11" t="str">
        <f t="shared" si="696"/>
        <v/>
      </c>
      <c r="M7198" s="11" t="str">
        <f>IF(A7198="","",VLOOKUP(E7198,index!$A$1:$B$6,2,0)*K7198*G7198)</f>
        <v/>
      </c>
      <c r="N7198" s="11" t="str">
        <f>IF(A7198="","",-PMT(G7198*VLOOKUP(E7198,index!$A$1:$B$6,2,0),C7198,F7198,0,0))</f>
        <v/>
      </c>
      <c r="O7198" s="11" t="str">
        <f t="shared" si="697"/>
        <v/>
      </c>
      <c r="P7198" s="11" t="str">
        <f t="shared" si="692"/>
        <v/>
      </c>
    </row>
    <row r="7199" spans="1:16" x14ac:dyDescent="0.25">
      <c r="A7199" s="9" t="str">
        <f>IF(A7198="","",IF(B7198&lt;C7198,A7198,IF(A7198=MAX('entry data'!$B$8:$B$507),"",A7198+1)))</f>
        <v/>
      </c>
      <c r="B7199" s="9" t="str">
        <f t="shared" si="693"/>
        <v/>
      </c>
      <c r="C7199" s="9" t="str">
        <f>IF(ISERROR(VLOOKUP(A7199,'entry data'!B:G,6,0)),"",VLOOKUP(A7199,'entry data'!B:G,6,0))</f>
        <v/>
      </c>
      <c r="D7199" s="9" t="str">
        <f>IF(ISERROR(VLOOKUP(A7199,'entry data'!B:C,2,0)),"",VLOOKUP(A7199,'entry data'!B:C,2,0))</f>
        <v/>
      </c>
      <c r="E7199" s="9" t="str">
        <f>IF(ISERROR(VLOOKUP(A7199,'entry data'!B:E,4,0)),"",VLOOKUP(A7199,'entry data'!B:E,4,0))</f>
        <v/>
      </c>
      <c r="F7199" s="11" t="str">
        <f>IF(A7199="","",IF(ISERROR(VLOOKUP(A7199,'entry data'!B:F,5,0)),"",VLOOKUP(A7199,'entry data'!B:F,5,0)))</f>
        <v/>
      </c>
      <c r="G7199" s="12" t="str">
        <f>IF(A7199="","",IF(ISERROR(VLOOKUP(A7199,'entry data'!B:I,8,0)),"",VLOOKUP(A7199,'entry data'!B:I,7,0)))</f>
        <v/>
      </c>
      <c r="H7199" s="13" t="str">
        <f>IF(A7199="","",IF(B7199=1,VLOOKUP(A7199,'entry data'!B:D,3,0),I7198))</f>
        <v/>
      </c>
      <c r="I7199" s="14" t="str">
        <f>IF(A7199="","",IF(E7199="weekly",7,IF(E7199="fortnightly",14,IF(E7199="monthly",DATE(IF(MONTH(H7199)=12,YEAR(H7199)+1,YEAR(H7199)),VLOOKUP(MONTH(H7199),index!$D$2:$G$13,2,0),DAY(H7199)),
IF(E7199="quarterly",DATE(IF(MONTH(H7199)&gt;=10,YEAR(H7199)+1,YEAR(H7199)),VLOOKUP(MONTH(H7199),index!$D$2:$G$13,3,0),DAY(H7199)),
IF(E7199="halfyearly",DATE(IF(MONTH(H7199)&gt;=7,YEAR(H7199)+1,YEAR(H7199)),VLOOKUP(MONTH(H7199),index!$D$2:$G$13,4,0),DAY(H7199)),
DATE(YEAR(H7199)+1,MONTH(H7199),DAY(H7199)))))-H7199))+H7199)</f>
        <v/>
      </c>
      <c r="J7199" s="9" t="str">
        <f t="shared" si="694"/>
        <v/>
      </c>
      <c r="K7199" s="11" t="str">
        <f t="shared" si="695"/>
        <v/>
      </c>
      <c r="L7199" s="11" t="str">
        <f t="shared" si="696"/>
        <v/>
      </c>
      <c r="M7199" s="11" t="str">
        <f>IF(A7199="","",VLOOKUP(E7199,index!$A$1:$B$6,2,0)*K7199*G7199)</f>
        <v/>
      </c>
      <c r="N7199" s="11" t="str">
        <f>IF(A7199="","",-PMT(G7199*VLOOKUP(E7199,index!$A$1:$B$6,2,0),C7199,F7199,0,0))</f>
        <v/>
      </c>
      <c r="O7199" s="11" t="str">
        <f t="shared" si="697"/>
        <v/>
      </c>
      <c r="P7199" s="11" t="str">
        <f t="shared" si="692"/>
        <v/>
      </c>
    </row>
    <row r="7200" spans="1:16" x14ac:dyDescent="0.25">
      <c r="A7200" s="9" t="str">
        <f>IF(A7199="","",IF(B7199&lt;C7199,A7199,IF(A7199=MAX('entry data'!$B$8:$B$507),"",A7199+1)))</f>
        <v/>
      </c>
      <c r="B7200" s="9" t="str">
        <f t="shared" si="693"/>
        <v/>
      </c>
      <c r="C7200" s="9" t="str">
        <f>IF(ISERROR(VLOOKUP(A7200,'entry data'!B:G,6,0)),"",VLOOKUP(A7200,'entry data'!B:G,6,0))</f>
        <v/>
      </c>
      <c r="D7200" s="9" t="str">
        <f>IF(ISERROR(VLOOKUP(A7200,'entry data'!B:C,2,0)),"",VLOOKUP(A7200,'entry data'!B:C,2,0))</f>
        <v/>
      </c>
      <c r="E7200" s="9" t="str">
        <f>IF(ISERROR(VLOOKUP(A7200,'entry data'!B:E,4,0)),"",VLOOKUP(A7200,'entry data'!B:E,4,0))</f>
        <v/>
      </c>
      <c r="F7200" s="11" t="str">
        <f>IF(A7200="","",IF(ISERROR(VLOOKUP(A7200,'entry data'!B:F,5,0)),"",VLOOKUP(A7200,'entry data'!B:F,5,0)))</f>
        <v/>
      </c>
      <c r="G7200" s="12" t="str">
        <f>IF(A7200="","",IF(ISERROR(VLOOKUP(A7200,'entry data'!B:I,8,0)),"",VLOOKUP(A7200,'entry data'!B:I,7,0)))</f>
        <v/>
      </c>
      <c r="H7200" s="13" t="str">
        <f>IF(A7200="","",IF(B7200=1,VLOOKUP(A7200,'entry data'!B:D,3,0),I7199))</f>
        <v/>
      </c>
      <c r="I7200" s="14" t="str">
        <f>IF(A7200="","",IF(E7200="weekly",7,IF(E7200="fortnightly",14,IF(E7200="monthly",DATE(IF(MONTH(H7200)=12,YEAR(H7200)+1,YEAR(H7200)),VLOOKUP(MONTH(H7200),index!$D$2:$G$13,2,0),DAY(H7200)),
IF(E7200="quarterly",DATE(IF(MONTH(H7200)&gt;=10,YEAR(H7200)+1,YEAR(H7200)),VLOOKUP(MONTH(H7200),index!$D$2:$G$13,3,0),DAY(H7200)),
IF(E7200="halfyearly",DATE(IF(MONTH(H7200)&gt;=7,YEAR(H7200)+1,YEAR(H7200)),VLOOKUP(MONTH(H7200),index!$D$2:$G$13,4,0),DAY(H7200)),
DATE(YEAR(H7200)+1,MONTH(H7200),DAY(H7200)))))-H7200))+H7200)</f>
        <v/>
      </c>
      <c r="J7200" s="9" t="str">
        <f t="shared" si="694"/>
        <v/>
      </c>
      <c r="K7200" s="11" t="str">
        <f t="shared" si="695"/>
        <v/>
      </c>
      <c r="L7200" s="11" t="str">
        <f t="shared" si="696"/>
        <v/>
      </c>
      <c r="M7200" s="11" t="str">
        <f>IF(A7200="","",VLOOKUP(E7200,index!$A$1:$B$6,2,0)*K7200*G7200)</f>
        <v/>
      </c>
      <c r="N7200" s="11" t="str">
        <f>IF(A7200="","",-PMT(G7200*VLOOKUP(E7200,index!$A$1:$B$6,2,0),C7200,F7200,0,0))</f>
        <v/>
      </c>
      <c r="O7200" s="11" t="str">
        <f t="shared" si="697"/>
        <v/>
      </c>
      <c r="P7200" s="11" t="str">
        <f t="shared" si="692"/>
        <v/>
      </c>
    </row>
    <row r="7201" spans="1:16" x14ac:dyDescent="0.25">
      <c r="A7201" s="9" t="str">
        <f>IF(A7200="","",IF(B7200&lt;C7200,A7200,IF(A7200=MAX('entry data'!$B$8:$B$507),"",A7200+1)))</f>
        <v/>
      </c>
      <c r="B7201" s="9" t="str">
        <f t="shared" si="693"/>
        <v/>
      </c>
      <c r="C7201" s="9" t="str">
        <f>IF(ISERROR(VLOOKUP(A7201,'entry data'!B:G,6,0)),"",VLOOKUP(A7201,'entry data'!B:G,6,0))</f>
        <v/>
      </c>
      <c r="D7201" s="9" t="str">
        <f>IF(ISERROR(VLOOKUP(A7201,'entry data'!B:C,2,0)),"",VLOOKUP(A7201,'entry data'!B:C,2,0))</f>
        <v/>
      </c>
      <c r="E7201" s="9" t="str">
        <f>IF(ISERROR(VLOOKUP(A7201,'entry data'!B:E,4,0)),"",VLOOKUP(A7201,'entry data'!B:E,4,0))</f>
        <v/>
      </c>
      <c r="F7201" s="11" t="str">
        <f>IF(A7201="","",IF(ISERROR(VLOOKUP(A7201,'entry data'!B:F,5,0)),"",VLOOKUP(A7201,'entry data'!B:F,5,0)))</f>
        <v/>
      </c>
      <c r="G7201" s="12" t="str">
        <f>IF(A7201="","",IF(ISERROR(VLOOKUP(A7201,'entry data'!B:I,8,0)),"",VLOOKUP(A7201,'entry data'!B:I,7,0)))</f>
        <v/>
      </c>
      <c r="H7201" s="13" t="str">
        <f>IF(A7201="","",IF(B7201=1,VLOOKUP(A7201,'entry data'!B:D,3,0),I7200))</f>
        <v/>
      </c>
      <c r="I7201" s="14" t="str">
        <f>IF(A7201="","",IF(E7201="weekly",7,IF(E7201="fortnightly",14,IF(E7201="monthly",DATE(IF(MONTH(H7201)=12,YEAR(H7201)+1,YEAR(H7201)),VLOOKUP(MONTH(H7201),index!$D$2:$G$13,2,0),DAY(H7201)),
IF(E7201="quarterly",DATE(IF(MONTH(H7201)&gt;=10,YEAR(H7201)+1,YEAR(H7201)),VLOOKUP(MONTH(H7201),index!$D$2:$G$13,3,0),DAY(H7201)),
IF(E7201="halfyearly",DATE(IF(MONTH(H7201)&gt;=7,YEAR(H7201)+1,YEAR(H7201)),VLOOKUP(MONTH(H7201),index!$D$2:$G$13,4,0),DAY(H7201)),
DATE(YEAR(H7201)+1,MONTH(H7201),DAY(H7201)))))-H7201))+H7201)</f>
        <v/>
      </c>
      <c r="J7201" s="9" t="str">
        <f t="shared" si="694"/>
        <v/>
      </c>
      <c r="K7201" s="11" t="str">
        <f t="shared" si="695"/>
        <v/>
      </c>
      <c r="L7201" s="11" t="str">
        <f t="shared" si="696"/>
        <v/>
      </c>
      <c r="M7201" s="11" t="str">
        <f>IF(A7201="","",VLOOKUP(E7201,index!$A$1:$B$6,2,0)*K7201*G7201)</f>
        <v/>
      </c>
      <c r="N7201" s="11" t="str">
        <f>IF(A7201="","",-PMT(G7201*VLOOKUP(E7201,index!$A$1:$B$6,2,0),C7201,F7201,0,0))</f>
        <v/>
      </c>
      <c r="O7201" s="11" t="str">
        <f t="shared" si="697"/>
        <v/>
      </c>
      <c r="P7201" s="11" t="str">
        <f t="shared" si="692"/>
        <v/>
      </c>
    </row>
    <row r="7202" spans="1:16" x14ac:dyDescent="0.25">
      <c r="A7202" s="9" t="str">
        <f>IF(A7201="","",IF(B7201&lt;C7201,A7201,IF(A7201=MAX('entry data'!$B$8:$B$507),"",A7201+1)))</f>
        <v/>
      </c>
      <c r="B7202" s="9" t="str">
        <f t="shared" si="693"/>
        <v/>
      </c>
      <c r="C7202" s="9" t="str">
        <f>IF(ISERROR(VLOOKUP(A7202,'entry data'!B:G,6,0)),"",VLOOKUP(A7202,'entry data'!B:G,6,0))</f>
        <v/>
      </c>
      <c r="D7202" s="9" t="str">
        <f>IF(ISERROR(VLOOKUP(A7202,'entry data'!B:C,2,0)),"",VLOOKUP(A7202,'entry data'!B:C,2,0))</f>
        <v/>
      </c>
      <c r="E7202" s="9" t="str">
        <f>IF(ISERROR(VLOOKUP(A7202,'entry data'!B:E,4,0)),"",VLOOKUP(A7202,'entry data'!B:E,4,0))</f>
        <v/>
      </c>
      <c r="F7202" s="11" t="str">
        <f>IF(A7202="","",IF(ISERROR(VLOOKUP(A7202,'entry data'!B:F,5,0)),"",VLOOKUP(A7202,'entry data'!B:F,5,0)))</f>
        <v/>
      </c>
      <c r="G7202" s="12" t="str">
        <f>IF(A7202="","",IF(ISERROR(VLOOKUP(A7202,'entry data'!B:I,8,0)),"",VLOOKUP(A7202,'entry data'!B:I,7,0)))</f>
        <v/>
      </c>
      <c r="H7202" s="13" t="str">
        <f>IF(A7202="","",IF(B7202=1,VLOOKUP(A7202,'entry data'!B:D,3,0),I7201))</f>
        <v/>
      </c>
      <c r="I7202" s="14" t="str">
        <f>IF(A7202="","",IF(E7202="weekly",7,IF(E7202="fortnightly",14,IF(E7202="monthly",DATE(IF(MONTH(H7202)=12,YEAR(H7202)+1,YEAR(H7202)),VLOOKUP(MONTH(H7202),index!$D$2:$G$13,2,0),DAY(H7202)),
IF(E7202="quarterly",DATE(IF(MONTH(H7202)&gt;=10,YEAR(H7202)+1,YEAR(H7202)),VLOOKUP(MONTH(H7202),index!$D$2:$G$13,3,0),DAY(H7202)),
IF(E7202="halfyearly",DATE(IF(MONTH(H7202)&gt;=7,YEAR(H7202)+1,YEAR(H7202)),VLOOKUP(MONTH(H7202),index!$D$2:$G$13,4,0),DAY(H7202)),
DATE(YEAR(H7202)+1,MONTH(H7202),DAY(H7202)))))-H7202))+H7202)</f>
        <v/>
      </c>
      <c r="J7202" s="9" t="str">
        <f t="shared" si="694"/>
        <v/>
      </c>
      <c r="K7202" s="11" t="str">
        <f t="shared" si="695"/>
        <v/>
      </c>
      <c r="L7202" s="11" t="str">
        <f t="shared" si="696"/>
        <v/>
      </c>
      <c r="M7202" s="11" t="str">
        <f>IF(A7202="","",VLOOKUP(E7202,index!$A$1:$B$6,2,0)*K7202*G7202)</f>
        <v/>
      </c>
      <c r="N7202" s="11" t="str">
        <f>IF(A7202="","",-PMT(G7202*VLOOKUP(E7202,index!$A$1:$B$6,2,0),C7202,F7202,0,0))</f>
        <v/>
      </c>
      <c r="O7202" s="11" t="str">
        <f t="shared" si="697"/>
        <v/>
      </c>
      <c r="P7202" s="11" t="str">
        <f t="shared" si="692"/>
        <v/>
      </c>
    </row>
    <row r="7203" spans="1:16" x14ac:dyDescent="0.25">
      <c r="A7203" s="9" t="str">
        <f>IF(A7202="","",IF(B7202&lt;C7202,A7202,IF(A7202=MAX('entry data'!$B$8:$B$507),"",A7202+1)))</f>
        <v/>
      </c>
      <c r="B7203" s="9" t="str">
        <f t="shared" si="693"/>
        <v/>
      </c>
      <c r="C7203" s="9" t="str">
        <f>IF(ISERROR(VLOOKUP(A7203,'entry data'!B:G,6,0)),"",VLOOKUP(A7203,'entry data'!B:G,6,0))</f>
        <v/>
      </c>
      <c r="D7203" s="9" t="str">
        <f>IF(ISERROR(VLOOKUP(A7203,'entry data'!B:C,2,0)),"",VLOOKUP(A7203,'entry data'!B:C,2,0))</f>
        <v/>
      </c>
      <c r="E7203" s="9" t="str">
        <f>IF(ISERROR(VLOOKUP(A7203,'entry data'!B:E,4,0)),"",VLOOKUP(A7203,'entry data'!B:E,4,0))</f>
        <v/>
      </c>
      <c r="F7203" s="11" t="str">
        <f>IF(A7203="","",IF(ISERROR(VLOOKUP(A7203,'entry data'!B:F,5,0)),"",VLOOKUP(A7203,'entry data'!B:F,5,0)))</f>
        <v/>
      </c>
      <c r="G7203" s="12" t="str">
        <f>IF(A7203="","",IF(ISERROR(VLOOKUP(A7203,'entry data'!B:I,8,0)),"",VLOOKUP(A7203,'entry data'!B:I,7,0)))</f>
        <v/>
      </c>
      <c r="H7203" s="13" t="str">
        <f>IF(A7203="","",IF(B7203=1,VLOOKUP(A7203,'entry data'!B:D,3,0),I7202))</f>
        <v/>
      </c>
      <c r="I7203" s="14" t="str">
        <f>IF(A7203="","",IF(E7203="weekly",7,IF(E7203="fortnightly",14,IF(E7203="monthly",DATE(IF(MONTH(H7203)=12,YEAR(H7203)+1,YEAR(H7203)),VLOOKUP(MONTH(H7203),index!$D$2:$G$13,2,0),DAY(H7203)),
IF(E7203="quarterly",DATE(IF(MONTH(H7203)&gt;=10,YEAR(H7203)+1,YEAR(H7203)),VLOOKUP(MONTH(H7203),index!$D$2:$G$13,3,0),DAY(H7203)),
IF(E7203="halfyearly",DATE(IF(MONTH(H7203)&gt;=7,YEAR(H7203)+1,YEAR(H7203)),VLOOKUP(MONTH(H7203),index!$D$2:$G$13,4,0),DAY(H7203)),
DATE(YEAR(H7203)+1,MONTH(H7203),DAY(H7203)))))-H7203))+H7203)</f>
        <v/>
      </c>
      <c r="J7203" s="9" t="str">
        <f t="shared" si="694"/>
        <v/>
      </c>
      <c r="K7203" s="11" t="str">
        <f t="shared" si="695"/>
        <v/>
      </c>
      <c r="L7203" s="11" t="str">
        <f t="shared" si="696"/>
        <v/>
      </c>
      <c r="M7203" s="11" t="str">
        <f>IF(A7203="","",VLOOKUP(E7203,index!$A$1:$B$6,2,0)*K7203*G7203)</f>
        <v/>
      </c>
      <c r="N7203" s="11" t="str">
        <f>IF(A7203="","",-PMT(G7203*VLOOKUP(E7203,index!$A$1:$B$6,2,0),C7203,F7203,0,0))</f>
        <v/>
      </c>
      <c r="O7203" s="11" t="str">
        <f t="shared" si="697"/>
        <v/>
      </c>
      <c r="P7203" s="11" t="str">
        <f t="shared" si="692"/>
        <v/>
      </c>
    </row>
    <row r="7204" spans="1:16" x14ac:dyDescent="0.25">
      <c r="A7204" s="9" t="str">
        <f>IF(A7203="","",IF(B7203&lt;C7203,A7203,IF(A7203=MAX('entry data'!$B$8:$B$507),"",A7203+1)))</f>
        <v/>
      </c>
      <c r="B7204" s="9" t="str">
        <f t="shared" si="693"/>
        <v/>
      </c>
      <c r="C7204" s="9" t="str">
        <f>IF(ISERROR(VLOOKUP(A7204,'entry data'!B:G,6,0)),"",VLOOKUP(A7204,'entry data'!B:G,6,0))</f>
        <v/>
      </c>
      <c r="D7204" s="9" t="str">
        <f>IF(ISERROR(VLOOKUP(A7204,'entry data'!B:C,2,0)),"",VLOOKUP(A7204,'entry data'!B:C,2,0))</f>
        <v/>
      </c>
      <c r="E7204" s="9" t="str">
        <f>IF(ISERROR(VLOOKUP(A7204,'entry data'!B:E,4,0)),"",VLOOKUP(A7204,'entry data'!B:E,4,0))</f>
        <v/>
      </c>
      <c r="F7204" s="11" t="str">
        <f>IF(A7204="","",IF(ISERROR(VLOOKUP(A7204,'entry data'!B:F,5,0)),"",VLOOKUP(A7204,'entry data'!B:F,5,0)))</f>
        <v/>
      </c>
      <c r="G7204" s="12" t="str">
        <f>IF(A7204="","",IF(ISERROR(VLOOKUP(A7204,'entry data'!B:I,8,0)),"",VLOOKUP(A7204,'entry data'!B:I,7,0)))</f>
        <v/>
      </c>
      <c r="H7204" s="13" t="str">
        <f>IF(A7204="","",IF(B7204=1,VLOOKUP(A7204,'entry data'!B:D,3,0),I7203))</f>
        <v/>
      </c>
      <c r="I7204" s="14" t="str">
        <f>IF(A7204="","",IF(E7204="weekly",7,IF(E7204="fortnightly",14,IF(E7204="monthly",DATE(IF(MONTH(H7204)=12,YEAR(H7204)+1,YEAR(H7204)),VLOOKUP(MONTH(H7204),index!$D$2:$G$13,2,0),DAY(H7204)),
IF(E7204="quarterly",DATE(IF(MONTH(H7204)&gt;=10,YEAR(H7204)+1,YEAR(H7204)),VLOOKUP(MONTH(H7204),index!$D$2:$G$13,3,0),DAY(H7204)),
IF(E7204="halfyearly",DATE(IF(MONTH(H7204)&gt;=7,YEAR(H7204)+1,YEAR(H7204)),VLOOKUP(MONTH(H7204),index!$D$2:$G$13,4,0),DAY(H7204)),
DATE(YEAR(H7204)+1,MONTH(H7204),DAY(H7204)))))-H7204))+H7204)</f>
        <v/>
      </c>
      <c r="J7204" s="9" t="str">
        <f t="shared" si="694"/>
        <v/>
      </c>
      <c r="K7204" s="11" t="str">
        <f t="shared" si="695"/>
        <v/>
      </c>
      <c r="L7204" s="11" t="str">
        <f t="shared" si="696"/>
        <v/>
      </c>
      <c r="M7204" s="11" t="str">
        <f>IF(A7204="","",VLOOKUP(E7204,index!$A$1:$B$6,2,0)*K7204*G7204)</f>
        <v/>
      </c>
      <c r="N7204" s="11" t="str">
        <f>IF(A7204="","",-PMT(G7204*VLOOKUP(E7204,index!$A$1:$B$6,2,0),C7204,F7204,0,0))</f>
        <v/>
      </c>
      <c r="O7204" s="11" t="str">
        <f t="shared" si="697"/>
        <v/>
      </c>
      <c r="P7204" s="11" t="str">
        <f t="shared" si="692"/>
        <v/>
      </c>
    </row>
    <row r="7205" spans="1:16" x14ac:dyDescent="0.25">
      <c r="A7205" s="9" t="str">
        <f>IF(A7204="","",IF(B7204&lt;C7204,A7204,IF(A7204=MAX('entry data'!$B$8:$B$507),"",A7204+1)))</f>
        <v/>
      </c>
      <c r="B7205" s="9" t="str">
        <f t="shared" si="693"/>
        <v/>
      </c>
      <c r="C7205" s="9" t="str">
        <f>IF(ISERROR(VLOOKUP(A7205,'entry data'!B:G,6,0)),"",VLOOKUP(A7205,'entry data'!B:G,6,0))</f>
        <v/>
      </c>
      <c r="D7205" s="9" t="str">
        <f>IF(ISERROR(VLOOKUP(A7205,'entry data'!B:C,2,0)),"",VLOOKUP(A7205,'entry data'!B:C,2,0))</f>
        <v/>
      </c>
      <c r="E7205" s="9" t="str">
        <f>IF(ISERROR(VLOOKUP(A7205,'entry data'!B:E,4,0)),"",VLOOKUP(A7205,'entry data'!B:E,4,0))</f>
        <v/>
      </c>
      <c r="F7205" s="11" t="str">
        <f>IF(A7205="","",IF(ISERROR(VLOOKUP(A7205,'entry data'!B:F,5,0)),"",VLOOKUP(A7205,'entry data'!B:F,5,0)))</f>
        <v/>
      </c>
      <c r="G7205" s="12" t="str">
        <f>IF(A7205="","",IF(ISERROR(VLOOKUP(A7205,'entry data'!B:I,8,0)),"",VLOOKUP(A7205,'entry data'!B:I,7,0)))</f>
        <v/>
      </c>
      <c r="H7205" s="13" t="str">
        <f>IF(A7205="","",IF(B7205=1,VLOOKUP(A7205,'entry data'!B:D,3,0),I7204))</f>
        <v/>
      </c>
      <c r="I7205" s="14" t="str">
        <f>IF(A7205="","",IF(E7205="weekly",7,IF(E7205="fortnightly",14,IF(E7205="monthly",DATE(IF(MONTH(H7205)=12,YEAR(H7205)+1,YEAR(H7205)),VLOOKUP(MONTH(H7205),index!$D$2:$G$13,2,0),DAY(H7205)),
IF(E7205="quarterly",DATE(IF(MONTH(H7205)&gt;=10,YEAR(H7205)+1,YEAR(H7205)),VLOOKUP(MONTH(H7205),index!$D$2:$G$13,3,0),DAY(H7205)),
IF(E7205="halfyearly",DATE(IF(MONTH(H7205)&gt;=7,YEAR(H7205)+1,YEAR(H7205)),VLOOKUP(MONTH(H7205),index!$D$2:$G$13,4,0),DAY(H7205)),
DATE(YEAR(H7205)+1,MONTH(H7205),DAY(H7205)))))-H7205))+H7205)</f>
        <v/>
      </c>
      <c r="J7205" s="9" t="str">
        <f t="shared" si="694"/>
        <v/>
      </c>
      <c r="K7205" s="11" t="str">
        <f t="shared" si="695"/>
        <v/>
      </c>
      <c r="L7205" s="11" t="str">
        <f t="shared" si="696"/>
        <v/>
      </c>
      <c r="M7205" s="11" t="str">
        <f>IF(A7205="","",VLOOKUP(E7205,index!$A$1:$B$6,2,0)*K7205*G7205)</f>
        <v/>
      </c>
      <c r="N7205" s="11" t="str">
        <f>IF(A7205="","",-PMT(G7205*VLOOKUP(E7205,index!$A$1:$B$6,2,0),C7205,F7205,0,0))</f>
        <v/>
      </c>
      <c r="O7205" s="11" t="str">
        <f t="shared" si="697"/>
        <v/>
      </c>
      <c r="P7205" s="11" t="str">
        <f t="shared" si="692"/>
        <v/>
      </c>
    </row>
    <row r="7206" spans="1:16" x14ac:dyDescent="0.25">
      <c r="A7206" s="9" t="str">
        <f>IF(A7205="","",IF(B7205&lt;C7205,A7205,IF(A7205=MAX('entry data'!$B$8:$B$507),"",A7205+1)))</f>
        <v/>
      </c>
      <c r="B7206" s="9" t="str">
        <f t="shared" si="693"/>
        <v/>
      </c>
      <c r="C7206" s="9" t="str">
        <f>IF(ISERROR(VLOOKUP(A7206,'entry data'!B:G,6,0)),"",VLOOKUP(A7206,'entry data'!B:G,6,0))</f>
        <v/>
      </c>
      <c r="D7206" s="9" t="str">
        <f>IF(ISERROR(VLOOKUP(A7206,'entry data'!B:C,2,0)),"",VLOOKUP(A7206,'entry data'!B:C,2,0))</f>
        <v/>
      </c>
      <c r="E7206" s="9" t="str">
        <f>IF(ISERROR(VLOOKUP(A7206,'entry data'!B:E,4,0)),"",VLOOKUP(A7206,'entry data'!B:E,4,0))</f>
        <v/>
      </c>
      <c r="F7206" s="11" t="str">
        <f>IF(A7206="","",IF(ISERROR(VLOOKUP(A7206,'entry data'!B:F,5,0)),"",VLOOKUP(A7206,'entry data'!B:F,5,0)))</f>
        <v/>
      </c>
      <c r="G7206" s="12" t="str">
        <f>IF(A7206="","",IF(ISERROR(VLOOKUP(A7206,'entry data'!B:I,8,0)),"",VLOOKUP(A7206,'entry data'!B:I,7,0)))</f>
        <v/>
      </c>
      <c r="H7206" s="13" t="str">
        <f>IF(A7206="","",IF(B7206=1,VLOOKUP(A7206,'entry data'!B:D,3,0),I7205))</f>
        <v/>
      </c>
      <c r="I7206" s="14" t="str">
        <f>IF(A7206="","",IF(E7206="weekly",7,IF(E7206="fortnightly",14,IF(E7206="monthly",DATE(IF(MONTH(H7206)=12,YEAR(H7206)+1,YEAR(H7206)),VLOOKUP(MONTH(H7206),index!$D$2:$G$13,2,0),DAY(H7206)),
IF(E7206="quarterly",DATE(IF(MONTH(H7206)&gt;=10,YEAR(H7206)+1,YEAR(H7206)),VLOOKUP(MONTH(H7206),index!$D$2:$G$13,3,0),DAY(H7206)),
IF(E7206="halfyearly",DATE(IF(MONTH(H7206)&gt;=7,YEAR(H7206)+1,YEAR(H7206)),VLOOKUP(MONTH(H7206),index!$D$2:$G$13,4,0),DAY(H7206)),
DATE(YEAR(H7206)+1,MONTH(H7206),DAY(H7206)))))-H7206))+H7206)</f>
        <v/>
      </c>
      <c r="J7206" s="9" t="str">
        <f t="shared" si="694"/>
        <v/>
      </c>
      <c r="K7206" s="11" t="str">
        <f t="shared" si="695"/>
        <v/>
      </c>
      <c r="L7206" s="11" t="str">
        <f t="shared" si="696"/>
        <v/>
      </c>
      <c r="M7206" s="11" t="str">
        <f>IF(A7206="","",VLOOKUP(E7206,index!$A$1:$B$6,2,0)*K7206*G7206)</f>
        <v/>
      </c>
      <c r="N7206" s="11" t="str">
        <f>IF(A7206="","",-PMT(G7206*VLOOKUP(E7206,index!$A$1:$B$6,2,0),C7206,F7206,0,0))</f>
        <v/>
      </c>
      <c r="O7206" s="11" t="str">
        <f t="shared" si="697"/>
        <v/>
      </c>
      <c r="P7206" s="11" t="str">
        <f t="shared" si="692"/>
        <v/>
      </c>
    </row>
    <row r="7207" spans="1:16" x14ac:dyDescent="0.25">
      <c r="A7207" s="9" t="str">
        <f>IF(A7206="","",IF(B7206&lt;C7206,A7206,IF(A7206=MAX('entry data'!$B$8:$B$507),"",A7206+1)))</f>
        <v/>
      </c>
      <c r="B7207" s="9" t="str">
        <f t="shared" si="693"/>
        <v/>
      </c>
      <c r="C7207" s="9" t="str">
        <f>IF(ISERROR(VLOOKUP(A7207,'entry data'!B:G,6,0)),"",VLOOKUP(A7207,'entry data'!B:G,6,0))</f>
        <v/>
      </c>
      <c r="D7207" s="9" t="str">
        <f>IF(ISERROR(VLOOKUP(A7207,'entry data'!B:C,2,0)),"",VLOOKUP(A7207,'entry data'!B:C,2,0))</f>
        <v/>
      </c>
      <c r="E7207" s="9" t="str">
        <f>IF(ISERROR(VLOOKUP(A7207,'entry data'!B:E,4,0)),"",VLOOKUP(A7207,'entry data'!B:E,4,0))</f>
        <v/>
      </c>
      <c r="F7207" s="11" t="str">
        <f>IF(A7207="","",IF(ISERROR(VLOOKUP(A7207,'entry data'!B:F,5,0)),"",VLOOKUP(A7207,'entry data'!B:F,5,0)))</f>
        <v/>
      </c>
      <c r="G7207" s="12" t="str">
        <f>IF(A7207="","",IF(ISERROR(VLOOKUP(A7207,'entry data'!B:I,8,0)),"",VLOOKUP(A7207,'entry data'!B:I,7,0)))</f>
        <v/>
      </c>
      <c r="H7207" s="13" t="str">
        <f>IF(A7207="","",IF(B7207=1,VLOOKUP(A7207,'entry data'!B:D,3,0),I7206))</f>
        <v/>
      </c>
      <c r="I7207" s="14" t="str">
        <f>IF(A7207="","",IF(E7207="weekly",7,IF(E7207="fortnightly",14,IF(E7207="monthly",DATE(IF(MONTH(H7207)=12,YEAR(H7207)+1,YEAR(H7207)),VLOOKUP(MONTH(H7207),index!$D$2:$G$13,2,0),DAY(H7207)),
IF(E7207="quarterly",DATE(IF(MONTH(H7207)&gt;=10,YEAR(H7207)+1,YEAR(H7207)),VLOOKUP(MONTH(H7207),index!$D$2:$G$13,3,0),DAY(H7207)),
IF(E7207="halfyearly",DATE(IF(MONTH(H7207)&gt;=7,YEAR(H7207)+1,YEAR(H7207)),VLOOKUP(MONTH(H7207),index!$D$2:$G$13,4,0),DAY(H7207)),
DATE(YEAR(H7207)+1,MONTH(H7207),DAY(H7207)))))-H7207))+H7207)</f>
        <v/>
      </c>
      <c r="J7207" s="9" t="str">
        <f t="shared" si="694"/>
        <v/>
      </c>
      <c r="K7207" s="11" t="str">
        <f t="shared" si="695"/>
        <v/>
      </c>
      <c r="L7207" s="11" t="str">
        <f t="shared" si="696"/>
        <v/>
      </c>
      <c r="M7207" s="11" t="str">
        <f>IF(A7207="","",VLOOKUP(E7207,index!$A$1:$B$6,2,0)*K7207*G7207)</f>
        <v/>
      </c>
      <c r="N7207" s="11" t="str">
        <f>IF(A7207="","",-PMT(G7207*VLOOKUP(E7207,index!$A$1:$B$6,2,0),C7207,F7207,0,0))</f>
        <v/>
      </c>
      <c r="O7207" s="11" t="str">
        <f t="shared" si="697"/>
        <v/>
      </c>
      <c r="P7207" s="11" t="str">
        <f t="shared" si="692"/>
        <v/>
      </c>
    </row>
    <row r="7208" spans="1:16" x14ac:dyDescent="0.25">
      <c r="A7208" s="9" t="str">
        <f>IF(A7207="","",IF(B7207&lt;C7207,A7207,IF(A7207=MAX('entry data'!$B$8:$B$507),"",A7207+1)))</f>
        <v/>
      </c>
      <c r="B7208" s="9" t="str">
        <f t="shared" si="693"/>
        <v/>
      </c>
      <c r="C7208" s="9" t="str">
        <f>IF(ISERROR(VLOOKUP(A7208,'entry data'!B:G,6,0)),"",VLOOKUP(A7208,'entry data'!B:G,6,0))</f>
        <v/>
      </c>
      <c r="D7208" s="9" t="str">
        <f>IF(ISERROR(VLOOKUP(A7208,'entry data'!B:C,2,0)),"",VLOOKUP(A7208,'entry data'!B:C,2,0))</f>
        <v/>
      </c>
      <c r="E7208" s="9" t="str">
        <f>IF(ISERROR(VLOOKUP(A7208,'entry data'!B:E,4,0)),"",VLOOKUP(A7208,'entry data'!B:E,4,0))</f>
        <v/>
      </c>
      <c r="F7208" s="11" t="str">
        <f>IF(A7208="","",IF(ISERROR(VLOOKUP(A7208,'entry data'!B:F,5,0)),"",VLOOKUP(A7208,'entry data'!B:F,5,0)))</f>
        <v/>
      </c>
      <c r="G7208" s="12" t="str">
        <f>IF(A7208="","",IF(ISERROR(VLOOKUP(A7208,'entry data'!B:I,8,0)),"",VLOOKUP(A7208,'entry data'!B:I,7,0)))</f>
        <v/>
      </c>
      <c r="H7208" s="13" t="str">
        <f>IF(A7208="","",IF(B7208=1,VLOOKUP(A7208,'entry data'!B:D,3,0),I7207))</f>
        <v/>
      </c>
      <c r="I7208" s="14" t="str">
        <f>IF(A7208="","",IF(E7208="weekly",7,IF(E7208="fortnightly",14,IF(E7208="monthly",DATE(IF(MONTH(H7208)=12,YEAR(H7208)+1,YEAR(H7208)),VLOOKUP(MONTH(H7208),index!$D$2:$G$13,2,0),DAY(H7208)),
IF(E7208="quarterly",DATE(IF(MONTH(H7208)&gt;=10,YEAR(H7208)+1,YEAR(H7208)),VLOOKUP(MONTH(H7208),index!$D$2:$G$13,3,0),DAY(H7208)),
IF(E7208="halfyearly",DATE(IF(MONTH(H7208)&gt;=7,YEAR(H7208)+1,YEAR(H7208)),VLOOKUP(MONTH(H7208),index!$D$2:$G$13,4,0),DAY(H7208)),
DATE(YEAR(H7208)+1,MONTH(H7208),DAY(H7208)))))-H7208))+H7208)</f>
        <v/>
      </c>
      <c r="J7208" s="9" t="str">
        <f t="shared" si="694"/>
        <v/>
      </c>
      <c r="K7208" s="11" t="str">
        <f t="shared" si="695"/>
        <v/>
      </c>
      <c r="L7208" s="11" t="str">
        <f t="shared" si="696"/>
        <v/>
      </c>
      <c r="M7208" s="11" t="str">
        <f>IF(A7208="","",VLOOKUP(E7208,index!$A$1:$B$6,2,0)*K7208*G7208)</f>
        <v/>
      </c>
      <c r="N7208" s="11" t="str">
        <f>IF(A7208="","",-PMT(G7208*VLOOKUP(E7208,index!$A$1:$B$6,2,0),C7208,F7208,0,0))</f>
        <v/>
      </c>
      <c r="O7208" s="11" t="str">
        <f t="shared" si="697"/>
        <v/>
      </c>
      <c r="P7208" s="11" t="str">
        <f t="shared" si="692"/>
        <v/>
      </c>
    </row>
    <row r="7209" spans="1:16" x14ac:dyDescent="0.25">
      <c r="A7209" s="9" t="str">
        <f>IF(A7208="","",IF(B7208&lt;C7208,A7208,IF(A7208=MAX('entry data'!$B$8:$B$507),"",A7208+1)))</f>
        <v/>
      </c>
      <c r="B7209" s="9" t="str">
        <f t="shared" si="693"/>
        <v/>
      </c>
      <c r="C7209" s="9" t="str">
        <f>IF(ISERROR(VLOOKUP(A7209,'entry data'!B:G,6,0)),"",VLOOKUP(A7209,'entry data'!B:G,6,0))</f>
        <v/>
      </c>
      <c r="D7209" s="9" t="str">
        <f>IF(ISERROR(VLOOKUP(A7209,'entry data'!B:C,2,0)),"",VLOOKUP(A7209,'entry data'!B:C,2,0))</f>
        <v/>
      </c>
      <c r="E7209" s="9" t="str">
        <f>IF(ISERROR(VLOOKUP(A7209,'entry data'!B:E,4,0)),"",VLOOKUP(A7209,'entry data'!B:E,4,0))</f>
        <v/>
      </c>
      <c r="F7209" s="11" t="str">
        <f>IF(A7209="","",IF(ISERROR(VLOOKUP(A7209,'entry data'!B:F,5,0)),"",VLOOKUP(A7209,'entry data'!B:F,5,0)))</f>
        <v/>
      </c>
      <c r="G7209" s="12" t="str">
        <f>IF(A7209="","",IF(ISERROR(VLOOKUP(A7209,'entry data'!B:I,8,0)),"",VLOOKUP(A7209,'entry data'!B:I,7,0)))</f>
        <v/>
      </c>
      <c r="H7209" s="13" t="str">
        <f>IF(A7209="","",IF(B7209=1,VLOOKUP(A7209,'entry data'!B:D,3,0),I7208))</f>
        <v/>
      </c>
      <c r="I7209" s="14" t="str">
        <f>IF(A7209="","",IF(E7209="weekly",7,IF(E7209="fortnightly",14,IF(E7209="monthly",DATE(IF(MONTH(H7209)=12,YEAR(H7209)+1,YEAR(H7209)),VLOOKUP(MONTH(H7209),index!$D$2:$G$13,2,0),DAY(H7209)),
IF(E7209="quarterly",DATE(IF(MONTH(H7209)&gt;=10,YEAR(H7209)+1,YEAR(H7209)),VLOOKUP(MONTH(H7209),index!$D$2:$G$13,3,0),DAY(H7209)),
IF(E7209="halfyearly",DATE(IF(MONTH(H7209)&gt;=7,YEAR(H7209)+1,YEAR(H7209)),VLOOKUP(MONTH(H7209),index!$D$2:$G$13,4,0),DAY(H7209)),
DATE(YEAR(H7209)+1,MONTH(H7209),DAY(H7209)))))-H7209))+H7209)</f>
        <v/>
      </c>
      <c r="J7209" s="9" t="str">
        <f t="shared" si="694"/>
        <v/>
      </c>
      <c r="K7209" s="11" t="str">
        <f t="shared" si="695"/>
        <v/>
      </c>
      <c r="L7209" s="11" t="str">
        <f t="shared" si="696"/>
        <v/>
      </c>
      <c r="M7209" s="11" t="str">
        <f>IF(A7209="","",VLOOKUP(E7209,index!$A$1:$B$6,2,0)*K7209*G7209)</f>
        <v/>
      </c>
      <c r="N7209" s="11" t="str">
        <f>IF(A7209="","",-PMT(G7209*VLOOKUP(E7209,index!$A$1:$B$6,2,0),C7209,F7209,0,0))</f>
        <v/>
      </c>
      <c r="O7209" s="11" t="str">
        <f t="shared" si="697"/>
        <v/>
      </c>
      <c r="P7209" s="11" t="str">
        <f t="shared" si="692"/>
        <v/>
      </c>
    </row>
    <row r="7210" spans="1:16" x14ac:dyDescent="0.25">
      <c r="A7210" s="9" t="str">
        <f>IF(A7209="","",IF(B7209&lt;C7209,A7209,IF(A7209=MAX('entry data'!$B$8:$B$507),"",A7209+1)))</f>
        <v/>
      </c>
      <c r="B7210" s="9" t="str">
        <f t="shared" si="693"/>
        <v/>
      </c>
      <c r="C7210" s="9" t="str">
        <f>IF(ISERROR(VLOOKUP(A7210,'entry data'!B:G,6,0)),"",VLOOKUP(A7210,'entry data'!B:G,6,0))</f>
        <v/>
      </c>
      <c r="D7210" s="9" t="str">
        <f>IF(ISERROR(VLOOKUP(A7210,'entry data'!B:C,2,0)),"",VLOOKUP(A7210,'entry data'!B:C,2,0))</f>
        <v/>
      </c>
      <c r="E7210" s="9" t="str">
        <f>IF(ISERROR(VLOOKUP(A7210,'entry data'!B:E,4,0)),"",VLOOKUP(A7210,'entry data'!B:E,4,0))</f>
        <v/>
      </c>
      <c r="F7210" s="11" t="str">
        <f>IF(A7210="","",IF(ISERROR(VLOOKUP(A7210,'entry data'!B:F,5,0)),"",VLOOKUP(A7210,'entry data'!B:F,5,0)))</f>
        <v/>
      </c>
      <c r="G7210" s="12" t="str">
        <f>IF(A7210="","",IF(ISERROR(VLOOKUP(A7210,'entry data'!B:I,8,0)),"",VLOOKUP(A7210,'entry data'!B:I,7,0)))</f>
        <v/>
      </c>
      <c r="H7210" s="13" t="str">
        <f>IF(A7210="","",IF(B7210=1,VLOOKUP(A7210,'entry data'!B:D,3,0),I7209))</f>
        <v/>
      </c>
      <c r="I7210" s="14" t="str">
        <f>IF(A7210="","",IF(E7210="weekly",7,IF(E7210="fortnightly",14,IF(E7210="monthly",DATE(IF(MONTH(H7210)=12,YEAR(H7210)+1,YEAR(H7210)),VLOOKUP(MONTH(H7210),index!$D$2:$G$13,2,0),DAY(H7210)),
IF(E7210="quarterly",DATE(IF(MONTH(H7210)&gt;=10,YEAR(H7210)+1,YEAR(H7210)),VLOOKUP(MONTH(H7210),index!$D$2:$G$13,3,0),DAY(H7210)),
IF(E7210="halfyearly",DATE(IF(MONTH(H7210)&gt;=7,YEAR(H7210)+1,YEAR(H7210)),VLOOKUP(MONTH(H7210),index!$D$2:$G$13,4,0),DAY(H7210)),
DATE(YEAR(H7210)+1,MONTH(H7210),DAY(H7210)))))-H7210))+H7210)</f>
        <v/>
      </c>
      <c r="J7210" s="9" t="str">
        <f t="shared" si="694"/>
        <v/>
      </c>
      <c r="K7210" s="11" t="str">
        <f t="shared" si="695"/>
        <v/>
      </c>
      <c r="L7210" s="11" t="str">
        <f t="shared" si="696"/>
        <v/>
      </c>
      <c r="M7210" s="11" t="str">
        <f>IF(A7210="","",VLOOKUP(E7210,index!$A$1:$B$6,2,0)*K7210*G7210)</f>
        <v/>
      </c>
      <c r="N7210" s="11" t="str">
        <f>IF(A7210="","",-PMT(G7210*VLOOKUP(E7210,index!$A$1:$B$6,2,0),C7210,F7210,0,0))</f>
        <v/>
      </c>
      <c r="O7210" s="11" t="str">
        <f t="shared" si="697"/>
        <v/>
      </c>
      <c r="P7210" s="11" t="str">
        <f t="shared" si="692"/>
        <v/>
      </c>
    </row>
    <row r="7211" spans="1:16" x14ac:dyDescent="0.25">
      <c r="A7211" s="9" t="str">
        <f>IF(A7210="","",IF(B7210&lt;C7210,A7210,IF(A7210=MAX('entry data'!$B$8:$B$507),"",A7210+1)))</f>
        <v/>
      </c>
      <c r="B7211" s="9" t="str">
        <f t="shared" si="693"/>
        <v/>
      </c>
      <c r="C7211" s="9" t="str">
        <f>IF(ISERROR(VLOOKUP(A7211,'entry data'!B:G,6,0)),"",VLOOKUP(A7211,'entry data'!B:G,6,0))</f>
        <v/>
      </c>
      <c r="D7211" s="9" t="str">
        <f>IF(ISERROR(VLOOKUP(A7211,'entry data'!B:C,2,0)),"",VLOOKUP(A7211,'entry data'!B:C,2,0))</f>
        <v/>
      </c>
      <c r="E7211" s="9" t="str">
        <f>IF(ISERROR(VLOOKUP(A7211,'entry data'!B:E,4,0)),"",VLOOKUP(A7211,'entry data'!B:E,4,0))</f>
        <v/>
      </c>
      <c r="F7211" s="11" t="str">
        <f>IF(A7211="","",IF(ISERROR(VLOOKUP(A7211,'entry data'!B:F,5,0)),"",VLOOKUP(A7211,'entry data'!B:F,5,0)))</f>
        <v/>
      </c>
      <c r="G7211" s="12" t="str">
        <f>IF(A7211="","",IF(ISERROR(VLOOKUP(A7211,'entry data'!B:I,8,0)),"",VLOOKUP(A7211,'entry data'!B:I,7,0)))</f>
        <v/>
      </c>
      <c r="H7211" s="13" t="str">
        <f>IF(A7211="","",IF(B7211=1,VLOOKUP(A7211,'entry data'!B:D,3,0),I7210))</f>
        <v/>
      </c>
      <c r="I7211" s="14" t="str">
        <f>IF(A7211="","",IF(E7211="weekly",7,IF(E7211="fortnightly",14,IF(E7211="monthly",DATE(IF(MONTH(H7211)=12,YEAR(H7211)+1,YEAR(H7211)),VLOOKUP(MONTH(H7211),index!$D$2:$G$13,2,0),DAY(H7211)),
IF(E7211="quarterly",DATE(IF(MONTH(H7211)&gt;=10,YEAR(H7211)+1,YEAR(H7211)),VLOOKUP(MONTH(H7211),index!$D$2:$G$13,3,0),DAY(H7211)),
IF(E7211="halfyearly",DATE(IF(MONTH(H7211)&gt;=7,YEAR(H7211)+1,YEAR(H7211)),VLOOKUP(MONTH(H7211),index!$D$2:$G$13,4,0),DAY(H7211)),
DATE(YEAR(H7211)+1,MONTH(H7211),DAY(H7211)))))-H7211))+H7211)</f>
        <v/>
      </c>
      <c r="J7211" s="9" t="str">
        <f t="shared" si="694"/>
        <v/>
      </c>
      <c r="K7211" s="11" t="str">
        <f t="shared" si="695"/>
        <v/>
      </c>
      <c r="L7211" s="11" t="str">
        <f t="shared" si="696"/>
        <v/>
      </c>
      <c r="M7211" s="11" t="str">
        <f>IF(A7211="","",VLOOKUP(E7211,index!$A$1:$B$6,2,0)*K7211*G7211)</f>
        <v/>
      </c>
      <c r="N7211" s="11" t="str">
        <f>IF(A7211="","",-PMT(G7211*VLOOKUP(E7211,index!$A$1:$B$6,2,0),C7211,F7211,0,0))</f>
        <v/>
      </c>
      <c r="O7211" s="11" t="str">
        <f t="shared" si="697"/>
        <v/>
      </c>
      <c r="P7211" s="11" t="str">
        <f t="shared" si="692"/>
        <v/>
      </c>
    </row>
    <row r="7212" spans="1:16" x14ac:dyDescent="0.25">
      <c r="A7212" s="9" t="str">
        <f>IF(A7211="","",IF(B7211&lt;C7211,A7211,IF(A7211=MAX('entry data'!$B$8:$B$507),"",A7211+1)))</f>
        <v/>
      </c>
      <c r="B7212" s="9" t="str">
        <f t="shared" si="693"/>
        <v/>
      </c>
      <c r="C7212" s="9" t="str">
        <f>IF(ISERROR(VLOOKUP(A7212,'entry data'!B:G,6,0)),"",VLOOKUP(A7212,'entry data'!B:G,6,0))</f>
        <v/>
      </c>
      <c r="D7212" s="9" t="str">
        <f>IF(ISERROR(VLOOKUP(A7212,'entry data'!B:C,2,0)),"",VLOOKUP(A7212,'entry data'!B:C,2,0))</f>
        <v/>
      </c>
      <c r="E7212" s="9" t="str">
        <f>IF(ISERROR(VLOOKUP(A7212,'entry data'!B:E,4,0)),"",VLOOKUP(A7212,'entry data'!B:E,4,0))</f>
        <v/>
      </c>
      <c r="F7212" s="11" t="str">
        <f>IF(A7212="","",IF(ISERROR(VLOOKUP(A7212,'entry data'!B:F,5,0)),"",VLOOKUP(A7212,'entry data'!B:F,5,0)))</f>
        <v/>
      </c>
      <c r="G7212" s="12" t="str">
        <f>IF(A7212="","",IF(ISERROR(VLOOKUP(A7212,'entry data'!B:I,8,0)),"",VLOOKUP(A7212,'entry data'!B:I,7,0)))</f>
        <v/>
      </c>
      <c r="H7212" s="13" t="str">
        <f>IF(A7212="","",IF(B7212=1,VLOOKUP(A7212,'entry data'!B:D,3,0),I7211))</f>
        <v/>
      </c>
      <c r="I7212" s="14" t="str">
        <f>IF(A7212="","",IF(E7212="weekly",7,IF(E7212="fortnightly",14,IF(E7212="monthly",DATE(IF(MONTH(H7212)=12,YEAR(H7212)+1,YEAR(H7212)),VLOOKUP(MONTH(H7212),index!$D$2:$G$13,2,0),DAY(H7212)),
IF(E7212="quarterly",DATE(IF(MONTH(H7212)&gt;=10,YEAR(H7212)+1,YEAR(H7212)),VLOOKUP(MONTH(H7212),index!$D$2:$G$13,3,0),DAY(H7212)),
IF(E7212="halfyearly",DATE(IF(MONTH(H7212)&gt;=7,YEAR(H7212)+1,YEAR(H7212)),VLOOKUP(MONTH(H7212),index!$D$2:$G$13,4,0),DAY(H7212)),
DATE(YEAR(H7212)+1,MONTH(H7212),DAY(H7212)))))-H7212))+H7212)</f>
        <v/>
      </c>
      <c r="J7212" s="9" t="str">
        <f t="shared" si="694"/>
        <v/>
      </c>
      <c r="K7212" s="11" t="str">
        <f t="shared" si="695"/>
        <v/>
      </c>
      <c r="L7212" s="11" t="str">
        <f t="shared" si="696"/>
        <v/>
      </c>
      <c r="M7212" s="11" t="str">
        <f>IF(A7212="","",VLOOKUP(E7212,index!$A$1:$B$6,2,0)*K7212*G7212)</f>
        <v/>
      </c>
      <c r="N7212" s="11" t="str">
        <f>IF(A7212="","",-PMT(G7212*VLOOKUP(E7212,index!$A$1:$B$6,2,0),C7212,F7212,0,0))</f>
        <v/>
      </c>
      <c r="O7212" s="11" t="str">
        <f t="shared" si="697"/>
        <v/>
      </c>
      <c r="P7212" s="11" t="str">
        <f t="shared" si="692"/>
        <v/>
      </c>
    </row>
    <row r="7213" spans="1:16" x14ac:dyDescent="0.25">
      <c r="A7213" s="9" t="str">
        <f>IF(A7212="","",IF(B7212&lt;C7212,A7212,IF(A7212=MAX('entry data'!$B$8:$B$507),"",A7212+1)))</f>
        <v/>
      </c>
      <c r="B7213" s="9" t="str">
        <f t="shared" si="693"/>
        <v/>
      </c>
      <c r="C7213" s="9" t="str">
        <f>IF(ISERROR(VLOOKUP(A7213,'entry data'!B:G,6,0)),"",VLOOKUP(A7213,'entry data'!B:G,6,0))</f>
        <v/>
      </c>
      <c r="D7213" s="9" t="str">
        <f>IF(ISERROR(VLOOKUP(A7213,'entry data'!B:C,2,0)),"",VLOOKUP(A7213,'entry data'!B:C,2,0))</f>
        <v/>
      </c>
      <c r="E7213" s="9" t="str">
        <f>IF(ISERROR(VLOOKUP(A7213,'entry data'!B:E,4,0)),"",VLOOKUP(A7213,'entry data'!B:E,4,0))</f>
        <v/>
      </c>
      <c r="F7213" s="11" t="str">
        <f>IF(A7213="","",IF(ISERROR(VLOOKUP(A7213,'entry data'!B:F,5,0)),"",VLOOKUP(A7213,'entry data'!B:F,5,0)))</f>
        <v/>
      </c>
      <c r="G7213" s="12" t="str">
        <f>IF(A7213="","",IF(ISERROR(VLOOKUP(A7213,'entry data'!B:I,8,0)),"",VLOOKUP(A7213,'entry data'!B:I,7,0)))</f>
        <v/>
      </c>
      <c r="H7213" s="13" t="str">
        <f>IF(A7213="","",IF(B7213=1,VLOOKUP(A7213,'entry data'!B:D,3,0),I7212))</f>
        <v/>
      </c>
      <c r="I7213" s="14" t="str">
        <f>IF(A7213="","",IF(E7213="weekly",7,IF(E7213="fortnightly",14,IF(E7213="monthly",DATE(IF(MONTH(H7213)=12,YEAR(H7213)+1,YEAR(H7213)),VLOOKUP(MONTH(H7213),index!$D$2:$G$13,2,0),DAY(H7213)),
IF(E7213="quarterly",DATE(IF(MONTH(H7213)&gt;=10,YEAR(H7213)+1,YEAR(H7213)),VLOOKUP(MONTH(H7213),index!$D$2:$G$13,3,0),DAY(H7213)),
IF(E7213="halfyearly",DATE(IF(MONTH(H7213)&gt;=7,YEAR(H7213)+1,YEAR(H7213)),VLOOKUP(MONTH(H7213),index!$D$2:$G$13,4,0),DAY(H7213)),
DATE(YEAR(H7213)+1,MONTH(H7213),DAY(H7213)))))-H7213))+H7213)</f>
        <v/>
      </c>
      <c r="J7213" s="9" t="str">
        <f t="shared" si="694"/>
        <v/>
      </c>
      <c r="K7213" s="11" t="str">
        <f t="shared" si="695"/>
        <v/>
      </c>
      <c r="L7213" s="11" t="str">
        <f t="shared" si="696"/>
        <v/>
      </c>
      <c r="M7213" s="11" t="str">
        <f>IF(A7213="","",VLOOKUP(E7213,index!$A$1:$B$6,2,0)*K7213*G7213)</f>
        <v/>
      </c>
      <c r="N7213" s="11" t="str">
        <f>IF(A7213="","",-PMT(G7213*VLOOKUP(E7213,index!$A$1:$B$6,2,0),C7213,F7213,0,0))</f>
        <v/>
      </c>
      <c r="O7213" s="11" t="str">
        <f t="shared" si="697"/>
        <v/>
      </c>
      <c r="P7213" s="11" t="str">
        <f t="shared" si="692"/>
        <v/>
      </c>
    </row>
    <row r="7214" spans="1:16" x14ac:dyDescent="0.25">
      <c r="A7214" s="9" t="str">
        <f>IF(A7213="","",IF(B7213&lt;C7213,A7213,IF(A7213=MAX('entry data'!$B$8:$B$507),"",A7213+1)))</f>
        <v/>
      </c>
      <c r="B7214" s="9" t="str">
        <f t="shared" si="693"/>
        <v/>
      </c>
      <c r="C7214" s="9" t="str">
        <f>IF(ISERROR(VLOOKUP(A7214,'entry data'!B:G,6,0)),"",VLOOKUP(A7214,'entry data'!B:G,6,0))</f>
        <v/>
      </c>
      <c r="D7214" s="9" t="str">
        <f>IF(ISERROR(VLOOKUP(A7214,'entry data'!B:C,2,0)),"",VLOOKUP(A7214,'entry data'!B:C,2,0))</f>
        <v/>
      </c>
      <c r="E7214" s="9" t="str">
        <f>IF(ISERROR(VLOOKUP(A7214,'entry data'!B:E,4,0)),"",VLOOKUP(A7214,'entry data'!B:E,4,0))</f>
        <v/>
      </c>
      <c r="F7214" s="11" t="str">
        <f>IF(A7214="","",IF(ISERROR(VLOOKUP(A7214,'entry data'!B:F,5,0)),"",VLOOKUP(A7214,'entry data'!B:F,5,0)))</f>
        <v/>
      </c>
      <c r="G7214" s="12" t="str">
        <f>IF(A7214="","",IF(ISERROR(VLOOKUP(A7214,'entry data'!B:I,8,0)),"",VLOOKUP(A7214,'entry data'!B:I,7,0)))</f>
        <v/>
      </c>
      <c r="H7214" s="13" t="str">
        <f>IF(A7214="","",IF(B7214=1,VLOOKUP(A7214,'entry data'!B:D,3,0),I7213))</f>
        <v/>
      </c>
      <c r="I7214" s="14" t="str">
        <f>IF(A7214="","",IF(E7214="weekly",7,IF(E7214="fortnightly",14,IF(E7214="monthly",DATE(IF(MONTH(H7214)=12,YEAR(H7214)+1,YEAR(H7214)),VLOOKUP(MONTH(H7214),index!$D$2:$G$13,2,0),DAY(H7214)),
IF(E7214="quarterly",DATE(IF(MONTH(H7214)&gt;=10,YEAR(H7214)+1,YEAR(H7214)),VLOOKUP(MONTH(H7214),index!$D$2:$G$13,3,0),DAY(H7214)),
IF(E7214="halfyearly",DATE(IF(MONTH(H7214)&gt;=7,YEAR(H7214)+1,YEAR(H7214)),VLOOKUP(MONTH(H7214),index!$D$2:$G$13,4,0),DAY(H7214)),
DATE(YEAR(H7214)+1,MONTH(H7214),DAY(H7214)))))-H7214))+H7214)</f>
        <v/>
      </c>
      <c r="J7214" s="9" t="str">
        <f t="shared" si="694"/>
        <v/>
      </c>
      <c r="K7214" s="11" t="str">
        <f t="shared" si="695"/>
        <v/>
      </c>
      <c r="L7214" s="11" t="str">
        <f t="shared" si="696"/>
        <v/>
      </c>
      <c r="M7214" s="11" t="str">
        <f>IF(A7214="","",VLOOKUP(E7214,index!$A$1:$B$6,2,0)*K7214*G7214)</f>
        <v/>
      </c>
      <c r="N7214" s="11" t="str">
        <f>IF(A7214="","",-PMT(G7214*VLOOKUP(E7214,index!$A$1:$B$6,2,0),C7214,F7214,0,0))</f>
        <v/>
      </c>
      <c r="O7214" s="11" t="str">
        <f t="shared" si="697"/>
        <v/>
      </c>
      <c r="P7214" s="11" t="str">
        <f t="shared" si="692"/>
        <v/>
      </c>
    </row>
    <row r="7215" spans="1:16" x14ac:dyDescent="0.25">
      <c r="A7215" s="9" t="str">
        <f>IF(A7214="","",IF(B7214&lt;C7214,A7214,IF(A7214=MAX('entry data'!$B$8:$B$507),"",A7214+1)))</f>
        <v/>
      </c>
      <c r="B7215" s="9" t="str">
        <f t="shared" si="693"/>
        <v/>
      </c>
      <c r="C7215" s="9" t="str">
        <f>IF(ISERROR(VLOOKUP(A7215,'entry data'!B:G,6,0)),"",VLOOKUP(A7215,'entry data'!B:G,6,0))</f>
        <v/>
      </c>
      <c r="D7215" s="9" t="str">
        <f>IF(ISERROR(VLOOKUP(A7215,'entry data'!B:C,2,0)),"",VLOOKUP(A7215,'entry data'!B:C,2,0))</f>
        <v/>
      </c>
      <c r="E7215" s="9" t="str">
        <f>IF(ISERROR(VLOOKUP(A7215,'entry data'!B:E,4,0)),"",VLOOKUP(A7215,'entry data'!B:E,4,0))</f>
        <v/>
      </c>
      <c r="F7215" s="11" t="str">
        <f>IF(A7215="","",IF(ISERROR(VLOOKUP(A7215,'entry data'!B:F,5,0)),"",VLOOKUP(A7215,'entry data'!B:F,5,0)))</f>
        <v/>
      </c>
      <c r="G7215" s="12" t="str">
        <f>IF(A7215="","",IF(ISERROR(VLOOKUP(A7215,'entry data'!B:I,8,0)),"",VLOOKUP(A7215,'entry data'!B:I,7,0)))</f>
        <v/>
      </c>
      <c r="H7215" s="13" t="str">
        <f>IF(A7215="","",IF(B7215=1,VLOOKUP(A7215,'entry data'!B:D,3,0),I7214))</f>
        <v/>
      </c>
      <c r="I7215" s="14" t="str">
        <f>IF(A7215="","",IF(E7215="weekly",7,IF(E7215="fortnightly",14,IF(E7215="monthly",DATE(IF(MONTH(H7215)=12,YEAR(H7215)+1,YEAR(H7215)),VLOOKUP(MONTH(H7215),index!$D$2:$G$13,2,0),DAY(H7215)),
IF(E7215="quarterly",DATE(IF(MONTH(H7215)&gt;=10,YEAR(H7215)+1,YEAR(H7215)),VLOOKUP(MONTH(H7215),index!$D$2:$G$13,3,0),DAY(H7215)),
IF(E7215="halfyearly",DATE(IF(MONTH(H7215)&gt;=7,YEAR(H7215)+1,YEAR(H7215)),VLOOKUP(MONTH(H7215),index!$D$2:$G$13,4,0),DAY(H7215)),
DATE(YEAR(H7215)+1,MONTH(H7215),DAY(H7215)))))-H7215))+H7215)</f>
        <v/>
      </c>
      <c r="J7215" s="9" t="str">
        <f t="shared" si="694"/>
        <v/>
      </c>
      <c r="K7215" s="11" t="str">
        <f t="shared" si="695"/>
        <v/>
      </c>
      <c r="L7215" s="11" t="str">
        <f t="shared" si="696"/>
        <v/>
      </c>
      <c r="M7215" s="11" t="str">
        <f>IF(A7215="","",VLOOKUP(E7215,index!$A$1:$B$6,2,0)*K7215*G7215)</f>
        <v/>
      </c>
      <c r="N7215" s="11" t="str">
        <f>IF(A7215="","",-PMT(G7215*VLOOKUP(E7215,index!$A$1:$B$6,2,0),C7215,F7215,0,0))</f>
        <v/>
      </c>
      <c r="O7215" s="11" t="str">
        <f t="shared" si="697"/>
        <v/>
      </c>
      <c r="P7215" s="11" t="str">
        <f t="shared" si="692"/>
        <v/>
      </c>
    </row>
    <row r="7216" spans="1:16" x14ac:dyDescent="0.25">
      <c r="A7216" s="9" t="str">
        <f>IF(A7215="","",IF(B7215&lt;C7215,A7215,IF(A7215=MAX('entry data'!$B$8:$B$507),"",A7215+1)))</f>
        <v/>
      </c>
      <c r="B7216" s="9" t="str">
        <f t="shared" si="693"/>
        <v/>
      </c>
      <c r="C7216" s="9" t="str">
        <f>IF(ISERROR(VLOOKUP(A7216,'entry data'!B:G,6,0)),"",VLOOKUP(A7216,'entry data'!B:G,6,0))</f>
        <v/>
      </c>
      <c r="D7216" s="9" t="str">
        <f>IF(ISERROR(VLOOKUP(A7216,'entry data'!B:C,2,0)),"",VLOOKUP(A7216,'entry data'!B:C,2,0))</f>
        <v/>
      </c>
      <c r="E7216" s="9" t="str">
        <f>IF(ISERROR(VLOOKUP(A7216,'entry data'!B:E,4,0)),"",VLOOKUP(A7216,'entry data'!B:E,4,0))</f>
        <v/>
      </c>
      <c r="F7216" s="11" t="str">
        <f>IF(A7216="","",IF(ISERROR(VLOOKUP(A7216,'entry data'!B:F,5,0)),"",VLOOKUP(A7216,'entry data'!B:F,5,0)))</f>
        <v/>
      </c>
      <c r="G7216" s="12" t="str">
        <f>IF(A7216="","",IF(ISERROR(VLOOKUP(A7216,'entry data'!B:I,8,0)),"",VLOOKUP(A7216,'entry data'!B:I,7,0)))</f>
        <v/>
      </c>
      <c r="H7216" s="13" t="str">
        <f>IF(A7216="","",IF(B7216=1,VLOOKUP(A7216,'entry data'!B:D,3,0),I7215))</f>
        <v/>
      </c>
      <c r="I7216" s="14" t="str">
        <f>IF(A7216="","",IF(E7216="weekly",7,IF(E7216="fortnightly",14,IF(E7216="monthly",DATE(IF(MONTH(H7216)=12,YEAR(H7216)+1,YEAR(H7216)),VLOOKUP(MONTH(H7216),index!$D$2:$G$13,2,0),DAY(H7216)),
IF(E7216="quarterly",DATE(IF(MONTH(H7216)&gt;=10,YEAR(H7216)+1,YEAR(H7216)),VLOOKUP(MONTH(H7216),index!$D$2:$G$13,3,0),DAY(H7216)),
IF(E7216="halfyearly",DATE(IF(MONTH(H7216)&gt;=7,YEAR(H7216)+1,YEAR(H7216)),VLOOKUP(MONTH(H7216),index!$D$2:$G$13,4,0),DAY(H7216)),
DATE(YEAR(H7216)+1,MONTH(H7216),DAY(H7216)))))-H7216))+H7216)</f>
        <v/>
      </c>
      <c r="J7216" s="9" t="str">
        <f t="shared" si="694"/>
        <v/>
      </c>
      <c r="K7216" s="11" t="str">
        <f t="shared" si="695"/>
        <v/>
      </c>
      <c r="L7216" s="11" t="str">
        <f t="shared" si="696"/>
        <v/>
      </c>
      <c r="M7216" s="11" t="str">
        <f>IF(A7216="","",VLOOKUP(E7216,index!$A$1:$B$6,2,0)*K7216*G7216)</f>
        <v/>
      </c>
      <c r="N7216" s="11" t="str">
        <f>IF(A7216="","",-PMT(G7216*VLOOKUP(E7216,index!$A$1:$B$6,2,0),C7216,F7216,0,0))</f>
        <v/>
      </c>
      <c r="O7216" s="11" t="str">
        <f t="shared" si="697"/>
        <v/>
      </c>
      <c r="P7216" s="11" t="str">
        <f t="shared" si="692"/>
        <v/>
      </c>
    </row>
    <row r="7217" spans="1:16" x14ac:dyDescent="0.25">
      <c r="A7217" s="9" t="str">
        <f>IF(A7216="","",IF(B7216&lt;C7216,A7216,IF(A7216=MAX('entry data'!$B$8:$B$507),"",A7216+1)))</f>
        <v/>
      </c>
      <c r="B7217" s="9" t="str">
        <f t="shared" si="693"/>
        <v/>
      </c>
      <c r="C7217" s="9" t="str">
        <f>IF(ISERROR(VLOOKUP(A7217,'entry data'!B:G,6,0)),"",VLOOKUP(A7217,'entry data'!B:G,6,0))</f>
        <v/>
      </c>
      <c r="D7217" s="9" t="str">
        <f>IF(ISERROR(VLOOKUP(A7217,'entry data'!B:C,2,0)),"",VLOOKUP(A7217,'entry data'!B:C,2,0))</f>
        <v/>
      </c>
      <c r="E7217" s="9" t="str">
        <f>IF(ISERROR(VLOOKUP(A7217,'entry data'!B:E,4,0)),"",VLOOKUP(A7217,'entry data'!B:E,4,0))</f>
        <v/>
      </c>
      <c r="F7217" s="11" t="str">
        <f>IF(A7217="","",IF(ISERROR(VLOOKUP(A7217,'entry data'!B:F,5,0)),"",VLOOKUP(A7217,'entry data'!B:F,5,0)))</f>
        <v/>
      </c>
      <c r="G7217" s="12" t="str">
        <f>IF(A7217="","",IF(ISERROR(VLOOKUP(A7217,'entry data'!B:I,8,0)),"",VLOOKUP(A7217,'entry data'!B:I,7,0)))</f>
        <v/>
      </c>
      <c r="H7217" s="13" t="str">
        <f>IF(A7217="","",IF(B7217=1,VLOOKUP(A7217,'entry data'!B:D,3,0),I7216))</f>
        <v/>
      </c>
      <c r="I7217" s="14" t="str">
        <f>IF(A7217="","",IF(E7217="weekly",7,IF(E7217="fortnightly",14,IF(E7217="monthly",DATE(IF(MONTH(H7217)=12,YEAR(H7217)+1,YEAR(H7217)),VLOOKUP(MONTH(H7217),index!$D$2:$G$13,2,0),DAY(H7217)),
IF(E7217="quarterly",DATE(IF(MONTH(H7217)&gt;=10,YEAR(H7217)+1,YEAR(H7217)),VLOOKUP(MONTH(H7217),index!$D$2:$G$13,3,0),DAY(H7217)),
IF(E7217="halfyearly",DATE(IF(MONTH(H7217)&gt;=7,YEAR(H7217)+1,YEAR(H7217)),VLOOKUP(MONTH(H7217),index!$D$2:$G$13,4,0),DAY(H7217)),
DATE(YEAR(H7217)+1,MONTH(H7217),DAY(H7217)))))-H7217))+H7217)</f>
        <v/>
      </c>
      <c r="J7217" s="9" t="str">
        <f t="shared" si="694"/>
        <v/>
      </c>
      <c r="K7217" s="11" t="str">
        <f t="shared" si="695"/>
        <v/>
      </c>
      <c r="L7217" s="11" t="str">
        <f t="shared" si="696"/>
        <v/>
      </c>
      <c r="M7217" s="11" t="str">
        <f>IF(A7217="","",VLOOKUP(E7217,index!$A$1:$B$6,2,0)*K7217*G7217)</f>
        <v/>
      </c>
      <c r="N7217" s="11" t="str">
        <f>IF(A7217="","",-PMT(G7217*VLOOKUP(E7217,index!$A$1:$B$6,2,0),C7217,F7217,0,0))</f>
        <v/>
      </c>
      <c r="O7217" s="11" t="str">
        <f t="shared" si="697"/>
        <v/>
      </c>
      <c r="P7217" s="11" t="str">
        <f t="shared" si="692"/>
        <v/>
      </c>
    </row>
    <row r="7218" spans="1:16" x14ac:dyDescent="0.25">
      <c r="A7218" s="9" t="str">
        <f>IF(A7217="","",IF(B7217&lt;C7217,A7217,IF(A7217=MAX('entry data'!$B$8:$B$507),"",A7217+1)))</f>
        <v/>
      </c>
      <c r="B7218" s="9" t="str">
        <f t="shared" si="693"/>
        <v/>
      </c>
      <c r="C7218" s="9" t="str">
        <f>IF(ISERROR(VLOOKUP(A7218,'entry data'!B:G,6,0)),"",VLOOKUP(A7218,'entry data'!B:G,6,0))</f>
        <v/>
      </c>
      <c r="D7218" s="9" t="str">
        <f>IF(ISERROR(VLOOKUP(A7218,'entry data'!B:C,2,0)),"",VLOOKUP(A7218,'entry data'!B:C,2,0))</f>
        <v/>
      </c>
      <c r="E7218" s="9" t="str">
        <f>IF(ISERROR(VLOOKUP(A7218,'entry data'!B:E,4,0)),"",VLOOKUP(A7218,'entry data'!B:E,4,0))</f>
        <v/>
      </c>
      <c r="F7218" s="11" t="str">
        <f>IF(A7218="","",IF(ISERROR(VLOOKUP(A7218,'entry data'!B:F,5,0)),"",VLOOKUP(A7218,'entry data'!B:F,5,0)))</f>
        <v/>
      </c>
      <c r="G7218" s="12" t="str">
        <f>IF(A7218="","",IF(ISERROR(VLOOKUP(A7218,'entry data'!B:I,8,0)),"",VLOOKUP(A7218,'entry data'!B:I,7,0)))</f>
        <v/>
      </c>
      <c r="H7218" s="13" t="str">
        <f>IF(A7218="","",IF(B7218=1,VLOOKUP(A7218,'entry data'!B:D,3,0),I7217))</f>
        <v/>
      </c>
      <c r="I7218" s="14" t="str">
        <f>IF(A7218="","",IF(E7218="weekly",7,IF(E7218="fortnightly",14,IF(E7218="monthly",DATE(IF(MONTH(H7218)=12,YEAR(H7218)+1,YEAR(H7218)),VLOOKUP(MONTH(H7218),index!$D$2:$G$13,2,0),DAY(H7218)),
IF(E7218="quarterly",DATE(IF(MONTH(H7218)&gt;=10,YEAR(H7218)+1,YEAR(H7218)),VLOOKUP(MONTH(H7218),index!$D$2:$G$13,3,0),DAY(H7218)),
IF(E7218="halfyearly",DATE(IF(MONTH(H7218)&gt;=7,YEAR(H7218)+1,YEAR(H7218)),VLOOKUP(MONTH(H7218),index!$D$2:$G$13,4,0),DAY(H7218)),
DATE(YEAR(H7218)+1,MONTH(H7218),DAY(H7218)))))-H7218))+H7218)</f>
        <v/>
      </c>
      <c r="J7218" s="9" t="str">
        <f t="shared" si="694"/>
        <v/>
      </c>
      <c r="K7218" s="11" t="str">
        <f t="shared" si="695"/>
        <v/>
      </c>
      <c r="L7218" s="11" t="str">
        <f t="shared" si="696"/>
        <v/>
      </c>
      <c r="M7218" s="11" t="str">
        <f>IF(A7218="","",VLOOKUP(E7218,index!$A$1:$B$6,2,0)*K7218*G7218)</f>
        <v/>
      </c>
      <c r="N7218" s="11" t="str">
        <f>IF(A7218="","",-PMT(G7218*VLOOKUP(E7218,index!$A$1:$B$6,2,0),C7218,F7218,0,0))</f>
        <v/>
      </c>
      <c r="O7218" s="11" t="str">
        <f t="shared" si="697"/>
        <v/>
      </c>
      <c r="P7218" s="11" t="str">
        <f t="shared" si="692"/>
        <v/>
      </c>
    </row>
    <row r="7219" spans="1:16" x14ac:dyDescent="0.25">
      <c r="A7219" s="9" t="str">
        <f>IF(A7218="","",IF(B7218&lt;C7218,A7218,IF(A7218=MAX('entry data'!$B$8:$B$507),"",A7218+1)))</f>
        <v/>
      </c>
      <c r="B7219" s="9" t="str">
        <f t="shared" si="693"/>
        <v/>
      </c>
      <c r="C7219" s="9" t="str">
        <f>IF(ISERROR(VLOOKUP(A7219,'entry data'!B:G,6,0)),"",VLOOKUP(A7219,'entry data'!B:G,6,0))</f>
        <v/>
      </c>
      <c r="D7219" s="9" t="str">
        <f>IF(ISERROR(VLOOKUP(A7219,'entry data'!B:C,2,0)),"",VLOOKUP(A7219,'entry data'!B:C,2,0))</f>
        <v/>
      </c>
      <c r="E7219" s="9" t="str">
        <f>IF(ISERROR(VLOOKUP(A7219,'entry data'!B:E,4,0)),"",VLOOKUP(A7219,'entry data'!B:E,4,0))</f>
        <v/>
      </c>
      <c r="F7219" s="11" t="str">
        <f>IF(A7219="","",IF(ISERROR(VLOOKUP(A7219,'entry data'!B:F,5,0)),"",VLOOKUP(A7219,'entry data'!B:F,5,0)))</f>
        <v/>
      </c>
      <c r="G7219" s="12" t="str">
        <f>IF(A7219="","",IF(ISERROR(VLOOKUP(A7219,'entry data'!B:I,8,0)),"",VLOOKUP(A7219,'entry data'!B:I,7,0)))</f>
        <v/>
      </c>
      <c r="H7219" s="13" t="str">
        <f>IF(A7219="","",IF(B7219=1,VLOOKUP(A7219,'entry data'!B:D,3,0),I7218))</f>
        <v/>
      </c>
      <c r="I7219" s="14" t="str">
        <f>IF(A7219="","",IF(E7219="weekly",7,IF(E7219="fortnightly",14,IF(E7219="monthly",DATE(IF(MONTH(H7219)=12,YEAR(H7219)+1,YEAR(H7219)),VLOOKUP(MONTH(H7219),index!$D$2:$G$13,2,0),DAY(H7219)),
IF(E7219="quarterly",DATE(IF(MONTH(H7219)&gt;=10,YEAR(H7219)+1,YEAR(H7219)),VLOOKUP(MONTH(H7219),index!$D$2:$G$13,3,0),DAY(H7219)),
IF(E7219="halfyearly",DATE(IF(MONTH(H7219)&gt;=7,YEAR(H7219)+1,YEAR(H7219)),VLOOKUP(MONTH(H7219),index!$D$2:$G$13,4,0),DAY(H7219)),
DATE(YEAR(H7219)+1,MONTH(H7219),DAY(H7219)))))-H7219))+H7219)</f>
        <v/>
      </c>
      <c r="J7219" s="9" t="str">
        <f t="shared" si="694"/>
        <v/>
      </c>
      <c r="K7219" s="11" t="str">
        <f t="shared" si="695"/>
        <v/>
      </c>
      <c r="L7219" s="11" t="str">
        <f t="shared" si="696"/>
        <v/>
      </c>
      <c r="M7219" s="11" t="str">
        <f>IF(A7219="","",VLOOKUP(E7219,index!$A$1:$B$6,2,0)*K7219*G7219)</f>
        <v/>
      </c>
      <c r="N7219" s="11" t="str">
        <f>IF(A7219="","",-PMT(G7219*VLOOKUP(E7219,index!$A$1:$B$6,2,0),C7219,F7219,0,0))</f>
        <v/>
      </c>
      <c r="O7219" s="11" t="str">
        <f t="shared" si="697"/>
        <v/>
      </c>
      <c r="P7219" s="11" t="str">
        <f t="shared" si="692"/>
        <v/>
      </c>
    </row>
    <row r="7220" spans="1:16" x14ac:dyDescent="0.25">
      <c r="A7220" s="9" t="str">
        <f>IF(A7219="","",IF(B7219&lt;C7219,A7219,IF(A7219=MAX('entry data'!$B$8:$B$507),"",A7219+1)))</f>
        <v/>
      </c>
      <c r="B7220" s="9" t="str">
        <f t="shared" si="693"/>
        <v/>
      </c>
      <c r="C7220" s="9" t="str">
        <f>IF(ISERROR(VLOOKUP(A7220,'entry data'!B:G,6,0)),"",VLOOKUP(A7220,'entry data'!B:G,6,0))</f>
        <v/>
      </c>
      <c r="D7220" s="9" t="str">
        <f>IF(ISERROR(VLOOKUP(A7220,'entry data'!B:C,2,0)),"",VLOOKUP(A7220,'entry data'!B:C,2,0))</f>
        <v/>
      </c>
      <c r="E7220" s="9" t="str">
        <f>IF(ISERROR(VLOOKUP(A7220,'entry data'!B:E,4,0)),"",VLOOKUP(A7220,'entry data'!B:E,4,0))</f>
        <v/>
      </c>
      <c r="F7220" s="11" t="str">
        <f>IF(A7220="","",IF(ISERROR(VLOOKUP(A7220,'entry data'!B:F,5,0)),"",VLOOKUP(A7220,'entry data'!B:F,5,0)))</f>
        <v/>
      </c>
      <c r="G7220" s="12" t="str">
        <f>IF(A7220="","",IF(ISERROR(VLOOKUP(A7220,'entry data'!B:I,8,0)),"",VLOOKUP(A7220,'entry data'!B:I,7,0)))</f>
        <v/>
      </c>
      <c r="H7220" s="13" t="str">
        <f>IF(A7220="","",IF(B7220=1,VLOOKUP(A7220,'entry data'!B:D,3,0),I7219))</f>
        <v/>
      </c>
      <c r="I7220" s="14" t="str">
        <f>IF(A7220="","",IF(E7220="weekly",7,IF(E7220="fortnightly",14,IF(E7220="monthly",DATE(IF(MONTH(H7220)=12,YEAR(H7220)+1,YEAR(H7220)),VLOOKUP(MONTH(H7220),index!$D$2:$G$13,2,0),DAY(H7220)),
IF(E7220="quarterly",DATE(IF(MONTH(H7220)&gt;=10,YEAR(H7220)+1,YEAR(H7220)),VLOOKUP(MONTH(H7220),index!$D$2:$G$13,3,0),DAY(H7220)),
IF(E7220="halfyearly",DATE(IF(MONTH(H7220)&gt;=7,YEAR(H7220)+1,YEAR(H7220)),VLOOKUP(MONTH(H7220),index!$D$2:$G$13,4,0),DAY(H7220)),
DATE(YEAR(H7220)+1,MONTH(H7220),DAY(H7220)))))-H7220))+H7220)</f>
        <v/>
      </c>
      <c r="J7220" s="9" t="str">
        <f t="shared" si="694"/>
        <v/>
      </c>
      <c r="K7220" s="11" t="str">
        <f t="shared" si="695"/>
        <v/>
      </c>
      <c r="L7220" s="11" t="str">
        <f t="shared" si="696"/>
        <v/>
      </c>
      <c r="M7220" s="11" t="str">
        <f>IF(A7220="","",VLOOKUP(E7220,index!$A$1:$B$6,2,0)*K7220*G7220)</f>
        <v/>
      </c>
      <c r="N7220" s="11" t="str">
        <f>IF(A7220="","",-PMT(G7220*VLOOKUP(E7220,index!$A$1:$B$6,2,0),C7220,F7220,0,0))</f>
        <v/>
      </c>
      <c r="O7220" s="11" t="str">
        <f t="shared" si="697"/>
        <v/>
      </c>
      <c r="P7220" s="11" t="str">
        <f t="shared" si="692"/>
        <v/>
      </c>
    </row>
    <row r="7221" spans="1:16" x14ac:dyDescent="0.25">
      <c r="A7221" s="9" t="str">
        <f>IF(A7220="","",IF(B7220&lt;C7220,A7220,IF(A7220=MAX('entry data'!$B$8:$B$507),"",A7220+1)))</f>
        <v/>
      </c>
      <c r="B7221" s="9" t="str">
        <f t="shared" si="693"/>
        <v/>
      </c>
      <c r="C7221" s="9" t="str">
        <f>IF(ISERROR(VLOOKUP(A7221,'entry data'!B:G,6,0)),"",VLOOKUP(A7221,'entry data'!B:G,6,0))</f>
        <v/>
      </c>
      <c r="D7221" s="9" t="str">
        <f>IF(ISERROR(VLOOKUP(A7221,'entry data'!B:C,2,0)),"",VLOOKUP(A7221,'entry data'!B:C,2,0))</f>
        <v/>
      </c>
      <c r="E7221" s="9" t="str">
        <f>IF(ISERROR(VLOOKUP(A7221,'entry data'!B:E,4,0)),"",VLOOKUP(A7221,'entry data'!B:E,4,0))</f>
        <v/>
      </c>
      <c r="F7221" s="11" t="str">
        <f>IF(A7221="","",IF(ISERROR(VLOOKUP(A7221,'entry data'!B:F,5,0)),"",VLOOKUP(A7221,'entry data'!B:F,5,0)))</f>
        <v/>
      </c>
      <c r="G7221" s="12" t="str">
        <f>IF(A7221="","",IF(ISERROR(VLOOKUP(A7221,'entry data'!B:I,8,0)),"",VLOOKUP(A7221,'entry data'!B:I,7,0)))</f>
        <v/>
      </c>
      <c r="H7221" s="13" t="str">
        <f>IF(A7221="","",IF(B7221=1,VLOOKUP(A7221,'entry data'!B:D,3,0),I7220))</f>
        <v/>
      </c>
      <c r="I7221" s="14" t="str">
        <f>IF(A7221="","",IF(E7221="weekly",7,IF(E7221="fortnightly",14,IF(E7221="monthly",DATE(IF(MONTH(H7221)=12,YEAR(H7221)+1,YEAR(H7221)),VLOOKUP(MONTH(H7221),index!$D$2:$G$13,2,0),DAY(H7221)),
IF(E7221="quarterly",DATE(IF(MONTH(H7221)&gt;=10,YEAR(H7221)+1,YEAR(H7221)),VLOOKUP(MONTH(H7221),index!$D$2:$G$13,3,0),DAY(H7221)),
IF(E7221="halfyearly",DATE(IF(MONTH(H7221)&gt;=7,YEAR(H7221)+1,YEAR(H7221)),VLOOKUP(MONTH(H7221),index!$D$2:$G$13,4,0),DAY(H7221)),
DATE(YEAR(H7221)+1,MONTH(H7221),DAY(H7221)))))-H7221))+H7221)</f>
        <v/>
      </c>
      <c r="J7221" s="9" t="str">
        <f t="shared" si="694"/>
        <v/>
      </c>
      <c r="K7221" s="11" t="str">
        <f t="shared" si="695"/>
        <v/>
      </c>
      <c r="L7221" s="11" t="str">
        <f t="shared" si="696"/>
        <v/>
      </c>
      <c r="M7221" s="11" t="str">
        <f>IF(A7221="","",VLOOKUP(E7221,index!$A$1:$B$6,2,0)*K7221*G7221)</f>
        <v/>
      </c>
      <c r="N7221" s="11" t="str">
        <f>IF(A7221="","",-PMT(G7221*VLOOKUP(E7221,index!$A$1:$B$6,2,0),C7221,F7221,0,0))</f>
        <v/>
      </c>
      <c r="O7221" s="11" t="str">
        <f t="shared" si="697"/>
        <v/>
      </c>
      <c r="P7221" s="11" t="str">
        <f t="shared" si="692"/>
        <v/>
      </c>
    </row>
    <row r="7222" spans="1:16" x14ac:dyDescent="0.25">
      <c r="A7222" s="9" t="str">
        <f>IF(A7221="","",IF(B7221&lt;C7221,A7221,IF(A7221=MAX('entry data'!$B$8:$B$507),"",A7221+1)))</f>
        <v/>
      </c>
      <c r="B7222" s="9" t="str">
        <f t="shared" si="693"/>
        <v/>
      </c>
      <c r="C7222" s="9" t="str">
        <f>IF(ISERROR(VLOOKUP(A7222,'entry data'!B:G,6,0)),"",VLOOKUP(A7222,'entry data'!B:G,6,0))</f>
        <v/>
      </c>
      <c r="D7222" s="9" t="str">
        <f>IF(ISERROR(VLOOKUP(A7222,'entry data'!B:C,2,0)),"",VLOOKUP(A7222,'entry data'!B:C,2,0))</f>
        <v/>
      </c>
      <c r="E7222" s="9" t="str">
        <f>IF(ISERROR(VLOOKUP(A7222,'entry data'!B:E,4,0)),"",VLOOKUP(A7222,'entry data'!B:E,4,0))</f>
        <v/>
      </c>
      <c r="F7222" s="11" t="str">
        <f>IF(A7222="","",IF(ISERROR(VLOOKUP(A7222,'entry data'!B:F,5,0)),"",VLOOKUP(A7222,'entry data'!B:F,5,0)))</f>
        <v/>
      </c>
      <c r="G7222" s="12" t="str">
        <f>IF(A7222="","",IF(ISERROR(VLOOKUP(A7222,'entry data'!B:I,8,0)),"",VLOOKUP(A7222,'entry data'!B:I,7,0)))</f>
        <v/>
      </c>
      <c r="H7222" s="13" t="str">
        <f>IF(A7222="","",IF(B7222=1,VLOOKUP(A7222,'entry data'!B:D,3,0),I7221))</f>
        <v/>
      </c>
      <c r="I7222" s="14" t="str">
        <f>IF(A7222="","",IF(E7222="weekly",7,IF(E7222="fortnightly",14,IF(E7222="monthly",DATE(IF(MONTH(H7222)=12,YEAR(H7222)+1,YEAR(H7222)),VLOOKUP(MONTH(H7222),index!$D$2:$G$13,2,0),DAY(H7222)),
IF(E7222="quarterly",DATE(IF(MONTH(H7222)&gt;=10,YEAR(H7222)+1,YEAR(H7222)),VLOOKUP(MONTH(H7222),index!$D$2:$G$13,3,0),DAY(H7222)),
IF(E7222="halfyearly",DATE(IF(MONTH(H7222)&gt;=7,YEAR(H7222)+1,YEAR(H7222)),VLOOKUP(MONTH(H7222),index!$D$2:$G$13,4,0),DAY(H7222)),
DATE(YEAR(H7222)+1,MONTH(H7222),DAY(H7222)))))-H7222))+H7222)</f>
        <v/>
      </c>
      <c r="J7222" s="9" t="str">
        <f t="shared" si="694"/>
        <v/>
      </c>
      <c r="K7222" s="11" t="str">
        <f t="shared" si="695"/>
        <v/>
      </c>
      <c r="L7222" s="11" t="str">
        <f t="shared" si="696"/>
        <v/>
      </c>
      <c r="M7222" s="11" t="str">
        <f>IF(A7222="","",VLOOKUP(E7222,index!$A$1:$B$6,2,0)*K7222*G7222)</f>
        <v/>
      </c>
      <c r="N7222" s="11" t="str">
        <f>IF(A7222="","",-PMT(G7222*VLOOKUP(E7222,index!$A$1:$B$6,2,0),C7222,F7222,0,0))</f>
        <v/>
      </c>
      <c r="O7222" s="11" t="str">
        <f t="shared" si="697"/>
        <v/>
      </c>
      <c r="P7222" s="11" t="str">
        <f t="shared" si="692"/>
        <v/>
      </c>
    </row>
    <row r="7223" spans="1:16" x14ac:dyDescent="0.25">
      <c r="A7223" s="9" t="str">
        <f>IF(A7222="","",IF(B7222&lt;C7222,A7222,IF(A7222=MAX('entry data'!$B$8:$B$507),"",A7222+1)))</f>
        <v/>
      </c>
      <c r="B7223" s="9" t="str">
        <f t="shared" si="693"/>
        <v/>
      </c>
      <c r="C7223" s="9" t="str">
        <f>IF(ISERROR(VLOOKUP(A7223,'entry data'!B:G,6,0)),"",VLOOKUP(A7223,'entry data'!B:G,6,0))</f>
        <v/>
      </c>
      <c r="D7223" s="9" t="str">
        <f>IF(ISERROR(VLOOKUP(A7223,'entry data'!B:C,2,0)),"",VLOOKUP(A7223,'entry data'!B:C,2,0))</f>
        <v/>
      </c>
      <c r="E7223" s="9" t="str">
        <f>IF(ISERROR(VLOOKUP(A7223,'entry data'!B:E,4,0)),"",VLOOKUP(A7223,'entry data'!B:E,4,0))</f>
        <v/>
      </c>
      <c r="F7223" s="11" t="str">
        <f>IF(A7223="","",IF(ISERROR(VLOOKUP(A7223,'entry data'!B:F,5,0)),"",VLOOKUP(A7223,'entry data'!B:F,5,0)))</f>
        <v/>
      </c>
      <c r="G7223" s="12" t="str">
        <f>IF(A7223="","",IF(ISERROR(VLOOKUP(A7223,'entry data'!B:I,8,0)),"",VLOOKUP(A7223,'entry data'!B:I,7,0)))</f>
        <v/>
      </c>
      <c r="H7223" s="13" t="str">
        <f>IF(A7223="","",IF(B7223=1,VLOOKUP(A7223,'entry data'!B:D,3,0),I7222))</f>
        <v/>
      </c>
      <c r="I7223" s="14" t="str">
        <f>IF(A7223="","",IF(E7223="weekly",7,IF(E7223="fortnightly",14,IF(E7223="monthly",DATE(IF(MONTH(H7223)=12,YEAR(H7223)+1,YEAR(H7223)),VLOOKUP(MONTH(H7223),index!$D$2:$G$13,2,0),DAY(H7223)),
IF(E7223="quarterly",DATE(IF(MONTH(H7223)&gt;=10,YEAR(H7223)+1,YEAR(H7223)),VLOOKUP(MONTH(H7223),index!$D$2:$G$13,3,0),DAY(H7223)),
IF(E7223="halfyearly",DATE(IF(MONTH(H7223)&gt;=7,YEAR(H7223)+1,YEAR(H7223)),VLOOKUP(MONTH(H7223),index!$D$2:$G$13,4,0),DAY(H7223)),
DATE(YEAR(H7223)+1,MONTH(H7223),DAY(H7223)))))-H7223))+H7223)</f>
        <v/>
      </c>
      <c r="J7223" s="9" t="str">
        <f t="shared" si="694"/>
        <v/>
      </c>
      <c r="K7223" s="11" t="str">
        <f t="shared" si="695"/>
        <v/>
      </c>
      <c r="L7223" s="11" t="str">
        <f t="shared" si="696"/>
        <v/>
      </c>
      <c r="M7223" s="11" t="str">
        <f>IF(A7223="","",VLOOKUP(E7223,index!$A$1:$B$6,2,0)*K7223*G7223)</f>
        <v/>
      </c>
      <c r="N7223" s="11" t="str">
        <f>IF(A7223="","",-PMT(G7223*VLOOKUP(E7223,index!$A$1:$B$6,2,0),C7223,F7223,0,0))</f>
        <v/>
      </c>
      <c r="O7223" s="11" t="str">
        <f t="shared" si="697"/>
        <v/>
      </c>
      <c r="P7223" s="11" t="str">
        <f t="shared" si="692"/>
        <v/>
      </c>
    </row>
    <row r="7224" spans="1:16" x14ac:dyDescent="0.25">
      <c r="A7224" s="9" t="str">
        <f>IF(A7223="","",IF(B7223&lt;C7223,A7223,IF(A7223=MAX('entry data'!$B$8:$B$507),"",A7223+1)))</f>
        <v/>
      </c>
      <c r="B7224" s="9" t="str">
        <f t="shared" si="693"/>
        <v/>
      </c>
      <c r="C7224" s="9" t="str">
        <f>IF(ISERROR(VLOOKUP(A7224,'entry data'!B:G,6,0)),"",VLOOKUP(A7224,'entry data'!B:G,6,0))</f>
        <v/>
      </c>
      <c r="D7224" s="9" t="str">
        <f>IF(ISERROR(VLOOKUP(A7224,'entry data'!B:C,2,0)),"",VLOOKUP(A7224,'entry data'!B:C,2,0))</f>
        <v/>
      </c>
      <c r="E7224" s="9" t="str">
        <f>IF(ISERROR(VLOOKUP(A7224,'entry data'!B:E,4,0)),"",VLOOKUP(A7224,'entry data'!B:E,4,0))</f>
        <v/>
      </c>
      <c r="F7224" s="11" t="str">
        <f>IF(A7224="","",IF(ISERROR(VLOOKUP(A7224,'entry data'!B:F,5,0)),"",VLOOKUP(A7224,'entry data'!B:F,5,0)))</f>
        <v/>
      </c>
      <c r="G7224" s="12" t="str">
        <f>IF(A7224="","",IF(ISERROR(VLOOKUP(A7224,'entry data'!B:I,8,0)),"",VLOOKUP(A7224,'entry data'!B:I,7,0)))</f>
        <v/>
      </c>
      <c r="H7224" s="13" t="str">
        <f>IF(A7224="","",IF(B7224=1,VLOOKUP(A7224,'entry data'!B:D,3,0),I7223))</f>
        <v/>
      </c>
      <c r="I7224" s="14" t="str">
        <f>IF(A7224="","",IF(E7224="weekly",7,IF(E7224="fortnightly",14,IF(E7224="monthly",DATE(IF(MONTH(H7224)=12,YEAR(H7224)+1,YEAR(H7224)),VLOOKUP(MONTH(H7224),index!$D$2:$G$13,2,0),DAY(H7224)),
IF(E7224="quarterly",DATE(IF(MONTH(H7224)&gt;=10,YEAR(H7224)+1,YEAR(H7224)),VLOOKUP(MONTH(H7224),index!$D$2:$G$13,3,0),DAY(H7224)),
IF(E7224="halfyearly",DATE(IF(MONTH(H7224)&gt;=7,YEAR(H7224)+1,YEAR(H7224)),VLOOKUP(MONTH(H7224),index!$D$2:$G$13,4,0),DAY(H7224)),
DATE(YEAR(H7224)+1,MONTH(H7224),DAY(H7224)))))-H7224))+H7224)</f>
        <v/>
      </c>
      <c r="J7224" s="9" t="str">
        <f t="shared" si="694"/>
        <v/>
      </c>
      <c r="K7224" s="11" t="str">
        <f t="shared" si="695"/>
        <v/>
      </c>
      <c r="L7224" s="11" t="str">
        <f t="shared" si="696"/>
        <v/>
      </c>
      <c r="M7224" s="11" t="str">
        <f>IF(A7224="","",VLOOKUP(E7224,index!$A$1:$B$6,2,0)*K7224*G7224)</f>
        <v/>
      </c>
      <c r="N7224" s="11" t="str">
        <f>IF(A7224="","",-PMT(G7224*VLOOKUP(E7224,index!$A$1:$B$6,2,0),C7224,F7224,0,0))</f>
        <v/>
      </c>
      <c r="O7224" s="11" t="str">
        <f t="shared" si="697"/>
        <v/>
      </c>
      <c r="P7224" s="11" t="str">
        <f t="shared" si="692"/>
        <v/>
      </c>
    </row>
    <row r="7225" spans="1:16" x14ac:dyDescent="0.25">
      <c r="A7225" s="9" t="str">
        <f>IF(A7224="","",IF(B7224&lt;C7224,A7224,IF(A7224=MAX('entry data'!$B$8:$B$507),"",A7224+1)))</f>
        <v/>
      </c>
      <c r="B7225" s="9" t="str">
        <f t="shared" si="693"/>
        <v/>
      </c>
      <c r="C7225" s="9" t="str">
        <f>IF(ISERROR(VLOOKUP(A7225,'entry data'!B:G,6,0)),"",VLOOKUP(A7225,'entry data'!B:G,6,0))</f>
        <v/>
      </c>
      <c r="D7225" s="9" t="str">
        <f>IF(ISERROR(VLOOKUP(A7225,'entry data'!B:C,2,0)),"",VLOOKUP(A7225,'entry data'!B:C,2,0))</f>
        <v/>
      </c>
      <c r="E7225" s="9" t="str">
        <f>IF(ISERROR(VLOOKUP(A7225,'entry data'!B:E,4,0)),"",VLOOKUP(A7225,'entry data'!B:E,4,0))</f>
        <v/>
      </c>
      <c r="F7225" s="11" t="str">
        <f>IF(A7225="","",IF(ISERROR(VLOOKUP(A7225,'entry data'!B:F,5,0)),"",VLOOKUP(A7225,'entry data'!B:F,5,0)))</f>
        <v/>
      </c>
      <c r="G7225" s="12" t="str">
        <f>IF(A7225="","",IF(ISERROR(VLOOKUP(A7225,'entry data'!B:I,8,0)),"",VLOOKUP(A7225,'entry data'!B:I,7,0)))</f>
        <v/>
      </c>
      <c r="H7225" s="13" t="str">
        <f>IF(A7225="","",IF(B7225=1,VLOOKUP(A7225,'entry data'!B:D,3,0),I7224))</f>
        <v/>
      </c>
      <c r="I7225" s="14" t="str">
        <f>IF(A7225="","",IF(E7225="weekly",7,IF(E7225="fortnightly",14,IF(E7225="monthly",DATE(IF(MONTH(H7225)=12,YEAR(H7225)+1,YEAR(H7225)),VLOOKUP(MONTH(H7225),index!$D$2:$G$13,2,0),DAY(H7225)),
IF(E7225="quarterly",DATE(IF(MONTH(H7225)&gt;=10,YEAR(H7225)+1,YEAR(H7225)),VLOOKUP(MONTH(H7225),index!$D$2:$G$13,3,0),DAY(H7225)),
IF(E7225="halfyearly",DATE(IF(MONTH(H7225)&gt;=7,YEAR(H7225)+1,YEAR(H7225)),VLOOKUP(MONTH(H7225),index!$D$2:$G$13,4,0),DAY(H7225)),
DATE(YEAR(H7225)+1,MONTH(H7225),DAY(H7225)))))-H7225))+H7225)</f>
        <v/>
      </c>
      <c r="J7225" s="9" t="str">
        <f t="shared" si="694"/>
        <v/>
      </c>
      <c r="K7225" s="11" t="str">
        <f t="shared" si="695"/>
        <v/>
      </c>
      <c r="L7225" s="11" t="str">
        <f t="shared" si="696"/>
        <v/>
      </c>
      <c r="M7225" s="11" t="str">
        <f>IF(A7225="","",VLOOKUP(E7225,index!$A$1:$B$6,2,0)*K7225*G7225)</f>
        <v/>
      </c>
      <c r="N7225" s="11" t="str">
        <f>IF(A7225="","",-PMT(G7225*VLOOKUP(E7225,index!$A$1:$B$6,2,0),C7225,F7225,0,0))</f>
        <v/>
      </c>
      <c r="O7225" s="11" t="str">
        <f t="shared" si="697"/>
        <v/>
      </c>
      <c r="P7225" s="11" t="str">
        <f t="shared" si="692"/>
        <v/>
      </c>
    </row>
    <row r="7226" spans="1:16" x14ac:dyDescent="0.25">
      <c r="A7226" s="9" t="str">
        <f>IF(A7225="","",IF(B7225&lt;C7225,A7225,IF(A7225=MAX('entry data'!$B$8:$B$507),"",A7225+1)))</f>
        <v/>
      </c>
      <c r="B7226" s="9" t="str">
        <f t="shared" si="693"/>
        <v/>
      </c>
      <c r="C7226" s="9" t="str">
        <f>IF(ISERROR(VLOOKUP(A7226,'entry data'!B:G,6,0)),"",VLOOKUP(A7226,'entry data'!B:G,6,0))</f>
        <v/>
      </c>
      <c r="D7226" s="9" t="str">
        <f>IF(ISERROR(VLOOKUP(A7226,'entry data'!B:C,2,0)),"",VLOOKUP(A7226,'entry data'!B:C,2,0))</f>
        <v/>
      </c>
      <c r="E7226" s="9" t="str">
        <f>IF(ISERROR(VLOOKUP(A7226,'entry data'!B:E,4,0)),"",VLOOKUP(A7226,'entry data'!B:E,4,0))</f>
        <v/>
      </c>
      <c r="F7226" s="11" t="str">
        <f>IF(A7226="","",IF(ISERROR(VLOOKUP(A7226,'entry data'!B:F,5,0)),"",VLOOKUP(A7226,'entry data'!B:F,5,0)))</f>
        <v/>
      </c>
      <c r="G7226" s="12" t="str">
        <f>IF(A7226="","",IF(ISERROR(VLOOKUP(A7226,'entry data'!B:I,8,0)),"",VLOOKUP(A7226,'entry data'!B:I,7,0)))</f>
        <v/>
      </c>
      <c r="H7226" s="13" t="str">
        <f>IF(A7226="","",IF(B7226=1,VLOOKUP(A7226,'entry data'!B:D,3,0),I7225))</f>
        <v/>
      </c>
      <c r="I7226" s="14" t="str">
        <f>IF(A7226="","",IF(E7226="weekly",7,IF(E7226="fortnightly",14,IF(E7226="monthly",DATE(IF(MONTH(H7226)=12,YEAR(H7226)+1,YEAR(H7226)),VLOOKUP(MONTH(H7226),index!$D$2:$G$13,2,0),DAY(H7226)),
IF(E7226="quarterly",DATE(IF(MONTH(H7226)&gt;=10,YEAR(H7226)+1,YEAR(H7226)),VLOOKUP(MONTH(H7226),index!$D$2:$G$13,3,0),DAY(H7226)),
IF(E7226="halfyearly",DATE(IF(MONTH(H7226)&gt;=7,YEAR(H7226)+1,YEAR(H7226)),VLOOKUP(MONTH(H7226),index!$D$2:$G$13,4,0),DAY(H7226)),
DATE(YEAR(H7226)+1,MONTH(H7226),DAY(H7226)))))-H7226))+H7226)</f>
        <v/>
      </c>
      <c r="J7226" s="9" t="str">
        <f t="shared" si="694"/>
        <v/>
      </c>
      <c r="K7226" s="11" t="str">
        <f t="shared" si="695"/>
        <v/>
      </c>
      <c r="L7226" s="11" t="str">
        <f t="shared" si="696"/>
        <v/>
      </c>
      <c r="M7226" s="11" t="str">
        <f>IF(A7226="","",VLOOKUP(E7226,index!$A$1:$B$6,2,0)*K7226*G7226)</f>
        <v/>
      </c>
      <c r="N7226" s="11" t="str">
        <f>IF(A7226="","",-PMT(G7226*VLOOKUP(E7226,index!$A$1:$B$6,2,0),C7226,F7226,0,0))</f>
        <v/>
      </c>
      <c r="O7226" s="11" t="str">
        <f t="shared" si="697"/>
        <v/>
      </c>
      <c r="P7226" s="11" t="str">
        <f t="shared" si="692"/>
        <v/>
      </c>
    </row>
    <row r="7227" spans="1:16" x14ac:dyDescent="0.25">
      <c r="A7227" s="9" t="str">
        <f>IF(A7226="","",IF(B7226&lt;C7226,A7226,IF(A7226=MAX('entry data'!$B$8:$B$507),"",A7226+1)))</f>
        <v/>
      </c>
      <c r="B7227" s="9" t="str">
        <f t="shared" si="693"/>
        <v/>
      </c>
      <c r="C7227" s="9" t="str">
        <f>IF(ISERROR(VLOOKUP(A7227,'entry data'!B:G,6,0)),"",VLOOKUP(A7227,'entry data'!B:G,6,0))</f>
        <v/>
      </c>
      <c r="D7227" s="9" t="str">
        <f>IF(ISERROR(VLOOKUP(A7227,'entry data'!B:C,2,0)),"",VLOOKUP(A7227,'entry data'!B:C,2,0))</f>
        <v/>
      </c>
      <c r="E7227" s="9" t="str">
        <f>IF(ISERROR(VLOOKUP(A7227,'entry data'!B:E,4,0)),"",VLOOKUP(A7227,'entry data'!B:E,4,0))</f>
        <v/>
      </c>
      <c r="F7227" s="11" t="str">
        <f>IF(A7227="","",IF(ISERROR(VLOOKUP(A7227,'entry data'!B:F,5,0)),"",VLOOKUP(A7227,'entry data'!B:F,5,0)))</f>
        <v/>
      </c>
      <c r="G7227" s="12" t="str">
        <f>IF(A7227="","",IF(ISERROR(VLOOKUP(A7227,'entry data'!B:I,8,0)),"",VLOOKUP(A7227,'entry data'!B:I,7,0)))</f>
        <v/>
      </c>
      <c r="H7227" s="13" t="str">
        <f>IF(A7227="","",IF(B7227=1,VLOOKUP(A7227,'entry data'!B:D,3,0),I7226))</f>
        <v/>
      </c>
      <c r="I7227" s="14" t="str">
        <f>IF(A7227="","",IF(E7227="weekly",7,IF(E7227="fortnightly",14,IF(E7227="monthly",DATE(IF(MONTH(H7227)=12,YEAR(H7227)+1,YEAR(H7227)),VLOOKUP(MONTH(H7227),index!$D$2:$G$13,2,0),DAY(H7227)),
IF(E7227="quarterly",DATE(IF(MONTH(H7227)&gt;=10,YEAR(H7227)+1,YEAR(H7227)),VLOOKUP(MONTH(H7227),index!$D$2:$G$13,3,0),DAY(H7227)),
IF(E7227="halfyearly",DATE(IF(MONTH(H7227)&gt;=7,YEAR(H7227)+1,YEAR(H7227)),VLOOKUP(MONTH(H7227),index!$D$2:$G$13,4,0),DAY(H7227)),
DATE(YEAR(H7227)+1,MONTH(H7227),DAY(H7227)))))-H7227))+H7227)</f>
        <v/>
      </c>
      <c r="J7227" s="9" t="str">
        <f t="shared" si="694"/>
        <v/>
      </c>
      <c r="K7227" s="11" t="str">
        <f t="shared" si="695"/>
        <v/>
      </c>
      <c r="L7227" s="11" t="str">
        <f t="shared" si="696"/>
        <v/>
      </c>
      <c r="M7227" s="11" t="str">
        <f>IF(A7227="","",VLOOKUP(E7227,index!$A$1:$B$6,2,0)*K7227*G7227)</f>
        <v/>
      </c>
      <c r="N7227" s="11" t="str">
        <f>IF(A7227="","",-PMT(G7227*VLOOKUP(E7227,index!$A$1:$B$6,2,0),C7227,F7227,0,0))</f>
        <v/>
      </c>
      <c r="O7227" s="11" t="str">
        <f t="shared" si="697"/>
        <v/>
      </c>
      <c r="P7227" s="11" t="str">
        <f t="shared" si="692"/>
        <v/>
      </c>
    </row>
    <row r="7228" spans="1:16" x14ac:dyDescent="0.25">
      <c r="A7228" s="9" t="str">
        <f>IF(A7227="","",IF(B7227&lt;C7227,A7227,IF(A7227=MAX('entry data'!$B$8:$B$507),"",A7227+1)))</f>
        <v/>
      </c>
      <c r="B7228" s="9" t="str">
        <f t="shared" si="693"/>
        <v/>
      </c>
      <c r="C7228" s="9" t="str">
        <f>IF(ISERROR(VLOOKUP(A7228,'entry data'!B:G,6,0)),"",VLOOKUP(A7228,'entry data'!B:G,6,0))</f>
        <v/>
      </c>
      <c r="D7228" s="9" t="str">
        <f>IF(ISERROR(VLOOKUP(A7228,'entry data'!B:C,2,0)),"",VLOOKUP(A7228,'entry data'!B:C,2,0))</f>
        <v/>
      </c>
      <c r="E7228" s="9" t="str">
        <f>IF(ISERROR(VLOOKUP(A7228,'entry data'!B:E,4,0)),"",VLOOKUP(A7228,'entry data'!B:E,4,0))</f>
        <v/>
      </c>
      <c r="F7228" s="11" t="str">
        <f>IF(A7228="","",IF(ISERROR(VLOOKUP(A7228,'entry data'!B:F,5,0)),"",VLOOKUP(A7228,'entry data'!B:F,5,0)))</f>
        <v/>
      </c>
      <c r="G7228" s="12" t="str">
        <f>IF(A7228="","",IF(ISERROR(VLOOKUP(A7228,'entry data'!B:I,8,0)),"",VLOOKUP(A7228,'entry data'!B:I,7,0)))</f>
        <v/>
      </c>
      <c r="H7228" s="13" t="str">
        <f>IF(A7228="","",IF(B7228=1,VLOOKUP(A7228,'entry data'!B:D,3,0),I7227))</f>
        <v/>
      </c>
      <c r="I7228" s="14" t="str">
        <f>IF(A7228="","",IF(E7228="weekly",7,IF(E7228="fortnightly",14,IF(E7228="monthly",DATE(IF(MONTH(H7228)=12,YEAR(H7228)+1,YEAR(H7228)),VLOOKUP(MONTH(H7228),index!$D$2:$G$13,2,0),DAY(H7228)),
IF(E7228="quarterly",DATE(IF(MONTH(H7228)&gt;=10,YEAR(H7228)+1,YEAR(H7228)),VLOOKUP(MONTH(H7228),index!$D$2:$G$13,3,0),DAY(H7228)),
IF(E7228="halfyearly",DATE(IF(MONTH(H7228)&gt;=7,YEAR(H7228)+1,YEAR(H7228)),VLOOKUP(MONTH(H7228),index!$D$2:$G$13,4,0),DAY(H7228)),
DATE(YEAR(H7228)+1,MONTH(H7228),DAY(H7228)))))-H7228))+H7228)</f>
        <v/>
      </c>
      <c r="J7228" s="9" t="str">
        <f t="shared" si="694"/>
        <v/>
      </c>
      <c r="K7228" s="11" t="str">
        <f t="shared" si="695"/>
        <v/>
      </c>
      <c r="L7228" s="11" t="str">
        <f t="shared" si="696"/>
        <v/>
      </c>
      <c r="M7228" s="11" t="str">
        <f>IF(A7228="","",VLOOKUP(E7228,index!$A$1:$B$6,2,0)*K7228*G7228)</f>
        <v/>
      </c>
      <c r="N7228" s="11" t="str">
        <f>IF(A7228="","",-PMT(G7228*VLOOKUP(E7228,index!$A$1:$B$6,2,0),C7228,F7228,0,0))</f>
        <v/>
      </c>
      <c r="O7228" s="11" t="str">
        <f t="shared" si="697"/>
        <v/>
      </c>
      <c r="P7228" s="11" t="str">
        <f t="shared" si="692"/>
        <v/>
      </c>
    </row>
    <row r="7229" spans="1:16" x14ac:dyDescent="0.25">
      <c r="A7229" s="9" t="str">
        <f>IF(A7228="","",IF(B7228&lt;C7228,A7228,IF(A7228=MAX('entry data'!$B$8:$B$507),"",A7228+1)))</f>
        <v/>
      </c>
      <c r="B7229" s="9" t="str">
        <f t="shared" si="693"/>
        <v/>
      </c>
      <c r="C7229" s="9" t="str">
        <f>IF(ISERROR(VLOOKUP(A7229,'entry data'!B:G,6,0)),"",VLOOKUP(A7229,'entry data'!B:G,6,0))</f>
        <v/>
      </c>
      <c r="D7229" s="9" t="str">
        <f>IF(ISERROR(VLOOKUP(A7229,'entry data'!B:C,2,0)),"",VLOOKUP(A7229,'entry data'!B:C,2,0))</f>
        <v/>
      </c>
      <c r="E7229" s="9" t="str">
        <f>IF(ISERROR(VLOOKUP(A7229,'entry data'!B:E,4,0)),"",VLOOKUP(A7229,'entry data'!B:E,4,0))</f>
        <v/>
      </c>
      <c r="F7229" s="11" t="str">
        <f>IF(A7229="","",IF(ISERROR(VLOOKUP(A7229,'entry data'!B:F,5,0)),"",VLOOKUP(A7229,'entry data'!B:F,5,0)))</f>
        <v/>
      </c>
      <c r="G7229" s="12" t="str">
        <f>IF(A7229="","",IF(ISERROR(VLOOKUP(A7229,'entry data'!B:I,8,0)),"",VLOOKUP(A7229,'entry data'!B:I,7,0)))</f>
        <v/>
      </c>
      <c r="H7229" s="13" t="str">
        <f>IF(A7229="","",IF(B7229=1,VLOOKUP(A7229,'entry data'!B:D,3,0),I7228))</f>
        <v/>
      </c>
      <c r="I7229" s="14" t="str">
        <f>IF(A7229="","",IF(E7229="weekly",7,IF(E7229="fortnightly",14,IF(E7229="monthly",DATE(IF(MONTH(H7229)=12,YEAR(H7229)+1,YEAR(H7229)),VLOOKUP(MONTH(H7229),index!$D$2:$G$13,2,0),DAY(H7229)),
IF(E7229="quarterly",DATE(IF(MONTH(H7229)&gt;=10,YEAR(H7229)+1,YEAR(H7229)),VLOOKUP(MONTH(H7229),index!$D$2:$G$13,3,0),DAY(H7229)),
IF(E7229="halfyearly",DATE(IF(MONTH(H7229)&gt;=7,YEAR(H7229)+1,YEAR(H7229)),VLOOKUP(MONTH(H7229),index!$D$2:$G$13,4,0),DAY(H7229)),
DATE(YEAR(H7229)+1,MONTH(H7229),DAY(H7229)))))-H7229))+H7229)</f>
        <v/>
      </c>
      <c r="J7229" s="9" t="str">
        <f t="shared" si="694"/>
        <v/>
      </c>
      <c r="K7229" s="11" t="str">
        <f t="shared" si="695"/>
        <v/>
      </c>
      <c r="L7229" s="11" t="str">
        <f t="shared" si="696"/>
        <v/>
      </c>
      <c r="M7229" s="11" t="str">
        <f>IF(A7229="","",VLOOKUP(E7229,index!$A$1:$B$6,2,0)*K7229*G7229)</f>
        <v/>
      </c>
      <c r="N7229" s="11" t="str">
        <f>IF(A7229="","",-PMT(G7229*VLOOKUP(E7229,index!$A$1:$B$6,2,0),C7229,F7229,0,0))</f>
        <v/>
      </c>
      <c r="O7229" s="11" t="str">
        <f t="shared" si="697"/>
        <v/>
      </c>
      <c r="P7229" s="11" t="str">
        <f t="shared" si="692"/>
        <v/>
      </c>
    </row>
    <row r="7230" spans="1:16" x14ac:dyDescent="0.25">
      <c r="A7230" s="9" t="str">
        <f>IF(A7229="","",IF(B7229&lt;C7229,A7229,IF(A7229=MAX('entry data'!$B$8:$B$507),"",A7229+1)))</f>
        <v/>
      </c>
      <c r="B7230" s="9" t="str">
        <f t="shared" si="693"/>
        <v/>
      </c>
      <c r="C7230" s="9" t="str">
        <f>IF(ISERROR(VLOOKUP(A7230,'entry data'!B:G,6,0)),"",VLOOKUP(A7230,'entry data'!B:G,6,0))</f>
        <v/>
      </c>
      <c r="D7230" s="9" t="str">
        <f>IF(ISERROR(VLOOKUP(A7230,'entry data'!B:C,2,0)),"",VLOOKUP(A7230,'entry data'!B:C,2,0))</f>
        <v/>
      </c>
      <c r="E7230" s="9" t="str">
        <f>IF(ISERROR(VLOOKUP(A7230,'entry data'!B:E,4,0)),"",VLOOKUP(A7230,'entry data'!B:E,4,0))</f>
        <v/>
      </c>
      <c r="F7230" s="11" t="str">
        <f>IF(A7230="","",IF(ISERROR(VLOOKUP(A7230,'entry data'!B:F,5,0)),"",VLOOKUP(A7230,'entry data'!B:F,5,0)))</f>
        <v/>
      </c>
      <c r="G7230" s="12" t="str">
        <f>IF(A7230="","",IF(ISERROR(VLOOKUP(A7230,'entry data'!B:I,8,0)),"",VLOOKUP(A7230,'entry data'!B:I,7,0)))</f>
        <v/>
      </c>
      <c r="H7230" s="13" t="str">
        <f>IF(A7230="","",IF(B7230=1,VLOOKUP(A7230,'entry data'!B:D,3,0),I7229))</f>
        <v/>
      </c>
      <c r="I7230" s="14" t="str">
        <f>IF(A7230="","",IF(E7230="weekly",7,IF(E7230="fortnightly",14,IF(E7230="monthly",DATE(IF(MONTH(H7230)=12,YEAR(H7230)+1,YEAR(H7230)),VLOOKUP(MONTH(H7230),index!$D$2:$G$13,2,0),DAY(H7230)),
IF(E7230="quarterly",DATE(IF(MONTH(H7230)&gt;=10,YEAR(H7230)+1,YEAR(H7230)),VLOOKUP(MONTH(H7230),index!$D$2:$G$13,3,0),DAY(H7230)),
IF(E7230="halfyearly",DATE(IF(MONTH(H7230)&gt;=7,YEAR(H7230)+1,YEAR(H7230)),VLOOKUP(MONTH(H7230),index!$D$2:$G$13,4,0),DAY(H7230)),
DATE(YEAR(H7230)+1,MONTH(H7230),DAY(H7230)))))-H7230))+H7230)</f>
        <v/>
      </c>
      <c r="J7230" s="9" t="str">
        <f t="shared" si="694"/>
        <v/>
      </c>
      <c r="K7230" s="11" t="str">
        <f t="shared" si="695"/>
        <v/>
      </c>
      <c r="L7230" s="11" t="str">
        <f t="shared" si="696"/>
        <v/>
      </c>
      <c r="M7230" s="11" t="str">
        <f>IF(A7230="","",VLOOKUP(E7230,index!$A$1:$B$6,2,0)*K7230*G7230)</f>
        <v/>
      </c>
      <c r="N7230" s="11" t="str">
        <f>IF(A7230="","",-PMT(G7230*VLOOKUP(E7230,index!$A$1:$B$6,2,0),C7230,F7230,0,0))</f>
        <v/>
      </c>
      <c r="O7230" s="11" t="str">
        <f t="shared" si="697"/>
        <v/>
      </c>
      <c r="P7230" s="11" t="str">
        <f t="shared" si="692"/>
        <v/>
      </c>
    </row>
    <row r="7231" spans="1:16" x14ac:dyDescent="0.25">
      <c r="A7231" s="9" t="str">
        <f>IF(A7230="","",IF(B7230&lt;C7230,A7230,IF(A7230=MAX('entry data'!$B$8:$B$507),"",A7230+1)))</f>
        <v/>
      </c>
      <c r="B7231" s="9" t="str">
        <f t="shared" si="693"/>
        <v/>
      </c>
      <c r="C7231" s="9" t="str">
        <f>IF(ISERROR(VLOOKUP(A7231,'entry data'!B:G,6,0)),"",VLOOKUP(A7231,'entry data'!B:G,6,0))</f>
        <v/>
      </c>
      <c r="D7231" s="9" t="str">
        <f>IF(ISERROR(VLOOKUP(A7231,'entry data'!B:C,2,0)),"",VLOOKUP(A7231,'entry data'!B:C,2,0))</f>
        <v/>
      </c>
      <c r="E7231" s="9" t="str">
        <f>IF(ISERROR(VLOOKUP(A7231,'entry data'!B:E,4,0)),"",VLOOKUP(A7231,'entry data'!B:E,4,0))</f>
        <v/>
      </c>
      <c r="F7231" s="11" t="str">
        <f>IF(A7231="","",IF(ISERROR(VLOOKUP(A7231,'entry data'!B:F,5,0)),"",VLOOKUP(A7231,'entry data'!B:F,5,0)))</f>
        <v/>
      </c>
      <c r="G7231" s="12" t="str">
        <f>IF(A7231="","",IF(ISERROR(VLOOKUP(A7231,'entry data'!B:I,8,0)),"",VLOOKUP(A7231,'entry data'!B:I,7,0)))</f>
        <v/>
      </c>
      <c r="H7231" s="13" t="str">
        <f>IF(A7231="","",IF(B7231=1,VLOOKUP(A7231,'entry data'!B:D,3,0),I7230))</f>
        <v/>
      </c>
      <c r="I7231" s="14" t="str">
        <f>IF(A7231="","",IF(E7231="weekly",7,IF(E7231="fortnightly",14,IF(E7231="monthly",DATE(IF(MONTH(H7231)=12,YEAR(H7231)+1,YEAR(H7231)),VLOOKUP(MONTH(H7231),index!$D$2:$G$13,2,0),DAY(H7231)),
IF(E7231="quarterly",DATE(IF(MONTH(H7231)&gt;=10,YEAR(H7231)+1,YEAR(H7231)),VLOOKUP(MONTH(H7231),index!$D$2:$G$13,3,0),DAY(H7231)),
IF(E7231="halfyearly",DATE(IF(MONTH(H7231)&gt;=7,YEAR(H7231)+1,YEAR(H7231)),VLOOKUP(MONTH(H7231),index!$D$2:$G$13,4,0),DAY(H7231)),
DATE(YEAR(H7231)+1,MONTH(H7231),DAY(H7231)))))-H7231))+H7231)</f>
        <v/>
      </c>
      <c r="J7231" s="9" t="str">
        <f t="shared" si="694"/>
        <v/>
      </c>
      <c r="K7231" s="11" t="str">
        <f t="shared" si="695"/>
        <v/>
      </c>
      <c r="L7231" s="11" t="str">
        <f t="shared" si="696"/>
        <v/>
      </c>
      <c r="M7231" s="11" t="str">
        <f>IF(A7231="","",VLOOKUP(E7231,index!$A$1:$B$6,2,0)*K7231*G7231)</f>
        <v/>
      </c>
      <c r="N7231" s="11" t="str">
        <f>IF(A7231="","",-PMT(G7231*VLOOKUP(E7231,index!$A$1:$B$6,2,0),C7231,F7231,0,0))</f>
        <v/>
      </c>
      <c r="O7231" s="11" t="str">
        <f t="shared" si="697"/>
        <v/>
      </c>
      <c r="P7231" s="11" t="str">
        <f t="shared" si="692"/>
        <v/>
      </c>
    </row>
    <row r="7232" spans="1:16" x14ac:dyDescent="0.25">
      <c r="A7232" s="9" t="str">
        <f>IF(A7231="","",IF(B7231&lt;C7231,A7231,IF(A7231=MAX('entry data'!$B$8:$B$507),"",A7231+1)))</f>
        <v/>
      </c>
      <c r="B7232" s="9" t="str">
        <f t="shared" si="693"/>
        <v/>
      </c>
      <c r="C7232" s="9" t="str">
        <f>IF(ISERROR(VLOOKUP(A7232,'entry data'!B:G,6,0)),"",VLOOKUP(A7232,'entry data'!B:G,6,0))</f>
        <v/>
      </c>
      <c r="D7232" s="9" t="str">
        <f>IF(ISERROR(VLOOKUP(A7232,'entry data'!B:C,2,0)),"",VLOOKUP(A7232,'entry data'!B:C,2,0))</f>
        <v/>
      </c>
      <c r="E7232" s="9" t="str">
        <f>IF(ISERROR(VLOOKUP(A7232,'entry data'!B:E,4,0)),"",VLOOKUP(A7232,'entry data'!B:E,4,0))</f>
        <v/>
      </c>
      <c r="F7232" s="11" t="str">
        <f>IF(A7232="","",IF(ISERROR(VLOOKUP(A7232,'entry data'!B:F,5,0)),"",VLOOKUP(A7232,'entry data'!B:F,5,0)))</f>
        <v/>
      </c>
      <c r="G7232" s="12" t="str">
        <f>IF(A7232="","",IF(ISERROR(VLOOKUP(A7232,'entry data'!B:I,8,0)),"",VLOOKUP(A7232,'entry data'!B:I,7,0)))</f>
        <v/>
      </c>
      <c r="H7232" s="13" t="str">
        <f>IF(A7232="","",IF(B7232=1,VLOOKUP(A7232,'entry data'!B:D,3,0),I7231))</f>
        <v/>
      </c>
      <c r="I7232" s="14" t="str">
        <f>IF(A7232="","",IF(E7232="weekly",7,IF(E7232="fortnightly",14,IF(E7232="monthly",DATE(IF(MONTH(H7232)=12,YEAR(H7232)+1,YEAR(H7232)),VLOOKUP(MONTH(H7232),index!$D$2:$G$13,2,0),DAY(H7232)),
IF(E7232="quarterly",DATE(IF(MONTH(H7232)&gt;=10,YEAR(H7232)+1,YEAR(H7232)),VLOOKUP(MONTH(H7232),index!$D$2:$G$13,3,0),DAY(H7232)),
IF(E7232="halfyearly",DATE(IF(MONTH(H7232)&gt;=7,YEAR(H7232)+1,YEAR(H7232)),VLOOKUP(MONTH(H7232),index!$D$2:$G$13,4,0),DAY(H7232)),
DATE(YEAR(H7232)+1,MONTH(H7232),DAY(H7232)))))-H7232))+H7232)</f>
        <v/>
      </c>
      <c r="J7232" s="9" t="str">
        <f t="shared" si="694"/>
        <v/>
      </c>
      <c r="K7232" s="11" t="str">
        <f t="shared" si="695"/>
        <v/>
      </c>
      <c r="L7232" s="11" t="str">
        <f t="shared" si="696"/>
        <v/>
      </c>
      <c r="M7232" s="11" t="str">
        <f>IF(A7232="","",VLOOKUP(E7232,index!$A$1:$B$6,2,0)*K7232*G7232)</f>
        <v/>
      </c>
      <c r="N7232" s="11" t="str">
        <f>IF(A7232="","",-PMT(G7232*VLOOKUP(E7232,index!$A$1:$B$6,2,0),C7232,F7232,0,0))</f>
        <v/>
      </c>
      <c r="O7232" s="11" t="str">
        <f t="shared" si="697"/>
        <v/>
      </c>
      <c r="P7232" s="11" t="str">
        <f t="shared" si="692"/>
        <v/>
      </c>
    </row>
    <row r="7233" spans="1:16" x14ac:dyDescent="0.25">
      <c r="A7233" s="9" t="str">
        <f>IF(A7232="","",IF(B7232&lt;C7232,A7232,IF(A7232=MAX('entry data'!$B$8:$B$507),"",A7232+1)))</f>
        <v/>
      </c>
      <c r="B7233" s="9" t="str">
        <f t="shared" si="693"/>
        <v/>
      </c>
      <c r="C7233" s="9" t="str">
        <f>IF(ISERROR(VLOOKUP(A7233,'entry data'!B:G,6,0)),"",VLOOKUP(A7233,'entry data'!B:G,6,0))</f>
        <v/>
      </c>
      <c r="D7233" s="9" t="str">
        <f>IF(ISERROR(VLOOKUP(A7233,'entry data'!B:C,2,0)),"",VLOOKUP(A7233,'entry data'!B:C,2,0))</f>
        <v/>
      </c>
      <c r="E7233" s="9" t="str">
        <f>IF(ISERROR(VLOOKUP(A7233,'entry data'!B:E,4,0)),"",VLOOKUP(A7233,'entry data'!B:E,4,0))</f>
        <v/>
      </c>
      <c r="F7233" s="11" t="str">
        <f>IF(A7233="","",IF(ISERROR(VLOOKUP(A7233,'entry data'!B:F,5,0)),"",VLOOKUP(A7233,'entry data'!B:F,5,0)))</f>
        <v/>
      </c>
      <c r="G7233" s="12" t="str">
        <f>IF(A7233="","",IF(ISERROR(VLOOKUP(A7233,'entry data'!B:I,8,0)),"",VLOOKUP(A7233,'entry data'!B:I,7,0)))</f>
        <v/>
      </c>
      <c r="H7233" s="13" t="str">
        <f>IF(A7233="","",IF(B7233=1,VLOOKUP(A7233,'entry data'!B:D,3,0),I7232))</f>
        <v/>
      </c>
      <c r="I7233" s="14" t="str">
        <f>IF(A7233="","",IF(E7233="weekly",7,IF(E7233="fortnightly",14,IF(E7233="monthly",DATE(IF(MONTH(H7233)=12,YEAR(H7233)+1,YEAR(H7233)),VLOOKUP(MONTH(H7233),index!$D$2:$G$13,2,0),DAY(H7233)),
IF(E7233="quarterly",DATE(IF(MONTH(H7233)&gt;=10,YEAR(H7233)+1,YEAR(H7233)),VLOOKUP(MONTH(H7233),index!$D$2:$G$13,3,0),DAY(H7233)),
IF(E7233="halfyearly",DATE(IF(MONTH(H7233)&gt;=7,YEAR(H7233)+1,YEAR(H7233)),VLOOKUP(MONTH(H7233),index!$D$2:$G$13,4,0),DAY(H7233)),
DATE(YEAR(H7233)+1,MONTH(H7233),DAY(H7233)))))-H7233))+H7233)</f>
        <v/>
      </c>
      <c r="J7233" s="9" t="str">
        <f t="shared" si="694"/>
        <v/>
      </c>
      <c r="K7233" s="11" t="str">
        <f t="shared" si="695"/>
        <v/>
      </c>
      <c r="L7233" s="11" t="str">
        <f t="shared" si="696"/>
        <v/>
      </c>
      <c r="M7233" s="11" t="str">
        <f>IF(A7233="","",VLOOKUP(E7233,index!$A$1:$B$6,2,0)*K7233*G7233)</f>
        <v/>
      </c>
      <c r="N7233" s="11" t="str">
        <f>IF(A7233="","",-PMT(G7233*VLOOKUP(E7233,index!$A$1:$B$6,2,0),C7233,F7233,0,0))</f>
        <v/>
      </c>
      <c r="O7233" s="11" t="str">
        <f t="shared" si="697"/>
        <v/>
      </c>
      <c r="P7233" s="11" t="str">
        <f t="shared" si="692"/>
        <v/>
      </c>
    </row>
    <row r="7234" spans="1:16" x14ac:dyDescent="0.25">
      <c r="A7234" s="9" t="str">
        <f>IF(A7233="","",IF(B7233&lt;C7233,A7233,IF(A7233=MAX('entry data'!$B$8:$B$507),"",A7233+1)))</f>
        <v/>
      </c>
      <c r="B7234" s="9" t="str">
        <f t="shared" si="693"/>
        <v/>
      </c>
      <c r="C7234" s="9" t="str">
        <f>IF(ISERROR(VLOOKUP(A7234,'entry data'!B:G,6,0)),"",VLOOKUP(A7234,'entry data'!B:G,6,0))</f>
        <v/>
      </c>
      <c r="D7234" s="9" t="str">
        <f>IF(ISERROR(VLOOKUP(A7234,'entry data'!B:C,2,0)),"",VLOOKUP(A7234,'entry data'!B:C,2,0))</f>
        <v/>
      </c>
      <c r="E7234" s="9" t="str">
        <f>IF(ISERROR(VLOOKUP(A7234,'entry data'!B:E,4,0)),"",VLOOKUP(A7234,'entry data'!B:E,4,0))</f>
        <v/>
      </c>
      <c r="F7234" s="11" t="str">
        <f>IF(A7234="","",IF(ISERROR(VLOOKUP(A7234,'entry data'!B:F,5,0)),"",VLOOKUP(A7234,'entry data'!B:F,5,0)))</f>
        <v/>
      </c>
      <c r="G7234" s="12" t="str">
        <f>IF(A7234="","",IF(ISERROR(VLOOKUP(A7234,'entry data'!B:I,8,0)),"",VLOOKUP(A7234,'entry data'!B:I,7,0)))</f>
        <v/>
      </c>
      <c r="H7234" s="13" t="str">
        <f>IF(A7234="","",IF(B7234=1,VLOOKUP(A7234,'entry data'!B:D,3,0),I7233))</f>
        <v/>
      </c>
      <c r="I7234" s="14" t="str">
        <f>IF(A7234="","",IF(E7234="weekly",7,IF(E7234="fortnightly",14,IF(E7234="monthly",DATE(IF(MONTH(H7234)=12,YEAR(H7234)+1,YEAR(H7234)),VLOOKUP(MONTH(H7234),index!$D$2:$G$13,2,0),DAY(H7234)),
IF(E7234="quarterly",DATE(IF(MONTH(H7234)&gt;=10,YEAR(H7234)+1,YEAR(H7234)),VLOOKUP(MONTH(H7234),index!$D$2:$G$13,3,0),DAY(H7234)),
IF(E7234="halfyearly",DATE(IF(MONTH(H7234)&gt;=7,YEAR(H7234)+1,YEAR(H7234)),VLOOKUP(MONTH(H7234),index!$D$2:$G$13,4,0),DAY(H7234)),
DATE(YEAR(H7234)+1,MONTH(H7234),DAY(H7234)))))-H7234))+H7234)</f>
        <v/>
      </c>
      <c r="J7234" s="9" t="str">
        <f t="shared" si="694"/>
        <v/>
      </c>
      <c r="K7234" s="11" t="str">
        <f t="shared" si="695"/>
        <v/>
      </c>
      <c r="L7234" s="11" t="str">
        <f t="shared" si="696"/>
        <v/>
      </c>
      <c r="M7234" s="11" t="str">
        <f>IF(A7234="","",VLOOKUP(E7234,index!$A$1:$B$6,2,0)*K7234*G7234)</f>
        <v/>
      </c>
      <c r="N7234" s="11" t="str">
        <f>IF(A7234="","",-PMT(G7234*VLOOKUP(E7234,index!$A$1:$B$6,2,0),C7234,F7234,0,0))</f>
        <v/>
      </c>
      <c r="O7234" s="11" t="str">
        <f t="shared" si="697"/>
        <v/>
      </c>
      <c r="P7234" s="11" t="str">
        <f t="shared" si="692"/>
        <v/>
      </c>
    </row>
    <row r="7235" spans="1:16" x14ac:dyDescent="0.25">
      <c r="A7235" s="9" t="str">
        <f>IF(A7234="","",IF(B7234&lt;C7234,A7234,IF(A7234=MAX('entry data'!$B$8:$B$507),"",A7234+1)))</f>
        <v/>
      </c>
      <c r="B7235" s="9" t="str">
        <f t="shared" si="693"/>
        <v/>
      </c>
      <c r="C7235" s="9" t="str">
        <f>IF(ISERROR(VLOOKUP(A7235,'entry data'!B:G,6,0)),"",VLOOKUP(A7235,'entry data'!B:G,6,0))</f>
        <v/>
      </c>
      <c r="D7235" s="9" t="str">
        <f>IF(ISERROR(VLOOKUP(A7235,'entry data'!B:C,2,0)),"",VLOOKUP(A7235,'entry data'!B:C,2,0))</f>
        <v/>
      </c>
      <c r="E7235" s="9" t="str">
        <f>IF(ISERROR(VLOOKUP(A7235,'entry data'!B:E,4,0)),"",VLOOKUP(A7235,'entry data'!B:E,4,0))</f>
        <v/>
      </c>
      <c r="F7235" s="11" t="str">
        <f>IF(A7235="","",IF(ISERROR(VLOOKUP(A7235,'entry data'!B:F,5,0)),"",VLOOKUP(A7235,'entry data'!B:F,5,0)))</f>
        <v/>
      </c>
      <c r="G7235" s="12" t="str">
        <f>IF(A7235="","",IF(ISERROR(VLOOKUP(A7235,'entry data'!B:I,8,0)),"",VLOOKUP(A7235,'entry data'!B:I,7,0)))</f>
        <v/>
      </c>
      <c r="H7235" s="13" t="str">
        <f>IF(A7235="","",IF(B7235=1,VLOOKUP(A7235,'entry data'!B:D,3,0),I7234))</f>
        <v/>
      </c>
      <c r="I7235" s="14" t="str">
        <f>IF(A7235="","",IF(E7235="weekly",7,IF(E7235="fortnightly",14,IF(E7235="monthly",DATE(IF(MONTH(H7235)=12,YEAR(H7235)+1,YEAR(H7235)),VLOOKUP(MONTH(H7235),index!$D$2:$G$13,2,0),DAY(H7235)),
IF(E7235="quarterly",DATE(IF(MONTH(H7235)&gt;=10,YEAR(H7235)+1,YEAR(H7235)),VLOOKUP(MONTH(H7235),index!$D$2:$G$13,3,0),DAY(H7235)),
IF(E7235="halfyearly",DATE(IF(MONTH(H7235)&gt;=7,YEAR(H7235)+1,YEAR(H7235)),VLOOKUP(MONTH(H7235),index!$D$2:$G$13,4,0),DAY(H7235)),
DATE(YEAR(H7235)+1,MONTH(H7235),DAY(H7235)))))-H7235))+H7235)</f>
        <v/>
      </c>
      <c r="J7235" s="9" t="str">
        <f t="shared" si="694"/>
        <v/>
      </c>
      <c r="K7235" s="11" t="str">
        <f t="shared" si="695"/>
        <v/>
      </c>
      <c r="L7235" s="11" t="str">
        <f t="shared" si="696"/>
        <v/>
      </c>
      <c r="M7235" s="11" t="str">
        <f>IF(A7235="","",VLOOKUP(E7235,index!$A$1:$B$6,2,0)*K7235*G7235)</f>
        <v/>
      </c>
      <c r="N7235" s="11" t="str">
        <f>IF(A7235="","",-PMT(G7235*VLOOKUP(E7235,index!$A$1:$B$6,2,0),C7235,F7235,0,0))</f>
        <v/>
      </c>
      <c r="O7235" s="11" t="str">
        <f t="shared" si="697"/>
        <v/>
      </c>
      <c r="P7235" s="11" t="str">
        <f t="shared" ref="P7235:P7298" si="698">IF(A7235="","",IF(J7235&lt;&gt;J7236,O7235,0))</f>
        <v/>
      </c>
    </row>
    <row r="7236" spans="1:16" x14ac:dyDescent="0.25">
      <c r="A7236" s="9" t="str">
        <f>IF(A7235="","",IF(B7235&lt;C7235,A7235,IF(A7235=MAX('entry data'!$B$8:$B$507),"",A7235+1)))</f>
        <v/>
      </c>
      <c r="B7236" s="9" t="str">
        <f t="shared" si="693"/>
        <v/>
      </c>
      <c r="C7236" s="9" t="str">
        <f>IF(ISERROR(VLOOKUP(A7236,'entry data'!B:G,6,0)),"",VLOOKUP(A7236,'entry data'!B:G,6,0))</f>
        <v/>
      </c>
      <c r="D7236" s="9" t="str">
        <f>IF(ISERROR(VLOOKUP(A7236,'entry data'!B:C,2,0)),"",VLOOKUP(A7236,'entry data'!B:C,2,0))</f>
        <v/>
      </c>
      <c r="E7236" s="9" t="str">
        <f>IF(ISERROR(VLOOKUP(A7236,'entry data'!B:E,4,0)),"",VLOOKUP(A7236,'entry data'!B:E,4,0))</f>
        <v/>
      </c>
      <c r="F7236" s="11" t="str">
        <f>IF(A7236="","",IF(ISERROR(VLOOKUP(A7236,'entry data'!B:F,5,0)),"",VLOOKUP(A7236,'entry data'!B:F,5,0)))</f>
        <v/>
      </c>
      <c r="G7236" s="12" t="str">
        <f>IF(A7236="","",IF(ISERROR(VLOOKUP(A7236,'entry data'!B:I,8,0)),"",VLOOKUP(A7236,'entry data'!B:I,7,0)))</f>
        <v/>
      </c>
      <c r="H7236" s="13" t="str">
        <f>IF(A7236="","",IF(B7236=1,VLOOKUP(A7236,'entry data'!B:D,3,0),I7235))</f>
        <v/>
      </c>
      <c r="I7236" s="14" t="str">
        <f>IF(A7236="","",IF(E7236="weekly",7,IF(E7236="fortnightly",14,IF(E7236="monthly",DATE(IF(MONTH(H7236)=12,YEAR(H7236)+1,YEAR(H7236)),VLOOKUP(MONTH(H7236),index!$D$2:$G$13,2,0),DAY(H7236)),
IF(E7236="quarterly",DATE(IF(MONTH(H7236)&gt;=10,YEAR(H7236)+1,YEAR(H7236)),VLOOKUP(MONTH(H7236),index!$D$2:$G$13,3,0),DAY(H7236)),
IF(E7236="halfyearly",DATE(IF(MONTH(H7236)&gt;=7,YEAR(H7236)+1,YEAR(H7236)),VLOOKUP(MONTH(H7236),index!$D$2:$G$13,4,0),DAY(H7236)),
DATE(YEAR(H7236)+1,MONTH(H7236),DAY(H7236)))))-H7236))+H7236)</f>
        <v/>
      </c>
      <c r="J7236" s="9" t="str">
        <f t="shared" si="694"/>
        <v/>
      </c>
      <c r="K7236" s="11" t="str">
        <f t="shared" si="695"/>
        <v/>
      </c>
      <c r="L7236" s="11" t="str">
        <f t="shared" si="696"/>
        <v/>
      </c>
      <c r="M7236" s="11" t="str">
        <f>IF(A7236="","",VLOOKUP(E7236,index!$A$1:$B$6,2,0)*K7236*G7236)</f>
        <v/>
      </c>
      <c r="N7236" s="11" t="str">
        <f>IF(A7236="","",-PMT(G7236*VLOOKUP(E7236,index!$A$1:$B$6,2,0),C7236,F7236,0,0))</f>
        <v/>
      </c>
      <c r="O7236" s="11" t="str">
        <f t="shared" si="697"/>
        <v/>
      </c>
      <c r="P7236" s="11" t="str">
        <f t="shared" si="698"/>
        <v/>
      </c>
    </row>
    <row r="7237" spans="1:16" x14ac:dyDescent="0.25">
      <c r="A7237" s="9" t="str">
        <f>IF(A7236="","",IF(B7236&lt;C7236,A7236,IF(A7236=MAX('entry data'!$B$8:$B$507),"",A7236+1)))</f>
        <v/>
      </c>
      <c r="B7237" s="9" t="str">
        <f t="shared" si="693"/>
        <v/>
      </c>
      <c r="C7237" s="9" t="str">
        <f>IF(ISERROR(VLOOKUP(A7237,'entry data'!B:G,6,0)),"",VLOOKUP(A7237,'entry data'!B:G,6,0))</f>
        <v/>
      </c>
      <c r="D7237" s="9" t="str">
        <f>IF(ISERROR(VLOOKUP(A7237,'entry data'!B:C,2,0)),"",VLOOKUP(A7237,'entry data'!B:C,2,0))</f>
        <v/>
      </c>
      <c r="E7237" s="9" t="str">
        <f>IF(ISERROR(VLOOKUP(A7237,'entry data'!B:E,4,0)),"",VLOOKUP(A7237,'entry data'!B:E,4,0))</f>
        <v/>
      </c>
      <c r="F7237" s="11" t="str">
        <f>IF(A7237="","",IF(ISERROR(VLOOKUP(A7237,'entry data'!B:F,5,0)),"",VLOOKUP(A7237,'entry data'!B:F,5,0)))</f>
        <v/>
      </c>
      <c r="G7237" s="12" t="str">
        <f>IF(A7237="","",IF(ISERROR(VLOOKUP(A7237,'entry data'!B:I,8,0)),"",VLOOKUP(A7237,'entry data'!B:I,7,0)))</f>
        <v/>
      </c>
      <c r="H7237" s="13" t="str">
        <f>IF(A7237="","",IF(B7237=1,VLOOKUP(A7237,'entry data'!B:D,3,0),I7236))</f>
        <v/>
      </c>
      <c r="I7237" s="14" t="str">
        <f>IF(A7237="","",IF(E7237="weekly",7,IF(E7237="fortnightly",14,IF(E7237="monthly",DATE(IF(MONTH(H7237)=12,YEAR(H7237)+1,YEAR(H7237)),VLOOKUP(MONTH(H7237),index!$D$2:$G$13,2,0),DAY(H7237)),
IF(E7237="quarterly",DATE(IF(MONTH(H7237)&gt;=10,YEAR(H7237)+1,YEAR(H7237)),VLOOKUP(MONTH(H7237),index!$D$2:$G$13,3,0),DAY(H7237)),
IF(E7237="halfyearly",DATE(IF(MONTH(H7237)&gt;=7,YEAR(H7237)+1,YEAR(H7237)),VLOOKUP(MONTH(H7237),index!$D$2:$G$13,4,0),DAY(H7237)),
DATE(YEAR(H7237)+1,MONTH(H7237),DAY(H7237)))))-H7237))+H7237)</f>
        <v/>
      </c>
      <c r="J7237" s="9" t="str">
        <f t="shared" si="694"/>
        <v/>
      </c>
      <c r="K7237" s="11" t="str">
        <f t="shared" si="695"/>
        <v/>
      </c>
      <c r="L7237" s="11" t="str">
        <f t="shared" si="696"/>
        <v/>
      </c>
      <c r="M7237" s="11" t="str">
        <f>IF(A7237="","",VLOOKUP(E7237,index!$A$1:$B$6,2,0)*K7237*G7237)</f>
        <v/>
      </c>
      <c r="N7237" s="11" t="str">
        <f>IF(A7237="","",-PMT(G7237*VLOOKUP(E7237,index!$A$1:$B$6,2,0),C7237,F7237,0,0))</f>
        <v/>
      </c>
      <c r="O7237" s="11" t="str">
        <f t="shared" si="697"/>
        <v/>
      </c>
      <c r="P7237" s="11" t="str">
        <f t="shared" si="698"/>
        <v/>
      </c>
    </row>
    <row r="7238" spans="1:16" x14ac:dyDescent="0.25">
      <c r="A7238" s="9" t="str">
        <f>IF(A7237="","",IF(B7237&lt;C7237,A7237,IF(A7237=MAX('entry data'!$B$8:$B$507),"",A7237+1)))</f>
        <v/>
      </c>
      <c r="B7238" s="9" t="str">
        <f t="shared" si="693"/>
        <v/>
      </c>
      <c r="C7238" s="9" t="str">
        <f>IF(ISERROR(VLOOKUP(A7238,'entry data'!B:G,6,0)),"",VLOOKUP(A7238,'entry data'!B:G,6,0))</f>
        <v/>
      </c>
      <c r="D7238" s="9" t="str">
        <f>IF(ISERROR(VLOOKUP(A7238,'entry data'!B:C,2,0)),"",VLOOKUP(A7238,'entry data'!B:C,2,0))</f>
        <v/>
      </c>
      <c r="E7238" s="9" t="str">
        <f>IF(ISERROR(VLOOKUP(A7238,'entry data'!B:E,4,0)),"",VLOOKUP(A7238,'entry data'!B:E,4,0))</f>
        <v/>
      </c>
      <c r="F7238" s="11" t="str">
        <f>IF(A7238="","",IF(ISERROR(VLOOKUP(A7238,'entry data'!B:F,5,0)),"",VLOOKUP(A7238,'entry data'!B:F,5,0)))</f>
        <v/>
      </c>
      <c r="G7238" s="12" t="str">
        <f>IF(A7238="","",IF(ISERROR(VLOOKUP(A7238,'entry data'!B:I,8,0)),"",VLOOKUP(A7238,'entry data'!B:I,7,0)))</f>
        <v/>
      </c>
      <c r="H7238" s="13" t="str">
        <f>IF(A7238="","",IF(B7238=1,VLOOKUP(A7238,'entry data'!B:D,3,0),I7237))</f>
        <v/>
      </c>
      <c r="I7238" s="14" t="str">
        <f>IF(A7238="","",IF(E7238="weekly",7,IF(E7238="fortnightly",14,IF(E7238="monthly",DATE(IF(MONTH(H7238)=12,YEAR(H7238)+1,YEAR(H7238)),VLOOKUP(MONTH(H7238),index!$D$2:$G$13,2,0),DAY(H7238)),
IF(E7238="quarterly",DATE(IF(MONTH(H7238)&gt;=10,YEAR(H7238)+1,YEAR(H7238)),VLOOKUP(MONTH(H7238),index!$D$2:$G$13,3,0),DAY(H7238)),
IF(E7238="halfyearly",DATE(IF(MONTH(H7238)&gt;=7,YEAR(H7238)+1,YEAR(H7238)),VLOOKUP(MONTH(H7238),index!$D$2:$G$13,4,0),DAY(H7238)),
DATE(YEAR(H7238)+1,MONTH(H7238),DAY(H7238)))))-H7238))+H7238)</f>
        <v/>
      </c>
      <c r="J7238" s="9" t="str">
        <f t="shared" si="694"/>
        <v/>
      </c>
      <c r="K7238" s="11" t="str">
        <f t="shared" si="695"/>
        <v/>
      </c>
      <c r="L7238" s="11" t="str">
        <f t="shared" si="696"/>
        <v/>
      </c>
      <c r="M7238" s="11" t="str">
        <f>IF(A7238="","",VLOOKUP(E7238,index!$A$1:$B$6,2,0)*K7238*G7238)</f>
        <v/>
      </c>
      <c r="N7238" s="11" t="str">
        <f>IF(A7238="","",-PMT(G7238*VLOOKUP(E7238,index!$A$1:$B$6,2,0),C7238,F7238,0,0))</f>
        <v/>
      </c>
      <c r="O7238" s="11" t="str">
        <f t="shared" si="697"/>
        <v/>
      </c>
      <c r="P7238" s="11" t="str">
        <f t="shared" si="698"/>
        <v/>
      </c>
    </row>
    <row r="7239" spans="1:16" x14ac:dyDescent="0.25">
      <c r="A7239" s="9" t="str">
        <f>IF(A7238="","",IF(B7238&lt;C7238,A7238,IF(A7238=MAX('entry data'!$B$8:$B$507),"",A7238+1)))</f>
        <v/>
      </c>
      <c r="B7239" s="9" t="str">
        <f t="shared" si="693"/>
        <v/>
      </c>
      <c r="C7239" s="9" t="str">
        <f>IF(ISERROR(VLOOKUP(A7239,'entry data'!B:G,6,0)),"",VLOOKUP(A7239,'entry data'!B:G,6,0))</f>
        <v/>
      </c>
      <c r="D7239" s="9" t="str">
        <f>IF(ISERROR(VLOOKUP(A7239,'entry data'!B:C,2,0)),"",VLOOKUP(A7239,'entry data'!B:C,2,0))</f>
        <v/>
      </c>
      <c r="E7239" s="9" t="str">
        <f>IF(ISERROR(VLOOKUP(A7239,'entry data'!B:E,4,0)),"",VLOOKUP(A7239,'entry data'!B:E,4,0))</f>
        <v/>
      </c>
      <c r="F7239" s="11" t="str">
        <f>IF(A7239="","",IF(ISERROR(VLOOKUP(A7239,'entry data'!B:F,5,0)),"",VLOOKUP(A7239,'entry data'!B:F,5,0)))</f>
        <v/>
      </c>
      <c r="G7239" s="12" t="str">
        <f>IF(A7239="","",IF(ISERROR(VLOOKUP(A7239,'entry data'!B:I,8,0)),"",VLOOKUP(A7239,'entry data'!B:I,7,0)))</f>
        <v/>
      </c>
      <c r="H7239" s="13" t="str">
        <f>IF(A7239="","",IF(B7239=1,VLOOKUP(A7239,'entry data'!B:D,3,0),I7238))</f>
        <v/>
      </c>
      <c r="I7239" s="14" t="str">
        <f>IF(A7239="","",IF(E7239="weekly",7,IF(E7239="fortnightly",14,IF(E7239="monthly",DATE(IF(MONTH(H7239)=12,YEAR(H7239)+1,YEAR(H7239)),VLOOKUP(MONTH(H7239),index!$D$2:$G$13,2,0),DAY(H7239)),
IF(E7239="quarterly",DATE(IF(MONTH(H7239)&gt;=10,YEAR(H7239)+1,YEAR(H7239)),VLOOKUP(MONTH(H7239),index!$D$2:$G$13,3,0),DAY(H7239)),
IF(E7239="halfyearly",DATE(IF(MONTH(H7239)&gt;=7,YEAR(H7239)+1,YEAR(H7239)),VLOOKUP(MONTH(H7239),index!$D$2:$G$13,4,0),DAY(H7239)),
DATE(YEAR(H7239)+1,MONTH(H7239),DAY(H7239)))))-H7239))+H7239)</f>
        <v/>
      </c>
      <c r="J7239" s="9" t="str">
        <f t="shared" si="694"/>
        <v/>
      </c>
      <c r="K7239" s="11" t="str">
        <f t="shared" si="695"/>
        <v/>
      </c>
      <c r="L7239" s="11" t="str">
        <f t="shared" si="696"/>
        <v/>
      </c>
      <c r="M7239" s="11" t="str">
        <f>IF(A7239="","",VLOOKUP(E7239,index!$A$1:$B$6,2,0)*K7239*G7239)</f>
        <v/>
      </c>
      <c r="N7239" s="11" t="str">
        <f>IF(A7239="","",-PMT(G7239*VLOOKUP(E7239,index!$A$1:$B$6,2,0),C7239,F7239,0,0))</f>
        <v/>
      </c>
      <c r="O7239" s="11" t="str">
        <f t="shared" si="697"/>
        <v/>
      </c>
      <c r="P7239" s="11" t="str">
        <f t="shared" si="698"/>
        <v/>
      </c>
    </row>
    <row r="7240" spans="1:16" x14ac:dyDescent="0.25">
      <c r="A7240" s="9" t="str">
        <f>IF(A7239="","",IF(B7239&lt;C7239,A7239,IF(A7239=MAX('entry data'!$B$8:$B$507),"",A7239+1)))</f>
        <v/>
      </c>
      <c r="B7240" s="9" t="str">
        <f t="shared" si="693"/>
        <v/>
      </c>
      <c r="C7240" s="9" t="str">
        <f>IF(ISERROR(VLOOKUP(A7240,'entry data'!B:G,6,0)),"",VLOOKUP(A7240,'entry data'!B:G,6,0))</f>
        <v/>
      </c>
      <c r="D7240" s="9" t="str">
        <f>IF(ISERROR(VLOOKUP(A7240,'entry data'!B:C,2,0)),"",VLOOKUP(A7240,'entry data'!B:C,2,0))</f>
        <v/>
      </c>
      <c r="E7240" s="9" t="str">
        <f>IF(ISERROR(VLOOKUP(A7240,'entry data'!B:E,4,0)),"",VLOOKUP(A7240,'entry data'!B:E,4,0))</f>
        <v/>
      </c>
      <c r="F7240" s="11" t="str">
        <f>IF(A7240="","",IF(ISERROR(VLOOKUP(A7240,'entry data'!B:F,5,0)),"",VLOOKUP(A7240,'entry data'!B:F,5,0)))</f>
        <v/>
      </c>
      <c r="G7240" s="12" t="str">
        <f>IF(A7240="","",IF(ISERROR(VLOOKUP(A7240,'entry data'!B:I,8,0)),"",VLOOKUP(A7240,'entry data'!B:I,7,0)))</f>
        <v/>
      </c>
      <c r="H7240" s="13" t="str">
        <f>IF(A7240="","",IF(B7240=1,VLOOKUP(A7240,'entry data'!B:D,3,0),I7239))</f>
        <v/>
      </c>
      <c r="I7240" s="14" t="str">
        <f>IF(A7240="","",IF(E7240="weekly",7,IF(E7240="fortnightly",14,IF(E7240="monthly",DATE(IF(MONTH(H7240)=12,YEAR(H7240)+1,YEAR(H7240)),VLOOKUP(MONTH(H7240),index!$D$2:$G$13,2,0),DAY(H7240)),
IF(E7240="quarterly",DATE(IF(MONTH(H7240)&gt;=10,YEAR(H7240)+1,YEAR(H7240)),VLOOKUP(MONTH(H7240),index!$D$2:$G$13,3,0),DAY(H7240)),
IF(E7240="halfyearly",DATE(IF(MONTH(H7240)&gt;=7,YEAR(H7240)+1,YEAR(H7240)),VLOOKUP(MONTH(H7240),index!$D$2:$G$13,4,0),DAY(H7240)),
DATE(YEAR(H7240)+1,MONTH(H7240),DAY(H7240)))))-H7240))+H7240)</f>
        <v/>
      </c>
      <c r="J7240" s="9" t="str">
        <f t="shared" si="694"/>
        <v/>
      </c>
      <c r="K7240" s="11" t="str">
        <f t="shared" si="695"/>
        <v/>
      </c>
      <c r="L7240" s="11" t="str">
        <f t="shared" si="696"/>
        <v/>
      </c>
      <c r="M7240" s="11" t="str">
        <f>IF(A7240="","",VLOOKUP(E7240,index!$A$1:$B$6,2,0)*K7240*G7240)</f>
        <v/>
      </c>
      <c r="N7240" s="11" t="str">
        <f>IF(A7240="","",-PMT(G7240*VLOOKUP(E7240,index!$A$1:$B$6,2,0),C7240,F7240,0,0))</f>
        <v/>
      </c>
      <c r="O7240" s="11" t="str">
        <f t="shared" si="697"/>
        <v/>
      </c>
      <c r="P7240" s="11" t="str">
        <f t="shared" si="698"/>
        <v/>
      </c>
    </row>
    <row r="7241" spans="1:16" x14ac:dyDescent="0.25">
      <c r="A7241" s="9" t="str">
        <f>IF(A7240="","",IF(B7240&lt;C7240,A7240,IF(A7240=MAX('entry data'!$B$8:$B$507),"",A7240+1)))</f>
        <v/>
      </c>
      <c r="B7241" s="9" t="str">
        <f t="shared" si="693"/>
        <v/>
      </c>
      <c r="C7241" s="9" t="str">
        <f>IF(ISERROR(VLOOKUP(A7241,'entry data'!B:G,6,0)),"",VLOOKUP(A7241,'entry data'!B:G,6,0))</f>
        <v/>
      </c>
      <c r="D7241" s="9" t="str">
        <f>IF(ISERROR(VLOOKUP(A7241,'entry data'!B:C,2,0)),"",VLOOKUP(A7241,'entry data'!B:C,2,0))</f>
        <v/>
      </c>
      <c r="E7241" s="9" t="str">
        <f>IF(ISERROR(VLOOKUP(A7241,'entry data'!B:E,4,0)),"",VLOOKUP(A7241,'entry data'!B:E,4,0))</f>
        <v/>
      </c>
      <c r="F7241" s="11" t="str">
        <f>IF(A7241="","",IF(ISERROR(VLOOKUP(A7241,'entry data'!B:F,5,0)),"",VLOOKUP(A7241,'entry data'!B:F,5,0)))</f>
        <v/>
      </c>
      <c r="G7241" s="12" t="str">
        <f>IF(A7241="","",IF(ISERROR(VLOOKUP(A7241,'entry data'!B:I,8,0)),"",VLOOKUP(A7241,'entry data'!B:I,7,0)))</f>
        <v/>
      </c>
      <c r="H7241" s="13" t="str">
        <f>IF(A7241="","",IF(B7241=1,VLOOKUP(A7241,'entry data'!B:D,3,0),I7240))</f>
        <v/>
      </c>
      <c r="I7241" s="14" t="str">
        <f>IF(A7241="","",IF(E7241="weekly",7,IF(E7241="fortnightly",14,IF(E7241="monthly",DATE(IF(MONTH(H7241)=12,YEAR(H7241)+1,YEAR(H7241)),VLOOKUP(MONTH(H7241),index!$D$2:$G$13,2,0),DAY(H7241)),
IF(E7241="quarterly",DATE(IF(MONTH(H7241)&gt;=10,YEAR(H7241)+1,YEAR(H7241)),VLOOKUP(MONTH(H7241),index!$D$2:$G$13,3,0),DAY(H7241)),
IF(E7241="halfyearly",DATE(IF(MONTH(H7241)&gt;=7,YEAR(H7241)+1,YEAR(H7241)),VLOOKUP(MONTH(H7241),index!$D$2:$G$13,4,0),DAY(H7241)),
DATE(YEAR(H7241)+1,MONTH(H7241),DAY(H7241)))))-H7241))+H7241)</f>
        <v/>
      </c>
      <c r="J7241" s="9" t="str">
        <f t="shared" si="694"/>
        <v/>
      </c>
      <c r="K7241" s="11" t="str">
        <f t="shared" si="695"/>
        <v/>
      </c>
      <c r="L7241" s="11" t="str">
        <f t="shared" si="696"/>
        <v/>
      </c>
      <c r="M7241" s="11" t="str">
        <f>IF(A7241="","",VLOOKUP(E7241,index!$A$1:$B$6,2,0)*K7241*G7241)</f>
        <v/>
      </c>
      <c r="N7241" s="11" t="str">
        <f>IF(A7241="","",-PMT(G7241*VLOOKUP(E7241,index!$A$1:$B$6,2,0),C7241,F7241,0,0))</f>
        <v/>
      </c>
      <c r="O7241" s="11" t="str">
        <f t="shared" si="697"/>
        <v/>
      </c>
      <c r="P7241" s="11" t="str">
        <f t="shared" si="698"/>
        <v/>
      </c>
    </row>
    <row r="7242" spans="1:16" x14ac:dyDescent="0.25">
      <c r="A7242" s="9" t="str">
        <f>IF(A7241="","",IF(B7241&lt;C7241,A7241,IF(A7241=MAX('entry data'!$B$8:$B$507),"",A7241+1)))</f>
        <v/>
      </c>
      <c r="B7242" s="9" t="str">
        <f t="shared" si="693"/>
        <v/>
      </c>
      <c r="C7242" s="9" t="str">
        <f>IF(ISERROR(VLOOKUP(A7242,'entry data'!B:G,6,0)),"",VLOOKUP(A7242,'entry data'!B:G,6,0))</f>
        <v/>
      </c>
      <c r="D7242" s="9" t="str">
        <f>IF(ISERROR(VLOOKUP(A7242,'entry data'!B:C,2,0)),"",VLOOKUP(A7242,'entry data'!B:C,2,0))</f>
        <v/>
      </c>
      <c r="E7242" s="9" t="str">
        <f>IF(ISERROR(VLOOKUP(A7242,'entry data'!B:E,4,0)),"",VLOOKUP(A7242,'entry data'!B:E,4,0))</f>
        <v/>
      </c>
      <c r="F7242" s="11" t="str">
        <f>IF(A7242="","",IF(ISERROR(VLOOKUP(A7242,'entry data'!B:F,5,0)),"",VLOOKUP(A7242,'entry data'!B:F,5,0)))</f>
        <v/>
      </c>
      <c r="G7242" s="12" t="str">
        <f>IF(A7242="","",IF(ISERROR(VLOOKUP(A7242,'entry data'!B:I,8,0)),"",VLOOKUP(A7242,'entry data'!B:I,7,0)))</f>
        <v/>
      </c>
      <c r="H7242" s="13" t="str">
        <f>IF(A7242="","",IF(B7242=1,VLOOKUP(A7242,'entry data'!B:D,3,0),I7241))</f>
        <v/>
      </c>
      <c r="I7242" s="14" t="str">
        <f>IF(A7242="","",IF(E7242="weekly",7,IF(E7242="fortnightly",14,IF(E7242="monthly",DATE(IF(MONTH(H7242)=12,YEAR(H7242)+1,YEAR(H7242)),VLOOKUP(MONTH(H7242),index!$D$2:$G$13,2,0),DAY(H7242)),
IF(E7242="quarterly",DATE(IF(MONTH(H7242)&gt;=10,YEAR(H7242)+1,YEAR(H7242)),VLOOKUP(MONTH(H7242),index!$D$2:$G$13,3,0),DAY(H7242)),
IF(E7242="halfyearly",DATE(IF(MONTH(H7242)&gt;=7,YEAR(H7242)+1,YEAR(H7242)),VLOOKUP(MONTH(H7242),index!$D$2:$G$13,4,0),DAY(H7242)),
DATE(YEAR(H7242)+1,MONTH(H7242),DAY(H7242)))))-H7242))+H7242)</f>
        <v/>
      </c>
      <c r="J7242" s="9" t="str">
        <f t="shared" si="694"/>
        <v/>
      </c>
      <c r="K7242" s="11" t="str">
        <f t="shared" si="695"/>
        <v/>
      </c>
      <c r="L7242" s="11" t="str">
        <f t="shared" si="696"/>
        <v/>
      </c>
      <c r="M7242" s="11" t="str">
        <f>IF(A7242="","",VLOOKUP(E7242,index!$A$1:$B$6,2,0)*K7242*G7242)</f>
        <v/>
      </c>
      <c r="N7242" s="11" t="str">
        <f>IF(A7242="","",-PMT(G7242*VLOOKUP(E7242,index!$A$1:$B$6,2,0),C7242,F7242,0,0))</f>
        <v/>
      </c>
      <c r="O7242" s="11" t="str">
        <f t="shared" si="697"/>
        <v/>
      </c>
      <c r="P7242" s="11" t="str">
        <f t="shared" si="698"/>
        <v/>
      </c>
    </row>
    <row r="7243" spans="1:16" x14ac:dyDescent="0.25">
      <c r="A7243" s="9" t="str">
        <f>IF(A7242="","",IF(B7242&lt;C7242,A7242,IF(A7242=MAX('entry data'!$B$8:$B$507),"",A7242+1)))</f>
        <v/>
      </c>
      <c r="B7243" s="9" t="str">
        <f t="shared" si="693"/>
        <v/>
      </c>
      <c r="C7243" s="9" t="str">
        <f>IF(ISERROR(VLOOKUP(A7243,'entry data'!B:G,6,0)),"",VLOOKUP(A7243,'entry data'!B:G,6,0))</f>
        <v/>
      </c>
      <c r="D7243" s="9" t="str">
        <f>IF(ISERROR(VLOOKUP(A7243,'entry data'!B:C,2,0)),"",VLOOKUP(A7243,'entry data'!B:C,2,0))</f>
        <v/>
      </c>
      <c r="E7243" s="9" t="str">
        <f>IF(ISERROR(VLOOKUP(A7243,'entry data'!B:E,4,0)),"",VLOOKUP(A7243,'entry data'!B:E,4,0))</f>
        <v/>
      </c>
      <c r="F7243" s="11" t="str">
        <f>IF(A7243="","",IF(ISERROR(VLOOKUP(A7243,'entry data'!B:F,5,0)),"",VLOOKUP(A7243,'entry data'!B:F,5,0)))</f>
        <v/>
      </c>
      <c r="G7243" s="12" t="str">
        <f>IF(A7243="","",IF(ISERROR(VLOOKUP(A7243,'entry data'!B:I,8,0)),"",VLOOKUP(A7243,'entry data'!B:I,7,0)))</f>
        <v/>
      </c>
      <c r="H7243" s="13" t="str">
        <f>IF(A7243="","",IF(B7243=1,VLOOKUP(A7243,'entry data'!B:D,3,0),I7242))</f>
        <v/>
      </c>
      <c r="I7243" s="14" t="str">
        <f>IF(A7243="","",IF(E7243="weekly",7,IF(E7243="fortnightly",14,IF(E7243="monthly",DATE(IF(MONTH(H7243)=12,YEAR(H7243)+1,YEAR(H7243)),VLOOKUP(MONTH(H7243),index!$D$2:$G$13,2,0),DAY(H7243)),
IF(E7243="quarterly",DATE(IF(MONTH(H7243)&gt;=10,YEAR(H7243)+1,YEAR(H7243)),VLOOKUP(MONTH(H7243),index!$D$2:$G$13,3,0),DAY(H7243)),
IF(E7243="halfyearly",DATE(IF(MONTH(H7243)&gt;=7,YEAR(H7243)+1,YEAR(H7243)),VLOOKUP(MONTH(H7243),index!$D$2:$G$13,4,0),DAY(H7243)),
DATE(YEAR(H7243)+1,MONTH(H7243),DAY(H7243)))))-H7243))+H7243)</f>
        <v/>
      </c>
      <c r="J7243" s="9" t="str">
        <f t="shared" si="694"/>
        <v/>
      </c>
      <c r="K7243" s="11" t="str">
        <f t="shared" si="695"/>
        <v/>
      </c>
      <c r="L7243" s="11" t="str">
        <f t="shared" si="696"/>
        <v/>
      </c>
      <c r="M7243" s="11" t="str">
        <f>IF(A7243="","",VLOOKUP(E7243,index!$A$1:$B$6,2,0)*K7243*G7243)</f>
        <v/>
      </c>
      <c r="N7243" s="11" t="str">
        <f>IF(A7243="","",-PMT(G7243*VLOOKUP(E7243,index!$A$1:$B$6,2,0),C7243,F7243,0,0))</f>
        <v/>
      </c>
      <c r="O7243" s="11" t="str">
        <f t="shared" si="697"/>
        <v/>
      </c>
      <c r="P7243" s="11" t="str">
        <f t="shared" si="698"/>
        <v/>
      </c>
    </row>
    <row r="7244" spans="1:16" x14ac:dyDescent="0.25">
      <c r="A7244" s="9" t="str">
        <f>IF(A7243="","",IF(B7243&lt;C7243,A7243,IF(A7243=MAX('entry data'!$B$8:$B$507),"",A7243+1)))</f>
        <v/>
      </c>
      <c r="B7244" s="9" t="str">
        <f t="shared" si="693"/>
        <v/>
      </c>
      <c r="C7244" s="9" t="str">
        <f>IF(ISERROR(VLOOKUP(A7244,'entry data'!B:G,6,0)),"",VLOOKUP(A7244,'entry data'!B:G,6,0))</f>
        <v/>
      </c>
      <c r="D7244" s="9" t="str">
        <f>IF(ISERROR(VLOOKUP(A7244,'entry data'!B:C,2,0)),"",VLOOKUP(A7244,'entry data'!B:C,2,0))</f>
        <v/>
      </c>
      <c r="E7244" s="9" t="str">
        <f>IF(ISERROR(VLOOKUP(A7244,'entry data'!B:E,4,0)),"",VLOOKUP(A7244,'entry data'!B:E,4,0))</f>
        <v/>
      </c>
      <c r="F7244" s="11" t="str">
        <f>IF(A7244="","",IF(ISERROR(VLOOKUP(A7244,'entry data'!B:F,5,0)),"",VLOOKUP(A7244,'entry data'!B:F,5,0)))</f>
        <v/>
      </c>
      <c r="G7244" s="12" t="str">
        <f>IF(A7244="","",IF(ISERROR(VLOOKUP(A7244,'entry data'!B:I,8,0)),"",VLOOKUP(A7244,'entry data'!B:I,7,0)))</f>
        <v/>
      </c>
      <c r="H7244" s="13" t="str">
        <f>IF(A7244="","",IF(B7244=1,VLOOKUP(A7244,'entry data'!B:D,3,0),I7243))</f>
        <v/>
      </c>
      <c r="I7244" s="14" t="str">
        <f>IF(A7244="","",IF(E7244="weekly",7,IF(E7244="fortnightly",14,IF(E7244="monthly",DATE(IF(MONTH(H7244)=12,YEAR(H7244)+1,YEAR(H7244)),VLOOKUP(MONTH(H7244),index!$D$2:$G$13,2,0),DAY(H7244)),
IF(E7244="quarterly",DATE(IF(MONTH(H7244)&gt;=10,YEAR(H7244)+1,YEAR(H7244)),VLOOKUP(MONTH(H7244),index!$D$2:$G$13,3,0),DAY(H7244)),
IF(E7244="halfyearly",DATE(IF(MONTH(H7244)&gt;=7,YEAR(H7244)+1,YEAR(H7244)),VLOOKUP(MONTH(H7244),index!$D$2:$G$13,4,0),DAY(H7244)),
DATE(YEAR(H7244)+1,MONTH(H7244),DAY(H7244)))))-H7244))+H7244)</f>
        <v/>
      </c>
      <c r="J7244" s="9" t="str">
        <f t="shared" si="694"/>
        <v/>
      </c>
      <c r="K7244" s="11" t="str">
        <f t="shared" si="695"/>
        <v/>
      </c>
      <c r="L7244" s="11" t="str">
        <f t="shared" si="696"/>
        <v/>
      </c>
      <c r="M7244" s="11" t="str">
        <f>IF(A7244="","",VLOOKUP(E7244,index!$A$1:$B$6,2,0)*K7244*G7244)</f>
        <v/>
      </c>
      <c r="N7244" s="11" t="str">
        <f>IF(A7244="","",-PMT(G7244*VLOOKUP(E7244,index!$A$1:$B$6,2,0),C7244,F7244,0,0))</f>
        <v/>
      </c>
      <c r="O7244" s="11" t="str">
        <f t="shared" si="697"/>
        <v/>
      </c>
      <c r="P7244" s="11" t="str">
        <f t="shared" si="698"/>
        <v/>
      </c>
    </row>
    <row r="7245" spans="1:16" x14ac:dyDescent="0.25">
      <c r="A7245" s="9" t="str">
        <f>IF(A7244="","",IF(B7244&lt;C7244,A7244,IF(A7244=MAX('entry data'!$B$8:$B$507),"",A7244+1)))</f>
        <v/>
      </c>
      <c r="B7245" s="9" t="str">
        <f t="shared" si="693"/>
        <v/>
      </c>
      <c r="C7245" s="9" t="str">
        <f>IF(ISERROR(VLOOKUP(A7245,'entry data'!B:G,6,0)),"",VLOOKUP(A7245,'entry data'!B:G,6,0))</f>
        <v/>
      </c>
      <c r="D7245" s="9" t="str">
        <f>IF(ISERROR(VLOOKUP(A7245,'entry data'!B:C,2,0)),"",VLOOKUP(A7245,'entry data'!B:C,2,0))</f>
        <v/>
      </c>
      <c r="E7245" s="9" t="str">
        <f>IF(ISERROR(VLOOKUP(A7245,'entry data'!B:E,4,0)),"",VLOOKUP(A7245,'entry data'!B:E,4,0))</f>
        <v/>
      </c>
      <c r="F7245" s="11" t="str">
        <f>IF(A7245="","",IF(ISERROR(VLOOKUP(A7245,'entry data'!B:F,5,0)),"",VLOOKUP(A7245,'entry data'!B:F,5,0)))</f>
        <v/>
      </c>
      <c r="G7245" s="12" t="str">
        <f>IF(A7245="","",IF(ISERROR(VLOOKUP(A7245,'entry data'!B:I,8,0)),"",VLOOKUP(A7245,'entry data'!B:I,7,0)))</f>
        <v/>
      </c>
      <c r="H7245" s="13" t="str">
        <f>IF(A7245="","",IF(B7245=1,VLOOKUP(A7245,'entry data'!B:D,3,0),I7244))</f>
        <v/>
      </c>
      <c r="I7245" s="14" t="str">
        <f>IF(A7245="","",IF(E7245="weekly",7,IF(E7245="fortnightly",14,IF(E7245="monthly",DATE(IF(MONTH(H7245)=12,YEAR(H7245)+1,YEAR(H7245)),VLOOKUP(MONTH(H7245),index!$D$2:$G$13,2,0),DAY(H7245)),
IF(E7245="quarterly",DATE(IF(MONTH(H7245)&gt;=10,YEAR(H7245)+1,YEAR(H7245)),VLOOKUP(MONTH(H7245),index!$D$2:$G$13,3,0),DAY(H7245)),
IF(E7245="halfyearly",DATE(IF(MONTH(H7245)&gt;=7,YEAR(H7245)+1,YEAR(H7245)),VLOOKUP(MONTH(H7245),index!$D$2:$G$13,4,0),DAY(H7245)),
DATE(YEAR(H7245)+1,MONTH(H7245),DAY(H7245)))))-H7245))+H7245)</f>
        <v/>
      </c>
      <c r="J7245" s="9" t="str">
        <f t="shared" si="694"/>
        <v/>
      </c>
      <c r="K7245" s="11" t="str">
        <f t="shared" si="695"/>
        <v/>
      </c>
      <c r="L7245" s="11" t="str">
        <f t="shared" si="696"/>
        <v/>
      </c>
      <c r="M7245" s="11" t="str">
        <f>IF(A7245="","",VLOOKUP(E7245,index!$A$1:$B$6,2,0)*K7245*G7245)</f>
        <v/>
      </c>
      <c r="N7245" s="11" t="str">
        <f>IF(A7245="","",-PMT(G7245*VLOOKUP(E7245,index!$A$1:$B$6,2,0),C7245,F7245,0,0))</f>
        <v/>
      </c>
      <c r="O7245" s="11" t="str">
        <f t="shared" si="697"/>
        <v/>
      </c>
      <c r="P7245" s="11" t="str">
        <f t="shared" si="698"/>
        <v/>
      </c>
    </row>
    <row r="7246" spans="1:16" x14ac:dyDescent="0.25">
      <c r="A7246" s="9" t="str">
        <f>IF(A7245="","",IF(B7245&lt;C7245,A7245,IF(A7245=MAX('entry data'!$B$8:$B$507),"",A7245+1)))</f>
        <v/>
      </c>
      <c r="B7246" s="9" t="str">
        <f t="shared" si="693"/>
        <v/>
      </c>
      <c r="C7246" s="9" t="str">
        <f>IF(ISERROR(VLOOKUP(A7246,'entry data'!B:G,6,0)),"",VLOOKUP(A7246,'entry data'!B:G,6,0))</f>
        <v/>
      </c>
      <c r="D7246" s="9" t="str">
        <f>IF(ISERROR(VLOOKUP(A7246,'entry data'!B:C,2,0)),"",VLOOKUP(A7246,'entry data'!B:C,2,0))</f>
        <v/>
      </c>
      <c r="E7246" s="9" t="str">
        <f>IF(ISERROR(VLOOKUP(A7246,'entry data'!B:E,4,0)),"",VLOOKUP(A7246,'entry data'!B:E,4,0))</f>
        <v/>
      </c>
      <c r="F7246" s="11" t="str">
        <f>IF(A7246="","",IF(ISERROR(VLOOKUP(A7246,'entry data'!B:F,5,0)),"",VLOOKUP(A7246,'entry data'!B:F,5,0)))</f>
        <v/>
      </c>
      <c r="G7246" s="12" t="str">
        <f>IF(A7246="","",IF(ISERROR(VLOOKUP(A7246,'entry data'!B:I,8,0)),"",VLOOKUP(A7246,'entry data'!B:I,7,0)))</f>
        <v/>
      </c>
      <c r="H7246" s="13" t="str">
        <f>IF(A7246="","",IF(B7246=1,VLOOKUP(A7246,'entry data'!B:D,3,0),I7245))</f>
        <v/>
      </c>
      <c r="I7246" s="14" t="str">
        <f>IF(A7246="","",IF(E7246="weekly",7,IF(E7246="fortnightly",14,IF(E7246="monthly",DATE(IF(MONTH(H7246)=12,YEAR(H7246)+1,YEAR(H7246)),VLOOKUP(MONTH(H7246),index!$D$2:$G$13,2,0),DAY(H7246)),
IF(E7246="quarterly",DATE(IF(MONTH(H7246)&gt;=10,YEAR(H7246)+1,YEAR(H7246)),VLOOKUP(MONTH(H7246),index!$D$2:$G$13,3,0),DAY(H7246)),
IF(E7246="halfyearly",DATE(IF(MONTH(H7246)&gt;=7,YEAR(H7246)+1,YEAR(H7246)),VLOOKUP(MONTH(H7246),index!$D$2:$G$13,4,0),DAY(H7246)),
DATE(YEAR(H7246)+1,MONTH(H7246),DAY(H7246)))))-H7246))+H7246)</f>
        <v/>
      </c>
      <c r="J7246" s="9" t="str">
        <f t="shared" si="694"/>
        <v/>
      </c>
      <c r="K7246" s="11" t="str">
        <f t="shared" si="695"/>
        <v/>
      </c>
      <c r="L7246" s="11" t="str">
        <f t="shared" si="696"/>
        <v/>
      </c>
      <c r="M7246" s="11" t="str">
        <f>IF(A7246="","",VLOOKUP(E7246,index!$A$1:$B$6,2,0)*K7246*G7246)</f>
        <v/>
      </c>
      <c r="N7246" s="11" t="str">
        <f>IF(A7246="","",-PMT(G7246*VLOOKUP(E7246,index!$A$1:$B$6,2,0),C7246,F7246,0,0))</f>
        <v/>
      </c>
      <c r="O7246" s="11" t="str">
        <f t="shared" si="697"/>
        <v/>
      </c>
      <c r="P7246" s="11" t="str">
        <f t="shared" si="698"/>
        <v/>
      </c>
    </row>
    <row r="7247" spans="1:16" x14ac:dyDescent="0.25">
      <c r="A7247" s="9" t="str">
        <f>IF(A7246="","",IF(B7246&lt;C7246,A7246,IF(A7246=MAX('entry data'!$B$8:$B$507),"",A7246+1)))</f>
        <v/>
      </c>
      <c r="B7247" s="9" t="str">
        <f t="shared" si="693"/>
        <v/>
      </c>
      <c r="C7247" s="9" t="str">
        <f>IF(ISERROR(VLOOKUP(A7247,'entry data'!B:G,6,0)),"",VLOOKUP(A7247,'entry data'!B:G,6,0))</f>
        <v/>
      </c>
      <c r="D7247" s="9" t="str">
        <f>IF(ISERROR(VLOOKUP(A7247,'entry data'!B:C,2,0)),"",VLOOKUP(A7247,'entry data'!B:C,2,0))</f>
        <v/>
      </c>
      <c r="E7247" s="9" t="str">
        <f>IF(ISERROR(VLOOKUP(A7247,'entry data'!B:E,4,0)),"",VLOOKUP(A7247,'entry data'!B:E,4,0))</f>
        <v/>
      </c>
      <c r="F7247" s="11" t="str">
        <f>IF(A7247="","",IF(ISERROR(VLOOKUP(A7247,'entry data'!B:F,5,0)),"",VLOOKUP(A7247,'entry data'!B:F,5,0)))</f>
        <v/>
      </c>
      <c r="G7247" s="12" t="str">
        <f>IF(A7247="","",IF(ISERROR(VLOOKUP(A7247,'entry data'!B:I,8,0)),"",VLOOKUP(A7247,'entry data'!B:I,7,0)))</f>
        <v/>
      </c>
      <c r="H7247" s="13" t="str">
        <f>IF(A7247="","",IF(B7247=1,VLOOKUP(A7247,'entry data'!B:D,3,0),I7246))</f>
        <v/>
      </c>
      <c r="I7247" s="14" t="str">
        <f>IF(A7247="","",IF(E7247="weekly",7,IF(E7247="fortnightly",14,IF(E7247="monthly",DATE(IF(MONTH(H7247)=12,YEAR(H7247)+1,YEAR(H7247)),VLOOKUP(MONTH(H7247),index!$D$2:$G$13,2,0),DAY(H7247)),
IF(E7247="quarterly",DATE(IF(MONTH(H7247)&gt;=10,YEAR(H7247)+1,YEAR(H7247)),VLOOKUP(MONTH(H7247),index!$D$2:$G$13,3,0),DAY(H7247)),
IF(E7247="halfyearly",DATE(IF(MONTH(H7247)&gt;=7,YEAR(H7247)+1,YEAR(H7247)),VLOOKUP(MONTH(H7247),index!$D$2:$G$13,4,0),DAY(H7247)),
DATE(YEAR(H7247)+1,MONTH(H7247),DAY(H7247)))))-H7247))+H7247)</f>
        <v/>
      </c>
      <c r="J7247" s="9" t="str">
        <f t="shared" si="694"/>
        <v/>
      </c>
      <c r="K7247" s="11" t="str">
        <f t="shared" si="695"/>
        <v/>
      </c>
      <c r="L7247" s="11" t="str">
        <f t="shared" si="696"/>
        <v/>
      </c>
      <c r="M7247" s="11" t="str">
        <f>IF(A7247="","",VLOOKUP(E7247,index!$A$1:$B$6,2,0)*K7247*G7247)</f>
        <v/>
      </c>
      <c r="N7247" s="11" t="str">
        <f>IF(A7247="","",-PMT(G7247*VLOOKUP(E7247,index!$A$1:$B$6,2,0),C7247,F7247,0,0))</f>
        <v/>
      </c>
      <c r="O7247" s="11" t="str">
        <f t="shared" si="697"/>
        <v/>
      </c>
      <c r="P7247" s="11" t="str">
        <f t="shared" si="698"/>
        <v/>
      </c>
    </row>
    <row r="7248" spans="1:16" x14ac:dyDescent="0.25">
      <c r="A7248" s="9" t="str">
        <f>IF(A7247="","",IF(B7247&lt;C7247,A7247,IF(A7247=MAX('entry data'!$B$8:$B$507),"",A7247+1)))</f>
        <v/>
      </c>
      <c r="B7248" s="9" t="str">
        <f t="shared" si="693"/>
        <v/>
      </c>
      <c r="C7248" s="9" t="str">
        <f>IF(ISERROR(VLOOKUP(A7248,'entry data'!B:G,6,0)),"",VLOOKUP(A7248,'entry data'!B:G,6,0))</f>
        <v/>
      </c>
      <c r="D7248" s="9" t="str">
        <f>IF(ISERROR(VLOOKUP(A7248,'entry data'!B:C,2,0)),"",VLOOKUP(A7248,'entry data'!B:C,2,0))</f>
        <v/>
      </c>
      <c r="E7248" s="9" t="str">
        <f>IF(ISERROR(VLOOKUP(A7248,'entry data'!B:E,4,0)),"",VLOOKUP(A7248,'entry data'!B:E,4,0))</f>
        <v/>
      </c>
      <c r="F7248" s="11" t="str">
        <f>IF(A7248="","",IF(ISERROR(VLOOKUP(A7248,'entry data'!B:F,5,0)),"",VLOOKUP(A7248,'entry data'!B:F,5,0)))</f>
        <v/>
      </c>
      <c r="G7248" s="12" t="str">
        <f>IF(A7248="","",IF(ISERROR(VLOOKUP(A7248,'entry data'!B:I,8,0)),"",VLOOKUP(A7248,'entry data'!B:I,7,0)))</f>
        <v/>
      </c>
      <c r="H7248" s="13" t="str">
        <f>IF(A7248="","",IF(B7248=1,VLOOKUP(A7248,'entry data'!B:D,3,0),I7247))</f>
        <v/>
      </c>
      <c r="I7248" s="14" t="str">
        <f>IF(A7248="","",IF(E7248="weekly",7,IF(E7248="fortnightly",14,IF(E7248="monthly",DATE(IF(MONTH(H7248)=12,YEAR(H7248)+1,YEAR(H7248)),VLOOKUP(MONTH(H7248),index!$D$2:$G$13,2,0),DAY(H7248)),
IF(E7248="quarterly",DATE(IF(MONTH(H7248)&gt;=10,YEAR(H7248)+1,YEAR(H7248)),VLOOKUP(MONTH(H7248),index!$D$2:$G$13,3,0),DAY(H7248)),
IF(E7248="halfyearly",DATE(IF(MONTH(H7248)&gt;=7,YEAR(H7248)+1,YEAR(H7248)),VLOOKUP(MONTH(H7248),index!$D$2:$G$13,4,0),DAY(H7248)),
DATE(YEAR(H7248)+1,MONTH(H7248),DAY(H7248)))))-H7248))+H7248)</f>
        <v/>
      </c>
      <c r="J7248" s="9" t="str">
        <f t="shared" si="694"/>
        <v/>
      </c>
      <c r="K7248" s="11" t="str">
        <f t="shared" si="695"/>
        <v/>
      </c>
      <c r="L7248" s="11" t="str">
        <f t="shared" si="696"/>
        <v/>
      </c>
      <c r="M7248" s="11" t="str">
        <f>IF(A7248="","",VLOOKUP(E7248,index!$A$1:$B$6,2,0)*K7248*G7248)</f>
        <v/>
      </c>
      <c r="N7248" s="11" t="str">
        <f>IF(A7248="","",-PMT(G7248*VLOOKUP(E7248,index!$A$1:$B$6,2,0),C7248,F7248,0,0))</f>
        <v/>
      </c>
      <c r="O7248" s="11" t="str">
        <f t="shared" si="697"/>
        <v/>
      </c>
      <c r="P7248" s="11" t="str">
        <f t="shared" si="698"/>
        <v/>
      </c>
    </row>
    <row r="7249" spans="1:16" x14ac:dyDescent="0.25">
      <c r="A7249" s="9" t="str">
        <f>IF(A7248="","",IF(B7248&lt;C7248,A7248,IF(A7248=MAX('entry data'!$B$8:$B$507),"",A7248+1)))</f>
        <v/>
      </c>
      <c r="B7249" s="9" t="str">
        <f t="shared" si="693"/>
        <v/>
      </c>
      <c r="C7249" s="9" t="str">
        <f>IF(ISERROR(VLOOKUP(A7249,'entry data'!B:G,6,0)),"",VLOOKUP(A7249,'entry data'!B:G,6,0))</f>
        <v/>
      </c>
      <c r="D7249" s="9" t="str">
        <f>IF(ISERROR(VLOOKUP(A7249,'entry data'!B:C,2,0)),"",VLOOKUP(A7249,'entry data'!B:C,2,0))</f>
        <v/>
      </c>
      <c r="E7249" s="9" t="str">
        <f>IF(ISERROR(VLOOKUP(A7249,'entry data'!B:E,4,0)),"",VLOOKUP(A7249,'entry data'!B:E,4,0))</f>
        <v/>
      </c>
      <c r="F7249" s="11" t="str">
        <f>IF(A7249="","",IF(ISERROR(VLOOKUP(A7249,'entry data'!B:F,5,0)),"",VLOOKUP(A7249,'entry data'!B:F,5,0)))</f>
        <v/>
      </c>
      <c r="G7249" s="12" t="str">
        <f>IF(A7249="","",IF(ISERROR(VLOOKUP(A7249,'entry data'!B:I,8,0)),"",VLOOKUP(A7249,'entry data'!B:I,7,0)))</f>
        <v/>
      </c>
      <c r="H7249" s="13" t="str">
        <f>IF(A7249="","",IF(B7249=1,VLOOKUP(A7249,'entry data'!B:D,3,0),I7248))</f>
        <v/>
      </c>
      <c r="I7249" s="14" t="str">
        <f>IF(A7249="","",IF(E7249="weekly",7,IF(E7249="fortnightly",14,IF(E7249="monthly",DATE(IF(MONTH(H7249)=12,YEAR(H7249)+1,YEAR(H7249)),VLOOKUP(MONTH(H7249),index!$D$2:$G$13,2,0),DAY(H7249)),
IF(E7249="quarterly",DATE(IF(MONTH(H7249)&gt;=10,YEAR(H7249)+1,YEAR(H7249)),VLOOKUP(MONTH(H7249),index!$D$2:$G$13,3,0),DAY(H7249)),
IF(E7249="halfyearly",DATE(IF(MONTH(H7249)&gt;=7,YEAR(H7249)+1,YEAR(H7249)),VLOOKUP(MONTH(H7249),index!$D$2:$G$13,4,0),DAY(H7249)),
DATE(YEAR(H7249)+1,MONTH(H7249),DAY(H7249)))))-H7249))+H7249)</f>
        <v/>
      </c>
      <c r="J7249" s="9" t="str">
        <f t="shared" si="694"/>
        <v/>
      </c>
      <c r="K7249" s="11" t="str">
        <f t="shared" si="695"/>
        <v/>
      </c>
      <c r="L7249" s="11" t="str">
        <f t="shared" si="696"/>
        <v/>
      </c>
      <c r="M7249" s="11" t="str">
        <f>IF(A7249="","",VLOOKUP(E7249,index!$A$1:$B$6,2,0)*K7249*G7249)</f>
        <v/>
      </c>
      <c r="N7249" s="11" t="str">
        <f>IF(A7249="","",-PMT(G7249*VLOOKUP(E7249,index!$A$1:$B$6,2,0),C7249,F7249,0,0))</f>
        <v/>
      </c>
      <c r="O7249" s="11" t="str">
        <f t="shared" si="697"/>
        <v/>
      </c>
      <c r="P7249" s="11" t="str">
        <f t="shared" si="698"/>
        <v/>
      </c>
    </row>
    <row r="7250" spans="1:16" x14ac:dyDescent="0.25">
      <c r="A7250" s="9" t="str">
        <f>IF(A7249="","",IF(B7249&lt;C7249,A7249,IF(A7249=MAX('entry data'!$B$8:$B$507),"",A7249+1)))</f>
        <v/>
      </c>
      <c r="B7250" s="9" t="str">
        <f t="shared" si="693"/>
        <v/>
      </c>
      <c r="C7250" s="9" t="str">
        <f>IF(ISERROR(VLOOKUP(A7250,'entry data'!B:G,6,0)),"",VLOOKUP(A7250,'entry data'!B:G,6,0))</f>
        <v/>
      </c>
      <c r="D7250" s="9" t="str">
        <f>IF(ISERROR(VLOOKUP(A7250,'entry data'!B:C,2,0)),"",VLOOKUP(A7250,'entry data'!B:C,2,0))</f>
        <v/>
      </c>
      <c r="E7250" s="9" t="str">
        <f>IF(ISERROR(VLOOKUP(A7250,'entry data'!B:E,4,0)),"",VLOOKUP(A7250,'entry data'!B:E,4,0))</f>
        <v/>
      </c>
      <c r="F7250" s="11" t="str">
        <f>IF(A7250="","",IF(ISERROR(VLOOKUP(A7250,'entry data'!B:F,5,0)),"",VLOOKUP(A7250,'entry data'!B:F,5,0)))</f>
        <v/>
      </c>
      <c r="G7250" s="12" t="str">
        <f>IF(A7250="","",IF(ISERROR(VLOOKUP(A7250,'entry data'!B:I,8,0)),"",VLOOKUP(A7250,'entry data'!B:I,7,0)))</f>
        <v/>
      </c>
      <c r="H7250" s="13" t="str">
        <f>IF(A7250="","",IF(B7250=1,VLOOKUP(A7250,'entry data'!B:D,3,0),I7249))</f>
        <v/>
      </c>
      <c r="I7250" s="14" t="str">
        <f>IF(A7250="","",IF(E7250="weekly",7,IF(E7250="fortnightly",14,IF(E7250="monthly",DATE(IF(MONTH(H7250)=12,YEAR(H7250)+1,YEAR(H7250)),VLOOKUP(MONTH(H7250),index!$D$2:$G$13,2,0),DAY(H7250)),
IF(E7250="quarterly",DATE(IF(MONTH(H7250)&gt;=10,YEAR(H7250)+1,YEAR(H7250)),VLOOKUP(MONTH(H7250),index!$D$2:$G$13,3,0),DAY(H7250)),
IF(E7250="halfyearly",DATE(IF(MONTH(H7250)&gt;=7,YEAR(H7250)+1,YEAR(H7250)),VLOOKUP(MONTH(H7250),index!$D$2:$G$13,4,0),DAY(H7250)),
DATE(YEAR(H7250)+1,MONTH(H7250),DAY(H7250)))))-H7250))+H7250)</f>
        <v/>
      </c>
      <c r="J7250" s="9" t="str">
        <f t="shared" si="694"/>
        <v/>
      </c>
      <c r="K7250" s="11" t="str">
        <f t="shared" si="695"/>
        <v/>
      </c>
      <c r="L7250" s="11" t="str">
        <f t="shared" si="696"/>
        <v/>
      </c>
      <c r="M7250" s="11" t="str">
        <f>IF(A7250="","",VLOOKUP(E7250,index!$A$1:$B$6,2,0)*K7250*G7250)</f>
        <v/>
      </c>
      <c r="N7250" s="11" t="str">
        <f>IF(A7250="","",-PMT(G7250*VLOOKUP(E7250,index!$A$1:$B$6,2,0),C7250,F7250,0,0))</f>
        <v/>
      </c>
      <c r="O7250" s="11" t="str">
        <f t="shared" si="697"/>
        <v/>
      </c>
      <c r="P7250" s="11" t="str">
        <f t="shared" si="698"/>
        <v/>
      </c>
    </row>
    <row r="7251" spans="1:16" x14ac:dyDescent="0.25">
      <c r="A7251" s="9" t="str">
        <f>IF(A7250="","",IF(B7250&lt;C7250,A7250,IF(A7250=MAX('entry data'!$B$8:$B$507),"",A7250+1)))</f>
        <v/>
      </c>
      <c r="B7251" s="9" t="str">
        <f t="shared" si="693"/>
        <v/>
      </c>
      <c r="C7251" s="9" t="str">
        <f>IF(ISERROR(VLOOKUP(A7251,'entry data'!B:G,6,0)),"",VLOOKUP(A7251,'entry data'!B:G,6,0))</f>
        <v/>
      </c>
      <c r="D7251" s="9" t="str">
        <f>IF(ISERROR(VLOOKUP(A7251,'entry data'!B:C,2,0)),"",VLOOKUP(A7251,'entry data'!B:C,2,0))</f>
        <v/>
      </c>
      <c r="E7251" s="9" t="str">
        <f>IF(ISERROR(VLOOKUP(A7251,'entry data'!B:E,4,0)),"",VLOOKUP(A7251,'entry data'!B:E,4,0))</f>
        <v/>
      </c>
      <c r="F7251" s="11" t="str">
        <f>IF(A7251="","",IF(ISERROR(VLOOKUP(A7251,'entry data'!B:F,5,0)),"",VLOOKUP(A7251,'entry data'!B:F,5,0)))</f>
        <v/>
      </c>
      <c r="G7251" s="12" t="str">
        <f>IF(A7251="","",IF(ISERROR(VLOOKUP(A7251,'entry data'!B:I,8,0)),"",VLOOKUP(A7251,'entry data'!B:I,7,0)))</f>
        <v/>
      </c>
      <c r="H7251" s="13" t="str">
        <f>IF(A7251="","",IF(B7251=1,VLOOKUP(A7251,'entry data'!B:D,3,0),I7250))</f>
        <v/>
      </c>
      <c r="I7251" s="14" t="str">
        <f>IF(A7251="","",IF(E7251="weekly",7,IF(E7251="fortnightly",14,IF(E7251="monthly",DATE(IF(MONTH(H7251)=12,YEAR(H7251)+1,YEAR(H7251)),VLOOKUP(MONTH(H7251),index!$D$2:$G$13,2,0),DAY(H7251)),
IF(E7251="quarterly",DATE(IF(MONTH(H7251)&gt;=10,YEAR(H7251)+1,YEAR(H7251)),VLOOKUP(MONTH(H7251),index!$D$2:$G$13,3,0),DAY(H7251)),
IF(E7251="halfyearly",DATE(IF(MONTH(H7251)&gt;=7,YEAR(H7251)+1,YEAR(H7251)),VLOOKUP(MONTH(H7251),index!$D$2:$G$13,4,0),DAY(H7251)),
DATE(YEAR(H7251)+1,MONTH(H7251),DAY(H7251)))))-H7251))+H7251)</f>
        <v/>
      </c>
      <c r="J7251" s="9" t="str">
        <f t="shared" si="694"/>
        <v/>
      </c>
      <c r="K7251" s="11" t="str">
        <f t="shared" si="695"/>
        <v/>
      </c>
      <c r="L7251" s="11" t="str">
        <f t="shared" si="696"/>
        <v/>
      </c>
      <c r="M7251" s="11" t="str">
        <f>IF(A7251="","",VLOOKUP(E7251,index!$A$1:$B$6,2,0)*K7251*G7251)</f>
        <v/>
      </c>
      <c r="N7251" s="11" t="str">
        <f>IF(A7251="","",-PMT(G7251*VLOOKUP(E7251,index!$A$1:$B$6,2,0),C7251,F7251,0,0))</f>
        <v/>
      </c>
      <c r="O7251" s="11" t="str">
        <f t="shared" si="697"/>
        <v/>
      </c>
      <c r="P7251" s="11" t="str">
        <f t="shared" si="698"/>
        <v/>
      </c>
    </row>
    <row r="7252" spans="1:16" x14ac:dyDescent="0.25">
      <c r="A7252" s="9" t="str">
        <f>IF(A7251="","",IF(B7251&lt;C7251,A7251,IF(A7251=MAX('entry data'!$B$8:$B$507),"",A7251+1)))</f>
        <v/>
      </c>
      <c r="B7252" s="9" t="str">
        <f t="shared" si="693"/>
        <v/>
      </c>
      <c r="C7252" s="9" t="str">
        <f>IF(ISERROR(VLOOKUP(A7252,'entry data'!B:G,6,0)),"",VLOOKUP(A7252,'entry data'!B:G,6,0))</f>
        <v/>
      </c>
      <c r="D7252" s="9" t="str">
        <f>IF(ISERROR(VLOOKUP(A7252,'entry data'!B:C,2,0)),"",VLOOKUP(A7252,'entry data'!B:C,2,0))</f>
        <v/>
      </c>
      <c r="E7252" s="9" t="str">
        <f>IF(ISERROR(VLOOKUP(A7252,'entry data'!B:E,4,0)),"",VLOOKUP(A7252,'entry data'!B:E,4,0))</f>
        <v/>
      </c>
      <c r="F7252" s="11" t="str">
        <f>IF(A7252="","",IF(ISERROR(VLOOKUP(A7252,'entry data'!B:F,5,0)),"",VLOOKUP(A7252,'entry data'!B:F,5,0)))</f>
        <v/>
      </c>
      <c r="G7252" s="12" t="str">
        <f>IF(A7252="","",IF(ISERROR(VLOOKUP(A7252,'entry data'!B:I,8,0)),"",VLOOKUP(A7252,'entry data'!B:I,7,0)))</f>
        <v/>
      </c>
      <c r="H7252" s="13" t="str">
        <f>IF(A7252="","",IF(B7252=1,VLOOKUP(A7252,'entry data'!B:D,3,0),I7251))</f>
        <v/>
      </c>
      <c r="I7252" s="14" t="str">
        <f>IF(A7252="","",IF(E7252="weekly",7,IF(E7252="fortnightly",14,IF(E7252="monthly",DATE(IF(MONTH(H7252)=12,YEAR(H7252)+1,YEAR(H7252)),VLOOKUP(MONTH(H7252),index!$D$2:$G$13,2,0),DAY(H7252)),
IF(E7252="quarterly",DATE(IF(MONTH(H7252)&gt;=10,YEAR(H7252)+1,YEAR(H7252)),VLOOKUP(MONTH(H7252),index!$D$2:$G$13,3,0),DAY(H7252)),
IF(E7252="halfyearly",DATE(IF(MONTH(H7252)&gt;=7,YEAR(H7252)+1,YEAR(H7252)),VLOOKUP(MONTH(H7252),index!$D$2:$G$13,4,0),DAY(H7252)),
DATE(YEAR(H7252)+1,MONTH(H7252),DAY(H7252)))))-H7252))+H7252)</f>
        <v/>
      </c>
      <c r="J7252" s="9" t="str">
        <f t="shared" si="694"/>
        <v/>
      </c>
      <c r="K7252" s="11" t="str">
        <f t="shared" si="695"/>
        <v/>
      </c>
      <c r="L7252" s="11" t="str">
        <f t="shared" si="696"/>
        <v/>
      </c>
      <c r="M7252" s="11" t="str">
        <f>IF(A7252="","",VLOOKUP(E7252,index!$A$1:$B$6,2,0)*K7252*G7252)</f>
        <v/>
      </c>
      <c r="N7252" s="11" t="str">
        <f>IF(A7252="","",-PMT(G7252*VLOOKUP(E7252,index!$A$1:$B$6,2,0),C7252,F7252,0,0))</f>
        <v/>
      </c>
      <c r="O7252" s="11" t="str">
        <f t="shared" si="697"/>
        <v/>
      </c>
      <c r="P7252" s="11" t="str">
        <f t="shared" si="698"/>
        <v/>
      </c>
    </row>
    <row r="7253" spans="1:16" x14ac:dyDescent="0.25">
      <c r="A7253" s="9" t="str">
        <f>IF(A7252="","",IF(B7252&lt;C7252,A7252,IF(A7252=MAX('entry data'!$B$8:$B$507),"",A7252+1)))</f>
        <v/>
      </c>
      <c r="B7253" s="9" t="str">
        <f t="shared" si="693"/>
        <v/>
      </c>
      <c r="C7253" s="9" t="str">
        <f>IF(ISERROR(VLOOKUP(A7253,'entry data'!B:G,6,0)),"",VLOOKUP(A7253,'entry data'!B:G,6,0))</f>
        <v/>
      </c>
      <c r="D7253" s="9" t="str">
        <f>IF(ISERROR(VLOOKUP(A7253,'entry data'!B:C,2,0)),"",VLOOKUP(A7253,'entry data'!B:C,2,0))</f>
        <v/>
      </c>
      <c r="E7253" s="9" t="str">
        <f>IF(ISERROR(VLOOKUP(A7253,'entry data'!B:E,4,0)),"",VLOOKUP(A7253,'entry data'!B:E,4,0))</f>
        <v/>
      </c>
      <c r="F7253" s="11" t="str">
        <f>IF(A7253="","",IF(ISERROR(VLOOKUP(A7253,'entry data'!B:F,5,0)),"",VLOOKUP(A7253,'entry data'!B:F,5,0)))</f>
        <v/>
      </c>
      <c r="G7253" s="12" t="str">
        <f>IF(A7253="","",IF(ISERROR(VLOOKUP(A7253,'entry data'!B:I,8,0)),"",VLOOKUP(A7253,'entry data'!B:I,7,0)))</f>
        <v/>
      </c>
      <c r="H7253" s="13" t="str">
        <f>IF(A7253="","",IF(B7253=1,VLOOKUP(A7253,'entry data'!B:D,3,0),I7252))</f>
        <v/>
      </c>
      <c r="I7253" s="14" t="str">
        <f>IF(A7253="","",IF(E7253="weekly",7,IF(E7253="fortnightly",14,IF(E7253="monthly",DATE(IF(MONTH(H7253)=12,YEAR(H7253)+1,YEAR(H7253)),VLOOKUP(MONTH(H7253),index!$D$2:$G$13,2,0),DAY(H7253)),
IF(E7253="quarterly",DATE(IF(MONTH(H7253)&gt;=10,YEAR(H7253)+1,YEAR(H7253)),VLOOKUP(MONTH(H7253),index!$D$2:$G$13,3,0),DAY(H7253)),
IF(E7253="halfyearly",DATE(IF(MONTH(H7253)&gt;=7,YEAR(H7253)+1,YEAR(H7253)),VLOOKUP(MONTH(H7253),index!$D$2:$G$13,4,0),DAY(H7253)),
DATE(YEAR(H7253)+1,MONTH(H7253),DAY(H7253)))))-H7253))+H7253)</f>
        <v/>
      </c>
      <c r="J7253" s="9" t="str">
        <f t="shared" si="694"/>
        <v/>
      </c>
      <c r="K7253" s="11" t="str">
        <f t="shared" si="695"/>
        <v/>
      </c>
      <c r="L7253" s="11" t="str">
        <f t="shared" si="696"/>
        <v/>
      </c>
      <c r="M7253" s="11" t="str">
        <f>IF(A7253="","",VLOOKUP(E7253,index!$A$1:$B$6,2,0)*K7253*G7253)</f>
        <v/>
      </c>
      <c r="N7253" s="11" t="str">
        <f>IF(A7253="","",-PMT(G7253*VLOOKUP(E7253,index!$A$1:$B$6,2,0),C7253,F7253,0,0))</f>
        <v/>
      </c>
      <c r="O7253" s="11" t="str">
        <f t="shared" si="697"/>
        <v/>
      </c>
      <c r="P7253" s="11" t="str">
        <f t="shared" si="698"/>
        <v/>
      </c>
    </row>
    <row r="7254" spans="1:16" x14ac:dyDescent="0.25">
      <c r="A7254" s="9" t="str">
        <f>IF(A7253="","",IF(B7253&lt;C7253,A7253,IF(A7253=MAX('entry data'!$B$8:$B$507),"",A7253+1)))</f>
        <v/>
      </c>
      <c r="B7254" s="9" t="str">
        <f t="shared" si="693"/>
        <v/>
      </c>
      <c r="C7254" s="9" t="str">
        <f>IF(ISERROR(VLOOKUP(A7254,'entry data'!B:G,6,0)),"",VLOOKUP(A7254,'entry data'!B:G,6,0))</f>
        <v/>
      </c>
      <c r="D7254" s="9" t="str">
        <f>IF(ISERROR(VLOOKUP(A7254,'entry data'!B:C,2,0)),"",VLOOKUP(A7254,'entry data'!B:C,2,0))</f>
        <v/>
      </c>
      <c r="E7254" s="9" t="str">
        <f>IF(ISERROR(VLOOKUP(A7254,'entry data'!B:E,4,0)),"",VLOOKUP(A7254,'entry data'!B:E,4,0))</f>
        <v/>
      </c>
      <c r="F7254" s="11" t="str">
        <f>IF(A7254="","",IF(ISERROR(VLOOKUP(A7254,'entry data'!B:F,5,0)),"",VLOOKUP(A7254,'entry data'!B:F,5,0)))</f>
        <v/>
      </c>
      <c r="G7254" s="12" t="str">
        <f>IF(A7254="","",IF(ISERROR(VLOOKUP(A7254,'entry data'!B:I,8,0)),"",VLOOKUP(A7254,'entry data'!B:I,7,0)))</f>
        <v/>
      </c>
      <c r="H7254" s="13" t="str">
        <f>IF(A7254="","",IF(B7254=1,VLOOKUP(A7254,'entry data'!B:D,3,0),I7253))</f>
        <v/>
      </c>
      <c r="I7254" s="14" t="str">
        <f>IF(A7254="","",IF(E7254="weekly",7,IF(E7254="fortnightly",14,IF(E7254="monthly",DATE(IF(MONTH(H7254)=12,YEAR(H7254)+1,YEAR(H7254)),VLOOKUP(MONTH(H7254),index!$D$2:$G$13,2,0),DAY(H7254)),
IF(E7254="quarterly",DATE(IF(MONTH(H7254)&gt;=10,YEAR(H7254)+1,YEAR(H7254)),VLOOKUP(MONTH(H7254),index!$D$2:$G$13,3,0),DAY(H7254)),
IF(E7254="halfyearly",DATE(IF(MONTH(H7254)&gt;=7,YEAR(H7254)+1,YEAR(H7254)),VLOOKUP(MONTH(H7254),index!$D$2:$G$13,4,0),DAY(H7254)),
DATE(YEAR(H7254)+1,MONTH(H7254),DAY(H7254)))))-H7254))+H7254)</f>
        <v/>
      </c>
      <c r="J7254" s="9" t="str">
        <f t="shared" si="694"/>
        <v/>
      </c>
      <c r="K7254" s="11" t="str">
        <f t="shared" si="695"/>
        <v/>
      </c>
      <c r="L7254" s="11" t="str">
        <f t="shared" si="696"/>
        <v/>
      </c>
      <c r="M7254" s="11" t="str">
        <f>IF(A7254="","",VLOOKUP(E7254,index!$A$1:$B$6,2,0)*K7254*G7254)</f>
        <v/>
      </c>
      <c r="N7254" s="11" t="str">
        <f>IF(A7254="","",-PMT(G7254*VLOOKUP(E7254,index!$A$1:$B$6,2,0),C7254,F7254,0,0))</f>
        <v/>
      </c>
      <c r="O7254" s="11" t="str">
        <f t="shared" si="697"/>
        <v/>
      </c>
      <c r="P7254" s="11" t="str">
        <f t="shared" si="698"/>
        <v/>
      </c>
    </row>
    <row r="7255" spans="1:16" x14ac:dyDescent="0.25">
      <c r="A7255" s="9" t="str">
        <f>IF(A7254="","",IF(B7254&lt;C7254,A7254,IF(A7254=MAX('entry data'!$B$8:$B$507),"",A7254+1)))</f>
        <v/>
      </c>
      <c r="B7255" s="9" t="str">
        <f t="shared" ref="B7255:B7318" si="699">IF(A7255="","",IF(B7254=C7254,1,B7254+1))</f>
        <v/>
      </c>
      <c r="C7255" s="9" t="str">
        <f>IF(ISERROR(VLOOKUP(A7255,'entry data'!B:G,6,0)),"",VLOOKUP(A7255,'entry data'!B:G,6,0))</f>
        <v/>
      </c>
      <c r="D7255" s="9" t="str">
        <f>IF(ISERROR(VLOOKUP(A7255,'entry data'!B:C,2,0)),"",VLOOKUP(A7255,'entry data'!B:C,2,0))</f>
        <v/>
      </c>
      <c r="E7255" s="9" t="str">
        <f>IF(ISERROR(VLOOKUP(A7255,'entry data'!B:E,4,0)),"",VLOOKUP(A7255,'entry data'!B:E,4,0))</f>
        <v/>
      </c>
      <c r="F7255" s="11" t="str">
        <f>IF(A7255="","",IF(ISERROR(VLOOKUP(A7255,'entry data'!B:F,5,0)),"",VLOOKUP(A7255,'entry data'!B:F,5,0)))</f>
        <v/>
      </c>
      <c r="G7255" s="12" t="str">
        <f>IF(A7255="","",IF(ISERROR(VLOOKUP(A7255,'entry data'!B:I,8,0)),"",VLOOKUP(A7255,'entry data'!B:I,7,0)))</f>
        <v/>
      </c>
      <c r="H7255" s="13" t="str">
        <f>IF(A7255="","",IF(B7255=1,VLOOKUP(A7255,'entry data'!B:D,3,0),I7254))</f>
        <v/>
      </c>
      <c r="I7255" s="14" t="str">
        <f>IF(A7255="","",IF(E7255="weekly",7,IF(E7255="fortnightly",14,IF(E7255="monthly",DATE(IF(MONTH(H7255)=12,YEAR(H7255)+1,YEAR(H7255)),VLOOKUP(MONTH(H7255),index!$D$2:$G$13,2,0),DAY(H7255)),
IF(E7255="quarterly",DATE(IF(MONTH(H7255)&gt;=10,YEAR(H7255)+1,YEAR(H7255)),VLOOKUP(MONTH(H7255),index!$D$2:$G$13,3,0),DAY(H7255)),
IF(E7255="halfyearly",DATE(IF(MONTH(H7255)&gt;=7,YEAR(H7255)+1,YEAR(H7255)),VLOOKUP(MONTH(H7255),index!$D$2:$G$13,4,0),DAY(H7255)),
DATE(YEAR(H7255)+1,MONTH(H7255),DAY(H7255)))))-H7255))+H7255)</f>
        <v/>
      </c>
      <c r="J7255" s="9" t="str">
        <f t="shared" ref="J7255:J7318" si="700">IF(A7255="","",IF(MONTH(I7255)&lt;10,YEAR(I7255)&amp;"-0"&amp;MONTH(I7255),YEAR(I7255)&amp;"-"&amp;MONTH(I7255)))</f>
        <v/>
      </c>
      <c r="K7255" s="11" t="str">
        <f t="shared" ref="K7255:K7318" si="701">IF(A7255="","",IF(B7255=1,F7255,O7254))</f>
        <v/>
      </c>
      <c r="L7255" s="11" t="str">
        <f t="shared" ref="L7255:L7318" si="702">IF(A7255="","",N7255-M7255)</f>
        <v/>
      </c>
      <c r="M7255" s="11" t="str">
        <f>IF(A7255="","",VLOOKUP(E7255,index!$A$1:$B$6,2,0)*K7255*G7255)</f>
        <v/>
      </c>
      <c r="N7255" s="11" t="str">
        <f>IF(A7255="","",-PMT(G7255*VLOOKUP(E7255,index!$A$1:$B$6,2,0),C7255,F7255,0,0))</f>
        <v/>
      </c>
      <c r="O7255" s="11" t="str">
        <f t="shared" ref="O7255:O7318" si="703">IF(A7255="","",K7255-L7255)</f>
        <v/>
      </c>
      <c r="P7255" s="11" t="str">
        <f t="shared" si="698"/>
        <v/>
      </c>
    </row>
    <row r="7256" spans="1:16" x14ac:dyDescent="0.25">
      <c r="A7256" s="9" t="str">
        <f>IF(A7255="","",IF(B7255&lt;C7255,A7255,IF(A7255=MAX('entry data'!$B$8:$B$507),"",A7255+1)))</f>
        <v/>
      </c>
      <c r="B7256" s="9" t="str">
        <f t="shared" si="699"/>
        <v/>
      </c>
      <c r="C7256" s="9" t="str">
        <f>IF(ISERROR(VLOOKUP(A7256,'entry data'!B:G,6,0)),"",VLOOKUP(A7256,'entry data'!B:G,6,0))</f>
        <v/>
      </c>
      <c r="D7256" s="9" t="str">
        <f>IF(ISERROR(VLOOKUP(A7256,'entry data'!B:C,2,0)),"",VLOOKUP(A7256,'entry data'!B:C,2,0))</f>
        <v/>
      </c>
      <c r="E7256" s="9" t="str">
        <f>IF(ISERROR(VLOOKUP(A7256,'entry data'!B:E,4,0)),"",VLOOKUP(A7256,'entry data'!B:E,4,0))</f>
        <v/>
      </c>
      <c r="F7256" s="11" t="str">
        <f>IF(A7256="","",IF(ISERROR(VLOOKUP(A7256,'entry data'!B:F,5,0)),"",VLOOKUP(A7256,'entry data'!B:F,5,0)))</f>
        <v/>
      </c>
      <c r="G7256" s="12" t="str">
        <f>IF(A7256="","",IF(ISERROR(VLOOKUP(A7256,'entry data'!B:I,8,0)),"",VLOOKUP(A7256,'entry data'!B:I,7,0)))</f>
        <v/>
      </c>
      <c r="H7256" s="13" t="str">
        <f>IF(A7256="","",IF(B7256=1,VLOOKUP(A7256,'entry data'!B:D,3,0),I7255))</f>
        <v/>
      </c>
      <c r="I7256" s="14" t="str">
        <f>IF(A7256="","",IF(E7256="weekly",7,IF(E7256="fortnightly",14,IF(E7256="monthly",DATE(IF(MONTH(H7256)=12,YEAR(H7256)+1,YEAR(H7256)),VLOOKUP(MONTH(H7256),index!$D$2:$G$13,2,0),DAY(H7256)),
IF(E7256="quarterly",DATE(IF(MONTH(H7256)&gt;=10,YEAR(H7256)+1,YEAR(H7256)),VLOOKUP(MONTH(H7256),index!$D$2:$G$13,3,0),DAY(H7256)),
IF(E7256="halfyearly",DATE(IF(MONTH(H7256)&gt;=7,YEAR(H7256)+1,YEAR(H7256)),VLOOKUP(MONTH(H7256),index!$D$2:$G$13,4,0),DAY(H7256)),
DATE(YEAR(H7256)+1,MONTH(H7256),DAY(H7256)))))-H7256))+H7256)</f>
        <v/>
      </c>
      <c r="J7256" s="9" t="str">
        <f t="shared" si="700"/>
        <v/>
      </c>
      <c r="K7256" s="11" t="str">
        <f t="shared" si="701"/>
        <v/>
      </c>
      <c r="L7256" s="11" t="str">
        <f t="shared" si="702"/>
        <v/>
      </c>
      <c r="M7256" s="11" t="str">
        <f>IF(A7256="","",VLOOKUP(E7256,index!$A$1:$B$6,2,0)*K7256*G7256)</f>
        <v/>
      </c>
      <c r="N7256" s="11" t="str">
        <f>IF(A7256="","",-PMT(G7256*VLOOKUP(E7256,index!$A$1:$B$6,2,0),C7256,F7256,0,0))</f>
        <v/>
      </c>
      <c r="O7256" s="11" t="str">
        <f t="shared" si="703"/>
        <v/>
      </c>
      <c r="P7256" s="11" t="str">
        <f t="shared" si="698"/>
        <v/>
      </c>
    </row>
    <row r="7257" spans="1:16" x14ac:dyDescent="0.25">
      <c r="A7257" s="9" t="str">
        <f>IF(A7256="","",IF(B7256&lt;C7256,A7256,IF(A7256=MAX('entry data'!$B$8:$B$507),"",A7256+1)))</f>
        <v/>
      </c>
      <c r="B7257" s="9" t="str">
        <f t="shared" si="699"/>
        <v/>
      </c>
      <c r="C7257" s="9" t="str">
        <f>IF(ISERROR(VLOOKUP(A7257,'entry data'!B:G,6,0)),"",VLOOKUP(A7257,'entry data'!B:G,6,0))</f>
        <v/>
      </c>
      <c r="D7257" s="9" t="str">
        <f>IF(ISERROR(VLOOKUP(A7257,'entry data'!B:C,2,0)),"",VLOOKUP(A7257,'entry data'!B:C,2,0))</f>
        <v/>
      </c>
      <c r="E7257" s="9" t="str">
        <f>IF(ISERROR(VLOOKUP(A7257,'entry data'!B:E,4,0)),"",VLOOKUP(A7257,'entry data'!B:E,4,0))</f>
        <v/>
      </c>
      <c r="F7257" s="11" t="str">
        <f>IF(A7257="","",IF(ISERROR(VLOOKUP(A7257,'entry data'!B:F,5,0)),"",VLOOKUP(A7257,'entry data'!B:F,5,0)))</f>
        <v/>
      </c>
      <c r="G7257" s="12" t="str">
        <f>IF(A7257="","",IF(ISERROR(VLOOKUP(A7257,'entry data'!B:I,8,0)),"",VLOOKUP(A7257,'entry data'!B:I,7,0)))</f>
        <v/>
      </c>
      <c r="H7257" s="13" t="str">
        <f>IF(A7257="","",IF(B7257=1,VLOOKUP(A7257,'entry data'!B:D,3,0),I7256))</f>
        <v/>
      </c>
      <c r="I7257" s="14" t="str">
        <f>IF(A7257="","",IF(E7257="weekly",7,IF(E7257="fortnightly",14,IF(E7257="monthly",DATE(IF(MONTH(H7257)=12,YEAR(H7257)+1,YEAR(H7257)),VLOOKUP(MONTH(H7257),index!$D$2:$G$13,2,0),DAY(H7257)),
IF(E7257="quarterly",DATE(IF(MONTH(H7257)&gt;=10,YEAR(H7257)+1,YEAR(H7257)),VLOOKUP(MONTH(H7257),index!$D$2:$G$13,3,0),DAY(H7257)),
IF(E7257="halfyearly",DATE(IF(MONTH(H7257)&gt;=7,YEAR(H7257)+1,YEAR(H7257)),VLOOKUP(MONTH(H7257),index!$D$2:$G$13,4,0),DAY(H7257)),
DATE(YEAR(H7257)+1,MONTH(H7257),DAY(H7257)))))-H7257))+H7257)</f>
        <v/>
      </c>
      <c r="J7257" s="9" t="str">
        <f t="shared" si="700"/>
        <v/>
      </c>
      <c r="K7257" s="11" t="str">
        <f t="shared" si="701"/>
        <v/>
      </c>
      <c r="L7257" s="11" t="str">
        <f t="shared" si="702"/>
        <v/>
      </c>
      <c r="M7257" s="11" t="str">
        <f>IF(A7257="","",VLOOKUP(E7257,index!$A$1:$B$6,2,0)*K7257*G7257)</f>
        <v/>
      </c>
      <c r="N7257" s="11" t="str">
        <f>IF(A7257="","",-PMT(G7257*VLOOKUP(E7257,index!$A$1:$B$6,2,0),C7257,F7257,0,0))</f>
        <v/>
      </c>
      <c r="O7257" s="11" t="str">
        <f t="shared" si="703"/>
        <v/>
      </c>
      <c r="P7257" s="11" t="str">
        <f t="shared" si="698"/>
        <v/>
      </c>
    </row>
    <row r="7258" spans="1:16" x14ac:dyDescent="0.25">
      <c r="A7258" s="9" t="str">
        <f>IF(A7257="","",IF(B7257&lt;C7257,A7257,IF(A7257=MAX('entry data'!$B$8:$B$507),"",A7257+1)))</f>
        <v/>
      </c>
      <c r="B7258" s="9" t="str">
        <f t="shared" si="699"/>
        <v/>
      </c>
      <c r="C7258" s="9" t="str">
        <f>IF(ISERROR(VLOOKUP(A7258,'entry data'!B:G,6,0)),"",VLOOKUP(A7258,'entry data'!B:G,6,0))</f>
        <v/>
      </c>
      <c r="D7258" s="9" t="str">
        <f>IF(ISERROR(VLOOKUP(A7258,'entry data'!B:C,2,0)),"",VLOOKUP(A7258,'entry data'!B:C,2,0))</f>
        <v/>
      </c>
      <c r="E7258" s="9" t="str">
        <f>IF(ISERROR(VLOOKUP(A7258,'entry data'!B:E,4,0)),"",VLOOKUP(A7258,'entry data'!B:E,4,0))</f>
        <v/>
      </c>
      <c r="F7258" s="11" t="str">
        <f>IF(A7258="","",IF(ISERROR(VLOOKUP(A7258,'entry data'!B:F,5,0)),"",VLOOKUP(A7258,'entry data'!B:F,5,0)))</f>
        <v/>
      </c>
      <c r="G7258" s="12" t="str">
        <f>IF(A7258="","",IF(ISERROR(VLOOKUP(A7258,'entry data'!B:I,8,0)),"",VLOOKUP(A7258,'entry data'!B:I,7,0)))</f>
        <v/>
      </c>
      <c r="H7258" s="13" t="str">
        <f>IF(A7258="","",IF(B7258=1,VLOOKUP(A7258,'entry data'!B:D,3,0),I7257))</f>
        <v/>
      </c>
      <c r="I7258" s="14" t="str">
        <f>IF(A7258="","",IF(E7258="weekly",7,IF(E7258="fortnightly",14,IF(E7258="monthly",DATE(IF(MONTH(H7258)=12,YEAR(H7258)+1,YEAR(H7258)),VLOOKUP(MONTH(H7258),index!$D$2:$G$13,2,0),DAY(H7258)),
IF(E7258="quarterly",DATE(IF(MONTH(H7258)&gt;=10,YEAR(H7258)+1,YEAR(H7258)),VLOOKUP(MONTH(H7258),index!$D$2:$G$13,3,0),DAY(H7258)),
IF(E7258="halfyearly",DATE(IF(MONTH(H7258)&gt;=7,YEAR(H7258)+1,YEAR(H7258)),VLOOKUP(MONTH(H7258),index!$D$2:$G$13,4,0),DAY(H7258)),
DATE(YEAR(H7258)+1,MONTH(H7258),DAY(H7258)))))-H7258))+H7258)</f>
        <v/>
      </c>
      <c r="J7258" s="9" t="str">
        <f t="shared" si="700"/>
        <v/>
      </c>
      <c r="K7258" s="11" t="str">
        <f t="shared" si="701"/>
        <v/>
      </c>
      <c r="L7258" s="11" t="str">
        <f t="shared" si="702"/>
        <v/>
      </c>
      <c r="M7258" s="11" t="str">
        <f>IF(A7258="","",VLOOKUP(E7258,index!$A$1:$B$6,2,0)*K7258*G7258)</f>
        <v/>
      </c>
      <c r="N7258" s="11" t="str">
        <f>IF(A7258="","",-PMT(G7258*VLOOKUP(E7258,index!$A$1:$B$6,2,0),C7258,F7258,0,0))</f>
        <v/>
      </c>
      <c r="O7258" s="11" t="str">
        <f t="shared" si="703"/>
        <v/>
      </c>
      <c r="P7258" s="11" t="str">
        <f t="shared" si="698"/>
        <v/>
      </c>
    </row>
    <row r="7259" spans="1:16" x14ac:dyDescent="0.25">
      <c r="A7259" s="9" t="str">
        <f>IF(A7258="","",IF(B7258&lt;C7258,A7258,IF(A7258=MAX('entry data'!$B$8:$B$507),"",A7258+1)))</f>
        <v/>
      </c>
      <c r="B7259" s="9" t="str">
        <f t="shared" si="699"/>
        <v/>
      </c>
      <c r="C7259" s="9" t="str">
        <f>IF(ISERROR(VLOOKUP(A7259,'entry data'!B:G,6,0)),"",VLOOKUP(A7259,'entry data'!B:G,6,0))</f>
        <v/>
      </c>
      <c r="D7259" s="9" t="str">
        <f>IF(ISERROR(VLOOKUP(A7259,'entry data'!B:C,2,0)),"",VLOOKUP(A7259,'entry data'!B:C,2,0))</f>
        <v/>
      </c>
      <c r="E7259" s="9" t="str">
        <f>IF(ISERROR(VLOOKUP(A7259,'entry data'!B:E,4,0)),"",VLOOKUP(A7259,'entry data'!B:E,4,0))</f>
        <v/>
      </c>
      <c r="F7259" s="11" t="str">
        <f>IF(A7259="","",IF(ISERROR(VLOOKUP(A7259,'entry data'!B:F,5,0)),"",VLOOKUP(A7259,'entry data'!B:F,5,0)))</f>
        <v/>
      </c>
      <c r="G7259" s="12" t="str">
        <f>IF(A7259="","",IF(ISERROR(VLOOKUP(A7259,'entry data'!B:I,8,0)),"",VLOOKUP(A7259,'entry data'!B:I,7,0)))</f>
        <v/>
      </c>
      <c r="H7259" s="13" t="str">
        <f>IF(A7259="","",IF(B7259=1,VLOOKUP(A7259,'entry data'!B:D,3,0),I7258))</f>
        <v/>
      </c>
      <c r="I7259" s="14" t="str">
        <f>IF(A7259="","",IF(E7259="weekly",7,IF(E7259="fortnightly",14,IF(E7259="monthly",DATE(IF(MONTH(H7259)=12,YEAR(H7259)+1,YEAR(H7259)),VLOOKUP(MONTH(H7259),index!$D$2:$G$13,2,0),DAY(H7259)),
IF(E7259="quarterly",DATE(IF(MONTH(H7259)&gt;=10,YEAR(H7259)+1,YEAR(H7259)),VLOOKUP(MONTH(H7259),index!$D$2:$G$13,3,0),DAY(H7259)),
IF(E7259="halfyearly",DATE(IF(MONTH(H7259)&gt;=7,YEAR(H7259)+1,YEAR(H7259)),VLOOKUP(MONTH(H7259),index!$D$2:$G$13,4,0),DAY(H7259)),
DATE(YEAR(H7259)+1,MONTH(H7259),DAY(H7259)))))-H7259))+H7259)</f>
        <v/>
      </c>
      <c r="J7259" s="9" t="str">
        <f t="shared" si="700"/>
        <v/>
      </c>
      <c r="K7259" s="11" t="str">
        <f t="shared" si="701"/>
        <v/>
      </c>
      <c r="L7259" s="11" t="str">
        <f t="shared" si="702"/>
        <v/>
      </c>
      <c r="M7259" s="11" t="str">
        <f>IF(A7259="","",VLOOKUP(E7259,index!$A$1:$B$6,2,0)*K7259*G7259)</f>
        <v/>
      </c>
      <c r="N7259" s="11" t="str">
        <f>IF(A7259="","",-PMT(G7259*VLOOKUP(E7259,index!$A$1:$B$6,2,0),C7259,F7259,0,0))</f>
        <v/>
      </c>
      <c r="O7259" s="11" t="str">
        <f t="shared" si="703"/>
        <v/>
      </c>
      <c r="P7259" s="11" t="str">
        <f t="shared" si="698"/>
        <v/>
      </c>
    </row>
    <row r="7260" spans="1:16" x14ac:dyDescent="0.25">
      <c r="A7260" s="9" t="str">
        <f>IF(A7259="","",IF(B7259&lt;C7259,A7259,IF(A7259=MAX('entry data'!$B$8:$B$507),"",A7259+1)))</f>
        <v/>
      </c>
      <c r="B7260" s="9" t="str">
        <f t="shared" si="699"/>
        <v/>
      </c>
      <c r="C7260" s="9" t="str">
        <f>IF(ISERROR(VLOOKUP(A7260,'entry data'!B:G,6,0)),"",VLOOKUP(A7260,'entry data'!B:G,6,0))</f>
        <v/>
      </c>
      <c r="D7260" s="9" t="str">
        <f>IF(ISERROR(VLOOKUP(A7260,'entry data'!B:C,2,0)),"",VLOOKUP(A7260,'entry data'!B:C,2,0))</f>
        <v/>
      </c>
      <c r="E7260" s="9" t="str">
        <f>IF(ISERROR(VLOOKUP(A7260,'entry data'!B:E,4,0)),"",VLOOKUP(A7260,'entry data'!B:E,4,0))</f>
        <v/>
      </c>
      <c r="F7260" s="11" t="str">
        <f>IF(A7260="","",IF(ISERROR(VLOOKUP(A7260,'entry data'!B:F,5,0)),"",VLOOKUP(A7260,'entry data'!B:F,5,0)))</f>
        <v/>
      </c>
      <c r="G7260" s="12" t="str">
        <f>IF(A7260="","",IF(ISERROR(VLOOKUP(A7260,'entry data'!B:I,8,0)),"",VLOOKUP(A7260,'entry data'!B:I,7,0)))</f>
        <v/>
      </c>
      <c r="H7260" s="13" t="str">
        <f>IF(A7260="","",IF(B7260=1,VLOOKUP(A7260,'entry data'!B:D,3,0),I7259))</f>
        <v/>
      </c>
      <c r="I7260" s="14" t="str">
        <f>IF(A7260="","",IF(E7260="weekly",7,IF(E7260="fortnightly",14,IF(E7260="monthly",DATE(IF(MONTH(H7260)=12,YEAR(H7260)+1,YEAR(H7260)),VLOOKUP(MONTH(H7260),index!$D$2:$G$13,2,0),DAY(H7260)),
IF(E7260="quarterly",DATE(IF(MONTH(H7260)&gt;=10,YEAR(H7260)+1,YEAR(H7260)),VLOOKUP(MONTH(H7260),index!$D$2:$G$13,3,0),DAY(H7260)),
IF(E7260="halfyearly",DATE(IF(MONTH(H7260)&gt;=7,YEAR(H7260)+1,YEAR(H7260)),VLOOKUP(MONTH(H7260),index!$D$2:$G$13,4,0),DAY(H7260)),
DATE(YEAR(H7260)+1,MONTH(H7260),DAY(H7260)))))-H7260))+H7260)</f>
        <v/>
      </c>
      <c r="J7260" s="9" t="str">
        <f t="shared" si="700"/>
        <v/>
      </c>
      <c r="K7260" s="11" t="str">
        <f t="shared" si="701"/>
        <v/>
      </c>
      <c r="L7260" s="11" t="str">
        <f t="shared" si="702"/>
        <v/>
      </c>
      <c r="M7260" s="11" t="str">
        <f>IF(A7260="","",VLOOKUP(E7260,index!$A$1:$B$6,2,0)*K7260*G7260)</f>
        <v/>
      </c>
      <c r="N7260" s="11" t="str">
        <f>IF(A7260="","",-PMT(G7260*VLOOKUP(E7260,index!$A$1:$B$6,2,0),C7260,F7260,0,0))</f>
        <v/>
      </c>
      <c r="O7260" s="11" t="str">
        <f t="shared" si="703"/>
        <v/>
      </c>
      <c r="P7260" s="11" t="str">
        <f t="shared" si="698"/>
        <v/>
      </c>
    </row>
    <row r="7261" spans="1:16" x14ac:dyDescent="0.25">
      <c r="A7261" s="9" t="str">
        <f>IF(A7260="","",IF(B7260&lt;C7260,A7260,IF(A7260=MAX('entry data'!$B$8:$B$507),"",A7260+1)))</f>
        <v/>
      </c>
      <c r="B7261" s="9" t="str">
        <f t="shared" si="699"/>
        <v/>
      </c>
      <c r="C7261" s="9" t="str">
        <f>IF(ISERROR(VLOOKUP(A7261,'entry data'!B:G,6,0)),"",VLOOKUP(A7261,'entry data'!B:G,6,0))</f>
        <v/>
      </c>
      <c r="D7261" s="9" t="str">
        <f>IF(ISERROR(VLOOKUP(A7261,'entry data'!B:C,2,0)),"",VLOOKUP(A7261,'entry data'!B:C,2,0))</f>
        <v/>
      </c>
      <c r="E7261" s="9" t="str">
        <f>IF(ISERROR(VLOOKUP(A7261,'entry data'!B:E,4,0)),"",VLOOKUP(A7261,'entry data'!B:E,4,0))</f>
        <v/>
      </c>
      <c r="F7261" s="11" t="str">
        <f>IF(A7261="","",IF(ISERROR(VLOOKUP(A7261,'entry data'!B:F,5,0)),"",VLOOKUP(A7261,'entry data'!B:F,5,0)))</f>
        <v/>
      </c>
      <c r="G7261" s="12" t="str">
        <f>IF(A7261="","",IF(ISERROR(VLOOKUP(A7261,'entry data'!B:I,8,0)),"",VLOOKUP(A7261,'entry data'!B:I,7,0)))</f>
        <v/>
      </c>
      <c r="H7261" s="13" t="str">
        <f>IF(A7261="","",IF(B7261=1,VLOOKUP(A7261,'entry data'!B:D,3,0),I7260))</f>
        <v/>
      </c>
      <c r="I7261" s="14" t="str">
        <f>IF(A7261="","",IF(E7261="weekly",7,IF(E7261="fortnightly",14,IF(E7261="monthly",DATE(IF(MONTH(H7261)=12,YEAR(H7261)+1,YEAR(H7261)),VLOOKUP(MONTH(H7261),index!$D$2:$G$13,2,0),DAY(H7261)),
IF(E7261="quarterly",DATE(IF(MONTH(H7261)&gt;=10,YEAR(H7261)+1,YEAR(H7261)),VLOOKUP(MONTH(H7261),index!$D$2:$G$13,3,0),DAY(H7261)),
IF(E7261="halfyearly",DATE(IF(MONTH(H7261)&gt;=7,YEAR(H7261)+1,YEAR(H7261)),VLOOKUP(MONTH(H7261),index!$D$2:$G$13,4,0),DAY(H7261)),
DATE(YEAR(H7261)+1,MONTH(H7261),DAY(H7261)))))-H7261))+H7261)</f>
        <v/>
      </c>
      <c r="J7261" s="9" t="str">
        <f t="shared" si="700"/>
        <v/>
      </c>
      <c r="K7261" s="11" t="str">
        <f t="shared" si="701"/>
        <v/>
      </c>
      <c r="L7261" s="11" t="str">
        <f t="shared" si="702"/>
        <v/>
      </c>
      <c r="M7261" s="11" t="str">
        <f>IF(A7261="","",VLOOKUP(E7261,index!$A$1:$B$6,2,0)*K7261*G7261)</f>
        <v/>
      </c>
      <c r="N7261" s="11" t="str">
        <f>IF(A7261="","",-PMT(G7261*VLOOKUP(E7261,index!$A$1:$B$6,2,0),C7261,F7261,0,0))</f>
        <v/>
      </c>
      <c r="O7261" s="11" t="str">
        <f t="shared" si="703"/>
        <v/>
      </c>
      <c r="P7261" s="11" t="str">
        <f t="shared" si="698"/>
        <v/>
      </c>
    </row>
    <row r="7262" spans="1:16" x14ac:dyDescent="0.25">
      <c r="A7262" s="9" t="str">
        <f>IF(A7261="","",IF(B7261&lt;C7261,A7261,IF(A7261=MAX('entry data'!$B$8:$B$507),"",A7261+1)))</f>
        <v/>
      </c>
      <c r="B7262" s="9" t="str">
        <f t="shared" si="699"/>
        <v/>
      </c>
      <c r="C7262" s="9" t="str">
        <f>IF(ISERROR(VLOOKUP(A7262,'entry data'!B:G,6,0)),"",VLOOKUP(A7262,'entry data'!B:G,6,0))</f>
        <v/>
      </c>
      <c r="D7262" s="9" t="str">
        <f>IF(ISERROR(VLOOKUP(A7262,'entry data'!B:C,2,0)),"",VLOOKUP(A7262,'entry data'!B:C,2,0))</f>
        <v/>
      </c>
      <c r="E7262" s="9" t="str">
        <f>IF(ISERROR(VLOOKUP(A7262,'entry data'!B:E,4,0)),"",VLOOKUP(A7262,'entry data'!B:E,4,0))</f>
        <v/>
      </c>
      <c r="F7262" s="11" t="str">
        <f>IF(A7262="","",IF(ISERROR(VLOOKUP(A7262,'entry data'!B:F,5,0)),"",VLOOKUP(A7262,'entry data'!B:F,5,0)))</f>
        <v/>
      </c>
      <c r="G7262" s="12" t="str">
        <f>IF(A7262="","",IF(ISERROR(VLOOKUP(A7262,'entry data'!B:I,8,0)),"",VLOOKUP(A7262,'entry data'!B:I,7,0)))</f>
        <v/>
      </c>
      <c r="H7262" s="13" t="str">
        <f>IF(A7262="","",IF(B7262=1,VLOOKUP(A7262,'entry data'!B:D,3,0),I7261))</f>
        <v/>
      </c>
      <c r="I7262" s="14" t="str">
        <f>IF(A7262="","",IF(E7262="weekly",7,IF(E7262="fortnightly",14,IF(E7262="monthly",DATE(IF(MONTH(H7262)=12,YEAR(H7262)+1,YEAR(H7262)),VLOOKUP(MONTH(H7262),index!$D$2:$G$13,2,0),DAY(H7262)),
IF(E7262="quarterly",DATE(IF(MONTH(H7262)&gt;=10,YEAR(H7262)+1,YEAR(H7262)),VLOOKUP(MONTH(H7262),index!$D$2:$G$13,3,0),DAY(H7262)),
IF(E7262="halfyearly",DATE(IF(MONTH(H7262)&gt;=7,YEAR(H7262)+1,YEAR(H7262)),VLOOKUP(MONTH(H7262),index!$D$2:$G$13,4,0),DAY(H7262)),
DATE(YEAR(H7262)+1,MONTH(H7262),DAY(H7262)))))-H7262))+H7262)</f>
        <v/>
      </c>
      <c r="J7262" s="9" t="str">
        <f t="shared" si="700"/>
        <v/>
      </c>
      <c r="K7262" s="11" t="str">
        <f t="shared" si="701"/>
        <v/>
      </c>
      <c r="L7262" s="11" t="str">
        <f t="shared" si="702"/>
        <v/>
      </c>
      <c r="M7262" s="11" t="str">
        <f>IF(A7262="","",VLOOKUP(E7262,index!$A$1:$B$6,2,0)*K7262*G7262)</f>
        <v/>
      </c>
      <c r="N7262" s="11" t="str">
        <f>IF(A7262="","",-PMT(G7262*VLOOKUP(E7262,index!$A$1:$B$6,2,0),C7262,F7262,0,0))</f>
        <v/>
      </c>
      <c r="O7262" s="11" t="str">
        <f t="shared" si="703"/>
        <v/>
      </c>
      <c r="P7262" s="11" t="str">
        <f t="shared" si="698"/>
        <v/>
      </c>
    </row>
    <row r="7263" spans="1:16" x14ac:dyDescent="0.25">
      <c r="A7263" s="9" t="str">
        <f>IF(A7262="","",IF(B7262&lt;C7262,A7262,IF(A7262=MAX('entry data'!$B$8:$B$507),"",A7262+1)))</f>
        <v/>
      </c>
      <c r="B7263" s="9" t="str">
        <f t="shared" si="699"/>
        <v/>
      </c>
      <c r="C7263" s="9" t="str">
        <f>IF(ISERROR(VLOOKUP(A7263,'entry data'!B:G,6,0)),"",VLOOKUP(A7263,'entry data'!B:G,6,0))</f>
        <v/>
      </c>
      <c r="D7263" s="9" t="str">
        <f>IF(ISERROR(VLOOKUP(A7263,'entry data'!B:C,2,0)),"",VLOOKUP(A7263,'entry data'!B:C,2,0))</f>
        <v/>
      </c>
      <c r="E7263" s="9" t="str">
        <f>IF(ISERROR(VLOOKUP(A7263,'entry data'!B:E,4,0)),"",VLOOKUP(A7263,'entry data'!B:E,4,0))</f>
        <v/>
      </c>
      <c r="F7263" s="11" t="str">
        <f>IF(A7263="","",IF(ISERROR(VLOOKUP(A7263,'entry data'!B:F,5,0)),"",VLOOKUP(A7263,'entry data'!B:F,5,0)))</f>
        <v/>
      </c>
      <c r="G7263" s="12" t="str">
        <f>IF(A7263="","",IF(ISERROR(VLOOKUP(A7263,'entry data'!B:I,8,0)),"",VLOOKUP(A7263,'entry data'!B:I,7,0)))</f>
        <v/>
      </c>
      <c r="H7263" s="13" t="str">
        <f>IF(A7263="","",IF(B7263=1,VLOOKUP(A7263,'entry data'!B:D,3,0),I7262))</f>
        <v/>
      </c>
      <c r="I7263" s="14" t="str">
        <f>IF(A7263="","",IF(E7263="weekly",7,IF(E7263="fortnightly",14,IF(E7263="monthly",DATE(IF(MONTH(H7263)=12,YEAR(H7263)+1,YEAR(H7263)),VLOOKUP(MONTH(H7263),index!$D$2:$G$13,2,0),DAY(H7263)),
IF(E7263="quarterly",DATE(IF(MONTH(H7263)&gt;=10,YEAR(H7263)+1,YEAR(H7263)),VLOOKUP(MONTH(H7263),index!$D$2:$G$13,3,0),DAY(H7263)),
IF(E7263="halfyearly",DATE(IF(MONTH(H7263)&gt;=7,YEAR(H7263)+1,YEAR(H7263)),VLOOKUP(MONTH(H7263),index!$D$2:$G$13,4,0),DAY(H7263)),
DATE(YEAR(H7263)+1,MONTH(H7263),DAY(H7263)))))-H7263))+H7263)</f>
        <v/>
      </c>
      <c r="J7263" s="9" t="str">
        <f t="shared" si="700"/>
        <v/>
      </c>
      <c r="K7263" s="11" t="str">
        <f t="shared" si="701"/>
        <v/>
      </c>
      <c r="L7263" s="11" t="str">
        <f t="shared" si="702"/>
        <v/>
      </c>
      <c r="M7263" s="11" t="str">
        <f>IF(A7263="","",VLOOKUP(E7263,index!$A$1:$B$6,2,0)*K7263*G7263)</f>
        <v/>
      </c>
      <c r="N7263" s="11" t="str">
        <f>IF(A7263="","",-PMT(G7263*VLOOKUP(E7263,index!$A$1:$B$6,2,0),C7263,F7263,0,0))</f>
        <v/>
      </c>
      <c r="O7263" s="11" t="str">
        <f t="shared" si="703"/>
        <v/>
      </c>
      <c r="P7263" s="11" t="str">
        <f t="shared" si="698"/>
        <v/>
      </c>
    </row>
    <row r="7264" spans="1:16" x14ac:dyDescent="0.25">
      <c r="A7264" s="9" t="str">
        <f>IF(A7263="","",IF(B7263&lt;C7263,A7263,IF(A7263=MAX('entry data'!$B$8:$B$507),"",A7263+1)))</f>
        <v/>
      </c>
      <c r="B7264" s="9" t="str">
        <f t="shared" si="699"/>
        <v/>
      </c>
      <c r="C7264" s="9" t="str">
        <f>IF(ISERROR(VLOOKUP(A7264,'entry data'!B:G,6,0)),"",VLOOKUP(A7264,'entry data'!B:G,6,0))</f>
        <v/>
      </c>
      <c r="D7264" s="9" t="str">
        <f>IF(ISERROR(VLOOKUP(A7264,'entry data'!B:C,2,0)),"",VLOOKUP(A7264,'entry data'!B:C,2,0))</f>
        <v/>
      </c>
      <c r="E7264" s="9" t="str">
        <f>IF(ISERROR(VLOOKUP(A7264,'entry data'!B:E,4,0)),"",VLOOKUP(A7264,'entry data'!B:E,4,0))</f>
        <v/>
      </c>
      <c r="F7264" s="11" t="str">
        <f>IF(A7264="","",IF(ISERROR(VLOOKUP(A7264,'entry data'!B:F,5,0)),"",VLOOKUP(A7264,'entry data'!B:F,5,0)))</f>
        <v/>
      </c>
      <c r="G7264" s="12" t="str">
        <f>IF(A7264="","",IF(ISERROR(VLOOKUP(A7264,'entry data'!B:I,8,0)),"",VLOOKUP(A7264,'entry data'!B:I,7,0)))</f>
        <v/>
      </c>
      <c r="H7264" s="13" t="str">
        <f>IF(A7264="","",IF(B7264=1,VLOOKUP(A7264,'entry data'!B:D,3,0),I7263))</f>
        <v/>
      </c>
      <c r="I7264" s="14" t="str">
        <f>IF(A7264="","",IF(E7264="weekly",7,IF(E7264="fortnightly",14,IF(E7264="monthly",DATE(IF(MONTH(H7264)=12,YEAR(H7264)+1,YEAR(H7264)),VLOOKUP(MONTH(H7264),index!$D$2:$G$13,2,0),DAY(H7264)),
IF(E7264="quarterly",DATE(IF(MONTH(H7264)&gt;=10,YEAR(H7264)+1,YEAR(H7264)),VLOOKUP(MONTH(H7264),index!$D$2:$G$13,3,0),DAY(H7264)),
IF(E7264="halfyearly",DATE(IF(MONTH(H7264)&gt;=7,YEAR(H7264)+1,YEAR(H7264)),VLOOKUP(MONTH(H7264),index!$D$2:$G$13,4,0),DAY(H7264)),
DATE(YEAR(H7264)+1,MONTH(H7264),DAY(H7264)))))-H7264))+H7264)</f>
        <v/>
      </c>
      <c r="J7264" s="9" t="str">
        <f t="shared" si="700"/>
        <v/>
      </c>
      <c r="K7264" s="11" t="str">
        <f t="shared" si="701"/>
        <v/>
      </c>
      <c r="L7264" s="11" t="str">
        <f t="shared" si="702"/>
        <v/>
      </c>
      <c r="M7264" s="11" t="str">
        <f>IF(A7264="","",VLOOKUP(E7264,index!$A$1:$B$6,2,0)*K7264*G7264)</f>
        <v/>
      </c>
      <c r="N7264" s="11" t="str">
        <f>IF(A7264="","",-PMT(G7264*VLOOKUP(E7264,index!$A$1:$B$6,2,0),C7264,F7264,0,0))</f>
        <v/>
      </c>
      <c r="O7264" s="11" t="str">
        <f t="shared" si="703"/>
        <v/>
      </c>
      <c r="P7264" s="11" t="str">
        <f t="shared" si="698"/>
        <v/>
      </c>
    </row>
    <row r="7265" spans="1:16" x14ac:dyDescent="0.25">
      <c r="A7265" s="9" t="str">
        <f>IF(A7264="","",IF(B7264&lt;C7264,A7264,IF(A7264=MAX('entry data'!$B$8:$B$507),"",A7264+1)))</f>
        <v/>
      </c>
      <c r="B7265" s="9" t="str">
        <f t="shared" si="699"/>
        <v/>
      </c>
      <c r="C7265" s="9" t="str">
        <f>IF(ISERROR(VLOOKUP(A7265,'entry data'!B:G,6,0)),"",VLOOKUP(A7265,'entry data'!B:G,6,0))</f>
        <v/>
      </c>
      <c r="D7265" s="9" t="str">
        <f>IF(ISERROR(VLOOKUP(A7265,'entry data'!B:C,2,0)),"",VLOOKUP(A7265,'entry data'!B:C,2,0))</f>
        <v/>
      </c>
      <c r="E7265" s="9" t="str">
        <f>IF(ISERROR(VLOOKUP(A7265,'entry data'!B:E,4,0)),"",VLOOKUP(A7265,'entry data'!B:E,4,0))</f>
        <v/>
      </c>
      <c r="F7265" s="11" t="str">
        <f>IF(A7265="","",IF(ISERROR(VLOOKUP(A7265,'entry data'!B:F,5,0)),"",VLOOKUP(A7265,'entry data'!B:F,5,0)))</f>
        <v/>
      </c>
      <c r="G7265" s="12" t="str">
        <f>IF(A7265="","",IF(ISERROR(VLOOKUP(A7265,'entry data'!B:I,8,0)),"",VLOOKUP(A7265,'entry data'!B:I,7,0)))</f>
        <v/>
      </c>
      <c r="H7265" s="13" t="str">
        <f>IF(A7265="","",IF(B7265=1,VLOOKUP(A7265,'entry data'!B:D,3,0),I7264))</f>
        <v/>
      </c>
      <c r="I7265" s="14" t="str">
        <f>IF(A7265="","",IF(E7265="weekly",7,IF(E7265="fortnightly",14,IF(E7265="monthly",DATE(IF(MONTH(H7265)=12,YEAR(H7265)+1,YEAR(H7265)),VLOOKUP(MONTH(H7265),index!$D$2:$G$13,2,0),DAY(H7265)),
IF(E7265="quarterly",DATE(IF(MONTH(H7265)&gt;=10,YEAR(H7265)+1,YEAR(H7265)),VLOOKUP(MONTH(H7265),index!$D$2:$G$13,3,0),DAY(H7265)),
IF(E7265="halfyearly",DATE(IF(MONTH(H7265)&gt;=7,YEAR(H7265)+1,YEAR(H7265)),VLOOKUP(MONTH(H7265),index!$D$2:$G$13,4,0),DAY(H7265)),
DATE(YEAR(H7265)+1,MONTH(H7265),DAY(H7265)))))-H7265))+H7265)</f>
        <v/>
      </c>
      <c r="J7265" s="9" t="str">
        <f t="shared" si="700"/>
        <v/>
      </c>
      <c r="K7265" s="11" t="str">
        <f t="shared" si="701"/>
        <v/>
      </c>
      <c r="L7265" s="11" t="str">
        <f t="shared" si="702"/>
        <v/>
      </c>
      <c r="M7265" s="11" t="str">
        <f>IF(A7265="","",VLOOKUP(E7265,index!$A$1:$B$6,2,0)*K7265*G7265)</f>
        <v/>
      </c>
      <c r="N7265" s="11" t="str">
        <f>IF(A7265="","",-PMT(G7265*VLOOKUP(E7265,index!$A$1:$B$6,2,0),C7265,F7265,0,0))</f>
        <v/>
      </c>
      <c r="O7265" s="11" t="str">
        <f t="shared" si="703"/>
        <v/>
      </c>
      <c r="P7265" s="11" t="str">
        <f t="shared" si="698"/>
        <v/>
      </c>
    </row>
    <row r="7266" spans="1:16" x14ac:dyDescent="0.25">
      <c r="A7266" s="9" t="str">
        <f>IF(A7265="","",IF(B7265&lt;C7265,A7265,IF(A7265=MAX('entry data'!$B$8:$B$507),"",A7265+1)))</f>
        <v/>
      </c>
      <c r="B7266" s="9" t="str">
        <f t="shared" si="699"/>
        <v/>
      </c>
      <c r="C7266" s="9" t="str">
        <f>IF(ISERROR(VLOOKUP(A7266,'entry data'!B:G,6,0)),"",VLOOKUP(A7266,'entry data'!B:G,6,0))</f>
        <v/>
      </c>
      <c r="D7266" s="9" t="str">
        <f>IF(ISERROR(VLOOKUP(A7266,'entry data'!B:C,2,0)),"",VLOOKUP(A7266,'entry data'!B:C,2,0))</f>
        <v/>
      </c>
      <c r="E7266" s="9" t="str">
        <f>IF(ISERROR(VLOOKUP(A7266,'entry data'!B:E,4,0)),"",VLOOKUP(A7266,'entry data'!B:E,4,0))</f>
        <v/>
      </c>
      <c r="F7266" s="11" t="str">
        <f>IF(A7266="","",IF(ISERROR(VLOOKUP(A7266,'entry data'!B:F,5,0)),"",VLOOKUP(A7266,'entry data'!B:F,5,0)))</f>
        <v/>
      </c>
      <c r="G7266" s="12" t="str">
        <f>IF(A7266="","",IF(ISERROR(VLOOKUP(A7266,'entry data'!B:I,8,0)),"",VLOOKUP(A7266,'entry data'!B:I,7,0)))</f>
        <v/>
      </c>
      <c r="H7266" s="13" t="str">
        <f>IF(A7266="","",IF(B7266=1,VLOOKUP(A7266,'entry data'!B:D,3,0),I7265))</f>
        <v/>
      </c>
      <c r="I7266" s="14" t="str">
        <f>IF(A7266="","",IF(E7266="weekly",7,IF(E7266="fortnightly",14,IF(E7266="monthly",DATE(IF(MONTH(H7266)=12,YEAR(H7266)+1,YEAR(H7266)),VLOOKUP(MONTH(H7266),index!$D$2:$G$13,2,0),DAY(H7266)),
IF(E7266="quarterly",DATE(IF(MONTH(H7266)&gt;=10,YEAR(H7266)+1,YEAR(H7266)),VLOOKUP(MONTH(H7266),index!$D$2:$G$13,3,0),DAY(H7266)),
IF(E7266="halfyearly",DATE(IF(MONTH(H7266)&gt;=7,YEAR(H7266)+1,YEAR(H7266)),VLOOKUP(MONTH(H7266),index!$D$2:$G$13,4,0),DAY(H7266)),
DATE(YEAR(H7266)+1,MONTH(H7266),DAY(H7266)))))-H7266))+H7266)</f>
        <v/>
      </c>
      <c r="J7266" s="9" t="str">
        <f t="shared" si="700"/>
        <v/>
      </c>
      <c r="K7266" s="11" t="str">
        <f t="shared" si="701"/>
        <v/>
      </c>
      <c r="L7266" s="11" t="str">
        <f t="shared" si="702"/>
        <v/>
      </c>
      <c r="M7266" s="11" t="str">
        <f>IF(A7266="","",VLOOKUP(E7266,index!$A$1:$B$6,2,0)*K7266*G7266)</f>
        <v/>
      </c>
      <c r="N7266" s="11" t="str">
        <f>IF(A7266="","",-PMT(G7266*VLOOKUP(E7266,index!$A$1:$B$6,2,0),C7266,F7266,0,0))</f>
        <v/>
      </c>
      <c r="O7266" s="11" t="str">
        <f t="shared" si="703"/>
        <v/>
      </c>
      <c r="P7266" s="11" t="str">
        <f t="shared" si="698"/>
        <v/>
      </c>
    </row>
    <row r="7267" spans="1:16" x14ac:dyDescent="0.25">
      <c r="A7267" s="9" t="str">
        <f>IF(A7266="","",IF(B7266&lt;C7266,A7266,IF(A7266=MAX('entry data'!$B$8:$B$507),"",A7266+1)))</f>
        <v/>
      </c>
      <c r="B7267" s="9" t="str">
        <f t="shared" si="699"/>
        <v/>
      </c>
      <c r="C7267" s="9" t="str">
        <f>IF(ISERROR(VLOOKUP(A7267,'entry data'!B:G,6,0)),"",VLOOKUP(A7267,'entry data'!B:G,6,0))</f>
        <v/>
      </c>
      <c r="D7267" s="9" t="str">
        <f>IF(ISERROR(VLOOKUP(A7267,'entry data'!B:C,2,0)),"",VLOOKUP(A7267,'entry data'!B:C,2,0))</f>
        <v/>
      </c>
      <c r="E7267" s="9" t="str">
        <f>IF(ISERROR(VLOOKUP(A7267,'entry data'!B:E,4,0)),"",VLOOKUP(A7267,'entry data'!B:E,4,0))</f>
        <v/>
      </c>
      <c r="F7267" s="11" t="str">
        <f>IF(A7267="","",IF(ISERROR(VLOOKUP(A7267,'entry data'!B:F,5,0)),"",VLOOKUP(A7267,'entry data'!B:F,5,0)))</f>
        <v/>
      </c>
      <c r="G7267" s="12" t="str">
        <f>IF(A7267="","",IF(ISERROR(VLOOKUP(A7267,'entry data'!B:I,8,0)),"",VLOOKUP(A7267,'entry data'!B:I,7,0)))</f>
        <v/>
      </c>
      <c r="H7267" s="13" t="str">
        <f>IF(A7267="","",IF(B7267=1,VLOOKUP(A7267,'entry data'!B:D,3,0),I7266))</f>
        <v/>
      </c>
      <c r="I7267" s="14" t="str">
        <f>IF(A7267="","",IF(E7267="weekly",7,IF(E7267="fortnightly",14,IF(E7267="monthly",DATE(IF(MONTH(H7267)=12,YEAR(H7267)+1,YEAR(H7267)),VLOOKUP(MONTH(H7267),index!$D$2:$G$13,2,0),DAY(H7267)),
IF(E7267="quarterly",DATE(IF(MONTH(H7267)&gt;=10,YEAR(H7267)+1,YEAR(H7267)),VLOOKUP(MONTH(H7267),index!$D$2:$G$13,3,0),DAY(H7267)),
IF(E7267="halfyearly",DATE(IF(MONTH(H7267)&gt;=7,YEAR(H7267)+1,YEAR(H7267)),VLOOKUP(MONTH(H7267),index!$D$2:$G$13,4,0),DAY(H7267)),
DATE(YEAR(H7267)+1,MONTH(H7267),DAY(H7267)))))-H7267))+H7267)</f>
        <v/>
      </c>
      <c r="J7267" s="9" t="str">
        <f t="shared" si="700"/>
        <v/>
      </c>
      <c r="K7267" s="11" t="str">
        <f t="shared" si="701"/>
        <v/>
      </c>
      <c r="L7267" s="11" t="str">
        <f t="shared" si="702"/>
        <v/>
      </c>
      <c r="M7267" s="11" t="str">
        <f>IF(A7267="","",VLOOKUP(E7267,index!$A$1:$B$6,2,0)*K7267*G7267)</f>
        <v/>
      </c>
      <c r="N7267" s="11" t="str">
        <f>IF(A7267="","",-PMT(G7267*VLOOKUP(E7267,index!$A$1:$B$6,2,0),C7267,F7267,0,0))</f>
        <v/>
      </c>
      <c r="O7267" s="11" t="str">
        <f t="shared" si="703"/>
        <v/>
      </c>
      <c r="P7267" s="11" t="str">
        <f t="shared" si="698"/>
        <v/>
      </c>
    </row>
    <row r="7268" spans="1:16" x14ac:dyDescent="0.25">
      <c r="A7268" s="9" t="str">
        <f>IF(A7267="","",IF(B7267&lt;C7267,A7267,IF(A7267=MAX('entry data'!$B$8:$B$507),"",A7267+1)))</f>
        <v/>
      </c>
      <c r="B7268" s="9" t="str">
        <f t="shared" si="699"/>
        <v/>
      </c>
      <c r="C7268" s="9" t="str">
        <f>IF(ISERROR(VLOOKUP(A7268,'entry data'!B:G,6,0)),"",VLOOKUP(A7268,'entry data'!B:G,6,0))</f>
        <v/>
      </c>
      <c r="D7268" s="9" t="str">
        <f>IF(ISERROR(VLOOKUP(A7268,'entry data'!B:C,2,0)),"",VLOOKUP(A7268,'entry data'!B:C,2,0))</f>
        <v/>
      </c>
      <c r="E7268" s="9" t="str">
        <f>IF(ISERROR(VLOOKUP(A7268,'entry data'!B:E,4,0)),"",VLOOKUP(A7268,'entry data'!B:E,4,0))</f>
        <v/>
      </c>
      <c r="F7268" s="11" t="str">
        <f>IF(A7268="","",IF(ISERROR(VLOOKUP(A7268,'entry data'!B:F,5,0)),"",VLOOKUP(A7268,'entry data'!B:F,5,0)))</f>
        <v/>
      </c>
      <c r="G7268" s="12" t="str">
        <f>IF(A7268="","",IF(ISERROR(VLOOKUP(A7268,'entry data'!B:I,8,0)),"",VLOOKUP(A7268,'entry data'!B:I,7,0)))</f>
        <v/>
      </c>
      <c r="H7268" s="13" t="str">
        <f>IF(A7268="","",IF(B7268=1,VLOOKUP(A7268,'entry data'!B:D,3,0),I7267))</f>
        <v/>
      </c>
      <c r="I7268" s="14" t="str">
        <f>IF(A7268="","",IF(E7268="weekly",7,IF(E7268="fortnightly",14,IF(E7268="monthly",DATE(IF(MONTH(H7268)=12,YEAR(H7268)+1,YEAR(H7268)),VLOOKUP(MONTH(H7268),index!$D$2:$G$13,2,0),DAY(H7268)),
IF(E7268="quarterly",DATE(IF(MONTH(H7268)&gt;=10,YEAR(H7268)+1,YEAR(H7268)),VLOOKUP(MONTH(H7268),index!$D$2:$G$13,3,0),DAY(H7268)),
IF(E7268="halfyearly",DATE(IF(MONTH(H7268)&gt;=7,YEAR(H7268)+1,YEAR(H7268)),VLOOKUP(MONTH(H7268),index!$D$2:$G$13,4,0),DAY(H7268)),
DATE(YEAR(H7268)+1,MONTH(H7268),DAY(H7268)))))-H7268))+H7268)</f>
        <v/>
      </c>
      <c r="J7268" s="9" t="str">
        <f t="shared" si="700"/>
        <v/>
      </c>
      <c r="K7268" s="11" t="str">
        <f t="shared" si="701"/>
        <v/>
      </c>
      <c r="L7268" s="11" t="str">
        <f t="shared" si="702"/>
        <v/>
      </c>
      <c r="M7268" s="11" t="str">
        <f>IF(A7268="","",VLOOKUP(E7268,index!$A$1:$B$6,2,0)*K7268*G7268)</f>
        <v/>
      </c>
      <c r="N7268" s="11" t="str">
        <f>IF(A7268="","",-PMT(G7268*VLOOKUP(E7268,index!$A$1:$B$6,2,0),C7268,F7268,0,0))</f>
        <v/>
      </c>
      <c r="O7268" s="11" t="str">
        <f t="shared" si="703"/>
        <v/>
      </c>
      <c r="P7268" s="11" t="str">
        <f t="shared" si="698"/>
        <v/>
      </c>
    </row>
    <row r="7269" spans="1:16" x14ac:dyDescent="0.25">
      <c r="A7269" s="9" t="str">
        <f>IF(A7268="","",IF(B7268&lt;C7268,A7268,IF(A7268=MAX('entry data'!$B$8:$B$507),"",A7268+1)))</f>
        <v/>
      </c>
      <c r="B7269" s="9" t="str">
        <f t="shared" si="699"/>
        <v/>
      </c>
      <c r="C7269" s="9" t="str">
        <f>IF(ISERROR(VLOOKUP(A7269,'entry data'!B:G,6,0)),"",VLOOKUP(A7269,'entry data'!B:G,6,0))</f>
        <v/>
      </c>
      <c r="D7269" s="9" t="str">
        <f>IF(ISERROR(VLOOKUP(A7269,'entry data'!B:C,2,0)),"",VLOOKUP(A7269,'entry data'!B:C,2,0))</f>
        <v/>
      </c>
      <c r="E7269" s="9" t="str">
        <f>IF(ISERROR(VLOOKUP(A7269,'entry data'!B:E,4,0)),"",VLOOKUP(A7269,'entry data'!B:E,4,0))</f>
        <v/>
      </c>
      <c r="F7269" s="11" t="str">
        <f>IF(A7269="","",IF(ISERROR(VLOOKUP(A7269,'entry data'!B:F,5,0)),"",VLOOKUP(A7269,'entry data'!B:F,5,0)))</f>
        <v/>
      </c>
      <c r="G7269" s="12" t="str">
        <f>IF(A7269="","",IF(ISERROR(VLOOKUP(A7269,'entry data'!B:I,8,0)),"",VLOOKUP(A7269,'entry data'!B:I,7,0)))</f>
        <v/>
      </c>
      <c r="H7269" s="13" t="str">
        <f>IF(A7269="","",IF(B7269=1,VLOOKUP(A7269,'entry data'!B:D,3,0),I7268))</f>
        <v/>
      </c>
      <c r="I7269" s="14" t="str">
        <f>IF(A7269="","",IF(E7269="weekly",7,IF(E7269="fortnightly",14,IF(E7269="monthly",DATE(IF(MONTH(H7269)=12,YEAR(H7269)+1,YEAR(H7269)),VLOOKUP(MONTH(H7269),index!$D$2:$G$13,2,0),DAY(H7269)),
IF(E7269="quarterly",DATE(IF(MONTH(H7269)&gt;=10,YEAR(H7269)+1,YEAR(H7269)),VLOOKUP(MONTH(H7269),index!$D$2:$G$13,3,0),DAY(H7269)),
IF(E7269="halfyearly",DATE(IF(MONTH(H7269)&gt;=7,YEAR(H7269)+1,YEAR(H7269)),VLOOKUP(MONTH(H7269),index!$D$2:$G$13,4,0),DAY(H7269)),
DATE(YEAR(H7269)+1,MONTH(H7269),DAY(H7269)))))-H7269))+H7269)</f>
        <v/>
      </c>
      <c r="J7269" s="9" t="str">
        <f t="shared" si="700"/>
        <v/>
      </c>
      <c r="K7269" s="11" t="str">
        <f t="shared" si="701"/>
        <v/>
      </c>
      <c r="L7269" s="11" t="str">
        <f t="shared" si="702"/>
        <v/>
      </c>
      <c r="M7269" s="11" t="str">
        <f>IF(A7269="","",VLOOKUP(E7269,index!$A$1:$B$6,2,0)*K7269*G7269)</f>
        <v/>
      </c>
      <c r="N7269" s="11" t="str">
        <f>IF(A7269="","",-PMT(G7269*VLOOKUP(E7269,index!$A$1:$B$6,2,0),C7269,F7269,0,0))</f>
        <v/>
      </c>
      <c r="O7269" s="11" t="str">
        <f t="shared" si="703"/>
        <v/>
      </c>
      <c r="P7269" s="11" t="str">
        <f t="shared" si="698"/>
        <v/>
      </c>
    </row>
    <row r="7270" spans="1:16" x14ac:dyDescent="0.25">
      <c r="A7270" s="9" t="str">
        <f>IF(A7269="","",IF(B7269&lt;C7269,A7269,IF(A7269=MAX('entry data'!$B$8:$B$507),"",A7269+1)))</f>
        <v/>
      </c>
      <c r="B7270" s="9" t="str">
        <f t="shared" si="699"/>
        <v/>
      </c>
      <c r="C7270" s="9" t="str">
        <f>IF(ISERROR(VLOOKUP(A7270,'entry data'!B:G,6,0)),"",VLOOKUP(A7270,'entry data'!B:G,6,0))</f>
        <v/>
      </c>
      <c r="D7270" s="9" t="str">
        <f>IF(ISERROR(VLOOKUP(A7270,'entry data'!B:C,2,0)),"",VLOOKUP(A7270,'entry data'!B:C,2,0))</f>
        <v/>
      </c>
      <c r="E7270" s="9" t="str">
        <f>IF(ISERROR(VLOOKUP(A7270,'entry data'!B:E,4,0)),"",VLOOKUP(A7270,'entry data'!B:E,4,0))</f>
        <v/>
      </c>
      <c r="F7270" s="11" t="str">
        <f>IF(A7270="","",IF(ISERROR(VLOOKUP(A7270,'entry data'!B:F,5,0)),"",VLOOKUP(A7270,'entry data'!B:F,5,0)))</f>
        <v/>
      </c>
      <c r="G7270" s="12" t="str">
        <f>IF(A7270="","",IF(ISERROR(VLOOKUP(A7270,'entry data'!B:I,8,0)),"",VLOOKUP(A7270,'entry data'!B:I,7,0)))</f>
        <v/>
      </c>
      <c r="H7270" s="13" t="str">
        <f>IF(A7270="","",IF(B7270=1,VLOOKUP(A7270,'entry data'!B:D,3,0),I7269))</f>
        <v/>
      </c>
      <c r="I7270" s="14" t="str">
        <f>IF(A7270="","",IF(E7270="weekly",7,IF(E7270="fortnightly",14,IF(E7270="monthly",DATE(IF(MONTH(H7270)=12,YEAR(H7270)+1,YEAR(H7270)),VLOOKUP(MONTH(H7270),index!$D$2:$G$13,2,0),DAY(H7270)),
IF(E7270="quarterly",DATE(IF(MONTH(H7270)&gt;=10,YEAR(H7270)+1,YEAR(H7270)),VLOOKUP(MONTH(H7270),index!$D$2:$G$13,3,0),DAY(H7270)),
IF(E7270="halfyearly",DATE(IF(MONTH(H7270)&gt;=7,YEAR(H7270)+1,YEAR(H7270)),VLOOKUP(MONTH(H7270),index!$D$2:$G$13,4,0),DAY(H7270)),
DATE(YEAR(H7270)+1,MONTH(H7270),DAY(H7270)))))-H7270))+H7270)</f>
        <v/>
      </c>
      <c r="J7270" s="9" t="str">
        <f t="shared" si="700"/>
        <v/>
      </c>
      <c r="K7270" s="11" t="str">
        <f t="shared" si="701"/>
        <v/>
      </c>
      <c r="L7270" s="11" t="str">
        <f t="shared" si="702"/>
        <v/>
      </c>
      <c r="M7270" s="11" t="str">
        <f>IF(A7270="","",VLOOKUP(E7270,index!$A$1:$B$6,2,0)*K7270*G7270)</f>
        <v/>
      </c>
      <c r="N7270" s="11" t="str">
        <f>IF(A7270="","",-PMT(G7270*VLOOKUP(E7270,index!$A$1:$B$6,2,0),C7270,F7270,0,0))</f>
        <v/>
      </c>
      <c r="O7270" s="11" t="str">
        <f t="shared" si="703"/>
        <v/>
      </c>
      <c r="P7270" s="11" t="str">
        <f t="shared" si="698"/>
        <v/>
      </c>
    </row>
    <row r="7271" spans="1:16" x14ac:dyDescent="0.25">
      <c r="A7271" s="9" t="str">
        <f>IF(A7270="","",IF(B7270&lt;C7270,A7270,IF(A7270=MAX('entry data'!$B$8:$B$507),"",A7270+1)))</f>
        <v/>
      </c>
      <c r="B7271" s="9" t="str">
        <f t="shared" si="699"/>
        <v/>
      </c>
      <c r="C7271" s="9" t="str">
        <f>IF(ISERROR(VLOOKUP(A7271,'entry data'!B:G,6,0)),"",VLOOKUP(A7271,'entry data'!B:G,6,0))</f>
        <v/>
      </c>
      <c r="D7271" s="9" t="str">
        <f>IF(ISERROR(VLOOKUP(A7271,'entry data'!B:C,2,0)),"",VLOOKUP(A7271,'entry data'!B:C,2,0))</f>
        <v/>
      </c>
      <c r="E7271" s="9" t="str">
        <f>IF(ISERROR(VLOOKUP(A7271,'entry data'!B:E,4,0)),"",VLOOKUP(A7271,'entry data'!B:E,4,0))</f>
        <v/>
      </c>
      <c r="F7271" s="11" t="str">
        <f>IF(A7271="","",IF(ISERROR(VLOOKUP(A7271,'entry data'!B:F,5,0)),"",VLOOKUP(A7271,'entry data'!B:F,5,0)))</f>
        <v/>
      </c>
      <c r="G7271" s="12" t="str">
        <f>IF(A7271="","",IF(ISERROR(VLOOKUP(A7271,'entry data'!B:I,8,0)),"",VLOOKUP(A7271,'entry data'!B:I,7,0)))</f>
        <v/>
      </c>
      <c r="H7271" s="13" t="str">
        <f>IF(A7271="","",IF(B7271=1,VLOOKUP(A7271,'entry data'!B:D,3,0),I7270))</f>
        <v/>
      </c>
      <c r="I7271" s="14" t="str">
        <f>IF(A7271="","",IF(E7271="weekly",7,IF(E7271="fortnightly",14,IF(E7271="monthly",DATE(IF(MONTH(H7271)=12,YEAR(H7271)+1,YEAR(H7271)),VLOOKUP(MONTH(H7271),index!$D$2:$G$13,2,0),DAY(H7271)),
IF(E7271="quarterly",DATE(IF(MONTH(H7271)&gt;=10,YEAR(H7271)+1,YEAR(H7271)),VLOOKUP(MONTH(H7271),index!$D$2:$G$13,3,0),DAY(H7271)),
IF(E7271="halfyearly",DATE(IF(MONTH(H7271)&gt;=7,YEAR(H7271)+1,YEAR(H7271)),VLOOKUP(MONTH(H7271),index!$D$2:$G$13,4,0),DAY(H7271)),
DATE(YEAR(H7271)+1,MONTH(H7271),DAY(H7271)))))-H7271))+H7271)</f>
        <v/>
      </c>
      <c r="J7271" s="9" t="str">
        <f t="shared" si="700"/>
        <v/>
      </c>
      <c r="K7271" s="11" t="str">
        <f t="shared" si="701"/>
        <v/>
      </c>
      <c r="L7271" s="11" t="str">
        <f t="shared" si="702"/>
        <v/>
      </c>
      <c r="M7271" s="11" t="str">
        <f>IF(A7271="","",VLOOKUP(E7271,index!$A$1:$B$6,2,0)*K7271*G7271)</f>
        <v/>
      </c>
      <c r="N7271" s="11" t="str">
        <f>IF(A7271="","",-PMT(G7271*VLOOKUP(E7271,index!$A$1:$B$6,2,0),C7271,F7271,0,0))</f>
        <v/>
      </c>
      <c r="O7271" s="11" t="str">
        <f t="shared" si="703"/>
        <v/>
      </c>
      <c r="P7271" s="11" t="str">
        <f t="shared" si="698"/>
        <v/>
      </c>
    </row>
    <row r="7272" spans="1:16" x14ac:dyDescent="0.25">
      <c r="A7272" s="9" t="str">
        <f>IF(A7271="","",IF(B7271&lt;C7271,A7271,IF(A7271=MAX('entry data'!$B$8:$B$507),"",A7271+1)))</f>
        <v/>
      </c>
      <c r="B7272" s="9" t="str">
        <f t="shared" si="699"/>
        <v/>
      </c>
      <c r="C7272" s="9" t="str">
        <f>IF(ISERROR(VLOOKUP(A7272,'entry data'!B:G,6,0)),"",VLOOKUP(A7272,'entry data'!B:G,6,0))</f>
        <v/>
      </c>
      <c r="D7272" s="9" t="str">
        <f>IF(ISERROR(VLOOKUP(A7272,'entry data'!B:C,2,0)),"",VLOOKUP(A7272,'entry data'!B:C,2,0))</f>
        <v/>
      </c>
      <c r="E7272" s="9" t="str">
        <f>IF(ISERROR(VLOOKUP(A7272,'entry data'!B:E,4,0)),"",VLOOKUP(A7272,'entry data'!B:E,4,0))</f>
        <v/>
      </c>
      <c r="F7272" s="11" t="str">
        <f>IF(A7272="","",IF(ISERROR(VLOOKUP(A7272,'entry data'!B:F,5,0)),"",VLOOKUP(A7272,'entry data'!B:F,5,0)))</f>
        <v/>
      </c>
      <c r="G7272" s="12" t="str">
        <f>IF(A7272="","",IF(ISERROR(VLOOKUP(A7272,'entry data'!B:I,8,0)),"",VLOOKUP(A7272,'entry data'!B:I,7,0)))</f>
        <v/>
      </c>
      <c r="H7272" s="13" t="str">
        <f>IF(A7272="","",IF(B7272=1,VLOOKUP(A7272,'entry data'!B:D,3,0),I7271))</f>
        <v/>
      </c>
      <c r="I7272" s="14" t="str">
        <f>IF(A7272="","",IF(E7272="weekly",7,IF(E7272="fortnightly",14,IF(E7272="monthly",DATE(IF(MONTH(H7272)=12,YEAR(H7272)+1,YEAR(H7272)),VLOOKUP(MONTH(H7272),index!$D$2:$G$13,2,0),DAY(H7272)),
IF(E7272="quarterly",DATE(IF(MONTH(H7272)&gt;=10,YEAR(H7272)+1,YEAR(H7272)),VLOOKUP(MONTH(H7272),index!$D$2:$G$13,3,0),DAY(H7272)),
IF(E7272="halfyearly",DATE(IF(MONTH(H7272)&gt;=7,YEAR(H7272)+1,YEAR(H7272)),VLOOKUP(MONTH(H7272),index!$D$2:$G$13,4,0),DAY(H7272)),
DATE(YEAR(H7272)+1,MONTH(H7272),DAY(H7272)))))-H7272))+H7272)</f>
        <v/>
      </c>
      <c r="J7272" s="9" t="str">
        <f t="shared" si="700"/>
        <v/>
      </c>
      <c r="K7272" s="11" t="str">
        <f t="shared" si="701"/>
        <v/>
      </c>
      <c r="L7272" s="11" t="str">
        <f t="shared" si="702"/>
        <v/>
      </c>
      <c r="M7272" s="11" t="str">
        <f>IF(A7272="","",VLOOKUP(E7272,index!$A$1:$B$6,2,0)*K7272*G7272)</f>
        <v/>
      </c>
      <c r="N7272" s="11" t="str">
        <f>IF(A7272="","",-PMT(G7272*VLOOKUP(E7272,index!$A$1:$B$6,2,0),C7272,F7272,0,0))</f>
        <v/>
      </c>
      <c r="O7272" s="11" t="str">
        <f t="shared" si="703"/>
        <v/>
      </c>
      <c r="P7272" s="11" t="str">
        <f t="shared" si="698"/>
        <v/>
      </c>
    </row>
    <row r="7273" spans="1:16" x14ac:dyDescent="0.25">
      <c r="A7273" s="9" t="str">
        <f>IF(A7272="","",IF(B7272&lt;C7272,A7272,IF(A7272=MAX('entry data'!$B$8:$B$507),"",A7272+1)))</f>
        <v/>
      </c>
      <c r="B7273" s="9" t="str">
        <f t="shared" si="699"/>
        <v/>
      </c>
      <c r="C7273" s="9" t="str">
        <f>IF(ISERROR(VLOOKUP(A7273,'entry data'!B:G,6,0)),"",VLOOKUP(A7273,'entry data'!B:G,6,0))</f>
        <v/>
      </c>
      <c r="D7273" s="9" t="str">
        <f>IF(ISERROR(VLOOKUP(A7273,'entry data'!B:C,2,0)),"",VLOOKUP(A7273,'entry data'!B:C,2,0))</f>
        <v/>
      </c>
      <c r="E7273" s="9" t="str">
        <f>IF(ISERROR(VLOOKUP(A7273,'entry data'!B:E,4,0)),"",VLOOKUP(A7273,'entry data'!B:E,4,0))</f>
        <v/>
      </c>
      <c r="F7273" s="11" t="str">
        <f>IF(A7273="","",IF(ISERROR(VLOOKUP(A7273,'entry data'!B:F,5,0)),"",VLOOKUP(A7273,'entry data'!B:F,5,0)))</f>
        <v/>
      </c>
      <c r="G7273" s="12" t="str">
        <f>IF(A7273="","",IF(ISERROR(VLOOKUP(A7273,'entry data'!B:I,8,0)),"",VLOOKUP(A7273,'entry data'!B:I,7,0)))</f>
        <v/>
      </c>
      <c r="H7273" s="13" t="str">
        <f>IF(A7273="","",IF(B7273=1,VLOOKUP(A7273,'entry data'!B:D,3,0),I7272))</f>
        <v/>
      </c>
      <c r="I7273" s="14" t="str">
        <f>IF(A7273="","",IF(E7273="weekly",7,IF(E7273="fortnightly",14,IF(E7273="monthly",DATE(IF(MONTH(H7273)=12,YEAR(H7273)+1,YEAR(H7273)),VLOOKUP(MONTH(H7273),index!$D$2:$G$13,2,0),DAY(H7273)),
IF(E7273="quarterly",DATE(IF(MONTH(H7273)&gt;=10,YEAR(H7273)+1,YEAR(H7273)),VLOOKUP(MONTH(H7273),index!$D$2:$G$13,3,0),DAY(H7273)),
IF(E7273="halfyearly",DATE(IF(MONTH(H7273)&gt;=7,YEAR(H7273)+1,YEAR(H7273)),VLOOKUP(MONTH(H7273),index!$D$2:$G$13,4,0),DAY(H7273)),
DATE(YEAR(H7273)+1,MONTH(H7273),DAY(H7273)))))-H7273))+H7273)</f>
        <v/>
      </c>
      <c r="J7273" s="9" t="str">
        <f t="shared" si="700"/>
        <v/>
      </c>
      <c r="K7273" s="11" t="str">
        <f t="shared" si="701"/>
        <v/>
      </c>
      <c r="L7273" s="11" t="str">
        <f t="shared" si="702"/>
        <v/>
      </c>
      <c r="M7273" s="11" t="str">
        <f>IF(A7273="","",VLOOKUP(E7273,index!$A$1:$B$6,2,0)*K7273*G7273)</f>
        <v/>
      </c>
      <c r="N7273" s="11" t="str">
        <f>IF(A7273="","",-PMT(G7273*VLOOKUP(E7273,index!$A$1:$B$6,2,0),C7273,F7273,0,0))</f>
        <v/>
      </c>
      <c r="O7273" s="11" t="str">
        <f t="shared" si="703"/>
        <v/>
      </c>
      <c r="P7273" s="11" t="str">
        <f t="shared" si="698"/>
        <v/>
      </c>
    </row>
    <row r="7274" spans="1:16" x14ac:dyDescent="0.25">
      <c r="A7274" s="9" t="str">
        <f>IF(A7273="","",IF(B7273&lt;C7273,A7273,IF(A7273=MAX('entry data'!$B$8:$B$507),"",A7273+1)))</f>
        <v/>
      </c>
      <c r="B7274" s="9" t="str">
        <f t="shared" si="699"/>
        <v/>
      </c>
      <c r="C7274" s="9" t="str">
        <f>IF(ISERROR(VLOOKUP(A7274,'entry data'!B:G,6,0)),"",VLOOKUP(A7274,'entry data'!B:G,6,0))</f>
        <v/>
      </c>
      <c r="D7274" s="9" t="str">
        <f>IF(ISERROR(VLOOKUP(A7274,'entry data'!B:C,2,0)),"",VLOOKUP(A7274,'entry data'!B:C,2,0))</f>
        <v/>
      </c>
      <c r="E7274" s="9" t="str">
        <f>IF(ISERROR(VLOOKUP(A7274,'entry data'!B:E,4,0)),"",VLOOKUP(A7274,'entry data'!B:E,4,0))</f>
        <v/>
      </c>
      <c r="F7274" s="11" t="str">
        <f>IF(A7274="","",IF(ISERROR(VLOOKUP(A7274,'entry data'!B:F,5,0)),"",VLOOKUP(A7274,'entry data'!B:F,5,0)))</f>
        <v/>
      </c>
      <c r="G7274" s="12" t="str">
        <f>IF(A7274="","",IF(ISERROR(VLOOKUP(A7274,'entry data'!B:I,8,0)),"",VLOOKUP(A7274,'entry data'!B:I,7,0)))</f>
        <v/>
      </c>
      <c r="H7274" s="13" t="str">
        <f>IF(A7274="","",IF(B7274=1,VLOOKUP(A7274,'entry data'!B:D,3,0),I7273))</f>
        <v/>
      </c>
      <c r="I7274" s="14" t="str">
        <f>IF(A7274="","",IF(E7274="weekly",7,IF(E7274="fortnightly",14,IF(E7274="monthly",DATE(IF(MONTH(H7274)=12,YEAR(H7274)+1,YEAR(H7274)),VLOOKUP(MONTH(H7274),index!$D$2:$G$13,2,0),DAY(H7274)),
IF(E7274="quarterly",DATE(IF(MONTH(H7274)&gt;=10,YEAR(H7274)+1,YEAR(H7274)),VLOOKUP(MONTH(H7274),index!$D$2:$G$13,3,0),DAY(H7274)),
IF(E7274="halfyearly",DATE(IF(MONTH(H7274)&gt;=7,YEAR(H7274)+1,YEAR(H7274)),VLOOKUP(MONTH(H7274),index!$D$2:$G$13,4,0),DAY(H7274)),
DATE(YEAR(H7274)+1,MONTH(H7274),DAY(H7274)))))-H7274))+H7274)</f>
        <v/>
      </c>
      <c r="J7274" s="9" t="str">
        <f t="shared" si="700"/>
        <v/>
      </c>
      <c r="K7274" s="11" t="str">
        <f t="shared" si="701"/>
        <v/>
      </c>
      <c r="L7274" s="11" t="str">
        <f t="shared" si="702"/>
        <v/>
      </c>
      <c r="M7274" s="11" t="str">
        <f>IF(A7274="","",VLOOKUP(E7274,index!$A$1:$B$6,2,0)*K7274*G7274)</f>
        <v/>
      </c>
      <c r="N7274" s="11" t="str">
        <f>IF(A7274="","",-PMT(G7274*VLOOKUP(E7274,index!$A$1:$B$6,2,0),C7274,F7274,0,0))</f>
        <v/>
      </c>
      <c r="O7274" s="11" t="str">
        <f t="shared" si="703"/>
        <v/>
      </c>
      <c r="P7274" s="11" t="str">
        <f t="shared" si="698"/>
        <v/>
      </c>
    </row>
    <row r="7275" spans="1:16" x14ac:dyDescent="0.25">
      <c r="A7275" s="9" t="str">
        <f>IF(A7274="","",IF(B7274&lt;C7274,A7274,IF(A7274=MAX('entry data'!$B$8:$B$507),"",A7274+1)))</f>
        <v/>
      </c>
      <c r="B7275" s="9" t="str">
        <f t="shared" si="699"/>
        <v/>
      </c>
      <c r="C7275" s="9" t="str">
        <f>IF(ISERROR(VLOOKUP(A7275,'entry data'!B:G,6,0)),"",VLOOKUP(A7275,'entry data'!B:G,6,0))</f>
        <v/>
      </c>
      <c r="D7275" s="9" t="str">
        <f>IF(ISERROR(VLOOKUP(A7275,'entry data'!B:C,2,0)),"",VLOOKUP(A7275,'entry data'!B:C,2,0))</f>
        <v/>
      </c>
      <c r="E7275" s="9" t="str">
        <f>IF(ISERROR(VLOOKUP(A7275,'entry data'!B:E,4,0)),"",VLOOKUP(A7275,'entry data'!B:E,4,0))</f>
        <v/>
      </c>
      <c r="F7275" s="11" t="str">
        <f>IF(A7275="","",IF(ISERROR(VLOOKUP(A7275,'entry data'!B:F,5,0)),"",VLOOKUP(A7275,'entry data'!B:F,5,0)))</f>
        <v/>
      </c>
      <c r="G7275" s="12" t="str">
        <f>IF(A7275="","",IF(ISERROR(VLOOKUP(A7275,'entry data'!B:I,8,0)),"",VLOOKUP(A7275,'entry data'!B:I,7,0)))</f>
        <v/>
      </c>
      <c r="H7275" s="13" t="str">
        <f>IF(A7275="","",IF(B7275=1,VLOOKUP(A7275,'entry data'!B:D,3,0),I7274))</f>
        <v/>
      </c>
      <c r="I7275" s="14" t="str">
        <f>IF(A7275="","",IF(E7275="weekly",7,IF(E7275="fortnightly",14,IF(E7275="monthly",DATE(IF(MONTH(H7275)=12,YEAR(H7275)+1,YEAR(H7275)),VLOOKUP(MONTH(H7275),index!$D$2:$G$13,2,0),DAY(H7275)),
IF(E7275="quarterly",DATE(IF(MONTH(H7275)&gt;=10,YEAR(H7275)+1,YEAR(H7275)),VLOOKUP(MONTH(H7275),index!$D$2:$G$13,3,0),DAY(H7275)),
IF(E7275="halfyearly",DATE(IF(MONTH(H7275)&gt;=7,YEAR(H7275)+1,YEAR(H7275)),VLOOKUP(MONTH(H7275),index!$D$2:$G$13,4,0),DAY(H7275)),
DATE(YEAR(H7275)+1,MONTH(H7275),DAY(H7275)))))-H7275))+H7275)</f>
        <v/>
      </c>
      <c r="J7275" s="9" t="str">
        <f t="shared" si="700"/>
        <v/>
      </c>
      <c r="K7275" s="11" t="str">
        <f t="shared" si="701"/>
        <v/>
      </c>
      <c r="L7275" s="11" t="str">
        <f t="shared" si="702"/>
        <v/>
      </c>
      <c r="M7275" s="11" t="str">
        <f>IF(A7275="","",VLOOKUP(E7275,index!$A$1:$B$6,2,0)*K7275*G7275)</f>
        <v/>
      </c>
      <c r="N7275" s="11" t="str">
        <f>IF(A7275="","",-PMT(G7275*VLOOKUP(E7275,index!$A$1:$B$6,2,0),C7275,F7275,0,0))</f>
        <v/>
      </c>
      <c r="O7275" s="11" t="str">
        <f t="shared" si="703"/>
        <v/>
      </c>
      <c r="P7275" s="11" t="str">
        <f t="shared" si="698"/>
        <v/>
      </c>
    </row>
    <row r="7276" spans="1:16" x14ac:dyDescent="0.25">
      <c r="A7276" s="9" t="str">
        <f>IF(A7275="","",IF(B7275&lt;C7275,A7275,IF(A7275=MAX('entry data'!$B$8:$B$507),"",A7275+1)))</f>
        <v/>
      </c>
      <c r="B7276" s="9" t="str">
        <f t="shared" si="699"/>
        <v/>
      </c>
      <c r="C7276" s="9" t="str">
        <f>IF(ISERROR(VLOOKUP(A7276,'entry data'!B:G,6,0)),"",VLOOKUP(A7276,'entry data'!B:G,6,0))</f>
        <v/>
      </c>
      <c r="D7276" s="9" t="str">
        <f>IF(ISERROR(VLOOKUP(A7276,'entry data'!B:C,2,0)),"",VLOOKUP(A7276,'entry data'!B:C,2,0))</f>
        <v/>
      </c>
      <c r="E7276" s="9" t="str">
        <f>IF(ISERROR(VLOOKUP(A7276,'entry data'!B:E,4,0)),"",VLOOKUP(A7276,'entry data'!B:E,4,0))</f>
        <v/>
      </c>
      <c r="F7276" s="11" t="str">
        <f>IF(A7276="","",IF(ISERROR(VLOOKUP(A7276,'entry data'!B:F,5,0)),"",VLOOKUP(A7276,'entry data'!B:F,5,0)))</f>
        <v/>
      </c>
      <c r="G7276" s="12" t="str">
        <f>IF(A7276="","",IF(ISERROR(VLOOKUP(A7276,'entry data'!B:I,8,0)),"",VLOOKUP(A7276,'entry data'!B:I,7,0)))</f>
        <v/>
      </c>
      <c r="H7276" s="13" t="str">
        <f>IF(A7276="","",IF(B7276=1,VLOOKUP(A7276,'entry data'!B:D,3,0),I7275))</f>
        <v/>
      </c>
      <c r="I7276" s="14" t="str">
        <f>IF(A7276="","",IF(E7276="weekly",7,IF(E7276="fortnightly",14,IF(E7276="monthly",DATE(IF(MONTH(H7276)=12,YEAR(H7276)+1,YEAR(H7276)),VLOOKUP(MONTH(H7276),index!$D$2:$G$13,2,0),DAY(H7276)),
IF(E7276="quarterly",DATE(IF(MONTH(H7276)&gt;=10,YEAR(H7276)+1,YEAR(H7276)),VLOOKUP(MONTH(H7276),index!$D$2:$G$13,3,0),DAY(H7276)),
IF(E7276="halfyearly",DATE(IF(MONTH(H7276)&gt;=7,YEAR(H7276)+1,YEAR(H7276)),VLOOKUP(MONTH(H7276),index!$D$2:$G$13,4,0),DAY(H7276)),
DATE(YEAR(H7276)+1,MONTH(H7276),DAY(H7276)))))-H7276))+H7276)</f>
        <v/>
      </c>
      <c r="J7276" s="9" t="str">
        <f t="shared" si="700"/>
        <v/>
      </c>
      <c r="K7276" s="11" t="str">
        <f t="shared" si="701"/>
        <v/>
      </c>
      <c r="L7276" s="11" t="str">
        <f t="shared" si="702"/>
        <v/>
      </c>
      <c r="M7276" s="11" t="str">
        <f>IF(A7276="","",VLOOKUP(E7276,index!$A$1:$B$6,2,0)*K7276*G7276)</f>
        <v/>
      </c>
      <c r="N7276" s="11" t="str">
        <f>IF(A7276="","",-PMT(G7276*VLOOKUP(E7276,index!$A$1:$B$6,2,0),C7276,F7276,0,0))</f>
        <v/>
      </c>
      <c r="O7276" s="11" t="str">
        <f t="shared" si="703"/>
        <v/>
      </c>
      <c r="P7276" s="11" t="str">
        <f t="shared" si="698"/>
        <v/>
      </c>
    </row>
    <row r="7277" spans="1:16" x14ac:dyDescent="0.25">
      <c r="A7277" s="9" t="str">
        <f>IF(A7276="","",IF(B7276&lt;C7276,A7276,IF(A7276=MAX('entry data'!$B$8:$B$507),"",A7276+1)))</f>
        <v/>
      </c>
      <c r="B7277" s="9" t="str">
        <f t="shared" si="699"/>
        <v/>
      </c>
      <c r="C7277" s="9" t="str">
        <f>IF(ISERROR(VLOOKUP(A7277,'entry data'!B:G,6,0)),"",VLOOKUP(A7277,'entry data'!B:G,6,0))</f>
        <v/>
      </c>
      <c r="D7277" s="9" t="str">
        <f>IF(ISERROR(VLOOKUP(A7277,'entry data'!B:C,2,0)),"",VLOOKUP(A7277,'entry data'!B:C,2,0))</f>
        <v/>
      </c>
      <c r="E7277" s="9" t="str">
        <f>IF(ISERROR(VLOOKUP(A7277,'entry data'!B:E,4,0)),"",VLOOKUP(A7277,'entry data'!B:E,4,0))</f>
        <v/>
      </c>
      <c r="F7277" s="11" t="str">
        <f>IF(A7277="","",IF(ISERROR(VLOOKUP(A7277,'entry data'!B:F,5,0)),"",VLOOKUP(A7277,'entry data'!B:F,5,0)))</f>
        <v/>
      </c>
      <c r="G7277" s="12" t="str">
        <f>IF(A7277="","",IF(ISERROR(VLOOKUP(A7277,'entry data'!B:I,8,0)),"",VLOOKUP(A7277,'entry data'!B:I,7,0)))</f>
        <v/>
      </c>
      <c r="H7277" s="13" t="str">
        <f>IF(A7277="","",IF(B7277=1,VLOOKUP(A7277,'entry data'!B:D,3,0),I7276))</f>
        <v/>
      </c>
      <c r="I7277" s="14" t="str">
        <f>IF(A7277="","",IF(E7277="weekly",7,IF(E7277="fortnightly",14,IF(E7277="monthly",DATE(IF(MONTH(H7277)=12,YEAR(H7277)+1,YEAR(H7277)),VLOOKUP(MONTH(H7277),index!$D$2:$G$13,2,0),DAY(H7277)),
IF(E7277="quarterly",DATE(IF(MONTH(H7277)&gt;=10,YEAR(H7277)+1,YEAR(H7277)),VLOOKUP(MONTH(H7277),index!$D$2:$G$13,3,0),DAY(H7277)),
IF(E7277="halfyearly",DATE(IF(MONTH(H7277)&gt;=7,YEAR(H7277)+1,YEAR(H7277)),VLOOKUP(MONTH(H7277),index!$D$2:$G$13,4,0),DAY(H7277)),
DATE(YEAR(H7277)+1,MONTH(H7277),DAY(H7277)))))-H7277))+H7277)</f>
        <v/>
      </c>
      <c r="J7277" s="9" t="str">
        <f t="shared" si="700"/>
        <v/>
      </c>
      <c r="K7277" s="11" t="str">
        <f t="shared" si="701"/>
        <v/>
      </c>
      <c r="L7277" s="11" t="str">
        <f t="shared" si="702"/>
        <v/>
      </c>
      <c r="M7277" s="11" t="str">
        <f>IF(A7277="","",VLOOKUP(E7277,index!$A$1:$B$6,2,0)*K7277*G7277)</f>
        <v/>
      </c>
      <c r="N7277" s="11" t="str">
        <f>IF(A7277="","",-PMT(G7277*VLOOKUP(E7277,index!$A$1:$B$6,2,0),C7277,F7277,0,0))</f>
        <v/>
      </c>
      <c r="O7277" s="11" t="str">
        <f t="shared" si="703"/>
        <v/>
      </c>
      <c r="P7277" s="11" t="str">
        <f t="shared" si="698"/>
        <v/>
      </c>
    </row>
    <row r="7278" spans="1:16" x14ac:dyDescent="0.25">
      <c r="A7278" s="9" t="str">
        <f>IF(A7277="","",IF(B7277&lt;C7277,A7277,IF(A7277=MAX('entry data'!$B$8:$B$507),"",A7277+1)))</f>
        <v/>
      </c>
      <c r="B7278" s="9" t="str">
        <f t="shared" si="699"/>
        <v/>
      </c>
      <c r="C7278" s="9" t="str">
        <f>IF(ISERROR(VLOOKUP(A7278,'entry data'!B:G,6,0)),"",VLOOKUP(A7278,'entry data'!B:G,6,0))</f>
        <v/>
      </c>
      <c r="D7278" s="9" t="str">
        <f>IF(ISERROR(VLOOKUP(A7278,'entry data'!B:C,2,0)),"",VLOOKUP(A7278,'entry data'!B:C,2,0))</f>
        <v/>
      </c>
      <c r="E7278" s="9" t="str">
        <f>IF(ISERROR(VLOOKUP(A7278,'entry data'!B:E,4,0)),"",VLOOKUP(A7278,'entry data'!B:E,4,0))</f>
        <v/>
      </c>
      <c r="F7278" s="11" t="str">
        <f>IF(A7278="","",IF(ISERROR(VLOOKUP(A7278,'entry data'!B:F,5,0)),"",VLOOKUP(A7278,'entry data'!B:F,5,0)))</f>
        <v/>
      </c>
      <c r="G7278" s="12" t="str">
        <f>IF(A7278="","",IF(ISERROR(VLOOKUP(A7278,'entry data'!B:I,8,0)),"",VLOOKUP(A7278,'entry data'!B:I,7,0)))</f>
        <v/>
      </c>
      <c r="H7278" s="13" t="str">
        <f>IF(A7278="","",IF(B7278=1,VLOOKUP(A7278,'entry data'!B:D,3,0),I7277))</f>
        <v/>
      </c>
      <c r="I7278" s="14" t="str">
        <f>IF(A7278="","",IF(E7278="weekly",7,IF(E7278="fortnightly",14,IF(E7278="monthly",DATE(IF(MONTH(H7278)=12,YEAR(H7278)+1,YEAR(H7278)),VLOOKUP(MONTH(H7278),index!$D$2:$G$13,2,0),DAY(H7278)),
IF(E7278="quarterly",DATE(IF(MONTH(H7278)&gt;=10,YEAR(H7278)+1,YEAR(H7278)),VLOOKUP(MONTH(H7278),index!$D$2:$G$13,3,0),DAY(H7278)),
IF(E7278="halfyearly",DATE(IF(MONTH(H7278)&gt;=7,YEAR(H7278)+1,YEAR(H7278)),VLOOKUP(MONTH(H7278),index!$D$2:$G$13,4,0),DAY(H7278)),
DATE(YEAR(H7278)+1,MONTH(H7278),DAY(H7278)))))-H7278))+H7278)</f>
        <v/>
      </c>
      <c r="J7278" s="9" t="str">
        <f t="shared" si="700"/>
        <v/>
      </c>
      <c r="K7278" s="11" t="str">
        <f t="shared" si="701"/>
        <v/>
      </c>
      <c r="L7278" s="11" t="str">
        <f t="shared" si="702"/>
        <v/>
      </c>
      <c r="M7278" s="11" t="str">
        <f>IF(A7278="","",VLOOKUP(E7278,index!$A$1:$B$6,2,0)*K7278*G7278)</f>
        <v/>
      </c>
      <c r="N7278" s="11" t="str">
        <f>IF(A7278="","",-PMT(G7278*VLOOKUP(E7278,index!$A$1:$B$6,2,0),C7278,F7278,0,0))</f>
        <v/>
      </c>
      <c r="O7278" s="11" t="str">
        <f t="shared" si="703"/>
        <v/>
      </c>
      <c r="P7278" s="11" t="str">
        <f t="shared" si="698"/>
        <v/>
      </c>
    </row>
    <row r="7279" spans="1:16" x14ac:dyDescent="0.25">
      <c r="A7279" s="9" t="str">
        <f>IF(A7278="","",IF(B7278&lt;C7278,A7278,IF(A7278=MAX('entry data'!$B$8:$B$507),"",A7278+1)))</f>
        <v/>
      </c>
      <c r="B7279" s="9" t="str">
        <f t="shared" si="699"/>
        <v/>
      </c>
      <c r="C7279" s="9" t="str">
        <f>IF(ISERROR(VLOOKUP(A7279,'entry data'!B:G,6,0)),"",VLOOKUP(A7279,'entry data'!B:G,6,0))</f>
        <v/>
      </c>
      <c r="D7279" s="9" t="str">
        <f>IF(ISERROR(VLOOKUP(A7279,'entry data'!B:C,2,0)),"",VLOOKUP(A7279,'entry data'!B:C,2,0))</f>
        <v/>
      </c>
      <c r="E7279" s="9" t="str">
        <f>IF(ISERROR(VLOOKUP(A7279,'entry data'!B:E,4,0)),"",VLOOKUP(A7279,'entry data'!B:E,4,0))</f>
        <v/>
      </c>
      <c r="F7279" s="11" t="str">
        <f>IF(A7279="","",IF(ISERROR(VLOOKUP(A7279,'entry data'!B:F,5,0)),"",VLOOKUP(A7279,'entry data'!B:F,5,0)))</f>
        <v/>
      </c>
      <c r="G7279" s="12" t="str">
        <f>IF(A7279="","",IF(ISERROR(VLOOKUP(A7279,'entry data'!B:I,8,0)),"",VLOOKUP(A7279,'entry data'!B:I,7,0)))</f>
        <v/>
      </c>
      <c r="H7279" s="13" t="str">
        <f>IF(A7279="","",IF(B7279=1,VLOOKUP(A7279,'entry data'!B:D,3,0),I7278))</f>
        <v/>
      </c>
      <c r="I7279" s="14" t="str">
        <f>IF(A7279="","",IF(E7279="weekly",7,IF(E7279="fortnightly",14,IF(E7279="monthly",DATE(IF(MONTH(H7279)=12,YEAR(H7279)+1,YEAR(H7279)),VLOOKUP(MONTH(H7279),index!$D$2:$G$13,2,0),DAY(H7279)),
IF(E7279="quarterly",DATE(IF(MONTH(H7279)&gt;=10,YEAR(H7279)+1,YEAR(H7279)),VLOOKUP(MONTH(H7279),index!$D$2:$G$13,3,0),DAY(H7279)),
IF(E7279="halfyearly",DATE(IF(MONTH(H7279)&gt;=7,YEAR(H7279)+1,YEAR(H7279)),VLOOKUP(MONTH(H7279),index!$D$2:$G$13,4,0),DAY(H7279)),
DATE(YEAR(H7279)+1,MONTH(H7279),DAY(H7279)))))-H7279))+H7279)</f>
        <v/>
      </c>
      <c r="J7279" s="9" t="str">
        <f t="shared" si="700"/>
        <v/>
      </c>
      <c r="K7279" s="11" t="str">
        <f t="shared" si="701"/>
        <v/>
      </c>
      <c r="L7279" s="11" t="str">
        <f t="shared" si="702"/>
        <v/>
      </c>
      <c r="M7279" s="11" t="str">
        <f>IF(A7279="","",VLOOKUP(E7279,index!$A$1:$B$6,2,0)*K7279*G7279)</f>
        <v/>
      </c>
      <c r="N7279" s="11" t="str">
        <f>IF(A7279="","",-PMT(G7279*VLOOKUP(E7279,index!$A$1:$B$6,2,0),C7279,F7279,0,0))</f>
        <v/>
      </c>
      <c r="O7279" s="11" t="str">
        <f t="shared" si="703"/>
        <v/>
      </c>
      <c r="P7279" s="11" t="str">
        <f t="shared" si="698"/>
        <v/>
      </c>
    </row>
    <row r="7280" spans="1:16" x14ac:dyDescent="0.25">
      <c r="A7280" s="9" t="str">
        <f>IF(A7279="","",IF(B7279&lt;C7279,A7279,IF(A7279=MAX('entry data'!$B$8:$B$507),"",A7279+1)))</f>
        <v/>
      </c>
      <c r="B7280" s="9" t="str">
        <f t="shared" si="699"/>
        <v/>
      </c>
      <c r="C7280" s="9" t="str">
        <f>IF(ISERROR(VLOOKUP(A7280,'entry data'!B:G,6,0)),"",VLOOKUP(A7280,'entry data'!B:G,6,0))</f>
        <v/>
      </c>
      <c r="D7280" s="9" t="str">
        <f>IF(ISERROR(VLOOKUP(A7280,'entry data'!B:C,2,0)),"",VLOOKUP(A7280,'entry data'!B:C,2,0))</f>
        <v/>
      </c>
      <c r="E7280" s="9" t="str">
        <f>IF(ISERROR(VLOOKUP(A7280,'entry data'!B:E,4,0)),"",VLOOKUP(A7280,'entry data'!B:E,4,0))</f>
        <v/>
      </c>
      <c r="F7280" s="11" t="str">
        <f>IF(A7280="","",IF(ISERROR(VLOOKUP(A7280,'entry data'!B:F,5,0)),"",VLOOKUP(A7280,'entry data'!B:F,5,0)))</f>
        <v/>
      </c>
      <c r="G7280" s="12" t="str">
        <f>IF(A7280="","",IF(ISERROR(VLOOKUP(A7280,'entry data'!B:I,8,0)),"",VLOOKUP(A7280,'entry data'!B:I,7,0)))</f>
        <v/>
      </c>
      <c r="H7280" s="13" t="str">
        <f>IF(A7280="","",IF(B7280=1,VLOOKUP(A7280,'entry data'!B:D,3,0),I7279))</f>
        <v/>
      </c>
      <c r="I7280" s="14" t="str">
        <f>IF(A7280="","",IF(E7280="weekly",7,IF(E7280="fortnightly",14,IF(E7280="monthly",DATE(IF(MONTH(H7280)=12,YEAR(H7280)+1,YEAR(H7280)),VLOOKUP(MONTH(H7280),index!$D$2:$G$13,2,0),DAY(H7280)),
IF(E7280="quarterly",DATE(IF(MONTH(H7280)&gt;=10,YEAR(H7280)+1,YEAR(H7280)),VLOOKUP(MONTH(H7280),index!$D$2:$G$13,3,0),DAY(H7280)),
IF(E7280="halfyearly",DATE(IF(MONTH(H7280)&gt;=7,YEAR(H7280)+1,YEAR(H7280)),VLOOKUP(MONTH(H7280),index!$D$2:$G$13,4,0),DAY(H7280)),
DATE(YEAR(H7280)+1,MONTH(H7280),DAY(H7280)))))-H7280))+H7280)</f>
        <v/>
      </c>
      <c r="J7280" s="9" t="str">
        <f t="shared" si="700"/>
        <v/>
      </c>
      <c r="K7280" s="11" t="str">
        <f t="shared" si="701"/>
        <v/>
      </c>
      <c r="L7280" s="11" t="str">
        <f t="shared" si="702"/>
        <v/>
      </c>
      <c r="M7280" s="11" t="str">
        <f>IF(A7280="","",VLOOKUP(E7280,index!$A$1:$B$6,2,0)*K7280*G7280)</f>
        <v/>
      </c>
      <c r="N7280" s="11" t="str">
        <f>IF(A7280="","",-PMT(G7280*VLOOKUP(E7280,index!$A$1:$B$6,2,0),C7280,F7280,0,0))</f>
        <v/>
      </c>
      <c r="O7280" s="11" t="str">
        <f t="shared" si="703"/>
        <v/>
      </c>
      <c r="P7280" s="11" t="str">
        <f t="shared" si="698"/>
        <v/>
      </c>
    </row>
    <row r="7281" spans="1:16" x14ac:dyDescent="0.25">
      <c r="A7281" s="9" t="str">
        <f>IF(A7280="","",IF(B7280&lt;C7280,A7280,IF(A7280=MAX('entry data'!$B$8:$B$507),"",A7280+1)))</f>
        <v/>
      </c>
      <c r="B7281" s="9" t="str">
        <f t="shared" si="699"/>
        <v/>
      </c>
      <c r="C7281" s="9" t="str">
        <f>IF(ISERROR(VLOOKUP(A7281,'entry data'!B:G,6,0)),"",VLOOKUP(A7281,'entry data'!B:G,6,0))</f>
        <v/>
      </c>
      <c r="D7281" s="9" t="str">
        <f>IF(ISERROR(VLOOKUP(A7281,'entry data'!B:C,2,0)),"",VLOOKUP(A7281,'entry data'!B:C,2,0))</f>
        <v/>
      </c>
      <c r="E7281" s="9" t="str">
        <f>IF(ISERROR(VLOOKUP(A7281,'entry data'!B:E,4,0)),"",VLOOKUP(A7281,'entry data'!B:E,4,0))</f>
        <v/>
      </c>
      <c r="F7281" s="11" t="str">
        <f>IF(A7281="","",IF(ISERROR(VLOOKUP(A7281,'entry data'!B:F,5,0)),"",VLOOKUP(A7281,'entry data'!B:F,5,0)))</f>
        <v/>
      </c>
      <c r="G7281" s="12" t="str">
        <f>IF(A7281="","",IF(ISERROR(VLOOKUP(A7281,'entry data'!B:I,8,0)),"",VLOOKUP(A7281,'entry data'!B:I,7,0)))</f>
        <v/>
      </c>
      <c r="H7281" s="13" t="str">
        <f>IF(A7281="","",IF(B7281=1,VLOOKUP(A7281,'entry data'!B:D,3,0),I7280))</f>
        <v/>
      </c>
      <c r="I7281" s="14" t="str">
        <f>IF(A7281="","",IF(E7281="weekly",7,IF(E7281="fortnightly",14,IF(E7281="monthly",DATE(IF(MONTH(H7281)=12,YEAR(H7281)+1,YEAR(H7281)),VLOOKUP(MONTH(H7281),index!$D$2:$G$13,2,0),DAY(H7281)),
IF(E7281="quarterly",DATE(IF(MONTH(H7281)&gt;=10,YEAR(H7281)+1,YEAR(H7281)),VLOOKUP(MONTH(H7281),index!$D$2:$G$13,3,0),DAY(H7281)),
IF(E7281="halfyearly",DATE(IF(MONTH(H7281)&gt;=7,YEAR(H7281)+1,YEAR(H7281)),VLOOKUP(MONTH(H7281),index!$D$2:$G$13,4,0),DAY(H7281)),
DATE(YEAR(H7281)+1,MONTH(H7281),DAY(H7281)))))-H7281))+H7281)</f>
        <v/>
      </c>
      <c r="J7281" s="9" t="str">
        <f t="shared" si="700"/>
        <v/>
      </c>
      <c r="K7281" s="11" t="str">
        <f t="shared" si="701"/>
        <v/>
      </c>
      <c r="L7281" s="11" t="str">
        <f t="shared" si="702"/>
        <v/>
      </c>
      <c r="M7281" s="11" t="str">
        <f>IF(A7281="","",VLOOKUP(E7281,index!$A$1:$B$6,2,0)*K7281*G7281)</f>
        <v/>
      </c>
      <c r="N7281" s="11" t="str">
        <f>IF(A7281="","",-PMT(G7281*VLOOKUP(E7281,index!$A$1:$B$6,2,0),C7281,F7281,0,0))</f>
        <v/>
      </c>
      <c r="O7281" s="11" t="str">
        <f t="shared" si="703"/>
        <v/>
      </c>
      <c r="P7281" s="11" t="str">
        <f t="shared" si="698"/>
        <v/>
      </c>
    </row>
    <row r="7282" spans="1:16" x14ac:dyDescent="0.25">
      <c r="A7282" s="9" t="str">
        <f>IF(A7281="","",IF(B7281&lt;C7281,A7281,IF(A7281=MAX('entry data'!$B$8:$B$507),"",A7281+1)))</f>
        <v/>
      </c>
      <c r="B7282" s="9" t="str">
        <f t="shared" si="699"/>
        <v/>
      </c>
      <c r="C7282" s="9" t="str">
        <f>IF(ISERROR(VLOOKUP(A7282,'entry data'!B:G,6,0)),"",VLOOKUP(A7282,'entry data'!B:G,6,0))</f>
        <v/>
      </c>
      <c r="D7282" s="9" t="str">
        <f>IF(ISERROR(VLOOKUP(A7282,'entry data'!B:C,2,0)),"",VLOOKUP(A7282,'entry data'!B:C,2,0))</f>
        <v/>
      </c>
      <c r="E7282" s="9" t="str">
        <f>IF(ISERROR(VLOOKUP(A7282,'entry data'!B:E,4,0)),"",VLOOKUP(A7282,'entry data'!B:E,4,0))</f>
        <v/>
      </c>
      <c r="F7282" s="11" t="str">
        <f>IF(A7282="","",IF(ISERROR(VLOOKUP(A7282,'entry data'!B:F,5,0)),"",VLOOKUP(A7282,'entry data'!B:F,5,0)))</f>
        <v/>
      </c>
      <c r="G7282" s="12" t="str">
        <f>IF(A7282="","",IF(ISERROR(VLOOKUP(A7282,'entry data'!B:I,8,0)),"",VLOOKUP(A7282,'entry data'!B:I,7,0)))</f>
        <v/>
      </c>
      <c r="H7282" s="13" t="str">
        <f>IF(A7282="","",IF(B7282=1,VLOOKUP(A7282,'entry data'!B:D,3,0),I7281))</f>
        <v/>
      </c>
      <c r="I7282" s="14" t="str">
        <f>IF(A7282="","",IF(E7282="weekly",7,IF(E7282="fortnightly",14,IF(E7282="monthly",DATE(IF(MONTH(H7282)=12,YEAR(H7282)+1,YEAR(H7282)),VLOOKUP(MONTH(H7282),index!$D$2:$G$13,2,0),DAY(H7282)),
IF(E7282="quarterly",DATE(IF(MONTH(H7282)&gt;=10,YEAR(H7282)+1,YEAR(H7282)),VLOOKUP(MONTH(H7282),index!$D$2:$G$13,3,0),DAY(H7282)),
IF(E7282="halfyearly",DATE(IF(MONTH(H7282)&gt;=7,YEAR(H7282)+1,YEAR(H7282)),VLOOKUP(MONTH(H7282),index!$D$2:$G$13,4,0),DAY(H7282)),
DATE(YEAR(H7282)+1,MONTH(H7282),DAY(H7282)))))-H7282))+H7282)</f>
        <v/>
      </c>
      <c r="J7282" s="9" t="str">
        <f t="shared" si="700"/>
        <v/>
      </c>
      <c r="K7282" s="11" t="str">
        <f t="shared" si="701"/>
        <v/>
      </c>
      <c r="L7282" s="11" t="str">
        <f t="shared" si="702"/>
        <v/>
      </c>
      <c r="M7282" s="11" t="str">
        <f>IF(A7282="","",VLOOKUP(E7282,index!$A$1:$B$6,2,0)*K7282*G7282)</f>
        <v/>
      </c>
      <c r="N7282" s="11" t="str">
        <f>IF(A7282="","",-PMT(G7282*VLOOKUP(E7282,index!$A$1:$B$6,2,0),C7282,F7282,0,0))</f>
        <v/>
      </c>
      <c r="O7282" s="11" t="str">
        <f t="shared" si="703"/>
        <v/>
      </c>
      <c r="P7282" s="11" t="str">
        <f t="shared" si="698"/>
        <v/>
      </c>
    </row>
    <row r="7283" spans="1:16" x14ac:dyDescent="0.25">
      <c r="A7283" s="9" t="str">
        <f>IF(A7282="","",IF(B7282&lt;C7282,A7282,IF(A7282=MAX('entry data'!$B$8:$B$507),"",A7282+1)))</f>
        <v/>
      </c>
      <c r="B7283" s="9" t="str">
        <f t="shared" si="699"/>
        <v/>
      </c>
      <c r="C7283" s="9" t="str">
        <f>IF(ISERROR(VLOOKUP(A7283,'entry data'!B:G,6,0)),"",VLOOKUP(A7283,'entry data'!B:G,6,0))</f>
        <v/>
      </c>
      <c r="D7283" s="9" t="str">
        <f>IF(ISERROR(VLOOKUP(A7283,'entry data'!B:C,2,0)),"",VLOOKUP(A7283,'entry data'!B:C,2,0))</f>
        <v/>
      </c>
      <c r="E7283" s="9" t="str">
        <f>IF(ISERROR(VLOOKUP(A7283,'entry data'!B:E,4,0)),"",VLOOKUP(A7283,'entry data'!B:E,4,0))</f>
        <v/>
      </c>
      <c r="F7283" s="11" t="str">
        <f>IF(A7283="","",IF(ISERROR(VLOOKUP(A7283,'entry data'!B:F,5,0)),"",VLOOKUP(A7283,'entry data'!B:F,5,0)))</f>
        <v/>
      </c>
      <c r="G7283" s="12" t="str">
        <f>IF(A7283="","",IF(ISERROR(VLOOKUP(A7283,'entry data'!B:I,8,0)),"",VLOOKUP(A7283,'entry data'!B:I,7,0)))</f>
        <v/>
      </c>
      <c r="H7283" s="13" t="str">
        <f>IF(A7283="","",IF(B7283=1,VLOOKUP(A7283,'entry data'!B:D,3,0),I7282))</f>
        <v/>
      </c>
      <c r="I7283" s="14" t="str">
        <f>IF(A7283="","",IF(E7283="weekly",7,IF(E7283="fortnightly",14,IF(E7283="monthly",DATE(IF(MONTH(H7283)=12,YEAR(H7283)+1,YEAR(H7283)),VLOOKUP(MONTH(H7283),index!$D$2:$G$13,2,0),DAY(H7283)),
IF(E7283="quarterly",DATE(IF(MONTH(H7283)&gt;=10,YEAR(H7283)+1,YEAR(H7283)),VLOOKUP(MONTH(H7283),index!$D$2:$G$13,3,0),DAY(H7283)),
IF(E7283="halfyearly",DATE(IF(MONTH(H7283)&gt;=7,YEAR(H7283)+1,YEAR(H7283)),VLOOKUP(MONTH(H7283),index!$D$2:$G$13,4,0),DAY(H7283)),
DATE(YEAR(H7283)+1,MONTH(H7283),DAY(H7283)))))-H7283))+H7283)</f>
        <v/>
      </c>
      <c r="J7283" s="9" t="str">
        <f t="shared" si="700"/>
        <v/>
      </c>
      <c r="K7283" s="11" t="str">
        <f t="shared" si="701"/>
        <v/>
      </c>
      <c r="L7283" s="11" t="str">
        <f t="shared" si="702"/>
        <v/>
      </c>
      <c r="M7283" s="11" t="str">
        <f>IF(A7283="","",VLOOKUP(E7283,index!$A$1:$B$6,2,0)*K7283*G7283)</f>
        <v/>
      </c>
      <c r="N7283" s="11" t="str">
        <f>IF(A7283="","",-PMT(G7283*VLOOKUP(E7283,index!$A$1:$B$6,2,0),C7283,F7283,0,0))</f>
        <v/>
      </c>
      <c r="O7283" s="11" t="str">
        <f t="shared" si="703"/>
        <v/>
      </c>
      <c r="P7283" s="11" t="str">
        <f t="shared" si="698"/>
        <v/>
      </c>
    </row>
    <row r="7284" spans="1:16" x14ac:dyDescent="0.25">
      <c r="A7284" s="9" t="str">
        <f>IF(A7283="","",IF(B7283&lt;C7283,A7283,IF(A7283=MAX('entry data'!$B$8:$B$507),"",A7283+1)))</f>
        <v/>
      </c>
      <c r="B7284" s="9" t="str">
        <f t="shared" si="699"/>
        <v/>
      </c>
      <c r="C7284" s="9" t="str">
        <f>IF(ISERROR(VLOOKUP(A7284,'entry data'!B:G,6,0)),"",VLOOKUP(A7284,'entry data'!B:G,6,0))</f>
        <v/>
      </c>
      <c r="D7284" s="9" t="str">
        <f>IF(ISERROR(VLOOKUP(A7284,'entry data'!B:C,2,0)),"",VLOOKUP(A7284,'entry data'!B:C,2,0))</f>
        <v/>
      </c>
      <c r="E7284" s="9" t="str">
        <f>IF(ISERROR(VLOOKUP(A7284,'entry data'!B:E,4,0)),"",VLOOKUP(A7284,'entry data'!B:E,4,0))</f>
        <v/>
      </c>
      <c r="F7284" s="11" t="str">
        <f>IF(A7284="","",IF(ISERROR(VLOOKUP(A7284,'entry data'!B:F,5,0)),"",VLOOKUP(A7284,'entry data'!B:F,5,0)))</f>
        <v/>
      </c>
      <c r="G7284" s="12" t="str">
        <f>IF(A7284="","",IF(ISERROR(VLOOKUP(A7284,'entry data'!B:I,8,0)),"",VLOOKUP(A7284,'entry data'!B:I,7,0)))</f>
        <v/>
      </c>
      <c r="H7284" s="13" t="str">
        <f>IF(A7284="","",IF(B7284=1,VLOOKUP(A7284,'entry data'!B:D,3,0),I7283))</f>
        <v/>
      </c>
      <c r="I7284" s="14" t="str">
        <f>IF(A7284="","",IF(E7284="weekly",7,IF(E7284="fortnightly",14,IF(E7284="monthly",DATE(IF(MONTH(H7284)=12,YEAR(H7284)+1,YEAR(H7284)),VLOOKUP(MONTH(H7284),index!$D$2:$G$13,2,0),DAY(H7284)),
IF(E7284="quarterly",DATE(IF(MONTH(H7284)&gt;=10,YEAR(H7284)+1,YEAR(H7284)),VLOOKUP(MONTH(H7284),index!$D$2:$G$13,3,0),DAY(H7284)),
IF(E7284="halfyearly",DATE(IF(MONTH(H7284)&gt;=7,YEAR(H7284)+1,YEAR(H7284)),VLOOKUP(MONTH(H7284),index!$D$2:$G$13,4,0),DAY(H7284)),
DATE(YEAR(H7284)+1,MONTH(H7284),DAY(H7284)))))-H7284))+H7284)</f>
        <v/>
      </c>
      <c r="J7284" s="9" t="str">
        <f t="shared" si="700"/>
        <v/>
      </c>
      <c r="K7284" s="11" t="str">
        <f t="shared" si="701"/>
        <v/>
      </c>
      <c r="L7284" s="11" t="str">
        <f t="shared" si="702"/>
        <v/>
      </c>
      <c r="M7284" s="11" t="str">
        <f>IF(A7284="","",VLOOKUP(E7284,index!$A$1:$B$6,2,0)*K7284*G7284)</f>
        <v/>
      </c>
      <c r="N7284" s="11" t="str">
        <f>IF(A7284="","",-PMT(G7284*VLOOKUP(E7284,index!$A$1:$B$6,2,0),C7284,F7284,0,0))</f>
        <v/>
      </c>
      <c r="O7284" s="11" t="str">
        <f t="shared" si="703"/>
        <v/>
      </c>
      <c r="P7284" s="11" t="str">
        <f t="shared" si="698"/>
        <v/>
      </c>
    </row>
    <row r="7285" spans="1:16" x14ac:dyDescent="0.25">
      <c r="A7285" s="9" t="str">
        <f>IF(A7284="","",IF(B7284&lt;C7284,A7284,IF(A7284=MAX('entry data'!$B$8:$B$507),"",A7284+1)))</f>
        <v/>
      </c>
      <c r="B7285" s="9" t="str">
        <f t="shared" si="699"/>
        <v/>
      </c>
      <c r="C7285" s="9" t="str">
        <f>IF(ISERROR(VLOOKUP(A7285,'entry data'!B:G,6,0)),"",VLOOKUP(A7285,'entry data'!B:G,6,0))</f>
        <v/>
      </c>
      <c r="D7285" s="9" t="str">
        <f>IF(ISERROR(VLOOKUP(A7285,'entry data'!B:C,2,0)),"",VLOOKUP(A7285,'entry data'!B:C,2,0))</f>
        <v/>
      </c>
      <c r="E7285" s="9" t="str">
        <f>IF(ISERROR(VLOOKUP(A7285,'entry data'!B:E,4,0)),"",VLOOKUP(A7285,'entry data'!B:E,4,0))</f>
        <v/>
      </c>
      <c r="F7285" s="11" t="str">
        <f>IF(A7285="","",IF(ISERROR(VLOOKUP(A7285,'entry data'!B:F,5,0)),"",VLOOKUP(A7285,'entry data'!B:F,5,0)))</f>
        <v/>
      </c>
      <c r="G7285" s="12" t="str">
        <f>IF(A7285="","",IF(ISERROR(VLOOKUP(A7285,'entry data'!B:I,8,0)),"",VLOOKUP(A7285,'entry data'!B:I,7,0)))</f>
        <v/>
      </c>
      <c r="H7285" s="13" t="str">
        <f>IF(A7285="","",IF(B7285=1,VLOOKUP(A7285,'entry data'!B:D,3,0),I7284))</f>
        <v/>
      </c>
      <c r="I7285" s="14" t="str">
        <f>IF(A7285="","",IF(E7285="weekly",7,IF(E7285="fortnightly",14,IF(E7285="monthly",DATE(IF(MONTH(H7285)=12,YEAR(H7285)+1,YEAR(H7285)),VLOOKUP(MONTH(H7285),index!$D$2:$G$13,2,0),DAY(H7285)),
IF(E7285="quarterly",DATE(IF(MONTH(H7285)&gt;=10,YEAR(H7285)+1,YEAR(H7285)),VLOOKUP(MONTH(H7285),index!$D$2:$G$13,3,0),DAY(H7285)),
IF(E7285="halfyearly",DATE(IF(MONTH(H7285)&gt;=7,YEAR(H7285)+1,YEAR(H7285)),VLOOKUP(MONTH(H7285),index!$D$2:$G$13,4,0),DAY(H7285)),
DATE(YEAR(H7285)+1,MONTH(H7285),DAY(H7285)))))-H7285))+H7285)</f>
        <v/>
      </c>
      <c r="J7285" s="9" t="str">
        <f t="shared" si="700"/>
        <v/>
      </c>
      <c r="K7285" s="11" t="str">
        <f t="shared" si="701"/>
        <v/>
      </c>
      <c r="L7285" s="11" t="str">
        <f t="shared" si="702"/>
        <v/>
      </c>
      <c r="M7285" s="11" t="str">
        <f>IF(A7285="","",VLOOKUP(E7285,index!$A$1:$B$6,2,0)*K7285*G7285)</f>
        <v/>
      </c>
      <c r="N7285" s="11" t="str">
        <f>IF(A7285="","",-PMT(G7285*VLOOKUP(E7285,index!$A$1:$B$6,2,0),C7285,F7285,0,0))</f>
        <v/>
      </c>
      <c r="O7285" s="11" t="str">
        <f t="shared" si="703"/>
        <v/>
      </c>
      <c r="P7285" s="11" t="str">
        <f t="shared" si="698"/>
        <v/>
      </c>
    </row>
    <row r="7286" spans="1:16" x14ac:dyDescent="0.25">
      <c r="A7286" s="9" t="str">
        <f>IF(A7285="","",IF(B7285&lt;C7285,A7285,IF(A7285=MAX('entry data'!$B$8:$B$507),"",A7285+1)))</f>
        <v/>
      </c>
      <c r="B7286" s="9" t="str">
        <f t="shared" si="699"/>
        <v/>
      </c>
      <c r="C7286" s="9" t="str">
        <f>IF(ISERROR(VLOOKUP(A7286,'entry data'!B:G,6,0)),"",VLOOKUP(A7286,'entry data'!B:G,6,0))</f>
        <v/>
      </c>
      <c r="D7286" s="9" t="str">
        <f>IF(ISERROR(VLOOKUP(A7286,'entry data'!B:C,2,0)),"",VLOOKUP(A7286,'entry data'!B:C,2,0))</f>
        <v/>
      </c>
      <c r="E7286" s="9" t="str">
        <f>IF(ISERROR(VLOOKUP(A7286,'entry data'!B:E,4,0)),"",VLOOKUP(A7286,'entry data'!B:E,4,0))</f>
        <v/>
      </c>
      <c r="F7286" s="11" t="str">
        <f>IF(A7286="","",IF(ISERROR(VLOOKUP(A7286,'entry data'!B:F,5,0)),"",VLOOKUP(A7286,'entry data'!B:F,5,0)))</f>
        <v/>
      </c>
      <c r="G7286" s="12" t="str">
        <f>IF(A7286="","",IF(ISERROR(VLOOKUP(A7286,'entry data'!B:I,8,0)),"",VLOOKUP(A7286,'entry data'!B:I,7,0)))</f>
        <v/>
      </c>
      <c r="H7286" s="13" t="str">
        <f>IF(A7286="","",IF(B7286=1,VLOOKUP(A7286,'entry data'!B:D,3,0),I7285))</f>
        <v/>
      </c>
      <c r="I7286" s="14" t="str">
        <f>IF(A7286="","",IF(E7286="weekly",7,IF(E7286="fortnightly",14,IF(E7286="monthly",DATE(IF(MONTH(H7286)=12,YEAR(H7286)+1,YEAR(H7286)),VLOOKUP(MONTH(H7286),index!$D$2:$G$13,2,0),DAY(H7286)),
IF(E7286="quarterly",DATE(IF(MONTH(H7286)&gt;=10,YEAR(H7286)+1,YEAR(H7286)),VLOOKUP(MONTH(H7286),index!$D$2:$G$13,3,0),DAY(H7286)),
IF(E7286="halfyearly",DATE(IF(MONTH(H7286)&gt;=7,YEAR(H7286)+1,YEAR(H7286)),VLOOKUP(MONTH(H7286),index!$D$2:$G$13,4,0),DAY(H7286)),
DATE(YEAR(H7286)+1,MONTH(H7286),DAY(H7286)))))-H7286))+H7286)</f>
        <v/>
      </c>
      <c r="J7286" s="9" t="str">
        <f t="shared" si="700"/>
        <v/>
      </c>
      <c r="K7286" s="11" t="str">
        <f t="shared" si="701"/>
        <v/>
      </c>
      <c r="L7286" s="11" t="str">
        <f t="shared" si="702"/>
        <v/>
      </c>
      <c r="M7286" s="11" t="str">
        <f>IF(A7286="","",VLOOKUP(E7286,index!$A$1:$B$6,2,0)*K7286*G7286)</f>
        <v/>
      </c>
      <c r="N7286" s="11" t="str">
        <f>IF(A7286="","",-PMT(G7286*VLOOKUP(E7286,index!$A$1:$B$6,2,0),C7286,F7286,0,0))</f>
        <v/>
      </c>
      <c r="O7286" s="11" t="str">
        <f t="shared" si="703"/>
        <v/>
      </c>
      <c r="P7286" s="11" t="str">
        <f t="shared" si="698"/>
        <v/>
      </c>
    </row>
    <row r="7287" spans="1:16" x14ac:dyDescent="0.25">
      <c r="A7287" s="9" t="str">
        <f>IF(A7286="","",IF(B7286&lt;C7286,A7286,IF(A7286=MAX('entry data'!$B$8:$B$507),"",A7286+1)))</f>
        <v/>
      </c>
      <c r="B7287" s="9" t="str">
        <f t="shared" si="699"/>
        <v/>
      </c>
      <c r="C7287" s="9" t="str">
        <f>IF(ISERROR(VLOOKUP(A7287,'entry data'!B:G,6,0)),"",VLOOKUP(A7287,'entry data'!B:G,6,0))</f>
        <v/>
      </c>
      <c r="D7287" s="9" t="str">
        <f>IF(ISERROR(VLOOKUP(A7287,'entry data'!B:C,2,0)),"",VLOOKUP(A7287,'entry data'!B:C,2,0))</f>
        <v/>
      </c>
      <c r="E7287" s="9" t="str">
        <f>IF(ISERROR(VLOOKUP(A7287,'entry data'!B:E,4,0)),"",VLOOKUP(A7287,'entry data'!B:E,4,0))</f>
        <v/>
      </c>
      <c r="F7287" s="11" t="str">
        <f>IF(A7287="","",IF(ISERROR(VLOOKUP(A7287,'entry data'!B:F,5,0)),"",VLOOKUP(A7287,'entry data'!B:F,5,0)))</f>
        <v/>
      </c>
      <c r="G7287" s="12" t="str">
        <f>IF(A7287="","",IF(ISERROR(VLOOKUP(A7287,'entry data'!B:I,8,0)),"",VLOOKUP(A7287,'entry data'!B:I,7,0)))</f>
        <v/>
      </c>
      <c r="H7287" s="13" t="str">
        <f>IF(A7287="","",IF(B7287=1,VLOOKUP(A7287,'entry data'!B:D,3,0),I7286))</f>
        <v/>
      </c>
      <c r="I7287" s="14" t="str">
        <f>IF(A7287="","",IF(E7287="weekly",7,IF(E7287="fortnightly",14,IF(E7287="monthly",DATE(IF(MONTH(H7287)=12,YEAR(H7287)+1,YEAR(H7287)),VLOOKUP(MONTH(H7287),index!$D$2:$G$13,2,0),DAY(H7287)),
IF(E7287="quarterly",DATE(IF(MONTH(H7287)&gt;=10,YEAR(H7287)+1,YEAR(H7287)),VLOOKUP(MONTH(H7287),index!$D$2:$G$13,3,0),DAY(H7287)),
IF(E7287="halfyearly",DATE(IF(MONTH(H7287)&gt;=7,YEAR(H7287)+1,YEAR(H7287)),VLOOKUP(MONTH(H7287),index!$D$2:$G$13,4,0),DAY(H7287)),
DATE(YEAR(H7287)+1,MONTH(H7287),DAY(H7287)))))-H7287))+H7287)</f>
        <v/>
      </c>
      <c r="J7287" s="9" t="str">
        <f t="shared" si="700"/>
        <v/>
      </c>
      <c r="K7287" s="11" t="str">
        <f t="shared" si="701"/>
        <v/>
      </c>
      <c r="L7287" s="11" t="str">
        <f t="shared" si="702"/>
        <v/>
      </c>
      <c r="M7287" s="11" t="str">
        <f>IF(A7287="","",VLOOKUP(E7287,index!$A$1:$B$6,2,0)*K7287*G7287)</f>
        <v/>
      </c>
      <c r="N7287" s="11" t="str">
        <f>IF(A7287="","",-PMT(G7287*VLOOKUP(E7287,index!$A$1:$B$6,2,0),C7287,F7287,0,0))</f>
        <v/>
      </c>
      <c r="O7287" s="11" t="str">
        <f t="shared" si="703"/>
        <v/>
      </c>
      <c r="P7287" s="11" t="str">
        <f t="shared" si="698"/>
        <v/>
      </c>
    </row>
    <row r="7288" spans="1:16" x14ac:dyDescent="0.25">
      <c r="A7288" s="9" t="str">
        <f>IF(A7287="","",IF(B7287&lt;C7287,A7287,IF(A7287=MAX('entry data'!$B$8:$B$507),"",A7287+1)))</f>
        <v/>
      </c>
      <c r="B7288" s="9" t="str">
        <f t="shared" si="699"/>
        <v/>
      </c>
      <c r="C7288" s="9" t="str">
        <f>IF(ISERROR(VLOOKUP(A7288,'entry data'!B:G,6,0)),"",VLOOKUP(A7288,'entry data'!B:G,6,0))</f>
        <v/>
      </c>
      <c r="D7288" s="9" t="str">
        <f>IF(ISERROR(VLOOKUP(A7288,'entry data'!B:C,2,0)),"",VLOOKUP(A7288,'entry data'!B:C,2,0))</f>
        <v/>
      </c>
      <c r="E7288" s="9" t="str">
        <f>IF(ISERROR(VLOOKUP(A7288,'entry data'!B:E,4,0)),"",VLOOKUP(A7288,'entry data'!B:E,4,0))</f>
        <v/>
      </c>
      <c r="F7288" s="11" t="str">
        <f>IF(A7288="","",IF(ISERROR(VLOOKUP(A7288,'entry data'!B:F,5,0)),"",VLOOKUP(A7288,'entry data'!B:F,5,0)))</f>
        <v/>
      </c>
      <c r="G7288" s="12" t="str">
        <f>IF(A7288="","",IF(ISERROR(VLOOKUP(A7288,'entry data'!B:I,8,0)),"",VLOOKUP(A7288,'entry data'!B:I,7,0)))</f>
        <v/>
      </c>
      <c r="H7288" s="13" t="str">
        <f>IF(A7288="","",IF(B7288=1,VLOOKUP(A7288,'entry data'!B:D,3,0),I7287))</f>
        <v/>
      </c>
      <c r="I7288" s="14" t="str">
        <f>IF(A7288="","",IF(E7288="weekly",7,IF(E7288="fortnightly",14,IF(E7288="monthly",DATE(IF(MONTH(H7288)=12,YEAR(H7288)+1,YEAR(H7288)),VLOOKUP(MONTH(H7288),index!$D$2:$G$13,2,0),DAY(H7288)),
IF(E7288="quarterly",DATE(IF(MONTH(H7288)&gt;=10,YEAR(H7288)+1,YEAR(H7288)),VLOOKUP(MONTH(H7288),index!$D$2:$G$13,3,0),DAY(H7288)),
IF(E7288="halfyearly",DATE(IF(MONTH(H7288)&gt;=7,YEAR(H7288)+1,YEAR(H7288)),VLOOKUP(MONTH(H7288),index!$D$2:$G$13,4,0),DAY(H7288)),
DATE(YEAR(H7288)+1,MONTH(H7288),DAY(H7288)))))-H7288))+H7288)</f>
        <v/>
      </c>
      <c r="J7288" s="9" t="str">
        <f t="shared" si="700"/>
        <v/>
      </c>
      <c r="K7288" s="11" t="str">
        <f t="shared" si="701"/>
        <v/>
      </c>
      <c r="L7288" s="11" t="str">
        <f t="shared" si="702"/>
        <v/>
      </c>
      <c r="M7288" s="11" t="str">
        <f>IF(A7288="","",VLOOKUP(E7288,index!$A$1:$B$6,2,0)*K7288*G7288)</f>
        <v/>
      </c>
      <c r="N7288" s="11" t="str">
        <f>IF(A7288="","",-PMT(G7288*VLOOKUP(E7288,index!$A$1:$B$6,2,0),C7288,F7288,0,0))</f>
        <v/>
      </c>
      <c r="O7288" s="11" t="str">
        <f t="shared" si="703"/>
        <v/>
      </c>
      <c r="P7288" s="11" t="str">
        <f t="shared" si="698"/>
        <v/>
      </c>
    </row>
    <row r="7289" spans="1:16" x14ac:dyDescent="0.25">
      <c r="A7289" s="9" t="str">
        <f>IF(A7288="","",IF(B7288&lt;C7288,A7288,IF(A7288=MAX('entry data'!$B$8:$B$507),"",A7288+1)))</f>
        <v/>
      </c>
      <c r="B7289" s="9" t="str">
        <f t="shared" si="699"/>
        <v/>
      </c>
      <c r="C7289" s="9" t="str">
        <f>IF(ISERROR(VLOOKUP(A7289,'entry data'!B:G,6,0)),"",VLOOKUP(A7289,'entry data'!B:G,6,0))</f>
        <v/>
      </c>
      <c r="D7289" s="9" t="str">
        <f>IF(ISERROR(VLOOKUP(A7289,'entry data'!B:C,2,0)),"",VLOOKUP(A7289,'entry data'!B:C,2,0))</f>
        <v/>
      </c>
      <c r="E7289" s="9" t="str">
        <f>IF(ISERROR(VLOOKUP(A7289,'entry data'!B:E,4,0)),"",VLOOKUP(A7289,'entry data'!B:E,4,0))</f>
        <v/>
      </c>
      <c r="F7289" s="11" t="str">
        <f>IF(A7289="","",IF(ISERROR(VLOOKUP(A7289,'entry data'!B:F,5,0)),"",VLOOKUP(A7289,'entry data'!B:F,5,0)))</f>
        <v/>
      </c>
      <c r="G7289" s="12" t="str">
        <f>IF(A7289="","",IF(ISERROR(VLOOKUP(A7289,'entry data'!B:I,8,0)),"",VLOOKUP(A7289,'entry data'!B:I,7,0)))</f>
        <v/>
      </c>
      <c r="H7289" s="13" t="str">
        <f>IF(A7289="","",IF(B7289=1,VLOOKUP(A7289,'entry data'!B:D,3,0),I7288))</f>
        <v/>
      </c>
      <c r="I7289" s="14" t="str">
        <f>IF(A7289="","",IF(E7289="weekly",7,IF(E7289="fortnightly",14,IF(E7289="monthly",DATE(IF(MONTH(H7289)=12,YEAR(H7289)+1,YEAR(H7289)),VLOOKUP(MONTH(H7289),index!$D$2:$G$13,2,0),DAY(H7289)),
IF(E7289="quarterly",DATE(IF(MONTH(H7289)&gt;=10,YEAR(H7289)+1,YEAR(H7289)),VLOOKUP(MONTH(H7289),index!$D$2:$G$13,3,0),DAY(H7289)),
IF(E7289="halfyearly",DATE(IF(MONTH(H7289)&gt;=7,YEAR(H7289)+1,YEAR(H7289)),VLOOKUP(MONTH(H7289),index!$D$2:$G$13,4,0),DAY(H7289)),
DATE(YEAR(H7289)+1,MONTH(H7289),DAY(H7289)))))-H7289))+H7289)</f>
        <v/>
      </c>
      <c r="J7289" s="9" t="str">
        <f t="shared" si="700"/>
        <v/>
      </c>
      <c r="K7289" s="11" t="str">
        <f t="shared" si="701"/>
        <v/>
      </c>
      <c r="L7289" s="11" t="str">
        <f t="shared" si="702"/>
        <v/>
      </c>
      <c r="M7289" s="11" t="str">
        <f>IF(A7289="","",VLOOKUP(E7289,index!$A$1:$B$6,2,0)*K7289*G7289)</f>
        <v/>
      </c>
      <c r="N7289" s="11" t="str">
        <f>IF(A7289="","",-PMT(G7289*VLOOKUP(E7289,index!$A$1:$B$6,2,0),C7289,F7289,0,0))</f>
        <v/>
      </c>
      <c r="O7289" s="11" t="str">
        <f t="shared" si="703"/>
        <v/>
      </c>
      <c r="P7289" s="11" t="str">
        <f t="shared" si="698"/>
        <v/>
      </c>
    </row>
    <row r="7290" spans="1:16" x14ac:dyDescent="0.25">
      <c r="A7290" s="9" t="str">
        <f>IF(A7289="","",IF(B7289&lt;C7289,A7289,IF(A7289=MAX('entry data'!$B$8:$B$507),"",A7289+1)))</f>
        <v/>
      </c>
      <c r="B7290" s="9" t="str">
        <f t="shared" si="699"/>
        <v/>
      </c>
      <c r="C7290" s="9" t="str">
        <f>IF(ISERROR(VLOOKUP(A7290,'entry data'!B:G,6,0)),"",VLOOKUP(A7290,'entry data'!B:G,6,0))</f>
        <v/>
      </c>
      <c r="D7290" s="9" t="str">
        <f>IF(ISERROR(VLOOKUP(A7290,'entry data'!B:C,2,0)),"",VLOOKUP(A7290,'entry data'!B:C,2,0))</f>
        <v/>
      </c>
      <c r="E7290" s="9" t="str">
        <f>IF(ISERROR(VLOOKUP(A7290,'entry data'!B:E,4,0)),"",VLOOKUP(A7290,'entry data'!B:E,4,0))</f>
        <v/>
      </c>
      <c r="F7290" s="11" t="str">
        <f>IF(A7290="","",IF(ISERROR(VLOOKUP(A7290,'entry data'!B:F,5,0)),"",VLOOKUP(A7290,'entry data'!B:F,5,0)))</f>
        <v/>
      </c>
      <c r="G7290" s="12" t="str">
        <f>IF(A7290="","",IF(ISERROR(VLOOKUP(A7290,'entry data'!B:I,8,0)),"",VLOOKUP(A7290,'entry data'!B:I,7,0)))</f>
        <v/>
      </c>
      <c r="H7290" s="13" t="str">
        <f>IF(A7290="","",IF(B7290=1,VLOOKUP(A7290,'entry data'!B:D,3,0),I7289))</f>
        <v/>
      </c>
      <c r="I7290" s="14" t="str">
        <f>IF(A7290="","",IF(E7290="weekly",7,IF(E7290="fortnightly",14,IF(E7290="monthly",DATE(IF(MONTH(H7290)=12,YEAR(H7290)+1,YEAR(H7290)),VLOOKUP(MONTH(H7290),index!$D$2:$G$13,2,0),DAY(H7290)),
IF(E7290="quarterly",DATE(IF(MONTH(H7290)&gt;=10,YEAR(H7290)+1,YEAR(H7290)),VLOOKUP(MONTH(H7290),index!$D$2:$G$13,3,0),DAY(H7290)),
IF(E7290="halfyearly",DATE(IF(MONTH(H7290)&gt;=7,YEAR(H7290)+1,YEAR(H7290)),VLOOKUP(MONTH(H7290),index!$D$2:$G$13,4,0),DAY(H7290)),
DATE(YEAR(H7290)+1,MONTH(H7290),DAY(H7290)))))-H7290))+H7290)</f>
        <v/>
      </c>
      <c r="J7290" s="9" t="str">
        <f t="shared" si="700"/>
        <v/>
      </c>
      <c r="K7290" s="11" t="str">
        <f t="shared" si="701"/>
        <v/>
      </c>
      <c r="L7290" s="11" t="str">
        <f t="shared" si="702"/>
        <v/>
      </c>
      <c r="M7290" s="11" t="str">
        <f>IF(A7290="","",VLOOKUP(E7290,index!$A$1:$B$6,2,0)*K7290*G7290)</f>
        <v/>
      </c>
      <c r="N7290" s="11" t="str">
        <f>IF(A7290="","",-PMT(G7290*VLOOKUP(E7290,index!$A$1:$B$6,2,0),C7290,F7290,0,0))</f>
        <v/>
      </c>
      <c r="O7290" s="11" t="str">
        <f t="shared" si="703"/>
        <v/>
      </c>
      <c r="P7290" s="11" t="str">
        <f t="shared" si="698"/>
        <v/>
      </c>
    </row>
    <row r="7291" spans="1:16" x14ac:dyDescent="0.25">
      <c r="A7291" s="9" t="str">
        <f>IF(A7290="","",IF(B7290&lt;C7290,A7290,IF(A7290=MAX('entry data'!$B$8:$B$507),"",A7290+1)))</f>
        <v/>
      </c>
      <c r="B7291" s="9" t="str">
        <f t="shared" si="699"/>
        <v/>
      </c>
      <c r="C7291" s="9" t="str">
        <f>IF(ISERROR(VLOOKUP(A7291,'entry data'!B:G,6,0)),"",VLOOKUP(A7291,'entry data'!B:G,6,0))</f>
        <v/>
      </c>
      <c r="D7291" s="9" t="str">
        <f>IF(ISERROR(VLOOKUP(A7291,'entry data'!B:C,2,0)),"",VLOOKUP(A7291,'entry data'!B:C,2,0))</f>
        <v/>
      </c>
      <c r="E7291" s="9" t="str">
        <f>IF(ISERROR(VLOOKUP(A7291,'entry data'!B:E,4,0)),"",VLOOKUP(A7291,'entry data'!B:E,4,0))</f>
        <v/>
      </c>
      <c r="F7291" s="11" t="str">
        <f>IF(A7291="","",IF(ISERROR(VLOOKUP(A7291,'entry data'!B:F,5,0)),"",VLOOKUP(A7291,'entry data'!B:F,5,0)))</f>
        <v/>
      </c>
      <c r="G7291" s="12" t="str">
        <f>IF(A7291="","",IF(ISERROR(VLOOKUP(A7291,'entry data'!B:I,8,0)),"",VLOOKUP(A7291,'entry data'!B:I,7,0)))</f>
        <v/>
      </c>
      <c r="H7291" s="13" t="str">
        <f>IF(A7291="","",IF(B7291=1,VLOOKUP(A7291,'entry data'!B:D,3,0),I7290))</f>
        <v/>
      </c>
      <c r="I7291" s="14" t="str">
        <f>IF(A7291="","",IF(E7291="weekly",7,IF(E7291="fortnightly",14,IF(E7291="monthly",DATE(IF(MONTH(H7291)=12,YEAR(H7291)+1,YEAR(H7291)),VLOOKUP(MONTH(H7291),index!$D$2:$G$13,2,0),DAY(H7291)),
IF(E7291="quarterly",DATE(IF(MONTH(H7291)&gt;=10,YEAR(H7291)+1,YEAR(H7291)),VLOOKUP(MONTH(H7291),index!$D$2:$G$13,3,0),DAY(H7291)),
IF(E7291="halfyearly",DATE(IF(MONTH(H7291)&gt;=7,YEAR(H7291)+1,YEAR(H7291)),VLOOKUP(MONTH(H7291),index!$D$2:$G$13,4,0),DAY(H7291)),
DATE(YEAR(H7291)+1,MONTH(H7291),DAY(H7291)))))-H7291))+H7291)</f>
        <v/>
      </c>
      <c r="J7291" s="9" t="str">
        <f t="shared" si="700"/>
        <v/>
      </c>
      <c r="K7291" s="11" t="str">
        <f t="shared" si="701"/>
        <v/>
      </c>
      <c r="L7291" s="11" t="str">
        <f t="shared" si="702"/>
        <v/>
      </c>
      <c r="M7291" s="11" t="str">
        <f>IF(A7291="","",VLOOKUP(E7291,index!$A$1:$B$6,2,0)*K7291*G7291)</f>
        <v/>
      </c>
      <c r="N7291" s="11" t="str">
        <f>IF(A7291="","",-PMT(G7291*VLOOKUP(E7291,index!$A$1:$B$6,2,0),C7291,F7291,0,0))</f>
        <v/>
      </c>
      <c r="O7291" s="11" t="str">
        <f t="shared" si="703"/>
        <v/>
      </c>
      <c r="P7291" s="11" t="str">
        <f t="shared" si="698"/>
        <v/>
      </c>
    </row>
    <row r="7292" spans="1:16" x14ac:dyDescent="0.25">
      <c r="A7292" s="9" t="str">
        <f>IF(A7291="","",IF(B7291&lt;C7291,A7291,IF(A7291=MAX('entry data'!$B$8:$B$507),"",A7291+1)))</f>
        <v/>
      </c>
      <c r="B7292" s="9" t="str">
        <f t="shared" si="699"/>
        <v/>
      </c>
      <c r="C7292" s="9" t="str">
        <f>IF(ISERROR(VLOOKUP(A7292,'entry data'!B:G,6,0)),"",VLOOKUP(A7292,'entry data'!B:G,6,0))</f>
        <v/>
      </c>
      <c r="D7292" s="9" t="str">
        <f>IF(ISERROR(VLOOKUP(A7292,'entry data'!B:C,2,0)),"",VLOOKUP(A7292,'entry data'!B:C,2,0))</f>
        <v/>
      </c>
      <c r="E7292" s="9" t="str">
        <f>IF(ISERROR(VLOOKUP(A7292,'entry data'!B:E,4,0)),"",VLOOKUP(A7292,'entry data'!B:E,4,0))</f>
        <v/>
      </c>
      <c r="F7292" s="11" t="str">
        <f>IF(A7292="","",IF(ISERROR(VLOOKUP(A7292,'entry data'!B:F,5,0)),"",VLOOKUP(A7292,'entry data'!B:F,5,0)))</f>
        <v/>
      </c>
      <c r="G7292" s="12" t="str">
        <f>IF(A7292="","",IF(ISERROR(VLOOKUP(A7292,'entry data'!B:I,8,0)),"",VLOOKUP(A7292,'entry data'!B:I,7,0)))</f>
        <v/>
      </c>
      <c r="H7292" s="13" t="str">
        <f>IF(A7292="","",IF(B7292=1,VLOOKUP(A7292,'entry data'!B:D,3,0),I7291))</f>
        <v/>
      </c>
      <c r="I7292" s="14" t="str">
        <f>IF(A7292="","",IF(E7292="weekly",7,IF(E7292="fortnightly",14,IF(E7292="monthly",DATE(IF(MONTH(H7292)=12,YEAR(H7292)+1,YEAR(H7292)),VLOOKUP(MONTH(H7292),index!$D$2:$G$13,2,0),DAY(H7292)),
IF(E7292="quarterly",DATE(IF(MONTH(H7292)&gt;=10,YEAR(H7292)+1,YEAR(H7292)),VLOOKUP(MONTH(H7292),index!$D$2:$G$13,3,0),DAY(H7292)),
IF(E7292="halfyearly",DATE(IF(MONTH(H7292)&gt;=7,YEAR(H7292)+1,YEAR(H7292)),VLOOKUP(MONTH(H7292),index!$D$2:$G$13,4,0),DAY(H7292)),
DATE(YEAR(H7292)+1,MONTH(H7292),DAY(H7292)))))-H7292))+H7292)</f>
        <v/>
      </c>
      <c r="J7292" s="9" t="str">
        <f t="shared" si="700"/>
        <v/>
      </c>
      <c r="K7292" s="11" t="str">
        <f t="shared" si="701"/>
        <v/>
      </c>
      <c r="L7292" s="11" t="str">
        <f t="shared" si="702"/>
        <v/>
      </c>
      <c r="M7292" s="11" t="str">
        <f>IF(A7292="","",VLOOKUP(E7292,index!$A$1:$B$6,2,0)*K7292*G7292)</f>
        <v/>
      </c>
      <c r="N7292" s="11" t="str">
        <f>IF(A7292="","",-PMT(G7292*VLOOKUP(E7292,index!$A$1:$B$6,2,0),C7292,F7292,0,0))</f>
        <v/>
      </c>
      <c r="O7292" s="11" t="str">
        <f t="shared" si="703"/>
        <v/>
      </c>
      <c r="P7292" s="11" t="str">
        <f t="shared" si="698"/>
        <v/>
      </c>
    </row>
    <row r="7293" spans="1:16" x14ac:dyDescent="0.25">
      <c r="A7293" s="9" t="str">
        <f>IF(A7292="","",IF(B7292&lt;C7292,A7292,IF(A7292=MAX('entry data'!$B$8:$B$507),"",A7292+1)))</f>
        <v/>
      </c>
      <c r="B7293" s="9" t="str">
        <f t="shared" si="699"/>
        <v/>
      </c>
      <c r="C7293" s="9" t="str">
        <f>IF(ISERROR(VLOOKUP(A7293,'entry data'!B:G,6,0)),"",VLOOKUP(A7293,'entry data'!B:G,6,0))</f>
        <v/>
      </c>
      <c r="D7293" s="9" t="str">
        <f>IF(ISERROR(VLOOKUP(A7293,'entry data'!B:C,2,0)),"",VLOOKUP(A7293,'entry data'!B:C,2,0))</f>
        <v/>
      </c>
      <c r="E7293" s="9" t="str">
        <f>IF(ISERROR(VLOOKUP(A7293,'entry data'!B:E,4,0)),"",VLOOKUP(A7293,'entry data'!B:E,4,0))</f>
        <v/>
      </c>
      <c r="F7293" s="11" t="str">
        <f>IF(A7293="","",IF(ISERROR(VLOOKUP(A7293,'entry data'!B:F,5,0)),"",VLOOKUP(A7293,'entry data'!B:F,5,0)))</f>
        <v/>
      </c>
      <c r="G7293" s="12" t="str">
        <f>IF(A7293="","",IF(ISERROR(VLOOKUP(A7293,'entry data'!B:I,8,0)),"",VLOOKUP(A7293,'entry data'!B:I,7,0)))</f>
        <v/>
      </c>
      <c r="H7293" s="13" t="str">
        <f>IF(A7293="","",IF(B7293=1,VLOOKUP(A7293,'entry data'!B:D,3,0),I7292))</f>
        <v/>
      </c>
      <c r="I7293" s="14" t="str">
        <f>IF(A7293="","",IF(E7293="weekly",7,IF(E7293="fortnightly",14,IF(E7293="monthly",DATE(IF(MONTH(H7293)=12,YEAR(H7293)+1,YEAR(H7293)),VLOOKUP(MONTH(H7293),index!$D$2:$G$13,2,0),DAY(H7293)),
IF(E7293="quarterly",DATE(IF(MONTH(H7293)&gt;=10,YEAR(H7293)+1,YEAR(H7293)),VLOOKUP(MONTH(H7293),index!$D$2:$G$13,3,0),DAY(H7293)),
IF(E7293="halfyearly",DATE(IF(MONTH(H7293)&gt;=7,YEAR(H7293)+1,YEAR(H7293)),VLOOKUP(MONTH(H7293),index!$D$2:$G$13,4,0),DAY(H7293)),
DATE(YEAR(H7293)+1,MONTH(H7293),DAY(H7293)))))-H7293))+H7293)</f>
        <v/>
      </c>
      <c r="J7293" s="9" t="str">
        <f t="shared" si="700"/>
        <v/>
      </c>
      <c r="K7293" s="11" t="str">
        <f t="shared" si="701"/>
        <v/>
      </c>
      <c r="L7293" s="11" t="str">
        <f t="shared" si="702"/>
        <v/>
      </c>
      <c r="M7293" s="11" t="str">
        <f>IF(A7293="","",VLOOKUP(E7293,index!$A$1:$B$6,2,0)*K7293*G7293)</f>
        <v/>
      </c>
      <c r="N7293" s="11" t="str">
        <f>IF(A7293="","",-PMT(G7293*VLOOKUP(E7293,index!$A$1:$B$6,2,0),C7293,F7293,0,0))</f>
        <v/>
      </c>
      <c r="O7293" s="11" t="str">
        <f t="shared" si="703"/>
        <v/>
      </c>
      <c r="P7293" s="11" t="str">
        <f t="shared" si="698"/>
        <v/>
      </c>
    </row>
    <row r="7294" spans="1:16" x14ac:dyDescent="0.25">
      <c r="A7294" s="9" t="str">
        <f>IF(A7293="","",IF(B7293&lt;C7293,A7293,IF(A7293=MAX('entry data'!$B$8:$B$507),"",A7293+1)))</f>
        <v/>
      </c>
      <c r="B7294" s="9" t="str">
        <f t="shared" si="699"/>
        <v/>
      </c>
      <c r="C7294" s="9" t="str">
        <f>IF(ISERROR(VLOOKUP(A7294,'entry data'!B:G,6,0)),"",VLOOKUP(A7294,'entry data'!B:G,6,0))</f>
        <v/>
      </c>
      <c r="D7294" s="9" t="str">
        <f>IF(ISERROR(VLOOKUP(A7294,'entry data'!B:C,2,0)),"",VLOOKUP(A7294,'entry data'!B:C,2,0))</f>
        <v/>
      </c>
      <c r="E7294" s="9" t="str">
        <f>IF(ISERROR(VLOOKUP(A7294,'entry data'!B:E,4,0)),"",VLOOKUP(A7294,'entry data'!B:E,4,0))</f>
        <v/>
      </c>
      <c r="F7294" s="11" t="str">
        <f>IF(A7294="","",IF(ISERROR(VLOOKUP(A7294,'entry data'!B:F,5,0)),"",VLOOKUP(A7294,'entry data'!B:F,5,0)))</f>
        <v/>
      </c>
      <c r="G7294" s="12" t="str">
        <f>IF(A7294="","",IF(ISERROR(VLOOKUP(A7294,'entry data'!B:I,8,0)),"",VLOOKUP(A7294,'entry data'!B:I,7,0)))</f>
        <v/>
      </c>
      <c r="H7294" s="13" t="str">
        <f>IF(A7294="","",IF(B7294=1,VLOOKUP(A7294,'entry data'!B:D,3,0),I7293))</f>
        <v/>
      </c>
      <c r="I7294" s="14" t="str">
        <f>IF(A7294="","",IF(E7294="weekly",7,IF(E7294="fortnightly",14,IF(E7294="monthly",DATE(IF(MONTH(H7294)=12,YEAR(H7294)+1,YEAR(H7294)),VLOOKUP(MONTH(H7294),index!$D$2:$G$13,2,0),DAY(H7294)),
IF(E7294="quarterly",DATE(IF(MONTH(H7294)&gt;=10,YEAR(H7294)+1,YEAR(H7294)),VLOOKUP(MONTH(H7294),index!$D$2:$G$13,3,0),DAY(H7294)),
IF(E7294="halfyearly",DATE(IF(MONTH(H7294)&gt;=7,YEAR(H7294)+1,YEAR(H7294)),VLOOKUP(MONTH(H7294),index!$D$2:$G$13,4,0),DAY(H7294)),
DATE(YEAR(H7294)+1,MONTH(H7294),DAY(H7294)))))-H7294))+H7294)</f>
        <v/>
      </c>
      <c r="J7294" s="9" t="str">
        <f t="shared" si="700"/>
        <v/>
      </c>
      <c r="K7294" s="11" t="str">
        <f t="shared" si="701"/>
        <v/>
      </c>
      <c r="L7294" s="11" t="str">
        <f t="shared" si="702"/>
        <v/>
      </c>
      <c r="M7294" s="11" t="str">
        <f>IF(A7294="","",VLOOKUP(E7294,index!$A$1:$B$6,2,0)*K7294*G7294)</f>
        <v/>
      </c>
      <c r="N7294" s="11" t="str">
        <f>IF(A7294="","",-PMT(G7294*VLOOKUP(E7294,index!$A$1:$B$6,2,0),C7294,F7294,0,0))</f>
        <v/>
      </c>
      <c r="O7294" s="11" t="str">
        <f t="shared" si="703"/>
        <v/>
      </c>
      <c r="P7294" s="11" t="str">
        <f t="shared" si="698"/>
        <v/>
      </c>
    </row>
    <row r="7295" spans="1:16" x14ac:dyDescent="0.25">
      <c r="A7295" s="9" t="str">
        <f>IF(A7294="","",IF(B7294&lt;C7294,A7294,IF(A7294=MAX('entry data'!$B$8:$B$507),"",A7294+1)))</f>
        <v/>
      </c>
      <c r="B7295" s="9" t="str">
        <f t="shared" si="699"/>
        <v/>
      </c>
      <c r="C7295" s="9" t="str">
        <f>IF(ISERROR(VLOOKUP(A7295,'entry data'!B:G,6,0)),"",VLOOKUP(A7295,'entry data'!B:G,6,0))</f>
        <v/>
      </c>
      <c r="D7295" s="9" t="str">
        <f>IF(ISERROR(VLOOKUP(A7295,'entry data'!B:C,2,0)),"",VLOOKUP(A7295,'entry data'!B:C,2,0))</f>
        <v/>
      </c>
      <c r="E7295" s="9" t="str">
        <f>IF(ISERROR(VLOOKUP(A7295,'entry data'!B:E,4,0)),"",VLOOKUP(A7295,'entry data'!B:E,4,0))</f>
        <v/>
      </c>
      <c r="F7295" s="11" t="str">
        <f>IF(A7295="","",IF(ISERROR(VLOOKUP(A7295,'entry data'!B:F,5,0)),"",VLOOKUP(A7295,'entry data'!B:F,5,0)))</f>
        <v/>
      </c>
      <c r="G7295" s="12" t="str">
        <f>IF(A7295="","",IF(ISERROR(VLOOKUP(A7295,'entry data'!B:I,8,0)),"",VLOOKUP(A7295,'entry data'!B:I,7,0)))</f>
        <v/>
      </c>
      <c r="H7295" s="13" t="str">
        <f>IF(A7295="","",IF(B7295=1,VLOOKUP(A7295,'entry data'!B:D,3,0),I7294))</f>
        <v/>
      </c>
      <c r="I7295" s="14" t="str">
        <f>IF(A7295="","",IF(E7295="weekly",7,IF(E7295="fortnightly",14,IF(E7295="monthly",DATE(IF(MONTH(H7295)=12,YEAR(H7295)+1,YEAR(H7295)),VLOOKUP(MONTH(H7295),index!$D$2:$G$13,2,0),DAY(H7295)),
IF(E7295="quarterly",DATE(IF(MONTH(H7295)&gt;=10,YEAR(H7295)+1,YEAR(H7295)),VLOOKUP(MONTH(H7295),index!$D$2:$G$13,3,0),DAY(H7295)),
IF(E7295="halfyearly",DATE(IF(MONTH(H7295)&gt;=7,YEAR(H7295)+1,YEAR(H7295)),VLOOKUP(MONTH(H7295),index!$D$2:$G$13,4,0),DAY(H7295)),
DATE(YEAR(H7295)+1,MONTH(H7295),DAY(H7295)))))-H7295))+H7295)</f>
        <v/>
      </c>
      <c r="J7295" s="9" t="str">
        <f t="shared" si="700"/>
        <v/>
      </c>
      <c r="K7295" s="11" t="str">
        <f t="shared" si="701"/>
        <v/>
      </c>
      <c r="L7295" s="11" t="str">
        <f t="shared" si="702"/>
        <v/>
      </c>
      <c r="M7295" s="11" t="str">
        <f>IF(A7295="","",VLOOKUP(E7295,index!$A$1:$B$6,2,0)*K7295*G7295)</f>
        <v/>
      </c>
      <c r="N7295" s="11" t="str">
        <f>IF(A7295="","",-PMT(G7295*VLOOKUP(E7295,index!$A$1:$B$6,2,0),C7295,F7295,0,0))</f>
        <v/>
      </c>
      <c r="O7295" s="11" t="str">
        <f t="shared" si="703"/>
        <v/>
      </c>
      <c r="P7295" s="11" t="str">
        <f t="shared" si="698"/>
        <v/>
      </c>
    </row>
    <row r="7296" spans="1:16" x14ac:dyDescent="0.25">
      <c r="A7296" s="9" t="str">
        <f>IF(A7295="","",IF(B7295&lt;C7295,A7295,IF(A7295=MAX('entry data'!$B$8:$B$507),"",A7295+1)))</f>
        <v/>
      </c>
      <c r="B7296" s="9" t="str">
        <f t="shared" si="699"/>
        <v/>
      </c>
      <c r="C7296" s="9" t="str">
        <f>IF(ISERROR(VLOOKUP(A7296,'entry data'!B:G,6,0)),"",VLOOKUP(A7296,'entry data'!B:G,6,0))</f>
        <v/>
      </c>
      <c r="D7296" s="9" t="str">
        <f>IF(ISERROR(VLOOKUP(A7296,'entry data'!B:C,2,0)),"",VLOOKUP(A7296,'entry data'!B:C,2,0))</f>
        <v/>
      </c>
      <c r="E7296" s="9" t="str">
        <f>IF(ISERROR(VLOOKUP(A7296,'entry data'!B:E,4,0)),"",VLOOKUP(A7296,'entry data'!B:E,4,0))</f>
        <v/>
      </c>
      <c r="F7296" s="11" t="str">
        <f>IF(A7296="","",IF(ISERROR(VLOOKUP(A7296,'entry data'!B:F,5,0)),"",VLOOKUP(A7296,'entry data'!B:F,5,0)))</f>
        <v/>
      </c>
      <c r="G7296" s="12" t="str">
        <f>IF(A7296="","",IF(ISERROR(VLOOKUP(A7296,'entry data'!B:I,8,0)),"",VLOOKUP(A7296,'entry data'!B:I,7,0)))</f>
        <v/>
      </c>
      <c r="H7296" s="13" t="str">
        <f>IF(A7296="","",IF(B7296=1,VLOOKUP(A7296,'entry data'!B:D,3,0),I7295))</f>
        <v/>
      </c>
      <c r="I7296" s="14" t="str">
        <f>IF(A7296="","",IF(E7296="weekly",7,IF(E7296="fortnightly",14,IF(E7296="monthly",DATE(IF(MONTH(H7296)=12,YEAR(H7296)+1,YEAR(H7296)),VLOOKUP(MONTH(H7296),index!$D$2:$G$13,2,0),DAY(H7296)),
IF(E7296="quarterly",DATE(IF(MONTH(H7296)&gt;=10,YEAR(H7296)+1,YEAR(H7296)),VLOOKUP(MONTH(H7296),index!$D$2:$G$13,3,0),DAY(H7296)),
IF(E7296="halfyearly",DATE(IF(MONTH(H7296)&gt;=7,YEAR(H7296)+1,YEAR(H7296)),VLOOKUP(MONTH(H7296),index!$D$2:$G$13,4,0),DAY(H7296)),
DATE(YEAR(H7296)+1,MONTH(H7296),DAY(H7296)))))-H7296))+H7296)</f>
        <v/>
      </c>
      <c r="J7296" s="9" t="str">
        <f t="shared" si="700"/>
        <v/>
      </c>
      <c r="K7296" s="11" t="str">
        <f t="shared" si="701"/>
        <v/>
      </c>
      <c r="L7296" s="11" t="str">
        <f t="shared" si="702"/>
        <v/>
      </c>
      <c r="M7296" s="11" t="str">
        <f>IF(A7296="","",VLOOKUP(E7296,index!$A$1:$B$6,2,0)*K7296*G7296)</f>
        <v/>
      </c>
      <c r="N7296" s="11" t="str">
        <f>IF(A7296="","",-PMT(G7296*VLOOKUP(E7296,index!$A$1:$B$6,2,0),C7296,F7296,0,0))</f>
        <v/>
      </c>
      <c r="O7296" s="11" t="str">
        <f t="shared" si="703"/>
        <v/>
      </c>
      <c r="P7296" s="11" t="str">
        <f t="shared" si="698"/>
        <v/>
      </c>
    </row>
    <row r="7297" spans="1:16" x14ac:dyDescent="0.25">
      <c r="A7297" s="9" t="str">
        <f>IF(A7296="","",IF(B7296&lt;C7296,A7296,IF(A7296=MAX('entry data'!$B$8:$B$507),"",A7296+1)))</f>
        <v/>
      </c>
      <c r="B7297" s="9" t="str">
        <f t="shared" si="699"/>
        <v/>
      </c>
      <c r="C7297" s="9" t="str">
        <f>IF(ISERROR(VLOOKUP(A7297,'entry data'!B:G,6,0)),"",VLOOKUP(A7297,'entry data'!B:G,6,0))</f>
        <v/>
      </c>
      <c r="D7297" s="9" t="str">
        <f>IF(ISERROR(VLOOKUP(A7297,'entry data'!B:C,2,0)),"",VLOOKUP(A7297,'entry data'!B:C,2,0))</f>
        <v/>
      </c>
      <c r="E7297" s="9" t="str">
        <f>IF(ISERROR(VLOOKUP(A7297,'entry data'!B:E,4,0)),"",VLOOKUP(A7297,'entry data'!B:E,4,0))</f>
        <v/>
      </c>
      <c r="F7297" s="11" t="str">
        <f>IF(A7297="","",IF(ISERROR(VLOOKUP(A7297,'entry data'!B:F,5,0)),"",VLOOKUP(A7297,'entry data'!B:F,5,0)))</f>
        <v/>
      </c>
      <c r="G7297" s="12" t="str">
        <f>IF(A7297="","",IF(ISERROR(VLOOKUP(A7297,'entry data'!B:I,8,0)),"",VLOOKUP(A7297,'entry data'!B:I,7,0)))</f>
        <v/>
      </c>
      <c r="H7297" s="13" t="str">
        <f>IF(A7297="","",IF(B7297=1,VLOOKUP(A7297,'entry data'!B:D,3,0),I7296))</f>
        <v/>
      </c>
      <c r="I7297" s="14" t="str">
        <f>IF(A7297="","",IF(E7297="weekly",7,IF(E7297="fortnightly",14,IF(E7297="monthly",DATE(IF(MONTH(H7297)=12,YEAR(H7297)+1,YEAR(H7297)),VLOOKUP(MONTH(H7297),index!$D$2:$G$13,2,0),DAY(H7297)),
IF(E7297="quarterly",DATE(IF(MONTH(H7297)&gt;=10,YEAR(H7297)+1,YEAR(H7297)),VLOOKUP(MONTH(H7297),index!$D$2:$G$13,3,0),DAY(H7297)),
IF(E7297="halfyearly",DATE(IF(MONTH(H7297)&gt;=7,YEAR(H7297)+1,YEAR(H7297)),VLOOKUP(MONTH(H7297),index!$D$2:$G$13,4,0),DAY(H7297)),
DATE(YEAR(H7297)+1,MONTH(H7297),DAY(H7297)))))-H7297))+H7297)</f>
        <v/>
      </c>
      <c r="J7297" s="9" t="str">
        <f t="shared" si="700"/>
        <v/>
      </c>
      <c r="K7297" s="11" t="str">
        <f t="shared" si="701"/>
        <v/>
      </c>
      <c r="L7297" s="11" t="str">
        <f t="shared" si="702"/>
        <v/>
      </c>
      <c r="M7297" s="11" t="str">
        <f>IF(A7297="","",VLOOKUP(E7297,index!$A$1:$B$6,2,0)*K7297*G7297)</f>
        <v/>
      </c>
      <c r="N7297" s="11" t="str">
        <f>IF(A7297="","",-PMT(G7297*VLOOKUP(E7297,index!$A$1:$B$6,2,0),C7297,F7297,0,0))</f>
        <v/>
      </c>
      <c r="O7297" s="11" t="str">
        <f t="shared" si="703"/>
        <v/>
      </c>
      <c r="P7297" s="11" t="str">
        <f t="shared" si="698"/>
        <v/>
      </c>
    </row>
    <row r="7298" spans="1:16" x14ac:dyDescent="0.25">
      <c r="A7298" s="9" t="str">
        <f>IF(A7297="","",IF(B7297&lt;C7297,A7297,IF(A7297=MAX('entry data'!$B$8:$B$507),"",A7297+1)))</f>
        <v/>
      </c>
      <c r="B7298" s="9" t="str">
        <f t="shared" si="699"/>
        <v/>
      </c>
      <c r="C7298" s="9" t="str">
        <f>IF(ISERROR(VLOOKUP(A7298,'entry data'!B:G,6,0)),"",VLOOKUP(A7298,'entry data'!B:G,6,0))</f>
        <v/>
      </c>
      <c r="D7298" s="9" t="str">
        <f>IF(ISERROR(VLOOKUP(A7298,'entry data'!B:C,2,0)),"",VLOOKUP(A7298,'entry data'!B:C,2,0))</f>
        <v/>
      </c>
      <c r="E7298" s="9" t="str">
        <f>IF(ISERROR(VLOOKUP(A7298,'entry data'!B:E,4,0)),"",VLOOKUP(A7298,'entry data'!B:E,4,0))</f>
        <v/>
      </c>
      <c r="F7298" s="11" t="str">
        <f>IF(A7298="","",IF(ISERROR(VLOOKUP(A7298,'entry data'!B:F,5,0)),"",VLOOKUP(A7298,'entry data'!B:F,5,0)))</f>
        <v/>
      </c>
      <c r="G7298" s="12" t="str">
        <f>IF(A7298="","",IF(ISERROR(VLOOKUP(A7298,'entry data'!B:I,8,0)),"",VLOOKUP(A7298,'entry data'!B:I,7,0)))</f>
        <v/>
      </c>
      <c r="H7298" s="13" t="str">
        <f>IF(A7298="","",IF(B7298=1,VLOOKUP(A7298,'entry data'!B:D,3,0),I7297))</f>
        <v/>
      </c>
      <c r="I7298" s="14" t="str">
        <f>IF(A7298="","",IF(E7298="weekly",7,IF(E7298="fortnightly",14,IF(E7298="monthly",DATE(IF(MONTH(H7298)=12,YEAR(H7298)+1,YEAR(H7298)),VLOOKUP(MONTH(H7298),index!$D$2:$G$13,2,0),DAY(H7298)),
IF(E7298="quarterly",DATE(IF(MONTH(H7298)&gt;=10,YEAR(H7298)+1,YEAR(H7298)),VLOOKUP(MONTH(H7298),index!$D$2:$G$13,3,0),DAY(H7298)),
IF(E7298="halfyearly",DATE(IF(MONTH(H7298)&gt;=7,YEAR(H7298)+1,YEAR(H7298)),VLOOKUP(MONTH(H7298),index!$D$2:$G$13,4,0),DAY(H7298)),
DATE(YEAR(H7298)+1,MONTH(H7298),DAY(H7298)))))-H7298))+H7298)</f>
        <v/>
      </c>
      <c r="J7298" s="9" t="str">
        <f t="shared" si="700"/>
        <v/>
      </c>
      <c r="K7298" s="11" t="str">
        <f t="shared" si="701"/>
        <v/>
      </c>
      <c r="L7298" s="11" t="str">
        <f t="shared" si="702"/>
        <v/>
      </c>
      <c r="M7298" s="11" t="str">
        <f>IF(A7298="","",VLOOKUP(E7298,index!$A$1:$B$6,2,0)*K7298*G7298)</f>
        <v/>
      </c>
      <c r="N7298" s="11" t="str">
        <f>IF(A7298="","",-PMT(G7298*VLOOKUP(E7298,index!$A$1:$B$6,2,0),C7298,F7298,0,0))</f>
        <v/>
      </c>
      <c r="O7298" s="11" t="str">
        <f t="shared" si="703"/>
        <v/>
      </c>
      <c r="P7298" s="11" t="str">
        <f t="shared" si="698"/>
        <v/>
      </c>
    </row>
    <row r="7299" spans="1:16" x14ac:dyDescent="0.25">
      <c r="A7299" s="9" t="str">
        <f>IF(A7298="","",IF(B7298&lt;C7298,A7298,IF(A7298=MAX('entry data'!$B$8:$B$507),"",A7298+1)))</f>
        <v/>
      </c>
      <c r="B7299" s="9" t="str">
        <f t="shared" si="699"/>
        <v/>
      </c>
      <c r="C7299" s="9" t="str">
        <f>IF(ISERROR(VLOOKUP(A7299,'entry data'!B:G,6,0)),"",VLOOKUP(A7299,'entry data'!B:G,6,0))</f>
        <v/>
      </c>
      <c r="D7299" s="9" t="str">
        <f>IF(ISERROR(VLOOKUP(A7299,'entry data'!B:C,2,0)),"",VLOOKUP(A7299,'entry data'!B:C,2,0))</f>
        <v/>
      </c>
      <c r="E7299" s="9" t="str">
        <f>IF(ISERROR(VLOOKUP(A7299,'entry data'!B:E,4,0)),"",VLOOKUP(A7299,'entry data'!B:E,4,0))</f>
        <v/>
      </c>
      <c r="F7299" s="11" t="str">
        <f>IF(A7299="","",IF(ISERROR(VLOOKUP(A7299,'entry data'!B:F,5,0)),"",VLOOKUP(A7299,'entry data'!B:F,5,0)))</f>
        <v/>
      </c>
      <c r="G7299" s="12" t="str">
        <f>IF(A7299="","",IF(ISERROR(VLOOKUP(A7299,'entry data'!B:I,8,0)),"",VLOOKUP(A7299,'entry data'!B:I,7,0)))</f>
        <v/>
      </c>
      <c r="H7299" s="13" t="str">
        <f>IF(A7299="","",IF(B7299=1,VLOOKUP(A7299,'entry data'!B:D,3,0),I7298))</f>
        <v/>
      </c>
      <c r="I7299" s="14" t="str">
        <f>IF(A7299="","",IF(E7299="weekly",7,IF(E7299="fortnightly",14,IF(E7299="monthly",DATE(IF(MONTH(H7299)=12,YEAR(H7299)+1,YEAR(H7299)),VLOOKUP(MONTH(H7299),index!$D$2:$G$13,2,0),DAY(H7299)),
IF(E7299="quarterly",DATE(IF(MONTH(H7299)&gt;=10,YEAR(H7299)+1,YEAR(H7299)),VLOOKUP(MONTH(H7299),index!$D$2:$G$13,3,0),DAY(H7299)),
IF(E7299="halfyearly",DATE(IF(MONTH(H7299)&gt;=7,YEAR(H7299)+1,YEAR(H7299)),VLOOKUP(MONTH(H7299),index!$D$2:$G$13,4,0),DAY(H7299)),
DATE(YEAR(H7299)+1,MONTH(H7299),DAY(H7299)))))-H7299))+H7299)</f>
        <v/>
      </c>
      <c r="J7299" s="9" t="str">
        <f t="shared" si="700"/>
        <v/>
      </c>
      <c r="K7299" s="11" t="str">
        <f t="shared" si="701"/>
        <v/>
      </c>
      <c r="L7299" s="11" t="str">
        <f t="shared" si="702"/>
        <v/>
      </c>
      <c r="M7299" s="11" t="str">
        <f>IF(A7299="","",VLOOKUP(E7299,index!$A$1:$B$6,2,0)*K7299*G7299)</f>
        <v/>
      </c>
      <c r="N7299" s="11" t="str">
        <f>IF(A7299="","",-PMT(G7299*VLOOKUP(E7299,index!$A$1:$B$6,2,0),C7299,F7299,0,0))</f>
        <v/>
      </c>
      <c r="O7299" s="11" t="str">
        <f t="shared" si="703"/>
        <v/>
      </c>
      <c r="P7299" s="11" t="str">
        <f t="shared" ref="P7299:P7362" si="704">IF(A7299="","",IF(J7299&lt;&gt;J7300,O7299,0))</f>
        <v/>
      </c>
    </row>
    <row r="7300" spans="1:16" x14ac:dyDescent="0.25">
      <c r="A7300" s="9" t="str">
        <f>IF(A7299="","",IF(B7299&lt;C7299,A7299,IF(A7299=MAX('entry data'!$B$8:$B$507),"",A7299+1)))</f>
        <v/>
      </c>
      <c r="B7300" s="9" t="str">
        <f t="shared" si="699"/>
        <v/>
      </c>
      <c r="C7300" s="9" t="str">
        <f>IF(ISERROR(VLOOKUP(A7300,'entry data'!B:G,6,0)),"",VLOOKUP(A7300,'entry data'!B:G,6,0))</f>
        <v/>
      </c>
      <c r="D7300" s="9" t="str">
        <f>IF(ISERROR(VLOOKUP(A7300,'entry data'!B:C,2,0)),"",VLOOKUP(A7300,'entry data'!B:C,2,0))</f>
        <v/>
      </c>
      <c r="E7300" s="9" t="str">
        <f>IF(ISERROR(VLOOKUP(A7300,'entry data'!B:E,4,0)),"",VLOOKUP(A7300,'entry data'!B:E,4,0))</f>
        <v/>
      </c>
      <c r="F7300" s="11" t="str">
        <f>IF(A7300="","",IF(ISERROR(VLOOKUP(A7300,'entry data'!B:F,5,0)),"",VLOOKUP(A7300,'entry data'!B:F,5,0)))</f>
        <v/>
      </c>
      <c r="G7300" s="12" t="str">
        <f>IF(A7300="","",IF(ISERROR(VLOOKUP(A7300,'entry data'!B:I,8,0)),"",VLOOKUP(A7300,'entry data'!B:I,7,0)))</f>
        <v/>
      </c>
      <c r="H7300" s="13" t="str">
        <f>IF(A7300="","",IF(B7300=1,VLOOKUP(A7300,'entry data'!B:D,3,0),I7299))</f>
        <v/>
      </c>
      <c r="I7300" s="14" t="str">
        <f>IF(A7300="","",IF(E7300="weekly",7,IF(E7300="fortnightly",14,IF(E7300="monthly",DATE(IF(MONTH(H7300)=12,YEAR(H7300)+1,YEAR(H7300)),VLOOKUP(MONTH(H7300),index!$D$2:$G$13,2,0),DAY(H7300)),
IF(E7300="quarterly",DATE(IF(MONTH(H7300)&gt;=10,YEAR(H7300)+1,YEAR(H7300)),VLOOKUP(MONTH(H7300),index!$D$2:$G$13,3,0),DAY(H7300)),
IF(E7300="halfyearly",DATE(IF(MONTH(H7300)&gt;=7,YEAR(H7300)+1,YEAR(H7300)),VLOOKUP(MONTH(H7300),index!$D$2:$G$13,4,0),DAY(H7300)),
DATE(YEAR(H7300)+1,MONTH(H7300),DAY(H7300)))))-H7300))+H7300)</f>
        <v/>
      </c>
      <c r="J7300" s="9" t="str">
        <f t="shared" si="700"/>
        <v/>
      </c>
      <c r="K7300" s="11" t="str">
        <f t="shared" si="701"/>
        <v/>
      </c>
      <c r="L7300" s="11" t="str">
        <f t="shared" si="702"/>
        <v/>
      </c>
      <c r="M7300" s="11" t="str">
        <f>IF(A7300="","",VLOOKUP(E7300,index!$A$1:$B$6,2,0)*K7300*G7300)</f>
        <v/>
      </c>
      <c r="N7300" s="11" t="str">
        <f>IF(A7300="","",-PMT(G7300*VLOOKUP(E7300,index!$A$1:$B$6,2,0),C7300,F7300,0,0))</f>
        <v/>
      </c>
      <c r="O7300" s="11" t="str">
        <f t="shared" si="703"/>
        <v/>
      </c>
      <c r="P7300" s="11" t="str">
        <f t="shared" si="704"/>
        <v/>
      </c>
    </row>
    <row r="7301" spans="1:16" x14ac:dyDescent="0.25">
      <c r="A7301" s="9" t="str">
        <f>IF(A7300="","",IF(B7300&lt;C7300,A7300,IF(A7300=MAX('entry data'!$B$8:$B$507),"",A7300+1)))</f>
        <v/>
      </c>
      <c r="B7301" s="9" t="str">
        <f t="shared" si="699"/>
        <v/>
      </c>
      <c r="C7301" s="9" t="str">
        <f>IF(ISERROR(VLOOKUP(A7301,'entry data'!B:G,6,0)),"",VLOOKUP(A7301,'entry data'!B:G,6,0))</f>
        <v/>
      </c>
      <c r="D7301" s="9" t="str">
        <f>IF(ISERROR(VLOOKUP(A7301,'entry data'!B:C,2,0)),"",VLOOKUP(A7301,'entry data'!B:C,2,0))</f>
        <v/>
      </c>
      <c r="E7301" s="9" t="str">
        <f>IF(ISERROR(VLOOKUP(A7301,'entry data'!B:E,4,0)),"",VLOOKUP(A7301,'entry data'!B:E,4,0))</f>
        <v/>
      </c>
      <c r="F7301" s="11" t="str">
        <f>IF(A7301="","",IF(ISERROR(VLOOKUP(A7301,'entry data'!B:F,5,0)),"",VLOOKUP(A7301,'entry data'!B:F,5,0)))</f>
        <v/>
      </c>
      <c r="G7301" s="12" t="str">
        <f>IF(A7301="","",IF(ISERROR(VLOOKUP(A7301,'entry data'!B:I,8,0)),"",VLOOKUP(A7301,'entry data'!B:I,7,0)))</f>
        <v/>
      </c>
      <c r="H7301" s="13" t="str">
        <f>IF(A7301="","",IF(B7301=1,VLOOKUP(A7301,'entry data'!B:D,3,0),I7300))</f>
        <v/>
      </c>
      <c r="I7301" s="14" t="str">
        <f>IF(A7301="","",IF(E7301="weekly",7,IF(E7301="fortnightly",14,IF(E7301="monthly",DATE(IF(MONTH(H7301)=12,YEAR(H7301)+1,YEAR(H7301)),VLOOKUP(MONTH(H7301),index!$D$2:$G$13,2,0),DAY(H7301)),
IF(E7301="quarterly",DATE(IF(MONTH(H7301)&gt;=10,YEAR(H7301)+1,YEAR(H7301)),VLOOKUP(MONTH(H7301),index!$D$2:$G$13,3,0),DAY(H7301)),
IF(E7301="halfyearly",DATE(IF(MONTH(H7301)&gt;=7,YEAR(H7301)+1,YEAR(H7301)),VLOOKUP(MONTH(H7301),index!$D$2:$G$13,4,0),DAY(H7301)),
DATE(YEAR(H7301)+1,MONTH(H7301),DAY(H7301)))))-H7301))+H7301)</f>
        <v/>
      </c>
      <c r="J7301" s="9" t="str">
        <f t="shared" si="700"/>
        <v/>
      </c>
      <c r="K7301" s="11" t="str">
        <f t="shared" si="701"/>
        <v/>
      </c>
      <c r="L7301" s="11" t="str">
        <f t="shared" si="702"/>
        <v/>
      </c>
      <c r="M7301" s="11" t="str">
        <f>IF(A7301="","",VLOOKUP(E7301,index!$A$1:$B$6,2,0)*K7301*G7301)</f>
        <v/>
      </c>
      <c r="N7301" s="11" t="str">
        <f>IF(A7301="","",-PMT(G7301*VLOOKUP(E7301,index!$A$1:$B$6,2,0),C7301,F7301,0,0))</f>
        <v/>
      </c>
      <c r="O7301" s="11" t="str">
        <f t="shared" si="703"/>
        <v/>
      </c>
      <c r="P7301" s="11" t="str">
        <f t="shared" si="704"/>
        <v/>
      </c>
    </row>
    <row r="7302" spans="1:16" x14ac:dyDescent="0.25">
      <c r="A7302" s="9" t="str">
        <f>IF(A7301="","",IF(B7301&lt;C7301,A7301,IF(A7301=MAX('entry data'!$B$8:$B$507),"",A7301+1)))</f>
        <v/>
      </c>
      <c r="B7302" s="9" t="str">
        <f t="shared" si="699"/>
        <v/>
      </c>
      <c r="C7302" s="9" t="str">
        <f>IF(ISERROR(VLOOKUP(A7302,'entry data'!B:G,6,0)),"",VLOOKUP(A7302,'entry data'!B:G,6,0))</f>
        <v/>
      </c>
      <c r="D7302" s="9" t="str">
        <f>IF(ISERROR(VLOOKUP(A7302,'entry data'!B:C,2,0)),"",VLOOKUP(A7302,'entry data'!B:C,2,0))</f>
        <v/>
      </c>
      <c r="E7302" s="9" t="str">
        <f>IF(ISERROR(VLOOKUP(A7302,'entry data'!B:E,4,0)),"",VLOOKUP(A7302,'entry data'!B:E,4,0))</f>
        <v/>
      </c>
      <c r="F7302" s="11" t="str">
        <f>IF(A7302="","",IF(ISERROR(VLOOKUP(A7302,'entry data'!B:F,5,0)),"",VLOOKUP(A7302,'entry data'!B:F,5,0)))</f>
        <v/>
      </c>
      <c r="G7302" s="12" t="str">
        <f>IF(A7302="","",IF(ISERROR(VLOOKUP(A7302,'entry data'!B:I,8,0)),"",VLOOKUP(A7302,'entry data'!B:I,7,0)))</f>
        <v/>
      </c>
      <c r="H7302" s="13" t="str">
        <f>IF(A7302="","",IF(B7302=1,VLOOKUP(A7302,'entry data'!B:D,3,0),I7301))</f>
        <v/>
      </c>
      <c r="I7302" s="14" t="str">
        <f>IF(A7302="","",IF(E7302="weekly",7,IF(E7302="fortnightly",14,IF(E7302="monthly",DATE(IF(MONTH(H7302)=12,YEAR(H7302)+1,YEAR(H7302)),VLOOKUP(MONTH(H7302),index!$D$2:$G$13,2,0),DAY(H7302)),
IF(E7302="quarterly",DATE(IF(MONTH(H7302)&gt;=10,YEAR(H7302)+1,YEAR(H7302)),VLOOKUP(MONTH(H7302),index!$D$2:$G$13,3,0),DAY(H7302)),
IF(E7302="halfyearly",DATE(IF(MONTH(H7302)&gt;=7,YEAR(H7302)+1,YEAR(H7302)),VLOOKUP(MONTH(H7302),index!$D$2:$G$13,4,0),DAY(H7302)),
DATE(YEAR(H7302)+1,MONTH(H7302),DAY(H7302)))))-H7302))+H7302)</f>
        <v/>
      </c>
      <c r="J7302" s="9" t="str">
        <f t="shared" si="700"/>
        <v/>
      </c>
      <c r="K7302" s="11" t="str">
        <f t="shared" si="701"/>
        <v/>
      </c>
      <c r="L7302" s="11" t="str">
        <f t="shared" si="702"/>
        <v/>
      </c>
      <c r="M7302" s="11" t="str">
        <f>IF(A7302="","",VLOOKUP(E7302,index!$A$1:$B$6,2,0)*K7302*G7302)</f>
        <v/>
      </c>
      <c r="N7302" s="11" t="str">
        <f>IF(A7302="","",-PMT(G7302*VLOOKUP(E7302,index!$A$1:$B$6,2,0),C7302,F7302,0,0))</f>
        <v/>
      </c>
      <c r="O7302" s="11" t="str">
        <f t="shared" si="703"/>
        <v/>
      </c>
      <c r="P7302" s="11" t="str">
        <f t="shared" si="704"/>
        <v/>
      </c>
    </row>
    <row r="7303" spans="1:16" x14ac:dyDescent="0.25">
      <c r="A7303" s="9" t="str">
        <f>IF(A7302="","",IF(B7302&lt;C7302,A7302,IF(A7302=MAX('entry data'!$B$8:$B$507),"",A7302+1)))</f>
        <v/>
      </c>
      <c r="B7303" s="9" t="str">
        <f t="shared" si="699"/>
        <v/>
      </c>
      <c r="C7303" s="9" t="str">
        <f>IF(ISERROR(VLOOKUP(A7303,'entry data'!B:G,6,0)),"",VLOOKUP(A7303,'entry data'!B:G,6,0))</f>
        <v/>
      </c>
      <c r="D7303" s="9" t="str">
        <f>IF(ISERROR(VLOOKUP(A7303,'entry data'!B:C,2,0)),"",VLOOKUP(A7303,'entry data'!B:C,2,0))</f>
        <v/>
      </c>
      <c r="E7303" s="9" t="str">
        <f>IF(ISERROR(VLOOKUP(A7303,'entry data'!B:E,4,0)),"",VLOOKUP(A7303,'entry data'!B:E,4,0))</f>
        <v/>
      </c>
      <c r="F7303" s="11" t="str">
        <f>IF(A7303="","",IF(ISERROR(VLOOKUP(A7303,'entry data'!B:F,5,0)),"",VLOOKUP(A7303,'entry data'!B:F,5,0)))</f>
        <v/>
      </c>
      <c r="G7303" s="12" t="str">
        <f>IF(A7303="","",IF(ISERROR(VLOOKUP(A7303,'entry data'!B:I,8,0)),"",VLOOKUP(A7303,'entry data'!B:I,7,0)))</f>
        <v/>
      </c>
      <c r="H7303" s="13" t="str">
        <f>IF(A7303="","",IF(B7303=1,VLOOKUP(A7303,'entry data'!B:D,3,0),I7302))</f>
        <v/>
      </c>
      <c r="I7303" s="14" t="str">
        <f>IF(A7303="","",IF(E7303="weekly",7,IF(E7303="fortnightly",14,IF(E7303="monthly",DATE(IF(MONTH(H7303)=12,YEAR(H7303)+1,YEAR(H7303)),VLOOKUP(MONTH(H7303),index!$D$2:$G$13,2,0),DAY(H7303)),
IF(E7303="quarterly",DATE(IF(MONTH(H7303)&gt;=10,YEAR(H7303)+1,YEAR(H7303)),VLOOKUP(MONTH(H7303),index!$D$2:$G$13,3,0),DAY(H7303)),
IF(E7303="halfyearly",DATE(IF(MONTH(H7303)&gt;=7,YEAR(H7303)+1,YEAR(H7303)),VLOOKUP(MONTH(H7303),index!$D$2:$G$13,4,0),DAY(H7303)),
DATE(YEAR(H7303)+1,MONTH(H7303),DAY(H7303)))))-H7303))+H7303)</f>
        <v/>
      </c>
      <c r="J7303" s="9" t="str">
        <f t="shared" si="700"/>
        <v/>
      </c>
      <c r="K7303" s="11" t="str">
        <f t="shared" si="701"/>
        <v/>
      </c>
      <c r="L7303" s="11" t="str">
        <f t="shared" si="702"/>
        <v/>
      </c>
      <c r="M7303" s="11" t="str">
        <f>IF(A7303="","",VLOOKUP(E7303,index!$A$1:$B$6,2,0)*K7303*G7303)</f>
        <v/>
      </c>
      <c r="N7303" s="11" t="str">
        <f>IF(A7303="","",-PMT(G7303*VLOOKUP(E7303,index!$A$1:$B$6,2,0),C7303,F7303,0,0))</f>
        <v/>
      </c>
      <c r="O7303" s="11" t="str">
        <f t="shared" si="703"/>
        <v/>
      </c>
      <c r="P7303" s="11" t="str">
        <f t="shared" si="704"/>
        <v/>
      </c>
    </row>
    <row r="7304" spans="1:16" x14ac:dyDescent="0.25">
      <c r="A7304" s="9" t="str">
        <f>IF(A7303="","",IF(B7303&lt;C7303,A7303,IF(A7303=MAX('entry data'!$B$8:$B$507),"",A7303+1)))</f>
        <v/>
      </c>
      <c r="B7304" s="9" t="str">
        <f t="shared" si="699"/>
        <v/>
      </c>
      <c r="C7304" s="9" t="str">
        <f>IF(ISERROR(VLOOKUP(A7304,'entry data'!B:G,6,0)),"",VLOOKUP(A7304,'entry data'!B:G,6,0))</f>
        <v/>
      </c>
      <c r="D7304" s="9" t="str">
        <f>IF(ISERROR(VLOOKUP(A7304,'entry data'!B:C,2,0)),"",VLOOKUP(A7304,'entry data'!B:C,2,0))</f>
        <v/>
      </c>
      <c r="E7304" s="9" t="str">
        <f>IF(ISERROR(VLOOKUP(A7304,'entry data'!B:E,4,0)),"",VLOOKUP(A7304,'entry data'!B:E,4,0))</f>
        <v/>
      </c>
      <c r="F7304" s="11" t="str">
        <f>IF(A7304="","",IF(ISERROR(VLOOKUP(A7304,'entry data'!B:F,5,0)),"",VLOOKUP(A7304,'entry data'!B:F,5,0)))</f>
        <v/>
      </c>
      <c r="G7304" s="12" t="str">
        <f>IF(A7304="","",IF(ISERROR(VLOOKUP(A7304,'entry data'!B:I,8,0)),"",VLOOKUP(A7304,'entry data'!B:I,7,0)))</f>
        <v/>
      </c>
      <c r="H7304" s="13" t="str">
        <f>IF(A7304="","",IF(B7304=1,VLOOKUP(A7304,'entry data'!B:D,3,0),I7303))</f>
        <v/>
      </c>
      <c r="I7304" s="14" t="str">
        <f>IF(A7304="","",IF(E7304="weekly",7,IF(E7304="fortnightly",14,IF(E7304="monthly",DATE(IF(MONTH(H7304)=12,YEAR(H7304)+1,YEAR(H7304)),VLOOKUP(MONTH(H7304),index!$D$2:$G$13,2,0),DAY(H7304)),
IF(E7304="quarterly",DATE(IF(MONTH(H7304)&gt;=10,YEAR(H7304)+1,YEAR(H7304)),VLOOKUP(MONTH(H7304),index!$D$2:$G$13,3,0),DAY(H7304)),
IF(E7304="halfyearly",DATE(IF(MONTH(H7304)&gt;=7,YEAR(H7304)+1,YEAR(H7304)),VLOOKUP(MONTH(H7304),index!$D$2:$G$13,4,0),DAY(H7304)),
DATE(YEAR(H7304)+1,MONTH(H7304),DAY(H7304)))))-H7304))+H7304)</f>
        <v/>
      </c>
      <c r="J7304" s="9" t="str">
        <f t="shared" si="700"/>
        <v/>
      </c>
      <c r="K7304" s="11" t="str">
        <f t="shared" si="701"/>
        <v/>
      </c>
      <c r="L7304" s="11" t="str">
        <f t="shared" si="702"/>
        <v/>
      </c>
      <c r="M7304" s="11" t="str">
        <f>IF(A7304="","",VLOOKUP(E7304,index!$A$1:$B$6,2,0)*K7304*G7304)</f>
        <v/>
      </c>
      <c r="N7304" s="11" t="str">
        <f>IF(A7304="","",-PMT(G7304*VLOOKUP(E7304,index!$A$1:$B$6,2,0),C7304,F7304,0,0))</f>
        <v/>
      </c>
      <c r="O7304" s="11" t="str">
        <f t="shared" si="703"/>
        <v/>
      </c>
      <c r="P7304" s="11" t="str">
        <f t="shared" si="704"/>
        <v/>
      </c>
    </row>
    <row r="7305" spans="1:16" x14ac:dyDescent="0.25">
      <c r="A7305" s="9" t="str">
        <f>IF(A7304="","",IF(B7304&lt;C7304,A7304,IF(A7304=MAX('entry data'!$B$8:$B$507),"",A7304+1)))</f>
        <v/>
      </c>
      <c r="B7305" s="9" t="str">
        <f t="shared" si="699"/>
        <v/>
      </c>
      <c r="C7305" s="9" t="str">
        <f>IF(ISERROR(VLOOKUP(A7305,'entry data'!B:G,6,0)),"",VLOOKUP(A7305,'entry data'!B:G,6,0))</f>
        <v/>
      </c>
      <c r="D7305" s="9" t="str">
        <f>IF(ISERROR(VLOOKUP(A7305,'entry data'!B:C,2,0)),"",VLOOKUP(A7305,'entry data'!B:C,2,0))</f>
        <v/>
      </c>
      <c r="E7305" s="9" t="str">
        <f>IF(ISERROR(VLOOKUP(A7305,'entry data'!B:E,4,0)),"",VLOOKUP(A7305,'entry data'!B:E,4,0))</f>
        <v/>
      </c>
      <c r="F7305" s="11" t="str">
        <f>IF(A7305="","",IF(ISERROR(VLOOKUP(A7305,'entry data'!B:F,5,0)),"",VLOOKUP(A7305,'entry data'!B:F,5,0)))</f>
        <v/>
      </c>
      <c r="G7305" s="12" t="str">
        <f>IF(A7305="","",IF(ISERROR(VLOOKUP(A7305,'entry data'!B:I,8,0)),"",VLOOKUP(A7305,'entry data'!B:I,7,0)))</f>
        <v/>
      </c>
      <c r="H7305" s="13" t="str">
        <f>IF(A7305="","",IF(B7305=1,VLOOKUP(A7305,'entry data'!B:D,3,0),I7304))</f>
        <v/>
      </c>
      <c r="I7305" s="14" t="str">
        <f>IF(A7305="","",IF(E7305="weekly",7,IF(E7305="fortnightly",14,IF(E7305="monthly",DATE(IF(MONTH(H7305)=12,YEAR(H7305)+1,YEAR(H7305)),VLOOKUP(MONTH(H7305),index!$D$2:$G$13,2,0),DAY(H7305)),
IF(E7305="quarterly",DATE(IF(MONTH(H7305)&gt;=10,YEAR(H7305)+1,YEAR(H7305)),VLOOKUP(MONTH(H7305),index!$D$2:$G$13,3,0),DAY(H7305)),
IF(E7305="halfyearly",DATE(IF(MONTH(H7305)&gt;=7,YEAR(H7305)+1,YEAR(H7305)),VLOOKUP(MONTH(H7305),index!$D$2:$G$13,4,0),DAY(H7305)),
DATE(YEAR(H7305)+1,MONTH(H7305),DAY(H7305)))))-H7305))+H7305)</f>
        <v/>
      </c>
      <c r="J7305" s="9" t="str">
        <f t="shared" si="700"/>
        <v/>
      </c>
      <c r="K7305" s="11" t="str">
        <f t="shared" si="701"/>
        <v/>
      </c>
      <c r="L7305" s="11" t="str">
        <f t="shared" si="702"/>
        <v/>
      </c>
      <c r="M7305" s="11" t="str">
        <f>IF(A7305="","",VLOOKUP(E7305,index!$A$1:$B$6,2,0)*K7305*G7305)</f>
        <v/>
      </c>
      <c r="N7305" s="11" t="str">
        <f>IF(A7305="","",-PMT(G7305*VLOOKUP(E7305,index!$A$1:$B$6,2,0),C7305,F7305,0,0))</f>
        <v/>
      </c>
      <c r="O7305" s="11" t="str">
        <f t="shared" si="703"/>
        <v/>
      </c>
      <c r="P7305" s="11" t="str">
        <f t="shared" si="704"/>
        <v/>
      </c>
    </row>
    <row r="7306" spans="1:16" x14ac:dyDescent="0.25">
      <c r="A7306" s="9" t="str">
        <f>IF(A7305="","",IF(B7305&lt;C7305,A7305,IF(A7305=MAX('entry data'!$B$8:$B$507),"",A7305+1)))</f>
        <v/>
      </c>
      <c r="B7306" s="9" t="str">
        <f t="shared" si="699"/>
        <v/>
      </c>
      <c r="C7306" s="9" t="str">
        <f>IF(ISERROR(VLOOKUP(A7306,'entry data'!B:G,6,0)),"",VLOOKUP(A7306,'entry data'!B:G,6,0))</f>
        <v/>
      </c>
      <c r="D7306" s="9" t="str">
        <f>IF(ISERROR(VLOOKUP(A7306,'entry data'!B:C,2,0)),"",VLOOKUP(A7306,'entry data'!B:C,2,0))</f>
        <v/>
      </c>
      <c r="E7306" s="9" t="str">
        <f>IF(ISERROR(VLOOKUP(A7306,'entry data'!B:E,4,0)),"",VLOOKUP(A7306,'entry data'!B:E,4,0))</f>
        <v/>
      </c>
      <c r="F7306" s="11" t="str">
        <f>IF(A7306="","",IF(ISERROR(VLOOKUP(A7306,'entry data'!B:F,5,0)),"",VLOOKUP(A7306,'entry data'!B:F,5,0)))</f>
        <v/>
      </c>
      <c r="G7306" s="12" t="str">
        <f>IF(A7306="","",IF(ISERROR(VLOOKUP(A7306,'entry data'!B:I,8,0)),"",VLOOKUP(A7306,'entry data'!B:I,7,0)))</f>
        <v/>
      </c>
      <c r="H7306" s="13" t="str">
        <f>IF(A7306="","",IF(B7306=1,VLOOKUP(A7306,'entry data'!B:D,3,0),I7305))</f>
        <v/>
      </c>
      <c r="I7306" s="14" t="str">
        <f>IF(A7306="","",IF(E7306="weekly",7,IF(E7306="fortnightly",14,IF(E7306="monthly",DATE(IF(MONTH(H7306)=12,YEAR(H7306)+1,YEAR(H7306)),VLOOKUP(MONTH(H7306),index!$D$2:$G$13,2,0),DAY(H7306)),
IF(E7306="quarterly",DATE(IF(MONTH(H7306)&gt;=10,YEAR(H7306)+1,YEAR(H7306)),VLOOKUP(MONTH(H7306),index!$D$2:$G$13,3,0),DAY(H7306)),
IF(E7306="halfyearly",DATE(IF(MONTH(H7306)&gt;=7,YEAR(H7306)+1,YEAR(H7306)),VLOOKUP(MONTH(H7306),index!$D$2:$G$13,4,0),DAY(H7306)),
DATE(YEAR(H7306)+1,MONTH(H7306),DAY(H7306)))))-H7306))+H7306)</f>
        <v/>
      </c>
      <c r="J7306" s="9" t="str">
        <f t="shared" si="700"/>
        <v/>
      </c>
      <c r="K7306" s="11" t="str">
        <f t="shared" si="701"/>
        <v/>
      </c>
      <c r="L7306" s="11" t="str">
        <f t="shared" si="702"/>
        <v/>
      </c>
      <c r="M7306" s="11" t="str">
        <f>IF(A7306="","",VLOOKUP(E7306,index!$A$1:$B$6,2,0)*K7306*G7306)</f>
        <v/>
      </c>
      <c r="N7306" s="11" t="str">
        <f>IF(A7306="","",-PMT(G7306*VLOOKUP(E7306,index!$A$1:$B$6,2,0),C7306,F7306,0,0))</f>
        <v/>
      </c>
      <c r="O7306" s="11" t="str">
        <f t="shared" si="703"/>
        <v/>
      </c>
      <c r="P7306" s="11" t="str">
        <f t="shared" si="704"/>
        <v/>
      </c>
    </row>
    <row r="7307" spans="1:16" x14ac:dyDescent="0.25">
      <c r="A7307" s="9" t="str">
        <f>IF(A7306="","",IF(B7306&lt;C7306,A7306,IF(A7306=MAX('entry data'!$B$8:$B$507),"",A7306+1)))</f>
        <v/>
      </c>
      <c r="B7307" s="9" t="str">
        <f t="shared" si="699"/>
        <v/>
      </c>
      <c r="C7307" s="9" t="str">
        <f>IF(ISERROR(VLOOKUP(A7307,'entry data'!B:G,6,0)),"",VLOOKUP(A7307,'entry data'!B:G,6,0))</f>
        <v/>
      </c>
      <c r="D7307" s="9" t="str">
        <f>IF(ISERROR(VLOOKUP(A7307,'entry data'!B:C,2,0)),"",VLOOKUP(A7307,'entry data'!B:C,2,0))</f>
        <v/>
      </c>
      <c r="E7307" s="9" t="str">
        <f>IF(ISERROR(VLOOKUP(A7307,'entry data'!B:E,4,0)),"",VLOOKUP(A7307,'entry data'!B:E,4,0))</f>
        <v/>
      </c>
      <c r="F7307" s="11" t="str">
        <f>IF(A7307="","",IF(ISERROR(VLOOKUP(A7307,'entry data'!B:F,5,0)),"",VLOOKUP(A7307,'entry data'!B:F,5,0)))</f>
        <v/>
      </c>
      <c r="G7307" s="12" t="str">
        <f>IF(A7307="","",IF(ISERROR(VLOOKUP(A7307,'entry data'!B:I,8,0)),"",VLOOKUP(A7307,'entry data'!B:I,7,0)))</f>
        <v/>
      </c>
      <c r="H7307" s="13" t="str">
        <f>IF(A7307="","",IF(B7307=1,VLOOKUP(A7307,'entry data'!B:D,3,0),I7306))</f>
        <v/>
      </c>
      <c r="I7307" s="14" t="str">
        <f>IF(A7307="","",IF(E7307="weekly",7,IF(E7307="fortnightly",14,IF(E7307="monthly",DATE(IF(MONTH(H7307)=12,YEAR(H7307)+1,YEAR(H7307)),VLOOKUP(MONTH(H7307),index!$D$2:$G$13,2,0),DAY(H7307)),
IF(E7307="quarterly",DATE(IF(MONTH(H7307)&gt;=10,YEAR(H7307)+1,YEAR(H7307)),VLOOKUP(MONTH(H7307),index!$D$2:$G$13,3,0),DAY(H7307)),
IF(E7307="halfyearly",DATE(IF(MONTH(H7307)&gt;=7,YEAR(H7307)+1,YEAR(H7307)),VLOOKUP(MONTH(H7307),index!$D$2:$G$13,4,0),DAY(H7307)),
DATE(YEAR(H7307)+1,MONTH(H7307),DAY(H7307)))))-H7307))+H7307)</f>
        <v/>
      </c>
      <c r="J7307" s="9" t="str">
        <f t="shared" si="700"/>
        <v/>
      </c>
      <c r="K7307" s="11" t="str">
        <f t="shared" si="701"/>
        <v/>
      </c>
      <c r="L7307" s="11" t="str">
        <f t="shared" si="702"/>
        <v/>
      </c>
      <c r="M7307" s="11" t="str">
        <f>IF(A7307="","",VLOOKUP(E7307,index!$A$1:$B$6,2,0)*K7307*G7307)</f>
        <v/>
      </c>
      <c r="N7307" s="11" t="str">
        <f>IF(A7307="","",-PMT(G7307*VLOOKUP(E7307,index!$A$1:$B$6,2,0),C7307,F7307,0,0))</f>
        <v/>
      </c>
      <c r="O7307" s="11" t="str">
        <f t="shared" si="703"/>
        <v/>
      </c>
      <c r="P7307" s="11" t="str">
        <f t="shared" si="704"/>
        <v/>
      </c>
    </row>
    <row r="7308" spans="1:16" x14ac:dyDescent="0.25">
      <c r="A7308" s="9" t="str">
        <f>IF(A7307="","",IF(B7307&lt;C7307,A7307,IF(A7307=MAX('entry data'!$B$8:$B$507),"",A7307+1)))</f>
        <v/>
      </c>
      <c r="B7308" s="9" t="str">
        <f t="shared" si="699"/>
        <v/>
      </c>
      <c r="C7308" s="9" t="str">
        <f>IF(ISERROR(VLOOKUP(A7308,'entry data'!B:G,6,0)),"",VLOOKUP(A7308,'entry data'!B:G,6,0))</f>
        <v/>
      </c>
      <c r="D7308" s="9" t="str">
        <f>IF(ISERROR(VLOOKUP(A7308,'entry data'!B:C,2,0)),"",VLOOKUP(A7308,'entry data'!B:C,2,0))</f>
        <v/>
      </c>
      <c r="E7308" s="9" t="str">
        <f>IF(ISERROR(VLOOKUP(A7308,'entry data'!B:E,4,0)),"",VLOOKUP(A7308,'entry data'!B:E,4,0))</f>
        <v/>
      </c>
      <c r="F7308" s="11" t="str">
        <f>IF(A7308="","",IF(ISERROR(VLOOKUP(A7308,'entry data'!B:F,5,0)),"",VLOOKUP(A7308,'entry data'!B:F,5,0)))</f>
        <v/>
      </c>
      <c r="G7308" s="12" t="str">
        <f>IF(A7308="","",IF(ISERROR(VLOOKUP(A7308,'entry data'!B:I,8,0)),"",VLOOKUP(A7308,'entry data'!B:I,7,0)))</f>
        <v/>
      </c>
      <c r="H7308" s="13" t="str">
        <f>IF(A7308="","",IF(B7308=1,VLOOKUP(A7308,'entry data'!B:D,3,0),I7307))</f>
        <v/>
      </c>
      <c r="I7308" s="14" t="str">
        <f>IF(A7308="","",IF(E7308="weekly",7,IF(E7308="fortnightly",14,IF(E7308="monthly",DATE(IF(MONTH(H7308)=12,YEAR(H7308)+1,YEAR(H7308)),VLOOKUP(MONTH(H7308),index!$D$2:$G$13,2,0),DAY(H7308)),
IF(E7308="quarterly",DATE(IF(MONTH(H7308)&gt;=10,YEAR(H7308)+1,YEAR(H7308)),VLOOKUP(MONTH(H7308),index!$D$2:$G$13,3,0),DAY(H7308)),
IF(E7308="halfyearly",DATE(IF(MONTH(H7308)&gt;=7,YEAR(H7308)+1,YEAR(H7308)),VLOOKUP(MONTH(H7308),index!$D$2:$G$13,4,0),DAY(H7308)),
DATE(YEAR(H7308)+1,MONTH(H7308),DAY(H7308)))))-H7308))+H7308)</f>
        <v/>
      </c>
      <c r="J7308" s="9" t="str">
        <f t="shared" si="700"/>
        <v/>
      </c>
      <c r="K7308" s="11" t="str">
        <f t="shared" si="701"/>
        <v/>
      </c>
      <c r="L7308" s="11" t="str">
        <f t="shared" si="702"/>
        <v/>
      </c>
      <c r="M7308" s="11" t="str">
        <f>IF(A7308="","",VLOOKUP(E7308,index!$A$1:$B$6,2,0)*K7308*G7308)</f>
        <v/>
      </c>
      <c r="N7308" s="11" t="str">
        <f>IF(A7308="","",-PMT(G7308*VLOOKUP(E7308,index!$A$1:$B$6,2,0),C7308,F7308,0,0))</f>
        <v/>
      </c>
      <c r="O7308" s="11" t="str">
        <f t="shared" si="703"/>
        <v/>
      </c>
      <c r="P7308" s="11" t="str">
        <f t="shared" si="704"/>
        <v/>
      </c>
    </row>
    <row r="7309" spans="1:16" x14ac:dyDescent="0.25">
      <c r="A7309" s="9" t="str">
        <f>IF(A7308="","",IF(B7308&lt;C7308,A7308,IF(A7308=MAX('entry data'!$B$8:$B$507),"",A7308+1)))</f>
        <v/>
      </c>
      <c r="B7309" s="9" t="str">
        <f t="shared" si="699"/>
        <v/>
      </c>
      <c r="C7309" s="9" t="str">
        <f>IF(ISERROR(VLOOKUP(A7309,'entry data'!B:G,6,0)),"",VLOOKUP(A7309,'entry data'!B:G,6,0))</f>
        <v/>
      </c>
      <c r="D7309" s="9" t="str">
        <f>IF(ISERROR(VLOOKUP(A7309,'entry data'!B:C,2,0)),"",VLOOKUP(A7309,'entry data'!B:C,2,0))</f>
        <v/>
      </c>
      <c r="E7309" s="9" t="str">
        <f>IF(ISERROR(VLOOKUP(A7309,'entry data'!B:E,4,0)),"",VLOOKUP(A7309,'entry data'!B:E,4,0))</f>
        <v/>
      </c>
      <c r="F7309" s="11" t="str">
        <f>IF(A7309="","",IF(ISERROR(VLOOKUP(A7309,'entry data'!B:F,5,0)),"",VLOOKUP(A7309,'entry data'!B:F,5,0)))</f>
        <v/>
      </c>
      <c r="G7309" s="12" t="str">
        <f>IF(A7309="","",IF(ISERROR(VLOOKUP(A7309,'entry data'!B:I,8,0)),"",VLOOKUP(A7309,'entry data'!B:I,7,0)))</f>
        <v/>
      </c>
      <c r="H7309" s="13" t="str">
        <f>IF(A7309="","",IF(B7309=1,VLOOKUP(A7309,'entry data'!B:D,3,0),I7308))</f>
        <v/>
      </c>
      <c r="I7309" s="14" t="str">
        <f>IF(A7309="","",IF(E7309="weekly",7,IF(E7309="fortnightly",14,IF(E7309="monthly",DATE(IF(MONTH(H7309)=12,YEAR(H7309)+1,YEAR(H7309)),VLOOKUP(MONTH(H7309),index!$D$2:$G$13,2,0),DAY(H7309)),
IF(E7309="quarterly",DATE(IF(MONTH(H7309)&gt;=10,YEAR(H7309)+1,YEAR(H7309)),VLOOKUP(MONTH(H7309),index!$D$2:$G$13,3,0),DAY(H7309)),
IF(E7309="halfyearly",DATE(IF(MONTH(H7309)&gt;=7,YEAR(H7309)+1,YEAR(H7309)),VLOOKUP(MONTH(H7309),index!$D$2:$G$13,4,0),DAY(H7309)),
DATE(YEAR(H7309)+1,MONTH(H7309),DAY(H7309)))))-H7309))+H7309)</f>
        <v/>
      </c>
      <c r="J7309" s="9" t="str">
        <f t="shared" si="700"/>
        <v/>
      </c>
      <c r="K7309" s="11" t="str">
        <f t="shared" si="701"/>
        <v/>
      </c>
      <c r="L7309" s="11" t="str">
        <f t="shared" si="702"/>
        <v/>
      </c>
      <c r="M7309" s="11" t="str">
        <f>IF(A7309="","",VLOOKUP(E7309,index!$A$1:$B$6,2,0)*K7309*G7309)</f>
        <v/>
      </c>
      <c r="N7309" s="11" t="str">
        <f>IF(A7309="","",-PMT(G7309*VLOOKUP(E7309,index!$A$1:$B$6,2,0),C7309,F7309,0,0))</f>
        <v/>
      </c>
      <c r="O7309" s="11" t="str">
        <f t="shared" si="703"/>
        <v/>
      </c>
      <c r="P7309" s="11" t="str">
        <f t="shared" si="704"/>
        <v/>
      </c>
    </row>
    <row r="7310" spans="1:16" x14ac:dyDescent="0.25">
      <c r="A7310" s="9" t="str">
        <f>IF(A7309="","",IF(B7309&lt;C7309,A7309,IF(A7309=MAX('entry data'!$B$8:$B$507),"",A7309+1)))</f>
        <v/>
      </c>
      <c r="B7310" s="9" t="str">
        <f t="shared" si="699"/>
        <v/>
      </c>
      <c r="C7310" s="9" t="str">
        <f>IF(ISERROR(VLOOKUP(A7310,'entry data'!B:G,6,0)),"",VLOOKUP(A7310,'entry data'!B:G,6,0))</f>
        <v/>
      </c>
      <c r="D7310" s="9" t="str">
        <f>IF(ISERROR(VLOOKUP(A7310,'entry data'!B:C,2,0)),"",VLOOKUP(A7310,'entry data'!B:C,2,0))</f>
        <v/>
      </c>
      <c r="E7310" s="9" t="str">
        <f>IF(ISERROR(VLOOKUP(A7310,'entry data'!B:E,4,0)),"",VLOOKUP(A7310,'entry data'!B:E,4,0))</f>
        <v/>
      </c>
      <c r="F7310" s="11" t="str">
        <f>IF(A7310="","",IF(ISERROR(VLOOKUP(A7310,'entry data'!B:F,5,0)),"",VLOOKUP(A7310,'entry data'!B:F,5,0)))</f>
        <v/>
      </c>
      <c r="G7310" s="12" t="str">
        <f>IF(A7310="","",IF(ISERROR(VLOOKUP(A7310,'entry data'!B:I,8,0)),"",VLOOKUP(A7310,'entry data'!B:I,7,0)))</f>
        <v/>
      </c>
      <c r="H7310" s="13" t="str">
        <f>IF(A7310="","",IF(B7310=1,VLOOKUP(A7310,'entry data'!B:D,3,0),I7309))</f>
        <v/>
      </c>
      <c r="I7310" s="14" t="str">
        <f>IF(A7310="","",IF(E7310="weekly",7,IF(E7310="fortnightly",14,IF(E7310="monthly",DATE(IF(MONTH(H7310)=12,YEAR(H7310)+1,YEAR(H7310)),VLOOKUP(MONTH(H7310),index!$D$2:$G$13,2,0),DAY(H7310)),
IF(E7310="quarterly",DATE(IF(MONTH(H7310)&gt;=10,YEAR(H7310)+1,YEAR(H7310)),VLOOKUP(MONTH(H7310),index!$D$2:$G$13,3,0),DAY(H7310)),
IF(E7310="halfyearly",DATE(IF(MONTH(H7310)&gt;=7,YEAR(H7310)+1,YEAR(H7310)),VLOOKUP(MONTH(H7310),index!$D$2:$G$13,4,0),DAY(H7310)),
DATE(YEAR(H7310)+1,MONTH(H7310),DAY(H7310)))))-H7310))+H7310)</f>
        <v/>
      </c>
      <c r="J7310" s="9" t="str">
        <f t="shared" si="700"/>
        <v/>
      </c>
      <c r="K7310" s="11" t="str">
        <f t="shared" si="701"/>
        <v/>
      </c>
      <c r="L7310" s="11" t="str">
        <f t="shared" si="702"/>
        <v/>
      </c>
      <c r="M7310" s="11" t="str">
        <f>IF(A7310="","",VLOOKUP(E7310,index!$A$1:$B$6,2,0)*K7310*G7310)</f>
        <v/>
      </c>
      <c r="N7310" s="11" t="str">
        <f>IF(A7310="","",-PMT(G7310*VLOOKUP(E7310,index!$A$1:$B$6,2,0),C7310,F7310,0,0))</f>
        <v/>
      </c>
      <c r="O7310" s="11" t="str">
        <f t="shared" si="703"/>
        <v/>
      </c>
      <c r="P7310" s="11" t="str">
        <f t="shared" si="704"/>
        <v/>
      </c>
    </row>
    <row r="7311" spans="1:16" x14ac:dyDescent="0.25">
      <c r="A7311" s="9" t="str">
        <f>IF(A7310="","",IF(B7310&lt;C7310,A7310,IF(A7310=MAX('entry data'!$B$8:$B$507),"",A7310+1)))</f>
        <v/>
      </c>
      <c r="B7311" s="9" t="str">
        <f t="shared" si="699"/>
        <v/>
      </c>
      <c r="C7311" s="9" t="str">
        <f>IF(ISERROR(VLOOKUP(A7311,'entry data'!B:G,6,0)),"",VLOOKUP(A7311,'entry data'!B:G,6,0))</f>
        <v/>
      </c>
      <c r="D7311" s="9" t="str">
        <f>IF(ISERROR(VLOOKUP(A7311,'entry data'!B:C,2,0)),"",VLOOKUP(A7311,'entry data'!B:C,2,0))</f>
        <v/>
      </c>
      <c r="E7311" s="9" t="str">
        <f>IF(ISERROR(VLOOKUP(A7311,'entry data'!B:E,4,0)),"",VLOOKUP(A7311,'entry data'!B:E,4,0))</f>
        <v/>
      </c>
      <c r="F7311" s="11" t="str">
        <f>IF(A7311="","",IF(ISERROR(VLOOKUP(A7311,'entry data'!B:F,5,0)),"",VLOOKUP(A7311,'entry data'!B:F,5,0)))</f>
        <v/>
      </c>
      <c r="G7311" s="12" t="str">
        <f>IF(A7311="","",IF(ISERROR(VLOOKUP(A7311,'entry data'!B:I,8,0)),"",VLOOKUP(A7311,'entry data'!B:I,7,0)))</f>
        <v/>
      </c>
      <c r="H7311" s="13" t="str">
        <f>IF(A7311="","",IF(B7311=1,VLOOKUP(A7311,'entry data'!B:D,3,0),I7310))</f>
        <v/>
      </c>
      <c r="I7311" s="14" t="str">
        <f>IF(A7311="","",IF(E7311="weekly",7,IF(E7311="fortnightly",14,IF(E7311="monthly",DATE(IF(MONTH(H7311)=12,YEAR(H7311)+1,YEAR(H7311)),VLOOKUP(MONTH(H7311),index!$D$2:$G$13,2,0),DAY(H7311)),
IF(E7311="quarterly",DATE(IF(MONTH(H7311)&gt;=10,YEAR(H7311)+1,YEAR(H7311)),VLOOKUP(MONTH(H7311),index!$D$2:$G$13,3,0),DAY(H7311)),
IF(E7311="halfyearly",DATE(IF(MONTH(H7311)&gt;=7,YEAR(H7311)+1,YEAR(H7311)),VLOOKUP(MONTH(H7311),index!$D$2:$G$13,4,0),DAY(H7311)),
DATE(YEAR(H7311)+1,MONTH(H7311),DAY(H7311)))))-H7311))+H7311)</f>
        <v/>
      </c>
      <c r="J7311" s="9" t="str">
        <f t="shared" si="700"/>
        <v/>
      </c>
      <c r="K7311" s="11" t="str">
        <f t="shared" si="701"/>
        <v/>
      </c>
      <c r="L7311" s="11" t="str">
        <f t="shared" si="702"/>
        <v/>
      </c>
      <c r="M7311" s="11" t="str">
        <f>IF(A7311="","",VLOOKUP(E7311,index!$A$1:$B$6,2,0)*K7311*G7311)</f>
        <v/>
      </c>
      <c r="N7311" s="11" t="str">
        <f>IF(A7311="","",-PMT(G7311*VLOOKUP(E7311,index!$A$1:$B$6,2,0),C7311,F7311,0,0))</f>
        <v/>
      </c>
      <c r="O7311" s="11" t="str">
        <f t="shared" si="703"/>
        <v/>
      </c>
      <c r="P7311" s="11" t="str">
        <f t="shared" si="704"/>
        <v/>
      </c>
    </row>
    <row r="7312" spans="1:16" x14ac:dyDescent="0.25">
      <c r="A7312" s="9" t="str">
        <f>IF(A7311="","",IF(B7311&lt;C7311,A7311,IF(A7311=MAX('entry data'!$B$8:$B$507),"",A7311+1)))</f>
        <v/>
      </c>
      <c r="B7312" s="9" t="str">
        <f t="shared" si="699"/>
        <v/>
      </c>
      <c r="C7312" s="9" t="str">
        <f>IF(ISERROR(VLOOKUP(A7312,'entry data'!B:G,6,0)),"",VLOOKUP(A7312,'entry data'!B:G,6,0))</f>
        <v/>
      </c>
      <c r="D7312" s="9" t="str">
        <f>IF(ISERROR(VLOOKUP(A7312,'entry data'!B:C,2,0)),"",VLOOKUP(A7312,'entry data'!B:C,2,0))</f>
        <v/>
      </c>
      <c r="E7312" s="9" t="str">
        <f>IF(ISERROR(VLOOKUP(A7312,'entry data'!B:E,4,0)),"",VLOOKUP(A7312,'entry data'!B:E,4,0))</f>
        <v/>
      </c>
      <c r="F7312" s="11" t="str">
        <f>IF(A7312="","",IF(ISERROR(VLOOKUP(A7312,'entry data'!B:F,5,0)),"",VLOOKUP(A7312,'entry data'!B:F,5,0)))</f>
        <v/>
      </c>
      <c r="G7312" s="12" t="str">
        <f>IF(A7312="","",IF(ISERROR(VLOOKUP(A7312,'entry data'!B:I,8,0)),"",VLOOKUP(A7312,'entry data'!B:I,7,0)))</f>
        <v/>
      </c>
      <c r="H7312" s="13" t="str">
        <f>IF(A7312="","",IF(B7312=1,VLOOKUP(A7312,'entry data'!B:D,3,0),I7311))</f>
        <v/>
      </c>
      <c r="I7312" s="14" t="str">
        <f>IF(A7312="","",IF(E7312="weekly",7,IF(E7312="fortnightly",14,IF(E7312="monthly",DATE(IF(MONTH(H7312)=12,YEAR(H7312)+1,YEAR(H7312)),VLOOKUP(MONTH(H7312),index!$D$2:$G$13,2,0),DAY(H7312)),
IF(E7312="quarterly",DATE(IF(MONTH(H7312)&gt;=10,YEAR(H7312)+1,YEAR(H7312)),VLOOKUP(MONTH(H7312),index!$D$2:$G$13,3,0),DAY(H7312)),
IF(E7312="halfyearly",DATE(IF(MONTH(H7312)&gt;=7,YEAR(H7312)+1,YEAR(H7312)),VLOOKUP(MONTH(H7312),index!$D$2:$G$13,4,0),DAY(H7312)),
DATE(YEAR(H7312)+1,MONTH(H7312),DAY(H7312)))))-H7312))+H7312)</f>
        <v/>
      </c>
      <c r="J7312" s="9" t="str">
        <f t="shared" si="700"/>
        <v/>
      </c>
      <c r="K7312" s="11" t="str">
        <f t="shared" si="701"/>
        <v/>
      </c>
      <c r="L7312" s="11" t="str">
        <f t="shared" si="702"/>
        <v/>
      </c>
      <c r="M7312" s="11" t="str">
        <f>IF(A7312="","",VLOOKUP(E7312,index!$A$1:$B$6,2,0)*K7312*G7312)</f>
        <v/>
      </c>
      <c r="N7312" s="11" t="str">
        <f>IF(A7312="","",-PMT(G7312*VLOOKUP(E7312,index!$A$1:$B$6,2,0),C7312,F7312,0,0))</f>
        <v/>
      </c>
      <c r="O7312" s="11" t="str">
        <f t="shared" si="703"/>
        <v/>
      </c>
      <c r="P7312" s="11" t="str">
        <f t="shared" si="704"/>
        <v/>
      </c>
    </row>
    <row r="7313" spans="1:16" x14ac:dyDescent="0.25">
      <c r="A7313" s="9" t="str">
        <f>IF(A7312="","",IF(B7312&lt;C7312,A7312,IF(A7312=MAX('entry data'!$B$8:$B$507),"",A7312+1)))</f>
        <v/>
      </c>
      <c r="B7313" s="9" t="str">
        <f t="shared" si="699"/>
        <v/>
      </c>
      <c r="C7313" s="9" t="str">
        <f>IF(ISERROR(VLOOKUP(A7313,'entry data'!B:G,6,0)),"",VLOOKUP(A7313,'entry data'!B:G,6,0))</f>
        <v/>
      </c>
      <c r="D7313" s="9" t="str">
        <f>IF(ISERROR(VLOOKUP(A7313,'entry data'!B:C,2,0)),"",VLOOKUP(A7313,'entry data'!B:C,2,0))</f>
        <v/>
      </c>
      <c r="E7313" s="9" t="str">
        <f>IF(ISERROR(VLOOKUP(A7313,'entry data'!B:E,4,0)),"",VLOOKUP(A7313,'entry data'!B:E,4,0))</f>
        <v/>
      </c>
      <c r="F7313" s="11" t="str">
        <f>IF(A7313="","",IF(ISERROR(VLOOKUP(A7313,'entry data'!B:F,5,0)),"",VLOOKUP(A7313,'entry data'!B:F,5,0)))</f>
        <v/>
      </c>
      <c r="G7313" s="12" t="str">
        <f>IF(A7313="","",IF(ISERROR(VLOOKUP(A7313,'entry data'!B:I,8,0)),"",VLOOKUP(A7313,'entry data'!B:I,7,0)))</f>
        <v/>
      </c>
      <c r="H7313" s="13" t="str">
        <f>IF(A7313="","",IF(B7313=1,VLOOKUP(A7313,'entry data'!B:D,3,0),I7312))</f>
        <v/>
      </c>
      <c r="I7313" s="14" t="str">
        <f>IF(A7313="","",IF(E7313="weekly",7,IF(E7313="fortnightly",14,IF(E7313="monthly",DATE(IF(MONTH(H7313)=12,YEAR(H7313)+1,YEAR(H7313)),VLOOKUP(MONTH(H7313),index!$D$2:$G$13,2,0),DAY(H7313)),
IF(E7313="quarterly",DATE(IF(MONTH(H7313)&gt;=10,YEAR(H7313)+1,YEAR(H7313)),VLOOKUP(MONTH(H7313),index!$D$2:$G$13,3,0),DAY(H7313)),
IF(E7313="halfyearly",DATE(IF(MONTH(H7313)&gt;=7,YEAR(H7313)+1,YEAR(H7313)),VLOOKUP(MONTH(H7313),index!$D$2:$G$13,4,0),DAY(H7313)),
DATE(YEAR(H7313)+1,MONTH(H7313),DAY(H7313)))))-H7313))+H7313)</f>
        <v/>
      </c>
      <c r="J7313" s="9" t="str">
        <f t="shared" si="700"/>
        <v/>
      </c>
      <c r="K7313" s="11" t="str">
        <f t="shared" si="701"/>
        <v/>
      </c>
      <c r="L7313" s="11" t="str">
        <f t="shared" si="702"/>
        <v/>
      </c>
      <c r="M7313" s="11" t="str">
        <f>IF(A7313="","",VLOOKUP(E7313,index!$A$1:$B$6,2,0)*K7313*G7313)</f>
        <v/>
      </c>
      <c r="N7313" s="11" t="str">
        <f>IF(A7313="","",-PMT(G7313*VLOOKUP(E7313,index!$A$1:$B$6,2,0),C7313,F7313,0,0))</f>
        <v/>
      </c>
      <c r="O7313" s="11" t="str">
        <f t="shared" si="703"/>
        <v/>
      </c>
      <c r="P7313" s="11" t="str">
        <f t="shared" si="704"/>
        <v/>
      </c>
    </row>
    <row r="7314" spans="1:16" x14ac:dyDescent="0.25">
      <c r="A7314" s="9" t="str">
        <f>IF(A7313="","",IF(B7313&lt;C7313,A7313,IF(A7313=MAX('entry data'!$B$8:$B$507),"",A7313+1)))</f>
        <v/>
      </c>
      <c r="B7314" s="9" t="str">
        <f t="shared" si="699"/>
        <v/>
      </c>
      <c r="C7314" s="9" t="str">
        <f>IF(ISERROR(VLOOKUP(A7314,'entry data'!B:G,6,0)),"",VLOOKUP(A7314,'entry data'!B:G,6,0))</f>
        <v/>
      </c>
      <c r="D7314" s="9" t="str">
        <f>IF(ISERROR(VLOOKUP(A7314,'entry data'!B:C,2,0)),"",VLOOKUP(A7314,'entry data'!B:C,2,0))</f>
        <v/>
      </c>
      <c r="E7314" s="9" t="str">
        <f>IF(ISERROR(VLOOKUP(A7314,'entry data'!B:E,4,0)),"",VLOOKUP(A7314,'entry data'!B:E,4,0))</f>
        <v/>
      </c>
      <c r="F7314" s="11" t="str">
        <f>IF(A7314="","",IF(ISERROR(VLOOKUP(A7314,'entry data'!B:F,5,0)),"",VLOOKUP(A7314,'entry data'!B:F,5,0)))</f>
        <v/>
      </c>
      <c r="G7314" s="12" t="str">
        <f>IF(A7314="","",IF(ISERROR(VLOOKUP(A7314,'entry data'!B:I,8,0)),"",VLOOKUP(A7314,'entry data'!B:I,7,0)))</f>
        <v/>
      </c>
      <c r="H7314" s="13" t="str">
        <f>IF(A7314="","",IF(B7314=1,VLOOKUP(A7314,'entry data'!B:D,3,0),I7313))</f>
        <v/>
      </c>
      <c r="I7314" s="14" t="str">
        <f>IF(A7314="","",IF(E7314="weekly",7,IF(E7314="fortnightly",14,IF(E7314="monthly",DATE(IF(MONTH(H7314)=12,YEAR(H7314)+1,YEAR(H7314)),VLOOKUP(MONTH(H7314),index!$D$2:$G$13,2,0),DAY(H7314)),
IF(E7314="quarterly",DATE(IF(MONTH(H7314)&gt;=10,YEAR(H7314)+1,YEAR(H7314)),VLOOKUP(MONTH(H7314),index!$D$2:$G$13,3,0),DAY(H7314)),
IF(E7314="halfyearly",DATE(IF(MONTH(H7314)&gt;=7,YEAR(H7314)+1,YEAR(H7314)),VLOOKUP(MONTH(H7314),index!$D$2:$G$13,4,0),DAY(H7314)),
DATE(YEAR(H7314)+1,MONTH(H7314),DAY(H7314)))))-H7314))+H7314)</f>
        <v/>
      </c>
      <c r="J7314" s="9" t="str">
        <f t="shared" si="700"/>
        <v/>
      </c>
      <c r="K7314" s="11" t="str">
        <f t="shared" si="701"/>
        <v/>
      </c>
      <c r="L7314" s="11" t="str">
        <f t="shared" si="702"/>
        <v/>
      </c>
      <c r="M7314" s="11" t="str">
        <f>IF(A7314="","",VLOOKUP(E7314,index!$A$1:$B$6,2,0)*K7314*G7314)</f>
        <v/>
      </c>
      <c r="N7314" s="11" t="str">
        <f>IF(A7314="","",-PMT(G7314*VLOOKUP(E7314,index!$A$1:$B$6,2,0),C7314,F7314,0,0))</f>
        <v/>
      </c>
      <c r="O7314" s="11" t="str">
        <f t="shared" si="703"/>
        <v/>
      </c>
      <c r="P7314" s="11" t="str">
        <f t="shared" si="704"/>
        <v/>
      </c>
    </row>
    <row r="7315" spans="1:16" x14ac:dyDescent="0.25">
      <c r="A7315" s="9" t="str">
        <f>IF(A7314="","",IF(B7314&lt;C7314,A7314,IF(A7314=MAX('entry data'!$B$8:$B$507),"",A7314+1)))</f>
        <v/>
      </c>
      <c r="B7315" s="9" t="str">
        <f t="shared" si="699"/>
        <v/>
      </c>
      <c r="C7315" s="9" t="str">
        <f>IF(ISERROR(VLOOKUP(A7315,'entry data'!B:G,6,0)),"",VLOOKUP(A7315,'entry data'!B:G,6,0))</f>
        <v/>
      </c>
      <c r="D7315" s="9" t="str">
        <f>IF(ISERROR(VLOOKUP(A7315,'entry data'!B:C,2,0)),"",VLOOKUP(A7315,'entry data'!B:C,2,0))</f>
        <v/>
      </c>
      <c r="E7315" s="9" t="str">
        <f>IF(ISERROR(VLOOKUP(A7315,'entry data'!B:E,4,0)),"",VLOOKUP(A7315,'entry data'!B:E,4,0))</f>
        <v/>
      </c>
      <c r="F7315" s="11" t="str">
        <f>IF(A7315="","",IF(ISERROR(VLOOKUP(A7315,'entry data'!B:F,5,0)),"",VLOOKUP(A7315,'entry data'!B:F,5,0)))</f>
        <v/>
      </c>
      <c r="G7315" s="12" t="str">
        <f>IF(A7315="","",IF(ISERROR(VLOOKUP(A7315,'entry data'!B:I,8,0)),"",VLOOKUP(A7315,'entry data'!B:I,7,0)))</f>
        <v/>
      </c>
      <c r="H7315" s="13" t="str">
        <f>IF(A7315="","",IF(B7315=1,VLOOKUP(A7315,'entry data'!B:D,3,0),I7314))</f>
        <v/>
      </c>
      <c r="I7315" s="14" t="str">
        <f>IF(A7315="","",IF(E7315="weekly",7,IF(E7315="fortnightly",14,IF(E7315="monthly",DATE(IF(MONTH(H7315)=12,YEAR(H7315)+1,YEAR(H7315)),VLOOKUP(MONTH(H7315),index!$D$2:$G$13,2,0),DAY(H7315)),
IF(E7315="quarterly",DATE(IF(MONTH(H7315)&gt;=10,YEAR(H7315)+1,YEAR(H7315)),VLOOKUP(MONTH(H7315),index!$D$2:$G$13,3,0),DAY(H7315)),
IF(E7315="halfyearly",DATE(IF(MONTH(H7315)&gt;=7,YEAR(H7315)+1,YEAR(H7315)),VLOOKUP(MONTH(H7315),index!$D$2:$G$13,4,0),DAY(H7315)),
DATE(YEAR(H7315)+1,MONTH(H7315),DAY(H7315)))))-H7315))+H7315)</f>
        <v/>
      </c>
      <c r="J7315" s="9" t="str">
        <f t="shared" si="700"/>
        <v/>
      </c>
      <c r="K7315" s="11" t="str">
        <f t="shared" si="701"/>
        <v/>
      </c>
      <c r="L7315" s="11" t="str">
        <f t="shared" si="702"/>
        <v/>
      </c>
      <c r="M7315" s="11" t="str">
        <f>IF(A7315="","",VLOOKUP(E7315,index!$A$1:$B$6,2,0)*K7315*G7315)</f>
        <v/>
      </c>
      <c r="N7315" s="11" t="str">
        <f>IF(A7315="","",-PMT(G7315*VLOOKUP(E7315,index!$A$1:$B$6,2,0),C7315,F7315,0,0))</f>
        <v/>
      </c>
      <c r="O7315" s="11" t="str">
        <f t="shared" si="703"/>
        <v/>
      </c>
      <c r="P7315" s="11" t="str">
        <f t="shared" si="704"/>
        <v/>
      </c>
    </row>
    <row r="7316" spans="1:16" x14ac:dyDescent="0.25">
      <c r="A7316" s="9" t="str">
        <f>IF(A7315="","",IF(B7315&lt;C7315,A7315,IF(A7315=MAX('entry data'!$B$8:$B$507),"",A7315+1)))</f>
        <v/>
      </c>
      <c r="B7316" s="9" t="str">
        <f t="shared" si="699"/>
        <v/>
      </c>
      <c r="C7316" s="9" t="str">
        <f>IF(ISERROR(VLOOKUP(A7316,'entry data'!B:G,6,0)),"",VLOOKUP(A7316,'entry data'!B:G,6,0))</f>
        <v/>
      </c>
      <c r="D7316" s="9" t="str">
        <f>IF(ISERROR(VLOOKUP(A7316,'entry data'!B:C,2,0)),"",VLOOKUP(A7316,'entry data'!B:C,2,0))</f>
        <v/>
      </c>
      <c r="E7316" s="9" t="str">
        <f>IF(ISERROR(VLOOKUP(A7316,'entry data'!B:E,4,0)),"",VLOOKUP(A7316,'entry data'!B:E,4,0))</f>
        <v/>
      </c>
      <c r="F7316" s="11" t="str">
        <f>IF(A7316="","",IF(ISERROR(VLOOKUP(A7316,'entry data'!B:F,5,0)),"",VLOOKUP(A7316,'entry data'!B:F,5,0)))</f>
        <v/>
      </c>
      <c r="G7316" s="12" t="str">
        <f>IF(A7316="","",IF(ISERROR(VLOOKUP(A7316,'entry data'!B:I,8,0)),"",VLOOKUP(A7316,'entry data'!B:I,7,0)))</f>
        <v/>
      </c>
      <c r="H7316" s="13" t="str">
        <f>IF(A7316="","",IF(B7316=1,VLOOKUP(A7316,'entry data'!B:D,3,0),I7315))</f>
        <v/>
      </c>
      <c r="I7316" s="14" t="str">
        <f>IF(A7316="","",IF(E7316="weekly",7,IF(E7316="fortnightly",14,IF(E7316="monthly",DATE(IF(MONTH(H7316)=12,YEAR(H7316)+1,YEAR(H7316)),VLOOKUP(MONTH(H7316),index!$D$2:$G$13,2,0),DAY(H7316)),
IF(E7316="quarterly",DATE(IF(MONTH(H7316)&gt;=10,YEAR(H7316)+1,YEAR(H7316)),VLOOKUP(MONTH(H7316),index!$D$2:$G$13,3,0),DAY(H7316)),
IF(E7316="halfyearly",DATE(IF(MONTH(H7316)&gt;=7,YEAR(H7316)+1,YEAR(H7316)),VLOOKUP(MONTH(H7316),index!$D$2:$G$13,4,0),DAY(H7316)),
DATE(YEAR(H7316)+1,MONTH(H7316),DAY(H7316)))))-H7316))+H7316)</f>
        <v/>
      </c>
      <c r="J7316" s="9" t="str">
        <f t="shared" si="700"/>
        <v/>
      </c>
      <c r="K7316" s="11" t="str">
        <f t="shared" si="701"/>
        <v/>
      </c>
      <c r="L7316" s="11" t="str">
        <f t="shared" si="702"/>
        <v/>
      </c>
      <c r="M7316" s="11" t="str">
        <f>IF(A7316="","",VLOOKUP(E7316,index!$A$1:$B$6,2,0)*K7316*G7316)</f>
        <v/>
      </c>
      <c r="N7316" s="11" t="str">
        <f>IF(A7316="","",-PMT(G7316*VLOOKUP(E7316,index!$A$1:$B$6,2,0),C7316,F7316,0,0))</f>
        <v/>
      </c>
      <c r="O7316" s="11" t="str">
        <f t="shared" si="703"/>
        <v/>
      </c>
      <c r="P7316" s="11" t="str">
        <f t="shared" si="704"/>
        <v/>
      </c>
    </row>
    <row r="7317" spans="1:16" x14ac:dyDescent="0.25">
      <c r="A7317" s="9" t="str">
        <f>IF(A7316="","",IF(B7316&lt;C7316,A7316,IF(A7316=MAX('entry data'!$B$8:$B$507),"",A7316+1)))</f>
        <v/>
      </c>
      <c r="B7317" s="9" t="str">
        <f t="shared" si="699"/>
        <v/>
      </c>
      <c r="C7317" s="9" t="str">
        <f>IF(ISERROR(VLOOKUP(A7317,'entry data'!B:G,6,0)),"",VLOOKUP(A7317,'entry data'!B:G,6,0))</f>
        <v/>
      </c>
      <c r="D7317" s="9" t="str">
        <f>IF(ISERROR(VLOOKUP(A7317,'entry data'!B:C,2,0)),"",VLOOKUP(A7317,'entry data'!B:C,2,0))</f>
        <v/>
      </c>
      <c r="E7317" s="9" t="str">
        <f>IF(ISERROR(VLOOKUP(A7317,'entry data'!B:E,4,0)),"",VLOOKUP(A7317,'entry data'!B:E,4,0))</f>
        <v/>
      </c>
      <c r="F7317" s="11" t="str">
        <f>IF(A7317="","",IF(ISERROR(VLOOKUP(A7317,'entry data'!B:F,5,0)),"",VLOOKUP(A7317,'entry data'!B:F,5,0)))</f>
        <v/>
      </c>
      <c r="G7317" s="12" t="str">
        <f>IF(A7317="","",IF(ISERROR(VLOOKUP(A7317,'entry data'!B:I,8,0)),"",VLOOKUP(A7317,'entry data'!B:I,7,0)))</f>
        <v/>
      </c>
      <c r="H7317" s="13" t="str">
        <f>IF(A7317="","",IF(B7317=1,VLOOKUP(A7317,'entry data'!B:D,3,0),I7316))</f>
        <v/>
      </c>
      <c r="I7317" s="14" t="str">
        <f>IF(A7317="","",IF(E7317="weekly",7,IF(E7317="fortnightly",14,IF(E7317="monthly",DATE(IF(MONTH(H7317)=12,YEAR(H7317)+1,YEAR(H7317)),VLOOKUP(MONTH(H7317),index!$D$2:$G$13,2,0),DAY(H7317)),
IF(E7317="quarterly",DATE(IF(MONTH(H7317)&gt;=10,YEAR(H7317)+1,YEAR(H7317)),VLOOKUP(MONTH(H7317),index!$D$2:$G$13,3,0),DAY(H7317)),
IF(E7317="halfyearly",DATE(IF(MONTH(H7317)&gt;=7,YEAR(H7317)+1,YEAR(H7317)),VLOOKUP(MONTH(H7317),index!$D$2:$G$13,4,0),DAY(H7317)),
DATE(YEAR(H7317)+1,MONTH(H7317),DAY(H7317)))))-H7317))+H7317)</f>
        <v/>
      </c>
      <c r="J7317" s="9" t="str">
        <f t="shared" si="700"/>
        <v/>
      </c>
      <c r="K7317" s="11" t="str">
        <f t="shared" si="701"/>
        <v/>
      </c>
      <c r="L7317" s="11" t="str">
        <f t="shared" si="702"/>
        <v/>
      </c>
      <c r="M7317" s="11" t="str">
        <f>IF(A7317="","",VLOOKUP(E7317,index!$A$1:$B$6,2,0)*K7317*G7317)</f>
        <v/>
      </c>
      <c r="N7317" s="11" t="str">
        <f>IF(A7317="","",-PMT(G7317*VLOOKUP(E7317,index!$A$1:$B$6,2,0),C7317,F7317,0,0))</f>
        <v/>
      </c>
      <c r="O7317" s="11" t="str">
        <f t="shared" si="703"/>
        <v/>
      </c>
      <c r="P7317" s="11" t="str">
        <f t="shared" si="704"/>
        <v/>
      </c>
    </row>
    <row r="7318" spans="1:16" x14ac:dyDescent="0.25">
      <c r="A7318" s="9" t="str">
        <f>IF(A7317="","",IF(B7317&lt;C7317,A7317,IF(A7317=MAX('entry data'!$B$8:$B$507),"",A7317+1)))</f>
        <v/>
      </c>
      <c r="B7318" s="9" t="str">
        <f t="shared" si="699"/>
        <v/>
      </c>
      <c r="C7318" s="9" t="str">
        <f>IF(ISERROR(VLOOKUP(A7318,'entry data'!B:G,6,0)),"",VLOOKUP(A7318,'entry data'!B:G,6,0))</f>
        <v/>
      </c>
      <c r="D7318" s="9" t="str">
        <f>IF(ISERROR(VLOOKUP(A7318,'entry data'!B:C,2,0)),"",VLOOKUP(A7318,'entry data'!B:C,2,0))</f>
        <v/>
      </c>
      <c r="E7318" s="9" t="str">
        <f>IF(ISERROR(VLOOKUP(A7318,'entry data'!B:E,4,0)),"",VLOOKUP(A7318,'entry data'!B:E,4,0))</f>
        <v/>
      </c>
      <c r="F7318" s="11" t="str">
        <f>IF(A7318="","",IF(ISERROR(VLOOKUP(A7318,'entry data'!B:F,5,0)),"",VLOOKUP(A7318,'entry data'!B:F,5,0)))</f>
        <v/>
      </c>
      <c r="G7318" s="12" t="str">
        <f>IF(A7318="","",IF(ISERROR(VLOOKUP(A7318,'entry data'!B:I,8,0)),"",VLOOKUP(A7318,'entry data'!B:I,7,0)))</f>
        <v/>
      </c>
      <c r="H7318" s="13" t="str">
        <f>IF(A7318="","",IF(B7318=1,VLOOKUP(A7318,'entry data'!B:D,3,0),I7317))</f>
        <v/>
      </c>
      <c r="I7318" s="14" t="str">
        <f>IF(A7318="","",IF(E7318="weekly",7,IF(E7318="fortnightly",14,IF(E7318="monthly",DATE(IF(MONTH(H7318)=12,YEAR(H7318)+1,YEAR(H7318)),VLOOKUP(MONTH(H7318),index!$D$2:$G$13,2,0),DAY(H7318)),
IF(E7318="quarterly",DATE(IF(MONTH(H7318)&gt;=10,YEAR(H7318)+1,YEAR(H7318)),VLOOKUP(MONTH(H7318),index!$D$2:$G$13,3,0),DAY(H7318)),
IF(E7318="halfyearly",DATE(IF(MONTH(H7318)&gt;=7,YEAR(H7318)+1,YEAR(H7318)),VLOOKUP(MONTH(H7318),index!$D$2:$G$13,4,0),DAY(H7318)),
DATE(YEAR(H7318)+1,MONTH(H7318),DAY(H7318)))))-H7318))+H7318)</f>
        <v/>
      </c>
      <c r="J7318" s="9" t="str">
        <f t="shared" si="700"/>
        <v/>
      </c>
      <c r="K7318" s="11" t="str">
        <f t="shared" si="701"/>
        <v/>
      </c>
      <c r="L7318" s="11" t="str">
        <f t="shared" si="702"/>
        <v/>
      </c>
      <c r="M7318" s="11" t="str">
        <f>IF(A7318="","",VLOOKUP(E7318,index!$A$1:$B$6,2,0)*K7318*G7318)</f>
        <v/>
      </c>
      <c r="N7318" s="11" t="str">
        <f>IF(A7318="","",-PMT(G7318*VLOOKUP(E7318,index!$A$1:$B$6,2,0),C7318,F7318,0,0))</f>
        <v/>
      </c>
      <c r="O7318" s="11" t="str">
        <f t="shared" si="703"/>
        <v/>
      </c>
      <c r="P7318" s="11" t="str">
        <f t="shared" si="704"/>
        <v/>
      </c>
    </row>
    <row r="7319" spans="1:16" x14ac:dyDescent="0.25">
      <c r="A7319" s="9" t="str">
        <f>IF(A7318="","",IF(B7318&lt;C7318,A7318,IF(A7318=MAX('entry data'!$B$8:$B$507),"",A7318+1)))</f>
        <v/>
      </c>
      <c r="B7319" s="9" t="str">
        <f t="shared" ref="B7319:B7382" si="705">IF(A7319="","",IF(B7318=C7318,1,B7318+1))</f>
        <v/>
      </c>
      <c r="C7319" s="9" t="str">
        <f>IF(ISERROR(VLOOKUP(A7319,'entry data'!B:G,6,0)),"",VLOOKUP(A7319,'entry data'!B:G,6,0))</f>
        <v/>
      </c>
      <c r="D7319" s="9" t="str">
        <f>IF(ISERROR(VLOOKUP(A7319,'entry data'!B:C,2,0)),"",VLOOKUP(A7319,'entry data'!B:C,2,0))</f>
        <v/>
      </c>
      <c r="E7319" s="9" t="str">
        <f>IF(ISERROR(VLOOKUP(A7319,'entry data'!B:E,4,0)),"",VLOOKUP(A7319,'entry data'!B:E,4,0))</f>
        <v/>
      </c>
      <c r="F7319" s="11" t="str">
        <f>IF(A7319="","",IF(ISERROR(VLOOKUP(A7319,'entry data'!B:F,5,0)),"",VLOOKUP(A7319,'entry data'!B:F,5,0)))</f>
        <v/>
      </c>
      <c r="G7319" s="12" t="str">
        <f>IF(A7319="","",IF(ISERROR(VLOOKUP(A7319,'entry data'!B:I,8,0)),"",VLOOKUP(A7319,'entry data'!B:I,7,0)))</f>
        <v/>
      </c>
      <c r="H7319" s="13" t="str">
        <f>IF(A7319="","",IF(B7319=1,VLOOKUP(A7319,'entry data'!B:D,3,0),I7318))</f>
        <v/>
      </c>
      <c r="I7319" s="14" t="str">
        <f>IF(A7319="","",IF(E7319="weekly",7,IF(E7319="fortnightly",14,IF(E7319="monthly",DATE(IF(MONTH(H7319)=12,YEAR(H7319)+1,YEAR(H7319)),VLOOKUP(MONTH(H7319),index!$D$2:$G$13,2,0),DAY(H7319)),
IF(E7319="quarterly",DATE(IF(MONTH(H7319)&gt;=10,YEAR(H7319)+1,YEAR(H7319)),VLOOKUP(MONTH(H7319),index!$D$2:$G$13,3,0),DAY(H7319)),
IF(E7319="halfyearly",DATE(IF(MONTH(H7319)&gt;=7,YEAR(H7319)+1,YEAR(H7319)),VLOOKUP(MONTH(H7319),index!$D$2:$G$13,4,0),DAY(H7319)),
DATE(YEAR(H7319)+1,MONTH(H7319),DAY(H7319)))))-H7319))+H7319)</f>
        <v/>
      </c>
      <c r="J7319" s="9" t="str">
        <f t="shared" ref="J7319:J7382" si="706">IF(A7319="","",IF(MONTH(I7319)&lt;10,YEAR(I7319)&amp;"-0"&amp;MONTH(I7319),YEAR(I7319)&amp;"-"&amp;MONTH(I7319)))</f>
        <v/>
      </c>
      <c r="K7319" s="11" t="str">
        <f t="shared" ref="K7319:K7382" si="707">IF(A7319="","",IF(B7319=1,F7319,O7318))</f>
        <v/>
      </c>
      <c r="L7319" s="11" t="str">
        <f t="shared" ref="L7319:L7382" si="708">IF(A7319="","",N7319-M7319)</f>
        <v/>
      </c>
      <c r="M7319" s="11" t="str">
        <f>IF(A7319="","",VLOOKUP(E7319,index!$A$1:$B$6,2,0)*K7319*G7319)</f>
        <v/>
      </c>
      <c r="N7319" s="11" t="str">
        <f>IF(A7319="","",-PMT(G7319*VLOOKUP(E7319,index!$A$1:$B$6,2,0),C7319,F7319,0,0))</f>
        <v/>
      </c>
      <c r="O7319" s="11" t="str">
        <f t="shared" ref="O7319:O7382" si="709">IF(A7319="","",K7319-L7319)</f>
        <v/>
      </c>
      <c r="P7319" s="11" t="str">
        <f t="shared" si="704"/>
        <v/>
      </c>
    </row>
    <row r="7320" spans="1:16" x14ac:dyDescent="0.25">
      <c r="A7320" s="9" t="str">
        <f>IF(A7319="","",IF(B7319&lt;C7319,A7319,IF(A7319=MAX('entry data'!$B$8:$B$507),"",A7319+1)))</f>
        <v/>
      </c>
      <c r="B7320" s="9" t="str">
        <f t="shared" si="705"/>
        <v/>
      </c>
      <c r="C7320" s="9" t="str">
        <f>IF(ISERROR(VLOOKUP(A7320,'entry data'!B:G,6,0)),"",VLOOKUP(A7320,'entry data'!B:G,6,0))</f>
        <v/>
      </c>
      <c r="D7320" s="9" t="str">
        <f>IF(ISERROR(VLOOKUP(A7320,'entry data'!B:C,2,0)),"",VLOOKUP(A7320,'entry data'!B:C,2,0))</f>
        <v/>
      </c>
      <c r="E7320" s="9" t="str">
        <f>IF(ISERROR(VLOOKUP(A7320,'entry data'!B:E,4,0)),"",VLOOKUP(A7320,'entry data'!B:E,4,0))</f>
        <v/>
      </c>
      <c r="F7320" s="11" t="str">
        <f>IF(A7320="","",IF(ISERROR(VLOOKUP(A7320,'entry data'!B:F,5,0)),"",VLOOKUP(A7320,'entry data'!B:F,5,0)))</f>
        <v/>
      </c>
      <c r="G7320" s="12" t="str">
        <f>IF(A7320="","",IF(ISERROR(VLOOKUP(A7320,'entry data'!B:I,8,0)),"",VLOOKUP(A7320,'entry data'!B:I,7,0)))</f>
        <v/>
      </c>
      <c r="H7320" s="13" t="str">
        <f>IF(A7320="","",IF(B7320=1,VLOOKUP(A7320,'entry data'!B:D,3,0),I7319))</f>
        <v/>
      </c>
      <c r="I7320" s="14" t="str">
        <f>IF(A7320="","",IF(E7320="weekly",7,IF(E7320="fortnightly",14,IF(E7320="monthly",DATE(IF(MONTH(H7320)=12,YEAR(H7320)+1,YEAR(H7320)),VLOOKUP(MONTH(H7320),index!$D$2:$G$13,2,0),DAY(H7320)),
IF(E7320="quarterly",DATE(IF(MONTH(H7320)&gt;=10,YEAR(H7320)+1,YEAR(H7320)),VLOOKUP(MONTH(H7320),index!$D$2:$G$13,3,0),DAY(H7320)),
IF(E7320="halfyearly",DATE(IF(MONTH(H7320)&gt;=7,YEAR(H7320)+1,YEAR(H7320)),VLOOKUP(MONTH(H7320),index!$D$2:$G$13,4,0),DAY(H7320)),
DATE(YEAR(H7320)+1,MONTH(H7320),DAY(H7320)))))-H7320))+H7320)</f>
        <v/>
      </c>
      <c r="J7320" s="9" t="str">
        <f t="shared" si="706"/>
        <v/>
      </c>
      <c r="K7320" s="11" t="str">
        <f t="shared" si="707"/>
        <v/>
      </c>
      <c r="L7320" s="11" t="str">
        <f t="shared" si="708"/>
        <v/>
      </c>
      <c r="M7320" s="11" t="str">
        <f>IF(A7320="","",VLOOKUP(E7320,index!$A$1:$B$6,2,0)*K7320*G7320)</f>
        <v/>
      </c>
      <c r="N7320" s="11" t="str">
        <f>IF(A7320="","",-PMT(G7320*VLOOKUP(E7320,index!$A$1:$B$6,2,0),C7320,F7320,0,0))</f>
        <v/>
      </c>
      <c r="O7320" s="11" t="str">
        <f t="shared" si="709"/>
        <v/>
      </c>
      <c r="P7320" s="11" t="str">
        <f t="shared" si="704"/>
        <v/>
      </c>
    </row>
    <row r="7321" spans="1:16" x14ac:dyDescent="0.25">
      <c r="A7321" s="9" t="str">
        <f>IF(A7320="","",IF(B7320&lt;C7320,A7320,IF(A7320=MAX('entry data'!$B$8:$B$507),"",A7320+1)))</f>
        <v/>
      </c>
      <c r="B7321" s="9" t="str">
        <f t="shared" si="705"/>
        <v/>
      </c>
      <c r="C7321" s="9" t="str">
        <f>IF(ISERROR(VLOOKUP(A7321,'entry data'!B:G,6,0)),"",VLOOKUP(A7321,'entry data'!B:G,6,0))</f>
        <v/>
      </c>
      <c r="D7321" s="9" t="str">
        <f>IF(ISERROR(VLOOKUP(A7321,'entry data'!B:C,2,0)),"",VLOOKUP(A7321,'entry data'!B:C,2,0))</f>
        <v/>
      </c>
      <c r="E7321" s="9" t="str">
        <f>IF(ISERROR(VLOOKUP(A7321,'entry data'!B:E,4,0)),"",VLOOKUP(A7321,'entry data'!B:E,4,0))</f>
        <v/>
      </c>
      <c r="F7321" s="11" t="str">
        <f>IF(A7321="","",IF(ISERROR(VLOOKUP(A7321,'entry data'!B:F,5,0)),"",VLOOKUP(A7321,'entry data'!B:F,5,0)))</f>
        <v/>
      </c>
      <c r="G7321" s="12" t="str">
        <f>IF(A7321="","",IF(ISERROR(VLOOKUP(A7321,'entry data'!B:I,8,0)),"",VLOOKUP(A7321,'entry data'!B:I,7,0)))</f>
        <v/>
      </c>
      <c r="H7321" s="13" t="str">
        <f>IF(A7321="","",IF(B7321=1,VLOOKUP(A7321,'entry data'!B:D,3,0),I7320))</f>
        <v/>
      </c>
      <c r="I7321" s="14" t="str">
        <f>IF(A7321="","",IF(E7321="weekly",7,IF(E7321="fortnightly",14,IF(E7321="monthly",DATE(IF(MONTH(H7321)=12,YEAR(H7321)+1,YEAR(H7321)),VLOOKUP(MONTH(H7321),index!$D$2:$G$13,2,0),DAY(H7321)),
IF(E7321="quarterly",DATE(IF(MONTH(H7321)&gt;=10,YEAR(H7321)+1,YEAR(H7321)),VLOOKUP(MONTH(H7321),index!$D$2:$G$13,3,0),DAY(H7321)),
IF(E7321="halfyearly",DATE(IF(MONTH(H7321)&gt;=7,YEAR(H7321)+1,YEAR(H7321)),VLOOKUP(MONTH(H7321),index!$D$2:$G$13,4,0),DAY(H7321)),
DATE(YEAR(H7321)+1,MONTH(H7321),DAY(H7321)))))-H7321))+H7321)</f>
        <v/>
      </c>
      <c r="J7321" s="9" t="str">
        <f t="shared" si="706"/>
        <v/>
      </c>
      <c r="K7321" s="11" t="str">
        <f t="shared" si="707"/>
        <v/>
      </c>
      <c r="L7321" s="11" t="str">
        <f t="shared" si="708"/>
        <v/>
      </c>
      <c r="M7321" s="11" t="str">
        <f>IF(A7321="","",VLOOKUP(E7321,index!$A$1:$B$6,2,0)*K7321*G7321)</f>
        <v/>
      </c>
      <c r="N7321" s="11" t="str">
        <f>IF(A7321="","",-PMT(G7321*VLOOKUP(E7321,index!$A$1:$B$6,2,0),C7321,F7321,0,0))</f>
        <v/>
      </c>
      <c r="O7321" s="11" t="str">
        <f t="shared" si="709"/>
        <v/>
      </c>
      <c r="P7321" s="11" t="str">
        <f t="shared" si="704"/>
        <v/>
      </c>
    </row>
    <row r="7322" spans="1:16" x14ac:dyDescent="0.25">
      <c r="A7322" s="9" t="str">
        <f>IF(A7321="","",IF(B7321&lt;C7321,A7321,IF(A7321=MAX('entry data'!$B$8:$B$507),"",A7321+1)))</f>
        <v/>
      </c>
      <c r="B7322" s="9" t="str">
        <f t="shared" si="705"/>
        <v/>
      </c>
      <c r="C7322" s="9" t="str">
        <f>IF(ISERROR(VLOOKUP(A7322,'entry data'!B:G,6,0)),"",VLOOKUP(A7322,'entry data'!B:G,6,0))</f>
        <v/>
      </c>
      <c r="D7322" s="9" t="str">
        <f>IF(ISERROR(VLOOKUP(A7322,'entry data'!B:C,2,0)),"",VLOOKUP(A7322,'entry data'!B:C,2,0))</f>
        <v/>
      </c>
      <c r="E7322" s="9" t="str">
        <f>IF(ISERROR(VLOOKUP(A7322,'entry data'!B:E,4,0)),"",VLOOKUP(A7322,'entry data'!B:E,4,0))</f>
        <v/>
      </c>
      <c r="F7322" s="11" t="str">
        <f>IF(A7322="","",IF(ISERROR(VLOOKUP(A7322,'entry data'!B:F,5,0)),"",VLOOKUP(A7322,'entry data'!B:F,5,0)))</f>
        <v/>
      </c>
      <c r="G7322" s="12" t="str">
        <f>IF(A7322="","",IF(ISERROR(VLOOKUP(A7322,'entry data'!B:I,8,0)),"",VLOOKUP(A7322,'entry data'!B:I,7,0)))</f>
        <v/>
      </c>
      <c r="H7322" s="13" t="str">
        <f>IF(A7322="","",IF(B7322=1,VLOOKUP(A7322,'entry data'!B:D,3,0),I7321))</f>
        <v/>
      </c>
      <c r="I7322" s="14" t="str">
        <f>IF(A7322="","",IF(E7322="weekly",7,IF(E7322="fortnightly",14,IF(E7322="monthly",DATE(IF(MONTH(H7322)=12,YEAR(H7322)+1,YEAR(H7322)),VLOOKUP(MONTH(H7322),index!$D$2:$G$13,2,0),DAY(H7322)),
IF(E7322="quarterly",DATE(IF(MONTH(H7322)&gt;=10,YEAR(H7322)+1,YEAR(H7322)),VLOOKUP(MONTH(H7322),index!$D$2:$G$13,3,0),DAY(H7322)),
IF(E7322="halfyearly",DATE(IF(MONTH(H7322)&gt;=7,YEAR(H7322)+1,YEAR(H7322)),VLOOKUP(MONTH(H7322),index!$D$2:$G$13,4,0),DAY(H7322)),
DATE(YEAR(H7322)+1,MONTH(H7322),DAY(H7322)))))-H7322))+H7322)</f>
        <v/>
      </c>
      <c r="J7322" s="9" t="str">
        <f t="shared" si="706"/>
        <v/>
      </c>
      <c r="K7322" s="11" t="str">
        <f t="shared" si="707"/>
        <v/>
      </c>
      <c r="L7322" s="11" t="str">
        <f t="shared" si="708"/>
        <v/>
      </c>
      <c r="M7322" s="11" t="str">
        <f>IF(A7322="","",VLOOKUP(E7322,index!$A$1:$B$6,2,0)*K7322*G7322)</f>
        <v/>
      </c>
      <c r="N7322" s="11" t="str">
        <f>IF(A7322="","",-PMT(G7322*VLOOKUP(E7322,index!$A$1:$B$6,2,0),C7322,F7322,0,0))</f>
        <v/>
      </c>
      <c r="O7322" s="11" t="str">
        <f t="shared" si="709"/>
        <v/>
      </c>
      <c r="P7322" s="11" t="str">
        <f t="shared" si="704"/>
        <v/>
      </c>
    </row>
    <row r="7323" spans="1:16" x14ac:dyDescent="0.25">
      <c r="A7323" s="9" t="str">
        <f>IF(A7322="","",IF(B7322&lt;C7322,A7322,IF(A7322=MAX('entry data'!$B$8:$B$507),"",A7322+1)))</f>
        <v/>
      </c>
      <c r="B7323" s="9" t="str">
        <f t="shared" si="705"/>
        <v/>
      </c>
      <c r="C7323" s="9" t="str">
        <f>IF(ISERROR(VLOOKUP(A7323,'entry data'!B:G,6,0)),"",VLOOKUP(A7323,'entry data'!B:G,6,0))</f>
        <v/>
      </c>
      <c r="D7323" s="9" t="str">
        <f>IF(ISERROR(VLOOKUP(A7323,'entry data'!B:C,2,0)),"",VLOOKUP(A7323,'entry data'!B:C,2,0))</f>
        <v/>
      </c>
      <c r="E7323" s="9" t="str">
        <f>IF(ISERROR(VLOOKUP(A7323,'entry data'!B:E,4,0)),"",VLOOKUP(A7323,'entry data'!B:E,4,0))</f>
        <v/>
      </c>
      <c r="F7323" s="11" t="str">
        <f>IF(A7323="","",IF(ISERROR(VLOOKUP(A7323,'entry data'!B:F,5,0)),"",VLOOKUP(A7323,'entry data'!B:F,5,0)))</f>
        <v/>
      </c>
      <c r="G7323" s="12" t="str">
        <f>IF(A7323="","",IF(ISERROR(VLOOKUP(A7323,'entry data'!B:I,8,0)),"",VLOOKUP(A7323,'entry data'!B:I,7,0)))</f>
        <v/>
      </c>
      <c r="H7323" s="13" t="str">
        <f>IF(A7323="","",IF(B7323=1,VLOOKUP(A7323,'entry data'!B:D,3,0),I7322))</f>
        <v/>
      </c>
      <c r="I7323" s="14" t="str">
        <f>IF(A7323="","",IF(E7323="weekly",7,IF(E7323="fortnightly",14,IF(E7323="monthly",DATE(IF(MONTH(H7323)=12,YEAR(H7323)+1,YEAR(H7323)),VLOOKUP(MONTH(H7323),index!$D$2:$G$13,2,0),DAY(H7323)),
IF(E7323="quarterly",DATE(IF(MONTH(H7323)&gt;=10,YEAR(H7323)+1,YEAR(H7323)),VLOOKUP(MONTH(H7323),index!$D$2:$G$13,3,0),DAY(H7323)),
IF(E7323="halfyearly",DATE(IF(MONTH(H7323)&gt;=7,YEAR(H7323)+1,YEAR(H7323)),VLOOKUP(MONTH(H7323),index!$D$2:$G$13,4,0),DAY(H7323)),
DATE(YEAR(H7323)+1,MONTH(H7323),DAY(H7323)))))-H7323))+H7323)</f>
        <v/>
      </c>
      <c r="J7323" s="9" t="str">
        <f t="shared" si="706"/>
        <v/>
      </c>
      <c r="K7323" s="11" t="str">
        <f t="shared" si="707"/>
        <v/>
      </c>
      <c r="L7323" s="11" t="str">
        <f t="shared" si="708"/>
        <v/>
      </c>
      <c r="M7323" s="11" t="str">
        <f>IF(A7323="","",VLOOKUP(E7323,index!$A$1:$B$6,2,0)*K7323*G7323)</f>
        <v/>
      </c>
      <c r="N7323" s="11" t="str">
        <f>IF(A7323="","",-PMT(G7323*VLOOKUP(E7323,index!$A$1:$B$6,2,0),C7323,F7323,0,0))</f>
        <v/>
      </c>
      <c r="O7323" s="11" t="str">
        <f t="shared" si="709"/>
        <v/>
      </c>
      <c r="P7323" s="11" t="str">
        <f t="shared" si="704"/>
        <v/>
      </c>
    </row>
    <row r="7324" spans="1:16" x14ac:dyDescent="0.25">
      <c r="A7324" s="9" t="str">
        <f>IF(A7323="","",IF(B7323&lt;C7323,A7323,IF(A7323=MAX('entry data'!$B$8:$B$507),"",A7323+1)))</f>
        <v/>
      </c>
      <c r="B7324" s="9" t="str">
        <f t="shared" si="705"/>
        <v/>
      </c>
      <c r="C7324" s="9" t="str">
        <f>IF(ISERROR(VLOOKUP(A7324,'entry data'!B:G,6,0)),"",VLOOKUP(A7324,'entry data'!B:G,6,0))</f>
        <v/>
      </c>
      <c r="D7324" s="9" t="str">
        <f>IF(ISERROR(VLOOKUP(A7324,'entry data'!B:C,2,0)),"",VLOOKUP(A7324,'entry data'!B:C,2,0))</f>
        <v/>
      </c>
      <c r="E7324" s="9" t="str">
        <f>IF(ISERROR(VLOOKUP(A7324,'entry data'!B:E,4,0)),"",VLOOKUP(A7324,'entry data'!B:E,4,0))</f>
        <v/>
      </c>
      <c r="F7324" s="11" t="str">
        <f>IF(A7324="","",IF(ISERROR(VLOOKUP(A7324,'entry data'!B:F,5,0)),"",VLOOKUP(A7324,'entry data'!B:F,5,0)))</f>
        <v/>
      </c>
      <c r="G7324" s="12" t="str">
        <f>IF(A7324="","",IF(ISERROR(VLOOKUP(A7324,'entry data'!B:I,8,0)),"",VLOOKUP(A7324,'entry data'!B:I,7,0)))</f>
        <v/>
      </c>
      <c r="H7324" s="13" t="str">
        <f>IF(A7324="","",IF(B7324=1,VLOOKUP(A7324,'entry data'!B:D,3,0),I7323))</f>
        <v/>
      </c>
      <c r="I7324" s="14" t="str">
        <f>IF(A7324="","",IF(E7324="weekly",7,IF(E7324="fortnightly",14,IF(E7324="monthly",DATE(IF(MONTH(H7324)=12,YEAR(H7324)+1,YEAR(H7324)),VLOOKUP(MONTH(H7324),index!$D$2:$G$13,2,0),DAY(H7324)),
IF(E7324="quarterly",DATE(IF(MONTH(H7324)&gt;=10,YEAR(H7324)+1,YEAR(H7324)),VLOOKUP(MONTH(H7324),index!$D$2:$G$13,3,0),DAY(H7324)),
IF(E7324="halfyearly",DATE(IF(MONTH(H7324)&gt;=7,YEAR(H7324)+1,YEAR(H7324)),VLOOKUP(MONTH(H7324),index!$D$2:$G$13,4,0),DAY(H7324)),
DATE(YEAR(H7324)+1,MONTH(H7324),DAY(H7324)))))-H7324))+H7324)</f>
        <v/>
      </c>
      <c r="J7324" s="9" t="str">
        <f t="shared" si="706"/>
        <v/>
      </c>
      <c r="K7324" s="11" t="str">
        <f t="shared" si="707"/>
        <v/>
      </c>
      <c r="L7324" s="11" t="str">
        <f t="shared" si="708"/>
        <v/>
      </c>
      <c r="M7324" s="11" t="str">
        <f>IF(A7324="","",VLOOKUP(E7324,index!$A$1:$B$6,2,0)*K7324*G7324)</f>
        <v/>
      </c>
      <c r="N7324" s="11" t="str">
        <f>IF(A7324="","",-PMT(G7324*VLOOKUP(E7324,index!$A$1:$B$6,2,0),C7324,F7324,0,0))</f>
        <v/>
      </c>
      <c r="O7324" s="11" t="str">
        <f t="shared" si="709"/>
        <v/>
      </c>
      <c r="P7324" s="11" t="str">
        <f t="shared" si="704"/>
        <v/>
      </c>
    </row>
    <row r="7325" spans="1:16" x14ac:dyDescent="0.25">
      <c r="A7325" s="9" t="str">
        <f>IF(A7324="","",IF(B7324&lt;C7324,A7324,IF(A7324=MAX('entry data'!$B$8:$B$507),"",A7324+1)))</f>
        <v/>
      </c>
      <c r="B7325" s="9" t="str">
        <f t="shared" si="705"/>
        <v/>
      </c>
      <c r="C7325" s="9" t="str">
        <f>IF(ISERROR(VLOOKUP(A7325,'entry data'!B:G,6,0)),"",VLOOKUP(A7325,'entry data'!B:G,6,0))</f>
        <v/>
      </c>
      <c r="D7325" s="9" t="str">
        <f>IF(ISERROR(VLOOKUP(A7325,'entry data'!B:C,2,0)),"",VLOOKUP(A7325,'entry data'!B:C,2,0))</f>
        <v/>
      </c>
      <c r="E7325" s="9" t="str">
        <f>IF(ISERROR(VLOOKUP(A7325,'entry data'!B:E,4,0)),"",VLOOKUP(A7325,'entry data'!B:E,4,0))</f>
        <v/>
      </c>
      <c r="F7325" s="11" t="str">
        <f>IF(A7325="","",IF(ISERROR(VLOOKUP(A7325,'entry data'!B:F,5,0)),"",VLOOKUP(A7325,'entry data'!B:F,5,0)))</f>
        <v/>
      </c>
      <c r="G7325" s="12" t="str">
        <f>IF(A7325="","",IF(ISERROR(VLOOKUP(A7325,'entry data'!B:I,8,0)),"",VLOOKUP(A7325,'entry data'!B:I,7,0)))</f>
        <v/>
      </c>
      <c r="H7325" s="13" t="str">
        <f>IF(A7325="","",IF(B7325=1,VLOOKUP(A7325,'entry data'!B:D,3,0),I7324))</f>
        <v/>
      </c>
      <c r="I7325" s="14" t="str">
        <f>IF(A7325="","",IF(E7325="weekly",7,IF(E7325="fortnightly",14,IF(E7325="monthly",DATE(IF(MONTH(H7325)=12,YEAR(H7325)+1,YEAR(H7325)),VLOOKUP(MONTH(H7325),index!$D$2:$G$13,2,0),DAY(H7325)),
IF(E7325="quarterly",DATE(IF(MONTH(H7325)&gt;=10,YEAR(H7325)+1,YEAR(H7325)),VLOOKUP(MONTH(H7325),index!$D$2:$G$13,3,0),DAY(H7325)),
IF(E7325="halfyearly",DATE(IF(MONTH(H7325)&gt;=7,YEAR(H7325)+1,YEAR(H7325)),VLOOKUP(MONTH(H7325),index!$D$2:$G$13,4,0),DAY(H7325)),
DATE(YEAR(H7325)+1,MONTH(H7325),DAY(H7325)))))-H7325))+H7325)</f>
        <v/>
      </c>
      <c r="J7325" s="9" t="str">
        <f t="shared" si="706"/>
        <v/>
      </c>
      <c r="K7325" s="11" t="str">
        <f t="shared" si="707"/>
        <v/>
      </c>
      <c r="L7325" s="11" t="str">
        <f t="shared" si="708"/>
        <v/>
      </c>
      <c r="M7325" s="11" t="str">
        <f>IF(A7325="","",VLOOKUP(E7325,index!$A$1:$B$6,2,0)*K7325*G7325)</f>
        <v/>
      </c>
      <c r="N7325" s="11" t="str">
        <f>IF(A7325="","",-PMT(G7325*VLOOKUP(E7325,index!$A$1:$B$6,2,0),C7325,F7325,0,0))</f>
        <v/>
      </c>
      <c r="O7325" s="11" t="str">
        <f t="shared" si="709"/>
        <v/>
      </c>
      <c r="P7325" s="11" t="str">
        <f t="shared" si="704"/>
        <v/>
      </c>
    </row>
    <row r="7326" spans="1:16" x14ac:dyDescent="0.25">
      <c r="A7326" s="9" t="str">
        <f>IF(A7325="","",IF(B7325&lt;C7325,A7325,IF(A7325=MAX('entry data'!$B$8:$B$507),"",A7325+1)))</f>
        <v/>
      </c>
      <c r="B7326" s="9" t="str">
        <f t="shared" si="705"/>
        <v/>
      </c>
      <c r="C7326" s="9" t="str">
        <f>IF(ISERROR(VLOOKUP(A7326,'entry data'!B:G,6,0)),"",VLOOKUP(A7326,'entry data'!B:G,6,0))</f>
        <v/>
      </c>
      <c r="D7326" s="9" t="str">
        <f>IF(ISERROR(VLOOKUP(A7326,'entry data'!B:C,2,0)),"",VLOOKUP(A7326,'entry data'!B:C,2,0))</f>
        <v/>
      </c>
      <c r="E7326" s="9" t="str">
        <f>IF(ISERROR(VLOOKUP(A7326,'entry data'!B:E,4,0)),"",VLOOKUP(A7326,'entry data'!B:E,4,0))</f>
        <v/>
      </c>
      <c r="F7326" s="11" t="str">
        <f>IF(A7326="","",IF(ISERROR(VLOOKUP(A7326,'entry data'!B:F,5,0)),"",VLOOKUP(A7326,'entry data'!B:F,5,0)))</f>
        <v/>
      </c>
      <c r="G7326" s="12" t="str">
        <f>IF(A7326="","",IF(ISERROR(VLOOKUP(A7326,'entry data'!B:I,8,0)),"",VLOOKUP(A7326,'entry data'!B:I,7,0)))</f>
        <v/>
      </c>
      <c r="H7326" s="13" t="str">
        <f>IF(A7326="","",IF(B7326=1,VLOOKUP(A7326,'entry data'!B:D,3,0),I7325))</f>
        <v/>
      </c>
      <c r="I7326" s="14" t="str">
        <f>IF(A7326="","",IF(E7326="weekly",7,IF(E7326="fortnightly",14,IF(E7326="monthly",DATE(IF(MONTH(H7326)=12,YEAR(H7326)+1,YEAR(H7326)),VLOOKUP(MONTH(H7326),index!$D$2:$G$13,2,0),DAY(H7326)),
IF(E7326="quarterly",DATE(IF(MONTH(H7326)&gt;=10,YEAR(H7326)+1,YEAR(H7326)),VLOOKUP(MONTH(H7326),index!$D$2:$G$13,3,0),DAY(H7326)),
IF(E7326="halfyearly",DATE(IF(MONTH(H7326)&gt;=7,YEAR(H7326)+1,YEAR(H7326)),VLOOKUP(MONTH(H7326),index!$D$2:$G$13,4,0),DAY(H7326)),
DATE(YEAR(H7326)+1,MONTH(H7326),DAY(H7326)))))-H7326))+H7326)</f>
        <v/>
      </c>
      <c r="J7326" s="9" t="str">
        <f t="shared" si="706"/>
        <v/>
      </c>
      <c r="K7326" s="11" t="str">
        <f t="shared" si="707"/>
        <v/>
      </c>
      <c r="L7326" s="11" t="str">
        <f t="shared" si="708"/>
        <v/>
      </c>
      <c r="M7326" s="11" t="str">
        <f>IF(A7326="","",VLOOKUP(E7326,index!$A$1:$B$6,2,0)*K7326*G7326)</f>
        <v/>
      </c>
      <c r="N7326" s="11" t="str">
        <f>IF(A7326="","",-PMT(G7326*VLOOKUP(E7326,index!$A$1:$B$6,2,0),C7326,F7326,0,0))</f>
        <v/>
      </c>
      <c r="O7326" s="11" t="str">
        <f t="shared" si="709"/>
        <v/>
      </c>
      <c r="P7326" s="11" t="str">
        <f t="shared" si="704"/>
        <v/>
      </c>
    </row>
    <row r="7327" spans="1:16" x14ac:dyDescent="0.25">
      <c r="A7327" s="9" t="str">
        <f>IF(A7326="","",IF(B7326&lt;C7326,A7326,IF(A7326=MAX('entry data'!$B$8:$B$507),"",A7326+1)))</f>
        <v/>
      </c>
      <c r="B7327" s="9" t="str">
        <f t="shared" si="705"/>
        <v/>
      </c>
      <c r="C7327" s="9" t="str">
        <f>IF(ISERROR(VLOOKUP(A7327,'entry data'!B:G,6,0)),"",VLOOKUP(A7327,'entry data'!B:G,6,0))</f>
        <v/>
      </c>
      <c r="D7327" s="9" t="str">
        <f>IF(ISERROR(VLOOKUP(A7327,'entry data'!B:C,2,0)),"",VLOOKUP(A7327,'entry data'!B:C,2,0))</f>
        <v/>
      </c>
      <c r="E7327" s="9" t="str">
        <f>IF(ISERROR(VLOOKUP(A7327,'entry data'!B:E,4,0)),"",VLOOKUP(A7327,'entry data'!B:E,4,0))</f>
        <v/>
      </c>
      <c r="F7327" s="11" t="str">
        <f>IF(A7327="","",IF(ISERROR(VLOOKUP(A7327,'entry data'!B:F,5,0)),"",VLOOKUP(A7327,'entry data'!B:F,5,0)))</f>
        <v/>
      </c>
      <c r="G7327" s="12" t="str">
        <f>IF(A7327="","",IF(ISERROR(VLOOKUP(A7327,'entry data'!B:I,8,0)),"",VLOOKUP(A7327,'entry data'!B:I,7,0)))</f>
        <v/>
      </c>
      <c r="H7327" s="13" t="str">
        <f>IF(A7327="","",IF(B7327=1,VLOOKUP(A7327,'entry data'!B:D,3,0),I7326))</f>
        <v/>
      </c>
      <c r="I7327" s="14" t="str">
        <f>IF(A7327="","",IF(E7327="weekly",7,IF(E7327="fortnightly",14,IF(E7327="monthly",DATE(IF(MONTH(H7327)=12,YEAR(H7327)+1,YEAR(H7327)),VLOOKUP(MONTH(H7327),index!$D$2:$G$13,2,0),DAY(H7327)),
IF(E7327="quarterly",DATE(IF(MONTH(H7327)&gt;=10,YEAR(H7327)+1,YEAR(H7327)),VLOOKUP(MONTH(H7327),index!$D$2:$G$13,3,0),DAY(H7327)),
IF(E7327="halfyearly",DATE(IF(MONTH(H7327)&gt;=7,YEAR(H7327)+1,YEAR(H7327)),VLOOKUP(MONTH(H7327),index!$D$2:$G$13,4,0),DAY(H7327)),
DATE(YEAR(H7327)+1,MONTH(H7327),DAY(H7327)))))-H7327))+H7327)</f>
        <v/>
      </c>
      <c r="J7327" s="9" t="str">
        <f t="shared" si="706"/>
        <v/>
      </c>
      <c r="K7327" s="11" t="str">
        <f t="shared" si="707"/>
        <v/>
      </c>
      <c r="L7327" s="11" t="str">
        <f t="shared" si="708"/>
        <v/>
      </c>
      <c r="M7327" s="11" t="str">
        <f>IF(A7327="","",VLOOKUP(E7327,index!$A$1:$B$6,2,0)*K7327*G7327)</f>
        <v/>
      </c>
      <c r="N7327" s="11" t="str">
        <f>IF(A7327="","",-PMT(G7327*VLOOKUP(E7327,index!$A$1:$B$6,2,0),C7327,F7327,0,0))</f>
        <v/>
      </c>
      <c r="O7327" s="11" t="str">
        <f t="shared" si="709"/>
        <v/>
      </c>
      <c r="P7327" s="11" t="str">
        <f t="shared" si="704"/>
        <v/>
      </c>
    </row>
    <row r="7328" spans="1:16" x14ac:dyDescent="0.25">
      <c r="A7328" s="9" t="str">
        <f>IF(A7327="","",IF(B7327&lt;C7327,A7327,IF(A7327=MAX('entry data'!$B$8:$B$507),"",A7327+1)))</f>
        <v/>
      </c>
      <c r="B7328" s="9" t="str">
        <f t="shared" si="705"/>
        <v/>
      </c>
      <c r="C7328" s="9" t="str">
        <f>IF(ISERROR(VLOOKUP(A7328,'entry data'!B:G,6,0)),"",VLOOKUP(A7328,'entry data'!B:G,6,0))</f>
        <v/>
      </c>
      <c r="D7328" s="9" t="str">
        <f>IF(ISERROR(VLOOKUP(A7328,'entry data'!B:C,2,0)),"",VLOOKUP(A7328,'entry data'!B:C,2,0))</f>
        <v/>
      </c>
      <c r="E7328" s="9" t="str">
        <f>IF(ISERROR(VLOOKUP(A7328,'entry data'!B:E,4,0)),"",VLOOKUP(A7328,'entry data'!B:E,4,0))</f>
        <v/>
      </c>
      <c r="F7328" s="11" t="str">
        <f>IF(A7328="","",IF(ISERROR(VLOOKUP(A7328,'entry data'!B:F,5,0)),"",VLOOKUP(A7328,'entry data'!B:F,5,0)))</f>
        <v/>
      </c>
      <c r="G7328" s="12" t="str">
        <f>IF(A7328="","",IF(ISERROR(VLOOKUP(A7328,'entry data'!B:I,8,0)),"",VLOOKUP(A7328,'entry data'!B:I,7,0)))</f>
        <v/>
      </c>
      <c r="H7328" s="13" t="str">
        <f>IF(A7328="","",IF(B7328=1,VLOOKUP(A7328,'entry data'!B:D,3,0),I7327))</f>
        <v/>
      </c>
      <c r="I7328" s="14" t="str">
        <f>IF(A7328="","",IF(E7328="weekly",7,IF(E7328="fortnightly",14,IF(E7328="monthly",DATE(IF(MONTH(H7328)=12,YEAR(H7328)+1,YEAR(H7328)),VLOOKUP(MONTH(H7328),index!$D$2:$G$13,2,0),DAY(H7328)),
IF(E7328="quarterly",DATE(IF(MONTH(H7328)&gt;=10,YEAR(H7328)+1,YEAR(H7328)),VLOOKUP(MONTH(H7328),index!$D$2:$G$13,3,0),DAY(H7328)),
IF(E7328="halfyearly",DATE(IF(MONTH(H7328)&gt;=7,YEAR(H7328)+1,YEAR(H7328)),VLOOKUP(MONTH(H7328),index!$D$2:$G$13,4,0),DAY(H7328)),
DATE(YEAR(H7328)+1,MONTH(H7328),DAY(H7328)))))-H7328))+H7328)</f>
        <v/>
      </c>
      <c r="J7328" s="9" t="str">
        <f t="shared" si="706"/>
        <v/>
      </c>
      <c r="K7328" s="11" t="str">
        <f t="shared" si="707"/>
        <v/>
      </c>
      <c r="L7328" s="11" t="str">
        <f t="shared" si="708"/>
        <v/>
      </c>
      <c r="M7328" s="11" t="str">
        <f>IF(A7328="","",VLOOKUP(E7328,index!$A$1:$B$6,2,0)*K7328*G7328)</f>
        <v/>
      </c>
      <c r="N7328" s="11" t="str">
        <f>IF(A7328="","",-PMT(G7328*VLOOKUP(E7328,index!$A$1:$B$6,2,0),C7328,F7328,0,0))</f>
        <v/>
      </c>
      <c r="O7328" s="11" t="str">
        <f t="shared" si="709"/>
        <v/>
      </c>
      <c r="P7328" s="11" t="str">
        <f t="shared" si="704"/>
        <v/>
      </c>
    </row>
    <row r="7329" spans="1:16" x14ac:dyDescent="0.25">
      <c r="A7329" s="9" t="str">
        <f>IF(A7328="","",IF(B7328&lt;C7328,A7328,IF(A7328=MAX('entry data'!$B$8:$B$507),"",A7328+1)))</f>
        <v/>
      </c>
      <c r="B7329" s="9" t="str">
        <f t="shared" si="705"/>
        <v/>
      </c>
      <c r="C7329" s="9" t="str">
        <f>IF(ISERROR(VLOOKUP(A7329,'entry data'!B:G,6,0)),"",VLOOKUP(A7329,'entry data'!B:G,6,0))</f>
        <v/>
      </c>
      <c r="D7329" s="9" t="str">
        <f>IF(ISERROR(VLOOKUP(A7329,'entry data'!B:C,2,0)),"",VLOOKUP(A7329,'entry data'!B:C,2,0))</f>
        <v/>
      </c>
      <c r="E7329" s="9" t="str">
        <f>IF(ISERROR(VLOOKUP(A7329,'entry data'!B:E,4,0)),"",VLOOKUP(A7329,'entry data'!B:E,4,0))</f>
        <v/>
      </c>
      <c r="F7329" s="11" t="str">
        <f>IF(A7329="","",IF(ISERROR(VLOOKUP(A7329,'entry data'!B:F,5,0)),"",VLOOKUP(A7329,'entry data'!B:F,5,0)))</f>
        <v/>
      </c>
      <c r="G7329" s="12" t="str">
        <f>IF(A7329="","",IF(ISERROR(VLOOKUP(A7329,'entry data'!B:I,8,0)),"",VLOOKUP(A7329,'entry data'!B:I,7,0)))</f>
        <v/>
      </c>
      <c r="H7329" s="13" t="str">
        <f>IF(A7329="","",IF(B7329=1,VLOOKUP(A7329,'entry data'!B:D,3,0),I7328))</f>
        <v/>
      </c>
      <c r="I7329" s="14" t="str">
        <f>IF(A7329="","",IF(E7329="weekly",7,IF(E7329="fortnightly",14,IF(E7329="monthly",DATE(IF(MONTH(H7329)=12,YEAR(H7329)+1,YEAR(H7329)),VLOOKUP(MONTH(H7329),index!$D$2:$G$13,2,0),DAY(H7329)),
IF(E7329="quarterly",DATE(IF(MONTH(H7329)&gt;=10,YEAR(H7329)+1,YEAR(H7329)),VLOOKUP(MONTH(H7329),index!$D$2:$G$13,3,0),DAY(H7329)),
IF(E7329="halfyearly",DATE(IF(MONTH(H7329)&gt;=7,YEAR(H7329)+1,YEAR(H7329)),VLOOKUP(MONTH(H7329),index!$D$2:$G$13,4,0),DAY(H7329)),
DATE(YEAR(H7329)+1,MONTH(H7329),DAY(H7329)))))-H7329))+H7329)</f>
        <v/>
      </c>
      <c r="J7329" s="9" t="str">
        <f t="shared" si="706"/>
        <v/>
      </c>
      <c r="K7329" s="11" t="str">
        <f t="shared" si="707"/>
        <v/>
      </c>
      <c r="L7329" s="11" t="str">
        <f t="shared" si="708"/>
        <v/>
      </c>
      <c r="M7329" s="11" t="str">
        <f>IF(A7329="","",VLOOKUP(E7329,index!$A$1:$B$6,2,0)*K7329*G7329)</f>
        <v/>
      </c>
      <c r="N7329" s="11" t="str">
        <f>IF(A7329="","",-PMT(G7329*VLOOKUP(E7329,index!$A$1:$B$6,2,0),C7329,F7329,0,0))</f>
        <v/>
      </c>
      <c r="O7329" s="11" t="str">
        <f t="shared" si="709"/>
        <v/>
      </c>
      <c r="P7329" s="11" t="str">
        <f t="shared" si="704"/>
        <v/>
      </c>
    </row>
    <row r="7330" spans="1:16" x14ac:dyDescent="0.25">
      <c r="A7330" s="9" t="str">
        <f>IF(A7329="","",IF(B7329&lt;C7329,A7329,IF(A7329=MAX('entry data'!$B$8:$B$507),"",A7329+1)))</f>
        <v/>
      </c>
      <c r="B7330" s="9" t="str">
        <f t="shared" si="705"/>
        <v/>
      </c>
      <c r="C7330" s="9" t="str">
        <f>IF(ISERROR(VLOOKUP(A7330,'entry data'!B:G,6,0)),"",VLOOKUP(A7330,'entry data'!B:G,6,0))</f>
        <v/>
      </c>
      <c r="D7330" s="9" t="str">
        <f>IF(ISERROR(VLOOKUP(A7330,'entry data'!B:C,2,0)),"",VLOOKUP(A7330,'entry data'!B:C,2,0))</f>
        <v/>
      </c>
      <c r="E7330" s="9" t="str">
        <f>IF(ISERROR(VLOOKUP(A7330,'entry data'!B:E,4,0)),"",VLOOKUP(A7330,'entry data'!B:E,4,0))</f>
        <v/>
      </c>
      <c r="F7330" s="11" t="str">
        <f>IF(A7330="","",IF(ISERROR(VLOOKUP(A7330,'entry data'!B:F,5,0)),"",VLOOKUP(A7330,'entry data'!B:F,5,0)))</f>
        <v/>
      </c>
      <c r="G7330" s="12" t="str">
        <f>IF(A7330="","",IF(ISERROR(VLOOKUP(A7330,'entry data'!B:I,8,0)),"",VLOOKUP(A7330,'entry data'!B:I,7,0)))</f>
        <v/>
      </c>
      <c r="H7330" s="13" t="str">
        <f>IF(A7330="","",IF(B7330=1,VLOOKUP(A7330,'entry data'!B:D,3,0),I7329))</f>
        <v/>
      </c>
      <c r="I7330" s="14" t="str">
        <f>IF(A7330="","",IF(E7330="weekly",7,IF(E7330="fortnightly",14,IF(E7330="monthly",DATE(IF(MONTH(H7330)=12,YEAR(H7330)+1,YEAR(H7330)),VLOOKUP(MONTH(H7330),index!$D$2:$G$13,2,0),DAY(H7330)),
IF(E7330="quarterly",DATE(IF(MONTH(H7330)&gt;=10,YEAR(H7330)+1,YEAR(H7330)),VLOOKUP(MONTH(H7330),index!$D$2:$G$13,3,0),DAY(H7330)),
IF(E7330="halfyearly",DATE(IF(MONTH(H7330)&gt;=7,YEAR(H7330)+1,YEAR(H7330)),VLOOKUP(MONTH(H7330),index!$D$2:$G$13,4,0),DAY(H7330)),
DATE(YEAR(H7330)+1,MONTH(H7330),DAY(H7330)))))-H7330))+H7330)</f>
        <v/>
      </c>
      <c r="J7330" s="9" t="str">
        <f t="shared" si="706"/>
        <v/>
      </c>
      <c r="K7330" s="11" t="str">
        <f t="shared" si="707"/>
        <v/>
      </c>
      <c r="L7330" s="11" t="str">
        <f t="shared" si="708"/>
        <v/>
      </c>
      <c r="M7330" s="11" t="str">
        <f>IF(A7330="","",VLOOKUP(E7330,index!$A$1:$B$6,2,0)*K7330*G7330)</f>
        <v/>
      </c>
      <c r="N7330" s="11" t="str">
        <f>IF(A7330="","",-PMT(G7330*VLOOKUP(E7330,index!$A$1:$B$6,2,0),C7330,F7330,0,0))</f>
        <v/>
      </c>
      <c r="O7330" s="11" t="str">
        <f t="shared" si="709"/>
        <v/>
      </c>
      <c r="P7330" s="11" t="str">
        <f t="shared" si="704"/>
        <v/>
      </c>
    </row>
    <row r="7331" spans="1:16" x14ac:dyDescent="0.25">
      <c r="A7331" s="9" t="str">
        <f>IF(A7330="","",IF(B7330&lt;C7330,A7330,IF(A7330=MAX('entry data'!$B$8:$B$507),"",A7330+1)))</f>
        <v/>
      </c>
      <c r="B7331" s="9" t="str">
        <f t="shared" si="705"/>
        <v/>
      </c>
      <c r="C7331" s="9" t="str">
        <f>IF(ISERROR(VLOOKUP(A7331,'entry data'!B:G,6,0)),"",VLOOKUP(A7331,'entry data'!B:G,6,0))</f>
        <v/>
      </c>
      <c r="D7331" s="9" t="str">
        <f>IF(ISERROR(VLOOKUP(A7331,'entry data'!B:C,2,0)),"",VLOOKUP(A7331,'entry data'!B:C,2,0))</f>
        <v/>
      </c>
      <c r="E7331" s="9" t="str">
        <f>IF(ISERROR(VLOOKUP(A7331,'entry data'!B:E,4,0)),"",VLOOKUP(A7331,'entry data'!B:E,4,0))</f>
        <v/>
      </c>
      <c r="F7331" s="11" t="str">
        <f>IF(A7331="","",IF(ISERROR(VLOOKUP(A7331,'entry data'!B:F,5,0)),"",VLOOKUP(A7331,'entry data'!B:F,5,0)))</f>
        <v/>
      </c>
      <c r="G7331" s="12" t="str">
        <f>IF(A7331="","",IF(ISERROR(VLOOKUP(A7331,'entry data'!B:I,8,0)),"",VLOOKUP(A7331,'entry data'!B:I,7,0)))</f>
        <v/>
      </c>
      <c r="H7331" s="13" t="str">
        <f>IF(A7331="","",IF(B7331=1,VLOOKUP(A7331,'entry data'!B:D,3,0),I7330))</f>
        <v/>
      </c>
      <c r="I7331" s="14" t="str">
        <f>IF(A7331="","",IF(E7331="weekly",7,IF(E7331="fortnightly",14,IF(E7331="monthly",DATE(IF(MONTH(H7331)=12,YEAR(H7331)+1,YEAR(H7331)),VLOOKUP(MONTH(H7331),index!$D$2:$G$13,2,0),DAY(H7331)),
IF(E7331="quarterly",DATE(IF(MONTH(H7331)&gt;=10,YEAR(H7331)+1,YEAR(H7331)),VLOOKUP(MONTH(H7331),index!$D$2:$G$13,3,0),DAY(H7331)),
IF(E7331="halfyearly",DATE(IF(MONTH(H7331)&gt;=7,YEAR(H7331)+1,YEAR(H7331)),VLOOKUP(MONTH(H7331),index!$D$2:$G$13,4,0),DAY(H7331)),
DATE(YEAR(H7331)+1,MONTH(H7331),DAY(H7331)))))-H7331))+H7331)</f>
        <v/>
      </c>
      <c r="J7331" s="9" t="str">
        <f t="shared" si="706"/>
        <v/>
      </c>
      <c r="K7331" s="11" t="str">
        <f t="shared" si="707"/>
        <v/>
      </c>
      <c r="L7331" s="11" t="str">
        <f t="shared" si="708"/>
        <v/>
      </c>
      <c r="M7331" s="11" t="str">
        <f>IF(A7331="","",VLOOKUP(E7331,index!$A$1:$B$6,2,0)*K7331*G7331)</f>
        <v/>
      </c>
      <c r="N7331" s="11" t="str">
        <f>IF(A7331="","",-PMT(G7331*VLOOKUP(E7331,index!$A$1:$B$6,2,0),C7331,F7331,0,0))</f>
        <v/>
      </c>
      <c r="O7331" s="11" t="str">
        <f t="shared" si="709"/>
        <v/>
      </c>
      <c r="P7331" s="11" t="str">
        <f t="shared" si="704"/>
        <v/>
      </c>
    </row>
    <row r="7332" spans="1:16" x14ac:dyDescent="0.25">
      <c r="A7332" s="9" t="str">
        <f>IF(A7331="","",IF(B7331&lt;C7331,A7331,IF(A7331=MAX('entry data'!$B$8:$B$507),"",A7331+1)))</f>
        <v/>
      </c>
      <c r="B7332" s="9" t="str">
        <f t="shared" si="705"/>
        <v/>
      </c>
      <c r="C7332" s="9" t="str">
        <f>IF(ISERROR(VLOOKUP(A7332,'entry data'!B:G,6,0)),"",VLOOKUP(A7332,'entry data'!B:G,6,0))</f>
        <v/>
      </c>
      <c r="D7332" s="9" t="str">
        <f>IF(ISERROR(VLOOKUP(A7332,'entry data'!B:C,2,0)),"",VLOOKUP(A7332,'entry data'!B:C,2,0))</f>
        <v/>
      </c>
      <c r="E7332" s="9" t="str">
        <f>IF(ISERROR(VLOOKUP(A7332,'entry data'!B:E,4,0)),"",VLOOKUP(A7332,'entry data'!B:E,4,0))</f>
        <v/>
      </c>
      <c r="F7332" s="11" t="str">
        <f>IF(A7332="","",IF(ISERROR(VLOOKUP(A7332,'entry data'!B:F,5,0)),"",VLOOKUP(A7332,'entry data'!B:F,5,0)))</f>
        <v/>
      </c>
      <c r="G7332" s="12" t="str">
        <f>IF(A7332="","",IF(ISERROR(VLOOKUP(A7332,'entry data'!B:I,8,0)),"",VLOOKUP(A7332,'entry data'!B:I,7,0)))</f>
        <v/>
      </c>
      <c r="H7332" s="13" t="str">
        <f>IF(A7332="","",IF(B7332=1,VLOOKUP(A7332,'entry data'!B:D,3,0),I7331))</f>
        <v/>
      </c>
      <c r="I7332" s="14" t="str">
        <f>IF(A7332="","",IF(E7332="weekly",7,IF(E7332="fortnightly",14,IF(E7332="monthly",DATE(IF(MONTH(H7332)=12,YEAR(H7332)+1,YEAR(H7332)),VLOOKUP(MONTH(H7332),index!$D$2:$G$13,2,0),DAY(H7332)),
IF(E7332="quarterly",DATE(IF(MONTH(H7332)&gt;=10,YEAR(H7332)+1,YEAR(H7332)),VLOOKUP(MONTH(H7332),index!$D$2:$G$13,3,0),DAY(H7332)),
IF(E7332="halfyearly",DATE(IF(MONTH(H7332)&gt;=7,YEAR(H7332)+1,YEAR(H7332)),VLOOKUP(MONTH(H7332),index!$D$2:$G$13,4,0),DAY(H7332)),
DATE(YEAR(H7332)+1,MONTH(H7332),DAY(H7332)))))-H7332))+H7332)</f>
        <v/>
      </c>
      <c r="J7332" s="9" t="str">
        <f t="shared" si="706"/>
        <v/>
      </c>
      <c r="K7332" s="11" t="str">
        <f t="shared" si="707"/>
        <v/>
      </c>
      <c r="L7332" s="11" t="str">
        <f t="shared" si="708"/>
        <v/>
      </c>
      <c r="M7332" s="11" t="str">
        <f>IF(A7332="","",VLOOKUP(E7332,index!$A$1:$B$6,2,0)*K7332*G7332)</f>
        <v/>
      </c>
      <c r="N7332" s="11" t="str">
        <f>IF(A7332="","",-PMT(G7332*VLOOKUP(E7332,index!$A$1:$B$6,2,0),C7332,F7332,0,0))</f>
        <v/>
      </c>
      <c r="O7332" s="11" t="str">
        <f t="shared" si="709"/>
        <v/>
      </c>
      <c r="P7332" s="11" t="str">
        <f t="shared" si="704"/>
        <v/>
      </c>
    </row>
    <row r="7333" spans="1:16" x14ac:dyDescent="0.25">
      <c r="A7333" s="9" t="str">
        <f>IF(A7332="","",IF(B7332&lt;C7332,A7332,IF(A7332=MAX('entry data'!$B$8:$B$507),"",A7332+1)))</f>
        <v/>
      </c>
      <c r="B7333" s="9" t="str">
        <f t="shared" si="705"/>
        <v/>
      </c>
      <c r="C7333" s="9" t="str">
        <f>IF(ISERROR(VLOOKUP(A7333,'entry data'!B:G,6,0)),"",VLOOKUP(A7333,'entry data'!B:G,6,0))</f>
        <v/>
      </c>
      <c r="D7333" s="9" t="str">
        <f>IF(ISERROR(VLOOKUP(A7333,'entry data'!B:C,2,0)),"",VLOOKUP(A7333,'entry data'!B:C,2,0))</f>
        <v/>
      </c>
      <c r="E7333" s="9" t="str">
        <f>IF(ISERROR(VLOOKUP(A7333,'entry data'!B:E,4,0)),"",VLOOKUP(A7333,'entry data'!B:E,4,0))</f>
        <v/>
      </c>
      <c r="F7333" s="11" t="str">
        <f>IF(A7333="","",IF(ISERROR(VLOOKUP(A7333,'entry data'!B:F,5,0)),"",VLOOKUP(A7333,'entry data'!B:F,5,0)))</f>
        <v/>
      </c>
      <c r="G7333" s="12" t="str">
        <f>IF(A7333="","",IF(ISERROR(VLOOKUP(A7333,'entry data'!B:I,8,0)),"",VLOOKUP(A7333,'entry data'!B:I,7,0)))</f>
        <v/>
      </c>
      <c r="H7333" s="13" t="str">
        <f>IF(A7333="","",IF(B7333=1,VLOOKUP(A7333,'entry data'!B:D,3,0),I7332))</f>
        <v/>
      </c>
      <c r="I7333" s="14" t="str">
        <f>IF(A7333="","",IF(E7333="weekly",7,IF(E7333="fortnightly",14,IF(E7333="monthly",DATE(IF(MONTH(H7333)=12,YEAR(H7333)+1,YEAR(H7333)),VLOOKUP(MONTH(H7333),index!$D$2:$G$13,2,0),DAY(H7333)),
IF(E7333="quarterly",DATE(IF(MONTH(H7333)&gt;=10,YEAR(H7333)+1,YEAR(H7333)),VLOOKUP(MONTH(H7333),index!$D$2:$G$13,3,0),DAY(H7333)),
IF(E7333="halfyearly",DATE(IF(MONTH(H7333)&gt;=7,YEAR(H7333)+1,YEAR(H7333)),VLOOKUP(MONTH(H7333),index!$D$2:$G$13,4,0),DAY(H7333)),
DATE(YEAR(H7333)+1,MONTH(H7333),DAY(H7333)))))-H7333))+H7333)</f>
        <v/>
      </c>
      <c r="J7333" s="9" t="str">
        <f t="shared" si="706"/>
        <v/>
      </c>
      <c r="K7333" s="11" t="str">
        <f t="shared" si="707"/>
        <v/>
      </c>
      <c r="L7333" s="11" t="str">
        <f t="shared" si="708"/>
        <v/>
      </c>
      <c r="M7333" s="11" t="str">
        <f>IF(A7333="","",VLOOKUP(E7333,index!$A$1:$B$6,2,0)*K7333*G7333)</f>
        <v/>
      </c>
      <c r="N7333" s="11" t="str">
        <f>IF(A7333="","",-PMT(G7333*VLOOKUP(E7333,index!$A$1:$B$6,2,0),C7333,F7333,0,0))</f>
        <v/>
      </c>
      <c r="O7333" s="11" t="str">
        <f t="shared" si="709"/>
        <v/>
      </c>
      <c r="P7333" s="11" t="str">
        <f t="shared" si="704"/>
        <v/>
      </c>
    </row>
    <row r="7334" spans="1:16" x14ac:dyDescent="0.25">
      <c r="A7334" s="9" t="str">
        <f>IF(A7333="","",IF(B7333&lt;C7333,A7333,IF(A7333=MAX('entry data'!$B$8:$B$507),"",A7333+1)))</f>
        <v/>
      </c>
      <c r="B7334" s="9" t="str">
        <f t="shared" si="705"/>
        <v/>
      </c>
      <c r="C7334" s="9" t="str">
        <f>IF(ISERROR(VLOOKUP(A7334,'entry data'!B:G,6,0)),"",VLOOKUP(A7334,'entry data'!B:G,6,0))</f>
        <v/>
      </c>
      <c r="D7334" s="9" t="str">
        <f>IF(ISERROR(VLOOKUP(A7334,'entry data'!B:C,2,0)),"",VLOOKUP(A7334,'entry data'!B:C,2,0))</f>
        <v/>
      </c>
      <c r="E7334" s="9" t="str">
        <f>IF(ISERROR(VLOOKUP(A7334,'entry data'!B:E,4,0)),"",VLOOKUP(A7334,'entry data'!B:E,4,0))</f>
        <v/>
      </c>
      <c r="F7334" s="11" t="str">
        <f>IF(A7334="","",IF(ISERROR(VLOOKUP(A7334,'entry data'!B:F,5,0)),"",VLOOKUP(A7334,'entry data'!B:F,5,0)))</f>
        <v/>
      </c>
      <c r="G7334" s="12" t="str">
        <f>IF(A7334="","",IF(ISERROR(VLOOKUP(A7334,'entry data'!B:I,8,0)),"",VLOOKUP(A7334,'entry data'!B:I,7,0)))</f>
        <v/>
      </c>
      <c r="H7334" s="13" t="str">
        <f>IF(A7334="","",IF(B7334=1,VLOOKUP(A7334,'entry data'!B:D,3,0),I7333))</f>
        <v/>
      </c>
      <c r="I7334" s="14" t="str">
        <f>IF(A7334="","",IF(E7334="weekly",7,IF(E7334="fortnightly",14,IF(E7334="monthly",DATE(IF(MONTH(H7334)=12,YEAR(H7334)+1,YEAR(H7334)),VLOOKUP(MONTH(H7334),index!$D$2:$G$13,2,0),DAY(H7334)),
IF(E7334="quarterly",DATE(IF(MONTH(H7334)&gt;=10,YEAR(H7334)+1,YEAR(H7334)),VLOOKUP(MONTH(H7334),index!$D$2:$G$13,3,0),DAY(H7334)),
IF(E7334="halfyearly",DATE(IF(MONTH(H7334)&gt;=7,YEAR(H7334)+1,YEAR(H7334)),VLOOKUP(MONTH(H7334),index!$D$2:$G$13,4,0),DAY(H7334)),
DATE(YEAR(H7334)+1,MONTH(H7334),DAY(H7334)))))-H7334))+H7334)</f>
        <v/>
      </c>
      <c r="J7334" s="9" t="str">
        <f t="shared" si="706"/>
        <v/>
      </c>
      <c r="K7334" s="11" t="str">
        <f t="shared" si="707"/>
        <v/>
      </c>
      <c r="L7334" s="11" t="str">
        <f t="shared" si="708"/>
        <v/>
      </c>
      <c r="M7334" s="11" t="str">
        <f>IF(A7334="","",VLOOKUP(E7334,index!$A$1:$B$6,2,0)*K7334*G7334)</f>
        <v/>
      </c>
      <c r="N7334" s="11" t="str">
        <f>IF(A7334="","",-PMT(G7334*VLOOKUP(E7334,index!$A$1:$B$6,2,0),C7334,F7334,0,0))</f>
        <v/>
      </c>
      <c r="O7334" s="11" t="str">
        <f t="shared" si="709"/>
        <v/>
      </c>
      <c r="P7334" s="11" t="str">
        <f t="shared" si="704"/>
        <v/>
      </c>
    </row>
    <row r="7335" spans="1:16" x14ac:dyDescent="0.25">
      <c r="A7335" s="9" t="str">
        <f>IF(A7334="","",IF(B7334&lt;C7334,A7334,IF(A7334=MAX('entry data'!$B$8:$B$507),"",A7334+1)))</f>
        <v/>
      </c>
      <c r="B7335" s="9" t="str">
        <f t="shared" si="705"/>
        <v/>
      </c>
      <c r="C7335" s="9" t="str">
        <f>IF(ISERROR(VLOOKUP(A7335,'entry data'!B:G,6,0)),"",VLOOKUP(A7335,'entry data'!B:G,6,0))</f>
        <v/>
      </c>
      <c r="D7335" s="9" t="str">
        <f>IF(ISERROR(VLOOKUP(A7335,'entry data'!B:C,2,0)),"",VLOOKUP(A7335,'entry data'!B:C,2,0))</f>
        <v/>
      </c>
      <c r="E7335" s="9" t="str">
        <f>IF(ISERROR(VLOOKUP(A7335,'entry data'!B:E,4,0)),"",VLOOKUP(A7335,'entry data'!B:E,4,0))</f>
        <v/>
      </c>
      <c r="F7335" s="11" t="str">
        <f>IF(A7335="","",IF(ISERROR(VLOOKUP(A7335,'entry data'!B:F,5,0)),"",VLOOKUP(A7335,'entry data'!B:F,5,0)))</f>
        <v/>
      </c>
      <c r="G7335" s="12" t="str">
        <f>IF(A7335="","",IF(ISERROR(VLOOKUP(A7335,'entry data'!B:I,8,0)),"",VLOOKUP(A7335,'entry data'!B:I,7,0)))</f>
        <v/>
      </c>
      <c r="H7335" s="13" t="str">
        <f>IF(A7335="","",IF(B7335=1,VLOOKUP(A7335,'entry data'!B:D,3,0),I7334))</f>
        <v/>
      </c>
      <c r="I7335" s="14" t="str">
        <f>IF(A7335="","",IF(E7335="weekly",7,IF(E7335="fortnightly",14,IF(E7335="monthly",DATE(IF(MONTH(H7335)=12,YEAR(H7335)+1,YEAR(H7335)),VLOOKUP(MONTH(H7335),index!$D$2:$G$13,2,0),DAY(H7335)),
IF(E7335="quarterly",DATE(IF(MONTH(H7335)&gt;=10,YEAR(H7335)+1,YEAR(H7335)),VLOOKUP(MONTH(H7335),index!$D$2:$G$13,3,0),DAY(H7335)),
IF(E7335="halfyearly",DATE(IF(MONTH(H7335)&gt;=7,YEAR(H7335)+1,YEAR(H7335)),VLOOKUP(MONTH(H7335),index!$D$2:$G$13,4,0),DAY(H7335)),
DATE(YEAR(H7335)+1,MONTH(H7335),DAY(H7335)))))-H7335))+H7335)</f>
        <v/>
      </c>
      <c r="J7335" s="9" t="str">
        <f t="shared" si="706"/>
        <v/>
      </c>
      <c r="K7335" s="11" t="str">
        <f t="shared" si="707"/>
        <v/>
      </c>
      <c r="L7335" s="11" t="str">
        <f t="shared" si="708"/>
        <v/>
      </c>
      <c r="M7335" s="11" t="str">
        <f>IF(A7335="","",VLOOKUP(E7335,index!$A$1:$B$6,2,0)*K7335*G7335)</f>
        <v/>
      </c>
      <c r="N7335" s="11" t="str">
        <f>IF(A7335="","",-PMT(G7335*VLOOKUP(E7335,index!$A$1:$B$6,2,0),C7335,F7335,0,0))</f>
        <v/>
      </c>
      <c r="O7335" s="11" t="str">
        <f t="shared" si="709"/>
        <v/>
      </c>
      <c r="P7335" s="11" t="str">
        <f t="shared" si="704"/>
        <v/>
      </c>
    </row>
    <row r="7336" spans="1:16" x14ac:dyDescent="0.25">
      <c r="A7336" s="9" t="str">
        <f>IF(A7335="","",IF(B7335&lt;C7335,A7335,IF(A7335=MAX('entry data'!$B$8:$B$507),"",A7335+1)))</f>
        <v/>
      </c>
      <c r="B7336" s="9" t="str">
        <f t="shared" si="705"/>
        <v/>
      </c>
      <c r="C7336" s="9" t="str">
        <f>IF(ISERROR(VLOOKUP(A7336,'entry data'!B:G,6,0)),"",VLOOKUP(A7336,'entry data'!B:G,6,0))</f>
        <v/>
      </c>
      <c r="D7336" s="9" t="str">
        <f>IF(ISERROR(VLOOKUP(A7336,'entry data'!B:C,2,0)),"",VLOOKUP(A7336,'entry data'!B:C,2,0))</f>
        <v/>
      </c>
      <c r="E7336" s="9" t="str">
        <f>IF(ISERROR(VLOOKUP(A7336,'entry data'!B:E,4,0)),"",VLOOKUP(A7336,'entry data'!B:E,4,0))</f>
        <v/>
      </c>
      <c r="F7336" s="11" t="str">
        <f>IF(A7336="","",IF(ISERROR(VLOOKUP(A7336,'entry data'!B:F,5,0)),"",VLOOKUP(A7336,'entry data'!B:F,5,0)))</f>
        <v/>
      </c>
      <c r="G7336" s="12" t="str">
        <f>IF(A7336="","",IF(ISERROR(VLOOKUP(A7336,'entry data'!B:I,8,0)),"",VLOOKUP(A7336,'entry data'!B:I,7,0)))</f>
        <v/>
      </c>
      <c r="H7336" s="13" t="str">
        <f>IF(A7336="","",IF(B7336=1,VLOOKUP(A7336,'entry data'!B:D,3,0),I7335))</f>
        <v/>
      </c>
      <c r="I7336" s="14" t="str">
        <f>IF(A7336="","",IF(E7336="weekly",7,IF(E7336="fortnightly",14,IF(E7336="monthly",DATE(IF(MONTH(H7336)=12,YEAR(H7336)+1,YEAR(H7336)),VLOOKUP(MONTH(H7336),index!$D$2:$G$13,2,0),DAY(H7336)),
IF(E7336="quarterly",DATE(IF(MONTH(H7336)&gt;=10,YEAR(H7336)+1,YEAR(H7336)),VLOOKUP(MONTH(H7336),index!$D$2:$G$13,3,0),DAY(H7336)),
IF(E7336="halfyearly",DATE(IF(MONTH(H7336)&gt;=7,YEAR(H7336)+1,YEAR(H7336)),VLOOKUP(MONTH(H7336),index!$D$2:$G$13,4,0),DAY(H7336)),
DATE(YEAR(H7336)+1,MONTH(H7336),DAY(H7336)))))-H7336))+H7336)</f>
        <v/>
      </c>
      <c r="J7336" s="9" t="str">
        <f t="shared" si="706"/>
        <v/>
      </c>
      <c r="K7336" s="11" t="str">
        <f t="shared" si="707"/>
        <v/>
      </c>
      <c r="L7336" s="11" t="str">
        <f t="shared" si="708"/>
        <v/>
      </c>
      <c r="M7336" s="11" t="str">
        <f>IF(A7336="","",VLOOKUP(E7336,index!$A$1:$B$6,2,0)*K7336*G7336)</f>
        <v/>
      </c>
      <c r="N7336" s="11" t="str">
        <f>IF(A7336="","",-PMT(G7336*VLOOKUP(E7336,index!$A$1:$B$6,2,0),C7336,F7336,0,0))</f>
        <v/>
      </c>
      <c r="O7336" s="11" t="str">
        <f t="shared" si="709"/>
        <v/>
      </c>
      <c r="P7336" s="11" t="str">
        <f t="shared" si="704"/>
        <v/>
      </c>
    </row>
    <row r="7337" spans="1:16" x14ac:dyDescent="0.25">
      <c r="A7337" s="9" t="str">
        <f>IF(A7336="","",IF(B7336&lt;C7336,A7336,IF(A7336=MAX('entry data'!$B$8:$B$507),"",A7336+1)))</f>
        <v/>
      </c>
      <c r="B7337" s="9" t="str">
        <f t="shared" si="705"/>
        <v/>
      </c>
      <c r="C7337" s="9" t="str">
        <f>IF(ISERROR(VLOOKUP(A7337,'entry data'!B:G,6,0)),"",VLOOKUP(A7337,'entry data'!B:G,6,0))</f>
        <v/>
      </c>
      <c r="D7337" s="9" t="str">
        <f>IF(ISERROR(VLOOKUP(A7337,'entry data'!B:C,2,0)),"",VLOOKUP(A7337,'entry data'!B:C,2,0))</f>
        <v/>
      </c>
      <c r="E7337" s="9" t="str">
        <f>IF(ISERROR(VLOOKUP(A7337,'entry data'!B:E,4,0)),"",VLOOKUP(A7337,'entry data'!B:E,4,0))</f>
        <v/>
      </c>
      <c r="F7337" s="11" t="str">
        <f>IF(A7337="","",IF(ISERROR(VLOOKUP(A7337,'entry data'!B:F,5,0)),"",VLOOKUP(A7337,'entry data'!B:F,5,0)))</f>
        <v/>
      </c>
      <c r="G7337" s="12" t="str">
        <f>IF(A7337="","",IF(ISERROR(VLOOKUP(A7337,'entry data'!B:I,8,0)),"",VLOOKUP(A7337,'entry data'!B:I,7,0)))</f>
        <v/>
      </c>
      <c r="H7337" s="13" t="str">
        <f>IF(A7337="","",IF(B7337=1,VLOOKUP(A7337,'entry data'!B:D,3,0),I7336))</f>
        <v/>
      </c>
      <c r="I7337" s="14" t="str">
        <f>IF(A7337="","",IF(E7337="weekly",7,IF(E7337="fortnightly",14,IF(E7337="monthly",DATE(IF(MONTH(H7337)=12,YEAR(H7337)+1,YEAR(H7337)),VLOOKUP(MONTH(H7337),index!$D$2:$G$13,2,0),DAY(H7337)),
IF(E7337="quarterly",DATE(IF(MONTH(H7337)&gt;=10,YEAR(H7337)+1,YEAR(H7337)),VLOOKUP(MONTH(H7337),index!$D$2:$G$13,3,0),DAY(H7337)),
IF(E7337="halfyearly",DATE(IF(MONTH(H7337)&gt;=7,YEAR(H7337)+1,YEAR(H7337)),VLOOKUP(MONTH(H7337),index!$D$2:$G$13,4,0),DAY(H7337)),
DATE(YEAR(H7337)+1,MONTH(H7337),DAY(H7337)))))-H7337))+H7337)</f>
        <v/>
      </c>
      <c r="J7337" s="9" t="str">
        <f t="shared" si="706"/>
        <v/>
      </c>
      <c r="K7337" s="11" t="str">
        <f t="shared" si="707"/>
        <v/>
      </c>
      <c r="L7337" s="11" t="str">
        <f t="shared" si="708"/>
        <v/>
      </c>
      <c r="M7337" s="11" t="str">
        <f>IF(A7337="","",VLOOKUP(E7337,index!$A$1:$B$6,2,0)*K7337*G7337)</f>
        <v/>
      </c>
      <c r="N7337" s="11" t="str">
        <f>IF(A7337="","",-PMT(G7337*VLOOKUP(E7337,index!$A$1:$B$6,2,0),C7337,F7337,0,0))</f>
        <v/>
      </c>
      <c r="O7337" s="11" t="str">
        <f t="shared" si="709"/>
        <v/>
      </c>
      <c r="P7337" s="11" t="str">
        <f t="shared" si="704"/>
        <v/>
      </c>
    </row>
    <row r="7338" spans="1:16" x14ac:dyDescent="0.25">
      <c r="A7338" s="9" t="str">
        <f>IF(A7337="","",IF(B7337&lt;C7337,A7337,IF(A7337=MAX('entry data'!$B$8:$B$507),"",A7337+1)))</f>
        <v/>
      </c>
      <c r="B7338" s="9" t="str">
        <f t="shared" si="705"/>
        <v/>
      </c>
      <c r="C7338" s="9" t="str">
        <f>IF(ISERROR(VLOOKUP(A7338,'entry data'!B:G,6,0)),"",VLOOKUP(A7338,'entry data'!B:G,6,0))</f>
        <v/>
      </c>
      <c r="D7338" s="9" t="str">
        <f>IF(ISERROR(VLOOKUP(A7338,'entry data'!B:C,2,0)),"",VLOOKUP(A7338,'entry data'!B:C,2,0))</f>
        <v/>
      </c>
      <c r="E7338" s="9" t="str">
        <f>IF(ISERROR(VLOOKUP(A7338,'entry data'!B:E,4,0)),"",VLOOKUP(A7338,'entry data'!B:E,4,0))</f>
        <v/>
      </c>
      <c r="F7338" s="11" t="str">
        <f>IF(A7338="","",IF(ISERROR(VLOOKUP(A7338,'entry data'!B:F,5,0)),"",VLOOKUP(A7338,'entry data'!B:F,5,0)))</f>
        <v/>
      </c>
      <c r="G7338" s="12" t="str">
        <f>IF(A7338="","",IF(ISERROR(VLOOKUP(A7338,'entry data'!B:I,8,0)),"",VLOOKUP(A7338,'entry data'!B:I,7,0)))</f>
        <v/>
      </c>
      <c r="H7338" s="13" t="str">
        <f>IF(A7338="","",IF(B7338=1,VLOOKUP(A7338,'entry data'!B:D,3,0),I7337))</f>
        <v/>
      </c>
      <c r="I7338" s="14" t="str">
        <f>IF(A7338="","",IF(E7338="weekly",7,IF(E7338="fortnightly",14,IF(E7338="monthly",DATE(IF(MONTH(H7338)=12,YEAR(H7338)+1,YEAR(H7338)),VLOOKUP(MONTH(H7338),index!$D$2:$G$13,2,0),DAY(H7338)),
IF(E7338="quarterly",DATE(IF(MONTH(H7338)&gt;=10,YEAR(H7338)+1,YEAR(H7338)),VLOOKUP(MONTH(H7338),index!$D$2:$G$13,3,0),DAY(H7338)),
IF(E7338="halfyearly",DATE(IF(MONTH(H7338)&gt;=7,YEAR(H7338)+1,YEAR(H7338)),VLOOKUP(MONTH(H7338),index!$D$2:$G$13,4,0),DAY(H7338)),
DATE(YEAR(H7338)+1,MONTH(H7338),DAY(H7338)))))-H7338))+H7338)</f>
        <v/>
      </c>
      <c r="J7338" s="9" t="str">
        <f t="shared" si="706"/>
        <v/>
      </c>
      <c r="K7338" s="11" t="str">
        <f t="shared" si="707"/>
        <v/>
      </c>
      <c r="L7338" s="11" t="str">
        <f t="shared" si="708"/>
        <v/>
      </c>
      <c r="M7338" s="11" t="str">
        <f>IF(A7338="","",VLOOKUP(E7338,index!$A$1:$B$6,2,0)*K7338*G7338)</f>
        <v/>
      </c>
      <c r="N7338" s="11" t="str">
        <f>IF(A7338="","",-PMT(G7338*VLOOKUP(E7338,index!$A$1:$B$6,2,0),C7338,F7338,0,0))</f>
        <v/>
      </c>
      <c r="O7338" s="11" t="str">
        <f t="shared" si="709"/>
        <v/>
      </c>
      <c r="P7338" s="11" t="str">
        <f t="shared" si="704"/>
        <v/>
      </c>
    </row>
    <row r="7339" spans="1:16" x14ac:dyDescent="0.25">
      <c r="A7339" s="9" t="str">
        <f>IF(A7338="","",IF(B7338&lt;C7338,A7338,IF(A7338=MAX('entry data'!$B$8:$B$507),"",A7338+1)))</f>
        <v/>
      </c>
      <c r="B7339" s="9" t="str">
        <f t="shared" si="705"/>
        <v/>
      </c>
      <c r="C7339" s="9" t="str">
        <f>IF(ISERROR(VLOOKUP(A7339,'entry data'!B:G,6,0)),"",VLOOKUP(A7339,'entry data'!B:G,6,0))</f>
        <v/>
      </c>
      <c r="D7339" s="9" t="str">
        <f>IF(ISERROR(VLOOKUP(A7339,'entry data'!B:C,2,0)),"",VLOOKUP(A7339,'entry data'!B:C,2,0))</f>
        <v/>
      </c>
      <c r="E7339" s="9" t="str">
        <f>IF(ISERROR(VLOOKUP(A7339,'entry data'!B:E,4,0)),"",VLOOKUP(A7339,'entry data'!B:E,4,0))</f>
        <v/>
      </c>
      <c r="F7339" s="11" t="str">
        <f>IF(A7339="","",IF(ISERROR(VLOOKUP(A7339,'entry data'!B:F,5,0)),"",VLOOKUP(A7339,'entry data'!B:F,5,0)))</f>
        <v/>
      </c>
      <c r="G7339" s="12" t="str">
        <f>IF(A7339="","",IF(ISERROR(VLOOKUP(A7339,'entry data'!B:I,8,0)),"",VLOOKUP(A7339,'entry data'!B:I,7,0)))</f>
        <v/>
      </c>
      <c r="H7339" s="13" t="str">
        <f>IF(A7339="","",IF(B7339=1,VLOOKUP(A7339,'entry data'!B:D,3,0),I7338))</f>
        <v/>
      </c>
      <c r="I7339" s="14" t="str">
        <f>IF(A7339="","",IF(E7339="weekly",7,IF(E7339="fortnightly",14,IF(E7339="monthly",DATE(IF(MONTH(H7339)=12,YEAR(H7339)+1,YEAR(H7339)),VLOOKUP(MONTH(H7339),index!$D$2:$G$13,2,0),DAY(H7339)),
IF(E7339="quarterly",DATE(IF(MONTH(H7339)&gt;=10,YEAR(H7339)+1,YEAR(H7339)),VLOOKUP(MONTH(H7339),index!$D$2:$G$13,3,0),DAY(H7339)),
IF(E7339="halfyearly",DATE(IF(MONTH(H7339)&gt;=7,YEAR(H7339)+1,YEAR(H7339)),VLOOKUP(MONTH(H7339),index!$D$2:$G$13,4,0),DAY(H7339)),
DATE(YEAR(H7339)+1,MONTH(H7339),DAY(H7339)))))-H7339))+H7339)</f>
        <v/>
      </c>
      <c r="J7339" s="9" t="str">
        <f t="shared" si="706"/>
        <v/>
      </c>
      <c r="K7339" s="11" t="str">
        <f t="shared" si="707"/>
        <v/>
      </c>
      <c r="L7339" s="11" t="str">
        <f t="shared" si="708"/>
        <v/>
      </c>
      <c r="M7339" s="11" t="str">
        <f>IF(A7339="","",VLOOKUP(E7339,index!$A$1:$B$6,2,0)*K7339*G7339)</f>
        <v/>
      </c>
      <c r="N7339" s="11" t="str">
        <f>IF(A7339="","",-PMT(G7339*VLOOKUP(E7339,index!$A$1:$B$6,2,0),C7339,F7339,0,0))</f>
        <v/>
      </c>
      <c r="O7339" s="11" t="str">
        <f t="shared" si="709"/>
        <v/>
      </c>
      <c r="P7339" s="11" t="str">
        <f t="shared" si="704"/>
        <v/>
      </c>
    </row>
    <row r="7340" spans="1:16" x14ac:dyDescent="0.25">
      <c r="A7340" s="9" t="str">
        <f>IF(A7339="","",IF(B7339&lt;C7339,A7339,IF(A7339=MAX('entry data'!$B$8:$B$507),"",A7339+1)))</f>
        <v/>
      </c>
      <c r="B7340" s="9" t="str">
        <f t="shared" si="705"/>
        <v/>
      </c>
      <c r="C7340" s="9" t="str">
        <f>IF(ISERROR(VLOOKUP(A7340,'entry data'!B:G,6,0)),"",VLOOKUP(A7340,'entry data'!B:G,6,0))</f>
        <v/>
      </c>
      <c r="D7340" s="9" t="str">
        <f>IF(ISERROR(VLOOKUP(A7340,'entry data'!B:C,2,0)),"",VLOOKUP(A7340,'entry data'!B:C,2,0))</f>
        <v/>
      </c>
      <c r="E7340" s="9" t="str">
        <f>IF(ISERROR(VLOOKUP(A7340,'entry data'!B:E,4,0)),"",VLOOKUP(A7340,'entry data'!B:E,4,0))</f>
        <v/>
      </c>
      <c r="F7340" s="11" t="str">
        <f>IF(A7340="","",IF(ISERROR(VLOOKUP(A7340,'entry data'!B:F,5,0)),"",VLOOKUP(A7340,'entry data'!B:F,5,0)))</f>
        <v/>
      </c>
      <c r="G7340" s="12" t="str">
        <f>IF(A7340="","",IF(ISERROR(VLOOKUP(A7340,'entry data'!B:I,8,0)),"",VLOOKUP(A7340,'entry data'!B:I,7,0)))</f>
        <v/>
      </c>
      <c r="H7340" s="13" t="str">
        <f>IF(A7340="","",IF(B7340=1,VLOOKUP(A7340,'entry data'!B:D,3,0),I7339))</f>
        <v/>
      </c>
      <c r="I7340" s="14" t="str">
        <f>IF(A7340="","",IF(E7340="weekly",7,IF(E7340="fortnightly",14,IF(E7340="monthly",DATE(IF(MONTH(H7340)=12,YEAR(H7340)+1,YEAR(H7340)),VLOOKUP(MONTH(H7340),index!$D$2:$G$13,2,0),DAY(H7340)),
IF(E7340="quarterly",DATE(IF(MONTH(H7340)&gt;=10,YEAR(H7340)+1,YEAR(H7340)),VLOOKUP(MONTH(H7340),index!$D$2:$G$13,3,0),DAY(H7340)),
IF(E7340="halfyearly",DATE(IF(MONTH(H7340)&gt;=7,YEAR(H7340)+1,YEAR(H7340)),VLOOKUP(MONTH(H7340),index!$D$2:$G$13,4,0),DAY(H7340)),
DATE(YEAR(H7340)+1,MONTH(H7340),DAY(H7340)))))-H7340))+H7340)</f>
        <v/>
      </c>
      <c r="J7340" s="9" t="str">
        <f t="shared" si="706"/>
        <v/>
      </c>
      <c r="K7340" s="11" t="str">
        <f t="shared" si="707"/>
        <v/>
      </c>
      <c r="L7340" s="11" t="str">
        <f t="shared" si="708"/>
        <v/>
      </c>
      <c r="M7340" s="11" t="str">
        <f>IF(A7340="","",VLOOKUP(E7340,index!$A$1:$B$6,2,0)*K7340*G7340)</f>
        <v/>
      </c>
      <c r="N7340" s="11" t="str">
        <f>IF(A7340="","",-PMT(G7340*VLOOKUP(E7340,index!$A$1:$B$6,2,0),C7340,F7340,0,0))</f>
        <v/>
      </c>
      <c r="O7340" s="11" t="str">
        <f t="shared" si="709"/>
        <v/>
      </c>
      <c r="P7340" s="11" t="str">
        <f t="shared" si="704"/>
        <v/>
      </c>
    </row>
    <row r="7341" spans="1:16" x14ac:dyDescent="0.25">
      <c r="A7341" s="9" t="str">
        <f>IF(A7340="","",IF(B7340&lt;C7340,A7340,IF(A7340=MAX('entry data'!$B$8:$B$507),"",A7340+1)))</f>
        <v/>
      </c>
      <c r="B7341" s="9" t="str">
        <f t="shared" si="705"/>
        <v/>
      </c>
      <c r="C7341" s="9" t="str">
        <f>IF(ISERROR(VLOOKUP(A7341,'entry data'!B:G,6,0)),"",VLOOKUP(A7341,'entry data'!B:G,6,0))</f>
        <v/>
      </c>
      <c r="D7341" s="9" t="str">
        <f>IF(ISERROR(VLOOKUP(A7341,'entry data'!B:C,2,0)),"",VLOOKUP(A7341,'entry data'!B:C,2,0))</f>
        <v/>
      </c>
      <c r="E7341" s="9" t="str">
        <f>IF(ISERROR(VLOOKUP(A7341,'entry data'!B:E,4,0)),"",VLOOKUP(A7341,'entry data'!B:E,4,0))</f>
        <v/>
      </c>
      <c r="F7341" s="11" t="str">
        <f>IF(A7341="","",IF(ISERROR(VLOOKUP(A7341,'entry data'!B:F,5,0)),"",VLOOKUP(A7341,'entry data'!B:F,5,0)))</f>
        <v/>
      </c>
      <c r="G7341" s="12" t="str">
        <f>IF(A7341="","",IF(ISERROR(VLOOKUP(A7341,'entry data'!B:I,8,0)),"",VLOOKUP(A7341,'entry data'!B:I,7,0)))</f>
        <v/>
      </c>
      <c r="H7341" s="13" t="str">
        <f>IF(A7341="","",IF(B7341=1,VLOOKUP(A7341,'entry data'!B:D,3,0),I7340))</f>
        <v/>
      </c>
      <c r="I7341" s="14" t="str">
        <f>IF(A7341="","",IF(E7341="weekly",7,IF(E7341="fortnightly",14,IF(E7341="monthly",DATE(IF(MONTH(H7341)=12,YEAR(H7341)+1,YEAR(H7341)),VLOOKUP(MONTH(H7341),index!$D$2:$G$13,2,0),DAY(H7341)),
IF(E7341="quarterly",DATE(IF(MONTH(H7341)&gt;=10,YEAR(H7341)+1,YEAR(H7341)),VLOOKUP(MONTH(H7341),index!$D$2:$G$13,3,0),DAY(H7341)),
IF(E7341="halfyearly",DATE(IF(MONTH(H7341)&gt;=7,YEAR(H7341)+1,YEAR(H7341)),VLOOKUP(MONTH(H7341),index!$D$2:$G$13,4,0),DAY(H7341)),
DATE(YEAR(H7341)+1,MONTH(H7341),DAY(H7341)))))-H7341))+H7341)</f>
        <v/>
      </c>
      <c r="J7341" s="9" t="str">
        <f t="shared" si="706"/>
        <v/>
      </c>
      <c r="K7341" s="11" t="str">
        <f t="shared" si="707"/>
        <v/>
      </c>
      <c r="L7341" s="11" t="str">
        <f t="shared" si="708"/>
        <v/>
      </c>
      <c r="M7341" s="11" t="str">
        <f>IF(A7341="","",VLOOKUP(E7341,index!$A$1:$B$6,2,0)*K7341*G7341)</f>
        <v/>
      </c>
      <c r="N7341" s="11" t="str">
        <f>IF(A7341="","",-PMT(G7341*VLOOKUP(E7341,index!$A$1:$B$6,2,0),C7341,F7341,0,0))</f>
        <v/>
      </c>
      <c r="O7341" s="11" t="str">
        <f t="shared" si="709"/>
        <v/>
      </c>
      <c r="P7341" s="11" t="str">
        <f t="shared" si="704"/>
        <v/>
      </c>
    </row>
    <row r="7342" spans="1:16" x14ac:dyDescent="0.25">
      <c r="A7342" s="9" t="str">
        <f>IF(A7341="","",IF(B7341&lt;C7341,A7341,IF(A7341=MAX('entry data'!$B$8:$B$507),"",A7341+1)))</f>
        <v/>
      </c>
      <c r="B7342" s="9" t="str">
        <f t="shared" si="705"/>
        <v/>
      </c>
      <c r="C7342" s="9" t="str">
        <f>IF(ISERROR(VLOOKUP(A7342,'entry data'!B:G,6,0)),"",VLOOKUP(A7342,'entry data'!B:G,6,0))</f>
        <v/>
      </c>
      <c r="D7342" s="9" t="str">
        <f>IF(ISERROR(VLOOKUP(A7342,'entry data'!B:C,2,0)),"",VLOOKUP(A7342,'entry data'!B:C,2,0))</f>
        <v/>
      </c>
      <c r="E7342" s="9" t="str">
        <f>IF(ISERROR(VLOOKUP(A7342,'entry data'!B:E,4,0)),"",VLOOKUP(A7342,'entry data'!B:E,4,0))</f>
        <v/>
      </c>
      <c r="F7342" s="11" t="str">
        <f>IF(A7342="","",IF(ISERROR(VLOOKUP(A7342,'entry data'!B:F,5,0)),"",VLOOKUP(A7342,'entry data'!B:F,5,0)))</f>
        <v/>
      </c>
      <c r="G7342" s="12" t="str">
        <f>IF(A7342="","",IF(ISERROR(VLOOKUP(A7342,'entry data'!B:I,8,0)),"",VLOOKUP(A7342,'entry data'!B:I,7,0)))</f>
        <v/>
      </c>
      <c r="H7342" s="13" t="str">
        <f>IF(A7342="","",IF(B7342=1,VLOOKUP(A7342,'entry data'!B:D,3,0),I7341))</f>
        <v/>
      </c>
      <c r="I7342" s="14" t="str">
        <f>IF(A7342="","",IF(E7342="weekly",7,IF(E7342="fortnightly",14,IF(E7342="monthly",DATE(IF(MONTH(H7342)=12,YEAR(H7342)+1,YEAR(H7342)),VLOOKUP(MONTH(H7342),index!$D$2:$G$13,2,0),DAY(H7342)),
IF(E7342="quarterly",DATE(IF(MONTH(H7342)&gt;=10,YEAR(H7342)+1,YEAR(H7342)),VLOOKUP(MONTH(H7342),index!$D$2:$G$13,3,0),DAY(H7342)),
IF(E7342="halfyearly",DATE(IF(MONTH(H7342)&gt;=7,YEAR(H7342)+1,YEAR(H7342)),VLOOKUP(MONTH(H7342),index!$D$2:$G$13,4,0),DAY(H7342)),
DATE(YEAR(H7342)+1,MONTH(H7342),DAY(H7342)))))-H7342))+H7342)</f>
        <v/>
      </c>
      <c r="J7342" s="9" t="str">
        <f t="shared" si="706"/>
        <v/>
      </c>
      <c r="K7342" s="11" t="str">
        <f t="shared" si="707"/>
        <v/>
      </c>
      <c r="L7342" s="11" t="str">
        <f t="shared" si="708"/>
        <v/>
      </c>
      <c r="M7342" s="11" t="str">
        <f>IF(A7342="","",VLOOKUP(E7342,index!$A$1:$B$6,2,0)*K7342*G7342)</f>
        <v/>
      </c>
      <c r="N7342" s="11" t="str">
        <f>IF(A7342="","",-PMT(G7342*VLOOKUP(E7342,index!$A$1:$B$6,2,0),C7342,F7342,0,0))</f>
        <v/>
      </c>
      <c r="O7342" s="11" t="str">
        <f t="shared" si="709"/>
        <v/>
      </c>
      <c r="P7342" s="11" t="str">
        <f t="shared" si="704"/>
        <v/>
      </c>
    </row>
    <row r="7343" spans="1:16" x14ac:dyDescent="0.25">
      <c r="A7343" s="9" t="str">
        <f>IF(A7342="","",IF(B7342&lt;C7342,A7342,IF(A7342=MAX('entry data'!$B$8:$B$507),"",A7342+1)))</f>
        <v/>
      </c>
      <c r="B7343" s="9" t="str">
        <f t="shared" si="705"/>
        <v/>
      </c>
      <c r="C7343" s="9" t="str">
        <f>IF(ISERROR(VLOOKUP(A7343,'entry data'!B:G,6,0)),"",VLOOKUP(A7343,'entry data'!B:G,6,0))</f>
        <v/>
      </c>
      <c r="D7343" s="9" t="str">
        <f>IF(ISERROR(VLOOKUP(A7343,'entry data'!B:C,2,0)),"",VLOOKUP(A7343,'entry data'!B:C,2,0))</f>
        <v/>
      </c>
      <c r="E7343" s="9" t="str">
        <f>IF(ISERROR(VLOOKUP(A7343,'entry data'!B:E,4,0)),"",VLOOKUP(A7343,'entry data'!B:E,4,0))</f>
        <v/>
      </c>
      <c r="F7343" s="11" t="str">
        <f>IF(A7343="","",IF(ISERROR(VLOOKUP(A7343,'entry data'!B:F,5,0)),"",VLOOKUP(A7343,'entry data'!B:F,5,0)))</f>
        <v/>
      </c>
      <c r="G7343" s="12" t="str">
        <f>IF(A7343="","",IF(ISERROR(VLOOKUP(A7343,'entry data'!B:I,8,0)),"",VLOOKUP(A7343,'entry data'!B:I,7,0)))</f>
        <v/>
      </c>
      <c r="H7343" s="13" t="str">
        <f>IF(A7343="","",IF(B7343=1,VLOOKUP(A7343,'entry data'!B:D,3,0),I7342))</f>
        <v/>
      </c>
      <c r="I7343" s="14" t="str">
        <f>IF(A7343="","",IF(E7343="weekly",7,IF(E7343="fortnightly",14,IF(E7343="monthly",DATE(IF(MONTH(H7343)=12,YEAR(H7343)+1,YEAR(H7343)),VLOOKUP(MONTH(H7343),index!$D$2:$G$13,2,0),DAY(H7343)),
IF(E7343="quarterly",DATE(IF(MONTH(H7343)&gt;=10,YEAR(H7343)+1,YEAR(H7343)),VLOOKUP(MONTH(H7343),index!$D$2:$G$13,3,0),DAY(H7343)),
IF(E7343="halfyearly",DATE(IF(MONTH(H7343)&gt;=7,YEAR(H7343)+1,YEAR(H7343)),VLOOKUP(MONTH(H7343),index!$D$2:$G$13,4,0),DAY(H7343)),
DATE(YEAR(H7343)+1,MONTH(H7343),DAY(H7343)))))-H7343))+H7343)</f>
        <v/>
      </c>
      <c r="J7343" s="9" t="str">
        <f t="shared" si="706"/>
        <v/>
      </c>
      <c r="K7343" s="11" t="str">
        <f t="shared" si="707"/>
        <v/>
      </c>
      <c r="L7343" s="11" t="str">
        <f t="shared" si="708"/>
        <v/>
      </c>
      <c r="M7343" s="11" t="str">
        <f>IF(A7343="","",VLOOKUP(E7343,index!$A$1:$B$6,2,0)*K7343*G7343)</f>
        <v/>
      </c>
      <c r="N7343" s="11" t="str">
        <f>IF(A7343="","",-PMT(G7343*VLOOKUP(E7343,index!$A$1:$B$6,2,0),C7343,F7343,0,0))</f>
        <v/>
      </c>
      <c r="O7343" s="11" t="str">
        <f t="shared" si="709"/>
        <v/>
      </c>
      <c r="P7343" s="11" t="str">
        <f t="shared" si="704"/>
        <v/>
      </c>
    </row>
    <row r="7344" spans="1:16" x14ac:dyDescent="0.25">
      <c r="A7344" s="9" t="str">
        <f>IF(A7343="","",IF(B7343&lt;C7343,A7343,IF(A7343=MAX('entry data'!$B$8:$B$507),"",A7343+1)))</f>
        <v/>
      </c>
      <c r="B7344" s="9" t="str">
        <f t="shared" si="705"/>
        <v/>
      </c>
      <c r="C7344" s="9" t="str">
        <f>IF(ISERROR(VLOOKUP(A7344,'entry data'!B:G,6,0)),"",VLOOKUP(A7344,'entry data'!B:G,6,0))</f>
        <v/>
      </c>
      <c r="D7344" s="9" t="str">
        <f>IF(ISERROR(VLOOKUP(A7344,'entry data'!B:C,2,0)),"",VLOOKUP(A7344,'entry data'!B:C,2,0))</f>
        <v/>
      </c>
      <c r="E7344" s="9" t="str">
        <f>IF(ISERROR(VLOOKUP(A7344,'entry data'!B:E,4,0)),"",VLOOKUP(A7344,'entry data'!B:E,4,0))</f>
        <v/>
      </c>
      <c r="F7344" s="11" t="str">
        <f>IF(A7344="","",IF(ISERROR(VLOOKUP(A7344,'entry data'!B:F,5,0)),"",VLOOKUP(A7344,'entry data'!B:F,5,0)))</f>
        <v/>
      </c>
      <c r="G7344" s="12" t="str">
        <f>IF(A7344="","",IF(ISERROR(VLOOKUP(A7344,'entry data'!B:I,8,0)),"",VLOOKUP(A7344,'entry data'!B:I,7,0)))</f>
        <v/>
      </c>
      <c r="H7344" s="13" t="str">
        <f>IF(A7344="","",IF(B7344=1,VLOOKUP(A7344,'entry data'!B:D,3,0),I7343))</f>
        <v/>
      </c>
      <c r="I7344" s="14" t="str">
        <f>IF(A7344="","",IF(E7344="weekly",7,IF(E7344="fortnightly",14,IF(E7344="monthly",DATE(IF(MONTH(H7344)=12,YEAR(H7344)+1,YEAR(H7344)),VLOOKUP(MONTH(H7344),index!$D$2:$G$13,2,0),DAY(H7344)),
IF(E7344="quarterly",DATE(IF(MONTH(H7344)&gt;=10,YEAR(H7344)+1,YEAR(H7344)),VLOOKUP(MONTH(H7344),index!$D$2:$G$13,3,0),DAY(H7344)),
IF(E7344="halfyearly",DATE(IF(MONTH(H7344)&gt;=7,YEAR(H7344)+1,YEAR(H7344)),VLOOKUP(MONTH(H7344),index!$D$2:$G$13,4,0),DAY(H7344)),
DATE(YEAR(H7344)+1,MONTH(H7344),DAY(H7344)))))-H7344))+H7344)</f>
        <v/>
      </c>
      <c r="J7344" s="9" t="str">
        <f t="shared" si="706"/>
        <v/>
      </c>
      <c r="K7344" s="11" t="str">
        <f t="shared" si="707"/>
        <v/>
      </c>
      <c r="L7344" s="11" t="str">
        <f t="shared" si="708"/>
        <v/>
      </c>
      <c r="M7344" s="11" t="str">
        <f>IF(A7344="","",VLOOKUP(E7344,index!$A$1:$B$6,2,0)*K7344*G7344)</f>
        <v/>
      </c>
      <c r="N7344" s="11" t="str">
        <f>IF(A7344="","",-PMT(G7344*VLOOKUP(E7344,index!$A$1:$B$6,2,0),C7344,F7344,0,0))</f>
        <v/>
      </c>
      <c r="O7344" s="11" t="str">
        <f t="shared" si="709"/>
        <v/>
      </c>
      <c r="P7344" s="11" t="str">
        <f t="shared" si="704"/>
        <v/>
      </c>
    </row>
    <row r="7345" spans="1:16" x14ac:dyDescent="0.25">
      <c r="A7345" s="9" t="str">
        <f>IF(A7344="","",IF(B7344&lt;C7344,A7344,IF(A7344=MAX('entry data'!$B$8:$B$507),"",A7344+1)))</f>
        <v/>
      </c>
      <c r="B7345" s="9" t="str">
        <f t="shared" si="705"/>
        <v/>
      </c>
      <c r="C7345" s="9" t="str">
        <f>IF(ISERROR(VLOOKUP(A7345,'entry data'!B:G,6,0)),"",VLOOKUP(A7345,'entry data'!B:G,6,0))</f>
        <v/>
      </c>
      <c r="D7345" s="9" t="str">
        <f>IF(ISERROR(VLOOKUP(A7345,'entry data'!B:C,2,0)),"",VLOOKUP(A7345,'entry data'!B:C,2,0))</f>
        <v/>
      </c>
      <c r="E7345" s="9" t="str">
        <f>IF(ISERROR(VLOOKUP(A7345,'entry data'!B:E,4,0)),"",VLOOKUP(A7345,'entry data'!B:E,4,0))</f>
        <v/>
      </c>
      <c r="F7345" s="11" t="str">
        <f>IF(A7345="","",IF(ISERROR(VLOOKUP(A7345,'entry data'!B:F,5,0)),"",VLOOKUP(A7345,'entry data'!B:F,5,0)))</f>
        <v/>
      </c>
      <c r="G7345" s="12" t="str">
        <f>IF(A7345="","",IF(ISERROR(VLOOKUP(A7345,'entry data'!B:I,8,0)),"",VLOOKUP(A7345,'entry data'!B:I,7,0)))</f>
        <v/>
      </c>
      <c r="H7345" s="13" t="str">
        <f>IF(A7345="","",IF(B7345=1,VLOOKUP(A7345,'entry data'!B:D,3,0),I7344))</f>
        <v/>
      </c>
      <c r="I7345" s="14" t="str">
        <f>IF(A7345="","",IF(E7345="weekly",7,IF(E7345="fortnightly",14,IF(E7345="monthly",DATE(IF(MONTH(H7345)=12,YEAR(H7345)+1,YEAR(H7345)),VLOOKUP(MONTH(H7345),index!$D$2:$G$13,2,0),DAY(H7345)),
IF(E7345="quarterly",DATE(IF(MONTH(H7345)&gt;=10,YEAR(H7345)+1,YEAR(H7345)),VLOOKUP(MONTH(H7345),index!$D$2:$G$13,3,0),DAY(H7345)),
IF(E7345="halfyearly",DATE(IF(MONTH(H7345)&gt;=7,YEAR(H7345)+1,YEAR(H7345)),VLOOKUP(MONTH(H7345),index!$D$2:$G$13,4,0),DAY(H7345)),
DATE(YEAR(H7345)+1,MONTH(H7345),DAY(H7345)))))-H7345))+H7345)</f>
        <v/>
      </c>
      <c r="J7345" s="9" t="str">
        <f t="shared" si="706"/>
        <v/>
      </c>
      <c r="K7345" s="11" t="str">
        <f t="shared" si="707"/>
        <v/>
      </c>
      <c r="L7345" s="11" t="str">
        <f t="shared" si="708"/>
        <v/>
      </c>
      <c r="M7345" s="11" t="str">
        <f>IF(A7345="","",VLOOKUP(E7345,index!$A$1:$B$6,2,0)*K7345*G7345)</f>
        <v/>
      </c>
      <c r="N7345" s="11" t="str">
        <f>IF(A7345="","",-PMT(G7345*VLOOKUP(E7345,index!$A$1:$B$6,2,0),C7345,F7345,0,0))</f>
        <v/>
      </c>
      <c r="O7345" s="11" t="str">
        <f t="shared" si="709"/>
        <v/>
      </c>
      <c r="P7345" s="11" t="str">
        <f t="shared" si="704"/>
        <v/>
      </c>
    </row>
    <row r="7346" spans="1:16" x14ac:dyDescent="0.25">
      <c r="A7346" s="9" t="str">
        <f>IF(A7345="","",IF(B7345&lt;C7345,A7345,IF(A7345=MAX('entry data'!$B$8:$B$507),"",A7345+1)))</f>
        <v/>
      </c>
      <c r="B7346" s="9" t="str">
        <f t="shared" si="705"/>
        <v/>
      </c>
      <c r="C7346" s="9" t="str">
        <f>IF(ISERROR(VLOOKUP(A7346,'entry data'!B:G,6,0)),"",VLOOKUP(A7346,'entry data'!B:G,6,0))</f>
        <v/>
      </c>
      <c r="D7346" s="9" t="str">
        <f>IF(ISERROR(VLOOKUP(A7346,'entry data'!B:C,2,0)),"",VLOOKUP(A7346,'entry data'!B:C,2,0))</f>
        <v/>
      </c>
      <c r="E7346" s="9" t="str">
        <f>IF(ISERROR(VLOOKUP(A7346,'entry data'!B:E,4,0)),"",VLOOKUP(A7346,'entry data'!B:E,4,0))</f>
        <v/>
      </c>
      <c r="F7346" s="11" t="str">
        <f>IF(A7346="","",IF(ISERROR(VLOOKUP(A7346,'entry data'!B:F,5,0)),"",VLOOKUP(A7346,'entry data'!B:F,5,0)))</f>
        <v/>
      </c>
      <c r="G7346" s="12" t="str">
        <f>IF(A7346="","",IF(ISERROR(VLOOKUP(A7346,'entry data'!B:I,8,0)),"",VLOOKUP(A7346,'entry data'!B:I,7,0)))</f>
        <v/>
      </c>
      <c r="H7346" s="13" t="str">
        <f>IF(A7346="","",IF(B7346=1,VLOOKUP(A7346,'entry data'!B:D,3,0),I7345))</f>
        <v/>
      </c>
      <c r="I7346" s="14" t="str">
        <f>IF(A7346="","",IF(E7346="weekly",7,IF(E7346="fortnightly",14,IF(E7346="monthly",DATE(IF(MONTH(H7346)=12,YEAR(H7346)+1,YEAR(H7346)),VLOOKUP(MONTH(H7346),index!$D$2:$G$13,2,0),DAY(H7346)),
IF(E7346="quarterly",DATE(IF(MONTH(H7346)&gt;=10,YEAR(H7346)+1,YEAR(H7346)),VLOOKUP(MONTH(H7346),index!$D$2:$G$13,3,0),DAY(H7346)),
IF(E7346="halfyearly",DATE(IF(MONTH(H7346)&gt;=7,YEAR(H7346)+1,YEAR(H7346)),VLOOKUP(MONTH(H7346),index!$D$2:$G$13,4,0),DAY(H7346)),
DATE(YEAR(H7346)+1,MONTH(H7346),DAY(H7346)))))-H7346))+H7346)</f>
        <v/>
      </c>
      <c r="J7346" s="9" t="str">
        <f t="shared" si="706"/>
        <v/>
      </c>
      <c r="K7346" s="11" t="str">
        <f t="shared" si="707"/>
        <v/>
      </c>
      <c r="L7346" s="11" t="str">
        <f t="shared" si="708"/>
        <v/>
      </c>
      <c r="M7346" s="11" t="str">
        <f>IF(A7346="","",VLOOKUP(E7346,index!$A$1:$B$6,2,0)*K7346*G7346)</f>
        <v/>
      </c>
      <c r="N7346" s="11" t="str">
        <f>IF(A7346="","",-PMT(G7346*VLOOKUP(E7346,index!$A$1:$B$6,2,0),C7346,F7346,0,0))</f>
        <v/>
      </c>
      <c r="O7346" s="11" t="str">
        <f t="shared" si="709"/>
        <v/>
      </c>
      <c r="P7346" s="11" t="str">
        <f t="shared" si="704"/>
        <v/>
      </c>
    </row>
    <row r="7347" spans="1:16" x14ac:dyDescent="0.25">
      <c r="A7347" s="9" t="str">
        <f>IF(A7346="","",IF(B7346&lt;C7346,A7346,IF(A7346=MAX('entry data'!$B$8:$B$507),"",A7346+1)))</f>
        <v/>
      </c>
      <c r="B7347" s="9" t="str">
        <f t="shared" si="705"/>
        <v/>
      </c>
      <c r="C7347" s="9" t="str">
        <f>IF(ISERROR(VLOOKUP(A7347,'entry data'!B:G,6,0)),"",VLOOKUP(A7347,'entry data'!B:G,6,0))</f>
        <v/>
      </c>
      <c r="D7347" s="9" t="str">
        <f>IF(ISERROR(VLOOKUP(A7347,'entry data'!B:C,2,0)),"",VLOOKUP(A7347,'entry data'!B:C,2,0))</f>
        <v/>
      </c>
      <c r="E7347" s="9" t="str">
        <f>IF(ISERROR(VLOOKUP(A7347,'entry data'!B:E,4,0)),"",VLOOKUP(A7347,'entry data'!B:E,4,0))</f>
        <v/>
      </c>
      <c r="F7347" s="11" t="str">
        <f>IF(A7347="","",IF(ISERROR(VLOOKUP(A7347,'entry data'!B:F,5,0)),"",VLOOKUP(A7347,'entry data'!B:F,5,0)))</f>
        <v/>
      </c>
      <c r="G7347" s="12" t="str">
        <f>IF(A7347="","",IF(ISERROR(VLOOKUP(A7347,'entry data'!B:I,8,0)),"",VLOOKUP(A7347,'entry data'!B:I,7,0)))</f>
        <v/>
      </c>
      <c r="H7347" s="13" t="str">
        <f>IF(A7347="","",IF(B7347=1,VLOOKUP(A7347,'entry data'!B:D,3,0),I7346))</f>
        <v/>
      </c>
      <c r="I7347" s="14" t="str">
        <f>IF(A7347="","",IF(E7347="weekly",7,IF(E7347="fortnightly",14,IF(E7347="monthly",DATE(IF(MONTH(H7347)=12,YEAR(H7347)+1,YEAR(H7347)),VLOOKUP(MONTH(H7347),index!$D$2:$G$13,2,0),DAY(H7347)),
IF(E7347="quarterly",DATE(IF(MONTH(H7347)&gt;=10,YEAR(H7347)+1,YEAR(H7347)),VLOOKUP(MONTH(H7347),index!$D$2:$G$13,3,0),DAY(H7347)),
IF(E7347="halfyearly",DATE(IF(MONTH(H7347)&gt;=7,YEAR(H7347)+1,YEAR(H7347)),VLOOKUP(MONTH(H7347),index!$D$2:$G$13,4,0),DAY(H7347)),
DATE(YEAR(H7347)+1,MONTH(H7347),DAY(H7347)))))-H7347))+H7347)</f>
        <v/>
      </c>
      <c r="J7347" s="9" t="str">
        <f t="shared" si="706"/>
        <v/>
      </c>
      <c r="K7347" s="11" t="str">
        <f t="shared" si="707"/>
        <v/>
      </c>
      <c r="L7347" s="11" t="str">
        <f t="shared" si="708"/>
        <v/>
      </c>
      <c r="M7347" s="11" t="str">
        <f>IF(A7347="","",VLOOKUP(E7347,index!$A$1:$B$6,2,0)*K7347*G7347)</f>
        <v/>
      </c>
      <c r="N7347" s="11" t="str">
        <f>IF(A7347="","",-PMT(G7347*VLOOKUP(E7347,index!$A$1:$B$6,2,0),C7347,F7347,0,0))</f>
        <v/>
      </c>
      <c r="O7347" s="11" t="str">
        <f t="shared" si="709"/>
        <v/>
      </c>
      <c r="P7347" s="11" t="str">
        <f t="shared" si="704"/>
        <v/>
      </c>
    </row>
    <row r="7348" spans="1:16" x14ac:dyDescent="0.25">
      <c r="A7348" s="9" t="str">
        <f>IF(A7347="","",IF(B7347&lt;C7347,A7347,IF(A7347=MAX('entry data'!$B$8:$B$507),"",A7347+1)))</f>
        <v/>
      </c>
      <c r="B7348" s="9" t="str">
        <f t="shared" si="705"/>
        <v/>
      </c>
      <c r="C7348" s="9" t="str">
        <f>IF(ISERROR(VLOOKUP(A7348,'entry data'!B:G,6,0)),"",VLOOKUP(A7348,'entry data'!B:G,6,0))</f>
        <v/>
      </c>
      <c r="D7348" s="9" t="str">
        <f>IF(ISERROR(VLOOKUP(A7348,'entry data'!B:C,2,0)),"",VLOOKUP(A7348,'entry data'!B:C,2,0))</f>
        <v/>
      </c>
      <c r="E7348" s="9" t="str">
        <f>IF(ISERROR(VLOOKUP(A7348,'entry data'!B:E,4,0)),"",VLOOKUP(A7348,'entry data'!B:E,4,0))</f>
        <v/>
      </c>
      <c r="F7348" s="11" t="str">
        <f>IF(A7348="","",IF(ISERROR(VLOOKUP(A7348,'entry data'!B:F,5,0)),"",VLOOKUP(A7348,'entry data'!B:F,5,0)))</f>
        <v/>
      </c>
      <c r="G7348" s="12" t="str">
        <f>IF(A7348="","",IF(ISERROR(VLOOKUP(A7348,'entry data'!B:I,8,0)),"",VLOOKUP(A7348,'entry data'!B:I,7,0)))</f>
        <v/>
      </c>
      <c r="H7348" s="13" t="str">
        <f>IF(A7348="","",IF(B7348=1,VLOOKUP(A7348,'entry data'!B:D,3,0),I7347))</f>
        <v/>
      </c>
      <c r="I7348" s="14" t="str">
        <f>IF(A7348="","",IF(E7348="weekly",7,IF(E7348="fortnightly",14,IF(E7348="monthly",DATE(IF(MONTH(H7348)=12,YEAR(H7348)+1,YEAR(H7348)),VLOOKUP(MONTH(H7348),index!$D$2:$G$13,2,0),DAY(H7348)),
IF(E7348="quarterly",DATE(IF(MONTH(H7348)&gt;=10,YEAR(H7348)+1,YEAR(H7348)),VLOOKUP(MONTH(H7348),index!$D$2:$G$13,3,0),DAY(H7348)),
IF(E7348="halfyearly",DATE(IF(MONTH(H7348)&gt;=7,YEAR(H7348)+1,YEAR(H7348)),VLOOKUP(MONTH(H7348),index!$D$2:$G$13,4,0),DAY(H7348)),
DATE(YEAR(H7348)+1,MONTH(H7348),DAY(H7348)))))-H7348))+H7348)</f>
        <v/>
      </c>
      <c r="J7348" s="9" t="str">
        <f t="shared" si="706"/>
        <v/>
      </c>
      <c r="K7348" s="11" t="str">
        <f t="shared" si="707"/>
        <v/>
      </c>
      <c r="L7348" s="11" t="str">
        <f t="shared" si="708"/>
        <v/>
      </c>
      <c r="M7348" s="11" t="str">
        <f>IF(A7348="","",VLOOKUP(E7348,index!$A$1:$B$6,2,0)*K7348*G7348)</f>
        <v/>
      </c>
      <c r="N7348" s="11" t="str">
        <f>IF(A7348="","",-PMT(G7348*VLOOKUP(E7348,index!$A$1:$B$6,2,0),C7348,F7348,0,0))</f>
        <v/>
      </c>
      <c r="O7348" s="11" t="str">
        <f t="shared" si="709"/>
        <v/>
      </c>
      <c r="P7348" s="11" t="str">
        <f t="shared" si="704"/>
        <v/>
      </c>
    </row>
    <row r="7349" spans="1:16" x14ac:dyDescent="0.25">
      <c r="A7349" s="9" t="str">
        <f>IF(A7348="","",IF(B7348&lt;C7348,A7348,IF(A7348=MAX('entry data'!$B$8:$B$507),"",A7348+1)))</f>
        <v/>
      </c>
      <c r="B7349" s="9" t="str">
        <f t="shared" si="705"/>
        <v/>
      </c>
      <c r="C7349" s="9" t="str">
        <f>IF(ISERROR(VLOOKUP(A7349,'entry data'!B:G,6,0)),"",VLOOKUP(A7349,'entry data'!B:G,6,0))</f>
        <v/>
      </c>
      <c r="D7349" s="9" t="str">
        <f>IF(ISERROR(VLOOKUP(A7349,'entry data'!B:C,2,0)),"",VLOOKUP(A7349,'entry data'!B:C,2,0))</f>
        <v/>
      </c>
      <c r="E7349" s="9" t="str">
        <f>IF(ISERROR(VLOOKUP(A7349,'entry data'!B:E,4,0)),"",VLOOKUP(A7349,'entry data'!B:E,4,0))</f>
        <v/>
      </c>
      <c r="F7349" s="11" t="str">
        <f>IF(A7349="","",IF(ISERROR(VLOOKUP(A7349,'entry data'!B:F,5,0)),"",VLOOKUP(A7349,'entry data'!B:F,5,0)))</f>
        <v/>
      </c>
      <c r="G7349" s="12" t="str">
        <f>IF(A7349="","",IF(ISERROR(VLOOKUP(A7349,'entry data'!B:I,8,0)),"",VLOOKUP(A7349,'entry data'!B:I,7,0)))</f>
        <v/>
      </c>
      <c r="H7349" s="13" t="str">
        <f>IF(A7349="","",IF(B7349=1,VLOOKUP(A7349,'entry data'!B:D,3,0),I7348))</f>
        <v/>
      </c>
      <c r="I7349" s="14" t="str">
        <f>IF(A7349="","",IF(E7349="weekly",7,IF(E7349="fortnightly",14,IF(E7349="monthly",DATE(IF(MONTH(H7349)=12,YEAR(H7349)+1,YEAR(H7349)),VLOOKUP(MONTH(H7349),index!$D$2:$G$13,2,0),DAY(H7349)),
IF(E7349="quarterly",DATE(IF(MONTH(H7349)&gt;=10,YEAR(H7349)+1,YEAR(H7349)),VLOOKUP(MONTH(H7349),index!$D$2:$G$13,3,0),DAY(H7349)),
IF(E7349="halfyearly",DATE(IF(MONTH(H7349)&gt;=7,YEAR(H7349)+1,YEAR(H7349)),VLOOKUP(MONTH(H7349),index!$D$2:$G$13,4,0),DAY(H7349)),
DATE(YEAR(H7349)+1,MONTH(H7349),DAY(H7349)))))-H7349))+H7349)</f>
        <v/>
      </c>
      <c r="J7349" s="9" t="str">
        <f t="shared" si="706"/>
        <v/>
      </c>
      <c r="K7349" s="11" t="str">
        <f t="shared" si="707"/>
        <v/>
      </c>
      <c r="L7349" s="11" t="str">
        <f t="shared" si="708"/>
        <v/>
      </c>
      <c r="M7349" s="11" t="str">
        <f>IF(A7349="","",VLOOKUP(E7349,index!$A$1:$B$6,2,0)*K7349*G7349)</f>
        <v/>
      </c>
      <c r="N7349" s="11" t="str">
        <f>IF(A7349="","",-PMT(G7349*VLOOKUP(E7349,index!$A$1:$B$6,2,0),C7349,F7349,0,0))</f>
        <v/>
      </c>
      <c r="O7349" s="11" t="str">
        <f t="shared" si="709"/>
        <v/>
      </c>
      <c r="P7349" s="11" t="str">
        <f t="shared" si="704"/>
        <v/>
      </c>
    </row>
    <row r="7350" spans="1:16" x14ac:dyDescent="0.25">
      <c r="A7350" s="9" t="str">
        <f>IF(A7349="","",IF(B7349&lt;C7349,A7349,IF(A7349=MAX('entry data'!$B$8:$B$507),"",A7349+1)))</f>
        <v/>
      </c>
      <c r="B7350" s="9" t="str">
        <f t="shared" si="705"/>
        <v/>
      </c>
      <c r="C7350" s="9" t="str">
        <f>IF(ISERROR(VLOOKUP(A7350,'entry data'!B:G,6,0)),"",VLOOKUP(A7350,'entry data'!B:G,6,0))</f>
        <v/>
      </c>
      <c r="D7350" s="9" t="str">
        <f>IF(ISERROR(VLOOKUP(A7350,'entry data'!B:C,2,0)),"",VLOOKUP(A7350,'entry data'!B:C,2,0))</f>
        <v/>
      </c>
      <c r="E7350" s="9" t="str">
        <f>IF(ISERROR(VLOOKUP(A7350,'entry data'!B:E,4,0)),"",VLOOKUP(A7350,'entry data'!B:E,4,0))</f>
        <v/>
      </c>
      <c r="F7350" s="11" t="str">
        <f>IF(A7350="","",IF(ISERROR(VLOOKUP(A7350,'entry data'!B:F,5,0)),"",VLOOKUP(A7350,'entry data'!B:F,5,0)))</f>
        <v/>
      </c>
      <c r="G7350" s="12" t="str">
        <f>IF(A7350="","",IF(ISERROR(VLOOKUP(A7350,'entry data'!B:I,8,0)),"",VLOOKUP(A7350,'entry data'!B:I,7,0)))</f>
        <v/>
      </c>
      <c r="H7350" s="13" t="str">
        <f>IF(A7350="","",IF(B7350=1,VLOOKUP(A7350,'entry data'!B:D,3,0),I7349))</f>
        <v/>
      </c>
      <c r="I7350" s="14" t="str">
        <f>IF(A7350="","",IF(E7350="weekly",7,IF(E7350="fortnightly",14,IF(E7350="monthly",DATE(IF(MONTH(H7350)=12,YEAR(H7350)+1,YEAR(H7350)),VLOOKUP(MONTH(H7350),index!$D$2:$G$13,2,0),DAY(H7350)),
IF(E7350="quarterly",DATE(IF(MONTH(H7350)&gt;=10,YEAR(H7350)+1,YEAR(H7350)),VLOOKUP(MONTH(H7350),index!$D$2:$G$13,3,0),DAY(H7350)),
IF(E7350="halfyearly",DATE(IF(MONTH(H7350)&gt;=7,YEAR(H7350)+1,YEAR(H7350)),VLOOKUP(MONTH(H7350),index!$D$2:$G$13,4,0),DAY(H7350)),
DATE(YEAR(H7350)+1,MONTH(H7350),DAY(H7350)))))-H7350))+H7350)</f>
        <v/>
      </c>
      <c r="J7350" s="9" t="str">
        <f t="shared" si="706"/>
        <v/>
      </c>
      <c r="K7350" s="11" t="str">
        <f t="shared" si="707"/>
        <v/>
      </c>
      <c r="L7350" s="11" t="str">
        <f t="shared" si="708"/>
        <v/>
      </c>
      <c r="M7350" s="11" t="str">
        <f>IF(A7350="","",VLOOKUP(E7350,index!$A$1:$B$6,2,0)*K7350*G7350)</f>
        <v/>
      </c>
      <c r="N7350" s="11" t="str">
        <f>IF(A7350="","",-PMT(G7350*VLOOKUP(E7350,index!$A$1:$B$6,2,0),C7350,F7350,0,0))</f>
        <v/>
      </c>
      <c r="O7350" s="11" t="str">
        <f t="shared" si="709"/>
        <v/>
      </c>
      <c r="P7350" s="11" t="str">
        <f t="shared" si="704"/>
        <v/>
      </c>
    </row>
    <row r="7351" spans="1:16" x14ac:dyDescent="0.25">
      <c r="A7351" s="9" t="str">
        <f>IF(A7350="","",IF(B7350&lt;C7350,A7350,IF(A7350=MAX('entry data'!$B$8:$B$507),"",A7350+1)))</f>
        <v/>
      </c>
      <c r="B7351" s="9" t="str">
        <f t="shared" si="705"/>
        <v/>
      </c>
      <c r="C7351" s="9" t="str">
        <f>IF(ISERROR(VLOOKUP(A7351,'entry data'!B:G,6,0)),"",VLOOKUP(A7351,'entry data'!B:G,6,0))</f>
        <v/>
      </c>
      <c r="D7351" s="9" t="str">
        <f>IF(ISERROR(VLOOKUP(A7351,'entry data'!B:C,2,0)),"",VLOOKUP(A7351,'entry data'!B:C,2,0))</f>
        <v/>
      </c>
      <c r="E7351" s="9" t="str">
        <f>IF(ISERROR(VLOOKUP(A7351,'entry data'!B:E,4,0)),"",VLOOKUP(A7351,'entry data'!B:E,4,0))</f>
        <v/>
      </c>
      <c r="F7351" s="11" t="str">
        <f>IF(A7351="","",IF(ISERROR(VLOOKUP(A7351,'entry data'!B:F,5,0)),"",VLOOKUP(A7351,'entry data'!B:F,5,0)))</f>
        <v/>
      </c>
      <c r="G7351" s="12" t="str">
        <f>IF(A7351="","",IF(ISERROR(VLOOKUP(A7351,'entry data'!B:I,8,0)),"",VLOOKUP(A7351,'entry data'!B:I,7,0)))</f>
        <v/>
      </c>
      <c r="H7351" s="13" t="str">
        <f>IF(A7351="","",IF(B7351=1,VLOOKUP(A7351,'entry data'!B:D,3,0),I7350))</f>
        <v/>
      </c>
      <c r="I7351" s="14" t="str">
        <f>IF(A7351="","",IF(E7351="weekly",7,IF(E7351="fortnightly",14,IF(E7351="monthly",DATE(IF(MONTH(H7351)=12,YEAR(H7351)+1,YEAR(H7351)),VLOOKUP(MONTH(H7351),index!$D$2:$G$13,2,0),DAY(H7351)),
IF(E7351="quarterly",DATE(IF(MONTH(H7351)&gt;=10,YEAR(H7351)+1,YEAR(H7351)),VLOOKUP(MONTH(H7351),index!$D$2:$G$13,3,0),DAY(H7351)),
IF(E7351="halfyearly",DATE(IF(MONTH(H7351)&gt;=7,YEAR(H7351)+1,YEAR(H7351)),VLOOKUP(MONTH(H7351),index!$D$2:$G$13,4,0),DAY(H7351)),
DATE(YEAR(H7351)+1,MONTH(H7351),DAY(H7351)))))-H7351))+H7351)</f>
        <v/>
      </c>
      <c r="J7351" s="9" t="str">
        <f t="shared" si="706"/>
        <v/>
      </c>
      <c r="K7351" s="11" t="str">
        <f t="shared" si="707"/>
        <v/>
      </c>
      <c r="L7351" s="11" t="str">
        <f t="shared" si="708"/>
        <v/>
      </c>
      <c r="M7351" s="11" t="str">
        <f>IF(A7351="","",VLOOKUP(E7351,index!$A$1:$B$6,2,0)*K7351*G7351)</f>
        <v/>
      </c>
      <c r="N7351" s="11" t="str">
        <f>IF(A7351="","",-PMT(G7351*VLOOKUP(E7351,index!$A$1:$B$6,2,0),C7351,F7351,0,0))</f>
        <v/>
      </c>
      <c r="O7351" s="11" t="str">
        <f t="shared" si="709"/>
        <v/>
      </c>
      <c r="P7351" s="11" t="str">
        <f t="shared" si="704"/>
        <v/>
      </c>
    </row>
    <row r="7352" spans="1:16" x14ac:dyDescent="0.25">
      <c r="A7352" s="9" t="str">
        <f>IF(A7351="","",IF(B7351&lt;C7351,A7351,IF(A7351=MAX('entry data'!$B$8:$B$507),"",A7351+1)))</f>
        <v/>
      </c>
      <c r="B7352" s="9" t="str">
        <f t="shared" si="705"/>
        <v/>
      </c>
      <c r="C7352" s="9" t="str">
        <f>IF(ISERROR(VLOOKUP(A7352,'entry data'!B:G,6,0)),"",VLOOKUP(A7352,'entry data'!B:G,6,0))</f>
        <v/>
      </c>
      <c r="D7352" s="9" t="str">
        <f>IF(ISERROR(VLOOKUP(A7352,'entry data'!B:C,2,0)),"",VLOOKUP(A7352,'entry data'!B:C,2,0))</f>
        <v/>
      </c>
      <c r="E7352" s="9" t="str">
        <f>IF(ISERROR(VLOOKUP(A7352,'entry data'!B:E,4,0)),"",VLOOKUP(A7352,'entry data'!B:E,4,0))</f>
        <v/>
      </c>
      <c r="F7352" s="11" t="str">
        <f>IF(A7352="","",IF(ISERROR(VLOOKUP(A7352,'entry data'!B:F,5,0)),"",VLOOKUP(A7352,'entry data'!B:F,5,0)))</f>
        <v/>
      </c>
      <c r="G7352" s="12" t="str">
        <f>IF(A7352="","",IF(ISERROR(VLOOKUP(A7352,'entry data'!B:I,8,0)),"",VLOOKUP(A7352,'entry data'!B:I,7,0)))</f>
        <v/>
      </c>
      <c r="H7352" s="13" t="str">
        <f>IF(A7352="","",IF(B7352=1,VLOOKUP(A7352,'entry data'!B:D,3,0),I7351))</f>
        <v/>
      </c>
      <c r="I7352" s="14" t="str">
        <f>IF(A7352="","",IF(E7352="weekly",7,IF(E7352="fortnightly",14,IF(E7352="monthly",DATE(IF(MONTH(H7352)=12,YEAR(H7352)+1,YEAR(H7352)),VLOOKUP(MONTH(H7352),index!$D$2:$G$13,2,0),DAY(H7352)),
IF(E7352="quarterly",DATE(IF(MONTH(H7352)&gt;=10,YEAR(H7352)+1,YEAR(H7352)),VLOOKUP(MONTH(H7352),index!$D$2:$G$13,3,0),DAY(H7352)),
IF(E7352="halfyearly",DATE(IF(MONTH(H7352)&gt;=7,YEAR(H7352)+1,YEAR(H7352)),VLOOKUP(MONTH(H7352),index!$D$2:$G$13,4,0),DAY(H7352)),
DATE(YEAR(H7352)+1,MONTH(H7352),DAY(H7352)))))-H7352))+H7352)</f>
        <v/>
      </c>
      <c r="J7352" s="9" t="str">
        <f t="shared" si="706"/>
        <v/>
      </c>
      <c r="K7352" s="11" t="str">
        <f t="shared" si="707"/>
        <v/>
      </c>
      <c r="L7352" s="11" t="str">
        <f t="shared" si="708"/>
        <v/>
      </c>
      <c r="M7352" s="11" t="str">
        <f>IF(A7352="","",VLOOKUP(E7352,index!$A$1:$B$6,2,0)*K7352*G7352)</f>
        <v/>
      </c>
      <c r="N7352" s="11" t="str">
        <f>IF(A7352="","",-PMT(G7352*VLOOKUP(E7352,index!$A$1:$B$6,2,0),C7352,F7352,0,0))</f>
        <v/>
      </c>
      <c r="O7352" s="11" t="str">
        <f t="shared" si="709"/>
        <v/>
      </c>
      <c r="P7352" s="11" t="str">
        <f t="shared" si="704"/>
        <v/>
      </c>
    </row>
    <row r="7353" spans="1:16" x14ac:dyDescent="0.25">
      <c r="A7353" s="9" t="str">
        <f>IF(A7352="","",IF(B7352&lt;C7352,A7352,IF(A7352=MAX('entry data'!$B$8:$B$507),"",A7352+1)))</f>
        <v/>
      </c>
      <c r="B7353" s="9" t="str">
        <f t="shared" si="705"/>
        <v/>
      </c>
      <c r="C7353" s="9" t="str">
        <f>IF(ISERROR(VLOOKUP(A7353,'entry data'!B:G,6,0)),"",VLOOKUP(A7353,'entry data'!B:G,6,0))</f>
        <v/>
      </c>
      <c r="D7353" s="9" t="str">
        <f>IF(ISERROR(VLOOKUP(A7353,'entry data'!B:C,2,0)),"",VLOOKUP(A7353,'entry data'!B:C,2,0))</f>
        <v/>
      </c>
      <c r="E7353" s="9" t="str">
        <f>IF(ISERROR(VLOOKUP(A7353,'entry data'!B:E,4,0)),"",VLOOKUP(A7353,'entry data'!B:E,4,0))</f>
        <v/>
      </c>
      <c r="F7353" s="11" t="str">
        <f>IF(A7353="","",IF(ISERROR(VLOOKUP(A7353,'entry data'!B:F,5,0)),"",VLOOKUP(A7353,'entry data'!B:F,5,0)))</f>
        <v/>
      </c>
      <c r="G7353" s="12" t="str">
        <f>IF(A7353="","",IF(ISERROR(VLOOKUP(A7353,'entry data'!B:I,8,0)),"",VLOOKUP(A7353,'entry data'!B:I,7,0)))</f>
        <v/>
      </c>
      <c r="H7353" s="13" t="str">
        <f>IF(A7353="","",IF(B7353=1,VLOOKUP(A7353,'entry data'!B:D,3,0),I7352))</f>
        <v/>
      </c>
      <c r="I7353" s="14" t="str">
        <f>IF(A7353="","",IF(E7353="weekly",7,IF(E7353="fortnightly",14,IF(E7353="monthly",DATE(IF(MONTH(H7353)=12,YEAR(H7353)+1,YEAR(H7353)),VLOOKUP(MONTH(H7353),index!$D$2:$G$13,2,0),DAY(H7353)),
IF(E7353="quarterly",DATE(IF(MONTH(H7353)&gt;=10,YEAR(H7353)+1,YEAR(H7353)),VLOOKUP(MONTH(H7353),index!$D$2:$G$13,3,0),DAY(H7353)),
IF(E7353="halfyearly",DATE(IF(MONTH(H7353)&gt;=7,YEAR(H7353)+1,YEAR(H7353)),VLOOKUP(MONTH(H7353),index!$D$2:$G$13,4,0),DAY(H7353)),
DATE(YEAR(H7353)+1,MONTH(H7353),DAY(H7353)))))-H7353))+H7353)</f>
        <v/>
      </c>
      <c r="J7353" s="9" t="str">
        <f t="shared" si="706"/>
        <v/>
      </c>
      <c r="K7353" s="11" t="str">
        <f t="shared" si="707"/>
        <v/>
      </c>
      <c r="L7353" s="11" t="str">
        <f t="shared" si="708"/>
        <v/>
      </c>
      <c r="M7353" s="11" t="str">
        <f>IF(A7353="","",VLOOKUP(E7353,index!$A$1:$B$6,2,0)*K7353*G7353)</f>
        <v/>
      </c>
      <c r="N7353" s="11" t="str">
        <f>IF(A7353="","",-PMT(G7353*VLOOKUP(E7353,index!$A$1:$B$6,2,0),C7353,F7353,0,0))</f>
        <v/>
      </c>
      <c r="O7353" s="11" t="str">
        <f t="shared" si="709"/>
        <v/>
      </c>
      <c r="P7353" s="11" t="str">
        <f t="shared" si="704"/>
        <v/>
      </c>
    </row>
    <row r="7354" spans="1:16" x14ac:dyDescent="0.25">
      <c r="A7354" s="9" t="str">
        <f>IF(A7353="","",IF(B7353&lt;C7353,A7353,IF(A7353=MAX('entry data'!$B$8:$B$507),"",A7353+1)))</f>
        <v/>
      </c>
      <c r="B7354" s="9" t="str">
        <f t="shared" si="705"/>
        <v/>
      </c>
      <c r="C7354" s="9" t="str">
        <f>IF(ISERROR(VLOOKUP(A7354,'entry data'!B:G,6,0)),"",VLOOKUP(A7354,'entry data'!B:G,6,0))</f>
        <v/>
      </c>
      <c r="D7354" s="9" t="str">
        <f>IF(ISERROR(VLOOKUP(A7354,'entry data'!B:C,2,0)),"",VLOOKUP(A7354,'entry data'!B:C,2,0))</f>
        <v/>
      </c>
      <c r="E7354" s="9" t="str">
        <f>IF(ISERROR(VLOOKUP(A7354,'entry data'!B:E,4,0)),"",VLOOKUP(A7354,'entry data'!B:E,4,0))</f>
        <v/>
      </c>
      <c r="F7354" s="11" t="str">
        <f>IF(A7354="","",IF(ISERROR(VLOOKUP(A7354,'entry data'!B:F,5,0)),"",VLOOKUP(A7354,'entry data'!B:F,5,0)))</f>
        <v/>
      </c>
      <c r="G7354" s="12" t="str">
        <f>IF(A7354="","",IF(ISERROR(VLOOKUP(A7354,'entry data'!B:I,8,0)),"",VLOOKUP(A7354,'entry data'!B:I,7,0)))</f>
        <v/>
      </c>
      <c r="H7354" s="13" t="str">
        <f>IF(A7354="","",IF(B7354=1,VLOOKUP(A7354,'entry data'!B:D,3,0),I7353))</f>
        <v/>
      </c>
      <c r="I7354" s="14" t="str">
        <f>IF(A7354="","",IF(E7354="weekly",7,IF(E7354="fortnightly",14,IF(E7354="monthly",DATE(IF(MONTH(H7354)=12,YEAR(H7354)+1,YEAR(H7354)),VLOOKUP(MONTH(H7354),index!$D$2:$G$13,2,0),DAY(H7354)),
IF(E7354="quarterly",DATE(IF(MONTH(H7354)&gt;=10,YEAR(H7354)+1,YEAR(H7354)),VLOOKUP(MONTH(H7354),index!$D$2:$G$13,3,0),DAY(H7354)),
IF(E7354="halfyearly",DATE(IF(MONTH(H7354)&gt;=7,YEAR(H7354)+1,YEAR(H7354)),VLOOKUP(MONTH(H7354),index!$D$2:$G$13,4,0),DAY(H7354)),
DATE(YEAR(H7354)+1,MONTH(H7354),DAY(H7354)))))-H7354))+H7354)</f>
        <v/>
      </c>
      <c r="J7354" s="9" t="str">
        <f t="shared" si="706"/>
        <v/>
      </c>
      <c r="K7354" s="11" t="str">
        <f t="shared" si="707"/>
        <v/>
      </c>
      <c r="L7354" s="11" t="str">
        <f t="shared" si="708"/>
        <v/>
      </c>
      <c r="M7354" s="11" t="str">
        <f>IF(A7354="","",VLOOKUP(E7354,index!$A$1:$B$6,2,0)*K7354*G7354)</f>
        <v/>
      </c>
      <c r="N7354" s="11" t="str">
        <f>IF(A7354="","",-PMT(G7354*VLOOKUP(E7354,index!$A$1:$B$6,2,0),C7354,F7354,0,0))</f>
        <v/>
      </c>
      <c r="O7354" s="11" t="str">
        <f t="shared" si="709"/>
        <v/>
      </c>
      <c r="P7354" s="11" t="str">
        <f t="shared" si="704"/>
        <v/>
      </c>
    </row>
    <row r="7355" spans="1:16" x14ac:dyDescent="0.25">
      <c r="A7355" s="9" t="str">
        <f>IF(A7354="","",IF(B7354&lt;C7354,A7354,IF(A7354=MAX('entry data'!$B$8:$B$507),"",A7354+1)))</f>
        <v/>
      </c>
      <c r="B7355" s="9" t="str">
        <f t="shared" si="705"/>
        <v/>
      </c>
      <c r="C7355" s="9" t="str">
        <f>IF(ISERROR(VLOOKUP(A7355,'entry data'!B:G,6,0)),"",VLOOKUP(A7355,'entry data'!B:G,6,0))</f>
        <v/>
      </c>
      <c r="D7355" s="9" t="str">
        <f>IF(ISERROR(VLOOKUP(A7355,'entry data'!B:C,2,0)),"",VLOOKUP(A7355,'entry data'!B:C,2,0))</f>
        <v/>
      </c>
      <c r="E7355" s="9" t="str">
        <f>IF(ISERROR(VLOOKUP(A7355,'entry data'!B:E,4,0)),"",VLOOKUP(A7355,'entry data'!B:E,4,0))</f>
        <v/>
      </c>
      <c r="F7355" s="11" t="str">
        <f>IF(A7355="","",IF(ISERROR(VLOOKUP(A7355,'entry data'!B:F,5,0)),"",VLOOKUP(A7355,'entry data'!B:F,5,0)))</f>
        <v/>
      </c>
      <c r="G7355" s="12" t="str">
        <f>IF(A7355="","",IF(ISERROR(VLOOKUP(A7355,'entry data'!B:I,8,0)),"",VLOOKUP(A7355,'entry data'!B:I,7,0)))</f>
        <v/>
      </c>
      <c r="H7355" s="13" t="str">
        <f>IF(A7355="","",IF(B7355=1,VLOOKUP(A7355,'entry data'!B:D,3,0),I7354))</f>
        <v/>
      </c>
      <c r="I7355" s="14" t="str">
        <f>IF(A7355="","",IF(E7355="weekly",7,IF(E7355="fortnightly",14,IF(E7355="monthly",DATE(IF(MONTH(H7355)=12,YEAR(H7355)+1,YEAR(H7355)),VLOOKUP(MONTH(H7355),index!$D$2:$G$13,2,0),DAY(H7355)),
IF(E7355="quarterly",DATE(IF(MONTH(H7355)&gt;=10,YEAR(H7355)+1,YEAR(H7355)),VLOOKUP(MONTH(H7355),index!$D$2:$G$13,3,0),DAY(H7355)),
IF(E7355="halfyearly",DATE(IF(MONTH(H7355)&gt;=7,YEAR(H7355)+1,YEAR(H7355)),VLOOKUP(MONTH(H7355),index!$D$2:$G$13,4,0),DAY(H7355)),
DATE(YEAR(H7355)+1,MONTH(H7355),DAY(H7355)))))-H7355))+H7355)</f>
        <v/>
      </c>
      <c r="J7355" s="9" t="str">
        <f t="shared" si="706"/>
        <v/>
      </c>
      <c r="K7355" s="11" t="str">
        <f t="shared" si="707"/>
        <v/>
      </c>
      <c r="L7355" s="11" t="str">
        <f t="shared" si="708"/>
        <v/>
      </c>
      <c r="M7355" s="11" t="str">
        <f>IF(A7355="","",VLOOKUP(E7355,index!$A$1:$B$6,2,0)*K7355*G7355)</f>
        <v/>
      </c>
      <c r="N7355" s="11" t="str">
        <f>IF(A7355="","",-PMT(G7355*VLOOKUP(E7355,index!$A$1:$B$6,2,0),C7355,F7355,0,0))</f>
        <v/>
      </c>
      <c r="O7355" s="11" t="str">
        <f t="shared" si="709"/>
        <v/>
      </c>
      <c r="P7355" s="11" t="str">
        <f t="shared" si="704"/>
        <v/>
      </c>
    </row>
    <row r="7356" spans="1:16" x14ac:dyDescent="0.25">
      <c r="A7356" s="9" t="str">
        <f>IF(A7355="","",IF(B7355&lt;C7355,A7355,IF(A7355=MAX('entry data'!$B$8:$B$507),"",A7355+1)))</f>
        <v/>
      </c>
      <c r="B7356" s="9" t="str">
        <f t="shared" si="705"/>
        <v/>
      </c>
      <c r="C7356" s="9" t="str">
        <f>IF(ISERROR(VLOOKUP(A7356,'entry data'!B:G,6,0)),"",VLOOKUP(A7356,'entry data'!B:G,6,0))</f>
        <v/>
      </c>
      <c r="D7356" s="9" t="str">
        <f>IF(ISERROR(VLOOKUP(A7356,'entry data'!B:C,2,0)),"",VLOOKUP(A7356,'entry data'!B:C,2,0))</f>
        <v/>
      </c>
      <c r="E7356" s="9" t="str">
        <f>IF(ISERROR(VLOOKUP(A7356,'entry data'!B:E,4,0)),"",VLOOKUP(A7356,'entry data'!B:E,4,0))</f>
        <v/>
      </c>
      <c r="F7356" s="11" t="str">
        <f>IF(A7356="","",IF(ISERROR(VLOOKUP(A7356,'entry data'!B:F,5,0)),"",VLOOKUP(A7356,'entry data'!B:F,5,0)))</f>
        <v/>
      </c>
      <c r="G7356" s="12" t="str">
        <f>IF(A7356="","",IF(ISERROR(VLOOKUP(A7356,'entry data'!B:I,8,0)),"",VLOOKUP(A7356,'entry data'!B:I,7,0)))</f>
        <v/>
      </c>
      <c r="H7356" s="13" t="str">
        <f>IF(A7356="","",IF(B7356=1,VLOOKUP(A7356,'entry data'!B:D,3,0),I7355))</f>
        <v/>
      </c>
      <c r="I7356" s="14" t="str">
        <f>IF(A7356="","",IF(E7356="weekly",7,IF(E7356="fortnightly",14,IF(E7356="monthly",DATE(IF(MONTH(H7356)=12,YEAR(H7356)+1,YEAR(H7356)),VLOOKUP(MONTH(H7356),index!$D$2:$G$13,2,0),DAY(H7356)),
IF(E7356="quarterly",DATE(IF(MONTH(H7356)&gt;=10,YEAR(H7356)+1,YEAR(H7356)),VLOOKUP(MONTH(H7356),index!$D$2:$G$13,3,0),DAY(H7356)),
IF(E7356="halfyearly",DATE(IF(MONTH(H7356)&gt;=7,YEAR(H7356)+1,YEAR(H7356)),VLOOKUP(MONTH(H7356),index!$D$2:$G$13,4,0),DAY(H7356)),
DATE(YEAR(H7356)+1,MONTH(H7356),DAY(H7356)))))-H7356))+H7356)</f>
        <v/>
      </c>
      <c r="J7356" s="9" t="str">
        <f t="shared" si="706"/>
        <v/>
      </c>
      <c r="K7356" s="11" t="str">
        <f t="shared" si="707"/>
        <v/>
      </c>
      <c r="L7356" s="11" t="str">
        <f t="shared" si="708"/>
        <v/>
      </c>
      <c r="M7356" s="11" t="str">
        <f>IF(A7356="","",VLOOKUP(E7356,index!$A$1:$B$6,2,0)*K7356*G7356)</f>
        <v/>
      </c>
      <c r="N7356" s="11" t="str">
        <f>IF(A7356="","",-PMT(G7356*VLOOKUP(E7356,index!$A$1:$B$6,2,0),C7356,F7356,0,0))</f>
        <v/>
      </c>
      <c r="O7356" s="11" t="str">
        <f t="shared" si="709"/>
        <v/>
      </c>
      <c r="P7356" s="11" t="str">
        <f t="shared" si="704"/>
        <v/>
      </c>
    </row>
    <row r="7357" spans="1:16" x14ac:dyDescent="0.25">
      <c r="A7357" s="9" t="str">
        <f>IF(A7356="","",IF(B7356&lt;C7356,A7356,IF(A7356=MAX('entry data'!$B$8:$B$507),"",A7356+1)))</f>
        <v/>
      </c>
      <c r="B7357" s="9" t="str">
        <f t="shared" si="705"/>
        <v/>
      </c>
      <c r="C7357" s="9" t="str">
        <f>IF(ISERROR(VLOOKUP(A7357,'entry data'!B:G,6,0)),"",VLOOKUP(A7357,'entry data'!B:G,6,0))</f>
        <v/>
      </c>
      <c r="D7357" s="9" t="str">
        <f>IF(ISERROR(VLOOKUP(A7357,'entry data'!B:C,2,0)),"",VLOOKUP(A7357,'entry data'!B:C,2,0))</f>
        <v/>
      </c>
      <c r="E7357" s="9" t="str">
        <f>IF(ISERROR(VLOOKUP(A7357,'entry data'!B:E,4,0)),"",VLOOKUP(A7357,'entry data'!B:E,4,0))</f>
        <v/>
      </c>
      <c r="F7357" s="11" t="str">
        <f>IF(A7357="","",IF(ISERROR(VLOOKUP(A7357,'entry data'!B:F,5,0)),"",VLOOKUP(A7357,'entry data'!B:F,5,0)))</f>
        <v/>
      </c>
      <c r="G7357" s="12" t="str">
        <f>IF(A7357="","",IF(ISERROR(VLOOKUP(A7357,'entry data'!B:I,8,0)),"",VLOOKUP(A7357,'entry data'!B:I,7,0)))</f>
        <v/>
      </c>
      <c r="H7357" s="13" t="str">
        <f>IF(A7357="","",IF(B7357=1,VLOOKUP(A7357,'entry data'!B:D,3,0),I7356))</f>
        <v/>
      </c>
      <c r="I7357" s="14" t="str">
        <f>IF(A7357="","",IF(E7357="weekly",7,IF(E7357="fortnightly",14,IF(E7357="monthly",DATE(IF(MONTH(H7357)=12,YEAR(H7357)+1,YEAR(H7357)),VLOOKUP(MONTH(H7357),index!$D$2:$G$13,2,0),DAY(H7357)),
IF(E7357="quarterly",DATE(IF(MONTH(H7357)&gt;=10,YEAR(H7357)+1,YEAR(H7357)),VLOOKUP(MONTH(H7357),index!$D$2:$G$13,3,0),DAY(H7357)),
IF(E7357="halfyearly",DATE(IF(MONTH(H7357)&gt;=7,YEAR(H7357)+1,YEAR(H7357)),VLOOKUP(MONTH(H7357),index!$D$2:$G$13,4,0),DAY(H7357)),
DATE(YEAR(H7357)+1,MONTH(H7357),DAY(H7357)))))-H7357))+H7357)</f>
        <v/>
      </c>
      <c r="J7357" s="9" t="str">
        <f t="shared" si="706"/>
        <v/>
      </c>
      <c r="K7357" s="11" t="str">
        <f t="shared" si="707"/>
        <v/>
      </c>
      <c r="L7357" s="11" t="str">
        <f t="shared" si="708"/>
        <v/>
      </c>
      <c r="M7357" s="11" t="str">
        <f>IF(A7357="","",VLOOKUP(E7357,index!$A$1:$B$6,2,0)*K7357*G7357)</f>
        <v/>
      </c>
      <c r="N7357" s="11" t="str">
        <f>IF(A7357="","",-PMT(G7357*VLOOKUP(E7357,index!$A$1:$B$6,2,0),C7357,F7357,0,0))</f>
        <v/>
      </c>
      <c r="O7357" s="11" t="str">
        <f t="shared" si="709"/>
        <v/>
      </c>
      <c r="P7357" s="11" t="str">
        <f t="shared" si="704"/>
        <v/>
      </c>
    </row>
    <row r="7358" spans="1:16" x14ac:dyDescent="0.25">
      <c r="A7358" s="9" t="str">
        <f>IF(A7357="","",IF(B7357&lt;C7357,A7357,IF(A7357=MAX('entry data'!$B$8:$B$507),"",A7357+1)))</f>
        <v/>
      </c>
      <c r="B7358" s="9" t="str">
        <f t="shared" si="705"/>
        <v/>
      </c>
      <c r="C7358" s="9" t="str">
        <f>IF(ISERROR(VLOOKUP(A7358,'entry data'!B:G,6,0)),"",VLOOKUP(A7358,'entry data'!B:G,6,0))</f>
        <v/>
      </c>
      <c r="D7358" s="9" t="str">
        <f>IF(ISERROR(VLOOKUP(A7358,'entry data'!B:C,2,0)),"",VLOOKUP(A7358,'entry data'!B:C,2,0))</f>
        <v/>
      </c>
      <c r="E7358" s="9" t="str">
        <f>IF(ISERROR(VLOOKUP(A7358,'entry data'!B:E,4,0)),"",VLOOKUP(A7358,'entry data'!B:E,4,0))</f>
        <v/>
      </c>
      <c r="F7358" s="11" t="str">
        <f>IF(A7358="","",IF(ISERROR(VLOOKUP(A7358,'entry data'!B:F,5,0)),"",VLOOKUP(A7358,'entry data'!B:F,5,0)))</f>
        <v/>
      </c>
      <c r="G7358" s="12" t="str">
        <f>IF(A7358="","",IF(ISERROR(VLOOKUP(A7358,'entry data'!B:I,8,0)),"",VLOOKUP(A7358,'entry data'!B:I,7,0)))</f>
        <v/>
      </c>
      <c r="H7358" s="13" t="str">
        <f>IF(A7358="","",IF(B7358=1,VLOOKUP(A7358,'entry data'!B:D,3,0),I7357))</f>
        <v/>
      </c>
      <c r="I7358" s="14" t="str">
        <f>IF(A7358="","",IF(E7358="weekly",7,IF(E7358="fortnightly",14,IF(E7358="monthly",DATE(IF(MONTH(H7358)=12,YEAR(H7358)+1,YEAR(H7358)),VLOOKUP(MONTH(H7358),index!$D$2:$G$13,2,0),DAY(H7358)),
IF(E7358="quarterly",DATE(IF(MONTH(H7358)&gt;=10,YEAR(H7358)+1,YEAR(H7358)),VLOOKUP(MONTH(H7358),index!$D$2:$G$13,3,0),DAY(H7358)),
IF(E7358="halfyearly",DATE(IF(MONTH(H7358)&gt;=7,YEAR(H7358)+1,YEAR(H7358)),VLOOKUP(MONTH(H7358),index!$D$2:$G$13,4,0),DAY(H7358)),
DATE(YEAR(H7358)+1,MONTH(H7358),DAY(H7358)))))-H7358))+H7358)</f>
        <v/>
      </c>
      <c r="J7358" s="9" t="str">
        <f t="shared" si="706"/>
        <v/>
      </c>
      <c r="K7358" s="11" t="str">
        <f t="shared" si="707"/>
        <v/>
      </c>
      <c r="L7358" s="11" t="str">
        <f t="shared" si="708"/>
        <v/>
      </c>
      <c r="M7358" s="11" t="str">
        <f>IF(A7358="","",VLOOKUP(E7358,index!$A$1:$B$6,2,0)*K7358*G7358)</f>
        <v/>
      </c>
      <c r="N7358" s="11" t="str">
        <f>IF(A7358="","",-PMT(G7358*VLOOKUP(E7358,index!$A$1:$B$6,2,0),C7358,F7358,0,0))</f>
        <v/>
      </c>
      <c r="O7358" s="11" t="str">
        <f t="shared" si="709"/>
        <v/>
      </c>
      <c r="P7358" s="11" t="str">
        <f t="shared" si="704"/>
        <v/>
      </c>
    </row>
    <row r="7359" spans="1:16" x14ac:dyDescent="0.25">
      <c r="A7359" s="9" t="str">
        <f>IF(A7358="","",IF(B7358&lt;C7358,A7358,IF(A7358=MAX('entry data'!$B$8:$B$507),"",A7358+1)))</f>
        <v/>
      </c>
      <c r="B7359" s="9" t="str">
        <f t="shared" si="705"/>
        <v/>
      </c>
      <c r="C7359" s="9" t="str">
        <f>IF(ISERROR(VLOOKUP(A7359,'entry data'!B:G,6,0)),"",VLOOKUP(A7359,'entry data'!B:G,6,0))</f>
        <v/>
      </c>
      <c r="D7359" s="9" t="str">
        <f>IF(ISERROR(VLOOKUP(A7359,'entry data'!B:C,2,0)),"",VLOOKUP(A7359,'entry data'!B:C,2,0))</f>
        <v/>
      </c>
      <c r="E7359" s="9" t="str">
        <f>IF(ISERROR(VLOOKUP(A7359,'entry data'!B:E,4,0)),"",VLOOKUP(A7359,'entry data'!B:E,4,0))</f>
        <v/>
      </c>
      <c r="F7359" s="11" t="str">
        <f>IF(A7359="","",IF(ISERROR(VLOOKUP(A7359,'entry data'!B:F,5,0)),"",VLOOKUP(A7359,'entry data'!B:F,5,0)))</f>
        <v/>
      </c>
      <c r="G7359" s="12" t="str">
        <f>IF(A7359="","",IF(ISERROR(VLOOKUP(A7359,'entry data'!B:I,8,0)),"",VLOOKUP(A7359,'entry data'!B:I,7,0)))</f>
        <v/>
      </c>
      <c r="H7359" s="13" t="str">
        <f>IF(A7359="","",IF(B7359=1,VLOOKUP(A7359,'entry data'!B:D,3,0),I7358))</f>
        <v/>
      </c>
      <c r="I7359" s="14" t="str">
        <f>IF(A7359="","",IF(E7359="weekly",7,IF(E7359="fortnightly",14,IF(E7359="monthly",DATE(IF(MONTH(H7359)=12,YEAR(H7359)+1,YEAR(H7359)),VLOOKUP(MONTH(H7359),index!$D$2:$G$13,2,0),DAY(H7359)),
IF(E7359="quarterly",DATE(IF(MONTH(H7359)&gt;=10,YEAR(H7359)+1,YEAR(H7359)),VLOOKUP(MONTH(H7359),index!$D$2:$G$13,3,0),DAY(H7359)),
IF(E7359="halfyearly",DATE(IF(MONTH(H7359)&gt;=7,YEAR(H7359)+1,YEAR(H7359)),VLOOKUP(MONTH(H7359),index!$D$2:$G$13,4,0),DAY(H7359)),
DATE(YEAR(H7359)+1,MONTH(H7359),DAY(H7359)))))-H7359))+H7359)</f>
        <v/>
      </c>
      <c r="J7359" s="9" t="str">
        <f t="shared" si="706"/>
        <v/>
      </c>
      <c r="K7359" s="11" t="str">
        <f t="shared" si="707"/>
        <v/>
      </c>
      <c r="L7359" s="11" t="str">
        <f t="shared" si="708"/>
        <v/>
      </c>
      <c r="M7359" s="11" t="str">
        <f>IF(A7359="","",VLOOKUP(E7359,index!$A$1:$B$6,2,0)*K7359*G7359)</f>
        <v/>
      </c>
      <c r="N7359" s="11" t="str">
        <f>IF(A7359="","",-PMT(G7359*VLOOKUP(E7359,index!$A$1:$B$6,2,0),C7359,F7359,0,0))</f>
        <v/>
      </c>
      <c r="O7359" s="11" t="str">
        <f t="shared" si="709"/>
        <v/>
      </c>
      <c r="P7359" s="11" t="str">
        <f t="shared" si="704"/>
        <v/>
      </c>
    </row>
    <row r="7360" spans="1:16" x14ac:dyDescent="0.25">
      <c r="A7360" s="9" t="str">
        <f>IF(A7359="","",IF(B7359&lt;C7359,A7359,IF(A7359=MAX('entry data'!$B$8:$B$507),"",A7359+1)))</f>
        <v/>
      </c>
      <c r="B7360" s="9" t="str">
        <f t="shared" si="705"/>
        <v/>
      </c>
      <c r="C7360" s="9" t="str">
        <f>IF(ISERROR(VLOOKUP(A7360,'entry data'!B:G,6,0)),"",VLOOKUP(A7360,'entry data'!B:G,6,0))</f>
        <v/>
      </c>
      <c r="D7360" s="9" t="str">
        <f>IF(ISERROR(VLOOKUP(A7360,'entry data'!B:C,2,0)),"",VLOOKUP(A7360,'entry data'!B:C,2,0))</f>
        <v/>
      </c>
      <c r="E7360" s="9" t="str">
        <f>IF(ISERROR(VLOOKUP(A7360,'entry data'!B:E,4,0)),"",VLOOKUP(A7360,'entry data'!B:E,4,0))</f>
        <v/>
      </c>
      <c r="F7360" s="11" t="str">
        <f>IF(A7360="","",IF(ISERROR(VLOOKUP(A7360,'entry data'!B:F,5,0)),"",VLOOKUP(A7360,'entry data'!B:F,5,0)))</f>
        <v/>
      </c>
      <c r="G7360" s="12" t="str">
        <f>IF(A7360="","",IF(ISERROR(VLOOKUP(A7360,'entry data'!B:I,8,0)),"",VLOOKUP(A7360,'entry data'!B:I,7,0)))</f>
        <v/>
      </c>
      <c r="H7360" s="13" t="str">
        <f>IF(A7360="","",IF(B7360=1,VLOOKUP(A7360,'entry data'!B:D,3,0),I7359))</f>
        <v/>
      </c>
      <c r="I7360" s="14" t="str">
        <f>IF(A7360="","",IF(E7360="weekly",7,IF(E7360="fortnightly",14,IF(E7360="monthly",DATE(IF(MONTH(H7360)=12,YEAR(H7360)+1,YEAR(H7360)),VLOOKUP(MONTH(H7360),index!$D$2:$G$13,2,0),DAY(H7360)),
IF(E7360="quarterly",DATE(IF(MONTH(H7360)&gt;=10,YEAR(H7360)+1,YEAR(H7360)),VLOOKUP(MONTH(H7360),index!$D$2:$G$13,3,0),DAY(H7360)),
IF(E7360="halfyearly",DATE(IF(MONTH(H7360)&gt;=7,YEAR(H7360)+1,YEAR(H7360)),VLOOKUP(MONTH(H7360),index!$D$2:$G$13,4,0),DAY(H7360)),
DATE(YEAR(H7360)+1,MONTH(H7360),DAY(H7360)))))-H7360))+H7360)</f>
        <v/>
      </c>
      <c r="J7360" s="9" t="str">
        <f t="shared" si="706"/>
        <v/>
      </c>
      <c r="K7360" s="11" t="str">
        <f t="shared" si="707"/>
        <v/>
      </c>
      <c r="L7360" s="11" t="str">
        <f t="shared" si="708"/>
        <v/>
      </c>
      <c r="M7360" s="11" t="str">
        <f>IF(A7360="","",VLOOKUP(E7360,index!$A$1:$B$6,2,0)*K7360*G7360)</f>
        <v/>
      </c>
      <c r="N7360" s="11" t="str">
        <f>IF(A7360="","",-PMT(G7360*VLOOKUP(E7360,index!$A$1:$B$6,2,0),C7360,F7360,0,0))</f>
        <v/>
      </c>
      <c r="O7360" s="11" t="str">
        <f t="shared" si="709"/>
        <v/>
      </c>
      <c r="P7360" s="11" t="str">
        <f t="shared" si="704"/>
        <v/>
      </c>
    </row>
    <row r="7361" spans="1:16" x14ac:dyDescent="0.25">
      <c r="A7361" s="9" t="str">
        <f>IF(A7360="","",IF(B7360&lt;C7360,A7360,IF(A7360=MAX('entry data'!$B$8:$B$507),"",A7360+1)))</f>
        <v/>
      </c>
      <c r="B7361" s="9" t="str">
        <f t="shared" si="705"/>
        <v/>
      </c>
      <c r="C7361" s="9" t="str">
        <f>IF(ISERROR(VLOOKUP(A7361,'entry data'!B:G,6,0)),"",VLOOKUP(A7361,'entry data'!B:G,6,0))</f>
        <v/>
      </c>
      <c r="D7361" s="9" t="str">
        <f>IF(ISERROR(VLOOKUP(A7361,'entry data'!B:C,2,0)),"",VLOOKUP(A7361,'entry data'!B:C,2,0))</f>
        <v/>
      </c>
      <c r="E7361" s="9" t="str">
        <f>IF(ISERROR(VLOOKUP(A7361,'entry data'!B:E,4,0)),"",VLOOKUP(A7361,'entry data'!B:E,4,0))</f>
        <v/>
      </c>
      <c r="F7361" s="11" t="str">
        <f>IF(A7361="","",IF(ISERROR(VLOOKUP(A7361,'entry data'!B:F,5,0)),"",VLOOKUP(A7361,'entry data'!B:F,5,0)))</f>
        <v/>
      </c>
      <c r="G7361" s="12" t="str">
        <f>IF(A7361="","",IF(ISERROR(VLOOKUP(A7361,'entry data'!B:I,8,0)),"",VLOOKUP(A7361,'entry data'!B:I,7,0)))</f>
        <v/>
      </c>
      <c r="H7361" s="13" t="str">
        <f>IF(A7361="","",IF(B7361=1,VLOOKUP(A7361,'entry data'!B:D,3,0),I7360))</f>
        <v/>
      </c>
      <c r="I7361" s="14" t="str">
        <f>IF(A7361="","",IF(E7361="weekly",7,IF(E7361="fortnightly",14,IF(E7361="monthly",DATE(IF(MONTH(H7361)=12,YEAR(H7361)+1,YEAR(H7361)),VLOOKUP(MONTH(H7361),index!$D$2:$G$13,2,0),DAY(H7361)),
IF(E7361="quarterly",DATE(IF(MONTH(H7361)&gt;=10,YEAR(H7361)+1,YEAR(H7361)),VLOOKUP(MONTH(H7361),index!$D$2:$G$13,3,0),DAY(H7361)),
IF(E7361="halfyearly",DATE(IF(MONTH(H7361)&gt;=7,YEAR(H7361)+1,YEAR(H7361)),VLOOKUP(MONTH(H7361),index!$D$2:$G$13,4,0),DAY(H7361)),
DATE(YEAR(H7361)+1,MONTH(H7361),DAY(H7361)))))-H7361))+H7361)</f>
        <v/>
      </c>
      <c r="J7361" s="9" t="str">
        <f t="shared" si="706"/>
        <v/>
      </c>
      <c r="K7361" s="11" t="str">
        <f t="shared" si="707"/>
        <v/>
      </c>
      <c r="L7361" s="11" t="str">
        <f t="shared" si="708"/>
        <v/>
      </c>
      <c r="M7361" s="11" t="str">
        <f>IF(A7361="","",VLOOKUP(E7361,index!$A$1:$B$6,2,0)*K7361*G7361)</f>
        <v/>
      </c>
      <c r="N7361" s="11" t="str">
        <f>IF(A7361="","",-PMT(G7361*VLOOKUP(E7361,index!$A$1:$B$6,2,0),C7361,F7361,0,0))</f>
        <v/>
      </c>
      <c r="O7361" s="11" t="str">
        <f t="shared" si="709"/>
        <v/>
      </c>
      <c r="P7361" s="11" t="str">
        <f t="shared" si="704"/>
        <v/>
      </c>
    </row>
    <row r="7362" spans="1:16" x14ac:dyDescent="0.25">
      <c r="A7362" s="9" t="str">
        <f>IF(A7361="","",IF(B7361&lt;C7361,A7361,IF(A7361=MAX('entry data'!$B$8:$B$507),"",A7361+1)))</f>
        <v/>
      </c>
      <c r="B7362" s="9" t="str">
        <f t="shared" si="705"/>
        <v/>
      </c>
      <c r="C7362" s="9" t="str">
        <f>IF(ISERROR(VLOOKUP(A7362,'entry data'!B:G,6,0)),"",VLOOKUP(A7362,'entry data'!B:G,6,0))</f>
        <v/>
      </c>
      <c r="D7362" s="9" t="str">
        <f>IF(ISERROR(VLOOKUP(A7362,'entry data'!B:C,2,0)),"",VLOOKUP(A7362,'entry data'!B:C,2,0))</f>
        <v/>
      </c>
      <c r="E7362" s="9" t="str">
        <f>IF(ISERROR(VLOOKUP(A7362,'entry data'!B:E,4,0)),"",VLOOKUP(A7362,'entry data'!B:E,4,0))</f>
        <v/>
      </c>
      <c r="F7362" s="11" t="str">
        <f>IF(A7362="","",IF(ISERROR(VLOOKUP(A7362,'entry data'!B:F,5,0)),"",VLOOKUP(A7362,'entry data'!B:F,5,0)))</f>
        <v/>
      </c>
      <c r="G7362" s="12" t="str">
        <f>IF(A7362="","",IF(ISERROR(VLOOKUP(A7362,'entry data'!B:I,8,0)),"",VLOOKUP(A7362,'entry data'!B:I,7,0)))</f>
        <v/>
      </c>
      <c r="H7362" s="13" t="str">
        <f>IF(A7362="","",IF(B7362=1,VLOOKUP(A7362,'entry data'!B:D,3,0),I7361))</f>
        <v/>
      </c>
      <c r="I7362" s="14" t="str">
        <f>IF(A7362="","",IF(E7362="weekly",7,IF(E7362="fortnightly",14,IF(E7362="monthly",DATE(IF(MONTH(H7362)=12,YEAR(H7362)+1,YEAR(H7362)),VLOOKUP(MONTH(H7362),index!$D$2:$G$13,2,0),DAY(H7362)),
IF(E7362="quarterly",DATE(IF(MONTH(H7362)&gt;=10,YEAR(H7362)+1,YEAR(H7362)),VLOOKUP(MONTH(H7362),index!$D$2:$G$13,3,0),DAY(H7362)),
IF(E7362="halfyearly",DATE(IF(MONTH(H7362)&gt;=7,YEAR(H7362)+1,YEAR(H7362)),VLOOKUP(MONTH(H7362),index!$D$2:$G$13,4,0),DAY(H7362)),
DATE(YEAR(H7362)+1,MONTH(H7362),DAY(H7362)))))-H7362))+H7362)</f>
        <v/>
      </c>
      <c r="J7362" s="9" t="str">
        <f t="shared" si="706"/>
        <v/>
      </c>
      <c r="K7362" s="11" t="str">
        <f t="shared" si="707"/>
        <v/>
      </c>
      <c r="L7362" s="11" t="str">
        <f t="shared" si="708"/>
        <v/>
      </c>
      <c r="M7362" s="11" t="str">
        <f>IF(A7362="","",VLOOKUP(E7362,index!$A$1:$B$6,2,0)*K7362*G7362)</f>
        <v/>
      </c>
      <c r="N7362" s="11" t="str">
        <f>IF(A7362="","",-PMT(G7362*VLOOKUP(E7362,index!$A$1:$B$6,2,0),C7362,F7362,0,0))</f>
        <v/>
      </c>
      <c r="O7362" s="11" t="str">
        <f t="shared" si="709"/>
        <v/>
      </c>
      <c r="P7362" s="11" t="str">
        <f t="shared" si="704"/>
        <v/>
      </c>
    </row>
    <row r="7363" spans="1:16" x14ac:dyDescent="0.25">
      <c r="A7363" s="9" t="str">
        <f>IF(A7362="","",IF(B7362&lt;C7362,A7362,IF(A7362=MAX('entry data'!$B$8:$B$507),"",A7362+1)))</f>
        <v/>
      </c>
      <c r="B7363" s="9" t="str">
        <f t="shared" si="705"/>
        <v/>
      </c>
      <c r="C7363" s="9" t="str">
        <f>IF(ISERROR(VLOOKUP(A7363,'entry data'!B:G,6,0)),"",VLOOKUP(A7363,'entry data'!B:G,6,0))</f>
        <v/>
      </c>
      <c r="D7363" s="9" t="str">
        <f>IF(ISERROR(VLOOKUP(A7363,'entry data'!B:C,2,0)),"",VLOOKUP(A7363,'entry data'!B:C,2,0))</f>
        <v/>
      </c>
      <c r="E7363" s="9" t="str">
        <f>IF(ISERROR(VLOOKUP(A7363,'entry data'!B:E,4,0)),"",VLOOKUP(A7363,'entry data'!B:E,4,0))</f>
        <v/>
      </c>
      <c r="F7363" s="11" t="str">
        <f>IF(A7363="","",IF(ISERROR(VLOOKUP(A7363,'entry data'!B:F,5,0)),"",VLOOKUP(A7363,'entry data'!B:F,5,0)))</f>
        <v/>
      </c>
      <c r="G7363" s="12" t="str">
        <f>IF(A7363="","",IF(ISERROR(VLOOKUP(A7363,'entry data'!B:I,8,0)),"",VLOOKUP(A7363,'entry data'!B:I,7,0)))</f>
        <v/>
      </c>
      <c r="H7363" s="13" t="str">
        <f>IF(A7363="","",IF(B7363=1,VLOOKUP(A7363,'entry data'!B:D,3,0),I7362))</f>
        <v/>
      </c>
      <c r="I7363" s="14" t="str">
        <f>IF(A7363="","",IF(E7363="weekly",7,IF(E7363="fortnightly",14,IF(E7363="monthly",DATE(IF(MONTH(H7363)=12,YEAR(H7363)+1,YEAR(H7363)),VLOOKUP(MONTH(H7363),index!$D$2:$G$13,2,0),DAY(H7363)),
IF(E7363="quarterly",DATE(IF(MONTH(H7363)&gt;=10,YEAR(H7363)+1,YEAR(H7363)),VLOOKUP(MONTH(H7363),index!$D$2:$G$13,3,0),DAY(H7363)),
IF(E7363="halfyearly",DATE(IF(MONTH(H7363)&gt;=7,YEAR(H7363)+1,YEAR(H7363)),VLOOKUP(MONTH(H7363),index!$D$2:$G$13,4,0),DAY(H7363)),
DATE(YEAR(H7363)+1,MONTH(H7363),DAY(H7363)))))-H7363))+H7363)</f>
        <v/>
      </c>
      <c r="J7363" s="9" t="str">
        <f t="shared" si="706"/>
        <v/>
      </c>
      <c r="K7363" s="11" t="str">
        <f t="shared" si="707"/>
        <v/>
      </c>
      <c r="L7363" s="11" t="str">
        <f t="shared" si="708"/>
        <v/>
      </c>
      <c r="M7363" s="11" t="str">
        <f>IF(A7363="","",VLOOKUP(E7363,index!$A$1:$B$6,2,0)*K7363*G7363)</f>
        <v/>
      </c>
      <c r="N7363" s="11" t="str">
        <f>IF(A7363="","",-PMT(G7363*VLOOKUP(E7363,index!$A$1:$B$6,2,0),C7363,F7363,0,0))</f>
        <v/>
      </c>
      <c r="O7363" s="11" t="str">
        <f t="shared" si="709"/>
        <v/>
      </c>
      <c r="P7363" s="11" t="str">
        <f t="shared" ref="P7363:P7426" si="710">IF(A7363="","",IF(J7363&lt;&gt;J7364,O7363,0))</f>
        <v/>
      </c>
    </row>
    <row r="7364" spans="1:16" x14ac:dyDescent="0.25">
      <c r="A7364" s="9" t="str">
        <f>IF(A7363="","",IF(B7363&lt;C7363,A7363,IF(A7363=MAX('entry data'!$B$8:$B$507),"",A7363+1)))</f>
        <v/>
      </c>
      <c r="B7364" s="9" t="str">
        <f t="shared" si="705"/>
        <v/>
      </c>
      <c r="C7364" s="9" t="str">
        <f>IF(ISERROR(VLOOKUP(A7364,'entry data'!B:G,6,0)),"",VLOOKUP(A7364,'entry data'!B:G,6,0))</f>
        <v/>
      </c>
      <c r="D7364" s="9" t="str">
        <f>IF(ISERROR(VLOOKUP(A7364,'entry data'!B:C,2,0)),"",VLOOKUP(A7364,'entry data'!B:C,2,0))</f>
        <v/>
      </c>
      <c r="E7364" s="9" t="str">
        <f>IF(ISERROR(VLOOKUP(A7364,'entry data'!B:E,4,0)),"",VLOOKUP(A7364,'entry data'!B:E,4,0))</f>
        <v/>
      </c>
      <c r="F7364" s="11" t="str">
        <f>IF(A7364="","",IF(ISERROR(VLOOKUP(A7364,'entry data'!B:F,5,0)),"",VLOOKUP(A7364,'entry data'!B:F,5,0)))</f>
        <v/>
      </c>
      <c r="G7364" s="12" t="str">
        <f>IF(A7364="","",IF(ISERROR(VLOOKUP(A7364,'entry data'!B:I,8,0)),"",VLOOKUP(A7364,'entry data'!B:I,7,0)))</f>
        <v/>
      </c>
      <c r="H7364" s="13" t="str">
        <f>IF(A7364="","",IF(B7364=1,VLOOKUP(A7364,'entry data'!B:D,3,0),I7363))</f>
        <v/>
      </c>
      <c r="I7364" s="14" t="str">
        <f>IF(A7364="","",IF(E7364="weekly",7,IF(E7364="fortnightly",14,IF(E7364="monthly",DATE(IF(MONTH(H7364)=12,YEAR(H7364)+1,YEAR(H7364)),VLOOKUP(MONTH(H7364),index!$D$2:$G$13,2,0),DAY(H7364)),
IF(E7364="quarterly",DATE(IF(MONTH(H7364)&gt;=10,YEAR(H7364)+1,YEAR(H7364)),VLOOKUP(MONTH(H7364),index!$D$2:$G$13,3,0),DAY(H7364)),
IF(E7364="halfyearly",DATE(IF(MONTH(H7364)&gt;=7,YEAR(H7364)+1,YEAR(H7364)),VLOOKUP(MONTH(H7364),index!$D$2:$G$13,4,0),DAY(H7364)),
DATE(YEAR(H7364)+1,MONTH(H7364),DAY(H7364)))))-H7364))+H7364)</f>
        <v/>
      </c>
      <c r="J7364" s="9" t="str">
        <f t="shared" si="706"/>
        <v/>
      </c>
      <c r="K7364" s="11" t="str">
        <f t="shared" si="707"/>
        <v/>
      </c>
      <c r="L7364" s="11" t="str">
        <f t="shared" si="708"/>
        <v/>
      </c>
      <c r="M7364" s="11" t="str">
        <f>IF(A7364="","",VLOOKUP(E7364,index!$A$1:$B$6,2,0)*K7364*G7364)</f>
        <v/>
      </c>
      <c r="N7364" s="11" t="str">
        <f>IF(A7364="","",-PMT(G7364*VLOOKUP(E7364,index!$A$1:$B$6,2,0),C7364,F7364,0,0))</f>
        <v/>
      </c>
      <c r="O7364" s="11" t="str">
        <f t="shared" si="709"/>
        <v/>
      </c>
      <c r="P7364" s="11" t="str">
        <f t="shared" si="710"/>
        <v/>
      </c>
    </row>
    <row r="7365" spans="1:16" x14ac:dyDescent="0.25">
      <c r="A7365" s="9" t="str">
        <f>IF(A7364="","",IF(B7364&lt;C7364,A7364,IF(A7364=MAX('entry data'!$B$8:$B$507),"",A7364+1)))</f>
        <v/>
      </c>
      <c r="B7365" s="9" t="str">
        <f t="shared" si="705"/>
        <v/>
      </c>
      <c r="C7365" s="9" t="str">
        <f>IF(ISERROR(VLOOKUP(A7365,'entry data'!B:G,6,0)),"",VLOOKUP(A7365,'entry data'!B:G,6,0))</f>
        <v/>
      </c>
      <c r="D7365" s="9" t="str">
        <f>IF(ISERROR(VLOOKUP(A7365,'entry data'!B:C,2,0)),"",VLOOKUP(A7365,'entry data'!B:C,2,0))</f>
        <v/>
      </c>
      <c r="E7365" s="9" t="str">
        <f>IF(ISERROR(VLOOKUP(A7365,'entry data'!B:E,4,0)),"",VLOOKUP(A7365,'entry data'!B:E,4,0))</f>
        <v/>
      </c>
      <c r="F7365" s="11" t="str">
        <f>IF(A7365="","",IF(ISERROR(VLOOKUP(A7365,'entry data'!B:F,5,0)),"",VLOOKUP(A7365,'entry data'!B:F,5,0)))</f>
        <v/>
      </c>
      <c r="G7365" s="12" t="str">
        <f>IF(A7365="","",IF(ISERROR(VLOOKUP(A7365,'entry data'!B:I,8,0)),"",VLOOKUP(A7365,'entry data'!B:I,7,0)))</f>
        <v/>
      </c>
      <c r="H7365" s="13" t="str">
        <f>IF(A7365="","",IF(B7365=1,VLOOKUP(A7365,'entry data'!B:D,3,0),I7364))</f>
        <v/>
      </c>
      <c r="I7365" s="14" t="str">
        <f>IF(A7365="","",IF(E7365="weekly",7,IF(E7365="fortnightly",14,IF(E7365="monthly",DATE(IF(MONTH(H7365)=12,YEAR(H7365)+1,YEAR(H7365)),VLOOKUP(MONTH(H7365),index!$D$2:$G$13,2,0),DAY(H7365)),
IF(E7365="quarterly",DATE(IF(MONTH(H7365)&gt;=10,YEAR(H7365)+1,YEAR(H7365)),VLOOKUP(MONTH(H7365),index!$D$2:$G$13,3,0),DAY(H7365)),
IF(E7365="halfyearly",DATE(IF(MONTH(H7365)&gt;=7,YEAR(H7365)+1,YEAR(H7365)),VLOOKUP(MONTH(H7365),index!$D$2:$G$13,4,0),DAY(H7365)),
DATE(YEAR(H7365)+1,MONTH(H7365),DAY(H7365)))))-H7365))+H7365)</f>
        <v/>
      </c>
      <c r="J7365" s="9" t="str">
        <f t="shared" si="706"/>
        <v/>
      </c>
      <c r="K7365" s="11" t="str">
        <f t="shared" si="707"/>
        <v/>
      </c>
      <c r="L7365" s="11" t="str">
        <f t="shared" si="708"/>
        <v/>
      </c>
      <c r="M7365" s="11" t="str">
        <f>IF(A7365="","",VLOOKUP(E7365,index!$A$1:$B$6,2,0)*K7365*G7365)</f>
        <v/>
      </c>
      <c r="N7365" s="11" t="str">
        <f>IF(A7365="","",-PMT(G7365*VLOOKUP(E7365,index!$A$1:$B$6,2,0),C7365,F7365,0,0))</f>
        <v/>
      </c>
      <c r="O7365" s="11" t="str">
        <f t="shared" si="709"/>
        <v/>
      </c>
      <c r="P7365" s="11" t="str">
        <f t="shared" si="710"/>
        <v/>
      </c>
    </row>
    <row r="7366" spans="1:16" x14ac:dyDescent="0.25">
      <c r="A7366" s="9" t="str">
        <f>IF(A7365="","",IF(B7365&lt;C7365,A7365,IF(A7365=MAX('entry data'!$B$8:$B$507),"",A7365+1)))</f>
        <v/>
      </c>
      <c r="B7366" s="9" t="str">
        <f t="shared" si="705"/>
        <v/>
      </c>
      <c r="C7366" s="9" t="str">
        <f>IF(ISERROR(VLOOKUP(A7366,'entry data'!B:G,6,0)),"",VLOOKUP(A7366,'entry data'!B:G,6,0))</f>
        <v/>
      </c>
      <c r="D7366" s="9" t="str">
        <f>IF(ISERROR(VLOOKUP(A7366,'entry data'!B:C,2,0)),"",VLOOKUP(A7366,'entry data'!B:C,2,0))</f>
        <v/>
      </c>
      <c r="E7366" s="9" t="str">
        <f>IF(ISERROR(VLOOKUP(A7366,'entry data'!B:E,4,0)),"",VLOOKUP(A7366,'entry data'!B:E,4,0))</f>
        <v/>
      </c>
      <c r="F7366" s="11" t="str">
        <f>IF(A7366="","",IF(ISERROR(VLOOKUP(A7366,'entry data'!B:F,5,0)),"",VLOOKUP(A7366,'entry data'!B:F,5,0)))</f>
        <v/>
      </c>
      <c r="G7366" s="12" t="str">
        <f>IF(A7366="","",IF(ISERROR(VLOOKUP(A7366,'entry data'!B:I,8,0)),"",VLOOKUP(A7366,'entry data'!B:I,7,0)))</f>
        <v/>
      </c>
      <c r="H7366" s="13" t="str">
        <f>IF(A7366="","",IF(B7366=1,VLOOKUP(A7366,'entry data'!B:D,3,0),I7365))</f>
        <v/>
      </c>
      <c r="I7366" s="14" t="str">
        <f>IF(A7366="","",IF(E7366="weekly",7,IF(E7366="fortnightly",14,IF(E7366="monthly",DATE(IF(MONTH(H7366)=12,YEAR(H7366)+1,YEAR(H7366)),VLOOKUP(MONTH(H7366),index!$D$2:$G$13,2,0),DAY(H7366)),
IF(E7366="quarterly",DATE(IF(MONTH(H7366)&gt;=10,YEAR(H7366)+1,YEAR(H7366)),VLOOKUP(MONTH(H7366),index!$D$2:$G$13,3,0),DAY(H7366)),
IF(E7366="halfyearly",DATE(IF(MONTH(H7366)&gt;=7,YEAR(H7366)+1,YEAR(H7366)),VLOOKUP(MONTH(H7366),index!$D$2:$G$13,4,0),DAY(H7366)),
DATE(YEAR(H7366)+1,MONTH(H7366),DAY(H7366)))))-H7366))+H7366)</f>
        <v/>
      </c>
      <c r="J7366" s="9" t="str">
        <f t="shared" si="706"/>
        <v/>
      </c>
      <c r="K7366" s="11" t="str">
        <f t="shared" si="707"/>
        <v/>
      </c>
      <c r="L7366" s="11" t="str">
        <f t="shared" si="708"/>
        <v/>
      </c>
      <c r="M7366" s="11" t="str">
        <f>IF(A7366="","",VLOOKUP(E7366,index!$A$1:$B$6,2,0)*K7366*G7366)</f>
        <v/>
      </c>
      <c r="N7366" s="11" t="str">
        <f>IF(A7366="","",-PMT(G7366*VLOOKUP(E7366,index!$A$1:$B$6,2,0),C7366,F7366,0,0))</f>
        <v/>
      </c>
      <c r="O7366" s="11" t="str">
        <f t="shared" si="709"/>
        <v/>
      </c>
      <c r="P7366" s="11" t="str">
        <f t="shared" si="710"/>
        <v/>
      </c>
    </row>
    <row r="7367" spans="1:16" x14ac:dyDescent="0.25">
      <c r="A7367" s="9" t="str">
        <f>IF(A7366="","",IF(B7366&lt;C7366,A7366,IF(A7366=MAX('entry data'!$B$8:$B$507),"",A7366+1)))</f>
        <v/>
      </c>
      <c r="B7367" s="9" t="str">
        <f t="shared" si="705"/>
        <v/>
      </c>
      <c r="C7367" s="9" t="str">
        <f>IF(ISERROR(VLOOKUP(A7367,'entry data'!B:G,6,0)),"",VLOOKUP(A7367,'entry data'!B:G,6,0))</f>
        <v/>
      </c>
      <c r="D7367" s="9" t="str">
        <f>IF(ISERROR(VLOOKUP(A7367,'entry data'!B:C,2,0)),"",VLOOKUP(A7367,'entry data'!B:C,2,0))</f>
        <v/>
      </c>
      <c r="E7367" s="9" t="str">
        <f>IF(ISERROR(VLOOKUP(A7367,'entry data'!B:E,4,0)),"",VLOOKUP(A7367,'entry data'!B:E,4,0))</f>
        <v/>
      </c>
      <c r="F7367" s="11" t="str">
        <f>IF(A7367="","",IF(ISERROR(VLOOKUP(A7367,'entry data'!B:F,5,0)),"",VLOOKUP(A7367,'entry data'!B:F,5,0)))</f>
        <v/>
      </c>
      <c r="G7367" s="12" t="str">
        <f>IF(A7367="","",IF(ISERROR(VLOOKUP(A7367,'entry data'!B:I,8,0)),"",VLOOKUP(A7367,'entry data'!B:I,7,0)))</f>
        <v/>
      </c>
      <c r="H7367" s="13" t="str">
        <f>IF(A7367="","",IF(B7367=1,VLOOKUP(A7367,'entry data'!B:D,3,0),I7366))</f>
        <v/>
      </c>
      <c r="I7367" s="14" t="str">
        <f>IF(A7367="","",IF(E7367="weekly",7,IF(E7367="fortnightly",14,IF(E7367="monthly",DATE(IF(MONTH(H7367)=12,YEAR(H7367)+1,YEAR(H7367)),VLOOKUP(MONTH(H7367),index!$D$2:$G$13,2,0),DAY(H7367)),
IF(E7367="quarterly",DATE(IF(MONTH(H7367)&gt;=10,YEAR(H7367)+1,YEAR(H7367)),VLOOKUP(MONTH(H7367),index!$D$2:$G$13,3,0),DAY(H7367)),
IF(E7367="halfyearly",DATE(IF(MONTH(H7367)&gt;=7,YEAR(H7367)+1,YEAR(H7367)),VLOOKUP(MONTH(H7367),index!$D$2:$G$13,4,0),DAY(H7367)),
DATE(YEAR(H7367)+1,MONTH(H7367),DAY(H7367)))))-H7367))+H7367)</f>
        <v/>
      </c>
      <c r="J7367" s="9" t="str">
        <f t="shared" si="706"/>
        <v/>
      </c>
      <c r="K7367" s="11" t="str">
        <f t="shared" si="707"/>
        <v/>
      </c>
      <c r="L7367" s="11" t="str">
        <f t="shared" si="708"/>
        <v/>
      </c>
      <c r="M7367" s="11" t="str">
        <f>IF(A7367="","",VLOOKUP(E7367,index!$A$1:$B$6,2,0)*K7367*G7367)</f>
        <v/>
      </c>
      <c r="N7367" s="11" t="str">
        <f>IF(A7367="","",-PMT(G7367*VLOOKUP(E7367,index!$A$1:$B$6,2,0),C7367,F7367,0,0))</f>
        <v/>
      </c>
      <c r="O7367" s="11" t="str">
        <f t="shared" si="709"/>
        <v/>
      </c>
      <c r="P7367" s="11" t="str">
        <f t="shared" si="710"/>
        <v/>
      </c>
    </row>
    <row r="7368" spans="1:16" x14ac:dyDescent="0.25">
      <c r="A7368" s="9" t="str">
        <f>IF(A7367="","",IF(B7367&lt;C7367,A7367,IF(A7367=MAX('entry data'!$B$8:$B$507),"",A7367+1)))</f>
        <v/>
      </c>
      <c r="B7368" s="9" t="str">
        <f t="shared" si="705"/>
        <v/>
      </c>
      <c r="C7368" s="9" t="str">
        <f>IF(ISERROR(VLOOKUP(A7368,'entry data'!B:G,6,0)),"",VLOOKUP(A7368,'entry data'!B:G,6,0))</f>
        <v/>
      </c>
      <c r="D7368" s="9" t="str">
        <f>IF(ISERROR(VLOOKUP(A7368,'entry data'!B:C,2,0)),"",VLOOKUP(A7368,'entry data'!B:C,2,0))</f>
        <v/>
      </c>
      <c r="E7368" s="9" t="str">
        <f>IF(ISERROR(VLOOKUP(A7368,'entry data'!B:E,4,0)),"",VLOOKUP(A7368,'entry data'!B:E,4,0))</f>
        <v/>
      </c>
      <c r="F7368" s="11" t="str">
        <f>IF(A7368="","",IF(ISERROR(VLOOKUP(A7368,'entry data'!B:F,5,0)),"",VLOOKUP(A7368,'entry data'!B:F,5,0)))</f>
        <v/>
      </c>
      <c r="G7368" s="12" t="str">
        <f>IF(A7368="","",IF(ISERROR(VLOOKUP(A7368,'entry data'!B:I,8,0)),"",VLOOKUP(A7368,'entry data'!B:I,7,0)))</f>
        <v/>
      </c>
      <c r="H7368" s="13" t="str">
        <f>IF(A7368="","",IF(B7368=1,VLOOKUP(A7368,'entry data'!B:D,3,0),I7367))</f>
        <v/>
      </c>
      <c r="I7368" s="14" t="str">
        <f>IF(A7368="","",IF(E7368="weekly",7,IF(E7368="fortnightly",14,IF(E7368="monthly",DATE(IF(MONTH(H7368)=12,YEAR(H7368)+1,YEAR(H7368)),VLOOKUP(MONTH(H7368),index!$D$2:$G$13,2,0),DAY(H7368)),
IF(E7368="quarterly",DATE(IF(MONTH(H7368)&gt;=10,YEAR(H7368)+1,YEAR(H7368)),VLOOKUP(MONTH(H7368),index!$D$2:$G$13,3,0),DAY(H7368)),
IF(E7368="halfyearly",DATE(IF(MONTH(H7368)&gt;=7,YEAR(H7368)+1,YEAR(H7368)),VLOOKUP(MONTH(H7368),index!$D$2:$G$13,4,0),DAY(H7368)),
DATE(YEAR(H7368)+1,MONTH(H7368),DAY(H7368)))))-H7368))+H7368)</f>
        <v/>
      </c>
      <c r="J7368" s="9" t="str">
        <f t="shared" si="706"/>
        <v/>
      </c>
      <c r="K7368" s="11" t="str">
        <f t="shared" si="707"/>
        <v/>
      </c>
      <c r="L7368" s="11" t="str">
        <f t="shared" si="708"/>
        <v/>
      </c>
      <c r="M7368" s="11" t="str">
        <f>IF(A7368="","",VLOOKUP(E7368,index!$A$1:$B$6,2,0)*K7368*G7368)</f>
        <v/>
      </c>
      <c r="N7368" s="11" t="str">
        <f>IF(A7368="","",-PMT(G7368*VLOOKUP(E7368,index!$A$1:$B$6,2,0),C7368,F7368,0,0))</f>
        <v/>
      </c>
      <c r="O7368" s="11" t="str">
        <f t="shared" si="709"/>
        <v/>
      </c>
      <c r="P7368" s="11" t="str">
        <f t="shared" si="710"/>
        <v/>
      </c>
    </row>
    <row r="7369" spans="1:16" x14ac:dyDescent="0.25">
      <c r="A7369" s="9" t="str">
        <f>IF(A7368="","",IF(B7368&lt;C7368,A7368,IF(A7368=MAX('entry data'!$B$8:$B$507),"",A7368+1)))</f>
        <v/>
      </c>
      <c r="B7369" s="9" t="str">
        <f t="shared" si="705"/>
        <v/>
      </c>
      <c r="C7369" s="9" t="str">
        <f>IF(ISERROR(VLOOKUP(A7369,'entry data'!B:G,6,0)),"",VLOOKUP(A7369,'entry data'!B:G,6,0))</f>
        <v/>
      </c>
      <c r="D7369" s="9" t="str">
        <f>IF(ISERROR(VLOOKUP(A7369,'entry data'!B:C,2,0)),"",VLOOKUP(A7369,'entry data'!B:C,2,0))</f>
        <v/>
      </c>
      <c r="E7369" s="9" t="str">
        <f>IF(ISERROR(VLOOKUP(A7369,'entry data'!B:E,4,0)),"",VLOOKUP(A7369,'entry data'!B:E,4,0))</f>
        <v/>
      </c>
      <c r="F7369" s="11" t="str">
        <f>IF(A7369="","",IF(ISERROR(VLOOKUP(A7369,'entry data'!B:F,5,0)),"",VLOOKUP(A7369,'entry data'!B:F,5,0)))</f>
        <v/>
      </c>
      <c r="G7369" s="12" t="str">
        <f>IF(A7369="","",IF(ISERROR(VLOOKUP(A7369,'entry data'!B:I,8,0)),"",VLOOKUP(A7369,'entry data'!B:I,7,0)))</f>
        <v/>
      </c>
      <c r="H7369" s="13" t="str">
        <f>IF(A7369="","",IF(B7369=1,VLOOKUP(A7369,'entry data'!B:D,3,0),I7368))</f>
        <v/>
      </c>
      <c r="I7369" s="14" t="str">
        <f>IF(A7369="","",IF(E7369="weekly",7,IF(E7369="fortnightly",14,IF(E7369="monthly",DATE(IF(MONTH(H7369)=12,YEAR(H7369)+1,YEAR(H7369)),VLOOKUP(MONTH(H7369),index!$D$2:$G$13,2,0),DAY(H7369)),
IF(E7369="quarterly",DATE(IF(MONTH(H7369)&gt;=10,YEAR(H7369)+1,YEAR(H7369)),VLOOKUP(MONTH(H7369),index!$D$2:$G$13,3,0),DAY(H7369)),
IF(E7369="halfyearly",DATE(IF(MONTH(H7369)&gt;=7,YEAR(H7369)+1,YEAR(H7369)),VLOOKUP(MONTH(H7369),index!$D$2:$G$13,4,0),DAY(H7369)),
DATE(YEAR(H7369)+1,MONTH(H7369),DAY(H7369)))))-H7369))+H7369)</f>
        <v/>
      </c>
      <c r="J7369" s="9" t="str">
        <f t="shared" si="706"/>
        <v/>
      </c>
      <c r="K7369" s="11" t="str">
        <f t="shared" si="707"/>
        <v/>
      </c>
      <c r="L7369" s="11" t="str">
        <f t="shared" si="708"/>
        <v/>
      </c>
      <c r="M7369" s="11" t="str">
        <f>IF(A7369="","",VLOOKUP(E7369,index!$A$1:$B$6,2,0)*K7369*G7369)</f>
        <v/>
      </c>
      <c r="N7369" s="11" t="str">
        <f>IF(A7369="","",-PMT(G7369*VLOOKUP(E7369,index!$A$1:$B$6,2,0),C7369,F7369,0,0))</f>
        <v/>
      </c>
      <c r="O7369" s="11" t="str">
        <f t="shared" si="709"/>
        <v/>
      </c>
      <c r="P7369" s="11" t="str">
        <f t="shared" si="710"/>
        <v/>
      </c>
    </row>
    <row r="7370" spans="1:16" x14ac:dyDescent="0.25">
      <c r="A7370" s="9" t="str">
        <f>IF(A7369="","",IF(B7369&lt;C7369,A7369,IF(A7369=MAX('entry data'!$B$8:$B$507),"",A7369+1)))</f>
        <v/>
      </c>
      <c r="B7370" s="9" t="str">
        <f t="shared" si="705"/>
        <v/>
      </c>
      <c r="C7370" s="9" t="str">
        <f>IF(ISERROR(VLOOKUP(A7370,'entry data'!B:G,6,0)),"",VLOOKUP(A7370,'entry data'!B:G,6,0))</f>
        <v/>
      </c>
      <c r="D7370" s="9" t="str">
        <f>IF(ISERROR(VLOOKUP(A7370,'entry data'!B:C,2,0)),"",VLOOKUP(A7370,'entry data'!B:C,2,0))</f>
        <v/>
      </c>
      <c r="E7370" s="9" t="str">
        <f>IF(ISERROR(VLOOKUP(A7370,'entry data'!B:E,4,0)),"",VLOOKUP(A7370,'entry data'!B:E,4,0))</f>
        <v/>
      </c>
      <c r="F7370" s="11" t="str">
        <f>IF(A7370="","",IF(ISERROR(VLOOKUP(A7370,'entry data'!B:F,5,0)),"",VLOOKUP(A7370,'entry data'!B:F,5,0)))</f>
        <v/>
      </c>
      <c r="G7370" s="12" t="str">
        <f>IF(A7370="","",IF(ISERROR(VLOOKUP(A7370,'entry data'!B:I,8,0)),"",VLOOKUP(A7370,'entry data'!B:I,7,0)))</f>
        <v/>
      </c>
      <c r="H7370" s="13" t="str">
        <f>IF(A7370="","",IF(B7370=1,VLOOKUP(A7370,'entry data'!B:D,3,0),I7369))</f>
        <v/>
      </c>
      <c r="I7370" s="14" t="str">
        <f>IF(A7370="","",IF(E7370="weekly",7,IF(E7370="fortnightly",14,IF(E7370="monthly",DATE(IF(MONTH(H7370)=12,YEAR(H7370)+1,YEAR(H7370)),VLOOKUP(MONTH(H7370),index!$D$2:$G$13,2,0),DAY(H7370)),
IF(E7370="quarterly",DATE(IF(MONTH(H7370)&gt;=10,YEAR(H7370)+1,YEAR(H7370)),VLOOKUP(MONTH(H7370),index!$D$2:$G$13,3,0),DAY(H7370)),
IF(E7370="halfyearly",DATE(IF(MONTH(H7370)&gt;=7,YEAR(H7370)+1,YEAR(H7370)),VLOOKUP(MONTH(H7370),index!$D$2:$G$13,4,0),DAY(H7370)),
DATE(YEAR(H7370)+1,MONTH(H7370),DAY(H7370)))))-H7370))+H7370)</f>
        <v/>
      </c>
      <c r="J7370" s="9" t="str">
        <f t="shared" si="706"/>
        <v/>
      </c>
      <c r="K7370" s="11" t="str">
        <f t="shared" si="707"/>
        <v/>
      </c>
      <c r="L7370" s="11" t="str">
        <f t="shared" si="708"/>
        <v/>
      </c>
      <c r="M7370" s="11" t="str">
        <f>IF(A7370="","",VLOOKUP(E7370,index!$A$1:$B$6,2,0)*K7370*G7370)</f>
        <v/>
      </c>
      <c r="N7370" s="11" t="str">
        <f>IF(A7370="","",-PMT(G7370*VLOOKUP(E7370,index!$A$1:$B$6,2,0),C7370,F7370,0,0))</f>
        <v/>
      </c>
      <c r="O7370" s="11" t="str">
        <f t="shared" si="709"/>
        <v/>
      </c>
      <c r="P7370" s="11" t="str">
        <f t="shared" si="710"/>
        <v/>
      </c>
    </row>
    <row r="7371" spans="1:16" x14ac:dyDescent="0.25">
      <c r="A7371" s="9" t="str">
        <f>IF(A7370="","",IF(B7370&lt;C7370,A7370,IF(A7370=MAX('entry data'!$B$8:$B$507),"",A7370+1)))</f>
        <v/>
      </c>
      <c r="B7371" s="9" t="str">
        <f t="shared" si="705"/>
        <v/>
      </c>
      <c r="C7371" s="9" t="str">
        <f>IF(ISERROR(VLOOKUP(A7371,'entry data'!B:G,6,0)),"",VLOOKUP(A7371,'entry data'!B:G,6,0))</f>
        <v/>
      </c>
      <c r="D7371" s="9" t="str">
        <f>IF(ISERROR(VLOOKUP(A7371,'entry data'!B:C,2,0)),"",VLOOKUP(A7371,'entry data'!B:C,2,0))</f>
        <v/>
      </c>
      <c r="E7371" s="9" t="str">
        <f>IF(ISERROR(VLOOKUP(A7371,'entry data'!B:E,4,0)),"",VLOOKUP(A7371,'entry data'!B:E,4,0))</f>
        <v/>
      </c>
      <c r="F7371" s="11" t="str">
        <f>IF(A7371="","",IF(ISERROR(VLOOKUP(A7371,'entry data'!B:F,5,0)),"",VLOOKUP(A7371,'entry data'!B:F,5,0)))</f>
        <v/>
      </c>
      <c r="G7371" s="12" t="str">
        <f>IF(A7371="","",IF(ISERROR(VLOOKUP(A7371,'entry data'!B:I,8,0)),"",VLOOKUP(A7371,'entry data'!B:I,7,0)))</f>
        <v/>
      </c>
      <c r="H7371" s="13" t="str">
        <f>IF(A7371="","",IF(B7371=1,VLOOKUP(A7371,'entry data'!B:D,3,0),I7370))</f>
        <v/>
      </c>
      <c r="I7371" s="14" t="str">
        <f>IF(A7371="","",IF(E7371="weekly",7,IF(E7371="fortnightly",14,IF(E7371="monthly",DATE(IF(MONTH(H7371)=12,YEAR(H7371)+1,YEAR(H7371)),VLOOKUP(MONTH(H7371),index!$D$2:$G$13,2,0),DAY(H7371)),
IF(E7371="quarterly",DATE(IF(MONTH(H7371)&gt;=10,YEAR(H7371)+1,YEAR(H7371)),VLOOKUP(MONTH(H7371),index!$D$2:$G$13,3,0),DAY(H7371)),
IF(E7371="halfyearly",DATE(IF(MONTH(H7371)&gt;=7,YEAR(H7371)+1,YEAR(H7371)),VLOOKUP(MONTH(H7371),index!$D$2:$G$13,4,0),DAY(H7371)),
DATE(YEAR(H7371)+1,MONTH(H7371),DAY(H7371)))))-H7371))+H7371)</f>
        <v/>
      </c>
      <c r="J7371" s="9" t="str">
        <f t="shared" si="706"/>
        <v/>
      </c>
      <c r="K7371" s="11" t="str">
        <f t="shared" si="707"/>
        <v/>
      </c>
      <c r="L7371" s="11" t="str">
        <f t="shared" si="708"/>
        <v/>
      </c>
      <c r="M7371" s="11" t="str">
        <f>IF(A7371="","",VLOOKUP(E7371,index!$A$1:$B$6,2,0)*K7371*G7371)</f>
        <v/>
      </c>
      <c r="N7371" s="11" t="str">
        <f>IF(A7371="","",-PMT(G7371*VLOOKUP(E7371,index!$A$1:$B$6,2,0),C7371,F7371,0,0))</f>
        <v/>
      </c>
      <c r="O7371" s="11" t="str">
        <f t="shared" si="709"/>
        <v/>
      </c>
      <c r="P7371" s="11" t="str">
        <f t="shared" si="710"/>
        <v/>
      </c>
    </row>
    <row r="7372" spans="1:16" x14ac:dyDescent="0.25">
      <c r="A7372" s="9" t="str">
        <f>IF(A7371="","",IF(B7371&lt;C7371,A7371,IF(A7371=MAX('entry data'!$B$8:$B$507),"",A7371+1)))</f>
        <v/>
      </c>
      <c r="B7372" s="9" t="str">
        <f t="shared" si="705"/>
        <v/>
      </c>
      <c r="C7372" s="9" t="str">
        <f>IF(ISERROR(VLOOKUP(A7372,'entry data'!B:G,6,0)),"",VLOOKUP(A7372,'entry data'!B:G,6,0))</f>
        <v/>
      </c>
      <c r="D7372" s="9" t="str">
        <f>IF(ISERROR(VLOOKUP(A7372,'entry data'!B:C,2,0)),"",VLOOKUP(A7372,'entry data'!B:C,2,0))</f>
        <v/>
      </c>
      <c r="E7372" s="9" t="str">
        <f>IF(ISERROR(VLOOKUP(A7372,'entry data'!B:E,4,0)),"",VLOOKUP(A7372,'entry data'!B:E,4,0))</f>
        <v/>
      </c>
      <c r="F7372" s="11" t="str">
        <f>IF(A7372="","",IF(ISERROR(VLOOKUP(A7372,'entry data'!B:F,5,0)),"",VLOOKUP(A7372,'entry data'!B:F,5,0)))</f>
        <v/>
      </c>
      <c r="G7372" s="12" t="str">
        <f>IF(A7372="","",IF(ISERROR(VLOOKUP(A7372,'entry data'!B:I,8,0)),"",VLOOKUP(A7372,'entry data'!B:I,7,0)))</f>
        <v/>
      </c>
      <c r="H7372" s="13" t="str">
        <f>IF(A7372="","",IF(B7372=1,VLOOKUP(A7372,'entry data'!B:D,3,0),I7371))</f>
        <v/>
      </c>
      <c r="I7372" s="14" t="str">
        <f>IF(A7372="","",IF(E7372="weekly",7,IF(E7372="fortnightly",14,IF(E7372="monthly",DATE(IF(MONTH(H7372)=12,YEAR(H7372)+1,YEAR(H7372)),VLOOKUP(MONTH(H7372),index!$D$2:$G$13,2,0),DAY(H7372)),
IF(E7372="quarterly",DATE(IF(MONTH(H7372)&gt;=10,YEAR(H7372)+1,YEAR(H7372)),VLOOKUP(MONTH(H7372),index!$D$2:$G$13,3,0),DAY(H7372)),
IF(E7372="halfyearly",DATE(IF(MONTH(H7372)&gt;=7,YEAR(H7372)+1,YEAR(H7372)),VLOOKUP(MONTH(H7372),index!$D$2:$G$13,4,0),DAY(H7372)),
DATE(YEAR(H7372)+1,MONTH(H7372),DAY(H7372)))))-H7372))+H7372)</f>
        <v/>
      </c>
      <c r="J7372" s="9" t="str">
        <f t="shared" si="706"/>
        <v/>
      </c>
      <c r="K7372" s="11" t="str">
        <f t="shared" si="707"/>
        <v/>
      </c>
      <c r="L7372" s="11" t="str">
        <f t="shared" si="708"/>
        <v/>
      </c>
      <c r="M7372" s="11" t="str">
        <f>IF(A7372="","",VLOOKUP(E7372,index!$A$1:$B$6,2,0)*K7372*G7372)</f>
        <v/>
      </c>
      <c r="N7372" s="11" t="str">
        <f>IF(A7372="","",-PMT(G7372*VLOOKUP(E7372,index!$A$1:$B$6,2,0),C7372,F7372,0,0))</f>
        <v/>
      </c>
      <c r="O7372" s="11" t="str">
        <f t="shared" si="709"/>
        <v/>
      </c>
      <c r="P7372" s="11" t="str">
        <f t="shared" si="710"/>
        <v/>
      </c>
    </row>
    <row r="7373" spans="1:16" x14ac:dyDescent="0.25">
      <c r="A7373" s="9" t="str">
        <f>IF(A7372="","",IF(B7372&lt;C7372,A7372,IF(A7372=MAX('entry data'!$B$8:$B$507),"",A7372+1)))</f>
        <v/>
      </c>
      <c r="B7373" s="9" t="str">
        <f t="shared" si="705"/>
        <v/>
      </c>
      <c r="C7373" s="9" t="str">
        <f>IF(ISERROR(VLOOKUP(A7373,'entry data'!B:G,6,0)),"",VLOOKUP(A7373,'entry data'!B:G,6,0))</f>
        <v/>
      </c>
      <c r="D7373" s="9" t="str">
        <f>IF(ISERROR(VLOOKUP(A7373,'entry data'!B:C,2,0)),"",VLOOKUP(A7373,'entry data'!B:C,2,0))</f>
        <v/>
      </c>
      <c r="E7373" s="9" t="str">
        <f>IF(ISERROR(VLOOKUP(A7373,'entry data'!B:E,4,0)),"",VLOOKUP(A7373,'entry data'!B:E,4,0))</f>
        <v/>
      </c>
      <c r="F7373" s="11" t="str">
        <f>IF(A7373="","",IF(ISERROR(VLOOKUP(A7373,'entry data'!B:F,5,0)),"",VLOOKUP(A7373,'entry data'!B:F,5,0)))</f>
        <v/>
      </c>
      <c r="G7373" s="12" t="str">
        <f>IF(A7373="","",IF(ISERROR(VLOOKUP(A7373,'entry data'!B:I,8,0)),"",VLOOKUP(A7373,'entry data'!B:I,7,0)))</f>
        <v/>
      </c>
      <c r="H7373" s="13" t="str">
        <f>IF(A7373="","",IF(B7373=1,VLOOKUP(A7373,'entry data'!B:D,3,0),I7372))</f>
        <v/>
      </c>
      <c r="I7373" s="14" t="str">
        <f>IF(A7373="","",IF(E7373="weekly",7,IF(E7373="fortnightly",14,IF(E7373="monthly",DATE(IF(MONTH(H7373)=12,YEAR(H7373)+1,YEAR(H7373)),VLOOKUP(MONTH(H7373),index!$D$2:$G$13,2,0),DAY(H7373)),
IF(E7373="quarterly",DATE(IF(MONTH(H7373)&gt;=10,YEAR(H7373)+1,YEAR(H7373)),VLOOKUP(MONTH(H7373),index!$D$2:$G$13,3,0),DAY(H7373)),
IF(E7373="halfyearly",DATE(IF(MONTH(H7373)&gt;=7,YEAR(H7373)+1,YEAR(H7373)),VLOOKUP(MONTH(H7373),index!$D$2:$G$13,4,0),DAY(H7373)),
DATE(YEAR(H7373)+1,MONTH(H7373),DAY(H7373)))))-H7373))+H7373)</f>
        <v/>
      </c>
      <c r="J7373" s="9" t="str">
        <f t="shared" si="706"/>
        <v/>
      </c>
      <c r="K7373" s="11" t="str">
        <f t="shared" si="707"/>
        <v/>
      </c>
      <c r="L7373" s="11" t="str">
        <f t="shared" si="708"/>
        <v/>
      </c>
      <c r="M7373" s="11" t="str">
        <f>IF(A7373="","",VLOOKUP(E7373,index!$A$1:$B$6,2,0)*K7373*G7373)</f>
        <v/>
      </c>
      <c r="N7373" s="11" t="str">
        <f>IF(A7373="","",-PMT(G7373*VLOOKUP(E7373,index!$A$1:$B$6,2,0),C7373,F7373,0,0))</f>
        <v/>
      </c>
      <c r="O7373" s="11" t="str">
        <f t="shared" si="709"/>
        <v/>
      </c>
      <c r="P7373" s="11" t="str">
        <f t="shared" si="710"/>
        <v/>
      </c>
    </row>
    <row r="7374" spans="1:16" x14ac:dyDescent="0.25">
      <c r="A7374" s="9" t="str">
        <f>IF(A7373="","",IF(B7373&lt;C7373,A7373,IF(A7373=MAX('entry data'!$B$8:$B$507),"",A7373+1)))</f>
        <v/>
      </c>
      <c r="B7374" s="9" t="str">
        <f t="shared" si="705"/>
        <v/>
      </c>
      <c r="C7374" s="9" t="str">
        <f>IF(ISERROR(VLOOKUP(A7374,'entry data'!B:G,6,0)),"",VLOOKUP(A7374,'entry data'!B:G,6,0))</f>
        <v/>
      </c>
      <c r="D7374" s="9" t="str">
        <f>IF(ISERROR(VLOOKUP(A7374,'entry data'!B:C,2,0)),"",VLOOKUP(A7374,'entry data'!B:C,2,0))</f>
        <v/>
      </c>
      <c r="E7374" s="9" t="str">
        <f>IF(ISERROR(VLOOKUP(A7374,'entry data'!B:E,4,0)),"",VLOOKUP(A7374,'entry data'!B:E,4,0))</f>
        <v/>
      </c>
      <c r="F7374" s="11" t="str">
        <f>IF(A7374="","",IF(ISERROR(VLOOKUP(A7374,'entry data'!B:F,5,0)),"",VLOOKUP(A7374,'entry data'!B:F,5,0)))</f>
        <v/>
      </c>
      <c r="G7374" s="12" t="str">
        <f>IF(A7374="","",IF(ISERROR(VLOOKUP(A7374,'entry data'!B:I,8,0)),"",VLOOKUP(A7374,'entry data'!B:I,7,0)))</f>
        <v/>
      </c>
      <c r="H7374" s="13" t="str">
        <f>IF(A7374="","",IF(B7374=1,VLOOKUP(A7374,'entry data'!B:D,3,0),I7373))</f>
        <v/>
      </c>
      <c r="I7374" s="14" t="str">
        <f>IF(A7374="","",IF(E7374="weekly",7,IF(E7374="fortnightly",14,IF(E7374="monthly",DATE(IF(MONTH(H7374)=12,YEAR(H7374)+1,YEAR(H7374)),VLOOKUP(MONTH(H7374),index!$D$2:$G$13,2,0),DAY(H7374)),
IF(E7374="quarterly",DATE(IF(MONTH(H7374)&gt;=10,YEAR(H7374)+1,YEAR(H7374)),VLOOKUP(MONTH(H7374),index!$D$2:$G$13,3,0),DAY(H7374)),
IF(E7374="halfyearly",DATE(IF(MONTH(H7374)&gt;=7,YEAR(H7374)+1,YEAR(H7374)),VLOOKUP(MONTH(H7374),index!$D$2:$G$13,4,0),DAY(H7374)),
DATE(YEAR(H7374)+1,MONTH(H7374),DAY(H7374)))))-H7374))+H7374)</f>
        <v/>
      </c>
      <c r="J7374" s="9" t="str">
        <f t="shared" si="706"/>
        <v/>
      </c>
      <c r="K7374" s="11" t="str">
        <f t="shared" si="707"/>
        <v/>
      </c>
      <c r="L7374" s="11" t="str">
        <f t="shared" si="708"/>
        <v/>
      </c>
      <c r="M7374" s="11" t="str">
        <f>IF(A7374="","",VLOOKUP(E7374,index!$A$1:$B$6,2,0)*K7374*G7374)</f>
        <v/>
      </c>
      <c r="N7374" s="11" t="str">
        <f>IF(A7374="","",-PMT(G7374*VLOOKUP(E7374,index!$A$1:$B$6,2,0),C7374,F7374,0,0))</f>
        <v/>
      </c>
      <c r="O7374" s="11" t="str">
        <f t="shared" si="709"/>
        <v/>
      </c>
      <c r="P7374" s="11" t="str">
        <f t="shared" si="710"/>
        <v/>
      </c>
    </row>
    <row r="7375" spans="1:16" x14ac:dyDescent="0.25">
      <c r="A7375" s="9" t="str">
        <f>IF(A7374="","",IF(B7374&lt;C7374,A7374,IF(A7374=MAX('entry data'!$B$8:$B$507),"",A7374+1)))</f>
        <v/>
      </c>
      <c r="B7375" s="9" t="str">
        <f t="shared" si="705"/>
        <v/>
      </c>
      <c r="C7375" s="9" t="str">
        <f>IF(ISERROR(VLOOKUP(A7375,'entry data'!B:G,6,0)),"",VLOOKUP(A7375,'entry data'!B:G,6,0))</f>
        <v/>
      </c>
      <c r="D7375" s="9" t="str">
        <f>IF(ISERROR(VLOOKUP(A7375,'entry data'!B:C,2,0)),"",VLOOKUP(A7375,'entry data'!B:C,2,0))</f>
        <v/>
      </c>
      <c r="E7375" s="9" t="str">
        <f>IF(ISERROR(VLOOKUP(A7375,'entry data'!B:E,4,0)),"",VLOOKUP(A7375,'entry data'!B:E,4,0))</f>
        <v/>
      </c>
      <c r="F7375" s="11" t="str">
        <f>IF(A7375="","",IF(ISERROR(VLOOKUP(A7375,'entry data'!B:F,5,0)),"",VLOOKUP(A7375,'entry data'!B:F,5,0)))</f>
        <v/>
      </c>
      <c r="G7375" s="12" t="str">
        <f>IF(A7375="","",IF(ISERROR(VLOOKUP(A7375,'entry data'!B:I,8,0)),"",VLOOKUP(A7375,'entry data'!B:I,7,0)))</f>
        <v/>
      </c>
      <c r="H7375" s="13" t="str">
        <f>IF(A7375="","",IF(B7375=1,VLOOKUP(A7375,'entry data'!B:D,3,0),I7374))</f>
        <v/>
      </c>
      <c r="I7375" s="14" t="str">
        <f>IF(A7375="","",IF(E7375="weekly",7,IF(E7375="fortnightly",14,IF(E7375="monthly",DATE(IF(MONTH(H7375)=12,YEAR(H7375)+1,YEAR(H7375)),VLOOKUP(MONTH(H7375),index!$D$2:$G$13,2,0),DAY(H7375)),
IF(E7375="quarterly",DATE(IF(MONTH(H7375)&gt;=10,YEAR(H7375)+1,YEAR(H7375)),VLOOKUP(MONTH(H7375),index!$D$2:$G$13,3,0),DAY(H7375)),
IF(E7375="halfyearly",DATE(IF(MONTH(H7375)&gt;=7,YEAR(H7375)+1,YEAR(H7375)),VLOOKUP(MONTH(H7375),index!$D$2:$G$13,4,0),DAY(H7375)),
DATE(YEAR(H7375)+1,MONTH(H7375),DAY(H7375)))))-H7375))+H7375)</f>
        <v/>
      </c>
      <c r="J7375" s="9" t="str">
        <f t="shared" si="706"/>
        <v/>
      </c>
      <c r="K7375" s="11" t="str">
        <f t="shared" si="707"/>
        <v/>
      </c>
      <c r="L7375" s="11" t="str">
        <f t="shared" si="708"/>
        <v/>
      </c>
      <c r="M7375" s="11" t="str">
        <f>IF(A7375="","",VLOOKUP(E7375,index!$A$1:$B$6,2,0)*K7375*G7375)</f>
        <v/>
      </c>
      <c r="N7375" s="11" t="str">
        <f>IF(A7375="","",-PMT(G7375*VLOOKUP(E7375,index!$A$1:$B$6,2,0),C7375,F7375,0,0))</f>
        <v/>
      </c>
      <c r="O7375" s="11" t="str">
        <f t="shared" si="709"/>
        <v/>
      </c>
      <c r="P7375" s="11" t="str">
        <f t="shared" si="710"/>
        <v/>
      </c>
    </row>
    <row r="7376" spans="1:16" x14ac:dyDescent="0.25">
      <c r="A7376" s="9" t="str">
        <f>IF(A7375="","",IF(B7375&lt;C7375,A7375,IF(A7375=MAX('entry data'!$B$8:$B$507),"",A7375+1)))</f>
        <v/>
      </c>
      <c r="B7376" s="9" t="str">
        <f t="shared" si="705"/>
        <v/>
      </c>
      <c r="C7376" s="9" t="str">
        <f>IF(ISERROR(VLOOKUP(A7376,'entry data'!B:G,6,0)),"",VLOOKUP(A7376,'entry data'!B:G,6,0))</f>
        <v/>
      </c>
      <c r="D7376" s="9" t="str">
        <f>IF(ISERROR(VLOOKUP(A7376,'entry data'!B:C,2,0)),"",VLOOKUP(A7376,'entry data'!B:C,2,0))</f>
        <v/>
      </c>
      <c r="E7376" s="9" t="str">
        <f>IF(ISERROR(VLOOKUP(A7376,'entry data'!B:E,4,0)),"",VLOOKUP(A7376,'entry data'!B:E,4,0))</f>
        <v/>
      </c>
      <c r="F7376" s="11" t="str">
        <f>IF(A7376="","",IF(ISERROR(VLOOKUP(A7376,'entry data'!B:F,5,0)),"",VLOOKUP(A7376,'entry data'!B:F,5,0)))</f>
        <v/>
      </c>
      <c r="G7376" s="12" t="str">
        <f>IF(A7376="","",IF(ISERROR(VLOOKUP(A7376,'entry data'!B:I,8,0)),"",VLOOKUP(A7376,'entry data'!B:I,7,0)))</f>
        <v/>
      </c>
      <c r="H7376" s="13" t="str">
        <f>IF(A7376="","",IF(B7376=1,VLOOKUP(A7376,'entry data'!B:D,3,0),I7375))</f>
        <v/>
      </c>
      <c r="I7376" s="14" t="str">
        <f>IF(A7376="","",IF(E7376="weekly",7,IF(E7376="fortnightly",14,IF(E7376="monthly",DATE(IF(MONTH(H7376)=12,YEAR(H7376)+1,YEAR(H7376)),VLOOKUP(MONTH(H7376),index!$D$2:$G$13,2,0),DAY(H7376)),
IF(E7376="quarterly",DATE(IF(MONTH(H7376)&gt;=10,YEAR(H7376)+1,YEAR(H7376)),VLOOKUP(MONTH(H7376),index!$D$2:$G$13,3,0),DAY(H7376)),
IF(E7376="halfyearly",DATE(IF(MONTH(H7376)&gt;=7,YEAR(H7376)+1,YEAR(H7376)),VLOOKUP(MONTH(H7376),index!$D$2:$G$13,4,0),DAY(H7376)),
DATE(YEAR(H7376)+1,MONTH(H7376),DAY(H7376)))))-H7376))+H7376)</f>
        <v/>
      </c>
      <c r="J7376" s="9" t="str">
        <f t="shared" si="706"/>
        <v/>
      </c>
      <c r="K7376" s="11" t="str">
        <f t="shared" si="707"/>
        <v/>
      </c>
      <c r="L7376" s="11" t="str">
        <f t="shared" si="708"/>
        <v/>
      </c>
      <c r="M7376" s="11" t="str">
        <f>IF(A7376="","",VLOOKUP(E7376,index!$A$1:$B$6,2,0)*K7376*G7376)</f>
        <v/>
      </c>
      <c r="N7376" s="11" t="str">
        <f>IF(A7376="","",-PMT(G7376*VLOOKUP(E7376,index!$A$1:$B$6,2,0),C7376,F7376,0,0))</f>
        <v/>
      </c>
      <c r="O7376" s="11" t="str">
        <f t="shared" si="709"/>
        <v/>
      </c>
      <c r="P7376" s="11" t="str">
        <f t="shared" si="710"/>
        <v/>
      </c>
    </row>
    <row r="7377" spans="1:16" x14ac:dyDescent="0.25">
      <c r="A7377" s="9" t="str">
        <f>IF(A7376="","",IF(B7376&lt;C7376,A7376,IF(A7376=MAX('entry data'!$B$8:$B$507),"",A7376+1)))</f>
        <v/>
      </c>
      <c r="B7377" s="9" t="str">
        <f t="shared" si="705"/>
        <v/>
      </c>
      <c r="C7377" s="9" t="str">
        <f>IF(ISERROR(VLOOKUP(A7377,'entry data'!B:G,6,0)),"",VLOOKUP(A7377,'entry data'!B:G,6,0))</f>
        <v/>
      </c>
      <c r="D7377" s="9" t="str">
        <f>IF(ISERROR(VLOOKUP(A7377,'entry data'!B:C,2,0)),"",VLOOKUP(A7377,'entry data'!B:C,2,0))</f>
        <v/>
      </c>
      <c r="E7377" s="9" t="str">
        <f>IF(ISERROR(VLOOKUP(A7377,'entry data'!B:E,4,0)),"",VLOOKUP(A7377,'entry data'!B:E,4,0))</f>
        <v/>
      </c>
      <c r="F7377" s="11" t="str">
        <f>IF(A7377="","",IF(ISERROR(VLOOKUP(A7377,'entry data'!B:F,5,0)),"",VLOOKUP(A7377,'entry data'!B:F,5,0)))</f>
        <v/>
      </c>
      <c r="G7377" s="12" t="str">
        <f>IF(A7377="","",IF(ISERROR(VLOOKUP(A7377,'entry data'!B:I,8,0)),"",VLOOKUP(A7377,'entry data'!B:I,7,0)))</f>
        <v/>
      </c>
      <c r="H7377" s="13" t="str">
        <f>IF(A7377="","",IF(B7377=1,VLOOKUP(A7377,'entry data'!B:D,3,0),I7376))</f>
        <v/>
      </c>
      <c r="I7377" s="14" t="str">
        <f>IF(A7377="","",IF(E7377="weekly",7,IF(E7377="fortnightly",14,IF(E7377="monthly",DATE(IF(MONTH(H7377)=12,YEAR(H7377)+1,YEAR(H7377)),VLOOKUP(MONTH(H7377),index!$D$2:$G$13,2,0),DAY(H7377)),
IF(E7377="quarterly",DATE(IF(MONTH(H7377)&gt;=10,YEAR(H7377)+1,YEAR(H7377)),VLOOKUP(MONTH(H7377),index!$D$2:$G$13,3,0),DAY(H7377)),
IF(E7377="halfyearly",DATE(IF(MONTH(H7377)&gt;=7,YEAR(H7377)+1,YEAR(H7377)),VLOOKUP(MONTH(H7377),index!$D$2:$G$13,4,0),DAY(H7377)),
DATE(YEAR(H7377)+1,MONTH(H7377),DAY(H7377)))))-H7377))+H7377)</f>
        <v/>
      </c>
      <c r="J7377" s="9" t="str">
        <f t="shared" si="706"/>
        <v/>
      </c>
      <c r="K7377" s="11" t="str">
        <f t="shared" si="707"/>
        <v/>
      </c>
      <c r="L7377" s="11" t="str">
        <f t="shared" si="708"/>
        <v/>
      </c>
      <c r="M7377" s="11" t="str">
        <f>IF(A7377="","",VLOOKUP(E7377,index!$A$1:$B$6,2,0)*K7377*G7377)</f>
        <v/>
      </c>
      <c r="N7377" s="11" t="str">
        <f>IF(A7377="","",-PMT(G7377*VLOOKUP(E7377,index!$A$1:$B$6,2,0),C7377,F7377,0,0))</f>
        <v/>
      </c>
      <c r="O7377" s="11" t="str">
        <f t="shared" si="709"/>
        <v/>
      </c>
      <c r="P7377" s="11" t="str">
        <f t="shared" si="710"/>
        <v/>
      </c>
    </row>
    <row r="7378" spans="1:16" x14ac:dyDescent="0.25">
      <c r="A7378" s="9" t="str">
        <f>IF(A7377="","",IF(B7377&lt;C7377,A7377,IF(A7377=MAX('entry data'!$B$8:$B$507),"",A7377+1)))</f>
        <v/>
      </c>
      <c r="B7378" s="9" t="str">
        <f t="shared" si="705"/>
        <v/>
      </c>
      <c r="C7378" s="9" t="str">
        <f>IF(ISERROR(VLOOKUP(A7378,'entry data'!B:G,6,0)),"",VLOOKUP(A7378,'entry data'!B:G,6,0))</f>
        <v/>
      </c>
      <c r="D7378" s="9" t="str">
        <f>IF(ISERROR(VLOOKUP(A7378,'entry data'!B:C,2,0)),"",VLOOKUP(A7378,'entry data'!B:C,2,0))</f>
        <v/>
      </c>
      <c r="E7378" s="9" t="str">
        <f>IF(ISERROR(VLOOKUP(A7378,'entry data'!B:E,4,0)),"",VLOOKUP(A7378,'entry data'!B:E,4,0))</f>
        <v/>
      </c>
      <c r="F7378" s="11" t="str">
        <f>IF(A7378="","",IF(ISERROR(VLOOKUP(A7378,'entry data'!B:F,5,0)),"",VLOOKUP(A7378,'entry data'!B:F,5,0)))</f>
        <v/>
      </c>
      <c r="G7378" s="12" t="str">
        <f>IF(A7378="","",IF(ISERROR(VLOOKUP(A7378,'entry data'!B:I,8,0)),"",VLOOKUP(A7378,'entry data'!B:I,7,0)))</f>
        <v/>
      </c>
      <c r="H7378" s="13" t="str">
        <f>IF(A7378="","",IF(B7378=1,VLOOKUP(A7378,'entry data'!B:D,3,0),I7377))</f>
        <v/>
      </c>
      <c r="I7378" s="14" t="str">
        <f>IF(A7378="","",IF(E7378="weekly",7,IF(E7378="fortnightly",14,IF(E7378="monthly",DATE(IF(MONTH(H7378)=12,YEAR(H7378)+1,YEAR(H7378)),VLOOKUP(MONTH(H7378),index!$D$2:$G$13,2,0),DAY(H7378)),
IF(E7378="quarterly",DATE(IF(MONTH(H7378)&gt;=10,YEAR(H7378)+1,YEAR(H7378)),VLOOKUP(MONTH(H7378),index!$D$2:$G$13,3,0),DAY(H7378)),
IF(E7378="halfyearly",DATE(IF(MONTH(H7378)&gt;=7,YEAR(H7378)+1,YEAR(H7378)),VLOOKUP(MONTH(H7378),index!$D$2:$G$13,4,0),DAY(H7378)),
DATE(YEAR(H7378)+1,MONTH(H7378),DAY(H7378)))))-H7378))+H7378)</f>
        <v/>
      </c>
      <c r="J7378" s="9" t="str">
        <f t="shared" si="706"/>
        <v/>
      </c>
      <c r="K7378" s="11" t="str">
        <f t="shared" si="707"/>
        <v/>
      </c>
      <c r="L7378" s="11" t="str">
        <f t="shared" si="708"/>
        <v/>
      </c>
      <c r="M7378" s="11" t="str">
        <f>IF(A7378="","",VLOOKUP(E7378,index!$A$1:$B$6,2,0)*K7378*G7378)</f>
        <v/>
      </c>
      <c r="N7378" s="11" t="str">
        <f>IF(A7378="","",-PMT(G7378*VLOOKUP(E7378,index!$A$1:$B$6,2,0),C7378,F7378,0,0))</f>
        <v/>
      </c>
      <c r="O7378" s="11" t="str">
        <f t="shared" si="709"/>
        <v/>
      </c>
      <c r="P7378" s="11" t="str">
        <f t="shared" si="710"/>
        <v/>
      </c>
    </row>
    <row r="7379" spans="1:16" x14ac:dyDescent="0.25">
      <c r="A7379" s="9" t="str">
        <f>IF(A7378="","",IF(B7378&lt;C7378,A7378,IF(A7378=MAX('entry data'!$B$8:$B$507),"",A7378+1)))</f>
        <v/>
      </c>
      <c r="B7379" s="9" t="str">
        <f t="shared" si="705"/>
        <v/>
      </c>
      <c r="C7379" s="9" t="str">
        <f>IF(ISERROR(VLOOKUP(A7379,'entry data'!B:G,6,0)),"",VLOOKUP(A7379,'entry data'!B:G,6,0))</f>
        <v/>
      </c>
      <c r="D7379" s="9" t="str">
        <f>IF(ISERROR(VLOOKUP(A7379,'entry data'!B:C,2,0)),"",VLOOKUP(A7379,'entry data'!B:C,2,0))</f>
        <v/>
      </c>
      <c r="E7379" s="9" t="str">
        <f>IF(ISERROR(VLOOKUP(A7379,'entry data'!B:E,4,0)),"",VLOOKUP(A7379,'entry data'!B:E,4,0))</f>
        <v/>
      </c>
      <c r="F7379" s="11" t="str">
        <f>IF(A7379="","",IF(ISERROR(VLOOKUP(A7379,'entry data'!B:F,5,0)),"",VLOOKUP(A7379,'entry data'!B:F,5,0)))</f>
        <v/>
      </c>
      <c r="G7379" s="12" t="str">
        <f>IF(A7379="","",IF(ISERROR(VLOOKUP(A7379,'entry data'!B:I,8,0)),"",VLOOKUP(A7379,'entry data'!B:I,7,0)))</f>
        <v/>
      </c>
      <c r="H7379" s="13" t="str">
        <f>IF(A7379="","",IF(B7379=1,VLOOKUP(A7379,'entry data'!B:D,3,0),I7378))</f>
        <v/>
      </c>
      <c r="I7379" s="14" t="str">
        <f>IF(A7379="","",IF(E7379="weekly",7,IF(E7379="fortnightly",14,IF(E7379="monthly",DATE(IF(MONTH(H7379)=12,YEAR(H7379)+1,YEAR(H7379)),VLOOKUP(MONTH(H7379),index!$D$2:$G$13,2,0),DAY(H7379)),
IF(E7379="quarterly",DATE(IF(MONTH(H7379)&gt;=10,YEAR(H7379)+1,YEAR(H7379)),VLOOKUP(MONTH(H7379),index!$D$2:$G$13,3,0),DAY(H7379)),
IF(E7379="halfyearly",DATE(IF(MONTH(H7379)&gt;=7,YEAR(H7379)+1,YEAR(H7379)),VLOOKUP(MONTH(H7379),index!$D$2:$G$13,4,0),DAY(H7379)),
DATE(YEAR(H7379)+1,MONTH(H7379),DAY(H7379)))))-H7379))+H7379)</f>
        <v/>
      </c>
      <c r="J7379" s="9" t="str">
        <f t="shared" si="706"/>
        <v/>
      </c>
      <c r="K7379" s="11" t="str">
        <f t="shared" si="707"/>
        <v/>
      </c>
      <c r="L7379" s="11" t="str">
        <f t="shared" si="708"/>
        <v/>
      </c>
      <c r="M7379" s="11" t="str">
        <f>IF(A7379="","",VLOOKUP(E7379,index!$A$1:$B$6,2,0)*K7379*G7379)</f>
        <v/>
      </c>
      <c r="N7379" s="11" t="str">
        <f>IF(A7379="","",-PMT(G7379*VLOOKUP(E7379,index!$A$1:$B$6,2,0),C7379,F7379,0,0))</f>
        <v/>
      </c>
      <c r="O7379" s="11" t="str">
        <f t="shared" si="709"/>
        <v/>
      </c>
      <c r="P7379" s="11" t="str">
        <f t="shared" si="710"/>
        <v/>
      </c>
    </row>
    <row r="7380" spans="1:16" x14ac:dyDescent="0.25">
      <c r="A7380" s="9" t="str">
        <f>IF(A7379="","",IF(B7379&lt;C7379,A7379,IF(A7379=MAX('entry data'!$B$8:$B$507),"",A7379+1)))</f>
        <v/>
      </c>
      <c r="B7380" s="9" t="str">
        <f t="shared" si="705"/>
        <v/>
      </c>
      <c r="C7380" s="9" t="str">
        <f>IF(ISERROR(VLOOKUP(A7380,'entry data'!B:G,6,0)),"",VLOOKUP(A7380,'entry data'!B:G,6,0))</f>
        <v/>
      </c>
      <c r="D7380" s="9" t="str">
        <f>IF(ISERROR(VLOOKUP(A7380,'entry data'!B:C,2,0)),"",VLOOKUP(A7380,'entry data'!B:C,2,0))</f>
        <v/>
      </c>
      <c r="E7380" s="9" t="str">
        <f>IF(ISERROR(VLOOKUP(A7380,'entry data'!B:E,4,0)),"",VLOOKUP(A7380,'entry data'!B:E,4,0))</f>
        <v/>
      </c>
      <c r="F7380" s="11" t="str">
        <f>IF(A7380="","",IF(ISERROR(VLOOKUP(A7380,'entry data'!B:F,5,0)),"",VLOOKUP(A7380,'entry data'!B:F,5,0)))</f>
        <v/>
      </c>
      <c r="G7380" s="12" t="str">
        <f>IF(A7380="","",IF(ISERROR(VLOOKUP(A7380,'entry data'!B:I,8,0)),"",VLOOKUP(A7380,'entry data'!B:I,7,0)))</f>
        <v/>
      </c>
      <c r="H7380" s="13" t="str">
        <f>IF(A7380="","",IF(B7380=1,VLOOKUP(A7380,'entry data'!B:D,3,0),I7379))</f>
        <v/>
      </c>
      <c r="I7380" s="14" t="str">
        <f>IF(A7380="","",IF(E7380="weekly",7,IF(E7380="fortnightly",14,IF(E7380="monthly",DATE(IF(MONTH(H7380)=12,YEAR(H7380)+1,YEAR(H7380)),VLOOKUP(MONTH(H7380),index!$D$2:$G$13,2,0),DAY(H7380)),
IF(E7380="quarterly",DATE(IF(MONTH(H7380)&gt;=10,YEAR(H7380)+1,YEAR(H7380)),VLOOKUP(MONTH(H7380),index!$D$2:$G$13,3,0),DAY(H7380)),
IF(E7380="halfyearly",DATE(IF(MONTH(H7380)&gt;=7,YEAR(H7380)+1,YEAR(H7380)),VLOOKUP(MONTH(H7380),index!$D$2:$G$13,4,0),DAY(H7380)),
DATE(YEAR(H7380)+1,MONTH(H7380),DAY(H7380)))))-H7380))+H7380)</f>
        <v/>
      </c>
      <c r="J7380" s="9" t="str">
        <f t="shared" si="706"/>
        <v/>
      </c>
      <c r="K7380" s="11" t="str">
        <f t="shared" si="707"/>
        <v/>
      </c>
      <c r="L7380" s="11" t="str">
        <f t="shared" si="708"/>
        <v/>
      </c>
      <c r="M7380" s="11" t="str">
        <f>IF(A7380="","",VLOOKUP(E7380,index!$A$1:$B$6,2,0)*K7380*G7380)</f>
        <v/>
      </c>
      <c r="N7380" s="11" t="str">
        <f>IF(A7380="","",-PMT(G7380*VLOOKUP(E7380,index!$A$1:$B$6,2,0),C7380,F7380,0,0))</f>
        <v/>
      </c>
      <c r="O7380" s="11" t="str">
        <f t="shared" si="709"/>
        <v/>
      </c>
      <c r="P7380" s="11" t="str">
        <f t="shared" si="710"/>
        <v/>
      </c>
    </row>
    <row r="7381" spans="1:16" x14ac:dyDescent="0.25">
      <c r="A7381" s="9" t="str">
        <f>IF(A7380="","",IF(B7380&lt;C7380,A7380,IF(A7380=MAX('entry data'!$B$8:$B$507),"",A7380+1)))</f>
        <v/>
      </c>
      <c r="B7381" s="9" t="str">
        <f t="shared" si="705"/>
        <v/>
      </c>
      <c r="C7381" s="9" t="str">
        <f>IF(ISERROR(VLOOKUP(A7381,'entry data'!B:G,6,0)),"",VLOOKUP(A7381,'entry data'!B:G,6,0))</f>
        <v/>
      </c>
      <c r="D7381" s="9" t="str">
        <f>IF(ISERROR(VLOOKUP(A7381,'entry data'!B:C,2,0)),"",VLOOKUP(A7381,'entry data'!B:C,2,0))</f>
        <v/>
      </c>
      <c r="E7381" s="9" t="str">
        <f>IF(ISERROR(VLOOKUP(A7381,'entry data'!B:E,4,0)),"",VLOOKUP(A7381,'entry data'!B:E,4,0))</f>
        <v/>
      </c>
      <c r="F7381" s="11" t="str">
        <f>IF(A7381="","",IF(ISERROR(VLOOKUP(A7381,'entry data'!B:F,5,0)),"",VLOOKUP(A7381,'entry data'!B:F,5,0)))</f>
        <v/>
      </c>
      <c r="G7381" s="12" t="str">
        <f>IF(A7381="","",IF(ISERROR(VLOOKUP(A7381,'entry data'!B:I,8,0)),"",VLOOKUP(A7381,'entry data'!B:I,7,0)))</f>
        <v/>
      </c>
      <c r="H7381" s="13" t="str">
        <f>IF(A7381="","",IF(B7381=1,VLOOKUP(A7381,'entry data'!B:D,3,0),I7380))</f>
        <v/>
      </c>
      <c r="I7381" s="14" t="str">
        <f>IF(A7381="","",IF(E7381="weekly",7,IF(E7381="fortnightly",14,IF(E7381="monthly",DATE(IF(MONTH(H7381)=12,YEAR(H7381)+1,YEAR(H7381)),VLOOKUP(MONTH(H7381),index!$D$2:$G$13,2,0),DAY(H7381)),
IF(E7381="quarterly",DATE(IF(MONTH(H7381)&gt;=10,YEAR(H7381)+1,YEAR(H7381)),VLOOKUP(MONTH(H7381),index!$D$2:$G$13,3,0),DAY(H7381)),
IF(E7381="halfyearly",DATE(IF(MONTH(H7381)&gt;=7,YEAR(H7381)+1,YEAR(H7381)),VLOOKUP(MONTH(H7381),index!$D$2:$G$13,4,0),DAY(H7381)),
DATE(YEAR(H7381)+1,MONTH(H7381),DAY(H7381)))))-H7381))+H7381)</f>
        <v/>
      </c>
      <c r="J7381" s="9" t="str">
        <f t="shared" si="706"/>
        <v/>
      </c>
      <c r="K7381" s="11" t="str">
        <f t="shared" si="707"/>
        <v/>
      </c>
      <c r="L7381" s="11" t="str">
        <f t="shared" si="708"/>
        <v/>
      </c>
      <c r="M7381" s="11" t="str">
        <f>IF(A7381="","",VLOOKUP(E7381,index!$A$1:$B$6,2,0)*K7381*G7381)</f>
        <v/>
      </c>
      <c r="N7381" s="11" t="str">
        <f>IF(A7381="","",-PMT(G7381*VLOOKUP(E7381,index!$A$1:$B$6,2,0),C7381,F7381,0,0))</f>
        <v/>
      </c>
      <c r="O7381" s="11" t="str">
        <f t="shared" si="709"/>
        <v/>
      </c>
      <c r="P7381" s="11" t="str">
        <f t="shared" si="710"/>
        <v/>
      </c>
    </row>
    <row r="7382" spans="1:16" x14ac:dyDescent="0.25">
      <c r="A7382" s="9" t="str">
        <f>IF(A7381="","",IF(B7381&lt;C7381,A7381,IF(A7381=MAX('entry data'!$B$8:$B$507),"",A7381+1)))</f>
        <v/>
      </c>
      <c r="B7382" s="9" t="str">
        <f t="shared" si="705"/>
        <v/>
      </c>
      <c r="C7382" s="9" t="str">
        <f>IF(ISERROR(VLOOKUP(A7382,'entry data'!B:G,6,0)),"",VLOOKUP(A7382,'entry data'!B:G,6,0))</f>
        <v/>
      </c>
      <c r="D7382" s="9" t="str">
        <f>IF(ISERROR(VLOOKUP(A7382,'entry data'!B:C,2,0)),"",VLOOKUP(A7382,'entry data'!B:C,2,0))</f>
        <v/>
      </c>
      <c r="E7382" s="9" t="str">
        <f>IF(ISERROR(VLOOKUP(A7382,'entry data'!B:E,4,0)),"",VLOOKUP(A7382,'entry data'!B:E,4,0))</f>
        <v/>
      </c>
      <c r="F7382" s="11" t="str">
        <f>IF(A7382="","",IF(ISERROR(VLOOKUP(A7382,'entry data'!B:F,5,0)),"",VLOOKUP(A7382,'entry data'!B:F,5,0)))</f>
        <v/>
      </c>
      <c r="G7382" s="12" t="str">
        <f>IF(A7382="","",IF(ISERROR(VLOOKUP(A7382,'entry data'!B:I,8,0)),"",VLOOKUP(A7382,'entry data'!B:I,7,0)))</f>
        <v/>
      </c>
      <c r="H7382" s="13" t="str">
        <f>IF(A7382="","",IF(B7382=1,VLOOKUP(A7382,'entry data'!B:D,3,0),I7381))</f>
        <v/>
      </c>
      <c r="I7382" s="14" t="str">
        <f>IF(A7382="","",IF(E7382="weekly",7,IF(E7382="fortnightly",14,IF(E7382="monthly",DATE(IF(MONTH(H7382)=12,YEAR(H7382)+1,YEAR(H7382)),VLOOKUP(MONTH(H7382),index!$D$2:$G$13,2,0),DAY(H7382)),
IF(E7382="quarterly",DATE(IF(MONTH(H7382)&gt;=10,YEAR(H7382)+1,YEAR(H7382)),VLOOKUP(MONTH(H7382),index!$D$2:$G$13,3,0),DAY(H7382)),
IF(E7382="halfyearly",DATE(IF(MONTH(H7382)&gt;=7,YEAR(H7382)+1,YEAR(H7382)),VLOOKUP(MONTH(H7382),index!$D$2:$G$13,4,0),DAY(H7382)),
DATE(YEAR(H7382)+1,MONTH(H7382),DAY(H7382)))))-H7382))+H7382)</f>
        <v/>
      </c>
      <c r="J7382" s="9" t="str">
        <f t="shared" si="706"/>
        <v/>
      </c>
      <c r="K7382" s="11" t="str">
        <f t="shared" si="707"/>
        <v/>
      </c>
      <c r="L7382" s="11" t="str">
        <f t="shared" si="708"/>
        <v/>
      </c>
      <c r="M7382" s="11" t="str">
        <f>IF(A7382="","",VLOOKUP(E7382,index!$A$1:$B$6,2,0)*K7382*G7382)</f>
        <v/>
      </c>
      <c r="N7382" s="11" t="str">
        <f>IF(A7382="","",-PMT(G7382*VLOOKUP(E7382,index!$A$1:$B$6,2,0),C7382,F7382,0,0))</f>
        <v/>
      </c>
      <c r="O7382" s="11" t="str">
        <f t="shared" si="709"/>
        <v/>
      </c>
      <c r="P7382" s="11" t="str">
        <f t="shared" si="710"/>
        <v/>
      </c>
    </row>
    <row r="7383" spans="1:16" x14ac:dyDescent="0.25">
      <c r="A7383" s="9" t="str">
        <f>IF(A7382="","",IF(B7382&lt;C7382,A7382,IF(A7382=MAX('entry data'!$B$8:$B$507),"",A7382+1)))</f>
        <v/>
      </c>
      <c r="B7383" s="9" t="str">
        <f t="shared" ref="B7383:B7446" si="711">IF(A7383="","",IF(B7382=C7382,1,B7382+1))</f>
        <v/>
      </c>
      <c r="C7383" s="9" t="str">
        <f>IF(ISERROR(VLOOKUP(A7383,'entry data'!B:G,6,0)),"",VLOOKUP(A7383,'entry data'!B:G,6,0))</f>
        <v/>
      </c>
      <c r="D7383" s="9" t="str">
        <f>IF(ISERROR(VLOOKUP(A7383,'entry data'!B:C,2,0)),"",VLOOKUP(A7383,'entry data'!B:C,2,0))</f>
        <v/>
      </c>
      <c r="E7383" s="9" t="str">
        <f>IF(ISERROR(VLOOKUP(A7383,'entry data'!B:E,4,0)),"",VLOOKUP(A7383,'entry data'!B:E,4,0))</f>
        <v/>
      </c>
      <c r="F7383" s="11" t="str">
        <f>IF(A7383="","",IF(ISERROR(VLOOKUP(A7383,'entry data'!B:F,5,0)),"",VLOOKUP(A7383,'entry data'!B:F,5,0)))</f>
        <v/>
      </c>
      <c r="G7383" s="12" t="str">
        <f>IF(A7383="","",IF(ISERROR(VLOOKUP(A7383,'entry data'!B:I,8,0)),"",VLOOKUP(A7383,'entry data'!B:I,7,0)))</f>
        <v/>
      </c>
      <c r="H7383" s="13" t="str">
        <f>IF(A7383="","",IF(B7383=1,VLOOKUP(A7383,'entry data'!B:D,3,0),I7382))</f>
        <v/>
      </c>
      <c r="I7383" s="14" t="str">
        <f>IF(A7383="","",IF(E7383="weekly",7,IF(E7383="fortnightly",14,IF(E7383="monthly",DATE(IF(MONTH(H7383)=12,YEAR(H7383)+1,YEAR(H7383)),VLOOKUP(MONTH(H7383),index!$D$2:$G$13,2,0),DAY(H7383)),
IF(E7383="quarterly",DATE(IF(MONTH(H7383)&gt;=10,YEAR(H7383)+1,YEAR(H7383)),VLOOKUP(MONTH(H7383),index!$D$2:$G$13,3,0),DAY(H7383)),
IF(E7383="halfyearly",DATE(IF(MONTH(H7383)&gt;=7,YEAR(H7383)+1,YEAR(H7383)),VLOOKUP(MONTH(H7383),index!$D$2:$G$13,4,0),DAY(H7383)),
DATE(YEAR(H7383)+1,MONTH(H7383),DAY(H7383)))))-H7383))+H7383)</f>
        <v/>
      </c>
      <c r="J7383" s="9" t="str">
        <f t="shared" ref="J7383:J7446" si="712">IF(A7383="","",IF(MONTH(I7383)&lt;10,YEAR(I7383)&amp;"-0"&amp;MONTH(I7383),YEAR(I7383)&amp;"-"&amp;MONTH(I7383)))</f>
        <v/>
      </c>
      <c r="K7383" s="11" t="str">
        <f t="shared" ref="K7383:K7446" si="713">IF(A7383="","",IF(B7383=1,F7383,O7382))</f>
        <v/>
      </c>
      <c r="L7383" s="11" t="str">
        <f t="shared" ref="L7383:L7446" si="714">IF(A7383="","",N7383-M7383)</f>
        <v/>
      </c>
      <c r="M7383" s="11" t="str">
        <f>IF(A7383="","",VLOOKUP(E7383,index!$A$1:$B$6,2,0)*K7383*G7383)</f>
        <v/>
      </c>
      <c r="N7383" s="11" t="str">
        <f>IF(A7383="","",-PMT(G7383*VLOOKUP(E7383,index!$A$1:$B$6,2,0),C7383,F7383,0,0))</f>
        <v/>
      </c>
      <c r="O7383" s="11" t="str">
        <f t="shared" ref="O7383:O7446" si="715">IF(A7383="","",K7383-L7383)</f>
        <v/>
      </c>
      <c r="P7383" s="11" t="str">
        <f t="shared" si="710"/>
        <v/>
      </c>
    </row>
    <row r="7384" spans="1:16" x14ac:dyDescent="0.25">
      <c r="A7384" s="9" t="str">
        <f>IF(A7383="","",IF(B7383&lt;C7383,A7383,IF(A7383=MAX('entry data'!$B$8:$B$507),"",A7383+1)))</f>
        <v/>
      </c>
      <c r="B7384" s="9" t="str">
        <f t="shared" si="711"/>
        <v/>
      </c>
      <c r="C7384" s="9" t="str">
        <f>IF(ISERROR(VLOOKUP(A7384,'entry data'!B:G,6,0)),"",VLOOKUP(A7384,'entry data'!B:G,6,0))</f>
        <v/>
      </c>
      <c r="D7384" s="9" t="str">
        <f>IF(ISERROR(VLOOKUP(A7384,'entry data'!B:C,2,0)),"",VLOOKUP(A7384,'entry data'!B:C,2,0))</f>
        <v/>
      </c>
      <c r="E7384" s="9" t="str">
        <f>IF(ISERROR(VLOOKUP(A7384,'entry data'!B:E,4,0)),"",VLOOKUP(A7384,'entry data'!B:E,4,0))</f>
        <v/>
      </c>
      <c r="F7384" s="11" t="str">
        <f>IF(A7384="","",IF(ISERROR(VLOOKUP(A7384,'entry data'!B:F,5,0)),"",VLOOKUP(A7384,'entry data'!B:F,5,0)))</f>
        <v/>
      </c>
      <c r="G7384" s="12" t="str">
        <f>IF(A7384="","",IF(ISERROR(VLOOKUP(A7384,'entry data'!B:I,8,0)),"",VLOOKUP(A7384,'entry data'!B:I,7,0)))</f>
        <v/>
      </c>
      <c r="H7384" s="13" t="str">
        <f>IF(A7384="","",IF(B7384=1,VLOOKUP(A7384,'entry data'!B:D,3,0),I7383))</f>
        <v/>
      </c>
      <c r="I7384" s="14" t="str">
        <f>IF(A7384="","",IF(E7384="weekly",7,IF(E7384="fortnightly",14,IF(E7384="monthly",DATE(IF(MONTH(H7384)=12,YEAR(H7384)+1,YEAR(H7384)),VLOOKUP(MONTH(H7384),index!$D$2:$G$13,2,0),DAY(H7384)),
IF(E7384="quarterly",DATE(IF(MONTH(H7384)&gt;=10,YEAR(H7384)+1,YEAR(H7384)),VLOOKUP(MONTH(H7384),index!$D$2:$G$13,3,0),DAY(H7384)),
IF(E7384="halfyearly",DATE(IF(MONTH(H7384)&gt;=7,YEAR(H7384)+1,YEAR(H7384)),VLOOKUP(MONTH(H7384),index!$D$2:$G$13,4,0),DAY(H7384)),
DATE(YEAR(H7384)+1,MONTH(H7384),DAY(H7384)))))-H7384))+H7384)</f>
        <v/>
      </c>
      <c r="J7384" s="9" t="str">
        <f t="shared" si="712"/>
        <v/>
      </c>
      <c r="K7384" s="11" t="str">
        <f t="shared" si="713"/>
        <v/>
      </c>
      <c r="L7384" s="11" t="str">
        <f t="shared" si="714"/>
        <v/>
      </c>
      <c r="M7384" s="11" t="str">
        <f>IF(A7384="","",VLOOKUP(E7384,index!$A$1:$B$6,2,0)*K7384*G7384)</f>
        <v/>
      </c>
      <c r="N7384" s="11" t="str">
        <f>IF(A7384="","",-PMT(G7384*VLOOKUP(E7384,index!$A$1:$B$6,2,0),C7384,F7384,0,0))</f>
        <v/>
      </c>
      <c r="O7384" s="11" t="str">
        <f t="shared" si="715"/>
        <v/>
      </c>
      <c r="P7384" s="11" t="str">
        <f t="shared" si="710"/>
        <v/>
      </c>
    </row>
    <row r="7385" spans="1:16" x14ac:dyDescent="0.25">
      <c r="A7385" s="9" t="str">
        <f>IF(A7384="","",IF(B7384&lt;C7384,A7384,IF(A7384=MAX('entry data'!$B$8:$B$507),"",A7384+1)))</f>
        <v/>
      </c>
      <c r="B7385" s="9" t="str">
        <f t="shared" si="711"/>
        <v/>
      </c>
      <c r="C7385" s="9" t="str">
        <f>IF(ISERROR(VLOOKUP(A7385,'entry data'!B:G,6,0)),"",VLOOKUP(A7385,'entry data'!B:G,6,0))</f>
        <v/>
      </c>
      <c r="D7385" s="9" t="str">
        <f>IF(ISERROR(VLOOKUP(A7385,'entry data'!B:C,2,0)),"",VLOOKUP(A7385,'entry data'!B:C,2,0))</f>
        <v/>
      </c>
      <c r="E7385" s="9" t="str">
        <f>IF(ISERROR(VLOOKUP(A7385,'entry data'!B:E,4,0)),"",VLOOKUP(A7385,'entry data'!B:E,4,0))</f>
        <v/>
      </c>
      <c r="F7385" s="11" t="str">
        <f>IF(A7385="","",IF(ISERROR(VLOOKUP(A7385,'entry data'!B:F,5,0)),"",VLOOKUP(A7385,'entry data'!B:F,5,0)))</f>
        <v/>
      </c>
      <c r="G7385" s="12" t="str">
        <f>IF(A7385="","",IF(ISERROR(VLOOKUP(A7385,'entry data'!B:I,8,0)),"",VLOOKUP(A7385,'entry data'!B:I,7,0)))</f>
        <v/>
      </c>
      <c r="H7385" s="13" t="str">
        <f>IF(A7385="","",IF(B7385=1,VLOOKUP(A7385,'entry data'!B:D,3,0),I7384))</f>
        <v/>
      </c>
      <c r="I7385" s="14" t="str">
        <f>IF(A7385="","",IF(E7385="weekly",7,IF(E7385="fortnightly",14,IF(E7385="monthly",DATE(IF(MONTH(H7385)=12,YEAR(H7385)+1,YEAR(H7385)),VLOOKUP(MONTH(H7385),index!$D$2:$G$13,2,0),DAY(H7385)),
IF(E7385="quarterly",DATE(IF(MONTH(H7385)&gt;=10,YEAR(H7385)+1,YEAR(H7385)),VLOOKUP(MONTH(H7385),index!$D$2:$G$13,3,0),DAY(H7385)),
IF(E7385="halfyearly",DATE(IF(MONTH(H7385)&gt;=7,YEAR(H7385)+1,YEAR(H7385)),VLOOKUP(MONTH(H7385),index!$D$2:$G$13,4,0),DAY(H7385)),
DATE(YEAR(H7385)+1,MONTH(H7385),DAY(H7385)))))-H7385))+H7385)</f>
        <v/>
      </c>
      <c r="J7385" s="9" t="str">
        <f t="shared" si="712"/>
        <v/>
      </c>
      <c r="K7385" s="11" t="str">
        <f t="shared" si="713"/>
        <v/>
      </c>
      <c r="L7385" s="11" t="str">
        <f t="shared" si="714"/>
        <v/>
      </c>
      <c r="M7385" s="11" t="str">
        <f>IF(A7385="","",VLOOKUP(E7385,index!$A$1:$B$6,2,0)*K7385*G7385)</f>
        <v/>
      </c>
      <c r="N7385" s="11" t="str">
        <f>IF(A7385="","",-PMT(G7385*VLOOKUP(E7385,index!$A$1:$B$6,2,0),C7385,F7385,0,0))</f>
        <v/>
      </c>
      <c r="O7385" s="11" t="str">
        <f t="shared" si="715"/>
        <v/>
      </c>
      <c r="P7385" s="11" t="str">
        <f t="shared" si="710"/>
        <v/>
      </c>
    </row>
    <row r="7386" spans="1:16" x14ac:dyDescent="0.25">
      <c r="A7386" s="9" t="str">
        <f>IF(A7385="","",IF(B7385&lt;C7385,A7385,IF(A7385=MAX('entry data'!$B$8:$B$507),"",A7385+1)))</f>
        <v/>
      </c>
      <c r="B7386" s="9" t="str">
        <f t="shared" si="711"/>
        <v/>
      </c>
      <c r="C7386" s="9" t="str">
        <f>IF(ISERROR(VLOOKUP(A7386,'entry data'!B:G,6,0)),"",VLOOKUP(A7386,'entry data'!B:G,6,0))</f>
        <v/>
      </c>
      <c r="D7386" s="9" t="str">
        <f>IF(ISERROR(VLOOKUP(A7386,'entry data'!B:C,2,0)),"",VLOOKUP(A7386,'entry data'!B:C,2,0))</f>
        <v/>
      </c>
      <c r="E7386" s="9" t="str">
        <f>IF(ISERROR(VLOOKUP(A7386,'entry data'!B:E,4,0)),"",VLOOKUP(A7386,'entry data'!B:E,4,0))</f>
        <v/>
      </c>
      <c r="F7386" s="11" t="str">
        <f>IF(A7386="","",IF(ISERROR(VLOOKUP(A7386,'entry data'!B:F,5,0)),"",VLOOKUP(A7386,'entry data'!B:F,5,0)))</f>
        <v/>
      </c>
      <c r="G7386" s="12" t="str">
        <f>IF(A7386="","",IF(ISERROR(VLOOKUP(A7386,'entry data'!B:I,8,0)),"",VLOOKUP(A7386,'entry data'!B:I,7,0)))</f>
        <v/>
      </c>
      <c r="H7386" s="13" t="str">
        <f>IF(A7386="","",IF(B7386=1,VLOOKUP(A7386,'entry data'!B:D,3,0),I7385))</f>
        <v/>
      </c>
      <c r="I7386" s="14" t="str">
        <f>IF(A7386="","",IF(E7386="weekly",7,IF(E7386="fortnightly",14,IF(E7386="monthly",DATE(IF(MONTH(H7386)=12,YEAR(H7386)+1,YEAR(H7386)),VLOOKUP(MONTH(H7386),index!$D$2:$G$13,2,0),DAY(H7386)),
IF(E7386="quarterly",DATE(IF(MONTH(H7386)&gt;=10,YEAR(H7386)+1,YEAR(H7386)),VLOOKUP(MONTH(H7386),index!$D$2:$G$13,3,0),DAY(H7386)),
IF(E7386="halfyearly",DATE(IF(MONTH(H7386)&gt;=7,YEAR(H7386)+1,YEAR(H7386)),VLOOKUP(MONTH(H7386),index!$D$2:$G$13,4,0),DAY(H7386)),
DATE(YEAR(H7386)+1,MONTH(H7386),DAY(H7386)))))-H7386))+H7386)</f>
        <v/>
      </c>
      <c r="J7386" s="9" t="str">
        <f t="shared" si="712"/>
        <v/>
      </c>
      <c r="K7386" s="11" t="str">
        <f t="shared" si="713"/>
        <v/>
      </c>
      <c r="L7386" s="11" t="str">
        <f t="shared" si="714"/>
        <v/>
      </c>
      <c r="M7386" s="11" t="str">
        <f>IF(A7386="","",VLOOKUP(E7386,index!$A$1:$B$6,2,0)*K7386*G7386)</f>
        <v/>
      </c>
      <c r="N7386" s="11" t="str">
        <f>IF(A7386="","",-PMT(G7386*VLOOKUP(E7386,index!$A$1:$B$6,2,0),C7386,F7386,0,0))</f>
        <v/>
      </c>
      <c r="O7386" s="11" t="str">
        <f t="shared" si="715"/>
        <v/>
      </c>
      <c r="P7386" s="11" t="str">
        <f t="shared" si="710"/>
        <v/>
      </c>
    </row>
    <row r="7387" spans="1:16" x14ac:dyDescent="0.25">
      <c r="A7387" s="9" t="str">
        <f>IF(A7386="","",IF(B7386&lt;C7386,A7386,IF(A7386=MAX('entry data'!$B$8:$B$507),"",A7386+1)))</f>
        <v/>
      </c>
      <c r="B7387" s="9" t="str">
        <f t="shared" si="711"/>
        <v/>
      </c>
      <c r="C7387" s="9" t="str">
        <f>IF(ISERROR(VLOOKUP(A7387,'entry data'!B:G,6,0)),"",VLOOKUP(A7387,'entry data'!B:G,6,0))</f>
        <v/>
      </c>
      <c r="D7387" s="9" t="str">
        <f>IF(ISERROR(VLOOKUP(A7387,'entry data'!B:C,2,0)),"",VLOOKUP(A7387,'entry data'!B:C,2,0))</f>
        <v/>
      </c>
      <c r="E7387" s="9" t="str">
        <f>IF(ISERROR(VLOOKUP(A7387,'entry data'!B:E,4,0)),"",VLOOKUP(A7387,'entry data'!B:E,4,0))</f>
        <v/>
      </c>
      <c r="F7387" s="11" t="str">
        <f>IF(A7387="","",IF(ISERROR(VLOOKUP(A7387,'entry data'!B:F,5,0)),"",VLOOKUP(A7387,'entry data'!B:F,5,0)))</f>
        <v/>
      </c>
      <c r="G7387" s="12" t="str">
        <f>IF(A7387="","",IF(ISERROR(VLOOKUP(A7387,'entry data'!B:I,8,0)),"",VLOOKUP(A7387,'entry data'!B:I,7,0)))</f>
        <v/>
      </c>
      <c r="H7387" s="13" t="str">
        <f>IF(A7387="","",IF(B7387=1,VLOOKUP(A7387,'entry data'!B:D,3,0),I7386))</f>
        <v/>
      </c>
      <c r="I7387" s="14" t="str">
        <f>IF(A7387="","",IF(E7387="weekly",7,IF(E7387="fortnightly",14,IF(E7387="monthly",DATE(IF(MONTH(H7387)=12,YEAR(H7387)+1,YEAR(H7387)),VLOOKUP(MONTH(H7387),index!$D$2:$G$13,2,0),DAY(H7387)),
IF(E7387="quarterly",DATE(IF(MONTH(H7387)&gt;=10,YEAR(H7387)+1,YEAR(H7387)),VLOOKUP(MONTH(H7387),index!$D$2:$G$13,3,0),DAY(H7387)),
IF(E7387="halfyearly",DATE(IF(MONTH(H7387)&gt;=7,YEAR(H7387)+1,YEAR(H7387)),VLOOKUP(MONTH(H7387),index!$D$2:$G$13,4,0),DAY(H7387)),
DATE(YEAR(H7387)+1,MONTH(H7387),DAY(H7387)))))-H7387))+H7387)</f>
        <v/>
      </c>
      <c r="J7387" s="9" t="str">
        <f t="shared" si="712"/>
        <v/>
      </c>
      <c r="K7387" s="11" t="str">
        <f t="shared" si="713"/>
        <v/>
      </c>
      <c r="L7387" s="11" t="str">
        <f t="shared" si="714"/>
        <v/>
      </c>
      <c r="M7387" s="11" t="str">
        <f>IF(A7387="","",VLOOKUP(E7387,index!$A$1:$B$6,2,0)*K7387*G7387)</f>
        <v/>
      </c>
      <c r="N7387" s="11" t="str">
        <f>IF(A7387="","",-PMT(G7387*VLOOKUP(E7387,index!$A$1:$B$6,2,0),C7387,F7387,0,0))</f>
        <v/>
      </c>
      <c r="O7387" s="11" t="str">
        <f t="shared" si="715"/>
        <v/>
      </c>
      <c r="P7387" s="11" t="str">
        <f t="shared" si="710"/>
        <v/>
      </c>
    </row>
    <row r="7388" spans="1:16" x14ac:dyDescent="0.25">
      <c r="A7388" s="9" t="str">
        <f>IF(A7387="","",IF(B7387&lt;C7387,A7387,IF(A7387=MAX('entry data'!$B$8:$B$507),"",A7387+1)))</f>
        <v/>
      </c>
      <c r="B7388" s="9" t="str">
        <f t="shared" si="711"/>
        <v/>
      </c>
      <c r="C7388" s="9" t="str">
        <f>IF(ISERROR(VLOOKUP(A7388,'entry data'!B:G,6,0)),"",VLOOKUP(A7388,'entry data'!B:G,6,0))</f>
        <v/>
      </c>
      <c r="D7388" s="9" t="str">
        <f>IF(ISERROR(VLOOKUP(A7388,'entry data'!B:C,2,0)),"",VLOOKUP(A7388,'entry data'!B:C,2,0))</f>
        <v/>
      </c>
      <c r="E7388" s="9" t="str">
        <f>IF(ISERROR(VLOOKUP(A7388,'entry data'!B:E,4,0)),"",VLOOKUP(A7388,'entry data'!B:E,4,0))</f>
        <v/>
      </c>
      <c r="F7388" s="11" t="str">
        <f>IF(A7388="","",IF(ISERROR(VLOOKUP(A7388,'entry data'!B:F,5,0)),"",VLOOKUP(A7388,'entry data'!B:F,5,0)))</f>
        <v/>
      </c>
      <c r="G7388" s="12" t="str">
        <f>IF(A7388="","",IF(ISERROR(VLOOKUP(A7388,'entry data'!B:I,8,0)),"",VLOOKUP(A7388,'entry data'!B:I,7,0)))</f>
        <v/>
      </c>
      <c r="H7388" s="13" t="str">
        <f>IF(A7388="","",IF(B7388=1,VLOOKUP(A7388,'entry data'!B:D,3,0),I7387))</f>
        <v/>
      </c>
      <c r="I7388" s="14" t="str">
        <f>IF(A7388="","",IF(E7388="weekly",7,IF(E7388="fortnightly",14,IF(E7388="monthly",DATE(IF(MONTH(H7388)=12,YEAR(H7388)+1,YEAR(H7388)),VLOOKUP(MONTH(H7388),index!$D$2:$G$13,2,0),DAY(H7388)),
IF(E7388="quarterly",DATE(IF(MONTH(H7388)&gt;=10,YEAR(H7388)+1,YEAR(H7388)),VLOOKUP(MONTH(H7388),index!$D$2:$G$13,3,0),DAY(H7388)),
IF(E7388="halfyearly",DATE(IF(MONTH(H7388)&gt;=7,YEAR(H7388)+1,YEAR(H7388)),VLOOKUP(MONTH(H7388),index!$D$2:$G$13,4,0),DAY(H7388)),
DATE(YEAR(H7388)+1,MONTH(H7388),DAY(H7388)))))-H7388))+H7388)</f>
        <v/>
      </c>
      <c r="J7388" s="9" t="str">
        <f t="shared" si="712"/>
        <v/>
      </c>
      <c r="K7388" s="11" t="str">
        <f t="shared" si="713"/>
        <v/>
      </c>
      <c r="L7388" s="11" t="str">
        <f t="shared" si="714"/>
        <v/>
      </c>
      <c r="M7388" s="11" t="str">
        <f>IF(A7388="","",VLOOKUP(E7388,index!$A$1:$B$6,2,0)*K7388*G7388)</f>
        <v/>
      </c>
      <c r="N7388" s="11" t="str">
        <f>IF(A7388="","",-PMT(G7388*VLOOKUP(E7388,index!$A$1:$B$6,2,0),C7388,F7388,0,0))</f>
        <v/>
      </c>
      <c r="O7388" s="11" t="str">
        <f t="shared" si="715"/>
        <v/>
      </c>
      <c r="P7388" s="11" t="str">
        <f t="shared" si="710"/>
        <v/>
      </c>
    </row>
    <row r="7389" spans="1:16" x14ac:dyDescent="0.25">
      <c r="A7389" s="9" t="str">
        <f>IF(A7388="","",IF(B7388&lt;C7388,A7388,IF(A7388=MAX('entry data'!$B$8:$B$507),"",A7388+1)))</f>
        <v/>
      </c>
      <c r="B7389" s="9" t="str">
        <f t="shared" si="711"/>
        <v/>
      </c>
      <c r="C7389" s="9" t="str">
        <f>IF(ISERROR(VLOOKUP(A7389,'entry data'!B:G,6,0)),"",VLOOKUP(A7389,'entry data'!B:G,6,0))</f>
        <v/>
      </c>
      <c r="D7389" s="9" t="str">
        <f>IF(ISERROR(VLOOKUP(A7389,'entry data'!B:C,2,0)),"",VLOOKUP(A7389,'entry data'!B:C,2,0))</f>
        <v/>
      </c>
      <c r="E7389" s="9" t="str">
        <f>IF(ISERROR(VLOOKUP(A7389,'entry data'!B:E,4,0)),"",VLOOKUP(A7389,'entry data'!B:E,4,0))</f>
        <v/>
      </c>
      <c r="F7389" s="11" t="str">
        <f>IF(A7389="","",IF(ISERROR(VLOOKUP(A7389,'entry data'!B:F,5,0)),"",VLOOKUP(A7389,'entry data'!B:F,5,0)))</f>
        <v/>
      </c>
      <c r="G7389" s="12" t="str">
        <f>IF(A7389="","",IF(ISERROR(VLOOKUP(A7389,'entry data'!B:I,8,0)),"",VLOOKUP(A7389,'entry data'!B:I,7,0)))</f>
        <v/>
      </c>
      <c r="H7389" s="13" t="str">
        <f>IF(A7389="","",IF(B7389=1,VLOOKUP(A7389,'entry data'!B:D,3,0),I7388))</f>
        <v/>
      </c>
      <c r="I7389" s="14" t="str">
        <f>IF(A7389="","",IF(E7389="weekly",7,IF(E7389="fortnightly",14,IF(E7389="monthly",DATE(IF(MONTH(H7389)=12,YEAR(H7389)+1,YEAR(H7389)),VLOOKUP(MONTH(H7389),index!$D$2:$G$13,2,0),DAY(H7389)),
IF(E7389="quarterly",DATE(IF(MONTH(H7389)&gt;=10,YEAR(H7389)+1,YEAR(H7389)),VLOOKUP(MONTH(H7389),index!$D$2:$G$13,3,0),DAY(H7389)),
IF(E7389="halfyearly",DATE(IF(MONTH(H7389)&gt;=7,YEAR(H7389)+1,YEAR(H7389)),VLOOKUP(MONTH(H7389),index!$D$2:$G$13,4,0),DAY(H7389)),
DATE(YEAR(H7389)+1,MONTH(H7389),DAY(H7389)))))-H7389))+H7389)</f>
        <v/>
      </c>
      <c r="J7389" s="9" t="str">
        <f t="shared" si="712"/>
        <v/>
      </c>
      <c r="K7389" s="11" t="str">
        <f t="shared" si="713"/>
        <v/>
      </c>
      <c r="L7389" s="11" t="str">
        <f t="shared" si="714"/>
        <v/>
      </c>
      <c r="M7389" s="11" t="str">
        <f>IF(A7389="","",VLOOKUP(E7389,index!$A$1:$B$6,2,0)*K7389*G7389)</f>
        <v/>
      </c>
      <c r="N7389" s="11" t="str">
        <f>IF(A7389="","",-PMT(G7389*VLOOKUP(E7389,index!$A$1:$B$6,2,0),C7389,F7389,0,0))</f>
        <v/>
      </c>
      <c r="O7389" s="11" t="str">
        <f t="shared" si="715"/>
        <v/>
      </c>
      <c r="P7389" s="11" t="str">
        <f t="shared" si="710"/>
        <v/>
      </c>
    </row>
    <row r="7390" spans="1:16" x14ac:dyDescent="0.25">
      <c r="A7390" s="9" t="str">
        <f>IF(A7389="","",IF(B7389&lt;C7389,A7389,IF(A7389=MAX('entry data'!$B$8:$B$507),"",A7389+1)))</f>
        <v/>
      </c>
      <c r="B7390" s="9" t="str">
        <f t="shared" si="711"/>
        <v/>
      </c>
      <c r="C7390" s="9" t="str">
        <f>IF(ISERROR(VLOOKUP(A7390,'entry data'!B:G,6,0)),"",VLOOKUP(A7390,'entry data'!B:G,6,0))</f>
        <v/>
      </c>
      <c r="D7390" s="9" t="str">
        <f>IF(ISERROR(VLOOKUP(A7390,'entry data'!B:C,2,0)),"",VLOOKUP(A7390,'entry data'!B:C,2,0))</f>
        <v/>
      </c>
      <c r="E7390" s="9" t="str">
        <f>IF(ISERROR(VLOOKUP(A7390,'entry data'!B:E,4,0)),"",VLOOKUP(A7390,'entry data'!B:E,4,0))</f>
        <v/>
      </c>
      <c r="F7390" s="11" t="str">
        <f>IF(A7390="","",IF(ISERROR(VLOOKUP(A7390,'entry data'!B:F,5,0)),"",VLOOKUP(A7390,'entry data'!B:F,5,0)))</f>
        <v/>
      </c>
      <c r="G7390" s="12" t="str">
        <f>IF(A7390="","",IF(ISERROR(VLOOKUP(A7390,'entry data'!B:I,8,0)),"",VLOOKUP(A7390,'entry data'!B:I,7,0)))</f>
        <v/>
      </c>
      <c r="H7390" s="13" t="str">
        <f>IF(A7390="","",IF(B7390=1,VLOOKUP(A7390,'entry data'!B:D,3,0),I7389))</f>
        <v/>
      </c>
      <c r="I7390" s="14" t="str">
        <f>IF(A7390="","",IF(E7390="weekly",7,IF(E7390="fortnightly",14,IF(E7390="monthly",DATE(IF(MONTH(H7390)=12,YEAR(H7390)+1,YEAR(H7390)),VLOOKUP(MONTH(H7390),index!$D$2:$G$13,2,0),DAY(H7390)),
IF(E7390="quarterly",DATE(IF(MONTH(H7390)&gt;=10,YEAR(H7390)+1,YEAR(H7390)),VLOOKUP(MONTH(H7390),index!$D$2:$G$13,3,0),DAY(H7390)),
IF(E7390="halfyearly",DATE(IF(MONTH(H7390)&gt;=7,YEAR(H7390)+1,YEAR(H7390)),VLOOKUP(MONTH(H7390),index!$D$2:$G$13,4,0),DAY(H7390)),
DATE(YEAR(H7390)+1,MONTH(H7390),DAY(H7390)))))-H7390))+H7390)</f>
        <v/>
      </c>
      <c r="J7390" s="9" t="str">
        <f t="shared" si="712"/>
        <v/>
      </c>
      <c r="K7390" s="11" t="str">
        <f t="shared" si="713"/>
        <v/>
      </c>
      <c r="L7390" s="11" t="str">
        <f t="shared" si="714"/>
        <v/>
      </c>
      <c r="M7390" s="11" t="str">
        <f>IF(A7390="","",VLOOKUP(E7390,index!$A$1:$B$6,2,0)*K7390*G7390)</f>
        <v/>
      </c>
      <c r="N7390" s="11" t="str">
        <f>IF(A7390="","",-PMT(G7390*VLOOKUP(E7390,index!$A$1:$B$6,2,0),C7390,F7390,0,0))</f>
        <v/>
      </c>
      <c r="O7390" s="11" t="str">
        <f t="shared" si="715"/>
        <v/>
      </c>
      <c r="P7390" s="11" t="str">
        <f t="shared" si="710"/>
        <v/>
      </c>
    </row>
    <row r="7391" spans="1:16" x14ac:dyDescent="0.25">
      <c r="A7391" s="9" t="str">
        <f>IF(A7390="","",IF(B7390&lt;C7390,A7390,IF(A7390=MAX('entry data'!$B$8:$B$507),"",A7390+1)))</f>
        <v/>
      </c>
      <c r="B7391" s="9" t="str">
        <f t="shared" si="711"/>
        <v/>
      </c>
      <c r="C7391" s="9" t="str">
        <f>IF(ISERROR(VLOOKUP(A7391,'entry data'!B:G,6,0)),"",VLOOKUP(A7391,'entry data'!B:G,6,0))</f>
        <v/>
      </c>
      <c r="D7391" s="9" t="str">
        <f>IF(ISERROR(VLOOKUP(A7391,'entry data'!B:C,2,0)),"",VLOOKUP(A7391,'entry data'!B:C,2,0))</f>
        <v/>
      </c>
      <c r="E7391" s="9" t="str">
        <f>IF(ISERROR(VLOOKUP(A7391,'entry data'!B:E,4,0)),"",VLOOKUP(A7391,'entry data'!B:E,4,0))</f>
        <v/>
      </c>
      <c r="F7391" s="11" t="str">
        <f>IF(A7391="","",IF(ISERROR(VLOOKUP(A7391,'entry data'!B:F,5,0)),"",VLOOKUP(A7391,'entry data'!B:F,5,0)))</f>
        <v/>
      </c>
      <c r="G7391" s="12" t="str">
        <f>IF(A7391="","",IF(ISERROR(VLOOKUP(A7391,'entry data'!B:I,8,0)),"",VLOOKUP(A7391,'entry data'!B:I,7,0)))</f>
        <v/>
      </c>
      <c r="H7391" s="13" t="str">
        <f>IF(A7391="","",IF(B7391=1,VLOOKUP(A7391,'entry data'!B:D,3,0),I7390))</f>
        <v/>
      </c>
      <c r="I7391" s="14" t="str">
        <f>IF(A7391="","",IF(E7391="weekly",7,IF(E7391="fortnightly",14,IF(E7391="monthly",DATE(IF(MONTH(H7391)=12,YEAR(H7391)+1,YEAR(H7391)),VLOOKUP(MONTH(H7391),index!$D$2:$G$13,2,0),DAY(H7391)),
IF(E7391="quarterly",DATE(IF(MONTH(H7391)&gt;=10,YEAR(H7391)+1,YEAR(H7391)),VLOOKUP(MONTH(H7391),index!$D$2:$G$13,3,0),DAY(H7391)),
IF(E7391="halfyearly",DATE(IF(MONTH(H7391)&gt;=7,YEAR(H7391)+1,YEAR(H7391)),VLOOKUP(MONTH(H7391),index!$D$2:$G$13,4,0),DAY(H7391)),
DATE(YEAR(H7391)+1,MONTH(H7391),DAY(H7391)))))-H7391))+H7391)</f>
        <v/>
      </c>
      <c r="J7391" s="9" t="str">
        <f t="shared" si="712"/>
        <v/>
      </c>
      <c r="K7391" s="11" t="str">
        <f t="shared" si="713"/>
        <v/>
      </c>
      <c r="L7391" s="11" t="str">
        <f t="shared" si="714"/>
        <v/>
      </c>
      <c r="M7391" s="11" t="str">
        <f>IF(A7391="","",VLOOKUP(E7391,index!$A$1:$B$6,2,0)*K7391*G7391)</f>
        <v/>
      </c>
      <c r="N7391" s="11" t="str">
        <f>IF(A7391="","",-PMT(G7391*VLOOKUP(E7391,index!$A$1:$B$6,2,0),C7391,F7391,0,0))</f>
        <v/>
      </c>
      <c r="O7391" s="11" t="str">
        <f t="shared" si="715"/>
        <v/>
      </c>
      <c r="P7391" s="11" t="str">
        <f t="shared" si="710"/>
        <v/>
      </c>
    </row>
    <row r="7392" spans="1:16" x14ac:dyDescent="0.25">
      <c r="A7392" s="9" t="str">
        <f>IF(A7391="","",IF(B7391&lt;C7391,A7391,IF(A7391=MAX('entry data'!$B$8:$B$507),"",A7391+1)))</f>
        <v/>
      </c>
      <c r="B7392" s="9" t="str">
        <f t="shared" si="711"/>
        <v/>
      </c>
      <c r="C7392" s="9" t="str">
        <f>IF(ISERROR(VLOOKUP(A7392,'entry data'!B:G,6,0)),"",VLOOKUP(A7392,'entry data'!B:G,6,0))</f>
        <v/>
      </c>
      <c r="D7392" s="9" t="str">
        <f>IF(ISERROR(VLOOKUP(A7392,'entry data'!B:C,2,0)),"",VLOOKUP(A7392,'entry data'!B:C,2,0))</f>
        <v/>
      </c>
      <c r="E7392" s="9" t="str">
        <f>IF(ISERROR(VLOOKUP(A7392,'entry data'!B:E,4,0)),"",VLOOKUP(A7392,'entry data'!B:E,4,0))</f>
        <v/>
      </c>
      <c r="F7392" s="11" t="str">
        <f>IF(A7392="","",IF(ISERROR(VLOOKUP(A7392,'entry data'!B:F,5,0)),"",VLOOKUP(A7392,'entry data'!B:F,5,0)))</f>
        <v/>
      </c>
      <c r="G7392" s="12" t="str">
        <f>IF(A7392="","",IF(ISERROR(VLOOKUP(A7392,'entry data'!B:I,8,0)),"",VLOOKUP(A7392,'entry data'!B:I,7,0)))</f>
        <v/>
      </c>
      <c r="H7392" s="13" t="str">
        <f>IF(A7392="","",IF(B7392=1,VLOOKUP(A7392,'entry data'!B:D,3,0),I7391))</f>
        <v/>
      </c>
      <c r="I7392" s="14" t="str">
        <f>IF(A7392="","",IF(E7392="weekly",7,IF(E7392="fortnightly",14,IF(E7392="monthly",DATE(IF(MONTH(H7392)=12,YEAR(H7392)+1,YEAR(H7392)),VLOOKUP(MONTH(H7392),index!$D$2:$G$13,2,0),DAY(H7392)),
IF(E7392="quarterly",DATE(IF(MONTH(H7392)&gt;=10,YEAR(H7392)+1,YEAR(H7392)),VLOOKUP(MONTH(H7392),index!$D$2:$G$13,3,0),DAY(H7392)),
IF(E7392="halfyearly",DATE(IF(MONTH(H7392)&gt;=7,YEAR(H7392)+1,YEAR(H7392)),VLOOKUP(MONTH(H7392),index!$D$2:$G$13,4,0),DAY(H7392)),
DATE(YEAR(H7392)+1,MONTH(H7392),DAY(H7392)))))-H7392))+H7392)</f>
        <v/>
      </c>
      <c r="J7392" s="9" t="str">
        <f t="shared" si="712"/>
        <v/>
      </c>
      <c r="K7392" s="11" t="str">
        <f t="shared" si="713"/>
        <v/>
      </c>
      <c r="L7392" s="11" t="str">
        <f t="shared" si="714"/>
        <v/>
      </c>
      <c r="M7392" s="11" t="str">
        <f>IF(A7392="","",VLOOKUP(E7392,index!$A$1:$B$6,2,0)*K7392*G7392)</f>
        <v/>
      </c>
      <c r="N7392" s="11" t="str">
        <f>IF(A7392="","",-PMT(G7392*VLOOKUP(E7392,index!$A$1:$B$6,2,0),C7392,F7392,0,0))</f>
        <v/>
      </c>
      <c r="O7392" s="11" t="str">
        <f t="shared" si="715"/>
        <v/>
      </c>
      <c r="P7392" s="11" t="str">
        <f t="shared" si="710"/>
        <v/>
      </c>
    </row>
    <row r="7393" spans="1:16" x14ac:dyDescent="0.25">
      <c r="A7393" s="9" t="str">
        <f>IF(A7392="","",IF(B7392&lt;C7392,A7392,IF(A7392=MAX('entry data'!$B$8:$B$507),"",A7392+1)))</f>
        <v/>
      </c>
      <c r="B7393" s="9" t="str">
        <f t="shared" si="711"/>
        <v/>
      </c>
      <c r="C7393" s="9" t="str">
        <f>IF(ISERROR(VLOOKUP(A7393,'entry data'!B:G,6,0)),"",VLOOKUP(A7393,'entry data'!B:G,6,0))</f>
        <v/>
      </c>
      <c r="D7393" s="9" t="str">
        <f>IF(ISERROR(VLOOKUP(A7393,'entry data'!B:C,2,0)),"",VLOOKUP(A7393,'entry data'!B:C,2,0))</f>
        <v/>
      </c>
      <c r="E7393" s="9" t="str">
        <f>IF(ISERROR(VLOOKUP(A7393,'entry data'!B:E,4,0)),"",VLOOKUP(A7393,'entry data'!B:E,4,0))</f>
        <v/>
      </c>
      <c r="F7393" s="11" t="str">
        <f>IF(A7393="","",IF(ISERROR(VLOOKUP(A7393,'entry data'!B:F,5,0)),"",VLOOKUP(A7393,'entry data'!B:F,5,0)))</f>
        <v/>
      </c>
      <c r="G7393" s="12" t="str">
        <f>IF(A7393="","",IF(ISERROR(VLOOKUP(A7393,'entry data'!B:I,8,0)),"",VLOOKUP(A7393,'entry data'!B:I,7,0)))</f>
        <v/>
      </c>
      <c r="H7393" s="13" t="str">
        <f>IF(A7393="","",IF(B7393=1,VLOOKUP(A7393,'entry data'!B:D,3,0),I7392))</f>
        <v/>
      </c>
      <c r="I7393" s="14" t="str">
        <f>IF(A7393="","",IF(E7393="weekly",7,IF(E7393="fortnightly",14,IF(E7393="monthly",DATE(IF(MONTH(H7393)=12,YEAR(H7393)+1,YEAR(H7393)),VLOOKUP(MONTH(H7393),index!$D$2:$G$13,2,0),DAY(H7393)),
IF(E7393="quarterly",DATE(IF(MONTH(H7393)&gt;=10,YEAR(H7393)+1,YEAR(H7393)),VLOOKUP(MONTH(H7393),index!$D$2:$G$13,3,0),DAY(H7393)),
IF(E7393="halfyearly",DATE(IF(MONTH(H7393)&gt;=7,YEAR(H7393)+1,YEAR(H7393)),VLOOKUP(MONTH(H7393),index!$D$2:$G$13,4,0),DAY(H7393)),
DATE(YEAR(H7393)+1,MONTH(H7393),DAY(H7393)))))-H7393))+H7393)</f>
        <v/>
      </c>
      <c r="J7393" s="9" t="str">
        <f t="shared" si="712"/>
        <v/>
      </c>
      <c r="K7393" s="11" t="str">
        <f t="shared" si="713"/>
        <v/>
      </c>
      <c r="L7393" s="11" t="str">
        <f t="shared" si="714"/>
        <v/>
      </c>
      <c r="M7393" s="11" t="str">
        <f>IF(A7393="","",VLOOKUP(E7393,index!$A$1:$B$6,2,0)*K7393*G7393)</f>
        <v/>
      </c>
      <c r="N7393" s="11" t="str">
        <f>IF(A7393="","",-PMT(G7393*VLOOKUP(E7393,index!$A$1:$B$6,2,0),C7393,F7393,0,0))</f>
        <v/>
      </c>
      <c r="O7393" s="11" t="str">
        <f t="shared" si="715"/>
        <v/>
      </c>
      <c r="P7393" s="11" t="str">
        <f t="shared" si="710"/>
        <v/>
      </c>
    </row>
    <row r="7394" spans="1:16" x14ac:dyDescent="0.25">
      <c r="A7394" s="9" t="str">
        <f>IF(A7393="","",IF(B7393&lt;C7393,A7393,IF(A7393=MAX('entry data'!$B$8:$B$507),"",A7393+1)))</f>
        <v/>
      </c>
      <c r="B7394" s="9" t="str">
        <f t="shared" si="711"/>
        <v/>
      </c>
      <c r="C7394" s="9" t="str">
        <f>IF(ISERROR(VLOOKUP(A7394,'entry data'!B:G,6,0)),"",VLOOKUP(A7394,'entry data'!B:G,6,0))</f>
        <v/>
      </c>
      <c r="D7394" s="9" t="str">
        <f>IF(ISERROR(VLOOKUP(A7394,'entry data'!B:C,2,0)),"",VLOOKUP(A7394,'entry data'!B:C,2,0))</f>
        <v/>
      </c>
      <c r="E7394" s="9" t="str">
        <f>IF(ISERROR(VLOOKUP(A7394,'entry data'!B:E,4,0)),"",VLOOKUP(A7394,'entry data'!B:E,4,0))</f>
        <v/>
      </c>
      <c r="F7394" s="11" t="str">
        <f>IF(A7394="","",IF(ISERROR(VLOOKUP(A7394,'entry data'!B:F,5,0)),"",VLOOKUP(A7394,'entry data'!B:F,5,0)))</f>
        <v/>
      </c>
      <c r="G7394" s="12" t="str">
        <f>IF(A7394="","",IF(ISERROR(VLOOKUP(A7394,'entry data'!B:I,8,0)),"",VLOOKUP(A7394,'entry data'!B:I,7,0)))</f>
        <v/>
      </c>
      <c r="H7394" s="13" t="str">
        <f>IF(A7394="","",IF(B7394=1,VLOOKUP(A7394,'entry data'!B:D,3,0),I7393))</f>
        <v/>
      </c>
      <c r="I7394" s="14" t="str">
        <f>IF(A7394="","",IF(E7394="weekly",7,IF(E7394="fortnightly",14,IF(E7394="monthly",DATE(IF(MONTH(H7394)=12,YEAR(H7394)+1,YEAR(H7394)),VLOOKUP(MONTH(H7394),index!$D$2:$G$13,2,0),DAY(H7394)),
IF(E7394="quarterly",DATE(IF(MONTH(H7394)&gt;=10,YEAR(H7394)+1,YEAR(H7394)),VLOOKUP(MONTH(H7394),index!$D$2:$G$13,3,0),DAY(H7394)),
IF(E7394="halfyearly",DATE(IF(MONTH(H7394)&gt;=7,YEAR(H7394)+1,YEAR(H7394)),VLOOKUP(MONTH(H7394),index!$D$2:$G$13,4,0),DAY(H7394)),
DATE(YEAR(H7394)+1,MONTH(H7394),DAY(H7394)))))-H7394))+H7394)</f>
        <v/>
      </c>
      <c r="J7394" s="9" t="str">
        <f t="shared" si="712"/>
        <v/>
      </c>
      <c r="K7394" s="11" t="str">
        <f t="shared" si="713"/>
        <v/>
      </c>
      <c r="L7394" s="11" t="str">
        <f t="shared" si="714"/>
        <v/>
      </c>
      <c r="M7394" s="11" t="str">
        <f>IF(A7394="","",VLOOKUP(E7394,index!$A$1:$B$6,2,0)*K7394*G7394)</f>
        <v/>
      </c>
      <c r="N7394" s="11" t="str">
        <f>IF(A7394="","",-PMT(G7394*VLOOKUP(E7394,index!$A$1:$B$6,2,0),C7394,F7394,0,0))</f>
        <v/>
      </c>
      <c r="O7394" s="11" t="str">
        <f t="shared" si="715"/>
        <v/>
      </c>
      <c r="P7394" s="11" t="str">
        <f t="shared" si="710"/>
        <v/>
      </c>
    </row>
    <row r="7395" spans="1:16" x14ac:dyDescent="0.25">
      <c r="A7395" s="9" t="str">
        <f>IF(A7394="","",IF(B7394&lt;C7394,A7394,IF(A7394=MAX('entry data'!$B$8:$B$507),"",A7394+1)))</f>
        <v/>
      </c>
      <c r="B7395" s="9" t="str">
        <f t="shared" si="711"/>
        <v/>
      </c>
      <c r="C7395" s="9" t="str">
        <f>IF(ISERROR(VLOOKUP(A7395,'entry data'!B:G,6,0)),"",VLOOKUP(A7395,'entry data'!B:G,6,0))</f>
        <v/>
      </c>
      <c r="D7395" s="9" t="str">
        <f>IF(ISERROR(VLOOKUP(A7395,'entry data'!B:C,2,0)),"",VLOOKUP(A7395,'entry data'!B:C,2,0))</f>
        <v/>
      </c>
      <c r="E7395" s="9" t="str">
        <f>IF(ISERROR(VLOOKUP(A7395,'entry data'!B:E,4,0)),"",VLOOKUP(A7395,'entry data'!B:E,4,0))</f>
        <v/>
      </c>
      <c r="F7395" s="11" t="str">
        <f>IF(A7395="","",IF(ISERROR(VLOOKUP(A7395,'entry data'!B:F,5,0)),"",VLOOKUP(A7395,'entry data'!B:F,5,0)))</f>
        <v/>
      </c>
      <c r="G7395" s="12" t="str">
        <f>IF(A7395="","",IF(ISERROR(VLOOKUP(A7395,'entry data'!B:I,8,0)),"",VLOOKUP(A7395,'entry data'!B:I,7,0)))</f>
        <v/>
      </c>
      <c r="H7395" s="13" t="str">
        <f>IF(A7395="","",IF(B7395=1,VLOOKUP(A7395,'entry data'!B:D,3,0),I7394))</f>
        <v/>
      </c>
      <c r="I7395" s="14" t="str">
        <f>IF(A7395="","",IF(E7395="weekly",7,IF(E7395="fortnightly",14,IF(E7395="monthly",DATE(IF(MONTH(H7395)=12,YEAR(H7395)+1,YEAR(H7395)),VLOOKUP(MONTH(H7395),index!$D$2:$G$13,2,0),DAY(H7395)),
IF(E7395="quarterly",DATE(IF(MONTH(H7395)&gt;=10,YEAR(H7395)+1,YEAR(H7395)),VLOOKUP(MONTH(H7395),index!$D$2:$G$13,3,0),DAY(H7395)),
IF(E7395="halfyearly",DATE(IF(MONTH(H7395)&gt;=7,YEAR(H7395)+1,YEAR(H7395)),VLOOKUP(MONTH(H7395),index!$D$2:$G$13,4,0),DAY(H7395)),
DATE(YEAR(H7395)+1,MONTH(H7395),DAY(H7395)))))-H7395))+H7395)</f>
        <v/>
      </c>
      <c r="J7395" s="9" t="str">
        <f t="shared" si="712"/>
        <v/>
      </c>
      <c r="K7395" s="11" t="str">
        <f t="shared" si="713"/>
        <v/>
      </c>
      <c r="L7395" s="11" t="str">
        <f t="shared" si="714"/>
        <v/>
      </c>
      <c r="M7395" s="11" t="str">
        <f>IF(A7395="","",VLOOKUP(E7395,index!$A$1:$B$6,2,0)*K7395*G7395)</f>
        <v/>
      </c>
      <c r="N7395" s="11" t="str">
        <f>IF(A7395="","",-PMT(G7395*VLOOKUP(E7395,index!$A$1:$B$6,2,0),C7395,F7395,0,0))</f>
        <v/>
      </c>
      <c r="O7395" s="11" t="str">
        <f t="shared" si="715"/>
        <v/>
      </c>
      <c r="P7395" s="11" t="str">
        <f t="shared" si="710"/>
        <v/>
      </c>
    </row>
    <row r="7396" spans="1:16" x14ac:dyDescent="0.25">
      <c r="A7396" s="9" t="str">
        <f>IF(A7395="","",IF(B7395&lt;C7395,A7395,IF(A7395=MAX('entry data'!$B$8:$B$507),"",A7395+1)))</f>
        <v/>
      </c>
      <c r="B7396" s="9" t="str">
        <f t="shared" si="711"/>
        <v/>
      </c>
      <c r="C7396" s="9" t="str">
        <f>IF(ISERROR(VLOOKUP(A7396,'entry data'!B:G,6,0)),"",VLOOKUP(A7396,'entry data'!B:G,6,0))</f>
        <v/>
      </c>
      <c r="D7396" s="9" t="str">
        <f>IF(ISERROR(VLOOKUP(A7396,'entry data'!B:C,2,0)),"",VLOOKUP(A7396,'entry data'!B:C,2,0))</f>
        <v/>
      </c>
      <c r="E7396" s="9" t="str">
        <f>IF(ISERROR(VLOOKUP(A7396,'entry data'!B:E,4,0)),"",VLOOKUP(A7396,'entry data'!B:E,4,0))</f>
        <v/>
      </c>
      <c r="F7396" s="11" t="str">
        <f>IF(A7396="","",IF(ISERROR(VLOOKUP(A7396,'entry data'!B:F,5,0)),"",VLOOKUP(A7396,'entry data'!B:F,5,0)))</f>
        <v/>
      </c>
      <c r="G7396" s="12" t="str">
        <f>IF(A7396="","",IF(ISERROR(VLOOKUP(A7396,'entry data'!B:I,8,0)),"",VLOOKUP(A7396,'entry data'!B:I,7,0)))</f>
        <v/>
      </c>
      <c r="H7396" s="13" t="str">
        <f>IF(A7396="","",IF(B7396=1,VLOOKUP(A7396,'entry data'!B:D,3,0),I7395))</f>
        <v/>
      </c>
      <c r="I7396" s="14" t="str">
        <f>IF(A7396="","",IF(E7396="weekly",7,IF(E7396="fortnightly",14,IF(E7396="monthly",DATE(IF(MONTH(H7396)=12,YEAR(H7396)+1,YEAR(H7396)),VLOOKUP(MONTH(H7396),index!$D$2:$G$13,2,0),DAY(H7396)),
IF(E7396="quarterly",DATE(IF(MONTH(H7396)&gt;=10,YEAR(H7396)+1,YEAR(H7396)),VLOOKUP(MONTH(H7396),index!$D$2:$G$13,3,0),DAY(H7396)),
IF(E7396="halfyearly",DATE(IF(MONTH(H7396)&gt;=7,YEAR(H7396)+1,YEAR(H7396)),VLOOKUP(MONTH(H7396),index!$D$2:$G$13,4,0),DAY(H7396)),
DATE(YEAR(H7396)+1,MONTH(H7396),DAY(H7396)))))-H7396))+H7396)</f>
        <v/>
      </c>
      <c r="J7396" s="9" t="str">
        <f t="shared" si="712"/>
        <v/>
      </c>
      <c r="K7396" s="11" t="str">
        <f t="shared" si="713"/>
        <v/>
      </c>
      <c r="L7396" s="11" t="str">
        <f t="shared" si="714"/>
        <v/>
      </c>
      <c r="M7396" s="11" t="str">
        <f>IF(A7396="","",VLOOKUP(E7396,index!$A$1:$B$6,2,0)*K7396*G7396)</f>
        <v/>
      </c>
      <c r="N7396" s="11" t="str">
        <f>IF(A7396="","",-PMT(G7396*VLOOKUP(E7396,index!$A$1:$B$6,2,0),C7396,F7396,0,0))</f>
        <v/>
      </c>
      <c r="O7396" s="11" t="str">
        <f t="shared" si="715"/>
        <v/>
      </c>
      <c r="P7396" s="11" t="str">
        <f t="shared" si="710"/>
        <v/>
      </c>
    </row>
    <row r="7397" spans="1:16" x14ac:dyDescent="0.25">
      <c r="A7397" s="9" t="str">
        <f>IF(A7396="","",IF(B7396&lt;C7396,A7396,IF(A7396=MAX('entry data'!$B$8:$B$507),"",A7396+1)))</f>
        <v/>
      </c>
      <c r="B7397" s="9" t="str">
        <f t="shared" si="711"/>
        <v/>
      </c>
      <c r="C7397" s="9" t="str">
        <f>IF(ISERROR(VLOOKUP(A7397,'entry data'!B:G,6,0)),"",VLOOKUP(A7397,'entry data'!B:G,6,0))</f>
        <v/>
      </c>
      <c r="D7397" s="9" t="str">
        <f>IF(ISERROR(VLOOKUP(A7397,'entry data'!B:C,2,0)),"",VLOOKUP(A7397,'entry data'!B:C,2,0))</f>
        <v/>
      </c>
      <c r="E7397" s="9" t="str">
        <f>IF(ISERROR(VLOOKUP(A7397,'entry data'!B:E,4,0)),"",VLOOKUP(A7397,'entry data'!B:E,4,0))</f>
        <v/>
      </c>
      <c r="F7397" s="11" t="str">
        <f>IF(A7397="","",IF(ISERROR(VLOOKUP(A7397,'entry data'!B:F,5,0)),"",VLOOKUP(A7397,'entry data'!B:F,5,0)))</f>
        <v/>
      </c>
      <c r="G7397" s="12" t="str">
        <f>IF(A7397="","",IF(ISERROR(VLOOKUP(A7397,'entry data'!B:I,8,0)),"",VLOOKUP(A7397,'entry data'!B:I,7,0)))</f>
        <v/>
      </c>
      <c r="H7397" s="13" t="str">
        <f>IF(A7397="","",IF(B7397=1,VLOOKUP(A7397,'entry data'!B:D,3,0),I7396))</f>
        <v/>
      </c>
      <c r="I7397" s="14" t="str">
        <f>IF(A7397="","",IF(E7397="weekly",7,IF(E7397="fortnightly",14,IF(E7397="monthly",DATE(IF(MONTH(H7397)=12,YEAR(H7397)+1,YEAR(H7397)),VLOOKUP(MONTH(H7397),index!$D$2:$G$13,2,0),DAY(H7397)),
IF(E7397="quarterly",DATE(IF(MONTH(H7397)&gt;=10,YEAR(H7397)+1,YEAR(H7397)),VLOOKUP(MONTH(H7397),index!$D$2:$G$13,3,0),DAY(H7397)),
IF(E7397="halfyearly",DATE(IF(MONTH(H7397)&gt;=7,YEAR(H7397)+1,YEAR(H7397)),VLOOKUP(MONTH(H7397),index!$D$2:$G$13,4,0),DAY(H7397)),
DATE(YEAR(H7397)+1,MONTH(H7397),DAY(H7397)))))-H7397))+H7397)</f>
        <v/>
      </c>
      <c r="J7397" s="9" t="str">
        <f t="shared" si="712"/>
        <v/>
      </c>
      <c r="K7397" s="11" t="str">
        <f t="shared" si="713"/>
        <v/>
      </c>
      <c r="L7397" s="11" t="str">
        <f t="shared" si="714"/>
        <v/>
      </c>
      <c r="M7397" s="11" t="str">
        <f>IF(A7397="","",VLOOKUP(E7397,index!$A$1:$B$6,2,0)*K7397*G7397)</f>
        <v/>
      </c>
      <c r="N7397" s="11" t="str">
        <f>IF(A7397="","",-PMT(G7397*VLOOKUP(E7397,index!$A$1:$B$6,2,0),C7397,F7397,0,0))</f>
        <v/>
      </c>
      <c r="O7397" s="11" t="str">
        <f t="shared" si="715"/>
        <v/>
      </c>
      <c r="P7397" s="11" t="str">
        <f t="shared" si="710"/>
        <v/>
      </c>
    </row>
    <row r="7398" spans="1:16" x14ac:dyDescent="0.25">
      <c r="A7398" s="9" t="str">
        <f>IF(A7397="","",IF(B7397&lt;C7397,A7397,IF(A7397=MAX('entry data'!$B$8:$B$507),"",A7397+1)))</f>
        <v/>
      </c>
      <c r="B7398" s="9" t="str">
        <f t="shared" si="711"/>
        <v/>
      </c>
      <c r="C7398" s="9" t="str">
        <f>IF(ISERROR(VLOOKUP(A7398,'entry data'!B:G,6,0)),"",VLOOKUP(A7398,'entry data'!B:G,6,0))</f>
        <v/>
      </c>
      <c r="D7398" s="9" t="str">
        <f>IF(ISERROR(VLOOKUP(A7398,'entry data'!B:C,2,0)),"",VLOOKUP(A7398,'entry data'!B:C,2,0))</f>
        <v/>
      </c>
      <c r="E7398" s="9" t="str">
        <f>IF(ISERROR(VLOOKUP(A7398,'entry data'!B:E,4,0)),"",VLOOKUP(A7398,'entry data'!B:E,4,0))</f>
        <v/>
      </c>
      <c r="F7398" s="11" t="str">
        <f>IF(A7398="","",IF(ISERROR(VLOOKUP(A7398,'entry data'!B:F,5,0)),"",VLOOKUP(A7398,'entry data'!B:F,5,0)))</f>
        <v/>
      </c>
      <c r="G7398" s="12" t="str">
        <f>IF(A7398="","",IF(ISERROR(VLOOKUP(A7398,'entry data'!B:I,8,0)),"",VLOOKUP(A7398,'entry data'!B:I,7,0)))</f>
        <v/>
      </c>
      <c r="H7398" s="13" t="str">
        <f>IF(A7398="","",IF(B7398=1,VLOOKUP(A7398,'entry data'!B:D,3,0),I7397))</f>
        <v/>
      </c>
      <c r="I7398" s="14" t="str">
        <f>IF(A7398="","",IF(E7398="weekly",7,IF(E7398="fortnightly",14,IF(E7398="monthly",DATE(IF(MONTH(H7398)=12,YEAR(H7398)+1,YEAR(H7398)),VLOOKUP(MONTH(H7398),index!$D$2:$G$13,2,0),DAY(H7398)),
IF(E7398="quarterly",DATE(IF(MONTH(H7398)&gt;=10,YEAR(H7398)+1,YEAR(H7398)),VLOOKUP(MONTH(H7398),index!$D$2:$G$13,3,0),DAY(H7398)),
IF(E7398="halfyearly",DATE(IF(MONTH(H7398)&gt;=7,YEAR(H7398)+1,YEAR(H7398)),VLOOKUP(MONTH(H7398),index!$D$2:$G$13,4,0),DAY(H7398)),
DATE(YEAR(H7398)+1,MONTH(H7398),DAY(H7398)))))-H7398))+H7398)</f>
        <v/>
      </c>
      <c r="J7398" s="9" t="str">
        <f t="shared" si="712"/>
        <v/>
      </c>
      <c r="K7398" s="11" t="str">
        <f t="shared" si="713"/>
        <v/>
      </c>
      <c r="L7398" s="11" t="str">
        <f t="shared" si="714"/>
        <v/>
      </c>
      <c r="M7398" s="11" t="str">
        <f>IF(A7398="","",VLOOKUP(E7398,index!$A$1:$B$6,2,0)*K7398*G7398)</f>
        <v/>
      </c>
      <c r="N7398" s="11" t="str">
        <f>IF(A7398="","",-PMT(G7398*VLOOKUP(E7398,index!$A$1:$B$6,2,0),C7398,F7398,0,0))</f>
        <v/>
      </c>
      <c r="O7398" s="11" t="str">
        <f t="shared" si="715"/>
        <v/>
      </c>
      <c r="P7398" s="11" t="str">
        <f t="shared" si="710"/>
        <v/>
      </c>
    </row>
    <row r="7399" spans="1:16" x14ac:dyDescent="0.25">
      <c r="A7399" s="9" t="str">
        <f>IF(A7398="","",IF(B7398&lt;C7398,A7398,IF(A7398=MAX('entry data'!$B$8:$B$507),"",A7398+1)))</f>
        <v/>
      </c>
      <c r="B7399" s="9" t="str">
        <f t="shared" si="711"/>
        <v/>
      </c>
      <c r="C7399" s="9" t="str">
        <f>IF(ISERROR(VLOOKUP(A7399,'entry data'!B:G,6,0)),"",VLOOKUP(A7399,'entry data'!B:G,6,0))</f>
        <v/>
      </c>
      <c r="D7399" s="9" t="str">
        <f>IF(ISERROR(VLOOKUP(A7399,'entry data'!B:C,2,0)),"",VLOOKUP(A7399,'entry data'!B:C,2,0))</f>
        <v/>
      </c>
      <c r="E7399" s="9" t="str">
        <f>IF(ISERROR(VLOOKUP(A7399,'entry data'!B:E,4,0)),"",VLOOKUP(A7399,'entry data'!B:E,4,0))</f>
        <v/>
      </c>
      <c r="F7399" s="11" t="str">
        <f>IF(A7399="","",IF(ISERROR(VLOOKUP(A7399,'entry data'!B:F,5,0)),"",VLOOKUP(A7399,'entry data'!B:F,5,0)))</f>
        <v/>
      </c>
      <c r="G7399" s="12" t="str">
        <f>IF(A7399="","",IF(ISERROR(VLOOKUP(A7399,'entry data'!B:I,8,0)),"",VLOOKUP(A7399,'entry data'!B:I,7,0)))</f>
        <v/>
      </c>
      <c r="H7399" s="13" t="str">
        <f>IF(A7399="","",IF(B7399=1,VLOOKUP(A7399,'entry data'!B:D,3,0),I7398))</f>
        <v/>
      </c>
      <c r="I7399" s="14" t="str">
        <f>IF(A7399="","",IF(E7399="weekly",7,IF(E7399="fortnightly",14,IF(E7399="monthly",DATE(IF(MONTH(H7399)=12,YEAR(H7399)+1,YEAR(H7399)),VLOOKUP(MONTH(H7399),index!$D$2:$G$13,2,0),DAY(H7399)),
IF(E7399="quarterly",DATE(IF(MONTH(H7399)&gt;=10,YEAR(H7399)+1,YEAR(H7399)),VLOOKUP(MONTH(H7399),index!$D$2:$G$13,3,0),DAY(H7399)),
IF(E7399="halfyearly",DATE(IF(MONTH(H7399)&gt;=7,YEAR(H7399)+1,YEAR(H7399)),VLOOKUP(MONTH(H7399),index!$D$2:$G$13,4,0),DAY(H7399)),
DATE(YEAR(H7399)+1,MONTH(H7399),DAY(H7399)))))-H7399))+H7399)</f>
        <v/>
      </c>
      <c r="J7399" s="9" t="str">
        <f t="shared" si="712"/>
        <v/>
      </c>
      <c r="K7399" s="11" t="str">
        <f t="shared" si="713"/>
        <v/>
      </c>
      <c r="L7399" s="11" t="str">
        <f t="shared" si="714"/>
        <v/>
      </c>
      <c r="M7399" s="11" t="str">
        <f>IF(A7399="","",VLOOKUP(E7399,index!$A$1:$B$6,2,0)*K7399*G7399)</f>
        <v/>
      </c>
      <c r="N7399" s="11" t="str">
        <f>IF(A7399="","",-PMT(G7399*VLOOKUP(E7399,index!$A$1:$B$6,2,0),C7399,F7399,0,0))</f>
        <v/>
      </c>
      <c r="O7399" s="11" t="str">
        <f t="shared" si="715"/>
        <v/>
      </c>
      <c r="P7399" s="11" t="str">
        <f t="shared" si="710"/>
        <v/>
      </c>
    </row>
    <row r="7400" spans="1:16" x14ac:dyDescent="0.25">
      <c r="A7400" s="9" t="str">
        <f>IF(A7399="","",IF(B7399&lt;C7399,A7399,IF(A7399=MAX('entry data'!$B$8:$B$507),"",A7399+1)))</f>
        <v/>
      </c>
      <c r="B7400" s="9" t="str">
        <f t="shared" si="711"/>
        <v/>
      </c>
      <c r="C7400" s="9" t="str">
        <f>IF(ISERROR(VLOOKUP(A7400,'entry data'!B:G,6,0)),"",VLOOKUP(A7400,'entry data'!B:G,6,0))</f>
        <v/>
      </c>
      <c r="D7400" s="9" t="str">
        <f>IF(ISERROR(VLOOKUP(A7400,'entry data'!B:C,2,0)),"",VLOOKUP(A7400,'entry data'!B:C,2,0))</f>
        <v/>
      </c>
      <c r="E7400" s="9" t="str">
        <f>IF(ISERROR(VLOOKUP(A7400,'entry data'!B:E,4,0)),"",VLOOKUP(A7400,'entry data'!B:E,4,0))</f>
        <v/>
      </c>
      <c r="F7400" s="11" t="str">
        <f>IF(A7400="","",IF(ISERROR(VLOOKUP(A7400,'entry data'!B:F,5,0)),"",VLOOKUP(A7400,'entry data'!B:F,5,0)))</f>
        <v/>
      </c>
      <c r="G7400" s="12" t="str">
        <f>IF(A7400="","",IF(ISERROR(VLOOKUP(A7400,'entry data'!B:I,8,0)),"",VLOOKUP(A7400,'entry data'!B:I,7,0)))</f>
        <v/>
      </c>
      <c r="H7400" s="13" t="str">
        <f>IF(A7400="","",IF(B7400=1,VLOOKUP(A7400,'entry data'!B:D,3,0),I7399))</f>
        <v/>
      </c>
      <c r="I7400" s="14" t="str">
        <f>IF(A7400="","",IF(E7400="weekly",7,IF(E7400="fortnightly",14,IF(E7400="monthly",DATE(IF(MONTH(H7400)=12,YEAR(H7400)+1,YEAR(H7400)),VLOOKUP(MONTH(H7400),index!$D$2:$G$13,2,0),DAY(H7400)),
IF(E7400="quarterly",DATE(IF(MONTH(H7400)&gt;=10,YEAR(H7400)+1,YEAR(H7400)),VLOOKUP(MONTH(H7400),index!$D$2:$G$13,3,0),DAY(H7400)),
IF(E7400="halfyearly",DATE(IF(MONTH(H7400)&gt;=7,YEAR(H7400)+1,YEAR(H7400)),VLOOKUP(MONTH(H7400),index!$D$2:$G$13,4,0),DAY(H7400)),
DATE(YEAR(H7400)+1,MONTH(H7400),DAY(H7400)))))-H7400))+H7400)</f>
        <v/>
      </c>
      <c r="J7400" s="9" t="str">
        <f t="shared" si="712"/>
        <v/>
      </c>
      <c r="K7400" s="11" t="str">
        <f t="shared" si="713"/>
        <v/>
      </c>
      <c r="L7400" s="11" t="str">
        <f t="shared" si="714"/>
        <v/>
      </c>
      <c r="M7400" s="11" t="str">
        <f>IF(A7400="","",VLOOKUP(E7400,index!$A$1:$B$6,2,0)*K7400*G7400)</f>
        <v/>
      </c>
      <c r="N7400" s="11" t="str">
        <f>IF(A7400="","",-PMT(G7400*VLOOKUP(E7400,index!$A$1:$B$6,2,0),C7400,F7400,0,0))</f>
        <v/>
      </c>
      <c r="O7400" s="11" t="str">
        <f t="shared" si="715"/>
        <v/>
      </c>
      <c r="P7400" s="11" t="str">
        <f t="shared" si="710"/>
        <v/>
      </c>
    </row>
    <row r="7401" spans="1:16" x14ac:dyDescent="0.25">
      <c r="A7401" s="9" t="str">
        <f>IF(A7400="","",IF(B7400&lt;C7400,A7400,IF(A7400=MAX('entry data'!$B$8:$B$507),"",A7400+1)))</f>
        <v/>
      </c>
      <c r="B7401" s="9" t="str">
        <f t="shared" si="711"/>
        <v/>
      </c>
      <c r="C7401" s="9" t="str">
        <f>IF(ISERROR(VLOOKUP(A7401,'entry data'!B:G,6,0)),"",VLOOKUP(A7401,'entry data'!B:G,6,0))</f>
        <v/>
      </c>
      <c r="D7401" s="9" t="str">
        <f>IF(ISERROR(VLOOKUP(A7401,'entry data'!B:C,2,0)),"",VLOOKUP(A7401,'entry data'!B:C,2,0))</f>
        <v/>
      </c>
      <c r="E7401" s="9" t="str">
        <f>IF(ISERROR(VLOOKUP(A7401,'entry data'!B:E,4,0)),"",VLOOKUP(A7401,'entry data'!B:E,4,0))</f>
        <v/>
      </c>
      <c r="F7401" s="11" t="str">
        <f>IF(A7401="","",IF(ISERROR(VLOOKUP(A7401,'entry data'!B:F,5,0)),"",VLOOKUP(A7401,'entry data'!B:F,5,0)))</f>
        <v/>
      </c>
      <c r="G7401" s="12" t="str">
        <f>IF(A7401="","",IF(ISERROR(VLOOKUP(A7401,'entry data'!B:I,8,0)),"",VLOOKUP(A7401,'entry data'!B:I,7,0)))</f>
        <v/>
      </c>
      <c r="H7401" s="13" t="str">
        <f>IF(A7401="","",IF(B7401=1,VLOOKUP(A7401,'entry data'!B:D,3,0),I7400))</f>
        <v/>
      </c>
      <c r="I7401" s="14" t="str">
        <f>IF(A7401="","",IF(E7401="weekly",7,IF(E7401="fortnightly",14,IF(E7401="monthly",DATE(IF(MONTH(H7401)=12,YEAR(H7401)+1,YEAR(H7401)),VLOOKUP(MONTH(H7401),index!$D$2:$G$13,2,0),DAY(H7401)),
IF(E7401="quarterly",DATE(IF(MONTH(H7401)&gt;=10,YEAR(H7401)+1,YEAR(H7401)),VLOOKUP(MONTH(H7401),index!$D$2:$G$13,3,0),DAY(H7401)),
IF(E7401="halfyearly",DATE(IF(MONTH(H7401)&gt;=7,YEAR(H7401)+1,YEAR(H7401)),VLOOKUP(MONTH(H7401),index!$D$2:$G$13,4,0),DAY(H7401)),
DATE(YEAR(H7401)+1,MONTH(H7401),DAY(H7401)))))-H7401))+H7401)</f>
        <v/>
      </c>
      <c r="J7401" s="9" t="str">
        <f t="shared" si="712"/>
        <v/>
      </c>
      <c r="K7401" s="11" t="str">
        <f t="shared" si="713"/>
        <v/>
      </c>
      <c r="L7401" s="11" t="str">
        <f t="shared" si="714"/>
        <v/>
      </c>
      <c r="M7401" s="11" t="str">
        <f>IF(A7401="","",VLOOKUP(E7401,index!$A$1:$B$6,2,0)*K7401*G7401)</f>
        <v/>
      </c>
      <c r="N7401" s="11" t="str">
        <f>IF(A7401="","",-PMT(G7401*VLOOKUP(E7401,index!$A$1:$B$6,2,0),C7401,F7401,0,0))</f>
        <v/>
      </c>
      <c r="O7401" s="11" t="str">
        <f t="shared" si="715"/>
        <v/>
      </c>
      <c r="P7401" s="11" t="str">
        <f t="shared" si="710"/>
        <v/>
      </c>
    </row>
    <row r="7402" spans="1:16" x14ac:dyDescent="0.25">
      <c r="A7402" s="9" t="str">
        <f>IF(A7401="","",IF(B7401&lt;C7401,A7401,IF(A7401=MAX('entry data'!$B$8:$B$507),"",A7401+1)))</f>
        <v/>
      </c>
      <c r="B7402" s="9" t="str">
        <f t="shared" si="711"/>
        <v/>
      </c>
      <c r="C7402" s="9" t="str">
        <f>IF(ISERROR(VLOOKUP(A7402,'entry data'!B:G,6,0)),"",VLOOKUP(A7402,'entry data'!B:G,6,0))</f>
        <v/>
      </c>
      <c r="D7402" s="9" t="str">
        <f>IF(ISERROR(VLOOKUP(A7402,'entry data'!B:C,2,0)),"",VLOOKUP(A7402,'entry data'!B:C,2,0))</f>
        <v/>
      </c>
      <c r="E7402" s="9" t="str">
        <f>IF(ISERROR(VLOOKUP(A7402,'entry data'!B:E,4,0)),"",VLOOKUP(A7402,'entry data'!B:E,4,0))</f>
        <v/>
      </c>
      <c r="F7402" s="11" t="str">
        <f>IF(A7402="","",IF(ISERROR(VLOOKUP(A7402,'entry data'!B:F,5,0)),"",VLOOKUP(A7402,'entry data'!B:F,5,0)))</f>
        <v/>
      </c>
      <c r="G7402" s="12" t="str">
        <f>IF(A7402="","",IF(ISERROR(VLOOKUP(A7402,'entry data'!B:I,8,0)),"",VLOOKUP(A7402,'entry data'!B:I,7,0)))</f>
        <v/>
      </c>
      <c r="H7402" s="13" t="str">
        <f>IF(A7402="","",IF(B7402=1,VLOOKUP(A7402,'entry data'!B:D,3,0),I7401))</f>
        <v/>
      </c>
      <c r="I7402" s="14" t="str">
        <f>IF(A7402="","",IF(E7402="weekly",7,IF(E7402="fortnightly",14,IF(E7402="monthly",DATE(IF(MONTH(H7402)=12,YEAR(H7402)+1,YEAR(H7402)),VLOOKUP(MONTH(H7402),index!$D$2:$G$13,2,0),DAY(H7402)),
IF(E7402="quarterly",DATE(IF(MONTH(H7402)&gt;=10,YEAR(H7402)+1,YEAR(H7402)),VLOOKUP(MONTH(H7402),index!$D$2:$G$13,3,0),DAY(H7402)),
IF(E7402="halfyearly",DATE(IF(MONTH(H7402)&gt;=7,YEAR(H7402)+1,YEAR(H7402)),VLOOKUP(MONTH(H7402),index!$D$2:$G$13,4,0),DAY(H7402)),
DATE(YEAR(H7402)+1,MONTH(H7402),DAY(H7402)))))-H7402))+H7402)</f>
        <v/>
      </c>
      <c r="J7402" s="9" t="str">
        <f t="shared" si="712"/>
        <v/>
      </c>
      <c r="K7402" s="11" t="str">
        <f t="shared" si="713"/>
        <v/>
      </c>
      <c r="L7402" s="11" t="str">
        <f t="shared" si="714"/>
        <v/>
      </c>
      <c r="M7402" s="11" t="str">
        <f>IF(A7402="","",VLOOKUP(E7402,index!$A$1:$B$6,2,0)*K7402*G7402)</f>
        <v/>
      </c>
      <c r="N7402" s="11" t="str">
        <f>IF(A7402="","",-PMT(G7402*VLOOKUP(E7402,index!$A$1:$B$6,2,0),C7402,F7402,0,0))</f>
        <v/>
      </c>
      <c r="O7402" s="11" t="str">
        <f t="shared" si="715"/>
        <v/>
      </c>
      <c r="P7402" s="11" t="str">
        <f t="shared" si="710"/>
        <v/>
      </c>
    </row>
    <row r="7403" spans="1:16" x14ac:dyDescent="0.25">
      <c r="A7403" s="9" t="str">
        <f>IF(A7402="","",IF(B7402&lt;C7402,A7402,IF(A7402=MAX('entry data'!$B$8:$B$507),"",A7402+1)))</f>
        <v/>
      </c>
      <c r="B7403" s="9" t="str">
        <f t="shared" si="711"/>
        <v/>
      </c>
      <c r="C7403" s="9" t="str">
        <f>IF(ISERROR(VLOOKUP(A7403,'entry data'!B:G,6,0)),"",VLOOKUP(A7403,'entry data'!B:G,6,0))</f>
        <v/>
      </c>
      <c r="D7403" s="9" t="str">
        <f>IF(ISERROR(VLOOKUP(A7403,'entry data'!B:C,2,0)),"",VLOOKUP(A7403,'entry data'!B:C,2,0))</f>
        <v/>
      </c>
      <c r="E7403" s="9" t="str">
        <f>IF(ISERROR(VLOOKUP(A7403,'entry data'!B:E,4,0)),"",VLOOKUP(A7403,'entry data'!B:E,4,0))</f>
        <v/>
      </c>
      <c r="F7403" s="11" t="str">
        <f>IF(A7403="","",IF(ISERROR(VLOOKUP(A7403,'entry data'!B:F,5,0)),"",VLOOKUP(A7403,'entry data'!B:F,5,0)))</f>
        <v/>
      </c>
      <c r="G7403" s="12" t="str">
        <f>IF(A7403="","",IF(ISERROR(VLOOKUP(A7403,'entry data'!B:I,8,0)),"",VLOOKUP(A7403,'entry data'!B:I,7,0)))</f>
        <v/>
      </c>
      <c r="H7403" s="13" t="str">
        <f>IF(A7403="","",IF(B7403=1,VLOOKUP(A7403,'entry data'!B:D,3,0),I7402))</f>
        <v/>
      </c>
      <c r="I7403" s="14" t="str">
        <f>IF(A7403="","",IF(E7403="weekly",7,IF(E7403="fortnightly",14,IF(E7403="monthly",DATE(IF(MONTH(H7403)=12,YEAR(H7403)+1,YEAR(H7403)),VLOOKUP(MONTH(H7403),index!$D$2:$G$13,2,0),DAY(H7403)),
IF(E7403="quarterly",DATE(IF(MONTH(H7403)&gt;=10,YEAR(H7403)+1,YEAR(H7403)),VLOOKUP(MONTH(H7403),index!$D$2:$G$13,3,0),DAY(H7403)),
IF(E7403="halfyearly",DATE(IF(MONTH(H7403)&gt;=7,YEAR(H7403)+1,YEAR(H7403)),VLOOKUP(MONTH(H7403),index!$D$2:$G$13,4,0),DAY(H7403)),
DATE(YEAR(H7403)+1,MONTH(H7403),DAY(H7403)))))-H7403))+H7403)</f>
        <v/>
      </c>
      <c r="J7403" s="9" t="str">
        <f t="shared" si="712"/>
        <v/>
      </c>
      <c r="K7403" s="11" t="str">
        <f t="shared" si="713"/>
        <v/>
      </c>
      <c r="L7403" s="11" t="str">
        <f t="shared" si="714"/>
        <v/>
      </c>
      <c r="M7403" s="11" t="str">
        <f>IF(A7403="","",VLOOKUP(E7403,index!$A$1:$B$6,2,0)*K7403*G7403)</f>
        <v/>
      </c>
      <c r="N7403" s="11" t="str">
        <f>IF(A7403="","",-PMT(G7403*VLOOKUP(E7403,index!$A$1:$B$6,2,0),C7403,F7403,0,0))</f>
        <v/>
      </c>
      <c r="O7403" s="11" t="str">
        <f t="shared" si="715"/>
        <v/>
      </c>
      <c r="P7403" s="11" t="str">
        <f t="shared" si="710"/>
        <v/>
      </c>
    </row>
    <row r="7404" spans="1:16" x14ac:dyDescent="0.25">
      <c r="A7404" s="9" t="str">
        <f>IF(A7403="","",IF(B7403&lt;C7403,A7403,IF(A7403=MAX('entry data'!$B$8:$B$507),"",A7403+1)))</f>
        <v/>
      </c>
      <c r="B7404" s="9" t="str">
        <f t="shared" si="711"/>
        <v/>
      </c>
      <c r="C7404" s="9" t="str">
        <f>IF(ISERROR(VLOOKUP(A7404,'entry data'!B:G,6,0)),"",VLOOKUP(A7404,'entry data'!B:G,6,0))</f>
        <v/>
      </c>
      <c r="D7404" s="9" t="str">
        <f>IF(ISERROR(VLOOKUP(A7404,'entry data'!B:C,2,0)),"",VLOOKUP(A7404,'entry data'!B:C,2,0))</f>
        <v/>
      </c>
      <c r="E7404" s="9" t="str">
        <f>IF(ISERROR(VLOOKUP(A7404,'entry data'!B:E,4,0)),"",VLOOKUP(A7404,'entry data'!B:E,4,0))</f>
        <v/>
      </c>
      <c r="F7404" s="11" t="str">
        <f>IF(A7404="","",IF(ISERROR(VLOOKUP(A7404,'entry data'!B:F,5,0)),"",VLOOKUP(A7404,'entry data'!B:F,5,0)))</f>
        <v/>
      </c>
      <c r="G7404" s="12" t="str">
        <f>IF(A7404="","",IF(ISERROR(VLOOKUP(A7404,'entry data'!B:I,8,0)),"",VLOOKUP(A7404,'entry data'!B:I,7,0)))</f>
        <v/>
      </c>
      <c r="H7404" s="13" t="str">
        <f>IF(A7404="","",IF(B7404=1,VLOOKUP(A7404,'entry data'!B:D,3,0),I7403))</f>
        <v/>
      </c>
      <c r="I7404" s="14" t="str">
        <f>IF(A7404="","",IF(E7404="weekly",7,IF(E7404="fortnightly",14,IF(E7404="monthly",DATE(IF(MONTH(H7404)=12,YEAR(H7404)+1,YEAR(H7404)),VLOOKUP(MONTH(H7404),index!$D$2:$G$13,2,0),DAY(H7404)),
IF(E7404="quarterly",DATE(IF(MONTH(H7404)&gt;=10,YEAR(H7404)+1,YEAR(H7404)),VLOOKUP(MONTH(H7404),index!$D$2:$G$13,3,0),DAY(H7404)),
IF(E7404="halfyearly",DATE(IF(MONTH(H7404)&gt;=7,YEAR(H7404)+1,YEAR(H7404)),VLOOKUP(MONTH(H7404),index!$D$2:$G$13,4,0),DAY(H7404)),
DATE(YEAR(H7404)+1,MONTH(H7404),DAY(H7404)))))-H7404))+H7404)</f>
        <v/>
      </c>
      <c r="J7404" s="9" t="str">
        <f t="shared" si="712"/>
        <v/>
      </c>
      <c r="K7404" s="11" t="str">
        <f t="shared" si="713"/>
        <v/>
      </c>
      <c r="L7404" s="11" t="str">
        <f t="shared" si="714"/>
        <v/>
      </c>
      <c r="M7404" s="11" t="str">
        <f>IF(A7404="","",VLOOKUP(E7404,index!$A$1:$B$6,2,0)*K7404*G7404)</f>
        <v/>
      </c>
      <c r="N7404" s="11" t="str">
        <f>IF(A7404="","",-PMT(G7404*VLOOKUP(E7404,index!$A$1:$B$6,2,0),C7404,F7404,0,0))</f>
        <v/>
      </c>
      <c r="O7404" s="11" t="str">
        <f t="shared" si="715"/>
        <v/>
      </c>
      <c r="P7404" s="11" t="str">
        <f t="shared" si="710"/>
        <v/>
      </c>
    </row>
    <row r="7405" spans="1:16" x14ac:dyDescent="0.25">
      <c r="A7405" s="9" t="str">
        <f>IF(A7404="","",IF(B7404&lt;C7404,A7404,IF(A7404=MAX('entry data'!$B$8:$B$507),"",A7404+1)))</f>
        <v/>
      </c>
      <c r="B7405" s="9" t="str">
        <f t="shared" si="711"/>
        <v/>
      </c>
      <c r="C7405" s="9" t="str">
        <f>IF(ISERROR(VLOOKUP(A7405,'entry data'!B:G,6,0)),"",VLOOKUP(A7405,'entry data'!B:G,6,0))</f>
        <v/>
      </c>
      <c r="D7405" s="9" t="str">
        <f>IF(ISERROR(VLOOKUP(A7405,'entry data'!B:C,2,0)),"",VLOOKUP(A7405,'entry data'!B:C,2,0))</f>
        <v/>
      </c>
      <c r="E7405" s="9" t="str">
        <f>IF(ISERROR(VLOOKUP(A7405,'entry data'!B:E,4,0)),"",VLOOKUP(A7405,'entry data'!B:E,4,0))</f>
        <v/>
      </c>
      <c r="F7405" s="11" t="str">
        <f>IF(A7405="","",IF(ISERROR(VLOOKUP(A7405,'entry data'!B:F,5,0)),"",VLOOKUP(A7405,'entry data'!B:F,5,0)))</f>
        <v/>
      </c>
      <c r="G7405" s="12" t="str">
        <f>IF(A7405="","",IF(ISERROR(VLOOKUP(A7405,'entry data'!B:I,8,0)),"",VLOOKUP(A7405,'entry data'!B:I,7,0)))</f>
        <v/>
      </c>
      <c r="H7405" s="13" t="str">
        <f>IF(A7405="","",IF(B7405=1,VLOOKUP(A7405,'entry data'!B:D,3,0),I7404))</f>
        <v/>
      </c>
      <c r="I7405" s="14" t="str">
        <f>IF(A7405="","",IF(E7405="weekly",7,IF(E7405="fortnightly",14,IF(E7405="monthly",DATE(IF(MONTH(H7405)=12,YEAR(H7405)+1,YEAR(H7405)),VLOOKUP(MONTH(H7405),index!$D$2:$G$13,2,0),DAY(H7405)),
IF(E7405="quarterly",DATE(IF(MONTH(H7405)&gt;=10,YEAR(H7405)+1,YEAR(H7405)),VLOOKUP(MONTH(H7405),index!$D$2:$G$13,3,0),DAY(H7405)),
IF(E7405="halfyearly",DATE(IF(MONTH(H7405)&gt;=7,YEAR(H7405)+1,YEAR(H7405)),VLOOKUP(MONTH(H7405),index!$D$2:$G$13,4,0),DAY(H7405)),
DATE(YEAR(H7405)+1,MONTH(H7405),DAY(H7405)))))-H7405))+H7405)</f>
        <v/>
      </c>
      <c r="J7405" s="9" t="str">
        <f t="shared" si="712"/>
        <v/>
      </c>
      <c r="K7405" s="11" t="str">
        <f t="shared" si="713"/>
        <v/>
      </c>
      <c r="L7405" s="11" t="str">
        <f t="shared" si="714"/>
        <v/>
      </c>
      <c r="M7405" s="11" t="str">
        <f>IF(A7405="","",VLOOKUP(E7405,index!$A$1:$B$6,2,0)*K7405*G7405)</f>
        <v/>
      </c>
      <c r="N7405" s="11" t="str">
        <f>IF(A7405="","",-PMT(G7405*VLOOKUP(E7405,index!$A$1:$B$6,2,0),C7405,F7405,0,0))</f>
        <v/>
      </c>
      <c r="O7405" s="11" t="str">
        <f t="shared" si="715"/>
        <v/>
      </c>
      <c r="P7405" s="11" t="str">
        <f t="shared" si="710"/>
        <v/>
      </c>
    </row>
    <row r="7406" spans="1:16" x14ac:dyDescent="0.25">
      <c r="A7406" s="9" t="str">
        <f>IF(A7405="","",IF(B7405&lt;C7405,A7405,IF(A7405=MAX('entry data'!$B$8:$B$507),"",A7405+1)))</f>
        <v/>
      </c>
      <c r="B7406" s="9" t="str">
        <f t="shared" si="711"/>
        <v/>
      </c>
      <c r="C7406" s="9" t="str">
        <f>IF(ISERROR(VLOOKUP(A7406,'entry data'!B:G,6,0)),"",VLOOKUP(A7406,'entry data'!B:G,6,0))</f>
        <v/>
      </c>
      <c r="D7406" s="9" t="str">
        <f>IF(ISERROR(VLOOKUP(A7406,'entry data'!B:C,2,0)),"",VLOOKUP(A7406,'entry data'!B:C,2,0))</f>
        <v/>
      </c>
      <c r="E7406" s="9" t="str">
        <f>IF(ISERROR(VLOOKUP(A7406,'entry data'!B:E,4,0)),"",VLOOKUP(A7406,'entry data'!B:E,4,0))</f>
        <v/>
      </c>
      <c r="F7406" s="11" t="str">
        <f>IF(A7406="","",IF(ISERROR(VLOOKUP(A7406,'entry data'!B:F,5,0)),"",VLOOKUP(A7406,'entry data'!B:F,5,0)))</f>
        <v/>
      </c>
      <c r="G7406" s="12" t="str">
        <f>IF(A7406="","",IF(ISERROR(VLOOKUP(A7406,'entry data'!B:I,8,0)),"",VLOOKUP(A7406,'entry data'!B:I,7,0)))</f>
        <v/>
      </c>
      <c r="H7406" s="13" t="str">
        <f>IF(A7406="","",IF(B7406=1,VLOOKUP(A7406,'entry data'!B:D,3,0),I7405))</f>
        <v/>
      </c>
      <c r="I7406" s="14" t="str">
        <f>IF(A7406="","",IF(E7406="weekly",7,IF(E7406="fortnightly",14,IF(E7406="monthly",DATE(IF(MONTH(H7406)=12,YEAR(H7406)+1,YEAR(H7406)),VLOOKUP(MONTH(H7406),index!$D$2:$G$13,2,0),DAY(H7406)),
IF(E7406="quarterly",DATE(IF(MONTH(H7406)&gt;=10,YEAR(H7406)+1,YEAR(H7406)),VLOOKUP(MONTH(H7406),index!$D$2:$G$13,3,0),DAY(H7406)),
IF(E7406="halfyearly",DATE(IF(MONTH(H7406)&gt;=7,YEAR(H7406)+1,YEAR(H7406)),VLOOKUP(MONTH(H7406),index!$D$2:$G$13,4,0),DAY(H7406)),
DATE(YEAR(H7406)+1,MONTH(H7406),DAY(H7406)))))-H7406))+H7406)</f>
        <v/>
      </c>
      <c r="J7406" s="9" t="str">
        <f t="shared" si="712"/>
        <v/>
      </c>
      <c r="K7406" s="11" t="str">
        <f t="shared" si="713"/>
        <v/>
      </c>
      <c r="L7406" s="11" t="str">
        <f t="shared" si="714"/>
        <v/>
      </c>
      <c r="M7406" s="11" t="str">
        <f>IF(A7406="","",VLOOKUP(E7406,index!$A$1:$B$6,2,0)*K7406*G7406)</f>
        <v/>
      </c>
      <c r="N7406" s="11" t="str">
        <f>IF(A7406="","",-PMT(G7406*VLOOKUP(E7406,index!$A$1:$B$6,2,0),C7406,F7406,0,0))</f>
        <v/>
      </c>
      <c r="O7406" s="11" t="str">
        <f t="shared" si="715"/>
        <v/>
      </c>
      <c r="P7406" s="11" t="str">
        <f t="shared" si="710"/>
        <v/>
      </c>
    </row>
    <row r="7407" spans="1:16" x14ac:dyDescent="0.25">
      <c r="A7407" s="9" t="str">
        <f>IF(A7406="","",IF(B7406&lt;C7406,A7406,IF(A7406=MAX('entry data'!$B$8:$B$507),"",A7406+1)))</f>
        <v/>
      </c>
      <c r="B7407" s="9" t="str">
        <f t="shared" si="711"/>
        <v/>
      </c>
      <c r="C7407" s="9" t="str">
        <f>IF(ISERROR(VLOOKUP(A7407,'entry data'!B:G,6,0)),"",VLOOKUP(A7407,'entry data'!B:G,6,0))</f>
        <v/>
      </c>
      <c r="D7407" s="9" t="str">
        <f>IF(ISERROR(VLOOKUP(A7407,'entry data'!B:C,2,0)),"",VLOOKUP(A7407,'entry data'!B:C,2,0))</f>
        <v/>
      </c>
      <c r="E7407" s="9" t="str">
        <f>IF(ISERROR(VLOOKUP(A7407,'entry data'!B:E,4,0)),"",VLOOKUP(A7407,'entry data'!B:E,4,0))</f>
        <v/>
      </c>
      <c r="F7407" s="11" t="str">
        <f>IF(A7407="","",IF(ISERROR(VLOOKUP(A7407,'entry data'!B:F,5,0)),"",VLOOKUP(A7407,'entry data'!B:F,5,0)))</f>
        <v/>
      </c>
      <c r="G7407" s="12" t="str">
        <f>IF(A7407="","",IF(ISERROR(VLOOKUP(A7407,'entry data'!B:I,8,0)),"",VLOOKUP(A7407,'entry data'!B:I,7,0)))</f>
        <v/>
      </c>
      <c r="H7407" s="13" t="str">
        <f>IF(A7407="","",IF(B7407=1,VLOOKUP(A7407,'entry data'!B:D,3,0),I7406))</f>
        <v/>
      </c>
      <c r="I7407" s="14" t="str">
        <f>IF(A7407="","",IF(E7407="weekly",7,IF(E7407="fortnightly",14,IF(E7407="monthly",DATE(IF(MONTH(H7407)=12,YEAR(H7407)+1,YEAR(H7407)),VLOOKUP(MONTH(H7407),index!$D$2:$G$13,2,0),DAY(H7407)),
IF(E7407="quarterly",DATE(IF(MONTH(H7407)&gt;=10,YEAR(H7407)+1,YEAR(H7407)),VLOOKUP(MONTH(H7407),index!$D$2:$G$13,3,0),DAY(H7407)),
IF(E7407="halfyearly",DATE(IF(MONTH(H7407)&gt;=7,YEAR(H7407)+1,YEAR(H7407)),VLOOKUP(MONTH(H7407),index!$D$2:$G$13,4,0),DAY(H7407)),
DATE(YEAR(H7407)+1,MONTH(H7407),DAY(H7407)))))-H7407))+H7407)</f>
        <v/>
      </c>
      <c r="J7407" s="9" t="str">
        <f t="shared" si="712"/>
        <v/>
      </c>
      <c r="K7407" s="11" t="str">
        <f t="shared" si="713"/>
        <v/>
      </c>
      <c r="L7407" s="11" t="str">
        <f t="shared" si="714"/>
        <v/>
      </c>
      <c r="M7407" s="11" t="str">
        <f>IF(A7407="","",VLOOKUP(E7407,index!$A$1:$B$6,2,0)*K7407*G7407)</f>
        <v/>
      </c>
      <c r="N7407" s="11" t="str">
        <f>IF(A7407="","",-PMT(G7407*VLOOKUP(E7407,index!$A$1:$B$6,2,0),C7407,F7407,0,0))</f>
        <v/>
      </c>
      <c r="O7407" s="11" t="str">
        <f t="shared" si="715"/>
        <v/>
      </c>
      <c r="P7407" s="11" t="str">
        <f t="shared" si="710"/>
        <v/>
      </c>
    </row>
    <row r="7408" spans="1:16" x14ac:dyDescent="0.25">
      <c r="A7408" s="9" t="str">
        <f>IF(A7407="","",IF(B7407&lt;C7407,A7407,IF(A7407=MAX('entry data'!$B$8:$B$507),"",A7407+1)))</f>
        <v/>
      </c>
      <c r="B7408" s="9" t="str">
        <f t="shared" si="711"/>
        <v/>
      </c>
      <c r="C7408" s="9" t="str">
        <f>IF(ISERROR(VLOOKUP(A7408,'entry data'!B:G,6,0)),"",VLOOKUP(A7408,'entry data'!B:G,6,0))</f>
        <v/>
      </c>
      <c r="D7408" s="9" t="str">
        <f>IF(ISERROR(VLOOKUP(A7408,'entry data'!B:C,2,0)),"",VLOOKUP(A7408,'entry data'!B:C,2,0))</f>
        <v/>
      </c>
      <c r="E7408" s="9" t="str">
        <f>IF(ISERROR(VLOOKUP(A7408,'entry data'!B:E,4,0)),"",VLOOKUP(A7408,'entry data'!B:E,4,0))</f>
        <v/>
      </c>
      <c r="F7408" s="11" t="str">
        <f>IF(A7408="","",IF(ISERROR(VLOOKUP(A7408,'entry data'!B:F,5,0)),"",VLOOKUP(A7408,'entry data'!B:F,5,0)))</f>
        <v/>
      </c>
      <c r="G7408" s="12" t="str">
        <f>IF(A7408="","",IF(ISERROR(VLOOKUP(A7408,'entry data'!B:I,8,0)),"",VLOOKUP(A7408,'entry data'!B:I,7,0)))</f>
        <v/>
      </c>
      <c r="H7408" s="13" t="str">
        <f>IF(A7408="","",IF(B7408=1,VLOOKUP(A7408,'entry data'!B:D,3,0),I7407))</f>
        <v/>
      </c>
      <c r="I7408" s="14" t="str">
        <f>IF(A7408="","",IF(E7408="weekly",7,IF(E7408="fortnightly",14,IF(E7408="monthly",DATE(IF(MONTH(H7408)=12,YEAR(H7408)+1,YEAR(H7408)),VLOOKUP(MONTH(H7408),index!$D$2:$G$13,2,0),DAY(H7408)),
IF(E7408="quarterly",DATE(IF(MONTH(H7408)&gt;=10,YEAR(H7408)+1,YEAR(H7408)),VLOOKUP(MONTH(H7408),index!$D$2:$G$13,3,0),DAY(H7408)),
IF(E7408="halfyearly",DATE(IF(MONTH(H7408)&gt;=7,YEAR(H7408)+1,YEAR(H7408)),VLOOKUP(MONTH(H7408),index!$D$2:$G$13,4,0),DAY(H7408)),
DATE(YEAR(H7408)+1,MONTH(H7408),DAY(H7408)))))-H7408))+H7408)</f>
        <v/>
      </c>
      <c r="J7408" s="9" t="str">
        <f t="shared" si="712"/>
        <v/>
      </c>
      <c r="K7408" s="11" t="str">
        <f t="shared" si="713"/>
        <v/>
      </c>
      <c r="L7408" s="11" t="str">
        <f t="shared" si="714"/>
        <v/>
      </c>
      <c r="M7408" s="11" t="str">
        <f>IF(A7408="","",VLOOKUP(E7408,index!$A$1:$B$6,2,0)*K7408*G7408)</f>
        <v/>
      </c>
      <c r="N7408" s="11" t="str">
        <f>IF(A7408="","",-PMT(G7408*VLOOKUP(E7408,index!$A$1:$B$6,2,0),C7408,F7408,0,0))</f>
        <v/>
      </c>
      <c r="O7408" s="11" t="str">
        <f t="shared" si="715"/>
        <v/>
      </c>
      <c r="P7408" s="11" t="str">
        <f t="shared" si="710"/>
        <v/>
      </c>
    </row>
    <row r="7409" spans="1:16" x14ac:dyDescent="0.25">
      <c r="A7409" s="9" t="str">
        <f>IF(A7408="","",IF(B7408&lt;C7408,A7408,IF(A7408=MAX('entry data'!$B$8:$B$507),"",A7408+1)))</f>
        <v/>
      </c>
      <c r="B7409" s="9" t="str">
        <f t="shared" si="711"/>
        <v/>
      </c>
      <c r="C7409" s="9" t="str">
        <f>IF(ISERROR(VLOOKUP(A7409,'entry data'!B:G,6,0)),"",VLOOKUP(A7409,'entry data'!B:G,6,0))</f>
        <v/>
      </c>
      <c r="D7409" s="9" t="str">
        <f>IF(ISERROR(VLOOKUP(A7409,'entry data'!B:C,2,0)),"",VLOOKUP(A7409,'entry data'!B:C,2,0))</f>
        <v/>
      </c>
      <c r="E7409" s="9" t="str">
        <f>IF(ISERROR(VLOOKUP(A7409,'entry data'!B:E,4,0)),"",VLOOKUP(A7409,'entry data'!B:E,4,0))</f>
        <v/>
      </c>
      <c r="F7409" s="11" t="str">
        <f>IF(A7409="","",IF(ISERROR(VLOOKUP(A7409,'entry data'!B:F,5,0)),"",VLOOKUP(A7409,'entry data'!B:F,5,0)))</f>
        <v/>
      </c>
      <c r="G7409" s="12" t="str">
        <f>IF(A7409="","",IF(ISERROR(VLOOKUP(A7409,'entry data'!B:I,8,0)),"",VLOOKUP(A7409,'entry data'!B:I,7,0)))</f>
        <v/>
      </c>
      <c r="H7409" s="13" t="str">
        <f>IF(A7409="","",IF(B7409=1,VLOOKUP(A7409,'entry data'!B:D,3,0),I7408))</f>
        <v/>
      </c>
      <c r="I7409" s="14" t="str">
        <f>IF(A7409="","",IF(E7409="weekly",7,IF(E7409="fortnightly",14,IF(E7409="monthly",DATE(IF(MONTH(H7409)=12,YEAR(H7409)+1,YEAR(H7409)),VLOOKUP(MONTH(H7409),index!$D$2:$G$13,2,0),DAY(H7409)),
IF(E7409="quarterly",DATE(IF(MONTH(H7409)&gt;=10,YEAR(H7409)+1,YEAR(H7409)),VLOOKUP(MONTH(H7409),index!$D$2:$G$13,3,0),DAY(H7409)),
IF(E7409="halfyearly",DATE(IF(MONTH(H7409)&gt;=7,YEAR(H7409)+1,YEAR(H7409)),VLOOKUP(MONTH(H7409),index!$D$2:$G$13,4,0),DAY(H7409)),
DATE(YEAR(H7409)+1,MONTH(H7409),DAY(H7409)))))-H7409))+H7409)</f>
        <v/>
      </c>
      <c r="J7409" s="9" t="str">
        <f t="shared" si="712"/>
        <v/>
      </c>
      <c r="K7409" s="11" t="str">
        <f t="shared" si="713"/>
        <v/>
      </c>
      <c r="L7409" s="11" t="str">
        <f t="shared" si="714"/>
        <v/>
      </c>
      <c r="M7409" s="11" t="str">
        <f>IF(A7409="","",VLOOKUP(E7409,index!$A$1:$B$6,2,0)*K7409*G7409)</f>
        <v/>
      </c>
      <c r="N7409" s="11" t="str">
        <f>IF(A7409="","",-PMT(G7409*VLOOKUP(E7409,index!$A$1:$B$6,2,0),C7409,F7409,0,0))</f>
        <v/>
      </c>
      <c r="O7409" s="11" t="str">
        <f t="shared" si="715"/>
        <v/>
      </c>
      <c r="P7409" s="11" t="str">
        <f t="shared" si="710"/>
        <v/>
      </c>
    </row>
    <row r="7410" spans="1:16" x14ac:dyDescent="0.25">
      <c r="A7410" s="9" t="str">
        <f>IF(A7409="","",IF(B7409&lt;C7409,A7409,IF(A7409=MAX('entry data'!$B$8:$B$507),"",A7409+1)))</f>
        <v/>
      </c>
      <c r="B7410" s="9" t="str">
        <f t="shared" si="711"/>
        <v/>
      </c>
      <c r="C7410" s="9" t="str">
        <f>IF(ISERROR(VLOOKUP(A7410,'entry data'!B:G,6,0)),"",VLOOKUP(A7410,'entry data'!B:G,6,0))</f>
        <v/>
      </c>
      <c r="D7410" s="9" t="str">
        <f>IF(ISERROR(VLOOKUP(A7410,'entry data'!B:C,2,0)),"",VLOOKUP(A7410,'entry data'!B:C,2,0))</f>
        <v/>
      </c>
      <c r="E7410" s="9" t="str">
        <f>IF(ISERROR(VLOOKUP(A7410,'entry data'!B:E,4,0)),"",VLOOKUP(A7410,'entry data'!B:E,4,0))</f>
        <v/>
      </c>
      <c r="F7410" s="11" t="str">
        <f>IF(A7410="","",IF(ISERROR(VLOOKUP(A7410,'entry data'!B:F,5,0)),"",VLOOKUP(A7410,'entry data'!B:F,5,0)))</f>
        <v/>
      </c>
      <c r="G7410" s="12" t="str">
        <f>IF(A7410="","",IF(ISERROR(VLOOKUP(A7410,'entry data'!B:I,8,0)),"",VLOOKUP(A7410,'entry data'!B:I,7,0)))</f>
        <v/>
      </c>
      <c r="H7410" s="13" t="str">
        <f>IF(A7410="","",IF(B7410=1,VLOOKUP(A7410,'entry data'!B:D,3,0),I7409))</f>
        <v/>
      </c>
      <c r="I7410" s="14" t="str">
        <f>IF(A7410="","",IF(E7410="weekly",7,IF(E7410="fortnightly",14,IF(E7410="monthly",DATE(IF(MONTH(H7410)=12,YEAR(H7410)+1,YEAR(H7410)),VLOOKUP(MONTH(H7410),index!$D$2:$G$13,2,0),DAY(H7410)),
IF(E7410="quarterly",DATE(IF(MONTH(H7410)&gt;=10,YEAR(H7410)+1,YEAR(H7410)),VLOOKUP(MONTH(H7410),index!$D$2:$G$13,3,0),DAY(H7410)),
IF(E7410="halfyearly",DATE(IF(MONTH(H7410)&gt;=7,YEAR(H7410)+1,YEAR(H7410)),VLOOKUP(MONTH(H7410),index!$D$2:$G$13,4,0),DAY(H7410)),
DATE(YEAR(H7410)+1,MONTH(H7410),DAY(H7410)))))-H7410))+H7410)</f>
        <v/>
      </c>
      <c r="J7410" s="9" t="str">
        <f t="shared" si="712"/>
        <v/>
      </c>
      <c r="K7410" s="11" t="str">
        <f t="shared" si="713"/>
        <v/>
      </c>
      <c r="L7410" s="11" t="str">
        <f t="shared" si="714"/>
        <v/>
      </c>
      <c r="M7410" s="11" t="str">
        <f>IF(A7410="","",VLOOKUP(E7410,index!$A$1:$B$6,2,0)*K7410*G7410)</f>
        <v/>
      </c>
      <c r="N7410" s="11" t="str">
        <f>IF(A7410="","",-PMT(G7410*VLOOKUP(E7410,index!$A$1:$B$6,2,0),C7410,F7410,0,0))</f>
        <v/>
      </c>
      <c r="O7410" s="11" t="str">
        <f t="shared" si="715"/>
        <v/>
      </c>
      <c r="P7410" s="11" t="str">
        <f t="shared" si="710"/>
        <v/>
      </c>
    </row>
    <row r="7411" spans="1:16" x14ac:dyDescent="0.25">
      <c r="A7411" s="9" t="str">
        <f>IF(A7410="","",IF(B7410&lt;C7410,A7410,IF(A7410=MAX('entry data'!$B$8:$B$507),"",A7410+1)))</f>
        <v/>
      </c>
      <c r="B7411" s="9" t="str">
        <f t="shared" si="711"/>
        <v/>
      </c>
      <c r="C7411" s="9" t="str">
        <f>IF(ISERROR(VLOOKUP(A7411,'entry data'!B:G,6,0)),"",VLOOKUP(A7411,'entry data'!B:G,6,0))</f>
        <v/>
      </c>
      <c r="D7411" s="9" t="str">
        <f>IF(ISERROR(VLOOKUP(A7411,'entry data'!B:C,2,0)),"",VLOOKUP(A7411,'entry data'!B:C,2,0))</f>
        <v/>
      </c>
      <c r="E7411" s="9" t="str">
        <f>IF(ISERROR(VLOOKUP(A7411,'entry data'!B:E,4,0)),"",VLOOKUP(A7411,'entry data'!B:E,4,0))</f>
        <v/>
      </c>
      <c r="F7411" s="11" t="str">
        <f>IF(A7411="","",IF(ISERROR(VLOOKUP(A7411,'entry data'!B:F,5,0)),"",VLOOKUP(A7411,'entry data'!B:F,5,0)))</f>
        <v/>
      </c>
      <c r="G7411" s="12" t="str">
        <f>IF(A7411="","",IF(ISERROR(VLOOKUP(A7411,'entry data'!B:I,8,0)),"",VLOOKUP(A7411,'entry data'!B:I,7,0)))</f>
        <v/>
      </c>
      <c r="H7411" s="13" t="str">
        <f>IF(A7411="","",IF(B7411=1,VLOOKUP(A7411,'entry data'!B:D,3,0),I7410))</f>
        <v/>
      </c>
      <c r="I7411" s="14" t="str">
        <f>IF(A7411="","",IF(E7411="weekly",7,IF(E7411="fortnightly",14,IF(E7411="monthly",DATE(IF(MONTH(H7411)=12,YEAR(H7411)+1,YEAR(H7411)),VLOOKUP(MONTH(H7411),index!$D$2:$G$13,2,0),DAY(H7411)),
IF(E7411="quarterly",DATE(IF(MONTH(H7411)&gt;=10,YEAR(H7411)+1,YEAR(H7411)),VLOOKUP(MONTH(H7411),index!$D$2:$G$13,3,0),DAY(H7411)),
IF(E7411="halfyearly",DATE(IF(MONTH(H7411)&gt;=7,YEAR(H7411)+1,YEAR(H7411)),VLOOKUP(MONTH(H7411),index!$D$2:$G$13,4,0),DAY(H7411)),
DATE(YEAR(H7411)+1,MONTH(H7411),DAY(H7411)))))-H7411))+H7411)</f>
        <v/>
      </c>
      <c r="J7411" s="9" t="str">
        <f t="shared" si="712"/>
        <v/>
      </c>
      <c r="K7411" s="11" t="str">
        <f t="shared" si="713"/>
        <v/>
      </c>
      <c r="L7411" s="11" t="str">
        <f t="shared" si="714"/>
        <v/>
      </c>
      <c r="M7411" s="11" t="str">
        <f>IF(A7411="","",VLOOKUP(E7411,index!$A$1:$B$6,2,0)*K7411*G7411)</f>
        <v/>
      </c>
      <c r="N7411" s="11" t="str">
        <f>IF(A7411="","",-PMT(G7411*VLOOKUP(E7411,index!$A$1:$B$6,2,0),C7411,F7411,0,0))</f>
        <v/>
      </c>
      <c r="O7411" s="11" t="str">
        <f t="shared" si="715"/>
        <v/>
      </c>
      <c r="P7411" s="11" t="str">
        <f t="shared" si="710"/>
        <v/>
      </c>
    </row>
    <row r="7412" spans="1:16" x14ac:dyDescent="0.25">
      <c r="A7412" s="9" t="str">
        <f>IF(A7411="","",IF(B7411&lt;C7411,A7411,IF(A7411=MAX('entry data'!$B$8:$B$507),"",A7411+1)))</f>
        <v/>
      </c>
      <c r="B7412" s="9" t="str">
        <f t="shared" si="711"/>
        <v/>
      </c>
      <c r="C7412" s="9" t="str">
        <f>IF(ISERROR(VLOOKUP(A7412,'entry data'!B:G,6,0)),"",VLOOKUP(A7412,'entry data'!B:G,6,0))</f>
        <v/>
      </c>
      <c r="D7412" s="9" t="str">
        <f>IF(ISERROR(VLOOKUP(A7412,'entry data'!B:C,2,0)),"",VLOOKUP(A7412,'entry data'!B:C,2,0))</f>
        <v/>
      </c>
      <c r="E7412" s="9" t="str">
        <f>IF(ISERROR(VLOOKUP(A7412,'entry data'!B:E,4,0)),"",VLOOKUP(A7412,'entry data'!B:E,4,0))</f>
        <v/>
      </c>
      <c r="F7412" s="11" t="str">
        <f>IF(A7412="","",IF(ISERROR(VLOOKUP(A7412,'entry data'!B:F,5,0)),"",VLOOKUP(A7412,'entry data'!B:F,5,0)))</f>
        <v/>
      </c>
      <c r="G7412" s="12" t="str">
        <f>IF(A7412="","",IF(ISERROR(VLOOKUP(A7412,'entry data'!B:I,8,0)),"",VLOOKUP(A7412,'entry data'!B:I,7,0)))</f>
        <v/>
      </c>
      <c r="H7412" s="13" t="str">
        <f>IF(A7412="","",IF(B7412=1,VLOOKUP(A7412,'entry data'!B:D,3,0),I7411))</f>
        <v/>
      </c>
      <c r="I7412" s="14" t="str">
        <f>IF(A7412="","",IF(E7412="weekly",7,IF(E7412="fortnightly",14,IF(E7412="monthly",DATE(IF(MONTH(H7412)=12,YEAR(H7412)+1,YEAR(H7412)),VLOOKUP(MONTH(H7412),index!$D$2:$G$13,2,0),DAY(H7412)),
IF(E7412="quarterly",DATE(IF(MONTH(H7412)&gt;=10,YEAR(H7412)+1,YEAR(H7412)),VLOOKUP(MONTH(H7412),index!$D$2:$G$13,3,0),DAY(H7412)),
IF(E7412="halfyearly",DATE(IF(MONTH(H7412)&gt;=7,YEAR(H7412)+1,YEAR(H7412)),VLOOKUP(MONTH(H7412),index!$D$2:$G$13,4,0),DAY(H7412)),
DATE(YEAR(H7412)+1,MONTH(H7412),DAY(H7412)))))-H7412))+H7412)</f>
        <v/>
      </c>
      <c r="J7412" s="9" t="str">
        <f t="shared" si="712"/>
        <v/>
      </c>
      <c r="K7412" s="11" t="str">
        <f t="shared" si="713"/>
        <v/>
      </c>
      <c r="L7412" s="11" t="str">
        <f t="shared" si="714"/>
        <v/>
      </c>
      <c r="M7412" s="11" t="str">
        <f>IF(A7412="","",VLOOKUP(E7412,index!$A$1:$B$6,2,0)*K7412*G7412)</f>
        <v/>
      </c>
      <c r="N7412" s="11" t="str">
        <f>IF(A7412="","",-PMT(G7412*VLOOKUP(E7412,index!$A$1:$B$6,2,0),C7412,F7412,0,0))</f>
        <v/>
      </c>
      <c r="O7412" s="11" t="str">
        <f t="shared" si="715"/>
        <v/>
      </c>
      <c r="P7412" s="11" t="str">
        <f t="shared" si="710"/>
        <v/>
      </c>
    </row>
    <row r="7413" spans="1:16" x14ac:dyDescent="0.25">
      <c r="A7413" s="9" t="str">
        <f>IF(A7412="","",IF(B7412&lt;C7412,A7412,IF(A7412=MAX('entry data'!$B$8:$B$507),"",A7412+1)))</f>
        <v/>
      </c>
      <c r="B7413" s="9" t="str">
        <f t="shared" si="711"/>
        <v/>
      </c>
      <c r="C7413" s="9" t="str">
        <f>IF(ISERROR(VLOOKUP(A7413,'entry data'!B:G,6,0)),"",VLOOKUP(A7413,'entry data'!B:G,6,0))</f>
        <v/>
      </c>
      <c r="D7413" s="9" t="str">
        <f>IF(ISERROR(VLOOKUP(A7413,'entry data'!B:C,2,0)),"",VLOOKUP(A7413,'entry data'!B:C,2,0))</f>
        <v/>
      </c>
      <c r="E7413" s="9" t="str">
        <f>IF(ISERROR(VLOOKUP(A7413,'entry data'!B:E,4,0)),"",VLOOKUP(A7413,'entry data'!B:E,4,0))</f>
        <v/>
      </c>
      <c r="F7413" s="11" t="str">
        <f>IF(A7413="","",IF(ISERROR(VLOOKUP(A7413,'entry data'!B:F,5,0)),"",VLOOKUP(A7413,'entry data'!B:F,5,0)))</f>
        <v/>
      </c>
      <c r="G7413" s="12" t="str">
        <f>IF(A7413="","",IF(ISERROR(VLOOKUP(A7413,'entry data'!B:I,8,0)),"",VLOOKUP(A7413,'entry data'!B:I,7,0)))</f>
        <v/>
      </c>
      <c r="H7413" s="13" t="str">
        <f>IF(A7413="","",IF(B7413=1,VLOOKUP(A7413,'entry data'!B:D,3,0),I7412))</f>
        <v/>
      </c>
      <c r="I7413" s="14" t="str">
        <f>IF(A7413="","",IF(E7413="weekly",7,IF(E7413="fortnightly",14,IF(E7413="monthly",DATE(IF(MONTH(H7413)=12,YEAR(H7413)+1,YEAR(H7413)),VLOOKUP(MONTH(H7413),index!$D$2:$G$13,2,0),DAY(H7413)),
IF(E7413="quarterly",DATE(IF(MONTH(H7413)&gt;=10,YEAR(H7413)+1,YEAR(H7413)),VLOOKUP(MONTH(H7413),index!$D$2:$G$13,3,0),DAY(H7413)),
IF(E7413="halfyearly",DATE(IF(MONTH(H7413)&gt;=7,YEAR(H7413)+1,YEAR(H7413)),VLOOKUP(MONTH(H7413),index!$D$2:$G$13,4,0),DAY(H7413)),
DATE(YEAR(H7413)+1,MONTH(H7413),DAY(H7413)))))-H7413))+H7413)</f>
        <v/>
      </c>
      <c r="J7413" s="9" t="str">
        <f t="shared" si="712"/>
        <v/>
      </c>
      <c r="K7413" s="11" t="str">
        <f t="shared" si="713"/>
        <v/>
      </c>
      <c r="L7413" s="11" t="str">
        <f t="shared" si="714"/>
        <v/>
      </c>
      <c r="M7413" s="11" t="str">
        <f>IF(A7413="","",VLOOKUP(E7413,index!$A$1:$B$6,2,0)*K7413*G7413)</f>
        <v/>
      </c>
      <c r="N7413" s="11" t="str">
        <f>IF(A7413="","",-PMT(G7413*VLOOKUP(E7413,index!$A$1:$B$6,2,0),C7413,F7413,0,0))</f>
        <v/>
      </c>
      <c r="O7413" s="11" t="str">
        <f t="shared" si="715"/>
        <v/>
      </c>
      <c r="P7413" s="11" t="str">
        <f t="shared" si="710"/>
        <v/>
      </c>
    </row>
    <row r="7414" spans="1:16" x14ac:dyDescent="0.25">
      <c r="A7414" s="9" t="str">
        <f>IF(A7413="","",IF(B7413&lt;C7413,A7413,IF(A7413=MAX('entry data'!$B$8:$B$507),"",A7413+1)))</f>
        <v/>
      </c>
      <c r="B7414" s="9" t="str">
        <f t="shared" si="711"/>
        <v/>
      </c>
      <c r="C7414" s="9" t="str">
        <f>IF(ISERROR(VLOOKUP(A7414,'entry data'!B:G,6,0)),"",VLOOKUP(A7414,'entry data'!B:G,6,0))</f>
        <v/>
      </c>
      <c r="D7414" s="9" t="str">
        <f>IF(ISERROR(VLOOKUP(A7414,'entry data'!B:C,2,0)),"",VLOOKUP(A7414,'entry data'!B:C,2,0))</f>
        <v/>
      </c>
      <c r="E7414" s="9" t="str">
        <f>IF(ISERROR(VLOOKUP(A7414,'entry data'!B:E,4,0)),"",VLOOKUP(A7414,'entry data'!B:E,4,0))</f>
        <v/>
      </c>
      <c r="F7414" s="11" t="str">
        <f>IF(A7414="","",IF(ISERROR(VLOOKUP(A7414,'entry data'!B:F,5,0)),"",VLOOKUP(A7414,'entry data'!B:F,5,0)))</f>
        <v/>
      </c>
      <c r="G7414" s="12" t="str">
        <f>IF(A7414="","",IF(ISERROR(VLOOKUP(A7414,'entry data'!B:I,8,0)),"",VLOOKUP(A7414,'entry data'!B:I,7,0)))</f>
        <v/>
      </c>
      <c r="H7414" s="13" t="str">
        <f>IF(A7414="","",IF(B7414=1,VLOOKUP(A7414,'entry data'!B:D,3,0),I7413))</f>
        <v/>
      </c>
      <c r="I7414" s="14" t="str">
        <f>IF(A7414="","",IF(E7414="weekly",7,IF(E7414="fortnightly",14,IF(E7414="monthly",DATE(IF(MONTH(H7414)=12,YEAR(H7414)+1,YEAR(H7414)),VLOOKUP(MONTH(H7414),index!$D$2:$G$13,2,0),DAY(H7414)),
IF(E7414="quarterly",DATE(IF(MONTH(H7414)&gt;=10,YEAR(H7414)+1,YEAR(H7414)),VLOOKUP(MONTH(H7414),index!$D$2:$G$13,3,0),DAY(H7414)),
IF(E7414="halfyearly",DATE(IF(MONTH(H7414)&gt;=7,YEAR(H7414)+1,YEAR(H7414)),VLOOKUP(MONTH(H7414),index!$D$2:$G$13,4,0),DAY(H7414)),
DATE(YEAR(H7414)+1,MONTH(H7414),DAY(H7414)))))-H7414))+H7414)</f>
        <v/>
      </c>
      <c r="J7414" s="9" t="str">
        <f t="shared" si="712"/>
        <v/>
      </c>
      <c r="K7414" s="11" t="str">
        <f t="shared" si="713"/>
        <v/>
      </c>
      <c r="L7414" s="11" t="str">
        <f t="shared" si="714"/>
        <v/>
      </c>
      <c r="M7414" s="11" t="str">
        <f>IF(A7414="","",VLOOKUP(E7414,index!$A$1:$B$6,2,0)*K7414*G7414)</f>
        <v/>
      </c>
      <c r="N7414" s="11" t="str">
        <f>IF(A7414="","",-PMT(G7414*VLOOKUP(E7414,index!$A$1:$B$6,2,0),C7414,F7414,0,0))</f>
        <v/>
      </c>
      <c r="O7414" s="11" t="str">
        <f t="shared" si="715"/>
        <v/>
      </c>
      <c r="P7414" s="11" t="str">
        <f t="shared" si="710"/>
        <v/>
      </c>
    </row>
    <row r="7415" spans="1:16" x14ac:dyDescent="0.25">
      <c r="A7415" s="9" t="str">
        <f>IF(A7414="","",IF(B7414&lt;C7414,A7414,IF(A7414=MAX('entry data'!$B$8:$B$507),"",A7414+1)))</f>
        <v/>
      </c>
      <c r="B7415" s="9" t="str">
        <f t="shared" si="711"/>
        <v/>
      </c>
      <c r="C7415" s="9" t="str">
        <f>IF(ISERROR(VLOOKUP(A7415,'entry data'!B:G,6,0)),"",VLOOKUP(A7415,'entry data'!B:G,6,0))</f>
        <v/>
      </c>
      <c r="D7415" s="9" t="str">
        <f>IF(ISERROR(VLOOKUP(A7415,'entry data'!B:C,2,0)),"",VLOOKUP(A7415,'entry data'!B:C,2,0))</f>
        <v/>
      </c>
      <c r="E7415" s="9" t="str">
        <f>IF(ISERROR(VLOOKUP(A7415,'entry data'!B:E,4,0)),"",VLOOKUP(A7415,'entry data'!B:E,4,0))</f>
        <v/>
      </c>
      <c r="F7415" s="11" t="str">
        <f>IF(A7415="","",IF(ISERROR(VLOOKUP(A7415,'entry data'!B:F,5,0)),"",VLOOKUP(A7415,'entry data'!B:F,5,0)))</f>
        <v/>
      </c>
      <c r="G7415" s="12" t="str">
        <f>IF(A7415="","",IF(ISERROR(VLOOKUP(A7415,'entry data'!B:I,8,0)),"",VLOOKUP(A7415,'entry data'!B:I,7,0)))</f>
        <v/>
      </c>
      <c r="H7415" s="13" t="str">
        <f>IF(A7415="","",IF(B7415=1,VLOOKUP(A7415,'entry data'!B:D,3,0),I7414))</f>
        <v/>
      </c>
      <c r="I7415" s="14" t="str">
        <f>IF(A7415="","",IF(E7415="weekly",7,IF(E7415="fortnightly",14,IF(E7415="monthly",DATE(IF(MONTH(H7415)=12,YEAR(H7415)+1,YEAR(H7415)),VLOOKUP(MONTH(H7415),index!$D$2:$G$13,2,0),DAY(H7415)),
IF(E7415="quarterly",DATE(IF(MONTH(H7415)&gt;=10,YEAR(H7415)+1,YEAR(H7415)),VLOOKUP(MONTH(H7415),index!$D$2:$G$13,3,0),DAY(H7415)),
IF(E7415="halfyearly",DATE(IF(MONTH(H7415)&gt;=7,YEAR(H7415)+1,YEAR(H7415)),VLOOKUP(MONTH(H7415),index!$D$2:$G$13,4,0),DAY(H7415)),
DATE(YEAR(H7415)+1,MONTH(H7415),DAY(H7415)))))-H7415))+H7415)</f>
        <v/>
      </c>
      <c r="J7415" s="9" t="str">
        <f t="shared" si="712"/>
        <v/>
      </c>
      <c r="K7415" s="11" t="str">
        <f t="shared" si="713"/>
        <v/>
      </c>
      <c r="L7415" s="11" t="str">
        <f t="shared" si="714"/>
        <v/>
      </c>
      <c r="M7415" s="11" t="str">
        <f>IF(A7415="","",VLOOKUP(E7415,index!$A$1:$B$6,2,0)*K7415*G7415)</f>
        <v/>
      </c>
      <c r="N7415" s="11" t="str">
        <f>IF(A7415="","",-PMT(G7415*VLOOKUP(E7415,index!$A$1:$B$6,2,0),C7415,F7415,0,0))</f>
        <v/>
      </c>
      <c r="O7415" s="11" t="str">
        <f t="shared" si="715"/>
        <v/>
      </c>
      <c r="P7415" s="11" t="str">
        <f t="shared" si="710"/>
        <v/>
      </c>
    </row>
    <row r="7416" spans="1:16" x14ac:dyDescent="0.25">
      <c r="A7416" s="9" t="str">
        <f>IF(A7415="","",IF(B7415&lt;C7415,A7415,IF(A7415=MAX('entry data'!$B$8:$B$507),"",A7415+1)))</f>
        <v/>
      </c>
      <c r="B7416" s="9" t="str">
        <f t="shared" si="711"/>
        <v/>
      </c>
      <c r="C7416" s="9" t="str">
        <f>IF(ISERROR(VLOOKUP(A7416,'entry data'!B:G,6,0)),"",VLOOKUP(A7416,'entry data'!B:G,6,0))</f>
        <v/>
      </c>
      <c r="D7416" s="9" t="str">
        <f>IF(ISERROR(VLOOKUP(A7416,'entry data'!B:C,2,0)),"",VLOOKUP(A7416,'entry data'!B:C,2,0))</f>
        <v/>
      </c>
      <c r="E7416" s="9" t="str">
        <f>IF(ISERROR(VLOOKUP(A7416,'entry data'!B:E,4,0)),"",VLOOKUP(A7416,'entry data'!B:E,4,0))</f>
        <v/>
      </c>
      <c r="F7416" s="11" t="str">
        <f>IF(A7416="","",IF(ISERROR(VLOOKUP(A7416,'entry data'!B:F,5,0)),"",VLOOKUP(A7416,'entry data'!B:F,5,0)))</f>
        <v/>
      </c>
      <c r="G7416" s="12" t="str">
        <f>IF(A7416="","",IF(ISERROR(VLOOKUP(A7416,'entry data'!B:I,8,0)),"",VLOOKUP(A7416,'entry data'!B:I,7,0)))</f>
        <v/>
      </c>
      <c r="H7416" s="13" t="str">
        <f>IF(A7416="","",IF(B7416=1,VLOOKUP(A7416,'entry data'!B:D,3,0),I7415))</f>
        <v/>
      </c>
      <c r="I7416" s="14" t="str">
        <f>IF(A7416="","",IF(E7416="weekly",7,IF(E7416="fortnightly",14,IF(E7416="monthly",DATE(IF(MONTH(H7416)=12,YEAR(H7416)+1,YEAR(H7416)),VLOOKUP(MONTH(H7416),index!$D$2:$G$13,2,0),DAY(H7416)),
IF(E7416="quarterly",DATE(IF(MONTH(H7416)&gt;=10,YEAR(H7416)+1,YEAR(H7416)),VLOOKUP(MONTH(H7416),index!$D$2:$G$13,3,0),DAY(H7416)),
IF(E7416="halfyearly",DATE(IF(MONTH(H7416)&gt;=7,YEAR(H7416)+1,YEAR(H7416)),VLOOKUP(MONTH(H7416),index!$D$2:$G$13,4,0),DAY(H7416)),
DATE(YEAR(H7416)+1,MONTH(H7416),DAY(H7416)))))-H7416))+H7416)</f>
        <v/>
      </c>
      <c r="J7416" s="9" t="str">
        <f t="shared" si="712"/>
        <v/>
      </c>
      <c r="K7416" s="11" t="str">
        <f t="shared" si="713"/>
        <v/>
      </c>
      <c r="L7416" s="11" t="str">
        <f t="shared" si="714"/>
        <v/>
      </c>
      <c r="M7416" s="11" t="str">
        <f>IF(A7416="","",VLOOKUP(E7416,index!$A$1:$B$6,2,0)*K7416*G7416)</f>
        <v/>
      </c>
      <c r="N7416" s="11" t="str">
        <f>IF(A7416="","",-PMT(G7416*VLOOKUP(E7416,index!$A$1:$B$6,2,0),C7416,F7416,0,0))</f>
        <v/>
      </c>
      <c r="O7416" s="11" t="str">
        <f t="shared" si="715"/>
        <v/>
      </c>
      <c r="P7416" s="11" t="str">
        <f t="shared" si="710"/>
        <v/>
      </c>
    </row>
    <row r="7417" spans="1:16" x14ac:dyDescent="0.25">
      <c r="A7417" s="9" t="str">
        <f>IF(A7416="","",IF(B7416&lt;C7416,A7416,IF(A7416=MAX('entry data'!$B$8:$B$507),"",A7416+1)))</f>
        <v/>
      </c>
      <c r="B7417" s="9" t="str">
        <f t="shared" si="711"/>
        <v/>
      </c>
      <c r="C7417" s="9" t="str">
        <f>IF(ISERROR(VLOOKUP(A7417,'entry data'!B:G,6,0)),"",VLOOKUP(A7417,'entry data'!B:G,6,0))</f>
        <v/>
      </c>
      <c r="D7417" s="9" t="str">
        <f>IF(ISERROR(VLOOKUP(A7417,'entry data'!B:C,2,0)),"",VLOOKUP(A7417,'entry data'!B:C,2,0))</f>
        <v/>
      </c>
      <c r="E7417" s="9" t="str">
        <f>IF(ISERROR(VLOOKUP(A7417,'entry data'!B:E,4,0)),"",VLOOKUP(A7417,'entry data'!B:E,4,0))</f>
        <v/>
      </c>
      <c r="F7417" s="11" t="str">
        <f>IF(A7417="","",IF(ISERROR(VLOOKUP(A7417,'entry data'!B:F,5,0)),"",VLOOKUP(A7417,'entry data'!B:F,5,0)))</f>
        <v/>
      </c>
      <c r="G7417" s="12" t="str">
        <f>IF(A7417="","",IF(ISERROR(VLOOKUP(A7417,'entry data'!B:I,8,0)),"",VLOOKUP(A7417,'entry data'!B:I,7,0)))</f>
        <v/>
      </c>
      <c r="H7417" s="13" t="str">
        <f>IF(A7417="","",IF(B7417=1,VLOOKUP(A7417,'entry data'!B:D,3,0),I7416))</f>
        <v/>
      </c>
      <c r="I7417" s="14" t="str">
        <f>IF(A7417="","",IF(E7417="weekly",7,IF(E7417="fortnightly",14,IF(E7417="monthly",DATE(IF(MONTH(H7417)=12,YEAR(H7417)+1,YEAR(H7417)),VLOOKUP(MONTH(H7417),index!$D$2:$G$13,2,0),DAY(H7417)),
IF(E7417="quarterly",DATE(IF(MONTH(H7417)&gt;=10,YEAR(H7417)+1,YEAR(H7417)),VLOOKUP(MONTH(H7417),index!$D$2:$G$13,3,0),DAY(H7417)),
IF(E7417="halfyearly",DATE(IF(MONTH(H7417)&gt;=7,YEAR(H7417)+1,YEAR(H7417)),VLOOKUP(MONTH(H7417),index!$D$2:$G$13,4,0),DAY(H7417)),
DATE(YEAR(H7417)+1,MONTH(H7417),DAY(H7417)))))-H7417))+H7417)</f>
        <v/>
      </c>
      <c r="J7417" s="9" t="str">
        <f t="shared" si="712"/>
        <v/>
      </c>
      <c r="K7417" s="11" t="str">
        <f t="shared" si="713"/>
        <v/>
      </c>
      <c r="L7417" s="11" t="str">
        <f t="shared" si="714"/>
        <v/>
      </c>
      <c r="M7417" s="11" t="str">
        <f>IF(A7417="","",VLOOKUP(E7417,index!$A$1:$B$6,2,0)*K7417*G7417)</f>
        <v/>
      </c>
      <c r="N7417" s="11" t="str">
        <f>IF(A7417="","",-PMT(G7417*VLOOKUP(E7417,index!$A$1:$B$6,2,0),C7417,F7417,0,0))</f>
        <v/>
      </c>
      <c r="O7417" s="11" t="str">
        <f t="shared" si="715"/>
        <v/>
      </c>
      <c r="P7417" s="11" t="str">
        <f t="shared" si="710"/>
        <v/>
      </c>
    </row>
    <row r="7418" spans="1:16" x14ac:dyDescent="0.25">
      <c r="A7418" s="9" t="str">
        <f>IF(A7417="","",IF(B7417&lt;C7417,A7417,IF(A7417=MAX('entry data'!$B$8:$B$507),"",A7417+1)))</f>
        <v/>
      </c>
      <c r="B7418" s="9" t="str">
        <f t="shared" si="711"/>
        <v/>
      </c>
      <c r="C7418" s="9" t="str">
        <f>IF(ISERROR(VLOOKUP(A7418,'entry data'!B:G,6,0)),"",VLOOKUP(A7418,'entry data'!B:G,6,0))</f>
        <v/>
      </c>
      <c r="D7418" s="9" t="str">
        <f>IF(ISERROR(VLOOKUP(A7418,'entry data'!B:C,2,0)),"",VLOOKUP(A7418,'entry data'!B:C,2,0))</f>
        <v/>
      </c>
      <c r="E7418" s="9" t="str">
        <f>IF(ISERROR(VLOOKUP(A7418,'entry data'!B:E,4,0)),"",VLOOKUP(A7418,'entry data'!B:E,4,0))</f>
        <v/>
      </c>
      <c r="F7418" s="11" t="str">
        <f>IF(A7418="","",IF(ISERROR(VLOOKUP(A7418,'entry data'!B:F,5,0)),"",VLOOKUP(A7418,'entry data'!B:F,5,0)))</f>
        <v/>
      </c>
      <c r="G7418" s="12" t="str">
        <f>IF(A7418="","",IF(ISERROR(VLOOKUP(A7418,'entry data'!B:I,8,0)),"",VLOOKUP(A7418,'entry data'!B:I,7,0)))</f>
        <v/>
      </c>
      <c r="H7418" s="13" t="str">
        <f>IF(A7418="","",IF(B7418=1,VLOOKUP(A7418,'entry data'!B:D,3,0),I7417))</f>
        <v/>
      </c>
      <c r="I7418" s="14" t="str">
        <f>IF(A7418="","",IF(E7418="weekly",7,IF(E7418="fortnightly",14,IF(E7418="monthly",DATE(IF(MONTH(H7418)=12,YEAR(H7418)+1,YEAR(H7418)),VLOOKUP(MONTH(H7418),index!$D$2:$G$13,2,0),DAY(H7418)),
IF(E7418="quarterly",DATE(IF(MONTH(H7418)&gt;=10,YEAR(H7418)+1,YEAR(H7418)),VLOOKUP(MONTH(H7418),index!$D$2:$G$13,3,0),DAY(H7418)),
IF(E7418="halfyearly",DATE(IF(MONTH(H7418)&gt;=7,YEAR(H7418)+1,YEAR(H7418)),VLOOKUP(MONTH(H7418),index!$D$2:$G$13,4,0),DAY(H7418)),
DATE(YEAR(H7418)+1,MONTH(H7418),DAY(H7418)))))-H7418))+H7418)</f>
        <v/>
      </c>
      <c r="J7418" s="9" t="str">
        <f t="shared" si="712"/>
        <v/>
      </c>
      <c r="K7418" s="11" t="str">
        <f t="shared" si="713"/>
        <v/>
      </c>
      <c r="L7418" s="11" t="str">
        <f t="shared" si="714"/>
        <v/>
      </c>
      <c r="M7418" s="11" t="str">
        <f>IF(A7418="","",VLOOKUP(E7418,index!$A$1:$B$6,2,0)*K7418*G7418)</f>
        <v/>
      </c>
      <c r="N7418" s="11" t="str">
        <f>IF(A7418="","",-PMT(G7418*VLOOKUP(E7418,index!$A$1:$B$6,2,0),C7418,F7418,0,0))</f>
        <v/>
      </c>
      <c r="O7418" s="11" t="str">
        <f t="shared" si="715"/>
        <v/>
      </c>
      <c r="P7418" s="11" t="str">
        <f t="shared" si="710"/>
        <v/>
      </c>
    </row>
    <row r="7419" spans="1:16" x14ac:dyDescent="0.25">
      <c r="A7419" s="9" t="str">
        <f>IF(A7418="","",IF(B7418&lt;C7418,A7418,IF(A7418=MAX('entry data'!$B$8:$B$507),"",A7418+1)))</f>
        <v/>
      </c>
      <c r="B7419" s="9" t="str">
        <f t="shared" si="711"/>
        <v/>
      </c>
      <c r="C7419" s="9" t="str">
        <f>IF(ISERROR(VLOOKUP(A7419,'entry data'!B:G,6,0)),"",VLOOKUP(A7419,'entry data'!B:G,6,0))</f>
        <v/>
      </c>
      <c r="D7419" s="9" t="str">
        <f>IF(ISERROR(VLOOKUP(A7419,'entry data'!B:C,2,0)),"",VLOOKUP(A7419,'entry data'!B:C,2,0))</f>
        <v/>
      </c>
      <c r="E7419" s="9" t="str">
        <f>IF(ISERROR(VLOOKUP(A7419,'entry data'!B:E,4,0)),"",VLOOKUP(A7419,'entry data'!B:E,4,0))</f>
        <v/>
      </c>
      <c r="F7419" s="11" t="str">
        <f>IF(A7419="","",IF(ISERROR(VLOOKUP(A7419,'entry data'!B:F,5,0)),"",VLOOKUP(A7419,'entry data'!B:F,5,0)))</f>
        <v/>
      </c>
      <c r="G7419" s="12" t="str">
        <f>IF(A7419="","",IF(ISERROR(VLOOKUP(A7419,'entry data'!B:I,8,0)),"",VLOOKUP(A7419,'entry data'!B:I,7,0)))</f>
        <v/>
      </c>
      <c r="H7419" s="13" t="str">
        <f>IF(A7419="","",IF(B7419=1,VLOOKUP(A7419,'entry data'!B:D,3,0),I7418))</f>
        <v/>
      </c>
      <c r="I7419" s="14" t="str">
        <f>IF(A7419="","",IF(E7419="weekly",7,IF(E7419="fortnightly",14,IF(E7419="monthly",DATE(IF(MONTH(H7419)=12,YEAR(H7419)+1,YEAR(H7419)),VLOOKUP(MONTH(H7419),index!$D$2:$G$13,2,0),DAY(H7419)),
IF(E7419="quarterly",DATE(IF(MONTH(H7419)&gt;=10,YEAR(H7419)+1,YEAR(H7419)),VLOOKUP(MONTH(H7419),index!$D$2:$G$13,3,0),DAY(H7419)),
IF(E7419="halfyearly",DATE(IF(MONTH(H7419)&gt;=7,YEAR(H7419)+1,YEAR(H7419)),VLOOKUP(MONTH(H7419),index!$D$2:$G$13,4,0),DAY(H7419)),
DATE(YEAR(H7419)+1,MONTH(H7419),DAY(H7419)))))-H7419))+H7419)</f>
        <v/>
      </c>
      <c r="J7419" s="9" t="str">
        <f t="shared" si="712"/>
        <v/>
      </c>
      <c r="K7419" s="11" t="str">
        <f t="shared" si="713"/>
        <v/>
      </c>
      <c r="L7419" s="11" t="str">
        <f t="shared" si="714"/>
        <v/>
      </c>
      <c r="M7419" s="11" t="str">
        <f>IF(A7419="","",VLOOKUP(E7419,index!$A$1:$B$6,2,0)*K7419*G7419)</f>
        <v/>
      </c>
      <c r="N7419" s="11" t="str">
        <f>IF(A7419="","",-PMT(G7419*VLOOKUP(E7419,index!$A$1:$B$6,2,0),C7419,F7419,0,0))</f>
        <v/>
      </c>
      <c r="O7419" s="11" t="str">
        <f t="shared" si="715"/>
        <v/>
      </c>
      <c r="P7419" s="11" t="str">
        <f t="shared" si="710"/>
        <v/>
      </c>
    </row>
    <row r="7420" spans="1:16" x14ac:dyDescent="0.25">
      <c r="A7420" s="9" t="str">
        <f>IF(A7419="","",IF(B7419&lt;C7419,A7419,IF(A7419=MAX('entry data'!$B$8:$B$507),"",A7419+1)))</f>
        <v/>
      </c>
      <c r="B7420" s="9" t="str">
        <f t="shared" si="711"/>
        <v/>
      </c>
      <c r="C7420" s="9" t="str">
        <f>IF(ISERROR(VLOOKUP(A7420,'entry data'!B:G,6,0)),"",VLOOKUP(A7420,'entry data'!B:G,6,0))</f>
        <v/>
      </c>
      <c r="D7420" s="9" t="str">
        <f>IF(ISERROR(VLOOKUP(A7420,'entry data'!B:C,2,0)),"",VLOOKUP(A7420,'entry data'!B:C,2,0))</f>
        <v/>
      </c>
      <c r="E7420" s="9" t="str">
        <f>IF(ISERROR(VLOOKUP(A7420,'entry data'!B:E,4,0)),"",VLOOKUP(A7420,'entry data'!B:E,4,0))</f>
        <v/>
      </c>
      <c r="F7420" s="11" t="str">
        <f>IF(A7420="","",IF(ISERROR(VLOOKUP(A7420,'entry data'!B:F,5,0)),"",VLOOKUP(A7420,'entry data'!B:F,5,0)))</f>
        <v/>
      </c>
      <c r="G7420" s="12" t="str">
        <f>IF(A7420="","",IF(ISERROR(VLOOKUP(A7420,'entry data'!B:I,8,0)),"",VLOOKUP(A7420,'entry data'!B:I,7,0)))</f>
        <v/>
      </c>
      <c r="H7420" s="13" t="str">
        <f>IF(A7420="","",IF(B7420=1,VLOOKUP(A7420,'entry data'!B:D,3,0),I7419))</f>
        <v/>
      </c>
      <c r="I7420" s="14" t="str">
        <f>IF(A7420="","",IF(E7420="weekly",7,IF(E7420="fortnightly",14,IF(E7420="monthly",DATE(IF(MONTH(H7420)=12,YEAR(H7420)+1,YEAR(H7420)),VLOOKUP(MONTH(H7420),index!$D$2:$G$13,2,0),DAY(H7420)),
IF(E7420="quarterly",DATE(IF(MONTH(H7420)&gt;=10,YEAR(H7420)+1,YEAR(H7420)),VLOOKUP(MONTH(H7420),index!$D$2:$G$13,3,0),DAY(H7420)),
IF(E7420="halfyearly",DATE(IF(MONTH(H7420)&gt;=7,YEAR(H7420)+1,YEAR(H7420)),VLOOKUP(MONTH(H7420),index!$D$2:$G$13,4,0),DAY(H7420)),
DATE(YEAR(H7420)+1,MONTH(H7420),DAY(H7420)))))-H7420))+H7420)</f>
        <v/>
      </c>
      <c r="J7420" s="9" t="str">
        <f t="shared" si="712"/>
        <v/>
      </c>
      <c r="K7420" s="11" t="str">
        <f t="shared" si="713"/>
        <v/>
      </c>
      <c r="L7420" s="11" t="str">
        <f t="shared" si="714"/>
        <v/>
      </c>
      <c r="M7420" s="11" t="str">
        <f>IF(A7420="","",VLOOKUP(E7420,index!$A$1:$B$6,2,0)*K7420*G7420)</f>
        <v/>
      </c>
      <c r="N7420" s="11" t="str">
        <f>IF(A7420="","",-PMT(G7420*VLOOKUP(E7420,index!$A$1:$B$6,2,0),C7420,F7420,0,0))</f>
        <v/>
      </c>
      <c r="O7420" s="11" t="str">
        <f t="shared" si="715"/>
        <v/>
      </c>
      <c r="P7420" s="11" t="str">
        <f t="shared" si="710"/>
        <v/>
      </c>
    </row>
    <row r="7421" spans="1:16" x14ac:dyDescent="0.25">
      <c r="A7421" s="9" t="str">
        <f>IF(A7420="","",IF(B7420&lt;C7420,A7420,IF(A7420=MAX('entry data'!$B$8:$B$507),"",A7420+1)))</f>
        <v/>
      </c>
      <c r="B7421" s="9" t="str">
        <f t="shared" si="711"/>
        <v/>
      </c>
      <c r="C7421" s="9" t="str">
        <f>IF(ISERROR(VLOOKUP(A7421,'entry data'!B:G,6,0)),"",VLOOKUP(A7421,'entry data'!B:G,6,0))</f>
        <v/>
      </c>
      <c r="D7421" s="9" t="str">
        <f>IF(ISERROR(VLOOKUP(A7421,'entry data'!B:C,2,0)),"",VLOOKUP(A7421,'entry data'!B:C,2,0))</f>
        <v/>
      </c>
      <c r="E7421" s="9" t="str">
        <f>IF(ISERROR(VLOOKUP(A7421,'entry data'!B:E,4,0)),"",VLOOKUP(A7421,'entry data'!B:E,4,0))</f>
        <v/>
      </c>
      <c r="F7421" s="11" t="str">
        <f>IF(A7421="","",IF(ISERROR(VLOOKUP(A7421,'entry data'!B:F,5,0)),"",VLOOKUP(A7421,'entry data'!B:F,5,0)))</f>
        <v/>
      </c>
      <c r="G7421" s="12" t="str">
        <f>IF(A7421="","",IF(ISERROR(VLOOKUP(A7421,'entry data'!B:I,8,0)),"",VLOOKUP(A7421,'entry data'!B:I,7,0)))</f>
        <v/>
      </c>
      <c r="H7421" s="13" t="str">
        <f>IF(A7421="","",IF(B7421=1,VLOOKUP(A7421,'entry data'!B:D,3,0),I7420))</f>
        <v/>
      </c>
      <c r="I7421" s="14" t="str">
        <f>IF(A7421="","",IF(E7421="weekly",7,IF(E7421="fortnightly",14,IF(E7421="monthly",DATE(IF(MONTH(H7421)=12,YEAR(H7421)+1,YEAR(H7421)),VLOOKUP(MONTH(H7421),index!$D$2:$G$13,2,0),DAY(H7421)),
IF(E7421="quarterly",DATE(IF(MONTH(H7421)&gt;=10,YEAR(H7421)+1,YEAR(H7421)),VLOOKUP(MONTH(H7421),index!$D$2:$G$13,3,0),DAY(H7421)),
IF(E7421="halfyearly",DATE(IF(MONTH(H7421)&gt;=7,YEAR(H7421)+1,YEAR(H7421)),VLOOKUP(MONTH(H7421),index!$D$2:$G$13,4,0),DAY(H7421)),
DATE(YEAR(H7421)+1,MONTH(H7421),DAY(H7421)))))-H7421))+H7421)</f>
        <v/>
      </c>
      <c r="J7421" s="9" t="str">
        <f t="shared" si="712"/>
        <v/>
      </c>
      <c r="K7421" s="11" t="str">
        <f t="shared" si="713"/>
        <v/>
      </c>
      <c r="L7421" s="11" t="str">
        <f t="shared" si="714"/>
        <v/>
      </c>
      <c r="M7421" s="11" t="str">
        <f>IF(A7421="","",VLOOKUP(E7421,index!$A$1:$B$6,2,0)*K7421*G7421)</f>
        <v/>
      </c>
      <c r="N7421" s="11" t="str">
        <f>IF(A7421="","",-PMT(G7421*VLOOKUP(E7421,index!$A$1:$B$6,2,0),C7421,F7421,0,0))</f>
        <v/>
      </c>
      <c r="O7421" s="11" t="str">
        <f t="shared" si="715"/>
        <v/>
      </c>
      <c r="P7421" s="11" t="str">
        <f t="shared" si="710"/>
        <v/>
      </c>
    </row>
    <row r="7422" spans="1:16" x14ac:dyDescent="0.25">
      <c r="A7422" s="9" t="str">
        <f>IF(A7421="","",IF(B7421&lt;C7421,A7421,IF(A7421=MAX('entry data'!$B$8:$B$507),"",A7421+1)))</f>
        <v/>
      </c>
      <c r="B7422" s="9" t="str">
        <f t="shared" si="711"/>
        <v/>
      </c>
      <c r="C7422" s="9" t="str">
        <f>IF(ISERROR(VLOOKUP(A7422,'entry data'!B:G,6,0)),"",VLOOKUP(A7422,'entry data'!B:G,6,0))</f>
        <v/>
      </c>
      <c r="D7422" s="9" t="str">
        <f>IF(ISERROR(VLOOKUP(A7422,'entry data'!B:C,2,0)),"",VLOOKUP(A7422,'entry data'!B:C,2,0))</f>
        <v/>
      </c>
      <c r="E7422" s="9" t="str">
        <f>IF(ISERROR(VLOOKUP(A7422,'entry data'!B:E,4,0)),"",VLOOKUP(A7422,'entry data'!B:E,4,0))</f>
        <v/>
      </c>
      <c r="F7422" s="11" t="str">
        <f>IF(A7422="","",IF(ISERROR(VLOOKUP(A7422,'entry data'!B:F,5,0)),"",VLOOKUP(A7422,'entry data'!B:F,5,0)))</f>
        <v/>
      </c>
      <c r="G7422" s="12" t="str">
        <f>IF(A7422="","",IF(ISERROR(VLOOKUP(A7422,'entry data'!B:I,8,0)),"",VLOOKUP(A7422,'entry data'!B:I,7,0)))</f>
        <v/>
      </c>
      <c r="H7422" s="13" t="str">
        <f>IF(A7422="","",IF(B7422=1,VLOOKUP(A7422,'entry data'!B:D,3,0),I7421))</f>
        <v/>
      </c>
      <c r="I7422" s="14" t="str">
        <f>IF(A7422="","",IF(E7422="weekly",7,IF(E7422="fortnightly",14,IF(E7422="monthly",DATE(IF(MONTH(H7422)=12,YEAR(H7422)+1,YEAR(H7422)),VLOOKUP(MONTH(H7422),index!$D$2:$G$13,2,0),DAY(H7422)),
IF(E7422="quarterly",DATE(IF(MONTH(H7422)&gt;=10,YEAR(H7422)+1,YEAR(H7422)),VLOOKUP(MONTH(H7422),index!$D$2:$G$13,3,0),DAY(H7422)),
IF(E7422="halfyearly",DATE(IF(MONTH(H7422)&gt;=7,YEAR(H7422)+1,YEAR(H7422)),VLOOKUP(MONTH(H7422),index!$D$2:$G$13,4,0),DAY(H7422)),
DATE(YEAR(H7422)+1,MONTH(H7422),DAY(H7422)))))-H7422))+H7422)</f>
        <v/>
      </c>
      <c r="J7422" s="9" t="str">
        <f t="shared" si="712"/>
        <v/>
      </c>
      <c r="K7422" s="11" t="str">
        <f t="shared" si="713"/>
        <v/>
      </c>
      <c r="L7422" s="11" t="str">
        <f t="shared" si="714"/>
        <v/>
      </c>
      <c r="M7422" s="11" t="str">
        <f>IF(A7422="","",VLOOKUP(E7422,index!$A$1:$B$6,2,0)*K7422*G7422)</f>
        <v/>
      </c>
      <c r="N7422" s="11" t="str">
        <f>IF(A7422="","",-PMT(G7422*VLOOKUP(E7422,index!$A$1:$B$6,2,0),C7422,F7422,0,0))</f>
        <v/>
      </c>
      <c r="O7422" s="11" t="str">
        <f t="shared" si="715"/>
        <v/>
      </c>
      <c r="P7422" s="11" t="str">
        <f t="shared" si="710"/>
        <v/>
      </c>
    </row>
    <row r="7423" spans="1:16" x14ac:dyDescent="0.25">
      <c r="A7423" s="9" t="str">
        <f>IF(A7422="","",IF(B7422&lt;C7422,A7422,IF(A7422=MAX('entry data'!$B$8:$B$507),"",A7422+1)))</f>
        <v/>
      </c>
      <c r="B7423" s="9" t="str">
        <f t="shared" si="711"/>
        <v/>
      </c>
      <c r="C7423" s="9" t="str">
        <f>IF(ISERROR(VLOOKUP(A7423,'entry data'!B:G,6,0)),"",VLOOKUP(A7423,'entry data'!B:G,6,0))</f>
        <v/>
      </c>
      <c r="D7423" s="9" t="str">
        <f>IF(ISERROR(VLOOKUP(A7423,'entry data'!B:C,2,0)),"",VLOOKUP(A7423,'entry data'!B:C,2,0))</f>
        <v/>
      </c>
      <c r="E7423" s="9" t="str">
        <f>IF(ISERROR(VLOOKUP(A7423,'entry data'!B:E,4,0)),"",VLOOKUP(A7423,'entry data'!B:E,4,0))</f>
        <v/>
      </c>
      <c r="F7423" s="11" t="str">
        <f>IF(A7423="","",IF(ISERROR(VLOOKUP(A7423,'entry data'!B:F,5,0)),"",VLOOKUP(A7423,'entry data'!B:F,5,0)))</f>
        <v/>
      </c>
      <c r="G7423" s="12" t="str">
        <f>IF(A7423="","",IF(ISERROR(VLOOKUP(A7423,'entry data'!B:I,8,0)),"",VLOOKUP(A7423,'entry data'!B:I,7,0)))</f>
        <v/>
      </c>
      <c r="H7423" s="13" t="str">
        <f>IF(A7423="","",IF(B7423=1,VLOOKUP(A7423,'entry data'!B:D,3,0),I7422))</f>
        <v/>
      </c>
      <c r="I7423" s="14" t="str">
        <f>IF(A7423="","",IF(E7423="weekly",7,IF(E7423="fortnightly",14,IF(E7423="monthly",DATE(IF(MONTH(H7423)=12,YEAR(H7423)+1,YEAR(H7423)),VLOOKUP(MONTH(H7423),index!$D$2:$G$13,2,0),DAY(H7423)),
IF(E7423="quarterly",DATE(IF(MONTH(H7423)&gt;=10,YEAR(H7423)+1,YEAR(H7423)),VLOOKUP(MONTH(H7423),index!$D$2:$G$13,3,0),DAY(H7423)),
IF(E7423="halfyearly",DATE(IF(MONTH(H7423)&gt;=7,YEAR(H7423)+1,YEAR(H7423)),VLOOKUP(MONTH(H7423),index!$D$2:$G$13,4,0),DAY(H7423)),
DATE(YEAR(H7423)+1,MONTH(H7423),DAY(H7423)))))-H7423))+H7423)</f>
        <v/>
      </c>
      <c r="J7423" s="9" t="str">
        <f t="shared" si="712"/>
        <v/>
      </c>
      <c r="K7423" s="11" t="str">
        <f t="shared" si="713"/>
        <v/>
      </c>
      <c r="L7423" s="11" t="str">
        <f t="shared" si="714"/>
        <v/>
      </c>
      <c r="M7423" s="11" t="str">
        <f>IF(A7423="","",VLOOKUP(E7423,index!$A$1:$B$6,2,0)*K7423*G7423)</f>
        <v/>
      </c>
      <c r="N7423" s="11" t="str">
        <f>IF(A7423="","",-PMT(G7423*VLOOKUP(E7423,index!$A$1:$B$6,2,0),C7423,F7423,0,0))</f>
        <v/>
      </c>
      <c r="O7423" s="11" t="str">
        <f t="shared" si="715"/>
        <v/>
      </c>
      <c r="P7423" s="11" t="str">
        <f t="shared" si="710"/>
        <v/>
      </c>
    </row>
    <row r="7424" spans="1:16" x14ac:dyDescent="0.25">
      <c r="A7424" s="9" t="str">
        <f>IF(A7423="","",IF(B7423&lt;C7423,A7423,IF(A7423=MAX('entry data'!$B$8:$B$507),"",A7423+1)))</f>
        <v/>
      </c>
      <c r="B7424" s="9" t="str">
        <f t="shared" si="711"/>
        <v/>
      </c>
      <c r="C7424" s="9" t="str">
        <f>IF(ISERROR(VLOOKUP(A7424,'entry data'!B:G,6,0)),"",VLOOKUP(A7424,'entry data'!B:G,6,0))</f>
        <v/>
      </c>
      <c r="D7424" s="9" t="str">
        <f>IF(ISERROR(VLOOKUP(A7424,'entry data'!B:C,2,0)),"",VLOOKUP(A7424,'entry data'!B:C,2,0))</f>
        <v/>
      </c>
      <c r="E7424" s="9" t="str">
        <f>IF(ISERROR(VLOOKUP(A7424,'entry data'!B:E,4,0)),"",VLOOKUP(A7424,'entry data'!B:E,4,0))</f>
        <v/>
      </c>
      <c r="F7424" s="11" t="str">
        <f>IF(A7424="","",IF(ISERROR(VLOOKUP(A7424,'entry data'!B:F,5,0)),"",VLOOKUP(A7424,'entry data'!B:F,5,0)))</f>
        <v/>
      </c>
      <c r="G7424" s="12" t="str">
        <f>IF(A7424="","",IF(ISERROR(VLOOKUP(A7424,'entry data'!B:I,8,0)),"",VLOOKUP(A7424,'entry data'!B:I,7,0)))</f>
        <v/>
      </c>
      <c r="H7424" s="13" t="str">
        <f>IF(A7424="","",IF(B7424=1,VLOOKUP(A7424,'entry data'!B:D,3,0),I7423))</f>
        <v/>
      </c>
      <c r="I7424" s="14" t="str">
        <f>IF(A7424="","",IF(E7424="weekly",7,IF(E7424="fortnightly",14,IF(E7424="monthly",DATE(IF(MONTH(H7424)=12,YEAR(H7424)+1,YEAR(H7424)),VLOOKUP(MONTH(H7424),index!$D$2:$G$13,2,0),DAY(H7424)),
IF(E7424="quarterly",DATE(IF(MONTH(H7424)&gt;=10,YEAR(H7424)+1,YEAR(H7424)),VLOOKUP(MONTH(H7424),index!$D$2:$G$13,3,0),DAY(H7424)),
IF(E7424="halfyearly",DATE(IF(MONTH(H7424)&gt;=7,YEAR(H7424)+1,YEAR(H7424)),VLOOKUP(MONTH(H7424),index!$D$2:$G$13,4,0),DAY(H7424)),
DATE(YEAR(H7424)+1,MONTH(H7424),DAY(H7424)))))-H7424))+H7424)</f>
        <v/>
      </c>
      <c r="J7424" s="9" t="str">
        <f t="shared" si="712"/>
        <v/>
      </c>
      <c r="K7424" s="11" t="str">
        <f t="shared" si="713"/>
        <v/>
      </c>
      <c r="L7424" s="11" t="str">
        <f t="shared" si="714"/>
        <v/>
      </c>
      <c r="M7424" s="11" t="str">
        <f>IF(A7424="","",VLOOKUP(E7424,index!$A$1:$B$6,2,0)*K7424*G7424)</f>
        <v/>
      </c>
      <c r="N7424" s="11" t="str">
        <f>IF(A7424="","",-PMT(G7424*VLOOKUP(E7424,index!$A$1:$B$6,2,0),C7424,F7424,0,0))</f>
        <v/>
      </c>
      <c r="O7424" s="11" t="str">
        <f t="shared" si="715"/>
        <v/>
      </c>
      <c r="P7424" s="11" t="str">
        <f t="shared" si="710"/>
        <v/>
      </c>
    </row>
    <row r="7425" spans="1:16" x14ac:dyDescent="0.25">
      <c r="A7425" s="9" t="str">
        <f>IF(A7424="","",IF(B7424&lt;C7424,A7424,IF(A7424=MAX('entry data'!$B$8:$B$507),"",A7424+1)))</f>
        <v/>
      </c>
      <c r="B7425" s="9" t="str">
        <f t="shared" si="711"/>
        <v/>
      </c>
      <c r="C7425" s="9" t="str">
        <f>IF(ISERROR(VLOOKUP(A7425,'entry data'!B:G,6,0)),"",VLOOKUP(A7425,'entry data'!B:G,6,0))</f>
        <v/>
      </c>
      <c r="D7425" s="9" t="str">
        <f>IF(ISERROR(VLOOKUP(A7425,'entry data'!B:C,2,0)),"",VLOOKUP(A7425,'entry data'!B:C,2,0))</f>
        <v/>
      </c>
      <c r="E7425" s="9" t="str">
        <f>IF(ISERROR(VLOOKUP(A7425,'entry data'!B:E,4,0)),"",VLOOKUP(A7425,'entry data'!B:E,4,0))</f>
        <v/>
      </c>
      <c r="F7425" s="11" t="str">
        <f>IF(A7425="","",IF(ISERROR(VLOOKUP(A7425,'entry data'!B:F,5,0)),"",VLOOKUP(A7425,'entry data'!B:F,5,0)))</f>
        <v/>
      </c>
      <c r="G7425" s="12" t="str">
        <f>IF(A7425="","",IF(ISERROR(VLOOKUP(A7425,'entry data'!B:I,8,0)),"",VLOOKUP(A7425,'entry data'!B:I,7,0)))</f>
        <v/>
      </c>
      <c r="H7425" s="13" t="str">
        <f>IF(A7425="","",IF(B7425=1,VLOOKUP(A7425,'entry data'!B:D,3,0),I7424))</f>
        <v/>
      </c>
      <c r="I7425" s="14" t="str">
        <f>IF(A7425="","",IF(E7425="weekly",7,IF(E7425="fortnightly",14,IF(E7425="monthly",DATE(IF(MONTH(H7425)=12,YEAR(H7425)+1,YEAR(H7425)),VLOOKUP(MONTH(H7425),index!$D$2:$G$13,2,0),DAY(H7425)),
IF(E7425="quarterly",DATE(IF(MONTH(H7425)&gt;=10,YEAR(H7425)+1,YEAR(H7425)),VLOOKUP(MONTH(H7425),index!$D$2:$G$13,3,0),DAY(H7425)),
IF(E7425="halfyearly",DATE(IF(MONTH(H7425)&gt;=7,YEAR(H7425)+1,YEAR(H7425)),VLOOKUP(MONTH(H7425),index!$D$2:$G$13,4,0),DAY(H7425)),
DATE(YEAR(H7425)+1,MONTH(H7425),DAY(H7425)))))-H7425))+H7425)</f>
        <v/>
      </c>
      <c r="J7425" s="9" t="str">
        <f t="shared" si="712"/>
        <v/>
      </c>
      <c r="K7425" s="11" t="str">
        <f t="shared" si="713"/>
        <v/>
      </c>
      <c r="L7425" s="11" t="str">
        <f t="shared" si="714"/>
        <v/>
      </c>
      <c r="M7425" s="11" t="str">
        <f>IF(A7425="","",VLOOKUP(E7425,index!$A$1:$B$6,2,0)*K7425*G7425)</f>
        <v/>
      </c>
      <c r="N7425" s="11" t="str">
        <f>IF(A7425="","",-PMT(G7425*VLOOKUP(E7425,index!$A$1:$B$6,2,0),C7425,F7425,0,0))</f>
        <v/>
      </c>
      <c r="O7425" s="11" t="str">
        <f t="shared" si="715"/>
        <v/>
      </c>
      <c r="P7425" s="11" t="str">
        <f t="shared" si="710"/>
        <v/>
      </c>
    </row>
    <row r="7426" spans="1:16" x14ac:dyDescent="0.25">
      <c r="A7426" s="9" t="str">
        <f>IF(A7425="","",IF(B7425&lt;C7425,A7425,IF(A7425=MAX('entry data'!$B$8:$B$507),"",A7425+1)))</f>
        <v/>
      </c>
      <c r="B7426" s="9" t="str">
        <f t="shared" si="711"/>
        <v/>
      </c>
      <c r="C7426" s="9" t="str">
        <f>IF(ISERROR(VLOOKUP(A7426,'entry data'!B:G,6,0)),"",VLOOKUP(A7426,'entry data'!B:G,6,0))</f>
        <v/>
      </c>
      <c r="D7426" s="9" t="str">
        <f>IF(ISERROR(VLOOKUP(A7426,'entry data'!B:C,2,0)),"",VLOOKUP(A7426,'entry data'!B:C,2,0))</f>
        <v/>
      </c>
      <c r="E7426" s="9" t="str">
        <f>IF(ISERROR(VLOOKUP(A7426,'entry data'!B:E,4,0)),"",VLOOKUP(A7426,'entry data'!B:E,4,0))</f>
        <v/>
      </c>
      <c r="F7426" s="11" t="str">
        <f>IF(A7426="","",IF(ISERROR(VLOOKUP(A7426,'entry data'!B:F,5,0)),"",VLOOKUP(A7426,'entry data'!B:F,5,0)))</f>
        <v/>
      </c>
      <c r="G7426" s="12" t="str">
        <f>IF(A7426="","",IF(ISERROR(VLOOKUP(A7426,'entry data'!B:I,8,0)),"",VLOOKUP(A7426,'entry data'!B:I,7,0)))</f>
        <v/>
      </c>
      <c r="H7426" s="13" t="str">
        <f>IF(A7426="","",IF(B7426=1,VLOOKUP(A7426,'entry data'!B:D,3,0),I7425))</f>
        <v/>
      </c>
      <c r="I7426" s="14" t="str">
        <f>IF(A7426="","",IF(E7426="weekly",7,IF(E7426="fortnightly",14,IF(E7426="monthly",DATE(IF(MONTH(H7426)=12,YEAR(H7426)+1,YEAR(H7426)),VLOOKUP(MONTH(H7426),index!$D$2:$G$13,2,0),DAY(H7426)),
IF(E7426="quarterly",DATE(IF(MONTH(H7426)&gt;=10,YEAR(H7426)+1,YEAR(H7426)),VLOOKUP(MONTH(H7426),index!$D$2:$G$13,3,0),DAY(H7426)),
IF(E7426="halfyearly",DATE(IF(MONTH(H7426)&gt;=7,YEAR(H7426)+1,YEAR(H7426)),VLOOKUP(MONTH(H7426),index!$D$2:$G$13,4,0),DAY(H7426)),
DATE(YEAR(H7426)+1,MONTH(H7426),DAY(H7426)))))-H7426))+H7426)</f>
        <v/>
      </c>
      <c r="J7426" s="9" t="str">
        <f t="shared" si="712"/>
        <v/>
      </c>
      <c r="K7426" s="11" t="str">
        <f t="shared" si="713"/>
        <v/>
      </c>
      <c r="L7426" s="11" t="str">
        <f t="shared" si="714"/>
        <v/>
      </c>
      <c r="M7426" s="11" t="str">
        <f>IF(A7426="","",VLOOKUP(E7426,index!$A$1:$B$6,2,0)*K7426*G7426)</f>
        <v/>
      </c>
      <c r="N7426" s="11" t="str">
        <f>IF(A7426="","",-PMT(G7426*VLOOKUP(E7426,index!$A$1:$B$6,2,0),C7426,F7426,0,0))</f>
        <v/>
      </c>
      <c r="O7426" s="11" t="str">
        <f t="shared" si="715"/>
        <v/>
      </c>
      <c r="P7426" s="11" t="str">
        <f t="shared" si="710"/>
        <v/>
      </c>
    </row>
    <row r="7427" spans="1:16" x14ac:dyDescent="0.25">
      <c r="A7427" s="9" t="str">
        <f>IF(A7426="","",IF(B7426&lt;C7426,A7426,IF(A7426=MAX('entry data'!$B$8:$B$507),"",A7426+1)))</f>
        <v/>
      </c>
      <c r="B7427" s="9" t="str">
        <f t="shared" si="711"/>
        <v/>
      </c>
      <c r="C7427" s="9" t="str">
        <f>IF(ISERROR(VLOOKUP(A7427,'entry data'!B:G,6,0)),"",VLOOKUP(A7427,'entry data'!B:G,6,0))</f>
        <v/>
      </c>
      <c r="D7427" s="9" t="str">
        <f>IF(ISERROR(VLOOKUP(A7427,'entry data'!B:C,2,0)),"",VLOOKUP(A7427,'entry data'!B:C,2,0))</f>
        <v/>
      </c>
      <c r="E7427" s="9" t="str">
        <f>IF(ISERROR(VLOOKUP(A7427,'entry data'!B:E,4,0)),"",VLOOKUP(A7427,'entry data'!B:E,4,0))</f>
        <v/>
      </c>
      <c r="F7427" s="11" t="str">
        <f>IF(A7427="","",IF(ISERROR(VLOOKUP(A7427,'entry data'!B:F,5,0)),"",VLOOKUP(A7427,'entry data'!B:F,5,0)))</f>
        <v/>
      </c>
      <c r="G7427" s="12" t="str">
        <f>IF(A7427="","",IF(ISERROR(VLOOKUP(A7427,'entry data'!B:I,8,0)),"",VLOOKUP(A7427,'entry data'!B:I,7,0)))</f>
        <v/>
      </c>
      <c r="H7427" s="13" t="str">
        <f>IF(A7427="","",IF(B7427=1,VLOOKUP(A7427,'entry data'!B:D,3,0),I7426))</f>
        <v/>
      </c>
      <c r="I7427" s="14" t="str">
        <f>IF(A7427="","",IF(E7427="weekly",7,IF(E7427="fortnightly",14,IF(E7427="monthly",DATE(IF(MONTH(H7427)=12,YEAR(H7427)+1,YEAR(H7427)),VLOOKUP(MONTH(H7427),index!$D$2:$G$13,2,0),DAY(H7427)),
IF(E7427="quarterly",DATE(IF(MONTH(H7427)&gt;=10,YEAR(H7427)+1,YEAR(H7427)),VLOOKUP(MONTH(H7427),index!$D$2:$G$13,3,0),DAY(H7427)),
IF(E7427="halfyearly",DATE(IF(MONTH(H7427)&gt;=7,YEAR(H7427)+1,YEAR(H7427)),VLOOKUP(MONTH(H7427),index!$D$2:$G$13,4,0),DAY(H7427)),
DATE(YEAR(H7427)+1,MONTH(H7427),DAY(H7427)))))-H7427))+H7427)</f>
        <v/>
      </c>
      <c r="J7427" s="9" t="str">
        <f t="shared" si="712"/>
        <v/>
      </c>
      <c r="K7427" s="11" t="str">
        <f t="shared" si="713"/>
        <v/>
      </c>
      <c r="L7427" s="11" t="str">
        <f t="shared" si="714"/>
        <v/>
      </c>
      <c r="M7427" s="11" t="str">
        <f>IF(A7427="","",VLOOKUP(E7427,index!$A$1:$B$6,2,0)*K7427*G7427)</f>
        <v/>
      </c>
      <c r="N7427" s="11" t="str">
        <f>IF(A7427="","",-PMT(G7427*VLOOKUP(E7427,index!$A$1:$B$6,2,0),C7427,F7427,0,0))</f>
        <v/>
      </c>
      <c r="O7427" s="11" t="str">
        <f t="shared" si="715"/>
        <v/>
      </c>
      <c r="P7427" s="11" t="str">
        <f t="shared" ref="P7427:P7490" si="716">IF(A7427="","",IF(J7427&lt;&gt;J7428,O7427,0))</f>
        <v/>
      </c>
    </row>
    <row r="7428" spans="1:16" x14ac:dyDescent="0.25">
      <c r="A7428" s="9" t="str">
        <f>IF(A7427="","",IF(B7427&lt;C7427,A7427,IF(A7427=MAX('entry data'!$B$8:$B$507),"",A7427+1)))</f>
        <v/>
      </c>
      <c r="B7428" s="9" t="str">
        <f t="shared" si="711"/>
        <v/>
      </c>
      <c r="C7428" s="9" t="str">
        <f>IF(ISERROR(VLOOKUP(A7428,'entry data'!B:G,6,0)),"",VLOOKUP(A7428,'entry data'!B:G,6,0))</f>
        <v/>
      </c>
      <c r="D7428" s="9" t="str">
        <f>IF(ISERROR(VLOOKUP(A7428,'entry data'!B:C,2,0)),"",VLOOKUP(A7428,'entry data'!B:C,2,0))</f>
        <v/>
      </c>
      <c r="E7428" s="9" t="str">
        <f>IF(ISERROR(VLOOKUP(A7428,'entry data'!B:E,4,0)),"",VLOOKUP(A7428,'entry data'!B:E,4,0))</f>
        <v/>
      </c>
      <c r="F7428" s="11" t="str">
        <f>IF(A7428="","",IF(ISERROR(VLOOKUP(A7428,'entry data'!B:F,5,0)),"",VLOOKUP(A7428,'entry data'!B:F,5,0)))</f>
        <v/>
      </c>
      <c r="G7428" s="12" t="str">
        <f>IF(A7428="","",IF(ISERROR(VLOOKUP(A7428,'entry data'!B:I,8,0)),"",VLOOKUP(A7428,'entry data'!B:I,7,0)))</f>
        <v/>
      </c>
      <c r="H7428" s="13" t="str">
        <f>IF(A7428="","",IF(B7428=1,VLOOKUP(A7428,'entry data'!B:D,3,0),I7427))</f>
        <v/>
      </c>
      <c r="I7428" s="14" t="str">
        <f>IF(A7428="","",IF(E7428="weekly",7,IF(E7428="fortnightly",14,IF(E7428="monthly",DATE(IF(MONTH(H7428)=12,YEAR(H7428)+1,YEAR(H7428)),VLOOKUP(MONTH(H7428),index!$D$2:$G$13,2,0),DAY(H7428)),
IF(E7428="quarterly",DATE(IF(MONTH(H7428)&gt;=10,YEAR(H7428)+1,YEAR(H7428)),VLOOKUP(MONTH(H7428),index!$D$2:$G$13,3,0),DAY(H7428)),
IF(E7428="halfyearly",DATE(IF(MONTH(H7428)&gt;=7,YEAR(H7428)+1,YEAR(H7428)),VLOOKUP(MONTH(H7428),index!$D$2:$G$13,4,0),DAY(H7428)),
DATE(YEAR(H7428)+1,MONTH(H7428),DAY(H7428)))))-H7428))+H7428)</f>
        <v/>
      </c>
      <c r="J7428" s="9" t="str">
        <f t="shared" si="712"/>
        <v/>
      </c>
      <c r="K7428" s="11" t="str">
        <f t="shared" si="713"/>
        <v/>
      </c>
      <c r="L7428" s="11" t="str">
        <f t="shared" si="714"/>
        <v/>
      </c>
      <c r="M7428" s="11" t="str">
        <f>IF(A7428="","",VLOOKUP(E7428,index!$A$1:$B$6,2,0)*K7428*G7428)</f>
        <v/>
      </c>
      <c r="N7428" s="11" t="str">
        <f>IF(A7428="","",-PMT(G7428*VLOOKUP(E7428,index!$A$1:$B$6,2,0),C7428,F7428,0,0))</f>
        <v/>
      </c>
      <c r="O7428" s="11" t="str">
        <f t="shared" si="715"/>
        <v/>
      </c>
      <c r="P7428" s="11" t="str">
        <f t="shared" si="716"/>
        <v/>
      </c>
    </row>
    <row r="7429" spans="1:16" x14ac:dyDescent="0.25">
      <c r="A7429" s="9" t="str">
        <f>IF(A7428="","",IF(B7428&lt;C7428,A7428,IF(A7428=MAX('entry data'!$B$8:$B$507),"",A7428+1)))</f>
        <v/>
      </c>
      <c r="B7429" s="9" t="str">
        <f t="shared" si="711"/>
        <v/>
      </c>
      <c r="C7429" s="9" t="str">
        <f>IF(ISERROR(VLOOKUP(A7429,'entry data'!B:G,6,0)),"",VLOOKUP(A7429,'entry data'!B:G,6,0))</f>
        <v/>
      </c>
      <c r="D7429" s="9" t="str">
        <f>IF(ISERROR(VLOOKUP(A7429,'entry data'!B:C,2,0)),"",VLOOKUP(A7429,'entry data'!B:C,2,0))</f>
        <v/>
      </c>
      <c r="E7429" s="9" t="str">
        <f>IF(ISERROR(VLOOKUP(A7429,'entry data'!B:E,4,0)),"",VLOOKUP(A7429,'entry data'!B:E,4,0))</f>
        <v/>
      </c>
      <c r="F7429" s="11" t="str">
        <f>IF(A7429="","",IF(ISERROR(VLOOKUP(A7429,'entry data'!B:F,5,0)),"",VLOOKUP(A7429,'entry data'!B:F,5,0)))</f>
        <v/>
      </c>
      <c r="G7429" s="12" t="str">
        <f>IF(A7429="","",IF(ISERROR(VLOOKUP(A7429,'entry data'!B:I,8,0)),"",VLOOKUP(A7429,'entry data'!B:I,7,0)))</f>
        <v/>
      </c>
      <c r="H7429" s="13" t="str">
        <f>IF(A7429="","",IF(B7429=1,VLOOKUP(A7429,'entry data'!B:D,3,0),I7428))</f>
        <v/>
      </c>
      <c r="I7429" s="14" t="str">
        <f>IF(A7429="","",IF(E7429="weekly",7,IF(E7429="fortnightly",14,IF(E7429="monthly",DATE(IF(MONTH(H7429)=12,YEAR(H7429)+1,YEAR(H7429)),VLOOKUP(MONTH(H7429),index!$D$2:$G$13,2,0),DAY(H7429)),
IF(E7429="quarterly",DATE(IF(MONTH(H7429)&gt;=10,YEAR(H7429)+1,YEAR(H7429)),VLOOKUP(MONTH(H7429),index!$D$2:$G$13,3,0),DAY(H7429)),
IF(E7429="halfyearly",DATE(IF(MONTH(H7429)&gt;=7,YEAR(H7429)+1,YEAR(H7429)),VLOOKUP(MONTH(H7429),index!$D$2:$G$13,4,0),DAY(H7429)),
DATE(YEAR(H7429)+1,MONTH(H7429),DAY(H7429)))))-H7429))+H7429)</f>
        <v/>
      </c>
      <c r="J7429" s="9" t="str">
        <f t="shared" si="712"/>
        <v/>
      </c>
      <c r="K7429" s="11" t="str">
        <f t="shared" si="713"/>
        <v/>
      </c>
      <c r="L7429" s="11" t="str">
        <f t="shared" si="714"/>
        <v/>
      </c>
      <c r="M7429" s="11" t="str">
        <f>IF(A7429="","",VLOOKUP(E7429,index!$A$1:$B$6,2,0)*K7429*G7429)</f>
        <v/>
      </c>
      <c r="N7429" s="11" t="str">
        <f>IF(A7429="","",-PMT(G7429*VLOOKUP(E7429,index!$A$1:$B$6,2,0),C7429,F7429,0,0))</f>
        <v/>
      </c>
      <c r="O7429" s="11" t="str">
        <f t="shared" si="715"/>
        <v/>
      </c>
      <c r="P7429" s="11" t="str">
        <f t="shared" si="716"/>
        <v/>
      </c>
    </row>
    <row r="7430" spans="1:16" x14ac:dyDescent="0.25">
      <c r="A7430" s="9" t="str">
        <f>IF(A7429="","",IF(B7429&lt;C7429,A7429,IF(A7429=MAX('entry data'!$B$8:$B$507),"",A7429+1)))</f>
        <v/>
      </c>
      <c r="B7430" s="9" t="str">
        <f t="shared" si="711"/>
        <v/>
      </c>
      <c r="C7430" s="9" t="str">
        <f>IF(ISERROR(VLOOKUP(A7430,'entry data'!B:G,6,0)),"",VLOOKUP(A7430,'entry data'!B:G,6,0))</f>
        <v/>
      </c>
      <c r="D7430" s="9" t="str">
        <f>IF(ISERROR(VLOOKUP(A7430,'entry data'!B:C,2,0)),"",VLOOKUP(A7430,'entry data'!B:C,2,0))</f>
        <v/>
      </c>
      <c r="E7430" s="9" t="str">
        <f>IF(ISERROR(VLOOKUP(A7430,'entry data'!B:E,4,0)),"",VLOOKUP(A7430,'entry data'!B:E,4,0))</f>
        <v/>
      </c>
      <c r="F7430" s="11" t="str">
        <f>IF(A7430="","",IF(ISERROR(VLOOKUP(A7430,'entry data'!B:F,5,0)),"",VLOOKUP(A7430,'entry data'!B:F,5,0)))</f>
        <v/>
      </c>
      <c r="G7430" s="12" t="str">
        <f>IF(A7430="","",IF(ISERROR(VLOOKUP(A7430,'entry data'!B:I,8,0)),"",VLOOKUP(A7430,'entry data'!B:I,7,0)))</f>
        <v/>
      </c>
      <c r="H7430" s="13" t="str">
        <f>IF(A7430="","",IF(B7430=1,VLOOKUP(A7430,'entry data'!B:D,3,0),I7429))</f>
        <v/>
      </c>
      <c r="I7430" s="14" t="str">
        <f>IF(A7430="","",IF(E7430="weekly",7,IF(E7430="fortnightly",14,IF(E7430="monthly",DATE(IF(MONTH(H7430)=12,YEAR(H7430)+1,YEAR(H7430)),VLOOKUP(MONTH(H7430),index!$D$2:$G$13,2,0),DAY(H7430)),
IF(E7430="quarterly",DATE(IF(MONTH(H7430)&gt;=10,YEAR(H7430)+1,YEAR(H7430)),VLOOKUP(MONTH(H7430),index!$D$2:$G$13,3,0),DAY(H7430)),
IF(E7430="halfyearly",DATE(IF(MONTH(H7430)&gt;=7,YEAR(H7430)+1,YEAR(H7430)),VLOOKUP(MONTH(H7430),index!$D$2:$G$13,4,0),DAY(H7430)),
DATE(YEAR(H7430)+1,MONTH(H7430),DAY(H7430)))))-H7430))+H7430)</f>
        <v/>
      </c>
      <c r="J7430" s="9" t="str">
        <f t="shared" si="712"/>
        <v/>
      </c>
      <c r="K7430" s="11" t="str">
        <f t="shared" si="713"/>
        <v/>
      </c>
      <c r="L7430" s="11" t="str">
        <f t="shared" si="714"/>
        <v/>
      </c>
      <c r="M7430" s="11" t="str">
        <f>IF(A7430="","",VLOOKUP(E7430,index!$A$1:$B$6,2,0)*K7430*G7430)</f>
        <v/>
      </c>
      <c r="N7430" s="11" t="str">
        <f>IF(A7430="","",-PMT(G7430*VLOOKUP(E7430,index!$A$1:$B$6,2,0),C7430,F7430,0,0))</f>
        <v/>
      </c>
      <c r="O7430" s="11" t="str">
        <f t="shared" si="715"/>
        <v/>
      </c>
      <c r="P7430" s="11" t="str">
        <f t="shared" si="716"/>
        <v/>
      </c>
    </row>
    <row r="7431" spans="1:16" x14ac:dyDescent="0.25">
      <c r="A7431" s="9" t="str">
        <f>IF(A7430="","",IF(B7430&lt;C7430,A7430,IF(A7430=MAX('entry data'!$B$8:$B$507),"",A7430+1)))</f>
        <v/>
      </c>
      <c r="B7431" s="9" t="str">
        <f t="shared" si="711"/>
        <v/>
      </c>
      <c r="C7431" s="9" t="str">
        <f>IF(ISERROR(VLOOKUP(A7431,'entry data'!B:G,6,0)),"",VLOOKUP(A7431,'entry data'!B:G,6,0))</f>
        <v/>
      </c>
      <c r="D7431" s="9" t="str">
        <f>IF(ISERROR(VLOOKUP(A7431,'entry data'!B:C,2,0)),"",VLOOKUP(A7431,'entry data'!B:C,2,0))</f>
        <v/>
      </c>
      <c r="E7431" s="9" t="str">
        <f>IF(ISERROR(VLOOKUP(A7431,'entry data'!B:E,4,0)),"",VLOOKUP(A7431,'entry data'!B:E,4,0))</f>
        <v/>
      </c>
      <c r="F7431" s="11" t="str">
        <f>IF(A7431="","",IF(ISERROR(VLOOKUP(A7431,'entry data'!B:F,5,0)),"",VLOOKUP(A7431,'entry data'!B:F,5,0)))</f>
        <v/>
      </c>
      <c r="G7431" s="12" t="str">
        <f>IF(A7431="","",IF(ISERROR(VLOOKUP(A7431,'entry data'!B:I,8,0)),"",VLOOKUP(A7431,'entry data'!B:I,7,0)))</f>
        <v/>
      </c>
      <c r="H7431" s="13" t="str">
        <f>IF(A7431="","",IF(B7431=1,VLOOKUP(A7431,'entry data'!B:D,3,0),I7430))</f>
        <v/>
      </c>
      <c r="I7431" s="14" t="str">
        <f>IF(A7431="","",IF(E7431="weekly",7,IF(E7431="fortnightly",14,IF(E7431="monthly",DATE(IF(MONTH(H7431)=12,YEAR(H7431)+1,YEAR(H7431)),VLOOKUP(MONTH(H7431),index!$D$2:$G$13,2,0),DAY(H7431)),
IF(E7431="quarterly",DATE(IF(MONTH(H7431)&gt;=10,YEAR(H7431)+1,YEAR(H7431)),VLOOKUP(MONTH(H7431),index!$D$2:$G$13,3,0),DAY(H7431)),
IF(E7431="halfyearly",DATE(IF(MONTH(H7431)&gt;=7,YEAR(H7431)+1,YEAR(H7431)),VLOOKUP(MONTH(H7431),index!$D$2:$G$13,4,0),DAY(H7431)),
DATE(YEAR(H7431)+1,MONTH(H7431),DAY(H7431)))))-H7431))+H7431)</f>
        <v/>
      </c>
      <c r="J7431" s="9" t="str">
        <f t="shared" si="712"/>
        <v/>
      </c>
      <c r="K7431" s="11" t="str">
        <f t="shared" si="713"/>
        <v/>
      </c>
      <c r="L7431" s="11" t="str">
        <f t="shared" si="714"/>
        <v/>
      </c>
      <c r="M7431" s="11" t="str">
        <f>IF(A7431="","",VLOOKUP(E7431,index!$A$1:$B$6,2,0)*K7431*G7431)</f>
        <v/>
      </c>
      <c r="N7431" s="11" t="str">
        <f>IF(A7431="","",-PMT(G7431*VLOOKUP(E7431,index!$A$1:$B$6,2,0),C7431,F7431,0,0))</f>
        <v/>
      </c>
      <c r="O7431" s="11" t="str">
        <f t="shared" si="715"/>
        <v/>
      </c>
      <c r="P7431" s="11" t="str">
        <f t="shared" si="716"/>
        <v/>
      </c>
    </row>
    <row r="7432" spans="1:16" x14ac:dyDescent="0.25">
      <c r="A7432" s="9" t="str">
        <f>IF(A7431="","",IF(B7431&lt;C7431,A7431,IF(A7431=MAX('entry data'!$B$8:$B$507),"",A7431+1)))</f>
        <v/>
      </c>
      <c r="B7432" s="9" t="str">
        <f t="shared" si="711"/>
        <v/>
      </c>
      <c r="C7432" s="9" t="str">
        <f>IF(ISERROR(VLOOKUP(A7432,'entry data'!B:G,6,0)),"",VLOOKUP(A7432,'entry data'!B:G,6,0))</f>
        <v/>
      </c>
      <c r="D7432" s="9" t="str">
        <f>IF(ISERROR(VLOOKUP(A7432,'entry data'!B:C,2,0)),"",VLOOKUP(A7432,'entry data'!B:C,2,0))</f>
        <v/>
      </c>
      <c r="E7432" s="9" t="str">
        <f>IF(ISERROR(VLOOKUP(A7432,'entry data'!B:E,4,0)),"",VLOOKUP(A7432,'entry data'!B:E,4,0))</f>
        <v/>
      </c>
      <c r="F7432" s="11" t="str">
        <f>IF(A7432="","",IF(ISERROR(VLOOKUP(A7432,'entry data'!B:F,5,0)),"",VLOOKUP(A7432,'entry data'!B:F,5,0)))</f>
        <v/>
      </c>
      <c r="G7432" s="12" t="str">
        <f>IF(A7432="","",IF(ISERROR(VLOOKUP(A7432,'entry data'!B:I,8,0)),"",VLOOKUP(A7432,'entry data'!B:I,7,0)))</f>
        <v/>
      </c>
      <c r="H7432" s="13" t="str">
        <f>IF(A7432="","",IF(B7432=1,VLOOKUP(A7432,'entry data'!B:D,3,0),I7431))</f>
        <v/>
      </c>
      <c r="I7432" s="14" t="str">
        <f>IF(A7432="","",IF(E7432="weekly",7,IF(E7432="fortnightly",14,IF(E7432="monthly",DATE(IF(MONTH(H7432)=12,YEAR(H7432)+1,YEAR(H7432)),VLOOKUP(MONTH(H7432),index!$D$2:$G$13,2,0),DAY(H7432)),
IF(E7432="quarterly",DATE(IF(MONTH(H7432)&gt;=10,YEAR(H7432)+1,YEAR(H7432)),VLOOKUP(MONTH(H7432),index!$D$2:$G$13,3,0),DAY(H7432)),
IF(E7432="halfyearly",DATE(IF(MONTH(H7432)&gt;=7,YEAR(H7432)+1,YEAR(H7432)),VLOOKUP(MONTH(H7432),index!$D$2:$G$13,4,0),DAY(H7432)),
DATE(YEAR(H7432)+1,MONTH(H7432),DAY(H7432)))))-H7432))+H7432)</f>
        <v/>
      </c>
      <c r="J7432" s="9" t="str">
        <f t="shared" si="712"/>
        <v/>
      </c>
      <c r="K7432" s="11" t="str">
        <f t="shared" si="713"/>
        <v/>
      </c>
      <c r="L7432" s="11" t="str">
        <f t="shared" si="714"/>
        <v/>
      </c>
      <c r="M7432" s="11" t="str">
        <f>IF(A7432="","",VLOOKUP(E7432,index!$A$1:$B$6,2,0)*K7432*G7432)</f>
        <v/>
      </c>
      <c r="N7432" s="11" t="str">
        <f>IF(A7432="","",-PMT(G7432*VLOOKUP(E7432,index!$A$1:$B$6,2,0),C7432,F7432,0,0))</f>
        <v/>
      </c>
      <c r="O7432" s="11" t="str">
        <f t="shared" si="715"/>
        <v/>
      </c>
      <c r="P7432" s="11" t="str">
        <f t="shared" si="716"/>
        <v/>
      </c>
    </row>
    <row r="7433" spans="1:16" x14ac:dyDescent="0.25">
      <c r="A7433" s="9" t="str">
        <f>IF(A7432="","",IF(B7432&lt;C7432,A7432,IF(A7432=MAX('entry data'!$B$8:$B$507),"",A7432+1)))</f>
        <v/>
      </c>
      <c r="B7433" s="9" t="str">
        <f t="shared" si="711"/>
        <v/>
      </c>
      <c r="C7433" s="9" t="str">
        <f>IF(ISERROR(VLOOKUP(A7433,'entry data'!B:G,6,0)),"",VLOOKUP(A7433,'entry data'!B:G,6,0))</f>
        <v/>
      </c>
      <c r="D7433" s="9" t="str">
        <f>IF(ISERROR(VLOOKUP(A7433,'entry data'!B:C,2,0)),"",VLOOKUP(A7433,'entry data'!B:C,2,0))</f>
        <v/>
      </c>
      <c r="E7433" s="9" t="str">
        <f>IF(ISERROR(VLOOKUP(A7433,'entry data'!B:E,4,0)),"",VLOOKUP(A7433,'entry data'!B:E,4,0))</f>
        <v/>
      </c>
      <c r="F7433" s="11" t="str">
        <f>IF(A7433="","",IF(ISERROR(VLOOKUP(A7433,'entry data'!B:F,5,0)),"",VLOOKUP(A7433,'entry data'!B:F,5,0)))</f>
        <v/>
      </c>
      <c r="G7433" s="12" t="str">
        <f>IF(A7433="","",IF(ISERROR(VLOOKUP(A7433,'entry data'!B:I,8,0)),"",VLOOKUP(A7433,'entry data'!B:I,7,0)))</f>
        <v/>
      </c>
      <c r="H7433" s="13" t="str">
        <f>IF(A7433="","",IF(B7433=1,VLOOKUP(A7433,'entry data'!B:D,3,0),I7432))</f>
        <v/>
      </c>
      <c r="I7433" s="14" t="str">
        <f>IF(A7433="","",IF(E7433="weekly",7,IF(E7433="fortnightly",14,IF(E7433="monthly",DATE(IF(MONTH(H7433)=12,YEAR(H7433)+1,YEAR(H7433)),VLOOKUP(MONTH(H7433),index!$D$2:$G$13,2,0),DAY(H7433)),
IF(E7433="quarterly",DATE(IF(MONTH(H7433)&gt;=10,YEAR(H7433)+1,YEAR(H7433)),VLOOKUP(MONTH(H7433),index!$D$2:$G$13,3,0),DAY(H7433)),
IF(E7433="halfyearly",DATE(IF(MONTH(H7433)&gt;=7,YEAR(H7433)+1,YEAR(H7433)),VLOOKUP(MONTH(H7433),index!$D$2:$G$13,4,0),DAY(H7433)),
DATE(YEAR(H7433)+1,MONTH(H7433),DAY(H7433)))))-H7433))+H7433)</f>
        <v/>
      </c>
      <c r="J7433" s="9" t="str">
        <f t="shared" si="712"/>
        <v/>
      </c>
      <c r="K7433" s="11" t="str">
        <f t="shared" si="713"/>
        <v/>
      </c>
      <c r="L7433" s="11" t="str">
        <f t="shared" si="714"/>
        <v/>
      </c>
      <c r="M7433" s="11" t="str">
        <f>IF(A7433="","",VLOOKUP(E7433,index!$A$1:$B$6,2,0)*K7433*G7433)</f>
        <v/>
      </c>
      <c r="N7433" s="11" t="str">
        <f>IF(A7433="","",-PMT(G7433*VLOOKUP(E7433,index!$A$1:$B$6,2,0),C7433,F7433,0,0))</f>
        <v/>
      </c>
      <c r="O7433" s="11" t="str">
        <f t="shared" si="715"/>
        <v/>
      </c>
      <c r="P7433" s="11" t="str">
        <f t="shared" si="716"/>
        <v/>
      </c>
    </row>
    <row r="7434" spans="1:16" x14ac:dyDescent="0.25">
      <c r="A7434" s="9" t="str">
        <f>IF(A7433="","",IF(B7433&lt;C7433,A7433,IF(A7433=MAX('entry data'!$B$8:$B$507),"",A7433+1)))</f>
        <v/>
      </c>
      <c r="B7434" s="9" t="str">
        <f t="shared" si="711"/>
        <v/>
      </c>
      <c r="C7434" s="9" t="str">
        <f>IF(ISERROR(VLOOKUP(A7434,'entry data'!B:G,6,0)),"",VLOOKUP(A7434,'entry data'!B:G,6,0))</f>
        <v/>
      </c>
      <c r="D7434" s="9" t="str">
        <f>IF(ISERROR(VLOOKUP(A7434,'entry data'!B:C,2,0)),"",VLOOKUP(A7434,'entry data'!B:C,2,0))</f>
        <v/>
      </c>
      <c r="E7434" s="9" t="str">
        <f>IF(ISERROR(VLOOKUP(A7434,'entry data'!B:E,4,0)),"",VLOOKUP(A7434,'entry data'!B:E,4,0))</f>
        <v/>
      </c>
      <c r="F7434" s="11" t="str">
        <f>IF(A7434="","",IF(ISERROR(VLOOKUP(A7434,'entry data'!B:F,5,0)),"",VLOOKUP(A7434,'entry data'!B:F,5,0)))</f>
        <v/>
      </c>
      <c r="G7434" s="12" t="str">
        <f>IF(A7434="","",IF(ISERROR(VLOOKUP(A7434,'entry data'!B:I,8,0)),"",VLOOKUP(A7434,'entry data'!B:I,7,0)))</f>
        <v/>
      </c>
      <c r="H7434" s="13" t="str">
        <f>IF(A7434="","",IF(B7434=1,VLOOKUP(A7434,'entry data'!B:D,3,0),I7433))</f>
        <v/>
      </c>
      <c r="I7434" s="14" t="str">
        <f>IF(A7434="","",IF(E7434="weekly",7,IF(E7434="fortnightly",14,IF(E7434="monthly",DATE(IF(MONTH(H7434)=12,YEAR(H7434)+1,YEAR(H7434)),VLOOKUP(MONTH(H7434),index!$D$2:$G$13,2,0),DAY(H7434)),
IF(E7434="quarterly",DATE(IF(MONTH(H7434)&gt;=10,YEAR(H7434)+1,YEAR(H7434)),VLOOKUP(MONTH(H7434),index!$D$2:$G$13,3,0),DAY(H7434)),
IF(E7434="halfyearly",DATE(IF(MONTH(H7434)&gt;=7,YEAR(H7434)+1,YEAR(H7434)),VLOOKUP(MONTH(H7434),index!$D$2:$G$13,4,0),DAY(H7434)),
DATE(YEAR(H7434)+1,MONTH(H7434),DAY(H7434)))))-H7434))+H7434)</f>
        <v/>
      </c>
      <c r="J7434" s="9" t="str">
        <f t="shared" si="712"/>
        <v/>
      </c>
      <c r="K7434" s="11" t="str">
        <f t="shared" si="713"/>
        <v/>
      </c>
      <c r="L7434" s="11" t="str">
        <f t="shared" si="714"/>
        <v/>
      </c>
      <c r="M7434" s="11" t="str">
        <f>IF(A7434="","",VLOOKUP(E7434,index!$A$1:$B$6,2,0)*K7434*G7434)</f>
        <v/>
      </c>
      <c r="N7434" s="11" t="str">
        <f>IF(A7434="","",-PMT(G7434*VLOOKUP(E7434,index!$A$1:$B$6,2,0),C7434,F7434,0,0))</f>
        <v/>
      </c>
      <c r="O7434" s="11" t="str">
        <f t="shared" si="715"/>
        <v/>
      </c>
      <c r="P7434" s="11" t="str">
        <f t="shared" si="716"/>
        <v/>
      </c>
    </row>
    <row r="7435" spans="1:16" x14ac:dyDescent="0.25">
      <c r="A7435" s="9" t="str">
        <f>IF(A7434="","",IF(B7434&lt;C7434,A7434,IF(A7434=MAX('entry data'!$B$8:$B$507),"",A7434+1)))</f>
        <v/>
      </c>
      <c r="B7435" s="9" t="str">
        <f t="shared" si="711"/>
        <v/>
      </c>
      <c r="C7435" s="9" t="str">
        <f>IF(ISERROR(VLOOKUP(A7435,'entry data'!B:G,6,0)),"",VLOOKUP(A7435,'entry data'!B:G,6,0))</f>
        <v/>
      </c>
      <c r="D7435" s="9" t="str">
        <f>IF(ISERROR(VLOOKUP(A7435,'entry data'!B:C,2,0)),"",VLOOKUP(A7435,'entry data'!B:C,2,0))</f>
        <v/>
      </c>
      <c r="E7435" s="9" t="str">
        <f>IF(ISERROR(VLOOKUP(A7435,'entry data'!B:E,4,0)),"",VLOOKUP(A7435,'entry data'!B:E,4,0))</f>
        <v/>
      </c>
      <c r="F7435" s="11" t="str">
        <f>IF(A7435="","",IF(ISERROR(VLOOKUP(A7435,'entry data'!B:F,5,0)),"",VLOOKUP(A7435,'entry data'!B:F,5,0)))</f>
        <v/>
      </c>
      <c r="G7435" s="12" t="str">
        <f>IF(A7435="","",IF(ISERROR(VLOOKUP(A7435,'entry data'!B:I,8,0)),"",VLOOKUP(A7435,'entry data'!B:I,7,0)))</f>
        <v/>
      </c>
      <c r="H7435" s="13" t="str">
        <f>IF(A7435="","",IF(B7435=1,VLOOKUP(A7435,'entry data'!B:D,3,0),I7434))</f>
        <v/>
      </c>
      <c r="I7435" s="14" t="str">
        <f>IF(A7435="","",IF(E7435="weekly",7,IF(E7435="fortnightly",14,IF(E7435="monthly",DATE(IF(MONTH(H7435)=12,YEAR(H7435)+1,YEAR(H7435)),VLOOKUP(MONTH(H7435),index!$D$2:$G$13,2,0),DAY(H7435)),
IF(E7435="quarterly",DATE(IF(MONTH(H7435)&gt;=10,YEAR(H7435)+1,YEAR(H7435)),VLOOKUP(MONTH(H7435),index!$D$2:$G$13,3,0),DAY(H7435)),
IF(E7435="halfyearly",DATE(IF(MONTH(H7435)&gt;=7,YEAR(H7435)+1,YEAR(H7435)),VLOOKUP(MONTH(H7435),index!$D$2:$G$13,4,0),DAY(H7435)),
DATE(YEAR(H7435)+1,MONTH(H7435),DAY(H7435)))))-H7435))+H7435)</f>
        <v/>
      </c>
      <c r="J7435" s="9" t="str">
        <f t="shared" si="712"/>
        <v/>
      </c>
      <c r="K7435" s="11" t="str">
        <f t="shared" si="713"/>
        <v/>
      </c>
      <c r="L7435" s="11" t="str">
        <f t="shared" si="714"/>
        <v/>
      </c>
      <c r="M7435" s="11" t="str">
        <f>IF(A7435="","",VLOOKUP(E7435,index!$A$1:$B$6,2,0)*K7435*G7435)</f>
        <v/>
      </c>
      <c r="N7435" s="11" t="str">
        <f>IF(A7435="","",-PMT(G7435*VLOOKUP(E7435,index!$A$1:$B$6,2,0),C7435,F7435,0,0))</f>
        <v/>
      </c>
      <c r="O7435" s="11" t="str">
        <f t="shared" si="715"/>
        <v/>
      </c>
      <c r="P7435" s="11" t="str">
        <f t="shared" si="716"/>
        <v/>
      </c>
    </row>
    <row r="7436" spans="1:16" x14ac:dyDescent="0.25">
      <c r="A7436" s="9" t="str">
        <f>IF(A7435="","",IF(B7435&lt;C7435,A7435,IF(A7435=MAX('entry data'!$B$8:$B$507),"",A7435+1)))</f>
        <v/>
      </c>
      <c r="B7436" s="9" t="str">
        <f t="shared" si="711"/>
        <v/>
      </c>
      <c r="C7436" s="9" t="str">
        <f>IF(ISERROR(VLOOKUP(A7436,'entry data'!B:G,6,0)),"",VLOOKUP(A7436,'entry data'!B:G,6,0))</f>
        <v/>
      </c>
      <c r="D7436" s="9" t="str">
        <f>IF(ISERROR(VLOOKUP(A7436,'entry data'!B:C,2,0)),"",VLOOKUP(A7436,'entry data'!B:C,2,0))</f>
        <v/>
      </c>
      <c r="E7436" s="9" t="str">
        <f>IF(ISERROR(VLOOKUP(A7436,'entry data'!B:E,4,0)),"",VLOOKUP(A7436,'entry data'!B:E,4,0))</f>
        <v/>
      </c>
      <c r="F7436" s="11" t="str">
        <f>IF(A7436="","",IF(ISERROR(VLOOKUP(A7436,'entry data'!B:F,5,0)),"",VLOOKUP(A7436,'entry data'!B:F,5,0)))</f>
        <v/>
      </c>
      <c r="G7436" s="12" t="str">
        <f>IF(A7436="","",IF(ISERROR(VLOOKUP(A7436,'entry data'!B:I,8,0)),"",VLOOKUP(A7436,'entry data'!B:I,7,0)))</f>
        <v/>
      </c>
      <c r="H7436" s="13" t="str">
        <f>IF(A7436="","",IF(B7436=1,VLOOKUP(A7436,'entry data'!B:D,3,0),I7435))</f>
        <v/>
      </c>
      <c r="I7436" s="14" t="str">
        <f>IF(A7436="","",IF(E7436="weekly",7,IF(E7436="fortnightly",14,IF(E7436="monthly",DATE(IF(MONTH(H7436)=12,YEAR(H7436)+1,YEAR(H7436)),VLOOKUP(MONTH(H7436),index!$D$2:$G$13,2,0),DAY(H7436)),
IF(E7436="quarterly",DATE(IF(MONTH(H7436)&gt;=10,YEAR(H7436)+1,YEAR(H7436)),VLOOKUP(MONTH(H7436),index!$D$2:$G$13,3,0),DAY(H7436)),
IF(E7436="halfyearly",DATE(IF(MONTH(H7436)&gt;=7,YEAR(H7436)+1,YEAR(H7436)),VLOOKUP(MONTH(H7436),index!$D$2:$G$13,4,0),DAY(H7436)),
DATE(YEAR(H7436)+1,MONTH(H7436),DAY(H7436)))))-H7436))+H7436)</f>
        <v/>
      </c>
      <c r="J7436" s="9" t="str">
        <f t="shared" si="712"/>
        <v/>
      </c>
      <c r="K7436" s="11" t="str">
        <f t="shared" si="713"/>
        <v/>
      </c>
      <c r="L7436" s="11" t="str">
        <f t="shared" si="714"/>
        <v/>
      </c>
      <c r="M7436" s="11" t="str">
        <f>IF(A7436="","",VLOOKUP(E7436,index!$A$1:$B$6,2,0)*K7436*G7436)</f>
        <v/>
      </c>
      <c r="N7436" s="11" t="str">
        <f>IF(A7436="","",-PMT(G7436*VLOOKUP(E7436,index!$A$1:$B$6,2,0),C7436,F7436,0,0))</f>
        <v/>
      </c>
      <c r="O7436" s="11" t="str">
        <f t="shared" si="715"/>
        <v/>
      </c>
      <c r="P7436" s="11" t="str">
        <f t="shared" si="716"/>
        <v/>
      </c>
    </row>
    <row r="7437" spans="1:16" x14ac:dyDescent="0.25">
      <c r="A7437" s="9" t="str">
        <f>IF(A7436="","",IF(B7436&lt;C7436,A7436,IF(A7436=MAX('entry data'!$B$8:$B$507),"",A7436+1)))</f>
        <v/>
      </c>
      <c r="B7437" s="9" t="str">
        <f t="shared" si="711"/>
        <v/>
      </c>
      <c r="C7437" s="9" t="str">
        <f>IF(ISERROR(VLOOKUP(A7437,'entry data'!B:G,6,0)),"",VLOOKUP(A7437,'entry data'!B:G,6,0))</f>
        <v/>
      </c>
      <c r="D7437" s="9" t="str">
        <f>IF(ISERROR(VLOOKUP(A7437,'entry data'!B:C,2,0)),"",VLOOKUP(A7437,'entry data'!B:C,2,0))</f>
        <v/>
      </c>
      <c r="E7437" s="9" t="str">
        <f>IF(ISERROR(VLOOKUP(A7437,'entry data'!B:E,4,0)),"",VLOOKUP(A7437,'entry data'!B:E,4,0))</f>
        <v/>
      </c>
      <c r="F7437" s="11" t="str">
        <f>IF(A7437="","",IF(ISERROR(VLOOKUP(A7437,'entry data'!B:F,5,0)),"",VLOOKUP(A7437,'entry data'!B:F,5,0)))</f>
        <v/>
      </c>
      <c r="G7437" s="12" t="str">
        <f>IF(A7437="","",IF(ISERROR(VLOOKUP(A7437,'entry data'!B:I,8,0)),"",VLOOKUP(A7437,'entry data'!B:I,7,0)))</f>
        <v/>
      </c>
      <c r="H7437" s="13" t="str">
        <f>IF(A7437="","",IF(B7437=1,VLOOKUP(A7437,'entry data'!B:D,3,0),I7436))</f>
        <v/>
      </c>
      <c r="I7437" s="14" t="str">
        <f>IF(A7437="","",IF(E7437="weekly",7,IF(E7437="fortnightly",14,IF(E7437="monthly",DATE(IF(MONTH(H7437)=12,YEAR(H7437)+1,YEAR(H7437)),VLOOKUP(MONTH(H7437),index!$D$2:$G$13,2,0),DAY(H7437)),
IF(E7437="quarterly",DATE(IF(MONTH(H7437)&gt;=10,YEAR(H7437)+1,YEAR(H7437)),VLOOKUP(MONTH(H7437),index!$D$2:$G$13,3,0),DAY(H7437)),
IF(E7437="halfyearly",DATE(IF(MONTH(H7437)&gt;=7,YEAR(H7437)+1,YEAR(H7437)),VLOOKUP(MONTH(H7437),index!$D$2:$G$13,4,0),DAY(H7437)),
DATE(YEAR(H7437)+1,MONTH(H7437),DAY(H7437)))))-H7437))+H7437)</f>
        <v/>
      </c>
      <c r="J7437" s="9" t="str">
        <f t="shared" si="712"/>
        <v/>
      </c>
      <c r="K7437" s="11" t="str">
        <f t="shared" si="713"/>
        <v/>
      </c>
      <c r="L7437" s="11" t="str">
        <f t="shared" si="714"/>
        <v/>
      </c>
      <c r="M7437" s="11" t="str">
        <f>IF(A7437="","",VLOOKUP(E7437,index!$A$1:$B$6,2,0)*K7437*G7437)</f>
        <v/>
      </c>
      <c r="N7437" s="11" t="str">
        <f>IF(A7437="","",-PMT(G7437*VLOOKUP(E7437,index!$A$1:$B$6,2,0),C7437,F7437,0,0))</f>
        <v/>
      </c>
      <c r="O7437" s="11" t="str">
        <f t="shared" si="715"/>
        <v/>
      </c>
      <c r="P7437" s="11" t="str">
        <f t="shared" si="716"/>
        <v/>
      </c>
    </row>
    <row r="7438" spans="1:16" x14ac:dyDescent="0.25">
      <c r="A7438" s="9" t="str">
        <f>IF(A7437="","",IF(B7437&lt;C7437,A7437,IF(A7437=MAX('entry data'!$B$8:$B$507),"",A7437+1)))</f>
        <v/>
      </c>
      <c r="B7438" s="9" t="str">
        <f t="shared" si="711"/>
        <v/>
      </c>
      <c r="C7438" s="9" t="str">
        <f>IF(ISERROR(VLOOKUP(A7438,'entry data'!B:G,6,0)),"",VLOOKUP(A7438,'entry data'!B:G,6,0))</f>
        <v/>
      </c>
      <c r="D7438" s="9" t="str">
        <f>IF(ISERROR(VLOOKUP(A7438,'entry data'!B:C,2,0)),"",VLOOKUP(A7438,'entry data'!B:C,2,0))</f>
        <v/>
      </c>
      <c r="E7438" s="9" t="str">
        <f>IF(ISERROR(VLOOKUP(A7438,'entry data'!B:E,4,0)),"",VLOOKUP(A7438,'entry data'!B:E,4,0))</f>
        <v/>
      </c>
      <c r="F7438" s="11" t="str">
        <f>IF(A7438="","",IF(ISERROR(VLOOKUP(A7438,'entry data'!B:F,5,0)),"",VLOOKUP(A7438,'entry data'!B:F,5,0)))</f>
        <v/>
      </c>
      <c r="G7438" s="12" t="str">
        <f>IF(A7438="","",IF(ISERROR(VLOOKUP(A7438,'entry data'!B:I,8,0)),"",VLOOKUP(A7438,'entry data'!B:I,7,0)))</f>
        <v/>
      </c>
      <c r="H7438" s="13" t="str">
        <f>IF(A7438="","",IF(B7438=1,VLOOKUP(A7438,'entry data'!B:D,3,0),I7437))</f>
        <v/>
      </c>
      <c r="I7438" s="14" t="str">
        <f>IF(A7438="","",IF(E7438="weekly",7,IF(E7438="fortnightly",14,IF(E7438="monthly",DATE(IF(MONTH(H7438)=12,YEAR(H7438)+1,YEAR(H7438)),VLOOKUP(MONTH(H7438),index!$D$2:$G$13,2,0),DAY(H7438)),
IF(E7438="quarterly",DATE(IF(MONTH(H7438)&gt;=10,YEAR(H7438)+1,YEAR(H7438)),VLOOKUP(MONTH(H7438),index!$D$2:$G$13,3,0),DAY(H7438)),
IF(E7438="halfyearly",DATE(IF(MONTH(H7438)&gt;=7,YEAR(H7438)+1,YEAR(H7438)),VLOOKUP(MONTH(H7438),index!$D$2:$G$13,4,0),DAY(H7438)),
DATE(YEAR(H7438)+1,MONTH(H7438),DAY(H7438)))))-H7438))+H7438)</f>
        <v/>
      </c>
      <c r="J7438" s="9" t="str">
        <f t="shared" si="712"/>
        <v/>
      </c>
      <c r="K7438" s="11" t="str">
        <f t="shared" si="713"/>
        <v/>
      </c>
      <c r="L7438" s="11" t="str">
        <f t="shared" si="714"/>
        <v/>
      </c>
      <c r="M7438" s="11" t="str">
        <f>IF(A7438="","",VLOOKUP(E7438,index!$A$1:$B$6,2,0)*K7438*G7438)</f>
        <v/>
      </c>
      <c r="N7438" s="11" t="str">
        <f>IF(A7438="","",-PMT(G7438*VLOOKUP(E7438,index!$A$1:$B$6,2,0),C7438,F7438,0,0))</f>
        <v/>
      </c>
      <c r="O7438" s="11" t="str">
        <f t="shared" si="715"/>
        <v/>
      </c>
      <c r="P7438" s="11" t="str">
        <f t="shared" si="716"/>
        <v/>
      </c>
    </row>
    <row r="7439" spans="1:16" x14ac:dyDescent="0.25">
      <c r="A7439" s="9" t="str">
        <f>IF(A7438="","",IF(B7438&lt;C7438,A7438,IF(A7438=MAX('entry data'!$B$8:$B$507),"",A7438+1)))</f>
        <v/>
      </c>
      <c r="B7439" s="9" t="str">
        <f t="shared" si="711"/>
        <v/>
      </c>
      <c r="C7439" s="9" t="str">
        <f>IF(ISERROR(VLOOKUP(A7439,'entry data'!B:G,6,0)),"",VLOOKUP(A7439,'entry data'!B:G,6,0))</f>
        <v/>
      </c>
      <c r="D7439" s="9" t="str">
        <f>IF(ISERROR(VLOOKUP(A7439,'entry data'!B:C,2,0)),"",VLOOKUP(A7439,'entry data'!B:C,2,0))</f>
        <v/>
      </c>
      <c r="E7439" s="9" t="str">
        <f>IF(ISERROR(VLOOKUP(A7439,'entry data'!B:E,4,0)),"",VLOOKUP(A7439,'entry data'!B:E,4,0))</f>
        <v/>
      </c>
      <c r="F7439" s="11" t="str">
        <f>IF(A7439="","",IF(ISERROR(VLOOKUP(A7439,'entry data'!B:F,5,0)),"",VLOOKUP(A7439,'entry data'!B:F,5,0)))</f>
        <v/>
      </c>
      <c r="G7439" s="12" t="str">
        <f>IF(A7439="","",IF(ISERROR(VLOOKUP(A7439,'entry data'!B:I,8,0)),"",VLOOKUP(A7439,'entry data'!B:I,7,0)))</f>
        <v/>
      </c>
      <c r="H7439" s="13" t="str">
        <f>IF(A7439="","",IF(B7439=1,VLOOKUP(A7439,'entry data'!B:D,3,0),I7438))</f>
        <v/>
      </c>
      <c r="I7439" s="14" t="str">
        <f>IF(A7439="","",IF(E7439="weekly",7,IF(E7439="fortnightly",14,IF(E7439="monthly",DATE(IF(MONTH(H7439)=12,YEAR(H7439)+1,YEAR(H7439)),VLOOKUP(MONTH(H7439),index!$D$2:$G$13,2,0),DAY(H7439)),
IF(E7439="quarterly",DATE(IF(MONTH(H7439)&gt;=10,YEAR(H7439)+1,YEAR(H7439)),VLOOKUP(MONTH(H7439),index!$D$2:$G$13,3,0),DAY(H7439)),
IF(E7439="halfyearly",DATE(IF(MONTH(H7439)&gt;=7,YEAR(H7439)+1,YEAR(H7439)),VLOOKUP(MONTH(H7439),index!$D$2:$G$13,4,0),DAY(H7439)),
DATE(YEAR(H7439)+1,MONTH(H7439),DAY(H7439)))))-H7439))+H7439)</f>
        <v/>
      </c>
      <c r="J7439" s="9" t="str">
        <f t="shared" si="712"/>
        <v/>
      </c>
      <c r="K7439" s="11" t="str">
        <f t="shared" si="713"/>
        <v/>
      </c>
      <c r="L7439" s="11" t="str">
        <f t="shared" si="714"/>
        <v/>
      </c>
      <c r="M7439" s="11" t="str">
        <f>IF(A7439="","",VLOOKUP(E7439,index!$A$1:$B$6,2,0)*K7439*G7439)</f>
        <v/>
      </c>
      <c r="N7439" s="11" t="str">
        <f>IF(A7439="","",-PMT(G7439*VLOOKUP(E7439,index!$A$1:$B$6,2,0),C7439,F7439,0,0))</f>
        <v/>
      </c>
      <c r="O7439" s="11" t="str">
        <f t="shared" si="715"/>
        <v/>
      </c>
      <c r="P7439" s="11" t="str">
        <f t="shared" si="716"/>
        <v/>
      </c>
    </row>
    <row r="7440" spans="1:16" x14ac:dyDescent="0.25">
      <c r="A7440" s="9" t="str">
        <f>IF(A7439="","",IF(B7439&lt;C7439,A7439,IF(A7439=MAX('entry data'!$B$8:$B$507),"",A7439+1)))</f>
        <v/>
      </c>
      <c r="B7440" s="9" t="str">
        <f t="shared" si="711"/>
        <v/>
      </c>
      <c r="C7440" s="9" t="str">
        <f>IF(ISERROR(VLOOKUP(A7440,'entry data'!B:G,6,0)),"",VLOOKUP(A7440,'entry data'!B:G,6,0))</f>
        <v/>
      </c>
      <c r="D7440" s="9" t="str">
        <f>IF(ISERROR(VLOOKUP(A7440,'entry data'!B:C,2,0)),"",VLOOKUP(A7440,'entry data'!B:C,2,0))</f>
        <v/>
      </c>
      <c r="E7440" s="9" t="str">
        <f>IF(ISERROR(VLOOKUP(A7440,'entry data'!B:E,4,0)),"",VLOOKUP(A7440,'entry data'!B:E,4,0))</f>
        <v/>
      </c>
      <c r="F7440" s="11" t="str">
        <f>IF(A7440="","",IF(ISERROR(VLOOKUP(A7440,'entry data'!B:F,5,0)),"",VLOOKUP(A7440,'entry data'!B:F,5,0)))</f>
        <v/>
      </c>
      <c r="G7440" s="12" t="str">
        <f>IF(A7440="","",IF(ISERROR(VLOOKUP(A7440,'entry data'!B:I,8,0)),"",VLOOKUP(A7440,'entry data'!B:I,7,0)))</f>
        <v/>
      </c>
      <c r="H7440" s="13" t="str">
        <f>IF(A7440="","",IF(B7440=1,VLOOKUP(A7440,'entry data'!B:D,3,0),I7439))</f>
        <v/>
      </c>
      <c r="I7440" s="14" t="str">
        <f>IF(A7440="","",IF(E7440="weekly",7,IF(E7440="fortnightly",14,IF(E7440="monthly",DATE(IF(MONTH(H7440)=12,YEAR(H7440)+1,YEAR(H7440)),VLOOKUP(MONTH(H7440),index!$D$2:$G$13,2,0),DAY(H7440)),
IF(E7440="quarterly",DATE(IF(MONTH(H7440)&gt;=10,YEAR(H7440)+1,YEAR(H7440)),VLOOKUP(MONTH(H7440),index!$D$2:$G$13,3,0),DAY(H7440)),
IF(E7440="halfyearly",DATE(IF(MONTH(H7440)&gt;=7,YEAR(H7440)+1,YEAR(H7440)),VLOOKUP(MONTH(H7440),index!$D$2:$G$13,4,0),DAY(H7440)),
DATE(YEAR(H7440)+1,MONTH(H7440),DAY(H7440)))))-H7440))+H7440)</f>
        <v/>
      </c>
      <c r="J7440" s="9" t="str">
        <f t="shared" si="712"/>
        <v/>
      </c>
      <c r="K7440" s="11" t="str">
        <f t="shared" si="713"/>
        <v/>
      </c>
      <c r="L7440" s="11" t="str">
        <f t="shared" si="714"/>
        <v/>
      </c>
      <c r="M7440" s="11" t="str">
        <f>IF(A7440="","",VLOOKUP(E7440,index!$A$1:$B$6,2,0)*K7440*G7440)</f>
        <v/>
      </c>
      <c r="N7440" s="11" t="str">
        <f>IF(A7440="","",-PMT(G7440*VLOOKUP(E7440,index!$A$1:$B$6,2,0),C7440,F7440,0,0))</f>
        <v/>
      </c>
      <c r="O7440" s="11" t="str">
        <f t="shared" si="715"/>
        <v/>
      </c>
      <c r="P7440" s="11" t="str">
        <f t="shared" si="716"/>
        <v/>
      </c>
    </row>
    <row r="7441" spans="1:16" x14ac:dyDescent="0.25">
      <c r="A7441" s="9" t="str">
        <f>IF(A7440="","",IF(B7440&lt;C7440,A7440,IF(A7440=MAX('entry data'!$B$8:$B$507),"",A7440+1)))</f>
        <v/>
      </c>
      <c r="B7441" s="9" t="str">
        <f t="shared" si="711"/>
        <v/>
      </c>
      <c r="C7441" s="9" t="str">
        <f>IF(ISERROR(VLOOKUP(A7441,'entry data'!B:G,6,0)),"",VLOOKUP(A7441,'entry data'!B:G,6,0))</f>
        <v/>
      </c>
      <c r="D7441" s="9" t="str">
        <f>IF(ISERROR(VLOOKUP(A7441,'entry data'!B:C,2,0)),"",VLOOKUP(A7441,'entry data'!B:C,2,0))</f>
        <v/>
      </c>
      <c r="E7441" s="9" t="str">
        <f>IF(ISERROR(VLOOKUP(A7441,'entry data'!B:E,4,0)),"",VLOOKUP(A7441,'entry data'!B:E,4,0))</f>
        <v/>
      </c>
      <c r="F7441" s="11" t="str">
        <f>IF(A7441="","",IF(ISERROR(VLOOKUP(A7441,'entry data'!B:F,5,0)),"",VLOOKUP(A7441,'entry data'!B:F,5,0)))</f>
        <v/>
      </c>
      <c r="G7441" s="12" t="str">
        <f>IF(A7441="","",IF(ISERROR(VLOOKUP(A7441,'entry data'!B:I,8,0)),"",VLOOKUP(A7441,'entry data'!B:I,7,0)))</f>
        <v/>
      </c>
      <c r="H7441" s="13" t="str">
        <f>IF(A7441="","",IF(B7441=1,VLOOKUP(A7441,'entry data'!B:D,3,0),I7440))</f>
        <v/>
      </c>
      <c r="I7441" s="14" t="str">
        <f>IF(A7441="","",IF(E7441="weekly",7,IF(E7441="fortnightly",14,IF(E7441="monthly",DATE(IF(MONTH(H7441)=12,YEAR(H7441)+1,YEAR(H7441)),VLOOKUP(MONTH(H7441),index!$D$2:$G$13,2,0),DAY(H7441)),
IF(E7441="quarterly",DATE(IF(MONTH(H7441)&gt;=10,YEAR(H7441)+1,YEAR(H7441)),VLOOKUP(MONTH(H7441),index!$D$2:$G$13,3,0),DAY(H7441)),
IF(E7441="halfyearly",DATE(IF(MONTH(H7441)&gt;=7,YEAR(H7441)+1,YEAR(H7441)),VLOOKUP(MONTH(H7441),index!$D$2:$G$13,4,0),DAY(H7441)),
DATE(YEAR(H7441)+1,MONTH(H7441),DAY(H7441)))))-H7441))+H7441)</f>
        <v/>
      </c>
      <c r="J7441" s="9" t="str">
        <f t="shared" si="712"/>
        <v/>
      </c>
      <c r="K7441" s="11" t="str">
        <f t="shared" si="713"/>
        <v/>
      </c>
      <c r="L7441" s="11" t="str">
        <f t="shared" si="714"/>
        <v/>
      </c>
      <c r="M7441" s="11" t="str">
        <f>IF(A7441="","",VLOOKUP(E7441,index!$A$1:$B$6,2,0)*K7441*G7441)</f>
        <v/>
      </c>
      <c r="N7441" s="11" t="str">
        <f>IF(A7441="","",-PMT(G7441*VLOOKUP(E7441,index!$A$1:$B$6,2,0),C7441,F7441,0,0))</f>
        <v/>
      </c>
      <c r="O7441" s="11" t="str">
        <f t="shared" si="715"/>
        <v/>
      </c>
      <c r="P7441" s="11" t="str">
        <f t="shared" si="716"/>
        <v/>
      </c>
    </row>
    <row r="7442" spans="1:16" x14ac:dyDescent="0.25">
      <c r="A7442" s="9" t="str">
        <f>IF(A7441="","",IF(B7441&lt;C7441,A7441,IF(A7441=MAX('entry data'!$B$8:$B$507),"",A7441+1)))</f>
        <v/>
      </c>
      <c r="B7442" s="9" t="str">
        <f t="shared" si="711"/>
        <v/>
      </c>
      <c r="C7442" s="9" t="str">
        <f>IF(ISERROR(VLOOKUP(A7442,'entry data'!B:G,6,0)),"",VLOOKUP(A7442,'entry data'!B:G,6,0))</f>
        <v/>
      </c>
      <c r="D7442" s="9" t="str">
        <f>IF(ISERROR(VLOOKUP(A7442,'entry data'!B:C,2,0)),"",VLOOKUP(A7442,'entry data'!B:C,2,0))</f>
        <v/>
      </c>
      <c r="E7442" s="9" t="str">
        <f>IF(ISERROR(VLOOKUP(A7442,'entry data'!B:E,4,0)),"",VLOOKUP(A7442,'entry data'!B:E,4,0))</f>
        <v/>
      </c>
      <c r="F7442" s="11" t="str">
        <f>IF(A7442="","",IF(ISERROR(VLOOKUP(A7442,'entry data'!B:F,5,0)),"",VLOOKUP(A7442,'entry data'!B:F,5,0)))</f>
        <v/>
      </c>
      <c r="G7442" s="12" t="str">
        <f>IF(A7442="","",IF(ISERROR(VLOOKUP(A7442,'entry data'!B:I,8,0)),"",VLOOKUP(A7442,'entry data'!B:I,7,0)))</f>
        <v/>
      </c>
      <c r="H7442" s="13" t="str">
        <f>IF(A7442="","",IF(B7442=1,VLOOKUP(A7442,'entry data'!B:D,3,0),I7441))</f>
        <v/>
      </c>
      <c r="I7442" s="14" t="str">
        <f>IF(A7442="","",IF(E7442="weekly",7,IF(E7442="fortnightly",14,IF(E7442="monthly",DATE(IF(MONTH(H7442)=12,YEAR(H7442)+1,YEAR(H7442)),VLOOKUP(MONTH(H7442),index!$D$2:$G$13,2,0),DAY(H7442)),
IF(E7442="quarterly",DATE(IF(MONTH(H7442)&gt;=10,YEAR(H7442)+1,YEAR(H7442)),VLOOKUP(MONTH(H7442),index!$D$2:$G$13,3,0),DAY(H7442)),
IF(E7442="halfyearly",DATE(IF(MONTH(H7442)&gt;=7,YEAR(H7442)+1,YEAR(H7442)),VLOOKUP(MONTH(H7442),index!$D$2:$G$13,4,0),DAY(H7442)),
DATE(YEAR(H7442)+1,MONTH(H7442),DAY(H7442)))))-H7442))+H7442)</f>
        <v/>
      </c>
      <c r="J7442" s="9" t="str">
        <f t="shared" si="712"/>
        <v/>
      </c>
      <c r="K7442" s="11" t="str">
        <f t="shared" si="713"/>
        <v/>
      </c>
      <c r="L7442" s="11" t="str">
        <f t="shared" si="714"/>
        <v/>
      </c>
      <c r="M7442" s="11" t="str">
        <f>IF(A7442="","",VLOOKUP(E7442,index!$A$1:$B$6,2,0)*K7442*G7442)</f>
        <v/>
      </c>
      <c r="N7442" s="11" t="str">
        <f>IF(A7442="","",-PMT(G7442*VLOOKUP(E7442,index!$A$1:$B$6,2,0),C7442,F7442,0,0))</f>
        <v/>
      </c>
      <c r="O7442" s="11" t="str">
        <f t="shared" si="715"/>
        <v/>
      </c>
      <c r="P7442" s="11" t="str">
        <f t="shared" si="716"/>
        <v/>
      </c>
    </row>
    <row r="7443" spans="1:16" x14ac:dyDescent="0.25">
      <c r="A7443" s="9" t="str">
        <f>IF(A7442="","",IF(B7442&lt;C7442,A7442,IF(A7442=MAX('entry data'!$B$8:$B$507),"",A7442+1)))</f>
        <v/>
      </c>
      <c r="B7443" s="9" t="str">
        <f t="shared" si="711"/>
        <v/>
      </c>
      <c r="C7443" s="9" t="str">
        <f>IF(ISERROR(VLOOKUP(A7443,'entry data'!B:G,6,0)),"",VLOOKUP(A7443,'entry data'!B:G,6,0))</f>
        <v/>
      </c>
      <c r="D7443" s="9" t="str">
        <f>IF(ISERROR(VLOOKUP(A7443,'entry data'!B:C,2,0)),"",VLOOKUP(A7443,'entry data'!B:C,2,0))</f>
        <v/>
      </c>
      <c r="E7443" s="9" t="str">
        <f>IF(ISERROR(VLOOKUP(A7443,'entry data'!B:E,4,0)),"",VLOOKUP(A7443,'entry data'!B:E,4,0))</f>
        <v/>
      </c>
      <c r="F7443" s="11" t="str">
        <f>IF(A7443="","",IF(ISERROR(VLOOKUP(A7443,'entry data'!B:F,5,0)),"",VLOOKUP(A7443,'entry data'!B:F,5,0)))</f>
        <v/>
      </c>
      <c r="G7443" s="12" t="str">
        <f>IF(A7443="","",IF(ISERROR(VLOOKUP(A7443,'entry data'!B:I,8,0)),"",VLOOKUP(A7443,'entry data'!B:I,7,0)))</f>
        <v/>
      </c>
      <c r="H7443" s="13" t="str">
        <f>IF(A7443="","",IF(B7443=1,VLOOKUP(A7443,'entry data'!B:D,3,0),I7442))</f>
        <v/>
      </c>
      <c r="I7443" s="14" t="str">
        <f>IF(A7443="","",IF(E7443="weekly",7,IF(E7443="fortnightly",14,IF(E7443="monthly",DATE(IF(MONTH(H7443)=12,YEAR(H7443)+1,YEAR(H7443)),VLOOKUP(MONTH(H7443),index!$D$2:$G$13,2,0),DAY(H7443)),
IF(E7443="quarterly",DATE(IF(MONTH(H7443)&gt;=10,YEAR(H7443)+1,YEAR(H7443)),VLOOKUP(MONTH(H7443),index!$D$2:$G$13,3,0),DAY(H7443)),
IF(E7443="halfyearly",DATE(IF(MONTH(H7443)&gt;=7,YEAR(H7443)+1,YEAR(H7443)),VLOOKUP(MONTH(H7443),index!$D$2:$G$13,4,0),DAY(H7443)),
DATE(YEAR(H7443)+1,MONTH(H7443),DAY(H7443)))))-H7443))+H7443)</f>
        <v/>
      </c>
      <c r="J7443" s="9" t="str">
        <f t="shared" si="712"/>
        <v/>
      </c>
      <c r="K7443" s="11" t="str">
        <f t="shared" si="713"/>
        <v/>
      </c>
      <c r="L7443" s="11" t="str">
        <f t="shared" si="714"/>
        <v/>
      </c>
      <c r="M7443" s="11" t="str">
        <f>IF(A7443="","",VLOOKUP(E7443,index!$A$1:$B$6,2,0)*K7443*G7443)</f>
        <v/>
      </c>
      <c r="N7443" s="11" t="str">
        <f>IF(A7443="","",-PMT(G7443*VLOOKUP(E7443,index!$A$1:$B$6,2,0),C7443,F7443,0,0))</f>
        <v/>
      </c>
      <c r="O7443" s="11" t="str">
        <f t="shared" si="715"/>
        <v/>
      </c>
      <c r="P7443" s="11" t="str">
        <f t="shared" si="716"/>
        <v/>
      </c>
    </row>
    <row r="7444" spans="1:16" x14ac:dyDescent="0.25">
      <c r="A7444" s="9" t="str">
        <f>IF(A7443="","",IF(B7443&lt;C7443,A7443,IF(A7443=MAX('entry data'!$B$8:$B$507),"",A7443+1)))</f>
        <v/>
      </c>
      <c r="B7444" s="9" t="str">
        <f t="shared" si="711"/>
        <v/>
      </c>
      <c r="C7444" s="9" t="str">
        <f>IF(ISERROR(VLOOKUP(A7444,'entry data'!B:G,6,0)),"",VLOOKUP(A7444,'entry data'!B:G,6,0))</f>
        <v/>
      </c>
      <c r="D7444" s="9" t="str">
        <f>IF(ISERROR(VLOOKUP(A7444,'entry data'!B:C,2,0)),"",VLOOKUP(A7444,'entry data'!B:C,2,0))</f>
        <v/>
      </c>
      <c r="E7444" s="9" t="str">
        <f>IF(ISERROR(VLOOKUP(A7444,'entry data'!B:E,4,0)),"",VLOOKUP(A7444,'entry data'!B:E,4,0))</f>
        <v/>
      </c>
      <c r="F7444" s="11" t="str">
        <f>IF(A7444="","",IF(ISERROR(VLOOKUP(A7444,'entry data'!B:F,5,0)),"",VLOOKUP(A7444,'entry data'!B:F,5,0)))</f>
        <v/>
      </c>
      <c r="G7444" s="12" t="str">
        <f>IF(A7444="","",IF(ISERROR(VLOOKUP(A7444,'entry data'!B:I,8,0)),"",VLOOKUP(A7444,'entry data'!B:I,7,0)))</f>
        <v/>
      </c>
      <c r="H7444" s="13" t="str">
        <f>IF(A7444="","",IF(B7444=1,VLOOKUP(A7444,'entry data'!B:D,3,0),I7443))</f>
        <v/>
      </c>
      <c r="I7444" s="14" t="str">
        <f>IF(A7444="","",IF(E7444="weekly",7,IF(E7444="fortnightly",14,IF(E7444="monthly",DATE(IF(MONTH(H7444)=12,YEAR(H7444)+1,YEAR(H7444)),VLOOKUP(MONTH(H7444),index!$D$2:$G$13,2,0),DAY(H7444)),
IF(E7444="quarterly",DATE(IF(MONTH(H7444)&gt;=10,YEAR(H7444)+1,YEAR(H7444)),VLOOKUP(MONTH(H7444),index!$D$2:$G$13,3,0),DAY(H7444)),
IF(E7444="halfyearly",DATE(IF(MONTH(H7444)&gt;=7,YEAR(H7444)+1,YEAR(H7444)),VLOOKUP(MONTH(H7444),index!$D$2:$G$13,4,0),DAY(H7444)),
DATE(YEAR(H7444)+1,MONTH(H7444),DAY(H7444)))))-H7444))+H7444)</f>
        <v/>
      </c>
      <c r="J7444" s="9" t="str">
        <f t="shared" si="712"/>
        <v/>
      </c>
      <c r="K7444" s="11" t="str">
        <f t="shared" si="713"/>
        <v/>
      </c>
      <c r="L7444" s="11" t="str">
        <f t="shared" si="714"/>
        <v/>
      </c>
      <c r="M7444" s="11" t="str">
        <f>IF(A7444="","",VLOOKUP(E7444,index!$A$1:$B$6,2,0)*K7444*G7444)</f>
        <v/>
      </c>
      <c r="N7444" s="11" t="str">
        <f>IF(A7444="","",-PMT(G7444*VLOOKUP(E7444,index!$A$1:$B$6,2,0),C7444,F7444,0,0))</f>
        <v/>
      </c>
      <c r="O7444" s="11" t="str">
        <f t="shared" si="715"/>
        <v/>
      </c>
      <c r="P7444" s="11" t="str">
        <f t="shared" si="716"/>
        <v/>
      </c>
    </row>
    <row r="7445" spans="1:16" x14ac:dyDescent="0.25">
      <c r="A7445" s="9" t="str">
        <f>IF(A7444="","",IF(B7444&lt;C7444,A7444,IF(A7444=MAX('entry data'!$B$8:$B$507),"",A7444+1)))</f>
        <v/>
      </c>
      <c r="B7445" s="9" t="str">
        <f t="shared" si="711"/>
        <v/>
      </c>
      <c r="C7445" s="9" t="str">
        <f>IF(ISERROR(VLOOKUP(A7445,'entry data'!B:G,6,0)),"",VLOOKUP(A7445,'entry data'!B:G,6,0))</f>
        <v/>
      </c>
      <c r="D7445" s="9" t="str">
        <f>IF(ISERROR(VLOOKUP(A7445,'entry data'!B:C,2,0)),"",VLOOKUP(A7445,'entry data'!B:C,2,0))</f>
        <v/>
      </c>
      <c r="E7445" s="9" t="str">
        <f>IF(ISERROR(VLOOKUP(A7445,'entry data'!B:E,4,0)),"",VLOOKUP(A7445,'entry data'!B:E,4,0))</f>
        <v/>
      </c>
      <c r="F7445" s="11" t="str">
        <f>IF(A7445="","",IF(ISERROR(VLOOKUP(A7445,'entry data'!B:F,5,0)),"",VLOOKUP(A7445,'entry data'!B:F,5,0)))</f>
        <v/>
      </c>
      <c r="G7445" s="12" t="str">
        <f>IF(A7445="","",IF(ISERROR(VLOOKUP(A7445,'entry data'!B:I,8,0)),"",VLOOKUP(A7445,'entry data'!B:I,7,0)))</f>
        <v/>
      </c>
      <c r="H7445" s="13" t="str">
        <f>IF(A7445="","",IF(B7445=1,VLOOKUP(A7445,'entry data'!B:D,3,0),I7444))</f>
        <v/>
      </c>
      <c r="I7445" s="14" t="str">
        <f>IF(A7445="","",IF(E7445="weekly",7,IF(E7445="fortnightly",14,IF(E7445="monthly",DATE(IF(MONTH(H7445)=12,YEAR(H7445)+1,YEAR(H7445)),VLOOKUP(MONTH(H7445),index!$D$2:$G$13,2,0),DAY(H7445)),
IF(E7445="quarterly",DATE(IF(MONTH(H7445)&gt;=10,YEAR(H7445)+1,YEAR(H7445)),VLOOKUP(MONTH(H7445),index!$D$2:$G$13,3,0),DAY(H7445)),
IF(E7445="halfyearly",DATE(IF(MONTH(H7445)&gt;=7,YEAR(H7445)+1,YEAR(H7445)),VLOOKUP(MONTH(H7445),index!$D$2:$G$13,4,0),DAY(H7445)),
DATE(YEAR(H7445)+1,MONTH(H7445),DAY(H7445)))))-H7445))+H7445)</f>
        <v/>
      </c>
      <c r="J7445" s="9" t="str">
        <f t="shared" si="712"/>
        <v/>
      </c>
      <c r="K7445" s="11" t="str">
        <f t="shared" si="713"/>
        <v/>
      </c>
      <c r="L7445" s="11" t="str">
        <f t="shared" si="714"/>
        <v/>
      </c>
      <c r="M7445" s="11" t="str">
        <f>IF(A7445="","",VLOOKUP(E7445,index!$A$1:$B$6,2,0)*K7445*G7445)</f>
        <v/>
      </c>
      <c r="N7445" s="11" t="str">
        <f>IF(A7445="","",-PMT(G7445*VLOOKUP(E7445,index!$A$1:$B$6,2,0),C7445,F7445,0,0))</f>
        <v/>
      </c>
      <c r="O7445" s="11" t="str">
        <f t="shared" si="715"/>
        <v/>
      </c>
      <c r="P7445" s="11" t="str">
        <f t="shared" si="716"/>
        <v/>
      </c>
    </row>
    <row r="7446" spans="1:16" x14ac:dyDescent="0.25">
      <c r="A7446" s="9" t="str">
        <f>IF(A7445="","",IF(B7445&lt;C7445,A7445,IF(A7445=MAX('entry data'!$B$8:$B$507),"",A7445+1)))</f>
        <v/>
      </c>
      <c r="B7446" s="9" t="str">
        <f t="shared" si="711"/>
        <v/>
      </c>
      <c r="C7446" s="9" t="str">
        <f>IF(ISERROR(VLOOKUP(A7446,'entry data'!B:G,6,0)),"",VLOOKUP(A7446,'entry data'!B:G,6,0))</f>
        <v/>
      </c>
      <c r="D7446" s="9" t="str">
        <f>IF(ISERROR(VLOOKUP(A7446,'entry data'!B:C,2,0)),"",VLOOKUP(A7446,'entry data'!B:C,2,0))</f>
        <v/>
      </c>
      <c r="E7446" s="9" t="str">
        <f>IF(ISERROR(VLOOKUP(A7446,'entry data'!B:E,4,0)),"",VLOOKUP(A7446,'entry data'!B:E,4,0))</f>
        <v/>
      </c>
      <c r="F7446" s="11" t="str">
        <f>IF(A7446="","",IF(ISERROR(VLOOKUP(A7446,'entry data'!B:F,5,0)),"",VLOOKUP(A7446,'entry data'!B:F,5,0)))</f>
        <v/>
      </c>
      <c r="G7446" s="12" t="str">
        <f>IF(A7446="","",IF(ISERROR(VLOOKUP(A7446,'entry data'!B:I,8,0)),"",VLOOKUP(A7446,'entry data'!B:I,7,0)))</f>
        <v/>
      </c>
      <c r="H7446" s="13" t="str">
        <f>IF(A7446="","",IF(B7446=1,VLOOKUP(A7446,'entry data'!B:D,3,0),I7445))</f>
        <v/>
      </c>
      <c r="I7446" s="14" t="str">
        <f>IF(A7446="","",IF(E7446="weekly",7,IF(E7446="fortnightly",14,IF(E7446="monthly",DATE(IF(MONTH(H7446)=12,YEAR(H7446)+1,YEAR(H7446)),VLOOKUP(MONTH(H7446),index!$D$2:$G$13,2,0),DAY(H7446)),
IF(E7446="quarterly",DATE(IF(MONTH(H7446)&gt;=10,YEAR(H7446)+1,YEAR(H7446)),VLOOKUP(MONTH(H7446),index!$D$2:$G$13,3,0),DAY(H7446)),
IF(E7446="halfyearly",DATE(IF(MONTH(H7446)&gt;=7,YEAR(H7446)+1,YEAR(H7446)),VLOOKUP(MONTH(H7446),index!$D$2:$G$13,4,0),DAY(H7446)),
DATE(YEAR(H7446)+1,MONTH(H7446),DAY(H7446)))))-H7446))+H7446)</f>
        <v/>
      </c>
      <c r="J7446" s="9" t="str">
        <f t="shared" si="712"/>
        <v/>
      </c>
      <c r="K7446" s="11" t="str">
        <f t="shared" si="713"/>
        <v/>
      </c>
      <c r="L7446" s="11" t="str">
        <f t="shared" si="714"/>
        <v/>
      </c>
      <c r="M7446" s="11" t="str">
        <f>IF(A7446="","",VLOOKUP(E7446,index!$A$1:$B$6,2,0)*K7446*G7446)</f>
        <v/>
      </c>
      <c r="N7446" s="11" t="str">
        <f>IF(A7446="","",-PMT(G7446*VLOOKUP(E7446,index!$A$1:$B$6,2,0),C7446,F7446,0,0))</f>
        <v/>
      </c>
      <c r="O7446" s="11" t="str">
        <f t="shared" si="715"/>
        <v/>
      </c>
      <c r="P7446" s="11" t="str">
        <f t="shared" si="716"/>
        <v/>
      </c>
    </row>
    <row r="7447" spans="1:16" x14ac:dyDescent="0.25">
      <c r="A7447" s="9" t="str">
        <f>IF(A7446="","",IF(B7446&lt;C7446,A7446,IF(A7446=MAX('entry data'!$B$8:$B$507),"",A7446+1)))</f>
        <v/>
      </c>
      <c r="B7447" s="9" t="str">
        <f t="shared" ref="B7447:B7510" si="717">IF(A7447="","",IF(B7446=C7446,1,B7446+1))</f>
        <v/>
      </c>
      <c r="C7447" s="9" t="str">
        <f>IF(ISERROR(VLOOKUP(A7447,'entry data'!B:G,6,0)),"",VLOOKUP(A7447,'entry data'!B:G,6,0))</f>
        <v/>
      </c>
      <c r="D7447" s="9" t="str">
        <f>IF(ISERROR(VLOOKUP(A7447,'entry data'!B:C,2,0)),"",VLOOKUP(A7447,'entry data'!B:C,2,0))</f>
        <v/>
      </c>
      <c r="E7447" s="9" t="str">
        <f>IF(ISERROR(VLOOKUP(A7447,'entry data'!B:E,4,0)),"",VLOOKUP(A7447,'entry data'!B:E,4,0))</f>
        <v/>
      </c>
      <c r="F7447" s="11" t="str">
        <f>IF(A7447="","",IF(ISERROR(VLOOKUP(A7447,'entry data'!B:F,5,0)),"",VLOOKUP(A7447,'entry data'!B:F,5,0)))</f>
        <v/>
      </c>
      <c r="G7447" s="12" t="str">
        <f>IF(A7447="","",IF(ISERROR(VLOOKUP(A7447,'entry data'!B:I,8,0)),"",VLOOKUP(A7447,'entry data'!B:I,7,0)))</f>
        <v/>
      </c>
      <c r="H7447" s="13" t="str">
        <f>IF(A7447="","",IF(B7447=1,VLOOKUP(A7447,'entry data'!B:D,3,0),I7446))</f>
        <v/>
      </c>
      <c r="I7447" s="14" t="str">
        <f>IF(A7447="","",IF(E7447="weekly",7,IF(E7447="fortnightly",14,IF(E7447="monthly",DATE(IF(MONTH(H7447)=12,YEAR(H7447)+1,YEAR(H7447)),VLOOKUP(MONTH(H7447),index!$D$2:$G$13,2,0),DAY(H7447)),
IF(E7447="quarterly",DATE(IF(MONTH(H7447)&gt;=10,YEAR(H7447)+1,YEAR(H7447)),VLOOKUP(MONTH(H7447),index!$D$2:$G$13,3,0),DAY(H7447)),
IF(E7447="halfyearly",DATE(IF(MONTH(H7447)&gt;=7,YEAR(H7447)+1,YEAR(H7447)),VLOOKUP(MONTH(H7447),index!$D$2:$G$13,4,0),DAY(H7447)),
DATE(YEAR(H7447)+1,MONTH(H7447),DAY(H7447)))))-H7447))+H7447)</f>
        <v/>
      </c>
      <c r="J7447" s="9" t="str">
        <f t="shared" ref="J7447:J7510" si="718">IF(A7447="","",IF(MONTH(I7447)&lt;10,YEAR(I7447)&amp;"-0"&amp;MONTH(I7447),YEAR(I7447)&amp;"-"&amp;MONTH(I7447)))</f>
        <v/>
      </c>
      <c r="K7447" s="11" t="str">
        <f t="shared" ref="K7447:K7510" si="719">IF(A7447="","",IF(B7447=1,F7447,O7446))</f>
        <v/>
      </c>
      <c r="L7447" s="11" t="str">
        <f t="shared" ref="L7447:L7510" si="720">IF(A7447="","",N7447-M7447)</f>
        <v/>
      </c>
      <c r="M7447" s="11" t="str">
        <f>IF(A7447="","",VLOOKUP(E7447,index!$A$1:$B$6,2,0)*K7447*G7447)</f>
        <v/>
      </c>
      <c r="N7447" s="11" t="str">
        <f>IF(A7447="","",-PMT(G7447*VLOOKUP(E7447,index!$A$1:$B$6,2,0),C7447,F7447,0,0))</f>
        <v/>
      </c>
      <c r="O7447" s="11" t="str">
        <f t="shared" ref="O7447:O7510" si="721">IF(A7447="","",K7447-L7447)</f>
        <v/>
      </c>
      <c r="P7447" s="11" t="str">
        <f t="shared" si="716"/>
        <v/>
      </c>
    </row>
    <row r="7448" spans="1:16" x14ac:dyDescent="0.25">
      <c r="A7448" s="9" t="str">
        <f>IF(A7447="","",IF(B7447&lt;C7447,A7447,IF(A7447=MAX('entry data'!$B$8:$B$507),"",A7447+1)))</f>
        <v/>
      </c>
      <c r="B7448" s="9" t="str">
        <f t="shared" si="717"/>
        <v/>
      </c>
      <c r="C7448" s="9" t="str">
        <f>IF(ISERROR(VLOOKUP(A7448,'entry data'!B:G,6,0)),"",VLOOKUP(A7448,'entry data'!B:G,6,0))</f>
        <v/>
      </c>
      <c r="D7448" s="9" t="str">
        <f>IF(ISERROR(VLOOKUP(A7448,'entry data'!B:C,2,0)),"",VLOOKUP(A7448,'entry data'!B:C,2,0))</f>
        <v/>
      </c>
      <c r="E7448" s="9" t="str">
        <f>IF(ISERROR(VLOOKUP(A7448,'entry data'!B:E,4,0)),"",VLOOKUP(A7448,'entry data'!B:E,4,0))</f>
        <v/>
      </c>
      <c r="F7448" s="11" t="str">
        <f>IF(A7448="","",IF(ISERROR(VLOOKUP(A7448,'entry data'!B:F,5,0)),"",VLOOKUP(A7448,'entry data'!B:F,5,0)))</f>
        <v/>
      </c>
      <c r="G7448" s="12" t="str">
        <f>IF(A7448="","",IF(ISERROR(VLOOKUP(A7448,'entry data'!B:I,8,0)),"",VLOOKUP(A7448,'entry data'!B:I,7,0)))</f>
        <v/>
      </c>
      <c r="H7448" s="13" t="str">
        <f>IF(A7448="","",IF(B7448=1,VLOOKUP(A7448,'entry data'!B:D,3,0),I7447))</f>
        <v/>
      </c>
      <c r="I7448" s="14" t="str">
        <f>IF(A7448="","",IF(E7448="weekly",7,IF(E7448="fortnightly",14,IF(E7448="monthly",DATE(IF(MONTH(H7448)=12,YEAR(H7448)+1,YEAR(H7448)),VLOOKUP(MONTH(H7448),index!$D$2:$G$13,2,0),DAY(H7448)),
IF(E7448="quarterly",DATE(IF(MONTH(H7448)&gt;=10,YEAR(H7448)+1,YEAR(H7448)),VLOOKUP(MONTH(H7448),index!$D$2:$G$13,3,0),DAY(H7448)),
IF(E7448="halfyearly",DATE(IF(MONTH(H7448)&gt;=7,YEAR(H7448)+1,YEAR(H7448)),VLOOKUP(MONTH(H7448),index!$D$2:$G$13,4,0),DAY(H7448)),
DATE(YEAR(H7448)+1,MONTH(H7448),DAY(H7448)))))-H7448))+H7448)</f>
        <v/>
      </c>
      <c r="J7448" s="9" t="str">
        <f t="shared" si="718"/>
        <v/>
      </c>
      <c r="K7448" s="11" t="str">
        <f t="shared" si="719"/>
        <v/>
      </c>
      <c r="L7448" s="11" t="str">
        <f t="shared" si="720"/>
        <v/>
      </c>
      <c r="M7448" s="11" t="str">
        <f>IF(A7448="","",VLOOKUP(E7448,index!$A$1:$B$6,2,0)*K7448*G7448)</f>
        <v/>
      </c>
      <c r="N7448" s="11" t="str">
        <f>IF(A7448="","",-PMT(G7448*VLOOKUP(E7448,index!$A$1:$B$6,2,0),C7448,F7448,0,0))</f>
        <v/>
      </c>
      <c r="O7448" s="11" t="str">
        <f t="shared" si="721"/>
        <v/>
      </c>
      <c r="P7448" s="11" t="str">
        <f t="shared" si="716"/>
        <v/>
      </c>
    </row>
    <row r="7449" spans="1:16" x14ac:dyDescent="0.25">
      <c r="A7449" s="9" t="str">
        <f>IF(A7448="","",IF(B7448&lt;C7448,A7448,IF(A7448=MAX('entry data'!$B$8:$B$507),"",A7448+1)))</f>
        <v/>
      </c>
      <c r="B7449" s="9" t="str">
        <f t="shared" si="717"/>
        <v/>
      </c>
      <c r="C7449" s="9" t="str">
        <f>IF(ISERROR(VLOOKUP(A7449,'entry data'!B:G,6,0)),"",VLOOKUP(A7449,'entry data'!B:G,6,0))</f>
        <v/>
      </c>
      <c r="D7449" s="9" t="str">
        <f>IF(ISERROR(VLOOKUP(A7449,'entry data'!B:C,2,0)),"",VLOOKUP(A7449,'entry data'!B:C,2,0))</f>
        <v/>
      </c>
      <c r="E7449" s="9" t="str">
        <f>IF(ISERROR(VLOOKUP(A7449,'entry data'!B:E,4,0)),"",VLOOKUP(A7449,'entry data'!B:E,4,0))</f>
        <v/>
      </c>
      <c r="F7449" s="11" t="str">
        <f>IF(A7449="","",IF(ISERROR(VLOOKUP(A7449,'entry data'!B:F,5,0)),"",VLOOKUP(A7449,'entry data'!B:F,5,0)))</f>
        <v/>
      </c>
      <c r="G7449" s="12" t="str">
        <f>IF(A7449="","",IF(ISERROR(VLOOKUP(A7449,'entry data'!B:I,8,0)),"",VLOOKUP(A7449,'entry data'!B:I,7,0)))</f>
        <v/>
      </c>
      <c r="H7449" s="13" t="str">
        <f>IF(A7449="","",IF(B7449=1,VLOOKUP(A7449,'entry data'!B:D,3,0),I7448))</f>
        <v/>
      </c>
      <c r="I7449" s="14" t="str">
        <f>IF(A7449="","",IF(E7449="weekly",7,IF(E7449="fortnightly",14,IF(E7449="monthly",DATE(IF(MONTH(H7449)=12,YEAR(H7449)+1,YEAR(H7449)),VLOOKUP(MONTH(H7449),index!$D$2:$G$13,2,0),DAY(H7449)),
IF(E7449="quarterly",DATE(IF(MONTH(H7449)&gt;=10,YEAR(H7449)+1,YEAR(H7449)),VLOOKUP(MONTH(H7449),index!$D$2:$G$13,3,0),DAY(H7449)),
IF(E7449="halfyearly",DATE(IF(MONTH(H7449)&gt;=7,YEAR(H7449)+1,YEAR(H7449)),VLOOKUP(MONTH(H7449),index!$D$2:$G$13,4,0),DAY(H7449)),
DATE(YEAR(H7449)+1,MONTH(H7449),DAY(H7449)))))-H7449))+H7449)</f>
        <v/>
      </c>
      <c r="J7449" s="9" t="str">
        <f t="shared" si="718"/>
        <v/>
      </c>
      <c r="K7449" s="11" t="str">
        <f t="shared" si="719"/>
        <v/>
      </c>
      <c r="L7449" s="11" t="str">
        <f t="shared" si="720"/>
        <v/>
      </c>
      <c r="M7449" s="11" t="str">
        <f>IF(A7449="","",VLOOKUP(E7449,index!$A$1:$B$6,2,0)*K7449*G7449)</f>
        <v/>
      </c>
      <c r="N7449" s="11" t="str">
        <f>IF(A7449="","",-PMT(G7449*VLOOKUP(E7449,index!$A$1:$B$6,2,0),C7449,F7449,0,0))</f>
        <v/>
      </c>
      <c r="O7449" s="11" t="str">
        <f t="shared" si="721"/>
        <v/>
      </c>
      <c r="P7449" s="11" t="str">
        <f t="shared" si="716"/>
        <v/>
      </c>
    </row>
    <row r="7450" spans="1:16" x14ac:dyDescent="0.25">
      <c r="A7450" s="9" t="str">
        <f>IF(A7449="","",IF(B7449&lt;C7449,A7449,IF(A7449=MAX('entry data'!$B$8:$B$507),"",A7449+1)))</f>
        <v/>
      </c>
      <c r="B7450" s="9" t="str">
        <f t="shared" si="717"/>
        <v/>
      </c>
      <c r="C7450" s="9" t="str">
        <f>IF(ISERROR(VLOOKUP(A7450,'entry data'!B:G,6,0)),"",VLOOKUP(A7450,'entry data'!B:G,6,0))</f>
        <v/>
      </c>
      <c r="D7450" s="9" t="str">
        <f>IF(ISERROR(VLOOKUP(A7450,'entry data'!B:C,2,0)),"",VLOOKUP(A7450,'entry data'!B:C,2,0))</f>
        <v/>
      </c>
      <c r="E7450" s="9" t="str">
        <f>IF(ISERROR(VLOOKUP(A7450,'entry data'!B:E,4,0)),"",VLOOKUP(A7450,'entry data'!B:E,4,0))</f>
        <v/>
      </c>
      <c r="F7450" s="11" t="str">
        <f>IF(A7450="","",IF(ISERROR(VLOOKUP(A7450,'entry data'!B:F,5,0)),"",VLOOKUP(A7450,'entry data'!B:F,5,0)))</f>
        <v/>
      </c>
      <c r="G7450" s="12" t="str">
        <f>IF(A7450="","",IF(ISERROR(VLOOKUP(A7450,'entry data'!B:I,8,0)),"",VLOOKUP(A7450,'entry data'!B:I,7,0)))</f>
        <v/>
      </c>
      <c r="H7450" s="13" t="str">
        <f>IF(A7450="","",IF(B7450=1,VLOOKUP(A7450,'entry data'!B:D,3,0),I7449))</f>
        <v/>
      </c>
      <c r="I7450" s="14" t="str">
        <f>IF(A7450="","",IF(E7450="weekly",7,IF(E7450="fortnightly",14,IF(E7450="monthly",DATE(IF(MONTH(H7450)=12,YEAR(H7450)+1,YEAR(H7450)),VLOOKUP(MONTH(H7450),index!$D$2:$G$13,2,0),DAY(H7450)),
IF(E7450="quarterly",DATE(IF(MONTH(H7450)&gt;=10,YEAR(H7450)+1,YEAR(H7450)),VLOOKUP(MONTH(H7450),index!$D$2:$G$13,3,0),DAY(H7450)),
IF(E7450="halfyearly",DATE(IF(MONTH(H7450)&gt;=7,YEAR(H7450)+1,YEAR(H7450)),VLOOKUP(MONTH(H7450),index!$D$2:$G$13,4,0),DAY(H7450)),
DATE(YEAR(H7450)+1,MONTH(H7450),DAY(H7450)))))-H7450))+H7450)</f>
        <v/>
      </c>
      <c r="J7450" s="9" t="str">
        <f t="shared" si="718"/>
        <v/>
      </c>
      <c r="K7450" s="11" t="str">
        <f t="shared" si="719"/>
        <v/>
      </c>
      <c r="L7450" s="11" t="str">
        <f t="shared" si="720"/>
        <v/>
      </c>
      <c r="M7450" s="11" t="str">
        <f>IF(A7450="","",VLOOKUP(E7450,index!$A$1:$B$6,2,0)*K7450*G7450)</f>
        <v/>
      </c>
      <c r="N7450" s="11" t="str">
        <f>IF(A7450="","",-PMT(G7450*VLOOKUP(E7450,index!$A$1:$B$6,2,0),C7450,F7450,0,0))</f>
        <v/>
      </c>
      <c r="O7450" s="11" t="str">
        <f t="shared" si="721"/>
        <v/>
      </c>
      <c r="P7450" s="11" t="str">
        <f t="shared" si="716"/>
        <v/>
      </c>
    </row>
    <row r="7451" spans="1:16" x14ac:dyDescent="0.25">
      <c r="A7451" s="9" t="str">
        <f>IF(A7450="","",IF(B7450&lt;C7450,A7450,IF(A7450=MAX('entry data'!$B$8:$B$507),"",A7450+1)))</f>
        <v/>
      </c>
      <c r="B7451" s="9" t="str">
        <f t="shared" si="717"/>
        <v/>
      </c>
      <c r="C7451" s="9" t="str">
        <f>IF(ISERROR(VLOOKUP(A7451,'entry data'!B:G,6,0)),"",VLOOKUP(A7451,'entry data'!B:G,6,0))</f>
        <v/>
      </c>
      <c r="D7451" s="9" t="str">
        <f>IF(ISERROR(VLOOKUP(A7451,'entry data'!B:C,2,0)),"",VLOOKUP(A7451,'entry data'!B:C,2,0))</f>
        <v/>
      </c>
      <c r="E7451" s="9" t="str">
        <f>IF(ISERROR(VLOOKUP(A7451,'entry data'!B:E,4,0)),"",VLOOKUP(A7451,'entry data'!B:E,4,0))</f>
        <v/>
      </c>
      <c r="F7451" s="11" t="str">
        <f>IF(A7451="","",IF(ISERROR(VLOOKUP(A7451,'entry data'!B:F,5,0)),"",VLOOKUP(A7451,'entry data'!B:F,5,0)))</f>
        <v/>
      </c>
      <c r="G7451" s="12" t="str">
        <f>IF(A7451="","",IF(ISERROR(VLOOKUP(A7451,'entry data'!B:I,8,0)),"",VLOOKUP(A7451,'entry data'!B:I,7,0)))</f>
        <v/>
      </c>
      <c r="H7451" s="13" t="str">
        <f>IF(A7451="","",IF(B7451=1,VLOOKUP(A7451,'entry data'!B:D,3,0),I7450))</f>
        <v/>
      </c>
      <c r="I7451" s="14" t="str">
        <f>IF(A7451="","",IF(E7451="weekly",7,IF(E7451="fortnightly",14,IF(E7451="monthly",DATE(IF(MONTH(H7451)=12,YEAR(H7451)+1,YEAR(H7451)),VLOOKUP(MONTH(H7451),index!$D$2:$G$13,2,0),DAY(H7451)),
IF(E7451="quarterly",DATE(IF(MONTH(H7451)&gt;=10,YEAR(H7451)+1,YEAR(H7451)),VLOOKUP(MONTH(H7451),index!$D$2:$G$13,3,0),DAY(H7451)),
IF(E7451="halfyearly",DATE(IF(MONTH(H7451)&gt;=7,YEAR(H7451)+1,YEAR(H7451)),VLOOKUP(MONTH(H7451),index!$D$2:$G$13,4,0),DAY(H7451)),
DATE(YEAR(H7451)+1,MONTH(H7451),DAY(H7451)))))-H7451))+H7451)</f>
        <v/>
      </c>
      <c r="J7451" s="9" t="str">
        <f t="shared" si="718"/>
        <v/>
      </c>
      <c r="K7451" s="11" t="str">
        <f t="shared" si="719"/>
        <v/>
      </c>
      <c r="L7451" s="11" t="str">
        <f t="shared" si="720"/>
        <v/>
      </c>
      <c r="M7451" s="11" t="str">
        <f>IF(A7451="","",VLOOKUP(E7451,index!$A$1:$B$6,2,0)*K7451*G7451)</f>
        <v/>
      </c>
      <c r="N7451" s="11" t="str">
        <f>IF(A7451="","",-PMT(G7451*VLOOKUP(E7451,index!$A$1:$B$6,2,0),C7451,F7451,0,0))</f>
        <v/>
      </c>
      <c r="O7451" s="11" t="str">
        <f t="shared" si="721"/>
        <v/>
      </c>
      <c r="P7451" s="11" t="str">
        <f t="shared" si="716"/>
        <v/>
      </c>
    </row>
    <row r="7452" spans="1:16" x14ac:dyDescent="0.25">
      <c r="A7452" s="9" t="str">
        <f>IF(A7451="","",IF(B7451&lt;C7451,A7451,IF(A7451=MAX('entry data'!$B$8:$B$507),"",A7451+1)))</f>
        <v/>
      </c>
      <c r="B7452" s="9" t="str">
        <f t="shared" si="717"/>
        <v/>
      </c>
      <c r="C7452" s="9" t="str">
        <f>IF(ISERROR(VLOOKUP(A7452,'entry data'!B:G,6,0)),"",VLOOKUP(A7452,'entry data'!B:G,6,0))</f>
        <v/>
      </c>
      <c r="D7452" s="9" t="str">
        <f>IF(ISERROR(VLOOKUP(A7452,'entry data'!B:C,2,0)),"",VLOOKUP(A7452,'entry data'!B:C,2,0))</f>
        <v/>
      </c>
      <c r="E7452" s="9" t="str">
        <f>IF(ISERROR(VLOOKUP(A7452,'entry data'!B:E,4,0)),"",VLOOKUP(A7452,'entry data'!B:E,4,0))</f>
        <v/>
      </c>
      <c r="F7452" s="11" t="str">
        <f>IF(A7452="","",IF(ISERROR(VLOOKUP(A7452,'entry data'!B:F,5,0)),"",VLOOKUP(A7452,'entry data'!B:F,5,0)))</f>
        <v/>
      </c>
      <c r="G7452" s="12" t="str">
        <f>IF(A7452="","",IF(ISERROR(VLOOKUP(A7452,'entry data'!B:I,8,0)),"",VLOOKUP(A7452,'entry data'!B:I,7,0)))</f>
        <v/>
      </c>
      <c r="H7452" s="13" t="str">
        <f>IF(A7452="","",IF(B7452=1,VLOOKUP(A7452,'entry data'!B:D,3,0),I7451))</f>
        <v/>
      </c>
      <c r="I7452" s="14" t="str">
        <f>IF(A7452="","",IF(E7452="weekly",7,IF(E7452="fortnightly",14,IF(E7452="monthly",DATE(IF(MONTH(H7452)=12,YEAR(H7452)+1,YEAR(H7452)),VLOOKUP(MONTH(H7452),index!$D$2:$G$13,2,0),DAY(H7452)),
IF(E7452="quarterly",DATE(IF(MONTH(H7452)&gt;=10,YEAR(H7452)+1,YEAR(H7452)),VLOOKUP(MONTH(H7452),index!$D$2:$G$13,3,0),DAY(H7452)),
IF(E7452="halfyearly",DATE(IF(MONTH(H7452)&gt;=7,YEAR(H7452)+1,YEAR(H7452)),VLOOKUP(MONTH(H7452),index!$D$2:$G$13,4,0),DAY(H7452)),
DATE(YEAR(H7452)+1,MONTH(H7452),DAY(H7452)))))-H7452))+H7452)</f>
        <v/>
      </c>
      <c r="J7452" s="9" t="str">
        <f t="shared" si="718"/>
        <v/>
      </c>
      <c r="K7452" s="11" t="str">
        <f t="shared" si="719"/>
        <v/>
      </c>
      <c r="L7452" s="11" t="str">
        <f t="shared" si="720"/>
        <v/>
      </c>
      <c r="M7452" s="11" t="str">
        <f>IF(A7452="","",VLOOKUP(E7452,index!$A$1:$B$6,2,0)*K7452*G7452)</f>
        <v/>
      </c>
      <c r="N7452" s="11" t="str">
        <f>IF(A7452="","",-PMT(G7452*VLOOKUP(E7452,index!$A$1:$B$6,2,0),C7452,F7452,0,0))</f>
        <v/>
      </c>
      <c r="O7452" s="11" t="str">
        <f t="shared" si="721"/>
        <v/>
      </c>
      <c r="P7452" s="11" t="str">
        <f t="shared" si="716"/>
        <v/>
      </c>
    </row>
    <row r="7453" spans="1:16" x14ac:dyDescent="0.25">
      <c r="A7453" s="9" t="str">
        <f>IF(A7452="","",IF(B7452&lt;C7452,A7452,IF(A7452=MAX('entry data'!$B$8:$B$507),"",A7452+1)))</f>
        <v/>
      </c>
      <c r="B7453" s="9" t="str">
        <f t="shared" si="717"/>
        <v/>
      </c>
      <c r="C7453" s="9" t="str">
        <f>IF(ISERROR(VLOOKUP(A7453,'entry data'!B:G,6,0)),"",VLOOKUP(A7453,'entry data'!B:G,6,0))</f>
        <v/>
      </c>
      <c r="D7453" s="9" t="str">
        <f>IF(ISERROR(VLOOKUP(A7453,'entry data'!B:C,2,0)),"",VLOOKUP(A7453,'entry data'!B:C,2,0))</f>
        <v/>
      </c>
      <c r="E7453" s="9" t="str">
        <f>IF(ISERROR(VLOOKUP(A7453,'entry data'!B:E,4,0)),"",VLOOKUP(A7453,'entry data'!B:E,4,0))</f>
        <v/>
      </c>
      <c r="F7453" s="11" t="str">
        <f>IF(A7453="","",IF(ISERROR(VLOOKUP(A7453,'entry data'!B:F,5,0)),"",VLOOKUP(A7453,'entry data'!B:F,5,0)))</f>
        <v/>
      </c>
      <c r="G7453" s="12" t="str">
        <f>IF(A7453="","",IF(ISERROR(VLOOKUP(A7453,'entry data'!B:I,8,0)),"",VLOOKUP(A7453,'entry data'!B:I,7,0)))</f>
        <v/>
      </c>
      <c r="H7453" s="13" t="str">
        <f>IF(A7453="","",IF(B7453=1,VLOOKUP(A7453,'entry data'!B:D,3,0),I7452))</f>
        <v/>
      </c>
      <c r="I7453" s="14" t="str">
        <f>IF(A7453="","",IF(E7453="weekly",7,IF(E7453="fortnightly",14,IF(E7453="monthly",DATE(IF(MONTH(H7453)=12,YEAR(H7453)+1,YEAR(H7453)),VLOOKUP(MONTH(H7453),index!$D$2:$G$13,2,0),DAY(H7453)),
IF(E7453="quarterly",DATE(IF(MONTH(H7453)&gt;=10,YEAR(H7453)+1,YEAR(H7453)),VLOOKUP(MONTH(H7453),index!$D$2:$G$13,3,0),DAY(H7453)),
IF(E7453="halfyearly",DATE(IF(MONTH(H7453)&gt;=7,YEAR(H7453)+1,YEAR(H7453)),VLOOKUP(MONTH(H7453),index!$D$2:$G$13,4,0),DAY(H7453)),
DATE(YEAR(H7453)+1,MONTH(H7453),DAY(H7453)))))-H7453))+H7453)</f>
        <v/>
      </c>
      <c r="J7453" s="9" t="str">
        <f t="shared" si="718"/>
        <v/>
      </c>
      <c r="K7453" s="11" t="str">
        <f t="shared" si="719"/>
        <v/>
      </c>
      <c r="L7453" s="11" t="str">
        <f t="shared" si="720"/>
        <v/>
      </c>
      <c r="M7453" s="11" t="str">
        <f>IF(A7453="","",VLOOKUP(E7453,index!$A$1:$B$6,2,0)*K7453*G7453)</f>
        <v/>
      </c>
      <c r="N7453" s="11" t="str">
        <f>IF(A7453="","",-PMT(G7453*VLOOKUP(E7453,index!$A$1:$B$6,2,0),C7453,F7453,0,0))</f>
        <v/>
      </c>
      <c r="O7453" s="11" t="str">
        <f t="shared" si="721"/>
        <v/>
      </c>
      <c r="P7453" s="11" t="str">
        <f t="shared" si="716"/>
        <v/>
      </c>
    </row>
    <row r="7454" spans="1:16" x14ac:dyDescent="0.25">
      <c r="A7454" s="9" t="str">
        <f>IF(A7453="","",IF(B7453&lt;C7453,A7453,IF(A7453=MAX('entry data'!$B$8:$B$507),"",A7453+1)))</f>
        <v/>
      </c>
      <c r="B7454" s="9" t="str">
        <f t="shared" si="717"/>
        <v/>
      </c>
      <c r="C7454" s="9" t="str">
        <f>IF(ISERROR(VLOOKUP(A7454,'entry data'!B:G,6,0)),"",VLOOKUP(A7454,'entry data'!B:G,6,0))</f>
        <v/>
      </c>
      <c r="D7454" s="9" t="str">
        <f>IF(ISERROR(VLOOKUP(A7454,'entry data'!B:C,2,0)),"",VLOOKUP(A7454,'entry data'!B:C,2,0))</f>
        <v/>
      </c>
      <c r="E7454" s="9" t="str">
        <f>IF(ISERROR(VLOOKUP(A7454,'entry data'!B:E,4,0)),"",VLOOKUP(A7454,'entry data'!B:E,4,0))</f>
        <v/>
      </c>
      <c r="F7454" s="11" t="str">
        <f>IF(A7454="","",IF(ISERROR(VLOOKUP(A7454,'entry data'!B:F,5,0)),"",VLOOKUP(A7454,'entry data'!B:F,5,0)))</f>
        <v/>
      </c>
      <c r="G7454" s="12" t="str">
        <f>IF(A7454="","",IF(ISERROR(VLOOKUP(A7454,'entry data'!B:I,8,0)),"",VLOOKUP(A7454,'entry data'!B:I,7,0)))</f>
        <v/>
      </c>
      <c r="H7454" s="13" t="str">
        <f>IF(A7454="","",IF(B7454=1,VLOOKUP(A7454,'entry data'!B:D,3,0),I7453))</f>
        <v/>
      </c>
      <c r="I7454" s="14" t="str">
        <f>IF(A7454="","",IF(E7454="weekly",7,IF(E7454="fortnightly",14,IF(E7454="monthly",DATE(IF(MONTH(H7454)=12,YEAR(H7454)+1,YEAR(H7454)),VLOOKUP(MONTH(H7454),index!$D$2:$G$13,2,0),DAY(H7454)),
IF(E7454="quarterly",DATE(IF(MONTH(H7454)&gt;=10,YEAR(H7454)+1,YEAR(H7454)),VLOOKUP(MONTH(H7454),index!$D$2:$G$13,3,0),DAY(H7454)),
IF(E7454="halfyearly",DATE(IF(MONTH(H7454)&gt;=7,YEAR(H7454)+1,YEAR(H7454)),VLOOKUP(MONTH(H7454),index!$D$2:$G$13,4,0),DAY(H7454)),
DATE(YEAR(H7454)+1,MONTH(H7454),DAY(H7454)))))-H7454))+H7454)</f>
        <v/>
      </c>
      <c r="J7454" s="9" t="str">
        <f t="shared" si="718"/>
        <v/>
      </c>
      <c r="K7454" s="11" t="str">
        <f t="shared" si="719"/>
        <v/>
      </c>
      <c r="L7454" s="11" t="str">
        <f t="shared" si="720"/>
        <v/>
      </c>
      <c r="M7454" s="11" t="str">
        <f>IF(A7454="","",VLOOKUP(E7454,index!$A$1:$B$6,2,0)*K7454*G7454)</f>
        <v/>
      </c>
      <c r="N7454" s="11" t="str">
        <f>IF(A7454="","",-PMT(G7454*VLOOKUP(E7454,index!$A$1:$B$6,2,0),C7454,F7454,0,0))</f>
        <v/>
      </c>
      <c r="O7454" s="11" t="str">
        <f t="shared" si="721"/>
        <v/>
      </c>
      <c r="P7454" s="11" t="str">
        <f t="shared" si="716"/>
        <v/>
      </c>
    </row>
    <row r="7455" spans="1:16" x14ac:dyDescent="0.25">
      <c r="A7455" s="9" t="str">
        <f>IF(A7454="","",IF(B7454&lt;C7454,A7454,IF(A7454=MAX('entry data'!$B$8:$B$507),"",A7454+1)))</f>
        <v/>
      </c>
      <c r="B7455" s="9" t="str">
        <f t="shared" si="717"/>
        <v/>
      </c>
      <c r="C7455" s="9" t="str">
        <f>IF(ISERROR(VLOOKUP(A7455,'entry data'!B:G,6,0)),"",VLOOKUP(A7455,'entry data'!B:G,6,0))</f>
        <v/>
      </c>
      <c r="D7455" s="9" t="str">
        <f>IF(ISERROR(VLOOKUP(A7455,'entry data'!B:C,2,0)),"",VLOOKUP(A7455,'entry data'!B:C,2,0))</f>
        <v/>
      </c>
      <c r="E7455" s="9" t="str">
        <f>IF(ISERROR(VLOOKUP(A7455,'entry data'!B:E,4,0)),"",VLOOKUP(A7455,'entry data'!B:E,4,0))</f>
        <v/>
      </c>
      <c r="F7455" s="11" t="str">
        <f>IF(A7455="","",IF(ISERROR(VLOOKUP(A7455,'entry data'!B:F,5,0)),"",VLOOKUP(A7455,'entry data'!B:F,5,0)))</f>
        <v/>
      </c>
      <c r="G7455" s="12" t="str">
        <f>IF(A7455="","",IF(ISERROR(VLOOKUP(A7455,'entry data'!B:I,8,0)),"",VLOOKUP(A7455,'entry data'!B:I,7,0)))</f>
        <v/>
      </c>
      <c r="H7455" s="13" t="str">
        <f>IF(A7455="","",IF(B7455=1,VLOOKUP(A7455,'entry data'!B:D,3,0),I7454))</f>
        <v/>
      </c>
      <c r="I7455" s="14" t="str">
        <f>IF(A7455="","",IF(E7455="weekly",7,IF(E7455="fortnightly",14,IF(E7455="monthly",DATE(IF(MONTH(H7455)=12,YEAR(H7455)+1,YEAR(H7455)),VLOOKUP(MONTH(H7455),index!$D$2:$G$13,2,0),DAY(H7455)),
IF(E7455="quarterly",DATE(IF(MONTH(H7455)&gt;=10,YEAR(H7455)+1,YEAR(H7455)),VLOOKUP(MONTH(H7455),index!$D$2:$G$13,3,0),DAY(H7455)),
IF(E7455="halfyearly",DATE(IF(MONTH(H7455)&gt;=7,YEAR(H7455)+1,YEAR(H7455)),VLOOKUP(MONTH(H7455),index!$D$2:$G$13,4,0),DAY(H7455)),
DATE(YEAR(H7455)+1,MONTH(H7455),DAY(H7455)))))-H7455))+H7455)</f>
        <v/>
      </c>
      <c r="J7455" s="9" t="str">
        <f t="shared" si="718"/>
        <v/>
      </c>
      <c r="K7455" s="11" t="str">
        <f t="shared" si="719"/>
        <v/>
      </c>
      <c r="L7455" s="11" t="str">
        <f t="shared" si="720"/>
        <v/>
      </c>
      <c r="M7455" s="11" t="str">
        <f>IF(A7455="","",VLOOKUP(E7455,index!$A$1:$B$6,2,0)*K7455*G7455)</f>
        <v/>
      </c>
      <c r="N7455" s="11" t="str">
        <f>IF(A7455="","",-PMT(G7455*VLOOKUP(E7455,index!$A$1:$B$6,2,0),C7455,F7455,0,0))</f>
        <v/>
      </c>
      <c r="O7455" s="11" t="str">
        <f t="shared" si="721"/>
        <v/>
      </c>
      <c r="P7455" s="11" t="str">
        <f t="shared" si="716"/>
        <v/>
      </c>
    </row>
    <row r="7456" spans="1:16" x14ac:dyDescent="0.25">
      <c r="A7456" s="9" t="str">
        <f>IF(A7455="","",IF(B7455&lt;C7455,A7455,IF(A7455=MAX('entry data'!$B$8:$B$507),"",A7455+1)))</f>
        <v/>
      </c>
      <c r="B7456" s="9" t="str">
        <f t="shared" si="717"/>
        <v/>
      </c>
      <c r="C7456" s="9" t="str">
        <f>IF(ISERROR(VLOOKUP(A7456,'entry data'!B:G,6,0)),"",VLOOKUP(A7456,'entry data'!B:G,6,0))</f>
        <v/>
      </c>
      <c r="D7456" s="9" t="str">
        <f>IF(ISERROR(VLOOKUP(A7456,'entry data'!B:C,2,0)),"",VLOOKUP(A7456,'entry data'!B:C,2,0))</f>
        <v/>
      </c>
      <c r="E7456" s="9" t="str">
        <f>IF(ISERROR(VLOOKUP(A7456,'entry data'!B:E,4,0)),"",VLOOKUP(A7456,'entry data'!B:E,4,0))</f>
        <v/>
      </c>
      <c r="F7456" s="11" t="str">
        <f>IF(A7456="","",IF(ISERROR(VLOOKUP(A7456,'entry data'!B:F,5,0)),"",VLOOKUP(A7456,'entry data'!B:F,5,0)))</f>
        <v/>
      </c>
      <c r="G7456" s="12" t="str">
        <f>IF(A7456="","",IF(ISERROR(VLOOKUP(A7456,'entry data'!B:I,8,0)),"",VLOOKUP(A7456,'entry data'!B:I,7,0)))</f>
        <v/>
      </c>
      <c r="H7456" s="13" t="str">
        <f>IF(A7456="","",IF(B7456=1,VLOOKUP(A7456,'entry data'!B:D,3,0),I7455))</f>
        <v/>
      </c>
      <c r="I7456" s="14" t="str">
        <f>IF(A7456="","",IF(E7456="weekly",7,IF(E7456="fortnightly",14,IF(E7456="monthly",DATE(IF(MONTH(H7456)=12,YEAR(H7456)+1,YEAR(H7456)),VLOOKUP(MONTH(H7456),index!$D$2:$G$13,2,0),DAY(H7456)),
IF(E7456="quarterly",DATE(IF(MONTH(H7456)&gt;=10,YEAR(H7456)+1,YEAR(H7456)),VLOOKUP(MONTH(H7456),index!$D$2:$G$13,3,0),DAY(H7456)),
IF(E7456="halfyearly",DATE(IF(MONTH(H7456)&gt;=7,YEAR(H7456)+1,YEAR(H7456)),VLOOKUP(MONTH(H7456),index!$D$2:$G$13,4,0),DAY(H7456)),
DATE(YEAR(H7456)+1,MONTH(H7456),DAY(H7456)))))-H7456))+H7456)</f>
        <v/>
      </c>
      <c r="J7456" s="9" t="str">
        <f t="shared" si="718"/>
        <v/>
      </c>
      <c r="K7456" s="11" t="str">
        <f t="shared" si="719"/>
        <v/>
      </c>
      <c r="L7456" s="11" t="str">
        <f t="shared" si="720"/>
        <v/>
      </c>
      <c r="M7456" s="11" t="str">
        <f>IF(A7456="","",VLOOKUP(E7456,index!$A$1:$B$6,2,0)*K7456*G7456)</f>
        <v/>
      </c>
      <c r="N7456" s="11" t="str">
        <f>IF(A7456="","",-PMT(G7456*VLOOKUP(E7456,index!$A$1:$B$6,2,0),C7456,F7456,0,0))</f>
        <v/>
      </c>
      <c r="O7456" s="11" t="str">
        <f t="shared" si="721"/>
        <v/>
      </c>
      <c r="P7456" s="11" t="str">
        <f t="shared" si="716"/>
        <v/>
      </c>
    </row>
    <row r="7457" spans="1:16" x14ac:dyDescent="0.25">
      <c r="A7457" s="9" t="str">
        <f>IF(A7456="","",IF(B7456&lt;C7456,A7456,IF(A7456=MAX('entry data'!$B$8:$B$507),"",A7456+1)))</f>
        <v/>
      </c>
      <c r="B7457" s="9" t="str">
        <f t="shared" si="717"/>
        <v/>
      </c>
      <c r="C7457" s="9" t="str">
        <f>IF(ISERROR(VLOOKUP(A7457,'entry data'!B:G,6,0)),"",VLOOKUP(A7457,'entry data'!B:G,6,0))</f>
        <v/>
      </c>
      <c r="D7457" s="9" t="str">
        <f>IF(ISERROR(VLOOKUP(A7457,'entry data'!B:C,2,0)),"",VLOOKUP(A7457,'entry data'!B:C,2,0))</f>
        <v/>
      </c>
      <c r="E7457" s="9" t="str">
        <f>IF(ISERROR(VLOOKUP(A7457,'entry data'!B:E,4,0)),"",VLOOKUP(A7457,'entry data'!B:E,4,0))</f>
        <v/>
      </c>
      <c r="F7457" s="11" t="str">
        <f>IF(A7457="","",IF(ISERROR(VLOOKUP(A7457,'entry data'!B:F,5,0)),"",VLOOKUP(A7457,'entry data'!B:F,5,0)))</f>
        <v/>
      </c>
      <c r="G7457" s="12" t="str">
        <f>IF(A7457="","",IF(ISERROR(VLOOKUP(A7457,'entry data'!B:I,8,0)),"",VLOOKUP(A7457,'entry data'!B:I,7,0)))</f>
        <v/>
      </c>
      <c r="H7457" s="13" t="str">
        <f>IF(A7457="","",IF(B7457=1,VLOOKUP(A7457,'entry data'!B:D,3,0),I7456))</f>
        <v/>
      </c>
      <c r="I7457" s="14" t="str">
        <f>IF(A7457="","",IF(E7457="weekly",7,IF(E7457="fortnightly",14,IF(E7457="monthly",DATE(IF(MONTH(H7457)=12,YEAR(H7457)+1,YEAR(H7457)),VLOOKUP(MONTH(H7457),index!$D$2:$G$13,2,0),DAY(H7457)),
IF(E7457="quarterly",DATE(IF(MONTH(H7457)&gt;=10,YEAR(H7457)+1,YEAR(H7457)),VLOOKUP(MONTH(H7457),index!$D$2:$G$13,3,0),DAY(H7457)),
IF(E7457="halfyearly",DATE(IF(MONTH(H7457)&gt;=7,YEAR(H7457)+1,YEAR(H7457)),VLOOKUP(MONTH(H7457),index!$D$2:$G$13,4,0),DAY(H7457)),
DATE(YEAR(H7457)+1,MONTH(H7457),DAY(H7457)))))-H7457))+H7457)</f>
        <v/>
      </c>
      <c r="J7457" s="9" t="str">
        <f t="shared" si="718"/>
        <v/>
      </c>
      <c r="K7457" s="11" t="str">
        <f t="shared" si="719"/>
        <v/>
      </c>
      <c r="L7457" s="11" t="str">
        <f t="shared" si="720"/>
        <v/>
      </c>
      <c r="M7457" s="11" t="str">
        <f>IF(A7457="","",VLOOKUP(E7457,index!$A$1:$B$6,2,0)*K7457*G7457)</f>
        <v/>
      </c>
      <c r="N7457" s="11" t="str">
        <f>IF(A7457="","",-PMT(G7457*VLOOKUP(E7457,index!$A$1:$B$6,2,0),C7457,F7457,0,0))</f>
        <v/>
      </c>
      <c r="O7457" s="11" t="str">
        <f t="shared" si="721"/>
        <v/>
      </c>
      <c r="P7457" s="11" t="str">
        <f t="shared" si="716"/>
        <v/>
      </c>
    </row>
    <row r="7458" spans="1:16" x14ac:dyDescent="0.25">
      <c r="A7458" s="9" t="str">
        <f>IF(A7457="","",IF(B7457&lt;C7457,A7457,IF(A7457=MAX('entry data'!$B$8:$B$507),"",A7457+1)))</f>
        <v/>
      </c>
      <c r="B7458" s="9" t="str">
        <f t="shared" si="717"/>
        <v/>
      </c>
      <c r="C7458" s="9" t="str">
        <f>IF(ISERROR(VLOOKUP(A7458,'entry data'!B:G,6,0)),"",VLOOKUP(A7458,'entry data'!B:G,6,0))</f>
        <v/>
      </c>
      <c r="D7458" s="9" t="str">
        <f>IF(ISERROR(VLOOKUP(A7458,'entry data'!B:C,2,0)),"",VLOOKUP(A7458,'entry data'!B:C,2,0))</f>
        <v/>
      </c>
      <c r="E7458" s="9" t="str">
        <f>IF(ISERROR(VLOOKUP(A7458,'entry data'!B:E,4,0)),"",VLOOKUP(A7458,'entry data'!B:E,4,0))</f>
        <v/>
      </c>
      <c r="F7458" s="11" t="str">
        <f>IF(A7458="","",IF(ISERROR(VLOOKUP(A7458,'entry data'!B:F,5,0)),"",VLOOKUP(A7458,'entry data'!B:F,5,0)))</f>
        <v/>
      </c>
      <c r="G7458" s="12" t="str">
        <f>IF(A7458="","",IF(ISERROR(VLOOKUP(A7458,'entry data'!B:I,8,0)),"",VLOOKUP(A7458,'entry data'!B:I,7,0)))</f>
        <v/>
      </c>
      <c r="H7458" s="13" t="str">
        <f>IF(A7458="","",IF(B7458=1,VLOOKUP(A7458,'entry data'!B:D,3,0),I7457))</f>
        <v/>
      </c>
      <c r="I7458" s="14" t="str">
        <f>IF(A7458="","",IF(E7458="weekly",7,IF(E7458="fortnightly",14,IF(E7458="monthly",DATE(IF(MONTH(H7458)=12,YEAR(H7458)+1,YEAR(H7458)),VLOOKUP(MONTH(H7458),index!$D$2:$G$13,2,0),DAY(H7458)),
IF(E7458="quarterly",DATE(IF(MONTH(H7458)&gt;=10,YEAR(H7458)+1,YEAR(H7458)),VLOOKUP(MONTH(H7458),index!$D$2:$G$13,3,0),DAY(H7458)),
IF(E7458="halfyearly",DATE(IF(MONTH(H7458)&gt;=7,YEAR(H7458)+1,YEAR(H7458)),VLOOKUP(MONTH(H7458),index!$D$2:$G$13,4,0),DAY(H7458)),
DATE(YEAR(H7458)+1,MONTH(H7458),DAY(H7458)))))-H7458))+H7458)</f>
        <v/>
      </c>
      <c r="J7458" s="9" t="str">
        <f t="shared" si="718"/>
        <v/>
      </c>
      <c r="K7458" s="11" t="str">
        <f t="shared" si="719"/>
        <v/>
      </c>
      <c r="L7458" s="11" t="str">
        <f t="shared" si="720"/>
        <v/>
      </c>
      <c r="M7458" s="11" t="str">
        <f>IF(A7458="","",VLOOKUP(E7458,index!$A$1:$B$6,2,0)*K7458*G7458)</f>
        <v/>
      </c>
      <c r="N7458" s="11" t="str">
        <f>IF(A7458="","",-PMT(G7458*VLOOKUP(E7458,index!$A$1:$B$6,2,0),C7458,F7458,0,0))</f>
        <v/>
      </c>
      <c r="O7458" s="11" t="str">
        <f t="shared" si="721"/>
        <v/>
      </c>
      <c r="P7458" s="11" t="str">
        <f t="shared" si="716"/>
        <v/>
      </c>
    </row>
    <row r="7459" spans="1:16" x14ac:dyDescent="0.25">
      <c r="A7459" s="9" t="str">
        <f>IF(A7458="","",IF(B7458&lt;C7458,A7458,IF(A7458=MAX('entry data'!$B$8:$B$507),"",A7458+1)))</f>
        <v/>
      </c>
      <c r="B7459" s="9" t="str">
        <f t="shared" si="717"/>
        <v/>
      </c>
      <c r="C7459" s="9" t="str">
        <f>IF(ISERROR(VLOOKUP(A7459,'entry data'!B:G,6,0)),"",VLOOKUP(A7459,'entry data'!B:G,6,0))</f>
        <v/>
      </c>
      <c r="D7459" s="9" t="str">
        <f>IF(ISERROR(VLOOKUP(A7459,'entry data'!B:C,2,0)),"",VLOOKUP(A7459,'entry data'!B:C,2,0))</f>
        <v/>
      </c>
      <c r="E7459" s="9" t="str">
        <f>IF(ISERROR(VLOOKUP(A7459,'entry data'!B:E,4,0)),"",VLOOKUP(A7459,'entry data'!B:E,4,0))</f>
        <v/>
      </c>
      <c r="F7459" s="11" t="str">
        <f>IF(A7459="","",IF(ISERROR(VLOOKUP(A7459,'entry data'!B:F,5,0)),"",VLOOKUP(A7459,'entry data'!B:F,5,0)))</f>
        <v/>
      </c>
      <c r="G7459" s="12" t="str">
        <f>IF(A7459="","",IF(ISERROR(VLOOKUP(A7459,'entry data'!B:I,8,0)),"",VLOOKUP(A7459,'entry data'!B:I,7,0)))</f>
        <v/>
      </c>
      <c r="H7459" s="13" t="str">
        <f>IF(A7459="","",IF(B7459=1,VLOOKUP(A7459,'entry data'!B:D,3,0),I7458))</f>
        <v/>
      </c>
      <c r="I7459" s="14" t="str">
        <f>IF(A7459="","",IF(E7459="weekly",7,IF(E7459="fortnightly",14,IF(E7459="monthly",DATE(IF(MONTH(H7459)=12,YEAR(H7459)+1,YEAR(H7459)),VLOOKUP(MONTH(H7459),index!$D$2:$G$13,2,0),DAY(H7459)),
IF(E7459="quarterly",DATE(IF(MONTH(H7459)&gt;=10,YEAR(H7459)+1,YEAR(H7459)),VLOOKUP(MONTH(H7459),index!$D$2:$G$13,3,0),DAY(H7459)),
IF(E7459="halfyearly",DATE(IF(MONTH(H7459)&gt;=7,YEAR(H7459)+1,YEAR(H7459)),VLOOKUP(MONTH(H7459),index!$D$2:$G$13,4,0),DAY(H7459)),
DATE(YEAR(H7459)+1,MONTH(H7459),DAY(H7459)))))-H7459))+H7459)</f>
        <v/>
      </c>
      <c r="J7459" s="9" t="str">
        <f t="shared" si="718"/>
        <v/>
      </c>
      <c r="K7459" s="11" t="str">
        <f t="shared" si="719"/>
        <v/>
      </c>
      <c r="L7459" s="11" t="str">
        <f t="shared" si="720"/>
        <v/>
      </c>
      <c r="M7459" s="11" t="str">
        <f>IF(A7459="","",VLOOKUP(E7459,index!$A$1:$B$6,2,0)*K7459*G7459)</f>
        <v/>
      </c>
      <c r="N7459" s="11" t="str">
        <f>IF(A7459="","",-PMT(G7459*VLOOKUP(E7459,index!$A$1:$B$6,2,0),C7459,F7459,0,0))</f>
        <v/>
      </c>
      <c r="O7459" s="11" t="str">
        <f t="shared" si="721"/>
        <v/>
      </c>
      <c r="P7459" s="11" t="str">
        <f t="shared" si="716"/>
        <v/>
      </c>
    </row>
    <row r="7460" spans="1:16" x14ac:dyDescent="0.25">
      <c r="A7460" s="9" t="str">
        <f>IF(A7459="","",IF(B7459&lt;C7459,A7459,IF(A7459=MAX('entry data'!$B$8:$B$507),"",A7459+1)))</f>
        <v/>
      </c>
      <c r="B7460" s="9" t="str">
        <f t="shared" si="717"/>
        <v/>
      </c>
      <c r="C7460" s="9" t="str">
        <f>IF(ISERROR(VLOOKUP(A7460,'entry data'!B:G,6,0)),"",VLOOKUP(A7460,'entry data'!B:G,6,0))</f>
        <v/>
      </c>
      <c r="D7460" s="9" t="str">
        <f>IF(ISERROR(VLOOKUP(A7460,'entry data'!B:C,2,0)),"",VLOOKUP(A7460,'entry data'!B:C,2,0))</f>
        <v/>
      </c>
      <c r="E7460" s="9" t="str">
        <f>IF(ISERROR(VLOOKUP(A7460,'entry data'!B:E,4,0)),"",VLOOKUP(A7460,'entry data'!B:E,4,0))</f>
        <v/>
      </c>
      <c r="F7460" s="11" t="str">
        <f>IF(A7460="","",IF(ISERROR(VLOOKUP(A7460,'entry data'!B:F,5,0)),"",VLOOKUP(A7460,'entry data'!B:F,5,0)))</f>
        <v/>
      </c>
      <c r="G7460" s="12" t="str">
        <f>IF(A7460="","",IF(ISERROR(VLOOKUP(A7460,'entry data'!B:I,8,0)),"",VLOOKUP(A7460,'entry data'!B:I,7,0)))</f>
        <v/>
      </c>
      <c r="H7460" s="13" t="str">
        <f>IF(A7460="","",IF(B7460=1,VLOOKUP(A7460,'entry data'!B:D,3,0),I7459))</f>
        <v/>
      </c>
      <c r="I7460" s="14" t="str">
        <f>IF(A7460="","",IF(E7460="weekly",7,IF(E7460="fortnightly",14,IF(E7460="monthly",DATE(IF(MONTH(H7460)=12,YEAR(H7460)+1,YEAR(H7460)),VLOOKUP(MONTH(H7460),index!$D$2:$G$13,2,0),DAY(H7460)),
IF(E7460="quarterly",DATE(IF(MONTH(H7460)&gt;=10,YEAR(H7460)+1,YEAR(H7460)),VLOOKUP(MONTH(H7460),index!$D$2:$G$13,3,0),DAY(H7460)),
IF(E7460="halfyearly",DATE(IF(MONTH(H7460)&gt;=7,YEAR(H7460)+1,YEAR(H7460)),VLOOKUP(MONTH(H7460),index!$D$2:$G$13,4,0),DAY(H7460)),
DATE(YEAR(H7460)+1,MONTH(H7460),DAY(H7460)))))-H7460))+H7460)</f>
        <v/>
      </c>
      <c r="J7460" s="9" t="str">
        <f t="shared" si="718"/>
        <v/>
      </c>
      <c r="K7460" s="11" t="str">
        <f t="shared" si="719"/>
        <v/>
      </c>
      <c r="L7460" s="11" t="str">
        <f t="shared" si="720"/>
        <v/>
      </c>
      <c r="M7460" s="11" t="str">
        <f>IF(A7460="","",VLOOKUP(E7460,index!$A$1:$B$6,2,0)*K7460*G7460)</f>
        <v/>
      </c>
      <c r="N7460" s="11" t="str">
        <f>IF(A7460="","",-PMT(G7460*VLOOKUP(E7460,index!$A$1:$B$6,2,0),C7460,F7460,0,0))</f>
        <v/>
      </c>
      <c r="O7460" s="11" t="str">
        <f t="shared" si="721"/>
        <v/>
      </c>
      <c r="P7460" s="11" t="str">
        <f t="shared" si="716"/>
        <v/>
      </c>
    </row>
    <row r="7461" spans="1:16" x14ac:dyDescent="0.25">
      <c r="A7461" s="9" t="str">
        <f>IF(A7460="","",IF(B7460&lt;C7460,A7460,IF(A7460=MAX('entry data'!$B$8:$B$507),"",A7460+1)))</f>
        <v/>
      </c>
      <c r="B7461" s="9" t="str">
        <f t="shared" si="717"/>
        <v/>
      </c>
      <c r="C7461" s="9" t="str">
        <f>IF(ISERROR(VLOOKUP(A7461,'entry data'!B:G,6,0)),"",VLOOKUP(A7461,'entry data'!B:G,6,0))</f>
        <v/>
      </c>
      <c r="D7461" s="9" t="str">
        <f>IF(ISERROR(VLOOKUP(A7461,'entry data'!B:C,2,0)),"",VLOOKUP(A7461,'entry data'!B:C,2,0))</f>
        <v/>
      </c>
      <c r="E7461" s="9" t="str">
        <f>IF(ISERROR(VLOOKUP(A7461,'entry data'!B:E,4,0)),"",VLOOKUP(A7461,'entry data'!B:E,4,0))</f>
        <v/>
      </c>
      <c r="F7461" s="11" t="str">
        <f>IF(A7461="","",IF(ISERROR(VLOOKUP(A7461,'entry data'!B:F,5,0)),"",VLOOKUP(A7461,'entry data'!B:F,5,0)))</f>
        <v/>
      </c>
      <c r="G7461" s="12" t="str">
        <f>IF(A7461="","",IF(ISERROR(VLOOKUP(A7461,'entry data'!B:I,8,0)),"",VLOOKUP(A7461,'entry data'!B:I,7,0)))</f>
        <v/>
      </c>
      <c r="H7461" s="13" t="str">
        <f>IF(A7461="","",IF(B7461=1,VLOOKUP(A7461,'entry data'!B:D,3,0),I7460))</f>
        <v/>
      </c>
      <c r="I7461" s="14" t="str">
        <f>IF(A7461="","",IF(E7461="weekly",7,IF(E7461="fortnightly",14,IF(E7461="monthly",DATE(IF(MONTH(H7461)=12,YEAR(H7461)+1,YEAR(H7461)),VLOOKUP(MONTH(H7461),index!$D$2:$G$13,2,0),DAY(H7461)),
IF(E7461="quarterly",DATE(IF(MONTH(H7461)&gt;=10,YEAR(H7461)+1,YEAR(H7461)),VLOOKUP(MONTH(H7461),index!$D$2:$G$13,3,0),DAY(H7461)),
IF(E7461="halfyearly",DATE(IF(MONTH(H7461)&gt;=7,YEAR(H7461)+1,YEAR(H7461)),VLOOKUP(MONTH(H7461),index!$D$2:$G$13,4,0),DAY(H7461)),
DATE(YEAR(H7461)+1,MONTH(H7461),DAY(H7461)))))-H7461))+H7461)</f>
        <v/>
      </c>
      <c r="J7461" s="9" t="str">
        <f t="shared" si="718"/>
        <v/>
      </c>
      <c r="K7461" s="11" t="str">
        <f t="shared" si="719"/>
        <v/>
      </c>
      <c r="L7461" s="11" t="str">
        <f t="shared" si="720"/>
        <v/>
      </c>
      <c r="M7461" s="11" t="str">
        <f>IF(A7461="","",VLOOKUP(E7461,index!$A$1:$B$6,2,0)*K7461*G7461)</f>
        <v/>
      </c>
      <c r="N7461" s="11" t="str">
        <f>IF(A7461="","",-PMT(G7461*VLOOKUP(E7461,index!$A$1:$B$6,2,0),C7461,F7461,0,0))</f>
        <v/>
      </c>
      <c r="O7461" s="11" t="str">
        <f t="shared" si="721"/>
        <v/>
      </c>
      <c r="P7461" s="11" t="str">
        <f t="shared" si="716"/>
        <v/>
      </c>
    </row>
    <row r="7462" spans="1:16" x14ac:dyDescent="0.25">
      <c r="A7462" s="9" t="str">
        <f>IF(A7461="","",IF(B7461&lt;C7461,A7461,IF(A7461=MAX('entry data'!$B$8:$B$507),"",A7461+1)))</f>
        <v/>
      </c>
      <c r="B7462" s="9" t="str">
        <f t="shared" si="717"/>
        <v/>
      </c>
      <c r="C7462" s="9" t="str">
        <f>IF(ISERROR(VLOOKUP(A7462,'entry data'!B:G,6,0)),"",VLOOKUP(A7462,'entry data'!B:G,6,0))</f>
        <v/>
      </c>
      <c r="D7462" s="9" t="str">
        <f>IF(ISERROR(VLOOKUP(A7462,'entry data'!B:C,2,0)),"",VLOOKUP(A7462,'entry data'!B:C,2,0))</f>
        <v/>
      </c>
      <c r="E7462" s="9" t="str">
        <f>IF(ISERROR(VLOOKUP(A7462,'entry data'!B:E,4,0)),"",VLOOKUP(A7462,'entry data'!B:E,4,0))</f>
        <v/>
      </c>
      <c r="F7462" s="11" t="str">
        <f>IF(A7462="","",IF(ISERROR(VLOOKUP(A7462,'entry data'!B:F,5,0)),"",VLOOKUP(A7462,'entry data'!B:F,5,0)))</f>
        <v/>
      </c>
      <c r="G7462" s="12" t="str">
        <f>IF(A7462="","",IF(ISERROR(VLOOKUP(A7462,'entry data'!B:I,8,0)),"",VLOOKUP(A7462,'entry data'!B:I,7,0)))</f>
        <v/>
      </c>
      <c r="H7462" s="13" t="str">
        <f>IF(A7462="","",IF(B7462=1,VLOOKUP(A7462,'entry data'!B:D,3,0),I7461))</f>
        <v/>
      </c>
      <c r="I7462" s="14" t="str">
        <f>IF(A7462="","",IF(E7462="weekly",7,IF(E7462="fortnightly",14,IF(E7462="monthly",DATE(IF(MONTH(H7462)=12,YEAR(H7462)+1,YEAR(H7462)),VLOOKUP(MONTH(H7462),index!$D$2:$G$13,2,0),DAY(H7462)),
IF(E7462="quarterly",DATE(IF(MONTH(H7462)&gt;=10,YEAR(H7462)+1,YEAR(H7462)),VLOOKUP(MONTH(H7462),index!$D$2:$G$13,3,0),DAY(H7462)),
IF(E7462="halfyearly",DATE(IF(MONTH(H7462)&gt;=7,YEAR(H7462)+1,YEAR(H7462)),VLOOKUP(MONTH(H7462),index!$D$2:$G$13,4,0),DAY(H7462)),
DATE(YEAR(H7462)+1,MONTH(H7462),DAY(H7462)))))-H7462))+H7462)</f>
        <v/>
      </c>
      <c r="J7462" s="9" t="str">
        <f t="shared" si="718"/>
        <v/>
      </c>
      <c r="K7462" s="11" t="str">
        <f t="shared" si="719"/>
        <v/>
      </c>
      <c r="L7462" s="11" t="str">
        <f t="shared" si="720"/>
        <v/>
      </c>
      <c r="M7462" s="11" t="str">
        <f>IF(A7462="","",VLOOKUP(E7462,index!$A$1:$B$6,2,0)*K7462*G7462)</f>
        <v/>
      </c>
      <c r="N7462" s="11" t="str">
        <f>IF(A7462="","",-PMT(G7462*VLOOKUP(E7462,index!$A$1:$B$6,2,0),C7462,F7462,0,0))</f>
        <v/>
      </c>
      <c r="O7462" s="11" t="str">
        <f t="shared" si="721"/>
        <v/>
      </c>
      <c r="P7462" s="11" t="str">
        <f t="shared" si="716"/>
        <v/>
      </c>
    </row>
    <row r="7463" spans="1:16" x14ac:dyDescent="0.25">
      <c r="A7463" s="9" t="str">
        <f>IF(A7462="","",IF(B7462&lt;C7462,A7462,IF(A7462=MAX('entry data'!$B$8:$B$507),"",A7462+1)))</f>
        <v/>
      </c>
      <c r="B7463" s="9" t="str">
        <f t="shared" si="717"/>
        <v/>
      </c>
      <c r="C7463" s="9" t="str">
        <f>IF(ISERROR(VLOOKUP(A7463,'entry data'!B:G,6,0)),"",VLOOKUP(A7463,'entry data'!B:G,6,0))</f>
        <v/>
      </c>
      <c r="D7463" s="9" t="str">
        <f>IF(ISERROR(VLOOKUP(A7463,'entry data'!B:C,2,0)),"",VLOOKUP(A7463,'entry data'!B:C,2,0))</f>
        <v/>
      </c>
      <c r="E7463" s="9" t="str">
        <f>IF(ISERROR(VLOOKUP(A7463,'entry data'!B:E,4,0)),"",VLOOKUP(A7463,'entry data'!B:E,4,0))</f>
        <v/>
      </c>
      <c r="F7463" s="11" t="str">
        <f>IF(A7463="","",IF(ISERROR(VLOOKUP(A7463,'entry data'!B:F,5,0)),"",VLOOKUP(A7463,'entry data'!B:F,5,0)))</f>
        <v/>
      </c>
      <c r="G7463" s="12" t="str">
        <f>IF(A7463="","",IF(ISERROR(VLOOKUP(A7463,'entry data'!B:I,8,0)),"",VLOOKUP(A7463,'entry data'!B:I,7,0)))</f>
        <v/>
      </c>
      <c r="H7463" s="13" t="str">
        <f>IF(A7463="","",IF(B7463=1,VLOOKUP(A7463,'entry data'!B:D,3,0),I7462))</f>
        <v/>
      </c>
      <c r="I7463" s="14" t="str">
        <f>IF(A7463="","",IF(E7463="weekly",7,IF(E7463="fortnightly",14,IF(E7463="monthly",DATE(IF(MONTH(H7463)=12,YEAR(H7463)+1,YEAR(H7463)),VLOOKUP(MONTH(H7463),index!$D$2:$G$13,2,0),DAY(H7463)),
IF(E7463="quarterly",DATE(IF(MONTH(H7463)&gt;=10,YEAR(H7463)+1,YEAR(H7463)),VLOOKUP(MONTH(H7463),index!$D$2:$G$13,3,0),DAY(H7463)),
IF(E7463="halfyearly",DATE(IF(MONTH(H7463)&gt;=7,YEAR(H7463)+1,YEAR(H7463)),VLOOKUP(MONTH(H7463),index!$D$2:$G$13,4,0),DAY(H7463)),
DATE(YEAR(H7463)+1,MONTH(H7463),DAY(H7463)))))-H7463))+H7463)</f>
        <v/>
      </c>
      <c r="J7463" s="9" t="str">
        <f t="shared" si="718"/>
        <v/>
      </c>
      <c r="K7463" s="11" t="str">
        <f t="shared" si="719"/>
        <v/>
      </c>
      <c r="L7463" s="11" t="str">
        <f t="shared" si="720"/>
        <v/>
      </c>
      <c r="M7463" s="11" t="str">
        <f>IF(A7463="","",VLOOKUP(E7463,index!$A$1:$B$6,2,0)*K7463*G7463)</f>
        <v/>
      </c>
      <c r="N7463" s="11" t="str">
        <f>IF(A7463="","",-PMT(G7463*VLOOKUP(E7463,index!$A$1:$B$6,2,0),C7463,F7463,0,0))</f>
        <v/>
      </c>
      <c r="O7463" s="11" t="str">
        <f t="shared" si="721"/>
        <v/>
      </c>
      <c r="P7463" s="11" t="str">
        <f t="shared" si="716"/>
        <v/>
      </c>
    </row>
    <row r="7464" spans="1:16" x14ac:dyDescent="0.25">
      <c r="A7464" s="9" t="str">
        <f>IF(A7463="","",IF(B7463&lt;C7463,A7463,IF(A7463=MAX('entry data'!$B$8:$B$507),"",A7463+1)))</f>
        <v/>
      </c>
      <c r="B7464" s="9" t="str">
        <f t="shared" si="717"/>
        <v/>
      </c>
      <c r="C7464" s="9" t="str">
        <f>IF(ISERROR(VLOOKUP(A7464,'entry data'!B:G,6,0)),"",VLOOKUP(A7464,'entry data'!B:G,6,0))</f>
        <v/>
      </c>
      <c r="D7464" s="9" t="str">
        <f>IF(ISERROR(VLOOKUP(A7464,'entry data'!B:C,2,0)),"",VLOOKUP(A7464,'entry data'!B:C,2,0))</f>
        <v/>
      </c>
      <c r="E7464" s="9" t="str">
        <f>IF(ISERROR(VLOOKUP(A7464,'entry data'!B:E,4,0)),"",VLOOKUP(A7464,'entry data'!B:E,4,0))</f>
        <v/>
      </c>
      <c r="F7464" s="11" t="str">
        <f>IF(A7464="","",IF(ISERROR(VLOOKUP(A7464,'entry data'!B:F,5,0)),"",VLOOKUP(A7464,'entry data'!B:F,5,0)))</f>
        <v/>
      </c>
      <c r="G7464" s="12" t="str">
        <f>IF(A7464="","",IF(ISERROR(VLOOKUP(A7464,'entry data'!B:I,8,0)),"",VLOOKUP(A7464,'entry data'!B:I,7,0)))</f>
        <v/>
      </c>
      <c r="H7464" s="13" t="str">
        <f>IF(A7464="","",IF(B7464=1,VLOOKUP(A7464,'entry data'!B:D,3,0),I7463))</f>
        <v/>
      </c>
      <c r="I7464" s="14" t="str">
        <f>IF(A7464="","",IF(E7464="weekly",7,IF(E7464="fortnightly",14,IF(E7464="monthly",DATE(IF(MONTH(H7464)=12,YEAR(H7464)+1,YEAR(H7464)),VLOOKUP(MONTH(H7464),index!$D$2:$G$13,2,0),DAY(H7464)),
IF(E7464="quarterly",DATE(IF(MONTH(H7464)&gt;=10,YEAR(H7464)+1,YEAR(H7464)),VLOOKUP(MONTH(H7464),index!$D$2:$G$13,3,0),DAY(H7464)),
IF(E7464="halfyearly",DATE(IF(MONTH(H7464)&gt;=7,YEAR(H7464)+1,YEAR(H7464)),VLOOKUP(MONTH(H7464),index!$D$2:$G$13,4,0),DAY(H7464)),
DATE(YEAR(H7464)+1,MONTH(H7464),DAY(H7464)))))-H7464))+H7464)</f>
        <v/>
      </c>
      <c r="J7464" s="9" t="str">
        <f t="shared" si="718"/>
        <v/>
      </c>
      <c r="K7464" s="11" t="str">
        <f t="shared" si="719"/>
        <v/>
      </c>
      <c r="L7464" s="11" t="str">
        <f t="shared" si="720"/>
        <v/>
      </c>
      <c r="M7464" s="11" t="str">
        <f>IF(A7464="","",VLOOKUP(E7464,index!$A$1:$B$6,2,0)*K7464*G7464)</f>
        <v/>
      </c>
      <c r="N7464" s="11" t="str">
        <f>IF(A7464="","",-PMT(G7464*VLOOKUP(E7464,index!$A$1:$B$6,2,0),C7464,F7464,0,0))</f>
        <v/>
      </c>
      <c r="O7464" s="11" t="str">
        <f t="shared" si="721"/>
        <v/>
      </c>
      <c r="P7464" s="11" t="str">
        <f t="shared" si="716"/>
        <v/>
      </c>
    </row>
    <row r="7465" spans="1:16" x14ac:dyDescent="0.25">
      <c r="A7465" s="9" t="str">
        <f>IF(A7464="","",IF(B7464&lt;C7464,A7464,IF(A7464=MAX('entry data'!$B$8:$B$507),"",A7464+1)))</f>
        <v/>
      </c>
      <c r="B7465" s="9" t="str">
        <f t="shared" si="717"/>
        <v/>
      </c>
      <c r="C7465" s="9" t="str">
        <f>IF(ISERROR(VLOOKUP(A7465,'entry data'!B:G,6,0)),"",VLOOKUP(A7465,'entry data'!B:G,6,0))</f>
        <v/>
      </c>
      <c r="D7465" s="9" t="str">
        <f>IF(ISERROR(VLOOKUP(A7465,'entry data'!B:C,2,0)),"",VLOOKUP(A7465,'entry data'!B:C,2,0))</f>
        <v/>
      </c>
      <c r="E7465" s="9" t="str">
        <f>IF(ISERROR(VLOOKUP(A7465,'entry data'!B:E,4,0)),"",VLOOKUP(A7465,'entry data'!B:E,4,0))</f>
        <v/>
      </c>
      <c r="F7465" s="11" t="str">
        <f>IF(A7465="","",IF(ISERROR(VLOOKUP(A7465,'entry data'!B:F,5,0)),"",VLOOKUP(A7465,'entry data'!B:F,5,0)))</f>
        <v/>
      </c>
      <c r="G7465" s="12" t="str">
        <f>IF(A7465="","",IF(ISERROR(VLOOKUP(A7465,'entry data'!B:I,8,0)),"",VLOOKUP(A7465,'entry data'!B:I,7,0)))</f>
        <v/>
      </c>
      <c r="H7465" s="13" t="str">
        <f>IF(A7465="","",IF(B7465=1,VLOOKUP(A7465,'entry data'!B:D,3,0),I7464))</f>
        <v/>
      </c>
      <c r="I7465" s="14" t="str">
        <f>IF(A7465="","",IF(E7465="weekly",7,IF(E7465="fortnightly",14,IF(E7465="monthly",DATE(IF(MONTH(H7465)=12,YEAR(H7465)+1,YEAR(H7465)),VLOOKUP(MONTH(H7465),index!$D$2:$G$13,2,0),DAY(H7465)),
IF(E7465="quarterly",DATE(IF(MONTH(H7465)&gt;=10,YEAR(H7465)+1,YEAR(H7465)),VLOOKUP(MONTH(H7465),index!$D$2:$G$13,3,0),DAY(H7465)),
IF(E7465="halfyearly",DATE(IF(MONTH(H7465)&gt;=7,YEAR(H7465)+1,YEAR(H7465)),VLOOKUP(MONTH(H7465),index!$D$2:$G$13,4,0),DAY(H7465)),
DATE(YEAR(H7465)+1,MONTH(H7465),DAY(H7465)))))-H7465))+H7465)</f>
        <v/>
      </c>
      <c r="J7465" s="9" t="str">
        <f t="shared" si="718"/>
        <v/>
      </c>
      <c r="K7465" s="11" t="str">
        <f t="shared" si="719"/>
        <v/>
      </c>
      <c r="L7465" s="11" t="str">
        <f t="shared" si="720"/>
        <v/>
      </c>
      <c r="M7465" s="11" t="str">
        <f>IF(A7465="","",VLOOKUP(E7465,index!$A$1:$B$6,2,0)*K7465*G7465)</f>
        <v/>
      </c>
      <c r="N7465" s="11" t="str">
        <f>IF(A7465="","",-PMT(G7465*VLOOKUP(E7465,index!$A$1:$B$6,2,0),C7465,F7465,0,0))</f>
        <v/>
      </c>
      <c r="O7465" s="11" t="str">
        <f t="shared" si="721"/>
        <v/>
      </c>
      <c r="P7465" s="11" t="str">
        <f t="shared" si="716"/>
        <v/>
      </c>
    </row>
    <row r="7466" spans="1:16" x14ac:dyDescent="0.25">
      <c r="A7466" s="9" t="str">
        <f>IF(A7465="","",IF(B7465&lt;C7465,A7465,IF(A7465=MAX('entry data'!$B$8:$B$507),"",A7465+1)))</f>
        <v/>
      </c>
      <c r="B7466" s="9" t="str">
        <f t="shared" si="717"/>
        <v/>
      </c>
      <c r="C7466" s="9" t="str">
        <f>IF(ISERROR(VLOOKUP(A7466,'entry data'!B:G,6,0)),"",VLOOKUP(A7466,'entry data'!B:G,6,0))</f>
        <v/>
      </c>
      <c r="D7466" s="9" t="str">
        <f>IF(ISERROR(VLOOKUP(A7466,'entry data'!B:C,2,0)),"",VLOOKUP(A7466,'entry data'!B:C,2,0))</f>
        <v/>
      </c>
      <c r="E7466" s="9" t="str">
        <f>IF(ISERROR(VLOOKUP(A7466,'entry data'!B:E,4,0)),"",VLOOKUP(A7466,'entry data'!B:E,4,0))</f>
        <v/>
      </c>
      <c r="F7466" s="11" t="str">
        <f>IF(A7466="","",IF(ISERROR(VLOOKUP(A7466,'entry data'!B:F,5,0)),"",VLOOKUP(A7466,'entry data'!B:F,5,0)))</f>
        <v/>
      </c>
      <c r="G7466" s="12" t="str">
        <f>IF(A7466="","",IF(ISERROR(VLOOKUP(A7466,'entry data'!B:I,8,0)),"",VLOOKUP(A7466,'entry data'!B:I,7,0)))</f>
        <v/>
      </c>
      <c r="H7466" s="13" t="str">
        <f>IF(A7466="","",IF(B7466=1,VLOOKUP(A7466,'entry data'!B:D,3,0),I7465))</f>
        <v/>
      </c>
      <c r="I7466" s="14" t="str">
        <f>IF(A7466="","",IF(E7466="weekly",7,IF(E7466="fortnightly",14,IF(E7466="monthly",DATE(IF(MONTH(H7466)=12,YEAR(H7466)+1,YEAR(H7466)),VLOOKUP(MONTH(H7466),index!$D$2:$G$13,2,0),DAY(H7466)),
IF(E7466="quarterly",DATE(IF(MONTH(H7466)&gt;=10,YEAR(H7466)+1,YEAR(H7466)),VLOOKUP(MONTH(H7466),index!$D$2:$G$13,3,0),DAY(H7466)),
IF(E7466="halfyearly",DATE(IF(MONTH(H7466)&gt;=7,YEAR(H7466)+1,YEAR(H7466)),VLOOKUP(MONTH(H7466),index!$D$2:$G$13,4,0),DAY(H7466)),
DATE(YEAR(H7466)+1,MONTH(H7466),DAY(H7466)))))-H7466))+H7466)</f>
        <v/>
      </c>
      <c r="J7466" s="9" t="str">
        <f t="shared" si="718"/>
        <v/>
      </c>
      <c r="K7466" s="11" t="str">
        <f t="shared" si="719"/>
        <v/>
      </c>
      <c r="L7466" s="11" t="str">
        <f t="shared" si="720"/>
        <v/>
      </c>
      <c r="M7466" s="11" t="str">
        <f>IF(A7466="","",VLOOKUP(E7466,index!$A$1:$B$6,2,0)*K7466*G7466)</f>
        <v/>
      </c>
      <c r="N7466" s="11" t="str">
        <f>IF(A7466="","",-PMT(G7466*VLOOKUP(E7466,index!$A$1:$B$6,2,0),C7466,F7466,0,0))</f>
        <v/>
      </c>
      <c r="O7466" s="11" t="str">
        <f t="shared" si="721"/>
        <v/>
      </c>
      <c r="P7466" s="11" t="str">
        <f t="shared" si="716"/>
        <v/>
      </c>
    </row>
    <row r="7467" spans="1:16" x14ac:dyDescent="0.25">
      <c r="A7467" s="9" t="str">
        <f>IF(A7466="","",IF(B7466&lt;C7466,A7466,IF(A7466=MAX('entry data'!$B$8:$B$507),"",A7466+1)))</f>
        <v/>
      </c>
      <c r="B7467" s="9" t="str">
        <f t="shared" si="717"/>
        <v/>
      </c>
      <c r="C7467" s="9" t="str">
        <f>IF(ISERROR(VLOOKUP(A7467,'entry data'!B:G,6,0)),"",VLOOKUP(A7467,'entry data'!B:G,6,0))</f>
        <v/>
      </c>
      <c r="D7467" s="9" t="str">
        <f>IF(ISERROR(VLOOKUP(A7467,'entry data'!B:C,2,0)),"",VLOOKUP(A7467,'entry data'!B:C,2,0))</f>
        <v/>
      </c>
      <c r="E7467" s="9" t="str">
        <f>IF(ISERROR(VLOOKUP(A7467,'entry data'!B:E,4,0)),"",VLOOKUP(A7467,'entry data'!B:E,4,0))</f>
        <v/>
      </c>
      <c r="F7467" s="11" t="str">
        <f>IF(A7467="","",IF(ISERROR(VLOOKUP(A7467,'entry data'!B:F,5,0)),"",VLOOKUP(A7467,'entry data'!B:F,5,0)))</f>
        <v/>
      </c>
      <c r="G7467" s="12" t="str">
        <f>IF(A7467="","",IF(ISERROR(VLOOKUP(A7467,'entry data'!B:I,8,0)),"",VLOOKUP(A7467,'entry data'!B:I,7,0)))</f>
        <v/>
      </c>
      <c r="H7467" s="13" t="str">
        <f>IF(A7467="","",IF(B7467=1,VLOOKUP(A7467,'entry data'!B:D,3,0),I7466))</f>
        <v/>
      </c>
      <c r="I7467" s="14" t="str">
        <f>IF(A7467="","",IF(E7467="weekly",7,IF(E7467="fortnightly",14,IF(E7467="monthly",DATE(IF(MONTH(H7467)=12,YEAR(H7467)+1,YEAR(H7467)),VLOOKUP(MONTH(H7467),index!$D$2:$G$13,2,0),DAY(H7467)),
IF(E7467="quarterly",DATE(IF(MONTH(H7467)&gt;=10,YEAR(H7467)+1,YEAR(H7467)),VLOOKUP(MONTH(H7467),index!$D$2:$G$13,3,0),DAY(H7467)),
IF(E7467="halfyearly",DATE(IF(MONTH(H7467)&gt;=7,YEAR(H7467)+1,YEAR(H7467)),VLOOKUP(MONTH(H7467),index!$D$2:$G$13,4,0),DAY(H7467)),
DATE(YEAR(H7467)+1,MONTH(H7467),DAY(H7467)))))-H7467))+H7467)</f>
        <v/>
      </c>
      <c r="J7467" s="9" t="str">
        <f t="shared" si="718"/>
        <v/>
      </c>
      <c r="K7467" s="11" t="str">
        <f t="shared" si="719"/>
        <v/>
      </c>
      <c r="L7467" s="11" t="str">
        <f t="shared" si="720"/>
        <v/>
      </c>
      <c r="M7467" s="11" t="str">
        <f>IF(A7467="","",VLOOKUP(E7467,index!$A$1:$B$6,2,0)*K7467*G7467)</f>
        <v/>
      </c>
      <c r="N7467" s="11" t="str">
        <f>IF(A7467="","",-PMT(G7467*VLOOKUP(E7467,index!$A$1:$B$6,2,0),C7467,F7467,0,0))</f>
        <v/>
      </c>
      <c r="O7467" s="11" t="str">
        <f t="shared" si="721"/>
        <v/>
      </c>
      <c r="P7467" s="11" t="str">
        <f t="shared" si="716"/>
        <v/>
      </c>
    </row>
    <row r="7468" spans="1:16" x14ac:dyDescent="0.25">
      <c r="A7468" s="9" t="str">
        <f>IF(A7467="","",IF(B7467&lt;C7467,A7467,IF(A7467=MAX('entry data'!$B$8:$B$507),"",A7467+1)))</f>
        <v/>
      </c>
      <c r="B7468" s="9" t="str">
        <f t="shared" si="717"/>
        <v/>
      </c>
      <c r="C7468" s="9" t="str">
        <f>IF(ISERROR(VLOOKUP(A7468,'entry data'!B:G,6,0)),"",VLOOKUP(A7468,'entry data'!B:G,6,0))</f>
        <v/>
      </c>
      <c r="D7468" s="9" t="str">
        <f>IF(ISERROR(VLOOKUP(A7468,'entry data'!B:C,2,0)),"",VLOOKUP(A7468,'entry data'!B:C,2,0))</f>
        <v/>
      </c>
      <c r="E7468" s="9" t="str">
        <f>IF(ISERROR(VLOOKUP(A7468,'entry data'!B:E,4,0)),"",VLOOKUP(A7468,'entry data'!B:E,4,0))</f>
        <v/>
      </c>
      <c r="F7468" s="11" t="str">
        <f>IF(A7468="","",IF(ISERROR(VLOOKUP(A7468,'entry data'!B:F,5,0)),"",VLOOKUP(A7468,'entry data'!B:F,5,0)))</f>
        <v/>
      </c>
      <c r="G7468" s="12" t="str">
        <f>IF(A7468="","",IF(ISERROR(VLOOKUP(A7468,'entry data'!B:I,8,0)),"",VLOOKUP(A7468,'entry data'!B:I,7,0)))</f>
        <v/>
      </c>
      <c r="H7468" s="13" t="str">
        <f>IF(A7468="","",IF(B7468=1,VLOOKUP(A7468,'entry data'!B:D,3,0),I7467))</f>
        <v/>
      </c>
      <c r="I7468" s="14" t="str">
        <f>IF(A7468="","",IF(E7468="weekly",7,IF(E7468="fortnightly",14,IF(E7468="monthly",DATE(IF(MONTH(H7468)=12,YEAR(H7468)+1,YEAR(H7468)),VLOOKUP(MONTH(H7468),index!$D$2:$G$13,2,0),DAY(H7468)),
IF(E7468="quarterly",DATE(IF(MONTH(H7468)&gt;=10,YEAR(H7468)+1,YEAR(H7468)),VLOOKUP(MONTH(H7468),index!$D$2:$G$13,3,0),DAY(H7468)),
IF(E7468="halfyearly",DATE(IF(MONTH(H7468)&gt;=7,YEAR(H7468)+1,YEAR(H7468)),VLOOKUP(MONTH(H7468),index!$D$2:$G$13,4,0),DAY(H7468)),
DATE(YEAR(H7468)+1,MONTH(H7468),DAY(H7468)))))-H7468))+H7468)</f>
        <v/>
      </c>
      <c r="J7468" s="9" t="str">
        <f t="shared" si="718"/>
        <v/>
      </c>
      <c r="K7468" s="11" t="str">
        <f t="shared" si="719"/>
        <v/>
      </c>
      <c r="L7468" s="11" t="str">
        <f t="shared" si="720"/>
        <v/>
      </c>
      <c r="M7468" s="11" t="str">
        <f>IF(A7468="","",VLOOKUP(E7468,index!$A$1:$B$6,2,0)*K7468*G7468)</f>
        <v/>
      </c>
      <c r="N7468" s="11" t="str">
        <f>IF(A7468="","",-PMT(G7468*VLOOKUP(E7468,index!$A$1:$B$6,2,0),C7468,F7468,0,0))</f>
        <v/>
      </c>
      <c r="O7468" s="11" t="str">
        <f t="shared" si="721"/>
        <v/>
      </c>
      <c r="P7468" s="11" t="str">
        <f t="shared" si="716"/>
        <v/>
      </c>
    </row>
    <row r="7469" spans="1:16" x14ac:dyDescent="0.25">
      <c r="A7469" s="9" t="str">
        <f>IF(A7468="","",IF(B7468&lt;C7468,A7468,IF(A7468=MAX('entry data'!$B$8:$B$507),"",A7468+1)))</f>
        <v/>
      </c>
      <c r="B7469" s="9" t="str">
        <f t="shared" si="717"/>
        <v/>
      </c>
      <c r="C7469" s="9" t="str">
        <f>IF(ISERROR(VLOOKUP(A7469,'entry data'!B:G,6,0)),"",VLOOKUP(A7469,'entry data'!B:G,6,0))</f>
        <v/>
      </c>
      <c r="D7469" s="9" t="str">
        <f>IF(ISERROR(VLOOKUP(A7469,'entry data'!B:C,2,0)),"",VLOOKUP(A7469,'entry data'!B:C,2,0))</f>
        <v/>
      </c>
      <c r="E7469" s="9" t="str">
        <f>IF(ISERROR(VLOOKUP(A7469,'entry data'!B:E,4,0)),"",VLOOKUP(A7469,'entry data'!B:E,4,0))</f>
        <v/>
      </c>
      <c r="F7469" s="11" t="str">
        <f>IF(A7469="","",IF(ISERROR(VLOOKUP(A7469,'entry data'!B:F,5,0)),"",VLOOKUP(A7469,'entry data'!B:F,5,0)))</f>
        <v/>
      </c>
      <c r="G7469" s="12" t="str">
        <f>IF(A7469="","",IF(ISERROR(VLOOKUP(A7469,'entry data'!B:I,8,0)),"",VLOOKUP(A7469,'entry data'!B:I,7,0)))</f>
        <v/>
      </c>
      <c r="H7469" s="13" t="str">
        <f>IF(A7469="","",IF(B7469=1,VLOOKUP(A7469,'entry data'!B:D,3,0),I7468))</f>
        <v/>
      </c>
      <c r="I7469" s="14" t="str">
        <f>IF(A7469="","",IF(E7469="weekly",7,IF(E7469="fortnightly",14,IF(E7469="monthly",DATE(IF(MONTH(H7469)=12,YEAR(H7469)+1,YEAR(H7469)),VLOOKUP(MONTH(H7469),index!$D$2:$G$13,2,0),DAY(H7469)),
IF(E7469="quarterly",DATE(IF(MONTH(H7469)&gt;=10,YEAR(H7469)+1,YEAR(H7469)),VLOOKUP(MONTH(H7469),index!$D$2:$G$13,3,0),DAY(H7469)),
IF(E7469="halfyearly",DATE(IF(MONTH(H7469)&gt;=7,YEAR(H7469)+1,YEAR(H7469)),VLOOKUP(MONTH(H7469),index!$D$2:$G$13,4,0),DAY(H7469)),
DATE(YEAR(H7469)+1,MONTH(H7469),DAY(H7469)))))-H7469))+H7469)</f>
        <v/>
      </c>
      <c r="J7469" s="9" t="str">
        <f t="shared" si="718"/>
        <v/>
      </c>
      <c r="K7469" s="11" t="str">
        <f t="shared" si="719"/>
        <v/>
      </c>
      <c r="L7469" s="11" t="str">
        <f t="shared" si="720"/>
        <v/>
      </c>
      <c r="M7469" s="11" t="str">
        <f>IF(A7469="","",VLOOKUP(E7469,index!$A$1:$B$6,2,0)*K7469*G7469)</f>
        <v/>
      </c>
      <c r="N7469" s="11" t="str">
        <f>IF(A7469="","",-PMT(G7469*VLOOKUP(E7469,index!$A$1:$B$6,2,0),C7469,F7469,0,0))</f>
        <v/>
      </c>
      <c r="O7469" s="11" t="str">
        <f t="shared" si="721"/>
        <v/>
      </c>
      <c r="P7469" s="11" t="str">
        <f t="shared" si="716"/>
        <v/>
      </c>
    </row>
    <row r="7470" spans="1:16" x14ac:dyDescent="0.25">
      <c r="A7470" s="9" t="str">
        <f>IF(A7469="","",IF(B7469&lt;C7469,A7469,IF(A7469=MAX('entry data'!$B$8:$B$507),"",A7469+1)))</f>
        <v/>
      </c>
      <c r="B7470" s="9" t="str">
        <f t="shared" si="717"/>
        <v/>
      </c>
      <c r="C7470" s="9" t="str">
        <f>IF(ISERROR(VLOOKUP(A7470,'entry data'!B:G,6,0)),"",VLOOKUP(A7470,'entry data'!B:G,6,0))</f>
        <v/>
      </c>
      <c r="D7470" s="9" t="str">
        <f>IF(ISERROR(VLOOKUP(A7470,'entry data'!B:C,2,0)),"",VLOOKUP(A7470,'entry data'!B:C,2,0))</f>
        <v/>
      </c>
      <c r="E7470" s="9" t="str">
        <f>IF(ISERROR(VLOOKUP(A7470,'entry data'!B:E,4,0)),"",VLOOKUP(A7470,'entry data'!B:E,4,0))</f>
        <v/>
      </c>
      <c r="F7470" s="11" t="str">
        <f>IF(A7470="","",IF(ISERROR(VLOOKUP(A7470,'entry data'!B:F,5,0)),"",VLOOKUP(A7470,'entry data'!B:F,5,0)))</f>
        <v/>
      </c>
      <c r="G7470" s="12" t="str">
        <f>IF(A7470="","",IF(ISERROR(VLOOKUP(A7470,'entry data'!B:I,8,0)),"",VLOOKUP(A7470,'entry data'!B:I,7,0)))</f>
        <v/>
      </c>
      <c r="H7470" s="13" t="str">
        <f>IF(A7470="","",IF(B7470=1,VLOOKUP(A7470,'entry data'!B:D,3,0),I7469))</f>
        <v/>
      </c>
      <c r="I7470" s="14" t="str">
        <f>IF(A7470="","",IF(E7470="weekly",7,IF(E7470="fortnightly",14,IF(E7470="monthly",DATE(IF(MONTH(H7470)=12,YEAR(H7470)+1,YEAR(H7470)),VLOOKUP(MONTH(H7470),index!$D$2:$G$13,2,0),DAY(H7470)),
IF(E7470="quarterly",DATE(IF(MONTH(H7470)&gt;=10,YEAR(H7470)+1,YEAR(H7470)),VLOOKUP(MONTH(H7470),index!$D$2:$G$13,3,0),DAY(H7470)),
IF(E7470="halfyearly",DATE(IF(MONTH(H7470)&gt;=7,YEAR(H7470)+1,YEAR(H7470)),VLOOKUP(MONTH(H7470),index!$D$2:$G$13,4,0),DAY(H7470)),
DATE(YEAR(H7470)+1,MONTH(H7470),DAY(H7470)))))-H7470))+H7470)</f>
        <v/>
      </c>
      <c r="J7470" s="9" t="str">
        <f t="shared" si="718"/>
        <v/>
      </c>
      <c r="K7470" s="11" t="str">
        <f t="shared" si="719"/>
        <v/>
      </c>
      <c r="L7470" s="11" t="str">
        <f t="shared" si="720"/>
        <v/>
      </c>
      <c r="M7470" s="11" t="str">
        <f>IF(A7470="","",VLOOKUP(E7470,index!$A$1:$B$6,2,0)*K7470*G7470)</f>
        <v/>
      </c>
      <c r="N7470" s="11" t="str">
        <f>IF(A7470="","",-PMT(G7470*VLOOKUP(E7470,index!$A$1:$B$6,2,0),C7470,F7470,0,0))</f>
        <v/>
      </c>
      <c r="O7470" s="11" t="str">
        <f t="shared" si="721"/>
        <v/>
      </c>
      <c r="P7470" s="11" t="str">
        <f t="shared" si="716"/>
        <v/>
      </c>
    </row>
    <row r="7471" spans="1:16" x14ac:dyDescent="0.25">
      <c r="A7471" s="9" t="str">
        <f>IF(A7470="","",IF(B7470&lt;C7470,A7470,IF(A7470=MAX('entry data'!$B$8:$B$507),"",A7470+1)))</f>
        <v/>
      </c>
      <c r="B7471" s="9" t="str">
        <f t="shared" si="717"/>
        <v/>
      </c>
      <c r="C7471" s="9" t="str">
        <f>IF(ISERROR(VLOOKUP(A7471,'entry data'!B:G,6,0)),"",VLOOKUP(A7471,'entry data'!B:G,6,0))</f>
        <v/>
      </c>
      <c r="D7471" s="9" t="str">
        <f>IF(ISERROR(VLOOKUP(A7471,'entry data'!B:C,2,0)),"",VLOOKUP(A7471,'entry data'!B:C,2,0))</f>
        <v/>
      </c>
      <c r="E7471" s="9" t="str">
        <f>IF(ISERROR(VLOOKUP(A7471,'entry data'!B:E,4,0)),"",VLOOKUP(A7471,'entry data'!B:E,4,0))</f>
        <v/>
      </c>
      <c r="F7471" s="11" t="str">
        <f>IF(A7471="","",IF(ISERROR(VLOOKUP(A7471,'entry data'!B:F,5,0)),"",VLOOKUP(A7471,'entry data'!B:F,5,0)))</f>
        <v/>
      </c>
      <c r="G7471" s="12" t="str">
        <f>IF(A7471="","",IF(ISERROR(VLOOKUP(A7471,'entry data'!B:I,8,0)),"",VLOOKUP(A7471,'entry data'!B:I,7,0)))</f>
        <v/>
      </c>
      <c r="H7471" s="13" t="str">
        <f>IF(A7471="","",IF(B7471=1,VLOOKUP(A7471,'entry data'!B:D,3,0),I7470))</f>
        <v/>
      </c>
      <c r="I7471" s="14" t="str">
        <f>IF(A7471="","",IF(E7471="weekly",7,IF(E7471="fortnightly",14,IF(E7471="monthly",DATE(IF(MONTH(H7471)=12,YEAR(H7471)+1,YEAR(H7471)),VLOOKUP(MONTH(H7471),index!$D$2:$G$13,2,0),DAY(H7471)),
IF(E7471="quarterly",DATE(IF(MONTH(H7471)&gt;=10,YEAR(H7471)+1,YEAR(H7471)),VLOOKUP(MONTH(H7471),index!$D$2:$G$13,3,0),DAY(H7471)),
IF(E7471="halfyearly",DATE(IF(MONTH(H7471)&gt;=7,YEAR(H7471)+1,YEAR(H7471)),VLOOKUP(MONTH(H7471),index!$D$2:$G$13,4,0),DAY(H7471)),
DATE(YEAR(H7471)+1,MONTH(H7471),DAY(H7471)))))-H7471))+H7471)</f>
        <v/>
      </c>
      <c r="J7471" s="9" t="str">
        <f t="shared" si="718"/>
        <v/>
      </c>
      <c r="K7471" s="11" t="str">
        <f t="shared" si="719"/>
        <v/>
      </c>
      <c r="L7471" s="11" t="str">
        <f t="shared" si="720"/>
        <v/>
      </c>
      <c r="M7471" s="11" t="str">
        <f>IF(A7471="","",VLOOKUP(E7471,index!$A$1:$B$6,2,0)*K7471*G7471)</f>
        <v/>
      </c>
      <c r="N7471" s="11" t="str">
        <f>IF(A7471="","",-PMT(G7471*VLOOKUP(E7471,index!$A$1:$B$6,2,0),C7471,F7471,0,0))</f>
        <v/>
      </c>
      <c r="O7471" s="11" t="str">
        <f t="shared" si="721"/>
        <v/>
      </c>
      <c r="P7471" s="11" t="str">
        <f t="shared" si="716"/>
        <v/>
      </c>
    </row>
    <row r="7472" spans="1:16" x14ac:dyDescent="0.25">
      <c r="A7472" s="9" t="str">
        <f>IF(A7471="","",IF(B7471&lt;C7471,A7471,IF(A7471=MAX('entry data'!$B$8:$B$507),"",A7471+1)))</f>
        <v/>
      </c>
      <c r="B7472" s="9" t="str">
        <f t="shared" si="717"/>
        <v/>
      </c>
      <c r="C7472" s="9" t="str">
        <f>IF(ISERROR(VLOOKUP(A7472,'entry data'!B:G,6,0)),"",VLOOKUP(A7472,'entry data'!B:G,6,0))</f>
        <v/>
      </c>
      <c r="D7472" s="9" t="str">
        <f>IF(ISERROR(VLOOKUP(A7472,'entry data'!B:C,2,0)),"",VLOOKUP(A7472,'entry data'!B:C,2,0))</f>
        <v/>
      </c>
      <c r="E7472" s="9" t="str">
        <f>IF(ISERROR(VLOOKUP(A7472,'entry data'!B:E,4,0)),"",VLOOKUP(A7472,'entry data'!B:E,4,0))</f>
        <v/>
      </c>
      <c r="F7472" s="11" t="str">
        <f>IF(A7472="","",IF(ISERROR(VLOOKUP(A7472,'entry data'!B:F,5,0)),"",VLOOKUP(A7472,'entry data'!B:F,5,0)))</f>
        <v/>
      </c>
      <c r="G7472" s="12" t="str">
        <f>IF(A7472="","",IF(ISERROR(VLOOKUP(A7472,'entry data'!B:I,8,0)),"",VLOOKUP(A7472,'entry data'!B:I,7,0)))</f>
        <v/>
      </c>
      <c r="H7472" s="13" t="str">
        <f>IF(A7472="","",IF(B7472=1,VLOOKUP(A7472,'entry data'!B:D,3,0),I7471))</f>
        <v/>
      </c>
      <c r="I7472" s="14" t="str">
        <f>IF(A7472="","",IF(E7472="weekly",7,IF(E7472="fortnightly",14,IF(E7472="monthly",DATE(IF(MONTH(H7472)=12,YEAR(H7472)+1,YEAR(H7472)),VLOOKUP(MONTH(H7472),index!$D$2:$G$13,2,0),DAY(H7472)),
IF(E7472="quarterly",DATE(IF(MONTH(H7472)&gt;=10,YEAR(H7472)+1,YEAR(H7472)),VLOOKUP(MONTH(H7472),index!$D$2:$G$13,3,0),DAY(H7472)),
IF(E7472="halfyearly",DATE(IF(MONTH(H7472)&gt;=7,YEAR(H7472)+1,YEAR(H7472)),VLOOKUP(MONTH(H7472),index!$D$2:$G$13,4,0),DAY(H7472)),
DATE(YEAR(H7472)+1,MONTH(H7472),DAY(H7472)))))-H7472))+H7472)</f>
        <v/>
      </c>
      <c r="J7472" s="9" t="str">
        <f t="shared" si="718"/>
        <v/>
      </c>
      <c r="K7472" s="11" t="str">
        <f t="shared" si="719"/>
        <v/>
      </c>
      <c r="L7472" s="11" t="str">
        <f t="shared" si="720"/>
        <v/>
      </c>
      <c r="M7472" s="11" t="str">
        <f>IF(A7472="","",VLOOKUP(E7472,index!$A$1:$B$6,2,0)*K7472*G7472)</f>
        <v/>
      </c>
      <c r="N7472" s="11" t="str">
        <f>IF(A7472="","",-PMT(G7472*VLOOKUP(E7472,index!$A$1:$B$6,2,0),C7472,F7472,0,0))</f>
        <v/>
      </c>
      <c r="O7472" s="11" t="str">
        <f t="shared" si="721"/>
        <v/>
      </c>
      <c r="P7472" s="11" t="str">
        <f t="shared" si="716"/>
        <v/>
      </c>
    </row>
    <row r="7473" spans="1:16" x14ac:dyDescent="0.25">
      <c r="A7473" s="9" t="str">
        <f>IF(A7472="","",IF(B7472&lt;C7472,A7472,IF(A7472=MAX('entry data'!$B$8:$B$507),"",A7472+1)))</f>
        <v/>
      </c>
      <c r="B7473" s="9" t="str">
        <f t="shared" si="717"/>
        <v/>
      </c>
      <c r="C7473" s="9" t="str">
        <f>IF(ISERROR(VLOOKUP(A7473,'entry data'!B:G,6,0)),"",VLOOKUP(A7473,'entry data'!B:G,6,0))</f>
        <v/>
      </c>
      <c r="D7473" s="9" t="str">
        <f>IF(ISERROR(VLOOKUP(A7473,'entry data'!B:C,2,0)),"",VLOOKUP(A7473,'entry data'!B:C,2,0))</f>
        <v/>
      </c>
      <c r="E7473" s="9" t="str">
        <f>IF(ISERROR(VLOOKUP(A7473,'entry data'!B:E,4,0)),"",VLOOKUP(A7473,'entry data'!B:E,4,0))</f>
        <v/>
      </c>
      <c r="F7473" s="11" t="str">
        <f>IF(A7473="","",IF(ISERROR(VLOOKUP(A7473,'entry data'!B:F,5,0)),"",VLOOKUP(A7473,'entry data'!B:F,5,0)))</f>
        <v/>
      </c>
      <c r="G7473" s="12" t="str">
        <f>IF(A7473="","",IF(ISERROR(VLOOKUP(A7473,'entry data'!B:I,8,0)),"",VLOOKUP(A7473,'entry data'!B:I,7,0)))</f>
        <v/>
      </c>
      <c r="H7473" s="13" t="str">
        <f>IF(A7473="","",IF(B7473=1,VLOOKUP(A7473,'entry data'!B:D,3,0),I7472))</f>
        <v/>
      </c>
      <c r="I7473" s="14" t="str">
        <f>IF(A7473="","",IF(E7473="weekly",7,IF(E7473="fortnightly",14,IF(E7473="monthly",DATE(IF(MONTH(H7473)=12,YEAR(H7473)+1,YEAR(H7473)),VLOOKUP(MONTH(H7473),index!$D$2:$G$13,2,0),DAY(H7473)),
IF(E7473="quarterly",DATE(IF(MONTH(H7473)&gt;=10,YEAR(H7473)+1,YEAR(H7473)),VLOOKUP(MONTH(H7473),index!$D$2:$G$13,3,0),DAY(H7473)),
IF(E7473="halfyearly",DATE(IF(MONTH(H7473)&gt;=7,YEAR(H7473)+1,YEAR(H7473)),VLOOKUP(MONTH(H7473),index!$D$2:$G$13,4,0),DAY(H7473)),
DATE(YEAR(H7473)+1,MONTH(H7473),DAY(H7473)))))-H7473))+H7473)</f>
        <v/>
      </c>
      <c r="J7473" s="9" t="str">
        <f t="shared" si="718"/>
        <v/>
      </c>
      <c r="K7473" s="11" t="str">
        <f t="shared" si="719"/>
        <v/>
      </c>
      <c r="L7473" s="11" t="str">
        <f t="shared" si="720"/>
        <v/>
      </c>
      <c r="M7473" s="11" t="str">
        <f>IF(A7473="","",VLOOKUP(E7473,index!$A$1:$B$6,2,0)*K7473*G7473)</f>
        <v/>
      </c>
      <c r="N7473" s="11" t="str">
        <f>IF(A7473="","",-PMT(G7473*VLOOKUP(E7473,index!$A$1:$B$6,2,0),C7473,F7473,0,0))</f>
        <v/>
      </c>
      <c r="O7473" s="11" t="str">
        <f t="shared" si="721"/>
        <v/>
      </c>
      <c r="P7473" s="11" t="str">
        <f t="shared" si="716"/>
        <v/>
      </c>
    </row>
    <row r="7474" spans="1:16" x14ac:dyDescent="0.25">
      <c r="A7474" s="9" t="str">
        <f>IF(A7473="","",IF(B7473&lt;C7473,A7473,IF(A7473=MAX('entry data'!$B$8:$B$507),"",A7473+1)))</f>
        <v/>
      </c>
      <c r="B7474" s="9" t="str">
        <f t="shared" si="717"/>
        <v/>
      </c>
      <c r="C7474" s="9" t="str">
        <f>IF(ISERROR(VLOOKUP(A7474,'entry data'!B:G,6,0)),"",VLOOKUP(A7474,'entry data'!B:G,6,0))</f>
        <v/>
      </c>
      <c r="D7474" s="9" t="str">
        <f>IF(ISERROR(VLOOKUP(A7474,'entry data'!B:C,2,0)),"",VLOOKUP(A7474,'entry data'!B:C,2,0))</f>
        <v/>
      </c>
      <c r="E7474" s="9" t="str">
        <f>IF(ISERROR(VLOOKUP(A7474,'entry data'!B:E,4,0)),"",VLOOKUP(A7474,'entry data'!B:E,4,0))</f>
        <v/>
      </c>
      <c r="F7474" s="11" t="str">
        <f>IF(A7474="","",IF(ISERROR(VLOOKUP(A7474,'entry data'!B:F,5,0)),"",VLOOKUP(A7474,'entry data'!B:F,5,0)))</f>
        <v/>
      </c>
      <c r="G7474" s="12" t="str">
        <f>IF(A7474="","",IF(ISERROR(VLOOKUP(A7474,'entry data'!B:I,8,0)),"",VLOOKUP(A7474,'entry data'!B:I,7,0)))</f>
        <v/>
      </c>
      <c r="H7474" s="13" t="str">
        <f>IF(A7474="","",IF(B7474=1,VLOOKUP(A7474,'entry data'!B:D,3,0),I7473))</f>
        <v/>
      </c>
      <c r="I7474" s="14" t="str">
        <f>IF(A7474="","",IF(E7474="weekly",7,IF(E7474="fortnightly",14,IF(E7474="monthly",DATE(IF(MONTH(H7474)=12,YEAR(H7474)+1,YEAR(H7474)),VLOOKUP(MONTH(H7474),index!$D$2:$G$13,2,0),DAY(H7474)),
IF(E7474="quarterly",DATE(IF(MONTH(H7474)&gt;=10,YEAR(H7474)+1,YEAR(H7474)),VLOOKUP(MONTH(H7474),index!$D$2:$G$13,3,0),DAY(H7474)),
IF(E7474="halfyearly",DATE(IF(MONTH(H7474)&gt;=7,YEAR(H7474)+1,YEAR(H7474)),VLOOKUP(MONTH(H7474),index!$D$2:$G$13,4,0),DAY(H7474)),
DATE(YEAR(H7474)+1,MONTH(H7474),DAY(H7474)))))-H7474))+H7474)</f>
        <v/>
      </c>
      <c r="J7474" s="9" t="str">
        <f t="shared" si="718"/>
        <v/>
      </c>
      <c r="K7474" s="11" t="str">
        <f t="shared" si="719"/>
        <v/>
      </c>
      <c r="L7474" s="11" t="str">
        <f t="shared" si="720"/>
        <v/>
      </c>
      <c r="M7474" s="11" t="str">
        <f>IF(A7474="","",VLOOKUP(E7474,index!$A$1:$B$6,2,0)*K7474*G7474)</f>
        <v/>
      </c>
      <c r="N7474" s="11" t="str">
        <f>IF(A7474="","",-PMT(G7474*VLOOKUP(E7474,index!$A$1:$B$6,2,0),C7474,F7474,0,0))</f>
        <v/>
      </c>
      <c r="O7474" s="11" t="str">
        <f t="shared" si="721"/>
        <v/>
      </c>
      <c r="P7474" s="11" t="str">
        <f t="shared" si="716"/>
        <v/>
      </c>
    </row>
    <row r="7475" spans="1:16" x14ac:dyDescent="0.25">
      <c r="A7475" s="9" t="str">
        <f>IF(A7474="","",IF(B7474&lt;C7474,A7474,IF(A7474=MAX('entry data'!$B$8:$B$507),"",A7474+1)))</f>
        <v/>
      </c>
      <c r="B7475" s="9" t="str">
        <f t="shared" si="717"/>
        <v/>
      </c>
      <c r="C7475" s="9" t="str">
        <f>IF(ISERROR(VLOOKUP(A7475,'entry data'!B:G,6,0)),"",VLOOKUP(A7475,'entry data'!B:G,6,0))</f>
        <v/>
      </c>
      <c r="D7475" s="9" t="str">
        <f>IF(ISERROR(VLOOKUP(A7475,'entry data'!B:C,2,0)),"",VLOOKUP(A7475,'entry data'!B:C,2,0))</f>
        <v/>
      </c>
      <c r="E7475" s="9" t="str">
        <f>IF(ISERROR(VLOOKUP(A7475,'entry data'!B:E,4,0)),"",VLOOKUP(A7475,'entry data'!B:E,4,0))</f>
        <v/>
      </c>
      <c r="F7475" s="11" t="str">
        <f>IF(A7475="","",IF(ISERROR(VLOOKUP(A7475,'entry data'!B:F,5,0)),"",VLOOKUP(A7475,'entry data'!B:F,5,0)))</f>
        <v/>
      </c>
      <c r="G7475" s="12" t="str">
        <f>IF(A7475="","",IF(ISERROR(VLOOKUP(A7475,'entry data'!B:I,8,0)),"",VLOOKUP(A7475,'entry data'!B:I,7,0)))</f>
        <v/>
      </c>
      <c r="H7475" s="13" t="str">
        <f>IF(A7475="","",IF(B7475=1,VLOOKUP(A7475,'entry data'!B:D,3,0),I7474))</f>
        <v/>
      </c>
      <c r="I7475" s="14" t="str">
        <f>IF(A7475="","",IF(E7475="weekly",7,IF(E7475="fortnightly",14,IF(E7475="monthly",DATE(IF(MONTH(H7475)=12,YEAR(H7475)+1,YEAR(H7475)),VLOOKUP(MONTH(H7475),index!$D$2:$G$13,2,0),DAY(H7475)),
IF(E7475="quarterly",DATE(IF(MONTH(H7475)&gt;=10,YEAR(H7475)+1,YEAR(H7475)),VLOOKUP(MONTH(H7475),index!$D$2:$G$13,3,0),DAY(H7475)),
IF(E7475="halfyearly",DATE(IF(MONTH(H7475)&gt;=7,YEAR(H7475)+1,YEAR(H7475)),VLOOKUP(MONTH(H7475),index!$D$2:$G$13,4,0),DAY(H7475)),
DATE(YEAR(H7475)+1,MONTH(H7475),DAY(H7475)))))-H7475))+H7475)</f>
        <v/>
      </c>
      <c r="J7475" s="9" t="str">
        <f t="shared" si="718"/>
        <v/>
      </c>
      <c r="K7475" s="11" t="str">
        <f t="shared" si="719"/>
        <v/>
      </c>
      <c r="L7475" s="11" t="str">
        <f t="shared" si="720"/>
        <v/>
      </c>
      <c r="M7475" s="11" t="str">
        <f>IF(A7475="","",VLOOKUP(E7475,index!$A$1:$B$6,2,0)*K7475*G7475)</f>
        <v/>
      </c>
      <c r="N7475" s="11" t="str">
        <f>IF(A7475="","",-PMT(G7475*VLOOKUP(E7475,index!$A$1:$B$6,2,0),C7475,F7475,0,0))</f>
        <v/>
      </c>
      <c r="O7475" s="11" t="str">
        <f t="shared" si="721"/>
        <v/>
      </c>
      <c r="P7475" s="11" t="str">
        <f t="shared" si="716"/>
        <v/>
      </c>
    </row>
    <row r="7476" spans="1:16" x14ac:dyDescent="0.25">
      <c r="A7476" s="9" t="str">
        <f>IF(A7475="","",IF(B7475&lt;C7475,A7475,IF(A7475=MAX('entry data'!$B$8:$B$507),"",A7475+1)))</f>
        <v/>
      </c>
      <c r="B7476" s="9" t="str">
        <f t="shared" si="717"/>
        <v/>
      </c>
      <c r="C7476" s="9" t="str">
        <f>IF(ISERROR(VLOOKUP(A7476,'entry data'!B:G,6,0)),"",VLOOKUP(A7476,'entry data'!B:G,6,0))</f>
        <v/>
      </c>
      <c r="D7476" s="9" t="str">
        <f>IF(ISERROR(VLOOKUP(A7476,'entry data'!B:C,2,0)),"",VLOOKUP(A7476,'entry data'!B:C,2,0))</f>
        <v/>
      </c>
      <c r="E7476" s="9" t="str">
        <f>IF(ISERROR(VLOOKUP(A7476,'entry data'!B:E,4,0)),"",VLOOKUP(A7476,'entry data'!B:E,4,0))</f>
        <v/>
      </c>
      <c r="F7476" s="11" t="str">
        <f>IF(A7476="","",IF(ISERROR(VLOOKUP(A7476,'entry data'!B:F,5,0)),"",VLOOKUP(A7476,'entry data'!B:F,5,0)))</f>
        <v/>
      </c>
      <c r="G7476" s="12" t="str">
        <f>IF(A7476="","",IF(ISERROR(VLOOKUP(A7476,'entry data'!B:I,8,0)),"",VLOOKUP(A7476,'entry data'!B:I,7,0)))</f>
        <v/>
      </c>
      <c r="H7476" s="13" t="str">
        <f>IF(A7476="","",IF(B7476=1,VLOOKUP(A7476,'entry data'!B:D,3,0),I7475))</f>
        <v/>
      </c>
      <c r="I7476" s="14" t="str">
        <f>IF(A7476="","",IF(E7476="weekly",7,IF(E7476="fortnightly",14,IF(E7476="monthly",DATE(IF(MONTH(H7476)=12,YEAR(H7476)+1,YEAR(H7476)),VLOOKUP(MONTH(H7476),index!$D$2:$G$13,2,0),DAY(H7476)),
IF(E7476="quarterly",DATE(IF(MONTH(H7476)&gt;=10,YEAR(H7476)+1,YEAR(H7476)),VLOOKUP(MONTH(H7476),index!$D$2:$G$13,3,0),DAY(H7476)),
IF(E7476="halfyearly",DATE(IF(MONTH(H7476)&gt;=7,YEAR(H7476)+1,YEAR(H7476)),VLOOKUP(MONTH(H7476),index!$D$2:$G$13,4,0),DAY(H7476)),
DATE(YEAR(H7476)+1,MONTH(H7476),DAY(H7476)))))-H7476))+H7476)</f>
        <v/>
      </c>
      <c r="J7476" s="9" t="str">
        <f t="shared" si="718"/>
        <v/>
      </c>
      <c r="K7476" s="11" t="str">
        <f t="shared" si="719"/>
        <v/>
      </c>
      <c r="L7476" s="11" t="str">
        <f t="shared" si="720"/>
        <v/>
      </c>
      <c r="M7476" s="11" t="str">
        <f>IF(A7476="","",VLOOKUP(E7476,index!$A$1:$B$6,2,0)*K7476*G7476)</f>
        <v/>
      </c>
      <c r="N7476" s="11" t="str">
        <f>IF(A7476="","",-PMT(G7476*VLOOKUP(E7476,index!$A$1:$B$6,2,0),C7476,F7476,0,0))</f>
        <v/>
      </c>
      <c r="O7476" s="11" t="str">
        <f t="shared" si="721"/>
        <v/>
      </c>
      <c r="P7476" s="11" t="str">
        <f t="shared" si="716"/>
        <v/>
      </c>
    </row>
    <row r="7477" spans="1:16" x14ac:dyDescent="0.25">
      <c r="A7477" s="9" t="str">
        <f>IF(A7476="","",IF(B7476&lt;C7476,A7476,IF(A7476=MAX('entry data'!$B$8:$B$507),"",A7476+1)))</f>
        <v/>
      </c>
      <c r="B7477" s="9" t="str">
        <f t="shared" si="717"/>
        <v/>
      </c>
      <c r="C7477" s="9" t="str">
        <f>IF(ISERROR(VLOOKUP(A7477,'entry data'!B:G,6,0)),"",VLOOKUP(A7477,'entry data'!B:G,6,0))</f>
        <v/>
      </c>
      <c r="D7477" s="9" t="str">
        <f>IF(ISERROR(VLOOKUP(A7477,'entry data'!B:C,2,0)),"",VLOOKUP(A7477,'entry data'!B:C,2,0))</f>
        <v/>
      </c>
      <c r="E7477" s="9" t="str">
        <f>IF(ISERROR(VLOOKUP(A7477,'entry data'!B:E,4,0)),"",VLOOKUP(A7477,'entry data'!B:E,4,0))</f>
        <v/>
      </c>
      <c r="F7477" s="11" t="str">
        <f>IF(A7477="","",IF(ISERROR(VLOOKUP(A7477,'entry data'!B:F,5,0)),"",VLOOKUP(A7477,'entry data'!B:F,5,0)))</f>
        <v/>
      </c>
      <c r="G7477" s="12" t="str">
        <f>IF(A7477="","",IF(ISERROR(VLOOKUP(A7477,'entry data'!B:I,8,0)),"",VLOOKUP(A7477,'entry data'!B:I,7,0)))</f>
        <v/>
      </c>
      <c r="H7477" s="13" t="str">
        <f>IF(A7477="","",IF(B7477=1,VLOOKUP(A7477,'entry data'!B:D,3,0),I7476))</f>
        <v/>
      </c>
      <c r="I7477" s="14" t="str">
        <f>IF(A7477="","",IF(E7477="weekly",7,IF(E7477="fortnightly",14,IF(E7477="monthly",DATE(IF(MONTH(H7477)=12,YEAR(H7477)+1,YEAR(H7477)),VLOOKUP(MONTH(H7477),index!$D$2:$G$13,2,0),DAY(H7477)),
IF(E7477="quarterly",DATE(IF(MONTH(H7477)&gt;=10,YEAR(H7477)+1,YEAR(H7477)),VLOOKUP(MONTH(H7477),index!$D$2:$G$13,3,0),DAY(H7477)),
IF(E7477="halfyearly",DATE(IF(MONTH(H7477)&gt;=7,YEAR(H7477)+1,YEAR(H7477)),VLOOKUP(MONTH(H7477),index!$D$2:$G$13,4,0),DAY(H7477)),
DATE(YEAR(H7477)+1,MONTH(H7477),DAY(H7477)))))-H7477))+H7477)</f>
        <v/>
      </c>
      <c r="J7477" s="9" t="str">
        <f t="shared" si="718"/>
        <v/>
      </c>
      <c r="K7477" s="11" t="str">
        <f t="shared" si="719"/>
        <v/>
      </c>
      <c r="L7477" s="11" t="str">
        <f t="shared" si="720"/>
        <v/>
      </c>
      <c r="M7477" s="11" t="str">
        <f>IF(A7477="","",VLOOKUP(E7477,index!$A$1:$B$6,2,0)*K7477*G7477)</f>
        <v/>
      </c>
      <c r="N7477" s="11" t="str">
        <f>IF(A7477="","",-PMT(G7477*VLOOKUP(E7477,index!$A$1:$B$6,2,0),C7477,F7477,0,0))</f>
        <v/>
      </c>
      <c r="O7477" s="11" t="str">
        <f t="shared" si="721"/>
        <v/>
      </c>
      <c r="P7477" s="11" t="str">
        <f t="shared" si="716"/>
        <v/>
      </c>
    </row>
    <row r="7478" spans="1:16" x14ac:dyDescent="0.25">
      <c r="A7478" s="9" t="str">
        <f>IF(A7477="","",IF(B7477&lt;C7477,A7477,IF(A7477=MAX('entry data'!$B$8:$B$507),"",A7477+1)))</f>
        <v/>
      </c>
      <c r="B7478" s="9" t="str">
        <f t="shared" si="717"/>
        <v/>
      </c>
      <c r="C7478" s="9" t="str">
        <f>IF(ISERROR(VLOOKUP(A7478,'entry data'!B:G,6,0)),"",VLOOKUP(A7478,'entry data'!B:G,6,0))</f>
        <v/>
      </c>
      <c r="D7478" s="9" t="str">
        <f>IF(ISERROR(VLOOKUP(A7478,'entry data'!B:C,2,0)),"",VLOOKUP(A7478,'entry data'!B:C,2,0))</f>
        <v/>
      </c>
      <c r="E7478" s="9" t="str">
        <f>IF(ISERROR(VLOOKUP(A7478,'entry data'!B:E,4,0)),"",VLOOKUP(A7478,'entry data'!B:E,4,0))</f>
        <v/>
      </c>
      <c r="F7478" s="11" t="str">
        <f>IF(A7478="","",IF(ISERROR(VLOOKUP(A7478,'entry data'!B:F,5,0)),"",VLOOKUP(A7478,'entry data'!B:F,5,0)))</f>
        <v/>
      </c>
      <c r="G7478" s="12" t="str">
        <f>IF(A7478="","",IF(ISERROR(VLOOKUP(A7478,'entry data'!B:I,8,0)),"",VLOOKUP(A7478,'entry data'!B:I,7,0)))</f>
        <v/>
      </c>
      <c r="H7478" s="13" t="str">
        <f>IF(A7478="","",IF(B7478=1,VLOOKUP(A7478,'entry data'!B:D,3,0),I7477))</f>
        <v/>
      </c>
      <c r="I7478" s="14" t="str">
        <f>IF(A7478="","",IF(E7478="weekly",7,IF(E7478="fortnightly",14,IF(E7478="monthly",DATE(IF(MONTH(H7478)=12,YEAR(H7478)+1,YEAR(H7478)),VLOOKUP(MONTH(H7478),index!$D$2:$G$13,2,0),DAY(H7478)),
IF(E7478="quarterly",DATE(IF(MONTH(H7478)&gt;=10,YEAR(H7478)+1,YEAR(H7478)),VLOOKUP(MONTH(H7478),index!$D$2:$G$13,3,0),DAY(H7478)),
IF(E7478="halfyearly",DATE(IF(MONTH(H7478)&gt;=7,YEAR(H7478)+1,YEAR(H7478)),VLOOKUP(MONTH(H7478),index!$D$2:$G$13,4,0),DAY(H7478)),
DATE(YEAR(H7478)+1,MONTH(H7478),DAY(H7478)))))-H7478))+H7478)</f>
        <v/>
      </c>
      <c r="J7478" s="9" t="str">
        <f t="shared" si="718"/>
        <v/>
      </c>
      <c r="K7478" s="11" t="str">
        <f t="shared" si="719"/>
        <v/>
      </c>
      <c r="L7478" s="11" t="str">
        <f t="shared" si="720"/>
        <v/>
      </c>
      <c r="M7478" s="11" t="str">
        <f>IF(A7478="","",VLOOKUP(E7478,index!$A$1:$B$6,2,0)*K7478*G7478)</f>
        <v/>
      </c>
      <c r="N7478" s="11" t="str">
        <f>IF(A7478="","",-PMT(G7478*VLOOKUP(E7478,index!$A$1:$B$6,2,0),C7478,F7478,0,0))</f>
        <v/>
      </c>
      <c r="O7478" s="11" t="str">
        <f t="shared" si="721"/>
        <v/>
      </c>
      <c r="P7478" s="11" t="str">
        <f t="shared" si="716"/>
        <v/>
      </c>
    </row>
    <row r="7479" spans="1:16" x14ac:dyDescent="0.25">
      <c r="A7479" s="9" t="str">
        <f>IF(A7478="","",IF(B7478&lt;C7478,A7478,IF(A7478=MAX('entry data'!$B$8:$B$507),"",A7478+1)))</f>
        <v/>
      </c>
      <c r="B7479" s="9" t="str">
        <f t="shared" si="717"/>
        <v/>
      </c>
      <c r="C7479" s="9" t="str">
        <f>IF(ISERROR(VLOOKUP(A7479,'entry data'!B:G,6,0)),"",VLOOKUP(A7479,'entry data'!B:G,6,0))</f>
        <v/>
      </c>
      <c r="D7479" s="9" t="str">
        <f>IF(ISERROR(VLOOKUP(A7479,'entry data'!B:C,2,0)),"",VLOOKUP(A7479,'entry data'!B:C,2,0))</f>
        <v/>
      </c>
      <c r="E7479" s="9" t="str">
        <f>IF(ISERROR(VLOOKUP(A7479,'entry data'!B:E,4,0)),"",VLOOKUP(A7479,'entry data'!B:E,4,0))</f>
        <v/>
      </c>
      <c r="F7479" s="11" t="str">
        <f>IF(A7479="","",IF(ISERROR(VLOOKUP(A7479,'entry data'!B:F,5,0)),"",VLOOKUP(A7479,'entry data'!B:F,5,0)))</f>
        <v/>
      </c>
      <c r="G7479" s="12" t="str">
        <f>IF(A7479="","",IF(ISERROR(VLOOKUP(A7479,'entry data'!B:I,8,0)),"",VLOOKUP(A7479,'entry data'!B:I,7,0)))</f>
        <v/>
      </c>
      <c r="H7479" s="13" t="str">
        <f>IF(A7479="","",IF(B7479=1,VLOOKUP(A7479,'entry data'!B:D,3,0),I7478))</f>
        <v/>
      </c>
      <c r="I7479" s="14" t="str">
        <f>IF(A7479="","",IF(E7479="weekly",7,IF(E7479="fortnightly",14,IF(E7479="monthly",DATE(IF(MONTH(H7479)=12,YEAR(H7479)+1,YEAR(H7479)),VLOOKUP(MONTH(H7479),index!$D$2:$G$13,2,0),DAY(H7479)),
IF(E7479="quarterly",DATE(IF(MONTH(H7479)&gt;=10,YEAR(H7479)+1,YEAR(H7479)),VLOOKUP(MONTH(H7479),index!$D$2:$G$13,3,0),DAY(H7479)),
IF(E7479="halfyearly",DATE(IF(MONTH(H7479)&gt;=7,YEAR(H7479)+1,YEAR(H7479)),VLOOKUP(MONTH(H7479),index!$D$2:$G$13,4,0),DAY(H7479)),
DATE(YEAR(H7479)+1,MONTH(H7479),DAY(H7479)))))-H7479))+H7479)</f>
        <v/>
      </c>
      <c r="J7479" s="9" t="str">
        <f t="shared" si="718"/>
        <v/>
      </c>
      <c r="K7479" s="11" t="str">
        <f t="shared" si="719"/>
        <v/>
      </c>
      <c r="L7479" s="11" t="str">
        <f t="shared" si="720"/>
        <v/>
      </c>
      <c r="M7479" s="11" t="str">
        <f>IF(A7479="","",VLOOKUP(E7479,index!$A$1:$B$6,2,0)*K7479*G7479)</f>
        <v/>
      </c>
      <c r="N7479" s="11" t="str">
        <f>IF(A7479="","",-PMT(G7479*VLOOKUP(E7479,index!$A$1:$B$6,2,0),C7479,F7479,0,0))</f>
        <v/>
      </c>
      <c r="O7479" s="11" t="str">
        <f t="shared" si="721"/>
        <v/>
      </c>
      <c r="P7479" s="11" t="str">
        <f t="shared" si="716"/>
        <v/>
      </c>
    </row>
    <row r="7480" spans="1:16" x14ac:dyDescent="0.25">
      <c r="A7480" s="9" t="str">
        <f>IF(A7479="","",IF(B7479&lt;C7479,A7479,IF(A7479=MAX('entry data'!$B$8:$B$507),"",A7479+1)))</f>
        <v/>
      </c>
      <c r="B7480" s="9" t="str">
        <f t="shared" si="717"/>
        <v/>
      </c>
      <c r="C7480" s="9" t="str">
        <f>IF(ISERROR(VLOOKUP(A7480,'entry data'!B:G,6,0)),"",VLOOKUP(A7480,'entry data'!B:G,6,0))</f>
        <v/>
      </c>
      <c r="D7480" s="9" t="str">
        <f>IF(ISERROR(VLOOKUP(A7480,'entry data'!B:C,2,0)),"",VLOOKUP(A7480,'entry data'!B:C,2,0))</f>
        <v/>
      </c>
      <c r="E7480" s="9" t="str">
        <f>IF(ISERROR(VLOOKUP(A7480,'entry data'!B:E,4,0)),"",VLOOKUP(A7480,'entry data'!B:E,4,0))</f>
        <v/>
      </c>
      <c r="F7480" s="11" t="str">
        <f>IF(A7480="","",IF(ISERROR(VLOOKUP(A7480,'entry data'!B:F,5,0)),"",VLOOKUP(A7480,'entry data'!B:F,5,0)))</f>
        <v/>
      </c>
      <c r="G7480" s="12" t="str">
        <f>IF(A7480="","",IF(ISERROR(VLOOKUP(A7480,'entry data'!B:I,8,0)),"",VLOOKUP(A7480,'entry data'!B:I,7,0)))</f>
        <v/>
      </c>
      <c r="H7480" s="13" t="str">
        <f>IF(A7480="","",IF(B7480=1,VLOOKUP(A7480,'entry data'!B:D,3,0),I7479))</f>
        <v/>
      </c>
      <c r="I7480" s="14" t="str">
        <f>IF(A7480="","",IF(E7480="weekly",7,IF(E7480="fortnightly",14,IF(E7480="monthly",DATE(IF(MONTH(H7480)=12,YEAR(H7480)+1,YEAR(H7480)),VLOOKUP(MONTH(H7480),index!$D$2:$G$13,2,0),DAY(H7480)),
IF(E7480="quarterly",DATE(IF(MONTH(H7480)&gt;=10,YEAR(H7480)+1,YEAR(H7480)),VLOOKUP(MONTH(H7480),index!$D$2:$G$13,3,0),DAY(H7480)),
IF(E7480="halfyearly",DATE(IF(MONTH(H7480)&gt;=7,YEAR(H7480)+1,YEAR(H7480)),VLOOKUP(MONTH(H7480),index!$D$2:$G$13,4,0),DAY(H7480)),
DATE(YEAR(H7480)+1,MONTH(H7480),DAY(H7480)))))-H7480))+H7480)</f>
        <v/>
      </c>
      <c r="J7480" s="9" t="str">
        <f t="shared" si="718"/>
        <v/>
      </c>
      <c r="K7480" s="11" t="str">
        <f t="shared" si="719"/>
        <v/>
      </c>
      <c r="L7480" s="11" t="str">
        <f t="shared" si="720"/>
        <v/>
      </c>
      <c r="M7480" s="11" t="str">
        <f>IF(A7480="","",VLOOKUP(E7480,index!$A$1:$B$6,2,0)*K7480*G7480)</f>
        <v/>
      </c>
      <c r="N7480" s="11" t="str">
        <f>IF(A7480="","",-PMT(G7480*VLOOKUP(E7480,index!$A$1:$B$6,2,0),C7480,F7480,0,0))</f>
        <v/>
      </c>
      <c r="O7480" s="11" t="str">
        <f t="shared" si="721"/>
        <v/>
      </c>
      <c r="P7480" s="11" t="str">
        <f t="shared" si="716"/>
        <v/>
      </c>
    </row>
    <row r="7481" spans="1:16" x14ac:dyDescent="0.25">
      <c r="A7481" s="9" t="str">
        <f>IF(A7480="","",IF(B7480&lt;C7480,A7480,IF(A7480=MAX('entry data'!$B$8:$B$507),"",A7480+1)))</f>
        <v/>
      </c>
      <c r="B7481" s="9" t="str">
        <f t="shared" si="717"/>
        <v/>
      </c>
      <c r="C7481" s="9" t="str">
        <f>IF(ISERROR(VLOOKUP(A7481,'entry data'!B:G,6,0)),"",VLOOKUP(A7481,'entry data'!B:G,6,0))</f>
        <v/>
      </c>
      <c r="D7481" s="9" t="str">
        <f>IF(ISERROR(VLOOKUP(A7481,'entry data'!B:C,2,0)),"",VLOOKUP(A7481,'entry data'!B:C,2,0))</f>
        <v/>
      </c>
      <c r="E7481" s="9" t="str">
        <f>IF(ISERROR(VLOOKUP(A7481,'entry data'!B:E,4,0)),"",VLOOKUP(A7481,'entry data'!B:E,4,0))</f>
        <v/>
      </c>
      <c r="F7481" s="11" t="str">
        <f>IF(A7481="","",IF(ISERROR(VLOOKUP(A7481,'entry data'!B:F,5,0)),"",VLOOKUP(A7481,'entry data'!B:F,5,0)))</f>
        <v/>
      </c>
      <c r="G7481" s="12" t="str">
        <f>IF(A7481="","",IF(ISERROR(VLOOKUP(A7481,'entry data'!B:I,8,0)),"",VLOOKUP(A7481,'entry data'!B:I,7,0)))</f>
        <v/>
      </c>
      <c r="H7481" s="13" t="str">
        <f>IF(A7481="","",IF(B7481=1,VLOOKUP(A7481,'entry data'!B:D,3,0),I7480))</f>
        <v/>
      </c>
      <c r="I7481" s="14" t="str">
        <f>IF(A7481="","",IF(E7481="weekly",7,IF(E7481="fortnightly",14,IF(E7481="monthly",DATE(IF(MONTH(H7481)=12,YEAR(H7481)+1,YEAR(H7481)),VLOOKUP(MONTH(H7481),index!$D$2:$G$13,2,0),DAY(H7481)),
IF(E7481="quarterly",DATE(IF(MONTH(H7481)&gt;=10,YEAR(H7481)+1,YEAR(H7481)),VLOOKUP(MONTH(H7481),index!$D$2:$G$13,3,0),DAY(H7481)),
IF(E7481="halfyearly",DATE(IF(MONTH(H7481)&gt;=7,YEAR(H7481)+1,YEAR(H7481)),VLOOKUP(MONTH(H7481),index!$D$2:$G$13,4,0),DAY(H7481)),
DATE(YEAR(H7481)+1,MONTH(H7481),DAY(H7481)))))-H7481))+H7481)</f>
        <v/>
      </c>
      <c r="J7481" s="9" t="str">
        <f t="shared" si="718"/>
        <v/>
      </c>
      <c r="K7481" s="11" t="str">
        <f t="shared" si="719"/>
        <v/>
      </c>
      <c r="L7481" s="11" t="str">
        <f t="shared" si="720"/>
        <v/>
      </c>
      <c r="M7481" s="11" t="str">
        <f>IF(A7481="","",VLOOKUP(E7481,index!$A$1:$B$6,2,0)*K7481*G7481)</f>
        <v/>
      </c>
      <c r="N7481" s="11" t="str">
        <f>IF(A7481="","",-PMT(G7481*VLOOKUP(E7481,index!$A$1:$B$6,2,0),C7481,F7481,0,0))</f>
        <v/>
      </c>
      <c r="O7481" s="11" t="str">
        <f t="shared" si="721"/>
        <v/>
      </c>
      <c r="P7481" s="11" t="str">
        <f t="shared" si="716"/>
        <v/>
      </c>
    </row>
    <row r="7482" spans="1:16" x14ac:dyDescent="0.25">
      <c r="A7482" s="9" t="str">
        <f>IF(A7481="","",IF(B7481&lt;C7481,A7481,IF(A7481=MAX('entry data'!$B$8:$B$507),"",A7481+1)))</f>
        <v/>
      </c>
      <c r="B7482" s="9" t="str">
        <f t="shared" si="717"/>
        <v/>
      </c>
      <c r="C7482" s="9" t="str">
        <f>IF(ISERROR(VLOOKUP(A7482,'entry data'!B:G,6,0)),"",VLOOKUP(A7482,'entry data'!B:G,6,0))</f>
        <v/>
      </c>
      <c r="D7482" s="9" t="str">
        <f>IF(ISERROR(VLOOKUP(A7482,'entry data'!B:C,2,0)),"",VLOOKUP(A7482,'entry data'!B:C,2,0))</f>
        <v/>
      </c>
      <c r="E7482" s="9" t="str">
        <f>IF(ISERROR(VLOOKUP(A7482,'entry data'!B:E,4,0)),"",VLOOKUP(A7482,'entry data'!B:E,4,0))</f>
        <v/>
      </c>
      <c r="F7482" s="11" t="str">
        <f>IF(A7482="","",IF(ISERROR(VLOOKUP(A7482,'entry data'!B:F,5,0)),"",VLOOKUP(A7482,'entry data'!B:F,5,0)))</f>
        <v/>
      </c>
      <c r="G7482" s="12" t="str">
        <f>IF(A7482="","",IF(ISERROR(VLOOKUP(A7482,'entry data'!B:I,8,0)),"",VLOOKUP(A7482,'entry data'!B:I,7,0)))</f>
        <v/>
      </c>
      <c r="H7482" s="13" t="str">
        <f>IF(A7482="","",IF(B7482=1,VLOOKUP(A7482,'entry data'!B:D,3,0),I7481))</f>
        <v/>
      </c>
      <c r="I7482" s="14" t="str">
        <f>IF(A7482="","",IF(E7482="weekly",7,IF(E7482="fortnightly",14,IF(E7482="monthly",DATE(IF(MONTH(H7482)=12,YEAR(H7482)+1,YEAR(H7482)),VLOOKUP(MONTH(H7482),index!$D$2:$G$13,2,0),DAY(H7482)),
IF(E7482="quarterly",DATE(IF(MONTH(H7482)&gt;=10,YEAR(H7482)+1,YEAR(H7482)),VLOOKUP(MONTH(H7482),index!$D$2:$G$13,3,0),DAY(H7482)),
IF(E7482="halfyearly",DATE(IF(MONTH(H7482)&gt;=7,YEAR(H7482)+1,YEAR(H7482)),VLOOKUP(MONTH(H7482),index!$D$2:$G$13,4,0),DAY(H7482)),
DATE(YEAR(H7482)+1,MONTH(H7482),DAY(H7482)))))-H7482))+H7482)</f>
        <v/>
      </c>
      <c r="J7482" s="9" t="str">
        <f t="shared" si="718"/>
        <v/>
      </c>
      <c r="K7482" s="11" t="str">
        <f t="shared" si="719"/>
        <v/>
      </c>
      <c r="L7482" s="11" t="str">
        <f t="shared" si="720"/>
        <v/>
      </c>
      <c r="M7482" s="11" t="str">
        <f>IF(A7482="","",VLOOKUP(E7482,index!$A$1:$B$6,2,0)*K7482*G7482)</f>
        <v/>
      </c>
      <c r="N7482" s="11" t="str">
        <f>IF(A7482="","",-PMT(G7482*VLOOKUP(E7482,index!$A$1:$B$6,2,0),C7482,F7482,0,0))</f>
        <v/>
      </c>
      <c r="O7482" s="11" t="str">
        <f t="shared" si="721"/>
        <v/>
      </c>
      <c r="P7482" s="11" t="str">
        <f t="shared" si="716"/>
        <v/>
      </c>
    </row>
    <row r="7483" spans="1:16" x14ac:dyDescent="0.25">
      <c r="A7483" s="9" t="str">
        <f>IF(A7482="","",IF(B7482&lt;C7482,A7482,IF(A7482=MAX('entry data'!$B$8:$B$507),"",A7482+1)))</f>
        <v/>
      </c>
      <c r="B7483" s="9" t="str">
        <f t="shared" si="717"/>
        <v/>
      </c>
      <c r="C7483" s="9" t="str">
        <f>IF(ISERROR(VLOOKUP(A7483,'entry data'!B:G,6,0)),"",VLOOKUP(A7483,'entry data'!B:G,6,0))</f>
        <v/>
      </c>
      <c r="D7483" s="9" t="str">
        <f>IF(ISERROR(VLOOKUP(A7483,'entry data'!B:C,2,0)),"",VLOOKUP(A7483,'entry data'!B:C,2,0))</f>
        <v/>
      </c>
      <c r="E7483" s="9" t="str">
        <f>IF(ISERROR(VLOOKUP(A7483,'entry data'!B:E,4,0)),"",VLOOKUP(A7483,'entry data'!B:E,4,0))</f>
        <v/>
      </c>
      <c r="F7483" s="11" t="str">
        <f>IF(A7483="","",IF(ISERROR(VLOOKUP(A7483,'entry data'!B:F,5,0)),"",VLOOKUP(A7483,'entry data'!B:F,5,0)))</f>
        <v/>
      </c>
      <c r="G7483" s="12" t="str">
        <f>IF(A7483="","",IF(ISERROR(VLOOKUP(A7483,'entry data'!B:I,8,0)),"",VLOOKUP(A7483,'entry data'!B:I,7,0)))</f>
        <v/>
      </c>
      <c r="H7483" s="13" t="str">
        <f>IF(A7483="","",IF(B7483=1,VLOOKUP(A7483,'entry data'!B:D,3,0),I7482))</f>
        <v/>
      </c>
      <c r="I7483" s="14" t="str">
        <f>IF(A7483="","",IF(E7483="weekly",7,IF(E7483="fortnightly",14,IF(E7483="monthly",DATE(IF(MONTH(H7483)=12,YEAR(H7483)+1,YEAR(H7483)),VLOOKUP(MONTH(H7483),index!$D$2:$G$13,2,0),DAY(H7483)),
IF(E7483="quarterly",DATE(IF(MONTH(H7483)&gt;=10,YEAR(H7483)+1,YEAR(H7483)),VLOOKUP(MONTH(H7483),index!$D$2:$G$13,3,0),DAY(H7483)),
IF(E7483="halfyearly",DATE(IF(MONTH(H7483)&gt;=7,YEAR(H7483)+1,YEAR(H7483)),VLOOKUP(MONTH(H7483),index!$D$2:$G$13,4,0),DAY(H7483)),
DATE(YEAR(H7483)+1,MONTH(H7483),DAY(H7483)))))-H7483))+H7483)</f>
        <v/>
      </c>
      <c r="J7483" s="9" t="str">
        <f t="shared" si="718"/>
        <v/>
      </c>
      <c r="K7483" s="11" t="str">
        <f t="shared" si="719"/>
        <v/>
      </c>
      <c r="L7483" s="11" t="str">
        <f t="shared" si="720"/>
        <v/>
      </c>
      <c r="M7483" s="11" t="str">
        <f>IF(A7483="","",VLOOKUP(E7483,index!$A$1:$B$6,2,0)*K7483*G7483)</f>
        <v/>
      </c>
      <c r="N7483" s="11" t="str">
        <f>IF(A7483="","",-PMT(G7483*VLOOKUP(E7483,index!$A$1:$B$6,2,0),C7483,F7483,0,0))</f>
        <v/>
      </c>
      <c r="O7483" s="11" t="str">
        <f t="shared" si="721"/>
        <v/>
      </c>
      <c r="P7483" s="11" t="str">
        <f t="shared" si="716"/>
        <v/>
      </c>
    </row>
    <row r="7484" spans="1:16" x14ac:dyDescent="0.25">
      <c r="A7484" s="9" t="str">
        <f>IF(A7483="","",IF(B7483&lt;C7483,A7483,IF(A7483=MAX('entry data'!$B$8:$B$507),"",A7483+1)))</f>
        <v/>
      </c>
      <c r="B7484" s="9" t="str">
        <f t="shared" si="717"/>
        <v/>
      </c>
      <c r="C7484" s="9" t="str">
        <f>IF(ISERROR(VLOOKUP(A7484,'entry data'!B:G,6,0)),"",VLOOKUP(A7484,'entry data'!B:G,6,0))</f>
        <v/>
      </c>
      <c r="D7484" s="9" t="str">
        <f>IF(ISERROR(VLOOKUP(A7484,'entry data'!B:C,2,0)),"",VLOOKUP(A7484,'entry data'!B:C,2,0))</f>
        <v/>
      </c>
      <c r="E7484" s="9" t="str">
        <f>IF(ISERROR(VLOOKUP(A7484,'entry data'!B:E,4,0)),"",VLOOKUP(A7484,'entry data'!B:E,4,0))</f>
        <v/>
      </c>
      <c r="F7484" s="11" t="str">
        <f>IF(A7484="","",IF(ISERROR(VLOOKUP(A7484,'entry data'!B:F,5,0)),"",VLOOKUP(A7484,'entry data'!B:F,5,0)))</f>
        <v/>
      </c>
      <c r="G7484" s="12" t="str">
        <f>IF(A7484="","",IF(ISERROR(VLOOKUP(A7484,'entry data'!B:I,8,0)),"",VLOOKUP(A7484,'entry data'!B:I,7,0)))</f>
        <v/>
      </c>
      <c r="H7484" s="13" t="str">
        <f>IF(A7484="","",IF(B7484=1,VLOOKUP(A7484,'entry data'!B:D,3,0),I7483))</f>
        <v/>
      </c>
      <c r="I7484" s="14" t="str">
        <f>IF(A7484="","",IF(E7484="weekly",7,IF(E7484="fortnightly",14,IF(E7484="monthly",DATE(IF(MONTH(H7484)=12,YEAR(H7484)+1,YEAR(H7484)),VLOOKUP(MONTH(H7484),index!$D$2:$G$13,2,0),DAY(H7484)),
IF(E7484="quarterly",DATE(IF(MONTH(H7484)&gt;=10,YEAR(H7484)+1,YEAR(H7484)),VLOOKUP(MONTH(H7484),index!$D$2:$G$13,3,0),DAY(H7484)),
IF(E7484="halfyearly",DATE(IF(MONTH(H7484)&gt;=7,YEAR(H7484)+1,YEAR(H7484)),VLOOKUP(MONTH(H7484),index!$D$2:$G$13,4,0),DAY(H7484)),
DATE(YEAR(H7484)+1,MONTH(H7484),DAY(H7484)))))-H7484))+H7484)</f>
        <v/>
      </c>
      <c r="J7484" s="9" t="str">
        <f t="shared" si="718"/>
        <v/>
      </c>
      <c r="K7484" s="11" t="str">
        <f t="shared" si="719"/>
        <v/>
      </c>
      <c r="L7484" s="11" t="str">
        <f t="shared" si="720"/>
        <v/>
      </c>
      <c r="M7484" s="11" t="str">
        <f>IF(A7484="","",VLOOKUP(E7484,index!$A$1:$B$6,2,0)*K7484*G7484)</f>
        <v/>
      </c>
      <c r="N7484" s="11" t="str">
        <f>IF(A7484="","",-PMT(G7484*VLOOKUP(E7484,index!$A$1:$B$6,2,0),C7484,F7484,0,0))</f>
        <v/>
      </c>
      <c r="O7484" s="11" t="str">
        <f t="shared" si="721"/>
        <v/>
      </c>
      <c r="P7484" s="11" t="str">
        <f t="shared" si="716"/>
        <v/>
      </c>
    </row>
    <row r="7485" spans="1:16" x14ac:dyDescent="0.25">
      <c r="A7485" s="9" t="str">
        <f>IF(A7484="","",IF(B7484&lt;C7484,A7484,IF(A7484=MAX('entry data'!$B$8:$B$507),"",A7484+1)))</f>
        <v/>
      </c>
      <c r="B7485" s="9" t="str">
        <f t="shared" si="717"/>
        <v/>
      </c>
      <c r="C7485" s="9" t="str">
        <f>IF(ISERROR(VLOOKUP(A7485,'entry data'!B:G,6,0)),"",VLOOKUP(A7485,'entry data'!B:G,6,0))</f>
        <v/>
      </c>
      <c r="D7485" s="9" t="str">
        <f>IF(ISERROR(VLOOKUP(A7485,'entry data'!B:C,2,0)),"",VLOOKUP(A7485,'entry data'!B:C,2,0))</f>
        <v/>
      </c>
      <c r="E7485" s="9" t="str">
        <f>IF(ISERROR(VLOOKUP(A7485,'entry data'!B:E,4,0)),"",VLOOKUP(A7485,'entry data'!B:E,4,0))</f>
        <v/>
      </c>
      <c r="F7485" s="11" t="str">
        <f>IF(A7485="","",IF(ISERROR(VLOOKUP(A7485,'entry data'!B:F,5,0)),"",VLOOKUP(A7485,'entry data'!B:F,5,0)))</f>
        <v/>
      </c>
      <c r="G7485" s="12" t="str">
        <f>IF(A7485="","",IF(ISERROR(VLOOKUP(A7485,'entry data'!B:I,8,0)),"",VLOOKUP(A7485,'entry data'!B:I,7,0)))</f>
        <v/>
      </c>
      <c r="H7485" s="13" t="str">
        <f>IF(A7485="","",IF(B7485=1,VLOOKUP(A7485,'entry data'!B:D,3,0),I7484))</f>
        <v/>
      </c>
      <c r="I7485" s="14" t="str">
        <f>IF(A7485="","",IF(E7485="weekly",7,IF(E7485="fortnightly",14,IF(E7485="monthly",DATE(IF(MONTH(H7485)=12,YEAR(H7485)+1,YEAR(H7485)),VLOOKUP(MONTH(H7485),index!$D$2:$G$13,2,0),DAY(H7485)),
IF(E7485="quarterly",DATE(IF(MONTH(H7485)&gt;=10,YEAR(H7485)+1,YEAR(H7485)),VLOOKUP(MONTH(H7485),index!$D$2:$G$13,3,0),DAY(H7485)),
IF(E7485="halfyearly",DATE(IF(MONTH(H7485)&gt;=7,YEAR(H7485)+1,YEAR(H7485)),VLOOKUP(MONTH(H7485),index!$D$2:$G$13,4,0),DAY(H7485)),
DATE(YEAR(H7485)+1,MONTH(H7485),DAY(H7485)))))-H7485))+H7485)</f>
        <v/>
      </c>
      <c r="J7485" s="9" t="str">
        <f t="shared" si="718"/>
        <v/>
      </c>
      <c r="K7485" s="11" t="str">
        <f t="shared" si="719"/>
        <v/>
      </c>
      <c r="L7485" s="11" t="str">
        <f t="shared" si="720"/>
        <v/>
      </c>
      <c r="M7485" s="11" t="str">
        <f>IF(A7485="","",VLOOKUP(E7485,index!$A$1:$B$6,2,0)*K7485*G7485)</f>
        <v/>
      </c>
      <c r="N7485" s="11" t="str">
        <f>IF(A7485="","",-PMT(G7485*VLOOKUP(E7485,index!$A$1:$B$6,2,0),C7485,F7485,0,0))</f>
        <v/>
      </c>
      <c r="O7485" s="11" t="str">
        <f t="shared" si="721"/>
        <v/>
      </c>
      <c r="P7485" s="11" t="str">
        <f t="shared" si="716"/>
        <v/>
      </c>
    </row>
    <row r="7486" spans="1:16" x14ac:dyDescent="0.25">
      <c r="A7486" s="9" t="str">
        <f>IF(A7485="","",IF(B7485&lt;C7485,A7485,IF(A7485=MAX('entry data'!$B$8:$B$507),"",A7485+1)))</f>
        <v/>
      </c>
      <c r="B7486" s="9" t="str">
        <f t="shared" si="717"/>
        <v/>
      </c>
      <c r="C7486" s="9" t="str">
        <f>IF(ISERROR(VLOOKUP(A7486,'entry data'!B:G,6,0)),"",VLOOKUP(A7486,'entry data'!B:G,6,0))</f>
        <v/>
      </c>
      <c r="D7486" s="9" t="str">
        <f>IF(ISERROR(VLOOKUP(A7486,'entry data'!B:C,2,0)),"",VLOOKUP(A7486,'entry data'!B:C,2,0))</f>
        <v/>
      </c>
      <c r="E7486" s="9" t="str">
        <f>IF(ISERROR(VLOOKUP(A7486,'entry data'!B:E,4,0)),"",VLOOKUP(A7486,'entry data'!B:E,4,0))</f>
        <v/>
      </c>
      <c r="F7486" s="11" t="str">
        <f>IF(A7486="","",IF(ISERROR(VLOOKUP(A7486,'entry data'!B:F,5,0)),"",VLOOKUP(A7486,'entry data'!B:F,5,0)))</f>
        <v/>
      </c>
      <c r="G7486" s="12" t="str">
        <f>IF(A7486="","",IF(ISERROR(VLOOKUP(A7486,'entry data'!B:I,8,0)),"",VLOOKUP(A7486,'entry data'!B:I,7,0)))</f>
        <v/>
      </c>
      <c r="H7486" s="13" t="str">
        <f>IF(A7486="","",IF(B7486=1,VLOOKUP(A7486,'entry data'!B:D,3,0),I7485))</f>
        <v/>
      </c>
      <c r="I7486" s="14" t="str">
        <f>IF(A7486="","",IF(E7486="weekly",7,IF(E7486="fortnightly",14,IF(E7486="monthly",DATE(IF(MONTH(H7486)=12,YEAR(H7486)+1,YEAR(H7486)),VLOOKUP(MONTH(H7486),index!$D$2:$G$13,2,0),DAY(H7486)),
IF(E7486="quarterly",DATE(IF(MONTH(H7486)&gt;=10,YEAR(H7486)+1,YEAR(H7486)),VLOOKUP(MONTH(H7486),index!$D$2:$G$13,3,0),DAY(H7486)),
IF(E7486="halfyearly",DATE(IF(MONTH(H7486)&gt;=7,YEAR(H7486)+1,YEAR(H7486)),VLOOKUP(MONTH(H7486),index!$D$2:$G$13,4,0),DAY(H7486)),
DATE(YEAR(H7486)+1,MONTH(H7486),DAY(H7486)))))-H7486))+H7486)</f>
        <v/>
      </c>
      <c r="J7486" s="9" t="str">
        <f t="shared" si="718"/>
        <v/>
      </c>
      <c r="K7486" s="11" t="str">
        <f t="shared" si="719"/>
        <v/>
      </c>
      <c r="L7486" s="11" t="str">
        <f t="shared" si="720"/>
        <v/>
      </c>
      <c r="M7486" s="11" t="str">
        <f>IF(A7486="","",VLOOKUP(E7486,index!$A$1:$B$6,2,0)*K7486*G7486)</f>
        <v/>
      </c>
      <c r="N7486" s="11" t="str">
        <f>IF(A7486="","",-PMT(G7486*VLOOKUP(E7486,index!$A$1:$B$6,2,0),C7486,F7486,0,0))</f>
        <v/>
      </c>
      <c r="O7486" s="11" t="str">
        <f t="shared" si="721"/>
        <v/>
      </c>
      <c r="P7486" s="11" t="str">
        <f t="shared" si="716"/>
        <v/>
      </c>
    </row>
    <row r="7487" spans="1:16" x14ac:dyDescent="0.25">
      <c r="A7487" s="9" t="str">
        <f>IF(A7486="","",IF(B7486&lt;C7486,A7486,IF(A7486=MAX('entry data'!$B$8:$B$507),"",A7486+1)))</f>
        <v/>
      </c>
      <c r="B7487" s="9" t="str">
        <f t="shared" si="717"/>
        <v/>
      </c>
      <c r="C7487" s="9" t="str">
        <f>IF(ISERROR(VLOOKUP(A7487,'entry data'!B:G,6,0)),"",VLOOKUP(A7487,'entry data'!B:G,6,0))</f>
        <v/>
      </c>
      <c r="D7487" s="9" t="str">
        <f>IF(ISERROR(VLOOKUP(A7487,'entry data'!B:C,2,0)),"",VLOOKUP(A7487,'entry data'!B:C,2,0))</f>
        <v/>
      </c>
      <c r="E7487" s="9" t="str">
        <f>IF(ISERROR(VLOOKUP(A7487,'entry data'!B:E,4,0)),"",VLOOKUP(A7487,'entry data'!B:E,4,0))</f>
        <v/>
      </c>
      <c r="F7487" s="11" t="str">
        <f>IF(A7487="","",IF(ISERROR(VLOOKUP(A7487,'entry data'!B:F,5,0)),"",VLOOKUP(A7487,'entry data'!B:F,5,0)))</f>
        <v/>
      </c>
      <c r="G7487" s="12" t="str">
        <f>IF(A7487="","",IF(ISERROR(VLOOKUP(A7487,'entry data'!B:I,8,0)),"",VLOOKUP(A7487,'entry data'!B:I,7,0)))</f>
        <v/>
      </c>
      <c r="H7487" s="13" t="str">
        <f>IF(A7487="","",IF(B7487=1,VLOOKUP(A7487,'entry data'!B:D,3,0),I7486))</f>
        <v/>
      </c>
      <c r="I7487" s="14" t="str">
        <f>IF(A7487="","",IF(E7487="weekly",7,IF(E7487="fortnightly",14,IF(E7487="monthly",DATE(IF(MONTH(H7487)=12,YEAR(H7487)+1,YEAR(H7487)),VLOOKUP(MONTH(H7487),index!$D$2:$G$13,2,0),DAY(H7487)),
IF(E7487="quarterly",DATE(IF(MONTH(H7487)&gt;=10,YEAR(H7487)+1,YEAR(H7487)),VLOOKUP(MONTH(H7487),index!$D$2:$G$13,3,0),DAY(H7487)),
IF(E7487="halfyearly",DATE(IF(MONTH(H7487)&gt;=7,YEAR(H7487)+1,YEAR(H7487)),VLOOKUP(MONTH(H7487),index!$D$2:$G$13,4,0),DAY(H7487)),
DATE(YEAR(H7487)+1,MONTH(H7487),DAY(H7487)))))-H7487))+H7487)</f>
        <v/>
      </c>
      <c r="J7487" s="9" t="str">
        <f t="shared" si="718"/>
        <v/>
      </c>
      <c r="K7487" s="11" t="str">
        <f t="shared" si="719"/>
        <v/>
      </c>
      <c r="L7487" s="11" t="str">
        <f t="shared" si="720"/>
        <v/>
      </c>
      <c r="M7487" s="11" t="str">
        <f>IF(A7487="","",VLOOKUP(E7487,index!$A$1:$B$6,2,0)*K7487*G7487)</f>
        <v/>
      </c>
      <c r="N7487" s="11" t="str">
        <f>IF(A7487="","",-PMT(G7487*VLOOKUP(E7487,index!$A$1:$B$6,2,0),C7487,F7487,0,0))</f>
        <v/>
      </c>
      <c r="O7487" s="11" t="str">
        <f t="shared" si="721"/>
        <v/>
      </c>
      <c r="P7487" s="11" t="str">
        <f t="shared" si="716"/>
        <v/>
      </c>
    </row>
    <row r="7488" spans="1:16" x14ac:dyDescent="0.25">
      <c r="A7488" s="9" t="str">
        <f>IF(A7487="","",IF(B7487&lt;C7487,A7487,IF(A7487=MAX('entry data'!$B$8:$B$507),"",A7487+1)))</f>
        <v/>
      </c>
      <c r="B7488" s="9" t="str">
        <f t="shared" si="717"/>
        <v/>
      </c>
      <c r="C7488" s="9" t="str">
        <f>IF(ISERROR(VLOOKUP(A7488,'entry data'!B:G,6,0)),"",VLOOKUP(A7488,'entry data'!B:G,6,0))</f>
        <v/>
      </c>
      <c r="D7488" s="9" t="str">
        <f>IF(ISERROR(VLOOKUP(A7488,'entry data'!B:C,2,0)),"",VLOOKUP(A7488,'entry data'!B:C,2,0))</f>
        <v/>
      </c>
      <c r="E7488" s="9" t="str">
        <f>IF(ISERROR(VLOOKUP(A7488,'entry data'!B:E,4,0)),"",VLOOKUP(A7488,'entry data'!B:E,4,0))</f>
        <v/>
      </c>
      <c r="F7488" s="11" t="str">
        <f>IF(A7488="","",IF(ISERROR(VLOOKUP(A7488,'entry data'!B:F,5,0)),"",VLOOKUP(A7488,'entry data'!B:F,5,0)))</f>
        <v/>
      </c>
      <c r="G7488" s="12" t="str">
        <f>IF(A7488="","",IF(ISERROR(VLOOKUP(A7488,'entry data'!B:I,8,0)),"",VLOOKUP(A7488,'entry data'!B:I,7,0)))</f>
        <v/>
      </c>
      <c r="H7488" s="13" t="str">
        <f>IF(A7488="","",IF(B7488=1,VLOOKUP(A7488,'entry data'!B:D,3,0),I7487))</f>
        <v/>
      </c>
      <c r="I7488" s="14" t="str">
        <f>IF(A7488="","",IF(E7488="weekly",7,IF(E7488="fortnightly",14,IF(E7488="monthly",DATE(IF(MONTH(H7488)=12,YEAR(H7488)+1,YEAR(H7488)),VLOOKUP(MONTH(H7488),index!$D$2:$G$13,2,0),DAY(H7488)),
IF(E7488="quarterly",DATE(IF(MONTH(H7488)&gt;=10,YEAR(H7488)+1,YEAR(H7488)),VLOOKUP(MONTH(H7488),index!$D$2:$G$13,3,0),DAY(H7488)),
IF(E7488="halfyearly",DATE(IF(MONTH(H7488)&gt;=7,YEAR(H7488)+1,YEAR(H7488)),VLOOKUP(MONTH(H7488),index!$D$2:$G$13,4,0),DAY(H7488)),
DATE(YEAR(H7488)+1,MONTH(H7488),DAY(H7488)))))-H7488))+H7488)</f>
        <v/>
      </c>
      <c r="J7488" s="9" t="str">
        <f t="shared" si="718"/>
        <v/>
      </c>
      <c r="K7488" s="11" t="str">
        <f t="shared" si="719"/>
        <v/>
      </c>
      <c r="L7488" s="11" t="str">
        <f t="shared" si="720"/>
        <v/>
      </c>
      <c r="M7488" s="11" t="str">
        <f>IF(A7488="","",VLOOKUP(E7488,index!$A$1:$B$6,2,0)*K7488*G7488)</f>
        <v/>
      </c>
      <c r="N7488" s="11" t="str">
        <f>IF(A7488="","",-PMT(G7488*VLOOKUP(E7488,index!$A$1:$B$6,2,0),C7488,F7488,0,0))</f>
        <v/>
      </c>
      <c r="O7488" s="11" t="str">
        <f t="shared" si="721"/>
        <v/>
      </c>
      <c r="P7488" s="11" t="str">
        <f t="shared" si="716"/>
        <v/>
      </c>
    </row>
    <row r="7489" spans="1:16" x14ac:dyDescent="0.25">
      <c r="A7489" s="9" t="str">
        <f>IF(A7488="","",IF(B7488&lt;C7488,A7488,IF(A7488=MAX('entry data'!$B$8:$B$507),"",A7488+1)))</f>
        <v/>
      </c>
      <c r="B7489" s="9" t="str">
        <f t="shared" si="717"/>
        <v/>
      </c>
      <c r="C7489" s="9" t="str">
        <f>IF(ISERROR(VLOOKUP(A7489,'entry data'!B:G,6,0)),"",VLOOKUP(A7489,'entry data'!B:G,6,0))</f>
        <v/>
      </c>
      <c r="D7489" s="9" t="str">
        <f>IF(ISERROR(VLOOKUP(A7489,'entry data'!B:C,2,0)),"",VLOOKUP(A7489,'entry data'!B:C,2,0))</f>
        <v/>
      </c>
      <c r="E7489" s="9" t="str">
        <f>IF(ISERROR(VLOOKUP(A7489,'entry data'!B:E,4,0)),"",VLOOKUP(A7489,'entry data'!B:E,4,0))</f>
        <v/>
      </c>
      <c r="F7489" s="11" t="str">
        <f>IF(A7489="","",IF(ISERROR(VLOOKUP(A7489,'entry data'!B:F,5,0)),"",VLOOKUP(A7489,'entry data'!B:F,5,0)))</f>
        <v/>
      </c>
      <c r="G7489" s="12" t="str">
        <f>IF(A7489="","",IF(ISERROR(VLOOKUP(A7489,'entry data'!B:I,8,0)),"",VLOOKUP(A7489,'entry data'!B:I,7,0)))</f>
        <v/>
      </c>
      <c r="H7489" s="13" t="str">
        <f>IF(A7489="","",IF(B7489=1,VLOOKUP(A7489,'entry data'!B:D,3,0),I7488))</f>
        <v/>
      </c>
      <c r="I7489" s="14" t="str">
        <f>IF(A7489="","",IF(E7489="weekly",7,IF(E7489="fortnightly",14,IF(E7489="monthly",DATE(IF(MONTH(H7489)=12,YEAR(H7489)+1,YEAR(H7489)),VLOOKUP(MONTH(H7489),index!$D$2:$G$13,2,0),DAY(H7489)),
IF(E7489="quarterly",DATE(IF(MONTH(H7489)&gt;=10,YEAR(H7489)+1,YEAR(H7489)),VLOOKUP(MONTH(H7489),index!$D$2:$G$13,3,0),DAY(H7489)),
IF(E7489="halfyearly",DATE(IF(MONTH(H7489)&gt;=7,YEAR(H7489)+1,YEAR(H7489)),VLOOKUP(MONTH(H7489),index!$D$2:$G$13,4,0),DAY(H7489)),
DATE(YEAR(H7489)+1,MONTH(H7489),DAY(H7489)))))-H7489))+H7489)</f>
        <v/>
      </c>
      <c r="J7489" s="9" t="str">
        <f t="shared" si="718"/>
        <v/>
      </c>
      <c r="K7489" s="11" t="str">
        <f t="shared" si="719"/>
        <v/>
      </c>
      <c r="L7489" s="11" t="str">
        <f t="shared" si="720"/>
        <v/>
      </c>
      <c r="M7489" s="11" t="str">
        <f>IF(A7489="","",VLOOKUP(E7489,index!$A$1:$B$6,2,0)*K7489*G7489)</f>
        <v/>
      </c>
      <c r="N7489" s="11" t="str">
        <f>IF(A7489="","",-PMT(G7489*VLOOKUP(E7489,index!$A$1:$B$6,2,0),C7489,F7489,0,0))</f>
        <v/>
      </c>
      <c r="O7489" s="11" t="str">
        <f t="shared" si="721"/>
        <v/>
      </c>
      <c r="P7489" s="11" t="str">
        <f t="shared" si="716"/>
        <v/>
      </c>
    </row>
    <row r="7490" spans="1:16" x14ac:dyDescent="0.25">
      <c r="A7490" s="9" t="str">
        <f>IF(A7489="","",IF(B7489&lt;C7489,A7489,IF(A7489=MAX('entry data'!$B$8:$B$507),"",A7489+1)))</f>
        <v/>
      </c>
      <c r="B7490" s="9" t="str">
        <f t="shared" si="717"/>
        <v/>
      </c>
      <c r="C7490" s="9" t="str">
        <f>IF(ISERROR(VLOOKUP(A7490,'entry data'!B:G,6,0)),"",VLOOKUP(A7490,'entry data'!B:G,6,0))</f>
        <v/>
      </c>
      <c r="D7490" s="9" t="str">
        <f>IF(ISERROR(VLOOKUP(A7490,'entry data'!B:C,2,0)),"",VLOOKUP(A7490,'entry data'!B:C,2,0))</f>
        <v/>
      </c>
      <c r="E7490" s="9" t="str">
        <f>IF(ISERROR(VLOOKUP(A7490,'entry data'!B:E,4,0)),"",VLOOKUP(A7490,'entry data'!B:E,4,0))</f>
        <v/>
      </c>
      <c r="F7490" s="11" t="str">
        <f>IF(A7490="","",IF(ISERROR(VLOOKUP(A7490,'entry data'!B:F,5,0)),"",VLOOKUP(A7490,'entry data'!B:F,5,0)))</f>
        <v/>
      </c>
      <c r="G7490" s="12" t="str">
        <f>IF(A7490="","",IF(ISERROR(VLOOKUP(A7490,'entry data'!B:I,8,0)),"",VLOOKUP(A7490,'entry data'!B:I,7,0)))</f>
        <v/>
      </c>
      <c r="H7490" s="13" t="str">
        <f>IF(A7490="","",IF(B7490=1,VLOOKUP(A7490,'entry data'!B:D,3,0),I7489))</f>
        <v/>
      </c>
      <c r="I7490" s="14" t="str">
        <f>IF(A7490="","",IF(E7490="weekly",7,IF(E7490="fortnightly",14,IF(E7490="monthly",DATE(IF(MONTH(H7490)=12,YEAR(H7490)+1,YEAR(H7490)),VLOOKUP(MONTH(H7490),index!$D$2:$G$13,2,0),DAY(H7490)),
IF(E7490="quarterly",DATE(IF(MONTH(H7490)&gt;=10,YEAR(H7490)+1,YEAR(H7490)),VLOOKUP(MONTH(H7490),index!$D$2:$G$13,3,0),DAY(H7490)),
IF(E7490="halfyearly",DATE(IF(MONTH(H7490)&gt;=7,YEAR(H7490)+1,YEAR(H7490)),VLOOKUP(MONTH(H7490),index!$D$2:$G$13,4,0),DAY(H7490)),
DATE(YEAR(H7490)+1,MONTH(H7490),DAY(H7490)))))-H7490))+H7490)</f>
        <v/>
      </c>
      <c r="J7490" s="9" t="str">
        <f t="shared" si="718"/>
        <v/>
      </c>
      <c r="K7490" s="11" t="str">
        <f t="shared" si="719"/>
        <v/>
      </c>
      <c r="L7490" s="11" t="str">
        <f t="shared" si="720"/>
        <v/>
      </c>
      <c r="M7490" s="11" t="str">
        <f>IF(A7490="","",VLOOKUP(E7490,index!$A$1:$B$6,2,0)*K7490*G7490)</f>
        <v/>
      </c>
      <c r="N7490" s="11" t="str">
        <f>IF(A7490="","",-PMT(G7490*VLOOKUP(E7490,index!$A$1:$B$6,2,0),C7490,F7490,0,0))</f>
        <v/>
      </c>
      <c r="O7490" s="11" t="str">
        <f t="shared" si="721"/>
        <v/>
      </c>
      <c r="P7490" s="11" t="str">
        <f t="shared" si="716"/>
        <v/>
      </c>
    </row>
    <row r="7491" spans="1:16" x14ac:dyDescent="0.25">
      <c r="A7491" s="9" t="str">
        <f>IF(A7490="","",IF(B7490&lt;C7490,A7490,IF(A7490=MAX('entry data'!$B$8:$B$507),"",A7490+1)))</f>
        <v/>
      </c>
      <c r="B7491" s="9" t="str">
        <f t="shared" si="717"/>
        <v/>
      </c>
      <c r="C7491" s="9" t="str">
        <f>IF(ISERROR(VLOOKUP(A7491,'entry data'!B:G,6,0)),"",VLOOKUP(A7491,'entry data'!B:G,6,0))</f>
        <v/>
      </c>
      <c r="D7491" s="9" t="str">
        <f>IF(ISERROR(VLOOKUP(A7491,'entry data'!B:C,2,0)),"",VLOOKUP(A7491,'entry data'!B:C,2,0))</f>
        <v/>
      </c>
      <c r="E7491" s="9" t="str">
        <f>IF(ISERROR(VLOOKUP(A7491,'entry data'!B:E,4,0)),"",VLOOKUP(A7491,'entry data'!B:E,4,0))</f>
        <v/>
      </c>
      <c r="F7491" s="11" t="str">
        <f>IF(A7491="","",IF(ISERROR(VLOOKUP(A7491,'entry data'!B:F,5,0)),"",VLOOKUP(A7491,'entry data'!B:F,5,0)))</f>
        <v/>
      </c>
      <c r="G7491" s="12" t="str">
        <f>IF(A7491="","",IF(ISERROR(VLOOKUP(A7491,'entry data'!B:I,8,0)),"",VLOOKUP(A7491,'entry data'!B:I,7,0)))</f>
        <v/>
      </c>
      <c r="H7491" s="13" t="str">
        <f>IF(A7491="","",IF(B7491=1,VLOOKUP(A7491,'entry data'!B:D,3,0),I7490))</f>
        <v/>
      </c>
      <c r="I7491" s="14" t="str">
        <f>IF(A7491="","",IF(E7491="weekly",7,IF(E7491="fortnightly",14,IF(E7491="monthly",DATE(IF(MONTH(H7491)=12,YEAR(H7491)+1,YEAR(H7491)),VLOOKUP(MONTH(H7491),index!$D$2:$G$13,2,0),DAY(H7491)),
IF(E7491="quarterly",DATE(IF(MONTH(H7491)&gt;=10,YEAR(H7491)+1,YEAR(H7491)),VLOOKUP(MONTH(H7491),index!$D$2:$G$13,3,0),DAY(H7491)),
IF(E7491="halfyearly",DATE(IF(MONTH(H7491)&gt;=7,YEAR(H7491)+1,YEAR(H7491)),VLOOKUP(MONTH(H7491),index!$D$2:$G$13,4,0),DAY(H7491)),
DATE(YEAR(H7491)+1,MONTH(H7491),DAY(H7491)))))-H7491))+H7491)</f>
        <v/>
      </c>
      <c r="J7491" s="9" t="str">
        <f t="shared" si="718"/>
        <v/>
      </c>
      <c r="K7491" s="11" t="str">
        <f t="shared" si="719"/>
        <v/>
      </c>
      <c r="L7491" s="11" t="str">
        <f t="shared" si="720"/>
        <v/>
      </c>
      <c r="M7491" s="11" t="str">
        <f>IF(A7491="","",VLOOKUP(E7491,index!$A$1:$B$6,2,0)*K7491*G7491)</f>
        <v/>
      </c>
      <c r="N7491" s="11" t="str">
        <f>IF(A7491="","",-PMT(G7491*VLOOKUP(E7491,index!$A$1:$B$6,2,0),C7491,F7491,0,0))</f>
        <v/>
      </c>
      <c r="O7491" s="11" t="str">
        <f t="shared" si="721"/>
        <v/>
      </c>
      <c r="P7491" s="11" t="str">
        <f t="shared" ref="P7491:P7554" si="722">IF(A7491="","",IF(J7491&lt;&gt;J7492,O7491,0))</f>
        <v/>
      </c>
    </row>
    <row r="7492" spans="1:16" x14ac:dyDescent="0.25">
      <c r="A7492" s="9" t="str">
        <f>IF(A7491="","",IF(B7491&lt;C7491,A7491,IF(A7491=MAX('entry data'!$B$8:$B$507),"",A7491+1)))</f>
        <v/>
      </c>
      <c r="B7492" s="9" t="str">
        <f t="shared" si="717"/>
        <v/>
      </c>
      <c r="C7492" s="9" t="str">
        <f>IF(ISERROR(VLOOKUP(A7492,'entry data'!B:G,6,0)),"",VLOOKUP(A7492,'entry data'!B:G,6,0))</f>
        <v/>
      </c>
      <c r="D7492" s="9" t="str">
        <f>IF(ISERROR(VLOOKUP(A7492,'entry data'!B:C,2,0)),"",VLOOKUP(A7492,'entry data'!B:C,2,0))</f>
        <v/>
      </c>
      <c r="E7492" s="9" t="str">
        <f>IF(ISERROR(VLOOKUP(A7492,'entry data'!B:E,4,0)),"",VLOOKUP(A7492,'entry data'!B:E,4,0))</f>
        <v/>
      </c>
      <c r="F7492" s="11" t="str">
        <f>IF(A7492="","",IF(ISERROR(VLOOKUP(A7492,'entry data'!B:F,5,0)),"",VLOOKUP(A7492,'entry data'!B:F,5,0)))</f>
        <v/>
      </c>
      <c r="G7492" s="12" t="str">
        <f>IF(A7492="","",IF(ISERROR(VLOOKUP(A7492,'entry data'!B:I,8,0)),"",VLOOKUP(A7492,'entry data'!B:I,7,0)))</f>
        <v/>
      </c>
      <c r="H7492" s="13" t="str">
        <f>IF(A7492="","",IF(B7492=1,VLOOKUP(A7492,'entry data'!B:D,3,0),I7491))</f>
        <v/>
      </c>
      <c r="I7492" s="14" t="str">
        <f>IF(A7492="","",IF(E7492="weekly",7,IF(E7492="fortnightly",14,IF(E7492="monthly",DATE(IF(MONTH(H7492)=12,YEAR(H7492)+1,YEAR(H7492)),VLOOKUP(MONTH(H7492),index!$D$2:$G$13,2,0),DAY(H7492)),
IF(E7492="quarterly",DATE(IF(MONTH(H7492)&gt;=10,YEAR(H7492)+1,YEAR(H7492)),VLOOKUP(MONTH(H7492),index!$D$2:$G$13,3,0),DAY(H7492)),
IF(E7492="halfyearly",DATE(IF(MONTH(H7492)&gt;=7,YEAR(H7492)+1,YEAR(H7492)),VLOOKUP(MONTH(H7492),index!$D$2:$G$13,4,0),DAY(H7492)),
DATE(YEAR(H7492)+1,MONTH(H7492),DAY(H7492)))))-H7492))+H7492)</f>
        <v/>
      </c>
      <c r="J7492" s="9" t="str">
        <f t="shared" si="718"/>
        <v/>
      </c>
      <c r="K7492" s="11" t="str">
        <f t="shared" si="719"/>
        <v/>
      </c>
      <c r="L7492" s="11" t="str">
        <f t="shared" si="720"/>
        <v/>
      </c>
      <c r="M7492" s="11" t="str">
        <f>IF(A7492="","",VLOOKUP(E7492,index!$A$1:$B$6,2,0)*K7492*G7492)</f>
        <v/>
      </c>
      <c r="N7492" s="11" t="str">
        <f>IF(A7492="","",-PMT(G7492*VLOOKUP(E7492,index!$A$1:$B$6,2,0),C7492,F7492,0,0))</f>
        <v/>
      </c>
      <c r="O7492" s="11" t="str">
        <f t="shared" si="721"/>
        <v/>
      </c>
      <c r="P7492" s="11" t="str">
        <f t="shared" si="722"/>
        <v/>
      </c>
    </row>
    <row r="7493" spans="1:16" x14ac:dyDescent="0.25">
      <c r="A7493" s="9" t="str">
        <f>IF(A7492="","",IF(B7492&lt;C7492,A7492,IF(A7492=MAX('entry data'!$B$8:$B$507),"",A7492+1)))</f>
        <v/>
      </c>
      <c r="B7493" s="9" t="str">
        <f t="shared" si="717"/>
        <v/>
      </c>
      <c r="C7493" s="9" t="str">
        <f>IF(ISERROR(VLOOKUP(A7493,'entry data'!B:G,6,0)),"",VLOOKUP(A7493,'entry data'!B:G,6,0))</f>
        <v/>
      </c>
      <c r="D7493" s="9" t="str">
        <f>IF(ISERROR(VLOOKUP(A7493,'entry data'!B:C,2,0)),"",VLOOKUP(A7493,'entry data'!B:C,2,0))</f>
        <v/>
      </c>
      <c r="E7493" s="9" t="str">
        <f>IF(ISERROR(VLOOKUP(A7493,'entry data'!B:E,4,0)),"",VLOOKUP(A7493,'entry data'!B:E,4,0))</f>
        <v/>
      </c>
      <c r="F7493" s="11" t="str">
        <f>IF(A7493="","",IF(ISERROR(VLOOKUP(A7493,'entry data'!B:F,5,0)),"",VLOOKUP(A7493,'entry data'!B:F,5,0)))</f>
        <v/>
      </c>
      <c r="G7493" s="12" t="str">
        <f>IF(A7493="","",IF(ISERROR(VLOOKUP(A7493,'entry data'!B:I,8,0)),"",VLOOKUP(A7493,'entry data'!B:I,7,0)))</f>
        <v/>
      </c>
      <c r="H7493" s="13" t="str">
        <f>IF(A7493="","",IF(B7493=1,VLOOKUP(A7493,'entry data'!B:D,3,0),I7492))</f>
        <v/>
      </c>
      <c r="I7493" s="14" t="str">
        <f>IF(A7493="","",IF(E7493="weekly",7,IF(E7493="fortnightly",14,IF(E7493="monthly",DATE(IF(MONTH(H7493)=12,YEAR(H7493)+1,YEAR(H7493)),VLOOKUP(MONTH(H7493),index!$D$2:$G$13,2,0),DAY(H7493)),
IF(E7493="quarterly",DATE(IF(MONTH(H7493)&gt;=10,YEAR(H7493)+1,YEAR(H7493)),VLOOKUP(MONTH(H7493),index!$D$2:$G$13,3,0),DAY(H7493)),
IF(E7493="halfyearly",DATE(IF(MONTH(H7493)&gt;=7,YEAR(H7493)+1,YEAR(H7493)),VLOOKUP(MONTH(H7493),index!$D$2:$G$13,4,0),DAY(H7493)),
DATE(YEAR(H7493)+1,MONTH(H7493),DAY(H7493)))))-H7493))+H7493)</f>
        <v/>
      </c>
      <c r="J7493" s="9" t="str">
        <f t="shared" si="718"/>
        <v/>
      </c>
      <c r="K7493" s="11" t="str">
        <f t="shared" si="719"/>
        <v/>
      </c>
      <c r="L7493" s="11" t="str">
        <f t="shared" si="720"/>
        <v/>
      </c>
      <c r="M7493" s="11" t="str">
        <f>IF(A7493="","",VLOOKUP(E7493,index!$A$1:$B$6,2,0)*K7493*G7493)</f>
        <v/>
      </c>
      <c r="N7493" s="11" t="str">
        <f>IF(A7493="","",-PMT(G7493*VLOOKUP(E7493,index!$A$1:$B$6,2,0),C7493,F7493,0,0))</f>
        <v/>
      </c>
      <c r="O7493" s="11" t="str">
        <f t="shared" si="721"/>
        <v/>
      </c>
      <c r="P7493" s="11" t="str">
        <f t="shared" si="722"/>
        <v/>
      </c>
    </row>
    <row r="7494" spans="1:16" x14ac:dyDescent="0.25">
      <c r="A7494" s="9" t="str">
        <f>IF(A7493="","",IF(B7493&lt;C7493,A7493,IF(A7493=MAX('entry data'!$B$8:$B$507),"",A7493+1)))</f>
        <v/>
      </c>
      <c r="B7494" s="9" t="str">
        <f t="shared" si="717"/>
        <v/>
      </c>
      <c r="C7494" s="9" t="str">
        <f>IF(ISERROR(VLOOKUP(A7494,'entry data'!B:G,6,0)),"",VLOOKUP(A7494,'entry data'!B:G,6,0))</f>
        <v/>
      </c>
      <c r="D7494" s="9" t="str">
        <f>IF(ISERROR(VLOOKUP(A7494,'entry data'!B:C,2,0)),"",VLOOKUP(A7494,'entry data'!B:C,2,0))</f>
        <v/>
      </c>
      <c r="E7494" s="9" t="str">
        <f>IF(ISERROR(VLOOKUP(A7494,'entry data'!B:E,4,0)),"",VLOOKUP(A7494,'entry data'!B:E,4,0))</f>
        <v/>
      </c>
      <c r="F7494" s="11" t="str">
        <f>IF(A7494="","",IF(ISERROR(VLOOKUP(A7494,'entry data'!B:F,5,0)),"",VLOOKUP(A7494,'entry data'!B:F,5,0)))</f>
        <v/>
      </c>
      <c r="G7494" s="12" t="str">
        <f>IF(A7494="","",IF(ISERROR(VLOOKUP(A7494,'entry data'!B:I,8,0)),"",VLOOKUP(A7494,'entry data'!B:I,7,0)))</f>
        <v/>
      </c>
      <c r="H7494" s="13" t="str">
        <f>IF(A7494="","",IF(B7494=1,VLOOKUP(A7494,'entry data'!B:D,3,0),I7493))</f>
        <v/>
      </c>
      <c r="I7494" s="14" t="str">
        <f>IF(A7494="","",IF(E7494="weekly",7,IF(E7494="fortnightly",14,IF(E7494="monthly",DATE(IF(MONTH(H7494)=12,YEAR(H7494)+1,YEAR(H7494)),VLOOKUP(MONTH(H7494),index!$D$2:$G$13,2,0),DAY(H7494)),
IF(E7494="quarterly",DATE(IF(MONTH(H7494)&gt;=10,YEAR(H7494)+1,YEAR(H7494)),VLOOKUP(MONTH(H7494),index!$D$2:$G$13,3,0),DAY(H7494)),
IF(E7494="halfyearly",DATE(IF(MONTH(H7494)&gt;=7,YEAR(H7494)+1,YEAR(H7494)),VLOOKUP(MONTH(H7494),index!$D$2:$G$13,4,0),DAY(H7494)),
DATE(YEAR(H7494)+1,MONTH(H7494),DAY(H7494)))))-H7494))+H7494)</f>
        <v/>
      </c>
      <c r="J7494" s="9" t="str">
        <f t="shared" si="718"/>
        <v/>
      </c>
      <c r="K7494" s="11" t="str">
        <f t="shared" si="719"/>
        <v/>
      </c>
      <c r="L7494" s="11" t="str">
        <f t="shared" si="720"/>
        <v/>
      </c>
      <c r="M7494" s="11" t="str">
        <f>IF(A7494="","",VLOOKUP(E7494,index!$A$1:$B$6,2,0)*K7494*G7494)</f>
        <v/>
      </c>
      <c r="N7494" s="11" t="str">
        <f>IF(A7494="","",-PMT(G7494*VLOOKUP(E7494,index!$A$1:$B$6,2,0),C7494,F7494,0,0))</f>
        <v/>
      </c>
      <c r="O7494" s="11" t="str">
        <f t="shared" si="721"/>
        <v/>
      </c>
      <c r="P7494" s="11" t="str">
        <f t="shared" si="722"/>
        <v/>
      </c>
    </row>
    <row r="7495" spans="1:16" x14ac:dyDescent="0.25">
      <c r="A7495" s="9" t="str">
        <f>IF(A7494="","",IF(B7494&lt;C7494,A7494,IF(A7494=MAX('entry data'!$B$8:$B$507),"",A7494+1)))</f>
        <v/>
      </c>
      <c r="B7495" s="9" t="str">
        <f t="shared" si="717"/>
        <v/>
      </c>
      <c r="C7495" s="9" t="str">
        <f>IF(ISERROR(VLOOKUP(A7495,'entry data'!B:G,6,0)),"",VLOOKUP(A7495,'entry data'!B:G,6,0))</f>
        <v/>
      </c>
      <c r="D7495" s="9" t="str">
        <f>IF(ISERROR(VLOOKUP(A7495,'entry data'!B:C,2,0)),"",VLOOKUP(A7495,'entry data'!B:C,2,0))</f>
        <v/>
      </c>
      <c r="E7495" s="9" t="str">
        <f>IF(ISERROR(VLOOKUP(A7495,'entry data'!B:E,4,0)),"",VLOOKUP(A7495,'entry data'!B:E,4,0))</f>
        <v/>
      </c>
      <c r="F7495" s="11" t="str">
        <f>IF(A7495="","",IF(ISERROR(VLOOKUP(A7495,'entry data'!B:F,5,0)),"",VLOOKUP(A7495,'entry data'!B:F,5,0)))</f>
        <v/>
      </c>
      <c r="G7495" s="12" t="str">
        <f>IF(A7495="","",IF(ISERROR(VLOOKUP(A7495,'entry data'!B:I,8,0)),"",VLOOKUP(A7495,'entry data'!B:I,7,0)))</f>
        <v/>
      </c>
      <c r="H7495" s="13" t="str">
        <f>IF(A7495="","",IF(B7495=1,VLOOKUP(A7495,'entry data'!B:D,3,0),I7494))</f>
        <v/>
      </c>
      <c r="I7495" s="14" t="str">
        <f>IF(A7495="","",IF(E7495="weekly",7,IF(E7495="fortnightly",14,IF(E7495="monthly",DATE(IF(MONTH(H7495)=12,YEAR(H7495)+1,YEAR(H7495)),VLOOKUP(MONTH(H7495),index!$D$2:$G$13,2,0),DAY(H7495)),
IF(E7495="quarterly",DATE(IF(MONTH(H7495)&gt;=10,YEAR(H7495)+1,YEAR(H7495)),VLOOKUP(MONTH(H7495),index!$D$2:$G$13,3,0),DAY(H7495)),
IF(E7495="halfyearly",DATE(IF(MONTH(H7495)&gt;=7,YEAR(H7495)+1,YEAR(H7495)),VLOOKUP(MONTH(H7495),index!$D$2:$G$13,4,0),DAY(H7495)),
DATE(YEAR(H7495)+1,MONTH(H7495),DAY(H7495)))))-H7495))+H7495)</f>
        <v/>
      </c>
      <c r="J7495" s="9" t="str">
        <f t="shared" si="718"/>
        <v/>
      </c>
      <c r="K7495" s="11" t="str">
        <f t="shared" si="719"/>
        <v/>
      </c>
      <c r="L7495" s="11" t="str">
        <f t="shared" si="720"/>
        <v/>
      </c>
      <c r="M7495" s="11" t="str">
        <f>IF(A7495="","",VLOOKUP(E7495,index!$A$1:$B$6,2,0)*K7495*G7495)</f>
        <v/>
      </c>
      <c r="N7495" s="11" t="str">
        <f>IF(A7495="","",-PMT(G7495*VLOOKUP(E7495,index!$A$1:$B$6,2,0),C7495,F7495,0,0))</f>
        <v/>
      </c>
      <c r="O7495" s="11" t="str">
        <f t="shared" si="721"/>
        <v/>
      </c>
      <c r="P7495" s="11" t="str">
        <f t="shared" si="722"/>
        <v/>
      </c>
    </row>
    <row r="7496" spans="1:16" x14ac:dyDescent="0.25">
      <c r="A7496" s="9" t="str">
        <f>IF(A7495="","",IF(B7495&lt;C7495,A7495,IF(A7495=MAX('entry data'!$B$8:$B$507),"",A7495+1)))</f>
        <v/>
      </c>
      <c r="B7496" s="9" t="str">
        <f t="shared" si="717"/>
        <v/>
      </c>
      <c r="C7496" s="9" t="str">
        <f>IF(ISERROR(VLOOKUP(A7496,'entry data'!B:G,6,0)),"",VLOOKUP(A7496,'entry data'!B:G,6,0))</f>
        <v/>
      </c>
      <c r="D7496" s="9" t="str">
        <f>IF(ISERROR(VLOOKUP(A7496,'entry data'!B:C,2,0)),"",VLOOKUP(A7496,'entry data'!B:C,2,0))</f>
        <v/>
      </c>
      <c r="E7496" s="9" t="str">
        <f>IF(ISERROR(VLOOKUP(A7496,'entry data'!B:E,4,0)),"",VLOOKUP(A7496,'entry data'!B:E,4,0))</f>
        <v/>
      </c>
      <c r="F7496" s="11" t="str">
        <f>IF(A7496="","",IF(ISERROR(VLOOKUP(A7496,'entry data'!B:F,5,0)),"",VLOOKUP(A7496,'entry data'!B:F,5,0)))</f>
        <v/>
      </c>
      <c r="G7496" s="12" t="str">
        <f>IF(A7496="","",IF(ISERROR(VLOOKUP(A7496,'entry data'!B:I,8,0)),"",VLOOKUP(A7496,'entry data'!B:I,7,0)))</f>
        <v/>
      </c>
      <c r="H7496" s="13" t="str">
        <f>IF(A7496="","",IF(B7496=1,VLOOKUP(A7496,'entry data'!B:D,3,0),I7495))</f>
        <v/>
      </c>
      <c r="I7496" s="14" t="str">
        <f>IF(A7496="","",IF(E7496="weekly",7,IF(E7496="fortnightly",14,IF(E7496="monthly",DATE(IF(MONTH(H7496)=12,YEAR(H7496)+1,YEAR(H7496)),VLOOKUP(MONTH(H7496),index!$D$2:$G$13,2,0),DAY(H7496)),
IF(E7496="quarterly",DATE(IF(MONTH(H7496)&gt;=10,YEAR(H7496)+1,YEAR(H7496)),VLOOKUP(MONTH(H7496),index!$D$2:$G$13,3,0),DAY(H7496)),
IF(E7496="halfyearly",DATE(IF(MONTH(H7496)&gt;=7,YEAR(H7496)+1,YEAR(H7496)),VLOOKUP(MONTH(H7496),index!$D$2:$G$13,4,0),DAY(H7496)),
DATE(YEAR(H7496)+1,MONTH(H7496),DAY(H7496)))))-H7496))+H7496)</f>
        <v/>
      </c>
      <c r="J7496" s="9" t="str">
        <f t="shared" si="718"/>
        <v/>
      </c>
      <c r="K7496" s="11" t="str">
        <f t="shared" si="719"/>
        <v/>
      </c>
      <c r="L7496" s="11" t="str">
        <f t="shared" si="720"/>
        <v/>
      </c>
      <c r="M7496" s="11" t="str">
        <f>IF(A7496="","",VLOOKUP(E7496,index!$A$1:$B$6,2,0)*K7496*G7496)</f>
        <v/>
      </c>
      <c r="N7496" s="11" t="str">
        <f>IF(A7496="","",-PMT(G7496*VLOOKUP(E7496,index!$A$1:$B$6,2,0),C7496,F7496,0,0))</f>
        <v/>
      </c>
      <c r="O7496" s="11" t="str">
        <f t="shared" si="721"/>
        <v/>
      </c>
      <c r="P7496" s="11" t="str">
        <f t="shared" si="722"/>
        <v/>
      </c>
    </row>
    <row r="7497" spans="1:16" x14ac:dyDescent="0.25">
      <c r="A7497" s="9" t="str">
        <f>IF(A7496="","",IF(B7496&lt;C7496,A7496,IF(A7496=MAX('entry data'!$B$8:$B$507),"",A7496+1)))</f>
        <v/>
      </c>
      <c r="B7497" s="9" t="str">
        <f t="shared" si="717"/>
        <v/>
      </c>
      <c r="C7497" s="9" t="str">
        <f>IF(ISERROR(VLOOKUP(A7497,'entry data'!B:G,6,0)),"",VLOOKUP(A7497,'entry data'!B:G,6,0))</f>
        <v/>
      </c>
      <c r="D7497" s="9" t="str">
        <f>IF(ISERROR(VLOOKUP(A7497,'entry data'!B:C,2,0)),"",VLOOKUP(A7497,'entry data'!B:C,2,0))</f>
        <v/>
      </c>
      <c r="E7497" s="9" t="str">
        <f>IF(ISERROR(VLOOKUP(A7497,'entry data'!B:E,4,0)),"",VLOOKUP(A7497,'entry data'!B:E,4,0))</f>
        <v/>
      </c>
      <c r="F7497" s="11" t="str">
        <f>IF(A7497="","",IF(ISERROR(VLOOKUP(A7497,'entry data'!B:F,5,0)),"",VLOOKUP(A7497,'entry data'!B:F,5,0)))</f>
        <v/>
      </c>
      <c r="G7497" s="12" t="str">
        <f>IF(A7497="","",IF(ISERROR(VLOOKUP(A7497,'entry data'!B:I,8,0)),"",VLOOKUP(A7497,'entry data'!B:I,7,0)))</f>
        <v/>
      </c>
      <c r="H7497" s="13" t="str">
        <f>IF(A7497="","",IF(B7497=1,VLOOKUP(A7497,'entry data'!B:D,3,0),I7496))</f>
        <v/>
      </c>
      <c r="I7497" s="14" t="str">
        <f>IF(A7497="","",IF(E7497="weekly",7,IF(E7497="fortnightly",14,IF(E7497="monthly",DATE(IF(MONTH(H7497)=12,YEAR(H7497)+1,YEAR(H7497)),VLOOKUP(MONTH(H7497),index!$D$2:$G$13,2,0),DAY(H7497)),
IF(E7497="quarterly",DATE(IF(MONTH(H7497)&gt;=10,YEAR(H7497)+1,YEAR(H7497)),VLOOKUP(MONTH(H7497),index!$D$2:$G$13,3,0),DAY(H7497)),
IF(E7497="halfyearly",DATE(IF(MONTH(H7497)&gt;=7,YEAR(H7497)+1,YEAR(H7497)),VLOOKUP(MONTH(H7497),index!$D$2:$G$13,4,0),DAY(H7497)),
DATE(YEAR(H7497)+1,MONTH(H7497),DAY(H7497)))))-H7497))+H7497)</f>
        <v/>
      </c>
      <c r="J7497" s="9" t="str">
        <f t="shared" si="718"/>
        <v/>
      </c>
      <c r="K7497" s="11" t="str">
        <f t="shared" si="719"/>
        <v/>
      </c>
      <c r="L7497" s="11" t="str">
        <f t="shared" si="720"/>
        <v/>
      </c>
      <c r="M7497" s="11" t="str">
        <f>IF(A7497="","",VLOOKUP(E7497,index!$A$1:$B$6,2,0)*K7497*G7497)</f>
        <v/>
      </c>
      <c r="N7497" s="11" t="str">
        <f>IF(A7497="","",-PMT(G7497*VLOOKUP(E7497,index!$A$1:$B$6,2,0),C7497,F7497,0,0))</f>
        <v/>
      </c>
      <c r="O7497" s="11" t="str">
        <f t="shared" si="721"/>
        <v/>
      </c>
      <c r="P7497" s="11" t="str">
        <f t="shared" si="722"/>
        <v/>
      </c>
    </row>
    <row r="7498" spans="1:16" x14ac:dyDescent="0.25">
      <c r="A7498" s="9" t="str">
        <f>IF(A7497="","",IF(B7497&lt;C7497,A7497,IF(A7497=MAX('entry data'!$B$8:$B$507),"",A7497+1)))</f>
        <v/>
      </c>
      <c r="B7498" s="9" t="str">
        <f t="shared" si="717"/>
        <v/>
      </c>
      <c r="C7498" s="9" t="str">
        <f>IF(ISERROR(VLOOKUP(A7498,'entry data'!B:G,6,0)),"",VLOOKUP(A7498,'entry data'!B:G,6,0))</f>
        <v/>
      </c>
      <c r="D7498" s="9" t="str">
        <f>IF(ISERROR(VLOOKUP(A7498,'entry data'!B:C,2,0)),"",VLOOKUP(A7498,'entry data'!B:C,2,0))</f>
        <v/>
      </c>
      <c r="E7498" s="9" t="str">
        <f>IF(ISERROR(VLOOKUP(A7498,'entry data'!B:E,4,0)),"",VLOOKUP(A7498,'entry data'!B:E,4,0))</f>
        <v/>
      </c>
      <c r="F7498" s="11" t="str">
        <f>IF(A7498="","",IF(ISERROR(VLOOKUP(A7498,'entry data'!B:F,5,0)),"",VLOOKUP(A7498,'entry data'!B:F,5,0)))</f>
        <v/>
      </c>
      <c r="G7498" s="12" t="str">
        <f>IF(A7498="","",IF(ISERROR(VLOOKUP(A7498,'entry data'!B:I,8,0)),"",VLOOKUP(A7498,'entry data'!B:I,7,0)))</f>
        <v/>
      </c>
      <c r="H7498" s="13" t="str">
        <f>IF(A7498="","",IF(B7498=1,VLOOKUP(A7498,'entry data'!B:D,3,0),I7497))</f>
        <v/>
      </c>
      <c r="I7498" s="14" t="str">
        <f>IF(A7498="","",IF(E7498="weekly",7,IF(E7498="fortnightly",14,IF(E7498="monthly",DATE(IF(MONTH(H7498)=12,YEAR(H7498)+1,YEAR(H7498)),VLOOKUP(MONTH(H7498),index!$D$2:$G$13,2,0),DAY(H7498)),
IF(E7498="quarterly",DATE(IF(MONTH(H7498)&gt;=10,YEAR(H7498)+1,YEAR(H7498)),VLOOKUP(MONTH(H7498),index!$D$2:$G$13,3,0),DAY(H7498)),
IF(E7498="halfyearly",DATE(IF(MONTH(H7498)&gt;=7,YEAR(H7498)+1,YEAR(H7498)),VLOOKUP(MONTH(H7498),index!$D$2:$G$13,4,0),DAY(H7498)),
DATE(YEAR(H7498)+1,MONTH(H7498),DAY(H7498)))))-H7498))+H7498)</f>
        <v/>
      </c>
      <c r="J7498" s="9" t="str">
        <f t="shared" si="718"/>
        <v/>
      </c>
      <c r="K7498" s="11" t="str">
        <f t="shared" si="719"/>
        <v/>
      </c>
      <c r="L7498" s="11" t="str">
        <f t="shared" si="720"/>
        <v/>
      </c>
      <c r="M7498" s="11" t="str">
        <f>IF(A7498="","",VLOOKUP(E7498,index!$A$1:$B$6,2,0)*K7498*G7498)</f>
        <v/>
      </c>
      <c r="N7498" s="11" t="str">
        <f>IF(A7498="","",-PMT(G7498*VLOOKUP(E7498,index!$A$1:$B$6,2,0),C7498,F7498,0,0))</f>
        <v/>
      </c>
      <c r="O7498" s="11" t="str">
        <f t="shared" si="721"/>
        <v/>
      </c>
      <c r="P7498" s="11" t="str">
        <f t="shared" si="722"/>
        <v/>
      </c>
    </row>
    <row r="7499" spans="1:16" x14ac:dyDescent="0.25">
      <c r="A7499" s="9" t="str">
        <f>IF(A7498="","",IF(B7498&lt;C7498,A7498,IF(A7498=MAX('entry data'!$B$8:$B$507),"",A7498+1)))</f>
        <v/>
      </c>
      <c r="B7499" s="9" t="str">
        <f t="shared" si="717"/>
        <v/>
      </c>
      <c r="C7499" s="9" t="str">
        <f>IF(ISERROR(VLOOKUP(A7499,'entry data'!B:G,6,0)),"",VLOOKUP(A7499,'entry data'!B:G,6,0))</f>
        <v/>
      </c>
      <c r="D7499" s="9" t="str">
        <f>IF(ISERROR(VLOOKUP(A7499,'entry data'!B:C,2,0)),"",VLOOKUP(A7499,'entry data'!B:C,2,0))</f>
        <v/>
      </c>
      <c r="E7499" s="9" t="str">
        <f>IF(ISERROR(VLOOKUP(A7499,'entry data'!B:E,4,0)),"",VLOOKUP(A7499,'entry data'!B:E,4,0))</f>
        <v/>
      </c>
      <c r="F7499" s="11" t="str">
        <f>IF(A7499="","",IF(ISERROR(VLOOKUP(A7499,'entry data'!B:F,5,0)),"",VLOOKUP(A7499,'entry data'!B:F,5,0)))</f>
        <v/>
      </c>
      <c r="G7499" s="12" t="str">
        <f>IF(A7499="","",IF(ISERROR(VLOOKUP(A7499,'entry data'!B:I,8,0)),"",VLOOKUP(A7499,'entry data'!B:I,7,0)))</f>
        <v/>
      </c>
      <c r="H7499" s="13" t="str">
        <f>IF(A7499="","",IF(B7499=1,VLOOKUP(A7499,'entry data'!B:D,3,0),I7498))</f>
        <v/>
      </c>
      <c r="I7499" s="14" t="str">
        <f>IF(A7499="","",IF(E7499="weekly",7,IF(E7499="fortnightly",14,IF(E7499="monthly",DATE(IF(MONTH(H7499)=12,YEAR(H7499)+1,YEAR(H7499)),VLOOKUP(MONTH(H7499),index!$D$2:$G$13,2,0),DAY(H7499)),
IF(E7499="quarterly",DATE(IF(MONTH(H7499)&gt;=10,YEAR(H7499)+1,YEAR(H7499)),VLOOKUP(MONTH(H7499),index!$D$2:$G$13,3,0),DAY(H7499)),
IF(E7499="halfyearly",DATE(IF(MONTH(H7499)&gt;=7,YEAR(H7499)+1,YEAR(H7499)),VLOOKUP(MONTH(H7499),index!$D$2:$G$13,4,0),DAY(H7499)),
DATE(YEAR(H7499)+1,MONTH(H7499),DAY(H7499)))))-H7499))+H7499)</f>
        <v/>
      </c>
      <c r="J7499" s="9" t="str">
        <f t="shared" si="718"/>
        <v/>
      </c>
      <c r="K7499" s="11" t="str">
        <f t="shared" si="719"/>
        <v/>
      </c>
      <c r="L7499" s="11" t="str">
        <f t="shared" si="720"/>
        <v/>
      </c>
      <c r="M7499" s="11" t="str">
        <f>IF(A7499="","",VLOOKUP(E7499,index!$A$1:$B$6,2,0)*K7499*G7499)</f>
        <v/>
      </c>
      <c r="N7499" s="11" t="str">
        <f>IF(A7499="","",-PMT(G7499*VLOOKUP(E7499,index!$A$1:$B$6,2,0),C7499,F7499,0,0))</f>
        <v/>
      </c>
      <c r="O7499" s="11" t="str">
        <f t="shared" si="721"/>
        <v/>
      </c>
      <c r="P7499" s="11" t="str">
        <f t="shared" si="722"/>
        <v/>
      </c>
    </row>
    <row r="7500" spans="1:16" x14ac:dyDescent="0.25">
      <c r="A7500" s="9" t="str">
        <f>IF(A7499="","",IF(B7499&lt;C7499,A7499,IF(A7499=MAX('entry data'!$B$8:$B$507),"",A7499+1)))</f>
        <v/>
      </c>
      <c r="B7500" s="9" t="str">
        <f t="shared" si="717"/>
        <v/>
      </c>
      <c r="C7500" s="9" t="str">
        <f>IF(ISERROR(VLOOKUP(A7500,'entry data'!B:G,6,0)),"",VLOOKUP(A7500,'entry data'!B:G,6,0))</f>
        <v/>
      </c>
      <c r="D7500" s="9" t="str">
        <f>IF(ISERROR(VLOOKUP(A7500,'entry data'!B:C,2,0)),"",VLOOKUP(A7500,'entry data'!B:C,2,0))</f>
        <v/>
      </c>
      <c r="E7500" s="9" t="str">
        <f>IF(ISERROR(VLOOKUP(A7500,'entry data'!B:E,4,0)),"",VLOOKUP(A7500,'entry data'!B:E,4,0))</f>
        <v/>
      </c>
      <c r="F7500" s="11" t="str">
        <f>IF(A7500="","",IF(ISERROR(VLOOKUP(A7500,'entry data'!B:F,5,0)),"",VLOOKUP(A7500,'entry data'!B:F,5,0)))</f>
        <v/>
      </c>
      <c r="G7500" s="12" t="str">
        <f>IF(A7500="","",IF(ISERROR(VLOOKUP(A7500,'entry data'!B:I,8,0)),"",VLOOKUP(A7500,'entry data'!B:I,7,0)))</f>
        <v/>
      </c>
      <c r="H7500" s="13" t="str">
        <f>IF(A7500="","",IF(B7500=1,VLOOKUP(A7500,'entry data'!B:D,3,0),I7499))</f>
        <v/>
      </c>
      <c r="I7500" s="14" t="str">
        <f>IF(A7500="","",IF(E7500="weekly",7,IF(E7500="fortnightly",14,IF(E7500="monthly",DATE(IF(MONTH(H7500)=12,YEAR(H7500)+1,YEAR(H7500)),VLOOKUP(MONTH(H7500),index!$D$2:$G$13,2,0),DAY(H7500)),
IF(E7500="quarterly",DATE(IF(MONTH(H7500)&gt;=10,YEAR(H7500)+1,YEAR(H7500)),VLOOKUP(MONTH(H7500),index!$D$2:$G$13,3,0),DAY(H7500)),
IF(E7500="halfyearly",DATE(IF(MONTH(H7500)&gt;=7,YEAR(H7500)+1,YEAR(H7500)),VLOOKUP(MONTH(H7500),index!$D$2:$G$13,4,0),DAY(H7500)),
DATE(YEAR(H7500)+1,MONTH(H7500),DAY(H7500)))))-H7500))+H7500)</f>
        <v/>
      </c>
      <c r="J7500" s="9" t="str">
        <f t="shared" si="718"/>
        <v/>
      </c>
      <c r="K7500" s="11" t="str">
        <f t="shared" si="719"/>
        <v/>
      </c>
      <c r="L7500" s="11" t="str">
        <f t="shared" si="720"/>
        <v/>
      </c>
      <c r="M7500" s="11" t="str">
        <f>IF(A7500="","",VLOOKUP(E7500,index!$A$1:$B$6,2,0)*K7500*G7500)</f>
        <v/>
      </c>
      <c r="N7500" s="11" t="str">
        <f>IF(A7500="","",-PMT(G7500*VLOOKUP(E7500,index!$A$1:$B$6,2,0),C7500,F7500,0,0))</f>
        <v/>
      </c>
      <c r="O7500" s="11" t="str">
        <f t="shared" si="721"/>
        <v/>
      </c>
      <c r="P7500" s="11" t="str">
        <f t="shared" si="722"/>
        <v/>
      </c>
    </row>
    <row r="7501" spans="1:16" x14ac:dyDescent="0.25">
      <c r="A7501" s="9" t="str">
        <f>IF(A7500="","",IF(B7500&lt;C7500,A7500,IF(A7500=MAX('entry data'!$B$8:$B$507),"",A7500+1)))</f>
        <v/>
      </c>
      <c r="B7501" s="9" t="str">
        <f t="shared" si="717"/>
        <v/>
      </c>
      <c r="C7501" s="9" t="str">
        <f>IF(ISERROR(VLOOKUP(A7501,'entry data'!B:G,6,0)),"",VLOOKUP(A7501,'entry data'!B:G,6,0))</f>
        <v/>
      </c>
      <c r="D7501" s="9" t="str">
        <f>IF(ISERROR(VLOOKUP(A7501,'entry data'!B:C,2,0)),"",VLOOKUP(A7501,'entry data'!B:C,2,0))</f>
        <v/>
      </c>
      <c r="E7501" s="9" t="str">
        <f>IF(ISERROR(VLOOKUP(A7501,'entry data'!B:E,4,0)),"",VLOOKUP(A7501,'entry data'!B:E,4,0))</f>
        <v/>
      </c>
      <c r="F7501" s="11" t="str">
        <f>IF(A7501="","",IF(ISERROR(VLOOKUP(A7501,'entry data'!B:F,5,0)),"",VLOOKUP(A7501,'entry data'!B:F,5,0)))</f>
        <v/>
      </c>
      <c r="G7501" s="12" t="str">
        <f>IF(A7501="","",IF(ISERROR(VLOOKUP(A7501,'entry data'!B:I,8,0)),"",VLOOKUP(A7501,'entry data'!B:I,7,0)))</f>
        <v/>
      </c>
      <c r="H7501" s="13" t="str">
        <f>IF(A7501="","",IF(B7501=1,VLOOKUP(A7501,'entry data'!B:D,3,0),I7500))</f>
        <v/>
      </c>
      <c r="I7501" s="14" t="str">
        <f>IF(A7501="","",IF(E7501="weekly",7,IF(E7501="fortnightly",14,IF(E7501="monthly",DATE(IF(MONTH(H7501)=12,YEAR(H7501)+1,YEAR(H7501)),VLOOKUP(MONTH(H7501),index!$D$2:$G$13,2,0),DAY(H7501)),
IF(E7501="quarterly",DATE(IF(MONTH(H7501)&gt;=10,YEAR(H7501)+1,YEAR(H7501)),VLOOKUP(MONTH(H7501),index!$D$2:$G$13,3,0),DAY(H7501)),
IF(E7501="halfyearly",DATE(IF(MONTH(H7501)&gt;=7,YEAR(H7501)+1,YEAR(H7501)),VLOOKUP(MONTH(H7501),index!$D$2:$G$13,4,0),DAY(H7501)),
DATE(YEAR(H7501)+1,MONTH(H7501),DAY(H7501)))))-H7501))+H7501)</f>
        <v/>
      </c>
      <c r="J7501" s="9" t="str">
        <f t="shared" si="718"/>
        <v/>
      </c>
      <c r="K7501" s="11" t="str">
        <f t="shared" si="719"/>
        <v/>
      </c>
      <c r="L7501" s="11" t="str">
        <f t="shared" si="720"/>
        <v/>
      </c>
      <c r="M7501" s="11" t="str">
        <f>IF(A7501="","",VLOOKUP(E7501,index!$A$1:$B$6,2,0)*K7501*G7501)</f>
        <v/>
      </c>
      <c r="N7501" s="11" t="str">
        <f>IF(A7501="","",-PMT(G7501*VLOOKUP(E7501,index!$A$1:$B$6,2,0),C7501,F7501,0,0))</f>
        <v/>
      </c>
      <c r="O7501" s="11" t="str">
        <f t="shared" si="721"/>
        <v/>
      </c>
      <c r="P7501" s="11" t="str">
        <f t="shared" si="722"/>
        <v/>
      </c>
    </row>
    <row r="7502" spans="1:16" x14ac:dyDescent="0.25">
      <c r="A7502" s="9" t="str">
        <f>IF(A7501="","",IF(B7501&lt;C7501,A7501,IF(A7501=MAX('entry data'!$B$8:$B$507),"",A7501+1)))</f>
        <v/>
      </c>
      <c r="B7502" s="9" t="str">
        <f t="shared" si="717"/>
        <v/>
      </c>
      <c r="C7502" s="9" t="str">
        <f>IF(ISERROR(VLOOKUP(A7502,'entry data'!B:G,6,0)),"",VLOOKUP(A7502,'entry data'!B:G,6,0))</f>
        <v/>
      </c>
      <c r="D7502" s="9" t="str">
        <f>IF(ISERROR(VLOOKUP(A7502,'entry data'!B:C,2,0)),"",VLOOKUP(A7502,'entry data'!B:C,2,0))</f>
        <v/>
      </c>
      <c r="E7502" s="9" t="str">
        <f>IF(ISERROR(VLOOKUP(A7502,'entry data'!B:E,4,0)),"",VLOOKUP(A7502,'entry data'!B:E,4,0))</f>
        <v/>
      </c>
      <c r="F7502" s="11" t="str">
        <f>IF(A7502="","",IF(ISERROR(VLOOKUP(A7502,'entry data'!B:F,5,0)),"",VLOOKUP(A7502,'entry data'!B:F,5,0)))</f>
        <v/>
      </c>
      <c r="G7502" s="12" t="str">
        <f>IF(A7502="","",IF(ISERROR(VLOOKUP(A7502,'entry data'!B:I,8,0)),"",VLOOKUP(A7502,'entry data'!B:I,7,0)))</f>
        <v/>
      </c>
      <c r="H7502" s="13" t="str">
        <f>IF(A7502="","",IF(B7502=1,VLOOKUP(A7502,'entry data'!B:D,3,0),I7501))</f>
        <v/>
      </c>
      <c r="I7502" s="14" t="str">
        <f>IF(A7502="","",IF(E7502="weekly",7,IF(E7502="fortnightly",14,IF(E7502="monthly",DATE(IF(MONTH(H7502)=12,YEAR(H7502)+1,YEAR(H7502)),VLOOKUP(MONTH(H7502),index!$D$2:$G$13,2,0),DAY(H7502)),
IF(E7502="quarterly",DATE(IF(MONTH(H7502)&gt;=10,YEAR(H7502)+1,YEAR(H7502)),VLOOKUP(MONTH(H7502),index!$D$2:$G$13,3,0),DAY(H7502)),
IF(E7502="halfyearly",DATE(IF(MONTH(H7502)&gt;=7,YEAR(H7502)+1,YEAR(H7502)),VLOOKUP(MONTH(H7502),index!$D$2:$G$13,4,0),DAY(H7502)),
DATE(YEAR(H7502)+1,MONTH(H7502),DAY(H7502)))))-H7502))+H7502)</f>
        <v/>
      </c>
      <c r="J7502" s="9" t="str">
        <f t="shared" si="718"/>
        <v/>
      </c>
      <c r="K7502" s="11" t="str">
        <f t="shared" si="719"/>
        <v/>
      </c>
      <c r="L7502" s="11" t="str">
        <f t="shared" si="720"/>
        <v/>
      </c>
      <c r="M7502" s="11" t="str">
        <f>IF(A7502="","",VLOOKUP(E7502,index!$A$1:$B$6,2,0)*K7502*G7502)</f>
        <v/>
      </c>
      <c r="N7502" s="11" t="str">
        <f>IF(A7502="","",-PMT(G7502*VLOOKUP(E7502,index!$A$1:$B$6,2,0),C7502,F7502,0,0))</f>
        <v/>
      </c>
      <c r="O7502" s="11" t="str">
        <f t="shared" si="721"/>
        <v/>
      </c>
      <c r="P7502" s="11" t="str">
        <f t="shared" si="722"/>
        <v/>
      </c>
    </row>
    <row r="7503" spans="1:16" x14ac:dyDescent="0.25">
      <c r="A7503" s="9" t="str">
        <f>IF(A7502="","",IF(B7502&lt;C7502,A7502,IF(A7502=MAX('entry data'!$B$8:$B$507),"",A7502+1)))</f>
        <v/>
      </c>
      <c r="B7503" s="9" t="str">
        <f t="shared" si="717"/>
        <v/>
      </c>
      <c r="C7503" s="9" t="str">
        <f>IF(ISERROR(VLOOKUP(A7503,'entry data'!B:G,6,0)),"",VLOOKUP(A7503,'entry data'!B:G,6,0))</f>
        <v/>
      </c>
      <c r="D7503" s="9" t="str">
        <f>IF(ISERROR(VLOOKUP(A7503,'entry data'!B:C,2,0)),"",VLOOKUP(A7503,'entry data'!B:C,2,0))</f>
        <v/>
      </c>
      <c r="E7503" s="9" t="str">
        <f>IF(ISERROR(VLOOKUP(A7503,'entry data'!B:E,4,0)),"",VLOOKUP(A7503,'entry data'!B:E,4,0))</f>
        <v/>
      </c>
      <c r="F7503" s="11" t="str">
        <f>IF(A7503="","",IF(ISERROR(VLOOKUP(A7503,'entry data'!B:F,5,0)),"",VLOOKUP(A7503,'entry data'!B:F,5,0)))</f>
        <v/>
      </c>
      <c r="G7503" s="12" t="str">
        <f>IF(A7503="","",IF(ISERROR(VLOOKUP(A7503,'entry data'!B:I,8,0)),"",VLOOKUP(A7503,'entry data'!B:I,7,0)))</f>
        <v/>
      </c>
      <c r="H7503" s="13" t="str">
        <f>IF(A7503="","",IF(B7503=1,VLOOKUP(A7503,'entry data'!B:D,3,0),I7502))</f>
        <v/>
      </c>
      <c r="I7503" s="14" t="str">
        <f>IF(A7503="","",IF(E7503="weekly",7,IF(E7503="fortnightly",14,IF(E7503="monthly",DATE(IF(MONTH(H7503)=12,YEAR(H7503)+1,YEAR(H7503)),VLOOKUP(MONTH(H7503),index!$D$2:$G$13,2,0),DAY(H7503)),
IF(E7503="quarterly",DATE(IF(MONTH(H7503)&gt;=10,YEAR(H7503)+1,YEAR(H7503)),VLOOKUP(MONTH(H7503),index!$D$2:$G$13,3,0),DAY(H7503)),
IF(E7503="halfyearly",DATE(IF(MONTH(H7503)&gt;=7,YEAR(H7503)+1,YEAR(H7503)),VLOOKUP(MONTH(H7503),index!$D$2:$G$13,4,0),DAY(H7503)),
DATE(YEAR(H7503)+1,MONTH(H7503),DAY(H7503)))))-H7503))+H7503)</f>
        <v/>
      </c>
      <c r="J7503" s="9" t="str">
        <f t="shared" si="718"/>
        <v/>
      </c>
      <c r="K7503" s="11" t="str">
        <f t="shared" si="719"/>
        <v/>
      </c>
      <c r="L7503" s="11" t="str">
        <f t="shared" si="720"/>
        <v/>
      </c>
      <c r="M7503" s="11" t="str">
        <f>IF(A7503="","",VLOOKUP(E7503,index!$A$1:$B$6,2,0)*K7503*G7503)</f>
        <v/>
      </c>
      <c r="N7503" s="11" t="str">
        <f>IF(A7503="","",-PMT(G7503*VLOOKUP(E7503,index!$A$1:$B$6,2,0),C7503,F7503,0,0))</f>
        <v/>
      </c>
      <c r="O7503" s="11" t="str">
        <f t="shared" si="721"/>
        <v/>
      </c>
      <c r="P7503" s="11" t="str">
        <f t="shared" si="722"/>
        <v/>
      </c>
    </row>
    <row r="7504" spans="1:16" x14ac:dyDescent="0.25">
      <c r="A7504" s="9" t="str">
        <f>IF(A7503="","",IF(B7503&lt;C7503,A7503,IF(A7503=MAX('entry data'!$B$8:$B$507),"",A7503+1)))</f>
        <v/>
      </c>
      <c r="B7504" s="9" t="str">
        <f t="shared" si="717"/>
        <v/>
      </c>
      <c r="C7504" s="9" t="str">
        <f>IF(ISERROR(VLOOKUP(A7504,'entry data'!B:G,6,0)),"",VLOOKUP(A7504,'entry data'!B:G,6,0))</f>
        <v/>
      </c>
      <c r="D7504" s="9" t="str">
        <f>IF(ISERROR(VLOOKUP(A7504,'entry data'!B:C,2,0)),"",VLOOKUP(A7504,'entry data'!B:C,2,0))</f>
        <v/>
      </c>
      <c r="E7504" s="9" t="str">
        <f>IF(ISERROR(VLOOKUP(A7504,'entry data'!B:E,4,0)),"",VLOOKUP(A7504,'entry data'!B:E,4,0))</f>
        <v/>
      </c>
      <c r="F7504" s="11" t="str">
        <f>IF(A7504="","",IF(ISERROR(VLOOKUP(A7504,'entry data'!B:F,5,0)),"",VLOOKUP(A7504,'entry data'!B:F,5,0)))</f>
        <v/>
      </c>
      <c r="G7504" s="12" t="str">
        <f>IF(A7504="","",IF(ISERROR(VLOOKUP(A7504,'entry data'!B:I,8,0)),"",VLOOKUP(A7504,'entry data'!B:I,7,0)))</f>
        <v/>
      </c>
      <c r="H7504" s="13" t="str">
        <f>IF(A7504="","",IF(B7504=1,VLOOKUP(A7504,'entry data'!B:D,3,0),I7503))</f>
        <v/>
      </c>
      <c r="I7504" s="14" t="str">
        <f>IF(A7504="","",IF(E7504="weekly",7,IF(E7504="fortnightly",14,IF(E7504="monthly",DATE(IF(MONTH(H7504)=12,YEAR(H7504)+1,YEAR(H7504)),VLOOKUP(MONTH(H7504),index!$D$2:$G$13,2,0),DAY(H7504)),
IF(E7504="quarterly",DATE(IF(MONTH(H7504)&gt;=10,YEAR(H7504)+1,YEAR(H7504)),VLOOKUP(MONTH(H7504),index!$D$2:$G$13,3,0),DAY(H7504)),
IF(E7504="halfyearly",DATE(IF(MONTH(H7504)&gt;=7,YEAR(H7504)+1,YEAR(H7504)),VLOOKUP(MONTH(H7504),index!$D$2:$G$13,4,0),DAY(H7504)),
DATE(YEAR(H7504)+1,MONTH(H7504),DAY(H7504)))))-H7504))+H7504)</f>
        <v/>
      </c>
      <c r="J7504" s="9" t="str">
        <f t="shared" si="718"/>
        <v/>
      </c>
      <c r="K7504" s="11" t="str">
        <f t="shared" si="719"/>
        <v/>
      </c>
      <c r="L7504" s="11" t="str">
        <f t="shared" si="720"/>
        <v/>
      </c>
      <c r="M7504" s="11" t="str">
        <f>IF(A7504="","",VLOOKUP(E7504,index!$A$1:$B$6,2,0)*K7504*G7504)</f>
        <v/>
      </c>
      <c r="N7504" s="11" t="str">
        <f>IF(A7504="","",-PMT(G7504*VLOOKUP(E7504,index!$A$1:$B$6,2,0),C7504,F7504,0,0))</f>
        <v/>
      </c>
      <c r="O7504" s="11" t="str">
        <f t="shared" si="721"/>
        <v/>
      </c>
      <c r="P7504" s="11" t="str">
        <f t="shared" si="722"/>
        <v/>
      </c>
    </row>
    <row r="7505" spans="1:16" x14ac:dyDescent="0.25">
      <c r="A7505" s="9" t="str">
        <f>IF(A7504="","",IF(B7504&lt;C7504,A7504,IF(A7504=MAX('entry data'!$B$8:$B$507),"",A7504+1)))</f>
        <v/>
      </c>
      <c r="B7505" s="9" t="str">
        <f t="shared" si="717"/>
        <v/>
      </c>
      <c r="C7505" s="9" t="str">
        <f>IF(ISERROR(VLOOKUP(A7505,'entry data'!B:G,6,0)),"",VLOOKUP(A7505,'entry data'!B:G,6,0))</f>
        <v/>
      </c>
      <c r="D7505" s="9" t="str">
        <f>IF(ISERROR(VLOOKUP(A7505,'entry data'!B:C,2,0)),"",VLOOKUP(A7505,'entry data'!B:C,2,0))</f>
        <v/>
      </c>
      <c r="E7505" s="9" t="str">
        <f>IF(ISERROR(VLOOKUP(A7505,'entry data'!B:E,4,0)),"",VLOOKUP(A7505,'entry data'!B:E,4,0))</f>
        <v/>
      </c>
      <c r="F7505" s="11" t="str">
        <f>IF(A7505="","",IF(ISERROR(VLOOKUP(A7505,'entry data'!B:F,5,0)),"",VLOOKUP(A7505,'entry data'!B:F,5,0)))</f>
        <v/>
      </c>
      <c r="G7505" s="12" t="str">
        <f>IF(A7505="","",IF(ISERROR(VLOOKUP(A7505,'entry data'!B:I,8,0)),"",VLOOKUP(A7505,'entry data'!B:I,7,0)))</f>
        <v/>
      </c>
      <c r="H7505" s="13" t="str">
        <f>IF(A7505="","",IF(B7505=1,VLOOKUP(A7505,'entry data'!B:D,3,0),I7504))</f>
        <v/>
      </c>
      <c r="I7505" s="14" t="str">
        <f>IF(A7505="","",IF(E7505="weekly",7,IF(E7505="fortnightly",14,IF(E7505="monthly",DATE(IF(MONTH(H7505)=12,YEAR(H7505)+1,YEAR(H7505)),VLOOKUP(MONTH(H7505),index!$D$2:$G$13,2,0),DAY(H7505)),
IF(E7505="quarterly",DATE(IF(MONTH(H7505)&gt;=10,YEAR(H7505)+1,YEAR(H7505)),VLOOKUP(MONTH(H7505),index!$D$2:$G$13,3,0),DAY(H7505)),
IF(E7505="halfyearly",DATE(IF(MONTH(H7505)&gt;=7,YEAR(H7505)+1,YEAR(H7505)),VLOOKUP(MONTH(H7505),index!$D$2:$G$13,4,0),DAY(H7505)),
DATE(YEAR(H7505)+1,MONTH(H7505),DAY(H7505)))))-H7505))+H7505)</f>
        <v/>
      </c>
      <c r="J7505" s="9" t="str">
        <f t="shared" si="718"/>
        <v/>
      </c>
      <c r="K7505" s="11" t="str">
        <f t="shared" si="719"/>
        <v/>
      </c>
      <c r="L7505" s="11" t="str">
        <f t="shared" si="720"/>
        <v/>
      </c>
      <c r="M7505" s="11" t="str">
        <f>IF(A7505="","",VLOOKUP(E7505,index!$A$1:$B$6,2,0)*K7505*G7505)</f>
        <v/>
      </c>
      <c r="N7505" s="11" t="str">
        <f>IF(A7505="","",-PMT(G7505*VLOOKUP(E7505,index!$A$1:$B$6,2,0),C7505,F7505,0,0))</f>
        <v/>
      </c>
      <c r="O7505" s="11" t="str">
        <f t="shared" si="721"/>
        <v/>
      </c>
      <c r="P7505" s="11" t="str">
        <f t="shared" si="722"/>
        <v/>
      </c>
    </row>
    <row r="7506" spans="1:16" x14ac:dyDescent="0.25">
      <c r="A7506" s="9" t="str">
        <f>IF(A7505="","",IF(B7505&lt;C7505,A7505,IF(A7505=MAX('entry data'!$B$8:$B$507),"",A7505+1)))</f>
        <v/>
      </c>
      <c r="B7506" s="9" t="str">
        <f t="shared" si="717"/>
        <v/>
      </c>
      <c r="C7506" s="9" t="str">
        <f>IF(ISERROR(VLOOKUP(A7506,'entry data'!B:G,6,0)),"",VLOOKUP(A7506,'entry data'!B:G,6,0))</f>
        <v/>
      </c>
      <c r="D7506" s="9" t="str">
        <f>IF(ISERROR(VLOOKUP(A7506,'entry data'!B:C,2,0)),"",VLOOKUP(A7506,'entry data'!B:C,2,0))</f>
        <v/>
      </c>
      <c r="E7506" s="9" t="str">
        <f>IF(ISERROR(VLOOKUP(A7506,'entry data'!B:E,4,0)),"",VLOOKUP(A7506,'entry data'!B:E,4,0))</f>
        <v/>
      </c>
      <c r="F7506" s="11" t="str">
        <f>IF(A7506="","",IF(ISERROR(VLOOKUP(A7506,'entry data'!B:F,5,0)),"",VLOOKUP(A7506,'entry data'!B:F,5,0)))</f>
        <v/>
      </c>
      <c r="G7506" s="12" t="str">
        <f>IF(A7506="","",IF(ISERROR(VLOOKUP(A7506,'entry data'!B:I,8,0)),"",VLOOKUP(A7506,'entry data'!B:I,7,0)))</f>
        <v/>
      </c>
      <c r="H7506" s="13" t="str">
        <f>IF(A7506="","",IF(B7506=1,VLOOKUP(A7506,'entry data'!B:D,3,0),I7505))</f>
        <v/>
      </c>
      <c r="I7506" s="14" t="str">
        <f>IF(A7506="","",IF(E7506="weekly",7,IF(E7506="fortnightly",14,IF(E7506="monthly",DATE(IF(MONTH(H7506)=12,YEAR(H7506)+1,YEAR(H7506)),VLOOKUP(MONTH(H7506),index!$D$2:$G$13,2,0),DAY(H7506)),
IF(E7506="quarterly",DATE(IF(MONTH(H7506)&gt;=10,YEAR(H7506)+1,YEAR(H7506)),VLOOKUP(MONTH(H7506),index!$D$2:$G$13,3,0),DAY(H7506)),
IF(E7506="halfyearly",DATE(IF(MONTH(H7506)&gt;=7,YEAR(H7506)+1,YEAR(H7506)),VLOOKUP(MONTH(H7506),index!$D$2:$G$13,4,0),DAY(H7506)),
DATE(YEAR(H7506)+1,MONTH(H7506),DAY(H7506)))))-H7506))+H7506)</f>
        <v/>
      </c>
      <c r="J7506" s="9" t="str">
        <f t="shared" si="718"/>
        <v/>
      </c>
      <c r="K7506" s="11" t="str">
        <f t="shared" si="719"/>
        <v/>
      </c>
      <c r="L7506" s="11" t="str">
        <f t="shared" si="720"/>
        <v/>
      </c>
      <c r="M7506" s="11" t="str">
        <f>IF(A7506="","",VLOOKUP(E7506,index!$A$1:$B$6,2,0)*K7506*G7506)</f>
        <v/>
      </c>
      <c r="N7506" s="11" t="str">
        <f>IF(A7506="","",-PMT(G7506*VLOOKUP(E7506,index!$A$1:$B$6,2,0),C7506,F7506,0,0))</f>
        <v/>
      </c>
      <c r="O7506" s="11" t="str">
        <f t="shared" si="721"/>
        <v/>
      </c>
      <c r="P7506" s="11" t="str">
        <f t="shared" si="722"/>
        <v/>
      </c>
    </row>
    <row r="7507" spans="1:16" x14ac:dyDescent="0.25">
      <c r="A7507" s="9" t="str">
        <f>IF(A7506="","",IF(B7506&lt;C7506,A7506,IF(A7506=MAX('entry data'!$B$8:$B$507),"",A7506+1)))</f>
        <v/>
      </c>
      <c r="B7507" s="9" t="str">
        <f t="shared" si="717"/>
        <v/>
      </c>
      <c r="C7507" s="9" t="str">
        <f>IF(ISERROR(VLOOKUP(A7507,'entry data'!B:G,6,0)),"",VLOOKUP(A7507,'entry data'!B:G,6,0))</f>
        <v/>
      </c>
      <c r="D7507" s="9" t="str">
        <f>IF(ISERROR(VLOOKUP(A7507,'entry data'!B:C,2,0)),"",VLOOKUP(A7507,'entry data'!B:C,2,0))</f>
        <v/>
      </c>
      <c r="E7507" s="9" t="str">
        <f>IF(ISERROR(VLOOKUP(A7507,'entry data'!B:E,4,0)),"",VLOOKUP(A7507,'entry data'!B:E,4,0))</f>
        <v/>
      </c>
      <c r="F7507" s="11" t="str">
        <f>IF(A7507="","",IF(ISERROR(VLOOKUP(A7507,'entry data'!B:F,5,0)),"",VLOOKUP(A7507,'entry data'!B:F,5,0)))</f>
        <v/>
      </c>
      <c r="G7507" s="12" t="str">
        <f>IF(A7507="","",IF(ISERROR(VLOOKUP(A7507,'entry data'!B:I,8,0)),"",VLOOKUP(A7507,'entry data'!B:I,7,0)))</f>
        <v/>
      </c>
      <c r="H7507" s="13" t="str">
        <f>IF(A7507="","",IF(B7507=1,VLOOKUP(A7507,'entry data'!B:D,3,0),I7506))</f>
        <v/>
      </c>
      <c r="I7507" s="14" t="str">
        <f>IF(A7507="","",IF(E7507="weekly",7,IF(E7507="fortnightly",14,IF(E7507="monthly",DATE(IF(MONTH(H7507)=12,YEAR(H7507)+1,YEAR(H7507)),VLOOKUP(MONTH(H7507),index!$D$2:$G$13,2,0),DAY(H7507)),
IF(E7507="quarterly",DATE(IF(MONTH(H7507)&gt;=10,YEAR(H7507)+1,YEAR(H7507)),VLOOKUP(MONTH(H7507),index!$D$2:$G$13,3,0),DAY(H7507)),
IF(E7507="halfyearly",DATE(IF(MONTH(H7507)&gt;=7,YEAR(H7507)+1,YEAR(H7507)),VLOOKUP(MONTH(H7507),index!$D$2:$G$13,4,0),DAY(H7507)),
DATE(YEAR(H7507)+1,MONTH(H7507),DAY(H7507)))))-H7507))+H7507)</f>
        <v/>
      </c>
      <c r="J7507" s="9" t="str">
        <f t="shared" si="718"/>
        <v/>
      </c>
      <c r="K7507" s="11" t="str">
        <f t="shared" si="719"/>
        <v/>
      </c>
      <c r="L7507" s="11" t="str">
        <f t="shared" si="720"/>
        <v/>
      </c>
      <c r="M7507" s="11" t="str">
        <f>IF(A7507="","",VLOOKUP(E7507,index!$A$1:$B$6,2,0)*K7507*G7507)</f>
        <v/>
      </c>
      <c r="N7507" s="11" t="str">
        <f>IF(A7507="","",-PMT(G7507*VLOOKUP(E7507,index!$A$1:$B$6,2,0),C7507,F7507,0,0))</f>
        <v/>
      </c>
      <c r="O7507" s="11" t="str">
        <f t="shared" si="721"/>
        <v/>
      </c>
      <c r="P7507" s="11" t="str">
        <f t="shared" si="722"/>
        <v/>
      </c>
    </row>
    <row r="7508" spans="1:16" x14ac:dyDescent="0.25">
      <c r="A7508" s="9" t="str">
        <f>IF(A7507="","",IF(B7507&lt;C7507,A7507,IF(A7507=MAX('entry data'!$B$8:$B$507),"",A7507+1)))</f>
        <v/>
      </c>
      <c r="B7508" s="9" t="str">
        <f t="shared" si="717"/>
        <v/>
      </c>
      <c r="C7508" s="9" t="str">
        <f>IF(ISERROR(VLOOKUP(A7508,'entry data'!B:G,6,0)),"",VLOOKUP(A7508,'entry data'!B:G,6,0))</f>
        <v/>
      </c>
      <c r="D7508" s="9" t="str">
        <f>IF(ISERROR(VLOOKUP(A7508,'entry data'!B:C,2,0)),"",VLOOKUP(A7508,'entry data'!B:C,2,0))</f>
        <v/>
      </c>
      <c r="E7508" s="9" t="str">
        <f>IF(ISERROR(VLOOKUP(A7508,'entry data'!B:E,4,0)),"",VLOOKUP(A7508,'entry data'!B:E,4,0))</f>
        <v/>
      </c>
      <c r="F7508" s="11" t="str">
        <f>IF(A7508="","",IF(ISERROR(VLOOKUP(A7508,'entry data'!B:F,5,0)),"",VLOOKUP(A7508,'entry data'!B:F,5,0)))</f>
        <v/>
      </c>
      <c r="G7508" s="12" t="str">
        <f>IF(A7508="","",IF(ISERROR(VLOOKUP(A7508,'entry data'!B:I,8,0)),"",VLOOKUP(A7508,'entry data'!B:I,7,0)))</f>
        <v/>
      </c>
      <c r="H7508" s="13" t="str">
        <f>IF(A7508="","",IF(B7508=1,VLOOKUP(A7508,'entry data'!B:D,3,0),I7507))</f>
        <v/>
      </c>
      <c r="I7508" s="14" t="str">
        <f>IF(A7508="","",IF(E7508="weekly",7,IF(E7508="fortnightly",14,IF(E7508="monthly",DATE(IF(MONTH(H7508)=12,YEAR(H7508)+1,YEAR(H7508)),VLOOKUP(MONTH(H7508),index!$D$2:$G$13,2,0),DAY(H7508)),
IF(E7508="quarterly",DATE(IF(MONTH(H7508)&gt;=10,YEAR(H7508)+1,YEAR(H7508)),VLOOKUP(MONTH(H7508),index!$D$2:$G$13,3,0),DAY(H7508)),
IF(E7508="halfyearly",DATE(IF(MONTH(H7508)&gt;=7,YEAR(H7508)+1,YEAR(H7508)),VLOOKUP(MONTH(H7508),index!$D$2:$G$13,4,0),DAY(H7508)),
DATE(YEAR(H7508)+1,MONTH(H7508),DAY(H7508)))))-H7508))+H7508)</f>
        <v/>
      </c>
      <c r="J7508" s="9" t="str">
        <f t="shared" si="718"/>
        <v/>
      </c>
      <c r="K7508" s="11" t="str">
        <f t="shared" si="719"/>
        <v/>
      </c>
      <c r="L7508" s="11" t="str">
        <f t="shared" si="720"/>
        <v/>
      </c>
      <c r="M7508" s="11" t="str">
        <f>IF(A7508="","",VLOOKUP(E7508,index!$A$1:$B$6,2,0)*K7508*G7508)</f>
        <v/>
      </c>
      <c r="N7508" s="11" t="str">
        <f>IF(A7508="","",-PMT(G7508*VLOOKUP(E7508,index!$A$1:$B$6,2,0),C7508,F7508,0,0))</f>
        <v/>
      </c>
      <c r="O7508" s="11" t="str">
        <f t="shared" si="721"/>
        <v/>
      </c>
      <c r="P7508" s="11" t="str">
        <f t="shared" si="722"/>
        <v/>
      </c>
    </row>
    <row r="7509" spans="1:16" x14ac:dyDescent="0.25">
      <c r="A7509" s="9" t="str">
        <f>IF(A7508="","",IF(B7508&lt;C7508,A7508,IF(A7508=MAX('entry data'!$B$8:$B$507),"",A7508+1)))</f>
        <v/>
      </c>
      <c r="B7509" s="9" t="str">
        <f t="shared" si="717"/>
        <v/>
      </c>
      <c r="C7509" s="9" t="str">
        <f>IF(ISERROR(VLOOKUP(A7509,'entry data'!B:G,6,0)),"",VLOOKUP(A7509,'entry data'!B:G,6,0))</f>
        <v/>
      </c>
      <c r="D7509" s="9" t="str">
        <f>IF(ISERROR(VLOOKUP(A7509,'entry data'!B:C,2,0)),"",VLOOKUP(A7509,'entry data'!B:C,2,0))</f>
        <v/>
      </c>
      <c r="E7509" s="9" t="str">
        <f>IF(ISERROR(VLOOKUP(A7509,'entry data'!B:E,4,0)),"",VLOOKUP(A7509,'entry data'!B:E,4,0))</f>
        <v/>
      </c>
      <c r="F7509" s="11" t="str">
        <f>IF(A7509="","",IF(ISERROR(VLOOKUP(A7509,'entry data'!B:F,5,0)),"",VLOOKUP(A7509,'entry data'!B:F,5,0)))</f>
        <v/>
      </c>
      <c r="G7509" s="12" t="str">
        <f>IF(A7509="","",IF(ISERROR(VLOOKUP(A7509,'entry data'!B:I,8,0)),"",VLOOKUP(A7509,'entry data'!B:I,7,0)))</f>
        <v/>
      </c>
      <c r="H7509" s="13" t="str">
        <f>IF(A7509="","",IF(B7509=1,VLOOKUP(A7509,'entry data'!B:D,3,0),I7508))</f>
        <v/>
      </c>
      <c r="I7509" s="14" t="str">
        <f>IF(A7509="","",IF(E7509="weekly",7,IF(E7509="fortnightly",14,IF(E7509="monthly",DATE(IF(MONTH(H7509)=12,YEAR(H7509)+1,YEAR(H7509)),VLOOKUP(MONTH(H7509),index!$D$2:$G$13,2,0),DAY(H7509)),
IF(E7509="quarterly",DATE(IF(MONTH(H7509)&gt;=10,YEAR(H7509)+1,YEAR(H7509)),VLOOKUP(MONTH(H7509),index!$D$2:$G$13,3,0),DAY(H7509)),
IF(E7509="halfyearly",DATE(IF(MONTH(H7509)&gt;=7,YEAR(H7509)+1,YEAR(H7509)),VLOOKUP(MONTH(H7509),index!$D$2:$G$13,4,0),DAY(H7509)),
DATE(YEAR(H7509)+1,MONTH(H7509),DAY(H7509)))))-H7509))+H7509)</f>
        <v/>
      </c>
      <c r="J7509" s="9" t="str">
        <f t="shared" si="718"/>
        <v/>
      </c>
      <c r="K7509" s="11" t="str">
        <f t="shared" si="719"/>
        <v/>
      </c>
      <c r="L7509" s="11" t="str">
        <f t="shared" si="720"/>
        <v/>
      </c>
      <c r="M7509" s="11" t="str">
        <f>IF(A7509="","",VLOOKUP(E7509,index!$A$1:$B$6,2,0)*K7509*G7509)</f>
        <v/>
      </c>
      <c r="N7509" s="11" t="str">
        <f>IF(A7509="","",-PMT(G7509*VLOOKUP(E7509,index!$A$1:$B$6,2,0),C7509,F7509,0,0))</f>
        <v/>
      </c>
      <c r="O7509" s="11" t="str">
        <f t="shared" si="721"/>
        <v/>
      </c>
      <c r="P7509" s="11" t="str">
        <f t="shared" si="722"/>
        <v/>
      </c>
    </row>
    <row r="7510" spans="1:16" x14ac:dyDescent="0.25">
      <c r="A7510" s="9" t="str">
        <f>IF(A7509="","",IF(B7509&lt;C7509,A7509,IF(A7509=MAX('entry data'!$B$8:$B$507),"",A7509+1)))</f>
        <v/>
      </c>
      <c r="B7510" s="9" t="str">
        <f t="shared" si="717"/>
        <v/>
      </c>
      <c r="C7510" s="9" t="str">
        <f>IF(ISERROR(VLOOKUP(A7510,'entry data'!B:G,6,0)),"",VLOOKUP(A7510,'entry data'!B:G,6,0))</f>
        <v/>
      </c>
      <c r="D7510" s="9" t="str">
        <f>IF(ISERROR(VLOOKUP(A7510,'entry data'!B:C,2,0)),"",VLOOKUP(A7510,'entry data'!B:C,2,0))</f>
        <v/>
      </c>
      <c r="E7510" s="9" t="str">
        <f>IF(ISERROR(VLOOKUP(A7510,'entry data'!B:E,4,0)),"",VLOOKUP(A7510,'entry data'!B:E,4,0))</f>
        <v/>
      </c>
      <c r="F7510" s="11" t="str">
        <f>IF(A7510="","",IF(ISERROR(VLOOKUP(A7510,'entry data'!B:F,5,0)),"",VLOOKUP(A7510,'entry data'!B:F,5,0)))</f>
        <v/>
      </c>
      <c r="G7510" s="12" t="str">
        <f>IF(A7510="","",IF(ISERROR(VLOOKUP(A7510,'entry data'!B:I,8,0)),"",VLOOKUP(A7510,'entry data'!B:I,7,0)))</f>
        <v/>
      </c>
      <c r="H7510" s="13" t="str">
        <f>IF(A7510="","",IF(B7510=1,VLOOKUP(A7510,'entry data'!B:D,3,0),I7509))</f>
        <v/>
      </c>
      <c r="I7510" s="14" t="str">
        <f>IF(A7510="","",IF(E7510="weekly",7,IF(E7510="fortnightly",14,IF(E7510="monthly",DATE(IF(MONTH(H7510)=12,YEAR(H7510)+1,YEAR(H7510)),VLOOKUP(MONTH(H7510),index!$D$2:$G$13,2,0),DAY(H7510)),
IF(E7510="quarterly",DATE(IF(MONTH(H7510)&gt;=10,YEAR(H7510)+1,YEAR(H7510)),VLOOKUP(MONTH(H7510),index!$D$2:$G$13,3,0),DAY(H7510)),
IF(E7510="halfyearly",DATE(IF(MONTH(H7510)&gt;=7,YEAR(H7510)+1,YEAR(H7510)),VLOOKUP(MONTH(H7510),index!$D$2:$G$13,4,0),DAY(H7510)),
DATE(YEAR(H7510)+1,MONTH(H7510),DAY(H7510)))))-H7510))+H7510)</f>
        <v/>
      </c>
      <c r="J7510" s="9" t="str">
        <f t="shared" si="718"/>
        <v/>
      </c>
      <c r="K7510" s="11" t="str">
        <f t="shared" si="719"/>
        <v/>
      </c>
      <c r="L7510" s="11" t="str">
        <f t="shared" si="720"/>
        <v/>
      </c>
      <c r="M7510" s="11" t="str">
        <f>IF(A7510="","",VLOOKUP(E7510,index!$A$1:$B$6,2,0)*K7510*G7510)</f>
        <v/>
      </c>
      <c r="N7510" s="11" t="str">
        <f>IF(A7510="","",-PMT(G7510*VLOOKUP(E7510,index!$A$1:$B$6,2,0),C7510,F7510,0,0))</f>
        <v/>
      </c>
      <c r="O7510" s="11" t="str">
        <f t="shared" si="721"/>
        <v/>
      </c>
      <c r="P7510" s="11" t="str">
        <f t="shared" si="722"/>
        <v/>
      </c>
    </row>
    <row r="7511" spans="1:16" x14ac:dyDescent="0.25">
      <c r="A7511" s="9" t="str">
        <f>IF(A7510="","",IF(B7510&lt;C7510,A7510,IF(A7510=MAX('entry data'!$B$8:$B$507),"",A7510+1)))</f>
        <v/>
      </c>
      <c r="B7511" s="9" t="str">
        <f t="shared" ref="B7511:B7574" si="723">IF(A7511="","",IF(B7510=C7510,1,B7510+1))</f>
        <v/>
      </c>
      <c r="C7511" s="9" t="str">
        <f>IF(ISERROR(VLOOKUP(A7511,'entry data'!B:G,6,0)),"",VLOOKUP(A7511,'entry data'!B:G,6,0))</f>
        <v/>
      </c>
      <c r="D7511" s="9" t="str">
        <f>IF(ISERROR(VLOOKUP(A7511,'entry data'!B:C,2,0)),"",VLOOKUP(A7511,'entry data'!B:C,2,0))</f>
        <v/>
      </c>
      <c r="E7511" s="9" t="str">
        <f>IF(ISERROR(VLOOKUP(A7511,'entry data'!B:E,4,0)),"",VLOOKUP(A7511,'entry data'!B:E,4,0))</f>
        <v/>
      </c>
      <c r="F7511" s="11" t="str">
        <f>IF(A7511="","",IF(ISERROR(VLOOKUP(A7511,'entry data'!B:F,5,0)),"",VLOOKUP(A7511,'entry data'!B:F,5,0)))</f>
        <v/>
      </c>
      <c r="G7511" s="12" t="str">
        <f>IF(A7511="","",IF(ISERROR(VLOOKUP(A7511,'entry data'!B:I,8,0)),"",VLOOKUP(A7511,'entry data'!B:I,7,0)))</f>
        <v/>
      </c>
      <c r="H7511" s="13" t="str">
        <f>IF(A7511="","",IF(B7511=1,VLOOKUP(A7511,'entry data'!B:D,3,0),I7510))</f>
        <v/>
      </c>
      <c r="I7511" s="14" t="str">
        <f>IF(A7511="","",IF(E7511="weekly",7,IF(E7511="fortnightly",14,IF(E7511="monthly",DATE(IF(MONTH(H7511)=12,YEAR(H7511)+1,YEAR(H7511)),VLOOKUP(MONTH(H7511),index!$D$2:$G$13,2,0),DAY(H7511)),
IF(E7511="quarterly",DATE(IF(MONTH(H7511)&gt;=10,YEAR(H7511)+1,YEAR(H7511)),VLOOKUP(MONTH(H7511),index!$D$2:$G$13,3,0),DAY(H7511)),
IF(E7511="halfyearly",DATE(IF(MONTH(H7511)&gt;=7,YEAR(H7511)+1,YEAR(H7511)),VLOOKUP(MONTH(H7511),index!$D$2:$G$13,4,0),DAY(H7511)),
DATE(YEAR(H7511)+1,MONTH(H7511),DAY(H7511)))))-H7511))+H7511)</f>
        <v/>
      </c>
      <c r="J7511" s="9" t="str">
        <f t="shared" ref="J7511:J7574" si="724">IF(A7511="","",IF(MONTH(I7511)&lt;10,YEAR(I7511)&amp;"-0"&amp;MONTH(I7511),YEAR(I7511)&amp;"-"&amp;MONTH(I7511)))</f>
        <v/>
      </c>
      <c r="K7511" s="11" t="str">
        <f t="shared" ref="K7511:K7574" si="725">IF(A7511="","",IF(B7511=1,F7511,O7510))</f>
        <v/>
      </c>
      <c r="L7511" s="11" t="str">
        <f t="shared" ref="L7511:L7574" si="726">IF(A7511="","",N7511-M7511)</f>
        <v/>
      </c>
      <c r="M7511" s="11" t="str">
        <f>IF(A7511="","",VLOOKUP(E7511,index!$A$1:$B$6,2,0)*K7511*G7511)</f>
        <v/>
      </c>
      <c r="N7511" s="11" t="str">
        <f>IF(A7511="","",-PMT(G7511*VLOOKUP(E7511,index!$A$1:$B$6,2,0),C7511,F7511,0,0))</f>
        <v/>
      </c>
      <c r="O7511" s="11" t="str">
        <f t="shared" ref="O7511:O7574" si="727">IF(A7511="","",K7511-L7511)</f>
        <v/>
      </c>
      <c r="P7511" s="11" t="str">
        <f t="shared" si="722"/>
        <v/>
      </c>
    </row>
    <row r="7512" spans="1:16" x14ac:dyDescent="0.25">
      <c r="A7512" s="9" t="str">
        <f>IF(A7511="","",IF(B7511&lt;C7511,A7511,IF(A7511=MAX('entry data'!$B$8:$B$507),"",A7511+1)))</f>
        <v/>
      </c>
      <c r="B7512" s="9" t="str">
        <f t="shared" si="723"/>
        <v/>
      </c>
      <c r="C7512" s="9" t="str">
        <f>IF(ISERROR(VLOOKUP(A7512,'entry data'!B:G,6,0)),"",VLOOKUP(A7512,'entry data'!B:G,6,0))</f>
        <v/>
      </c>
      <c r="D7512" s="9" t="str">
        <f>IF(ISERROR(VLOOKUP(A7512,'entry data'!B:C,2,0)),"",VLOOKUP(A7512,'entry data'!B:C,2,0))</f>
        <v/>
      </c>
      <c r="E7512" s="9" t="str">
        <f>IF(ISERROR(VLOOKUP(A7512,'entry data'!B:E,4,0)),"",VLOOKUP(A7512,'entry data'!B:E,4,0))</f>
        <v/>
      </c>
      <c r="F7512" s="11" t="str">
        <f>IF(A7512="","",IF(ISERROR(VLOOKUP(A7512,'entry data'!B:F,5,0)),"",VLOOKUP(A7512,'entry data'!B:F,5,0)))</f>
        <v/>
      </c>
      <c r="G7512" s="12" t="str">
        <f>IF(A7512="","",IF(ISERROR(VLOOKUP(A7512,'entry data'!B:I,8,0)),"",VLOOKUP(A7512,'entry data'!B:I,7,0)))</f>
        <v/>
      </c>
      <c r="H7512" s="13" t="str">
        <f>IF(A7512="","",IF(B7512=1,VLOOKUP(A7512,'entry data'!B:D,3,0),I7511))</f>
        <v/>
      </c>
      <c r="I7512" s="14" t="str">
        <f>IF(A7512="","",IF(E7512="weekly",7,IF(E7512="fortnightly",14,IF(E7512="monthly",DATE(IF(MONTH(H7512)=12,YEAR(H7512)+1,YEAR(H7512)),VLOOKUP(MONTH(H7512),index!$D$2:$G$13,2,0),DAY(H7512)),
IF(E7512="quarterly",DATE(IF(MONTH(H7512)&gt;=10,YEAR(H7512)+1,YEAR(H7512)),VLOOKUP(MONTH(H7512),index!$D$2:$G$13,3,0),DAY(H7512)),
IF(E7512="halfyearly",DATE(IF(MONTH(H7512)&gt;=7,YEAR(H7512)+1,YEAR(H7512)),VLOOKUP(MONTH(H7512),index!$D$2:$G$13,4,0),DAY(H7512)),
DATE(YEAR(H7512)+1,MONTH(H7512),DAY(H7512)))))-H7512))+H7512)</f>
        <v/>
      </c>
      <c r="J7512" s="9" t="str">
        <f t="shared" si="724"/>
        <v/>
      </c>
      <c r="K7512" s="11" t="str">
        <f t="shared" si="725"/>
        <v/>
      </c>
      <c r="L7512" s="11" t="str">
        <f t="shared" si="726"/>
        <v/>
      </c>
      <c r="M7512" s="11" t="str">
        <f>IF(A7512="","",VLOOKUP(E7512,index!$A$1:$B$6,2,0)*K7512*G7512)</f>
        <v/>
      </c>
      <c r="N7512" s="11" t="str">
        <f>IF(A7512="","",-PMT(G7512*VLOOKUP(E7512,index!$A$1:$B$6,2,0),C7512,F7512,0,0))</f>
        <v/>
      </c>
      <c r="O7512" s="11" t="str">
        <f t="shared" si="727"/>
        <v/>
      </c>
      <c r="P7512" s="11" t="str">
        <f t="shared" si="722"/>
        <v/>
      </c>
    </row>
    <row r="7513" spans="1:16" x14ac:dyDescent="0.25">
      <c r="A7513" s="9" t="str">
        <f>IF(A7512="","",IF(B7512&lt;C7512,A7512,IF(A7512=MAX('entry data'!$B$8:$B$507),"",A7512+1)))</f>
        <v/>
      </c>
      <c r="B7513" s="9" t="str">
        <f t="shared" si="723"/>
        <v/>
      </c>
      <c r="C7513" s="9" t="str">
        <f>IF(ISERROR(VLOOKUP(A7513,'entry data'!B:G,6,0)),"",VLOOKUP(A7513,'entry data'!B:G,6,0))</f>
        <v/>
      </c>
      <c r="D7513" s="9" t="str">
        <f>IF(ISERROR(VLOOKUP(A7513,'entry data'!B:C,2,0)),"",VLOOKUP(A7513,'entry data'!B:C,2,0))</f>
        <v/>
      </c>
      <c r="E7513" s="9" t="str">
        <f>IF(ISERROR(VLOOKUP(A7513,'entry data'!B:E,4,0)),"",VLOOKUP(A7513,'entry data'!B:E,4,0))</f>
        <v/>
      </c>
      <c r="F7513" s="11" t="str">
        <f>IF(A7513="","",IF(ISERROR(VLOOKUP(A7513,'entry data'!B:F,5,0)),"",VLOOKUP(A7513,'entry data'!B:F,5,0)))</f>
        <v/>
      </c>
      <c r="G7513" s="12" t="str">
        <f>IF(A7513="","",IF(ISERROR(VLOOKUP(A7513,'entry data'!B:I,8,0)),"",VLOOKUP(A7513,'entry data'!B:I,7,0)))</f>
        <v/>
      </c>
      <c r="H7513" s="13" t="str">
        <f>IF(A7513="","",IF(B7513=1,VLOOKUP(A7513,'entry data'!B:D,3,0),I7512))</f>
        <v/>
      </c>
      <c r="I7513" s="14" t="str">
        <f>IF(A7513="","",IF(E7513="weekly",7,IF(E7513="fortnightly",14,IF(E7513="monthly",DATE(IF(MONTH(H7513)=12,YEAR(H7513)+1,YEAR(H7513)),VLOOKUP(MONTH(H7513),index!$D$2:$G$13,2,0),DAY(H7513)),
IF(E7513="quarterly",DATE(IF(MONTH(H7513)&gt;=10,YEAR(H7513)+1,YEAR(H7513)),VLOOKUP(MONTH(H7513),index!$D$2:$G$13,3,0),DAY(H7513)),
IF(E7513="halfyearly",DATE(IF(MONTH(H7513)&gt;=7,YEAR(H7513)+1,YEAR(H7513)),VLOOKUP(MONTH(H7513),index!$D$2:$G$13,4,0),DAY(H7513)),
DATE(YEAR(H7513)+1,MONTH(H7513),DAY(H7513)))))-H7513))+H7513)</f>
        <v/>
      </c>
      <c r="J7513" s="9" t="str">
        <f t="shared" si="724"/>
        <v/>
      </c>
      <c r="K7513" s="11" t="str">
        <f t="shared" si="725"/>
        <v/>
      </c>
      <c r="L7513" s="11" t="str">
        <f t="shared" si="726"/>
        <v/>
      </c>
      <c r="M7513" s="11" t="str">
        <f>IF(A7513="","",VLOOKUP(E7513,index!$A$1:$B$6,2,0)*K7513*G7513)</f>
        <v/>
      </c>
      <c r="N7513" s="11" t="str">
        <f>IF(A7513="","",-PMT(G7513*VLOOKUP(E7513,index!$A$1:$B$6,2,0),C7513,F7513,0,0))</f>
        <v/>
      </c>
      <c r="O7513" s="11" t="str">
        <f t="shared" si="727"/>
        <v/>
      </c>
      <c r="P7513" s="11" t="str">
        <f t="shared" si="722"/>
        <v/>
      </c>
    </row>
    <row r="7514" spans="1:16" x14ac:dyDescent="0.25">
      <c r="A7514" s="9" t="str">
        <f>IF(A7513="","",IF(B7513&lt;C7513,A7513,IF(A7513=MAX('entry data'!$B$8:$B$507),"",A7513+1)))</f>
        <v/>
      </c>
      <c r="B7514" s="9" t="str">
        <f t="shared" si="723"/>
        <v/>
      </c>
      <c r="C7514" s="9" t="str">
        <f>IF(ISERROR(VLOOKUP(A7514,'entry data'!B:G,6,0)),"",VLOOKUP(A7514,'entry data'!B:G,6,0))</f>
        <v/>
      </c>
      <c r="D7514" s="9" t="str">
        <f>IF(ISERROR(VLOOKUP(A7514,'entry data'!B:C,2,0)),"",VLOOKUP(A7514,'entry data'!B:C,2,0))</f>
        <v/>
      </c>
      <c r="E7514" s="9" t="str">
        <f>IF(ISERROR(VLOOKUP(A7514,'entry data'!B:E,4,0)),"",VLOOKUP(A7514,'entry data'!B:E,4,0))</f>
        <v/>
      </c>
      <c r="F7514" s="11" t="str">
        <f>IF(A7514="","",IF(ISERROR(VLOOKUP(A7514,'entry data'!B:F,5,0)),"",VLOOKUP(A7514,'entry data'!B:F,5,0)))</f>
        <v/>
      </c>
      <c r="G7514" s="12" t="str">
        <f>IF(A7514="","",IF(ISERROR(VLOOKUP(A7514,'entry data'!B:I,8,0)),"",VLOOKUP(A7514,'entry data'!B:I,7,0)))</f>
        <v/>
      </c>
      <c r="H7514" s="13" t="str">
        <f>IF(A7514="","",IF(B7514=1,VLOOKUP(A7514,'entry data'!B:D,3,0),I7513))</f>
        <v/>
      </c>
      <c r="I7514" s="14" t="str">
        <f>IF(A7514="","",IF(E7514="weekly",7,IF(E7514="fortnightly",14,IF(E7514="monthly",DATE(IF(MONTH(H7514)=12,YEAR(H7514)+1,YEAR(H7514)),VLOOKUP(MONTH(H7514),index!$D$2:$G$13,2,0),DAY(H7514)),
IF(E7514="quarterly",DATE(IF(MONTH(H7514)&gt;=10,YEAR(H7514)+1,YEAR(H7514)),VLOOKUP(MONTH(H7514),index!$D$2:$G$13,3,0),DAY(H7514)),
IF(E7514="halfyearly",DATE(IF(MONTH(H7514)&gt;=7,YEAR(H7514)+1,YEAR(H7514)),VLOOKUP(MONTH(H7514),index!$D$2:$G$13,4,0),DAY(H7514)),
DATE(YEAR(H7514)+1,MONTH(H7514),DAY(H7514)))))-H7514))+H7514)</f>
        <v/>
      </c>
      <c r="J7514" s="9" t="str">
        <f t="shared" si="724"/>
        <v/>
      </c>
      <c r="K7514" s="11" t="str">
        <f t="shared" si="725"/>
        <v/>
      </c>
      <c r="L7514" s="11" t="str">
        <f t="shared" si="726"/>
        <v/>
      </c>
      <c r="M7514" s="11" t="str">
        <f>IF(A7514="","",VLOOKUP(E7514,index!$A$1:$B$6,2,0)*K7514*G7514)</f>
        <v/>
      </c>
      <c r="N7514" s="11" t="str">
        <f>IF(A7514="","",-PMT(G7514*VLOOKUP(E7514,index!$A$1:$B$6,2,0),C7514,F7514,0,0))</f>
        <v/>
      </c>
      <c r="O7514" s="11" t="str">
        <f t="shared" si="727"/>
        <v/>
      </c>
      <c r="P7514" s="11" t="str">
        <f t="shared" si="722"/>
        <v/>
      </c>
    </row>
    <row r="7515" spans="1:16" x14ac:dyDescent="0.25">
      <c r="A7515" s="9" t="str">
        <f>IF(A7514="","",IF(B7514&lt;C7514,A7514,IF(A7514=MAX('entry data'!$B$8:$B$507),"",A7514+1)))</f>
        <v/>
      </c>
      <c r="B7515" s="9" t="str">
        <f t="shared" si="723"/>
        <v/>
      </c>
      <c r="C7515" s="9" t="str">
        <f>IF(ISERROR(VLOOKUP(A7515,'entry data'!B:G,6,0)),"",VLOOKUP(A7515,'entry data'!B:G,6,0))</f>
        <v/>
      </c>
      <c r="D7515" s="9" t="str">
        <f>IF(ISERROR(VLOOKUP(A7515,'entry data'!B:C,2,0)),"",VLOOKUP(A7515,'entry data'!B:C,2,0))</f>
        <v/>
      </c>
      <c r="E7515" s="9" t="str">
        <f>IF(ISERROR(VLOOKUP(A7515,'entry data'!B:E,4,0)),"",VLOOKUP(A7515,'entry data'!B:E,4,0))</f>
        <v/>
      </c>
      <c r="F7515" s="11" t="str">
        <f>IF(A7515="","",IF(ISERROR(VLOOKUP(A7515,'entry data'!B:F,5,0)),"",VLOOKUP(A7515,'entry data'!B:F,5,0)))</f>
        <v/>
      </c>
      <c r="G7515" s="12" t="str">
        <f>IF(A7515="","",IF(ISERROR(VLOOKUP(A7515,'entry data'!B:I,8,0)),"",VLOOKUP(A7515,'entry data'!B:I,7,0)))</f>
        <v/>
      </c>
      <c r="H7515" s="13" t="str">
        <f>IF(A7515="","",IF(B7515=1,VLOOKUP(A7515,'entry data'!B:D,3,0),I7514))</f>
        <v/>
      </c>
      <c r="I7515" s="14" t="str">
        <f>IF(A7515="","",IF(E7515="weekly",7,IF(E7515="fortnightly",14,IF(E7515="monthly",DATE(IF(MONTH(H7515)=12,YEAR(H7515)+1,YEAR(H7515)),VLOOKUP(MONTH(H7515),index!$D$2:$G$13,2,0),DAY(H7515)),
IF(E7515="quarterly",DATE(IF(MONTH(H7515)&gt;=10,YEAR(H7515)+1,YEAR(H7515)),VLOOKUP(MONTH(H7515),index!$D$2:$G$13,3,0),DAY(H7515)),
IF(E7515="halfyearly",DATE(IF(MONTH(H7515)&gt;=7,YEAR(H7515)+1,YEAR(H7515)),VLOOKUP(MONTH(H7515),index!$D$2:$G$13,4,0),DAY(H7515)),
DATE(YEAR(H7515)+1,MONTH(H7515),DAY(H7515)))))-H7515))+H7515)</f>
        <v/>
      </c>
      <c r="J7515" s="9" t="str">
        <f t="shared" si="724"/>
        <v/>
      </c>
      <c r="K7515" s="11" t="str">
        <f t="shared" si="725"/>
        <v/>
      </c>
      <c r="L7515" s="11" t="str">
        <f t="shared" si="726"/>
        <v/>
      </c>
      <c r="M7515" s="11" t="str">
        <f>IF(A7515="","",VLOOKUP(E7515,index!$A$1:$B$6,2,0)*K7515*G7515)</f>
        <v/>
      </c>
      <c r="N7515" s="11" t="str">
        <f>IF(A7515="","",-PMT(G7515*VLOOKUP(E7515,index!$A$1:$B$6,2,0),C7515,F7515,0,0))</f>
        <v/>
      </c>
      <c r="O7515" s="11" t="str">
        <f t="shared" si="727"/>
        <v/>
      </c>
      <c r="P7515" s="11" t="str">
        <f t="shared" si="722"/>
        <v/>
      </c>
    </row>
    <row r="7516" spans="1:16" x14ac:dyDescent="0.25">
      <c r="A7516" s="9" t="str">
        <f>IF(A7515="","",IF(B7515&lt;C7515,A7515,IF(A7515=MAX('entry data'!$B$8:$B$507),"",A7515+1)))</f>
        <v/>
      </c>
      <c r="B7516" s="9" t="str">
        <f t="shared" si="723"/>
        <v/>
      </c>
      <c r="C7516" s="9" t="str">
        <f>IF(ISERROR(VLOOKUP(A7516,'entry data'!B:G,6,0)),"",VLOOKUP(A7516,'entry data'!B:G,6,0))</f>
        <v/>
      </c>
      <c r="D7516" s="9" t="str">
        <f>IF(ISERROR(VLOOKUP(A7516,'entry data'!B:C,2,0)),"",VLOOKUP(A7516,'entry data'!B:C,2,0))</f>
        <v/>
      </c>
      <c r="E7516" s="9" t="str">
        <f>IF(ISERROR(VLOOKUP(A7516,'entry data'!B:E,4,0)),"",VLOOKUP(A7516,'entry data'!B:E,4,0))</f>
        <v/>
      </c>
      <c r="F7516" s="11" t="str">
        <f>IF(A7516="","",IF(ISERROR(VLOOKUP(A7516,'entry data'!B:F,5,0)),"",VLOOKUP(A7516,'entry data'!B:F,5,0)))</f>
        <v/>
      </c>
      <c r="G7516" s="12" t="str">
        <f>IF(A7516="","",IF(ISERROR(VLOOKUP(A7516,'entry data'!B:I,8,0)),"",VLOOKUP(A7516,'entry data'!B:I,7,0)))</f>
        <v/>
      </c>
      <c r="H7516" s="13" t="str">
        <f>IF(A7516="","",IF(B7516=1,VLOOKUP(A7516,'entry data'!B:D,3,0),I7515))</f>
        <v/>
      </c>
      <c r="I7516" s="14" t="str">
        <f>IF(A7516="","",IF(E7516="weekly",7,IF(E7516="fortnightly",14,IF(E7516="monthly",DATE(IF(MONTH(H7516)=12,YEAR(H7516)+1,YEAR(H7516)),VLOOKUP(MONTH(H7516),index!$D$2:$G$13,2,0),DAY(H7516)),
IF(E7516="quarterly",DATE(IF(MONTH(H7516)&gt;=10,YEAR(H7516)+1,YEAR(H7516)),VLOOKUP(MONTH(H7516),index!$D$2:$G$13,3,0),DAY(H7516)),
IF(E7516="halfyearly",DATE(IF(MONTH(H7516)&gt;=7,YEAR(H7516)+1,YEAR(H7516)),VLOOKUP(MONTH(H7516),index!$D$2:$G$13,4,0),DAY(H7516)),
DATE(YEAR(H7516)+1,MONTH(H7516),DAY(H7516)))))-H7516))+H7516)</f>
        <v/>
      </c>
      <c r="J7516" s="9" t="str">
        <f t="shared" si="724"/>
        <v/>
      </c>
      <c r="K7516" s="11" t="str">
        <f t="shared" si="725"/>
        <v/>
      </c>
      <c r="L7516" s="11" t="str">
        <f t="shared" si="726"/>
        <v/>
      </c>
      <c r="M7516" s="11" t="str">
        <f>IF(A7516="","",VLOOKUP(E7516,index!$A$1:$B$6,2,0)*K7516*G7516)</f>
        <v/>
      </c>
      <c r="N7516" s="11" t="str">
        <f>IF(A7516="","",-PMT(G7516*VLOOKUP(E7516,index!$A$1:$B$6,2,0),C7516,F7516,0,0))</f>
        <v/>
      </c>
      <c r="O7516" s="11" t="str">
        <f t="shared" si="727"/>
        <v/>
      </c>
      <c r="P7516" s="11" t="str">
        <f t="shared" si="722"/>
        <v/>
      </c>
    </row>
    <row r="7517" spans="1:16" x14ac:dyDescent="0.25">
      <c r="A7517" s="9" t="str">
        <f>IF(A7516="","",IF(B7516&lt;C7516,A7516,IF(A7516=MAX('entry data'!$B$8:$B$507),"",A7516+1)))</f>
        <v/>
      </c>
      <c r="B7517" s="9" t="str">
        <f t="shared" si="723"/>
        <v/>
      </c>
      <c r="C7517" s="9" t="str">
        <f>IF(ISERROR(VLOOKUP(A7517,'entry data'!B:G,6,0)),"",VLOOKUP(A7517,'entry data'!B:G,6,0))</f>
        <v/>
      </c>
      <c r="D7517" s="9" t="str">
        <f>IF(ISERROR(VLOOKUP(A7517,'entry data'!B:C,2,0)),"",VLOOKUP(A7517,'entry data'!B:C,2,0))</f>
        <v/>
      </c>
      <c r="E7517" s="9" t="str">
        <f>IF(ISERROR(VLOOKUP(A7517,'entry data'!B:E,4,0)),"",VLOOKUP(A7517,'entry data'!B:E,4,0))</f>
        <v/>
      </c>
      <c r="F7517" s="11" t="str">
        <f>IF(A7517="","",IF(ISERROR(VLOOKUP(A7517,'entry data'!B:F,5,0)),"",VLOOKUP(A7517,'entry data'!B:F,5,0)))</f>
        <v/>
      </c>
      <c r="G7517" s="12" t="str">
        <f>IF(A7517="","",IF(ISERROR(VLOOKUP(A7517,'entry data'!B:I,8,0)),"",VLOOKUP(A7517,'entry data'!B:I,7,0)))</f>
        <v/>
      </c>
      <c r="H7517" s="13" t="str">
        <f>IF(A7517="","",IF(B7517=1,VLOOKUP(A7517,'entry data'!B:D,3,0),I7516))</f>
        <v/>
      </c>
      <c r="I7517" s="14" t="str">
        <f>IF(A7517="","",IF(E7517="weekly",7,IF(E7517="fortnightly",14,IF(E7517="monthly",DATE(IF(MONTH(H7517)=12,YEAR(H7517)+1,YEAR(H7517)),VLOOKUP(MONTH(H7517),index!$D$2:$G$13,2,0),DAY(H7517)),
IF(E7517="quarterly",DATE(IF(MONTH(H7517)&gt;=10,YEAR(H7517)+1,YEAR(H7517)),VLOOKUP(MONTH(H7517),index!$D$2:$G$13,3,0),DAY(H7517)),
IF(E7517="halfyearly",DATE(IF(MONTH(H7517)&gt;=7,YEAR(H7517)+1,YEAR(H7517)),VLOOKUP(MONTH(H7517),index!$D$2:$G$13,4,0),DAY(H7517)),
DATE(YEAR(H7517)+1,MONTH(H7517),DAY(H7517)))))-H7517))+H7517)</f>
        <v/>
      </c>
      <c r="J7517" s="9" t="str">
        <f t="shared" si="724"/>
        <v/>
      </c>
      <c r="K7517" s="11" t="str">
        <f t="shared" si="725"/>
        <v/>
      </c>
      <c r="L7517" s="11" t="str">
        <f t="shared" si="726"/>
        <v/>
      </c>
      <c r="M7517" s="11" t="str">
        <f>IF(A7517="","",VLOOKUP(E7517,index!$A$1:$B$6,2,0)*K7517*G7517)</f>
        <v/>
      </c>
      <c r="N7517" s="11" t="str">
        <f>IF(A7517="","",-PMT(G7517*VLOOKUP(E7517,index!$A$1:$B$6,2,0),C7517,F7517,0,0))</f>
        <v/>
      </c>
      <c r="O7517" s="11" t="str">
        <f t="shared" si="727"/>
        <v/>
      </c>
      <c r="P7517" s="11" t="str">
        <f t="shared" si="722"/>
        <v/>
      </c>
    </row>
    <row r="7518" spans="1:16" x14ac:dyDescent="0.25">
      <c r="A7518" s="9" t="str">
        <f>IF(A7517="","",IF(B7517&lt;C7517,A7517,IF(A7517=MAX('entry data'!$B$8:$B$507),"",A7517+1)))</f>
        <v/>
      </c>
      <c r="B7518" s="9" t="str">
        <f t="shared" si="723"/>
        <v/>
      </c>
      <c r="C7518" s="9" t="str">
        <f>IF(ISERROR(VLOOKUP(A7518,'entry data'!B:G,6,0)),"",VLOOKUP(A7518,'entry data'!B:G,6,0))</f>
        <v/>
      </c>
      <c r="D7518" s="9" t="str">
        <f>IF(ISERROR(VLOOKUP(A7518,'entry data'!B:C,2,0)),"",VLOOKUP(A7518,'entry data'!B:C,2,0))</f>
        <v/>
      </c>
      <c r="E7518" s="9" t="str">
        <f>IF(ISERROR(VLOOKUP(A7518,'entry data'!B:E,4,0)),"",VLOOKUP(A7518,'entry data'!B:E,4,0))</f>
        <v/>
      </c>
      <c r="F7518" s="11" t="str">
        <f>IF(A7518="","",IF(ISERROR(VLOOKUP(A7518,'entry data'!B:F,5,0)),"",VLOOKUP(A7518,'entry data'!B:F,5,0)))</f>
        <v/>
      </c>
      <c r="G7518" s="12" t="str">
        <f>IF(A7518="","",IF(ISERROR(VLOOKUP(A7518,'entry data'!B:I,8,0)),"",VLOOKUP(A7518,'entry data'!B:I,7,0)))</f>
        <v/>
      </c>
      <c r="H7518" s="13" t="str">
        <f>IF(A7518="","",IF(B7518=1,VLOOKUP(A7518,'entry data'!B:D,3,0),I7517))</f>
        <v/>
      </c>
      <c r="I7518" s="14" t="str">
        <f>IF(A7518="","",IF(E7518="weekly",7,IF(E7518="fortnightly",14,IF(E7518="monthly",DATE(IF(MONTH(H7518)=12,YEAR(H7518)+1,YEAR(H7518)),VLOOKUP(MONTH(H7518),index!$D$2:$G$13,2,0),DAY(H7518)),
IF(E7518="quarterly",DATE(IF(MONTH(H7518)&gt;=10,YEAR(H7518)+1,YEAR(H7518)),VLOOKUP(MONTH(H7518),index!$D$2:$G$13,3,0),DAY(H7518)),
IF(E7518="halfyearly",DATE(IF(MONTH(H7518)&gt;=7,YEAR(H7518)+1,YEAR(H7518)),VLOOKUP(MONTH(H7518),index!$D$2:$G$13,4,0),DAY(H7518)),
DATE(YEAR(H7518)+1,MONTH(H7518),DAY(H7518)))))-H7518))+H7518)</f>
        <v/>
      </c>
      <c r="J7518" s="9" t="str">
        <f t="shared" si="724"/>
        <v/>
      </c>
      <c r="K7518" s="11" t="str">
        <f t="shared" si="725"/>
        <v/>
      </c>
      <c r="L7518" s="11" t="str">
        <f t="shared" si="726"/>
        <v/>
      </c>
      <c r="M7518" s="11" t="str">
        <f>IF(A7518="","",VLOOKUP(E7518,index!$A$1:$B$6,2,0)*K7518*G7518)</f>
        <v/>
      </c>
      <c r="N7518" s="11" t="str">
        <f>IF(A7518="","",-PMT(G7518*VLOOKUP(E7518,index!$A$1:$B$6,2,0),C7518,F7518,0,0))</f>
        <v/>
      </c>
      <c r="O7518" s="11" t="str">
        <f t="shared" si="727"/>
        <v/>
      </c>
      <c r="P7518" s="11" t="str">
        <f t="shared" si="722"/>
        <v/>
      </c>
    </row>
    <row r="7519" spans="1:16" x14ac:dyDescent="0.25">
      <c r="A7519" s="9" t="str">
        <f>IF(A7518="","",IF(B7518&lt;C7518,A7518,IF(A7518=MAX('entry data'!$B$8:$B$507),"",A7518+1)))</f>
        <v/>
      </c>
      <c r="B7519" s="9" t="str">
        <f t="shared" si="723"/>
        <v/>
      </c>
      <c r="C7519" s="9" t="str">
        <f>IF(ISERROR(VLOOKUP(A7519,'entry data'!B:G,6,0)),"",VLOOKUP(A7519,'entry data'!B:G,6,0))</f>
        <v/>
      </c>
      <c r="D7519" s="9" t="str">
        <f>IF(ISERROR(VLOOKUP(A7519,'entry data'!B:C,2,0)),"",VLOOKUP(A7519,'entry data'!B:C,2,0))</f>
        <v/>
      </c>
      <c r="E7519" s="9" t="str">
        <f>IF(ISERROR(VLOOKUP(A7519,'entry data'!B:E,4,0)),"",VLOOKUP(A7519,'entry data'!B:E,4,0))</f>
        <v/>
      </c>
      <c r="F7519" s="11" t="str">
        <f>IF(A7519="","",IF(ISERROR(VLOOKUP(A7519,'entry data'!B:F,5,0)),"",VLOOKUP(A7519,'entry data'!B:F,5,0)))</f>
        <v/>
      </c>
      <c r="G7519" s="12" t="str">
        <f>IF(A7519="","",IF(ISERROR(VLOOKUP(A7519,'entry data'!B:I,8,0)),"",VLOOKUP(A7519,'entry data'!B:I,7,0)))</f>
        <v/>
      </c>
      <c r="H7519" s="13" t="str">
        <f>IF(A7519="","",IF(B7519=1,VLOOKUP(A7519,'entry data'!B:D,3,0),I7518))</f>
        <v/>
      </c>
      <c r="I7519" s="14" t="str">
        <f>IF(A7519="","",IF(E7519="weekly",7,IF(E7519="fortnightly",14,IF(E7519="monthly",DATE(IF(MONTH(H7519)=12,YEAR(H7519)+1,YEAR(H7519)),VLOOKUP(MONTH(H7519),index!$D$2:$G$13,2,0),DAY(H7519)),
IF(E7519="quarterly",DATE(IF(MONTH(H7519)&gt;=10,YEAR(H7519)+1,YEAR(H7519)),VLOOKUP(MONTH(H7519),index!$D$2:$G$13,3,0),DAY(H7519)),
IF(E7519="halfyearly",DATE(IF(MONTH(H7519)&gt;=7,YEAR(H7519)+1,YEAR(H7519)),VLOOKUP(MONTH(H7519),index!$D$2:$G$13,4,0),DAY(H7519)),
DATE(YEAR(H7519)+1,MONTH(H7519),DAY(H7519)))))-H7519))+H7519)</f>
        <v/>
      </c>
      <c r="J7519" s="9" t="str">
        <f t="shared" si="724"/>
        <v/>
      </c>
      <c r="K7519" s="11" t="str">
        <f t="shared" si="725"/>
        <v/>
      </c>
      <c r="L7519" s="11" t="str">
        <f t="shared" si="726"/>
        <v/>
      </c>
      <c r="M7519" s="11" t="str">
        <f>IF(A7519="","",VLOOKUP(E7519,index!$A$1:$B$6,2,0)*K7519*G7519)</f>
        <v/>
      </c>
      <c r="N7519" s="11" t="str">
        <f>IF(A7519="","",-PMT(G7519*VLOOKUP(E7519,index!$A$1:$B$6,2,0),C7519,F7519,0,0))</f>
        <v/>
      </c>
      <c r="O7519" s="11" t="str">
        <f t="shared" si="727"/>
        <v/>
      </c>
      <c r="P7519" s="11" t="str">
        <f t="shared" si="722"/>
        <v/>
      </c>
    </row>
    <row r="7520" spans="1:16" x14ac:dyDescent="0.25">
      <c r="A7520" s="9" t="str">
        <f>IF(A7519="","",IF(B7519&lt;C7519,A7519,IF(A7519=MAX('entry data'!$B$8:$B$507),"",A7519+1)))</f>
        <v/>
      </c>
      <c r="B7520" s="9" t="str">
        <f t="shared" si="723"/>
        <v/>
      </c>
      <c r="C7520" s="9" t="str">
        <f>IF(ISERROR(VLOOKUP(A7520,'entry data'!B:G,6,0)),"",VLOOKUP(A7520,'entry data'!B:G,6,0))</f>
        <v/>
      </c>
      <c r="D7520" s="9" t="str">
        <f>IF(ISERROR(VLOOKUP(A7520,'entry data'!B:C,2,0)),"",VLOOKUP(A7520,'entry data'!B:C,2,0))</f>
        <v/>
      </c>
      <c r="E7520" s="9" t="str">
        <f>IF(ISERROR(VLOOKUP(A7520,'entry data'!B:E,4,0)),"",VLOOKUP(A7520,'entry data'!B:E,4,0))</f>
        <v/>
      </c>
      <c r="F7520" s="11" t="str">
        <f>IF(A7520="","",IF(ISERROR(VLOOKUP(A7520,'entry data'!B:F,5,0)),"",VLOOKUP(A7520,'entry data'!B:F,5,0)))</f>
        <v/>
      </c>
      <c r="G7520" s="12" t="str">
        <f>IF(A7520="","",IF(ISERROR(VLOOKUP(A7520,'entry data'!B:I,8,0)),"",VLOOKUP(A7520,'entry data'!B:I,7,0)))</f>
        <v/>
      </c>
      <c r="H7520" s="13" t="str">
        <f>IF(A7520="","",IF(B7520=1,VLOOKUP(A7520,'entry data'!B:D,3,0),I7519))</f>
        <v/>
      </c>
      <c r="I7520" s="14" t="str">
        <f>IF(A7520="","",IF(E7520="weekly",7,IF(E7520="fortnightly",14,IF(E7520="monthly",DATE(IF(MONTH(H7520)=12,YEAR(H7520)+1,YEAR(H7520)),VLOOKUP(MONTH(H7520),index!$D$2:$G$13,2,0),DAY(H7520)),
IF(E7520="quarterly",DATE(IF(MONTH(H7520)&gt;=10,YEAR(H7520)+1,YEAR(H7520)),VLOOKUP(MONTH(H7520),index!$D$2:$G$13,3,0),DAY(H7520)),
IF(E7520="halfyearly",DATE(IF(MONTH(H7520)&gt;=7,YEAR(H7520)+1,YEAR(H7520)),VLOOKUP(MONTH(H7520),index!$D$2:$G$13,4,0),DAY(H7520)),
DATE(YEAR(H7520)+1,MONTH(H7520),DAY(H7520)))))-H7520))+H7520)</f>
        <v/>
      </c>
      <c r="J7520" s="9" t="str">
        <f t="shared" si="724"/>
        <v/>
      </c>
      <c r="K7520" s="11" t="str">
        <f t="shared" si="725"/>
        <v/>
      </c>
      <c r="L7520" s="11" t="str">
        <f t="shared" si="726"/>
        <v/>
      </c>
      <c r="M7520" s="11" t="str">
        <f>IF(A7520="","",VLOOKUP(E7520,index!$A$1:$B$6,2,0)*K7520*G7520)</f>
        <v/>
      </c>
      <c r="N7520" s="11" t="str">
        <f>IF(A7520="","",-PMT(G7520*VLOOKUP(E7520,index!$A$1:$B$6,2,0),C7520,F7520,0,0))</f>
        <v/>
      </c>
      <c r="O7520" s="11" t="str">
        <f t="shared" si="727"/>
        <v/>
      </c>
      <c r="P7520" s="11" t="str">
        <f t="shared" si="722"/>
        <v/>
      </c>
    </row>
    <row r="7521" spans="1:16" x14ac:dyDescent="0.25">
      <c r="A7521" s="9" t="str">
        <f>IF(A7520="","",IF(B7520&lt;C7520,A7520,IF(A7520=MAX('entry data'!$B$8:$B$507),"",A7520+1)))</f>
        <v/>
      </c>
      <c r="B7521" s="9" t="str">
        <f t="shared" si="723"/>
        <v/>
      </c>
      <c r="C7521" s="9" t="str">
        <f>IF(ISERROR(VLOOKUP(A7521,'entry data'!B:G,6,0)),"",VLOOKUP(A7521,'entry data'!B:G,6,0))</f>
        <v/>
      </c>
      <c r="D7521" s="9" t="str">
        <f>IF(ISERROR(VLOOKUP(A7521,'entry data'!B:C,2,0)),"",VLOOKUP(A7521,'entry data'!B:C,2,0))</f>
        <v/>
      </c>
      <c r="E7521" s="9" t="str">
        <f>IF(ISERROR(VLOOKUP(A7521,'entry data'!B:E,4,0)),"",VLOOKUP(A7521,'entry data'!B:E,4,0))</f>
        <v/>
      </c>
      <c r="F7521" s="11" t="str">
        <f>IF(A7521="","",IF(ISERROR(VLOOKUP(A7521,'entry data'!B:F,5,0)),"",VLOOKUP(A7521,'entry data'!B:F,5,0)))</f>
        <v/>
      </c>
      <c r="G7521" s="12" t="str">
        <f>IF(A7521="","",IF(ISERROR(VLOOKUP(A7521,'entry data'!B:I,8,0)),"",VLOOKUP(A7521,'entry data'!B:I,7,0)))</f>
        <v/>
      </c>
      <c r="H7521" s="13" t="str">
        <f>IF(A7521="","",IF(B7521=1,VLOOKUP(A7521,'entry data'!B:D,3,0),I7520))</f>
        <v/>
      </c>
      <c r="I7521" s="14" t="str">
        <f>IF(A7521="","",IF(E7521="weekly",7,IF(E7521="fortnightly",14,IF(E7521="monthly",DATE(IF(MONTH(H7521)=12,YEAR(H7521)+1,YEAR(H7521)),VLOOKUP(MONTH(H7521),index!$D$2:$G$13,2,0),DAY(H7521)),
IF(E7521="quarterly",DATE(IF(MONTH(H7521)&gt;=10,YEAR(H7521)+1,YEAR(H7521)),VLOOKUP(MONTH(H7521),index!$D$2:$G$13,3,0),DAY(H7521)),
IF(E7521="halfyearly",DATE(IF(MONTH(H7521)&gt;=7,YEAR(H7521)+1,YEAR(H7521)),VLOOKUP(MONTH(H7521),index!$D$2:$G$13,4,0),DAY(H7521)),
DATE(YEAR(H7521)+1,MONTH(H7521),DAY(H7521)))))-H7521))+H7521)</f>
        <v/>
      </c>
      <c r="J7521" s="9" t="str">
        <f t="shared" si="724"/>
        <v/>
      </c>
      <c r="K7521" s="11" t="str">
        <f t="shared" si="725"/>
        <v/>
      </c>
      <c r="L7521" s="11" t="str">
        <f t="shared" si="726"/>
        <v/>
      </c>
      <c r="M7521" s="11" t="str">
        <f>IF(A7521="","",VLOOKUP(E7521,index!$A$1:$B$6,2,0)*K7521*G7521)</f>
        <v/>
      </c>
      <c r="N7521" s="11" t="str">
        <f>IF(A7521="","",-PMT(G7521*VLOOKUP(E7521,index!$A$1:$B$6,2,0),C7521,F7521,0,0))</f>
        <v/>
      </c>
      <c r="O7521" s="11" t="str">
        <f t="shared" si="727"/>
        <v/>
      </c>
      <c r="P7521" s="11" t="str">
        <f t="shared" si="722"/>
        <v/>
      </c>
    </row>
    <row r="7522" spans="1:16" x14ac:dyDescent="0.25">
      <c r="A7522" s="9" t="str">
        <f>IF(A7521="","",IF(B7521&lt;C7521,A7521,IF(A7521=MAX('entry data'!$B$8:$B$507),"",A7521+1)))</f>
        <v/>
      </c>
      <c r="B7522" s="9" t="str">
        <f t="shared" si="723"/>
        <v/>
      </c>
      <c r="C7522" s="9" t="str">
        <f>IF(ISERROR(VLOOKUP(A7522,'entry data'!B:G,6,0)),"",VLOOKUP(A7522,'entry data'!B:G,6,0))</f>
        <v/>
      </c>
      <c r="D7522" s="9" t="str">
        <f>IF(ISERROR(VLOOKUP(A7522,'entry data'!B:C,2,0)),"",VLOOKUP(A7522,'entry data'!B:C,2,0))</f>
        <v/>
      </c>
      <c r="E7522" s="9" t="str">
        <f>IF(ISERROR(VLOOKUP(A7522,'entry data'!B:E,4,0)),"",VLOOKUP(A7522,'entry data'!B:E,4,0))</f>
        <v/>
      </c>
      <c r="F7522" s="11" t="str">
        <f>IF(A7522="","",IF(ISERROR(VLOOKUP(A7522,'entry data'!B:F,5,0)),"",VLOOKUP(A7522,'entry data'!B:F,5,0)))</f>
        <v/>
      </c>
      <c r="G7522" s="12" t="str">
        <f>IF(A7522="","",IF(ISERROR(VLOOKUP(A7522,'entry data'!B:I,8,0)),"",VLOOKUP(A7522,'entry data'!B:I,7,0)))</f>
        <v/>
      </c>
      <c r="H7522" s="13" t="str">
        <f>IF(A7522="","",IF(B7522=1,VLOOKUP(A7522,'entry data'!B:D,3,0),I7521))</f>
        <v/>
      </c>
      <c r="I7522" s="14" t="str">
        <f>IF(A7522="","",IF(E7522="weekly",7,IF(E7522="fortnightly",14,IF(E7522="monthly",DATE(IF(MONTH(H7522)=12,YEAR(H7522)+1,YEAR(H7522)),VLOOKUP(MONTH(H7522),index!$D$2:$G$13,2,0),DAY(H7522)),
IF(E7522="quarterly",DATE(IF(MONTH(H7522)&gt;=10,YEAR(H7522)+1,YEAR(H7522)),VLOOKUP(MONTH(H7522),index!$D$2:$G$13,3,0),DAY(H7522)),
IF(E7522="halfyearly",DATE(IF(MONTH(H7522)&gt;=7,YEAR(H7522)+1,YEAR(H7522)),VLOOKUP(MONTH(H7522),index!$D$2:$G$13,4,0),DAY(H7522)),
DATE(YEAR(H7522)+1,MONTH(H7522),DAY(H7522)))))-H7522))+H7522)</f>
        <v/>
      </c>
      <c r="J7522" s="9" t="str">
        <f t="shared" si="724"/>
        <v/>
      </c>
      <c r="K7522" s="11" t="str">
        <f t="shared" si="725"/>
        <v/>
      </c>
      <c r="L7522" s="11" t="str">
        <f t="shared" si="726"/>
        <v/>
      </c>
      <c r="M7522" s="11" t="str">
        <f>IF(A7522="","",VLOOKUP(E7522,index!$A$1:$B$6,2,0)*K7522*G7522)</f>
        <v/>
      </c>
      <c r="N7522" s="11" t="str">
        <f>IF(A7522="","",-PMT(G7522*VLOOKUP(E7522,index!$A$1:$B$6,2,0),C7522,F7522,0,0))</f>
        <v/>
      </c>
      <c r="O7522" s="11" t="str">
        <f t="shared" si="727"/>
        <v/>
      </c>
      <c r="P7522" s="11" t="str">
        <f t="shared" si="722"/>
        <v/>
      </c>
    </row>
    <row r="7523" spans="1:16" x14ac:dyDescent="0.25">
      <c r="A7523" s="9" t="str">
        <f>IF(A7522="","",IF(B7522&lt;C7522,A7522,IF(A7522=MAX('entry data'!$B$8:$B$507),"",A7522+1)))</f>
        <v/>
      </c>
      <c r="B7523" s="9" t="str">
        <f t="shared" si="723"/>
        <v/>
      </c>
      <c r="C7523" s="9" t="str">
        <f>IF(ISERROR(VLOOKUP(A7523,'entry data'!B:G,6,0)),"",VLOOKUP(A7523,'entry data'!B:G,6,0))</f>
        <v/>
      </c>
      <c r="D7523" s="9" t="str">
        <f>IF(ISERROR(VLOOKUP(A7523,'entry data'!B:C,2,0)),"",VLOOKUP(A7523,'entry data'!B:C,2,0))</f>
        <v/>
      </c>
      <c r="E7523" s="9" t="str">
        <f>IF(ISERROR(VLOOKUP(A7523,'entry data'!B:E,4,0)),"",VLOOKUP(A7523,'entry data'!B:E,4,0))</f>
        <v/>
      </c>
      <c r="F7523" s="11" t="str">
        <f>IF(A7523="","",IF(ISERROR(VLOOKUP(A7523,'entry data'!B:F,5,0)),"",VLOOKUP(A7523,'entry data'!B:F,5,0)))</f>
        <v/>
      </c>
      <c r="G7523" s="12" t="str">
        <f>IF(A7523="","",IF(ISERROR(VLOOKUP(A7523,'entry data'!B:I,8,0)),"",VLOOKUP(A7523,'entry data'!B:I,7,0)))</f>
        <v/>
      </c>
      <c r="H7523" s="13" t="str">
        <f>IF(A7523="","",IF(B7523=1,VLOOKUP(A7523,'entry data'!B:D,3,0),I7522))</f>
        <v/>
      </c>
      <c r="I7523" s="14" t="str">
        <f>IF(A7523="","",IF(E7523="weekly",7,IF(E7523="fortnightly",14,IF(E7523="monthly",DATE(IF(MONTH(H7523)=12,YEAR(H7523)+1,YEAR(H7523)),VLOOKUP(MONTH(H7523),index!$D$2:$G$13,2,0),DAY(H7523)),
IF(E7523="quarterly",DATE(IF(MONTH(H7523)&gt;=10,YEAR(H7523)+1,YEAR(H7523)),VLOOKUP(MONTH(H7523),index!$D$2:$G$13,3,0),DAY(H7523)),
IF(E7523="halfyearly",DATE(IF(MONTH(H7523)&gt;=7,YEAR(H7523)+1,YEAR(H7523)),VLOOKUP(MONTH(H7523),index!$D$2:$G$13,4,0),DAY(H7523)),
DATE(YEAR(H7523)+1,MONTH(H7523),DAY(H7523)))))-H7523))+H7523)</f>
        <v/>
      </c>
      <c r="J7523" s="9" t="str">
        <f t="shared" si="724"/>
        <v/>
      </c>
      <c r="K7523" s="11" t="str">
        <f t="shared" si="725"/>
        <v/>
      </c>
      <c r="L7523" s="11" t="str">
        <f t="shared" si="726"/>
        <v/>
      </c>
      <c r="M7523" s="11" t="str">
        <f>IF(A7523="","",VLOOKUP(E7523,index!$A$1:$B$6,2,0)*K7523*G7523)</f>
        <v/>
      </c>
      <c r="N7523" s="11" t="str">
        <f>IF(A7523="","",-PMT(G7523*VLOOKUP(E7523,index!$A$1:$B$6,2,0),C7523,F7523,0,0))</f>
        <v/>
      </c>
      <c r="O7523" s="11" t="str">
        <f t="shared" si="727"/>
        <v/>
      </c>
      <c r="P7523" s="11" t="str">
        <f t="shared" si="722"/>
        <v/>
      </c>
    </row>
    <row r="7524" spans="1:16" x14ac:dyDescent="0.25">
      <c r="A7524" s="9" t="str">
        <f>IF(A7523="","",IF(B7523&lt;C7523,A7523,IF(A7523=MAX('entry data'!$B$8:$B$507),"",A7523+1)))</f>
        <v/>
      </c>
      <c r="B7524" s="9" t="str">
        <f t="shared" si="723"/>
        <v/>
      </c>
      <c r="C7524" s="9" t="str">
        <f>IF(ISERROR(VLOOKUP(A7524,'entry data'!B:G,6,0)),"",VLOOKUP(A7524,'entry data'!B:G,6,0))</f>
        <v/>
      </c>
      <c r="D7524" s="9" t="str">
        <f>IF(ISERROR(VLOOKUP(A7524,'entry data'!B:C,2,0)),"",VLOOKUP(A7524,'entry data'!B:C,2,0))</f>
        <v/>
      </c>
      <c r="E7524" s="9" t="str">
        <f>IF(ISERROR(VLOOKUP(A7524,'entry data'!B:E,4,0)),"",VLOOKUP(A7524,'entry data'!B:E,4,0))</f>
        <v/>
      </c>
      <c r="F7524" s="11" t="str">
        <f>IF(A7524="","",IF(ISERROR(VLOOKUP(A7524,'entry data'!B:F,5,0)),"",VLOOKUP(A7524,'entry data'!B:F,5,0)))</f>
        <v/>
      </c>
      <c r="G7524" s="12" t="str">
        <f>IF(A7524="","",IF(ISERROR(VLOOKUP(A7524,'entry data'!B:I,8,0)),"",VLOOKUP(A7524,'entry data'!B:I,7,0)))</f>
        <v/>
      </c>
      <c r="H7524" s="13" t="str">
        <f>IF(A7524="","",IF(B7524=1,VLOOKUP(A7524,'entry data'!B:D,3,0),I7523))</f>
        <v/>
      </c>
      <c r="I7524" s="14" t="str">
        <f>IF(A7524="","",IF(E7524="weekly",7,IF(E7524="fortnightly",14,IF(E7524="monthly",DATE(IF(MONTH(H7524)=12,YEAR(H7524)+1,YEAR(H7524)),VLOOKUP(MONTH(H7524),index!$D$2:$G$13,2,0),DAY(H7524)),
IF(E7524="quarterly",DATE(IF(MONTH(H7524)&gt;=10,YEAR(H7524)+1,YEAR(H7524)),VLOOKUP(MONTH(H7524),index!$D$2:$G$13,3,0),DAY(H7524)),
IF(E7524="halfyearly",DATE(IF(MONTH(H7524)&gt;=7,YEAR(H7524)+1,YEAR(H7524)),VLOOKUP(MONTH(H7524),index!$D$2:$G$13,4,0),DAY(H7524)),
DATE(YEAR(H7524)+1,MONTH(H7524),DAY(H7524)))))-H7524))+H7524)</f>
        <v/>
      </c>
      <c r="J7524" s="9" t="str">
        <f t="shared" si="724"/>
        <v/>
      </c>
      <c r="K7524" s="11" t="str">
        <f t="shared" si="725"/>
        <v/>
      </c>
      <c r="L7524" s="11" t="str">
        <f t="shared" si="726"/>
        <v/>
      </c>
      <c r="M7524" s="11" t="str">
        <f>IF(A7524="","",VLOOKUP(E7524,index!$A$1:$B$6,2,0)*K7524*G7524)</f>
        <v/>
      </c>
      <c r="N7524" s="11" t="str">
        <f>IF(A7524="","",-PMT(G7524*VLOOKUP(E7524,index!$A$1:$B$6,2,0),C7524,F7524,0,0))</f>
        <v/>
      </c>
      <c r="O7524" s="11" t="str">
        <f t="shared" si="727"/>
        <v/>
      </c>
      <c r="P7524" s="11" t="str">
        <f t="shared" si="722"/>
        <v/>
      </c>
    </row>
    <row r="7525" spans="1:16" x14ac:dyDescent="0.25">
      <c r="A7525" s="9" t="str">
        <f>IF(A7524="","",IF(B7524&lt;C7524,A7524,IF(A7524=MAX('entry data'!$B$8:$B$507),"",A7524+1)))</f>
        <v/>
      </c>
      <c r="B7525" s="9" t="str">
        <f t="shared" si="723"/>
        <v/>
      </c>
      <c r="C7525" s="9" t="str">
        <f>IF(ISERROR(VLOOKUP(A7525,'entry data'!B:G,6,0)),"",VLOOKUP(A7525,'entry data'!B:G,6,0))</f>
        <v/>
      </c>
      <c r="D7525" s="9" t="str">
        <f>IF(ISERROR(VLOOKUP(A7525,'entry data'!B:C,2,0)),"",VLOOKUP(A7525,'entry data'!B:C,2,0))</f>
        <v/>
      </c>
      <c r="E7525" s="9" t="str">
        <f>IF(ISERROR(VLOOKUP(A7525,'entry data'!B:E,4,0)),"",VLOOKUP(A7525,'entry data'!B:E,4,0))</f>
        <v/>
      </c>
      <c r="F7525" s="11" t="str">
        <f>IF(A7525="","",IF(ISERROR(VLOOKUP(A7525,'entry data'!B:F,5,0)),"",VLOOKUP(A7525,'entry data'!B:F,5,0)))</f>
        <v/>
      </c>
      <c r="G7525" s="12" t="str">
        <f>IF(A7525="","",IF(ISERROR(VLOOKUP(A7525,'entry data'!B:I,8,0)),"",VLOOKUP(A7525,'entry data'!B:I,7,0)))</f>
        <v/>
      </c>
      <c r="H7525" s="13" t="str">
        <f>IF(A7525="","",IF(B7525=1,VLOOKUP(A7525,'entry data'!B:D,3,0),I7524))</f>
        <v/>
      </c>
      <c r="I7525" s="14" t="str">
        <f>IF(A7525="","",IF(E7525="weekly",7,IF(E7525="fortnightly",14,IF(E7525="monthly",DATE(IF(MONTH(H7525)=12,YEAR(H7525)+1,YEAR(H7525)),VLOOKUP(MONTH(H7525),index!$D$2:$G$13,2,0),DAY(H7525)),
IF(E7525="quarterly",DATE(IF(MONTH(H7525)&gt;=10,YEAR(H7525)+1,YEAR(H7525)),VLOOKUP(MONTH(H7525),index!$D$2:$G$13,3,0),DAY(H7525)),
IF(E7525="halfyearly",DATE(IF(MONTH(H7525)&gt;=7,YEAR(H7525)+1,YEAR(H7525)),VLOOKUP(MONTH(H7525),index!$D$2:$G$13,4,0),DAY(H7525)),
DATE(YEAR(H7525)+1,MONTH(H7525),DAY(H7525)))))-H7525))+H7525)</f>
        <v/>
      </c>
      <c r="J7525" s="9" t="str">
        <f t="shared" si="724"/>
        <v/>
      </c>
      <c r="K7525" s="11" t="str">
        <f t="shared" si="725"/>
        <v/>
      </c>
      <c r="L7525" s="11" t="str">
        <f t="shared" si="726"/>
        <v/>
      </c>
      <c r="M7525" s="11" t="str">
        <f>IF(A7525="","",VLOOKUP(E7525,index!$A$1:$B$6,2,0)*K7525*G7525)</f>
        <v/>
      </c>
      <c r="N7525" s="11" t="str">
        <f>IF(A7525="","",-PMT(G7525*VLOOKUP(E7525,index!$A$1:$B$6,2,0),C7525,F7525,0,0))</f>
        <v/>
      </c>
      <c r="O7525" s="11" t="str">
        <f t="shared" si="727"/>
        <v/>
      </c>
      <c r="P7525" s="11" t="str">
        <f t="shared" si="722"/>
        <v/>
      </c>
    </row>
    <row r="7526" spans="1:16" x14ac:dyDescent="0.25">
      <c r="A7526" s="9" t="str">
        <f>IF(A7525="","",IF(B7525&lt;C7525,A7525,IF(A7525=MAX('entry data'!$B$8:$B$507),"",A7525+1)))</f>
        <v/>
      </c>
      <c r="B7526" s="9" t="str">
        <f t="shared" si="723"/>
        <v/>
      </c>
      <c r="C7526" s="9" t="str">
        <f>IF(ISERROR(VLOOKUP(A7526,'entry data'!B:G,6,0)),"",VLOOKUP(A7526,'entry data'!B:G,6,0))</f>
        <v/>
      </c>
      <c r="D7526" s="9" t="str">
        <f>IF(ISERROR(VLOOKUP(A7526,'entry data'!B:C,2,0)),"",VLOOKUP(A7526,'entry data'!B:C,2,0))</f>
        <v/>
      </c>
      <c r="E7526" s="9" t="str">
        <f>IF(ISERROR(VLOOKUP(A7526,'entry data'!B:E,4,0)),"",VLOOKUP(A7526,'entry data'!B:E,4,0))</f>
        <v/>
      </c>
      <c r="F7526" s="11" t="str">
        <f>IF(A7526="","",IF(ISERROR(VLOOKUP(A7526,'entry data'!B:F,5,0)),"",VLOOKUP(A7526,'entry data'!B:F,5,0)))</f>
        <v/>
      </c>
      <c r="G7526" s="12" t="str">
        <f>IF(A7526="","",IF(ISERROR(VLOOKUP(A7526,'entry data'!B:I,8,0)),"",VLOOKUP(A7526,'entry data'!B:I,7,0)))</f>
        <v/>
      </c>
      <c r="H7526" s="13" t="str">
        <f>IF(A7526="","",IF(B7526=1,VLOOKUP(A7526,'entry data'!B:D,3,0),I7525))</f>
        <v/>
      </c>
      <c r="I7526" s="14" t="str">
        <f>IF(A7526="","",IF(E7526="weekly",7,IF(E7526="fortnightly",14,IF(E7526="monthly",DATE(IF(MONTH(H7526)=12,YEAR(H7526)+1,YEAR(H7526)),VLOOKUP(MONTH(H7526),index!$D$2:$G$13,2,0),DAY(H7526)),
IF(E7526="quarterly",DATE(IF(MONTH(H7526)&gt;=10,YEAR(H7526)+1,YEAR(H7526)),VLOOKUP(MONTH(H7526),index!$D$2:$G$13,3,0),DAY(H7526)),
IF(E7526="halfyearly",DATE(IF(MONTH(H7526)&gt;=7,YEAR(H7526)+1,YEAR(H7526)),VLOOKUP(MONTH(H7526),index!$D$2:$G$13,4,0),DAY(H7526)),
DATE(YEAR(H7526)+1,MONTH(H7526),DAY(H7526)))))-H7526))+H7526)</f>
        <v/>
      </c>
      <c r="J7526" s="9" t="str">
        <f t="shared" si="724"/>
        <v/>
      </c>
      <c r="K7526" s="11" t="str">
        <f t="shared" si="725"/>
        <v/>
      </c>
      <c r="L7526" s="11" t="str">
        <f t="shared" si="726"/>
        <v/>
      </c>
      <c r="M7526" s="11" t="str">
        <f>IF(A7526="","",VLOOKUP(E7526,index!$A$1:$B$6,2,0)*K7526*G7526)</f>
        <v/>
      </c>
      <c r="N7526" s="11" t="str">
        <f>IF(A7526="","",-PMT(G7526*VLOOKUP(E7526,index!$A$1:$B$6,2,0),C7526,F7526,0,0))</f>
        <v/>
      </c>
      <c r="O7526" s="11" t="str">
        <f t="shared" si="727"/>
        <v/>
      </c>
      <c r="P7526" s="11" t="str">
        <f t="shared" si="722"/>
        <v/>
      </c>
    </row>
    <row r="7527" spans="1:16" x14ac:dyDescent="0.25">
      <c r="A7527" s="9" t="str">
        <f>IF(A7526="","",IF(B7526&lt;C7526,A7526,IF(A7526=MAX('entry data'!$B$8:$B$507),"",A7526+1)))</f>
        <v/>
      </c>
      <c r="B7527" s="9" t="str">
        <f t="shared" si="723"/>
        <v/>
      </c>
      <c r="C7527" s="9" t="str">
        <f>IF(ISERROR(VLOOKUP(A7527,'entry data'!B:G,6,0)),"",VLOOKUP(A7527,'entry data'!B:G,6,0))</f>
        <v/>
      </c>
      <c r="D7527" s="9" t="str">
        <f>IF(ISERROR(VLOOKUP(A7527,'entry data'!B:C,2,0)),"",VLOOKUP(A7527,'entry data'!B:C,2,0))</f>
        <v/>
      </c>
      <c r="E7527" s="9" t="str">
        <f>IF(ISERROR(VLOOKUP(A7527,'entry data'!B:E,4,0)),"",VLOOKUP(A7527,'entry data'!B:E,4,0))</f>
        <v/>
      </c>
      <c r="F7527" s="11" t="str">
        <f>IF(A7527="","",IF(ISERROR(VLOOKUP(A7527,'entry data'!B:F,5,0)),"",VLOOKUP(A7527,'entry data'!B:F,5,0)))</f>
        <v/>
      </c>
      <c r="G7527" s="12" t="str">
        <f>IF(A7527="","",IF(ISERROR(VLOOKUP(A7527,'entry data'!B:I,8,0)),"",VLOOKUP(A7527,'entry data'!B:I,7,0)))</f>
        <v/>
      </c>
      <c r="H7527" s="13" t="str">
        <f>IF(A7527="","",IF(B7527=1,VLOOKUP(A7527,'entry data'!B:D,3,0),I7526))</f>
        <v/>
      </c>
      <c r="I7527" s="14" t="str">
        <f>IF(A7527="","",IF(E7527="weekly",7,IF(E7527="fortnightly",14,IF(E7527="monthly",DATE(IF(MONTH(H7527)=12,YEAR(H7527)+1,YEAR(H7527)),VLOOKUP(MONTH(H7527),index!$D$2:$G$13,2,0),DAY(H7527)),
IF(E7527="quarterly",DATE(IF(MONTH(H7527)&gt;=10,YEAR(H7527)+1,YEAR(H7527)),VLOOKUP(MONTH(H7527),index!$D$2:$G$13,3,0),DAY(H7527)),
IF(E7527="halfyearly",DATE(IF(MONTH(H7527)&gt;=7,YEAR(H7527)+1,YEAR(H7527)),VLOOKUP(MONTH(H7527),index!$D$2:$G$13,4,0),DAY(H7527)),
DATE(YEAR(H7527)+1,MONTH(H7527),DAY(H7527)))))-H7527))+H7527)</f>
        <v/>
      </c>
      <c r="J7527" s="9" t="str">
        <f t="shared" si="724"/>
        <v/>
      </c>
      <c r="K7527" s="11" t="str">
        <f t="shared" si="725"/>
        <v/>
      </c>
      <c r="L7527" s="11" t="str">
        <f t="shared" si="726"/>
        <v/>
      </c>
      <c r="M7527" s="11" t="str">
        <f>IF(A7527="","",VLOOKUP(E7527,index!$A$1:$B$6,2,0)*K7527*G7527)</f>
        <v/>
      </c>
      <c r="N7527" s="11" t="str">
        <f>IF(A7527="","",-PMT(G7527*VLOOKUP(E7527,index!$A$1:$B$6,2,0),C7527,F7527,0,0))</f>
        <v/>
      </c>
      <c r="O7527" s="11" t="str">
        <f t="shared" si="727"/>
        <v/>
      </c>
      <c r="P7527" s="11" t="str">
        <f t="shared" si="722"/>
        <v/>
      </c>
    </row>
    <row r="7528" spans="1:16" x14ac:dyDescent="0.25">
      <c r="A7528" s="9" t="str">
        <f>IF(A7527="","",IF(B7527&lt;C7527,A7527,IF(A7527=MAX('entry data'!$B$8:$B$507),"",A7527+1)))</f>
        <v/>
      </c>
      <c r="B7528" s="9" t="str">
        <f t="shared" si="723"/>
        <v/>
      </c>
      <c r="C7528" s="9" t="str">
        <f>IF(ISERROR(VLOOKUP(A7528,'entry data'!B:G,6,0)),"",VLOOKUP(A7528,'entry data'!B:G,6,0))</f>
        <v/>
      </c>
      <c r="D7528" s="9" t="str">
        <f>IF(ISERROR(VLOOKUP(A7528,'entry data'!B:C,2,0)),"",VLOOKUP(A7528,'entry data'!B:C,2,0))</f>
        <v/>
      </c>
      <c r="E7528" s="9" t="str">
        <f>IF(ISERROR(VLOOKUP(A7528,'entry data'!B:E,4,0)),"",VLOOKUP(A7528,'entry data'!B:E,4,0))</f>
        <v/>
      </c>
      <c r="F7528" s="11" t="str">
        <f>IF(A7528="","",IF(ISERROR(VLOOKUP(A7528,'entry data'!B:F,5,0)),"",VLOOKUP(A7528,'entry data'!B:F,5,0)))</f>
        <v/>
      </c>
      <c r="G7528" s="12" t="str">
        <f>IF(A7528="","",IF(ISERROR(VLOOKUP(A7528,'entry data'!B:I,8,0)),"",VLOOKUP(A7528,'entry data'!B:I,7,0)))</f>
        <v/>
      </c>
      <c r="H7528" s="13" t="str">
        <f>IF(A7528="","",IF(B7528=1,VLOOKUP(A7528,'entry data'!B:D,3,0),I7527))</f>
        <v/>
      </c>
      <c r="I7528" s="14" t="str">
        <f>IF(A7528="","",IF(E7528="weekly",7,IF(E7528="fortnightly",14,IF(E7528="monthly",DATE(IF(MONTH(H7528)=12,YEAR(H7528)+1,YEAR(H7528)),VLOOKUP(MONTH(H7528),index!$D$2:$G$13,2,0),DAY(H7528)),
IF(E7528="quarterly",DATE(IF(MONTH(H7528)&gt;=10,YEAR(H7528)+1,YEAR(H7528)),VLOOKUP(MONTH(H7528),index!$D$2:$G$13,3,0),DAY(H7528)),
IF(E7528="halfyearly",DATE(IF(MONTH(H7528)&gt;=7,YEAR(H7528)+1,YEAR(H7528)),VLOOKUP(MONTH(H7528),index!$D$2:$G$13,4,0),DAY(H7528)),
DATE(YEAR(H7528)+1,MONTH(H7528),DAY(H7528)))))-H7528))+H7528)</f>
        <v/>
      </c>
      <c r="J7528" s="9" t="str">
        <f t="shared" si="724"/>
        <v/>
      </c>
      <c r="K7528" s="11" t="str">
        <f t="shared" si="725"/>
        <v/>
      </c>
      <c r="L7528" s="11" t="str">
        <f t="shared" si="726"/>
        <v/>
      </c>
      <c r="M7528" s="11" t="str">
        <f>IF(A7528="","",VLOOKUP(E7528,index!$A$1:$B$6,2,0)*K7528*G7528)</f>
        <v/>
      </c>
      <c r="N7528" s="11" t="str">
        <f>IF(A7528="","",-PMT(G7528*VLOOKUP(E7528,index!$A$1:$B$6,2,0),C7528,F7528,0,0))</f>
        <v/>
      </c>
      <c r="O7528" s="11" t="str">
        <f t="shared" si="727"/>
        <v/>
      </c>
      <c r="P7528" s="11" t="str">
        <f t="shared" si="722"/>
        <v/>
      </c>
    </row>
    <row r="7529" spans="1:16" x14ac:dyDescent="0.25">
      <c r="A7529" s="9" t="str">
        <f>IF(A7528="","",IF(B7528&lt;C7528,A7528,IF(A7528=MAX('entry data'!$B$8:$B$507),"",A7528+1)))</f>
        <v/>
      </c>
      <c r="B7529" s="9" t="str">
        <f t="shared" si="723"/>
        <v/>
      </c>
      <c r="C7529" s="9" t="str">
        <f>IF(ISERROR(VLOOKUP(A7529,'entry data'!B:G,6,0)),"",VLOOKUP(A7529,'entry data'!B:G,6,0))</f>
        <v/>
      </c>
      <c r="D7529" s="9" t="str">
        <f>IF(ISERROR(VLOOKUP(A7529,'entry data'!B:C,2,0)),"",VLOOKUP(A7529,'entry data'!B:C,2,0))</f>
        <v/>
      </c>
      <c r="E7529" s="9" t="str">
        <f>IF(ISERROR(VLOOKUP(A7529,'entry data'!B:E,4,0)),"",VLOOKUP(A7529,'entry data'!B:E,4,0))</f>
        <v/>
      </c>
      <c r="F7529" s="11" t="str">
        <f>IF(A7529="","",IF(ISERROR(VLOOKUP(A7529,'entry data'!B:F,5,0)),"",VLOOKUP(A7529,'entry data'!B:F,5,0)))</f>
        <v/>
      </c>
      <c r="G7529" s="12" t="str">
        <f>IF(A7529="","",IF(ISERROR(VLOOKUP(A7529,'entry data'!B:I,8,0)),"",VLOOKUP(A7529,'entry data'!B:I,7,0)))</f>
        <v/>
      </c>
      <c r="H7529" s="13" t="str">
        <f>IF(A7529="","",IF(B7529=1,VLOOKUP(A7529,'entry data'!B:D,3,0),I7528))</f>
        <v/>
      </c>
      <c r="I7529" s="14" t="str">
        <f>IF(A7529="","",IF(E7529="weekly",7,IF(E7529="fortnightly",14,IF(E7529="monthly",DATE(IF(MONTH(H7529)=12,YEAR(H7529)+1,YEAR(H7529)),VLOOKUP(MONTH(H7529),index!$D$2:$G$13,2,0),DAY(H7529)),
IF(E7529="quarterly",DATE(IF(MONTH(H7529)&gt;=10,YEAR(H7529)+1,YEAR(H7529)),VLOOKUP(MONTH(H7529),index!$D$2:$G$13,3,0),DAY(H7529)),
IF(E7529="halfyearly",DATE(IF(MONTH(H7529)&gt;=7,YEAR(H7529)+1,YEAR(H7529)),VLOOKUP(MONTH(H7529),index!$D$2:$G$13,4,0),DAY(H7529)),
DATE(YEAR(H7529)+1,MONTH(H7529),DAY(H7529)))))-H7529))+H7529)</f>
        <v/>
      </c>
      <c r="J7529" s="9" t="str">
        <f t="shared" si="724"/>
        <v/>
      </c>
      <c r="K7529" s="11" t="str">
        <f t="shared" si="725"/>
        <v/>
      </c>
      <c r="L7529" s="11" t="str">
        <f t="shared" si="726"/>
        <v/>
      </c>
      <c r="M7529" s="11" t="str">
        <f>IF(A7529="","",VLOOKUP(E7529,index!$A$1:$B$6,2,0)*K7529*G7529)</f>
        <v/>
      </c>
      <c r="N7529" s="11" t="str">
        <f>IF(A7529="","",-PMT(G7529*VLOOKUP(E7529,index!$A$1:$B$6,2,0),C7529,F7529,0,0))</f>
        <v/>
      </c>
      <c r="O7529" s="11" t="str">
        <f t="shared" si="727"/>
        <v/>
      </c>
      <c r="P7529" s="11" t="str">
        <f t="shared" si="722"/>
        <v/>
      </c>
    </row>
    <row r="7530" spans="1:16" x14ac:dyDescent="0.25">
      <c r="A7530" s="9" t="str">
        <f>IF(A7529="","",IF(B7529&lt;C7529,A7529,IF(A7529=MAX('entry data'!$B$8:$B$507),"",A7529+1)))</f>
        <v/>
      </c>
      <c r="B7530" s="9" t="str">
        <f t="shared" si="723"/>
        <v/>
      </c>
      <c r="C7530" s="9" t="str">
        <f>IF(ISERROR(VLOOKUP(A7530,'entry data'!B:G,6,0)),"",VLOOKUP(A7530,'entry data'!B:G,6,0))</f>
        <v/>
      </c>
      <c r="D7530" s="9" t="str">
        <f>IF(ISERROR(VLOOKUP(A7530,'entry data'!B:C,2,0)),"",VLOOKUP(A7530,'entry data'!B:C,2,0))</f>
        <v/>
      </c>
      <c r="E7530" s="9" t="str">
        <f>IF(ISERROR(VLOOKUP(A7530,'entry data'!B:E,4,0)),"",VLOOKUP(A7530,'entry data'!B:E,4,0))</f>
        <v/>
      </c>
      <c r="F7530" s="11" t="str">
        <f>IF(A7530="","",IF(ISERROR(VLOOKUP(A7530,'entry data'!B:F,5,0)),"",VLOOKUP(A7530,'entry data'!B:F,5,0)))</f>
        <v/>
      </c>
      <c r="G7530" s="12" t="str">
        <f>IF(A7530="","",IF(ISERROR(VLOOKUP(A7530,'entry data'!B:I,8,0)),"",VLOOKUP(A7530,'entry data'!B:I,7,0)))</f>
        <v/>
      </c>
      <c r="H7530" s="13" t="str">
        <f>IF(A7530="","",IF(B7530=1,VLOOKUP(A7530,'entry data'!B:D,3,0),I7529))</f>
        <v/>
      </c>
      <c r="I7530" s="14" t="str">
        <f>IF(A7530="","",IF(E7530="weekly",7,IF(E7530="fortnightly",14,IF(E7530="monthly",DATE(IF(MONTH(H7530)=12,YEAR(H7530)+1,YEAR(H7530)),VLOOKUP(MONTH(H7530),index!$D$2:$G$13,2,0),DAY(H7530)),
IF(E7530="quarterly",DATE(IF(MONTH(H7530)&gt;=10,YEAR(H7530)+1,YEAR(H7530)),VLOOKUP(MONTH(H7530),index!$D$2:$G$13,3,0),DAY(H7530)),
IF(E7530="halfyearly",DATE(IF(MONTH(H7530)&gt;=7,YEAR(H7530)+1,YEAR(H7530)),VLOOKUP(MONTH(H7530),index!$D$2:$G$13,4,0),DAY(H7530)),
DATE(YEAR(H7530)+1,MONTH(H7530),DAY(H7530)))))-H7530))+H7530)</f>
        <v/>
      </c>
      <c r="J7530" s="9" t="str">
        <f t="shared" si="724"/>
        <v/>
      </c>
      <c r="K7530" s="11" t="str">
        <f t="shared" si="725"/>
        <v/>
      </c>
      <c r="L7530" s="11" t="str">
        <f t="shared" si="726"/>
        <v/>
      </c>
      <c r="M7530" s="11" t="str">
        <f>IF(A7530="","",VLOOKUP(E7530,index!$A$1:$B$6,2,0)*K7530*G7530)</f>
        <v/>
      </c>
      <c r="N7530" s="11" t="str">
        <f>IF(A7530="","",-PMT(G7530*VLOOKUP(E7530,index!$A$1:$B$6,2,0),C7530,F7530,0,0))</f>
        <v/>
      </c>
      <c r="O7530" s="11" t="str">
        <f t="shared" si="727"/>
        <v/>
      </c>
      <c r="P7530" s="11" t="str">
        <f t="shared" si="722"/>
        <v/>
      </c>
    </row>
    <row r="7531" spans="1:16" x14ac:dyDescent="0.25">
      <c r="A7531" s="9" t="str">
        <f>IF(A7530="","",IF(B7530&lt;C7530,A7530,IF(A7530=MAX('entry data'!$B$8:$B$507),"",A7530+1)))</f>
        <v/>
      </c>
      <c r="B7531" s="9" t="str">
        <f t="shared" si="723"/>
        <v/>
      </c>
      <c r="C7531" s="9" t="str">
        <f>IF(ISERROR(VLOOKUP(A7531,'entry data'!B:G,6,0)),"",VLOOKUP(A7531,'entry data'!B:G,6,0))</f>
        <v/>
      </c>
      <c r="D7531" s="9" t="str">
        <f>IF(ISERROR(VLOOKUP(A7531,'entry data'!B:C,2,0)),"",VLOOKUP(A7531,'entry data'!B:C,2,0))</f>
        <v/>
      </c>
      <c r="E7531" s="9" t="str">
        <f>IF(ISERROR(VLOOKUP(A7531,'entry data'!B:E,4,0)),"",VLOOKUP(A7531,'entry data'!B:E,4,0))</f>
        <v/>
      </c>
      <c r="F7531" s="11" t="str">
        <f>IF(A7531="","",IF(ISERROR(VLOOKUP(A7531,'entry data'!B:F,5,0)),"",VLOOKUP(A7531,'entry data'!B:F,5,0)))</f>
        <v/>
      </c>
      <c r="G7531" s="12" t="str">
        <f>IF(A7531="","",IF(ISERROR(VLOOKUP(A7531,'entry data'!B:I,8,0)),"",VLOOKUP(A7531,'entry data'!B:I,7,0)))</f>
        <v/>
      </c>
      <c r="H7531" s="13" t="str">
        <f>IF(A7531="","",IF(B7531=1,VLOOKUP(A7531,'entry data'!B:D,3,0),I7530))</f>
        <v/>
      </c>
      <c r="I7531" s="14" t="str">
        <f>IF(A7531="","",IF(E7531="weekly",7,IF(E7531="fortnightly",14,IF(E7531="monthly",DATE(IF(MONTH(H7531)=12,YEAR(H7531)+1,YEAR(H7531)),VLOOKUP(MONTH(H7531),index!$D$2:$G$13,2,0),DAY(H7531)),
IF(E7531="quarterly",DATE(IF(MONTH(H7531)&gt;=10,YEAR(H7531)+1,YEAR(H7531)),VLOOKUP(MONTH(H7531),index!$D$2:$G$13,3,0),DAY(H7531)),
IF(E7531="halfyearly",DATE(IF(MONTH(H7531)&gt;=7,YEAR(H7531)+1,YEAR(H7531)),VLOOKUP(MONTH(H7531),index!$D$2:$G$13,4,0),DAY(H7531)),
DATE(YEAR(H7531)+1,MONTH(H7531),DAY(H7531)))))-H7531))+H7531)</f>
        <v/>
      </c>
      <c r="J7531" s="9" t="str">
        <f t="shared" si="724"/>
        <v/>
      </c>
      <c r="K7531" s="11" t="str">
        <f t="shared" si="725"/>
        <v/>
      </c>
      <c r="L7531" s="11" t="str">
        <f t="shared" si="726"/>
        <v/>
      </c>
      <c r="M7531" s="11" t="str">
        <f>IF(A7531="","",VLOOKUP(E7531,index!$A$1:$B$6,2,0)*K7531*G7531)</f>
        <v/>
      </c>
      <c r="N7531" s="11" t="str">
        <f>IF(A7531="","",-PMT(G7531*VLOOKUP(E7531,index!$A$1:$B$6,2,0),C7531,F7531,0,0))</f>
        <v/>
      </c>
      <c r="O7531" s="11" t="str">
        <f t="shared" si="727"/>
        <v/>
      </c>
      <c r="P7531" s="11" t="str">
        <f t="shared" si="722"/>
        <v/>
      </c>
    </row>
    <row r="7532" spans="1:16" x14ac:dyDescent="0.25">
      <c r="A7532" s="9" t="str">
        <f>IF(A7531="","",IF(B7531&lt;C7531,A7531,IF(A7531=MAX('entry data'!$B$8:$B$507),"",A7531+1)))</f>
        <v/>
      </c>
      <c r="B7532" s="9" t="str">
        <f t="shared" si="723"/>
        <v/>
      </c>
      <c r="C7532" s="9" t="str">
        <f>IF(ISERROR(VLOOKUP(A7532,'entry data'!B:G,6,0)),"",VLOOKUP(A7532,'entry data'!B:G,6,0))</f>
        <v/>
      </c>
      <c r="D7532" s="9" t="str">
        <f>IF(ISERROR(VLOOKUP(A7532,'entry data'!B:C,2,0)),"",VLOOKUP(A7532,'entry data'!B:C,2,0))</f>
        <v/>
      </c>
      <c r="E7532" s="9" t="str">
        <f>IF(ISERROR(VLOOKUP(A7532,'entry data'!B:E,4,0)),"",VLOOKUP(A7532,'entry data'!B:E,4,0))</f>
        <v/>
      </c>
      <c r="F7532" s="11" t="str">
        <f>IF(A7532="","",IF(ISERROR(VLOOKUP(A7532,'entry data'!B:F,5,0)),"",VLOOKUP(A7532,'entry data'!B:F,5,0)))</f>
        <v/>
      </c>
      <c r="G7532" s="12" t="str">
        <f>IF(A7532="","",IF(ISERROR(VLOOKUP(A7532,'entry data'!B:I,8,0)),"",VLOOKUP(A7532,'entry data'!B:I,7,0)))</f>
        <v/>
      </c>
      <c r="H7532" s="13" t="str">
        <f>IF(A7532="","",IF(B7532=1,VLOOKUP(A7532,'entry data'!B:D,3,0),I7531))</f>
        <v/>
      </c>
      <c r="I7532" s="14" t="str">
        <f>IF(A7532="","",IF(E7532="weekly",7,IF(E7532="fortnightly",14,IF(E7532="monthly",DATE(IF(MONTH(H7532)=12,YEAR(H7532)+1,YEAR(H7532)),VLOOKUP(MONTH(H7532),index!$D$2:$G$13,2,0),DAY(H7532)),
IF(E7532="quarterly",DATE(IF(MONTH(H7532)&gt;=10,YEAR(H7532)+1,YEAR(H7532)),VLOOKUP(MONTH(H7532),index!$D$2:$G$13,3,0),DAY(H7532)),
IF(E7532="halfyearly",DATE(IF(MONTH(H7532)&gt;=7,YEAR(H7532)+1,YEAR(H7532)),VLOOKUP(MONTH(H7532),index!$D$2:$G$13,4,0),DAY(H7532)),
DATE(YEAR(H7532)+1,MONTH(H7532),DAY(H7532)))))-H7532))+H7532)</f>
        <v/>
      </c>
      <c r="J7532" s="9" t="str">
        <f t="shared" si="724"/>
        <v/>
      </c>
      <c r="K7532" s="11" t="str">
        <f t="shared" si="725"/>
        <v/>
      </c>
      <c r="L7532" s="11" t="str">
        <f t="shared" si="726"/>
        <v/>
      </c>
      <c r="M7532" s="11" t="str">
        <f>IF(A7532="","",VLOOKUP(E7532,index!$A$1:$B$6,2,0)*K7532*G7532)</f>
        <v/>
      </c>
      <c r="N7532" s="11" t="str">
        <f>IF(A7532="","",-PMT(G7532*VLOOKUP(E7532,index!$A$1:$B$6,2,0),C7532,F7532,0,0))</f>
        <v/>
      </c>
      <c r="O7532" s="11" t="str">
        <f t="shared" si="727"/>
        <v/>
      </c>
      <c r="P7532" s="11" t="str">
        <f t="shared" si="722"/>
        <v/>
      </c>
    </row>
    <row r="7533" spans="1:16" x14ac:dyDescent="0.25">
      <c r="A7533" s="9" t="str">
        <f>IF(A7532="","",IF(B7532&lt;C7532,A7532,IF(A7532=MAX('entry data'!$B$8:$B$507),"",A7532+1)))</f>
        <v/>
      </c>
      <c r="B7533" s="9" t="str">
        <f t="shared" si="723"/>
        <v/>
      </c>
      <c r="C7533" s="9" t="str">
        <f>IF(ISERROR(VLOOKUP(A7533,'entry data'!B:G,6,0)),"",VLOOKUP(A7533,'entry data'!B:G,6,0))</f>
        <v/>
      </c>
      <c r="D7533" s="9" t="str">
        <f>IF(ISERROR(VLOOKUP(A7533,'entry data'!B:C,2,0)),"",VLOOKUP(A7533,'entry data'!B:C,2,0))</f>
        <v/>
      </c>
      <c r="E7533" s="9" t="str">
        <f>IF(ISERROR(VLOOKUP(A7533,'entry data'!B:E,4,0)),"",VLOOKUP(A7533,'entry data'!B:E,4,0))</f>
        <v/>
      </c>
      <c r="F7533" s="11" t="str">
        <f>IF(A7533="","",IF(ISERROR(VLOOKUP(A7533,'entry data'!B:F,5,0)),"",VLOOKUP(A7533,'entry data'!B:F,5,0)))</f>
        <v/>
      </c>
      <c r="G7533" s="12" t="str">
        <f>IF(A7533="","",IF(ISERROR(VLOOKUP(A7533,'entry data'!B:I,8,0)),"",VLOOKUP(A7533,'entry data'!B:I,7,0)))</f>
        <v/>
      </c>
      <c r="H7533" s="13" t="str">
        <f>IF(A7533="","",IF(B7533=1,VLOOKUP(A7533,'entry data'!B:D,3,0),I7532))</f>
        <v/>
      </c>
      <c r="I7533" s="14" t="str">
        <f>IF(A7533="","",IF(E7533="weekly",7,IF(E7533="fortnightly",14,IF(E7533="monthly",DATE(IF(MONTH(H7533)=12,YEAR(H7533)+1,YEAR(H7533)),VLOOKUP(MONTH(H7533),index!$D$2:$G$13,2,0),DAY(H7533)),
IF(E7533="quarterly",DATE(IF(MONTH(H7533)&gt;=10,YEAR(H7533)+1,YEAR(H7533)),VLOOKUP(MONTH(H7533),index!$D$2:$G$13,3,0),DAY(H7533)),
IF(E7533="halfyearly",DATE(IF(MONTH(H7533)&gt;=7,YEAR(H7533)+1,YEAR(H7533)),VLOOKUP(MONTH(H7533),index!$D$2:$G$13,4,0),DAY(H7533)),
DATE(YEAR(H7533)+1,MONTH(H7533),DAY(H7533)))))-H7533))+H7533)</f>
        <v/>
      </c>
      <c r="J7533" s="9" t="str">
        <f t="shared" si="724"/>
        <v/>
      </c>
      <c r="K7533" s="11" t="str">
        <f t="shared" si="725"/>
        <v/>
      </c>
      <c r="L7533" s="11" t="str">
        <f t="shared" si="726"/>
        <v/>
      </c>
      <c r="M7533" s="11" t="str">
        <f>IF(A7533="","",VLOOKUP(E7533,index!$A$1:$B$6,2,0)*K7533*G7533)</f>
        <v/>
      </c>
      <c r="N7533" s="11" t="str">
        <f>IF(A7533="","",-PMT(G7533*VLOOKUP(E7533,index!$A$1:$B$6,2,0),C7533,F7533,0,0))</f>
        <v/>
      </c>
      <c r="O7533" s="11" t="str">
        <f t="shared" si="727"/>
        <v/>
      </c>
      <c r="P7533" s="11" t="str">
        <f t="shared" si="722"/>
        <v/>
      </c>
    </row>
    <row r="7534" spans="1:16" x14ac:dyDescent="0.25">
      <c r="A7534" s="9" t="str">
        <f>IF(A7533="","",IF(B7533&lt;C7533,A7533,IF(A7533=MAX('entry data'!$B$8:$B$507),"",A7533+1)))</f>
        <v/>
      </c>
      <c r="B7534" s="9" t="str">
        <f t="shared" si="723"/>
        <v/>
      </c>
      <c r="C7534" s="9" t="str">
        <f>IF(ISERROR(VLOOKUP(A7534,'entry data'!B:G,6,0)),"",VLOOKUP(A7534,'entry data'!B:G,6,0))</f>
        <v/>
      </c>
      <c r="D7534" s="9" t="str">
        <f>IF(ISERROR(VLOOKUP(A7534,'entry data'!B:C,2,0)),"",VLOOKUP(A7534,'entry data'!B:C,2,0))</f>
        <v/>
      </c>
      <c r="E7534" s="9" t="str">
        <f>IF(ISERROR(VLOOKUP(A7534,'entry data'!B:E,4,0)),"",VLOOKUP(A7534,'entry data'!B:E,4,0))</f>
        <v/>
      </c>
      <c r="F7534" s="11" t="str">
        <f>IF(A7534="","",IF(ISERROR(VLOOKUP(A7534,'entry data'!B:F,5,0)),"",VLOOKUP(A7534,'entry data'!B:F,5,0)))</f>
        <v/>
      </c>
      <c r="G7534" s="12" t="str">
        <f>IF(A7534="","",IF(ISERROR(VLOOKUP(A7534,'entry data'!B:I,8,0)),"",VLOOKUP(A7534,'entry data'!B:I,7,0)))</f>
        <v/>
      </c>
      <c r="H7534" s="13" t="str">
        <f>IF(A7534="","",IF(B7534=1,VLOOKUP(A7534,'entry data'!B:D,3,0),I7533))</f>
        <v/>
      </c>
      <c r="I7534" s="14" t="str">
        <f>IF(A7534="","",IF(E7534="weekly",7,IF(E7534="fortnightly",14,IF(E7534="monthly",DATE(IF(MONTH(H7534)=12,YEAR(H7534)+1,YEAR(H7534)),VLOOKUP(MONTH(H7534),index!$D$2:$G$13,2,0),DAY(H7534)),
IF(E7534="quarterly",DATE(IF(MONTH(H7534)&gt;=10,YEAR(H7534)+1,YEAR(H7534)),VLOOKUP(MONTH(H7534),index!$D$2:$G$13,3,0),DAY(H7534)),
IF(E7534="halfyearly",DATE(IF(MONTH(H7534)&gt;=7,YEAR(H7534)+1,YEAR(H7534)),VLOOKUP(MONTH(H7534),index!$D$2:$G$13,4,0),DAY(H7534)),
DATE(YEAR(H7534)+1,MONTH(H7534),DAY(H7534)))))-H7534))+H7534)</f>
        <v/>
      </c>
      <c r="J7534" s="9" t="str">
        <f t="shared" si="724"/>
        <v/>
      </c>
      <c r="K7534" s="11" t="str">
        <f t="shared" si="725"/>
        <v/>
      </c>
      <c r="L7534" s="11" t="str">
        <f t="shared" si="726"/>
        <v/>
      </c>
      <c r="M7534" s="11" t="str">
        <f>IF(A7534="","",VLOOKUP(E7534,index!$A$1:$B$6,2,0)*K7534*G7534)</f>
        <v/>
      </c>
      <c r="N7534" s="11" t="str">
        <f>IF(A7534="","",-PMT(G7534*VLOOKUP(E7534,index!$A$1:$B$6,2,0),C7534,F7534,0,0))</f>
        <v/>
      </c>
      <c r="O7534" s="11" t="str">
        <f t="shared" si="727"/>
        <v/>
      </c>
      <c r="P7534" s="11" t="str">
        <f t="shared" si="722"/>
        <v/>
      </c>
    </row>
    <row r="7535" spans="1:16" x14ac:dyDescent="0.25">
      <c r="A7535" s="9" t="str">
        <f>IF(A7534="","",IF(B7534&lt;C7534,A7534,IF(A7534=MAX('entry data'!$B$8:$B$507),"",A7534+1)))</f>
        <v/>
      </c>
      <c r="B7535" s="9" t="str">
        <f t="shared" si="723"/>
        <v/>
      </c>
      <c r="C7535" s="9" t="str">
        <f>IF(ISERROR(VLOOKUP(A7535,'entry data'!B:G,6,0)),"",VLOOKUP(A7535,'entry data'!B:G,6,0))</f>
        <v/>
      </c>
      <c r="D7535" s="9" t="str">
        <f>IF(ISERROR(VLOOKUP(A7535,'entry data'!B:C,2,0)),"",VLOOKUP(A7535,'entry data'!B:C,2,0))</f>
        <v/>
      </c>
      <c r="E7535" s="9" t="str">
        <f>IF(ISERROR(VLOOKUP(A7535,'entry data'!B:E,4,0)),"",VLOOKUP(A7535,'entry data'!B:E,4,0))</f>
        <v/>
      </c>
      <c r="F7535" s="11" t="str">
        <f>IF(A7535="","",IF(ISERROR(VLOOKUP(A7535,'entry data'!B:F,5,0)),"",VLOOKUP(A7535,'entry data'!B:F,5,0)))</f>
        <v/>
      </c>
      <c r="G7535" s="12" t="str">
        <f>IF(A7535="","",IF(ISERROR(VLOOKUP(A7535,'entry data'!B:I,8,0)),"",VLOOKUP(A7535,'entry data'!B:I,7,0)))</f>
        <v/>
      </c>
      <c r="H7535" s="13" t="str">
        <f>IF(A7535="","",IF(B7535=1,VLOOKUP(A7535,'entry data'!B:D,3,0),I7534))</f>
        <v/>
      </c>
      <c r="I7535" s="14" t="str">
        <f>IF(A7535="","",IF(E7535="weekly",7,IF(E7535="fortnightly",14,IF(E7535="monthly",DATE(IF(MONTH(H7535)=12,YEAR(H7535)+1,YEAR(H7535)),VLOOKUP(MONTH(H7535),index!$D$2:$G$13,2,0),DAY(H7535)),
IF(E7535="quarterly",DATE(IF(MONTH(H7535)&gt;=10,YEAR(H7535)+1,YEAR(H7535)),VLOOKUP(MONTH(H7535),index!$D$2:$G$13,3,0),DAY(H7535)),
IF(E7535="halfyearly",DATE(IF(MONTH(H7535)&gt;=7,YEAR(H7535)+1,YEAR(H7535)),VLOOKUP(MONTH(H7535),index!$D$2:$G$13,4,0),DAY(H7535)),
DATE(YEAR(H7535)+1,MONTH(H7535),DAY(H7535)))))-H7535))+H7535)</f>
        <v/>
      </c>
      <c r="J7535" s="9" t="str">
        <f t="shared" si="724"/>
        <v/>
      </c>
      <c r="K7535" s="11" t="str">
        <f t="shared" si="725"/>
        <v/>
      </c>
      <c r="L7535" s="11" t="str">
        <f t="shared" si="726"/>
        <v/>
      </c>
      <c r="M7535" s="11" t="str">
        <f>IF(A7535="","",VLOOKUP(E7535,index!$A$1:$B$6,2,0)*K7535*G7535)</f>
        <v/>
      </c>
      <c r="N7535" s="11" t="str">
        <f>IF(A7535="","",-PMT(G7535*VLOOKUP(E7535,index!$A$1:$B$6,2,0),C7535,F7535,0,0))</f>
        <v/>
      </c>
      <c r="O7535" s="11" t="str">
        <f t="shared" si="727"/>
        <v/>
      </c>
      <c r="P7535" s="11" t="str">
        <f t="shared" si="722"/>
        <v/>
      </c>
    </row>
    <row r="7536" spans="1:16" x14ac:dyDescent="0.25">
      <c r="A7536" s="9" t="str">
        <f>IF(A7535="","",IF(B7535&lt;C7535,A7535,IF(A7535=MAX('entry data'!$B$8:$B$507),"",A7535+1)))</f>
        <v/>
      </c>
      <c r="B7536" s="9" t="str">
        <f t="shared" si="723"/>
        <v/>
      </c>
      <c r="C7536" s="9" t="str">
        <f>IF(ISERROR(VLOOKUP(A7536,'entry data'!B:G,6,0)),"",VLOOKUP(A7536,'entry data'!B:G,6,0))</f>
        <v/>
      </c>
      <c r="D7536" s="9" t="str">
        <f>IF(ISERROR(VLOOKUP(A7536,'entry data'!B:C,2,0)),"",VLOOKUP(A7536,'entry data'!B:C,2,0))</f>
        <v/>
      </c>
      <c r="E7536" s="9" t="str">
        <f>IF(ISERROR(VLOOKUP(A7536,'entry data'!B:E,4,0)),"",VLOOKUP(A7536,'entry data'!B:E,4,0))</f>
        <v/>
      </c>
      <c r="F7536" s="11" t="str">
        <f>IF(A7536="","",IF(ISERROR(VLOOKUP(A7536,'entry data'!B:F,5,0)),"",VLOOKUP(A7536,'entry data'!B:F,5,0)))</f>
        <v/>
      </c>
      <c r="G7536" s="12" t="str">
        <f>IF(A7536="","",IF(ISERROR(VLOOKUP(A7536,'entry data'!B:I,8,0)),"",VLOOKUP(A7536,'entry data'!B:I,7,0)))</f>
        <v/>
      </c>
      <c r="H7536" s="13" t="str">
        <f>IF(A7536="","",IF(B7536=1,VLOOKUP(A7536,'entry data'!B:D,3,0),I7535))</f>
        <v/>
      </c>
      <c r="I7536" s="14" t="str">
        <f>IF(A7536="","",IF(E7536="weekly",7,IF(E7536="fortnightly",14,IF(E7536="monthly",DATE(IF(MONTH(H7536)=12,YEAR(H7536)+1,YEAR(H7536)),VLOOKUP(MONTH(H7536),index!$D$2:$G$13,2,0),DAY(H7536)),
IF(E7536="quarterly",DATE(IF(MONTH(H7536)&gt;=10,YEAR(H7536)+1,YEAR(H7536)),VLOOKUP(MONTH(H7536),index!$D$2:$G$13,3,0),DAY(H7536)),
IF(E7536="halfyearly",DATE(IF(MONTH(H7536)&gt;=7,YEAR(H7536)+1,YEAR(H7536)),VLOOKUP(MONTH(H7536),index!$D$2:$G$13,4,0),DAY(H7536)),
DATE(YEAR(H7536)+1,MONTH(H7536),DAY(H7536)))))-H7536))+H7536)</f>
        <v/>
      </c>
      <c r="J7536" s="9" t="str">
        <f t="shared" si="724"/>
        <v/>
      </c>
      <c r="K7536" s="11" t="str">
        <f t="shared" si="725"/>
        <v/>
      </c>
      <c r="L7536" s="11" t="str">
        <f t="shared" si="726"/>
        <v/>
      </c>
      <c r="M7536" s="11" t="str">
        <f>IF(A7536="","",VLOOKUP(E7536,index!$A$1:$B$6,2,0)*K7536*G7536)</f>
        <v/>
      </c>
      <c r="N7536" s="11" t="str">
        <f>IF(A7536="","",-PMT(G7536*VLOOKUP(E7536,index!$A$1:$B$6,2,0),C7536,F7536,0,0))</f>
        <v/>
      </c>
      <c r="O7536" s="11" t="str">
        <f t="shared" si="727"/>
        <v/>
      </c>
      <c r="P7536" s="11" t="str">
        <f t="shared" si="722"/>
        <v/>
      </c>
    </row>
    <row r="7537" spans="1:16" x14ac:dyDescent="0.25">
      <c r="A7537" s="9" t="str">
        <f>IF(A7536="","",IF(B7536&lt;C7536,A7536,IF(A7536=MAX('entry data'!$B$8:$B$507),"",A7536+1)))</f>
        <v/>
      </c>
      <c r="B7537" s="9" t="str">
        <f t="shared" si="723"/>
        <v/>
      </c>
      <c r="C7537" s="9" t="str">
        <f>IF(ISERROR(VLOOKUP(A7537,'entry data'!B:G,6,0)),"",VLOOKUP(A7537,'entry data'!B:G,6,0))</f>
        <v/>
      </c>
      <c r="D7537" s="9" t="str">
        <f>IF(ISERROR(VLOOKUP(A7537,'entry data'!B:C,2,0)),"",VLOOKUP(A7537,'entry data'!B:C,2,0))</f>
        <v/>
      </c>
      <c r="E7537" s="9" t="str">
        <f>IF(ISERROR(VLOOKUP(A7537,'entry data'!B:E,4,0)),"",VLOOKUP(A7537,'entry data'!B:E,4,0))</f>
        <v/>
      </c>
      <c r="F7537" s="11" t="str">
        <f>IF(A7537="","",IF(ISERROR(VLOOKUP(A7537,'entry data'!B:F,5,0)),"",VLOOKUP(A7537,'entry data'!B:F,5,0)))</f>
        <v/>
      </c>
      <c r="G7537" s="12" t="str">
        <f>IF(A7537="","",IF(ISERROR(VLOOKUP(A7537,'entry data'!B:I,8,0)),"",VLOOKUP(A7537,'entry data'!B:I,7,0)))</f>
        <v/>
      </c>
      <c r="H7537" s="13" t="str">
        <f>IF(A7537="","",IF(B7537=1,VLOOKUP(A7537,'entry data'!B:D,3,0),I7536))</f>
        <v/>
      </c>
      <c r="I7537" s="14" t="str">
        <f>IF(A7537="","",IF(E7537="weekly",7,IF(E7537="fortnightly",14,IF(E7537="monthly",DATE(IF(MONTH(H7537)=12,YEAR(H7537)+1,YEAR(H7537)),VLOOKUP(MONTH(H7537),index!$D$2:$G$13,2,0),DAY(H7537)),
IF(E7537="quarterly",DATE(IF(MONTH(H7537)&gt;=10,YEAR(H7537)+1,YEAR(H7537)),VLOOKUP(MONTH(H7537),index!$D$2:$G$13,3,0),DAY(H7537)),
IF(E7537="halfyearly",DATE(IF(MONTH(H7537)&gt;=7,YEAR(H7537)+1,YEAR(H7537)),VLOOKUP(MONTH(H7537),index!$D$2:$G$13,4,0),DAY(H7537)),
DATE(YEAR(H7537)+1,MONTH(H7537),DAY(H7537)))))-H7537))+H7537)</f>
        <v/>
      </c>
      <c r="J7537" s="9" t="str">
        <f t="shared" si="724"/>
        <v/>
      </c>
      <c r="K7537" s="11" t="str">
        <f t="shared" si="725"/>
        <v/>
      </c>
      <c r="L7537" s="11" t="str">
        <f t="shared" si="726"/>
        <v/>
      </c>
      <c r="M7537" s="11" t="str">
        <f>IF(A7537="","",VLOOKUP(E7537,index!$A$1:$B$6,2,0)*K7537*G7537)</f>
        <v/>
      </c>
      <c r="N7537" s="11" t="str">
        <f>IF(A7537="","",-PMT(G7537*VLOOKUP(E7537,index!$A$1:$B$6,2,0),C7537,F7537,0,0))</f>
        <v/>
      </c>
      <c r="O7537" s="11" t="str">
        <f t="shared" si="727"/>
        <v/>
      </c>
      <c r="P7537" s="11" t="str">
        <f t="shared" si="722"/>
        <v/>
      </c>
    </row>
    <row r="7538" spans="1:16" x14ac:dyDescent="0.25">
      <c r="A7538" s="9" t="str">
        <f>IF(A7537="","",IF(B7537&lt;C7537,A7537,IF(A7537=MAX('entry data'!$B$8:$B$507),"",A7537+1)))</f>
        <v/>
      </c>
      <c r="B7538" s="9" t="str">
        <f t="shared" si="723"/>
        <v/>
      </c>
      <c r="C7538" s="9" t="str">
        <f>IF(ISERROR(VLOOKUP(A7538,'entry data'!B:G,6,0)),"",VLOOKUP(A7538,'entry data'!B:G,6,0))</f>
        <v/>
      </c>
      <c r="D7538" s="9" t="str">
        <f>IF(ISERROR(VLOOKUP(A7538,'entry data'!B:C,2,0)),"",VLOOKUP(A7538,'entry data'!B:C,2,0))</f>
        <v/>
      </c>
      <c r="E7538" s="9" t="str">
        <f>IF(ISERROR(VLOOKUP(A7538,'entry data'!B:E,4,0)),"",VLOOKUP(A7538,'entry data'!B:E,4,0))</f>
        <v/>
      </c>
      <c r="F7538" s="11" t="str">
        <f>IF(A7538="","",IF(ISERROR(VLOOKUP(A7538,'entry data'!B:F,5,0)),"",VLOOKUP(A7538,'entry data'!B:F,5,0)))</f>
        <v/>
      </c>
      <c r="G7538" s="12" t="str">
        <f>IF(A7538="","",IF(ISERROR(VLOOKUP(A7538,'entry data'!B:I,8,0)),"",VLOOKUP(A7538,'entry data'!B:I,7,0)))</f>
        <v/>
      </c>
      <c r="H7538" s="13" t="str">
        <f>IF(A7538="","",IF(B7538=1,VLOOKUP(A7538,'entry data'!B:D,3,0),I7537))</f>
        <v/>
      </c>
      <c r="I7538" s="14" t="str">
        <f>IF(A7538="","",IF(E7538="weekly",7,IF(E7538="fortnightly",14,IF(E7538="monthly",DATE(IF(MONTH(H7538)=12,YEAR(H7538)+1,YEAR(H7538)),VLOOKUP(MONTH(H7538),index!$D$2:$G$13,2,0),DAY(H7538)),
IF(E7538="quarterly",DATE(IF(MONTH(H7538)&gt;=10,YEAR(H7538)+1,YEAR(H7538)),VLOOKUP(MONTH(H7538),index!$D$2:$G$13,3,0),DAY(H7538)),
IF(E7538="halfyearly",DATE(IF(MONTH(H7538)&gt;=7,YEAR(H7538)+1,YEAR(H7538)),VLOOKUP(MONTH(H7538),index!$D$2:$G$13,4,0),DAY(H7538)),
DATE(YEAR(H7538)+1,MONTH(H7538),DAY(H7538)))))-H7538))+H7538)</f>
        <v/>
      </c>
      <c r="J7538" s="9" t="str">
        <f t="shared" si="724"/>
        <v/>
      </c>
      <c r="K7538" s="11" t="str">
        <f t="shared" si="725"/>
        <v/>
      </c>
      <c r="L7538" s="11" t="str">
        <f t="shared" si="726"/>
        <v/>
      </c>
      <c r="M7538" s="11" t="str">
        <f>IF(A7538="","",VLOOKUP(E7538,index!$A$1:$B$6,2,0)*K7538*G7538)</f>
        <v/>
      </c>
      <c r="N7538" s="11" t="str">
        <f>IF(A7538="","",-PMT(G7538*VLOOKUP(E7538,index!$A$1:$B$6,2,0),C7538,F7538,0,0))</f>
        <v/>
      </c>
      <c r="O7538" s="11" t="str">
        <f t="shared" si="727"/>
        <v/>
      </c>
      <c r="P7538" s="11" t="str">
        <f t="shared" si="722"/>
        <v/>
      </c>
    </row>
    <row r="7539" spans="1:16" x14ac:dyDescent="0.25">
      <c r="A7539" s="9" t="str">
        <f>IF(A7538="","",IF(B7538&lt;C7538,A7538,IF(A7538=MAX('entry data'!$B$8:$B$507),"",A7538+1)))</f>
        <v/>
      </c>
      <c r="B7539" s="9" t="str">
        <f t="shared" si="723"/>
        <v/>
      </c>
      <c r="C7539" s="9" t="str">
        <f>IF(ISERROR(VLOOKUP(A7539,'entry data'!B:G,6,0)),"",VLOOKUP(A7539,'entry data'!B:G,6,0))</f>
        <v/>
      </c>
      <c r="D7539" s="9" t="str">
        <f>IF(ISERROR(VLOOKUP(A7539,'entry data'!B:C,2,0)),"",VLOOKUP(A7539,'entry data'!B:C,2,0))</f>
        <v/>
      </c>
      <c r="E7539" s="9" t="str">
        <f>IF(ISERROR(VLOOKUP(A7539,'entry data'!B:E,4,0)),"",VLOOKUP(A7539,'entry data'!B:E,4,0))</f>
        <v/>
      </c>
      <c r="F7539" s="11" t="str">
        <f>IF(A7539="","",IF(ISERROR(VLOOKUP(A7539,'entry data'!B:F,5,0)),"",VLOOKUP(A7539,'entry data'!B:F,5,0)))</f>
        <v/>
      </c>
      <c r="G7539" s="12" t="str">
        <f>IF(A7539="","",IF(ISERROR(VLOOKUP(A7539,'entry data'!B:I,8,0)),"",VLOOKUP(A7539,'entry data'!B:I,7,0)))</f>
        <v/>
      </c>
      <c r="H7539" s="13" t="str">
        <f>IF(A7539="","",IF(B7539=1,VLOOKUP(A7539,'entry data'!B:D,3,0),I7538))</f>
        <v/>
      </c>
      <c r="I7539" s="14" t="str">
        <f>IF(A7539="","",IF(E7539="weekly",7,IF(E7539="fortnightly",14,IF(E7539="monthly",DATE(IF(MONTH(H7539)=12,YEAR(H7539)+1,YEAR(H7539)),VLOOKUP(MONTH(H7539),index!$D$2:$G$13,2,0),DAY(H7539)),
IF(E7539="quarterly",DATE(IF(MONTH(H7539)&gt;=10,YEAR(H7539)+1,YEAR(H7539)),VLOOKUP(MONTH(H7539),index!$D$2:$G$13,3,0),DAY(H7539)),
IF(E7539="halfyearly",DATE(IF(MONTH(H7539)&gt;=7,YEAR(H7539)+1,YEAR(H7539)),VLOOKUP(MONTH(H7539),index!$D$2:$G$13,4,0),DAY(H7539)),
DATE(YEAR(H7539)+1,MONTH(H7539),DAY(H7539)))))-H7539))+H7539)</f>
        <v/>
      </c>
      <c r="J7539" s="9" t="str">
        <f t="shared" si="724"/>
        <v/>
      </c>
      <c r="K7539" s="11" t="str">
        <f t="shared" si="725"/>
        <v/>
      </c>
      <c r="L7539" s="11" t="str">
        <f t="shared" si="726"/>
        <v/>
      </c>
      <c r="M7539" s="11" t="str">
        <f>IF(A7539="","",VLOOKUP(E7539,index!$A$1:$B$6,2,0)*K7539*G7539)</f>
        <v/>
      </c>
      <c r="N7539" s="11" t="str">
        <f>IF(A7539="","",-PMT(G7539*VLOOKUP(E7539,index!$A$1:$B$6,2,0),C7539,F7539,0,0))</f>
        <v/>
      </c>
      <c r="O7539" s="11" t="str">
        <f t="shared" si="727"/>
        <v/>
      </c>
      <c r="P7539" s="11" t="str">
        <f t="shared" si="722"/>
        <v/>
      </c>
    </row>
    <row r="7540" spans="1:16" x14ac:dyDescent="0.25">
      <c r="A7540" s="9" t="str">
        <f>IF(A7539="","",IF(B7539&lt;C7539,A7539,IF(A7539=MAX('entry data'!$B$8:$B$507),"",A7539+1)))</f>
        <v/>
      </c>
      <c r="B7540" s="9" t="str">
        <f t="shared" si="723"/>
        <v/>
      </c>
      <c r="C7540" s="9" t="str">
        <f>IF(ISERROR(VLOOKUP(A7540,'entry data'!B:G,6,0)),"",VLOOKUP(A7540,'entry data'!B:G,6,0))</f>
        <v/>
      </c>
      <c r="D7540" s="9" t="str">
        <f>IF(ISERROR(VLOOKUP(A7540,'entry data'!B:C,2,0)),"",VLOOKUP(A7540,'entry data'!B:C,2,0))</f>
        <v/>
      </c>
      <c r="E7540" s="9" t="str">
        <f>IF(ISERROR(VLOOKUP(A7540,'entry data'!B:E,4,0)),"",VLOOKUP(A7540,'entry data'!B:E,4,0))</f>
        <v/>
      </c>
      <c r="F7540" s="11" t="str">
        <f>IF(A7540="","",IF(ISERROR(VLOOKUP(A7540,'entry data'!B:F,5,0)),"",VLOOKUP(A7540,'entry data'!B:F,5,0)))</f>
        <v/>
      </c>
      <c r="G7540" s="12" t="str">
        <f>IF(A7540="","",IF(ISERROR(VLOOKUP(A7540,'entry data'!B:I,8,0)),"",VLOOKUP(A7540,'entry data'!B:I,7,0)))</f>
        <v/>
      </c>
      <c r="H7540" s="13" t="str">
        <f>IF(A7540="","",IF(B7540=1,VLOOKUP(A7540,'entry data'!B:D,3,0),I7539))</f>
        <v/>
      </c>
      <c r="I7540" s="14" t="str">
        <f>IF(A7540="","",IF(E7540="weekly",7,IF(E7540="fortnightly",14,IF(E7540="monthly",DATE(IF(MONTH(H7540)=12,YEAR(H7540)+1,YEAR(H7540)),VLOOKUP(MONTH(H7540),index!$D$2:$G$13,2,0),DAY(H7540)),
IF(E7540="quarterly",DATE(IF(MONTH(H7540)&gt;=10,YEAR(H7540)+1,YEAR(H7540)),VLOOKUP(MONTH(H7540),index!$D$2:$G$13,3,0),DAY(H7540)),
IF(E7540="halfyearly",DATE(IF(MONTH(H7540)&gt;=7,YEAR(H7540)+1,YEAR(H7540)),VLOOKUP(MONTH(H7540),index!$D$2:$G$13,4,0),DAY(H7540)),
DATE(YEAR(H7540)+1,MONTH(H7540),DAY(H7540)))))-H7540))+H7540)</f>
        <v/>
      </c>
      <c r="J7540" s="9" t="str">
        <f t="shared" si="724"/>
        <v/>
      </c>
      <c r="K7540" s="11" t="str">
        <f t="shared" si="725"/>
        <v/>
      </c>
      <c r="L7540" s="11" t="str">
        <f t="shared" si="726"/>
        <v/>
      </c>
      <c r="M7540" s="11" t="str">
        <f>IF(A7540="","",VLOOKUP(E7540,index!$A$1:$B$6,2,0)*K7540*G7540)</f>
        <v/>
      </c>
      <c r="N7540" s="11" t="str">
        <f>IF(A7540="","",-PMT(G7540*VLOOKUP(E7540,index!$A$1:$B$6,2,0),C7540,F7540,0,0))</f>
        <v/>
      </c>
      <c r="O7540" s="11" t="str">
        <f t="shared" si="727"/>
        <v/>
      </c>
      <c r="P7540" s="11" t="str">
        <f t="shared" si="722"/>
        <v/>
      </c>
    </row>
    <row r="7541" spans="1:16" x14ac:dyDescent="0.25">
      <c r="A7541" s="9" t="str">
        <f>IF(A7540="","",IF(B7540&lt;C7540,A7540,IF(A7540=MAX('entry data'!$B$8:$B$507),"",A7540+1)))</f>
        <v/>
      </c>
      <c r="B7541" s="9" t="str">
        <f t="shared" si="723"/>
        <v/>
      </c>
      <c r="C7541" s="9" t="str">
        <f>IF(ISERROR(VLOOKUP(A7541,'entry data'!B:G,6,0)),"",VLOOKUP(A7541,'entry data'!B:G,6,0))</f>
        <v/>
      </c>
      <c r="D7541" s="9" t="str">
        <f>IF(ISERROR(VLOOKUP(A7541,'entry data'!B:C,2,0)),"",VLOOKUP(A7541,'entry data'!B:C,2,0))</f>
        <v/>
      </c>
      <c r="E7541" s="9" t="str">
        <f>IF(ISERROR(VLOOKUP(A7541,'entry data'!B:E,4,0)),"",VLOOKUP(A7541,'entry data'!B:E,4,0))</f>
        <v/>
      </c>
      <c r="F7541" s="11" t="str">
        <f>IF(A7541="","",IF(ISERROR(VLOOKUP(A7541,'entry data'!B:F,5,0)),"",VLOOKUP(A7541,'entry data'!B:F,5,0)))</f>
        <v/>
      </c>
      <c r="G7541" s="12" t="str">
        <f>IF(A7541="","",IF(ISERROR(VLOOKUP(A7541,'entry data'!B:I,8,0)),"",VLOOKUP(A7541,'entry data'!B:I,7,0)))</f>
        <v/>
      </c>
      <c r="H7541" s="13" t="str">
        <f>IF(A7541="","",IF(B7541=1,VLOOKUP(A7541,'entry data'!B:D,3,0),I7540))</f>
        <v/>
      </c>
      <c r="I7541" s="14" t="str">
        <f>IF(A7541="","",IF(E7541="weekly",7,IF(E7541="fortnightly",14,IF(E7541="monthly",DATE(IF(MONTH(H7541)=12,YEAR(H7541)+1,YEAR(H7541)),VLOOKUP(MONTH(H7541),index!$D$2:$G$13,2,0),DAY(H7541)),
IF(E7541="quarterly",DATE(IF(MONTH(H7541)&gt;=10,YEAR(H7541)+1,YEAR(H7541)),VLOOKUP(MONTH(H7541),index!$D$2:$G$13,3,0),DAY(H7541)),
IF(E7541="halfyearly",DATE(IF(MONTH(H7541)&gt;=7,YEAR(H7541)+1,YEAR(H7541)),VLOOKUP(MONTH(H7541),index!$D$2:$G$13,4,0),DAY(H7541)),
DATE(YEAR(H7541)+1,MONTH(H7541),DAY(H7541)))))-H7541))+H7541)</f>
        <v/>
      </c>
      <c r="J7541" s="9" t="str">
        <f t="shared" si="724"/>
        <v/>
      </c>
      <c r="K7541" s="11" t="str">
        <f t="shared" si="725"/>
        <v/>
      </c>
      <c r="L7541" s="11" t="str">
        <f t="shared" si="726"/>
        <v/>
      </c>
      <c r="M7541" s="11" t="str">
        <f>IF(A7541="","",VLOOKUP(E7541,index!$A$1:$B$6,2,0)*K7541*G7541)</f>
        <v/>
      </c>
      <c r="N7541" s="11" t="str">
        <f>IF(A7541="","",-PMT(G7541*VLOOKUP(E7541,index!$A$1:$B$6,2,0),C7541,F7541,0,0))</f>
        <v/>
      </c>
      <c r="O7541" s="11" t="str">
        <f t="shared" si="727"/>
        <v/>
      </c>
      <c r="P7541" s="11" t="str">
        <f t="shared" si="722"/>
        <v/>
      </c>
    </row>
    <row r="7542" spans="1:16" x14ac:dyDescent="0.25">
      <c r="A7542" s="9" t="str">
        <f>IF(A7541="","",IF(B7541&lt;C7541,A7541,IF(A7541=MAX('entry data'!$B$8:$B$507),"",A7541+1)))</f>
        <v/>
      </c>
      <c r="B7542" s="9" t="str">
        <f t="shared" si="723"/>
        <v/>
      </c>
      <c r="C7542" s="9" t="str">
        <f>IF(ISERROR(VLOOKUP(A7542,'entry data'!B:G,6,0)),"",VLOOKUP(A7542,'entry data'!B:G,6,0))</f>
        <v/>
      </c>
      <c r="D7542" s="9" t="str">
        <f>IF(ISERROR(VLOOKUP(A7542,'entry data'!B:C,2,0)),"",VLOOKUP(A7542,'entry data'!B:C,2,0))</f>
        <v/>
      </c>
      <c r="E7542" s="9" t="str">
        <f>IF(ISERROR(VLOOKUP(A7542,'entry data'!B:E,4,0)),"",VLOOKUP(A7542,'entry data'!B:E,4,0))</f>
        <v/>
      </c>
      <c r="F7542" s="11" t="str">
        <f>IF(A7542="","",IF(ISERROR(VLOOKUP(A7542,'entry data'!B:F,5,0)),"",VLOOKUP(A7542,'entry data'!B:F,5,0)))</f>
        <v/>
      </c>
      <c r="G7542" s="12" t="str">
        <f>IF(A7542="","",IF(ISERROR(VLOOKUP(A7542,'entry data'!B:I,8,0)),"",VLOOKUP(A7542,'entry data'!B:I,7,0)))</f>
        <v/>
      </c>
      <c r="H7542" s="13" t="str">
        <f>IF(A7542="","",IF(B7542=1,VLOOKUP(A7542,'entry data'!B:D,3,0),I7541))</f>
        <v/>
      </c>
      <c r="I7542" s="14" t="str">
        <f>IF(A7542="","",IF(E7542="weekly",7,IF(E7542="fortnightly",14,IF(E7542="monthly",DATE(IF(MONTH(H7542)=12,YEAR(H7542)+1,YEAR(H7542)),VLOOKUP(MONTH(H7542),index!$D$2:$G$13,2,0),DAY(H7542)),
IF(E7542="quarterly",DATE(IF(MONTH(H7542)&gt;=10,YEAR(H7542)+1,YEAR(H7542)),VLOOKUP(MONTH(H7542),index!$D$2:$G$13,3,0),DAY(H7542)),
IF(E7542="halfyearly",DATE(IF(MONTH(H7542)&gt;=7,YEAR(H7542)+1,YEAR(H7542)),VLOOKUP(MONTH(H7542),index!$D$2:$G$13,4,0),DAY(H7542)),
DATE(YEAR(H7542)+1,MONTH(H7542),DAY(H7542)))))-H7542))+H7542)</f>
        <v/>
      </c>
      <c r="J7542" s="9" t="str">
        <f t="shared" si="724"/>
        <v/>
      </c>
      <c r="K7542" s="11" t="str">
        <f t="shared" si="725"/>
        <v/>
      </c>
      <c r="L7542" s="11" t="str">
        <f t="shared" si="726"/>
        <v/>
      </c>
      <c r="M7542" s="11" t="str">
        <f>IF(A7542="","",VLOOKUP(E7542,index!$A$1:$B$6,2,0)*K7542*G7542)</f>
        <v/>
      </c>
      <c r="N7542" s="11" t="str">
        <f>IF(A7542="","",-PMT(G7542*VLOOKUP(E7542,index!$A$1:$B$6,2,0),C7542,F7542,0,0))</f>
        <v/>
      </c>
      <c r="O7542" s="11" t="str">
        <f t="shared" si="727"/>
        <v/>
      </c>
      <c r="P7542" s="11" t="str">
        <f t="shared" si="722"/>
        <v/>
      </c>
    </row>
    <row r="7543" spans="1:16" x14ac:dyDescent="0.25">
      <c r="A7543" s="9" t="str">
        <f>IF(A7542="","",IF(B7542&lt;C7542,A7542,IF(A7542=MAX('entry data'!$B$8:$B$507),"",A7542+1)))</f>
        <v/>
      </c>
      <c r="B7543" s="9" t="str">
        <f t="shared" si="723"/>
        <v/>
      </c>
      <c r="C7543" s="9" t="str">
        <f>IF(ISERROR(VLOOKUP(A7543,'entry data'!B:G,6,0)),"",VLOOKUP(A7543,'entry data'!B:G,6,0))</f>
        <v/>
      </c>
      <c r="D7543" s="9" t="str">
        <f>IF(ISERROR(VLOOKUP(A7543,'entry data'!B:C,2,0)),"",VLOOKUP(A7543,'entry data'!B:C,2,0))</f>
        <v/>
      </c>
      <c r="E7543" s="9" t="str">
        <f>IF(ISERROR(VLOOKUP(A7543,'entry data'!B:E,4,0)),"",VLOOKUP(A7543,'entry data'!B:E,4,0))</f>
        <v/>
      </c>
      <c r="F7543" s="11" t="str">
        <f>IF(A7543="","",IF(ISERROR(VLOOKUP(A7543,'entry data'!B:F,5,0)),"",VLOOKUP(A7543,'entry data'!B:F,5,0)))</f>
        <v/>
      </c>
      <c r="G7543" s="12" t="str">
        <f>IF(A7543="","",IF(ISERROR(VLOOKUP(A7543,'entry data'!B:I,8,0)),"",VLOOKUP(A7543,'entry data'!B:I,7,0)))</f>
        <v/>
      </c>
      <c r="H7543" s="13" t="str">
        <f>IF(A7543="","",IF(B7543=1,VLOOKUP(A7543,'entry data'!B:D,3,0),I7542))</f>
        <v/>
      </c>
      <c r="I7543" s="14" t="str">
        <f>IF(A7543="","",IF(E7543="weekly",7,IF(E7543="fortnightly",14,IF(E7543="monthly",DATE(IF(MONTH(H7543)=12,YEAR(H7543)+1,YEAR(H7543)),VLOOKUP(MONTH(H7543),index!$D$2:$G$13,2,0),DAY(H7543)),
IF(E7543="quarterly",DATE(IF(MONTH(H7543)&gt;=10,YEAR(H7543)+1,YEAR(H7543)),VLOOKUP(MONTH(H7543),index!$D$2:$G$13,3,0),DAY(H7543)),
IF(E7543="halfyearly",DATE(IF(MONTH(H7543)&gt;=7,YEAR(H7543)+1,YEAR(H7543)),VLOOKUP(MONTH(H7543),index!$D$2:$G$13,4,0),DAY(H7543)),
DATE(YEAR(H7543)+1,MONTH(H7543),DAY(H7543)))))-H7543))+H7543)</f>
        <v/>
      </c>
      <c r="J7543" s="9" t="str">
        <f t="shared" si="724"/>
        <v/>
      </c>
      <c r="K7543" s="11" t="str">
        <f t="shared" si="725"/>
        <v/>
      </c>
      <c r="L7543" s="11" t="str">
        <f t="shared" si="726"/>
        <v/>
      </c>
      <c r="M7543" s="11" t="str">
        <f>IF(A7543="","",VLOOKUP(E7543,index!$A$1:$B$6,2,0)*K7543*G7543)</f>
        <v/>
      </c>
      <c r="N7543" s="11" t="str">
        <f>IF(A7543="","",-PMT(G7543*VLOOKUP(E7543,index!$A$1:$B$6,2,0),C7543,F7543,0,0))</f>
        <v/>
      </c>
      <c r="O7543" s="11" t="str">
        <f t="shared" si="727"/>
        <v/>
      </c>
      <c r="P7543" s="11" t="str">
        <f t="shared" si="722"/>
        <v/>
      </c>
    </row>
    <row r="7544" spans="1:16" x14ac:dyDescent="0.25">
      <c r="A7544" s="9" t="str">
        <f>IF(A7543="","",IF(B7543&lt;C7543,A7543,IF(A7543=MAX('entry data'!$B$8:$B$507),"",A7543+1)))</f>
        <v/>
      </c>
      <c r="B7544" s="9" t="str">
        <f t="shared" si="723"/>
        <v/>
      </c>
      <c r="C7544" s="9" t="str">
        <f>IF(ISERROR(VLOOKUP(A7544,'entry data'!B:G,6,0)),"",VLOOKUP(A7544,'entry data'!B:G,6,0))</f>
        <v/>
      </c>
      <c r="D7544" s="9" t="str">
        <f>IF(ISERROR(VLOOKUP(A7544,'entry data'!B:C,2,0)),"",VLOOKUP(A7544,'entry data'!B:C,2,0))</f>
        <v/>
      </c>
      <c r="E7544" s="9" t="str">
        <f>IF(ISERROR(VLOOKUP(A7544,'entry data'!B:E,4,0)),"",VLOOKUP(A7544,'entry data'!B:E,4,0))</f>
        <v/>
      </c>
      <c r="F7544" s="11" t="str">
        <f>IF(A7544="","",IF(ISERROR(VLOOKUP(A7544,'entry data'!B:F,5,0)),"",VLOOKUP(A7544,'entry data'!B:F,5,0)))</f>
        <v/>
      </c>
      <c r="G7544" s="12" t="str">
        <f>IF(A7544="","",IF(ISERROR(VLOOKUP(A7544,'entry data'!B:I,8,0)),"",VLOOKUP(A7544,'entry data'!B:I,7,0)))</f>
        <v/>
      </c>
      <c r="H7544" s="13" t="str">
        <f>IF(A7544="","",IF(B7544=1,VLOOKUP(A7544,'entry data'!B:D,3,0),I7543))</f>
        <v/>
      </c>
      <c r="I7544" s="14" t="str">
        <f>IF(A7544="","",IF(E7544="weekly",7,IF(E7544="fortnightly",14,IF(E7544="monthly",DATE(IF(MONTH(H7544)=12,YEAR(H7544)+1,YEAR(H7544)),VLOOKUP(MONTH(H7544),index!$D$2:$G$13,2,0),DAY(H7544)),
IF(E7544="quarterly",DATE(IF(MONTH(H7544)&gt;=10,YEAR(H7544)+1,YEAR(H7544)),VLOOKUP(MONTH(H7544),index!$D$2:$G$13,3,0),DAY(H7544)),
IF(E7544="halfyearly",DATE(IF(MONTH(H7544)&gt;=7,YEAR(H7544)+1,YEAR(H7544)),VLOOKUP(MONTH(H7544),index!$D$2:$G$13,4,0),DAY(H7544)),
DATE(YEAR(H7544)+1,MONTH(H7544),DAY(H7544)))))-H7544))+H7544)</f>
        <v/>
      </c>
      <c r="J7544" s="9" t="str">
        <f t="shared" si="724"/>
        <v/>
      </c>
      <c r="K7544" s="11" t="str">
        <f t="shared" si="725"/>
        <v/>
      </c>
      <c r="L7544" s="11" t="str">
        <f t="shared" si="726"/>
        <v/>
      </c>
      <c r="M7544" s="11" t="str">
        <f>IF(A7544="","",VLOOKUP(E7544,index!$A$1:$B$6,2,0)*K7544*G7544)</f>
        <v/>
      </c>
      <c r="N7544" s="11" t="str">
        <f>IF(A7544="","",-PMT(G7544*VLOOKUP(E7544,index!$A$1:$B$6,2,0),C7544,F7544,0,0))</f>
        <v/>
      </c>
      <c r="O7544" s="11" t="str">
        <f t="shared" si="727"/>
        <v/>
      </c>
      <c r="P7544" s="11" t="str">
        <f t="shared" si="722"/>
        <v/>
      </c>
    </row>
    <row r="7545" spans="1:16" x14ac:dyDescent="0.25">
      <c r="A7545" s="9" t="str">
        <f>IF(A7544="","",IF(B7544&lt;C7544,A7544,IF(A7544=MAX('entry data'!$B$8:$B$507),"",A7544+1)))</f>
        <v/>
      </c>
      <c r="B7545" s="9" t="str">
        <f t="shared" si="723"/>
        <v/>
      </c>
      <c r="C7545" s="9" t="str">
        <f>IF(ISERROR(VLOOKUP(A7545,'entry data'!B:G,6,0)),"",VLOOKUP(A7545,'entry data'!B:G,6,0))</f>
        <v/>
      </c>
      <c r="D7545" s="9" t="str">
        <f>IF(ISERROR(VLOOKUP(A7545,'entry data'!B:C,2,0)),"",VLOOKUP(A7545,'entry data'!B:C,2,0))</f>
        <v/>
      </c>
      <c r="E7545" s="9" t="str">
        <f>IF(ISERROR(VLOOKUP(A7545,'entry data'!B:E,4,0)),"",VLOOKUP(A7545,'entry data'!B:E,4,0))</f>
        <v/>
      </c>
      <c r="F7545" s="11" t="str">
        <f>IF(A7545="","",IF(ISERROR(VLOOKUP(A7545,'entry data'!B:F,5,0)),"",VLOOKUP(A7545,'entry data'!B:F,5,0)))</f>
        <v/>
      </c>
      <c r="G7545" s="12" t="str">
        <f>IF(A7545="","",IF(ISERROR(VLOOKUP(A7545,'entry data'!B:I,8,0)),"",VLOOKUP(A7545,'entry data'!B:I,7,0)))</f>
        <v/>
      </c>
      <c r="H7545" s="13" t="str">
        <f>IF(A7545="","",IF(B7545=1,VLOOKUP(A7545,'entry data'!B:D,3,0),I7544))</f>
        <v/>
      </c>
      <c r="I7545" s="14" t="str">
        <f>IF(A7545="","",IF(E7545="weekly",7,IF(E7545="fortnightly",14,IF(E7545="monthly",DATE(IF(MONTH(H7545)=12,YEAR(H7545)+1,YEAR(H7545)),VLOOKUP(MONTH(H7545),index!$D$2:$G$13,2,0),DAY(H7545)),
IF(E7545="quarterly",DATE(IF(MONTH(H7545)&gt;=10,YEAR(H7545)+1,YEAR(H7545)),VLOOKUP(MONTH(H7545),index!$D$2:$G$13,3,0),DAY(H7545)),
IF(E7545="halfyearly",DATE(IF(MONTH(H7545)&gt;=7,YEAR(H7545)+1,YEAR(H7545)),VLOOKUP(MONTH(H7545),index!$D$2:$G$13,4,0),DAY(H7545)),
DATE(YEAR(H7545)+1,MONTH(H7545),DAY(H7545)))))-H7545))+H7545)</f>
        <v/>
      </c>
      <c r="J7545" s="9" t="str">
        <f t="shared" si="724"/>
        <v/>
      </c>
      <c r="K7545" s="11" t="str">
        <f t="shared" si="725"/>
        <v/>
      </c>
      <c r="L7545" s="11" t="str">
        <f t="shared" si="726"/>
        <v/>
      </c>
      <c r="M7545" s="11" t="str">
        <f>IF(A7545="","",VLOOKUP(E7545,index!$A$1:$B$6,2,0)*K7545*G7545)</f>
        <v/>
      </c>
      <c r="N7545" s="11" t="str">
        <f>IF(A7545="","",-PMT(G7545*VLOOKUP(E7545,index!$A$1:$B$6,2,0),C7545,F7545,0,0))</f>
        <v/>
      </c>
      <c r="O7545" s="11" t="str">
        <f t="shared" si="727"/>
        <v/>
      </c>
      <c r="P7545" s="11" t="str">
        <f t="shared" si="722"/>
        <v/>
      </c>
    </row>
    <row r="7546" spans="1:16" x14ac:dyDescent="0.25">
      <c r="A7546" s="9" t="str">
        <f>IF(A7545="","",IF(B7545&lt;C7545,A7545,IF(A7545=MAX('entry data'!$B$8:$B$507),"",A7545+1)))</f>
        <v/>
      </c>
      <c r="B7546" s="9" t="str">
        <f t="shared" si="723"/>
        <v/>
      </c>
      <c r="C7546" s="9" t="str">
        <f>IF(ISERROR(VLOOKUP(A7546,'entry data'!B:G,6,0)),"",VLOOKUP(A7546,'entry data'!B:G,6,0))</f>
        <v/>
      </c>
      <c r="D7546" s="9" t="str">
        <f>IF(ISERROR(VLOOKUP(A7546,'entry data'!B:C,2,0)),"",VLOOKUP(A7546,'entry data'!B:C,2,0))</f>
        <v/>
      </c>
      <c r="E7546" s="9" t="str">
        <f>IF(ISERROR(VLOOKUP(A7546,'entry data'!B:E,4,0)),"",VLOOKUP(A7546,'entry data'!B:E,4,0))</f>
        <v/>
      </c>
      <c r="F7546" s="11" t="str">
        <f>IF(A7546="","",IF(ISERROR(VLOOKUP(A7546,'entry data'!B:F,5,0)),"",VLOOKUP(A7546,'entry data'!B:F,5,0)))</f>
        <v/>
      </c>
      <c r="G7546" s="12" t="str">
        <f>IF(A7546="","",IF(ISERROR(VLOOKUP(A7546,'entry data'!B:I,8,0)),"",VLOOKUP(A7546,'entry data'!B:I,7,0)))</f>
        <v/>
      </c>
      <c r="H7546" s="13" t="str">
        <f>IF(A7546="","",IF(B7546=1,VLOOKUP(A7546,'entry data'!B:D,3,0),I7545))</f>
        <v/>
      </c>
      <c r="I7546" s="14" t="str">
        <f>IF(A7546="","",IF(E7546="weekly",7,IF(E7546="fortnightly",14,IF(E7546="monthly",DATE(IF(MONTH(H7546)=12,YEAR(H7546)+1,YEAR(H7546)),VLOOKUP(MONTH(H7546),index!$D$2:$G$13,2,0),DAY(H7546)),
IF(E7546="quarterly",DATE(IF(MONTH(H7546)&gt;=10,YEAR(H7546)+1,YEAR(H7546)),VLOOKUP(MONTH(H7546),index!$D$2:$G$13,3,0),DAY(H7546)),
IF(E7546="halfyearly",DATE(IF(MONTH(H7546)&gt;=7,YEAR(H7546)+1,YEAR(H7546)),VLOOKUP(MONTH(H7546),index!$D$2:$G$13,4,0),DAY(H7546)),
DATE(YEAR(H7546)+1,MONTH(H7546),DAY(H7546)))))-H7546))+H7546)</f>
        <v/>
      </c>
      <c r="J7546" s="9" t="str">
        <f t="shared" si="724"/>
        <v/>
      </c>
      <c r="K7546" s="11" t="str">
        <f t="shared" si="725"/>
        <v/>
      </c>
      <c r="L7546" s="11" t="str">
        <f t="shared" si="726"/>
        <v/>
      </c>
      <c r="M7546" s="11" t="str">
        <f>IF(A7546="","",VLOOKUP(E7546,index!$A$1:$B$6,2,0)*K7546*G7546)</f>
        <v/>
      </c>
      <c r="N7546" s="11" t="str">
        <f>IF(A7546="","",-PMT(G7546*VLOOKUP(E7546,index!$A$1:$B$6,2,0),C7546,F7546,0,0))</f>
        <v/>
      </c>
      <c r="O7546" s="11" t="str">
        <f t="shared" si="727"/>
        <v/>
      </c>
      <c r="P7546" s="11" t="str">
        <f t="shared" si="722"/>
        <v/>
      </c>
    </row>
    <row r="7547" spans="1:16" x14ac:dyDescent="0.25">
      <c r="A7547" s="9" t="str">
        <f>IF(A7546="","",IF(B7546&lt;C7546,A7546,IF(A7546=MAX('entry data'!$B$8:$B$507),"",A7546+1)))</f>
        <v/>
      </c>
      <c r="B7547" s="9" t="str">
        <f t="shared" si="723"/>
        <v/>
      </c>
      <c r="C7547" s="9" t="str">
        <f>IF(ISERROR(VLOOKUP(A7547,'entry data'!B:G,6,0)),"",VLOOKUP(A7547,'entry data'!B:G,6,0))</f>
        <v/>
      </c>
      <c r="D7547" s="9" t="str">
        <f>IF(ISERROR(VLOOKUP(A7547,'entry data'!B:C,2,0)),"",VLOOKUP(A7547,'entry data'!B:C,2,0))</f>
        <v/>
      </c>
      <c r="E7547" s="9" t="str">
        <f>IF(ISERROR(VLOOKUP(A7547,'entry data'!B:E,4,0)),"",VLOOKUP(A7547,'entry data'!B:E,4,0))</f>
        <v/>
      </c>
      <c r="F7547" s="11" t="str">
        <f>IF(A7547="","",IF(ISERROR(VLOOKUP(A7547,'entry data'!B:F,5,0)),"",VLOOKUP(A7547,'entry data'!B:F,5,0)))</f>
        <v/>
      </c>
      <c r="G7547" s="12" t="str">
        <f>IF(A7547="","",IF(ISERROR(VLOOKUP(A7547,'entry data'!B:I,8,0)),"",VLOOKUP(A7547,'entry data'!B:I,7,0)))</f>
        <v/>
      </c>
      <c r="H7547" s="13" t="str">
        <f>IF(A7547="","",IF(B7547=1,VLOOKUP(A7547,'entry data'!B:D,3,0),I7546))</f>
        <v/>
      </c>
      <c r="I7547" s="14" t="str">
        <f>IF(A7547="","",IF(E7547="weekly",7,IF(E7547="fortnightly",14,IF(E7547="monthly",DATE(IF(MONTH(H7547)=12,YEAR(H7547)+1,YEAR(H7547)),VLOOKUP(MONTH(H7547),index!$D$2:$G$13,2,0),DAY(H7547)),
IF(E7547="quarterly",DATE(IF(MONTH(H7547)&gt;=10,YEAR(H7547)+1,YEAR(H7547)),VLOOKUP(MONTH(H7547),index!$D$2:$G$13,3,0),DAY(H7547)),
IF(E7547="halfyearly",DATE(IF(MONTH(H7547)&gt;=7,YEAR(H7547)+1,YEAR(H7547)),VLOOKUP(MONTH(H7547),index!$D$2:$G$13,4,0),DAY(H7547)),
DATE(YEAR(H7547)+1,MONTH(H7547),DAY(H7547)))))-H7547))+H7547)</f>
        <v/>
      </c>
      <c r="J7547" s="9" t="str">
        <f t="shared" si="724"/>
        <v/>
      </c>
      <c r="K7547" s="11" t="str">
        <f t="shared" si="725"/>
        <v/>
      </c>
      <c r="L7547" s="11" t="str">
        <f t="shared" si="726"/>
        <v/>
      </c>
      <c r="M7547" s="11" t="str">
        <f>IF(A7547="","",VLOOKUP(E7547,index!$A$1:$B$6,2,0)*K7547*G7547)</f>
        <v/>
      </c>
      <c r="N7547" s="11" t="str">
        <f>IF(A7547="","",-PMT(G7547*VLOOKUP(E7547,index!$A$1:$B$6,2,0),C7547,F7547,0,0))</f>
        <v/>
      </c>
      <c r="O7547" s="11" t="str">
        <f t="shared" si="727"/>
        <v/>
      </c>
      <c r="P7547" s="11" t="str">
        <f t="shared" si="722"/>
        <v/>
      </c>
    </row>
    <row r="7548" spans="1:16" x14ac:dyDescent="0.25">
      <c r="A7548" s="9" t="str">
        <f>IF(A7547="","",IF(B7547&lt;C7547,A7547,IF(A7547=MAX('entry data'!$B$8:$B$507),"",A7547+1)))</f>
        <v/>
      </c>
      <c r="B7548" s="9" t="str">
        <f t="shared" si="723"/>
        <v/>
      </c>
      <c r="C7548" s="9" t="str">
        <f>IF(ISERROR(VLOOKUP(A7548,'entry data'!B:G,6,0)),"",VLOOKUP(A7548,'entry data'!B:G,6,0))</f>
        <v/>
      </c>
      <c r="D7548" s="9" t="str">
        <f>IF(ISERROR(VLOOKUP(A7548,'entry data'!B:C,2,0)),"",VLOOKUP(A7548,'entry data'!B:C,2,0))</f>
        <v/>
      </c>
      <c r="E7548" s="9" t="str">
        <f>IF(ISERROR(VLOOKUP(A7548,'entry data'!B:E,4,0)),"",VLOOKUP(A7548,'entry data'!B:E,4,0))</f>
        <v/>
      </c>
      <c r="F7548" s="11" t="str">
        <f>IF(A7548="","",IF(ISERROR(VLOOKUP(A7548,'entry data'!B:F,5,0)),"",VLOOKUP(A7548,'entry data'!B:F,5,0)))</f>
        <v/>
      </c>
      <c r="G7548" s="12" t="str">
        <f>IF(A7548="","",IF(ISERROR(VLOOKUP(A7548,'entry data'!B:I,8,0)),"",VLOOKUP(A7548,'entry data'!B:I,7,0)))</f>
        <v/>
      </c>
      <c r="H7548" s="13" t="str">
        <f>IF(A7548="","",IF(B7548=1,VLOOKUP(A7548,'entry data'!B:D,3,0),I7547))</f>
        <v/>
      </c>
      <c r="I7548" s="14" t="str">
        <f>IF(A7548="","",IF(E7548="weekly",7,IF(E7548="fortnightly",14,IF(E7548="monthly",DATE(IF(MONTH(H7548)=12,YEAR(H7548)+1,YEAR(H7548)),VLOOKUP(MONTH(H7548),index!$D$2:$G$13,2,0),DAY(H7548)),
IF(E7548="quarterly",DATE(IF(MONTH(H7548)&gt;=10,YEAR(H7548)+1,YEAR(H7548)),VLOOKUP(MONTH(H7548),index!$D$2:$G$13,3,0),DAY(H7548)),
IF(E7548="halfyearly",DATE(IF(MONTH(H7548)&gt;=7,YEAR(H7548)+1,YEAR(H7548)),VLOOKUP(MONTH(H7548),index!$D$2:$G$13,4,0),DAY(H7548)),
DATE(YEAR(H7548)+1,MONTH(H7548),DAY(H7548)))))-H7548))+H7548)</f>
        <v/>
      </c>
      <c r="J7548" s="9" t="str">
        <f t="shared" si="724"/>
        <v/>
      </c>
      <c r="K7548" s="11" t="str">
        <f t="shared" si="725"/>
        <v/>
      </c>
      <c r="L7548" s="11" t="str">
        <f t="shared" si="726"/>
        <v/>
      </c>
      <c r="M7548" s="11" t="str">
        <f>IF(A7548="","",VLOOKUP(E7548,index!$A$1:$B$6,2,0)*K7548*G7548)</f>
        <v/>
      </c>
      <c r="N7548" s="11" t="str">
        <f>IF(A7548="","",-PMT(G7548*VLOOKUP(E7548,index!$A$1:$B$6,2,0),C7548,F7548,0,0))</f>
        <v/>
      </c>
      <c r="O7548" s="11" t="str">
        <f t="shared" si="727"/>
        <v/>
      </c>
      <c r="P7548" s="11" t="str">
        <f t="shared" si="722"/>
        <v/>
      </c>
    </row>
    <row r="7549" spans="1:16" x14ac:dyDescent="0.25">
      <c r="A7549" s="9" t="str">
        <f>IF(A7548="","",IF(B7548&lt;C7548,A7548,IF(A7548=MAX('entry data'!$B$8:$B$507),"",A7548+1)))</f>
        <v/>
      </c>
      <c r="B7549" s="9" t="str">
        <f t="shared" si="723"/>
        <v/>
      </c>
      <c r="C7549" s="9" t="str">
        <f>IF(ISERROR(VLOOKUP(A7549,'entry data'!B:G,6,0)),"",VLOOKUP(A7549,'entry data'!B:G,6,0))</f>
        <v/>
      </c>
      <c r="D7549" s="9" t="str">
        <f>IF(ISERROR(VLOOKUP(A7549,'entry data'!B:C,2,0)),"",VLOOKUP(A7549,'entry data'!B:C,2,0))</f>
        <v/>
      </c>
      <c r="E7549" s="9" t="str">
        <f>IF(ISERROR(VLOOKUP(A7549,'entry data'!B:E,4,0)),"",VLOOKUP(A7549,'entry data'!B:E,4,0))</f>
        <v/>
      </c>
      <c r="F7549" s="11" t="str">
        <f>IF(A7549="","",IF(ISERROR(VLOOKUP(A7549,'entry data'!B:F,5,0)),"",VLOOKUP(A7549,'entry data'!B:F,5,0)))</f>
        <v/>
      </c>
      <c r="G7549" s="12" t="str">
        <f>IF(A7549="","",IF(ISERROR(VLOOKUP(A7549,'entry data'!B:I,8,0)),"",VLOOKUP(A7549,'entry data'!B:I,7,0)))</f>
        <v/>
      </c>
      <c r="H7549" s="13" t="str">
        <f>IF(A7549="","",IF(B7549=1,VLOOKUP(A7549,'entry data'!B:D,3,0),I7548))</f>
        <v/>
      </c>
      <c r="I7549" s="14" t="str">
        <f>IF(A7549="","",IF(E7549="weekly",7,IF(E7549="fortnightly",14,IF(E7549="monthly",DATE(IF(MONTH(H7549)=12,YEAR(H7549)+1,YEAR(H7549)),VLOOKUP(MONTH(H7549),index!$D$2:$G$13,2,0),DAY(H7549)),
IF(E7549="quarterly",DATE(IF(MONTH(H7549)&gt;=10,YEAR(H7549)+1,YEAR(H7549)),VLOOKUP(MONTH(H7549),index!$D$2:$G$13,3,0),DAY(H7549)),
IF(E7549="halfyearly",DATE(IF(MONTH(H7549)&gt;=7,YEAR(H7549)+1,YEAR(H7549)),VLOOKUP(MONTH(H7549),index!$D$2:$G$13,4,0),DAY(H7549)),
DATE(YEAR(H7549)+1,MONTH(H7549),DAY(H7549)))))-H7549))+H7549)</f>
        <v/>
      </c>
      <c r="J7549" s="9" t="str">
        <f t="shared" si="724"/>
        <v/>
      </c>
      <c r="K7549" s="11" t="str">
        <f t="shared" si="725"/>
        <v/>
      </c>
      <c r="L7549" s="11" t="str">
        <f t="shared" si="726"/>
        <v/>
      </c>
      <c r="M7549" s="11" t="str">
        <f>IF(A7549="","",VLOOKUP(E7549,index!$A$1:$B$6,2,0)*K7549*G7549)</f>
        <v/>
      </c>
      <c r="N7549" s="11" t="str">
        <f>IF(A7549="","",-PMT(G7549*VLOOKUP(E7549,index!$A$1:$B$6,2,0),C7549,F7549,0,0))</f>
        <v/>
      </c>
      <c r="O7549" s="11" t="str">
        <f t="shared" si="727"/>
        <v/>
      </c>
      <c r="P7549" s="11" t="str">
        <f t="shared" si="722"/>
        <v/>
      </c>
    </row>
    <row r="7550" spans="1:16" x14ac:dyDescent="0.25">
      <c r="A7550" s="9" t="str">
        <f>IF(A7549="","",IF(B7549&lt;C7549,A7549,IF(A7549=MAX('entry data'!$B$8:$B$507),"",A7549+1)))</f>
        <v/>
      </c>
      <c r="B7550" s="9" t="str">
        <f t="shared" si="723"/>
        <v/>
      </c>
      <c r="C7550" s="9" t="str">
        <f>IF(ISERROR(VLOOKUP(A7550,'entry data'!B:G,6,0)),"",VLOOKUP(A7550,'entry data'!B:G,6,0))</f>
        <v/>
      </c>
      <c r="D7550" s="9" t="str">
        <f>IF(ISERROR(VLOOKUP(A7550,'entry data'!B:C,2,0)),"",VLOOKUP(A7550,'entry data'!B:C,2,0))</f>
        <v/>
      </c>
      <c r="E7550" s="9" t="str">
        <f>IF(ISERROR(VLOOKUP(A7550,'entry data'!B:E,4,0)),"",VLOOKUP(A7550,'entry data'!B:E,4,0))</f>
        <v/>
      </c>
      <c r="F7550" s="11" t="str">
        <f>IF(A7550="","",IF(ISERROR(VLOOKUP(A7550,'entry data'!B:F,5,0)),"",VLOOKUP(A7550,'entry data'!B:F,5,0)))</f>
        <v/>
      </c>
      <c r="G7550" s="12" t="str">
        <f>IF(A7550="","",IF(ISERROR(VLOOKUP(A7550,'entry data'!B:I,8,0)),"",VLOOKUP(A7550,'entry data'!B:I,7,0)))</f>
        <v/>
      </c>
      <c r="H7550" s="13" t="str">
        <f>IF(A7550="","",IF(B7550=1,VLOOKUP(A7550,'entry data'!B:D,3,0),I7549))</f>
        <v/>
      </c>
      <c r="I7550" s="14" t="str">
        <f>IF(A7550="","",IF(E7550="weekly",7,IF(E7550="fortnightly",14,IF(E7550="monthly",DATE(IF(MONTH(H7550)=12,YEAR(H7550)+1,YEAR(H7550)),VLOOKUP(MONTH(H7550),index!$D$2:$G$13,2,0),DAY(H7550)),
IF(E7550="quarterly",DATE(IF(MONTH(H7550)&gt;=10,YEAR(H7550)+1,YEAR(H7550)),VLOOKUP(MONTH(H7550),index!$D$2:$G$13,3,0),DAY(H7550)),
IF(E7550="halfyearly",DATE(IF(MONTH(H7550)&gt;=7,YEAR(H7550)+1,YEAR(H7550)),VLOOKUP(MONTH(H7550),index!$D$2:$G$13,4,0),DAY(H7550)),
DATE(YEAR(H7550)+1,MONTH(H7550),DAY(H7550)))))-H7550))+H7550)</f>
        <v/>
      </c>
      <c r="J7550" s="9" t="str">
        <f t="shared" si="724"/>
        <v/>
      </c>
      <c r="K7550" s="11" t="str">
        <f t="shared" si="725"/>
        <v/>
      </c>
      <c r="L7550" s="11" t="str">
        <f t="shared" si="726"/>
        <v/>
      </c>
      <c r="M7550" s="11" t="str">
        <f>IF(A7550="","",VLOOKUP(E7550,index!$A$1:$B$6,2,0)*K7550*G7550)</f>
        <v/>
      </c>
      <c r="N7550" s="11" t="str">
        <f>IF(A7550="","",-PMT(G7550*VLOOKUP(E7550,index!$A$1:$B$6,2,0),C7550,F7550,0,0))</f>
        <v/>
      </c>
      <c r="O7550" s="11" t="str">
        <f t="shared" si="727"/>
        <v/>
      </c>
      <c r="P7550" s="11" t="str">
        <f t="shared" si="722"/>
        <v/>
      </c>
    </row>
    <row r="7551" spans="1:16" x14ac:dyDescent="0.25">
      <c r="A7551" s="9" t="str">
        <f>IF(A7550="","",IF(B7550&lt;C7550,A7550,IF(A7550=MAX('entry data'!$B$8:$B$507),"",A7550+1)))</f>
        <v/>
      </c>
      <c r="B7551" s="9" t="str">
        <f t="shared" si="723"/>
        <v/>
      </c>
      <c r="C7551" s="9" t="str">
        <f>IF(ISERROR(VLOOKUP(A7551,'entry data'!B:G,6,0)),"",VLOOKUP(A7551,'entry data'!B:G,6,0))</f>
        <v/>
      </c>
      <c r="D7551" s="9" t="str">
        <f>IF(ISERROR(VLOOKUP(A7551,'entry data'!B:C,2,0)),"",VLOOKUP(A7551,'entry data'!B:C,2,0))</f>
        <v/>
      </c>
      <c r="E7551" s="9" t="str">
        <f>IF(ISERROR(VLOOKUP(A7551,'entry data'!B:E,4,0)),"",VLOOKUP(A7551,'entry data'!B:E,4,0))</f>
        <v/>
      </c>
      <c r="F7551" s="11" t="str">
        <f>IF(A7551="","",IF(ISERROR(VLOOKUP(A7551,'entry data'!B:F,5,0)),"",VLOOKUP(A7551,'entry data'!B:F,5,0)))</f>
        <v/>
      </c>
      <c r="G7551" s="12" t="str">
        <f>IF(A7551="","",IF(ISERROR(VLOOKUP(A7551,'entry data'!B:I,8,0)),"",VLOOKUP(A7551,'entry data'!B:I,7,0)))</f>
        <v/>
      </c>
      <c r="H7551" s="13" t="str">
        <f>IF(A7551="","",IF(B7551=1,VLOOKUP(A7551,'entry data'!B:D,3,0),I7550))</f>
        <v/>
      </c>
      <c r="I7551" s="14" t="str">
        <f>IF(A7551="","",IF(E7551="weekly",7,IF(E7551="fortnightly",14,IF(E7551="monthly",DATE(IF(MONTH(H7551)=12,YEAR(H7551)+1,YEAR(H7551)),VLOOKUP(MONTH(H7551),index!$D$2:$G$13,2,0),DAY(H7551)),
IF(E7551="quarterly",DATE(IF(MONTH(H7551)&gt;=10,YEAR(H7551)+1,YEAR(H7551)),VLOOKUP(MONTH(H7551),index!$D$2:$G$13,3,0),DAY(H7551)),
IF(E7551="halfyearly",DATE(IF(MONTH(H7551)&gt;=7,YEAR(H7551)+1,YEAR(H7551)),VLOOKUP(MONTH(H7551),index!$D$2:$G$13,4,0),DAY(H7551)),
DATE(YEAR(H7551)+1,MONTH(H7551),DAY(H7551)))))-H7551))+H7551)</f>
        <v/>
      </c>
      <c r="J7551" s="9" t="str">
        <f t="shared" si="724"/>
        <v/>
      </c>
      <c r="K7551" s="11" t="str">
        <f t="shared" si="725"/>
        <v/>
      </c>
      <c r="L7551" s="11" t="str">
        <f t="shared" si="726"/>
        <v/>
      </c>
      <c r="M7551" s="11" t="str">
        <f>IF(A7551="","",VLOOKUP(E7551,index!$A$1:$B$6,2,0)*K7551*G7551)</f>
        <v/>
      </c>
      <c r="N7551" s="11" t="str">
        <f>IF(A7551="","",-PMT(G7551*VLOOKUP(E7551,index!$A$1:$B$6,2,0),C7551,F7551,0,0))</f>
        <v/>
      </c>
      <c r="O7551" s="11" t="str">
        <f t="shared" si="727"/>
        <v/>
      </c>
      <c r="P7551" s="11" t="str">
        <f t="shared" si="722"/>
        <v/>
      </c>
    </row>
    <row r="7552" spans="1:16" x14ac:dyDescent="0.25">
      <c r="A7552" s="9" t="str">
        <f>IF(A7551="","",IF(B7551&lt;C7551,A7551,IF(A7551=MAX('entry data'!$B$8:$B$507),"",A7551+1)))</f>
        <v/>
      </c>
      <c r="B7552" s="9" t="str">
        <f t="shared" si="723"/>
        <v/>
      </c>
      <c r="C7552" s="9" t="str">
        <f>IF(ISERROR(VLOOKUP(A7552,'entry data'!B:G,6,0)),"",VLOOKUP(A7552,'entry data'!B:G,6,0))</f>
        <v/>
      </c>
      <c r="D7552" s="9" t="str">
        <f>IF(ISERROR(VLOOKUP(A7552,'entry data'!B:C,2,0)),"",VLOOKUP(A7552,'entry data'!B:C,2,0))</f>
        <v/>
      </c>
      <c r="E7552" s="9" t="str">
        <f>IF(ISERROR(VLOOKUP(A7552,'entry data'!B:E,4,0)),"",VLOOKUP(A7552,'entry data'!B:E,4,0))</f>
        <v/>
      </c>
      <c r="F7552" s="11" t="str">
        <f>IF(A7552="","",IF(ISERROR(VLOOKUP(A7552,'entry data'!B:F,5,0)),"",VLOOKUP(A7552,'entry data'!B:F,5,0)))</f>
        <v/>
      </c>
      <c r="G7552" s="12" t="str">
        <f>IF(A7552="","",IF(ISERROR(VLOOKUP(A7552,'entry data'!B:I,8,0)),"",VLOOKUP(A7552,'entry data'!B:I,7,0)))</f>
        <v/>
      </c>
      <c r="H7552" s="13" t="str">
        <f>IF(A7552="","",IF(B7552=1,VLOOKUP(A7552,'entry data'!B:D,3,0),I7551))</f>
        <v/>
      </c>
      <c r="I7552" s="14" t="str">
        <f>IF(A7552="","",IF(E7552="weekly",7,IF(E7552="fortnightly",14,IF(E7552="monthly",DATE(IF(MONTH(H7552)=12,YEAR(H7552)+1,YEAR(H7552)),VLOOKUP(MONTH(H7552),index!$D$2:$G$13,2,0),DAY(H7552)),
IF(E7552="quarterly",DATE(IF(MONTH(H7552)&gt;=10,YEAR(H7552)+1,YEAR(H7552)),VLOOKUP(MONTH(H7552),index!$D$2:$G$13,3,0),DAY(H7552)),
IF(E7552="halfyearly",DATE(IF(MONTH(H7552)&gt;=7,YEAR(H7552)+1,YEAR(H7552)),VLOOKUP(MONTH(H7552),index!$D$2:$G$13,4,0),DAY(H7552)),
DATE(YEAR(H7552)+1,MONTH(H7552),DAY(H7552)))))-H7552))+H7552)</f>
        <v/>
      </c>
      <c r="J7552" s="9" t="str">
        <f t="shared" si="724"/>
        <v/>
      </c>
      <c r="K7552" s="11" t="str">
        <f t="shared" si="725"/>
        <v/>
      </c>
      <c r="L7552" s="11" t="str">
        <f t="shared" si="726"/>
        <v/>
      </c>
      <c r="M7552" s="11" t="str">
        <f>IF(A7552="","",VLOOKUP(E7552,index!$A$1:$B$6,2,0)*K7552*G7552)</f>
        <v/>
      </c>
      <c r="N7552" s="11" t="str">
        <f>IF(A7552="","",-PMT(G7552*VLOOKUP(E7552,index!$A$1:$B$6,2,0),C7552,F7552,0,0))</f>
        <v/>
      </c>
      <c r="O7552" s="11" t="str">
        <f t="shared" si="727"/>
        <v/>
      </c>
      <c r="P7552" s="11" t="str">
        <f t="shared" si="722"/>
        <v/>
      </c>
    </row>
    <row r="7553" spans="1:16" x14ac:dyDescent="0.25">
      <c r="A7553" s="9" t="str">
        <f>IF(A7552="","",IF(B7552&lt;C7552,A7552,IF(A7552=MAX('entry data'!$B$8:$B$507),"",A7552+1)))</f>
        <v/>
      </c>
      <c r="B7553" s="9" t="str">
        <f t="shared" si="723"/>
        <v/>
      </c>
      <c r="C7553" s="9" t="str">
        <f>IF(ISERROR(VLOOKUP(A7553,'entry data'!B:G,6,0)),"",VLOOKUP(A7553,'entry data'!B:G,6,0))</f>
        <v/>
      </c>
      <c r="D7553" s="9" t="str">
        <f>IF(ISERROR(VLOOKUP(A7553,'entry data'!B:C,2,0)),"",VLOOKUP(A7553,'entry data'!B:C,2,0))</f>
        <v/>
      </c>
      <c r="E7553" s="9" t="str">
        <f>IF(ISERROR(VLOOKUP(A7553,'entry data'!B:E,4,0)),"",VLOOKUP(A7553,'entry data'!B:E,4,0))</f>
        <v/>
      </c>
      <c r="F7553" s="11" t="str">
        <f>IF(A7553="","",IF(ISERROR(VLOOKUP(A7553,'entry data'!B:F,5,0)),"",VLOOKUP(A7553,'entry data'!B:F,5,0)))</f>
        <v/>
      </c>
      <c r="G7553" s="12" t="str">
        <f>IF(A7553="","",IF(ISERROR(VLOOKUP(A7553,'entry data'!B:I,8,0)),"",VLOOKUP(A7553,'entry data'!B:I,7,0)))</f>
        <v/>
      </c>
      <c r="H7553" s="13" t="str">
        <f>IF(A7553="","",IF(B7553=1,VLOOKUP(A7553,'entry data'!B:D,3,0),I7552))</f>
        <v/>
      </c>
      <c r="I7553" s="14" t="str">
        <f>IF(A7553="","",IF(E7553="weekly",7,IF(E7553="fortnightly",14,IF(E7553="monthly",DATE(IF(MONTH(H7553)=12,YEAR(H7553)+1,YEAR(H7553)),VLOOKUP(MONTH(H7553),index!$D$2:$G$13,2,0),DAY(H7553)),
IF(E7553="quarterly",DATE(IF(MONTH(H7553)&gt;=10,YEAR(H7553)+1,YEAR(H7553)),VLOOKUP(MONTH(H7553),index!$D$2:$G$13,3,0),DAY(H7553)),
IF(E7553="halfyearly",DATE(IF(MONTH(H7553)&gt;=7,YEAR(H7553)+1,YEAR(H7553)),VLOOKUP(MONTH(H7553),index!$D$2:$G$13,4,0),DAY(H7553)),
DATE(YEAR(H7553)+1,MONTH(H7553),DAY(H7553)))))-H7553))+H7553)</f>
        <v/>
      </c>
      <c r="J7553" s="9" t="str">
        <f t="shared" si="724"/>
        <v/>
      </c>
      <c r="K7553" s="11" t="str">
        <f t="shared" si="725"/>
        <v/>
      </c>
      <c r="L7553" s="11" t="str">
        <f t="shared" si="726"/>
        <v/>
      </c>
      <c r="M7553" s="11" t="str">
        <f>IF(A7553="","",VLOOKUP(E7553,index!$A$1:$B$6,2,0)*K7553*G7553)</f>
        <v/>
      </c>
      <c r="N7553" s="11" t="str">
        <f>IF(A7553="","",-PMT(G7553*VLOOKUP(E7553,index!$A$1:$B$6,2,0),C7553,F7553,0,0))</f>
        <v/>
      </c>
      <c r="O7553" s="11" t="str">
        <f t="shared" si="727"/>
        <v/>
      </c>
      <c r="P7553" s="11" t="str">
        <f t="shared" si="722"/>
        <v/>
      </c>
    </row>
    <row r="7554" spans="1:16" x14ac:dyDescent="0.25">
      <c r="A7554" s="9" t="str">
        <f>IF(A7553="","",IF(B7553&lt;C7553,A7553,IF(A7553=MAX('entry data'!$B$8:$B$507),"",A7553+1)))</f>
        <v/>
      </c>
      <c r="B7554" s="9" t="str">
        <f t="shared" si="723"/>
        <v/>
      </c>
      <c r="C7554" s="9" t="str">
        <f>IF(ISERROR(VLOOKUP(A7554,'entry data'!B:G,6,0)),"",VLOOKUP(A7554,'entry data'!B:G,6,0))</f>
        <v/>
      </c>
      <c r="D7554" s="9" t="str">
        <f>IF(ISERROR(VLOOKUP(A7554,'entry data'!B:C,2,0)),"",VLOOKUP(A7554,'entry data'!B:C,2,0))</f>
        <v/>
      </c>
      <c r="E7554" s="9" t="str">
        <f>IF(ISERROR(VLOOKUP(A7554,'entry data'!B:E,4,0)),"",VLOOKUP(A7554,'entry data'!B:E,4,0))</f>
        <v/>
      </c>
      <c r="F7554" s="11" t="str">
        <f>IF(A7554="","",IF(ISERROR(VLOOKUP(A7554,'entry data'!B:F,5,0)),"",VLOOKUP(A7554,'entry data'!B:F,5,0)))</f>
        <v/>
      </c>
      <c r="G7554" s="12" t="str">
        <f>IF(A7554="","",IF(ISERROR(VLOOKUP(A7554,'entry data'!B:I,8,0)),"",VLOOKUP(A7554,'entry data'!B:I,7,0)))</f>
        <v/>
      </c>
      <c r="H7554" s="13" t="str">
        <f>IF(A7554="","",IF(B7554=1,VLOOKUP(A7554,'entry data'!B:D,3,0),I7553))</f>
        <v/>
      </c>
      <c r="I7554" s="14" t="str">
        <f>IF(A7554="","",IF(E7554="weekly",7,IF(E7554="fortnightly",14,IF(E7554="monthly",DATE(IF(MONTH(H7554)=12,YEAR(H7554)+1,YEAR(H7554)),VLOOKUP(MONTH(H7554),index!$D$2:$G$13,2,0),DAY(H7554)),
IF(E7554="quarterly",DATE(IF(MONTH(H7554)&gt;=10,YEAR(H7554)+1,YEAR(H7554)),VLOOKUP(MONTH(H7554),index!$D$2:$G$13,3,0),DAY(H7554)),
IF(E7554="halfyearly",DATE(IF(MONTH(H7554)&gt;=7,YEAR(H7554)+1,YEAR(H7554)),VLOOKUP(MONTH(H7554),index!$D$2:$G$13,4,0),DAY(H7554)),
DATE(YEAR(H7554)+1,MONTH(H7554),DAY(H7554)))))-H7554))+H7554)</f>
        <v/>
      </c>
      <c r="J7554" s="9" t="str">
        <f t="shared" si="724"/>
        <v/>
      </c>
      <c r="K7554" s="11" t="str">
        <f t="shared" si="725"/>
        <v/>
      </c>
      <c r="L7554" s="11" t="str">
        <f t="shared" si="726"/>
        <v/>
      </c>
      <c r="M7554" s="11" t="str">
        <f>IF(A7554="","",VLOOKUP(E7554,index!$A$1:$B$6,2,0)*K7554*G7554)</f>
        <v/>
      </c>
      <c r="N7554" s="11" t="str">
        <f>IF(A7554="","",-PMT(G7554*VLOOKUP(E7554,index!$A$1:$B$6,2,0),C7554,F7554,0,0))</f>
        <v/>
      </c>
      <c r="O7554" s="11" t="str">
        <f t="shared" si="727"/>
        <v/>
      </c>
      <c r="P7554" s="11" t="str">
        <f t="shared" si="722"/>
        <v/>
      </c>
    </row>
    <row r="7555" spans="1:16" x14ac:dyDescent="0.25">
      <c r="A7555" s="9" t="str">
        <f>IF(A7554="","",IF(B7554&lt;C7554,A7554,IF(A7554=MAX('entry data'!$B$8:$B$507),"",A7554+1)))</f>
        <v/>
      </c>
      <c r="B7555" s="9" t="str">
        <f t="shared" si="723"/>
        <v/>
      </c>
      <c r="C7555" s="9" t="str">
        <f>IF(ISERROR(VLOOKUP(A7555,'entry data'!B:G,6,0)),"",VLOOKUP(A7555,'entry data'!B:G,6,0))</f>
        <v/>
      </c>
      <c r="D7555" s="9" t="str">
        <f>IF(ISERROR(VLOOKUP(A7555,'entry data'!B:C,2,0)),"",VLOOKUP(A7555,'entry data'!B:C,2,0))</f>
        <v/>
      </c>
      <c r="E7555" s="9" t="str">
        <f>IF(ISERROR(VLOOKUP(A7555,'entry data'!B:E,4,0)),"",VLOOKUP(A7555,'entry data'!B:E,4,0))</f>
        <v/>
      </c>
      <c r="F7555" s="11" t="str">
        <f>IF(A7555="","",IF(ISERROR(VLOOKUP(A7555,'entry data'!B:F,5,0)),"",VLOOKUP(A7555,'entry data'!B:F,5,0)))</f>
        <v/>
      </c>
      <c r="G7555" s="12" t="str">
        <f>IF(A7555="","",IF(ISERROR(VLOOKUP(A7555,'entry data'!B:I,8,0)),"",VLOOKUP(A7555,'entry data'!B:I,7,0)))</f>
        <v/>
      </c>
      <c r="H7555" s="13" t="str">
        <f>IF(A7555="","",IF(B7555=1,VLOOKUP(A7555,'entry data'!B:D,3,0),I7554))</f>
        <v/>
      </c>
      <c r="I7555" s="14" t="str">
        <f>IF(A7555="","",IF(E7555="weekly",7,IF(E7555="fortnightly",14,IF(E7555="monthly",DATE(IF(MONTH(H7555)=12,YEAR(H7555)+1,YEAR(H7555)),VLOOKUP(MONTH(H7555),index!$D$2:$G$13,2,0),DAY(H7555)),
IF(E7555="quarterly",DATE(IF(MONTH(H7555)&gt;=10,YEAR(H7555)+1,YEAR(H7555)),VLOOKUP(MONTH(H7555),index!$D$2:$G$13,3,0),DAY(H7555)),
IF(E7555="halfyearly",DATE(IF(MONTH(H7555)&gt;=7,YEAR(H7555)+1,YEAR(H7555)),VLOOKUP(MONTH(H7555),index!$D$2:$G$13,4,0),DAY(H7555)),
DATE(YEAR(H7555)+1,MONTH(H7555),DAY(H7555)))))-H7555))+H7555)</f>
        <v/>
      </c>
      <c r="J7555" s="9" t="str">
        <f t="shared" si="724"/>
        <v/>
      </c>
      <c r="K7555" s="11" t="str">
        <f t="shared" si="725"/>
        <v/>
      </c>
      <c r="L7555" s="11" t="str">
        <f t="shared" si="726"/>
        <v/>
      </c>
      <c r="M7555" s="11" t="str">
        <f>IF(A7555="","",VLOOKUP(E7555,index!$A$1:$B$6,2,0)*K7555*G7555)</f>
        <v/>
      </c>
      <c r="N7555" s="11" t="str">
        <f>IF(A7555="","",-PMT(G7555*VLOOKUP(E7555,index!$A$1:$B$6,2,0),C7555,F7555,0,0))</f>
        <v/>
      </c>
      <c r="O7555" s="11" t="str">
        <f t="shared" si="727"/>
        <v/>
      </c>
      <c r="P7555" s="11" t="str">
        <f t="shared" ref="P7555:P7618" si="728">IF(A7555="","",IF(J7555&lt;&gt;J7556,O7555,0))</f>
        <v/>
      </c>
    </row>
    <row r="7556" spans="1:16" x14ac:dyDescent="0.25">
      <c r="A7556" s="9" t="str">
        <f>IF(A7555="","",IF(B7555&lt;C7555,A7555,IF(A7555=MAX('entry data'!$B$8:$B$507),"",A7555+1)))</f>
        <v/>
      </c>
      <c r="B7556" s="9" t="str">
        <f t="shared" si="723"/>
        <v/>
      </c>
      <c r="C7556" s="9" t="str">
        <f>IF(ISERROR(VLOOKUP(A7556,'entry data'!B:G,6,0)),"",VLOOKUP(A7556,'entry data'!B:G,6,0))</f>
        <v/>
      </c>
      <c r="D7556" s="9" t="str">
        <f>IF(ISERROR(VLOOKUP(A7556,'entry data'!B:C,2,0)),"",VLOOKUP(A7556,'entry data'!B:C,2,0))</f>
        <v/>
      </c>
      <c r="E7556" s="9" t="str">
        <f>IF(ISERROR(VLOOKUP(A7556,'entry data'!B:E,4,0)),"",VLOOKUP(A7556,'entry data'!B:E,4,0))</f>
        <v/>
      </c>
      <c r="F7556" s="11" t="str">
        <f>IF(A7556="","",IF(ISERROR(VLOOKUP(A7556,'entry data'!B:F,5,0)),"",VLOOKUP(A7556,'entry data'!B:F,5,0)))</f>
        <v/>
      </c>
      <c r="G7556" s="12" t="str">
        <f>IF(A7556="","",IF(ISERROR(VLOOKUP(A7556,'entry data'!B:I,8,0)),"",VLOOKUP(A7556,'entry data'!B:I,7,0)))</f>
        <v/>
      </c>
      <c r="H7556" s="13" t="str">
        <f>IF(A7556="","",IF(B7556=1,VLOOKUP(A7556,'entry data'!B:D,3,0),I7555))</f>
        <v/>
      </c>
      <c r="I7556" s="14" t="str">
        <f>IF(A7556="","",IF(E7556="weekly",7,IF(E7556="fortnightly",14,IF(E7556="monthly",DATE(IF(MONTH(H7556)=12,YEAR(H7556)+1,YEAR(H7556)),VLOOKUP(MONTH(H7556),index!$D$2:$G$13,2,0),DAY(H7556)),
IF(E7556="quarterly",DATE(IF(MONTH(H7556)&gt;=10,YEAR(H7556)+1,YEAR(H7556)),VLOOKUP(MONTH(H7556),index!$D$2:$G$13,3,0),DAY(H7556)),
IF(E7556="halfyearly",DATE(IF(MONTH(H7556)&gt;=7,YEAR(H7556)+1,YEAR(H7556)),VLOOKUP(MONTH(H7556),index!$D$2:$G$13,4,0),DAY(H7556)),
DATE(YEAR(H7556)+1,MONTH(H7556),DAY(H7556)))))-H7556))+H7556)</f>
        <v/>
      </c>
      <c r="J7556" s="9" t="str">
        <f t="shared" si="724"/>
        <v/>
      </c>
      <c r="K7556" s="11" t="str">
        <f t="shared" si="725"/>
        <v/>
      </c>
      <c r="L7556" s="11" t="str">
        <f t="shared" si="726"/>
        <v/>
      </c>
      <c r="M7556" s="11" t="str">
        <f>IF(A7556="","",VLOOKUP(E7556,index!$A$1:$B$6,2,0)*K7556*G7556)</f>
        <v/>
      </c>
      <c r="N7556" s="11" t="str">
        <f>IF(A7556="","",-PMT(G7556*VLOOKUP(E7556,index!$A$1:$B$6,2,0),C7556,F7556,0,0))</f>
        <v/>
      </c>
      <c r="O7556" s="11" t="str">
        <f t="shared" si="727"/>
        <v/>
      </c>
      <c r="P7556" s="11" t="str">
        <f t="shared" si="728"/>
        <v/>
      </c>
    </row>
    <row r="7557" spans="1:16" x14ac:dyDescent="0.25">
      <c r="A7557" s="9" t="str">
        <f>IF(A7556="","",IF(B7556&lt;C7556,A7556,IF(A7556=MAX('entry data'!$B$8:$B$507),"",A7556+1)))</f>
        <v/>
      </c>
      <c r="B7557" s="9" t="str">
        <f t="shared" si="723"/>
        <v/>
      </c>
      <c r="C7557" s="9" t="str">
        <f>IF(ISERROR(VLOOKUP(A7557,'entry data'!B:G,6,0)),"",VLOOKUP(A7557,'entry data'!B:G,6,0))</f>
        <v/>
      </c>
      <c r="D7557" s="9" t="str">
        <f>IF(ISERROR(VLOOKUP(A7557,'entry data'!B:C,2,0)),"",VLOOKUP(A7557,'entry data'!B:C,2,0))</f>
        <v/>
      </c>
      <c r="E7557" s="9" t="str">
        <f>IF(ISERROR(VLOOKUP(A7557,'entry data'!B:E,4,0)),"",VLOOKUP(A7557,'entry data'!B:E,4,0))</f>
        <v/>
      </c>
      <c r="F7557" s="11" t="str">
        <f>IF(A7557="","",IF(ISERROR(VLOOKUP(A7557,'entry data'!B:F,5,0)),"",VLOOKUP(A7557,'entry data'!B:F,5,0)))</f>
        <v/>
      </c>
      <c r="G7557" s="12" t="str">
        <f>IF(A7557="","",IF(ISERROR(VLOOKUP(A7557,'entry data'!B:I,8,0)),"",VLOOKUP(A7557,'entry data'!B:I,7,0)))</f>
        <v/>
      </c>
      <c r="H7557" s="13" t="str">
        <f>IF(A7557="","",IF(B7557=1,VLOOKUP(A7557,'entry data'!B:D,3,0),I7556))</f>
        <v/>
      </c>
      <c r="I7557" s="14" t="str">
        <f>IF(A7557="","",IF(E7557="weekly",7,IF(E7557="fortnightly",14,IF(E7557="monthly",DATE(IF(MONTH(H7557)=12,YEAR(H7557)+1,YEAR(H7557)),VLOOKUP(MONTH(H7557),index!$D$2:$G$13,2,0),DAY(H7557)),
IF(E7557="quarterly",DATE(IF(MONTH(H7557)&gt;=10,YEAR(H7557)+1,YEAR(H7557)),VLOOKUP(MONTH(H7557),index!$D$2:$G$13,3,0),DAY(H7557)),
IF(E7557="halfyearly",DATE(IF(MONTH(H7557)&gt;=7,YEAR(H7557)+1,YEAR(H7557)),VLOOKUP(MONTH(H7557),index!$D$2:$G$13,4,0),DAY(H7557)),
DATE(YEAR(H7557)+1,MONTH(H7557),DAY(H7557)))))-H7557))+H7557)</f>
        <v/>
      </c>
      <c r="J7557" s="9" t="str">
        <f t="shared" si="724"/>
        <v/>
      </c>
      <c r="K7557" s="11" t="str">
        <f t="shared" si="725"/>
        <v/>
      </c>
      <c r="L7557" s="11" t="str">
        <f t="shared" si="726"/>
        <v/>
      </c>
      <c r="M7557" s="11" t="str">
        <f>IF(A7557="","",VLOOKUP(E7557,index!$A$1:$B$6,2,0)*K7557*G7557)</f>
        <v/>
      </c>
      <c r="N7557" s="11" t="str">
        <f>IF(A7557="","",-PMT(G7557*VLOOKUP(E7557,index!$A$1:$B$6,2,0),C7557,F7557,0,0))</f>
        <v/>
      </c>
      <c r="O7557" s="11" t="str">
        <f t="shared" si="727"/>
        <v/>
      </c>
      <c r="P7557" s="11" t="str">
        <f t="shared" si="728"/>
        <v/>
      </c>
    </row>
    <row r="7558" spans="1:16" x14ac:dyDescent="0.25">
      <c r="A7558" s="9" t="str">
        <f>IF(A7557="","",IF(B7557&lt;C7557,A7557,IF(A7557=MAX('entry data'!$B$8:$B$507),"",A7557+1)))</f>
        <v/>
      </c>
      <c r="B7558" s="9" t="str">
        <f t="shared" si="723"/>
        <v/>
      </c>
      <c r="C7558" s="9" t="str">
        <f>IF(ISERROR(VLOOKUP(A7558,'entry data'!B:G,6,0)),"",VLOOKUP(A7558,'entry data'!B:G,6,0))</f>
        <v/>
      </c>
      <c r="D7558" s="9" t="str">
        <f>IF(ISERROR(VLOOKUP(A7558,'entry data'!B:C,2,0)),"",VLOOKUP(A7558,'entry data'!B:C,2,0))</f>
        <v/>
      </c>
      <c r="E7558" s="9" t="str">
        <f>IF(ISERROR(VLOOKUP(A7558,'entry data'!B:E,4,0)),"",VLOOKUP(A7558,'entry data'!B:E,4,0))</f>
        <v/>
      </c>
      <c r="F7558" s="11" t="str">
        <f>IF(A7558="","",IF(ISERROR(VLOOKUP(A7558,'entry data'!B:F,5,0)),"",VLOOKUP(A7558,'entry data'!B:F,5,0)))</f>
        <v/>
      </c>
      <c r="G7558" s="12" t="str">
        <f>IF(A7558="","",IF(ISERROR(VLOOKUP(A7558,'entry data'!B:I,8,0)),"",VLOOKUP(A7558,'entry data'!B:I,7,0)))</f>
        <v/>
      </c>
      <c r="H7558" s="13" t="str">
        <f>IF(A7558="","",IF(B7558=1,VLOOKUP(A7558,'entry data'!B:D,3,0),I7557))</f>
        <v/>
      </c>
      <c r="I7558" s="14" t="str">
        <f>IF(A7558="","",IF(E7558="weekly",7,IF(E7558="fortnightly",14,IF(E7558="monthly",DATE(IF(MONTH(H7558)=12,YEAR(H7558)+1,YEAR(H7558)),VLOOKUP(MONTH(H7558),index!$D$2:$G$13,2,0),DAY(H7558)),
IF(E7558="quarterly",DATE(IF(MONTH(H7558)&gt;=10,YEAR(H7558)+1,YEAR(H7558)),VLOOKUP(MONTH(H7558),index!$D$2:$G$13,3,0),DAY(H7558)),
IF(E7558="halfyearly",DATE(IF(MONTH(H7558)&gt;=7,YEAR(H7558)+1,YEAR(H7558)),VLOOKUP(MONTH(H7558),index!$D$2:$G$13,4,0),DAY(H7558)),
DATE(YEAR(H7558)+1,MONTH(H7558),DAY(H7558)))))-H7558))+H7558)</f>
        <v/>
      </c>
      <c r="J7558" s="9" t="str">
        <f t="shared" si="724"/>
        <v/>
      </c>
      <c r="K7558" s="11" t="str">
        <f t="shared" si="725"/>
        <v/>
      </c>
      <c r="L7558" s="11" t="str">
        <f t="shared" si="726"/>
        <v/>
      </c>
      <c r="M7558" s="11" t="str">
        <f>IF(A7558="","",VLOOKUP(E7558,index!$A$1:$B$6,2,0)*K7558*G7558)</f>
        <v/>
      </c>
      <c r="N7558" s="11" t="str">
        <f>IF(A7558="","",-PMT(G7558*VLOOKUP(E7558,index!$A$1:$B$6,2,0),C7558,F7558,0,0))</f>
        <v/>
      </c>
      <c r="O7558" s="11" t="str">
        <f t="shared" si="727"/>
        <v/>
      </c>
      <c r="P7558" s="11" t="str">
        <f t="shared" si="728"/>
        <v/>
      </c>
    </row>
    <row r="7559" spans="1:16" x14ac:dyDescent="0.25">
      <c r="A7559" s="9" t="str">
        <f>IF(A7558="","",IF(B7558&lt;C7558,A7558,IF(A7558=MAX('entry data'!$B$8:$B$507),"",A7558+1)))</f>
        <v/>
      </c>
      <c r="B7559" s="9" t="str">
        <f t="shared" si="723"/>
        <v/>
      </c>
      <c r="C7559" s="9" t="str">
        <f>IF(ISERROR(VLOOKUP(A7559,'entry data'!B:G,6,0)),"",VLOOKUP(A7559,'entry data'!B:G,6,0))</f>
        <v/>
      </c>
      <c r="D7559" s="9" t="str">
        <f>IF(ISERROR(VLOOKUP(A7559,'entry data'!B:C,2,0)),"",VLOOKUP(A7559,'entry data'!B:C,2,0))</f>
        <v/>
      </c>
      <c r="E7559" s="9" t="str">
        <f>IF(ISERROR(VLOOKUP(A7559,'entry data'!B:E,4,0)),"",VLOOKUP(A7559,'entry data'!B:E,4,0))</f>
        <v/>
      </c>
      <c r="F7559" s="11" t="str">
        <f>IF(A7559="","",IF(ISERROR(VLOOKUP(A7559,'entry data'!B:F,5,0)),"",VLOOKUP(A7559,'entry data'!B:F,5,0)))</f>
        <v/>
      </c>
      <c r="G7559" s="12" t="str">
        <f>IF(A7559="","",IF(ISERROR(VLOOKUP(A7559,'entry data'!B:I,8,0)),"",VLOOKUP(A7559,'entry data'!B:I,7,0)))</f>
        <v/>
      </c>
      <c r="H7559" s="13" t="str">
        <f>IF(A7559="","",IF(B7559=1,VLOOKUP(A7559,'entry data'!B:D,3,0),I7558))</f>
        <v/>
      </c>
      <c r="I7559" s="14" t="str">
        <f>IF(A7559="","",IF(E7559="weekly",7,IF(E7559="fortnightly",14,IF(E7559="monthly",DATE(IF(MONTH(H7559)=12,YEAR(H7559)+1,YEAR(H7559)),VLOOKUP(MONTH(H7559),index!$D$2:$G$13,2,0),DAY(H7559)),
IF(E7559="quarterly",DATE(IF(MONTH(H7559)&gt;=10,YEAR(H7559)+1,YEAR(H7559)),VLOOKUP(MONTH(H7559),index!$D$2:$G$13,3,0),DAY(H7559)),
IF(E7559="halfyearly",DATE(IF(MONTH(H7559)&gt;=7,YEAR(H7559)+1,YEAR(H7559)),VLOOKUP(MONTH(H7559),index!$D$2:$G$13,4,0),DAY(H7559)),
DATE(YEAR(H7559)+1,MONTH(H7559),DAY(H7559)))))-H7559))+H7559)</f>
        <v/>
      </c>
      <c r="J7559" s="9" t="str">
        <f t="shared" si="724"/>
        <v/>
      </c>
      <c r="K7559" s="11" t="str">
        <f t="shared" si="725"/>
        <v/>
      </c>
      <c r="L7559" s="11" t="str">
        <f t="shared" si="726"/>
        <v/>
      </c>
      <c r="M7559" s="11" t="str">
        <f>IF(A7559="","",VLOOKUP(E7559,index!$A$1:$B$6,2,0)*K7559*G7559)</f>
        <v/>
      </c>
      <c r="N7559" s="11" t="str">
        <f>IF(A7559="","",-PMT(G7559*VLOOKUP(E7559,index!$A$1:$B$6,2,0),C7559,F7559,0,0))</f>
        <v/>
      </c>
      <c r="O7559" s="11" t="str">
        <f t="shared" si="727"/>
        <v/>
      </c>
      <c r="P7559" s="11" t="str">
        <f t="shared" si="728"/>
        <v/>
      </c>
    </row>
    <row r="7560" spans="1:16" x14ac:dyDescent="0.25">
      <c r="A7560" s="9" t="str">
        <f>IF(A7559="","",IF(B7559&lt;C7559,A7559,IF(A7559=MAX('entry data'!$B$8:$B$507),"",A7559+1)))</f>
        <v/>
      </c>
      <c r="B7560" s="9" t="str">
        <f t="shared" si="723"/>
        <v/>
      </c>
      <c r="C7560" s="9" t="str">
        <f>IF(ISERROR(VLOOKUP(A7560,'entry data'!B:G,6,0)),"",VLOOKUP(A7560,'entry data'!B:G,6,0))</f>
        <v/>
      </c>
      <c r="D7560" s="9" t="str">
        <f>IF(ISERROR(VLOOKUP(A7560,'entry data'!B:C,2,0)),"",VLOOKUP(A7560,'entry data'!B:C,2,0))</f>
        <v/>
      </c>
      <c r="E7560" s="9" t="str">
        <f>IF(ISERROR(VLOOKUP(A7560,'entry data'!B:E,4,0)),"",VLOOKUP(A7560,'entry data'!B:E,4,0))</f>
        <v/>
      </c>
      <c r="F7560" s="11" t="str">
        <f>IF(A7560="","",IF(ISERROR(VLOOKUP(A7560,'entry data'!B:F,5,0)),"",VLOOKUP(A7560,'entry data'!B:F,5,0)))</f>
        <v/>
      </c>
      <c r="G7560" s="12" t="str">
        <f>IF(A7560="","",IF(ISERROR(VLOOKUP(A7560,'entry data'!B:I,8,0)),"",VLOOKUP(A7560,'entry data'!B:I,7,0)))</f>
        <v/>
      </c>
      <c r="H7560" s="13" t="str">
        <f>IF(A7560="","",IF(B7560=1,VLOOKUP(A7560,'entry data'!B:D,3,0),I7559))</f>
        <v/>
      </c>
      <c r="I7560" s="14" t="str">
        <f>IF(A7560="","",IF(E7560="weekly",7,IF(E7560="fortnightly",14,IF(E7560="monthly",DATE(IF(MONTH(H7560)=12,YEAR(H7560)+1,YEAR(H7560)),VLOOKUP(MONTH(H7560),index!$D$2:$G$13,2,0),DAY(H7560)),
IF(E7560="quarterly",DATE(IF(MONTH(H7560)&gt;=10,YEAR(H7560)+1,YEAR(H7560)),VLOOKUP(MONTH(H7560),index!$D$2:$G$13,3,0),DAY(H7560)),
IF(E7560="halfyearly",DATE(IF(MONTH(H7560)&gt;=7,YEAR(H7560)+1,YEAR(H7560)),VLOOKUP(MONTH(H7560),index!$D$2:$G$13,4,0),DAY(H7560)),
DATE(YEAR(H7560)+1,MONTH(H7560),DAY(H7560)))))-H7560))+H7560)</f>
        <v/>
      </c>
      <c r="J7560" s="9" t="str">
        <f t="shared" si="724"/>
        <v/>
      </c>
      <c r="K7560" s="11" t="str">
        <f t="shared" si="725"/>
        <v/>
      </c>
      <c r="L7560" s="11" t="str">
        <f t="shared" si="726"/>
        <v/>
      </c>
      <c r="M7560" s="11" t="str">
        <f>IF(A7560="","",VLOOKUP(E7560,index!$A$1:$B$6,2,0)*K7560*G7560)</f>
        <v/>
      </c>
      <c r="N7560" s="11" t="str">
        <f>IF(A7560="","",-PMT(G7560*VLOOKUP(E7560,index!$A$1:$B$6,2,0),C7560,F7560,0,0))</f>
        <v/>
      </c>
      <c r="O7560" s="11" t="str">
        <f t="shared" si="727"/>
        <v/>
      </c>
      <c r="P7560" s="11" t="str">
        <f t="shared" si="728"/>
        <v/>
      </c>
    </row>
    <row r="7561" spans="1:16" x14ac:dyDescent="0.25">
      <c r="A7561" s="9" t="str">
        <f>IF(A7560="","",IF(B7560&lt;C7560,A7560,IF(A7560=MAX('entry data'!$B$8:$B$507),"",A7560+1)))</f>
        <v/>
      </c>
      <c r="B7561" s="9" t="str">
        <f t="shared" si="723"/>
        <v/>
      </c>
      <c r="C7561" s="9" t="str">
        <f>IF(ISERROR(VLOOKUP(A7561,'entry data'!B:G,6,0)),"",VLOOKUP(A7561,'entry data'!B:G,6,0))</f>
        <v/>
      </c>
      <c r="D7561" s="9" t="str">
        <f>IF(ISERROR(VLOOKUP(A7561,'entry data'!B:C,2,0)),"",VLOOKUP(A7561,'entry data'!B:C,2,0))</f>
        <v/>
      </c>
      <c r="E7561" s="9" t="str">
        <f>IF(ISERROR(VLOOKUP(A7561,'entry data'!B:E,4,0)),"",VLOOKUP(A7561,'entry data'!B:E,4,0))</f>
        <v/>
      </c>
      <c r="F7561" s="11" t="str">
        <f>IF(A7561="","",IF(ISERROR(VLOOKUP(A7561,'entry data'!B:F,5,0)),"",VLOOKUP(A7561,'entry data'!B:F,5,0)))</f>
        <v/>
      </c>
      <c r="G7561" s="12" t="str">
        <f>IF(A7561="","",IF(ISERROR(VLOOKUP(A7561,'entry data'!B:I,8,0)),"",VLOOKUP(A7561,'entry data'!B:I,7,0)))</f>
        <v/>
      </c>
      <c r="H7561" s="13" t="str">
        <f>IF(A7561="","",IF(B7561=1,VLOOKUP(A7561,'entry data'!B:D,3,0),I7560))</f>
        <v/>
      </c>
      <c r="I7561" s="14" t="str">
        <f>IF(A7561="","",IF(E7561="weekly",7,IF(E7561="fortnightly",14,IF(E7561="monthly",DATE(IF(MONTH(H7561)=12,YEAR(H7561)+1,YEAR(H7561)),VLOOKUP(MONTH(H7561),index!$D$2:$G$13,2,0),DAY(H7561)),
IF(E7561="quarterly",DATE(IF(MONTH(H7561)&gt;=10,YEAR(H7561)+1,YEAR(H7561)),VLOOKUP(MONTH(H7561),index!$D$2:$G$13,3,0),DAY(H7561)),
IF(E7561="halfyearly",DATE(IF(MONTH(H7561)&gt;=7,YEAR(H7561)+1,YEAR(H7561)),VLOOKUP(MONTH(H7561),index!$D$2:$G$13,4,0),DAY(H7561)),
DATE(YEAR(H7561)+1,MONTH(H7561),DAY(H7561)))))-H7561))+H7561)</f>
        <v/>
      </c>
      <c r="J7561" s="9" t="str">
        <f t="shared" si="724"/>
        <v/>
      </c>
      <c r="K7561" s="11" t="str">
        <f t="shared" si="725"/>
        <v/>
      </c>
      <c r="L7561" s="11" t="str">
        <f t="shared" si="726"/>
        <v/>
      </c>
      <c r="M7561" s="11" t="str">
        <f>IF(A7561="","",VLOOKUP(E7561,index!$A$1:$B$6,2,0)*K7561*G7561)</f>
        <v/>
      </c>
      <c r="N7561" s="11" t="str">
        <f>IF(A7561="","",-PMT(G7561*VLOOKUP(E7561,index!$A$1:$B$6,2,0),C7561,F7561,0,0))</f>
        <v/>
      </c>
      <c r="O7561" s="11" t="str">
        <f t="shared" si="727"/>
        <v/>
      </c>
      <c r="P7561" s="11" t="str">
        <f t="shared" si="728"/>
        <v/>
      </c>
    </row>
    <row r="7562" spans="1:16" x14ac:dyDescent="0.25">
      <c r="A7562" s="9" t="str">
        <f>IF(A7561="","",IF(B7561&lt;C7561,A7561,IF(A7561=MAX('entry data'!$B$8:$B$507),"",A7561+1)))</f>
        <v/>
      </c>
      <c r="B7562" s="9" t="str">
        <f t="shared" si="723"/>
        <v/>
      </c>
      <c r="C7562" s="9" t="str">
        <f>IF(ISERROR(VLOOKUP(A7562,'entry data'!B:G,6,0)),"",VLOOKUP(A7562,'entry data'!B:G,6,0))</f>
        <v/>
      </c>
      <c r="D7562" s="9" t="str">
        <f>IF(ISERROR(VLOOKUP(A7562,'entry data'!B:C,2,0)),"",VLOOKUP(A7562,'entry data'!B:C,2,0))</f>
        <v/>
      </c>
      <c r="E7562" s="9" t="str">
        <f>IF(ISERROR(VLOOKUP(A7562,'entry data'!B:E,4,0)),"",VLOOKUP(A7562,'entry data'!B:E,4,0))</f>
        <v/>
      </c>
      <c r="F7562" s="11" t="str">
        <f>IF(A7562="","",IF(ISERROR(VLOOKUP(A7562,'entry data'!B:F,5,0)),"",VLOOKUP(A7562,'entry data'!B:F,5,0)))</f>
        <v/>
      </c>
      <c r="G7562" s="12" t="str">
        <f>IF(A7562="","",IF(ISERROR(VLOOKUP(A7562,'entry data'!B:I,8,0)),"",VLOOKUP(A7562,'entry data'!B:I,7,0)))</f>
        <v/>
      </c>
      <c r="H7562" s="13" t="str">
        <f>IF(A7562="","",IF(B7562=1,VLOOKUP(A7562,'entry data'!B:D,3,0),I7561))</f>
        <v/>
      </c>
      <c r="I7562" s="14" t="str">
        <f>IF(A7562="","",IF(E7562="weekly",7,IF(E7562="fortnightly",14,IF(E7562="monthly",DATE(IF(MONTH(H7562)=12,YEAR(H7562)+1,YEAR(H7562)),VLOOKUP(MONTH(H7562),index!$D$2:$G$13,2,0),DAY(H7562)),
IF(E7562="quarterly",DATE(IF(MONTH(H7562)&gt;=10,YEAR(H7562)+1,YEAR(H7562)),VLOOKUP(MONTH(H7562),index!$D$2:$G$13,3,0),DAY(H7562)),
IF(E7562="halfyearly",DATE(IF(MONTH(H7562)&gt;=7,YEAR(H7562)+1,YEAR(H7562)),VLOOKUP(MONTH(H7562),index!$D$2:$G$13,4,0),DAY(H7562)),
DATE(YEAR(H7562)+1,MONTH(H7562),DAY(H7562)))))-H7562))+H7562)</f>
        <v/>
      </c>
      <c r="J7562" s="9" t="str">
        <f t="shared" si="724"/>
        <v/>
      </c>
      <c r="K7562" s="11" t="str">
        <f t="shared" si="725"/>
        <v/>
      </c>
      <c r="L7562" s="11" t="str">
        <f t="shared" si="726"/>
        <v/>
      </c>
      <c r="M7562" s="11" t="str">
        <f>IF(A7562="","",VLOOKUP(E7562,index!$A$1:$B$6,2,0)*K7562*G7562)</f>
        <v/>
      </c>
      <c r="N7562" s="11" t="str">
        <f>IF(A7562="","",-PMT(G7562*VLOOKUP(E7562,index!$A$1:$B$6,2,0),C7562,F7562,0,0))</f>
        <v/>
      </c>
      <c r="O7562" s="11" t="str">
        <f t="shared" si="727"/>
        <v/>
      </c>
      <c r="P7562" s="11" t="str">
        <f t="shared" si="728"/>
        <v/>
      </c>
    </row>
    <row r="7563" spans="1:16" x14ac:dyDescent="0.25">
      <c r="A7563" s="9" t="str">
        <f>IF(A7562="","",IF(B7562&lt;C7562,A7562,IF(A7562=MAX('entry data'!$B$8:$B$507),"",A7562+1)))</f>
        <v/>
      </c>
      <c r="B7563" s="9" t="str">
        <f t="shared" si="723"/>
        <v/>
      </c>
      <c r="C7563" s="9" t="str">
        <f>IF(ISERROR(VLOOKUP(A7563,'entry data'!B:G,6,0)),"",VLOOKUP(A7563,'entry data'!B:G,6,0))</f>
        <v/>
      </c>
      <c r="D7563" s="9" t="str">
        <f>IF(ISERROR(VLOOKUP(A7563,'entry data'!B:C,2,0)),"",VLOOKUP(A7563,'entry data'!B:C,2,0))</f>
        <v/>
      </c>
      <c r="E7563" s="9" t="str">
        <f>IF(ISERROR(VLOOKUP(A7563,'entry data'!B:E,4,0)),"",VLOOKUP(A7563,'entry data'!B:E,4,0))</f>
        <v/>
      </c>
      <c r="F7563" s="11" t="str">
        <f>IF(A7563="","",IF(ISERROR(VLOOKUP(A7563,'entry data'!B:F,5,0)),"",VLOOKUP(A7563,'entry data'!B:F,5,0)))</f>
        <v/>
      </c>
      <c r="G7563" s="12" t="str">
        <f>IF(A7563="","",IF(ISERROR(VLOOKUP(A7563,'entry data'!B:I,8,0)),"",VLOOKUP(A7563,'entry data'!B:I,7,0)))</f>
        <v/>
      </c>
      <c r="H7563" s="13" t="str">
        <f>IF(A7563="","",IF(B7563=1,VLOOKUP(A7563,'entry data'!B:D,3,0),I7562))</f>
        <v/>
      </c>
      <c r="I7563" s="14" t="str">
        <f>IF(A7563="","",IF(E7563="weekly",7,IF(E7563="fortnightly",14,IF(E7563="monthly",DATE(IF(MONTH(H7563)=12,YEAR(H7563)+1,YEAR(H7563)),VLOOKUP(MONTH(H7563),index!$D$2:$G$13,2,0),DAY(H7563)),
IF(E7563="quarterly",DATE(IF(MONTH(H7563)&gt;=10,YEAR(H7563)+1,YEAR(H7563)),VLOOKUP(MONTH(H7563),index!$D$2:$G$13,3,0),DAY(H7563)),
IF(E7563="halfyearly",DATE(IF(MONTH(H7563)&gt;=7,YEAR(H7563)+1,YEAR(H7563)),VLOOKUP(MONTH(H7563),index!$D$2:$G$13,4,0),DAY(H7563)),
DATE(YEAR(H7563)+1,MONTH(H7563),DAY(H7563)))))-H7563))+H7563)</f>
        <v/>
      </c>
      <c r="J7563" s="9" t="str">
        <f t="shared" si="724"/>
        <v/>
      </c>
      <c r="K7563" s="11" t="str">
        <f t="shared" si="725"/>
        <v/>
      </c>
      <c r="L7563" s="11" t="str">
        <f t="shared" si="726"/>
        <v/>
      </c>
      <c r="M7563" s="11" t="str">
        <f>IF(A7563="","",VLOOKUP(E7563,index!$A$1:$B$6,2,0)*K7563*G7563)</f>
        <v/>
      </c>
      <c r="N7563" s="11" t="str">
        <f>IF(A7563="","",-PMT(G7563*VLOOKUP(E7563,index!$A$1:$B$6,2,0),C7563,F7563,0,0))</f>
        <v/>
      </c>
      <c r="O7563" s="11" t="str">
        <f t="shared" si="727"/>
        <v/>
      </c>
      <c r="P7563" s="11" t="str">
        <f t="shared" si="728"/>
        <v/>
      </c>
    </row>
    <row r="7564" spans="1:16" x14ac:dyDescent="0.25">
      <c r="A7564" s="9" t="str">
        <f>IF(A7563="","",IF(B7563&lt;C7563,A7563,IF(A7563=MAX('entry data'!$B$8:$B$507),"",A7563+1)))</f>
        <v/>
      </c>
      <c r="B7564" s="9" t="str">
        <f t="shared" si="723"/>
        <v/>
      </c>
      <c r="C7564" s="9" t="str">
        <f>IF(ISERROR(VLOOKUP(A7564,'entry data'!B:G,6,0)),"",VLOOKUP(A7564,'entry data'!B:G,6,0))</f>
        <v/>
      </c>
      <c r="D7564" s="9" t="str">
        <f>IF(ISERROR(VLOOKUP(A7564,'entry data'!B:C,2,0)),"",VLOOKUP(A7564,'entry data'!B:C,2,0))</f>
        <v/>
      </c>
      <c r="E7564" s="9" t="str">
        <f>IF(ISERROR(VLOOKUP(A7564,'entry data'!B:E,4,0)),"",VLOOKUP(A7564,'entry data'!B:E,4,0))</f>
        <v/>
      </c>
      <c r="F7564" s="11" t="str">
        <f>IF(A7564="","",IF(ISERROR(VLOOKUP(A7564,'entry data'!B:F,5,0)),"",VLOOKUP(A7564,'entry data'!B:F,5,0)))</f>
        <v/>
      </c>
      <c r="G7564" s="12" t="str">
        <f>IF(A7564="","",IF(ISERROR(VLOOKUP(A7564,'entry data'!B:I,8,0)),"",VLOOKUP(A7564,'entry data'!B:I,7,0)))</f>
        <v/>
      </c>
      <c r="H7564" s="13" t="str">
        <f>IF(A7564="","",IF(B7564=1,VLOOKUP(A7564,'entry data'!B:D,3,0),I7563))</f>
        <v/>
      </c>
      <c r="I7564" s="14" t="str">
        <f>IF(A7564="","",IF(E7564="weekly",7,IF(E7564="fortnightly",14,IF(E7564="monthly",DATE(IF(MONTH(H7564)=12,YEAR(H7564)+1,YEAR(H7564)),VLOOKUP(MONTH(H7564),index!$D$2:$G$13,2,0),DAY(H7564)),
IF(E7564="quarterly",DATE(IF(MONTH(H7564)&gt;=10,YEAR(H7564)+1,YEAR(H7564)),VLOOKUP(MONTH(H7564),index!$D$2:$G$13,3,0),DAY(H7564)),
IF(E7564="halfyearly",DATE(IF(MONTH(H7564)&gt;=7,YEAR(H7564)+1,YEAR(H7564)),VLOOKUP(MONTH(H7564),index!$D$2:$G$13,4,0),DAY(H7564)),
DATE(YEAR(H7564)+1,MONTH(H7564),DAY(H7564)))))-H7564))+H7564)</f>
        <v/>
      </c>
      <c r="J7564" s="9" t="str">
        <f t="shared" si="724"/>
        <v/>
      </c>
      <c r="K7564" s="11" t="str">
        <f t="shared" si="725"/>
        <v/>
      </c>
      <c r="L7564" s="11" t="str">
        <f t="shared" si="726"/>
        <v/>
      </c>
      <c r="M7564" s="11" t="str">
        <f>IF(A7564="","",VLOOKUP(E7564,index!$A$1:$B$6,2,0)*K7564*G7564)</f>
        <v/>
      </c>
      <c r="N7564" s="11" t="str">
        <f>IF(A7564="","",-PMT(G7564*VLOOKUP(E7564,index!$A$1:$B$6,2,0),C7564,F7564,0,0))</f>
        <v/>
      </c>
      <c r="O7564" s="11" t="str">
        <f t="shared" si="727"/>
        <v/>
      </c>
      <c r="P7564" s="11" t="str">
        <f t="shared" si="728"/>
        <v/>
      </c>
    </row>
    <row r="7565" spans="1:16" x14ac:dyDescent="0.25">
      <c r="A7565" s="9" t="str">
        <f>IF(A7564="","",IF(B7564&lt;C7564,A7564,IF(A7564=MAX('entry data'!$B$8:$B$507),"",A7564+1)))</f>
        <v/>
      </c>
      <c r="B7565" s="9" t="str">
        <f t="shared" si="723"/>
        <v/>
      </c>
      <c r="C7565" s="9" t="str">
        <f>IF(ISERROR(VLOOKUP(A7565,'entry data'!B:G,6,0)),"",VLOOKUP(A7565,'entry data'!B:G,6,0))</f>
        <v/>
      </c>
      <c r="D7565" s="9" t="str">
        <f>IF(ISERROR(VLOOKUP(A7565,'entry data'!B:C,2,0)),"",VLOOKUP(A7565,'entry data'!B:C,2,0))</f>
        <v/>
      </c>
      <c r="E7565" s="9" t="str">
        <f>IF(ISERROR(VLOOKUP(A7565,'entry data'!B:E,4,0)),"",VLOOKUP(A7565,'entry data'!B:E,4,0))</f>
        <v/>
      </c>
      <c r="F7565" s="11" t="str">
        <f>IF(A7565="","",IF(ISERROR(VLOOKUP(A7565,'entry data'!B:F,5,0)),"",VLOOKUP(A7565,'entry data'!B:F,5,0)))</f>
        <v/>
      </c>
      <c r="G7565" s="12" t="str">
        <f>IF(A7565="","",IF(ISERROR(VLOOKUP(A7565,'entry data'!B:I,8,0)),"",VLOOKUP(A7565,'entry data'!B:I,7,0)))</f>
        <v/>
      </c>
      <c r="H7565" s="13" t="str">
        <f>IF(A7565="","",IF(B7565=1,VLOOKUP(A7565,'entry data'!B:D,3,0),I7564))</f>
        <v/>
      </c>
      <c r="I7565" s="14" t="str">
        <f>IF(A7565="","",IF(E7565="weekly",7,IF(E7565="fortnightly",14,IF(E7565="monthly",DATE(IF(MONTH(H7565)=12,YEAR(H7565)+1,YEAR(H7565)),VLOOKUP(MONTH(H7565),index!$D$2:$G$13,2,0),DAY(H7565)),
IF(E7565="quarterly",DATE(IF(MONTH(H7565)&gt;=10,YEAR(H7565)+1,YEAR(H7565)),VLOOKUP(MONTH(H7565),index!$D$2:$G$13,3,0),DAY(H7565)),
IF(E7565="halfyearly",DATE(IF(MONTH(H7565)&gt;=7,YEAR(H7565)+1,YEAR(H7565)),VLOOKUP(MONTH(H7565),index!$D$2:$G$13,4,0),DAY(H7565)),
DATE(YEAR(H7565)+1,MONTH(H7565),DAY(H7565)))))-H7565))+H7565)</f>
        <v/>
      </c>
      <c r="J7565" s="9" t="str">
        <f t="shared" si="724"/>
        <v/>
      </c>
      <c r="K7565" s="11" t="str">
        <f t="shared" si="725"/>
        <v/>
      </c>
      <c r="L7565" s="11" t="str">
        <f t="shared" si="726"/>
        <v/>
      </c>
      <c r="M7565" s="11" t="str">
        <f>IF(A7565="","",VLOOKUP(E7565,index!$A$1:$B$6,2,0)*K7565*G7565)</f>
        <v/>
      </c>
      <c r="N7565" s="11" t="str">
        <f>IF(A7565="","",-PMT(G7565*VLOOKUP(E7565,index!$A$1:$B$6,2,0),C7565,F7565,0,0))</f>
        <v/>
      </c>
      <c r="O7565" s="11" t="str">
        <f t="shared" si="727"/>
        <v/>
      </c>
      <c r="P7565" s="11" t="str">
        <f t="shared" si="728"/>
        <v/>
      </c>
    </row>
    <row r="7566" spans="1:16" x14ac:dyDescent="0.25">
      <c r="A7566" s="9" t="str">
        <f>IF(A7565="","",IF(B7565&lt;C7565,A7565,IF(A7565=MAX('entry data'!$B$8:$B$507),"",A7565+1)))</f>
        <v/>
      </c>
      <c r="B7566" s="9" t="str">
        <f t="shared" si="723"/>
        <v/>
      </c>
      <c r="C7566" s="9" t="str">
        <f>IF(ISERROR(VLOOKUP(A7566,'entry data'!B:G,6,0)),"",VLOOKUP(A7566,'entry data'!B:G,6,0))</f>
        <v/>
      </c>
      <c r="D7566" s="9" t="str">
        <f>IF(ISERROR(VLOOKUP(A7566,'entry data'!B:C,2,0)),"",VLOOKUP(A7566,'entry data'!B:C,2,0))</f>
        <v/>
      </c>
      <c r="E7566" s="9" t="str">
        <f>IF(ISERROR(VLOOKUP(A7566,'entry data'!B:E,4,0)),"",VLOOKUP(A7566,'entry data'!B:E,4,0))</f>
        <v/>
      </c>
      <c r="F7566" s="11" t="str">
        <f>IF(A7566="","",IF(ISERROR(VLOOKUP(A7566,'entry data'!B:F,5,0)),"",VLOOKUP(A7566,'entry data'!B:F,5,0)))</f>
        <v/>
      </c>
      <c r="G7566" s="12" t="str">
        <f>IF(A7566="","",IF(ISERROR(VLOOKUP(A7566,'entry data'!B:I,8,0)),"",VLOOKUP(A7566,'entry data'!B:I,7,0)))</f>
        <v/>
      </c>
      <c r="H7566" s="13" t="str">
        <f>IF(A7566="","",IF(B7566=1,VLOOKUP(A7566,'entry data'!B:D,3,0),I7565))</f>
        <v/>
      </c>
      <c r="I7566" s="14" t="str">
        <f>IF(A7566="","",IF(E7566="weekly",7,IF(E7566="fortnightly",14,IF(E7566="monthly",DATE(IF(MONTH(H7566)=12,YEAR(H7566)+1,YEAR(H7566)),VLOOKUP(MONTH(H7566),index!$D$2:$G$13,2,0),DAY(H7566)),
IF(E7566="quarterly",DATE(IF(MONTH(H7566)&gt;=10,YEAR(H7566)+1,YEAR(H7566)),VLOOKUP(MONTH(H7566),index!$D$2:$G$13,3,0),DAY(H7566)),
IF(E7566="halfyearly",DATE(IF(MONTH(H7566)&gt;=7,YEAR(H7566)+1,YEAR(H7566)),VLOOKUP(MONTH(H7566),index!$D$2:$G$13,4,0),DAY(H7566)),
DATE(YEAR(H7566)+1,MONTH(H7566),DAY(H7566)))))-H7566))+H7566)</f>
        <v/>
      </c>
      <c r="J7566" s="9" t="str">
        <f t="shared" si="724"/>
        <v/>
      </c>
      <c r="K7566" s="11" t="str">
        <f t="shared" si="725"/>
        <v/>
      </c>
      <c r="L7566" s="11" t="str">
        <f t="shared" si="726"/>
        <v/>
      </c>
      <c r="M7566" s="11" t="str">
        <f>IF(A7566="","",VLOOKUP(E7566,index!$A$1:$B$6,2,0)*K7566*G7566)</f>
        <v/>
      </c>
      <c r="N7566" s="11" t="str">
        <f>IF(A7566="","",-PMT(G7566*VLOOKUP(E7566,index!$A$1:$B$6,2,0),C7566,F7566,0,0))</f>
        <v/>
      </c>
      <c r="O7566" s="11" t="str">
        <f t="shared" si="727"/>
        <v/>
      </c>
      <c r="P7566" s="11" t="str">
        <f t="shared" si="728"/>
        <v/>
      </c>
    </row>
    <row r="7567" spans="1:16" x14ac:dyDescent="0.25">
      <c r="A7567" s="9" t="str">
        <f>IF(A7566="","",IF(B7566&lt;C7566,A7566,IF(A7566=MAX('entry data'!$B$8:$B$507),"",A7566+1)))</f>
        <v/>
      </c>
      <c r="B7567" s="9" t="str">
        <f t="shared" si="723"/>
        <v/>
      </c>
      <c r="C7567" s="9" t="str">
        <f>IF(ISERROR(VLOOKUP(A7567,'entry data'!B:G,6,0)),"",VLOOKUP(A7567,'entry data'!B:G,6,0))</f>
        <v/>
      </c>
      <c r="D7567" s="9" t="str">
        <f>IF(ISERROR(VLOOKUP(A7567,'entry data'!B:C,2,0)),"",VLOOKUP(A7567,'entry data'!B:C,2,0))</f>
        <v/>
      </c>
      <c r="E7567" s="9" t="str">
        <f>IF(ISERROR(VLOOKUP(A7567,'entry data'!B:E,4,0)),"",VLOOKUP(A7567,'entry data'!B:E,4,0))</f>
        <v/>
      </c>
      <c r="F7567" s="11" t="str">
        <f>IF(A7567="","",IF(ISERROR(VLOOKUP(A7567,'entry data'!B:F,5,0)),"",VLOOKUP(A7567,'entry data'!B:F,5,0)))</f>
        <v/>
      </c>
      <c r="G7567" s="12" t="str">
        <f>IF(A7567="","",IF(ISERROR(VLOOKUP(A7567,'entry data'!B:I,8,0)),"",VLOOKUP(A7567,'entry data'!B:I,7,0)))</f>
        <v/>
      </c>
      <c r="H7567" s="13" t="str">
        <f>IF(A7567="","",IF(B7567=1,VLOOKUP(A7567,'entry data'!B:D,3,0),I7566))</f>
        <v/>
      </c>
      <c r="I7567" s="14" t="str">
        <f>IF(A7567="","",IF(E7567="weekly",7,IF(E7567="fortnightly",14,IF(E7567="monthly",DATE(IF(MONTH(H7567)=12,YEAR(H7567)+1,YEAR(H7567)),VLOOKUP(MONTH(H7567),index!$D$2:$G$13,2,0),DAY(H7567)),
IF(E7567="quarterly",DATE(IF(MONTH(H7567)&gt;=10,YEAR(H7567)+1,YEAR(H7567)),VLOOKUP(MONTH(H7567),index!$D$2:$G$13,3,0),DAY(H7567)),
IF(E7567="halfyearly",DATE(IF(MONTH(H7567)&gt;=7,YEAR(H7567)+1,YEAR(H7567)),VLOOKUP(MONTH(H7567),index!$D$2:$G$13,4,0),DAY(H7567)),
DATE(YEAR(H7567)+1,MONTH(H7567),DAY(H7567)))))-H7567))+H7567)</f>
        <v/>
      </c>
      <c r="J7567" s="9" t="str">
        <f t="shared" si="724"/>
        <v/>
      </c>
      <c r="K7567" s="11" t="str">
        <f t="shared" si="725"/>
        <v/>
      </c>
      <c r="L7567" s="11" t="str">
        <f t="shared" si="726"/>
        <v/>
      </c>
      <c r="M7567" s="11" t="str">
        <f>IF(A7567="","",VLOOKUP(E7567,index!$A$1:$B$6,2,0)*K7567*G7567)</f>
        <v/>
      </c>
      <c r="N7567" s="11" t="str">
        <f>IF(A7567="","",-PMT(G7567*VLOOKUP(E7567,index!$A$1:$B$6,2,0),C7567,F7567,0,0))</f>
        <v/>
      </c>
      <c r="O7567" s="11" t="str">
        <f t="shared" si="727"/>
        <v/>
      </c>
      <c r="P7567" s="11" t="str">
        <f t="shared" si="728"/>
        <v/>
      </c>
    </row>
    <row r="7568" spans="1:16" x14ac:dyDescent="0.25">
      <c r="A7568" s="9" t="str">
        <f>IF(A7567="","",IF(B7567&lt;C7567,A7567,IF(A7567=MAX('entry data'!$B$8:$B$507),"",A7567+1)))</f>
        <v/>
      </c>
      <c r="B7568" s="9" t="str">
        <f t="shared" si="723"/>
        <v/>
      </c>
      <c r="C7568" s="9" t="str">
        <f>IF(ISERROR(VLOOKUP(A7568,'entry data'!B:G,6,0)),"",VLOOKUP(A7568,'entry data'!B:G,6,0))</f>
        <v/>
      </c>
      <c r="D7568" s="9" t="str">
        <f>IF(ISERROR(VLOOKUP(A7568,'entry data'!B:C,2,0)),"",VLOOKUP(A7568,'entry data'!B:C,2,0))</f>
        <v/>
      </c>
      <c r="E7568" s="9" t="str">
        <f>IF(ISERROR(VLOOKUP(A7568,'entry data'!B:E,4,0)),"",VLOOKUP(A7568,'entry data'!B:E,4,0))</f>
        <v/>
      </c>
      <c r="F7568" s="11" t="str">
        <f>IF(A7568="","",IF(ISERROR(VLOOKUP(A7568,'entry data'!B:F,5,0)),"",VLOOKUP(A7568,'entry data'!B:F,5,0)))</f>
        <v/>
      </c>
      <c r="G7568" s="12" t="str">
        <f>IF(A7568="","",IF(ISERROR(VLOOKUP(A7568,'entry data'!B:I,8,0)),"",VLOOKUP(A7568,'entry data'!B:I,7,0)))</f>
        <v/>
      </c>
      <c r="H7568" s="13" t="str">
        <f>IF(A7568="","",IF(B7568=1,VLOOKUP(A7568,'entry data'!B:D,3,0),I7567))</f>
        <v/>
      </c>
      <c r="I7568" s="14" t="str">
        <f>IF(A7568="","",IF(E7568="weekly",7,IF(E7568="fortnightly",14,IF(E7568="monthly",DATE(IF(MONTH(H7568)=12,YEAR(H7568)+1,YEAR(H7568)),VLOOKUP(MONTH(H7568),index!$D$2:$G$13,2,0),DAY(H7568)),
IF(E7568="quarterly",DATE(IF(MONTH(H7568)&gt;=10,YEAR(H7568)+1,YEAR(H7568)),VLOOKUP(MONTH(H7568),index!$D$2:$G$13,3,0),DAY(H7568)),
IF(E7568="halfyearly",DATE(IF(MONTH(H7568)&gt;=7,YEAR(H7568)+1,YEAR(H7568)),VLOOKUP(MONTH(H7568),index!$D$2:$G$13,4,0),DAY(H7568)),
DATE(YEAR(H7568)+1,MONTH(H7568),DAY(H7568)))))-H7568))+H7568)</f>
        <v/>
      </c>
      <c r="J7568" s="9" t="str">
        <f t="shared" si="724"/>
        <v/>
      </c>
      <c r="K7568" s="11" t="str">
        <f t="shared" si="725"/>
        <v/>
      </c>
      <c r="L7568" s="11" t="str">
        <f t="shared" si="726"/>
        <v/>
      </c>
      <c r="M7568" s="11" t="str">
        <f>IF(A7568="","",VLOOKUP(E7568,index!$A$1:$B$6,2,0)*K7568*G7568)</f>
        <v/>
      </c>
      <c r="N7568" s="11" t="str">
        <f>IF(A7568="","",-PMT(G7568*VLOOKUP(E7568,index!$A$1:$B$6,2,0),C7568,F7568,0,0))</f>
        <v/>
      </c>
      <c r="O7568" s="11" t="str">
        <f t="shared" si="727"/>
        <v/>
      </c>
      <c r="P7568" s="11" t="str">
        <f t="shared" si="728"/>
        <v/>
      </c>
    </row>
    <row r="7569" spans="1:16" x14ac:dyDescent="0.25">
      <c r="A7569" s="9" t="str">
        <f>IF(A7568="","",IF(B7568&lt;C7568,A7568,IF(A7568=MAX('entry data'!$B$8:$B$507),"",A7568+1)))</f>
        <v/>
      </c>
      <c r="B7569" s="9" t="str">
        <f t="shared" si="723"/>
        <v/>
      </c>
      <c r="C7569" s="9" t="str">
        <f>IF(ISERROR(VLOOKUP(A7569,'entry data'!B:G,6,0)),"",VLOOKUP(A7569,'entry data'!B:G,6,0))</f>
        <v/>
      </c>
      <c r="D7569" s="9" t="str">
        <f>IF(ISERROR(VLOOKUP(A7569,'entry data'!B:C,2,0)),"",VLOOKUP(A7569,'entry data'!B:C,2,0))</f>
        <v/>
      </c>
      <c r="E7569" s="9" t="str">
        <f>IF(ISERROR(VLOOKUP(A7569,'entry data'!B:E,4,0)),"",VLOOKUP(A7569,'entry data'!B:E,4,0))</f>
        <v/>
      </c>
      <c r="F7569" s="11" t="str">
        <f>IF(A7569="","",IF(ISERROR(VLOOKUP(A7569,'entry data'!B:F,5,0)),"",VLOOKUP(A7569,'entry data'!B:F,5,0)))</f>
        <v/>
      </c>
      <c r="G7569" s="12" t="str">
        <f>IF(A7569="","",IF(ISERROR(VLOOKUP(A7569,'entry data'!B:I,8,0)),"",VLOOKUP(A7569,'entry data'!B:I,7,0)))</f>
        <v/>
      </c>
      <c r="H7569" s="13" t="str">
        <f>IF(A7569="","",IF(B7569=1,VLOOKUP(A7569,'entry data'!B:D,3,0),I7568))</f>
        <v/>
      </c>
      <c r="I7569" s="14" t="str">
        <f>IF(A7569="","",IF(E7569="weekly",7,IF(E7569="fortnightly",14,IF(E7569="monthly",DATE(IF(MONTH(H7569)=12,YEAR(H7569)+1,YEAR(H7569)),VLOOKUP(MONTH(H7569),index!$D$2:$G$13,2,0),DAY(H7569)),
IF(E7569="quarterly",DATE(IF(MONTH(H7569)&gt;=10,YEAR(H7569)+1,YEAR(H7569)),VLOOKUP(MONTH(H7569),index!$D$2:$G$13,3,0),DAY(H7569)),
IF(E7569="halfyearly",DATE(IF(MONTH(H7569)&gt;=7,YEAR(H7569)+1,YEAR(H7569)),VLOOKUP(MONTH(H7569),index!$D$2:$G$13,4,0),DAY(H7569)),
DATE(YEAR(H7569)+1,MONTH(H7569),DAY(H7569)))))-H7569))+H7569)</f>
        <v/>
      </c>
      <c r="J7569" s="9" t="str">
        <f t="shared" si="724"/>
        <v/>
      </c>
      <c r="K7569" s="11" t="str">
        <f t="shared" si="725"/>
        <v/>
      </c>
      <c r="L7569" s="11" t="str">
        <f t="shared" si="726"/>
        <v/>
      </c>
      <c r="M7569" s="11" t="str">
        <f>IF(A7569="","",VLOOKUP(E7569,index!$A$1:$B$6,2,0)*K7569*G7569)</f>
        <v/>
      </c>
      <c r="N7569" s="11" t="str">
        <f>IF(A7569="","",-PMT(G7569*VLOOKUP(E7569,index!$A$1:$B$6,2,0),C7569,F7569,0,0))</f>
        <v/>
      </c>
      <c r="O7569" s="11" t="str">
        <f t="shared" si="727"/>
        <v/>
      </c>
      <c r="P7569" s="11" t="str">
        <f t="shared" si="728"/>
        <v/>
      </c>
    </row>
    <row r="7570" spans="1:16" x14ac:dyDescent="0.25">
      <c r="A7570" s="9" t="str">
        <f>IF(A7569="","",IF(B7569&lt;C7569,A7569,IF(A7569=MAX('entry data'!$B$8:$B$507),"",A7569+1)))</f>
        <v/>
      </c>
      <c r="B7570" s="9" t="str">
        <f t="shared" si="723"/>
        <v/>
      </c>
      <c r="C7570" s="9" t="str">
        <f>IF(ISERROR(VLOOKUP(A7570,'entry data'!B:G,6,0)),"",VLOOKUP(A7570,'entry data'!B:G,6,0))</f>
        <v/>
      </c>
      <c r="D7570" s="9" t="str">
        <f>IF(ISERROR(VLOOKUP(A7570,'entry data'!B:C,2,0)),"",VLOOKUP(A7570,'entry data'!B:C,2,0))</f>
        <v/>
      </c>
      <c r="E7570" s="9" t="str">
        <f>IF(ISERROR(VLOOKUP(A7570,'entry data'!B:E,4,0)),"",VLOOKUP(A7570,'entry data'!B:E,4,0))</f>
        <v/>
      </c>
      <c r="F7570" s="11" t="str">
        <f>IF(A7570="","",IF(ISERROR(VLOOKUP(A7570,'entry data'!B:F,5,0)),"",VLOOKUP(A7570,'entry data'!B:F,5,0)))</f>
        <v/>
      </c>
      <c r="G7570" s="12" t="str">
        <f>IF(A7570="","",IF(ISERROR(VLOOKUP(A7570,'entry data'!B:I,8,0)),"",VLOOKUP(A7570,'entry data'!B:I,7,0)))</f>
        <v/>
      </c>
      <c r="H7570" s="13" t="str">
        <f>IF(A7570="","",IF(B7570=1,VLOOKUP(A7570,'entry data'!B:D,3,0),I7569))</f>
        <v/>
      </c>
      <c r="I7570" s="14" t="str">
        <f>IF(A7570="","",IF(E7570="weekly",7,IF(E7570="fortnightly",14,IF(E7570="monthly",DATE(IF(MONTH(H7570)=12,YEAR(H7570)+1,YEAR(H7570)),VLOOKUP(MONTH(H7570),index!$D$2:$G$13,2,0),DAY(H7570)),
IF(E7570="quarterly",DATE(IF(MONTH(H7570)&gt;=10,YEAR(H7570)+1,YEAR(H7570)),VLOOKUP(MONTH(H7570),index!$D$2:$G$13,3,0),DAY(H7570)),
IF(E7570="halfyearly",DATE(IF(MONTH(H7570)&gt;=7,YEAR(H7570)+1,YEAR(H7570)),VLOOKUP(MONTH(H7570),index!$D$2:$G$13,4,0),DAY(H7570)),
DATE(YEAR(H7570)+1,MONTH(H7570),DAY(H7570)))))-H7570))+H7570)</f>
        <v/>
      </c>
      <c r="J7570" s="9" t="str">
        <f t="shared" si="724"/>
        <v/>
      </c>
      <c r="K7570" s="11" t="str">
        <f t="shared" si="725"/>
        <v/>
      </c>
      <c r="L7570" s="11" t="str">
        <f t="shared" si="726"/>
        <v/>
      </c>
      <c r="M7570" s="11" t="str">
        <f>IF(A7570="","",VLOOKUP(E7570,index!$A$1:$B$6,2,0)*K7570*G7570)</f>
        <v/>
      </c>
      <c r="N7570" s="11" t="str">
        <f>IF(A7570="","",-PMT(G7570*VLOOKUP(E7570,index!$A$1:$B$6,2,0),C7570,F7570,0,0))</f>
        <v/>
      </c>
      <c r="O7570" s="11" t="str">
        <f t="shared" si="727"/>
        <v/>
      </c>
      <c r="P7570" s="11" t="str">
        <f t="shared" si="728"/>
        <v/>
      </c>
    </row>
    <row r="7571" spans="1:16" x14ac:dyDescent="0.25">
      <c r="A7571" s="9" t="str">
        <f>IF(A7570="","",IF(B7570&lt;C7570,A7570,IF(A7570=MAX('entry data'!$B$8:$B$507),"",A7570+1)))</f>
        <v/>
      </c>
      <c r="B7571" s="9" t="str">
        <f t="shared" si="723"/>
        <v/>
      </c>
      <c r="C7571" s="9" t="str">
        <f>IF(ISERROR(VLOOKUP(A7571,'entry data'!B:G,6,0)),"",VLOOKUP(A7571,'entry data'!B:G,6,0))</f>
        <v/>
      </c>
      <c r="D7571" s="9" t="str">
        <f>IF(ISERROR(VLOOKUP(A7571,'entry data'!B:C,2,0)),"",VLOOKUP(A7571,'entry data'!B:C,2,0))</f>
        <v/>
      </c>
      <c r="E7571" s="9" t="str">
        <f>IF(ISERROR(VLOOKUP(A7571,'entry data'!B:E,4,0)),"",VLOOKUP(A7571,'entry data'!B:E,4,0))</f>
        <v/>
      </c>
      <c r="F7571" s="11" t="str">
        <f>IF(A7571="","",IF(ISERROR(VLOOKUP(A7571,'entry data'!B:F,5,0)),"",VLOOKUP(A7571,'entry data'!B:F,5,0)))</f>
        <v/>
      </c>
      <c r="G7571" s="12" t="str">
        <f>IF(A7571="","",IF(ISERROR(VLOOKUP(A7571,'entry data'!B:I,8,0)),"",VLOOKUP(A7571,'entry data'!B:I,7,0)))</f>
        <v/>
      </c>
      <c r="H7571" s="13" t="str">
        <f>IF(A7571="","",IF(B7571=1,VLOOKUP(A7571,'entry data'!B:D,3,0),I7570))</f>
        <v/>
      </c>
      <c r="I7571" s="14" t="str">
        <f>IF(A7571="","",IF(E7571="weekly",7,IF(E7571="fortnightly",14,IF(E7571="monthly",DATE(IF(MONTH(H7571)=12,YEAR(H7571)+1,YEAR(H7571)),VLOOKUP(MONTH(H7571),index!$D$2:$G$13,2,0),DAY(H7571)),
IF(E7571="quarterly",DATE(IF(MONTH(H7571)&gt;=10,YEAR(H7571)+1,YEAR(H7571)),VLOOKUP(MONTH(H7571),index!$D$2:$G$13,3,0),DAY(H7571)),
IF(E7571="halfyearly",DATE(IF(MONTH(H7571)&gt;=7,YEAR(H7571)+1,YEAR(H7571)),VLOOKUP(MONTH(H7571),index!$D$2:$G$13,4,0),DAY(H7571)),
DATE(YEAR(H7571)+1,MONTH(H7571),DAY(H7571)))))-H7571))+H7571)</f>
        <v/>
      </c>
      <c r="J7571" s="9" t="str">
        <f t="shared" si="724"/>
        <v/>
      </c>
      <c r="K7571" s="11" t="str">
        <f t="shared" si="725"/>
        <v/>
      </c>
      <c r="L7571" s="11" t="str">
        <f t="shared" si="726"/>
        <v/>
      </c>
      <c r="M7571" s="11" t="str">
        <f>IF(A7571="","",VLOOKUP(E7571,index!$A$1:$B$6,2,0)*K7571*G7571)</f>
        <v/>
      </c>
      <c r="N7571" s="11" t="str">
        <f>IF(A7571="","",-PMT(G7571*VLOOKUP(E7571,index!$A$1:$B$6,2,0),C7571,F7571,0,0))</f>
        <v/>
      </c>
      <c r="O7571" s="11" t="str">
        <f t="shared" si="727"/>
        <v/>
      </c>
      <c r="P7571" s="11" t="str">
        <f t="shared" si="728"/>
        <v/>
      </c>
    </row>
    <row r="7572" spans="1:16" x14ac:dyDescent="0.25">
      <c r="A7572" s="9" t="str">
        <f>IF(A7571="","",IF(B7571&lt;C7571,A7571,IF(A7571=MAX('entry data'!$B$8:$B$507),"",A7571+1)))</f>
        <v/>
      </c>
      <c r="B7572" s="9" t="str">
        <f t="shared" si="723"/>
        <v/>
      </c>
      <c r="C7572" s="9" t="str">
        <f>IF(ISERROR(VLOOKUP(A7572,'entry data'!B:G,6,0)),"",VLOOKUP(A7572,'entry data'!B:G,6,0))</f>
        <v/>
      </c>
      <c r="D7572" s="9" t="str">
        <f>IF(ISERROR(VLOOKUP(A7572,'entry data'!B:C,2,0)),"",VLOOKUP(A7572,'entry data'!B:C,2,0))</f>
        <v/>
      </c>
      <c r="E7572" s="9" t="str">
        <f>IF(ISERROR(VLOOKUP(A7572,'entry data'!B:E,4,0)),"",VLOOKUP(A7572,'entry data'!B:E,4,0))</f>
        <v/>
      </c>
      <c r="F7572" s="11" t="str">
        <f>IF(A7572="","",IF(ISERROR(VLOOKUP(A7572,'entry data'!B:F,5,0)),"",VLOOKUP(A7572,'entry data'!B:F,5,0)))</f>
        <v/>
      </c>
      <c r="G7572" s="12" t="str">
        <f>IF(A7572="","",IF(ISERROR(VLOOKUP(A7572,'entry data'!B:I,8,0)),"",VLOOKUP(A7572,'entry data'!B:I,7,0)))</f>
        <v/>
      </c>
      <c r="H7572" s="13" t="str">
        <f>IF(A7572="","",IF(B7572=1,VLOOKUP(A7572,'entry data'!B:D,3,0),I7571))</f>
        <v/>
      </c>
      <c r="I7572" s="14" t="str">
        <f>IF(A7572="","",IF(E7572="weekly",7,IF(E7572="fortnightly",14,IF(E7572="monthly",DATE(IF(MONTH(H7572)=12,YEAR(H7572)+1,YEAR(H7572)),VLOOKUP(MONTH(H7572),index!$D$2:$G$13,2,0),DAY(H7572)),
IF(E7572="quarterly",DATE(IF(MONTH(H7572)&gt;=10,YEAR(H7572)+1,YEAR(H7572)),VLOOKUP(MONTH(H7572),index!$D$2:$G$13,3,0),DAY(H7572)),
IF(E7572="halfyearly",DATE(IF(MONTH(H7572)&gt;=7,YEAR(H7572)+1,YEAR(H7572)),VLOOKUP(MONTH(H7572),index!$D$2:$G$13,4,0),DAY(H7572)),
DATE(YEAR(H7572)+1,MONTH(H7572),DAY(H7572)))))-H7572))+H7572)</f>
        <v/>
      </c>
      <c r="J7572" s="9" t="str">
        <f t="shared" si="724"/>
        <v/>
      </c>
      <c r="K7572" s="11" t="str">
        <f t="shared" si="725"/>
        <v/>
      </c>
      <c r="L7572" s="11" t="str">
        <f t="shared" si="726"/>
        <v/>
      </c>
      <c r="M7572" s="11" t="str">
        <f>IF(A7572="","",VLOOKUP(E7572,index!$A$1:$B$6,2,0)*K7572*G7572)</f>
        <v/>
      </c>
      <c r="N7572" s="11" t="str">
        <f>IF(A7572="","",-PMT(G7572*VLOOKUP(E7572,index!$A$1:$B$6,2,0),C7572,F7572,0,0))</f>
        <v/>
      </c>
      <c r="O7572" s="11" t="str">
        <f t="shared" si="727"/>
        <v/>
      </c>
      <c r="P7572" s="11" t="str">
        <f t="shared" si="728"/>
        <v/>
      </c>
    </row>
    <row r="7573" spans="1:16" x14ac:dyDescent="0.25">
      <c r="A7573" s="9" t="str">
        <f>IF(A7572="","",IF(B7572&lt;C7572,A7572,IF(A7572=MAX('entry data'!$B$8:$B$507),"",A7572+1)))</f>
        <v/>
      </c>
      <c r="B7573" s="9" t="str">
        <f t="shared" si="723"/>
        <v/>
      </c>
      <c r="C7573" s="9" t="str">
        <f>IF(ISERROR(VLOOKUP(A7573,'entry data'!B:G,6,0)),"",VLOOKUP(A7573,'entry data'!B:G,6,0))</f>
        <v/>
      </c>
      <c r="D7573" s="9" t="str">
        <f>IF(ISERROR(VLOOKUP(A7573,'entry data'!B:C,2,0)),"",VLOOKUP(A7573,'entry data'!B:C,2,0))</f>
        <v/>
      </c>
      <c r="E7573" s="9" t="str">
        <f>IF(ISERROR(VLOOKUP(A7573,'entry data'!B:E,4,0)),"",VLOOKUP(A7573,'entry data'!B:E,4,0))</f>
        <v/>
      </c>
      <c r="F7573" s="11" t="str">
        <f>IF(A7573="","",IF(ISERROR(VLOOKUP(A7573,'entry data'!B:F,5,0)),"",VLOOKUP(A7573,'entry data'!B:F,5,0)))</f>
        <v/>
      </c>
      <c r="G7573" s="12" t="str">
        <f>IF(A7573="","",IF(ISERROR(VLOOKUP(A7573,'entry data'!B:I,8,0)),"",VLOOKUP(A7573,'entry data'!B:I,7,0)))</f>
        <v/>
      </c>
      <c r="H7573" s="13" t="str">
        <f>IF(A7573="","",IF(B7573=1,VLOOKUP(A7573,'entry data'!B:D,3,0),I7572))</f>
        <v/>
      </c>
      <c r="I7573" s="14" t="str">
        <f>IF(A7573="","",IF(E7573="weekly",7,IF(E7573="fortnightly",14,IF(E7573="monthly",DATE(IF(MONTH(H7573)=12,YEAR(H7573)+1,YEAR(H7573)),VLOOKUP(MONTH(H7573),index!$D$2:$G$13,2,0),DAY(H7573)),
IF(E7573="quarterly",DATE(IF(MONTH(H7573)&gt;=10,YEAR(H7573)+1,YEAR(H7573)),VLOOKUP(MONTH(H7573),index!$D$2:$G$13,3,0),DAY(H7573)),
IF(E7573="halfyearly",DATE(IF(MONTH(H7573)&gt;=7,YEAR(H7573)+1,YEAR(H7573)),VLOOKUP(MONTH(H7573),index!$D$2:$G$13,4,0),DAY(H7573)),
DATE(YEAR(H7573)+1,MONTH(H7573),DAY(H7573)))))-H7573))+H7573)</f>
        <v/>
      </c>
      <c r="J7573" s="9" t="str">
        <f t="shared" si="724"/>
        <v/>
      </c>
      <c r="K7573" s="11" t="str">
        <f t="shared" si="725"/>
        <v/>
      </c>
      <c r="L7573" s="11" t="str">
        <f t="shared" si="726"/>
        <v/>
      </c>
      <c r="M7573" s="11" t="str">
        <f>IF(A7573="","",VLOOKUP(E7573,index!$A$1:$B$6,2,0)*K7573*G7573)</f>
        <v/>
      </c>
      <c r="N7573" s="11" t="str">
        <f>IF(A7573="","",-PMT(G7573*VLOOKUP(E7573,index!$A$1:$B$6,2,0),C7573,F7573,0,0))</f>
        <v/>
      </c>
      <c r="O7573" s="11" t="str">
        <f t="shared" si="727"/>
        <v/>
      </c>
      <c r="P7573" s="11" t="str">
        <f t="shared" si="728"/>
        <v/>
      </c>
    </row>
    <row r="7574" spans="1:16" x14ac:dyDescent="0.25">
      <c r="A7574" s="9" t="str">
        <f>IF(A7573="","",IF(B7573&lt;C7573,A7573,IF(A7573=MAX('entry data'!$B$8:$B$507),"",A7573+1)))</f>
        <v/>
      </c>
      <c r="B7574" s="9" t="str">
        <f t="shared" si="723"/>
        <v/>
      </c>
      <c r="C7574" s="9" t="str">
        <f>IF(ISERROR(VLOOKUP(A7574,'entry data'!B:G,6,0)),"",VLOOKUP(A7574,'entry data'!B:G,6,0))</f>
        <v/>
      </c>
      <c r="D7574" s="9" t="str">
        <f>IF(ISERROR(VLOOKUP(A7574,'entry data'!B:C,2,0)),"",VLOOKUP(A7574,'entry data'!B:C,2,0))</f>
        <v/>
      </c>
      <c r="E7574" s="9" t="str">
        <f>IF(ISERROR(VLOOKUP(A7574,'entry data'!B:E,4,0)),"",VLOOKUP(A7574,'entry data'!B:E,4,0))</f>
        <v/>
      </c>
      <c r="F7574" s="11" t="str">
        <f>IF(A7574="","",IF(ISERROR(VLOOKUP(A7574,'entry data'!B:F,5,0)),"",VLOOKUP(A7574,'entry data'!B:F,5,0)))</f>
        <v/>
      </c>
      <c r="G7574" s="12" t="str">
        <f>IF(A7574="","",IF(ISERROR(VLOOKUP(A7574,'entry data'!B:I,8,0)),"",VLOOKUP(A7574,'entry data'!B:I,7,0)))</f>
        <v/>
      </c>
      <c r="H7574" s="13" t="str">
        <f>IF(A7574="","",IF(B7574=1,VLOOKUP(A7574,'entry data'!B:D,3,0),I7573))</f>
        <v/>
      </c>
      <c r="I7574" s="14" t="str">
        <f>IF(A7574="","",IF(E7574="weekly",7,IF(E7574="fortnightly",14,IF(E7574="monthly",DATE(IF(MONTH(H7574)=12,YEAR(H7574)+1,YEAR(H7574)),VLOOKUP(MONTH(H7574),index!$D$2:$G$13,2,0),DAY(H7574)),
IF(E7574="quarterly",DATE(IF(MONTH(H7574)&gt;=10,YEAR(H7574)+1,YEAR(H7574)),VLOOKUP(MONTH(H7574),index!$D$2:$G$13,3,0),DAY(H7574)),
IF(E7574="halfyearly",DATE(IF(MONTH(H7574)&gt;=7,YEAR(H7574)+1,YEAR(H7574)),VLOOKUP(MONTH(H7574),index!$D$2:$G$13,4,0),DAY(H7574)),
DATE(YEAR(H7574)+1,MONTH(H7574),DAY(H7574)))))-H7574))+H7574)</f>
        <v/>
      </c>
      <c r="J7574" s="9" t="str">
        <f t="shared" si="724"/>
        <v/>
      </c>
      <c r="K7574" s="11" t="str">
        <f t="shared" si="725"/>
        <v/>
      </c>
      <c r="L7574" s="11" t="str">
        <f t="shared" si="726"/>
        <v/>
      </c>
      <c r="M7574" s="11" t="str">
        <f>IF(A7574="","",VLOOKUP(E7574,index!$A$1:$B$6,2,0)*K7574*G7574)</f>
        <v/>
      </c>
      <c r="N7574" s="11" t="str">
        <f>IF(A7574="","",-PMT(G7574*VLOOKUP(E7574,index!$A$1:$B$6,2,0),C7574,F7574,0,0))</f>
        <v/>
      </c>
      <c r="O7574" s="11" t="str">
        <f t="shared" si="727"/>
        <v/>
      </c>
      <c r="P7574" s="11" t="str">
        <f t="shared" si="728"/>
        <v/>
      </c>
    </row>
    <row r="7575" spans="1:16" x14ac:dyDescent="0.25">
      <c r="A7575" s="9" t="str">
        <f>IF(A7574="","",IF(B7574&lt;C7574,A7574,IF(A7574=MAX('entry data'!$B$8:$B$507),"",A7574+1)))</f>
        <v/>
      </c>
      <c r="B7575" s="9" t="str">
        <f t="shared" ref="B7575:B7638" si="729">IF(A7575="","",IF(B7574=C7574,1,B7574+1))</f>
        <v/>
      </c>
      <c r="C7575" s="9" t="str">
        <f>IF(ISERROR(VLOOKUP(A7575,'entry data'!B:G,6,0)),"",VLOOKUP(A7575,'entry data'!B:G,6,0))</f>
        <v/>
      </c>
      <c r="D7575" s="9" t="str">
        <f>IF(ISERROR(VLOOKUP(A7575,'entry data'!B:C,2,0)),"",VLOOKUP(A7575,'entry data'!B:C,2,0))</f>
        <v/>
      </c>
      <c r="E7575" s="9" t="str">
        <f>IF(ISERROR(VLOOKUP(A7575,'entry data'!B:E,4,0)),"",VLOOKUP(A7575,'entry data'!B:E,4,0))</f>
        <v/>
      </c>
      <c r="F7575" s="11" t="str">
        <f>IF(A7575="","",IF(ISERROR(VLOOKUP(A7575,'entry data'!B:F,5,0)),"",VLOOKUP(A7575,'entry data'!B:F,5,0)))</f>
        <v/>
      </c>
      <c r="G7575" s="12" t="str">
        <f>IF(A7575="","",IF(ISERROR(VLOOKUP(A7575,'entry data'!B:I,8,0)),"",VLOOKUP(A7575,'entry data'!B:I,7,0)))</f>
        <v/>
      </c>
      <c r="H7575" s="13" t="str">
        <f>IF(A7575="","",IF(B7575=1,VLOOKUP(A7575,'entry data'!B:D,3,0),I7574))</f>
        <v/>
      </c>
      <c r="I7575" s="14" t="str">
        <f>IF(A7575="","",IF(E7575="weekly",7,IF(E7575="fortnightly",14,IF(E7575="monthly",DATE(IF(MONTH(H7575)=12,YEAR(H7575)+1,YEAR(H7575)),VLOOKUP(MONTH(H7575),index!$D$2:$G$13,2,0),DAY(H7575)),
IF(E7575="quarterly",DATE(IF(MONTH(H7575)&gt;=10,YEAR(H7575)+1,YEAR(H7575)),VLOOKUP(MONTH(H7575),index!$D$2:$G$13,3,0),DAY(H7575)),
IF(E7575="halfyearly",DATE(IF(MONTH(H7575)&gt;=7,YEAR(H7575)+1,YEAR(H7575)),VLOOKUP(MONTH(H7575),index!$D$2:$G$13,4,0),DAY(H7575)),
DATE(YEAR(H7575)+1,MONTH(H7575),DAY(H7575)))))-H7575))+H7575)</f>
        <v/>
      </c>
      <c r="J7575" s="9" t="str">
        <f t="shared" ref="J7575:J7638" si="730">IF(A7575="","",IF(MONTH(I7575)&lt;10,YEAR(I7575)&amp;"-0"&amp;MONTH(I7575),YEAR(I7575)&amp;"-"&amp;MONTH(I7575)))</f>
        <v/>
      </c>
      <c r="K7575" s="11" t="str">
        <f t="shared" ref="K7575:K7638" si="731">IF(A7575="","",IF(B7575=1,F7575,O7574))</f>
        <v/>
      </c>
      <c r="L7575" s="11" t="str">
        <f t="shared" ref="L7575:L7638" si="732">IF(A7575="","",N7575-M7575)</f>
        <v/>
      </c>
      <c r="M7575" s="11" t="str">
        <f>IF(A7575="","",VLOOKUP(E7575,index!$A$1:$B$6,2,0)*K7575*G7575)</f>
        <v/>
      </c>
      <c r="N7575" s="11" t="str">
        <f>IF(A7575="","",-PMT(G7575*VLOOKUP(E7575,index!$A$1:$B$6,2,0),C7575,F7575,0,0))</f>
        <v/>
      </c>
      <c r="O7575" s="11" t="str">
        <f t="shared" ref="O7575:O7638" si="733">IF(A7575="","",K7575-L7575)</f>
        <v/>
      </c>
      <c r="P7575" s="11" t="str">
        <f t="shared" si="728"/>
        <v/>
      </c>
    </row>
    <row r="7576" spans="1:16" x14ac:dyDescent="0.25">
      <c r="A7576" s="9" t="str">
        <f>IF(A7575="","",IF(B7575&lt;C7575,A7575,IF(A7575=MAX('entry data'!$B$8:$B$507),"",A7575+1)))</f>
        <v/>
      </c>
      <c r="B7576" s="9" t="str">
        <f t="shared" si="729"/>
        <v/>
      </c>
      <c r="C7576" s="9" t="str">
        <f>IF(ISERROR(VLOOKUP(A7576,'entry data'!B:G,6,0)),"",VLOOKUP(A7576,'entry data'!B:G,6,0))</f>
        <v/>
      </c>
      <c r="D7576" s="9" t="str">
        <f>IF(ISERROR(VLOOKUP(A7576,'entry data'!B:C,2,0)),"",VLOOKUP(A7576,'entry data'!B:C,2,0))</f>
        <v/>
      </c>
      <c r="E7576" s="9" t="str">
        <f>IF(ISERROR(VLOOKUP(A7576,'entry data'!B:E,4,0)),"",VLOOKUP(A7576,'entry data'!B:E,4,0))</f>
        <v/>
      </c>
      <c r="F7576" s="11" t="str">
        <f>IF(A7576="","",IF(ISERROR(VLOOKUP(A7576,'entry data'!B:F,5,0)),"",VLOOKUP(A7576,'entry data'!B:F,5,0)))</f>
        <v/>
      </c>
      <c r="G7576" s="12" t="str">
        <f>IF(A7576="","",IF(ISERROR(VLOOKUP(A7576,'entry data'!B:I,8,0)),"",VLOOKUP(A7576,'entry data'!B:I,7,0)))</f>
        <v/>
      </c>
      <c r="H7576" s="13" t="str">
        <f>IF(A7576="","",IF(B7576=1,VLOOKUP(A7576,'entry data'!B:D,3,0),I7575))</f>
        <v/>
      </c>
      <c r="I7576" s="14" t="str">
        <f>IF(A7576="","",IF(E7576="weekly",7,IF(E7576="fortnightly",14,IF(E7576="monthly",DATE(IF(MONTH(H7576)=12,YEAR(H7576)+1,YEAR(H7576)),VLOOKUP(MONTH(H7576),index!$D$2:$G$13,2,0),DAY(H7576)),
IF(E7576="quarterly",DATE(IF(MONTH(H7576)&gt;=10,YEAR(H7576)+1,YEAR(H7576)),VLOOKUP(MONTH(H7576),index!$D$2:$G$13,3,0),DAY(H7576)),
IF(E7576="halfyearly",DATE(IF(MONTH(H7576)&gt;=7,YEAR(H7576)+1,YEAR(H7576)),VLOOKUP(MONTH(H7576),index!$D$2:$G$13,4,0),DAY(H7576)),
DATE(YEAR(H7576)+1,MONTH(H7576),DAY(H7576)))))-H7576))+H7576)</f>
        <v/>
      </c>
      <c r="J7576" s="9" t="str">
        <f t="shared" si="730"/>
        <v/>
      </c>
      <c r="K7576" s="11" t="str">
        <f t="shared" si="731"/>
        <v/>
      </c>
      <c r="L7576" s="11" t="str">
        <f t="shared" si="732"/>
        <v/>
      </c>
      <c r="M7576" s="11" t="str">
        <f>IF(A7576="","",VLOOKUP(E7576,index!$A$1:$B$6,2,0)*K7576*G7576)</f>
        <v/>
      </c>
      <c r="N7576" s="11" t="str">
        <f>IF(A7576="","",-PMT(G7576*VLOOKUP(E7576,index!$A$1:$B$6,2,0),C7576,F7576,0,0))</f>
        <v/>
      </c>
      <c r="O7576" s="11" t="str">
        <f t="shared" si="733"/>
        <v/>
      </c>
      <c r="P7576" s="11" t="str">
        <f t="shared" si="728"/>
        <v/>
      </c>
    </row>
    <row r="7577" spans="1:16" x14ac:dyDescent="0.25">
      <c r="A7577" s="9" t="str">
        <f>IF(A7576="","",IF(B7576&lt;C7576,A7576,IF(A7576=MAX('entry data'!$B$8:$B$507),"",A7576+1)))</f>
        <v/>
      </c>
      <c r="B7577" s="9" t="str">
        <f t="shared" si="729"/>
        <v/>
      </c>
      <c r="C7577" s="9" t="str">
        <f>IF(ISERROR(VLOOKUP(A7577,'entry data'!B:G,6,0)),"",VLOOKUP(A7577,'entry data'!B:G,6,0))</f>
        <v/>
      </c>
      <c r="D7577" s="9" t="str">
        <f>IF(ISERROR(VLOOKUP(A7577,'entry data'!B:C,2,0)),"",VLOOKUP(A7577,'entry data'!B:C,2,0))</f>
        <v/>
      </c>
      <c r="E7577" s="9" t="str">
        <f>IF(ISERROR(VLOOKUP(A7577,'entry data'!B:E,4,0)),"",VLOOKUP(A7577,'entry data'!B:E,4,0))</f>
        <v/>
      </c>
      <c r="F7577" s="11" t="str">
        <f>IF(A7577="","",IF(ISERROR(VLOOKUP(A7577,'entry data'!B:F,5,0)),"",VLOOKUP(A7577,'entry data'!B:F,5,0)))</f>
        <v/>
      </c>
      <c r="G7577" s="12" t="str">
        <f>IF(A7577="","",IF(ISERROR(VLOOKUP(A7577,'entry data'!B:I,8,0)),"",VLOOKUP(A7577,'entry data'!B:I,7,0)))</f>
        <v/>
      </c>
      <c r="H7577" s="13" t="str">
        <f>IF(A7577="","",IF(B7577=1,VLOOKUP(A7577,'entry data'!B:D,3,0),I7576))</f>
        <v/>
      </c>
      <c r="I7577" s="14" t="str">
        <f>IF(A7577="","",IF(E7577="weekly",7,IF(E7577="fortnightly",14,IF(E7577="monthly",DATE(IF(MONTH(H7577)=12,YEAR(H7577)+1,YEAR(H7577)),VLOOKUP(MONTH(H7577),index!$D$2:$G$13,2,0),DAY(H7577)),
IF(E7577="quarterly",DATE(IF(MONTH(H7577)&gt;=10,YEAR(H7577)+1,YEAR(H7577)),VLOOKUP(MONTH(H7577),index!$D$2:$G$13,3,0),DAY(H7577)),
IF(E7577="halfyearly",DATE(IF(MONTH(H7577)&gt;=7,YEAR(H7577)+1,YEAR(H7577)),VLOOKUP(MONTH(H7577),index!$D$2:$G$13,4,0),DAY(H7577)),
DATE(YEAR(H7577)+1,MONTH(H7577),DAY(H7577)))))-H7577))+H7577)</f>
        <v/>
      </c>
      <c r="J7577" s="9" t="str">
        <f t="shared" si="730"/>
        <v/>
      </c>
      <c r="K7577" s="11" t="str">
        <f t="shared" si="731"/>
        <v/>
      </c>
      <c r="L7577" s="11" t="str">
        <f t="shared" si="732"/>
        <v/>
      </c>
      <c r="M7577" s="11" t="str">
        <f>IF(A7577="","",VLOOKUP(E7577,index!$A$1:$B$6,2,0)*K7577*G7577)</f>
        <v/>
      </c>
      <c r="N7577" s="11" t="str">
        <f>IF(A7577="","",-PMT(G7577*VLOOKUP(E7577,index!$A$1:$B$6,2,0),C7577,F7577,0,0))</f>
        <v/>
      </c>
      <c r="O7577" s="11" t="str">
        <f t="shared" si="733"/>
        <v/>
      </c>
      <c r="P7577" s="11" t="str">
        <f t="shared" si="728"/>
        <v/>
      </c>
    </row>
    <row r="7578" spans="1:16" x14ac:dyDescent="0.25">
      <c r="A7578" s="9" t="str">
        <f>IF(A7577="","",IF(B7577&lt;C7577,A7577,IF(A7577=MAX('entry data'!$B$8:$B$507),"",A7577+1)))</f>
        <v/>
      </c>
      <c r="B7578" s="9" t="str">
        <f t="shared" si="729"/>
        <v/>
      </c>
      <c r="C7578" s="9" t="str">
        <f>IF(ISERROR(VLOOKUP(A7578,'entry data'!B:G,6,0)),"",VLOOKUP(A7578,'entry data'!B:G,6,0))</f>
        <v/>
      </c>
      <c r="D7578" s="9" t="str">
        <f>IF(ISERROR(VLOOKUP(A7578,'entry data'!B:C,2,0)),"",VLOOKUP(A7578,'entry data'!B:C,2,0))</f>
        <v/>
      </c>
      <c r="E7578" s="9" t="str">
        <f>IF(ISERROR(VLOOKUP(A7578,'entry data'!B:E,4,0)),"",VLOOKUP(A7578,'entry data'!B:E,4,0))</f>
        <v/>
      </c>
      <c r="F7578" s="11" t="str">
        <f>IF(A7578="","",IF(ISERROR(VLOOKUP(A7578,'entry data'!B:F,5,0)),"",VLOOKUP(A7578,'entry data'!B:F,5,0)))</f>
        <v/>
      </c>
      <c r="G7578" s="12" t="str">
        <f>IF(A7578="","",IF(ISERROR(VLOOKUP(A7578,'entry data'!B:I,8,0)),"",VLOOKUP(A7578,'entry data'!B:I,7,0)))</f>
        <v/>
      </c>
      <c r="H7578" s="13" t="str">
        <f>IF(A7578="","",IF(B7578=1,VLOOKUP(A7578,'entry data'!B:D,3,0),I7577))</f>
        <v/>
      </c>
      <c r="I7578" s="14" t="str">
        <f>IF(A7578="","",IF(E7578="weekly",7,IF(E7578="fortnightly",14,IF(E7578="monthly",DATE(IF(MONTH(H7578)=12,YEAR(H7578)+1,YEAR(H7578)),VLOOKUP(MONTH(H7578),index!$D$2:$G$13,2,0),DAY(H7578)),
IF(E7578="quarterly",DATE(IF(MONTH(H7578)&gt;=10,YEAR(H7578)+1,YEAR(H7578)),VLOOKUP(MONTH(H7578),index!$D$2:$G$13,3,0),DAY(H7578)),
IF(E7578="halfyearly",DATE(IF(MONTH(H7578)&gt;=7,YEAR(H7578)+1,YEAR(H7578)),VLOOKUP(MONTH(H7578),index!$D$2:$G$13,4,0),DAY(H7578)),
DATE(YEAR(H7578)+1,MONTH(H7578),DAY(H7578)))))-H7578))+H7578)</f>
        <v/>
      </c>
      <c r="J7578" s="9" t="str">
        <f t="shared" si="730"/>
        <v/>
      </c>
      <c r="K7578" s="11" t="str">
        <f t="shared" si="731"/>
        <v/>
      </c>
      <c r="L7578" s="11" t="str">
        <f t="shared" si="732"/>
        <v/>
      </c>
      <c r="M7578" s="11" t="str">
        <f>IF(A7578="","",VLOOKUP(E7578,index!$A$1:$B$6,2,0)*K7578*G7578)</f>
        <v/>
      </c>
      <c r="N7578" s="11" t="str">
        <f>IF(A7578="","",-PMT(G7578*VLOOKUP(E7578,index!$A$1:$B$6,2,0),C7578,F7578,0,0))</f>
        <v/>
      </c>
      <c r="O7578" s="11" t="str">
        <f t="shared" si="733"/>
        <v/>
      </c>
      <c r="P7578" s="11" t="str">
        <f t="shared" si="728"/>
        <v/>
      </c>
    </row>
    <row r="7579" spans="1:16" x14ac:dyDescent="0.25">
      <c r="A7579" s="9" t="str">
        <f>IF(A7578="","",IF(B7578&lt;C7578,A7578,IF(A7578=MAX('entry data'!$B$8:$B$507),"",A7578+1)))</f>
        <v/>
      </c>
      <c r="B7579" s="9" t="str">
        <f t="shared" si="729"/>
        <v/>
      </c>
      <c r="C7579" s="9" t="str">
        <f>IF(ISERROR(VLOOKUP(A7579,'entry data'!B:G,6,0)),"",VLOOKUP(A7579,'entry data'!B:G,6,0))</f>
        <v/>
      </c>
      <c r="D7579" s="9" t="str">
        <f>IF(ISERROR(VLOOKUP(A7579,'entry data'!B:C,2,0)),"",VLOOKUP(A7579,'entry data'!B:C,2,0))</f>
        <v/>
      </c>
      <c r="E7579" s="9" t="str">
        <f>IF(ISERROR(VLOOKUP(A7579,'entry data'!B:E,4,0)),"",VLOOKUP(A7579,'entry data'!B:E,4,0))</f>
        <v/>
      </c>
      <c r="F7579" s="11" t="str">
        <f>IF(A7579="","",IF(ISERROR(VLOOKUP(A7579,'entry data'!B:F,5,0)),"",VLOOKUP(A7579,'entry data'!B:F,5,0)))</f>
        <v/>
      </c>
      <c r="G7579" s="12" t="str">
        <f>IF(A7579="","",IF(ISERROR(VLOOKUP(A7579,'entry data'!B:I,8,0)),"",VLOOKUP(A7579,'entry data'!B:I,7,0)))</f>
        <v/>
      </c>
      <c r="H7579" s="13" t="str">
        <f>IF(A7579="","",IF(B7579=1,VLOOKUP(A7579,'entry data'!B:D,3,0),I7578))</f>
        <v/>
      </c>
      <c r="I7579" s="14" t="str">
        <f>IF(A7579="","",IF(E7579="weekly",7,IF(E7579="fortnightly",14,IF(E7579="monthly",DATE(IF(MONTH(H7579)=12,YEAR(H7579)+1,YEAR(H7579)),VLOOKUP(MONTH(H7579),index!$D$2:$G$13,2,0),DAY(H7579)),
IF(E7579="quarterly",DATE(IF(MONTH(H7579)&gt;=10,YEAR(H7579)+1,YEAR(H7579)),VLOOKUP(MONTH(H7579),index!$D$2:$G$13,3,0),DAY(H7579)),
IF(E7579="halfyearly",DATE(IF(MONTH(H7579)&gt;=7,YEAR(H7579)+1,YEAR(H7579)),VLOOKUP(MONTH(H7579),index!$D$2:$G$13,4,0),DAY(H7579)),
DATE(YEAR(H7579)+1,MONTH(H7579),DAY(H7579)))))-H7579))+H7579)</f>
        <v/>
      </c>
      <c r="J7579" s="9" t="str">
        <f t="shared" si="730"/>
        <v/>
      </c>
      <c r="K7579" s="11" t="str">
        <f t="shared" si="731"/>
        <v/>
      </c>
      <c r="L7579" s="11" t="str">
        <f t="shared" si="732"/>
        <v/>
      </c>
      <c r="M7579" s="11" t="str">
        <f>IF(A7579="","",VLOOKUP(E7579,index!$A$1:$B$6,2,0)*K7579*G7579)</f>
        <v/>
      </c>
      <c r="N7579" s="11" t="str">
        <f>IF(A7579="","",-PMT(G7579*VLOOKUP(E7579,index!$A$1:$B$6,2,0),C7579,F7579,0,0))</f>
        <v/>
      </c>
      <c r="O7579" s="11" t="str">
        <f t="shared" si="733"/>
        <v/>
      </c>
      <c r="P7579" s="11" t="str">
        <f t="shared" si="728"/>
        <v/>
      </c>
    </row>
    <row r="7580" spans="1:16" x14ac:dyDescent="0.25">
      <c r="A7580" s="9" t="str">
        <f>IF(A7579="","",IF(B7579&lt;C7579,A7579,IF(A7579=MAX('entry data'!$B$8:$B$507),"",A7579+1)))</f>
        <v/>
      </c>
      <c r="B7580" s="9" t="str">
        <f t="shared" si="729"/>
        <v/>
      </c>
      <c r="C7580" s="9" t="str">
        <f>IF(ISERROR(VLOOKUP(A7580,'entry data'!B:G,6,0)),"",VLOOKUP(A7580,'entry data'!B:G,6,0))</f>
        <v/>
      </c>
      <c r="D7580" s="9" t="str">
        <f>IF(ISERROR(VLOOKUP(A7580,'entry data'!B:C,2,0)),"",VLOOKUP(A7580,'entry data'!B:C,2,0))</f>
        <v/>
      </c>
      <c r="E7580" s="9" t="str">
        <f>IF(ISERROR(VLOOKUP(A7580,'entry data'!B:E,4,0)),"",VLOOKUP(A7580,'entry data'!B:E,4,0))</f>
        <v/>
      </c>
      <c r="F7580" s="11" t="str">
        <f>IF(A7580="","",IF(ISERROR(VLOOKUP(A7580,'entry data'!B:F,5,0)),"",VLOOKUP(A7580,'entry data'!B:F,5,0)))</f>
        <v/>
      </c>
      <c r="G7580" s="12" t="str">
        <f>IF(A7580="","",IF(ISERROR(VLOOKUP(A7580,'entry data'!B:I,8,0)),"",VLOOKUP(A7580,'entry data'!B:I,7,0)))</f>
        <v/>
      </c>
      <c r="H7580" s="13" t="str">
        <f>IF(A7580="","",IF(B7580=1,VLOOKUP(A7580,'entry data'!B:D,3,0),I7579))</f>
        <v/>
      </c>
      <c r="I7580" s="14" t="str">
        <f>IF(A7580="","",IF(E7580="weekly",7,IF(E7580="fortnightly",14,IF(E7580="monthly",DATE(IF(MONTH(H7580)=12,YEAR(H7580)+1,YEAR(H7580)),VLOOKUP(MONTH(H7580),index!$D$2:$G$13,2,0),DAY(H7580)),
IF(E7580="quarterly",DATE(IF(MONTH(H7580)&gt;=10,YEAR(H7580)+1,YEAR(H7580)),VLOOKUP(MONTH(H7580),index!$D$2:$G$13,3,0),DAY(H7580)),
IF(E7580="halfyearly",DATE(IF(MONTH(H7580)&gt;=7,YEAR(H7580)+1,YEAR(H7580)),VLOOKUP(MONTH(H7580),index!$D$2:$G$13,4,0),DAY(H7580)),
DATE(YEAR(H7580)+1,MONTH(H7580),DAY(H7580)))))-H7580))+H7580)</f>
        <v/>
      </c>
      <c r="J7580" s="9" t="str">
        <f t="shared" si="730"/>
        <v/>
      </c>
      <c r="K7580" s="11" t="str">
        <f t="shared" si="731"/>
        <v/>
      </c>
      <c r="L7580" s="11" t="str">
        <f t="shared" si="732"/>
        <v/>
      </c>
      <c r="M7580" s="11" t="str">
        <f>IF(A7580="","",VLOOKUP(E7580,index!$A$1:$B$6,2,0)*K7580*G7580)</f>
        <v/>
      </c>
      <c r="N7580" s="11" t="str">
        <f>IF(A7580="","",-PMT(G7580*VLOOKUP(E7580,index!$A$1:$B$6,2,0),C7580,F7580,0,0))</f>
        <v/>
      </c>
      <c r="O7580" s="11" t="str">
        <f t="shared" si="733"/>
        <v/>
      </c>
      <c r="P7580" s="11" t="str">
        <f t="shared" si="728"/>
        <v/>
      </c>
    </row>
    <row r="7581" spans="1:16" x14ac:dyDescent="0.25">
      <c r="A7581" s="9" t="str">
        <f>IF(A7580="","",IF(B7580&lt;C7580,A7580,IF(A7580=MAX('entry data'!$B$8:$B$507),"",A7580+1)))</f>
        <v/>
      </c>
      <c r="B7581" s="9" t="str">
        <f t="shared" si="729"/>
        <v/>
      </c>
      <c r="C7581" s="9" t="str">
        <f>IF(ISERROR(VLOOKUP(A7581,'entry data'!B:G,6,0)),"",VLOOKUP(A7581,'entry data'!B:G,6,0))</f>
        <v/>
      </c>
      <c r="D7581" s="9" t="str">
        <f>IF(ISERROR(VLOOKUP(A7581,'entry data'!B:C,2,0)),"",VLOOKUP(A7581,'entry data'!B:C,2,0))</f>
        <v/>
      </c>
      <c r="E7581" s="9" t="str">
        <f>IF(ISERROR(VLOOKUP(A7581,'entry data'!B:E,4,0)),"",VLOOKUP(A7581,'entry data'!B:E,4,0))</f>
        <v/>
      </c>
      <c r="F7581" s="11" t="str">
        <f>IF(A7581="","",IF(ISERROR(VLOOKUP(A7581,'entry data'!B:F,5,0)),"",VLOOKUP(A7581,'entry data'!B:F,5,0)))</f>
        <v/>
      </c>
      <c r="G7581" s="12" t="str">
        <f>IF(A7581="","",IF(ISERROR(VLOOKUP(A7581,'entry data'!B:I,8,0)),"",VLOOKUP(A7581,'entry data'!B:I,7,0)))</f>
        <v/>
      </c>
      <c r="H7581" s="13" t="str">
        <f>IF(A7581="","",IF(B7581=1,VLOOKUP(A7581,'entry data'!B:D,3,0),I7580))</f>
        <v/>
      </c>
      <c r="I7581" s="14" t="str">
        <f>IF(A7581="","",IF(E7581="weekly",7,IF(E7581="fortnightly",14,IF(E7581="monthly",DATE(IF(MONTH(H7581)=12,YEAR(H7581)+1,YEAR(H7581)),VLOOKUP(MONTH(H7581),index!$D$2:$G$13,2,0),DAY(H7581)),
IF(E7581="quarterly",DATE(IF(MONTH(H7581)&gt;=10,YEAR(H7581)+1,YEAR(H7581)),VLOOKUP(MONTH(H7581),index!$D$2:$G$13,3,0),DAY(H7581)),
IF(E7581="halfyearly",DATE(IF(MONTH(H7581)&gt;=7,YEAR(H7581)+1,YEAR(H7581)),VLOOKUP(MONTH(H7581),index!$D$2:$G$13,4,0),DAY(H7581)),
DATE(YEAR(H7581)+1,MONTH(H7581),DAY(H7581)))))-H7581))+H7581)</f>
        <v/>
      </c>
      <c r="J7581" s="9" t="str">
        <f t="shared" si="730"/>
        <v/>
      </c>
      <c r="K7581" s="11" t="str">
        <f t="shared" si="731"/>
        <v/>
      </c>
      <c r="L7581" s="11" t="str">
        <f t="shared" si="732"/>
        <v/>
      </c>
      <c r="M7581" s="11" t="str">
        <f>IF(A7581="","",VLOOKUP(E7581,index!$A$1:$B$6,2,0)*K7581*G7581)</f>
        <v/>
      </c>
      <c r="N7581" s="11" t="str">
        <f>IF(A7581="","",-PMT(G7581*VLOOKUP(E7581,index!$A$1:$B$6,2,0),C7581,F7581,0,0))</f>
        <v/>
      </c>
      <c r="O7581" s="11" t="str">
        <f t="shared" si="733"/>
        <v/>
      </c>
      <c r="P7581" s="11" t="str">
        <f t="shared" si="728"/>
        <v/>
      </c>
    </row>
    <row r="7582" spans="1:16" x14ac:dyDescent="0.25">
      <c r="A7582" s="9" t="str">
        <f>IF(A7581="","",IF(B7581&lt;C7581,A7581,IF(A7581=MAX('entry data'!$B$8:$B$507),"",A7581+1)))</f>
        <v/>
      </c>
      <c r="B7582" s="9" t="str">
        <f t="shared" si="729"/>
        <v/>
      </c>
      <c r="C7582" s="9" t="str">
        <f>IF(ISERROR(VLOOKUP(A7582,'entry data'!B:G,6,0)),"",VLOOKUP(A7582,'entry data'!B:G,6,0))</f>
        <v/>
      </c>
      <c r="D7582" s="9" t="str">
        <f>IF(ISERROR(VLOOKUP(A7582,'entry data'!B:C,2,0)),"",VLOOKUP(A7582,'entry data'!B:C,2,0))</f>
        <v/>
      </c>
      <c r="E7582" s="9" t="str">
        <f>IF(ISERROR(VLOOKUP(A7582,'entry data'!B:E,4,0)),"",VLOOKUP(A7582,'entry data'!B:E,4,0))</f>
        <v/>
      </c>
      <c r="F7582" s="11" t="str">
        <f>IF(A7582="","",IF(ISERROR(VLOOKUP(A7582,'entry data'!B:F,5,0)),"",VLOOKUP(A7582,'entry data'!B:F,5,0)))</f>
        <v/>
      </c>
      <c r="G7582" s="12" t="str">
        <f>IF(A7582="","",IF(ISERROR(VLOOKUP(A7582,'entry data'!B:I,8,0)),"",VLOOKUP(A7582,'entry data'!B:I,7,0)))</f>
        <v/>
      </c>
      <c r="H7582" s="13" t="str">
        <f>IF(A7582="","",IF(B7582=1,VLOOKUP(A7582,'entry data'!B:D,3,0),I7581))</f>
        <v/>
      </c>
      <c r="I7582" s="14" t="str">
        <f>IF(A7582="","",IF(E7582="weekly",7,IF(E7582="fortnightly",14,IF(E7582="monthly",DATE(IF(MONTH(H7582)=12,YEAR(H7582)+1,YEAR(H7582)),VLOOKUP(MONTH(H7582),index!$D$2:$G$13,2,0),DAY(H7582)),
IF(E7582="quarterly",DATE(IF(MONTH(H7582)&gt;=10,YEAR(H7582)+1,YEAR(H7582)),VLOOKUP(MONTH(H7582),index!$D$2:$G$13,3,0),DAY(H7582)),
IF(E7582="halfyearly",DATE(IF(MONTH(H7582)&gt;=7,YEAR(H7582)+1,YEAR(H7582)),VLOOKUP(MONTH(H7582),index!$D$2:$G$13,4,0),DAY(H7582)),
DATE(YEAR(H7582)+1,MONTH(H7582),DAY(H7582)))))-H7582))+H7582)</f>
        <v/>
      </c>
      <c r="J7582" s="9" t="str">
        <f t="shared" si="730"/>
        <v/>
      </c>
      <c r="K7582" s="11" t="str">
        <f t="shared" si="731"/>
        <v/>
      </c>
      <c r="L7582" s="11" t="str">
        <f t="shared" si="732"/>
        <v/>
      </c>
      <c r="M7582" s="11" t="str">
        <f>IF(A7582="","",VLOOKUP(E7582,index!$A$1:$B$6,2,0)*K7582*G7582)</f>
        <v/>
      </c>
      <c r="N7582" s="11" t="str">
        <f>IF(A7582="","",-PMT(G7582*VLOOKUP(E7582,index!$A$1:$B$6,2,0),C7582,F7582,0,0))</f>
        <v/>
      </c>
      <c r="O7582" s="11" t="str">
        <f t="shared" si="733"/>
        <v/>
      </c>
      <c r="P7582" s="11" t="str">
        <f t="shared" si="728"/>
        <v/>
      </c>
    </row>
    <row r="7583" spans="1:16" x14ac:dyDescent="0.25">
      <c r="A7583" s="9" t="str">
        <f>IF(A7582="","",IF(B7582&lt;C7582,A7582,IF(A7582=MAX('entry data'!$B$8:$B$507),"",A7582+1)))</f>
        <v/>
      </c>
      <c r="B7583" s="9" t="str">
        <f t="shared" si="729"/>
        <v/>
      </c>
      <c r="C7583" s="9" t="str">
        <f>IF(ISERROR(VLOOKUP(A7583,'entry data'!B:G,6,0)),"",VLOOKUP(A7583,'entry data'!B:G,6,0))</f>
        <v/>
      </c>
      <c r="D7583" s="9" t="str">
        <f>IF(ISERROR(VLOOKUP(A7583,'entry data'!B:C,2,0)),"",VLOOKUP(A7583,'entry data'!B:C,2,0))</f>
        <v/>
      </c>
      <c r="E7583" s="9" t="str">
        <f>IF(ISERROR(VLOOKUP(A7583,'entry data'!B:E,4,0)),"",VLOOKUP(A7583,'entry data'!B:E,4,0))</f>
        <v/>
      </c>
      <c r="F7583" s="11" t="str">
        <f>IF(A7583="","",IF(ISERROR(VLOOKUP(A7583,'entry data'!B:F,5,0)),"",VLOOKUP(A7583,'entry data'!B:F,5,0)))</f>
        <v/>
      </c>
      <c r="G7583" s="12" t="str">
        <f>IF(A7583="","",IF(ISERROR(VLOOKUP(A7583,'entry data'!B:I,8,0)),"",VLOOKUP(A7583,'entry data'!B:I,7,0)))</f>
        <v/>
      </c>
      <c r="H7583" s="13" t="str">
        <f>IF(A7583="","",IF(B7583=1,VLOOKUP(A7583,'entry data'!B:D,3,0),I7582))</f>
        <v/>
      </c>
      <c r="I7583" s="14" t="str">
        <f>IF(A7583="","",IF(E7583="weekly",7,IF(E7583="fortnightly",14,IF(E7583="monthly",DATE(IF(MONTH(H7583)=12,YEAR(H7583)+1,YEAR(H7583)),VLOOKUP(MONTH(H7583),index!$D$2:$G$13,2,0),DAY(H7583)),
IF(E7583="quarterly",DATE(IF(MONTH(H7583)&gt;=10,YEAR(H7583)+1,YEAR(H7583)),VLOOKUP(MONTH(H7583),index!$D$2:$G$13,3,0),DAY(H7583)),
IF(E7583="halfyearly",DATE(IF(MONTH(H7583)&gt;=7,YEAR(H7583)+1,YEAR(H7583)),VLOOKUP(MONTH(H7583),index!$D$2:$G$13,4,0),DAY(H7583)),
DATE(YEAR(H7583)+1,MONTH(H7583),DAY(H7583)))))-H7583))+H7583)</f>
        <v/>
      </c>
      <c r="J7583" s="9" t="str">
        <f t="shared" si="730"/>
        <v/>
      </c>
      <c r="K7583" s="11" t="str">
        <f t="shared" si="731"/>
        <v/>
      </c>
      <c r="L7583" s="11" t="str">
        <f t="shared" si="732"/>
        <v/>
      </c>
      <c r="M7583" s="11" t="str">
        <f>IF(A7583="","",VLOOKUP(E7583,index!$A$1:$B$6,2,0)*K7583*G7583)</f>
        <v/>
      </c>
      <c r="N7583" s="11" t="str">
        <f>IF(A7583="","",-PMT(G7583*VLOOKUP(E7583,index!$A$1:$B$6,2,0),C7583,F7583,0,0))</f>
        <v/>
      </c>
      <c r="O7583" s="11" t="str">
        <f t="shared" si="733"/>
        <v/>
      </c>
      <c r="P7583" s="11" t="str">
        <f t="shared" si="728"/>
        <v/>
      </c>
    </row>
    <row r="7584" spans="1:16" x14ac:dyDescent="0.25">
      <c r="A7584" s="9" t="str">
        <f>IF(A7583="","",IF(B7583&lt;C7583,A7583,IF(A7583=MAX('entry data'!$B$8:$B$507),"",A7583+1)))</f>
        <v/>
      </c>
      <c r="B7584" s="9" t="str">
        <f t="shared" si="729"/>
        <v/>
      </c>
      <c r="C7584" s="9" t="str">
        <f>IF(ISERROR(VLOOKUP(A7584,'entry data'!B:G,6,0)),"",VLOOKUP(A7584,'entry data'!B:G,6,0))</f>
        <v/>
      </c>
      <c r="D7584" s="9" t="str">
        <f>IF(ISERROR(VLOOKUP(A7584,'entry data'!B:C,2,0)),"",VLOOKUP(A7584,'entry data'!B:C,2,0))</f>
        <v/>
      </c>
      <c r="E7584" s="9" t="str">
        <f>IF(ISERROR(VLOOKUP(A7584,'entry data'!B:E,4,0)),"",VLOOKUP(A7584,'entry data'!B:E,4,0))</f>
        <v/>
      </c>
      <c r="F7584" s="11" t="str">
        <f>IF(A7584="","",IF(ISERROR(VLOOKUP(A7584,'entry data'!B:F,5,0)),"",VLOOKUP(A7584,'entry data'!B:F,5,0)))</f>
        <v/>
      </c>
      <c r="G7584" s="12" t="str">
        <f>IF(A7584="","",IF(ISERROR(VLOOKUP(A7584,'entry data'!B:I,8,0)),"",VLOOKUP(A7584,'entry data'!B:I,7,0)))</f>
        <v/>
      </c>
      <c r="H7584" s="13" t="str">
        <f>IF(A7584="","",IF(B7584=1,VLOOKUP(A7584,'entry data'!B:D,3,0),I7583))</f>
        <v/>
      </c>
      <c r="I7584" s="14" t="str">
        <f>IF(A7584="","",IF(E7584="weekly",7,IF(E7584="fortnightly",14,IF(E7584="monthly",DATE(IF(MONTH(H7584)=12,YEAR(H7584)+1,YEAR(H7584)),VLOOKUP(MONTH(H7584),index!$D$2:$G$13,2,0),DAY(H7584)),
IF(E7584="quarterly",DATE(IF(MONTH(H7584)&gt;=10,YEAR(H7584)+1,YEAR(H7584)),VLOOKUP(MONTH(H7584),index!$D$2:$G$13,3,0),DAY(H7584)),
IF(E7584="halfyearly",DATE(IF(MONTH(H7584)&gt;=7,YEAR(H7584)+1,YEAR(H7584)),VLOOKUP(MONTH(H7584),index!$D$2:$G$13,4,0),DAY(H7584)),
DATE(YEAR(H7584)+1,MONTH(H7584),DAY(H7584)))))-H7584))+H7584)</f>
        <v/>
      </c>
      <c r="J7584" s="9" t="str">
        <f t="shared" si="730"/>
        <v/>
      </c>
      <c r="K7584" s="11" t="str">
        <f t="shared" si="731"/>
        <v/>
      </c>
      <c r="L7584" s="11" t="str">
        <f t="shared" si="732"/>
        <v/>
      </c>
      <c r="M7584" s="11" t="str">
        <f>IF(A7584="","",VLOOKUP(E7584,index!$A$1:$B$6,2,0)*K7584*G7584)</f>
        <v/>
      </c>
      <c r="N7584" s="11" t="str">
        <f>IF(A7584="","",-PMT(G7584*VLOOKUP(E7584,index!$A$1:$B$6,2,0),C7584,F7584,0,0))</f>
        <v/>
      </c>
      <c r="O7584" s="11" t="str">
        <f t="shared" si="733"/>
        <v/>
      </c>
      <c r="P7584" s="11" t="str">
        <f t="shared" si="728"/>
        <v/>
      </c>
    </row>
    <row r="7585" spans="1:16" x14ac:dyDescent="0.25">
      <c r="A7585" s="9" t="str">
        <f>IF(A7584="","",IF(B7584&lt;C7584,A7584,IF(A7584=MAX('entry data'!$B$8:$B$507),"",A7584+1)))</f>
        <v/>
      </c>
      <c r="B7585" s="9" t="str">
        <f t="shared" si="729"/>
        <v/>
      </c>
      <c r="C7585" s="9" t="str">
        <f>IF(ISERROR(VLOOKUP(A7585,'entry data'!B:G,6,0)),"",VLOOKUP(A7585,'entry data'!B:G,6,0))</f>
        <v/>
      </c>
      <c r="D7585" s="9" t="str">
        <f>IF(ISERROR(VLOOKUP(A7585,'entry data'!B:C,2,0)),"",VLOOKUP(A7585,'entry data'!B:C,2,0))</f>
        <v/>
      </c>
      <c r="E7585" s="9" t="str">
        <f>IF(ISERROR(VLOOKUP(A7585,'entry data'!B:E,4,0)),"",VLOOKUP(A7585,'entry data'!B:E,4,0))</f>
        <v/>
      </c>
      <c r="F7585" s="11" t="str">
        <f>IF(A7585="","",IF(ISERROR(VLOOKUP(A7585,'entry data'!B:F,5,0)),"",VLOOKUP(A7585,'entry data'!B:F,5,0)))</f>
        <v/>
      </c>
      <c r="G7585" s="12" t="str">
        <f>IF(A7585="","",IF(ISERROR(VLOOKUP(A7585,'entry data'!B:I,8,0)),"",VLOOKUP(A7585,'entry data'!B:I,7,0)))</f>
        <v/>
      </c>
      <c r="H7585" s="13" t="str">
        <f>IF(A7585="","",IF(B7585=1,VLOOKUP(A7585,'entry data'!B:D,3,0),I7584))</f>
        <v/>
      </c>
      <c r="I7585" s="14" t="str">
        <f>IF(A7585="","",IF(E7585="weekly",7,IF(E7585="fortnightly",14,IF(E7585="monthly",DATE(IF(MONTH(H7585)=12,YEAR(H7585)+1,YEAR(H7585)),VLOOKUP(MONTH(H7585),index!$D$2:$G$13,2,0),DAY(H7585)),
IF(E7585="quarterly",DATE(IF(MONTH(H7585)&gt;=10,YEAR(H7585)+1,YEAR(H7585)),VLOOKUP(MONTH(H7585),index!$D$2:$G$13,3,0),DAY(H7585)),
IF(E7585="halfyearly",DATE(IF(MONTH(H7585)&gt;=7,YEAR(H7585)+1,YEAR(H7585)),VLOOKUP(MONTH(H7585),index!$D$2:$G$13,4,0),DAY(H7585)),
DATE(YEAR(H7585)+1,MONTH(H7585),DAY(H7585)))))-H7585))+H7585)</f>
        <v/>
      </c>
      <c r="J7585" s="9" t="str">
        <f t="shared" si="730"/>
        <v/>
      </c>
      <c r="K7585" s="11" t="str">
        <f t="shared" si="731"/>
        <v/>
      </c>
      <c r="L7585" s="11" t="str">
        <f t="shared" si="732"/>
        <v/>
      </c>
      <c r="M7585" s="11" t="str">
        <f>IF(A7585="","",VLOOKUP(E7585,index!$A$1:$B$6,2,0)*K7585*G7585)</f>
        <v/>
      </c>
      <c r="N7585" s="11" t="str">
        <f>IF(A7585="","",-PMT(G7585*VLOOKUP(E7585,index!$A$1:$B$6,2,0),C7585,F7585,0,0))</f>
        <v/>
      </c>
      <c r="O7585" s="11" t="str">
        <f t="shared" si="733"/>
        <v/>
      </c>
      <c r="P7585" s="11" t="str">
        <f t="shared" si="728"/>
        <v/>
      </c>
    </row>
    <row r="7586" spans="1:16" x14ac:dyDescent="0.25">
      <c r="A7586" s="9" t="str">
        <f>IF(A7585="","",IF(B7585&lt;C7585,A7585,IF(A7585=MAX('entry data'!$B$8:$B$507),"",A7585+1)))</f>
        <v/>
      </c>
      <c r="B7586" s="9" t="str">
        <f t="shared" si="729"/>
        <v/>
      </c>
      <c r="C7586" s="9" t="str">
        <f>IF(ISERROR(VLOOKUP(A7586,'entry data'!B:G,6,0)),"",VLOOKUP(A7586,'entry data'!B:G,6,0))</f>
        <v/>
      </c>
      <c r="D7586" s="9" t="str">
        <f>IF(ISERROR(VLOOKUP(A7586,'entry data'!B:C,2,0)),"",VLOOKUP(A7586,'entry data'!B:C,2,0))</f>
        <v/>
      </c>
      <c r="E7586" s="9" t="str">
        <f>IF(ISERROR(VLOOKUP(A7586,'entry data'!B:E,4,0)),"",VLOOKUP(A7586,'entry data'!B:E,4,0))</f>
        <v/>
      </c>
      <c r="F7586" s="11" t="str">
        <f>IF(A7586="","",IF(ISERROR(VLOOKUP(A7586,'entry data'!B:F,5,0)),"",VLOOKUP(A7586,'entry data'!B:F,5,0)))</f>
        <v/>
      </c>
      <c r="G7586" s="12" t="str">
        <f>IF(A7586="","",IF(ISERROR(VLOOKUP(A7586,'entry data'!B:I,8,0)),"",VLOOKUP(A7586,'entry data'!B:I,7,0)))</f>
        <v/>
      </c>
      <c r="H7586" s="13" t="str">
        <f>IF(A7586="","",IF(B7586=1,VLOOKUP(A7586,'entry data'!B:D,3,0),I7585))</f>
        <v/>
      </c>
      <c r="I7586" s="14" t="str">
        <f>IF(A7586="","",IF(E7586="weekly",7,IF(E7586="fortnightly",14,IF(E7586="monthly",DATE(IF(MONTH(H7586)=12,YEAR(H7586)+1,YEAR(H7586)),VLOOKUP(MONTH(H7586),index!$D$2:$G$13,2,0),DAY(H7586)),
IF(E7586="quarterly",DATE(IF(MONTH(H7586)&gt;=10,YEAR(H7586)+1,YEAR(H7586)),VLOOKUP(MONTH(H7586),index!$D$2:$G$13,3,0),DAY(H7586)),
IF(E7586="halfyearly",DATE(IF(MONTH(H7586)&gt;=7,YEAR(H7586)+1,YEAR(H7586)),VLOOKUP(MONTH(H7586),index!$D$2:$G$13,4,0),DAY(H7586)),
DATE(YEAR(H7586)+1,MONTH(H7586),DAY(H7586)))))-H7586))+H7586)</f>
        <v/>
      </c>
      <c r="J7586" s="9" t="str">
        <f t="shared" si="730"/>
        <v/>
      </c>
      <c r="K7586" s="11" t="str">
        <f t="shared" si="731"/>
        <v/>
      </c>
      <c r="L7586" s="11" t="str">
        <f t="shared" si="732"/>
        <v/>
      </c>
      <c r="M7586" s="11" t="str">
        <f>IF(A7586="","",VLOOKUP(E7586,index!$A$1:$B$6,2,0)*K7586*G7586)</f>
        <v/>
      </c>
      <c r="N7586" s="11" t="str">
        <f>IF(A7586="","",-PMT(G7586*VLOOKUP(E7586,index!$A$1:$B$6,2,0),C7586,F7586,0,0))</f>
        <v/>
      </c>
      <c r="O7586" s="11" t="str">
        <f t="shared" si="733"/>
        <v/>
      </c>
      <c r="P7586" s="11" t="str">
        <f t="shared" si="728"/>
        <v/>
      </c>
    </row>
    <row r="7587" spans="1:16" x14ac:dyDescent="0.25">
      <c r="A7587" s="9" t="str">
        <f>IF(A7586="","",IF(B7586&lt;C7586,A7586,IF(A7586=MAX('entry data'!$B$8:$B$507),"",A7586+1)))</f>
        <v/>
      </c>
      <c r="B7587" s="9" t="str">
        <f t="shared" si="729"/>
        <v/>
      </c>
      <c r="C7587" s="9" t="str">
        <f>IF(ISERROR(VLOOKUP(A7587,'entry data'!B:G,6,0)),"",VLOOKUP(A7587,'entry data'!B:G,6,0))</f>
        <v/>
      </c>
      <c r="D7587" s="9" t="str">
        <f>IF(ISERROR(VLOOKUP(A7587,'entry data'!B:C,2,0)),"",VLOOKUP(A7587,'entry data'!B:C,2,0))</f>
        <v/>
      </c>
      <c r="E7587" s="9" t="str">
        <f>IF(ISERROR(VLOOKUP(A7587,'entry data'!B:E,4,0)),"",VLOOKUP(A7587,'entry data'!B:E,4,0))</f>
        <v/>
      </c>
      <c r="F7587" s="11" t="str">
        <f>IF(A7587="","",IF(ISERROR(VLOOKUP(A7587,'entry data'!B:F,5,0)),"",VLOOKUP(A7587,'entry data'!B:F,5,0)))</f>
        <v/>
      </c>
      <c r="G7587" s="12" t="str">
        <f>IF(A7587="","",IF(ISERROR(VLOOKUP(A7587,'entry data'!B:I,8,0)),"",VLOOKUP(A7587,'entry data'!B:I,7,0)))</f>
        <v/>
      </c>
      <c r="H7587" s="13" t="str">
        <f>IF(A7587="","",IF(B7587=1,VLOOKUP(A7587,'entry data'!B:D,3,0),I7586))</f>
        <v/>
      </c>
      <c r="I7587" s="14" t="str">
        <f>IF(A7587="","",IF(E7587="weekly",7,IF(E7587="fortnightly",14,IF(E7587="monthly",DATE(IF(MONTH(H7587)=12,YEAR(H7587)+1,YEAR(H7587)),VLOOKUP(MONTH(H7587),index!$D$2:$G$13,2,0),DAY(H7587)),
IF(E7587="quarterly",DATE(IF(MONTH(H7587)&gt;=10,YEAR(H7587)+1,YEAR(H7587)),VLOOKUP(MONTH(H7587),index!$D$2:$G$13,3,0),DAY(H7587)),
IF(E7587="halfyearly",DATE(IF(MONTH(H7587)&gt;=7,YEAR(H7587)+1,YEAR(H7587)),VLOOKUP(MONTH(H7587),index!$D$2:$G$13,4,0),DAY(H7587)),
DATE(YEAR(H7587)+1,MONTH(H7587),DAY(H7587)))))-H7587))+H7587)</f>
        <v/>
      </c>
      <c r="J7587" s="9" t="str">
        <f t="shared" si="730"/>
        <v/>
      </c>
      <c r="K7587" s="11" t="str">
        <f t="shared" si="731"/>
        <v/>
      </c>
      <c r="L7587" s="11" t="str">
        <f t="shared" si="732"/>
        <v/>
      </c>
      <c r="M7587" s="11" t="str">
        <f>IF(A7587="","",VLOOKUP(E7587,index!$A$1:$B$6,2,0)*K7587*G7587)</f>
        <v/>
      </c>
      <c r="N7587" s="11" t="str">
        <f>IF(A7587="","",-PMT(G7587*VLOOKUP(E7587,index!$A$1:$B$6,2,0),C7587,F7587,0,0))</f>
        <v/>
      </c>
      <c r="O7587" s="11" t="str">
        <f t="shared" si="733"/>
        <v/>
      </c>
      <c r="P7587" s="11" t="str">
        <f t="shared" si="728"/>
        <v/>
      </c>
    </row>
    <row r="7588" spans="1:16" x14ac:dyDescent="0.25">
      <c r="A7588" s="9" t="str">
        <f>IF(A7587="","",IF(B7587&lt;C7587,A7587,IF(A7587=MAX('entry data'!$B$8:$B$507),"",A7587+1)))</f>
        <v/>
      </c>
      <c r="B7588" s="9" t="str">
        <f t="shared" si="729"/>
        <v/>
      </c>
      <c r="C7588" s="9" t="str">
        <f>IF(ISERROR(VLOOKUP(A7588,'entry data'!B:G,6,0)),"",VLOOKUP(A7588,'entry data'!B:G,6,0))</f>
        <v/>
      </c>
      <c r="D7588" s="9" t="str">
        <f>IF(ISERROR(VLOOKUP(A7588,'entry data'!B:C,2,0)),"",VLOOKUP(A7588,'entry data'!B:C,2,0))</f>
        <v/>
      </c>
      <c r="E7588" s="9" t="str">
        <f>IF(ISERROR(VLOOKUP(A7588,'entry data'!B:E,4,0)),"",VLOOKUP(A7588,'entry data'!B:E,4,0))</f>
        <v/>
      </c>
      <c r="F7588" s="11" t="str">
        <f>IF(A7588="","",IF(ISERROR(VLOOKUP(A7588,'entry data'!B:F,5,0)),"",VLOOKUP(A7588,'entry data'!B:F,5,0)))</f>
        <v/>
      </c>
      <c r="G7588" s="12" t="str">
        <f>IF(A7588="","",IF(ISERROR(VLOOKUP(A7588,'entry data'!B:I,8,0)),"",VLOOKUP(A7588,'entry data'!B:I,7,0)))</f>
        <v/>
      </c>
      <c r="H7588" s="13" t="str">
        <f>IF(A7588="","",IF(B7588=1,VLOOKUP(A7588,'entry data'!B:D,3,0),I7587))</f>
        <v/>
      </c>
      <c r="I7588" s="14" t="str">
        <f>IF(A7588="","",IF(E7588="weekly",7,IF(E7588="fortnightly",14,IF(E7588="monthly",DATE(IF(MONTH(H7588)=12,YEAR(H7588)+1,YEAR(H7588)),VLOOKUP(MONTH(H7588),index!$D$2:$G$13,2,0),DAY(H7588)),
IF(E7588="quarterly",DATE(IF(MONTH(H7588)&gt;=10,YEAR(H7588)+1,YEAR(H7588)),VLOOKUP(MONTH(H7588),index!$D$2:$G$13,3,0),DAY(H7588)),
IF(E7588="halfyearly",DATE(IF(MONTH(H7588)&gt;=7,YEAR(H7588)+1,YEAR(H7588)),VLOOKUP(MONTH(H7588),index!$D$2:$G$13,4,0),DAY(H7588)),
DATE(YEAR(H7588)+1,MONTH(H7588),DAY(H7588)))))-H7588))+H7588)</f>
        <v/>
      </c>
      <c r="J7588" s="9" t="str">
        <f t="shared" si="730"/>
        <v/>
      </c>
      <c r="K7588" s="11" t="str">
        <f t="shared" si="731"/>
        <v/>
      </c>
      <c r="L7588" s="11" t="str">
        <f t="shared" si="732"/>
        <v/>
      </c>
      <c r="M7588" s="11" t="str">
        <f>IF(A7588="","",VLOOKUP(E7588,index!$A$1:$B$6,2,0)*K7588*G7588)</f>
        <v/>
      </c>
      <c r="N7588" s="11" t="str">
        <f>IF(A7588="","",-PMT(G7588*VLOOKUP(E7588,index!$A$1:$B$6,2,0),C7588,F7588,0,0))</f>
        <v/>
      </c>
      <c r="O7588" s="11" t="str">
        <f t="shared" si="733"/>
        <v/>
      </c>
      <c r="P7588" s="11" t="str">
        <f t="shared" si="728"/>
        <v/>
      </c>
    </row>
    <row r="7589" spans="1:16" x14ac:dyDescent="0.25">
      <c r="A7589" s="9" t="str">
        <f>IF(A7588="","",IF(B7588&lt;C7588,A7588,IF(A7588=MAX('entry data'!$B$8:$B$507),"",A7588+1)))</f>
        <v/>
      </c>
      <c r="B7589" s="9" t="str">
        <f t="shared" si="729"/>
        <v/>
      </c>
      <c r="C7589" s="9" t="str">
        <f>IF(ISERROR(VLOOKUP(A7589,'entry data'!B:G,6,0)),"",VLOOKUP(A7589,'entry data'!B:G,6,0))</f>
        <v/>
      </c>
      <c r="D7589" s="9" t="str">
        <f>IF(ISERROR(VLOOKUP(A7589,'entry data'!B:C,2,0)),"",VLOOKUP(A7589,'entry data'!B:C,2,0))</f>
        <v/>
      </c>
      <c r="E7589" s="9" t="str">
        <f>IF(ISERROR(VLOOKUP(A7589,'entry data'!B:E,4,0)),"",VLOOKUP(A7589,'entry data'!B:E,4,0))</f>
        <v/>
      </c>
      <c r="F7589" s="11" t="str">
        <f>IF(A7589="","",IF(ISERROR(VLOOKUP(A7589,'entry data'!B:F,5,0)),"",VLOOKUP(A7589,'entry data'!B:F,5,0)))</f>
        <v/>
      </c>
      <c r="G7589" s="12" t="str">
        <f>IF(A7589="","",IF(ISERROR(VLOOKUP(A7589,'entry data'!B:I,8,0)),"",VLOOKUP(A7589,'entry data'!B:I,7,0)))</f>
        <v/>
      </c>
      <c r="H7589" s="13" t="str">
        <f>IF(A7589="","",IF(B7589=1,VLOOKUP(A7589,'entry data'!B:D,3,0),I7588))</f>
        <v/>
      </c>
      <c r="I7589" s="14" t="str">
        <f>IF(A7589="","",IF(E7589="weekly",7,IF(E7589="fortnightly",14,IF(E7589="monthly",DATE(IF(MONTH(H7589)=12,YEAR(H7589)+1,YEAR(H7589)),VLOOKUP(MONTH(H7589),index!$D$2:$G$13,2,0),DAY(H7589)),
IF(E7589="quarterly",DATE(IF(MONTH(H7589)&gt;=10,YEAR(H7589)+1,YEAR(H7589)),VLOOKUP(MONTH(H7589),index!$D$2:$G$13,3,0),DAY(H7589)),
IF(E7589="halfyearly",DATE(IF(MONTH(H7589)&gt;=7,YEAR(H7589)+1,YEAR(H7589)),VLOOKUP(MONTH(H7589),index!$D$2:$G$13,4,0),DAY(H7589)),
DATE(YEAR(H7589)+1,MONTH(H7589),DAY(H7589)))))-H7589))+H7589)</f>
        <v/>
      </c>
      <c r="J7589" s="9" t="str">
        <f t="shared" si="730"/>
        <v/>
      </c>
      <c r="K7589" s="11" t="str">
        <f t="shared" si="731"/>
        <v/>
      </c>
      <c r="L7589" s="11" t="str">
        <f t="shared" si="732"/>
        <v/>
      </c>
      <c r="M7589" s="11" t="str">
        <f>IF(A7589="","",VLOOKUP(E7589,index!$A$1:$B$6,2,0)*K7589*G7589)</f>
        <v/>
      </c>
      <c r="N7589" s="11" t="str">
        <f>IF(A7589="","",-PMT(G7589*VLOOKUP(E7589,index!$A$1:$B$6,2,0),C7589,F7589,0,0))</f>
        <v/>
      </c>
      <c r="O7589" s="11" t="str">
        <f t="shared" si="733"/>
        <v/>
      </c>
      <c r="P7589" s="11" t="str">
        <f t="shared" si="728"/>
        <v/>
      </c>
    </row>
    <row r="7590" spans="1:16" x14ac:dyDescent="0.25">
      <c r="A7590" s="9" t="str">
        <f>IF(A7589="","",IF(B7589&lt;C7589,A7589,IF(A7589=MAX('entry data'!$B$8:$B$507),"",A7589+1)))</f>
        <v/>
      </c>
      <c r="B7590" s="9" t="str">
        <f t="shared" si="729"/>
        <v/>
      </c>
      <c r="C7590" s="9" t="str">
        <f>IF(ISERROR(VLOOKUP(A7590,'entry data'!B:G,6,0)),"",VLOOKUP(A7590,'entry data'!B:G,6,0))</f>
        <v/>
      </c>
      <c r="D7590" s="9" t="str">
        <f>IF(ISERROR(VLOOKUP(A7590,'entry data'!B:C,2,0)),"",VLOOKUP(A7590,'entry data'!B:C,2,0))</f>
        <v/>
      </c>
      <c r="E7590" s="9" t="str">
        <f>IF(ISERROR(VLOOKUP(A7590,'entry data'!B:E,4,0)),"",VLOOKUP(A7590,'entry data'!B:E,4,0))</f>
        <v/>
      </c>
      <c r="F7590" s="11" t="str">
        <f>IF(A7590="","",IF(ISERROR(VLOOKUP(A7590,'entry data'!B:F,5,0)),"",VLOOKUP(A7590,'entry data'!B:F,5,0)))</f>
        <v/>
      </c>
      <c r="G7590" s="12" t="str">
        <f>IF(A7590="","",IF(ISERROR(VLOOKUP(A7590,'entry data'!B:I,8,0)),"",VLOOKUP(A7590,'entry data'!B:I,7,0)))</f>
        <v/>
      </c>
      <c r="H7590" s="13" t="str">
        <f>IF(A7590="","",IF(B7590=1,VLOOKUP(A7590,'entry data'!B:D,3,0),I7589))</f>
        <v/>
      </c>
      <c r="I7590" s="14" t="str">
        <f>IF(A7590="","",IF(E7590="weekly",7,IF(E7590="fortnightly",14,IF(E7590="monthly",DATE(IF(MONTH(H7590)=12,YEAR(H7590)+1,YEAR(H7590)),VLOOKUP(MONTH(H7590),index!$D$2:$G$13,2,0),DAY(H7590)),
IF(E7590="quarterly",DATE(IF(MONTH(H7590)&gt;=10,YEAR(H7590)+1,YEAR(H7590)),VLOOKUP(MONTH(H7590),index!$D$2:$G$13,3,0),DAY(H7590)),
IF(E7590="halfyearly",DATE(IF(MONTH(H7590)&gt;=7,YEAR(H7590)+1,YEAR(H7590)),VLOOKUP(MONTH(H7590),index!$D$2:$G$13,4,0),DAY(H7590)),
DATE(YEAR(H7590)+1,MONTH(H7590),DAY(H7590)))))-H7590))+H7590)</f>
        <v/>
      </c>
      <c r="J7590" s="9" t="str">
        <f t="shared" si="730"/>
        <v/>
      </c>
      <c r="K7590" s="11" t="str">
        <f t="shared" si="731"/>
        <v/>
      </c>
      <c r="L7590" s="11" t="str">
        <f t="shared" si="732"/>
        <v/>
      </c>
      <c r="M7590" s="11" t="str">
        <f>IF(A7590="","",VLOOKUP(E7590,index!$A$1:$B$6,2,0)*K7590*G7590)</f>
        <v/>
      </c>
      <c r="N7590" s="11" t="str">
        <f>IF(A7590="","",-PMT(G7590*VLOOKUP(E7590,index!$A$1:$B$6,2,0),C7590,F7590,0,0))</f>
        <v/>
      </c>
      <c r="O7590" s="11" t="str">
        <f t="shared" si="733"/>
        <v/>
      </c>
      <c r="P7590" s="11" t="str">
        <f t="shared" si="728"/>
        <v/>
      </c>
    </row>
    <row r="7591" spans="1:16" x14ac:dyDescent="0.25">
      <c r="A7591" s="9" t="str">
        <f>IF(A7590="","",IF(B7590&lt;C7590,A7590,IF(A7590=MAX('entry data'!$B$8:$B$507),"",A7590+1)))</f>
        <v/>
      </c>
      <c r="B7591" s="9" t="str">
        <f t="shared" si="729"/>
        <v/>
      </c>
      <c r="C7591" s="9" t="str">
        <f>IF(ISERROR(VLOOKUP(A7591,'entry data'!B:G,6,0)),"",VLOOKUP(A7591,'entry data'!B:G,6,0))</f>
        <v/>
      </c>
      <c r="D7591" s="9" t="str">
        <f>IF(ISERROR(VLOOKUP(A7591,'entry data'!B:C,2,0)),"",VLOOKUP(A7591,'entry data'!B:C,2,0))</f>
        <v/>
      </c>
      <c r="E7591" s="9" t="str">
        <f>IF(ISERROR(VLOOKUP(A7591,'entry data'!B:E,4,0)),"",VLOOKUP(A7591,'entry data'!B:E,4,0))</f>
        <v/>
      </c>
      <c r="F7591" s="11" t="str">
        <f>IF(A7591="","",IF(ISERROR(VLOOKUP(A7591,'entry data'!B:F,5,0)),"",VLOOKUP(A7591,'entry data'!B:F,5,0)))</f>
        <v/>
      </c>
      <c r="G7591" s="12" t="str">
        <f>IF(A7591="","",IF(ISERROR(VLOOKUP(A7591,'entry data'!B:I,8,0)),"",VLOOKUP(A7591,'entry data'!B:I,7,0)))</f>
        <v/>
      </c>
      <c r="H7591" s="13" t="str">
        <f>IF(A7591="","",IF(B7591=1,VLOOKUP(A7591,'entry data'!B:D,3,0),I7590))</f>
        <v/>
      </c>
      <c r="I7591" s="14" t="str">
        <f>IF(A7591="","",IF(E7591="weekly",7,IF(E7591="fortnightly",14,IF(E7591="monthly",DATE(IF(MONTH(H7591)=12,YEAR(H7591)+1,YEAR(H7591)),VLOOKUP(MONTH(H7591),index!$D$2:$G$13,2,0),DAY(H7591)),
IF(E7591="quarterly",DATE(IF(MONTH(H7591)&gt;=10,YEAR(H7591)+1,YEAR(H7591)),VLOOKUP(MONTH(H7591),index!$D$2:$G$13,3,0),DAY(H7591)),
IF(E7591="halfyearly",DATE(IF(MONTH(H7591)&gt;=7,YEAR(H7591)+1,YEAR(H7591)),VLOOKUP(MONTH(H7591),index!$D$2:$G$13,4,0),DAY(H7591)),
DATE(YEAR(H7591)+1,MONTH(H7591),DAY(H7591)))))-H7591))+H7591)</f>
        <v/>
      </c>
      <c r="J7591" s="9" t="str">
        <f t="shared" si="730"/>
        <v/>
      </c>
      <c r="K7591" s="11" t="str">
        <f t="shared" si="731"/>
        <v/>
      </c>
      <c r="L7591" s="11" t="str">
        <f t="shared" si="732"/>
        <v/>
      </c>
      <c r="M7591" s="11" t="str">
        <f>IF(A7591="","",VLOOKUP(E7591,index!$A$1:$B$6,2,0)*K7591*G7591)</f>
        <v/>
      </c>
      <c r="N7591" s="11" t="str">
        <f>IF(A7591="","",-PMT(G7591*VLOOKUP(E7591,index!$A$1:$B$6,2,0),C7591,F7591,0,0))</f>
        <v/>
      </c>
      <c r="O7591" s="11" t="str">
        <f t="shared" si="733"/>
        <v/>
      </c>
      <c r="P7591" s="11" t="str">
        <f t="shared" si="728"/>
        <v/>
      </c>
    </row>
    <row r="7592" spans="1:16" x14ac:dyDescent="0.25">
      <c r="A7592" s="9" t="str">
        <f>IF(A7591="","",IF(B7591&lt;C7591,A7591,IF(A7591=MAX('entry data'!$B$8:$B$507),"",A7591+1)))</f>
        <v/>
      </c>
      <c r="B7592" s="9" t="str">
        <f t="shared" si="729"/>
        <v/>
      </c>
      <c r="C7592" s="9" t="str">
        <f>IF(ISERROR(VLOOKUP(A7592,'entry data'!B:G,6,0)),"",VLOOKUP(A7592,'entry data'!B:G,6,0))</f>
        <v/>
      </c>
      <c r="D7592" s="9" t="str">
        <f>IF(ISERROR(VLOOKUP(A7592,'entry data'!B:C,2,0)),"",VLOOKUP(A7592,'entry data'!B:C,2,0))</f>
        <v/>
      </c>
      <c r="E7592" s="9" t="str">
        <f>IF(ISERROR(VLOOKUP(A7592,'entry data'!B:E,4,0)),"",VLOOKUP(A7592,'entry data'!B:E,4,0))</f>
        <v/>
      </c>
      <c r="F7592" s="11" t="str">
        <f>IF(A7592="","",IF(ISERROR(VLOOKUP(A7592,'entry data'!B:F,5,0)),"",VLOOKUP(A7592,'entry data'!B:F,5,0)))</f>
        <v/>
      </c>
      <c r="G7592" s="12" t="str">
        <f>IF(A7592="","",IF(ISERROR(VLOOKUP(A7592,'entry data'!B:I,8,0)),"",VLOOKUP(A7592,'entry data'!B:I,7,0)))</f>
        <v/>
      </c>
      <c r="H7592" s="13" t="str">
        <f>IF(A7592="","",IF(B7592=1,VLOOKUP(A7592,'entry data'!B:D,3,0),I7591))</f>
        <v/>
      </c>
      <c r="I7592" s="14" t="str">
        <f>IF(A7592="","",IF(E7592="weekly",7,IF(E7592="fortnightly",14,IF(E7592="monthly",DATE(IF(MONTH(H7592)=12,YEAR(H7592)+1,YEAR(H7592)),VLOOKUP(MONTH(H7592),index!$D$2:$G$13,2,0),DAY(H7592)),
IF(E7592="quarterly",DATE(IF(MONTH(H7592)&gt;=10,YEAR(H7592)+1,YEAR(H7592)),VLOOKUP(MONTH(H7592),index!$D$2:$G$13,3,0),DAY(H7592)),
IF(E7592="halfyearly",DATE(IF(MONTH(H7592)&gt;=7,YEAR(H7592)+1,YEAR(H7592)),VLOOKUP(MONTH(H7592),index!$D$2:$G$13,4,0),DAY(H7592)),
DATE(YEAR(H7592)+1,MONTH(H7592),DAY(H7592)))))-H7592))+H7592)</f>
        <v/>
      </c>
      <c r="J7592" s="9" t="str">
        <f t="shared" si="730"/>
        <v/>
      </c>
      <c r="K7592" s="11" t="str">
        <f t="shared" si="731"/>
        <v/>
      </c>
      <c r="L7592" s="11" t="str">
        <f t="shared" si="732"/>
        <v/>
      </c>
      <c r="M7592" s="11" t="str">
        <f>IF(A7592="","",VLOOKUP(E7592,index!$A$1:$B$6,2,0)*K7592*G7592)</f>
        <v/>
      </c>
      <c r="N7592" s="11" t="str">
        <f>IF(A7592="","",-PMT(G7592*VLOOKUP(E7592,index!$A$1:$B$6,2,0),C7592,F7592,0,0))</f>
        <v/>
      </c>
      <c r="O7592" s="11" t="str">
        <f t="shared" si="733"/>
        <v/>
      </c>
      <c r="P7592" s="11" t="str">
        <f t="shared" si="728"/>
        <v/>
      </c>
    </row>
    <row r="7593" spans="1:16" x14ac:dyDescent="0.25">
      <c r="A7593" s="9" t="str">
        <f>IF(A7592="","",IF(B7592&lt;C7592,A7592,IF(A7592=MAX('entry data'!$B$8:$B$507),"",A7592+1)))</f>
        <v/>
      </c>
      <c r="B7593" s="9" t="str">
        <f t="shared" si="729"/>
        <v/>
      </c>
      <c r="C7593" s="9" t="str">
        <f>IF(ISERROR(VLOOKUP(A7593,'entry data'!B:G,6,0)),"",VLOOKUP(A7593,'entry data'!B:G,6,0))</f>
        <v/>
      </c>
      <c r="D7593" s="9" t="str">
        <f>IF(ISERROR(VLOOKUP(A7593,'entry data'!B:C,2,0)),"",VLOOKUP(A7593,'entry data'!B:C,2,0))</f>
        <v/>
      </c>
      <c r="E7593" s="9" t="str">
        <f>IF(ISERROR(VLOOKUP(A7593,'entry data'!B:E,4,0)),"",VLOOKUP(A7593,'entry data'!B:E,4,0))</f>
        <v/>
      </c>
      <c r="F7593" s="11" t="str">
        <f>IF(A7593="","",IF(ISERROR(VLOOKUP(A7593,'entry data'!B:F,5,0)),"",VLOOKUP(A7593,'entry data'!B:F,5,0)))</f>
        <v/>
      </c>
      <c r="G7593" s="12" t="str">
        <f>IF(A7593="","",IF(ISERROR(VLOOKUP(A7593,'entry data'!B:I,8,0)),"",VLOOKUP(A7593,'entry data'!B:I,7,0)))</f>
        <v/>
      </c>
      <c r="H7593" s="13" t="str">
        <f>IF(A7593="","",IF(B7593=1,VLOOKUP(A7593,'entry data'!B:D,3,0),I7592))</f>
        <v/>
      </c>
      <c r="I7593" s="14" t="str">
        <f>IF(A7593="","",IF(E7593="weekly",7,IF(E7593="fortnightly",14,IF(E7593="monthly",DATE(IF(MONTH(H7593)=12,YEAR(H7593)+1,YEAR(H7593)),VLOOKUP(MONTH(H7593),index!$D$2:$G$13,2,0),DAY(H7593)),
IF(E7593="quarterly",DATE(IF(MONTH(H7593)&gt;=10,YEAR(H7593)+1,YEAR(H7593)),VLOOKUP(MONTH(H7593),index!$D$2:$G$13,3,0),DAY(H7593)),
IF(E7593="halfyearly",DATE(IF(MONTH(H7593)&gt;=7,YEAR(H7593)+1,YEAR(H7593)),VLOOKUP(MONTH(H7593),index!$D$2:$G$13,4,0),DAY(H7593)),
DATE(YEAR(H7593)+1,MONTH(H7593),DAY(H7593)))))-H7593))+H7593)</f>
        <v/>
      </c>
      <c r="J7593" s="9" t="str">
        <f t="shared" si="730"/>
        <v/>
      </c>
      <c r="K7593" s="11" t="str">
        <f t="shared" si="731"/>
        <v/>
      </c>
      <c r="L7593" s="11" t="str">
        <f t="shared" si="732"/>
        <v/>
      </c>
      <c r="M7593" s="11" t="str">
        <f>IF(A7593="","",VLOOKUP(E7593,index!$A$1:$B$6,2,0)*K7593*G7593)</f>
        <v/>
      </c>
      <c r="N7593" s="11" t="str">
        <f>IF(A7593="","",-PMT(G7593*VLOOKUP(E7593,index!$A$1:$B$6,2,0),C7593,F7593,0,0))</f>
        <v/>
      </c>
      <c r="O7593" s="11" t="str">
        <f t="shared" si="733"/>
        <v/>
      </c>
      <c r="P7593" s="11" t="str">
        <f t="shared" si="728"/>
        <v/>
      </c>
    </row>
    <row r="7594" spans="1:16" x14ac:dyDescent="0.25">
      <c r="A7594" s="9" t="str">
        <f>IF(A7593="","",IF(B7593&lt;C7593,A7593,IF(A7593=MAX('entry data'!$B$8:$B$507),"",A7593+1)))</f>
        <v/>
      </c>
      <c r="B7594" s="9" t="str">
        <f t="shared" si="729"/>
        <v/>
      </c>
      <c r="C7594" s="9" t="str">
        <f>IF(ISERROR(VLOOKUP(A7594,'entry data'!B:G,6,0)),"",VLOOKUP(A7594,'entry data'!B:G,6,0))</f>
        <v/>
      </c>
      <c r="D7594" s="9" t="str">
        <f>IF(ISERROR(VLOOKUP(A7594,'entry data'!B:C,2,0)),"",VLOOKUP(A7594,'entry data'!B:C,2,0))</f>
        <v/>
      </c>
      <c r="E7594" s="9" t="str">
        <f>IF(ISERROR(VLOOKUP(A7594,'entry data'!B:E,4,0)),"",VLOOKUP(A7594,'entry data'!B:E,4,0))</f>
        <v/>
      </c>
      <c r="F7594" s="11" t="str">
        <f>IF(A7594="","",IF(ISERROR(VLOOKUP(A7594,'entry data'!B:F,5,0)),"",VLOOKUP(A7594,'entry data'!B:F,5,0)))</f>
        <v/>
      </c>
      <c r="G7594" s="12" t="str">
        <f>IF(A7594="","",IF(ISERROR(VLOOKUP(A7594,'entry data'!B:I,8,0)),"",VLOOKUP(A7594,'entry data'!B:I,7,0)))</f>
        <v/>
      </c>
      <c r="H7594" s="13" t="str">
        <f>IF(A7594="","",IF(B7594=1,VLOOKUP(A7594,'entry data'!B:D,3,0),I7593))</f>
        <v/>
      </c>
      <c r="I7594" s="14" t="str">
        <f>IF(A7594="","",IF(E7594="weekly",7,IF(E7594="fortnightly",14,IF(E7594="monthly",DATE(IF(MONTH(H7594)=12,YEAR(H7594)+1,YEAR(H7594)),VLOOKUP(MONTH(H7594),index!$D$2:$G$13,2,0),DAY(H7594)),
IF(E7594="quarterly",DATE(IF(MONTH(H7594)&gt;=10,YEAR(H7594)+1,YEAR(H7594)),VLOOKUP(MONTH(H7594),index!$D$2:$G$13,3,0),DAY(H7594)),
IF(E7594="halfyearly",DATE(IF(MONTH(H7594)&gt;=7,YEAR(H7594)+1,YEAR(H7594)),VLOOKUP(MONTH(H7594),index!$D$2:$G$13,4,0),DAY(H7594)),
DATE(YEAR(H7594)+1,MONTH(H7594),DAY(H7594)))))-H7594))+H7594)</f>
        <v/>
      </c>
      <c r="J7594" s="9" t="str">
        <f t="shared" si="730"/>
        <v/>
      </c>
      <c r="K7594" s="11" t="str">
        <f t="shared" si="731"/>
        <v/>
      </c>
      <c r="L7594" s="11" t="str">
        <f t="shared" si="732"/>
        <v/>
      </c>
      <c r="M7594" s="11" t="str">
        <f>IF(A7594="","",VLOOKUP(E7594,index!$A$1:$B$6,2,0)*K7594*G7594)</f>
        <v/>
      </c>
      <c r="N7594" s="11" t="str">
        <f>IF(A7594="","",-PMT(G7594*VLOOKUP(E7594,index!$A$1:$B$6,2,0),C7594,F7594,0,0))</f>
        <v/>
      </c>
      <c r="O7594" s="11" t="str">
        <f t="shared" si="733"/>
        <v/>
      </c>
      <c r="P7594" s="11" t="str">
        <f t="shared" si="728"/>
        <v/>
      </c>
    </row>
    <row r="7595" spans="1:16" x14ac:dyDescent="0.25">
      <c r="A7595" s="9" t="str">
        <f>IF(A7594="","",IF(B7594&lt;C7594,A7594,IF(A7594=MAX('entry data'!$B$8:$B$507),"",A7594+1)))</f>
        <v/>
      </c>
      <c r="B7595" s="9" t="str">
        <f t="shared" si="729"/>
        <v/>
      </c>
      <c r="C7595" s="9" t="str">
        <f>IF(ISERROR(VLOOKUP(A7595,'entry data'!B:G,6,0)),"",VLOOKUP(A7595,'entry data'!B:G,6,0))</f>
        <v/>
      </c>
      <c r="D7595" s="9" t="str">
        <f>IF(ISERROR(VLOOKUP(A7595,'entry data'!B:C,2,0)),"",VLOOKUP(A7595,'entry data'!B:C,2,0))</f>
        <v/>
      </c>
      <c r="E7595" s="9" t="str">
        <f>IF(ISERROR(VLOOKUP(A7595,'entry data'!B:E,4,0)),"",VLOOKUP(A7595,'entry data'!B:E,4,0))</f>
        <v/>
      </c>
      <c r="F7595" s="11" t="str">
        <f>IF(A7595="","",IF(ISERROR(VLOOKUP(A7595,'entry data'!B:F,5,0)),"",VLOOKUP(A7595,'entry data'!B:F,5,0)))</f>
        <v/>
      </c>
      <c r="G7595" s="12" t="str">
        <f>IF(A7595="","",IF(ISERROR(VLOOKUP(A7595,'entry data'!B:I,8,0)),"",VLOOKUP(A7595,'entry data'!B:I,7,0)))</f>
        <v/>
      </c>
      <c r="H7595" s="13" t="str">
        <f>IF(A7595="","",IF(B7595=1,VLOOKUP(A7595,'entry data'!B:D,3,0),I7594))</f>
        <v/>
      </c>
      <c r="I7595" s="14" t="str">
        <f>IF(A7595="","",IF(E7595="weekly",7,IF(E7595="fortnightly",14,IF(E7595="monthly",DATE(IF(MONTH(H7595)=12,YEAR(H7595)+1,YEAR(H7595)),VLOOKUP(MONTH(H7595),index!$D$2:$G$13,2,0),DAY(H7595)),
IF(E7595="quarterly",DATE(IF(MONTH(H7595)&gt;=10,YEAR(H7595)+1,YEAR(H7595)),VLOOKUP(MONTH(H7595),index!$D$2:$G$13,3,0),DAY(H7595)),
IF(E7595="halfyearly",DATE(IF(MONTH(H7595)&gt;=7,YEAR(H7595)+1,YEAR(H7595)),VLOOKUP(MONTH(H7595),index!$D$2:$G$13,4,0),DAY(H7595)),
DATE(YEAR(H7595)+1,MONTH(H7595),DAY(H7595)))))-H7595))+H7595)</f>
        <v/>
      </c>
      <c r="J7595" s="9" t="str">
        <f t="shared" si="730"/>
        <v/>
      </c>
      <c r="K7595" s="11" t="str">
        <f t="shared" si="731"/>
        <v/>
      </c>
      <c r="L7595" s="11" t="str">
        <f t="shared" si="732"/>
        <v/>
      </c>
      <c r="M7595" s="11" t="str">
        <f>IF(A7595="","",VLOOKUP(E7595,index!$A$1:$B$6,2,0)*K7595*G7595)</f>
        <v/>
      </c>
      <c r="N7595" s="11" t="str">
        <f>IF(A7595="","",-PMT(G7595*VLOOKUP(E7595,index!$A$1:$B$6,2,0),C7595,F7595,0,0))</f>
        <v/>
      </c>
      <c r="O7595" s="11" t="str">
        <f t="shared" si="733"/>
        <v/>
      </c>
      <c r="P7595" s="11" t="str">
        <f t="shared" si="728"/>
        <v/>
      </c>
    </row>
    <row r="7596" spans="1:16" x14ac:dyDescent="0.25">
      <c r="A7596" s="9" t="str">
        <f>IF(A7595="","",IF(B7595&lt;C7595,A7595,IF(A7595=MAX('entry data'!$B$8:$B$507),"",A7595+1)))</f>
        <v/>
      </c>
      <c r="B7596" s="9" t="str">
        <f t="shared" si="729"/>
        <v/>
      </c>
      <c r="C7596" s="9" t="str">
        <f>IF(ISERROR(VLOOKUP(A7596,'entry data'!B:G,6,0)),"",VLOOKUP(A7596,'entry data'!B:G,6,0))</f>
        <v/>
      </c>
      <c r="D7596" s="9" t="str">
        <f>IF(ISERROR(VLOOKUP(A7596,'entry data'!B:C,2,0)),"",VLOOKUP(A7596,'entry data'!B:C,2,0))</f>
        <v/>
      </c>
      <c r="E7596" s="9" t="str">
        <f>IF(ISERROR(VLOOKUP(A7596,'entry data'!B:E,4,0)),"",VLOOKUP(A7596,'entry data'!B:E,4,0))</f>
        <v/>
      </c>
      <c r="F7596" s="11" t="str">
        <f>IF(A7596="","",IF(ISERROR(VLOOKUP(A7596,'entry data'!B:F,5,0)),"",VLOOKUP(A7596,'entry data'!B:F,5,0)))</f>
        <v/>
      </c>
      <c r="G7596" s="12" t="str">
        <f>IF(A7596="","",IF(ISERROR(VLOOKUP(A7596,'entry data'!B:I,8,0)),"",VLOOKUP(A7596,'entry data'!B:I,7,0)))</f>
        <v/>
      </c>
      <c r="H7596" s="13" t="str">
        <f>IF(A7596="","",IF(B7596=1,VLOOKUP(A7596,'entry data'!B:D,3,0),I7595))</f>
        <v/>
      </c>
      <c r="I7596" s="14" t="str">
        <f>IF(A7596="","",IF(E7596="weekly",7,IF(E7596="fortnightly",14,IF(E7596="monthly",DATE(IF(MONTH(H7596)=12,YEAR(H7596)+1,YEAR(H7596)),VLOOKUP(MONTH(H7596),index!$D$2:$G$13,2,0),DAY(H7596)),
IF(E7596="quarterly",DATE(IF(MONTH(H7596)&gt;=10,YEAR(H7596)+1,YEAR(H7596)),VLOOKUP(MONTH(H7596),index!$D$2:$G$13,3,0),DAY(H7596)),
IF(E7596="halfyearly",DATE(IF(MONTH(H7596)&gt;=7,YEAR(H7596)+1,YEAR(H7596)),VLOOKUP(MONTH(H7596),index!$D$2:$G$13,4,0),DAY(H7596)),
DATE(YEAR(H7596)+1,MONTH(H7596),DAY(H7596)))))-H7596))+H7596)</f>
        <v/>
      </c>
      <c r="J7596" s="9" t="str">
        <f t="shared" si="730"/>
        <v/>
      </c>
      <c r="K7596" s="11" t="str">
        <f t="shared" si="731"/>
        <v/>
      </c>
      <c r="L7596" s="11" t="str">
        <f t="shared" si="732"/>
        <v/>
      </c>
      <c r="M7596" s="11" t="str">
        <f>IF(A7596="","",VLOOKUP(E7596,index!$A$1:$B$6,2,0)*K7596*G7596)</f>
        <v/>
      </c>
      <c r="N7596" s="11" t="str">
        <f>IF(A7596="","",-PMT(G7596*VLOOKUP(E7596,index!$A$1:$B$6,2,0),C7596,F7596,0,0))</f>
        <v/>
      </c>
      <c r="O7596" s="11" t="str">
        <f t="shared" si="733"/>
        <v/>
      </c>
      <c r="P7596" s="11" t="str">
        <f t="shared" si="728"/>
        <v/>
      </c>
    </row>
    <row r="7597" spans="1:16" x14ac:dyDescent="0.25">
      <c r="A7597" s="9" t="str">
        <f>IF(A7596="","",IF(B7596&lt;C7596,A7596,IF(A7596=MAX('entry data'!$B$8:$B$507),"",A7596+1)))</f>
        <v/>
      </c>
      <c r="B7597" s="9" t="str">
        <f t="shared" si="729"/>
        <v/>
      </c>
      <c r="C7597" s="9" t="str">
        <f>IF(ISERROR(VLOOKUP(A7597,'entry data'!B:G,6,0)),"",VLOOKUP(A7597,'entry data'!B:G,6,0))</f>
        <v/>
      </c>
      <c r="D7597" s="9" t="str">
        <f>IF(ISERROR(VLOOKUP(A7597,'entry data'!B:C,2,0)),"",VLOOKUP(A7597,'entry data'!B:C,2,0))</f>
        <v/>
      </c>
      <c r="E7597" s="9" t="str">
        <f>IF(ISERROR(VLOOKUP(A7597,'entry data'!B:E,4,0)),"",VLOOKUP(A7597,'entry data'!B:E,4,0))</f>
        <v/>
      </c>
      <c r="F7597" s="11" t="str">
        <f>IF(A7597="","",IF(ISERROR(VLOOKUP(A7597,'entry data'!B:F,5,0)),"",VLOOKUP(A7597,'entry data'!B:F,5,0)))</f>
        <v/>
      </c>
      <c r="G7597" s="12" t="str">
        <f>IF(A7597="","",IF(ISERROR(VLOOKUP(A7597,'entry data'!B:I,8,0)),"",VLOOKUP(A7597,'entry data'!B:I,7,0)))</f>
        <v/>
      </c>
      <c r="H7597" s="13" t="str">
        <f>IF(A7597="","",IF(B7597=1,VLOOKUP(A7597,'entry data'!B:D,3,0),I7596))</f>
        <v/>
      </c>
      <c r="I7597" s="14" t="str">
        <f>IF(A7597="","",IF(E7597="weekly",7,IF(E7597="fortnightly",14,IF(E7597="monthly",DATE(IF(MONTH(H7597)=12,YEAR(H7597)+1,YEAR(H7597)),VLOOKUP(MONTH(H7597),index!$D$2:$G$13,2,0),DAY(H7597)),
IF(E7597="quarterly",DATE(IF(MONTH(H7597)&gt;=10,YEAR(H7597)+1,YEAR(H7597)),VLOOKUP(MONTH(H7597),index!$D$2:$G$13,3,0),DAY(H7597)),
IF(E7597="halfyearly",DATE(IF(MONTH(H7597)&gt;=7,YEAR(H7597)+1,YEAR(H7597)),VLOOKUP(MONTH(H7597),index!$D$2:$G$13,4,0),DAY(H7597)),
DATE(YEAR(H7597)+1,MONTH(H7597),DAY(H7597)))))-H7597))+H7597)</f>
        <v/>
      </c>
      <c r="J7597" s="9" t="str">
        <f t="shared" si="730"/>
        <v/>
      </c>
      <c r="K7597" s="11" t="str">
        <f t="shared" si="731"/>
        <v/>
      </c>
      <c r="L7597" s="11" t="str">
        <f t="shared" si="732"/>
        <v/>
      </c>
      <c r="M7597" s="11" t="str">
        <f>IF(A7597="","",VLOOKUP(E7597,index!$A$1:$B$6,2,0)*K7597*G7597)</f>
        <v/>
      </c>
      <c r="N7597" s="11" t="str">
        <f>IF(A7597="","",-PMT(G7597*VLOOKUP(E7597,index!$A$1:$B$6,2,0),C7597,F7597,0,0))</f>
        <v/>
      </c>
      <c r="O7597" s="11" t="str">
        <f t="shared" si="733"/>
        <v/>
      </c>
      <c r="P7597" s="11" t="str">
        <f t="shared" si="728"/>
        <v/>
      </c>
    </row>
    <row r="7598" spans="1:16" x14ac:dyDescent="0.25">
      <c r="A7598" s="9" t="str">
        <f>IF(A7597="","",IF(B7597&lt;C7597,A7597,IF(A7597=MAX('entry data'!$B$8:$B$507),"",A7597+1)))</f>
        <v/>
      </c>
      <c r="B7598" s="9" t="str">
        <f t="shared" si="729"/>
        <v/>
      </c>
      <c r="C7598" s="9" t="str">
        <f>IF(ISERROR(VLOOKUP(A7598,'entry data'!B:G,6,0)),"",VLOOKUP(A7598,'entry data'!B:G,6,0))</f>
        <v/>
      </c>
      <c r="D7598" s="9" t="str">
        <f>IF(ISERROR(VLOOKUP(A7598,'entry data'!B:C,2,0)),"",VLOOKUP(A7598,'entry data'!B:C,2,0))</f>
        <v/>
      </c>
      <c r="E7598" s="9" t="str">
        <f>IF(ISERROR(VLOOKUP(A7598,'entry data'!B:E,4,0)),"",VLOOKUP(A7598,'entry data'!B:E,4,0))</f>
        <v/>
      </c>
      <c r="F7598" s="11" t="str">
        <f>IF(A7598="","",IF(ISERROR(VLOOKUP(A7598,'entry data'!B:F,5,0)),"",VLOOKUP(A7598,'entry data'!B:F,5,0)))</f>
        <v/>
      </c>
      <c r="G7598" s="12" t="str">
        <f>IF(A7598="","",IF(ISERROR(VLOOKUP(A7598,'entry data'!B:I,8,0)),"",VLOOKUP(A7598,'entry data'!B:I,7,0)))</f>
        <v/>
      </c>
      <c r="H7598" s="13" t="str">
        <f>IF(A7598="","",IF(B7598=1,VLOOKUP(A7598,'entry data'!B:D,3,0),I7597))</f>
        <v/>
      </c>
      <c r="I7598" s="14" t="str">
        <f>IF(A7598="","",IF(E7598="weekly",7,IF(E7598="fortnightly",14,IF(E7598="monthly",DATE(IF(MONTH(H7598)=12,YEAR(H7598)+1,YEAR(H7598)),VLOOKUP(MONTH(H7598),index!$D$2:$G$13,2,0),DAY(H7598)),
IF(E7598="quarterly",DATE(IF(MONTH(H7598)&gt;=10,YEAR(H7598)+1,YEAR(H7598)),VLOOKUP(MONTH(H7598),index!$D$2:$G$13,3,0),DAY(H7598)),
IF(E7598="halfyearly",DATE(IF(MONTH(H7598)&gt;=7,YEAR(H7598)+1,YEAR(H7598)),VLOOKUP(MONTH(H7598),index!$D$2:$G$13,4,0),DAY(H7598)),
DATE(YEAR(H7598)+1,MONTH(H7598),DAY(H7598)))))-H7598))+H7598)</f>
        <v/>
      </c>
      <c r="J7598" s="9" t="str">
        <f t="shared" si="730"/>
        <v/>
      </c>
      <c r="K7598" s="11" t="str">
        <f t="shared" si="731"/>
        <v/>
      </c>
      <c r="L7598" s="11" t="str">
        <f t="shared" si="732"/>
        <v/>
      </c>
      <c r="M7598" s="11" t="str">
        <f>IF(A7598="","",VLOOKUP(E7598,index!$A$1:$B$6,2,0)*K7598*G7598)</f>
        <v/>
      </c>
      <c r="N7598" s="11" t="str">
        <f>IF(A7598="","",-PMT(G7598*VLOOKUP(E7598,index!$A$1:$B$6,2,0),C7598,F7598,0,0))</f>
        <v/>
      </c>
      <c r="O7598" s="11" t="str">
        <f t="shared" si="733"/>
        <v/>
      </c>
      <c r="P7598" s="11" t="str">
        <f t="shared" si="728"/>
        <v/>
      </c>
    </row>
    <row r="7599" spans="1:16" x14ac:dyDescent="0.25">
      <c r="A7599" s="9" t="str">
        <f>IF(A7598="","",IF(B7598&lt;C7598,A7598,IF(A7598=MAX('entry data'!$B$8:$B$507),"",A7598+1)))</f>
        <v/>
      </c>
      <c r="B7599" s="9" t="str">
        <f t="shared" si="729"/>
        <v/>
      </c>
      <c r="C7599" s="9" t="str">
        <f>IF(ISERROR(VLOOKUP(A7599,'entry data'!B:G,6,0)),"",VLOOKUP(A7599,'entry data'!B:G,6,0))</f>
        <v/>
      </c>
      <c r="D7599" s="9" t="str">
        <f>IF(ISERROR(VLOOKUP(A7599,'entry data'!B:C,2,0)),"",VLOOKUP(A7599,'entry data'!B:C,2,0))</f>
        <v/>
      </c>
      <c r="E7599" s="9" t="str">
        <f>IF(ISERROR(VLOOKUP(A7599,'entry data'!B:E,4,0)),"",VLOOKUP(A7599,'entry data'!B:E,4,0))</f>
        <v/>
      </c>
      <c r="F7599" s="11" t="str">
        <f>IF(A7599="","",IF(ISERROR(VLOOKUP(A7599,'entry data'!B:F,5,0)),"",VLOOKUP(A7599,'entry data'!B:F,5,0)))</f>
        <v/>
      </c>
      <c r="G7599" s="12" t="str">
        <f>IF(A7599="","",IF(ISERROR(VLOOKUP(A7599,'entry data'!B:I,8,0)),"",VLOOKUP(A7599,'entry data'!B:I,7,0)))</f>
        <v/>
      </c>
      <c r="H7599" s="13" t="str">
        <f>IF(A7599="","",IF(B7599=1,VLOOKUP(A7599,'entry data'!B:D,3,0),I7598))</f>
        <v/>
      </c>
      <c r="I7599" s="14" t="str">
        <f>IF(A7599="","",IF(E7599="weekly",7,IF(E7599="fortnightly",14,IF(E7599="monthly",DATE(IF(MONTH(H7599)=12,YEAR(H7599)+1,YEAR(H7599)),VLOOKUP(MONTH(H7599),index!$D$2:$G$13,2,0),DAY(H7599)),
IF(E7599="quarterly",DATE(IF(MONTH(H7599)&gt;=10,YEAR(H7599)+1,YEAR(H7599)),VLOOKUP(MONTH(H7599),index!$D$2:$G$13,3,0),DAY(H7599)),
IF(E7599="halfyearly",DATE(IF(MONTH(H7599)&gt;=7,YEAR(H7599)+1,YEAR(H7599)),VLOOKUP(MONTH(H7599),index!$D$2:$G$13,4,0),DAY(H7599)),
DATE(YEAR(H7599)+1,MONTH(H7599),DAY(H7599)))))-H7599))+H7599)</f>
        <v/>
      </c>
      <c r="J7599" s="9" t="str">
        <f t="shared" si="730"/>
        <v/>
      </c>
      <c r="K7599" s="11" t="str">
        <f t="shared" si="731"/>
        <v/>
      </c>
      <c r="L7599" s="11" t="str">
        <f t="shared" si="732"/>
        <v/>
      </c>
      <c r="M7599" s="11" t="str">
        <f>IF(A7599="","",VLOOKUP(E7599,index!$A$1:$B$6,2,0)*K7599*G7599)</f>
        <v/>
      </c>
      <c r="N7599" s="11" t="str">
        <f>IF(A7599="","",-PMT(G7599*VLOOKUP(E7599,index!$A$1:$B$6,2,0),C7599,F7599,0,0))</f>
        <v/>
      </c>
      <c r="O7599" s="11" t="str">
        <f t="shared" si="733"/>
        <v/>
      </c>
      <c r="P7599" s="11" t="str">
        <f t="shared" si="728"/>
        <v/>
      </c>
    </row>
    <row r="7600" spans="1:16" x14ac:dyDescent="0.25">
      <c r="A7600" s="9" t="str">
        <f>IF(A7599="","",IF(B7599&lt;C7599,A7599,IF(A7599=MAX('entry data'!$B$8:$B$507),"",A7599+1)))</f>
        <v/>
      </c>
      <c r="B7600" s="9" t="str">
        <f t="shared" si="729"/>
        <v/>
      </c>
      <c r="C7600" s="9" t="str">
        <f>IF(ISERROR(VLOOKUP(A7600,'entry data'!B:G,6,0)),"",VLOOKUP(A7600,'entry data'!B:G,6,0))</f>
        <v/>
      </c>
      <c r="D7600" s="9" t="str">
        <f>IF(ISERROR(VLOOKUP(A7600,'entry data'!B:C,2,0)),"",VLOOKUP(A7600,'entry data'!B:C,2,0))</f>
        <v/>
      </c>
      <c r="E7600" s="9" t="str">
        <f>IF(ISERROR(VLOOKUP(A7600,'entry data'!B:E,4,0)),"",VLOOKUP(A7600,'entry data'!B:E,4,0))</f>
        <v/>
      </c>
      <c r="F7600" s="11" t="str">
        <f>IF(A7600="","",IF(ISERROR(VLOOKUP(A7600,'entry data'!B:F,5,0)),"",VLOOKUP(A7600,'entry data'!B:F,5,0)))</f>
        <v/>
      </c>
      <c r="G7600" s="12" t="str">
        <f>IF(A7600="","",IF(ISERROR(VLOOKUP(A7600,'entry data'!B:I,8,0)),"",VLOOKUP(A7600,'entry data'!B:I,7,0)))</f>
        <v/>
      </c>
      <c r="H7600" s="13" t="str">
        <f>IF(A7600="","",IF(B7600=1,VLOOKUP(A7600,'entry data'!B:D,3,0),I7599))</f>
        <v/>
      </c>
      <c r="I7600" s="14" t="str">
        <f>IF(A7600="","",IF(E7600="weekly",7,IF(E7600="fortnightly",14,IF(E7600="monthly",DATE(IF(MONTH(H7600)=12,YEAR(H7600)+1,YEAR(H7600)),VLOOKUP(MONTH(H7600),index!$D$2:$G$13,2,0),DAY(H7600)),
IF(E7600="quarterly",DATE(IF(MONTH(H7600)&gt;=10,YEAR(H7600)+1,YEAR(H7600)),VLOOKUP(MONTH(H7600),index!$D$2:$G$13,3,0),DAY(H7600)),
IF(E7600="halfyearly",DATE(IF(MONTH(H7600)&gt;=7,YEAR(H7600)+1,YEAR(H7600)),VLOOKUP(MONTH(H7600),index!$D$2:$G$13,4,0),DAY(H7600)),
DATE(YEAR(H7600)+1,MONTH(H7600),DAY(H7600)))))-H7600))+H7600)</f>
        <v/>
      </c>
      <c r="J7600" s="9" t="str">
        <f t="shared" si="730"/>
        <v/>
      </c>
      <c r="K7600" s="11" t="str">
        <f t="shared" si="731"/>
        <v/>
      </c>
      <c r="L7600" s="11" t="str">
        <f t="shared" si="732"/>
        <v/>
      </c>
      <c r="M7600" s="11" t="str">
        <f>IF(A7600="","",VLOOKUP(E7600,index!$A$1:$B$6,2,0)*K7600*G7600)</f>
        <v/>
      </c>
      <c r="N7600" s="11" t="str">
        <f>IF(A7600="","",-PMT(G7600*VLOOKUP(E7600,index!$A$1:$B$6,2,0),C7600,F7600,0,0))</f>
        <v/>
      </c>
      <c r="O7600" s="11" t="str">
        <f t="shared" si="733"/>
        <v/>
      </c>
      <c r="P7600" s="11" t="str">
        <f t="shared" si="728"/>
        <v/>
      </c>
    </row>
    <row r="7601" spans="1:16" x14ac:dyDescent="0.25">
      <c r="A7601" s="9" t="str">
        <f>IF(A7600="","",IF(B7600&lt;C7600,A7600,IF(A7600=MAX('entry data'!$B$8:$B$507),"",A7600+1)))</f>
        <v/>
      </c>
      <c r="B7601" s="9" t="str">
        <f t="shared" si="729"/>
        <v/>
      </c>
      <c r="C7601" s="9" t="str">
        <f>IF(ISERROR(VLOOKUP(A7601,'entry data'!B:G,6,0)),"",VLOOKUP(A7601,'entry data'!B:G,6,0))</f>
        <v/>
      </c>
      <c r="D7601" s="9" t="str">
        <f>IF(ISERROR(VLOOKUP(A7601,'entry data'!B:C,2,0)),"",VLOOKUP(A7601,'entry data'!B:C,2,0))</f>
        <v/>
      </c>
      <c r="E7601" s="9" t="str">
        <f>IF(ISERROR(VLOOKUP(A7601,'entry data'!B:E,4,0)),"",VLOOKUP(A7601,'entry data'!B:E,4,0))</f>
        <v/>
      </c>
      <c r="F7601" s="11" t="str">
        <f>IF(A7601="","",IF(ISERROR(VLOOKUP(A7601,'entry data'!B:F,5,0)),"",VLOOKUP(A7601,'entry data'!B:F,5,0)))</f>
        <v/>
      </c>
      <c r="G7601" s="12" t="str">
        <f>IF(A7601="","",IF(ISERROR(VLOOKUP(A7601,'entry data'!B:I,8,0)),"",VLOOKUP(A7601,'entry data'!B:I,7,0)))</f>
        <v/>
      </c>
      <c r="H7601" s="13" t="str">
        <f>IF(A7601="","",IF(B7601=1,VLOOKUP(A7601,'entry data'!B:D,3,0),I7600))</f>
        <v/>
      </c>
      <c r="I7601" s="14" t="str">
        <f>IF(A7601="","",IF(E7601="weekly",7,IF(E7601="fortnightly",14,IF(E7601="monthly",DATE(IF(MONTH(H7601)=12,YEAR(H7601)+1,YEAR(H7601)),VLOOKUP(MONTH(H7601),index!$D$2:$G$13,2,0),DAY(H7601)),
IF(E7601="quarterly",DATE(IF(MONTH(H7601)&gt;=10,YEAR(H7601)+1,YEAR(H7601)),VLOOKUP(MONTH(H7601),index!$D$2:$G$13,3,0),DAY(H7601)),
IF(E7601="halfyearly",DATE(IF(MONTH(H7601)&gt;=7,YEAR(H7601)+1,YEAR(H7601)),VLOOKUP(MONTH(H7601),index!$D$2:$G$13,4,0),DAY(H7601)),
DATE(YEAR(H7601)+1,MONTH(H7601),DAY(H7601)))))-H7601))+H7601)</f>
        <v/>
      </c>
      <c r="J7601" s="9" t="str">
        <f t="shared" si="730"/>
        <v/>
      </c>
      <c r="K7601" s="11" t="str">
        <f t="shared" si="731"/>
        <v/>
      </c>
      <c r="L7601" s="11" t="str">
        <f t="shared" si="732"/>
        <v/>
      </c>
      <c r="M7601" s="11" t="str">
        <f>IF(A7601="","",VLOOKUP(E7601,index!$A$1:$B$6,2,0)*K7601*G7601)</f>
        <v/>
      </c>
      <c r="N7601" s="11" t="str">
        <f>IF(A7601="","",-PMT(G7601*VLOOKUP(E7601,index!$A$1:$B$6,2,0),C7601,F7601,0,0))</f>
        <v/>
      </c>
      <c r="O7601" s="11" t="str">
        <f t="shared" si="733"/>
        <v/>
      </c>
      <c r="P7601" s="11" t="str">
        <f t="shared" si="728"/>
        <v/>
      </c>
    </row>
    <row r="7602" spans="1:16" x14ac:dyDescent="0.25">
      <c r="A7602" s="9" t="str">
        <f>IF(A7601="","",IF(B7601&lt;C7601,A7601,IF(A7601=MAX('entry data'!$B$8:$B$507),"",A7601+1)))</f>
        <v/>
      </c>
      <c r="B7602" s="9" t="str">
        <f t="shared" si="729"/>
        <v/>
      </c>
      <c r="C7602" s="9" t="str">
        <f>IF(ISERROR(VLOOKUP(A7602,'entry data'!B:G,6,0)),"",VLOOKUP(A7602,'entry data'!B:G,6,0))</f>
        <v/>
      </c>
      <c r="D7602" s="9" t="str">
        <f>IF(ISERROR(VLOOKUP(A7602,'entry data'!B:C,2,0)),"",VLOOKUP(A7602,'entry data'!B:C,2,0))</f>
        <v/>
      </c>
      <c r="E7602" s="9" t="str">
        <f>IF(ISERROR(VLOOKUP(A7602,'entry data'!B:E,4,0)),"",VLOOKUP(A7602,'entry data'!B:E,4,0))</f>
        <v/>
      </c>
      <c r="F7602" s="11" t="str">
        <f>IF(A7602="","",IF(ISERROR(VLOOKUP(A7602,'entry data'!B:F,5,0)),"",VLOOKUP(A7602,'entry data'!B:F,5,0)))</f>
        <v/>
      </c>
      <c r="G7602" s="12" t="str">
        <f>IF(A7602="","",IF(ISERROR(VLOOKUP(A7602,'entry data'!B:I,8,0)),"",VLOOKUP(A7602,'entry data'!B:I,7,0)))</f>
        <v/>
      </c>
      <c r="H7602" s="13" t="str">
        <f>IF(A7602="","",IF(B7602=1,VLOOKUP(A7602,'entry data'!B:D,3,0),I7601))</f>
        <v/>
      </c>
      <c r="I7602" s="14" t="str">
        <f>IF(A7602="","",IF(E7602="weekly",7,IF(E7602="fortnightly",14,IF(E7602="monthly",DATE(IF(MONTH(H7602)=12,YEAR(H7602)+1,YEAR(H7602)),VLOOKUP(MONTH(H7602),index!$D$2:$G$13,2,0),DAY(H7602)),
IF(E7602="quarterly",DATE(IF(MONTH(H7602)&gt;=10,YEAR(H7602)+1,YEAR(H7602)),VLOOKUP(MONTH(H7602),index!$D$2:$G$13,3,0),DAY(H7602)),
IF(E7602="halfyearly",DATE(IF(MONTH(H7602)&gt;=7,YEAR(H7602)+1,YEAR(H7602)),VLOOKUP(MONTH(H7602),index!$D$2:$G$13,4,0),DAY(H7602)),
DATE(YEAR(H7602)+1,MONTH(H7602),DAY(H7602)))))-H7602))+H7602)</f>
        <v/>
      </c>
      <c r="J7602" s="9" t="str">
        <f t="shared" si="730"/>
        <v/>
      </c>
      <c r="K7602" s="11" t="str">
        <f t="shared" si="731"/>
        <v/>
      </c>
      <c r="L7602" s="11" t="str">
        <f t="shared" si="732"/>
        <v/>
      </c>
      <c r="M7602" s="11" t="str">
        <f>IF(A7602="","",VLOOKUP(E7602,index!$A$1:$B$6,2,0)*K7602*G7602)</f>
        <v/>
      </c>
      <c r="N7602" s="11" t="str">
        <f>IF(A7602="","",-PMT(G7602*VLOOKUP(E7602,index!$A$1:$B$6,2,0),C7602,F7602,0,0))</f>
        <v/>
      </c>
      <c r="O7602" s="11" t="str">
        <f t="shared" si="733"/>
        <v/>
      </c>
      <c r="P7602" s="11" t="str">
        <f t="shared" si="728"/>
        <v/>
      </c>
    </row>
    <row r="7603" spans="1:16" x14ac:dyDescent="0.25">
      <c r="A7603" s="9" t="str">
        <f>IF(A7602="","",IF(B7602&lt;C7602,A7602,IF(A7602=MAX('entry data'!$B$8:$B$507),"",A7602+1)))</f>
        <v/>
      </c>
      <c r="B7603" s="9" t="str">
        <f t="shared" si="729"/>
        <v/>
      </c>
      <c r="C7603" s="9" t="str">
        <f>IF(ISERROR(VLOOKUP(A7603,'entry data'!B:G,6,0)),"",VLOOKUP(A7603,'entry data'!B:G,6,0))</f>
        <v/>
      </c>
      <c r="D7603" s="9" t="str">
        <f>IF(ISERROR(VLOOKUP(A7603,'entry data'!B:C,2,0)),"",VLOOKUP(A7603,'entry data'!B:C,2,0))</f>
        <v/>
      </c>
      <c r="E7603" s="9" t="str">
        <f>IF(ISERROR(VLOOKUP(A7603,'entry data'!B:E,4,0)),"",VLOOKUP(A7603,'entry data'!B:E,4,0))</f>
        <v/>
      </c>
      <c r="F7603" s="11" t="str">
        <f>IF(A7603="","",IF(ISERROR(VLOOKUP(A7603,'entry data'!B:F,5,0)),"",VLOOKUP(A7603,'entry data'!B:F,5,0)))</f>
        <v/>
      </c>
      <c r="G7603" s="12" t="str">
        <f>IF(A7603="","",IF(ISERROR(VLOOKUP(A7603,'entry data'!B:I,8,0)),"",VLOOKUP(A7603,'entry data'!B:I,7,0)))</f>
        <v/>
      </c>
      <c r="H7603" s="13" t="str">
        <f>IF(A7603="","",IF(B7603=1,VLOOKUP(A7603,'entry data'!B:D,3,0),I7602))</f>
        <v/>
      </c>
      <c r="I7603" s="14" t="str">
        <f>IF(A7603="","",IF(E7603="weekly",7,IF(E7603="fortnightly",14,IF(E7603="monthly",DATE(IF(MONTH(H7603)=12,YEAR(H7603)+1,YEAR(H7603)),VLOOKUP(MONTH(H7603),index!$D$2:$G$13,2,0),DAY(H7603)),
IF(E7603="quarterly",DATE(IF(MONTH(H7603)&gt;=10,YEAR(H7603)+1,YEAR(H7603)),VLOOKUP(MONTH(H7603),index!$D$2:$G$13,3,0),DAY(H7603)),
IF(E7603="halfyearly",DATE(IF(MONTH(H7603)&gt;=7,YEAR(H7603)+1,YEAR(H7603)),VLOOKUP(MONTH(H7603),index!$D$2:$G$13,4,0),DAY(H7603)),
DATE(YEAR(H7603)+1,MONTH(H7603),DAY(H7603)))))-H7603))+H7603)</f>
        <v/>
      </c>
      <c r="J7603" s="9" t="str">
        <f t="shared" si="730"/>
        <v/>
      </c>
      <c r="K7603" s="11" t="str">
        <f t="shared" si="731"/>
        <v/>
      </c>
      <c r="L7603" s="11" t="str">
        <f t="shared" si="732"/>
        <v/>
      </c>
      <c r="M7603" s="11" t="str">
        <f>IF(A7603="","",VLOOKUP(E7603,index!$A$1:$B$6,2,0)*K7603*G7603)</f>
        <v/>
      </c>
      <c r="N7603" s="11" t="str">
        <f>IF(A7603="","",-PMT(G7603*VLOOKUP(E7603,index!$A$1:$B$6,2,0),C7603,F7603,0,0))</f>
        <v/>
      </c>
      <c r="O7603" s="11" t="str">
        <f t="shared" si="733"/>
        <v/>
      </c>
      <c r="P7603" s="11" t="str">
        <f t="shared" si="728"/>
        <v/>
      </c>
    </row>
    <row r="7604" spans="1:16" x14ac:dyDescent="0.25">
      <c r="A7604" s="9" t="str">
        <f>IF(A7603="","",IF(B7603&lt;C7603,A7603,IF(A7603=MAX('entry data'!$B$8:$B$507),"",A7603+1)))</f>
        <v/>
      </c>
      <c r="B7604" s="9" t="str">
        <f t="shared" si="729"/>
        <v/>
      </c>
      <c r="C7604" s="9" t="str">
        <f>IF(ISERROR(VLOOKUP(A7604,'entry data'!B:G,6,0)),"",VLOOKUP(A7604,'entry data'!B:G,6,0))</f>
        <v/>
      </c>
      <c r="D7604" s="9" t="str">
        <f>IF(ISERROR(VLOOKUP(A7604,'entry data'!B:C,2,0)),"",VLOOKUP(A7604,'entry data'!B:C,2,0))</f>
        <v/>
      </c>
      <c r="E7604" s="9" t="str">
        <f>IF(ISERROR(VLOOKUP(A7604,'entry data'!B:E,4,0)),"",VLOOKUP(A7604,'entry data'!B:E,4,0))</f>
        <v/>
      </c>
      <c r="F7604" s="11" t="str">
        <f>IF(A7604="","",IF(ISERROR(VLOOKUP(A7604,'entry data'!B:F,5,0)),"",VLOOKUP(A7604,'entry data'!B:F,5,0)))</f>
        <v/>
      </c>
      <c r="G7604" s="12" t="str">
        <f>IF(A7604="","",IF(ISERROR(VLOOKUP(A7604,'entry data'!B:I,8,0)),"",VLOOKUP(A7604,'entry data'!B:I,7,0)))</f>
        <v/>
      </c>
      <c r="H7604" s="13" t="str">
        <f>IF(A7604="","",IF(B7604=1,VLOOKUP(A7604,'entry data'!B:D,3,0),I7603))</f>
        <v/>
      </c>
      <c r="I7604" s="14" t="str">
        <f>IF(A7604="","",IF(E7604="weekly",7,IF(E7604="fortnightly",14,IF(E7604="monthly",DATE(IF(MONTH(H7604)=12,YEAR(H7604)+1,YEAR(H7604)),VLOOKUP(MONTH(H7604),index!$D$2:$G$13,2,0),DAY(H7604)),
IF(E7604="quarterly",DATE(IF(MONTH(H7604)&gt;=10,YEAR(H7604)+1,YEAR(H7604)),VLOOKUP(MONTH(H7604),index!$D$2:$G$13,3,0),DAY(H7604)),
IF(E7604="halfyearly",DATE(IF(MONTH(H7604)&gt;=7,YEAR(H7604)+1,YEAR(H7604)),VLOOKUP(MONTH(H7604),index!$D$2:$G$13,4,0),DAY(H7604)),
DATE(YEAR(H7604)+1,MONTH(H7604),DAY(H7604)))))-H7604))+H7604)</f>
        <v/>
      </c>
      <c r="J7604" s="9" t="str">
        <f t="shared" si="730"/>
        <v/>
      </c>
      <c r="K7604" s="11" t="str">
        <f t="shared" si="731"/>
        <v/>
      </c>
      <c r="L7604" s="11" t="str">
        <f t="shared" si="732"/>
        <v/>
      </c>
      <c r="M7604" s="11" t="str">
        <f>IF(A7604="","",VLOOKUP(E7604,index!$A$1:$B$6,2,0)*K7604*G7604)</f>
        <v/>
      </c>
      <c r="N7604" s="11" t="str">
        <f>IF(A7604="","",-PMT(G7604*VLOOKUP(E7604,index!$A$1:$B$6,2,0),C7604,F7604,0,0))</f>
        <v/>
      </c>
      <c r="O7604" s="11" t="str">
        <f t="shared" si="733"/>
        <v/>
      </c>
      <c r="P7604" s="11" t="str">
        <f t="shared" si="728"/>
        <v/>
      </c>
    </row>
    <row r="7605" spans="1:16" x14ac:dyDescent="0.25">
      <c r="A7605" s="9" t="str">
        <f>IF(A7604="","",IF(B7604&lt;C7604,A7604,IF(A7604=MAX('entry data'!$B$8:$B$507),"",A7604+1)))</f>
        <v/>
      </c>
      <c r="B7605" s="9" t="str">
        <f t="shared" si="729"/>
        <v/>
      </c>
      <c r="C7605" s="9" t="str">
        <f>IF(ISERROR(VLOOKUP(A7605,'entry data'!B:G,6,0)),"",VLOOKUP(A7605,'entry data'!B:G,6,0))</f>
        <v/>
      </c>
      <c r="D7605" s="9" t="str">
        <f>IF(ISERROR(VLOOKUP(A7605,'entry data'!B:C,2,0)),"",VLOOKUP(A7605,'entry data'!B:C,2,0))</f>
        <v/>
      </c>
      <c r="E7605" s="9" t="str">
        <f>IF(ISERROR(VLOOKUP(A7605,'entry data'!B:E,4,0)),"",VLOOKUP(A7605,'entry data'!B:E,4,0))</f>
        <v/>
      </c>
      <c r="F7605" s="11" t="str">
        <f>IF(A7605="","",IF(ISERROR(VLOOKUP(A7605,'entry data'!B:F,5,0)),"",VLOOKUP(A7605,'entry data'!B:F,5,0)))</f>
        <v/>
      </c>
      <c r="G7605" s="12" t="str">
        <f>IF(A7605="","",IF(ISERROR(VLOOKUP(A7605,'entry data'!B:I,8,0)),"",VLOOKUP(A7605,'entry data'!B:I,7,0)))</f>
        <v/>
      </c>
      <c r="H7605" s="13" t="str">
        <f>IF(A7605="","",IF(B7605=1,VLOOKUP(A7605,'entry data'!B:D,3,0),I7604))</f>
        <v/>
      </c>
      <c r="I7605" s="14" t="str">
        <f>IF(A7605="","",IF(E7605="weekly",7,IF(E7605="fortnightly",14,IF(E7605="monthly",DATE(IF(MONTH(H7605)=12,YEAR(H7605)+1,YEAR(H7605)),VLOOKUP(MONTH(H7605),index!$D$2:$G$13,2,0),DAY(H7605)),
IF(E7605="quarterly",DATE(IF(MONTH(H7605)&gt;=10,YEAR(H7605)+1,YEAR(H7605)),VLOOKUP(MONTH(H7605),index!$D$2:$G$13,3,0),DAY(H7605)),
IF(E7605="halfyearly",DATE(IF(MONTH(H7605)&gt;=7,YEAR(H7605)+1,YEAR(H7605)),VLOOKUP(MONTH(H7605),index!$D$2:$G$13,4,0),DAY(H7605)),
DATE(YEAR(H7605)+1,MONTH(H7605),DAY(H7605)))))-H7605))+H7605)</f>
        <v/>
      </c>
      <c r="J7605" s="9" t="str">
        <f t="shared" si="730"/>
        <v/>
      </c>
      <c r="K7605" s="11" t="str">
        <f t="shared" si="731"/>
        <v/>
      </c>
      <c r="L7605" s="11" t="str">
        <f t="shared" si="732"/>
        <v/>
      </c>
      <c r="M7605" s="11" t="str">
        <f>IF(A7605="","",VLOOKUP(E7605,index!$A$1:$B$6,2,0)*K7605*G7605)</f>
        <v/>
      </c>
      <c r="N7605" s="11" t="str">
        <f>IF(A7605="","",-PMT(G7605*VLOOKUP(E7605,index!$A$1:$B$6,2,0),C7605,F7605,0,0))</f>
        <v/>
      </c>
      <c r="O7605" s="11" t="str">
        <f t="shared" si="733"/>
        <v/>
      </c>
      <c r="P7605" s="11" t="str">
        <f t="shared" si="728"/>
        <v/>
      </c>
    </row>
    <row r="7606" spans="1:16" x14ac:dyDescent="0.25">
      <c r="A7606" s="9" t="str">
        <f>IF(A7605="","",IF(B7605&lt;C7605,A7605,IF(A7605=MAX('entry data'!$B$8:$B$507),"",A7605+1)))</f>
        <v/>
      </c>
      <c r="B7606" s="9" t="str">
        <f t="shared" si="729"/>
        <v/>
      </c>
      <c r="C7606" s="9" t="str">
        <f>IF(ISERROR(VLOOKUP(A7606,'entry data'!B:G,6,0)),"",VLOOKUP(A7606,'entry data'!B:G,6,0))</f>
        <v/>
      </c>
      <c r="D7606" s="9" t="str">
        <f>IF(ISERROR(VLOOKUP(A7606,'entry data'!B:C,2,0)),"",VLOOKUP(A7606,'entry data'!B:C,2,0))</f>
        <v/>
      </c>
      <c r="E7606" s="9" t="str">
        <f>IF(ISERROR(VLOOKUP(A7606,'entry data'!B:E,4,0)),"",VLOOKUP(A7606,'entry data'!B:E,4,0))</f>
        <v/>
      </c>
      <c r="F7606" s="11" t="str">
        <f>IF(A7606="","",IF(ISERROR(VLOOKUP(A7606,'entry data'!B:F,5,0)),"",VLOOKUP(A7606,'entry data'!B:F,5,0)))</f>
        <v/>
      </c>
      <c r="G7606" s="12" t="str">
        <f>IF(A7606="","",IF(ISERROR(VLOOKUP(A7606,'entry data'!B:I,8,0)),"",VLOOKUP(A7606,'entry data'!B:I,7,0)))</f>
        <v/>
      </c>
      <c r="H7606" s="13" t="str">
        <f>IF(A7606="","",IF(B7606=1,VLOOKUP(A7606,'entry data'!B:D,3,0),I7605))</f>
        <v/>
      </c>
      <c r="I7606" s="14" t="str">
        <f>IF(A7606="","",IF(E7606="weekly",7,IF(E7606="fortnightly",14,IF(E7606="monthly",DATE(IF(MONTH(H7606)=12,YEAR(H7606)+1,YEAR(H7606)),VLOOKUP(MONTH(H7606),index!$D$2:$G$13,2,0),DAY(H7606)),
IF(E7606="quarterly",DATE(IF(MONTH(H7606)&gt;=10,YEAR(H7606)+1,YEAR(H7606)),VLOOKUP(MONTH(H7606),index!$D$2:$G$13,3,0),DAY(H7606)),
IF(E7606="halfyearly",DATE(IF(MONTH(H7606)&gt;=7,YEAR(H7606)+1,YEAR(H7606)),VLOOKUP(MONTH(H7606),index!$D$2:$G$13,4,0),DAY(H7606)),
DATE(YEAR(H7606)+1,MONTH(H7606),DAY(H7606)))))-H7606))+H7606)</f>
        <v/>
      </c>
      <c r="J7606" s="9" t="str">
        <f t="shared" si="730"/>
        <v/>
      </c>
      <c r="K7606" s="11" t="str">
        <f t="shared" si="731"/>
        <v/>
      </c>
      <c r="L7606" s="11" t="str">
        <f t="shared" si="732"/>
        <v/>
      </c>
      <c r="M7606" s="11" t="str">
        <f>IF(A7606="","",VLOOKUP(E7606,index!$A$1:$B$6,2,0)*K7606*G7606)</f>
        <v/>
      </c>
      <c r="N7606" s="11" t="str">
        <f>IF(A7606="","",-PMT(G7606*VLOOKUP(E7606,index!$A$1:$B$6,2,0),C7606,F7606,0,0))</f>
        <v/>
      </c>
      <c r="O7606" s="11" t="str">
        <f t="shared" si="733"/>
        <v/>
      </c>
      <c r="P7606" s="11" t="str">
        <f t="shared" si="728"/>
        <v/>
      </c>
    </row>
    <row r="7607" spans="1:16" x14ac:dyDescent="0.25">
      <c r="A7607" s="9" t="str">
        <f>IF(A7606="","",IF(B7606&lt;C7606,A7606,IF(A7606=MAX('entry data'!$B$8:$B$507),"",A7606+1)))</f>
        <v/>
      </c>
      <c r="B7607" s="9" t="str">
        <f t="shared" si="729"/>
        <v/>
      </c>
      <c r="C7607" s="9" t="str">
        <f>IF(ISERROR(VLOOKUP(A7607,'entry data'!B:G,6,0)),"",VLOOKUP(A7607,'entry data'!B:G,6,0))</f>
        <v/>
      </c>
      <c r="D7607" s="9" t="str">
        <f>IF(ISERROR(VLOOKUP(A7607,'entry data'!B:C,2,0)),"",VLOOKUP(A7607,'entry data'!B:C,2,0))</f>
        <v/>
      </c>
      <c r="E7607" s="9" t="str">
        <f>IF(ISERROR(VLOOKUP(A7607,'entry data'!B:E,4,0)),"",VLOOKUP(A7607,'entry data'!B:E,4,0))</f>
        <v/>
      </c>
      <c r="F7607" s="11" t="str">
        <f>IF(A7607="","",IF(ISERROR(VLOOKUP(A7607,'entry data'!B:F,5,0)),"",VLOOKUP(A7607,'entry data'!B:F,5,0)))</f>
        <v/>
      </c>
      <c r="G7607" s="12" t="str">
        <f>IF(A7607="","",IF(ISERROR(VLOOKUP(A7607,'entry data'!B:I,8,0)),"",VLOOKUP(A7607,'entry data'!B:I,7,0)))</f>
        <v/>
      </c>
      <c r="H7607" s="13" t="str">
        <f>IF(A7607="","",IF(B7607=1,VLOOKUP(A7607,'entry data'!B:D,3,0),I7606))</f>
        <v/>
      </c>
      <c r="I7607" s="14" t="str">
        <f>IF(A7607="","",IF(E7607="weekly",7,IF(E7607="fortnightly",14,IF(E7607="monthly",DATE(IF(MONTH(H7607)=12,YEAR(H7607)+1,YEAR(H7607)),VLOOKUP(MONTH(H7607),index!$D$2:$G$13,2,0),DAY(H7607)),
IF(E7607="quarterly",DATE(IF(MONTH(H7607)&gt;=10,YEAR(H7607)+1,YEAR(H7607)),VLOOKUP(MONTH(H7607),index!$D$2:$G$13,3,0),DAY(H7607)),
IF(E7607="halfyearly",DATE(IF(MONTH(H7607)&gt;=7,YEAR(H7607)+1,YEAR(H7607)),VLOOKUP(MONTH(H7607),index!$D$2:$G$13,4,0),DAY(H7607)),
DATE(YEAR(H7607)+1,MONTH(H7607),DAY(H7607)))))-H7607))+H7607)</f>
        <v/>
      </c>
      <c r="J7607" s="9" t="str">
        <f t="shared" si="730"/>
        <v/>
      </c>
      <c r="K7607" s="11" t="str">
        <f t="shared" si="731"/>
        <v/>
      </c>
      <c r="L7607" s="11" t="str">
        <f t="shared" si="732"/>
        <v/>
      </c>
      <c r="M7607" s="11" t="str">
        <f>IF(A7607="","",VLOOKUP(E7607,index!$A$1:$B$6,2,0)*K7607*G7607)</f>
        <v/>
      </c>
      <c r="N7607" s="11" t="str">
        <f>IF(A7607="","",-PMT(G7607*VLOOKUP(E7607,index!$A$1:$B$6,2,0),C7607,F7607,0,0))</f>
        <v/>
      </c>
      <c r="O7607" s="11" t="str">
        <f t="shared" si="733"/>
        <v/>
      </c>
      <c r="P7607" s="11" t="str">
        <f t="shared" si="728"/>
        <v/>
      </c>
    </row>
    <row r="7608" spans="1:16" x14ac:dyDescent="0.25">
      <c r="A7608" s="9" t="str">
        <f>IF(A7607="","",IF(B7607&lt;C7607,A7607,IF(A7607=MAX('entry data'!$B$8:$B$507),"",A7607+1)))</f>
        <v/>
      </c>
      <c r="B7608" s="9" t="str">
        <f t="shared" si="729"/>
        <v/>
      </c>
      <c r="C7608" s="9" t="str">
        <f>IF(ISERROR(VLOOKUP(A7608,'entry data'!B:G,6,0)),"",VLOOKUP(A7608,'entry data'!B:G,6,0))</f>
        <v/>
      </c>
      <c r="D7608" s="9" t="str">
        <f>IF(ISERROR(VLOOKUP(A7608,'entry data'!B:C,2,0)),"",VLOOKUP(A7608,'entry data'!B:C,2,0))</f>
        <v/>
      </c>
      <c r="E7608" s="9" t="str">
        <f>IF(ISERROR(VLOOKUP(A7608,'entry data'!B:E,4,0)),"",VLOOKUP(A7608,'entry data'!B:E,4,0))</f>
        <v/>
      </c>
      <c r="F7608" s="11" t="str">
        <f>IF(A7608="","",IF(ISERROR(VLOOKUP(A7608,'entry data'!B:F,5,0)),"",VLOOKUP(A7608,'entry data'!B:F,5,0)))</f>
        <v/>
      </c>
      <c r="G7608" s="12" t="str">
        <f>IF(A7608="","",IF(ISERROR(VLOOKUP(A7608,'entry data'!B:I,8,0)),"",VLOOKUP(A7608,'entry data'!B:I,7,0)))</f>
        <v/>
      </c>
      <c r="H7608" s="13" t="str">
        <f>IF(A7608="","",IF(B7608=1,VLOOKUP(A7608,'entry data'!B:D,3,0),I7607))</f>
        <v/>
      </c>
      <c r="I7608" s="14" t="str">
        <f>IF(A7608="","",IF(E7608="weekly",7,IF(E7608="fortnightly",14,IF(E7608="monthly",DATE(IF(MONTH(H7608)=12,YEAR(H7608)+1,YEAR(H7608)),VLOOKUP(MONTH(H7608),index!$D$2:$G$13,2,0),DAY(H7608)),
IF(E7608="quarterly",DATE(IF(MONTH(H7608)&gt;=10,YEAR(H7608)+1,YEAR(H7608)),VLOOKUP(MONTH(H7608),index!$D$2:$G$13,3,0),DAY(H7608)),
IF(E7608="halfyearly",DATE(IF(MONTH(H7608)&gt;=7,YEAR(H7608)+1,YEAR(H7608)),VLOOKUP(MONTH(H7608),index!$D$2:$G$13,4,0),DAY(H7608)),
DATE(YEAR(H7608)+1,MONTH(H7608),DAY(H7608)))))-H7608))+H7608)</f>
        <v/>
      </c>
      <c r="J7608" s="9" t="str">
        <f t="shared" si="730"/>
        <v/>
      </c>
      <c r="K7608" s="11" t="str">
        <f t="shared" si="731"/>
        <v/>
      </c>
      <c r="L7608" s="11" t="str">
        <f t="shared" si="732"/>
        <v/>
      </c>
      <c r="M7608" s="11" t="str">
        <f>IF(A7608="","",VLOOKUP(E7608,index!$A$1:$B$6,2,0)*K7608*G7608)</f>
        <v/>
      </c>
      <c r="N7608" s="11" t="str">
        <f>IF(A7608="","",-PMT(G7608*VLOOKUP(E7608,index!$A$1:$B$6,2,0),C7608,F7608,0,0))</f>
        <v/>
      </c>
      <c r="O7608" s="11" t="str">
        <f t="shared" si="733"/>
        <v/>
      </c>
      <c r="P7608" s="11" t="str">
        <f t="shared" si="728"/>
        <v/>
      </c>
    </row>
    <row r="7609" spans="1:16" x14ac:dyDescent="0.25">
      <c r="A7609" s="9" t="str">
        <f>IF(A7608="","",IF(B7608&lt;C7608,A7608,IF(A7608=MAX('entry data'!$B$8:$B$507),"",A7608+1)))</f>
        <v/>
      </c>
      <c r="B7609" s="9" t="str">
        <f t="shared" si="729"/>
        <v/>
      </c>
      <c r="C7609" s="9" t="str">
        <f>IF(ISERROR(VLOOKUP(A7609,'entry data'!B:G,6,0)),"",VLOOKUP(A7609,'entry data'!B:G,6,0))</f>
        <v/>
      </c>
      <c r="D7609" s="9" t="str">
        <f>IF(ISERROR(VLOOKUP(A7609,'entry data'!B:C,2,0)),"",VLOOKUP(A7609,'entry data'!B:C,2,0))</f>
        <v/>
      </c>
      <c r="E7609" s="9" t="str">
        <f>IF(ISERROR(VLOOKUP(A7609,'entry data'!B:E,4,0)),"",VLOOKUP(A7609,'entry data'!B:E,4,0))</f>
        <v/>
      </c>
      <c r="F7609" s="11" t="str">
        <f>IF(A7609="","",IF(ISERROR(VLOOKUP(A7609,'entry data'!B:F,5,0)),"",VLOOKUP(A7609,'entry data'!B:F,5,0)))</f>
        <v/>
      </c>
      <c r="G7609" s="12" t="str">
        <f>IF(A7609="","",IF(ISERROR(VLOOKUP(A7609,'entry data'!B:I,8,0)),"",VLOOKUP(A7609,'entry data'!B:I,7,0)))</f>
        <v/>
      </c>
      <c r="H7609" s="13" t="str">
        <f>IF(A7609="","",IF(B7609=1,VLOOKUP(A7609,'entry data'!B:D,3,0),I7608))</f>
        <v/>
      </c>
      <c r="I7609" s="14" t="str">
        <f>IF(A7609="","",IF(E7609="weekly",7,IF(E7609="fortnightly",14,IF(E7609="monthly",DATE(IF(MONTH(H7609)=12,YEAR(H7609)+1,YEAR(H7609)),VLOOKUP(MONTH(H7609),index!$D$2:$G$13,2,0),DAY(H7609)),
IF(E7609="quarterly",DATE(IF(MONTH(H7609)&gt;=10,YEAR(H7609)+1,YEAR(H7609)),VLOOKUP(MONTH(H7609),index!$D$2:$G$13,3,0),DAY(H7609)),
IF(E7609="halfyearly",DATE(IF(MONTH(H7609)&gt;=7,YEAR(H7609)+1,YEAR(H7609)),VLOOKUP(MONTH(H7609),index!$D$2:$G$13,4,0),DAY(H7609)),
DATE(YEAR(H7609)+1,MONTH(H7609),DAY(H7609)))))-H7609))+H7609)</f>
        <v/>
      </c>
      <c r="J7609" s="9" t="str">
        <f t="shared" si="730"/>
        <v/>
      </c>
      <c r="K7609" s="11" t="str">
        <f t="shared" si="731"/>
        <v/>
      </c>
      <c r="L7609" s="11" t="str">
        <f t="shared" si="732"/>
        <v/>
      </c>
      <c r="M7609" s="11" t="str">
        <f>IF(A7609="","",VLOOKUP(E7609,index!$A$1:$B$6,2,0)*K7609*G7609)</f>
        <v/>
      </c>
      <c r="N7609" s="11" t="str">
        <f>IF(A7609="","",-PMT(G7609*VLOOKUP(E7609,index!$A$1:$B$6,2,0),C7609,F7609,0,0))</f>
        <v/>
      </c>
      <c r="O7609" s="11" t="str">
        <f t="shared" si="733"/>
        <v/>
      </c>
      <c r="P7609" s="11" t="str">
        <f t="shared" si="728"/>
        <v/>
      </c>
    </row>
    <row r="7610" spans="1:16" x14ac:dyDescent="0.25">
      <c r="A7610" s="9" t="str">
        <f>IF(A7609="","",IF(B7609&lt;C7609,A7609,IF(A7609=MAX('entry data'!$B$8:$B$507),"",A7609+1)))</f>
        <v/>
      </c>
      <c r="B7610" s="9" t="str">
        <f t="shared" si="729"/>
        <v/>
      </c>
      <c r="C7610" s="9" t="str">
        <f>IF(ISERROR(VLOOKUP(A7610,'entry data'!B:G,6,0)),"",VLOOKUP(A7610,'entry data'!B:G,6,0))</f>
        <v/>
      </c>
      <c r="D7610" s="9" t="str">
        <f>IF(ISERROR(VLOOKUP(A7610,'entry data'!B:C,2,0)),"",VLOOKUP(A7610,'entry data'!B:C,2,0))</f>
        <v/>
      </c>
      <c r="E7610" s="9" t="str">
        <f>IF(ISERROR(VLOOKUP(A7610,'entry data'!B:E,4,0)),"",VLOOKUP(A7610,'entry data'!B:E,4,0))</f>
        <v/>
      </c>
      <c r="F7610" s="11" t="str">
        <f>IF(A7610="","",IF(ISERROR(VLOOKUP(A7610,'entry data'!B:F,5,0)),"",VLOOKUP(A7610,'entry data'!B:F,5,0)))</f>
        <v/>
      </c>
      <c r="G7610" s="12" t="str">
        <f>IF(A7610="","",IF(ISERROR(VLOOKUP(A7610,'entry data'!B:I,8,0)),"",VLOOKUP(A7610,'entry data'!B:I,7,0)))</f>
        <v/>
      </c>
      <c r="H7610" s="13" t="str">
        <f>IF(A7610="","",IF(B7610=1,VLOOKUP(A7610,'entry data'!B:D,3,0),I7609))</f>
        <v/>
      </c>
      <c r="I7610" s="14" t="str">
        <f>IF(A7610="","",IF(E7610="weekly",7,IF(E7610="fortnightly",14,IF(E7610="monthly",DATE(IF(MONTH(H7610)=12,YEAR(H7610)+1,YEAR(H7610)),VLOOKUP(MONTH(H7610),index!$D$2:$G$13,2,0),DAY(H7610)),
IF(E7610="quarterly",DATE(IF(MONTH(H7610)&gt;=10,YEAR(H7610)+1,YEAR(H7610)),VLOOKUP(MONTH(H7610),index!$D$2:$G$13,3,0),DAY(H7610)),
IF(E7610="halfyearly",DATE(IF(MONTH(H7610)&gt;=7,YEAR(H7610)+1,YEAR(H7610)),VLOOKUP(MONTH(H7610),index!$D$2:$G$13,4,0),DAY(H7610)),
DATE(YEAR(H7610)+1,MONTH(H7610),DAY(H7610)))))-H7610))+H7610)</f>
        <v/>
      </c>
      <c r="J7610" s="9" t="str">
        <f t="shared" si="730"/>
        <v/>
      </c>
      <c r="K7610" s="11" t="str">
        <f t="shared" si="731"/>
        <v/>
      </c>
      <c r="L7610" s="11" t="str">
        <f t="shared" si="732"/>
        <v/>
      </c>
      <c r="M7610" s="11" t="str">
        <f>IF(A7610="","",VLOOKUP(E7610,index!$A$1:$B$6,2,0)*K7610*G7610)</f>
        <v/>
      </c>
      <c r="N7610" s="11" t="str">
        <f>IF(A7610="","",-PMT(G7610*VLOOKUP(E7610,index!$A$1:$B$6,2,0),C7610,F7610,0,0))</f>
        <v/>
      </c>
      <c r="O7610" s="11" t="str">
        <f t="shared" si="733"/>
        <v/>
      </c>
      <c r="P7610" s="11" t="str">
        <f t="shared" si="728"/>
        <v/>
      </c>
    </row>
    <row r="7611" spans="1:16" x14ac:dyDescent="0.25">
      <c r="A7611" s="9" t="str">
        <f>IF(A7610="","",IF(B7610&lt;C7610,A7610,IF(A7610=MAX('entry data'!$B$8:$B$507),"",A7610+1)))</f>
        <v/>
      </c>
      <c r="B7611" s="9" t="str">
        <f t="shared" si="729"/>
        <v/>
      </c>
      <c r="C7611" s="9" t="str">
        <f>IF(ISERROR(VLOOKUP(A7611,'entry data'!B:G,6,0)),"",VLOOKUP(A7611,'entry data'!B:G,6,0))</f>
        <v/>
      </c>
      <c r="D7611" s="9" t="str">
        <f>IF(ISERROR(VLOOKUP(A7611,'entry data'!B:C,2,0)),"",VLOOKUP(A7611,'entry data'!B:C,2,0))</f>
        <v/>
      </c>
      <c r="E7611" s="9" t="str">
        <f>IF(ISERROR(VLOOKUP(A7611,'entry data'!B:E,4,0)),"",VLOOKUP(A7611,'entry data'!B:E,4,0))</f>
        <v/>
      </c>
      <c r="F7611" s="11" t="str">
        <f>IF(A7611="","",IF(ISERROR(VLOOKUP(A7611,'entry data'!B:F,5,0)),"",VLOOKUP(A7611,'entry data'!B:F,5,0)))</f>
        <v/>
      </c>
      <c r="G7611" s="12" t="str">
        <f>IF(A7611="","",IF(ISERROR(VLOOKUP(A7611,'entry data'!B:I,8,0)),"",VLOOKUP(A7611,'entry data'!B:I,7,0)))</f>
        <v/>
      </c>
      <c r="H7611" s="13" t="str">
        <f>IF(A7611="","",IF(B7611=1,VLOOKUP(A7611,'entry data'!B:D,3,0),I7610))</f>
        <v/>
      </c>
      <c r="I7611" s="14" t="str">
        <f>IF(A7611="","",IF(E7611="weekly",7,IF(E7611="fortnightly",14,IF(E7611="monthly",DATE(IF(MONTH(H7611)=12,YEAR(H7611)+1,YEAR(H7611)),VLOOKUP(MONTH(H7611),index!$D$2:$G$13,2,0),DAY(H7611)),
IF(E7611="quarterly",DATE(IF(MONTH(H7611)&gt;=10,YEAR(H7611)+1,YEAR(H7611)),VLOOKUP(MONTH(H7611),index!$D$2:$G$13,3,0),DAY(H7611)),
IF(E7611="halfyearly",DATE(IF(MONTH(H7611)&gt;=7,YEAR(H7611)+1,YEAR(H7611)),VLOOKUP(MONTH(H7611),index!$D$2:$G$13,4,0),DAY(H7611)),
DATE(YEAR(H7611)+1,MONTH(H7611),DAY(H7611)))))-H7611))+H7611)</f>
        <v/>
      </c>
      <c r="J7611" s="9" t="str">
        <f t="shared" si="730"/>
        <v/>
      </c>
      <c r="K7611" s="11" t="str">
        <f t="shared" si="731"/>
        <v/>
      </c>
      <c r="L7611" s="11" t="str">
        <f t="shared" si="732"/>
        <v/>
      </c>
      <c r="M7611" s="11" t="str">
        <f>IF(A7611="","",VLOOKUP(E7611,index!$A$1:$B$6,2,0)*K7611*G7611)</f>
        <v/>
      </c>
      <c r="N7611" s="11" t="str">
        <f>IF(A7611="","",-PMT(G7611*VLOOKUP(E7611,index!$A$1:$B$6,2,0),C7611,F7611,0,0))</f>
        <v/>
      </c>
      <c r="O7611" s="11" t="str">
        <f t="shared" si="733"/>
        <v/>
      </c>
      <c r="P7611" s="11" t="str">
        <f t="shared" si="728"/>
        <v/>
      </c>
    </row>
    <row r="7612" spans="1:16" x14ac:dyDescent="0.25">
      <c r="A7612" s="9" t="str">
        <f>IF(A7611="","",IF(B7611&lt;C7611,A7611,IF(A7611=MAX('entry data'!$B$8:$B$507),"",A7611+1)))</f>
        <v/>
      </c>
      <c r="B7612" s="9" t="str">
        <f t="shared" si="729"/>
        <v/>
      </c>
      <c r="C7612" s="9" t="str">
        <f>IF(ISERROR(VLOOKUP(A7612,'entry data'!B:G,6,0)),"",VLOOKUP(A7612,'entry data'!B:G,6,0))</f>
        <v/>
      </c>
      <c r="D7612" s="9" t="str">
        <f>IF(ISERROR(VLOOKUP(A7612,'entry data'!B:C,2,0)),"",VLOOKUP(A7612,'entry data'!B:C,2,0))</f>
        <v/>
      </c>
      <c r="E7612" s="9" t="str">
        <f>IF(ISERROR(VLOOKUP(A7612,'entry data'!B:E,4,0)),"",VLOOKUP(A7612,'entry data'!B:E,4,0))</f>
        <v/>
      </c>
      <c r="F7612" s="11" t="str">
        <f>IF(A7612="","",IF(ISERROR(VLOOKUP(A7612,'entry data'!B:F,5,0)),"",VLOOKUP(A7612,'entry data'!B:F,5,0)))</f>
        <v/>
      </c>
      <c r="G7612" s="12" t="str">
        <f>IF(A7612="","",IF(ISERROR(VLOOKUP(A7612,'entry data'!B:I,8,0)),"",VLOOKUP(A7612,'entry data'!B:I,7,0)))</f>
        <v/>
      </c>
      <c r="H7612" s="13" t="str">
        <f>IF(A7612="","",IF(B7612=1,VLOOKUP(A7612,'entry data'!B:D,3,0),I7611))</f>
        <v/>
      </c>
      <c r="I7612" s="14" t="str">
        <f>IF(A7612="","",IF(E7612="weekly",7,IF(E7612="fortnightly",14,IF(E7612="monthly",DATE(IF(MONTH(H7612)=12,YEAR(H7612)+1,YEAR(H7612)),VLOOKUP(MONTH(H7612),index!$D$2:$G$13,2,0),DAY(H7612)),
IF(E7612="quarterly",DATE(IF(MONTH(H7612)&gt;=10,YEAR(H7612)+1,YEAR(H7612)),VLOOKUP(MONTH(H7612),index!$D$2:$G$13,3,0),DAY(H7612)),
IF(E7612="halfyearly",DATE(IF(MONTH(H7612)&gt;=7,YEAR(H7612)+1,YEAR(H7612)),VLOOKUP(MONTH(H7612),index!$D$2:$G$13,4,0),DAY(H7612)),
DATE(YEAR(H7612)+1,MONTH(H7612),DAY(H7612)))))-H7612))+H7612)</f>
        <v/>
      </c>
      <c r="J7612" s="9" t="str">
        <f t="shared" si="730"/>
        <v/>
      </c>
      <c r="K7612" s="11" t="str">
        <f t="shared" si="731"/>
        <v/>
      </c>
      <c r="L7612" s="11" t="str">
        <f t="shared" si="732"/>
        <v/>
      </c>
      <c r="M7612" s="11" t="str">
        <f>IF(A7612="","",VLOOKUP(E7612,index!$A$1:$B$6,2,0)*K7612*G7612)</f>
        <v/>
      </c>
      <c r="N7612" s="11" t="str">
        <f>IF(A7612="","",-PMT(G7612*VLOOKUP(E7612,index!$A$1:$B$6,2,0),C7612,F7612,0,0))</f>
        <v/>
      </c>
      <c r="O7612" s="11" t="str">
        <f t="shared" si="733"/>
        <v/>
      </c>
      <c r="P7612" s="11" t="str">
        <f t="shared" si="728"/>
        <v/>
      </c>
    </row>
    <row r="7613" spans="1:16" x14ac:dyDescent="0.25">
      <c r="A7613" s="9" t="str">
        <f>IF(A7612="","",IF(B7612&lt;C7612,A7612,IF(A7612=MAX('entry data'!$B$8:$B$507),"",A7612+1)))</f>
        <v/>
      </c>
      <c r="B7613" s="9" t="str">
        <f t="shared" si="729"/>
        <v/>
      </c>
      <c r="C7613" s="9" t="str">
        <f>IF(ISERROR(VLOOKUP(A7613,'entry data'!B:G,6,0)),"",VLOOKUP(A7613,'entry data'!B:G,6,0))</f>
        <v/>
      </c>
      <c r="D7613" s="9" t="str">
        <f>IF(ISERROR(VLOOKUP(A7613,'entry data'!B:C,2,0)),"",VLOOKUP(A7613,'entry data'!B:C,2,0))</f>
        <v/>
      </c>
      <c r="E7613" s="9" t="str">
        <f>IF(ISERROR(VLOOKUP(A7613,'entry data'!B:E,4,0)),"",VLOOKUP(A7613,'entry data'!B:E,4,0))</f>
        <v/>
      </c>
      <c r="F7613" s="11" t="str">
        <f>IF(A7613="","",IF(ISERROR(VLOOKUP(A7613,'entry data'!B:F,5,0)),"",VLOOKUP(A7613,'entry data'!B:F,5,0)))</f>
        <v/>
      </c>
      <c r="G7613" s="12" t="str">
        <f>IF(A7613="","",IF(ISERROR(VLOOKUP(A7613,'entry data'!B:I,8,0)),"",VLOOKUP(A7613,'entry data'!B:I,7,0)))</f>
        <v/>
      </c>
      <c r="H7613" s="13" t="str">
        <f>IF(A7613="","",IF(B7613=1,VLOOKUP(A7613,'entry data'!B:D,3,0),I7612))</f>
        <v/>
      </c>
      <c r="I7613" s="14" t="str">
        <f>IF(A7613="","",IF(E7613="weekly",7,IF(E7613="fortnightly",14,IF(E7613="monthly",DATE(IF(MONTH(H7613)=12,YEAR(H7613)+1,YEAR(H7613)),VLOOKUP(MONTH(H7613),index!$D$2:$G$13,2,0),DAY(H7613)),
IF(E7613="quarterly",DATE(IF(MONTH(H7613)&gt;=10,YEAR(H7613)+1,YEAR(H7613)),VLOOKUP(MONTH(H7613),index!$D$2:$G$13,3,0),DAY(H7613)),
IF(E7613="halfyearly",DATE(IF(MONTH(H7613)&gt;=7,YEAR(H7613)+1,YEAR(H7613)),VLOOKUP(MONTH(H7613),index!$D$2:$G$13,4,0),DAY(H7613)),
DATE(YEAR(H7613)+1,MONTH(H7613),DAY(H7613)))))-H7613))+H7613)</f>
        <v/>
      </c>
      <c r="J7613" s="9" t="str">
        <f t="shared" si="730"/>
        <v/>
      </c>
      <c r="K7613" s="11" t="str">
        <f t="shared" si="731"/>
        <v/>
      </c>
      <c r="L7613" s="11" t="str">
        <f t="shared" si="732"/>
        <v/>
      </c>
      <c r="M7613" s="11" t="str">
        <f>IF(A7613="","",VLOOKUP(E7613,index!$A$1:$B$6,2,0)*K7613*G7613)</f>
        <v/>
      </c>
      <c r="N7613" s="11" t="str">
        <f>IF(A7613="","",-PMT(G7613*VLOOKUP(E7613,index!$A$1:$B$6,2,0),C7613,F7613,0,0))</f>
        <v/>
      </c>
      <c r="O7613" s="11" t="str">
        <f t="shared" si="733"/>
        <v/>
      </c>
      <c r="P7613" s="11" t="str">
        <f t="shared" si="728"/>
        <v/>
      </c>
    </row>
    <row r="7614" spans="1:16" x14ac:dyDescent="0.25">
      <c r="A7614" s="9" t="str">
        <f>IF(A7613="","",IF(B7613&lt;C7613,A7613,IF(A7613=MAX('entry data'!$B$8:$B$507),"",A7613+1)))</f>
        <v/>
      </c>
      <c r="B7614" s="9" t="str">
        <f t="shared" si="729"/>
        <v/>
      </c>
      <c r="C7614" s="9" t="str">
        <f>IF(ISERROR(VLOOKUP(A7614,'entry data'!B:G,6,0)),"",VLOOKUP(A7614,'entry data'!B:G,6,0))</f>
        <v/>
      </c>
      <c r="D7614" s="9" t="str">
        <f>IF(ISERROR(VLOOKUP(A7614,'entry data'!B:C,2,0)),"",VLOOKUP(A7614,'entry data'!B:C,2,0))</f>
        <v/>
      </c>
      <c r="E7614" s="9" t="str">
        <f>IF(ISERROR(VLOOKUP(A7614,'entry data'!B:E,4,0)),"",VLOOKUP(A7614,'entry data'!B:E,4,0))</f>
        <v/>
      </c>
      <c r="F7614" s="11" t="str">
        <f>IF(A7614="","",IF(ISERROR(VLOOKUP(A7614,'entry data'!B:F,5,0)),"",VLOOKUP(A7614,'entry data'!B:F,5,0)))</f>
        <v/>
      </c>
      <c r="G7614" s="12" t="str">
        <f>IF(A7614="","",IF(ISERROR(VLOOKUP(A7614,'entry data'!B:I,8,0)),"",VLOOKUP(A7614,'entry data'!B:I,7,0)))</f>
        <v/>
      </c>
      <c r="H7614" s="13" t="str">
        <f>IF(A7614="","",IF(B7614=1,VLOOKUP(A7614,'entry data'!B:D,3,0),I7613))</f>
        <v/>
      </c>
      <c r="I7614" s="14" t="str">
        <f>IF(A7614="","",IF(E7614="weekly",7,IF(E7614="fortnightly",14,IF(E7614="monthly",DATE(IF(MONTH(H7614)=12,YEAR(H7614)+1,YEAR(H7614)),VLOOKUP(MONTH(H7614),index!$D$2:$G$13,2,0),DAY(H7614)),
IF(E7614="quarterly",DATE(IF(MONTH(H7614)&gt;=10,YEAR(H7614)+1,YEAR(H7614)),VLOOKUP(MONTH(H7614),index!$D$2:$G$13,3,0),DAY(H7614)),
IF(E7614="halfyearly",DATE(IF(MONTH(H7614)&gt;=7,YEAR(H7614)+1,YEAR(H7614)),VLOOKUP(MONTH(H7614),index!$D$2:$G$13,4,0),DAY(H7614)),
DATE(YEAR(H7614)+1,MONTH(H7614),DAY(H7614)))))-H7614))+H7614)</f>
        <v/>
      </c>
      <c r="J7614" s="9" t="str">
        <f t="shared" si="730"/>
        <v/>
      </c>
      <c r="K7614" s="11" t="str">
        <f t="shared" si="731"/>
        <v/>
      </c>
      <c r="L7614" s="11" t="str">
        <f t="shared" si="732"/>
        <v/>
      </c>
      <c r="M7614" s="11" t="str">
        <f>IF(A7614="","",VLOOKUP(E7614,index!$A$1:$B$6,2,0)*K7614*G7614)</f>
        <v/>
      </c>
      <c r="N7614" s="11" t="str">
        <f>IF(A7614="","",-PMT(G7614*VLOOKUP(E7614,index!$A$1:$B$6,2,0),C7614,F7614,0,0))</f>
        <v/>
      </c>
      <c r="O7614" s="11" t="str">
        <f t="shared" si="733"/>
        <v/>
      </c>
      <c r="P7614" s="11" t="str">
        <f t="shared" si="728"/>
        <v/>
      </c>
    </row>
    <row r="7615" spans="1:16" x14ac:dyDescent="0.25">
      <c r="A7615" s="9" t="str">
        <f>IF(A7614="","",IF(B7614&lt;C7614,A7614,IF(A7614=MAX('entry data'!$B$8:$B$507),"",A7614+1)))</f>
        <v/>
      </c>
      <c r="B7615" s="9" t="str">
        <f t="shared" si="729"/>
        <v/>
      </c>
      <c r="C7615" s="9" t="str">
        <f>IF(ISERROR(VLOOKUP(A7615,'entry data'!B:G,6,0)),"",VLOOKUP(A7615,'entry data'!B:G,6,0))</f>
        <v/>
      </c>
      <c r="D7615" s="9" t="str">
        <f>IF(ISERROR(VLOOKUP(A7615,'entry data'!B:C,2,0)),"",VLOOKUP(A7615,'entry data'!B:C,2,0))</f>
        <v/>
      </c>
      <c r="E7615" s="9" t="str">
        <f>IF(ISERROR(VLOOKUP(A7615,'entry data'!B:E,4,0)),"",VLOOKUP(A7615,'entry data'!B:E,4,0))</f>
        <v/>
      </c>
      <c r="F7615" s="11" t="str">
        <f>IF(A7615="","",IF(ISERROR(VLOOKUP(A7615,'entry data'!B:F,5,0)),"",VLOOKUP(A7615,'entry data'!B:F,5,0)))</f>
        <v/>
      </c>
      <c r="G7615" s="12" t="str">
        <f>IF(A7615="","",IF(ISERROR(VLOOKUP(A7615,'entry data'!B:I,8,0)),"",VLOOKUP(A7615,'entry data'!B:I,7,0)))</f>
        <v/>
      </c>
      <c r="H7615" s="13" t="str">
        <f>IF(A7615="","",IF(B7615=1,VLOOKUP(A7615,'entry data'!B:D,3,0),I7614))</f>
        <v/>
      </c>
      <c r="I7615" s="14" t="str">
        <f>IF(A7615="","",IF(E7615="weekly",7,IF(E7615="fortnightly",14,IF(E7615="monthly",DATE(IF(MONTH(H7615)=12,YEAR(H7615)+1,YEAR(H7615)),VLOOKUP(MONTH(H7615),index!$D$2:$G$13,2,0),DAY(H7615)),
IF(E7615="quarterly",DATE(IF(MONTH(H7615)&gt;=10,YEAR(H7615)+1,YEAR(H7615)),VLOOKUP(MONTH(H7615),index!$D$2:$G$13,3,0),DAY(H7615)),
IF(E7615="halfyearly",DATE(IF(MONTH(H7615)&gt;=7,YEAR(H7615)+1,YEAR(H7615)),VLOOKUP(MONTH(H7615),index!$D$2:$G$13,4,0),DAY(H7615)),
DATE(YEAR(H7615)+1,MONTH(H7615),DAY(H7615)))))-H7615))+H7615)</f>
        <v/>
      </c>
      <c r="J7615" s="9" t="str">
        <f t="shared" si="730"/>
        <v/>
      </c>
      <c r="K7615" s="11" t="str">
        <f t="shared" si="731"/>
        <v/>
      </c>
      <c r="L7615" s="11" t="str">
        <f t="shared" si="732"/>
        <v/>
      </c>
      <c r="M7615" s="11" t="str">
        <f>IF(A7615="","",VLOOKUP(E7615,index!$A$1:$B$6,2,0)*K7615*G7615)</f>
        <v/>
      </c>
      <c r="N7615" s="11" t="str">
        <f>IF(A7615="","",-PMT(G7615*VLOOKUP(E7615,index!$A$1:$B$6,2,0),C7615,F7615,0,0))</f>
        <v/>
      </c>
      <c r="O7615" s="11" t="str">
        <f t="shared" si="733"/>
        <v/>
      </c>
      <c r="P7615" s="11" t="str">
        <f t="shared" si="728"/>
        <v/>
      </c>
    </row>
    <row r="7616" spans="1:16" x14ac:dyDescent="0.25">
      <c r="A7616" s="9" t="str">
        <f>IF(A7615="","",IF(B7615&lt;C7615,A7615,IF(A7615=MAX('entry data'!$B$8:$B$507),"",A7615+1)))</f>
        <v/>
      </c>
      <c r="B7616" s="9" t="str">
        <f t="shared" si="729"/>
        <v/>
      </c>
      <c r="C7616" s="9" t="str">
        <f>IF(ISERROR(VLOOKUP(A7616,'entry data'!B:G,6,0)),"",VLOOKUP(A7616,'entry data'!B:G,6,0))</f>
        <v/>
      </c>
      <c r="D7616" s="9" t="str">
        <f>IF(ISERROR(VLOOKUP(A7616,'entry data'!B:C,2,0)),"",VLOOKUP(A7616,'entry data'!B:C,2,0))</f>
        <v/>
      </c>
      <c r="E7616" s="9" t="str">
        <f>IF(ISERROR(VLOOKUP(A7616,'entry data'!B:E,4,0)),"",VLOOKUP(A7616,'entry data'!B:E,4,0))</f>
        <v/>
      </c>
      <c r="F7616" s="11" t="str">
        <f>IF(A7616="","",IF(ISERROR(VLOOKUP(A7616,'entry data'!B:F,5,0)),"",VLOOKUP(A7616,'entry data'!B:F,5,0)))</f>
        <v/>
      </c>
      <c r="G7616" s="12" t="str">
        <f>IF(A7616="","",IF(ISERROR(VLOOKUP(A7616,'entry data'!B:I,8,0)),"",VLOOKUP(A7616,'entry data'!B:I,7,0)))</f>
        <v/>
      </c>
      <c r="H7616" s="13" t="str">
        <f>IF(A7616="","",IF(B7616=1,VLOOKUP(A7616,'entry data'!B:D,3,0),I7615))</f>
        <v/>
      </c>
      <c r="I7616" s="14" t="str">
        <f>IF(A7616="","",IF(E7616="weekly",7,IF(E7616="fortnightly",14,IF(E7616="monthly",DATE(IF(MONTH(H7616)=12,YEAR(H7616)+1,YEAR(H7616)),VLOOKUP(MONTH(H7616),index!$D$2:$G$13,2,0),DAY(H7616)),
IF(E7616="quarterly",DATE(IF(MONTH(H7616)&gt;=10,YEAR(H7616)+1,YEAR(H7616)),VLOOKUP(MONTH(H7616),index!$D$2:$G$13,3,0),DAY(H7616)),
IF(E7616="halfyearly",DATE(IF(MONTH(H7616)&gt;=7,YEAR(H7616)+1,YEAR(H7616)),VLOOKUP(MONTH(H7616),index!$D$2:$G$13,4,0),DAY(H7616)),
DATE(YEAR(H7616)+1,MONTH(H7616),DAY(H7616)))))-H7616))+H7616)</f>
        <v/>
      </c>
      <c r="J7616" s="9" t="str">
        <f t="shared" si="730"/>
        <v/>
      </c>
      <c r="K7616" s="11" t="str">
        <f t="shared" si="731"/>
        <v/>
      </c>
      <c r="L7616" s="11" t="str">
        <f t="shared" si="732"/>
        <v/>
      </c>
      <c r="M7616" s="11" t="str">
        <f>IF(A7616="","",VLOOKUP(E7616,index!$A$1:$B$6,2,0)*K7616*G7616)</f>
        <v/>
      </c>
      <c r="N7616" s="11" t="str">
        <f>IF(A7616="","",-PMT(G7616*VLOOKUP(E7616,index!$A$1:$B$6,2,0),C7616,F7616,0,0))</f>
        <v/>
      </c>
      <c r="O7616" s="11" t="str">
        <f t="shared" si="733"/>
        <v/>
      </c>
      <c r="P7616" s="11" t="str">
        <f t="shared" si="728"/>
        <v/>
      </c>
    </row>
    <row r="7617" spans="1:16" x14ac:dyDescent="0.25">
      <c r="A7617" s="9" t="str">
        <f>IF(A7616="","",IF(B7616&lt;C7616,A7616,IF(A7616=MAX('entry data'!$B$8:$B$507),"",A7616+1)))</f>
        <v/>
      </c>
      <c r="B7617" s="9" t="str">
        <f t="shared" si="729"/>
        <v/>
      </c>
      <c r="C7617" s="9" t="str">
        <f>IF(ISERROR(VLOOKUP(A7617,'entry data'!B:G,6,0)),"",VLOOKUP(A7617,'entry data'!B:G,6,0))</f>
        <v/>
      </c>
      <c r="D7617" s="9" t="str">
        <f>IF(ISERROR(VLOOKUP(A7617,'entry data'!B:C,2,0)),"",VLOOKUP(A7617,'entry data'!B:C,2,0))</f>
        <v/>
      </c>
      <c r="E7617" s="9" t="str">
        <f>IF(ISERROR(VLOOKUP(A7617,'entry data'!B:E,4,0)),"",VLOOKUP(A7617,'entry data'!B:E,4,0))</f>
        <v/>
      </c>
      <c r="F7617" s="11" t="str">
        <f>IF(A7617="","",IF(ISERROR(VLOOKUP(A7617,'entry data'!B:F,5,0)),"",VLOOKUP(A7617,'entry data'!B:F,5,0)))</f>
        <v/>
      </c>
      <c r="G7617" s="12" t="str">
        <f>IF(A7617="","",IF(ISERROR(VLOOKUP(A7617,'entry data'!B:I,8,0)),"",VLOOKUP(A7617,'entry data'!B:I,7,0)))</f>
        <v/>
      </c>
      <c r="H7617" s="13" t="str">
        <f>IF(A7617="","",IF(B7617=1,VLOOKUP(A7617,'entry data'!B:D,3,0),I7616))</f>
        <v/>
      </c>
      <c r="I7617" s="14" t="str">
        <f>IF(A7617="","",IF(E7617="weekly",7,IF(E7617="fortnightly",14,IF(E7617="monthly",DATE(IF(MONTH(H7617)=12,YEAR(H7617)+1,YEAR(H7617)),VLOOKUP(MONTH(H7617),index!$D$2:$G$13,2,0),DAY(H7617)),
IF(E7617="quarterly",DATE(IF(MONTH(H7617)&gt;=10,YEAR(H7617)+1,YEAR(H7617)),VLOOKUP(MONTH(H7617),index!$D$2:$G$13,3,0),DAY(H7617)),
IF(E7617="halfyearly",DATE(IF(MONTH(H7617)&gt;=7,YEAR(H7617)+1,YEAR(H7617)),VLOOKUP(MONTH(H7617),index!$D$2:$G$13,4,0),DAY(H7617)),
DATE(YEAR(H7617)+1,MONTH(H7617),DAY(H7617)))))-H7617))+H7617)</f>
        <v/>
      </c>
      <c r="J7617" s="9" t="str">
        <f t="shared" si="730"/>
        <v/>
      </c>
      <c r="K7617" s="11" t="str">
        <f t="shared" si="731"/>
        <v/>
      </c>
      <c r="L7617" s="11" t="str">
        <f t="shared" si="732"/>
        <v/>
      </c>
      <c r="M7617" s="11" t="str">
        <f>IF(A7617="","",VLOOKUP(E7617,index!$A$1:$B$6,2,0)*K7617*G7617)</f>
        <v/>
      </c>
      <c r="N7617" s="11" t="str">
        <f>IF(A7617="","",-PMT(G7617*VLOOKUP(E7617,index!$A$1:$B$6,2,0),C7617,F7617,0,0))</f>
        <v/>
      </c>
      <c r="O7617" s="11" t="str">
        <f t="shared" si="733"/>
        <v/>
      </c>
      <c r="P7617" s="11" t="str">
        <f t="shared" si="728"/>
        <v/>
      </c>
    </row>
    <row r="7618" spans="1:16" x14ac:dyDescent="0.25">
      <c r="A7618" s="9" t="str">
        <f>IF(A7617="","",IF(B7617&lt;C7617,A7617,IF(A7617=MAX('entry data'!$B$8:$B$507),"",A7617+1)))</f>
        <v/>
      </c>
      <c r="B7618" s="9" t="str">
        <f t="shared" si="729"/>
        <v/>
      </c>
      <c r="C7618" s="9" t="str">
        <f>IF(ISERROR(VLOOKUP(A7618,'entry data'!B:G,6,0)),"",VLOOKUP(A7618,'entry data'!B:G,6,0))</f>
        <v/>
      </c>
      <c r="D7618" s="9" t="str">
        <f>IF(ISERROR(VLOOKUP(A7618,'entry data'!B:C,2,0)),"",VLOOKUP(A7618,'entry data'!B:C,2,0))</f>
        <v/>
      </c>
      <c r="E7618" s="9" t="str">
        <f>IF(ISERROR(VLOOKUP(A7618,'entry data'!B:E,4,0)),"",VLOOKUP(A7618,'entry data'!B:E,4,0))</f>
        <v/>
      </c>
      <c r="F7618" s="11" t="str">
        <f>IF(A7618="","",IF(ISERROR(VLOOKUP(A7618,'entry data'!B:F,5,0)),"",VLOOKUP(A7618,'entry data'!B:F,5,0)))</f>
        <v/>
      </c>
      <c r="G7618" s="12" t="str">
        <f>IF(A7618="","",IF(ISERROR(VLOOKUP(A7618,'entry data'!B:I,8,0)),"",VLOOKUP(A7618,'entry data'!B:I,7,0)))</f>
        <v/>
      </c>
      <c r="H7618" s="13" t="str">
        <f>IF(A7618="","",IF(B7618=1,VLOOKUP(A7618,'entry data'!B:D,3,0),I7617))</f>
        <v/>
      </c>
      <c r="I7618" s="14" t="str">
        <f>IF(A7618="","",IF(E7618="weekly",7,IF(E7618="fortnightly",14,IF(E7618="monthly",DATE(IF(MONTH(H7618)=12,YEAR(H7618)+1,YEAR(H7618)),VLOOKUP(MONTH(H7618),index!$D$2:$G$13,2,0),DAY(H7618)),
IF(E7618="quarterly",DATE(IF(MONTH(H7618)&gt;=10,YEAR(H7618)+1,YEAR(H7618)),VLOOKUP(MONTH(H7618),index!$D$2:$G$13,3,0),DAY(H7618)),
IF(E7618="halfyearly",DATE(IF(MONTH(H7618)&gt;=7,YEAR(H7618)+1,YEAR(H7618)),VLOOKUP(MONTH(H7618),index!$D$2:$G$13,4,0),DAY(H7618)),
DATE(YEAR(H7618)+1,MONTH(H7618),DAY(H7618)))))-H7618))+H7618)</f>
        <v/>
      </c>
      <c r="J7618" s="9" t="str">
        <f t="shared" si="730"/>
        <v/>
      </c>
      <c r="K7618" s="11" t="str">
        <f t="shared" si="731"/>
        <v/>
      </c>
      <c r="L7618" s="11" t="str">
        <f t="shared" si="732"/>
        <v/>
      </c>
      <c r="M7618" s="11" t="str">
        <f>IF(A7618="","",VLOOKUP(E7618,index!$A$1:$B$6,2,0)*K7618*G7618)</f>
        <v/>
      </c>
      <c r="N7618" s="11" t="str">
        <f>IF(A7618="","",-PMT(G7618*VLOOKUP(E7618,index!$A$1:$B$6,2,0),C7618,F7618,0,0))</f>
        <v/>
      </c>
      <c r="O7618" s="11" t="str">
        <f t="shared" si="733"/>
        <v/>
      </c>
      <c r="P7618" s="11" t="str">
        <f t="shared" si="728"/>
        <v/>
      </c>
    </row>
    <row r="7619" spans="1:16" x14ac:dyDescent="0.25">
      <c r="A7619" s="9" t="str">
        <f>IF(A7618="","",IF(B7618&lt;C7618,A7618,IF(A7618=MAX('entry data'!$B$8:$B$507),"",A7618+1)))</f>
        <v/>
      </c>
      <c r="B7619" s="9" t="str">
        <f t="shared" si="729"/>
        <v/>
      </c>
      <c r="C7619" s="9" t="str">
        <f>IF(ISERROR(VLOOKUP(A7619,'entry data'!B:G,6,0)),"",VLOOKUP(A7619,'entry data'!B:G,6,0))</f>
        <v/>
      </c>
      <c r="D7619" s="9" t="str">
        <f>IF(ISERROR(VLOOKUP(A7619,'entry data'!B:C,2,0)),"",VLOOKUP(A7619,'entry data'!B:C,2,0))</f>
        <v/>
      </c>
      <c r="E7619" s="9" t="str">
        <f>IF(ISERROR(VLOOKUP(A7619,'entry data'!B:E,4,0)),"",VLOOKUP(A7619,'entry data'!B:E,4,0))</f>
        <v/>
      </c>
      <c r="F7619" s="11" t="str">
        <f>IF(A7619="","",IF(ISERROR(VLOOKUP(A7619,'entry data'!B:F,5,0)),"",VLOOKUP(A7619,'entry data'!B:F,5,0)))</f>
        <v/>
      </c>
      <c r="G7619" s="12" t="str">
        <f>IF(A7619="","",IF(ISERROR(VLOOKUP(A7619,'entry data'!B:I,8,0)),"",VLOOKUP(A7619,'entry data'!B:I,7,0)))</f>
        <v/>
      </c>
      <c r="H7619" s="13" t="str">
        <f>IF(A7619="","",IF(B7619=1,VLOOKUP(A7619,'entry data'!B:D,3,0),I7618))</f>
        <v/>
      </c>
      <c r="I7619" s="14" t="str">
        <f>IF(A7619="","",IF(E7619="weekly",7,IF(E7619="fortnightly",14,IF(E7619="monthly",DATE(IF(MONTH(H7619)=12,YEAR(H7619)+1,YEAR(H7619)),VLOOKUP(MONTH(H7619),index!$D$2:$G$13,2,0),DAY(H7619)),
IF(E7619="quarterly",DATE(IF(MONTH(H7619)&gt;=10,YEAR(H7619)+1,YEAR(H7619)),VLOOKUP(MONTH(H7619),index!$D$2:$G$13,3,0),DAY(H7619)),
IF(E7619="halfyearly",DATE(IF(MONTH(H7619)&gt;=7,YEAR(H7619)+1,YEAR(H7619)),VLOOKUP(MONTH(H7619),index!$D$2:$G$13,4,0),DAY(H7619)),
DATE(YEAR(H7619)+1,MONTH(H7619),DAY(H7619)))))-H7619))+H7619)</f>
        <v/>
      </c>
      <c r="J7619" s="9" t="str">
        <f t="shared" si="730"/>
        <v/>
      </c>
      <c r="K7619" s="11" t="str">
        <f t="shared" si="731"/>
        <v/>
      </c>
      <c r="L7619" s="11" t="str">
        <f t="shared" si="732"/>
        <v/>
      </c>
      <c r="M7619" s="11" t="str">
        <f>IF(A7619="","",VLOOKUP(E7619,index!$A$1:$B$6,2,0)*K7619*G7619)</f>
        <v/>
      </c>
      <c r="N7619" s="11" t="str">
        <f>IF(A7619="","",-PMT(G7619*VLOOKUP(E7619,index!$A$1:$B$6,2,0),C7619,F7619,0,0))</f>
        <v/>
      </c>
      <c r="O7619" s="11" t="str">
        <f t="shared" si="733"/>
        <v/>
      </c>
      <c r="P7619" s="11" t="str">
        <f t="shared" ref="P7619:P7682" si="734">IF(A7619="","",IF(J7619&lt;&gt;J7620,O7619,0))</f>
        <v/>
      </c>
    </row>
    <row r="7620" spans="1:16" x14ac:dyDescent="0.25">
      <c r="A7620" s="9" t="str">
        <f>IF(A7619="","",IF(B7619&lt;C7619,A7619,IF(A7619=MAX('entry data'!$B$8:$B$507),"",A7619+1)))</f>
        <v/>
      </c>
      <c r="B7620" s="9" t="str">
        <f t="shared" si="729"/>
        <v/>
      </c>
      <c r="C7620" s="9" t="str">
        <f>IF(ISERROR(VLOOKUP(A7620,'entry data'!B:G,6,0)),"",VLOOKUP(A7620,'entry data'!B:G,6,0))</f>
        <v/>
      </c>
      <c r="D7620" s="9" t="str">
        <f>IF(ISERROR(VLOOKUP(A7620,'entry data'!B:C,2,0)),"",VLOOKUP(A7620,'entry data'!B:C,2,0))</f>
        <v/>
      </c>
      <c r="E7620" s="9" t="str">
        <f>IF(ISERROR(VLOOKUP(A7620,'entry data'!B:E,4,0)),"",VLOOKUP(A7620,'entry data'!B:E,4,0))</f>
        <v/>
      </c>
      <c r="F7620" s="11" t="str">
        <f>IF(A7620="","",IF(ISERROR(VLOOKUP(A7620,'entry data'!B:F,5,0)),"",VLOOKUP(A7620,'entry data'!B:F,5,0)))</f>
        <v/>
      </c>
      <c r="G7620" s="12" t="str">
        <f>IF(A7620="","",IF(ISERROR(VLOOKUP(A7620,'entry data'!B:I,8,0)),"",VLOOKUP(A7620,'entry data'!B:I,7,0)))</f>
        <v/>
      </c>
      <c r="H7620" s="13" t="str">
        <f>IF(A7620="","",IF(B7620=1,VLOOKUP(A7620,'entry data'!B:D,3,0),I7619))</f>
        <v/>
      </c>
      <c r="I7620" s="14" t="str">
        <f>IF(A7620="","",IF(E7620="weekly",7,IF(E7620="fortnightly",14,IF(E7620="monthly",DATE(IF(MONTH(H7620)=12,YEAR(H7620)+1,YEAR(H7620)),VLOOKUP(MONTH(H7620),index!$D$2:$G$13,2,0),DAY(H7620)),
IF(E7620="quarterly",DATE(IF(MONTH(H7620)&gt;=10,YEAR(H7620)+1,YEAR(H7620)),VLOOKUP(MONTH(H7620),index!$D$2:$G$13,3,0),DAY(H7620)),
IF(E7620="halfyearly",DATE(IF(MONTH(H7620)&gt;=7,YEAR(H7620)+1,YEAR(H7620)),VLOOKUP(MONTH(H7620),index!$D$2:$G$13,4,0),DAY(H7620)),
DATE(YEAR(H7620)+1,MONTH(H7620),DAY(H7620)))))-H7620))+H7620)</f>
        <v/>
      </c>
      <c r="J7620" s="9" t="str">
        <f t="shared" si="730"/>
        <v/>
      </c>
      <c r="K7620" s="11" t="str">
        <f t="shared" si="731"/>
        <v/>
      </c>
      <c r="L7620" s="11" t="str">
        <f t="shared" si="732"/>
        <v/>
      </c>
      <c r="M7620" s="11" t="str">
        <f>IF(A7620="","",VLOOKUP(E7620,index!$A$1:$B$6,2,0)*K7620*G7620)</f>
        <v/>
      </c>
      <c r="N7620" s="11" t="str">
        <f>IF(A7620="","",-PMT(G7620*VLOOKUP(E7620,index!$A$1:$B$6,2,0),C7620,F7620,0,0))</f>
        <v/>
      </c>
      <c r="O7620" s="11" t="str">
        <f t="shared" si="733"/>
        <v/>
      </c>
      <c r="P7620" s="11" t="str">
        <f t="shared" si="734"/>
        <v/>
      </c>
    </row>
    <row r="7621" spans="1:16" x14ac:dyDescent="0.25">
      <c r="A7621" s="9" t="str">
        <f>IF(A7620="","",IF(B7620&lt;C7620,A7620,IF(A7620=MAX('entry data'!$B$8:$B$507),"",A7620+1)))</f>
        <v/>
      </c>
      <c r="B7621" s="9" t="str">
        <f t="shared" si="729"/>
        <v/>
      </c>
      <c r="C7621" s="9" t="str">
        <f>IF(ISERROR(VLOOKUP(A7621,'entry data'!B:G,6,0)),"",VLOOKUP(A7621,'entry data'!B:G,6,0))</f>
        <v/>
      </c>
      <c r="D7621" s="9" t="str">
        <f>IF(ISERROR(VLOOKUP(A7621,'entry data'!B:C,2,0)),"",VLOOKUP(A7621,'entry data'!B:C,2,0))</f>
        <v/>
      </c>
      <c r="E7621" s="9" t="str">
        <f>IF(ISERROR(VLOOKUP(A7621,'entry data'!B:E,4,0)),"",VLOOKUP(A7621,'entry data'!B:E,4,0))</f>
        <v/>
      </c>
      <c r="F7621" s="11" t="str">
        <f>IF(A7621="","",IF(ISERROR(VLOOKUP(A7621,'entry data'!B:F,5,0)),"",VLOOKUP(A7621,'entry data'!B:F,5,0)))</f>
        <v/>
      </c>
      <c r="G7621" s="12" t="str">
        <f>IF(A7621="","",IF(ISERROR(VLOOKUP(A7621,'entry data'!B:I,8,0)),"",VLOOKUP(A7621,'entry data'!B:I,7,0)))</f>
        <v/>
      </c>
      <c r="H7621" s="13" t="str">
        <f>IF(A7621="","",IF(B7621=1,VLOOKUP(A7621,'entry data'!B:D,3,0),I7620))</f>
        <v/>
      </c>
      <c r="I7621" s="14" t="str">
        <f>IF(A7621="","",IF(E7621="weekly",7,IF(E7621="fortnightly",14,IF(E7621="monthly",DATE(IF(MONTH(H7621)=12,YEAR(H7621)+1,YEAR(H7621)),VLOOKUP(MONTH(H7621),index!$D$2:$G$13,2,0),DAY(H7621)),
IF(E7621="quarterly",DATE(IF(MONTH(H7621)&gt;=10,YEAR(H7621)+1,YEAR(H7621)),VLOOKUP(MONTH(H7621),index!$D$2:$G$13,3,0),DAY(H7621)),
IF(E7621="halfyearly",DATE(IF(MONTH(H7621)&gt;=7,YEAR(H7621)+1,YEAR(H7621)),VLOOKUP(MONTH(H7621),index!$D$2:$G$13,4,0),DAY(H7621)),
DATE(YEAR(H7621)+1,MONTH(H7621),DAY(H7621)))))-H7621))+H7621)</f>
        <v/>
      </c>
      <c r="J7621" s="9" t="str">
        <f t="shared" si="730"/>
        <v/>
      </c>
      <c r="K7621" s="11" t="str">
        <f t="shared" si="731"/>
        <v/>
      </c>
      <c r="L7621" s="11" t="str">
        <f t="shared" si="732"/>
        <v/>
      </c>
      <c r="M7621" s="11" t="str">
        <f>IF(A7621="","",VLOOKUP(E7621,index!$A$1:$B$6,2,0)*K7621*G7621)</f>
        <v/>
      </c>
      <c r="N7621" s="11" t="str">
        <f>IF(A7621="","",-PMT(G7621*VLOOKUP(E7621,index!$A$1:$B$6,2,0),C7621,F7621,0,0))</f>
        <v/>
      </c>
      <c r="O7621" s="11" t="str">
        <f t="shared" si="733"/>
        <v/>
      </c>
      <c r="P7621" s="11" t="str">
        <f t="shared" si="734"/>
        <v/>
      </c>
    </row>
    <row r="7622" spans="1:16" x14ac:dyDescent="0.25">
      <c r="A7622" s="9" t="str">
        <f>IF(A7621="","",IF(B7621&lt;C7621,A7621,IF(A7621=MAX('entry data'!$B$8:$B$507),"",A7621+1)))</f>
        <v/>
      </c>
      <c r="B7622" s="9" t="str">
        <f t="shared" si="729"/>
        <v/>
      </c>
      <c r="C7622" s="9" t="str">
        <f>IF(ISERROR(VLOOKUP(A7622,'entry data'!B:G,6,0)),"",VLOOKUP(A7622,'entry data'!B:G,6,0))</f>
        <v/>
      </c>
      <c r="D7622" s="9" t="str">
        <f>IF(ISERROR(VLOOKUP(A7622,'entry data'!B:C,2,0)),"",VLOOKUP(A7622,'entry data'!B:C,2,0))</f>
        <v/>
      </c>
      <c r="E7622" s="9" t="str">
        <f>IF(ISERROR(VLOOKUP(A7622,'entry data'!B:E,4,0)),"",VLOOKUP(A7622,'entry data'!B:E,4,0))</f>
        <v/>
      </c>
      <c r="F7622" s="11" t="str">
        <f>IF(A7622="","",IF(ISERROR(VLOOKUP(A7622,'entry data'!B:F,5,0)),"",VLOOKUP(A7622,'entry data'!B:F,5,0)))</f>
        <v/>
      </c>
      <c r="G7622" s="12" t="str">
        <f>IF(A7622="","",IF(ISERROR(VLOOKUP(A7622,'entry data'!B:I,8,0)),"",VLOOKUP(A7622,'entry data'!B:I,7,0)))</f>
        <v/>
      </c>
      <c r="H7622" s="13" t="str">
        <f>IF(A7622="","",IF(B7622=1,VLOOKUP(A7622,'entry data'!B:D,3,0),I7621))</f>
        <v/>
      </c>
      <c r="I7622" s="14" t="str">
        <f>IF(A7622="","",IF(E7622="weekly",7,IF(E7622="fortnightly",14,IF(E7622="monthly",DATE(IF(MONTH(H7622)=12,YEAR(H7622)+1,YEAR(H7622)),VLOOKUP(MONTH(H7622),index!$D$2:$G$13,2,0),DAY(H7622)),
IF(E7622="quarterly",DATE(IF(MONTH(H7622)&gt;=10,YEAR(H7622)+1,YEAR(H7622)),VLOOKUP(MONTH(H7622),index!$D$2:$G$13,3,0),DAY(H7622)),
IF(E7622="halfyearly",DATE(IF(MONTH(H7622)&gt;=7,YEAR(H7622)+1,YEAR(H7622)),VLOOKUP(MONTH(H7622),index!$D$2:$G$13,4,0),DAY(H7622)),
DATE(YEAR(H7622)+1,MONTH(H7622),DAY(H7622)))))-H7622))+H7622)</f>
        <v/>
      </c>
      <c r="J7622" s="9" t="str">
        <f t="shared" si="730"/>
        <v/>
      </c>
      <c r="K7622" s="11" t="str">
        <f t="shared" si="731"/>
        <v/>
      </c>
      <c r="L7622" s="11" t="str">
        <f t="shared" si="732"/>
        <v/>
      </c>
      <c r="M7622" s="11" t="str">
        <f>IF(A7622="","",VLOOKUP(E7622,index!$A$1:$B$6,2,0)*K7622*G7622)</f>
        <v/>
      </c>
      <c r="N7622" s="11" t="str">
        <f>IF(A7622="","",-PMT(G7622*VLOOKUP(E7622,index!$A$1:$B$6,2,0),C7622,F7622,0,0))</f>
        <v/>
      </c>
      <c r="O7622" s="11" t="str">
        <f t="shared" si="733"/>
        <v/>
      </c>
      <c r="P7622" s="11" t="str">
        <f t="shared" si="734"/>
        <v/>
      </c>
    </row>
    <row r="7623" spans="1:16" x14ac:dyDescent="0.25">
      <c r="A7623" s="9" t="str">
        <f>IF(A7622="","",IF(B7622&lt;C7622,A7622,IF(A7622=MAX('entry data'!$B$8:$B$507),"",A7622+1)))</f>
        <v/>
      </c>
      <c r="B7623" s="9" t="str">
        <f t="shared" si="729"/>
        <v/>
      </c>
      <c r="C7623" s="9" t="str">
        <f>IF(ISERROR(VLOOKUP(A7623,'entry data'!B:G,6,0)),"",VLOOKUP(A7623,'entry data'!B:G,6,0))</f>
        <v/>
      </c>
      <c r="D7623" s="9" t="str">
        <f>IF(ISERROR(VLOOKUP(A7623,'entry data'!B:C,2,0)),"",VLOOKUP(A7623,'entry data'!B:C,2,0))</f>
        <v/>
      </c>
      <c r="E7623" s="9" t="str">
        <f>IF(ISERROR(VLOOKUP(A7623,'entry data'!B:E,4,0)),"",VLOOKUP(A7623,'entry data'!B:E,4,0))</f>
        <v/>
      </c>
      <c r="F7623" s="11" t="str">
        <f>IF(A7623="","",IF(ISERROR(VLOOKUP(A7623,'entry data'!B:F,5,0)),"",VLOOKUP(A7623,'entry data'!B:F,5,0)))</f>
        <v/>
      </c>
      <c r="G7623" s="12" t="str">
        <f>IF(A7623="","",IF(ISERROR(VLOOKUP(A7623,'entry data'!B:I,8,0)),"",VLOOKUP(A7623,'entry data'!B:I,7,0)))</f>
        <v/>
      </c>
      <c r="H7623" s="13" t="str">
        <f>IF(A7623="","",IF(B7623=1,VLOOKUP(A7623,'entry data'!B:D,3,0),I7622))</f>
        <v/>
      </c>
      <c r="I7623" s="14" t="str">
        <f>IF(A7623="","",IF(E7623="weekly",7,IF(E7623="fortnightly",14,IF(E7623="monthly",DATE(IF(MONTH(H7623)=12,YEAR(H7623)+1,YEAR(H7623)),VLOOKUP(MONTH(H7623),index!$D$2:$G$13,2,0),DAY(H7623)),
IF(E7623="quarterly",DATE(IF(MONTH(H7623)&gt;=10,YEAR(H7623)+1,YEAR(H7623)),VLOOKUP(MONTH(H7623),index!$D$2:$G$13,3,0),DAY(H7623)),
IF(E7623="halfyearly",DATE(IF(MONTH(H7623)&gt;=7,YEAR(H7623)+1,YEAR(H7623)),VLOOKUP(MONTH(H7623),index!$D$2:$G$13,4,0),DAY(H7623)),
DATE(YEAR(H7623)+1,MONTH(H7623),DAY(H7623)))))-H7623))+H7623)</f>
        <v/>
      </c>
      <c r="J7623" s="9" t="str">
        <f t="shared" si="730"/>
        <v/>
      </c>
      <c r="K7623" s="11" t="str">
        <f t="shared" si="731"/>
        <v/>
      </c>
      <c r="L7623" s="11" t="str">
        <f t="shared" si="732"/>
        <v/>
      </c>
      <c r="M7623" s="11" t="str">
        <f>IF(A7623="","",VLOOKUP(E7623,index!$A$1:$B$6,2,0)*K7623*G7623)</f>
        <v/>
      </c>
      <c r="N7623" s="11" t="str">
        <f>IF(A7623="","",-PMT(G7623*VLOOKUP(E7623,index!$A$1:$B$6,2,0),C7623,F7623,0,0))</f>
        <v/>
      </c>
      <c r="O7623" s="11" t="str">
        <f t="shared" si="733"/>
        <v/>
      </c>
      <c r="P7623" s="11" t="str">
        <f t="shared" si="734"/>
        <v/>
      </c>
    </row>
    <row r="7624" spans="1:16" x14ac:dyDescent="0.25">
      <c r="A7624" s="9" t="str">
        <f>IF(A7623="","",IF(B7623&lt;C7623,A7623,IF(A7623=MAX('entry data'!$B$8:$B$507),"",A7623+1)))</f>
        <v/>
      </c>
      <c r="B7624" s="9" t="str">
        <f t="shared" si="729"/>
        <v/>
      </c>
      <c r="C7624" s="9" t="str">
        <f>IF(ISERROR(VLOOKUP(A7624,'entry data'!B:G,6,0)),"",VLOOKUP(A7624,'entry data'!B:G,6,0))</f>
        <v/>
      </c>
      <c r="D7624" s="9" t="str">
        <f>IF(ISERROR(VLOOKUP(A7624,'entry data'!B:C,2,0)),"",VLOOKUP(A7624,'entry data'!B:C,2,0))</f>
        <v/>
      </c>
      <c r="E7624" s="9" t="str">
        <f>IF(ISERROR(VLOOKUP(A7624,'entry data'!B:E,4,0)),"",VLOOKUP(A7624,'entry data'!B:E,4,0))</f>
        <v/>
      </c>
      <c r="F7624" s="11" t="str">
        <f>IF(A7624="","",IF(ISERROR(VLOOKUP(A7624,'entry data'!B:F,5,0)),"",VLOOKUP(A7624,'entry data'!B:F,5,0)))</f>
        <v/>
      </c>
      <c r="G7624" s="12" t="str">
        <f>IF(A7624="","",IF(ISERROR(VLOOKUP(A7624,'entry data'!B:I,8,0)),"",VLOOKUP(A7624,'entry data'!B:I,7,0)))</f>
        <v/>
      </c>
      <c r="H7624" s="13" t="str">
        <f>IF(A7624="","",IF(B7624=1,VLOOKUP(A7624,'entry data'!B:D,3,0),I7623))</f>
        <v/>
      </c>
      <c r="I7624" s="14" t="str">
        <f>IF(A7624="","",IF(E7624="weekly",7,IF(E7624="fortnightly",14,IF(E7624="monthly",DATE(IF(MONTH(H7624)=12,YEAR(H7624)+1,YEAR(H7624)),VLOOKUP(MONTH(H7624),index!$D$2:$G$13,2,0),DAY(H7624)),
IF(E7624="quarterly",DATE(IF(MONTH(H7624)&gt;=10,YEAR(H7624)+1,YEAR(H7624)),VLOOKUP(MONTH(H7624),index!$D$2:$G$13,3,0),DAY(H7624)),
IF(E7624="halfyearly",DATE(IF(MONTH(H7624)&gt;=7,YEAR(H7624)+1,YEAR(H7624)),VLOOKUP(MONTH(H7624),index!$D$2:$G$13,4,0),DAY(H7624)),
DATE(YEAR(H7624)+1,MONTH(H7624),DAY(H7624)))))-H7624))+H7624)</f>
        <v/>
      </c>
      <c r="J7624" s="9" t="str">
        <f t="shared" si="730"/>
        <v/>
      </c>
      <c r="K7624" s="11" t="str">
        <f t="shared" si="731"/>
        <v/>
      </c>
      <c r="L7624" s="11" t="str">
        <f t="shared" si="732"/>
        <v/>
      </c>
      <c r="M7624" s="11" t="str">
        <f>IF(A7624="","",VLOOKUP(E7624,index!$A$1:$B$6,2,0)*K7624*G7624)</f>
        <v/>
      </c>
      <c r="N7624" s="11" t="str">
        <f>IF(A7624="","",-PMT(G7624*VLOOKUP(E7624,index!$A$1:$B$6,2,0),C7624,F7624,0,0))</f>
        <v/>
      </c>
      <c r="O7624" s="11" t="str">
        <f t="shared" si="733"/>
        <v/>
      </c>
      <c r="P7624" s="11" t="str">
        <f t="shared" si="734"/>
        <v/>
      </c>
    </row>
    <row r="7625" spans="1:16" x14ac:dyDescent="0.25">
      <c r="A7625" s="9" t="str">
        <f>IF(A7624="","",IF(B7624&lt;C7624,A7624,IF(A7624=MAX('entry data'!$B$8:$B$507),"",A7624+1)))</f>
        <v/>
      </c>
      <c r="B7625" s="9" t="str">
        <f t="shared" si="729"/>
        <v/>
      </c>
      <c r="C7625" s="9" t="str">
        <f>IF(ISERROR(VLOOKUP(A7625,'entry data'!B:G,6,0)),"",VLOOKUP(A7625,'entry data'!B:G,6,0))</f>
        <v/>
      </c>
      <c r="D7625" s="9" t="str">
        <f>IF(ISERROR(VLOOKUP(A7625,'entry data'!B:C,2,0)),"",VLOOKUP(A7625,'entry data'!B:C,2,0))</f>
        <v/>
      </c>
      <c r="E7625" s="9" t="str">
        <f>IF(ISERROR(VLOOKUP(A7625,'entry data'!B:E,4,0)),"",VLOOKUP(A7625,'entry data'!B:E,4,0))</f>
        <v/>
      </c>
      <c r="F7625" s="11" t="str">
        <f>IF(A7625="","",IF(ISERROR(VLOOKUP(A7625,'entry data'!B:F,5,0)),"",VLOOKUP(A7625,'entry data'!B:F,5,0)))</f>
        <v/>
      </c>
      <c r="G7625" s="12" t="str">
        <f>IF(A7625="","",IF(ISERROR(VLOOKUP(A7625,'entry data'!B:I,8,0)),"",VLOOKUP(A7625,'entry data'!B:I,7,0)))</f>
        <v/>
      </c>
      <c r="H7625" s="13" t="str">
        <f>IF(A7625="","",IF(B7625=1,VLOOKUP(A7625,'entry data'!B:D,3,0),I7624))</f>
        <v/>
      </c>
      <c r="I7625" s="14" t="str">
        <f>IF(A7625="","",IF(E7625="weekly",7,IF(E7625="fortnightly",14,IF(E7625="monthly",DATE(IF(MONTH(H7625)=12,YEAR(H7625)+1,YEAR(H7625)),VLOOKUP(MONTH(H7625),index!$D$2:$G$13,2,0),DAY(H7625)),
IF(E7625="quarterly",DATE(IF(MONTH(H7625)&gt;=10,YEAR(H7625)+1,YEAR(H7625)),VLOOKUP(MONTH(H7625),index!$D$2:$G$13,3,0),DAY(H7625)),
IF(E7625="halfyearly",DATE(IF(MONTH(H7625)&gt;=7,YEAR(H7625)+1,YEAR(H7625)),VLOOKUP(MONTH(H7625),index!$D$2:$G$13,4,0),DAY(H7625)),
DATE(YEAR(H7625)+1,MONTH(H7625),DAY(H7625)))))-H7625))+H7625)</f>
        <v/>
      </c>
      <c r="J7625" s="9" t="str">
        <f t="shared" si="730"/>
        <v/>
      </c>
      <c r="K7625" s="11" t="str">
        <f t="shared" si="731"/>
        <v/>
      </c>
      <c r="L7625" s="11" t="str">
        <f t="shared" si="732"/>
        <v/>
      </c>
      <c r="M7625" s="11" t="str">
        <f>IF(A7625="","",VLOOKUP(E7625,index!$A$1:$B$6,2,0)*K7625*G7625)</f>
        <v/>
      </c>
      <c r="N7625" s="11" t="str">
        <f>IF(A7625="","",-PMT(G7625*VLOOKUP(E7625,index!$A$1:$B$6,2,0),C7625,F7625,0,0))</f>
        <v/>
      </c>
      <c r="O7625" s="11" t="str">
        <f t="shared" si="733"/>
        <v/>
      </c>
      <c r="P7625" s="11" t="str">
        <f t="shared" si="734"/>
        <v/>
      </c>
    </row>
    <row r="7626" spans="1:16" x14ac:dyDescent="0.25">
      <c r="A7626" s="9" t="str">
        <f>IF(A7625="","",IF(B7625&lt;C7625,A7625,IF(A7625=MAX('entry data'!$B$8:$B$507),"",A7625+1)))</f>
        <v/>
      </c>
      <c r="B7626" s="9" t="str">
        <f t="shared" si="729"/>
        <v/>
      </c>
      <c r="C7626" s="9" t="str">
        <f>IF(ISERROR(VLOOKUP(A7626,'entry data'!B:G,6,0)),"",VLOOKUP(A7626,'entry data'!B:G,6,0))</f>
        <v/>
      </c>
      <c r="D7626" s="9" t="str">
        <f>IF(ISERROR(VLOOKUP(A7626,'entry data'!B:C,2,0)),"",VLOOKUP(A7626,'entry data'!B:C,2,0))</f>
        <v/>
      </c>
      <c r="E7626" s="9" t="str">
        <f>IF(ISERROR(VLOOKUP(A7626,'entry data'!B:E,4,0)),"",VLOOKUP(A7626,'entry data'!B:E,4,0))</f>
        <v/>
      </c>
      <c r="F7626" s="11" t="str">
        <f>IF(A7626="","",IF(ISERROR(VLOOKUP(A7626,'entry data'!B:F,5,0)),"",VLOOKUP(A7626,'entry data'!B:F,5,0)))</f>
        <v/>
      </c>
      <c r="G7626" s="12" t="str">
        <f>IF(A7626="","",IF(ISERROR(VLOOKUP(A7626,'entry data'!B:I,8,0)),"",VLOOKUP(A7626,'entry data'!B:I,7,0)))</f>
        <v/>
      </c>
      <c r="H7626" s="13" t="str">
        <f>IF(A7626="","",IF(B7626=1,VLOOKUP(A7626,'entry data'!B:D,3,0),I7625))</f>
        <v/>
      </c>
      <c r="I7626" s="14" t="str">
        <f>IF(A7626="","",IF(E7626="weekly",7,IF(E7626="fortnightly",14,IF(E7626="monthly",DATE(IF(MONTH(H7626)=12,YEAR(H7626)+1,YEAR(H7626)),VLOOKUP(MONTH(H7626),index!$D$2:$G$13,2,0),DAY(H7626)),
IF(E7626="quarterly",DATE(IF(MONTH(H7626)&gt;=10,YEAR(H7626)+1,YEAR(H7626)),VLOOKUP(MONTH(H7626),index!$D$2:$G$13,3,0),DAY(H7626)),
IF(E7626="halfyearly",DATE(IF(MONTH(H7626)&gt;=7,YEAR(H7626)+1,YEAR(H7626)),VLOOKUP(MONTH(H7626),index!$D$2:$G$13,4,0),DAY(H7626)),
DATE(YEAR(H7626)+1,MONTH(H7626),DAY(H7626)))))-H7626))+H7626)</f>
        <v/>
      </c>
      <c r="J7626" s="9" t="str">
        <f t="shared" si="730"/>
        <v/>
      </c>
      <c r="K7626" s="11" t="str">
        <f t="shared" si="731"/>
        <v/>
      </c>
      <c r="L7626" s="11" t="str">
        <f t="shared" si="732"/>
        <v/>
      </c>
      <c r="M7626" s="11" t="str">
        <f>IF(A7626="","",VLOOKUP(E7626,index!$A$1:$B$6,2,0)*K7626*G7626)</f>
        <v/>
      </c>
      <c r="N7626" s="11" t="str">
        <f>IF(A7626="","",-PMT(G7626*VLOOKUP(E7626,index!$A$1:$B$6,2,0),C7626,F7626,0,0))</f>
        <v/>
      </c>
      <c r="O7626" s="11" t="str">
        <f t="shared" si="733"/>
        <v/>
      </c>
      <c r="P7626" s="11" t="str">
        <f t="shared" si="734"/>
        <v/>
      </c>
    </row>
    <row r="7627" spans="1:16" x14ac:dyDescent="0.25">
      <c r="A7627" s="9" t="str">
        <f>IF(A7626="","",IF(B7626&lt;C7626,A7626,IF(A7626=MAX('entry data'!$B$8:$B$507),"",A7626+1)))</f>
        <v/>
      </c>
      <c r="B7627" s="9" t="str">
        <f t="shared" si="729"/>
        <v/>
      </c>
      <c r="C7627" s="9" t="str">
        <f>IF(ISERROR(VLOOKUP(A7627,'entry data'!B:G,6,0)),"",VLOOKUP(A7627,'entry data'!B:G,6,0))</f>
        <v/>
      </c>
      <c r="D7627" s="9" t="str">
        <f>IF(ISERROR(VLOOKUP(A7627,'entry data'!B:C,2,0)),"",VLOOKUP(A7627,'entry data'!B:C,2,0))</f>
        <v/>
      </c>
      <c r="E7627" s="9" t="str">
        <f>IF(ISERROR(VLOOKUP(A7627,'entry data'!B:E,4,0)),"",VLOOKUP(A7627,'entry data'!B:E,4,0))</f>
        <v/>
      </c>
      <c r="F7627" s="11" t="str">
        <f>IF(A7627="","",IF(ISERROR(VLOOKUP(A7627,'entry data'!B:F,5,0)),"",VLOOKUP(A7627,'entry data'!B:F,5,0)))</f>
        <v/>
      </c>
      <c r="G7627" s="12" t="str">
        <f>IF(A7627="","",IF(ISERROR(VLOOKUP(A7627,'entry data'!B:I,8,0)),"",VLOOKUP(A7627,'entry data'!B:I,7,0)))</f>
        <v/>
      </c>
      <c r="H7627" s="13" t="str">
        <f>IF(A7627="","",IF(B7627=1,VLOOKUP(A7627,'entry data'!B:D,3,0),I7626))</f>
        <v/>
      </c>
      <c r="I7627" s="14" t="str">
        <f>IF(A7627="","",IF(E7627="weekly",7,IF(E7627="fortnightly",14,IF(E7627="monthly",DATE(IF(MONTH(H7627)=12,YEAR(H7627)+1,YEAR(H7627)),VLOOKUP(MONTH(H7627),index!$D$2:$G$13,2,0),DAY(H7627)),
IF(E7627="quarterly",DATE(IF(MONTH(H7627)&gt;=10,YEAR(H7627)+1,YEAR(H7627)),VLOOKUP(MONTH(H7627),index!$D$2:$G$13,3,0),DAY(H7627)),
IF(E7627="halfyearly",DATE(IF(MONTH(H7627)&gt;=7,YEAR(H7627)+1,YEAR(H7627)),VLOOKUP(MONTH(H7627),index!$D$2:$G$13,4,0),DAY(H7627)),
DATE(YEAR(H7627)+1,MONTH(H7627),DAY(H7627)))))-H7627))+H7627)</f>
        <v/>
      </c>
      <c r="J7627" s="9" t="str">
        <f t="shared" si="730"/>
        <v/>
      </c>
      <c r="K7627" s="11" t="str">
        <f t="shared" si="731"/>
        <v/>
      </c>
      <c r="L7627" s="11" t="str">
        <f t="shared" si="732"/>
        <v/>
      </c>
      <c r="M7627" s="11" t="str">
        <f>IF(A7627="","",VLOOKUP(E7627,index!$A$1:$B$6,2,0)*K7627*G7627)</f>
        <v/>
      </c>
      <c r="N7627" s="11" t="str">
        <f>IF(A7627="","",-PMT(G7627*VLOOKUP(E7627,index!$A$1:$B$6,2,0),C7627,F7627,0,0))</f>
        <v/>
      </c>
      <c r="O7627" s="11" t="str">
        <f t="shared" si="733"/>
        <v/>
      </c>
      <c r="P7627" s="11" t="str">
        <f t="shared" si="734"/>
        <v/>
      </c>
    </row>
    <row r="7628" spans="1:16" x14ac:dyDescent="0.25">
      <c r="A7628" s="9" t="str">
        <f>IF(A7627="","",IF(B7627&lt;C7627,A7627,IF(A7627=MAX('entry data'!$B$8:$B$507),"",A7627+1)))</f>
        <v/>
      </c>
      <c r="B7628" s="9" t="str">
        <f t="shared" si="729"/>
        <v/>
      </c>
      <c r="C7628" s="9" t="str">
        <f>IF(ISERROR(VLOOKUP(A7628,'entry data'!B:G,6,0)),"",VLOOKUP(A7628,'entry data'!B:G,6,0))</f>
        <v/>
      </c>
      <c r="D7628" s="9" t="str">
        <f>IF(ISERROR(VLOOKUP(A7628,'entry data'!B:C,2,0)),"",VLOOKUP(A7628,'entry data'!B:C,2,0))</f>
        <v/>
      </c>
      <c r="E7628" s="9" t="str">
        <f>IF(ISERROR(VLOOKUP(A7628,'entry data'!B:E,4,0)),"",VLOOKUP(A7628,'entry data'!B:E,4,0))</f>
        <v/>
      </c>
      <c r="F7628" s="11" t="str">
        <f>IF(A7628="","",IF(ISERROR(VLOOKUP(A7628,'entry data'!B:F,5,0)),"",VLOOKUP(A7628,'entry data'!B:F,5,0)))</f>
        <v/>
      </c>
      <c r="G7628" s="12" t="str">
        <f>IF(A7628="","",IF(ISERROR(VLOOKUP(A7628,'entry data'!B:I,8,0)),"",VLOOKUP(A7628,'entry data'!B:I,7,0)))</f>
        <v/>
      </c>
      <c r="H7628" s="13" t="str">
        <f>IF(A7628="","",IF(B7628=1,VLOOKUP(A7628,'entry data'!B:D,3,0),I7627))</f>
        <v/>
      </c>
      <c r="I7628" s="14" t="str">
        <f>IF(A7628="","",IF(E7628="weekly",7,IF(E7628="fortnightly",14,IF(E7628="monthly",DATE(IF(MONTH(H7628)=12,YEAR(H7628)+1,YEAR(H7628)),VLOOKUP(MONTH(H7628),index!$D$2:$G$13,2,0),DAY(H7628)),
IF(E7628="quarterly",DATE(IF(MONTH(H7628)&gt;=10,YEAR(H7628)+1,YEAR(H7628)),VLOOKUP(MONTH(H7628),index!$D$2:$G$13,3,0),DAY(H7628)),
IF(E7628="halfyearly",DATE(IF(MONTH(H7628)&gt;=7,YEAR(H7628)+1,YEAR(H7628)),VLOOKUP(MONTH(H7628),index!$D$2:$G$13,4,0),DAY(H7628)),
DATE(YEAR(H7628)+1,MONTH(H7628),DAY(H7628)))))-H7628))+H7628)</f>
        <v/>
      </c>
      <c r="J7628" s="9" t="str">
        <f t="shared" si="730"/>
        <v/>
      </c>
      <c r="K7628" s="11" t="str">
        <f t="shared" si="731"/>
        <v/>
      </c>
      <c r="L7628" s="11" t="str">
        <f t="shared" si="732"/>
        <v/>
      </c>
      <c r="M7628" s="11" t="str">
        <f>IF(A7628="","",VLOOKUP(E7628,index!$A$1:$B$6,2,0)*K7628*G7628)</f>
        <v/>
      </c>
      <c r="N7628" s="11" t="str">
        <f>IF(A7628="","",-PMT(G7628*VLOOKUP(E7628,index!$A$1:$B$6,2,0),C7628,F7628,0,0))</f>
        <v/>
      </c>
      <c r="O7628" s="11" t="str">
        <f t="shared" si="733"/>
        <v/>
      </c>
      <c r="P7628" s="11" t="str">
        <f t="shared" si="734"/>
        <v/>
      </c>
    </row>
    <row r="7629" spans="1:16" x14ac:dyDescent="0.25">
      <c r="A7629" s="9" t="str">
        <f>IF(A7628="","",IF(B7628&lt;C7628,A7628,IF(A7628=MAX('entry data'!$B$8:$B$507),"",A7628+1)))</f>
        <v/>
      </c>
      <c r="B7629" s="9" t="str">
        <f t="shared" si="729"/>
        <v/>
      </c>
      <c r="C7629" s="9" t="str">
        <f>IF(ISERROR(VLOOKUP(A7629,'entry data'!B:G,6,0)),"",VLOOKUP(A7629,'entry data'!B:G,6,0))</f>
        <v/>
      </c>
      <c r="D7629" s="9" t="str">
        <f>IF(ISERROR(VLOOKUP(A7629,'entry data'!B:C,2,0)),"",VLOOKUP(A7629,'entry data'!B:C,2,0))</f>
        <v/>
      </c>
      <c r="E7629" s="9" t="str">
        <f>IF(ISERROR(VLOOKUP(A7629,'entry data'!B:E,4,0)),"",VLOOKUP(A7629,'entry data'!B:E,4,0))</f>
        <v/>
      </c>
      <c r="F7629" s="11" t="str">
        <f>IF(A7629="","",IF(ISERROR(VLOOKUP(A7629,'entry data'!B:F,5,0)),"",VLOOKUP(A7629,'entry data'!B:F,5,0)))</f>
        <v/>
      </c>
      <c r="G7629" s="12" t="str">
        <f>IF(A7629="","",IF(ISERROR(VLOOKUP(A7629,'entry data'!B:I,8,0)),"",VLOOKUP(A7629,'entry data'!B:I,7,0)))</f>
        <v/>
      </c>
      <c r="H7629" s="13" t="str">
        <f>IF(A7629="","",IF(B7629=1,VLOOKUP(A7629,'entry data'!B:D,3,0),I7628))</f>
        <v/>
      </c>
      <c r="I7629" s="14" t="str">
        <f>IF(A7629="","",IF(E7629="weekly",7,IF(E7629="fortnightly",14,IF(E7629="monthly",DATE(IF(MONTH(H7629)=12,YEAR(H7629)+1,YEAR(H7629)),VLOOKUP(MONTH(H7629),index!$D$2:$G$13,2,0),DAY(H7629)),
IF(E7629="quarterly",DATE(IF(MONTH(H7629)&gt;=10,YEAR(H7629)+1,YEAR(H7629)),VLOOKUP(MONTH(H7629),index!$D$2:$G$13,3,0),DAY(H7629)),
IF(E7629="halfyearly",DATE(IF(MONTH(H7629)&gt;=7,YEAR(H7629)+1,YEAR(H7629)),VLOOKUP(MONTH(H7629),index!$D$2:$G$13,4,0),DAY(H7629)),
DATE(YEAR(H7629)+1,MONTH(H7629),DAY(H7629)))))-H7629))+H7629)</f>
        <v/>
      </c>
      <c r="J7629" s="9" t="str">
        <f t="shared" si="730"/>
        <v/>
      </c>
      <c r="K7629" s="11" t="str">
        <f t="shared" si="731"/>
        <v/>
      </c>
      <c r="L7629" s="11" t="str">
        <f t="shared" si="732"/>
        <v/>
      </c>
      <c r="M7629" s="11" t="str">
        <f>IF(A7629="","",VLOOKUP(E7629,index!$A$1:$B$6,2,0)*K7629*G7629)</f>
        <v/>
      </c>
      <c r="N7629" s="11" t="str">
        <f>IF(A7629="","",-PMT(G7629*VLOOKUP(E7629,index!$A$1:$B$6,2,0),C7629,F7629,0,0))</f>
        <v/>
      </c>
      <c r="O7629" s="11" t="str">
        <f t="shared" si="733"/>
        <v/>
      </c>
      <c r="P7629" s="11" t="str">
        <f t="shared" si="734"/>
        <v/>
      </c>
    </row>
    <row r="7630" spans="1:16" x14ac:dyDescent="0.25">
      <c r="A7630" s="9" t="str">
        <f>IF(A7629="","",IF(B7629&lt;C7629,A7629,IF(A7629=MAX('entry data'!$B$8:$B$507),"",A7629+1)))</f>
        <v/>
      </c>
      <c r="B7630" s="9" t="str">
        <f t="shared" si="729"/>
        <v/>
      </c>
      <c r="C7630" s="9" t="str">
        <f>IF(ISERROR(VLOOKUP(A7630,'entry data'!B:G,6,0)),"",VLOOKUP(A7630,'entry data'!B:G,6,0))</f>
        <v/>
      </c>
      <c r="D7630" s="9" t="str">
        <f>IF(ISERROR(VLOOKUP(A7630,'entry data'!B:C,2,0)),"",VLOOKUP(A7630,'entry data'!B:C,2,0))</f>
        <v/>
      </c>
      <c r="E7630" s="9" t="str">
        <f>IF(ISERROR(VLOOKUP(A7630,'entry data'!B:E,4,0)),"",VLOOKUP(A7630,'entry data'!B:E,4,0))</f>
        <v/>
      </c>
      <c r="F7630" s="11" t="str">
        <f>IF(A7630="","",IF(ISERROR(VLOOKUP(A7630,'entry data'!B:F,5,0)),"",VLOOKUP(A7630,'entry data'!B:F,5,0)))</f>
        <v/>
      </c>
      <c r="G7630" s="12" t="str">
        <f>IF(A7630="","",IF(ISERROR(VLOOKUP(A7630,'entry data'!B:I,8,0)),"",VLOOKUP(A7630,'entry data'!B:I,7,0)))</f>
        <v/>
      </c>
      <c r="H7630" s="13" t="str">
        <f>IF(A7630="","",IF(B7630=1,VLOOKUP(A7630,'entry data'!B:D,3,0),I7629))</f>
        <v/>
      </c>
      <c r="I7630" s="14" t="str">
        <f>IF(A7630="","",IF(E7630="weekly",7,IF(E7630="fortnightly",14,IF(E7630="monthly",DATE(IF(MONTH(H7630)=12,YEAR(H7630)+1,YEAR(H7630)),VLOOKUP(MONTH(H7630),index!$D$2:$G$13,2,0),DAY(H7630)),
IF(E7630="quarterly",DATE(IF(MONTH(H7630)&gt;=10,YEAR(H7630)+1,YEAR(H7630)),VLOOKUP(MONTH(H7630),index!$D$2:$G$13,3,0),DAY(H7630)),
IF(E7630="halfyearly",DATE(IF(MONTH(H7630)&gt;=7,YEAR(H7630)+1,YEAR(H7630)),VLOOKUP(MONTH(H7630),index!$D$2:$G$13,4,0),DAY(H7630)),
DATE(YEAR(H7630)+1,MONTH(H7630),DAY(H7630)))))-H7630))+H7630)</f>
        <v/>
      </c>
      <c r="J7630" s="9" t="str">
        <f t="shared" si="730"/>
        <v/>
      </c>
      <c r="K7630" s="11" t="str">
        <f t="shared" si="731"/>
        <v/>
      </c>
      <c r="L7630" s="11" t="str">
        <f t="shared" si="732"/>
        <v/>
      </c>
      <c r="M7630" s="11" t="str">
        <f>IF(A7630="","",VLOOKUP(E7630,index!$A$1:$B$6,2,0)*K7630*G7630)</f>
        <v/>
      </c>
      <c r="N7630" s="11" t="str">
        <f>IF(A7630="","",-PMT(G7630*VLOOKUP(E7630,index!$A$1:$B$6,2,0),C7630,F7630,0,0))</f>
        <v/>
      </c>
      <c r="O7630" s="11" t="str">
        <f t="shared" si="733"/>
        <v/>
      </c>
      <c r="P7630" s="11" t="str">
        <f t="shared" si="734"/>
        <v/>
      </c>
    </row>
    <row r="7631" spans="1:16" x14ac:dyDescent="0.25">
      <c r="A7631" s="9" t="str">
        <f>IF(A7630="","",IF(B7630&lt;C7630,A7630,IF(A7630=MAX('entry data'!$B$8:$B$507),"",A7630+1)))</f>
        <v/>
      </c>
      <c r="B7631" s="9" t="str">
        <f t="shared" si="729"/>
        <v/>
      </c>
      <c r="C7631" s="9" t="str">
        <f>IF(ISERROR(VLOOKUP(A7631,'entry data'!B:G,6,0)),"",VLOOKUP(A7631,'entry data'!B:G,6,0))</f>
        <v/>
      </c>
      <c r="D7631" s="9" t="str">
        <f>IF(ISERROR(VLOOKUP(A7631,'entry data'!B:C,2,0)),"",VLOOKUP(A7631,'entry data'!B:C,2,0))</f>
        <v/>
      </c>
      <c r="E7631" s="9" t="str">
        <f>IF(ISERROR(VLOOKUP(A7631,'entry data'!B:E,4,0)),"",VLOOKUP(A7631,'entry data'!B:E,4,0))</f>
        <v/>
      </c>
      <c r="F7631" s="11" t="str">
        <f>IF(A7631="","",IF(ISERROR(VLOOKUP(A7631,'entry data'!B:F,5,0)),"",VLOOKUP(A7631,'entry data'!B:F,5,0)))</f>
        <v/>
      </c>
      <c r="G7631" s="12" t="str">
        <f>IF(A7631="","",IF(ISERROR(VLOOKUP(A7631,'entry data'!B:I,8,0)),"",VLOOKUP(A7631,'entry data'!B:I,7,0)))</f>
        <v/>
      </c>
      <c r="H7631" s="13" t="str">
        <f>IF(A7631="","",IF(B7631=1,VLOOKUP(A7631,'entry data'!B:D,3,0),I7630))</f>
        <v/>
      </c>
      <c r="I7631" s="14" t="str">
        <f>IF(A7631="","",IF(E7631="weekly",7,IF(E7631="fortnightly",14,IF(E7631="monthly",DATE(IF(MONTH(H7631)=12,YEAR(H7631)+1,YEAR(H7631)),VLOOKUP(MONTH(H7631),index!$D$2:$G$13,2,0),DAY(H7631)),
IF(E7631="quarterly",DATE(IF(MONTH(H7631)&gt;=10,YEAR(H7631)+1,YEAR(H7631)),VLOOKUP(MONTH(H7631),index!$D$2:$G$13,3,0),DAY(H7631)),
IF(E7631="halfyearly",DATE(IF(MONTH(H7631)&gt;=7,YEAR(H7631)+1,YEAR(H7631)),VLOOKUP(MONTH(H7631),index!$D$2:$G$13,4,0),DAY(H7631)),
DATE(YEAR(H7631)+1,MONTH(H7631),DAY(H7631)))))-H7631))+H7631)</f>
        <v/>
      </c>
      <c r="J7631" s="9" t="str">
        <f t="shared" si="730"/>
        <v/>
      </c>
      <c r="K7631" s="11" t="str">
        <f t="shared" si="731"/>
        <v/>
      </c>
      <c r="L7631" s="11" t="str">
        <f t="shared" si="732"/>
        <v/>
      </c>
      <c r="M7631" s="11" t="str">
        <f>IF(A7631="","",VLOOKUP(E7631,index!$A$1:$B$6,2,0)*K7631*G7631)</f>
        <v/>
      </c>
      <c r="N7631" s="11" t="str">
        <f>IF(A7631="","",-PMT(G7631*VLOOKUP(E7631,index!$A$1:$B$6,2,0),C7631,F7631,0,0))</f>
        <v/>
      </c>
      <c r="O7631" s="11" t="str">
        <f t="shared" si="733"/>
        <v/>
      </c>
      <c r="P7631" s="11" t="str">
        <f t="shared" si="734"/>
        <v/>
      </c>
    </row>
    <row r="7632" spans="1:16" x14ac:dyDescent="0.25">
      <c r="A7632" s="9" t="str">
        <f>IF(A7631="","",IF(B7631&lt;C7631,A7631,IF(A7631=MAX('entry data'!$B$8:$B$507),"",A7631+1)))</f>
        <v/>
      </c>
      <c r="B7632" s="9" t="str">
        <f t="shared" si="729"/>
        <v/>
      </c>
      <c r="C7632" s="9" t="str">
        <f>IF(ISERROR(VLOOKUP(A7632,'entry data'!B:G,6,0)),"",VLOOKUP(A7632,'entry data'!B:G,6,0))</f>
        <v/>
      </c>
      <c r="D7632" s="9" t="str">
        <f>IF(ISERROR(VLOOKUP(A7632,'entry data'!B:C,2,0)),"",VLOOKUP(A7632,'entry data'!B:C,2,0))</f>
        <v/>
      </c>
      <c r="E7632" s="9" t="str">
        <f>IF(ISERROR(VLOOKUP(A7632,'entry data'!B:E,4,0)),"",VLOOKUP(A7632,'entry data'!B:E,4,0))</f>
        <v/>
      </c>
      <c r="F7632" s="11" t="str">
        <f>IF(A7632="","",IF(ISERROR(VLOOKUP(A7632,'entry data'!B:F,5,0)),"",VLOOKUP(A7632,'entry data'!B:F,5,0)))</f>
        <v/>
      </c>
      <c r="G7632" s="12" t="str">
        <f>IF(A7632="","",IF(ISERROR(VLOOKUP(A7632,'entry data'!B:I,8,0)),"",VLOOKUP(A7632,'entry data'!B:I,7,0)))</f>
        <v/>
      </c>
      <c r="H7632" s="13" t="str">
        <f>IF(A7632="","",IF(B7632=1,VLOOKUP(A7632,'entry data'!B:D,3,0),I7631))</f>
        <v/>
      </c>
      <c r="I7632" s="14" t="str">
        <f>IF(A7632="","",IF(E7632="weekly",7,IF(E7632="fortnightly",14,IF(E7632="monthly",DATE(IF(MONTH(H7632)=12,YEAR(H7632)+1,YEAR(H7632)),VLOOKUP(MONTH(H7632),index!$D$2:$G$13,2,0),DAY(H7632)),
IF(E7632="quarterly",DATE(IF(MONTH(H7632)&gt;=10,YEAR(H7632)+1,YEAR(H7632)),VLOOKUP(MONTH(H7632),index!$D$2:$G$13,3,0),DAY(H7632)),
IF(E7632="halfyearly",DATE(IF(MONTH(H7632)&gt;=7,YEAR(H7632)+1,YEAR(H7632)),VLOOKUP(MONTH(H7632),index!$D$2:$G$13,4,0),DAY(H7632)),
DATE(YEAR(H7632)+1,MONTH(H7632),DAY(H7632)))))-H7632))+H7632)</f>
        <v/>
      </c>
      <c r="J7632" s="9" t="str">
        <f t="shared" si="730"/>
        <v/>
      </c>
      <c r="K7632" s="11" t="str">
        <f t="shared" si="731"/>
        <v/>
      </c>
      <c r="L7632" s="11" t="str">
        <f t="shared" si="732"/>
        <v/>
      </c>
      <c r="M7632" s="11" t="str">
        <f>IF(A7632="","",VLOOKUP(E7632,index!$A$1:$B$6,2,0)*K7632*G7632)</f>
        <v/>
      </c>
      <c r="N7632" s="11" t="str">
        <f>IF(A7632="","",-PMT(G7632*VLOOKUP(E7632,index!$A$1:$B$6,2,0),C7632,F7632,0,0))</f>
        <v/>
      </c>
      <c r="O7632" s="11" t="str">
        <f t="shared" si="733"/>
        <v/>
      </c>
      <c r="P7632" s="11" t="str">
        <f t="shared" si="734"/>
        <v/>
      </c>
    </row>
    <row r="7633" spans="1:16" x14ac:dyDescent="0.25">
      <c r="A7633" s="9" t="str">
        <f>IF(A7632="","",IF(B7632&lt;C7632,A7632,IF(A7632=MAX('entry data'!$B$8:$B$507),"",A7632+1)))</f>
        <v/>
      </c>
      <c r="B7633" s="9" t="str">
        <f t="shared" si="729"/>
        <v/>
      </c>
      <c r="C7633" s="9" t="str">
        <f>IF(ISERROR(VLOOKUP(A7633,'entry data'!B:G,6,0)),"",VLOOKUP(A7633,'entry data'!B:G,6,0))</f>
        <v/>
      </c>
      <c r="D7633" s="9" t="str">
        <f>IF(ISERROR(VLOOKUP(A7633,'entry data'!B:C,2,0)),"",VLOOKUP(A7633,'entry data'!B:C,2,0))</f>
        <v/>
      </c>
      <c r="E7633" s="9" t="str">
        <f>IF(ISERROR(VLOOKUP(A7633,'entry data'!B:E,4,0)),"",VLOOKUP(A7633,'entry data'!B:E,4,0))</f>
        <v/>
      </c>
      <c r="F7633" s="11" t="str">
        <f>IF(A7633="","",IF(ISERROR(VLOOKUP(A7633,'entry data'!B:F,5,0)),"",VLOOKUP(A7633,'entry data'!B:F,5,0)))</f>
        <v/>
      </c>
      <c r="G7633" s="12" t="str">
        <f>IF(A7633="","",IF(ISERROR(VLOOKUP(A7633,'entry data'!B:I,8,0)),"",VLOOKUP(A7633,'entry data'!B:I,7,0)))</f>
        <v/>
      </c>
      <c r="H7633" s="13" t="str">
        <f>IF(A7633="","",IF(B7633=1,VLOOKUP(A7633,'entry data'!B:D,3,0),I7632))</f>
        <v/>
      </c>
      <c r="I7633" s="14" t="str">
        <f>IF(A7633="","",IF(E7633="weekly",7,IF(E7633="fortnightly",14,IF(E7633="monthly",DATE(IF(MONTH(H7633)=12,YEAR(H7633)+1,YEAR(H7633)),VLOOKUP(MONTH(H7633),index!$D$2:$G$13,2,0),DAY(H7633)),
IF(E7633="quarterly",DATE(IF(MONTH(H7633)&gt;=10,YEAR(H7633)+1,YEAR(H7633)),VLOOKUP(MONTH(H7633),index!$D$2:$G$13,3,0),DAY(H7633)),
IF(E7633="halfyearly",DATE(IF(MONTH(H7633)&gt;=7,YEAR(H7633)+1,YEAR(H7633)),VLOOKUP(MONTH(H7633),index!$D$2:$G$13,4,0),DAY(H7633)),
DATE(YEAR(H7633)+1,MONTH(H7633),DAY(H7633)))))-H7633))+H7633)</f>
        <v/>
      </c>
      <c r="J7633" s="9" t="str">
        <f t="shared" si="730"/>
        <v/>
      </c>
      <c r="K7633" s="11" t="str">
        <f t="shared" si="731"/>
        <v/>
      </c>
      <c r="L7633" s="11" t="str">
        <f t="shared" si="732"/>
        <v/>
      </c>
      <c r="M7633" s="11" t="str">
        <f>IF(A7633="","",VLOOKUP(E7633,index!$A$1:$B$6,2,0)*K7633*G7633)</f>
        <v/>
      </c>
      <c r="N7633" s="11" t="str">
        <f>IF(A7633="","",-PMT(G7633*VLOOKUP(E7633,index!$A$1:$B$6,2,0),C7633,F7633,0,0))</f>
        <v/>
      </c>
      <c r="O7633" s="11" t="str">
        <f t="shared" si="733"/>
        <v/>
      </c>
      <c r="P7633" s="11" t="str">
        <f t="shared" si="734"/>
        <v/>
      </c>
    </row>
    <row r="7634" spans="1:16" x14ac:dyDescent="0.25">
      <c r="A7634" s="9" t="str">
        <f>IF(A7633="","",IF(B7633&lt;C7633,A7633,IF(A7633=MAX('entry data'!$B$8:$B$507),"",A7633+1)))</f>
        <v/>
      </c>
      <c r="B7634" s="9" t="str">
        <f t="shared" si="729"/>
        <v/>
      </c>
      <c r="C7634" s="9" t="str">
        <f>IF(ISERROR(VLOOKUP(A7634,'entry data'!B:G,6,0)),"",VLOOKUP(A7634,'entry data'!B:G,6,0))</f>
        <v/>
      </c>
      <c r="D7634" s="9" t="str">
        <f>IF(ISERROR(VLOOKUP(A7634,'entry data'!B:C,2,0)),"",VLOOKUP(A7634,'entry data'!B:C,2,0))</f>
        <v/>
      </c>
      <c r="E7634" s="9" t="str">
        <f>IF(ISERROR(VLOOKUP(A7634,'entry data'!B:E,4,0)),"",VLOOKUP(A7634,'entry data'!B:E,4,0))</f>
        <v/>
      </c>
      <c r="F7634" s="11" t="str">
        <f>IF(A7634="","",IF(ISERROR(VLOOKUP(A7634,'entry data'!B:F,5,0)),"",VLOOKUP(A7634,'entry data'!B:F,5,0)))</f>
        <v/>
      </c>
      <c r="G7634" s="12" t="str">
        <f>IF(A7634="","",IF(ISERROR(VLOOKUP(A7634,'entry data'!B:I,8,0)),"",VLOOKUP(A7634,'entry data'!B:I,7,0)))</f>
        <v/>
      </c>
      <c r="H7634" s="13" t="str">
        <f>IF(A7634="","",IF(B7634=1,VLOOKUP(A7634,'entry data'!B:D,3,0),I7633))</f>
        <v/>
      </c>
      <c r="I7634" s="14" t="str">
        <f>IF(A7634="","",IF(E7634="weekly",7,IF(E7634="fortnightly",14,IF(E7634="monthly",DATE(IF(MONTH(H7634)=12,YEAR(H7634)+1,YEAR(H7634)),VLOOKUP(MONTH(H7634),index!$D$2:$G$13,2,0),DAY(H7634)),
IF(E7634="quarterly",DATE(IF(MONTH(H7634)&gt;=10,YEAR(H7634)+1,YEAR(H7634)),VLOOKUP(MONTH(H7634),index!$D$2:$G$13,3,0),DAY(H7634)),
IF(E7634="halfyearly",DATE(IF(MONTH(H7634)&gt;=7,YEAR(H7634)+1,YEAR(H7634)),VLOOKUP(MONTH(H7634),index!$D$2:$G$13,4,0),DAY(H7634)),
DATE(YEAR(H7634)+1,MONTH(H7634),DAY(H7634)))))-H7634))+H7634)</f>
        <v/>
      </c>
      <c r="J7634" s="9" t="str">
        <f t="shared" si="730"/>
        <v/>
      </c>
      <c r="K7634" s="11" t="str">
        <f t="shared" si="731"/>
        <v/>
      </c>
      <c r="L7634" s="11" t="str">
        <f t="shared" si="732"/>
        <v/>
      </c>
      <c r="M7634" s="11" t="str">
        <f>IF(A7634="","",VLOOKUP(E7634,index!$A$1:$B$6,2,0)*K7634*G7634)</f>
        <v/>
      </c>
      <c r="N7634" s="11" t="str">
        <f>IF(A7634="","",-PMT(G7634*VLOOKUP(E7634,index!$A$1:$B$6,2,0),C7634,F7634,0,0))</f>
        <v/>
      </c>
      <c r="O7634" s="11" t="str">
        <f t="shared" si="733"/>
        <v/>
      </c>
      <c r="P7634" s="11" t="str">
        <f t="shared" si="734"/>
        <v/>
      </c>
    </row>
    <row r="7635" spans="1:16" x14ac:dyDescent="0.25">
      <c r="A7635" s="9" t="str">
        <f>IF(A7634="","",IF(B7634&lt;C7634,A7634,IF(A7634=MAX('entry data'!$B$8:$B$507),"",A7634+1)))</f>
        <v/>
      </c>
      <c r="B7635" s="9" t="str">
        <f t="shared" si="729"/>
        <v/>
      </c>
      <c r="C7635" s="9" t="str">
        <f>IF(ISERROR(VLOOKUP(A7635,'entry data'!B:G,6,0)),"",VLOOKUP(A7635,'entry data'!B:G,6,0))</f>
        <v/>
      </c>
      <c r="D7635" s="9" t="str">
        <f>IF(ISERROR(VLOOKUP(A7635,'entry data'!B:C,2,0)),"",VLOOKUP(A7635,'entry data'!B:C,2,0))</f>
        <v/>
      </c>
      <c r="E7635" s="9" t="str">
        <f>IF(ISERROR(VLOOKUP(A7635,'entry data'!B:E,4,0)),"",VLOOKUP(A7635,'entry data'!B:E,4,0))</f>
        <v/>
      </c>
      <c r="F7635" s="11" t="str">
        <f>IF(A7635="","",IF(ISERROR(VLOOKUP(A7635,'entry data'!B:F,5,0)),"",VLOOKUP(A7635,'entry data'!B:F,5,0)))</f>
        <v/>
      </c>
      <c r="G7635" s="12" t="str">
        <f>IF(A7635="","",IF(ISERROR(VLOOKUP(A7635,'entry data'!B:I,8,0)),"",VLOOKUP(A7635,'entry data'!B:I,7,0)))</f>
        <v/>
      </c>
      <c r="H7635" s="13" t="str">
        <f>IF(A7635="","",IF(B7635=1,VLOOKUP(A7635,'entry data'!B:D,3,0),I7634))</f>
        <v/>
      </c>
      <c r="I7635" s="14" t="str">
        <f>IF(A7635="","",IF(E7635="weekly",7,IF(E7635="fortnightly",14,IF(E7635="monthly",DATE(IF(MONTH(H7635)=12,YEAR(H7635)+1,YEAR(H7635)),VLOOKUP(MONTH(H7635),index!$D$2:$G$13,2,0),DAY(H7635)),
IF(E7635="quarterly",DATE(IF(MONTH(H7635)&gt;=10,YEAR(H7635)+1,YEAR(H7635)),VLOOKUP(MONTH(H7635),index!$D$2:$G$13,3,0),DAY(H7635)),
IF(E7635="halfyearly",DATE(IF(MONTH(H7635)&gt;=7,YEAR(H7635)+1,YEAR(H7635)),VLOOKUP(MONTH(H7635),index!$D$2:$G$13,4,0),DAY(H7635)),
DATE(YEAR(H7635)+1,MONTH(H7635),DAY(H7635)))))-H7635))+H7635)</f>
        <v/>
      </c>
      <c r="J7635" s="9" t="str">
        <f t="shared" si="730"/>
        <v/>
      </c>
      <c r="K7635" s="11" t="str">
        <f t="shared" si="731"/>
        <v/>
      </c>
      <c r="L7635" s="11" t="str">
        <f t="shared" si="732"/>
        <v/>
      </c>
      <c r="M7635" s="11" t="str">
        <f>IF(A7635="","",VLOOKUP(E7635,index!$A$1:$B$6,2,0)*K7635*G7635)</f>
        <v/>
      </c>
      <c r="N7635" s="11" t="str">
        <f>IF(A7635="","",-PMT(G7635*VLOOKUP(E7635,index!$A$1:$B$6,2,0),C7635,F7635,0,0))</f>
        <v/>
      </c>
      <c r="O7635" s="11" t="str">
        <f t="shared" si="733"/>
        <v/>
      </c>
      <c r="P7635" s="11" t="str">
        <f t="shared" si="734"/>
        <v/>
      </c>
    </row>
    <row r="7636" spans="1:16" x14ac:dyDescent="0.25">
      <c r="A7636" s="9" t="str">
        <f>IF(A7635="","",IF(B7635&lt;C7635,A7635,IF(A7635=MAX('entry data'!$B$8:$B$507),"",A7635+1)))</f>
        <v/>
      </c>
      <c r="B7636" s="9" t="str">
        <f t="shared" si="729"/>
        <v/>
      </c>
      <c r="C7636" s="9" t="str">
        <f>IF(ISERROR(VLOOKUP(A7636,'entry data'!B:G,6,0)),"",VLOOKUP(A7636,'entry data'!B:G,6,0))</f>
        <v/>
      </c>
      <c r="D7636" s="9" t="str">
        <f>IF(ISERROR(VLOOKUP(A7636,'entry data'!B:C,2,0)),"",VLOOKUP(A7636,'entry data'!B:C,2,0))</f>
        <v/>
      </c>
      <c r="E7636" s="9" t="str">
        <f>IF(ISERROR(VLOOKUP(A7636,'entry data'!B:E,4,0)),"",VLOOKUP(A7636,'entry data'!B:E,4,0))</f>
        <v/>
      </c>
      <c r="F7636" s="11" t="str">
        <f>IF(A7636="","",IF(ISERROR(VLOOKUP(A7636,'entry data'!B:F,5,0)),"",VLOOKUP(A7636,'entry data'!B:F,5,0)))</f>
        <v/>
      </c>
      <c r="G7636" s="12" t="str">
        <f>IF(A7636="","",IF(ISERROR(VLOOKUP(A7636,'entry data'!B:I,8,0)),"",VLOOKUP(A7636,'entry data'!B:I,7,0)))</f>
        <v/>
      </c>
      <c r="H7636" s="13" t="str">
        <f>IF(A7636="","",IF(B7636=1,VLOOKUP(A7636,'entry data'!B:D,3,0),I7635))</f>
        <v/>
      </c>
      <c r="I7636" s="14" t="str">
        <f>IF(A7636="","",IF(E7636="weekly",7,IF(E7636="fortnightly",14,IF(E7636="monthly",DATE(IF(MONTH(H7636)=12,YEAR(H7636)+1,YEAR(H7636)),VLOOKUP(MONTH(H7636),index!$D$2:$G$13,2,0),DAY(H7636)),
IF(E7636="quarterly",DATE(IF(MONTH(H7636)&gt;=10,YEAR(H7636)+1,YEAR(H7636)),VLOOKUP(MONTH(H7636),index!$D$2:$G$13,3,0),DAY(H7636)),
IF(E7636="halfyearly",DATE(IF(MONTH(H7636)&gt;=7,YEAR(H7636)+1,YEAR(H7636)),VLOOKUP(MONTH(H7636),index!$D$2:$G$13,4,0),DAY(H7636)),
DATE(YEAR(H7636)+1,MONTH(H7636),DAY(H7636)))))-H7636))+H7636)</f>
        <v/>
      </c>
      <c r="J7636" s="9" t="str">
        <f t="shared" si="730"/>
        <v/>
      </c>
      <c r="K7636" s="11" t="str">
        <f t="shared" si="731"/>
        <v/>
      </c>
      <c r="L7636" s="11" t="str">
        <f t="shared" si="732"/>
        <v/>
      </c>
      <c r="M7636" s="11" t="str">
        <f>IF(A7636="","",VLOOKUP(E7636,index!$A$1:$B$6,2,0)*K7636*G7636)</f>
        <v/>
      </c>
      <c r="N7636" s="11" t="str">
        <f>IF(A7636="","",-PMT(G7636*VLOOKUP(E7636,index!$A$1:$B$6,2,0),C7636,F7636,0,0))</f>
        <v/>
      </c>
      <c r="O7636" s="11" t="str">
        <f t="shared" si="733"/>
        <v/>
      </c>
      <c r="P7636" s="11" t="str">
        <f t="shared" si="734"/>
        <v/>
      </c>
    </row>
    <row r="7637" spans="1:16" x14ac:dyDescent="0.25">
      <c r="A7637" s="9" t="str">
        <f>IF(A7636="","",IF(B7636&lt;C7636,A7636,IF(A7636=MAX('entry data'!$B$8:$B$507),"",A7636+1)))</f>
        <v/>
      </c>
      <c r="B7637" s="9" t="str">
        <f t="shared" si="729"/>
        <v/>
      </c>
      <c r="C7637" s="9" t="str">
        <f>IF(ISERROR(VLOOKUP(A7637,'entry data'!B:G,6,0)),"",VLOOKUP(A7637,'entry data'!B:G,6,0))</f>
        <v/>
      </c>
      <c r="D7637" s="9" t="str">
        <f>IF(ISERROR(VLOOKUP(A7637,'entry data'!B:C,2,0)),"",VLOOKUP(A7637,'entry data'!B:C,2,0))</f>
        <v/>
      </c>
      <c r="E7637" s="9" t="str">
        <f>IF(ISERROR(VLOOKUP(A7637,'entry data'!B:E,4,0)),"",VLOOKUP(A7637,'entry data'!B:E,4,0))</f>
        <v/>
      </c>
      <c r="F7637" s="11" t="str">
        <f>IF(A7637="","",IF(ISERROR(VLOOKUP(A7637,'entry data'!B:F,5,0)),"",VLOOKUP(A7637,'entry data'!B:F,5,0)))</f>
        <v/>
      </c>
      <c r="G7637" s="12" t="str">
        <f>IF(A7637="","",IF(ISERROR(VLOOKUP(A7637,'entry data'!B:I,8,0)),"",VLOOKUP(A7637,'entry data'!B:I,7,0)))</f>
        <v/>
      </c>
      <c r="H7637" s="13" t="str">
        <f>IF(A7637="","",IF(B7637=1,VLOOKUP(A7637,'entry data'!B:D,3,0),I7636))</f>
        <v/>
      </c>
      <c r="I7637" s="14" t="str">
        <f>IF(A7637="","",IF(E7637="weekly",7,IF(E7637="fortnightly",14,IF(E7637="monthly",DATE(IF(MONTH(H7637)=12,YEAR(H7637)+1,YEAR(H7637)),VLOOKUP(MONTH(H7637),index!$D$2:$G$13,2,0),DAY(H7637)),
IF(E7637="quarterly",DATE(IF(MONTH(H7637)&gt;=10,YEAR(H7637)+1,YEAR(H7637)),VLOOKUP(MONTH(H7637),index!$D$2:$G$13,3,0),DAY(H7637)),
IF(E7637="halfyearly",DATE(IF(MONTH(H7637)&gt;=7,YEAR(H7637)+1,YEAR(H7637)),VLOOKUP(MONTH(H7637),index!$D$2:$G$13,4,0),DAY(H7637)),
DATE(YEAR(H7637)+1,MONTH(H7637),DAY(H7637)))))-H7637))+H7637)</f>
        <v/>
      </c>
      <c r="J7637" s="9" t="str">
        <f t="shared" si="730"/>
        <v/>
      </c>
      <c r="K7637" s="11" t="str">
        <f t="shared" si="731"/>
        <v/>
      </c>
      <c r="L7637" s="11" t="str">
        <f t="shared" si="732"/>
        <v/>
      </c>
      <c r="M7637" s="11" t="str">
        <f>IF(A7637="","",VLOOKUP(E7637,index!$A$1:$B$6,2,0)*K7637*G7637)</f>
        <v/>
      </c>
      <c r="N7637" s="11" t="str">
        <f>IF(A7637="","",-PMT(G7637*VLOOKUP(E7637,index!$A$1:$B$6,2,0),C7637,F7637,0,0))</f>
        <v/>
      </c>
      <c r="O7637" s="11" t="str">
        <f t="shared" si="733"/>
        <v/>
      </c>
      <c r="P7637" s="11" t="str">
        <f t="shared" si="734"/>
        <v/>
      </c>
    </row>
    <row r="7638" spans="1:16" x14ac:dyDescent="0.25">
      <c r="A7638" s="9" t="str">
        <f>IF(A7637="","",IF(B7637&lt;C7637,A7637,IF(A7637=MAX('entry data'!$B$8:$B$507),"",A7637+1)))</f>
        <v/>
      </c>
      <c r="B7638" s="9" t="str">
        <f t="shared" si="729"/>
        <v/>
      </c>
      <c r="C7638" s="9" t="str">
        <f>IF(ISERROR(VLOOKUP(A7638,'entry data'!B:G,6,0)),"",VLOOKUP(A7638,'entry data'!B:G,6,0))</f>
        <v/>
      </c>
      <c r="D7638" s="9" t="str">
        <f>IF(ISERROR(VLOOKUP(A7638,'entry data'!B:C,2,0)),"",VLOOKUP(A7638,'entry data'!B:C,2,0))</f>
        <v/>
      </c>
      <c r="E7638" s="9" t="str">
        <f>IF(ISERROR(VLOOKUP(A7638,'entry data'!B:E,4,0)),"",VLOOKUP(A7638,'entry data'!B:E,4,0))</f>
        <v/>
      </c>
      <c r="F7638" s="11" t="str">
        <f>IF(A7638="","",IF(ISERROR(VLOOKUP(A7638,'entry data'!B:F,5,0)),"",VLOOKUP(A7638,'entry data'!B:F,5,0)))</f>
        <v/>
      </c>
      <c r="G7638" s="12" t="str">
        <f>IF(A7638="","",IF(ISERROR(VLOOKUP(A7638,'entry data'!B:I,8,0)),"",VLOOKUP(A7638,'entry data'!B:I,7,0)))</f>
        <v/>
      </c>
      <c r="H7638" s="13" t="str">
        <f>IF(A7638="","",IF(B7638=1,VLOOKUP(A7638,'entry data'!B:D,3,0),I7637))</f>
        <v/>
      </c>
      <c r="I7638" s="14" t="str">
        <f>IF(A7638="","",IF(E7638="weekly",7,IF(E7638="fortnightly",14,IF(E7638="monthly",DATE(IF(MONTH(H7638)=12,YEAR(H7638)+1,YEAR(H7638)),VLOOKUP(MONTH(H7638),index!$D$2:$G$13,2,0),DAY(H7638)),
IF(E7638="quarterly",DATE(IF(MONTH(H7638)&gt;=10,YEAR(H7638)+1,YEAR(H7638)),VLOOKUP(MONTH(H7638),index!$D$2:$G$13,3,0),DAY(H7638)),
IF(E7638="halfyearly",DATE(IF(MONTH(H7638)&gt;=7,YEAR(H7638)+1,YEAR(H7638)),VLOOKUP(MONTH(H7638),index!$D$2:$G$13,4,0),DAY(H7638)),
DATE(YEAR(H7638)+1,MONTH(H7638),DAY(H7638)))))-H7638))+H7638)</f>
        <v/>
      </c>
      <c r="J7638" s="9" t="str">
        <f t="shared" si="730"/>
        <v/>
      </c>
      <c r="K7638" s="11" t="str">
        <f t="shared" si="731"/>
        <v/>
      </c>
      <c r="L7638" s="11" t="str">
        <f t="shared" si="732"/>
        <v/>
      </c>
      <c r="M7638" s="11" t="str">
        <f>IF(A7638="","",VLOOKUP(E7638,index!$A$1:$B$6,2,0)*K7638*G7638)</f>
        <v/>
      </c>
      <c r="N7638" s="11" t="str">
        <f>IF(A7638="","",-PMT(G7638*VLOOKUP(E7638,index!$A$1:$B$6,2,0),C7638,F7638,0,0))</f>
        <v/>
      </c>
      <c r="O7638" s="11" t="str">
        <f t="shared" si="733"/>
        <v/>
      </c>
      <c r="P7638" s="11" t="str">
        <f t="shared" si="734"/>
        <v/>
      </c>
    </row>
    <row r="7639" spans="1:16" x14ac:dyDescent="0.25">
      <c r="A7639" s="9" t="str">
        <f>IF(A7638="","",IF(B7638&lt;C7638,A7638,IF(A7638=MAX('entry data'!$B$8:$B$507),"",A7638+1)))</f>
        <v/>
      </c>
      <c r="B7639" s="9" t="str">
        <f t="shared" ref="B7639:B7702" si="735">IF(A7639="","",IF(B7638=C7638,1,B7638+1))</f>
        <v/>
      </c>
      <c r="C7639" s="9" t="str">
        <f>IF(ISERROR(VLOOKUP(A7639,'entry data'!B:G,6,0)),"",VLOOKUP(A7639,'entry data'!B:G,6,0))</f>
        <v/>
      </c>
      <c r="D7639" s="9" t="str">
        <f>IF(ISERROR(VLOOKUP(A7639,'entry data'!B:C,2,0)),"",VLOOKUP(A7639,'entry data'!B:C,2,0))</f>
        <v/>
      </c>
      <c r="E7639" s="9" t="str">
        <f>IF(ISERROR(VLOOKUP(A7639,'entry data'!B:E,4,0)),"",VLOOKUP(A7639,'entry data'!B:E,4,0))</f>
        <v/>
      </c>
      <c r="F7639" s="11" t="str">
        <f>IF(A7639="","",IF(ISERROR(VLOOKUP(A7639,'entry data'!B:F,5,0)),"",VLOOKUP(A7639,'entry data'!B:F,5,0)))</f>
        <v/>
      </c>
      <c r="G7639" s="12" t="str">
        <f>IF(A7639="","",IF(ISERROR(VLOOKUP(A7639,'entry data'!B:I,8,0)),"",VLOOKUP(A7639,'entry data'!B:I,7,0)))</f>
        <v/>
      </c>
      <c r="H7639" s="13" t="str">
        <f>IF(A7639="","",IF(B7639=1,VLOOKUP(A7639,'entry data'!B:D,3,0),I7638))</f>
        <v/>
      </c>
      <c r="I7639" s="14" t="str">
        <f>IF(A7639="","",IF(E7639="weekly",7,IF(E7639="fortnightly",14,IF(E7639="monthly",DATE(IF(MONTH(H7639)=12,YEAR(H7639)+1,YEAR(H7639)),VLOOKUP(MONTH(H7639),index!$D$2:$G$13,2,0),DAY(H7639)),
IF(E7639="quarterly",DATE(IF(MONTH(H7639)&gt;=10,YEAR(H7639)+1,YEAR(H7639)),VLOOKUP(MONTH(H7639),index!$D$2:$G$13,3,0),DAY(H7639)),
IF(E7639="halfyearly",DATE(IF(MONTH(H7639)&gt;=7,YEAR(H7639)+1,YEAR(H7639)),VLOOKUP(MONTH(H7639),index!$D$2:$G$13,4,0),DAY(H7639)),
DATE(YEAR(H7639)+1,MONTH(H7639),DAY(H7639)))))-H7639))+H7639)</f>
        <v/>
      </c>
      <c r="J7639" s="9" t="str">
        <f t="shared" ref="J7639:J7702" si="736">IF(A7639="","",IF(MONTH(I7639)&lt;10,YEAR(I7639)&amp;"-0"&amp;MONTH(I7639),YEAR(I7639)&amp;"-"&amp;MONTH(I7639)))</f>
        <v/>
      </c>
      <c r="K7639" s="11" t="str">
        <f t="shared" ref="K7639:K7702" si="737">IF(A7639="","",IF(B7639=1,F7639,O7638))</f>
        <v/>
      </c>
      <c r="L7639" s="11" t="str">
        <f t="shared" ref="L7639:L7702" si="738">IF(A7639="","",N7639-M7639)</f>
        <v/>
      </c>
      <c r="M7639" s="11" t="str">
        <f>IF(A7639="","",VLOOKUP(E7639,index!$A$1:$B$6,2,0)*K7639*G7639)</f>
        <v/>
      </c>
      <c r="N7639" s="11" t="str">
        <f>IF(A7639="","",-PMT(G7639*VLOOKUP(E7639,index!$A$1:$B$6,2,0),C7639,F7639,0,0))</f>
        <v/>
      </c>
      <c r="O7639" s="11" t="str">
        <f t="shared" ref="O7639:O7702" si="739">IF(A7639="","",K7639-L7639)</f>
        <v/>
      </c>
      <c r="P7639" s="11" t="str">
        <f t="shared" si="734"/>
        <v/>
      </c>
    </row>
    <row r="7640" spans="1:16" x14ac:dyDescent="0.25">
      <c r="A7640" s="9" t="str">
        <f>IF(A7639="","",IF(B7639&lt;C7639,A7639,IF(A7639=MAX('entry data'!$B$8:$B$507),"",A7639+1)))</f>
        <v/>
      </c>
      <c r="B7640" s="9" t="str">
        <f t="shared" si="735"/>
        <v/>
      </c>
      <c r="C7640" s="9" t="str">
        <f>IF(ISERROR(VLOOKUP(A7640,'entry data'!B:G,6,0)),"",VLOOKUP(A7640,'entry data'!B:G,6,0))</f>
        <v/>
      </c>
      <c r="D7640" s="9" t="str">
        <f>IF(ISERROR(VLOOKUP(A7640,'entry data'!B:C,2,0)),"",VLOOKUP(A7640,'entry data'!B:C,2,0))</f>
        <v/>
      </c>
      <c r="E7640" s="9" t="str">
        <f>IF(ISERROR(VLOOKUP(A7640,'entry data'!B:E,4,0)),"",VLOOKUP(A7640,'entry data'!B:E,4,0))</f>
        <v/>
      </c>
      <c r="F7640" s="11" t="str">
        <f>IF(A7640="","",IF(ISERROR(VLOOKUP(A7640,'entry data'!B:F,5,0)),"",VLOOKUP(A7640,'entry data'!B:F,5,0)))</f>
        <v/>
      </c>
      <c r="G7640" s="12" t="str">
        <f>IF(A7640="","",IF(ISERROR(VLOOKUP(A7640,'entry data'!B:I,8,0)),"",VLOOKUP(A7640,'entry data'!B:I,7,0)))</f>
        <v/>
      </c>
      <c r="H7640" s="13" t="str">
        <f>IF(A7640="","",IF(B7640=1,VLOOKUP(A7640,'entry data'!B:D,3,0),I7639))</f>
        <v/>
      </c>
      <c r="I7640" s="14" t="str">
        <f>IF(A7640="","",IF(E7640="weekly",7,IF(E7640="fortnightly",14,IF(E7640="monthly",DATE(IF(MONTH(H7640)=12,YEAR(H7640)+1,YEAR(H7640)),VLOOKUP(MONTH(H7640),index!$D$2:$G$13,2,0),DAY(H7640)),
IF(E7640="quarterly",DATE(IF(MONTH(H7640)&gt;=10,YEAR(H7640)+1,YEAR(H7640)),VLOOKUP(MONTH(H7640),index!$D$2:$G$13,3,0),DAY(H7640)),
IF(E7640="halfyearly",DATE(IF(MONTH(H7640)&gt;=7,YEAR(H7640)+1,YEAR(H7640)),VLOOKUP(MONTH(H7640),index!$D$2:$G$13,4,0),DAY(H7640)),
DATE(YEAR(H7640)+1,MONTH(H7640),DAY(H7640)))))-H7640))+H7640)</f>
        <v/>
      </c>
      <c r="J7640" s="9" t="str">
        <f t="shared" si="736"/>
        <v/>
      </c>
      <c r="K7640" s="11" t="str">
        <f t="shared" si="737"/>
        <v/>
      </c>
      <c r="L7640" s="11" t="str">
        <f t="shared" si="738"/>
        <v/>
      </c>
      <c r="M7640" s="11" t="str">
        <f>IF(A7640="","",VLOOKUP(E7640,index!$A$1:$B$6,2,0)*K7640*G7640)</f>
        <v/>
      </c>
      <c r="N7640" s="11" t="str">
        <f>IF(A7640="","",-PMT(G7640*VLOOKUP(E7640,index!$A$1:$B$6,2,0),C7640,F7640,0,0))</f>
        <v/>
      </c>
      <c r="O7640" s="11" t="str">
        <f t="shared" si="739"/>
        <v/>
      </c>
      <c r="P7640" s="11" t="str">
        <f t="shared" si="734"/>
        <v/>
      </c>
    </row>
    <row r="7641" spans="1:16" x14ac:dyDescent="0.25">
      <c r="A7641" s="9" t="str">
        <f>IF(A7640="","",IF(B7640&lt;C7640,A7640,IF(A7640=MAX('entry data'!$B$8:$B$507),"",A7640+1)))</f>
        <v/>
      </c>
      <c r="B7641" s="9" t="str">
        <f t="shared" si="735"/>
        <v/>
      </c>
      <c r="C7641" s="9" t="str">
        <f>IF(ISERROR(VLOOKUP(A7641,'entry data'!B:G,6,0)),"",VLOOKUP(A7641,'entry data'!B:G,6,0))</f>
        <v/>
      </c>
      <c r="D7641" s="9" t="str">
        <f>IF(ISERROR(VLOOKUP(A7641,'entry data'!B:C,2,0)),"",VLOOKUP(A7641,'entry data'!B:C,2,0))</f>
        <v/>
      </c>
      <c r="E7641" s="9" t="str">
        <f>IF(ISERROR(VLOOKUP(A7641,'entry data'!B:E,4,0)),"",VLOOKUP(A7641,'entry data'!B:E,4,0))</f>
        <v/>
      </c>
      <c r="F7641" s="11" t="str">
        <f>IF(A7641="","",IF(ISERROR(VLOOKUP(A7641,'entry data'!B:F,5,0)),"",VLOOKUP(A7641,'entry data'!B:F,5,0)))</f>
        <v/>
      </c>
      <c r="G7641" s="12" t="str">
        <f>IF(A7641="","",IF(ISERROR(VLOOKUP(A7641,'entry data'!B:I,8,0)),"",VLOOKUP(A7641,'entry data'!B:I,7,0)))</f>
        <v/>
      </c>
      <c r="H7641" s="13" t="str">
        <f>IF(A7641="","",IF(B7641=1,VLOOKUP(A7641,'entry data'!B:D,3,0),I7640))</f>
        <v/>
      </c>
      <c r="I7641" s="14" t="str">
        <f>IF(A7641="","",IF(E7641="weekly",7,IF(E7641="fortnightly",14,IF(E7641="monthly",DATE(IF(MONTH(H7641)=12,YEAR(H7641)+1,YEAR(H7641)),VLOOKUP(MONTH(H7641),index!$D$2:$G$13,2,0),DAY(H7641)),
IF(E7641="quarterly",DATE(IF(MONTH(H7641)&gt;=10,YEAR(H7641)+1,YEAR(H7641)),VLOOKUP(MONTH(H7641),index!$D$2:$G$13,3,0),DAY(H7641)),
IF(E7641="halfyearly",DATE(IF(MONTH(H7641)&gt;=7,YEAR(H7641)+1,YEAR(H7641)),VLOOKUP(MONTH(H7641),index!$D$2:$G$13,4,0),DAY(H7641)),
DATE(YEAR(H7641)+1,MONTH(H7641),DAY(H7641)))))-H7641))+H7641)</f>
        <v/>
      </c>
      <c r="J7641" s="9" t="str">
        <f t="shared" si="736"/>
        <v/>
      </c>
      <c r="K7641" s="11" t="str">
        <f t="shared" si="737"/>
        <v/>
      </c>
      <c r="L7641" s="11" t="str">
        <f t="shared" si="738"/>
        <v/>
      </c>
      <c r="M7641" s="11" t="str">
        <f>IF(A7641="","",VLOOKUP(E7641,index!$A$1:$B$6,2,0)*K7641*G7641)</f>
        <v/>
      </c>
      <c r="N7641" s="11" t="str">
        <f>IF(A7641="","",-PMT(G7641*VLOOKUP(E7641,index!$A$1:$B$6,2,0),C7641,F7641,0,0))</f>
        <v/>
      </c>
      <c r="O7641" s="11" t="str">
        <f t="shared" si="739"/>
        <v/>
      </c>
      <c r="P7641" s="11" t="str">
        <f t="shared" si="734"/>
        <v/>
      </c>
    </row>
    <row r="7642" spans="1:16" x14ac:dyDescent="0.25">
      <c r="A7642" s="9" t="str">
        <f>IF(A7641="","",IF(B7641&lt;C7641,A7641,IF(A7641=MAX('entry data'!$B$8:$B$507),"",A7641+1)))</f>
        <v/>
      </c>
      <c r="B7642" s="9" t="str">
        <f t="shared" si="735"/>
        <v/>
      </c>
      <c r="C7642" s="9" t="str">
        <f>IF(ISERROR(VLOOKUP(A7642,'entry data'!B:G,6,0)),"",VLOOKUP(A7642,'entry data'!B:G,6,0))</f>
        <v/>
      </c>
      <c r="D7642" s="9" t="str">
        <f>IF(ISERROR(VLOOKUP(A7642,'entry data'!B:C,2,0)),"",VLOOKUP(A7642,'entry data'!B:C,2,0))</f>
        <v/>
      </c>
      <c r="E7642" s="9" t="str">
        <f>IF(ISERROR(VLOOKUP(A7642,'entry data'!B:E,4,0)),"",VLOOKUP(A7642,'entry data'!B:E,4,0))</f>
        <v/>
      </c>
      <c r="F7642" s="11" t="str">
        <f>IF(A7642="","",IF(ISERROR(VLOOKUP(A7642,'entry data'!B:F,5,0)),"",VLOOKUP(A7642,'entry data'!B:F,5,0)))</f>
        <v/>
      </c>
      <c r="G7642" s="12" t="str">
        <f>IF(A7642="","",IF(ISERROR(VLOOKUP(A7642,'entry data'!B:I,8,0)),"",VLOOKUP(A7642,'entry data'!B:I,7,0)))</f>
        <v/>
      </c>
      <c r="H7642" s="13" t="str">
        <f>IF(A7642="","",IF(B7642=1,VLOOKUP(A7642,'entry data'!B:D,3,0),I7641))</f>
        <v/>
      </c>
      <c r="I7642" s="14" t="str">
        <f>IF(A7642="","",IF(E7642="weekly",7,IF(E7642="fortnightly",14,IF(E7642="monthly",DATE(IF(MONTH(H7642)=12,YEAR(H7642)+1,YEAR(H7642)),VLOOKUP(MONTH(H7642),index!$D$2:$G$13,2,0),DAY(H7642)),
IF(E7642="quarterly",DATE(IF(MONTH(H7642)&gt;=10,YEAR(H7642)+1,YEAR(H7642)),VLOOKUP(MONTH(H7642),index!$D$2:$G$13,3,0),DAY(H7642)),
IF(E7642="halfyearly",DATE(IF(MONTH(H7642)&gt;=7,YEAR(H7642)+1,YEAR(H7642)),VLOOKUP(MONTH(H7642),index!$D$2:$G$13,4,0),DAY(H7642)),
DATE(YEAR(H7642)+1,MONTH(H7642),DAY(H7642)))))-H7642))+H7642)</f>
        <v/>
      </c>
      <c r="J7642" s="9" t="str">
        <f t="shared" si="736"/>
        <v/>
      </c>
      <c r="K7642" s="11" t="str">
        <f t="shared" si="737"/>
        <v/>
      </c>
      <c r="L7642" s="11" t="str">
        <f t="shared" si="738"/>
        <v/>
      </c>
      <c r="M7642" s="11" t="str">
        <f>IF(A7642="","",VLOOKUP(E7642,index!$A$1:$B$6,2,0)*K7642*G7642)</f>
        <v/>
      </c>
      <c r="N7642" s="11" t="str">
        <f>IF(A7642="","",-PMT(G7642*VLOOKUP(E7642,index!$A$1:$B$6,2,0),C7642,F7642,0,0))</f>
        <v/>
      </c>
      <c r="O7642" s="11" t="str">
        <f t="shared" si="739"/>
        <v/>
      </c>
      <c r="P7642" s="11" t="str">
        <f t="shared" si="734"/>
        <v/>
      </c>
    </row>
    <row r="7643" spans="1:16" x14ac:dyDescent="0.25">
      <c r="A7643" s="9" t="str">
        <f>IF(A7642="","",IF(B7642&lt;C7642,A7642,IF(A7642=MAX('entry data'!$B$8:$B$507),"",A7642+1)))</f>
        <v/>
      </c>
      <c r="B7643" s="9" t="str">
        <f t="shared" si="735"/>
        <v/>
      </c>
      <c r="C7643" s="9" t="str">
        <f>IF(ISERROR(VLOOKUP(A7643,'entry data'!B:G,6,0)),"",VLOOKUP(A7643,'entry data'!B:G,6,0))</f>
        <v/>
      </c>
      <c r="D7643" s="9" t="str">
        <f>IF(ISERROR(VLOOKUP(A7643,'entry data'!B:C,2,0)),"",VLOOKUP(A7643,'entry data'!B:C,2,0))</f>
        <v/>
      </c>
      <c r="E7643" s="9" t="str">
        <f>IF(ISERROR(VLOOKUP(A7643,'entry data'!B:E,4,0)),"",VLOOKUP(A7643,'entry data'!B:E,4,0))</f>
        <v/>
      </c>
      <c r="F7643" s="11" t="str">
        <f>IF(A7643="","",IF(ISERROR(VLOOKUP(A7643,'entry data'!B:F,5,0)),"",VLOOKUP(A7643,'entry data'!B:F,5,0)))</f>
        <v/>
      </c>
      <c r="G7643" s="12" t="str">
        <f>IF(A7643="","",IF(ISERROR(VLOOKUP(A7643,'entry data'!B:I,8,0)),"",VLOOKUP(A7643,'entry data'!B:I,7,0)))</f>
        <v/>
      </c>
      <c r="H7643" s="13" t="str">
        <f>IF(A7643="","",IF(B7643=1,VLOOKUP(A7643,'entry data'!B:D,3,0),I7642))</f>
        <v/>
      </c>
      <c r="I7643" s="14" t="str">
        <f>IF(A7643="","",IF(E7643="weekly",7,IF(E7643="fortnightly",14,IF(E7643="monthly",DATE(IF(MONTH(H7643)=12,YEAR(H7643)+1,YEAR(H7643)),VLOOKUP(MONTH(H7643),index!$D$2:$G$13,2,0),DAY(H7643)),
IF(E7643="quarterly",DATE(IF(MONTH(H7643)&gt;=10,YEAR(H7643)+1,YEAR(H7643)),VLOOKUP(MONTH(H7643),index!$D$2:$G$13,3,0),DAY(H7643)),
IF(E7643="halfyearly",DATE(IF(MONTH(H7643)&gt;=7,YEAR(H7643)+1,YEAR(H7643)),VLOOKUP(MONTH(H7643),index!$D$2:$G$13,4,0),DAY(H7643)),
DATE(YEAR(H7643)+1,MONTH(H7643),DAY(H7643)))))-H7643))+H7643)</f>
        <v/>
      </c>
      <c r="J7643" s="9" t="str">
        <f t="shared" si="736"/>
        <v/>
      </c>
      <c r="K7643" s="11" t="str">
        <f t="shared" si="737"/>
        <v/>
      </c>
      <c r="L7643" s="11" t="str">
        <f t="shared" si="738"/>
        <v/>
      </c>
      <c r="M7643" s="11" t="str">
        <f>IF(A7643="","",VLOOKUP(E7643,index!$A$1:$B$6,2,0)*K7643*G7643)</f>
        <v/>
      </c>
      <c r="N7643" s="11" t="str">
        <f>IF(A7643="","",-PMT(G7643*VLOOKUP(E7643,index!$A$1:$B$6,2,0),C7643,F7643,0,0))</f>
        <v/>
      </c>
      <c r="O7643" s="11" t="str">
        <f t="shared" si="739"/>
        <v/>
      </c>
      <c r="P7643" s="11" t="str">
        <f t="shared" si="734"/>
        <v/>
      </c>
    </row>
    <row r="7644" spans="1:16" x14ac:dyDescent="0.25">
      <c r="A7644" s="9" t="str">
        <f>IF(A7643="","",IF(B7643&lt;C7643,A7643,IF(A7643=MAX('entry data'!$B$8:$B$507),"",A7643+1)))</f>
        <v/>
      </c>
      <c r="B7644" s="9" t="str">
        <f t="shared" si="735"/>
        <v/>
      </c>
      <c r="C7644" s="9" t="str">
        <f>IF(ISERROR(VLOOKUP(A7644,'entry data'!B:G,6,0)),"",VLOOKUP(A7644,'entry data'!B:G,6,0))</f>
        <v/>
      </c>
      <c r="D7644" s="9" t="str">
        <f>IF(ISERROR(VLOOKUP(A7644,'entry data'!B:C,2,0)),"",VLOOKUP(A7644,'entry data'!B:C,2,0))</f>
        <v/>
      </c>
      <c r="E7644" s="9" t="str">
        <f>IF(ISERROR(VLOOKUP(A7644,'entry data'!B:E,4,0)),"",VLOOKUP(A7644,'entry data'!B:E,4,0))</f>
        <v/>
      </c>
      <c r="F7644" s="11" t="str">
        <f>IF(A7644="","",IF(ISERROR(VLOOKUP(A7644,'entry data'!B:F,5,0)),"",VLOOKUP(A7644,'entry data'!B:F,5,0)))</f>
        <v/>
      </c>
      <c r="G7644" s="12" t="str">
        <f>IF(A7644="","",IF(ISERROR(VLOOKUP(A7644,'entry data'!B:I,8,0)),"",VLOOKUP(A7644,'entry data'!B:I,7,0)))</f>
        <v/>
      </c>
      <c r="H7644" s="13" t="str">
        <f>IF(A7644="","",IF(B7644=1,VLOOKUP(A7644,'entry data'!B:D,3,0),I7643))</f>
        <v/>
      </c>
      <c r="I7644" s="14" t="str">
        <f>IF(A7644="","",IF(E7644="weekly",7,IF(E7644="fortnightly",14,IF(E7644="monthly",DATE(IF(MONTH(H7644)=12,YEAR(H7644)+1,YEAR(H7644)),VLOOKUP(MONTH(H7644),index!$D$2:$G$13,2,0),DAY(H7644)),
IF(E7644="quarterly",DATE(IF(MONTH(H7644)&gt;=10,YEAR(H7644)+1,YEAR(H7644)),VLOOKUP(MONTH(H7644),index!$D$2:$G$13,3,0),DAY(H7644)),
IF(E7644="halfyearly",DATE(IF(MONTH(H7644)&gt;=7,YEAR(H7644)+1,YEAR(H7644)),VLOOKUP(MONTH(H7644),index!$D$2:$G$13,4,0),DAY(H7644)),
DATE(YEAR(H7644)+1,MONTH(H7644),DAY(H7644)))))-H7644))+H7644)</f>
        <v/>
      </c>
      <c r="J7644" s="9" t="str">
        <f t="shared" si="736"/>
        <v/>
      </c>
      <c r="K7644" s="11" t="str">
        <f t="shared" si="737"/>
        <v/>
      </c>
      <c r="L7644" s="11" t="str">
        <f t="shared" si="738"/>
        <v/>
      </c>
      <c r="M7644" s="11" t="str">
        <f>IF(A7644="","",VLOOKUP(E7644,index!$A$1:$B$6,2,0)*K7644*G7644)</f>
        <v/>
      </c>
      <c r="N7644" s="11" t="str">
        <f>IF(A7644="","",-PMT(G7644*VLOOKUP(E7644,index!$A$1:$B$6,2,0),C7644,F7644,0,0))</f>
        <v/>
      </c>
      <c r="O7644" s="11" t="str">
        <f t="shared" si="739"/>
        <v/>
      </c>
      <c r="P7644" s="11" t="str">
        <f t="shared" si="734"/>
        <v/>
      </c>
    </row>
    <row r="7645" spans="1:16" x14ac:dyDescent="0.25">
      <c r="A7645" s="9" t="str">
        <f>IF(A7644="","",IF(B7644&lt;C7644,A7644,IF(A7644=MAX('entry data'!$B$8:$B$507),"",A7644+1)))</f>
        <v/>
      </c>
      <c r="B7645" s="9" t="str">
        <f t="shared" si="735"/>
        <v/>
      </c>
      <c r="C7645" s="9" t="str">
        <f>IF(ISERROR(VLOOKUP(A7645,'entry data'!B:G,6,0)),"",VLOOKUP(A7645,'entry data'!B:G,6,0))</f>
        <v/>
      </c>
      <c r="D7645" s="9" t="str">
        <f>IF(ISERROR(VLOOKUP(A7645,'entry data'!B:C,2,0)),"",VLOOKUP(A7645,'entry data'!B:C,2,0))</f>
        <v/>
      </c>
      <c r="E7645" s="9" t="str">
        <f>IF(ISERROR(VLOOKUP(A7645,'entry data'!B:E,4,0)),"",VLOOKUP(A7645,'entry data'!B:E,4,0))</f>
        <v/>
      </c>
      <c r="F7645" s="11" t="str">
        <f>IF(A7645="","",IF(ISERROR(VLOOKUP(A7645,'entry data'!B:F,5,0)),"",VLOOKUP(A7645,'entry data'!B:F,5,0)))</f>
        <v/>
      </c>
      <c r="G7645" s="12" t="str">
        <f>IF(A7645="","",IF(ISERROR(VLOOKUP(A7645,'entry data'!B:I,8,0)),"",VLOOKUP(A7645,'entry data'!B:I,7,0)))</f>
        <v/>
      </c>
      <c r="H7645" s="13" t="str">
        <f>IF(A7645="","",IF(B7645=1,VLOOKUP(A7645,'entry data'!B:D,3,0),I7644))</f>
        <v/>
      </c>
      <c r="I7645" s="14" t="str">
        <f>IF(A7645="","",IF(E7645="weekly",7,IF(E7645="fortnightly",14,IF(E7645="monthly",DATE(IF(MONTH(H7645)=12,YEAR(H7645)+1,YEAR(H7645)),VLOOKUP(MONTH(H7645),index!$D$2:$G$13,2,0),DAY(H7645)),
IF(E7645="quarterly",DATE(IF(MONTH(H7645)&gt;=10,YEAR(H7645)+1,YEAR(H7645)),VLOOKUP(MONTH(H7645),index!$D$2:$G$13,3,0),DAY(H7645)),
IF(E7645="halfyearly",DATE(IF(MONTH(H7645)&gt;=7,YEAR(H7645)+1,YEAR(H7645)),VLOOKUP(MONTH(H7645),index!$D$2:$G$13,4,0),DAY(H7645)),
DATE(YEAR(H7645)+1,MONTH(H7645),DAY(H7645)))))-H7645))+H7645)</f>
        <v/>
      </c>
      <c r="J7645" s="9" t="str">
        <f t="shared" si="736"/>
        <v/>
      </c>
      <c r="K7645" s="11" t="str">
        <f t="shared" si="737"/>
        <v/>
      </c>
      <c r="L7645" s="11" t="str">
        <f t="shared" si="738"/>
        <v/>
      </c>
      <c r="M7645" s="11" t="str">
        <f>IF(A7645="","",VLOOKUP(E7645,index!$A$1:$B$6,2,0)*K7645*G7645)</f>
        <v/>
      </c>
      <c r="N7645" s="11" t="str">
        <f>IF(A7645="","",-PMT(G7645*VLOOKUP(E7645,index!$A$1:$B$6,2,0),C7645,F7645,0,0))</f>
        <v/>
      </c>
      <c r="O7645" s="11" t="str">
        <f t="shared" si="739"/>
        <v/>
      </c>
      <c r="P7645" s="11" t="str">
        <f t="shared" si="734"/>
        <v/>
      </c>
    </row>
    <row r="7646" spans="1:16" x14ac:dyDescent="0.25">
      <c r="A7646" s="9" t="str">
        <f>IF(A7645="","",IF(B7645&lt;C7645,A7645,IF(A7645=MAX('entry data'!$B$8:$B$507),"",A7645+1)))</f>
        <v/>
      </c>
      <c r="B7646" s="9" t="str">
        <f t="shared" si="735"/>
        <v/>
      </c>
      <c r="C7646" s="9" t="str">
        <f>IF(ISERROR(VLOOKUP(A7646,'entry data'!B:G,6,0)),"",VLOOKUP(A7646,'entry data'!B:G,6,0))</f>
        <v/>
      </c>
      <c r="D7646" s="9" t="str">
        <f>IF(ISERROR(VLOOKUP(A7646,'entry data'!B:C,2,0)),"",VLOOKUP(A7646,'entry data'!B:C,2,0))</f>
        <v/>
      </c>
      <c r="E7646" s="9" t="str">
        <f>IF(ISERROR(VLOOKUP(A7646,'entry data'!B:E,4,0)),"",VLOOKUP(A7646,'entry data'!B:E,4,0))</f>
        <v/>
      </c>
      <c r="F7646" s="11" t="str">
        <f>IF(A7646="","",IF(ISERROR(VLOOKUP(A7646,'entry data'!B:F,5,0)),"",VLOOKUP(A7646,'entry data'!B:F,5,0)))</f>
        <v/>
      </c>
      <c r="G7646" s="12" t="str">
        <f>IF(A7646="","",IF(ISERROR(VLOOKUP(A7646,'entry data'!B:I,8,0)),"",VLOOKUP(A7646,'entry data'!B:I,7,0)))</f>
        <v/>
      </c>
      <c r="H7646" s="13" t="str">
        <f>IF(A7646="","",IF(B7646=1,VLOOKUP(A7646,'entry data'!B:D,3,0),I7645))</f>
        <v/>
      </c>
      <c r="I7646" s="14" t="str">
        <f>IF(A7646="","",IF(E7646="weekly",7,IF(E7646="fortnightly",14,IF(E7646="monthly",DATE(IF(MONTH(H7646)=12,YEAR(H7646)+1,YEAR(H7646)),VLOOKUP(MONTH(H7646),index!$D$2:$G$13,2,0),DAY(H7646)),
IF(E7646="quarterly",DATE(IF(MONTH(H7646)&gt;=10,YEAR(H7646)+1,YEAR(H7646)),VLOOKUP(MONTH(H7646),index!$D$2:$G$13,3,0),DAY(H7646)),
IF(E7646="halfyearly",DATE(IF(MONTH(H7646)&gt;=7,YEAR(H7646)+1,YEAR(H7646)),VLOOKUP(MONTH(H7646),index!$D$2:$G$13,4,0),DAY(H7646)),
DATE(YEAR(H7646)+1,MONTH(H7646),DAY(H7646)))))-H7646))+H7646)</f>
        <v/>
      </c>
      <c r="J7646" s="9" t="str">
        <f t="shared" si="736"/>
        <v/>
      </c>
      <c r="K7646" s="11" t="str">
        <f t="shared" si="737"/>
        <v/>
      </c>
      <c r="L7646" s="11" t="str">
        <f t="shared" si="738"/>
        <v/>
      </c>
      <c r="M7646" s="11" t="str">
        <f>IF(A7646="","",VLOOKUP(E7646,index!$A$1:$B$6,2,0)*K7646*G7646)</f>
        <v/>
      </c>
      <c r="N7646" s="11" t="str">
        <f>IF(A7646="","",-PMT(G7646*VLOOKUP(E7646,index!$A$1:$B$6,2,0),C7646,F7646,0,0))</f>
        <v/>
      </c>
      <c r="O7646" s="11" t="str">
        <f t="shared" si="739"/>
        <v/>
      </c>
      <c r="P7646" s="11" t="str">
        <f t="shared" si="734"/>
        <v/>
      </c>
    </row>
    <row r="7647" spans="1:16" x14ac:dyDescent="0.25">
      <c r="A7647" s="9" t="str">
        <f>IF(A7646="","",IF(B7646&lt;C7646,A7646,IF(A7646=MAX('entry data'!$B$8:$B$507),"",A7646+1)))</f>
        <v/>
      </c>
      <c r="B7647" s="9" t="str">
        <f t="shared" si="735"/>
        <v/>
      </c>
      <c r="C7647" s="9" t="str">
        <f>IF(ISERROR(VLOOKUP(A7647,'entry data'!B:G,6,0)),"",VLOOKUP(A7647,'entry data'!B:G,6,0))</f>
        <v/>
      </c>
      <c r="D7647" s="9" t="str">
        <f>IF(ISERROR(VLOOKUP(A7647,'entry data'!B:C,2,0)),"",VLOOKUP(A7647,'entry data'!B:C,2,0))</f>
        <v/>
      </c>
      <c r="E7647" s="9" t="str">
        <f>IF(ISERROR(VLOOKUP(A7647,'entry data'!B:E,4,0)),"",VLOOKUP(A7647,'entry data'!B:E,4,0))</f>
        <v/>
      </c>
      <c r="F7647" s="11" t="str">
        <f>IF(A7647="","",IF(ISERROR(VLOOKUP(A7647,'entry data'!B:F,5,0)),"",VLOOKUP(A7647,'entry data'!B:F,5,0)))</f>
        <v/>
      </c>
      <c r="G7647" s="12" t="str">
        <f>IF(A7647="","",IF(ISERROR(VLOOKUP(A7647,'entry data'!B:I,8,0)),"",VLOOKUP(A7647,'entry data'!B:I,7,0)))</f>
        <v/>
      </c>
      <c r="H7647" s="13" t="str">
        <f>IF(A7647="","",IF(B7647=1,VLOOKUP(A7647,'entry data'!B:D,3,0),I7646))</f>
        <v/>
      </c>
      <c r="I7647" s="14" t="str">
        <f>IF(A7647="","",IF(E7647="weekly",7,IF(E7647="fortnightly",14,IF(E7647="monthly",DATE(IF(MONTH(H7647)=12,YEAR(H7647)+1,YEAR(H7647)),VLOOKUP(MONTH(H7647),index!$D$2:$G$13,2,0),DAY(H7647)),
IF(E7647="quarterly",DATE(IF(MONTH(H7647)&gt;=10,YEAR(H7647)+1,YEAR(H7647)),VLOOKUP(MONTH(H7647),index!$D$2:$G$13,3,0),DAY(H7647)),
IF(E7647="halfyearly",DATE(IF(MONTH(H7647)&gt;=7,YEAR(H7647)+1,YEAR(H7647)),VLOOKUP(MONTH(H7647),index!$D$2:$G$13,4,0),DAY(H7647)),
DATE(YEAR(H7647)+1,MONTH(H7647),DAY(H7647)))))-H7647))+H7647)</f>
        <v/>
      </c>
      <c r="J7647" s="9" t="str">
        <f t="shared" si="736"/>
        <v/>
      </c>
      <c r="K7647" s="11" t="str">
        <f t="shared" si="737"/>
        <v/>
      </c>
      <c r="L7647" s="11" t="str">
        <f t="shared" si="738"/>
        <v/>
      </c>
      <c r="M7647" s="11" t="str">
        <f>IF(A7647="","",VLOOKUP(E7647,index!$A$1:$B$6,2,0)*K7647*G7647)</f>
        <v/>
      </c>
      <c r="N7647" s="11" t="str">
        <f>IF(A7647="","",-PMT(G7647*VLOOKUP(E7647,index!$A$1:$B$6,2,0),C7647,F7647,0,0))</f>
        <v/>
      </c>
      <c r="O7647" s="11" t="str">
        <f t="shared" si="739"/>
        <v/>
      </c>
      <c r="P7647" s="11" t="str">
        <f t="shared" si="734"/>
        <v/>
      </c>
    </row>
    <row r="7648" spans="1:16" x14ac:dyDescent="0.25">
      <c r="A7648" s="9" t="str">
        <f>IF(A7647="","",IF(B7647&lt;C7647,A7647,IF(A7647=MAX('entry data'!$B$8:$B$507),"",A7647+1)))</f>
        <v/>
      </c>
      <c r="B7648" s="9" t="str">
        <f t="shared" si="735"/>
        <v/>
      </c>
      <c r="C7648" s="9" t="str">
        <f>IF(ISERROR(VLOOKUP(A7648,'entry data'!B:G,6,0)),"",VLOOKUP(A7648,'entry data'!B:G,6,0))</f>
        <v/>
      </c>
      <c r="D7648" s="9" t="str">
        <f>IF(ISERROR(VLOOKUP(A7648,'entry data'!B:C,2,0)),"",VLOOKUP(A7648,'entry data'!B:C,2,0))</f>
        <v/>
      </c>
      <c r="E7648" s="9" t="str">
        <f>IF(ISERROR(VLOOKUP(A7648,'entry data'!B:E,4,0)),"",VLOOKUP(A7648,'entry data'!B:E,4,0))</f>
        <v/>
      </c>
      <c r="F7648" s="11" t="str">
        <f>IF(A7648="","",IF(ISERROR(VLOOKUP(A7648,'entry data'!B:F,5,0)),"",VLOOKUP(A7648,'entry data'!B:F,5,0)))</f>
        <v/>
      </c>
      <c r="G7648" s="12" t="str">
        <f>IF(A7648="","",IF(ISERROR(VLOOKUP(A7648,'entry data'!B:I,8,0)),"",VLOOKUP(A7648,'entry data'!B:I,7,0)))</f>
        <v/>
      </c>
      <c r="H7648" s="13" t="str">
        <f>IF(A7648="","",IF(B7648=1,VLOOKUP(A7648,'entry data'!B:D,3,0),I7647))</f>
        <v/>
      </c>
      <c r="I7648" s="14" t="str">
        <f>IF(A7648="","",IF(E7648="weekly",7,IF(E7648="fortnightly",14,IF(E7648="monthly",DATE(IF(MONTH(H7648)=12,YEAR(H7648)+1,YEAR(H7648)),VLOOKUP(MONTH(H7648),index!$D$2:$G$13,2,0),DAY(H7648)),
IF(E7648="quarterly",DATE(IF(MONTH(H7648)&gt;=10,YEAR(H7648)+1,YEAR(H7648)),VLOOKUP(MONTH(H7648),index!$D$2:$G$13,3,0),DAY(H7648)),
IF(E7648="halfyearly",DATE(IF(MONTH(H7648)&gt;=7,YEAR(H7648)+1,YEAR(H7648)),VLOOKUP(MONTH(H7648),index!$D$2:$G$13,4,0),DAY(H7648)),
DATE(YEAR(H7648)+1,MONTH(H7648),DAY(H7648)))))-H7648))+H7648)</f>
        <v/>
      </c>
      <c r="J7648" s="9" t="str">
        <f t="shared" si="736"/>
        <v/>
      </c>
      <c r="K7648" s="11" t="str">
        <f t="shared" si="737"/>
        <v/>
      </c>
      <c r="L7648" s="11" t="str">
        <f t="shared" si="738"/>
        <v/>
      </c>
      <c r="M7648" s="11" t="str">
        <f>IF(A7648="","",VLOOKUP(E7648,index!$A$1:$B$6,2,0)*K7648*G7648)</f>
        <v/>
      </c>
      <c r="N7648" s="11" t="str">
        <f>IF(A7648="","",-PMT(G7648*VLOOKUP(E7648,index!$A$1:$B$6,2,0),C7648,F7648,0,0))</f>
        <v/>
      </c>
      <c r="O7648" s="11" t="str">
        <f t="shared" si="739"/>
        <v/>
      </c>
      <c r="P7648" s="11" t="str">
        <f t="shared" si="734"/>
        <v/>
      </c>
    </row>
    <row r="7649" spans="1:16" x14ac:dyDescent="0.25">
      <c r="A7649" s="9" t="str">
        <f>IF(A7648="","",IF(B7648&lt;C7648,A7648,IF(A7648=MAX('entry data'!$B$8:$B$507),"",A7648+1)))</f>
        <v/>
      </c>
      <c r="B7649" s="9" t="str">
        <f t="shared" si="735"/>
        <v/>
      </c>
      <c r="C7649" s="9" t="str">
        <f>IF(ISERROR(VLOOKUP(A7649,'entry data'!B:G,6,0)),"",VLOOKUP(A7649,'entry data'!B:G,6,0))</f>
        <v/>
      </c>
      <c r="D7649" s="9" t="str">
        <f>IF(ISERROR(VLOOKUP(A7649,'entry data'!B:C,2,0)),"",VLOOKUP(A7649,'entry data'!B:C,2,0))</f>
        <v/>
      </c>
      <c r="E7649" s="9" t="str">
        <f>IF(ISERROR(VLOOKUP(A7649,'entry data'!B:E,4,0)),"",VLOOKUP(A7649,'entry data'!B:E,4,0))</f>
        <v/>
      </c>
      <c r="F7649" s="11" t="str">
        <f>IF(A7649="","",IF(ISERROR(VLOOKUP(A7649,'entry data'!B:F,5,0)),"",VLOOKUP(A7649,'entry data'!B:F,5,0)))</f>
        <v/>
      </c>
      <c r="G7649" s="12" t="str">
        <f>IF(A7649="","",IF(ISERROR(VLOOKUP(A7649,'entry data'!B:I,8,0)),"",VLOOKUP(A7649,'entry data'!B:I,7,0)))</f>
        <v/>
      </c>
      <c r="H7649" s="13" t="str">
        <f>IF(A7649="","",IF(B7649=1,VLOOKUP(A7649,'entry data'!B:D,3,0),I7648))</f>
        <v/>
      </c>
      <c r="I7649" s="14" t="str">
        <f>IF(A7649="","",IF(E7649="weekly",7,IF(E7649="fortnightly",14,IF(E7649="monthly",DATE(IF(MONTH(H7649)=12,YEAR(H7649)+1,YEAR(H7649)),VLOOKUP(MONTH(H7649),index!$D$2:$G$13,2,0),DAY(H7649)),
IF(E7649="quarterly",DATE(IF(MONTH(H7649)&gt;=10,YEAR(H7649)+1,YEAR(H7649)),VLOOKUP(MONTH(H7649),index!$D$2:$G$13,3,0),DAY(H7649)),
IF(E7649="halfyearly",DATE(IF(MONTH(H7649)&gt;=7,YEAR(H7649)+1,YEAR(H7649)),VLOOKUP(MONTH(H7649),index!$D$2:$G$13,4,0),DAY(H7649)),
DATE(YEAR(H7649)+1,MONTH(H7649),DAY(H7649)))))-H7649))+H7649)</f>
        <v/>
      </c>
      <c r="J7649" s="9" t="str">
        <f t="shared" si="736"/>
        <v/>
      </c>
      <c r="K7649" s="11" t="str">
        <f t="shared" si="737"/>
        <v/>
      </c>
      <c r="L7649" s="11" t="str">
        <f t="shared" si="738"/>
        <v/>
      </c>
      <c r="M7649" s="11" t="str">
        <f>IF(A7649="","",VLOOKUP(E7649,index!$A$1:$B$6,2,0)*K7649*G7649)</f>
        <v/>
      </c>
      <c r="N7649" s="11" t="str">
        <f>IF(A7649="","",-PMT(G7649*VLOOKUP(E7649,index!$A$1:$B$6,2,0),C7649,F7649,0,0))</f>
        <v/>
      </c>
      <c r="O7649" s="11" t="str">
        <f t="shared" si="739"/>
        <v/>
      </c>
      <c r="P7649" s="11" t="str">
        <f t="shared" si="734"/>
        <v/>
      </c>
    </row>
    <row r="7650" spans="1:16" x14ac:dyDescent="0.25">
      <c r="A7650" s="9" t="str">
        <f>IF(A7649="","",IF(B7649&lt;C7649,A7649,IF(A7649=MAX('entry data'!$B$8:$B$507),"",A7649+1)))</f>
        <v/>
      </c>
      <c r="B7650" s="9" t="str">
        <f t="shared" si="735"/>
        <v/>
      </c>
      <c r="C7650" s="9" t="str">
        <f>IF(ISERROR(VLOOKUP(A7650,'entry data'!B:G,6,0)),"",VLOOKUP(A7650,'entry data'!B:G,6,0))</f>
        <v/>
      </c>
      <c r="D7650" s="9" t="str">
        <f>IF(ISERROR(VLOOKUP(A7650,'entry data'!B:C,2,0)),"",VLOOKUP(A7650,'entry data'!B:C,2,0))</f>
        <v/>
      </c>
      <c r="E7650" s="9" t="str">
        <f>IF(ISERROR(VLOOKUP(A7650,'entry data'!B:E,4,0)),"",VLOOKUP(A7650,'entry data'!B:E,4,0))</f>
        <v/>
      </c>
      <c r="F7650" s="11" t="str">
        <f>IF(A7650="","",IF(ISERROR(VLOOKUP(A7650,'entry data'!B:F,5,0)),"",VLOOKUP(A7650,'entry data'!B:F,5,0)))</f>
        <v/>
      </c>
      <c r="G7650" s="12" t="str">
        <f>IF(A7650="","",IF(ISERROR(VLOOKUP(A7650,'entry data'!B:I,8,0)),"",VLOOKUP(A7650,'entry data'!B:I,7,0)))</f>
        <v/>
      </c>
      <c r="H7650" s="13" t="str">
        <f>IF(A7650="","",IF(B7650=1,VLOOKUP(A7650,'entry data'!B:D,3,0),I7649))</f>
        <v/>
      </c>
      <c r="I7650" s="14" t="str">
        <f>IF(A7650="","",IF(E7650="weekly",7,IF(E7650="fortnightly",14,IF(E7650="monthly",DATE(IF(MONTH(H7650)=12,YEAR(H7650)+1,YEAR(H7650)),VLOOKUP(MONTH(H7650),index!$D$2:$G$13,2,0),DAY(H7650)),
IF(E7650="quarterly",DATE(IF(MONTH(H7650)&gt;=10,YEAR(H7650)+1,YEAR(H7650)),VLOOKUP(MONTH(H7650),index!$D$2:$G$13,3,0),DAY(H7650)),
IF(E7650="halfyearly",DATE(IF(MONTH(H7650)&gt;=7,YEAR(H7650)+1,YEAR(H7650)),VLOOKUP(MONTH(H7650),index!$D$2:$G$13,4,0),DAY(H7650)),
DATE(YEAR(H7650)+1,MONTH(H7650),DAY(H7650)))))-H7650))+H7650)</f>
        <v/>
      </c>
      <c r="J7650" s="9" t="str">
        <f t="shared" si="736"/>
        <v/>
      </c>
      <c r="K7650" s="11" t="str">
        <f t="shared" si="737"/>
        <v/>
      </c>
      <c r="L7650" s="11" t="str">
        <f t="shared" si="738"/>
        <v/>
      </c>
      <c r="M7650" s="11" t="str">
        <f>IF(A7650="","",VLOOKUP(E7650,index!$A$1:$B$6,2,0)*K7650*G7650)</f>
        <v/>
      </c>
      <c r="N7650" s="11" t="str">
        <f>IF(A7650="","",-PMT(G7650*VLOOKUP(E7650,index!$A$1:$B$6,2,0),C7650,F7650,0,0))</f>
        <v/>
      </c>
      <c r="O7650" s="11" t="str">
        <f t="shared" si="739"/>
        <v/>
      </c>
      <c r="P7650" s="11" t="str">
        <f t="shared" si="734"/>
        <v/>
      </c>
    </row>
    <row r="7651" spans="1:16" x14ac:dyDescent="0.25">
      <c r="A7651" s="9" t="str">
        <f>IF(A7650="","",IF(B7650&lt;C7650,A7650,IF(A7650=MAX('entry data'!$B$8:$B$507),"",A7650+1)))</f>
        <v/>
      </c>
      <c r="B7651" s="9" t="str">
        <f t="shared" si="735"/>
        <v/>
      </c>
      <c r="C7651" s="9" t="str">
        <f>IF(ISERROR(VLOOKUP(A7651,'entry data'!B:G,6,0)),"",VLOOKUP(A7651,'entry data'!B:G,6,0))</f>
        <v/>
      </c>
      <c r="D7651" s="9" t="str">
        <f>IF(ISERROR(VLOOKUP(A7651,'entry data'!B:C,2,0)),"",VLOOKUP(A7651,'entry data'!B:C,2,0))</f>
        <v/>
      </c>
      <c r="E7651" s="9" t="str">
        <f>IF(ISERROR(VLOOKUP(A7651,'entry data'!B:E,4,0)),"",VLOOKUP(A7651,'entry data'!B:E,4,0))</f>
        <v/>
      </c>
      <c r="F7651" s="11" t="str">
        <f>IF(A7651="","",IF(ISERROR(VLOOKUP(A7651,'entry data'!B:F,5,0)),"",VLOOKUP(A7651,'entry data'!B:F,5,0)))</f>
        <v/>
      </c>
      <c r="G7651" s="12" t="str">
        <f>IF(A7651="","",IF(ISERROR(VLOOKUP(A7651,'entry data'!B:I,8,0)),"",VLOOKUP(A7651,'entry data'!B:I,7,0)))</f>
        <v/>
      </c>
      <c r="H7651" s="13" t="str">
        <f>IF(A7651="","",IF(B7651=1,VLOOKUP(A7651,'entry data'!B:D,3,0),I7650))</f>
        <v/>
      </c>
      <c r="I7651" s="14" t="str">
        <f>IF(A7651="","",IF(E7651="weekly",7,IF(E7651="fortnightly",14,IF(E7651="monthly",DATE(IF(MONTH(H7651)=12,YEAR(H7651)+1,YEAR(H7651)),VLOOKUP(MONTH(H7651),index!$D$2:$G$13,2,0),DAY(H7651)),
IF(E7651="quarterly",DATE(IF(MONTH(H7651)&gt;=10,YEAR(H7651)+1,YEAR(H7651)),VLOOKUP(MONTH(H7651),index!$D$2:$G$13,3,0),DAY(H7651)),
IF(E7651="halfyearly",DATE(IF(MONTH(H7651)&gt;=7,YEAR(H7651)+1,YEAR(H7651)),VLOOKUP(MONTH(H7651),index!$D$2:$G$13,4,0),DAY(H7651)),
DATE(YEAR(H7651)+1,MONTH(H7651),DAY(H7651)))))-H7651))+H7651)</f>
        <v/>
      </c>
      <c r="J7651" s="9" t="str">
        <f t="shared" si="736"/>
        <v/>
      </c>
      <c r="K7651" s="11" t="str">
        <f t="shared" si="737"/>
        <v/>
      </c>
      <c r="L7651" s="11" t="str">
        <f t="shared" si="738"/>
        <v/>
      </c>
      <c r="M7651" s="11" t="str">
        <f>IF(A7651="","",VLOOKUP(E7651,index!$A$1:$B$6,2,0)*K7651*G7651)</f>
        <v/>
      </c>
      <c r="N7651" s="11" t="str">
        <f>IF(A7651="","",-PMT(G7651*VLOOKUP(E7651,index!$A$1:$B$6,2,0),C7651,F7651,0,0))</f>
        <v/>
      </c>
      <c r="O7651" s="11" t="str">
        <f t="shared" si="739"/>
        <v/>
      </c>
      <c r="P7651" s="11" t="str">
        <f t="shared" si="734"/>
        <v/>
      </c>
    </row>
    <row r="7652" spans="1:16" x14ac:dyDescent="0.25">
      <c r="A7652" s="9" t="str">
        <f>IF(A7651="","",IF(B7651&lt;C7651,A7651,IF(A7651=MAX('entry data'!$B$8:$B$507),"",A7651+1)))</f>
        <v/>
      </c>
      <c r="B7652" s="9" t="str">
        <f t="shared" si="735"/>
        <v/>
      </c>
      <c r="C7652" s="9" t="str">
        <f>IF(ISERROR(VLOOKUP(A7652,'entry data'!B:G,6,0)),"",VLOOKUP(A7652,'entry data'!B:G,6,0))</f>
        <v/>
      </c>
      <c r="D7652" s="9" t="str">
        <f>IF(ISERROR(VLOOKUP(A7652,'entry data'!B:C,2,0)),"",VLOOKUP(A7652,'entry data'!B:C,2,0))</f>
        <v/>
      </c>
      <c r="E7652" s="9" t="str">
        <f>IF(ISERROR(VLOOKUP(A7652,'entry data'!B:E,4,0)),"",VLOOKUP(A7652,'entry data'!B:E,4,0))</f>
        <v/>
      </c>
      <c r="F7652" s="11" t="str">
        <f>IF(A7652="","",IF(ISERROR(VLOOKUP(A7652,'entry data'!B:F,5,0)),"",VLOOKUP(A7652,'entry data'!B:F,5,0)))</f>
        <v/>
      </c>
      <c r="G7652" s="12" t="str">
        <f>IF(A7652="","",IF(ISERROR(VLOOKUP(A7652,'entry data'!B:I,8,0)),"",VLOOKUP(A7652,'entry data'!B:I,7,0)))</f>
        <v/>
      </c>
      <c r="H7652" s="13" t="str">
        <f>IF(A7652="","",IF(B7652=1,VLOOKUP(A7652,'entry data'!B:D,3,0),I7651))</f>
        <v/>
      </c>
      <c r="I7652" s="14" t="str">
        <f>IF(A7652="","",IF(E7652="weekly",7,IF(E7652="fortnightly",14,IF(E7652="monthly",DATE(IF(MONTH(H7652)=12,YEAR(H7652)+1,YEAR(H7652)),VLOOKUP(MONTH(H7652),index!$D$2:$G$13,2,0),DAY(H7652)),
IF(E7652="quarterly",DATE(IF(MONTH(H7652)&gt;=10,YEAR(H7652)+1,YEAR(H7652)),VLOOKUP(MONTH(H7652),index!$D$2:$G$13,3,0),DAY(H7652)),
IF(E7652="halfyearly",DATE(IF(MONTH(H7652)&gt;=7,YEAR(H7652)+1,YEAR(H7652)),VLOOKUP(MONTH(H7652),index!$D$2:$G$13,4,0),DAY(H7652)),
DATE(YEAR(H7652)+1,MONTH(H7652),DAY(H7652)))))-H7652))+H7652)</f>
        <v/>
      </c>
      <c r="J7652" s="9" t="str">
        <f t="shared" si="736"/>
        <v/>
      </c>
      <c r="K7652" s="11" t="str">
        <f t="shared" si="737"/>
        <v/>
      </c>
      <c r="L7652" s="11" t="str">
        <f t="shared" si="738"/>
        <v/>
      </c>
      <c r="M7652" s="11" t="str">
        <f>IF(A7652="","",VLOOKUP(E7652,index!$A$1:$B$6,2,0)*K7652*G7652)</f>
        <v/>
      </c>
      <c r="N7652" s="11" t="str">
        <f>IF(A7652="","",-PMT(G7652*VLOOKUP(E7652,index!$A$1:$B$6,2,0),C7652,F7652,0,0))</f>
        <v/>
      </c>
      <c r="O7652" s="11" t="str">
        <f t="shared" si="739"/>
        <v/>
      </c>
      <c r="P7652" s="11" t="str">
        <f t="shared" si="734"/>
        <v/>
      </c>
    </row>
    <row r="7653" spans="1:16" x14ac:dyDescent="0.25">
      <c r="A7653" s="9" t="str">
        <f>IF(A7652="","",IF(B7652&lt;C7652,A7652,IF(A7652=MAX('entry data'!$B$8:$B$507),"",A7652+1)))</f>
        <v/>
      </c>
      <c r="B7653" s="9" t="str">
        <f t="shared" si="735"/>
        <v/>
      </c>
      <c r="C7653" s="9" t="str">
        <f>IF(ISERROR(VLOOKUP(A7653,'entry data'!B:G,6,0)),"",VLOOKUP(A7653,'entry data'!B:G,6,0))</f>
        <v/>
      </c>
      <c r="D7653" s="9" t="str">
        <f>IF(ISERROR(VLOOKUP(A7653,'entry data'!B:C,2,0)),"",VLOOKUP(A7653,'entry data'!B:C,2,0))</f>
        <v/>
      </c>
      <c r="E7653" s="9" t="str">
        <f>IF(ISERROR(VLOOKUP(A7653,'entry data'!B:E,4,0)),"",VLOOKUP(A7653,'entry data'!B:E,4,0))</f>
        <v/>
      </c>
      <c r="F7653" s="11" t="str">
        <f>IF(A7653="","",IF(ISERROR(VLOOKUP(A7653,'entry data'!B:F,5,0)),"",VLOOKUP(A7653,'entry data'!B:F,5,0)))</f>
        <v/>
      </c>
      <c r="G7653" s="12" t="str">
        <f>IF(A7653="","",IF(ISERROR(VLOOKUP(A7653,'entry data'!B:I,8,0)),"",VLOOKUP(A7653,'entry data'!B:I,7,0)))</f>
        <v/>
      </c>
      <c r="H7653" s="13" t="str">
        <f>IF(A7653="","",IF(B7653=1,VLOOKUP(A7653,'entry data'!B:D,3,0),I7652))</f>
        <v/>
      </c>
      <c r="I7653" s="14" t="str">
        <f>IF(A7653="","",IF(E7653="weekly",7,IF(E7653="fortnightly",14,IF(E7653="monthly",DATE(IF(MONTH(H7653)=12,YEAR(H7653)+1,YEAR(H7653)),VLOOKUP(MONTH(H7653),index!$D$2:$G$13,2,0),DAY(H7653)),
IF(E7653="quarterly",DATE(IF(MONTH(H7653)&gt;=10,YEAR(H7653)+1,YEAR(H7653)),VLOOKUP(MONTH(H7653),index!$D$2:$G$13,3,0),DAY(H7653)),
IF(E7653="halfyearly",DATE(IF(MONTH(H7653)&gt;=7,YEAR(H7653)+1,YEAR(H7653)),VLOOKUP(MONTH(H7653),index!$D$2:$G$13,4,0),DAY(H7653)),
DATE(YEAR(H7653)+1,MONTH(H7653),DAY(H7653)))))-H7653))+H7653)</f>
        <v/>
      </c>
      <c r="J7653" s="9" t="str">
        <f t="shared" si="736"/>
        <v/>
      </c>
      <c r="K7653" s="11" t="str">
        <f t="shared" si="737"/>
        <v/>
      </c>
      <c r="L7653" s="11" t="str">
        <f t="shared" si="738"/>
        <v/>
      </c>
      <c r="M7653" s="11" t="str">
        <f>IF(A7653="","",VLOOKUP(E7653,index!$A$1:$B$6,2,0)*K7653*G7653)</f>
        <v/>
      </c>
      <c r="N7653" s="11" t="str">
        <f>IF(A7653="","",-PMT(G7653*VLOOKUP(E7653,index!$A$1:$B$6,2,0),C7653,F7653,0,0))</f>
        <v/>
      </c>
      <c r="O7653" s="11" t="str">
        <f t="shared" si="739"/>
        <v/>
      </c>
      <c r="P7653" s="11" t="str">
        <f t="shared" si="734"/>
        <v/>
      </c>
    </row>
    <row r="7654" spans="1:16" x14ac:dyDescent="0.25">
      <c r="A7654" s="9" t="str">
        <f>IF(A7653="","",IF(B7653&lt;C7653,A7653,IF(A7653=MAX('entry data'!$B$8:$B$507),"",A7653+1)))</f>
        <v/>
      </c>
      <c r="B7654" s="9" t="str">
        <f t="shared" si="735"/>
        <v/>
      </c>
      <c r="C7654" s="9" t="str">
        <f>IF(ISERROR(VLOOKUP(A7654,'entry data'!B:G,6,0)),"",VLOOKUP(A7654,'entry data'!B:G,6,0))</f>
        <v/>
      </c>
      <c r="D7654" s="9" t="str">
        <f>IF(ISERROR(VLOOKUP(A7654,'entry data'!B:C,2,0)),"",VLOOKUP(A7654,'entry data'!B:C,2,0))</f>
        <v/>
      </c>
      <c r="E7654" s="9" t="str">
        <f>IF(ISERROR(VLOOKUP(A7654,'entry data'!B:E,4,0)),"",VLOOKUP(A7654,'entry data'!B:E,4,0))</f>
        <v/>
      </c>
      <c r="F7654" s="11" t="str">
        <f>IF(A7654="","",IF(ISERROR(VLOOKUP(A7654,'entry data'!B:F,5,0)),"",VLOOKUP(A7654,'entry data'!B:F,5,0)))</f>
        <v/>
      </c>
      <c r="G7654" s="12" t="str">
        <f>IF(A7654="","",IF(ISERROR(VLOOKUP(A7654,'entry data'!B:I,8,0)),"",VLOOKUP(A7654,'entry data'!B:I,7,0)))</f>
        <v/>
      </c>
      <c r="H7654" s="13" t="str">
        <f>IF(A7654="","",IF(B7654=1,VLOOKUP(A7654,'entry data'!B:D,3,0),I7653))</f>
        <v/>
      </c>
      <c r="I7654" s="14" t="str">
        <f>IF(A7654="","",IF(E7654="weekly",7,IF(E7654="fortnightly",14,IF(E7654="monthly",DATE(IF(MONTH(H7654)=12,YEAR(H7654)+1,YEAR(H7654)),VLOOKUP(MONTH(H7654),index!$D$2:$G$13,2,0),DAY(H7654)),
IF(E7654="quarterly",DATE(IF(MONTH(H7654)&gt;=10,YEAR(H7654)+1,YEAR(H7654)),VLOOKUP(MONTH(H7654),index!$D$2:$G$13,3,0),DAY(H7654)),
IF(E7654="halfyearly",DATE(IF(MONTH(H7654)&gt;=7,YEAR(H7654)+1,YEAR(H7654)),VLOOKUP(MONTH(H7654),index!$D$2:$G$13,4,0),DAY(H7654)),
DATE(YEAR(H7654)+1,MONTH(H7654),DAY(H7654)))))-H7654))+H7654)</f>
        <v/>
      </c>
      <c r="J7654" s="9" t="str">
        <f t="shared" si="736"/>
        <v/>
      </c>
      <c r="K7654" s="11" t="str">
        <f t="shared" si="737"/>
        <v/>
      </c>
      <c r="L7654" s="11" t="str">
        <f t="shared" si="738"/>
        <v/>
      </c>
      <c r="M7654" s="11" t="str">
        <f>IF(A7654="","",VLOOKUP(E7654,index!$A$1:$B$6,2,0)*K7654*G7654)</f>
        <v/>
      </c>
      <c r="N7654" s="11" t="str">
        <f>IF(A7654="","",-PMT(G7654*VLOOKUP(E7654,index!$A$1:$B$6,2,0),C7654,F7654,0,0))</f>
        <v/>
      </c>
      <c r="O7654" s="11" t="str">
        <f t="shared" si="739"/>
        <v/>
      </c>
      <c r="P7654" s="11" t="str">
        <f t="shared" si="734"/>
        <v/>
      </c>
    </row>
    <row r="7655" spans="1:16" x14ac:dyDescent="0.25">
      <c r="A7655" s="9" t="str">
        <f>IF(A7654="","",IF(B7654&lt;C7654,A7654,IF(A7654=MAX('entry data'!$B$8:$B$507),"",A7654+1)))</f>
        <v/>
      </c>
      <c r="B7655" s="9" t="str">
        <f t="shared" si="735"/>
        <v/>
      </c>
      <c r="C7655" s="9" t="str">
        <f>IF(ISERROR(VLOOKUP(A7655,'entry data'!B:G,6,0)),"",VLOOKUP(A7655,'entry data'!B:G,6,0))</f>
        <v/>
      </c>
      <c r="D7655" s="9" t="str">
        <f>IF(ISERROR(VLOOKUP(A7655,'entry data'!B:C,2,0)),"",VLOOKUP(A7655,'entry data'!B:C,2,0))</f>
        <v/>
      </c>
      <c r="E7655" s="9" t="str">
        <f>IF(ISERROR(VLOOKUP(A7655,'entry data'!B:E,4,0)),"",VLOOKUP(A7655,'entry data'!B:E,4,0))</f>
        <v/>
      </c>
      <c r="F7655" s="11" t="str">
        <f>IF(A7655="","",IF(ISERROR(VLOOKUP(A7655,'entry data'!B:F,5,0)),"",VLOOKUP(A7655,'entry data'!B:F,5,0)))</f>
        <v/>
      </c>
      <c r="G7655" s="12" t="str">
        <f>IF(A7655="","",IF(ISERROR(VLOOKUP(A7655,'entry data'!B:I,8,0)),"",VLOOKUP(A7655,'entry data'!B:I,7,0)))</f>
        <v/>
      </c>
      <c r="H7655" s="13" t="str">
        <f>IF(A7655="","",IF(B7655=1,VLOOKUP(A7655,'entry data'!B:D,3,0),I7654))</f>
        <v/>
      </c>
      <c r="I7655" s="14" t="str">
        <f>IF(A7655="","",IF(E7655="weekly",7,IF(E7655="fortnightly",14,IF(E7655="monthly",DATE(IF(MONTH(H7655)=12,YEAR(H7655)+1,YEAR(H7655)),VLOOKUP(MONTH(H7655),index!$D$2:$G$13,2,0),DAY(H7655)),
IF(E7655="quarterly",DATE(IF(MONTH(H7655)&gt;=10,YEAR(H7655)+1,YEAR(H7655)),VLOOKUP(MONTH(H7655),index!$D$2:$G$13,3,0),DAY(H7655)),
IF(E7655="halfyearly",DATE(IF(MONTH(H7655)&gt;=7,YEAR(H7655)+1,YEAR(H7655)),VLOOKUP(MONTH(H7655),index!$D$2:$G$13,4,0),DAY(H7655)),
DATE(YEAR(H7655)+1,MONTH(H7655),DAY(H7655)))))-H7655))+H7655)</f>
        <v/>
      </c>
      <c r="J7655" s="9" t="str">
        <f t="shared" si="736"/>
        <v/>
      </c>
      <c r="K7655" s="11" t="str">
        <f t="shared" si="737"/>
        <v/>
      </c>
      <c r="L7655" s="11" t="str">
        <f t="shared" si="738"/>
        <v/>
      </c>
      <c r="M7655" s="11" t="str">
        <f>IF(A7655="","",VLOOKUP(E7655,index!$A$1:$B$6,2,0)*K7655*G7655)</f>
        <v/>
      </c>
      <c r="N7655" s="11" t="str">
        <f>IF(A7655="","",-PMT(G7655*VLOOKUP(E7655,index!$A$1:$B$6,2,0),C7655,F7655,0,0))</f>
        <v/>
      </c>
      <c r="O7655" s="11" t="str">
        <f t="shared" si="739"/>
        <v/>
      </c>
      <c r="P7655" s="11" t="str">
        <f t="shared" si="734"/>
        <v/>
      </c>
    </row>
    <row r="7656" spans="1:16" x14ac:dyDescent="0.25">
      <c r="A7656" s="9" t="str">
        <f>IF(A7655="","",IF(B7655&lt;C7655,A7655,IF(A7655=MAX('entry data'!$B$8:$B$507),"",A7655+1)))</f>
        <v/>
      </c>
      <c r="B7656" s="9" t="str">
        <f t="shared" si="735"/>
        <v/>
      </c>
      <c r="C7656" s="9" t="str">
        <f>IF(ISERROR(VLOOKUP(A7656,'entry data'!B:G,6,0)),"",VLOOKUP(A7656,'entry data'!B:G,6,0))</f>
        <v/>
      </c>
      <c r="D7656" s="9" t="str">
        <f>IF(ISERROR(VLOOKUP(A7656,'entry data'!B:C,2,0)),"",VLOOKUP(A7656,'entry data'!B:C,2,0))</f>
        <v/>
      </c>
      <c r="E7656" s="9" t="str">
        <f>IF(ISERROR(VLOOKUP(A7656,'entry data'!B:E,4,0)),"",VLOOKUP(A7656,'entry data'!B:E,4,0))</f>
        <v/>
      </c>
      <c r="F7656" s="11" t="str">
        <f>IF(A7656="","",IF(ISERROR(VLOOKUP(A7656,'entry data'!B:F,5,0)),"",VLOOKUP(A7656,'entry data'!B:F,5,0)))</f>
        <v/>
      </c>
      <c r="G7656" s="12" t="str">
        <f>IF(A7656="","",IF(ISERROR(VLOOKUP(A7656,'entry data'!B:I,8,0)),"",VLOOKUP(A7656,'entry data'!B:I,7,0)))</f>
        <v/>
      </c>
      <c r="H7656" s="13" t="str">
        <f>IF(A7656="","",IF(B7656=1,VLOOKUP(A7656,'entry data'!B:D,3,0),I7655))</f>
        <v/>
      </c>
      <c r="I7656" s="14" t="str">
        <f>IF(A7656="","",IF(E7656="weekly",7,IF(E7656="fortnightly",14,IF(E7656="monthly",DATE(IF(MONTH(H7656)=12,YEAR(H7656)+1,YEAR(H7656)),VLOOKUP(MONTH(H7656),index!$D$2:$G$13,2,0),DAY(H7656)),
IF(E7656="quarterly",DATE(IF(MONTH(H7656)&gt;=10,YEAR(H7656)+1,YEAR(H7656)),VLOOKUP(MONTH(H7656),index!$D$2:$G$13,3,0),DAY(H7656)),
IF(E7656="halfyearly",DATE(IF(MONTH(H7656)&gt;=7,YEAR(H7656)+1,YEAR(H7656)),VLOOKUP(MONTH(H7656),index!$D$2:$G$13,4,0),DAY(H7656)),
DATE(YEAR(H7656)+1,MONTH(H7656),DAY(H7656)))))-H7656))+H7656)</f>
        <v/>
      </c>
      <c r="J7656" s="9" t="str">
        <f t="shared" si="736"/>
        <v/>
      </c>
      <c r="K7656" s="11" t="str">
        <f t="shared" si="737"/>
        <v/>
      </c>
      <c r="L7656" s="11" t="str">
        <f t="shared" si="738"/>
        <v/>
      </c>
      <c r="M7656" s="11" t="str">
        <f>IF(A7656="","",VLOOKUP(E7656,index!$A$1:$B$6,2,0)*K7656*G7656)</f>
        <v/>
      </c>
      <c r="N7656" s="11" t="str">
        <f>IF(A7656="","",-PMT(G7656*VLOOKUP(E7656,index!$A$1:$B$6,2,0),C7656,F7656,0,0))</f>
        <v/>
      </c>
      <c r="O7656" s="11" t="str">
        <f t="shared" si="739"/>
        <v/>
      </c>
      <c r="P7656" s="11" t="str">
        <f t="shared" si="734"/>
        <v/>
      </c>
    </row>
    <row r="7657" spans="1:16" x14ac:dyDescent="0.25">
      <c r="A7657" s="9" t="str">
        <f>IF(A7656="","",IF(B7656&lt;C7656,A7656,IF(A7656=MAX('entry data'!$B$8:$B$507),"",A7656+1)))</f>
        <v/>
      </c>
      <c r="B7657" s="9" t="str">
        <f t="shared" si="735"/>
        <v/>
      </c>
      <c r="C7657" s="9" t="str">
        <f>IF(ISERROR(VLOOKUP(A7657,'entry data'!B:G,6,0)),"",VLOOKUP(A7657,'entry data'!B:G,6,0))</f>
        <v/>
      </c>
      <c r="D7657" s="9" t="str">
        <f>IF(ISERROR(VLOOKUP(A7657,'entry data'!B:C,2,0)),"",VLOOKUP(A7657,'entry data'!B:C,2,0))</f>
        <v/>
      </c>
      <c r="E7657" s="9" t="str">
        <f>IF(ISERROR(VLOOKUP(A7657,'entry data'!B:E,4,0)),"",VLOOKUP(A7657,'entry data'!B:E,4,0))</f>
        <v/>
      </c>
      <c r="F7657" s="11" t="str">
        <f>IF(A7657="","",IF(ISERROR(VLOOKUP(A7657,'entry data'!B:F,5,0)),"",VLOOKUP(A7657,'entry data'!B:F,5,0)))</f>
        <v/>
      </c>
      <c r="G7657" s="12" t="str">
        <f>IF(A7657="","",IF(ISERROR(VLOOKUP(A7657,'entry data'!B:I,8,0)),"",VLOOKUP(A7657,'entry data'!B:I,7,0)))</f>
        <v/>
      </c>
      <c r="H7657" s="13" t="str">
        <f>IF(A7657="","",IF(B7657=1,VLOOKUP(A7657,'entry data'!B:D,3,0),I7656))</f>
        <v/>
      </c>
      <c r="I7657" s="14" t="str">
        <f>IF(A7657="","",IF(E7657="weekly",7,IF(E7657="fortnightly",14,IF(E7657="monthly",DATE(IF(MONTH(H7657)=12,YEAR(H7657)+1,YEAR(H7657)),VLOOKUP(MONTH(H7657),index!$D$2:$G$13,2,0),DAY(H7657)),
IF(E7657="quarterly",DATE(IF(MONTH(H7657)&gt;=10,YEAR(H7657)+1,YEAR(H7657)),VLOOKUP(MONTH(H7657),index!$D$2:$G$13,3,0),DAY(H7657)),
IF(E7657="halfyearly",DATE(IF(MONTH(H7657)&gt;=7,YEAR(H7657)+1,YEAR(H7657)),VLOOKUP(MONTH(H7657),index!$D$2:$G$13,4,0),DAY(H7657)),
DATE(YEAR(H7657)+1,MONTH(H7657),DAY(H7657)))))-H7657))+H7657)</f>
        <v/>
      </c>
      <c r="J7657" s="9" t="str">
        <f t="shared" si="736"/>
        <v/>
      </c>
      <c r="K7657" s="11" t="str">
        <f t="shared" si="737"/>
        <v/>
      </c>
      <c r="L7657" s="11" t="str">
        <f t="shared" si="738"/>
        <v/>
      </c>
      <c r="M7657" s="11" t="str">
        <f>IF(A7657="","",VLOOKUP(E7657,index!$A$1:$B$6,2,0)*K7657*G7657)</f>
        <v/>
      </c>
      <c r="N7657" s="11" t="str">
        <f>IF(A7657="","",-PMT(G7657*VLOOKUP(E7657,index!$A$1:$B$6,2,0),C7657,F7657,0,0))</f>
        <v/>
      </c>
      <c r="O7657" s="11" t="str">
        <f t="shared" si="739"/>
        <v/>
      </c>
      <c r="P7657" s="11" t="str">
        <f t="shared" si="734"/>
        <v/>
      </c>
    </row>
    <row r="7658" spans="1:16" x14ac:dyDescent="0.25">
      <c r="A7658" s="9" t="str">
        <f>IF(A7657="","",IF(B7657&lt;C7657,A7657,IF(A7657=MAX('entry data'!$B$8:$B$507),"",A7657+1)))</f>
        <v/>
      </c>
      <c r="B7658" s="9" t="str">
        <f t="shared" si="735"/>
        <v/>
      </c>
      <c r="C7658" s="9" t="str">
        <f>IF(ISERROR(VLOOKUP(A7658,'entry data'!B:G,6,0)),"",VLOOKUP(A7658,'entry data'!B:G,6,0))</f>
        <v/>
      </c>
      <c r="D7658" s="9" t="str">
        <f>IF(ISERROR(VLOOKUP(A7658,'entry data'!B:C,2,0)),"",VLOOKUP(A7658,'entry data'!B:C,2,0))</f>
        <v/>
      </c>
      <c r="E7658" s="9" t="str">
        <f>IF(ISERROR(VLOOKUP(A7658,'entry data'!B:E,4,0)),"",VLOOKUP(A7658,'entry data'!B:E,4,0))</f>
        <v/>
      </c>
      <c r="F7658" s="11" t="str">
        <f>IF(A7658="","",IF(ISERROR(VLOOKUP(A7658,'entry data'!B:F,5,0)),"",VLOOKUP(A7658,'entry data'!B:F,5,0)))</f>
        <v/>
      </c>
      <c r="G7658" s="12" t="str">
        <f>IF(A7658="","",IF(ISERROR(VLOOKUP(A7658,'entry data'!B:I,8,0)),"",VLOOKUP(A7658,'entry data'!B:I,7,0)))</f>
        <v/>
      </c>
      <c r="H7658" s="13" t="str">
        <f>IF(A7658="","",IF(B7658=1,VLOOKUP(A7658,'entry data'!B:D,3,0),I7657))</f>
        <v/>
      </c>
      <c r="I7658" s="14" t="str">
        <f>IF(A7658="","",IF(E7658="weekly",7,IF(E7658="fortnightly",14,IF(E7658="monthly",DATE(IF(MONTH(H7658)=12,YEAR(H7658)+1,YEAR(H7658)),VLOOKUP(MONTH(H7658),index!$D$2:$G$13,2,0),DAY(H7658)),
IF(E7658="quarterly",DATE(IF(MONTH(H7658)&gt;=10,YEAR(H7658)+1,YEAR(H7658)),VLOOKUP(MONTH(H7658),index!$D$2:$G$13,3,0),DAY(H7658)),
IF(E7658="halfyearly",DATE(IF(MONTH(H7658)&gt;=7,YEAR(H7658)+1,YEAR(H7658)),VLOOKUP(MONTH(H7658),index!$D$2:$G$13,4,0),DAY(H7658)),
DATE(YEAR(H7658)+1,MONTH(H7658),DAY(H7658)))))-H7658))+H7658)</f>
        <v/>
      </c>
      <c r="J7658" s="9" t="str">
        <f t="shared" si="736"/>
        <v/>
      </c>
      <c r="K7658" s="11" t="str">
        <f t="shared" si="737"/>
        <v/>
      </c>
      <c r="L7658" s="11" t="str">
        <f t="shared" si="738"/>
        <v/>
      </c>
      <c r="M7658" s="11" t="str">
        <f>IF(A7658="","",VLOOKUP(E7658,index!$A$1:$B$6,2,0)*K7658*G7658)</f>
        <v/>
      </c>
      <c r="N7658" s="11" t="str">
        <f>IF(A7658="","",-PMT(G7658*VLOOKUP(E7658,index!$A$1:$B$6,2,0),C7658,F7658,0,0))</f>
        <v/>
      </c>
      <c r="O7658" s="11" t="str">
        <f t="shared" si="739"/>
        <v/>
      </c>
      <c r="P7658" s="11" t="str">
        <f t="shared" si="734"/>
        <v/>
      </c>
    </row>
    <row r="7659" spans="1:16" x14ac:dyDescent="0.25">
      <c r="A7659" s="9" t="str">
        <f>IF(A7658="","",IF(B7658&lt;C7658,A7658,IF(A7658=MAX('entry data'!$B$8:$B$507),"",A7658+1)))</f>
        <v/>
      </c>
      <c r="B7659" s="9" t="str">
        <f t="shared" si="735"/>
        <v/>
      </c>
      <c r="C7659" s="9" t="str">
        <f>IF(ISERROR(VLOOKUP(A7659,'entry data'!B:G,6,0)),"",VLOOKUP(A7659,'entry data'!B:G,6,0))</f>
        <v/>
      </c>
      <c r="D7659" s="9" t="str">
        <f>IF(ISERROR(VLOOKUP(A7659,'entry data'!B:C,2,0)),"",VLOOKUP(A7659,'entry data'!B:C,2,0))</f>
        <v/>
      </c>
      <c r="E7659" s="9" t="str">
        <f>IF(ISERROR(VLOOKUP(A7659,'entry data'!B:E,4,0)),"",VLOOKUP(A7659,'entry data'!B:E,4,0))</f>
        <v/>
      </c>
      <c r="F7659" s="11" t="str">
        <f>IF(A7659="","",IF(ISERROR(VLOOKUP(A7659,'entry data'!B:F,5,0)),"",VLOOKUP(A7659,'entry data'!B:F,5,0)))</f>
        <v/>
      </c>
      <c r="G7659" s="12" t="str">
        <f>IF(A7659="","",IF(ISERROR(VLOOKUP(A7659,'entry data'!B:I,8,0)),"",VLOOKUP(A7659,'entry data'!B:I,7,0)))</f>
        <v/>
      </c>
      <c r="H7659" s="13" t="str">
        <f>IF(A7659="","",IF(B7659=1,VLOOKUP(A7659,'entry data'!B:D,3,0),I7658))</f>
        <v/>
      </c>
      <c r="I7659" s="14" t="str">
        <f>IF(A7659="","",IF(E7659="weekly",7,IF(E7659="fortnightly",14,IF(E7659="monthly",DATE(IF(MONTH(H7659)=12,YEAR(H7659)+1,YEAR(H7659)),VLOOKUP(MONTH(H7659),index!$D$2:$G$13,2,0),DAY(H7659)),
IF(E7659="quarterly",DATE(IF(MONTH(H7659)&gt;=10,YEAR(H7659)+1,YEAR(H7659)),VLOOKUP(MONTH(H7659),index!$D$2:$G$13,3,0),DAY(H7659)),
IF(E7659="halfyearly",DATE(IF(MONTH(H7659)&gt;=7,YEAR(H7659)+1,YEAR(H7659)),VLOOKUP(MONTH(H7659),index!$D$2:$G$13,4,0),DAY(H7659)),
DATE(YEAR(H7659)+1,MONTH(H7659),DAY(H7659)))))-H7659))+H7659)</f>
        <v/>
      </c>
      <c r="J7659" s="9" t="str">
        <f t="shared" si="736"/>
        <v/>
      </c>
      <c r="K7659" s="11" t="str">
        <f t="shared" si="737"/>
        <v/>
      </c>
      <c r="L7659" s="11" t="str">
        <f t="shared" si="738"/>
        <v/>
      </c>
      <c r="M7659" s="11" t="str">
        <f>IF(A7659="","",VLOOKUP(E7659,index!$A$1:$B$6,2,0)*K7659*G7659)</f>
        <v/>
      </c>
      <c r="N7659" s="11" t="str">
        <f>IF(A7659="","",-PMT(G7659*VLOOKUP(E7659,index!$A$1:$B$6,2,0),C7659,F7659,0,0))</f>
        <v/>
      </c>
      <c r="O7659" s="11" t="str">
        <f t="shared" si="739"/>
        <v/>
      </c>
      <c r="P7659" s="11" t="str">
        <f t="shared" si="734"/>
        <v/>
      </c>
    </row>
    <row r="7660" spans="1:16" x14ac:dyDescent="0.25">
      <c r="A7660" s="9" t="str">
        <f>IF(A7659="","",IF(B7659&lt;C7659,A7659,IF(A7659=MAX('entry data'!$B$8:$B$507),"",A7659+1)))</f>
        <v/>
      </c>
      <c r="B7660" s="9" t="str">
        <f t="shared" si="735"/>
        <v/>
      </c>
      <c r="C7660" s="9" t="str">
        <f>IF(ISERROR(VLOOKUP(A7660,'entry data'!B:G,6,0)),"",VLOOKUP(A7660,'entry data'!B:G,6,0))</f>
        <v/>
      </c>
      <c r="D7660" s="9" t="str">
        <f>IF(ISERROR(VLOOKUP(A7660,'entry data'!B:C,2,0)),"",VLOOKUP(A7660,'entry data'!B:C,2,0))</f>
        <v/>
      </c>
      <c r="E7660" s="9" t="str">
        <f>IF(ISERROR(VLOOKUP(A7660,'entry data'!B:E,4,0)),"",VLOOKUP(A7660,'entry data'!B:E,4,0))</f>
        <v/>
      </c>
      <c r="F7660" s="11" t="str">
        <f>IF(A7660="","",IF(ISERROR(VLOOKUP(A7660,'entry data'!B:F,5,0)),"",VLOOKUP(A7660,'entry data'!B:F,5,0)))</f>
        <v/>
      </c>
      <c r="G7660" s="12" t="str">
        <f>IF(A7660="","",IF(ISERROR(VLOOKUP(A7660,'entry data'!B:I,8,0)),"",VLOOKUP(A7660,'entry data'!B:I,7,0)))</f>
        <v/>
      </c>
      <c r="H7660" s="13" t="str">
        <f>IF(A7660="","",IF(B7660=1,VLOOKUP(A7660,'entry data'!B:D,3,0),I7659))</f>
        <v/>
      </c>
      <c r="I7660" s="14" t="str">
        <f>IF(A7660="","",IF(E7660="weekly",7,IF(E7660="fortnightly",14,IF(E7660="monthly",DATE(IF(MONTH(H7660)=12,YEAR(H7660)+1,YEAR(H7660)),VLOOKUP(MONTH(H7660),index!$D$2:$G$13,2,0),DAY(H7660)),
IF(E7660="quarterly",DATE(IF(MONTH(H7660)&gt;=10,YEAR(H7660)+1,YEAR(H7660)),VLOOKUP(MONTH(H7660),index!$D$2:$G$13,3,0),DAY(H7660)),
IF(E7660="halfyearly",DATE(IF(MONTH(H7660)&gt;=7,YEAR(H7660)+1,YEAR(H7660)),VLOOKUP(MONTH(H7660),index!$D$2:$G$13,4,0),DAY(H7660)),
DATE(YEAR(H7660)+1,MONTH(H7660),DAY(H7660)))))-H7660))+H7660)</f>
        <v/>
      </c>
      <c r="J7660" s="9" t="str">
        <f t="shared" si="736"/>
        <v/>
      </c>
      <c r="K7660" s="11" t="str">
        <f t="shared" si="737"/>
        <v/>
      </c>
      <c r="L7660" s="11" t="str">
        <f t="shared" si="738"/>
        <v/>
      </c>
      <c r="M7660" s="11" t="str">
        <f>IF(A7660="","",VLOOKUP(E7660,index!$A$1:$B$6,2,0)*K7660*G7660)</f>
        <v/>
      </c>
      <c r="N7660" s="11" t="str">
        <f>IF(A7660="","",-PMT(G7660*VLOOKUP(E7660,index!$A$1:$B$6,2,0),C7660,F7660,0,0))</f>
        <v/>
      </c>
      <c r="O7660" s="11" t="str">
        <f t="shared" si="739"/>
        <v/>
      </c>
      <c r="P7660" s="11" t="str">
        <f t="shared" si="734"/>
        <v/>
      </c>
    </row>
    <row r="7661" spans="1:16" x14ac:dyDescent="0.25">
      <c r="A7661" s="9" t="str">
        <f>IF(A7660="","",IF(B7660&lt;C7660,A7660,IF(A7660=MAX('entry data'!$B$8:$B$507),"",A7660+1)))</f>
        <v/>
      </c>
      <c r="B7661" s="9" t="str">
        <f t="shared" si="735"/>
        <v/>
      </c>
      <c r="C7661" s="9" t="str">
        <f>IF(ISERROR(VLOOKUP(A7661,'entry data'!B:G,6,0)),"",VLOOKUP(A7661,'entry data'!B:G,6,0))</f>
        <v/>
      </c>
      <c r="D7661" s="9" t="str">
        <f>IF(ISERROR(VLOOKUP(A7661,'entry data'!B:C,2,0)),"",VLOOKUP(A7661,'entry data'!B:C,2,0))</f>
        <v/>
      </c>
      <c r="E7661" s="9" t="str">
        <f>IF(ISERROR(VLOOKUP(A7661,'entry data'!B:E,4,0)),"",VLOOKUP(A7661,'entry data'!B:E,4,0))</f>
        <v/>
      </c>
      <c r="F7661" s="11" t="str">
        <f>IF(A7661="","",IF(ISERROR(VLOOKUP(A7661,'entry data'!B:F,5,0)),"",VLOOKUP(A7661,'entry data'!B:F,5,0)))</f>
        <v/>
      </c>
      <c r="G7661" s="12" t="str">
        <f>IF(A7661="","",IF(ISERROR(VLOOKUP(A7661,'entry data'!B:I,8,0)),"",VLOOKUP(A7661,'entry data'!B:I,7,0)))</f>
        <v/>
      </c>
      <c r="H7661" s="13" t="str">
        <f>IF(A7661="","",IF(B7661=1,VLOOKUP(A7661,'entry data'!B:D,3,0),I7660))</f>
        <v/>
      </c>
      <c r="I7661" s="14" t="str">
        <f>IF(A7661="","",IF(E7661="weekly",7,IF(E7661="fortnightly",14,IF(E7661="monthly",DATE(IF(MONTH(H7661)=12,YEAR(H7661)+1,YEAR(H7661)),VLOOKUP(MONTH(H7661),index!$D$2:$G$13,2,0),DAY(H7661)),
IF(E7661="quarterly",DATE(IF(MONTH(H7661)&gt;=10,YEAR(H7661)+1,YEAR(H7661)),VLOOKUP(MONTH(H7661),index!$D$2:$G$13,3,0),DAY(H7661)),
IF(E7661="halfyearly",DATE(IF(MONTH(H7661)&gt;=7,YEAR(H7661)+1,YEAR(H7661)),VLOOKUP(MONTH(H7661),index!$D$2:$G$13,4,0),DAY(H7661)),
DATE(YEAR(H7661)+1,MONTH(H7661),DAY(H7661)))))-H7661))+H7661)</f>
        <v/>
      </c>
      <c r="J7661" s="9" t="str">
        <f t="shared" si="736"/>
        <v/>
      </c>
      <c r="K7661" s="11" t="str">
        <f t="shared" si="737"/>
        <v/>
      </c>
      <c r="L7661" s="11" t="str">
        <f t="shared" si="738"/>
        <v/>
      </c>
      <c r="M7661" s="11" t="str">
        <f>IF(A7661="","",VLOOKUP(E7661,index!$A$1:$B$6,2,0)*K7661*G7661)</f>
        <v/>
      </c>
      <c r="N7661" s="11" t="str">
        <f>IF(A7661="","",-PMT(G7661*VLOOKUP(E7661,index!$A$1:$B$6,2,0),C7661,F7661,0,0))</f>
        <v/>
      </c>
      <c r="O7661" s="11" t="str">
        <f t="shared" si="739"/>
        <v/>
      </c>
      <c r="P7661" s="11" t="str">
        <f t="shared" si="734"/>
        <v/>
      </c>
    </row>
    <row r="7662" spans="1:16" x14ac:dyDescent="0.25">
      <c r="A7662" s="9" t="str">
        <f>IF(A7661="","",IF(B7661&lt;C7661,A7661,IF(A7661=MAX('entry data'!$B$8:$B$507),"",A7661+1)))</f>
        <v/>
      </c>
      <c r="B7662" s="9" t="str">
        <f t="shared" si="735"/>
        <v/>
      </c>
      <c r="C7662" s="9" t="str">
        <f>IF(ISERROR(VLOOKUP(A7662,'entry data'!B:G,6,0)),"",VLOOKUP(A7662,'entry data'!B:G,6,0))</f>
        <v/>
      </c>
      <c r="D7662" s="9" t="str">
        <f>IF(ISERROR(VLOOKUP(A7662,'entry data'!B:C,2,0)),"",VLOOKUP(A7662,'entry data'!B:C,2,0))</f>
        <v/>
      </c>
      <c r="E7662" s="9" t="str">
        <f>IF(ISERROR(VLOOKUP(A7662,'entry data'!B:E,4,0)),"",VLOOKUP(A7662,'entry data'!B:E,4,0))</f>
        <v/>
      </c>
      <c r="F7662" s="11" t="str">
        <f>IF(A7662="","",IF(ISERROR(VLOOKUP(A7662,'entry data'!B:F,5,0)),"",VLOOKUP(A7662,'entry data'!B:F,5,0)))</f>
        <v/>
      </c>
      <c r="G7662" s="12" t="str">
        <f>IF(A7662="","",IF(ISERROR(VLOOKUP(A7662,'entry data'!B:I,8,0)),"",VLOOKUP(A7662,'entry data'!B:I,7,0)))</f>
        <v/>
      </c>
      <c r="H7662" s="13" t="str">
        <f>IF(A7662="","",IF(B7662=1,VLOOKUP(A7662,'entry data'!B:D,3,0),I7661))</f>
        <v/>
      </c>
      <c r="I7662" s="14" t="str">
        <f>IF(A7662="","",IF(E7662="weekly",7,IF(E7662="fortnightly",14,IF(E7662="monthly",DATE(IF(MONTH(H7662)=12,YEAR(H7662)+1,YEAR(H7662)),VLOOKUP(MONTH(H7662),index!$D$2:$G$13,2,0),DAY(H7662)),
IF(E7662="quarterly",DATE(IF(MONTH(H7662)&gt;=10,YEAR(H7662)+1,YEAR(H7662)),VLOOKUP(MONTH(H7662),index!$D$2:$G$13,3,0),DAY(H7662)),
IF(E7662="halfyearly",DATE(IF(MONTH(H7662)&gt;=7,YEAR(H7662)+1,YEAR(H7662)),VLOOKUP(MONTH(H7662),index!$D$2:$G$13,4,0),DAY(H7662)),
DATE(YEAR(H7662)+1,MONTH(H7662),DAY(H7662)))))-H7662))+H7662)</f>
        <v/>
      </c>
      <c r="J7662" s="9" t="str">
        <f t="shared" si="736"/>
        <v/>
      </c>
      <c r="K7662" s="11" t="str">
        <f t="shared" si="737"/>
        <v/>
      </c>
      <c r="L7662" s="11" t="str">
        <f t="shared" si="738"/>
        <v/>
      </c>
      <c r="M7662" s="11" t="str">
        <f>IF(A7662="","",VLOOKUP(E7662,index!$A$1:$B$6,2,0)*K7662*G7662)</f>
        <v/>
      </c>
      <c r="N7662" s="11" t="str">
        <f>IF(A7662="","",-PMT(G7662*VLOOKUP(E7662,index!$A$1:$B$6,2,0),C7662,F7662,0,0))</f>
        <v/>
      </c>
      <c r="O7662" s="11" t="str">
        <f t="shared" si="739"/>
        <v/>
      </c>
      <c r="P7662" s="11" t="str">
        <f t="shared" si="734"/>
        <v/>
      </c>
    </row>
    <row r="7663" spans="1:16" x14ac:dyDescent="0.25">
      <c r="A7663" s="9" t="str">
        <f>IF(A7662="","",IF(B7662&lt;C7662,A7662,IF(A7662=MAX('entry data'!$B$8:$B$507),"",A7662+1)))</f>
        <v/>
      </c>
      <c r="B7663" s="9" t="str">
        <f t="shared" si="735"/>
        <v/>
      </c>
      <c r="C7663" s="9" t="str">
        <f>IF(ISERROR(VLOOKUP(A7663,'entry data'!B:G,6,0)),"",VLOOKUP(A7663,'entry data'!B:G,6,0))</f>
        <v/>
      </c>
      <c r="D7663" s="9" t="str">
        <f>IF(ISERROR(VLOOKUP(A7663,'entry data'!B:C,2,0)),"",VLOOKUP(A7663,'entry data'!B:C,2,0))</f>
        <v/>
      </c>
      <c r="E7663" s="9" t="str">
        <f>IF(ISERROR(VLOOKUP(A7663,'entry data'!B:E,4,0)),"",VLOOKUP(A7663,'entry data'!B:E,4,0))</f>
        <v/>
      </c>
      <c r="F7663" s="11" t="str">
        <f>IF(A7663="","",IF(ISERROR(VLOOKUP(A7663,'entry data'!B:F,5,0)),"",VLOOKUP(A7663,'entry data'!B:F,5,0)))</f>
        <v/>
      </c>
      <c r="G7663" s="12" t="str">
        <f>IF(A7663="","",IF(ISERROR(VLOOKUP(A7663,'entry data'!B:I,8,0)),"",VLOOKUP(A7663,'entry data'!B:I,7,0)))</f>
        <v/>
      </c>
      <c r="H7663" s="13" t="str">
        <f>IF(A7663="","",IF(B7663=1,VLOOKUP(A7663,'entry data'!B:D,3,0),I7662))</f>
        <v/>
      </c>
      <c r="I7663" s="14" t="str">
        <f>IF(A7663="","",IF(E7663="weekly",7,IF(E7663="fortnightly",14,IF(E7663="monthly",DATE(IF(MONTH(H7663)=12,YEAR(H7663)+1,YEAR(H7663)),VLOOKUP(MONTH(H7663),index!$D$2:$G$13,2,0),DAY(H7663)),
IF(E7663="quarterly",DATE(IF(MONTH(H7663)&gt;=10,YEAR(H7663)+1,YEAR(H7663)),VLOOKUP(MONTH(H7663),index!$D$2:$G$13,3,0),DAY(H7663)),
IF(E7663="halfyearly",DATE(IF(MONTH(H7663)&gt;=7,YEAR(H7663)+1,YEAR(H7663)),VLOOKUP(MONTH(H7663),index!$D$2:$G$13,4,0),DAY(H7663)),
DATE(YEAR(H7663)+1,MONTH(H7663),DAY(H7663)))))-H7663))+H7663)</f>
        <v/>
      </c>
      <c r="J7663" s="9" t="str">
        <f t="shared" si="736"/>
        <v/>
      </c>
      <c r="K7663" s="11" t="str">
        <f t="shared" si="737"/>
        <v/>
      </c>
      <c r="L7663" s="11" t="str">
        <f t="shared" si="738"/>
        <v/>
      </c>
      <c r="M7663" s="11" t="str">
        <f>IF(A7663="","",VLOOKUP(E7663,index!$A$1:$B$6,2,0)*K7663*G7663)</f>
        <v/>
      </c>
      <c r="N7663" s="11" t="str">
        <f>IF(A7663="","",-PMT(G7663*VLOOKUP(E7663,index!$A$1:$B$6,2,0),C7663,F7663,0,0))</f>
        <v/>
      </c>
      <c r="O7663" s="11" t="str">
        <f t="shared" si="739"/>
        <v/>
      </c>
      <c r="P7663" s="11" t="str">
        <f t="shared" si="734"/>
        <v/>
      </c>
    </row>
    <row r="7664" spans="1:16" x14ac:dyDescent="0.25">
      <c r="A7664" s="9" t="str">
        <f>IF(A7663="","",IF(B7663&lt;C7663,A7663,IF(A7663=MAX('entry data'!$B$8:$B$507),"",A7663+1)))</f>
        <v/>
      </c>
      <c r="B7664" s="9" t="str">
        <f t="shared" si="735"/>
        <v/>
      </c>
      <c r="C7664" s="9" t="str">
        <f>IF(ISERROR(VLOOKUP(A7664,'entry data'!B:G,6,0)),"",VLOOKUP(A7664,'entry data'!B:G,6,0))</f>
        <v/>
      </c>
      <c r="D7664" s="9" t="str">
        <f>IF(ISERROR(VLOOKUP(A7664,'entry data'!B:C,2,0)),"",VLOOKUP(A7664,'entry data'!B:C,2,0))</f>
        <v/>
      </c>
      <c r="E7664" s="9" t="str">
        <f>IF(ISERROR(VLOOKUP(A7664,'entry data'!B:E,4,0)),"",VLOOKUP(A7664,'entry data'!B:E,4,0))</f>
        <v/>
      </c>
      <c r="F7664" s="11" t="str">
        <f>IF(A7664="","",IF(ISERROR(VLOOKUP(A7664,'entry data'!B:F,5,0)),"",VLOOKUP(A7664,'entry data'!B:F,5,0)))</f>
        <v/>
      </c>
      <c r="G7664" s="12" t="str">
        <f>IF(A7664="","",IF(ISERROR(VLOOKUP(A7664,'entry data'!B:I,8,0)),"",VLOOKUP(A7664,'entry data'!B:I,7,0)))</f>
        <v/>
      </c>
      <c r="H7664" s="13" t="str">
        <f>IF(A7664="","",IF(B7664=1,VLOOKUP(A7664,'entry data'!B:D,3,0),I7663))</f>
        <v/>
      </c>
      <c r="I7664" s="14" t="str">
        <f>IF(A7664="","",IF(E7664="weekly",7,IF(E7664="fortnightly",14,IF(E7664="monthly",DATE(IF(MONTH(H7664)=12,YEAR(H7664)+1,YEAR(H7664)),VLOOKUP(MONTH(H7664),index!$D$2:$G$13,2,0),DAY(H7664)),
IF(E7664="quarterly",DATE(IF(MONTH(H7664)&gt;=10,YEAR(H7664)+1,YEAR(H7664)),VLOOKUP(MONTH(H7664),index!$D$2:$G$13,3,0),DAY(H7664)),
IF(E7664="halfyearly",DATE(IF(MONTH(H7664)&gt;=7,YEAR(H7664)+1,YEAR(H7664)),VLOOKUP(MONTH(H7664),index!$D$2:$G$13,4,0),DAY(H7664)),
DATE(YEAR(H7664)+1,MONTH(H7664),DAY(H7664)))))-H7664))+H7664)</f>
        <v/>
      </c>
      <c r="J7664" s="9" t="str">
        <f t="shared" si="736"/>
        <v/>
      </c>
      <c r="K7664" s="11" t="str">
        <f t="shared" si="737"/>
        <v/>
      </c>
      <c r="L7664" s="11" t="str">
        <f t="shared" si="738"/>
        <v/>
      </c>
      <c r="M7664" s="11" t="str">
        <f>IF(A7664="","",VLOOKUP(E7664,index!$A$1:$B$6,2,0)*K7664*G7664)</f>
        <v/>
      </c>
      <c r="N7664" s="11" t="str">
        <f>IF(A7664="","",-PMT(G7664*VLOOKUP(E7664,index!$A$1:$B$6,2,0),C7664,F7664,0,0))</f>
        <v/>
      </c>
      <c r="O7664" s="11" t="str">
        <f t="shared" si="739"/>
        <v/>
      </c>
      <c r="P7664" s="11" t="str">
        <f t="shared" si="734"/>
        <v/>
      </c>
    </row>
    <row r="7665" spans="1:16" x14ac:dyDescent="0.25">
      <c r="A7665" s="9" t="str">
        <f>IF(A7664="","",IF(B7664&lt;C7664,A7664,IF(A7664=MAX('entry data'!$B$8:$B$507),"",A7664+1)))</f>
        <v/>
      </c>
      <c r="B7665" s="9" t="str">
        <f t="shared" si="735"/>
        <v/>
      </c>
      <c r="C7665" s="9" t="str">
        <f>IF(ISERROR(VLOOKUP(A7665,'entry data'!B:G,6,0)),"",VLOOKUP(A7665,'entry data'!B:G,6,0))</f>
        <v/>
      </c>
      <c r="D7665" s="9" t="str">
        <f>IF(ISERROR(VLOOKUP(A7665,'entry data'!B:C,2,0)),"",VLOOKUP(A7665,'entry data'!B:C,2,0))</f>
        <v/>
      </c>
      <c r="E7665" s="9" t="str">
        <f>IF(ISERROR(VLOOKUP(A7665,'entry data'!B:E,4,0)),"",VLOOKUP(A7665,'entry data'!B:E,4,0))</f>
        <v/>
      </c>
      <c r="F7665" s="11" t="str">
        <f>IF(A7665="","",IF(ISERROR(VLOOKUP(A7665,'entry data'!B:F,5,0)),"",VLOOKUP(A7665,'entry data'!B:F,5,0)))</f>
        <v/>
      </c>
      <c r="G7665" s="12" t="str">
        <f>IF(A7665="","",IF(ISERROR(VLOOKUP(A7665,'entry data'!B:I,8,0)),"",VLOOKUP(A7665,'entry data'!B:I,7,0)))</f>
        <v/>
      </c>
      <c r="H7665" s="13" t="str">
        <f>IF(A7665="","",IF(B7665=1,VLOOKUP(A7665,'entry data'!B:D,3,0),I7664))</f>
        <v/>
      </c>
      <c r="I7665" s="14" t="str">
        <f>IF(A7665="","",IF(E7665="weekly",7,IF(E7665="fortnightly",14,IF(E7665="monthly",DATE(IF(MONTH(H7665)=12,YEAR(H7665)+1,YEAR(H7665)),VLOOKUP(MONTH(H7665),index!$D$2:$G$13,2,0),DAY(H7665)),
IF(E7665="quarterly",DATE(IF(MONTH(H7665)&gt;=10,YEAR(H7665)+1,YEAR(H7665)),VLOOKUP(MONTH(H7665),index!$D$2:$G$13,3,0),DAY(H7665)),
IF(E7665="halfyearly",DATE(IF(MONTH(H7665)&gt;=7,YEAR(H7665)+1,YEAR(H7665)),VLOOKUP(MONTH(H7665),index!$D$2:$G$13,4,0),DAY(H7665)),
DATE(YEAR(H7665)+1,MONTH(H7665),DAY(H7665)))))-H7665))+H7665)</f>
        <v/>
      </c>
      <c r="J7665" s="9" t="str">
        <f t="shared" si="736"/>
        <v/>
      </c>
      <c r="K7665" s="11" t="str">
        <f t="shared" si="737"/>
        <v/>
      </c>
      <c r="L7665" s="11" t="str">
        <f t="shared" si="738"/>
        <v/>
      </c>
      <c r="M7665" s="11" t="str">
        <f>IF(A7665="","",VLOOKUP(E7665,index!$A$1:$B$6,2,0)*K7665*G7665)</f>
        <v/>
      </c>
      <c r="N7665" s="11" t="str">
        <f>IF(A7665="","",-PMT(G7665*VLOOKUP(E7665,index!$A$1:$B$6,2,0),C7665,F7665,0,0))</f>
        <v/>
      </c>
      <c r="O7665" s="11" t="str">
        <f t="shared" si="739"/>
        <v/>
      </c>
      <c r="P7665" s="11" t="str">
        <f t="shared" si="734"/>
        <v/>
      </c>
    </row>
    <row r="7666" spans="1:16" x14ac:dyDescent="0.25">
      <c r="A7666" s="9" t="str">
        <f>IF(A7665="","",IF(B7665&lt;C7665,A7665,IF(A7665=MAX('entry data'!$B$8:$B$507),"",A7665+1)))</f>
        <v/>
      </c>
      <c r="B7666" s="9" t="str">
        <f t="shared" si="735"/>
        <v/>
      </c>
      <c r="C7666" s="9" t="str">
        <f>IF(ISERROR(VLOOKUP(A7666,'entry data'!B:G,6,0)),"",VLOOKUP(A7666,'entry data'!B:G,6,0))</f>
        <v/>
      </c>
      <c r="D7666" s="9" t="str">
        <f>IF(ISERROR(VLOOKUP(A7666,'entry data'!B:C,2,0)),"",VLOOKUP(A7666,'entry data'!B:C,2,0))</f>
        <v/>
      </c>
      <c r="E7666" s="9" t="str">
        <f>IF(ISERROR(VLOOKUP(A7666,'entry data'!B:E,4,0)),"",VLOOKUP(A7666,'entry data'!B:E,4,0))</f>
        <v/>
      </c>
      <c r="F7666" s="11" t="str">
        <f>IF(A7666="","",IF(ISERROR(VLOOKUP(A7666,'entry data'!B:F,5,0)),"",VLOOKUP(A7666,'entry data'!B:F,5,0)))</f>
        <v/>
      </c>
      <c r="G7666" s="12" t="str">
        <f>IF(A7666="","",IF(ISERROR(VLOOKUP(A7666,'entry data'!B:I,8,0)),"",VLOOKUP(A7666,'entry data'!B:I,7,0)))</f>
        <v/>
      </c>
      <c r="H7666" s="13" t="str">
        <f>IF(A7666="","",IF(B7666=1,VLOOKUP(A7666,'entry data'!B:D,3,0),I7665))</f>
        <v/>
      </c>
      <c r="I7666" s="14" t="str">
        <f>IF(A7666="","",IF(E7666="weekly",7,IF(E7666="fortnightly",14,IF(E7666="monthly",DATE(IF(MONTH(H7666)=12,YEAR(H7666)+1,YEAR(H7666)),VLOOKUP(MONTH(H7666),index!$D$2:$G$13,2,0),DAY(H7666)),
IF(E7666="quarterly",DATE(IF(MONTH(H7666)&gt;=10,YEAR(H7666)+1,YEAR(H7666)),VLOOKUP(MONTH(H7666),index!$D$2:$G$13,3,0),DAY(H7666)),
IF(E7666="halfyearly",DATE(IF(MONTH(H7666)&gt;=7,YEAR(H7666)+1,YEAR(H7666)),VLOOKUP(MONTH(H7666),index!$D$2:$G$13,4,0),DAY(H7666)),
DATE(YEAR(H7666)+1,MONTH(H7666),DAY(H7666)))))-H7666))+H7666)</f>
        <v/>
      </c>
      <c r="J7666" s="9" t="str">
        <f t="shared" si="736"/>
        <v/>
      </c>
      <c r="K7666" s="11" t="str">
        <f t="shared" si="737"/>
        <v/>
      </c>
      <c r="L7666" s="11" t="str">
        <f t="shared" si="738"/>
        <v/>
      </c>
      <c r="M7666" s="11" t="str">
        <f>IF(A7666="","",VLOOKUP(E7666,index!$A$1:$B$6,2,0)*K7666*G7666)</f>
        <v/>
      </c>
      <c r="N7666" s="11" t="str">
        <f>IF(A7666="","",-PMT(G7666*VLOOKUP(E7666,index!$A$1:$B$6,2,0),C7666,F7666,0,0))</f>
        <v/>
      </c>
      <c r="O7666" s="11" t="str">
        <f t="shared" si="739"/>
        <v/>
      </c>
      <c r="P7666" s="11" t="str">
        <f t="shared" si="734"/>
        <v/>
      </c>
    </row>
    <row r="7667" spans="1:16" x14ac:dyDescent="0.25">
      <c r="A7667" s="9" t="str">
        <f>IF(A7666="","",IF(B7666&lt;C7666,A7666,IF(A7666=MAX('entry data'!$B$8:$B$507),"",A7666+1)))</f>
        <v/>
      </c>
      <c r="B7667" s="9" t="str">
        <f t="shared" si="735"/>
        <v/>
      </c>
      <c r="C7667" s="9" t="str">
        <f>IF(ISERROR(VLOOKUP(A7667,'entry data'!B:G,6,0)),"",VLOOKUP(A7667,'entry data'!B:G,6,0))</f>
        <v/>
      </c>
      <c r="D7667" s="9" t="str">
        <f>IF(ISERROR(VLOOKUP(A7667,'entry data'!B:C,2,0)),"",VLOOKUP(A7667,'entry data'!B:C,2,0))</f>
        <v/>
      </c>
      <c r="E7667" s="9" t="str">
        <f>IF(ISERROR(VLOOKUP(A7667,'entry data'!B:E,4,0)),"",VLOOKUP(A7667,'entry data'!B:E,4,0))</f>
        <v/>
      </c>
      <c r="F7667" s="11" t="str">
        <f>IF(A7667="","",IF(ISERROR(VLOOKUP(A7667,'entry data'!B:F,5,0)),"",VLOOKUP(A7667,'entry data'!B:F,5,0)))</f>
        <v/>
      </c>
      <c r="G7667" s="12" t="str">
        <f>IF(A7667="","",IF(ISERROR(VLOOKUP(A7667,'entry data'!B:I,8,0)),"",VLOOKUP(A7667,'entry data'!B:I,7,0)))</f>
        <v/>
      </c>
      <c r="H7667" s="13" t="str">
        <f>IF(A7667="","",IF(B7667=1,VLOOKUP(A7667,'entry data'!B:D,3,0),I7666))</f>
        <v/>
      </c>
      <c r="I7667" s="14" t="str">
        <f>IF(A7667="","",IF(E7667="weekly",7,IF(E7667="fortnightly",14,IF(E7667="monthly",DATE(IF(MONTH(H7667)=12,YEAR(H7667)+1,YEAR(H7667)),VLOOKUP(MONTH(H7667),index!$D$2:$G$13,2,0),DAY(H7667)),
IF(E7667="quarterly",DATE(IF(MONTH(H7667)&gt;=10,YEAR(H7667)+1,YEAR(H7667)),VLOOKUP(MONTH(H7667),index!$D$2:$G$13,3,0),DAY(H7667)),
IF(E7667="halfyearly",DATE(IF(MONTH(H7667)&gt;=7,YEAR(H7667)+1,YEAR(H7667)),VLOOKUP(MONTH(H7667),index!$D$2:$G$13,4,0),DAY(H7667)),
DATE(YEAR(H7667)+1,MONTH(H7667),DAY(H7667)))))-H7667))+H7667)</f>
        <v/>
      </c>
      <c r="J7667" s="9" t="str">
        <f t="shared" si="736"/>
        <v/>
      </c>
      <c r="K7667" s="11" t="str">
        <f t="shared" si="737"/>
        <v/>
      </c>
      <c r="L7667" s="11" t="str">
        <f t="shared" si="738"/>
        <v/>
      </c>
      <c r="M7667" s="11" t="str">
        <f>IF(A7667="","",VLOOKUP(E7667,index!$A$1:$B$6,2,0)*K7667*G7667)</f>
        <v/>
      </c>
      <c r="N7667" s="11" t="str">
        <f>IF(A7667="","",-PMT(G7667*VLOOKUP(E7667,index!$A$1:$B$6,2,0),C7667,F7667,0,0))</f>
        <v/>
      </c>
      <c r="O7667" s="11" t="str">
        <f t="shared" si="739"/>
        <v/>
      </c>
      <c r="P7667" s="11" t="str">
        <f t="shared" si="734"/>
        <v/>
      </c>
    </row>
    <row r="7668" spans="1:16" x14ac:dyDescent="0.25">
      <c r="A7668" s="9" t="str">
        <f>IF(A7667="","",IF(B7667&lt;C7667,A7667,IF(A7667=MAX('entry data'!$B$8:$B$507),"",A7667+1)))</f>
        <v/>
      </c>
      <c r="B7668" s="9" t="str">
        <f t="shared" si="735"/>
        <v/>
      </c>
      <c r="C7668" s="9" t="str">
        <f>IF(ISERROR(VLOOKUP(A7668,'entry data'!B:G,6,0)),"",VLOOKUP(A7668,'entry data'!B:G,6,0))</f>
        <v/>
      </c>
      <c r="D7668" s="9" t="str">
        <f>IF(ISERROR(VLOOKUP(A7668,'entry data'!B:C,2,0)),"",VLOOKUP(A7668,'entry data'!B:C,2,0))</f>
        <v/>
      </c>
      <c r="E7668" s="9" t="str">
        <f>IF(ISERROR(VLOOKUP(A7668,'entry data'!B:E,4,0)),"",VLOOKUP(A7668,'entry data'!B:E,4,0))</f>
        <v/>
      </c>
      <c r="F7668" s="11" t="str">
        <f>IF(A7668="","",IF(ISERROR(VLOOKUP(A7668,'entry data'!B:F,5,0)),"",VLOOKUP(A7668,'entry data'!B:F,5,0)))</f>
        <v/>
      </c>
      <c r="G7668" s="12" t="str">
        <f>IF(A7668="","",IF(ISERROR(VLOOKUP(A7668,'entry data'!B:I,8,0)),"",VLOOKUP(A7668,'entry data'!B:I,7,0)))</f>
        <v/>
      </c>
      <c r="H7668" s="13" t="str">
        <f>IF(A7668="","",IF(B7668=1,VLOOKUP(A7668,'entry data'!B:D,3,0),I7667))</f>
        <v/>
      </c>
      <c r="I7668" s="14" t="str">
        <f>IF(A7668="","",IF(E7668="weekly",7,IF(E7668="fortnightly",14,IF(E7668="monthly",DATE(IF(MONTH(H7668)=12,YEAR(H7668)+1,YEAR(H7668)),VLOOKUP(MONTH(H7668),index!$D$2:$G$13,2,0),DAY(H7668)),
IF(E7668="quarterly",DATE(IF(MONTH(H7668)&gt;=10,YEAR(H7668)+1,YEAR(H7668)),VLOOKUP(MONTH(H7668),index!$D$2:$G$13,3,0),DAY(H7668)),
IF(E7668="halfyearly",DATE(IF(MONTH(H7668)&gt;=7,YEAR(H7668)+1,YEAR(H7668)),VLOOKUP(MONTH(H7668),index!$D$2:$G$13,4,0),DAY(H7668)),
DATE(YEAR(H7668)+1,MONTH(H7668),DAY(H7668)))))-H7668))+H7668)</f>
        <v/>
      </c>
      <c r="J7668" s="9" t="str">
        <f t="shared" si="736"/>
        <v/>
      </c>
      <c r="K7668" s="11" t="str">
        <f t="shared" si="737"/>
        <v/>
      </c>
      <c r="L7668" s="11" t="str">
        <f t="shared" si="738"/>
        <v/>
      </c>
      <c r="M7668" s="11" t="str">
        <f>IF(A7668="","",VLOOKUP(E7668,index!$A$1:$B$6,2,0)*K7668*G7668)</f>
        <v/>
      </c>
      <c r="N7668" s="11" t="str">
        <f>IF(A7668="","",-PMT(G7668*VLOOKUP(E7668,index!$A$1:$B$6,2,0),C7668,F7668,0,0))</f>
        <v/>
      </c>
      <c r="O7668" s="11" t="str">
        <f t="shared" si="739"/>
        <v/>
      </c>
      <c r="P7668" s="11" t="str">
        <f t="shared" si="734"/>
        <v/>
      </c>
    </row>
    <row r="7669" spans="1:16" x14ac:dyDescent="0.25">
      <c r="A7669" s="9" t="str">
        <f>IF(A7668="","",IF(B7668&lt;C7668,A7668,IF(A7668=MAX('entry data'!$B$8:$B$507),"",A7668+1)))</f>
        <v/>
      </c>
      <c r="B7669" s="9" t="str">
        <f t="shared" si="735"/>
        <v/>
      </c>
      <c r="C7669" s="9" t="str">
        <f>IF(ISERROR(VLOOKUP(A7669,'entry data'!B:G,6,0)),"",VLOOKUP(A7669,'entry data'!B:G,6,0))</f>
        <v/>
      </c>
      <c r="D7669" s="9" t="str">
        <f>IF(ISERROR(VLOOKUP(A7669,'entry data'!B:C,2,0)),"",VLOOKUP(A7669,'entry data'!B:C,2,0))</f>
        <v/>
      </c>
      <c r="E7669" s="9" t="str">
        <f>IF(ISERROR(VLOOKUP(A7669,'entry data'!B:E,4,0)),"",VLOOKUP(A7669,'entry data'!B:E,4,0))</f>
        <v/>
      </c>
      <c r="F7669" s="11" t="str">
        <f>IF(A7669="","",IF(ISERROR(VLOOKUP(A7669,'entry data'!B:F,5,0)),"",VLOOKUP(A7669,'entry data'!B:F,5,0)))</f>
        <v/>
      </c>
      <c r="G7669" s="12" t="str">
        <f>IF(A7669="","",IF(ISERROR(VLOOKUP(A7669,'entry data'!B:I,8,0)),"",VLOOKUP(A7669,'entry data'!B:I,7,0)))</f>
        <v/>
      </c>
      <c r="H7669" s="13" t="str">
        <f>IF(A7669="","",IF(B7669=1,VLOOKUP(A7669,'entry data'!B:D,3,0),I7668))</f>
        <v/>
      </c>
      <c r="I7669" s="14" t="str">
        <f>IF(A7669="","",IF(E7669="weekly",7,IF(E7669="fortnightly",14,IF(E7669="monthly",DATE(IF(MONTH(H7669)=12,YEAR(H7669)+1,YEAR(H7669)),VLOOKUP(MONTH(H7669),index!$D$2:$G$13,2,0),DAY(H7669)),
IF(E7669="quarterly",DATE(IF(MONTH(H7669)&gt;=10,YEAR(H7669)+1,YEAR(H7669)),VLOOKUP(MONTH(H7669),index!$D$2:$G$13,3,0),DAY(H7669)),
IF(E7669="halfyearly",DATE(IF(MONTH(H7669)&gt;=7,YEAR(H7669)+1,YEAR(H7669)),VLOOKUP(MONTH(H7669),index!$D$2:$G$13,4,0),DAY(H7669)),
DATE(YEAR(H7669)+1,MONTH(H7669),DAY(H7669)))))-H7669))+H7669)</f>
        <v/>
      </c>
      <c r="J7669" s="9" t="str">
        <f t="shared" si="736"/>
        <v/>
      </c>
      <c r="K7669" s="11" t="str">
        <f t="shared" si="737"/>
        <v/>
      </c>
      <c r="L7669" s="11" t="str">
        <f t="shared" si="738"/>
        <v/>
      </c>
      <c r="M7669" s="11" t="str">
        <f>IF(A7669="","",VLOOKUP(E7669,index!$A$1:$B$6,2,0)*K7669*G7669)</f>
        <v/>
      </c>
      <c r="N7669" s="11" t="str">
        <f>IF(A7669="","",-PMT(G7669*VLOOKUP(E7669,index!$A$1:$B$6,2,0),C7669,F7669,0,0))</f>
        <v/>
      </c>
      <c r="O7669" s="11" t="str">
        <f t="shared" si="739"/>
        <v/>
      </c>
      <c r="P7669" s="11" t="str">
        <f t="shared" si="734"/>
        <v/>
      </c>
    </row>
    <row r="7670" spans="1:16" x14ac:dyDescent="0.25">
      <c r="A7670" s="9" t="str">
        <f>IF(A7669="","",IF(B7669&lt;C7669,A7669,IF(A7669=MAX('entry data'!$B$8:$B$507),"",A7669+1)))</f>
        <v/>
      </c>
      <c r="B7670" s="9" t="str">
        <f t="shared" si="735"/>
        <v/>
      </c>
      <c r="C7670" s="9" t="str">
        <f>IF(ISERROR(VLOOKUP(A7670,'entry data'!B:G,6,0)),"",VLOOKUP(A7670,'entry data'!B:G,6,0))</f>
        <v/>
      </c>
      <c r="D7670" s="9" t="str">
        <f>IF(ISERROR(VLOOKUP(A7670,'entry data'!B:C,2,0)),"",VLOOKUP(A7670,'entry data'!B:C,2,0))</f>
        <v/>
      </c>
      <c r="E7670" s="9" t="str">
        <f>IF(ISERROR(VLOOKUP(A7670,'entry data'!B:E,4,0)),"",VLOOKUP(A7670,'entry data'!B:E,4,0))</f>
        <v/>
      </c>
      <c r="F7670" s="11" t="str">
        <f>IF(A7670="","",IF(ISERROR(VLOOKUP(A7670,'entry data'!B:F,5,0)),"",VLOOKUP(A7670,'entry data'!B:F,5,0)))</f>
        <v/>
      </c>
      <c r="G7670" s="12" t="str">
        <f>IF(A7670="","",IF(ISERROR(VLOOKUP(A7670,'entry data'!B:I,8,0)),"",VLOOKUP(A7670,'entry data'!B:I,7,0)))</f>
        <v/>
      </c>
      <c r="H7670" s="13" t="str">
        <f>IF(A7670="","",IF(B7670=1,VLOOKUP(A7670,'entry data'!B:D,3,0),I7669))</f>
        <v/>
      </c>
      <c r="I7670" s="14" t="str">
        <f>IF(A7670="","",IF(E7670="weekly",7,IF(E7670="fortnightly",14,IF(E7670="monthly",DATE(IF(MONTH(H7670)=12,YEAR(H7670)+1,YEAR(H7670)),VLOOKUP(MONTH(H7670),index!$D$2:$G$13,2,0),DAY(H7670)),
IF(E7670="quarterly",DATE(IF(MONTH(H7670)&gt;=10,YEAR(H7670)+1,YEAR(H7670)),VLOOKUP(MONTH(H7670),index!$D$2:$G$13,3,0),DAY(H7670)),
IF(E7670="halfyearly",DATE(IF(MONTH(H7670)&gt;=7,YEAR(H7670)+1,YEAR(H7670)),VLOOKUP(MONTH(H7670),index!$D$2:$G$13,4,0),DAY(H7670)),
DATE(YEAR(H7670)+1,MONTH(H7670),DAY(H7670)))))-H7670))+H7670)</f>
        <v/>
      </c>
      <c r="J7670" s="9" t="str">
        <f t="shared" si="736"/>
        <v/>
      </c>
      <c r="K7670" s="11" t="str">
        <f t="shared" si="737"/>
        <v/>
      </c>
      <c r="L7670" s="11" t="str">
        <f t="shared" si="738"/>
        <v/>
      </c>
      <c r="M7670" s="11" t="str">
        <f>IF(A7670="","",VLOOKUP(E7670,index!$A$1:$B$6,2,0)*K7670*G7670)</f>
        <v/>
      </c>
      <c r="N7670" s="11" t="str">
        <f>IF(A7670="","",-PMT(G7670*VLOOKUP(E7670,index!$A$1:$B$6,2,0),C7670,F7670,0,0))</f>
        <v/>
      </c>
      <c r="O7670" s="11" t="str">
        <f t="shared" si="739"/>
        <v/>
      </c>
      <c r="P7670" s="11" t="str">
        <f t="shared" si="734"/>
        <v/>
      </c>
    </row>
    <row r="7671" spans="1:16" x14ac:dyDescent="0.25">
      <c r="A7671" s="9" t="str">
        <f>IF(A7670="","",IF(B7670&lt;C7670,A7670,IF(A7670=MAX('entry data'!$B$8:$B$507),"",A7670+1)))</f>
        <v/>
      </c>
      <c r="B7671" s="9" t="str">
        <f t="shared" si="735"/>
        <v/>
      </c>
      <c r="C7671" s="9" t="str">
        <f>IF(ISERROR(VLOOKUP(A7671,'entry data'!B:G,6,0)),"",VLOOKUP(A7671,'entry data'!B:G,6,0))</f>
        <v/>
      </c>
      <c r="D7671" s="9" t="str">
        <f>IF(ISERROR(VLOOKUP(A7671,'entry data'!B:C,2,0)),"",VLOOKUP(A7671,'entry data'!B:C,2,0))</f>
        <v/>
      </c>
      <c r="E7671" s="9" t="str">
        <f>IF(ISERROR(VLOOKUP(A7671,'entry data'!B:E,4,0)),"",VLOOKUP(A7671,'entry data'!B:E,4,0))</f>
        <v/>
      </c>
      <c r="F7671" s="11" t="str">
        <f>IF(A7671="","",IF(ISERROR(VLOOKUP(A7671,'entry data'!B:F,5,0)),"",VLOOKUP(A7671,'entry data'!B:F,5,0)))</f>
        <v/>
      </c>
      <c r="G7671" s="12" t="str">
        <f>IF(A7671="","",IF(ISERROR(VLOOKUP(A7671,'entry data'!B:I,8,0)),"",VLOOKUP(A7671,'entry data'!B:I,7,0)))</f>
        <v/>
      </c>
      <c r="H7671" s="13" t="str">
        <f>IF(A7671="","",IF(B7671=1,VLOOKUP(A7671,'entry data'!B:D,3,0),I7670))</f>
        <v/>
      </c>
      <c r="I7671" s="14" t="str">
        <f>IF(A7671="","",IF(E7671="weekly",7,IF(E7671="fortnightly",14,IF(E7671="monthly",DATE(IF(MONTH(H7671)=12,YEAR(H7671)+1,YEAR(H7671)),VLOOKUP(MONTH(H7671),index!$D$2:$G$13,2,0),DAY(H7671)),
IF(E7671="quarterly",DATE(IF(MONTH(H7671)&gt;=10,YEAR(H7671)+1,YEAR(H7671)),VLOOKUP(MONTH(H7671),index!$D$2:$G$13,3,0),DAY(H7671)),
IF(E7671="halfyearly",DATE(IF(MONTH(H7671)&gt;=7,YEAR(H7671)+1,YEAR(H7671)),VLOOKUP(MONTH(H7671),index!$D$2:$G$13,4,0),DAY(H7671)),
DATE(YEAR(H7671)+1,MONTH(H7671),DAY(H7671)))))-H7671))+H7671)</f>
        <v/>
      </c>
      <c r="J7671" s="9" t="str">
        <f t="shared" si="736"/>
        <v/>
      </c>
      <c r="K7671" s="11" t="str">
        <f t="shared" si="737"/>
        <v/>
      </c>
      <c r="L7671" s="11" t="str">
        <f t="shared" si="738"/>
        <v/>
      </c>
      <c r="M7671" s="11" t="str">
        <f>IF(A7671="","",VLOOKUP(E7671,index!$A$1:$B$6,2,0)*K7671*G7671)</f>
        <v/>
      </c>
      <c r="N7671" s="11" t="str">
        <f>IF(A7671="","",-PMT(G7671*VLOOKUP(E7671,index!$A$1:$B$6,2,0),C7671,F7671,0,0))</f>
        <v/>
      </c>
      <c r="O7671" s="11" t="str">
        <f t="shared" si="739"/>
        <v/>
      </c>
      <c r="P7671" s="11" t="str">
        <f t="shared" si="734"/>
        <v/>
      </c>
    </row>
    <row r="7672" spans="1:16" x14ac:dyDescent="0.25">
      <c r="A7672" s="9" t="str">
        <f>IF(A7671="","",IF(B7671&lt;C7671,A7671,IF(A7671=MAX('entry data'!$B$8:$B$507),"",A7671+1)))</f>
        <v/>
      </c>
      <c r="B7672" s="9" t="str">
        <f t="shared" si="735"/>
        <v/>
      </c>
      <c r="C7672" s="9" t="str">
        <f>IF(ISERROR(VLOOKUP(A7672,'entry data'!B:G,6,0)),"",VLOOKUP(A7672,'entry data'!B:G,6,0))</f>
        <v/>
      </c>
      <c r="D7672" s="9" t="str">
        <f>IF(ISERROR(VLOOKUP(A7672,'entry data'!B:C,2,0)),"",VLOOKUP(A7672,'entry data'!B:C,2,0))</f>
        <v/>
      </c>
      <c r="E7672" s="9" t="str">
        <f>IF(ISERROR(VLOOKUP(A7672,'entry data'!B:E,4,0)),"",VLOOKUP(A7672,'entry data'!B:E,4,0))</f>
        <v/>
      </c>
      <c r="F7672" s="11" t="str">
        <f>IF(A7672="","",IF(ISERROR(VLOOKUP(A7672,'entry data'!B:F,5,0)),"",VLOOKUP(A7672,'entry data'!B:F,5,0)))</f>
        <v/>
      </c>
      <c r="G7672" s="12" t="str">
        <f>IF(A7672="","",IF(ISERROR(VLOOKUP(A7672,'entry data'!B:I,8,0)),"",VLOOKUP(A7672,'entry data'!B:I,7,0)))</f>
        <v/>
      </c>
      <c r="H7672" s="13" t="str">
        <f>IF(A7672="","",IF(B7672=1,VLOOKUP(A7672,'entry data'!B:D,3,0),I7671))</f>
        <v/>
      </c>
      <c r="I7672" s="14" t="str">
        <f>IF(A7672="","",IF(E7672="weekly",7,IF(E7672="fortnightly",14,IF(E7672="monthly",DATE(IF(MONTH(H7672)=12,YEAR(H7672)+1,YEAR(H7672)),VLOOKUP(MONTH(H7672),index!$D$2:$G$13,2,0),DAY(H7672)),
IF(E7672="quarterly",DATE(IF(MONTH(H7672)&gt;=10,YEAR(H7672)+1,YEAR(H7672)),VLOOKUP(MONTH(H7672),index!$D$2:$G$13,3,0),DAY(H7672)),
IF(E7672="halfyearly",DATE(IF(MONTH(H7672)&gt;=7,YEAR(H7672)+1,YEAR(H7672)),VLOOKUP(MONTH(H7672),index!$D$2:$G$13,4,0),DAY(H7672)),
DATE(YEAR(H7672)+1,MONTH(H7672),DAY(H7672)))))-H7672))+H7672)</f>
        <v/>
      </c>
      <c r="J7672" s="9" t="str">
        <f t="shared" si="736"/>
        <v/>
      </c>
      <c r="K7672" s="11" t="str">
        <f t="shared" si="737"/>
        <v/>
      </c>
      <c r="L7672" s="11" t="str">
        <f t="shared" si="738"/>
        <v/>
      </c>
      <c r="M7672" s="11" t="str">
        <f>IF(A7672="","",VLOOKUP(E7672,index!$A$1:$B$6,2,0)*K7672*G7672)</f>
        <v/>
      </c>
      <c r="N7672" s="11" t="str">
        <f>IF(A7672="","",-PMT(G7672*VLOOKUP(E7672,index!$A$1:$B$6,2,0),C7672,F7672,0,0))</f>
        <v/>
      </c>
      <c r="O7672" s="11" t="str">
        <f t="shared" si="739"/>
        <v/>
      </c>
      <c r="P7672" s="11" t="str">
        <f t="shared" si="734"/>
        <v/>
      </c>
    </row>
    <row r="7673" spans="1:16" x14ac:dyDescent="0.25">
      <c r="A7673" s="9" t="str">
        <f>IF(A7672="","",IF(B7672&lt;C7672,A7672,IF(A7672=MAX('entry data'!$B$8:$B$507),"",A7672+1)))</f>
        <v/>
      </c>
      <c r="B7673" s="9" t="str">
        <f t="shared" si="735"/>
        <v/>
      </c>
      <c r="C7673" s="9" t="str">
        <f>IF(ISERROR(VLOOKUP(A7673,'entry data'!B:G,6,0)),"",VLOOKUP(A7673,'entry data'!B:G,6,0))</f>
        <v/>
      </c>
      <c r="D7673" s="9" t="str">
        <f>IF(ISERROR(VLOOKUP(A7673,'entry data'!B:C,2,0)),"",VLOOKUP(A7673,'entry data'!B:C,2,0))</f>
        <v/>
      </c>
      <c r="E7673" s="9" t="str">
        <f>IF(ISERROR(VLOOKUP(A7673,'entry data'!B:E,4,0)),"",VLOOKUP(A7673,'entry data'!B:E,4,0))</f>
        <v/>
      </c>
      <c r="F7673" s="11" t="str">
        <f>IF(A7673="","",IF(ISERROR(VLOOKUP(A7673,'entry data'!B:F,5,0)),"",VLOOKUP(A7673,'entry data'!B:F,5,0)))</f>
        <v/>
      </c>
      <c r="G7673" s="12" t="str">
        <f>IF(A7673="","",IF(ISERROR(VLOOKUP(A7673,'entry data'!B:I,8,0)),"",VLOOKUP(A7673,'entry data'!B:I,7,0)))</f>
        <v/>
      </c>
      <c r="H7673" s="13" t="str">
        <f>IF(A7673="","",IF(B7673=1,VLOOKUP(A7673,'entry data'!B:D,3,0),I7672))</f>
        <v/>
      </c>
      <c r="I7673" s="14" t="str">
        <f>IF(A7673="","",IF(E7673="weekly",7,IF(E7673="fortnightly",14,IF(E7673="monthly",DATE(IF(MONTH(H7673)=12,YEAR(H7673)+1,YEAR(H7673)),VLOOKUP(MONTH(H7673),index!$D$2:$G$13,2,0),DAY(H7673)),
IF(E7673="quarterly",DATE(IF(MONTH(H7673)&gt;=10,YEAR(H7673)+1,YEAR(H7673)),VLOOKUP(MONTH(H7673),index!$D$2:$G$13,3,0),DAY(H7673)),
IF(E7673="halfyearly",DATE(IF(MONTH(H7673)&gt;=7,YEAR(H7673)+1,YEAR(H7673)),VLOOKUP(MONTH(H7673),index!$D$2:$G$13,4,0),DAY(H7673)),
DATE(YEAR(H7673)+1,MONTH(H7673),DAY(H7673)))))-H7673))+H7673)</f>
        <v/>
      </c>
      <c r="J7673" s="9" t="str">
        <f t="shared" si="736"/>
        <v/>
      </c>
      <c r="K7673" s="11" t="str">
        <f t="shared" si="737"/>
        <v/>
      </c>
      <c r="L7673" s="11" t="str">
        <f t="shared" si="738"/>
        <v/>
      </c>
      <c r="M7673" s="11" t="str">
        <f>IF(A7673="","",VLOOKUP(E7673,index!$A$1:$B$6,2,0)*K7673*G7673)</f>
        <v/>
      </c>
      <c r="N7673" s="11" t="str">
        <f>IF(A7673="","",-PMT(G7673*VLOOKUP(E7673,index!$A$1:$B$6,2,0),C7673,F7673,0,0))</f>
        <v/>
      </c>
      <c r="O7673" s="11" t="str">
        <f t="shared" si="739"/>
        <v/>
      </c>
      <c r="P7673" s="11" t="str">
        <f t="shared" si="734"/>
        <v/>
      </c>
    </row>
    <row r="7674" spans="1:16" x14ac:dyDescent="0.25">
      <c r="A7674" s="9" t="str">
        <f>IF(A7673="","",IF(B7673&lt;C7673,A7673,IF(A7673=MAX('entry data'!$B$8:$B$507),"",A7673+1)))</f>
        <v/>
      </c>
      <c r="B7674" s="9" t="str">
        <f t="shared" si="735"/>
        <v/>
      </c>
      <c r="C7674" s="9" t="str">
        <f>IF(ISERROR(VLOOKUP(A7674,'entry data'!B:G,6,0)),"",VLOOKUP(A7674,'entry data'!B:G,6,0))</f>
        <v/>
      </c>
      <c r="D7674" s="9" t="str">
        <f>IF(ISERROR(VLOOKUP(A7674,'entry data'!B:C,2,0)),"",VLOOKUP(A7674,'entry data'!B:C,2,0))</f>
        <v/>
      </c>
      <c r="E7674" s="9" t="str">
        <f>IF(ISERROR(VLOOKUP(A7674,'entry data'!B:E,4,0)),"",VLOOKUP(A7674,'entry data'!B:E,4,0))</f>
        <v/>
      </c>
      <c r="F7674" s="11" t="str">
        <f>IF(A7674="","",IF(ISERROR(VLOOKUP(A7674,'entry data'!B:F,5,0)),"",VLOOKUP(A7674,'entry data'!B:F,5,0)))</f>
        <v/>
      </c>
      <c r="G7674" s="12" t="str">
        <f>IF(A7674="","",IF(ISERROR(VLOOKUP(A7674,'entry data'!B:I,8,0)),"",VLOOKUP(A7674,'entry data'!B:I,7,0)))</f>
        <v/>
      </c>
      <c r="H7674" s="13" t="str">
        <f>IF(A7674="","",IF(B7674=1,VLOOKUP(A7674,'entry data'!B:D,3,0),I7673))</f>
        <v/>
      </c>
      <c r="I7674" s="14" t="str">
        <f>IF(A7674="","",IF(E7674="weekly",7,IF(E7674="fortnightly",14,IF(E7674="monthly",DATE(IF(MONTH(H7674)=12,YEAR(H7674)+1,YEAR(H7674)),VLOOKUP(MONTH(H7674),index!$D$2:$G$13,2,0),DAY(H7674)),
IF(E7674="quarterly",DATE(IF(MONTH(H7674)&gt;=10,YEAR(H7674)+1,YEAR(H7674)),VLOOKUP(MONTH(H7674),index!$D$2:$G$13,3,0),DAY(H7674)),
IF(E7674="halfyearly",DATE(IF(MONTH(H7674)&gt;=7,YEAR(H7674)+1,YEAR(H7674)),VLOOKUP(MONTH(H7674),index!$D$2:$G$13,4,0),DAY(H7674)),
DATE(YEAR(H7674)+1,MONTH(H7674),DAY(H7674)))))-H7674))+H7674)</f>
        <v/>
      </c>
      <c r="J7674" s="9" t="str">
        <f t="shared" si="736"/>
        <v/>
      </c>
      <c r="K7674" s="11" t="str">
        <f t="shared" si="737"/>
        <v/>
      </c>
      <c r="L7674" s="11" t="str">
        <f t="shared" si="738"/>
        <v/>
      </c>
      <c r="M7674" s="11" t="str">
        <f>IF(A7674="","",VLOOKUP(E7674,index!$A$1:$B$6,2,0)*K7674*G7674)</f>
        <v/>
      </c>
      <c r="N7674" s="11" t="str">
        <f>IF(A7674="","",-PMT(G7674*VLOOKUP(E7674,index!$A$1:$B$6,2,0),C7674,F7674,0,0))</f>
        <v/>
      </c>
      <c r="O7674" s="11" t="str">
        <f t="shared" si="739"/>
        <v/>
      </c>
      <c r="P7674" s="11" t="str">
        <f t="shared" si="734"/>
        <v/>
      </c>
    </row>
    <row r="7675" spans="1:16" x14ac:dyDescent="0.25">
      <c r="A7675" s="9" t="str">
        <f>IF(A7674="","",IF(B7674&lt;C7674,A7674,IF(A7674=MAX('entry data'!$B$8:$B$507),"",A7674+1)))</f>
        <v/>
      </c>
      <c r="B7675" s="9" t="str">
        <f t="shared" si="735"/>
        <v/>
      </c>
      <c r="C7675" s="9" t="str">
        <f>IF(ISERROR(VLOOKUP(A7675,'entry data'!B:G,6,0)),"",VLOOKUP(A7675,'entry data'!B:G,6,0))</f>
        <v/>
      </c>
      <c r="D7675" s="9" t="str">
        <f>IF(ISERROR(VLOOKUP(A7675,'entry data'!B:C,2,0)),"",VLOOKUP(A7675,'entry data'!B:C,2,0))</f>
        <v/>
      </c>
      <c r="E7675" s="9" t="str">
        <f>IF(ISERROR(VLOOKUP(A7675,'entry data'!B:E,4,0)),"",VLOOKUP(A7675,'entry data'!B:E,4,0))</f>
        <v/>
      </c>
      <c r="F7675" s="11" t="str">
        <f>IF(A7675="","",IF(ISERROR(VLOOKUP(A7675,'entry data'!B:F,5,0)),"",VLOOKUP(A7675,'entry data'!B:F,5,0)))</f>
        <v/>
      </c>
      <c r="G7675" s="12" t="str">
        <f>IF(A7675="","",IF(ISERROR(VLOOKUP(A7675,'entry data'!B:I,8,0)),"",VLOOKUP(A7675,'entry data'!B:I,7,0)))</f>
        <v/>
      </c>
      <c r="H7675" s="13" t="str">
        <f>IF(A7675="","",IF(B7675=1,VLOOKUP(A7675,'entry data'!B:D,3,0),I7674))</f>
        <v/>
      </c>
      <c r="I7675" s="14" t="str">
        <f>IF(A7675="","",IF(E7675="weekly",7,IF(E7675="fortnightly",14,IF(E7675="monthly",DATE(IF(MONTH(H7675)=12,YEAR(H7675)+1,YEAR(H7675)),VLOOKUP(MONTH(H7675),index!$D$2:$G$13,2,0),DAY(H7675)),
IF(E7675="quarterly",DATE(IF(MONTH(H7675)&gt;=10,YEAR(H7675)+1,YEAR(H7675)),VLOOKUP(MONTH(H7675),index!$D$2:$G$13,3,0),DAY(H7675)),
IF(E7675="halfyearly",DATE(IF(MONTH(H7675)&gt;=7,YEAR(H7675)+1,YEAR(H7675)),VLOOKUP(MONTH(H7675),index!$D$2:$G$13,4,0),DAY(H7675)),
DATE(YEAR(H7675)+1,MONTH(H7675),DAY(H7675)))))-H7675))+H7675)</f>
        <v/>
      </c>
      <c r="J7675" s="9" t="str">
        <f t="shared" si="736"/>
        <v/>
      </c>
      <c r="K7675" s="11" t="str">
        <f t="shared" si="737"/>
        <v/>
      </c>
      <c r="L7675" s="11" t="str">
        <f t="shared" si="738"/>
        <v/>
      </c>
      <c r="M7675" s="11" t="str">
        <f>IF(A7675="","",VLOOKUP(E7675,index!$A$1:$B$6,2,0)*K7675*G7675)</f>
        <v/>
      </c>
      <c r="N7675" s="11" t="str">
        <f>IF(A7675="","",-PMT(G7675*VLOOKUP(E7675,index!$A$1:$B$6,2,0),C7675,F7675,0,0))</f>
        <v/>
      </c>
      <c r="O7675" s="11" t="str">
        <f t="shared" si="739"/>
        <v/>
      </c>
      <c r="P7675" s="11" t="str">
        <f t="shared" si="734"/>
        <v/>
      </c>
    </row>
    <row r="7676" spans="1:16" x14ac:dyDescent="0.25">
      <c r="A7676" s="9" t="str">
        <f>IF(A7675="","",IF(B7675&lt;C7675,A7675,IF(A7675=MAX('entry data'!$B$8:$B$507),"",A7675+1)))</f>
        <v/>
      </c>
      <c r="B7676" s="9" t="str">
        <f t="shared" si="735"/>
        <v/>
      </c>
      <c r="C7676" s="9" t="str">
        <f>IF(ISERROR(VLOOKUP(A7676,'entry data'!B:G,6,0)),"",VLOOKUP(A7676,'entry data'!B:G,6,0))</f>
        <v/>
      </c>
      <c r="D7676" s="9" t="str">
        <f>IF(ISERROR(VLOOKUP(A7676,'entry data'!B:C,2,0)),"",VLOOKUP(A7676,'entry data'!B:C,2,0))</f>
        <v/>
      </c>
      <c r="E7676" s="9" t="str">
        <f>IF(ISERROR(VLOOKUP(A7676,'entry data'!B:E,4,0)),"",VLOOKUP(A7676,'entry data'!B:E,4,0))</f>
        <v/>
      </c>
      <c r="F7676" s="11" t="str">
        <f>IF(A7676="","",IF(ISERROR(VLOOKUP(A7676,'entry data'!B:F,5,0)),"",VLOOKUP(A7676,'entry data'!B:F,5,0)))</f>
        <v/>
      </c>
      <c r="G7676" s="12" t="str">
        <f>IF(A7676="","",IF(ISERROR(VLOOKUP(A7676,'entry data'!B:I,8,0)),"",VLOOKUP(A7676,'entry data'!B:I,7,0)))</f>
        <v/>
      </c>
      <c r="H7676" s="13" t="str">
        <f>IF(A7676="","",IF(B7676=1,VLOOKUP(A7676,'entry data'!B:D,3,0),I7675))</f>
        <v/>
      </c>
      <c r="I7676" s="14" t="str">
        <f>IF(A7676="","",IF(E7676="weekly",7,IF(E7676="fortnightly",14,IF(E7676="monthly",DATE(IF(MONTH(H7676)=12,YEAR(H7676)+1,YEAR(H7676)),VLOOKUP(MONTH(H7676),index!$D$2:$G$13,2,0),DAY(H7676)),
IF(E7676="quarterly",DATE(IF(MONTH(H7676)&gt;=10,YEAR(H7676)+1,YEAR(H7676)),VLOOKUP(MONTH(H7676),index!$D$2:$G$13,3,0),DAY(H7676)),
IF(E7676="halfyearly",DATE(IF(MONTH(H7676)&gt;=7,YEAR(H7676)+1,YEAR(H7676)),VLOOKUP(MONTH(H7676),index!$D$2:$G$13,4,0),DAY(H7676)),
DATE(YEAR(H7676)+1,MONTH(H7676),DAY(H7676)))))-H7676))+H7676)</f>
        <v/>
      </c>
      <c r="J7676" s="9" t="str">
        <f t="shared" si="736"/>
        <v/>
      </c>
      <c r="K7676" s="11" t="str">
        <f t="shared" si="737"/>
        <v/>
      </c>
      <c r="L7676" s="11" t="str">
        <f t="shared" si="738"/>
        <v/>
      </c>
      <c r="M7676" s="11" t="str">
        <f>IF(A7676="","",VLOOKUP(E7676,index!$A$1:$B$6,2,0)*K7676*G7676)</f>
        <v/>
      </c>
      <c r="N7676" s="11" t="str">
        <f>IF(A7676="","",-PMT(G7676*VLOOKUP(E7676,index!$A$1:$B$6,2,0),C7676,F7676,0,0))</f>
        <v/>
      </c>
      <c r="O7676" s="11" t="str">
        <f t="shared" si="739"/>
        <v/>
      </c>
      <c r="P7676" s="11" t="str">
        <f t="shared" si="734"/>
        <v/>
      </c>
    </row>
    <row r="7677" spans="1:16" x14ac:dyDescent="0.25">
      <c r="A7677" s="9" t="str">
        <f>IF(A7676="","",IF(B7676&lt;C7676,A7676,IF(A7676=MAX('entry data'!$B$8:$B$507),"",A7676+1)))</f>
        <v/>
      </c>
      <c r="B7677" s="9" t="str">
        <f t="shared" si="735"/>
        <v/>
      </c>
      <c r="C7677" s="9" t="str">
        <f>IF(ISERROR(VLOOKUP(A7677,'entry data'!B:G,6,0)),"",VLOOKUP(A7677,'entry data'!B:G,6,0))</f>
        <v/>
      </c>
      <c r="D7677" s="9" t="str">
        <f>IF(ISERROR(VLOOKUP(A7677,'entry data'!B:C,2,0)),"",VLOOKUP(A7677,'entry data'!B:C,2,0))</f>
        <v/>
      </c>
      <c r="E7677" s="9" t="str">
        <f>IF(ISERROR(VLOOKUP(A7677,'entry data'!B:E,4,0)),"",VLOOKUP(A7677,'entry data'!B:E,4,0))</f>
        <v/>
      </c>
      <c r="F7677" s="11" t="str">
        <f>IF(A7677="","",IF(ISERROR(VLOOKUP(A7677,'entry data'!B:F,5,0)),"",VLOOKUP(A7677,'entry data'!B:F,5,0)))</f>
        <v/>
      </c>
      <c r="G7677" s="12" t="str">
        <f>IF(A7677="","",IF(ISERROR(VLOOKUP(A7677,'entry data'!B:I,8,0)),"",VLOOKUP(A7677,'entry data'!B:I,7,0)))</f>
        <v/>
      </c>
      <c r="H7677" s="13" t="str">
        <f>IF(A7677="","",IF(B7677=1,VLOOKUP(A7677,'entry data'!B:D,3,0),I7676))</f>
        <v/>
      </c>
      <c r="I7677" s="14" t="str">
        <f>IF(A7677="","",IF(E7677="weekly",7,IF(E7677="fortnightly",14,IF(E7677="monthly",DATE(IF(MONTH(H7677)=12,YEAR(H7677)+1,YEAR(H7677)),VLOOKUP(MONTH(H7677),index!$D$2:$G$13,2,0),DAY(H7677)),
IF(E7677="quarterly",DATE(IF(MONTH(H7677)&gt;=10,YEAR(H7677)+1,YEAR(H7677)),VLOOKUP(MONTH(H7677),index!$D$2:$G$13,3,0),DAY(H7677)),
IF(E7677="halfyearly",DATE(IF(MONTH(H7677)&gt;=7,YEAR(H7677)+1,YEAR(H7677)),VLOOKUP(MONTH(H7677),index!$D$2:$G$13,4,0),DAY(H7677)),
DATE(YEAR(H7677)+1,MONTH(H7677),DAY(H7677)))))-H7677))+H7677)</f>
        <v/>
      </c>
      <c r="J7677" s="9" t="str">
        <f t="shared" si="736"/>
        <v/>
      </c>
      <c r="K7677" s="11" t="str">
        <f t="shared" si="737"/>
        <v/>
      </c>
      <c r="L7677" s="11" t="str">
        <f t="shared" si="738"/>
        <v/>
      </c>
      <c r="M7677" s="11" t="str">
        <f>IF(A7677="","",VLOOKUP(E7677,index!$A$1:$B$6,2,0)*K7677*G7677)</f>
        <v/>
      </c>
      <c r="N7677" s="11" t="str">
        <f>IF(A7677="","",-PMT(G7677*VLOOKUP(E7677,index!$A$1:$B$6,2,0),C7677,F7677,0,0))</f>
        <v/>
      </c>
      <c r="O7677" s="11" t="str">
        <f t="shared" si="739"/>
        <v/>
      </c>
      <c r="P7677" s="11" t="str">
        <f t="shared" si="734"/>
        <v/>
      </c>
    </row>
    <row r="7678" spans="1:16" x14ac:dyDescent="0.25">
      <c r="A7678" s="9" t="str">
        <f>IF(A7677="","",IF(B7677&lt;C7677,A7677,IF(A7677=MAX('entry data'!$B$8:$B$507),"",A7677+1)))</f>
        <v/>
      </c>
      <c r="B7678" s="9" t="str">
        <f t="shared" si="735"/>
        <v/>
      </c>
      <c r="C7678" s="9" t="str">
        <f>IF(ISERROR(VLOOKUP(A7678,'entry data'!B:G,6,0)),"",VLOOKUP(A7678,'entry data'!B:G,6,0))</f>
        <v/>
      </c>
      <c r="D7678" s="9" t="str">
        <f>IF(ISERROR(VLOOKUP(A7678,'entry data'!B:C,2,0)),"",VLOOKUP(A7678,'entry data'!B:C,2,0))</f>
        <v/>
      </c>
      <c r="E7678" s="9" t="str">
        <f>IF(ISERROR(VLOOKUP(A7678,'entry data'!B:E,4,0)),"",VLOOKUP(A7678,'entry data'!B:E,4,0))</f>
        <v/>
      </c>
      <c r="F7678" s="11" t="str">
        <f>IF(A7678="","",IF(ISERROR(VLOOKUP(A7678,'entry data'!B:F,5,0)),"",VLOOKUP(A7678,'entry data'!B:F,5,0)))</f>
        <v/>
      </c>
      <c r="G7678" s="12" t="str">
        <f>IF(A7678="","",IF(ISERROR(VLOOKUP(A7678,'entry data'!B:I,8,0)),"",VLOOKUP(A7678,'entry data'!B:I,7,0)))</f>
        <v/>
      </c>
      <c r="H7678" s="13" t="str">
        <f>IF(A7678="","",IF(B7678=1,VLOOKUP(A7678,'entry data'!B:D,3,0),I7677))</f>
        <v/>
      </c>
      <c r="I7678" s="14" t="str">
        <f>IF(A7678="","",IF(E7678="weekly",7,IF(E7678="fortnightly",14,IF(E7678="monthly",DATE(IF(MONTH(H7678)=12,YEAR(H7678)+1,YEAR(H7678)),VLOOKUP(MONTH(H7678),index!$D$2:$G$13,2,0),DAY(H7678)),
IF(E7678="quarterly",DATE(IF(MONTH(H7678)&gt;=10,YEAR(H7678)+1,YEAR(H7678)),VLOOKUP(MONTH(H7678),index!$D$2:$G$13,3,0),DAY(H7678)),
IF(E7678="halfyearly",DATE(IF(MONTH(H7678)&gt;=7,YEAR(H7678)+1,YEAR(H7678)),VLOOKUP(MONTH(H7678),index!$D$2:$G$13,4,0),DAY(H7678)),
DATE(YEAR(H7678)+1,MONTH(H7678),DAY(H7678)))))-H7678))+H7678)</f>
        <v/>
      </c>
      <c r="J7678" s="9" t="str">
        <f t="shared" si="736"/>
        <v/>
      </c>
      <c r="K7678" s="11" t="str">
        <f t="shared" si="737"/>
        <v/>
      </c>
      <c r="L7678" s="11" t="str">
        <f t="shared" si="738"/>
        <v/>
      </c>
      <c r="M7678" s="11" t="str">
        <f>IF(A7678="","",VLOOKUP(E7678,index!$A$1:$B$6,2,0)*K7678*G7678)</f>
        <v/>
      </c>
      <c r="N7678" s="11" t="str">
        <f>IF(A7678="","",-PMT(G7678*VLOOKUP(E7678,index!$A$1:$B$6,2,0),C7678,F7678,0,0))</f>
        <v/>
      </c>
      <c r="O7678" s="11" t="str">
        <f t="shared" si="739"/>
        <v/>
      </c>
      <c r="P7678" s="11" t="str">
        <f t="shared" si="734"/>
        <v/>
      </c>
    </row>
    <row r="7679" spans="1:16" x14ac:dyDescent="0.25">
      <c r="A7679" s="9" t="str">
        <f>IF(A7678="","",IF(B7678&lt;C7678,A7678,IF(A7678=MAX('entry data'!$B$8:$B$507),"",A7678+1)))</f>
        <v/>
      </c>
      <c r="B7679" s="9" t="str">
        <f t="shared" si="735"/>
        <v/>
      </c>
      <c r="C7679" s="9" t="str">
        <f>IF(ISERROR(VLOOKUP(A7679,'entry data'!B:G,6,0)),"",VLOOKUP(A7679,'entry data'!B:G,6,0))</f>
        <v/>
      </c>
      <c r="D7679" s="9" t="str">
        <f>IF(ISERROR(VLOOKUP(A7679,'entry data'!B:C,2,0)),"",VLOOKUP(A7679,'entry data'!B:C,2,0))</f>
        <v/>
      </c>
      <c r="E7679" s="9" t="str">
        <f>IF(ISERROR(VLOOKUP(A7679,'entry data'!B:E,4,0)),"",VLOOKUP(A7679,'entry data'!B:E,4,0))</f>
        <v/>
      </c>
      <c r="F7679" s="11" t="str">
        <f>IF(A7679="","",IF(ISERROR(VLOOKUP(A7679,'entry data'!B:F,5,0)),"",VLOOKUP(A7679,'entry data'!B:F,5,0)))</f>
        <v/>
      </c>
      <c r="G7679" s="12" t="str">
        <f>IF(A7679="","",IF(ISERROR(VLOOKUP(A7679,'entry data'!B:I,8,0)),"",VLOOKUP(A7679,'entry data'!B:I,7,0)))</f>
        <v/>
      </c>
      <c r="H7679" s="13" t="str">
        <f>IF(A7679="","",IF(B7679=1,VLOOKUP(A7679,'entry data'!B:D,3,0),I7678))</f>
        <v/>
      </c>
      <c r="I7679" s="14" t="str">
        <f>IF(A7679="","",IF(E7679="weekly",7,IF(E7679="fortnightly",14,IF(E7679="monthly",DATE(IF(MONTH(H7679)=12,YEAR(H7679)+1,YEAR(H7679)),VLOOKUP(MONTH(H7679),index!$D$2:$G$13,2,0),DAY(H7679)),
IF(E7679="quarterly",DATE(IF(MONTH(H7679)&gt;=10,YEAR(H7679)+1,YEAR(H7679)),VLOOKUP(MONTH(H7679),index!$D$2:$G$13,3,0),DAY(H7679)),
IF(E7679="halfyearly",DATE(IF(MONTH(H7679)&gt;=7,YEAR(H7679)+1,YEAR(H7679)),VLOOKUP(MONTH(H7679),index!$D$2:$G$13,4,0),DAY(H7679)),
DATE(YEAR(H7679)+1,MONTH(H7679),DAY(H7679)))))-H7679))+H7679)</f>
        <v/>
      </c>
      <c r="J7679" s="9" t="str">
        <f t="shared" si="736"/>
        <v/>
      </c>
      <c r="K7679" s="11" t="str">
        <f t="shared" si="737"/>
        <v/>
      </c>
      <c r="L7679" s="11" t="str">
        <f t="shared" si="738"/>
        <v/>
      </c>
      <c r="M7679" s="11" t="str">
        <f>IF(A7679="","",VLOOKUP(E7679,index!$A$1:$B$6,2,0)*K7679*G7679)</f>
        <v/>
      </c>
      <c r="N7679" s="11" t="str">
        <f>IF(A7679="","",-PMT(G7679*VLOOKUP(E7679,index!$A$1:$B$6,2,0),C7679,F7679,0,0))</f>
        <v/>
      </c>
      <c r="O7679" s="11" t="str">
        <f t="shared" si="739"/>
        <v/>
      </c>
      <c r="P7679" s="11" t="str">
        <f t="shared" si="734"/>
        <v/>
      </c>
    </row>
    <row r="7680" spans="1:16" x14ac:dyDescent="0.25">
      <c r="A7680" s="9" t="str">
        <f>IF(A7679="","",IF(B7679&lt;C7679,A7679,IF(A7679=MAX('entry data'!$B$8:$B$507),"",A7679+1)))</f>
        <v/>
      </c>
      <c r="B7680" s="9" t="str">
        <f t="shared" si="735"/>
        <v/>
      </c>
      <c r="C7680" s="9" t="str">
        <f>IF(ISERROR(VLOOKUP(A7680,'entry data'!B:G,6,0)),"",VLOOKUP(A7680,'entry data'!B:G,6,0))</f>
        <v/>
      </c>
      <c r="D7680" s="9" t="str">
        <f>IF(ISERROR(VLOOKUP(A7680,'entry data'!B:C,2,0)),"",VLOOKUP(A7680,'entry data'!B:C,2,0))</f>
        <v/>
      </c>
      <c r="E7680" s="9" t="str">
        <f>IF(ISERROR(VLOOKUP(A7680,'entry data'!B:E,4,0)),"",VLOOKUP(A7680,'entry data'!B:E,4,0))</f>
        <v/>
      </c>
      <c r="F7680" s="11" t="str">
        <f>IF(A7680="","",IF(ISERROR(VLOOKUP(A7680,'entry data'!B:F,5,0)),"",VLOOKUP(A7680,'entry data'!B:F,5,0)))</f>
        <v/>
      </c>
      <c r="G7680" s="12" t="str">
        <f>IF(A7680="","",IF(ISERROR(VLOOKUP(A7680,'entry data'!B:I,8,0)),"",VLOOKUP(A7680,'entry data'!B:I,7,0)))</f>
        <v/>
      </c>
      <c r="H7680" s="13" t="str">
        <f>IF(A7680="","",IF(B7680=1,VLOOKUP(A7680,'entry data'!B:D,3,0),I7679))</f>
        <v/>
      </c>
      <c r="I7680" s="14" t="str">
        <f>IF(A7680="","",IF(E7680="weekly",7,IF(E7680="fortnightly",14,IF(E7680="monthly",DATE(IF(MONTH(H7680)=12,YEAR(H7680)+1,YEAR(H7680)),VLOOKUP(MONTH(H7680),index!$D$2:$G$13,2,0),DAY(H7680)),
IF(E7680="quarterly",DATE(IF(MONTH(H7680)&gt;=10,YEAR(H7680)+1,YEAR(H7680)),VLOOKUP(MONTH(H7680),index!$D$2:$G$13,3,0),DAY(H7680)),
IF(E7680="halfyearly",DATE(IF(MONTH(H7680)&gt;=7,YEAR(H7680)+1,YEAR(H7680)),VLOOKUP(MONTH(H7680),index!$D$2:$G$13,4,0),DAY(H7680)),
DATE(YEAR(H7680)+1,MONTH(H7680),DAY(H7680)))))-H7680))+H7680)</f>
        <v/>
      </c>
      <c r="J7680" s="9" t="str">
        <f t="shared" si="736"/>
        <v/>
      </c>
      <c r="K7680" s="11" t="str">
        <f t="shared" si="737"/>
        <v/>
      </c>
      <c r="L7680" s="11" t="str">
        <f t="shared" si="738"/>
        <v/>
      </c>
      <c r="M7680" s="11" t="str">
        <f>IF(A7680="","",VLOOKUP(E7680,index!$A$1:$B$6,2,0)*K7680*G7680)</f>
        <v/>
      </c>
      <c r="N7680" s="11" t="str">
        <f>IF(A7680="","",-PMT(G7680*VLOOKUP(E7680,index!$A$1:$B$6,2,0),C7680,F7680,0,0))</f>
        <v/>
      </c>
      <c r="O7680" s="11" t="str">
        <f t="shared" si="739"/>
        <v/>
      </c>
      <c r="P7680" s="11" t="str">
        <f t="shared" si="734"/>
        <v/>
      </c>
    </row>
    <row r="7681" spans="1:16" x14ac:dyDescent="0.25">
      <c r="A7681" s="9" t="str">
        <f>IF(A7680="","",IF(B7680&lt;C7680,A7680,IF(A7680=MAX('entry data'!$B$8:$B$507),"",A7680+1)))</f>
        <v/>
      </c>
      <c r="B7681" s="9" t="str">
        <f t="shared" si="735"/>
        <v/>
      </c>
      <c r="C7681" s="9" t="str">
        <f>IF(ISERROR(VLOOKUP(A7681,'entry data'!B:G,6,0)),"",VLOOKUP(A7681,'entry data'!B:G,6,0))</f>
        <v/>
      </c>
      <c r="D7681" s="9" t="str">
        <f>IF(ISERROR(VLOOKUP(A7681,'entry data'!B:C,2,0)),"",VLOOKUP(A7681,'entry data'!B:C,2,0))</f>
        <v/>
      </c>
      <c r="E7681" s="9" t="str">
        <f>IF(ISERROR(VLOOKUP(A7681,'entry data'!B:E,4,0)),"",VLOOKUP(A7681,'entry data'!B:E,4,0))</f>
        <v/>
      </c>
      <c r="F7681" s="11" t="str">
        <f>IF(A7681="","",IF(ISERROR(VLOOKUP(A7681,'entry data'!B:F,5,0)),"",VLOOKUP(A7681,'entry data'!B:F,5,0)))</f>
        <v/>
      </c>
      <c r="G7681" s="12" t="str">
        <f>IF(A7681="","",IF(ISERROR(VLOOKUP(A7681,'entry data'!B:I,8,0)),"",VLOOKUP(A7681,'entry data'!B:I,7,0)))</f>
        <v/>
      </c>
      <c r="H7681" s="13" t="str">
        <f>IF(A7681="","",IF(B7681=1,VLOOKUP(A7681,'entry data'!B:D,3,0),I7680))</f>
        <v/>
      </c>
      <c r="I7681" s="14" t="str">
        <f>IF(A7681="","",IF(E7681="weekly",7,IF(E7681="fortnightly",14,IF(E7681="monthly",DATE(IF(MONTH(H7681)=12,YEAR(H7681)+1,YEAR(H7681)),VLOOKUP(MONTH(H7681),index!$D$2:$G$13,2,0),DAY(H7681)),
IF(E7681="quarterly",DATE(IF(MONTH(H7681)&gt;=10,YEAR(H7681)+1,YEAR(H7681)),VLOOKUP(MONTH(H7681),index!$D$2:$G$13,3,0),DAY(H7681)),
IF(E7681="halfyearly",DATE(IF(MONTH(H7681)&gt;=7,YEAR(H7681)+1,YEAR(H7681)),VLOOKUP(MONTH(H7681),index!$D$2:$G$13,4,0),DAY(H7681)),
DATE(YEAR(H7681)+1,MONTH(H7681),DAY(H7681)))))-H7681))+H7681)</f>
        <v/>
      </c>
      <c r="J7681" s="9" t="str">
        <f t="shared" si="736"/>
        <v/>
      </c>
      <c r="K7681" s="11" t="str">
        <f t="shared" si="737"/>
        <v/>
      </c>
      <c r="L7681" s="11" t="str">
        <f t="shared" si="738"/>
        <v/>
      </c>
      <c r="M7681" s="11" t="str">
        <f>IF(A7681="","",VLOOKUP(E7681,index!$A$1:$B$6,2,0)*K7681*G7681)</f>
        <v/>
      </c>
      <c r="N7681" s="11" t="str">
        <f>IF(A7681="","",-PMT(G7681*VLOOKUP(E7681,index!$A$1:$B$6,2,0),C7681,F7681,0,0))</f>
        <v/>
      </c>
      <c r="O7681" s="11" t="str">
        <f t="shared" si="739"/>
        <v/>
      </c>
      <c r="P7681" s="11" t="str">
        <f t="shared" si="734"/>
        <v/>
      </c>
    </row>
    <row r="7682" spans="1:16" x14ac:dyDescent="0.25">
      <c r="A7682" s="9" t="str">
        <f>IF(A7681="","",IF(B7681&lt;C7681,A7681,IF(A7681=MAX('entry data'!$B$8:$B$507),"",A7681+1)))</f>
        <v/>
      </c>
      <c r="B7682" s="9" t="str">
        <f t="shared" si="735"/>
        <v/>
      </c>
      <c r="C7682" s="9" t="str">
        <f>IF(ISERROR(VLOOKUP(A7682,'entry data'!B:G,6,0)),"",VLOOKUP(A7682,'entry data'!B:G,6,0))</f>
        <v/>
      </c>
      <c r="D7682" s="9" t="str">
        <f>IF(ISERROR(VLOOKUP(A7682,'entry data'!B:C,2,0)),"",VLOOKUP(A7682,'entry data'!B:C,2,0))</f>
        <v/>
      </c>
      <c r="E7682" s="9" t="str">
        <f>IF(ISERROR(VLOOKUP(A7682,'entry data'!B:E,4,0)),"",VLOOKUP(A7682,'entry data'!B:E,4,0))</f>
        <v/>
      </c>
      <c r="F7682" s="11" t="str">
        <f>IF(A7682="","",IF(ISERROR(VLOOKUP(A7682,'entry data'!B:F,5,0)),"",VLOOKUP(A7682,'entry data'!B:F,5,0)))</f>
        <v/>
      </c>
      <c r="G7682" s="12" t="str">
        <f>IF(A7682="","",IF(ISERROR(VLOOKUP(A7682,'entry data'!B:I,8,0)),"",VLOOKUP(A7682,'entry data'!B:I,7,0)))</f>
        <v/>
      </c>
      <c r="H7682" s="13" t="str">
        <f>IF(A7682="","",IF(B7682=1,VLOOKUP(A7682,'entry data'!B:D,3,0),I7681))</f>
        <v/>
      </c>
      <c r="I7682" s="14" t="str">
        <f>IF(A7682="","",IF(E7682="weekly",7,IF(E7682="fortnightly",14,IF(E7682="monthly",DATE(IF(MONTH(H7682)=12,YEAR(H7682)+1,YEAR(H7682)),VLOOKUP(MONTH(H7682),index!$D$2:$G$13,2,0),DAY(H7682)),
IF(E7682="quarterly",DATE(IF(MONTH(H7682)&gt;=10,YEAR(H7682)+1,YEAR(H7682)),VLOOKUP(MONTH(H7682),index!$D$2:$G$13,3,0),DAY(H7682)),
IF(E7682="halfyearly",DATE(IF(MONTH(H7682)&gt;=7,YEAR(H7682)+1,YEAR(H7682)),VLOOKUP(MONTH(H7682),index!$D$2:$G$13,4,0),DAY(H7682)),
DATE(YEAR(H7682)+1,MONTH(H7682),DAY(H7682)))))-H7682))+H7682)</f>
        <v/>
      </c>
      <c r="J7682" s="9" t="str">
        <f t="shared" si="736"/>
        <v/>
      </c>
      <c r="K7682" s="11" t="str">
        <f t="shared" si="737"/>
        <v/>
      </c>
      <c r="L7682" s="11" t="str">
        <f t="shared" si="738"/>
        <v/>
      </c>
      <c r="M7682" s="11" t="str">
        <f>IF(A7682="","",VLOOKUP(E7682,index!$A$1:$B$6,2,0)*K7682*G7682)</f>
        <v/>
      </c>
      <c r="N7682" s="11" t="str">
        <f>IF(A7682="","",-PMT(G7682*VLOOKUP(E7682,index!$A$1:$B$6,2,0),C7682,F7682,0,0))</f>
        <v/>
      </c>
      <c r="O7682" s="11" t="str">
        <f t="shared" si="739"/>
        <v/>
      </c>
      <c r="P7682" s="11" t="str">
        <f t="shared" si="734"/>
        <v/>
      </c>
    </row>
    <row r="7683" spans="1:16" x14ac:dyDescent="0.25">
      <c r="A7683" s="9" t="str">
        <f>IF(A7682="","",IF(B7682&lt;C7682,A7682,IF(A7682=MAX('entry data'!$B$8:$B$507),"",A7682+1)))</f>
        <v/>
      </c>
      <c r="B7683" s="9" t="str">
        <f t="shared" si="735"/>
        <v/>
      </c>
      <c r="C7683" s="9" t="str">
        <f>IF(ISERROR(VLOOKUP(A7683,'entry data'!B:G,6,0)),"",VLOOKUP(A7683,'entry data'!B:G,6,0))</f>
        <v/>
      </c>
      <c r="D7683" s="9" t="str">
        <f>IF(ISERROR(VLOOKUP(A7683,'entry data'!B:C,2,0)),"",VLOOKUP(A7683,'entry data'!B:C,2,0))</f>
        <v/>
      </c>
      <c r="E7683" s="9" t="str">
        <f>IF(ISERROR(VLOOKUP(A7683,'entry data'!B:E,4,0)),"",VLOOKUP(A7683,'entry data'!B:E,4,0))</f>
        <v/>
      </c>
      <c r="F7683" s="11" t="str">
        <f>IF(A7683="","",IF(ISERROR(VLOOKUP(A7683,'entry data'!B:F,5,0)),"",VLOOKUP(A7683,'entry data'!B:F,5,0)))</f>
        <v/>
      </c>
      <c r="G7683" s="12" t="str">
        <f>IF(A7683="","",IF(ISERROR(VLOOKUP(A7683,'entry data'!B:I,8,0)),"",VLOOKUP(A7683,'entry data'!B:I,7,0)))</f>
        <v/>
      </c>
      <c r="H7683" s="13" t="str">
        <f>IF(A7683="","",IF(B7683=1,VLOOKUP(A7683,'entry data'!B:D,3,0),I7682))</f>
        <v/>
      </c>
      <c r="I7683" s="14" t="str">
        <f>IF(A7683="","",IF(E7683="weekly",7,IF(E7683="fortnightly",14,IF(E7683="monthly",DATE(IF(MONTH(H7683)=12,YEAR(H7683)+1,YEAR(H7683)),VLOOKUP(MONTH(H7683),index!$D$2:$G$13,2,0),DAY(H7683)),
IF(E7683="quarterly",DATE(IF(MONTH(H7683)&gt;=10,YEAR(H7683)+1,YEAR(H7683)),VLOOKUP(MONTH(H7683),index!$D$2:$G$13,3,0),DAY(H7683)),
IF(E7683="halfyearly",DATE(IF(MONTH(H7683)&gt;=7,YEAR(H7683)+1,YEAR(H7683)),VLOOKUP(MONTH(H7683),index!$D$2:$G$13,4,0),DAY(H7683)),
DATE(YEAR(H7683)+1,MONTH(H7683),DAY(H7683)))))-H7683))+H7683)</f>
        <v/>
      </c>
      <c r="J7683" s="9" t="str">
        <f t="shared" si="736"/>
        <v/>
      </c>
      <c r="K7683" s="11" t="str">
        <f t="shared" si="737"/>
        <v/>
      </c>
      <c r="L7683" s="11" t="str">
        <f t="shared" si="738"/>
        <v/>
      </c>
      <c r="M7683" s="11" t="str">
        <f>IF(A7683="","",VLOOKUP(E7683,index!$A$1:$B$6,2,0)*K7683*G7683)</f>
        <v/>
      </c>
      <c r="N7683" s="11" t="str">
        <f>IF(A7683="","",-PMT(G7683*VLOOKUP(E7683,index!$A$1:$B$6,2,0),C7683,F7683,0,0))</f>
        <v/>
      </c>
      <c r="O7683" s="11" t="str">
        <f t="shared" si="739"/>
        <v/>
      </c>
      <c r="P7683" s="11" t="str">
        <f t="shared" ref="P7683:P7746" si="740">IF(A7683="","",IF(J7683&lt;&gt;J7684,O7683,0))</f>
        <v/>
      </c>
    </row>
    <row r="7684" spans="1:16" x14ac:dyDescent="0.25">
      <c r="A7684" s="9" t="str">
        <f>IF(A7683="","",IF(B7683&lt;C7683,A7683,IF(A7683=MAX('entry data'!$B$8:$B$507),"",A7683+1)))</f>
        <v/>
      </c>
      <c r="B7684" s="9" t="str">
        <f t="shared" si="735"/>
        <v/>
      </c>
      <c r="C7684" s="9" t="str">
        <f>IF(ISERROR(VLOOKUP(A7684,'entry data'!B:G,6,0)),"",VLOOKUP(A7684,'entry data'!B:G,6,0))</f>
        <v/>
      </c>
      <c r="D7684" s="9" t="str">
        <f>IF(ISERROR(VLOOKUP(A7684,'entry data'!B:C,2,0)),"",VLOOKUP(A7684,'entry data'!B:C,2,0))</f>
        <v/>
      </c>
      <c r="E7684" s="9" t="str">
        <f>IF(ISERROR(VLOOKUP(A7684,'entry data'!B:E,4,0)),"",VLOOKUP(A7684,'entry data'!B:E,4,0))</f>
        <v/>
      </c>
      <c r="F7684" s="11" t="str">
        <f>IF(A7684="","",IF(ISERROR(VLOOKUP(A7684,'entry data'!B:F,5,0)),"",VLOOKUP(A7684,'entry data'!B:F,5,0)))</f>
        <v/>
      </c>
      <c r="G7684" s="12" t="str">
        <f>IF(A7684="","",IF(ISERROR(VLOOKUP(A7684,'entry data'!B:I,8,0)),"",VLOOKUP(A7684,'entry data'!B:I,7,0)))</f>
        <v/>
      </c>
      <c r="H7684" s="13" t="str">
        <f>IF(A7684="","",IF(B7684=1,VLOOKUP(A7684,'entry data'!B:D,3,0),I7683))</f>
        <v/>
      </c>
      <c r="I7684" s="14" t="str">
        <f>IF(A7684="","",IF(E7684="weekly",7,IF(E7684="fortnightly",14,IF(E7684="monthly",DATE(IF(MONTH(H7684)=12,YEAR(H7684)+1,YEAR(H7684)),VLOOKUP(MONTH(H7684),index!$D$2:$G$13,2,0),DAY(H7684)),
IF(E7684="quarterly",DATE(IF(MONTH(H7684)&gt;=10,YEAR(H7684)+1,YEAR(H7684)),VLOOKUP(MONTH(H7684),index!$D$2:$G$13,3,0),DAY(H7684)),
IF(E7684="halfyearly",DATE(IF(MONTH(H7684)&gt;=7,YEAR(H7684)+1,YEAR(H7684)),VLOOKUP(MONTH(H7684),index!$D$2:$G$13,4,0),DAY(H7684)),
DATE(YEAR(H7684)+1,MONTH(H7684),DAY(H7684)))))-H7684))+H7684)</f>
        <v/>
      </c>
      <c r="J7684" s="9" t="str">
        <f t="shared" si="736"/>
        <v/>
      </c>
      <c r="K7684" s="11" t="str">
        <f t="shared" si="737"/>
        <v/>
      </c>
      <c r="L7684" s="11" t="str">
        <f t="shared" si="738"/>
        <v/>
      </c>
      <c r="M7684" s="11" t="str">
        <f>IF(A7684="","",VLOOKUP(E7684,index!$A$1:$B$6,2,0)*K7684*G7684)</f>
        <v/>
      </c>
      <c r="N7684" s="11" t="str">
        <f>IF(A7684="","",-PMT(G7684*VLOOKUP(E7684,index!$A$1:$B$6,2,0),C7684,F7684,0,0))</f>
        <v/>
      </c>
      <c r="O7684" s="11" t="str">
        <f t="shared" si="739"/>
        <v/>
      </c>
      <c r="P7684" s="11" t="str">
        <f t="shared" si="740"/>
        <v/>
      </c>
    </row>
    <row r="7685" spans="1:16" x14ac:dyDescent="0.25">
      <c r="A7685" s="9" t="str">
        <f>IF(A7684="","",IF(B7684&lt;C7684,A7684,IF(A7684=MAX('entry data'!$B$8:$B$507),"",A7684+1)))</f>
        <v/>
      </c>
      <c r="B7685" s="9" t="str">
        <f t="shared" si="735"/>
        <v/>
      </c>
      <c r="C7685" s="9" t="str">
        <f>IF(ISERROR(VLOOKUP(A7685,'entry data'!B:G,6,0)),"",VLOOKUP(A7685,'entry data'!B:G,6,0))</f>
        <v/>
      </c>
      <c r="D7685" s="9" t="str">
        <f>IF(ISERROR(VLOOKUP(A7685,'entry data'!B:C,2,0)),"",VLOOKUP(A7685,'entry data'!B:C,2,0))</f>
        <v/>
      </c>
      <c r="E7685" s="9" t="str">
        <f>IF(ISERROR(VLOOKUP(A7685,'entry data'!B:E,4,0)),"",VLOOKUP(A7685,'entry data'!B:E,4,0))</f>
        <v/>
      </c>
      <c r="F7685" s="11" t="str">
        <f>IF(A7685="","",IF(ISERROR(VLOOKUP(A7685,'entry data'!B:F,5,0)),"",VLOOKUP(A7685,'entry data'!B:F,5,0)))</f>
        <v/>
      </c>
      <c r="G7685" s="12" t="str">
        <f>IF(A7685="","",IF(ISERROR(VLOOKUP(A7685,'entry data'!B:I,8,0)),"",VLOOKUP(A7685,'entry data'!B:I,7,0)))</f>
        <v/>
      </c>
      <c r="H7685" s="13" t="str">
        <f>IF(A7685="","",IF(B7685=1,VLOOKUP(A7685,'entry data'!B:D,3,0),I7684))</f>
        <v/>
      </c>
      <c r="I7685" s="14" t="str">
        <f>IF(A7685="","",IF(E7685="weekly",7,IF(E7685="fortnightly",14,IF(E7685="monthly",DATE(IF(MONTH(H7685)=12,YEAR(H7685)+1,YEAR(H7685)),VLOOKUP(MONTH(H7685),index!$D$2:$G$13,2,0),DAY(H7685)),
IF(E7685="quarterly",DATE(IF(MONTH(H7685)&gt;=10,YEAR(H7685)+1,YEAR(H7685)),VLOOKUP(MONTH(H7685),index!$D$2:$G$13,3,0),DAY(H7685)),
IF(E7685="halfyearly",DATE(IF(MONTH(H7685)&gt;=7,YEAR(H7685)+1,YEAR(H7685)),VLOOKUP(MONTH(H7685),index!$D$2:$G$13,4,0),DAY(H7685)),
DATE(YEAR(H7685)+1,MONTH(H7685),DAY(H7685)))))-H7685))+H7685)</f>
        <v/>
      </c>
      <c r="J7685" s="9" t="str">
        <f t="shared" si="736"/>
        <v/>
      </c>
      <c r="K7685" s="11" t="str">
        <f t="shared" si="737"/>
        <v/>
      </c>
      <c r="L7685" s="11" t="str">
        <f t="shared" si="738"/>
        <v/>
      </c>
      <c r="M7685" s="11" t="str">
        <f>IF(A7685="","",VLOOKUP(E7685,index!$A$1:$B$6,2,0)*K7685*G7685)</f>
        <v/>
      </c>
      <c r="N7685" s="11" t="str">
        <f>IF(A7685="","",-PMT(G7685*VLOOKUP(E7685,index!$A$1:$B$6,2,0),C7685,F7685,0,0))</f>
        <v/>
      </c>
      <c r="O7685" s="11" t="str">
        <f t="shared" si="739"/>
        <v/>
      </c>
      <c r="P7685" s="11" t="str">
        <f t="shared" si="740"/>
        <v/>
      </c>
    </row>
    <row r="7686" spans="1:16" x14ac:dyDescent="0.25">
      <c r="A7686" s="9" t="str">
        <f>IF(A7685="","",IF(B7685&lt;C7685,A7685,IF(A7685=MAX('entry data'!$B$8:$B$507),"",A7685+1)))</f>
        <v/>
      </c>
      <c r="B7686" s="9" t="str">
        <f t="shared" si="735"/>
        <v/>
      </c>
      <c r="C7686" s="9" t="str">
        <f>IF(ISERROR(VLOOKUP(A7686,'entry data'!B:G,6,0)),"",VLOOKUP(A7686,'entry data'!B:G,6,0))</f>
        <v/>
      </c>
      <c r="D7686" s="9" t="str">
        <f>IF(ISERROR(VLOOKUP(A7686,'entry data'!B:C,2,0)),"",VLOOKUP(A7686,'entry data'!B:C,2,0))</f>
        <v/>
      </c>
      <c r="E7686" s="9" t="str">
        <f>IF(ISERROR(VLOOKUP(A7686,'entry data'!B:E,4,0)),"",VLOOKUP(A7686,'entry data'!B:E,4,0))</f>
        <v/>
      </c>
      <c r="F7686" s="11" t="str">
        <f>IF(A7686="","",IF(ISERROR(VLOOKUP(A7686,'entry data'!B:F,5,0)),"",VLOOKUP(A7686,'entry data'!B:F,5,0)))</f>
        <v/>
      </c>
      <c r="G7686" s="12" t="str">
        <f>IF(A7686="","",IF(ISERROR(VLOOKUP(A7686,'entry data'!B:I,8,0)),"",VLOOKUP(A7686,'entry data'!B:I,7,0)))</f>
        <v/>
      </c>
      <c r="H7686" s="13" t="str">
        <f>IF(A7686="","",IF(B7686=1,VLOOKUP(A7686,'entry data'!B:D,3,0),I7685))</f>
        <v/>
      </c>
      <c r="I7686" s="14" t="str">
        <f>IF(A7686="","",IF(E7686="weekly",7,IF(E7686="fortnightly",14,IF(E7686="monthly",DATE(IF(MONTH(H7686)=12,YEAR(H7686)+1,YEAR(H7686)),VLOOKUP(MONTH(H7686),index!$D$2:$G$13,2,0),DAY(H7686)),
IF(E7686="quarterly",DATE(IF(MONTH(H7686)&gt;=10,YEAR(H7686)+1,YEAR(H7686)),VLOOKUP(MONTH(H7686),index!$D$2:$G$13,3,0),DAY(H7686)),
IF(E7686="halfyearly",DATE(IF(MONTH(H7686)&gt;=7,YEAR(H7686)+1,YEAR(H7686)),VLOOKUP(MONTH(H7686),index!$D$2:$G$13,4,0),DAY(H7686)),
DATE(YEAR(H7686)+1,MONTH(H7686),DAY(H7686)))))-H7686))+H7686)</f>
        <v/>
      </c>
      <c r="J7686" s="9" t="str">
        <f t="shared" si="736"/>
        <v/>
      </c>
      <c r="K7686" s="11" t="str">
        <f t="shared" si="737"/>
        <v/>
      </c>
      <c r="L7686" s="11" t="str">
        <f t="shared" si="738"/>
        <v/>
      </c>
      <c r="M7686" s="11" t="str">
        <f>IF(A7686="","",VLOOKUP(E7686,index!$A$1:$B$6,2,0)*K7686*G7686)</f>
        <v/>
      </c>
      <c r="N7686" s="11" t="str">
        <f>IF(A7686="","",-PMT(G7686*VLOOKUP(E7686,index!$A$1:$B$6,2,0),C7686,F7686,0,0))</f>
        <v/>
      </c>
      <c r="O7686" s="11" t="str">
        <f t="shared" si="739"/>
        <v/>
      </c>
      <c r="P7686" s="11" t="str">
        <f t="shared" si="740"/>
        <v/>
      </c>
    </row>
    <row r="7687" spans="1:16" x14ac:dyDescent="0.25">
      <c r="A7687" s="9" t="str">
        <f>IF(A7686="","",IF(B7686&lt;C7686,A7686,IF(A7686=MAX('entry data'!$B$8:$B$507),"",A7686+1)))</f>
        <v/>
      </c>
      <c r="B7687" s="9" t="str">
        <f t="shared" si="735"/>
        <v/>
      </c>
      <c r="C7687" s="9" t="str">
        <f>IF(ISERROR(VLOOKUP(A7687,'entry data'!B:G,6,0)),"",VLOOKUP(A7687,'entry data'!B:G,6,0))</f>
        <v/>
      </c>
      <c r="D7687" s="9" t="str">
        <f>IF(ISERROR(VLOOKUP(A7687,'entry data'!B:C,2,0)),"",VLOOKUP(A7687,'entry data'!B:C,2,0))</f>
        <v/>
      </c>
      <c r="E7687" s="9" t="str">
        <f>IF(ISERROR(VLOOKUP(A7687,'entry data'!B:E,4,0)),"",VLOOKUP(A7687,'entry data'!B:E,4,0))</f>
        <v/>
      </c>
      <c r="F7687" s="11" t="str">
        <f>IF(A7687="","",IF(ISERROR(VLOOKUP(A7687,'entry data'!B:F,5,0)),"",VLOOKUP(A7687,'entry data'!B:F,5,0)))</f>
        <v/>
      </c>
      <c r="G7687" s="12" t="str">
        <f>IF(A7687="","",IF(ISERROR(VLOOKUP(A7687,'entry data'!B:I,8,0)),"",VLOOKUP(A7687,'entry data'!B:I,7,0)))</f>
        <v/>
      </c>
      <c r="H7687" s="13" t="str">
        <f>IF(A7687="","",IF(B7687=1,VLOOKUP(A7687,'entry data'!B:D,3,0),I7686))</f>
        <v/>
      </c>
      <c r="I7687" s="14" t="str">
        <f>IF(A7687="","",IF(E7687="weekly",7,IF(E7687="fortnightly",14,IF(E7687="monthly",DATE(IF(MONTH(H7687)=12,YEAR(H7687)+1,YEAR(H7687)),VLOOKUP(MONTH(H7687),index!$D$2:$G$13,2,0),DAY(H7687)),
IF(E7687="quarterly",DATE(IF(MONTH(H7687)&gt;=10,YEAR(H7687)+1,YEAR(H7687)),VLOOKUP(MONTH(H7687),index!$D$2:$G$13,3,0),DAY(H7687)),
IF(E7687="halfyearly",DATE(IF(MONTH(H7687)&gt;=7,YEAR(H7687)+1,YEAR(H7687)),VLOOKUP(MONTH(H7687),index!$D$2:$G$13,4,0),DAY(H7687)),
DATE(YEAR(H7687)+1,MONTH(H7687),DAY(H7687)))))-H7687))+H7687)</f>
        <v/>
      </c>
      <c r="J7687" s="9" t="str">
        <f t="shared" si="736"/>
        <v/>
      </c>
      <c r="K7687" s="11" t="str">
        <f t="shared" si="737"/>
        <v/>
      </c>
      <c r="L7687" s="11" t="str">
        <f t="shared" si="738"/>
        <v/>
      </c>
      <c r="M7687" s="11" t="str">
        <f>IF(A7687="","",VLOOKUP(E7687,index!$A$1:$B$6,2,0)*K7687*G7687)</f>
        <v/>
      </c>
      <c r="N7687" s="11" t="str">
        <f>IF(A7687="","",-PMT(G7687*VLOOKUP(E7687,index!$A$1:$B$6,2,0),C7687,F7687,0,0))</f>
        <v/>
      </c>
      <c r="O7687" s="11" t="str">
        <f t="shared" si="739"/>
        <v/>
      </c>
      <c r="P7687" s="11" t="str">
        <f t="shared" si="740"/>
        <v/>
      </c>
    </row>
    <row r="7688" spans="1:16" x14ac:dyDescent="0.25">
      <c r="A7688" s="9" t="str">
        <f>IF(A7687="","",IF(B7687&lt;C7687,A7687,IF(A7687=MAX('entry data'!$B$8:$B$507),"",A7687+1)))</f>
        <v/>
      </c>
      <c r="B7688" s="9" t="str">
        <f t="shared" si="735"/>
        <v/>
      </c>
      <c r="C7688" s="9" t="str">
        <f>IF(ISERROR(VLOOKUP(A7688,'entry data'!B:G,6,0)),"",VLOOKUP(A7688,'entry data'!B:G,6,0))</f>
        <v/>
      </c>
      <c r="D7688" s="9" t="str">
        <f>IF(ISERROR(VLOOKUP(A7688,'entry data'!B:C,2,0)),"",VLOOKUP(A7688,'entry data'!B:C,2,0))</f>
        <v/>
      </c>
      <c r="E7688" s="9" t="str">
        <f>IF(ISERROR(VLOOKUP(A7688,'entry data'!B:E,4,0)),"",VLOOKUP(A7688,'entry data'!B:E,4,0))</f>
        <v/>
      </c>
      <c r="F7688" s="11" t="str">
        <f>IF(A7688="","",IF(ISERROR(VLOOKUP(A7688,'entry data'!B:F,5,0)),"",VLOOKUP(A7688,'entry data'!B:F,5,0)))</f>
        <v/>
      </c>
      <c r="G7688" s="12" t="str">
        <f>IF(A7688="","",IF(ISERROR(VLOOKUP(A7688,'entry data'!B:I,8,0)),"",VLOOKUP(A7688,'entry data'!B:I,7,0)))</f>
        <v/>
      </c>
      <c r="H7688" s="13" t="str">
        <f>IF(A7688="","",IF(B7688=1,VLOOKUP(A7688,'entry data'!B:D,3,0),I7687))</f>
        <v/>
      </c>
      <c r="I7688" s="14" t="str">
        <f>IF(A7688="","",IF(E7688="weekly",7,IF(E7688="fortnightly",14,IF(E7688="monthly",DATE(IF(MONTH(H7688)=12,YEAR(H7688)+1,YEAR(H7688)),VLOOKUP(MONTH(H7688),index!$D$2:$G$13,2,0),DAY(H7688)),
IF(E7688="quarterly",DATE(IF(MONTH(H7688)&gt;=10,YEAR(H7688)+1,YEAR(H7688)),VLOOKUP(MONTH(H7688),index!$D$2:$G$13,3,0),DAY(H7688)),
IF(E7688="halfyearly",DATE(IF(MONTH(H7688)&gt;=7,YEAR(H7688)+1,YEAR(H7688)),VLOOKUP(MONTH(H7688),index!$D$2:$G$13,4,0),DAY(H7688)),
DATE(YEAR(H7688)+1,MONTH(H7688),DAY(H7688)))))-H7688))+H7688)</f>
        <v/>
      </c>
      <c r="J7688" s="9" t="str">
        <f t="shared" si="736"/>
        <v/>
      </c>
      <c r="K7688" s="11" t="str">
        <f t="shared" si="737"/>
        <v/>
      </c>
      <c r="L7688" s="11" t="str">
        <f t="shared" si="738"/>
        <v/>
      </c>
      <c r="M7688" s="11" t="str">
        <f>IF(A7688="","",VLOOKUP(E7688,index!$A$1:$B$6,2,0)*K7688*G7688)</f>
        <v/>
      </c>
      <c r="N7688" s="11" t="str">
        <f>IF(A7688="","",-PMT(G7688*VLOOKUP(E7688,index!$A$1:$B$6,2,0),C7688,F7688,0,0))</f>
        <v/>
      </c>
      <c r="O7688" s="11" t="str">
        <f t="shared" si="739"/>
        <v/>
      </c>
      <c r="P7688" s="11" t="str">
        <f t="shared" si="740"/>
        <v/>
      </c>
    </row>
    <row r="7689" spans="1:16" x14ac:dyDescent="0.25">
      <c r="A7689" s="9" t="str">
        <f>IF(A7688="","",IF(B7688&lt;C7688,A7688,IF(A7688=MAX('entry data'!$B$8:$B$507),"",A7688+1)))</f>
        <v/>
      </c>
      <c r="B7689" s="9" t="str">
        <f t="shared" si="735"/>
        <v/>
      </c>
      <c r="C7689" s="9" t="str">
        <f>IF(ISERROR(VLOOKUP(A7689,'entry data'!B:G,6,0)),"",VLOOKUP(A7689,'entry data'!B:G,6,0))</f>
        <v/>
      </c>
      <c r="D7689" s="9" t="str">
        <f>IF(ISERROR(VLOOKUP(A7689,'entry data'!B:C,2,0)),"",VLOOKUP(A7689,'entry data'!B:C,2,0))</f>
        <v/>
      </c>
      <c r="E7689" s="9" t="str">
        <f>IF(ISERROR(VLOOKUP(A7689,'entry data'!B:E,4,0)),"",VLOOKUP(A7689,'entry data'!B:E,4,0))</f>
        <v/>
      </c>
      <c r="F7689" s="11" t="str">
        <f>IF(A7689="","",IF(ISERROR(VLOOKUP(A7689,'entry data'!B:F,5,0)),"",VLOOKUP(A7689,'entry data'!B:F,5,0)))</f>
        <v/>
      </c>
      <c r="G7689" s="12" t="str">
        <f>IF(A7689="","",IF(ISERROR(VLOOKUP(A7689,'entry data'!B:I,8,0)),"",VLOOKUP(A7689,'entry data'!B:I,7,0)))</f>
        <v/>
      </c>
      <c r="H7689" s="13" t="str">
        <f>IF(A7689="","",IF(B7689=1,VLOOKUP(A7689,'entry data'!B:D,3,0),I7688))</f>
        <v/>
      </c>
      <c r="I7689" s="14" t="str">
        <f>IF(A7689="","",IF(E7689="weekly",7,IF(E7689="fortnightly",14,IF(E7689="monthly",DATE(IF(MONTH(H7689)=12,YEAR(H7689)+1,YEAR(H7689)),VLOOKUP(MONTH(H7689),index!$D$2:$G$13,2,0),DAY(H7689)),
IF(E7689="quarterly",DATE(IF(MONTH(H7689)&gt;=10,YEAR(H7689)+1,YEAR(H7689)),VLOOKUP(MONTH(H7689),index!$D$2:$G$13,3,0),DAY(H7689)),
IF(E7689="halfyearly",DATE(IF(MONTH(H7689)&gt;=7,YEAR(H7689)+1,YEAR(H7689)),VLOOKUP(MONTH(H7689),index!$D$2:$G$13,4,0),DAY(H7689)),
DATE(YEAR(H7689)+1,MONTH(H7689),DAY(H7689)))))-H7689))+H7689)</f>
        <v/>
      </c>
      <c r="J7689" s="9" t="str">
        <f t="shared" si="736"/>
        <v/>
      </c>
      <c r="K7689" s="11" t="str">
        <f t="shared" si="737"/>
        <v/>
      </c>
      <c r="L7689" s="11" t="str">
        <f t="shared" si="738"/>
        <v/>
      </c>
      <c r="M7689" s="11" t="str">
        <f>IF(A7689="","",VLOOKUP(E7689,index!$A$1:$B$6,2,0)*K7689*G7689)</f>
        <v/>
      </c>
      <c r="N7689" s="11" t="str">
        <f>IF(A7689="","",-PMT(G7689*VLOOKUP(E7689,index!$A$1:$B$6,2,0),C7689,F7689,0,0))</f>
        <v/>
      </c>
      <c r="O7689" s="11" t="str">
        <f t="shared" si="739"/>
        <v/>
      </c>
      <c r="P7689" s="11" t="str">
        <f t="shared" si="740"/>
        <v/>
      </c>
    </row>
    <row r="7690" spans="1:16" x14ac:dyDescent="0.25">
      <c r="A7690" s="9" t="str">
        <f>IF(A7689="","",IF(B7689&lt;C7689,A7689,IF(A7689=MAX('entry data'!$B$8:$B$507),"",A7689+1)))</f>
        <v/>
      </c>
      <c r="B7690" s="9" t="str">
        <f t="shared" si="735"/>
        <v/>
      </c>
      <c r="C7690" s="9" t="str">
        <f>IF(ISERROR(VLOOKUP(A7690,'entry data'!B:G,6,0)),"",VLOOKUP(A7690,'entry data'!B:G,6,0))</f>
        <v/>
      </c>
      <c r="D7690" s="9" t="str">
        <f>IF(ISERROR(VLOOKUP(A7690,'entry data'!B:C,2,0)),"",VLOOKUP(A7690,'entry data'!B:C,2,0))</f>
        <v/>
      </c>
      <c r="E7690" s="9" t="str">
        <f>IF(ISERROR(VLOOKUP(A7690,'entry data'!B:E,4,0)),"",VLOOKUP(A7690,'entry data'!B:E,4,0))</f>
        <v/>
      </c>
      <c r="F7690" s="11" t="str">
        <f>IF(A7690="","",IF(ISERROR(VLOOKUP(A7690,'entry data'!B:F,5,0)),"",VLOOKUP(A7690,'entry data'!B:F,5,0)))</f>
        <v/>
      </c>
      <c r="G7690" s="12" t="str">
        <f>IF(A7690="","",IF(ISERROR(VLOOKUP(A7690,'entry data'!B:I,8,0)),"",VLOOKUP(A7690,'entry data'!B:I,7,0)))</f>
        <v/>
      </c>
      <c r="H7690" s="13" t="str">
        <f>IF(A7690="","",IF(B7690=1,VLOOKUP(A7690,'entry data'!B:D,3,0),I7689))</f>
        <v/>
      </c>
      <c r="I7690" s="14" t="str">
        <f>IF(A7690="","",IF(E7690="weekly",7,IF(E7690="fortnightly",14,IF(E7690="monthly",DATE(IF(MONTH(H7690)=12,YEAR(H7690)+1,YEAR(H7690)),VLOOKUP(MONTH(H7690),index!$D$2:$G$13,2,0),DAY(H7690)),
IF(E7690="quarterly",DATE(IF(MONTH(H7690)&gt;=10,YEAR(H7690)+1,YEAR(H7690)),VLOOKUP(MONTH(H7690),index!$D$2:$G$13,3,0),DAY(H7690)),
IF(E7690="halfyearly",DATE(IF(MONTH(H7690)&gt;=7,YEAR(H7690)+1,YEAR(H7690)),VLOOKUP(MONTH(H7690),index!$D$2:$G$13,4,0),DAY(H7690)),
DATE(YEAR(H7690)+1,MONTH(H7690),DAY(H7690)))))-H7690))+H7690)</f>
        <v/>
      </c>
      <c r="J7690" s="9" t="str">
        <f t="shared" si="736"/>
        <v/>
      </c>
      <c r="K7690" s="11" t="str">
        <f t="shared" si="737"/>
        <v/>
      </c>
      <c r="L7690" s="11" t="str">
        <f t="shared" si="738"/>
        <v/>
      </c>
      <c r="M7690" s="11" t="str">
        <f>IF(A7690="","",VLOOKUP(E7690,index!$A$1:$B$6,2,0)*K7690*G7690)</f>
        <v/>
      </c>
      <c r="N7690" s="11" t="str">
        <f>IF(A7690="","",-PMT(G7690*VLOOKUP(E7690,index!$A$1:$B$6,2,0),C7690,F7690,0,0))</f>
        <v/>
      </c>
      <c r="O7690" s="11" t="str">
        <f t="shared" si="739"/>
        <v/>
      </c>
      <c r="P7690" s="11" t="str">
        <f t="shared" si="740"/>
        <v/>
      </c>
    </row>
    <row r="7691" spans="1:16" x14ac:dyDescent="0.25">
      <c r="A7691" s="9" t="str">
        <f>IF(A7690="","",IF(B7690&lt;C7690,A7690,IF(A7690=MAX('entry data'!$B$8:$B$507),"",A7690+1)))</f>
        <v/>
      </c>
      <c r="B7691" s="9" t="str">
        <f t="shared" si="735"/>
        <v/>
      </c>
      <c r="C7691" s="9" t="str">
        <f>IF(ISERROR(VLOOKUP(A7691,'entry data'!B:G,6,0)),"",VLOOKUP(A7691,'entry data'!B:G,6,0))</f>
        <v/>
      </c>
      <c r="D7691" s="9" t="str">
        <f>IF(ISERROR(VLOOKUP(A7691,'entry data'!B:C,2,0)),"",VLOOKUP(A7691,'entry data'!B:C,2,0))</f>
        <v/>
      </c>
      <c r="E7691" s="9" t="str">
        <f>IF(ISERROR(VLOOKUP(A7691,'entry data'!B:E,4,0)),"",VLOOKUP(A7691,'entry data'!B:E,4,0))</f>
        <v/>
      </c>
      <c r="F7691" s="11" t="str">
        <f>IF(A7691="","",IF(ISERROR(VLOOKUP(A7691,'entry data'!B:F,5,0)),"",VLOOKUP(A7691,'entry data'!B:F,5,0)))</f>
        <v/>
      </c>
      <c r="G7691" s="12" t="str">
        <f>IF(A7691="","",IF(ISERROR(VLOOKUP(A7691,'entry data'!B:I,8,0)),"",VLOOKUP(A7691,'entry data'!B:I,7,0)))</f>
        <v/>
      </c>
      <c r="H7691" s="13" t="str">
        <f>IF(A7691="","",IF(B7691=1,VLOOKUP(A7691,'entry data'!B:D,3,0),I7690))</f>
        <v/>
      </c>
      <c r="I7691" s="14" t="str">
        <f>IF(A7691="","",IF(E7691="weekly",7,IF(E7691="fortnightly",14,IF(E7691="monthly",DATE(IF(MONTH(H7691)=12,YEAR(H7691)+1,YEAR(H7691)),VLOOKUP(MONTH(H7691),index!$D$2:$G$13,2,0),DAY(H7691)),
IF(E7691="quarterly",DATE(IF(MONTH(H7691)&gt;=10,YEAR(H7691)+1,YEAR(H7691)),VLOOKUP(MONTH(H7691),index!$D$2:$G$13,3,0),DAY(H7691)),
IF(E7691="halfyearly",DATE(IF(MONTH(H7691)&gt;=7,YEAR(H7691)+1,YEAR(H7691)),VLOOKUP(MONTH(H7691),index!$D$2:$G$13,4,0),DAY(H7691)),
DATE(YEAR(H7691)+1,MONTH(H7691),DAY(H7691)))))-H7691))+H7691)</f>
        <v/>
      </c>
      <c r="J7691" s="9" t="str">
        <f t="shared" si="736"/>
        <v/>
      </c>
      <c r="K7691" s="11" t="str">
        <f t="shared" si="737"/>
        <v/>
      </c>
      <c r="L7691" s="11" t="str">
        <f t="shared" si="738"/>
        <v/>
      </c>
      <c r="M7691" s="11" t="str">
        <f>IF(A7691="","",VLOOKUP(E7691,index!$A$1:$B$6,2,0)*K7691*G7691)</f>
        <v/>
      </c>
      <c r="N7691" s="11" t="str">
        <f>IF(A7691="","",-PMT(G7691*VLOOKUP(E7691,index!$A$1:$B$6,2,0),C7691,F7691,0,0))</f>
        <v/>
      </c>
      <c r="O7691" s="11" t="str">
        <f t="shared" si="739"/>
        <v/>
      </c>
      <c r="P7691" s="11" t="str">
        <f t="shared" si="740"/>
        <v/>
      </c>
    </row>
    <row r="7692" spans="1:16" x14ac:dyDescent="0.25">
      <c r="A7692" s="9" t="str">
        <f>IF(A7691="","",IF(B7691&lt;C7691,A7691,IF(A7691=MAX('entry data'!$B$8:$B$507),"",A7691+1)))</f>
        <v/>
      </c>
      <c r="B7692" s="9" t="str">
        <f t="shared" si="735"/>
        <v/>
      </c>
      <c r="C7692" s="9" t="str">
        <f>IF(ISERROR(VLOOKUP(A7692,'entry data'!B:G,6,0)),"",VLOOKUP(A7692,'entry data'!B:G,6,0))</f>
        <v/>
      </c>
      <c r="D7692" s="9" t="str">
        <f>IF(ISERROR(VLOOKUP(A7692,'entry data'!B:C,2,0)),"",VLOOKUP(A7692,'entry data'!B:C,2,0))</f>
        <v/>
      </c>
      <c r="E7692" s="9" t="str">
        <f>IF(ISERROR(VLOOKUP(A7692,'entry data'!B:E,4,0)),"",VLOOKUP(A7692,'entry data'!B:E,4,0))</f>
        <v/>
      </c>
      <c r="F7692" s="11" t="str">
        <f>IF(A7692="","",IF(ISERROR(VLOOKUP(A7692,'entry data'!B:F,5,0)),"",VLOOKUP(A7692,'entry data'!B:F,5,0)))</f>
        <v/>
      </c>
      <c r="G7692" s="12" t="str">
        <f>IF(A7692="","",IF(ISERROR(VLOOKUP(A7692,'entry data'!B:I,8,0)),"",VLOOKUP(A7692,'entry data'!B:I,7,0)))</f>
        <v/>
      </c>
      <c r="H7692" s="13" t="str">
        <f>IF(A7692="","",IF(B7692=1,VLOOKUP(A7692,'entry data'!B:D,3,0),I7691))</f>
        <v/>
      </c>
      <c r="I7692" s="14" t="str">
        <f>IF(A7692="","",IF(E7692="weekly",7,IF(E7692="fortnightly",14,IF(E7692="monthly",DATE(IF(MONTH(H7692)=12,YEAR(H7692)+1,YEAR(H7692)),VLOOKUP(MONTH(H7692),index!$D$2:$G$13,2,0),DAY(H7692)),
IF(E7692="quarterly",DATE(IF(MONTH(H7692)&gt;=10,YEAR(H7692)+1,YEAR(H7692)),VLOOKUP(MONTH(H7692),index!$D$2:$G$13,3,0),DAY(H7692)),
IF(E7692="halfyearly",DATE(IF(MONTH(H7692)&gt;=7,YEAR(H7692)+1,YEAR(H7692)),VLOOKUP(MONTH(H7692),index!$D$2:$G$13,4,0),DAY(H7692)),
DATE(YEAR(H7692)+1,MONTH(H7692),DAY(H7692)))))-H7692))+H7692)</f>
        <v/>
      </c>
      <c r="J7692" s="9" t="str">
        <f t="shared" si="736"/>
        <v/>
      </c>
      <c r="K7692" s="11" t="str">
        <f t="shared" si="737"/>
        <v/>
      </c>
      <c r="L7692" s="11" t="str">
        <f t="shared" si="738"/>
        <v/>
      </c>
      <c r="M7692" s="11" t="str">
        <f>IF(A7692="","",VLOOKUP(E7692,index!$A$1:$B$6,2,0)*K7692*G7692)</f>
        <v/>
      </c>
      <c r="N7692" s="11" t="str">
        <f>IF(A7692="","",-PMT(G7692*VLOOKUP(E7692,index!$A$1:$B$6,2,0),C7692,F7692,0,0))</f>
        <v/>
      </c>
      <c r="O7692" s="11" t="str">
        <f t="shared" si="739"/>
        <v/>
      </c>
      <c r="P7692" s="11" t="str">
        <f t="shared" si="740"/>
        <v/>
      </c>
    </row>
    <row r="7693" spans="1:16" x14ac:dyDescent="0.25">
      <c r="A7693" s="9" t="str">
        <f>IF(A7692="","",IF(B7692&lt;C7692,A7692,IF(A7692=MAX('entry data'!$B$8:$B$507),"",A7692+1)))</f>
        <v/>
      </c>
      <c r="B7693" s="9" t="str">
        <f t="shared" si="735"/>
        <v/>
      </c>
      <c r="C7693" s="9" t="str">
        <f>IF(ISERROR(VLOOKUP(A7693,'entry data'!B:G,6,0)),"",VLOOKUP(A7693,'entry data'!B:G,6,0))</f>
        <v/>
      </c>
      <c r="D7693" s="9" t="str">
        <f>IF(ISERROR(VLOOKUP(A7693,'entry data'!B:C,2,0)),"",VLOOKUP(A7693,'entry data'!B:C,2,0))</f>
        <v/>
      </c>
      <c r="E7693" s="9" t="str">
        <f>IF(ISERROR(VLOOKUP(A7693,'entry data'!B:E,4,0)),"",VLOOKUP(A7693,'entry data'!B:E,4,0))</f>
        <v/>
      </c>
      <c r="F7693" s="11" t="str">
        <f>IF(A7693="","",IF(ISERROR(VLOOKUP(A7693,'entry data'!B:F,5,0)),"",VLOOKUP(A7693,'entry data'!B:F,5,0)))</f>
        <v/>
      </c>
      <c r="G7693" s="12" t="str">
        <f>IF(A7693="","",IF(ISERROR(VLOOKUP(A7693,'entry data'!B:I,8,0)),"",VLOOKUP(A7693,'entry data'!B:I,7,0)))</f>
        <v/>
      </c>
      <c r="H7693" s="13" t="str">
        <f>IF(A7693="","",IF(B7693=1,VLOOKUP(A7693,'entry data'!B:D,3,0),I7692))</f>
        <v/>
      </c>
      <c r="I7693" s="14" t="str">
        <f>IF(A7693="","",IF(E7693="weekly",7,IF(E7693="fortnightly",14,IF(E7693="monthly",DATE(IF(MONTH(H7693)=12,YEAR(H7693)+1,YEAR(H7693)),VLOOKUP(MONTH(H7693),index!$D$2:$G$13,2,0),DAY(H7693)),
IF(E7693="quarterly",DATE(IF(MONTH(H7693)&gt;=10,YEAR(H7693)+1,YEAR(H7693)),VLOOKUP(MONTH(H7693),index!$D$2:$G$13,3,0),DAY(H7693)),
IF(E7693="halfyearly",DATE(IF(MONTH(H7693)&gt;=7,YEAR(H7693)+1,YEAR(H7693)),VLOOKUP(MONTH(H7693),index!$D$2:$G$13,4,0),DAY(H7693)),
DATE(YEAR(H7693)+1,MONTH(H7693),DAY(H7693)))))-H7693))+H7693)</f>
        <v/>
      </c>
      <c r="J7693" s="9" t="str">
        <f t="shared" si="736"/>
        <v/>
      </c>
      <c r="K7693" s="11" t="str">
        <f t="shared" si="737"/>
        <v/>
      </c>
      <c r="L7693" s="11" t="str">
        <f t="shared" si="738"/>
        <v/>
      </c>
      <c r="M7693" s="11" t="str">
        <f>IF(A7693="","",VLOOKUP(E7693,index!$A$1:$B$6,2,0)*K7693*G7693)</f>
        <v/>
      </c>
      <c r="N7693" s="11" t="str">
        <f>IF(A7693="","",-PMT(G7693*VLOOKUP(E7693,index!$A$1:$B$6,2,0),C7693,F7693,0,0))</f>
        <v/>
      </c>
      <c r="O7693" s="11" t="str">
        <f t="shared" si="739"/>
        <v/>
      </c>
      <c r="P7693" s="11" t="str">
        <f t="shared" si="740"/>
        <v/>
      </c>
    </row>
    <row r="7694" spans="1:16" x14ac:dyDescent="0.25">
      <c r="A7694" s="9" t="str">
        <f>IF(A7693="","",IF(B7693&lt;C7693,A7693,IF(A7693=MAX('entry data'!$B$8:$B$507),"",A7693+1)))</f>
        <v/>
      </c>
      <c r="B7694" s="9" t="str">
        <f t="shared" si="735"/>
        <v/>
      </c>
      <c r="C7694" s="9" t="str">
        <f>IF(ISERROR(VLOOKUP(A7694,'entry data'!B:G,6,0)),"",VLOOKUP(A7694,'entry data'!B:G,6,0))</f>
        <v/>
      </c>
      <c r="D7694" s="9" t="str">
        <f>IF(ISERROR(VLOOKUP(A7694,'entry data'!B:C,2,0)),"",VLOOKUP(A7694,'entry data'!B:C,2,0))</f>
        <v/>
      </c>
      <c r="E7694" s="9" t="str">
        <f>IF(ISERROR(VLOOKUP(A7694,'entry data'!B:E,4,0)),"",VLOOKUP(A7694,'entry data'!B:E,4,0))</f>
        <v/>
      </c>
      <c r="F7694" s="11" t="str">
        <f>IF(A7694="","",IF(ISERROR(VLOOKUP(A7694,'entry data'!B:F,5,0)),"",VLOOKUP(A7694,'entry data'!B:F,5,0)))</f>
        <v/>
      </c>
      <c r="G7694" s="12" t="str">
        <f>IF(A7694="","",IF(ISERROR(VLOOKUP(A7694,'entry data'!B:I,8,0)),"",VLOOKUP(A7694,'entry data'!B:I,7,0)))</f>
        <v/>
      </c>
      <c r="H7694" s="13" t="str">
        <f>IF(A7694="","",IF(B7694=1,VLOOKUP(A7694,'entry data'!B:D,3,0),I7693))</f>
        <v/>
      </c>
      <c r="I7694" s="14" t="str">
        <f>IF(A7694="","",IF(E7694="weekly",7,IF(E7694="fortnightly",14,IF(E7694="monthly",DATE(IF(MONTH(H7694)=12,YEAR(H7694)+1,YEAR(H7694)),VLOOKUP(MONTH(H7694),index!$D$2:$G$13,2,0),DAY(H7694)),
IF(E7694="quarterly",DATE(IF(MONTH(H7694)&gt;=10,YEAR(H7694)+1,YEAR(H7694)),VLOOKUP(MONTH(H7694),index!$D$2:$G$13,3,0),DAY(H7694)),
IF(E7694="halfyearly",DATE(IF(MONTH(H7694)&gt;=7,YEAR(H7694)+1,YEAR(H7694)),VLOOKUP(MONTH(H7694),index!$D$2:$G$13,4,0),DAY(H7694)),
DATE(YEAR(H7694)+1,MONTH(H7694),DAY(H7694)))))-H7694))+H7694)</f>
        <v/>
      </c>
      <c r="J7694" s="9" t="str">
        <f t="shared" si="736"/>
        <v/>
      </c>
      <c r="K7694" s="11" t="str">
        <f t="shared" si="737"/>
        <v/>
      </c>
      <c r="L7694" s="11" t="str">
        <f t="shared" si="738"/>
        <v/>
      </c>
      <c r="M7694" s="11" t="str">
        <f>IF(A7694="","",VLOOKUP(E7694,index!$A$1:$B$6,2,0)*K7694*G7694)</f>
        <v/>
      </c>
      <c r="N7694" s="11" t="str">
        <f>IF(A7694="","",-PMT(G7694*VLOOKUP(E7694,index!$A$1:$B$6,2,0),C7694,F7694,0,0))</f>
        <v/>
      </c>
      <c r="O7694" s="11" t="str">
        <f t="shared" si="739"/>
        <v/>
      </c>
      <c r="P7694" s="11" t="str">
        <f t="shared" si="740"/>
        <v/>
      </c>
    </row>
    <row r="7695" spans="1:16" x14ac:dyDescent="0.25">
      <c r="A7695" s="9" t="str">
        <f>IF(A7694="","",IF(B7694&lt;C7694,A7694,IF(A7694=MAX('entry data'!$B$8:$B$507),"",A7694+1)))</f>
        <v/>
      </c>
      <c r="B7695" s="9" t="str">
        <f t="shared" si="735"/>
        <v/>
      </c>
      <c r="C7695" s="9" t="str">
        <f>IF(ISERROR(VLOOKUP(A7695,'entry data'!B:G,6,0)),"",VLOOKUP(A7695,'entry data'!B:G,6,0))</f>
        <v/>
      </c>
      <c r="D7695" s="9" t="str">
        <f>IF(ISERROR(VLOOKUP(A7695,'entry data'!B:C,2,0)),"",VLOOKUP(A7695,'entry data'!B:C,2,0))</f>
        <v/>
      </c>
      <c r="E7695" s="9" t="str">
        <f>IF(ISERROR(VLOOKUP(A7695,'entry data'!B:E,4,0)),"",VLOOKUP(A7695,'entry data'!B:E,4,0))</f>
        <v/>
      </c>
      <c r="F7695" s="11" t="str">
        <f>IF(A7695="","",IF(ISERROR(VLOOKUP(A7695,'entry data'!B:F,5,0)),"",VLOOKUP(A7695,'entry data'!B:F,5,0)))</f>
        <v/>
      </c>
      <c r="G7695" s="12" t="str">
        <f>IF(A7695="","",IF(ISERROR(VLOOKUP(A7695,'entry data'!B:I,8,0)),"",VLOOKUP(A7695,'entry data'!B:I,7,0)))</f>
        <v/>
      </c>
      <c r="H7695" s="13" t="str">
        <f>IF(A7695="","",IF(B7695=1,VLOOKUP(A7695,'entry data'!B:D,3,0),I7694))</f>
        <v/>
      </c>
      <c r="I7695" s="14" t="str">
        <f>IF(A7695="","",IF(E7695="weekly",7,IF(E7695="fortnightly",14,IF(E7695="monthly",DATE(IF(MONTH(H7695)=12,YEAR(H7695)+1,YEAR(H7695)),VLOOKUP(MONTH(H7695),index!$D$2:$G$13,2,0),DAY(H7695)),
IF(E7695="quarterly",DATE(IF(MONTH(H7695)&gt;=10,YEAR(H7695)+1,YEAR(H7695)),VLOOKUP(MONTH(H7695),index!$D$2:$G$13,3,0),DAY(H7695)),
IF(E7695="halfyearly",DATE(IF(MONTH(H7695)&gt;=7,YEAR(H7695)+1,YEAR(H7695)),VLOOKUP(MONTH(H7695),index!$D$2:$G$13,4,0),DAY(H7695)),
DATE(YEAR(H7695)+1,MONTH(H7695),DAY(H7695)))))-H7695))+H7695)</f>
        <v/>
      </c>
      <c r="J7695" s="9" t="str">
        <f t="shared" si="736"/>
        <v/>
      </c>
      <c r="K7695" s="11" t="str">
        <f t="shared" si="737"/>
        <v/>
      </c>
      <c r="L7695" s="11" t="str">
        <f t="shared" si="738"/>
        <v/>
      </c>
      <c r="M7695" s="11" t="str">
        <f>IF(A7695="","",VLOOKUP(E7695,index!$A$1:$B$6,2,0)*K7695*G7695)</f>
        <v/>
      </c>
      <c r="N7695" s="11" t="str">
        <f>IF(A7695="","",-PMT(G7695*VLOOKUP(E7695,index!$A$1:$B$6,2,0),C7695,F7695,0,0))</f>
        <v/>
      </c>
      <c r="O7695" s="11" t="str">
        <f t="shared" si="739"/>
        <v/>
      </c>
      <c r="P7695" s="11" t="str">
        <f t="shared" si="740"/>
        <v/>
      </c>
    </row>
    <row r="7696" spans="1:16" x14ac:dyDescent="0.25">
      <c r="A7696" s="9" t="str">
        <f>IF(A7695="","",IF(B7695&lt;C7695,A7695,IF(A7695=MAX('entry data'!$B$8:$B$507),"",A7695+1)))</f>
        <v/>
      </c>
      <c r="B7696" s="9" t="str">
        <f t="shared" si="735"/>
        <v/>
      </c>
      <c r="C7696" s="9" t="str">
        <f>IF(ISERROR(VLOOKUP(A7696,'entry data'!B:G,6,0)),"",VLOOKUP(A7696,'entry data'!B:G,6,0))</f>
        <v/>
      </c>
      <c r="D7696" s="9" t="str">
        <f>IF(ISERROR(VLOOKUP(A7696,'entry data'!B:C,2,0)),"",VLOOKUP(A7696,'entry data'!B:C,2,0))</f>
        <v/>
      </c>
      <c r="E7696" s="9" t="str">
        <f>IF(ISERROR(VLOOKUP(A7696,'entry data'!B:E,4,0)),"",VLOOKUP(A7696,'entry data'!B:E,4,0))</f>
        <v/>
      </c>
      <c r="F7696" s="11" t="str">
        <f>IF(A7696="","",IF(ISERROR(VLOOKUP(A7696,'entry data'!B:F,5,0)),"",VLOOKUP(A7696,'entry data'!B:F,5,0)))</f>
        <v/>
      </c>
      <c r="G7696" s="12" t="str">
        <f>IF(A7696="","",IF(ISERROR(VLOOKUP(A7696,'entry data'!B:I,8,0)),"",VLOOKUP(A7696,'entry data'!B:I,7,0)))</f>
        <v/>
      </c>
      <c r="H7696" s="13" t="str">
        <f>IF(A7696="","",IF(B7696=1,VLOOKUP(A7696,'entry data'!B:D,3,0),I7695))</f>
        <v/>
      </c>
      <c r="I7696" s="14" t="str">
        <f>IF(A7696="","",IF(E7696="weekly",7,IF(E7696="fortnightly",14,IF(E7696="monthly",DATE(IF(MONTH(H7696)=12,YEAR(H7696)+1,YEAR(H7696)),VLOOKUP(MONTH(H7696),index!$D$2:$G$13,2,0),DAY(H7696)),
IF(E7696="quarterly",DATE(IF(MONTH(H7696)&gt;=10,YEAR(H7696)+1,YEAR(H7696)),VLOOKUP(MONTH(H7696),index!$D$2:$G$13,3,0),DAY(H7696)),
IF(E7696="halfyearly",DATE(IF(MONTH(H7696)&gt;=7,YEAR(H7696)+1,YEAR(H7696)),VLOOKUP(MONTH(H7696),index!$D$2:$G$13,4,0),DAY(H7696)),
DATE(YEAR(H7696)+1,MONTH(H7696),DAY(H7696)))))-H7696))+H7696)</f>
        <v/>
      </c>
      <c r="J7696" s="9" t="str">
        <f t="shared" si="736"/>
        <v/>
      </c>
      <c r="K7696" s="11" t="str">
        <f t="shared" si="737"/>
        <v/>
      </c>
      <c r="L7696" s="11" t="str">
        <f t="shared" si="738"/>
        <v/>
      </c>
      <c r="M7696" s="11" t="str">
        <f>IF(A7696="","",VLOOKUP(E7696,index!$A$1:$B$6,2,0)*K7696*G7696)</f>
        <v/>
      </c>
      <c r="N7696" s="11" t="str">
        <f>IF(A7696="","",-PMT(G7696*VLOOKUP(E7696,index!$A$1:$B$6,2,0),C7696,F7696,0,0))</f>
        <v/>
      </c>
      <c r="O7696" s="11" t="str">
        <f t="shared" si="739"/>
        <v/>
      </c>
      <c r="P7696" s="11" t="str">
        <f t="shared" si="740"/>
        <v/>
      </c>
    </row>
    <row r="7697" spans="1:16" x14ac:dyDescent="0.25">
      <c r="A7697" s="9" t="str">
        <f>IF(A7696="","",IF(B7696&lt;C7696,A7696,IF(A7696=MAX('entry data'!$B$8:$B$507),"",A7696+1)))</f>
        <v/>
      </c>
      <c r="B7697" s="9" t="str">
        <f t="shared" si="735"/>
        <v/>
      </c>
      <c r="C7697" s="9" t="str">
        <f>IF(ISERROR(VLOOKUP(A7697,'entry data'!B:G,6,0)),"",VLOOKUP(A7697,'entry data'!B:G,6,0))</f>
        <v/>
      </c>
      <c r="D7697" s="9" t="str">
        <f>IF(ISERROR(VLOOKUP(A7697,'entry data'!B:C,2,0)),"",VLOOKUP(A7697,'entry data'!B:C,2,0))</f>
        <v/>
      </c>
      <c r="E7697" s="9" t="str">
        <f>IF(ISERROR(VLOOKUP(A7697,'entry data'!B:E,4,0)),"",VLOOKUP(A7697,'entry data'!B:E,4,0))</f>
        <v/>
      </c>
      <c r="F7697" s="11" t="str">
        <f>IF(A7697="","",IF(ISERROR(VLOOKUP(A7697,'entry data'!B:F,5,0)),"",VLOOKUP(A7697,'entry data'!B:F,5,0)))</f>
        <v/>
      </c>
      <c r="G7697" s="12" t="str">
        <f>IF(A7697="","",IF(ISERROR(VLOOKUP(A7697,'entry data'!B:I,8,0)),"",VLOOKUP(A7697,'entry data'!B:I,7,0)))</f>
        <v/>
      </c>
      <c r="H7697" s="13" t="str">
        <f>IF(A7697="","",IF(B7697=1,VLOOKUP(A7697,'entry data'!B:D,3,0),I7696))</f>
        <v/>
      </c>
      <c r="I7697" s="14" t="str">
        <f>IF(A7697="","",IF(E7697="weekly",7,IF(E7697="fortnightly",14,IF(E7697="monthly",DATE(IF(MONTH(H7697)=12,YEAR(H7697)+1,YEAR(H7697)),VLOOKUP(MONTH(H7697),index!$D$2:$G$13,2,0),DAY(H7697)),
IF(E7697="quarterly",DATE(IF(MONTH(H7697)&gt;=10,YEAR(H7697)+1,YEAR(H7697)),VLOOKUP(MONTH(H7697),index!$D$2:$G$13,3,0),DAY(H7697)),
IF(E7697="halfyearly",DATE(IF(MONTH(H7697)&gt;=7,YEAR(H7697)+1,YEAR(H7697)),VLOOKUP(MONTH(H7697),index!$D$2:$G$13,4,0),DAY(H7697)),
DATE(YEAR(H7697)+1,MONTH(H7697),DAY(H7697)))))-H7697))+H7697)</f>
        <v/>
      </c>
      <c r="J7697" s="9" t="str">
        <f t="shared" si="736"/>
        <v/>
      </c>
      <c r="K7697" s="11" t="str">
        <f t="shared" si="737"/>
        <v/>
      </c>
      <c r="L7697" s="11" t="str">
        <f t="shared" si="738"/>
        <v/>
      </c>
      <c r="M7697" s="11" t="str">
        <f>IF(A7697="","",VLOOKUP(E7697,index!$A$1:$B$6,2,0)*K7697*G7697)</f>
        <v/>
      </c>
      <c r="N7697" s="11" t="str">
        <f>IF(A7697="","",-PMT(G7697*VLOOKUP(E7697,index!$A$1:$B$6,2,0),C7697,F7697,0,0))</f>
        <v/>
      </c>
      <c r="O7697" s="11" t="str">
        <f t="shared" si="739"/>
        <v/>
      </c>
      <c r="P7697" s="11" t="str">
        <f t="shared" si="740"/>
        <v/>
      </c>
    </row>
    <row r="7698" spans="1:16" x14ac:dyDescent="0.25">
      <c r="A7698" s="9" t="str">
        <f>IF(A7697="","",IF(B7697&lt;C7697,A7697,IF(A7697=MAX('entry data'!$B$8:$B$507),"",A7697+1)))</f>
        <v/>
      </c>
      <c r="B7698" s="9" t="str">
        <f t="shared" si="735"/>
        <v/>
      </c>
      <c r="C7698" s="9" t="str">
        <f>IF(ISERROR(VLOOKUP(A7698,'entry data'!B:G,6,0)),"",VLOOKUP(A7698,'entry data'!B:G,6,0))</f>
        <v/>
      </c>
      <c r="D7698" s="9" t="str">
        <f>IF(ISERROR(VLOOKUP(A7698,'entry data'!B:C,2,0)),"",VLOOKUP(A7698,'entry data'!B:C,2,0))</f>
        <v/>
      </c>
      <c r="E7698" s="9" t="str">
        <f>IF(ISERROR(VLOOKUP(A7698,'entry data'!B:E,4,0)),"",VLOOKUP(A7698,'entry data'!B:E,4,0))</f>
        <v/>
      </c>
      <c r="F7698" s="11" t="str">
        <f>IF(A7698="","",IF(ISERROR(VLOOKUP(A7698,'entry data'!B:F,5,0)),"",VLOOKUP(A7698,'entry data'!B:F,5,0)))</f>
        <v/>
      </c>
      <c r="G7698" s="12" t="str">
        <f>IF(A7698="","",IF(ISERROR(VLOOKUP(A7698,'entry data'!B:I,8,0)),"",VLOOKUP(A7698,'entry data'!B:I,7,0)))</f>
        <v/>
      </c>
      <c r="H7698" s="13" t="str">
        <f>IF(A7698="","",IF(B7698=1,VLOOKUP(A7698,'entry data'!B:D,3,0),I7697))</f>
        <v/>
      </c>
      <c r="I7698" s="14" t="str">
        <f>IF(A7698="","",IF(E7698="weekly",7,IF(E7698="fortnightly",14,IF(E7698="monthly",DATE(IF(MONTH(H7698)=12,YEAR(H7698)+1,YEAR(H7698)),VLOOKUP(MONTH(H7698),index!$D$2:$G$13,2,0),DAY(H7698)),
IF(E7698="quarterly",DATE(IF(MONTH(H7698)&gt;=10,YEAR(H7698)+1,YEAR(H7698)),VLOOKUP(MONTH(H7698),index!$D$2:$G$13,3,0),DAY(H7698)),
IF(E7698="halfyearly",DATE(IF(MONTH(H7698)&gt;=7,YEAR(H7698)+1,YEAR(H7698)),VLOOKUP(MONTH(H7698),index!$D$2:$G$13,4,0),DAY(H7698)),
DATE(YEAR(H7698)+1,MONTH(H7698),DAY(H7698)))))-H7698))+H7698)</f>
        <v/>
      </c>
      <c r="J7698" s="9" t="str">
        <f t="shared" si="736"/>
        <v/>
      </c>
      <c r="K7698" s="11" t="str">
        <f t="shared" si="737"/>
        <v/>
      </c>
      <c r="L7698" s="11" t="str">
        <f t="shared" si="738"/>
        <v/>
      </c>
      <c r="M7698" s="11" t="str">
        <f>IF(A7698="","",VLOOKUP(E7698,index!$A$1:$B$6,2,0)*K7698*G7698)</f>
        <v/>
      </c>
      <c r="N7698" s="11" t="str">
        <f>IF(A7698="","",-PMT(G7698*VLOOKUP(E7698,index!$A$1:$B$6,2,0),C7698,F7698,0,0))</f>
        <v/>
      </c>
      <c r="O7698" s="11" t="str">
        <f t="shared" si="739"/>
        <v/>
      </c>
      <c r="P7698" s="11" t="str">
        <f t="shared" si="740"/>
        <v/>
      </c>
    </row>
    <row r="7699" spans="1:16" x14ac:dyDescent="0.25">
      <c r="A7699" s="9" t="str">
        <f>IF(A7698="","",IF(B7698&lt;C7698,A7698,IF(A7698=MAX('entry data'!$B$8:$B$507),"",A7698+1)))</f>
        <v/>
      </c>
      <c r="B7699" s="9" t="str">
        <f t="shared" si="735"/>
        <v/>
      </c>
      <c r="C7699" s="9" t="str">
        <f>IF(ISERROR(VLOOKUP(A7699,'entry data'!B:G,6,0)),"",VLOOKUP(A7699,'entry data'!B:G,6,0))</f>
        <v/>
      </c>
      <c r="D7699" s="9" t="str">
        <f>IF(ISERROR(VLOOKUP(A7699,'entry data'!B:C,2,0)),"",VLOOKUP(A7699,'entry data'!B:C,2,0))</f>
        <v/>
      </c>
      <c r="E7699" s="9" t="str">
        <f>IF(ISERROR(VLOOKUP(A7699,'entry data'!B:E,4,0)),"",VLOOKUP(A7699,'entry data'!B:E,4,0))</f>
        <v/>
      </c>
      <c r="F7699" s="11" t="str">
        <f>IF(A7699="","",IF(ISERROR(VLOOKUP(A7699,'entry data'!B:F,5,0)),"",VLOOKUP(A7699,'entry data'!B:F,5,0)))</f>
        <v/>
      </c>
      <c r="G7699" s="12" t="str">
        <f>IF(A7699="","",IF(ISERROR(VLOOKUP(A7699,'entry data'!B:I,8,0)),"",VLOOKUP(A7699,'entry data'!B:I,7,0)))</f>
        <v/>
      </c>
      <c r="H7699" s="13" t="str">
        <f>IF(A7699="","",IF(B7699=1,VLOOKUP(A7699,'entry data'!B:D,3,0),I7698))</f>
        <v/>
      </c>
      <c r="I7699" s="14" t="str">
        <f>IF(A7699="","",IF(E7699="weekly",7,IF(E7699="fortnightly",14,IF(E7699="monthly",DATE(IF(MONTH(H7699)=12,YEAR(H7699)+1,YEAR(H7699)),VLOOKUP(MONTH(H7699),index!$D$2:$G$13,2,0),DAY(H7699)),
IF(E7699="quarterly",DATE(IF(MONTH(H7699)&gt;=10,YEAR(H7699)+1,YEAR(H7699)),VLOOKUP(MONTH(H7699),index!$D$2:$G$13,3,0),DAY(H7699)),
IF(E7699="halfyearly",DATE(IF(MONTH(H7699)&gt;=7,YEAR(H7699)+1,YEAR(H7699)),VLOOKUP(MONTH(H7699),index!$D$2:$G$13,4,0),DAY(H7699)),
DATE(YEAR(H7699)+1,MONTH(H7699),DAY(H7699)))))-H7699))+H7699)</f>
        <v/>
      </c>
      <c r="J7699" s="9" t="str">
        <f t="shared" si="736"/>
        <v/>
      </c>
      <c r="K7699" s="11" t="str">
        <f t="shared" si="737"/>
        <v/>
      </c>
      <c r="L7699" s="11" t="str">
        <f t="shared" si="738"/>
        <v/>
      </c>
      <c r="M7699" s="11" t="str">
        <f>IF(A7699="","",VLOOKUP(E7699,index!$A$1:$B$6,2,0)*K7699*G7699)</f>
        <v/>
      </c>
      <c r="N7699" s="11" t="str">
        <f>IF(A7699="","",-PMT(G7699*VLOOKUP(E7699,index!$A$1:$B$6,2,0),C7699,F7699,0,0))</f>
        <v/>
      </c>
      <c r="O7699" s="11" t="str">
        <f t="shared" si="739"/>
        <v/>
      </c>
      <c r="P7699" s="11" t="str">
        <f t="shared" si="740"/>
        <v/>
      </c>
    </row>
    <row r="7700" spans="1:16" x14ac:dyDescent="0.25">
      <c r="A7700" s="9" t="str">
        <f>IF(A7699="","",IF(B7699&lt;C7699,A7699,IF(A7699=MAX('entry data'!$B$8:$B$507),"",A7699+1)))</f>
        <v/>
      </c>
      <c r="B7700" s="9" t="str">
        <f t="shared" si="735"/>
        <v/>
      </c>
      <c r="C7700" s="9" t="str">
        <f>IF(ISERROR(VLOOKUP(A7700,'entry data'!B:G,6,0)),"",VLOOKUP(A7700,'entry data'!B:G,6,0))</f>
        <v/>
      </c>
      <c r="D7700" s="9" t="str">
        <f>IF(ISERROR(VLOOKUP(A7700,'entry data'!B:C,2,0)),"",VLOOKUP(A7700,'entry data'!B:C,2,0))</f>
        <v/>
      </c>
      <c r="E7700" s="9" t="str">
        <f>IF(ISERROR(VLOOKUP(A7700,'entry data'!B:E,4,0)),"",VLOOKUP(A7700,'entry data'!B:E,4,0))</f>
        <v/>
      </c>
      <c r="F7700" s="11" t="str">
        <f>IF(A7700="","",IF(ISERROR(VLOOKUP(A7700,'entry data'!B:F,5,0)),"",VLOOKUP(A7700,'entry data'!B:F,5,0)))</f>
        <v/>
      </c>
      <c r="G7700" s="12" t="str">
        <f>IF(A7700="","",IF(ISERROR(VLOOKUP(A7700,'entry data'!B:I,8,0)),"",VLOOKUP(A7700,'entry data'!B:I,7,0)))</f>
        <v/>
      </c>
      <c r="H7700" s="13" t="str">
        <f>IF(A7700="","",IF(B7700=1,VLOOKUP(A7700,'entry data'!B:D,3,0),I7699))</f>
        <v/>
      </c>
      <c r="I7700" s="14" t="str">
        <f>IF(A7700="","",IF(E7700="weekly",7,IF(E7700="fortnightly",14,IF(E7700="monthly",DATE(IF(MONTH(H7700)=12,YEAR(H7700)+1,YEAR(H7700)),VLOOKUP(MONTH(H7700),index!$D$2:$G$13,2,0),DAY(H7700)),
IF(E7700="quarterly",DATE(IF(MONTH(H7700)&gt;=10,YEAR(H7700)+1,YEAR(H7700)),VLOOKUP(MONTH(H7700),index!$D$2:$G$13,3,0),DAY(H7700)),
IF(E7700="halfyearly",DATE(IF(MONTH(H7700)&gt;=7,YEAR(H7700)+1,YEAR(H7700)),VLOOKUP(MONTH(H7700),index!$D$2:$G$13,4,0),DAY(H7700)),
DATE(YEAR(H7700)+1,MONTH(H7700),DAY(H7700)))))-H7700))+H7700)</f>
        <v/>
      </c>
      <c r="J7700" s="9" t="str">
        <f t="shared" si="736"/>
        <v/>
      </c>
      <c r="K7700" s="11" t="str">
        <f t="shared" si="737"/>
        <v/>
      </c>
      <c r="L7700" s="11" t="str">
        <f t="shared" si="738"/>
        <v/>
      </c>
      <c r="M7700" s="11" t="str">
        <f>IF(A7700="","",VLOOKUP(E7700,index!$A$1:$B$6,2,0)*K7700*G7700)</f>
        <v/>
      </c>
      <c r="N7700" s="11" t="str">
        <f>IF(A7700="","",-PMT(G7700*VLOOKUP(E7700,index!$A$1:$B$6,2,0),C7700,F7700,0,0))</f>
        <v/>
      </c>
      <c r="O7700" s="11" t="str">
        <f t="shared" si="739"/>
        <v/>
      </c>
      <c r="P7700" s="11" t="str">
        <f t="shared" si="740"/>
        <v/>
      </c>
    </row>
    <row r="7701" spans="1:16" x14ac:dyDescent="0.25">
      <c r="A7701" s="9" t="str">
        <f>IF(A7700="","",IF(B7700&lt;C7700,A7700,IF(A7700=MAX('entry data'!$B$8:$B$507),"",A7700+1)))</f>
        <v/>
      </c>
      <c r="B7701" s="9" t="str">
        <f t="shared" si="735"/>
        <v/>
      </c>
      <c r="C7701" s="9" t="str">
        <f>IF(ISERROR(VLOOKUP(A7701,'entry data'!B:G,6,0)),"",VLOOKUP(A7701,'entry data'!B:G,6,0))</f>
        <v/>
      </c>
      <c r="D7701" s="9" t="str">
        <f>IF(ISERROR(VLOOKUP(A7701,'entry data'!B:C,2,0)),"",VLOOKUP(A7701,'entry data'!B:C,2,0))</f>
        <v/>
      </c>
      <c r="E7701" s="9" t="str">
        <f>IF(ISERROR(VLOOKUP(A7701,'entry data'!B:E,4,0)),"",VLOOKUP(A7701,'entry data'!B:E,4,0))</f>
        <v/>
      </c>
      <c r="F7701" s="11" t="str">
        <f>IF(A7701="","",IF(ISERROR(VLOOKUP(A7701,'entry data'!B:F,5,0)),"",VLOOKUP(A7701,'entry data'!B:F,5,0)))</f>
        <v/>
      </c>
      <c r="G7701" s="12" t="str">
        <f>IF(A7701="","",IF(ISERROR(VLOOKUP(A7701,'entry data'!B:I,8,0)),"",VLOOKUP(A7701,'entry data'!B:I,7,0)))</f>
        <v/>
      </c>
      <c r="H7701" s="13" t="str">
        <f>IF(A7701="","",IF(B7701=1,VLOOKUP(A7701,'entry data'!B:D,3,0),I7700))</f>
        <v/>
      </c>
      <c r="I7701" s="14" t="str">
        <f>IF(A7701="","",IF(E7701="weekly",7,IF(E7701="fortnightly",14,IF(E7701="monthly",DATE(IF(MONTH(H7701)=12,YEAR(H7701)+1,YEAR(H7701)),VLOOKUP(MONTH(H7701),index!$D$2:$G$13,2,0),DAY(H7701)),
IF(E7701="quarterly",DATE(IF(MONTH(H7701)&gt;=10,YEAR(H7701)+1,YEAR(H7701)),VLOOKUP(MONTH(H7701),index!$D$2:$G$13,3,0),DAY(H7701)),
IF(E7701="halfyearly",DATE(IF(MONTH(H7701)&gt;=7,YEAR(H7701)+1,YEAR(H7701)),VLOOKUP(MONTH(H7701),index!$D$2:$G$13,4,0),DAY(H7701)),
DATE(YEAR(H7701)+1,MONTH(H7701),DAY(H7701)))))-H7701))+H7701)</f>
        <v/>
      </c>
      <c r="J7701" s="9" t="str">
        <f t="shared" si="736"/>
        <v/>
      </c>
      <c r="K7701" s="11" t="str">
        <f t="shared" si="737"/>
        <v/>
      </c>
      <c r="L7701" s="11" t="str">
        <f t="shared" si="738"/>
        <v/>
      </c>
      <c r="M7701" s="11" t="str">
        <f>IF(A7701="","",VLOOKUP(E7701,index!$A$1:$B$6,2,0)*K7701*G7701)</f>
        <v/>
      </c>
      <c r="N7701" s="11" t="str">
        <f>IF(A7701="","",-PMT(G7701*VLOOKUP(E7701,index!$A$1:$B$6,2,0),C7701,F7701,0,0))</f>
        <v/>
      </c>
      <c r="O7701" s="11" t="str">
        <f t="shared" si="739"/>
        <v/>
      </c>
      <c r="P7701" s="11" t="str">
        <f t="shared" si="740"/>
        <v/>
      </c>
    </row>
    <row r="7702" spans="1:16" x14ac:dyDescent="0.25">
      <c r="A7702" s="9" t="str">
        <f>IF(A7701="","",IF(B7701&lt;C7701,A7701,IF(A7701=MAX('entry data'!$B$8:$B$507),"",A7701+1)))</f>
        <v/>
      </c>
      <c r="B7702" s="9" t="str">
        <f t="shared" si="735"/>
        <v/>
      </c>
      <c r="C7702" s="9" t="str">
        <f>IF(ISERROR(VLOOKUP(A7702,'entry data'!B:G,6,0)),"",VLOOKUP(A7702,'entry data'!B:G,6,0))</f>
        <v/>
      </c>
      <c r="D7702" s="9" t="str">
        <f>IF(ISERROR(VLOOKUP(A7702,'entry data'!B:C,2,0)),"",VLOOKUP(A7702,'entry data'!B:C,2,0))</f>
        <v/>
      </c>
      <c r="E7702" s="9" t="str">
        <f>IF(ISERROR(VLOOKUP(A7702,'entry data'!B:E,4,0)),"",VLOOKUP(A7702,'entry data'!B:E,4,0))</f>
        <v/>
      </c>
      <c r="F7702" s="11" t="str">
        <f>IF(A7702="","",IF(ISERROR(VLOOKUP(A7702,'entry data'!B:F,5,0)),"",VLOOKUP(A7702,'entry data'!B:F,5,0)))</f>
        <v/>
      </c>
      <c r="G7702" s="12" t="str">
        <f>IF(A7702="","",IF(ISERROR(VLOOKUP(A7702,'entry data'!B:I,8,0)),"",VLOOKUP(A7702,'entry data'!B:I,7,0)))</f>
        <v/>
      </c>
      <c r="H7702" s="13" t="str">
        <f>IF(A7702="","",IF(B7702=1,VLOOKUP(A7702,'entry data'!B:D,3,0),I7701))</f>
        <v/>
      </c>
      <c r="I7702" s="14" t="str">
        <f>IF(A7702="","",IF(E7702="weekly",7,IF(E7702="fortnightly",14,IF(E7702="monthly",DATE(IF(MONTH(H7702)=12,YEAR(H7702)+1,YEAR(H7702)),VLOOKUP(MONTH(H7702),index!$D$2:$G$13,2,0),DAY(H7702)),
IF(E7702="quarterly",DATE(IF(MONTH(H7702)&gt;=10,YEAR(H7702)+1,YEAR(H7702)),VLOOKUP(MONTH(H7702),index!$D$2:$G$13,3,0),DAY(H7702)),
IF(E7702="halfyearly",DATE(IF(MONTH(H7702)&gt;=7,YEAR(H7702)+1,YEAR(H7702)),VLOOKUP(MONTH(H7702),index!$D$2:$G$13,4,0),DAY(H7702)),
DATE(YEAR(H7702)+1,MONTH(H7702),DAY(H7702)))))-H7702))+H7702)</f>
        <v/>
      </c>
      <c r="J7702" s="9" t="str">
        <f t="shared" si="736"/>
        <v/>
      </c>
      <c r="K7702" s="11" t="str">
        <f t="shared" si="737"/>
        <v/>
      </c>
      <c r="L7702" s="11" t="str">
        <f t="shared" si="738"/>
        <v/>
      </c>
      <c r="M7702" s="11" t="str">
        <f>IF(A7702="","",VLOOKUP(E7702,index!$A$1:$B$6,2,0)*K7702*G7702)</f>
        <v/>
      </c>
      <c r="N7702" s="11" t="str">
        <f>IF(A7702="","",-PMT(G7702*VLOOKUP(E7702,index!$A$1:$B$6,2,0),C7702,F7702,0,0))</f>
        <v/>
      </c>
      <c r="O7702" s="11" t="str">
        <f t="shared" si="739"/>
        <v/>
      </c>
      <c r="P7702" s="11" t="str">
        <f t="shared" si="740"/>
        <v/>
      </c>
    </row>
    <row r="7703" spans="1:16" x14ac:dyDescent="0.25">
      <c r="A7703" s="9" t="str">
        <f>IF(A7702="","",IF(B7702&lt;C7702,A7702,IF(A7702=MAX('entry data'!$B$8:$B$507),"",A7702+1)))</f>
        <v/>
      </c>
      <c r="B7703" s="9" t="str">
        <f t="shared" ref="B7703:B7766" si="741">IF(A7703="","",IF(B7702=C7702,1,B7702+1))</f>
        <v/>
      </c>
      <c r="C7703" s="9" t="str">
        <f>IF(ISERROR(VLOOKUP(A7703,'entry data'!B:G,6,0)),"",VLOOKUP(A7703,'entry data'!B:G,6,0))</f>
        <v/>
      </c>
      <c r="D7703" s="9" t="str">
        <f>IF(ISERROR(VLOOKUP(A7703,'entry data'!B:C,2,0)),"",VLOOKUP(A7703,'entry data'!B:C,2,0))</f>
        <v/>
      </c>
      <c r="E7703" s="9" t="str">
        <f>IF(ISERROR(VLOOKUP(A7703,'entry data'!B:E,4,0)),"",VLOOKUP(A7703,'entry data'!B:E,4,0))</f>
        <v/>
      </c>
      <c r="F7703" s="11" t="str">
        <f>IF(A7703="","",IF(ISERROR(VLOOKUP(A7703,'entry data'!B:F,5,0)),"",VLOOKUP(A7703,'entry data'!B:F,5,0)))</f>
        <v/>
      </c>
      <c r="G7703" s="12" t="str">
        <f>IF(A7703="","",IF(ISERROR(VLOOKUP(A7703,'entry data'!B:I,8,0)),"",VLOOKUP(A7703,'entry data'!B:I,7,0)))</f>
        <v/>
      </c>
      <c r="H7703" s="13" t="str">
        <f>IF(A7703="","",IF(B7703=1,VLOOKUP(A7703,'entry data'!B:D,3,0),I7702))</f>
        <v/>
      </c>
      <c r="I7703" s="14" t="str">
        <f>IF(A7703="","",IF(E7703="weekly",7,IF(E7703="fortnightly",14,IF(E7703="monthly",DATE(IF(MONTH(H7703)=12,YEAR(H7703)+1,YEAR(H7703)),VLOOKUP(MONTH(H7703),index!$D$2:$G$13,2,0),DAY(H7703)),
IF(E7703="quarterly",DATE(IF(MONTH(H7703)&gt;=10,YEAR(H7703)+1,YEAR(H7703)),VLOOKUP(MONTH(H7703),index!$D$2:$G$13,3,0),DAY(H7703)),
IF(E7703="halfyearly",DATE(IF(MONTH(H7703)&gt;=7,YEAR(H7703)+1,YEAR(H7703)),VLOOKUP(MONTH(H7703),index!$D$2:$G$13,4,0),DAY(H7703)),
DATE(YEAR(H7703)+1,MONTH(H7703),DAY(H7703)))))-H7703))+H7703)</f>
        <v/>
      </c>
      <c r="J7703" s="9" t="str">
        <f t="shared" ref="J7703:J7766" si="742">IF(A7703="","",IF(MONTH(I7703)&lt;10,YEAR(I7703)&amp;"-0"&amp;MONTH(I7703),YEAR(I7703)&amp;"-"&amp;MONTH(I7703)))</f>
        <v/>
      </c>
      <c r="K7703" s="11" t="str">
        <f t="shared" ref="K7703:K7766" si="743">IF(A7703="","",IF(B7703=1,F7703,O7702))</f>
        <v/>
      </c>
      <c r="L7703" s="11" t="str">
        <f t="shared" ref="L7703:L7766" si="744">IF(A7703="","",N7703-M7703)</f>
        <v/>
      </c>
      <c r="M7703" s="11" t="str">
        <f>IF(A7703="","",VLOOKUP(E7703,index!$A$1:$B$6,2,0)*K7703*G7703)</f>
        <v/>
      </c>
      <c r="N7703" s="11" t="str">
        <f>IF(A7703="","",-PMT(G7703*VLOOKUP(E7703,index!$A$1:$B$6,2,0),C7703,F7703,0,0))</f>
        <v/>
      </c>
      <c r="O7703" s="11" t="str">
        <f t="shared" ref="O7703:O7766" si="745">IF(A7703="","",K7703-L7703)</f>
        <v/>
      </c>
      <c r="P7703" s="11" t="str">
        <f t="shared" si="740"/>
        <v/>
      </c>
    </row>
    <row r="7704" spans="1:16" x14ac:dyDescent="0.25">
      <c r="A7704" s="9" t="str">
        <f>IF(A7703="","",IF(B7703&lt;C7703,A7703,IF(A7703=MAX('entry data'!$B$8:$B$507),"",A7703+1)))</f>
        <v/>
      </c>
      <c r="B7704" s="9" t="str">
        <f t="shared" si="741"/>
        <v/>
      </c>
      <c r="C7704" s="9" t="str">
        <f>IF(ISERROR(VLOOKUP(A7704,'entry data'!B:G,6,0)),"",VLOOKUP(A7704,'entry data'!B:G,6,0))</f>
        <v/>
      </c>
      <c r="D7704" s="9" t="str">
        <f>IF(ISERROR(VLOOKUP(A7704,'entry data'!B:C,2,0)),"",VLOOKUP(A7704,'entry data'!B:C,2,0))</f>
        <v/>
      </c>
      <c r="E7704" s="9" t="str">
        <f>IF(ISERROR(VLOOKUP(A7704,'entry data'!B:E,4,0)),"",VLOOKUP(A7704,'entry data'!B:E,4,0))</f>
        <v/>
      </c>
      <c r="F7704" s="11" t="str">
        <f>IF(A7704="","",IF(ISERROR(VLOOKUP(A7704,'entry data'!B:F,5,0)),"",VLOOKUP(A7704,'entry data'!B:F,5,0)))</f>
        <v/>
      </c>
      <c r="G7704" s="12" t="str">
        <f>IF(A7704="","",IF(ISERROR(VLOOKUP(A7704,'entry data'!B:I,8,0)),"",VLOOKUP(A7704,'entry data'!B:I,7,0)))</f>
        <v/>
      </c>
      <c r="H7704" s="13" t="str">
        <f>IF(A7704="","",IF(B7704=1,VLOOKUP(A7704,'entry data'!B:D,3,0),I7703))</f>
        <v/>
      </c>
      <c r="I7704" s="14" t="str">
        <f>IF(A7704="","",IF(E7704="weekly",7,IF(E7704="fortnightly",14,IF(E7704="monthly",DATE(IF(MONTH(H7704)=12,YEAR(H7704)+1,YEAR(H7704)),VLOOKUP(MONTH(H7704),index!$D$2:$G$13,2,0),DAY(H7704)),
IF(E7704="quarterly",DATE(IF(MONTH(H7704)&gt;=10,YEAR(H7704)+1,YEAR(H7704)),VLOOKUP(MONTH(H7704),index!$D$2:$G$13,3,0),DAY(H7704)),
IF(E7704="halfyearly",DATE(IF(MONTH(H7704)&gt;=7,YEAR(H7704)+1,YEAR(H7704)),VLOOKUP(MONTH(H7704),index!$D$2:$G$13,4,0),DAY(H7704)),
DATE(YEAR(H7704)+1,MONTH(H7704),DAY(H7704)))))-H7704))+H7704)</f>
        <v/>
      </c>
      <c r="J7704" s="9" t="str">
        <f t="shared" si="742"/>
        <v/>
      </c>
      <c r="K7704" s="11" t="str">
        <f t="shared" si="743"/>
        <v/>
      </c>
      <c r="L7704" s="11" t="str">
        <f t="shared" si="744"/>
        <v/>
      </c>
      <c r="M7704" s="11" t="str">
        <f>IF(A7704="","",VLOOKUP(E7704,index!$A$1:$B$6,2,0)*K7704*G7704)</f>
        <v/>
      </c>
      <c r="N7704" s="11" t="str">
        <f>IF(A7704="","",-PMT(G7704*VLOOKUP(E7704,index!$A$1:$B$6,2,0),C7704,F7704,0,0))</f>
        <v/>
      </c>
      <c r="O7704" s="11" t="str">
        <f t="shared" si="745"/>
        <v/>
      </c>
      <c r="P7704" s="11" t="str">
        <f t="shared" si="740"/>
        <v/>
      </c>
    </row>
    <row r="7705" spans="1:16" x14ac:dyDescent="0.25">
      <c r="A7705" s="9" t="str">
        <f>IF(A7704="","",IF(B7704&lt;C7704,A7704,IF(A7704=MAX('entry data'!$B$8:$B$507),"",A7704+1)))</f>
        <v/>
      </c>
      <c r="B7705" s="9" t="str">
        <f t="shared" si="741"/>
        <v/>
      </c>
      <c r="C7705" s="9" t="str">
        <f>IF(ISERROR(VLOOKUP(A7705,'entry data'!B:G,6,0)),"",VLOOKUP(A7705,'entry data'!B:G,6,0))</f>
        <v/>
      </c>
      <c r="D7705" s="9" t="str">
        <f>IF(ISERROR(VLOOKUP(A7705,'entry data'!B:C,2,0)),"",VLOOKUP(A7705,'entry data'!B:C,2,0))</f>
        <v/>
      </c>
      <c r="E7705" s="9" t="str">
        <f>IF(ISERROR(VLOOKUP(A7705,'entry data'!B:E,4,0)),"",VLOOKUP(A7705,'entry data'!B:E,4,0))</f>
        <v/>
      </c>
      <c r="F7705" s="11" t="str">
        <f>IF(A7705="","",IF(ISERROR(VLOOKUP(A7705,'entry data'!B:F,5,0)),"",VLOOKUP(A7705,'entry data'!B:F,5,0)))</f>
        <v/>
      </c>
      <c r="G7705" s="12" t="str">
        <f>IF(A7705="","",IF(ISERROR(VLOOKUP(A7705,'entry data'!B:I,8,0)),"",VLOOKUP(A7705,'entry data'!B:I,7,0)))</f>
        <v/>
      </c>
      <c r="H7705" s="13" t="str">
        <f>IF(A7705="","",IF(B7705=1,VLOOKUP(A7705,'entry data'!B:D,3,0),I7704))</f>
        <v/>
      </c>
      <c r="I7705" s="14" t="str">
        <f>IF(A7705="","",IF(E7705="weekly",7,IF(E7705="fortnightly",14,IF(E7705="monthly",DATE(IF(MONTH(H7705)=12,YEAR(H7705)+1,YEAR(H7705)),VLOOKUP(MONTH(H7705),index!$D$2:$G$13,2,0),DAY(H7705)),
IF(E7705="quarterly",DATE(IF(MONTH(H7705)&gt;=10,YEAR(H7705)+1,YEAR(H7705)),VLOOKUP(MONTH(H7705),index!$D$2:$G$13,3,0),DAY(H7705)),
IF(E7705="halfyearly",DATE(IF(MONTH(H7705)&gt;=7,YEAR(H7705)+1,YEAR(H7705)),VLOOKUP(MONTH(H7705),index!$D$2:$G$13,4,0),DAY(H7705)),
DATE(YEAR(H7705)+1,MONTH(H7705),DAY(H7705)))))-H7705))+H7705)</f>
        <v/>
      </c>
      <c r="J7705" s="9" t="str">
        <f t="shared" si="742"/>
        <v/>
      </c>
      <c r="K7705" s="11" t="str">
        <f t="shared" si="743"/>
        <v/>
      </c>
      <c r="L7705" s="11" t="str">
        <f t="shared" si="744"/>
        <v/>
      </c>
      <c r="M7705" s="11" t="str">
        <f>IF(A7705="","",VLOOKUP(E7705,index!$A$1:$B$6,2,0)*K7705*G7705)</f>
        <v/>
      </c>
      <c r="N7705" s="11" t="str">
        <f>IF(A7705="","",-PMT(G7705*VLOOKUP(E7705,index!$A$1:$B$6,2,0),C7705,F7705,0,0))</f>
        <v/>
      </c>
      <c r="O7705" s="11" t="str">
        <f t="shared" si="745"/>
        <v/>
      </c>
      <c r="P7705" s="11" t="str">
        <f t="shared" si="740"/>
        <v/>
      </c>
    </row>
    <row r="7706" spans="1:16" x14ac:dyDescent="0.25">
      <c r="A7706" s="9" t="str">
        <f>IF(A7705="","",IF(B7705&lt;C7705,A7705,IF(A7705=MAX('entry data'!$B$8:$B$507),"",A7705+1)))</f>
        <v/>
      </c>
      <c r="B7706" s="9" t="str">
        <f t="shared" si="741"/>
        <v/>
      </c>
      <c r="C7706" s="9" t="str">
        <f>IF(ISERROR(VLOOKUP(A7706,'entry data'!B:G,6,0)),"",VLOOKUP(A7706,'entry data'!B:G,6,0))</f>
        <v/>
      </c>
      <c r="D7706" s="9" t="str">
        <f>IF(ISERROR(VLOOKUP(A7706,'entry data'!B:C,2,0)),"",VLOOKUP(A7706,'entry data'!B:C,2,0))</f>
        <v/>
      </c>
      <c r="E7706" s="9" t="str">
        <f>IF(ISERROR(VLOOKUP(A7706,'entry data'!B:E,4,0)),"",VLOOKUP(A7706,'entry data'!B:E,4,0))</f>
        <v/>
      </c>
      <c r="F7706" s="11" t="str">
        <f>IF(A7706="","",IF(ISERROR(VLOOKUP(A7706,'entry data'!B:F,5,0)),"",VLOOKUP(A7706,'entry data'!B:F,5,0)))</f>
        <v/>
      </c>
      <c r="G7706" s="12" t="str">
        <f>IF(A7706="","",IF(ISERROR(VLOOKUP(A7706,'entry data'!B:I,8,0)),"",VLOOKUP(A7706,'entry data'!B:I,7,0)))</f>
        <v/>
      </c>
      <c r="H7706" s="13" t="str">
        <f>IF(A7706="","",IF(B7706=1,VLOOKUP(A7706,'entry data'!B:D,3,0),I7705))</f>
        <v/>
      </c>
      <c r="I7706" s="14" t="str">
        <f>IF(A7706="","",IF(E7706="weekly",7,IF(E7706="fortnightly",14,IF(E7706="monthly",DATE(IF(MONTH(H7706)=12,YEAR(H7706)+1,YEAR(H7706)),VLOOKUP(MONTH(H7706),index!$D$2:$G$13,2,0),DAY(H7706)),
IF(E7706="quarterly",DATE(IF(MONTH(H7706)&gt;=10,YEAR(H7706)+1,YEAR(H7706)),VLOOKUP(MONTH(H7706),index!$D$2:$G$13,3,0),DAY(H7706)),
IF(E7706="halfyearly",DATE(IF(MONTH(H7706)&gt;=7,YEAR(H7706)+1,YEAR(H7706)),VLOOKUP(MONTH(H7706),index!$D$2:$G$13,4,0),DAY(H7706)),
DATE(YEAR(H7706)+1,MONTH(H7706),DAY(H7706)))))-H7706))+H7706)</f>
        <v/>
      </c>
      <c r="J7706" s="9" t="str">
        <f t="shared" si="742"/>
        <v/>
      </c>
      <c r="K7706" s="11" t="str">
        <f t="shared" si="743"/>
        <v/>
      </c>
      <c r="L7706" s="11" t="str">
        <f t="shared" si="744"/>
        <v/>
      </c>
      <c r="M7706" s="11" t="str">
        <f>IF(A7706="","",VLOOKUP(E7706,index!$A$1:$B$6,2,0)*K7706*G7706)</f>
        <v/>
      </c>
      <c r="N7706" s="11" t="str">
        <f>IF(A7706="","",-PMT(G7706*VLOOKUP(E7706,index!$A$1:$B$6,2,0),C7706,F7706,0,0))</f>
        <v/>
      </c>
      <c r="O7706" s="11" t="str">
        <f t="shared" si="745"/>
        <v/>
      </c>
      <c r="P7706" s="11" t="str">
        <f t="shared" si="740"/>
        <v/>
      </c>
    </row>
    <row r="7707" spans="1:16" x14ac:dyDescent="0.25">
      <c r="A7707" s="9" t="str">
        <f>IF(A7706="","",IF(B7706&lt;C7706,A7706,IF(A7706=MAX('entry data'!$B$8:$B$507),"",A7706+1)))</f>
        <v/>
      </c>
      <c r="B7707" s="9" t="str">
        <f t="shared" si="741"/>
        <v/>
      </c>
      <c r="C7707" s="9" t="str">
        <f>IF(ISERROR(VLOOKUP(A7707,'entry data'!B:G,6,0)),"",VLOOKUP(A7707,'entry data'!B:G,6,0))</f>
        <v/>
      </c>
      <c r="D7707" s="9" t="str">
        <f>IF(ISERROR(VLOOKUP(A7707,'entry data'!B:C,2,0)),"",VLOOKUP(A7707,'entry data'!B:C,2,0))</f>
        <v/>
      </c>
      <c r="E7707" s="9" t="str">
        <f>IF(ISERROR(VLOOKUP(A7707,'entry data'!B:E,4,0)),"",VLOOKUP(A7707,'entry data'!B:E,4,0))</f>
        <v/>
      </c>
      <c r="F7707" s="11" t="str">
        <f>IF(A7707="","",IF(ISERROR(VLOOKUP(A7707,'entry data'!B:F,5,0)),"",VLOOKUP(A7707,'entry data'!B:F,5,0)))</f>
        <v/>
      </c>
      <c r="G7707" s="12" t="str">
        <f>IF(A7707="","",IF(ISERROR(VLOOKUP(A7707,'entry data'!B:I,8,0)),"",VLOOKUP(A7707,'entry data'!B:I,7,0)))</f>
        <v/>
      </c>
      <c r="H7707" s="13" t="str">
        <f>IF(A7707="","",IF(B7707=1,VLOOKUP(A7707,'entry data'!B:D,3,0),I7706))</f>
        <v/>
      </c>
      <c r="I7707" s="14" t="str">
        <f>IF(A7707="","",IF(E7707="weekly",7,IF(E7707="fortnightly",14,IF(E7707="monthly",DATE(IF(MONTH(H7707)=12,YEAR(H7707)+1,YEAR(H7707)),VLOOKUP(MONTH(H7707),index!$D$2:$G$13,2,0),DAY(H7707)),
IF(E7707="quarterly",DATE(IF(MONTH(H7707)&gt;=10,YEAR(H7707)+1,YEAR(H7707)),VLOOKUP(MONTH(H7707),index!$D$2:$G$13,3,0),DAY(H7707)),
IF(E7707="halfyearly",DATE(IF(MONTH(H7707)&gt;=7,YEAR(H7707)+1,YEAR(H7707)),VLOOKUP(MONTH(H7707),index!$D$2:$G$13,4,0),DAY(H7707)),
DATE(YEAR(H7707)+1,MONTH(H7707),DAY(H7707)))))-H7707))+H7707)</f>
        <v/>
      </c>
      <c r="J7707" s="9" t="str">
        <f t="shared" si="742"/>
        <v/>
      </c>
      <c r="K7707" s="11" t="str">
        <f t="shared" si="743"/>
        <v/>
      </c>
      <c r="L7707" s="11" t="str">
        <f t="shared" si="744"/>
        <v/>
      </c>
      <c r="M7707" s="11" t="str">
        <f>IF(A7707="","",VLOOKUP(E7707,index!$A$1:$B$6,2,0)*K7707*G7707)</f>
        <v/>
      </c>
      <c r="N7707" s="11" t="str">
        <f>IF(A7707="","",-PMT(G7707*VLOOKUP(E7707,index!$A$1:$B$6,2,0),C7707,F7707,0,0))</f>
        <v/>
      </c>
      <c r="O7707" s="11" t="str">
        <f t="shared" si="745"/>
        <v/>
      </c>
      <c r="P7707" s="11" t="str">
        <f t="shared" si="740"/>
        <v/>
      </c>
    </row>
    <row r="7708" spans="1:16" x14ac:dyDescent="0.25">
      <c r="A7708" s="9" t="str">
        <f>IF(A7707="","",IF(B7707&lt;C7707,A7707,IF(A7707=MAX('entry data'!$B$8:$B$507),"",A7707+1)))</f>
        <v/>
      </c>
      <c r="B7708" s="9" t="str">
        <f t="shared" si="741"/>
        <v/>
      </c>
      <c r="C7708" s="9" t="str">
        <f>IF(ISERROR(VLOOKUP(A7708,'entry data'!B:G,6,0)),"",VLOOKUP(A7708,'entry data'!B:G,6,0))</f>
        <v/>
      </c>
      <c r="D7708" s="9" t="str">
        <f>IF(ISERROR(VLOOKUP(A7708,'entry data'!B:C,2,0)),"",VLOOKUP(A7708,'entry data'!B:C,2,0))</f>
        <v/>
      </c>
      <c r="E7708" s="9" t="str">
        <f>IF(ISERROR(VLOOKUP(A7708,'entry data'!B:E,4,0)),"",VLOOKUP(A7708,'entry data'!B:E,4,0))</f>
        <v/>
      </c>
      <c r="F7708" s="11" t="str">
        <f>IF(A7708="","",IF(ISERROR(VLOOKUP(A7708,'entry data'!B:F,5,0)),"",VLOOKUP(A7708,'entry data'!B:F,5,0)))</f>
        <v/>
      </c>
      <c r="G7708" s="12" t="str">
        <f>IF(A7708="","",IF(ISERROR(VLOOKUP(A7708,'entry data'!B:I,8,0)),"",VLOOKUP(A7708,'entry data'!B:I,7,0)))</f>
        <v/>
      </c>
      <c r="H7708" s="13" t="str">
        <f>IF(A7708="","",IF(B7708=1,VLOOKUP(A7708,'entry data'!B:D,3,0),I7707))</f>
        <v/>
      </c>
      <c r="I7708" s="14" t="str">
        <f>IF(A7708="","",IF(E7708="weekly",7,IF(E7708="fortnightly",14,IF(E7708="monthly",DATE(IF(MONTH(H7708)=12,YEAR(H7708)+1,YEAR(H7708)),VLOOKUP(MONTH(H7708),index!$D$2:$G$13,2,0),DAY(H7708)),
IF(E7708="quarterly",DATE(IF(MONTH(H7708)&gt;=10,YEAR(H7708)+1,YEAR(H7708)),VLOOKUP(MONTH(H7708),index!$D$2:$G$13,3,0),DAY(H7708)),
IF(E7708="halfyearly",DATE(IF(MONTH(H7708)&gt;=7,YEAR(H7708)+1,YEAR(H7708)),VLOOKUP(MONTH(H7708),index!$D$2:$G$13,4,0),DAY(H7708)),
DATE(YEAR(H7708)+1,MONTH(H7708),DAY(H7708)))))-H7708))+H7708)</f>
        <v/>
      </c>
      <c r="J7708" s="9" t="str">
        <f t="shared" si="742"/>
        <v/>
      </c>
      <c r="K7708" s="11" t="str">
        <f t="shared" si="743"/>
        <v/>
      </c>
      <c r="L7708" s="11" t="str">
        <f t="shared" si="744"/>
        <v/>
      </c>
      <c r="M7708" s="11" t="str">
        <f>IF(A7708="","",VLOOKUP(E7708,index!$A$1:$B$6,2,0)*K7708*G7708)</f>
        <v/>
      </c>
      <c r="N7708" s="11" t="str">
        <f>IF(A7708="","",-PMT(G7708*VLOOKUP(E7708,index!$A$1:$B$6,2,0),C7708,F7708,0,0))</f>
        <v/>
      </c>
      <c r="O7708" s="11" t="str">
        <f t="shared" si="745"/>
        <v/>
      </c>
      <c r="P7708" s="11" t="str">
        <f t="shared" si="740"/>
        <v/>
      </c>
    </row>
    <row r="7709" spans="1:16" x14ac:dyDescent="0.25">
      <c r="A7709" s="9" t="str">
        <f>IF(A7708="","",IF(B7708&lt;C7708,A7708,IF(A7708=MAX('entry data'!$B$8:$B$507),"",A7708+1)))</f>
        <v/>
      </c>
      <c r="B7709" s="9" t="str">
        <f t="shared" si="741"/>
        <v/>
      </c>
      <c r="C7709" s="9" t="str">
        <f>IF(ISERROR(VLOOKUP(A7709,'entry data'!B:G,6,0)),"",VLOOKUP(A7709,'entry data'!B:G,6,0))</f>
        <v/>
      </c>
      <c r="D7709" s="9" t="str">
        <f>IF(ISERROR(VLOOKUP(A7709,'entry data'!B:C,2,0)),"",VLOOKUP(A7709,'entry data'!B:C,2,0))</f>
        <v/>
      </c>
      <c r="E7709" s="9" t="str">
        <f>IF(ISERROR(VLOOKUP(A7709,'entry data'!B:E,4,0)),"",VLOOKUP(A7709,'entry data'!B:E,4,0))</f>
        <v/>
      </c>
      <c r="F7709" s="11" t="str">
        <f>IF(A7709="","",IF(ISERROR(VLOOKUP(A7709,'entry data'!B:F,5,0)),"",VLOOKUP(A7709,'entry data'!B:F,5,0)))</f>
        <v/>
      </c>
      <c r="G7709" s="12" t="str">
        <f>IF(A7709="","",IF(ISERROR(VLOOKUP(A7709,'entry data'!B:I,8,0)),"",VLOOKUP(A7709,'entry data'!B:I,7,0)))</f>
        <v/>
      </c>
      <c r="H7709" s="13" t="str">
        <f>IF(A7709="","",IF(B7709=1,VLOOKUP(A7709,'entry data'!B:D,3,0),I7708))</f>
        <v/>
      </c>
      <c r="I7709" s="14" t="str">
        <f>IF(A7709="","",IF(E7709="weekly",7,IF(E7709="fortnightly",14,IF(E7709="monthly",DATE(IF(MONTH(H7709)=12,YEAR(H7709)+1,YEAR(H7709)),VLOOKUP(MONTH(H7709),index!$D$2:$G$13,2,0),DAY(H7709)),
IF(E7709="quarterly",DATE(IF(MONTH(H7709)&gt;=10,YEAR(H7709)+1,YEAR(H7709)),VLOOKUP(MONTH(H7709),index!$D$2:$G$13,3,0),DAY(H7709)),
IF(E7709="halfyearly",DATE(IF(MONTH(H7709)&gt;=7,YEAR(H7709)+1,YEAR(H7709)),VLOOKUP(MONTH(H7709),index!$D$2:$G$13,4,0),DAY(H7709)),
DATE(YEAR(H7709)+1,MONTH(H7709),DAY(H7709)))))-H7709))+H7709)</f>
        <v/>
      </c>
      <c r="J7709" s="9" t="str">
        <f t="shared" si="742"/>
        <v/>
      </c>
      <c r="K7709" s="11" t="str">
        <f t="shared" si="743"/>
        <v/>
      </c>
      <c r="L7709" s="11" t="str">
        <f t="shared" si="744"/>
        <v/>
      </c>
      <c r="M7709" s="11" t="str">
        <f>IF(A7709="","",VLOOKUP(E7709,index!$A$1:$B$6,2,0)*K7709*G7709)</f>
        <v/>
      </c>
      <c r="N7709" s="11" t="str">
        <f>IF(A7709="","",-PMT(G7709*VLOOKUP(E7709,index!$A$1:$B$6,2,0),C7709,F7709,0,0))</f>
        <v/>
      </c>
      <c r="O7709" s="11" t="str">
        <f t="shared" si="745"/>
        <v/>
      </c>
      <c r="P7709" s="11" t="str">
        <f t="shared" si="740"/>
        <v/>
      </c>
    </row>
    <row r="7710" spans="1:16" x14ac:dyDescent="0.25">
      <c r="A7710" s="9" t="str">
        <f>IF(A7709="","",IF(B7709&lt;C7709,A7709,IF(A7709=MAX('entry data'!$B$8:$B$507),"",A7709+1)))</f>
        <v/>
      </c>
      <c r="B7710" s="9" t="str">
        <f t="shared" si="741"/>
        <v/>
      </c>
      <c r="C7710" s="9" t="str">
        <f>IF(ISERROR(VLOOKUP(A7710,'entry data'!B:G,6,0)),"",VLOOKUP(A7710,'entry data'!B:G,6,0))</f>
        <v/>
      </c>
      <c r="D7710" s="9" t="str">
        <f>IF(ISERROR(VLOOKUP(A7710,'entry data'!B:C,2,0)),"",VLOOKUP(A7710,'entry data'!B:C,2,0))</f>
        <v/>
      </c>
      <c r="E7710" s="9" t="str">
        <f>IF(ISERROR(VLOOKUP(A7710,'entry data'!B:E,4,0)),"",VLOOKUP(A7710,'entry data'!B:E,4,0))</f>
        <v/>
      </c>
      <c r="F7710" s="11" t="str">
        <f>IF(A7710="","",IF(ISERROR(VLOOKUP(A7710,'entry data'!B:F,5,0)),"",VLOOKUP(A7710,'entry data'!B:F,5,0)))</f>
        <v/>
      </c>
      <c r="G7710" s="12" t="str">
        <f>IF(A7710="","",IF(ISERROR(VLOOKUP(A7710,'entry data'!B:I,8,0)),"",VLOOKUP(A7710,'entry data'!B:I,7,0)))</f>
        <v/>
      </c>
      <c r="H7710" s="13" t="str">
        <f>IF(A7710="","",IF(B7710=1,VLOOKUP(A7710,'entry data'!B:D,3,0),I7709))</f>
        <v/>
      </c>
      <c r="I7710" s="14" t="str">
        <f>IF(A7710="","",IF(E7710="weekly",7,IF(E7710="fortnightly",14,IF(E7710="monthly",DATE(IF(MONTH(H7710)=12,YEAR(H7710)+1,YEAR(H7710)),VLOOKUP(MONTH(H7710),index!$D$2:$G$13,2,0),DAY(H7710)),
IF(E7710="quarterly",DATE(IF(MONTH(H7710)&gt;=10,YEAR(H7710)+1,YEAR(H7710)),VLOOKUP(MONTH(H7710),index!$D$2:$G$13,3,0),DAY(H7710)),
IF(E7710="halfyearly",DATE(IF(MONTH(H7710)&gt;=7,YEAR(H7710)+1,YEAR(H7710)),VLOOKUP(MONTH(H7710),index!$D$2:$G$13,4,0),DAY(H7710)),
DATE(YEAR(H7710)+1,MONTH(H7710),DAY(H7710)))))-H7710))+H7710)</f>
        <v/>
      </c>
      <c r="J7710" s="9" t="str">
        <f t="shared" si="742"/>
        <v/>
      </c>
      <c r="K7710" s="11" t="str">
        <f t="shared" si="743"/>
        <v/>
      </c>
      <c r="L7710" s="11" t="str">
        <f t="shared" si="744"/>
        <v/>
      </c>
      <c r="M7710" s="11" t="str">
        <f>IF(A7710="","",VLOOKUP(E7710,index!$A$1:$B$6,2,0)*K7710*G7710)</f>
        <v/>
      </c>
      <c r="N7710" s="11" t="str">
        <f>IF(A7710="","",-PMT(G7710*VLOOKUP(E7710,index!$A$1:$B$6,2,0),C7710,F7710,0,0))</f>
        <v/>
      </c>
      <c r="O7710" s="11" t="str">
        <f t="shared" si="745"/>
        <v/>
      </c>
      <c r="P7710" s="11" t="str">
        <f t="shared" si="740"/>
        <v/>
      </c>
    </row>
    <row r="7711" spans="1:16" x14ac:dyDescent="0.25">
      <c r="A7711" s="9" t="str">
        <f>IF(A7710="","",IF(B7710&lt;C7710,A7710,IF(A7710=MAX('entry data'!$B$8:$B$507),"",A7710+1)))</f>
        <v/>
      </c>
      <c r="B7711" s="9" t="str">
        <f t="shared" si="741"/>
        <v/>
      </c>
      <c r="C7711" s="9" t="str">
        <f>IF(ISERROR(VLOOKUP(A7711,'entry data'!B:G,6,0)),"",VLOOKUP(A7711,'entry data'!B:G,6,0))</f>
        <v/>
      </c>
      <c r="D7711" s="9" t="str">
        <f>IF(ISERROR(VLOOKUP(A7711,'entry data'!B:C,2,0)),"",VLOOKUP(A7711,'entry data'!B:C,2,0))</f>
        <v/>
      </c>
      <c r="E7711" s="9" t="str">
        <f>IF(ISERROR(VLOOKUP(A7711,'entry data'!B:E,4,0)),"",VLOOKUP(A7711,'entry data'!B:E,4,0))</f>
        <v/>
      </c>
      <c r="F7711" s="11" t="str">
        <f>IF(A7711="","",IF(ISERROR(VLOOKUP(A7711,'entry data'!B:F,5,0)),"",VLOOKUP(A7711,'entry data'!B:F,5,0)))</f>
        <v/>
      </c>
      <c r="G7711" s="12" t="str">
        <f>IF(A7711="","",IF(ISERROR(VLOOKUP(A7711,'entry data'!B:I,8,0)),"",VLOOKUP(A7711,'entry data'!B:I,7,0)))</f>
        <v/>
      </c>
      <c r="H7711" s="13" t="str">
        <f>IF(A7711="","",IF(B7711=1,VLOOKUP(A7711,'entry data'!B:D,3,0),I7710))</f>
        <v/>
      </c>
      <c r="I7711" s="14" t="str">
        <f>IF(A7711="","",IF(E7711="weekly",7,IF(E7711="fortnightly",14,IF(E7711="monthly",DATE(IF(MONTH(H7711)=12,YEAR(H7711)+1,YEAR(H7711)),VLOOKUP(MONTH(H7711),index!$D$2:$G$13,2,0),DAY(H7711)),
IF(E7711="quarterly",DATE(IF(MONTH(H7711)&gt;=10,YEAR(H7711)+1,YEAR(H7711)),VLOOKUP(MONTH(H7711),index!$D$2:$G$13,3,0),DAY(H7711)),
IF(E7711="halfyearly",DATE(IF(MONTH(H7711)&gt;=7,YEAR(H7711)+1,YEAR(H7711)),VLOOKUP(MONTH(H7711),index!$D$2:$G$13,4,0),DAY(H7711)),
DATE(YEAR(H7711)+1,MONTH(H7711),DAY(H7711)))))-H7711))+H7711)</f>
        <v/>
      </c>
      <c r="J7711" s="9" t="str">
        <f t="shared" si="742"/>
        <v/>
      </c>
      <c r="K7711" s="11" t="str">
        <f t="shared" si="743"/>
        <v/>
      </c>
      <c r="L7711" s="11" t="str">
        <f t="shared" si="744"/>
        <v/>
      </c>
      <c r="M7711" s="11" t="str">
        <f>IF(A7711="","",VLOOKUP(E7711,index!$A$1:$B$6,2,0)*K7711*G7711)</f>
        <v/>
      </c>
      <c r="N7711" s="11" t="str">
        <f>IF(A7711="","",-PMT(G7711*VLOOKUP(E7711,index!$A$1:$B$6,2,0),C7711,F7711,0,0))</f>
        <v/>
      </c>
      <c r="O7711" s="11" t="str">
        <f t="shared" si="745"/>
        <v/>
      </c>
      <c r="P7711" s="11" t="str">
        <f t="shared" si="740"/>
        <v/>
      </c>
    </row>
    <row r="7712" spans="1:16" x14ac:dyDescent="0.25">
      <c r="A7712" s="9" t="str">
        <f>IF(A7711="","",IF(B7711&lt;C7711,A7711,IF(A7711=MAX('entry data'!$B$8:$B$507),"",A7711+1)))</f>
        <v/>
      </c>
      <c r="B7712" s="9" t="str">
        <f t="shared" si="741"/>
        <v/>
      </c>
      <c r="C7712" s="9" t="str">
        <f>IF(ISERROR(VLOOKUP(A7712,'entry data'!B:G,6,0)),"",VLOOKUP(A7712,'entry data'!B:G,6,0))</f>
        <v/>
      </c>
      <c r="D7712" s="9" t="str">
        <f>IF(ISERROR(VLOOKUP(A7712,'entry data'!B:C,2,0)),"",VLOOKUP(A7712,'entry data'!B:C,2,0))</f>
        <v/>
      </c>
      <c r="E7712" s="9" t="str">
        <f>IF(ISERROR(VLOOKUP(A7712,'entry data'!B:E,4,0)),"",VLOOKUP(A7712,'entry data'!B:E,4,0))</f>
        <v/>
      </c>
      <c r="F7712" s="11" t="str">
        <f>IF(A7712="","",IF(ISERROR(VLOOKUP(A7712,'entry data'!B:F,5,0)),"",VLOOKUP(A7712,'entry data'!B:F,5,0)))</f>
        <v/>
      </c>
      <c r="G7712" s="12" t="str">
        <f>IF(A7712="","",IF(ISERROR(VLOOKUP(A7712,'entry data'!B:I,8,0)),"",VLOOKUP(A7712,'entry data'!B:I,7,0)))</f>
        <v/>
      </c>
      <c r="H7712" s="13" t="str">
        <f>IF(A7712="","",IF(B7712=1,VLOOKUP(A7712,'entry data'!B:D,3,0),I7711))</f>
        <v/>
      </c>
      <c r="I7712" s="14" t="str">
        <f>IF(A7712="","",IF(E7712="weekly",7,IF(E7712="fortnightly",14,IF(E7712="monthly",DATE(IF(MONTH(H7712)=12,YEAR(H7712)+1,YEAR(H7712)),VLOOKUP(MONTH(H7712),index!$D$2:$G$13,2,0),DAY(H7712)),
IF(E7712="quarterly",DATE(IF(MONTH(H7712)&gt;=10,YEAR(H7712)+1,YEAR(H7712)),VLOOKUP(MONTH(H7712),index!$D$2:$G$13,3,0),DAY(H7712)),
IF(E7712="halfyearly",DATE(IF(MONTH(H7712)&gt;=7,YEAR(H7712)+1,YEAR(H7712)),VLOOKUP(MONTH(H7712),index!$D$2:$G$13,4,0),DAY(H7712)),
DATE(YEAR(H7712)+1,MONTH(H7712),DAY(H7712)))))-H7712))+H7712)</f>
        <v/>
      </c>
      <c r="J7712" s="9" t="str">
        <f t="shared" si="742"/>
        <v/>
      </c>
      <c r="K7712" s="11" t="str">
        <f t="shared" si="743"/>
        <v/>
      </c>
      <c r="L7712" s="11" t="str">
        <f t="shared" si="744"/>
        <v/>
      </c>
      <c r="M7712" s="11" t="str">
        <f>IF(A7712="","",VLOOKUP(E7712,index!$A$1:$B$6,2,0)*K7712*G7712)</f>
        <v/>
      </c>
      <c r="N7712" s="11" t="str">
        <f>IF(A7712="","",-PMT(G7712*VLOOKUP(E7712,index!$A$1:$B$6,2,0),C7712,F7712,0,0))</f>
        <v/>
      </c>
      <c r="O7712" s="11" t="str">
        <f t="shared" si="745"/>
        <v/>
      </c>
      <c r="P7712" s="11" t="str">
        <f t="shared" si="740"/>
        <v/>
      </c>
    </row>
    <row r="7713" spans="1:16" x14ac:dyDescent="0.25">
      <c r="A7713" s="9" t="str">
        <f>IF(A7712="","",IF(B7712&lt;C7712,A7712,IF(A7712=MAX('entry data'!$B$8:$B$507),"",A7712+1)))</f>
        <v/>
      </c>
      <c r="B7713" s="9" t="str">
        <f t="shared" si="741"/>
        <v/>
      </c>
      <c r="C7713" s="9" t="str">
        <f>IF(ISERROR(VLOOKUP(A7713,'entry data'!B:G,6,0)),"",VLOOKUP(A7713,'entry data'!B:G,6,0))</f>
        <v/>
      </c>
      <c r="D7713" s="9" t="str">
        <f>IF(ISERROR(VLOOKUP(A7713,'entry data'!B:C,2,0)),"",VLOOKUP(A7713,'entry data'!B:C,2,0))</f>
        <v/>
      </c>
      <c r="E7713" s="9" t="str">
        <f>IF(ISERROR(VLOOKUP(A7713,'entry data'!B:E,4,0)),"",VLOOKUP(A7713,'entry data'!B:E,4,0))</f>
        <v/>
      </c>
      <c r="F7713" s="11" t="str">
        <f>IF(A7713="","",IF(ISERROR(VLOOKUP(A7713,'entry data'!B:F,5,0)),"",VLOOKUP(A7713,'entry data'!B:F,5,0)))</f>
        <v/>
      </c>
      <c r="G7713" s="12" t="str">
        <f>IF(A7713="","",IF(ISERROR(VLOOKUP(A7713,'entry data'!B:I,8,0)),"",VLOOKUP(A7713,'entry data'!B:I,7,0)))</f>
        <v/>
      </c>
      <c r="H7713" s="13" t="str">
        <f>IF(A7713="","",IF(B7713=1,VLOOKUP(A7713,'entry data'!B:D,3,0),I7712))</f>
        <v/>
      </c>
      <c r="I7713" s="14" t="str">
        <f>IF(A7713="","",IF(E7713="weekly",7,IF(E7713="fortnightly",14,IF(E7713="monthly",DATE(IF(MONTH(H7713)=12,YEAR(H7713)+1,YEAR(H7713)),VLOOKUP(MONTH(H7713),index!$D$2:$G$13,2,0),DAY(H7713)),
IF(E7713="quarterly",DATE(IF(MONTH(H7713)&gt;=10,YEAR(H7713)+1,YEAR(H7713)),VLOOKUP(MONTH(H7713),index!$D$2:$G$13,3,0),DAY(H7713)),
IF(E7713="halfyearly",DATE(IF(MONTH(H7713)&gt;=7,YEAR(H7713)+1,YEAR(H7713)),VLOOKUP(MONTH(H7713),index!$D$2:$G$13,4,0),DAY(H7713)),
DATE(YEAR(H7713)+1,MONTH(H7713),DAY(H7713)))))-H7713))+H7713)</f>
        <v/>
      </c>
      <c r="J7713" s="9" t="str">
        <f t="shared" si="742"/>
        <v/>
      </c>
      <c r="K7713" s="11" t="str">
        <f t="shared" si="743"/>
        <v/>
      </c>
      <c r="L7713" s="11" t="str">
        <f t="shared" si="744"/>
        <v/>
      </c>
      <c r="M7713" s="11" t="str">
        <f>IF(A7713="","",VLOOKUP(E7713,index!$A$1:$B$6,2,0)*K7713*G7713)</f>
        <v/>
      </c>
      <c r="N7713" s="11" t="str">
        <f>IF(A7713="","",-PMT(G7713*VLOOKUP(E7713,index!$A$1:$B$6,2,0),C7713,F7713,0,0))</f>
        <v/>
      </c>
      <c r="O7713" s="11" t="str">
        <f t="shared" si="745"/>
        <v/>
      </c>
      <c r="P7713" s="11" t="str">
        <f t="shared" si="740"/>
        <v/>
      </c>
    </row>
    <row r="7714" spans="1:16" x14ac:dyDescent="0.25">
      <c r="A7714" s="9" t="str">
        <f>IF(A7713="","",IF(B7713&lt;C7713,A7713,IF(A7713=MAX('entry data'!$B$8:$B$507),"",A7713+1)))</f>
        <v/>
      </c>
      <c r="B7714" s="9" t="str">
        <f t="shared" si="741"/>
        <v/>
      </c>
      <c r="C7714" s="9" t="str">
        <f>IF(ISERROR(VLOOKUP(A7714,'entry data'!B:G,6,0)),"",VLOOKUP(A7714,'entry data'!B:G,6,0))</f>
        <v/>
      </c>
      <c r="D7714" s="9" t="str">
        <f>IF(ISERROR(VLOOKUP(A7714,'entry data'!B:C,2,0)),"",VLOOKUP(A7714,'entry data'!B:C,2,0))</f>
        <v/>
      </c>
      <c r="E7714" s="9" t="str">
        <f>IF(ISERROR(VLOOKUP(A7714,'entry data'!B:E,4,0)),"",VLOOKUP(A7714,'entry data'!B:E,4,0))</f>
        <v/>
      </c>
      <c r="F7714" s="11" t="str">
        <f>IF(A7714="","",IF(ISERROR(VLOOKUP(A7714,'entry data'!B:F,5,0)),"",VLOOKUP(A7714,'entry data'!B:F,5,0)))</f>
        <v/>
      </c>
      <c r="G7714" s="12" t="str">
        <f>IF(A7714="","",IF(ISERROR(VLOOKUP(A7714,'entry data'!B:I,8,0)),"",VLOOKUP(A7714,'entry data'!B:I,7,0)))</f>
        <v/>
      </c>
      <c r="H7714" s="13" t="str">
        <f>IF(A7714="","",IF(B7714=1,VLOOKUP(A7714,'entry data'!B:D,3,0),I7713))</f>
        <v/>
      </c>
      <c r="I7714" s="14" t="str">
        <f>IF(A7714="","",IF(E7714="weekly",7,IF(E7714="fortnightly",14,IF(E7714="monthly",DATE(IF(MONTH(H7714)=12,YEAR(H7714)+1,YEAR(H7714)),VLOOKUP(MONTH(H7714),index!$D$2:$G$13,2,0),DAY(H7714)),
IF(E7714="quarterly",DATE(IF(MONTH(H7714)&gt;=10,YEAR(H7714)+1,YEAR(H7714)),VLOOKUP(MONTH(H7714),index!$D$2:$G$13,3,0),DAY(H7714)),
IF(E7714="halfyearly",DATE(IF(MONTH(H7714)&gt;=7,YEAR(H7714)+1,YEAR(H7714)),VLOOKUP(MONTH(H7714),index!$D$2:$G$13,4,0),DAY(H7714)),
DATE(YEAR(H7714)+1,MONTH(H7714),DAY(H7714)))))-H7714))+H7714)</f>
        <v/>
      </c>
      <c r="J7714" s="9" t="str">
        <f t="shared" si="742"/>
        <v/>
      </c>
      <c r="K7714" s="11" t="str">
        <f t="shared" si="743"/>
        <v/>
      </c>
      <c r="L7714" s="11" t="str">
        <f t="shared" si="744"/>
        <v/>
      </c>
      <c r="M7714" s="11" t="str">
        <f>IF(A7714="","",VLOOKUP(E7714,index!$A$1:$B$6,2,0)*K7714*G7714)</f>
        <v/>
      </c>
      <c r="N7714" s="11" t="str">
        <f>IF(A7714="","",-PMT(G7714*VLOOKUP(E7714,index!$A$1:$B$6,2,0),C7714,F7714,0,0))</f>
        <v/>
      </c>
      <c r="O7714" s="11" t="str">
        <f t="shared" si="745"/>
        <v/>
      </c>
      <c r="P7714" s="11" t="str">
        <f t="shared" si="740"/>
        <v/>
      </c>
    </row>
    <row r="7715" spans="1:16" x14ac:dyDescent="0.25">
      <c r="A7715" s="9" t="str">
        <f>IF(A7714="","",IF(B7714&lt;C7714,A7714,IF(A7714=MAX('entry data'!$B$8:$B$507),"",A7714+1)))</f>
        <v/>
      </c>
      <c r="B7715" s="9" t="str">
        <f t="shared" si="741"/>
        <v/>
      </c>
      <c r="C7715" s="9" t="str">
        <f>IF(ISERROR(VLOOKUP(A7715,'entry data'!B:G,6,0)),"",VLOOKUP(A7715,'entry data'!B:G,6,0))</f>
        <v/>
      </c>
      <c r="D7715" s="9" t="str">
        <f>IF(ISERROR(VLOOKUP(A7715,'entry data'!B:C,2,0)),"",VLOOKUP(A7715,'entry data'!B:C,2,0))</f>
        <v/>
      </c>
      <c r="E7715" s="9" t="str">
        <f>IF(ISERROR(VLOOKUP(A7715,'entry data'!B:E,4,0)),"",VLOOKUP(A7715,'entry data'!B:E,4,0))</f>
        <v/>
      </c>
      <c r="F7715" s="11" t="str">
        <f>IF(A7715="","",IF(ISERROR(VLOOKUP(A7715,'entry data'!B:F,5,0)),"",VLOOKUP(A7715,'entry data'!B:F,5,0)))</f>
        <v/>
      </c>
      <c r="G7715" s="12" t="str">
        <f>IF(A7715="","",IF(ISERROR(VLOOKUP(A7715,'entry data'!B:I,8,0)),"",VLOOKUP(A7715,'entry data'!B:I,7,0)))</f>
        <v/>
      </c>
      <c r="H7715" s="13" t="str">
        <f>IF(A7715="","",IF(B7715=1,VLOOKUP(A7715,'entry data'!B:D,3,0),I7714))</f>
        <v/>
      </c>
      <c r="I7715" s="14" t="str">
        <f>IF(A7715="","",IF(E7715="weekly",7,IF(E7715="fortnightly",14,IF(E7715="monthly",DATE(IF(MONTH(H7715)=12,YEAR(H7715)+1,YEAR(H7715)),VLOOKUP(MONTH(H7715),index!$D$2:$G$13,2,0),DAY(H7715)),
IF(E7715="quarterly",DATE(IF(MONTH(H7715)&gt;=10,YEAR(H7715)+1,YEAR(H7715)),VLOOKUP(MONTH(H7715),index!$D$2:$G$13,3,0),DAY(H7715)),
IF(E7715="halfyearly",DATE(IF(MONTH(H7715)&gt;=7,YEAR(H7715)+1,YEAR(H7715)),VLOOKUP(MONTH(H7715),index!$D$2:$G$13,4,0),DAY(H7715)),
DATE(YEAR(H7715)+1,MONTH(H7715),DAY(H7715)))))-H7715))+H7715)</f>
        <v/>
      </c>
      <c r="J7715" s="9" t="str">
        <f t="shared" si="742"/>
        <v/>
      </c>
      <c r="K7715" s="11" t="str">
        <f t="shared" si="743"/>
        <v/>
      </c>
      <c r="L7715" s="11" t="str">
        <f t="shared" si="744"/>
        <v/>
      </c>
      <c r="M7715" s="11" t="str">
        <f>IF(A7715="","",VLOOKUP(E7715,index!$A$1:$B$6,2,0)*K7715*G7715)</f>
        <v/>
      </c>
      <c r="N7715" s="11" t="str">
        <f>IF(A7715="","",-PMT(G7715*VLOOKUP(E7715,index!$A$1:$B$6,2,0),C7715,F7715,0,0))</f>
        <v/>
      </c>
      <c r="O7715" s="11" t="str">
        <f t="shared" si="745"/>
        <v/>
      </c>
      <c r="P7715" s="11" t="str">
        <f t="shared" si="740"/>
        <v/>
      </c>
    </row>
    <row r="7716" spans="1:16" x14ac:dyDescent="0.25">
      <c r="A7716" s="9" t="str">
        <f>IF(A7715="","",IF(B7715&lt;C7715,A7715,IF(A7715=MAX('entry data'!$B$8:$B$507),"",A7715+1)))</f>
        <v/>
      </c>
      <c r="B7716" s="9" t="str">
        <f t="shared" si="741"/>
        <v/>
      </c>
      <c r="C7716" s="9" t="str">
        <f>IF(ISERROR(VLOOKUP(A7716,'entry data'!B:G,6,0)),"",VLOOKUP(A7716,'entry data'!B:G,6,0))</f>
        <v/>
      </c>
      <c r="D7716" s="9" t="str">
        <f>IF(ISERROR(VLOOKUP(A7716,'entry data'!B:C,2,0)),"",VLOOKUP(A7716,'entry data'!B:C,2,0))</f>
        <v/>
      </c>
      <c r="E7716" s="9" t="str">
        <f>IF(ISERROR(VLOOKUP(A7716,'entry data'!B:E,4,0)),"",VLOOKUP(A7716,'entry data'!B:E,4,0))</f>
        <v/>
      </c>
      <c r="F7716" s="11" t="str">
        <f>IF(A7716="","",IF(ISERROR(VLOOKUP(A7716,'entry data'!B:F,5,0)),"",VLOOKUP(A7716,'entry data'!B:F,5,0)))</f>
        <v/>
      </c>
      <c r="G7716" s="12" t="str">
        <f>IF(A7716="","",IF(ISERROR(VLOOKUP(A7716,'entry data'!B:I,8,0)),"",VLOOKUP(A7716,'entry data'!B:I,7,0)))</f>
        <v/>
      </c>
      <c r="H7716" s="13" t="str">
        <f>IF(A7716="","",IF(B7716=1,VLOOKUP(A7716,'entry data'!B:D,3,0),I7715))</f>
        <v/>
      </c>
      <c r="I7716" s="14" t="str">
        <f>IF(A7716="","",IF(E7716="weekly",7,IF(E7716="fortnightly",14,IF(E7716="monthly",DATE(IF(MONTH(H7716)=12,YEAR(H7716)+1,YEAR(H7716)),VLOOKUP(MONTH(H7716),index!$D$2:$G$13,2,0),DAY(H7716)),
IF(E7716="quarterly",DATE(IF(MONTH(H7716)&gt;=10,YEAR(H7716)+1,YEAR(H7716)),VLOOKUP(MONTH(H7716),index!$D$2:$G$13,3,0),DAY(H7716)),
IF(E7716="halfyearly",DATE(IF(MONTH(H7716)&gt;=7,YEAR(H7716)+1,YEAR(H7716)),VLOOKUP(MONTH(H7716),index!$D$2:$G$13,4,0),DAY(H7716)),
DATE(YEAR(H7716)+1,MONTH(H7716),DAY(H7716)))))-H7716))+H7716)</f>
        <v/>
      </c>
      <c r="J7716" s="9" t="str">
        <f t="shared" si="742"/>
        <v/>
      </c>
      <c r="K7716" s="11" t="str">
        <f t="shared" si="743"/>
        <v/>
      </c>
      <c r="L7716" s="11" t="str">
        <f t="shared" si="744"/>
        <v/>
      </c>
      <c r="M7716" s="11" t="str">
        <f>IF(A7716="","",VLOOKUP(E7716,index!$A$1:$B$6,2,0)*K7716*G7716)</f>
        <v/>
      </c>
      <c r="N7716" s="11" t="str">
        <f>IF(A7716="","",-PMT(G7716*VLOOKUP(E7716,index!$A$1:$B$6,2,0),C7716,F7716,0,0))</f>
        <v/>
      </c>
      <c r="O7716" s="11" t="str">
        <f t="shared" si="745"/>
        <v/>
      </c>
      <c r="P7716" s="11" t="str">
        <f t="shared" si="740"/>
        <v/>
      </c>
    </row>
    <row r="7717" spans="1:16" x14ac:dyDescent="0.25">
      <c r="A7717" s="9" t="str">
        <f>IF(A7716="","",IF(B7716&lt;C7716,A7716,IF(A7716=MAX('entry data'!$B$8:$B$507),"",A7716+1)))</f>
        <v/>
      </c>
      <c r="B7717" s="9" t="str">
        <f t="shared" si="741"/>
        <v/>
      </c>
      <c r="C7717" s="9" t="str">
        <f>IF(ISERROR(VLOOKUP(A7717,'entry data'!B:G,6,0)),"",VLOOKUP(A7717,'entry data'!B:G,6,0))</f>
        <v/>
      </c>
      <c r="D7717" s="9" t="str">
        <f>IF(ISERROR(VLOOKUP(A7717,'entry data'!B:C,2,0)),"",VLOOKUP(A7717,'entry data'!B:C,2,0))</f>
        <v/>
      </c>
      <c r="E7717" s="9" t="str">
        <f>IF(ISERROR(VLOOKUP(A7717,'entry data'!B:E,4,0)),"",VLOOKUP(A7717,'entry data'!B:E,4,0))</f>
        <v/>
      </c>
      <c r="F7717" s="11" t="str">
        <f>IF(A7717="","",IF(ISERROR(VLOOKUP(A7717,'entry data'!B:F,5,0)),"",VLOOKUP(A7717,'entry data'!B:F,5,0)))</f>
        <v/>
      </c>
      <c r="G7717" s="12" t="str">
        <f>IF(A7717="","",IF(ISERROR(VLOOKUP(A7717,'entry data'!B:I,8,0)),"",VLOOKUP(A7717,'entry data'!B:I,7,0)))</f>
        <v/>
      </c>
      <c r="H7717" s="13" t="str">
        <f>IF(A7717="","",IF(B7717=1,VLOOKUP(A7717,'entry data'!B:D,3,0),I7716))</f>
        <v/>
      </c>
      <c r="I7717" s="14" t="str">
        <f>IF(A7717="","",IF(E7717="weekly",7,IF(E7717="fortnightly",14,IF(E7717="monthly",DATE(IF(MONTH(H7717)=12,YEAR(H7717)+1,YEAR(H7717)),VLOOKUP(MONTH(H7717),index!$D$2:$G$13,2,0),DAY(H7717)),
IF(E7717="quarterly",DATE(IF(MONTH(H7717)&gt;=10,YEAR(H7717)+1,YEAR(H7717)),VLOOKUP(MONTH(H7717),index!$D$2:$G$13,3,0),DAY(H7717)),
IF(E7717="halfyearly",DATE(IF(MONTH(H7717)&gt;=7,YEAR(H7717)+1,YEAR(H7717)),VLOOKUP(MONTH(H7717),index!$D$2:$G$13,4,0),DAY(H7717)),
DATE(YEAR(H7717)+1,MONTH(H7717),DAY(H7717)))))-H7717))+H7717)</f>
        <v/>
      </c>
      <c r="J7717" s="9" t="str">
        <f t="shared" si="742"/>
        <v/>
      </c>
      <c r="K7717" s="11" t="str">
        <f t="shared" si="743"/>
        <v/>
      </c>
      <c r="L7717" s="11" t="str">
        <f t="shared" si="744"/>
        <v/>
      </c>
      <c r="M7717" s="11" t="str">
        <f>IF(A7717="","",VLOOKUP(E7717,index!$A$1:$B$6,2,0)*K7717*G7717)</f>
        <v/>
      </c>
      <c r="N7717" s="11" t="str">
        <f>IF(A7717="","",-PMT(G7717*VLOOKUP(E7717,index!$A$1:$B$6,2,0),C7717,F7717,0,0))</f>
        <v/>
      </c>
      <c r="O7717" s="11" t="str">
        <f t="shared" si="745"/>
        <v/>
      </c>
      <c r="P7717" s="11" t="str">
        <f t="shared" si="740"/>
        <v/>
      </c>
    </row>
    <row r="7718" spans="1:16" x14ac:dyDescent="0.25">
      <c r="A7718" s="9" t="str">
        <f>IF(A7717="","",IF(B7717&lt;C7717,A7717,IF(A7717=MAX('entry data'!$B$8:$B$507),"",A7717+1)))</f>
        <v/>
      </c>
      <c r="B7718" s="9" t="str">
        <f t="shared" si="741"/>
        <v/>
      </c>
      <c r="C7718" s="9" t="str">
        <f>IF(ISERROR(VLOOKUP(A7718,'entry data'!B:G,6,0)),"",VLOOKUP(A7718,'entry data'!B:G,6,0))</f>
        <v/>
      </c>
      <c r="D7718" s="9" t="str">
        <f>IF(ISERROR(VLOOKUP(A7718,'entry data'!B:C,2,0)),"",VLOOKUP(A7718,'entry data'!B:C,2,0))</f>
        <v/>
      </c>
      <c r="E7718" s="9" t="str">
        <f>IF(ISERROR(VLOOKUP(A7718,'entry data'!B:E,4,0)),"",VLOOKUP(A7718,'entry data'!B:E,4,0))</f>
        <v/>
      </c>
      <c r="F7718" s="11" t="str">
        <f>IF(A7718="","",IF(ISERROR(VLOOKUP(A7718,'entry data'!B:F,5,0)),"",VLOOKUP(A7718,'entry data'!B:F,5,0)))</f>
        <v/>
      </c>
      <c r="G7718" s="12" t="str">
        <f>IF(A7718="","",IF(ISERROR(VLOOKUP(A7718,'entry data'!B:I,8,0)),"",VLOOKUP(A7718,'entry data'!B:I,7,0)))</f>
        <v/>
      </c>
      <c r="H7718" s="13" t="str">
        <f>IF(A7718="","",IF(B7718=1,VLOOKUP(A7718,'entry data'!B:D,3,0),I7717))</f>
        <v/>
      </c>
      <c r="I7718" s="14" t="str">
        <f>IF(A7718="","",IF(E7718="weekly",7,IF(E7718="fortnightly",14,IF(E7718="monthly",DATE(IF(MONTH(H7718)=12,YEAR(H7718)+1,YEAR(H7718)),VLOOKUP(MONTH(H7718),index!$D$2:$G$13,2,0),DAY(H7718)),
IF(E7718="quarterly",DATE(IF(MONTH(H7718)&gt;=10,YEAR(H7718)+1,YEAR(H7718)),VLOOKUP(MONTH(H7718),index!$D$2:$G$13,3,0),DAY(H7718)),
IF(E7718="halfyearly",DATE(IF(MONTH(H7718)&gt;=7,YEAR(H7718)+1,YEAR(H7718)),VLOOKUP(MONTH(H7718),index!$D$2:$G$13,4,0),DAY(H7718)),
DATE(YEAR(H7718)+1,MONTH(H7718),DAY(H7718)))))-H7718))+H7718)</f>
        <v/>
      </c>
      <c r="J7718" s="9" t="str">
        <f t="shared" si="742"/>
        <v/>
      </c>
      <c r="K7718" s="11" t="str">
        <f t="shared" si="743"/>
        <v/>
      </c>
      <c r="L7718" s="11" t="str">
        <f t="shared" si="744"/>
        <v/>
      </c>
      <c r="M7718" s="11" t="str">
        <f>IF(A7718="","",VLOOKUP(E7718,index!$A$1:$B$6,2,0)*K7718*G7718)</f>
        <v/>
      </c>
      <c r="N7718" s="11" t="str">
        <f>IF(A7718="","",-PMT(G7718*VLOOKUP(E7718,index!$A$1:$B$6,2,0),C7718,F7718,0,0))</f>
        <v/>
      </c>
      <c r="O7718" s="11" t="str">
        <f t="shared" si="745"/>
        <v/>
      </c>
      <c r="P7718" s="11" t="str">
        <f t="shared" si="740"/>
        <v/>
      </c>
    </row>
    <row r="7719" spans="1:16" x14ac:dyDescent="0.25">
      <c r="A7719" s="9" t="str">
        <f>IF(A7718="","",IF(B7718&lt;C7718,A7718,IF(A7718=MAX('entry data'!$B$8:$B$507),"",A7718+1)))</f>
        <v/>
      </c>
      <c r="B7719" s="9" t="str">
        <f t="shared" si="741"/>
        <v/>
      </c>
      <c r="C7719" s="9" t="str">
        <f>IF(ISERROR(VLOOKUP(A7719,'entry data'!B:G,6,0)),"",VLOOKUP(A7719,'entry data'!B:G,6,0))</f>
        <v/>
      </c>
      <c r="D7719" s="9" t="str">
        <f>IF(ISERROR(VLOOKUP(A7719,'entry data'!B:C,2,0)),"",VLOOKUP(A7719,'entry data'!B:C,2,0))</f>
        <v/>
      </c>
      <c r="E7719" s="9" t="str">
        <f>IF(ISERROR(VLOOKUP(A7719,'entry data'!B:E,4,0)),"",VLOOKUP(A7719,'entry data'!B:E,4,0))</f>
        <v/>
      </c>
      <c r="F7719" s="11" t="str">
        <f>IF(A7719="","",IF(ISERROR(VLOOKUP(A7719,'entry data'!B:F,5,0)),"",VLOOKUP(A7719,'entry data'!B:F,5,0)))</f>
        <v/>
      </c>
      <c r="G7719" s="12" t="str">
        <f>IF(A7719="","",IF(ISERROR(VLOOKUP(A7719,'entry data'!B:I,8,0)),"",VLOOKUP(A7719,'entry data'!B:I,7,0)))</f>
        <v/>
      </c>
      <c r="H7719" s="13" t="str">
        <f>IF(A7719="","",IF(B7719=1,VLOOKUP(A7719,'entry data'!B:D,3,0),I7718))</f>
        <v/>
      </c>
      <c r="I7719" s="14" t="str">
        <f>IF(A7719="","",IF(E7719="weekly",7,IF(E7719="fortnightly",14,IF(E7719="monthly",DATE(IF(MONTH(H7719)=12,YEAR(H7719)+1,YEAR(H7719)),VLOOKUP(MONTH(H7719),index!$D$2:$G$13,2,0),DAY(H7719)),
IF(E7719="quarterly",DATE(IF(MONTH(H7719)&gt;=10,YEAR(H7719)+1,YEAR(H7719)),VLOOKUP(MONTH(H7719),index!$D$2:$G$13,3,0),DAY(H7719)),
IF(E7719="halfyearly",DATE(IF(MONTH(H7719)&gt;=7,YEAR(H7719)+1,YEAR(H7719)),VLOOKUP(MONTH(H7719),index!$D$2:$G$13,4,0),DAY(H7719)),
DATE(YEAR(H7719)+1,MONTH(H7719),DAY(H7719)))))-H7719))+H7719)</f>
        <v/>
      </c>
      <c r="J7719" s="9" t="str">
        <f t="shared" si="742"/>
        <v/>
      </c>
      <c r="K7719" s="11" t="str">
        <f t="shared" si="743"/>
        <v/>
      </c>
      <c r="L7719" s="11" t="str">
        <f t="shared" si="744"/>
        <v/>
      </c>
      <c r="M7719" s="11" t="str">
        <f>IF(A7719="","",VLOOKUP(E7719,index!$A$1:$B$6,2,0)*K7719*G7719)</f>
        <v/>
      </c>
      <c r="N7719" s="11" t="str">
        <f>IF(A7719="","",-PMT(G7719*VLOOKUP(E7719,index!$A$1:$B$6,2,0),C7719,F7719,0,0))</f>
        <v/>
      </c>
      <c r="O7719" s="11" t="str">
        <f t="shared" si="745"/>
        <v/>
      </c>
      <c r="P7719" s="11" t="str">
        <f t="shared" si="740"/>
        <v/>
      </c>
    </row>
    <row r="7720" spans="1:16" x14ac:dyDescent="0.25">
      <c r="A7720" s="9" t="str">
        <f>IF(A7719="","",IF(B7719&lt;C7719,A7719,IF(A7719=MAX('entry data'!$B$8:$B$507),"",A7719+1)))</f>
        <v/>
      </c>
      <c r="B7720" s="9" t="str">
        <f t="shared" si="741"/>
        <v/>
      </c>
      <c r="C7720" s="9" t="str">
        <f>IF(ISERROR(VLOOKUP(A7720,'entry data'!B:G,6,0)),"",VLOOKUP(A7720,'entry data'!B:G,6,0))</f>
        <v/>
      </c>
      <c r="D7720" s="9" t="str">
        <f>IF(ISERROR(VLOOKUP(A7720,'entry data'!B:C,2,0)),"",VLOOKUP(A7720,'entry data'!B:C,2,0))</f>
        <v/>
      </c>
      <c r="E7720" s="9" t="str">
        <f>IF(ISERROR(VLOOKUP(A7720,'entry data'!B:E,4,0)),"",VLOOKUP(A7720,'entry data'!B:E,4,0))</f>
        <v/>
      </c>
      <c r="F7720" s="11" t="str">
        <f>IF(A7720="","",IF(ISERROR(VLOOKUP(A7720,'entry data'!B:F,5,0)),"",VLOOKUP(A7720,'entry data'!B:F,5,0)))</f>
        <v/>
      </c>
      <c r="G7720" s="12" t="str">
        <f>IF(A7720="","",IF(ISERROR(VLOOKUP(A7720,'entry data'!B:I,8,0)),"",VLOOKUP(A7720,'entry data'!B:I,7,0)))</f>
        <v/>
      </c>
      <c r="H7720" s="13" t="str">
        <f>IF(A7720="","",IF(B7720=1,VLOOKUP(A7720,'entry data'!B:D,3,0),I7719))</f>
        <v/>
      </c>
      <c r="I7720" s="14" t="str">
        <f>IF(A7720="","",IF(E7720="weekly",7,IF(E7720="fortnightly",14,IF(E7720="monthly",DATE(IF(MONTH(H7720)=12,YEAR(H7720)+1,YEAR(H7720)),VLOOKUP(MONTH(H7720),index!$D$2:$G$13,2,0),DAY(H7720)),
IF(E7720="quarterly",DATE(IF(MONTH(H7720)&gt;=10,YEAR(H7720)+1,YEAR(H7720)),VLOOKUP(MONTH(H7720),index!$D$2:$G$13,3,0),DAY(H7720)),
IF(E7720="halfyearly",DATE(IF(MONTH(H7720)&gt;=7,YEAR(H7720)+1,YEAR(H7720)),VLOOKUP(MONTH(H7720),index!$D$2:$G$13,4,0),DAY(H7720)),
DATE(YEAR(H7720)+1,MONTH(H7720),DAY(H7720)))))-H7720))+H7720)</f>
        <v/>
      </c>
      <c r="J7720" s="9" t="str">
        <f t="shared" si="742"/>
        <v/>
      </c>
      <c r="K7720" s="11" t="str">
        <f t="shared" si="743"/>
        <v/>
      </c>
      <c r="L7720" s="11" t="str">
        <f t="shared" si="744"/>
        <v/>
      </c>
      <c r="M7720" s="11" t="str">
        <f>IF(A7720="","",VLOOKUP(E7720,index!$A$1:$B$6,2,0)*K7720*G7720)</f>
        <v/>
      </c>
      <c r="N7720" s="11" t="str">
        <f>IF(A7720="","",-PMT(G7720*VLOOKUP(E7720,index!$A$1:$B$6,2,0),C7720,F7720,0,0))</f>
        <v/>
      </c>
      <c r="O7720" s="11" t="str">
        <f t="shared" si="745"/>
        <v/>
      </c>
      <c r="P7720" s="11" t="str">
        <f t="shared" si="740"/>
        <v/>
      </c>
    </row>
    <row r="7721" spans="1:16" x14ac:dyDescent="0.25">
      <c r="A7721" s="9" t="str">
        <f>IF(A7720="","",IF(B7720&lt;C7720,A7720,IF(A7720=MAX('entry data'!$B$8:$B$507),"",A7720+1)))</f>
        <v/>
      </c>
      <c r="B7721" s="9" t="str">
        <f t="shared" si="741"/>
        <v/>
      </c>
      <c r="C7721" s="9" t="str">
        <f>IF(ISERROR(VLOOKUP(A7721,'entry data'!B:G,6,0)),"",VLOOKUP(A7721,'entry data'!B:G,6,0))</f>
        <v/>
      </c>
      <c r="D7721" s="9" t="str">
        <f>IF(ISERROR(VLOOKUP(A7721,'entry data'!B:C,2,0)),"",VLOOKUP(A7721,'entry data'!B:C,2,0))</f>
        <v/>
      </c>
      <c r="E7721" s="9" t="str">
        <f>IF(ISERROR(VLOOKUP(A7721,'entry data'!B:E,4,0)),"",VLOOKUP(A7721,'entry data'!B:E,4,0))</f>
        <v/>
      </c>
      <c r="F7721" s="11" t="str">
        <f>IF(A7721="","",IF(ISERROR(VLOOKUP(A7721,'entry data'!B:F,5,0)),"",VLOOKUP(A7721,'entry data'!B:F,5,0)))</f>
        <v/>
      </c>
      <c r="G7721" s="12" t="str">
        <f>IF(A7721="","",IF(ISERROR(VLOOKUP(A7721,'entry data'!B:I,8,0)),"",VLOOKUP(A7721,'entry data'!B:I,7,0)))</f>
        <v/>
      </c>
      <c r="H7721" s="13" t="str">
        <f>IF(A7721="","",IF(B7721=1,VLOOKUP(A7721,'entry data'!B:D,3,0),I7720))</f>
        <v/>
      </c>
      <c r="I7721" s="14" t="str">
        <f>IF(A7721="","",IF(E7721="weekly",7,IF(E7721="fortnightly",14,IF(E7721="monthly",DATE(IF(MONTH(H7721)=12,YEAR(H7721)+1,YEAR(H7721)),VLOOKUP(MONTH(H7721),index!$D$2:$G$13,2,0),DAY(H7721)),
IF(E7721="quarterly",DATE(IF(MONTH(H7721)&gt;=10,YEAR(H7721)+1,YEAR(H7721)),VLOOKUP(MONTH(H7721),index!$D$2:$G$13,3,0),DAY(H7721)),
IF(E7721="halfyearly",DATE(IF(MONTH(H7721)&gt;=7,YEAR(H7721)+1,YEAR(H7721)),VLOOKUP(MONTH(H7721),index!$D$2:$G$13,4,0),DAY(H7721)),
DATE(YEAR(H7721)+1,MONTH(H7721),DAY(H7721)))))-H7721))+H7721)</f>
        <v/>
      </c>
      <c r="J7721" s="9" t="str">
        <f t="shared" si="742"/>
        <v/>
      </c>
      <c r="K7721" s="11" t="str">
        <f t="shared" si="743"/>
        <v/>
      </c>
      <c r="L7721" s="11" t="str">
        <f t="shared" si="744"/>
        <v/>
      </c>
      <c r="M7721" s="11" t="str">
        <f>IF(A7721="","",VLOOKUP(E7721,index!$A$1:$B$6,2,0)*K7721*G7721)</f>
        <v/>
      </c>
      <c r="N7721" s="11" t="str">
        <f>IF(A7721="","",-PMT(G7721*VLOOKUP(E7721,index!$A$1:$B$6,2,0),C7721,F7721,0,0))</f>
        <v/>
      </c>
      <c r="O7721" s="11" t="str">
        <f t="shared" si="745"/>
        <v/>
      </c>
      <c r="P7721" s="11" t="str">
        <f t="shared" si="740"/>
        <v/>
      </c>
    </row>
    <row r="7722" spans="1:16" x14ac:dyDescent="0.25">
      <c r="A7722" s="9" t="str">
        <f>IF(A7721="","",IF(B7721&lt;C7721,A7721,IF(A7721=MAX('entry data'!$B$8:$B$507),"",A7721+1)))</f>
        <v/>
      </c>
      <c r="B7722" s="9" t="str">
        <f t="shared" si="741"/>
        <v/>
      </c>
      <c r="C7722" s="9" t="str">
        <f>IF(ISERROR(VLOOKUP(A7722,'entry data'!B:G,6,0)),"",VLOOKUP(A7722,'entry data'!B:G,6,0))</f>
        <v/>
      </c>
      <c r="D7722" s="9" t="str">
        <f>IF(ISERROR(VLOOKUP(A7722,'entry data'!B:C,2,0)),"",VLOOKUP(A7722,'entry data'!B:C,2,0))</f>
        <v/>
      </c>
      <c r="E7722" s="9" t="str">
        <f>IF(ISERROR(VLOOKUP(A7722,'entry data'!B:E,4,0)),"",VLOOKUP(A7722,'entry data'!B:E,4,0))</f>
        <v/>
      </c>
      <c r="F7722" s="11" t="str">
        <f>IF(A7722="","",IF(ISERROR(VLOOKUP(A7722,'entry data'!B:F,5,0)),"",VLOOKUP(A7722,'entry data'!B:F,5,0)))</f>
        <v/>
      </c>
      <c r="G7722" s="12" t="str">
        <f>IF(A7722="","",IF(ISERROR(VLOOKUP(A7722,'entry data'!B:I,8,0)),"",VLOOKUP(A7722,'entry data'!B:I,7,0)))</f>
        <v/>
      </c>
      <c r="H7722" s="13" t="str">
        <f>IF(A7722="","",IF(B7722=1,VLOOKUP(A7722,'entry data'!B:D,3,0),I7721))</f>
        <v/>
      </c>
      <c r="I7722" s="14" t="str">
        <f>IF(A7722="","",IF(E7722="weekly",7,IF(E7722="fortnightly",14,IF(E7722="monthly",DATE(IF(MONTH(H7722)=12,YEAR(H7722)+1,YEAR(H7722)),VLOOKUP(MONTH(H7722),index!$D$2:$G$13,2,0),DAY(H7722)),
IF(E7722="quarterly",DATE(IF(MONTH(H7722)&gt;=10,YEAR(H7722)+1,YEAR(H7722)),VLOOKUP(MONTH(H7722),index!$D$2:$G$13,3,0),DAY(H7722)),
IF(E7722="halfyearly",DATE(IF(MONTH(H7722)&gt;=7,YEAR(H7722)+1,YEAR(H7722)),VLOOKUP(MONTH(H7722),index!$D$2:$G$13,4,0),DAY(H7722)),
DATE(YEAR(H7722)+1,MONTH(H7722),DAY(H7722)))))-H7722))+H7722)</f>
        <v/>
      </c>
      <c r="J7722" s="9" t="str">
        <f t="shared" si="742"/>
        <v/>
      </c>
      <c r="K7722" s="11" t="str">
        <f t="shared" si="743"/>
        <v/>
      </c>
      <c r="L7722" s="11" t="str">
        <f t="shared" si="744"/>
        <v/>
      </c>
      <c r="M7722" s="11" t="str">
        <f>IF(A7722="","",VLOOKUP(E7722,index!$A$1:$B$6,2,0)*K7722*G7722)</f>
        <v/>
      </c>
      <c r="N7722" s="11" t="str">
        <f>IF(A7722="","",-PMT(G7722*VLOOKUP(E7722,index!$A$1:$B$6,2,0),C7722,F7722,0,0))</f>
        <v/>
      </c>
      <c r="O7722" s="11" t="str">
        <f t="shared" si="745"/>
        <v/>
      </c>
      <c r="P7722" s="11" t="str">
        <f t="shared" si="740"/>
        <v/>
      </c>
    </row>
    <row r="7723" spans="1:16" x14ac:dyDescent="0.25">
      <c r="A7723" s="9" t="str">
        <f>IF(A7722="","",IF(B7722&lt;C7722,A7722,IF(A7722=MAX('entry data'!$B$8:$B$507),"",A7722+1)))</f>
        <v/>
      </c>
      <c r="B7723" s="9" t="str">
        <f t="shared" si="741"/>
        <v/>
      </c>
      <c r="C7723" s="9" t="str">
        <f>IF(ISERROR(VLOOKUP(A7723,'entry data'!B:G,6,0)),"",VLOOKUP(A7723,'entry data'!B:G,6,0))</f>
        <v/>
      </c>
      <c r="D7723" s="9" t="str">
        <f>IF(ISERROR(VLOOKUP(A7723,'entry data'!B:C,2,0)),"",VLOOKUP(A7723,'entry data'!B:C,2,0))</f>
        <v/>
      </c>
      <c r="E7723" s="9" t="str">
        <f>IF(ISERROR(VLOOKUP(A7723,'entry data'!B:E,4,0)),"",VLOOKUP(A7723,'entry data'!B:E,4,0))</f>
        <v/>
      </c>
      <c r="F7723" s="11" t="str">
        <f>IF(A7723="","",IF(ISERROR(VLOOKUP(A7723,'entry data'!B:F,5,0)),"",VLOOKUP(A7723,'entry data'!B:F,5,0)))</f>
        <v/>
      </c>
      <c r="G7723" s="12" t="str">
        <f>IF(A7723="","",IF(ISERROR(VLOOKUP(A7723,'entry data'!B:I,8,0)),"",VLOOKUP(A7723,'entry data'!B:I,7,0)))</f>
        <v/>
      </c>
      <c r="H7723" s="13" t="str">
        <f>IF(A7723="","",IF(B7723=1,VLOOKUP(A7723,'entry data'!B:D,3,0),I7722))</f>
        <v/>
      </c>
      <c r="I7723" s="14" t="str">
        <f>IF(A7723="","",IF(E7723="weekly",7,IF(E7723="fortnightly",14,IF(E7723="monthly",DATE(IF(MONTH(H7723)=12,YEAR(H7723)+1,YEAR(H7723)),VLOOKUP(MONTH(H7723),index!$D$2:$G$13,2,0),DAY(H7723)),
IF(E7723="quarterly",DATE(IF(MONTH(H7723)&gt;=10,YEAR(H7723)+1,YEAR(H7723)),VLOOKUP(MONTH(H7723),index!$D$2:$G$13,3,0),DAY(H7723)),
IF(E7723="halfyearly",DATE(IF(MONTH(H7723)&gt;=7,YEAR(H7723)+1,YEAR(H7723)),VLOOKUP(MONTH(H7723),index!$D$2:$G$13,4,0),DAY(H7723)),
DATE(YEAR(H7723)+1,MONTH(H7723),DAY(H7723)))))-H7723))+H7723)</f>
        <v/>
      </c>
      <c r="J7723" s="9" t="str">
        <f t="shared" si="742"/>
        <v/>
      </c>
      <c r="K7723" s="11" t="str">
        <f t="shared" si="743"/>
        <v/>
      </c>
      <c r="L7723" s="11" t="str">
        <f t="shared" si="744"/>
        <v/>
      </c>
      <c r="M7723" s="11" t="str">
        <f>IF(A7723="","",VLOOKUP(E7723,index!$A$1:$B$6,2,0)*K7723*G7723)</f>
        <v/>
      </c>
      <c r="N7723" s="11" t="str">
        <f>IF(A7723="","",-PMT(G7723*VLOOKUP(E7723,index!$A$1:$B$6,2,0),C7723,F7723,0,0))</f>
        <v/>
      </c>
      <c r="O7723" s="11" t="str">
        <f t="shared" si="745"/>
        <v/>
      </c>
      <c r="P7723" s="11" t="str">
        <f t="shared" si="740"/>
        <v/>
      </c>
    </row>
    <row r="7724" spans="1:16" x14ac:dyDescent="0.25">
      <c r="A7724" s="9" t="str">
        <f>IF(A7723="","",IF(B7723&lt;C7723,A7723,IF(A7723=MAX('entry data'!$B$8:$B$507),"",A7723+1)))</f>
        <v/>
      </c>
      <c r="B7724" s="9" t="str">
        <f t="shared" si="741"/>
        <v/>
      </c>
      <c r="C7724" s="9" t="str">
        <f>IF(ISERROR(VLOOKUP(A7724,'entry data'!B:G,6,0)),"",VLOOKUP(A7724,'entry data'!B:G,6,0))</f>
        <v/>
      </c>
      <c r="D7724" s="9" t="str">
        <f>IF(ISERROR(VLOOKUP(A7724,'entry data'!B:C,2,0)),"",VLOOKUP(A7724,'entry data'!B:C,2,0))</f>
        <v/>
      </c>
      <c r="E7724" s="9" t="str">
        <f>IF(ISERROR(VLOOKUP(A7724,'entry data'!B:E,4,0)),"",VLOOKUP(A7724,'entry data'!B:E,4,0))</f>
        <v/>
      </c>
      <c r="F7724" s="11" t="str">
        <f>IF(A7724="","",IF(ISERROR(VLOOKUP(A7724,'entry data'!B:F,5,0)),"",VLOOKUP(A7724,'entry data'!B:F,5,0)))</f>
        <v/>
      </c>
      <c r="G7724" s="12" t="str">
        <f>IF(A7724="","",IF(ISERROR(VLOOKUP(A7724,'entry data'!B:I,8,0)),"",VLOOKUP(A7724,'entry data'!B:I,7,0)))</f>
        <v/>
      </c>
      <c r="H7724" s="13" t="str">
        <f>IF(A7724="","",IF(B7724=1,VLOOKUP(A7724,'entry data'!B:D,3,0),I7723))</f>
        <v/>
      </c>
      <c r="I7724" s="14" t="str">
        <f>IF(A7724="","",IF(E7724="weekly",7,IF(E7724="fortnightly",14,IF(E7724="monthly",DATE(IF(MONTH(H7724)=12,YEAR(H7724)+1,YEAR(H7724)),VLOOKUP(MONTH(H7724),index!$D$2:$G$13,2,0),DAY(H7724)),
IF(E7724="quarterly",DATE(IF(MONTH(H7724)&gt;=10,YEAR(H7724)+1,YEAR(H7724)),VLOOKUP(MONTH(H7724),index!$D$2:$G$13,3,0),DAY(H7724)),
IF(E7724="halfyearly",DATE(IF(MONTH(H7724)&gt;=7,YEAR(H7724)+1,YEAR(H7724)),VLOOKUP(MONTH(H7724),index!$D$2:$G$13,4,0),DAY(H7724)),
DATE(YEAR(H7724)+1,MONTH(H7724),DAY(H7724)))))-H7724))+H7724)</f>
        <v/>
      </c>
      <c r="J7724" s="9" t="str">
        <f t="shared" si="742"/>
        <v/>
      </c>
      <c r="K7724" s="11" t="str">
        <f t="shared" si="743"/>
        <v/>
      </c>
      <c r="L7724" s="11" t="str">
        <f t="shared" si="744"/>
        <v/>
      </c>
      <c r="M7724" s="11" t="str">
        <f>IF(A7724="","",VLOOKUP(E7724,index!$A$1:$B$6,2,0)*K7724*G7724)</f>
        <v/>
      </c>
      <c r="N7724" s="11" t="str">
        <f>IF(A7724="","",-PMT(G7724*VLOOKUP(E7724,index!$A$1:$B$6,2,0),C7724,F7724,0,0))</f>
        <v/>
      </c>
      <c r="O7724" s="11" t="str">
        <f t="shared" si="745"/>
        <v/>
      </c>
      <c r="P7724" s="11" t="str">
        <f t="shared" si="740"/>
        <v/>
      </c>
    </row>
    <row r="7725" spans="1:16" x14ac:dyDescent="0.25">
      <c r="A7725" s="9" t="str">
        <f>IF(A7724="","",IF(B7724&lt;C7724,A7724,IF(A7724=MAX('entry data'!$B$8:$B$507),"",A7724+1)))</f>
        <v/>
      </c>
      <c r="B7725" s="9" t="str">
        <f t="shared" si="741"/>
        <v/>
      </c>
      <c r="C7725" s="9" t="str">
        <f>IF(ISERROR(VLOOKUP(A7725,'entry data'!B:G,6,0)),"",VLOOKUP(A7725,'entry data'!B:G,6,0))</f>
        <v/>
      </c>
      <c r="D7725" s="9" t="str">
        <f>IF(ISERROR(VLOOKUP(A7725,'entry data'!B:C,2,0)),"",VLOOKUP(A7725,'entry data'!B:C,2,0))</f>
        <v/>
      </c>
      <c r="E7725" s="9" t="str">
        <f>IF(ISERROR(VLOOKUP(A7725,'entry data'!B:E,4,0)),"",VLOOKUP(A7725,'entry data'!B:E,4,0))</f>
        <v/>
      </c>
      <c r="F7725" s="11" t="str">
        <f>IF(A7725="","",IF(ISERROR(VLOOKUP(A7725,'entry data'!B:F,5,0)),"",VLOOKUP(A7725,'entry data'!B:F,5,0)))</f>
        <v/>
      </c>
      <c r="G7725" s="12" t="str">
        <f>IF(A7725="","",IF(ISERROR(VLOOKUP(A7725,'entry data'!B:I,8,0)),"",VLOOKUP(A7725,'entry data'!B:I,7,0)))</f>
        <v/>
      </c>
      <c r="H7725" s="13" t="str">
        <f>IF(A7725="","",IF(B7725=1,VLOOKUP(A7725,'entry data'!B:D,3,0),I7724))</f>
        <v/>
      </c>
      <c r="I7725" s="14" t="str">
        <f>IF(A7725="","",IF(E7725="weekly",7,IF(E7725="fortnightly",14,IF(E7725="monthly",DATE(IF(MONTH(H7725)=12,YEAR(H7725)+1,YEAR(H7725)),VLOOKUP(MONTH(H7725),index!$D$2:$G$13,2,0),DAY(H7725)),
IF(E7725="quarterly",DATE(IF(MONTH(H7725)&gt;=10,YEAR(H7725)+1,YEAR(H7725)),VLOOKUP(MONTH(H7725),index!$D$2:$G$13,3,0),DAY(H7725)),
IF(E7725="halfyearly",DATE(IF(MONTH(H7725)&gt;=7,YEAR(H7725)+1,YEAR(H7725)),VLOOKUP(MONTH(H7725),index!$D$2:$G$13,4,0),DAY(H7725)),
DATE(YEAR(H7725)+1,MONTH(H7725),DAY(H7725)))))-H7725))+H7725)</f>
        <v/>
      </c>
      <c r="J7725" s="9" t="str">
        <f t="shared" si="742"/>
        <v/>
      </c>
      <c r="K7725" s="11" t="str">
        <f t="shared" si="743"/>
        <v/>
      </c>
      <c r="L7725" s="11" t="str">
        <f t="shared" si="744"/>
        <v/>
      </c>
      <c r="M7725" s="11" t="str">
        <f>IF(A7725="","",VLOOKUP(E7725,index!$A$1:$B$6,2,0)*K7725*G7725)</f>
        <v/>
      </c>
      <c r="N7725" s="11" t="str">
        <f>IF(A7725="","",-PMT(G7725*VLOOKUP(E7725,index!$A$1:$B$6,2,0),C7725,F7725,0,0))</f>
        <v/>
      </c>
      <c r="O7725" s="11" t="str">
        <f t="shared" si="745"/>
        <v/>
      </c>
      <c r="P7725" s="11" t="str">
        <f t="shared" si="740"/>
        <v/>
      </c>
    </row>
    <row r="7726" spans="1:16" x14ac:dyDescent="0.25">
      <c r="A7726" s="9" t="str">
        <f>IF(A7725="","",IF(B7725&lt;C7725,A7725,IF(A7725=MAX('entry data'!$B$8:$B$507),"",A7725+1)))</f>
        <v/>
      </c>
      <c r="B7726" s="9" t="str">
        <f t="shared" si="741"/>
        <v/>
      </c>
      <c r="C7726" s="9" t="str">
        <f>IF(ISERROR(VLOOKUP(A7726,'entry data'!B:G,6,0)),"",VLOOKUP(A7726,'entry data'!B:G,6,0))</f>
        <v/>
      </c>
      <c r="D7726" s="9" t="str">
        <f>IF(ISERROR(VLOOKUP(A7726,'entry data'!B:C,2,0)),"",VLOOKUP(A7726,'entry data'!B:C,2,0))</f>
        <v/>
      </c>
      <c r="E7726" s="9" t="str">
        <f>IF(ISERROR(VLOOKUP(A7726,'entry data'!B:E,4,0)),"",VLOOKUP(A7726,'entry data'!B:E,4,0))</f>
        <v/>
      </c>
      <c r="F7726" s="11" t="str">
        <f>IF(A7726="","",IF(ISERROR(VLOOKUP(A7726,'entry data'!B:F,5,0)),"",VLOOKUP(A7726,'entry data'!B:F,5,0)))</f>
        <v/>
      </c>
      <c r="G7726" s="12" t="str">
        <f>IF(A7726="","",IF(ISERROR(VLOOKUP(A7726,'entry data'!B:I,8,0)),"",VLOOKUP(A7726,'entry data'!B:I,7,0)))</f>
        <v/>
      </c>
      <c r="H7726" s="13" t="str">
        <f>IF(A7726="","",IF(B7726=1,VLOOKUP(A7726,'entry data'!B:D,3,0),I7725))</f>
        <v/>
      </c>
      <c r="I7726" s="14" t="str">
        <f>IF(A7726="","",IF(E7726="weekly",7,IF(E7726="fortnightly",14,IF(E7726="monthly",DATE(IF(MONTH(H7726)=12,YEAR(H7726)+1,YEAR(H7726)),VLOOKUP(MONTH(H7726),index!$D$2:$G$13,2,0),DAY(H7726)),
IF(E7726="quarterly",DATE(IF(MONTH(H7726)&gt;=10,YEAR(H7726)+1,YEAR(H7726)),VLOOKUP(MONTH(H7726),index!$D$2:$G$13,3,0),DAY(H7726)),
IF(E7726="halfyearly",DATE(IF(MONTH(H7726)&gt;=7,YEAR(H7726)+1,YEAR(H7726)),VLOOKUP(MONTH(H7726),index!$D$2:$G$13,4,0),DAY(H7726)),
DATE(YEAR(H7726)+1,MONTH(H7726),DAY(H7726)))))-H7726))+H7726)</f>
        <v/>
      </c>
      <c r="J7726" s="9" t="str">
        <f t="shared" si="742"/>
        <v/>
      </c>
      <c r="K7726" s="11" t="str">
        <f t="shared" si="743"/>
        <v/>
      </c>
      <c r="L7726" s="11" t="str">
        <f t="shared" si="744"/>
        <v/>
      </c>
      <c r="M7726" s="11" t="str">
        <f>IF(A7726="","",VLOOKUP(E7726,index!$A$1:$B$6,2,0)*K7726*G7726)</f>
        <v/>
      </c>
      <c r="N7726" s="11" t="str">
        <f>IF(A7726="","",-PMT(G7726*VLOOKUP(E7726,index!$A$1:$B$6,2,0),C7726,F7726,0,0))</f>
        <v/>
      </c>
      <c r="O7726" s="11" t="str">
        <f t="shared" si="745"/>
        <v/>
      </c>
      <c r="P7726" s="11" t="str">
        <f t="shared" si="740"/>
        <v/>
      </c>
    </row>
    <row r="7727" spans="1:16" x14ac:dyDescent="0.25">
      <c r="A7727" s="9" t="str">
        <f>IF(A7726="","",IF(B7726&lt;C7726,A7726,IF(A7726=MAX('entry data'!$B$8:$B$507),"",A7726+1)))</f>
        <v/>
      </c>
      <c r="B7727" s="9" t="str">
        <f t="shared" si="741"/>
        <v/>
      </c>
      <c r="C7727" s="9" t="str">
        <f>IF(ISERROR(VLOOKUP(A7727,'entry data'!B:G,6,0)),"",VLOOKUP(A7727,'entry data'!B:G,6,0))</f>
        <v/>
      </c>
      <c r="D7727" s="9" t="str">
        <f>IF(ISERROR(VLOOKUP(A7727,'entry data'!B:C,2,0)),"",VLOOKUP(A7727,'entry data'!B:C,2,0))</f>
        <v/>
      </c>
      <c r="E7727" s="9" t="str">
        <f>IF(ISERROR(VLOOKUP(A7727,'entry data'!B:E,4,0)),"",VLOOKUP(A7727,'entry data'!B:E,4,0))</f>
        <v/>
      </c>
      <c r="F7727" s="11" t="str">
        <f>IF(A7727="","",IF(ISERROR(VLOOKUP(A7727,'entry data'!B:F,5,0)),"",VLOOKUP(A7727,'entry data'!B:F,5,0)))</f>
        <v/>
      </c>
      <c r="G7727" s="12" t="str">
        <f>IF(A7727="","",IF(ISERROR(VLOOKUP(A7727,'entry data'!B:I,8,0)),"",VLOOKUP(A7727,'entry data'!B:I,7,0)))</f>
        <v/>
      </c>
      <c r="H7727" s="13" t="str">
        <f>IF(A7727="","",IF(B7727=1,VLOOKUP(A7727,'entry data'!B:D,3,0),I7726))</f>
        <v/>
      </c>
      <c r="I7727" s="14" t="str">
        <f>IF(A7727="","",IF(E7727="weekly",7,IF(E7727="fortnightly",14,IF(E7727="monthly",DATE(IF(MONTH(H7727)=12,YEAR(H7727)+1,YEAR(H7727)),VLOOKUP(MONTH(H7727),index!$D$2:$G$13,2,0),DAY(H7727)),
IF(E7727="quarterly",DATE(IF(MONTH(H7727)&gt;=10,YEAR(H7727)+1,YEAR(H7727)),VLOOKUP(MONTH(H7727),index!$D$2:$G$13,3,0),DAY(H7727)),
IF(E7727="halfyearly",DATE(IF(MONTH(H7727)&gt;=7,YEAR(H7727)+1,YEAR(H7727)),VLOOKUP(MONTH(H7727),index!$D$2:$G$13,4,0),DAY(H7727)),
DATE(YEAR(H7727)+1,MONTH(H7727),DAY(H7727)))))-H7727))+H7727)</f>
        <v/>
      </c>
      <c r="J7727" s="9" t="str">
        <f t="shared" si="742"/>
        <v/>
      </c>
      <c r="K7727" s="11" t="str">
        <f t="shared" si="743"/>
        <v/>
      </c>
      <c r="L7727" s="11" t="str">
        <f t="shared" si="744"/>
        <v/>
      </c>
      <c r="M7727" s="11" t="str">
        <f>IF(A7727="","",VLOOKUP(E7727,index!$A$1:$B$6,2,0)*K7727*G7727)</f>
        <v/>
      </c>
      <c r="N7727" s="11" t="str">
        <f>IF(A7727="","",-PMT(G7727*VLOOKUP(E7727,index!$A$1:$B$6,2,0),C7727,F7727,0,0))</f>
        <v/>
      </c>
      <c r="O7727" s="11" t="str">
        <f t="shared" si="745"/>
        <v/>
      </c>
      <c r="P7727" s="11" t="str">
        <f t="shared" si="740"/>
        <v/>
      </c>
    </row>
    <row r="7728" spans="1:16" x14ac:dyDescent="0.25">
      <c r="A7728" s="9" t="str">
        <f>IF(A7727="","",IF(B7727&lt;C7727,A7727,IF(A7727=MAX('entry data'!$B$8:$B$507),"",A7727+1)))</f>
        <v/>
      </c>
      <c r="B7728" s="9" t="str">
        <f t="shared" si="741"/>
        <v/>
      </c>
      <c r="C7728" s="9" t="str">
        <f>IF(ISERROR(VLOOKUP(A7728,'entry data'!B:G,6,0)),"",VLOOKUP(A7728,'entry data'!B:G,6,0))</f>
        <v/>
      </c>
      <c r="D7728" s="9" t="str">
        <f>IF(ISERROR(VLOOKUP(A7728,'entry data'!B:C,2,0)),"",VLOOKUP(A7728,'entry data'!B:C,2,0))</f>
        <v/>
      </c>
      <c r="E7728" s="9" t="str">
        <f>IF(ISERROR(VLOOKUP(A7728,'entry data'!B:E,4,0)),"",VLOOKUP(A7728,'entry data'!B:E,4,0))</f>
        <v/>
      </c>
      <c r="F7728" s="11" t="str">
        <f>IF(A7728="","",IF(ISERROR(VLOOKUP(A7728,'entry data'!B:F,5,0)),"",VLOOKUP(A7728,'entry data'!B:F,5,0)))</f>
        <v/>
      </c>
      <c r="G7728" s="12" t="str">
        <f>IF(A7728="","",IF(ISERROR(VLOOKUP(A7728,'entry data'!B:I,8,0)),"",VLOOKUP(A7728,'entry data'!B:I,7,0)))</f>
        <v/>
      </c>
      <c r="H7728" s="13" t="str">
        <f>IF(A7728="","",IF(B7728=1,VLOOKUP(A7728,'entry data'!B:D,3,0),I7727))</f>
        <v/>
      </c>
      <c r="I7728" s="14" t="str">
        <f>IF(A7728="","",IF(E7728="weekly",7,IF(E7728="fortnightly",14,IF(E7728="monthly",DATE(IF(MONTH(H7728)=12,YEAR(H7728)+1,YEAR(H7728)),VLOOKUP(MONTH(H7728),index!$D$2:$G$13,2,0),DAY(H7728)),
IF(E7728="quarterly",DATE(IF(MONTH(H7728)&gt;=10,YEAR(H7728)+1,YEAR(H7728)),VLOOKUP(MONTH(H7728),index!$D$2:$G$13,3,0),DAY(H7728)),
IF(E7728="halfyearly",DATE(IF(MONTH(H7728)&gt;=7,YEAR(H7728)+1,YEAR(H7728)),VLOOKUP(MONTH(H7728),index!$D$2:$G$13,4,0),DAY(H7728)),
DATE(YEAR(H7728)+1,MONTH(H7728),DAY(H7728)))))-H7728))+H7728)</f>
        <v/>
      </c>
      <c r="J7728" s="9" t="str">
        <f t="shared" si="742"/>
        <v/>
      </c>
      <c r="K7728" s="11" t="str">
        <f t="shared" si="743"/>
        <v/>
      </c>
      <c r="L7728" s="11" t="str">
        <f t="shared" si="744"/>
        <v/>
      </c>
      <c r="M7728" s="11" t="str">
        <f>IF(A7728="","",VLOOKUP(E7728,index!$A$1:$B$6,2,0)*K7728*G7728)</f>
        <v/>
      </c>
      <c r="N7728" s="11" t="str">
        <f>IF(A7728="","",-PMT(G7728*VLOOKUP(E7728,index!$A$1:$B$6,2,0),C7728,F7728,0,0))</f>
        <v/>
      </c>
      <c r="O7728" s="11" t="str">
        <f t="shared" si="745"/>
        <v/>
      </c>
      <c r="P7728" s="11" t="str">
        <f t="shared" si="740"/>
        <v/>
      </c>
    </row>
    <row r="7729" spans="1:16" x14ac:dyDescent="0.25">
      <c r="A7729" s="9" t="str">
        <f>IF(A7728="","",IF(B7728&lt;C7728,A7728,IF(A7728=MAX('entry data'!$B$8:$B$507),"",A7728+1)))</f>
        <v/>
      </c>
      <c r="B7729" s="9" t="str">
        <f t="shared" si="741"/>
        <v/>
      </c>
      <c r="C7729" s="9" t="str">
        <f>IF(ISERROR(VLOOKUP(A7729,'entry data'!B:G,6,0)),"",VLOOKUP(A7729,'entry data'!B:G,6,0))</f>
        <v/>
      </c>
      <c r="D7729" s="9" t="str">
        <f>IF(ISERROR(VLOOKUP(A7729,'entry data'!B:C,2,0)),"",VLOOKUP(A7729,'entry data'!B:C,2,0))</f>
        <v/>
      </c>
      <c r="E7729" s="9" t="str">
        <f>IF(ISERROR(VLOOKUP(A7729,'entry data'!B:E,4,0)),"",VLOOKUP(A7729,'entry data'!B:E,4,0))</f>
        <v/>
      </c>
      <c r="F7729" s="11" t="str">
        <f>IF(A7729="","",IF(ISERROR(VLOOKUP(A7729,'entry data'!B:F,5,0)),"",VLOOKUP(A7729,'entry data'!B:F,5,0)))</f>
        <v/>
      </c>
      <c r="G7729" s="12" t="str">
        <f>IF(A7729="","",IF(ISERROR(VLOOKUP(A7729,'entry data'!B:I,8,0)),"",VLOOKUP(A7729,'entry data'!B:I,7,0)))</f>
        <v/>
      </c>
      <c r="H7729" s="13" t="str">
        <f>IF(A7729="","",IF(B7729=1,VLOOKUP(A7729,'entry data'!B:D,3,0),I7728))</f>
        <v/>
      </c>
      <c r="I7729" s="14" t="str">
        <f>IF(A7729="","",IF(E7729="weekly",7,IF(E7729="fortnightly",14,IF(E7729="monthly",DATE(IF(MONTH(H7729)=12,YEAR(H7729)+1,YEAR(H7729)),VLOOKUP(MONTH(H7729),index!$D$2:$G$13,2,0),DAY(H7729)),
IF(E7729="quarterly",DATE(IF(MONTH(H7729)&gt;=10,YEAR(H7729)+1,YEAR(H7729)),VLOOKUP(MONTH(H7729),index!$D$2:$G$13,3,0),DAY(H7729)),
IF(E7729="halfyearly",DATE(IF(MONTH(H7729)&gt;=7,YEAR(H7729)+1,YEAR(H7729)),VLOOKUP(MONTH(H7729),index!$D$2:$G$13,4,0),DAY(H7729)),
DATE(YEAR(H7729)+1,MONTH(H7729),DAY(H7729)))))-H7729))+H7729)</f>
        <v/>
      </c>
      <c r="J7729" s="9" t="str">
        <f t="shared" si="742"/>
        <v/>
      </c>
      <c r="K7729" s="11" t="str">
        <f t="shared" si="743"/>
        <v/>
      </c>
      <c r="L7729" s="11" t="str">
        <f t="shared" si="744"/>
        <v/>
      </c>
      <c r="M7729" s="11" t="str">
        <f>IF(A7729="","",VLOOKUP(E7729,index!$A$1:$B$6,2,0)*K7729*G7729)</f>
        <v/>
      </c>
      <c r="N7729" s="11" t="str">
        <f>IF(A7729="","",-PMT(G7729*VLOOKUP(E7729,index!$A$1:$B$6,2,0),C7729,F7729,0,0))</f>
        <v/>
      </c>
      <c r="O7729" s="11" t="str">
        <f t="shared" si="745"/>
        <v/>
      </c>
      <c r="P7729" s="11" t="str">
        <f t="shared" si="740"/>
        <v/>
      </c>
    </row>
    <row r="7730" spans="1:16" x14ac:dyDescent="0.25">
      <c r="A7730" s="9" t="str">
        <f>IF(A7729="","",IF(B7729&lt;C7729,A7729,IF(A7729=MAX('entry data'!$B$8:$B$507),"",A7729+1)))</f>
        <v/>
      </c>
      <c r="B7730" s="9" t="str">
        <f t="shared" si="741"/>
        <v/>
      </c>
      <c r="C7730" s="9" t="str">
        <f>IF(ISERROR(VLOOKUP(A7730,'entry data'!B:G,6,0)),"",VLOOKUP(A7730,'entry data'!B:G,6,0))</f>
        <v/>
      </c>
      <c r="D7730" s="9" t="str">
        <f>IF(ISERROR(VLOOKUP(A7730,'entry data'!B:C,2,0)),"",VLOOKUP(A7730,'entry data'!B:C,2,0))</f>
        <v/>
      </c>
      <c r="E7730" s="9" t="str">
        <f>IF(ISERROR(VLOOKUP(A7730,'entry data'!B:E,4,0)),"",VLOOKUP(A7730,'entry data'!B:E,4,0))</f>
        <v/>
      </c>
      <c r="F7730" s="11" t="str">
        <f>IF(A7730="","",IF(ISERROR(VLOOKUP(A7730,'entry data'!B:F,5,0)),"",VLOOKUP(A7730,'entry data'!B:F,5,0)))</f>
        <v/>
      </c>
      <c r="G7730" s="12" t="str">
        <f>IF(A7730="","",IF(ISERROR(VLOOKUP(A7730,'entry data'!B:I,8,0)),"",VLOOKUP(A7730,'entry data'!B:I,7,0)))</f>
        <v/>
      </c>
      <c r="H7730" s="13" t="str">
        <f>IF(A7730="","",IF(B7730=1,VLOOKUP(A7730,'entry data'!B:D,3,0),I7729))</f>
        <v/>
      </c>
      <c r="I7730" s="14" t="str">
        <f>IF(A7730="","",IF(E7730="weekly",7,IF(E7730="fortnightly",14,IF(E7730="monthly",DATE(IF(MONTH(H7730)=12,YEAR(H7730)+1,YEAR(H7730)),VLOOKUP(MONTH(H7730),index!$D$2:$G$13,2,0),DAY(H7730)),
IF(E7730="quarterly",DATE(IF(MONTH(H7730)&gt;=10,YEAR(H7730)+1,YEAR(H7730)),VLOOKUP(MONTH(H7730),index!$D$2:$G$13,3,0),DAY(H7730)),
IF(E7730="halfyearly",DATE(IF(MONTH(H7730)&gt;=7,YEAR(H7730)+1,YEAR(H7730)),VLOOKUP(MONTH(H7730),index!$D$2:$G$13,4,0),DAY(H7730)),
DATE(YEAR(H7730)+1,MONTH(H7730),DAY(H7730)))))-H7730))+H7730)</f>
        <v/>
      </c>
      <c r="J7730" s="9" t="str">
        <f t="shared" si="742"/>
        <v/>
      </c>
      <c r="K7730" s="11" t="str">
        <f t="shared" si="743"/>
        <v/>
      </c>
      <c r="L7730" s="11" t="str">
        <f t="shared" si="744"/>
        <v/>
      </c>
      <c r="M7730" s="11" t="str">
        <f>IF(A7730="","",VLOOKUP(E7730,index!$A$1:$B$6,2,0)*K7730*G7730)</f>
        <v/>
      </c>
      <c r="N7730" s="11" t="str">
        <f>IF(A7730="","",-PMT(G7730*VLOOKUP(E7730,index!$A$1:$B$6,2,0),C7730,F7730,0,0))</f>
        <v/>
      </c>
      <c r="O7730" s="11" t="str">
        <f t="shared" si="745"/>
        <v/>
      </c>
      <c r="P7730" s="11" t="str">
        <f t="shared" si="740"/>
        <v/>
      </c>
    </row>
    <row r="7731" spans="1:16" x14ac:dyDescent="0.25">
      <c r="A7731" s="9" t="str">
        <f>IF(A7730="","",IF(B7730&lt;C7730,A7730,IF(A7730=MAX('entry data'!$B$8:$B$507),"",A7730+1)))</f>
        <v/>
      </c>
      <c r="B7731" s="9" t="str">
        <f t="shared" si="741"/>
        <v/>
      </c>
      <c r="C7731" s="9" t="str">
        <f>IF(ISERROR(VLOOKUP(A7731,'entry data'!B:G,6,0)),"",VLOOKUP(A7731,'entry data'!B:G,6,0))</f>
        <v/>
      </c>
      <c r="D7731" s="9" t="str">
        <f>IF(ISERROR(VLOOKUP(A7731,'entry data'!B:C,2,0)),"",VLOOKUP(A7731,'entry data'!B:C,2,0))</f>
        <v/>
      </c>
      <c r="E7731" s="9" t="str">
        <f>IF(ISERROR(VLOOKUP(A7731,'entry data'!B:E,4,0)),"",VLOOKUP(A7731,'entry data'!B:E,4,0))</f>
        <v/>
      </c>
      <c r="F7731" s="11" t="str">
        <f>IF(A7731="","",IF(ISERROR(VLOOKUP(A7731,'entry data'!B:F,5,0)),"",VLOOKUP(A7731,'entry data'!B:F,5,0)))</f>
        <v/>
      </c>
      <c r="G7731" s="12" t="str">
        <f>IF(A7731="","",IF(ISERROR(VLOOKUP(A7731,'entry data'!B:I,8,0)),"",VLOOKUP(A7731,'entry data'!B:I,7,0)))</f>
        <v/>
      </c>
      <c r="H7731" s="13" t="str">
        <f>IF(A7731="","",IF(B7731=1,VLOOKUP(A7731,'entry data'!B:D,3,0),I7730))</f>
        <v/>
      </c>
      <c r="I7731" s="14" t="str">
        <f>IF(A7731="","",IF(E7731="weekly",7,IF(E7731="fortnightly",14,IF(E7731="monthly",DATE(IF(MONTH(H7731)=12,YEAR(H7731)+1,YEAR(H7731)),VLOOKUP(MONTH(H7731),index!$D$2:$G$13,2,0),DAY(H7731)),
IF(E7731="quarterly",DATE(IF(MONTH(H7731)&gt;=10,YEAR(H7731)+1,YEAR(H7731)),VLOOKUP(MONTH(H7731),index!$D$2:$G$13,3,0),DAY(H7731)),
IF(E7731="halfyearly",DATE(IF(MONTH(H7731)&gt;=7,YEAR(H7731)+1,YEAR(H7731)),VLOOKUP(MONTH(H7731),index!$D$2:$G$13,4,0),DAY(H7731)),
DATE(YEAR(H7731)+1,MONTH(H7731),DAY(H7731)))))-H7731))+H7731)</f>
        <v/>
      </c>
      <c r="J7731" s="9" t="str">
        <f t="shared" si="742"/>
        <v/>
      </c>
      <c r="K7731" s="11" t="str">
        <f t="shared" si="743"/>
        <v/>
      </c>
      <c r="L7731" s="11" t="str">
        <f t="shared" si="744"/>
        <v/>
      </c>
      <c r="M7731" s="11" t="str">
        <f>IF(A7731="","",VLOOKUP(E7731,index!$A$1:$B$6,2,0)*K7731*G7731)</f>
        <v/>
      </c>
      <c r="N7731" s="11" t="str">
        <f>IF(A7731="","",-PMT(G7731*VLOOKUP(E7731,index!$A$1:$B$6,2,0),C7731,F7731,0,0))</f>
        <v/>
      </c>
      <c r="O7731" s="11" t="str">
        <f t="shared" si="745"/>
        <v/>
      </c>
      <c r="P7731" s="11" t="str">
        <f t="shared" si="740"/>
        <v/>
      </c>
    </row>
    <row r="7732" spans="1:16" x14ac:dyDescent="0.25">
      <c r="A7732" s="9" t="str">
        <f>IF(A7731="","",IF(B7731&lt;C7731,A7731,IF(A7731=MAX('entry data'!$B$8:$B$507),"",A7731+1)))</f>
        <v/>
      </c>
      <c r="B7732" s="9" t="str">
        <f t="shared" si="741"/>
        <v/>
      </c>
      <c r="C7732" s="9" t="str">
        <f>IF(ISERROR(VLOOKUP(A7732,'entry data'!B:G,6,0)),"",VLOOKUP(A7732,'entry data'!B:G,6,0))</f>
        <v/>
      </c>
      <c r="D7732" s="9" t="str">
        <f>IF(ISERROR(VLOOKUP(A7732,'entry data'!B:C,2,0)),"",VLOOKUP(A7732,'entry data'!B:C,2,0))</f>
        <v/>
      </c>
      <c r="E7732" s="9" t="str">
        <f>IF(ISERROR(VLOOKUP(A7732,'entry data'!B:E,4,0)),"",VLOOKUP(A7732,'entry data'!B:E,4,0))</f>
        <v/>
      </c>
      <c r="F7732" s="11" t="str">
        <f>IF(A7732="","",IF(ISERROR(VLOOKUP(A7732,'entry data'!B:F,5,0)),"",VLOOKUP(A7732,'entry data'!B:F,5,0)))</f>
        <v/>
      </c>
      <c r="G7732" s="12" t="str">
        <f>IF(A7732="","",IF(ISERROR(VLOOKUP(A7732,'entry data'!B:I,8,0)),"",VLOOKUP(A7732,'entry data'!B:I,7,0)))</f>
        <v/>
      </c>
      <c r="H7732" s="13" t="str">
        <f>IF(A7732="","",IF(B7732=1,VLOOKUP(A7732,'entry data'!B:D,3,0),I7731))</f>
        <v/>
      </c>
      <c r="I7732" s="14" t="str">
        <f>IF(A7732="","",IF(E7732="weekly",7,IF(E7732="fortnightly",14,IF(E7732="monthly",DATE(IF(MONTH(H7732)=12,YEAR(H7732)+1,YEAR(H7732)),VLOOKUP(MONTH(H7732),index!$D$2:$G$13,2,0),DAY(H7732)),
IF(E7732="quarterly",DATE(IF(MONTH(H7732)&gt;=10,YEAR(H7732)+1,YEAR(H7732)),VLOOKUP(MONTH(H7732),index!$D$2:$G$13,3,0),DAY(H7732)),
IF(E7732="halfyearly",DATE(IF(MONTH(H7732)&gt;=7,YEAR(H7732)+1,YEAR(H7732)),VLOOKUP(MONTH(H7732),index!$D$2:$G$13,4,0),DAY(H7732)),
DATE(YEAR(H7732)+1,MONTH(H7732),DAY(H7732)))))-H7732))+H7732)</f>
        <v/>
      </c>
      <c r="J7732" s="9" t="str">
        <f t="shared" si="742"/>
        <v/>
      </c>
      <c r="K7732" s="11" t="str">
        <f t="shared" si="743"/>
        <v/>
      </c>
      <c r="L7732" s="11" t="str">
        <f t="shared" si="744"/>
        <v/>
      </c>
      <c r="M7732" s="11" t="str">
        <f>IF(A7732="","",VLOOKUP(E7732,index!$A$1:$B$6,2,0)*K7732*G7732)</f>
        <v/>
      </c>
      <c r="N7732" s="11" t="str">
        <f>IF(A7732="","",-PMT(G7732*VLOOKUP(E7732,index!$A$1:$B$6,2,0),C7732,F7732,0,0))</f>
        <v/>
      </c>
      <c r="O7732" s="11" t="str">
        <f t="shared" si="745"/>
        <v/>
      </c>
      <c r="P7732" s="11" t="str">
        <f t="shared" si="740"/>
        <v/>
      </c>
    </row>
    <row r="7733" spans="1:16" x14ac:dyDescent="0.25">
      <c r="A7733" s="9" t="str">
        <f>IF(A7732="","",IF(B7732&lt;C7732,A7732,IF(A7732=MAX('entry data'!$B$8:$B$507),"",A7732+1)))</f>
        <v/>
      </c>
      <c r="B7733" s="9" t="str">
        <f t="shared" si="741"/>
        <v/>
      </c>
      <c r="C7733" s="9" t="str">
        <f>IF(ISERROR(VLOOKUP(A7733,'entry data'!B:G,6,0)),"",VLOOKUP(A7733,'entry data'!B:G,6,0))</f>
        <v/>
      </c>
      <c r="D7733" s="9" t="str">
        <f>IF(ISERROR(VLOOKUP(A7733,'entry data'!B:C,2,0)),"",VLOOKUP(A7733,'entry data'!B:C,2,0))</f>
        <v/>
      </c>
      <c r="E7733" s="9" t="str">
        <f>IF(ISERROR(VLOOKUP(A7733,'entry data'!B:E,4,0)),"",VLOOKUP(A7733,'entry data'!B:E,4,0))</f>
        <v/>
      </c>
      <c r="F7733" s="11" t="str">
        <f>IF(A7733="","",IF(ISERROR(VLOOKUP(A7733,'entry data'!B:F,5,0)),"",VLOOKUP(A7733,'entry data'!B:F,5,0)))</f>
        <v/>
      </c>
      <c r="G7733" s="12" t="str">
        <f>IF(A7733="","",IF(ISERROR(VLOOKUP(A7733,'entry data'!B:I,8,0)),"",VLOOKUP(A7733,'entry data'!B:I,7,0)))</f>
        <v/>
      </c>
      <c r="H7733" s="13" t="str">
        <f>IF(A7733="","",IF(B7733=1,VLOOKUP(A7733,'entry data'!B:D,3,0),I7732))</f>
        <v/>
      </c>
      <c r="I7733" s="14" t="str">
        <f>IF(A7733="","",IF(E7733="weekly",7,IF(E7733="fortnightly",14,IF(E7733="monthly",DATE(IF(MONTH(H7733)=12,YEAR(H7733)+1,YEAR(H7733)),VLOOKUP(MONTH(H7733),index!$D$2:$G$13,2,0),DAY(H7733)),
IF(E7733="quarterly",DATE(IF(MONTH(H7733)&gt;=10,YEAR(H7733)+1,YEAR(H7733)),VLOOKUP(MONTH(H7733),index!$D$2:$G$13,3,0),DAY(H7733)),
IF(E7733="halfyearly",DATE(IF(MONTH(H7733)&gt;=7,YEAR(H7733)+1,YEAR(H7733)),VLOOKUP(MONTH(H7733),index!$D$2:$G$13,4,0),DAY(H7733)),
DATE(YEAR(H7733)+1,MONTH(H7733),DAY(H7733)))))-H7733))+H7733)</f>
        <v/>
      </c>
      <c r="J7733" s="9" t="str">
        <f t="shared" si="742"/>
        <v/>
      </c>
      <c r="K7733" s="11" t="str">
        <f t="shared" si="743"/>
        <v/>
      </c>
      <c r="L7733" s="11" t="str">
        <f t="shared" si="744"/>
        <v/>
      </c>
      <c r="M7733" s="11" t="str">
        <f>IF(A7733="","",VLOOKUP(E7733,index!$A$1:$B$6,2,0)*K7733*G7733)</f>
        <v/>
      </c>
      <c r="N7733" s="11" t="str">
        <f>IF(A7733="","",-PMT(G7733*VLOOKUP(E7733,index!$A$1:$B$6,2,0),C7733,F7733,0,0))</f>
        <v/>
      </c>
      <c r="O7733" s="11" t="str">
        <f t="shared" si="745"/>
        <v/>
      </c>
      <c r="P7733" s="11" t="str">
        <f t="shared" si="740"/>
        <v/>
      </c>
    </row>
    <row r="7734" spans="1:16" x14ac:dyDescent="0.25">
      <c r="A7734" s="9" t="str">
        <f>IF(A7733="","",IF(B7733&lt;C7733,A7733,IF(A7733=MAX('entry data'!$B$8:$B$507),"",A7733+1)))</f>
        <v/>
      </c>
      <c r="B7734" s="9" t="str">
        <f t="shared" si="741"/>
        <v/>
      </c>
      <c r="C7734" s="9" t="str">
        <f>IF(ISERROR(VLOOKUP(A7734,'entry data'!B:G,6,0)),"",VLOOKUP(A7734,'entry data'!B:G,6,0))</f>
        <v/>
      </c>
      <c r="D7734" s="9" t="str">
        <f>IF(ISERROR(VLOOKUP(A7734,'entry data'!B:C,2,0)),"",VLOOKUP(A7734,'entry data'!B:C,2,0))</f>
        <v/>
      </c>
      <c r="E7734" s="9" t="str">
        <f>IF(ISERROR(VLOOKUP(A7734,'entry data'!B:E,4,0)),"",VLOOKUP(A7734,'entry data'!B:E,4,0))</f>
        <v/>
      </c>
      <c r="F7734" s="11" t="str">
        <f>IF(A7734="","",IF(ISERROR(VLOOKUP(A7734,'entry data'!B:F,5,0)),"",VLOOKUP(A7734,'entry data'!B:F,5,0)))</f>
        <v/>
      </c>
      <c r="G7734" s="12" t="str">
        <f>IF(A7734="","",IF(ISERROR(VLOOKUP(A7734,'entry data'!B:I,8,0)),"",VLOOKUP(A7734,'entry data'!B:I,7,0)))</f>
        <v/>
      </c>
      <c r="H7734" s="13" t="str">
        <f>IF(A7734="","",IF(B7734=1,VLOOKUP(A7734,'entry data'!B:D,3,0),I7733))</f>
        <v/>
      </c>
      <c r="I7734" s="14" t="str">
        <f>IF(A7734="","",IF(E7734="weekly",7,IF(E7734="fortnightly",14,IF(E7734="monthly",DATE(IF(MONTH(H7734)=12,YEAR(H7734)+1,YEAR(H7734)),VLOOKUP(MONTH(H7734),index!$D$2:$G$13,2,0),DAY(H7734)),
IF(E7734="quarterly",DATE(IF(MONTH(H7734)&gt;=10,YEAR(H7734)+1,YEAR(H7734)),VLOOKUP(MONTH(H7734),index!$D$2:$G$13,3,0),DAY(H7734)),
IF(E7734="halfyearly",DATE(IF(MONTH(H7734)&gt;=7,YEAR(H7734)+1,YEAR(H7734)),VLOOKUP(MONTH(H7734),index!$D$2:$G$13,4,0),DAY(H7734)),
DATE(YEAR(H7734)+1,MONTH(H7734),DAY(H7734)))))-H7734))+H7734)</f>
        <v/>
      </c>
      <c r="J7734" s="9" t="str">
        <f t="shared" si="742"/>
        <v/>
      </c>
      <c r="K7734" s="11" t="str">
        <f t="shared" si="743"/>
        <v/>
      </c>
      <c r="L7734" s="11" t="str">
        <f t="shared" si="744"/>
        <v/>
      </c>
      <c r="M7734" s="11" t="str">
        <f>IF(A7734="","",VLOOKUP(E7734,index!$A$1:$B$6,2,0)*K7734*G7734)</f>
        <v/>
      </c>
      <c r="N7734" s="11" t="str">
        <f>IF(A7734="","",-PMT(G7734*VLOOKUP(E7734,index!$A$1:$B$6,2,0),C7734,F7734,0,0))</f>
        <v/>
      </c>
      <c r="O7734" s="11" t="str">
        <f t="shared" si="745"/>
        <v/>
      </c>
      <c r="P7734" s="11" t="str">
        <f t="shared" si="740"/>
        <v/>
      </c>
    </row>
    <row r="7735" spans="1:16" x14ac:dyDescent="0.25">
      <c r="A7735" s="9" t="str">
        <f>IF(A7734="","",IF(B7734&lt;C7734,A7734,IF(A7734=MAX('entry data'!$B$8:$B$507),"",A7734+1)))</f>
        <v/>
      </c>
      <c r="B7735" s="9" t="str">
        <f t="shared" si="741"/>
        <v/>
      </c>
      <c r="C7735" s="9" t="str">
        <f>IF(ISERROR(VLOOKUP(A7735,'entry data'!B:G,6,0)),"",VLOOKUP(A7735,'entry data'!B:G,6,0))</f>
        <v/>
      </c>
      <c r="D7735" s="9" t="str">
        <f>IF(ISERROR(VLOOKUP(A7735,'entry data'!B:C,2,0)),"",VLOOKUP(A7735,'entry data'!B:C,2,0))</f>
        <v/>
      </c>
      <c r="E7735" s="9" t="str">
        <f>IF(ISERROR(VLOOKUP(A7735,'entry data'!B:E,4,0)),"",VLOOKUP(A7735,'entry data'!B:E,4,0))</f>
        <v/>
      </c>
      <c r="F7735" s="11" t="str">
        <f>IF(A7735="","",IF(ISERROR(VLOOKUP(A7735,'entry data'!B:F,5,0)),"",VLOOKUP(A7735,'entry data'!B:F,5,0)))</f>
        <v/>
      </c>
      <c r="G7735" s="12" t="str">
        <f>IF(A7735="","",IF(ISERROR(VLOOKUP(A7735,'entry data'!B:I,8,0)),"",VLOOKUP(A7735,'entry data'!B:I,7,0)))</f>
        <v/>
      </c>
      <c r="H7735" s="13" t="str">
        <f>IF(A7735="","",IF(B7735=1,VLOOKUP(A7735,'entry data'!B:D,3,0),I7734))</f>
        <v/>
      </c>
      <c r="I7735" s="14" t="str">
        <f>IF(A7735="","",IF(E7735="weekly",7,IF(E7735="fortnightly",14,IF(E7735="monthly",DATE(IF(MONTH(H7735)=12,YEAR(H7735)+1,YEAR(H7735)),VLOOKUP(MONTH(H7735),index!$D$2:$G$13,2,0),DAY(H7735)),
IF(E7735="quarterly",DATE(IF(MONTH(H7735)&gt;=10,YEAR(H7735)+1,YEAR(H7735)),VLOOKUP(MONTH(H7735),index!$D$2:$G$13,3,0),DAY(H7735)),
IF(E7735="halfyearly",DATE(IF(MONTH(H7735)&gt;=7,YEAR(H7735)+1,YEAR(H7735)),VLOOKUP(MONTH(H7735),index!$D$2:$G$13,4,0),DAY(H7735)),
DATE(YEAR(H7735)+1,MONTH(H7735),DAY(H7735)))))-H7735))+H7735)</f>
        <v/>
      </c>
      <c r="J7735" s="9" t="str">
        <f t="shared" si="742"/>
        <v/>
      </c>
      <c r="K7735" s="11" t="str">
        <f t="shared" si="743"/>
        <v/>
      </c>
      <c r="L7735" s="11" t="str">
        <f t="shared" si="744"/>
        <v/>
      </c>
      <c r="M7735" s="11" t="str">
        <f>IF(A7735="","",VLOOKUP(E7735,index!$A$1:$B$6,2,0)*K7735*G7735)</f>
        <v/>
      </c>
      <c r="N7735" s="11" t="str">
        <f>IF(A7735="","",-PMT(G7735*VLOOKUP(E7735,index!$A$1:$B$6,2,0),C7735,F7735,0,0))</f>
        <v/>
      </c>
      <c r="O7735" s="11" t="str">
        <f t="shared" si="745"/>
        <v/>
      </c>
      <c r="P7735" s="11" t="str">
        <f t="shared" si="740"/>
        <v/>
      </c>
    </row>
    <row r="7736" spans="1:16" x14ac:dyDescent="0.25">
      <c r="A7736" s="9" t="str">
        <f>IF(A7735="","",IF(B7735&lt;C7735,A7735,IF(A7735=MAX('entry data'!$B$8:$B$507),"",A7735+1)))</f>
        <v/>
      </c>
      <c r="B7736" s="9" t="str">
        <f t="shared" si="741"/>
        <v/>
      </c>
      <c r="C7736" s="9" t="str">
        <f>IF(ISERROR(VLOOKUP(A7736,'entry data'!B:G,6,0)),"",VLOOKUP(A7736,'entry data'!B:G,6,0))</f>
        <v/>
      </c>
      <c r="D7736" s="9" t="str">
        <f>IF(ISERROR(VLOOKUP(A7736,'entry data'!B:C,2,0)),"",VLOOKUP(A7736,'entry data'!B:C,2,0))</f>
        <v/>
      </c>
      <c r="E7736" s="9" t="str">
        <f>IF(ISERROR(VLOOKUP(A7736,'entry data'!B:E,4,0)),"",VLOOKUP(A7736,'entry data'!B:E,4,0))</f>
        <v/>
      </c>
      <c r="F7736" s="11" t="str">
        <f>IF(A7736="","",IF(ISERROR(VLOOKUP(A7736,'entry data'!B:F,5,0)),"",VLOOKUP(A7736,'entry data'!B:F,5,0)))</f>
        <v/>
      </c>
      <c r="G7736" s="12" t="str">
        <f>IF(A7736="","",IF(ISERROR(VLOOKUP(A7736,'entry data'!B:I,8,0)),"",VLOOKUP(A7736,'entry data'!B:I,7,0)))</f>
        <v/>
      </c>
      <c r="H7736" s="13" t="str">
        <f>IF(A7736="","",IF(B7736=1,VLOOKUP(A7736,'entry data'!B:D,3,0),I7735))</f>
        <v/>
      </c>
      <c r="I7736" s="14" t="str">
        <f>IF(A7736="","",IF(E7736="weekly",7,IF(E7736="fortnightly",14,IF(E7736="monthly",DATE(IF(MONTH(H7736)=12,YEAR(H7736)+1,YEAR(H7736)),VLOOKUP(MONTH(H7736),index!$D$2:$G$13,2,0),DAY(H7736)),
IF(E7736="quarterly",DATE(IF(MONTH(H7736)&gt;=10,YEAR(H7736)+1,YEAR(H7736)),VLOOKUP(MONTH(H7736),index!$D$2:$G$13,3,0),DAY(H7736)),
IF(E7736="halfyearly",DATE(IF(MONTH(H7736)&gt;=7,YEAR(H7736)+1,YEAR(H7736)),VLOOKUP(MONTH(H7736),index!$D$2:$G$13,4,0),DAY(H7736)),
DATE(YEAR(H7736)+1,MONTH(H7736),DAY(H7736)))))-H7736))+H7736)</f>
        <v/>
      </c>
      <c r="J7736" s="9" t="str">
        <f t="shared" si="742"/>
        <v/>
      </c>
      <c r="K7736" s="11" t="str">
        <f t="shared" si="743"/>
        <v/>
      </c>
      <c r="L7736" s="11" t="str">
        <f t="shared" si="744"/>
        <v/>
      </c>
      <c r="M7736" s="11" t="str">
        <f>IF(A7736="","",VLOOKUP(E7736,index!$A$1:$B$6,2,0)*K7736*G7736)</f>
        <v/>
      </c>
      <c r="N7736" s="11" t="str">
        <f>IF(A7736="","",-PMT(G7736*VLOOKUP(E7736,index!$A$1:$B$6,2,0),C7736,F7736,0,0))</f>
        <v/>
      </c>
      <c r="O7736" s="11" t="str">
        <f t="shared" si="745"/>
        <v/>
      </c>
      <c r="P7736" s="11" t="str">
        <f t="shared" si="740"/>
        <v/>
      </c>
    </row>
    <row r="7737" spans="1:16" x14ac:dyDescent="0.25">
      <c r="A7737" s="9" t="str">
        <f>IF(A7736="","",IF(B7736&lt;C7736,A7736,IF(A7736=MAX('entry data'!$B$8:$B$507),"",A7736+1)))</f>
        <v/>
      </c>
      <c r="B7737" s="9" t="str">
        <f t="shared" si="741"/>
        <v/>
      </c>
      <c r="C7737" s="9" t="str">
        <f>IF(ISERROR(VLOOKUP(A7737,'entry data'!B:G,6,0)),"",VLOOKUP(A7737,'entry data'!B:G,6,0))</f>
        <v/>
      </c>
      <c r="D7737" s="9" t="str">
        <f>IF(ISERROR(VLOOKUP(A7737,'entry data'!B:C,2,0)),"",VLOOKUP(A7737,'entry data'!B:C,2,0))</f>
        <v/>
      </c>
      <c r="E7737" s="9" t="str">
        <f>IF(ISERROR(VLOOKUP(A7737,'entry data'!B:E,4,0)),"",VLOOKUP(A7737,'entry data'!B:E,4,0))</f>
        <v/>
      </c>
      <c r="F7737" s="11" t="str">
        <f>IF(A7737="","",IF(ISERROR(VLOOKUP(A7737,'entry data'!B:F,5,0)),"",VLOOKUP(A7737,'entry data'!B:F,5,0)))</f>
        <v/>
      </c>
      <c r="G7737" s="12" t="str">
        <f>IF(A7737="","",IF(ISERROR(VLOOKUP(A7737,'entry data'!B:I,8,0)),"",VLOOKUP(A7737,'entry data'!B:I,7,0)))</f>
        <v/>
      </c>
      <c r="H7737" s="13" t="str">
        <f>IF(A7737="","",IF(B7737=1,VLOOKUP(A7737,'entry data'!B:D,3,0),I7736))</f>
        <v/>
      </c>
      <c r="I7737" s="14" t="str">
        <f>IF(A7737="","",IF(E7737="weekly",7,IF(E7737="fortnightly",14,IF(E7737="monthly",DATE(IF(MONTH(H7737)=12,YEAR(H7737)+1,YEAR(H7737)),VLOOKUP(MONTH(H7737),index!$D$2:$G$13,2,0),DAY(H7737)),
IF(E7737="quarterly",DATE(IF(MONTH(H7737)&gt;=10,YEAR(H7737)+1,YEAR(H7737)),VLOOKUP(MONTH(H7737),index!$D$2:$G$13,3,0),DAY(H7737)),
IF(E7737="halfyearly",DATE(IF(MONTH(H7737)&gt;=7,YEAR(H7737)+1,YEAR(H7737)),VLOOKUP(MONTH(H7737),index!$D$2:$G$13,4,0),DAY(H7737)),
DATE(YEAR(H7737)+1,MONTH(H7737),DAY(H7737)))))-H7737))+H7737)</f>
        <v/>
      </c>
      <c r="J7737" s="9" t="str">
        <f t="shared" si="742"/>
        <v/>
      </c>
      <c r="K7737" s="11" t="str">
        <f t="shared" si="743"/>
        <v/>
      </c>
      <c r="L7737" s="11" t="str">
        <f t="shared" si="744"/>
        <v/>
      </c>
      <c r="M7737" s="11" t="str">
        <f>IF(A7737="","",VLOOKUP(E7737,index!$A$1:$B$6,2,0)*K7737*G7737)</f>
        <v/>
      </c>
      <c r="N7737" s="11" t="str">
        <f>IF(A7737="","",-PMT(G7737*VLOOKUP(E7737,index!$A$1:$B$6,2,0),C7737,F7737,0,0))</f>
        <v/>
      </c>
      <c r="O7737" s="11" t="str">
        <f t="shared" si="745"/>
        <v/>
      </c>
      <c r="P7737" s="11" t="str">
        <f t="shared" si="740"/>
        <v/>
      </c>
    </row>
    <row r="7738" spans="1:16" x14ac:dyDescent="0.25">
      <c r="A7738" s="9" t="str">
        <f>IF(A7737="","",IF(B7737&lt;C7737,A7737,IF(A7737=MAX('entry data'!$B$8:$B$507),"",A7737+1)))</f>
        <v/>
      </c>
      <c r="B7738" s="9" t="str">
        <f t="shared" si="741"/>
        <v/>
      </c>
      <c r="C7738" s="9" t="str">
        <f>IF(ISERROR(VLOOKUP(A7738,'entry data'!B:G,6,0)),"",VLOOKUP(A7738,'entry data'!B:G,6,0))</f>
        <v/>
      </c>
      <c r="D7738" s="9" t="str">
        <f>IF(ISERROR(VLOOKUP(A7738,'entry data'!B:C,2,0)),"",VLOOKUP(A7738,'entry data'!B:C,2,0))</f>
        <v/>
      </c>
      <c r="E7738" s="9" t="str">
        <f>IF(ISERROR(VLOOKUP(A7738,'entry data'!B:E,4,0)),"",VLOOKUP(A7738,'entry data'!B:E,4,0))</f>
        <v/>
      </c>
      <c r="F7738" s="11" t="str">
        <f>IF(A7738="","",IF(ISERROR(VLOOKUP(A7738,'entry data'!B:F,5,0)),"",VLOOKUP(A7738,'entry data'!B:F,5,0)))</f>
        <v/>
      </c>
      <c r="G7738" s="12" t="str">
        <f>IF(A7738="","",IF(ISERROR(VLOOKUP(A7738,'entry data'!B:I,8,0)),"",VLOOKUP(A7738,'entry data'!B:I,7,0)))</f>
        <v/>
      </c>
      <c r="H7738" s="13" t="str">
        <f>IF(A7738="","",IF(B7738=1,VLOOKUP(A7738,'entry data'!B:D,3,0),I7737))</f>
        <v/>
      </c>
      <c r="I7738" s="14" t="str">
        <f>IF(A7738="","",IF(E7738="weekly",7,IF(E7738="fortnightly",14,IF(E7738="monthly",DATE(IF(MONTH(H7738)=12,YEAR(H7738)+1,YEAR(H7738)),VLOOKUP(MONTH(H7738),index!$D$2:$G$13,2,0),DAY(H7738)),
IF(E7738="quarterly",DATE(IF(MONTH(H7738)&gt;=10,YEAR(H7738)+1,YEAR(H7738)),VLOOKUP(MONTH(H7738),index!$D$2:$G$13,3,0),DAY(H7738)),
IF(E7738="halfyearly",DATE(IF(MONTH(H7738)&gt;=7,YEAR(H7738)+1,YEAR(H7738)),VLOOKUP(MONTH(H7738),index!$D$2:$G$13,4,0),DAY(H7738)),
DATE(YEAR(H7738)+1,MONTH(H7738),DAY(H7738)))))-H7738))+H7738)</f>
        <v/>
      </c>
      <c r="J7738" s="9" t="str">
        <f t="shared" si="742"/>
        <v/>
      </c>
      <c r="K7738" s="11" t="str">
        <f t="shared" si="743"/>
        <v/>
      </c>
      <c r="L7738" s="11" t="str">
        <f t="shared" si="744"/>
        <v/>
      </c>
      <c r="M7738" s="11" t="str">
        <f>IF(A7738="","",VLOOKUP(E7738,index!$A$1:$B$6,2,0)*K7738*G7738)</f>
        <v/>
      </c>
      <c r="N7738" s="11" t="str">
        <f>IF(A7738="","",-PMT(G7738*VLOOKUP(E7738,index!$A$1:$B$6,2,0),C7738,F7738,0,0))</f>
        <v/>
      </c>
      <c r="O7738" s="11" t="str">
        <f t="shared" si="745"/>
        <v/>
      </c>
      <c r="P7738" s="11" t="str">
        <f t="shared" si="740"/>
        <v/>
      </c>
    </row>
    <row r="7739" spans="1:16" x14ac:dyDescent="0.25">
      <c r="A7739" s="9" t="str">
        <f>IF(A7738="","",IF(B7738&lt;C7738,A7738,IF(A7738=MAX('entry data'!$B$8:$B$507),"",A7738+1)))</f>
        <v/>
      </c>
      <c r="B7739" s="9" t="str">
        <f t="shared" si="741"/>
        <v/>
      </c>
      <c r="C7739" s="9" t="str">
        <f>IF(ISERROR(VLOOKUP(A7739,'entry data'!B:G,6,0)),"",VLOOKUP(A7739,'entry data'!B:G,6,0))</f>
        <v/>
      </c>
      <c r="D7739" s="9" t="str">
        <f>IF(ISERROR(VLOOKUP(A7739,'entry data'!B:C,2,0)),"",VLOOKUP(A7739,'entry data'!B:C,2,0))</f>
        <v/>
      </c>
      <c r="E7739" s="9" t="str">
        <f>IF(ISERROR(VLOOKUP(A7739,'entry data'!B:E,4,0)),"",VLOOKUP(A7739,'entry data'!B:E,4,0))</f>
        <v/>
      </c>
      <c r="F7739" s="11" t="str">
        <f>IF(A7739="","",IF(ISERROR(VLOOKUP(A7739,'entry data'!B:F,5,0)),"",VLOOKUP(A7739,'entry data'!B:F,5,0)))</f>
        <v/>
      </c>
      <c r="G7739" s="12" t="str">
        <f>IF(A7739="","",IF(ISERROR(VLOOKUP(A7739,'entry data'!B:I,8,0)),"",VLOOKUP(A7739,'entry data'!B:I,7,0)))</f>
        <v/>
      </c>
      <c r="H7739" s="13" t="str">
        <f>IF(A7739="","",IF(B7739=1,VLOOKUP(A7739,'entry data'!B:D,3,0),I7738))</f>
        <v/>
      </c>
      <c r="I7739" s="14" t="str">
        <f>IF(A7739="","",IF(E7739="weekly",7,IF(E7739="fortnightly",14,IF(E7739="monthly",DATE(IF(MONTH(H7739)=12,YEAR(H7739)+1,YEAR(H7739)),VLOOKUP(MONTH(H7739),index!$D$2:$G$13,2,0),DAY(H7739)),
IF(E7739="quarterly",DATE(IF(MONTH(H7739)&gt;=10,YEAR(H7739)+1,YEAR(H7739)),VLOOKUP(MONTH(H7739),index!$D$2:$G$13,3,0),DAY(H7739)),
IF(E7739="halfyearly",DATE(IF(MONTH(H7739)&gt;=7,YEAR(H7739)+1,YEAR(H7739)),VLOOKUP(MONTH(H7739),index!$D$2:$G$13,4,0),DAY(H7739)),
DATE(YEAR(H7739)+1,MONTH(H7739),DAY(H7739)))))-H7739))+H7739)</f>
        <v/>
      </c>
      <c r="J7739" s="9" t="str">
        <f t="shared" si="742"/>
        <v/>
      </c>
      <c r="K7739" s="11" t="str">
        <f t="shared" si="743"/>
        <v/>
      </c>
      <c r="L7739" s="11" t="str">
        <f t="shared" si="744"/>
        <v/>
      </c>
      <c r="M7739" s="11" t="str">
        <f>IF(A7739="","",VLOOKUP(E7739,index!$A$1:$B$6,2,0)*K7739*G7739)</f>
        <v/>
      </c>
      <c r="N7739" s="11" t="str">
        <f>IF(A7739="","",-PMT(G7739*VLOOKUP(E7739,index!$A$1:$B$6,2,0),C7739,F7739,0,0))</f>
        <v/>
      </c>
      <c r="O7739" s="11" t="str">
        <f t="shared" si="745"/>
        <v/>
      </c>
      <c r="P7739" s="11" t="str">
        <f t="shared" si="740"/>
        <v/>
      </c>
    </row>
    <row r="7740" spans="1:16" x14ac:dyDescent="0.25">
      <c r="A7740" s="9" t="str">
        <f>IF(A7739="","",IF(B7739&lt;C7739,A7739,IF(A7739=MAX('entry data'!$B$8:$B$507),"",A7739+1)))</f>
        <v/>
      </c>
      <c r="B7740" s="9" t="str">
        <f t="shared" si="741"/>
        <v/>
      </c>
      <c r="C7740" s="9" t="str">
        <f>IF(ISERROR(VLOOKUP(A7740,'entry data'!B:G,6,0)),"",VLOOKUP(A7740,'entry data'!B:G,6,0))</f>
        <v/>
      </c>
      <c r="D7740" s="9" t="str">
        <f>IF(ISERROR(VLOOKUP(A7740,'entry data'!B:C,2,0)),"",VLOOKUP(A7740,'entry data'!B:C,2,0))</f>
        <v/>
      </c>
      <c r="E7740" s="9" t="str">
        <f>IF(ISERROR(VLOOKUP(A7740,'entry data'!B:E,4,0)),"",VLOOKUP(A7740,'entry data'!B:E,4,0))</f>
        <v/>
      </c>
      <c r="F7740" s="11" t="str">
        <f>IF(A7740="","",IF(ISERROR(VLOOKUP(A7740,'entry data'!B:F,5,0)),"",VLOOKUP(A7740,'entry data'!B:F,5,0)))</f>
        <v/>
      </c>
      <c r="G7740" s="12" t="str">
        <f>IF(A7740="","",IF(ISERROR(VLOOKUP(A7740,'entry data'!B:I,8,0)),"",VLOOKUP(A7740,'entry data'!B:I,7,0)))</f>
        <v/>
      </c>
      <c r="H7740" s="13" t="str">
        <f>IF(A7740="","",IF(B7740=1,VLOOKUP(A7740,'entry data'!B:D,3,0),I7739))</f>
        <v/>
      </c>
      <c r="I7740" s="14" t="str">
        <f>IF(A7740="","",IF(E7740="weekly",7,IF(E7740="fortnightly",14,IF(E7740="monthly",DATE(IF(MONTH(H7740)=12,YEAR(H7740)+1,YEAR(H7740)),VLOOKUP(MONTH(H7740),index!$D$2:$G$13,2,0),DAY(H7740)),
IF(E7740="quarterly",DATE(IF(MONTH(H7740)&gt;=10,YEAR(H7740)+1,YEAR(H7740)),VLOOKUP(MONTH(H7740),index!$D$2:$G$13,3,0),DAY(H7740)),
IF(E7740="halfyearly",DATE(IF(MONTH(H7740)&gt;=7,YEAR(H7740)+1,YEAR(H7740)),VLOOKUP(MONTH(H7740),index!$D$2:$G$13,4,0),DAY(H7740)),
DATE(YEAR(H7740)+1,MONTH(H7740),DAY(H7740)))))-H7740))+H7740)</f>
        <v/>
      </c>
      <c r="J7740" s="9" t="str">
        <f t="shared" si="742"/>
        <v/>
      </c>
      <c r="K7740" s="11" t="str">
        <f t="shared" si="743"/>
        <v/>
      </c>
      <c r="L7740" s="11" t="str">
        <f t="shared" si="744"/>
        <v/>
      </c>
      <c r="M7740" s="11" t="str">
        <f>IF(A7740="","",VLOOKUP(E7740,index!$A$1:$B$6,2,0)*K7740*G7740)</f>
        <v/>
      </c>
      <c r="N7740" s="11" t="str">
        <f>IF(A7740="","",-PMT(G7740*VLOOKUP(E7740,index!$A$1:$B$6,2,0),C7740,F7740,0,0))</f>
        <v/>
      </c>
      <c r="O7740" s="11" t="str">
        <f t="shared" si="745"/>
        <v/>
      </c>
      <c r="P7740" s="11" t="str">
        <f t="shared" si="740"/>
        <v/>
      </c>
    </row>
    <row r="7741" spans="1:16" x14ac:dyDescent="0.25">
      <c r="A7741" s="9" t="str">
        <f>IF(A7740="","",IF(B7740&lt;C7740,A7740,IF(A7740=MAX('entry data'!$B$8:$B$507),"",A7740+1)))</f>
        <v/>
      </c>
      <c r="B7741" s="9" t="str">
        <f t="shared" si="741"/>
        <v/>
      </c>
      <c r="C7741" s="9" t="str">
        <f>IF(ISERROR(VLOOKUP(A7741,'entry data'!B:G,6,0)),"",VLOOKUP(A7741,'entry data'!B:G,6,0))</f>
        <v/>
      </c>
      <c r="D7741" s="9" t="str">
        <f>IF(ISERROR(VLOOKUP(A7741,'entry data'!B:C,2,0)),"",VLOOKUP(A7741,'entry data'!B:C,2,0))</f>
        <v/>
      </c>
      <c r="E7741" s="9" t="str">
        <f>IF(ISERROR(VLOOKUP(A7741,'entry data'!B:E,4,0)),"",VLOOKUP(A7741,'entry data'!B:E,4,0))</f>
        <v/>
      </c>
      <c r="F7741" s="11" t="str">
        <f>IF(A7741="","",IF(ISERROR(VLOOKUP(A7741,'entry data'!B:F,5,0)),"",VLOOKUP(A7741,'entry data'!B:F,5,0)))</f>
        <v/>
      </c>
      <c r="G7741" s="12" t="str">
        <f>IF(A7741="","",IF(ISERROR(VLOOKUP(A7741,'entry data'!B:I,8,0)),"",VLOOKUP(A7741,'entry data'!B:I,7,0)))</f>
        <v/>
      </c>
      <c r="H7741" s="13" t="str">
        <f>IF(A7741="","",IF(B7741=1,VLOOKUP(A7741,'entry data'!B:D,3,0),I7740))</f>
        <v/>
      </c>
      <c r="I7741" s="14" t="str">
        <f>IF(A7741="","",IF(E7741="weekly",7,IF(E7741="fortnightly",14,IF(E7741="monthly",DATE(IF(MONTH(H7741)=12,YEAR(H7741)+1,YEAR(H7741)),VLOOKUP(MONTH(H7741),index!$D$2:$G$13,2,0),DAY(H7741)),
IF(E7741="quarterly",DATE(IF(MONTH(H7741)&gt;=10,YEAR(H7741)+1,YEAR(H7741)),VLOOKUP(MONTH(H7741),index!$D$2:$G$13,3,0),DAY(H7741)),
IF(E7741="halfyearly",DATE(IF(MONTH(H7741)&gt;=7,YEAR(H7741)+1,YEAR(H7741)),VLOOKUP(MONTH(H7741),index!$D$2:$G$13,4,0),DAY(H7741)),
DATE(YEAR(H7741)+1,MONTH(H7741),DAY(H7741)))))-H7741))+H7741)</f>
        <v/>
      </c>
      <c r="J7741" s="9" t="str">
        <f t="shared" si="742"/>
        <v/>
      </c>
      <c r="K7741" s="11" t="str">
        <f t="shared" si="743"/>
        <v/>
      </c>
      <c r="L7741" s="11" t="str">
        <f t="shared" si="744"/>
        <v/>
      </c>
      <c r="M7741" s="11" t="str">
        <f>IF(A7741="","",VLOOKUP(E7741,index!$A$1:$B$6,2,0)*K7741*G7741)</f>
        <v/>
      </c>
      <c r="N7741" s="11" t="str">
        <f>IF(A7741="","",-PMT(G7741*VLOOKUP(E7741,index!$A$1:$B$6,2,0),C7741,F7741,0,0))</f>
        <v/>
      </c>
      <c r="O7741" s="11" t="str">
        <f t="shared" si="745"/>
        <v/>
      </c>
      <c r="P7741" s="11" t="str">
        <f t="shared" si="740"/>
        <v/>
      </c>
    </row>
    <row r="7742" spans="1:16" x14ac:dyDescent="0.25">
      <c r="A7742" s="9" t="str">
        <f>IF(A7741="","",IF(B7741&lt;C7741,A7741,IF(A7741=MAX('entry data'!$B$8:$B$507),"",A7741+1)))</f>
        <v/>
      </c>
      <c r="B7742" s="9" t="str">
        <f t="shared" si="741"/>
        <v/>
      </c>
      <c r="C7742" s="9" t="str">
        <f>IF(ISERROR(VLOOKUP(A7742,'entry data'!B:G,6,0)),"",VLOOKUP(A7742,'entry data'!B:G,6,0))</f>
        <v/>
      </c>
      <c r="D7742" s="9" t="str">
        <f>IF(ISERROR(VLOOKUP(A7742,'entry data'!B:C,2,0)),"",VLOOKUP(A7742,'entry data'!B:C,2,0))</f>
        <v/>
      </c>
      <c r="E7742" s="9" t="str">
        <f>IF(ISERROR(VLOOKUP(A7742,'entry data'!B:E,4,0)),"",VLOOKUP(A7742,'entry data'!B:E,4,0))</f>
        <v/>
      </c>
      <c r="F7742" s="11" t="str">
        <f>IF(A7742="","",IF(ISERROR(VLOOKUP(A7742,'entry data'!B:F,5,0)),"",VLOOKUP(A7742,'entry data'!B:F,5,0)))</f>
        <v/>
      </c>
      <c r="G7742" s="12" t="str">
        <f>IF(A7742="","",IF(ISERROR(VLOOKUP(A7742,'entry data'!B:I,8,0)),"",VLOOKUP(A7742,'entry data'!B:I,7,0)))</f>
        <v/>
      </c>
      <c r="H7742" s="13" t="str">
        <f>IF(A7742="","",IF(B7742=1,VLOOKUP(A7742,'entry data'!B:D,3,0),I7741))</f>
        <v/>
      </c>
      <c r="I7742" s="14" t="str">
        <f>IF(A7742="","",IF(E7742="weekly",7,IF(E7742="fortnightly",14,IF(E7742="monthly",DATE(IF(MONTH(H7742)=12,YEAR(H7742)+1,YEAR(H7742)),VLOOKUP(MONTH(H7742),index!$D$2:$G$13,2,0),DAY(H7742)),
IF(E7742="quarterly",DATE(IF(MONTH(H7742)&gt;=10,YEAR(H7742)+1,YEAR(H7742)),VLOOKUP(MONTH(H7742),index!$D$2:$G$13,3,0),DAY(H7742)),
IF(E7742="halfyearly",DATE(IF(MONTH(H7742)&gt;=7,YEAR(H7742)+1,YEAR(H7742)),VLOOKUP(MONTH(H7742),index!$D$2:$G$13,4,0),DAY(H7742)),
DATE(YEAR(H7742)+1,MONTH(H7742),DAY(H7742)))))-H7742))+H7742)</f>
        <v/>
      </c>
      <c r="J7742" s="9" t="str">
        <f t="shared" si="742"/>
        <v/>
      </c>
      <c r="K7742" s="11" t="str">
        <f t="shared" si="743"/>
        <v/>
      </c>
      <c r="L7742" s="11" t="str">
        <f t="shared" si="744"/>
        <v/>
      </c>
      <c r="M7742" s="11" t="str">
        <f>IF(A7742="","",VLOOKUP(E7742,index!$A$1:$B$6,2,0)*K7742*G7742)</f>
        <v/>
      </c>
      <c r="N7742" s="11" t="str">
        <f>IF(A7742="","",-PMT(G7742*VLOOKUP(E7742,index!$A$1:$B$6,2,0),C7742,F7742,0,0))</f>
        <v/>
      </c>
      <c r="O7742" s="11" t="str">
        <f t="shared" si="745"/>
        <v/>
      </c>
      <c r="P7742" s="11" t="str">
        <f t="shared" si="740"/>
        <v/>
      </c>
    </row>
    <row r="7743" spans="1:16" x14ac:dyDescent="0.25">
      <c r="A7743" s="9" t="str">
        <f>IF(A7742="","",IF(B7742&lt;C7742,A7742,IF(A7742=MAX('entry data'!$B$8:$B$507),"",A7742+1)))</f>
        <v/>
      </c>
      <c r="B7743" s="9" t="str">
        <f t="shared" si="741"/>
        <v/>
      </c>
      <c r="C7743" s="9" t="str">
        <f>IF(ISERROR(VLOOKUP(A7743,'entry data'!B:G,6,0)),"",VLOOKUP(A7743,'entry data'!B:G,6,0))</f>
        <v/>
      </c>
      <c r="D7743" s="9" t="str">
        <f>IF(ISERROR(VLOOKUP(A7743,'entry data'!B:C,2,0)),"",VLOOKUP(A7743,'entry data'!B:C,2,0))</f>
        <v/>
      </c>
      <c r="E7743" s="9" t="str">
        <f>IF(ISERROR(VLOOKUP(A7743,'entry data'!B:E,4,0)),"",VLOOKUP(A7743,'entry data'!B:E,4,0))</f>
        <v/>
      </c>
      <c r="F7743" s="11" t="str">
        <f>IF(A7743="","",IF(ISERROR(VLOOKUP(A7743,'entry data'!B:F,5,0)),"",VLOOKUP(A7743,'entry data'!B:F,5,0)))</f>
        <v/>
      </c>
      <c r="G7743" s="12" t="str">
        <f>IF(A7743="","",IF(ISERROR(VLOOKUP(A7743,'entry data'!B:I,8,0)),"",VLOOKUP(A7743,'entry data'!B:I,7,0)))</f>
        <v/>
      </c>
      <c r="H7743" s="13" t="str">
        <f>IF(A7743="","",IF(B7743=1,VLOOKUP(A7743,'entry data'!B:D,3,0),I7742))</f>
        <v/>
      </c>
      <c r="I7743" s="14" t="str">
        <f>IF(A7743="","",IF(E7743="weekly",7,IF(E7743="fortnightly",14,IF(E7743="monthly",DATE(IF(MONTH(H7743)=12,YEAR(H7743)+1,YEAR(H7743)),VLOOKUP(MONTH(H7743),index!$D$2:$G$13,2,0),DAY(H7743)),
IF(E7743="quarterly",DATE(IF(MONTH(H7743)&gt;=10,YEAR(H7743)+1,YEAR(H7743)),VLOOKUP(MONTH(H7743),index!$D$2:$G$13,3,0),DAY(H7743)),
IF(E7743="halfyearly",DATE(IF(MONTH(H7743)&gt;=7,YEAR(H7743)+1,YEAR(H7743)),VLOOKUP(MONTH(H7743),index!$D$2:$G$13,4,0),DAY(H7743)),
DATE(YEAR(H7743)+1,MONTH(H7743),DAY(H7743)))))-H7743))+H7743)</f>
        <v/>
      </c>
      <c r="J7743" s="9" t="str">
        <f t="shared" si="742"/>
        <v/>
      </c>
      <c r="K7743" s="11" t="str">
        <f t="shared" si="743"/>
        <v/>
      </c>
      <c r="L7743" s="11" t="str">
        <f t="shared" si="744"/>
        <v/>
      </c>
      <c r="M7743" s="11" t="str">
        <f>IF(A7743="","",VLOOKUP(E7743,index!$A$1:$B$6,2,0)*K7743*G7743)</f>
        <v/>
      </c>
      <c r="N7743" s="11" t="str">
        <f>IF(A7743="","",-PMT(G7743*VLOOKUP(E7743,index!$A$1:$B$6,2,0),C7743,F7743,0,0))</f>
        <v/>
      </c>
      <c r="O7743" s="11" t="str">
        <f t="shared" si="745"/>
        <v/>
      </c>
      <c r="P7743" s="11" t="str">
        <f t="shared" si="740"/>
        <v/>
      </c>
    </row>
    <row r="7744" spans="1:16" x14ac:dyDescent="0.25">
      <c r="A7744" s="9" t="str">
        <f>IF(A7743="","",IF(B7743&lt;C7743,A7743,IF(A7743=MAX('entry data'!$B$8:$B$507),"",A7743+1)))</f>
        <v/>
      </c>
      <c r="B7744" s="9" t="str">
        <f t="shared" si="741"/>
        <v/>
      </c>
      <c r="C7744" s="9" t="str">
        <f>IF(ISERROR(VLOOKUP(A7744,'entry data'!B:G,6,0)),"",VLOOKUP(A7744,'entry data'!B:G,6,0))</f>
        <v/>
      </c>
      <c r="D7744" s="9" t="str">
        <f>IF(ISERROR(VLOOKUP(A7744,'entry data'!B:C,2,0)),"",VLOOKUP(A7744,'entry data'!B:C,2,0))</f>
        <v/>
      </c>
      <c r="E7744" s="9" t="str">
        <f>IF(ISERROR(VLOOKUP(A7744,'entry data'!B:E,4,0)),"",VLOOKUP(A7744,'entry data'!B:E,4,0))</f>
        <v/>
      </c>
      <c r="F7744" s="11" t="str">
        <f>IF(A7744="","",IF(ISERROR(VLOOKUP(A7744,'entry data'!B:F,5,0)),"",VLOOKUP(A7744,'entry data'!B:F,5,0)))</f>
        <v/>
      </c>
      <c r="G7744" s="12" t="str">
        <f>IF(A7744="","",IF(ISERROR(VLOOKUP(A7744,'entry data'!B:I,8,0)),"",VLOOKUP(A7744,'entry data'!B:I,7,0)))</f>
        <v/>
      </c>
      <c r="H7744" s="13" t="str">
        <f>IF(A7744="","",IF(B7744=1,VLOOKUP(A7744,'entry data'!B:D,3,0),I7743))</f>
        <v/>
      </c>
      <c r="I7744" s="14" t="str">
        <f>IF(A7744="","",IF(E7744="weekly",7,IF(E7744="fortnightly",14,IF(E7744="monthly",DATE(IF(MONTH(H7744)=12,YEAR(H7744)+1,YEAR(H7744)),VLOOKUP(MONTH(H7744),index!$D$2:$G$13,2,0),DAY(H7744)),
IF(E7744="quarterly",DATE(IF(MONTH(H7744)&gt;=10,YEAR(H7744)+1,YEAR(H7744)),VLOOKUP(MONTH(H7744),index!$D$2:$G$13,3,0),DAY(H7744)),
IF(E7744="halfyearly",DATE(IF(MONTH(H7744)&gt;=7,YEAR(H7744)+1,YEAR(H7744)),VLOOKUP(MONTH(H7744),index!$D$2:$G$13,4,0),DAY(H7744)),
DATE(YEAR(H7744)+1,MONTH(H7744),DAY(H7744)))))-H7744))+H7744)</f>
        <v/>
      </c>
      <c r="J7744" s="9" t="str">
        <f t="shared" si="742"/>
        <v/>
      </c>
      <c r="K7744" s="11" t="str">
        <f t="shared" si="743"/>
        <v/>
      </c>
      <c r="L7744" s="11" t="str">
        <f t="shared" si="744"/>
        <v/>
      </c>
      <c r="M7744" s="11" t="str">
        <f>IF(A7744="","",VLOOKUP(E7744,index!$A$1:$B$6,2,0)*K7744*G7744)</f>
        <v/>
      </c>
      <c r="N7744" s="11" t="str">
        <f>IF(A7744="","",-PMT(G7744*VLOOKUP(E7744,index!$A$1:$B$6,2,0),C7744,F7744,0,0))</f>
        <v/>
      </c>
      <c r="O7744" s="11" t="str">
        <f t="shared" si="745"/>
        <v/>
      </c>
      <c r="P7744" s="11" t="str">
        <f t="shared" si="740"/>
        <v/>
      </c>
    </row>
    <row r="7745" spans="1:16" x14ac:dyDescent="0.25">
      <c r="A7745" s="9" t="str">
        <f>IF(A7744="","",IF(B7744&lt;C7744,A7744,IF(A7744=MAX('entry data'!$B$8:$B$507),"",A7744+1)))</f>
        <v/>
      </c>
      <c r="B7745" s="9" t="str">
        <f t="shared" si="741"/>
        <v/>
      </c>
      <c r="C7745" s="9" t="str">
        <f>IF(ISERROR(VLOOKUP(A7745,'entry data'!B:G,6,0)),"",VLOOKUP(A7745,'entry data'!B:G,6,0))</f>
        <v/>
      </c>
      <c r="D7745" s="9" t="str">
        <f>IF(ISERROR(VLOOKUP(A7745,'entry data'!B:C,2,0)),"",VLOOKUP(A7745,'entry data'!B:C,2,0))</f>
        <v/>
      </c>
      <c r="E7745" s="9" t="str">
        <f>IF(ISERROR(VLOOKUP(A7745,'entry data'!B:E,4,0)),"",VLOOKUP(A7745,'entry data'!B:E,4,0))</f>
        <v/>
      </c>
      <c r="F7745" s="11" t="str">
        <f>IF(A7745="","",IF(ISERROR(VLOOKUP(A7745,'entry data'!B:F,5,0)),"",VLOOKUP(A7745,'entry data'!B:F,5,0)))</f>
        <v/>
      </c>
      <c r="G7745" s="12" t="str">
        <f>IF(A7745="","",IF(ISERROR(VLOOKUP(A7745,'entry data'!B:I,8,0)),"",VLOOKUP(A7745,'entry data'!B:I,7,0)))</f>
        <v/>
      </c>
      <c r="H7745" s="13" t="str">
        <f>IF(A7745="","",IF(B7745=1,VLOOKUP(A7745,'entry data'!B:D,3,0),I7744))</f>
        <v/>
      </c>
      <c r="I7745" s="14" t="str">
        <f>IF(A7745="","",IF(E7745="weekly",7,IF(E7745="fortnightly",14,IF(E7745="monthly",DATE(IF(MONTH(H7745)=12,YEAR(H7745)+1,YEAR(H7745)),VLOOKUP(MONTH(H7745),index!$D$2:$G$13,2,0),DAY(H7745)),
IF(E7745="quarterly",DATE(IF(MONTH(H7745)&gt;=10,YEAR(H7745)+1,YEAR(H7745)),VLOOKUP(MONTH(H7745),index!$D$2:$G$13,3,0),DAY(H7745)),
IF(E7745="halfyearly",DATE(IF(MONTH(H7745)&gt;=7,YEAR(H7745)+1,YEAR(H7745)),VLOOKUP(MONTH(H7745),index!$D$2:$G$13,4,0),DAY(H7745)),
DATE(YEAR(H7745)+1,MONTH(H7745),DAY(H7745)))))-H7745))+H7745)</f>
        <v/>
      </c>
      <c r="J7745" s="9" t="str">
        <f t="shared" si="742"/>
        <v/>
      </c>
      <c r="K7745" s="11" t="str">
        <f t="shared" si="743"/>
        <v/>
      </c>
      <c r="L7745" s="11" t="str">
        <f t="shared" si="744"/>
        <v/>
      </c>
      <c r="M7745" s="11" t="str">
        <f>IF(A7745="","",VLOOKUP(E7745,index!$A$1:$B$6,2,0)*K7745*G7745)</f>
        <v/>
      </c>
      <c r="N7745" s="11" t="str">
        <f>IF(A7745="","",-PMT(G7745*VLOOKUP(E7745,index!$A$1:$B$6,2,0),C7745,F7745,0,0))</f>
        <v/>
      </c>
      <c r="O7745" s="11" t="str">
        <f t="shared" si="745"/>
        <v/>
      </c>
      <c r="P7745" s="11" t="str">
        <f t="shared" si="740"/>
        <v/>
      </c>
    </row>
    <row r="7746" spans="1:16" x14ac:dyDescent="0.25">
      <c r="A7746" s="9" t="str">
        <f>IF(A7745="","",IF(B7745&lt;C7745,A7745,IF(A7745=MAX('entry data'!$B$8:$B$507),"",A7745+1)))</f>
        <v/>
      </c>
      <c r="B7746" s="9" t="str">
        <f t="shared" si="741"/>
        <v/>
      </c>
      <c r="C7746" s="9" t="str">
        <f>IF(ISERROR(VLOOKUP(A7746,'entry data'!B:G,6,0)),"",VLOOKUP(A7746,'entry data'!B:G,6,0))</f>
        <v/>
      </c>
      <c r="D7746" s="9" t="str">
        <f>IF(ISERROR(VLOOKUP(A7746,'entry data'!B:C,2,0)),"",VLOOKUP(A7746,'entry data'!B:C,2,0))</f>
        <v/>
      </c>
      <c r="E7746" s="9" t="str">
        <f>IF(ISERROR(VLOOKUP(A7746,'entry data'!B:E,4,0)),"",VLOOKUP(A7746,'entry data'!B:E,4,0))</f>
        <v/>
      </c>
      <c r="F7746" s="11" t="str">
        <f>IF(A7746="","",IF(ISERROR(VLOOKUP(A7746,'entry data'!B:F,5,0)),"",VLOOKUP(A7746,'entry data'!B:F,5,0)))</f>
        <v/>
      </c>
      <c r="G7746" s="12" t="str">
        <f>IF(A7746="","",IF(ISERROR(VLOOKUP(A7746,'entry data'!B:I,8,0)),"",VLOOKUP(A7746,'entry data'!B:I,7,0)))</f>
        <v/>
      </c>
      <c r="H7746" s="13" t="str">
        <f>IF(A7746="","",IF(B7746=1,VLOOKUP(A7746,'entry data'!B:D,3,0),I7745))</f>
        <v/>
      </c>
      <c r="I7746" s="14" t="str">
        <f>IF(A7746="","",IF(E7746="weekly",7,IF(E7746="fortnightly",14,IF(E7746="monthly",DATE(IF(MONTH(H7746)=12,YEAR(H7746)+1,YEAR(H7746)),VLOOKUP(MONTH(H7746),index!$D$2:$G$13,2,0),DAY(H7746)),
IF(E7746="quarterly",DATE(IF(MONTH(H7746)&gt;=10,YEAR(H7746)+1,YEAR(H7746)),VLOOKUP(MONTH(H7746),index!$D$2:$G$13,3,0),DAY(H7746)),
IF(E7746="halfyearly",DATE(IF(MONTH(H7746)&gt;=7,YEAR(H7746)+1,YEAR(H7746)),VLOOKUP(MONTH(H7746),index!$D$2:$G$13,4,0),DAY(H7746)),
DATE(YEAR(H7746)+1,MONTH(H7746),DAY(H7746)))))-H7746))+H7746)</f>
        <v/>
      </c>
      <c r="J7746" s="9" t="str">
        <f t="shared" si="742"/>
        <v/>
      </c>
      <c r="K7746" s="11" t="str">
        <f t="shared" si="743"/>
        <v/>
      </c>
      <c r="L7746" s="11" t="str">
        <f t="shared" si="744"/>
        <v/>
      </c>
      <c r="M7746" s="11" t="str">
        <f>IF(A7746="","",VLOOKUP(E7746,index!$A$1:$B$6,2,0)*K7746*G7746)</f>
        <v/>
      </c>
      <c r="N7746" s="11" t="str">
        <f>IF(A7746="","",-PMT(G7746*VLOOKUP(E7746,index!$A$1:$B$6,2,0),C7746,F7746,0,0))</f>
        <v/>
      </c>
      <c r="O7746" s="11" t="str">
        <f t="shared" si="745"/>
        <v/>
      </c>
      <c r="P7746" s="11" t="str">
        <f t="shared" si="740"/>
        <v/>
      </c>
    </row>
    <row r="7747" spans="1:16" x14ac:dyDescent="0.25">
      <c r="A7747" s="9" t="str">
        <f>IF(A7746="","",IF(B7746&lt;C7746,A7746,IF(A7746=MAX('entry data'!$B$8:$B$507),"",A7746+1)))</f>
        <v/>
      </c>
      <c r="B7747" s="9" t="str">
        <f t="shared" si="741"/>
        <v/>
      </c>
      <c r="C7747" s="9" t="str">
        <f>IF(ISERROR(VLOOKUP(A7747,'entry data'!B:G,6,0)),"",VLOOKUP(A7747,'entry data'!B:G,6,0))</f>
        <v/>
      </c>
      <c r="D7747" s="9" t="str">
        <f>IF(ISERROR(VLOOKUP(A7747,'entry data'!B:C,2,0)),"",VLOOKUP(A7747,'entry data'!B:C,2,0))</f>
        <v/>
      </c>
      <c r="E7747" s="9" t="str">
        <f>IF(ISERROR(VLOOKUP(A7747,'entry data'!B:E,4,0)),"",VLOOKUP(A7747,'entry data'!B:E,4,0))</f>
        <v/>
      </c>
      <c r="F7747" s="11" t="str">
        <f>IF(A7747="","",IF(ISERROR(VLOOKUP(A7747,'entry data'!B:F,5,0)),"",VLOOKUP(A7747,'entry data'!B:F,5,0)))</f>
        <v/>
      </c>
      <c r="G7747" s="12" t="str">
        <f>IF(A7747="","",IF(ISERROR(VLOOKUP(A7747,'entry data'!B:I,8,0)),"",VLOOKUP(A7747,'entry data'!B:I,7,0)))</f>
        <v/>
      </c>
      <c r="H7747" s="13" t="str">
        <f>IF(A7747="","",IF(B7747=1,VLOOKUP(A7747,'entry data'!B:D,3,0),I7746))</f>
        <v/>
      </c>
      <c r="I7747" s="14" t="str">
        <f>IF(A7747="","",IF(E7747="weekly",7,IF(E7747="fortnightly",14,IF(E7747="monthly",DATE(IF(MONTH(H7747)=12,YEAR(H7747)+1,YEAR(H7747)),VLOOKUP(MONTH(H7747),index!$D$2:$G$13,2,0),DAY(H7747)),
IF(E7747="quarterly",DATE(IF(MONTH(H7747)&gt;=10,YEAR(H7747)+1,YEAR(H7747)),VLOOKUP(MONTH(H7747),index!$D$2:$G$13,3,0),DAY(H7747)),
IF(E7747="halfyearly",DATE(IF(MONTH(H7747)&gt;=7,YEAR(H7747)+1,YEAR(H7747)),VLOOKUP(MONTH(H7747),index!$D$2:$G$13,4,0),DAY(H7747)),
DATE(YEAR(H7747)+1,MONTH(H7747),DAY(H7747)))))-H7747))+H7747)</f>
        <v/>
      </c>
      <c r="J7747" s="9" t="str">
        <f t="shared" si="742"/>
        <v/>
      </c>
      <c r="K7747" s="11" t="str">
        <f t="shared" si="743"/>
        <v/>
      </c>
      <c r="L7747" s="11" t="str">
        <f t="shared" si="744"/>
        <v/>
      </c>
      <c r="M7747" s="11" t="str">
        <f>IF(A7747="","",VLOOKUP(E7747,index!$A$1:$B$6,2,0)*K7747*G7747)</f>
        <v/>
      </c>
      <c r="N7747" s="11" t="str">
        <f>IF(A7747="","",-PMT(G7747*VLOOKUP(E7747,index!$A$1:$B$6,2,0),C7747,F7747,0,0))</f>
        <v/>
      </c>
      <c r="O7747" s="11" t="str">
        <f t="shared" si="745"/>
        <v/>
      </c>
      <c r="P7747" s="11" t="str">
        <f t="shared" ref="P7747:P7810" si="746">IF(A7747="","",IF(J7747&lt;&gt;J7748,O7747,0))</f>
        <v/>
      </c>
    </row>
    <row r="7748" spans="1:16" x14ac:dyDescent="0.25">
      <c r="A7748" s="9" t="str">
        <f>IF(A7747="","",IF(B7747&lt;C7747,A7747,IF(A7747=MAX('entry data'!$B$8:$B$507),"",A7747+1)))</f>
        <v/>
      </c>
      <c r="B7748" s="9" t="str">
        <f t="shared" si="741"/>
        <v/>
      </c>
      <c r="C7748" s="9" t="str">
        <f>IF(ISERROR(VLOOKUP(A7748,'entry data'!B:G,6,0)),"",VLOOKUP(A7748,'entry data'!B:G,6,0))</f>
        <v/>
      </c>
      <c r="D7748" s="9" t="str">
        <f>IF(ISERROR(VLOOKUP(A7748,'entry data'!B:C,2,0)),"",VLOOKUP(A7748,'entry data'!B:C,2,0))</f>
        <v/>
      </c>
      <c r="E7748" s="9" t="str">
        <f>IF(ISERROR(VLOOKUP(A7748,'entry data'!B:E,4,0)),"",VLOOKUP(A7748,'entry data'!B:E,4,0))</f>
        <v/>
      </c>
      <c r="F7748" s="11" t="str">
        <f>IF(A7748="","",IF(ISERROR(VLOOKUP(A7748,'entry data'!B:F,5,0)),"",VLOOKUP(A7748,'entry data'!B:F,5,0)))</f>
        <v/>
      </c>
      <c r="G7748" s="12" t="str">
        <f>IF(A7748="","",IF(ISERROR(VLOOKUP(A7748,'entry data'!B:I,8,0)),"",VLOOKUP(A7748,'entry data'!B:I,7,0)))</f>
        <v/>
      </c>
      <c r="H7748" s="13" t="str">
        <f>IF(A7748="","",IF(B7748=1,VLOOKUP(A7748,'entry data'!B:D,3,0),I7747))</f>
        <v/>
      </c>
      <c r="I7748" s="14" t="str">
        <f>IF(A7748="","",IF(E7748="weekly",7,IF(E7748="fortnightly",14,IF(E7748="monthly",DATE(IF(MONTH(H7748)=12,YEAR(H7748)+1,YEAR(H7748)),VLOOKUP(MONTH(H7748),index!$D$2:$G$13,2,0),DAY(H7748)),
IF(E7748="quarterly",DATE(IF(MONTH(H7748)&gt;=10,YEAR(H7748)+1,YEAR(H7748)),VLOOKUP(MONTH(H7748),index!$D$2:$G$13,3,0),DAY(H7748)),
IF(E7748="halfyearly",DATE(IF(MONTH(H7748)&gt;=7,YEAR(H7748)+1,YEAR(H7748)),VLOOKUP(MONTH(H7748),index!$D$2:$G$13,4,0),DAY(H7748)),
DATE(YEAR(H7748)+1,MONTH(H7748),DAY(H7748)))))-H7748))+H7748)</f>
        <v/>
      </c>
      <c r="J7748" s="9" t="str">
        <f t="shared" si="742"/>
        <v/>
      </c>
      <c r="K7748" s="11" t="str">
        <f t="shared" si="743"/>
        <v/>
      </c>
      <c r="L7748" s="11" t="str">
        <f t="shared" si="744"/>
        <v/>
      </c>
      <c r="M7748" s="11" t="str">
        <f>IF(A7748="","",VLOOKUP(E7748,index!$A$1:$B$6,2,0)*K7748*G7748)</f>
        <v/>
      </c>
      <c r="N7748" s="11" t="str">
        <f>IF(A7748="","",-PMT(G7748*VLOOKUP(E7748,index!$A$1:$B$6,2,0),C7748,F7748,0,0))</f>
        <v/>
      </c>
      <c r="O7748" s="11" t="str">
        <f t="shared" si="745"/>
        <v/>
      </c>
      <c r="P7748" s="11" t="str">
        <f t="shared" si="746"/>
        <v/>
      </c>
    </row>
    <row r="7749" spans="1:16" x14ac:dyDescent="0.25">
      <c r="A7749" s="9" t="str">
        <f>IF(A7748="","",IF(B7748&lt;C7748,A7748,IF(A7748=MAX('entry data'!$B$8:$B$507),"",A7748+1)))</f>
        <v/>
      </c>
      <c r="B7749" s="9" t="str">
        <f t="shared" si="741"/>
        <v/>
      </c>
      <c r="C7749" s="9" t="str">
        <f>IF(ISERROR(VLOOKUP(A7749,'entry data'!B:G,6,0)),"",VLOOKUP(A7749,'entry data'!B:G,6,0))</f>
        <v/>
      </c>
      <c r="D7749" s="9" t="str">
        <f>IF(ISERROR(VLOOKUP(A7749,'entry data'!B:C,2,0)),"",VLOOKUP(A7749,'entry data'!B:C,2,0))</f>
        <v/>
      </c>
      <c r="E7749" s="9" t="str">
        <f>IF(ISERROR(VLOOKUP(A7749,'entry data'!B:E,4,0)),"",VLOOKUP(A7749,'entry data'!B:E,4,0))</f>
        <v/>
      </c>
      <c r="F7749" s="11" t="str">
        <f>IF(A7749="","",IF(ISERROR(VLOOKUP(A7749,'entry data'!B:F,5,0)),"",VLOOKUP(A7749,'entry data'!B:F,5,0)))</f>
        <v/>
      </c>
      <c r="G7749" s="12" t="str">
        <f>IF(A7749="","",IF(ISERROR(VLOOKUP(A7749,'entry data'!B:I,8,0)),"",VLOOKUP(A7749,'entry data'!B:I,7,0)))</f>
        <v/>
      </c>
      <c r="H7749" s="13" t="str">
        <f>IF(A7749="","",IF(B7749=1,VLOOKUP(A7749,'entry data'!B:D,3,0),I7748))</f>
        <v/>
      </c>
      <c r="I7749" s="14" t="str">
        <f>IF(A7749="","",IF(E7749="weekly",7,IF(E7749="fortnightly",14,IF(E7749="monthly",DATE(IF(MONTH(H7749)=12,YEAR(H7749)+1,YEAR(H7749)),VLOOKUP(MONTH(H7749),index!$D$2:$G$13,2,0),DAY(H7749)),
IF(E7749="quarterly",DATE(IF(MONTH(H7749)&gt;=10,YEAR(H7749)+1,YEAR(H7749)),VLOOKUP(MONTH(H7749),index!$D$2:$G$13,3,0),DAY(H7749)),
IF(E7749="halfyearly",DATE(IF(MONTH(H7749)&gt;=7,YEAR(H7749)+1,YEAR(H7749)),VLOOKUP(MONTH(H7749),index!$D$2:$G$13,4,0),DAY(H7749)),
DATE(YEAR(H7749)+1,MONTH(H7749),DAY(H7749)))))-H7749))+H7749)</f>
        <v/>
      </c>
      <c r="J7749" s="9" t="str">
        <f t="shared" si="742"/>
        <v/>
      </c>
      <c r="K7749" s="11" t="str">
        <f t="shared" si="743"/>
        <v/>
      </c>
      <c r="L7749" s="11" t="str">
        <f t="shared" si="744"/>
        <v/>
      </c>
      <c r="M7749" s="11" t="str">
        <f>IF(A7749="","",VLOOKUP(E7749,index!$A$1:$B$6,2,0)*K7749*G7749)</f>
        <v/>
      </c>
      <c r="N7749" s="11" t="str">
        <f>IF(A7749="","",-PMT(G7749*VLOOKUP(E7749,index!$A$1:$B$6,2,0),C7749,F7749,0,0))</f>
        <v/>
      </c>
      <c r="O7749" s="11" t="str">
        <f t="shared" si="745"/>
        <v/>
      </c>
      <c r="P7749" s="11" t="str">
        <f t="shared" si="746"/>
        <v/>
      </c>
    </row>
    <row r="7750" spans="1:16" x14ac:dyDescent="0.25">
      <c r="A7750" s="9" t="str">
        <f>IF(A7749="","",IF(B7749&lt;C7749,A7749,IF(A7749=MAX('entry data'!$B$8:$B$507),"",A7749+1)))</f>
        <v/>
      </c>
      <c r="B7750" s="9" t="str">
        <f t="shared" si="741"/>
        <v/>
      </c>
      <c r="C7750" s="9" t="str">
        <f>IF(ISERROR(VLOOKUP(A7750,'entry data'!B:G,6,0)),"",VLOOKUP(A7750,'entry data'!B:G,6,0))</f>
        <v/>
      </c>
      <c r="D7750" s="9" t="str">
        <f>IF(ISERROR(VLOOKUP(A7750,'entry data'!B:C,2,0)),"",VLOOKUP(A7750,'entry data'!B:C,2,0))</f>
        <v/>
      </c>
      <c r="E7750" s="9" t="str">
        <f>IF(ISERROR(VLOOKUP(A7750,'entry data'!B:E,4,0)),"",VLOOKUP(A7750,'entry data'!B:E,4,0))</f>
        <v/>
      </c>
      <c r="F7750" s="11" t="str">
        <f>IF(A7750="","",IF(ISERROR(VLOOKUP(A7750,'entry data'!B:F,5,0)),"",VLOOKUP(A7750,'entry data'!B:F,5,0)))</f>
        <v/>
      </c>
      <c r="G7750" s="12" t="str">
        <f>IF(A7750="","",IF(ISERROR(VLOOKUP(A7750,'entry data'!B:I,8,0)),"",VLOOKUP(A7750,'entry data'!B:I,7,0)))</f>
        <v/>
      </c>
      <c r="H7750" s="13" t="str">
        <f>IF(A7750="","",IF(B7750=1,VLOOKUP(A7750,'entry data'!B:D,3,0),I7749))</f>
        <v/>
      </c>
      <c r="I7750" s="14" t="str">
        <f>IF(A7750="","",IF(E7750="weekly",7,IF(E7750="fortnightly",14,IF(E7750="monthly",DATE(IF(MONTH(H7750)=12,YEAR(H7750)+1,YEAR(H7750)),VLOOKUP(MONTH(H7750),index!$D$2:$G$13,2,0),DAY(H7750)),
IF(E7750="quarterly",DATE(IF(MONTH(H7750)&gt;=10,YEAR(H7750)+1,YEAR(H7750)),VLOOKUP(MONTH(H7750),index!$D$2:$G$13,3,0),DAY(H7750)),
IF(E7750="halfyearly",DATE(IF(MONTH(H7750)&gt;=7,YEAR(H7750)+1,YEAR(H7750)),VLOOKUP(MONTH(H7750),index!$D$2:$G$13,4,0),DAY(H7750)),
DATE(YEAR(H7750)+1,MONTH(H7750),DAY(H7750)))))-H7750))+H7750)</f>
        <v/>
      </c>
      <c r="J7750" s="9" t="str">
        <f t="shared" si="742"/>
        <v/>
      </c>
      <c r="K7750" s="11" t="str">
        <f t="shared" si="743"/>
        <v/>
      </c>
      <c r="L7750" s="11" t="str">
        <f t="shared" si="744"/>
        <v/>
      </c>
      <c r="M7750" s="11" t="str">
        <f>IF(A7750="","",VLOOKUP(E7750,index!$A$1:$B$6,2,0)*K7750*G7750)</f>
        <v/>
      </c>
      <c r="N7750" s="11" t="str">
        <f>IF(A7750="","",-PMT(G7750*VLOOKUP(E7750,index!$A$1:$B$6,2,0),C7750,F7750,0,0))</f>
        <v/>
      </c>
      <c r="O7750" s="11" t="str">
        <f t="shared" si="745"/>
        <v/>
      </c>
      <c r="P7750" s="11" t="str">
        <f t="shared" si="746"/>
        <v/>
      </c>
    </row>
    <row r="7751" spans="1:16" x14ac:dyDescent="0.25">
      <c r="A7751" s="9" t="str">
        <f>IF(A7750="","",IF(B7750&lt;C7750,A7750,IF(A7750=MAX('entry data'!$B$8:$B$507),"",A7750+1)))</f>
        <v/>
      </c>
      <c r="B7751" s="9" t="str">
        <f t="shared" si="741"/>
        <v/>
      </c>
      <c r="C7751" s="9" t="str">
        <f>IF(ISERROR(VLOOKUP(A7751,'entry data'!B:G,6,0)),"",VLOOKUP(A7751,'entry data'!B:G,6,0))</f>
        <v/>
      </c>
      <c r="D7751" s="9" t="str">
        <f>IF(ISERROR(VLOOKUP(A7751,'entry data'!B:C,2,0)),"",VLOOKUP(A7751,'entry data'!B:C,2,0))</f>
        <v/>
      </c>
      <c r="E7751" s="9" t="str">
        <f>IF(ISERROR(VLOOKUP(A7751,'entry data'!B:E,4,0)),"",VLOOKUP(A7751,'entry data'!B:E,4,0))</f>
        <v/>
      </c>
      <c r="F7751" s="11" t="str">
        <f>IF(A7751="","",IF(ISERROR(VLOOKUP(A7751,'entry data'!B:F,5,0)),"",VLOOKUP(A7751,'entry data'!B:F,5,0)))</f>
        <v/>
      </c>
      <c r="G7751" s="12" t="str">
        <f>IF(A7751="","",IF(ISERROR(VLOOKUP(A7751,'entry data'!B:I,8,0)),"",VLOOKUP(A7751,'entry data'!B:I,7,0)))</f>
        <v/>
      </c>
      <c r="H7751" s="13" t="str">
        <f>IF(A7751="","",IF(B7751=1,VLOOKUP(A7751,'entry data'!B:D,3,0),I7750))</f>
        <v/>
      </c>
      <c r="I7751" s="14" t="str">
        <f>IF(A7751="","",IF(E7751="weekly",7,IF(E7751="fortnightly",14,IF(E7751="monthly",DATE(IF(MONTH(H7751)=12,YEAR(H7751)+1,YEAR(H7751)),VLOOKUP(MONTH(H7751),index!$D$2:$G$13,2,0),DAY(H7751)),
IF(E7751="quarterly",DATE(IF(MONTH(H7751)&gt;=10,YEAR(H7751)+1,YEAR(H7751)),VLOOKUP(MONTH(H7751),index!$D$2:$G$13,3,0),DAY(H7751)),
IF(E7751="halfyearly",DATE(IF(MONTH(H7751)&gt;=7,YEAR(H7751)+1,YEAR(H7751)),VLOOKUP(MONTH(H7751),index!$D$2:$G$13,4,0),DAY(H7751)),
DATE(YEAR(H7751)+1,MONTH(H7751),DAY(H7751)))))-H7751))+H7751)</f>
        <v/>
      </c>
      <c r="J7751" s="9" t="str">
        <f t="shared" si="742"/>
        <v/>
      </c>
      <c r="K7751" s="11" t="str">
        <f t="shared" si="743"/>
        <v/>
      </c>
      <c r="L7751" s="11" t="str">
        <f t="shared" si="744"/>
        <v/>
      </c>
      <c r="M7751" s="11" t="str">
        <f>IF(A7751="","",VLOOKUP(E7751,index!$A$1:$B$6,2,0)*K7751*G7751)</f>
        <v/>
      </c>
      <c r="N7751" s="11" t="str">
        <f>IF(A7751="","",-PMT(G7751*VLOOKUP(E7751,index!$A$1:$B$6,2,0),C7751,F7751,0,0))</f>
        <v/>
      </c>
      <c r="O7751" s="11" t="str">
        <f t="shared" si="745"/>
        <v/>
      </c>
      <c r="P7751" s="11" t="str">
        <f t="shared" si="746"/>
        <v/>
      </c>
    </row>
    <row r="7752" spans="1:16" x14ac:dyDescent="0.25">
      <c r="A7752" s="9" t="str">
        <f>IF(A7751="","",IF(B7751&lt;C7751,A7751,IF(A7751=MAX('entry data'!$B$8:$B$507),"",A7751+1)))</f>
        <v/>
      </c>
      <c r="B7752" s="9" t="str">
        <f t="shared" si="741"/>
        <v/>
      </c>
      <c r="C7752" s="9" t="str">
        <f>IF(ISERROR(VLOOKUP(A7752,'entry data'!B:G,6,0)),"",VLOOKUP(A7752,'entry data'!B:G,6,0))</f>
        <v/>
      </c>
      <c r="D7752" s="9" t="str">
        <f>IF(ISERROR(VLOOKUP(A7752,'entry data'!B:C,2,0)),"",VLOOKUP(A7752,'entry data'!B:C,2,0))</f>
        <v/>
      </c>
      <c r="E7752" s="9" t="str">
        <f>IF(ISERROR(VLOOKUP(A7752,'entry data'!B:E,4,0)),"",VLOOKUP(A7752,'entry data'!B:E,4,0))</f>
        <v/>
      </c>
      <c r="F7752" s="11" t="str">
        <f>IF(A7752="","",IF(ISERROR(VLOOKUP(A7752,'entry data'!B:F,5,0)),"",VLOOKUP(A7752,'entry data'!B:F,5,0)))</f>
        <v/>
      </c>
      <c r="G7752" s="12" t="str">
        <f>IF(A7752="","",IF(ISERROR(VLOOKUP(A7752,'entry data'!B:I,8,0)),"",VLOOKUP(A7752,'entry data'!B:I,7,0)))</f>
        <v/>
      </c>
      <c r="H7752" s="13" t="str">
        <f>IF(A7752="","",IF(B7752=1,VLOOKUP(A7752,'entry data'!B:D,3,0),I7751))</f>
        <v/>
      </c>
      <c r="I7752" s="14" t="str">
        <f>IF(A7752="","",IF(E7752="weekly",7,IF(E7752="fortnightly",14,IF(E7752="monthly",DATE(IF(MONTH(H7752)=12,YEAR(H7752)+1,YEAR(H7752)),VLOOKUP(MONTH(H7752),index!$D$2:$G$13,2,0),DAY(H7752)),
IF(E7752="quarterly",DATE(IF(MONTH(H7752)&gt;=10,YEAR(H7752)+1,YEAR(H7752)),VLOOKUP(MONTH(H7752),index!$D$2:$G$13,3,0),DAY(H7752)),
IF(E7752="halfyearly",DATE(IF(MONTH(H7752)&gt;=7,YEAR(H7752)+1,YEAR(H7752)),VLOOKUP(MONTH(H7752),index!$D$2:$G$13,4,0),DAY(H7752)),
DATE(YEAR(H7752)+1,MONTH(H7752),DAY(H7752)))))-H7752))+H7752)</f>
        <v/>
      </c>
      <c r="J7752" s="9" t="str">
        <f t="shared" si="742"/>
        <v/>
      </c>
      <c r="K7752" s="11" t="str">
        <f t="shared" si="743"/>
        <v/>
      </c>
      <c r="L7752" s="11" t="str">
        <f t="shared" si="744"/>
        <v/>
      </c>
      <c r="M7752" s="11" t="str">
        <f>IF(A7752="","",VLOOKUP(E7752,index!$A$1:$B$6,2,0)*K7752*G7752)</f>
        <v/>
      </c>
      <c r="N7752" s="11" t="str">
        <f>IF(A7752="","",-PMT(G7752*VLOOKUP(E7752,index!$A$1:$B$6,2,0),C7752,F7752,0,0))</f>
        <v/>
      </c>
      <c r="O7752" s="11" t="str">
        <f t="shared" si="745"/>
        <v/>
      </c>
      <c r="P7752" s="11" t="str">
        <f t="shared" si="746"/>
        <v/>
      </c>
    </row>
    <row r="7753" spans="1:16" x14ac:dyDescent="0.25">
      <c r="A7753" s="9" t="str">
        <f>IF(A7752="","",IF(B7752&lt;C7752,A7752,IF(A7752=MAX('entry data'!$B$8:$B$507),"",A7752+1)))</f>
        <v/>
      </c>
      <c r="B7753" s="9" t="str">
        <f t="shared" si="741"/>
        <v/>
      </c>
      <c r="C7753" s="9" t="str">
        <f>IF(ISERROR(VLOOKUP(A7753,'entry data'!B:G,6,0)),"",VLOOKUP(A7753,'entry data'!B:G,6,0))</f>
        <v/>
      </c>
      <c r="D7753" s="9" t="str">
        <f>IF(ISERROR(VLOOKUP(A7753,'entry data'!B:C,2,0)),"",VLOOKUP(A7753,'entry data'!B:C,2,0))</f>
        <v/>
      </c>
      <c r="E7753" s="9" t="str">
        <f>IF(ISERROR(VLOOKUP(A7753,'entry data'!B:E,4,0)),"",VLOOKUP(A7753,'entry data'!B:E,4,0))</f>
        <v/>
      </c>
      <c r="F7753" s="11" t="str">
        <f>IF(A7753="","",IF(ISERROR(VLOOKUP(A7753,'entry data'!B:F,5,0)),"",VLOOKUP(A7753,'entry data'!B:F,5,0)))</f>
        <v/>
      </c>
      <c r="G7753" s="12" t="str">
        <f>IF(A7753="","",IF(ISERROR(VLOOKUP(A7753,'entry data'!B:I,8,0)),"",VLOOKUP(A7753,'entry data'!B:I,7,0)))</f>
        <v/>
      </c>
      <c r="H7753" s="13" t="str">
        <f>IF(A7753="","",IF(B7753=1,VLOOKUP(A7753,'entry data'!B:D,3,0),I7752))</f>
        <v/>
      </c>
      <c r="I7753" s="14" t="str">
        <f>IF(A7753="","",IF(E7753="weekly",7,IF(E7753="fortnightly",14,IF(E7753="monthly",DATE(IF(MONTH(H7753)=12,YEAR(H7753)+1,YEAR(H7753)),VLOOKUP(MONTH(H7753),index!$D$2:$G$13,2,0),DAY(H7753)),
IF(E7753="quarterly",DATE(IF(MONTH(H7753)&gt;=10,YEAR(H7753)+1,YEAR(H7753)),VLOOKUP(MONTH(H7753),index!$D$2:$G$13,3,0),DAY(H7753)),
IF(E7753="halfyearly",DATE(IF(MONTH(H7753)&gt;=7,YEAR(H7753)+1,YEAR(H7753)),VLOOKUP(MONTH(H7753),index!$D$2:$G$13,4,0),DAY(H7753)),
DATE(YEAR(H7753)+1,MONTH(H7753),DAY(H7753)))))-H7753))+H7753)</f>
        <v/>
      </c>
      <c r="J7753" s="9" t="str">
        <f t="shared" si="742"/>
        <v/>
      </c>
      <c r="K7753" s="11" t="str">
        <f t="shared" si="743"/>
        <v/>
      </c>
      <c r="L7753" s="11" t="str">
        <f t="shared" si="744"/>
        <v/>
      </c>
      <c r="M7753" s="11" t="str">
        <f>IF(A7753="","",VLOOKUP(E7753,index!$A$1:$B$6,2,0)*K7753*G7753)</f>
        <v/>
      </c>
      <c r="N7753" s="11" t="str">
        <f>IF(A7753="","",-PMT(G7753*VLOOKUP(E7753,index!$A$1:$B$6,2,0),C7753,F7753,0,0))</f>
        <v/>
      </c>
      <c r="O7753" s="11" t="str">
        <f t="shared" si="745"/>
        <v/>
      </c>
      <c r="P7753" s="11" t="str">
        <f t="shared" si="746"/>
        <v/>
      </c>
    </row>
    <row r="7754" spans="1:16" x14ac:dyDescent="0.25">
      <c r="A7754" s="9" t="str">
        <f>IF(A7753="","",IF(B7753&lt;C7753,A7753,IF(A7753=MAX('entry data'!$B$8:$B$507),"",A7753+1)))</f>
        <v/>
      </c>
      <c r="B7754" s="9" t="str">
        <f t="shared" si="741"/>
        <v/>
      </c>
      <c r="C7754" s="9" t="str">
        <f>IF(ISERROR(VLOOKUP(A7754,'entry data'!B:G,6,0)),"",VLOOKUP(A7754,'entry data'!B:G,6,0))</f>
        <v/>
      </c>
      <c r="D7754" s="9" t="str">
        <f>IF(ISERROR(VLOOKUP(A7754,'entry data'!B:C,2,0)),"",VLOOKUP(A7754,'entry data'!B:C,2,0))</f>
        <v/>
      </c>
      <c r="E7754" s="9" t="str">
        <f>IF(ISERROR(VLOOKUP(A7754,'entry data'!B:E,4,0)),"",VLOOKUP(A7754,'entry data'!B:E,4,0))</f>
        <v/>
      </c>
      <c r="F7754" s="11" t="str">
        <f>IF(A7754="","",IF(ISERROR(VLOOKUP(A7754,'entry data'!B:F,5,0)),"",VLOOKUP(A7754,'entry data'!B:F,5,0)))</f>
        <v/>
      </c>
      <c r="G7754" s="12" t="str">
        <f>IF(A7754="","",IF(ISERROR(VLOOKUP(A7754,'entry data'!B:I,8,0)),"",VLOOKUP(A7754,'entry data'!B:I,7,0)))</f>
        <v/>
      </c>
      <c r="H7754" s="13" t="str">
        <f>IF(A7754="","",IF(B7754=1,VLOOKUP(A7754,'entry data'!B:D,3,0),I7753))</f>
        <v/>
      </c>
      <c r="I7754" s="14" t="str">
        <f>IF(A7754="","",IF(E7754="weekly",7,IF(E7754="fortnightly",14,IF(E7754="monthly",DATE(IF(MONTH(H7754)=12,YEAR(H7754)+1,YEAR(H7754)),VLOOKUP(MONTH(H7754),index!$D$2:$G$13,2,0),DAY(H7754)),
IF(E7754="quarterly",DATE(IF(MONTH(H7754)&gt;=10,YEAR(H7754)+1,YEAR(H7754)),VLOOKUP(MONTH(H7754),index!$D$2:$G$13,3,0),DAY(H7754)),
IF(E7754="halfyearly",DATE(IF(MONTH(H7754)&gt;=7,YEAR(H7754)+1,YEAR(H7754)),VLOOKUP(MONTH(H7754),index!$D$2:$G$13,4,0),DAY(H7754)),
DATE(YEAR(H7754)+1,MONTH(H7754),DAY(H7754)))))-H7754))+H7754)</f>
        <v/>
      </c>
      <c r="J7754" s="9" t="str">
        <f t="shared" si="742"/>
        <v/>
      </c>
      <c r="K7754" s="11" t="str">
        <f t="shared" si="743"/>
        <v/>
      </c>
      <c r="L7754" s="11" t="str">
        <f t="shared" si="744"/>
        <v/>
      </c>
      <c r="M7754" s="11" t="str">
        <f>IF(A7754="","",VLOOKUP(E7754,index!$A$1:$B$6,2,0)*K7754*G7754)</f>
        <v/>
      </c>
      <c r="N7754" s="11" t="str">
        <f>IF(A7754="","",-PMT(G7754*VLOOKUP(E7754,index!$A$1:$B$6,2,0),C7754,F7754,0,0))</f>
        <v/>
      </c>
      <c r="O7754" s="11" t="str">
        <f t="shared" si="745"/>
        <v/>
      </c>
      <c r="P7754" s="11" t="str">
        <f t="shared" si="746"/>
        <v/>
      </c>
    </row>
    <row r="7755" spans="1:16" x14ac:dyDescent="0.25">
      <c r="A7755" s="9" t="str">
        <f>IF(A7754="","",IF(B7754&lt;C7754,A7754,IF(A7754=MAX('entry data'!$B$8:$B$507),"",A7754+1)))</f>
        <v/>
      </c>
      <c r="B7755" s="9" t="str">
        <f t="shared" si="741"/>
        <v/>
      </c>
      <c r="C7755" s="9" t="str">
        <f>IF(ISERROR(VLOOKUP(A7755,'entry data'!B:G,6,0)),"",VLOOKUP(A7755,'entry data'!B:G,6,0))</f>
        <v/>
      </c>
      <c r="D7755" s="9" t="str">
        <f>IF(ISERROR(VLOOKUP(A7755,'entry data'!B:C,2,0)),"",VLOOKUP(A7755,'entry data'!B:C,2,0))</f>
        <v/>
      </c>
      <c r="E7755" s="9" t="str">
        <f>IF(ISERROR(VLOOKUP(A7755,'entry data'!B:E,4,0)),"",VLOOKUP(A7755,'entry data'!B:E,4,0))</f>
        <v/>
      </c>
      <c r="F7755" s="11" t="str">
        <f>IF(A7755="","",IF(ISERROR(VLOOKUP(A7755,'entry data'!B:F,5,0)),"",VLOOKUP(A7755,'entry data'!B:F,5,0)))</f>
        <v/>
      </c>
      <c r="G7755" s="12" t="str">
        <f>IF(A7755="","",IF(ISERROR(VLOOKUP(A7755,'entry data'!B:I,8,0)),"",VLOOKUP(A7755,'entry data'!B:I,7,0)))</f>
        <v/>
      </c>
      <c r="H7755" s="13" t="str">
        <f>IF(A7755="","",IF(B7755=1,VLOOKUP(A7755,'entry data'!B:D,3,0),I7754))</f>
        <v/>
      </c>
      <c r="I7755" s="14" t="str">
        <f>IF(A7755="","",IF(E7755="weekly",7,IF(E7755="fortnightly",14,IF(E7755="monthly",DATE(IF(MONTH(H7755)=12,YEAR(H7755)+1,YEAR(H7755)),VLOOKUP(MONTH(H7755),index!$D$2:$G$13,2,0),DAY(H7755)),
IF(E7755="quarterly",DATE(IF(MONTH(H7755)&gt;=10,YEAR(H7755)+1,YEAR(H7755)),VLOOKUP(MONTH(H7755),index!$D$2:$G$13,3,0),DAY(H7755)),
IF(E7755="halfyearly",DATE(IF(MONTH(H7755)&gt;=7,YEAR(H7755)+1,YEAR(H7755)),VLOOKUP(MONTH(H7755),index!$D$2:$G$13,4,0),DAY(H7755)),
DATE(YEAR(H7755)+1,MONTH(H7755),DAY(H7755)))))-H7755))+H7755)</f>
        <v/>
      </c>
      <c r="J7755" s="9" t="str">
        <f t="shared" si="742"/>
        <v/>
      </c>
      <c r="K7755" s="11" t="str">
        <f t="shared" si="743"/>
        <v/>
      </c>
      <c r="L7755" s="11" t="str">
        <f t="shared" si="744"/>
        <v/>
      </c>
      <c r="M7755" s="11" t="str">
        <f>IF(A7755="","",VLOOKUP(E7755,index!$A$1:$B$6,2,0)*K7755*G7755)</f>
        <v/>
      </c>
      <c r="N7755" s="11" t="str">
        <f>IF(A7755="","",-PMT(G7755*VLOOKUP(E7755,index!$A$1:$B$6,2,0),C7755,F7755,0,0))</f>
        <v/>
      </c>
      <c r="O7755" s="11" t="str">
        <f t="shared" si="745"/>
        <v/>
      </c>
      <c r="P7755" s="11" t="str">
        <f t="shared" si="746"/>
        <v/>
      </c>
    </row>
    <row r="7756" spans="1:16" x14ac:dyDescent="0.25">
      <c r="A7756" s="9" t="str">
        <f>IF(A7755="","",IF(B7755&lt;C7755,A7755,IF(A7755=MAX('entry data'!$B$8:$B$507),"",A7755+1)))</f>
        <v/>
      </c>
      <c r="B7756" s="9" t="str">
        <f t="shared" si="741"/>
        <v/>
      </c>
      <c r="C7756" s="9" t="str">
        <f>IF(ISERROR(VLOOKUP(A7756,'entry data'!B:G,6,0)),"",VLOOKUP(A7756,'entry data'!B:G,6,0))</f>
        <v/>
      </c>
      <c r="D7756" s="9" t="str">
        <f>IF(ISERROR(VLOOKUP(A7756,'entry data'!B:C,2,0)),"",VLOOKUP(A7756,'entry data'!B:C,2,0))</f>
        <v/>
      </c>
      <c r="E7756" s="9" t="str">
        <f>IF(ISERROR(VLOOKUP(A7756,'entry data'!B:E,4,0)),"",VLOOKUP(A7756,'entry data'!B:E,4,0))</f>
        <v/>
      </c>
      <c r="F7756" s="11" t="str">
        <f>IF(A7756="","",IF(ISERROR(VLOOKUP(A7756,'entry data'!B:F,5,0)),"",VLOOKUP(A7756,'entry data'!B:F,5,0)))</f>
        <v/>
      </c>
      <c r="G7756" s="12" t="str">
        <f>IF(A7756="","",IF(ISERROR(VLOOKUP(A7756,'entry data'!B:I,8,0)),"",VLOOKUP(A7756,'entry data'!B:I,7,0)))</f>
        <v/>
      </c>
      <c r="H7756" s="13" t="str">
        <f>IF(A7756="","",IF(B7756=1,VLOOKUP(A7756,'entry data'!B:D,3,0),I7755))</f>
        <v/>
      </c>
      <c r="I7756" s="14" t="str">
        <f>IF(A7756="","",IF(E7756="weekly",7,IF(E7756="fortnightly",14,IF(E7756="monthly",DATE(IF(MONTH(H7756)=12,YEAR(H7756)+1,YEAR(H7756)),VLOOKUP(MONTH(H7756),index!$D$2:$G$13,2,0),DAY(H7756)),
IF(E7756="quarterly",DATE(IF(MONTH(H7756)&gt;=10,YEAR(H7756)+1,YEAR(H7756)),VLOOKUP(MONTH(H7756),index!$D$2:$G$13,3,0),DAY(H7756)),
IF(E7756="halfyearly",DATE(IF(MONTH(H7756)&gt;=7,YEAR(H7756)+1,YEAR(H7756)),VLOOKUP(MONTH(H7756),index!$D$2:$G$13,4,0),DAY(H7756)),
DATE(YEAR(H7756)+1,MONTH(H7756),DAY(H7756)))))-H7756))+H7756)</f>
        <v/>
      </c>
      <c r="J7756" s="9" t="str">
        <f t="shared" si="742"/>
        <v/>
      </c>
      <c r="K7756" s="11" t="str">
        <f t="shared" si="743"/>
        <v/>
      </c>
      <c r="L7756" s="11" t="str">
        <f t="shared" si="744"/>
        <v/>
      </c>
      <c r="M7756" s="11" t="str">
        <f>IF(A7756="","",VLOOKUP(E7756,index!$A$1:$B$6,2,0)*K7756*G7756)</f>
        <v/>
      </c>
      <c r="N7756" s="11" t="str">
        <f>IF(A7756="","",-PMT(G7756*VLOOKUP(E7756,index!$A$1:$B$6,2,0),C7756,F7756,0,0))</f>
        <v/>
      </c>
      <c r="O7756" s="11" t="str">
        <f t="shared" si="745"/>
        <v/>
      </c>
      <c r="P7756" s="11" t="str">
        <f t="shared" si="746"/>
        <v/>
      </c>
    </row>
    <row r="7757" spans="1:16" x14ac:dyDescent="0.25">
      <c r="A7757" s="9" t="str">
        <f>IF(A7756="","",IF(B7756&lt;C7756,A7756,IF(A7756=MAX('entry data'!$B$8:$B$507),"",A7756+1)))</f>
        <v/>
      </c>
      <c r="B7757" s="9" t="str">
        <f t="shared" si="741"/>
        <v/>
      </c>
      <c r="C7757" s="9" t="str">
        <f>IF(ISERROR(VLOOKUP(A7757,'entry data'!B:G,6,0)),"",VLOOKUP(A7757,'entry data'!B:G,6,0))</f>
        <v/>
      </c>
      <c r="D7757" s="9" t="str">
        <f>IF(ISERROR(VLOOKUP(A7757,'entry data'!B:C,2,0)),"",VLOOKUP(A7757,'entry data'!B:C,2,0))</f>
        <v/>
      </c>
      <c r="E7757" s="9" t="str">
        <f>IF(ISERROR(VLOOKUP(A7757,'entry data'!B:E,4,0)),"",VLOOKUP(A7757,'entry data'!B:E,4,0))</f>
        <v/>
      </c>
      <c r="F7757" s="11" t="str">
        <f>IF(A7757="","",IF(ISERROR(VLOOKUP(A7757,'entry data'!B:F,5,0)),"",VLOOKUP(A7757,'entry data'!B:F,5,0)))</f>
        <v/>
      </c>
      <c r="G7757" s="12" t="str">
        <f>IF(A7757="","",IF(ISERROR(VLOOKUP(A7757,'entry data'!B:I,8,0)),"",VLOOKUP(A7757,'entry data'!B:I,7,0)))</f>
        <v/>
      </c>
      <c r="H7757" s="13" t="str">
        <f>IF(A7757="","",IF(B7757=1,VLOOKUP(A7757,'entry data'!B:D,3,0),I7756))</f>
        <v/>
      </c>
      <c r="I7757" s="14" t="str">
        <f>IF(A7757="","",IF(E7757="weekly",7,IF(E7757="fortnightly",14,IF(E7757="monthly",DATE(IF(MONTH(H7757)=12,YEAR(H7757)+1,YEAR(H7757)),VLOOKUP(MONTH(H7757),index!$D$2:$G$13,2,0),DAY(H7757)),
IF(E7757="quarterly",DATE(IF(MONTH(H7757)&gt;=10,YEAR(H7757)+1,YEAR(H7757)),VLOOKUP(MONTH(H7757),index!$D$2:$G$13,3,0),DAY(H7757)),
IF(E7757="halfyearly",DATE(IF(MONTH(H7757)&gt;=7,YEAR(H7757)+1,YEAR(H7757)),VLOOKUP(MONTH(H7757),index!$D$2:$G$13,4,0),DAY(H7757)),
DATE(YEAR(H7757)+1,MONTH(H7757),DAY(H7757)))))-H7757))+H7757)</f>
        <v/>
      </c>
      <c r="J7757" s="9" t="str">
        <f t="shared" si="742"/>
        <v/>
      </c>
      <c r="K7757" s="11" t="str">
        <f t="shared" si="743"/>
        <v/>
      </c>
      <c r="L7757" s="11" t="str">
        <f t="shared" si="744"/>
        <v/>
      </c>
      <c r="M7757" s="11" t="str">
        <f>IF(A7757="","",VLOOKUP(E7757,index!$A$1:$B$6,2,0)*K7757*G7757)</f>
        <v/>
      </c>
      <c r="N7757" s="11" t="str">
        <f>IF(A7757="","",-PMT(G7757*VLOOKUP(E7757,index!$A$1:$B$6,2,0),C7757,F7757,0,0))</f>
        <v/>
      </c>
      <c r="O7757" s="11" t="str">
        <f t="shared" si="745"/>
        <v/>
      </c>
      <c r="P7757" s="11" t="str">
        <f t="shared" si="746"/>
        <v/>
      </c>
    </row>
    <row r="7758" spans="1:16" x14ac:dyDescent="0.25">
      <c r="A7758" s="9" t="str">
        <f>IF(A7757="","",IF(B7757&lt;C7757,A7757,IF(A7757=MAX('entry data'!$B$8:$B$507),"",A7757+1)))</f>
        <v/>
      </c>
      <c r="B7758" s="9" t="str">
        <f t="shared" si="741"/>
        <v/>
      </c>
      <c r="C7758" s="9" t="str">
        <f>IF(ISERROR(VLOOKUP(A7758,'entry data'!B:G,6,0)),"",VLOOKUP(A7758,'entry data'!B:G,6,0))</f>
        <v/>
      </c>
      <c r="D7758" s="9" t="str">
        <f>IF(ISERROR(VLOOKUP(A7758,'entry data'!B:C,2,0)),"",VLOOKUP(A7758,'entry data'!B:C,2,0))</f>
        <v/>
      </c>
      <c r="E7758" s="9" t="str">
        <f>IF(ISERROR(VLOOKUP(A7758,'entry data'!B:E,4,0)),"",VLOOKUP(A7758,'entry data'!B:E,4,0))</f>
        <v/>
      </c>
      <c r="F7758" s="11" t="str">
        <f>IF(A7758="","",IF(ISERROR(VLOOKUP(A7758,'entry data'!B:F,5,0)),"",VLOOKUP(A7758,'entry data'!B:F,5,0)))</f>
        <v/>
      </c>
      <c r="G7758" s="12" t="str">
        <f>IF(A7758="","",IF(ISERROR(VLOOKUP(A7758,'entry data'!B:I,8,0)),"",VLOOKUP(A7758,'entry data'!B:I,7,0)))</f>
        <v/>
      </c>
      <c r="H7758" s="13" t="str">
        <f>IF(A7758="","",IF(B7758=1,VLOOKUP(A7758,'entry data'!B:D,3,0),I7757))</f>
        <v/>
      </c>
      <c r="I7758" s="14" t="str">
        <f>IF(A7758="","",IF(E7758="weekly",7,IF(E7758="fortnightly",14,IF(E7758="monthly",DATE(IF(MONTH(H7758)=12,YEAR(H7758)+1,YEAR(H7758)),VLOOKUP(MONTH(H7758),index!$D$2:$G$13,2,0),DAY(H7758)),
IF(E7758="quarterly",DATE(IF(MONTH(H7758)&gt;=10,YEAR(H7758)+1,YEAR(H7758)),VLOOKUP(MONTH(H7758),index!$D$2:$G$13,3,0),DAY(H7758)),
IF(E7758="halfyearly",DATE(IF(MONTH(H7758)&gt;=7,YEAR(H7758)+1,YEAR(H7758)),VLOOKUP(MONTH(H7758),index!$D$2:$G$13,4,0),DAY(H7758)),
DATE(YEAR(H7758)+1,MONTH(H7758),DAY(H7758)))))-H7758))+H7758)</f>
        <v/>
      </c>
      <c r="J7758" s="9" t="str">
        <f t="shared" si="742"/>
        <v/>
      </c>
      <c r="K7758" s="11" t="str">
        <f t="shared" si="743"/>
        <v/>
      </c>
      <c r="L7758" s="11" t="str">
        <f t="shared" si="744"/>
        <v/>
      </c>
      <c r="M7758" s="11" t="str">
        <f>IF(A7758="","",VLOOKUP(E7758,index!$A$1:$B$6,2,0)*K7758*G7758)</f>
        <v/>
      </c>
      <c r="N7758" s="11" t="str">
        <f>IF(A7758="","",-PMT(G7758*VLOOKUP(E7758,index!$A$1:$B$6,2,0),C7758,F7758,0,0))</f>
        <v/>
      </c>
      <c r="O7758" s="11" t="str">
        <f t="shared" si="745"/>
        <v/>
      </c>
      <c r="P7758" s="11" t="str">
        <f t="shared" si="746"/>
        <v/>
      </c>
    </row>
    <row r="7759" spans="1:16" x14ac:dyDescent="0.25">
      <c r="A7759" s="9" t="str">
        <f>IF(A7758="","",IF(B7758&lt;C7758,A7758,IF(A7758=MAX('entry data'!$B$8:$B$507),"",A7758+1)))</f>
        <v/>
      </c>
      <c r="B7759" s="9" t="str">
        <f t="shared" si="741"/>
        <v/>
      </c>
      <c r="C7759" s="9" t="str">
        <f>IF(ISERROR(VLOOKUP(A7759,'entry data'!B:G,6,0)),"",VLOOKUP(A7759,'entry data'!B:G,6,0))</f>
        <v/>
      </c>
      <c r="D7759" s="9" t="str">
        <f>IF(ISERROR(VLOOKUP(A7759,'entry data'!B:C,2,0)),"",VLOOKUP(A7759,'entry data'!B:C,2,0))</f>
        <v/>
      </c>
      <c r="E7759" s="9" t="str">
        <f>IF(ISERROR(VLOOKUP(A7759,'entry data'!B:E,4,0)),"",VLOOKUP(A7759,'entry data'!B:E,4,0))</f>
        <v/>
      </c>
      <c r="F7759" s="11" t="str">
        <f>IF(A7759="","",IF(ISERROR(VLOOKUP(A7759,'entry data'!B:F,5,0)),"",VLOOKUP(A7759,'entry data'!B:F,5,0)))</f>
        <v/>
      </c>
      <c r="G7759" s="12" t="str">
        <f>IF(A7759="","",IF(ISERROR(VLOOKUP(A7759,'entry data'!B:I,8,0)),"",VLOOKUP(A7759,'entry data'!B:I,7,0)))</f>
        <v/>
      </c>
      <c r="H7759" s="13" t="str">
        <f>IF(A7759="","",IF(B7759=1,VLOOKUP(A7759,'entry data'!B:D,3,0),I7758))</f>
        <v/>
      </c>
      <c r="I7759" s="14" t="str">
        <f>IF(A7759="","",IF(E7759="weekly",7,IF(E7759="fortnightly",14,IF(E7759="monthly",DATE(IF(MONTH(H7759)=12,YEAR(H7759)+1,YEAR(H7759)),VLOOKUP(MONTH(H7759),index!$D$2:$G$13,2,0),DAY(H7759)),
IF(E7759="quarterly",DATE(IF(MONTH(H7759)&gt;=10,YEAR(H7759)+1,YEAR(H7759)),VLOOKUP(MONTH(H7759),index!$D$2:$G$13,3,0),DAY(H7759)),
IF(E7759="halfyearly",DATE(IF(MONTH(H7759)&gt;=7,YEAR(H7759)+1,YEAR(H7759)),VLOOKUP(MONTH(H7759),index!$D$2:$G$13,4,0),DAY(H7759)),
DATE(YEAR(H7759)+1,MONTH(H7759),DAY(H7759)))))-H7759))+H7759)</f>
        <v/>
      </c>
      <c r="J7759" s="9" t="str">
        <f t="shared" si="742"/>
        <v/>
      </c>
      <c r="K7759" s="11" t="str">
        <f t="shared" si="743"/>
        <v/>
      </c>
      <c r="L7759" s="11" t="str">
        <f t="shared" si="744"/>
        <v/>
      </c>
      <c r="M7759" s="11" t="str">
        <f>IF(A7759="","",VLOOKUP(E7759,index!$A$1:$B$6,2,0)*K7759*G7759)</f>
        <v/>
      </c>
      <c r="N7759" s="11" t="str">
        <f>IF(A7759="","",-PMT(G7759*VLOOKUP(E7759,index!$A$1:$B$6,2,0),C7759,F7759,0,0))</f>
        <v/>
      </c>
      <c r="O7759" s="11" t="str">
        <f t="shared" si="745"/>
        <v/>
      </c>
      <c r="P7759" s="11" t="str">
        <f t="shared" si="746"/>
        <v/>
      </c>
    </row>
    <row r="7760" spans="1:16" x14ac:dyDescent="0.25">
      <c r="A7760" s="9" t="str">
        <f>IF(A7759="","",IF(B7759&lt;C7759,A7759,IF(A7759=MAX('entry data'!$B$8:$B$507),"",A7759+1)))</f>
        <v/>
      </c>
      <c r="B7760" s="9" t="str">
        <f t="shared" si="741"/>
        <v/>
      </c>
      <c r="C7760" s="9" t="str">
        <f>IF(ISERROR(VLOOKUP(A7760,'entry data'!B:G,6,0)),"",VLOOKUP(A7760,'entry data'!B:G,6,0))</f>
        <v/>
      </c>
      <c r="D7760" s="9" t="str">
        <f>IF(ISERROR(VLOOKUP(A7760,'entry data'!B:C,2,0)),"",VLOOKUP(A7760,'entry data'!B:C,2,0))</f>
        <v/>
      </c>
      <c r="E7760" s="9" t="str">
        <f>IF(ISERROR(VLOOKUP(A7760,'entry data'!B:E,4,0)),"",VLOOKUP(A7760,'entry data'!B:E,4,0))</f>
        <v/>
      </c>
      <c r="F7760" s="11" t="str">
        <f>IF(A7760="","",IF(ISERROR(VLOOKUP(A7760,'entry data'!B:F,5,0)),"",VLOOKUP(A7760,'entry data'!B:F,5,0)))</f>
        <v/>
      </c>
      <c r="G7760" s="12" t="str">
        <f>IF(A7760="","",IF(ISERROR(VLOOKUP(A7760,'entry data'!B:I,8,0)),"",VLOOKUP(A7760,'entry data'!B:I,7,0)))</f>
        <v/>
      </c>
      <c r="H7760" s="13" t="str">
        <f>IF(A7760="","",IF(B7760=1,VLOOKUP(A7760,'entry data'!B:D,3,0),I7759))</f>
        <v/>
      </c>
      <c r="I7760" s="14" t="str">
        <f>IF(A7760="","",IF(E7760="weekly",7,IF(E7760="fortnightly",14,IF(E7760="monthly",DATE(IF(MONTH(H7760)=12,YEAR(H7760)+1,YEAR(H7760)),VLOOKUP(MONTH(H7760),index!$D$2:$G$13,2,0),DAY(H7760)),
IF(E7760="quarterly",DATE(IF(MONTH(H7760)&gt;=10,YEAR(H7760)+1,YEAR(H7760)),VLOOKUP(MONTH(H7760),index!$D$2:$G$13,3,0),DAY(H7760)),
IF(E7760="halfyearly",DATE(IF(MONTH(H7760)&gt;=7,YEAR(H7760)+1,YEAR(H7760)),VLOOKUP(MONTH(H7760),index!$D$2:$G$13,4,0),DAY(H7760)),
DATE(YEAR(H7760)+1,MONTH(H7760),DAY(H7760)))))-H7760))+H7760)</f>
        <v/>
      </c>
      <c r="J7760" s="9" t="str">
        <f t="shared" si="742"/>
        <v/>
      </c>
      <c r="K7760" s="11" t="str">
        <f t="shared" si="743"/>
        <v/>
      </c>
      <c r="L7760" s="11" t="str">
        <f t="shared" si="744"/>
        <v/>
      </c>
      <c r="M7760" s="11" t="str">
        <f>IF(A7760="","",VLOOKUP(E7760,index!$A$1:$B$6,2,0)*K7760*G7760)</f>
        <v/>
      </c>
      <c r="N7760" s="11" t="str">
        <f>IF(A7760="","",-PMT(G7760*VLOOKUP(E7760,index!$A$1:$B$6,2,0),C7760,F7760,0,0))</f>
        <v/>
      </c>
      <c r="O7760" s="11" t="str">
        <f t="shared" si="745"/>
        <v/>
      </c>
      <c r="P7760" s="11" t="str">
        <f t="shared" si="746"/>
        <v/>
      </c>
    </row>
    <row r="7761" spans="1:16" x14ac:dyDescent="0.25">
      <c r="A7761" s="9" t="str">
        <f>IF(A7760="","",IF(B7760&lt;C7760,A7760,IF(A7760=MAX('entry data'!$B$8:$B$507),"",A7760+1)))</f>
        <v/>
      </c>
      <c r="B7761" s="9" t="str">
        <f t="shared" si="741"/>
        <v/>
      </c>
      <c r="C7761" s="9" t="str">
        <f>IF(ISERROR(VLOOKUP(A7761,'entry data'!B:G,6,0)),"",VLOOKUP(A7761,'entry data'!B:G,6,0))</f>
        <v/>
      </c>
      <c r="D7761" s="9" t="str">
        <f>IF(ISERROR(VLOOKUP(A7761,'entry data'!B:C,2,0)),"",VLOOKUP(A7761,'entry data'!B:C,2,0))</f>
        <v/>
      </c>
      <c r="E7761" s="9" t="str">
        <f>IF(ISERROR(VLOOKUP(A7761,'entry data'!B:E,4,0)),"",VLOOKUP(A7761,'entry data'!B:E,4,0))</f>
        <v/>
      </c>
      <c r="F7761" s="11" t="str">
        <f>IF(A7761="","",IF(ISERROR(VLOOKUP(A7761,'entry data'!B:F,5,0)),"",VLOOKUP(A7761,'entry data'!B:F,5,0)))</f>
        <v/>
      </c>
      <c r="G7761" s="12" t="str">
        <f>IF(A7761="","",IF(ISERROR(VLOOKUP(A7761,'entry data'!B:I,8,0)),"",VLOOKUP(A7761,'entry data'!B:I,7,0)))</f>
        <v/>
      </c>
      <c r="H7761" s="13" t="str">
        <f>IF(A7761="","",IF(B7761=1,VLOOKUP(A7761,'entry data'!B:D,3,0),I7760))</f>
        <v/>
      </c>
      <c r="I7761" s="14" t="str">
        <f>IF(A7761="","",IF(E7761="weekly",7,IF(E7761="fortnightly",14,IF(E7761="monthly",DATE(IF(MONTH(H7761)=12,YEAR(H7761)+1,YEAR(H7761)),VLOOKUP(MONTH(H7761),index!$D$2:$G$13,2,0),DAY(H7761)),
IF(E7761="quarterly",DATE(IF(MONTH(H7761)&gt;=10,YEAR(H7761)+1,YEAR(H7761)),VLOOKUP(MONTH(H7761),index!$D$2:$G$13,3,0),DAY(H7761)),
IF(E7761="halfyearly",DATE(IF(MONTH(H7761)&gt;=7,YEAR(H7761)+1,YEAR(H7761)),VLOOKUP(MONTH(H7761),index!$D$2:$G$13,4,0),DAY(H7761)),
DATE(YEAR(H7761)+1,MONTH(H7761),DAY(H7761)))))-H7761))+H7761)</f>
        <v/>
      </c>
      <c r="J7761" s="9" t="str">
        <f t="shared" si="742"/>
        <v/>
      </c>
      <c r="K7761" s="11" t="str">
        <f t="shared" si="743"/>
        <v/>
      </c>
      <c r="L7761" s="11" t="str">
        <f t="shared" si="744"/>
        <v/>
      </c>
      <c r="M7761" s="11" t="str">
        <f>IF(A7761="","",VLOOKUP(E7761,index!$A$1:$B$6,2,0)*K7761*G7761)</f>
        <v/>
      </c>
      <c r="N7761" s="11" t="str">
        <f>IF(A7761="","",-PMT(G7761*VLOOKUP(E7761,index!$A$1:$B$6,2,0),C7761,F7761,0,0))</f>
        <v/>
      </c>
      <c r="O7761" s="11" t="str">
        <f t="shared" si="745"/>
        <v/>
      </c>
      <c r="P7761" s="11" t="str">
        <f t="shared" si="746"/>
        <v/>
      </c>
    </row>
    <row r="7762" spans="1:16" x14ac:dyDescent="0.25">
      <c r="A7762" s="9" t="str">
        <f>IF(A7761="","",IF(B7761&lt;C7761,A7761,IF(A7761=MAX('entry data'!$B$8:$B$507),"",A7761+1)))</f>
        <v/>
      </c>
      <c r="B7762" s="9" t="str">
        <f t="shared" si="741"/>
        <v/>
      </c>
      <c r="C7762" s="9" t="str">
        <f>IF(ISERROR(VLOOKUP(A7762,'entry data'!B:G,6,0)),"",VLOOKUP(A7762,'entry data'!B:G,6,0))</f>
        <v/>
      </c>
      <c r="D7762" s="9" t="str">
        <f>IF(ISERROR(VLOOKUP(A7762,'entry data'!B:C,2,0)),"",VLOOKUP(A7762,'entry data'!B:C,2,0))</f>
        <v/>
      </c>
      <c r="E7762" s="9" t="str">
        <f>IF(ISERROR(VLOOKUP(A7762,'entry data'!B:E,4,0)),"",VLOOKUP(A7762,'entry data'!B:E,4,0))</f>
        <v/>
      </c>
      <c r="F7762" s="11" t="str">
        <f>IF(A7762="","",IF(ISERROR(VLOOKUP(A7762,'entry data'!B:F,5,0)),"",VLOOKUP(A7762,'entry data'!B:F,5,0)))</f>
        <v/>
      </c>
      <c r="G7762" s="12" t="str">
        <f>IF(A7762="","",IF(ISERROR(VLOOKUP(A7762,'entry data'!B:I,8,0)),"",VLOOKUP(A7762,'entry data'!B:I,7,0)))</f>
        <v/>
      </c>
      <c r="H7762" s="13" t="str">
        <f>IF(A7762="","",IF(B7762=1,VLOOKUP(A7762,'entry data'!B:D,3,0),I7761))</f>
        <v/>
      </c>
      <c r="I7762" s="14" t="str">
        <f>IF(A7762="","",IF(E7762="weekly",7,IF(E7762="fortnightly",14,IF(E7762="monthly",DATE(IF(MONTH(H7762)=12,YEAR(H7762)+1,YEAR(H7762)),VLOOKUP(MONTH(H7762),index!$D$2:$G$13,2,0),DAY(H7762)),
IF(E7762="quarterly",DATE(IF(MONTH(H7762)&gt;=10,YEAR(H7762)+1,YEAR(H7762)),VLOOKUP(MONTH(H7762),index!$D$2:$G$13,3,0),DAY(H7762)),
IF(E7762="halfyearly",DATE(IF(MONTH(H7762)&gt;=7,YEAR(H7762)+1,YEAR(H7762)),VLOOKUP(MONTH(H7762),index!$D$2:$G$13,4,0),DAY(H7762)),
DATE(YEAR(H7762)+1,MONTH(H7762),DAY(H7762)))))-H7762))+H7762)</f>
        <v/>
      </c>
      <c r="J7762" s="9" t="str">
        <f t="shared" si="742"/>
        <v/>
      </c>
      <c r="K7762" s="11" t="str">
        <f t="shared" si="743"/>
        <v/>
      </c>
      <c r="L7762" s="11" t="str">
        <f t="shared" si="744"/>
        <v/>
      </c>
      <c r="M7762" s="11" t="str">
        <f>IF(A7762="","",VLOOKUP(E7762,index!$A$1:$B$6,2,0)*K7762*G7762)</f>
        <v/>
      </c>
      <c r="N7762" s="11" t="str">
        <f>IF(A7762="","",-PMT(G7762*VLOOKUP(E7762,index!$A$1:$B$6,2,0),C7762,F7762,0,0))</f>
        <v/>
      </c>
      <c r="O7762" s="11" t="str">
        <f t="shared" si="745"/>
        <v/>
      </c>
      <c r="P7762" s="11" t="str">
        <f t="shared" si="746"/>
        <v/>
      </c>
    </row>
    <row r="7763" spans="1:16" x14ac:dyDescent="0.25">
      <c r="A7763" s="9" t="str">
        <f>IF(A7762="","",IF(B7762&lt;C7762,A7762,IF(A7762=MAX('entry data'!$B$8:$B$507),"",A7762+1)))</f>
        <v/>
      </c>
      <c r="B7763" s="9" t="str">
        <f t="shared" si="741"/>
        <v/>
      </c>
      <c r="C7763" s="9" t="str">
        <f>IF(ISERROR(VLOOKUP(A7763,'entry data'!B:G,6,0)),"",VLOOKUP(A7763,'entry data'!B:G,6,0))</f>
        <v/>
      </c>
      <c r="D7763" s="9" t="str">
        <f>IF(ISERROR(VLOOKUP(A7763,'entry data'!B:C,2,0)),"",VLOOKUP(A7763,'entry data'!B:C,2,0))</f>
        <v/>
      </c>
      <c r="E7763" s="9" t="str">
        <f>IF(ISERROR(VLOOKUP(A7763,'entry data'!B:E,4,0)),"",VLOOKUP(A7763,'entry data'!B:E,4,0))</f>
        <v/>
      </c>
      <c r="F7763" s="11" t="str">
        <f>IF(A7763="","",IF(ISERROR(VLOOKUP(A7763,'entry data'!B:F,5,0)),"",VLOOKUP(A7763,'entry data'!B:F,5,0)))</f>
        <v/>
      </c>
      <c r="G7763" s="12" t="str">
        <f>IF(A7763="","",IF(ISERROR(VLOOKUP(A7763,'entry data'!B:I,8,0)),"",VLOOKUP(A7763,'entry data'!B:I,7,0)))</f>
        <v/>
      </c>
      <c r="H7763" s="13" t="str">
        <f>IF(A7763="","",IF(B7763=1,VLOOKUP(A7763,'entry data'!B:D,3,0),I7762))</f>
        <v/>
      </c>
      <c r="I7763" s="14" t="str">
        <f>IF(A7763="","",IF(E7763="weekly",7,IF(E7763="fortnightly",14,IF(E7763="monthly",DATE(IF(MONTH(H7763)=12,YEAR(H7763)+1,YEAR(H7763)),VLOOKUP(MONTH(H7763),index!$D$2:$G$13,2,0),DAY(H7763)),
IF(E7763="quarterly",DATE(IF(MONTH(H7763)&gt;=10,YEAR(H7763)+1,YEAR(H7763)),VLOOKUP(MONTH(H7763),index!$D$2:$G$13,3,0),DAY(H7763)),
IF(E7763="halfyearly",DATE(IF(MONTH(H7763)&gt;=7,YEAR(H7763)+1,YEAR(H7763)),VLOOKUP(MONTH(H7763),index!$D$2:$G$13,4,0),DAY(H7763)),
DATE(YEAR(H7763)+1,MONTH(H7763),DAY(H7763)))))-H7763))+H7763)</f>
        <v/>
      </c>
      <c r="J7763" s="9" t="str">
        <f t="shared" si="742"/>
        <v/>
      </c>
      <c r="K7763" s="11" t="str">
        <f t="shared" si="743"/>
        <v/>
      </c>
      <c r="L7763" s="11" t="str">
        <f t="shared" si="744"/>
        <v/>
      </c>
      <c r="M7763" s="11" t="str">
        <f>IF(A7763="","",VLOOKUP(E7763,index!$A$1:$B$6,2,0)*K7763*G7763)</f>
        <v/>
      </c>
      <c r="N7763" s="11" t="str">
        <f>IF(A7763="","",-PMT(G7763*VLOOKUP(E7763,index!$A$1:$B$6,2,0),C7763,F7763,0,0))</f>
        <v/>
      </c>
      <c r="O7763" s="11" t="str">
        <f t="shared" si="745"/>
        <v/>
      </c>
      <c r="P7763" s="11" t="str">
        <f t="shared" si="746"/>
        <v/>
      </c>
    </row>
    <row r="7764" spans="1:16" x14ac:dyDescent="0.25">
      <c r="A7764" s="9" t="str">
        <f>IF(A7763="","",IF(B7763&lt;C7763,A7763,IF(A7763=MAX('entry data'!$B$8:$B$507),"",A7763+1)))</f>
        <v/>
      </c>
      <c r="B7764" s="9" t="str">
        <f t="shared" si="741"/>
        <v/>
      </c>
      <c r="C7764" s="9" t="str">
        <f>IF(ISERROR(VLOOKUP(A7764,'entry data'!B:G,6,0)),"",VLOOKUP(A7764,'entry data'!B:G,6,0))</f>
        <v/>
      </c>
      <c r="D7764" s="9" t="str">
        <f>IF(ISERROR(VLOOKUP(A7764,'entry data'!B:C,2,0)),"",VLOOKUP(A7764,'entry data'!B:C,2,0))</f>
        <v/>
      </c>
      <c r="E7764" s="9" t="str">
        <f>IF(ISERROR(VLOOKUP(A7764,'entry data'!B:E,4,0)),"",VLOOKUP(A7764,'entry data'!B:E,4,0))</f>
        <v/>
      </c>
      <c r="F7764" s="11" t="str">
        <f>IF(A7764="","",IF(ISERROR(VLOOKUP(A7764,'entry data'!B:F,5,0)),"",VLOOKUP(A7764,'entry data'!B:F,5,0)))</f>
        <v/>
      </c>
      <c r="G7764" s="12" t="str">
        <f>IF(A7764="","",IF(ISERROR(VLOOKUP(A7764,'entry data'!B:I,8,0)),"",VLOOKUP(A7764,'entry data'!B:I,7,0)))</f>
        <v/>
      </c>
      <c r="H7764" s="13" t="str">
        <f>IF(A7764="","",IF(B7764=1,VLOOKUP(A7764,'entry data'!B:D,3,0),I7763))</f>
        <v/>
      </c>
      <c r="I7764" s="14" t="str">
        <f>IF(A7764="","",IF(E7764="weekly",7,IF(E7764="fortnightly",14,IF(E7764="monthly",DATE(IF(MONTH(H7764)=12,YEAR(H7764)+1,YEAR(H7764)),VLOOKUP(MONTH(H7764),index!$D$2:$G$13,2,0),DAY(H7764)),
IF(E7764="quarterly",DATE(IF(MONTH(H7764)&gt;=10,YEAR(H7764)+1,YEAR(H7764)),VLOOKUP(MONTH(H7764),index!$D$2:$G$13,3,0),DAY(H7764)),
IF(E7764="halfyearly",DATE(IF(MONTH(H7764)&gt;=7,YEAR(H7764)+1,YEAR(H7764)),VLOOKUP(MONTH(H7764),index!$D$2:$G$13,4,0),DAY(H7764)),
DATE(YEAR(H7764)+1,MONTH(H7764),DAY(H7764)))))-H7764))+H7764)</f>
        <v/>
      </c>
      <c r="J7764" s="9" t="str">
        <f t="shared" si="742"/>
        <v/>
      </c>
      <c r="K7764" s="11" t="str">
        <f t="shared" si="743"/>
        <v/>
      </c>
      <c r="L7764" s="11" t="str">
        <f t="shared" si="744"/>
        <v/>
      </c>
      <c r="M7764" s="11" t="str">
        <f>IF(A7764="","",VLOOKUP(E7764,index!$A$1:$B$6,2,0)*K7764*G7764)</f>
        <v/>
      </c>
      <c r="N7764" s="11" t="str">
        <f>IF(A7764="","",-PMT(G7764*VLOOKUP(E7764,index!$A$1:$B$6,2,0),C7764,F7764,0,0))</f>
        <v/>
      </c>
      <c r="O7764" s="11" t="str">
        <f t="shared" si="745"/>
        <v/>
      </c>
      <c r="P7764" s="11" t="str">
        <f t="shared" si="746"/>
        <v/>
      </c>
    </row>
    <row r="7765" spans="1:16" x14ac:dyDescent="0.25">
      <c r="A7765" s="9" t="str">
        <f>IF(A7764="","",IF(B7764&lt;C7764,A7764,IF(A7764=MAX('entry data'!$B$8:$B$507),"",A7764+1)))</f>
        <v/>
      </c>
      <c r="B7765" s="9" t="str">
        <f t="shared" si="741"/>
        <v/>
      </c>
      <c r="C7765" s="9" t="str">
        <f>IF(ISERROR(VLOOKUP(A7765,'entry data'!B:G,6,0)),"",VLOOKUP(A7765,'entry data'!B:G,6,0))</f>
        <v/>
      </c>
      <c r="D7765" s="9" t="str">
        <f>IF(ISERROR(VLOOKUP(A7765,'entry data'!B:C,2,0)),"",VLOOKUP(A7765,'entry data'!B:C,2,0))</f>
        <v/>
      </c>
      <c r="E7765" s="9" t="str">
        <f>IF(ISERROR(VLOOKUP(A7765,'entry data'!B:E,4,0)),"",VLOOKUP(A7765,'entry data'!B:E,4,0))</f>
        <v/>
      </c>
      <c r="F7765" s="11" t="str">
        <f>IF(A7765="","",IF(ISERROR(VLOOKUP(A7765,'entry data'!B:F,5,0)),"",VLOOKUP(A7765,'entry data'!B:F,5,0)))</f>
        <v/>
      </c>
      <c r="G7765" s="12" t="str">
        <f>IF(A7765="","",IF(ISERROR(VLOOKUP(A7765,'entry data'!B:I,8,0)),"",VLOOKUP(A7765,'entry data'!B:I,7,0)))</f>
        <v/>
      </c>
      <c r="H7765" s="13" t="str">
        <f>IF(A7765="","",IF(B7765=1,VLOOKUP(A7765,'entry data'!B:D,3,0),I7764))</f>
        <v/>
      </c>
      <c r="I7765" s="14" t="str">
        <f>IF(A7765="","",IF(E7765="weekly",7,IF(E7765="fortnightly",14,IF(E7765="monthly",DATE(IF(MONTH(H7765)=12,YEAR(H7765)+1,YEAR(H7765)),VLOOKUP(MONTH(H7765),index!$D$2:$G$13,2,0),DAY(H7765)),
IF(E7765="quarterly",DATE(IF(MONTH(H7765)&gt;=10,YEAR(H7765)+1,YEAR(H7765)),VLOOKUP(MONTH(H7765),index!$D$2:$G$13,3,0),DAY(H7765)),
IF(E7765="halfyearly",DATE(IF(MONTH(H7765)&gt;=7,YEAR(H7765)+1,YEAR(H7765)),VLOOKUP(MONTH(H7765),index!$D$2:$G$13,4,0),DAY(H7765)),
DATE(YEAR(H7765)+1,MONTH(H7765),DAY(H7765)))))-H7765))+H7765)</f>
        <v/>
      </c>
      <c r="J7765" s="9" t="str">
        <f t="shared" si="742"/>
        <v/>
      </c>
      <c r="K7765" s="11" t="str">
        <f t="shared" si="743"/>
        <v/>
      </c>
      <c r="L7765" s="11" t="str">
        <f t="shared" si="744"/>
        <v/>
      </c>
      <c r="M7765" s="11" t="str">
        <f>IF(A7765="","",VLOOKUP(E7765,index!$A$1:$B$6,2,0)*K7765*G7765)</f>
        <v/>
      </c>
      <c r="N7765" s="11" t="str">
        <f>IF(A7765="","",-PMT(G7765*VLOOKUP(E7765,index!$A$1:$B$6,2,0),C7765,F7765,0,0))</f>
        <v/>
      </c>
      <c r="O7765" s="11" t="str">
        <f t="shared" si="745"/>
        <v/>
      </c>
      <c r="P7765" s="11" t="str">
        <f t="shared" si="746"/>
        <v/>
      </c>
    </row>
    <row r="7766" spans="1:16" x14ac:dyDescent="0.25">
      <c r="A7766" s="9" t="str">
        <f>IF(A7765="","",IF(B7765&lt;C7765,A7765,IF(A7765=MAX('entry data'!$B$8:$B$507),"",A7765+1)))</f>
        <v/>
      </c>
      <c r="B7766" s="9" t="str">
        <f t="shared" si="741"/>
        <v/>
      </c>
      <c r="C7766" s="9" t="str">
        <f>IF(ISERROR(VLOOKUP(A7766,'entry data'!B:G,6,0)),"",VLOOKUP(A7766,'entry data'!B:G,6,0))</f>
        <v/>
      </c>
      <c r="D7766" s="9" t="str">
        <f>IF(ISERROR(VLOOKUP(A7766,'entry data'!B:C,2,0)),"",VLOOKUP(A7766,'entry data'!B:C,2,0))</f>
        <v/>
      </c>
      <c r="E7766" s="9" t="str">
        <f>IF(ISERROR(VLOOKUP(A7766,'entry data'!B:E,4,0)),"",VLOOKUP(A7766,'entry data'!B:E,4,0))</f>
        <v/>
      </c>
      <c r="F7766" s="11" t="str">
        <f>IF(A7766="","",IF(ISERROR(VLOOKUP(A7766,'entry data'!B:F,5,0)),"",VLOOKUP(A7766,'entry data'!B:F,5,0)))</f>
        <v/>
      </c>
      <c r="G7766" s="12" t="str">
        <f>IF(A7766="","",IF(ISERROR(VLOOKUP(A7766,'entry data'!B:I,8,0)),"",VLOOKUP(A7766,'entry data'!B:I,7,0)))</f>
        <v/>
      </c>
      <c r="H7766" s="13" t="str">
        <f>IF(A7766="","",IF(B7766=1,VLOOKUP(A7766,'entry data'!B:D,3,0),I7765))</f>
        <v/>
      </c>
      <c r="I7766" s="14" t="str">
        <f>IF(A7766="","",IF(E7766="weekly",7,IF(E7766="fortnightly",14,IF(E7766="monthly",DATE(IF(MONTH(H7766)=12,YEAR(H7766)+1,YEAR(H7766)),VLOOKUP(MONTH(H7766),index!$D$2:$G$13,2,0),DAY(H7766)),
IF(E7766="quarterly",DATE(IF(MONTH(H7766)&gt;=10,YEAR(H7766)+1,YEAR(H7766)),VLOOKUP(MONTH(H7766),index!$D$2:$G$13,3,0),DAY(H7766)),
IF(E7766="halfyearly",DATE(IF(MONTH(H7766)&gt;=7,YEAR(H7766)+1,YEAR(H7766)),VLOOKUP(MONTH(H7766),index!$D$2:$G$13,4,0),DAY(H7766)),
DATE(YEAR(H7766)+1,MONTH(H7766),DAY(H7766)))))-H7766))+H7766)</f>
        <v/>
      </c>
      <c r="J7766" s="9" t="str">
        <f t="shared" si="742"/>
        <v/>
      </c>
      <c r="K7766" s="11" t="str">
        <f t="shared" si="743"/>
        <v/>
      </c>
      <c r="L7766" s="11" t="str">
        <f t="shared" si="744"/>
        <v/>
      </c>
      <c r="M7766" s="11" t="str">
        <f>IF(A7766="","",VLOOKUP(E7766,index!$A$1:$B$6,2,0)*K7766*G7766)</f>
        <v/>
      </c>
      <c r="N7766" s="11" t="str">
        <f>IF(A7766="","",-PMT(G7766*VLOOKUP(E7766,index!$A$1:$B$6,2,0),C7766,F7766,0,0))</f>
        <v/>
      </c>
      <c r="O7766" s="11" t="str">
        <f t="shared" si="745"/>
        <v/>
      </c>
      <c r="P7766" s="11" t="str">
        <f t="shared" si="746"/>
        <v/>
      </c>
    </row>
    <row r="7767" spans="1:16" x14ac:dyDescent="0.25">
      <c r="A7767" s="9" t="str">
        <f>IF(A7766="","",IF(B7766&lt;C7766,A7766,IF(A7766=MAX('entry data'!$B$8:$B$507),"",A7766+1)))</f>
        <v/>
      </c>
      <c r="B7767" s="9" t="str">
        <f t="shared" ref="B7767:B7830" si="747">IF(A7767="","",IF(B7766=C7766,1,B7766+1))</f>
        <v/>
      </c>
      <c r="C7767" s="9" t="str">
        <f>IF(ISERROR(VLOOKUP(A7767,'entry data'!B:G,6,0)),"",VLOOKUP(A7767,'entry data'!B:G,6,0))</f>
        <v/>
      </c>
      <c r="D7767" s="9" t="str">
        <f>IF(ISERROR(VLOOKUP(A7767,'entry data'!B:C,2,0)),"",VLOOKUP(A7767,'entry data'!B:C,2,0))</f>
        <v/>
      </c>
      <c r="E7767" s="9" t="str">
        <f>IF(ISERROR(VLOOKUP(A7767,'entry data'!B:E,4,0)),"",VLOOKUP(A7767,'entry data'!B:E,4,0))</f>
        <v/>
      </c>
      <c r="F7767" s="11" t="str">
        <f>IF(A7767="","",IF(ISERROR(VLOOKUP(A7767,'entry data'!B:F,5,0)),"",VLOOKUP(A7767,'entry data'!B:F,5,0)))</f>
        <v/>
      </c>
      <c r="G7767" s="12" t="str">
        <f>IF(A7767="","",IF(ISERROR(VLOOKUP(A7767,'entry data'!B:I,8,0)),"",VLOOKUP(A7767,'entry data'!B:I,7,0)))</f>
        <v/>
      </c>
      <c r="H7767" s="13" t="str">
        <f>IF(A7767="","",IF(B7767=1,VLOOKUP(A7767,'entry data'!B:D,3,0),I7766))</f>
        <v/>
      </c>
      <c r="I7767" s="14" t="str">
        <f>IF(A7767="","",IF(E7767="weekly",7,IF(E7767="fortnightly",14,IF(E7767="monthly",DATE(IF(MONTH(H7767)=12,YEAR(H7767)+1,YEAR(H7767)),VLOOKUP(MONTH(H7767),index!$D$2:$G$13,2,0),DAY(H7767)),
IF(E7767="quarterly",DATE(IF(MONTH(H7767)&gt;=10,YEAR(H7767)+1,YEAR(H7767)),VLOOKUP(MONTH(H7767),index!$D$2:$G$13,3,0),DAY(H7767)),
IF(E7767="halfyearly",DATE(IF(MONTH(H7767)&gt;=7,YEAR(H7767)+1,YEAR(H7767)),VLOOKUP(MONTH(H7767),index!$D$2:$G$13,4,0),DAY(H7767)),
DATE(YEAR(H7767)+1,MONTH(H7767),DAY(H7767)))))-H7767))+H7767)</f>
        <v/>
      </c>
      <c r="J7767" s="9" t="str">
        <f t="shared" ref="J7767:J7830" si="748">IF(A7767="","",IF(MONTH(I7767)&lt;10,YEAR(I7767)&amp;"-0"&amp;MONTH(I7767),YEAR(I7767)&amp;"-"&amp;MONTH(I7767)))</f>
        <v/>
      </c>
      <c r="K7767" s="11" t="str">
        <f t="shared" ref="K7767:K7830" si="749">IF(A7767="","",IF(B7767=1,F7767,O7766))</f>
        <v/>
      </c>
      <c r="L7767" s="11" t="str">
        <f t="shared" ref="L7767:L7830" si="750">IF(A7767="","",N7767-M7767)</f>
        <v/>
      </c>
      <c r="M7767" s="11" t="str">
        <f>IF(A7767="","",VLOOKUP(E7767,index!$A$1:$B$6,2,0)*K7767*G7767)</f>
        <v/>
      </c>
      <c r="N7767" s="11" t="str">
        <f>IF(A7767="","",-PMT(G7767*VLOOKUP(E7767,index!$A$1:$B$6,2,0),C7767,F7767,0,0))</f>
        <v/>
      </c>
      <c r="O7767" s="11" t="str">
        <f t="shared" ref="O7767:O7830" si="751">IF(A7767="","",K7767-L7767)</f>
        <v/>
      </c>
      <c r="P7767" s="11" t="str">
        <f t="shared" si="746"/>
        <v/>
      </c>
    </row>
    <row r="7768" spans="1:16" x14ac:dyDescent="0.25">
      <c r="A7768" s="9" t="str">
        <f>IF(A7767="","",IF(B7767&lt;C7767,A7767,IF(A7767=MAX('entry data'!$B$8:$B$507),"",A7767+1)))</f>
        <v/>
      </c>
      <c r="B7768" s="9" t="str">
        <f t="shared" si="747"/>
        <v/>
      </c>
      <c r="C7768" s="9" t="str">
        <f>IF(ISERROR(VLOOKUP(A7768,'entry data'!B:G,6,0)),"",VLOOKUP(A7768,'entry data'!B:G,6,0))</f>
        <v/>
      </c>
      <c r="D7768" s="9" t="str">
        <f>IF(ISERROR(VLOOKUP(A7768,'entry data'!B:C,2,0)),"",VLOOKUP(A7768,'entry data'!B:C,2,0))</f>
        <v/>
      </c>
      <c r="E7768" s="9" t="str">
        <f>IF(ISERROR(VLOOKUP(A7768,'entry data'!B:E,4,0)),"",VLOOKUP(A7768,'entry data'!B:E,4,0))</f>
        <v/>
      </c>
      <c r="F7768" s="11" t="str">
        <f>IF(A7768="","",IF(ISERROR(VLOOKUP(A7768,'entry data'!B:F,5,0)),"",VLOOKUP(A7768,'entry data'!B:F,5,0)))</f>
        <v/>
      </c>
      <c r="G7768" s="12" t="str">
        <f>IF(A7768="","",IF(ISERROR(VLOOKUP(A7768,'entry data'!B:I,8,0)),"",VLOOKUP(A7768,'entry data'!B:I,7,0)))</f>
        <v/>
      </c>
      <c r="H7768" s="13" t="str">
        <f>IF(A7768="","",IF(B7768=1,VLOOKUP(A7768,'entry data'!B:D,3,0),I7767))</f>
        <v/>
      </c>
      <c r="I7768" s="14" t="str">
        <f>IF(A7768="","",IF(E7768="weekly",7,IF(E7768="fortnightly",14,IF(E7768="monthly",DATE(IF(MONTH(H7768)=12,YEAR(H7768)+1,YEAR(H7768)),VLOOKUP(MONTH(H7768),index!$D$2:$G$13,2,0),DAY(H7768)),
IF(E7768="quarterly",DATE(IF(MONTH(H7768)&gt;=10,YEAR(H7768)+1,YEAR(H7768)),VLOOKUP(MONTH(H7768),index!$D$2:$G$13,3,0),DAY(H7768)),
IF(E7768="halfyearly",DATE(IF(MONTH(H7768)&gt;=7,YEAR(H7768)+1,YEAR(H7768)),VLOOKUP(MONTH(H7768),index!$D$2:$G$13,4,0),DAY(H7768)),
DATE(YEAR(H7768)+1,MONTH(H7768),DAY(H7768)))))-H7768))+H7768)</f>
        <v/>
      </c>
      <c r="J7768" s="9" t="str">
        <f t="shared" si="748"/>
        <v/>
      </c>
      <c r="K7768" s="11" t="str">
        <f t="shared" si="749"/>
        <v/>
      </c>
      <c r="L7768" s="11" t="str">
        <f t="shared" si="750"/>
        <v/>
      </c>
      <c r="M7768" s="11" t="str">
        <f>IF(A7768="","",VLOOKUP(E7768,index!$A$1:$B$6,2,0)*K7768*G7768)</f>
        <v/>
      </c>
      <c r="N7768" s="11" t="str">
        <f>IF(A7768="","",-PMT(G7768*VLOOKUP(E7768,index!$A$1:$B$6,2,0),C7768,F7768,0,0))</f>
        <v/>
      </c>
      <c r="O7768" s="11" t="str">
        <f t="shared" si="751"/>
        <v/>
      </c>
      <c r="P7768" s="11" t="str">
        <f t="shared" si="746"/>
        <v/>
      </c>
    </row>
    <row r="7769" spans="1:16" x14ac:dyDescent="0.25">
      <c r="A7769" s="9" t="str">
        <f>IF(A7768="","",IF(B7768&lt;C7768,A7768,IF(A7768=MAX('entry data'!$B$8:$B$507),"",A7768+1)))</f>
        <v/>
      </c>
      <c r="B7769" s="9" t="str">
        <f t="shared" si="747"/>
        <v/>
      </c>
      <c r="C7769" s="9" t="str">
        <f>IF(ISERROR(VLOOKUP(A7769,'entry data'!B:G,6,0)),"",VLOOKUP(A7769,'entry data'!B:G,6,0))</f>
        <v/>
      </c>
      <c r="D7769" s="9" t="str">
        <f>IF(ISERROR(VLOOKUP(A7769,'entry data'!B:C,2,0)),"",VLOOKUP(A7769,'entry data'!B:C,2,0))</f>
        <v/>
      </c>
      <c r="E7769" s="9" t="str">
        <f>IF(ISERROR(VLOOKUP(A7769,'entry data'!B:E,4,0)),"",VLOOKUP(A7769,'entry data'!B:E,4,0))</f>
        <v/>
      </c>
      <c r="F7769" s="11" t="str">
        <f>IF(A7769="","",IF(ISERROR(VLOOKUP(A7769,'entry data'!B:F,5,0)),"",VLOOKUP(A7769,'entry data'!B:F,5,0)))</f>
        <v/>
      </c>
      <c r="G7769" s="12" t="str">
        <f>IF(A7769="","",IF(ISERROR(VLOOKUP(A7769,'entry data'!B:I,8,0)),"",VLOOKUP(A7769,'entry data'!B:I,7,0)))</f>
        <v/>
      </c>
      <c r="H7769" s="13" t="str">
        <f>IF(A7769="","",IF(B7769=1,VLOOKUP(A7769,'entry data'!B:D,3,0),I7768))</f>
        <v/>
      </c>
      <c r="I7769" s="14" t="str">
        <f>IF(A7769="","",IF(E7769="weekly",7,IF(E7769="fortnightly",14,IF(E7769="monthly",DATE(IF(MONTH(H7769)=12,YEAR(H7769)+1,YEAR(H7769)),VLOOKUP(MONTH(H7769),index!$D$2:$G$13,2,0),DAY(H7769)),
IF(E7769="quarterly",DATE(IF(MONTH(H7769)&gt;=10,YEAR(H7769)+1,YEAR(H7769)),VLOOKUP(MONTH(H7769),index!$D$2:$G$13,3,0),DAY(H7769)),
IF(E7769="halfyearly",DATE(IF(MONTH(H7769)&gt;=7,YEAR(H7769)+1,YEAR(H7769)),VLOOKUP(MONTH(H7769),index!$D$2:$G$13,4,0),DAY(H7769)),
DATE(YEAR(H7769)+1,MONTH(H7769),DAY(H7769)))))-H7769))+H7769)</f>
        <v/>
      </c>
      <c r="J7769" s="9" t="str">
        <f t="shared" si="748"/>
        <v/>
      </c>
      <c r="K7769" s="11" t="str">
        <f t="shared" si="749"/>
        <v/>
      </c>
      <c r="L7769" s="11" t="str">
        <f t="shared" si="750"/>
        <v/>
      </c>
      <c r="M7769" s="11" t="str">
        <f>IF(A7769="","",VLOOKUP(E7769,index!$A$1:$B$6,2,0)*K7769*G7769)</f>
        <v/>
      </c>
      <c r="N7769" s="11" t="str">
        <f>IF(A7769="","",-PMT(G7769*VLOOKUP(E7769,index!$A$1:$B$6,2,0),C7769,F7769,0,0))</f>
        <v/>
      </c>
      <c r="O7769" s="11" t="str">
        <f t="shared" si="751"/>
        <v/>
      </c>
      <c r="P7769" s="11" t="str">
        <f t="shared" si="746"/>
        <v/>
      </c>
    </row>
    <row r="7770" spans="1:16" x14ac:dyDescent="0.25">
      <c r="A7770" s="9" t="str">
        <f>IF(A7769="","",IF(B7769&lt;C7769,A7769,IF(A7769=MAX('entry data'!$B$8:$B$507),"",A7769+1)))</f>
        <v/>
      </c>
      <c r="B7770" s="9" t="str">
        <f t="shared" si="747"/>
        <v/>
      </c>
      <c r="C7770" s="9" t="str">
        <f>IF(ISERROR(VLOOKUP(A7770,'entry data'!B:G,6,0)),"",VLOOKUP(A7770,'entry data'!B:G,6,0))</f>
        <v/>
      </c>
      <c r="D7770" s="9" t="str">
        <f>IF(ISERROR(VLOOKUP(A7770,'entry data'!B:C,2,0)),"",VLOOKUP(A7770,'entry data'!B:C,2,0))</f>
        <v/>
      </c>
      <c r="E7770" s="9" t="str">
        <f>IF(ISERROR(VLOOKUP(A7770,'entry data'!B:E,4,0)),"",VLOOKUP(A7770,'entry data'!B:E,4,0))</f>
        <v/>
      </c>
      <c r="F7770" s="11" t="str">
        <f>IF(A7770="","",IF(ISERROR(VLOOKUP(A7770,'entry data'!B:F,5,0)),"",VLOOKUP(A7770,'entry data'!B:F,5,0)))</f>
        <v/>
      </c>
      <c r="G7770" s="12" t="str">
        <f>IF(A7770="","",IF(ISERROR(VLOOKUP(A7770,'entry data'!B:I,8,0)),"",VLOOKUP(A7770,'entry data'!B:I,7,0)))</f>
        <v/>
      </c>
      <c r="H7770" s="13" t="str">
        <f>IF(A7770="","",IF(B7770=1,VLOOKUP(A7770,'entry data'!B:D,3,0),I7769))</f>
        <v/>
      </c>
      <c r="I7770" s="14" t="str">
        <f>IF(A7770="","",IF(E7770="weekly",7,IF(E7770="fortnightly",14,IF(E7770="monthly",DATE(IF(MONTH(H7770)=12,YEAR(H7770)+1,YEAR(H7770)),VLOOKUP(MONTH(H7770),index!$D$2:$G$13,2,0),DAY(H7770)),
IF(E7770="quarterly",DATE(IF(MONTH(H7770)&gt;=10,YEAR(H7770)+1,YEAR(H7770)),VLOOKUP(MONTH(H7770),index!$D$2:$G$13,3,0),DAY(H7770)),
IF(E7770="halfyearly",DATE(IF(MONTH(H7770)&gt;=7,YEAR(H7770)+1,YEAR(H7770)),VLOOKUP(MONTH(H7770),index!$D$2:$G$13,4,0),DAY(H7770)),
DATE(YEAR(H7770)+1,MONTH(H7770),DAY(H7770)))))-H7770))+H7770)</f>
        <v/>
      </c>
      <c r="J7770" s="9" t="str">
        <f t="shared" si="748"/>
        <v/>
      </c>
      <c r="K7770" s="11" t="str">
        <f t="shared" si="749"/>
        <v/>
      </c>
      <c r="L7770" s="11" t="str">
        <f t="shared" si="750"/>
        <v/>
      </c>
      <c r="M7770" s="11" t="str">
        <f>IF(A7770="","",VLOOKUP(E7770,index!$A$1:$B$6,2,0)*K7770*G7770)</f>
        <v/>
      </c>
      <c r="N7770" s="11" t="str">
        <f>IF(A7770="","",-PMT(G7770*VLOOKUP(E7770,index!$A$1:$B$6,2,0),C7770,F7770,0,0))</f>
        <v/>
      </c>
      <c r="O7770" s="11" t="str">
        <f t="shared" si="751"/>
        <v/>
      </c>
      <c r="P7770" s="11" t="str">
        <f t="shared" si="746"/>
        <v/>
      </c>
    </row>
    <row r="7771" spans="1:16" x14ac:dyDescent="0.25">
      <c r="A7771" s="9" t="str">
        <f>IF(A7770="","",IF(B7770&lt;C7770,A7770,IF(A7770=MAX('entry data'!$B$8:$B$507),"",A7770+1)))</f>
        <v/>
      </c>
      <c r="B7771" s="9" t="str">
        <f t="shared" si="747"/>
        <v/>
      </c>
      <c r="C7771" s="9" t="str">
        <f>IF(ISERROR(VLOOKUP(A7771,'entry data'!B:G,6,0)),"",VLOOKUP(A7771,'entry data'!B:G,6,0))</f>
        <v/>
      </c>
      <c r="D7771" s="9" t="str">
        <f>IF(ISERROR(VLOOKUP(A7771,'entry data'!B:C,2,0)),"",VLOOKUP(A7771,'entry data'!B:C,2,0))</f>
        <v/>
      </c>
      <c r="E7771" s="9" t="str">
        <f>IF(ISERROR(VLOOKUP(A7771,'entry data'!B:E,4,0)),"",VLOOKUP(A7771,'entry data'!B:E,4,0))</f>
        <v/>
      </c>
      <c r="F7771" s="11" t="str">
        <f>IF(A7771="","",IF(ISERROR(VLOOKUP(A7771,'entry data'!B:F,5,0)),"",VLOOKUP(A7771,'entry data'!B:F,5,0)))</f>
        <v/>
      </c>
      <c r="G7771" s="12" t="str">
        <f>IF(A7771="","",IF(ISERROR(VLOOKUP(A7771,'entry data'!B:I,8,0)),"",VLOOKUP(A7771,'entry data'!B:I,7,0)))</f>
        <v/>
      </c>
      <c r="H7771" s="13" t="str">
        <f>IF(A7771="","",IF(B7771=1,VLOOKUP(A7771,'entry data'!B:D,3,0),I7770))</f>
        <v/>
      </c>
      <c r="I7771" s="14" t="str">
        <f>IF(A7771="","",IF(E7771="weekly",7,IF(E7771="fortnightly",14,IF(E7771="monthly",DATE(IF(MONTH(H7771)=12,YEAR(H7771)+1,YEAR(H7771)),VLOOKUP(MONTH(H7771),index!$D$2:$G$13,2,0),DAY(H7771)),
IF(E7771="quarterly",DATE(IF(MONTH(H7771)&gt;=10,YEAR(H7771)+1,YEAR(H7771)),VLOOKUP(MONTH(H7771),index!$D$2:$G$13,3,0),DAY(H7771)),
IF(E7771="halfyearly",DATE(IF(MONTH(H7771)&gt;=7,YEAR(H7771)+1,YEAR(H7771)),VLOOKUP(MONTH(H7771),index!$D$2:$G$13,4,0),DAY(H7771)),
DATE(YEAR(H7771)+1,MONTH(H7771),DAY(H7771)))))-H7771))+H7771)</f>
        <v/>
      </c>
      <c r="J7771" s="9" t="str">
        <f t="shared" si="748"/>
        <v/>
      </c>
      <c r="K7771" s="11" t="str">
        <f t="shared" si="749"/>
        <v/>
      </c>
      <c r="L7771" s="11" t="str">
        <f t="shared" si="750"/>
        <v/>
      </c>
      <c r="M7771" s="11" t="str">
        <f>IF(A7771="","",VLOOKUP(E7771,index!$A$1:$B$6,2,0)*K7771*G7771)</f>
        <v/>
      </c>
      <c r="N7771" s="11" t="str">
        <f>IF(A7771="","",-PMT(G7771*VLOOKUP(E7771,index!$A$1:$B$6,2,0),C7771,F7771,0,0))</f>
        <v/>
      </c>
      <c r="O7771" s="11" t="str">
        <f t="shared" si="751"/>
        <v/>
      </c>
      <c r="P7771" s="11" t="str">
        <f t="shared" si="746"/>
        <v/>
      </c>
    </row>
    <row r="7772" spans="1:16" x14ac:dyDescent="0.25">
      <c r="A7772" s="9" t="str">
        <f>IF(A7771="","",IF(B7771&lt;C7771,A7771,IF(A7771=MAX('entry data'!$B$8:$B$507),"",A7771+1)))</f>
        <v/>
      </c>
      <c r="B7772" s="9" t="str">
        <f t="shared" si="747"/>
        <v/>
      </c>
      <c r="C7772" s="9" t="str">
        <f>IF(ISERROR(VLOOKUP(A7772,'entry data'!B:G,6,0)),"",VLOOKUP(A7772,'entry data'!B:G,6,0))</f>
        <v/>
      </c>
      <c r="D7772" s="9" t="str">
        <f>IF(ISERROR(VLOOKUP(A7772,'entry data'!B:C,2,0)),"",VLOOKUP(A7772,'entry data'!B:C,2,0))</f>
        <v/>
      </c>
      <c r="E7772" s="9" t="str">
        <f>IF(ISERROR(VLOOKUP(A7772,'entry data'!B:E,4,0)),"",VLOOKUP(A7772,'entry data'!B:E,4,0))</f>
        <v/>
      </c>
      <c r="F7772" s="11" t="str">
        <f>IF(A7772="","",IF(ISERROR(VLOOKUP(A7772,'entry data'!B:F,5,0)),"",VLOOKUP(A7772,'entry data'!B:F,5,0)))</f>
        <v/>
      </c>
      <c r="G7772" s="12" t="str">
        <f>IF(A7772="","",IF(ISERROR(VLOOKUP(A7772,'entry data'!B:I,8,0)),"",VLOOKUP(A7772,'entry data'!B:I,7,0)))</f>
        <v/>
      </c>
      <c r="H7772" s="13" t="str">
        <f>IF(A7772="","",IF(B7772=1,VLOOKUP(A7772,'entry data'!B:D,3,0),I7771))</f>
        <v/>
      </c>
      <c r="I7772" s="14" t="str">
        <f>IF(A7772="","",IF(E7772="weekly",7,IF(E7772="fortnightly",14,IF(E7772="monthly",DATE(IF(MONTH(H7772)=12,YEAR(H7772)+1,YEAR(H7772)),VLOOKUP(MONTH(H7772),index!$D$2:$G$13,2,0),DAY(H7772)),
IF(E7772="quarterly",DATE(IF(MONTH(H7772)&gt;=10,YEAR(H7772)+1,YEAR(H7772)),VLOOKUP(MONTH(H7772),index!$D$2:$G$13,3,0),DAY(H7772)),
IF(E7772="halfyearly",DATE(IF(MONTH(H7772)&gt;=7,YEAR(H7772)+1,YEAR(H7772)),VLOOKUP(MONTH(H7772),index!$D$2:$G$13,4,0),DAY(H7772)),
DATE(YEAR(H7772)+1,MONTH(H7772),DAY(H7772)))))-H7772))+H7772)</f>
        <v/>
      </c>
      <c r="J7772" s="9" t="str">
        <f t="shared" si="748"/>
        <v/>
      </c>
      <c r="K7772" s="11" t="str">
        <f t="shared" si="749"/>
        <v/>
      </c>
      <c r="L7772" s="11" t="str">
        <f t="shared" si="750"/>
        <v/>
      </c>
      <c r="M7772" s="11" t="str">
        <f>IF(A7772="","",VLOOKUP(E7772,index!$A$1:$B$6,2,0)*K7772*G7772)</f>
        <v/>
      </c>
      <c r="N7772" s="11" t="str">
        <f>IF(A7772="","",-PMT(G7772*VLOOKUP(E7772,index!$A$1:$B$6,2,0),C7772,F7772,0,0))</f>
        <v/>
      </c>
      <c r="O7772" s="11" t="str">
        <f t="shared" si="751"/>
        <v/>
      </c>
      <c r="P7772" s="11" t="str">
        <f t="shared" si="746"/>
        <v/>
      </c>
    </row>
    <row r="7773" spans="1:16" x14ac:dyDescent="0.25">
      <c r="A7773" s="9" t="str">
        <f>IF(A7772="","",IF(B7772&lt;C7772,A7772,IF(A7772=MAX('entry data'!$B$8:$B$507),"",A7772+1)))</f>
        <v/>
      </c>
      <c r="B7773" s="9" t="str">
        <f t="shared" si="747"/>
        <v/>
      </c>
      <c r="C7773" s="9" t="str">
        <f>IF(ISERROR(VLOOKUP(A7773,'entry data'!B:G,6,0)),"",VLOOKUP(A7773,'entry data'!B:G,6,0))</f>
        <v/>
      </c>
      <c r="D7773" s="9" t="str">
        <f>IF(ISERROR(VLOOKUP(A7773,'entry data'!B:C,2,0)),"",VLOOKUP(A7773,'entry data'!B:C,2,0))</f>
        <v/>
      </c>
      <c r="E7773" s="9" t="str">
        <f>IF(ISERROR(VLOOKUP(A7773,'entry data'!B:E,4,0)),"",VLOOKUP(A7773,'entry data'!B:E,4,0))</f>
        <v/>
      </c>
      <c r="F7773" s="11" t="str">
        <f>IF(A7773="","",IF(ISERROR(VLOOKUP(A7773,'entry data'!B:F,5,0)),"",VLOOKUP(A7773,'entry data'!B:F,5,0)))</f>
        <v/>
      </c>
      <c r="G7773" s="12" t="str">
        <f>IF(A7773="","",IF(ISERROR(VLOOKUP(A7773,'entry data'!B:I,8,0)),"",VLOOKUP(A7773,'entry data'!B:I,7,0)))</f>
        <v/>
      </c>
      <c r="H7773" s="13" t="str">
        <f>IF(A7773="","",IF(B7773=1,VLOOKUP(A7773,'entry data'!B:D,3,0),I7772))</f>
        <v/>
      </c>
      <c r="I7773" s="14" t="str">
        <f>IF(A7773="","",IF(E7773="weekly",7,IF(E7773="fortnightly",14,IF(E7773="monthly",DATE(IF(MONTH(H7773)=12,YEAR(H7773)+1,YEAR(H7773)),VLOOKUP(MONTH(H7773),index!$D$2:$G$13,2,0),DAY(H7773)),
IF(E7773="quarterly",DATE(IF(MONTH(H7773)&gt;=10,YEAR(H7773)+1,YEAR(H7773)),VLOOKUP(MONTH(H7773),index!$D$2:$G$13,3,0),DAY(H7773)),
IF(E7773="halfyearly",DATE(IF(MONTH(H7773)&gt;=7,YEAR(H7773)+1,YEAR(H7773)),VLOOKUP(MONTH(H7773),index!$D$2:$G$13,4,0),DAY(H7773)),
DATE(YEAR(H7773)+1,MONTH(H7773),DAY(H7773)))))-H7773))+H7773)</f>
        <v/>
      </c>
      <c r="J7773" s="9" t="str">
        <f t="shared" si="748"/>
        <v/>
      </c>
      <c r="K7773" s="11" t="str">
        <f t="shared" si="749"/>
        <v/>
      </c>
      <c r="L7773" s="11" t="str">
        <f t="shared" si="750"/>
        <v/>
      </c>
      <c r="M7773" s="11" t="str">
        <f>IF(A7773="","",VLOOKUP(E7773,index!$A$1:$B$6,2,0)*K7773*G7773)</f>
        <v/>
      </c>
      <c r="N7773" s="11" t="str">
        <f>IF(A7773="","",-PMT(G7773*VLOOKUP(E7773,index!$A$1:$B$6,2,0),C7773,F7773,0,0))</f>
        <v/>
      </c>
      <c r="O7773" s="11" t="str">
        <f t="shared" si="751"/>
        <v/>
      </c>
      <c r="P7773" s="11" t="str">
        <f t="shared" si="746"/>
        <v/>
      </c>
    </row>
    <row r="7774" spans="1:16" x14ac:dyDescent="0.25">
      <c r="A7774" s="9" t="str">
        <f>IF(A7773="","",IF(B7773&lt;C7773,A7773,IF(A7773=MAX('entry data'!$B$8:$B$507),"",A7773+1)))</f>
        <v/>
      </c>
      <c r="B7774" s="9" t="str">
        <f t="shared" si="747"/>
        <v/>
      </c>
      <c r="C7774" s="9" t="str">
        <f>IF(ISERROR(VLOOKUP(A7774,'entry data'!B:G,6,0)),"",VLOOKUP(A7774,'entry data'!B:G,6,0))</f>
        <v/>
      </c>
      <c r="D7774" s="9" t="str">
        <f>IF(ISERROR(VLOOKUP(A7774,'entry data'!B:C,2,0)),"",VLOOKUP(A7774,'entry data'!B:C,2,0))</f>
        <v/>
      </c>
      <c r="E7774" s="9" t="str">
        <f>IF(ISERROR(VLOOKUP(A7774,'entry data'!B:E,4,0)),"",VLOOKUP(A7774,'entry data'!B:E,4,0))</f>
        <v/>
      </c>
      <c r="F7774" s="11" t="str">
        <f>IF(A7774="","",IF(ISERROR(VLOOKUP(A7774,'entry data'!B:F,5,0)),"",VLOOKUP(A7774,'entry data'!B:F,5,0)))</f>
        <v/>
      </c>
      <c r="G7774" s="12" t="str">
        <f>IF(A7774="","",IF(ISERROR(VLOOKUP(A7774,'entry data'!B:I,8,0)),"",VLOOKUP(A7774,'entry data'!B:I,7,0)))</f>
        <v/>
      </c>
      <c r="H7774" s="13" t="str">
        <f>IF(A7774="","",IF(B7774=1,VLOOKUP(A7774,'entry data'!B:D,3,0),I7773))</f>
        <v/>
      </c>
      <c r="I7774" s="14" t="str">
        <f>IF(A7774="","",IF(E7774="weekly",7,IF(E7774="fortnightly",14,IF(E7774="monthly",DATE(IF(MONTH(H7774)=12,YEAR(H7774)+1,YEAR(H7774)),VLOOKUP(MONTH(H7774),index!$D$2:$G$13,2,0),DAY(H7774)),
IF(E7774="quarterly",DATE(IF(MONTH(H7774)&gt;=10,YEAR(H7774)+1,YEAR(H7774)),VLOOKUP(MONTH(H7774),index!$D$2:$G$13,3,0),DAY(H7774)),
IF(E7774="halfyearly",DATE(IF(MONTH(H7774)&gt;=7,YEAR(H7774)+1,YEAR(H7774)),VLOOKUP(MONTH(H7774),index!$D$2:$G$13,4,0),DAY(H7774)),
DATE(YEAR(H7774)+1,MONTH(H7774),DAY(H7774)))))-H7774))+H7774)</f>
        <v/>
      </c>
      <c r="J7774" s="9" t="str">
        <f t="shared" si="748"/>
        <v/>
      </c>
      <c r="K7774" s="11" t="str">
        <f t="shared" si="749"/>
        <v/>
      </c>
      <c r="L7774" s="11" t="str">
        <f t="shared" si="750"/>
        <v/>
      </c>
      <c r="M7774" s="11" t="str">
        <f>IF(A7774="","",VLOOKUP(E7774,index!$A$1:$B$6,2,0)*K7774*G7774)</f>
        <v/>
      </c>
      <c r="N7774" s="11" t="str">
        <f>IF(A7774="","",-PMT(G7774*VLOOKUP(E7774,index!$A$1:$B$6,2,0),C7774,F7774,0,0))</f>
        <v/>
      </c>
      <c r="O7774" s="11" t="str">
        <f t="shared" si="751"/>
        <v/>
      </c>
      <c r="P7774" s="11" t="str">
        <f t="shared" si="746"/>
        <v/>
      </c>
    </row>
    <row r="7775" spans="1:16" x14ac:dyDescent="0.25">
      <c r="A7775" s="9" t="str">
        <f>IF(A7774="","",IF(B7774&lt;C7774,A7774,IF(A7774=MAX('entry data'!$B$8:$B$507),"",A7774+1)))</f>
        <v/>
      </c>
      <c r="B7775" s="9" t="str">
        <f t="shared" si="747"/>
        <v/>
      </c>
      <c r="C7775" s="9" t="str">
        <f>IF(ISERROR(VLOOKUP(A7775,'entry data'!B:G,6,0)),"",VLOOKUP(A7775,'entry data'!B:G,6,0))</f>
        <v/>
      </c>
      <c r="D7775" s="9" t="str">
        <f>IF(ISERROR(VLOOKUP(A7775,'entry data'!B:C,2,0)),"",VLOOKUP(A7775,'entry data'!B:C,2,0))</f>
        <v/>
      </c>
      <c r="E7775" s="9" t="str">
        <f>IF(ISERROR(VLOOKUP(A7775,'entry data'!B:E,4,0)),"",VLOOKUP(A7775,'entry data'!B:E,4,0))</f>
        <v/>
      </c>
      <c r="F7775" s="11" t="str">
        <f>IF(A7775="","",IF(ISERROR(VLOOKUP(A7775,'entry data'!B:F,5,0)),"",VLOOKUP(A7775,'entry data'!B:F,5,0)))</f>
        <v/>
      </c>
      <c r="G7775" s="12" t="str">
        <f>IF(A7775="","",IF(ISERROR(VLOOKUP(A7775,'entry data'!B:I,8,0)),"",VLOOKUP(A7775,'entry data'!B:I,7,0)))</f>
        <v/>
      </c>
      <c r="H7775" s="13" t="str">
        <f>IF(A7775="","",IF(B7775=1,VLOOKUP(A7775,'entry data'!B:D,3,0),I7774))</f>
        <v/>
      </c>
      <c r="I7775" s="14" t="str">
        <f>IF(A7775="","",IF(E7775="weekly",7,IF(E7775="fortnightly",14,IF(E7775="monthly",DATE(IF(MONTH(H7775)=12,YEAR(H7775)+1,YEAR(H7775)),VLOOKUP(MONTH(H7775),index!$D$2:$G$13,2,0),DAY(H7775)),
IF(E7775="quarterly",DATE(IF(MONTH(H7775)&gt;=10,YEAR(H7775)+1,YEAR(H7775)),VLOOKUP(MONTH(H7775),index!$D$2:$G$13,3,0),DAY(H7775)),
IF(E7775="halfyearly",DATE(IF(MONTH(H7775)&gt;=7,YEAR(H7775)+1,YEAR(H7775)),VLOOKUP(MONTH(H7775),index!$D$2:$G$13,4,0),DAY(H7775)),
DATE(YEAR(H7775)+1,MONTH(H7775),DAY(H7775)))))-H7775))+H7775)</f>
        <v/>
      </c>
      <c r="J7775" s="9" t="str">
        <f t="shared" si="748"/>
        <v/>
      </c>
      <c r="K7775" s="11" t="str">
        <f t="shared" si="749"/>
        <v/>
      </c>
      <c r="L7775" s="11" t="str">
        <f t="shared" si="750"/>
        <v/>
      </c>
      <c r="M7775" s="11" t="str">
        <f>IF(A7775="","",VLOOKUP(E7775,index!$A$1:$B$6,2,0)*K7775*G7775)</f>
        <v/>
      </c>
      <c r="N7775" s="11" t="str">
        <f>IF(A7775="","",-PMT(G7775*VLOOKUP(E7775,index!$A$1:$B$6,2,0),C7775,F7775,0,0))</f>
        <v/>
      </c>
      <c r="O7775" s="11" t="str">
        <f t="shared" si="751"/>
        <v/>
      </c>
      <c r="P7775" s="11" t="str">
        <f t="shared" si="746"/>
        <v/>
      </c>
    </row>
    <row r="7776" spans="1:16" x14ac:dyDescent="0.25">
      <c r="A7776" s="9" t="str">
        <f>IF(A7775="","",IF(B7775&lt;C7775,A7775,IF(A7775=MAX('entry data'!$B$8:$B$507),"",A7775+1)))</f>
        <v/>
      </c>
      <c r="B7776" s="9" t="str">
        <f t="shared" si="747"/>
        <v/>
      </c>
      <c r="C7776" s="9" t="str">
        <f>IF(ISERROR(VLOOKUP(A7776,'entry data'!B:G,6,0)),"",VLOOKUP(A7776,'entry data'!B:G,6,0))</f>
        <v/>
      </c>
      <c r="D7776" s="9" t="str">
        <f>IF(ISERROR(VLOOKUP(A7776,'entry data'!B:C,2,0)),"",VLOOKUP(A7776,'entry data'!B:C,2,0))</f>
        <v/>
      </c>
      <c r="E7776" s="9" t="str">
        <f>IF(ISERROR(VLOOKUP(A7776,'entry data'!B:E,4,0)),"",VLOOKUP(A7776,'entry data'!B:E,4,0))</f>
        <v/>
      </c>
      <c r="F7776" s="11" t="str">
        <f>IF(A7776="","",IF(ISERROR(VLOOKUP(A7776,'entry data'!B:F,5,0)),"",VLOOKUP(A7776,'entry data'!B:F,5,0)))</f>
        <v/>
      </c>
      <c r="G7776" s="12" t="str">
        <f>IF(A7776="","",IF(ISERROR(VLOOKUP(A7776,'entry data'!B:I,8,0)),"",VLOOKUP(A7776,'entry data'!B:I,7,0)))</f>
        <v/>
      </c>
      <c r="H7776" s="13" t="str">
        <f>IF(A7776="","",IF(B7776=1,VLOOKUP(A7776,'entry data'!B:D,3,0),I7775))</f>
        <v/>
      </c>
      <c r="I7776" s="14" t="str">
        <f>IF(A7776="","",IF(E7776="weekly",7,IF(E7776="fortnightly",14,IF(E7776="monthly",DATE(IF(MONTH(H7776)=12,YEAR(H7776)+1,YEAR(H7776)),VLOOKUP(MONTH(H7776),index!$D$2:$G$13,2,0),DAY(H7776)),
IF(E7776="quarterly",DATE(IF(MONTH(H7776)&gt;=10,YEAR(H7776)+1,YEAR(H7776)),VLOOKUP(MONTH(H7776),index!$D$2:$G$13,3,0),DAY(H7776)),
IF(E7776="halfyearly",DATE(IF(MONTH(H7776)&gt;=7,YEAR(H7776)+1,YEAR(H7776)),VLOOKUP(MONTH(H7776),index!$D$2:$G$13,4,0),DAY(H7776)),
DATE(YEAR(H7776)+1,MONTH(H7776),DAY(H7776)))))-H7776))+H7776)</f>
        <v/>
      </c>
      <c r="J7776" s="9" t="str">
        <f t="shared" si="748"/>
        <v/>
      </c>
      <c r="K7776" s="11" t="str">
        <f t="shared" si="749"/>
        <v/>
      </c>
      <c r="L7776" s="11" t="str">
        <f t="shared" si="750"/>
        <v/>
      </c>
      <c r="M7776" s="11" t="str">
        <f>IF(A7776="","",VLOOKUP(E7776,index!$A$1:$B$6,2,0)*K7776*G7776)</f>
        <v/>
      </c>
      <c r="N7776" s="11" t="str">
        <f>IF(A7776="","",-PMT(G7776*VLOOKUP(E7776,index!$A$1:$B$6,2,0),C7776,F7776,0,0))</f>
        <v/>
      </c>
      <c r="O7776" s="11" t="str">
        <f t="shared" si="751"/>
        <v/>
      </c>
      <c r="P7776" s="11" t="str">
        <f t="shared" si="746"/>
        <v/>
      </c>
    </row>
    <row r="7777" spans="1:16" x14ac:dyDescent="0.25">
      <c r="A7777" s="9" t="str">
        <f>IF(A7776="","",IF(B7776&lt;C7776,A7776,IF(A7776=MAX('entry data'!$B$8:$B$507),"",A7776+1)))</f>
        <v/>
      </c>
      <c r="B7777" s="9" t="str">
        <f t="shared" si="747"/>
        <v/>
      </c>
      <c r="C7777" s="9" t="str">
        <f>IF(ISERROR(VLOOKUP(A7777,'entry data'!B:G,6,0)),"",VLOOKUP(A7777,'entry data'!B:G,6,0))</f>
        <v/>
      </c>
      <c r="D7777" s="9" t="str">
        <f>IF(ISERROR(VLOOKUP(A7777,'entry data'!B:C,2,0)),"",VLOOKUP(A7777,'entry data'!B:C,2,0))</f>
        <v/>
      </c>
      <c r="E7777" s="9" t="str">
        <f>IF(ISERROR(VLOOKUP(A7777,'entry data'!B:E,4,0)),"",VLOOKUP(A7777,'entry data'!B:E,4,0))</f>
        <v/>
      </c>
      <c r="F7777" s="11" t="str">
        <f>IF(A7777="","",IF(ISERROR(VLOOKUP(A7777,'entry data'!B:F,5,0)),"",VLOOKUP(A7777,'entry data'!B:F,5,0)))</f>
        <v/>
      </c>
      <c r="G7777" s="12" t="str">
        <f>IF(A7777="","",IF(ISERROR(VLOOKUP(A7777,'entry data'!B:I,8,0)),"",VLOOKUP(A7777,'entry data'!B:I,7,0)))</f>
        <v/>
      </c>
      <c r="H7777" s="13" t="str">
        <f>IF(A7777="","",IF(B7777=1,VLOOKUP(A7777,'entry data'!B:D,3,0),I7776))</f>
        <v/>
      </c>
      <c r="I7777" s="14" t="str">
        <f>IF(A7777="","",IF(E7777="weekly",7,IF(E7777="fortnightly",14,IF(E7777="monthly",DATE(IF(MONTH(H7777)=12,YEAR(H7777)+1,YEAR(H7777)),VLOOKUP(MONTH(H7777),index!$D$2:$G$13,2,0),DAY(H7777)),
IF(E7777="quarterly",DATE(IF(MONTH(H7777)&gt;=10,YEAR(H7777)+1,YEAR(H7777)),VLOOKUP(MONTH(H7777),index!$D$2:$G$13,3,0),DAY(H7777)),
IF(E7777="halfyearly",DATE(IF(MONTH(H7777)&gt;=7,YEAR(H7777)+1,YEAR(H7777)),VLOOKUP(MONTH(H7777),index!$D$2:$G$13,4,0),DAY(H7777)),
DATE(YEAR(H7777)+1,MONTH(H7777),DAY(H7777)))))-H7777))+H7777)</f>
        <v/>
      </c>
      <c r="J7777" s="9" t="str">
        <f t="shared" si="748"/>
        <v/>
      </c>
      <c r="K7777" s="11" t="str">
        <f t="shared" si="749"/>
        <v/>
      </c>
      <c r="L7777" s="11" t="str">
        <f t="shared" si="750"/>
        <v/>
      </c>
      <c r="M7777" s="11" t="str">
        <f>IF(A7777="","",VLOOKUP(E7777,index!$A$1:$B$6,2,0)*K7777*G7777)</f>
        <v/>
      </c>
      <c r="N7777" s="11" t="str">
        <f>IF(A7777="","",-PMT(G7777*VLOOKUP(E7777,index!$A$1:$B$6,2,0),C7777,F7777,0,0))</f>
        <v/>
      </c>
      <c r="O7777" s="11" t="str">
        <f t="shared" si="751"/>
        <v/>
      </c>
      <c r="P7777" s="11" t="str">
        <f t="shared" si="746"/>
        <v/>
      </c>
    </row>
    <row r="7778" spans="1:16" x14ac:dyDescent="0.25">
      <c r="A7778" s="9" t="str">
        <f>IF(A7777="","",IF(B7777&lt;C7777,A7777,IF(A7777=MAX('entry data'!$B$8:$B$507),"",A7777+1)))</f>
        <v/>
      </c>
      <c r="B7778" s="9" t="str">
        <f t="shared" si="747"/>
        <v/>
      </c>
      <c r="C7778" s="9" t="str">
        <f>IF(ISERROR(VLOOKUP(A7778,'entry data'!B:G,6,0)),"",VLOOKUP(A7778,'entry data'!B:G,6,0))</f>
        <v/>
      </c>
      <c r="D7778" s="9" t="str">
        <f>IF(ISERROR(VLOOKUP(A7778,'entry data'!B:C,2,0)),"",VLOOKUP(A7778,'entry data'!B:C,2,0))</f>
        <v/>
      </c>
      <c r="E7778" s="9" t="str">
        <f>IF(ISERROR(VLOOKUP(A7778,'entry data'!B:E,4,0)),"",VLOOKUP(A7778,'entry data'!B:E,4,0))</f>
        <v/>
      </c>
      <c r="F7778" s="11" t="str">
        <f>IF(A7778="","",IF(ISERROR(VLOOKUP(A7778,'entry data'!B:F,5,0)),"",VLOOKUP(A7778,'entry data'!B:F,5,0)))</f>
        <v/>
      </c>
      <c r="G7778" s="12" t="str">
        <f>IF(A7778="","",IF(ISERROR(VLOOKUP(A7778,'entry data'!B:I,8,0)),"",VLOOKUP(A7778,'entry data'!B:I,7,0)))</f>
        <v/>
      </c>
      <c r="H7778" s="13" t="str">
        <f>IF(A7778="","",IF(B7778=1,VLOOKUP(A7778,'entry data'!B:D,3,0),I7777))</f>
        <v/>
      </c>
      <c r="I7778" s="14" t="str">
        <f>IF(A7778="","",IF(E7778="weekly",7,IF(E7778="fortnightly",14,IF(E7778="monthly",DATE(IF(MONTH(H7778)=12,YEAR(H7778)+1,YEAR(H7778)),VLOOKUP(MONTH(H7778),index!$D$2:$G$13,2,0),DAY(H7778)),
IF(E7778="quarterly",DATE(IF(MONTH(H7778)&gt;=10,YEAR(H7778)+1,YEAR(H7778)),VLOOKUP(MONTH(H7778),index!$D$2:$G$13,3,0),DAY(H7778)),
IF(E7778="halfyearly",DATE(IF(MONTH(H7778)&gt;=7,YEAR(H7778)+1,YEAR(H7778)),VLOOKUP(MONTH(H7778),index!$D$2:$G$13,4,0),DAY(H7778)),
DATE(YEAR(H7778)+1,MONTH(H7778),DAY(H7778)))))-H7778))+H7778)</f>
        <v/>
      </c>
      <c r="J7778" s="9" t="str">
        <f t="shared" si="748"/>
        <v/>
      </c>
      <c r="K7778" s="11" t="str">
        <f t="shared" si="749"/>
        <v/>
      </c>
      <c r="L7778" s="11" t="str">
        <f t="shared" si="750"/>
        <v/>
      </c>
      <c r="M7778" s="11" t="str">
        <f>IF(A7778="","",VLOOKUP(E7778,index!$A$1:$B$6,2,0)*K7778*G7778)</f>
        <v/>
      </c>
      <c r="N7778" s="11" t="str">
        <f>IF(A7778="","",-PMT(G7778*VLOOKUP(E7778,index!$A$1:$B$6,2,0),C7778,F7778,0,0))</f>
        <v/>
      </c>
      <c r="O7778" s="11" t="str">
        <f t="shared" si="751"/>
        <v/>
      </c>
      <c r="P7778" s="11" t="str">
        <f t="shared" si="746"/>
        <v/>
      </c>
    </row>
    <row r="7779" spans="1:16" x14ac:dyDescent="0.25">
      <c r="A7779" s="9" t="str">
        <f>IF(A7778="","",IF(B7778&lt;C7778,A7778,IF(A7778=MAX('entry data'!$B$8:$B$507),"",A7778+1)))</f>
        <v/>
      </c>
      <c r="B7779" s="9" t="str">
        <f t="shared" si="747"/>
        <v/>
      </c>
      <c r="C7779" s="9" t="str">
        <f>IF(ISERROR(VLOOKUP(A7779,'entry data'!B:G,6,0)),"",VLOOKUP(A7779,'entry data'!B:G,6,0))</f>
        <v/>
      </c>
      <c r="D7779" s="9" t="str">
        <f>IF(ISERROR(VLOOKUP(A7779,'entry data'!B:C,2,0)),"",VLOOKUP(A7779,'entry data'!B:C,2,0))</f>
        <v/>
      </c>
      <c r="E7779" s="9" t="str">
        <f>IF(ISERROR(VLOOKUP(A7779,'entry data'!B:E,4,0)),"",VLOOKUP(A7779,'entry data'!B:E,4,0))</f>
        <v/>
      </c>
      <c r="F7779" s="11" t="str">
        <f>IF(A7779="","",IF(ISERROR(VLOOKUP(A7779,'entry data'!B:F,5,0)),"",VLOOKUP(A7779,'entry data'!B:F,5,0)))</f>
        <v/>
      </c>
      <c r="G7779" s="12" t="str">
        <f>IF(A7779="","",IF(ISERROR(VLOOKUP(A7779,'entry data'!B:I,8,0)),"",VLOOKUP(A7779,'entry data'!B:I,7,0)))</f>
        <v/>
      </c>
      <c r="H7779" s="13" t="str">
        <f>IF(A7779="","",IF(B7779=1,VLOOKUP(A7779,'entry data'!B:D,3,0),I7778))</f>
        <v/>
      </c>
      <c r="I7779" s="14" t="str">
        <f>IF(A7779="","",IF(E7779="weekly",7,IF(E7779="fortnightly",14,IF(E7779="monthly",DATE(IF(MONTH(H7779)=12,YEAR(H7779)+1,YEAR(H7779)),VLOOKUP(MONTH(H7779),index!$D$2:$G$13,2,0),DAY(H7779)),
IF(E7779="quarterly",DATE(IF(MONTH(H7779)&gt;=10,YEAR(H7779)+1,YEAR(H7779)),VLOOKUP(MONTH(H7779),index!$D$2:$G$13,3,0),DAY(H7779)),
IF(E7779="halfyearly",DATE(IF(MONTH(H7779)&gt;=7,YEAR(H7779)+1,YEAR(H7779)),VLOOKUP(MONTH(H7779),index!$D$2:$G$13,4,0),DAY(H7779)),
DATE(YEAR(H7779)+1,MONTH(H7779),DAY(H7779)))))-H7779))+H7779)</f>
        <v/>
      </c>
      <c r="J7779" s="9" t="str">
        <f t="shared" si="748"/>
        <v/>
      </c>
      <c r="K7779" s="11" t="str">
        <f t="shared" si="749"/>
        <v/>
      </c>
      <c r="L7779" s="11" t="str">
        <f t="shared" si="750"/>
        <v/>
      </c>
      <c r="M7779" s="11" t="str">
        <f>IF(A7779="","",VLOOKUP(E7779,index!$A$1:$B$6,2,0)*K7779*G7779)</f>
        <v/>
      </c>
      <c r="N7779" s="11" t="str">
        <f>IF(A7779="","",-PMT(G7779*VLOOKUP(E7779,index!$A$1:$B$6,2,0),C7779,F7779,0,0))</f>
        <v/>
      </c>
      <c r="O7779" s="11" t="str">
        <f t="shared" si="751"/>
        <v/>
      </c>
      <c r="P7779" s="11" t="str">
        <f t="shared" si="746"/>
        <v/>
      </c>
    </row>
    <row r="7780" spans="1:16" x14ac:dyDescent="0.25">
      <c r="A7780" s="9" t="str">
        <f>IF(A7779="","",IF(B7779&lt;C7779,A7779,IF(A7779=MAX('entry data'!$B$8:$B$507),"",A7779+1)))</f>
        <v/>
      </c>
      <c r="B7780" s="9" t="str">
        <f t="shared" si="747"/>
        <v/>
      </c>
      <c r="C7780" s="9" t="str">
        <f>IF(ISERROR(VLOOKUP(A7780,'entry data'!B:G,6,0)),"",VLOOKUP(A7780,'entry data'!B:G,6,0))</f>
        <v/>
      </c>
      <c r="D7780" s="9" t="str">
        <f>IF(ISERROR(VLOOKUP(A7780,'entry data'!B:C,2,0)),"",VLOOKUP(A7780,'entry data'!B:C,2,0))</f>
        <v/>
      </c>
      <c r="E7780" s="9" t="str">
        <f>IF(ISERROR(VLOOKUP(A7780,'entry data'!B:E,4,0)),"",VLOOKUP(A7780,'entry data'!B:E,4,0))</f>
        <v/>
      </c>
      <c r="F7780" s="11" t="str">
        <f>IF(A7780="","",IF(ISERROR(VLOOKUP(A7780,'entry data'!B:F,5,0)),"",VLOOKUP(A7780,'entry data'!B:F,5,0)))</f>
        <v/>
      </c>
      <c r="G7780" s="12" t="str">
        <f>IF(A7780="","",IF(ISERROR(VLOOKUP(A7780,'entry data'!B:I,8,0)),"",VLOOKUP(A7780,'entry data'!B:I,7,0)))</f>
        <v/>
      </c>
      <c r="H7780" s="13" t="str">
        <f>IF(A7780="","",IF(B7780=1,VLOOKUP(A7780,'entry data'!B:D,3,0),I7779))</f>
        <v/>
      </c>
      <c r="I7780" s="14" t="str">
        <f>IF(A7780="","",IF(E7780="weekly",7,IF(E7780="fortnightly",14,IF(E7780="monthly",DATE(IF(MONTH(H7780)=12,YEAR(H7780)+1,YEAR(H7780)),VLOOKUP(MONTH(H7780),index!$D$2:$G$13,2,0),DAY(H7780)),
IF(E7780="quarterly",DATE(IF(MONTH(H7780)&gt;=10,YEAR(H7780)+1,YEAR(H7780)),VLOOKUP(MONTH(H7780),index!$D$2:$G$13,3,0),DAY(H7780)),
IF(E7780="halfyearly",DATE(IF(MONTH(H7780)&gt;=7,YEAR(H7780)+1,YEAR(H7780)),VLOOKUP(MONTH(H7780),index!$D$2:$G$13,4,0),DAY(H7780)),
DATE(YEAR(H7780)+1,MONTH(H7780),DAY(H7780)))))-H7780))+H7780)</f>
        <v/>
      </c>
      <c r="J7780" s="9" t="str">
        <f t="shared" si="748"/>
        <v/>
      </c>
      <c r="K7780" s="11" t="str">
        <f t="shared" si="749"/>
        <v/>
      </c>
      <c r="L7780" s="11" t="str">
        <f t="shared" si="750"/>
        <v/>
      </c>
      <c r="M7780" s="11" t="str">
        <f>IF(A7780="","",VLOOKUP(E7780,index!$A$1:$B$6,2,0)*K7780*G7780)</f>
        <v/>
      </c>
      <c r="N7780" s="11" t="str">
        <f>IF(A7780="","",-PMT(G7780*VLOOKUP(E7780,index!$A$1:$B$6,2,0),C7780,F7780,0,0))</f>
        <v/>
      </c>
      <c r="O7780" s="11" t="str">
        <f t="shared" si="751"/>
        <v/>
      </c>
      <c r="P7780" s="11" t="str">
        <f t="shared" si="746"/>
        <v/>
      </c>
    </row>
    <row r="7781" spans="1:16" x14ac:dyDescent="0.25">
      <c r="A7781" s="9" t="str">
        <f>IF(A7780="","",IF(B7780&lt;C7780,A7780,IF(A7780=MAX('entry data'!$B$8:$B$507),"",A7780+1)))</f>
        <v/>
      </c>
      <c r="B7781" s="9" t="str">
        <f t="shared" si="747"/>
        <v/>
      </c>
      <c r="C7781" s="9" t="str">
        <f>IF(ISERROR(VLOOKUP(A7781,'entry data'!B:G,6,0)),"",VLOOKUP(A7781,'entry data'!B:G,6,0))</f>
        <v/>
      </c>
      <c r="D7781" s="9" t="str">
        <f>IF(ISERROR(VLOOKUP(A7781,'entry data'!B:C,2,0)),"",VLOOKUP(A7781,'entry data'!B:C,2,0))</f>
        <v/>
      </c>
      <c r="E7781" s="9" t="str">
        <f>IF(ISERROR(VLOOKUP(A7781,'entry data'!B:E,4,0)),"",VLOOKUP(A7781,'entry data'!B:E,4,0))</f>
        <v/>
      </c>
      <c r="F7781" s="11" t="str">
        <f>IF(A7781="","",IF(ISERROR(VLOOKUP(A7781,'entry data'!B:F,5,0)),"",VLOOKUP(A7781,'entry data'!B:F,5,0)))</f>
        <v/>
      </c>
      <c r="G7781" s="12" t="str">
        <f>IF(A7781="","",IF(ISERROR(VLOOKUP(A7781,'entry data'!B:I,8,0)),"",VLOOKUP(A7781,'entry data'!B:I,7,0)))</f>
        <v/>
      </c>
      <c r="H7781" s="13" t="str">
        <f>IF(A7781="","",IF(B7781=1,VLOOKUP(A7781,'entry data'!B:D,3,0),I7780))</f>
        <v/>
      </c>
      <c r="I7781" s="14" t="str">
        <f>IF(A7781="","",IF(E7781="weekly",7,IF(E7781="fortnightly",14,IF(E7781="monthly",DATE(IF(MONTH(H7781)=12,YEAR(H7781)+1,YEAR(H7781)),VLOOKUP(MONTH(H7781),index!$D$2:$G$13,2,0),DAY(H7781)),
IF(E7781="quarterly",DATE(IF(MONTH(H7781)&gt;=10,YEAR(H7781)+1,YEAR(H7781)),VLOOKUP(MONTH(H7781),index!$D$2:$G$13,3,0),DAY(H7781)),
IF(E7781="halfyearly",DATE(IF(MONTH(H7781)&gt;=7,YEAR(H7781)+1,YEAR(H7781)),VLOOKUP(MONTH(H7781),index!$D$2:$G$13,4,0),DAY(H7781)),
DATE(YEAR(H7781)+1,MONTH(H7781),DAY(H7781)))))-H7781))+H7781)</f>
        <v/>
      </c>
      <c r="J7781" s="9" t="str">
        <f t="shared" si="748"/>
        <v/>
      </c>
      <c r="K7781" s="11" t="str">
        <f t="shared" si="749"/>
        <v/>
      </c>
      <c r="L7781" s="11" t="str">
        <f t="shared" si="750"/>
        <v/>
      </c>
      <c r="M7781" s="11" t="str">
        <f>IF(A7781="","",VLOOKUP(E7781,index!$A$1:$B$6,2,0)*K7781*G7781)</f>
        <v/>
      </c>
      <c r="N7781" s="11" t="str">
        <f>IF(A7781="","",-PMT(G7781*VLOOKUP(E7781,index!$A$1:$B$6,2,0),C7781,F7781,0,0))</f>
        <v/>
      </c>
      <c r="O7781" s="11" t="str">
        <f t="shared" si="751"/>
        <v/>
      </c>
      <c r="P7781" s="11" t="str">
        <f t="shared" si="746"/>
        <v/>
      </c>
    </row>
    <row r="7782" spans="1:16" x14ac:dyDescent="0.25">
      <c r="A7782" s="9" t="str">
        <f>IF(A7781="","",IF(B7781&lt;C7781,A7781,IF(A7781=MAX('entry data'!$B$8:$B$507),"",A7781+1)))</f>
        <v/>
      </c>
      <c r="B7782" s="9" t="str">
        <f t="shared" si="747"/>
        <v/>
      </c>
      <c r="C7782" s="9" t="str">
        <f>IF(ISERROR(VLOOKUP(A7782,'entry data'!B:G,6,0)),"",VLOOKUP(A7782,'entry data'!B:G,6,0))</f>
        <v/>
      </c>
      <c r="D7782" s="9" t="str">
        <f>IF(ISERROR(VLOOKUP(A7782,'entry data'!B:C,2,0)),"",VLOOKUP(A7782,'entry data'!B:C,2,0))</f>
        <v/>
      </c>
      <c r="E7782" s="9" t="str">
        <f>IF(ISERROR(VLOOKUP(A7782,'entry data'!B:E,4,0)),"",VLOOKUP(A7782,'entry data'!B:E,4,0))</f>
        <v/>
      </c>
      <c r="F7782" s="11" t="str">
        <f>IF(A7782="","",IF(ISERROR(VLOOKUP(A7782,'entry data'!B:F,5,0)),"",VLOOKUP(A7782,'entry data'!B:F,5,0)))</f>
        <v/>
      </c>
      <c r="G7782" s="12" t="str">
        <f>IF(A7782="","",IF(ISERROR(VLOOKUP(A7782,'entry data'!B:I,8,0)),"",VLOOKUP(A7782,'entry data'!B:I,7,0)))</f>
        <v/>
      </c>
      <c r="H7782" s="13" t="str">
        <f>IF(A7782="","",IF(B7782=1,VLOOKUP(A7782,'entry data'!B:D,3,0),I7781))</f>
        <v/>
      </c>
      <c r="I7782" s="14" t="str">
        <f>IF(A7782="","",IF(E7782="weekly",7,IF(E7782="fortnightly",14,IF(E7782="monthly",DATE(IF(MONTH(H7782)=12,YEAR(H7782)+1,YEAR(H7782)),VLOOKUP(MONTH(H7782),index!$D$2:$G$13,2,0),DAY(H7782)),
IF(E7782="quarterly",DATE(IF(MONTH(H7782)&gt;=10,YEAR(H7782)+1,YEAR(H7782)),VLOOKUP(MONTH(H7782),index!$D$2:$G$13,3,0),DAY(H7782)),
IF(E7782="halfyearly",DATE(IF(MONTH(H7782)&gt;=7,YEAR(H7782)+1,YEAR(H7782)),VLOOKUP(MONTH(H7782),index!$D$2:$G$13,4,0),DAY(H7782)),
DATE(YEAR(H7782)+1,MONTH(H7782),DAY(H7782)))))-H7782))+H7782)</f>
        <v/>
      </c>
      <c r="J7782" s="9" t="str">
        <f t="shared" si="748"/>
        <v/>
      </c>
      <c r="K7782" s="11" t="str">
        <f t="shared" si="749"/>
        <v/>
      </c>
      <c r="L7782" s="11" t="str">
        <f t="shared" si="750"/>
        <v/>
      </c>
      <c r="M7782" s="11" t="str">
        <f>IF(A7782="","",VLOOKUP(E7782,index!$A$1:$B$6,2,0)*K7782*G7782)</f>
        <v/>
      </c>
      <c r="N7782" s="11" t="str">
        <f>IF(A7782="","",-PMT(G7782*VLOOKUP(E7782,index!$A$1:$B$6,2,0),C7782,F7782,0,0))</f>
        <v/>
      </c>
      <c r="O7782" s="11" t="str">
        <f t="shared" si="751"/>
        <v/>
      </c>
      <c r="P7782" s="11" t="str">
        <f t="shared" si="746"/>
        <v/>
      </c>
    </row>
    <row r="7783" spans="1:16" x14ac:dyDescent="0.25">
      <c r="A7783" s="9" t="str">
        <f>IF(A7782="","",IF(B7782&lt;C7782,A7782,IF(A7782=MAX('entry data'!$B$8:$B$507),"",A7782+1)))</f>
        <v/>
      </c>
      <c r="B7783" s="9" t="str">
        <f t="shared" si="747"/>
        <v/>
      </c>
      <c r="C7783" s="9" t="str">
        <f>IF(ISERROR(VLOOKUP(A7783,'entry data'!B:G,6,0)),"",VLOOKUP(A7783,'entry data'!B:G,6,0))</f>
        <v/>
      </c>
      <c r="D7783" s="9" t="str">
        <f>IF(ISERROR(VLOOKUP(A7783,'entry data'!B:C,2,0)),"",VLOOKUP(A7783,'entry data'!B:C,2,0))</f>
        <v/>
      </c>
      <c r="E7783" s="9" t="str">
        <f>IF(ISERROR(VLOOKUP(A7783,'entry data'!B:E,4,0)),"",VLOOKUP(A7783,'entry data'!B:E,4,0))</f>
        <v/>
      </c>
      <c r="F7783" s="11" t="str">
        <f>IF(A7783="","",IF(ISERROR(VLOOKUP(A7783,'entry data'!B:F,5,0)),"",VLOOKUP(A7783,'entry data'!B:F,5,0)))</f>
        <v/>
      </c>
      <c r="G7783" s="12" t="str">
        <f>IF(A7783="","",IF(ISERROR(VLOOKUP(A7783,'entry data'!B:I,8,0)),"",VLOOKUP(A7783,'entry data'!B:I,7,0)))</f>
        <v/>
      </c>
      <c r="H7783" s="13" t="str">
        <f>IF(A7783="","",IF(B7783=1,VLOOKUP(A7783,'entry data'!B:D,3,0),I7782))</f>
        <v/>
      </c>
      <c r="I7783" s="14" t="str">
        <f>IF(A7783="","",IF(E7783="weekly",7,IF(E7783="fortnightly",14,IF(E7783="monthly",DATE(IF(MONTH(H7783)=12,YEAR(H7783)+1,YEAR(H7783)),VLOOKUP(MONTH(H7783),index!$D$2:$G$13,2,0),DAY(H7783)),
IF(E7783="quarterly",DATE(IF(MONTH(H7783)&gt;=10,YEAR(H7783)+1,YEAR(H7783)),VLOOKUP(MONTH(H7783),index!$D$2:$G$13,3,0),DAY(H7783)),
IF(E7783="halfyearly",DATE(IF(MONTH(H7783)&gt;=7,YEAR(H7783)+1,YEAR(H7783)),VLOOKUP(MONTH(H7783),index!$D$2:$G$13,4,0),DAY(H7783)),
DATE(YEAR(H7783)+1,MONTH(H7783),DAY(H7783)))))-H7783))+H7783)</f>
        <v/>
      </c>
      <c r="J7783" s="9" t="str">
        <f t="shared" si="748"/>
        <v/>
      </c>
      <c r="K7783" s="11" t="str">
        <f t="shared" si="749"/>
        <v/>
      </c>
      <c r="L7783" s="11" t="str">
        <f t="shared" si="750"/>
        <v/>
      </c>
      <c r="M7783" s="11" t="str">
        <f>IF(A7783="","",VLOOKUP(E7783,index!$A$1:$B$6,2,0)*K7783*G7783)</f>
        <v/>
      </c>
      <c r="N7783" s="11" t="str">
        <f>IF(A7783="","",-PMT(G7783*VLOOKUP(E7783,index!$A$1:$B$6,2,0),C7783,F7783,0,0))</f>
        <v/>
      </c>
      <c r="O7783" s="11" t="str">
        <f t="shared" si="751"/>
        <v/>
      </c>
      <c r="P7783" s="11" t="str">
        <f t="shared" si="746"/>
        <v/>
      </c>
    </row>
    <row r="7784" spans="1:16" x14ac:dyDescent="0.25">
      <c r="A7784" s="9" t="str">
        <f>IF(A7783="","",IF(B7783&lt;C7783,A7783,IF(A7783=MAX('entry data'!$B$8:$B$507),"",A7783+1)))</f>
        <v/>
      </c>
      <c r="B7784" s="9" t="str">
        <f t="shared" si="747"/>
        <v/>
      </c>
      <c r="C7784" s="9" t="str">
        <f>IF(ISERROR(VLOOKUP(A7784,'entry data'!B:G,6,0)),"",VLOOKUP(A7784,'entry data'!B:G,6,0))</f>
        <v/>
      </c>
      <c r="D7784" s="9" t="str">
        <f>IF(ISERROR(VLOOKUP(A7784,'entry data'!B:C,2,0)),"",VLOOKUP(A7784,'entry data'!B:C,2,0))</f>
        <v/>
      </c>
      <c r="E7784" s="9" t="str">
        <f>IF(ISERROR(VLOOKUP(A7784,'entry data'!B:E,4,0)),"",VLOOKUP(A7784,'entry data'!B:E,4,0))</f>
        <v/>
      </c>
      <c r="F7784" s="11" t="str">
        <f>IF(A7784="","",IF(ISERROR(VLOOKUP(A7784,'entry data'!B:F,5,0)),"",VLOOKUP(A7784,'entry data'!B:F,5,0)))</f>
        <v/>
      </c>
      <c r="G7784" s="12" t="str">
        <f>IF(A7784="","",IF(ISERROR(VLOOKUP(A7784,'entry data'!B:I,8,0)),"",VLOOKUP(A7784,'entry data'!B:I,7,0)))</f>
        <v/>
      </c>
      <c r="H7784" s="13" t="str">
        <f>IF(A7784="","",IF(B7784=1,VLOOKUP(A7784,'entry data'!B:D,3,0),I7783))</f>
        <v/>
      </c>
      <c r="I7784" s="14" t="str">
        <f>IF(A7784="","",IF(E7784="weekly",7,IF(E7784="fortnightly",14,IF(E7784="monthly",DATE(IF(MONTH(H7784)=12,YEAR(H7784)+1,YEAR(H7784)),VLOOKUP(MONTH(H7784),index!$D$2:$G$13,2,0),DAY(H7784)),
IF(E7784="quarterly",DATE(IF(MONTH(H7784)&gt;=10,YEAR(H7784)+1,YEAR(H7784)),VLOOKUP(MONTH(H7784),index!$D$2:$G$13,3,0),DAY(H7784)),
IF(E7784="halfyearly",DATE(IF(MONTH(H7784)&gt;=7,YEAR(H7784)+1,YEAR(H7784)),VLOOKUP(MONTH(H7784),index!$D$2:$G$13,4,0),DAY(H7784)),
DATE(YEAR(H7784)+1,MONTH(H7784),DAY(H7784)))))-H7784))+H7784)</f>
        <v/>
      </c>
      <c r="J7784" s="9" t="str">
        <f t="shared" si="748"/>
        <v/>
      </c>
      <c r="K7784" s="11" t="str">
        <f t="shared" si="749"/>
        <v/>
      </c>
      <c r="L7784" s="11" t="str">
        <f t="shared" si="750"/>
        <v/>
      </c>
      <c r="M7784" s="11" t="str">
        <f>IF(A7784="","",VLOOKUP(E7784,index!$A$1:$B$6,2,0)*K7784*G7784)</f>
        <v/>
      </c>
      <c r="N7784" s="11" t="str">
        <f>IF(A7784="","",-PMT(G7784*VLOOKUP(E7784,index!$A$1:$B$6,2,0),C7784,F7784,0,0))</f>
        <v/>
      </c>
      <c r="O7784" s="11" t="str">
        <f t="shared" si="751"/>
        <v/>
      </c>
      <c r="P7784" s="11" t="str">
        <f t="shared" si="746"/>
        <v/>
      </c>
    </row>
    <row r="7785" spans="1:16" x14ac:dyDescent="0.25">
      <c r="A7785" s="9" t="str">
        <f>IF(A7784="","",IF(B7784&lt;C7784,A7784,IF(A7784=MAX('entry data'!$B$8:$B$507),"",A7784+1)))</f>
        <v/>
      </c>
      <c r="B7785" s="9" t="str">
        <f t="shared" si="747"/>
        <v/>
      </c>
      <c r="C7785" s="9" t="str">
        <f>IF(ISERROR(VLOOKUP(A7785,'entry data'!B:G,6,0)),"",VLOOKUP(A7785,'entry data'!B:G,6,0))</f>
        <v/>
      </c>
      <c r="D7785" s="9" t="str">
        <f>IF(ISERROR(VLOOKUP(A7785,'entry data'!B:C,2,0)),"",VLOOKUP(A7785,'entry data'!B:C,2,0))</f>
        <v/>
      </c>
      <c r="E7785" s="9" t="str">
        <f>IF(ISERROR(VLOOKUP(A7785,'entry data'!B:E,4,0)),"",VLOOKUP(A7785,'entry data'!B:E,4,0))</f>
        <v/>
      </c>
      <c r="F7785" s="11" t="str">
        <f>IF(A7785="","",IF(ISERROR(VLOOKUP(A7785,'entry data'!B:F,5,0)),"",VLOOKUP(A7785,'entry data'!B:F,5,0)))</f>
        <v/>
      </c>
      <c r="G7785" s="12" t="str">
        <f>IF(A7785="","",IF(ISERROR(VLOOKUP(A7785,'entry data'!B:I,8,0)),"",VLOOKUP(A7785,'entry data'!B:I,7,0)))</f>
        <v/>
      </c>
      <c r="H7785" s="13" t="str">
        <f>IF(A7785="","",IF(B7785=1,VLOOKUP(A7785,'entry data'!B:D,3,0),I7784))</f>
        <v/>
      </c>
      <c r="I7785" s="14" t="str">
        <f>IF(A7785="","",IF(E7785="weekly",7,IF(E7785="fortnightly",14,IF(E7785="monthly",DATE(IF(MONTH(H7785)=12,YEAR(H7785)+1,YEAR(H7785)),VLOOKUP(MONTH(H7785),index!$D$2:$G$13,2,0),DAY(H7785)),
IF(E7785="quarterly",DATE(IF(MONTH(H7785)&gt;=10,YEAR(H7785)+1,YEAR(H7785)),VLOOKUP(MONTH(H7785),index!$D$2:$G$13,3,0),DAY(H7785)),
IF(E7785="halfyearly",DATE(IF(MONTH(H7785)&gt;=7,YEAR(H7785)+1,YEAR(H7785)),VLOOKUP(MONTH(H7785),index!$D$2:$G$13,4,0),DAY(H7785)),
DATE(YEAR(H7785)+1,MONTH(H7785),DAY(H7785)))))-H7785))+H7785)</f>
        <v/>
      </c>
      <c r="J7785" s="9" t="str">
        <f t="shared" si="748"/>
        <v/>
      </c>
      <c r="K7785" s="11" t="str">
        <f t="shared" si="749"/>
        <v/>
      </c>
      <c r="L7785" s="11" t="str">
        <f t="shared" si="750"/>
        <v/>
      </c>
      <c r="M7785" s="11" t="str">
        <f>IF(A7785="","",VLOOKUP(E7785,index!$A$1:$B$6,2,0)*K7785*G7785)</f>
        <v/>
      </c>
      <c r="N7785" s="11" t="str">
        <f>IF(A7785="","",-PMT(G7785*VLOOKUP(E7785,index!$A$1:$B$6,2,0),C7785,F7785,0,0))</f>
        <v/>
      </c>
      <c r="O7785" s="11" t="str">
        <f t="shared" si="751"/>
        <v/>
      </c>
      <c r="P7785" s="11" t="str">
        <f t="shared" si="746"/>
        <v/>
      </c>
    </row>
    <row r="7786" spans="1:16" x14ac:dyDescent="0.25">
      <c r="A7786" s="9" t="str">
        <f>IF(A7785="","",IF(B7785&lt;C7785,A7785,IF(A7785=MAX('entry data'!$B$8:$B$507),"",A7785+1)))</f>
        <v/>
      </c>
      <c r="B7786" s="9" t="str">
        <f t="shared" si="747"/>
        <v/>
      </c>
      <c r="C7786" s="9" t="str">
        <f>IF(ISERROR(VLOOKUP(A7786,'entry data'!B:G,6,0)),"",VLOOKUP(A7786,'entry data'!B:G,6,0))</f>
        <v/>
      </c>
      <c r="D7786" s="9" t="str">
        <f>IF(ISERROR(VLOOKUP(A7786,'entry data'!B:C,2,0)),"",VLOOKUP(A7786,'entry data'!B:C,2,0))</f>
        <v/>
      </c>
      <c r="E7786" s="9" t="str">
        <f>IF(ISERROR(VLOOKUP(A7786,'entry data'!B:E,4,0)),"",VLOOKUP(A7786,'entry data'!B:E,4,0))</f>
        <v/>
      </c>
      <c r="F7786" s="11" t="str">
        <f>IF(A7786="","",IF(ISERROR(VLOOKUP(A7786,'entry data'!B:F,5,0)),"",VLOOKUP(A7786,'entry data'!B:F,5,0)))</f>
        <v/>
      </c>
      <c r="G7786" s="12" t="str">
        <f>IF(A7786="","",IF(ISERROR(VLOOKUP(A7786,'entry data'!B:I,8,0)),"",VLOOKUP(A7786,'entry data'!B:I,7,0)))</f>
        <v/>
      </c>
      <c r="H7786" s="13" t="str">
        <f>IF(A7786="","",IF(B7786=1,VLOOKUP(A7786,'entry data'!B:D,3,0),I7785))</f>
        <v/>
      </c>
      <c r="I7786" s="14" t="str">
        <f>IF(A7786="","",IF(E7786="weekly",7,IF(E7786="fortnightly",14,IF(E7786="monthly",DATE(IF(MONTH(H7786)=12,YEAR(H7786)+1,YEAR(H7786)),VLOOKUP(MONTH(H7786),index!$D$2:$G$13,2,0),DAY(H7786)),
IF(E7786="quarterly",DATE(IF(MONTH(H7786)&gt;=10,YEAR(H7786)+1,YEAR(H7786)),VLOOKUP(MONTH(H7786),index!$D$2:$G$13,3,0),DAY(H7786)),
IF(E7786="halfyearly",DATE(IF(MONTH(H7786)&gt;=7,YEAR(H7786)+1,YEAR(H7786)),VLOOKUP(MONTH(H7786),index!$D$2:$G$13,4,0),DAY(H7786)),
DATE(YEAR(H7786)+1,MONTH(H7786),DAY(H7786)))))-H7786))+H7786)</f>
        <v/>
      </c>
      <c r="J7786" s="9" t="str">
        <f t="shared" si="748"/>
        <v/>
      </c>
      <c r="K7786" s="11" t="str">
        <f t="shared" si="749"/>
        <v/>
      </c>
      <c r="L7786" s="11" t="str">
        <f t="shared" si="750"/>
        <v/>
      </c>
      <c r="M7786" s="11" t="str">
        <f>IF(A7786="","",VLOOKUP(E7786,index!$A$1:$B$6,2,0)*K7786*G7786)</f>
        <v/>
      </c>
      <c r="N7786" s="11" t="str">
        <f>IF(A7786="","",-PMT(G7786*VLOOKUP(E7786,index!$A$1:$B$6,2,0),C7786,F7786,0,0))</f>
        <v/>
      </c>
      <c r="O7786" s="11" t="str">
        <f t="shared" si="751"/>
        <v/>
      </c>
      <c r="P7786" s="11" t="str">
        <f t="shared" si="746"/>
        <v/>
      </c>
    </row>
    <row r="7787" spans="1:16" x14ac:dyDescent="0.25">
      <c r="A7787" s="9" t="str">
        <f>IF(A7786="","",IF(B7786&lt;C7786,A7786,IF(A7786=MAX('entry data'!$B$8:$B$507),"",A7786+1)))</f>
        <v/>
      </c>
      <c r="B7787" s="9" t="str">
        <f t="shared" si="747"/>
        <v/>
      </c>
      <c r="C7787" s="9" t="str">
        <f>IF(ISERROR(VLOOKUP(A7787,'entry data'!B:G,6,0)),"",VLOOKUP(A7787,'entry data'!B:G,6,0))</f>
        <v/>
      </c>
      <c r="D7787" s="9" t="str">
        <f>IF(ISERROR(VLOOKUP(A7787,'entry data'!B:C,2,0)),"",VLOOKUP(A7787,'entry data'!B:C,2,0))</f>
        <v/>
      </c>
      <c r="E7787" s="9" t="str">
        <f>IF(ISERROR(VLOOKUP(A7787,'entry data'!B:E,4,0)),"",VLOOKUP(A7787,'entry data'!B:E,4,0))</f>
        <v/>
      </c>
      <c r="F7787" s="11" t="str">
        <f>IF(A7787="","",IF(ISERROR(VLOOKUP(A7787,'entry data'!B:F,5,0)),"",VLOOKUP(A7787,'entry data'!B:F,5,0)))</f>
        <v/>
      </c>
      <c r="G7787" s="12" t="str">
        <f>IF(A7787="","",IF(ISERROR(VLOOKUP(A7787,'entry data'!B:I,8,0)),"",VLOOKUP(A7787,'entry data'!B:I,7,0)))</f>
        <v/>
      </c>
      <c r="H7787" s="13" t="str">
        <f>IF(A7787="","",IF(B7787=1,VLOOKUP(A7787,'entry data'!B:D,3,0),I7786))</f>
        <v/>
      </c>
      <c r="I7787" s="14" t="str">
        <f>IF(A7787="","",IF(E7787="weekly",7,IF(E7787="fortnightly",14,IF(E7787="monthly",DATE(IF(MONTH(H7787)=12,YEAR(H7787)+1,YEAR(H7787)),VLOOKUP(MONTH(H7787),index!$D$2:$G$13,2,0),DAY(H7787)),
IF(E7787="quarterly",DATE(IF(MONTH(H7787)&gt;=10,YEAR(H7787)+1,YEAR(H7787)),VLOOKUP(MONTH(H7787),index!$D$2:$G$13,3,0),DAY(H7787)),
IF(E7787="halfyearly",DATE(IF(MONTH(H7787)&gt;=7,YEAR(H7787)+1,YEAR(H7787)),VLOOKUP(MONTH(H7787),index!$D$2:$G$13,4,0),DAY(H7787)),
DATE(YEAR(H7787)+1,MONTH(H7787),DAY(H7787)))))-H7787))+H7787)</f>
        <v/>
      </c>
      <c r="J7787" s="9" t="str">
        <f t="shared" si="748"/>
        <v/>
      </c>
      <c r="K7787" s="11" t="str">
        <f t="shared" si="749"/>
        <v/>
      </c>
      <c r="L7787" s="11" t="str">
        <f t="shared" si="750"/>
        <v/>
      </c>
      <c r="M7787" s="11" t="str">
        <f>IF(A7787="","",VLOOKUP(E7787,index!$A$1:$B$6,2,0)*K7787*G7787)</f>
        <v/>
      </c>
      <c r="N7787" s="11" t="str">
        <f>IF(A7787="","",-PMT(G7787*VLOOKUP(E7787,index!$A$1:$B$6,2,0),C7787,F7787,0,0))</f>
        <v/>
      </c>
      <c r="O7787" s="11" t="str">
        <f t="shared" si="751"/>
        <v/>
      </c>
      <c r="P7787" s="11" t="str">
        <f t="shared" si="746"/>
        <v/>
      </c>
    </row>
    <row r="7788" spans="1:16" x14ac:dyDescent="0.25">
      <c r="A7788" s="9" t="str">
        <f>IF(A7787="","",IF(B7787&lt;C7787,A7787,IF(A7787=MAX('entry data'!$B$8:$B$507),"",A7787+1)))</f>
        <v/>
      </c>
      <c r="B7788" s="9" t="str">
        <f t="shared" si="747"/>
        <v/>
      </c>
      <c r="C7788" s="9" t="str">
        <f>IF(ISERROR(VLOOKUP(A7788,'entry data'!B:G,6,0)),"",VLOOKUP(A7788,'entry data'!B:G,6,0))</f>
        <v/>
      </c>
      <c r="D7788" s="9" t="str">
        <f>IF(ISERROR(VLOOKUP(A7788,'entry data'!B:C,2,0)),"",VLOOKUP(A7788,'entry data'!B:C,2,0))</f>
        <v/>
      </c>
      <c r="E7788" s="9" t="str">
        <f>IF(ISERROR(VLOOKUP(A7788,'entry data'!B:E,4,0)),"",VLOOKUP(A7788,'entry data'!B:E,4,0))</f>
        <v/>
      </c>
      <c r="F7788" s="11" t="str">
        <f>IF(A7788="","",IF(ISERROR(VLOOKUP(A7788,'entry data'!B:F,5,0)),"",VLOOKUP(A7788,'entry data'!B:F,5,0)))</f>
        <v/>
      </c>
      <c r="G7788" s="12" t="str">
        <f>IF(A7788="","",IF(ISERROR(VLOOKUP(A7788,'entry data'!B:I,8,0)),"",VLOOKUP(A7788,'entry data'!B:I,7,0)))</f>
        <v/>
      </c>
      <c r="H7788" s="13" t="str">
        <f>IF(A7788="","",IF(B7788=1,VLOOKUP(A7788,'entry data'!B:D,3,0),I7787))</f>
        <v/>
      </c>
      <c r="I7788" s="14" t="str">
        <f>IF(A7788="","",IF(E7788="weekly",7,IF(E7788="fortnightly",14,IF(E7788="monthly",DATE(IF(MONTH(H7788)=12,YEAR(H7788)+1,YEAR(H7788)),VLOOKUP(MONTH(H7788),index!$D$2:$G$13,2,0),DAY(H7788)),
IF(E7788="quarterly",DATE(IF(MONTH(H7788)&gt;=10,YEAR(H7788)+1,YEAR(H7788)),VLOOKUP(MONTH(H7788),index!$D$2:$G$13,3,0),DAY(H7788)),
IF(E7788="halfyearly",DATE(IF(MONTH(H7788)&gt;=7,YEAR(H7788)+1,YEAR(H7788)),VLOOKUP(MONTH(H7788),index!$D$2:$G$13,4,0),DAY(H7788)),
DATE(YEAR(H7788)+1,MONTH(H7788),DAY(H7788)))))-H7788))+H7788)</f>
        <v/>
      </c>
      <c r="J7788" s="9" t="str">
        <f t="shared" si="748"/>
        <v/>
      </c>
      <c r="K7788" s="11" t="str">
        <f t="shared" si="749"/>
        <v/>
      </c>
      <c r="L7788" s="11" t="str">
        <f t="shared" si="750"/>
        <v/>
      </c>
      <c r="M7788" s="11" t="str">
        <f>IF(A7788="","",VLOOKUP(E7788,index!$A$1:$B$6,2,0)*K7788*G7788)</f>
        <v/>
      </c>
      <c r="N7788" s="11" t="str">
        <f>IF(A7788="","",-PMT(G7788*VLOOKUP(E7788,index!$A$1:$B$6,2,0),C7788,F7788,0,0))</f>
        <v/>
      </c>
      <c r="O7788" s="11" t="str">
        <f t="shared" si="751"/>
        <v/>
      </c>
      <c r="P7788" s="11" t="str">
        <f t="shared" si="746"/>
        <v/>
      </c>
    </row>
    <row r="7789" spans="1:16" x14ac:dyDescent="0.25">
      <c r="A7789" s="9" t="str">
        <f>IF(A7788="","",IF(B7788&lt;C7788,A7788,IF(A7788=MAX('entry data'!$B$8:$B$507),"",A7788+1)))</f>
        <v/>
      </c>
      <c r="B7789" s="9" t="str">
        <f t="shared" si="747"/>
        <v/>
      </c>
      <c r="C7789" s="9" t="str">
        <f>IF(ISERROR(VLOOKUP(A7789,'entry data'!B:G,6,0)),"",VLOOKUP(A7789,'entry data'!B:G,6,0))</f>
        <v/>
      </c>
      <c r="D7789" s="9" t="str">
        <f>IF(ISERROR(VLOOKUP(A7789,'entry data'!B:C,2,0)),"",VLOOKUP(A7789,'entry data'!B:C,2,0))</f>
        <v/>
      </c>
      <c r="E7789" s="9" t="str">
        <f>IF(ISERROR(VLOOKUP(A7789,'entry data'!B:E,4,0)),"",VLOOKUP(A7789,'entry data'!B:E,4,0))</f>
        <v/>
      </c>
      <c r="F7789" s="11" t="str">
        <f>IF(A7789="","",IF(ISERROR(VLOOKUP(A7789,'entry data'!B:F,5,0)),"",VLOOKUP(A7789,'entry data'!B:F,5,0)))</f>
        <v/>
      </c>
      <c r="G7789" s="12" t="str">
        <f>IF(A7789="","",IF(ISERROR(VLOOKUP(A7789,'entry data'!B:I,8,0)),"",VLOOKUP(A7789,'entry data'!B:I,7,0)))</f>
        <v/>
      </c>
      <c r="H7789" s="13" t="str">
        <f>IF(A7789="","",IF(B7789=1,VLOOKUP(A7789,'entry data'!B:D,3,0),I7788))</f>
        <v/>
      </c>
      <c r="I7789" s="14" t="str">
        <f>IF(A7789="","",IF(E7789="weekly",7,IF(E7789="fortnightly",14,IF(E7789="monthly",DATE(IF(MONTH(H7789)=12,YEAR(H7789)+1,YEAR(H7789)),VLOOKUP(MONTH(H7789),index!$D$2:$G$13,2,0),DAY(H7789)),
IF(E7789="quarterly",DATE(IF(MONTH(H7789)&gt;=10,YEAR(H7789)+1,YEAR(H7789)),VLOOKUP(MONTH(H7789),index!$D$2:$G$13,3,0),DAY(H7789)),
IF(E7789="halfyearly",DATE(IF(MONTH(H7789)&gt;=7,YEAR(H7789)+1,YEAR(H7789)),VLOOKUP(MONTH(H7789),index!$D$2:$G$13,4,0),DAY(H7789)),
DATE(YEAR(H7789)+1,MONTH(H7789),DAY(H7789)))))-H7789))+H7789)</f>
        <v/>
      </c>
      <c r="J7789" s="9" t="str">
        <f t="shared" si="748"/>
        <v/>
      </c>
      <c r="K7789" s="11" t="str">
        <f t="shared" si="749"/>
        <v/>
      </c>
      <c r="L7789" s="11" t="str">
        <f t="shared" si="750"/>
        <v/>
      </c>
      <c r="M7789" s="11" t="str">
        <f>IF(A7789="","",VLOOKUP(E7789,index!$A$1:$B$6,2,0)*K7789*G7789)</f>
        <v/>
      </c>
      <c r="N7789" s="11" t="str">
        <f>IF(A7789="","",-PMT(G7789*VLOOKUP(E7789,index!$A$1:$B$6,2,0),C7789,F7789,0,0))</f>
        <v/>
      </c>
      <c r="O7789" s="11" t="str">
        <f t="shared" si="751"/>
        <v/>
      </c>
      <c r="P7789" s="11" t="str">
        <f t="shared" si="746"/>
        <v/>
      </c>
    </row>
    <row r="7790" spans="1:16" x14ac:dyDescent="0.25">
      <c r="A7790" s="9" t="str">
        <f>IF(A7789="","",IF(B7789&lt;C7789,A7789,IF(A7789=MAX('entry data'!$B$8:$B$507),"",A7789+1)))</f>
        <v/>
      </c>
      <c r="B7790" s="9" t="str">
        <f t="shared" si="747"/>
        <v/>
      </c>
      <c r="C7790" s="9" t="str">
        <f>IF(ISERROR(VLOOKUP(A7790,'entry data'!B:G,6,0)),"",VLOOKUP(A7790,'entry data'!B:G,6,0))</f>
        <v/>
      </c>
      <c r="D7790" s="9" t="str">
        <f>IF(ISERROR(VLOOKUP(A7790,'entry data'!B:C,2,0)),"",VLOOKUP(A7790,'entry data'!B:C,2,0))</f>
        <v/>
      </c>
      <c r="E7790" s="9" t="str">
        <f>IF(ISERROR(VLOOKUP(A7790,'entry data'!B:E,4,0)),"",VLOOKUP(A7790,'entry data'!B:E,4,0))</f>
        <v/>
      </c>
      <c r="F7790" s="11" t="str">
        <f>IF(A7790="","",IF(ISERROR(VLOOKUP(A7790,'entry data'!B:F,5,0)),"",VLOOKUP(A7790,'entry data'!B:F,5,0)))</f>
        <v/>
      </c>
      <c r="G7790" s="12" t="str">
        <f>IF(A7790="","",IF(ISERROR(VLOOKUP(A7790,'entry data'!B:I,8,0)),"",VLOOKUP(A7790,'entry data'!B:I,7,0)))</f>
        <v/>
      </c>
      <c r="H7790" s="13" t="str">
        <f>IF(A7790="","",IF(B7790=1,VLOOKUP(A7790,'entry data'!B:D,3,0),I7789))</f>
        <v/>
      </c>
      <c r="I7790" s="14" t="str">
        <f>IF(A7790="","",IF(E7790="weekly",7,IF(E7790="fortnightly",14,IF(E7790="monthly",DATE(IF(MONTH(H7790)=12,YEAR(H7790)+1,YEAR(H7790)),VLOOKUP(MONTH(H7790),index!$D$2:$G$13,2,0),DAY(H7790)),
IF(E7790="quarterly",DATE(IF(MONTH(H7790)&gt;=10,YEAR(H7790)+1,YEAR(H7790)),VLOOKUP(MONTH(H7790),index!$D$2:$G$13,3,0),DAY(H7790)),
IF(E7790="halfyearly",DATE(IF(MONTH(H7790)&gt;=7,YEAR(H7790)+1,YEAR(H7790)),VLOOKUP(MONTH(H7790),index!$D$2:$G$13,4,0),DAY(H7790)),
DATE(YEAR(H7790)+1,MONTH(H7790),DAY(H7790)))))-H7790))+H7790)</f>
        <v/>
      </c>
      <c r="J7790" s="9" t="str">
        <f t="shared" si="748"/>
        <v/>
      </c>
      <c r="K7790" s="11" t="str">
        <f t="shared" si="749"/>
        <v/>
      </c>
      <c r="L7790" s="11" t="str">
        <f t="shared" si="750"/>
        <v/>
      </c>
      <c r="M7790" s="11" t="str">
        <f>IF(A7790="","",VLOOKUP(E7790,index!$A$1:$B$6,2,0)*K7790*G7790)</f>
        <v/>
      </c>
      <c r="N7790" s="11" t="str">
        <f>IF(A7790="","",-PMT(G7790*VLOOKUP(E7790,index!$A$1:$B$6,2,0),C7790,F7790,0,0))</f>
        <v/>
      </c>
      <c r="O7790" s="11" t="str">
        <f t="shared" si="751"/>
        <v/>
      </c>
      <c r="P7790" s="11" t="str">
        <f t="shared" si="746"/>
        <v/>
      </c>
    </row>
    <row r="7791" spans="1:16" x14ac:dyDescent="0.25">
      <c r="A7791" s="9" t="str">
        <f>IF(A7790="","",IF(B7790&lt;C7790,A7790,IF(A7790=MAX('entry data'!$B$8:$B$507),"",A7790+1)))</f>
        <v/>
      </c>
      <c r="B7791" s="9" t="str">
        <f t="shared" si="747"/>
        <v/>
      </c>
      <c r="C7791" s="9" t="str">
        <f>IF(ISERROR(VLOOKUP(A7791,'entry data'!B:G,6,0)),"",VLOOKUP(A7791,'entry data'!B:G,6,0))</f>
        <v/>
      </c>
      <c r="D7791" s="9" t="str">
        <f>IF(ISERROR(VLOOKUP(A7791,'entry data'!B:C,2,0)),"",VLOOKUP(A7791,'entry data'!B:C,2,0))</f>
        <v/>
      </c>
      <c r="E7791" s="9" t="str">
        <f>IF(ISERROR(VLOOKUP(A7791,'entry data'!B:E,4,0)),"",VLOOKUP(A7791,'entry data'!B:E,4,0))</f>
        <v/>
      </c>
      <c r="F7791" s="11" t="str">
        <f>IF(A7791="","",IF(ISERROR(VLOOKUP(A7791,'entry data'!B:F,5,0)),"",VLOOKUP(A7791,'entry data'!B:F,5,0)))</f>
        <v/>
      </c>
      <c r="G7791" s="12" t="str">
        <f>IF(A7791="","",IF(ISERROR(VLOOKUP(A7791,'entry data'!B:I,8,0)),"",VLOOKUP(A7791,'entry data'!B:I,7,0)))</f>
        <v/>
      </c>
      <c r="H7791" s="13" t="str">
        <f>IF(A7791="","",IF(B7791=1,VLOOKUP(A7791,'entry data'!B:D,3,0),I7790))</f>
        <v/>
      </c>
      <c r="I7791" s="14" t="str">
        <f>IF(A7791="","",IF(E7791="weekly",7,IF(E7791="fortnightly",14,IF(E7791="monthly",DATE(IF(MONTH(H7791)=12,YEAR(H7791)+1,YEAR(H7791)),VLOOKUP(MONTH(H7791),index!$D$2:$G$13,2,0),DAY(H7791)),
IF(E7791="quarterly",DATE(IF(MONTH(H7791)&gt;=10,YEAR(H7791)+1,YEAR(H7791)),VLOOKUP(MONTH(H7791),index!$D$2:$G$13,3,0),DAY(H7791)),
IF(E7791="halfyearly",DATE(IF(MONTH(H7791)&gt;=7,YEAR(H7791)+1,YEAR(H7791)),VLOOKUP(MONTH(H7791),index!$D$2:$G$13,4,0),DAY(H7791)),
DATE(YEAR(H7791)+1,MONTH(H7791),DAY(H7791)))))-H7791))+H7791)</f>
        <v/>
      </c>
      <c r="J7791" s="9" t="str">
        <f t="shared" si="748"/>
        <v/>
      </c>
      <c r="K7791" s="11" t="str">
        <f t="shared" si="749"/>
        <v/>
      </c>
      <c r="L7791" s="11" t="str">
        <f t="shared" si="750"/>
        <v/>
      </c>
      <c r="M7791" s="11" t="str">
        <f>IF(A7791="","",VLOOKUP(E7791,index!$A$1:$B$6,2,0)*K7791*G7791)</f>
        <v/>
      </c>
      <c r="N7791" s="11" t="str">
        <f>IF(A7791="","",-PMT(G7791*VLOOKUP(E7791,index!$A$1:$B$6,2,0),C7791,F7791,0,0))</f>
        <v/>
      </c>
      <c r="O7791" s="11" t="str">
        <f t="shared" si="751"/>
        <v/>
      </c>
      <c r="P7791" s="11" t="str">
        <f t="shared" si="746"/>
        <v/>
      </c>
    </row>
    <row r="7792" spans="1:16" x14ac:dyDescent="0.25">
      <c r="A7792" s="9" t="str">
        <f>IF(A7791="","",IF(B7791&lt;C7791,A7791,IF(A7791=MAX('entry data'!$B$8:$B$507),"",A7791+1)))</f>
        <v/>
      </c>
      <c r="B7792" s="9" t="str">
        <f t="shared" si="747"/>
        <v/>
      </c>
      <c r="C7792" s="9" t="str">
        <f>IF(ISERROR(VLOOKUP(A7792,'entry data'!B:G,6,0)),"",VLOOKUP(A7792,'entry data'!B:G,6,0))</f>
        <v/>
      </c>
      <c r="D7792" s="9" t="str">
        <f>IF(ISERROR(VLOOKUP(A7792,'entry data'!B:C,2,0)),"",VLOOKUP(A7792,'entry data'!B:C,2,0))</f>
        <v/>
      </c>
      <c r="E7792" s="9" t="str">
        <f>IF(ISERROR(VLOOKUP(A7792,'entry data'!B:E,4,0)),"",VLOOKUP(A7792,'entry data'!B:E,4,0))</f>
        <v/>
      </c>
      <c r="F7792" s="11" t="str">
        <f>IF(A7792="","",IF(ISERROR(VLOOKUP(A7792,'entry data'!B:F,5,0)),"",VLOOKUP(A7792,'entry data'!B:F,5,0)))</f>
        <v/>
      </c>
      <c r="G7792" s="12" t="str">
        <f>IF(A7792="","",IF(ISERROR(VLOOKUP(A7792,'entry data'!B:I,8,0)),"",VLOOKUP(A7792,'entry data'!B:I,7,0)))</f>
        <v/>
      </c>
      <c r="H7792" s="13" t="str">
        <f>IF(A7792="","",IF(B7792=1,VLOOKUP(A7792,'entry data'!B:D,3,0),I7791))</f>
        <v/>
      </c>
      <c r="I7792" s="14" t="str">
        <f>IF(A7792="","",IF(E7792="weekly",7,IF(E7792="fortnightly",14,IF(E7792="monthly",DATE(IF(MONTH(H7792)=12,YEAR(H7792)+1,YEAR(H7792)),VLOOKUP(MONTH(H7792),index!$D$2:$G$13,2,0),DAY(H7792)),
IF(E7792="quarterly",DATE(IF(MONTH(H7792)&gt;=10,YEAR(H7792)+1,YEAR(H7792)),VLOOKUP(MONTH(H7792),index!$D$2:$G$13,3,0),DAY(H7792)),
IF(E7792="halfyearly",DATE(IF(MONTH(H7792)&gt;=7,YEAR(H7792)+1,YEAR(H7792)),VLOOKUP(MONTH(H7792),index!$D$2:$G$13,4,0),DAY(H7792)),
DATE(YEAR(H7792)+1,MONTH(H7792),DAY(H7792)))))-H7792))+H7792)</f>
        <v/>
      </c>
      <c r="J7792" s="9" t="str">
        <f t="shared" si="748"/>
        <v/>
      </c>
      <c r="K7792" s="11" t="str">
        <f t="shared" si="749"/>
        <v/>
      </c>
      <c r="L7792" s="11" t="str">
        <f t="shared" si="750"/>
        <v/>
      </c>
      <c r="M7792" s="11" t="str">
        <f>IF(A7792="","",VLOOKUP(E7792,index!$A$1:$B$6,2,0)*K7792*G7792)</f>
        <v/>
      </c>
      <c r="N7792" s="11" t="str">
        <f>IF(A7792="","",-PMT(G7792*VLOOKUP(E7792,index!$A$1:$B$6,2,0),C7792,F7792,0,0))</f>
        <v/>
      </c>
      <c r="O7792" s="11" t="str">
        <f t="shared" si="751"/>
        <v/>
      </c>
      <c r="P7792" s="11" t="str">
        <f t="shared" si="746"/>
        <v/>
      </c>
    </row>
    <row r="7793" spans="1:16" x14ac:dyDescent="0.25">
      <c r="A7793" s="9" t="str">
        <f>IF(A7792="","",IF(B7792&lt;C7792,A7792,IF(A7792=MAX('entry data'!$B$8:$B$507),"",A7792+1)))</f>
        <v/>
      </c>
      <c r="B7793" s="9" t="str">
        <f t="shared" si="747"/>
        <v/>
      </c>
      <c r="C7793" s="9" t="str">
        <f>IF(ISERROR(VLOOKUP(A7793,'entry data'!B:G,6,0)),"",VLOOKUP(A7793,'entry data'!B:G,6,0))</f>
        <v/>
      </c>
      <c r="D7793" s="9" t="str">
        <f>IF(ISERROR(VLOOKUP(A7793,'entry data'!B:C,2,0)),"",VLOOKUP(A7793,'entry data'!B:C,2,0))</f>
        <v/>
      </c>
      <c r="E7793" s="9" t="str">
        <f>IF(ISERROR(VLOOKUP(A7793,'entry data'!B:E,4,0)),"",VLOOKUP(A7793,'entry data'!B:E,4,0))</f>
        <v/>
      </c>
      <c r="F7793" s="11" t="str">
        <f>IF(A7793="","",IF(ISERROR(VLOOKUP(A7793,'entry data'!B:F,5,0)),"",VLOOKUP(A7793,'entry data'!B:F,5,0)))</f>
        <v/>
      </c>
      <c r="G7793" s="12" t="str">
        <f>IF(A7793="","",IF(ISERROR(VLOOKUP(A7793,'entry data'!B:I,8,0)),"",VLOOKUP(A7793,'entry data'!B:I,7,0)))</f>
        <v/>
      </c>
      <c r="H7793" s="13" t="str">
        <f>IF(A7793="","",IF(B7793=1,VLOOKUP(A7793,'entry data'!B:D,3,0),I7792))</f>
        <v/>
      </c>
      <c r="I7793" s="14" t="str">
        <f>IF(A7793="","",IF(E7793="weekly",7,IF(E7793="fortnightly",14,IF(E7793="monthly",DATE(IF(MONTH(H7793)=12,YEAR(H7793)+1,YEAR(H7793)),VLOOKUP(MONTH(H7793),index!$D$2:$G$13,2,0),DAY(H7793)),
IF(E7793="quarterly",DATE(IF(MONTH(H7793)&gt;=10,YEAR(H7793)+1,YEAR(H7793)),VLOOKUP(MONTH(H7793),index!$D$2:$G$13,3,0),DAY(H7793)),
IF(E7793="halfyearly",DATE(IF(MONTH(H7793)&gt;=7,YEAR(H7793)+1,YEAR(H7793)),VLOOKUP(MONTH(H7793),index!$D$2:$G$13,4,0),DAY(H7793)),
DATE(YEAR(H7793)+1,MONTH(H7793),DAY(H7793)))))-H7793))+H7793)</f>
        <v/>
      </c>
      <c r="J7793" s="9" t="str">
        <f t="shared" si="748"/>
        <v/>
      </c>
      <c r="K7793" s="11" t="str">
        <f t="shared" si="749"/>
        <v/>
      </c>
      <c r="L7793" s="11" t="str">
        <f t="shared" si="750"/>
        <v/>
      </c>
      <c r="M7793" s="11" t="str">
        <f>IF(A7793="","",VLOOKUP(E7793,index!$A$1:$B$6,2,0)*K7793*G7793)</f>
        <v/>
      </c>
      <c r="N7793" s="11" t="str">
        <f>IF(A7793="","",-PMT(G7793*VLOOKUP(E7793,index!$A$1:$B$6,2,0),C7793,F7793,0,0))</f>
        <v/>
      </c>
      <c r="O7793" s="11" t="str">
        <f t="shared" si="751"/>
        <v/>
      </c>
      <c r="P7793" s="11" t="str">
        <f t="shared" si="746"/>
        <v/>
      </c>
    </row>
    <row r="7794" spans="1:16" x14ac:dyDescent="0.25">
      <c r="A7794" s="9" t="str">
        <f>IF(A7793="","",IF(B7793&lt;C7793,A7793,IF(A7793=MAX('entry data'!$B$8:$B$507),"",A7793+1)))</f>
        <v/>
      </c>
      <c r="B7794" s="9" t="str">
        <f t="shared" si="747"/>
        <v/>
      </c>
      <c r="C7794" s="9" t="str">
        <f>IF(ISERROR(VLOOKUP(A7794,'entry data'!B:G,6,0)),"",VLOOKUP(A7794,'entry data'!B:G,6,0))</f>
        <v/>
      </c>
      <c r="D7794" s="9" t="str">
        <f>IF(ISERROR(VLOOKUP(A7794,'entry data'!B:C,2,0)),"",VLOOKUP(A7794,'entry data'!B:C,2,0))</f>
        <v/>
      </c>
      <c r="E7794" s="9" t="str">
        <f>IF(ISERROR(VLOOKUP(A7794,'entry data'!B:E,4,0)),"",VLOOKUP(A7794,'entry data'!B:E,4,0))</f>
        <v/>
      </c>
      <c r="F7794" s="11" t="str">
        <f>IF(A7794="","",IF(ISERROR(VLOOKUP(A7794,'entry data'!B:F,5,0)),"",VLOOKUP(A7794,'entry data'!B:F,5,0)))</f>
        <v/>
      </c>
      <c r="G7794" s="12" t="str">
        <f>IF(A7794="","",IF(ISERROR(VLOOKUP(A7794,'entry data'!B:I,8,0)),"",VLOOKUP(A7794,'entry data'!B:I,7,0)))</f>
        <v/>
      </c>
      <c r="H7794" s="13" t="str">
        <f>IF(A7794="","",IF(B7794=1,VLOOKUP(A7794,'entry data'!B:D,3,0),I7793))</f>
        <v/>
      </c>
      <c r="I7794" s="14" t="str">
        <f>IF(A7794="","",IF(E7794="weekly",7,IF(E7794="fortnightly",14,IF(E7794="monthly",DATE(IF(MONTH(H7794)=12,YEAR(H7794)+1,YEAR(H7794)),VLOOKUP(MONTH(H7794),index!$D$2:$G$13,2,0),DAY(H7794)),
IF(E7794="quarterly",DATE(IF(MONTH(H7794)&gt;=10,YEAR(H7794)+1,YEAR(H7794)),VLOOKUP(MONTH(H7794),index!$D$2:$G$13,3,0),DAY(H7794)),
IF(E7794="halfyearly",DATE(IF(MONTH(H7794)&gt;=7,YEAR(H7794)+1,YEAR(H7794)),VLOOKUP(MONTH(H7794),index!$D$2:$G$13,4,0),DAY(H7794)),
DATE(YEAR(H7794)+1,MONTH(H7794),DAY(H7794)))))-H7794))+H7794)</f>
        <v/>
      </c>
      <c r="J7794" s="9" t="str">
        <f t="shared" si="748"/>
        <v/>
      </c>
      <c r="K7794" s="11" t="str">
        <f t="shared" si="749"/>
        <v/>
      </c>
      <c r="L7794" s="11" t="str">
        <f t="shared" si="750"/>
        <v/>
      </c>
      <c r="M7794" s="11" t="str">
        <f>IF(A7794="","",VLOOKUP(E7794,index!$A$1:$B$6,2,0)*K7794*G7794)</f>
        <v/>
      </c>
      <c r="N7794" s="11" t="str">
        <f>IF(A7794="","",-PMT(G7794*VLOOKUP(E7794,index!$A$1:$B$6,2,0),C7794,F7794,0,0))</f>
        <v/>
      </c>
      <c r="O7794" s="11" t="str">
        <f t="shared" si="751"/>
        <v/>
      </c>
      <c r="P7794" s="11" t="str">
        <f t="shared" si="746"/>
        <v/>
      </c>
    </row>
    <row r="7795" spans="1:16" x14ac:dyDescent="0.25">
      <c r="A7795" s="9" t="str">
        <f>IF(A7794="","",IF(B7794&lt;C7794,A7794,IF(A7794=MAX('entry data'!$B$8:$B$507),"",A7794+1)))</f>
        <v/>
      </c>
      <c r="B7795" s="9" t="str">
        <f t="shared" si="747"/>
        <v/>
      </c>
      <c r="C7795" s="9" t="str">
        <f>IF(ISERROR(VLOOKUP(A7795,'entry data'!B:G,6,0)),"",VLOOKUP(A7795,'entry data'!B:G,6,0))</f>
        <v/>
      </c>
      <c r="D7795" s="9" t="str">
        <f>IF(ISERROR(VLOOKUP(A7795,'entry data'!B:C,2,0)),"",VLOOKUP(A7795,'entry data'!B:C,2,0))</f>
        <v/>
      </c>
      <c r="E7795" s="9" t="str">
        <f>IF(ISERROR(VLOOKUP(A7795,'entry data'!B:E,4,0)),"",VLOOKUP(A7795,'entry data'!B:E,4,0))</f>
        <v/>
      </c>
      <c r="F7795" s="11" t="str">
        <f>IF(A7795="","",IF(ISERROR(VLOOKUP(A7795,'entry data'!B:F,5,0)),"",VLOOKUP(A7795,'entry data'!B:F,5,0)))</f>
        <v/>
      </c>
      <c r="G7795" s="12" t="str">
        <f>IF(A7795="","",IF(ISERROR(VLOOKUP(A7795,'entry data'!B:I,8,0)),"",VLOOKUP(A7795,'entry data'!B:I,7,0)))</f>
        <v/>
      </c>
      <c r="H7795" s="13" t="str">
        <f>IF(A7795="","",IF(B7795=1,VLOOKUP(A7795,'entry data'!B:D,3,0),I7794))</f>
        <v/>
      </c>
      <c r="I7795" s="14" t="str">
        <f>IF(A7795="","",IF(E7795="weekly",7,IF(E7795="fortnightly",14,IF(E7795="monthly",DATE(IF(MONTH(H7795)=12,YEAR(H7795)+1,YEAR(H7795)),VLOOKUP(MONTH(H7795),index!$D$2:$G$13,2,0),DAY(H7795)),
IF(E7795="quarterly",DATE(IF(MONTH(H7795)&gt;=10,YEAR(H7795)+1,YEAR(H7795)),VLOOKUP(MONTH(H7795),index!$D$2:$G$13,3,0),DAY(H7795)),
IF(E7795="halfyearly",DATE(IF(MONTH(H7795)&gt;=7,YEAR(H7795)+1,YEAR(H7795)),VLOOKUP(MONTH(H7795),index!$D$2:$G$13,4,0),DAY(H7795)),
DATE(YEAR(H7795)+1,MONTH(H7795),DAY(H7795)))))-H7795))+H7795)</f>
        <v/>
      </c>
      <c r="J7795" s="9" t="str">
        <f t="shared" si="748"/>
        <v/>
      </c>
      <c r="K7795" s="11" t="str">
        <f t="shared" si="749"/>
        <v/>
      </c>
      <c r="L7795" s="11" t="str">
        <f t="shared" si="750"/>
        <v/>
      </c>
      <c r="M7795" s="11" t="str">
        <f>IF(A7795="","",VLOOKUP(E7795,index!$A$1:$B$6,2,0)*K7795*G7795)</f>
        <v/>
      </c>
      <c r="N7795" s="11" t="str">
        <f>IF(A7795="","",-PMT(G7795*VLOOKUP(E7795,index!$A$1:$B$6,2,0),C7795,F7795,0,0))</f>
        <v/>
      </c>
      <c r="O7795" s="11" t="str">
        <f t="shared" si="751"/>
        <v/>
      </c>
      <c r="P7795" s="11" t="str">
        <f t="shared" si="746"/>
        <v/>
      </c>
    </row>
    <row r="7796" spans="1:16" x14ac:dyDescent="0.25">
      <c r="A7796" s="9" t="str">
        <f>IF(A7795="","",IF(B7795&lt;C7795,A7795,IF(A7795=MAX('entry data'!$B$8:$B$507),"",A7795+1)))</f>
        <v/>
      </c>
      <c r="B7796" s="9" t="str">
        <f t="shared" si="747"/>
        <v/>
      </c>
      <c r="C7796" s="9" t="str">
        <f>IF(ISERROR(VLOOKUP(A7796,'entry data'!B:G,6,0)),"",VLOOKUP(A7796,'entry data'!B:G,6,0))</f>
        <v/>
      </c>
      <c r="D7796" s="9" t="str">
        <f>IF(ISERROR(VLOOKUP(A7796,'entry data'!B:C,2,0)),"",VLOOKUP(A7796,'entry data'!B:C,2,0))</f>
        <v/>
      </c>
      <c r="E7796" s="9" t="str">
        <f>IF(ISERROR(VLOOKUP(A7796,'entry data'!B:E,4,0)),"",VLOOKUP(A7796,'entry data'!B:E,4,0))</f>
        <v/>
      </c>
      <c r="F7796" s="11" t="str">
        <f>IF(A7796="","",IF(ISERROR(VLOOKUP(A7796,'entry data'!B:F,5,0)),"",VLOOKUP(A7796,'entry data'!B:F,5,0)))</f>
        <v/>
      </c>
      <c r="G7796" s="12" t="str">
        <f>IF(A7796="","",IF(ISERROR(VLOOKUP(A7796,'entry data'!B:I,8,0)),"",VLOOKUP(A7796,'entry data'!B:I,7,0)))</f>
        <v/>
      </c>
      <c r="H7796" s="13" t="str">
        <f>IF(A7796="","",IF(B7796=1,VLOOKUP(A7796,'entry data'!B:D,3,0),I7795))</f>
        <v/>
      </c>
      <c r="I7796" s="14" t="str">
        <f>IF(A7796="","",IF(E7796="weekly",7,IF(E7796="fortnightly",14,IF(E7796="monthly",DATE(IF(MONTH(H7796)=12,YEAR(H7796)+1,YEAR(H7796)),VLOOKUP(MONTH(H7796),index!$D$2:$G$13,2,0),DAY(H7796)),
IF(E7796="quarterly",DATE(IF(MONTH(H7796)&gt;=10,YEAR(H7796)+1,YEAR(H7796)),VLOOKUP(MONTH(H7796),index!$D$2:$G$13,3,0),DAY(H7796)),
IF(E7796="halfyearly",DATE(IF(MONTH(H7796)&gt;=7,YEAR(H7796)+1,YEAR(H7796)),VLOOKUP(MONTH(H7796),index!$D$2:$G$13,4,0),DAY(H7796)),
DATE(YEAR(H7796)+1,MONTH(H7796),DAY(H7796)))))-H7796))+H7796)</f>
        <v/>
      </c>
      <c r="J7796" s="9" t="str">
        <f t="shared" si="748"/>
        <v/>
      </c>
      <c r="K7796" s="11" t="str">
        <f t="shared" si="749"/>
        <v/>
      </c>
      <c r="L7796" s="11" t="str">
        <f t="shared" si="750"/>
        <v/>
      </c>
      <c r="M7796" s="11" t="str">
        <f>IF(A7796="","",VLOOKUP(E7796,index!$A$1:$B$6,2,0)*K7796*G7796)</f>
        <v/>
      </c>
      <c r="N7796" s="11" t="str">
        <f>IF(A7796="","",-PMT(G7796*VLOOKUP(E7796,index!$A$1:$B$6,2,0),C7796,F7796,0,0))</f>
        <v/>
      </c>
      <c r="O7796" s="11" t="str">
        <f t="shared" si="751"/>
        <v/>
      </c>
      <c r="P7796" s="11" t="str">
        <f t="shared" si="746"/>
        <v/>
      </c>
    </row>
    <row r="7797" spans="1:16" x14ac:dyDescent="0.25">
      <c r="A7797" s="9" t="str">
        <f>IF(A7796="","",IF(B7796&lt;C7796,A7796,IF(A7796=MAX('entry data'!$B$8:$B$507),"",A7796+1)))</f>
        <v/>
      </c>
      <c r="B7797" s="9" t="str">
        <f t="shared" si="747"/>
        <v/>
      </c>
      <c r="C7797" s="9" t="str">
        <f>IF(ISERROR(VLOOKUP(A7797,'entry data'!B:G,6,0)),"",VLOOKUP(A7797,'entry data'!B:G,6,0))</f>
        <v/>
      </c>
      <c r="D7797" s="9" t="str">
        <f>IF(ISERROR(VLOOKUP(A7797,'entry data'!B:C,2,0)),"",VLOOKUP(A7797,'entry data'!B:C,2,0))</f>
        <v/>
      </c>
      <c r="E7797" s="9" t="str">
        <f>IF(ISERROR(VLOOKUP(A7797,'entry data'!B:E,4,0)),"",VLOOKUP(A7797,'entry data'!B:E,4,0))</f>
        <v/>
      </c>
      <c r="F7797" s="11" t="str">
        <f>IF(A7797="","",IF(ISERROR(VLOOKUP(A7797,'entry data'!B:F,5,0)),"",VLOOKUP(A7797,'entry data'!B:F,5,0)))</f>
        <v/>
      </c>
      <c r="G7797" s="12" t="str">
        <f>IF(A7797="","",IF(ISERROR(VLOOKUP(A7797,'entry data'!B:I,8,0)),"",VLOOKUP(A7797,'entry data'!B:I,7,0)))</f>
        <v/>
      </c>
      <c r="H7797" s="13" t="str">
        <f>IF(A7797="","",IF(B7797=1,VLOOKUP(A7797,'entry data'!B:D,3,0),I7796))</f>
        <v/>
      </c>
      <c r="I7797" s="14" t="str">
        <f>IF(A7797="","",IF(E7797="weekly",7,IF(E7797="fortnightly",14,IF(E7797="monthly",DATE(IF(MONTH(H7797)=12,YEAR(H7797)+1,YEAR(H7797)),VLOOKUP(MONTH(H7797),index!$D$2:$G$13,2,0),DAY(H7797)),
IF(E7797="quarterly",DATE(IF(MONTH(H7797)&gt;=10,YEAR(H7797)+1,YEAR(H7797)),VLOOKUP(MONTH(H7797),index!$D$2:$G$13,3,0),DAY(H7797)),
IF(E7797="halfyearly",DATE(IF(MONTH(H7797)&gt;=7,YEAR(H7797)+1,YEAR(H7797)),VLOOKUP(MONTH(H7797),index!$D$2:$G$13,4,0),DAY(H7797)),
DATE(YEAR(H7797)+1,MONTH(H7797),DAY(H7797)))))-H7797))+H7797)</f>
        <v/>
      </c>
      <c r="J7797" s="9" t="str">
        <f t="shared" si="748"/>
        <v/>
      </c>
      <c r="K7797" s="11" t="str">
        <f t="shared" si="749"/>
        <v/>
      </c>
      <c r="L7797" s="11" t="str">
        <f t="shared" si="750"/>
        <v/>
      </c>
      <c r="M7797" s="11" t="str">
        <f>IF(A7797="","",VLOOKUP(E7797,index!$A$1:$B$6,2,0)*K7797*G7797)</f>
        <v/>
      </c>
      <c r="N7797" s="11" t="str">
        <f>IF(A7797="","",-PMT(G7797*VLOOKUP(E7797,index!$A$1:$B$6,2,0),C7797,F7797,0,0))</f>
        <v/>
      </c>
      <c r="O7797" s="11" t="str">
        <f t="shared" si="751"/>
        <v/>
      </c>
      <c r="P7797" s="11" t="str">
        <f t="shared" si="746"/>
        <v/>
      </c>
    </row>
    <row r="7798" spans="1:16" x14ac:dyDescent="0.25">
      <c r="A7798" s="9" t="str">
        <f>IF(A7797="","",IF(B7797&lt;C7797,A7797,IF(A7797=MAX('entry data'!$B$8:$B$507),"",A7797+1)))</f>
        <v/>
      </c>
      <c r="B7798" s="9" t="str">
        <f t="shared" si="747"/>
        <v/>
      </c>
      <c r="C7798" s="9" t="str">
        <f>IF(ISERROR(VLOOKUP(A7798,'entry data'!B:G,6,0)),"",VLOOKUP(A7798,'entry data'!B:G,6,0))</f>
        <v/>
      </c>
      <c r="D7798" s="9" t="str">
        <f>IF(ISERROR(VLOOKUP(A7798,'entry data'!B:C,2,0)),"",VLOOKUP(A7798,'entry data'!B:C,2,0))</f>
        <v/>
      </c>
      <c r="E7798" s="9" t="str">
        <f>IF(ISERROR(VLOOKUP(A7798,'entry data'!B:E,4,0)),"",VLOOKUP(A7798,'entry data'!B:E,4,0))</f>
        <v/>
      </c>
      <c r="F7798" s="11" t="str">
        <f>IF(A7798="","",IF(ISERROR(VLOOKUP(A7798,'entry data'!B:F,5,0)),"",VLOOKUP(A7798,'entry data'!B:F,5,0)))</f>
        <v/>
      </c>
      <c r="G7798" s="12" t="str">
        <f>IF(A7798="","",IF(ISERROR(VLOOKUP(A7798,'entry data'!B:I,8,0)),"",VLOOKUP(A7798,'entry data'!B:I,7,0)))</f>
        <v/>
      </c>
      <c r="H7798" s="13" t="str">
        <f>IF(A7798="","",IF(B7798=1,VLOOKUP(A7798,'entry data'!B:D,3,0),I7797))</f>
        <v/>
      </c>
      <c r="I7798" s="14" t="str">
        <f>IF(A7798="","",IF(E7798="weekly",7,IF(E7798="fortnightly",14,IF(E7798="monthly",DATE(IF(MONTH(H7798)=12,YEAR(H7798)+1,YEAR(H7798)),VLOOKUP(MONTH(H7798),index!$D$2:$G$13,2,0),DAY(H7798)),
IF(E7798="quarterly",DATE(IF(MONTH(H7798)&gt;=10,YEAR(H7798)+1,YEAR(H7798)),VLOOKUP(MONTH(H7798),index!$D$2:$G$13,3,0),DAY(H7798)),
IF(E7798="halfyearly",DATE(IF(MONTH(H7798)&gt;=7,YEAR(H7798)+1,YEAR(H7798)),VLOOKUP(MONTH(H7798),index!$D$2:$G$13,4,0),DAY(H7798)),
DATE(YEAR(H7798)+1,MONTH(H7798),DAY(H7798)))))-H7798))+H7798)</f>
        <v/>
      </c>
      <c r="J7798" s="9" t="str">
        <f t="shared" si="748"/>
        <v/>
      </c>
      <c r="K7798" s="11" t="str">
        <f t="shared" si="749"/>
        <v/>
      </c>
      <c r="L7798" s="11" t="str">
        <f t="shared" si="750"/>
        <v/>
      </c>
      <c r="M7798" s="11" t="str">
        <f>IF(A7798="","",VLOOKUP(E7798,index!$A$1:$B$6,2,0)*K7798*G7798)</f>
        <v/>
      </c>
      <c r="N7798" s="11" t="str">
        <f>IF(A7798="","",-PMT(G7798*VLOOKUP(E7798,index!$A$1:$B$6,2,0),C7798,F7798,0,0))</f>
        <v/>
      </c>
      <c r="O7798" s="11" t="str">
        <f t="shared" si="751"/>
        <v/>
      </c>
      <c r="P7798" s="11" t="str">
        <f t="shared" si="746"/>
        <v/>
      </c>
    </row>
    <row r="7799" spans="1:16" x14ac:dyDescent="0.25">
      <c r="A7799" s="9" t="str">
        <f>IF(A7798="","",IF(B7798&lt;C7798,A7798,IF(A7798=MAX('entry data'!$B$8:$B$507),"",A7798+1)))</f>
        <v/>
      </c>
      <c r="B7799" s="9" t="str">
        <f t="shared" si="747"/>
        <v/>
      </c>
      <c r="C7799" s="9" t="str">
        <f>IF(ISERROR(VLOOKUP(A7799,'entry data'!B:G,6,0)),"",VLOOKUP(A7799,'entry data'!B:G,6,0))</f>
        <v/>
      </c>
      <c r="D7799" s="9" t="str">
        <f>IF(ISERROR(VLOOKUP(A7799,'entry data'!B:C,2,0)),"",VLOOKUP(A7799,'entry data'!B:C,2,0))</f>
        <v/>
      </c>
      <c r="E7799" s="9" t="str">
        <f>IF(ISERROR(VLOOKUP(A7799,'entry data'!B:E,4,0)),"",VLOOKUP(A7799,'entry data'!B:E,4,0))</f>
        <v/>
      </c>
      <c r="F7799" s="11" t="str">
        <f>IF(A7799="","",IF(ISERROR(VLOOKUP(A7799,'entry data'!B:F,5,0)),"",VLOOKUP(A7799,'entry data'!B:F,5,0)))</f>
        <v/>
      </c>
      <c r="G7799" s="12" t="str">
        <f>IF(A7799="","",IF(ISERROR(VLOOKUP(A7799,'entry data'!B:I,8,0)),"",VLOOKUP(A7799,'entry data'!B:I,7,0)))</f>
        <v/>
      </c>
      <c r="H7799" s="13" t="str">
        <f>IF(A7799="","",IF(B7799=1,VLOOKUP(A7799,'entry data'!B:D,3,0),I7798))</f>
        <v/>
      </c>
      <c r="I7799" s="14" t="str">
        <f>IF(A7799="","",IF(E7799="weekly",7,IF(E7799="fortnightly",14,IF(E7799="monthly",DATE(IF(MONTH(H7799)=12,YEAR(H7799)+1,YEAR(H7799)),VLOOKUP(MONTH(H7799),index!$D$2:$G$13,2,0),DAY(H7799)),
IF(E7799="quarterly",DATE(IF(MONTH(H7799)&gt;=10,YEAR(H7799)+1,YEAR(H7799)),VLOOKUP(MONTH(H7799),index!$D$2:$G$13,3,0),DAY(H7799)),
IF(E7799="halfyearly",DATE(IF(MONTH(H7799)&gt;=7,YEAR(H7799)+1,YEAR(H7799)),VLOOKUP(MONTH(H7799),index!$D$2:$G$13,4,0),DAY(H7799)),
DATE(YEAR(H7799)+1,MONTH(H7799),DAY(H7799)))))-H7799))+H7799)</f>
        <v/>
      </c>
      <c r="J7799" s="9" t="str">
        <f t="shared" si="748"/>
        <v/>
      </c>
      <c r="K7799" s="11" t="str">
        <f t="shared" si="749"/>
        <v/>
      </c>
      <c r="L7799" s="11" t="str">
        <f t="shared" si="750"/>
        <v/>
      </c>
      <c r="M7799" s="11" t="str">
        <f>IF(A7799="","",VLOOKUP(E7799,index!$A$1:$B$6,2,0)*K7799*G7799)</f>
        <v/>
      </c>
      <c r="N7799" s="11" t="str">
        <f>IF(A7799="","",-PMT(G7799*VLOOKUP(E7799,index!$A$1:$B$6,2,0),C7799,F7799,0,0))</f>
        <v/>
      </c>
      <c r="O7799" s="11" t="str">
        <f t="shared" si="751"/>
        <v/>
      </c>
      <c r="P7799" s="11" t="str">
        <f t="shared" si="746"/>
        <v/>
      </c>
    </row>
    <row r="7800" spans="1:16" x14ac:dyDescent="0.25">
      <c r="A7800" s="9" t="str">
        <f>IF(A7799="","",IF(B7799&lt;C7799,A7799,IF(A7799=MAX('entry data'!$B$8:$B$507),"",A7799+1)))</f>
        <v/>
      </c>
      <c r="B7800" s="9" t="str">
        <f t="shared" si="747"/>
        <v/>
      </c>
      <c r="C7800" s="9" t="str">
        <f>IF(ISERROR(VLOOKUP(A7800,'entry data'!B:G,6,0)),"",VLOOKUP(A7800,'entry data'!B:G,6,0))</f>
        <v/>
      </c>
      <c r="D7800" s="9" t="str">
        <f>IF(ISERROR(VLOOKUP(A7800,'entry data'!B:C,2,0)),"",VLOOKUP(A7800,'entry data'!B:C,2,0))</f>
        <v/>
      </c>
      <c r="E7800" s="9" t="str">
        <f>IF(ISERROR(VLOOKUP(A7800,'entry data'!B:E,4,0)),"",VLOOKUP(A7800,'entry data'!B:E,4,0))</f>
        <v/>
      </c>
      <c r="F7800" s="11" t="str">
        <f>IF(A7800="","",IF(ISERROR(VLOOKUP(A7800,'entry data'!B:F,5,0)),"",VLOOKUP(A7800,'entry data'!B:F,5,0)))</f>
        <v/>
      </c>
      <c r="G7800" s="12" t="str">
        <f>IF(A7800="","",IF(ISERROR(VLOOKUP(A7800,'entry data'!B:I,8,0)),"",VLOOKUP(A7800,'entry data'!B:I,7,0)))</f>
        <v/>
      </c>
      <c r="H7800" s="13" t="str">
        <f>IF(A7800="","",IF(B7800=1,VLOOKUP(A7800,'entry data'!B:D,3,0),I7799))</f>
        <v/>
      </c>
      <c r="I7800" s="14" t="str">
        <f>IF(A7800="","",IF(E7800="weekly",7,IF(E7800="fortnightly",14,IF(E7800="monthly",DATE(IF(MONTH(H7800)=12,YEAR(H7800)+1,YEAR(H7800)),VLOOKUP(MONTH(H7800),index!$D$2:$G$13,2,0),DAY(H7800)),
IF(E7800="quarterly",DATE(IF(MONTH(H7800)&gt;=10,YEAR(H7800)+1,YEAR(H7800)),VLOOKUP(MONTH(H7800),index!$D$2:$G$13,3,0),DAY(H7800)),
IF(E7800="halfyearly",DATE(IF(MONTH(H7800)&gt;=7,YEAR(H7800)+1,YEAR(H7800)),VLOOKUP(MONTH(H7800),index!$D$2:$G$13,4,0),DAY(H7800)),
DATE(YEAR(H7800)+1,MONTH(H7800),DAY(H7800)))))-H7800))+H7800)</f>
        <v/>
      </c>
      <c r="J7800" s="9" t="str">
        <f t="shared" si="748"/>
        <v/>
      </c>
      <c r="K7800" s="11" t="str">
        <f t="shared" si="749"/>
        <v/>
      </c>
      <c r="L7800" s="11" t="str">
        <f t="shared" si="750"/>
        <v/>
      </c>
      <c r="M7800" s="11" t="str">
        <f>IF(A7800="","",VLOOKUP(E7800,index!$A$1:$B$6,2,0)*K7800*G7800)</f>
        <v/>
      </c>
      <c r="N7800" s="11" t="str">
        <f>IF(A7800="","",-PMT(G7800*VLOOKUP(E7800,index!$A$1:$B$6,2,0),C7800,F7800,0,0))</f>
        <v/>
      </c>
      <c r="O7800" s="11" t="str">
        <f t="shared" si="751"/>
        <v/>
      </c>
      <c r="P7800" s="11" t="str">
        <f t="shared" si="746"/>
        <v/>
      </c>
    </row>
    <row r="7801" spans="1:16" x14ac:dyDescent="0.25">
      <c r="A7801" s="9" t="str">
        <f>IF(A7800="","",IF(B7800&lt;C7800,A7800,IF(A7800=MAX('entry data'!$B$8:$B$507),"",A7800+1)))</f>
        <v/>
      </c>
      <c r="B7801" s="9" t="str">
        <f t="shared" si="747"/>
        <v/>
      </c>
      <c r="C7801" s="9" t="str">
        <f>IF(ISERROR(VLOOKUP(A7801,'entry data'!B:G,6,0)),"",VLOOKUP(A7801,'entry data'!B:G,6,0))</f>
        <v/>
      </c>
      <c r="D7801" s="9" t="str">
        <f>IF(ISERROR(VLOOKUP(A7801,'entry data'!B:C,2,0)),"",VLOOKUP(A7801,'entry data'!B:C,2,0))</f>
        <v/>
      </c>
      <c r="E7801" s="9" t="str">
        <f>IF(ISERROR(VLOOKUP(A7801,'entry data'!B:E,4,0)),"",VLOOKUP(A7801,'entry data'!B:E,4,0))</f>
        <v/>
      </c>
      <c r="F7801" s="11" t="str">
        <f>IF(A7801="","",IF(ISERROR(VLOOKUP(A7801,'entry data'!B:F,5,0)),"",VLOOKUP(A7801,'entry data'!B:F,5,0)))</f>
        <v/>
      </c>
      <c r="G7801" s="12" t="str">
        <f>IF(A7801="","",IF(ISERROR(VLOOKUP(A7801,'entry data'!B:I,8,0)),"",VLOOKUP(A7801,'entry data'!B:I,7,0)))</f>
        <v/>
      </c>
      <c r="H7801" s="13" t="str">
        <f>IF(A7801="","",IF(B7801=1,VLOOKUP(A7801,'entry data'!B:D,3,0),I7800))</f>
        <v/>
      </c>
      <c r="I7801" s="14" t="str">
        <f>IF(A7801="","",IF(E7801="weekly",7,IF(E7801="fortnightly",14,IF(E7801="monthly",DATE(IF(MONTH(H7801)=12,YEAR(H7801)+1,YEAR(H7801)),VLOOKUP(MONTH(H7801),index!$D$2:$G$13,2,0),DAY(H7801)),
IF(E7801="quarterly",DATE(IF(MONTH(H7801)&gt;=10,YEAR(H7801)+1,YEAR(H7801)),VLOOKUP(MONTH(H7801),index!$D$2:$G$13,3,0),DAY(H7801)),
IF(E7801="halfyearly",DATE(IF(MONTH(H7801)&gt;=7,YEAR(H7801)+1,YEAR(H7801)),VLOOKUP(MONTH(H7801),index!$D$2:$G$13,4,0),DAY(H7801)),
DATE(YEAR(H7801)+1,MONTH(H7801),DAY(H7801)))))-H7801))+H7801)</f>
        <v/>
      </c>
      <c r="J7801" s="9" t="str">
        <f t="shared" si="748"/>
        <v/>
      </c>
      <c r="K7801" s="11" t="str">
        <f t="shared" si="749"/>
        <v/>
      </c>
      <c r="L7801" s="11" t="str">
        <f t="shared" si="750"/>
        <v/>
      </c>
      <c r="M7801" s="11" t="str">
        <f>IF(A7801="","",VLOOKUP(E7801,index!$A$1:$B$6,2,0)*K7801*G7801)</f>
        <v/>
      </c>
      <c r="N7801" s="11" t="str">
        <f>IF(A7801="","",-PMT(G7801*VLOOKUP(E7801,index!$A$1:$B$6,2,0),C7801,F7801,0,0))</f>
        <v/>
      </c>
      <c r="O7801" s="11" t="str">
        <f t="shared" si="751"/>
        <v/>
      </c>
      <c r="P7801" s="11" t="str">
        <f t="shared" si="746"/>
        <v/>
      </c>
    </row>
    <row r="7802" spans="1:16" x14ac:dyDescent="0.25">
      <c r="A7802" s="9" t="str">
        <f>IF(A7801="","",IF(B7801&lt;C7801,A7801,IF(A7801=MAX('entry data'!$B$8:$B$507),"",A7801+1)))</f>
        <v/>
      </c>
      <c r="B7802" s="9" t="str">
        <f t="shared" si="747"/>
        <v/>
      </c>
      <c r="C7802" s="9" t="str">
        <f>IF(ISERROR(VLOOKUP(A7802,'entry data'!B:G,6,0)),"",VLOOKUP(A7802,'entry data'!B:G,6,0))</f>
        <v/>
      </c>
      <c r="D7802" s="9" t="str">
        <f>IF(ISERROR(VLOOKUP(A7802,'entry data'!B:C,2,0)),"",VLOOKUP(A7802,'entry data'!B:C,2,0))</f>
        <v/>
      </c>
      <c r="E7802" s="9" t="str">
        <f>IF(ISERROR(VLOOKUP(A7802,'entry data'!B:E,4,0)),"",VLOOKUP(A7802,'entry data'!B:E,4,0))</f>
        <v/>
      </c>
      <c r="F7802" s="11" t="str">
        <f>IF(A7802="","",IF(ISERROR(VLOOKUP(A7802,'entry data'!B:F,5,0)),"",VLOOKUP(A7802,'entry data'!B:F,5,0)))</f>
        <v/>
      </c>
      <c r="G7802" s="12" t="str">
        <f>IF(A7802="","",IF(ISERROR(VLOOKUP(A7802,'entry data'!B:I,8,0)),"",VLOOKUP(A7802,'entry data'!B:I,7,0)))</f>
        <v/>
      </c>
      <c r="H7802" s="13" t="str">
        <f>IF(A7802="","",IF(B7802=1,VLOOKUP(A7802,'entry data'!B:D,3,0),I7801))</f>
        <v/>
      </c>
      <c r="I7802" s="14" t="str">
        <f>IF(A7802="","",IF(E7802="weekly",7,IF(E7802="fortnightly",14,IF(E7802="monthly",DATE(IF(MONTH(H7802)=12,YEAR(H7802)+1,YEAR(H7802)),VLOOKUP(MONTH(H7802),index!$D$2:$G$13,2,0),DAY(H7802)),
IF(E7802="quarterly",DATE(IF(MONTH(H7802)&gt;=10,YEAR(H7802)+1,YEAR(H7802)),VLOOKUP(MONTH(H7802),index!$D$2:$G$13,3,0),DAY(H7802)),
IF(E7802="halfyearly",DATE(IF(MONTH(H7802)&gt;=7,YEAR(H7802)+1,YEAR(H7802)),VLOOKUP(MONTH(H7802),index!$D$2:$G$13,4,0),DAY(H7802)),
DATE(YEAR(H7802)+1,MONTH(H7802),DAY(H7802)))))-H7802))+H7802)</f>
        <v/>
      </c>
      <c r="J7802" s="9" t="str">
        <f t="shared" si="748"/>
        <v/>
      </c>
      <c r="K7802" s="11" t="str">
        <f t="shared" si="749"/>
        <v/>
      </c>
      <c r="L7802" s="11" t="str">
        <f t="shared" si="750"/>
        <v/>
      </c>
      <c r="M7802" s="11" t="str">
        <f>IF(A7802="","",VLOOKUP(E7802,index!$A$1:$B$6,2,0)*K7802*G7802)</f>
        <v/>
      </c>
      <c r="N7802" s="11" t="str">
        <f>IF(A7802="","",-PMT(G7802*VLOOKUP(E7802,index!$A$1:$B$6,2,0),C7802,F7802,0,0))</f>
        <v/>
      </c>
      <c r="O7802" s="11" t="str">
        <f t="shared" si="751"/>
        <v/>
      </c>
      <c r="P7802" s="11" t="str">
        <f t="shared" si="746"/>
        <v/>
      </c>
    </row>
    <row r="7803" spans="1:16" x14ac:dyDescent="0.25">
      <c r="A7803" s="9" t="str">
        <f>IF(A7802="","",IF(B7802&lt;C7802,A7802,IF(A7802=MAX('entry data'!$B$8:$B$507),"",A7802+1)))</f>
        <v/>
      </c>
      <c r="B7803" s="9" t="str">
        <f t="shared" si="747"/>
        <v/>
      </c>
      <c r="C7803" s="9" t="str">
        <f>IF(ISERROR(VLOOKUP(A7803,'entry data'!B:G,6,0)),"",VLOOKUP(A7803,'entry data'!B:G,6,0))</f>
        <v/>
      </c>
      <c r="D7803" s="9" t="str">
        <f>IF(ISERROR(VLOOKUP(A7803,'entry data'!B:C,2,0)),"",VLOOKUP(A7803,'entry data'!B:C,2,0))</f>
        <v/>
      </c>
      <c r="E7803" s="9" t="str">
        <f>IF(ISERROR(VLOOKUP(A7803,'entry data'!B:E,4,0)),"",VLOOKUP(A7803,'entry data'!B:E,4,0))</f>
        <v/>
      </c>
      <c r="F7803" s="11" t="str">
        <f>IF(A7803="","",IF(ISERROR(VLOOKUP(A7803,'entry data'!B:F,5,0)),"",VLOOKUP(A7803,'entry data'!B:F,5,0)))</f>
        <v/>
      </c>
      <c r="G7803" s="12" t="str">
        <f>IF(A7803="","",IF(ISERROR(VLOOKUP(A7803,'entry data'!B:I,8,0)),"",VLOOKUP(A7803,'entry data'!B:I,7,0)))</f>
        <v/>
      </c>
      <c r="H7803" s="13" t="str">
        <f>IF(A7803="","",IF(B7803=1,VLOOKUP(A7803,'entry data'!B:D,3,0),I7802))</f>
        <v/>
      </c>
      <c r="I7803" s="14" t="str">
        <f>IF(A7803="","",IF(E7803="weekly",7,IF(E7803="fortnightly",14,IF(E7803="monthly",DATE(IF(MONTH(H7803)=12,YEAR(H7803)+1,YEAR(H7803)),VLOOKUP(MONTH(H7803),index!$D$2:$G$13,2,0),DAY(H7803)),
IF(E7803="quarterly",DATE(IF(MONTH(H7803)&gt;=10,YEAR(H7803)+1,YEAR(H7803)),VLOOKUP(MONTH(H7803),index!$D$2:$G$13,3,0),DAY(H7803)),
IF(E7803="halfyearly",DATE(IF(MONTH(H7803)&gt;=7,YEAR(H7803)+1,YEAR(H7803)),VLOOKUP(MONTH(H7803),index!$D$2:$G$13,4,0),DAY(H7803)),
DATE(YEAR(H7803)+1,MONTH(H7803),DAY(H7803)))))-H7803))+H7803)</f>
        <v/>
      </c>
      <c r="J7803" s="9" t="str">
        <f t="shared" si="748"/>
        <v/>
      </c>
      <c r="K7803" s="11" t="str">
        <f t="shared" si="749"/>
        <v/>
      </c>
      <c r="L7803" s="11" t="str">
        <f t="shared" si="750"/>
        <v/>
      </c>
      <c r="M7803" s="11" t="str">
        <f>IF(A7803="","",VLOOKUP(E7803,index!$A$1:$B$6,2,0)*K7803*G7803)</f>
        <v/>
      </c>
      <c r="N7803" s="11" t="str">
        <f>IF(A7803="","",-PMT(G7803*VLOOKUP(E7803,index!$A$1:$B$6,2,0),C7803,F7803,0,0))</f>
        <v/>
      </c>
      <c r="O7803" s="11" t="str">
        <f t="shared" si="751"/>
        <v/>
      </c>
      <c r="P7803" s="11" t="str">
        <f t="shared" si="746"/>
        <v/>
      </c>
    </row>
    <row r="7804" spans="1:16" x14ac:dyDescent="0.25">
      <c r="A7804" s="9" t="str">
        <f>IF(A7803="","",IF(B7803&lt;C7803,A7803,IF(A7803=MAX('entry data'!$B$8:$B$507),"",A7803+1)))</f>
        <v/>
      </c>
      <c r="B7804" s="9" t="str">
        <f t="shared" si="747"/>
        <v/>
      </c>
      <c r="C7804" s="9" t="str">
        <f>IF(ISERROR(VLOOKUP(A7804,'entry data'!B:G,6,0)),"",VLOOKUP(A7804,'entry data'!B:G,6,0))</f>
        <v/>
      </c>
      <c r="D7804" s="9" t="str">
        <f>IF(ISERROR(VLOOKUP(A7804,'entry data'!B:C,2,0)),"",VLOOKUP(A7804,'entry data'!B:C,2,0))</f>
        <v/>
      </c>
      <c r="E7804" s="9" t="str">
        <f>IF(ISERROR(VLOOKUP(A7804,'entry data'!B:E,4,0)),"",VLOOKUP(A7804,'entry data'!B:E,4,0))</f>
        <v/>
      </c>
      <c r="F7804" s="11" t="str">
        <f>IF(A7804="","",IF(ISERROR(VLOOKUP(A7804,'entry data'!B:F,5,0)),"",VLOOKUP(A7804,'entry data'!B:F,5,0)))</f>
        <v/>
      </c>
      <c r="G7804" s="12" t="str">
        <f>IF(A7804="","",IF(ISERROR(VLOOKUP(A7804,'entry data'!B:I,8,0)),"",VLOOKUP(A7804,'entry data'!B:I,7,0)))</f>
        <v/>
      </c>
      <c r="H7804" s="13" t="str">
        <f>IF(A7804="","",IF(B7804=1,VLOOKUP(A7804,'entry data'!B:D,3,0),I7803))</f>
        <v/>
      </c>
      <c r="I7804" s="14" t="str">
        <f>IF(A7804="","",IF(E7804="weekly",7,IF(E7804="fortnightly",14,IF(E7804="monthly",DATE(IF(MONTH(H7804)=12,YEAR(H7804)+1,YEAR(H7804)),VLOOKUP(MONTH(H7804),index!$D$2:$G$13,2,0),DAY(H7804)),
IF(E7804="quarterly",DATE(IF(MONTH(H7804)&gt;=10,YEAR(H7804)+1,YEAR(H7804)),VLOOKUP(MONTH(H7804),index!$D$2:$G$13,3,0),DAY(H7804)),
IF(E7804="halfyearly",DATE(IF(MONTH(H7804)&gt;=7,YEAR(H7804)+1,YEAR(H7804)),VLOOKUP(MONTH(H7804),index!$D$2:$G$13,4,0),DAY(H7804)),
DATE(YEAR(H7804)+1,MONTH(H7804),DAY(H7804)))))-H7804))+H7804)</f>
        <v/>
      </c>
      <c r="J7804" s="9" t="str">
        <f t="shared" si="748"/>
        <v/>
      </c>
      <c r="K7804" s="11" t="str">
        <f t="shared" si="749"/>
        <v/>
      </c>
      <c r="L7804" s="11" t="str">
        <f t="shared" si="750"/>
        <v/>
      </c>
      <c r="M7804" s="11" t="str">
        <f>IF(A7804="","",VLOOKUP(E7804,index!$A$1:$B$6,2,0)*K7804*G7804)</f>
        <v/>
      </c>
      <c r="N7804" s="11" t="str">
        <f>IF(A7804="","",-PMT(G7804*VLOOKUP(E7804,index!$A$1:$B$6,2,0),C7804,F7804,0,0))</f>
        <v/>
      </c>
      <c r="O7804" s="11" t="str">
        <f t="shared" si="751"/>
        <v/>
      </c>
      <c r="P7804" s="11" t="str">
        <f t="shared" si="746"/>
        <v/>
      </c>
    </row>
    <row r="7805" spans="1:16" x14ac:dyDescent="0.25">
      <c r="A7805" s="9" t="str">
        <f>IF(A7804="","",IF(B7804&lt;C7804,A7804,IF(A7804=MAX('entry data'!$B$8:$B$507),"",A7804+1)))</f>
        <v/>
      </c>
      <c r="B7805" s="9" t="str">
        <f t="shared" si="747"/>
        <v/>
      </c>
      <c r="C7805" s="9" t="str">
        <f>IF(ISERROR(VLOOKUP(A7805,'entry data'!B:G,6,0)),"",VLOOKUP(A7805,'entry data'!B:G,6,0))</f>
        <v/>
      </c>
      <c r="D7805" s="9" t="str">
        <f>IF(ISERROR(VLOOKUP(A7805,'entry data'!B:C,2,0)),"",VLOOKUP(A7805,'entry data'!B:C,2,0))</f>
        <v/>
      </c>
      <c r="E7805" s="9" t="str">
        <f>IF(ISERROR(VLOOKUP(A7805,'entry data'!B:E,4,0)),"",VLOOKUP(A7805,'entry data'!B:E,4,0))</f>
        <v/>
      </c>
      <c r="F7805" s="11" t="str">
        <f>IF(A7805="","",IF(ISERROR(VLOOKUP(A7805,'entry data'!B:F,5,0)),"",VLOOKUP(A7805,'entry data'!B:F,5,0)))</f>
        <v/>
      </c>
      <c r="G7805" s="12" t="str">
        <f>IF(A7805="","",IF(ISERROR(VLOOKUP(A7805,'entry data'!B:I,8,0)),"",VLOOKUP(A7805,'entry data'!B:I,7,0)))</f>
        <v/>
      </c>
      <c r="H7805" s="13" t="str">
        <f>IF(A7805="","",IF(B7805=1,VLOOKUP(A7805,'entry data'!B:D,3,0),I7804))</f>
        <v/>
      </c>
      <c r="I7805" s="14" t="str">
        <f>IF(A7805="","",IF(E7805="weekly",7,IF(E7805="fortnightly",14,IF(E7805="monthly",DATE(IF(MONTH(H7805)=12,YEAR(H7805)+1,YEAR(H7805)),VLOOKUP(MONTH(H7805),index!$D$2:$G$13,2,0),DAY(H7805)),
IF(E7805="quarterly",DATE(IF(MONTH(H7805)&gt;=10,YEAR(H7805)+1,YEAR(H7805)),VLOOKUP(MONTH(H7805),index!$D$2:$G$13,3,0),DAY(H7805)),
IF(E7805="halfyearly",DATE(IF(MONTH(H7805)&gt;=7,YEAR(H7805)+1,YEAR(H7805)),VLOOKUP(MONTH(H7805),index!$D$2:$G$13,4,0),DAY(H7805)),
DATE(YEAR(H7805)+1,MONTH(H7805),DAY(H7805)))))-H7805))+H7805)</f>
        <v/>
      </c>
      <c r="J7805" s="9" t="str">
        <f t="shared" si="748"/>
        <v/>
      </c>
      <c r="K7805" s="11" t="str">
        <f t="shared" si="749"/>
        <v/>
      </c>
      <c r="L7805" s="11" t="str">
        <f t="shared" si="750"/>
        <v/>
      </c>
      <c r="M7805" s="11" t="str">
        <f>IF(A7805="","",VLOOKUP(E7805,index!$A$1:$B$6,2,0)*K7805*G7805)</f>
        <v/>
      </c>
      <c r="N7805" s="11" t="str">
        <f>IF(A7805="","",-PMT(G7805*VLOOKUP(E7805,index!$A$1:$B$6,2,0),C7805,F7805,0,0))</f>
        <v/>
      </c>
      <c r="O7805" s="11" t="str">
        <f t="shared" si="751"/>
        <v/>
      </c>
      <c r="P7805" s="11" t="str">
        <f t="shared" si="746"/>
        <v/>
      </c>
    </row>
    <row r="7806" spans="1:16" x14ac:dyDescent="0.25">
      <c r="A7806" s="9" t="str">
        <f>IF(A7805="","",IF(B7805&lt;C7805,A7805,IF(A7805=MAX('entry data'!$B$8:$B$507),"",A7805+1)))</f>
        <v/>
      </c>
      <c r="B7806" s="9" t="str">
        <f t="shared" si="747"/>
        <v/>
      </c>
      <c r="C7806" s="9" t="str">
        <f>IF(ISERROR(VLOOKUP(A7806,'entry data'!B:G,6,0)),"",VLOOKUP(A7806,'entry data'!B:G,6,0))</f>
        <v/>
      </c>
      <c r="D7806" s="9" t="str">
        <f>IF(ISERROR(VLOOKUP(A7806,'entry data'!B:C,2,0)),"",VLOOKUP(A7806,'entry data'!B:C,2,0))</f>
        <v/>
      </c>
      <c r="E7806" s="9" t="str">
        <f>IF(ISERROR(VLOOKUP(A7806,'entry data'!B:E,4,0)),"",VLOOKUP(A7806,'entry data'!B:E,4,0))</f>
        <v/>
      </c>
      <c r="F7806" s="11" t="str">
        <f>IF(A7806="","",IF(ISERROR(VLOOKUP(A7806,'entry data'!B:F,5,0)),"",VLOOKUP(A7806,'entry data'!B:F,5,0)))</f>
        <v/>
      </c>
      <c r="G7806" s="12" t="str">
        <f>IF(A7806="","",IF(ISERROR(VLOOKUP(A7806,'entry data'!B:I,8,0)),"",VLOOKUP(A7806,'entry data'!B:I,7,0)))</f>
        <v/>
      </c>
      <c r="H7806" s="13" t="str">
        <f>IF(A7806="","",IF(B7806=1,VLOOKUP(A7806,'entry data'!B:D,3,0),I7805))</f>
        <v/>
      </c>
      <c r="I7806" s="14" t="str">
        <f>IF(A7806="","",IF(E7806="weekly",7,IF(E7806="fortnightly",14,IF(E7806="monthly",DATE(IF(MONTH(H7806)=12,YEAR(H7806)+1,YEAR(H7806)),VLOOKUP(MONTH(H7806),index!$D$2:$G$13,2,0),DAY(H7806)),
IF(E7806="quarterly",DATE(IF(MONTH(H7806)&gt;=10,YEAR(H7806)+1,YEAR(H7806)),VLOOKUP(MONTH(H7806),index!$D$2:$G$13,3,0),DAY(H7806)),
IF(E7806="halfyearly",DATE(IF(MONTH(H7806)&gt;=7,YEAR(H7806)+1,YEAR(H7806)),VLOOKUP(MONTH(H7806),index!$D$2:$G$13,4,0),DAY(H7806)),
DATE(YEAR(H7806)+1,MONTH(H7806),DAY(H7806)))))-H7806))+H7806)</f>
        <v/>
      </c>
      <c r="J7806" s="9" t="str">
        <f t="shared" si="748"/>
        <v/>
      </c>
      <c r="K7806" s="11" t="str">
        <f t="shared" si="749"/>
        <v/>
      </c>
      <c r="L7806" s="11" t="str">
        <f t="shared" si="750"/>
        <v/>
      </c>
      <c r="M7806" s="11" t="str">
        <f>IF(A7806="","",VLOOKUP(E7806,index!$A$1:$B$6,2,0)*K7806*G7806)</f>
        <v/>
      </c>
      <c r="N7806" s="11" t="str">
        <f>IF(A7806="","",-PMT(G7806*VLOOKUP(E7806,index!$A$1:$B$6,2,0),C7806,F7806,0,0))</f>
        <v/>
      </c>
      <c r="O7806" s="11" t="str">
        <f t="shared" si="751"/>
        <v/>
      </c>
      <c r="P7806" s="11" t="str">
        <f t="shared" si="746"/>
        <v/>
      </c>
    </row>
    <row r="7807" spans="1:16" x14ac:dyDescent="0.25">
      <c r="A7807" s="9" t="str">
        <f>IF(A7806="","",IF(B7806&lt;C7806,A7806,IF(A7806=MAX('entry data'!$B$8:$B$507),"",A7806+1)))</f>
        <v/>
      </c>
      <c r="B7807" s="9" t="str">
        <f t="shared" si="747"/>
        <v/>
      </c>
      <c r="C7807" s="9" t="str">
        <f>IF(ISERROR(VLOOKUP(A7807,'entry data'!B:G,6,0)),"",VLOOKUP(A7807,'entry data'!B:G,6,0))</f>
        <v/>
      </c>
      <c r="D7807" s="9" t="str">
        <f>IF(ISERROR(VLOOKUP(A7807,'entry data'!B:C,2,0)),"",VLOOKUP(A7807,'entry data'!B:C,2,0))</f>
        <v/>
      </c>
      <c r="E7807" s="9" t="str">
        <f>IF(ISERROR(VLOOKUP(A7807,'entry data'!B:E,4,0)),"",VLOOKUP(A7807,'entry data'!B:E,4,0))</f>
        <v/>
      </c>
      <c r="F7807" s="11" t="str">
        <f>IF(A7807="","",IF(ISERROR(VLOOKUP(A7807,'entry data'!B:F,5,0)),"",VLOOKUP(A7807,'entry data'!B:F,5,0)))</f>
        <v/>
      </c>
      <c r="G7807" s="12" t="str">
        <f>IF(A7807="","",IF(ISERROR(VLOOKUP(A7807,'entry data'!B:I,8,0)),"",VLOOKUP(A7807,'entry data'!B:I,7,0)))</f>
        <v/>
      </c>
      <c r="H7807" s="13" t="str">
        <f>IF(A7807="","",IF(B7807=1,VLOOKUP(A7807,'entry data'!B:D,3,0),I7806))</f>
        <v/>
      </c>
      <c r="I7807" s="14" t="str">
        <f>IF(A7807="","",IF(E7807="weekly",7,IF(E7807="fortnightly",14,IF(E7807="monthly",DATE(IF(MONTH(H7807)=12,YEAR(H7807)+1,YEAR(H7807)),VLOOKUP(MONTH(H7807),index!$D$2:$G$13,2,0),DAY(H7807)),
IF(E7807="quarterly",DATE(IF(MONTH(H7807)&gt;=10,YEAR(H7807)+1,YEAR(H7807)),VLOOKUP(MONTH(H7807),index!$D$2:$G$13,3,0),DAY(H7807)),
IF(E7807="halfyearly",DATE(IF(MONTH(H7807)&gt;=7,YEAR(H7807)+1,YEAR(H7807)),VLOOKUP(MONTH(H7807),index!$D$2:$G$13,4,0),DAY(H7807)),
DATE(YEAR(H7807)+1,MONTH(H7807),DAY(H7807)))))-H7807))+H7807)</f>
        <v/>
      </c>
      <c r="J7807" s="9" t="str">
        <f t="shared" si="748"/>
        <v/>
      </c>
      <c r="K7807" s="11" t="str">
        <f t="shared" si="749"/>
        <v/>
      </c>
      <c r="L7807" s="11" t="str">
        <f t="shared" si="750"/>
        <v/>
      </c>
      <c r="M7807" s="11" t="str">
        <f>IF(A7807="","",VLOOKUP(E7807,index!$A$1:$B$6,2,0)*K7807*G7807)</f>
        <v/>
      </c>
      <c r="N7807" s="11" t="str">
        <f>IF(A7807="","",-PMT(G7807*VLOOKUP(E7807,index!$A$1:$B$6,2,0),C7807,F7807,0,0))</f>
        <v/>
      </c>
      <c r="O7807" s="11" t="str">
        <f t="shared" si="751"/>
        <v/>
      </c>
      <c r="P7807" s="11" t="str">
        <f t="shared" si="746"/>
        <v/>
      </c>
    </row>
    <row r="7808" spans="1:16" x14ac:dyDescent="0.25">
      <c r="A7808" s="9" t="str">
        <f>IF(A7807="","",IF(B7807&lt;C7807,A7807,IF(A7807=MAX('entry data'!$B$8:$B$507),"",A7807+1)))</f>
        <v/>
      </c>
      <c r="B7808" s="9" t="str">
        <f t="shared" si="747"/>
        <v/>
      </c>
      <c r="C7808" s="9" t="str">
        <f>IF(ISERROR(VLOOKUP(A7808,'entry data'!B:G,6,0)),"",VLOOKUP(A7808,'entry data'!B:G,6,0))</f>
        <v/>
      </c>
      <c r="D7808" s="9" t="str">
        <f>IF(ISERROR(VLOOKUP(A7808,'entry data'!B:C,2,0)),"",VLOOKUP(A7808,'entry data'!B:C,2,0))</f>
        <v/>
      </c>
      <c r="E7808" s="9" t="str">
        <f>IF(ISERROR(VLOOKUP(A7808,'entry data'!B:E,4,0)),"",VLOOKUP(A7808,'entry data'!B:E,4,0))</f>
        <v/>
      </c>
      <c r="F7808" s="11" t="str">
        <f>IF(A7808="","",IF(ISERROR(VLOOKUP(A7808,'entry data'!B:F,5,0)),"",VLOOKUP(A7808,'entry data'!B:F,5,0)))</f>
        <v/>
      </c>
      <c r="G7808" s="12" t="str">
        <f>IF(A7808="","",IF(ISERROR(VLOOKUP(A7808,'entry data'!B:I,8,0)),"",VLOOKUP(A7808,'entry data'!B:I,7,0)))</f>
        <v/>
      </c>
      <c r="H7808" s="13" t="str">
        <f>IF(A7808="","",IF(B7808=1,VLOOKUP(A7808,'entry data'!B:D,3,0),I7807))</f>
        <v/>
      </c>
      <c r="I7808" s="14" t="str">
        <f>IF(A7808="","",IF(E7808="weekly",7,IF(E7808="fortnightly",14,IF(E7808="monthly",DATE(IF(MONTH(H7808)=12,YEAR(H7808)+1,YEAR(H7808)),VLOOKUP(MONTH(H7808),index!$D$2:$G$13,2,0),DAY(H7808)),
IF(E7808="quarterly",DATE(IF(MONTH(H7808)&gt;=10,YEAR(H7808)+1,YEAR(H7808)),VLOOKUP(MONTH(H7808),index!$D$2:$G$13,3,0),DAY(H7808)),
IF(E7808="halfyearly",DATE(IF(MONTH(H7808)&gt;=7,YEAR(H7808)+1,YEAR(H7808)),VLOOKUP(MONTH(H7808),index!$D$2:$G$13,4,0),DAY(H7808)),
DATE(YEAR(H7808)+1,MONTH(H7808),DAY(H7808)))))-H7808))+H7808)</f>
        <v/>
      </c>
      <c r="J7808" s="9" t="str">
        <f t="shared" si="748"/>
        <v/>
      </c>
      <c r="K7808" s="11" t="str">
        <f t="shared" si="749"/>
        <v/>
      </c>
      <c r="L7808" s="11" t="str">
        <f t="shared" si="750"/>
        <v/>
      </c>
      <c r="M7808" s="11" t="str">
        <f>IF(A7808="","",VLOOKUP(E7808,index!$A$1:$B$6,2,0)*K7808*G7808)</f>
        <v/>
      </c>
      <c r="N7808" s="11" t="str">
        <f>IF(A7808="","",-PMT(G7808*VLOOKUP(E7808,index!$A$1:$B$6,2,0),C7808,F7808,0,0))</f>
        <v/>
      </c>
      <c r="O7808" s="11" t="str">
        <f t="shared" si="751"/>
        <v/>
      </c>
      <c r="P7808" s="11" t="str">
        <f t="shared" si="746"/>
        <v/>
      </c>
    </row>
    <row r="7809" spans="1:16" x14ac:dyDescent="0.25">
      <c r="A7809" s="9" t="str">
        <f>IF(A7808="","",IF(B7808&lt;C7808,A7808,IF(A7808=MAX('entry data'!$B$8:$B$507),"",A7808+1)))</f>
        <v/>
      </c>
      <c r="B7809" s="9" t="str">
        <f t="shared" si="747"/>
        <v/>
      </c>
      <c r="C7809" s="9" t="str">
        <f>IF(ISERROR(VLOOKUP(A7809,'entry data'!B:G,6,0)),"",VLOOKUP(A7809,'entry data'!B:G,6,0))</f>
        <v/>
      </c>
      <c r="D7809" s="9" t="str">
        <f>IF(ISERROR(VLOOKUP(A7809,'entry data'!B:C,2,0)),"",VLOOKUP(A7809,'entry data'!B:C,2,0))</f>
        <v/>
      </c>
      <c r="E7809" s="9" t="str">
        <f>IF(ISERROR(VLOOKUP(A7809,'entry data'!B:E,4,0)),"",VLOOKUP(A7809,'entry data'!B:E,4,0))</f>
        <v/>
      </c>
      <c r="F7809" s="11" t="str">
        <f>IF(A7809="","",IF(ISERROR(VLOOKUP(A7809,'entry data'!B:F,5,0)),"",VLOOKUP(A7809,'entry data'!B:F,5,0)))</f>
        <v/>
      </c>
      <c r="G7809" s="12" t="str">
        <f>IF(A7809="","",IF(ISERROR(VLOOKUP(A7809,'entry data'!B:I,8,0)),"",VLOOKUP(A7809,'entry data'!B:I,7,0)))</f>
        <v/>
      </c>
      <c r="H7809" s="13" t="str">
        <f>IF(A7809="","",IF(B7809=1,VLOOKUP(A7809,'entry data'!B:D,3,0),I7808))</f>
        <v/>
      </c>
      <c r="I7809" s="14" t="str">
        <f>IF(A7809="","",IF(E7809="weekly",7,IF(E7809="fortnightly",14,IF(E7809="monthly",DATE(IF(MONTH(H7809)=12,YEAR(H7809)+1,YEAR(H7809)),VLOOKUP(MONTH(H7809),index!$D$2:$G$13,2,0),DAY(H7809)),
IF(E7809="quarterly",DATE(IF(MONTH(H7809)&gt;=10,YEAR(H7809)+1,YEAR(H7809)),VLOOKUP(MONTH(H7809),index!$D$2:$G$13,3,0),DAY(H7809)),
IF(E7809="halfyearly",DATE(IF(MONTH(H7809)&gt;=7,YEAR(H7809)+1,YEAR(H7809)),VLOOKUP(MONTH(H7809),index!$D$2:$G$13,4,0),DAY(H7809)),
DATE(YEAR(H7809)+1,MONTH(H7809),DAY(H7809)))))-H7809))+H7809)</f>
        <v/>
      </c>
      <c r="J7809" s="9" t="str">
        <f t="shared" si="748"/>
        <v/>
      </c>
      <c r="K7809" s="11" t="str">
        <f t="shared" si="749"/>
        <v/>
      </c>
      <c r="L7809" s="11" t="str">
        <f t="shared" si="750"/>
        <v/>
      </c>
      <c r="M7809" s="11" t="str">
        <f>IF(A7809="","",VLOOKUP(E7809,index!$A$1:$B$6,2,0)*K7809*G7809)</f>
        <v/>
      </c>
      <c r="N7809" s="11" t="str">
        <f>IF(A7809="","",-PMT(G7809*VLOOKUP(E7809,index!$A$1:$B$6,2,0),C7809,F7809,0,0))</f>
        <v/>
      </c>
      <c r="O7809" s="11" t="str">
        <f t="shared" si="751"/>
        <v/>
      </c>
      <c r="P7809" s="11" t="str">
        <f t="shared" si="746"/>
        <v/>
      </c>
    </row>
    <row r="7810" spans="1:16" x14ac:dyDescent="0.25">
      <c r="A7810" s="9" t="str">
        <f>IF(A7809="","",IF(B7809&lt;C7809,A7809,IF(A7809=MAX('entry data'!$B$8:$B$507),"",A7809+1)))</f>
        <v/>
      </c>
      <c r="B7810" s="9" t="str">
        <f t="shared" si="747"/>
        <v/>
      </c>
      <c r="C7810" s="9" t="str">
        <f>IF(ISERROR(VLOOKUP(A7810,'entry data'!B:G,6,0)),"",VLOOKUP(A7810,'entry data'!B:G,6,0))</f>
        <v/>
      </c>
      <c r="D7810" s="9" t="str">
        <f>IF(ISERROR(VLOOKUP(A7810,'entry data'!B:C,2,0)),"",VLOOKUP(A7810,'entry data'!B:C,2,0))</f>
        <v/>
      </c>
      <c r="E7810" s="9" t="str">
        <f>IF(ISERROR(VLOOKUP(A7810,'entry data'!B:E,4,0)),"",VLOOKUP(A7810,'entry data'!B:E,4,0))</f>
        <v/>
      </c>
      <c r="F7810" s="11" t="str">
        <f>IF(A7810="","",IF(ISERROR(VLOOKUP(A7810,'entry data'!B:F,5,0)),"",VLOOKUP(A7810,'entry data'!B:F,5,0)))</f>
        <v/>
      </c>
      <c r="G7810" s="12" t="str">
        <f>IF(A7810="","",IF(ISERROR(VLOOKUP(A7810,'entry data'!B:I,8,0)),"",VLOOKUP(A7810,'entry data'!B:I,7,0)))</f>
        <v/>
      </c>
      <c r="H7810" s="13" t="str">
        <f>IF(A7810="","",IF(B7810=1,VLOOKUP(A7810,'entry data'!B:D,3,0),I7809))</f>
        <v/>
      </c>
      <c r="I7810" s="14" t="str">
        <f>IF(A7810="","",IF(E7810="weekly",7,IF(E7810="fortnightly",14,IF(E7810="monthly",DATE(IF(MONTH(H7810)=12,YEAR(H7810)+1,YEAR(H7810)),VLOOKUP(MONTH(H7810),index!$D$2:$G$13,2,0),DAY(H7810)),
IF(E7810="quarterly",DATE(IF(MONTH(H7810)&gt;=10,YEAR(H7810)+1,YEAR(H7810)),VLOOKUP(MONTH(H7810),index!$D$2:$G$13,3,0),DAY(H7810)),
IF(E7810="halfyearly",DATE(IF(MONTH(H7810)&gt;=7,YEAR(H7810)+1,YEAR(H7810)),VLOOKUP(MONTH(H7810),index!$D$2:$G$13,4,0),DAY(H7810)),
DATE(YEAR(H7810)+1,MONTH(H7810),DAY(H7810)))))-H7810))+H7810)</f>
        <v/>
      </c>
      <c r="J7810" s="9" t="str">
        <f t="shared" si="748"/>
        <v/>
      </c>
      <c r="K7810" s="11" t="str">
        <f t="shared" si="749"/>
        <v/>
      </c>
      <c r="L7810" s="11" t="str">
        <f t="shared" si="750"/>
        <v/>
      </c>
      <c r="M7810" s="11" t="str">
        <f>IF(A7810="","",VLOOKUP(E7810,index!$A$1:$B$6,2,0)*K7810*G7810)</f>
        <v/>
      </c>
      <c r="N7810" s="11" t="str">
        <f>IF(A7810="","",-PMT(G7810*VLOOKUP(E7810,index!$A$1:$B$6,2,0),C7810,F7810,0,0))</f>
        <v/>
      </c>
      <c r="O7810" s="11" t="str">
        <f t="shared" si="751"/>
        <v/>
      </c>
      <c r="P7810" s="11" t="str">
        <f t="shared" si="746"/>
        <v/>
      </c>
    </row>
    <row r="7811" spans="1:16" x14ac:dyDescent="0.25">
      <c r="A7811" s="9" t="str">
        <f>IF(A7810="","",IF(B7810&lt;C7810,A7810,IF(A7810=MAX('entry data'!$B$8:$B$507),"",A7810+1)))</f>
        <v/>
      </c>
      <c r="B7811" s="9" t="str">
        <f t="shared" si="747"/>
        <v/>
      </c>
      <c r="C7811" s="9" t="str">
        <f>IF(ISERROR(VLOOKUP(A7811,'entry data'!B:G,6,0)),"",VLOOKUP(A7811,'entry data'!B:G,6,0))</f>
        <v/>
      </c>
      <c r="D7811" s="9" t="str">
        <f>IF(ISERROR(VLOOKUP(A7811,'entry data'!B:C,2,0)),"",VLOOKUP(A7811,'entry data'!B:C,2,0))</f>
        <v/>
      </c>
      <c r="E7811" s="9" t="str">
        <f>IF(ISERROR(VLOOKUP(A7811,'entry data'!B:E,4,0)),"",VLOOKUP(A7811,'entry data'!B:E,4,0))</f>
        <v/>
      </c>
      <c r="F7811" s="11" t="str">
        <f>IF(A7811="","",IF(ISERROR(VLOOKUP(A7811,'entry data'!B:F,5,0)),"",VLOOKUP(A7811,'entry data'!B:F,5,0)))</f>
        <v/>
      </c>
      <c r="G7811" s="12" t="str">
        <f>IF(A7811="","",IF(ISERROR(VLOOKUP(A7811,'entry data'!B:I,8,0)),"",VLOOKUP(A7811,'entry data'!B:I,7,0)))</f>
        <v/>
      </c>
      <c r="H7811" s="13" t="str">
        <f>IF(A7811="","",IF(B7811=1,VLOOKUP(A7811,'entry data'!B:D,3,0),I7810))</f>
        <v/>
      </c>
      <c r="I7811" s="14" t="str">
        <f>IF(A7811="","",IF(E7811="weekly",7,IF(E7811="fortnightly",14,IF(E7811="monthly",DATE(IF(MONTH(H7811)=12,YEAR(H7811)+1,YEAR(H7811)),VLOOKUP(MONTH(H7811),index!$D$2:$G$13,2,0),DAY(H7811)),
IF(E7811="quarterly",DATE(IF(MONTH(H7811)&gt;=10,YEAR(H7811)+1,YEAR(H7811)),VLOOKUP(MONTH(H7811),index!$D$2:$G$13,3,0),DAY(H7811)),
IF(E7811="halfyearly",DATE(IF(MONTH(H7811)&gt;=7,YEAR(H7811)+1,YEAR(H7811)),VLOOKUP(MONTH(H7811),index!$D$2:$G$13,4,0),DAY(H7811)),
DATE(YEAR(H7811)+1,MONTH(H7811),DAY(H7811)))))-H7811))+H7811)</f>
        <v/>
      </c>
      <c r="J7811" s="9" t="str">
        <f t="shared" si="748"/>
        <v/>
      </c>
      <c r="K7811" s="11" t="str">
        <f t="shared" si="749"/>
        <v/>
      </c>
      <c r="L7811" s="11" t="str">
        <f t="shared" si="750"/>
        <v/>
      </c>
      <c r="M7811" s="11" t="str">
        <f>IF(A7811="","",VLOOKUP(E7811,index!$A$1:$B$6,2,0)*K7811*G7811)</f>
        <v/>
      </c>
      <c r="N7811" s="11" t="str">
        <f>IF(A7811="","",-PMT(G7811*VLOOKUP(E7811,index!$A$1:$B$6,2,0),C7811,F7811,0,0))</f>
        <v/>
      </c>
      <c r="O7811" s="11" t="str">
        <f t="shared" si="751"/>
        <v/>
      </c>
      <c r="P7811" s="11" t="str">
        <f t="shared" ref="P7811:P7874" si="752">IF(A7811="","",IF(J7811&lt;&gt;J7812,O7811,0))</f>
        <v/>
      </c>
    </row>
    <row r="7812" spans="1:16" x14ac:dyDescent="0.25">
      <c r="A7812" s="9" t="str">
        <f>IF(A7811="","",IF(B7811&lt;C7811,A7811,IF(A7811=MAX('entry data'!$B$8:$B$507),"",A7811+1)))</f>
        <v/>
      </c>
      <c r="B7812" s="9" t="str">
        <f t="shared" si="747"/>
        <v/>
      </c>
      <c r="C7812" s="9" t="str">
        <f>IF(ISERROR(VLOOKUP(A7812,'entry data'!B:G,6,0)),"",VLOOKUP(A7812,'entry data'!B:G,6,0))</f>
        <v/>
      </c>
      <c r="D7812" s="9" t="str">
        <f>IF(ISERROR(VLOOKUP(A7812,'entry data'!B:C,2,0)),"",VLOOKUP(A7812,'entry data'!B:C,2,0))</f>
        <v/>
      </c>
      <c r="E7812" s="9" t="str">
        <f>IF(ISERROR(VLOOKUP(A7812,'entry data'!B:E,4,0)),"",VLOOKUP(A7812,'entry data'!B:E,4,0))</f>
        <v/>
      </c>
      <c r="F7812" s="11" t="str">
        <f>IF(A7812="","",IF(ISERROR(VLOOKUP(A7812,'entry data'!B:F,5,0)),"",VLOOKUP(A7812,'entry data'!B:F,5,0)))</f>
        <v/>
      </c>
      <c r="G7812" s="12" t="str">
        <f>IF(A7812="","",IF(ISERROR(VLOOKUP(A7812,'entry data'!B:I,8,0)),"",VLOOKUP(A7812,'entry data'!B:I,7,0)))</f>
        <v/>
      </c>
      <c r="H7812" s="13" t="str">
        <f>IF(A7812="","",IF(B7812=1,VLOOKUP(A7812,'entry data'!B:D,3,0),I7811))</f>
        <v/>
      </c>
      <c r="I7812" s="14" t="str">
        <f>IF(A7812="","",IF(E7812="weekly",7,IF(E7812="fortnightly",14,IF(E7812="monthly",DATE(IF(MONTH(H7812)=12,YEAR(H7812)+1,YEAR(H7812)),VLOOKUP(MONTH(H7812),index!$D$2:$G$13,2,0),DAY(H7812)),
IF(E7812="quarterly",DATE(IF(MONTH(H7812)&gt;=10,YEAR(H7812)+1,YEAR(H7812)),VLOOKUP(MONTH(H7812),index!$D$2:$G$13,3,0),DAY(H7812)),
IF(E7812="halfyearly",DATE(IF(MONTH(H7812)&gt;=7,YEAR(H7812)+1,YEAR(H7812)),VLOOKUP(MONTH(H7812),index!$D$2:$G$13,4,0),DAY(H7812)),
DATE(YEAR(H7812)+1,MONTH(H7812),DAY(H7812)))))-H7812))+H7812)</f>
        <v/>
      </c>
      <c r="J7812" s="9" t="str">
        <f t="shared" si="748"/>
        <v/>
      </c>
      <c r="K7812" s="11" t="str">
        <f t="shared" si="749"/>
        <v/>
      </c>
      <c r="L7812" s="11" t="str">
        <f t="shared" si="750"/>
        <v/>
      </c>
      <c r="M7812" s="11" t="str">
        <f>IF(A7812="","",VLOOKUP(E7812,index!$A$1:$B$6,2,0)*K7812*G7812)</f>
        <v/>
      </c>
      <c r="N7812" s="11" t="str">
        <f>IF(A7812="","",-PMT(G7812*VLOOKUP(E7812,index!$A$1:$B$6,2,0),C7812,F7812,0,0))</f>
        <v/>
      </c>
      <c r="O7812" s="11" t="str">
        <f t="shared" si="751"/>
        <v/>
      </c>
      <c r="P7812" s="11" t="str">
        <f t="shared" si="752"/>
        <v/>
      </c>
    </row>
    <row r="7813" spans="1:16" x14ac:dyDescent="0.25">
      <c r="A7813" s="9" t="str">
        <f>IF(A7812="","",IF(B7812&lt;C7812,A7812,IF(A7812=MAX('entry data'!$B$8:$B$507),"",A7812+1)))</f>
        <v/>
      </c>
      <c r="B7813" s="9" t="str">
        <f t="shared" si="747"/>
        <v/>
      </c>
      <c r="C7813" s="9" t="str">
        <f>IF(ISERROR(VLOOKUP(A7813,'entry data'!B:G,6,0)),"",VLOOKUP(A7813,'entry data'!B:G,6,0))</f>
        <v/>
      </c>
      <c r="D7813" s="9" t="str">
        <f>IF(ISERROR(VLOOKUP(A7813,'entry data'!B:C,2,0)),"",VLOOKUP(A7813,'entry data'!B:C,2,0))</f>
        <v/>
      </c>
      <c r="E7813" s="9" t="str">
        <f>IF(ISERROR(VLOOKUP(A7813,'entry data'!B:E,4,0)),"",VLOOKUP(A7813,'entry data'!B:E,4,0))</f>
        <v/>
      </c>
      <c r="F7813" s="11" t="str">
        <f>IF(A7813="","",IF(ISERROR(VLOOKUP(A7813,'entry data'!B:F,5,0)),"",VLOOKUP(A7813,'entry data'!B:F,5,0)))</f>
        <v/>
      </c>
      <c r="G7813" s="12" t="str">
        <f>IF(A7813="","",IF(ISERROR(VLOOKUP(A7813,'entry data'!B:I,8,0)),"",VLOOKUP(A7813,'entry data'!B:I,7,0)))</f>
        <v/>
      </c>
      <c r="H7813" s="13" t="str">
        <f>IF(A7813="","",IF(B7813=1,VLOOKUP(A7813,'entry data'!B:D,3,0),I7812))</f>
        <v/>
      </c>
      <c r="I7813" s="14" t="str">
        <f>IF(A7813="","",IF(E7813="weekly",7,IF(E7813="fortnightly",14,IF(E7813="monthly",DATE(IF(MONTH(H7813)=12,YEAR(H7813)+1,YEAR(H7813)),VLOOKUP(MONTH(H7813),index!$D$2:$G$13,2,0),DAY(H7813)),
IF(E7813="quarterly",DATE(IF(MONTH(H7813)&gt;=10,YEAR(H7813)+1,YEAR(H7813)),VLOOKUP(MONTH(H7813),index!$D$2:$G$13,3,0),DAY(H7813)),
IF(E7813="halfyearly",DATE(IF(MONTH(H7813)&gt;=7,YEAR(H7813)+1,YEAR(H7813)),VLOOKUP(MONTH(H7813),index!$D$2:$G$13,4,0),DAY(H7813)),
DATE(YEAR(H7813)+1,MONTH(H7813),DAY(H7813)))))-H7813))+H7813)</f>
        <v/>
      </c>
      <c r="J7813" s="9" t="str">
        <f t="shared" si="748"/>
        <v/>
      </c>
      <c r="K7813" s="11" t="str">
        <f t="shared" si="749"/>
        <v/>
      </c>
      <c r="L7813" s="11" t="str">
        <f t="shared" si="750"/>
        <v/>
      </c>
      <c r="M7813" s="11" t="str">
        <f>IF(A7813="","",VLOOKUP(E7813,index!$A$1:$B$6,2,0)*K7813*G7813)</f>
        <v/>
      </c>
      <c r="N7813" s="11" t="str">
        <f>IF(A7813="","",-PMT(G7813*VLOOKUP(E7813,index!$A$1:$B$6,2,0),C7813,F7813,0,0))</f>
        <v/>
      </c>
      <c r="O7813" s="11" t="str">
        <f t="shared" si="751"/>
        <v/>
      </c>
      <c r="P7813" s="11" t="str">
        <f t="shared" si="752"/>
        <v/>
      </c>
    </row>
    <row r="7814" spans="1:16" x14ac:dyDescent="0.25">
      <c r="A7814" s="9" t="str">
        <f>IF(A7813="","",IF(B7813&lt;C7813,A7813,IF(A7813=MAX('entry data'!$B$8:$B$507),"",A7813+1)))</f>
        <v/>
      </c>
      <c r="B7814" s="9" t="str">
        <f t="shared" si="747"/>
        <v/>
      </c>
      <c r="C7814" s="9" t="str">
        <f>IF(ISERROR(VLOOKUP(A7814,'entry data'!B:G,6,0)),"",VLOOKUP(A7814,'entry data'!B:G,6,0))</f>
        <v/>
      </c>
      <c r="D7814" s="9" t="str">
        <f>IF(ISERROR(VLOOKUP(A7814,'entry data'!B:C,2,0)),"",VLOOKUP(A7814,'entry data'!B:C,2,0))</f>
        <v/>
      </c>
      <c r="E7814" s="9" t="str">
        <f>IF(ISERROR(VLOOKUP(A7814,'entry data'!B:E,4,0)),"",VLOOKUP(A7814,'entry data'!B:E,4,0))</f>
        <v/>
      </c>
      <c r="F7814" s="11" t="str">
        <f>IF(A7814="","",IF(ISERROR(VLOOKUP(A7814,'entry data'!B:F,5,0)),"",VLOOKUP(A7814,'entry data'!B:F,5,0)))</f>
        <v/>
      </c>
      <c r="G7814" s="12" t="str">
        <f>IF(A7814="","",IF(ISERROR(VLOOKUP(A7814,'entry data'!B:I,8,0)),"",VLOOKUP(A7814,'entry data'!B:I,7,0)))</f>
        <v/>
      </c>
      <c r="H7814" s="13" t="str">
        <f>IF(A7814="","",IF(B7814=1,VLOOKUP(A7814,'entry data'!B:D,3,0),I7813))</f>
        <v/>
      </c>
      <c r="I7814" s="14" t="str">
        <f>IF(A7814="","",IF(E7814="weekly",7,IF(E7814="fortnightly",14,IF(E7814="monthly",DATE(IF(MONTH(H7814)=12,YEAR(H7814)+1,YEAR(H7814)),VLOOKUP(MONTH(H7814),index!$D$2:$G$13,2,0),DAY(H7814)),
IF(E7814="quarterly",DATE(IF(MONTH(H7814)&gt;=10,YEAR(H7814)+1,YEAR(H7814)),VLOOKUP(MONTH(H7814),index!$D$2:$G$13,3,0),DAY(H7814)),
IF(E7814="halfyearly",DATE(IF(MONTH(H7814)&gt;=7,YEAR(H7814)+1,YEAR(H7814)),VLOOKUP(MONTH(H7814),index!$D$2:$G$13,4,0),DAY(H7814)),
DATE(YEAR(H7814)+1,MONTH(H7814),DAY(H7814)))))-H7814))+H7814)</f>
        <v/>
      </c>
      <c r="J7814" s="9" t="str">
        <f t="shared" si="748"/>
        <v/>
      </c>
      <c r="K7814" s="11" t="str">
        <f t="shared" si="749"/>
        <v/>
      </c>
      <c r="L7814" s="11" t="str">
        <f t="shared" si="750"/>
        <v/>
      </c>
      <c r="M7814" s="11" t="str">
        <f>IF(A7814="","",VLOOKUP(E7814,index!$A$1:$B$6,2,0)*K7814*G7814)</f>
        <v/>
      </c>
      <c r="N7814" s="11" t="str">
        <f>IF(A7814="","",-PMT(G7814*VLOOKUP(E7814,index!$A$1:$B$6,2,0),C7814,F7814,0,0))</f>
        <v/>
      </c>
      <c r="O7814" s="11" t="str">
        <f t="shared" si="751"/>
        <v/>
      </c>
      <c r="P7814" s="11" t="str">
        <f t="shared" si="752"/>
        <v/>
      </c>
    </row>
    <row r="7815" spans="1:16" x14ac:dyDescent="0.25">
      <c r="A7815" s="9" t="str">
        <f>IF(A7814="","",IF(B7814&lt;C7814,A7814,IF(A7814=MAX('entry data'!$B$8:$B$507),"",A7814+1)))</f>
        <v/>
      </c>
      <c r="B7815" s="9" t="str">
        <f t="shared" si="747"/>
        <v/>
      </c>
      <c r="C7815" s="9" t="str">
        <f>IF(ISERROR(VLOOKUP(A7815,'entry data'!B:G,6,0)),"",VLOOKUP(A7815,'entry data'!B:G,6,0))</f>
        <v/>
      </c>
      <c r="D7815" s="9" t="str">
        <f>IF(ISERROR(VLOOKUP(A7815,'entry data'!B:C,2,0)),"",VLOOKUP(A7815,'entry data'!B:C,2,0))</f>
        <v/>
      </c>
      <c r="E7815" s="9" t="str">
        <f>IF(ISERROR(VLOOKUP(A7815,'entry data'!B:E,4,0)),"",VLOOKUP(A7815,'entry data'!B:E,4,0))</f>
        <v/>
      </c>
      <c r="F7815" s="11" t="str">
        <f>IF(A7815="","",IF(ISERROR(VLOOKUP(A7815,'entry data'!B:F,5,0)),"",VLOOKUP(A7815,'entry data'!B:F,5,0)))</f>
        <v/>
      </c>
      <c r="G7815" s="12" t="str">
        <f>IF(A7815="","",IF(ISERROR(VLOOKUP(A7815,'entry data'!B:I,8,0)),"",VLOOKUP(A7815,'entry data'!B:I,7,0)))</f>
        <v/>
      </c>
      <c r="H7815" s="13" t="str">
        <f>IF(A7815="","",IF(B7815=1,VLOOKUP(A7815,'entry data'!B:D,3,0),I7814))</f>
        <v/>
      </c>
      <c r="I7815" s="14" t="str">
        <f>IF(A7815="","",IF(E7815="weekly",7,IF(E7815="fortnightly",14,IF(E7815="monthly",DATE(IF(MONTH(H7815)=12,YEAR(H7815)+1,YEAR(H7815)),VLOOKUP(MONTH(H7815),index!$D$2:$G$13,2,0),DAY(H7815)),
IF(E7815="quarterly",DATE(IF(MONTH(H7815)&gt;=10,YEAR(H7815)+1,YEAR(H7815)),VLOOKUP(MONTH(H7815),index!$D$2:$G$13,3,0),DAY(H7815)),
IF(E7815="halfyearly",DATE(IF(MONTH(H7815)&gt;=7,YEAR(H7815)+1,YEAR(H7815)),VLOOKUP(MONTH(H7815),index!$D$2:$G$13,4,0),DAY(H7815)),
DATE(YEAR(H7815)+1,MONTH(H7815),DAY(H7815)))))-H7815))+H7815)</f>
        <v/>
      </c>
      <c r="J7815" s="9" t="str">
        <f t="shared" si="748"/>
        <v/>
      </c>
      <c r="K7815" s="11" t="str">
        <f t="shared" si="749"/>
        <v/>
      </c>
      <c r="L7815" s="11" t="str">
        <f t="shared" si="750"/>
        <v/>
      </c>
      <c r="M7815" s="11" t="str">
        <f>IF(A7815="","",VLOOKUP(E7815,index!$A$1:$B$6,2,0)*K7815*G7815)</f>
        <v/>
      </c>
      <c r="N7815" s="11" t="str">
        <f>IF(A7815="","",-PMT(G7815*VLOOKUP(E7815,index!$A$1:$B$6,2,0),C7815,F7815,0,0))</f>
        <v/>
      </c>
      <c r="O7815" s="11" t="str">
        <f t="shared" si="751"/>
        <v/>
      </c>
      <c r="P7815" s="11" t="str">
        <f t="shared" si="752"/>
        <v/>
      </c>
    </row>
    <row r="7816" spans="1:16" x14ac:dyDescent="0.25">
      <c r="A7816" s="9" t="str">
        <f>IF(A7815="","",IF(B7815&lt;C7815,A7815,IF(A7815=MAX('entry data'!$B$8:$B$507),"",A7815+1)))</f>
        <v/>
      </c>
      <c r="B7816" s="9" t="str">
        <f t="shared" si="747"/>
        <v/>
      </c>
      <c r="C7816" s="9" t="str">
        <f>IF(ISERROR(VLOOKUP(A7816,'entry data'!B:G,6,0)),"",VLOOKUP(A7816,'entry data'!B:G,6,0))</f>
        <v/>
      </c>
      <c r="D7816" s="9" t="str">
        <f>IF(ISERROR(VLOOKUP(A7816,'entry data'!B:C,2,0)),"",VLOOKUP(A7816,'entry data'!B:C,2,0))</f>
        <v/>
      </c>
      <c r="E7816" s="9" t="str">
        <f>IF(ISERROR(VLOOKUP(A7816,'entry data'!B:E,4,0)),"",VLOOKUP(A7816,'entry data'!B:E,4,0))</f>
        <v/>
      </c>
      <c r="F7816" s="11" t="str">
        <f>IF(A7816="","",IF(ISERROR(VLOOKUP(A7816,'entry data'!B:F,5,0)),"",VLOOKUP(A7816,'entry data'!B:F,5,0)))</f>
        <v/>
      </c>
      <c r="G7816" s="12" t="str">
        <f>IF(A7816="","",IF(ISERROR(VLOOKUP(A7816,'entry data'!B:I,8,0)),"",VLOOKUP(A7816,'entry data'!B:I,7,0)))</f>
        <v/>
      </c>
      <c r="H7816" s="13" t="str">
        <f>IF(A7816="","",IF(B7816=1,VLOOKUP(A7816,'entry data'!B:D,3,0),I7815))</f>
        <v/>
      </c>
      <c r="I7816" s="14" t="str">
        <f>IF(A7816="","",IF(E7816="weekly",7,IF(E7816="fortnightly",14,IF(E7816="monthly",DATE(IF(MONTH(H7816)=12,YEAR(H7816)+1,YEAR(H7816)),VLOOKUP(MONTH(H7816),index!$D$2:$G$13,2,0),DAY(H7816)),
IF(E7816="quarterly",DATE(IF(MONTH(H7816)&gt;=10,YEAR(H7816)+1,YEAR(H7816)),VLOOKUP(MONTH(H7816),index!$D$2:$G$13,3,0),DAY(H7816)),
IF(E7816="halfyearly",DATE(IF(MONTH(H7816)&gt;=7,YEAR(H7816)+1,YEAR(H7816)),VLOOKUP(MONTH(H7816),index!$D$2:$G$13,4,0),DAY(H7816)),
DATE(YEAR(H7816)+1,MONTH(H7816),DAY(H7816)))))-H7816))+H7816)</f>
        <v/>
      </c>
      <c r="J7816" s="9" t="str">
        <f t="shared" si="748"/>
        <v/>
      </c>
      <c r="K7816" s="11" t="str">
        <f t="shared" si="749"/>
        <v/>
      </c>
      <c r="L7816" s="11" t="str">
        <f t="shared" si="750"/>
        <v/>
      </c>
      <c r="M7816" s="11" t="str">
        <f>IF(A7816="","",VLOOKUP(E7816,index!$A$1:$B$6,2,0)*K7816*G7816)</f>
        <v/>
      </c>
      <c r="N7816" s="11" t="str">
        <f>IF(A7816="","",-PMT(G7816*VLOOKUP(E7816,index!$A$1:$B$6,2,0),C7816,F7816,0,0))</f>
        <v/>
      </c>
      <c r="O7816" s="11" t="str">
        <f t="shared" si="751"/>
        <v/>
      </c>
      <c r="P7816" s="11" t="str">
        <f t="shared" si="752"/>
        <v/>
      </c>
    </row>
    <row r="7817" spans="1:16" x14ac:dyDescent="0.25">
      <c r="A7817" s="9" t="str">
        <f>IF(A7816="","",IF(B7816&lt;C7816,A7816,IF(A7816=MAX('entry data'!$B$8:$B$507),"",A7816+1)))</f>
        <v/>
      </c>
      <c r="B7817" s="9" t="str">
        <f t="shared" si="747"/>
        <v/>
      </c>
      <c r="C7817" s="9" t="str">
        <f>IF(ISERROR(VLOOKUP(A7817,'entry data'!B:G,6,0)),"",VLOOKUP(A7817,'entry data'!B:G,6,0))</f>
        <v/>
      </c>
      <c r="D7817" s="9" t="str">
        <f>IF(ISERROR(VLOOKUP(A7817,'entry data'!B:C,2,0)),"",VLOOKUP(A7817,'entry data'!B:C,2,0))</f>
        <v/>
      </c>
      <c r="E7817" s="9" t="str">
        <f>IF(ISERROR(VLOOKUP(A7817,'entry data'!B:E,4,0)),"",VLOOKUP(A7817,'entry data'!B:E,4,0))</f>
        <v/>
      </c>
      <c r="F7817" s="11" t="str">
        <f>IF(A7817="","",IF(ISERROR(VLOOKUP(A7817,'entry data'!B:F,5,0)),"",VLOOKUP(A7817,'entry data'!B:F,5,0)))</f>
        <v/>
      </c>
      <c r="G7817" s="12" t="str">
        <f>IF(A7817="","",IF(ISERROR(VLOOKUP(A7817,'entry data'!B:I,8,0)),"",VLOOKUP(A7817,'entry data'!B:I,7,0)))</f>
        <v/>
      </c>
      <c r="H7817" s="13" t="str">
        <f>IF(A7817="","",IF(B7817=1,VLOOKUP(A7817,'entry data'!B:D,3,0),I7816))</f>
        <v/>
      </c>
      <c r="I7817" s="14" t="str">
        <f>IF(A7817="","",IF(E7817="weekly",7,IF(E7817="fortnightly",14,IF(E7817="monthly",DATE(IF(MONTH(H7817)=12,YEAR(H7817)+1,YEAR(H7817)),VLOOKUP(MONTH(H7817),index!$D$2:$G$13,2,0),DAY(H7817)),
IF(E7817="quarterly",DATE(IF(MONTH(H7817)&gt;=10,YEAR(H7817)+1,YEAR(H7817)),VLOOKUP(MONTH(H7817),index!$D$2:$G$13,3,0),DAY(H7817)),
IF(E7817="halfyearly",DATE(IF(MONTH(H7817)&gt;=7,YEAR(H7817)+1,YEAR(H7817)),VLOOKUP(MONTH(H7817),index!$D$2:$G$13,4,0),DAY(H7817)),
DATE(YEAR(H7817)+1,MONTH(H7817),DAY(H7817)))))-H7817))+H7817)</f>
        <v/>
      </c>
      <c r="J7817" s="9" t="str">
        <f t="shared" si="748"/>
        <v/>
      </c>
      <c r="K7817" s="11" t="str">
        <f t="shared" si="749"/>
        <v/>
      </c>
      <c r="L7817" s="11" t="str">
        <f t="shared" si="750"/>
        <v/>
      </c>
      <c r="M7817" s="11" t="str">
        <f>IF(A7817="","",VLOOKUP(E7817,index!$A$1:$B$6,2,0)*K7817*G7817)</f>
        <v/>
      </c>
      <c r="N7817" s="11" t="str">
        <f>IF(A7817="","",-PMT(G7817*VLOOKUP(E7817,index!$A$1:$B$6,2,0),C7817,F7817,0,0))</f>
        <v/>
      </c>
      <c r="O7817" s="11" t="str">
        <f t="shared" si="751"/>
        <v/>
      </c>
      <c r="P7817" s="11" t="str">
        <f t="shared" si="752"/>
        <v/>
      </c>
    </row>
    <row r="7818" spans="1:16" x14ac:dyDescent="0.25">
      <c r="A7818" s="9" t="str">
        <f>IF(A7817="","",IF(B7817&lt;C7817,A7817,IF(A7817=MAX('entry data'!$B$8:$B$507),"",A7817+1)))</f>
        <v/>
      </c>
      <c r="B7818" s="9" t="str">
        <f t="shared" si="747"/>
        <v/>
      </c>
      <c r="C7818" s="9" t="str">
        <f>IF(ISERROR(VLOOKUP(A7818,'entry data'!B:G,6,0)),"",VLOOKUP(A7818,'entry data'!B:G,6,0))</f>
        <v/>
      </c>
      <c r="D7818" s="9" t="str">
        <f>IF(ISERROR(VLOOKUP(A7818,'entry data'!B:C,2,0)),"",VLOOKUP(A7818,'entry data'!B:C,2,0))</f>
        <v/>
      </c>
      <c r="E7818" s="9" t="str">
        <f>IF(ISERROR(VLOOKUP(A7818,'entry data'!B:E,4,0)),"",VLOOKUP(A7818,'entry data'!B:E,4,0))</f>
        <v/>
      </c>
      <c r="F7818" s="11" t="str">
        <f>IF(A7818="","",IF(ISERROR(VLOOKUP(A7818,'entry data'!B:F,5,0)),"",VLOOKUP(A7818,'entry data'!B:F,5,0)))</f>
        <v/>
      </c>
      <c r="G7818" s="12" t="str">
        <f>IF(A7818="","",IF(ISERROR(VLOOKUP(A7818,'entry data'!B:I,8,0)),"",VLOOKUP(A7818,'entry data'!B:I,7,0)))</f>
        <v/>
      </c>
      <c r="H7818" s="13" t="str">
        <f>IF(A7818="","",IF(B7818=1,VLOOKUP(A7818,'entry data'!B:D,3,0),I7817))</f>
        <v/>
      </c>
      <c r="I7818" s="14" t="str">
        <f>IF(A7818="","",IF(E7818="weekly",7,IF(E7818="fortnightly",14,IF(E7818="monthly",DATE(IF(MONTH(H7818)=12,YEAR(H7818)+1,YEAR(H7818)),VLOOKUP(MONTH(H7818),index!$D$2:$G$13,2,0),DAY(H7818)),
IF(E7818="quarterly",DATE(IF(MONTH(H7818)&gt;=10,YEAR(H7818)+1,YEAR(H7818)),VLOOKUP(MONTH(H7818),index!$D$2:$G$13,3,0),DAY(H7818)),
IF(E7818="halfyearly",DATE(IF(MONTH(H7818)&gt;=7,YEAR(H7818)+1,YEAR(H7818)),VLOOKUP(MONTH(H7818),index!$D$2:$G$13,4,0),DAY(H7818)),
DATE(YEAR(H7818)+1,MONTH(H7818),DAY(H7818)))))-H7818))+H7818)</f>
        <v/>
      </c>
      <c r="J7818" s="9" t="str">
        <f t="shared" si="748"/>
        <v/>
      </c>
      <c r="K7818" s="11" t="str">
        <f t="shared" si="749"/>
        <v/>
      </c>
      <c r="L7818" s="11" t="str">
        <f t="shared" si="750"/>
        <v/>
      </c>
      <c r="M7818" s="11" t="str">
        <f>IF(A7818="","",VLOOKUP(E7818,index!$A$1:$B$6,2,0)*K7818*G7818)</f>
        <v/>
      </c>
      <c r="N7818" s="11" t="str">
        <f>IF(A7818="","",-PMT(G7818*VLOOKUP(E7818,index!$A$1:$B$6,2,0),C7818,F7818,0,0))</f>
        <v/>
      </c>
      <c r="O7818" s="11" t="str">
        <f t="shared" si="751"/>
        <v/>
      </c>
      <c r="P7818" s="11" t="str">
        <f t="shared" si="752"/>
        <v/>
      </c>
    </row>
    <row r="7819" spans="1:16" x14ac:dyDescent="0.25">
      <c r="A7819" s="9" t="str">
        <f>IF(A7818="","",IF(B7818&lt;C7818,A7818,IF(A7818=MAX('entry data'!$B$8:$B$507),"",A7818+1)))</f>
        <v/>
      </c>
      <c r="B7819" s="9" t="str">
        <f t="shared" si="747"/>
        <v/>
      </c>
      <c r="C7819" s="9" t="str">
        <f>IF(ISERROR(VLOOKUP(A7819,'entry data'!B:G,6,0)),"",VLOOKUP(A7819,'entry data'!B:G,6,0))</f>
        <v/>
      </c>
      <c r="D7819" s="9" t="str">
        <f>IF(ISERROR(VLOOKUP(A7819,'entry data'!B:C,2,0)),"",VLOOKUP(A7819,'entry data'!B:C,2,0))</f>
        <v/>
      </c>
      <c r="E7819" s="9" t="str">
        <f>IF(ISERROR(VLOOKUP(A7819,'entry data'!B:E,4,0)),"",VLOOKUP(A7819,'entry data'!B:E,4,0))</f>
        <v/>
      </c>
      <c r="F7819" s="11" t="str">
        <f>IF(A7819="","",IF(ISERROR(VLOOKUP(A7819,'entry data'!B:F,5,0)),"",VLOOKUP(A7819,'entry data'!B:F,5,0)))</f>
        <v/>
      </c>
      <c r="G7819" s="12" t="str">
        <f>IF(A7819="","",IF(ISERROR(VLOOKUP(A7819,'entry data'!B:I,8,0)),"",VLOOKUP(A7819,'entry data'!B:I,7,0)))</f>
        <v/>
      </c>
      <c r="H7819" s="13" t="str">
        <f>IF(A7819="","",IF(B7819=1,VLOOKUP(A7819,'entry data'!B:D,3,0),I7818))</f>
        <v/>
      </c>
      <c r="I7819" s="14" t="str">
        <f>IF(A7819="","",IF(E7819="weekly",7,IF(E7819="fortnightly",14,IF(E7819="monthly",DATE(IF(MONTH(H7819)=12,YEAR(H7819)+1,YEAR(H7819)),VLOOKUP(MONTH(H7819),index!$D$2:$G$13,2,0),DAY(H7819)),
IF(E7819="quarterly",DATE(IF(MONTH(H7819)&gt;=10,YEAR(H7819)+1,YEAR(H7819)),VLOOKUP(MONTH(H7819),index!$D$2:$G$13,3,0),DAY(H7819)),
IF(E7819="halfyearly",DATE(IF(MONTH(H7819)&gt;=7,YEAR(H7819)+1,YEAR(H7819)),VLOOKUP(MONTH(H7819),index!$D$2:$G$13,4,0),DAY(H7819)),
DATE(YEAR(H7819)+1,MONTH(H7819),DAY(H7819)))))-H7819))+H7819)</f>
        <v/>
      </c>
      <c r="J7819" s="9" t="str">
        <f t="shared" si="748"/>
        <v/>
      </c>
      <c r="K7819" s="11" t="str">
        <f t="shared" si="749"/>
        <v/>
      </c>
      <c r="L7819" s="11" t="str">
        <f t="shared" si="750"/>
        <v/>
      </c>
      <c r="M7819" s="11" t="str">
        <f>IF(A7819="","",VLOOKUP(E7819,index!$A$1:$B$6,2,0)*K7819*G7819)</f>
        <v/>
      </c>
      <c r="N7819" s="11" t="str">
        <f>IF(A7819="","",-PMT(G7819*VLOOKUP(E7819,index!$A$1:$B$6,2,0),C7819,F7819,0,0))</f>
        <v/>
      </c>
      <c r="O7819" s="11" t="str">
        <f t="shared" si="751"/>
        <v/>
      </c>
      <c r="P7819" s="11" t="str">
        <f t="shared" si="752"/>
        <v/>
      </c>
    </row>
    <row r="7820" spans="1:16" x14ac:dyDescent="0.25">
      <c r="A7820" s="9" t="str">
        <f>IF(A7819="","",IF(B7819&lt;C7819,A7819,IF(A7819=MAX('entry data'!$B$8:$B$507),"",A7819+1)))</f>
        <v/>
      </c>
      <c r="B7820" s="9" t="str">
        <f t="shared" si="747"/>
        <v/>
      </c>
      <c r="C7820" s="9" t="str">
        <f>IF(ISERROR(VLOOKUP(A7820,'entry data'!B:G,6,0)),"",VLOOKUP(A7820,'entry data'!B:G,6,0))</f>
        <v/>
      </c>
      <c r="D7820" s="9" t="str">
        <f>IF(ISERROR(VLOOKUP(A7820,'entry data'!B:C,2,0)),"",VLOOKUP(A7820,'entry data'!B:C,2,0))</f>
        <v/>
      </c>
      <c r="E7820" s="9" t="str">
        <f>IF(ISERROR(VLOOKUP(A7820,'entry data'!B:E,4,0)),"",VLOOKUP(A7820,'entry data'!B:E,4,0))</f>
        <v/>
      </c>
      <c r="F7820" s="11" t="str">
        <f>IF(A7820="","",IF(ISERROR(VLOOKUP(A7820,'entry data'!B:F,5,0)),"",VLOOKUP(A7820,'entry data'!B:F,5,0)))</f>
        <v/>
      </c>
      <c r="G7820" s="12" t="str">
        <f>IF(A7820="","",IF(ISERROR(VLOOKUP(A7820,'entry data'!B:I,8,0)),"",VLOOKUP(A7820,'entry data'!B:I,7,0)))</f>
        <v/>
      </c>
      <c r="H7820" s="13" t="str">
        <f>IF(A7820="","",IF(B7820=1,VLOOKUP(A7820,'entry data'!B:D,3,0),I7819))</f>
        <v/>
      </c>
      <c r="I7820" s="14" t="str">
        <f>IF(A7820="","",IF(E7820="weekly",7,IF(E7820="fortnightly",14,IF(E7820="monthly",DATE(IF(MONTH(H7820)=12,YEAR(H7820)+1,YEAR(H7820)),VLOOKUP(MONTH(H7820),index!$D$2:$G$13,2,0),DAY(H7820)),
IF(E7820="quarterly",DATE(IF(MONTH(H7820)&gt;=10,YEAR(H7820)+1,YEAR(H7820)),VLOOKUP(MONTH(H7820),index!$D$2:$G$13,3,0),DAY(H7820)),
IF(E7820="halfyearly",DATE(IF(MONTH(H7820)&gt;=7,YEAR(H7820)+1,YEAR(H7820)),VLOOKUP(MONTH(H7820),index!$D$2:$G$13,4,0),DAY(H7820)),
DATE(YEAR(H7820)+1,MONTH(H7820),DAY(H7820)))))-H7820))+H7820)</f>
        <v/>
      </c>
      <c r="J7820" s="9" t="str">
        <f t="shared" si="748"/>
        <v/>
      </c>
      <c r="K7820" s="11" t="str">
        <f t="shared" si="749"/>
        <v/>
      </c>
      <c r="L7820" s="11" t="str">
        <f t="shared" si="750"/>
        <v/>
      </c>
      <c r="M7820" s="11" t="str">
        <f>IF(A7820="","",VLOOKUP(E7820,index!$A$1:$B$6,2,0)*K7820*G7820)</f>
        <v/>
      </c>
      <c r="N7820" s="11" t="str">
        <f>IF(A7820="","",-PMT(G7820*VLOOKUP(E7820,index!$A$1:$B$6,2,0),C7820,F7820,0,0))</f>
        <v/>
      </c>
      <c r="O7820" s="11" t="str">
        <f t="shared" si="751"/>
        <v/>
      </c>
      <c r="P7820" s="11" t="str">
        <f t="shared" si="752"/>
        <v/>
      </c>
    </row>
    <row r="7821" spans="1:16" x14ac:dyDescent="0.25">
      <c r="A7821" s="9" t="str">
        <f>IF(A7820="","",IF(B7820&lt;C7820,A7820,IF(A7820=MAX('entry data'!$B$8:$B$507),"",A7820+1)))</f>
        <v/>
      </c>
      <c r="B7821" s="9" t="str">
        <f t="shared" si="747"/>
        <v/>
      </c>
      <c r="C7821" s="9" t="str">
        <f>IF(ISERROR(VLOOKUP(A7821,'entry data'!B:G,6,0)),"",VLOOKUP(A7821,'entry data'!B:G,6,0))</f>
        <v/>
      </c>
      <c r="D7821" s="9" t="str">
        <f>IF(ISERROR(VLOOKUP(A7821,'entry data'!B:C,2,0)),"",VLOOKUP(A7821,'entry data'!B:C,2,0))</f>
        <v/>
      </c>
      <c r="E7821" s="9" t="str">
        <f>IF(ISERROR(VLOOKUP(A7821,'entry data'!B:E,4,0)),"",VLOOKUP(A7821,'entry data'!B:E,4,0))</f>
        <v/>
      </c>
      <c r="F7821" s="11" t="str">
        <f>IF(A7821="","",IF(ISERROR(VLOOKUP(A7821,'entry data'!B:F,5,0)),"",VLOOKUP(A7821,'entry data'!B:F,5,0)))</f>
        <v/>
      </c>
      <c r="G7821" s="12" t="str">
        <f>IF(A7821="","",IF(ISERROR(VLOOKUP(A7821,'entry data'!B:I,8,0)),"",VLOOKUP(A7821,'entry data'!B:I,7,0)))</f>
        <v/>
      </c>
      <c r="H7821" s="13" t="str">
        <f>IF(A7821="","",IF(B7821=1,VLOOKUP(A7821,'entry data'!B:D,3,0),I7820))</f>
        <v/>
      </c>
      <c r="I7821" s="14" t="str">
        <f>IF(A7821="","",IF(E7821="weekly",7,IF(E7821="fortnightly",14,IF(E7821="monthly",DATE(IF(MONTH(H7821)=12,YEAR(H7821)+1,YEAR(H7821)),VLOOKUP(MONTH(H7821),index!$D$2:$G$13,2,0),DAY(H7821)),
IF(E7821="quarterly",DATE(IF(MONTH(H7821)&gt;=10,YEAR(H7821)+1,YEAR(H7821)),VLOOKUP(MONTH(H7821),index!$D$2:$G$13,3,0),DAY(H7821)),
IF(E7821="halfyearly",DATE(IF(MONTH(H7821)&gt;=7,YEAR(H7821)+1,YEAR(H7821)),VLOOKUP(MONTH(H7821),index!$D$2:$G$13,4,0),DAY(H7821)),
DATE(YEAR(H7821)+1,MONTH(H7821),DAY(H7821)))))-H7821))+H7821)</f>
        <v/>
      </c>
      <c r="J7821" s="9" t="str">
        <f t="shared" si="748"/>
        <v/>
      </c>
      <c r="K7821" s="11" t="str">
        <f t="shared" si="749"/>
        <v/>
      </c>
      <c r="L7821" s="11" t="str">
        <f t="shared" si="750"/>
        <v/>
      </c>
      <c r="M7821" s="11" t="str">
        <f>IF(A7821="","",VLOOKUP(E7821,index!$A$1:$B$6,2,0)*K7821*G7821)</f>
        <v/>
      </c>
      <c r="N7821" s="11" t="str">
        <f>IF(A7821="","",-PMT(G7821*VLOOKUP(E7821,index!$A$1:$B$6,2,0),C7821,F7821,0,0))</f>
        <v/>
      </c>
      <c r="O7821" s="11" t="str">
        <f t="shared" si="751"/>
        <v/>
      </c>
      <c r="P7821" s="11" t="str">
        <f t="shared" si="752"/>
        <v/>
      </c>
    </row>
    <row r="7822" spans="1:16" x14ac:dyDescent="0.25">
      <c r="A7822" s="9" t="str">
        <f>IF(A7821="","",IF(B7821&lt;C7821,A7821,IF(A7821=MAX('entry data'!$B$8:$B$507),"",A7821+1)))</f>
        <v/>
      </c>
      <c r="B7822" s="9" t="str">
        <f t="shared" si="747"/>
        <v/>
      </c>
      <c r="C7822" s="9" t="str">
        <f>IF(ISERROR(VLOOKUP(A7822,'entry data'!B:G,6,0)),"",VLOOKUP(A7822,'entry data'!B:G,6,0))</f>
        <v/>
      </c>
      <c r="D7822" s="9" t="str">
        <f>IF(ISERROR(VLOOKUP(A7822,'entry data'!B:C,2,0)),"",VLOOKUP(A7822,'entry data'!B:C,2,0))</f>
        <v/>
      </c>
      <c r="E7822" s="9" t="str">
        <f>IF(ISERROR(VLOOKUP(A7822,'entry data'!B:E,4,0)),"",VLOOKUP(A7822,'entry data'!B:E,4,0))</f>
        <v/>
      </c>
      <c r="F7822" s="11" t="str">
        <f>IF(A7822="","",IF(ISERROR(VLOOKUP(A7822,'entry data'!B:F,5,0)),"",VLOOKUP(A7822,'entry data'!B:F,5,0)))</f>
        <v/>
      </c>
      <c r="G7822" s="12" t="str">
        <f>IF(A7822="","",IF(ISERROR(VLOOKUP(A7822,'entry data'!B:I,8,0)),"",VLOOKUP(A7822,'entry data'!B:I,7,0)))</f>
        <v/>
      </c>
      <c r="H7822" s="13" t="str">
        <f>IF(A7822="","",IF(B7822=1,VLOOKUP(A7822,'entry data'!B:D,3,0),I7821))</f>
        <v/>
      </c>
      <c r="I7822" s="14" t="str">
        <f>IF(A7822="","",IF(E7822="weekly",7,IF(E7822="fortnightly",14,IF(E7822="monthly",DATE(IF(MONTH(H7822)=12,YEAR(H7822)+1,YEAR(H7822)),VLOOKUP(MONTH(H7822),index!$D$2:$G$13,2,0),DAY(H7822)),
IF(E7822="quarterly",DATE(IF(MONTH(H7822)&gt;=10,YEAR(H7822)+1,YEAR(H7822)),VLOOKUP(MONTH(H7822),index!$D$2:$G$13,3,0),DAY(H7822)),
IF(E7822="halfyearly",DATE(IF(MONTH(H7822)&gt;=7,YEAR(H7822)+1,YEAR(H7822)),VLOOKUP(MONTH(H7822),index!$D$2:$G$13,4,0),DAY(H7822)),
DATE(YEAR(H7822)+1,MONTH(H7822),DAY(H7822)))))-H7822))+H7822)</f>
        <v/>
      </c>
      <c r="J7822" s="9" t="str">
        <f t="shared" si="748"/>
        <v/>
      </c>
      <c r="K7822" s="11" t="str">
        <f t="shared" si="749"/>
        <v/>
      </c>
      <c r="L7822" s="11" t="str">
        <f t="shared" si="750"/>
        <v/>
      </c>
      <c r="M7822" s="11" t="str">
        <f>IF(A7822="","",VLOOKUP(E7822,index!$A$1:$B$6,2,0)*K7822*G7822)</f>
        <v/>
      </c>
      <c r="N7822" s="11" t="str">
        <f>IF(A7822="","",-PMT(G7822*VLOOKUP(E7822,index!$A$1:$B$6,2,0),C7822,F7822,0,0))</f>
        <v/>
      </c>
      <c r="O7822" s="11" t="str">
        <f t="shared" si="751"/>
        <v/>
      </c>
      <c r="P7822" s="11" t="str">
        <f t="shared" si="752"/>
        <v/>
      </c>
    </row>
    <row r="7823" spans="1:16" x14ac:dyDescent="0.25">
      <c r="A7823" s="9" t="str">
        <f>IF(A7822="","",IF(B7822&lt;C7822,A7822,IF(A7822=MAX('entry data'!$B$8:$B$507),"",A7822+1)))</f>
        <v/>
      </c>
      <c r="B7823" s="9" t="str">
        <f t="shared" si="747"/>
        <v/>
      </c>
      <c r="C7823" s="9" t="str">
        <f>IF(ISERROR(VLOOKUP(A7823,'entry data'!B:G,6,0)),"",VLOOKUP(A7823,'entry data'!B:G,6,0))</f>
        <v/>
      </c>
      <c r="D7823" s="9" t="str">
        <f>IF(ISERROR(VLOOKUP(A7823,'entry data'!B:C,2,0)),"",VLOOKUP(A7823,'entry data'!B:C,2,0))</f>
        <v/>
      </c>
      <c r="E7823" s="9" t="str">
        <f>IF(ISERROR(VLOOKUP(A7823,'entry data'!B:E,4,0)),"",VLOOKUP(A7823,'entry data'!B:E,4,0))</f>
        <v/>
      </c>
      <c r="F7823" s="11" t="str">
        <f>IF(A7823="","",IF(ISERROR(VLOOKUP(A7823,'entry data'!B:F,5,0)),"",VLOOKUP(A7823,'entry data'!B:F,5,0)))</f>
        <v/>
      </c>
      <c r="G7823" s="12" t="str">
        <f>IF(A7823="","",IF(ISERROR(VLOOKUP(A7823,'entry data'!B:I,8,0)),"",VLOOKUP(A7823,'entry data'!B:I,7,0)))</f>
        <v/>
      </c>
      <c r="H7823" s="13" t="str">
        <f>IF(A7823="","",IF(B7823=1,VLOOKUP(A7823,'entry data'!B:D,3,0),I7822))</f>
        <v/>
      </c>
      <c r="I7823" s="14" t="str">
        <f>IF(A7823="","",IF(E7823="weekly",7,IF(E7823="fortnightly",14,IF(E7823="monthly",DATE(IF(MONTH(H7823)=12,YEAR(H7823)+1,YEAR(H7823)),VLOOKUP(MONTH(H7823),index!$D$2:$G$13,2,0),DAY(H7823)),
IF(E7823="quarterly",DATE(IF(MONTH(H7823)&gt;=10,YEAR(H7823)+1,YEAR(H7823)),VLOOKUP(MONTH(H7823),index!$D$2:$G$13,3,0),DAY(H7823)),
IF(E7823="halfyearly",DATE(IF(MONTH(H7823)&gt;=7,YEAR(H7823)+1,YEAR(H7823)),VLOOKUP(MONTH(H7823),index!$D$2:$G$13,4,0),DAY(H7823)),
DATE(YEAR(H7823)+1,MONTH(H7823),DAY(H7823)))))-H7823))+H7823)</f>
        <v/>
      </c>
      <c r="J7823" s="9" t="str">
        <f t="shared" si="748"/>
        <v/>
      </c>
      <c r="K7823" s="11" t="str">
        <f t="shared" si="749"/>
        <v/>
      </c>
      <c r="L7823" s="11" t="str">
        <f t="shared" si="750"/>
        <v/>
      </c>
      <c r="M7823" s="11" t="str">
        <f>IF(A7823="","",VLOOKUP(E7823,index!$A$1:$B$6,2,0)*K7823*G7823)</f>
        <v/>
      </c>
      <c r="N7823" s="11" t="str">
        <f>IF(A7823="","",-PMT(G7823*VLOOKUP(E7823,index!$A$1:$B$6,2,0),C7823,F7823,0,0))</f>
        <v/>
      </c>
      <c r="O7823" s="11" t="str">
        <f t="shared" si="751"/>
        <v/>
      </c>
      <c r="P7823" s="11" t="str">
        <f t="shared" si="752"/>
        <v/>
      </c>
    </row>
    <row r="7824" spans="1:16" x14ac:dyDescent="0.25">
      <c r="A7824" s="9" t="str">
        <f>IF(A7823="","",IF(B7823&lt;C7823,A7823,IF(A7823=MAX('entry data'!$B$8:$B$507),"",A7823+1)))</f>
        <v/>
      </c>
      <c r="B7824" s="9" t="str">
        <f t="shared" si="747"/>
        <v/>
      </c>
      <c r="C7824" s="9" t="str">
        <f>IF(ISERROR(VLOOKUP(A7824,'entry data'!B:G,6,0)),"",VLOOKUP(A7824,'entry data'!B:G,6,0))</f>
        <v/>
      </c>
      <c r="D7824" s="9" t="str">
        <f>IF(ISERROR(VLOOKUP(A7824,'entry data'!B:C,2,0)),"",VLOOKUP(A7824,'entry data'!B:C,2,0))</f>
        <v/>
      </c>
      <c r="E7824" s="9" t="str">
        <f>IF(ISERROR(VLOOKUP(A7824,'entry data'!B:E,4,0)),"",VLOOKUP(A7824,'entry data'!B:E,4,0))</f>
        <v/>
      </c>
      <c r="F7824" s="11" t="str">
        <f>IF(A7824="","",IF(ISERROR(VLOOKUP(A7824,'entry data'!B:F,5,0)),"",VLOOKUP(A7824,'entry data'!B:F,5,0)))</f>
        <v/>
      </c>
      <c r="G7824" s="12" t="str">
        <f>IF(A7824="","",IF(ISERROR(VLOOKUP(A7824,'entry data'!B:I,8,0)),"",VLOOKUP(A7824,'entry data'!B:I,7,0)))</f>
        <v/>
      </c>
      <c r="H7824" s="13" t="str">
        <f>IF(A7824="","",IF(B7824=1,VLOOKUP(A7824,'entry data'!B:D,3,0),I7823))</f>
        <v/>
      </c>
      <c r="I7824" s="14" t="str">
        <f>IF(A7824="","",IF(E7824="weekly",7,IF(E7824="fortnightly",14,IF(E7824="monthly",DATE(IF(MONTH(H7824)=12,YEAR(H7824)+1,YEAR(H7824)),VLOOKUP(MONTH(H7824),index!$D$2:$G$13,2,0),DAY(H7824)),
IF(E7824="quarterly",DATE(IF(MONTH(H7824)&gt;=10,YEAR(H7824)+1,YEAR(H7824)),VLOOKUP(MONTH(H7824),index!$D$2:$G$13,3,0),DAY(H7824)),
IF(E7824="halfyearly",DATE(IF(MONTH(H7824)&gt;=7,YEAR(H7824)+1,YEAR(H7824)),VLOOKUP(MONTH(H7824),index!$D$2:$G$13,4,0),DAY(H7824)),
DATE(YEAR(H7824)+1,MONTH(H7824),DAY(H7824)))))-H7824))+H7824)</f>
        <v/>
      </c>
      <c r="J7824" s="9" t="str">
        <f t="shared" si="748"/>
        <v/>
      </c>
      <c r="K7824" s="11" t="str">
        <f t="shared" si="749"/>
        <v/>
      </c>
      <c r="L7824" s="11" t="str">
        <f t="shared" si="750"/>
        <v/>
      </c>
      <c r="M7824" s="11" t="str">
        <f>IF(A7824="","",VLOOKUP(E7824,index!$A$1:$B$6,2,0)*K7824*G7824)</f>
        <v/>
      </c>
      <c r="N7824" s="11" t="str">
        <f>IF(A7824="","",-PMT(G7824*VLOOKUP(E7824,index!$A$1:$B$6,2,0),C7824,F7824,0,0))</f>
        <v/>
      </c>
      <c r="O7824" s="11" t="str">
        <f t="shared" si="751"/>
        <v/>
      </c>
      <c r="P7824" s="11" t="str">
        <f t="shared" si="752"/>
        <v/>
      </c>
    </row>
    <row r="7825" spans="1:16" x14ac:dyDescent="0.25">
      <c r="A7825" s="9" t="str">
        <f>IF(A7824="","",IF(B7824&lt;C7824,A7824,IF(A7824=MAX('entry data'!$B$8:$B$507),"",A7824+1)))</f>
        <v/>
      </c>
      <c r="B7825" s="9" t="str">
        <f t="shared" si="747"/>
        <v/>
      </c>
      <c r="C7825" s="9" t="str">
        <f>IF(ISERROR(VLOOKUP(A7825,'entry data'!B:G,6,0)),"",VLOOKUP(A7825,'entry data'!B:G,6,0))</f>
        <v/>
      </c>
      <c r="D7825" s="9" t="str">
        <f>IF(ISERROR(VLOOKUP(A7825,'entry data'!B:C,2,0)),"",VLOOKUP(A7825,'entry data'!B:C,2,0))</f>
        <v/>
      </c>
      <c r="E7825" s="9" t="str">
        <f>IF(ISERROR(VLOOKUP(A7825,'entry data'!B:E,4,0)),"",VLOOKUP(A7825,'entry data'!B:E,4,0))</f>
        <v/>
      </c>
      <c r="F7825" s="11" t="str">
        <f>IF(A7825="","",IF(ISERROR(VLOOKUP(A7825,'entry data'!B:F,5,0)),"",VLOOKUP(A7825,'entry data'!B:F,5,0)))</f>
        <v/>
      </c>
      <c r="G7825" s="12" t="str">
        <f>IF(A7825="","",IF(ISERROR(VLOOKUP(A7825,'entry data'!B:I,8,0)),"",VLOOKUP(A7825,'entry data'!B:I,7,0)))</f>
        <v/>
      </c>
      <c r="H7825" s="13" t="str">
        <f>IF(A7825="","",IF(B7825=1,VLOOKUP(A7825,'entry data'!B:D,3,0),I7824))</f>
        <v/>
      </c>
      <c r="I7825" s="14" t="str">
        <f>IF(A7825="","",IF(E7825="weekly",7,IF(E7825="fortnightly",14,IF(E7825="monthly",DATE(IF(MONTH(H7825)=12,YEAR(H7825)+1,YEAR(H7825)),VLOOKUP(MONTH(H7825),index!$D$2:$G$13,2,0),DAY(H7825)),
IF(E7825="quarterly",DATE(IF(MONTH(H7825)&gt;=10,YEAR(H7825)+1,YEAR(H7825)),VLOOKUP(MONTH(H7825),index!$D$2:$G$13,3,0),DAY(H7825)),
IF(E7825="halfyearly",DATE(IF(MONTH(H7825)&gt;=7,YEAR(H7825)+1,YEAR(H7825)),VLOOKUP(MONTH(H7825),index!$D$2:$G$13,4,0),DAY(H7825)),
DATE(YEAR(H7825)+1,MONTH(H7825),DAY(H7825)))))-H7825))+H7825)</f>
        <v/>
      </c>
      <c r="J7825" s="9" t="str">
        <f t="shared" si="748"/>
        <v/>
      </c>
      <c r="K7825" s="11" t="str">
        <f t="shared" si="749"/>
        <v/>
      </c>
      <c r="L7825" s="11" t="str">
        <f t="shared" si="750"/>
        <v/>
      </c>
      <c r="M7825" s="11" t="str">
        <f>IF(A7825="","",VLOOKUP(E7825,index!$A$1:$B$6,2,0)*K7825*G7825)</f>
        <v/>
      </c>
      <c r="N7825" s="11" t="str">
        <f>IF(A7825="","",-PMT(G7825*VLOOKUP(E7825,index!$A$1:$B$6,2,0),C7825,F7825,0,0))</f>
        <v/>
      </c>
      <c r="O7825" s="11" t="str">
        <f t="shared" si="751"/>
        <v/>
      </c>
      <c r="P7825" s="11" t="str">
        <f t="shared" si="752"/>
        <v/>
      </c>
    </row>
    <row r="7826" spans="1:16" x14ac:dyDescent="0.25">
      <c r="A7826" s="9" t="str">
        <f>IF(A7825="","",IF(B7825&lt;C7825,A7825,IF(A7825=MAX('entry data'!$B$8:$B$507),"",A7825+1)))</f>
        <v/>
      </c>
      <c r="B7826" s="9" t="str">
        <f t="shared" si="747"/>
        <v/>
      </c>
      <c r="C7826" s="9" t="str">
        <f>IF(ISERROR(VLOOKUP(A7826,'entry data'!B:G,6,0)),"",VLOOKUP(A7826,'entry data'!B:G,6,0))</f>
        <v/>
      </c>
      <c r="D7826" s="9" t="str">
        <f>IF(ISERROR(VLOOKUP(A7826,'entry data'!B:C,2,0)),"",VLOOKUP(A7826,'entry data'!B:C,2,0))</f>
        <v/>
      </c>
      <c r="E7826" s="9" t="str">
        <f>IF(ISERROR(VLOOKUP(A7826,'entry data'!B:E,4,0)),"",VLOOKUP(A7826,'entry data'!B:E,4,0))</f>
        <v/>
      </c>
      <c r="F7826" s="11" t="str">
        <f>IF(A7826="","",IF(ISERROR(VLOOKUP(A7826,'entry data'!B:F,5,0)),"",VLOOKUP(A7826,'entry data'!B:F,5,0)))</f>
        <v/>
      </c>
      <c r="G7826" s="12" t="str">
        <f>IF(A7826="","",IF(ISERROR(VLOOKUP(A7826,'entry data'!B:I,8,0)),"",VLOOKUP(A7826,'entry data'!B:I,7,0)))</f>
        <v/>
      </c>
      <c r="H7826" s="13" t="str">
        <f>IF(A7826="","",IF(B7826=1,VLOOKUP(A7826,'entry data'!B:D,3,0),I7825))</f>
        <v/>
      </c>
      <c r="I7826" s="14" t="str">
        <f>IF(A7826="","",IF(E7826="weekly",7,IF(E7826="fortnightly",14,IF(E7826="monthly",DATE(IF(MONTH(H7826)=12,YEAR(H7826)+1,YEAR(H7826)),VLOOKUP(MONTH(H7826),index!$D$2:$G$13,2,0),DAY(H7826)),
IF(E7826="quarterly",DATE(IF(MONTH(H7826)&gt;=10,YEAR(H7826)+1,YEAR(H7826)),VLOOKUP(MONTH(H7826),index!$D$2:$G$13,3,0),DAY(H7826)),
IF(E7826="halfyearly",DATE(IF(MONTH(H7826)&gt;=7,YEAR(H7826)+1,YEAR(H7826)),VLOOKUP(MONTH(H7826),index!$D$2:$G$13,4,0),DAY(H7826)),
DATE(YEAR(H7826)+1,MONTH(H7826),DAY(H7826)))))-H7826))+H7826)</f>
        <v/>
      </c>
      <c r="J7826" s="9" t="str">
        <f t="shared" si="748"/>
        <v/>
      </c>
      <c r="K7826" s="11" t="str">
        <f t="shared" si="749"/>
        <v/>
      </c>
      <c r="L7826" s="11" t="str">
        <f t="shared" si="750"/>
        <v/>
      </c>
      <c r="M7826" s="11" t="str">
        <f>IF(A7826="","",VLOOKUP(E7826,index!$A$1:$B$6,2,0)*K7826*G7826)</f>
        <v/>
      </c>
      <c r="N7826" s="11" t="str">
        <f>IF(A7826="","",-PMT(G7826*VLOOKUP(E7826,index!$A$1:$B$6,2,0),C7826,F7826,0,0))</f>
        <v/>
      </c>
      <c r="O7826" s="11" t="str">
        <f t="shared" si="751"/>
        <v/>
      </c>
      <c r="P7826" s="11" t="str">
        <f t="shared" si="752"/>
        <v/>
      </c>
    </row>
    <row r="7827" spans="1:16" x14ac:dyDescent="0.25">
      <c r="A7827" s="9" t="str">
        <f>IF(A7826="","",IF(B7826&lt;C7826,A7826,IF(A7826=MAX('entry data'!$B$8:$B$507),"",A7826+1)))</f>
        <v/>
      </c>
      <c r="B7827" s="9" t="str">
        <f t="shared" si="747"/>
        <v/>
      </c>
      <c r="C7827" s="9" t="str">
        <f>IF(ISERROR(VLOOKUP(A7827,'entry data'!B:G,6,0)),"",VLOOKUP(A7827,'entry data'!B:G,6,0))</f>
        <v/>
      </c>
      <c r="D7827" s="9" t="str">
        <f>IF(ISERROR(VLOOKUP(A7827,'entry data'!B:C,2,0)),"",VLOOKUP(A7827,'entry data'!B:C,2,0))</f>
        <v/>
      </c>
      <c r="E7827" s="9" t="str">
        <f>IF(ISERROR(VLOOKUP(A7827,'entry data'!B:E,4,0)),"",VLOOKUP(A7827,'entry data'!B:E,4,0))</f>
        <v/>
      </c>
      <c r="F7827" s="11" t="str">
        <f>IF(A7827="","",IF(ISERROR(VLOOKUP(A7827,'entry data'!B:F,5,0)),"",VLOOKUP(A7827,'entry data'!B:F,5,0)))</f>
        <v/>
      </c>
      <c r="G7827" s="12" t="str">
        <f>IF(A7827="","",IF(ISERROR(VLOOKUP(A7827,'entry data'!B:I,8,0)),"",VLOOKUP(A7827,'entry data'!B:I,7,0)))</f>
        <v/>
      </c>
      <c r="H7827" s="13" t="str">
        <f>IF(A7827="","",IF(B7827=1,VLOOKUP(A7827,'entry data'!B:D,3,0),I7826))</f>
        <v/>
      </c>
      <c r="I7827" s="14" t="str">
        <f>IF(A7827="","",IF(E7827="weekly",7,IF(E7827="fortnightly",14,IF(E7827="monthly",DATE(IF(MONTH(H7827)=12,YEAR(H7827)+1,YEAR(H7827)),VLOOKUP(MONTH(H7827),index!$D$2:$G$13,2,0),DAY(H7827)),
IF(E7827="quarterly",DATE(IF(MONTH(H7827)&gt;=10,YEAR(H7827)+1,YEAR(H7827)),VLOOKUP(MONTH(H7827),index!$D$2:$G$13,3,0),DAY(H7827)),
IF(E7827="halfyearly",DATE(IF(MONTH(H7827)&gt;=7,YEAR(H7827)+1,YEAR(H7827)),VLOOKUP(MONTH(H7827),index!$D$2:$G$13,4,0),DAY(H7827)),
DATE(YEAR(H7827)+1,MONTH(H7827),DAY(H7827)))))-H7827))+H7827)</f>
        <v/>
      </c>
      <c r="J7827" s="9" t="str">
        <f t="shared" si="748"/>
        <v/>
      </c>
      <c r="K7827" s="11" t="str">
        <f t="shared" si="749"/>
        <v/>
      </c>
      <c r="L7827" s="11" t="str">
        <f t="shared" si="750"/>
        <v/>
      </c>
      <c r="M7827" s="11" t="str">
        <f>IF(A7827="","",VLOOKUP(E7827,index!$A$1:$B$6,2,0)*K7827*G7827)</f>
        <v/>
      </c>
      <c r="N7827" s="11" t="str">
        <f>IF(A7827="","",-PMT(G7827*VLOOKUP(E7827,index!$A$1:$B$6,2,0),C7827,F7827,0,0))</f>
        <v/>
      </c>
      <c r="O7827" s="11" t="str">
        <f t="shared" si="751"/>
        <v/>
      </c>
      <c r="P7827" s="11" t="str">
        <f t="shared" si="752"/>
        <v/>
      </c>
    </row>
    <row r="7828" spans="1:16" x14ac:dyDescent="0.25">
      <c r="A7828" s="9" t="str">
        <f>IF(A7827="","",IF(B7827&lt;C7827,A7827,IF(A7827=MAX('entry data'!$B$8:$B$507),"",A7827+1)))</f>
        <v/>
      </c>
      <c r="B7828" s="9" t="str">
        <f t="shared" si="747"/>
        <v/>
      </c>
      <c r="C7828" s="9" t="str">
        <f>IF(ISERROR(VLOOKUP(A7828,'entry data'!B:G,6,0)),"",VLOOKUP(A7828,'entry data'!B:G,6,0))</f>
        <v/>
      </c>
      <c r="D7828" s="9" t="str">
        <f>IF(ISERROR(VLOOKUP(A7828,'entry data'!B:C,2,0)),"",VLOOKUP(A7828,'entry data'!B:C,2,0))</f>
        <v/>
      </c>
      <c r="E7828" s="9" t="str">
        <f>IF(ISERROR(VLOOKUP(A7828,'entry data'!B:E,4,0)),"",VLOOKUP(A7828,'entry data'!B:E,4,0))</f>
        <v/>
      </c>
      <c r="F7828" s="11" t="str">
        <f>IF(A7828="","",IF(ISERROR(VLOOKUP(A7828,'entry data'!B:F,5,0)),"",VLOOKUP(A7828,'entry data'!B:F,5,0)))</f>
        <v/>
      </c>
      <c r="G7828" s="12" t="str">
        <f>IF(A7828="","",IF(ISERROR(VLOOKUP(A7828,'entry data'!B:I,8,0)),"",VLOOKUP(A7828,'entry data'!B:I,7,0)))</f>
        <v/>
      </c>
      <c r="H7828" s="13" t="str">
        <f>IF(A7828="","",IF(B7828=1,VLOOKUP(A7828,'entry data'!B:D,3,0),I7827))</f>
        <v/>
      </c>
      <c r="I7828" s="14" t="str">
        <f>IF(A7828="","",IF(E7828="weekly",7,IF(E7828="fortnightly",14,IF(E7828="monthly",DATE(IF(MONTH(H7828)=12,YEAR(H7828)+1,YEAR(H7828)),VLOOKUP(MONTH(H7828),index!$D$2:$G$13,2,0),DAY(H7828)),
IF(E7828="quarterly",DATE(IF(MONTH(H7828)&gt;=10,YEAR(H7828)+1,YEAR(H7828)),VLOOKUP(MONTH(H7828),index!$D$2:$G$13,3,0),DAY(H7828)),
IF(E7828="halfyearly",DATE(IF(MONTH(H7828)&gt;=7,YEAR(H7828)+1,YEAR(H7828)),VLOOKUP(MONTH(H7828),index!$D$2:$G$13,4,0),DAY(H7828)),
DATE(YEAR(H7828)+1,MONTH(H7828),DAY(H7828)))))-H7828))+H7828)</f>
        <v/>
      </c>
      <c r="J7828" s="9" t="str">
        <f t="shared" si="748"/>
        <v/>
      </c>
      <c r="K7828" s="11" t="str">
        <f t="shared" si="749"/>
        <v/>
      </c>
      <c r="L7828" s="11" t="str">
        <f t="shared" si="750"/>
        <v/>
      </c>
      <c r="M7828" s="11" t="str">
        <f>IF(A7828="","",VLOOKUP(E7828,index!$A$1:$B$6,2,0)*K7828*G7828)</f>
        <v/>
      </c>
      <c r="N7828" s="11" t="str">
        <f>IF(A7828="","",-PMT(G7828*VLOOKUP(E7828,index!$A$1:$B$6,2,0),C7828,F7828,0,0))</f>
        <v/>
      </c>
      <c r="O7828" s="11" t="str">
        <f t="shared" si="751"/>
        <v/>
      </c>
      <c r="P7828" s="11" t="str">
        <f t="shared" si="752"/>
        <v/>
      </c>
    </row>
    <row r="7829" spans="1:16" x14ac:dyDescent="0.25">
      <c r="A7829" s="9" t="str">
        <f>IF(A7828="","",IF(B7828&lt;C7828,A7828,IF(A7828=MAX('entry data'!$B$8:$B$507),"",A7828+1)))</f>
        <v/>
      </c>
      <c r="B7829" s="9" t="str">
        <f t="shared" si="747"/>
        <v/>
      </c>
      <c r="C7829" s="9" t="str">
        <f>IF(ISERROR(VLOOKUP(A7829,'entry data'!B:G,6,0)),"",VLOOKUP(A7829,'entry data'!B:G,6,0))</f>
        <v/>
      </c>
      <c r="D7829" s="9" t="str">
        <f>IF(ISERROR(VLOOKUP(A7829,'entry data'!B:C,2,0)),"",VLOOKUP(A7829,'entry data'!B:C,2,0))</f>
        <v/>
      </c>
      <c r="E7829" s="9" t="str">
        <f>IF(ISERROR(VLOOKUP(A7829,'entry data'!B:E,4,0)),"",VLOOKUP(A7829,'entry data'!B:E,4,0))</f>
        <v/>
      </c>
      <c r="F7829" s="11" t="str">
        <f>IF(A7829="","",IF(ISERROR(VLOOKUP(A7829,'entry data'!B:F,5,0)),"",VLOOKUP(A7829,'entry data'!B:F,5,0)))</f>
        <v/>
      </c>
      <c r="G7829" s="12" t="str">
        <f>IF(A7829="","",IF(ISERROR(VLOOKUP(A7829,'entry data'!B:I,8,0)),"",VLOOKUP(A7829,'entry data'!B:I,7,0)))</f>
        <v/>
      </c>
      <c r="H7829" s="13" t="str">
        <f>IF(A7829="","",IF(B7829=1,VLOOKUP(A7829,'entry data'!B:D,3,0),I7828))</f>
        <v/>
      </c>
      <c r="I7829" s="14" t="str">
        <f>IF(A7829="","",IF(E7829="weekly",7,IF(E7829="fortnightly",14,IF(E7829="monthly",DATE(IF(MONTH(H7829)=12,YEAR(H7829)+1,YEAR(H7829)),VLOOKUP(MONTH(H7829),index!$D$2:$G$13,2,0),DAY(H7829)),
IF(E7829="quarterly",DATE(IF(MONTH(H7829)&gt;=10,YEAR(H7829)+1,YEAR(H7829)),VLOOKUP(MONTH(H7829),index!$D$2:$G$13,3,0),DAY(H7829)),
IF(E7829="halfyearly",DATE(IF(MONTH(H7829)&gt;=7,YEAR(H7829)+1,YEAR(H7829)),VLOOKUP(MONTH(H7829),index!$D$2:$G$13,4,0),DAY(H7829)),
DATE(YEAR(H7829)+1,MONTH(H7829),DAY(H7829)))))-H7829))+H7829)</f>
        <v/>
      </c>
      <c r="J7829" s="9" t="str">
        <f t="shared" si="748"/>
        <v/>
      </c>
      <c r="K7829" s="11" t="str">
        <f t="shared" si="749"/>
        <v/>
      </c>
      <c r="L7829" s="11" t="str">
        <f t="shared" si="750"/>
        <v/>
      </c>
      <c r="M7829" s="11" t="str">
        <f>IF(A7829="","",VLOOKUP(E7829,index!$A$1:$B$6,2,0)*K7829*G7829)</f>
        <v/>
      </c>
      <c r="N7829" s="11" t="str">
        <f>IF(A7829="","",-PMT(G7829*VLOOKUP(E7829,index!$A$1:$B$6,2,0),C7829,F7829,0,0))</f>
        <v/>
      </c>
      <c r="O7829" s="11" t="str">
        <f t="shared" si="751"/>
        <v/>
      </c>
      <c r="P7829" s="11" t="str">
        <f t="shared" si="752"/>
        <v/>
      </c>
    </row>
    <row r="7830" spans="1:16" x14ac:dyDescent="0.25">
      <c r="A7830" s="9" t="str">
        <f>IF(A7829="","",IF(B7829&lt;C7829,A7829,IF(A7829=MAX('entry data'!$B$8:$B$507),"",A7829+1)))</f>
        <v/>
      </c>
      <c r="B7830" s="9" t="str">
        <f t="shared" si="747"/>
        <v/>
      </c>
      <c r="C7830" s="9" t="str">
        <f>IF(ISERROR(VLOOKUP(A7830,'entry data'!B:G,6,0)),"",VLOOKUP(A7830,'entry data'!B:G,6,0))</f>
        <v/>
      </c>
      <c r="D7830" s="9" t="str">
        <f>IF(ISERROR(VLOOKUP(A7830,'entry data'!B:C,2,0)),"",VLOOKUP(A7830,'entry data'!B:C,2,0))</f>
        <v/>
      </c>
      <c r="E7830" s="9" t="str">
        <f>IF(ISERROR(VLOOKUP(A7830,'entry data'!B:E,4,0)),"",VLOOKUP(A7830,'entry data'!B:E,4,0))</f>
        <v/>
      </c>
      <c r="F7830" s="11" t="str">
        <f>IF(A7830="","",IF(ISERROR(VLOOKUP(A7830,'entry data'!B:F,5,0)),"",VLOOKUP(A7830,'entry data'!B:F,5,0)))</f>
        <v/>
      </c>
      <c r="G7830" s="12" t="str">
        <f>IF(A7830="","",IF(ISERROR(VLOOKUP(A7830,'entry data'!B:I,8,0)),"",VLOOKUP(A7830,'entry data'!B:I,7,0)))</f>
        <v/>
      </c>
      <c r="H7830" s="13" t="str">
        <f>IF(A7830="","",IF(B7830=1,VLOOKUP(A7830,'entry data'!B:D,3,0),I7829))</f>
        <v/>
      </c>
      <c r="I7830" s="14" t="str">
        <f>IF(A7830="","",IF(E7830="weekly",7,IF(E7830="fortnightly",14,IF(E7830="monthly",DATE(IF(MONTH(H7830)=12,YEAR(H7830)+1,YEAR(H7830)),VLOOKUP(MONTH(H7830),index!$D$2:$G$13,2,0),DAY(H7830)),
IF(E7830="quarterly",DATE(IF(MONTH(H7830)&gt;=10,YEAR(H7830)+1,YEAR(H7830)),VLOOKUP(MONTH(H7830),index!$D$2:$G$13,3,0),DAY(H7830)),
IF(E7830="halfyearly",DATE(IF(MONTH(H7830)&gt;=7,YEAR(H7830)+1,YEAR(H7830)),VLOOKUP(MONTH(H7830),index!$D$2:$G$13,4,0),DAY(H7830)),
DATE(YEAR(H7830)+1,MONTH(H7830),DAY(H7830)))))-H7830))+H7830)</f>
        <v/>
      </c>
      <c r="J7830" s="9" t="str">
        <f t="shared" si="748"/>
        <v/>
      </c>
      <c r="K7830" s="11" t="str">
        <f t="shared" si="749"/>
        <v/>
      </c>
      <c r="L7830" s="11" t="str">
        <f t="shared" si="750"/>
        <v/>
      </c>
      <c r="M7830" s="11" t="str">
        <f>IF(A7830="","",VLOOKUP(E7830,index!$A$1:$B$6,2,0)*K7830*G7830)</f>
        <v/>
      </c>
      <c r="N7830" s="11" t="str">
        <f>IF(A7830="","",-PMT(G7830*VLOOKUP(E7830,index!$A$1:$B$6,2,0),C7830,F7830,0,0))</f>
        <v/>
      </c>
      <c r="O7830" s="11" t="str">
        <f t="shared" si="751"/>
        <v/>
      </c>
      <c r="P7830" s="11" t="str">
        <f t="shared" si="752"/>
        <v/>
      </c>
    </row>
    <row r="7831" spans="1:16" x14ac:dyDescent="0.25">
      <c r="A7831" s="9" t="str">
        <f>IF(A7830="","",IF(B7830&lt;C7830,A7830,IF(A7830=MAX('entry data'!$B$8:$B$507),"",A7830+1)))</f>
        <v/>
      </c>
      <c r="B7831" s="9" t="str">
        <f t="shared" ref="B7831:B7894" si="753">IF(A7831="","",IF(B7830=C7830,1,B7830+1))</f>
        <v/>
      </c>
      <c r="C7831" s="9" t="str">
        <f>IF(ISERROR(VLOOKUP(A7831,'entry data'!B:G,6,0)),"",VLOOKUP(A7831,'entry data'!B:G,6,0))</f>
        <v/>
      </c>
      <c r="D7831" s="9" t="str">
        <f>IF(ISERROR(VLOOKUP(A7831,'entry data'!B:C,2,0)),"",VLOOKUP(A7831,'entry data'!B:C,2,0))</f>
        <v/>
      </c>
      <c r="E7831" s="9" t="str">
        <f>IF(ISERROR(VLOOKUP(A7831,'entry data'!B:E,4,0)),"",VLOOKUP(A7831,'entry data'!B:E,4,0))</f>
        <v/>
      </c>
      <c r="F7831" s="11" t="str">
        <f>IF(A7831="","",IF(ISERROR(VLOOKUP(A7831,'entry data'!B:F,5,0)),"",VLOOKUP(A7831,'entry data'!B:F,5,0)))</f>
        <v/>
      </c>
      <c r="G7831" s="12" t="str">
        <f>IF(A7831="","",IF(ISERROR(VLOOKUP(A7831,'entry data'!B:I,8,0)),"",VLOOKUP(A7831,'entry data'!B:I,7,0)))</f>
        <v/>
      </c>
      <c r="H7831" s="13" t="str">
        <f>IF(A7831="","",IF(B7831=1,VLOOKUP(A7831,'entry data'!B:D,3,0),I7830))</f>
        <v/>
      </c>
      <c r="I7831" s="14" t="str">
        <f>IF(A7831="","",IF(E7831="weekly",7,IF(E7831="fortnightly",14,IF(E7831="monthly",DATE(IF(MONTH(H7831)=12,YEAR(H7831)+1,YEAR(H7831)),VLOOKUP(MONTH(H7831),index!$D$2:$G$13,2,0),DAY(H7831)),
IF(E7831="quarterly",DATE(IF(MONTH(H7831)&gt;=10,YEAR(H7831)+1,YEAR(H7831)),VLOOKUP(MONTH(H7831),index!$D$2:$G$13,3,0),DAY(H7831)),
IF(E7831="halfyearly",DATE(IF(MONTH(H7831)&gt;=7,YEAR(H7831)+1,YEAR(H7831)),VLOOKUP(MONTH(H7831),index!$D$2:$G$13,4,0),DAY(H7831)),
DATE(YEAR(H7831)+1,MONTH(H7831),DAY(H7831)))))-H7831))+H7831)</f>
        <v/>
      </c>
      <c r="J7831" s="9" t="str">
        <f t="shared" ref="J7831:J7894" si="754">IF(A7831="","",IF(MONTH(I7831)&lt;10,YEAR(I7831)&amp;"-0"&amp;MONTH(I7831),YEAR(I7831)&amp;"-"&amp;MONTH(I7831)))</f>
        <v/>
      </c>
      <c r="K7831" s="11" t="str">
        <f t="shared" ref="K7831:K7894" si="755">IF(A7831="","",IF(B7831=1,F7831,O7830))</f>
        <v/>
      </c>
      <c r="L7831" s="11" t="str">
        <f t="shared" ref="L7831:L7894" si="756">IF(A7831="","",N7831-M7831)</f>
        <v/>
      </c>
      <c r="M7831" s="11" t="str">
        <f>IF(A7831="","",VLOOKUP(E7831,index!$A$1:$B$6,2,0)*K7831*G7831)</f>
        <v/>
      </c>
      <c r="N7831" s="11" t="str">
        <f>IF(A7831="","",-PMT(G7831*VLOOKUP(E7831,index!$A$1:$B$6,2,0),C7831,F7831,0,0))</f>
        <v/>
      </c>
      <c r="O7831" s="11" t="str">
        <f t="shared" ref="O7831:O7894" si="757">IF(A7831="","",K7831-L7831)</f>
        <v/>
      </c>
      <c r="P7831" s="11" t="str">
        <f t="shared" si="752"/>
        <v/>
      </c>
    </row>
    <row r="7832" spans="1:16" x14ac:dyDescent="0.25">
      <c r="A7832" s="9" t="str">
        <f>IF(A7831="","",IF(B7831&lt;C7831,A7831,IF(A7831=MAX('entry data'!$B$8:$B$507),"",A7831+1)))</f>
        <v/>
      </c>
      <c r="B7832" s="9" t="str">
        <f t="shared" si="753"/>
        <v/>
      </c>
      <c r="C7832" s="9" t="str">
        <f>IF(ISERROR(VLOOKUP(A7832,'entry data'!B:G,6,0)),"",VLOOKUP(A7832,'entry data'!B:G,6,0))</f>
        <v/>
      </c>
      <c r="D7832" s="9" t="str">
        <f>IF(ISERROR(VLOOKUP(A7832,'entry data'!B:C,2,0)),"",VLOOKUP(A7832,'entry data'!B:C,2,0))</f>
        <v/>
      </c>
      <c r="E7832" s="9" t="str">
        <f>IF(ISERROR(VLOOKUP(A7832,'entry data'!B:E,4,0)),"",VLOOKUP(A7832,'entry data'!B:E,4,0))</f>
        <v/>
      </c>
      <c r="F7832" s="11" t="str">
        <f>IF(A7832="","",IF(ISERROR(VLOOKUP(A7832,'entry data'!B:F,5,0)),"",VLOOKUP(A7832,'entry data'!B:F,5,0)))</f>
        <v/>
      </c>
      <c r="G7832" s="12" t="str">
        <f>IF(A7832="","",IF(ISERROR(VLOOKUP(A7832,'entry data'!B:I,8,0)),"",VLOOKUP(A7832,'entry data'!B:I,7,0)))</f>
        <v/>
      </c>
      <c r="H7832" s="13" t="str">
        <f>IF(A7832="","",IF(B7832=1,VLOOKUP(A7832,'entry data'!B:D,3,0),I7831))</f>
        <v/>
      </c>
      <c r="I7832" s="14" t="str">
        <f>IF(A7832="","",IF(E7832="weekly",7,IF(E7832="fortnightly",14,IF(E7832="monthly",DATE(IF(MONTH(H7832)=12,YEAR(H7832)+1,YEAR(H7832)),VLOOKUP(MONTH(H7832),index!$D$2:$G$13,2,0),DAY(H7832)),
IF(E7832="quarterly",DATE(IF(MONTH(H7832)&gt;=10,YEAR(H7832)+1,YEAR(H7832)),VLOOKUP(MONTH(H7832),index!$D$2:$G$13,3,0),DAY(H7832)),
IF(E7832="halfyearly",DATE(IF(MONTH(H7832)&gt;=7,YEAR(H7832)+1,YEAR(H7832)),VLOOKUP(MONTH(H7832),index!$D$2:$G$13,4,0),DAY(H7832)),
DATE(YEAR(H7832)+1,MONTH(H7832),DAY(H7832)))))-H7832))+H7832)</f>
        <v/>
      </c>
      <c r="J7832" s="9" t="str">
        <f t="shared" si="754"/>
        <v/>
      </c>
      <c r="K7832" s="11" t="str">
        <f t="shared" si="755"/>
        <v/>
      </c>
      <c r="L7832" s="11" t="str">
        <f t="shared" si="756"/>
        <v/>
      </c>
      <c r="M7832" s="11" t="str">
        <f>IF(A7832="","",VLOOKUP(E7832,index!$A$1:$B$6,2,0)*K7832*G7832)</f>
        <v/>
      </c>
      <c r="N7832" s="11" t="str">
        <f>IF(A7832="","",-PMT(G7832*VLOOKUP(E7832,index!$A$1:$B$6,2,0),C7832,F7832,0,0))</f>
        <v/>
      </c>
      <c r="O7832" s="11" t="str">
        <f t="shared" si="757"/>
        <v/>
      </c>
      <c r="P7832" s="11" t="str">
        <f t="shared" si="752"/>
        <v/>
      </c>
    </row>
    <row r="7833" spans="1:16" x14ac:dyDescent="0.25">
      <c r="A7833" s="9" t="str">
        <f>IF(A7832="","",IF(B7832&lt;C7832,A7832,IF(A7832=MAX('entry data'!$B$8:$B$507),"",A7832+1)))</f>
        <v/>
      </c>
      <c r="B7833" s="9" t="str">
        <f t="shared" si="753"/>
        <v/>
      </c>
      <c r="C7833" s="9" t="str">
        <f>IF(ISERROR(VLOOKUP(A7833,'entry data'!B:G,6,0)),"",VLOOKUP(A7833,'entry data'!B:G,6,0))</f>
        <v/>
      </c>
      <c r="D7833" s="9" t="str">
        <f>IF(ISERROR(VLOOKUP(A7833,'entry data'!B:C,2,0)),"",VLOOKUP(A7833,'entry data'!B:C,2,0))</f>
        <v/>
      </c>
      <c r="E7833" s="9" t="str">
        <f>IF(ISERROR(VLOOKUP(A7833,'entry data'!B:E,4,0)),"",VLOOKUP(A7833,'entry data'!B:E,4,0))</f>
        <v/>
      </c>
      <c r="F7833" s="11" t="str">
        <f>IF(A7833="","",IF(ISERROR(VLOOKUP(A7833,'entry data'!B:F,5,0)),"",VLOOKUP(A7833,'entry data'!B:F,5,0)))</f>
        <v/>
      </c>
      <c r="G7833" s="12" t="str">
        <f>IF(A7833="","",IF(ISERROR(VLOOKUP(A7833,'entry data'!B:I,8,0)),"",VLOOKUP(A7833,'entry data'!B:I,7,0)))</f>
        <v/>
      </c>
      <c r="H7833" s="13" t="str">
        <f>IF(A7833="","",IF(B7833=1,VLOOKUP(A7833,'entry data'!B:D,3,0),I7832))</f>
        <v/>
      </c>
      <c r="I7833" s="14" t="str">
        <f>IF(A7833="","",IF(E7833="weekly",7,IF(E7833="fortnightly",14,IF(E7833="monthly",DATE(IF(MONTH(H7833)=12,YEAR(H7833)+1,YEAR(H7833)),VLOOKUP(MONTH(H7833),index!$D$2:$G$13,2,0),DAY(H7833)),
IF(E7833="quarterly",DATE(IF(MONTH(H7833)&gt;=10,YEAR(H7833)+1,YEAR(H7833)),VLOOKUP(MONTH(H7833),index!$D$2:$G$13,3,0),DAY(H7833)),
IF(E7833="halfyearly",DATE(IF(MONTH(H7833)&gt;=7,YEAR(H7833)+1,YEAR(H7833)),VLOOKUP(MONTH(H7833),index!$D$2:$G$13,4,0),DAY(H7833)),
DATE(YEAR(H7833)+1,MONTH(H7833),DAY(H7833)))))-H7833))+H7833)</f>
        <v/>
      </c>
      <c r="J7833" s="9" t="str">
        <f t="shared" si="754"/>
        <v/>
      </c>
      <c r="K7833" s="11" t="str">
        <f t="shared" si="755"/>
        <v/>
      </c>
      <c r="L7833" s="11" t="str">
        <f t="shared" si="756"/>
        <v/>
      </c>
      <c r="M7833" s="11" t="str">
        <f>IF(A7833="","",VLOOKUP(E7833,index!$A$1:$B$6,2,0)*K7833*G7833)</f>
        <v/>
      </c>
      <c r="N7833" s="11" t="str">
        <f>IF(A7833="","",-PMT(G7833*VLOOKUP(E7833,index!$A$1:$B$6,2,0),C7833,F7833,0,0))</f>
        <v/>
      </c>
      <c r="O7833" s="11" t="str">
        <f t="shared" si="757"/>
        <v/>
      </c>
      <c r="P7833" s="11" t="str">
        <f t="shared" si="752"/>
        <v/>
      </c>
    </row>
    <row r="7834" spans="1:16" x14ac:dyDescent="0.25">
      <c r="A7834" s="9" t="str">
        <f>IF(A7833="","",IF(B7833&lt;C7833,A7833,IF(A7833=MAX('entry data'!$B$8:$B$507),"",A7833+1)))</f>
        <v/>
      </c>
      <c r="B7834" s="9" t="str">
        <f t="shared" si="753"/>
        <v/>
      </c>
      <c r="C7834" s="9" t="str">
        <f>IF(ISERROR(VLOOKUP(A7834,'entry data'!B:G,6,0)),"",VLOOKUP(A7834,'entry data'!B:G,6,0))</f>
        <v/>
      </c>
      <c r="D7834" s="9" t="str">
        <f>IF(ISERROR(VLOOKUP(A7834,'entry data'!B:C,2,0)),"",VLOOKUP(A7834,'entry data'!B:C,2,0))</f>
        <v/>
      </c>
      <c r="E7834" s="9" t="str">
        <f>IF(ISERROR(VLOOKUP(A7834,'entry data'!B:E,4,0)),"",VLOOKUP(A7834,'entry data'!B:E,4,0))</f>
        <v/>
      </c>
      <c r="F7834" s="11" t="str">
        <f>IF(A7834="","",IF(ISERROR(VLOOKUP(A7834,'entry data'!B:F,5,0)),"",VLOOKUP(A7834,'entry data'!B:F,5,0)))</f>
        <v/>
      </c>
      <c r="G7834" s="12" t="str">
        <f>IF(A7834="","",IF(ISERROR(VLOOKUP(A7834,'entry data'!B:I,8,0)),"",VLOOKUP(A7834,'entry data'!B:I,7,0)))</f>
        <v/>
      </c>
      <c r="H7834" s="13" t="str">
        <f>IF(A7834="","",IF(B7834=1,VLOOKUP(A7834,'entry data'!B:D,3,0),I7833))</f>
        <v/>
      </c>
      <c r="I7834" s="14" t="str">
        <f>IF(A7834="","",IF(E7834="weekly",7,IF(E7834="fortnightly",14,IF(E7834="monthly",DATE(IF(MONTH(H7834)=12,YEAR(H7834)+1,YEAR(H7834)),VLOOKUP(MONTH(H7834),index!$D$2:$G$13,2,0),DAY(H7834)),
IF(E7834="quarterly",DATE(IF(MONTH(H7834)&gt;=10,YEAR(H7834)+1,YEAR(H7834)),VLOOKUP(MONTH(H7834),index!$D$2:$G$13,3,0),DAY(H7834)),
IF(E7834="halfyearly",DATE(IF(MONTH(H7834)&gt;=7,YEAR(H7834)+1,YEAR(H7834)),VLOOKUP(MONTH(H7834),index!$D$2:$G$13,4,0),DAY(H7834)),
DATE(YEAR(H7834)+1,MONTH(H7834),DAY(H7834)))))-H7834))+H7834)</f>
        <v/>
      </c>
      <c r="J7834" s="9" t="str">
        <f t="shared" si="754"/>
        <v/>
      </c>
      <c r="K7834" s="11" t="str">
        <f t="shared" si="755"/>
        <v/>
      </c>
      <c r="L7834" s="11" t="str">
        <f t="shared" si="756"/>
        <v/>
      </c>
      <c r="M7834" s="11" t="str">
        <f>IF(A7834="","",VLOOKUP(E7834,index!$A$1:$B$6,2,0)*K7834*G7834)</f>
        <v/>
      </c>
      <c r="N7834" s="11" t="str">
        <f>IF(A7834="","",-PMT(G7834*VLOOKUP(E7834,index!$A$1:$B$6,2,0),C7834,F7834,0,0))</f>
        <v/>
      </c>
      <c r="O7834" s="11" t="str">
        <f t="shared" si="757"/>
        <v/>
      </c>
      <c r="P7834" s="11" t="str">
        <f t="shared" si="752"/>
        <v/>
      </c>
    </row>
    <row r="7835" spans="1:16" x14ac:dyDescent="0.25">
      <c r="A7835" s="9" t="str">
        <f>IF(A7834="","",IF(B7834&lt;C7834,A7834,IF(A7834=MAX('entry data'!$B$8:$B$507),"",A7834+1)))</f>
        <v/>
      </c>
      <c r="B7835" s="9" t="str">
        <f t="shared" si="753"/>
        <v/>
      </c>
      <c r="C7835" s="9" t="str">
        <f>IF(ISERROR(VLOOKUP(A7835,'entry data'!B:G,6,0)),"",VLOOKUP(A7835,'entry data'!B:G,6,0))</f>
        <v/>
      </c>
      <c r="D7835" s="9" t="str">
        <f>IF(ISERROR(VLOOKUP(A7835,'entry data'!B:C,2,0)),"",VLOOKUP(A7835,'entry data'!B:C,2,0))</f>
        <v/>
      </c>
      <c r="E7835" s="9" t="str">
        <f>IF(ISERROR(VLOOKUP(A7835,'entry data'!B:E,4,0)),"",VLOOKUP(A7835,'entry data'!B:E,4,0))</f>
        <v/>
      </c>
      <c r="F7835" s="11" t="str">
        <f>IF(A7835="","",IF(ISERROR(VLOOKUP(A7835,'entry data'!B:F,5,0)),"",VLOOKUP(A7835,'entry data'!B:F,5,0)))</f>
        <v/>
      </c>
      <c r="G7835" s="12" t="str">
        <f>IF(A7835="","",IF(ISERROR(VLOOKUP(A7835,'entry data'!B:I,8,0)),"",VLOOKUP(A7835,'entry data'!B:I,7,0)))</f>
        <v/>
      </c>
      <c r="H7835" s="13" t="str">
        <f>IF(A7835="","",IF(B7835=1,VLOOKUP(A7835,'entry data'!B:D,3,0),I7834))</f>
        <v/>
      </c>
      <c r="I7835" s="14" t="str">
        <f>IF(A7835="","",IF(E7835="weekly",7,IF(E7835="fortnightly",14,IF(E7835="monthly",DATE(IF(MONTH(H7835)=12,YEAR(H7835)+1,YEAR(H7835)),VLOOKUP(MONTH(H7835),index!$D$2:$G$13,2,0),DAY(H7835)),
IF(E7835="quarterly",DATE(IF(MONTH(H7835)&gt;=10,YEAR(H7835)+1,YEAR(H7835)),VLOOKUP(MONTH(H7835),index!$D$2:$G$13,3,0),DAY(H7835)),
IF(E7835="halfyearly",DATE(IF(MONTH(H7835)&gt;=7,YEAR(H7835)+1,YEAR(H7835)),VLOOKUP(MONTH(H7835),index!$D$2:$G$13,4,0),DAY(H7835)),
DATE(YEAR(H7835)+1,MONTH(H7835),DAY(H7835)))))-H7835))+H7835)</f>
        <v/>
      </c>
      <c r="J7835" s="9" t="str">
        <f t="shared" si="754"/>
        <v/>
      </c>
      <c r="K7835" s="11" t="str">
        <f t="shared" si="755"/>
        <v/>
      </c>
      <c r="L7835" s="11" t="str">
        <f t="shared" si="756"/>
        <v/>
      </c>
      <c r="M7835" s="11" t="str">
        <f>IF(A7835="","",VLOOKUP(E7835,index!$A$1:$B$6,2,0)*K7835*G7835)</f>
        <v/>
      </c>
      <c r="N7835" s="11" t="str">
        <f>IF(A7835="","",-PMT(G7835*VLOOKUP(E7835,index!$A$1:$B$6,2,0),C7835,F7835,0,0))</f>
        <v/>
      </c>
      <c r="O7835" s="11" t="str">
        <f t="shared" si="757"/>
        <v/>
      </c>
      <c r="P7835" s="11" t="str">
        <f t="shared" si="752"/>
        <v/>
      </c>
    </row>
    <row r="7836" spans="1:16" x14ac:dyDescent="0.25">
      <c r="A7836" s="9" t="str">
        <f>IF(A7835="","",IF(B7835&lt;C7835,A7835,IF(A7835=MAX('entry data'!$B$8:$B$507),"",A7835+1)))</f>
        <v/>
      </c>
      <c r="B7836" s="9" t="str">
        <f t="shared" si="753"/>
        <v/>
      </c>
      <c r="C7836" s="9" t="str">
        <f>IF(ISERROR(VLOOKUP(A7836,'entry data'!B:G,6,0)),"",VLOOKUP(A7836,'entry data'!B:G,6,0))</f>
        <v/>
      </c>
      <c r="D7836" s="9" t="str">
        <f>IF(ISERROR(VLOOKUP(A7836,'entry data'!B:C,2,0)),"",VLOOKUP(A7836,'entry data'!B:C,2,0))</f>
        <v/>
      </c>
      <c r="E7836" s="9" t="str">
        <f>IF(ISERROR(VLOOKUP(A7836,'entry data'!B:E,4,0)),"",VLOOKUP(A7836,'entry data'!B:E,4,0))</f>
        <v/>
      </c>
      <c r="F7836" s="11" t="str">
        <f>IF(A7836="","",IF(ISERROR(VLOOKUP(A7836,'entry data'!B:F,5,0)),"",VLOOKUP(A7836,'entry data'!B:F,5,0)))</f>
        <v/>
      </c>
      <c r="G7836" s="12" t="str">
        <f>IF(A7836="","",IF(ISERROR(VLOOKUP(A7836,'entry data'!B:I,8,0)),"",VLOOKUP(A7836,'entry data'!B:I,7,0)))</f>
        <v/>
      </c>
      <c r="H7836" s="13" t="str">
        <f>IF(A7836="","",IF(B7836=1,VLOOKUP(A7836,'entry data'!B:D,3,0),I7835))</f>
        <v/>
      </c>
      <c r="I7836" s="14" t="str">
        <f>IF(A7836="","",IF(E7836="weekly",7,IF(E7836="fortnightly",14,IF(E7836="monthly",DATE(IF(MONTH(H7836)=12,YEAR(H7836)+1,YEAR(H7836)),VLOOKUP(MONTH(H7836),index!$D$2:$G$13,2,0),DAY(H7836)),
IF(E7836="quarterly",DATE(IF(MONTH(H7836)&gt;=10,YEAR(H7836)+1,YEAR(H7836)),VLOOKUP(MONTH(H7836),index!$D$2:$G$13,3,0),DAY(H7836)),
IF(E7836="halfyearly",DATE(IF(MONTH(H7836)&gt;=7,YEAR(H7836)+1,YEAR(H7836)),VLOOKUP(MONTH(H7836),index!$D$2:$G$13,4,0),DAY(H7836)),
DATE(YEAR(H7836)+1,MONTH(H7836),DAY(H7836)))))-H7836))+H7836)</f>
        <v/>
      </c>
      <c r="J7836" s="9" t="str">
        <f t="shared" si="754"/>
        <v/>
      </c>
      <c r="K7836" s="11" t="str">
        <f t="shared" si="755"/>
        <v/>
      </c>
      <c r="L7836" s="11" t="str">
        <f t="shared" si="756"/>
        <v/>
      </c>
      <c r="M7836" s="11" t="str">
        <f>IF(A7836="","",VLOOKUP(E7836,index!$A$1:$B$6,2,0)*K7836*G7836)</f>
        <v/>
      </c>
      <c r="N7836" s="11" t="str">
        <f>IF(A7836="","",-PMT(G7836*VLOOKUP(E7836,index!$A$1:$B$6,2,0),C7836,F7836,0,0))</f>
        <v/>
      </c>
      <c r="O7836" s="11" t="str">
        <f t="shared" si="757"/>
        <v/>
      </c>
      <c r="P7836" s="11" t="str">
        <f t="shared" si="752"/>
        <v/>
      </c>
    </row>
    <row r="7837" spans="1:16" x14ac:dyDescent="0.25">
      <c r="A7837" s="9" t="str">
        <f>IF(A7836="","",IF(B7836&lt;C7836,A7836,IF(A7836=MAX('entry data'!$B$8:$B$507),"",A7836+1)))</f>
        <v/>
      </c>
      <c r="B7837" s="9" t="str">
        <f t="shared" si="753"/>
        <v/>
      </c>
      <c r="C7837" s="9" t="str">
        <f>IF(ISERROR(VLOOKUP(A7837,'entry data'!B:G,6,0)),"",VLOOKUP(A7837,'entry data'!B:G,6,0))</f>
        <v/>
      </c>
      <c r="D7837" s="9" t="str">
        <f>IF(ISERROR(VLOOKUP(A7837,'entry data'!B:C,2,0)),"",VLOOKUP(A7837,'entry data'!B:C,2,0))</f>
        <v/>
      </c>
      <c r="E7837" s="9" t="str">
        <f>IF(ISERROR(VLOOKUP(A7837,'entry data'!B:E,4,0)),"",VLOOKUP(A7837,'entry data'!B:E,4,0))</f>
        <v/>
      </c>
      <c r="F7837" s="11" t="str">
        <f>IF(A7837="","",IF(ISERROR(VLOOKUP(A7837,'entry data'!B:F,5,0)),"",VLOOKUP(A7837,'entry data'!B:F,5,0)))</f>
        <v/>
      </c>
      <c r="G7837" s="12" t="str">
        <f>IF(A7837="","",IF(ISERROR(VLOOKUP(A7837,'entry data'!B:I,8,0)),"",VLOOKUP(A7837,'entry data'!B:I,7,0)))</f>
        <v/>
      </c>
      <c r="H7837" s="13" t="str">
        <f>IF(A7837="","",IF(B7837=1,VLOOKUP(A7837,'entry data'!B:D,3,0),I7836))</f>
        <v/>
      </c>
      <c r="I7837" s="14" t="str">
        <f>IF(A7837="","",IF(E7837="weekly",7,IF(E7837="fortnightly",14,IF(E7837="monthly",DATE(IF(MONTH(H7837)=12,YEAR(H7837)+1,YEAR(H7837)),VLOOKUP(MONTH(H7837),index!$D$2:$G$13,2,0),DAY(H7837)),
IF(E7837="quarterly",DATE(IF(MONTH(H7837)&gt;=10,YEAR(H7837)+1,YEAR(H7837)),VLOOKUP(MONTH(H7837),index!$D$2:$G$13,3,0),DAY(H7837)),
IF(E7837="halfyearly",DATE(IF(MONTH(H7837)&gt;=7,YEAR(H7837)+1,YEAR(H7837)),VLOOKUP(MONTH(H7837),index!$D$2:$G$13,4,0),DAY(H7837)),
DATE(YEAR(H7837)+1,MONTH(H7837),DAY(H7837)))))-H7837))+H7837)</f>
        <v/>
      </c>
      <c r="J7837" s="9" t="str">
        <f t="shared" si="754"/>
        <v/>
      </c>
      <c r="K7837" s="11" t="str">
        <f t="shared" si="755"/>
        <v/>
      </c>
      <c r="L7837" s="11" t="str">
        <f t="shared" si="756"/>
        <v/>
      </c>
      <c r="M7837" s="11" t="str">
        <f>IF(A7837="","",VLOOKUP(E7837,index!$A$1:$B$6,2,0)*K7837*G7837)</f>
        <v/>
      </c>
      <c r="N7837" s="11" t="str">
        <f>IF(A7837="","",-PMT(G7837*VLOOKUP(E7837,index!$A$1:$B$6,2,0),C7837,F7837,0,0))</f>
        <v/>
      </c>
      <c r="O7837" s="11" t="str">
        <f t="shared" si="757"/>
        <v/>
      </c>
      <c r="P7837" s="11" t="str">
        <f t="shared" si="752"/>
        <v/>
      </c>
    </row>
    <row r="7838" spans="1:16" x14ac:dyDescent="0.25">
      <c r="A7838" s="9" t="str">
        <f>IF(A7837="","",IF(B7837&lt;C7837,A7837,IF(A7837=MAX('entry data'!$B$8:$B$507),"",A7837+1)))</f>
        <v/>
      </c>
      <c r="B7838" s="9" t="str">
        <f t="shared" si="753"/>
        <v/>
      </c>
      <c r="C7838" s="9" t="str">
        <f>IF(ISERROR(VLOOKUP(A7838,'entry data'!B:G,6,0)),"",VLOOKUP(A7838,'entry data'!B:G,6,0))</f>
        <v/>
      </c>
      <c r="D7838" s="9" t="str">
        <f>IF(ISERROR(VLOOKUP(A7838,'entry data'!B:C,2,0)),"",VLOOKUP(A7838,'entry data'!B:C,2,0))</f>
        <v/>
      </c>
      <c r="E7838" s="9" t="str">
        <f>IF(ISERROR(VLOOKUP(A7838,'entry data'!B:E,4,0)),"",VLOOKUP(A7838,'entry data'!B:E,4,0))</f>
        <v/>
      </c>
      <c r="F7838" s="11" t="str">
        <f>IF(A7838="","",IF(ISERROR(VLOOKUP(A7838,'entry data'!B:F,5,0)),"",VLOOKUP(A7838,'entry data'!B:F,5,0)))</f>
        <v/>
      </c>
      <c r="G7838" s="12" t="str">
        <f>IF(A7838="","",IF(ISERROR(VLOOKUP(A7838,'entry data'!B:I,8,0)),"",VLOOKUP(A7838,'entry data'!B:I,7,0)))</f>
        <v/>
      </c>
      <c r="H7838" s="13" t="str">
        <f>IF(A7838="","",IF(B7838=1,VLOOKUP(A7838,'entry data'!B:D,3,0),I7837))</f>
        <v/>
      </c>
      <c r="I7838" s="14" t="str">
        <f>IF(A7838="","",IF(E7838="weekly",7,IF(E7838="fortnightly",14,IF(E7838="monthly",DATE(IF(MONTH(H7838)=12,YEAR(H7838)+1,YEAR(H7838)),VLOOKUP(MONTH(H7838),index!$D$2:$G$13,2,0),DAY(H7838)),
IF(E7838="quarterly",DATE(IF(MONTH(H7838)&gt;=10,YEAR(H7838)+1,YEAR(H7838)),VLOOKUP(MONTH(H7838),index!$D$2:$G$13,3,0),DAY(H7838)),
IF(E7838="halfyearly",DATE(IF(MONTH(H7838)&gt;=7,YEAR(H7838)+1,YEAR(H7838)),VLOOKUP(MONTH(H7838),index!$D$2:$G$13,4,0),DAY(H7838)),
DATE(YEAR(H7838)+1,MONTH(H7838),DAY(H7838)))))-H7838))+H7838)</f>
        <v/>
      </c>
      <c r="J7838" s="9" t="str">
        <f t="shared" si="754"/>
        <v/>
      </c>
      <c r="K7838" s="11" t="str">
        <f t="shared" si="755"/>
        <v/>
      </c>
      <c r="L7838" s="11" t="str">
        <f t="shared" si="756"/>
        <v/>
      </c>
      <c r="M7838" s="11" t="str">
        <f>IF(A7838="","",VLOOKUP(E7838,index!$A$1:$B$6,2,0)*K7838*G7838)</f>
        <v/>
      </c>
      <c r="N7838" s="11" t="str">
        <f>IF(A7838="","",-PMT(G7838*VLOOKUP(E7838,index!$A$1:$B$6,2,0),C7838,F7838,0,0))</f>
        <v/>
      </c>
      <c r="O7838" s="11" t="str">
        <f t="shared" si="757"/>
        <v/>
      </c>
      <c r="P7838" s="11" t="str">
        <f t="shared" si="752"/>
        <v/>
      </c>
    </row>
    <row r="7839" spans="1:16" x14ac:dyDescent="0.25">
      <c r="A7839" s="9" t="str">
        <f>IF(A7838="","",IF(B7838&lt;C7838,A7838,IF(A7838=MAX('entry data'!$B$8:$B$507),"",A7838+1)))</f>
        <v/>
      </c>
      <c r="B7839" s="9" t="str">
        <f t="shared" si="753"/>
        <v/>
      </c>
      <c r="C7839" s="9" t="str">
        <f>IF(ISERROR(VLOOKUP(A7839,'entry data'!B:G,6,0)),"",VLOOKUP(A7839,'entry data'!B:G,6,0))</f>
        <v/>
      </c>
      <c r="D7839" s="9" t="str">
        <f>IF(ISERROR(VLOOKUP(A7839,'entry data'!B:C,2,0)),"",VLOOKUP(A7839,'entry data'!B:C,2,0))</f>
        <v/>
      </c>
      <c r="E7839" s="9" t="str">
        <f>IF(ISERROR(VLOOKUP(A7839,'entry data'!B:E,4,0)),"",VLOOKUP(A7839,'entry data'!B:E,4,0))</f>
        <v/>
      </c>
      <c r="F7839" s="11" t="str">
        <f>IF(A7839="","",IF(ISERROR(VLOOKUP(A7839,'entry data'!B:F,5,0)),"",VLOOKUP(A7839,'entry data'!B:F,5,0)))</f>
        <v/>
      </c>
      <c r="G7839" s="12" t="str">
        <f>IF(A7839="","",IF(ISERROR(VLOOKUP(A7839,'entry data'!B:I,8,0)),"",VLOOKUP(A7839,'entry data'!B:I,7,0)))</f>
        <v/>
      </c>
      <c r="H7839" s="13" t="str">
        <f>IF(A7839="","",IF(B7839=1,VLOOKUP(A7839,'entry data'!B:D,3,0),I7838))</f>
        <v/>
      </c>
      <c r="I7839" s="14" t="str">
        <f>IF(A7839="","",IF(E7839="weekly",7,IF(E7839="fortnightly",14,IF(E7839="monthly",DATE(IF(MONTH(H7839)=12,YEAR(H7839)+1,YEAR(H7839)),VLOOKUP(MONTH(H7839),index!$D$2:$G$13,2,0),DAY(H7839)),
IF(E7839="quarterly",DATE(IF(MONTH(H7839)&gt;=10,YEAR(H7839)+1,YEAR(H7839)),VLOOKUP(MONTH(H7839),index!$D$2:$G$13,3,0),DAY(H7839)),
IF(E7839="halfyearly",DATE(IF(MONTH(H7839)&gt;=7,YEAR(H7839)+1,YEAR(H7839)),VLOOKUP(MONTH(H7839),index!$D$2:$G$13,4,0),DAY(H7839)),
DATE(YEAR(H7839)+1,MONTH(H7839),DAY(H7839)))))-H7839))+H7839)</f>
        <v/>
      </c>
      <c r="J7839" s="9" t="str">
        <f t="shared" si="754"/>
        <v/>
      </c>
      <c r="K7839" s="11" t="str">
        <f t="shared" si="755"/>
        <v/>
      </c>
      <c r="L7839" s="11" t="str">
        <f t="shared" si="756"/>
        <v/>
      </c>
      <c r="M7839" s="11" t="str">
        <f>IF(A7839="","",VLOOKUP(E7839,index!$A$1:$B$6,2,0)*K7839*G7839)</f>
        <v/>
      </c>
      <c r="N7839" s="11" t="str">
        <f>IF(A7839="","",-PMT(G7839*VLOOKUP(E7839,index!$A$1:$B$6,2,0),C7839,F7839,0,0))</f>
        <v/>
      </c>
      <c r="O7839" s="11" t="str">
        <f t="shared" si="757"/>
        <v/>
      </c>
      <c r="P7839" s="11" t="str">
        <f t="shared" si="752"/>
        <v/>
      </c>
    </row>
    <row r="7840" spans="1:16" x14ac:dyDescent="0.25">
      <c r="A7840" s="9" t="str">
        <f>IF(A7839="","",IF(B7839&lt;C7839,A7839,IF(A7839=MAX('entry data'!$B$8:$B$507),"",A7839+1)))</f>
        <v/>
      </c>
      <c r="B7840" s="9" t="str">
        <f t="shared" si="753"/>
        <v/>
      </c>
      <c r="C7840" s="9" t="str">
        <f>IF(ISERROR(VLOOKUP(A7840,'entry data'!B:G,6,0)),"",VLOOKUP(A7840,'entry data'!B:G,6,0))</f>
        <v/>
      </c>
      <c r="D7840" s="9" t="str">
        <f>IF(ISERROR(VLOOKUP(A7840,'entry data'!B:C,2,0)),"",VLOOKUP(A7840,'entry data'!B:C,2,0))</f>
        <v/>
      </c>
      <c r="E7840" s="9" t="str">
        <f>IF(ISERROR(VLOOKUP(A7840,'entry data'!B:E,4,0)),"",VLOOKUP(A7840,'entry data'!B:E,4,0))</f>
        <v/>
      </c>
      <c r="F7840" s="11" t="str">
        <f>IF(A7840="","",IF(ISERROR(VLOOKUP(A7840,'entry data'!B:F,5,0)),"",VLOOKUP(A7840,'entry data'!B:F,5,0)))</f>
        <v/>
      </c>
      <c r="G7840" s="12" t="str">
        <f>IF(A7840="","",IF(ISERROR(VLOOKUP(A7840,'entry data'!B:I,8,0)),"",VLOOKUP(A7840,'entry data'!B:I,7,0)))</f>
        <v/>
      </c>
      <c r="H7840" s="13" t="str">
        <f>IF(A7840="","",IF(B7840=1,VLOOKUP(A7840,'entry data'!B:D,3,0),I7839))</f>
        <v/>
      </c>
      <c r="I7840" s="14" t="str">
        <f>IF(A7840="","",IF(E7840="weekly",7,IF(E7840="fortnightly",14,IF(E7840="monthly",DATE(IF(MONTH(H7840)=12,YEAR(H7840)+1,YEAR(H7840)),VLOOKUP(MONTH(H7840),index!$D$2:$G$13,2,0),DAY(H7840)),
IF(E7840="quarterly",DATE(IF(MONTH(H7840)&gt;=10,YEAR(H7840)+1,YEAR(H7840)),VLOOKUP(MONTH(H7840),index!$D$2:$G$13,3,0),DAY(H7840)),
IF(E7840="halfyearly",DATE(IF(MONTH(H7840)&gt;=7,YEAR(H7840)+1,YEAR(H7840)),VLOOKUP(MONTH(H7840),index!$D$2:$G$13,4,0),DAY(H7840)),
DATE(YEAR(H7840)+1,MONTH(H7840),DAY(H7840)))))-H7840))+H7840)</f>
        <v/>
      </c>
      <c r="J7840" s="9" t="str">
        <f t="shared" si="754"/>
        <v/>
      </c>
      <c r="K7840" s="11" t="str">
        <f t="shared" si="755"/>
        <v/>
      </c>
      <c r="L7840" s="11" t="str">
        <f t="shared" si="756"/>
        <v/>
      </c>
      <c r="M7840" s="11" t="str">
        <f>IF(A7840="","",VLOOKUP(E7840,index!$A$1:$B$6,2,0)*K7840*G7840)</f>
        <v/>
      </c>
      <c r="N7840" s="11" t="str">
        <f>IF(A7840="","",-PMT(G7840*VLOOKUP(E7840,index!$A$1:$B$6,2,0),C7840,F7840,0,0))</f>
        <v/>
      </c>
      <c r="O7840" s="11" t="str">
        <f t="shared" si="757"/>
        <v/>
      </c>
      <c r="P7840" s="11" t="str">
        <f t="shared" si="752"/>
        <v/>
      </c>
    </row>
    <row r="7841" spans="1:16" x14ac:dyDescent="0.25">
      <c r="A7841" s="9" t="str">
        <f>IF(A7840="","",IF(B7840&lt;C7840,A7840,IF(A7840=MAX('entry data'!$B$8:$B$507),"",A7840+1)))</f>
        <v/>
      </c>
      <c r="B7841" s="9" t="str">
        <f t="shared" si="753"/>
        <v/>
      </c>
      <c r="C7841" s="9" t="str">
        <f>IF(ISERROR(VLOOKUP(A7841,'entry data'!B:G,6,0)),"",VLOOKUP(A7841,'entry data'!B:G,6,0))</f>
        <v/>
      </c>
      <c r="D7841" s="9" t="str">
        <f>IF(ISERROR(VLOOKUP(A7841,'entry data'!B:C,2,0)),"",VLOOKUP(A7841,'entry data'!B:C,2,0))</f>
        <v/>
      </c>
      <c r="E7841" s="9" t="str">
        <f>IF(ISERROR(VLOOKUP(A7841,'entry data'!B:E,4,0)),"",VLOOKUP(A7841,'entry data'!B:E,4,0))</f>
        <v/>
      </c>
      <c r="F7841" s="11" t="str">
        <f>IF(A7841="","",IF(ISERROR(VLOOKUP(A7841,'entry data'!B:F,5,0)),"",VLOOKUP(A7841,'entry data'!B:F,5,0)))</f>
        <v/>
      </c>
      <c r="G7841" s="12" t="str">
        <f>IF(A7841="","",IF(ISERROR(VLOOKUP(A7841,'entry data'!B:I,8,0)),"",VLOOKUP(A7841,'entry data'!B:I,7,0)))</f>
        <v/>
      </c>
      <c r="H7841" s="13" t="str">
        <f>IF(A7841="","",IF(B7841=1,VLOOKUP(A7841,'entry data'!B:D,3,0),I7840))</f>
        <v/>
      </c>
      <c r="I7841" s="14" t="str">
        <f>IF(A7841="","",IF(E7841="weekly",7,IF(E7841="fortnightly",14,IF(E7841="monthly",DATE(IF(MONTH(H7841)=12,YEAR(H7841)+1,YEAR(H7841)),VLOOKUP(MONTH(H7841),index!$D$2:$G$13,2,0),DAY(H7841)),
IF(E7841="quarterly",DATE(IF(MONTH(H7841)&gt;=10,YEAR(H7841)+1,YEAR(H7841)),VLOOKUP(MONTH(H7841),index!$D$2:$G$13,3,0),DAY(H7841)),
IF(E7841="halfyearly",DATE(IF(MONTH(H7841)&gt;=7,YEAR(H7841)+1,YEAR(H7841)),VLOOKUP(MONTH(H7841),index!$D$2:$G$13,4,0),DAY(H7841)),
DATE(YEAR(H7841)+1,MONTH(H7841),DAY(H7841)))))-H7841))+H7841)</f>
        <v/>
      </c>
      <c r="J7841" s="9" t="str">
        <f t="shared" si="754"/>
        <v/>
      </c>
      <c r="K7841" s="11" t="str">
        <f t="shared" si="755"/>
        <v/>
      </c>
      <c r="L7841" s="11" t="str">
        <f t="shared" si="756"/>
        <v/>
      </c>
      <c r="M7841" s="11" t="str">
        <f>IF(A7841="","",VLOOKUP(E7841,index!$A$1:$B$6,2,0)*K7841*G7841)</f>
        <v/>
      </c>
      <c r="N7841" s="11" t="str">
        <f>IF(A7841="","",-PMT(G7841*VLOOKUP(E7841,index!$A$1:$B$6,2,0),C7841,F7841,0,0))</f>
        <v/>
      </c>
      <c r="O7841" s="11" t="str">
        <f t="shared" si="757"/>
        <v/>
      </c>
      <c r="P7841" s="11" t="str">
        <f t="shared" si="752"/>
        <v/>
      </c>
    </row>
    <row r="7842" spans="1:16" x14ac:dyDescent="0.25">
      <c r="A7842" s="9" t="str">
        <f>IF(A7841="","",IF(B7841&lt;C7841,A7841,IF(A7841=MAX('entry data'!$B$8:$B$507),"",A7841+1)))</f>
        <v/>
      </c>
      <c r="B7842" s="9" t="str">
        <f t="shared" si="753"/>
        <v/>
      </c>
      <c r="C7842" s="9" t="str">
        <f>IF(ISERROR(VLOOKUP(A7842,'entry data'!B:G,6,0)),"",VLOOKUP(A7842,'entry data'!B:G,6,0))</f>
        <v/>
      </c>
      <c r="D7842" s="9" t="str">
        <f>IF(ISERROR(VLOOKUP(A7842,'entry data'!B:C,2,0)),"",VLOOKUP(A7842,'entry data'!B:C,2,0))</f>
        <v/>
      </c>
      <c r="E7842" s="9" t="str">
        <f>IF(ISERROR(VLOOKUP(A7842,'entry data'!B:E,4,0)),"",VLOOKUP(A7842,'entry data'!B:E,4,0))</f>
        <v/>
      </c>
      <c r="F7842" s="11" t="str">
        <f>IF(A7842="","",IF(ISERROR(VLOOKUP(A7842,'entry data'!B:F,5,0)),"",VLOOKUP(A7842,'entry data'!B:F,5,0)))</f>
        <v/>
      </c>
      <c r="G7842" s="12" t="str">
        <f>IF(A7842="","",IF(ISERROR(VLOOKUP(A7842,'entry data'!B:I,8,0)),"",VLOOKUP(A7842,'entry data'!B:I,7,0)))</f>
        <v/>
      </c>
      <c r="H7842" s="13" t="str">
        <f>IF(A7842="","",IF(B7842=1,VLOOKUP(A7842,'entry data'!B:D,3,0),I7841))</f>
        <v/>
      </c>
      <c r="I7842" s="14" t="str">
        <f>IF(A7842="","",IF(E7842="weekly",7,IF(E7842="fortnightly",14,IF(E7842="monthly",DATE(IF(MONTH(H7842)=12,YEAR(H7842)+1,YEAR(H7842)),VLOOKUP(MONTH(H7842),index!$D$2:$G$13,2,0),DAY(H7842)),
IF(E7842="quarterly",DATE(IF(MONTH(H7842)&gt;=10,YEAR(H7842)+1,YEAR(H7842)),VLOOKUP(MONTH(H7842),index!$D$2:$G$13,3,0),DAY(H7842)),
IF(E7842="halfyearly",DATE(IF(MONTH(H7842)&gt;=7,YEAR(H7842)+1,YEAR(H7842)),VLOOKUP(MONTH(H7842),index!$D$2:$G$13,4,0),DAY(H7842)),
DATE(YEAR(H7842)+1,MONTH(H7842),DAY(H7842)))))-H7842))+H7842)</f>
        <v/>
      </c>
      <c r="J7842" s="9" t="str">
        <f t="shared" si="754"/>
        <v/>
      </c>
      <c r="K7842" s="11" t="str">
        <f t="shared" si="755"/>
        <v/>
      </c>
      <c r="L7842" s="11" t="str">
        <f t="shared" si="756"/>
        <v/>
      </c>
      <c r="M7842" s="11" t="str">
        <f>IF(A7842="","",VLOOKUP(E7842,index!$A$1:$B$6,2,0)*K7842*G7842)</f>
        <v/>
      </c>
      <c r="N7842" s="11" t="str">
        <f>IF(A7842="","",-PMT(G7842*VLOOKUP(E7842,index!$A$1:$B$6,2,0),C7842,F7842,0,0))</f>
        <v/>
      </c>
      <c r="O7842" s="11" t="str">
        <f t="shared" si="757"/>
        <v/>
      </c>
      <c r="P7842" s="11" t="str">
        <f t="shared" si="752"/>
        <v/>
      </c>
    </row>
    <row r="7843" spans="1:16" x14ac:dyDescent="0.25">
      <c r="A7843" s="9" t="str">
        <f>IF(A7842="","",IF(B7842&lt;C7842,A7842,IF(A7842=MAX('entry data'!$B$8:$B$507),"",A7842+1)))</f>
        <v/>
      </c>
      <c r="B7843" s="9" t="str">
        <f t="shared" si="753"/>
        <v/>
      </c>
      <c r="C7843" s="9" t="str">
        <f>IF(ISERROR(VLOOKUP(A7843,'entry data'!B:G,6,0)),"",VLOOKUP(A7843,'entry data'!B:G,6,0))</f>
        <v/>
      </c>
      <c r="D7843" s="9" t="str">
        <f>IF(ISERROR(VLOOKUP(A7843,'entry data'!B:C,2,0)),"",VLOOKUP(A7843,'entry data'!B:C,2,0))</f>
        <v/>
      </c>
      <c r="E7843" s="9" t="str">
        <f>IF(ISERROR(VLOOKUP(A7843,'entry data'!B:E,4,0)),"",VLOOKUP(A7843,'entry data'!B:E,4,0))</f>
        <v/>
      </c>
      <c r="F7843" s="11" t="str">
        <f>IF(A7843="","",IF(ISERROR(VLOOKUP(A7843,'entry data'!B:F,5,0)),"",VLOOKUP(A7843,'entry data'!B:F,5,0)))</f>
        <v/>
      </c>
      <c r="G7843" s="12" t="str">
        <f>IF(A7843="","",IF(ISERROR(VLOOKUP(A7843,'entry data'!B:I,8,0)),"",VLOOKUP(A7843,'entry data'!B:I,7,0)))</f>
        <v/>
      </c>
      <c r="H7843" s="13" t="str">
        <f>IF(A7843="","",IF(B7843=1,VLOOKUP(A7843,'entry data'!B:D,3,0),I7842))</f>
        <v/>
      </c>
      <c r="I7843" s="14" t="str">
        <f>IF(A7843="","",IF(E7843="weekly",7,IF(E7843="fortnightly",14,IF(E7843="monthly",DATE(IF(MONTH(H7843)=12,YEAR(H7843)+1,YEAR(H7843)),VLOOKUP(MONTH(H7843),index!$D$2:$G$13,2,0),DAY(H7843)),
IF(E7843="quarterly",DATE(IF(MONTH(H7843)&gt;=10,YEAR(H7843)+1,YEAR(H7843)),VLOOKUP(MONTH(H7843),index!$D$2:$G$13,3,0),DAY(H7843)),
IF(E7843="halfyearly",DATE(IF(MONTH(H7843)&gt;=7,YEAR(H7843)+1,YEAR(H7843)),VLOOKUP(MONTH(H7843),index!$D$2:$G$13,4,0),DAY(H7843)),
DATE(YEAR(H7843)+1,MONTH(H7843),DAY(H7843)))))-H7843))+H7843)</f>
        <v/>
      </c>
      <c r="J7843" s="9" t="str">
        <f t="shared" si="754"/>
        <v/>
      </c>
      <c r="K7843" s="11" t="str">
        <f t="shared" si="755"/>
        <v/>
      </c>
      <c r="L7843" s="11" t="str">
        <f t="shared" si="756"/>
        <v/>
      </c>
      <c r="M7843" s="11" t="str">
        <f>IF(A7843="","",VLOOKUP(E7843,index!$A$1:$B$6,2,0)*K7843*G7843)</f>
        <v/>
      </c>
      <c r="N7843" s="11" t="str">
        <f>IF(A7843="","",-PMT(G7843*VLOOKUP(E7843,index!$A$1:$B$6,2,0),C7843,F7843,0,0))</f>
        <v/>
      </c>
      <c r="O7843" s="11" t="str">
        <f t="shared" si="757"/>
        <v/>
      </c>
      <c r="P7843" s="11" t="str">
        <f t="shared" si="752"/>
        <v/>
      </c>
    </row>
    <row r="7844" spans="1:16" x14ac:dyDescent="0.25">
      <c r="A7844" s="9" t="str">
        <f>IF(A7843="","",IF(B7843&lt;C7843,A7843,IF(A7843=MAX('entry data'!$B$8:$B$507),"",A7843+1)))</f>
        <v/>
      </c>
      <c r="B7844" s="9" t="str">
        <f t="shared" si="753"/>
        <v/>
      </c>
      <c r="C7844" s="9" t="str">
        <f>IF(ISERROR(VLOOKUP(A7844,'entry data'!B:G,6,0)),"",VLOOKUP(A7844,'entry data'!B:G,6,0))</f>
        <v/>
      </c>
      <c r="D7844" s="9" t="str">
        <f>IF(ISERROR(VLOOKUP(A7844,'entry data'!B:C,2,0)),"",VLOOKUP(A7844,'entry data'!B:C,2,0))</f>
        <v/>
      </c>
      <c r="E7844" s="9" t="str">
        <f>IF(ISERROR(VLOOKUP(A7844,'entry data'!B:E,4,0)),"",VLOOKUP(A7844,'entry data'!B:E,4,0))</f>
        <v/>
      </c>
      <c r="F7844" s="11" t="str">
        <f>IF(A7844="","",IF(ISERROR(VLOOKUP(A7844,'entry data'!B:F,5,0)),"",VLOOKUP(A7844,'entry data'!B:F,5,0)))</f>
        <v/>
      </c>
      <c r="G7844" s="12" t="str">
        <f>IF(A7844="","",IF(ISERROR(VLOOKUP(A7844,'entry data'!B:I,8,0)),"",VLOOKUP(A7844,'entry data'!B:I,7,0)))</f>
        <v/>
      </c>
      <c r="H7844" s="13" t="str">
        <f>IF(A7844="","",IF(B7844=1,VLOOKUP(A7844,'entry data'!B:D,3,0),I7843))</f>
        <v/>
      </c>
      <c r="I7844" s="14" t="str">
        <f>IF(A7844="","",IF(E7844="weekly",7,IF(E7844="fortnightly",14,IF(E7844="monthly",DATE(IF(MONTH(H7844)=12,YEAR(H7844)+1,YEAR(H7844)),VLOOKUP(MONTH(H7844),index!$D$2:$G$13,2,0),DAY(H7844)),
IF(E7844="quarterly",DATE(IF(MONTH(H7844)&gt;=10,YEAR(H7844)+1,YEAR(H7844)),VLOOKUP(MONTH(H7844),index!$D$2:$G$13,3,0),DAY(H7844)),
IF(E7844="halfyearly",DATE(IF(MONTH(H7844)&gt;=7,YEAR(H7844)+1,YEAR(H7844)),VLOOKUP(MONTH(H7844),index!$D$2:$G$13,4,0),DAY(H7844)),
DATE(YEAR(H7844)+1,MONTH(H7844),DAY(H7844)))))-H7844))+H7844)</f>
        <v/>
      </c>
      <c r="J7844" s="9" t="str">
        <f t="shared" si="754"/>
        <v/>
      </c>
      <c r="K7844" s="11" t="str">
        <f t="shared" si="755"/>
        <v/>
      </c>
      <c r="L7844" s="11" t="str">
        <f t="shared" si="756"/>
        <v/>
      </c>
      <c r="M7844" s="11" t="str">
        <f>IF(A7844="","",VLOOKUP(E7844,index!$A$1:$B$6,2,0)*K7844*G7844)</f>
        <v/>
      </c>
      <c r="N7844" s="11" t="str">
        <f>IF(A7844="","",-PMT(G7844*VLOOKUP(E7844,index!$A$1:$B$6,2,0),C7844,F7844,0,0))</f>
        <v/>
      </c>
      <c r="O7844" s="11" t="str">
        <f t="shared" si="757"/>
        <v/>
      </c>
      <c r="P7844" s="11" t="str">
        <f t="shared" si="752"/>
        <v/>
      </c>
    </row>
    <row r="7845" spans="1:16" x14ac:dyDescent="0.25">
      <c r="A7845" s="9" t="str">
        <f>IF(A7844="","",IF(B7844&lt;C7844,A7844,IF(A7844=MAX('entry data'!$B$8:$B$507),"",A7844+1)))</f>
        <v/>
      </c>
      <c r="B7845" s="9" t="str">
        <f t="shared" si="753"/>
        <v/>
      </c>
      <c r="C7845" s="9" t="str">
        <f>IF(ISERROR(VLOOKUP(A7845,'entry data'!B:G,6,0)),"",VLOOKUP(A7845,'entry data'!B:G,6,0))</f>
        <v/>
      </c>
      <c r="D7845" s="9" t="str">
        <f>IF(ISERROR(VLOOKUP(A7845,'entry data'!B:C,2,0)),"",VLOOKUP(A7845,'entry data'!B:C,2,0))</f>
        <v/>
      </c>
      <c r="E7845" s="9" t="str">
        <f>IF(ISERROR(VLOOKUP(A7845,'entry data'!B:E,4,0)),"",VLOOKUP(A7845,'entry data'!B:E,4,0))</f>
        <v/>
      </c>
      <c r="F7845" s="11" t="str">
        <f>IF(A7845="","",IF(ISERROR(VLOOKUP(A7845,'entry data'!B:F,5,0)),"",VLOOKUP(A7845,'entry data'!B:F,5,0)))</f>
        <v/>
      </c>
      <c r="G7845" s="12" t="str">
        <f>IF(A7845="","",IF(ISERROR(VLOOKUP(A7845,'entry data'!B:I,8,0)),"",VLOOKUP(A7845,'entry data'!B:I,7,0)))</f>
        <v/>
      </c>
      <c r="H7845" s="13" t="str">
        <f>IF(A7845="","",IF(B7845=1,VLOOKUP(A7845,'entry data'!B:D,3,0),I7844))</f>
        <v/>
      </c>
      <c r="I7845" s="14" t="str">
        <f>IF(A7845="","",IF(E7845="weekly",7,IF(E7845="fortnightly",14,IF(E7845="monthly",DATE(IF(MONTH(H7845)=12,YEAR(H7845)+1,YEAR(H7845)),VLOOKUP(MONTH(H7845),index!$D$2:$G$13,2,0),DAY(H7845)),
IF(E7845="quarterly",DATE(IF(MONTH(H7845)&gt;=10,YEAR(H7845)+1,YEAR(H7845)),VLOOKUP(MONTH(H7845),index!$D$2:$G$13,3,0),DAY(H7845)),
IF(E7845="halfyearly",DATE(IF(MONTH(H7845)&gt;=7,YEAR(H7845)+1,YEAR(H7845)),VLOOKUP(MONTH(H7845),index!$D$2:$G$13,4,0),DAY(H7845)),
DATE(YEAR(H7845)+1,MONTH(H7845),DAY(H7845)))))-H7845))+H7845)</f>
        <v/>
      </c>
      <c r="J7845" s="9" t="str">
        <f t="shared" si="754"/>
        <v/>
      </c>
      <c r="K7845" s="11" t="str">
        <f t="shared" si="755"/>
        <v/>
      </c>
      <c r="L7845" s="11" t="str">
        <f t="shared" si="756"/>
        <v/>
      </c>
      <c r="M7845" s="11" t="str">
        <f>IF(A7845="","",VLOOKUP(E7845,index!$A$1:$B$6,2,0)*K7845*G7845)</f>
        <v/>
      </c>
      <c r="N7845" s="11" t="str">
        <f>IF(A7845="","",-PMT(G7845*VLOOKUP(E7845,index!$A$1:$B$6,2,0),C7845,F7845,0,0))</f>
        <v/>
      </c>
      <c r="O7845" s="11" t="str">
        <f t="shared" si="757"/>
        <v/>
      </c>
      <c r="P7845" s="11" t="str">
        <f t="shared" si="752"/>
        <v/>
      </c>
    </row>
    <row r="7846" spans="1:16" x14ac:dyDescent="0.25">
      <c r="A7846" s="9" t="str">
        <f>IF(A7845="","",IF(B7845&lt;C7845,A7845,IF(A7845=MAX('entry data'!$B$8:$B$507),"",A7845+1)))</f>
        <v/>
      </c>
      <c r="B7846" s="9" t="str">
        <f t="shared" si="753"/>
        <v/>
      </c>
      <c r="C7846" s="9" t="str">
        <f>IF(ISERROR(VLOOKUP(A7846,'entry data'!B:G,6,0)),"",VLOOKUP(A7846,'entry data'!B:G,6,0))</f>
        <v/>
      </c>
      <c r="D7846" s="9" t="str">
        <f>IF(ISERROR(VLOOKUP(A7846,'entry data'!B:C,2,0)),"",VLOOKUP(A7846,'entry data'!B:C,2,0))</f>
        <v/>
      </c>
      <c r="E7846" s="9" t="str">
        <f>IF(ISERROR(VLOOKUP(A7846,'entry data'!B:E,4,0)),"",VLOOKUP(A7846,'entry data'!B:E,4,0))</f>
        <v/>
      </c>
      <c r="F7846" s="11" t="str">
        <f>IF(A7846="","",IF(ISERROR(VLOOKUP(A7846,'entry data'!B:F,5,0)),"",VLOOKUP(A7846,'entry data'!B:F,5,0)))</f>
        <v/>
      </c>
      <c r="G7846" s="12" t="str">
        <f>IF(A7846="","",IF(ISERROR(VLOOKUP(A7846,'entry data'!B:I,8,0)),"",VLOOKUP(A7846,'entry data'!B:I,7,0)))</f>
        <v/>
      </c>
      <c r="H7846" s="13" t="str">
        <f>IF(A7846="","",IF(B7846=1,VLOOKUP(A7846,'entry data'!B:D,3,0),I7845))</f>
        <v/>
      </c>
      <c r="I7846" s="14" t="str">
        <f>IF(A7846="","",IF(E7846="weekly",7,IF(E7846="fortnightly",14,IF(E7846="monthly",DATE(IF(MONTH(H7846)=12,YEAR(H7846)+1,YEAR(H7846)),VLOOKUP(MONTH(H7846),index!$D$2:$G$13,2,0),DAY(H7846)),
IF(E7846="quarterly",DATE(IF(MONTH(H7846)&gt;=10,YEAR(H7846)+1,YEAR(H7846)),VLOOKUP(MONTH(H7846),index!$D$2:$G$13,3,0),DAY(H7846)),
IF(E7846="halfyearly",DATE(IF(MONTH(H7846)&gt;=7,YEAR(H7846)+1,YEAR(H7846)),VLOOKUP(MONTH(H7846),index!$D$2:$G$13,4,0),DAY(H7846)),
DATE(YEAR(H7846)+1,MONTH(H7846),DAY(H7846)))))-H7846))+H7846)</f>
        <v/>
      </c>
      <c r="J7846" s="9" t="str">
        <f t="shared" si="754"/>
        <v/>
      </c>
      <c r="K7846" s="11" t="str">
        <f t="shared" si="755"/>
        <v/>
      </c>
      <c r="L7846" s="11" t="str">
        <f t="shared" si="756"/>
        <v/>
      </c>
      <c r="M7846" s="11" t="str">
        <f>IF(A7846="","",VLOOKUP(E7846,index!$A$1:$B$6,2,0)*K7846*G7846)</f>
        <v/>
      </c>
      <c r="N7846" s="11" t="str">
        <f>IF(A7846="","",-PMT(G7846*VLOOKUP(E7846,index!$A$1:$B$6,2,0),C7846,F7846,0,0))</f>
        <v/>
      </c>
      <c r="O7846" s="11" t="str">
        <f t="shared" si="757"/>
        <v/>
      </c>
      <c r="P7846" s="11" t="str">
        <f t="shared" si="752"/>
        <v/>
      </c>
    </row>
    <row r="7847" spans="1:16" x14ac:dyDescent="0.25">
      <c r="A7847" s="9" t="str">
        <f>IF(A7846="","",IF(B7846&lt;C7846,A7846,IF(A7846=MAX('entry data'!$B$8:$B$507),"",A7846+1)))</f>
        <v/>
      </c>
      <c r="B7847" s="9" t="str">
        <f t="shared" si="753"/>
        <v/>
      </c>
      <c r="C7847" s="9" t="str">
        <f>IF(ISERROR(VLOOKUP(A7847,'entry data'!B:G,6,0)),"",VLOOKUP(A7847,'entry data'!B:G,6,0))</f>
        <v/>
      </c>
      <c r="D7847" s="9" t="str">
        <f>IF(ISERROR(VLOOKUP(A7847,'entry data'!B:C,2,0)),"",VLOOKUP(A7847,'entry data'!B:C,2,0))</f>
        <v/>
      </c>
      <c r="E7847" s="9" t="str">
        <f>IF(ISERROR(VLOOKUP(A7847,'entry data'!B:E,4,0)),"",VLOOKUP(A7847,'entry data'!B:E,4,0))</f>
        <v/>
      </c>
      <c r="F7847" s="11" t="str">
        <f>IF(A7847="","",IF(ISERROR(VLOOKUP(A7847,'entry data'!B:F,5,0)),"",VLOOKUP(A7847,'entry data'!B:F,5,0)))</f>
        <v/>
      </c>
      <c r="G7847" s="12" t="str">
        <f>IF(A7847="","",IF(ISERROR(VLOOKUP(A7847,'entry data'!B:I,8,0)),"",VLOOKUP(A7847,'entry data'!B:I,7,0)))</f>
        <v/>
      </c>
      <c r="H7847" s="13" t="str">
        <f>IF(A7847="","",IF(B7847=1,VLOOKUP(A7847,'entry data'!B:D,3,0),I7846))</f>
        <v/>
      </c>
      <c r="I7847" s="14" t="str">
        <f>IF(A7847="","",IF(E7847="weekly",7,IF(E7847="fortnightly",14,IF(E7847="monthly",DATE(IF(MONTH(H7847)=12,YEAR(H7847)+1,YEAR(H7847)),VLOOKUP(MONTH(H7847),index!$D$2:$G$13,2,0),DAY(H7847)),
IF(E7847="quarterly",DATE(IF(MONTH(H7847)&gt;=10,YEAR(H7847)+1,YEAR(H7847)),VLOOKUP(MONTH(H7847),index!$D$2:$G$13,3,0),DAY(H7847)),
IF(E7847="halfyearly",DATE(IF(MONTH(H7847)&gt;=7,YEAR(H7847)+1,YEAR(H7847)),VLOOKUP(MONTH(H7847),index!$D$2:$G$13,4,0),DAY(H7847)),
DATE(YEAR(H7847)+1,MONTH(H7847),DAY(H7847)))))-H7847))+H7847)</f>
        <v/>
      </c>
      <c r="J7847" s="9" t="str">
        <f t="shared" si="754"/>
        <v/>
      </c>
      <c r="K7847" s="11" t="str">
        <f t="shared" si="755"/>
        <v/>
      </c>
      <c r="L7847" s="11" t="str">
        <f t="shared" si="756"/>
        <v/>
      </c>
      <c r="M7847" s="11" t="str">
        <f>IF(A7847="","",VLOOKUP(E7847,index!$A$1:$B$6,2,0)*K7847*G7847)</f>
        <v/>
      </c>
      <c r="N7847" s="11" t="str">
        <f>IF(A7847="","",-PMT(G7847*VLOOKUP(E7847,index!$A$1:$B$6,2,0),C7847,F7847,0,0))</f>
        <v/>
      </c>
      <c r="O7847" s="11" t="str">
        <f t="shared" si="757"/>
        <v/>
      </c>
      <c r="P7847" s="11" t="str">
        <f t="shared" si="752"/>
        <v/>
      </c>
    </row>
    <row r="7848" spans="1:16" x14ac:dyDescent="0.25">
      <c r="A7848" s="9" t="str">
        <f>IF(A7847="","",IF(B7847&lt;C7847,A7847,IF(A7847=MAX('entry data'!$B$8:$B$507),"",A7847+1)))</f>
        <v/>
      </c>
      <c r="B7848" s="9" t="str">
        <f t="shared" si="753"/>
        <v/>
      </c>
      <c r="C7848" s="9" t="str">
        <f>IF(ISERROR(VLOOKUP(A7848,'entry data'!B:G,6,0)),"",VLOOKUP(A7848,'entry data'!B:G,6,0))</f>
        <v/>
      </c>
      <c r="D7848" s="9" t="str">
        <f>IF(ISERROR(VLOOKUP(A7848,'entry data'!B:C,2,0)),"",VLOOKUP(A7848,'entry data'!B:C,2,0))</f>
        <v/>
      </c>
      <c r="E7848" s="9" t="str">
        <f>IF(ISERROR(VLOOKUP(A7848,'entry data'!B:E,4,0)),"",VLOOKUP(A7848,'entry data'!B:E,4,0))</f>
        <v/>
      </c>
      <c r="F7848" s="11" t="str">
        <f>IF(A7848="","",IF(ISERROR(VLOOKUP(A7848,'entry data'!B:F,5,0)),"",VLOOKUP(A7848,'entry data'!B:F,5,0)))</f>
        <v/>
      </c>
      <c r="G7848" s="12" t="str">
        <f>IF(A7848="","",IF(ISERROR(VLOOKUP(A7848,'entry data'!B:I,8,0)),"",VLOOKUP(A7848,'entry data'!B:I,7,0)))</f>
        <v/>
      </c>
      <c r="H7848" s="13" t="str">
        <f>IF(A7848="","",IF(B7848=1,VLOOKUP(A7848,'entry data'!B:D,3,0),I7847))</f>
        <v/>
      </c>
      <c r="I7848" s="14" t="str">
        <f>IF(A7848="","",IF(E7848="weekly",7,IF(E7848="fortnightly",14,IF(E7848="monthly",DATE(IF(MONTH(H7848)=12,YEAR(H7848)+1,YEAR(H7848)),VLOOKUP(MONTH(H7848),index!$D$2:$G$13,2,0),DAY(H7848)),
IF(E7848="quarterly",DATE(IF(MONTH(H7848)&gt;=10,YEAR(H7848)+1,YEAR(H7848)),VLOOKUP(MONTH(H7848),index!$D$2:$G$13,3,0),DAY(H7848)),
IF(E7848="halfyearly",DATE(IF(MONTH(H7848)&gt;=7,YEAR(H7848)+1,YEAR(H7848)),VLOOKUP(MONTH(H7848),index!$D$2:$G$13,4,0),DAY(H7848)),
DATE(YEAR(H7848)+1,MONTH(H7848),DAY(H7848)))))-H7848))+H7848)</f>
        <v/>
      </c>
      <c r="J7848" s="9" t="str">
        <f t="shared" si="754"/>
        <v/>
      </c>
      <c r="K7848" s="11" t="str">
        <f t="shared" si="755"/>
        <v/>
      </c>
      <c r="L7848" s="11" t="str">
        <f t="shared" si="756"/>
        <v/>
      </c>
      <c r="M7848" s="11" t="str">
        <f>IF(A7848="","",VLOOKUP(E7848,index!$A$1:$B$6,2,0)*K7848*G7848)</f>
        <v/>
      </c>
      <c r="N7848" s="11" t="str">
        <f>IF(A7848="","",-PMT(G7848*VLOOKUP(E7848,index!$A$1:$B$6,2,0),C7848,F7848,0,0))</f>
        <v/>
      </c>
      <c r="O7848" s="11" t="str">
        <f t="shared" si="757"/>
        <v/>
      </c>
      <c r="P7848" s="11" t="str">
        <f t="shared" si="752"/>
        <v/>
      </c>
    </row>
    <row r="7849" spans="1:16" x14ac:dyDescent="0.25">
      <c r="A7849" s="9" t="str">
        <f>IF(A7848="","",IF(B7848&lt;C7848,A7848,IF(A7848=MAX('entry data'!$B$8:$B$507),"",A7848+1)))</f>
        <v/>
      </c>
      <c r="B7849" s="9" t="str">
        <f t="shared" si="753"/>
        <v/>
      </c>
      <c r="C7849" s="9" t="str">
        <f>IF(ISERROR(VLOOKUP(A7849,'entry data'!B:G,6,0)),"",VLOOKUP(A7849,'entry data'!B:G,6,0))</f>
        <v/>
      </c>
      <c r="D7849" s="9" t="str">
        <f>IF(ISERROR(VLOOKUP(A7849,'entry data'!B:C,2,0)),"",VLOOKUP(A7849,'entry data'!B:C,2,0))</f>
        <v/>
      </c>
      <c r="E7849" s="9" t="str">
        <f>IF(ISERROR(VLOOKUP(A7849,'entry data'!B:E,4,0)),"",VLOOKUP(A7849,'entry data'!B:E,4,0))</f>
        <v/>
      </c>
      <c r="F7849" s="11" t="str">
        <f>IF(A7849="","",IF(ISERROR(VLOOKUP(A7849,'entry data'!B:F,5,0)),"",VLOOKUP(A7849,'entry data'!B:F,5,0)))</f>
        <v/>
      </c>
      <c r="G7849" s="12" t="str">
        <f>IF(A7849="","",IF(ISERROR(VLOOKUP(A7849,'entry data'!B:I,8,0)),"",VLOOKUP(A7849,'entry data'!B:I,7,0)))</f>
        <v/>
      </c>
      <c r="H7849" s="13" t="str">
        <f>IF(A7849="","",IF(B7849=1,VLOOKUP(A7849,'entry data'!B:D,3,0),I7848))</f>
        <v/>
      </c>
      <c r="I7849" s="14" t="str">
        <f>IF(A7849="","",IF(E7849="weekly",7,IF(E7849="fortnightly",14,IF(E7849="monthly",DATE(IF(MONTH(H7849)=12,YEAR(H7849)+1,YEAR(H7849)),VLOOKUP(MONTH(H7849),index!$D$2:$G$13,2,0),DAY(H7849)),
IF(E7849="quarterly",DATE(IF(MONTH(H7849)&gt;=10,YEAR(H7849)+1,YEAR(H7849)),VLOOKUP(MONTH(H7849),index!$D$2:$G$13,3,0),DAY(H7849)),
IF(E7849="halfyearly",DATE(IF(MONTH(H7849)&gt;=7,YEAR(H7849)+1,YEAR(H7849)),VLOOKUP(MONTH(H7849),index!$D$2:$G$13,4,0),DAY(H7849)),
DATE(YEAR(H7849)+1,MONTH(H7849),DAY(H7849)))))-H7849))+H7849)</f>
        <v/>
      </c>
      <c r="J7849" s="9" t="str">
        <f t="shared" si="754"/>
        <v/>
      </c>
      <c r="K7849" s="11" t="str">
        <f t="shared" si="755"/>
        <v/>
      </c>
      <c r="L7849" s="11" t="str">
        <f t="shared" si="756"/>
        <v/>
      </c>
      <c r="M7849" s="11" t="str">
        <f>IF(A7849="","",VLOOKUP(E7849,index!$A$1:$B$6,2,0)*K7849*G7849)</f>
        <v/>
      </c>
      <c r="N7849" s="11" t="str">
        <f>IF(A7849="","",-PMT(G7849*VLOOKUP(E7849,index!$A$1:$B$6,2,0),C7849,F7849,0,0))</f>
        <v/>
      </c>
      <c r="O7849" s="11" t="str">
        <f t="shared" si="757"/>
        <v/>
      </c>
      <c r="P7849" s="11" t="str">
        <f t="shared" si="752"/>
        <v/>
      </c>
    </row>
    <row r="7850" spans="1:16" x14ac:dyDescent="0.25">
      <c r="A7850" s="9" t="str">
        <f>IF(A7849="","",IF(B7849&lt;C7849,A7849,IF(A7849=MAX('entry data'!$B$8:$B$507),"",A7849+1)))</f>
        <v/>
      </c>
      <c r="B7850" s="9" t="str">
        <f t="shared" si="753"/>
        <v/>
      </c>
      <c r="C7850" s="9" t="str">
        <f>IF(ISERROR(VLOOKUP(A7850,'entry data'!B:G,6,0)),"",VLOOKUP(A7850,'entry data'!B:G,6,0))</f>
        <v/>
      </c>
      <c r="D7850" s="9" t="str">
        <f>IF(ISERROR(VLOOKUP(A7850,'entry data'!B:C,2,0)),"",VLOOKUP(A7850,'entry data'!B:C,2,0))</f>
        <v/>
      </c>
      <c r="E7850" s="9" t="str">
        <f>IF(ISERROR(VLOOKUP(A7850,'entry data'!B:E,4,0)),"",VLOOKUP(A7850,'entry data'!B:E,4,0))</f>
        <v/>
      </c>
      <c r="F7850" s="11" t="str">
        <f>IF(A7850="","",IF(ISERROR(VLOOKUP(A7850,'entry data'!B:F,5,0)),"",VLOOKUP(A7850,'entry data'!B:F,5,0)))</f>
        <v/>
      </c>
      <c r="G7850" s="12" t="str">
        <f>IF(A7850="","",IF(ISERROR(VLOOKUP(A7850,'entry data'!B:I,8,0)),"",VLOOKUP(A7850,'entry data'!B:I,7,0)))</f>
        <v/>
      </c>
      <c r="H7850" s="13" t="str">
        <f>IF(A7850="","",IF(B7850=1,VLOOKUP(A7850,'entry data'!B:D,3,0),I7849))</f>
        <v/>
      </c>
      <c r="I7850" s="14" t="str">
        <f>IF(A7850="","",IF(E7850="weekly",7,IF(E7850="fortnightly",14,IF(E7850="monthly",DATE(IF(MONTH(H7850)=12,YEAR(H7850)+1,YEAR(H7850)),VLOOKUP(MONTH(H7850),index!$D$2:$G$13,2,0),DAY(H7850)),
IF(E7850="quarterly",DATE(IF(MONTH(H7850)&gt;=10,YEAR(H7850)+1,YEAR(H7850)),VLOOKUP(MONTH(H7850),index!$D$2:$G$13,3,0),DAY(H7850)),
IF(E7850="halfyearly",DATE(IF(MONTH(H7850)&gt;=7,YEAR(H7850)+1,YEAR(H7850)),VLOOKUP(MONTH(H7850),index!$D$2:$G$13,4,0),DAY(H7850)),
DATE(YEAR(H7850)+1,MONTH(H7850),DAY(H7850)))))-H7850))+H7850)</f>
        <v/>
      </c>
      <c r="J7850" s="9" t="str">
        <f t="shared" si="754"/>
        <v/>
      </c>
      <c r="K7850" s="11" t="str">
        <f t="shared" si="755"/>
        <v/>
      </c>
      <c r="L7850" s="11" t="str">
        <f t="shared" si="756"/>
        <v/>
      </c>
      <c r="M7850" s="11" t="str">
        <f>IF(A7850="","",VLOOKUP(E7850,index!$A$1:$B$6,2,0)*K7850*G7850)</f>
        <v/>
      </c>
      <c r="N7850" s="11" t="str">
        <f>IF(A7850="","",-PMT(G7850*VLOOKUP(E7850,index!$A$1:$B$6,2,0),C7850,F7850,0,0))</f>
        <v/>
      </c>
      <c r="O7850" s="11" t="str">
        <f t="shared" si="757"/>
        <v/>
      </c>
      <c r="P7850" s="11" t="str">
        <f t="shared" si="752"/>
        <v/>
      </c>
    </row>
    <row r="7851" spans="1:16" x14ac:dyDescent="0.25">
      <c r="A7851" s="9" t="str">
        <f>IF(A7850="","",IF(B7850&lt;C7850,A7850,IF(A7850=MAX('entry data'!$B$8:$B$507),"",A7850+1)))</f>
        <v/>
      </c>
      <c r="B7851" s="9" t="str">
        <f t="shared" si="753"/>
        <v/>
      </c>
      <c r="C7851" s="9" t="str">
        <f>IF(ISERROR(VLOOKUP(A7851,'entry data'!B:G,6,0)),"",VLOOKUP(A7851,'entry data'!B:G,6,0))</f>
        <v/>
      </c>
      <c r="D7851" s="9" t="str">
        <f>IF(ISERROR(VLOOKUP(A7851,'entry data'!B:C,2,0)),"",VLOOKUP(A7851,'entry data'!B:C,2,0))</f>
        <v/>
      </c>
      <c r="E7851" s="9" t="str">
        <f>IF(ISERROR(VLOOKUP(A7851,'entry data'!B:E,4,0)),"",VLOOKUP(A7851,'entry data'!B:E,4,0))</f>
        <v/>
      </c>
      <c r="F7851" s="11" t="str">
        <f>IF(A7851="","",IF(ISERROR(VLOOKUP(A7851,'entry data'!B:F,5,0)),"",VLOOKUP(A7851,'entry data'!B:F,5,0)))</f>
        <v/>
      </c>
      <c r="G7851" s="12" t="str">
        <f>IF(A7851="","",IF(ISERROR(VLOOKUP(A7851,'entry data'!B:I,8,0)),"",VLOOKUP(A7851,'entry data'!B:I,7,0)))</f>
        <v/>
      </c>
      <c r="H7851" s="13" t="str">
        <f>IF(A7851="","",IF(B7851=1,VLOOKUP(A7851,'entry data'!B:D,3,0),I7850))</f>
        <v/>
      </c>
      <c r="I7851" s="14" t="str">
        <f>IF(A7851="","",IF(E7851="weekly",7,IF(E7851="fortnightly",14,IF(E7851="monthly",DATE(IF(MONTH(H7851)=12,YEAR(H7851)+1,YEAR(H7851)),VLOOKUP(MONTH(H7851),index!$D$2:$G$13,2,0),DAY(H7851)),
IF(E7851="quarterly",DATE(IF(MONTH(H7851)&gt;=10,YEAR(H7851)+1,YEAR(H7851)),VLOOKUP(MONTH(H7851),index!$D$2:$G$13,3,0),DAY(H7851)),
IF(E7851="halfyearly",DATE(IF(MONTH(H7851)&gt;=7,YEAR(H7851)+1,YEAR(H7851)),VLOOKUP(MONTH(H7851),index!$D$2:$G$13,4,0),DAY(H7851)),
DATE(YEAR(H7851)+1,MONTH(H7851),DAY(H7851)))))-H7851))+H7851)</f>
        <v/>
      </c>
      <c r="J7851" s="9" t="str">
        <f t="shared" si="754"/>
        <v/>
      </c>
      <c r="K7851" s="11" t="str">
        <f t="shared" si="755"/>
        <v/>
      </c>
      <c r="L7851" s="11" t="str">
        <f t="shared" si="756"/>
        <v/>
      </c>
      <c r="M7851" s="11" t="str">
        <f>IF(A7851="","",VLOOKUP(E7851,index!$A$1:$B$6,2,0)*K7851*G7851)</f>
        <v/>
      </c>
      <c r="N7851" s="11" t="str">
        <f>IF(A7851="","",-PMT(G7851*VLOOKUP(E7851,index!$A$1:$B$6,2,0),C7851,F7851,0,0))</f>
        <v/>
      </c>
      <c r="O7851" s="11" t="str">
        <f t="shared" si="757"/>
        <v/>
      </c>
      <c r="P7851" s="11" t="str">
        <f t="shared" si="752"/>
        <v/>
      </c>
    </row>
    <row r="7852" spans="1:16" x14ac:dyDescent="0.25">
      <c r="A7852" s="9" t="str">
        <f>IF(A7851="","",IF(B7851&lt;C7851,A7851,IF(A7851=MAX('entry data'!$B$8:$B$507),"",A7851+1)))</f>
        <v/>
      </c>
      <c r="B7852" s="9" t="str">
        <f t="shared" si="753"/>
        <v/>
      </c>
      <c r="C7852" s="9" t="str">
        <f>IF(ISERROR(VLOOKUP(A7852,'entry data'!B:G,6,0)),"",VLOOKUP(A7852,'entry data'!B:G,6,0))</f>
        <v/>
      </c>
      <c r="D7852" s="9" t="str">
        <f>IF(ISERROR(VLOOKUP(A7852,'entry data'!B:C,2,0)),"",VLOOKUP(A7852,'entry data'!B:C,2,0))</f>
        <v/>
      </c>
      <c r="E7852" s="9" t="str">
        <f>IF(ISERROR(VLOOKUP(A7852,'entry data'!B:E,4,0)),"",VLOOKUP(A7852,'entry data'!B:E,4,0))</f>
        <v/>
      </c>
      <c r="F7852" s="11" t="str">
        <f>IF(A7852="","",IF(ISERROR(VLOOKUP(A7852,'entry data'!B:F,5,0)),"",VLOOKUP(A7852,'entry data'!B:F,5,0)))</f>
        <v/>
      </c>
      <c r="G7852" s="12" t="str">
        <f>IF(A7852="","",IF(ISERROR(VLOOKUP(A7852,'entry data'!B:I,8,0)),"",VLOOKUP(A7852,'entry data'!B:I,7,0)))</f>
        <v/>
      </c>
      <c r="H7852" s="13" t="str">
        <f>IF(A7852="","",IF(B7852=1,VLOOKUP(A7852,'entry data'!B:D,3,0),I7851))</f>
        <v/>
      </c>
      <c r="I7852" s="14" t="str">
        <f>IF(A7852="","",IF(E7852="weekly",7,IF(E7852="fortnightly",14,IF(E7852="monthly",DATE(IF(MONTH(H7852)=12,YEAR(H7852)+1,YEAR(H7852)),VLOOKUP(MONTH(H7852),index!$D$2:$G$13,2,0),DAY(H7852)),
IF(E7852="quarterly",DATE(IF(MONTH(H7852)&gt;=10,YEAR(H7852)+1,YEAR(H7852)),VLOOKUP(MONTH(H7852),index!$D$2:$G$13,3,0),DAY(H7852)),
IF(E7852="halfyearly",DATE(IF(MONTH(H7852)&gt;=7,YEAR(H7852)+1,YEAR(H7852)),VLOOKUP(MONTH(H7852),index!$D$2:$G$13,4,0),DAY(H7852)),
DATE(YEAR(H7852)+1,MONTH(H7852),DAY(H7852)))))-H7852))+H7852)</f>
        <v/>
      </c>
      <c r="J7852" s="9" t="str">
        <f t="shared" si="754"/>
        <v/>
      </c>
      <c r="K7852" s="11" t="str">
        <f t="shared" si="755"/>
        <v/>
      </c>
      <c r="L7852" s="11" t="str">
        <f t="shared" si="756"/>
        <v/>
      </c>
      <c r="M7852" s="11" t="str">
        <f>IF(A7852="","",VLOOKUP(E7852,index!$A$1:$B$6,2,0)*K7852*G7852)</f>
        <v/>
      </c>
      <c r="N7852" s="11" t="str">
        <f>IF(A7852="","",-PMT(G7852*VLOOKUP(E7852,index!$A$1:$B$6,2,0),C7852,F7852,0,0))</f>
        <v/>
      </c>
      <c r="O7852" s="11" t="str">
        <f t="shared" si="757"/>
        <v/>
      </c>
      <c r="P7852" s="11" t="str">
        <f t="shared" si="752"/>
        <v/>
      </c>
    </row>
    <row r="7853" spans="1:16" x14ac:dyDescent="0.25">
      <c r="A7853" s="9" t="str">
        <f>IF(A7852="","",IF(B7852&lt;C7852,A7852,IF(A7852=MAX('entry data'!$B$8:$B$507),"",A7852+1)))</f>
        <v/>
      </c>
      <c r="B7853" s="9" t="str">
        <f t="shared" si="753"/>
        <v/>
      </c>
      <c r="C7853" s="9" t="str">
        <f>IF(ISERROR(VLOOKUP(A7853,'entry data'!B:G,6,0)),"",VLOOKUP(A7853,'entry data'!B:G,6,0))</f>
        <v/>
      </c>
      <c r="D7853" s="9" t="str">
        <f>IF(ISERROR(VLOOKUP(A7853,'entry data'!B:C,2,0)),"",VLOOKUP(A7853,'entry data'!B:C,2,0))</f>
        <v/>
      </c>
      <c r="E7853" s="9" t="str">
        <f>IF(ISERROR(VLOOKUP(A7853,'entry data'!B:E,4,0)),"",VLOOKUP(A7853,'entry data'!B:E,4,0))</f>
        <v/>
      </c>
      <c r="F7853" s="11" t="str">
        <f>IF(A7853="","",IF(ISERROR(VLOOKUP(A7853,'entry data'!B:F,5,0)),"",VLOOKUP(A7853,'entry data'!B:F,5,0)))</f>
        <v/>
      </c>
      <c r="G7853" s="12" t="str">
        <f>IF(A7853="","",IF(ISERROR(VLOOKUP(A7853,'entry data'!B:I,8,0)),"",VLOOKUP(A7853,'entry data'!B:I,7,0)))</f>
        <v/>
      </c>
      <c r="H7853" s="13" t="str">
        <f>IF(A7853="","",IF(B7853=1,VLOOKUP(A7853,'entry data'!B:D,3,0),I7852))</f>
        <v/>
      </c>
      <c r="I7853" s="14" t="str">
        <f>IF(A7853="","",IF(E7853="weekly",7,IF(E7853="fortnightly",14,IF(E7853="monthly",DATE(IF(MONTH(H7853)=12,YEAR(H7853)+1,YEAR(H7853)),VLOOKUP(MONTH(H7853),index!$D$2:$G$13,2,0),DAY(H7853)),
IF(E7853="quarterly",DATE(IF(MONTH(H7853)&gt;=10,YEAR(H7853)+1,YEAR(H7853)),VLOOKUP(MONTH(H7853),index!$D$2:$G$13,3,0),DAY(H7853)),
IF(E7853="halfyearly",DATE(IF(MONTH(H7853)&gt;=7,YEAR(H7853)+1,YEAR(H7853)),VLOOKUP(MONTH(H7853),index!$D$2:$G$13,4,0),DAY(H7853)),
DATE(YEAR(H7853)+1,MONTH(H7853),DAY(H7853)))))-H7853))+H7853)</f>
        <v/>
      </c>
      <c r="J7853" s="9" t="str">
        <f t="shared" si="754"/>
        <v/>
      </c>
      <c r="K7853" s="11" t="str">
        <f t="shared" si="755"/>
        <v/>
      </c>
      <c r="L7853" s="11" t="str">
        <f t="shared" si="756"/>
        <v/>
      </c>
      <c r="M7853" s="11" t="str">
        <f>IF(A7853="","",VLOOKUP(E7853,index!$A$1:$B$6,2,0)*K7853*G7853)</f>
        <v/>
      </c>
      <c r="N7853" s="11" t="str">
        <f>IF(A7853="","",-PMT(G7853*VLOOKUP(E7853,index!$A$1:$B$6,2,0),C7853,F7853,0,0))</f>
        <v/>
      </c>
      <c r="O7853" s="11" t="str">
        <f t="shared" si="757"/>
        <v/>
      </c>
      <c r="P7853" s="11" t="str">
        <f t="shared" si="752"/>
        <v/>
      </c>
    </row>
    <row r="7854" spans="1:16" x14ac:dyDescent="0.25">
      <c r="A7854" s="9" t="str">
        <f>IF(A7853="","",IF(B7853&lt;C7853,A7853,IF(A7853=MAX('entry data'!$B$8:$B$507),"",A7853+1)))</f>
        <v/>
      </c>
      <c r="B7854" s="9" t="str">
        <f t="shared" si="753"/>
        <v/>
      </c>
      <c r="C7854" s="9" t="str">
        <f>IF(ISERROR(VLOOKUP(A7854,'entry data'!B:G,6,0)),"",VLOOKUP(A7854,'entry data'!B:G,6,0))</f>
        <v/>
      </c>
      <c r="D7854" s="9" t="str">
        <f>IF(ISERROR(VLOOKUP(A7854,'entry data'!B:C,2,0)),"",VLOOKUP(A7854,'entry data'!B:C,2,0))</f>
        <v/>
      </c>
      <c r="E7854" s="9" t="str">
        <f>IF(ISERROR(VLOOKUP(A7854,'entry data'!B:E,4,0)),"",VLOOKUP(A7854,'entry data'!B:E,4,0))</f>
        <v/>
      </c>
      <c r="F7854" s="11" t="str">
        <f>IF(A7854="","",IF(ISERROR(VLOOKUP(A7854,'entry data'!B:F,5,0)),"",VLOOKUP(A7854,'entry data'!B:F,5,0)))</f>
        <v/>
      </c>
      <c r="G7854" s="12" t="str">
        <f>IF(A7854="","",IF(ISERROR(VLOOKUP(A7854,'entry data'!B:I,8,0)),"",VLOOKUP(A7854,'entry data'!B:I,7,0)))</f>
        <v/>
      </c>
      <c r="H7854" s="13" t="str">
        <f>IF(A7854="","",IF(B7854=1,VLOOKUP(A7854,'entry data'!B:D,3,0),I7853))</f>
        <v/>
      </c>
      <c r="I7854" s="14" t="str">
        <f>IF(A7854="","",IF(E7854="weekly",7,IF(E7854="fortnightly",14,IF(E7854="monthly",DATE(IF(MONTH(H7854)=12,YEAR(H7854)+1,YEAR(H7854)),VLOOKUP(MONTH(H7854),index!$D$2:$G$13,2,0),DAY(H7854)),
IF(E7854="quarterly",DATE(IF(MONTH(H7854)&gt;=10,YEAR(H7854)+1,YEAR(H7854)),VLOOKUP(MONTH(H7854),index!$D$2:$G$13,3,0),DAY(H7854)),
IF(E7854="halfyearly",DATE(IF(MONTH(H7854)&gt;=7,YEAR(H7854)+1,YEAR(H7854)),VLOOKUP(MONTH(H7854),index!$D$2:$G$13,4,0),DAY(H7854)),
DATE(YEAR(H7854)+1,MONTH(H7854),DAY(H7854)))))-H7854))+H7854)</f>
        <v/>
      </c>
      <c r="J7854" s="9" t="str">
        <f t="shared" si="754"/>
        <v/>
      </c>
      <c r="K7854" s="11" t="str">
        <f t="shared" si="755"/>
        <v/>
      </c>
      <c r="L7854" s="11" t="str">
        <f t="shared" si="756"/>
        <v/>
      </c>
      <c r="M7854" s="11" t="str">
        <f>IF(A7854="","",VLOOKUP(E7854,index!$A$1:$B$6,2,0)*K7854*G7854)</f>
        <v/>
      </c>
      <c r="N7854" s="11" t="str">
        <f>IF(A7854="","",-PMT(G7854*VLOOKUP(E7854,index!$A$1:$B$6,2,0),C7854,F7854,0,0))</f>
        <v/>
      </c>
      <c r="O7854" s="11" t="str">
        <f t="shared" si="757"/>
        <v/>
      </c>
      <c r="P7854" s="11" t="str">
        <f t="shared" si="752"/>
        <v/>
      </c>
    </row>
    <row r="7855" spans="1:16" x14ac:dyDescent="0.25">
      <c r="A7855" s="9" t="str">
        <f>IF(A7854="","",IF(B7854&lt;C7854,A7854,IF(A7854=MAX('entry data'!$B$8:$B$507),"",A7854+1)))</f>
        <v/>
      </c>
      <c r="B7855" s="9" t="str">
        <f t="shared" si="753"/>
        <v/>
      </c>
      <c r="C7855" s="9" t="str">
        <f>IF(ISERROR(VLOOKUP(A7855,'entry data'!B:G,6,0)),"",VLOOKUP(A7855,'entry data'!B:G,6,0))</f>
        <v/>
      </c>
      <c r="D7855" s="9" t="str">
        <f>IF(ISERROR(VLOOKUP(A7855,'entry data'!B:C,2,0)),"",VLOOKUP(A7855,'entry data'!B:C,2,0))</f>
        <v/>
      </c>
      <c r="E7855" s="9" t="str">
        <f>IF(ISERROR(VLOOKUP(A7855,'entry data'!B:E,4,0)),"",VLOOKUP(A7855,'entry data'!B:E,4,0))</f>
        <v/>
      </c>
      <c r="F7855" s="11" t="str">
        <f>IF(A7855="","",IF(ISERROR(VLOOKUP(A7855,'entry data'!B:F,5,0)),"",VLOOKUP(A7855,'entry data'!B:F,5,0)))</f>
        <v/>
      </c>
      <c r="G7855" s="12" t="str">
        <f>IF(A7855="","",IF(ISERROR(VLOOKUP(A7855,'entry data'!B:I,8,0)),"",VLOOKUP(A7855,'entry data'!B:I,7,0)))</f>
        <v/>
      </c>
      <c r="H7855" s="13" t="str">
        <f>IF(A7855="","",IF(B7855=1,VLOOKUP(A7855,'entry data'!B:D,3,0),I7854))</f>
        <v/>
      </c>
      <c r="I7855" s="14" t="str">
        <f>IF(A7855="","",IF(E7855="weekly",7,IF(E7855="fortnightly",14,IF(E7855="monthly",DATE(IF(MONTH(H7855)=12,YEAR(H7855)+1,YEAR(H7855)),VLOOKUP(MONTH(H7855),index!$D$2:$G$13,2,0),DAY(H7855)),
IF(E7855="quarterly",DATE(IF(MONTH(H7855)&gt;=10,YEAR(H7855)+1,YEAR(H7855)),VLOOKUP(MONTH(H7855),index!$D$2:$G$13,3,0),DAY(H7855)),
IF(E7855="halfyearly",DATE(IF(MONTH(H7855)&gt;=7,YEAR(H7855)+1,YEAR(H7855)),VLOOKUP(MONTH(H7855),index!$D$2:$G$13,4,0),DAY(H7855)),
DATE(YEAR(H7855)+1,MONTH(H7855),DAY(H7855)))))-H7855))+H7855)</f>
        <v/>
      </c>
      <c r="J7855" s="9" t="str">
        <f t="shared" si="754"/>
        <v/>
      </c>
      <c r="K7855" s="11" t="str">
        <f t="shared" si="755"/>
        <v/>
      </c>
      <c r="L7855" s="11" t="str">
        <f t="shared" si="756"/>
        <v/>
      </c>
      <c r="M7855" s="11" t="str">
        <f>IF(A7855="","",VLOOKUP(E7855,index!$A$1:$B$6,2,0)*K7855*G7855)</f>
        <v/>
      </c>
      <c r="N7855" s="11" t="str">
        <f>IF(A7855="","",-PMT(G7855*VLOOKUP(E7855,index!$A$1:$B$6,2,0),C7855,F7855,0,0))</f>
        <v/>
      </c>
      <c r="O7855" s="11" t="str">
        <f t="shared" si="757"/>
        <v/>
      </c>
      <c r="P7855" s="11" t="str">
        <f t="shared" si="752"/>
        <v/>
      </c>
    </row>
    <row r="7856" spans="1:16" x14ac:dyDescent="0.25">
      <c r="A7856" s="9" t="str">
        <f>IF(A7855="","",IF(B7855&lt;C7855,A7855,IF(A7855=MAX('entry data'!$B$8:$B$507),"",A7855+1)))</f>
        <v/>
      </c>
      <c r="B7856" s="9" t="str">
        <f t="shared" si="753"/>
        <v/>
      </c>
      <c r="C7856" s="9" t="str">
        <f>IF(ISERROR(VLOOKUP(A7856,'entry data'!B:G,6,0)),"",VLOOKUP(A7856,'entry data'!B:G,6,0))</f>
        <v/>
      </c>
      <c r="D7856" s="9" t="str">
        <f>IF(ISERROR(VLOOKUP(A7856,'entry data'!B:C,2,0)),"",VLOOKUP(A7856,'entry data'!B:C,2,0))</f>
        <v/>
      </c>
      <c r="E7856" s="9" t="str">
        <f>IF(ISERROR(VLOOKUP(A7856,'entry data'!B:E,4,0)),"",VLOOKUP(A7856,'entry data'!B:E,4,0))</f>
        <v/>
      </c>
      <c r="F7856" s="11" t="str">
        <f>IF(A7856="","",IF(ISERROR(VLOOKUP(A7856,'entry data'!B:F,5,0)),"",VLOOKUP(A7856,'entry data'!B:F,5,0)))</f>
        <v/>
      </c>
      <c r="G7856" s="12" t="str">
        <f>IF(A7856="","",IF(ISERROR(VLOOKUP(A7856,'entry data'!B:I,8,0)),"",VLOOKUP(A7856,'entry data'!B:I,7,0)))</f>
        <v/>
      </c>
      <c r="H7856" s="13" t="str">
        <f>IF(A7856="","",IF(B7856=1,VLOOKUP(A7856,'entry data'!B:D,3,0),I7855))</f>
        <v/>
      </c>
      <c r="I7856" s="14" t="str">
        <f>IF(A7856="","",IF(E7856="weekly",7,IF(E7856="fortnightly",14,IF(E7856="monthly",DATE(IF(MONTH(H7856)=12,YEAR(H7856)+1,YEAR(H7856)),VLOOKUP(MONTH(H7856),index!$D$2:$G$13,2,0),DAY(H7856)),
IF(E7856="quarterly",DATE(IF(MONTH(H7856)&gt;=10,YEAR(H7856)+1,YEAR(H7856)),VLOOKUP(MONTH(H7856),index!$D$2:$G$13,3,0),DAY(H7856)),
IF(E7856="halfyearly",DATE(IF(MONTH(H7856)&gt;=7,YEAR(H7856)+1,YEAR(H7856)),VLOOKUP(MONTH(H7856),index!$D$2:$G$13,4,0),DAY(H7856)),
DATE(YEAR(H7856)+1,MONTH(H7856),DAY(H7856)))))-H7856))+H7856)</f>
        <v/>
      </c>
      <c r="J7856" s="9" t="str">
        <f t="shared" si="754"/>
        <v/>
      </c>
      <c r="K7856" s="11" t="str">
        <f t="shared" si="755"/>
        <v/>
      </c>
      <c r="L7856" s="11" t="str">
        <f t="shared" si="756"/>
        <v/>
      </c>
      <c r="M7856" s="11" t="str">
        <f>IF(A7856="","",VLOOKUP(E7856,index!$A$1:$B$6,2,0)*K7856*G7856)</f>
        <v/>
      </c>
      <c r="N7856" s="11" t="str">
        <f>IF(A7856="","",-PMT(G7856*VLOOKUP(E7856,index!$A$1:$B$6,2,0),C7856,F7856,0,0))</f>
        <v/>
      </c>
      <c r="O7856" s="11" t="str">
        <f t="shared" si="757"/>
        <v/>
      </c>
      <c r="P7856" s="11" t="str">
        <f t="shared" si="752"/>
        <v/>
      </c>
    </row>
    <row r="7857" spans="1:16" x14ac:dyDescent="0.25">
      <c r="A7857" s="9" t="str">
        <f>IF(A7856="","",IF(B7856&lt;C7856,A7856,IF(A7856=MAX('entry data'!$B$8:$B$507),"",A7856+1)))</f>
        <v/>
      </c>
      <c r="B7857" s="9" t="str">
        <f t="shared" si="753"/>
        <v/>
      </c>
      <c r="C7857" s="9" t="str">
        <f>IF(ISERROR(VLOOKUP(A7857,'entry data'!B:G,6,0)),"",VLOOKUP(A7857,'entry data'!B:G,6,0))</f>
        <v/>
      </c>
      <c r="D7857" s="9" t="str">
        <f>IF(ISERROR(VLOOKUP(A7857,'entry data'!B:C,2,0)),"",VLOOKUP(A7857,'entry data'!B:C,2,0))</f>
        <v/>
      </c>
      <c r="E7857" s="9" t="str">
        <f>IF(ISERROR(VLOOKUP(A7857,'entry data'!B:E,4,0)),"",VLOOKUP(A7857,'entry data'!B:E,4,0))</f>
        <v/>
      </c>
      <c r="F7857" s="11" t="str">
        <f>IF(A7857="","",IF(ISERROR(VLOOKUP(A7857,'entry data'!B:F,5,0)),"",VLOOKUP(A7857,'entry data'!B:F,5,0)))</f>
        <v/>
      </c>
      <c r="G7857" s="12" t="str">
        <f>IF(A7857="","",IF(ISERROR(VLOOKUP(A7857,'entry data'!B:I,8,0)),"",VLOOKUP(A7857,'entry data'!B:I,7,0)))</f>
        <v/>
      </c>
      <c r="H7857" s="13" t="str">
        <f>IF(A7857="","",IF(B7857=1,VLOOKUP(A7857,'entry data'!B:D,3,0),I7856))</f>
        <v/>
      </c>
      <c r="I7857" s="14" t="str">
        <f>IF(A7857="","",IF(E7857="weekly",7,IF(E7857="fortnightly",14,IF(E7857="monthly",DATE(IF(MONTH(H7857)=12,YEAR(H7857)+1,YEAR(H7857)),VLOOKUP(MONTH(H7857),index!$D$2:$G$13,2,0),DAY(H7857)),
IF(E7857="quarterly",DATE(IF(MONTH(H7857)&gt;=10,YEAR(H7857)+1,YEAR(H7857)),VLOOKUP(MONTH(H7857),index!$D$2:$G$13,3,0),DAY(H7857)),
IF(E7857="halfyearly",DATE(IF(MONTH(H7857)&gt;=7,YEAR(H7857)+1,YEAR(H7857)),VLOOKUP(MONTH(H7857),index!$D$2:$G$13,4,0),DAY(H7857)),
DATE(YEAR(H7857)+1,MONTH(H7857),DAY(H7857)))))-H7857))+H7857)</f>
        <v/>
      </c>
      <c r="J7857" s="9" t="str">
        <f t="shared" si="754"/>
        <v/>
      </c>
      <c r="K7857" s="11" t="str">
        <f t="shared" si="755"/>
        <v/>
      </c>
      <c r="L7857" s="11" t="str">
        <f t="shared" si="756"/>
        <v/>
      </c>
      <c r="M7857" s="11" t="str">
        <f>IF(A7857="","",VLOOKUP(E7857,index!$A$1:$B$6,2,0)*K7857*G7857)</f>
        <v/>
      </c>
      <c r="N7857" s="11" t="str">
        <f>IF(A7857="","",-PMT(G7857*VLOOKUP(E7857,index!$A$1:$B$6,2,0),C7857,F7857,0,0))</f>
        <v/>
      </c>
      <c r="O7857" s="11" t="str">
        <f t="shared" si="757"/>
        <v/>
      </c>
      <c r="P7857" s="11" t="str">
        <f t="shared" si="752"/>
        <v/>
      </c>
    </row>
    <row r="7858" spans="1:16" x14ac:dyDescent="0.25">
      <c r="A7858" s="9" t="str">
        <f>IF(A7857="","",IF(B7857&lt;C7857,A7857,IF(A7857=MAX('entry data'!$B$8:$B$507),"",A7857+1)))</f>
        <v/>
      </c>
      <c r="B7858" s="9" t="str">
        <f t="shared" si="753"/>
        <v/>
      </c>
      <c r="C7858" s="9" t="str">
        <f>IF(ISERROR(VLOOKUP(A7858,'entry data'!B:G,6,0)),"",VLOOKUP(A7858,'entry data'!B:G,6,0))</f>
        <v/>
      </c>
      <c r="D7858" s="9" t="str">
        <f>IF(ISERROR(VLOOKUP(A7858,'entry data'!B:C,2,0)),"",VLOOKUP(A7858,'entry data'!B:C,2,0))</f>
        <v/>
      </c>
      <c r="E7858" s="9" t="str">
        <f>IF(ISERROR(VLOOKUP(A7858,'entry data'!B:E,4,0)),"",VLOOKUP(A7858,'entry data'!B:E,4,0))</f>
        <v/>
      </c>
      <c r="F7858" s="11" t="str">
        <f>IF(A7858="","",IF(ISERROR(VLOOKUP(A7858,'entry data'!B:F,5,0)),"",VLOOKUP(A7858,'entry data'!B:F,5,0)))</f>
        <v/>
      </c>
      <c r="G7858" s="12" t="str">
        <f>IF(A7858="","",IF(ISERROR(VLOOKUP(A7858,'entry data'!B:I,8,0)),"",VLOOKUP(A7858,'entry data'!B:I,7,0)))</f>
        <v/>
      </c>
      <c r="H7858" s="13" t="str">
        <f>IF(A7858="","",IF(B7858=1,VLOOKUP(A7858,'entry data'!B:D,3,0),I7857))</f>
        <v/>
      </c>
      <c r="I7858" s="14" t="str">
        <f>IF(A7858="","",IF(E7858="weekly",7,IF(E7858="fortnightly",14,IF(E7858="monthly",DATE(IF(MONTH(H7858)=12,YEAR(H7858)+1,YEAR(H7858)),VLOOKUP(MONTH(H7858),index!$D$2:$G$13,2,0),DAY(H7858)),
IF(E7858="quarterly",DATE(IF(MONTH(H7858)&gt;=10,YEAR(H7858)+1,YEAR(H7858)),VLOOKUP(MONTH(H7858),index!$D$2:$G$13,3,0),DAY(H7858)),
IF(E7858="halfyearly",DATE(IF(MONTH(H7858)&gt;=7,YEAR(H7858)+1,YEAR(H7858)),VLOOKUP(MONTH(H7858),index!$D$2:$G$13,4,0),DAY(H7858)),
DATE(YEAR(H7858)+1,MONTH(H7858),DAY(H7858)))))-H7858))+H7858)</f>
        <v/>
      </c>
      <c r="J7858" s="9" t="str">
        <f t="shared" si="754"/>
        <v/>
      </c>
      <c r="K7858" s="11" t="str">
        <f t="shared" si="755"/>
        <v/>
      </c>
      <c r="L7858" s="11" t="str">
        <f t="shared" si="756"/>
        <v/>
      </c>
      <c r="M7858" s="11" t="str">
        <f>IF(A7858="","",VLOOKUP(E7858,index!$A$1:$B$6,2,0)*K7858*G7858)</f>
        <v/>
      </c>
      <c r="N7858" s="11" t="str">
        <f>IF(A7858="","",-PMT(G7858*VLOOKUP(E7858,index!$A$1:$B$6,2,0),C7858,F7858,0,0))</f>
        <v/>
      </c>
      <c r="O7858" s="11" t="str">
        <f t="shared" si="757"/>
        <v/>
      </c>
      <c r="P7858" s="11" t="str">
        <f t="shared" si="752"/>
        <v/>
      </c>
    </row>
    <row r="7859" spans="1:16" x14ac:dyDescent="0.25">
      <c r="A7859" s="9" t="str">
        <f>IF(A7858="","",IF(B7858&lt;C7858,A7858,IF(A7858=MAX('entry data'!$B$8:$B$507),"",A7858+1)))</f>
        <v/>
      </c>
      <c r="B7859" s="9" t="str">
        <f t="shared" si="753"/>
        <v/>
      </c>
      <c r="C7859" s="9" t="str">
        <f>IF(ISERROR(VLOOKUP(A7859,'entry data'!B:G,6,0)),"",VLOOKUP(A7859,'entry data'!B:G,6,0))</f>
        <v/>
      </c>
      <c r="D7859" s="9" t="str">
        <f>IF(ISERROR(VLOOKUP(A7859,'entry data'!B:C,2,0)),"",VLOOKUP(A7859,'entry data'!B:C,2,0))</f>
        <v/>
      </c>
      <c r="E7859" s="9" t="str">
        <f>IF(ISERROR(VLOOKUP(A7859,'entry data'!B:E,4,0)),"",VLOOKUP(A7859,'entry data'!B:E,4,0))</f>
        <v/>
      </c>
      <c r="F7859" s="11" t="str">
        <f>IF(A7859="","",IF(ISERROR(VLOOKUP(A7859,'entry data'!B:F,5,0)),"",VLOOKUP(A7859,'entry data'!B:F,5,0)))</f>
        <v/>
      </c>
      <c r="G7859" s="12" t="str">
        <f>IF(A7859="","",IF(ISERROR(VLOOKUP(A7859,'entry data'!B:I,8,0)),"",VLOOKUP(A7859,'entry data'!B:I,7,0)))</f>
        <v/>
      </c>
      <c r="H7859" s="13" t="str">
        <f>IF(A7859="","",IF(B7859=1,VLOOKUP(A7859,'entry data'!B:D,3,0),I7858))</f>
        <v/>
      </c>
      <c r="I7859" s="14" t="str">
        <f>IF(A7859="","",IF(E7859="weekly",7,IF(E7859="fortnightly",14,IF(E7859="monthly",DATE(IF(MONTH(H7859)=12,YEAR(H7859)+1,YEAR(H7859)),VLOOKUP(MONTH(H7859),index!$D$2:$G$13,2,0),DAY(H7859)),
IF(E7859="quarterly",DATE(IF(MONTH(H7859)&gt;=10,YEAR(H7859)+1,YEAR(H7859)),VLOOKUP(MONTH(H7859),index!$D$2:$G$13,3,0),DAY(H7859)),
IF(E7859="halfyearly",DATE(IF(MONTH(H7859)&gt;=7,YEAR(H7859)+1,YEAR(H7859)),VLOOKUP(MONTH(H7859),index!$D$2:$G$13,4,0),DAY(H7859)),
DATE(YEAR(H7859)+1,MONTH(H7859),DAY(H7859)))))-H7859))+H7859)</f>
        <v/>
      </c>
      <c r="J7859" s="9" t="str">
        <f t="shared" si="754"/>
        <v/>
      </c>
      <c r="K7859" s="11" t="str">
        <f t="shared" si="755"/>
        <v/>
      </c>
      <c r="L7859" s="11" t="str">
        <f t="shared" si="756"/>
        <v/>
      </c>
      <c r="M7859" s="11" t="str">
        <f>IF(A7859="","",VLOOKUP(E7859,index!$A$1:$B$6,2,0)*K7859*G7859)</f>
        <v/>
      </c>
      <c r="N7859" s="11" t="str">
        <f>IF(A7859="","",-PMT(G7859*VLOOKUP(E7859,index!$A$1:$B$6,2,0),C7859,F7859,0,0))</f>
        <v/>
      </c>
      <c r="O7859" s="11" t="str">
        <f t="shared" si="757"/>
        <v/>
      </c>
      <c r="P7859" s="11" t="str">
        <f t="shared" si="752"/>
        <v/>
      </c>
    </row>
    <row r="7860" spans="1:16" x14ac:dyDescent="0.25">
      <c r="A7860" s="9" t="str">
        <f>IF(A7859="","",IF(B7859&lt;C7859,A7859,IF(A7859=MAX('entry data'!$B$8:$B$507),"",A7859+1)))</f>
        <v/>
      </c>
      <c r="B7860" s="9" t="str">
        <f t="shared" si="753"/>
        <v/>
      </c>
      <c r="C7860" s="9" t="str">
        <f>IF(ISERROR(VLOOKUP(A7860,'entry data'!B:G,6,0)),"",VLOOKUP(A7860,'entry data'!B:G,6,0))</f>
        <v/>
      </c>
      <c r="D7860" s="9" t="str">
        <f>IF(ISERROR(VLOOKUP(A7860,'entry data'!B:C,2,0)),"",VLOOKUP(A7860,'entry data'!B:C,2,0))</f>
        <v/>
      </c>
      <c r="E7860" s="9" t="str">
        <f>IF(ISERROR(VLOOKUP(A7860,'entry data'!B:E,4,0)),"",VLOOKUP(A7860,'entry data'!B:E,4,0))</f>
        <v/>
      </c>
      <c r="F7860" s="11" t="str">
        <f>IF(A7860="","",IF(ISERROR(VLOOKUP(A7860,'entry data'!B:F,5,0)),"",VLOOKUP(A7860,'entry data'!B:F,5,0)))</f>
        <v/>
      </c>
      <c r="G7860" s="12" t="str">
        <f>IF(A7860="","",IF(ISERROR(VLOOKUP(A7860,'entry data'!B:I,8,0)),"",VLOOKUP(A7860,'entry data'!B:I,7,0)))</f>
        <v/>
      </c>
      <c r="H7860" s="13" t="str">
        <f>IF(A7860="","",IF(B7860=1,VLOOKUP(A7860,'entry data'!B:D,3,0),I7859))</f>
        <v/>
      </c>
      <c r="I7860" s="14" t="str">
        <f>IF(A7860="","",IF(E7860="weekly",7,IF(E7860="fortnightly",14,IF(E7860="monthly",DATE(IF(MONTH(H7860)=12,YEAR(H7860)+1,YEAR(H7860)),VLOOKUP(MONTH(H7860),index!$D$2:$G$13,2,0),DAY(H7860)),
IF(E7860="quarterly",DATE(IF(MONTH(H7860)&gt;=10,YEAR(H7860)+1,YEAR(H7860)),VLOOKUP(MONTH(H7860),index!$D$2:$G$13,3,0),DAY(H7860)),
IF(E7860="halfyearly",DATE(IF(MONTH(H7860)&gt;=7,YEAR(H7860)+1,YEAR(H7860)),VLOOKUP(MONTH(H7860),index!$D$2:$G$13,4,0),DAY(H7860)),
DATE(YEAR(H7860)+1,MONTH(H7860),DAY(H7860)))))-H7860))+H7860)</f>
        <v/>
      </c>
      <c r="J7860" s="9" t="str">
        <f t="shared" si="754"/>
        <v/>
      </c>
      <c r="K7860" s="11" t="str">
        <f t="shared" si="755"/>
        <v/>
      </c>
      <c r="L7860" s="11" t="str">
        <f t="shared" si="756"/>
        <v/>
      </c>
      <c r="M7860" s="11" t="str">
        <f>IF(A7860="","",VLOOKUP(E7860,index!$A$1:$B$6,2,0)*K7860*G7860)</f>
        <v/>
      </c>
      <c r="N7860" s="11" t="str">
        <f>IF(A7860="","",-PMT(G7860*VLOOKUP(E7860,index!$A$1:$B$6,2,0),C7860,F7860,0,0))</f>
        <v/>
      </c>
      <c r="O7860" s="11" t="str">
        <f t="shared" si="757"/>
        <v/>
      </c>
      <c r="P7860" s="11" t="str">
        <f t="shared" si="752"/>
        <v/>
      </c>
    </row>
    <row r="7861" spans="1:16" x14ac:dyDescent="0.25">
      <c r="A7861" s="9" t="str">
        <f>IF(A7860="","",IF(B7860&lt;C7860,A7860,IF(A7860=MAX('entry data'!$B$8:$B$507),"",A7860+1)))</f>
        <v/>
      </c>
      <c r="B7861" s="9" t="str">
        <f t="shared" si="753"/>
        <v/>
      </c>
      <c r="C7861" s="9" t="str">
        <f>IF(ISERROR(VLOOKUP(A7861,'entry data'!B:G,6,0)),"",VLOOKUP(A7861,'entry data'!B:G,6,0))</f>
        <v/>
      </c>
      <c r="D7861" s="9" t="str">
        <f>IF(ISERROR(VLOOKUP(A7861,'entry data'!B:C,2,0)),"",VLOOKUP(A7861,'entry data'!B:C,2,0))</f>
        <v/>
      </c>
      <c r="E7861" s="9" t="str">
        <f>IF(ISERROR(VLOOKUP(A7861,'entry data'!B:E,4,0)),"",VLOOKUP(A7861,'entry data'!B:E,4,0))</f>
        <v/>
      </c>
      <c r="F7861" s="11" t="str">
        <f>IF(A7861="","",IF(ISERROR(VLOOKUP(A7861,'entry data'!B:F,5,0)),"",VLOOKUP(A7861,'entry data'!B:F,5,0)))</f>
        <v/>
      </c>
      <c r="G7861" s="12" t="str">
        <f>IF(A7861="","",IF(ISERROR(VLOOKUP(A7861,'entry data'!B:I,8,0)),"",VLOOKUP(A7861,'entry data'!B:I,7,0)))</f>
        <v/>
      </c>
      <c r="H7861" s="13" t="str">
        <f>IF(A7861="","",IF(B7861=1,VLOOKUP(A7861,'entry data'!B:D,3,0),I7860))</f>
        <v/>
      </c>
      <c r="I7861" s="14" t="str">
        <f>IF(A7861="","",IF(E7861="weekly",7,IF(E7861="fortnightly",14,IF(E7861="monthly",DATE(IF(MONTH(H7861)=12,YEAR(H7861)+1,YEAR(H7861)),VLOOKUP(MONTH(H7861),index!$D$2:$G$13,2,0),DAY(H7861)),
IF(E7861="quarterly",DATE(IF(MONTH(H7861)&gt;=10,YEAR(H7861)+1,YEAR(H7861)),VLOOKUP(MONTH(H7861),index!$D$2:$G$13,3,0),DAY(H7861)),
IF(E7861="halfyearly",DATE(IF(MONTH(H7861)&gt;=7,YEAR(H7861)+1,YEAR(H7861)),VLOOKUP(MONTH(H7861),index!$D$2:$G$13,4,0),DAY(H7861)),
DATE(YEAR(H7861)+1,MONTH(H7861),DAY(H7861)))))-H7861))+H7861)</f>
        <v/>
      </c>
      <c r="J7861" s="9" t="str">
        <f t="shared" si="754"/>
        <v/>
      </c>
      <c r="K7861" s="11" t="str">
        <f t="shared" si="755"/>
        <v/>
      </c>
      <c r="L7861" s="11" t="str">
        <f t="shared" si="756"/>
        <v/>
      </c>
      <c r="M7861" s="11" t="str">
        <f>IF(A7861="","",VLOOKUP(E7861,index!$A$1:$B$6,2,0)*K7861*G7861)</f>
        <v/>
      </c>
      <c r="N7861" s="11" t="str">
        <f>IF(A7861="","",-PMT(G7861*VLOOKUP(E7861,index!$A$1:$B$6,2,0),C7861,F7861,0,0))</f>
        <v/>
      </c>
      <c r="O7861" s="11" t="str">
        <f t="shared" si="757"/>
        <v/>
      </c>
      <c r="P7861" s="11" t="str">
        <f t="shared" si="752"/>
        <v/>
      </c>
    </row>
    <row r="7862" spans="1:16" x14ac:dyDescent="0.25">
      <c r="A7862" s="9" t="str">
        <f>IF(A7861="","",IF(B7861&lt;C7861,A7861,IF(A7861=MAX('entry data'!$B$8:$B$507),"",A7861+1)))</f>
        <v/>
      </c>
      <c r="B7862" s="9" t="str">
        <f t="shared" si="753"/>
        <v/>
      </c>
      <c r="C7862" s="9" t="str">
        <f>IF(ISERROR(VLOOKUP(A7862,'entry data'!B:G,6,0)),"",VLOOKUP(A7862,'entry data'!B:G,6,0))</f>
        <v/>
      </c>
      <c r="D7862" s="9" t="str">
        <f>IF(ISERROR(VLOOKUP(A7862,'entry data'!B:C,2,0)),"",VLOOKUP(A7862,'entry data'!B:C,2,0))</f>
        <v/>
      </c>
      <c r="E7862" s="9" t="str">
        <f>IF(ISERROR(VLOOKUP(A7862,'entry data'!B:E,4,0)),"",VLOOKUP(A7862,'entry data'!B:E,4,0))</f>
        <v/>
      </c>
      <c r="F7862" s="11" t="str">
        <f>IF(A7862="","",IF(ISERROR(VLOOKUP(A7862,'entry data'!B:F,5,0)),"",VLOOKUP(A7862,'entry data'!B:F,5,0)))</f>
        <v/>
      </c>
      <c r="G7862" s="12" t="str">
        <f>IF(A7862="","",IF(ISERROR(VLOOKUP(A7862,'entry data'!B:I,8,0)),"",VLOOKUP(A7862,'entry data'!B:I,7,0)))</f>
        <v/>
      </c>
      <c r="H7862" s="13" t="str">
        <f>IF(A7862="","",IF(B7862=1,VLOOKUP(A7862,'entry data'!B:D,3,0),I7861))</f>
        <v/>
      </c>
      <c r="I7862" s="14" t="str">
        <f>IF(A7862="","",IF(E7862="weekly",7,IF(E7862="fortnightly",14,IF(E7862="monthly",DATE(IF(MONTH(H7862)=12,YEAR(H7862)+1,YEAR(H7862)),VLOOKUP(MONTH(H7862),index!$D$2:$G$13,2,0),DAY(H7862)),
IF(E7862="quarterly",DATE(IF(MONTH(H7862)&gt;=10,YEAR(H7862)+1,YEAR(H7862)),VLOOKUP(MONTH(H7862),index!$D$2:$G$13,3,0),DAY(H7862)),
IF(E7862="halfyearly",DATE(IF(MONTH(H7862)&gt;=7,YEAR(H7862)+1,YEAR(H7862)),VLOOKUP(MONTH(H7862),index!$D$2:$G$13,4,0),DAY(H7862)),
DATE(YEAR(H7862)+1,MONTH(H7862),DAY(H7862)))))-H7862))+H7862)</f>
        <v/>
      </c>
      <c r="J7862" s="9" t="str">
        <f t="shared" si="754"/>
        <v/>
      </c>
      <c r="K7862" s="11" t="str">
        <f t="shared" si="755"/>
        <v/>
      </c>
      <c r="L7862" s="11" t="str">
        <f t="shared" si="756"/>
        <v/>
      </c>
      <c r="M7862" s="11" t="str">
        <f>IF(A7862="","",VLOOKUP(E7862,index!$A$1:$B$6,2,0)*K7862*G7862)</f>
        <v/>
      </c>
      <c r="N7862" s="11" t="str">
        <f>IF(A7862="","",-PMT(G7862*VLOOKUP(E7862,index!$A$1:$B$6,2,0),C7862,F7862,0,0))</f>
        <v/>
      </c>
      <c r="O7862" s="11" t="str">
        <f t="shared" si="757"/>
        <v/>
      </c>
      <c r="P7862" s="11" t="str">
        <f t="shared" si="752"/>
        <v/>
      </c>
    </row>
    <row r="7863" spans="1:16" x14ac:dyDescent="0.25">
      <c r="A7863" s="9" t="str">
        <f>IF(A7862="","",IF(B7862&lt;C7862,A7862,IF(A7862=MAX('entry data'!$B$8:$B$507),"",A7862+1)))</f>
        <v/>
      </c>
      <c r="B7863" s="9" t="str">
        <f t="shared" si="753"/>
        <v/>
      </c>
      <c r="C7863" s="9" t="str">
        <f>IF(ISERROR(VLOOKUP(A7863,'entry data'!B:G,6,0)),"",VLOOKUP(A7863,'entry data'!B:G,6,0))</f>
        <v/>
      </c>
      <c r="D7863" s="9" t="str">
        <f>IF(ISERROR(VLOOKUP(A7863,'entry data'!B:C,2,0)),"",VLOOKUP(A7863,'entry data'!B:C,2,0))</f>
        <v/>
      </c>
      <c r="E7863" s="9" t="str">
        <f>IF(ISERROR(VLOOKUP(A7863,'entry data'!B:E,4,0)),"",VLOOKUP(A7863,'entry data'!B:E,4,0))</f>
        <v/>
      </c>
      <c r="F7863" s="11" t="str">
        <f>IF(A7863="","",IF(ISERROR(VLOOKUP(A7863,'entry data'!B:F,5,0)),"",VLOOKUP(A7863,'entry data'!B:F,5,0)))</f>
        <v/>
      </c>
      <c r="G7863" s="12" t="str">
        <f>IF(A7863="","",IF(ISERROR(VLOOKUP(A7863,'entry data'!B:I,8,0)),"",VLOOKUP(A7863,'entry data'!B:I,7,0)))</f>
        <v/>
      </c>
      <c r="H7863" s="13" t="str">
        <f>IF(A7863="","",IF(B7863=1,VLOOKUP(A7863,'entry data'!B:D,3,0),I7862))</f>
        <v/>
      </c>
      <c r="I7863" s="14" t="str">
        <f>IF(A7863="","",IF(E7863="weekly",7,IF(E7863="fortnightly",14,IF(E7863="monthly",DATE(IF(MONTH(H7863)=12,YEAR(H7863)+1,YEAR(H7863)),VLOOKUP(MONTH(H7863),index!$D$2:$G$13,2,0),DAY(H7863)),
IF(E7863="quarterly",DATE(IF(MONTH(H7863)&gt;=10,YEAR(H7863)+1,YEAR(H7863)),VLOOKUP(MONTH(H7863),index!$D$2:$G$13,3,0),DAY(H7863)),
IF(E7863="halfyearly",DATE(IF(MONTH(H7863)&gt;=7,YEAR(H7863)+1,YEAR(H7863)),VLOOKUP(MONTH(H7863),index!$D$2:$G$13,4,0),DAY(H7863)),
DATE(YEAR(H7863)+1,MONTH(H7863),DAY(H7863)))))-H7863))+H7863)</f>
        <v/>
      </c>
      <c r="J7863" s="9" t="str">
        <f t="shared" si="754"/>
        <v/>
      </c>
      <c r="K7863" s="11" t="str">
        <f t="shared" si="755"/>
        <v/>
      </c>
      <c r="L7863" s="11" t="str">
        <f t="shared" si="756"/>
        <v/>
      </c>
      <c r="M7863" s="11" t="str">
        <f>IF(A7863="","",VLOOKUP(E7863,index!$A$1:$B$6,2,0)*K7863*G7863)</f>
        <v/>
      </c>
      <c r="N7863" s="11" t="str">
        <f>IF(A7863="","",-PMT(G7863*VLOOKUP(E7863,index!$A$1:$B$6,2,0),C7863,F7863,0,0))</f>
        <v/>
      </c>
      <c r="O7863" s="11" t="str">
        <f t="shared" si="757"/>
        <v/>
      </c>
      <c r="P7863" s="11" t="str">
        <f t="shared" si="752"/>
        <v/>
      </c>
    </row>
    <row r="7864" spans="1:16" x14ac:dyDescent="0.25">
      <c r="A7864" s="9" t="str">
        <f>IF(A7863="","",IF(B7863&lt;C7863,A7863,IF(A7863=MAX('entry data'!$B$8:$B$507),"",A7863+1)))</f>
        <v/>
      </c>
      <c r="B7864" s="9" t="str">
        <f t="shared" si="753"/>
        <v/>
      </c>
      <c r="C7864" s="9" t="str">
        <f>IF(ISERROR(VLOOKUP(A7864,'entry data'!B:G,6,0)),"",VLOOKUP(A7864,'entry data'!B:G,6,0))</f>
        <v/>
      </c>
      <c r="D7864" s="9" t="str">
        <f>IF(ISERROR(VLOOKUP(A7864,'entry data'!B:C,2,0)),"",VLOOKUP(A7864,'entry data'!B:C,2,0))</f>
        <v/>
      </c>
      <c r="E7864" s="9" t="str">
        <f>IF(ISERROR(VLOOKUP(A7864,'entry data'!B:E,4,0)),"",VLOOKUP(A7864,'entry data'!B:E,4,0))</f>
        <v/>
      </c>
      <c r="F7864" s="11" t="str">
        <f>IF(A7864="","",IF(ISERROR(VLOOKUP(A7864,'entry data'!B:F,5,0)),"",VLOOKUP(A7864,'entry data'!B:F,5,0)))</f>
        <v/>
      </c>
      <c r="G7864" s="12" t="str">
        <f>IF(A7864="","",IF(ISERROR(VLOOKUP(A7864,'entry data'!B:I,8,0)),"",VLOOKUP(A7864,'entry data'!B:I,7,0)))</f>
        <v/>
      </c>
      <c r="H7864" s="13" t="str">
        <f>IF(A7864="","",IF(B7864=1,VLOOKUP(A7864,'entry data'!B:D,3,0),I7863))</f>
        <v/>
      </c>
      <c r="I7864" s="14" t="str">
        <f>IF(A7864="","",IF(E7864="weekly",7,IF(E7864="fortnightly",14,IF(E7864="monthly",DATE(IF(MONTH(H7864)=12,YEAR(H7864)+1,YEAR(H7864)),VLOOKUP(MONTH(H7864),index!$D$2:$G$13,2,0),DAY(H7864)),
IF(E7864="quarterly",DATE(IF(MONTH(H7864)&gt;=10,YEAR(H7864)+1,YEAR(H7864)),VLOOKUP(MONTH(H7864),index!$D$2:$G$13,3,0),DAY(H7864)),
IF(E7864="halfyearly",DATE(IF(MONTH(H7864)&gt;=7,YEAR(H7864)+1,YEAR(H7864)),VLOOKUP(MONTH(H7864),index!$D$2:$G$13,4,0),DAY(H7864)),
DATE(YEAR(H7864)+1,MONTH(H7864),DAY(H7864)))))-H7864))+H7864)</f>
        <v/>
      </c>
      <c r="J7864" s="9" t="str">
        <f t="shared" si="754"/>
        <v/>
      </c>
      <c r="K7864" s="11" t="str">
        <f t="shared" si="755"/>
        <v/>
      </c>
      <c r="L7864" s="11" t="str">
        <f t="shared" si="756"/>
        <v/>
      </c>
      <c r="M7864" s="11" t="str">
        <f>IF(A7864="","",VLOOKUP(E7864,index!$A$1:$B$6,2,0)*K7864*G7864)</f>
        <v/>
      </c>
      <c r="N7864" s="11" t="str">
        <f>IF(A7864="","",-PMT(G7864*VLOOKUP(E7864,index!$A$1:$B$6,2,0),C7864,F7864,0,0))</f>
        <v/>
      </c>
      <c r="O7864" s="11" t="str">
        <f t="shared" si="757"/>
        <v/>
      </c>
      <c r="P7864" s="11" t="str">
        <f t="shared" si="752"/>
        <v/>
      </c>
    </row>
    <row r="7865" spans="1:16" x14ac:dyDescent="0.25">
      <c r="A7865" s="9" t="str">
        <f>IF(A7864="","",IF(B7864&lt;C7864,A7864,IF(A7864=MAX('entry data'!$B$8:$B$507),"",A7864+1)))</f>
        <v/>
      </c>
      <c r="B7865" s="9" t="str">
        <f t="shared" si="753"/>
        <v/>
      </c>
      <c r="C7865" s="9" t="str">
        <f>IF(ISERROR(VLOOKUP(A7865,'entry data'!B:G,6,0)),"",VLOOKUP(A7865,'entry data'!B:G,6,0))</f>
        <v/>
      </c>
      <c r="D7865" s="9" t="str">
        <f>IF(ISERROR(VLOOKUP(A7865,'entry data'!B:C,2,0)),"",VLOOKUP(A7865,'entry data'!B:C,2,0))</f>
        <v/>
      </c>
      <c r="E7865" s="9" t="str">
        <f>IF(ISERROR(VLOOKUP(A7865,'entry data'!B:E,4,0)),"",VLOOKUP(A7865,'entry data'!B:E,4,0))</f>
        <v/>
      </c>
      <c r="F7865" s="11" t="str">
        <f>IF(A7865="","",IF(ISERROR(VLOOKUP(A7865,'entry data'!B:F,5,0)),"",VLOOKUP(A7865,'entry data'!B:F,5,0)))</f>
        <v/>
      </c>
      <c r="G7865" s="12" t="str">
        <f>IF(A7865="","",IF(ISERROR(VLOOKUP(A7865,'entry data'!B:I,8,0)),"",VLOOKUP(A7865,'entry data'!B:I,7,0)))</f>
        <v/>
      </c>
      <c r="H7865" s="13" t="str">
        <f>IF(A7865="","",IF(B7865=1,VLOOKUP(A7865,'entry data'!B:D,3,0),I7864))</f>
        <v/>
      </c>
      <c r="I7865" s="14" t="str">
        <f>IF(A7865="","",IF(E7865="weekly",7,IF(E7865="fortnightly",14,IF(E7865="monthly",DATE(IF(MONTH(H7865)=12,YEAR(H7865)+1,YEAR(H7865)),VLOOKUP(MONTH(H7865),index!$D$2:$G$13,2,0),DAY(H7865)),
IF(E7865="quarterly",DATE(IF(MONTH(H7865)&gt;=10,YEAR(H7865)+1,YEAR(H7865)),VLOOKUP(MONTH(H7865),index!$D$2:$G$13,3,0),DAY(H7865)),
IF(E7865="halfyearly",DATE(IF(MONTH(H7865)&gt;=7,YEAR(H7865)+1,YEAR(H7865)),VLOOKUP(MONTH(H7865),index!$D$2:$G$13,4,0),DAY(H7865)),
DATE(YEAR(H7865)+1,MONTH(H7865),DAY(H7865)))))-H7865))+H7865)</f>
        <v/>
      </c>
      <c r="J7865" s="9" t="str">
        <f t="shared" si="754"/>
        <v/>
      </c>
      <c r="K7865" s="11" t="str">
        <f t="shared" si="755"/>
        <v/>
      </c>
      <c r="L7865" s="11" t="str">
        <f t="shared" si="756"/>
        <v/>
      </c>
      <c r="M7865" s="11" t="str">
        <f>IF(A7865="","",VLOOKUP(E7865,index!$A$1:$B$6,2,0)*K7865*G7865)</f>
        <v/>
      </c>
      <c r="N7865" s="11" t="str">
        <f>IF(A7865="","",-PMT(G7865*VLOOKUP(E7865,index!$A$1:$B$6,2,0),C7865,F7865,0,0))</f>
        <v/>
      </c>
      <c r="O7865" s="11" t="str">
        <f t="shared" si="757"/>
        <v/>
      </c>
      <c r="P7865" s="11" t="str">
        <f t="shared" si="752"/>
        <v/>
      </c>
    </row>
    <row r="7866" spans="1:16" x14ac:dyDescent="0.25">
      <c r="A7866" s="9" t="str">
        <f>IF(A7865="","",IF(B7865&lt;C7865,A7865,IF(A7865=MAX('entry data'!$B$8:$B$507),"",A7865+1)))</f>
        <v/>
      </c>
      <c r="B7866" s="9" t="str">
        <f t="shared" si="753"/>
        <v/>
      </c>
      <c r="C7866" s="9" t="str">
        <f>IF(ISERROR(VLOOKUP(A7866,'entry data'!B:G,6,0)),"",VLOOKUP(A7866,'entry data'!B:G,6,0))</f>
        <v/>
      </c>
      <c r="D7866" s="9" t="str">
        <f>IF(ISERROR(VLOOKUP(A7866,'entry data'!B:C,2,0)),"",VLOOKUP(A7866,'entry data'!B:C,2,0))</f>
        <v/>
      </c>
      <c r="E7866" s="9" t="str">
        <f>IF(ISERROR(VLOOKUP(A7866,'entry data'!B:E,4,0)),"",VLOOKUP(A7866,'entry data'!B:E,4,0))</f>
        <v/>
      </c>
      <c r="F7866" s="11" t="str">
        <f>IF(A7866="","",IF(ISERROR(VLOOKUP(A7866,'entry data'!B:F,5,0)),"",VLOOKUP(A7866,'entry data'!B:F,5,0)))</f>
        <v/>
      </c>
      <c r="G7866" s="12" t="str">
        <f>IF(A7866="","",IF(ISERROR(VLOOKUP(A7866,'entry data'!B:I,8,0)),"",VLOOKUP(A7866,'entry data'!B:I,7,0)))</f>
        <v/>
      </c>
      <c r="H7866" s="13" t="str">
        <f>IF(A7866="","",IF(B7866=1,VLOOKUP(A7866,'entry data'!B:D,3,0),I7865))</f>
        <v/>
      </c>
      <c r="I7866" s="14" t="str">
        <f>IF(A7866="","",IF(E7866="weekly",7,IF(E7866="fortnightly",14,IF(E7866="monthly",DATE(IF(MONTH(H7866)=12,YEAR(H7866)+1,YEAR(H7866)),VLOOKUP(MONTH(H7866),index!$D$2:$G$13,2,0),DAY(H7866)),
IF(E7866="quarterly",DATE(IF(MONTH(H7866)&gt;=10,YEAR(H7866)+1,YEAR(H7866)),VLOOKUP(MONTH(H7866),index!$D$2:$G$13,3,0),DAY(H7866)),
IF(E7866="halfyearly",DATE(IF(MONTH(H7866)&gt;=7,YEAR(H7866)+1,YEAR(H7866)),VLOOKUP(MONTH(H7866),index!$D$2:$G$13,4,0),DAY(H7866)),
DATE(YEAR(H7866)+1,MONTH(H7866),DAY(H7866)))))-H7866))+H7866)</f>
        <v/>
      </c>
      <c r="J7866" s="9" t="str">
        <f t="shared" si="754"/>
        <v/>
      </c>
      <c r="K7866" s="11" t="str">
        <f t="shared" si="755"/>
        <v/>
      </c>
      <c r="L7866" s="11" t="str">
        <f t="shared" si="756"/>
        <v/>
      </c>
      <c r="M7866" s="11" t="str">
        <f>IF(A7866="","",VLOOKUP(E7866,index!$A$1:$B$6,2,0)*K7866*G7866)</f>
        <v/>
      </c>
      <c r="N7866" s="11" t="str">
        <f>IF(A7866="","",-PMT(G7866*VLOOKUP(E7866,index!$A$1:$B$6,2,0),C7866,F7866,0,0))</f>
        <v/>
      </c>
      <c r="O7866" s="11" t="str">
        <f t="shared" si="757"/>
        <v/>
      </c>
      <c r="P7866" s="11" t="str">
        <f t="shared" si="752"/>
        <v/>
      </c>
    </row>
    <row r="7867" spans="1:16" x14ac:dyDescent="0.25">
      <c r="A7867" s="9" t="str">
        <f>IF(A7866="","",IF(B7866&lt;C7866,A7866,IF(A7866=MAX('entry data'!$B$8:$B$507),"",A7866+1)))</f>
        <v/>
      </c>
      <c r="B7867" s="9" t="str">
        <f t="shared" si="753"/>
        <v/>
      </c>
      <c r="C7867" s="9" t="str">
        <f>IF(ISERROR(VLOOKUP(A7867,'entry data'!B:G,6,0)),"",VLOOKUP(A7867,'entry data'!B:G,6,0))</f>
        <v/>
      </c>
      <c r="D7867" s="9" t="str">
        <f>IF(ISERROR(VLOOKUP(A7867,'entry data'!B:C,2,0)),"",VLOOKUP(A7867,'entry data'!B:C,2,0))</f>
        <v/>
      </c>
      <c r="E7867" s="9" t="str">
        <f>IF(ISERROR(VLOOKUP(A7867,'entry data'!B:E,4,0)),"",VLOOKUP(A7867,'entry data'!B:E,4,0))</f>
        <v/>
      </c>
      <c r="F7867" s="11" t="str">
        <f>IF(A7867="","",IF(ISERROR(VLOOKUP(A7867,'entry data'!B:F,5,0)),"",VLOOKUP(A7867,'entry data'!B:F,5,0)))</f>
        <v/>
      </c>
      <c r="G7867" s="12" t="str">
        <f>IF(A7867="","",IF(ISERROR(VLOOKUP(A7867,'entry data'!B:I,8,0)),"",VLOOKUP(A7867,'entry data'!B:I,7,0)))</f>
        <v/>
      </c>
      <c r="H7867" s="13" t="str">
        <f>IF(A7867="","",IF(B7867=1,VLOOKUP(A7867,'entry data'!B:D,3,0),I7866))</f>
        <v/>
      </c>
      <c r="I7867" s="14" t="str">
        <f>IF(A7867="","",IF(E7867="weekly",7,IF(E7867="fortnightly",14,IF(E7867="monthly",DATE(IF(MONTH(H7867)=12,YEAR(H7867)+1,YEAR(H7867)),VLOOKUP(MONTH(H7867),index!$D$2:$G$13,2,0),DAY(H7867)),
IF(E7867="quarterly",DATE(IF(MONTH(H7867)&gt;=10,YEAR(H7867)+1,YEAR(H7867)),VLOOKUP(MONTH(H7867),index!$D$2:$G$13,3,0),DAY(H7867)),
IF(E7867="halfyearly",DATE(IF(MONTH(H7867)&gt;=7,YEAR(H7867)+1,YEAR(H7867)),VLOOKUP(MONTH(H7867),index!$D$2:$G$13,4,0),DAY(H7867)),
DATE(YEAR(H7867)+1,MONTH(H7867),DAY(H7867)))))-H7867))+H7867)</f>
        <v/>
      </c>
      <c r="J7867" s="9" t="str">
        <f t="shared" si="754"/>
        <v/>
      </c>
      <c r="K7867" s="11" t="str">
        <f t="shared" si="755"/>
        <v/>
      </c>
      <c r="L7867" s="11" t="str">
        <f t="shared" si="756"/>
        <v/>
      </c>
      <c r="M7867" s="11" t="str">
        <f>IF(A7867="","",VLOOKUP(E7867,index!$A$1:$B$6,2,0)*K7867*G7867)</f>
        <v/>
      </c>
      <c r="N7867" s="11" t="str">
        <f>IF(A7867="","",-PMT(G7867*VLOOKUP(E7867,index!$A$1:$B$6,2,0),C7867,F7867,0,0))</f>
        <v/>
      </c>
      <c r="O7867" s="11" t="str">
        <f t="shared" si="757"/>
        <v/>
      </c>
      <c r="P7867" s="11" t="str">
        <f t="shared" si="752"/>
        <v/>
      </c>
    </row>
    <row r="7868" spans="1:16" x14ac:dyDescent="0.25">
      <c r="A7868" s="9" t="str">
        <f>IF(A7867="","",IF(B7867&lt;C7867,A7867,IF(A7867=MAX('entry data'!$B$8:$B$507),"",A7867+1)))</f>
        <v/>
      </c>
      <c r="B7868" s="9" t="str">
        <f t="shared" si="753"/>
        <v/>
      </c>
      <c r="C7868" s="9" t="str">
        <f>IF(ISERROR(VLOOKUP(A7868,'entry data'!B:G,6,0)),"",VLOOKUP(A7868,'entry data'!B:G,6,0))</f>
        <v/>
      </c>
      <c r="D7868" s="9" t="str">
        <f>IF(ISERROR(VLOOKUP(A7868,'entry data'!B:C,2,0)),"",VLOOKUP(A7868,'entry data'!B:C,2,0))</f>
        <v/>
      </c>
      <c r="E7868" s="9" t="str">
        <f>IF(ISERROR(VLOOKUP(A7868,'entry data'!B:E,4,0)),"",VLOOKUP(A7868,'entry data'!B:E,4,0))</f>
        <v/>
      </c>
      <c r="F7868" s="11" t="str">
        <f>IF(A7868="","",IF(ISERROR(VLOOKUP(A7868,'entry data'!B:F,5,0)),"",VLOOKUP(A7868,'entry data'!B:F,5,0)))</f>
        <v/>
      </c>
      <c r="G7868" s="12" t="str">
        <f>IF(A7868="","",IF(ISERROR(VLOOKUP(A7868,'entry data'!B:I,8,0)),"",VLOOKUP(A7868,'entry data'!B:I,7,0)))</f>
        <v/>
      </c>
      <c r="H7868" s="13" t="str">
        <f>IF(A7868="","",IF(B7868=1,VLOOKUP(A7868,'entry data'!B:D,3,0),I7867))</f>
        <v/>
      </c>
      <c r="I7868" s="14" t="str">
        <f>IF(A7868="","",IF(E7868="weekly",7,IF(E7868="fortnightly",14,IF(E7868="monthly",DATE(IF(MONTH(H7868)=12,YEAR(H7868)+1,YEAR(H7868)),VLOOKUP(MONTH(H7868),index!$D$2:$G$13,2,0),DAY(H7868)),
IF(E7868="quarterly",DATE(IF(MONTH(H7868)&gt;=10,YEAR(H7868)+1,YEAR(H7868)),VLOOKUP(MONTH(H7868),index!$D$2:$G$13,3,0),DAY(H7868)),
IF(E7868="halfyearly",DATE(IF(MONTH(H7868)&gt;=7,YEAR(H7868)+1,YEAR(H7868)),VLOOKUP(MONTH(H7868),index!$D$2:$G$13,4,0),DAY(H7868)),
DATE(YEAR(H7868)+1,MONTH(H7868),DAY(H7868)))))-H7868))+H7868)</f>
        <v/>
      </c>
      <c r="J7868" s="9" t="str">
        <f t="shared" si="754"/>
        <v/>
      </c>
      <c r="K7868" s="11" t="str">
        <f t="shared" si="755"/>
        <v/>
      </c>
      <c r="L7868" s="11" t="str">
        <f t="shared" si="756"/>
        <v/>
      </c>
      <c r="M7868" s="11" t="str">
        <f>IF(A7868="","",VLOOKUP(E7868,index!$A$1:$B$6,2,0)*K7868*G7868)</f>
        <v/>
      </c>
      <c r="N7868" s="11" t="str">
        <f>IF(A7868="","",-PMT(G7868*VLOOKUP(E7868,index!$A$1:$B$6,2,0),C7868,F7868,0,0))</f>
        <v/>
      </c>
      <c r="O7868" s="11" t="str">
        <f t="shared" si="757"/>
        <v/>
      </c>
      <c r="P7868" s="11" t="str">
        <f t="shared" si="752"/>
        <v/>
      </c>
    </row>
    <row r="7869" spans="1:16" x14ac:dyDescent="0.25">
      <c r="A7869" s="9" t="str">
        <f>IF(A7868="","",IF(B7868&lt;C7868,A7868,IF(A7868=MAX('entry data'!$B$8:$B$507),"",A7868+1)))</f>
        <v/>
      </c>
      <c r="B7869" s="9" t="str">
        <f t="shared" si="753"/>
        <v/>
      </c>
      <c r="C7869" s="9" t="str">
        <f>IF(ISERROR(VLOOKUP(A7869,'entry data'!B:G,6,0)),"",VLOOKUP(A7869,'entry data'!B:G,6,0))</f>
        <v/>
      </c>
      <c r="D7869" s="9" t="str">
        <f>IF(ISERROR(VLOOKUP(A7869,'entry data'!B:C,2,0)),"",VLOOKUP(A7869,'entry data'!B:C,2,0))</f>
        <v/>
      </c>
      <c r="E7869" s="9" t="str">
        <f>IF(ISERROR(VLOOKUP(A7869,'entry data'!B:E,4,0)),"",VLOOKUP(A7869,'entry data'!B:E,4,0))</f>
        <v/>
      </c>
      <c r="F7869" s="11" t="str">
        <f>IF(A7869="","",IF(ISERROR(VLOOKUP(A7869,'entry data'!B:F,5,0)),"",VLOOKUP(A7869,'entry data'!B:F,5,0)))</f>
        <v/>
      </c>
      <c r="G7869" s="12" t="str">
        <f>IF(A7869="","",IF(ISERROR(VLOOKUP(A7869,'entry data'!B:I,8,0)),"",VLOOKUP(A7869,'entry data'!B:I,7,0)))</f>
        <v/>
      </c>
      <c r="H7869" s="13" t="str">
        <f>IF(A7869="","",IF(B7869=1,VLOOKUP(A7869,'entry data'!B:D,3,0),I7868))</f>
        <v/>
      </c>
      <c r="I7869" s="14" t="str">
        <f>IF(A7869="","",IF(E7869="weekly",7,IF(E7869="fortnightly",14,IF(E7869="monthly",DATE(IF(MONTH(H7869)=12,YEAR(H7869)+1,YEAR(H7869)),VLOOKUP(MONTH(H7869),index!$D$2:$G$13,2,0),DAY(H7869)),
IF(E7869="quarterly",DATE(IF(MONTH(H7869)&gt;=10,YEAR(H7869)+1,YEAR(H7869)),VLOOKUP(MONTH(H7869),index!$D$2:$G$13,3,0),DAY(H7869)),
IF(E7869="halfyearly",DATE(IF(MONTH(H7869)&gt;=7,YEAR(H7869)+1,YEAR(H7869)),VLOOKUP(MONTH(H7869),index!$D$2:$G$13,4,0),DAY(H7869)),
DATE(YEAR(H7869)+1,MONTH(H7869),DAY(H7869)))))-H7869))+H7869)</f>
        <v/>
      </c>
      <c r="J7869" s="9" t="str">
        <f t="shared" si="754"/>
        <v/>
      </c>
      <c r="K7869" s="11" t="str">
        <f t="shared" si="755"/>
        <v/>
      </c>
      <c r="L7869" s="11" t="str">
        <f t="shared" si="756"/>
        <v/>
      </c>
      <c r="M7869" s="11" t="str">
        <f>IF(A7869="","",VLOOKUP(E7869,index!$A$1:$B$6,2,0)*K7869*G7869)</f>
        <v/>
      </c>
      <c r="N7869" s="11" t="str">
        <f>IF(A7869="","",-PMT(G7869*VLOOKUP(E7869,index!$A$1:$B$6,2,0),C7869,F7869,0,0))</f>
        <v/>
      </c>
      <c r="O7869" s="11" t="str">
        <f t="shared" si="757"/>
        <v/>
      </c>
      <c r="P7869" s="11" t="str">
        <f t="shared" si="752"/>
        <v/>
      </c>
    </row>
    <row r="7870" spans="1:16" x14ac:dyDescent="0.25">
      <c r="A7870" s="9" t="str">
        <f>IF(A7869="","",IF(B7869&lt;C7869,A7869,IF(A7869=MAX('entry data'!$B$8:$B$507),"",A7869+1)))</f>
        <v/>
      </c>
      <c r="B7870" s="9" t="str">
        <f t="shared" si="753"/>
        <v/>
      </c>
      <c r="C7870" s="9" t="str">
        <f>IF(ISERROR(VLOOKUP(A7870,'entry data'!B:G,6,0)),"",VLOOKUP(A7870,'entry data'!B:G,6,0))</f>
        <v/>
      </c>
      <c r="D7870" s="9" t="str">
        <f>IF(ISERROR(VLOOKUP(A7870,'entry data'!B:C,2,0)),"",VLOOKUP(A7870,'entry data'!B:C,2,0))</f>
        <v/>
      </c>
      <c r="E7870" s="9" t="str">
        <f>IF(ISERROR(VLOOKUP(A7870,'entry data'!B:E,4,0)),"",VLOOKUP(A7870,'entry data'!B:E,4,0))</f>
        <v/>
      </c>
      <c r="F7870" s="11" t="str">
        <f>IF(A7870="","",IF(ISERROR(VLOOKUP(A7870,'entry data'!B:F,5,0)),"",VLOOKUP(A7870,'entry data'!B:F,5,0)))</f>
        <v/>
      </c>
      <c r="G7870" s="12" t="str">
        <f>IF(A7870="","",IF(ISERROR(VLOOKUP(A7870,'entry data'!B:I,8,0)),"",VLOOKUP(A7870,'entry data'!B:I,7,0)))</f>
        <v/>
      </c>
      <c r="H7870" s="13" t="str">
        <f>IF(A7870="","",IF(B7870=1,VLOOKUP(A7870,'entry data'!B:D,3,0),I7869))</f>
        <v/>
      </c>
      <c r="I7870" s="14" t="str">
        <f>IF(A7870="","",IF(E7870="weekly",7,IF(E7870="fortnightly",14,IF(E7870="monthly",DATE(IF(MONTH(H7870)=12,YEAR(H7870)+1,YEAR(H7870)),VLOOKUP(MONTH(H7870),index!$D$2:$G$13,2,0),DAY(H7870)),
IF(E7870="quarterly",DATE(IF(MONTH(H7870)&gt;=10,YEAR(H7870)+1,YEAR(H7870)),VLOOKUP(MONTH(H7870),index!$D$2:$G$13,3,0),DAY(H7870)),
IF(E7870="halfyearly",DATE(IF(MONTH(H7870)&gt;=7,YEAR(H7870)+1,YEAR(H7870)),VLOOKUP(MONTH(H7870),index!$D$2:$G$13,4,0),DAY(H7870)),
DATE(YEAR(H7870)+1,MONTH(H7870),DAY(H7870)))))-H7870))+H7870)</f>
        <v/>
      </c>
      <c r="J7870" s="9" t="str">
        <f t="shared" si="754"/>
        <v/>
      </c>
      <c r="K7870" s="11" t="str">
        <f t="shared" si="755"/>
        <v/>
      </c>
      <c r="L7870" s="11" t="str">
        <f t="shared" si="756"/>
        <v/>
      </c>
      <c r="M7870" s="11" t="str">
        <f>IF(A7870="","",VLOOKUP(E7870,index!$A$1:$B$6,2,0)*K7870*G7870)</f>
        <v/>
      </c>
      <c r="N7870" s="11" t="str">
        <f>IF(A7870="","",-PMT(G7870*VLOOKUP(E7870,index!$A$1:$B$6,2,0),C7870,F7870,0,0))</f>
        <v/>
      </c>
      <c r="O7870" s="11" t="str">
        <f t="shared" si="757"/>
        <v/>
      </c>
      <c r="P7870" s="11" t="str">
        <f t="shared" si="752"/>
        <v/>
      </c>
    </row>
    <row r="7871" spans="1:16" x14ac:dyDescent="0.25">
      <c r="A7871" s="9" t="str">
        <f>IF(A7870="","",IF(B7870&lt;C7870,A7870,IF(A7870=MAX('entry data'!$B$8:$B$507),"",A7870+1)))</f>
        <v/>
      </c>
      <c r="B7871" s="9" t="str">
        <f t="shared" si="753"/>
        <v/>
      </c>
      <c r="C7871" s="9" t="str">
        <f>IF(ISERROR(VLOOKUP(A7871,'entry data'!B:G,6,0)),"",VLOOKUP(A7871,'entry data'!B:G,6,0))</f>
        <v/>
      </c>
      <c r="D7871" s="9" t="str">
        <f>IF(ISERROR(VLOOKUP(A7871,'entry data'!B:C,2,0)),"",VLOOKUP(A7871,'entry data'!B:C,2,0))</f>
        <v/>
      </c>
      <c r="E7871" s="9" t="str">
        <f>IF(ISERROR(VLOOKUP(A7871,'entry data'!B:E,4,0)),"",VLOOKUP(A7871,'entry data'!B:E,4,0))</f>
        <v/>
      </c>
      <c r="F7871" s="11" t="str">
        <f>IF(A7871="","",IF(ISERROR(VLOOKUP(A7871,'entry data'!B:F,5,0)),"",VLOOKUP(A7871,'entry data'!B:F,5,0)))</f>
        <v/>
      </c>
      <c r="G7871" s="12" t="str">
        <f>IF(A7871="","",IF(ISERROR(VLOOKUP(A7871,'entry data'!B:I,8,0)),"",VLOOKUP(A7871,'entry data'!B:I,7,0)))</f>
        <v/>
      </c>
      <c r="H7871" s="13" t="str">
        <f>IF(A7871="","",IF(B7871=1,VLOOKUP(A7871,'entry data'!B:D,3,0),I7870))</f>
        <v/>
      </c>
      <c r="I7871" s="14" t="str">
        <f>IF(A7871="","",IF(E7871="weekly",7,IF(E7871="fortnightly",14,IF(E7871="monthly",DATE(IF(MONTH(H7871)=12,YEAR(H7871)+1,YEAR(H7871)),VLOOKUP(MONTH(H7871),index!$D$2:$G$13,2,0),DAY(H7871)),
IF(E7871="quarterly",DATE(IF(MONTH(H7871)&gt;=10,YEAR(H7871)+1,YEAR(H7871)),VLOOKUP(MONTH(H7871),index!$D$2:$G$13,3,0),DAY(H7871)),
IF(E7871="halfyearly",DATE(IF(MONTH(H7871)&gt;=7,YEAR(H7871)+1,YEAR(H7871)),VLOOKUP(MONTH(H7871),index!$D$2:$G$13,4,0),DAY(H7871)),
DATE(YEAR(H7871)+1,MONTH(H7871),DAY(H7871)))))-H7871))+H7871)</f>
        <v/>
      </c>
      <c r="J7871" s="9" t="str">
        <f t="shared" si="754"/>
        <v/>
      </c>
      <c r="K7871" s="11" t="str">
        <f t="shared" si="755"/>
        <v/>
      </c>
      <c r="L7871" s="11" t="str">
        <f t="shared" si="756"/>
        <v/>
      </c>
      <c r="M7871" s="11" t="str">
        <f>IF(A7871="","",VLOOKUP(E7871,index!$A$1:$B$6,2,0)*K7871*G7871)</f>
        <v/>
      </c>
      <c r="N7871" s="11" t="str">
        <f>IF(A7871="","",-PMT(G7871*VLOOKUP(E7871,index!$A$1:$B$6,2,0),C7871,F7871,0,0))</f>
        <v/>
      </c>
      <c r="O7871" s="11" t="str">
        <f t="shared" si="757"/>
        <v/>
      </c>
      <c r="P7871" s="11" t="str">
        <f t="shared" si="752"/>
        <v/>
      </c>
    </row>
    <row r="7872" spans="1:16" x14ac:dyDescent="0.25">
      <c r="A7872" s="9" t="str">
        <f>IF(A7871="","",IF(B7871&lt;C7871,A7871,IF(A7871=MAX('entry data'!$B$8:$B$507),"",A7871+1)))</f>
        <v/>
      </c>
      <c r="B7872" s="9" t="str">
        <f t="shared" si="753"/>
        <v/>
      </c>
      <c r="C7872" s="9" t="str">
        <f>IF(ISERROR(VLOOKUP(A7872,'entry data'!B:G,6,0)),"",VLOOKUP(A7872,'entry data'!B:G,6,0))</f>
        <v/>
      </c>
      <c r="D7872" s="9" t="str">
        <f>IF(ISERROR(VLOOKUP(A7872,'entry data'!B:C,2,0)),"",VLOOKUP(A7872,'entry data'!B:C,2,0))</f>
        <v/>
      </c>
      <c r="E7872" s="9" t="str">
        <f>IF(ISERROR(VLOOKUP(A7872,'entry data'!B:E,4,0)),"",VLOOKUP(A7872,'entry data'!B:E,4,0))</f>
        <v/>
      </c>
      <c r="F7872" s="11" t="str">
        <f>IF(A7872="","",IF(ISERROR(VLOOKUP(A7872,'entry data'!B:F,5,0)),"",VLOOKUP(A7872,'entry data'!B:F,5,0)))</f>
        <v/>
      </c>
      <c r="G7872" s="12" t="str">
        <f>IF(A7872="","",IF(ISERROR(VLOOKUP(A7872,'entry data'!B:I,8,0)),"",VLOOKUP(A7872,'entry data'!B:I,7,0)))</f>
        <v/>
      </c>
      <c r="H7872" s="13" t="str">
        <f>IF(A7872="","",IF(B7872=1,VLOOKUP(A7872,'entry data'!B:D,3,0),I7871))</f>
        <v/>
      </c>
      <c r="I7872" s="14" t="str">
        <f>IF(A7872="","",IF(E7872="weekly",7,IF(E7872="fortnightly",14,IF(E7872="monthly",DATE(IF(MONTH(H7872)=12,YEAR(H7872)+1,YEAR(H7872)),VLOOKUP(MONTH(H7872),index!$D$2:$G$13,2,0),DAY(H7872)),
IF(E7872="quarterly",DATE(IF(MONTH(H7872)&gt;=10,YEAR(H7872)+1,YEAR(H7872)),VLOOKUP(MONTH(H7872),index!$D$2:$G$13,3,0),DAY(H7872)),
IF(E7872="halfyearly",DATE(IF(MONTH(H7872)&gt;=7,YEAR(H7872)+1,YEAR(H7872)),VLOOKUP(MONTH(H7872),index!$D$2:$G$13,4,0),DAY(H7872)),
DATE(YEAR(H7872)+1,MONTH(H7872),DAY(H7872)))))-H7872))+H7872)</f>
        <v/>
      </c>
      <c r="J7872" s="9" t="str">
        <f t="shared" si="754"/>
        <v/>
      </c>
      <c r="K7872" s="11" t="str">
        <f t="shared" si="755"/>
        <v/>
      </c>
      <c r="L7872" s="11" t="str">
        <f t="shared" si="756"/>
        <v/>
      </c>
      <c r="M7872" s="11" t="str">
        <f>IF(A7872="","",VLOOKUP(E7872,index!$A$1:$B$6,2,0)*K7872*G7872)</f>
        <v/>
      </c>
      <c r="N7872" s="11" t="str">
        <f>IF(A7872="","",-PMT(G7872*VLOOKUP(E7872,index!$A$1:$B$6,2,0),C7872,F7872,0,0))</f>
        <v/>
      </c>
      <c r="O7872" s="11" t="str">
        <f t="shared" si="757"/>
        <v/>
      </c>
      <c r="P7872" s="11" t="str">
        <f t="shared" si="752"/>
        <v/>
      </c>
    </row>
    <row r="7873" spans="1:16" x14ac:dyDescent="0.25">
      <c r="A7873" s="9" t="str">
        <f>IF(A7872="","",IF(B7872&lt;C7872,A7872,IF(A7872=MAX('entry data'!$B$8:$B$507),"",A7872+1)))</f>
        <v/>
      </c>
      <c r="B7873" s="9" t="str">
        <f t="shared" si="753"/>
        <v/>
      </c>
      <c r="C7873" s="9" t="str">
        <f>IF(ISERROR(VLOOKUP(A7873,'entry data'!B:G,6,0)),"",VLOOKUP(A7873,'entry data'!B:G,6,0))</f>
        <v/>
      </c>
      <c r="D7873" s="9" t="str">
        <f>IF(ISERROR(VLOOKUP(A7873,'entry data'!B:C,2,0)),"",VLOOKUP(A7873,'entry data'!B:C,2,0))</f>
        <v/>
      </c>
      <c r="E7873" s="9" t="str">
        <f>IF(ISERROR(VLOOKUP(A7873,'entry data'!B:E,4,0)),"",VLOOKUP(A7873,'entry data'!B:E,4,0))</f>
        <v/>
      </c>
      <c r="F7873" s="11" t="str">
        <f>IF(A7873="","",IF(ISERROR(VLOOKUP(A7873,'entry data'!B:F,5,0)),"",VLOOKUP(A7873,'entry data'!B:F,5,0)))</f>
        <v/>
      </c>
      <c r="G7873" s="12" t="str">
        <f>IF(A7873="","",IF(ISERROR(VLOOKUP(A7873,'entry data'!B:I,8,0)),"",VLOOKUP(A7873,'entry data'!B:I,7,0)))</f>
        <v/>
      </c>
      <c r="H7873" s="13" t="str">
        <f>IF(A7873="","",IF(B7873=1,VLOOKUP(A7873,'entry data'!B:D,3,0),I7872))</f>
        <v/>
      </c>
      <c r="I7873" s="14" t="str">
        <f>IF(A7873="","",IF(E7873="weekly",7,IF(E7873="fortnightly",14,IF(E7873="monthly",DATE(IF(MONTH(H7873)=12,YEAR(H7873)+1,YEAR(H7873)),VLOOKUP(MONTH(H7873),index!$D$2:$G$13,2,0),DAY(H7873)),
IF(E7873="quarterly",DATE(IF(MONTH(H7873)&gt;=10,YEAR(H7873)+1,YEAR(H7873)),VLOOKUP(MONTH(H7873),index!$D$2:$G$13,3,0),DAY(H7873)),
IF(E7873="halfyearly",DATE(IF(MONTH(H7873)&gt;=7,YEAR(H7873)+1,YEAR(H7873)),VLOOKUP(MONTH(H7873),index!$D$2:$G$13,4,0),DAY(H7873)),
DATE(YEAR(H7873)+1,MONTH(H7873),DAY(H7873)))))-H7873))+H7873)</f>
        <v/>
      </c>
      <c r="J7873" s="9" t="str">
        <f t="shared" si="754"/>
        <v/>
      </c>
      <c r="K7873" s="11" t="str">
        <f t="shared" si="755"/>
        <v/>
      </c>
      <c r="L7873" s="11" t="str">
        <f t="shared" si="756"/>
        <v/>
      </c>
      <c r="M7873" s="11" t="str">
        <f>IF(A7873="","",VLOOKUP(E7873,index!$A$1:$B$6,2,0)*K7873*G7873)</f>
        <v/>
      </c>
      <c r="N7873" s="11" t="str">
        <f>IF(A7873="","",-PMT(G7873*VLOOKUP(E7873,index!$A$1:$B$6,2,0),C7873,F7873,0,0))</f>
        <v/>
      </c>
      <c r="O7873" s="11" t="str">
        <f t="shared" si="757"/>
        <v/>
      </c>
      <c r="P7873" s="11" t="str">
        <f t="shared" si="752"/>
        <v/>
      </c>
    </row>
    <row r="7874" spans="1:16" x14ac:dyDescent="0.25">
      <c r="A7874" s="9" t="str">
        <f>IF(A7873="","",IF(B7873&lt;C7873,A7873,IF(A7873=MAX('entry data'!$B$8:$B$507),"",A7873+1)))</f>
        <v/>
      </c>
      <c r="B7874" s="9" t="str">
        <f t="shared" si="753"/>
        <v/>
      </c>
      <c r="C7874" s="9" t="str">
        <f>IF(ISERROR(VLOOKUP(A7874,'entry data'!B:G,6,0)),"",VLOOKUP(A7874,'entry data'!B:G,6,0))</f>
        <v/>
      </c>
      <c r="D7874" s="9" t="str">
        <f>IF(ISERROR(VLOOKUP(A7874,'entry data'!B:C,2,0)),"",VLOOKUP(A7874,'entry data'!B:C,2,0))</f>
        <v/>
      </c>
      <c r="E7874" s="9" t="str">
        <f>IF(ISERROR(VLOOKUP(A7874,'entry data'!B:E,4,0)),"",VLOOKUP(A7874,'entry data'!B:E,4,0))</f>
        <v/>
      </c>
      <c r="F7874" s="11" t="str">
        <f>IF(A7874="","",IF(ISERROR(VLOOKUP(A7874,'entry data'!B:F,5,0)),"",VLOOKUP(A7874,'entry data'!B:F,5,0)))</f>
        <v/>
      </c>
      <c r="G7874" s="12" t="str">
        <f>IF(A7874="","",IF(ISERROR(VLOOKUP(A7874,'entry data'!B:I,8,0)),"",VLOOKUP(A7874,'entry data'!B:I,7,0)))</f>
        <v/>
      </c>
      <c r="H7874" s="13" t="str">
        <f>IF(A7874="","",IF(B7874=1,VLOOKUP(A7874,'entry data'!B:D,3,0),I7873))</f>
        <v/>
      </c>
      <c r="I7874" s="14" t="str">
        <f>IF(A7874="","",IF(E7874="weekly",7,IF(E7874="fortnightly",14,IF(E7874="monthly",DATE(IF(MONTH(H7874)=12,YEAR(H7874)+1,YEAR(H7874)),VLOOKUP(MONTH(H7874),index!$D$2:$G$13,2,0),DAY(H7874)),
IF(E7874="quarterly",DATE(IF(MONTH(H7874)&gt;=10,YEAR(H7874)+1,YEAR(H7874)),VLOOKUP(MONTH(H7874),index!$D$2:$G$13,3,0),DAY(H7874)),
IF(E7874="halfyearly",DATE(IF(MONTH(H7874)&gt;=7,YEAR(H7874)+1,YEAR(H7874)),VLOOKUP(MONTH(H7874),index!$D$2:$G$13,4,0),DAY(H7874)),
DATE(YEAR(H7874)+1,MONTH(H7874),DAY(H7874)))))-H7874))+H7874)</f>
        <v/>
      </c>
      <c r="J7874" s="9" t="str">
        <f t="shared" si="754"/>
        <v/>
      </c>
      <c r="K7874" s="11" t="str">
        <f t="shared" si="755"/>
        <v/>
      </c>
      <c r="L7874" s="11" t="str">
        <f t="shared" si="756"/>
        <v/>
      </c>
      <c r="M7874" s="11" t="str">
        <f>IF(A7874="","",VLOOKUP(E7874,index!$A$1:$B$6,2,0)*K7874*G7874)</f>
        <v/>
      </c>
      <c r="N7874" s="11" t="str">
        <f>IF(A7874="","",-PMT(G7874*VLOOKUP(E7874,index!$A$1:$B$6,2,0),C7874,F7874,0,0))</f>
        <v/>
      </c>
      <c r="O7874" s="11" t="str">
        <f t="shared" si="757"/>
        <v/>
      </c>
      <c r="P7874" s="11" t="str">
        <f t="shared" si="752"/>
        <v/>
      </c>
    </row>
    <row r="7875" spans="1:16" x14ac:dyDescent="0.25">
      <c r="A7875" s="9" t="str">
        <f>IF(A7874="","",IF(B7874&lt;C7874,A7874,IF(A7874=MAX('entry data'!$B$8:$B$507),"",A7874+1)))</f>
        <v/>
      </c>
      <c r="B7875" s="9" t="str">
        <f t="shared" si="753"/>
        <v/>
      </c>
      <c r="C7875" s="9" t="str">
        <f>IF(ISERROR(VLOOKUP(A7875,'entry data'!B:G,6,0)),"",VLOOKUP(A7875,'entry data'!B:G,6,0))</f>
        <v/>
      </c>
      <c r="D7875" s="9" t="str">
        <f>IF(ISERROR(VLOOKUP(A7875,'entry data'!B:C,2,0)),"",VLOOKUP(A7875,'entry data'!B:C,2,0))</f>
        <v/>
      </c>
      <c r="E7875" s="9" t="str">
        <f>IF(ISERROR(VLOOKUP(A7875,'entry data'!B:E,4,0)),"",VLOOKUP(A7875,'entry data'!B:E,4,0))</f>
        <v/>
      </c>
      <c r="F7875" s="11" t="str">
        <f>IF(A7875="","",IF(ISERROR(VLOOKUP(A7875,'entry data'!B:F,5,0)),"",VLOOKUP(A7875,'entry data'!B:F,5,0)))</f>
        <v/>
      </c>
      <c r="G7875" s="12" t="str">
        <f>IF(A7875="","",IF(ISERROR(VLOOKUP(A7875,'entry data'!B:I,8,0)),"",VLOOKUP(A7875,'entry data'!B:I,7,0)))</f>
        <v/>
      </c>
      <c r="H7875" s="13" t="str">
        <f>IF(A7875="","",IF(B7875=1,VLOOKUP(A7875,'entry data'!B:D,3,0),I7874))</f>
        <v/>
      </c>
      <c r="I7875" s="14" t="str">
        <f>IF(A7875="","",IF(E7875="weekly",7,IF(E7875="fortnightly",14,IF(E7875="monthly",DATE(IF(MONTH(H7875)=12,YEAR(H7875)+1,YEAR(H7875)),VLOOKUP(MONTH(H7875),index!$D$2:$G$13,2,0),DAY(H7875)),
IF(E7875="quarterly",DATE(IF(MONTH(H7875)&gt;=10,YEAR(H7875)+1,YEAR(H7875)),VLOOKUP(MONTH(H7875),index!$D$2:$G$13,3,0),DAY(H7875)),
IF(E7875="halfyearly",DATE(IF(MONTH(H7875)&gt;=7,YEAR(H7875)+1,YEAR(H7875)),VLOOKUP(MONTH(H7875),index!$D$2:$G$13,4,0),DAY(H7875)),
DATE(YEAR(H7875)+1,MONTH(H7875),DAY(H7875)))))-H7875))+H7875)</f>
        <v/>
      </c>
      <c r="J7875" s="9" t="str">
        <f t="shared" si="754"/>
        <v/>
      </c>
      <c r="K7875" s="11" t="str">
        <f t="shared" si="755"/>
        <v/>
      </c>
      <c r="L7875" s="11" t="str">
        <f t="shared" si="756"/>
        <v/>
      </c>
      <c r="M7875" s="11" t="str">
        <f>IF(A7875="","",VLOOKUP(E7875,index!$A$1:$B$6,2,0)*K7875*G7875)</f>
        <v/>
      </c>
      <c r="N7875" s="11" t="str">
        <f>IF(A7875="","",-PMT(G7875*VLOOKUP(E7875,index!$A$1:$B$6,2,0),C7875,F7875,0,0))</f>
        <v/>
      </c>
      <c r="O7875" s="11" t="str">
        <f t="shared" si="757"/>
        <v/>
      </c>
      <c r="P7875" s="11" t="str">
        <f t="shared" ref="P7875:P7938" si="758">IF(A7875="","",IF(J7875&lt;&gt;J7876,O7875,0))</f>
        <v/>
      </c>
    </row>
    <row r="7876" spans="1:16" x14ac:dyDescent="0.25">
      <c r="A7876" s="9" t="str">
        <f>IF(A7875="","",IF(B7875&lt;C7875,A7875,IF(A7875=MAX('entry data'!$B$8:$B$507),"",A7875+1)))</f>
        <v/>
      </c>
      <c r="B7876" s="9" t="str">
        <f t="shared" si="753"/>
        <v/>
      </c>
      <c r="C7876" s="9" t="str">
        <f>IF(ISERROR(VLOOKUP(A7876,'entry data'!B:G,6,0)),"",VLOOKUP(A7876,'entry data'!B:G,6,0))</f>
        <v/>
      </c>
      <c r="D7876" s="9" t="str">
        <f>IF(ISERROR(VLOOKUP(A7876,'entry data'!B:C,2,0)),"",VLOOKUP(A7876,'entry data'!B:C,2,0))</f>
        <v/>
      </c>
      <c r="E7876" s="9" t="str">
        <f>IF(ISERROR(VLOOKUP(A7876,'entry data'!B:E,4,0)),"",VLOOKUP(A7876,'entry data'!B:E,4,0))</f>
        <v/>
      </c>
      <c r="F7876" s="11" t="str">
        <f>IF(A7876="","",IF(ISERROR(VLOOKUP(A7876,'entry data'!B:F,5,0)),"",VLOOKUP(A7876,'entry data'!B:F,5,0)))</f>
        <v/>
      </c>
      <c r="G7876" s="12" t="str">
        <f>IF(A7876="","",IF(ISERROR(VLOOKUP(A7876,'entry data'!B:I,8,0)),"",VLOOKUP(A7876,'entry data'!B:I,7,0)))</f>
        <v/>
      </c>
      <c r="H7876" s="13" t="str">
        <f>IF(A7876="","",IF(B7876=1,VLOOKUP(A7876,'entry data'!B:D,3,0),I7875))</f>
        <v/>
      </c>
      <c r="I7876" s="14" t="str">
        <f>IF(A7876="","",IF(E7876="weekly",7,IF(E7876="fortnightly",14,IF(E7876="monthly",DATE(IF(MONTH(H7876)=12,YEAR(H7876)+1,YEAR(H7876)),VLOOKUP(MONTH(H7876),index!$D$2:$G$13,2,0),DAY(H7876)),
IF(E7876="quarterly",DATE(IF(MONTH(H7876)&gt;=10,YEAR(H7876)+1,YEAR(H7876)),VLOOKUP(MONTH(H7876),index!$D$2:$G$13,3,0),DAY(H7876)),
IF(E7876="halfyearly",DATE(IF(MONTH(H7876)&gt;=7,YEAR(H7876)+1,YEAR(H7876)),VLOOKUP(MONTH(H7876),index!$D$2:$G$13,4,0),DAY(H7876)),
DATE(YEAR(H7876)+1,MONTH(H7876),DAY(H7876)))))-H7876))+H7876)</f>
        <v/>
      </c>
      <c r="J7876" s="9" t="str">
        <f t="shared" si="754"/>
        <v/>
      </c>
      <c r="K7876" s="11" t="str">
        <f t="shared" si="755"/>
        <v/>
      </c>
      <c r="L7876" s="11" t="str">
        <f t="shared" si="756"/>
        <v/>
      </c>
      <c r="M7876" s="11" t="str">
        <f>IF(A7876="","",VLOOKUP(E7876,index!$A$1:$B$6,2,0)*K7876*G7876)</f>
        <v/>
      </c>
      <c r="N7876" s="11" t="str">
        <f>IF(A7876="","",-PMT(G7876*VLOOKUP(E7876,index!$A$1:$B$6,2,0),C7876,F7876,0,0))</f>
        <v/>
      </c>
      <c r="O7876" s="11" t="str">
        <f t="shared" si="757"/>
        <v/>
      </c>
      <c r="P7876" s="11" t="str">
        <f t="shared" si="758"/>
        <v/>
      </c>
    </row>
    <row r="7877" spans="1:16" x14ac:dyDescent="0.25">
      <c r="A7877" s="9" t="str">
        <f>IF(A7876="","",IF(B7876&lt;C7876,A7876,IF(A7876=MAX('entry data'!$B$8:$B$507),"",A7876+1)))</f>
        <v/>
      </c>
      <c r="B7877" s="9" t="str">
        <f t="shared" si="753"/>
        <v/>
      </c>
      <c r="C7877" s="9" t="str">
        <f>IF(ISERROR(VLOOKUP(A7877,'entry data'!B:G,6,0)),"",VLOOKUP(A7877,'entry data'!B:G,6,0))</f>
        <v/>
      </c>
      <c r="D7877" s="9" t="str">
        <f>IF(ISERROR(VLOOKUP(A7877,'entry data'!B:C,2,0)),"",VLOOKUP(A7877,'entry data'!B:C,2,0))</f>
        <v/>
      </c>
      <c r="E7877" s="9" t="str">
        <f>IF(ISERROR(VLOOKUP(A7877,'entry data'!B:E,4,0)),"",VLOOKUP(A7877,'entry data'!B:E,4,0))</f>
        <v/>
      </c>
      <c r="F7877" s="11" t="str">
        <f>IF(A7877="","",IF(ISERROR(VLOOKUP(A7877,'entry data'!B:F,5,0)),"",VLOOKUP(A7877,'entry data'!B:F,5,0)))</f>
        <v/>
      </c>
      <c r="G7877" s="12" t="str">
        <f>IF(A7877="","",IF(ISERROR(VLOOKUP(A7877,'entry data'!B:I,8,0)),"",VLOOKUP(A7877,'entry data'!B:I,7,0)))</f>
        <v/>
      </c>
      <c r="H7877" s="13" t="str">
        <f>IF(A7877="","",IF(B7877=1,VLOOKUP(A7877,'entry data'!B:D,3,0),I7876))</f>
        <v/>
      </c>
      <c r="I7877" s="14" t="str">
        <f>IF(A7877="","",IF(E7877="weekly",7,IF(E7877="fortnightly",14,IF(E7877="monthly",DATE(IF(MONTH(H7877)=12,YEAR(H7877)+1,YEAR(H7877)),VLOOKUP(MONTH(H7877),index!$D$2:$G$13,2,0),DAY(H7877)),
IF(E7877="quarterly",DATE(IF(MONTH(H7877)&gt;=10,YEAR(H7877)+1,YEAR(H7877)),VLOOKUP(MONTH(H7877),index!$D$2:$G$13,3,0),DAY(H7877)),
IF(E7877="halfyearly",DATE(IF(MONTH(H7877)&gt;=7,YEAR(H7877)+1,YEAR(H7877)),VLOOKUP(MONTH(H7877),index!$D$2:$G$13,4,0),DAY(H7877)),
DATE(YEAR(H7877)+1,MONTH(H7877),DAY(H7877)))))-H7877))+H7877)</f>
        <v/>
      </c>
      <c r="J7877" s="9" t="str">
        <f t="shared" si="754"/>
        <v/>
      </c>
      <c r="K7877" s="11" t="str">
        <f t="shared" si="755"/>
        <v/>
      </c>
      <c r="L7877" s="11" t="str">
        <f t="shared" si="756"/>
        <v/>
      </c>
      <c r="M7877" s="11" t="str">
        <f>IF(A7877="","",VLOOKUP(E7877,index!$A$1:$B$6,2,0)*K7877*G7877)</f>
        <v/>
      </c>
      <c r="N7877" s="11" t="str">
        <f>IF(A7877="","",-PMT(G7877*VLOOKUP(E7877,index!$A$1:$B$6,2,0),C7877,F7877,0,0))</f>
        <v/>
      </c>
      <c r="O7877" s="11" t="str">
        <f t="shared" si="757"/>
        <v/>
      </c>
      <c r="P7877" s="11" t="str">
        <f t="shared" si="758"/>
        <v/>
      </c>
    </row>
    <row r="7878" spans="1:16" x14ac:dyDescent="0.25">
      <c r="A7878" s="9" t="str">
        <f>IF(A7877="","",IF(B7877&lt;C7877,A7877,IF(A7877=MAX('entry data'!$B$8:$B$507),"",A7877+1)))</f>
        <v/>
      </c>
      <c r="B7878" s="9" t="str">
        <f t="shared" si="753"/>
        <v/>
      </c>
      <c r="C7878" s="9" t="str">
        <f>IF(ISERROR(VLOOKUP(A7878,'entry data'!B:G,6,0)),"",VLOOKUP(A7878,'entry data'!B:G,6,0))</f>
        <v/>
      </c>
      <c r="D7878" s="9" t="str">
        <f>IF(ISERROR(VLOOKUP(A7878,'entry data'!B:C,2,0)),"",VLOOKUP(A7878,'entry data'!B:C,2,0))</f>
        <v/>
      </c>
      <c r="E7878" s="9" t="str">
        <f>IF(ISERROR(VLOOKUP(A7878,'entry data'!B:E,4,0)),"",VLOOKUP(A7878,'entry data'!B:E,4,0))</f>
        <v/>
      </c>
      <c r="F7878" s="11" t="str">
        <f>IF(A7878="","",IF(ISERROR(VLOOKUP(A7878,'entry data'!B:F,5,0)),"",VLOOKUP(A7878,'entry data'!B:F,5,0)))</f>
        <v/>
      </c>
      <c r="G7878" s="12" t="str">
        <f>IF(A7878="","",IF(ISERROR(VLOOKUP(A7878,'entry data'!B:I,8,0)),"",VLOOKUP(A7878,'entry data'!B:I,7,0)))</f>
        <v/>
      </c>
      <c r="H7878" s="13" t="str">
        <f>IF(A7878="","",IF(B7878=1,VLOOKUP(A7878,'entry data'!B:D,3,0),I7877))</f>
        <v/>
      </c>
      <c r="I7878" s="14" t="str">
        <f>IF(A7878="","",IF(E7878="weekly",7,IF(E7878="fortnightly",14,IF(E7878="monthly",DATE(IF(MONTH(H7878)=12,YEAR(H7878)+1,YEAR(H7878)),VLOOKUP(MONTH(H7878),index!$D$2:$G$13,2,0),DAY(H7878)),
IF(E7878="quarterly",DATE(IF(MONTH(H7878)&gt;=10,YEAR(H7878)+1,YEAR(H7878)),VLOOKUP(MONTH(H7878),index!$D$2:$G$13,3,0),DAY(H7878)),
IF(E7878="halfyearly",DATE(IF(MONTH(H7878)&gt;=7,YEAR(H7878)+1,YEAR(H7878)),VLOOKUP(MONTH(H7878),index!$D$2:$G$13,4,0),DAY(H7878)),
DATE(YEAR(H7878)+1,MONTH(H7878),DAY(H7878)))))-H7878))+H7878)</f>
        <v/>
      </c>
      <c r="J7878" s="9" t="str">
        <f t="shared" si="754"/>
        <v/>
      </c>
      <c r="K7878" s="11" t="str">
        <f t="shared" si="755"/>
        <v/>
      </c>
      <c r="L7878" s="11" t="str">
        <f t="shared" si="756"/>
        <v/>
      </c>
      <c r="M7878" s="11" t="str">
        <f>IF(A7878="","",VLOOKUP(E7878,index!$A$1:$B$6,2,0)*K7878*G7878)</f>
        <v/>
      </c>
      <c r="N7878" s="11" t="str">
        <f>IF(A7878="","",-PMT(G7878*VLOOKUP(E7878,index!$A$1:$B$6,2,0),C7878,F7878,0,0))</f>
        <v/>
      </c>
      <c r="O7878" s="11" t="str">
        <f t="shared" si="757"/>
        <v/>
      </c>
      <c r="P7878" s="11" t="str">
        <f t="shared" si="758"/>
        <v/>
      </c>
    </row>
    <row r="7879" spans="1:16" x14ac:dyDescent="0.25">
      <c r="A7879" s="9" t="str">
        <f>IF(A7878="","",IF(B7878&lt;C7878,A7878,IF(A7878=MAX('entry data'!$B$8:$B$507),"",A7878+1)))</f>
        <v/>
      </c>
      <c r="B7879" s="9" t="str">
        <f t="shared" si="753"/>
        <v/>
      </c>
      <c r="C7879" s="9" t="str">
        <f>IF(ISERROR(VLOOKUP(A7879,'entry data'!B:G,6,0)),"",VLOOKUP(A7879,'entry data'!B:G,6,0))</f>
        <v/>
      </c>
      <c r="D7879" s="9" t="str">
        <f>IF(ISERROR(VLOOKUP(A7879,'entry data'!B:C,2,0)),"",VLOOKUP(A7879,'entry data'!B:C,2,0))</f>
        <v/>
      </c>
      <c r="E7879" s="9" t="str">
        <f>IF(ISERROR(VLOOKUP(A7879,'entry data'!B:E,4,0)),"",VLOOKUP(A7879,'entry data'!B:E,4,0))</f>
        <v/>
      </c>
      <c r="F7879" s="11" t="str">
        <f>IF(A7879="","",IF(ISERROR(VLOOKUP(A7879,'entry data'!B:F,5,0)),"",VLOOKUP(A7879,'entry data'!B:F,5,0)))</f>
        <v/>
      </c>
      <c r="G7879" s="12" t="str">
        <f>IF(A7879="","",IF(ISERROR(VLOOKUP(A7879,'entry data'!B:I,8,0)),"",VLOOKUP(A7879,'entry data'!B:I,7,0)))</f>
        <v/>
      </c>
      <c r="H7879" s="13" t="str">
        <f>IF(A7879="","",IF(B7879=1,VLOOKUP(A7879,'entry data'!B:D,3,0),I7878))</f>
        <v/>
      </c>
      <c r="I7879" s="14" t="str">
        <f>IF(A7879="","",IF(E7879="weekly",7,IF(E7879="fortnightly",14,IF(E7879="monthly",DATE(IF(MONTH(H7879)=12,YEAR(H7879)+1,YEAR(H7879)),VLOOKUP(MONTH(H7879),index!$D$2:$G$13,2,0),DAY(H7879)),
IF(E7879="quarterly",DATE(IF(MONTH(H7879)&gt;=10,YEAR(H7879)+1,YEAR(H7879)),VLOOKUP(MONTH(H7879),index!$D$2:$G$13,3,0),DAY(H7879)),
IF(E7879="halfyearly",DATE(IF(MONTH(H7879)&gt;=7,YEAR(H7879)+1,YEAR(H7879)),VLOOKUP(MONTH(H7879),index!$D$2:$G$13,4,0),DAY(H7879)),
DATE(YEAR(H7879)+1,MONTH(H7879),DAY(H7879)))))-H7879))+H7879)</f>
        <v/>
      </c>
      <c r="J7879" s="9" t="str">
        <f t="shared" si="754"/>
        <v/>
      </c>
      <c r="K7879" s="11" t="str">
        <f t="shared" si="755"/>
        <v/>
      </c>
      <c r="L7879" s="11" t="str">
        <f t="shared" si="756"/>
        <v/>
      </c>
      <c r="M7879" s="11" t="str">
        <f>IF(A7879="","",VLOOKUP(E7879,index!$A$1:$B$6,2,0)*K7879*G7879)</f>
        <v/>
      </c>
      <c r="N7879" s="11" t="str">
        <f>IF(A7879="","",-PMT(G7879*VLOOKUP(E7879,index!$A$1:$B$6,2,0),C7879,F7879,0,0))</f>
        <v/>
      </c>
      <c r="O7879" s="11" t="str">
        <f t="shared" si="757"/>
        <v/>
      </c>
      <c r="P7879" s="11" t="str">
        <f t="shared" si="758"/>
        <v/>
      </c>
    </row>
    <row r="7880" spans="1:16" x14ac:dyDescent="0.25">
      <c r="A7880" s="9" t="str">
        <f>IF(A7879="","",IF(B7879&lt;C7879,A7879,IF(A7879=MAX('entry data'!$B$8:$B$507),"",A7879+1)))</f>
        <v/>
      </c>
      <c r="B7880" s="9" t="str">
        <f t="shared" si="753"/>
        <v/>
      </c>
      <c r="C7880" s="9" t="str">
        <f>IF(ISERROR(VLOOKUP(A7880,'entry data'!B:G,6,0)),"",VLOOKUP(A7880,'entry data'!B:G,6,0))</f>
        <v/>
      </c>
      <c r="D7880" s="9" t="str">
        <f>IF(ISERROR(VLOOKUP(A7880,'entry data'!B:C,2,0)),"",VLOOKUP(A7880,'entry data'!B:C,2,0))</f>
        <v/>
      </c>
      <c r="E7880" s="9" t="str">
        <f>IF(ISERROR(VLOOKUP(A7880,'entry data'!B:E,4,0)),"",VLOOKUP(A7880,'entry data'!B:E,4,0))</f>
        <v/>
      </c>
      <c r="F7880" s="11" t="str">
        <f>IF(A7880="","",IF(ISERROR(VLOOKUP(A7880,'entry data'!B:F,5,0)),"",VLOOKUP(A7880,'entry data'!B:F,5,0)))</f>
        <v/>
      </c>
      <c r="G7880" s="12" t="str">
        <f>IF(A7880="","",IF(ISERROR(VLOOKUP(A7880,'entry data'!B:I,8,0)),"",VLOOKUP(A7880,'entry data'!B:I,7,0)))</f>
        <v/>
      </c>
      <c r="H7880" s="13" t="str">
        <f>IF(A7880="","",IF(B7880=1,VLOOKUP(A7880,'entry data'!B:D,3,0),I7879))</f>
        <v/>
      </c>
      <c r="I7880" s="14" t="str">
        <f>IF(A7880="","",IF(E7880="weekly",7,IF(E7880="fortnightly",14,IF(E7880="monthly",DATE(IF(MONTH(H7880)=12,YEAR(H7880)+1,YEAR(H7880)),VLOOKUP(MONTH(H7880),index!$D$2:$G$13,2,0),DAY(H7880)),
IF(E7880="quarterly",DATE(IF(MONTH(H7880)&gt;=10,YEAR(H7880)+1,YEAR(H7880)),VLOOKUP(MONTH(H7880),index!$D$2:$G$13,3,0),DAY(H7880)),
IF(E7880="halfyearly",DATE(IF(MONTH(H7880)&gt;=7,YEAR(H7880)+1,YEAR(H7880)),VLOOKUP(MONTH(H7880),index!$D$2:$G$13,4,0),DAY(H7880)),
DATE(YEAR(H7880)+1,MONTH(H7880),DAY(H7880)))))-H7880))+H7880)</f>
        <v/>
      </c>
      <c r="J7880" s="9" t="str">
        <f t="shared" si="754"/>
        <v/>
      </c>
      <c r="K7880" s="11" t="str">
        <f t="shared" si="755"/>
        <v/>
      </c>
      <c r="L7880" s="11" t="str">
        <f t="shared" si="756"/>
        <v/>
      </c>
      <c r="M7880" s="11" t="str">
        <f>IF(A7880="","",VLOOKUP(E7880,index!$A$1:$B$6,2,0)*K7880*G7880)</f>
        <v/>
      </c>
      <c r="N7880" s="11" t="str">
        <f>IF(A7880="","",-PMT(G7880*VLOOKUP(E7880,index!$A$1:$B$6,2,0),C7880,F7880,0,0))</f>
        <v/>
      </c>
      <c r="O7880" s="11" t="str">
        <f t="shared" si="757"/>
        <v/>
      </c>
      <c r="P7880" s="11" t="str">
        <f t="shared" si="758"/>
        <v/>
      </c>
    </row>
    <row r="7881" spans="1:16" x14ac:dyDescent="0.25">
      <c r="A7881" s="9" t="str">
        <f>IF(A7880="","",IF(B7880&lt;C7880,A7880,IF(A7880=MAX('entry data'!$B$8:$B$507),"",A7880+1)))</f>
        <v/>
      </c>
      <c r="B7881" s="9" t="str">
        <f t="shared" si="753"/>
        <v/>
      </c>
      <c r="C7881" s="9" t="str">
        <f>IF(ISERROR(VLOOKUP(A7881,'entry data'!B:G,6,0)),"",VLOOKUP(A7881,'entry data'!B:G,6,0))</f>
        <v/>
      </c>
      <c r="D7881" s="9" t="str">
        <f>IF(ISERROR(VLOOKUP(A7881,'entry data'!B:C,2,0)),"",VLOOKUP(A7881,'entry data'!B:C,2,0))</f>
        <v/>
      </c>
      <c r="E7881" s="9" t="str">
        <f>IF(ISERROR(VLOOKUP(A7881,'entry data'!B:E,4,0)),"",VLOOKUP(A7881,'entry data'!B:E,4,0))</f>
        <v/>
      </c>
      <c r="F7881" s="11" t="str">
        <f>IF(A7881="","",IF(ISERROR(VLOOKUP(A7881,'entry data'!B:F,5,0)),"",VLOOKUP(A7881,'entry data'!B:F,5,0)))</f>
        <v/>
      </c>
      <c r="G7881" s="12" t="str">
        <f>IF(A7881="","",IF(ISERROR(VLOOKUP(A7881,'entry data'!B:I,8,0)),"",VLOOKUP(A7881,'entry data'!B:I,7,0)))</f>
        <v/>
      </c>
      <c r="H7881" s="13" t="str">
        <f>IF(A7881="","",IF(B7881=1,VLOOKUP(A7881,'entry data'!B:D,3,0),I7880))</f>
        <v/>
      </c>
      <c r="I7881" s="14" t="str">
        <f>IF(A7881="","",IF(E7881="weekly",7,IF(E7881="fortnightly",14,IF(E7881="monthly",DATE(IF(MONTH(H7881)=12,YEAR(H7881)+1,YEAR(H7881)),VLOOKUP(MONTH(H7881),index!$D$2:$G$13,2,0),DAY(H7881)),
IF(E7881="quarterly",DATE(IF(MONTH(H7881)&gt;=10,YEAR(H7881)+1,YEAR(H7881)),VLOOKUP(MONTH(H7881),index!$D$2:$G$13,3,0),DAY(H7881)),
IF(E7881="halfyearly",DATE(IF(MONTH(H7881)&gt;=7,YEAR(H7881)+1,YEAR(H7881)),VLOOKUP(MONTH(H7881),index!$D$2:$G$13,4,0),DAY(H7881)),
DATE(YEAR(H7881)+1,MONTH(H7881),DAY(H7881)))))-H7881))+H7881)</f>
        <v/>
      </c>
      <c r="J7881" s="9" t="str">
        <f t="shared" si="754"/>
        <v/>
      </c>
      <c r="K7881" s="11" t="str">
        <f t="shared" si="755"/>
        <v/>
      </c>
      <c r="L7881" s="11" t="str">
        <f t="shared" si="756"/>
        <v/>
      </c>
      <c r="M7881" s="11" t="str">
        <f>IF(A7881="","",VLOOKUP(E7881,index!$A$1:$B$6,2,0)*K7881*G7881)</f>
        <v/>
      </c>
      <c r="N7881" s="11" t="str">
        <f>IF(A7881="","",-PMT(G7881*VLOOKUP(E7881,index!$A$1:$B$6,2,0),C7881,F7881,0,0))</f>
        <v/>
      </c>
      <c r="O7881" s="11" t="str">
        <f t="shared" si="757"/>
        <v/>
      </c>
      <c r="P7881" s="11" t="str">
        <f t="shared" si="758"/>
        <v/>
      </c>
    </row>
    <row r="7882" spans="1:16" x14ac:dyDescent="0.25">
      <c r="A7882" s="9" t="str">
        <f>IF(A7881="","",IF(B7881&lt;C7881,A7881,IF(A7881=MAX('entry data'!$B$8:$B$507),"",A7881+1)))</f>
        <v/>
      </c>
      <c r="B7882" s="9" t="str">
        <f t="shared" si="753"/>
        <v/>
      </c>
      <c r="C7882" s="9" t="str">
        <f>IF(ISERROR(VLOOKUP(A7882,'entry data'!B:G,6,0)),"",VLOOKUP(A7882,'entry data'!B:G,6,0))</f>
        <v/>
      </c>
      <c r="D7882" s="9" t="str">
        <f>IF(ISERROR(VLOOKUP(A7882,'entry data'!B:C,2,0)),"",VLOOKUP(A7882,'entry data'!B:C,2,0))</f>
        <v/>
      </c>
      <c r="E7882" s="9" t="str">
        <f>IF(ISERROR(VLOOKUP(A7882,'entry data'!B:E,4,0)),"",VLOOKUP(A7882,'entry data'!B:E,4,0))</f>
        <v/>
      </c>
      <c r="F7882" s="11" t="str">
        <f>IF(A7882="","",IF(ISERROR(VLOOKUP(A7882,'entry data'!B:F,5,0)),"",VLOOKUP(A7882,'entry data'!B:F,5,0)))</f>
        <v/>
      </c>
      <c r="G7882" s="12" t="str">
        <f>IF(A7882="","",IF(ISERROR(VLOOKUP(A7882,'entry data'!B:I,8,0)),"",VLOOKUP(A7882,'entry data'!B:I,7,0)))</f>
        <v/>
      </c>
      <c r="H7882" s="13" t="str">
        <f>IF(A7882="","",IF(B7882=1,VLOOKUP(A7882,'entry data'!B:D,3,0),I7881))</f>
        <v/>
      </c>
      <c r="I7882" s="14" t="str">
        <f>IF(A7882="","",IF(E7882="weekly",7,IF(E7882="fortnightly",14,IF(E7882="monthly",DATE(IF(MONTH(H7882)=12,YEAR(H7882)+1,YEAR(H7882)),VLOOKUP(MONTH(H7882),index!$D$2:$G$13,2,0),DAY(H7882)),
IF(E7882="quarterly",DATE(IF(MONTH(H7882)&gt;=10,YEAR(H7882)+1,YEAR(H7882)),VLOOKUP(MONTH(H7882),index!$D$2:$G$13,3,0),DAY(H7882)),
IF(E7882="halfyearly",DATE(IF(MONTH(H7882)&gt;=7,YEAR(H7882)+1,YEAR(H7882)),VLOOKUP(MONTH(H7882),index!$D$2:$G$13,4,0),DAY(H7882)),
DATE(YEAR(H7882)+1,MONTH(H7882),DAY(H7882)))))-H7882))+H7882)</f>
        <v/>
      </c>
      <c r="J7882" s="9" t="str">
        <f t="shared" si="754"/>
        <v/>
      </c>
      <c r="K7882" s="11" t="str">
        <f t="shared" si="755"/>
        <v/>
      </c>
      <c r="L7882" s="11" t="str">
        <f t="shared" si="756"/>
        <v/>
      </c>
      <c r="M7882" s="11" t="str">
        <f>IF(A7882="","",VLOOKUP(E7882,index!$A$1:$B$6,2,0)*K7882*G7882)</f>
        <v/>
      </c>
      <c r="N7882" s="11" t="str">
        <f>IF(A7882="","",-PMT(G7882*VLOOKUP(E7882,index!$A$1:$B$6,2,0),C7882,F7882,0,0))</f>
        <v/>
      </c>
      <c r="O7882" s="11" t="str">
        <f t="shared" si="757"/>
        <v/>
      </c>
      <c r="P7882" s="11" t="str">
        <f t="shared" si="758"/>
        <v/>
      </c>
    </row>
    <row r="7883" spans="1:16" x14ac:dyDescent="0.25">
      <c r="A7883" s="9" t="str">
        <f>IF(A7882="","",IF(B7882&lt;C7882,A7882,IF(A7882=MAX('entry data'!$B$8:$B$507),"",A7882+1)))</f>
        <v/>
      </c>
      <c r="B7883" s="9" t="str">
        <f t="shared" si="753"/>
        <v/>
      </c>
      <c r="C7883" s="9" t="str">
        <f>IF(ISERROR(VLOOKUP(A7883,'entry data'!B:G,6,0)),"",VLOOKUP(A7883,'entry data'!B:G,6,0))</f>
        <v/>
      </c>
      <c r="D7883" s="9" t="str">
        <f>IF(ISERROR(VLOOKUP(A7883,'entry data'!B:C,2,0)),"",VLOOKUP(A7883,'entry data'!B:C,2,0))</f>
        <v/>
      </c>
      <c r="E7883" s="9" t="str">
        <f>IF(ISERROR(VLOOKUP(A7883,'entry data'!B:E,4,0)),"",VLOOKUP(A7883,'entry data'!B:E,4,0))</f>
        <v/>
      </c>
      <c r="F7883" s="11" t="str">
        <f>IF(A7883="","",IF(ISERROR(VLOOKUP(A7883,'entry data'!B:F,5,0)),"",VLOOKUP(A7883,'entry data'!B:F,5,0)))</f>
        <v/>
      </c>
      <c r="G7883" s="12" t="str">
        <f>IF(A7883="","",IF(ISERROR(VLOOKUP(A7883,'entry data'!B:I,8,0)),"",VLOOKUP(A7883,'entry data'!B:I,7,0)))</f>
        <v/>
      </c>
      <c r="H7883" s="13" t="str">
        <f>IF(A7883="","",IF(B7883=1,VLOOKUP(A7883,'entry data'!B:D,3,0),I7882))</f>
        <v/>
      </c>
      <c r="I7883" s="14" t="str">
        <f>IF(A7883="","",IF(E7883="weekly",7,IF(E7883="fortnightly",14,IF(E7883="monthly",DATE(IF(MONTH(H7883)=12,YEAR(H7883)+1,YEAR(H7883)),VLOOKUP(MONTH(H7883),index!$D$2:$G$13,2,0),DAY(H7883)),
IF(E7883="quarterly",DATE(IF(MONTH(H7883)&gt;=10,YEAR(H7883)+1,YEAR(H7883)),VLOOKUP(MONTH(H7883),index!$D$2:$G$13,3,0),DAY(H7883)),
IF(E7883="halfyearly",DATE(IF(MONTH(H7883)&gt;=7,YEAR(H7883)+1,YEAR(H7883)),VLOOKUP(MONTH(H7883),index!$D$2:$G$13,4,0),DAY(H7883)),
DATE(YEAR(H7883)+1,MONTH(H7883),DAY(H7883)))))-H7883))+H7883)</f>
        <v/>
      </c>
      <c r="J7883" s="9" t="str">
        <f t="shared" si="754"/>
        <v/>
      </c>
      <c r="K7883" s="11" t="str">
        <f t="shared" si="755"/>
        <v/>
      </c>
      <c r="L7883" s="11" t="str">
        <f t="shared" si="756"/>
        <v/>
      </c>
      <c r="M7883" s="11" t="str">
        <f>IF(A7883="","",VLOOKUP(E7883,index!$A$1:$B$6,2,0)*K7883*G7883)</f>
        <v/>
      </c>
      <c r="N7883" s="11" t="str">
        <f>IF(A7883="","",-PMT(G7883*VLOOKUP(E7883,index!$A$1:$B$6,2,0),C7883,F7883,0,0))</f>
        <v/>
      </c>
      <c r="O7883" s="11" t="str">
        <f t="shared" si="757"/>
        <v/>
      </c>
      <c r="P7883" s="11" t="str">
        <f t="shared" si="758"/>
        <v/>
      </c>
    </row>
    <row r="7884" spans="1:16" x14ac:dyDescent="0.25">
      <c r="A7884" s="9" t="str">
        <f>IF(A7883="","",IF(B7883&lt;C7883,A7883,IF(A7883=MAX('entry data'!$B$8:$B$507),"",A7883+1)))</f>
        <v/>
      </c>
      <c r="B7884" s="9" t="str">
        <f t="shared" si="753"/>
        <v/>
      </c>
      <c r="C7884" s="9" t="str">
        <f>IF(ISERROR(VLOOKUP(A7884,'entry data'!B:G,6,0)),"",VLOOKUP(A7884,'entry data'!B:G,6,0))</f>
        <v/>
      </c>
      <c r="D7884" s="9" t="str">
        <f>IF(ISERROR(VLOOKUP(A7884,'entry data'!B:C,2,0)),"",VLOOKUP(A7884,'entry data'!B:C,2,0))</f>
        <v/>
      </c>
      <c r="E7884" s="9" t="str">
        <f>IF(ISERROR(VLOOKUP(A7884,'entry data'!B:E,4,0)),"",VLOOKUP(A7884,'entry data'!B:E,4,0))</f>
        <v/>
      </c>
      <c r="F7884" s="11" t="str">
        <f>IF(A7884="","",IF(ISERROR(VLOOKUP(A7884,'entry data'!B:F,5,0)),"",VLOOKUP(A7884,'entry data'!B:F,5,0)))</f>
        <v/>
      </c>
      <c r="G7884" s="12" t="str">
        <f>IF(A7884="","",IF(ISERROR(VLOOKUP(A7884,'entry data'!B:I,8,0)),"",VLOOKUP(A7884,'entry data'!B:I,7,0)))</f>
        <v/>
      </c>
      <c r="H7884" s="13" t="str">
        <f>IF(A7884="","",IF(B7884=1,VLOOKUP(A7884,'entry data'!B:D,3,0),I7883))</f>
        <v/>
      </c>
      <c r="I7884" s="14" t="str">
        <f>IF(A7884="","",IF(E7884="weekly",7,IF(E7884="fortnightly",14,IF(E7884="monthly",DATE(IF(MONTH(H7884)=12,YEAR(H7884)+1,YEAR(H7884)),VLOOKUP(MONTH(H7884),index!$D$2:$G$13,2,0),DAY(H7884)),
IF(E7884="quarterly",DATE(IF(MONTH(H7884)&gt;=10,YEAR(H7884)+1,YEAR(H7884)),VLOOKUP(MONTH(H7884),index!$D$2:$G$13,3,0),DAY(H7884)),
IF(E7884="halfyearly",DATE(IF(MONTH(H7884)&gt;=7,YEAR(H7884)+1,YEAR(H7884)),VLOOKUP(MONTH(H7884),index!$D$2:$G$13,4,0),DAY(H7884)),
DATE(YEAR(H7884)+1,MONTH(H7884),DAY(H7884)))))-H7884))+H7884)</f>
        <v/>
      </c>
      <c r="J7884" s="9" t="str">
        <f t="shared" si="754"/>
        <v/>
      </c>
      <c r="K7884" s="11" t="str">
        <f t="shared" si="755"/>
        <v/>
      </c>
      <c r="L7884" s="11" t="str">
        <f t="shared" si="756"/>
        <v/>
      </c>
      <c r="M7884" s="11" t="str">
        <f>IF(A7884="","",VLOOKUP(E7884,index!$A$1:$B$6,2,0)*K7884*G7884)</f>
        <v/>
      </c>
      <c r="N7884" s="11" t="str">
        <f>IF(A7884="","",-PMT(G7884*VLOOKUP(E7884,index!$A$1:$B$6,2,0),C7884,F7884,0,0))</f>
        <v/>
      </c>
      <c r="O7884" s="11" t="str">
        <f t="shared" si="757"/>
        <v/>
      </c>
      <c r="P7884" s="11" t="str">
        <f t="shared" si="758"/>
        <v/>
      </c>
    </row>
    <row r="7885" spans="1:16" x14ac:dyDescent="0.25">
      <c r="A7885" s="9" t="str">
        <f>IF(A7884="","",IF(B7884&lt;C7884,A7884,IF(A7884=MAX('entry data'!$B$8:$B$507),"",A7884+1)))</f>
        <v/>
      </c>
      <c r="B7885" s="9" t="str">
        <f t="shared" si="753"/>
        <v/>
      </c>
      <c r="C7885" s="9" t="str">
        <f>IF(ISERROR(VLOOKUP(A7885,'entry data'!B:G,6,0)),"",VLOOKUP(A7885,'entry data'!B:G,6,0))</f>
        <v/>
      </c>
      <c r="D7885" s="9" t="str">
        <f>IF(ISERROR(VLOOKUP(A7885,'entry data'!B:C,2,0)),"",VLOOKUP(A7885,'entry data'!B:C,2,0))</f>
        <v/>
      </c>
      <c r="E7885" s="9" t="str">
        <f>IF(ISERROR(VLOOKUP(A7885,'entry data'!B:E,4,0)),"",VLOOKUP(A7885,'entry data'!B:E,4,0))</f>
        <v/>
      </c>
      <c r="F7885" s="11" t="str">
        <f>IF(A7885="","",IF(ISERROR(VLOOKUP(A7885,'entry data'!B:F,5,0)),"",VLOOKUP(A7885,'entry data'!B:F,5,0)))</f>
        <v/>
      </c>
      <c r="G7885" s="12" t="str">
        <f>IF(A7885="","",IF(ISERROR(VLOOKUP(A7885,'entry data'!B:I,8,0)),"",VLOOKUP(A7885,'entry data'!B:I,7,0)))</f>
        <v/>
      </c>
      <c r="H7885" s="13" t="str">
        <f>IF(A7885="","",IF(B7885=1,VLOOKUP(A7885,'entry data'!B:D,3,0),I7884))</f>
        <v/>
      </c>
      <c r="I7885" s="14" t="str">
        <f>IF(A7885="","",IF(E7885="weekly",7,IF(E7885="fortnightly",14,IF(E7885="monthly",DATE(IF(MONTH(H7885)=12,YEAR(H7885)+1,YEAR(H7885)),VLOOKUP(MONTH(H7885),index!$D$2:$G$13,2,0),DAY(H7885)),
IF(E7885="quarterly",DATE(IF(MONTH(H7885)&gt;=10,YEAR(H7885)+1,YEAR(H7885)),VLOOKUP(MONTH(H7885),index!$D$2:$G$13,3,0),DAY(H7885)),
IF(E7885="halfyearly",DATE(IF(MONTH(H7885)&gt;=7,YEAR(H7885)+1,YEAR(H7885)),VLOOKUP(MONTH(H7885),index!$D$2:$G$13,4,0),DAY(H7885)),
DATE(YEAR(H7885)+1,MONTH(H7885),DAY(H7885)))))-H7885))+H7885)</f>
        <v/>
      </c>
      <c r="J7885" s="9" t="str">
        <f t="shared" si="754"/>
        <v/>
      </c>
      <c r="K7885" s="11" t="str">
        <f t="shared" si="755"/>
        <v/>
      </c>
      <c r="L7885" s="11" t="str">
        <f t="shared" si="756"/>
        <v/>
      </c>
      <c r="M7885" s="11" t="str">
        <f>IF(A7885="","",VLOOKUP(E7885,index!$A$1:$B$6,2,0)*K7885*G7885)</f>
        <v/>
      </c>
      <c r="N7885" s="11" t="str">
        <f>IF(A7885="","",-PMT(G7885*VLOOKUP(E7885,index!$A$1:$B$6,2,0),C7885,F7885,0,0))</f>
        <v/>
      </c>
      <c r="O7885" s="11" t="str">
        <f t="shared" si="757"/>
        <v/>
      </c>
      <c r="P7885" s="11" t="str">
        <f t="shared" si="758"/>
        <v/>
      </c>
    </row>
    <row r="7886" spans="1:16" x14ac:dyDescent="0.25">
      <c r="A7886" s="9" t="str">
        <f>IF(A7885="","",IF(B7885&lt;C7885,A7885,IF(A7885=MAX('entry data'!$B$8:$B$507),"",A7885+1)))</f>
        <v/>
      </c>
      <c r="B7886" s="9" t="str">
        <f t="shared" si="753"/>
        <v/>
      </c>
      <c r="C7886" s="9" t="str">
        <f>IF(ISERROR(VLOOKUP(A7886,'entry data'!B:G,6,0)),"",VLOOKUP(A7886,'entry data'!B:G,6,0))</f>
        <v/>
      </c>
      <c r="D7886" s="9" t="str">
        <f>IF(ISERROR(VLOOKUP(A7886,'entry data'!B:C,2,0)),"",VLOOKUP(A7886,'entry data'!B:C,2,0))</f>
        <v/>
      </c>
      <c r="E7886" s="9" t="str">
        <f>IF(ISERROR(VLOOKUP(A7886,'entry data'!B:E,4,0)),"",VLOOKUP(A7886,'entry data'!B:E,4,0))</f>
        <v/>
      </c>
      <c r="F7886" s="11" t="str">
        <f>IF(A7886="","",IF(ISERROR(VLOOKUP(A7886,'entry data'!B:F,5,0)),"",VLOOKUP(A7886,'entry data'!B:F,5,0)))</f>
        <v/>
      </c>
      <c r="G7886" s="12" t="str">
        <f>IF(A7886="","",IF(ISERROR(VLOOKUP(A7886,'entry data'!B:I,8,0)),"",VLOOKUP(A7886,'entry data'!B:I,7,0)))</f>
        <v/>
      </c>
      <c r="H7886" s="13" t="str">
        <f>IF(A7886="","",IF(B7886=1,VLOOKUP(A7886,'entry data'!B:D,3,0),I7885))</f>
        <v/>
      </c>
      <c r="I7886" s="14" t="str">
        <f>IF(A7886="","",IF(E7886="weekly",7,IF(E7886="fortnightly",14,IF(E7886="monthly",DATE(IF(MONTH(H7886)=12,YEAR(H7886)+1,YEAR(H7886)),VLOOKUP(MONTH(H7886),index!$D$2:$G$13,2,0),DAY(H7886)),
IF(E7886="quarterly",DATE(IF(MONTH(H7886)&gt;=10,YEAR(H7886)+1,YEAR(H7886)),VLOOKUP(MONTH(H7886),index!$D$2:$G$13,3,0),DAY(H7886)),
IF(E7886="halfyearly",DATE(IF(MONTH(H7886)&gt;=7,YEAR(H7886)+1,YEAR(H7886)),VLOOKUP(MONTH(H7886),index!$D$2:$G$13,4,0),DAY(H7886)),
DATE(YEAR(H7886)+1,MONTH(H7886),DAY(H7886)))))-H7886))+H7886)</f>
        <v/>
      </c>
      <c r="J7886" s="9" t="str">
        <f t="shared" si="754"/>
        <v/>
      </c>
      <c r="K7886" s="11" t="str">
        <f t="shared" si="755"/>
        <v/>
      </c>
      <c r="L7886" s="11" t="str">
        <f t="shared" si="756"/>
        <v/>
      </c>
      <c r="M7886" s="11" t="str">
        <f>IF(A7886="","",VLOOKUP(E7886,index!$A$1:$B$6,2,0)*K7886*G7886)</f>
        <v/>
      </c>
      <c r="N7886" s="11" t="str">
        <f>IF(A7886="","",-PMT(G7886*VLOOKUP(E7886,index!$A$1:$B$6,2,0),C7886,F7886,0,0))</f>
        <v/>
      </c>
      <c r="O7886" s="11" t="str">
        <f t="shared" si="757"/>
        <v/>
      </c>
      <c r="P7886" s="11" t="str">
        <f t="shared" si="758"/>
        <v/>
      </c>
    </row>
    <row r="7887" spans="1:16" x14ac:dyDescent="0.25">
      <c r="A7887" s="9" t="str">
        <f>IF(A7886="","",IF(B7886&lt;C7886,A7886,IF(A7886=MAX('entry data'!$B$8:$B$507),"",A7886+1)))</f>
        <v/>
      </c>
      <c r="B7887" s="9" t="str">
        <f t="shared" si="753"/>
        <v/>
      </c>
      <c r="C7887" s="9" t="str">
        <f>IF(ISERROR(VLOOKUP(A7887,'entry data'!B:G,6,0)),"",VLOOKUP(A7887,'entry data'!B:G,6,0))</f>
        <v/>
      </c>
      <c r="D7887" s="9" t="str">
        <f>IF(ISERROR(VLOOKUP(A7887,'entry data'!B:C,2,0)),"",VLOOKUP(A7887,'entry data'!B:C,2,0))</f>
        <v/>
      </c>
      <c r="E7887" s="9" t="str">
        <f>IF(ISERROR(VLOOKUP(A7887,'entry data'!B:E,4,0)),"",VLOOKUP(A7887,'entry data'!B:E,4,0))</f>
        <v/>
      </c>
      <c r="F7887" s="11" t="str">
        <f>IF(A7887="","",IF(ISERROR(VLOOKUP(A7887,'entry data'!B:F,5,0)),"",VLOOKUP(A7887,'entry data'!B:F,5,0)))</f>
        <v/>
      </c>
      <c r="G7887" s="12" t="str">
        <f>IF(A7887="","",IF(ISERROR(VLOOKUP(A7887,'entry data'!B:I,8,0)),"",VLOOKUP(A7887,'entry data'!B:I,7,0)))</f>
        <v/>
      </c>
      <c r="H7887" s="13" t="str">
        <f>IF(A7887="","",IF(B7887=1,VLOOKUP(A7887,'entry data'!B:D,3,0),I7886))</f>
        <v/>
      </c>
      <c r="I7887" s="14" t="str">
        <f>IF(A7887="","",IF(E7887="weekly",7,IF(E7887="fortnightly",14,IF(E7887="monthly",DATE(IF(MONTH(H7887)=12,YEAR(H7887)+1,YEAR(H7887)),VLOOKUP(MONTH(H7887),index!$D$2:$G$13,2,0),DAY(H7887)),
IF(E7887="quarterly",DATE(IF(MONTH(H7887)&gt;=10,YEAR(H7887)+1,YEAR(H7887)),VLOOKUP(MONTH(H7887),index!$D$2:$G$13,3,0),DAY(H7887)),
IF(E7887="halfyearly",DATE(IF(MONTH(H7887)&gt;=7,YEAR(H7887)+1,YEAR(H7887)),VLOOKUP(MONTH(H7887),index!$D$2:$G$13,4,0),DAY(H7887)),
DATE(YEAR(H7887)+1,MONTH(H7887),DAY(H7887)))))-H7887))+H7887)</f>
        <v/>
      </c>
      <c r="J7887" s="9" t="str">
        <f t="shared" si="754"/>
        <v/>
      </c>
      <c r="K7887" s="11" t="str">
        <f t="shared" si="755"/>
        <v/>
      </c>
      <c r="L7887" s="11" t="str">
        <f t="shared" si="756"/>
        <v/>
      </c>
      <c r="M7887" s="11" t="str">
        <f>IF(A7887="","",VLOOKUP(E7887,index!$A$1:$B$6,2,0)*K7887*G7887)</f>
        <v/>
      </c>
      <c r="N7887" s="11" t="str">
        <f>IF(A7887="","",-PMT(G7887*VLOOKUP(E7887,index!$A$1:$B$6,2,0),C7887,F7887,0,0))</f>
        <v/>
      </c>
      <c r="O7887" s="11" t="str">
        <f t="shared" si="757"/>
        <v/>
      </c>
      <c r="P7887" s="11" t="str">
        <f t="shared" si="758"/>
        <v/>
      </c>
    </row>
    <row r="7888" spans="1:16" x14ac:dyDescent="0.25">
      <c r="A7888" s="9" t="str">
        <f>IF(A7887="","",IF(B7887&lt;C7887,A7887,IF(A7887=MAX('entry data'!$B$8:$B$507),"",A7887+1)))</f>
        <v/>
      </c>
      <c r="B7888" s="9" t="str">
        <f t="shared" si="753"/>
        <v/>
      </c>
      <c r="C7888" s="9" t="str">
        <f>IF(ISERROR(VLOOKUP(A7888,'entry data'!B:G,6,0)),"",VLOOKUP(A7888,'entry data'!B:G,6,0))</f>
        <v/>
      </c>
      <c r="D7888" s="9" t="str">
        <f>IF(ISERROR(VLOOKUP(A7888,'entry data'!B:C,2,0)),"",VLOOKUP(A7888,'entry data'!B:C,2,0))</f>
        <v/>
      </c>
      <c r="E7888" s="9" t="str">
        <f>IF(ISERROR(VLOOKUP(A7888,'entry data'!B:E,4,0)),"",VLOOKUP(A7888,'entry data'!B:E,4,0))</f>
        <v/>
      </c>
      <c r="F7888" s="11" t="str">
        <f>IF(A7888="","",IF(ISERROR(VLOOKUP(A7888,'entry data'!B:F,5,0)),"",VLOOKUP(A7888,'entry data'!B:F,5,0)))</f>
        <v/>
      </c>
      <c r="G7888" s="12" t="str">
        <f>IF(A7888="","",IF(ISERROR(VLOOKUP(A7888,'entry data'!B:I,8,0)),"",VLOOKUP(A7888,'entry data'!B:I,7,0)))</f>
        <v/>
      </c>
      <c r="H7888" s="13" t="str">
        <f>IF(A7888="","",IF(B7888=1,VLOOKUP(A7888,'entry data'!B:D,3,0),I7887))</f>
        <v/>
      </c>
      <c r="I7888" s="14" t="str">
        <f>IF(A7888="","",IF(E7888="weekly",7,IF(E7888="fortnightly",14,IF(E7888="monthly",DATE(IF(MONTH(H7888)=12,YEAR(H7888)+1,YEAR(H7888)),VLOOKUP(MONTH(H7888),index!$D$2:$G$13,2,0),DAY(H7888)),
IF(E7888="quarterly",DATE(IF(MONTH(H7888)&gt;=10,YEAR(H7888)+1,YEAR(H7888)),VLOOKUP(MONTH(H7888),index!$D$2:$G$13,3,0),DAY(H7888)),
IF(E7888="halfyearly",DATE(IF(MONTH(H7888)&gt;=7,YEAR(H7888)+1,YEAR(H7888)),VLOOKUP(MONTH(H7888),index!$D$2:$G$13,4,0),DAY(H7888)),
DATE(YEAR(H7888)+1,MONTH(H7888),DAY(H7888)))))-H7888))+H7888)</f>
        <v/>
      </c>
      <c r="J7888" s="9" t="str">
        <f t="shared" si="754"/>
        <v/>
      </c>
      <c r="K7888" s="11" t="str">
        <f t="shared" si="755"/>
        <v/>
      </c>
      <c r="L7888" s="11" t="str">
        <f t="shared" si="756"/>
        <v/>
      </c>
      <c r="M7888" s="11" t="str">
        <f>IF(A7888="","",VLOOKUP(E7888,index!$A$1:$B$6,2,0)*K7888*G7888)</f>
        <v/>
      </c>
      <c r="N7888" s="11" t="str">
        <f>IF(A7888="","",-PMT(G7888*VLOOKUP(E7888,index!$A$1:$B$6,2,0),C7888,F7888,0,0))</f>
        <v/>
      </c>
      <c r="O7888" s="11" t="str">
        <f t="shared" si="757"/>
        <v/>
      </c>
      <c r="P7888" s="11" t="str">
        <f t="shared" si="758"/>
        <v/>
      </c>
    </row>
    <row r="7889" spans="1:16" x14ac:dyDescent="0.25">
      <c r="A7889" s="9" t="str">
        <f>IF(A7888="","",IF(B7888&lt;C7888,A7888,IF(A7888=MAX('entry data'!$B$8:$B$507),"",A7888+1)))</f>
        <v/>
      </c>
      <c r="B7889" s="9" t="str">
        <f t="shared" si="753"/>
        <v/>
      </c>
      <c r="C7889" s="9" t="str">
        <f>IF(ISERROR(VLOOKUP(A7889,'entry data'!B:G,6,0)),"",VLOOKUP(A7889,'entry data'!B:G,6,0))</f>
        <v/>
      </c>
      <c r="D7889" s="9" t="str">
        <f>IF(ISERROR(VLOOKUP(A7889,'entry data'!B:C,2,0)),"",VLOOKUP(A7889,'entry data'!B:C,2,0))</f>
        <v/>
      </c>
      <c r="E7889" s="9" t="str">
        <f>IF(ISERROR(VLOOKUP(A7889,'entry data'!B:E,4,0)),"",VLOOKUP(A7889,'entry data'!B:E,4,0))</f>
        <v/>
      </c>
      <c r="F7889" s="11" t="str">
        <f>IF(A7889="","",IF(ISERROR(VLOOKUP(A7889,'entry data'!B:F,5,0)),"",VLOOKUP(A7889,'entry data'!B:F,5,0)))</f>
        <v/>
      </c>
      <c r="G7889" s="12" t="str">
        <f>IF(A7889="","",IF(ISERROR(VLOOKUP(A7889,'entry data'!B:I,8,0)),"",VLOOKUP(A7889,'entry data'!B:I,7,0)))</f>
        <v/>
      </c>
      <c r="H7889" s="13" t="str">
        <f>IF(A7889="","",IF(B7889=1,VLOOKUP(A7889,'entry data'!B:D,3,0),I7888))</f>
        <v/>
      </c>
      <c r="I7889" s="14" t="str">
        <f>IF(A7889="","",IF(E7889="weekly",7,IF(E7889="fortnightly",14,IF(E7889="monthly",DATE(IF(MONTH(H7889)=12,YEAR(H7889)+1,YEAR(H7889)),VLOOKUP(MONTH(H7889),index!$D$2:$G$13,2,0),DAY(H7889)),
IF(E7889="quarterly",DATE(IF(MONTH(H7889)&gt;=10,YEAR(H7889)+1,YEAR(H7889)),VLOOKUP(MONTH(H7889),index!$D$2:$G$13,3,0),DAY(H7889)),
IF(E7889="halfyearly",DATE(IF(MONTH(H7889)&gt;=7,YEAR(H7889)+1,YEAR(H7889)),VLOOKUP(MONTH(H7889),index!$D$2:$G$13,4,0),DAY(H7889)),
DATE(YEAR(H7889)+1,MONTH(H7889),DAY(H7889)))))-H7889))+H7889)</f>
        <v/>
      </c>
      <c r="J7889" s="9" t="str">
        <f t="shared" si="754"/>
        <v/>
      </c>
      <c r="K7889" s="11" t="str">
        <f t="shared" si="755"/>
        <v/>
      </c>
      <c r="L7889" s="11" t="str">
        <f t="shared" si="756"/>
        <v/>
      </c>
      <c r="M7889" s="11" t="str">
        <f>IF(A7889="","",VLOOKUP(E7889,index!$A$1:$B$6,2,0)*K7889*G7889)</f>
        <v/>
      </c>
      <c r="N7889" s="11" t="str">
        <f>IF(A7889="","",-PMT(G7889*VLOOKUP(E7889,index!$A$1:$B$6,2,0),C7889,F7889,0,0))</f>
        <v/>
      </c>
      <c r="O7889" s="11" t="str">
        <f t="shared" si="757"/>
        <v/>
      </c>
      <c r="P7889" s="11" t="str">
        <f t="shared" si="758"/>
        <v/>
      </c>
    </row>
    <row r="7890" spans="1:16" x14ac:dyDescent="0.25">
      <c r="A7890" s="9" t="str">
        <f>IF(A7889="","",IF(B7889&lt;C7889,A7889,IF(A7889=MAX('entry data'!$B$8:$B$507),"",A7889+1)))</f>
        <v/>
      </c>
      <c r="B7890" s="9" t="str">
        <f t="shared" si="753"/>
        <v/>
      </c>
      <c r="C7890" s="9" t="str">
        <f>IF(ISERROR(VLOOKUP(A7890,'entry data'!B:G,6,0)),"",VLOOKUP(A7890,'entry data'!B:G,6,0))</f>
        <v/>
      </c>
      <c r="D7890" s="9" t="str">
        <f>IF(ISERROR(VLOOKUP(A7890,'entry data'!B:C,2,0)),"",VLOOKUP(A7890,'entry data'!B:C,2,0))</f>
        <v/>
      </c>
      <c r="E7890" s="9" t="str">
        <f>IF(ISERROR(VLOOKUP(A7890,'entry data'!B:E,4,0)),"",VLOOKUP(A7890,'entry data'!B:E,4,0))</f>
        <v/>
      </c>
      <c r="F7890" s="11" t="str">
        <f>IF(A7890="","",IF(ISERROR(VLOOKUP(A7890,'entry data'!B:F,5,0)),"",VLOOKUP(A7890,'entry data'!B:F,5,0)))</f>
        <v/>
      </c>
      <c r="G7890" s="12" t="str">
        <f>IF(A7890="","",IF(ISERROR(VLOOKUP(A7890,'entry data'!B:I,8,0)),"",VLOOKUP(A7890,'entry data'!B:I,7,0)))</f>
        <v/>
      </c>
      <c r="H7890" s="13" t="str">
        <f>IF(A7890="","",IF(B7890=1,VLOOKUP(A7890,'entry data'!B:D,3,0),I7889))</f>
        <v/>
      </c>
      <c r="I7890" s="14" t="str">
        <f>IF(A7890="","",IF(E7890="weekly",7,IF(E7890="fortnightly",14,IF(E7890="monthly",DATE(IF(MONTH(H7890)=12,YEAR(H7890)+1,YEAR(H7890)),VLOOKUP(MONTH(H7890),index!$D$2:$G$13,2,0),DAY(H7890)),
IF(E7890="quarterly",DATE(IF(MONTH(H7890)&gt;=10,YEAR(H7890)+1,YEAR(H7890)),VLOOKUP(MONTH(H7890),index!$D$2:$G$13,3,0),DAY(H7890)),
IF(E7890="halfyearly",DATE(IF(MONTH(H7890)&gt;=7,YEAR(H7890)+1,YEAR(H7890)),VLOOKUP(MONTH(H7890),index!$D$2:$G$13,4,0),DAY(H7890)),
DATE(YEAR(H7890)+1,MONTH(H7890),DAY(H7890)))))-H7890))+H7890)</f>
        <v/>
      </c>
      <c r="J7890" s="9" t="str">
        <f t="shared" si="754"/>
        <v/>
      </c>
      <c r="K7890" s="11" t="str">
        <f t="shared" si="755"/>
        <v/>
      </c>
      <c r="L7890" s="11" t="str">
        <f t="shared" si="756"/>
        <v/>
      </c>
      <c r="M7890" s="11" t="str">
        <f>IF(A7890="","",VLOOKUP(E7890,index!$A$1:$B$6,2,0)*K7890*G7890)</f>
        <v/>
      </c>
      <c r="N7890" s="11" t="str">
        <f>IF(A7890="","",-PMT(G7890*VLOOKUP(E7890,index!$A$1:$B$6,2,0),C7890,F7890,0,0))</f>
        <v/>
      </c>
      <c r="O7890" s="11" t="str">
        <f t="shared" si="757"/>
        <v/>
      </c>
      <c r="P7890" s="11" t="str">
        <f t="shared" si="758"/>
        <v/>
      </c>
    </row>
    <row r="7891" spans="1:16" x14ac:dyDescent="0.25">
      <c r="A7891" s="9" t="str">
        <f>IF(A7890="","",IF(B7890&lt;C7890,A7890,IF(A7890=MAX('entry data'!$B$8:$B$507),"",A7890+1)))</f>
        <v/>
      </c>
      <c r="B7891" s="9" t="str">
        <f t="shared" si="753"/>
        <v/>
      </c>
      <c r="C7891" s="9" t="str">
        <f>IF(ISERROR(VLOOKUP(A7891,'entry data'!B:G,6,0)),"",VLOOKUP(A7891,'entry data'!B:G,6,0))</f>
        <v/>
      </c>
      <c r="D7891" s="9" t="str">
        <f>IF(ISERROR(VLOOKUP(A7891,'entry data'!B:C,2,0)),"",VLOOKUP(A7891,'entry data'!B:C,2,0))</f>
        <v/>
      </c>
      <c r="E7891" s="9" t="str">
        <f>IF(ISERROR(VLOOKUP(A7891,'entry data'!B:E,4,0)),"",VLOOKUP(A7891,'entry data'!B:E,4,0))</f>
        <v/>
      </c>
      <c r="F7891" s="11" t="str">
        <f>IF(A7891="","",IF(ISERROR(VLOOKUP(A7891,'entry data'!B:F,5,0)),"",VLOOKUP(A7891,'entry data'!B:F,5,0)))</f>
        <v/>
      </c>
      <c r="G7891" s="12" t="str">
        <f>IF(A7891="","",IF(ISERROR(VLOOKUP(A7891,'entry data'!B:I,8,0)),"",VLOOKUP(A7891,'entry data'!B:I,7,0)))</f>
        <v/>
      </c>
      <c r="H7891" s="13" t="str">
        <f>IF(A7891="","",IF(B7891=1,VLOOKUP(A7891,'entry data'!B:D,3,0),I7890))</f>
        <v/>
      </c>
      <c r="I7891" s="14" t="str">
        <f>IF(A7891="","",IF(E7891="weekly",7,IF(E7891="fortnightly",14,IF(E7891="monthly",DATE(IF(MONTH(H7891)=12,YEAR(H7891)+1,YEAR(H7891)),VLOOKUP(MONTH(H7891),index!$D$2:$G$13,2,0),DAY(H7891)),
IF(E7891="quarterly",DATE(IF(MONTH(H7891)&gt;=10,YEAR(H7891)+1,YEAR(H7891)),VLOOKUP(MONTH(H7891),index!$D$2:$G$13,3,0),DAY(H7891)),
IF(E7891="halfyearly",DATE(IF(MONTH(H7891)&gt;=7,YEAR(H7891)+1,YEAR(H7891)),VLOOKUP(MONTH(H7891),index!$D$2:$G$13,4,0),DAY(H7891)),
DATE(YEAR(H7891)+1,MONTH(H7891),DAY(H7891)))))-H7891))+H7891)</f>
        <v/>
      </c>
      <c r="J7891" s="9" t="str">
        <f t="shared" si="754"/>
        <v/>
      </c>
      <c r="K7891" s="11" t="str">
        <f t="shared" si="755"/>
        <v/>
      </c>
      <c r="L7891" s="11" t="str">
        <f t="shared" si="756"/>
        <v/>
      </c>
      <c r="M7891" s="11" t="str">
        <f>IF(A7891="","",VLOOKUP(E7891,index!$A$1:$B$6,2,0)*K7891*G7891)</f>
        <v/>
      </c>
      <c r="N7891" s="11" t="str">
        <f>IF(A7891="","",-PMT(G7891*VLOOKUP(E7891,index!$A$1:$B$6,2,0),C7891,F7891,0,0))</f>
        <v/>
      </c>
      <c r="O7891" s="11" t="str">
        <f t="shared" si="757"/>
        <v/>
      </c>
      <c r="P7891" s="11" t="str">
        <f t="shared" si="758"/>
        <v/>
      </c>
    </row>
    <row r="7892" spans="1:16" x14ac:dyDescent="0.25">
      <c r="A7892" s="9" t="str">
        <f>IF(A7891="","",IF(B7891&lt;C7891,A7891,IF(A7891=MAX('entry data'!$B$8:$B$507),"",A7891+1)))</f>
        <v/>
      </c>
      <c r="B7892" s="9" t="str">
        <f t="shared" si="753"/>
        <v/>
      </c>
      <c r="C7892" s="9" t="str">
        <f>IF(ISERROR(VLOOKUP(A7892,'entry data'!B:G,6,0)),"",VLOOKUP(A7892,'entry data'!B:G,6,0))</f>
        <v/>
      </c>
      <c r="D7892" s="9" t="str">
        <f>IF(ISERROR(VLOOKUP(A7892,'entry data'!B:C,2,0)),"",VLOOKUP(A7892,'entry data'!B:C,2,0))</f>
        <v/>
      </c>
      <c r="E7892" s="9" t="str">
        <f>IF(ISERROR(VLOOKUP(A7892,'entry data'!B:E,4,0)),"",VLOOKUP(A7892,'entry data'!B:E,4,0))</f>
        <v/>
      </c>
      <c r="F7892" s="11" t="str">
        <f>IF(A7892="","",IF(ISERROR(VLOOKUP(A7892,'entry data'!B:F,5,0)),"",VLOOKUP(A7892,'entry data'!B:F,5,0)))</f>
        <v/>
      </c>
      <c r="G7892" s="12" t="str">
        <f>IF(A7892="","",IF(ISERROR(VLOOKUP(A7892,'entry data'!B:I,8,0)),"",VLOOKUP(A7892,'entry data'!B:I,7,0)))</f>
        <v/>
      </c>
      <c r="H7892" s="13" t="str">
        <f>IF(A7892="","",IF(B7892=1,VLOOKUP(A7892,'entry data'!B:D,3,0),I7891))</f>
        <v/>
      </c>
      <c r="I7892" s="14" t="str">
        <f>IF(A7892="","",IF(E7892="weekly",7,IF(E7892="fortnightly",14,IF(E7892="monthly",DATE(IF(MONTH(H7892)=12,YEAR(H7892)+1,YEAR(H7892)),VLOOKUP(MONTH(H7892),index!$D$2:$G$13,2,0),DAY(H7892)),
IF(E7892="quarterly",DATE(IF(MONTH(H7892)&gt;=10,YEAR(H7892)+1,YEAR(H7892)),VLOOKUP(MONTH(H7892),index!$D$2:$G$13,3,0),DAY(H7892)),
IF(E7892="halfyearly",DATE(IF(MONTH(H7892)&gt;=7,YEAR(H7892)+1,YEAR(H7892)),VLOOKUP(MONTH(H7892),index!$D$2:$G$13,4,0),DAY(H7892)),
DATE(YEAR(H7892)+1,MONTH(H7892),DAY(H7892)))))-H7892))+H7892)</f>
        <v/>
      </c>
      <c r="J7892" s="9" t="str">
        <f t="shared" si="754"/>
        <v/>
      </c>
      <c r="K7892" s="11" t="str">
        <f t="shared" si="755"/>
        <v/>
      </c>
      <c r="L7892" s="11" t="str">
        <f t="shared" si="756"/>
        <v/>
      </c>
      <c r="M7892" s="11" t="str">
        <f>IF(A7892="","",VLOOKUP(E7892,index!$A$1:$B$6,2,0)*K7892*G7892)</f>
        <v/>
      </c>
      <c r="N7892" s="11" t="str">
        <f>IF(A7892="","",-PMT(G7892*VLOOKUP(E7892,index!$A$1:$B$6,2,0),C7892,F7892,0,0))</f>
        <v/>
      </c>
      <c r="O7892" s="11" t="str">
        <f t="shared" si="757"/>
        <v/>
      </c>
      <c r="P7892" s="11" t="str">
        <f t="shared" si="758"/>
        <v/>
      </c>
    </row>
    <row r="7893" spans="1:16" x14ac:dyDescent="0.25">
      <c r="A7893" s="9" t="str">
        <f>IF(A7892="","",IF(B7892&lt;C7892,A7892,IF(A7892=MAX('entry data'!$B$8:$B$507),"",A7892+1)))</f>
        <v/>
      </c>
      <c r="B7893" s="9" t="str">
        <f t="shared" si="753"/>
        <v/>
      </c>
      <c r="C7893" s="9" t="str">
        <f>IF(ISERROR(VLOOKUP(A7893,'entry data'!B:G,6,0)),"",VLOOKUP(A7893,'entry data'!B:G,6,0))</f>
        <v/>
      </c>
      <c r="D7893" s="9" t="str">
        <f>IF(ISERROR(VLOOKUP(A7893,'entry data'!B:C,2,0)),"",VLOOKUP(A7893,'entry data'!B:C,2,0))</f>
        <v/>
      </c>
      <c r="E7893" s="9" t="str">
        <f>IF(ISERROR(VLOOKUP(A7893,'entry data'!B:E,4,0)),"",VLOOKUP(A7893,'entry data'!B:E,4,0))</f>
        <v/>
      </c>
      <c r="F7893" s="11" t="str">
        <f>IF(A7893="","",IF(ISERROR(VLOOKUP(A7893,'entry data'!B:F,5,0)),"",VLOOKUP(A7893,'entry data'!B:F,5,0)))</f>
        <v/>
      </c>
      <c r="G7893" s="12" t="str">
        <f>IF(A7893="","",IF(ISERROR(VLOOKUP(A7893,'entry data'!B:I,8,0)),"",VLOOKUP(A7893,'entry data'!B:I,7,0)))</f>
        <v/>
      </c>
      <c r="H7893" s="13" t="str">
        <f>IF(A7893="","",IF(B7893=1,VLOOKUP(A7893,'entry data'!B:D,3,0),I7892))</f>
        <v/>
      </c>
      <c r="I7893" s="14" t="str">
        <f>IF(A7893="","",IF(E7893="weekly",7,IF(E7893="fortnightly",14,IF(E7893="monthly",DATE(IF(MONTH(H7893)=12,YEAR(H7893)+1,YEAR(H7893)),VLOOKUP(MONTH(H7893),index!$D$2:$G$13,2,0),DAY(H7893)),
IF(E7893="quarterly",DATE(IF(MONTH(H7893)&gt;=10,YEAR(H7893)+1,YEAR(H7893)),VLOOKUP(MONTH(H7893),index!$D$2:$G$13,3,0),DAY(H7893)),
IF(E7893="halfyearly",DATE(IF(MONTH(H7893)&gt;=7,YEAR(H7893)+1,YEAR(H7893)),VLOOKUP(MONTH(H7893),index!$D$2:$G$13,4,0),DAY(H7893)),
DATE(YEAR(H7893)+1,MONTH(H7893),DAY(H7893)))))-H7893))+H7893)</f>
        <v/>
      </c>
      <c r="J7893" s="9" t="str">
        <f t="shared" si="754"/>
        <v/>
      </c>
      <c r="K7893" s="11" t="str">
        <f t="shared" si="755"/>
        <v/>
      </c>
      <c r="L7893" s="11" t="str">
        <f t="shared" si="756"/>
        <v/>
      </c>
      <c r="M7893" s="11" t="str">
        <f>IF(A7893="","",VLOOKUP(E7893,index!$A$1:$B$6,2,0)*K7893*G7893)</f>
        <v/>
      </c>
      <c r="N7893" s="11" t="str">
        <f>IF(A7893="","",-PMT(G7893*VLOOKUP(E7893,index!$A$1:$B$6,2,0),C7893,F7893,0,0))</f>
        <v/>
      </c>
      <c r="O7893" s="11" t="str">
        <f t="shared" si="757"/>
        <v/>
      </c>
      <c r="P7893" s="11" t="str">
        <f t="shared" si="758"/>
        <v/>
      </c>
    </row>
    <row r="7894" spans="1:16" x14ac:dyDescent="0.25">
      <c r="A7894" s="9" t="str">
        <f>IF(A7893="","",IF(B7893&lt;C7893,A7893,IF(A7893=MAX('entry data'!$B$8:$B$507),"",A7893+1)))</f>
        <v/>
      </c>
      <c r="B7894" s="9" t="str">
        <f t="shared" si="753"/>
        <v/>
      </c>
      <c r="C7894" s="9" t="str">
        <f>IF(ISERROR(VLOOKUP(A7894,'entry data'!B:G,6,0)),"",VLOOKUP(A7894,'entry data'!B:G,6,0))</f>
        <v/>
      </c>
      <c r="D7894" s="9" t="str">
        <f>IF(ISERROR(VLOOKUP(A7894,'entry data'!B:C,2,0)),"",VLOOKUP(A7894,'entry data'!B:C,2,0))</f>
        <v/>
      </c>
      <c r="E7894" s="9" t="str">
        <f>IF(ISERROR(VLOOKUP(A7894,'entry data'!B:E,4,0)),"",VLOOKUP(A7894,'entry data'!B:E,4,0))</f>
        <v/>
      </c>
      <c r="F7894" s="11" t="str">
        <f>IF(A7894="","",IF(ISERROR(VLOOKUP(A7894,'entry data'!B:F,5,0)),"",VLOOKUP(A7894,'entry data'!B:F,5,0)))</f>
        <v/>
      </c>
      <c r="G7894" s="12" t="str">
        <f>IF(A7894="","",IF(ISERROR(VLOOKUP(A7894,'entry data'!B:I,8,0)),"",VLOOKUP(A7894,'entry data'!B:I,7,0)))</f>
        <v/>
      </c>
      <c r="H7894" s="13" t="str">
        <f>IF(A7894="","",IF(B7894=1,VLOOKUP(A7894,'entry data'!B:D,3,0),I7893))</f>
        <v/>
      </c>
      <c r="I7894" s="14" t="str">
        <f>IF(A7894="","",IF(E7894="weekly",7,IF(E7894="fortnightly",14,IF(E7894="monthly",DATE(IF(MONTH(H7894)=12,YEAR(H7894)+1,YEAR(H7894)),VLOOKUP(MONTH(H7894),index!$D$2:$G$13,2,0),DAY(H7894)),
IF(E7894="quarterly",DATE(IF(MONTH(H7894)&gt;=10,YEAR(H7894)+1,YEAR(H7894)),VLOOKUP(MONTH(H7894),index!$D$2:$G$13,3,0),DAY(H7894)),
IF(E7894="halfyearly",DATE(IF(MONTH(H7894)&gt;=7,YEAR(H7894)+1,YEAR(H7894)),VLOOKUP(MONTH(H7894),index!$D$2:$G$13,4,0),DAY(H7894)),
DATE(YEAR(H7894)+1,MONTH(H7894),DAY(H7894)))))-H7894))+H7894)</f>
        <v/>
      </c>
      <c r="J7894" s="9" t="str">
        <f t="shared" si="754"/>
        <v/>
      </c>
      <c r="K7894" s="11" t="str">
        <f t="shared" si="755"/>
        <v/>
      </c>
      <c r="L7894" s="11" t="str">
        <f t="shared" si="756"/>
        <v/>
      </c>
      <c r="M7894" s="11" t="str">
        <f>IF(A7894="","",VLOOKUP(E7894,index!$A$1:$B$6,2,0)*K7894*G7894)</f>
        <v/>
      </c>
      <c r="N7894" s="11" t="str">
        <f>IF(A7894="","",-PMT(G7894*VLOOKUP(E7894,index!$A$1:$B$6,2,0),C7894,F7894,0,0))</f>
        <v/>
      </c>
      <c r="O7894" s="11" t="str">
        <f t="shared" si="757"/>
        <v/>
      </c>
      <c r="P7894" s="11" t="str">
        <f t="shared" si="758"/>
        <v/>
      </c>
    </row>
    <row r="7895" spans="1:16" x14ac:dyDescent="0.25">
      <c r="A7895" s="9" t="str">
        <f>IF(A7894="","",IF(B7894&lt;C7894,A7894,IF(A7894=MAX('entry data'!$B$8:$B$507),"",A7894+1)))</f>
        <v/>
      </c>
      <c r="B7895" s="9" t="str">
        <f t="shared" ref="B7895:B7958" si="759">IF(A7895="","",IF(B7894=C7894,1,B7894+1))</f>
        <v/>
      </c>
      <c r="C7895" s="9" t="str">
        <f>IF(ISERROR(VLOOKUP(A7895,'entry data'!B:G,6,0)),"",VLOOKUP(A7895,'entry data'!B:G,6,0))</f>
        <v/>
      </c>
      <c r="D7895" s="9" t="str">
        <f>IF(ISERROR(VLOOKUP(A7895,'entry data'!B:C,2,0)),"",VLOOKUP(A7895,'entry data'!B:C,2,0))</f>
        <v/>
      </c>
      <c r="E7895" s="9" t="str">
        <f>IF(ISERROR(VLOOKUP(A7895,'entry data'!B:E,4,0)),"",VLOOKUP(A7895,'entry data'!B:E,4,0))</f>
        <v/>
      </c>
      <c r="F7895" s="11" t="str">
        <f>IF(A7895="","",IF(ISERROR(VLOOKUP(A7895,'entry data'!B:F,5,0)),"",VLOOKUP(A7895,'entry data'!B:F,5,0)))</f>
        <v/>
      </c>
      <c r="G7895" s="12" t="str">
        <f>IF(A7895="","",IF(ISERROR(VLOOKUP(A7895,'entry data'!B:I,8,0)),"",VLOOKUP(A7895,'entry data'!B:I,7,0)))</f>
        <v/>
      </c>
      <c r="H7895" s="13" t="str">
        <f>IF(A7895="","",IF(B7895=1,VLOOKUP(A7895,'entry data'!B:D,3,0),I7894))</f>
        <v/>
      </c>
      <c r="I7895" s="14" t="str">
        <f>IF(A7895="","",IF(E7895="weekly",7,IF(E7895="fortnightly",14,IF(E7895="monthly",DATE(IF(MONTH(H7895)=12,YEAR(H7895)+1,YEAR(H7895)),VLOOKUP(MONTH(H7895),index!$D$2:$G$13,2,0),DAY(H7895)),
IF(E7895="quarterly",DATE(IF(MONTH(H7895)&gt;=10,YEAR(H7895)+1,YEAR(H7895)),VLOOKUP(MONTH(H7895),index!$D$2:$G$13,3,0),DAY(H7895)),
IF(E7895="halfyearly",DATE(IF(MONTH(H7895)&gt;=7,YEAR(H7895)+1,YEAR(H7895)),VLOOKUP(MONTH(H7895),index!$D$2:$G$13,4,0),DAY(H7895)),
DATE(YEAR(H7895)+1,MONTH(H7895),DAY(H7895)))))-H7895))+H7895)</f>
        <v/>
      </c>
      <c r="J7895" s="9" t="str">
        <f t="shared" ref="J7895:J7958" si="760">IF(A7895="","",IF(MONTH(I7895)&lt;10,YEAR(I7895)&amp;"-0"&amp;MONTH(I7895),YEAR(I7895)&amp;"-"&amp;MONTH(I7895)))</f>
        <v/>
      </c>
      <c r="K7895" s="11" t="str">
        <f t="shared" ref="K7895:K7958" si="761">IF(A7895="","",IF(B7895=1,F7895,O7894))</f>
        <v/>
      </c>
      <c r="L7895" s="11" t="str">
        <f t="shared" ref="L7895:L7958" si="762">IF(A7895="","",N7895-M7895)</f>
        <v/>
      </c>
      <c r="M7895" s="11" t="str">
        <f>IF(A7895="","",VLOOKUP(E7895,index!$A$1:$B$6,2,0)*K7895*G7895)</f>
        <v/>
      </c>
      <c r="N7895" s="11" t="str">
        <f>IF(A7895="","",-PMT(G7895*VLOOKUP(E7895,index!$A$1:$B$6,2,0),C7895,F7895,0,0))</f>
        <v/>
      </c>
      <c r="O7895" s="11" t="str">
        <f t="shared" ref="O7895:O7958" si="763">IF(A7895="","",K7895-L7895)</f>
        <v/>
      </c>
      <c r="P7895" s="11" t="str">
        <f t="shared" si="758"/>
        <v/>
      </c>
    </row>
    <row r="7896" spans="1:16" x14ac:dyDescent="0.25">
      <c r="A7896" s="9" t="str">
        <f>IF(A7895="","",IF(B7895&lt;C7895,A7895,IF(A7895=MAX('entry data'!$B$8:$B$507),"",A7895+1)))</f>
        <v/>
      </c>
      <c r="B7896" s="9" t="str">
        <f t="shared" si="759"/>
        <v/>
      </c>
      <c r="C7896" s="9" t="str">
        <f>IF(ISERROR(VLOOKUP(A7896,'entry data'!B:G,6,0)),"",VLOOKUP(A7896,'entry data'!B:G,6,0))</f>
        <v/>
      </c>
      <c r="D7896" s="9" t="str">
        <f>IF(ISERROR(VLOOKUP(A7896,'entry data'!B:C,2,0)),"",VLOOKUP(A7896,'entry data'!B:C,2,0))</f>
        <v/>
      </c>
      <c r="E7896" s="9" t="str">
        <f>IF(ISERROR(VLOOKUP(A7896,'entry data'!B:E,4,0)),"",VLOOKUP(A7896,'entry data'!B:E,4,0))</f>
        <v/>
      </c>
      <c r="F7896" s="11" t="str">
        <f>IF(A7896="","",IF(ISERROR(VLOOKUP(A7896,'entry data'!B:F,5,0)),"",VLOOKUP(A7896,'entry data'!B:F,5,0)))</f>
        <v/>
      </c>
      <c r="G7896" s="12" t="str">
        <f>IF(A7896="","",IF(ISERROR(VLOOKUP(A7896,'entry data'!B:I,8,0)),"",VLOOKUP(A7896,'entry data'!B:I,7,0)))</f>
        <v/>
      </c>
      <c r="H7896" s="13" t="str">
        <f>IF(A7896="","",IF(B7896=1,VLOOKUP(A7896,'entry data'!B:D,3,0),I7895))</f>
        <v/>
      </c>
      <c r="I7896" s="14" t="str">
        <f>IF(A7896="","",IF(E7896="weekly",7,IF(E7896="fortnightly",14,IF(E7896="monthly",DATE(IF(MONTH(H7896)=12,YEAR(H7896)+1,YEAR(H7896)),VLOOKUP(MONTH(H7896),index!$D$2:$G$13,2,0),DAY(H7896)),
IF(E7896="quarterly",DATE(IF(MONTH(H7896)&gt;=10,YEAR(H7896)+1,YEAR(H7896)),VLOOKUP(MONTH(H7896),index!$D$2:$G$13,3,0),DAY(H7896)),
IF(E7896="halfyearly",DATE(IF(MONTH(H7896)&gt;=7,YEAR(H7896)+1,YEAR(H7896)),VLOOKUP(MONTH(H7896),index!$D$2:$G$13,4,0),DAY(H7896)),
DATE(YEAR(H7896)+1,MONTH(H7896),DAY(H7896)))))-H7896))+H7896)</f>
        <v/>
      </c>
      <c r="J7896" s="9" t="str">
        <f t="shared" si="760"/>
        <v/>
      </c>
      <c r="K7896" s="11" t="str">
        <f t="shared" si="761"/>
        <v/>
      </c>
      <c r="L7896" s="11" t="str">
        <f t="shared" si="762"/>
        <v/>
      </c>
      <c r="M7896" s="11" t="str">
        <f>IF(A7896="","",VLOOKUP(E7896,index!$A$1:$B$6,2,0)*K7896*G7896)</f>
        <v/>
      </c>
      <c r="N7896" s="11" t="str">
        <f>IF(A7896="","",-PMT(G7896*VLOOKUP(E7896,index!$A$1:$B$6,2,0),C7896,F7896,0,0))</f>
        <v/>
      </c>
      <c r="O7896" s="11" t="str">
        <f t="shared" si="763"/>
        <v/>
      </c>
      <c r="P7896" s="11" t="str">
        <f t="shared" si="758"/>
        <v/>
      </c>
    </row>
    <row r="7897" spans="1:16" x14ac:dyDescent="0.25">
      <c r="A7897" s="9" t="str">
        <f>IF(A7896="","",IF(B7896&lt;C7896,A7896,IF(A7896=MAX('entry data'!$B$8:$B$507),"",A7896+1)))</f>
        <v/>
      </c>
      <c r="B7897" s="9" t="str">
        <f t="shared" si="759"/>
        <v/>
      </c>
      <c r="C7897" s="9" t="str">
        <f>IF(ISERROR(VLOOKUP(A7897,'entry data'!B:G,6,0)),"",VLOOKUP(A7897,'entry data'!B:G,6,0))</f>
        <v/>
      </c>
      <c r="D7897" s="9" t="str">
        <f>IF(ISERROR(VLOOKUP(A7897,'entry data'!B:C,2,0)),"",VLOOKUP(A7897,'entry data'!B:C,2,0))</f>
        <v/>
      </c>
      <c r="E7897" s="9" t="str">
        <f>IF(ISERROR(VLOOKUP(A7897,'entry data'!B:E,4,0)),"",VLOOKUP(A7897,'entry data'!B:E,4,0))</f>
        <v/>
      </c>
      <c r="F7897" s="11" t="str">
        <f>IF(A7897="","",IF(ISERROR(VLOOKUP(A7897,'entry data'!B:F,5,0)),"",VLOOKUP(A7897,'entry data'!B:F,5,0)))</f>
        <v/>
      </c>
      <c r="G7897" s="12" t="str">
        <f>IF(A7897="","",IF(ISERROR(VLOOKUP(A7897,'entry data'!B:I,8,0)),"",VLOOKUP(A7897,'entry data'!B:I,7,0)))</f>
        <v/>
      </c>
      <c r="H7897" s="13" t="str">
        <f>IF(A7897="","",IF(B7897=1,VLOOKUP(A7897,'entry data'!B:D,3,0),I7896))</f>
        <v/>
      </c>
      <c r="I7897" s="14" t="str">
        <f>IF(A7897="","",IF(E7897="weekly",7,IF(E7897="fortnightly",14,IF(E7897="monthly",DATE(IF(MONTH(H7897)=12,YEAR(H7897)+1,YEAR(H7897)),VLOOKUP(MONTH(H7897),index!$D$2:$G$13,2,0),DAY(H7897)),
IF(E7897="quarterly",DATE(IF(MONTH(H7897)&gt;=10,YEAR(H7897)+1,YEAR(H7897)),VLOOKUP(MONTH(H7897),index!$D$2:$G$13,3,0),DAY(H7897)),
IF(E7897="halfyearly",DATE(IF(MONTH(H7897)&gt;=7,YEAR(H7897)+1,YEAR(H7897)),VLOOKUP(MONTH(H7897),index!$D$2:$G$13,4,0),DAY(H7897)),
DATE(YEAR(H7897)+1,MONTH(H7897),DAY(H7897)))))-H7897))+H7897)</f>
        <v/>
      </c>
      <c r="J7897" s="9" t="str">
        <f t="shared" si="760"/>
        <v/>
      </c>
      <c r="K7897" s="11" t="str">
        <f t="shared" si="761"/>
        <v/>
      </c>
      <c r="L7897" s="11" t="str">
        <f t="shared" si="762"/>
        <v/>
      </c>
      <c r="M7897" s="11" t="str">
        <f>IF(A7897="","",VLOOKUP(E7897,index!$A$1:$B$6,2,0)*K7897*G7897)</f>
        <v/>
      </c>
      <c r="N7897" s="11" t="str">
        <f>IF(A7897="","",-PMT(G7897*VLOOKUP(E7897,index!$A$1:$B$6,2,0),C7897,F7897,0,0))</f>
        <v/>
      </c>
      <c r="O7897" s="11" t="str">
        <f t="shared" si="763"/>
        <v/>
      </c>
      <c r="P7897" s="11" t="str">
        <f t="shared" si="758"/>
        <v/>
      </c>
    </row>
    <row r="7898" spans="1:16" x14ac:dyDescent="0.25">
      <c r="A7898" s="9" t="str">
        <f>IF(A7897="","",IF(B7897&lt;C7897,A7897,IF(A7897=MAX('entry data'!$B$8:$B$507),"",A7897+1)))</f>
        <v/>
      </c>
      <c r="B7898" s="9" t="str">
        <f t="shared" si="759"/>
        <v/>
      </c>
      <c r="C7898" s="9" t="str">
        <f>IF(ISERROR(VLOOKUP(A7898,'entry data'!B:G,6,0)),"",VLOOKUP(A7898,'entry data'!B:G,6,0))</f>
        <v/>
      </c>
      <c r="D7898" s="9" t="str">
        <f>IF(ISERROR(VLOOKUP(A7898,'entry data'!B:C,2,0)),"",VLOOKUP(A7898,'entry data'!B:C,2,0))</f>
        <v/>
      </c>
      <c r="E7898" s="9" t="str">
        <f>IF(ISERROR(VLOOKUP(A7898,'entry data'!B:E,4,0)),"",VLOOKUP(A7898,'entry data'!B:E,4,0))</f>
        <v/>
      </c>
      <c r="F7898" s="11" t="str">
        <f>IF(A7898="","",IF(ISERROR(VLOOKUP(A7898,'entry data'!B:F,5,0)),"",VLOOKUP(A7898,'entry data'!B:F,5,0)))</f>
        <v/>
      </c>
      <c r="G7898" s="12" t="str">
        <f>IF(A7898="","",IF(ISERROR(VLOOKUP(A7898,'entry data'!B:I,8,0)),"",VLOOKUP(A7898,'entry data'!B:I,7,0)))</f>
        <v/>
      </c>
      <c r="H7898" s="13" t="str">
        <f>IF(A7898="","",IF(B7898=1,VLOOKUP(A7898,'entry data'!B:D,3,0),I7897))</f>
        <v/>
      </c>
      <c r="I7898" s="14" t="str">
        <f>IF(A7898="","",IF(E7898="weekly",7,IF(E7898="fortnightly",14,IF(E7898="monthly",DATE(IF(MONTH(H7898)=12,YEAR(H7898)+1,YEAR(H7898)),VLOOKUP(MONTH(H7898),index!$D$2:$G$13,2,0),DAY(H7898)),
IF(E7898="quarterly",DATE(IF(MONTH(H7898)&gt;=10,YEAR(H7898)+1,YEAR(H7898)),VLOOKUP(MONTH(H7898),index!$D$2:$G$13,3,0),DAY(H7898)),
IF(E7898="halfyearly",DATE(IF(MONTH(H7898)&gt;=7,YEAR(H7898)+1,YEAR(H7898)),VLOOKUP(MONTH(H7898),index!$D$2:$G$13,4,0),DAY(H7898)),
DATE(YEAR(H7898)+1,MONTH(H7898),DAY(H7898)))))-H7898))+H7898)</f>
        <v/>
      </c>
      <c r="J7898" s="9" t="str">
        <f t="shared" si="760"/>
        <v/>
      </c>
      <c r="K7898" s="11" t="str">
        <f t="shared" si="761"/>
        <v/>
      </c>
      <c r="L7898" s="11" t="str">
        <f t="shared" si="762"/>
        <v/>
      </c>
      <c r="M7898" s="11" t="str">
        <f>IF(A7898="","",VLOOKUP(E7898,index!$A$1:$B$6,2,0)*K7898*G7898)</f>
        <v/>
      </c>
      <c r="N7898" s="11" t="str">
        <f>IF(A7898="","",-PMT(G7898*VLOOKUP(E7898,index!$A$1:$B$6,2,0),C7898,F7898,0,0))</f>
        <v/>
      </c>
      <c r="O7898" s="11" t="str">
        <f t="shared" si="763"/>
        <v/>
      </c>
      <c r="P7898" s="11" t="str">
        <f t="shared" si="758"/>
        <v/>
      </c>
    </row>
    <row r="7899" spans="1:16" x14ac:dyDescent="0.25">
      <c r="A7899" s="9" t="str">
        <f>IF(A7898="","",IF(B7898&lt;C7898,A7898,IF(A7898=MAX('entry data'!$B$8:$B$507),"",A7898+1)))</f>
        <v/>
      </c>
      <c r="B7899" s="9" t="str">
        <f t="shared" si="759"/>
        <v/>
      </c>
      <c r="C7899" s="9" t="str">
        <f>IF(ISERROR(VLOOKUP(A7899,'entry data'!B:G,6,0)),"",VLOOKUP(A7899,'entry data'!B:G,6,0))</f>
        <v/>
      </c>
      <c r="D7899" s="9" t="str">
        <f>IF(ISERROR(VLOOKUP(A7899,'entry data'!B:C,2,0)),"",VLOOKUP(A7899,'entry data'!B:C,2,0))</f>
        <v/>
      </c>
      <c r="E7899" s="9" t="str">
        <f>IF(ISERROR(VLOOKUP(A7899,'entry data'!B:E,4,0)),"",VLOOKUP(A7899,'entry data'!B:E,4,0))</f>
        <v/>
      </c>
      <c r="F7899" s="11" t="str">
        <f>IF(A7899="","",IF(ISERROR(VLOOKUP(A7899,'entry data'!B:F,5,0)),"",VLOOKUP(A7899,'entry data'!B:F,5,0)))</f>
        <v/>
      </c>
      <c r="G7899" s="12" t="str">
        <f>IF(A7899="","",IF(ISERROR(VLOOKUP(A7899,'entry data'!B:I,8,0)),"",VLOOKUP(A7899,'entry data'!B:I,7,0)))</f>
        <v/>
      </c>
      <c r="H7899" s="13" t="str">
        <f>IF(A7899="","",IF(B7899=1,VLOOKUP(A7899,'entry data'!B:D,3,0),I7898))</f>
        <v/>
      </c>
      <c r="I7899" s="14" t="str">
        <f>IF(A7899="","",IF(E7899="weekly",7,IF(E7899="fortnightly",14,IF(E7899="monthly",DATE(IF(MONTH(H7899)=12,YEAR(H7899)+1,YEAR(H7899)),VLOOKUP(MONTH(H7899),index!$D$2:$G$13,2,0),DAY(H7899)),
IF(E7899="quarterly",DATE(IF(MONTH(H7899)&gt;=10,YEAR(H7899)+1,YEAR(H7899)),VLOOKUP(MONTH(H7899),index!$D$2:$G$13,3,0),DAY(H7899)),
IF(E7899="halfyearly",DATE(IF(MONTH(H7899)&gt;=7,YEAR(H7899)+1,YEAR(H7899)),VLOOKUP(MONTH(H7899),index!$D$2:$G$13,4,0),DAY(H7899)),
DATE(YEAR(H7899)+1,MONTH(H7899),DAY(H7899)))))-H7899))+H7899)</f>
        <v/>
      </c>
      <c r="J7899" s="9" t="str">
        <f t="shared" si="760"/>
        <v/>
      </c>
      <c r="K7899" s="11" t="str">
        <f t="shared" si="761"/>
        <v/>
      </c>
      <c r="L7899" s="11" t="str">
        <f t="shared" si="762"/>
        <v/>
      </c>
      <c r="M7899" s="11" t="str">
        <f>IF(A7899="","",VLOOKUP(E7899,index!$A$1:$B$6,2,0)*K7899*G7899)</f>
        <v/>
      </c>
      <c r="N7899" s="11" t="str">
        <f>IF(A7899="","",-PMT(G7899*VLOOKUP(E7899,index!$A$1:$B$6,2,0),C7899,F7899,0,0))</f>
        <v/>
      </c>
      <c r="O7899" s="11" t="str">
        <f t="shared" si="763"/>
        <v/>
      </c>
      <c r="P7899" s="11" t="str">
        <f t="shared" si="758"/>
        <v/>
      </c>
    </row>
    <row r="7900" spans="1:16" x14ac:dyDescent="0.25">
      <c r="A7900" s="9" t="str">
        <f>IF(A7899="","",IF(B7899&lt;C7899,A7899,IF(A7899=MAX('entry data'!$B$8:$B$507),"",A7899+1)))</f>
        <v/>
      </c>
      <c r="B7900" s="9" t="str">
        <f t="shared" si="759"/>
        <v/>
      </c>
      <c r="C7900" s="9" t="str">
        <f>IF(ISERROR(VLOOKUP(A7900,'entry data'!B:G,6,0)),"",VLOOKUP(A7900,'entry data'!B:G,6,0))</f>
        <v/>
      </c>
      <c r="D7900" s="9" t="str">
        <f>IF(ISERROR(VLOOKUP(A7900,'entry data'!B:C,2,0)),"",VLOOKUP(A7900,'entry data'!B:C,2,0))</f>
        <v/>
      </c>
      <c r="E7900" s="9" t="str">
        <f>IF(ISERROR(VLOOKUP(A7900,'entry data'!B:E,4,0)),"",VLOOKUP(A7900,'entry data'!B:E,4,0))</f>
        <v/>
      </c>
      <c r="F7900" s="11" t="str">
        <f>IF(A7900="","",IF(ISERROR(VLOOKUP(A7900,'entry data'!B:F,5,0)),"",VLOOKUP(A7900,'entry data'!B:F,5,0)))</f>
        <v/>
      </c>
      <c r="G7900" s="12" t="str">
        <f>IF(A7900="","",IF(ISERROR(VLOOKUP(A7900,'entry data'!B:I,8,0)),"",VLOOKUP(A7900,'entry data'!B:I,7,0)))</f>
        <v/>
      </c>
      <c r="H7900" s="13" t="str">
        <f>IF(A7900="","",IF(B7900=1,VLOOKUP(A7900,'entry data'!B:D,3,0),I7899))</f>
        <v/>
      </c>
      <c r="I7900" s="14" t="str">
        <f>IF(A7900="","",IF(E7900="weekly",7,IF(E7900="fortnightly",14,IF(E7900="monthly",DATE(IF(MONTH(H7900)=12,YEAR(H7900)+1,YEAR(H7900)),VLOOKUP(MONTH(H7900),index!$D$2:$G$13,2,0),DAY(H7900)),
IF(E7900="quarterly",DATE(IF(MONTH(H7900)&gt;=10,YEAR(H7900)+1,YEAR(H7900)),VLOOKUP(MONTH(H7900),index!$D$2:$G$13,3,0),DAY(H7900)),
IF(E7900="halfyearly",DATE(IF(MONTH(H7900)&gt;=7,YEAR(H7900)+1,YEAR(H7900)),VLOOKUP(MONTH(H7900),index!$D$2:$G$13,4,0),DAY(H7900)),
DATE(YEAR(H7900)+1,MONTH(H7900),DAY(H7900)))))-H7900))+H7900)</f>
        <v/>
      </c>
      <c r="J7900" s="9" t="str">
        <f t="shared" si="760"/>
        <v/>
      </c>
      <c r="K7900" s="11" t="str">
        <f t="shared" si="761"/>
        <v/>
      </c>
      <c r="L7900" s="11" t="str">
        <f t="shared" si="762"/>
        <v/>
      </c>
      <c r="M7900" s="11" t="str">
        <f>IF(A7900="","",VLOOKUP(E7900,index!$A$1:$B$6,2,0)*K7900*G7900)</f>
        <v/>
      </c>
      <c r="N7900" s="11" t="str">
        <f>IF(A7900="","",-PMT(G7900*VLOOKUP(E7900,index!$A$1:$B$6,2,0),C7900,F7900,0,0))</f>
        <v/>
      </c>
      <c r="O7900" s="11" t="str">
        <f t="shared" si="763"/>
        <v/>
      </c>
      <c r="P7900" s="11" t="str">
        <f t="shared" si="758"/>
        <v/>
      </c>
    </row>
    <row r="7901" spans="1:16" x14ac:dyDescent="0.25">
      <c r="A7901" s="9" t="str">
        <f>IF(A7900="","",IF(B7900&lt;C7900,A7900,IF(A7900=MAX('entry data'!$B$8:$B$507),"",A7900+1)))</f>
        <v/>
      </c>
      <c r="B7901" s="9" t="str">
        <f t="shared" si="759"/>
        <v/>
      </c>
      <c r="C7901" s="9" t="str">
        <f>IF(ISERROR(VLOOKUP(A7901,'entry data'!B:G,6,0)),"",VLOOKUP(A7901,'entry data'!B:G,6,0))</f>
        <v/>
      </c>
      <c r="D7901" s="9" t="str">
        <f>IF(ISERROR(VLOOKUP(A7901,'entry data'!B:C,2,0)),"",VLOOKUP(A7901,'entry data'!B:C,2,0))</f>
        <v/>
      </c>
      <c r="E7901" s="9" t="str">
        <f>IF(ISERROR(VLOOKUP(A7901,'entry data'!B:E,4,0)),"",VLOOKUP(A7901,'entry data'!B:E,4,0))</f>
        <v/>
      </c>
      <c r="F7901" s="11" t="str">
        <f>IF(A7901="","",IF(ISERROR(VLOOKUP(A7901,'entry data'!B:F,5,0)),"",VLOOKUP(A7901,'entry data'!B:F,5,0)))</f>
        <v/>
      </c>
      <c r="G7901" s="12" t="str">
        <f>IF(A7901="","",IF(ISERROR(VLOOKUP(A7901,'entry data'!B:I,8,0)),"",VLOOKUP(A7901,'entry data'!B:I,7,0)))</f>
        <v/>
      </c>
      <c r="H7901" s="13" t="str">
        <f>IF(A7901="","",IF(B7901=1,VLOOKUP(A7901,'entry data'!B:D,3,0),I7900))</f>
        <v/>
      </c>
      <c r="I7901" s="14" t="str">
        <f>IF(A7901="","",IF(E7901="weekly",7,IF(E7901="fortnightly",14,IF(E7901="monthly",DATE(IF(MONTH(H7901)=12,YEAR(H7901)+1,YEAR(H7901)),VLOOKUP(MONTH(H7901),index!$D$2:$G$13,2,0),DAY(H7901)),
IF(E7901="quarterly",DATE(IF(MONTH(H7901)&gt;=10,YEAR(H7901)+1,YEAR(H7901)),VLOOKUP(MONTH(H7901),index!$D$2:$G$13,3,0),DAY(H7901)),
IF(E7901="halfyearly",DATE(IF(MONTH(H7901)&gt;=7,YEAR(H7901)+1,YEAR(H7901)),VLOOKUP(MONTH(H7901),index!$D$2:$G$13,4,0),DAY(H7901)),
DATE(YEAR(H7901)+1,MONTH(H7901),DAY(H7901)))))-H7901))+H7901)</f>
        <v/>
      </c>
      <c r="J7901" s="9" t="str">
        <f t="shared" si="760"/>
        <v/>
      </c>
      <c r="K7901" s="11" t="str">
        <f t="shared" si="761"/>
        <v/>
      </c>
      <c r="L7901" s="11" t="str">
        <f t="shared" si="762"/>
        <v/>
      </c>
      <c r="M7901" s="11" t="str">
        <f>IF(A7901="","",VLOOKUP(E7901,index!$A$1:$B$6,2,0)*K7901*G7901)</f>
        <v/>
      </c>
      <c r="N7901" s="11" t="str">
        <f>IF(A7901="","",-PMT(G7901*VLOOKUP(E7901,index!$A$1:$B$6,2,0),C7901,F7901,0,0))</f>
        <v/>
      </c>
      <c r="O7901" s="11" t="str">
        <f t="shared" si="763"/>
        <v/>
      </c>
      <c r="P7901" s="11" t="str">
        <f t="shared" si="758"/>
        <v/>
      </c>
    </row>
    <row r="7902" spans="1:16" x14ac:dyDescent="0.25">
      <c r="A7902" s="9" t="str">
        <f>IF(A7901="","",IF(B7901&lt;C7901,A7901,IF(A7901=MAX('entry data'!$B$8:$B$507),"",A7901+1)))</f>
        <v/>
      </c>
      <c r="B7902" s="9" t="str">
        <f t="shared" si="759"/>
        <v/>
      </c>
      <c r="C7902" s="9" t="str">
        <f>IF(ISERROR(VLOOKUP(A7902,'entry data'!B:G,6,0)),"",VLOOKUP(A7902,'entry data'!B:G,6,0))</f>
        <v/>
      </c>
      <c r="D7902" s="9" t="str">
        <f>IF(ISERROR(VLOOKUP(A7902,'entry data'!B:C,2,0)),"",VLOOKUP(A7902,'entry data'!B:C,2,0))</f>
        <v/>
      </c>
      <c r="E7902" s="9" t="str">
        <f>IF(ISERROR(VLOOKUP(A7902,'entry data'!B:E,4,0)),"",VLOOKUP(A7902,'entry data'!B:E,4,0))</f>
        <v/>
      </c>
      <c r="F7902" s="11" t="str">
        <f>IF(A7902="","",IF(ISERROR(VLOOKUP(A7902,'entry data'!B:F,5,0)),"",VLOOKUP(A7902,'entry data'!B:F,5,0)))</f>
        <v/>
      </c>
      <c r="G7902" s="12" t="str">
        <f>IF(A7902="","",IF(ISERROR(VLOOKUP(A7902,'entry data'!B:I,8,0)),"",VLOOKUP(A7902,'entry data'!B:I,7,0)))</f>
        <v/>
      </c>
      <c r="H7902" s="13" t="str">
        <f>IF(A7902="","",IF(B7902=1,VLOOKUP(A7902,'entry data'!B:D,3,0),I7901))</f>
        <v/>
      </c>
      <c r="I7902" s="14" t="str">
        <f>IF(A7902="","",IF(E7902="weekly",7,IF(E7902="fortnightly",14,IF(E7902="monthly",DATE(IF(MONTH(H7902)=12,YEAR(H7902)+1,YEAR(H7902)),VLOOKUP(MONTH(H7902),index!$D$2:$G$13,2,0),DAY(H7902)),
IF(E7902="quarterly",DATE(IF(MONTH(H7902)&gt;=10,YEAR(H7902)+1,YEAR(H7902)),VLOOKUP(MONTH(H7902),index!$D$2:$G$13,3,0),DAY(H7902)),
IF(E7902="halfyearly",DATE(IF(MONTH(H7902)&gt;=7,YEAR(H7902)+1,YEAR(H7902)),VLOOKUP(MONTH(H7902),index!$D$2:$G$13,4,0),DAY(H7902)),
DATE(YEAR(H7902)+1,MONTH(H7902),DAY(H7902)))))-H7902))+H7902)</f>
        <v/>
      </c>
      <c r="J7902" s="9" t="str">
        <f t="shared" si="760"/>
        <v/>
      </c>
      <c r="K7902" s="11" t="str">
        <f t="shared" si="761"/>
        <v/>
      </c>
      <c r="L7902" s="11" t="str">
        <f t="shared" si="762"/>
        <v/>
      </c>
      <c r="M7902" s="11" t="str">
        <f>IF(A7902="","",VLOOKUP(E7902,index!$A$1:$B$6,2,0)*K7902*G7902)</f>
        <v/>
      </c>
      <c r="N7902" s="11" t="str">
        <f>IF(A7902="","",-PMT(G7902*VLOOKUP(E7902,index!$A$1:$B$6,2,0),C7902,F7902,0,0))</f>
        <v/>
      </c>
      <c r="O7902" s="11" t="str">
        <f t="shared" si="763"/>
        <v/>
      </c>
      <c r="P7902" s="11" t="str">
        <f t="shared" si="758"/>
        <v/>
      </c>
    </row>
    <row r="7903" spans="1:16" x14ac:dyDescent="0.25">
      <c r="A7903" s="9" t="str">
        <f>IF(A7902="","",IF(B7902&lt;C7902,A7902,IF(A7902=MAX('entry data'!$B$8:$B$507),"",A7902+1)))</f>
        <v/>
      </c>
      <c r="B7903" s="9" t="str">
        <f t="shared" si="759"/>
        <v/>
      </c>
      <c r="C7903" s="9" t="str">
        <f>IF(ISERROR(VLOOKUP(A7903,'entry data'!B:G,6,0)),"",VLOOKUP(A7903,'entry data'!B:G,6,0))</f>
        <v/>
      </c>
      <c r="D7903" s="9" t="str">
        <f>IF(ISERROR(VLOOKUP(A7903,'entry data'!B:C,2,0)),"",VLOOKUP(A7903,'entry data'!B:C,2,0))</f>
        <v/>
      </c>
      <c r="E7903" s="9" t="str">
        <f>IF(ISERROR(VLOOKUP(A7903,'entry data'!B:E,4,0)),"",VLOOKUP(A7903,'entry data'!B:E,4,0))</f>
        <v/>
      </c>
      <c r="F7903" s="11" t="str">
        <f>IF(A7903="","",IF(ISERROR(VLOOKUP(A7903,'entry data'!B:F,5,0)),"",VLOOKUP(A7903,'entry data'!B:F,5,0)))</f>
        <v/>
      </c>
      <c r="G7903" s="12" t="str">
        <f>IF(A7903="","",IF(ISERROR(VLOOKUP(A7903,'entry data'!B:I,8,0)),"",VLOOKUP(A7903,'entry data'!B:I,7,0)))</f>
        <v/>
      </c>
      <c r="H7903" s="13" t="str">
        <f>IF(A7903="","",IF(B7903=1,VLOOKUP(A7903,'entry data'!B:D,3,0),I7902))</f>
        <v/>
      </c>
      <c r="I7903" s="14" t="str">
        <f>IF(A7903="","",IF(E7903="weekly",7,IF(E7903="fortnightly",14,IF(E7903="monthly",DATE(IF(MONTH(H7903)=12,YEAR(H7903)+1,YEAR(H7903)),VLOOKUP(MONTH(H7903),index!$D$2:$G$13,2,0),DAY(H7903)),
IF(E7903="quarterly",DATE(IF(MONTH(H7903)&gt;=10,YEAR(H7903)+1,YEAR(H7903)),VLOOKUP(MONTH(H7903),index!$D$2:$G$13,3,0),DAY(H7903)),
IF(E7903="halfyearly",DATE(IF(MONTH(H7903)&gt;=7,YEAR(H7903)+1,YEAR(H7903)),VLOOKUP(MONTH(H7903),index!$D$2:$G$13,4,0),DAY(H7903)),
DATE(YEAR(H7903)+1,MONTH(H7903),DAY(H7903)))))-H7903))+H7903)</f>
        <v/>
      </c>
      <c r="J7903" s="9" t="str">
        <f t="shared" si="760"/>
        <v/>
      </c>
      <c r="K7903" s="11" t="str">
        <f t="shared" si="761"/>
        <v/>
      </c>
      <c r="L7903" s="11" t="str">
        <f t="shared" si="762"/>
        <v/>
      </c>
      <c r="M7903" s="11" t="str">
        <f>IF(A7903="","",VLOOKUP(E7903,index!$A$1:$B$6,2,0)*K7903*G7903)</f>
        <v/>
      </c>
      <c r="N7903" s="11" t="str">
        <f>IF(A7903="","",-PMT(G7903*VLOOKUP(E7903,index!$A$1:$B$6,2,0),C7903,F7903,0,0))</f>
        <v/>
      </c>
      <c r="O7903" s="11" t="str">
        <f t="shared" si="763"/>
        <v/>
      </c>
      <c r="P7903" s="11" t="str">
        <f t="shared" si="758"/>
        <v/>
      </c>
    </row>
    <row r="7904" spans="1:16" x14ac:dyDescent="0.25">
      <c r="A7904" s="9" t="str">
        <f>IF(A7903="","",IF(B7903&lt;C7903,A7903,IF(A7903=MAX('entry data'!$B$8:$B$507),"",A7903+1)))</f>
        <v/>
      </c>
      <c r="B7904" s="9" t="str">
        <f t="shared" si="759"/>
        <v/>
      </c>
      <c r="C7904" s="9" t="str">
        <f>IF(ISERROR(VLOOKUP(A7904,'entry data'!B:G,6,0)),"",VLOOKUP(A7904,'entry data'!B:G,6,0))</f>
        <v/>
      </c>
      <c r="D7904" s="9" t="str">
        <f>IF(ISERROR(VLOOKUP(A7904,'entry data'!B:C,2,0)),"",VLOOKUP(A7904,'entry data'!B:C,2,0))</f>
        <v/>
      </c>
      <c r="E7904" s="9" t="str">
        <f>IF(ISERROR(VLOOKUP(A7904,'entry data'!B:E,4,0)),"",VLOOKUP(A7904,'entry data'!B:E,4,0))</f>
        <v/>
      </c>
      <c r="F7904" s="11" t="str">
        <f>IF(A7904="","",IF(ISERROR(VLOOKUP(A7904,'entry data'!B:F,5,0)),"",VLOOKUP(A7904,'entry data'!B:F,5,0)))</f>
        <v/>
      </c>
      <c r="G7904" s="12" t="str">
        <f>IF(A7904="","",IF(ISERROR(VLOOKUP(A7904,'entry data'!B:I,8,0)),"",VLOOKUP(A7904,'entry data'!B:I,7,0)))</f>
        <v/>
      </c>
      <c r="H7904" s="13" t="str">
        <f>IF(A7904="","",IF(B7904=1,VLOOKUP(A7904,'entry data'!B:D,3,0),I7903))</f>
        <v/>
      </c>
      <c r="I7904" s="14" t="str">
        <f>IF(A7904="","",IF(E7904="weekly",7,IF(E7904="fortnightly",14,IF(E7904="monthly",DATE(IF(MONTH(H7904)=12,YEAR(H7904)+1,YEAR(H7904)),VLOOKUP(MONTH(H7904),index!$D$2:$G$13,2,0),DAY(H7904)),
IF(E7904="quarterly",DATE(IF(MONTH(H7904)&gt;=10,YEAR(H7904)+1,YEAR(H7904)),VLOOKUP(MONTH(H7904),index!$D$2:$G$13,3,0),DAY(H7904)),
IF(E7904="halfyearly",DATE(IF(MONTH(H7904)&gt;=7,YEAR(H7904)+1,YEAR(H7904)),VLOOKUP(MONTH(H7904),index!$D$2:$G$13,4,0),DAY(H7904)),
DATE(YEAR(H7904)+1,MONTH(H7904),DAY(H7904)))))-H7904))+H7904)</f>
        <v/>
      </c>
      <c r="J7904" s="9" t="str">
        <f t="shared" si="760"/>
        <v/>
      </c>
      <c r="K7904" s="11" t="str">
        <f t="shared" si="761"/>
        <v/>
      </c>
      <c r="L7904" s="11" t="str">
        <f t="shared" si="762"/>
        <v/>
      </c>
      <c r="M7904" s="11" t="str">
        <f>IF(A7904="","",VLOOKUP(E7904,index!$A$1:$B$6,2,0)*K7904*G7904)</f>
        <v/>
      </c>
      <c r="N7904" s="11" t="str">
        <f>IF(A7904="","",-PMT(G7904*VLOOKUP(E7904,index!$A$1:$B$6,2,0),C7904,F7904,0,0))</f>
        <v/>
      </c>
      <c r="O7904" s="11" t="str">
        <f t="shared" si="763"/>
        <v/>
      </c>
      <c r="P7904" s="11" t="str">
        <f t="shared" si="758"/>
        <v/>
      </c>
    </row>
    <row r="7905" spans="1:16" x14ac:dyDescent="0.25">
      <c r="A7905" s="9" t="str">
        <f>IF(A7904="","",IF(B7904&lt;C7904,A7904,IF(A7904=MAX('entry data'!$B$8:$B$507),"",A7904+1)))</f>
        <v/>
      </c>
      <c r="B7905" s="9" t="str">
        <f t="shared" si="759"/>
        <v/>
      </c>
      <c r="C7905" s="9" t="str">
        <f>IF(ISERROR(VLOOKUP(A7905,'entry data'!B:G,6,0)),"",VLOOKUP(A7905,'entry data'!B:G,6,0))</f>
        <v/>
      </c>
      <c r="D7905" s="9" t="str">
        <f>IF(ISERROR(VLOOKUP(A7905,'entry data'!B:C,2,0)),"",VLOOKUP(A7905,'entry data'!B:C,2,0))</f>
        <v/>
      </c>
      <c r="E7905" s="9" t="str">
        <f>IF(ISERROR(VLOOKUP(A7905,'entry data'!B:E,4,0)),"",VLOOKUP(A7905,'entry data'!B:E,4,0))</f>
        <v/>
      </c>
      <c r="F7905" s="11" t="str">
        <f>IF(A7905="","",IF(ISERROR(VLOOKUP(A7905,'entry data'!B:F,5,0)),"",VLOOKUP(A7905,'entry data'!B:F,5,0)))</f>
        <v/>
      </c>
      <c r="G7905" s="12" t="str">
        <f>IF(A7905="","",IF(ISERROR(VLOOKUP(A7905,'entry data'!B:I,8,0)),"",VLOOKUP(A7905,'entry data'!B:I,7,0)))</f>
        <v/>
      </c>
      <c r="H7905" s="13" t="str">
        <f>IF(A7905="","",IF(B7905=1,VLOOKUP(A7905,'entry data'!B:D,3,0),I7904))</f>
        <v/>
      </c>
      <c r="I7905" s="14" t="str">
        <f>IF(A7905="","",IF(E7905="weekly",7,IF(E7905="fortnightly",14,IF(E7905="monthly",DATE(IF(MONTH(H7905)=12,YEAR(H7905)+1,YEAR(H7905)),VLOOKUP(MONTH(H7905),index!$D$2:$G$13,2,0),DAY(H7905)),
IF(E7905="quarterly",DATE(IF(MONTH(H7905)&gt;=10,YEAR(H7905)+1,YEAR(H7905)),VLOOKUP(MONTH(H7905),index!$D$2:$G$13,3,0),DAY(H7905)),
IF(E7905="halfyearly",DATE(IF(MONTH(H7905)&gt;=7,YEAR(H7905)+1,YEAR(H7905)),VLOOKUP(MONTH(H7905),index!$D$2:$G$13,4,0),DAY(H7905)),
DATE(YEAR(H7905)+1,MONTH(H7905),DAY(H7905)))))-H7905))+H7905)</f>
        <v/>
      </c>
      <c r="J7905" s="9" t="str">
        <f t="shared" si="760"/>
        <v/>
      </c>
      <c r="K7905" s="11" t="str">
        <f t="shared" si="761"/>
        <v/>
      </c>
      <c r="L7905" s="11" t="str">
        <f t="shared" si="762"/>
        <v/>
      </c>
      <c r="M7905" s="11" t="str">
        <f>IF(A7905="","",VLOOKUP(E7905,index!$A$1:$B$6,2,0)*K7905*G7905)</f>
        <v/>
      </c>
      <c r="N7905" s="11" t="str">
        <f>IF(A7905="","",-PMT(G7905*VLOOKUP(E7905,index!$A$1:$B$6,2,0),C7905,F7905,0,0))</f>
        <v/>
      </c>
      <c r="O7905" s="11" t="str">
        <f t="shared" si="763"/>
        <v/>
      </c>
      <c r="P7905" s="11" t="str">
        <f t="shared" si="758"/>
        <v/>
      </c>
    </row>
    <row r="7906" spans="1:16" x14ac:dyDescent="0.25">
      <c r="A7906" s="9" t="str">
        <f>IF(A7905="","",IF(B7905&lt;C7905,A7905,IF(A7905=MAX('entry data'!$B$8:$B$507),"",A7905+1)))</f>
        <v/>
      </c>
      <c r="B7906" s="9" t="str">
        <f t="shared" si="759"/>
        <v/>
      </c>
      <c r="C7906" s="9" t="str">
        <f>IF(ISERROR(VLOOKUP(A7906,'entry data'!B:G,6,0)),"",VLOOKUP(A7906,'entry data'!B:G,6,0))</f>
        <v/>
      </c>
      <c r="D7906" s="9" t="str">
        <f>IF(ISERROR(VLOOKUP(A7906,'entry data'!B:C,2,0)),"",VLOOKUP(A7906,'entry data'!B:C,2,0))</f>
        <v/>
      </c>
      <c r="E7906" s="9" t="str">
        <f>IF(ISERROR(VLOOKUP(A7906,'entry data'!B:E,4,0)),"",VLOOKUP(A7906,'entry data'!B:E,4,0))</f>
        <v/>
      </c>
      <c r="F7906" s="11" t="str">
        <f>IF(A7906="","",IF(ISERROR(VLOOKUP(A7906,'entry data'!B:F,5,0)),"",VLOOKUP(A7906,'entry data'!B:F,5,0)))</f>
        <v/>
      </c>
      <c r="G7906" s="12" t="str">
        <f>IF(A7906="","",IF(ISERROR(VLOOKUP(A7906,'entry data'!B:I,8,0)),"",VLOOKUP(A7906,'entry data'!B:I,7,0)))</f>
        <v/>
      </c>
      <c r="H7906" s="13" t="str">
        <f>IF(A7906="","",IF(B7906=1,VLOOKUP(A7906,'entry data'!B:D,3,0),I7905))</f>
        <v/>
      </c>
      <c r="I7906" s="14" t="str">
        <f>IF(A7906="","",IF(E7906="weekly",7,IF(E7906="fortnightly",14,IF(E7906="monthly",DATE(IF(MONTH(H7906)=12,YEAR(H7906)+1,YEAR(H7906)),VLOOKUP(MONTH(H7906),index!$D$2:$G$13,2,0),DAY(H7906)),
IF(E7906="quarterly",DATE(IF(MONTH(H7906)&gt;=10,YEAR(H7906)+1,YEAR(H7906)),VLOOKUP(MONTH(H7906),index!$D$2:$G$13,3,0),DAY(H7906)),
IF(E7906="halfyearly",DATE(IF(MONTH(H7906)&gt;=7,YEAR(H7906)+1,YEAR(H7906)),VLOOKUP(MONTH(H7906),index!$D$2:$G$13,4,0),DAY(H7906)),
DATE(YEAR(H7906)+1,MONTH(H7906),DAY(H7906)))))-H7906))+H7906)</f>
        <v/>
      </c>
      <c r="J7906" s="9" t="str">
        <f t="shared" si="760"/>
        <v/>
      </c>
      <c r="K7906" s="11" t="str">
        <f t="shared" si="761"/>
        <v/>
      </c>
      <c r="L7906" s="11" t="str">
        <f t="shared" si="762"/>
        <v/>
      </c>
      <c r="M7906" s="11" t="str">
        <f>IF(A7906="","",VLOOKUP(E7906,index!$A$1:$B$6,2,0)*K7906*G7906)</f>
        <v/>
      </c>
      <c r="N7906" s="11" t="str">
        <f>IF(A7906="","",-PMT(G7906*VLOOKUP(E7906,index!$A$1:$B$6,2,0),C7906,F7906,0,0))</f>
        <v/>
      </c>
      <c r="O7906" s="11" t="str">
        <f t="shared" si="763"/>
        <v/>
      </c>
      <c r="P7906" s="11" t="str">
        <f t="shared" si="758"/>
        <v/>
      </c>
    </row>
    <row r="7907" spans="1:16" x14ac:dyDescent="0.25">
      <c r="A7907" s="9" t="str">
        <f>IF(A7906="","",IF(B7906&lt;C7906,A7906,IF(A7906=MAX('entry data'!$B$8:$B$507),"",A7906+1)))</f>
        <v/>
      </c>
      <c r="B7907" s="9" t="str">
        <f t="shared" si="759"/>
        <v/>
      </c>
      <c r="C7907" s="9" t="str">
        <f>IF(ISERROR(VLOOKUP(A7907,'entry data'!B:G,6,0)),"",VLOOKUP(A7907,'entry data'!B:G,6,0))</f>
        <v/>
      </c>
      <c r="D7907" s="9" t="str">
        <f>IF(ISERROR(VLOOKUP(A7907,'entry data'!B:C,2,0)),"",VLOOKUP(A7907,'entry data'!B:C,2,0))</f>
        <v/>
      </c>
      <c r="E7907" s="9" t="str">
        <f>IF(ISERROR(VLOOKUP(A7907,'entry data'!B:E,4,0)),"",VLOOKUP(A7907,'entry data'!B:E,4,0))</f>
        <v/>
      </c>
      <c r="F7907" s="11" t="str">
        <f>IF(A7907="","",IF(ISERROR(VLOOKUP(A7907,'entry data'!B:F,5,0)),"",VLOOKUP(A7907,'entry data'!B:F,5,0)))</f>
        <v/>
      </c>
      <c r="G7907" s="12" t="str">
        <f>IF(A7907="","",IF(ISERROR(VLOOKUP(A7907,'entry data'!B:I,8,0)),"",VLOOKUP(A7907,'entry data'!B:I,7,0)))</f>
        <v/>
      </c>
      <c r="H7907" s="13" t="str">
        <f>IF(A7907="","",IF(B7907=1,VLOOKUP(A7907,'entry data'!B:D,3,0),I7906))</f>
        <v/>
      </c>
      <c r="I7907" s="14" t="str">
        <f>IF(A7907="","",IF(E7907="weekly",7,IF(E7907="fortnightly",14,IF(E7907="monthly",DATE(IF(MONTH(H7907)=12,YEAR(H7907)+1,YEAR(H7907)),VLOOKUP(MONTH(H7907),index!$D$2:$G$13,2,0),DAY(H7907)),
IF(E7907="quarterly",DATE(IF(MONTH(H7907)&gt;=10,YEAR(H7907)+1,YEAR(H7907)),VLOOKUP(MONTH(H7907),index!$D$2:$G$13,3,0),DAY(H7907)),
IF(E7907="halfyearly",DATE(IF(MONTH(H7907)&gt;=7,YEAR(H7907)+1,YEAR(H7907)),VLOOKUP(MONTH(H7907),index!$D$2:$G$13,4,0),DAY(H7907)),
DATE(YEAR(H7907)+1,MONTH(H7907),DAY(H7907)))))-H7907))+H7907)</f>
        <v/>
      </c>
      <c r="J7907" s="9" t="str">
        <f t="shared" si="760"/>
        <v/>
      </c>
      <c r="K7907" s="11" t="str">
        <f t="shared" si="761"/>
        <v/>
      </c>
      <c r="L7907" s="11" t="str">
        <f t="shared" si="762"/>
        <v/>
      </c>
      <c r="M7907" s="11" t="str">
        <f>IF(A7907="","",VLOOKUP(E7907,index!$A$1:$B$6,2,0)*K7907*G7907)</f>
        <v/>
      </c>
      <c r="N7907" s="11" t="str">
        <f>IF(A7907="","",-PMT(G7907*VLOOKUP(E7907,index!$A$1:$B$6,2,0),C7907,F7907,0,0))</f>
        <v/>
      </c>
      <c r="O7907" s="11" t="str">
        <f t="shared" si="763"/>
        <v/>
      </c>
      <c r="P7907" s="11" t="str">
        <f t="shared" si="758"/>
        <v/>
      </c>
    </row>
    <row r="7908" spans="1:16" x14ac:dyDescent="0.25">
      <c r="A7908" s="9" t="str">
        <f>IF(A7907="","",IF(B7907&lt;C7907,A7907,IF(A7907=MAX('entry data'!$B$8:$B$507),"",A7907+1)))</f>
        <v/>
      </c>
      <c r="B7908" s="9" t="str">
        <f t="shared" si="759"/>
        <v/>
      </c>
      <c r="C7908" s="9" t="str">
        <f>IF(ISERROR(VLOOKUP(A7908,'entry data'!B:G,6,0)),"",VLOOKUP(A7908,'entry data'!B:G,6,0))</f>
        <v/>
      </c>
      <c r="D7908" s="9" t="str">
        <f>IF(ISERROR(VLOOKUP(A7908,'entry data'!B:C,2,0)),"",VLOOKUP(A7908,'entry data'!B:C,2,0))</f>
        <v/>
      </c>
      <c r="E7908" s="9" t="str">
        <f>IF(ISERROR(VLOOKUP(A7908,'entry data'!B:E,4,0)),"",VLOOKUP(A7908,'entry data'!B:E,4,0))</f>
        <v/>
      </c>
      <c r="F7908" s="11" t="str">
        <f>IF(A7908="","",IF(ISERROR(VLOOKUP(A7908,'entry data'!B:F,5,0)),"",VLOOKUP(A7908,'entry data'!B:F,5,0)))</f>
        <v/>
      </c>
      <c r="G7908" s="12" t="str">
        <f>IF(A7908="","",IF(ISERROR(VLOOKUP(A7908,'entry data'!B:I,8,0)),"",VLOOKUP(A7908,'entry data'!B:I,7,0)))</f>
        <v/>
      </c>
      <c r="H7908" s="13" t="str">
        <f>IF(A7908="","",IF(B7908=1,VLOOKUP(A7908,'entry data'!B:D,3,0),I7907))</f>
        <v/>
      </c>
      <c r="I7908" s="14" t="str">
        <f>IF(A7908="","",IF(E7908="weekly",7,IF(E7908="fortnightly",14,IF(E7908="monthly",DATE(IF(MONTH(H7908)=12,YEAR(H7908)+1,YEAR(H7908)),VLOOKUP(MONTH(H7908),index!$D$2:$G$13,2,0),DAY(H7908)),
IF(E7908="quarterly",DATE(IF(MONTH(H7908)&gt;=10,YEAR(H7908)+1,YEAR(H7908)),VLOOKUP(MONTH(H7908),index!$D$2:$G$13,3,0),DAY(H7908)),
IF(E7908="halfyearly",DATE(IF(MONTH(H7908)&gt;=7,YEAR(H7908)+1,YEAR(H7908)),VLOOKUP(MONTH(H7908),index!$D$2:$G$13,4,0),DAY(H7908)),
DATE(YEAR(H7908)+1,MONTH(H7908),DAY(H7908)))))-H7908))+H7908)</f>
        <v/>
      </c>
      <c r="J7908" s="9" t="str">
        <f t="shared" si="760"/>
        <v/>
      </c>
      <c r="K7908" s="11" t="str">
        <f t="shared" si="761"/>
        <v/>
      </c>
      <c r="L7908" s="11" t="str">
        <f t="shared" si="762"/>
        <v/>
      </c>
      <c r="M7908" s="11" t="str">
        <f>IF(A7908="","",VLOOKUP(E7908,index!$A$1:$B$6,2,0)*K7908*G7908)</f>
        <v/>
      </c>
      <c r="N7908" s="11" t="str">
        <f>IF(A7908="","",-PMT(G7908*VLOOKUP(E7908,index!$A$1:$B$6,2,0),C7908,F7908,0,0))</f>
        <v/>
      </c>
      <c r="O7908" s="11" t="str">
        <f t="shared" si="763"/>
        <v/>
      </c>
      <c r="P7908" s="11" t="str">
        <f t="shared" si="758"/>
        <v/>
      </c>
    </row>
    <row r="7909" spans="1:16" x14ac:dyDescent="0.25">
      <c r="A7909" s="9" t="str">
        <f>IF(A7908="","",IF(B7908&lt;C7908,A7908,IF(A7908=MAX('entry data'!$B$8:$B$507),"",A7908+1)))</f>
        <v/>
      </c>
      <c r="B7909" s="9" t="str">
        <f t="shared" si="759"/>
        <v/>
      </c>
      <c r="C7909" s="9" t="str">
        <f>IF(ISERROR(VLOOKUP(A7909,'entry data'!B:G,6,0)),"",VLOOKUP(A7909,'entry data'!B:G,6,0))</f>
        <v/>
      </c>
      <c r="D7909" s="9" t="str">
        <f>IF(ISERROR(VLOOKUP(A7909,'entry data'!B:C,2,0)),"",VLOOKUP(A7909,'entry data'!B:C,2,0))</f>
        <v/>
      </c>
      <c r="E7909" s="9" t="str">
        <f>IF(ISERROR(VLOOKUP(A7909,'entry data'!B:E,4,0)),"",VLOOKUP(A7909,'entry data'!B:E,4,0))</f>
        <v/>
      </c>
      <c r="F7909" s="11" t="str">
        <f>IF(A7909="","",IF(ISERROR(VLOOKUP(A7909,'entry data'!B:F,5,0)),"",VLOOKUP(A7909,'entry data'!B:F,5,0)))</f>
        <v/>
      </c>
      <c r="G7909" s="12" t="str">
        <f>IF(A7909="","",IF(ISERROR(VLOOKUP(A7909,'entry data'!B:I,8,0)),"",VLOOKUP(A7909,'entry data'!B:I,7,0)))</f>
        <v/>
      </c>
      <c r="H7909" s="13" t="str">
        <f>IF(A7909="","",IF(B7909=1,VLOOKUP(A7909,'entry data'!B:D,3,0),I7908))</f>
        <v/>
      </c>
      <c r="I7909" s="14" t="str">
        <f>IF(A7909="","",IF(E7909="weekly",7,IF(E7909="fortnightly",14,IF(E7909="monthly",DATE(IF(MONTH(H7909)=12,YEAR(H7909)+1,YEAR(H7909)),VLOOKUP(MONTH(H7909),index!$D$2:$G$13,2,0),DAY(H7909)),
IF(E7909="quarterly",DATE(IF(MONTH(H7909)&gt;=10,YEAR(H7909)+1,YEAR(H7909)),VLOOKUP(MONTH(H7909),index!$D$2:$G$13,3,0),DAY(H7909)),
IF(E7909="halfyearly",DATE(IF(MONTH(H7909)&gt;=7,YEAR(H7909)+1,YEAR(H7909)),VLOOKUP(MONTH(H7909),index!$D$2:$G$13,4,0),DAY(H7909)),
DATE(YEAR(H7909)+1,MONTH(H7909),DAY(H7909)))))-H7909))+H7909)</f>
        <v/>
      </c>
      <c r="J7909" s="9" t="str">
        <f t="shared" si="760"/>
        <v/>
      </c>
      <c r="K7909" s="11" t="str">
        <f t="shared" si="761"/>
        <v/>
      </c>
      <c r="L7909" s="11" t="str">
        <f t="shared" si="762"/>
        <v/>
      </c>
      <c r="M7909" s="11" t="str">
        <f>IF(A7909="","",VLOOKUP(E7909,index!$A$1:$B$6,2,0)*K7909*G7909)</f>
        <v/>
      </c>
      <c r="N7909" s="11" t="str">
        <f>IF(A7909="","",-PMT(G7909*VLOOKUP(E7909,index!$A$1:$B$6,2,0),C7909,F7909,0,0))</f>
        <v/>
      </c>
      <c r="O7909" s="11" t="str">
        <f t="shared" si="763"/>
        <v/>
      </c>
      <c r="P7909" s="11" t="str">
        <f t="shared" si="758"/>
        <v/>
      </c>
    </row>
    <row r="7910" spans="1:16" x14ac:dyDescent="0.25">
      <c r="A7910" s="9" t="str">
        <f>IF(A7909="","",IF(B7909&lt;C7909,A7909,IF(A7909=MAX('entry data'!$B$8:$B$507),"",A7909+1)))</f>
        <v/>
      </c>
      <c r="B7910" s="9" t="str">
        <f t="shared" si="759"/>
        <v/>
      </c>
      <c r="C7910" s="9" t="str">
        <f>IF(ISERROR(VLOOKUP(A7910,'entry data'!B:G,6,0)),"",VLOOKUP(A7910,'entry data'!B:G,6,0))</f>
        <v/>
      </c>
      <c r="D7910" s="9" t="str">
        <f>IF(ISERROR(VLOOKUP(A7910,'entry data'!B:C,2,0)),"",VLOOKUP(A7910,'entry data'!B:C,2,0))</f>
        <v/>
      </c>
      <c r="E7910" s="9" t="str">
        <f>IF(ISERROR(VLOOKUP(A7910,'entry data'!B:E,4,0)),"",VLOOKUP(A7910,'entry data'!B:E,4,0))</f>
        <v/>
      </c>
      <c r="F7910" s="11" t="str">
        <f>IF(A7910="","",IF(ISERROR(VLOOKUP(A7910,'entry data'!B:F,5,0)),"",VLOOKUP(A7910,'entry data'!B:F,5,0)))</f>
        <v/>
      </c>
      <c r="G7910" s="12" t="str">
        <f>IF(A7910="","",IF(ISERROR(VLOOKUP(A7910,'entry data'!B:I,8,0)),"",VLOOKUP(A7910,'entry data'!B:I,7,0)))</f>
        <v/>
      </c>
      <c r="H7910" s="13" t="str">
        <f>IF(A7910="","",IF(B7910=1,VLOOKUP(A7910,'entry data'!B:D,3,0),I7909))</f>
        <v/>
      </c>
      <c r="I7910" s="14" t="str">
        <f>IF(A7910="","",IF(E7910="weekly",7,IF(E7910="fortnightly",14,IF(E7910="monthly",DATE(IF(MONTH(H7910)=12,YEAR(H7910)+1,YEAR(H7910)),VLOOKUP(MONTH(H7910),index!$D$2:$G$13,2,0),DAY(H7910)),
IF(E7910="quarterly",DATE(IF(MONTH(H7910)&gt;=10,YEAR(H7910)+1,YEAR(H7910)),VLOOKUP(MONTH(H7910),index!$D$2:$G$13,3,0),DAY(H7910)),
IF(E7910="halfyearly",DATE(IF(MONTH(H7910)&gt;=7,YEAR(H7910)+1,YEAR(H7910)),VLOOKUP(MONTH(H7910),index!$D$2:$G$13,4,0),DAY(H7910)),
DATE(YEAR(H7910)+1,MONTH(H7910),DAY(H7910)))))-H7910))+H7910)</f>
        <v/>
      </c>
      <c r="J7910" s="9" t="str">
        <f t="shared" si="760"/>
        <v/>
      </c>
      <c r="K7910" s="11" t="str">
        <f t="shared" si="761"/>
        <v/>
      </c>
      <c r="L7910" s="11" t="str">
        <f t="shared" si="762"/>
        <v/>
      </c>
      <c r="M7910" s="11" t="str">
        <f>IF(A7910="","",VLOOKUP(E7910,index!$A$1:$B$6,2,0)*K7910*G7910)</f>
        <v/>
      </c>
      <c r="N7910" s="11" t="str">
        <f>IF(A7910="","",-PMT(G7910*VLOOKUP(E7910,index!$A$1:$B$6,2,0),C7910,F7910,0,0))</f>
        <v/>
      </c>
      <c r="O7910" s="11" t="str">
        <f t="shared" si="763"/>
        <v/>
      </c>
      <c r="P7910" s="11" t="str">
        <f t="shared" si="758"/>
        <v/>
      </c>
    </row>
    <row r="7911" spans="1:16" x14ac:dyDescent="0.25">
      <c r="A7911" s="9" t="str">
        <f>IF(A7910="","",IF(B7910&lt;C7910,A7910,IF(A7910=MAX('entry data'!$B$8:$B$507),"",A7910+1)))</f>
        <v/>
      </c>
      <c r="B7911" s="9" t="str">
        <f t="shared" si="759"/>
        <v/>
      </c>
      <c r="C7911" s="9" t="str">
        <f>IF(ISERROR(VLOOKUP(A7911,'entry data'!B:G,6,0)),"",VLOOKUP(A7911,'entry data'!B:G,6,0))</f>
        <v/>
      </c>
      <c r="D7911" s="9" t="str">
        <f>IF(ISERROR(VLOOKUP(A7911,'entry data'!B:C,2,0)),"",VLOOKUP(A7911,'entry data'!B:C,2,0))</f>
        <v/>
      </c>
      <c r="E7911" s="9" t="str">
        <f>IF(ISERROR(VLOOKUP(A7911,'entry data'!B:E,4,0)),"",VLOOKUP(A7911,'entry data'!B:E,4,0))</f>
        <v/>
      </c>
      <c r="F7911" s="11" t="str">
        <f>IF(A7911="","",IF(ISERROR(VLOOKUP(A7911,'entry data'!B:F,5,0)),"",VLOOKUP(A7911,'entry data'!B:F,5,0)))</f>
        <v/>
      </c>
      <c r="G7911" s="12" t="str">
        <f>IF(A7911="","",IF(ISERROR(VLOOKUP(A7911,'entry data'!B:I,8,0)),"",VLOOKUP(A7911,'entry data'!B:I,7,0)))</f>
        <v/>
      </c>
      <c r="H7911" s="13" t="str">
        <f>IF(A7911="","",IF(B7911=1,VLOOKUP(A7911,'entry data'!B:D,3,0),I7910))</f>
        <v/>
      </c>
      <c r="I7911" s="14" t="str">
        <f>IF(A7911="","",IF(E7911="weekly",7,IF(E7911="fortnightly",14,IF(E7911="monthly",DATE(IF(MONTH(H7911)=12,YEAR(H7911)+1,YEAR(H7911)),VLOOKUP(MONTH(H7911),index!$D$2:$G$13,2,0),DAY(H7911)),
IF(E7911="quarterly",DATE(IF(MONTH(H7911)&gt;=10,YEAR(H7911)+1,YEAR(H7911)),VLOOKUP(MONTH(H7911),index!$D$2:$G$13,3,0),DAY(H7911)),
IF(E7911="halfyearly",DATE(IF(MONTH(H7911)&gt;=7,YEAR(H7911)+1,YEAR(H7911)),VLOOKUP(MONTH(H7911),index!$D$2:$G$13,4,0),DAY(H7911)),
DATE(YEAR(H7911)+1,MONTH(H7911),DAY(H7911)))))-H7911))+H7911)</f>
        <v/>
      </c>
      <c r="J7911" s="9" t="str">
        <f t="shared" si="760"/>
        <v/>
      </c>
      <c r="K7911" s="11" t="str">
        <f t="shared" si="761"/>
        <v/>
      </c>
      <c r="L7911" s="11" t="str">
        <f t="shared" si="762"/>
        <v/>
      </c>
      <c r="M7911" s="11" t="str">
        <f>IF(A7911="","",VLOOKUP(E7911,index!$A$1:$B$6,2,0)*K7911*G7911)</f>
        <v/>
      </c>
      <c r="N7911" s="11" t="str">
        <f>IF(A7911="","",-PMT(G7911*VLOOKUP(E7911,index!$A$1:$B$6,2,0),C7911,F7911,0,0))</f>
        <v/>
      </c>
      <c r="O7911" s="11" t="str">
        <f t="shared" si="763"/>
        <v/>
      </c>
      <c r="P7911" s="11" t="str">
        <f t="shared" si="758"/>
        <v/>
      </c>
    </row>
    <row r="7912" spans="1:16" x14ac:dyDescent="0.25">
      <c r="A7912" s="9" t="str">
        <f>IF(A7911="","",IF(B7911&lt;C7911,A7911,IF(A7911=MAX('entry data'!$B$8:$B$507),"",A7911+1)))</f>
        <v/>
      </c>
      <c r="B7912" s="9" t="str">
        <f t="shared" si="759"/>
        <v/>
      </c>
      <c r="C7912" s="9" t="str">
        <f>IF(ISERROR(VLOOKUP(A7912,'entry data'!B:G,6,0)),"",VLOOKUP(A7912,'entry data'!B:G,6,0))</f>
        <v/>
      </c>
      <c r="D7912" s="9" t="str">
        <f>IF(ISERROR(VLOOKUP(A7912,'entry data'!B:C,2,0)),"",VLOOKUP(A7912,'entry data'!B:C,2,0))</f>
        <v/>
      </c>
      <c r="E7912" s="9" t="str">
        <f>IF(ISERROR(VLOOKUP(A7912,'entry data'!B:E,4,0)),"",VLOOKUP(A7912,'entry data'!B:E,4,0))</f>
        <v/>
      </c>
      <c r="F7912" s="11" t="str">
        <f>IF(A7912="","",IF(ISERROR(VLOOKUP(A7912,'entry data'!B:F,5,0)),"",VLOOKUP(A7912,'entry data'!B:F,5,0)))</f>
        <v/>
      </c>
      <c r="G7912" s="12" t="str">
        <f>IF(A7912="","",IF(ISERROR(VLOOKUP(A7912,'entry data'!B:I,8,0)),"",VLOOKUP(A7912,'entry data'!B:I,7,0)))</f>
        <v/>
      </c>
      <c r="H7912" s="13" t="str">
        <f>IF(A7912="","",IF(B7912=1,VLOOKUP(A7912,'entry data'!B:D,3,0),I7911))</f>
        <v/>
      </c>
      <c r="I7912" s="14" t="str">
        <f>IF(A7912="","",IF(E7912="weekly",7,IF(E7912="fortnightly",14,IF(E7912="monthly",DATE(IF(MONTH(H7912)=12,YEAR(H7912)+1,YEAR(H7912)),VLOOKUP(MONTH(H7912),index!$D$2:$G$13,2,0),DAY(H7912)),
IF(E7912="quarterly",DATE(IF(MONTH(H7912)&gt;=10,YEAR(H7912)+1,YEAR(H7912)),VLOOKUP(MONTH(H7912),index!$D$2:$G$13,3,0),DAY(H7912)),
IF(E7912="halfyearly",DATE(IF(MONTH(H7912)&gt;=7,YEAR(H7912)+1,YEAR(H7912)),VLOOKUP(MONTH(H7912),index!$D$2:$G$13,4,0),DAY(H7912)),
DATE(YEAR(H7912)+1,MONTH(H7912),DAY(H7912)))))-H7912))+H7912)</f>
        <v/>
      </c>
      <c r="J7912" s="9" t="str">
        <f t="shared" si="760"/>
        <v/>
      </c>
      <c r="K7912" s="11" t="str">
        <f t="shared" si="761"/>
        <v/>
      </c>
      <c r="L7912" s="11" t="str">
        <f t="shared" si="762"/>
        <v/>
      </c>
      <c r="M7912" s="11" t="str">
        <f>IF(A7912="","",VLOOKUP(E7912,index!$A$1:$B$6,2,0)*K7912*G7912)</f>
        <v/>
      </c>
      <c r="N7912" s="11" t="str">
        <f>IF(A7912="","",-PMT(G7912*VLOOKUP(E7912,index!$A$1:$B$6,2,0),C7912,F7912,0,0))</f>
        <v/>
      </c>
      <c r="O7912" s="11" t="str">
        <f t="shared" si="763"/>
        <v/>
      </c>
      <c r="P7912" s="11" t="str">
        <f t="shared" si="758"/>
        <v/>
      </c>
    </row>
    <row r="7913" spans="1:16" x14ac:dyDescent="0.25">
      <c r="A7913" s="9" t="str">
        <f>IF(A7912="","",IF(B7912&lt;C7912,A7912,IF(A7912=MAX('entry data'!$B$8:$B$507),"",A7912+1)))</f>
        <v/>
      </c>
      <c r="B7913" s="9" t="str">
        <f t="shared" si="759"/>
        <v/>
      </c>
      <c r="C7913" s="9" t="str">
        <f>IF(ISERROR(VLOOKUP(A7913,'entry data'!B:G,6,0)),"",VLOOKUP(A7913,'entry data'!B:G,6,0))</f>
        <v/>
      </c>
      <c r="D7913" s="9" t="str">
        <f>IF(ISERROR(VLOOKUP(A7913,'entry data'!B:C,2,0)),"",VLOOKUP(A7913,'entry data'!B:C,2,0))</f>
        <v/>
      </c>
      <c r="E7913" s="9" t="str">
        <f>IF(ISERROR(VLOOKUP(A7913,'entry data'!B:E,4,0)),"",VLOOKUP(A7913,'entry data'!B:E,4,0))</f>
        <v/>
      </c>
      <c r="F7913" s="11" t="str">
        <f>IF(A7913="","",IF(ISERROR(VLOOKUP(A7913,'entry data'!B:F,5,0)),"",VLOOKUP(A7913,'entry data'!B:F,5,0)))</f>
        <v/>
      </c>
      <c r="G7913" s="12" t="str">
        <f>IF(A7913="","",IF(ISERROR(VLOOKUP(A7913,'entry data'!B:I,8,0)),"",VLOOKUP(A7913,'entry data'!B:I,7,0)))</f>
        <v/>
      </c>
      <c r="H7913" s="13" t="str">
        <f>IF(A7913="","",IF(B7913=1,VLOOKUP(A7913,'entry data'!B:D,3,0),I7912))</f>
        <v/>
      </c>
      <c r="I7913" s="14" t="str">
        <f>IF(A7913="","",IF(E7913="weekly",7,IF(E7913="fortnightly",14,IF(E7913="monthly",DATE(IF(MONTH(H7913)=12,YEAR(H7913)+1,YEAR(H7913)),VLOOKUP(MONTH(H7913),index!$D$2:$G$13,2,0),DAY(H7913)),
IF(E7913="quarterly",DATE(IF(MONTH(H7913)&gt;=10,YEAR(H7913)+1,YEAR(H7913)),VLOOKUP(MONTH(H7913),index!$D$2:$G$13,3,0),DAY(H7913)),
IF(E7913="halfyearly",DATE(IF(MONTH(H7913)&gt;=7,YEAR(H7913)+1,YEAR(H7913)),VLOOKUP(MONTH(H7913),index!$D$2:$G$13,4,0),DAY(H7913)),
DATE(YEAR(H7913)+1,MONTH(H7913),DAY(H7913)))))-H7913))+H7913)</f>
        <v/>
      </c>
      <c r="J7913" s="9" t="str">
        <f t="shared" si="760"/>
        <v/>
      </c>
      <c r="K7913" s="11" t="str">
        <f t="shared" si="761"/>
        <v/>
      </c>
      <c r="L7913" s="11" t="str">
        <f t="shared" si="762"/>
        <v/>
      </c>
      <c r="M7913" s="11" t="str">
        <f>IF(A7913="","",VLOOKUP(E7913,index!$A$1:$B$6,2,0)*K7913*G7913)</f>
        <v/>
      </c>
      <c r="N7913" s="11" t="str">
        <f>IF(A7913="","",-PMT(G7913*VLOOKUP(E7913,index!$A$1:$B$6,2,0),C7913,F7913,0,0))</f>
        <v/>
      </c>
      <c r="O7913" s="11" t="str">
        <f t="shared" si="763"/>
        <v/>
      </c>
      <c r="P7913" s="11" t="str">
        <f t="shared" si="758"/>
        <v/>
      </c>
    </row>
    <row r="7914" spans="1:16" x14ac:dyDescent="0.25">
      <c r="A7914" s="9" t="str">
        <f>IF(A7913="","",IF(B7913&lt;C7913,A7913,IF(A7913=MAX('entry data'!$B$8:$B$507),"",A7913+1)))</f>
        <v/>
      </c>
      <c r="B7914" s="9" t="str">
        <f t="shared" si="759"/>
        <v/>
      </c>
      <c r="C7914" s="9" t="str">
        <f>IF(ISERROR(VLOOKUP(A7914,'entry data'!B:G,6,0)),"",VLOOKUP(A7914,'entry data'!B:G,6,0))</f>
        <v/>
      </c>
      <c r="D7914" s="9" t="str">
        <f>IF(ISERROR(VLOOKUP(A7914,'entry data'!B:C,2,0)),"",VLOOKUP(A7914,'entry data'!B:C,2,0))</f>
        <v/>
      </c>
      <c r="E7914" s="9" t="str">
        <f>IF(ISERROR(VLOOKUP(A7914,'entry data'!B:E,4,0)),"",VLOOKUP(A7914,'entry data'!B:E,4,0))</f>
        <v/>
      </c>
      <c r="F7914" s="11" t="str">
        <f>IF(A7914="","",IF(ISERROR(VLOOKUP(A7914,'entry data'!B:F,5,0)),"",VLOOKUP(A7914,'entry data'!B:F,5,0)))</f>
        <v/>
      </c>
      <c r="G7914" s="12" t="str">
        <f>IF(A7914="","",IF(ISERROR(VLOOKUP(A7914,'entry data'!B:I,8,0)),"",VLOOKUP(A7914,'entry data'!B:I,7,0)))</f>
        <v/>
      </c>
      <c r="H7914" s="13" t="str">
        <f>IF(A7914="","",IF(B7914=1,VLOOKUP(A7914,'entry data'!B:D,3,0),I7913))</f>
        <v/>
      </c>
      <c r="I7914" s="14" t="str">
        <f>IF(A7914="","",IF(E7914="weekly",7,IF(E7914="fortnightly",14,IF(E7914="monthly",DATE(IF(MONTH(H7914)=12,YEAR(H7914)+1,YEAR(H7914)),VLOOKUP(MONTH(H7914),index!$D$2:$G$13,2,0),DAY(H7914)),
IF(E7914="quarterly",DATE(IF(MONTH(H7914)&gt;=10,YEAR(H7914)+1,YEAR(H7914)),VLOOKUP(MONTH(H7914),index!$D$2:$G$13,3,0),DAY(H7914)),
IF(E7914="halfyearly",DATE(IF(MONTH(H7914)&gt;=7,YEAR(H7914)+1,YEAR(H7914)),VLOOKUP(MONTH(H7914),index!$D$2:$G$13,4,0),DAY(H7914)),
DATE(YEAR(H7914)+1,MONTH(H7914),DAY(H7914)))))-H7914))+H7914)</f>
        <v/>
      </c>
      <c r="J7914" s="9" t="str">
        <f t="shared" si="760"/>
        <v/>
      </c>
      <c r="K7914" s="11" t="str">
        <f t="shared" si="761"/>
        <v/>
      </c>
      <c r="L7914" s="11" t="str">
        <f t="shared" si="762"/>
        <v/>
      </c>
      <c r="M7914" s="11" t="str">
        <f>IF(A7914="","",VLOOKUP(E7914,index!$A$1:$B$6,2,0)*K7914*G7914)</f>
        <v/>
      </c>
      <c r="N7914" s="11" t="str">
        <f>IF(A7914="","",-PMT(G7914*VLOOKUP(E7914,index!$A$1:$B$6,2,0),C7914,F7914,0,0))</f>
        <v/>
      </c>
      <c r="O7914" s="11" t="str">
        <f t="shared" si="763"/>
        <v/>
      </c>
      <c r="P7914" s="11" t="str">
        <f t="shared" si="758"/>
        <v/>
      </c>
    </row>
    <row r="7915" spans="1:16" x14ac:dyDescent="0.25">
      <c r="A7915" s="9" t="str">
        <f>IF(A7914="","",IF(B7914&lt;C7914,A7914,IF(A7914=MAX('entry data'!$B$8:$B$507),"",A7914+1)))</f>
        <v/>
      </c>
      <c r="B7915" s="9" t="str">
        <f t="shared" si="759"/>
        <v/>
      </c>
      <c r="C7915" s="9" t="str">
        <f>IF(ISERROR(VLOOKUP(A7915,'entry data'!B:G,6,0)),"",VLOOKUP(A7915,'entry data'!B:G,6,0))</f>
        <v/>
      </c>
      <c r="D7915" s="9" t="str">
        <f>IF(ISERROR(VLOOKUP(A7915,'entry data'!B:C,2,0)),"",VLOOKUP(A7915,'entry data'!B:C,2,0))</f>
        <v/>
      </c>
      <c r="E7915" s="9" t="str">
        <f>IF(ISERROR(VLOOKUP(A7915,'entry data'!B:E,4,0)),"",VLOOKUP(A7915,'entry data'!B:E,4,0))</f>
        <v/>
      </c>
      <c r="F7915" s="11" t="str">
        <f>IF(A7915="","",IF(ISERROR(VLOOKUP(A7915,'entry data'!B:F,5,0)),"",VLOOKUP(A7915,'entry data'!B:F,5,0)))</f>
        <v/>
      </c>
      <c r="G7915" s="12" t="str">
        <f>IF(A7915="","",IF(ISERROR(VLOOKUP(A7915,'entry data'!B:I,8,0)),"",VLOOKUP(A7915,'entry data'!B:I,7,0)))</f>
        <v/>
      </c>
      <c r="H7915" s="13" t="str">
        <f>IF(A7915="","",IF(B7915=1,VLOOKUP(A7915,'entry data'!B:D,3,0),I7914))</f>
        <v/>
      </c>
      <c r="I7915" s="14" t="str">
        <f>IF(A7915="","",IF(E7915="weekly",7,IF(E7915="fortnightly",14,IF(E7915="monthly",DATE(IF(MONTH(H7915)=12,YEAR(H7915)+1,YEAR(H7915)),VLOOKUP(MONTH(H7915),index!$D$2:$G$13,2,0),DAY(H7915)),
IF(E7915="quarterly",DATE(IF(MONTH(H7915)&gt;=10,YEAR(H7915)+1,YEAR(H7915)),VLOOKUP(MONTH(H7915),index!$D$2:$G$13,3,0),DAY(H7915)),
IF(E7915="halfyearly",DATE(IF(MONTH(H7915)&gt;=7,YEAR(H7915)+1,YEAR(H7915)),VLOOKUP(MONTH(H7915),index!$D$2:$G$13,4,0),DAY(H7915)),
DATE(YEAR(H7915)+1,MONTH(H7915),DAY(H7915)))))-H7915))+H7915)</f>
        <v/>
      </c>
      <c r="J7915" s="9" t="str">
        <f t="shared" si="760"/>
        <v/>
      </c>
      <c r="K7915" s="11" t="str">
        <f t="shared" si="761"/>
        <v/>
      </c>
      <c r="L7915" s="11" t="str">
        <f t="shared" si="762"/>
        <v/>
      </c>
      <c r="M7915" s="11" t="str">
        <f>IF(A7915="","",VLOOKUP(E7915,index!$A$1:$B$6,2,0)*K7915*G7915)</f>
        <v/>
      </c>
      <c r="N7915" s="11" t="str">
        <f>IF(A7915="","",-PMT(G7915*VLOOKUP(E7915,index!$A$1:$B$6,2,0),C7915,F7915,0,0))</f>
        <v/>
      </c>
      <c r="O7915" s="11" t="str">
        <f t="shared" si="763"/>
        <v/>
      </c>
      <c r="P7915" s="11" t="str">
        <f t="shared" si="758"/>
        <v/>
      </c>
    </row>
    <row r="7916" spans="1:16" x14ac:dyDescent="0.25">
      <c r="A7916" s="9" t="str">
        <f>IF(A7915="","",IF(B7915&lt;C7915,A7915,IF(A7915=MAX('entry data'!$B$8:$B$507),"",A7915+1)))</f>
        <v/>
      </c>
      <c r="B7916" s="9" t="str">
        <f t="shared" si="759"/>
        <v/>
      </c>
      <c r="C7916" s="9" t="str">
        <f>IF(ISERROR(VLOOKUP(A7916,'entry data'!B:G,6,0)),"",VLOOKUP(A7916,'entry data'!B:G,6,0))</f>
        <v/>
      </c>
      <c r="D7916" s="9" t="str">
        <f>IF(ISERROR(VLOOKUP(A7916,'entry data'!B:C,2,0)),"",VLOOKUP(A7916,'entry data'!B:C,2,0))</f>
        <v/>
      </c>
      <c r="E7916" s="9" t="str">
        <f>IF(ISERROR(VLOOKUP(A7916,'entry data'!B:E,4,0)),"",VLOOKUP(A7916,'entry data'!B:E,4,0))</f>
        <v/>
      </c>
      <c r="F7916" s="11" t="str">
        <f>IF(A7916="","",IF(ISERROR(VLOOKUP(A7916,'entry data'!B:F,5,0)),"",VLOOKUP(A7916,'entry data'!B:F,5,0)))</f>
        <v/>
      </c>
      <c r="G7916" s="12" t="str">
        <f>IF(A7916="","",IF(ISERROR(VLOOKUP(A7916,'entry data'!B:I,8,0)),"",VLOOKUP(A7916,'entry data'!B:I,7,0)))</f>
        <v/>
      </c>
      <c r="H7916" s="13" t="str">
        <f>IF(A7916="","",IF(B7916=1,VLOOKUP(A7916,'entry data'!B:D,3,0),I7915))</f>
        <v/>
      </c>
      <c r="I7916" s="14" t="str">
        <f>IF(A7916="","",IF(E7916="weekly",7,IF(E7916="fortnightly",14,IF(E7916="monthly",DATE(IF(MONTH(H7916)=12,YEAR(H7916)+1,YEAR(H7916)),VLOOKUP(MONTH(H7916),index!$D$2:$G$13,2,0),DAY(H7916)),
IF(E7916="quarterly",DATE(IF(MONTH(H7916)&gt;=10,YEAR(H7916)+1,YEAR(H7916)),VLOOKUP(MONTH(H7916),index!$D$2:$G$13,3,0),DAY(H7916)),
IF(E7916="halfyearly",DATE(IF(MONTH(H7916)&gt;=7,YEAR(H7916)+1,YEAR(H7916)),VLOOKUP(MONTH(H7916),index!$D$2:$G$13,4,0),DAY(H7916)),
DATE(YEAR(H7916)+1,MONTH(H7916),DAY(H7916)))))-H7916))+H7916)</f>
        <v/>
      </c>
      <c r="J7916" s="9" t="str">
        <f t="shared" si="760"/>
        <v/>
      </c>
      <c r="K7916" s="11" t="str">
        <f t="shared" si="761"/>
        <v/>
      </c>
      <c r="L7916" s="11" t="str">
        <f t="shared" si="762"/>
        <v/>
      </c>
      <c r="M7916" s="11" t="str">
        <f>IF(A7916="","",VLOOKUP(E7916,index!$A$1:$B$6,2,0)*K7916*G7916)</f>
        <v/>
      </c>
      <c r="N7916" s="11" t="str">
        <f>IF(A7916="","",-PMT(G7916*VLOOKUP(E7916,index!$A$1:$B$6,2,0),C7916,F7916,0,0))</f>
        <v/>
      </c>
      <c r="O7916" s="11" t="str">
        <f t="shared" si="763"/>
        <v/>
      </c>
      <c r="P7916" s="11" t="str">
        <f t="shared" si="758"/>
        <v/>
      </c>
    </row>
    <row r="7917" spans="1:16" x14ac:dyDescent="0.25">
      <c r="A7917" s="9" t="str">
        <f>IF(A7916="","",IF(B7916&lt;C7916,A7916,IF(A7916=MAX('entry data'!$B$8:$B$507),"",A7916+1)))</f>
        <v/>
      </c>
      <c r="B7917" s="9" t="str">
        <f t="shared" si="759"/>
        <v/>
      </c>
      <c r="C7917" s="9" t="str">
        <f>IF(ISERROR(VLOOKUP(A7917,'entry data'!B:G,6,0)),"",VLOOKUP(A7917,'entry data'!B:G,6,0))</f>
        <v/>
      </c>
      <c r="D7917" s="9" t="str">
        <f>IF(ISERROR(VLOOKUP(A7917,'entry data'!B:C,2,0)),"",VLOOKUP(A7917,'entry data'!B:C,2,0))</f>
        <v/>
      </c>
      <c r="E7917" s="9" t="str">
        <f>IF(ISERROR(VLOOKUP(A7917,'entry data'!B:E,4,0)),"",VLOOKUP(A7917,'entry data'!B:E,4,0))</f>
        <v/>
      </c>
      <c r="F7917" s="11" t="str">
        <f>IF(A7917="","",IF(ISERROR(VLOOKUP(A7917,'entry data'!B:F,5,0)),"",VLOOKUP(A7917,'entry data'!B:F,5,0)))</f>
        <v/>
      </c>
      <c r="G7917" s="12" t="str">
        <f>IF(A7917="","",IF(ISERROR(VLOOKUP(A7917,'entry data'!B:I,8,0)),"",VLOOKUP(A7917,'entry data'!B:I,7,0)))</f>
        <v/>
      </c>
      <c r="H7917" s="13" t="str">
        <f>IF(A7917="","",IF(B7917=1,VLOOKUP(A7917,'entry data'!B:D,3,0),I7916))</f>
        <v/>
      </c>
      <c r="I7917" s="14" t="str">
        <f>IF(A7917="","",IF(E7917="weekly",7,IF(E7917="fortnightly",14,IF(E7917="monthly",DATE(IF(MONTH(H7917)=12,YEAR(H7917)+1,YEAR(H7917)),VLOOKUP(MONTH(H7917),index!$D$2:$G$13,2,0),DAY(H7917)),
IF(E7917="quarterly",DATE(IF(MONTH(H7917)&gt;=10,YEAR(H7917)+1,YEAR(H7917)),VLOOKUP(MONTH(H7917),index!$D$2:$G$13,3,0),DAY(H7917)),
IF(E7917="halfyearly",DATE(IF(MONTH(H7917)&gt;=7,YEAR(H7917)+1,YEAR(H7917)),VLOOKUP(MONTH(H7917),index!$D$2:$G$13,4,0),DAY(H7917)),
DATE(YEAR(H7917)+1,MONTH(H7917),DAY(H7917)))))-H7917))+H7917)</f>
        <v/>
      </c>
      <c r="J7917" s="9" t="str">
        <f t="shared" si="760"/>
        <v/>
      </c>
      <c r="K7917" s="11" t="str">
        <f t="shared" si="761"/>
        <v/>
      </c>
      <c r="L7917" s="11" t="str">
        <f t="shared" si="762"/>
        <v/>
      </c>
      <c r="M7917" s="11" t="str">
        <f>IF(A7917="","",VLOOKUP(E7917,index!$A$1:$B$6,2,0)*K7917*G7917)</f>
        <v/>
      </c>
      <c r="N7917" s="11" t="str">
        <f>IF(A7917="","",-PMT(G7917*VLOOKUP(E7917,index!$A$1:$B$6,2,0),C7917,F7917,0,0))</f>
        <v/>
      </c>
      <c r="O7917" s="11" t="str">
        <f t="shared" si="763"/>
        <v/>
      </c>
      <c r="P7917" s="11" t="str">
        <f t="shared" si="758"/>
        <v/>
      </c>
    </row>
    <row r="7918" spans="1:16" x14ac:dyDescent="0.25">
      <c r="A7918" s="9" t="str">
        <f>IF(A7917="","",IF(B7917&lt;C7917,A7917,IF(A7917=MAX('entry data'!$B$8:$B$507),"",A7917+1)))</f>
        <v/>
      </c>
      <c r="B7918" s="9" t="str">
        <f t="shared" si="759"/>
        <v/>
      </c>
      <c r="C7918" s="9" t="str">
        <f>IF(ISERROR(VLOOKUP(A7918,'entry data'!B:G,6,0)),"",VLOOKUP(A7918,'entry data'!B:G,6,0))</f>
        <v/>
      </c>
      <c r="D7918" s="9" t="str">
        <f>IF(ISERROR(VLOOKUP(A7918,'entry data'!B:C,2,0)),"",VLOOKUP(A7918,'entry data'!B:C,2,0))</f>
        <v/>
      </c>
      <c r="E7918" s="9" t="str">
        <f>IF(ISERROR(VLOOKUP(A7918,'entry data'!B:E,4,0)),"",VLOOKUP(A7918,'entry data'!B:E,4,0))</f>
        <v/>
      </c>
      <c r="F7918" s="11" t="str">
        <f>IF(A7918="","",IF(ISERROR(VLOOKUP(A7918,'entry data'!B:F,5,0)),"",VLOOKUP(A7918,'entry data'!B:F,5,0)))</f>
        <v/>
      </c>
      <c r="G7918" s="12" t="str">
        <f>IF(A7918="","",IF(ISERROR(VLOOKUP(A7918,'entry data'!B:I,8,0)),"",VLOOKUP(A7918,'entry data'!B:I,7,0)))</f>
        <v/>
      </c>
      <c r="H7918" s="13" t="str">
        <f>IF(A7918="","",IF(B7918=1,VLOOKUP(A7918,'entry data'!B:D,3,0),I7917))</f>
        <v/>
      </c>
      <c r="I7918" s="14" t="str">
        <f>IF(A7918="","",IF(E7918="weekly",7,IF(E7918="fortnightly",14,IF(E7918="monthly",DATE(IF(MONTH(H7918)=12,YEAR(H7918)+1,YEAR(H7918)),VLOOKUP(MONTH(H7918),index!$D$2:$G$13,2,0),DAY(H7918)),
IF(E7918="quarterly",DATE(IF(MONTH(H7918)&gt;=10,YEAR(H7918)+1,YEAR(H7918)),VLOOKUP(MONTH(H7918),index!$D$2:$G$13,3,0),DAY(H7918)),
IF(E7918="halfyearly",DATE(IF(MONTH(H7918)&gt;=7,YEAR(H7918)+1,YEAR(H7918)),VLOOKUP(MONTH(H7918),index!$D$2:$G$13,4,0),DAY(H7918)),
DATE(YEAR(H7918)+1,MONTH(H7918),DAY(H7918)))))-H7918))+H7918)</f>
        <v/>
      </c>
      <c r="J7918" s="9" t="str">
        <f t="shared" si="760"/>
        <v/>
      </c>
      <c r="K7918" s="11" t="str">
        <f t="shared" si="761"/>
        <v/>
      </c>
      <c r="L7918" s="11" t="str">
        <f t="shared" si="762"/>
        <v/>
      </c>
      <c r="M7918" s="11" t="str">
        <f>IF(A7918="","",VLOOKUP(E7918,index!$A$1:$B$6,2,0)*K7918*G7918)</f>
        <v/>
      </c>
      <c r="N7918" s="11" t="str">
        <f>IF(A7918="","",-PMT(G7918*VLOOKUP(E7918,index!$A$1:$B$6,2,0),C7918,F7918,0,0))</f>
        <v/>
      </c>
      <c r="O7918" s="11" t="str">
        <f t="shared" si="763"/>
        <v/>
      </c>
      <c r="P7918" s="11" t="str">
        <f t="shared" si="758"/>
        <v/>
      </c>
    </row>
    <row r="7919" spans="1:16" x14ac:dyDescent="0.25">
      <c r="A7919" s="9" t="str">
        <f>IF(A7918="","",IF(B7918&lt;C7918,A7918,IF(A7918=MAX('entry data'!$B$8:$B$507),"",A7918+1)))</f>
        <v/>
      </c>
      <c r="B7919" s="9" t="str">
        <f t="shared" si="759"/>
        <v/>
      </c>
      <c r="C7919" s="9" t="str">
        <f>IF(ISERROR(VLOOKUP(A7919,'entry data'!B:G,6,0)),"",VLOOKUP(A7919,'entry data'!B:G,6,0))</f>
        <v/>
      </c>
      <c r="D7919" s="9" t="str">
        <f>IF(ISERROR(VLOOKUP(A7919,'entry data'!B:C,2,0)),"",VLOOKUP(A7919,'entry data'!B:C,2,0))</f>
        <v/>
      </c>
      <c r="E7919" s="9" t="str">
        <f>IF(ISERROR(VLOOKUP(A7919,'entry data'!B:E,4,0)),"",VLOOKUP(A7919,'entry data'!B:E,4,0))</f>
        <v/>
      </c>
      <c r="F7919" s="11" t="str">
        <f>IF(A7919="","",IF(ISERROR(VLOOKUP(A7919,'entry data'!B:F,5,0)),"",VLOOKUP(A7919,'entry data'!B:F,5,0)))</f>
        <v/>
      </c>
      <c r="G7919" s="12" t="str">
        <f>IF(A7919="","",IF(ISERROR(VLOOKUP(A7919,'entry data'!B:I,8,0)),"",VLOOKUP(A7919,'entry data'!B:I,7,0)))</f>
        <v/>
      </c>
      <c r="H7919" s="13" t="str">
        <f>IF(A7919="","",IF(B7919=1,VLOOKUP(A7919,'entry data'!B:D,3,0),I7918))</f>
        <v/>
      </c>
      <c r="I7919" s="14" t="str">
        <f>IF(A7919="","",IF(E7919="weekly",7,IF(E7919="fortnightly",14,IF(E7919="monthly",DATE(IF(MONTH(H7919)=12,YEAR(H7919)+1,YEAR(H7919)),VLOOKUP(MONTH(H7919),index!$D$2:$G$13,2,0),DAY(H7919)),
IF(E7919="quarterly",DATE(IF(MONTH(H7919)&gt;=10,YEAR(H7919)+1,YEAR(H7919)),VLOOKUP(MONTH(H7919),index!$D$2:$G$13,3,0),DAY(H7919)),
IF(E7919="halfyearly",DATE(IF(MONTH(H7919)&gt;=7,YEAR(H7919)+1,YEAR(H7919)),VLOOKUP(MONTH(H7919),index!$D$2:$G$13,4,0),DAY(H7919)),
DATE(YEAR(H7919)+1,MONTH(H7919),DAY(H7919)))))-H7919))+H7919)</f>
        <v/>
      </c>
      <c r="J7919" s="9" t="str">
        <f t="shared" si="760"/>
        <v/>
      </c>
      <c r="K7919" s="11" t="str">
        <f t="shared" si="761"/>
        <v/>
      </c>
      <c r="L7919" s="11" t="str">
        <f t="shared" si="762"/>
        <v/>
      </c>
      <c r="M7919" s="11" t="str">
        <f>IF(A7919="","",VLOOKUP(E7919,index!$A$1:$B$6,2,0)*K7919*G7919)</f>
        <v/>
      </c>
      <c r="N7919" s="11" t="str">
        <f>IF(A7919="","",-PMT(G7919*VLOOKUP(E7919,index!$A$1:$B$6,2,0),C7919,F7919,0,0))</f>
        <v/>
      </c>
      <c r="O7919" s="11" t="str">
        <f t="shared" si="763"/>
        <v/>
      </c>
      <c r="P7919" s="11" t="str">
        <f t="shared" si="758"/>
        <v/>
      </c>
    </row>
    <row r="7920" spans="1:16" x14ac:dyDescent="0.25">
      <c r="A7920" s="9" t="str">
        <f>IF(A7919="","",IF(B7919&lt;C7919,A7919,IF(A7919=MAX('entry data'!$B$8:$B$507),"",A7919+1)))</f>
        <v/>
      </c>
      <c r="B7920" s="9" t="str">
        <f t="shared" si="759"/>
        <v/>
      </c>
      <c r="C7920" s="9" t="str">
        <f>IF(ISERROR(VLOOKUP(A7920,'entry data'!B:G,6,0)),"",VLOOKUP(A7920,'entry data'!B:G,6,0))</f>
        <v/>
      </c>
      <c r="D7920" s="9" t="str">
        <f>IF(ISERROR(VLOOKUP(A7920,'entry data'!B:C,2,0)),"",VLOOKUP(A7920,'entry data'!B:C,2,0))</f>
        <v/>
      </c>
      <c r="E7920" s="9" t="str">
        <f>IF(ISERROR(VLOOKUP(A7920,'entry data'!B:E,4,0)),"",VLOOKUP(A7920,'entry data'!B:E,4,0))</f>
        <v/>
      </c>
      <c r="F7920" s="11" t="str">
        <f>IF(A7920="","",IF(ISERROR(VLOOKUP(A7920,'entry data'!B:F,5,0)),"",VLOOKUP(A7920,'entry data'!B:F,5,0)))</f>
        <v/>
      </c>
      <c r="G7920" s="12" t="str">
        <f>IF(A7920="","",IF(ISERROR(VLOOKUP(A7920,'entry data'!B:I,8,0)),"",VLOOKUP(A7920,'entry data'!B:I,7,0)))</f>
        <v/>
      </c>
      <c r="H7920" s="13" t="str">
        <f>IF(A7920="","",IF(B7920=1,VLOOKUP(A7920,'entry data'!B:D,3,0),I7919))</f>
        <v/>
      </c>
      <c r="I7920" s="14" t="str">
        <f>IF(A7920="","",IF(E7920="weekly",7,IF(E7920="fortnightly",14,IF(E7920="monthly",DATE(IF(MONTH(H7920)=12,YEAR(H7920)+1,YEAR(H7920)),VLOOKUP(MONTH(H7920),index!$D$2:$G$13,2,0),DAY(H7920)),
IF(E7920="quarterly",DATE(IF(MONTH(H7920)&gt;=10,YEAR(H7920)+1,YEAR(H7920)),VLOOKUP(MONTH(H7920),index!$D$2:$G$13,3,0),DAY(H7920)),
IF(E7920="halfyearly",DATE(IF(MONTH(H7920)&gt;=7,YEAR(H7920)+1,YEAR(H7920)),VLOOKUP(MONTH(H7920),index!$D$2:$G$13,4,0),DAY(H7920)),
DATE(YEAR(H7920)+1,MONTH(H7920),DAY(H7920)))))-H7920))+H7920)</f>
        <v/>
      </c>
      <c r="J7920" s="9" t="str">
        <f t="shared" si="760"/>
        <v/>
      </c>
      <c r="K7920" s="11" t="str">
        <f t="shared" si="761"/>
        <v/>
      </c>
      <c r="L7920" s="11" t="str">
        <f t="shared" si="762"/>
        <v/>
      </c>
      <c r="M7920" s="11" t="str">
        <f>IF(A7920="","",VLOOKUP(E7920,index!$A$1:$B$6,2,0)*K7920*G7920)</f>
        <v/>
      </c>
      <c r="N7920" s="11" t="str">
        <f>IF(A7920="","",-PMT(G7920*VLOOKUP(E7920,index!$A$1:$B$6,2,0),C7920,F7920,0,0))</f>
        <v/>
      </c>
      <c r="O7920" s="11" t="str">
        <f t="shared" si="763"/>
        <v/>
      </c>
      <c r="P7920" s="11" t="str">
        <f t="shared" si="758"/>
        <v/>
      </c>
    </row>
    <row r="7921" spans="1:16" x14ac:dyDescent="0.25">
      <c r="A7921" s="9" t="str">
        <f>IF(A7920="","",IF(B7920&lt;C7920,A7920,IF(A7920=MAX('entry data'!$B$8:$B$507),"",A7920+1)))</f>
        <v/>
      </c>
      <c r="B7921" s="9" t="str">
        <f t="shared" si="759"/>
        <v/>
      </c>
      <c r="C7921" s="9" t="str">
        <f>IF(ISERROR(VLOOKUP(A7921,'entry data'!B:G,6,0)),"",VLOOKUP(A7921,'entry data'!B:G,6,0))</f>
        <v/>
      </c>
      <c r="D7921" s="9" t="str">
        <f>IF(ISERROR(VLOOKUP(A7921,'entry data'!B:C,2,0)),"",VLOOKUP(A7921,'entry data'!B:C,2,0))</f>
        <v/>
      </c>
      <c r="E7921" s="9" t="str">
        <f>IF(ISERROR(VLOOKUP(A7921,'entry data'!B:E,4,0)),"",VLOOKUP(A7921,'entry data'!B:E,4,0))</f>
        <v/>
      </c>
      <c r="F7921" s="11" t="str">
        <f>IF(A7921="","",IF(ISERROR(VLOOKUP(A7921,'entry data'!B:F,5,0)),"",VLOOKUP(A7921,'entry data'!B:F,5,0)))</f>
        <v/>
      </c>
      <c r="G7921" s="12" t="str">
        <f>IF(A7921="","",IF(ISERROR(VLOOKUP(A7921,'entry data'!B:I,8,0)),"",VLOOKUP(A7921,'entry data'!B:I,7,0)))</f>
        <v/>
      </c>
      <c r="H7921" s="13" t="str">
        <f>IF(A7921="","",IF(B7921=1,VLOOKUP(A7921,'entry data'!B:D,3,0),I7920))</f>
        <v/>
      </c>
      <c r="I7921" s="14" t="str">
        <f>IF(A7921="","",IF(E7921="weekly",7,IF(E7921="fortnightly",14,IF(E7921="monthly",DATE(IF(MONTH(H7921)=12,YEAR(H7921)+1,YEAR(H7921)),VLOOKUP(MONTH(H7921),index!$D$2:$G$13,2,0),DAY(H7921)),
IF(E7921="quarterly",DATE(IF(MONTH(H7921)&gt;=10,YEAR(H7921)+1,YEAR(H7921)),VLOOKUP(MONTH(H7921),index!$D$2:$G$13,3,0),DAY(H7921)),
IF(E7921="halfyearly",DATE(IF(MONTH(H7921)&gt;=7,YEAR(H7921)+1,YEAR(H7921)),VLOOKUP(MONTH(H7921),index!$D$2:$G$13,4,0),DAY(H7921)),
DATE(YEAR(H7921)+1,MONTH(H7921),DAY(H7921)))))-H7921))+H7921)</f>
        <v/>
      </c>
      <c r="J7921" s="9" t="str">
        <f t="shared" si="760"/>
        <v/>
      </c>
      <c r="K7921" s="11" t="str">
        <f t="shared" si="761"/>
        <v/>
      </c>
      <c r="L7921" s="11" t="str">
        <f t="shared" si="762"/>
        <v/>
      </c>
      <c r="M7921" s="11" t="str">
        <f>IF(A7921="","",VLOOKUP(E7921,index!$A$1:$B$6,2,0)*K7921*G7921)</f>
        <v/>
      </c>
      <c r="N7921" s="11" t="str">
        <f>IF(A7921="","",-PMT(G7921*VLOOKUP(E7921,index!$A$1:$B$6,2,0),C7921,F7921,0,0))</f>
        <v/>
      </c>
      <c r="O7921" s="11" t="str">
        <f t="shared" si="763"/>
        <v/>
      </c>
      <c r="P7921" s="11" t="str">
        <f t="shared" si="758"/>
        <v/>
      </c>
    </row>
    <row r="7922" spans="1:16" x14ac:dyDescent="0.25">
      <c r="A7922" s="9" t="str">
        <f>IF(A7921="","",IF(B7921&lt;C7921,A7921,IF(A7921=MAX('entry data'!$B$8:$B$507),"",A7921+1)))</f>
        <v/>
      </c>
      <c r="B7922" s="9" t="str">
        <f t="shared" si="759"/>
        <v/>
      </c>
      <c r="C7922" s="9" t="str">
        <f>IF(ISERROR(VLOOKUP(A7922,'entry data'!B:G,6,0)),"",VLOOKUP(A7922,'entry data'!B:G,6,0))</f>
        <v/>
      </c>
      <c r="D7922" s="9" t="str">
        <f>IF(ISERROR(VLOOKUP(A7922,'entry data'!B:C,2,0)),"",VLOOKUP(A7922,'entry data'!B:C,2,0))</f>
        <v/>
      </c>
      <c r="E7922" s="9" t="str">
        <f>IF(ISERROR(VLOOKUP(A7922,'entry data'!B:E,4,0)),"",VLOOKUP(A7922,'entry data'!B:E,4,0))</f>
        <v/>
      </c>
      <c r="F7922" s="11" t="str">
        <f>IF(A7922="","",IF(ISERROR(VLOOKUP(A7922,'entry data'!B:F,5,0)),"",VLOOKUP(A7922,'entry data'!B:F,5,0)))</f>
        <v/>
      </c>
      <c r="G7922" s="12" t="str">
        <f>IF(A7922="","",IF(ISERROR(VLOOKUP(A7922,'entry data'!B:I,8,0)),"",VLOOKUP(A7922,'entry data'!B:I,7,0)))</f>
        <v/>
      </c>
      <c r="H7922" s="13" t="str">
        <f>IF(A7922="","",IF(B7922=1,VLOOKUP(A7922,'entry data'!B:D,3,0),I7921))</f>
        <v/>
      </c>
      <c r="I7922" s="14" t="str">
        <f>IF(A7922="","",IF(E7922="weekly",7,IF(E7922="fortnightly",14,IF(E7922="monthly",DATE(IF(MONTH(H7922)=12,YEAR(H7922)+1,YEAR(H7922)),VLOOKUP(MONTH(H7922),index!$D$2:$G$13,2,0),DAY(H7922)),
IF(E7922="quarterly",DATE(IF(MONTH(H7922)&gt;=10,YEAR(H7922)+1,YEAR(H7922)),VLOOKUP(MONTH(H7922),index!$D$2:$G$13,3,0),DAY(H7922)),
IF(E7922="halfyearly",DATE(IF(MONTH(H7922)&gt;=7,YEAR(H7922)+1,YEAR(H7922)),VLOOKUP(MONTH(H7922),index!$D$2:$G$13,4,0),DAY(H7922)),
DATE(YEAR(H7922)+1,MONTH(H7922),DAY(H7922)))))-H7922))+H7922)</f>
        <v/>
      </c>
      <c r="J7922" s="9" t="str">
        <f t="shared" si="760"/>
        <v/>
      </c>
      <c r="K7922" s="11" t="str">
        <f t="shared" si="761"/>
        <v/>
      </c>
      <c r="L7922" s="11" t="str">
        <f t="shared" si="762"/>
        <v/>
      </c>
      <c r="M7922" s="11" t="str">
        <f>IF(A7922="","",VLOOKUP(E7922,index!$A$1:$B$6,2,0)*K7922*G7922)</f>
        <v/>
      </c>
      <c r="N7922" s="11" t="str">
        <f>IF(A7922="","",-PMT(G7922*VLOOKUP(E7922,index!$A$1:$B$6,2,0),C7922,F7922,0,0))</f>
        <v/>
      </c>
      <c r="O7922" s="11" t="str">
        <f t="shared" si="763"/>
        <v/>
      </c>
      <c r="P7922" s="11" t="str">
        <f t="shared" si="758"/>
        <v/>
      </c>
    </row>
    <row r="7923" spans="1:16" x14ac:dyDescent="0.25">
      <c r="A7923" s="9" t="str">
        <f>IF(A7922="","",IF(B7922&lt;C7922,A7922,IF(A7922=MAX('entry data'!$B$8:$B$507),"",A7922+1)))</f>
        <v/>
      </c>
      <c r="B7923" s="9" t="str">
        <f t="shared" si="759"/>
        <v/>
      </c>
      <c r="C7923" s="9" t="str">
        <f>IF(ISERROR(VLOOKUP(A7923,'entry data'!B:G,6,0)),"",VLOOKUP(A7923,'entry data'!B:G,6,0))</f>
        <v/>
      </c>
      <c r="D7923" s="9" t="str">
        <f>IF(ISERROR(VLOOKUP(A7923,'entry data'!B:C,2,0)),"",VLOOKUP(A7923,'entry data'!B:C,2,0))</f>
        <v/>
      </c>
      <c r="E7923" s="9" t="str">
        <f>IF(ISERROR(VLOOKUP(A7923,'entry data'!B:E,4,0)),"",VLOOKUP(A7923,'entry data'!B:E,4,0))</f>
        <v/>
      </c>
      <c r="F7923" s="11" t="str">
        <f>IF(A7923="","",IF(ISERROR(VLOOKUP(A7923,'entry data'!B:F,5,0)),"",VLOOKUP(A7923,'entry data'!B:F,5,0)))</f>
        <v/>
      </c>
      <c r="G7923" s="12" t="str">
        <f>IF(A7923="","",IF(ISERROR(VLOOKUP(A7923,'entry data'!B:I,8,0)),"",VLOOKUP(A7923,'entry data'!B:I,7,0)))</f>
        <v/>
      </c>
      <c r="H7923" s="13" t="str">
        <f>IF(A7923="","",IF(B7923=1,VLOOKUP(A7923,'entry data'!B:D,3,0),I7922))</f>
        <v/>
      </c>
      <c r="I7923" s="14" t="str">
        <f>IF(A7923="","",IF(E7923="weekly",7,IF(E7923="fortnightly",14,IF(E7923="monthly",DATE(IF(MONTH(H7923)=12,YEAR(H7923)+1,YEAR(H7923)),VLOOKUP(MONTH(H7923),index!$D$2:$G$13,2,0),DAY(H7923)),
IF(E7923="quarterly",DATE(IF(MONTH(H7923)&gt;=10,YEAR(H7923)+1,YEAR(H7923)),VLOOKUP(MONTH(H7923),index!$D$2:$G$13,3,0),DAY(H7923)),
IF(E7923="halfyearly",DATE(IF(MONTH(H7923)&gt;=7,YEAR(H7923)+1,YEAR(H7923)),VLOOKUP(MONTH(H7923),index!$D$2:$G$13,4,0),DAY(H7923)),
DATE(YEAR(H7923)+1,MONTH(H7923),DAY(H7923)))))-H7923))+H7923)</f>
        <v/>
      </c>
      <c r="J7923" s="9" t="str">
        <f t="shared" si="760"/>
        <v/>
      </c>
      <c r="K7923" s="11" t="str">
        <f t="shared" si="761"/>
        <v/>
      </c>
      <c r="L7923" s="11" t="str">
        <f t="shared" si="762"/>
        <v/>
      </c>
      <c r="M7923" s="11" t="str">
        <f>IF(A7923="","",VLOOKUP(E7923,index!$A$1:$B$6,2,0)*K7923*G7923)</f>
        <v/>
      </c>
      <c r="N7923" s="11" t="str">
        <f>IF(A7923="","",-PMT(G7923*VLOOKUP(E7923,index!$A$1:$B$6,2,0),C7923,F7923,0,0))</f>
        <v/>
      </c>
      <c r="O7923" s="11" t="str">
        <f t="shared" si="763"/>
        <v/>
      </c>
      <c r="P7923" s="11" t="str">
        <f t="shared" si="758"/>
        <v/>
      </c>
    </row>
    <row r="7924" spans="1:16" x14ac:dyDescent="0.25">
      <c r="A7924" s="9" t="str">
        <f>IF(A7923="","",IF(B7923&lt;C7923,A7923,IF(A7923=MAX('entry data'!$B$8:$B$507),"",A7923+1)))</f>
        <v/>
      </c>
      <c r="B7924" s="9" t="str">
        <f t="shared" si="759"/>
        <v/>
      </c>
      <c r="C7924" s="9" t="str">
        <f>IF(ISERROR(VLOOKUP(A7924,'entry data'!B:G,6,0)),"",VLOOKUP(A7924,'entry data'!B:G,6,0))</f>
        <v/>
      </c>
      <c r="D7924" s="9" t="str">
        <f>IF(ISERROR(VLOOKUP(A7924,'entry data'!B:C,2,0)),"",VLOOKUP(A7924,'entry data'!B:C,2,0))</f>
        <v/>
      </c>
      <c r="E7924" s="9" t="str">
        <f>IF(ISERROR(VLOOKUP(A7924,'entry data'!B:E,4,0)),"",VLOOKUP(A7924,'entry data'!B:E,4,0))</f>
        <v/>
      </c>
      <c r="F7924" s="11" t="str">
        <f>IF(A7924="","",IF(ISERROR(VLOOKUP(A7924,'entry data'!B:F,5,0)),"",VLOOKUP(A7924,'entry data'!B:F,5,0)))</f>
        <v/>
      </c>
      <c r="G7924" s="12" t="str">
        <f>IF(A7924="","",IF(ISERROR(VLOOKUP(A7924,'entry data'!B:I,8,0)),"",VLOOKUP(A7924,'entry data'!B:I,7,0)))</f>
        <v/>
      </c>
      <c r="H7924" s="13" t="str">
        <f>IF(A7924="","",IF(B7924=1,VLOOKUP(A7924,'entry data'!B:D,3,0),I7923))</f>
        <v/>
      </c>
      <c r="I7924" s="14" t="str">
        <f>IF(A7924="","",IF(E7924="weekly",7,IF(E7924="fortnightly",14,IF(E7924="monthly",DATE(IF(MONTH(H7924)=12,YEAR(H7924)+1,YEAR(H7924)),VLOOKUP(MONTH(H7924),index!$D$2:$G$13,2,0),DAY(H7924)),
IF(E7924="quarterly",DATE(IF(MONTH(H7924)&gt;=10,YEAR(H7924)+1,YEAR(H7924)),VLOOKUP(MONTH(H7924),index!$D$2:$G$13,3,0),DAY(H7924)),
IF(E7924="halfyearly",DATE(IF(MONTH(H7924)&gt;=7,YEAR(H7924)+1,YEAR(H7924)),VLOOKUP(MONTH(H7924),index!$D$2:$G$13,4,0),DAY(H7924)),
DATE(YEAR(H7924)+1,MONTH(H7924),DAY(H7924)))))-H7924))+H7924)</f>
        <v/>
      </c>
      <c r="J7924" s="9" t="str">
        <f t="shared" si="760"/>
        <v/>
      </c>
      <c r="K7924" s="11" t="str">
        <f t="shared" si="761"/>
        <v/>
      </c>
      <c r="L7924" s="11" t="str">
        <f t="shared" si="762"/>
        <v/>
      </c>
      <c r="M7924" s="11" t="str">
        <f>IF(A7924="","",VLOOKUP(E7924,index!$A$1:$B$6,2,0)*K7924*G7924)</f>
        <v/>
      </c>
      <c r="N7924" s="11" t="str">
        <f>IF(A7924="","",-PMT(G7924*VLOOKUP(E7924,index!$A$1:$B$6,2,0),C7924,F7924,0,0))</f>
        <v/>
      </c>
      <c r="O7924" s="11" t="str">
        <f t="shared" si="763"/>
        <v/>
      </c>
      <c r="P7924" s="11" t="str">
        <f t="shared" si="758"/>
        <v/>
      </c>
    </row>
    <row r="7925" spans="1:16" x14ac:dyDescent="0.25">
      <c r="A7925" s="9" t="str">
        <f>IF(A7924="","",IF(B7924&lt;C7924,A7924,IF(A7924=MAX('entry data'!$B$8:$B$507),"",A7924+1)))</f>
        <v/>
      </c>
      <c r="B7925" s="9" t="str">
        <f t="shared" si="759"/>
        <v/>
      </c>
      <c r="C7925" s="9" t="str">
        <f>IF(ISERROR(VLOOKUP(A7925,'entry data'!B:G,6,0)),"",VLOOKUP(A7925,'entry data'!B:G,6,0))</f>
        <v/>
      </c>
      <c r="D7925" s="9" t="str">
        <f>IF(ISERROR(VLOOKUP(A7925,'entry data'!B:C,2,0)),"",VLOOKUP(A7925,'entry data'!B:C,2,0))</f>
        <v/>
      </c>
      <c r="E7925" s="9" t="str">
        <f>IF(ISERROR(VLOOKUP(A7925,'entry data'!B:E,4,0)),"",VLOOKUP(A7925,'entry data'!B:E,4,0))</f>
        <v/>
      </c>
      <c r="F7925" s="11" t="str">
        <f>IF(A7925="","",IF(ISERROR(VLOOKUP(A7925,'entry data'!B:F,5,0)),"",VLOOKUP(A7925,'entry data'!B:F,5,0)))</f>
        <v/>
      </c>
      <c r="G7925" s="12" t="str">
        <f>IF(A7925="","",IF(ISERROR(VLOOKUP(A7925,'entry data'!B:I,8,0)),"",VLOOKUP(A7925,'entry data'!B:I,7,0)))</f>
        <v/>
      </c>
      <c r="H7925" s="13" t="str">
        <f>IF(A7925="","",IF(B7925=1,VLOOKUP(A7925,'entry data'!B:D,3,0),I7924))</f>
        <v/>
      </c>
      <c r="I7925" s="14" t="str">
        <f>IF(A7925="","",IF(E7925="weekly",7,IF(E7925="fortnightly",14,IF(E7925="monthly",DATE(IF(MONTH(H7925)=12,YEAR(H7925)+1,YEAR(H7925)),VLOOKUP(MONTH(H7925),index!$D$2:$G$13,2,0),DAY(H7925)),
IF(E7925="quarterly",DATE(IF(MONTH(H7925)&gt;=10,YEAR(H7925)+1,YEAR(H7925)),VLOOKUP(MONTH(H7925),index!$D$2:$G$13,3,0),DAY(H7925)),
IF(E7925="halfyearly",DATE(IF(MONTH(H7925)&gt;=7,YEAR(H7925)+1,YEAR(H7925)),VLOOKUP(MONTH(H7925),index!$D$2:$G$13,4,0),DAY(H7925)),
DATE(YEAR(H7925)+1,MONTH(H7925),DAY(H7925)))))-H7925))+H7925)</f>
        <v/>
      </c>
      <c r="J7925" s="9" t="str">
        <f t="shared" si="760"/>
        <v/>
      </c>
      <c r="K7925" s="11" t="str">
        <f t="shared" si="761"/>
        <v/>
      </c>
      <c r="L7925" s="11" t="str">
        <f t="shared" si="762"/>
        <v/>
      </c>
      <c r="M7925" s="11" t="str">
        <f>IF(A7925="","",VLOOKUP(E7925,index!$A$1:$B$6,2,0)*K7925*G7925)</f>
        <v/>
      </c>
      <c r="N7925" s="11" t="str">
        <f>IF(A7925="","",-PMT(G7925*VLOOKUP(E7925,index!$A$1:$B$6,2,0),C7925,F7925,0,0))</f>
        <v/>
      </c>
      <c r="O7925" s="11" t="str">
        <f t="shared" si="763"/>
        <v/>
      </c>
      <c r="P7925" s="11" t="str">
        <f t="shared" si="758"/>
        <v/>
      </c>
    </row>
    <row r="7926" spans="1:16" x14ac:dyDescent="0.25">
      <c r="A7926" s="9" t="str">
        <f>IF(A7925="","",IF(B7925&lt;C7925,A7925,IF(A7925=MAX('entry data'!$B$8:$B$507),"",A7925+1)))</f>
        <v/>
      </c>
      <c r="B7926" s="9" t="str">
        <f t="shared" si="759"/>
        <v/>
      </c>
      <c r="C7926" s="9" t="str">
        <f>IF(ISERROR(VLOOKUP(A7926,'entry data'!B:G,6,0)),"",VLOOKUP(A7926,'entry data'!B:G,6,0))</f>
        <v/>
      </c>
      <c r="D7926" s="9" t="str">
        <f>IF(ISERROR(VLOOKUP(A7926,'entry data'!B:C,2,0)),"",VLOOKUP(A7926,'entry data'!B:C,2,0))</f>
        <v/>
      </c>
      <c r="E7926" s="9" t="str">
        <f>IF(ISERROR(VLOOKUP(A7926,'entry data'!B:E,4,0)),"",VLOOKUP(A7926,'entry data'!B:E,4,0))</f>
        <v/>
      </c>
      <c r="F7926" s="11" t="str">
        <f>IF(A7926="","",IF(ISERROR(VLOOKUP(A7926,'entry data'!B:F,5,0)),"",VLOOKUP(A7926,'entry data'!B:F,5,0)))</f>
        <v/>
      </c>
      <c r="G7926" s="12" t="str">
        <f>IF(A7926="","",IF(ISERROR(VLOOKUP(A7926,'entry data'!B:I,8,0)),"",VLOOKUP(A7926,'entry data'!B:I,7,0)))</f>
        <v/>
      </c>
      <c r="H7926" s="13" t="str">
        <f>IF(A7926="","",IF(B7926=1,VLOOKUP(A7926,'entry data'!B:D,3,0),I7925))</f>
        <v/>
      </c>
      <c r="I7926" s="14" t="str">
        <f>IF(A7926="","",IF(E7926="weekly",7,IF(E7926="fortnightly",14,IF(E7926="monthly",DATE(IF(MONTH(H7926)=12,YEAR(H7926)+1,YEAR(H7926)),VLOOKUP(MONTH(H7926),index!$D$2:$G$13,2,0),DAY(H7926)),
IF(E7926="quarterly",DATE(IF(MONTH(H7926)&gt;=10,YEAR(H7926)+1,YEAR(H7926)),VLOOKUP(MONTH(H7926),index!$D$2:$G$13,3,0),DAY(H7926)),
IF(E7926="halfyearly",DATE(IF(MONTH(H7926)&gt;=7,YEAR(H7926)+1,YEAR(H7926)),VLOOKUP(MONTH(H7926),index!$D$2:$G$13,4,0),DAY(H7926)),
DATE(YEAR(H7926)+1,MONTH(H7926),DAY(H7926)))))-H7926))+H7926)</f>
        <v/>
      </c>
      <c r="J7926" s="9" t="str">
        <f t="shared" si="760"/>
        <v/>
      </c>
      <c r="K7926" s="11" t="str">
        <f t="shared" si="761"/>
        <v/>
      </c>
      <c r="L7926" s="11" t="str">
        <f t="shared" si="762"/>
        <v/>
      </c>
      <c r="M7926" s="11" t="str">
        <f>IF(A7926="","",VLOOKUP(E7926,index!$A$1:$B$6,2,0)*K7926*G7926)</f>
        <v/>
      </c>
      <c r="N7926" s="11" t="str">
        <f>IF(A7926="","",-PMT(G7926*VLOOKUP(E7926,index!$A$1:$B$6,2,0),C7926,F7926,0,0))</f>
        <v/>
      </c>
      <c r="O7926" s="11" t="str">
        <f t="shared" si="763"/>
        <v/>
      </c>
      <c r="P7926" s="11" t="str">
        <f t="shared" si="758"/>
        <v/>
      </c>
    </row>
    <row r="7927" spans="1:16" x14ac:dyDescent="0.25">
      <c r="A7927" s="9" t="str">
        <f>IF(A7926="","",IF(B7926&lt;C7926,A7926,IF(A7926=MAX('entry data'!$B$8:$B$507),"",A7926+1)))</f>
        <v/>
      </c>
      <c r="B7927" s="9" t="str">
        <f t="shared" si="759"/>
        <v/>
      </c>
      <c r="C7927" s="9" t="str">
        <f>IF(ISERROR(VLOOKUP(A7927,'entry data'!B:G,6,0)),"",VLOOKUP(A7927,'entry data'!B:G,6,0))</f>
        <v/>
      </c>
      <c r="D7927" s="9" t="str">
        <f>IF(ISERROR(VLOOKUP(A7927,'entry data'!B:C,2,0)),"",VLOOKUP(A7927,'entry data'!B:C,2,0))</f>
        <v/>
      </c>
      <c r="E7927" s="9" t="str">
        <f>IF(ISERROR(VLOOKUP(A7927,'entry data'!B:E,4,0)),"",VLOOKUP(A7927,'entry data'!B:E,4,0))</f>
        <v/>
      </c>
      <c r="F7927" s="11" t="str">
        <f>IF(A7927="","",IF(ISERROR(VLOOKUP(A7927,'entry data'!B:F,5,0)),"",VLOOKUP(A7927,'entry data'!B:F,5,0)))</f>
        <v/>
      </c>
      <c r="G7927" s="12" t="str">
        <f>IF(A7927="","",IF(ISERROR(VLOOKUP(A7927,'entry data'!B:I,8,0)),"",VLOOKUP(A7927,'entry data'!B:I,7,0)))</f>
        <v/>
      </c>
      <c r="H7927" s="13" t="str">
        <f>IF(A7927="","",IF(B7927=1,VLOOKUP(A7927,'entry data'!B:D,3,0),I7926))</f>
        <v/>
      </c>
      <c r="I7927" s="14" t="str">
        <f>IF(A7927="","",IF(E7927="weekly",7,IF(E7927="fortnightly",14,IF(E7927="monthly",DATE(IF(MONTH(H7927)=12,YEAR(H7927)+1,YEAR(H7927)),VLOOKUP(MONTH(H7927),index!$D$2:$G$13,2,0),DAY(H7927)),
IF(E7927="quarterly",DATE(IF(MONTH(H7927)&gt;=10,YEAR(H7927)+1,YEAR(H7927)),VLOOKUP(MONTH(H7927),index!$D$2:$G$13,3,0),DAY(H7927)),
IF(E7927="halfyearly",DATE(IF(MONTH(H7927)&gt;=7,YEAR(H7927)+1,YEAR(H7927)),VLOOKUP(MONTH(H7927),index!$D$2:$G$13,4,0),DAY(H7927)),
DATE(YEAR(H7927)+1,MONTH(H7927),DAY(H7927)))))-H7927))+H7927)</f>
        <v/>
      </c>
      <c r="J7927" s="9" t="str">
        <f t="shared" si="760"/>
        <v/>
      </c>
      <c r="K7927" s="11" t="str">
        <f t="shared" si="761"/>
        <v/>
      </c>
      <c r="L7927" s="11" t="str">
        <f t="shared" si="762"/>
        <v/>
      </c>
      <c r="M7927" s="11" t="str">
        <f>IF(A7927="","",VLOOKUP(E7927,index!$A$1:$B$6,2,0)*K7927*G7927)</f>
        <v/>
      </c>
      <c r="N7927" s="11" t="str">
        <f>IF(A7927="","",-PMT(G7927*VLOOKUP(E7927,index!$A$1:$B$6,2,0),C7927,F7927,0,0))</f>
        <v/>
      </c>
      <c r="O7927" s="11" t="str">
        <f t="shared" si="763"/>
        <v/>
      </c>
      <c r="P7927" s="11" t="str">
        <f t="shared" si="758"/>
        <v/>
      </c>
    </row>
    <row r="7928" spans="1:16" x14ac:dyDescent="0.25">
      <c r="A7928" s="9" t="str">
        <f>IF(A7927="","",IF(B7927&lt;C7927,A7927,IF(A7927=MAX('entry data'!$B$8:$B$507),"",A7927+1)))</f>
        <v/>
      </c>
      <c r="B7928" s="9" t="str">
        <f t="shared" si="759"/>
        <v/>
      </c>
      <c r="C7928" s="9" t="str">
        <f>IF(ISERROR(VLOOKUP(A7928,'entry data'!B:G,6,0)),"",VLOOKUP(A7928,'entry data'!B:G,6,0))</f>
        <v/>
      </c>
      <c r="D7928" s="9" t="str">
        <f>IF(ISERROR(VLOOKUP(A7928,'entry data'!B:C,2,0)),"",VLOOKUP(A7928,'entry data'!B:C,2,0))</f>
        <v/>
      </c>
      <c r="E7928" s="9" t="str">
        <f>IF(ISERROR(VLOOKUP(A7928,'entry data'!B:E,4,0)),"",VLOOKUP(A7928,'entry data'!B:E,4,0))</f>
        <v/>
      </c>
      <c r="F7928" s="11" t="str">
        <f>IF(A7928="","",IF(ISERROR(VLOOKUP(A7928,'entry data'!B:F,5,0)),"",VLOOKUP(A7928,'entry data'!B:F,5,0)))</f>
        <v/>
      </c>
      <c r="G7928" s="12" t="str">
        <f>IF(A7928="","",IF(ISERROR(VLOOKUP(A7928,'entry data'!B:I,8,0)),"",VLOOKUP(A7928,'entry data'!B:I,7,0)))</f>
        <v/>
      </c>
      <c r="H7928" s="13" t="str">
        <f>IF(A7928="","",IF(B7928=1,VLOOKUP(A7928,'entry data'!B:D,3,0),I7927))</f>
        <v/>
      </c>
      <c r="I7928" s="14" t="str">
        <f>IF(A7928="","",IF(E7928="weekly",7,IF(E7928="fortnightly",14,IF(E7928="monthly",DATE(IF(MONTH(H7928)=12,YEAR(H7928)+1,YEAR(H7928)),VLOOKUP(MONTH(H7928),index!$D$2:$G$13,2,0),DAY(H7928)),
IF(E7928="quarterly",DATE(IF(MONTH(H7928)&gt;=10,YEAR(H7928)+1,YEAR(H7928)),VLOOKUP(MONTH(H7928),index!$D$2:$G$13,3,0),DAY(H7928)),
IF(E7928="halfyearly",DATE(IF(MONTH(H7928)&gt;=7,YEAR(H7928)+1,YEAR(H7928)),VLOOKUP(MONTH(H7928),index!$D$2:$G$13,4,0),DAY(H7928)),
DATE(YEAR(H7928)+1,MONTH(H7928),DAY(H7928)))))-H7928))+H7928)</f>
        <v/>
      </c>
      <c r="J7928" s="9" t="str">
        <f t="shared" si="760"/>
        <v/>
      </c>
      <c r="K7928" s="11" t="str">
        <f t="shared" si="761"/>
        <v/>
      </c>
      <c r="L7928" s="11" t="str">
        <f t="shared" si="762"/>
        <v/>
      </c>
      <c r="M7928" s="11" t="str">
        <f>IF(A7928="","",VLOOKUP(E7928,index!$A$1:$B$6,2,0)*K7928*G7928)</f>
        <v/>
      </c>
      <c r="N7928" s="11" t="str">
        <f>IF(A7928="","",-PMT(G7928*VLOOKUP(E7928,index!$A$1:$B$6,2,0),C7928,F7928,0,0))</f>
        <v/>
      </c>
      <c r="O7928" s="11" t="str">
        <f t="shared" si="763"/>
        <v/>
      </c>
      <c r="P7928" s="11" t="str">
        <f t="shared" si="758"/>
        <v/>
      </c>
    </row>
    <row r="7929" spans="1:16" x14ac:dyDescent="0.25">
      <c r="A7929" s="9" t="str">
        <f>IF(A7928="","",IF(B7928&lt;C7928,A7928,IF(A7928=MAX('entry data'!$B$8:$B$507),"",A7928+1)))</f>
        <v/>
      </c>
      <c r="B7929" s="9" t="str">
        <f t="shared" si="759"/>
        <v/>
      </c>
      <c r="C7929" s="9" t="str">
        <f>IF(ISERROR(VLOOKUP(A7929,'entry data'!B:G,6,0)),"",VLOOKUP(A7929,'entry data'!B:G,6,0))</f>
        <v/>
      </c>
      <c r="D7929" s="9" t="str">
        <f>IF(ISERROR(VLOOKUP(A7929,'entry data'!B:C,2,0)),"",VLOOKUP(A7929,'entry data'!B:C,2,0))</f>
        <v/>
      </c>
      <c r="E7929" s="9" t="str">
        <f>IF(ISERROR(VLOOKUP(A7929,'entry data'!B:E,4,0)),"",VLOOKUP(A7929,'entry data'!B:E,4,0))</f>
        <v/>
      </c>
      <c r="F7929" s="11" t="str">
        <f>IF(A7929="","",IF(ISERROR(VLOOKUP(A7929,'entry data'!B:F,5,0)),"",VLOOKUP(A7929,'entry data'!B:F,5,0)))</f>
        <v/>
      </c>
      <c r="G7929" s="12" t="str">
        <f>IF(A7929="","",IF(ISERROR(VLOOKUP(A7929,'entry data'!B:I,8,0)),"",VLOOKUP(A7929,'entry data'!B:I,7,0)))</f>
        <v/>
      </c>
      <c r="H7929" s="13" t="str">
        <f>IF(A7929="","",IF(B7929=1,VLOOKUP(A7929,'entry data'!B:D,3,0),I7928))</f>
        <v/>
      </c>
      <c r="I7929" s="14" t="str">
        <f>IF(A7929="","",IF(E7929="weekly",7,IF(E7929="fortnightly",14,IF(E7929="monthly",DATE(IF(MONTH(H7929)=12,YEAR(H7929)+1,YEAR(H7929)),VLOOKUP(MONTH(H7929),index!$D$2:$G$13,2,0),DAY(H7929)),
IF(E7929="quarterly",DATE(IF(MONTH(H7929)&gt;=10,YEAR(H7929)+1,YEAR(H7929)),VLOOKUP(MONTH(H7929),index!$D$2:$G$13,3,0),DAY(H7929)),
IF(E7929="halfyearly",DATE(IF(MONTH(H7929)&gt;=7,YEAR(H7929)+1,YEAR(H7929)),VLOOKUP(MONTH(H7929),index!$D$2:$G$13,4,0),DAY(H7929)),
DATE(YEAR(H7929)+1,MONTH(H7929),DAY(H7929)))))-H7929))+H7929)</f>
        <v/>
      </c>
      <c r="J7929" s="9" t="str">
        <f t="shared" si="760"/>
        <v/>
      </c>
      <c r="K7929" s="11" t="str">
        <f t="shared" si="761"/>
        <v/>
      </c>
      <c r="L7929" s="11" t="str">
        <f t="shared" si="762"/>
        <v/>
      </c>
      <c r="M7929" s="11" t="str">
        <f>IF(A7929="","",VLOOKUP(E7929,index!$A$1:$B$6,2,0)*K7929*G7929)</f>
        <v/>
      </c>
      <c r="N7929" s="11" t="str">
        <f>IF(A7929="","",-PMT(G7929*VLOOKUP(E7929,index!$A$1:$B$6,2,0),C7929,F7929,0,0))</f>
        <v/>
      </c>
      <c r="O7929" s="11" t="str">
        <f t="shared" si="763"/>
        <v/>
      </c>
      <c r="P7929" s="11" t="str">
        <f t="shared" si="758"/>
        <v/>
      </c>
    </row>
    <row r="7930" spans="1:16" x14ac:dyDescent="0.25">
      <c r="A7930" s="9" t="str">
        <f>IF(A7929="","",IF(B7929&lt;C7929,A7929,IF(A7929=MAX('entry data'!$B$8:$B$507),"",A7929+1)))</f>
        <v/>
      </c>
      <c r="B7930" s="9" t="str">
        <f t="shared" si="759"/>
        <v/>
      </c>
      <c r="C7930" s="9" t="str">
        <f>IF(ISERROR(VLOOKUP(A7930,'entry data'!B:G,6,0)),"",VLOOKUP(A7930,'entry data'!B:G,6,0))</f>
        <v/>
      </c>
      <c r="D7930" s="9" t="str">
        <f>IF(ISERROR(VLOOKUP(A7930,'entry data'!B:C,2,0)),"",VLOOKUP(A7930,'entry data'!B:C,2,0))</f>
        <v/>
      </c>
      <c r="E7930" s="9" t="str">
        <f>IF(ISERROR(VLOOKUP(A7930,'entry data'!B:E,4,0)),"",VLOOKUP(A7930,'entry data'!B:E,4,0))</f>
        <v/>
      </c>
      <c r="F7930" s="11" t="str">
        <f>IF(A7930="","",IF(ISERROR(VLOOKUP(A7930,'entry data'!B:F,5,0)),"",VLOOKUP(A7930,'entry data'!B:F,5,0)))</f>
        <v/>
      </c>
      <c r="G7930" s="12" t="str">
        <f>IF(A7930="","",IF(ISERROR(VLOOKUP(A7930,'entry data'!B:I,8,0)),"",VLOOKUP(A7930,'entry data'!B:I,7,0)))</f>
        <v/>
      </c>
      <c r="H7930" s="13" t="str">
        <f>IF(A7930="","",IF(B7930=1,VLOOKUP(A7930,'entry data'!B:D,3,0),I7929))</f>
        <v/>
      </c>
      <c r="I7930" s="14" t="str">
        <f>IF(A7930="","",IF(E7930="weekly",7,IF(E7930="fortnightly",14,IF(E7930="monthly",DATE(IF(MONTH(H7930)=12,YEAR(H7930)+1,YEAR(H7930)),VLOOKUP(MONTH(H7930),index!$D$2:$G$13,2,0),DAY(H7930)),
IF(E7930="quarterly",DATE(IF(MONTH(H7930)&gt;=10,YEAR(H7930)+1,YEAR(H7930)),VLOOKUP(MONTH(H7930),index!$D$2:$G$13,3,0),DAY(H7930)),
IF(E7930="halfyearly",DATE(IF(MONTH(H7930)&gt;=7,YEAR(H7930)+1,YEAR(H7930)),VLOOKUP(MONTH(H7930),index!$D$2:$G$13,4,0),DAY(H7930)),
DATE(YEAR(H7930)+1,MONTH(H7930),DAY(H7930)))))-H7930))+H7930)</f>
        <v/>
      </c>
      <c r="J7930" s="9" t="str">
        <f t="shared" si="760"/>
        <v/>
      </c>
      <c r="K7930" s="11" t="str">
        <f t="shared" si="761"/>
        <v/>
      </c>
      <c r="L7930" s="11" t="str">
        <f t="shared" si="762"/>
        <v/>
      </c>
      <c r="M7930" s="11" t="str">
        <f>IF(A7930="","",VLOOKUP(E7930,index!$A$1:$B$6,2,0)*K7930*G7930)</f>
        <v/>
      </c>
      <c r="N7930" s="11" t="str">
        <f>IF(A7930="","",-PMT(G7930*VLOOKUP(E7930,index!$A$1:$B$6,2,0),C7930,F7930,0,0))</f>
        <v/>
      </c>
      <c r="O7930" s="11" t="str">
        <f t="shared" si="763"/>
        <v/>
      </c>
      <c r="P7930" s="11" t="str">
        <f t="shared" si="758"/>
        <v/>
      </c>
    </row>
    <row r="7931" spans="1:16" x14ac:dyDescent="0.25">
      <c r="A7931" s="9" t="str">
        <f>IF(A7930="","",IF(B7930&lt;C7930,A7930,IF(A7930=MAX('entry data'!$B$8:$B$507),"",A7930+1)))</f>
        <v/>
      </c>
      <c r="B7931" s="9" t="str">
        <f t="shared" si="759"/>
        <v/>
      </c>
      <c r="C7931" s="9" t="str">
        <f>IF(ISERROR(VLOOKUP(A7931,'entry data'!B:G,6,0)),"",VLOOKUP(A7931,'entry data'!B:G,6,0))</f>
        <v/>
      </c>
      <c r="D7931" s="9" t="str">
        <f>IF(ISERROR(VLOOKUP(A7931,'entry data'!B:C,2,0)),"",VLOOKUP(A7931,'entry data'!B:C,2,0))</f>
        <v/>
      </c>
      <c r="E7931" s="9" t="str">
        <f>IF(ISERROR(VLOOKUP(A7931,'entry data'!B:E,4,0)),"",VLOOKUP(A7931,'entry data'!B:E,4,0))</f>
        <v/>
      </c>
      <c r="F7931" s="11" t="str">
        <f>IF(A7931="","",IF(ISERROR(VLOOKUP(A7931,'entry data'!B:F,5,0)),"",VLOOKUP(A7931,'entry data'!B:F,5,0)))</f>
        <v/>
      </c>
      <c r="G7931" s="12" t="str">
        <f>IF(A7931="","",IF(ISERROR(VLOOKUP(A7931,'entry data'!B:I,8,0)),"",VLOOKUP(A7931,'entry data'!B:I,7,0)))</f>
        <v/>
      </c>
      <c r="H7931" s="13" t="str">
        <f>IF(A7931="","",IF(B7931=1,VLOOKUP(A7931,'entry data'!B:D,3,0),I7930))</f>
        <v/>
      </c>
      <c r="I7931" s="14" t="str">
        <f>IF(A7931="","",IF(E7931="weekly",7,IF(E7931="fortnightly",14,IF(E7931="monthly",DATE(IF(MONTH(H7931)=12,YEAR(H7931)+1,YEAR(H7931)),VLOOKUP(MONTH(H7931),index!$D$2:$G$13,2,0),DAY(H7931)),
IF(E7931="quarterly",DATE(IF(MONTH(H7931)&gt;=10,YEAR(H7931)+1,YEAR(H7931)),VLOOKUP(MONTH(H7931),index!$D$2:$G$13,3,0),DAY(H7931)),
IF(E7931="halfyearly",DATE(IF(MONTH(H7931)&gt;=7,YEAR(H7931)+1,YEAR(H7931)),VLOOKUP(MONTH(H7931),index!$D$2:$G$13,4,0),DAY(H7931)),
DATE(YEAR(H7931)+1,MONTH(H7931),DAY(H7931)))))-H7931))+H7931)</f>
        <v/>
      </c>
      <c r="J7931" s="9" t="str">
        <f t="shared" si="760"/>
        <v/>
      </c>
      <c r="K7931" s="11" t="str">
        <f t="shared" si="761"/>
        <v/>
      </c>
      <c r="L7931" s="11" t="str">
        <f t="shared" si="762"/>
        <v/>
      </c>
      <c r="M7931" s="11" t="str">
        <f>IF(A7931="","",VLOOKUP(E7931,index!$A$1:$B$6,2,0)*K7931*G7931)</f>
        <v/>
      </c>
      <c r="N7931" s="11" t="str">
        <f>IF(A7931="","",-PMT(G7931*VLOOKUP(E7931,index!$A$1:$B$6,2,0),C7931,F7931,0,0))</f>
        <v/>
      </c>
      <c r="O7931" s="11" t="str">
        <f t="shared" si="763"/>
        <v/>
      </c>
      <c r="P7931" s="11" t="str">
        <f t="shared" si="758"/>
        <v/>
      </c>
    </row>
    <row r="7932" spans="1:16" x14ac:dyDescent="0.25">
      <c r="A7932" s="9" t="str">
        <f>IF(A7931="","",IF(B7931&lt;C7931,A7931,IF(A7931=MAX('entry data'!$B$8:$B$507),"",A7931+1)))</f>
        <v/>
      </c>
      <c r="B7932" s="9" t="str">
        <f t="shared" si="759"/>
        <v/>
      </c>
      <c r="C7932" s="9" t="str">
        <f>IF(ISERROR(VLOOKUP(A7932,'entry data'!B:G,6,0)),"",VLOOKUP(A7932,'entry data'!B:G,6,0))</f>
        <v/>
      </c>
      <c r="D7932" s="9" t="str">
        <f>IF(ISERROR(VLOOKUP(A7932,'entry data'!B:C,2,0)),"",VLOOKUP(A7932,'entry data'!B:C,2,0))</f>
        <v/>
      </c>
      <c r="E7932" s="9" t="str">
        <f>IF(ISERROR(VLOOKUP(A7932,'entry data'!B:E,4,0)),"",VLOOKUP(A7932,'entry data'!B:E,4,0))</f>
        <v/>
      </c>
      <c r="F7932" s="11" t="str">
        <f>IF(A7932="","",IF(ISERROR(VLOOKUP(A7932,'entry data'!B:F,5,0)),"",VLOOKUP(A7932,'entry data'!B:F,5,0)))</f>
        <v/>
      </c>
      <c r="G7932" s="12" t="str">
        <f>IF(A7932="","",IF(ISERROR(VLOOKUP(A7932,'entry data'!B:I,8,0)),"",VLOOKUP(A7932,'entry data'!B:I,7,0)))</f>
        <v/>
      </c>
      <c r="H7932" s="13" t="str">
        <f>IF(A7932="","",IF(B7932=1,VLOOKUP(A7932,'entry data'!B:D,3,0),I7931))</f>
        <v/>
      </c>
      <c r="I7932" s="14" t="str">
        <f>IF(A7932="","",IF(E7932="weekly",7,IF(E7932="fortnightly",14,IF(E7932="monthly",DATE(IF(MONTH(H7932)=12,YEAR(H7932)+1,YEAR(H7932)),VLOOKUP(MONTH(H7932),index!$D$2:$G$13,2,0),DAY(H7932)),
IF(E7932="quarterly",DATE(IF(MONTH(H7932)&gt;=10,YEAR(H7932)+1,YEAR(H7932)),VLOOKUP(MONTH(H7932),index!$D$2:$G$13,3,0),DAY(H7932)),
IF(E7932="halfyearly",DATE(IF(MONTH(H7932)&gt;=7,YEAR(H7932)+1,YEAR(H7932)),VLOOKUP(MONTH(H7932),index!$D$2:$G$13,4,0),DAY(H7932)),
DATE(YEAR(H7932)+1,MONTH(H7932),DAY(H7932)))))-H7932))+H7932)</f>
        <v/>
      </c>
      <c r="J7932" s="9" t="str">
        <f t="shared" si="760"/>
        <v/>
      </c>
      <c r="K7932" s="11" t="str">
        <f t="shared" si="761"/>
        <v/>
      </c>
      <c r="L7932" s="11" t="str">
        <f t="shared" si="762"/>
        <v/>
      </c>
      <c r="M7932" s="11" t="str">
        <f>IF(A7932="","",VLOOKUP(E7932,index!$A$1:$B$6,2,0)*K7932*G7932)</f>
        <v/>
      </c>
      <c r="N7932" s="11" t="str">
        <f>IF(A7932="","",-PMT(G7932*VLOOKUP(E7932,index!$A$1:$B$6,2,0),C7932,F7932,0,0))</f>
        <v/>
      </c>
      <c r="O7932" s="11" t="str">
        <f t="shared" si="763"/>
        <v/>
      </c>
      <c r="P7932" s="11" t="str">
        <f t="shared" si="758"/>
        <v/>
      </c>
    </row>
    <row r="7933" spans="1:16" x14ac:dyDescent="0.25">
      <c r="A7933" s="9" t="str">
        <f>IF(A7932="","",IF(B7932&lt;C7932,A7932,IF(A7932=MAX('entry data'!$B$8:$B$507),"",A7932+1)))</f>
        <v/>
      </c>
      <c r="B7933" s="9" t="str">
        <f t="shared" si="759"/>
        <v/>
      </c>
      <c r="C7933" s="9" t="str">
        <f>IF(ISERROR(VLOOKUP(A7933,'entry data'!B:G,6,0)),"",VLOOKUP(A7933,'entry data'!B:G,6,0))</f>
        <v/>
      </c>
      <c r="D7933" s="9" t="str">
        <f>IF(ISERROR(VLOOKUP(A7933,'entry data'!B:C,2,0)),"",VLOOKUP(A7933,'entry data'!B:C,2,0))</f>
        <v/>
      </c>
      <c r="E7933" s="9" t="str">
        <f>IF(ISERROR(VLOOKUP(A7933,'entry data'!B:E,4,0)),"",VLOOKUP(A7933,'entry data'!B:E,4,0))</f>
        <v/>
      </c>
      <c r="F7933" s="11" t="str">
        <f>IF(A7933="","",IF(ISERROR(VLOOKUP(A7933,'entry data'!B:F,5,0)),"",VLOOKUP(A7933,'entry data'!B:F,5,0)))</f>
        <v/>
      </c>
      <c r="G7933" s="12" t="str">
        <f>IF(A7933="","",IF(ISERROR(VLOOKUP(A7933,'entry data'!B:I,8,0)),"",VLOOKUP(A7933,'entry data'!B:I,7,0)))</f>
        <v/>
      </c>
      <c r="H7933" s="13" t="str">
        <f>IF(A7933="","",IF(B7933=1,VLOOKUP(A7933,'entry data'!B:D,3,0),I7932))</f>
        <v/>
      </c>
      <c r="I7933" s="14" t="str">
        <f>IF(A7933="","",IF(E7933="weekly",7,IF(E7933="fortnightly",14,IF(E7933="monthly",DATE(IF(MONTH(H7933)=12,YEAR(H7933)+1,YEAR(H7933)),VLOOKUP(MONTH(H7933),index!$D$2:$G$13,2,0),DAY(H7933)),
IF(E7933="quarterly",DATE(IF(MONTH(H7933)&gt;=10,YEAR(H7933)+1,YEAR(H7933)),VLOOKUP(MONTH(H7933),index!$D$2:$G$13,3,0),DAY(H7933)),
IF(E7933="halfyearly",DATE(IF(MONTH(H7933)&gt;=7,YEAR(H7933)+1,YEAR(H7933)),VLOOKUP(MONTH(H7933),index!$D$2:$G$13,4,0),DAY(H7933)),
DATE(YEAR(H7933)+1,MONTH(H7933),DAY(H7933)))))-H7933))+H7933)</f>
        <v/>
      </c>
      <c r="J7933" s="9" t="str">
        <f t="shared" si="760"/>
        <v/>
      </c>
      <c r="K7933" s="11" t="str">
        <f t="shared" si="761"/>
        <v/>
      </c>
      <c r="L7933" s="11" t="str">
        <f t="shared" si="762"/>
        <v/>
      </c>
      <c r="M7933" s="11" t="str">
        <f>IF(A7933="","",VLOOKUP(E7933,index!$A$1:$B$6,2,0)*K7933*G7933)</f>
        <v/>
      </c>
      <c r="N7933" s="11" t="str">
        <f>IF(A7933="","",-PMT(G7933*VLOOKUP(E7933,index!$A$1:$B$6,2,0),C7933,F7933,0,0))</f>
        <v/>
      </c>
      <c r="O7933" s="11" t="str">
        <f t="shared" si="763"/>
        <v/>
      </c>
      <c r="P7933" s="11" t="str">
        <f t="shared" si="758"/>
        <v/>
      </c>
    </row>
    <row r="7934" spans="1:16" x14ac:dyDescent="0.25">
      <c r="A7934" s="9" t="str">
        <f>IF(A7933="","",IF(B7933&lt;C7933,A7933,IF(A7933=MAX('entry data'!$B$8:$B$507),"",A7933+1)))</f>
        <v/>
      </c>
      <c r="B7934" s="9" t="str">
        <f t="shared" si="759"/>
        <v/>
      </c>
      <c r="C7934" s="9" t="str">
        <f>IF(ISERROR(VLOOKUP(A7934,'entry data'!B:G,6,0)),"",VLOOKUP(A7934,'entry data'!B:G,6,0))</f>
        <v/>
      </c>
      <c r="D7934" s="9" t="str">
        <f>IF(ISERROR(VLOOKUP(A7934,'entry data'!B:C,2,0)),"",VLOOKUP(A7934,'entry data'!B:C,2,0))</f>
        <v/>
      </c>
      <c r="E7934" s="9" t="str">
        <f>IF(ISERROR(VLOOKUP(A7934,'entry data'!B:E,4,0)),"",VLOOKUP(A7934,'entry data'!B:E,4,0))</f>
        <v/>
      </c>
      <c r="F7934" s="11" t="str">
        <f>IF(A7934="","",IF(ISERROR(VLOOKUP(A7934,'entry data'!B:F,5,0)),"",VLOOKUP(A7934,'entry data'!B:F,5,0)))</f>
        <v/>
      </c>
      <c r="G7934" s="12" t="str">
        <f>IF(A7934="","",IF(ISERROR(VLOOKUP(A7934,'entry data'!B:I,8,0)),"",VLOOKUP(A7934,'entry data'!B:I,7,0)))</f>
        <v/>
      </c>
      <c r="H7934" s="13" t="str">
        <f>IF(A7934="","",IF(B7934=1,VLOOKUP(A7934,'entry data'!B:D,3,0),I7933))</f>
        <v/>
      </c>
      <c r="I7934" s="14" t="str">
        <f>IF(A7934="","",IF(E7934="weekly",7,IF(E7934="fortnightly",14,IF(E7934="monthly",DATE(IF(MONTH(H7934)=12,YEAR(H7934)+1,YEAR(H7934)),VLOOKUP(MONTH(H7934),index!$D$2:$G$13,2,0),DAY(H7934)),
IF(E7934="quarterly",DATE(IF(MONTH(H7934)&gt;=10,YEAR(H7934)+1,YEAR(H7934)),VLOOKUP(MONTH(H7934),index!$D$2:$G$13,3,0),DAY(H7934)),
IF(E7934="halfyearly",DATE(IF(MONTH(H7934)&gt;=7,YEAR(H7934)+1,YEAR(H7934)),VLOOKUP(MONTH(H7934),index!$D$2:$G$13,4,0),DAY(H7934)),
DATE(YEAR(H7934)+1,MONTH(H7934),DAY(H7934)))))-H7934))+H7934)</f>
        <v/>
      </c>
      <c r="J7934" s="9" t="str">
        <f t="shared" si="760"/>
        <v/>
      </c>
      <c r="K7934" s="11" t="str">
        <f t="shared" si="761"/>
        <v/>
      </c>
      <c r="L7934" s="11" t="str">
        <f t="shared" si="762"/>
        <v/>
      </c>
      <c r="M7934" s="11" t="str">
        <f>IF(A7934="","",VLOOKUP(E7934,index!$A$1:$B$6,2,0)*K7934*G7934)</f>
        <v/>
      </c>
      <c r="N7934" s="11" t="str">
        <f>IF(A7934="","",-PMT(G7934*VLOOKUP(E7934,index!$A$1:$B$6,2,0),C7934,F7934,0,0))</f>
        <v/>
      </c>
      <c r="O7934" s="11" t="str">
        <f t="shared" si="763"/>
        <v/>
      </c>
      <c r="P7934" s="11" t="str">
        <f t="shared" si="758"/>
        <v/>
      </c>
    </row>
    <row r="7935" spans="1:16" x14ac:dyDescent="0.25">
      <c r="A7935" s="9" t="str">
        <f>IF(A7934="","",IF(B7934&lt;C7934,A7934,IF(A7934=MAX('entry data'!$B$8:$B$507),"",A7934+1)))</f>
        <v/>
      </c>
      <c r="B7935" s="9" t="str">
        <f t="shared" si="759"/>
        <v/>
      </c>
      <c r="C7935" s="9" t="str">
        <f>IF(ISERROR(VLOOKUP(A7935,'entry data'!B:G,6,0)),"",VLOOKUP(A7935,'entry data'!B:G,6,0))</f>
        <v/>
      </c>
      <c r="D7935" s="9" t="str">
        <f>IF(ISERROR(VLOOKUP(A7935,'entry data'!B:C,2,0)),"",VLOOKUP(A7935,'entry data'!B:C,2,0))</f>
        <v/>
      </c>
      <c r="E7935" s="9" t="str">
        <f>IF(ISERROR(VLOOKUP(A7935,'entry data'!B:E,4,0)),"",VLOOKUP(A7935,'entry data'!B:E,4,0))</f>
        <v/>
      </c>
      <c r="F7935" s="11" t="str">
        <f>IF(A7935="","",IF(ISERROR(VLOOKUP(A7935,'entry data'!B:F,5,0)),"",VLOOKUP(A7935,'entry data'!B:F,5,0)))</f>
        <v/>
      </c>
      <c r="G7935" s="12" t="str">
        <f>IF(A7935="","",IF(ISERROR(VLOOKUP(A7935,'entry data'!B:I,8,0)),"",VLOOKUP(A7935,'entry data'!B:I,7,0)))</f>
        <v/>
      </c>
      <c r="H7935" s="13" t="str">
        <f>IF(A7935="","",IF(B7935=1,VLOOKUP(A7935,'entry data'!B:D,3,0),I7934))</f>
        <v/>
      </c>
      <c r="I7935" s="14" t="str">
        <f>IF(A7935="","",IF(E7935="weekly",7,IF(E7935="fortnightly",14,IF(E7935="monthly",DATE(IF(MONTH(H7935)=12,YEAR(H7935)+1,YEAR(H7935)),VLOOKUP(MONTH(H7935),index!$D$2:$G$13,2,0),DAY(H7935)),
IF(E7935="quarterly",DATE(IF(MONTH(H7935)&gt;=10,YEAR(H7935)+1,YEAR(H7935)),VLOOKUP(MONTH(H7935),index!$D$2:$G$13,3,0),DAY(H7935)),
IF(E7935="halfyearly",DATE(IF(MONTH(H7935)&gt;=7,YEAR(H7935)+1,YEAR(H7935)),VLOOKUP(MONTH(H7935),index!$D$2:$G$13,4,0),DAY(H7935)),
DATE(YEAR(H7935)+1,MONTH(H7935),DAY(H7935)))))-H7935))+H7935)</f>
        <v/>
      </c>
      <c r="J7935" s="9" t="str">
        <f t="shared" si="760"/>
        <v/>
      </c>
      <c r="K7935" s="11" t="str">
        <f t="shared" si="761"/>
        <v/>
      </c>
      <c r="L7935" s="11" t="str">
        <f t="shared" si="762"/>
        <v/>
      </c>
      <c r="M7935" s="11" t="str">
        <f>IF(A7935="","",VLOOKUP(E7935,index!$A$1:$B$6,2,0)*K7935*G7935)</f>
        <v/>
      </c>
      <c r="N7935" s="11" t="str">
        <f>IF(A7935="","",-PMT(G7935*VLOOKUP(E7935,index!$A$1:$B$6,2,0),C7935,F7935,0,0))</f>
        <v/>
      </c>
      <c r="O7935" s="11" t="str">
        <f t="shared" si="763"/>
        <v/>
      </c>
      <c r="P7935" s="11" t="str">
        <f t="shared" si="758"/>
        <v/>
      </c>
    </row>
    <row r="7936" spans="1:16" x14ac:dyDescent="0.25">
      <c r="A7936" s="9" t="str">
        <f>IF(A7935="","",IF(B7935&lt;C7935,A7935,IF(A7935=MAX('entry data'!$B$8:$B$507),"",A7935+1)))</f>
        <v/>
      </c>
      <c r="B7936" s="9" t="str">
        <f t="shared" si="759"/>
        <v/>
      </c>
      <c r="C7936" s="9" t="str">
        <f>IF(ISERROR(VLOOKUP(A7936,'entry data'!B:G,6,0)),"",VLOOKUP(A7936,'entry data'!B:G,6,0))</f>
        <v/>
      </c>
      <c r="D7936" s="9" t="str">
        <f>IF(ISERROR(VLOOKUP(A7936,'entry data'!B:C,2,0)),"",VLOOKUP(A7936,'entry data'!B:C,2,0))</f>
        <v/>
      </c>
      <c r="E7936" s="9" t="str">
        <f>IF(ISERROR(VLOOKUP(A7936,'entry data'!B:E,4,0)),"",VLOOKUP(A7936,'entry data'!B:E,4,0))</f>
        <v/>
      </c>
      <c r="F7936" s="11" t="str">
        <f>IF(A7936="","",IF(ISERROR(VLOOKUP(A7936,'entry data'!B:F,5,0)),"",VLOOKUP(A7936,'entry data'!B:F,5,0)))</f>
        <v/>
      </c>
      <c r="G7936" s="12" t="str">
        <f>IF(A7936="","",IF(ISERROR(VLOOKUP(A7936,'entry data'!B:I,8,0)),"",VLOOKUP(A7936,'entry data'!B:I,7,0)))</f>
        <v/>
      </c>
      <c r="H7936" s="13" t="str">
        <f>IF(A7936="","",IF(B7936=1,VLOOKUP(A7936,'entry data'!B:D,3,0),I7935))</f>
        <v/>
      </c>
      <c r="I7936" s="14" t="str">
        <f>IF(A7936="","",IF(E7936="weekly",7,IF(E7936="fortnightly",14,IF(E7936="monthly",DATE(IF(MONTH(H7936)=12,YEAR(H7936)+1,YEAR(H7936)),VLOOKUP(MONTH(H7936),index!$D$2:$G$13,2,0),DAY(H7936)),
IF(E7936="quarterly",DATE(IF(MONTH(H7936)&gt;=10,YEAR(H7936)+1,YEAR(H7936)),VLOOKUP(MONTH(H7936),index!$D$2:$G$13,3,0),DAY(H7936)),
IF(E7936="halfyearly",DATE(IF(MONTH(H7936)&gt;=7,YEAR(H7936)+1,YEAR(H7936)),VLOOKUP(MONTH(H7936),index!$D$2:$G$13,4,0),DAY(H7936)),
DATE(YEAR(H7936)+1,MONTH(H7936),DAY(H7936)))))-H7936))+H7936)</f>
        <v/>
      </c>
      <c r="J7936" s="9" t="str">
        <f t="shared" si="760"/>
        <v/>
      </c>
      <c r="K7936" s="11" t="str">
        <f t="shared" si="761"/>
        <v/>
      </c>
      <c r="L7936" s="11" t="str">
        <f t="shared" si="762"/>
        <v/>
      </c>
      <c r="M7936" s="11" t="str">
        <f>IF(A7936="","",VLOOKUP(E7936,index!$A$1:$B$6,2,0)*K7936*G7936)</f>
        <v/>
      </c>
      <c r="N7936" s="11" t="str">
        <f>IF(A7936="","",-PMT(G7936*VLOOKUP(E7936,index!$A$1:$B$6,2,0),C7936,F7936,0,0))</f>
        <v/>
      </c>
      <c r="O7936" s="11" t="str">
        <f t="shared" si="763"/>
        <v/>
      </c>
      <c r="P7936" s="11" t="str">
        <f t="shared" si="758"/>
        <v/>
      </c>
    </row>
    <row r="7937" spans="1:16" x14ac:dyDescent="0.25">
      <c r="A7937" s="9" t="str">
        <f>IF(A7936="","",IF(B7936&lt;C7936,A7936,IF(A7936=MAX('entry data'!$B$8:$B$507),"",A7936+1)))</f>
        <v/>
      </c>
      <c r="B7937" s="9" t="str">
        <f t="shared" si="759"/>
        <v/>
      </c>
      <c r="C7937" s="9" t="str">
        <f>IF(ISERROR(VLOOKUP(A7937,'entry data'!B:G,6,0)),"",VLOOKUP(A7937,'entry data'!B:G,6,0))</f>
        <v/>
      </c>
      <c r="D7937" s="9" t="str">
        <f>IF(ISERROR(VLOOKUP(A7937,'entry data'!B:C,2,0)),"",VLOOKUP(A7937,'entry data'!B:C,2,0))</f>
        <v/>
      </c>
      <c r="E7937" s="9" t="str">
        <f>IF(ISERROR(VLOOKUP(A7937,'entry data'!B:E,4,0)),"",VLOOKUP(A7937,'entry data'!B:E,4,0))</f>
        <v/>
      </c>
      <c r="F7937" s="11" t="str">
        <f>IF(A7937="","",IF(ISERROR(VLOOKUP(A7937,'entry data'!B:F,5,0)),"",VLOOKUP(A7937,'entry data'!B:F,5,0)))</f>
        <v/>
      </c>
      <c r="G7937" s="12" t="str">
        <f>IF(A7937="","",IF(ISERROR(VLOOKUP(A7937,'entry data'!B:I,8,0)),"",VLOOKUP(A7937,'entry data'!B:I,7,0)))</f>
        <v/>
      </c>
      <c r="H7937" s="13" t="str">
        <f>IF(A7937="","",IF(B7937=1,VLOOKUP(A7937,'entry data'!B:D,3,0),I7936))</f>
        <v/>
      </c>
      <c r="I7937" s="14" t="str">
        <f>IF(A7937="","",IF(E7937="weekly",7,IF(E7937="fortnightly",14,IF(E7937="monthly",DATE(IF(MONTH(H7937)=12,YEAR(H7937)+1,YEAR(H7937)),VLOOKUP(MONTH(H7937),index!$D$2:$G$13,2,0),DAY(H7937)),
IF(E7937="quarterly",DATE(IF(MONTH(H7937)&gt;=10,YEAR(H7937)+1,YEAR(H7937)),VLOOKUP(MONTH(H7937),index!$D$2:$G$13,3,0),DAY(H7937)),
IF(E7937="halfyearly",DATE(IF(MONTH(H7937)&gt;=7,YEAR(H7937)+1,YEAR(H7937)),VLOOKUP(MONTH(H7937),index!$D$2:$G$13,4,0),DAY(H7937)),
DATE(YEAR(H7937)+1,MONTH(H7937),DAY(H7937)))))-H7937))+H7937)</f>
        <v/>
      </c>
      <c r="J7937" s="9" t="str">
        <f t="shared" si="760"/>
        <v/>
      </c>
      <c r="K7937" s="11" t="str">
        <f t="shared" si="761"/>
        <v/>
      </c>
      <c r="L7937" s="11" t="str">
        <f t="shared" si="762"/>
        <v/>
      </c>
      <c r="M7937" s="11" t="str">
        <f>IF(A7937="","",VLOOKUP(E7937,index!$A$1:$B$6,2,0)*K7937*G7937)</f>
        <v/>
      </c>
      <c r="N7937" s="11" t="str">
        <f>IF(A7937="","",-PMT(G7937*VLOOKUP(E7937,index!$A$1:$B$6,2,0),C7937,F7937,0,0))</f>
        <v/>
      </c>
      <c r="O7937" s="11" t="str">
        <f t="shared" si="763"/>
        <v/>
      </c>
      <c r="P7937" s="11" t="str">
        <f t="shared" si="758"/>
        <v/>
      </c>
    </row>
    <row r="7938" spans="1:16" x14ac:dyDescent="0.25">
      <c r="A7938" s="9" t="str">
        <f>IF(A7937="","",IF(B7937&lt;C7937,A7937,IF(A7937=MAX('entry data'!$B$8:$B$507),"",A7937+1)))</f>
        <v/>
      </c>
      <c r="B7938" s="9" t="str">
        <f t="shared" si="759"/>
        <v/>
      </c>
      <c r="C7938" s="9" t="str">
        <f>IF(ISERROR(VLOOKUP(A7938,'entry data'!B:G,6,0)),"",VLOOKUP(A7938,'entry data'!B:G,6,0))</f>
        <v/>
      </c>
      <c r="D7938" s="9" t="str">
        <f>IF(ISERROR(VLOOKUP(A7938,'entry data'!B:C,2,0)),"",VLOOKUP(A7938,'entry data'!B:C,2,0))</f>
        <v/>
      </c>
      <c r="E7938" s="9" t="str">
        <f>IF(ISERROR(VLOOKUP(A7938,'entry data'!B:E,4,0)),"",VLOOKUP(A7938,'entry data'!B:E,4,0))</f>
        <v/>
      </c>
      <c r="F7938" s="11" t="str">
        <f>IF(A7938="","",IF(ISERROR(VLOOKUP(A7938,'entry data'!B:F,5,0)),"",VLOOKUP(A7938,'entry data'!B:F,5,0)))</f>
        <v/>
      </c>
      <c r="G7938" s="12" t="str">
        <f>IF(A7938="","",IF(ISERROR(VLOOKUP(A7938,'entry data'!B:I,8,0)),"",VLOOKUP(A7938,'entry data'!B:I,7,0)))</f>
        <v/>
      </c>
      <c r="H7938" s="13" t="str">
        <f>IF(A7938="","",IF(B7938=1,VLOOKUP(A7938,'entry data'!B:D,3,0),I7937))</f>
        <v/>
      </c>
      <c r="I7938" s="14" t="str">
        <f>IF(A7938="","",IF(E7938="weekly",7,IF(E7938="fortnightly",14,IF(E7938="monthly",DATE(IF(MONTH(H7938)=12,YEAR(H7938)+1,YEAR(H7938)),VLOOKUP(MONTH(H7938),index!$D$2:$G$13,2,0),DAY(H7938)),
IF(E7938="quarterly",DATE(IF(MONTH(H7938)&gt;=10,YEAR(H7938)+1,YEAR(H7938)),VLOOKUP(MONTH(H7938),index!$D$2:$G$13,3,0),DAY(H7938)),
IF(E7938="halfyearly",DATE(IF(MONTH(H7938)&gt;=7,YEAR(H7938)+1,YEAR(H7938)),VLOOKUP(MONTH(H7938),index!$D$2:$G$13,4,0),DAY(H7938)),
DATE(YEAR(H7938)+1,MONTH(H7938),DAY(H7938)))))-H7938))+H7938)</f>
        <v/>
      </c>
      <c r="J7938" s="9" t="str">
        <f t="shared" si="760"/>
        <v/>
      </c>
      <c r="K7938" s="11" t="str">
        <f t="shared" si="761"/>
        <v/>
      </c>
      <c r="L7938" s="11" t="str">
        <f t="shared" si="762"/>
        <v/>
      </c>
      <c r="M7938" s="11" t="str">
        <f>IF(A7938="","",VLOOKUP(E7938,index!$A$1:$B$6,2,0)*K7938*G7938)</f>
        <v/>
      </c>
      <c r="N7938" s="11" t="str">
        <f>IF(A7938="","",-PMT(G7938*VLOOKUP(E7938,index!$A$1:$B$6,2,0),C7938,F7938,0,0))</f>
        <v/>
      </c>
      <c r="O7938" s="11" t="str">
        <f t="shared" si="763"/>
        <v/>
      </c>
      <c r="P7938" s="11" t="str">
        <f t="shared" si="758"/>
        <v/>
      </c>
    </row>
    <row r="7939" spans="1:16" x14ac:dyDescent="0.25">
      <c r="A7939" s="9" t="str">
        <f>IF(A7938="","",IF(B7938&lt;C7938,A7938,IF(A7938=MAX('entry data'!$B$8:$B$507),"",A7938+1)))</f>
        <v/>
      </c>
      <c r="B7939" s="9" t="str">
        <f t="shared" si="759"/>
        <v/>
      </c>
      <c r="C7939" s="9" t="str">
        <f>IF(ISERROR(VLOOKUP(A7939,'entry data'!B:G,6,0)),"",VLOOKUP(A7939,'entry data'!B:G,6,0))</f>
        <v/>
      </c>
      <c r="D7939" s="9" t="str">
        <f>IF(ISERROR(VLOOKUP(A7939,'entry data'!B:C,2,0)),"",VLOOKUP(A7939,'entry data'!B:C,2,0))</f>
        <v/>
      </c>
      <c r="E7939" s="9" t="str">
        <f>IF(ISERROR(VLOOKUP(A7939,'entry data'!B:E,4,0)),"",VLOOKUP(A7939,'entry data'!B:E,4,0))</f>
        <v/>
      </c>
      <c r="F7939" s="11" t="str">
        <f>IF(A7939="","",IF(ISERROR(VLOOKUP(A7939,'entry data'!B:F,5,0)),"",VLOOKUP(A7939,'entry data'!B:F,5,0)))</f>
        <v/>
      </c>
      <c r="G7939" s="12" t="str">
        <f>IF(A7939="","",IF(ISERROR(VLOOKUP(A7939,'entry data'!B:I,8,0)),"",VLOOKUP(A7939,'entry data'!B:I,7,0)))</f>
        <v/>
      </c>
      <c r="H7939" s="13" t="str">
        <f>IF(A7939="","",IF(B7939=1,VLOOKUP(A7939,'entry data'!B:D,3,0),I7938))</f>
        <v/>
      </c>
      <c r="I7939" s="14" t="str">
        <f>IF(A7939="","",IF(E7939="weekly",7,IF(E7939="fortnightly",14,IF(E7939="monthly",DATE(IF(MONTH(H7939)=12,YEAR(H7939)+1,YEAR(H7939)),VLOOKUP(MONTH(H7939),index!$D$2:$G$13,2,0),DAY(H7939)),
IF(E7939="quarterly",DATE(IF(MONTH(H7939)&gt;=10,YEAR(H7939)+1,YEAR(H7939)),VLOOKUP(MONTH(H7939),index!$D$2:$G$13,3,0),DAY(H7939)),
IF(E7939="halfyearly",DATE(IF(MONTH(H7939)&gt;=7,YEAR(H7939)+1,YEAR(H7939)),VLOOKUP(MONTH(H7939),index!$D$2:$G$13,4,0),DAY(H7939)),
DATE(YEAR(H7939)+1,MONTH(H7939),DAY(H7939)))))-H7939))+H7939)</f>
        <v/>
      </c>
      <c r="J7939" s="9" t="str">
        <f t="shared" si="760"/>
        <v/>
      </c>
      <c r="K7939" s="11" t="str">
        <f t="shared" si="761"/>
        <v/>
      </c>
      <c r="L7939" s="11" t="str">
        <f t="shared" si="762"/>
        <v/>
      </c>
      <c r="M7939" s="11" t="str">
        <f>IF(A7939="","",VLOOKUP(E7939,index!$A$1:$B$6,2,0)*K7939*G7939)</f>
        <v/>
      </c>
      <c r="N7939" s="11" t="str">
        <f>IF(A7939="","",-PMT(G7939*VLOOKUP(E7939,index!$A$1:$B$6,2,0),C7939,F7939,0,0))</f>
        <v/>
      </c>
      <c r="O7939" s="11" t="str">
        <f t="shared" si="763"/>
        <v/>
      </c>
      <c r="P7939" s="11" t="str">
        <f t="shared" ref="P7939:P8000" si="764">IF(A7939="","",IF(J7939&lt;&gt;J7940,O7939,0))</f>
        <v/>
      </c>
    </row>
    <row r="7940" spans="1:16" x14ac:dyDescent="0.25">
      <c r="A7940" s="9" t="str">
        <f>IF(A7939="","",IF(B7939&lt;C7939,A7939,IF(A7939=MAX('entry data'!$B$8:$B$507),"",A7939+1)))</f>
        <v/>
      </c>
      <c r="B7940" s="9" t="str">
        <f t="shared" si="759"/>
        <v/>
      </c>
      <c r="C7940" s="9" t="str">
        <f>IF(ISERROR(VLOOKUP(A7940,'entry data'!B:G,6,0)),"",VLOOKUP(A7940,'entry data'!B:G,6,0))</f>
        <v/>
      </c>
      <c r="D7940" s="9" t="str">
        <f>IF(ISERROR(VLOOKUP(A7940,'entry data'!B:C,2,0)),"",VLOOKUP(A7940,'entry data'!B:C,2,0))</f>
        <v/>
      </c>
      <c r="E7940" s="9" t="str">
        <f>IF(ISERROR(VLOOKUP(A7940,'entry data'!B:E,4,0)),"",VLOOKUP(A7940,'entry data'!B:E,4,0))</f>
        <v/>
      </c>
      <c r="F7940" s="11" t="str">
        <f>IF(A7940="","",IF(ISERROR(VLOOKUP(A7940,'entry data'!B:F,5,0)),"",VLOOKUP(A7940,'entry data'!B:F,5,0)))</f>
        <v/>
      </c>
      <c r="G7940" s="12" t="str">
        <f>IF(A7940="","",IF(ISERROR(VLOOKUP(A7940,'entry data'!B:I,8,0)),"",VLOOKUP(A7940,'entry data'!B:I,7,0)))</f>
        <v/>
      </c>
      <c r="H7940" s="13" t="str">
        <f>IF(A7940="","",IF(B7940=1,VLOOKUP(A7940,'entry data'!B:D,3,0),I7939))</f>
        <v/>
      </c>
      <c r="I7940" s="14" t="str">
        <f>IF(A7940="","",IF(E7940="weekly",7,IF(E7940="fortnightly",14,IF(E7940="monthly",DATE(IF(MONTH(H7940)=12,YEAR(H7940)+1,YEAR(H7940)),VLOOKUP(MONTH(H7940),index!$D$2:$G$13,2,0),DAY(H7940)),
IF(E7940="quarterly",DATE(IF(MONTH(H7940)&gt;=10,YEAR(H7940)+1,YEAR(H7940)),VLOOKUP(MONTH(H7940),index!$D$2:$G$13,3,0),DAY(H7940)),
IF(E7940="halfyearly",DATE(IF(MONTH(H7940)&gt;=7,YEAR(H7940)+1,YEAR(H7940)),VLOOKUP(MONTH(H7940),index!$D$2:$G$13,4,0),DAY(H7940)),
DATE(YEAR(H7940)+1,MONTH(H7940),DAY(H7940)))))-H7940))+H7940)</f>
        <v/>
      </c>
      <c r="J7940" s="9" t="str">
        <f t="shared" si="760"/>
        <v/>
      </c>
      <c r="K7940" s="11" t="str">
        <f t="shared" si="761"/>
        <v/>
      </c>
      <c r="L7940" s="11" t="str">
        <f t="shared" si="762"/>
        <v/>
      </c>
      <c r="M7940" s="11" t="str">
        <f>IF(A7940="","",VLOOKUP(E7940,index!$A$1:$B$6,2,0)*K7940*G7940)</f>
        <v/>
      </c>
      <c r="N7940" s="11" t="str">
        <f>IF(A7940="","",-PMT(G7940*VLOOKUP(E7940,index!$A$1:$B$6,2,0),C7940,F7940,0,0))</f>
        <v/>
      </c>
      <c r="O7940" s="11" t="str">
        <f t="shared" si="763"/>
        <v/>
      </c>
      <c r="P7940" s="11" t="str">
        <f t="shared" si="764"/>
        <v/>
      </c>
    </row>
    <row r="7941" spans="1:16" x14ac:dyDescent="0.25">
      <c r="A7941" s="9" t="str">
        <f>IF(A7940="","",IF(B7940&lt;C7940,A7940,IF(A7940=MAX('entry data'!$B$8:$B$507),"",A7940+1)))</f>
        <v/>
      </c>
      <c r="B7941" s="9" t="str">
        <f t="shared" si="759"/>
        <v/>
      </c>
      <c r="C7941" s="9" t="str">
        <f>IF(ISERROR(VLOOKUP(A7941,'entry data'!B:G,6,0)),"",VLOOKUP(A7941,'entry data'!B:G,6,0))</f>
        <v/>
      </c>
      <c r="D7941" s="9" t="str">
        <f>IF(ISERROR(VLOOKUP(A7941,'entry data'!B:C,2,0)),"",VLOOKUP(A7941,'entry data'!B:C,2,0))</f>
        <v/>
      </c>
      <c r="E7941" s="9" t="str">
        <f>IF(ISERROR(VLOOKUP(A7941,'entry data'!B:E,4,0)),"",VLOOKUP(A7941,'entry data'!B:E,4,0))</f>
        <v/>
      </c>
      <c r="F7941" s="11" t="str">
        <f>IF(A7941="","",IF(ISERROR(VLOOKUP(A7941,'entry data'!B:F,5,0)),"",VLOOKUP(A7941,'entry data'!B:F,5,0)))</f>
        <v/>
      </c>
      <c r="G7941" s="12" t="str">
        <f>IF(A7941="","",IF(ISERROR(VLOOKUP(A7941,'entry data'!B:I,8,0)),"",VLOOKUP(A7941,'entry data'!B:I,7,0)))</f>
        <v/>
      </c>
      <c r="H7941" s="13" t="str">
        <f>IF(A7941="","",IF(B7941=1,VLOOKUP(A7941,'entry data'!B:D,3,0),I7940))</f>
        <v/>
      </c>
      <c r="I7941" s="14" t="str">
        <f>IF(A7941="","",IF(E7941="weekly",7,IF(E7941="fortnightly",14,IF(E7941="monthly",DATE(IF(MONTH(H7941)=12,YEAR(H7941)+1,YEAR(H7941)),VLOOKUP(MONTH(H7941),index!$D$2:$G$13,2,0),DAY(H7941)),
IF(E7941="quarterly",DATE(IF(MONTH(H7941)&gt;=10,YEAR(H7941)+1,YEAR(H7941)),VLOOKUP(MONTH(H7941),index!$D$2:$G$13,3,0),DAY(H7941)),
IF(E7941="halfyearly",DATE(IF(MONTH(H7941)&gt;=7,YEAR(H7941)+1,YEAR(H7941)),VLOOKUP(MONTH(H7941),index!$D$2:$G$13,4,0),DAY(H7941)),
DATE(YEAR(H7941)+1,MONTH(H7941),DAY(H7941)))))-H7941))+H7941)</f>
        <v/>
      </c>
      <c r="J7941" s="9" t="str">
        <f t="shared" si="760"/>
        <v/>
      </c>
      <c r="K7941" s="11" t="str">
        <f t="shared" si="761"/>
        <v/>
      </c>
      <c r="L7941" s="11" t="str">
        <f t="shared" si="762"/>
        <v/>
      </c>
      <c r="M7941" s="11" t="str">
        <f>IF(A7941="","",VLOOKUP(E7941,index!$A$1:$B$6,2,0)*K7941*G7941)</f>
        <v/>
      </c>
      <c r="N7941" s="11" t="str">
        <f>IF(A7941="","",-PMT(G7941*VLOOKUP(E7941,index!$A$1:$B$6,2,0),C7941,F7941,0,0))</f>
        <v/>
      </c>
      <c r="O7941" s="11" t="str">
        <f t="shared" si="763"/>
        <v/>
      </c>
      <c r="P7941" s="11" t="str">
        <f t="shared" si="764"/>
        <v/>
      </c>
    </row>
    <row r="7942" spans="1:16" x14ac:dyDescent="0.25">
      <c r="A7942" s="9" t="str">
        <f>IF(A7941="","",IF(B7941&lt;C7941,A7941,IF(A7941=MAX('entry data'!$B$8:$B$507),"",A7941+1)))</f>
        <v/>
      </c>
      <c r="B7942" s="9" t="str">
        <f t="shared" si="759"/>
        <v/>
      </c>
      <c r="C7942" s="9" t="str">
        <f>IF(ISERROR(VLOOKUP(A7942,'entry data'!B:G,6,0)),"",VLOOKUP(A7942,'entry data'!B:G,6,0))</f>
        <v/>
      </c>
      <c r="D7942" s="9" t="str">
        <f>IF(ISERROR(VLOOKUP(A7942,'entry data'!B:C,2,0)),"",VLOOKUP(A7942,'entry data'!B:C,2,0))</f>
        <v/>
      </c>
      <c r="E7942" s="9" t="str">
        <f>IF(ISERROR(VLOOKUP(A7942,'entry data'!B:E,4,0)),"",VLOOKUP(A7942,'entry data'!B:E,4,0))</f>
        <v/>
      </c>
      <c r="F7942" s="11" t="str">
        <f>IF(A7942="","",IF(ISERROR(VLOOKUP(A7942,'entry data'!B:F,5,0)),"",VLOOKUP(A7942,'entry data'!B:F,5,0)))</f>
        <v/>
      </c>
      <c r="G7942" s="12" t="str">
        <f>IF(A7942="","",IF(ISERROR(VLOOKUP(A7942,'entry data'!B:I,8,0)),"",VLOOKUP(A7942,'entry data'!B:I,7,0)))</f>
        <v/>
      </c>
      <c r="H7942" s="13" t="str">
        <f>IF(A7942="","",IF(B7942=1,VLOOKUP(A7942,'entry data'!B:D,3,0),I7941))</f>
        <v/>
      </c>
      <c r="I7942" s="14" t="str">
        <f>IF(A7942="","",IF(E7942="weekly",7,IF(E7942="fortnightly",14,IF(E7942="monthly",DATE(IF(MONTH(H7942)=12,YEAR(H7942)+1,YEAR(H7942)),VLOOKUP(MONTH(H7942),index!$D$2:$G$13,2,0),DAY(H7942)),
IF(E7942="quarterly",DATE(IF(MONTH(H7942)&gt;=10,YEAR(H7942)+1,YEAR(H7942)),VLOOKUP(MONTH(H7942),index!$D$2:$G$13,3,0),DAY(H7942)),
IF(E7942="halfyearly",DATE(IF(MONTH(H7942)&gt;=7,YEAR(H7942)+1,YEAR(H7942)),VLOOKUP(MONTH(H7942),index!$D$2:$G$13,4,0),DAY(H7942)),
DATE(YEAR(H7942)+1,MONTH(H7942),DAY(H7942)))))-H7942))+H7942)</f>
        <v/>
      </c>
      <c r="J7942" s="9" t="str">
        <f t="shared" si="760"/>
        <v/>
      </c>
      <c r="K7942" s="11" t="str">
        <f t="shared" si="761"/>
        <v/>
      </c>
      <c r="L7942" s="11" t="str">
        <f t="shared" si="762"/>
        <v/>
      </c>
      <c r="M7942" s="11" t="str">
        <f>IF(A7942="","",VLOOKUP(E7942,index!$A$1:$B$6,2,0)*K7942*G7942)</f>
        <v/>
      </c>
      <c r="N7942" s="11" t="str">
        <f>IF(A7942="","",-PMT(G7942*VLOOKUP(E7942,index!$A$1:$B$6,2,0),C7942,F7942,0,0))</f>
        <v/>
      </c>
      <c r="O7942" s="11" t="str">
        <f t="shared" si="763"/>
        <v/>
      </c>
      <c r="P7942" s="11" t="str">
        <f t="shared" si="764"/>
        <v/>
      </c>
    </row>
    <row r="7943" spans="1:16" x14ac:dyDescent="0.25">
      <c r="A7943" s="9" t="str">
        <f>IF(A7942="","",IF(B7942&lt;C7942,A7942,IF(A7942=MAX('entry data'!$B$8:$B$507),"",A7942+1)))</f>
        <v/>
      </c>
      <c r="B7943" s="9" t="str">
        <f t="shared" si="759"/>
        <v/>
      </c>
      <c r="C7943" s="9" t="str">
        <f>IF(ISERROR(VLOOKUP(A7943,'entry data'!B:G,6,0)),"",VLOOKUP(A7943,'entry data'!B:G,6,0))</f>
        <v/>
      </c>
      <c r="D7943" s="9" t="str">
        <f>IF(ISERROR(VLOOKUP(A7943,'entry data'!B:C,2,0)),"",VLOOKUP(A7943,'entry data'!B:C,2,0))</f>
        <v/>
      </c>
      <c r="E7943" s="9" t="str">
        <f>IF(ISERROR(VLOOKUP(A7943,'entry data'!B:E,4,0)),"",VLOOKUP(A7943,'entry data'!B:E,4,0))</f>
        <v/>
      </c>
      <c r="F7943" s="11" t="str">
        <f>IF(A7943="","",IF(ISERROR(VLOOKUP(A7943,'entry data'!B:F,5,0)),"",VLOOKUP(A7943,'entry data'!B:F,5,0)))</f>
        <v/>
      </c>
      <c r="G7943" s="12" t="str">
        <f>IF(A7943="","",IF(ISERROR(VLOOKUP(A7943,'entry data'!B:I,8,0)),"",VLOOKUP(A7943,'entry data'!B:I,7,0)))</f>
        <v/>
      </c>
      <c r="H7943" s="13" t="str">
        <f>IF(A7943="","",IF(B7943=1,VLOOKUP(A7943,'entry data'!B:D,3,0),I7942))</f>
        <v/>
      </c>
      <c r="I7943" s="14" t="str">
        <f>IF(A7943="","",IF(E7943="weekly",7,IF(E7943="fortnightly",14,IF(E7943="monthly",DATE(IF(MONTH(H7943)=12,YEAR(H7943)+1,YEAR(H7943)),VLOOKUP(MONTH(H7943),index!$D$2:$G$13,2,0),DAY(H7943)),
IF(E7943="quarterly",DATE(IF(MONTH(H7943)&gt;=10,YEAR(H7943)+1,YEAR(H7943)),VLOOKUP(MONTH(H7943),index!$D$2:$G$13,3,0),DAY(H7943)),
IF(E7943="halfyearly",DATE(IF(MONTH(H7943)&gt;=7,YEAR(H7943)+1,YEAR(H7943)),VLOOKUP(MONTH(H7943),index!$D$2:$G$13,4,0),DAY(H7943)),
DATE(YEAR(H7943)+1,MONTH(H7943),DAY(H7943)))))-H7943))+H7943)</f>
        <v/>
      </c>
      <c r="J7943" s="9" t="str">
        <f t="shared" si="760"/>
        <v/>
      </c>
      <c r="K7943" s="11" t="str">
        <f t="shared" si="761"/>
        <v/>
      </c>
      <c r="L7943" s="11" t="str">
        <f t="shared" si="762"/>
        <v/>
      </c>
      <c r="M7943" s="11" t="str">
        <f>IF(A7943="","",VLOOKUP(E7943,index!$A$1:$B$6,2,0)*K7943*G7943)</f>
        <v/>
      </c>
      <c r="N7943" s="11" t="str">
        <f>IF(A7943="","",-PMT(G7943*VLOOKUP(E7943,index!$A$1:$B$6,2,0),C7943,F7943,0,0))</f>
        <v/>
      </c>
      <c r="O7943" s="11" t="str">
        <f t="shared" si="763"/>
        <v/>
      </c>
      <c r="P7943" s="11" t="str">
        <f t="shared" si="764"/>
        <v/>
      </c>
    </row>
    <row r="7944" spans="1:16" x14ac:dyDescent="0.25">
      <c r="A7944" s="9" t="str">
        <f>IF(A7943="","",IF(B7943&lt;C7943,A7943,IF(A7943=MAX('entry data'!$B$8:$B$507),"",A7943+1)))</f>
        <v/>
      </c>
      <c r="B7944" s="9" t="str">
        <f t="shared" si="759"/>
        <v/>
      </c>
      <c r="C7944" s="9" t="str">
        <f>IF(ISERROR(VLOOKUP(A7944,'entry data'!B:G,6,0)),"",VLOOKUP(A7944,'entry data'!B:G,6,0))</f>
        <v/>
      </c>
      <c r="D7944" s="9" t="str">
        <f>IF(ISERROR(VLOOKUP(A7944,'entry data'!B:C,2,0)),"",VLOOKUP(A7944,'entry data'!B:C,2,0))</f>
        <v/>
      </c>
      <c r="E7944" s="9" t="str">
        <f>IF(ISERROR(VLOOKUP(A7944,'entry data'!B:E,4,0)),"",VLOOKUP(A7944,'entry data'!B:E,4,0))</f>
        <v/>
      </c>
      <c r="F7944" s="11" t="str">
        <f>IF(A7944="","",IF(ISERROR(VLOOKUP(A7944,'entry data'!B:F,5,0)),"",VLOOKUP(A7944,'entry data'!B:F,5,0)))</f>
        <v/>
      </c>
      <c r="G7944" s="12" t="str">
        <f>IF(A7944="","",IF(ISERROR(VLOOKUP(A7944,'entry data'!B:I,8,0)),"",VLOOKUP(A7944,'entry data'!B:I,7,0)))</f>
        <v/>
      </c>
      <c r="H7944" s="13" t="str">
        <f>IF(A7944="","",IF(B7944=1,VLOOKUP(A7944,'entry data'!B:D,3,0),I7943))</f>
        <v/>
      </c>
      <c r="I7944" s="14" t="str">
        <f>IF(A7944="","",IF(E7944="weekly",7,IF(E7944="fortnightly",14,IF(E7944="monthly",DATE(IF(MONTH(H7944)=12,YEAR(H7944)+1,YEAR(H7944)),VLOOKUP(MONTH(H7944),index!$D$2:$G$13,2,0),DAY(H7944)),
IF(E7944="quarterly",DATE(IF(MONTH(H7944)&gt;=10,YEAR(H7944)+1,YEAR(H7944)),VLOOKUP(MONTH(H7944),index!$D$2:$G$13,3,0),DAY(H7944)),
IF(E7944="halfyearly",DATE(IF(MONTH(H7944)&gt;=7,YEAR(H7944)+1,YEAR(H7944)),VLOOKUP(MONTH(H7944),index!$D$2:$G$13,4,0),DAY(H7944)),
DATE(YEAR(H7944)+1,MONTH(H7944),DAY(H7944)))))-H7944))+H7944)</f>
        <v/>
      </c>
      <c r="J7944" s="9" t="str">
        <f t="shared" si="760"/>
        <v/>
      </c>
      <c r="K7944" s="11" t="str">
        <f t="shared" si="761"/>
        <v/>
      </c>
      <c r="L7944" s="11" t="str">
        <f t="shared" si="762"/>
        <v/>
      </c>
      <c r="M7944" s="11" t="str">
        <f>IF(A7944="","",VLOOKUP(E7944,index!$A$1:$B$6,2,0)*K7944*G7944)</f>
        <v/>
      </c>
      <c r="N7944" s="11" t="str">
        <f>IF(A7944="","",-PMT(G7944*VLOOKUP(E7944,index!$A$1:$B$6,2,0),C7944,F7944,0,0))</f>
        <v/>
      </c>
      <c r="O7944" s="11" t="str">
        <f t="shared" si="763"/>
        <v/>
      </c>
      <c r="P7944" s="11" t="str">
        <f t="shared" si="764"/>
        <v/>
      </c>
    </row>
    <row r="7945" spans="1:16" x14ac:dyDescent="0.25">
      <c r="A7945" s="9" t="str">
        <f>IF(A7944="","",IF(B7944&lt;C7944,A7944,IF(A7944=MAX('entry data'!$B$8:$B$507),"",A7944+1)))</f>
        <v/>
      </c>
      <c r="B7945" s="9" t="str">
        <f t="shared" si="759"/>
        <v/>
      </c>
      <c r="C7945" s="9" t="str">
        <f>IF(ISERROR(VLOOKUP(A7945,'entry data'!B:G,6,0)),"",VLOOKUP(A7945,'entry data'!B:G,6,0))</f>
        <v/>
      </c>
      <c r="D7945" s="9" t="str">
        <f>IF(ISERROR(VLOOKUP(A7945,'entry data'!B:C,2,0)),"",VLOOKUP(A7945,'entry data'!B:C,2,0))</f>
        <v/>
      </c>
      <c r="E7945" s="9" t="str">
        <f>IF(ISERROR(VLOOKUP(A7945,'entry data'!B:E,4,0)),"",VLOOKUP(A7945,'entry data'!B:E,4,0))</f>
        <v/>
      </c>
      <c r="F7945" s="11" t="str">
        <f>IF(A7945="","",IF(ISERROR(VLOOKUP(A7945,'entry data'!B:F,5,0)),"",VLOOKUP(A7945,'entry data'!B:F,5,0)))</f>
        <v/>
      </c>
      <c r="G7945" s="12" t="str">
        <f>IF(A7945="","",IF(ISERROR(VLOOKUP(A7945,'entry data'!B:I,8,0)),"",VLOOKUP(A7945,'entry data'!B:I,7,0)))</f>
        <v/>
      </c>
      <c r="H7945" s="13" t="str">
        <f>IF(A7945="","",IF(B7945=1,VLOOKUP(A7945,'entry data'!B:D,3,0),I7944))</f>
        <v/>
      </c>
      <c r="I7945" s="14" t="str">
        <f>IF(A7945="","",IF(E7945="weekly",7,IF(E7945="fortnightly",14,IF(E7945="monthly",DATE(IF(MONTH(H7945)=12,YEAR(H7945)+1,YEAR(H7945)),VLOOKUP(MONTH(H7945),index!$D$2:$G$13,2,0),DAY(H7945)),
IF(E7945="quarterly",DATE(IF(MONTH(H7945)&gt;=10,YEAR(H7945)+1,YEAR(H7945)),VLOOKUP(MONTH(H7945),index!$D$2:$G$13,3,0),DAY(H7945)),
IF(E7945="halfyearly",DATE(IF(MONTH(H7945)&gt;=7,YEAR(H7945)+1,YEAR(H7945)),VLOOKUP(MONTH(H7945),index!$D$2:$G$13,4,0),DAY(H7945)),
DATE(YEAR(H7945)+1,MONTH(H7945),DAY(H7945)))))-H7945))+H7945)</f>
        <v/>
      </c>
      <c r="J7945" s="9" t="str">
        <f t="shared" si="760"/>
        <v/>
      </c>
      <c r="K7945" s="11" t="str">
        <f t="shared" si="761"/>
        <v/>
      </c>
      <c r="L7945" s="11" t="str">
        <f t="shared" si="762"/>
        <v/>
      </c>
      <c r="M7945" s="11" t="str">
        <f>IF(A7945="","",VLOOKUP(E7945,index!$A$1:$B$6,2,0)*K7945*G7945)</f>
        <v/>
      </c>
      <c r="N7945" s="11" t="str">
        <f>IF(A7945="","",-PMT(G7945*VLOOKUP(E7945,index!$A$1:$B$6,2,0),C7945,F7945,0,0))</f>
        <v/>
      </c>
      <c r="O7945" s="11" t="str">
        <f t="shared" si="763"/>
        <v/>
      </c>
      <c r="P7945" s="11" t="str">
        <f t="shared" si="764"/>
        <v/>
      </c>
    </row>
    <row r="7946" spans="1:16" x14ac:dyDescent="0.25">
      <c r="A7946" s="9" t="str">
        <f>IF(A7945="","",IF(B7945&lt;C7945,A7945,IF(A7945=MAX('entry data'!$B$8:$B$507),"",A7945+1)))</f>
        <v/>
      </c>
      <c r="B7946" s="9" t="str">
        <f t="shared" si="759"/>
        <v/>
      </c>
      <c r="C7946" s="9" t="str">
        <f>IF(ISERROR(VLOOKUP(A7946,'entry data'!B:G,6,0)),"",VLOOKUP(A7946,'entry data'!B:G,6,0))</f>
        <v/>
      </c>
      <c r="D7946" s="9" t="str">
        <f>IF(ISERROR(VLOOKUP(A7946,'entry data'!B:C,2,0)),"",VLOOKUP(A7946,'entry data'!B:C,2,0))</f>
        <v/>
      </c>
      <c r="E7946" s="9" t="str">
        <f>IF(ISERROR(VLOOKUP(A7946,'entry data'!B:E,4,0)),"",VLOOKUP(A7946,'entry data'!B:E,4,0))</f>
        <v/>
      </c>
      <c r="F7946" s="11" t="str">
        <f>IF(A7946="","",IF(ISERROR(VLOOKUP(A7946,'entry data'!B:F,5,0)),"",VLOOKUP(A7946,'entry data'!B:F,5,0)))</f>
        <v/>
      </c>
      <c r="G7946" s="12" t="str">
        <f>IF(A7946="","",IF(ISERROR(VLOOKUP(A7946,'entry data'!B:I,8,0)),"",VLOOKUP(A7946,'entry data'!B:I,7,0)))</f>
        <v/>
      </c>
      <c r="H7946" s="13" t="str">
        <f>IF(A7946="","",IF(B7946=1,VLOOKUP(A7946,'entry data'!B:D,3,0),I7945))</f>
        <v/>
      </c>
      <c r="I7946" s="14" t="str">
        <f>IF(A7946="","",IF(E7946="weekly",7,IF(E7946="fortnightly",14,IF(E7946="monthly",DATE(IF(MONTH(H7946)=12,YEAR(H7946)+1,YEAR(H7946)),VLOOKUP(MONTH(H7946),index!$D$2:$G$13,2,0),DAY(H7946)),
IF(E7946="quarterly",DATE(IF(MONTH(H7946)&gt;=10,YEAR(H7946)+1,YEAR(H7946)),VLOOKUP(MONTH(H7946),index!$D$2:$G$13,3,0),DAY(H7946)),
IF(E7946="halfyearly",DATE(IF(MONTH(H7946)&gt;=7,YEAR(H7946)+1,YEAR(H7946)),VLOOKUP(MONTH(H7946),index!$D$2:$G$13,4,0),DAY(H7946)),
DATE(YEAR(H7946)+1,MONTH(H7946),DAY(H7946)))))-H7946))+H7946)</f>
        <v/>
      </c>
      <c r="J7946" s="9" t="str">
        <f t="shared" si="760"/>
        <v/>
      </c>
      <c r="K7946" s="11" t="str">
        <f t="shared" si="761"/>
        <v/>
      </c>
      <c r="L7946" s="11" t="str">
        <f t="shared" si="762"/>
        <v/>
      </c>
      <c r="M7946" s="11" t="str">
        <f>IF(A7946="","",VLOOKUP(E7946,index!$A$1:$B$6,2,0)*K7946*G7946)</f>
        <v/>
      </c>
      <c r="N7946" s="11" t="str">
        <f>IF(A7946="","",-PMT(G7946*VLOOKUP(E7946,index!$A$1:$B$6,2,0),C7946,F7946,0,0))</f>
        <v/>
      </c>
      <c r="O7946" s="11" t="str">
        <f t="shared" si="763"/>
        <v/>
      </c>
      <c r="P7946" s="11" t="str">
        <f t="shared" si="764"/>
        <v/>
      </c>
    </row>
    <row r="7947" spans="1:16" x14ac:dyDescent="0.25">
      <c r="A7947" s="9" t="str">
        <f>IF(A7946="","",IF(B7946&lt;C7946,A7946,IF(A7946=MAX('entry data'!$B$8:$B$507),"",A7946+1)))</f>
        <v/>
      </c>
      <c r="B7947" s="9" t="str">
        <f t="shared" si="759"/>
        <v/>
      </c>
      <c r="C7947" s="9" t="str">
        <f>IF(ISERROR(VLOOKUP(A7947,'entry data'!B:G,6,0)),"",VLOOKUP(A7947,'entry data'!B:G,6,0))</f>
        <v/>
      </c>
      <c r="D7947" s="9" t="str">
        <f>IF(ISERROR(VLOOKUP(A7947,'entry data'!B:C,2,0)),"",VLOOKUP(A7947,'entry data'!B:C,2,0))</f>
        <v/>
      </c>
      <c r="E7947" s="9" t="str">
        <f>IF(ISERROR(VLOOKUP(A7947,'entry data'!B:E,4,0)),"",VLOOKUP(A7947,'entry data'!B:E,4,0))</f>
        <v/>
      </c>
      <c r="F7947" s="11" t="str">
        <f>IF(A7947="","",IF(ISERROR(VLOOKUP(A7947,'entry data'!B:F,5,0)),"",VLOOKUP(A7947,'entry data'!B:F,5,0)))</f>
        <v/>
      </c>
      <c r="G7947" s="12" t="str">
        <f>IF(A7947="","",IF(ISERROR(VLOOKUP(A7947,'entry data'!B:I,8,0)),"",VLOOKUP(A7947,'entry data'!B:I,7,0)))</f>
        <v/>
      </c>
      <c r="H7947" s="13" t="str">
        <f>IF(A7947="","",IF(B7947=1,VLOOKUP(A7947,'entry data'!B:D,3,0),I7946))</f>
        <v/>
      </c>
      <c r="I7947" s="14" t="str">
        <f>IF(A7947="","",IF(E7947="weekly",7,IF(E7947="fortnightly",14,IF(E7947="monthly",DATE(IF(MONTH(H7947)=12,YEAR(H7947)+1,YEAR(H7947)),VLOOKUP(MONTH(H7947),index!$D$2:$G$13,2,0),DAY(H7947)),
IF(E7947="quarterly",DATE(IF(MONTH(H7947)&gt;=10,YEAR(H7947)+1,YEAR(H7947)),VLOOKUP(MONTH(H7947),index!$D$2:$G$13,3,0),DAY(H7947)),
IF(E7947="halfyearly",DATE(IF(MONTH(H7947)&gt;=7,YEAR(H7947)+1,YEAR(H7947)),VLOOKUP(MONTH(H7947),index!$D$2:$G$13,4,0),DAY(H7947)),
DATE(YEAR(H7947)+1,MONTH(H7947),DAY(H7947)))))-H7947))+H7947)</f>
        <v/>
      </c>
      <c r="J7947" s="9" t="str">
        <f t="shared" si="760"/>
        <v/>
      </c>
      <c r="K7947" s="11" t="str">
        <f t="shared" si="761"/>
        <v/>
      </c>
      <c r="L7947" s="11" t="str">
        <f t="shared" si="762"/>
        <v/>
      </c>
      <c r="M7947" s="11" t="str">
        <f>IF(A7947="","",VLOOKUP(E7947,index!$A$1:$B$6,2,0)*K7947*G7947)</f>
        <v/>
      </c>
      <c r="N7947" s="11" t="str">
        <f>IF(A7947="","",-PMT(G7947*VLOOKUP(E7947,index!$A$1:$B$6,2,0),C7947,F7947,0,0))</f>
        <v/>
      </c>
      <c r="O7947" s="11" t="str">
        <f t="shared" si="763"/>
        <v/>
      </c>
      <c r="P7947" s="11" t="str">
        <f t="shared" si="764"/>
        <v/>
      </c>
    </row>
    <row r="7948" spans="1:16" x14ac:dyDescent="0.25">
      <c r="A7948" s="9" t="str">
        <f>IF(A7947="","",IF(B7947&lt;C7947,A7947,IF(A7947=MAX('entry data'!$B$8:$B$507),"",A7947+1)))</f>
        <v/>
      </c>
      <c r="B7948" s="9" t="str">
        <f t="shared" si="759"/>
        <v/>
      </c>
      <c r="C7948" s="9" t="str">
        <f>IF(ISERROR(VLOOKUP(A7948,'entry data'!B:G,6,0)),"",VLOOKUP(A7948,'entry data'!B:G,6,0))</f>
        <v/>
      </c>
      <c r="D7948" s="9" t="str">
        <f>IF(ISERROR(VLOOKUP(A7948,'entry data'!B:C,2,0)),"",VLOOKUP(A7948,'entry data'!B:C,2,0))</f>
        <v/>
      </c>
      <c r="E7948" s="9" t="str">
        <f>IF(ISERROR(VLOOKUP(A7948,'entry data'!B:E,4,0)),"",VLOOKUP(A7948,'entry data'!B:E,4,0))</f>
        <v/>
      </c>
      <c r="F7948" s="11" t="str">
        <f>IF(A7948="","",IF(ISERROR(VLOOKUP(A7948,'entry data'!B:F,5,0)),"",VLOOKUP(A7948,'entry data'!B:F,5,0)))</f>
        <v/>
      </c>
      <c r="G7948" s="12" t="str">
        <f>IF(A7948="","",IF(ISERROR(VLOOKUP(A7948,'entry data'!B:I,8,0)),"",VLOOKUP(A7948,'entry data'!B:I,7,0)))</f>
        <v/>
      </c>
      <c r="H7948" s="13" t="str">
        <f>IF(A7948="","",IF(B7948=1,VLOOKUP(A7948,'entry data'!B:D,3,0),I7947))</f>
        <v/>
      </c>
      <c r="I7948" s="14" t="str">
        <f>IF(A7948="","",IF(E7948="weekly",7,IF(E7948="fortnightly",14,IF(E7948="monthly",DATE(IF(MONTH(H7948)=12,YEAR(H7948)+1,YEAR(H7948)),VLOOKUP(MONTH(H7948),index!$D$2:$G$13,2,0),DAY(H7948)),
IF(E7948="quarterly",DATE(IF(MONTH(H7948)&gt;=10,YEAR(H7948)+1,YEAR(H7948)),VLOOKUP(MONTH(H7948),index!$D$2:$G$13,3,0),DAY(H7948)),
IF(E7948="halfyearly",DATE(IF(MONTH(H7948)&gt;=7,YEAR(H7948)+1,YEAR(H7948)),VLOOKUP(MONTH(H7948),index!$D$2:$G$13,4,0),DAY(H7948)),
DATE(YEAR(H7948)+1,MONTH(H7948),DAY(H7948)))))-H7948))+H7948)</f>
        <v/>
      </c>
      <c r="J7948" s="9" t="str">
        <f t="shared" si="760"/>
        <v/>
      </c>
      <c r="K7948" s="11" t="str">
        <f t="shared" si="761"/>
        <v/>
      </c>
      <c r="L7948" s="11" t="str">
        <f t="shared" si="762"/>
        <v/>
      </c>
      <c r="M7948" s="11" t="str">
        <f>IF(A7948="","",VLOOKUP(E7948,index!$A$1:$B$6,2,0)*K7948*G7948)</f>
        <v/>
      </c>
      <c r="N7948" s="11" t="str">
        <f>IF(A7948="","",-PMT(G7948*VLOOKUP(E7948,index!$A$1:$B$6,2,0),C7948,F7948,0,0))</f>
        <v/>
      </c>
      <c r="O7948" s="11" t="str">
        <f t="shared" si="763"/>
        <v/>
      </c>
      <c r="P7948" s="11" t="str">
        <f t="shared" si="764"/>
        <v/>
      </c>
    </row>
    <row r="7949" spans="1:16" x14ac:dyDescent="0.25">
      <c r="A7949" s="9" t="str">
        <f>IF(A7948="","",IF(B7948&lt;C7948,A7948,IF(A7948=MAX('entry data'!$B$8:$B$507),"",A7948+1)))</f>
        <v/>
      </c>
      <c r="B7949" s="9" t="str">
        <f t="shared" si="759"/>
        <v/>
      </c>
      <c r="C7949" s="9" t="str">
        <f>IF(ISERROR(VLOOKUP(A7949,'entry data'!B:G,6,0)),"",VLOOKUP(A7949,'entry data'!B:G,6,0))</f>
        <v/>
      </c>
      <c r="D7949" s="9" t="str">
        <f>IF(ISERROR(VLOOKUP(A7949,'entry data'!B:C,2,0)),"",VLOOKUP(A7949,'entry data'!B:C,2,0))</f>
        <v/>
      </c>
      <c r="E7949" s="9" t="str">
        <f>IF(ISERROR(VLOOKUP(A7949,'entry data'!B:E,4,0)),"",VLOOKUP(A7949,'entry data'!B:E,4,0))</f>
        <v/>
      </c>
      <c r="F7949" s="11" t="str">
        <f>IF(A7949="","",IF(ISERROR(VLOOKUP(A7949,'entry data'!B:F,5,0)),"",VLOOKUP(A7949,'entry data'!B:F,5,0)))</f>
        <v/>
      </c>
      <c r="G7949" s="12" t="str">
        <f>IF(A7949="","",IF(ISERROR(VLOOKUP(A7949,'entry data'!B:I,8,0)),"",VLOOKUP(A7949,'entry data'!B:I,7,0)))</f>
        <v/>
      </c>
      <c r="H7949" s="13" t="str">
        <f>IF(A7949="","",IF(B7949=1,VLOOKUP(A7949,'entry data'!B:D,3,0),I7948))</f>
        <v/>
      </c>
      <c r="I7949" s="14" t="str">
        <f>IF(A7949="","",IF(E7949="weekly",7,IF(E7949="fortnightly",14,IF(E7949="monthly",DATE(IF(MONTH(H7949)=12,YEAR(H7949)+1,YEAR(H7949)),VLOOKUP(MONTH(H7949),index!$D$2:$G$13,2,0),DAY(H7949)),
IF(E7949="quarterly",DATE(IF(MONTH(H7949)&gt;=10,YEAR(H7949)+1,YEAR(H7949)),VLOOKUP(MONTH(H7949),index!$D$2:$G$13,3,0),DAY(H7949)),
IF(E7949="halfyearly",DATE(IF(MONTH(H7949)&gt;=7,YEAR(H7949)+1,YEAR(H7949)),VLOOKUP(MONTH(H7949),index!$D$2:$G$13,4,0),DAY(H7949)),
DATE(YEAR(H7949)+1,MONTH(H7949),DAY(H7949)))))-H7949))+H7949)</f>
        <v/>
      </c>
      <c r="J7949" s="9" t="str">
        <f t="shared" si="760"/>
        <v/>
      </c>
      <c r="K7949" s="11" t="str">
        <f t="shared" si="761"/>
        <v/>
      </c>
      <c r="L7949" s="11" t="str">
        <f t="shared" si="762"/>
        <v/>
      </c>
      <c r="M7949" s="11" t="str">
        <f>IF(A7949="","",VLOOKUP(E7949,index!$A$1:$B$6,2,0)*K7949*G7949)</f>
        <v/>
      </c>
      <c r="N7949" s="11" t="str">
        <f>IF(A7949="","",-PMT(G7949*VLOOKUP(E7949,index!$A$1:$B$6,2,0),C7949,F7949,0,0))</f>
        <v/>
      </c>
      <c r="O7949" s="11" t="str">
        <f t="shared" si="763"/>
        <v/>
      </c>
      <c r="P7949" s="11" t="str">
        <f t="shared" si="764"/>
        <v/>
      </c>
    </row>
    <row r="7950" spans="1:16" x14ac:dyDescent="0.25">
      <c r="A7950" s="9" t="str">
        <f>IF(A7949="","",IF(B7949&lt;C7949,A7949,IF(A7949=MAX('entry data'!$B$8:$B$507),"",A7949+1)))</f>
        <v/>
      </c>
      <c r="B7950" s="9" t="str">
        <f t="shared" si="759"/>
        <v/>
      </c>
      <c r="C7950" s="9" t="str">
        <f>IF(ISERROR(VLOOKUP(A7950,'entry data'!B:G,6,0)),"",VLOOKUP(A7950,'entry data'!B:G,6,0))</f>
        <v/>
      </c>
      <c r="D7950" s="9" t="str">
        <f>IF(ISERROR(VLOOKUP(A7950,'entry data'!B:C,2,0)),"",VLOOKUP(A7950,'entry data'!B:C,2,0))</f>
        <v/>
      </c>
      <c r="E7950" s="9" t="str">
        <f>IF(ISERROR(VLOOKUP(A7950,'entry data'!B:E,4,0)),"",VLOOKUP(A7950,'entry data'!B:E,4,0))</f>
        <v/>
      </c>
      <c r="F7950" s="11" t="str">
        <f>IF(A7950="","",IF(ISERROR(VLOOKUP(A7950,'entry data'!B:F,5,0)),"",VLOOKUP(A7950,'entry data'!B:F,5,0)))</f>
        <v/>
      </c>
      <c r="G7950" s="12" t="str">
        <f>IF(A7950="","",IF(ISERROR(VLOOKUP(A7950,'entry data'!B:I,8,0)),"",VLOOKUP(A7950,'entry data'!B:I,7,0)))</f>
        <v/>
      </c>
      <c r="H7950" s="13" t="str">
        <f>IF(A7950="","",IF(B7950=1,VLOOKUP(A7950,'entry data'!B:D,3,0),I7949))</f>
        <v/>
      </c>
      <c r="I7950" s="14" t="str">
        <f>IF(A7950="","",IF(E7950="weekly",7,IF(E7950="fortnightly",14,IF(E7950="monthly",DATE(IF(MONTH(H7950)=12,YEAR(H7950)+1,YEAR(H7950)),VLOOKUP(MONTH(H7950),index!$D$2:$G$13,2,0),DAY(H7950)),
IF(E7950="quarterly",DATE(IF(MONTH(H7950)&gt;=10,YEAR(H7950)+1,YEAR(H7950)),VLOOKUP(MONTH(H7950),index!$D$2:$G$13,3,0),DAY(H7950)),
IF(E7950="halfyearly",DATE(IF(MONTH(H7950)&gt;=7,YEAR(H7950)+1,YEAR(H7950)),VLOOKUP(MONTH(H7950),index!$D$2:$G$13,4,0),DAY(H7950)),
DATE(YEAR(H7950)+1,MONTH(H7950),DAY(H7950)))))-H7950))+H7950)</f>
        <v/>
      </c>
      <c r="J7950" s="9" t="str">
        <f t="shared" si="760"/>
        <v/>
      </c>
      <c r="K7950" s="11" t="str">
        <f t="shared" si="761"/>
        <v/>
      </c>
      <c r="L7950" s="11" t="str">
        <f t="shared" si="762"/>
        <v/>
      </c>
      <c r="M7950" s="11" t="str">
        <f>IF(A7950="","",VLOOKUP(E7950,index!$A$1:$B$6,2,0)*K7950*G7950)</f>
        <v/>
      </c>
      <c r="N7950" s="11" t="str">
        <f>IF(A7950="","",-PMT(G7950*VLOOKUP(E7950,index!$A$1:$B$6,2,0),C7950,F7950,0,0))</f>
        <v/>
      </c>
      <c r="O7950" s="11" t="str">
        <f t="shared" si="763"/>
        <v/>
      </c>
      <c r="P7950" s="11" t="str">
        <f t="shared" si="764"/>
        <v/>
      </c>
    </row>
    <row r="7951" spans="1:16" x14ac:dyDescent="0.25">
      <c r="A7951" s="9" t="str">
        <f>IF(A7950="","",IF(B7950&lt;C7950,A7950,IF(A7950=MAX('entry data'!$B$8:$B$507),"",A7950+1)))</f>
        <v/>
      </c>
      <c r="B7951" s="9" t="str">
        <f t="shared" si="759"/>
        <v/>
      </c>
      <c r="C7951" s="9" t="str">
        <f>IF(ISERROR(VLOOKUP(A7951,'entry data'!B:G,6,0)),"",VLOOKUP(A7951,'entry data'!B:G,6,0))</f>
        <v/>
      </c>
      <c r="D7951" s="9" t="str">
        <f>IF(ISERROR(VLOOKUP(A7951,'entry data'!B:C,2,0)),"",VLOOKUP(A7951,'entry data'!B:C,2,0))</f>
        <v/>
      </c>
      <c r="E7951" s="9" t="str">
        <f>IF(ISERROR(VLOOKUP(A7951,'entry data'!B:E,4,0)),"",VLOOKUP(A7951,'entry data'!B:E,4,0))</f>
        <v/>
      </c>
      <c r="F7951" s="11" t="str">
        <f>IF(A7951="","",IF(ISERROR(VLOOKUP(A7951,'entry data'!B:F,5,0)),"",VLOOKUP(A7951,'entry data'!B:F,5,0)))</f>
        <v/>
      </c>
      <c r="G7951" s="12" t="str">
        <f>IF(A7951="","",IF(ISERROR(VLOOKUP(A7951,'entry data'!B:I,8,0)),"",VLOOKUP(A7951,'entry data'!B:I,7,0)))</f>
        <v/>
      </c>
      <c r="H7951" s="13" t="str">
        <f>IF(A7951="","",IF(B7951=1,VLOOKUP(A7951,'entry data'!B:D,3,0),I7950))</f>
        <v/>
      </c>
      <c r="I7951" s="14" t="str">
        <f>IF(A7951="","",IF(E7951="weekly",7,IF(E7951="fortnightly",14,IF(E7951="monthly",DATE(IF(MONTH(H7951)=12,YEAR(H7951)+1,YEAR(H7951)),VLOOKUP(MONTH(H7951),index!$D$2:$G$13,2,0),DAY(H7951)),
IF(E7951="quarterly",DATE(IF(MONTH(H7951)&gt;=10,YEAR(H7951)+1,YEAR(H7951)),VLOOKUP(MONTH(H7951),index!$D$2:$G$13,3,0),DAY(H7951)),
IF(E7951="halfyearly",DATE(IF(MONTH(H7951)&gt;=7,YEAR(H7951)+1,YEAR(H7951)),VLOOKUP(MONTH(H7951),index!$D$2:$G$13,4,0),DAY(H7951)),
DATE(YEAR(H7951)+1,MONTH(H7951),DAY(H7951)))))-H7951))+H7951)</f>
        <v/>
      </c>
      <c r="J7951" s="9" t="str">
        <f t="shared" si="760"/>
        <v/>
      </c>
      <c r="K7951" s="11" t="str">
        <f t="shared" si="761"/>
        <v/>
      </c>
      <c r="L7951" s="11" t="str">
        <f t="shared" si="762"/>
        <v/>
      </c>
      <c r="M7951" s="11" t="str">
        <f>IF(A7951="","",VLOOKUP(E7951,index!$A$1:$B$6,2,0)*K7951*G7951)</f>
        <v/>
      </c>
      <c r="N7951" s="11" t="str">
        <f>IF(A7951="","",-PMT(G7951*VLOOKUP(E7951,index!$A$1:$B$6,2,0),C7951,F7951,0,0))</f>
        <v/>
      </c>
      <c r="O7951" s="11" t="str">
        <f t="shared" si="763"/>
        <v/>
      </c>
      <c r="P7951" s="11" t="str">
        <f t="shared" si="764"/>
        <v/>
      </c>
    </row>
    <row r="7952" spans="1:16" x14ac:dyDescent="0.25">
      <c r="A7952" s="9" t="str">
        <f>IF(A7951="","",IF(B7951&lt;C7951,A7951,IF(A7951=MAX('entry data'!$B$8:$B$507),"",A7951+1)))</f>
        <v/>
      </c>
      <c r="B7952" s="9" t="str">
        <f t="shared" si="759"/>
        <v/>
      </c>
      <c r="C7952" s="9" t="str">
        <f>IF(ISERROR(VLOOKUP(A7952,'entry data'!B:G,6,0)),"",VLOOKUP(A7952,'entry data'!B:G,6,0))</f>
        <v/>
      </c>
      <c r="D7952" s="9" t="str">
        <f>IF(ISERROR(VLOOKUP(A7952,'entry data'!B:C,2,0)),"",VLOOKUP(A7952,'entry data'!B:C,2,0))</f>
        <v/>
      </c>
      <c r="E7952" s="9" t="str">
        <f>IF(ISERROR(VLOOKUP(A7952,'entry data'!B:E,4,0)),"",VLOOKUP(A7952,'entry data'!B:E,4,0))</f>
        <v/>
      </c>
      <c r="F7952" s="11" t="str">
        <f>IF(A7952="","",IF(ISERROR(VLOOKUP(A7952,'entry data'!B:F,5,0)),"",VLOOKUP(A7952,'entry data'!B:F,5,0)))</f>
        <v/>
      </c>
      <c r="G7952" s="12" t="str">
        <f>IF(A7952="","",IF(ISERROR(VLOOKUP(A7952,'entry data'!B:I,8,0)),"",VLOOKUP(A7952,'entry data'!B:I,7,0)))</f>
        <v/>
      </c>
      <c r="H7952" s="13" t="str">
        <f>IF(A7952="","",IF(B7952=1,VLOOKUP(A7952,'entry data'!B:D,3,0),I7951))</f>
        <v/>
      </c>
      <c r="I7952" s="14" t="str">
        <f>IF(A7952="","",IF(E7952="weekly",7,IF(E7952="fortnightly",14,IF(E7952="monthly",DATE(IF(MONTH(H7952)=12,YEAR(H7952)+1,YEAR(H7952)),VLOOKUP(MONTH(H7952),index!$D$2:$G$13,2,0),DAY(H7952)),
IF(E7952="quarterly",DATE(IF(MONTH(H7952)&gt;=10,YEAR(H7952)+1,YEAR(H7952)),VLOOKUP(MONTH(H7952),index!$D$2:$G$13,3,0),DAY(H7952)),
IF(E7952="halfyearly",DATE(IF(MONTH(H7952)&gt;=7,YEAR(H7952)+1,YEAR(H7952)),VLOOKUP(MONTH(H7952),index!$D$2:$G$13,4,0),DAY(H7952)),
DATE(YEAR(H7952)+1,MONTH(H7952),DAY(H7952)))))-H7952))+H7952)</f>
        <v/>
      </c>
      <c r="J7952" s="9" t="str">
        <f t="shared" si="760"/>
        <v/>
      </c>
      <c r="K7952" s="11" t="str">
        <f t="shared" si="761"/>
        <v/>
      </c>
      <c r="L7952" s="11" t="str">
        <f t="shared" si="762"/>
        <v/>
      </c>
      <c r="M7952" s="11" t="str">
        <f>IF(A7952="","",VLOOKUP(E7952,index!$A$1:$B$6,2,0)*K7952*G7952)</f>
        <v/>
      </c>
      <c r="N7952" s="11" t="str">
        <f>IF(A7952="","",-PMT(G7952*VLOOKUP(E7952,index!$A$1:$B$6,2,0),C7952,F7952,0,0))</f>
        <v/>
      </c>
      <c r="O7952" s="11" t="str">
        <f t="shared" si="763"/>
        <v/>
      </c>
      <c r="P7952" s="11" t="str">
        <f t="shared" si="764"/>
        <v/>
      </c>
    </row>
    <row r="7953" spans="1:16" x14ac:dyDescent="0.25">
      <c r="A7953" s="9" t="str">
        <f>IF(A7952="","",IF(B7952&lt;C7952,A7952,IF(A7952=MAX('entry data'!$B$8:$B$507),"",A7952+1)))</f>
        <v/>
      </c>
      <c r="B7953" s="9" t="str">
        <f t="shared" si="759"/>
        <v/>
      </c>
      <c r="C7953" s="9" t="str">
        <f>IF(ISERROR(VLOOKUP(A7953,'entry data'!B:G,6,0)),"",VLOOKUP(A7953,'entry data'!B:G,6,0))</f>
        <v/>
      </c>
      <c r="D7953" s="9" t="str">
        <f>IF(ISERROR(VLOOKUP(A7953,'entry data'!B:C,2,0)),"",VLOOKUP(A7953,'entry data'!B:C,2,0))</f>
        <v/>
      </c>
      <c r="E7953" s="9" t="str">
        <f>IF(ISERROR(VLOOKUP(A7953,'entry data'!B:E,4,0)),"",VLOOKUP(A7953,'entry data'!B:E,4,0))</f>
        <v/>
      </c>
      <c r="F7953" s="11" t="str">
        <f>IF(A7953="","",IF(ISERROR(VLOOKUP(A7953,'entry data'!B:F,5,0)),"",VLOOKUP(A7953,'entry data'!B:F,5,0)))</f>
        <v/>
      </c>
      <c r="G7953" s="12" t="str">
        <f>IF(A7953="","",IF(ISERROR(VLOOKUP(A7953,'entry data'!B:I,8,0)),"",VLOOKUP(A7953,'entry data'!B:I,7,0)))</f>
        <v/>
      </c>
      <c r="H7953" s="13" t="str">
        <f>IF(A7953="","",IF(B7953=1,VLOOKUP(A7953,'entry data'!B:D,3,0),I7952))</f>
        <v/>
      </c>
      <c r="I7953" s="14" t="str">
        <f>IF(A7953="","",IF(E7953="weekly",7,IF(E7953="fortnightly",14,IF(E7953="monthly",DATE(IF(MONTH(H7953)=12,YEAR(H7953)+1,YEAR(H7953)),VLOOKUP(MONTH(H7953),index!$D$2:$G$13,2,0),DAY(H7953)),
IF(E7953="quarterly",DATE(IF(MONTH(H7953)&gt;=10,YEAR(H7953)+1,YEAR(H7953)),VLOOKUP(MONTH(H7953),index!$D$2:$G$13,3,0),DAY(H7953)),
IF(E7953="halfyearly",DATE(IF(MONTH(H7953)&gt;=7,YEAR(H7953)+1,YEAR(H7953)),VLOOKUP(MONTH(H7953),index!$D$2:$G$13,4,0),DAY(H7953)),
DATE(YEAR(H7953)+1,MONTH(H7953),DAY(H7953)))))-H7953))+H7953)</f>
        <v/>
      </c>
      <c r="J7953" s="9" t="str">
        <f t="shared" si="760"/>
        <v/>
      </c>
      <c r="K7953" s="11" t="str">
        <f t="shared" si="761"/>
        <v/>
      </c>
      <c r="L7953" s="11" t="str">
        <f t="shared" si="762"/>
        <v/>
      </c>
      <c r="M7953" s="11" t="str">
        <f>IF(A7953="","",VLOOKUP(E7953,index!$A$1:$B$6,2,0)*K7953*G7953)</f>
        <v/>
      </c>
      <c r="N7953" s="11" t="str">
        <f>IF(A7953="","",-PMT(G7953*VLOOKUP(E7953,index!$A$1:$B$6,2,0),C7953,F7953,0,0))</f>
        <v/>
      </c>
      <c r="O7953" s="11" t="str">
        <f t="shared" si="763"/>
        <v/>
      </c>
      <c r="P7953" s="11" t="str">
        <f t="shared" si="764"/>
        <v/>
      </c>
    </row>
    <row r="7954" spans="1:16" x14ac:dyDescent="0.25">
      <c r="A7954" s="9" t="str">
        <f>IF(A7953="","",IF(B7953&lt;C7953,A7953,IF(A7953=MAX('entry data'!$B$8:$B$507),"",A7953+1)))</f>
        <v/>
      </c>
      <c r="B7954" s="9" t="str">
        <f t="shared" si="759"/>
        <v/>
      </c>
      <c r="C7954" s="9" t="str">
        <f>IF(ISERROR(VLOOKUP(A7954,'entry data'!B:G,6,0)),"",VLOOKUP(A7954,'entry data'!B:G,6,0))</f>
        <v/>
      </c>
      <c r="D7954" s="9" t="str">
        <f>IF(ISERROR(VLOOKUP(A7954,'entry data'!B:C,2,0)),"",VLOOKUP(A7954,'entry data'!B:C,2,0))</f>
        <v/>
      </c>
      <c r="E7954" s="9" t="str">
        <f>IF(ISERROR(VLOOKUP(A7954,'entry data'!B:E,4,0)),"",VLOOKUP(A7954,'entry data'!B:E,4,0))</f>
        <v/>
      </c>
      <c r="F7954" s="11" t="str">
        <f>IF(A7954="","",IF(ISERROR(VLOOKUP(A7954,'entry data'!B:F,5,0)),"",VLOOKUP(A7954,'entry data'!B:F,5,0)))</f>
        <v/>
      </c>
      <c r="G7954" s="12" t="str">
        <f>IF(A7954="","",IF(ISERROR(VLOOKUP(A7954,'entry data'!B:I,8,0)),"",VLOOKUP(A7954,'entry data'!B:I,7,0)))</f>
        <v/>
      </c>
      <c r="H7954" s="13" t="str">
        <f>IF(A7954="","",IF(B7954=1,VLOOKUP(A7954,'entry data'!B:D,3,0),I7953))</f>
        <v/>
      </c>
      <c r="I7954" s="14" t="str">
        <f>IF(A7954="","",IF(E7954="weekly",7,IF(E7954="fortnightly",14,IF(E7954="monthly",DATE(IF(MONTH(H7954)=12,YEAR(H7954)+1,YEAR(H7954)),VLOOKUP(MONTH(H7954),index!$D$2:$G$13,2,0),DAY(H7954)),
IF(E7954="quarterly",DATE(IF(MONTH(H7954)&gt;=10,YEAR(H7954)+1,YEAR(H7954)),VLOOKUP(MONTH(H7954),index!$D$2:$G$13,3,0),DAY(H7954)),
IF(E7954="halfyearly",DATE(IF(MONTH(H7954)&gt;=7,YEAR(H7954)+1,YEAR(H7954)),VLOOKUP(MONTH(H7954),index!$D$2:$G$13,4,0),DAY(H7954)),
DATE(YEAR(H7954)+1,MONTH(H7954),DAY(H7954)))))-H7954))+H7954)</f>
        <v/>
      </c>
      <c r="J7954" s="9" t="str">
        <f t="shared" si="760"/>
        <v/>
      </c>
      <c r="K7954" s="11" t="str">
        <f t="shared" si="761"/>
        <v/>
      </c>
      <c r="L7954" s="11" t="str">
        <f t="shared" si="762"/>
        <v/>
      </c>
      <c r="M7954" s="11" t="str">
        <f>IF(A7954="","",VLOOKUP(E7954,index!$A$1:$B$6,2,0)*K7954*G7954)</f>
        <v/>
      </c>
      <c r="N7954" s="11" t="str">
        <f>IF(A7954="","",-PMT(G7954*VLOOKUP(E7954,index!$A$1:$B$6,2,0),C7954,F7954,0,0))</f>
        <v/>
      </c>
      <c r="O7954" s="11" t="str">
        <f t="shared" si="763"/>
        <v/>
      </c>
      <c r="P7954" s="11" t="str">
        <f t="shared" si="764"/>
        <v/>
      </c>
    </row>
    <row r="7955" spans="1:16" x14ac:dyDescent="0.25">
      <c r="A7955" s="9" t="str">
        <f>IF(A7954="","",IF(B7954&lt;C7954,A7954,IF(A7954=MAX('entry data'!$B$8:$B$507),"",A7954+1)))</f>
        <v/>
      </c>
      <c r="B7955" s="9" t="str">
        <f t="shared" si="759"/>
        <v/>
      </c>
      <c r="C7955" s="9" t="str">
        <f>IF(ISERROR(VLOOKUP(A7955,'entry data'!B:G,6,0)),"",VLOOKUP(A7955,'entry data'!B:G,6,0))</f>
        <v/>
      </c>
      <c r="D7955" s="9" t="str">
        <f>IF(ISERROR(VLOOKUP(A7955,'entry data'!B:C,2,0)),"",VLOOKUP(A7955,'entry data'!B:C,2,0))</f>
        <v/>
      </c>
      <c r="E7955" s="9" t="str">
        <f>IF(ISERROR(VLOOKUP(A7955,'entry data'!B:E,4,0)),"",VLOOKUP(A7955,'entry data'!B:E,4,0))</f>
        <v/>
      </c>
      <c r="F7955" s="11" t="str">
        <f>IF(A7955="","",IF(ISERROR(VLOOKUP(A7955,'entry data'!B:F,5,0)),"",VLOOKUP(A7955,'entry data'!B:F,5,0)))</f>
        <v/>
      </c>
      <c r="G7955" s="12" t="str">
        <f>IF(A7955="","",IF(ISERROR(VLOOKUP(A7955,'entry data'!B:I,8,0)),"",VLOOKUP(A7955,'entry data'!B:I,7,0)))</f>
        <v/>
      </c>
      <c r="H7955" s="13" t="str">
        <f>IF(A7955="","",IF(B7955=1,VLOOKUP(A7955,'entry data'!B:D,3,0),I7954))</f>
        <v/>
      </c>
      <c r="I7955" s="14" t="str">
        <f>IF(A7955="","",IF(E7955="weekly",7,IF(E7955="fortnightly",14,IF(E7955="monthly",DATE(IF(MONTH(H7955)=12,YEAR(H7955)+1,YEAR(H7955)),VLOOKUP(MONTH(H7955),index!$D$2:$G$13,2,0),DAY(H7955)),
IF(E7955="quarterly",DATE(IF(MONTH(H7955)&gt;=10,YEAR(H7955)+1,YEAR(H7955)),VLOOKUP(MONTH(H7955),index!$D$2:$G$13,3,0),DAY(H7955)),
IF(E7955="halfyearly",DATE(IF(MONTH(H7955)&gt;=7,YEAR(H7955)+1,YEAR(H7955)),VLOOKUP(MONTH(H7955),index!$D$2:$G$13,4,0),DAY(H7955)),
DATE(YEAR(H7955)+1,MONTH(H7955),DAY(H7955)))))-H7955))+H7955)</f>
        <v/>
      </c>
      <c r="J7955" s="9" t="str">
        <f t="shared" si="760"/>
        <v/>
      </c>
      <c r="K7955" s="11" t="str">
        <f t="shared" si="761"/>
        <v/>
      </c>
      <c r="L7955" s="11" t="str">
        <f t="shared" si="762"/>
        <v/>
      </c>
      <c r="M7955" s="11" t="str">
        <f>IF(A7955="","",VLOOKUP(E7955,index!$A$1:$B$6,2,0)*K7955*G7955)</f>
        <v/>
      </c>
      <c r="N7955" s="11" t="str">
        <f>IF(A7955="","",-PMT(G7955*VLOOKUP(E7955,index!$A$1:$B$6,2,0),C7955,F7955,0,0))</f>
        <v/>
      </c>
      <c r="O7955" s="11" t="str">
        <f t="shared" si="763"/>
        <v/>
      </c>
      <c r="P7955" s="11" t="str">
        <f t="shared" si="764"/>
        <v/>
      </c>
    </row>
    <row r="7956" spans="1:16" x14ac:dyDescent="0.25">
      <c r="A7956" s="9" t="str">
        <f>IF(A7955="","",IF(B7955&lt;C7955,A7955,IF(A7955=MAX('entry data'!$B$8:$B$507),"",A7955+1)))</f>
        <v/>
      </c>
      <c r="B7956" s="9" t="str">
        <f t="shared" si="759"/>
        <v/>
      </c>
      <c r="C7956" s="9" t="str">
        <f>IF(ISERROR(VLOOKUP(A7956,'entry data'!B:G,6,0)),"",VLOOKUP(A7956,'entry data'!B:G,6,0))</f>
        <v/>
      </c>
      <c r="D7956" s="9" t="str">
        <f>IF(ISERROR(VLOOKUP(A7956,'entry data'!B:C,2,0)),"",VLOOKUP(A7956,'entry data'!B:C,2,0))</f>
        <v/>
      </c>
      <c r="E7956" s="9" t="str">
        <f>IF(ISERROR(VLOOKUP(A7956,'entry data'!B:E,4,0)),"",VLOOKUP(A7956,'entry data'!B:E,4,0))</f>
        <v/>
      </c>
      <c r="F7956" s="11" t="str">
        <f>IF(A7956="","",IF(ISERROR(VLOOKUP(A7956,'entry data'!B:F,5,0)),"",VLOOKUP(A7956,'entry data'!B:F,5,0)))</f>
        <v/>
      </c>
      <c r="G7956" s="12" t="str">
        <f>IF(A7956="","",IF(ISERROR(VLOOKUP(A7956,'entry data'!B:I,8,0)),"",VLOOKUP(A7956,'entry data'!B:I,7,0)))</f>
        <v/>
      </c>
      <c r="H7956" s="13" t="str">
        <f>IF(A7956="","",IF(B7956=1,VLOOKUP(A7956,'entry data'!B:D,3,0),I7955))</f>
        <v/>
      </c>
      <c r="I7956" s="14" t="str">
        <f>IF(A7956="","",IF(E7956="weekly",7,IF(E7956="fortnightly",14,IF(E7956="monthly",DATE(IF(MONTH(H7956)=12,YEAR(H7956)+1,YEAR(H7956)),VLOOKUP(MONTH(H7956),index!$D$2:$G$13,2,0),DAY(H7956)),
IF(E7956="quarterly",DATE(IF(MONTH(H7956)&gt;=10,YEAR(H7956)+1,YEAR(H7956)),VLOOKUP(MONTH(H7956),index!$D$2:$G$13,3,0),DAY(H7956)),
IF(E7956="halfyearly",DATE(IF(MONTH(H7956)&gt;=7,YEAR(H7956)+1,YEAR(H7956)),VLOOKUP(MONTH(H7956),index!$D$2:$G$13,4,0),DAY(H7956)),
DATE(YEAR(H7956)+1,MONTH(H7956),DAY(H7956)))))-H7956))+H7956)</f>
        <v/>
      </c>
      <c r="J7956" s="9" t="str">
        <f t="shared" si="760"/>
        <v/>
      </c>
      <c r="K7956" s="11" t="str">
        <f t="shared" si="761"/>
        <v/>
      </c>
      <c r="L7956" s="11" t="str">
        <f t="shared" si="762"/>
        <v/>
      </c>
      <c r="M7956" s="11" t="str">
        <f>IF(A7956="","",VLOOKUP(E7956,index!$A$1:$B$6,2,0)*K7956*G7956)</f>
        <v/>
      </c>
      <c r="N7956" s="11" t="str">
        <f>IF(A7956="","",-PMT(G7956*VLOOKUP(E7956,index!$A$1:$B$6,2,0),C7956,F7956,0,0))</f>
        <v/>
      </c>
      <c r="O7956" s="11" t="str">
        <f t="shared" si="763"/>
        <v/>
      </c>
      <c r="P7956" s="11" t="str">
        <f t="shared" si="764"/>
        <v/>
      </c>
    </row>
    <row r="7957" spans="1:16" x14ac:dyDescent="0.25">
      <c r="A7957" s="9" t="str">
        <f>IF(A7956="","",IF(B7956&lt;C7956,A7956,IF(A7956=MAX('entry data'!$B$8:$B$507),"",A7956+1)))</f>
        <v/>
      </c>
      <c r="B7957" s="9" t="str">
        <f t="shared" si="759"/>
        <v/>
      </c>
      <c r="C7957" s="9" t="str">
        <f>IF(ISERROR(VLOOKUP(A7957,'entry data'!B:G,6,0)),"",VLOOKUP(A7957,'entry data'!B:G,6,0))</f>
        <v/>
      </c>
      <c r="D7957" s="9" t="str">
        <f>IF(ISERROR(VLOOKUP(A7957,'entry data'!B:C,2,0)),"",VLOOKUP(A7957,'entry data'!B:C,2,0))</f>
        <v/>
      </c>
      <c r="E7957" s="9" t="str">
        <f>IF(ISERROR(VLOOKUP(A7957,'entry data'!B:E,4,0)),"",VLOOKUP(A7957,'entry data'!B:E,4,0))</f>
        <v/>
      </c>
      <c r="F7957" s="11" t="str">
        <f>IF(A7957="","",IF(ISERROR(VLOOKUP(A7957,'entry data'!B:F,5,0)),"",VLOOKUP(A7957,'entry data'!B:F,5,0)))</f>
        <v/>
      </c>
      <c r="G7957" s="12" t="str">
        <f>IF(A7957="","",IF(ISERROR(VLOOKUP(A7957,'entry data'!B:I,8,0)),"",VLOOKUP(A7957,'entry data'!B:I,7,0)))</f>
        <v/>
      </c>
      <c r="H7957" s="13" t="str">
        <f>IF(A7957="","",IF(B7957=1,VLOOKUP(A7957,'entry data'!B:D,3,0),I7956))</f>
        <v/>
      </c>
      <c r="I7957" s="14" t="str">
        <f>IF(A7957="","",IF(E7957="weekly",7,IF(E7957="fortnightly",14,IF(E7957="monthly",DATE(IF(MONTH(H7957)=12,YEAR(H7957)+1,YEAR(H7957)),VLOOKUP(MONTH(H7957),index!$D$2:$G$13,2,0),DAY(H7957)),
IF(E7957="quarterly",DATE(IF(MONTH(H7957)&gt;=10,YEAR(H7957)+1,YEAR(H7957)),VLOOKUP(MONTH(H7957),index!$D$2:$G$13,3,0),DAY(H7957)),
IF(E7957="halfyearly",DATE(IF(MONTH(H7957)&gt;=7,YEAR(H7957)+1,YEAR(H7957)),VLOOKUP(MONTH(H7957),index!$D$2:$G$13,4,0),DAY(H7957)),
DATE(YEAR(H7957)+1,MONTH(H7957),DAY(H7957)))))-H7957))+H7957)</f>
        <v/>
      </c>
      <c r="J7957" s="9" t="str">
        <f t="shared" si="760"/>
        <v/>
      </c>
      <c r="K7957" s="11" t="str">
        <f t="shared" si="761"/>
        <v/>
      </c>
      <c r="L7957" s="11" t="str">
        <f t="shared" si="762"/>
        <v/>
      </c>
      <c r="M7957" s="11" t="str">
        <f>IF(A7957="","",VLOOKUP(E7957,index!$A$1:$B$6,2,0)*K7957*G7957)</f>
        <v/>
      </c>
      <c r="N7957" s="11" t="str">
        <f>IF(A7957="","",-PMT(G7957*VLOOKUP(E7957,index!$A$1:$B$6,2,0),C7957,F7957,0,0))</f>
        <v/>
      </c>
      <c r="O7957" s="11" t="str">
        <f t="shared" si="763"/>
        <v/>
      </c>
      <c r="P7957" s="11" t="str">
        <f t="shared" si="764"/>
        <v/>
      </c>
    </row>
    <row r="7958" spans="1:16" x14ac:dyDescent="0.25">
      <c r="A7958" s="9" t="str">
        <f>IF(A7957="","",IF(B7957&lt;C7957,A7957,IF(A7957=MAX('entry data'!$B$8:$B$507),"",A7957+1)))</f>
        <v/>
      </c>
      <c r="B7958" s="9" t="str">
        <f t="shared" si="759"/>
        <v/>
      </c>
      <c r="C7958" s="9" t="str">
        <f>IF(ISERROR(VLOOKUP(A7958,'entry data'!B:G,6,0)),"",VLOOKUP(A7958,'entry data'!B:G,6,0))</f>
        <v/>
      </c>
      <c r="D7958" s="9" t="str">
        <f>IF(ISERROR(VLOOKUP(A7958,'entry data'!B:C,2,0)),"",VLOOKUP(A7958,'entry data'!B:C,2,0))</f>
        <v/>
      </c>
      <c r="E7958" s="9" t="str">
        <f>IF(ISERROR(VLOOKUP(A7958,'entry data'!B:E,4,0)),"",VLOOKUP(A7958,'entry data'!B:E,4,0))</f>
        <v/>
      </c>
      <c r="F7958" s="11" t="str">
        <f>IF(A7958="","",IF(ISERROR(VLOOKUP(A7958,'entry data'!B:F,5,0)),"",VLOOKUP(A7958,'entry data'!B:F,5,0)))</f>
        <v/>
      </c>
      <c r="G7958" s="12" t="str">
        <f>IF(A7958="","",IF(ISERROR(VLOOKUP(A7958,'entry data'!B:I,8,0)),"",VLOOKUP(A7958,'entry data'!B:I,7,0)))</f>
        <v/>
      </c>
      <c r="H7958" s="13" t="str">
        <f>IF(A7958="","",IF(B7958=1,VLOOKUP(A7958,'entry data'!B:D,3,0),I7957))</f>
        <v/>
      </c>
      <c r="I7958" s="14" t="str">
        <f>IF(A7958="","",IF(E7958="weekly",7,IF(E7958="fortnightly",14,IF(E7958="monthly",DATE(IF(MONTH(H7958)=12,YEAR(H7958)+1,YEAR(H7958)),VLOOKUP(MONTH(H7958),index!$D$2:$G$13,2,0),DAY(H7958)),
IF(E7958="quarterly",DATE(IF(MONTH(H7958)&gt;=10,YEAR(H7958)+1,YEAR(H7958)),VLOOKUP(MONTH(H7958),index!$D$2:$G$13,3,0),DAY(H7958)),
IF(E7958="halfyearly",DATE(IF(MONTH(H7958)&gt;=7,YEAR(H7958)+1,YEAR(H7958)),VLOOKUP(MONTH(H7958),index!$D$2:$G$13,4,0),DAY(H7958)),
DATE(YEAR(H7958)+1,MONTH(H7958),DAY(H7958)))))-H7958))+H7958)</f>
        <v/>
      </c>
      <c r="J7958" s="9" t="str">
        <f t="shared" si="760"/>
        <v/>
      </c>
      <c r="K7958" s="11" t="str">
        <f t="shared" si="761"/>
        <v/>
      </c>
      <c r="L7958" s="11" t="str">
        <f t="shared" si="762"/>
        <v/>
      </c>
      <c r="M7958" s="11" t="str">
        <f>IF(A7958="","",VLOOKUP(E7958,index!$A$1:$B$6,2,0)*K7958*G7958)</f>
        <v/>
      </c>
      <c r="N7958" s="11" t="str">
        <f>IF(A7958="","",-PMT(G7958*VLOOKUP(E7958,index!$A$1:$B$6,2,0),C7958,F7958,0,0))</f>
        <v/>
      </c>
      <c r="O7958" s="11" t="str">
        <f t="shared" si="763"/>
        <v/>
      </c>
      <c r="P7958" s="11" t="str">
        <f t="shared" si="764"/>
        <v/>
      </c>
    </row>
    <row r="7959" spans="1:16" x14ac:dyDescent="0.25">
      <c r="A7959" s="9" t="str">
        <f>IF(A7958="","",IF(B7958&lt;C7958,A7958,IF(A7958=MAX('entry data'!$B$8:$B$507),"",A7958+1)))</f>
        <v/>
      </c>
      <c r="B7959" s="9" t="str">
        <f t="shared" ref="B7959:B8000" si="765">IF(A7959="","",IF(B7958=C7958,1,B7958+1))</f>
        <v/>
      </c>
      <c r="C7959" s="9" t="str">
        <f>IF(ISERROR(VLOOKUP(A7959,'entry data'!B:G,6,0)),"",VLOOKUP(A7959,'entry data'!B:G,6,0))</f>
        <v/>
      </c>
      <c r="D7959" s="9" t="str">
        <f>IF(ISERROR(VLOOKUP(A7959,'entry data'!B:C,2,0)),"",VLOOKUP(A7959,'entry data'!B:C,2,0))</f>
        <v/>
      </c>
      <c r="E7959" s="9" t="str">
        <f>IF(ISERROR(VLOOKUP(A7959,'entry data'!B:E,4,0)),"",VLOOKUP(A7959,'entry data'!B:E,4,0))</f>
        <v/>
      </c>
      <c r="F7959" s="11" t="str">
        <f>IF(A7959="","",IF(ISERROR(VLOOKUP(A7959,'entry data'!B:F,5,0)),"",VLOOKUP(A7959,'entry data'!B:F,5,0)))</f>
        <v/>
      </c>
      <c r="G7959" s="12" t="str">
        <f>IF(A7959="","",IF(ISERROR(VLOOKUP(A7959,'entry data'!B:I,8,0)),"",VLOOKUP(A7959,'entry data'!B:I,7,0)))</f>
        <v/>
      </c>
      <c r="H7959" s="13" t="str">
        <f>IF(A7959="","",IF(B7959=1,VLOOKUP(A7959,'entry data'!B:D,3,0),I7958))</f>
        <v/>
      </c>
      <c r="I7959" s="14" t="str">
        <f>IF(A7959="","",IF(E7959="weekly",7,IF(E7959="fortnightly",14,IF(E7959="monthly",DATE(IF(MONTH(H7959)=12,YEAR(H7959)+1,YEAR(H7959)),VLOOKUP(MONTH(H7959),index!$D$2:$G$13,2,0),DAY(H7959)),
IF(E7959="quarterly",DATE(IF(MONTH(H7959)&gt;=10,YEAR(H7959)+1,YEAR(H7959)),VLOOKUP(MONTH(H7959),index!$D$2:$G$13,3,0),DAY(H7959)),
IF(E7959="halfyearly",DATE(IF(MONTH(H7959)&gt;=7,YEAR(H7959)+1,YEAR(H7959)),VLOOKUP(MONTH(H7959),index!$D$2:$G$13,4,0),DAY(H7959)),
DATE(YEAR(H7959)+1,MONTH(H7959),DAY(H7959)))))-H7959))+H7959)</f>
        <v/>
      </c>
      <c r="J7959" s="9" t="str">
        <f t="shared" ref="J7959:J8000" si="766">IF(A7959="","",IF(MONTH(I7959)&lt;10,YEAR(I7959)&amp;"-0"&amp;MONTH(I7959),YEAR(I7959)&amp;"-"&amp;MONTH(I7959)))</f>
        <v/>
      </c>
      <c r="K7959" s="11" t="str">
        <f t="shared" ref="K7959:K8000" si="767">IF(A7959="","",IF(B7959=1,F7959,O7958))</f>
        <v/>
      </c>
      <c r="L7959" s="11" t="str">
        <f t="shared" ref="L7959:L8000" si="768">IF(A7959="","",N7959-M7959)</f>
        <v/>
      </c>
      <c r="M7959" s="11" t="str">
        <f>IF(A7959="","",VLOOKUP(E7959,index!$A$1:$B$6,2,0)*K7959*G7959)</f>
        <v/>
      </c>
      <c r="N7959" s="11" t="str">
        <f>IF(A7959="","",-PMT(G7959*VLOOKUP(E7959,index!$A$1:$B$6,2,0),C7959,F7959,0,0))</f>
        <v/>
      </c>
      <c r="O7959" s="11" t="str">
        <f t="shared" ref="O7959:O8000" si="769">IF(A7959="","",K7959-L7959)</f>
        <v/>
      </c>
      <c r="P7959" s="11" t="str">
        <f t="shared" si="764"/>
        <v/>
      </c>
    </row>
    <row r="7960" spans="1:16" x14ac:dyDescent="0.25">
      <c r="A7960" s="9" t="str">
        <f>IF(A7959="","",IF(B7959&lt;C7959,A7959,IF(A7959=MAX('entry data'!$B$8:$B$507),"",A7959+1)))</f>
        <v/>
      </c>
      <c r="B7960" s="9" t="str">
        <f t="shared" si="765"/>
        <v/>
      </c>
      <c r="C7960" s="9" t="str">
        <f>IF(ISERROR(VLOOKUP(A7960,'entry data'!B:G,6,0)),"",VLOOKUP(A7960,'entry data'!B:G,6,0))</f>
        <v/>
      </c>
      <c r="D7960" s="9" t="str">
        <f>IF(ISERROR(VLOOKUP(A7960,'entry data'!B:C,2,0)),"",VLOOKUP(A7960,'entry data'!B:C,2,0))</f>
        <v/>
      </c>
      <c r="E7960" s="9" t="str">
        <f>IF(ISERROR(VLOOKUP(A7960,'entry data'!B:E,4,0)),"",VLOOKUP(A7960,'entry data'!B:E,4,0))</f>
        <v/>
      </c>
      <c r="F7960" s="11" t="str">
        <f>IF(A7960="","",IF(ISERROR(VLOOKUP(A7960,'entry data'!B:F,5,0)),"",VLOOKUP(A7960,'entry data'!B:F,5,0)))</f>
        <v/>
      </c>
      <c r="G7960" s="12" t="str">
        <f>IF(A7960="","",IF(ISERROR(VLOOKUP(A7960,'entry data'!B:I,8,0)),"",VLOOKUP(A7960,'entry data'!B:I,7,0)))</f>
        <v/>
      </c>
      <c r="H7960" s="13" t="str">
        <f>IF(A7960="","",IF(B7960=1,VLOOKUP(A7960,'entry data'!B:D,3,0),I7959))</f>
        <v/>
      </c>
      <c r="I7960" s="14" t="str">
        <f>IF(A7960="","",IF(E7960="weekly",7,IF(E7960="fortnightly",14,IF(E7960="monthly",DATE(IF(MONTH(H7960)=12,YEAR(H7960)+1,YEAR(H7960)),VLOOKUP(MONTH(H7960),index!$D$2:$G$13,2,0),DAY(H7960)),
IF(E7960="quarterly",DATE(IF(MONTH(H7960)&gt;=10,YEAR(H7960)+1,YEAR(H7960)),VLOOKUP(MONTH(H7960),index!$D$2:$G$13,3,0),DAY(H7960)),
IF(E7960="halfyearly",DATE(IF(MONTH(H7960)&gt;=7,YEAR(H7960)+1,YEAR(H7960)),VLOOKUP(MONTH(H7960),index!$D$2:$G$13,4,0),DAY(H7960)),
DATE(YEAR(H7960)+1,MONTH(H7960),DAY(H7960)))))-H7960))+H7960)</f>
        <v/>
      </c>
      <c r="J7960" s="9" t="str">
        <f t="shared" si="766"/>
        <v/>
      </c>
      <c r="K7960" s="11" t="str">
        <f t="shared" si="767"/>
        <v/>
      </c>
      <c r="L7960" s="11" t="str">
        <f t="shared" si="768"/>
        <v/>
      </c>
      <c r="M7960" s="11" t="str">
        <f>IF(A7960="","",VLOOKUP(E7960,index!$A$1:$B$6,2,0)*K7960*G7960)</f>
        <v/>
      </c>
      <c r="N7960" s="11" t="str">
        <f>IF(A7960="","",-PMT(G7960*VLOOKUP(E7960,index!$A$1:$B$6,2,0),C7960,F7960,0,0))</f>
        <v/>
      </c>
      <c r="O7960" s="11" t="str">
        <f t="shared" si="769"/>
        <v/>
      </c>
      <c r="P7960" s="11" t="str">
        <f t="shared" si="764"/>
        <v/>
      </c>
    </row>
    <row r="7961" spans="1:16" x14ac:dyDescent="0.25">
      <c r="A7961" s="9" t="str">
        <f>IF(A7960="","",IF(B7960&lt;C7960,A7960,IF(A7960=MAX('entry data'!$B$8:$B$507),"",A7960+1)))</f>
        <v/>
      </c>
      <c r="B7961" s="9" t="str">
        <f t="shared" si="765"/>
        <v/>
      </c>
      <c r="C7961" s="9" t="str">
        <f>IF(ISERROR(VLOOKUP(A7961,'entry data'!B:G,6,0)),"",VLOOKUP(A7961,'entry data'!B:G,6,0))</f>
        <v/>
      </c>
      <c r="D7961" s="9" t="str">
        <f>IF(ISERROR(VLOOKUP(A7961,'entry data'!B:C,2,0)),"",VLOOKUP(A7961,'entry data'!B:C,2,0))</f>
        <v/>
      </c>
      <c r="E7961" s="9" t="str">
        <f>IF(ISERROR(VLOOKUP(A7961,'entry data'!B:E,4,0)),"",VLOOKUP(A7961,'entry data'!B:E,4,0))</f>
        <v/>
      </c>
      <c r="F7961" s="11" t="str">
        <f>IF(A7961="","",IF(ISERROR(VLOOKUP(A7961,'entry data'!B:F,5,0)),"",VLOOKUP(A7961,'entry data'!B:F,5,0)))</f>
        <v/>
      </c>
      <c r="G7961" s="12" t="str">
        <f>IF(A7961="","",IF(ISERROR(VLOOKUP(A7961,'entry data'!B:I,8,0)),"",VLOOKUP(A7961,'entry data'!B:I,7,0)))</f>
        <v/>
      </c>
      <c r="H7961" s="13" t="str">
        <f>IF(A7961="","",IF(B7961=1,VLOOKUP(A7961,'entry data'!B:D,3,0),I7960))</f>
        <v/>
      </c>
      <c r="I7961" s="14" t="str">
        <f>IF(A7961="","",IF(E7961="weekly",7,IF(E7961="fortnightly",14,IF(E7961="monthly",DATE(IF(MONTH(H7961)=12,YEAR(H7961)+1,YEAR(H7961)),VLOOKUP(MONTH(H7961),index!$D$2:$G$13,2,0),DAY(H7961)),
IF(E7961="quarterly",DATE(IF(MONTH(H7961)&gt;=10,YEAR(H7961)+1,YEAR(H7961)),VLOOKUP(MONTH(H7961),index!$D$2:$G$13,3,0),DAY(H7961)),
IF(E7961="halfyearly",DATE(IF(MONTH(H7961)&gt;=7,YEAR(H7961)+1,YEAR(H7961)),VLOOKUP(MONTH(H7961),index!$D$2:$G$13,4,0),DAY(H7961)),
DATE(YEAR(H7961)+1,MONTH(H7961),DAY(H7961)))))-H7961))+H7961)</f>
        <v/>
      </c>
      <c r="J7961" s="9" t="str">
        <f t="shared" si="766"/>
        <v/>
      </c>
      <c r="K7961" s="11" t="str">
        <f t="shared" si="767"/>
        <v/>
      </c>
      <c r="L7961" s="11" t="str">
        <f t="shared" si="768"/>
        <v/>
      </c>
      <c r="M7961" s="11" t="str">
        <f>IF(A7961="","",VLOOKUP(E7961,index!$A$1:$B$6,2,0)*K7961*G7961)</f>
        <v/>
      </c>
      <c r="N7961" s="11" t="str">
        <f>IF(A7961="","",-PMT(G7961*VLOOKUP(E7961,index!$A$1:$B$6,2,0),C7961,F7961,0,0))</f>
        <v/>
      </c>
      <c r="O7961" s="11" t="str">
        <f t="shared" si="769"/>
        <v/>
      </c>
      <c r="P7961" s="11" t="str">
        <f t="shared" si="764"/>
        <v/>
      </c>
    </row>
    <row r="7962" spans="1:16" x14ac:dyDescent="0.25">
      <c r="A7962" s="9" t="str">
        <f>IF(A7961="","",IF(B7961&lt;C7961,A7961,IF(A7961=MAX('entry data'!$B$8:$B$507),"",A7961+1)))</f>
        <v/>
      </c>
      <c r="B7962" s="9" t="str">
        <f t="shared" si="765"/>
        <v/>
      </c>
      <c r="C7962" s="9" t="str">
        <f>IF(ISERROR(VLOOKUP(A7962,'entry data'!B:G,6,0)),"",VLOOKUP(A7962,'entry data'!B:G,6,0))</f>
        <v/>
      </c>
      <c r="D7962" s="9" t="str">
        <f>IF(ISERROR(VLOOKUP(A7962,'entry data'!B:C,2,0)),"",VLOOKUP(A7962,'entry data'!B:C,2,0))</f>
        <v/>
      </c>
      <c r="E7962" s="9" t="str">
        <f>IF(ISERROR(VLOOKUP(A7962,'entry data'!B:E,4,0)),"",VLOOKUP(A7962,'entry data'!B:E,4,0))</f>
        <v/>
      </c>
      <c r="F7962" s="11" t="str">
        <f>IF(A7962="","",IF(ISERROR(VLOOKUP(A7962,'entry data'!B:F,5,0)),"",VLOOKUP(A7962,'entry data'!B:F,5,0)))</f>
        <v/>
      </c>
      <c r="G7962" s="12" t="str">
        <f>IF(A7962="","",IF(ISERROR(VLOOKUP(A7962,'entry data'!B:I,8,0)),"",VLOOKUP(A7962,'entry data'!B:I,7,0)))</f>
        <v/>
      </c>
      <c r="H7962" s="13" t="str">
        <f>IF(A7962="","",IF(B7962=1,VLOOKUP(A7962,'entry data'!B:D,3,0),I7961))</f>
        <v/>
      </c>
      <c r="I7962" s="14" t="str">
        <f>IF(A7962="","",IF(E7962="weekly",7,IF(E7962="fortnightly",14,IF(E7962="monthly",DATE(IF(MONTH(H7962)=12,YEAR(H7962)+1,YEAR(H7962)),VLOOKUP(MONTH(H7962),index!$D$2:$G$13,2,0),DAY(H7962)),
IF(E7962="quarterly",DATE(IF(MONTH(H7962)&gt;=10,YEAR(H7962)+1,YEAR(H7962)),VLOOKUP(MONTH(H7962),index!$D$2:$G$13,3,0),DAY(H7962)),
IF(E7962="halfyearly",DATE(IF(MONTH(H7962)&gt;=7,YEAR(H7962)+1,YEAR(H7962)),VLOOKUP(MONTH(H7962),index!$D$2:$G$13,4,0),DAY(H7962)),
DATE(YEAR(H7962)+1,MONTH(H7962),DAY(H7962)))))-H7962))+H7962)</f>
        <v/>
      </c>
      <c r="J7962" s="9" t="str">
        <f t="shared" si="766"/>
        <v/>
      </c>
      <c r="K7962" s="11" t="str">
        <f t="shared" si="767"/>
        <v/>
      </c>
      <c r="L7962" s="11" t="str">
        <f t="shared" si="768"/>
        <v/>
      </c>
      <c r="M7962" s="11" t="str">
        <f>IF(A7962="","",VLOOKUP(E7962,index!$A$1:$B$6,2,0)*K7962*G7962)</f>
        <v/>
      </c>
      <c r="N7962" s="11" t="str">
        <f>IF(A7962="","",-PMT(G7962*VLOOKUP(E7962,index!$A$1:$B$6,2,0),C7962,F7962,0,0))</f>
        <v/>
      </c>
      <c r="O7962" s="11" t="str">
        <f t="shared" si="769"/>
        <v/>
      </c>
      <c r="P7962" s="11" t="str">
        <f t="shared" si="764"/>
        <v/>
      </c>
    </row>
    <row r="7963" spans="1:16" x14ac:dyDescent="0.25">
      <c r="A7963" s="9" t="str">
        <f>IF(A7962="","",IF(B7962&lt;C7962,A7962,IF(A7962=MAX('entry data'!$B$8:$B$507),"",A7962+1)))</f>
        <v/>
      </c>
      <c r="B7963" s="9" t="str">
        <f t="shared" si="765"/>
        <v/>
      </c>
      <c r="C7963" s="9" t="str">
        <f>IF(ISERROR(VLOOKUP(A7963,'entry data'!B:G,6,0)),"",VLOOKUP(A7963,'entry data'!B:G,6,0))</f>
        <v/>
      </c>
      <c r="D7963" s="9" t="str">
        <f>IF(ISERROR(VLOOKUP(A7963,'entry data'!B:C,2,0)),"",VLOOKUP(A7963,'entry data'!B:C,2,0))</f>
        <v/>
      </c>
      <c r="E7963" s="9" t="str">
        <f>IF(ISERROR(VLOOKUP(A7963,'entry data'!B:E,4,0)),"",VLOOKUP(A7963,'entry data'!B:E,4,0))</f>
        <v/>
      </c>
      <c r="F7963" s="11" t="str">
        <f>IF(A7963="","",IF(ISERROR(VLOOKUP(A7963,'entry data'!B:F,5,0)),"",VLOOKUP(A7963,'entry data'!B:F,5,0)))</f>
        <v/>
      </c>
      <c r="G7963" s="12" t="str">
        <f>IF(A7963="","",IF(ISERROR(VLOOKUP(A7963,'entry data'!B:I,8,0)),"",VLOOKUP(A7963,'entry data'!B:I,7,0)))</f>
        <v/>
      </c>
      <c r="H7963" s="13" t="str">
        <f>IF(A7963="","",IF(B7963=1,VLOOKUP(A7963,'entry data'!B:D,3,0),I7962))</f>
        <v/>
      </c>
      <c r="I7963" s="14" t="str">
        <f>IF(A7963="","",IF(E7963="weekly",7,IF(E7963="fortnightly",14,IF(E7963="monthly",DATE(IF(MONTH(H7963)=12,YEAR(H7963)+1,YEAR(H7963)),VLOOKUP(MONTH(H7963),index!$D$2:$G$13,2,0),DAY(H7963)),
IF(E7963="quarterly",DATE(IF(MONTH(H7963)&gt;=10,YEAR(H7963)+1,YEAR(H7963)),VLOOKUP(MONTH(H7963),index!$D$2:$G$13,3,0),DAY(H7963)),
IF(E7963="halfyearly",DATE(IF(MONTH(H7963)&gt;=7,YEAR(H7963)+1,YEAR(H7963)),VLOOKUP(MONTH(H7963),index!$D$2:$G$13,4,0),DAY(H7963)),
DATE(YEAR(H7963)+1,MONTH(H7963),DAY(H7963)))))-H7963))+H7963)</f>
        <v/>
      </c>
      <c r="J7963" s="9" t="str">
        <f t="shared" si="766"/>
        <v/>
      </c>
      <c r="K7963" s="11" t="str">
        <f t="shared" si="767"/>
        <v/>
      </c>
      <c r="L7963" s="11" t="str">
        <f t="shared" si="768"/>
        <v/>
      </c>
      <c r="M7963" s="11" t="str">
        <f>IF(A7963="","",VLOOKUP(E7963,index!$A$1:$B$6,2,0)*K7963*G7963)</f>
        <v/>
      </c>
      <c r="N7963" s="11" t="str">
        <f>IF(A7963="","",-PMT(G7963*VLOOKUP(E7963,index!$A$1:$B$6,2,0),C7963,F7963,0,0))</f>
        <v/>
      </c>
      <c r="O7963" s="11" t="str">
        <f t="shared" si="769"/>
        <v/>
      </c>
      <c r="P7963" s="11" t="str">
        <f t="shared" si="764"/>
        <v/>
      </c>
    </row>
    <row r="7964" spans="1:16" x14ac:dyDescent="0.25">
      <c r="A7964" s="9" t="str">
        <f>IF(A7963="","",IF(B7963&lt;C7963,A7963,IF(A7963=MAX('entry data'!$B$8:$B$507),"",A7963+1)))</f>
        <v/>
      </c>
      <c r="B7964" s="9" t="str">
        <f t="shared" si="765"/>
        <v/>
      </c>
      <c r="C7964" s="9" t="str">
        <f>IF(ISERROR(VLOOKUP(A7964,'entry data'!B:G,6,0)),"",VLOOKUP(A7964,'entry data'!B:G,6,0))</f>
        <v/>
      </c>
      <c r="D7964" s="9" t="str">
        <f>IF(ISERROR(VLOOKUP(A7964,'entry data'!B:C,2,0)),"",VLOOKUP(A7964,'entry data'!B:C,2,0))</f>
        <v/>
      </c>
      <c r="E7964" s="9" t="str">
        <f>IF(ISERROR(VLOOKUP(A7964,'entry data'!B:E,4,0)),"",VLOOKUP(A7964,'entry data'!B:E,4,0))</f>
        <v/>
      </c>
      <c r="F7964" s="11" t="str">
        <f>IF(A7964="","",IF(ISERROR(VLOOKUP(A7964,'entry data'!B:F,5,0)),"",VLOOKUP(A7964,'entry data'!B:F,5,0)))</f>
        <v/>
      </c>
      <c r="G7964" s="12" t="str">
        <f>IF(A7964="","",IF(ISERROR(VLOOKUP(A7964,'entry data'!B:I,8,0)),"",VLOOKUP(A7964,'entry data'!B:I,7,0)))</f>
        <v/>
      </c>
      <c r="H7964" s="13" t="str">
        <f>IF(A7964="","",IF(B7964=1,VLOOKUP(A7964,'entry data'!B:D,3,0),I7963))</f>
        <v/>
      </c>
      <c r="I7964" s="14" t="str">
        <f>IF(A7964="","",IF(E7964="weekly",7,IF(E7964="fortnightly",14,IF(E7964="monthly",DATE(IF(MONTH(H7964)=12,YEAR(H7964)+1,YEAR(H7964)),VLOOKUP(MONTH(H7964),index!$D$2:$G$13,2,0),DAY(H7964)),
IF(E7964="quarterly",DATE(IF(MONTH(H7964)&gt;=10,YEAR(H7964)+1,YEAR(H7964)),VLOOKUP(MONTH(H7964),index!$D$2:$G$13,3,0),DAY(H7964)),
IF(E7964="halfyearly",DATE(IF(MONTH(H7964)&gt;=7,YEAR(H7964)+1,YEAR(H7964)),VLOOKUP(MONTH(H7964),index!$D$2:$G$13,4,0),DAY(H7964)),
DATE(YEAR(H7964)+1,MONTH(H7964),DAY(H7964)))))-H7964))+H7964)</f>
        <v/>
      </c>
      <c r="J7964" s="9" t="str">
        <f t="shared" si="766"/>
        <v/>
      </c>
      <c r="K7964" s="11" t="str">
        <f t="shared" si="767"/>
        <v/>
      </c>
      <c r="L7964" s="11" t="str">
        <f t="shared" si="768"/>
        <v/>
      </c>
      <c r="M7964" s="11" t="str">
        <f>IF(A7964="","",VLOOKUP(E7964,index!$A$1:$B$6,2,0)*K7964*G7964)</f>
        <v/>
      </c>
      <c r="N7964" s="11" t="str">
        <f>IF(A7964="","",-PMT(G7964*VLOOKUP(E7964,index!$A$1:$B$6,2,0),C7964,F7964,0,0))</f>
        <v/>
      </c>
      <c r="O7964" s="11" t="str">
        <f t="shared" si="769"/>
        <v/>
      </c>
      <c r="P7964" s="11" t="str">
        <f t="shared" si="764"/>
        <v/>
      </c>
    </row>
    <row r="7965" spans="1:16" x14ac:dyDescent="0.25">
      <c r="A7965" s="9" t="str">
        <f>IF(A7964="","",IF(B7964&lt;C7964,A7964,IF(A7964=MAX('entry data'!$B$8:$B$507),"",A7964+1)))</f>
        <v/>
      </c>
      <c r="B7965" s="9" t="str">
        <f t="shared" si="765"/>
        <v/>
      </c>
      <c r="C7965" s="9" t="str">
        <f>IF(ISERROR(VLOOKUP(A7965,'entry data'!B:G,6,0)),"",VLOOKUP(A7965,'entry data'!B:G,6,0))</f>
        <v/>
      </c>
      <c r="D7965" s="9" t="str">
        <f>IF(ISERROR(VLOOKUP(A7965,'entry data'!B:C,2,0)),"",VLOOKUP(A7965,'entry data'!B:C,2,0))</f>
        <v/>
      </c>
      <c r="E7965" s="9" t="str">
        <f>IF(ISERROR(VLOOKUP(A7965,'entry data'!B:E,4,0)),"",VLOOKUP(A7965,'entry data'!B:E,4,0))</f>
        <v/>
      </c>
      <c r="F7965" s="11" t="str">
        <f>IF(A7965="","",IF(ISERROR(VLOOKUP(A7965,'entry data'!B:F,5,0)),"",VLOOKUP(A7965,'entry data'!B:F,5,0)))</f>
        <v/>
      </c>
      <c r="G7965" s="12" t="str">
        <f>IF(A7965="","",IF(ISERROR(VLOOKUP(A7965,'entry data'!B:I,8,0)),"",VLOOKUP(A7965,'entry data'!B:I,7,0)))</f>
        <v/>
      </c>
      <c r="H7965" s="13" t="str">
        <f>IF(A7965="","",IF(B7965=1,VLOOKUP(A7965,'entry data'!B:D,3,0),I7964))</f>
        <v/>
      </c>
      <c r="I7965" s="14" t="str">
        <f>IF(A7965="","",IF(E7965="weekly",7,IF(E7965="fortnightly",14,IF(E7965="monthly",DATE(IF(MONTH(H7965)=12,YEAR(H7965)+1,YEAR(H7965)),VLOOKUP(MONTH(H7965),index!$D$2:$G$13,2,0),DAY(H7965)),
IF(E7965="quarterly",DATE(IF(MONTH(H7965)&gt;=10,YEAR(H7965)+1,YEAR(H7965)),VLOOKUP(MONTH(H7965),index!$D$2:$G$13,3,0),DAY(H7965)),
IF(E7965="halfyearly",DATE(IF(MONTH(H7965)&gt;=7,YEAR(H7965)+1,YEAR(H7965)),VLOOKUP(MONTH(H7965),index!$D$2:$G$13,4,0),DAY(H7965)),
DATE(YEAR(H7965)+1,MONTH(H7965),DAY(H7965)))))-H7965))+H7965)</f>
        <v/>
      </c>
      <c r="J7965" s="9" t="str">
        <f t="shared" si="766"/>
        <v/>
      </c>
      <c r="K7965" s="11" t="str">
        <f t="shared" si="767"/>
        <v/>
      </c>
      <c r="L7965" s="11" t="str">
        <f t="shared" si="768"/>
        <v/>
      </c>
      <c r="M7965" s="11" t="str">
        <f>IF(A7965="","",VLOOKUP(E7965,index!$A$1:$B$6,2,0)*K7965*G7965)</f>
        <v/>
      </c>
      <c r="N7965" s="11" t="str">
        <f>IF(A7965="","",-PMT(G7965*VLOOKUP(E7965,index!$A$1:$B$6,2,0),C7965,F7965,0,0))</f>
        <v/>
      </c>
      <c r="O7965" s="11" t="str">
        <f t="shared" si="769"/>
        <v/>
      </c>
      <c r="P7965" s="11" t="str">
        <f t="shared" si="764"/>
        <v/>
      </c>
    </row>
    <row r="7966" spans="1:16" x14ac:dyDescent="0.25">
      <c r="A7966" s="9" t="str">
        <f>IF(A7965="","",IF(B7965&lt;C7965,A7965,IF(A7965=MAX('entry data'!$B$8:$B$507),"",A7965+1)))</f>
        <v/>
      </c>
      <c r="B7966" s="9" t="str">
        <f t="shared" si="765"/>
        <v/>
      </c>
      <c r="C7966" s="9" t="str">
        <f>IF(ISERROR(VLOOKUP(A7966,'entry data'!B:G,6,0)),"",VLOOKUP(A7966,'entry data'!B:G,6,0))</f>
        <v/>
      </c>
      <c r="D7966" s="9" t="str">
        <f>IF(ISERROR(VLOOKUP(A7966,'entry data'!B:C,2,0)),"",VLOOKUP(A7966,'entry data'!B:C,2,0))</f>
        <v/>
      </c>
      <c r="E7966" s="9" t="str">
        <f>IF(ISERROR(VLOOKUP(A7966,'entry data'!B:E,4,0)),"",VLOOKUP(A7966,'entry data'!B:E,4,0))</f>
        <v/>
      </c>
      <c r="F7966" s="11" t="str">
        <f>IF(A7966="","",IF(ISERROR(VLOOKUP(A7966,'entry data'!B:F,5,0)),"",VLOOKUP(A7966,'entry data'!B:F,5,0)))</f>
        <v/>
      </c>
      <c r="G7966" s="12" t="str">
        <f>IF(A7966="","",IF(ISERROR(VLOOKUP(A7966,'entry data'!B:I,8,0)),"",VLOOKUP(A7966,'entry data'!B:I,7,0)))</f>
        <v/>
      </c>
      <c r="H7966" s="13" t="str">
        <f>IF(A7966="","",IF(B7966=1,VLOOKUP(A7966,'entry data'!B:D,3,0),I7965))</f>
        <v/>
      </c>
      <c r="I7966" s="14" t="str">
        <f>IF(A7966="","",IF(E7966="weekly",7,IF(E7966="fortnightly",14,IF(E7966="monthly",DATE(IF(MONTH(H7966)=12,YEAR(H7966)+1,YEAR(H7966)),VLOOKUP(MONTH(H7966),index!$D$2:$G$13,2,0),DAY(H7966)),
IF(E7966="quarterly",DATE(IF(MONTH(H7966)&gt;=10,YEAR(H7966)+1,YEAR(H7966)),VLOOKUP(MONTH(H7966),index!$D$2:$G$13,3,0),DAY(H7966)),
IF(E7966="halfyearly",DATE(IF(MONTH(H7966)&gt;=7,YEAR(H7966)+1,YEAR(H7966)),VLOOKUP(MONTH(H7966),index!$D$2:$G$13,4,0),DAY(H7966)),
DATE(YEAR(H7966)+1,MONTH(H7966),DAY(H7966)))))-H7966))+H7966)</f>
        <v/>
      </c>
      <c r="J7966" s="9" t="str">
        <f t="shared" si="766"/>
        <v/>
      </c>
      <c r="K7966" s="11" t="str">
        <f t="shared" si="767"/>
        <v/>
      </c>
      <c r="L7966" s="11" t="str">
        <f t="shared" si="768"/>
        <v/>
      </c>
      <c r="M7966" s="11" t="str">
        <f>IF(A7966="","",VLOOKUP(E7966,index!$A$1:$B$6,2,0)*K7966*G7966)</f>
        <v/>
      </c>
      <c r="N7966" s="11" t="str">
        <f>IF(A7966="","",-PMT(G7966*VLOOKUP(E7966,index!$A$1:$B$6,2,0),C7966,F7966,0,0))</f>
        <v/>
      </c>
      <c r="O7966" s="11" t="str">
        <f t="shared" si="769"/>
        <v/>
      </c>
      <c r="P7966" s="11" t="str">
        <f t="shared" si="764"/>
        <v/>
      </c>
    </row>
    <row r="7967" spans="1:16" x14ac:dyDescent="0.25">
      <c r="A7967" s="9" t="str">
        <f>IF(A7966="","",IF(B7966&lt;C7966,A7966,IF(A7966=MAX('entry data'!$B$8:$B$507),"",A7966+1)))</f>
        <v/>
      </c>
      <c r="B7967" s="9" t="str">
        <f t="shared" si="765"/>
        <v/>
      </c>
      <c r="C7967" s="9" t="str">
        <f>IF(ISERROR(VLOOKUP(A7967,'entry data'!B:G,6,0)),"",VLOOKUP(A7967,'entry data'!B:G,6,0))</f>
        <v/>
      </c>
      <c r="D7967" s="9" t="str">
        <f>IF(ISERROR(VLOOKUP(A7967,'entry data'!B:C,2,0)),"",VLOOKUP(A7967,'entry data'!B:C,2,0))</f>
        <v/>
      </c>
      <c r="E7967" s="9" t="str">
        <f>IF(ISERROR(VLOOKUP(A7967,'entry data'!B:E,4,0)),"",VLOOKUP(A7967,'entry data'!B:E,4,0))</f>
        <v/>
      </c>
      <c r="F7967" s="11" t="str">
        <f>IF(A7967="","",IF(ISERROR(VLOOKUP(A7967,'entry data'!B:F,5,0)),"",VLOOKUP(A7967,'entry data'!B:F,5,0)))</f>
        <v/>
      </c>
      <c r="G7967" s="12" t="str">
        <f>IF(A7967="","",IF(ISERROR(VLOOKUP(A7967,'entry data'!B:I,8,0)),"",VLOOKUP(A7967,'entry data'!B:I,7,0)))</f>
        <v/>
      </c>
      <c r="H7967" s="13" t="str">
        <f>IF(A7967="","",IF(B7967=1,VLOOKUP(A7967,'entry data'!B:D,3,0),I7966))</f>
        <v/>
      </c>
      <c r="I7967" s="14" t="str">
        <f>IF(A7967="","",IF(E7967="weekly",7,IF(E7967="fortnightly",14,IF(E7967="monthly",DATE(IF(MONTH(H7967)=12,YEAR(H7967)+1,YEAR(H7967)),VLOOKUP(MONTH(H7967),index!$D$2:$G$13,2,0),DAY(H7967)),
IF(E7967="quarterly",DATE(IF(MONTH(H7967)&gt;=10,YEAR(H7967)+1,YEAR(H7967)),VLOOKUP(MONTH(H7967),index!$D$2:$G$13,3,0),DAY(H7967)),
IF(E7967="halfyearly",DATE(IF(MONTH(H7967)&gt;=7,YEAR(H7967)+1,YEAR(H7967)),VLOOKUP(MONTH(H7967),index!$D$2:$G$13,4,0),DAY(H7967)),
DATE(YEAR(H7967)+1,MONTH(H7967),DAY(H7967)))))-H7967))+H7967)</f>
        <v/>
      </c>
      <c r="J7967" s="9" t="str">
        <f t="shared" si="766"/>
        <v/>
      </c>
      <c r="K7967" s="11" t="str">
        <f t="shared" si="767"/>
        <v/>
      </c>
      <c r="L7967" s="11" t="str">
        <f t="shared" si="768"/>
        <v/>
      </c>
      <c r="M7967" s="11" t="str">
        <f>IF(A7967="","",VLOOKUP(E7967,index!$A$1:$B$6,2,0)*K7967*G7967)</f>
        <v/>
      </c>
      <c r="N7967" s="11" t="str">
        <f>IF(A7967="","",-PMT(G7967*VLOOKUP(E7967,index!$A$1:$B$6,2,0),C7967,F7967,0,0))</f>
        <v/>
      </c>
      <c r="O7967" s="11" t="str">
        <f t="shared" si="769"/>
        <v/>
      </c>
      <c r="P7967" s="11" t="str">
        <f t="shared" si="764"/>
        <v/>
      </c>
    </row>
    <row r="7968" spans="1:16" x14ac:dyDescent="0.25">
      <c r="A7968" s="9" t="str">
        <f>IF(A7967="","",IF(B7967&lt;C7967,A7967,IF(A7967=MAX('entry data'!$B$8:$B$507),"",A7967+1)))</f>
        <v/>
      </c>
      <c r="B7968" s="9" t="str">
        <f t="shared" si="765"/>
        <v/>
      </c>
      <c r="C7968" s="9" t="str">
        <f>IF(ISERROR(VLOOKUP(A7968,'entry data'!B:G,6,0)),"",VLOOKUP(A7968,'entry data'!B:G,6,0))</f>
        <v/>
      </c>
      <c r="D7968" s="9" t="str">
        <f>IF(ISERROR(VLOOKUP(A7968,'entry data'!B:C,2,0)),"",VLOOKUP(A7968,'entry data'!B:C,2,0))</f>
        <v/>
      </c>
      <c r="E7968" s="9" t="str">
        <f>IF(ISERROR(VLOOKUP(A7968,'entry data'!B:E,4,0)),"",VLOOKUP(A7968,'entry data'!B:E,4,0))</f>
        <v/>
      </c>
      <c r="F7968" s="11" t="str">
        <f>IF(A7968="","",IF(ISERROR(VLOOKUP(A7968,'entry data'!B:F,5,0)),"",VLOOKUP(A7968,'entry data'!B:F,5,0)))</f>
        <v/>
      </c>
      <c r="G7968" s="12" t="str">
        <f>IF(A7968="","",IF(ISERROR(VLOOKUP(A7968,'entry data'!B:I,8,0)),"",VLOOKUP(A7968,'entry data'!B:I,7,0)))</f>
        <v/>
      </c>
      <c r="H7968" s="13" t="str">
        <f>IF(A7968="","",IF(B7968=1,VLOOKUP(A7968,'entry data'!B:D,3,0),I7967))</f>
        <v/>
      </c>
      <c r="I7968" s="14" t="str">
        <f>IF(A7968="","",IF(E7968="weekly",7,IF(E7968="fortnightly",14,IF(E7968="monthly",DATE(IF(MONTH(H7968)=12,YEAR(H7968)+1,YEAR(H7968)),VLOOKUP(MONTH(H7968),index!$D$2:$G$13,2,0),DAY(H7968)),
IF(E7968="quarterly",DATE(IF(MONTH(H7968)&gt;=10,YEAR(H7968)+1,YEAR(H7968)),VLOOKUP(MONTH(H7968),index!$D$2:$G$13,3,0),DAY(H7968)),
IF(E7968="halfyearly",DATE(IF(MONTH(H7968)&gt;=7,YEAR(H7968)+1,YEAR(H7968)),VLOOKUP(MONTH(H7968),index!$D$2:$G$13,4,0),DAY(H7968)),
DATE(YEAR(H7968)+1,MONTH(H7968),DAY(H7968)))))-H7968))+H7968)</f>
        <v/>
      </c>
      <c r="J7968" s="9" t="str">
        <f t="shared" si="766"/>
        <v/>
      </c>
      <c r="K7968" s="11" t="str">
        <f t="shared" si="767"/>
        <v/>
      </c>
      <c r="L7968" s="11" t="str">
        <f t="shared" si="768"/>
        <v/>
      </c>
      <c r="M7968" s="11" t="str">
        <f>IF(A7968="","",VLOOKUP(E7968,index!$A$1:$B$6,2,0)*K7968*G7968)</f>
        <v/>
      </c>
      <c r="N7968" s="11" t="str">
        <f>IF(A7968="","",-PMT(G7968*VLOOKUP(E7968,index!$A$1:$B$6,2,0),C7968,F7968,0,0))</f>
        <v/>
      </c>
      <c r="O7968" s="11" t="str">
        <f t="shared" si="769"/>
        <v/>
      </c>
      <c r="P7968" s="11" t="str">
        <f t="shared" si="764"/>
        <v/>
      </c>
    </row>
    <row r="7969" spans="1:16" x14ac:dyDescent="0.25">
      <c r="A7969" s="9" t="str">
        <f>IF(A7968="","",IF(B7968&lt;C7968,A7968,IF(A7968=MAX('entry data'!$B$8:$B$507),"",A7968+1)))</f>
        <v/>
      </c>
      <c r="B7969" s="9" t="str">
        <f t="shared" si="765"/>
        <v/>
      </c>
      <c r="C7969" s="9" t="str">
        <f>IF(ISERROR(VLOOKUP(A7969,'entry data'!B:G,6,0)),"",VLOOKUP(A7969,'entry data'!B:G,6,0))</f>
        <v/>
      </c>
      <c r="D7969" s="9" t="str">
        <f>IF(ISERROR(VLOOKUP(A7969,'entry data'!B:C,2,0)),"",VLOOKUP(A7969,'entry data'!B:C,2,0))</f>
        <v/>
      </c>
      <c r="E7969" s="9" t="str">
        <f>IF(ISERROR(VLOOKUP(A7969,'entry data'!B:E,4,0)),"",VLOOKUP(A7969,'entry data'!B:E,4,0))</f>
        <v/>
      </c>
      <c r="F7969" s="11" t="str">
        <f>IF(A7969="","",IF(ISERROR(VLOOKUP(A7969,'entry data'!B:F,5,0)),"",VLOOKUP(A7969,'entry data'!B:F,5,0)))</f>
        <v/>
      </c>
      <c r="G7969" s="12" t="str">
        <f>IF(A7969="","",IF(ISERROR(VLOOKUP(A7969,'entry data'!B:I,8,0)),"",VLOOKUP(A7969,'entry data'!B:I,7,0)))</f>
        <v/>
      </c>
      <c r="H7969" s="13" t="str">
        <f>IF(A7969="","",IF(B7969=1,VLOOKUP(A7969,'entry data'!B:D,3,0),I7968))</f>
        <v/>
      </c>
      <c r="I7969" s="14" t="str">
        <f>IF(A7969="","",IF(E7969="weekly",7,IF(E7969="fortnightly",14,IF(E7969="monthly",DATE(IF(MONTH(H7969)=12,YEAR(H7969)+1,YEAR(H7969)),VLOOKUP(MONTH(H7969),index!$D$2:$G$13,2,0),DAY(H7969)),
IF(E7969="quarterly",DATE(IF(MONTH(H7969)&gt;=10,YEAR(H7969)+1,YEAR(H7969)),VLOOKUP(MONTH(H7969),index!$D$2:$G$13,3,0),DAY(H7969)),
IF(E7969="halfyearly",DATE(IF(MONTH(H7969)&gt;=7,YEAR(H7969)+1,YEAR(H7969)),VLOOKUP(MONTH(H7969),index!$D$2:$G$13,4,0),DAY(H7969)),
DATE(YEAR(H7969)+1,MONTH(H7969),DAY(H7969)))))-H7969))+H7969)</f>
        <v/>
      </c>
      <c r="J7969" s="9" t="str">
        <f t="shared" si="766"/>
        <v/>
      </c>
      <c r="K7969" s="11" t="str">
        <f t="shared" si="767"/>
        <v/>
      </c>
      <c r="L7969" s="11" t="str">
        <f t="shared" si="768"/>
        <v/>
      </c>
      <c r="M7969" s="11" t="str">
        <f>IF(A7969="","",VLOOKUP(E7969,index!$A$1:$B$6,2,0)*K7969*G7969)</f>
        <v/>
      </c>
      <c r="N7969" s="11" t="str">
        <f>IF(A7969="","",-PMT(G7969*VLOOKUP(E7969,index!$A$1:$B$6,2,0),C7969,F7969,0,0))</f>
        <v/>
      </c>
      <c r="O7969" s="11" t="str">
        <f t="shared" si="769"/>
        <v/>
      </c>
      <c r="P7969" s="11" t="str">
        <f t="shared" si="764"/>
        <v/>
      </c>
    </row>
    <row r="7970" spans="1:16" x14ac:dyDescent="0.25">
      <c r="A7970" s="9" t="str">
        <f>IF(A7969="","",IF(B7969&lt;C7969,A7969,IF(A7969=MAX('entry data'!$B$8:$B$507),"",A7969+1)))</f>
        <v/>
      </c>
      <c r="B7970" s="9" t="str">
        <f t="shared" si="765"/>
        <v/>
      </c>
      <c r="C7970" s="9" t="str">
        <f>IF(ISERROR(VLOOKUP(A7970,'entry data'!B:G,6,0)),"",VLOOKUP(A7970,'entry data'!B:G,6,0))</f>
        <v/>
      </c>
      <c r="D7970" s="9" t="str">
        <f>IF(ISERROR(VLOOKUP(A7970,'entry data'!B:C,2,0)),"",VLOOKUP(A7970,'entry data'!B:C,2,0))</f>
        <v/>
      </c>
      <c r="E7970" s="9" t="str">
        <f>IF(ISERROR(VLOOKUP(A7970,'entry data'!B:E,4,0)),"",VLOOKUP(A7970,'entry data'!B:E,4,0))</f>
        <v/>
      </c>
      <c r="F7970" s="11" t="str">
        <f>IF(A7970="","",IF(ISERROR(VLOOKUP(A7970,'entry data'!B:F,5,0)),"",VLOOKUP(A7970,'entry data'!B:F,5,0)))</f>
        <v/>
      </c>
      <c r="G7970" s="12" t="str">
        <f>IF(A7970="","",IF(ISERROR(VLOOKUP(A7970,'entry data'!B:I,8,0)),"",VLOOKUP(A7970,'entry data'!B:I,7,0)))</f>
        <v/>
      </c>
      <c r="H7970" s="13" t="str">
        <f>IF(A7970="","",IF(B7970=1,VLOOKUP(A7970,'entry data'!B:D,3,0),I7969))</f>
        <v/>
      </c>
      <c r="I7970" s="14" t="str">
        <f>IF(A7970="","",IF(E7970="weekly",7,IF(E7970="fortnightly",14,IF(E7970="monthly",DATE(IF(MONTH(H7970)=12,YEAR(H7970)+1,YEAR(H7970)),VLOOKUP(MONTH(H7970),index!$D$2:$G$13,2,0),DAY(H7970)),
IF(E7970="quarterly",DATE(IF(MONTH(H7970)&gt;=10,YEAR(H7970)+1,YEAR(H7970)),VLOOKUP(MONTH(H7970),index!$D$2:$G$13,3,0),DAY(H7970)),
IF(E7970="halfyearly",DATE(IF(MONTH(H7970)&gt;=7,YEAR(H7970)+1,YEAR(H7970)),VLOOKUP(MONTH(H7970),index!$D$2:$G$13,4,0),DAY(H7970)),
DATE(YEAR(H7970)+1,MONTH(H7970),DAY(H7970)))))-H7970))+H7970)</f>
        <v/>
      </c>
      <c r="J7970" s="9" t="str">
        <f t="shared" si="766"/>
        <v/>
      </c>
      <c r="K7970" s="11" t="str">
        <f t="shared" si="767"/>
        <v/>
      </c>
      <c r="L7970" s="11" t="str">
        <f t="shared" si="768"/>
        <v/>
      </c>
      <c r="M7970" s="11" t="str">
        <f>IF(A7970="","",VLOOKUP(E7970,index!$A$1:$B$6,2,0)*K7970*G7970)</f>
        <v/>
      </c>
      <c r="N7970" s="11" t="str">
        <f>IF(A7970="","",-PMT(G7970*VLOOKUP(E7970,index!$A$1:$B$6,2,0),C7970,F7970,0,0))</f>
        <v/>
      </c>
      <c r="O7970" s="11" t="str">
        <f t="shared" si="769"/>
        <v/>
      </c>
      <c r="P7970" s="11" t="str">
        <f t="shared" si="764"/>
        <v/>
      </c>
    </row>
    <row r="7971" spans="1:16" x14ac:dyDescent="0.25">
      <c r="A7971" s="9" t="str">
        <f>IF(A7970="","",IF(B7970&lt;C7970,A7970,IF(A7970=MAX('entry data'!$B$8:$B$507),"",A7970+1)))</f>
        <v/>
      </c>
      <c r="B7971" s="9" t="str">
        <f t="shared" si="765"/>
        <v/>
      </c>
      <c r="C7971" s="9" t="str">
        <f>IF(ISERROR(VLOOKUP(A7971,'entry data'!B:G,6,0)),"",VLOOKUP(A7971,'entry data'!B:G,6,0))</f>
        <v/>
      </c>
      <c r="D7971" s="9" t="str">
        <f>IF(ISERROR(VLOOKUP(A7971,'entry data'!B:C,2,0)),"",VLOOKUP(A7971,'entry data'!B:C,2,0))</f>
        <v/>
      </c>
      <c r="E7971" s="9" t="str">
        <f>IF(ISERROR(VLOOKUP(A7971,'entry data'!B:E,4,0)),"",VLOOKUP(A7971,'entry data'!B:E,4,0))</f>
        <v/>
      </c>
      <c r="F7971" s="11" t="str">
        <f>IF(A7971="","",IF(ISERROR(VLOOKUP(A7971,'entry data'!B:F,5,0)),"",VLOOKUP(A7971,'entry data'!B:F,5,0)))</f>
        <v/>
      </c>
      <c r="G7971" s="12" t="str">
        <f>IF(A7971="","",IF(ISERROR(VLOOKUP(A7971,'entry data'!B:I,8,0)),"",VLOOKUP(A7971,'entry data'!B:I,7,0)))</f>
        <v/>
      </c>
      <c r="H7971" s="13" t="str">
        <f>IF(A7971="","",IF(B7971=1,VLOOKUP(A7971,'entry data'!B:D,3,0),I7970))</f>
        <v/>
      </c>
      <c r="I7971" s="14" t="str">
        <f>IF(A7971="","",IF(E7971="weekly",7,IF(E7971="fortnightly",14,IF(E7971="monthly",DATE(IF(MONTH(H7971)=12,YEAR(H7971)+1,YEAR(H7971)),VLOOKUP(MONTH(H7971),index!$D$2:$G$13,2,0),DAY(H7971)),
IF(E7971="quarterly",DATE(IF(MONTH(H7971)&gt;=10,YEAR(H7971)+1,YEAR(H7971)),VLOOKUP(MONTH(H7971),index!$D$2:$G$13,3,0),DAY(H7971)),
IF(E7971="halfyearly",DATE(IF(MONTH(H7971)&gt;=7,YEAR(H7971)+1,YEAR(H7971)),VLOOKUP(MONTH(H7971),index!$D$2:$G$13,4,0),DAY(H7971)),
DATE(YEAR(H7971)+1,MONTH(H7971),DAY(H7971)))))-H7971))+H7971)</f>
        <v/>
      </c>
      <c r="J7971" s="9" t="str">
        <f t="shared" si="766"/>
        <v/>
      </c>
      <c r="K7971" s="11" t="str">
        <f t="shared" si="767"/>
        <v/>
      </c>
      <c r="L7971" s="11" t="str">
        <f t="shared" si="768"/>
        <v/>
      </c>
      <c r="M7971" s="11" t="str">
        <f>IF(A7971="","",VLOOKUP(E7971,index!$A$1:$B$6,2,0)*K7971*G7971)</f>
        <v/>
      </c>
      <c r="N7971" s="11" t="str">
        <f>IF(A7971="","",-PMT(G7971*VLOOKUP(E7971,index!$A$1:$B$6,2,0),C7971,F7971,0,0))</f>
        <v/>
      </c>
      <c r="O7971" s="11" t="str">
        <f t="shared" si="769"/>
        <v/>
      </c>
      <c r="P7971" s="11" t="str">
        <f t="shared" si="764"/>
        <v/>
      </c>
    </row>
    <row r="7972" spans="1:16" x14ac:dyDescent="0.25">
      <c r="A7972" s="9" t="str">
        <f>IF(A7971="","",IF(B7971&lt;C7971,A7971,IF(A7971=MAX('entry data'!$B$8:$B$507),"",A7971+1)))</f>
        <v/>
      </c>
      <c r="B7972" s="9" t="str">
        <f t="shared" si="765"/>
        <v/>
      </c>
      <c r="C7972" s="9" t="str">
        <f>IF(ISERROR(VLOOKUP(A7972,'entry data'!B:G,6,0)),"",VLOOKUP(A7972,'entry data'!B:G,6,0))</f>
        <v/>
      </c>
      <c r="D7972" s="9" t="str">
        <f>IF(ISERROR(VLOOKUP(A7972,'entry data'!B:C,2,0)),"",VLOOKUP(A7972,'entry data'!B:C,2,0))</f>
        <v/>
      </c>
      <c r="E7972" s="9" t="str">
        <f>IF(ISERROR(VLOOKUP(A7972,'entry data'!B:E,4,0)),"",VLOOKUP(A7972,'entry data'!B:E,4,0))</f>
        <v/>
      </c>
      <c r="F7972" s="11" t="str">
        <f>IF(A7972="","",IF(ISERROR(VLOOKUP(A7972,'entry data'!B:F,5,0)),"",VLOOKUP(A7972,'entry data'!B:F,5,0)))</f>
        <v/>
      </c>
      <c r="G7972" s="12" t="str">
        <f>IF(A7972="","",IF(ISERROR(VLOOKUP(A7972,'entry data'!B:I,8,0)),"",VLOOKUP(A7972,'entry data'!B:I,7,0)))</f>
        <v/>
      </c>
      <c r="H7972" s="13" t="str">
        <f>IF(A7972="","",IF(B7972=1,VLOOKUP(A7972,'entry data'!B:D,3,0),I7971))</f>
        <v/>
      </c>
      <c r="I7972" s="14" t="str">
        <f>IF(A7972="","",IF(E7972="weekly",7,IF(E7972="fortnightly",14,IF(E7972="monthly",DATE(IF(MONTH(H7972)=12,YEAR(H7972)+1,YEAR(H7972)),VLOOKUP(MONTH(H7972),index!$D$2:$G$13,2,0),DAY(H7972)),
IF(E7972="quarterly",DATE(IF(MONTH(H7972)&gt;=10,YEAR(H7972)+1,YEAR(H7972)),VLOOKUP(MONTH(H7972),index!$D$2:$G$13,3,0),DAY(H7972)),
IF(E7972="halfyearly",DATE(IF(MONTH(H7972)&gt;=7,YEAR(H7972)+1,YEAR(H7972)),VLOOKUP(MONTH(H7972),index!$D$2:$G$13,4,0),DAY(H7972)),
DATE(YEAR(H7972)+1,MONTH(H7972),DAY(H7972)))))-H7972))+H7972)</f>
        <v/>
      </c>
      <c r="J7972" s="9" t="str">
        <f t="shared" si="766"/>
        <v/>
      </c>
      <c r="K7972" s="11" t="str">
        <f t="shared" si="767"/>
        <v/>
      </c>
      <c r="L7972" s="11" t="str">
        <f t="shared" si="768"/>
        <v/>
      </c>
      <c r="M7972" s="11" t="str">
        <f>IF(A7972="","",VLOOKUP(E7972,index!$A$1:$B$6,2,0)*K7972*G7972)</f>
        <v/>
      </c>
      <c r="N7972" s="11" t="str">
        <f>IF(A7972="","",-PMT(G7972*VLOOKUP(E7972,index!$A$1:$B$6,2,0),C7972,F7972,0,0))</f>
        <v/>
      </c>
      <c r="O7972" s="11" t="str">
        <f t="shared" si="769"/>
        <v/>
      </c>
      <c r="P7972" s="11" t="str">
        <f t="shared" si="764"/>
        <v/>
      </c>
    </row>
    <row r="7973" spans="1:16" x14ac:dyDescent="0.25">
      <c r="A7973" s="9" t="str">
        <f>IF(A7972="","",IF(B7972&lt;C7972,A7972,IF(A7972=MAX('entry data'!$B$8:$B$507),"",A7972+1)))</f>
        <v/>
      </c>
      <c r="B7973" s="9" t="str">
        <f t="shared" si="765"/>
        <v/>
      </c>
      <c r="C7973" s="9" t="str">
        <f>IF(ISERROR(VLOOKUP(A7973,'entry data'!B:G,6,0)),"",VLOOKUP(A7973,'entry data'!B:G,6,0))</f>
        <v/>
      </c>
      <c r="D7973" s="9" t="str">
        <f>IF(ISERROR(VLOOKUP(A7973,'entry data'!B:C,2,0)),"",VLOOKUP(A7973,'entry data'!B:C,2,0))</f>
        <v/>
      </c>
      <c r="E7973" s="9" t="str">
        <f>IF(ISERROR(VLOOKUP(A7973,'entry data'!B:E,4,0)),"",VLOOKUP(A7973,'entry data'!B:E,4,0))</f>
        <v/>
      </c>
      <c r="F7973" s="11" t="str">
        <f>IF(A7973="","",IF(ISERROR(VLOOKUP(A7973,'entry data'!B:F,5,0)),"",VLOOKUP(A7973,'entry data'!B:F,5,0)))</f>
        <v/>
      </c>
      <c r="G7973" s="12" t="str">
        <f>IF(A7973="","",IF(ISERROR(VLOOKUP(A7973,'entry data'!B:I,8,0)),"",VLOOKUP(A7973,'entry data'!B:I,7,0)))</f>
        <v/>
      </c>
      <c r="H7973" s="13" t="str">
        <f>IF(A7973="","",IF(B7973=1,VLOOKUP(A7973,'entry data'!B:D,3,0),I7972))</f>
        <v/>
      </c>
      <c r="I7973" s="14" t="str">
        <f>IF(A7973="","",IF(E7973="weekly",7,IF(E7973="fortnightly",14,IF(E7973="monthly",DATE(IF(MONTH(H7973)=12,YEAR(H7973)+1,YEAR(H7973)),VLOOKUP(MONTH(H7973),index!$D$2:$G$13,2,0),DAY(H7973)),
IF(E7973="quarterly",DATE(IF(MONTH(H7973)&gt;=10,YEAR(H7973)+1,YEAR(H7973)),VLOOKUP(MONTH(H7973),index!$D$2:$G$13,3,0),DAY(H7973)),
IF(E7973="halfyearly",DATE(IF(MONTH(H7973)&gt;=7,YEAR(H7973)+1,YEAR(H7973)),VLOOKUP(MONTH(H7973),index!$D$2:$G$13,4,0),DAY(H7973)),
DATE(YEAR(H7973)+1,MONTH(H7973),DAY(H7973)))))-H7973))+H7973)</f>
        <v/>
      </c>
      <c r="J7973" s="9" t="str">
        <f t="shared" si="766"/>
        <v/>
      </c>
      <c r="K7973" s="11" t="str">
        <f t="shared" si="767"/>
        <v/>
      </c>
      <c r="L7973" s="11" t="str">
        <f t="shared" si="768"/>
        <v/>
      </c>
      <c r="M7973" s="11" t="str">
        <f>IF(A7973="","",VLOOKUP(E7973,index!$A$1:$B$6,2,0)*K7973*G7973)</f>
        <v/>
      </c>
      <c r="N7973" s="11" t="str">
        <f>IF(A7973="","",-PMT(G7973*VLOOKUP(E7973,index!$A$1:$B$6,2,0),C7973,F7973,0,0))</f>
        <v/>
      </c>
      <c r="O7973" s="11" t="str">
        <f t="shared" si="769"/>
        <v/>
      </c>
      <c r="P7973" s="11" t="str">
        <f t="shared" si="764"/>
        <v/>
      </c>
    </row>
    <row r="7974" spans="1:16" x14ac:dyDescent="0.25">
      <c r="A7974" s="9" t="str">
        <f>IF(A7973="","",IF(B7973&lt;C7973,A7973,IF(A7973=MAX('entry data'!$B$8:$B$507),"",A7973+1)))</f>
        <v/>
      </c>
      <c r="B7974" s="9" t="str">
        <f t="shared" si="765"/>
        <v/>
      </c>
      <c r="C7974" s="9" t="str">
        <f>IF(ISERROR(VLOOKUP(A7974,'entry data'!B:G,6,0)),"",VLOOKUP(A7974,'entry data'!B:G,6,0))</f>
        <v/>
      </c>
      <c r="D7974" s="9" t="str">
        <f>IF(ISERROR(VLOOKUP(A7974,'entry data'!B:C,2,0)),"",VLOOKUP(A7974,'entry data'!B:C,2,0))</f>
        <v/>
      </c>
      <c r="E7974" s="9" t="str">
        <f>IF(ISERROR(VLOOKUP(A7974,'entry data'!B:E,4,0)),"",VLOOKUP(A7974,'entry data'!B:E,4,0))</f>
        <v/>
      </c>
      <c r="F7974" s="11" t="str">
        <f>IF(A7974="","",IF(ISERROR(VLOOKUP(A7974,'entry data'!B:F,5,0)),"",VLOOKUP(A7974,'entry data'!B:F,5,0)))</f>
        <v/>
      </c>
      <c r="G7974" s="12" t="str">
        <f>IF(A7974="","",IF(ISERROR(VLOOKUP(A7974,'entry data'!B:I,8,0)),"",VLOOKUP(A7974,'entry data'!B:I,7,0)))</f>
        <v/>
      </c>
      <c r="H7974" s="13" t="str">
        <f>IF(A7974="","",IF(B7974=1,VLOOKUP(A7974,'entry data'!B:D,3,0),I7973))</f>
        <v/>
      </c>
      <c r="I7974" s="14" t="str">
        <f>IF(A7974="","",IF(E7974="weekly",7,IF(E7974="fortnightly",14,IF(E7974="monthly",DATE(IF(MONTH(H7974)=12,YEAR(H7974)+1,YEAR(H7974)),VLOOKUP(MONTH(H7974),index!$D$2:$G$13,2,0),DAY(H7974)),
IF(E7974="quarterly",DATE(IF(MONTH(H7974)&gt;=10,YEAR(H7974)+1,YEAR(H7974)),VLOOKUP(MONTH(H7974),index!$D$2:$G$13,3,0),DAY(H7974)),
IF(E7974="halfyearly",DATE(IF(MONTH(H7974)&gt;=7,YEAR(H7974)+1,YEAR(H7974)),VLOOKUP(MONTH(H7974),index!$D$2:$G$13,4,0),DAY(H7974)),
DATE(YEAR(H7974)+1,MONTH(H7974),DAY(H7974)))))-H7974))+H7974)</f>
        <v/>
      </c>
      <c r="J7974" s="9" t="str">
        <f t="shared" si="766"/>
        <v/>
      </c>
      <c r="K7974" s="11" t="str">
        <f t="shared" si="767"/>
        <v/>
      </c>
      <c r="L7974" s="11" t="str">
        <f t="shared" si="768"/>
        <v/>
      </c>
      <c r="M7974" s="11" t="str">
        <f>IF(A7974="","",VLOOKUP(E7974,index!$A$1:$B$6,2,0)*K7974*G7974)</f>
        <v/>
      </c>
      <c r="N7974" s="11" t="str">
        <f>IF(A7974="","",-PMT(G7974*VLOOKUP(E7974,index!$A$1:$B$6,2,0),C7974,F7974,0,0))</f>
        <v/>
      </c>
      <c r="O7974" s="11" t="str">
        <f t="shared" si="769"/>
        <v/>
      </c>
      <c r="P7974" s="11" t="str">
        <f t="shared" si="764"/>
        <v/>
      </c>
    </row>
    <row r="7975" spans="1:16" x14ac:dyDescent="0.25">
      <c r="A7975" s="9" t="str">
        <f>IF(A7974="","",IF(B7974&lt;C7974,A7974,IF(A7974=MAX('entry data'!$B$8:$B$507),"",A7974+1)))</f>
        <v/>
      </c>
      <c r="B7975" s="9" t="str">
        <f t="shared" si="765"/>
        <v/>
      </c>
      <c r="C7975" s="9" t="str">
        <f>IF(ISERROR(VLOOKUP(A7975,'entry data'!B:G,6,0)),"",VLOOKUP(A7975,'entry data'!B:G,6,0))</f>
        <v/>
      </c>
      <c r="D7975" s="9" t="str">
        <f>IF(ISERROR(VLOOKUP(A7975,'entry data'!B:C,2,0)),"",VLOOKUP(A7975,'entry data'!B:C,2,0))</f>
        <v/>
      </c>
      <c r="E7975" s="9" t="str">
        <f>IF(ISERROR(VLOOKUP(A7975,'entry data'!B:E,4,0)),"",VLOOKUP(A7975,'entry data'!B:E,4,0))</f>
        <v/>
      </c>
      <c r="F7975" s="11" t="str">
        <f>IF(A7975="","",IF(ISERROR(VLOOKUP(A7975,'entry data'!B:F,5,0)),"",VLOOKUP(A7975,'entry data'!B:F,5,0)))</f>
        <v/>
      </c>
      <c r="G7975" s="12" t="str">
        <f>IF(A7975="","",IF(ISERROR(VLOOKUP(A7975,'entry data'!B:I,8,0)),"",VLOOKUP(A7975,'entry data'!B:I,7,0)))</f>
        <v/>
      </c>
      <c r="H7975" s="13" t="str">
        <f>IF(A7975="","",IF(B7975=1,VLOOKUP(A7975,'entry data'!B:D,3,0),I7974))</f>
        <v/>
      </c>
      <c r="I7975" s="14" t="str">
        <f>IF(A7975="","",IF(E7975="weekly",7,IF(E7975="fortnightly",14,IF(E7975="monthly",DATE(IF(MONTH(H7975)=12,YEAR(H7975)+1,YEAR(H7975)),VLOOKUP(MONTH(H7975),index!$D$2:$G$13,2,0),DAY(H7975)),
IF(E7975="quarterly",DATE(IF(MONTH(H7975)&gt;=10,YEAR(H7975)+1,YEAR(H7975)),VLOOKUP(MONTH(H7975),index!$D$2:$G$13,3,0),DAY(H7975)),
IF(E7975="halfyearly",DATE(IF(MONTH(H7975)&gt;=7,YEAR(H7975)+1,YEAR(H7975)),VLOOKUP(MONTH(H7975),index!$D$2:$G$13,4,0),DAY(H7975)),
DATE(YEAR(H7975)+1,MONTH(H7975),DAY(H7975)))))-H7975))+H7975)</f>
        <v/>
      </c>
      <c r="J7975" s="9" t="str">
        <f t="shared" si="766"/>
        <v/>
      </c>
      <c r="K7975" s="11" t="str">
        <f t="shared" si="767"/>
        <v/>
      </c>
      <c r="L7975" s="11" t="str">
        <f t="shared" si="768"/>
        <v/>
      </c>
      <c r="M7975" s="11" t="str">
        <f>IF(A7975="","",VLOOKUP(E7975,index!$A$1:$B$6,2,0)*K7975*G7975)</f>
        <v/>
      </c>
      <c r="N7975" s="11" t="str">
        <f>IF(A7975="","",-PMT(G7975*VLOOKUP(E7975,index!$A$1:$B$6,2,0),C7975,F7975,0,0))</f>
        <v/>
      </c>
      <c r="O7975" s="11" t="str">
        <f t="shared" si="769"/>
        <v/>
      </c>
      <c r="P7975" s="11" t="str">
        <f t="shared" si="764"/>
        <v/>
      </c>
    </row>
    <row r="7976" spans="1:16" x14ac:dyDescent="0.25">
      <c r="A7976" s="9" t="str">
        <f>IF(A7975="","",IF(B7975&lt;C7975,A7975,IF(A7975=MAX('entry data'!$B$8:$B$507),"",A7975+1)))</f>
        <v/>
      </c>
      <c r="B7976" s="9" t="str">
        <f t="shared" si="765"/>
        <v/>
      </c>
      <c r="C7976" s="9" t="str">
        <f>IF(ISERROR(VLOOKUP(A7976,'entry data'!B:G,6,0)),"",VLOOKUP(A7976,'entry data'!B:G,6,0))</f>
        <v/>
      </c>
      <c r="D7976" s="9" t="str">
        <f>IF(ISERROR(VLOOKUP(A7976,'entry data'!B:C,2,0)),"",VLOOKUP(A7976,'entry data'!B:C,2,0))</f>
        <v/>
      </c>
      <c r="E7976" s="9" t="str">
        <f>IF(ISERROR(VLOOKUP(A7976,'entry data'!B:E,4,0)),"",VLOOKUP(A7976,'entry data'!B:E,4,0))</f>
        <v/>
      </c>
      <c r="F7976" s="11" t="str">
        <f>IF(A7976="","",IF(ISERROR(VLOOKUP(A7976,'entry data'!B:F,5,0)),"",VLOOKUP(A7976,'entry data'!B:F,5,0)))</f>
        <v/>
      </c>
      <c r="G7976" s="12" t="str">
        <f>IF(A7976="","",IF(ISERROR(VLOOKUP(A7976,'entry data'!B:I,8,0)),"",VLOOKUP(A7976,'entry data'!B:I,7,0)))</f>
        <v/>
      </c>
      <c r="H7976" s="13" t="str">
        <f>IF(A7976="","",IF(B7976=1,VLOOKUP(A7976,'entry data'!B:D,3,0),I7975))</f>
        <v/>
      </c>
      <c r="I7976" s="14" t="str">
        <f>IF(A7976="","",IF(E7976="weekly",7,IF(E7976="fortnightly",14,IF(E7976="monthly",DATE(IF(MONTH(H7976)=12,YEAR(H7976)+1,YEAR(H7976)),VLOOKUP(MONTH(H7976),index!$D$2:$G$13,2,0),DAY(H7976)),
IF(E7976="quarterly",DATE(IF(MONTH(H7976)&gt;=10,YEAR(H7976)+1,YEAR(H7976)),VLOOKUP(MONTH(H7976),index!$D$2:$G$13,3,0),DAY(H7976)),
IF(E7976="halfyearly",DATE(IF(MONTH(H7976)&gt;=7,YEAR(H7976)+1,YEAR(H7976)),VLOOKUP(MONTH(H7976),index!$D$2:$G$13,4,0),DAY(H7976)),
DATE(YEAR(H7976)+1,MONTH(H7976),DAY(H7976)))))-H7976))+H7976)</f>
        <v/>
      </c>
      <c r="J7976" s="9" t="str">
        <f t="shared" si="766"/>
        <v/>
      </c>
      <c r="K7976" s="11" t="str">
        <f t="shared" si="767"/>
        <v/>
      </c>
      <c r="L7976" s="11" t="str">
        <f t="shared" si="768"/>
        <v/>
      </c>
      <c r="M7976" s="11" t="str">
        <f>IF(A7976="","",VLOOKUP(E7976,index!$A$1:$B$6,2,0)*K7976*G7976)</f>
        <v/>
      </c>
      <c r="N7976" s="11" t="str">
        <f>IF(A7976="","",-PMT(G7976*VLOOKUP(E7976,index!$A$1:$B$6,2,0),C7976,F7976,0,0))</f>
        <v/>
      </c>
      <c r="O7976" s="11" t="str">
        <f t="shared" si="769"/>
        <v/>
      </c>
      <c r="P7976" s="11" t="str">
        <f t="shared" si="764"/>
        <v/>
      </c>
    </row>
    <row r="7977" spans="1:16" x14ac:dyDescent="0.25">
      <c r="A7977" s="9" t="str">
        <f>IF(A7976="","",IF(B7976&lt;C7976,A7976,IF(A7976=MAX('entry data'!$B$8:$B$507),"",A7976+1)))</f>
        <v/>
      </c>
      <c r="B7977" s="9" t="str">
        <f t="shared" si="765"/>
        <v/>
      </c>
      <c r="C7977" s="9" t="str">
        <f>IF(ISERROR(VLOOKUP(A7977,'entry data'!B:G,6,0)),"",VLOOKUP(A7977,'entry data'!B:G,6,0))</f>
        <v/>
      </c>
      <c r="D7977" s="9" t="str">
        <f>IF(ISERROR(VLOOKUP(A7977,'entry data'!B:C,2,0)),"",VLOOKUP(A7977,'entry data'!B:C,2,0))</f>
        <v/>
      </c>
      <c r="E7977" s="9" t="str">
        <f>IF(ISERROR(VLOOKUP(A7977,'entry data'!B:E,4,0)),"",VLOOKUP(A7977,'entry data'!B:E,4,0))</f>
        <v/>
      </c>
      <c r="F7977" s="11" t="str">
        <f>IF(A7977="","",IF(ISERROR(VLOOKUP(A7977,'entry data'!B:F,5,0)),"",VLOOKUP(A7977,'entry data'!B:F,5,0)))</f>
        <v/>
      </c>
      <c r="G7977" s="12" t="str">
        <f>IF(A7977="","",IF(ISERROR(VLOOKUP(A7977,'entry data'!B:I,8,0)),"",VLOOKUP(A7977,'entry data'!B:I,7,0)))</f>
        <v/>
      </c>
      <c r="H7977" s="13" t="str">
        <f>IF(A7977="","",IF(B7977=1,VLOOKUP(A7977,'entry data'!B:D,3,0),I7976))</f>
        <v/>
      </c>
      <c r="I7977" s="14" t="str">
        <f>IF(A7977="","",IF(E7977="weekly",7,IF(E7977="fortnightly",14,IF(E7977="monthly",DATE(IF(MONTH(H7977)=12,YEAR(H7977)+1,YEAR(H7977)),VLOOKUP(MONTH(H7977),index!$D$2:$G$13,2,0),DAY(H7977)),
IF(E7977="quarterly",DATE(IF(MONTH(H7977)&gt;=10,YEAR(H7977)+1,YEAR(H7977)),VLOOKUP(MONTH(H7977),index!$D$2:$G$13,3,0),DAY(H7977)),
IF(E7977="halfyearly",DATE(IF(MONTH(H7977)&gt;=7,YEAR(H7977)+1,YEAR(H7977)),VLOOKUP(MONTH(H7977),index!$D$2:$G$13,4,0),DAY(H7977)),
DATE(YEAR(H7977)+1,MONTH(H7977),DAY(H7977)))))-H7977))+H7977)</f>
        <v/>
      </c>
      <c r="J7977" s="9" t="str">
        <f t="shared" si="766"/>
        <v/>
      </c>
      <c r="K7977" s="11" t="str">
        <f t="shared" si="767"/>
        <v/>
      </c>
      <c r="L7977" s="11" t="str">
        <f t="shared" si="768"/>
        <v/>
      </c>
      <c r="M7977" s="11" t="str">
        <f>IF(A7977="","",VLOOKUP(E7977,index!$A$1:$B$6,2,0)*K7977*G7977)</f>
        <v/>
      </c>
      <c r="N7977" s="11" t="str">
        <f>IF(A7977="","",-PMT(G7977*VLOOKUP(E7977,index!$A$1:$B$6,2,0),C7977,F7977,0,0))</f>
        <v/>
      </c>
      <c r="O7977" s="11" t="str">
        <f t="shared" si="769"/>
        <v/>
      </c>
      <c r="P7977" s="11" t="str">
        <f t="shared" si="764"/>
        <v/>
      </c>
    </row>
    <row r="7978" spans="1:16" x14ac:dyDescent="0.25">
      <c r="A7978" s="9" t="str">
        <f>IF(A7977="","",IF(B7977&lt;C7977,A7977,IF(A7977=MAX('entry data'!$B$8:$B$507),"",A7977+1)))</f>
        <v/>
      </c>
      <c r="B7978" s="9" t="str">
        <f t="shared" si="765"/>
        <v/>
      </c>
      <c r="C7978" s="9" t="str">
        <f>IF(ISERROR(VLOOKUP(A7978,'entry data'!B:G,6,0)),"",VLOOKUP(A7978,'entry data'!B:G,6,0))</f>
        <v/>
      </c>
      <c r="D7978" s="9" t="str">
        <f>IF(ISERROR(VLOOKUP(A7978,'entry data'!B:C,2,0)),"",VLOOKUP(A7978,'entry data'!B:C,2,0))</f>
        <v/>
      </c>
      <c r="E7978" s="9" t="str">
        <f>IF(ISERROR(VLOOKUP(A7978,'entry data'!B:E,4,0)),"",VLOOKUP(A7978,'entry data'!B:E,4,0))</f>
        <v/>
      </c>
      <c r="F7978" s="11" t="str">
        <f>IF(A7978="","",IF(ISERROR(VLOOKUP(A7978,'entry data'!B:F,5,0)),"",VLOOKUP(A7978,'entry data'!B:F,5,0)))</f>
        <v/>
      </c>
      <c r="G7978" s="12" t="str">
        <f>IF(A7978="","",IF(ISERROR(VLOOKUP(A7978,'entry data'!B:I,8,0)),"",VLOOKUP(A7978,'entry data'!B:I,7,0)))</f>
        <v/>
      </c>
      <c r="H7978" s="13" t="str">
        <f>IF(A7978="","",IF(B7978=1,VLOOKUP(A7978,'entry data'!B:D,3,0),I7977))</f>
        <v/>
      </c>
      <c r="I7978" s="14" t="str">
        <f>IF(A7978="","",IF(E7978="weekly",7,IF(E7978="fortnightly",14,IF(E7978="monthly",DATE(IF(MONTH(H7978)=12,YEAR(H7978)+1,YEAR(H7978)),VLOOKUP(MONTH(H7978),index!$D$2:$G$13,2,0),DAY(H7978)),
IF(E7978="quarterly",DATE(IF(MONTH(H7978)&gt;=10,YEAR(H7978)+1,YEAR(H7978)),VLOOKUP(MONTH(H7978),index!$D$2:$G$13,3,0),DAY(H7978)),
IF(E7978="halfyearly",DATE(IF(MONTH(H7978)&gt;=7,YEAR(H7978)+1,YEAR(H7978)),VLOOKUP(MONTH(H7978),index!$D$2:$G$13,4,0),DAY(H7978)),
DATE(YEAR(H7978)+1,MONTH(H7978),DAY(H7978)))))-H7978))+H7978)</f>
        <v/>
      </c>
      <c r="J7978" s="9" t="str">
        <f t="shared" si="766"/>
        <v/>
      </c>
      <c r="K7978" s="11" t="str">
        <f t="shared" si="767"/>
        <v/>
      </c>
      <c r="L7978" s="11" t="str">
        <f t="shared" si="768"/>
        <v/>
      </c>
      <c r="M7978" s="11" t="str">
        <f>IF(A7978="","",VLOOKUP(E7978,index!$A$1:$B$6,2,0)*K7978*G7978)</f>
        <v/>
      </c>
      <c r="N7978" s="11" t="str">
        <f>IF(A7978="","",-PMT(G7978*VLOOKUP(E7978,index!$A$1:$B$6,2,0),C7978,F7978,0,0))</f>
        <v/>
      </c>
      <c r="O7978" s="11" t="str">
        <f t="shared" si="769"/>
        <v/>
      </c>
      <c r="P7978" s="11" t="str">
        <f t="shared" si="764"/>
        <v/>
      </c>
    </row>
    <row r="7979" spans="1:16" x14ac:dyDescent="0.25">
      <c r="A7979" s="9" t="str">
        <f>IF(A7978="","",IF(B7978&lt;C7978,A7978,IF(A7978=MAX('entry data'!$B$8:$B$507),"",A7978+1)))</f>
        <v/>
      </c>
      <c r="B7979" s="9" t="str">
        <f t="shared" si="765"/>
        <v/>
      </c>
      <c r="C7979" s="9" t="str">
        <f>IF(ISERROR(VLOOKUP(A7979,'entry data'!B:G,6,0)),"",VLOOKUP(A7979,'entry data'!B:G,6,0))</f>
        <v/>
      </c>
      <c r="D7979" s="9" t="str">
        <f>IF(ISERROR(VLOOKUP(A7979,'entry data'!B:C,2,0)),"",VLOOKUP(A7979,'entry data'!B:C,2,0))</f>
        <v/>
      </c>
      <c r="E7979" s="9" t="str">
        <f>IF(ISERROR(VLOOKUP(A7979,'entry data'!B:E,4,0)),"",VLOOKUP(A7979,'entry data'!B:E,4,0))</f>
        <v/>
      </c>
      <c r="F7979" s="11" t="str">
        <f>IF(A7979="","",IF(ISERROR(VLOOKUP(A7979,'entry data'!B:F,5,0)),"",VLOOKUP(A7979,'entry data'!B:F,5,0)))</f>
        <v/>
      </c>
      <c r="G7979" s="12" t="str">
        <f>IF(A7979="","",IF(ISERROR(VLOOKUP(A7979,'entry data'!B:I,8,0)),"",VLOOKUP(A7979,'entry data'!B:I,7,0)))</f>
        <v/>
      </c>
      <c r="H7979" s="13" t="str">
        <f>IF(A7979="","",IF(B7979=1,VLOOKUP(A7979,'entry data'!B:D,3,0),I7978))</f>
        <v/>
      </c>
      <c r="I7979" s="14" t="str">
        <f>IF(A7979="","",IF(E7979="weekly",7,IF(E7979="fortnightly",14,IF(E7979="monthly",DATE(IF(MONTH(H7979)=12,YEAR(H7979)+1,YEAR(H7979)),VLOOKUP(MONTH(H7979),index!$D$2:$G$13,2,0),DAY(H7979)),
IF(E7979="quarterly",DATE(IF(MONTH(H7979)&gt;=10,YEAR(H7979)+1,YEAR(H7979)),VLOOKUP(MONTH(H7979),index!$D$2:$G$13,3,0),DAY(H7979)),
IF(E7979="halfyearly",DATE(IF(MONTH(H7979)&gt;=7,YEAR(H7979)+1,YEAR(H7979)),VLOOKUP(MONTH(H7979),index!$D$2:$G$13,4,0),DAY(H7979)),
DATE(YEAR(H7979)+1,MONTH(H7979),DAY(H7979)))))-H7979))+H7979)</f>
        <v/>
      </c>
      <c r="J7979" s="9" t="str">
        <f t="shared" si="766"/>
        <v/>
      </c>
      <c r="K7979" s="11" t="str">
        <f t="shared" si="767"/>
        <v/>
      </c>
      <c r="L7979" s="11" t="str">
        <f t="shared" si="768"/>
        <v/>
      </c>
      <c r="M7979" s="11" t="str">
        <f>IF(A7979="","",VLOOKUP(E7979,index!$A$1:$B$6,2,0)*K7979*G7979)</f>
        <v/>
      </c>
      <c r="N7979" s="11" t="str">
        <f>IF(A7979="","",-PMT(G7979*VLOOKUP(E7979,index!$A$1:$B$6,2,0),C7979,F7979,0,0))</f>
        <v/>
      </c>
      <c r="O7979" s="11" t="str">
        <f t="shared" si="769"/>
        <v/>
      </c>
      <c r="P7979" s="11" t="str">
        <f t="shared" si="764"/>
        <v/>
      </c>
    </row>
    <row r="7980" spans="1:16" x14ac:dyDescent="0.25">
      <c r="A7980" s="9" t="str">
        <f>IF(A7979="","",IF(B7979&lt;C7979,A7979,IF(A7979=MAX('entry data'!$B$8:$B$507),"",A7979+1)))</f>
        <v/>
      </c>
      <c r="B7980" s="9" t="str">
        <f t="shared" si="765"/>
        <v/>
      </c>
      <c r="C7980" s="9" t="str">
        <f>IF(ISERROR(VLOOKUP(A7980,'entry data'!B:G,6,0)),"",VLOOKUP(A7980,'entry data'!B:G,6,0))</f>
        <v/>
      </c>
      <c r="D7980" s="9" t="str">
        <f>IF(ISERROR(VLOOKUP(A7980,'entry data'!B:C,2,0)),"",VLOOKUP(A7980,'entry data'!B:C,2,0))</f>
        <v/>
      </c>
      <c r="E7980" s="9" t="str">
        <f>IF(ISERROR(VLOOKUP(A7980,'entry data'!B:E,4,0)),"",VLOOKUP(A7980,'entry data'!B:E,4,0))</f>
        <v/>
      </c>
      <c r="F7980" s="11" t="str">
        <f>IF(A7980="","",IF(ISERROR(VLOOKUP(A7980,'entry data'!B:F,5,0)),"",VLOOKUP(A7980,'entry data'!B:F,5,0)))</f>
        <v/>
      </c>
      <c r="G7980" s="12" t="str">
        <f>IF(A7980="","",IF(ISERROR(VLOOKUP(A7980,'entry data'!B:I,8,0)),"",VLOOKUP(A7980,'entry data'!B:I,7,0)))</f>
        <v/>
      </c>
      <c r="H7980" s="13" t="str">
        <f>IF(A7980="","",IF(B7980=1,VLOOKUP(A7980,'entry data'!B:D,3,0),I7979))</f>
        <v/>
      </c>
      <c r="I7980" s="14" t="str">
        <f>IF(A7980="","",IF(E7980="weekly",7,IF(E7980="fortnightly",14,IF(E7980="monthly",DATE(IF(MONTH(H7980)=12,YEAR(H7980)+1,YEAR(H7980)),VLOOKUP(MONTH(H7980),index!$D$2:$G$13,2,0),DAY(H7980)),
IF(E7980="quarterly",DATE(IF(MONTH(H7980)&gt;=10,YEAR(H7980)+1,YEAR(H7980)),VLOOKUP(MONTH(H7980),index!$D$2:$G$13,3,0),DAY(H7980)),
IF(E7980="halfyearly",DATE(IF(MONTH(H7980)&gt;=7,YEAR(H7980)+1,YEAR(H7980)),VLOOKUP(MONTH(H7980),index!$D$2:$G$13,4,0),DAY(H7980)),
DATE(YEAR(H7980)+1,MONTH(H7980),DAY(H7980)))))-H7980))+H7980)</f>
        <v/>
      </c>
      <c r="J7980" s="9" t="str">
        <f t="shared" si="766"/>
        <v/>
      </c>
      <c r="K7980" s="11" t="str">
        <f t="shared" si="767"/>
        <v/>
      </c>
      <c r="L7980" s="11" t="str">
        <f t="shared" si="768"/>
        <v/>
      </c>
      <c r="M7980" s="11" t="str">
        <f>IF(A7980="","",VLOOKUP(E7980,index!$A$1:$B$6,2,0)*K7980*G7980)</f>
        <v/>
      </c>
      <c r="N7980" s="11" t="str">
        <f>IF(A7980="","",-PMT(G7980*VLOOKUP(E7980,index!$A$1:$B$6,2,0),C7980,F7980,0,0))</f>
        <v/>
      </c>
      <c r="O7980" s="11" t="str">
        <f t="shared" si="769"/>
        <v/>
      </c>
      <c r="P7980" s="11" t="str">
        <f t="shared" si="764"/>
        <v/>
      </c>
    </row>
    <row r="7981" spans="1:16" x14ac:dyDescent="0.25">
      <c r="A7981" s="9" t="str">
        <f>IF(A7980="","",IF(B7980&lt;C7980,A7980,IF(A7980=MAX('entry data'!$B$8:$B$507),"",A7980+1)))</f>
        <v/>
      </c>
      <c r="B7981" s="9" t="str">
        <f t="shared" si="765"/>
        <v/>
      </c>
      <c r="C7981" s="9" t="str">
        <f>IF(ISERROR(VLOOKUP(A7981,'entry data'!B:G,6,0)),"",VLOOKUP(A7981,'entry data'!B:G,6,0))</f>
        <v/>
      </c>
      <c r="D7981" s="9" t="str">
        <f>IF(ISERROR(VLOOKUP(A7981,'entry data'!B:C,2,0)),"",VLOOKUP(A7981,'entry data'!B:C,2,0))</f>
        <v/>
      </c>
      <c r="E7981" s="9" t="str">
        <f>IF(ISERROR(VLOOKUP(A7981,'entry data'!B:E,4,0)),"",VLOOKUP(A7981,'entry data'!B:E,4,0))</f>
        <v/>
      </c>
      <c r="F7981" s="11" t="str">
        <f>IF(A7981="","",IF(ISERROR(VLOOKUP(A7981,'entry data'!B:F,5,0)),"",VLOOKUP(A7981,'entry data'!B:F,5,0)))</f>
        <v/>
      </c>
      <c r="G7981" s="12" t="str">
        <f>IF(A7981="","",IF(ISERROR(VLOOKUP(A7981,'entry data'!B:I,8,0)),"",VLOOKUP(A7981,'entry data'!B:I,7,0)))</f>
        <v/>
      </c>
      <c r="H7981" s="13" t="str">
        <f>IF(A7981="","",IF(B7981=1,VLOOKUP(A7981,'entry data'!B:D,3,0),I7980))</f>
        <v/>
      </c>
      <c r="I7981" s="14" t="str">
        <f>IF(A7981="","",IF(E7981="weekly",7,IF(E7981="fortnightly",14,IF(E7981="monthly",DATE(IF(MONTH(H7981)=12,YEAR(H7981)+1,YEAR(H7981)),VLOOKUP(MONTH(H7981),index!$D$2:$G$13,2,0),DAY(H7981)),
IF(E7981="quarterly",DATE(IF(MONTH(H7981)&gt;=10,YEAR(H7981)+1,YEAR(H7981)),VLOOKUP(MONTH(H7981),index!$D$2:$G$13,3,0),DAY(H7981)),
IF(E7981="halfyearly",DATE(IF(MONTH(H7981)&gt;=7,YEAR(H7981)+1,YEAR(H7981)),VLOOKUP(MONTH(H7981),index!$D$2:$G$13,4,0),DAY(H7981)),
DATE(YEAR(H7981)+1,MONTH(H7981),DAY(H7981)))))-H7981))+H7981)</f>
        <v/>
      </c>
      <c r="J7981" s="9" t="str">
        <f t="shared" si="766"/>
        <v/>
      </c>
      <c r="K7981" s="11" t="str">
        <f t="shared" si="767"/>
        <v/>
      </c>
      <c r="L7981" s="11" t="str">
        <f t="shared" si="768"/>
        <v/>
      </c>
      <c r="M7981" s="11" t="str">
        <f>IF(A7981="","",VLOOKUP(E7981,index!$A$1:$B$6,2,0)*K7981*G7981)</f>
        <v/>
      </c>
      <c r="N7981" s="11" t="str">
        <f>IF(A7981="","",-PMT(G7981*VLOOKUP(E7981,index!$A$1:$B$6,2,0),C7981,F7981,0,0))</f>
        <v/>
      </c>
      <c r="O7981" s="11" t="str">
        <f t="shared" si="769"/>
        <v/>
      </c>
      <c r="P7981" s="11" t="str">
        <f t="shared" si="764"/>
        <v/>
      </c>
    </row>
    <row r="7982" spans="1:16" x14ac:dyDescent="0.25">
      <c r="A7982" s="9" t="str">
        <f>IF(A7981="","",IF(B7981&lt;C7981,A7981,IF(A7981=MAX('entry data'!$B$8:$B$507),"",A7981+1)))</f>
        <v/>
      </c>
      <c r="B7982" s="9" t="str">
        <f t="shared" si="765"/>
        <v/>
      </c>
      <c r="C7982" s="9" t="str">
        <f>IF(ISERROR(VLOOKUP(A7982,'entry data'!B:G,6,0)),"",VLOOKUP(A7982,'entry data'!B:G,6,0))</f>
        <v/>
      </c>
      <c r="D7982" s="9" t="str">
        <f>IF(ISERROR(VLOOKUP(A7982,'entry data'!B:C,2,0)),"",VLOOKUP(A7982,'entry data'!B:C,2,0))</f>
        <v/>
      </c>
      <c r="E7982" s="9" t="str">
        <f>IF(ISERROR(VLOOKUP(A7982,'entry data'!B:E,4,0)),"",VLOOKUP(A7982,'entry data'!B:E,4,0))</f>
        <v/>
      </c>
      <c r="F7982" s="11" t="str">
        <f>IF(A7982="","",IF(ISERROR(VLOOKUP(A7982,'entry data'!B:F,5,0)),"",VLOOKUP(A7982,'entry data'!B:F,5,0)))</f>
        <v/>
      </c>
      <c r="G7982" s="12" t="str">
        <f>IF(A7982="","",IF(ISERROR(VLOOKUP(A7982,'entry data'!B:I,8,0)),"",VLOOKUP(A7982,'entry data'!B:I,7,0)))</f>
        <v/>
      </c>
      <c r="H7982" s="13" t="str">
        <f>IF(A7982="","",IF(B7982=1,VLOOKUP(A7982,'entry data'!B:D,3,0),I7981))</f>
        <v/>
      </c>
      <c r="I7982" s="14" t="str">
        <f>IF(A7982="","",IF(E7982="weekly",7,IF(E7982="fortnightly",14,IF(E7982="monthly",DATE(IF(MONTH(H7982)=12,YEAR(H7982)+1,YEAR(H7982)),VLOOKUP(MONTH(H7982),index!$D$2:$G$13,2,0),DAY(H7982)),
IF(E7982="quarterly",DATE(IF(MONTH(H7982)&gt;=10,YEAR(H7982)+1,YEAR(H7982)),VLOOKUP(MONTH(H7982),index!$D$2:$G$13,3,0),DAY(H7982)),
IF(E7982="halfyearly",DATE(IF(MONTH(H7982)&gt;=7,YEAR(H7982)+1,YEAR(H7982)),VLOOKUP(MONTH(H7982),index!$D$2:$G$13,4,0),DAY(H7982)),
DATE(YEAR(H7982)+1,MONTH(H7982),DAY(H7982)))))-H7982))+H7982)</f>
        <v/>
      </c>
      <c r="J7982" s="9" t="str">
        <f t="shared" si="766"/>
        <v/>
      </c>
      <c r="K7982" s="11" t="str">
        <f t="shared" si="767"/>
        <v/>
      </c>
      <c r="L7982" s="11" t="str">
        <f t="shared" si="768"/>
        <v/>
      </c>
      <c r="M7982" s="11" t="str">
        <f>IF(A7982="","",VLOOKUP(E7982,index!$A$1:$B$6,2,0)*K7982*G7982)</f>
        <v/>
      </c>
      <c r="N7982" s="11" t="str">
        <f>IF(A7982="","",-PMT(G7982*VLOOKUP(E7982,index!$A$1:$B$6,2,0),C7982,F7982,0,0))</f>
        <v/>
      </c>
      <c r="O7982" s="11" t="str">
        <f t="shared" si="769"/>
        <v/>
      </c>
      <c r="P7982" s="11" t="str">
        <f t="shared" si="764"/>
        <v/>
      </c>
    </row>
    <row r="7983" spans="1:16" x14ac:dyDescent="0.25">
      <c r="A7983" s="9" t="str">
        <f>IF(A7982="","",IF(B7982&lt;C7982,A7982,IF(A7982=MAX('entry data'!$B$8:$B$507),"",A7982+1)))</f>
        <v/>
      </c>
      <c r="B7983" s="9" t="str">
        <f t="shared" si="765"/>
        <v/>
      </c>
      <c r="C7983" s="9" t="str">
        <f>IF(ISERROR(VLOOKUP(A7983,'entry data'!B:G,6,0)),"",VLOOKUP(A7983,'entry data'!B:G,6,0))</f>
        <v/>
      </c>
      <c r="D7983" s="9" t="str">
        <f>IF(ISERROR(VLOOKUP(A7983,'entry data'!B:C,2,0)),"",VLOOKUP(A7983,'entry data'!B:C,2,0))</f>
        <v/>
      </c>
      <c r="E7983" s="9" t="str">
        <f>IF(ISERROR(VLOOKUP(A7983,'entry data'!B:E,4,0)),"",VLOOKUP(A7983,'entry data'!B:E,4,0))</f>
        <v/>
      </c>
      <c r="F7983" s="11" t="str">
        <f>IF(A7983="","",IF(ISERROR(VLOOKUP(A7983,'entry data'!B:F,5,0)),"",VLOOKUP(A7983,'entry data'!B:F,5,0)))</f>
        <v/>
      </c>
      <c r="G7983" s="12" t="str">
        <f>IF(A7983="","",IF(ISERROR(VLOOKUP(A7983,'entry data'!B:I,8,0)),"",VLOOKUP(A7983,'entry data'!B:I,7,0)))</f>
        <v/>
      </c>
      <c r="H7983" s="13" t="str">
        <f>IF(A7983="","",IF(B7983=1,VLOOKUP(A7983,'entry data'!B:D,3,0),I7982))</f>
        <v/>
      </c>
      <c r="I7983" s="14" t="str">
        <f>IF(A7983="","",IF(E7983="weekly",7,IF(E7983="fortnightly",14,IF(E7983="monthly",DATE(IF(MONTH(H7983)=12,YEAR(H7983)+1,YEAR(H7983)),VLOOKUP(MONTH(H7983),index!$D$2:$G$13,2,0),DAY(H7983)),
IF(E7983="quarterly",DATE(IF(MONTH(H7983)&gt;=10,YEAR(H7983)+1,YEAR(H7983)),VLOOKUP(MONTH(H7983),index!$D$2:$G$13,3,0),DAY(H7983)),
IF(E7983="halfyearly",DATE(IF(MONTH(H7983)&gt;=7,YEAR(H7983)+1,YEAR(H7983)),VLOOKUP(MONTH(H7983),index!$D$2:$G$13,4,0),DAY(H7983)),
DATE(YEAR(H7983)+1,MONTH(H7983),DAY(H7983)))))-H7983))+H7983)</f>
        <v/>
      </c>
      <c r="J7983" s="9" t="str">
        <f t="shared" si="766"/>
        <v/>
      </c>
      <c r="K7983" s="11" t="str">
        <f t="shared" si="767"/>
        <v/>
      </c>
      <c r="L7983" s="11" t="str">
        <f t="shared" si="768"/>
        <v/>
      </c>
      <c r="M7983" s="11" t="str">
        <f>IF(A7983="","",VLOOKUP(E7983,index!$A$1:$B$6,2,0)*K7983*G7983)</f>
        <v/>
      </c>
      <c r="N7983" s="11" t="str">
        <f>IF(A7983="","",-PMT(G7983*VLOOKUP(E7983,index!$A$1:$B$6,2,0),C7983,F7983,0,0))</f>
        <v/>
      </c>
      <c r="O7983" s="11" t="str">
        <f t="shared" si="769"/>
        <v/>
      </c>
      <c r="P7983" s="11" t="str">
        <f t="shared" si="764"/>
        <v/>
      </c>
    </row>
    <row r="7984" spans="1:16" x14ac:dyDescent="0.25">
      <c r="A7984" s="9" t="str">
        <f>IF(A7983="","",IF(B7983&lt;C7983,A7983,IF(A7983=MAX('entry data'!$B$8:$B$507),"",A7983+1)))</f>
        <v/>
      </c>
      <c r="B7984" s="9" t="str">
        <f t="shared" si="765"/>
        <v/>
      </c>
      <c r="C7984" s="9" t="str">
        <f>IF(ISERROR(VLOOKUP(A7984,'entry data'!B:G,6,0)),"",VLOOKUP(A7984,'entry data'!B:G,6,0))</f>
        <v/>
      </c>
      <c r="D7984" s="9" t="str">
        <f>IF(ISERROR(VLOOKUP(A7984,'entry data'!B:C,2,0)),"",VLOOKUP(A7984,'entry data'!B:C,2,0))</f>
        <v/>
      </c>
      <c r="E7984" s="9" t="str">
        <f>IF(ISERROR(VLOOKUP(A7984,'entry data'!B:E,4,0)),"",VLOOKUP(A7984,'entry data'!B:E,4,0))</f>
        <v/>
      </c>
      <c r="F7984" s="11" t="str">
        <f>IF(A7984="","",IF(ISERROR(VLOOKUP(A7984,'entry data'!B:F,5,0)),"",VLOOKUP(A7984,'entry data'!B:F,5,0)))</f>
        <v/>
      </c>
      <c r="G7984" s="12" t="str">
        <f>IF(A7984="","",IF(ISERROR(VLOOKUP(A7984,'entry data'!B:I,8,0)),"",VLOOKUP(A7984,'entry data'!B:I,7,0)))</f>
        <v/>
      </c>
      <c r="H7984" s="13" t="str">
        <f>IF(A7984="","",IF(B7984=1,VLOOKUP(A7984,'entry data'!B:D,3,0),I7983))</f>
        <v/>
      </c>
      <c r="I7984" s="14" t="str">
        <f>IF(A7984="","",IF(E7984="weekly",7,IF(E7984="fortnightly",14,IF(E7984="monthly",DATE(IF(MONTH(H7984)=12,YEAR(H7984)+1,YEAR(H7984)),VLOOKUP(MONTH(H7984),index!$D$2:$G$13,2,0),DAY(H7984)),
IF(E7984="quarterly",DATE(IF(MONTH(H7984)&gt;=10,YEAR(H7984)+1,YEAR(H7984)),VLOOKUP(MONTH(H7984),index!$D$2:$G$13,3,0),DAY(H7984)),
IF(E7984="halfyearly",DATE(IF(MONTH(H7984)&gt;=7,YEAR(H7984)+1,YEAR(H7984)),VLOOKUP(MONTH(H7984),index!$D$2:$G$13,4,0),DAY(H7984)),
DATE(YEAR(H7984)+1,MONTH(H7984),DAY(H7984)))))-H7984))+H7984)</f>
        <v/>
      </c>
      <c r="J7984" s="9" t="str">
        <f t="shared" si="766"/>
        <v/>
      </c>
      <c r="K7984" s="11" t="str">
        <f t="shared" si="767"/>
        <v/>
      </c>
      <c r="L7984" s="11" t="str">
        <f t="shared" si="768"/>
        <v/>
      </c>
      <c r="M7984" s="11" t="str">
        <f>IF(A7984="","",VLOOKUP(E7984,index!$A$1:$B$6,2,0)*K7984*G7984)</f>
        <v/>
      </c>
      <c r="N7984" s="11" t="str">
        <f>IF(A7984="","",-PMT(G7984*VLOOKUP(E7984,index!$A$1:$B$6,2,0),C7984,F7984,0,0))</f>
        <v/>
      </c>
      <c r="O7984" s="11" t="str">
        <f t="shared" si="769"/>
        <v/>
      </c>
      <c r="P7984" s="11" t="str">
        <f t="shared" si="764"/>
        <v/>
      </c>
    </row>
    <row r="7985" spans="1:16" x14ac:dyDescent="0.25">
      <c r="A7985" s="9" t="str">
        <f>IF(A7984="","",IF(B7984&lt;C7984,A7984,IF(A7984=MAX('entry data'!$B$8:$B$507),"",A7984+1)))</f>
        <v/>
      </c>
      <c r="B7985" s="9" t="str">
        <f t="shared" si="765"/>
        <v/>
      </c>
      <c r="C7985" s="9" t="str">
        <f>IF(ISERROR(VLOOKUP(A7985,'entry data'!B:G,6,0)),"",VLOOKUP(A7985,'entry data'!B:G,6,0))</f>
        <v/>
      </c>
      <c r="D7985" s="9" t="str">
        <f>IF(ISERROR(VLOOKUP(A7985,'entry data'!B:C,2,0)),"",VLOOKUP(A7985,'entry data'!B:C,2,0))</f>
        <v/>
      </c>
      <c r="E7985" s="9" t="str">
        <f>IF(ISERROR(VLOOKUP(A7985,'entry data'!B:E,4,0)),"",VLOOKUP(A7985,'entry data'!B:E,4,0))</f>
        <v/>
      </c>
      <c r="F7985" s="11" t="str">
        <f>IF(A7985="","",IF(ISERROR(VLOOKUP(A7985,'entry data'!B:F,5,0)),"",VLOOKUP(A7985,'entry data'!B:F,5,0)))</f>
        <v/>
      </c>
      <c r="G7985" s="12" t="str">
        <f>IF(A7985="","",IF(ISERROR(VLOOKUP(A7985,'entry data'!B:I,8,0)),"",VLOOKUP(A7985,'entry data'!B:I,7,0)))</f>
        <v/>
      </c>
      <c r="H7985" s="13" t="str">
        <f>IF(A7985="","",IF(B7985=1,VLOOKUP(A7985,'entry data'!B:D,3,0),I7984))</f>
        <v/>
      </c>
      <c r="I7985" s="14" t="str">
        <f>IF(A7985="","",IF(E7985="weekly",7,IF(E7985="fortnightly",14,IF(E7985="monthly",DATE(IF(MONTH(H7985)=12,YEAR(H7985)+1,YEAR(H7985)),VLOOKUP(MONTH(H7985),index!$D$2:$G$13,2,0),DAY(H7985)),
IF(E7985="quarterly",DATE(IF(MONTH(H7985)&gt;=10,YEAR(H7985)+1,YEAR(H7985)),VLOOKUP(MONTH(H7985),index!$D$2:$G$13,3,0),DAY(H7985)),
IF(E7985="halfyearly",DATE(IF(MONTH(H7985)&gt;=7,YEAR(H7985)+1,YEAR(H7985)),VLOOKUP(MONTH(H7985),index!$D$2:$G$13,4,0),DAY(H7985)),
DATE(YEAR(H7985)+1,MONTH(H7985),DAY(H7985)))))-H7985))+H7985)</f>
        <v/>
      </c>
      <c r="J7985" s="9" t="str">
        <f t="shared" si="766"/>
        <v/>
      </c>
      <c r="K7985" s="11" t="str">
        <f t="shared" si="767"/>
        <v/>
      </c>
      <c r="L7985" s="11" t="str">
        <f t="shared" si="768"/>
        <v/>
      </c>
      <c r="M7985" s="11" t="str">
        <f>IF(A7985="","",VLOOKUP(E7985,index!$A$1:$B$6,2,0)*K7985*G7985)</f>
        <v/>
      </c>
      <c r="N7985" s="11" t="str">
        <f>IF(A7985="","",-PMT(G7985*VLOOKUP(E7985,index!$A$1:$B$6,2,0),C7985,F7985,0,0))</f>
        <v/>
      </c>
      <c r="O7985" s="11" t="str">
        <f t="shared" si="769"/>
        <v/>
      </c>
      <c r="P7985" s="11" t="str">
        <f t="shared" si="764"/>
        <v/>
      </c>
    </row>
    <row r="7986" spans="1:16" x14ac:dyDescent="0.25">
      <c r="A7986" s="9" t="str">
        <f>IF(A7985="","",IF(B7985&lt;C7985,A7985,IF(A7985=MAX('entry data'!$B$8:$B$507),"",A7985+1)))</f>
        <v/>
      </c>
      <c r="B7986" s="9" t="str">
        <f t="shared" si="765"/>
        <v/>
      </c>
      <c r="C7986" s="9" t="str">
        <f>IF(ISERROR(VLOOKUP(A7986,'entry data'!B:G,6,0)),"",VLOOKUP(A7986,'entry data'!B:G,6,0))</f>
        <v/>
      </c>
      <c r="D7986" s="9" t="str">
        <f>IF(ISERROR(VLOOKUP(A7986,'entry data'!B:C,2,0)),"",VLOOKUP(A7986,'entry data'!B:C,2,0))</f>
        <v/>
      </c>
      <c r="E7986" s="9" t="str">
        <f>IF(ISERROR(VLOOKUP(A7986,'entry data'!B:E,4,0)),"",VLOOKUP(A7986,'entry data'!B:E,4,0))</f>
        <v/>
      </c>
      <c r="F7986" s="11" t="str">
        <f>IF(A7986="","",IF(ISERROR(VLOOKUP(A7986,'entry data'!B:F,5,0)),"",VLOOKUP(A7986,'entry data'!B:F,5,0)))</f>
        <v/>
      </c>
      <c r="G7986" s="12" t="str">
        <f>IF(A7986="","",IF(ISERROR(VLOOKUP(A7986,'entry data'!B:I,8,0)),"",VLOOKUP(A7986,'entry data'!B:I,7,0)))</f>
        <v/>
      </c>
      <c r="H7986" s="13" t="str">
        <f>IF(A7986="","",IF(B7986=1,VLOOKUP(A7986,'entry data'!B:D,3,0),I7985))</f>
        <v/>
      </c>
      <c r="I7986" s="14" t="str">
        <f>IF(A7986="","",IF(E7986="weekly",7,IF(E7986="fortnightly",14,IF(E7986="monthly",DATE(IF(MONTH(H7986)=12,YEAR(H7986)+1,YEAR(H7986)),VLOOKUP(MONTH(H7986),index!$D$2:$G$13,2,0),DAY(H7986)),
IF(E7986="quarterly",DATE(IF(MONTH(H7986)&gt;=10,YEAR(H7986)+1,YEAR(H7986)),VLOOKUP(MONTH(H7986),index!$D$2:$G$13,3,0),DAY(H7986)),
IF(E7986="halfyearly",DATE(IF(MONTH(H7986)&gt;=7,YEAR(H7986)+1,YEAR(H7986)),VLOOKUP(MONTH(H7986),index!$D$2:$G$13,4,0),DAY(H7986)),
DATE(YEAR(H7986)+1,MONTH(H7986),DAY(H7986)))))-H7986))+H7986)</f>
        <v/>
      </c>
      <c r="J7986" s="9" t="str">
        <f t="shared" si="766"/>
        <v/>
      </c>
      <c r="K7986" s="11" t="str">
        <f t="shared" si="767"/>
        <v/>
      </c>
      <c r="L7986" s="11" t="str">
        <f t="shared" si="768"/>
        <v/>
      </c>
      <c r="M7986" s="11" t="str">
        <f>IF(A7986="","",VLOOKUP(E7986,index!$A$1:$B$6,2,0)*K7986*G7986)</f>
        <v/>
      </c>
      <c r="N7986" s="11" t="str">
        <f>IF(A7986="","",-PMT(G7986*VLOOKUP(E7986,index!$A$1:$B$6,2,0),C7986,F7986,0,0))</f>
        <v/>
      </c>
      <c r="O7986" s="11" t="str">
        <f t="shared" si="769"/>
        <v/>
      </c>
      <c r="P7986" s="11" t="str">
        <f t="shared" si="764"/>
        <v/>
      </c>
    </row>
    <row r="7987" spans="1:16" x14ac:dyDescent="0.25">
      <c r="A7987" s="9" t="str">
        <f>IF(A7986="","",IF(B7986&lt;C7986,A7986,IF(A7986=MAX('entry data'!$B$8:$B$507),"",A7986+1)))</f>
        <v/>
      </c>
      <c r="B7987" s="9" t="str">
        <f t="shared" si="765"/>
        <v/>
      </c>
      <c r="C7987" s="9" t="str">
        <f>IF(ISERROR(VLOOKUP(A7987,'entry data'!B:G,6,0)),"",VLOOKUP(A7987,'entry data'!B:G,6,0))</f>
        <v/>
      </c>
      <c r="D7987" s="9" t="str">
        <f>IF(ISERROR(VLOOKUP(A7987,'entry data'!B:C,2,0)),"",VLOOKUP(A7987,'entry data'!B:C,2,0))</f>
        <v/>
      </c>
      <c r="E7987" s="9" t="str">
        <f>IF(ISERROR(VLOOKUP(A7987,'entry data'!B:E,4,0)),"",VLOOKUP(A7987,'entry data'!B:E,4,0))</f>
        <v/>
      </c>
      <c r="F7987" s="11" t="str">
        <f>IF(A7987="","",IF(ISERROR(VLOOKUP(A7987,'entry data'!B:F,5,0)),"",VLOOKUP(A7987,'entry data'!B:F,5,0)))</f>
        <v/>
      </c>
      <c r="G7987" s="12" t="str">
        <f>IF(A7987="","",IF(ISERROR(VLOOKUP(A7987,'entry data'!B:I,8,0)),"",VLOOKUP(A7987,'entry data'!B:I,7,0)))</f>
        <v/>
      </c>
      <c r="H7987" s="13" t="str">
        <f>IF(A7987="","",IF(B7987=1,VLOOKUP(A7987,'entry data'!B:D,3,0),I7986))</f>
        <v/>
      </c>
      <c r="I7987" s="14" t="str">
        <f>IF(A7987="","",IF(E7987="weekly",7,IF(E7987="fortnightly",14,IF(E7987="monthly",DATE(IF(MONTH(H7987)=12,YEAR(H7987)+1,YEAR(H7987)),VLOOKUP(MONTH(H7987),index!$D$2:$G$13,2,0),DAY(H7987)),
IF(E7987="quarterly",DATE(IF(MONTH(H7987)&gt;=10,YEAR(H7987)+1,YEAR(H7987)),VLOOKUP(MONTH(H7987),index!$D$2:$G$13,3,0),DAY(H7987)),
IF(E7987="halfyearly",DATE(IF(MONTH(H7987)&gt;=7,YEAR(H7987)+1,YEAR(H7987)),VLOOKUP(MONTH(H7987),index!$D$2:$G$13,4,0),DAY(H7987)),
DATE(YEAR(H7987)+1,MONTH(H7987),DAY(H7987)))))-H7987))+H7987)</f>
        <v/>
      </c>
      <c r="J7987" s="9" t="str">
        <f t="shared" si="766"/>
        <v/>
      </c>
      <c r="K7987" s="11" t="str">
        <f t="shared" si="767"/>
        <v/>
      </c>
      <c r="L7987" s="11" t="str">
        <f t="shared" si="768"/>
        <v/>
      </c>
      <c r="M7987" s="11" t="str">
        <f>IF(A7987="","",VLOOKUP(E7987,index!$A$1:$B$6,2,0)*K7987*G7987)</f>
        <v/>
      </c>
      <c r="N7987" s="11" t="str">
        <f>IF(A7987="","",-PMT(G7987*VLOOKUP(E7987,index!$A$1:$B$6,2,0),C7987,F7987,0,0))</f>
        <v/>
      </c>
      <c r="O7987" s="11" t="str">
        <f t="shared" si="769"/>
        <v/>
      </c>
      <c r="P7987" s="11" t="str">
        <f t="shared" si="764"/>
        <v/>
      </c>
    </row>
    <row r="7988" spans="1:16" x14ac:dyDescent="0.25">
      <c r="A7988" s="9" t="str">
        <f>IF(A7987="","",IF(B7987&lt;C7987,A7987,IF(A7987=MAX('entry data'!$B$8:$B$507),"",A7987+1)))</f>
        <v/>
      </c>
      <c r="B7988" s="9" t="str">
        <f t="shared" si="765"/>
        <v/>
      </c>
      <c r="C7988" s="9" t="str">
        <f>IF(ISERROR(VLOOKUP(A7988,'entry data'!B:G,6,0)),"",VLOOKUP(A7988,'entry data'!B:G,6,0))</f>
        <v/>
      </c>
      <c r="D7988" s="9" t="str">
        <f>IF(ISERROR(VLOOKUP(A7988,'entry data'!B:C,2,0)),"",VLOOKUP(A7988,'entry data'!B:C,2,0))</f>
        <v/>
      </c>
      <c r="E7988" s="9" t="str">
        <f>IF(ISERROR(VLOOKUP(A7988,'entry data'!B:E,4,0)),"",VLOOKUP(A7988,'entry data'!B:E,4,0))</f>
        <v/>
      </c>
      <c r="F7988" s="11" t="str">
        <f>IF(A7988="","",IF(ISERROR(VLOOKUP(A7988,'entry data'!B:F,5,0)),"",VLOOKUP(A7988,'entry data'!B:F,5,0)))</f>
        <v/>
      </c>
      <c r="G7988" s="12" t="str">
        <f>IF(A7988="","",IF(ISERROR(VLOOKUP(A7988,'entry data'!B:I,8,0)),"",VLOOKUP(A7988,'entry data'!B:I,7,0)))</f>
        <v/>
      </c>
      <c r="H7988" s="13" t="str">
        <f>IF(A7988="","",IF(B7988=1,VLOOKUP(A7988,'entry data'!B:D,3,0),I7987))</f>
        <v/>
      </c>
      <c r="I7988" s="14" t="str">
        <f>IF(A7988="","",IF(E7988="weekly",7,IF(E7988="fortnightly",14,IF(E7988="monthly",DATE(IF(MONTH(H7988)=12,YEAR(H7988)+1,YEAR(H7988)),VLOOKUP(MONTH(H7988),index!$D$2:$G$13,2,0),DAY(H7988)),
IF(E7988="quarterly",DATE(IF(MONTH(H7988)&gt;=10,YEAR(H7988)+1,YEAR(H7988)),VLOOKUP(MONTH(H7988),index!$D$2:$G$13,3,0),DAY(H7988)),
IF(E7988="halfyearly",DATE(IF(MONTH(H7988)&gt;=7,YEAR(H7988)+1,YEAR(H7988)),VLOOKUP(MONTH(H7988),index!$D$2:$G$13,4,0),DAY(H7988)),
DATE(YEAR(H7988)+1,MONTH(H7988),DAY(H7988)))))-H7988))+H7988)</f>
        <v/>
      </c>
      <c r="J7988" s="9" t="str">
        <f t="shared" si="766"/>
        <v/>
      </c>
      <c r="K7988" s="11" t="str">
        <f t="shared" si="767"/>
        <v/>
      </c>
      <c r="L7988" s="11" t="str">
        <f t="shared" si="768"/>
        <v/>
      </c>
      <c r="M7988" s="11" t="str">
        <f>IF(A7988="","",VLOOKUP(E7988,index!$A$1:$B$6,2,0)*K7988*G7988)</f>
        <v/>
      </c>
      <c r="N7988" s="11" t="str">
        <f>IF(A7988="","",-PMT(G7988*VLOOKUP(E7988,index!$A$1:$B$6,2,0),C7988,F7988,0,0))</f>
        <v/>
      </c>
      <c r="O7988" s="11" t="str">
        <f t="shared" si="769"/>
        <v/>
      </c>
      <c r="P7988" s="11" t="str">
        <f t="shared" si="764"/>
        <v/>
      </c>
    </row>
    <row r="7989" spans="1:16" x14ac:dyDescent="0.25">
      <c r="A7989" s="9" t="str">
        <f>IF(A7988="","",IF(B7988&lt;C7988,A7988,IF(A7988=MAX('entry data'!$B$8:$B$507),"",A7988+1)))</f>
        <v/>
      </c>
      <c r="B7989" s="9" t="str">
        <f t="shared" si="765"/>
        <v/>
      </c>
      <c r="C7989" s="9" t="str">
        <f>IF(ISERROR(VLOOKUP(A7989,'entry data'!B:G,6,0)),"",VLOOKUP(A7989,'entry data'!B:G,6,0))</f>
        <v/>
      </c>
      <c r="D7989" s="9" t="str">
        <f>IF(ISERROR(VLOOKUP(A7989,'entry data'!B:C,2,0)),"",VLOOKUP(A7989,'entry data'!B:C,2,0))</f>
        <v/>
      </c>
      <c r="E7989" s="9" t="str">
        <f>IF(ISERROR(VLOOKUP(A7989,'entry data'!B:E,4,0)),"",VLOOKUP(A7989,'entry data'!B:E,4,0))</f>
        <v/>
      </c>
      <c r="F7989" s="11" t="str">
        <f>IF(A7989="","",IF(ISERROR(VLOOKUP(A7989,'entry data'!B:F,5,0)),"",VLOOKUP(A7989,'entry data'!B:F,5,0)))</f>
        <v/>
      </c>
      <c r="G7989" s="12" t="str">
        <f>IF(A7989="","",IF(ISERROR(VLOOKUP(A7989,'entry data'!B:I,8,0)),"",VLOOKUP(A7989,'entry data'!B:I,7,0)))</f>
        <v/>
      </c>
      <c r="H7989" s="13" t="str">
        <f>IF(A7989="","",IF(B7989=1,VLOOKUP(A7989,'entry data'!B:D,3,0),I7988))</f>
        <v/>
      </c>
      <c r="I7989" s="14" t="str">
        <f>IF(A7989="","",IF(E7989="weekly",7,IF(E7989="fortnightly",14,IF(E7989="monthly",DATE(IF(MONTH(H7989)=12,YEAR(H7989)+1,YEAR(H7989)),VLOOKUP(MONTH(H7989),index!$D$2:$G$13,2,0),DAY(H7989)),
IF(E7989="quarterly",DATE(IF(MONTH(H7989)&gt;=10,YEAR(H7989)+1,YEAR(H7989)),VLOOKUP(MONTH(H7989),index!$D$2:$G$13,3,0),DAY(H7989)),
IF(E7989="halfyearly",DATE(IF(MONTH(H7989)&gt;=7,YEAR(H7989)+1,YEAR(H7989)),VLOOKUP(MONTH(H7989),index!$D$2:$G$13,4,0),DAY(H7989)),
DATE(YEAR(H7989)+1,MONTH(H7989),DAY(H7989)))))-H7989))+H7989)</f>
        <v/>
      </c>
      <c r="J7989" s="9" t="str">
        <f t="shared" si="766"/>
        <v/>
      </c>
      <c r="K7989" s="11" t="str">
        <f t="shared" si="767"/>
        <v/>
      </c>
      <c r="L7989" s="11" t="str">
        <f t="shared" si="768"/>
        <v/>
      </c>
      <c r="M7989" s="11" t="str">
        <f>IF(A7989="","",VLOOKUP(E7989,index!$A$1:$B$6,2,0)*K7989*G7989)</f>
        <v/>
      </c>
      <c r="N7989" s="11" t="str">
        <f>IF(A7989="","",-PMT(G7989*VLOOKUP(E7989,index!$A$1:$B$6,2,0),C7989,F7989,0,0))</f>
        <v/>
      </c>
      <c r="O7989" s="11" t="str">
        <f t="shared" si="769"/>
        <v/>
      </c>
      <c r="P7989" s="11" t="str">
        <f t="shared" si="764"/>
        <v/>
      </c>
    </row>
    <row r="7990" spans="1:16" x14ac:dyDescent="0.25">
      <c r="A7990" s="9" t="str">
        <f>IF(A7989="","",IF(B7989&lt;C7989,A7989,IF(A7989=MAX('entry data'!$B$8:$B$507),"",A7989+1)))</f>
        <v/>
      </c>
      <c r="B7990" s="9" t="str">
        <f t="shared" si="765"/>
        <v/>
      </c>
      <c r="C7990" s="9" t="str">
        <f>IF(ISERROR(VLOOKUP(A7990,'entry data'!B:G,6,0)),"",VLOOKUP(A7990,'entry data'!B:G,6,0))</f>
        <v/>
      </c>
      <c r="D7990" s="9" t="str">
        <f>IF(ISERROR(VLOOKUP(A7990,'entry data'!B:C,2,0)),"",VLOOKUP(A7990,'entry data'!B:C,2,0))</f>
        <v/>
      </c>
      <c r="E7990" s="9" t="str">
        <f>IF(ISERROR(VLOOKUP(A7990,'entry data'!B:E,4,0)),"",VLOOKUP(A7990,'entry data'!B:E,4,0))</f>
        <v/>
      </c>
      <c r="F7990" s="11" t="str">
        <f>IF(A7990="","",IF(ISERROR(VLOOKUP(A7990,'entry data'!B:F,5,0)),"",VLOOKUP(A7990,'entry data'!B:F,5,0)))</f>
        <v/>
      </c>
      <c r="G7990" s="12" t="str">
        <f>IF(A7990="","",IF(ISERROR(VLOOKUP(A7990,'entry data'!B:I,8,0)),"",VLOOKUP(A7990,'entry data'!B:I,7,0)))</f>
        <v/>
      </c>
      <c r="H7990" s="13" t="str">
        <f>IF(A7990="","",IF(B7990=1,VLOOKUP(A7990,'entry data'!B:D,3,0),I7989))</f>
        <v/>
      </c>
      <c r="I7990" s="14" t="str">
        <f>IF(A7990="","",IF(E7990="weekly",7,IF(E7990="fortnightly",14,IF(E7990="monthly",DATE(IF(MONTH(H7990)=12,YEAR(H7990)+1,YEAR(H7990)),VLOOKUP(MONTH(H7990),index!$D$2:$G$13,2,0),DAY(H7990)),
IF(E7990="quarterly",DATE(IF(MONTH(H7990)&gt;=10,YEAR(H7990)+1,YEAR(H7990)),VLOOKUP(MONTH(H7990),index!$D$2:$G$13,3,0),DAY(H7990)),
IF(E7990="halfyearly",DATE(IF(MONTH(H7990)&gt;=7,YEAR(H7990)+1,YEAR(H7990)),VLOOKUP(MONTH(H7990),index!$D$2:$G$13,4,0),DAY(H7990)),
DATE(YEAR(H7990)+1,MONTH(H7990),DAY(H7990)))))-H7990))+H7990)</f>
        <v/>
      </c>
      <c r="J7990" s="9" t="str">
        <f t="shared" si="766"/>
        <v/>
      </c>
      <c r="K7990" s="11" t="str">
        <f t="shared" si="767"/>
        <v/>
      </c>
      <c r="L7990" s="11" t="str">
        <f t="shared" si="768"/>
        <v/>
      </c>
      <c r="M7990" s="11" t="str">
        <f>IF(A7990="","",VLOOKUP(E7990,index!$A$1:$B$6,2,0)*K7990*G7990)</f>
        <v/>
      </c>
      <c r="N7990" s="11" t="str">
        <f>IF(A7990="","",-PMT(G7990*VLOOKUP(E7990,index!$A$1:$B$6,2,0),C7990,F7990,0,0))</f>
        <v/>
      </c>
      <c r="O7990" s="11" t="str">
        <f t="shared" si="769"/>
        <v/>
      </c>
      <c r="P7990" s="11" t="str">
        <f t="shared" si="764"/>
        <v/>
      </c>
    </row>
    <row r="7991" spans="1:16" x14ac:dyDescent="0.25">
      <c r="A7991" s="9" t="str">
        <f>IF(A7990="","",IF(B7990&lt;C7990,A7990,IF(A7990=MAX('entry data'!$B$8:$B$507),"",A7990+1)))</f>
        <v/>
      </c>
      <c r="B7991" s="9" t="str">
        <f t="shared" si="765"/>
        <v/>
      </c>
      <c r="C7991" s="9" t="str">
        <f>IF(ISERROR(VLOOKUP(A7991,'entry data'!B:G,6,0)),"",VLOOKUP(A7991,'entry data'!B:G,6,0))</f>
        <v/>
      </c>
      <c r="D7991" s="9" t="str">
        <f>IF(ISERROR(VLOOKUP(A7991,'entry data'!B:C,2,0)),"",VLOOKUP(A7991,'entry data'!B:C,2,0))</f>
        <v/>
      </c>
      <c r="E7991" s="9" t="str">
        <f>IF(ISERROR(VLOOKUP(A7991,'entry data'!B:E,4,0)),"",VLOOKUP(A7991,'entry data'!B:E,4,0))</f>
        <v/>
      </c>
      <c r="F7991" s="11" t="str">
        <f>IF(A7991="","",IF(ISERROR(VLOOKUP(A7991,'entry data'!B:F,5,0)),"",VLOOKUP(A7991,'entry data'!B:F,5,0)))</f>
        <v/>
      </c>
      <c r="G7991" s="12" t="str">
        <f>IF(A7991="","",IF(ISERROR(VLOOKUP(A7991,'entry data'!B:I,8,0)),"",VLOOKUP(A7991,'entry data'!B:I,7,0)))</f>
        <v/>
      </c>
      <c r="H7991" s="13" t="str">
        <f>IF(A7991="","",IF(B7991=1,VLOOKUP(A7991,'entry data'!B:D,3,0),I7990))</f>
        <v/>
      </c>
      <c r="I7991" s="14" t="str">
        <f>IF(A7991="","",IF(E7991="weekly",7,IF(E7991="fortnightly",14,IF(E7991="monthly",DATE(IF(MONTH(H7991)=12,YEAR(H7991)+1,YEAR(H7991)),VLOOKUP(MONTH(H7991),index!$D$2:$G$13,2,0),DAY(H7991)),
IF(E7991="quarterly",DATE(IF(MONTH(H7991)&gt;=10,YEAR(H7991)+1,YEAR(H7991)),VLOOKUP(MONTH(H7991),index!$D$2:$G$13,3,0),DAY(H7991)),
IF(E7991="halfyearly",DATE(IF(MONTH(H7991)&gt;=7,YEAR(H7991)+1,YEAR(H7991)),VLOOKUP(MONTH(H7991),index!$D$2:$G$13,4,0),DAY(H7991)),
DATE(YEAR(H7991)+1,MONTH(H7991),DAY(H7991)))))-H7991))+H7991)</f>
        <v/>
      </c>
      <c r="J7991" s="9" t="str">
        <f t="shared" si="766"/>
        <v/>
      </c>
      <c r="K7991" s="11" t="str">
        <f t="shared" si="767"/>
        <v/>
      </c>
      <c r="L7991" s="11" t="str">
        <f t="shared" si="768"/>
        <v/>
      </c>
      <c r="M7991" s="11" t="str">
        <f>IF(A7991="","",VLOOKUP(E7991,index!$A$1:$B$6,2,0)*K7991*G7991)</f>
        <v/>
      </c>
      <c r="N7991" s="11" t="str">
        <f>IF(A7991="","",-PMT(G7991*VLOOKUP(E7991,index!$A$1:$B$6,2,0),C7991,F7991,0,0))</f>
        <v/>
      </c>
      <c r="O7991" s="11" t="str">
        <f t="shared" si="769"/>
        <v/>
      </c>
      <c r="P7991" s="11" t="str">
        <f t="shared" si="764"/>
        <v/>
      </c>
    </row>
    <row r="7992" spans="1:16" x14ac:dyDescent="0.25">
      <c r="A7992" s="9" t="str">
        <f>IF(A7991="","",IF(B7991&lt;C7991,A7991,IF(A7991=MAX('entry data'!$B$8:$B$507),"",A7991+1)))</f>
        <v/>
      </c>
      <c r="B7992" s="9" t="str">
        <f t="shared" si="765"/>
        <v/>
      </c>
      <c r="C7992" s="9" t="str">
        <f>IF(ISERROR(VLOOKUP(A7992,'entry data'!B:G,6,0)),"",VLOOKUP(A7992,'entry data'!B:G,6,0))</f>
        <v/>
      </c>
      <c r="D7992" s="9" t="str">
        <f>IF(ISERROR(VLOOKUP(A7992,'entry data'!B:C,2,0)),"",VLOOKUP(A7992,'entry data'!B:C,2,0))</f>
        <v/>
      </c>
      <c r="E7992" s="9" t="str">
        <f>IF(ISERROR(VLOOKUP(A7992,'entry data'!B:E,4,0)),"",VLOOKUP(A7992,'entry data'!B:E,4,0))</f>
        <v/>
      </c>
      <c r="F7992" s="11" t="str">
        <f>IF(A7992="","",IF(ISERROR(VLOOKUP(A7992,'entry data'!B:F,5,0)),"",VLOOKUP(A7992,'entry data'!B:F,5,0)))</f>
        <v/>
      </c>
      <c r="G7992" s="12" t="str">
        <f>IF(A7992="","",IF(ISERROR(VLOOKUP(A7992,'entry data'!B:I,8,0)),"",VLOOKUP(A7992,'entry data'!B:I,7,0)))</f>
        <v/>
      </c>
      <c r="H7992" s="13" t="str">
        <f>IF(A7992="","",IF(B7992=1,VLOOKUP(A7992,'entry data'!B:D,3,0),I7991))</f>
        <v/>
      </c>
      <c r="I7992" s="14" t="str">
        <f>IF(A7992="","",IF(E7992="weekly",7,IF(E7992="fortnightly",14,IF(E7992="monthly",DATE(IF(MONTH(H7992)=12,YEAR(H7992)+1,YEAR(H7992)),VLOOKUP(MONTH(H7992),index!$D$2:$G$13,2,0),DAY(H7992)),
IF(E7992="quarterly",DATE(IF(MONTH(H7992)&gt;=10,YEAR(H7992)+1,YEAR(H7992)),VLOOKUP(MONTH(H7992),index!$D$2:$G$13,3,0),DAY(H7992)),
IF(E7992="halfyearly",DATE(IF(MONTH(H7992)&gt;=7,YEAR(H7992)+1,YEAR(H7992)),VLOOKUP(MONTH(H7992),index!$D$2:$G$13,4,0),DAY(H7992)),
DATE(YEAR(H7992)+1,MONTH(H7992),DAY(H7992)))))-H7992))+H7992)</f>
        <v/>
      </c>
      <c r="J7992" s="9" t="str">
        <f t="shared" si="766"/>
        <v/>
      </c>
      <c r="K7992" s="11" t="str">
        <f t="shared" si="767"/>
        <v/>
      </c>
      <c r="L7992" s="11" t="str">
        <f t="shared" si="768"/>
        <v/>
      </c>
      <c r="M7992" s="11" t="str">
        <f>IF(A7992="","",VLOOKUP(E7992,index!$A$1:$B$6,2,0)*K7992*G7992)</f>
        <v/>
      </c>
      <c r="N7992" s="11" t="str">
        <f>IF(A7992="","",-PMT(G7992*VLOOKUP(E7992,index!$A$1:$B$6,2,0),C7992,F7992,0,0))</f>
        <v/>
      </c>
      <c r="O7992" s="11" t="str">
        <f t="shared" si="769"/>
        <v/>
      </c>
      <c r="P7992" s="11" t="str">
        <f t="shared" si="764"/>
        <v/>
      </c>
    </row>
    <row r="7993" spans="1:16" x14ac:dyDescent="0.25">
      <c r="A7993" s="9" t="str">
        <f>IF(A7992="","",IF(B7992&lt;C7992,A7992,IF(A7992=MAX('entry data'!$B$8:$B$507),"",A7992+1)))</f>
        <v/>
      </c>
      <c r="B7993" s="9" t="str">
        <f t="shared" si="765"/>
        <v/>
      </c>
      <c r="C7993" s="9" t="str">
        <f>IF(ISERROR(VLOOKUP(A7993,'entry data'!B:G,6,0)),"",VLOOKUP(A7993,'entry data'!B:G,6,0))</f>
        <v/>
      </c>
      <c r="D7993" s="9" t="str">
        <f>IF(ISERROR(VLOOKUP(A7993,'entry data'!B:C,2,0)),"",VLOOKUP(A7993,'entry data'!B:C,2,0))</f>
        <v/>
      </c>
      <c r="E7993" s="9" t="str">
        <f>IF(ISERROR(VLOOKUP(A7993,'entry data'!B:E,4,0)),"",VLOOKUP(A7993,'entry data'!B:E,4,0))</f>
        <v/>
      </c>
      <c r="F7993" s="11" t="str">
        <f>IF(A7993="","",IF(ISERROR(VLOOKUP(A7993,'entry data'!B:F,5,0)),"",VLOOKUP(A7993,'entry data'!B:F,5,0)))</f>
        <v/>
      </c>
      <c r="G7993" s="12" t="str">
        <f>IF(A7993="","",IF(ISERROR(VLOOKUP(A7993,'entry data'!B:I,8,0)),"",VLOOKUP(A7993,'entry data'!B:I,7,0)))</f>
        <v/>
      </c>
      <c r="H7993" s="13" t="str">
        <f>IF(A7993="","",IF(B7993=1,VLOOKUP(A7993,'entry data'!B:D,3,0),I7992))</f>
        <v/>
      </c>
      <c r="I7993" s="14" t="str">
        <f>IF(A7993="","",IF(E7993="weekly",7,IF(E7993="fortnightly",14,IF(E7993="monthly",DATE(IF(MONTH(H7993)=12,YEAR(H7993)+1,YEAR(H7993)),VLOOKUP(MONTH(H7993),index!$D$2:$G$13,2,0),DAY(H7993)),
IF(E7993="quarterly",DATE(IF(MONTH(H7993)&gt;=10,YEAR(H7993)+1,YEAR(H7993)),VLOOKUP(MONTH(H7993),index!$D$2:$G$13,3,0),DAY(H7993)),
IF(E7993="halfyearly",DATE(IF(MONTH(H7993)&gt;=7,YEAR(H7993)+1,YEAR(H7993)),VLOOKUP(MONTH(H7993),index!$D$2:$G$13,4,0),DAY(H7993)),
DATE(YEAR(H7993)+1,MONTH(H7993),DAY(H7993)))))-H7993))+H7993)</f>
        <v/>
      </c>
      <c r="J7993" s="9" t="str">
        <f t="shared" si="766"/>
        <v/>
      </c>
      <c r="K7993" s="11" t="str">
        <f t="shared" si="767"/>
        <v/>
      </c>
      <c r="L7993" s="11" t="str">
        <f t="shared" si="768"/>
        <v/>
      </c>
      <c r="M7993" s="11" t="str">
        <f>IF(A7993="","",VLOOKUP(E7993,index!$A$1:$B$6,2,0)*K7993*G7993)</f>
        <v/>
      </c>
      <c r="N7993" s="11" t="str">
        <f>IF(A7993="","",-PMT(G7993*VLOOKUP(E7993,index!$A$1:$B$6,2,0),C7993,F7993,0,0))</f>
        <v/>
      </c>
      <c r="O7993" s="11" t="str">
        <f t="shared" si="769"/>
        <v/>
      </c>
      <c r="P7993" s="11" t="str">
        <f t="shared" si="764"/>
        <v/>
      </c>
    </row>
    <row r="7994" spans="1:16" x14ac:dyDescent="0.25">
      <c r="A7994" s="9" t="str">
        <f>IF(A7993="","",IF(B7993&lt;C7993,A7993,IF(A7993=MAX('entry data'!$B$8:$B$507),"",A7993+1)))</f>
        <v/>
      </c>
      <c r="B7994" s="9" t="str">
        <f t="shared" si="765"/>
        <v/>
      </c>
      <c r="C7994" s="9" t="str">
        <f>IF(ISERROR(VLOOKUP(A7994,'entry data'!B:G,6,0)),"",VLOOKUP(A7994,'entry data'!B:G,6,0))</f>
        <v/>
      </c>
      <c r="D7994" s="9" t="str">
        <f>IF(ISERROR(VLOOKUP(A7994,'entry data'!B:C,2,0)),"",VLOOKUP(A7994,'entry data'!B:C,2,0))</f>
        <v/>
      </c>
      <c r="E7994" s="9" t="str">
        <f>IF(ISERROR(VLOOKUP(A7994,'entry data'!B:E,4,0)),"",VLOOKUP(A7994,'entry data'!B:E,4,0))</f>
        <v/>
      </c>
      <c r="F7994" s="11" t="str">
        <f>IF(A7994="","",IF(ISERROR(VLOOKUP(A7994,'entry data'!B:F,5,0)),"",VLOOKUP(A7994,'entry data'!B:F,5,0)))</f>
        <v/>
      </c>
      <c r="G7994" s="12" t="str">
        <f>IF(A7994="","",IF(ISERROR(VLOOKUP(A7994,'entry data'!B:I,8,0)),"",VLOOKUP(A7994,'entry data'!B:I,7,0)))</f>
        <v/>
      </c>
      <c r="H7994" s="13" t="str">
        <f>IF(A7994="","",IF(B7994=1,VLOOKUP(A7994,'entry data'!B:D,3,0),I7993))</f>
        <v/>
      </c>
      <c r="I7994" s="14" t="str">
        <f>IF(A7994="","",IF(E7994="weekly",7,IF(E7994="fortnightly",14,IF(E7994="monthly",DATE(IF(MONTH(H7994)=12,YEAR(H7994)+1,YEAR(H7994)),VLOOKUP(MONTH(H7994),index!$D$2:$G$13,2,0),DAY(H7994)),
IF(E7994="quarterly",DATE(IF(MONTH(H7994)&gt;=10,YEAR(H7994)+1,YEAR(H7994)),VLOOKUP(MONTH(H7994),index!$D$2:$G$13,3,0),DAY(H7994)),
IF(E7994="halfyearly",DATE(IF(MONTH(H7994)&gt;=7,YEAR(H7994)+1,YEAR(H7994)),VLOOKUP(MONTH(H7994),index!$D$2:$G$13,4,0),DAY(H7994)),
DATE(YEAR(H7994)+1,MONTH(H7994),DAY(H7994)))))-H7994))+H7994)</f>
        <v/>
      </c>
      <c r="J7994" s="9" t="str">
        <f t="shared" si="766"/>
        <v/>
      </c>
      <c r="K7994" s="11" t="str">
        <f t="shared" si="767"/>
        <v/>
      </c>
      <c r="L7994" s="11" t="str">
        <f t="shared" si="768"/>
        <v/>
      </c>
      <c r="M7994" s="11" t="str">
        <f>IF(A7994="","",VLOOKUP(E7994,index!$A$1:$B$6,2,0)*K7994*G7994)</f>
        <v/>
      </c>
      <c r="N7994" s="11" t="str">
        <f>IF(A7994="","",-PMT(G7994*VLOOKUP(E7994,index!$A$1:$B$6,2,0),C7994,F7994,0,0))</f>
        <v/>
      </c>
      <c r="O7994" s="11" t="str">
        <f t="shared" si="769"/>
        <v/>
      </c>
      <c r="P7994" s="11" t="str">
        <f t="shared" si="764"/>
        <v/>
      </c>
    </row>
    <row r="7995" spans="1:16" x14ac:dyDescent="0.25">
      <c r="A7995" s="9" t="str">
        <f>IF(A7994="","",IF(B7994&lt;C7994,A7994,IF(A7994=MAX('entry data'!$B$8:$B$507),"",A7994+1)))</f>
        <v/>
      </c>
      <c r="B7995" s="9" t="str">
        <f t="shared" si="765"/>
        <v/>
      </c>
      <c r="C7995" s="9" t="str">
        <f>IF(ISERROR(VLOOKUP(A7995,'entry data'!B:G,6,0)),"",VLOOKUP(A7995,'entry data'!B:G,6,0))</f>
        <v/>
      </c>
      <c r="D7995" s="9" t="str">
        <f>IF(ISERROR(VLOOKUP(A7995,'entry data'!B:C,2,0)),"",VLOOKUP(A7995,'entry data'!B:C,2,0))</f>
        <v/>
      </c>
      <c r="E7995" s="9" t="str">
        <f>IF(ISERROR(VLOOKUP(A7995,'entry data'!B:E,4,0)),"",VLOOKUP(A7995,'entry data'!B:E,4,0))</f>
        <v/>
      </c>
      <c r="F7995" s="11" t="str">
        <f>IF(A7995="","",IF(ISERROR(VLOOKUP(A7995,'entry data'!B:F,5,0)),"",VLOOKUP(A7995,'entry data'!B:F,5,0)))</f>
        <v/>
      </c>
      <c r="G7995" s="12" t="str">
        <f>IF(A7995="","",IF(ISERROR(VLOOKUP(A7995,'entry data'!B:I,8,0)),"",VLOOKUP(A7995,'entry data'!B:I,7,0)))</f>
        <v/>
      </c>
      <c r="H7995" s="13" t="str">
        <f>IF(A7995="","",IF(B7995=1,VLOOKUP(A7995,'entry data'!B:D,3,0),I7994))</f>
        <v/>
      </c>
      <c r="I7995" s="14" t="str">
        <f>IF(A7995="","",IF(E7995="weekly",7,IF(E7995="fortnightly",14,IF(E7995="monthly",DATE(IF(MONTH(H7995)=12,YEAR(H7995)+1,YEAR(H7995)),VLOOKUP(MONTH(H7995),index!$D$2:$G$13,2,0),DAY(H7995)),
IF(E7995="quarterly",DATE(IF(MONTH(H7995)&gt;=10,YEAR(H7995)+1,YEAR(H7995)),VLOOKUP(MONTH(H7995),index!$D$2:$G$13,3,0),DAY(H7995)),
IF(E7995="halfyearly",DATE(IF(MONTH(H7995)&gt;=7,YEAR(H7995)+1,YEAR(H7995)),VLOOKUP(MONTH(H7995),index!$D$2:$G$13,4,0),DAY(H7995)),
DATE(YEAR(H7995)+1,MONTH(H7995),DAY(H7995)))))-H7995))+H7995)</f>
        <v/>
      </c>
      <c r="J7995" s="9" t="str">
        <f t="shared" si="766"/>
        <v/>
      </c>
      <c r="K7995" s="11" t="str">
        <f t="shared" si="767"/>
        <v/>
      </c>
      <c r="L7995" s="11" t="str">
        <f t="shared" si="768"/>
        <v/>
      </c>
      <c r="M7995" s="11" t="str">
        <f>IF(A7995="","",VLOOKUP(E7995,index!$A$1:$B$6,2,0)*K7995*G7995)</f>
        <v/>
      </c>
      <c r="N7995" s="11" t="str">
        <f>IF(A7995="","",-PMT(G7995*VLOOKUP(E7995,index!$A$1:$B$6,2,0),C7995,F7995,0,0))</f>
        <v/>
      </c>
      <c r="O7995" s="11" t="str">
        <f t="shared" si="769"/>
        <v/>
      </c>
      <c r="P7995" s="11" t="str">
        <f t="shared" si="764"/>
        <v/>
      </c>
    </row>
    <row r="7996" spans="1:16" x14ac:dyDescent="0.25">
      <c r="A7996" s="9" t="str">
        <f>IF(A7995="","",IF(B7995&lt;C7995,A7995,IF(A7995=MAX('entry data'!$B$8:$B$507),"",A7995+1)))</f>
        <v/>
      </c>
      <c r="B7996" s="9" t="str">
        <f t="shared" si="765"/>
        <v/>
      </c>
      <c r="C7996" s="9" t="str">
        <f>IF(ISERROR(VLOOKUP(A7996,'entry data'!B:G,6,0)),"",VLOOKUP(A7996,'entry data'!B:G,6,0))</f>
        <v/>
      </c>
      <c r="D7996" s="9" t="str">
        <f>IF(ISERROR(VLOOKUP(A7996,'entry data'!B:C,2,0)),"",VLOOKUP(A7996,'entry data'!B:C,2,0))</f>
        <v/>
      </c>
      <c r="E7996" s="9" t="str">
        <f>IF(ISERROR(VLOOKUP(A7996,'entry data'!B:E,4,0)),"",VLOOKUP(A7996,'entry data'!B:E,4,0))</f>
        <v/>
      </c>
      <c r="F7996" s="11" t="str">
        <f>IF(A7996="","",IF(ISERROR(VLOOKUP(A7996,'entry data'!B:F,5,0)),"",VLOOKUP(A7996,'entry data'!B:F,5,0)))</f>
        <v/>
      </c>
      <c r="G7996" s="12" t="str">
        <f>IF(A7996="","",IF(ISERROR(VLOOKUP(A7996,'entry data'!B:I,8,0)),"",VLOOKUP(A7996,'entry data'!B:I,7,0)))</f>
        <v/>
      </c>
      <c r="H7996" s="13" t="str">
        <f>IF(A7996="","",IF(B7996=1,VLOOKUP(A7996,'entry data'!B:D,3,0),I7995))</f>
        <v/>
      </c>
      <c r="I7996" s="14" t="str">
        <f>IF(A7996="","",IF(E7996="weekly",7,IF(E7996="fortnightly",14,IF(E7996="monthly",DATE(IF(MONTH(H7996)=12,YEAR(H7996)+1,YEAR(H7996)),VLOOKUP(MONTH(H7996),index!$D$2:$G$13,2,0),DAY(H7996)),
IF(E7996="quarterly",DATE(IF(MONTH(H7996)&gt;=10,YEAR(H7996)+1,YEAR(H7996)),VLOOKUP(MONTH(H7996),index!$D$2:$G$13,3,0),DAY(H7996)),
IF(E7996="halfyearly",DATE(IF(MONTH(H7996)&gt;=7,YEAR(H7996)+1,YEAR(H7996)),VLOOKUP(MONTH(H7996),index!$D$2:$G$13,4,0),DAY(H7996)),
DATE(YEAR(H7996)+1,MONTH(H7996),DAY(H7996)))))-H7996))+H7996)</f>
        <v/>
      </c>
      <c r="J7996" s="9" t="str">
        <f t="shared" si="766"/>
        <v/>
      </c>
      <c r="K7996" s="11" t="str">
        <f t="shared" si="767"/>
        <v/>
      </c>
      <c r="L7996" s="11" t="str">
        <f t="shared" si="768"/>
        <v/>
      </c>
      <c r="M7996" s="11" t="str">
        <f>IF(A7996="","",VLOOKUP(E7996,index!$A$1:$B$6,2,0)*K7996*G7996)</f>
        <v/>
      </c>
      <c r="N7996" s="11" t="str">
        <f>IF(A7996="","",-PMT(G7996*VLOOKUP(E7996,index!$A$1:$B$6,2,0),C7996,F7996,0,0))</f>
        <v/>
      </c>
      <c r="O7996" s="11" t="str">
        <f t="shared" si="769"/>
        <v/>
      </c>
      <c r="P7996" s="11" t="str">
        <f t="shared" si="764"/>
        <v/>
      </c>
    </row>
    <row r="7997" spans="1:16" x14ac:dyDescent="0.25">
      <c r="A7997" s="9" t="str">
        <f>IF(A7996="","",IF(B7996&lt;C7996,A7996,IF(A7996=MAX('entry data'!$B$8:$B$507),"",A7996+1)))</f>
        <v/>
      </c>
      <c r="B7997" s="9" t="str">
        <f t="shared" si="765"/>
        <v/>
      </c>
      <c r="C7997" s="9" t="str">
        <f>IF(ISERROR(VLOOKUP(A7997,'entry data'!B:G,6,0)),"",VLOOKUP(A7997,'entry data'!B:G,6,0))</f>
        <v/>
      </c>
      <c r="D7997" s="9" t="str">
        <f>IF(ISERROR(VLOOKUP(A7997,'entry data'!B:C,2,0)),"",VLOOKUP(A7997,'entry data'!B:C,2,0))</f>
        <v/>
      </c>
      <c r="E7997" s="9" t="str">
        <f>IF(ISERROR(VLOOKUP(A7997,'entry data'!B:E,4,0)),"",VLOOKUP(A7997,'entry data'!B:E,4,0))</f>
        <v/>
      </c>
      <c r="F7997" s="11" t="str">
        <f>IF(A7997="","",IF(ISERROR(VLOOKUP(A7997,'entry data'!B:F,5,0)),"",VLOOKUP(A7997,'entry data'!B:F,5,0)))</f>
        <v/>
      </c>
      <c r="G7997" s="12" t="str">
        <f>IF(A7997="","",IF(ISERROR(VLOOKUP(A7997,'entry data'!B:I,8,0)),"",VLOOKUP(A7997,'entry data'!B:I,7,0)))</f>
        <v/>
      </c>
      <c r="H7997" s="13" t="str">
        <f>IF(A7997="","",IF(B7997=1,VLOOKUP(A7997,'entry data'!B:D,3,0),I7996))</f>
        <v/>
      </c>
      <c r="I7997" s="14" t="str">
        <f>IF(A7997="","",IF(E7997="weekly",7,IF(E7997="fortnightly",14,IF(E7997="monthly",DATE(IF(MONTH(H7997)=12,YEAR(H7997)+1,YEAR(H7997)),VLOOKUP(MONTH(H7997),index!$D$2:$G$13,2,0),DAY(H7997)),
IF(E7997="quarterly",DATE(IF(MONTH(H7997)&gt;=10,YEAR(H7997)+1,YEAR(H7997)),VLOOKUP(MONTH(H7997),index!$D$2:$G$13,3,0),DAY(H7997)),
IF(E7997="halfyearly",DATE(IF(MONTH(H7997)&gt;=7,YEAR(H7997)+1,YEAR(H7997)),VLOOKUP(MONTH(H7997),index!$D$2:$G$13,4,0),DAY(H7997)),
DATE(YEAR(H7997)+1,MONTH(H7997),DAY(H7997)))))-H7997))+H7997)</f>
        <v/>
      </c>
      <c r="J7997" s="9" t="str">
        <f t="shared" si="766"/>
        <v/>
      </c>
      <c r="K7997" s="11" t="str">
        <f t="shared" si="767"/>
        <v/>
      </c>
      <c r="L7997" s="11" t="str">
        <f t="shared" si="768"/>
        <v/>
      </c>
      <c r="M7997" s="11" t="str">
        <f>IF(A7997="","",VLOOKUP(E7997,index!$A$1:$B$6,2,0)*K7997*G7997)</f>
        <v/>
      </c>
      <c r="N7997" s="11" t="str">
        <f>IF(A7997="","",-PMT(G7997*VLOOKUP(E7997,index!$A$1:$B$6,2,0),C7997,F7997,0,0))</f>
        <v/>
      </c>
      <c r="O7997" s="11" t="str">
        <f t="shared" si="769"/>
        <v/>
      </c>
      <c r="P7997" s="11" t="str">
        <f t="shared" si="764"/>
        <v/>
      </c>
    </row>
    <row r="7998" spans="1:16" x14ac:dyDescent="0.25">
      <c r="A7998" s="9" t="str">
        <f>IF(A7997="","",IF(B7997&lt;C7997,A7997,IF(A7997=MAX('entry data'!$B$8:$B$507),"",A7997+1)))</f>
        <v/>
      </c>
      <c r="B7998" s="9" t="str">
        <f t="shared" si="765"/>
        <v/>
      </c>
      <c r="C7998" s="9" t="str">
        <f>IF(ISERROR(VLOOKUP(A7998,'entry data'!B:G,6,0)),"",VLOOKUP(A7998,'entry data'!B:G,6,0))</f>
        <v/>
      </c>
      <c r="D7998" s="9" t="str">
        <f>IF(ISERROR(VLOOKUP(A7998,'entry data'!B:C,2,0)),"",VLOOKUP(A7998,'entry data'!B:C,2,0))</f>
        <v/>
      </c>
      <c r="E7998" s="9" t="str">
        <f>IF(ISERROR(VLOOKUP(A7998,'entry data'!B:E,4,0)),"",VLOOKUP(A7998,'entry data'!B:E,4,0))</f>
        <v/>
      </c>
      <c r="F7998" s="11" t="str">
        <f>IF(A7998="","",IF(ISERROR(VLOOKUP(A7998,'entry data'!B:F,5,0)),"",VLOOKUP(A7998,'entry data'!B:F,5,0)))</f>
        <v/>
      </c>
      <c r="G7998" s="12" t="str">
        <f>IF(A7998="","",IF(ISERROR(VLOOKUP(A7998,'entry data'!B:I,8,0)),"",VLOOKUP(A7998,'entry data'!B:I,7,0)))</f>
        <v/>
      </c>
      <c r="H7998" s="13" t="str">
        <f>IF(A7998="","",IF(B7998=1,VLOOKUP(A7998,'entry data'!B:D,3,0),I7997))</f>
        <v/>
      </c>
      <c r="I7998" s="14" t="str">
        <f>IF(A7998="","",IF(E7998="weekly",7,IF(E7998="fortnightly",14,IF(E7998="monthly",DATE(IF(MONTH(H7998)=12,YEAR(H7998)+1,YEAR(H7998)),VLOOKUP(MONTH(H7998),index!$D$2:$G$13,2,0),DAY(H7998)),
IF(E7998="quarterly",DATE(IF(MONTH(H7998)&gt;=10,YEAR(H7998)+1,YEAR(H7998)),VLOOKUP(MONTH(H7998),index!$D$2:$G$13,3,0),DAY(H7998)),
IF(E7998="halfyearly",DATE(IF(MONTH(H7998)&gt;=7,YEAR(H7998)+1,YEAR(H7998)),VLOOKUP(MONTH(H7998),index!$D$2:$G$13,4,0),DAY(H7998)),
DATE(YEAR(H7998)+1,MONTH(H7998),DAY(H7998)))))-H7998))+H7998)</f>
        <v/>
      </c>
      <c r="J7998" s="9" t="str">
        <f t="shared" si="766"/>
        <v/>
      </c>
      <c r="K7998" s="11" t="str">
        <f t="shared" si="767"/>
        <v/>
      </c>
      <c r="L7998" s="11" t="str">
        <f t="shared" si="768"/>
        <v/>
      </c>
      <c r="M7998" s="11" t="str">
        <f>IF(A7998="","",VLOOKUP(E7998,index!$A$1:$B$6,2,0)*K7998*G7998)</f>
        <v/>
      </c>
      <c r="N7998" s="11" t="str">
        <f>IF(A7998="","",-PMT(G7998*VLOOKUP(E7998,index!$A$1:$B$6,2,0),C7998,F7998,0,0))</f>
        <v/>
      </c>
      <c r="O7998" s="11" t="str">
        <f t="shared" si="769"/>
        <v/>
      </c>
      <c r="P7998" s="11" t="str">
        <f t="shared" si="764"/>
        <v/>
      </c>
    </row>
    <row r="7999" spans="1:16" x14ac:dyDescent="0.25">
      <c r="A7999" s="9" t="str">
        <f>IF(A7998="","",IF(B7998&lt;C7998,A7998,IF(A7998=MAX('entry data'!$B$8:$B$507),"",A7998+1)))</f>
        <v/>
      </c>
      <c r="B7999" s="9" t="str">
        <f t="shared" si="765"/>
        <v/>
      </c>
      <c r="C7999" s="9" t="str">
        <f>IF(ISERROR(VLOOKUP(A7999,'entry data'!B:G,6,0)),"",VLOOKUP(A7999,'entry data'!B:G,6,0))</f>
        <v/>
      </c>
      <c r="D7999" s="9" t="str">
        <f>IF(ISERROR(VLOOKUP(A7999,'entry data'!B:C,2,0)),"",VLOOKUP(A7999,'entry data'!B:C,2,0))</f>
        <v/>
      </c>
      <c r="E7999" s="9" t="str">
        <f>IF(ISERROR(VLOOKUP(A7999,'entry data'!B:E,4,0)),"",VLOOKUP(A7999,'entry data'!B:E,4,0))</f>
        <v/>
      </c>
      <c r="F7999" s="11" t="str">
        <f>IF(A7999="","",IF(ISERROR(VLOOKUP(A7999,'entry data'!B:F,5,0)),"",VLOOKUP(A7999,'entry data'!B:F,5,0)))</f>
        <v/>
      </c>
      <c r="G7999" s="12" t="str">
        <f>IF(A7999="","",IF(ISERROR(VLOOKUP(A7999,'entry data'!B:I,8,0)),"",VLOOKUP(A7999,'entry data'!B:I,7,0)))</f>
        <v/>
      </c>
      <c r="H7999" s="13" t="str">
        <f>IF(A7999="","",IF(B7999=1,VLOOKUP(A7999,'entry data'!B:D,3,0),I7998))</f>
        <v/>
      </c>
      <c r="I7999" s="14" t="str">
        <f>IF(A7999="","",IF(E7999="weekly",7,IF(E7999="fortnightly",14,IF(E7999="monthly",DATE(IF(MONTH(H7999)=12,YEAR(H7999)+1,YEAR(H7999)),VLOOKUP(MONTH(H7999),index!$D$2:$G$13,2,0),DAY(H7999)),
IF(E7999="quarterly",DATE(IF(MONTH(H7999)&gt;=10,YEAR(H7999)+1,YEAR(H7999)),VLOOKUP(MONTH(H7999),index!$D$2:$G$13,3,0),DAY(H7999)),
IF(E7999="halfyearly",DATE(IF(MONTH(H7999)&gt;=7,YEAR(H7999)+1,YEAR(H7999)),VLOOKUP(MONTH(H7999),index!$D$2:$G$13,4,0),DAY(H7999)),
DATE(YEAR(H7999)+1,MONTH(H7999),DAY(H7999)))))-H7999))+H7999)</f>
        <v/>
      </c>
      <c r="J7999" s="9" t="str">
        <f t="shared" si="766"/>
        <v/>
      </c>
      <c r="K7999" s="11" t="str">
        <f t="shared" si="767"/>
        <v/>
      </c>
      <c r="L7999" s="11" t="str">
        <f t="shared" si="768"/>
        <v/>
      </c>
      <c r="M7999" s="11" t="str">
        <f>IF(A7999="","",VLOOKUP(E7999,index!$A$1:$B$6,2,0)*K7999*G7999)</f>
        <v/>
      </c>
      <c r="N7999" s="11" t="str">
        <f>IF(A7999="","",-PMT(G7999*VLOOKUP(E7999,index!$A$1:$B$6,2,0),C7999,F7999,0,0))</f>
        <v/>
      </c>
      <c r="O7999" s="11" t="str">
        <f t="shared" si="769"/>
        <v/>
      </c>
      <c r="P7999" s="11" t="str">
        <f t="shared" si="764"/>
        <v/>
      </c>
    </row>
    <row r="8000" spans="1:16" x14ac:dyDescent="0.25">
      <c r="A8000" s="9" t="str">
        <f>IF(A7999="","",IF(B7999&lt;C7999,A7999,IF(A7999=MAX('entry data'!$B$8:$B$507),"",A7999+1)))</f>
        <v/>
      </c>
      <c r="B8000" s="9" t="str">
        <f t="shared" si="765"/>
        <v/>
      </c>
      <c r="C8000" s="9" t="str">
        <f>IF(ISERROR(VLOOKUP(A8000,'entry data'!B:G,6,0)),"",VLOOKUP(A8000,'entry data'!B:G,6,0))</f>
        <v/>
      </c>
      <c r="D8000" s="9" t="str">
        <f>IF(ISERROR(VLOOKUP(A8000,'entry data'!B:C,2,0)),"",VLOOKUP(A8000,'entry data'!B:C,2,0))</f>
        <v/>
      </c>
      <c r="E8000" s="9" t="str">
        <f>IF(ISERROR(VLOOKUP(A8000,'entry data'!B:E,4,0)),"",VLOOKUP(A8000,'entry data'!B:E,4,0))</f>
        <v/>
      </c>
      <c r="F8000" s="11" t="str">
        <f>IF(A8000="","",IF(ISERROR(VLOOKUP(A8000,'entry data'!B:F,5,0)),"",VLOOKUP(A8000,'entry data'!B:F,5,0)))</f>
        <v/>
      </c>
      <c r="G8000" s="12" t="str">
        <f>IF(A8000="","",IF(ISERROR(VLOOKUP(A8000,'entry data'!B:I,8,0)),"",VLOOKUP(A8000,'entry data'!B:I,7,0)))</f>
        <v/>
      </c>
      <c r="H8000" s="13" t="str">
        <f>IF(A8000="","",IF(B8000=1,VLOOKUP(A8000,'entry data'!B:D,3,0),I7999))</f>
        <v/>
      </c>
      <c r="I8000" s="14" t="str">
        <f>IF(A8000="","",IF(E8000="weekly",7,IF(E8000="fortnightly",14,IF(E8000="monthly",DATE(IF(MONTH(H8000)=12,YEAR(H8000)+1,YEAR(H8000)),VLOOKUP(MONTH(H8000),index!$D$2:$G$13,2,0),DAY(H8000)),
IF(E8000="quarterly",DATE(IF(MONTH(H8000)&gt;=10,YEAR(H8000)+1,YEAR(H8000)),VLOOKUP(MONTH(H8000),index!$D$2:$G$13,3,0),DAY(H8000)),
IF(E8000="halfyearly",DATE(IF(MONTH(H8000)&gt;=7,YEAR(H8000)+1,YEAR(H8000)),VLOOKUP(MONTH(H8000),index!$D$2:$G$13,4,0),DAY(H8000)),
DATE(YEAR(H8000)+1,MONTH(H8000),DAY(H8000)))))-H8000))+H8000)</f>
        <v/>
      </c>
      <c r="J8000" s="9" t="str">
        <f t="shared" si="766"/>
        <v/>
      </c>
      <c r="K8000" s="11" t="str">
        <f t="shared" si="767"/>
        <v/>
      </c>
      <c r="L8000" s="11" t="str">
        <f t="shared" si="768"/>
        <v/>
      </c>
      <c r="M8000" s="11" t="str">
        <f>IF(A8000="","",VLOOKUP(E8000,index!$A$1:$B$6,2,0)*K8000*G8000)</f>
        <v/>
      </c>
      <c r="N8000" s="11" t="str">
        <f>IF(A8000="","",-PMT(G8000*VLOOKUP(E8000,index!$A$1:$B$6,2,0),C8000,F8000,0,0))</f>
        <v/>
      </c>
      <c r="O8000" s="11" t="str">
        <f t="shared" si="769"/>
        <v/>
      </c>
      <c r="P8000" s="11" t="str">
        <f t="shared" si="764"/>
        <v/>
      </c>
    </row>
    <row r="8001" spans="1:16" x14ac:dyDescent="0.25">
      <c r="A8001" s="9" t="str">
        <f>IF(A8000="","",IF(B8000&lt;C8000,A8000,IF(A8000=MAX('entry data'!$B$8:$B$507),"",A8000+1)))</f>
        <v/>
      </c>
      <c r="B8001" s="9" t="str">
        <f t="shared" ref="B8001" si="770">IF(A8001="","",IF(B8000=C8000,1,B8000+1))</f>
        <v/>
      </c>
      <c r="C8001" s="9" t="str">
        <f>IF(ISERROR(VLOOKUP(A8001,'entry data'!B:G,6,0)),"",VLOOKUP(A8001,'entry data'!B:G,6,0))</f>
        <v/>
      </c>
      <c r="D8001" s="9" t="str">
        <f>IF(ISERROR(VLOOKUP(A8001,'entry data'!B:C,2,0)),"",VLOOKUP(A8001,'entry data'!B:C,2,0))</f>
        <v/>
      </c>
      <c r="E8001" s="9" t="str">
        <f>IF(ISERROR(VLOOKUP(A8001,'entry data'!B:E,4,0)),"",VLOOKUP(A8001,'entry data'!B:E,4,0))</f>
        <v/>
      </c>
      <c r="F8001" s="11" t="str">
        <f>IF(A8001="","",IF(ISERROR(VLOOKUP(A8001,'entry data'!B:F,5,0)),"",VLOOKUP(A8001,'entry data'!B:F,5,0)))</f>
        <v/>
      </c>
      <c r="G8001" s="12" t="str">
        <f>IF(A8001="","",IF(ISERROR(VLOOKUP(A8001,'entry data'!B:I,8,0)),"",VLOOKUP(A8001,'entry data'!B:I,7,0)))</f>
        <v/>
      </c>
      <c r="H8001" s="13" t="str">
        <f>IF(A8001="","",IF(B8001=1,VLOOKUP(A8001,'entry data'!B:D,3,0),I8000))</f>
        <v/>
      </c>
      <c r="I8001" s="14" t="str">
        <f>IF(A8001="","",IF(E8001="weekly",7,IF(E8001="fortnightly",14,IF(E8001="monthly",DATE(IF(MONTH(H8001)=12,YEAR(H8001)+1,YEAR(H8001)),VLOOKUP(MONTH(H8001),index!$D$2:$G$13,2,0),DAY(H8001)),
IF(E8001="quarterly",DATE(IF(MONTH(H8001)&gt;=10,YEAR(H8001)+1,YEAR(H8001)),VLOOKUP(MONTH(H8001),index!$D$2:$G$13,3,0),DAY(H8001)),
IF(E8001="halfyearly",DATE(IF(MONTH(H8001)&gt;=7,YEAR(H8001)+1,YEAR(H8001)),VLOOKUP(MONTH(H8001),index!$D$2:$G$13,4,0),DAY(H8001)),
DATE(YEAR(H8001)+1,MONTH(H8001),DAY(H8001)))))-H8001))+H8001)</f>
        <v/>
      </c>
      <c r="J8001" s="9" t="str">
        <f t="shared" ref="J8001" si="771">IF(A8001="","",IF(MONTH(I8001)&lt;10,YEAR(I8001)&amp;"-0"&amp;MONTH(I8001),YEAR(I8001)&amp;"-"&amp;MONTH(I8001)))</f>
        <v/>
      </c>
      <c r="K8001" s="11" t="str">
        <f t="shared" ref="K8001" si="772">IF(A8001="","",IF(B8001=1,F8001,O8000))</f>
        <v/>
      </c>
      <c r="L8001" s="11" t="str">
        <f t="shared" ref="L8001" si="773">IF(A8001="","",N8001-M8001)</f>
        <v/>
      </c>
      <c r="M8001" s="11" t="str">
        <f>IF(A8001="","",VLOOKUP(E8001,index!$A$1:$B$6,2,0)*K8001*G8001)</f>
        <v/>
      </c>
      <c r="N8001" s="11" t="str">
        <f>IF(A8001="","",-PMT(G8001*VLOOKUP(E8001,index!$A$1:$B$6,2,0),C8001,F8001,0,0))</f>
        <v/>
      </c>
      <c r="O8001" s="11" t="str">
        <f t="shared" ref="O8001" si="774">IF(A8001="","",K8001-L8001)</f>
        <v/>
      </c>
      <c r="P8001" s="11" t="str">
        <f t="shared" ref="P8001" si="775">IF(A8001="","",IF(J8001&lt;&gt;J8002,O8001,0))</f>
        <v/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4:S108"/>
  <sheetViews>
    <sheetView workbookViewId="0">
      <selection activeCell="I1" sqref="I1"/>
    </sheetView>
  </sheetViews>
  <sheetFormatPr defaultRowHeight="15" x14ac:dyDescent="0.25"/>
  <cols>
    <col min="1" max="1" width="5.7109375" customWidth="1"/>
    <col min="2" max="2" width="11.5703125" customWidth="1"/>
    <col min="3" max="3" width="18.85546875" customWidth="1"/>
    <col min="4" max="4" width="6.140625" customWidth="1"/>
    <col min="5" max="5" width="6.7109375" customWidth="1"/>
    <col min="6" max="6" width="12.7109375" customWidth="1"/>
    <col min="7" max="7" width="13.7109375" customWidth="1"/>
    <col min="8" max="8" width="5.5703125" customWidth="1"/>
    <col min="9" max="9" width="6.7109375" customWidth="1"/>
    <col min="10" max="10" width="7.140625" customWidth="1"/>
    <col min="11" max="11" width="13.140625" bestFit="1" customWidth="1"/>
    <col min="12" max="12" width="16.28515625" bestFit="1" customWidth="1"/>
    <col min="13" max="13" width="18.140625" bestFit="1" customWidth="1"/>
    <col min="14" max="14" width="14.7109375" customWidth="1"/>
    <col min="15" max="15" width="14.7109375" bestFit="1" customWidth="1"/>
    <col min="16" max="16" width="11.28515625" customWidth="1"/>
    <col min="17" max="17" width="7.28515625" bestFit="1" customWidth="1"/>
    <col min="18" max="18" width="11.28515625" bestFit="1" customWidth="1"/>
    <col min="19" max="19" width="12.7109375" bestFit="1" customWidth="1"/>
    <col min="20" max="20" width="8" customWidth="1"/>
    <col min="21" max="21" width="10.7109375" bestFit="1" customWidth="1"/>
  </cols>
  <sheetData>
    <row r="4" spans="2:19" x14ac:dyDescent="0.25">
      <c r="B4" s="6" t="s">
        <v>24</v>
      </c>
      <c r="C4" t="s">
        <v>126</v>
      </c>
      <c r="F4" s="6" t="s">
        <v>24</v>
      </c>
      <c r="G4" t="s">
        <v>110</v>
      </c>
      <c r="K4" s="6" t="s">
        <v>124</v>
      </c>
      <c r="L4" s="6" t="s">
        <v>33</v>
      </c>
    </row>
    <row r="5" spans="2:19" x14ac:dyDescent="0.25">
      <c r="B5" s="3"/>
      <c r="C5" s="5">
        <v>0</v>
      </c>
      <c r="D5" s="5"/>
      <c r="F5" s="3"/>
      <c r="G5" s="5">
        <v>0</v>
      </c>
      <c r="I5" s="5"/>
      <c r="K5" s="6" t="s">
        <v>24</v>
      </c>
      <c r="M5" t="s">
        <v>6</v>
      </c>
      <c r="N5" t="s">
        <v>125</v>
      </c>
      <c r="O5" t="s">
        <v>8</v>
      </c>
      <c r="P5" t="s">
        <v>7</v>
      </c>
      <c r="Q5" t="s">
        <v>25</v>
      </c>
      <c r="R5" t="s">
        <v>141</v>
      </c>
      <c r="S5" t="s">
        <v>26</v>
      </c>
    </row>
    <row r="6" spans="2:19" x14ac:dyDescent="0.25">
      <c r="B6" s="3" t="s">
        <v>144</v>
      </c>
      <c r="C6" s="5">
        <v>1312.803079098094</v>
      </c>
      <c r="D6" s="5"/>
      <c r="F6" s="3" t="s">
        <v>144</v>
      </c>
      <c r="G6" s="5">
        <v>39247.196920901908</v>
      </c>
      <c r="I6" s="5"/>
      <c r="K6" s="3"/>
      <c r="L6" s="5">
        <v>0</v>
      </c>
      <c r="M6" s="5"/>
      <c r="N6" s="5"/>
      <c r="O6" s="5"/>
      <c r="P6" s="5"/>
      <c r="Q6" s="5"/>
      <c r="R6" s="5"/>
      <c r="S6" s="5">
        <v>0</v>
      </c>
    </row>
    <row r="7" spans="2:19" x14ac:dyDescent="0.25">
      <c r="B7" s="3" t="s">
        <v>145</v>
      </c>
      <c r="C7" s="5">
        <v>1312.803079098094</v>
      </c>
      <c r="D7" s="5"/>
      <c r="F7" s="3" t="s">
        <v>145</v>
      </c>
      <c r="G7" s="5">
        <v>38483.854598696438</v>
      </c>
      <c r="I7" s="5"/>
      <c r="K7" s="3" t="s">
        <v>144</v>
      </c>
      <c r="L7" s="5"/>
      <c r="M7" s="5"/>
      <c r="N7" s="5"/>
      <c r="O7" s="5"/>
      <c r="P7" s="5"/>
      <c r="Q7" s="5"/>
      <c r="R7" s="5">
        <v>39247.196920901908</v>
      </c>
      <c r="S7" s="5">
        <v>39247.196920901908</v>
      </c>
    </row>
    <row r="8" spans="2:19" x14ac:dyDescent="0.25">
      <c r="B8" s="3" t="s">
        <v>111</v>
      </c>
      <c r="C8" s="5">
        <v>131.07163104034026</v>
      </c>
      <c r="D8" s="5"/>
      <c r="F8" s="3" t="s">
        <v>111</v>
      </c>
      <c r="G8" s="5">
        <v>3949.9283689596596</v>
      </c>
      <c r="I8" s="5"/>
      <c r="K8" s="3" t="s">
        <v>145</v>
      </c>
      <c r="L8" s="5"/>
      <c r="M8" s="5"/>
      <c r="N8" s="5"/>
      <c r="O8" s="5"/>
      <c r="P8" s="5"/>
      <c r="Q8" s="5"/>
      <c r="R8" s="5">
        <v>38483.854598696438</v>
      </c>
      <c r="S8" s="5">
        <v>38483.854598696438</v>
      </c>
    </row>
    <row r="9" spans="2:19" x14ac:dyDescent="0.25">
      <c r="B9" s="3" t="s">
        <v>112</v>
      </c>
      <c r="C9" s="5">
        <v>131.07163104034026</v>
      </c>
      <c r="D9" s="5"/>
      <c r="F9" s="3" t="s">
        <v>112</v>
      </c>
      <c r="G9" s="5">
        <v>3898.8427873907526</v>
      </c>
      <c r="I9" s="5"/>
      <c r="K9" s="3" t="s">
        <v>111</v>
      </c>
      <c r="L9" s="5"/>
      <c r="M9" s="5"/>
      <c r="N9" s="5"/>
      <c r="O9" s="5"/>
      <c r="P9" s="5">
        <v>3949.9283689596596</v>
      </c>
      <c r="Q9" s="5"/>
      <c r="R9" s="5"/>
      <c r="S9" s="5">
        <v>3949.9283689596596</v>
      </c>
    </row>
    <row r="10" spans="2:19" x14ac:dyDescent="0.25">
      <c r="B10" s="3" t="s">
        <v>113</v>
      </c>
      <c r="C10" s="5">
        <v>1443.8747101384342</v>
      </c>
      <c r="D10" s="5"/>
      <c r="F10" s="3" t="s">
        <v>113</v>
      </c>
      <c r="G10" s="5">
        <v>41556.548206775173</v>
      </c>
      <c r="I10" s="5"/>
      <c r="K10" s="3" t="s">
        <v>112</v>
      </c>
      <c r="L10" s="5"/>
      <c r="M10" s="5"/>
      <c r="N10" s="5"/>
      <c r="O10" s="5"/>
      <c r="P10" s="5">
        <v>3898.8427873907526</v>
      </c>
      <c r="Q10" s="5"/>
      <c r="R10" s="5"/>
      <c r="S10" s="5">
        <v>3898.8427873907526</v>
      </c>
    </row>
    <row r="11" spans="2:19" x14ac:dyDescent="0.25">
      <c r="B11" s="3" t="s">
        <v>114</v>
      </c>
      <c r="C11" s="5">
        <v>210.06270603767882</v>
      </c>
      <c r="D11" s="5"/>
      <c r="F11" s="3" t="s">
        <v>114</v>
      </c>
      <c r="G11" s="5">
        <v>18766.912316277558</v>
      </c>
      <c r="I11" s="5"/>
      <c r="K11" s="3" t="s">
        <v>113</v>
      </c>
      <c r="L11" s="5"/>
      <c r="M11" s="5"/>
      <c r="N11" s="5"/>
      <c r="O11" s="5"/>
      <c r="P11" s="5">
        <v>3846.7227227950752</v>
      </c>
      <c r="Q11" s="5"/>
      <c r="R11" s="5">
        <v>37709.825483980094</v>
      </c>
      <c r="S11" s="5">
        <v>3846.7227227950752</v>
      </c>
    </row>
    <row r="12" spans="2:19" x14ac:dyDescent="0.25">
      <c r="B12" s="3" t="s">
        <v>115</v>
      </c>
      <c r="C12" s="5">
        <v>526.02700602703305</v>
      </c>
      <c r="D12" s="5"/>
      <c r="F12" s="3" t="s">
        <v>115</v>
      </c>
      <c r="G12" s="5">
        <v>18578.084454895918</v>
      </c>
      <c r="I12" s="5"/>
      <c r="K12" s="3" t="s">
        <v>114</v>
      </c>
      <c r="L12" s="5"/>
      <c r="M12" s="5"/>
      <c r="N12" s="5">
        <v>14973.365089386223</v>
      </c>
      <c r="O12" s="5"/>
      <c r="P12" s="5">
        <v>3793.5472268913354</v>
      </c>
      <c r="Q12" s="5"/>
      <c r="R12" s="5"/>
      <c r="S12" s="5">
        <v>3793.5472268913354</v>
      </c>
    </row>
    <row r="13" spans="2:19" x14ac:dyDescent="0.25">
      <c r="B13" s="3" t="s">
        <v>116</v>
      </c>
      <c r="C13" s="5">
        <v>1759.8390101277885</v>
      </c>
      <c r="D13" s="5"/>
      <c r="F13" s="3" t="s">
        <v>116</v>
      </c>
      <c r="G13" s="5">
        <v>55338.33219075427</v>
      </c>
      <c r="I13" s="5"/>
      <c r="K13" s="3" t="s">
        <v>115</v>
      </c>
      <c r="L13" s="5"/>
      <c r="M13" s="5"/>
      <c r="N13" s="5">
        <v>14838.789527700372</v>
      </c>
      <c r="O13" s="5"/>
      <c r="P13" s="5">
        <v>3739.2949271955449</v>
      </c>
      <c r="Q13" s="5"/>
      <c r="R13" s="5"/>
      <c r="S13" s="5">
        <v>3739.2949271955449</v>
      </c>
    </row>
    <row r="14" spans="2:19" x14ac:dyDescent="0.25">
      <c r="B14" s="3" t="s">
        <v>117</v>
      </c>
      <c r="C14" s="5">
        <v>447.0359310296945</v>
      </c>
      <c r="D14" s="5"/>
      <c r="F14" s="3" t="s">
        <v>117</v>
      </c>
      <c r="G14" s="5">
        <v>18246.004270945912</v>
      </c>
      <c r="I14" s="5"/>
      <c r="K14" s="3" t="s">
        <v>116</v>
      </c>
      <c r="L14" s="5"/>
      <c r="M14" s="5"/>
      <c r="N14" s="5">
        <v>14729.428210665637</v>
      </c>
      <c r="O14" s="5"/>
      <c r="P14" s="5">
        <v>3683.9440184309146</v>
      </c>
      <c r="Q14" s="5"/>
      <c r="R14" s="5">
        <v>36924.959961657718</v>
      </c>
      <c r="S14" s="5">
        <v>3683.9440184309146</v>
      </c>
    </row>
    <row r="15" spans="2:19" x14ac:dyDescent="0.25">
      <c r="B15" s="3" t="s">
        <v>118</v>
      </c>
      <c r="C15" s="5">
        <v>526.02700602703305</v>
      </c>
      <c r="D15" s="5"/>
      <c r="F15" s="3" t="s">
        <v>118</v>
      </c>
      <c r="G15" s="5">
        <v>18047.577444786242</v>
      </c>
      <c r="I15" s="5"/>
      <c r="K15" s="3" t="s">
        <v>117</v>
      </c>
      <c r="L15" s="5"/>
      <c r="M15" s="5"/>
      <c r="N15" s="5">
        <v>14618.532017182113</v>
      </c>
      <c r="O15" s="5"/>
      <c r="P15" s="5">
        <v>3627.4722537638004</v>
      </c>
      <c r="Q15" s="5"/>
      <c r="R15" s="5"/>
      <c r="S15" s="5">
        <v>3627.4722537638004</v>
      </c>
    </row>
    <row r="16" spans="2:19" x14ac:dyDescent="0.25">
      <c r="B16" s="3" t="s">
        <v>119</v>
      </c>
      <c r="C16" s="5">
        <v>1759.8390101277885</v>
      </c>
      <c r="D16" s="5"/>
      <c r="F16" s="3" t="s">
        <v>119</v>
      </c>
      <c r="G16" s="5">
        <v>54003.472849820369</v>
      </c>
      <c r="I16" s="5"/>
      <c r="K16" s="3" t="s">
        <v>118</v>
      </c>
      <c r="L16" s="5"/>
      <c r="M16" s="5"/>
      <c r="N16" s="5">
        <v>14477.720508924065</v>
      </c>
      <c r="O16" s="5"/>
      <c r="P16" s="5">
        <v>3569.8569358621771</v>
      </c>
      <c r="Q16" s="5"/>
      <c r="R16" s="5"/>
      <c r="S16" s="5">
        <v>3569.8569358621771</v>
      </c>
    </row>
    <row r="17" spans="2:19" x14ac:dyDescent="0.25">
      <c r="B17" s="3" t="s">
        <v>120</v>
      </c>
      <c r="C17" s="5">
        <v>447.0359310296945</v>
      </c>
      <c r="D17" s="5"/>
      <c r="F17" s="3" t="s">
        <v>120</v>
      </c>
      <c r="G17" s="5">
        <v>17698.359275366623</v>
      </c>
      <c r="I17" s="5"/>
      <c r="K17" s="3" t="s">
        <v>119</v>
      </c>
      <c r="L17" s="5"/>
      <c r="M17" s="5"/>
      <c r="N17" s="5">
        <v>14363.291620024493</v>
      </c>
      <c r="O17" s="5"/>
      <c r="P17" s="5">
        <v>3511.0749077730461</v>
      </c>
      <c r="Q17" s="5"/>
      <c r="R17" s="5">
        <v>36129.106322022832</v>
      </c>
      <c r="S17" s="5">
        <v>3511.0749077730461</v>
      </c>
    </row>
    <row r="18" spans="2:19" x14ac:dyDescent="0.25">
      <c r="B18" s="3" t="s">
        <v>121</v>
      </c>
      <c r="C18" s="5">
        <v>526.02700602703305</v>
      </c>
      <c r="D18" s="5"/>
      <c r="F18" s="3" t="s">
        <v>121</v>
      </c>
      <c r="G18" s="5">
        <v>17489.836055444361</v>
      </c>
      <c r="I18" s="5"/>
      <c r="K18" s="3" t="s">
        <v>120</v>
      </c>
      <c r="L18" s="5"/>
      <c r="M18" s="5"/>
      <c r="N18" s="5">
        <v>14247.256731751515</v>
      </c>
      <c r="O18" s="5"/>
      <c r="P18" s="5">
        <v>3451.1025436151099</v>
      </c>
      <c r="Q18" s="5"/>
      <c r="R18" s="5"/>
      <c r="S18" s="5">
        <v>3451.1025436151099</v>
      </c>
    </row>
    <row r="19" spans="2:19" x14ac:dyDescent="0.25">
      <c r="B19" s="3" t="s">
        <v>122</v>
      </c>
      <c r="C19" s="5">
        <v>1759.8390101277885</v>
      </c>
      <c r="D19" s="5"/>
      <c r="F19" s="3" t="s">
        <v>122</v>
      </c>
      <c r="G19" s="5">
        <v>52629.789668239187</v>
      </c>
      <c r="I19" s="5"/>
      <c r="K19" s="3" t="s">
        <v>121</v>
      </c>
      <c r="L19" s="5"/>
      <c r="M19" s="5"/>
      <c r="N19" s="5">
        <v>14099.920316361386</v>
      </c>
      <c r="O19" s="5"/>
      <c r="P19" s="5">
        <v>3389.9157390829755</v>
      </c>
      <c r="Q19" s="5"/>
      <c r="R19" s="5"/>
      <c r="S19" s="5">
        <v>3389.9157390829755</v>
      </c>
    </row>
    <row r="20" spans="2:19" x14ac:dyDescent="0.25">
      <c r="B20" s="3" t="s">
        <v>123</v>
      </c>
      <c r="C20" s="5">
        <v>447.0359310296945</v>
      </c>
      <c r="D20" s="5"/>
      <c r="F20" s="3" t="s">
        <v>123</v>
      </c>
      <c r="G20" s="5">
        <v>17122.577276978336</v>
      </c>
      <c r="I20" s="5"/>
      <c r="K20" s="3" t="s">
        <v>122</v>
      </c>
      <c r="L20" s="5"/>
      <c r="M20" s="5"/>
      <c r="N20" s="5">
        <v>13980.189035047066</v>
      </c>
      <c r="O20" s="5"/>
      <c r="P20" s="5">
        <v>3327.4899017590656</v>
      </c>
      <c r="Q20" s="5"/>
      <c r="R20" s="5">
        <v>35322.110731433058</v>
      </c>
      <c r="S20" s="5">
        <v>3327.4899017590656</v>
      </c>
    </row>
    <row r="21" spans="2:19" x14ac:dyDescent="0.25">
      <c r="B21" s="3" t="s">
        <v>34</v>
      </c>
      <c r="C21" s="5">
        <v>526.02700602703305</v>
      </c>
      <c r="D21" s="5"/>
      <c r="F21" s="3" t="s">
        <v>34</v>
      </c>
      <c r="G21" s="5">
        <v>16903.433921845306</v>
      </c>
      <c r="I21" s="5"/>
      <c r="K21" s="3" t="s">
        <v>123</v>
      </c>
      <c r="L21" s="5"/>
      <c r="M21" s="5"/>
      <c r="N21" s="5">
        <v>13858.777335748988</v>
      </c>
      <c r="O21" s="5"/>
      <c r="P21" s="5">
        <v>3263.7999412293466</v>
      </c>
      <c r="Q21" s="5"/>
      <c r="R21" s="5"/>
      <c r="S21" s="5">
        <v>3263.7999412293466</v>
      </c>
    </row>
    <row r="22" spans="2:19" x14ac:dyDescent="0.25">
      <c r="B22" s="3" t="s">
        <v>35</v>
      </c>
      <c r="C22" s="5">
        <v>1759.8390101277885</v>
      </c>
      <c r="D22" s="5"/>
      <c r="F22" s="3" t="s">
        <v>35</v>
      </c>
      <c r="G22" s="5">
        <v>51215.676228258671</v>
      </c>
      <c r="I22" s="5"/>
      <c r="K22" s="3" t="s">
        <v>34</v>
      </c>
      <c r="L22" s="5"/>
      <c r="M22" s="5"/>
      <c r="N22" s="5">
        <v>13704.613662846406</v>
      </c>
      <c r="O22" s="5"/>
      <c r="P22" s="5">
        <v>3198.8202589989005</v>
      </c>
      <c r="Q22" s="5"/>
      <c r="R22" s="5"/>
      <c r="S22" s="5">
        <v>3198.8202589989005</v>
      </c>
    </row>
    <row r="23" spans="2:19" x14ac:dyDescent="0.25">
      <c r="B23" s="3" t="s">
        <v>36</v>
      </c>
      <c r="C23" s="5">
        <v>447.0359310296945</v>
      </c>
      <c r="D23" s="5"/>
      <c r="F23" s="3" t="s">
        <v>36</v>
      </c>
      <c r="G23" s="5">
        <v>16517.183360230949</v>
      </c>
      <c r="I23" s="5"/>
      <c r="K23" s="3" t="s">
        <v>35</v>
      </c>
      <c r="L23" s="5"/>
      <c r="M23" s="5"/>
      <c r="N23" s="5">
        <v>13579.334287480362</v>
      </c>
      <c r="O23" s="5"/>
      <c r="P23" s="5">
        <v>3132.5247382032881</v>
      </c>
      <c r="Q23" s="5"/>
      <c r="R23" s="5">
        <v>34503.817202575025</v>
      </c>
      <c r="S23" s="5">
        <v>3132.5247382032881</v>
      </c>
    </row>
    <row r="24" spans="2:19" x14ac:dyDescent="0.25">
      <c r="B24" s="3" t="s">
        <v>37</v>
      </c>
      <c r="C24" s="5">
        <v>526.02700602703305</v>
      </c>
      <c r="D24" s="5"/>
      <c r="F24" s="3" t="s">
        <v>37</v>
      </c>
      <c r="G24" s="5">
        <v>16286.8683944643</v>
      </c>
      <c r="I24" s="5"/>
      <c r="K24" s="3" t="s">
        <v>36</v>
      </c>
      <c r="L24" s="5"/>
      <c r="M24" s="5"/>
      <c r="N24" s="5">
        <v>13452.296627119384</v>
      </c>
      <c r="O24" s="5"/>
      <c r="P24" s="5">
        <v>3064.8867331115644</v>
      </c>
      <c r="Q24" s="5"/>
      <c r="R24" s="5"/>
      <c r="S24" s="5">
        <v>3064.8867331115644</v>
      </c>
    </row>
    <row r="25" spans="2:19" x14ac:dyDescent="0.25">
      <c r="B25" s="3" t="s">
        <v>38</v>
      </c>
      <c r="C25" s="5">
        <v>1937.8053927981036</v>
      </c>
      <c r="D25" s="5"/>
      <c r="F25" s="3" t="s">
        <v>38</v>
      </c>
      <c r="G25" s="5">
        <v>56712.729939651224</v>
      </c>
      <c r="I25" s="5"/>
      <c r="K25" s="3" t="s">
        <v>37</v>
      </c>
      <c r="L25" s="5"/>
      <c r="M25" s="5"/>
      <c r="N25" s="5">
        <v>13290.989336047567</v>
      </c>
      <c r="O25" s="5"/>
      <c r="P25" s="5">
        <v>2995.8790584167332</v>
      </c>
      <c r="Q25" s="5"/>
      <c r="R25" s="5"/>
      <c r="S25" s="5">
        <v>2995.8790584167332</v>
      </c>
    </row>
    <row r="26" spans="2:19" x14ac:dyDescent="0.25">
      <c r="B26" s="3" t="s">
        <v>39</v>
      </c>
      <c r="C26" s="5">
        <v>703.993388697348</v>
      </c>
      <c r="D26" s="5"/>
      <c r="F26" s="3" t="s">
        <v>39</v>
      </c>
      <c r="G26" s="5">
        <v>22752.793401339091</v>
      </c>
      <c r="I26" s="5"/>
      <c r="K26" s="3" t="s">
        <v>38</v>
      </c>
      <c r="L26" s="5"/>
      <c r="M26" s="5"/>
      <c r="N26" s="5">
        <v>13159.904779699224</v>
      </c>
      <c r="O26" s="5">
        <v>6953.2836173296846</v>
      </c>
      <c r="P26" s="5">
        <v>2925.4739783093319</v>
      </c>
      <c r="Q26" s="5"/>
      <c r="R26" s="5">
        <v>33674.06756431298</v>
      </c>
      <c r="S26" s="5">
        <v>2925.4739783093319</v>
      </c>
    </row>
    <row r="27" spans="2:19" x14ac:dyDescent="0.25">
      <c r="B27" s="3" t="s">
        <v>40</v>
      </c>
      <c r="C27" s="5">
        <v>625.00231370000949</v>
      </c>
      <c r="D27" s="5"/>
      <c r="F27" s="3" t="s">
        <v>40</v>
      </c>
      <c r="G27" s="5">
        <v>22495.763004501965</v>
      </c>
      <c r="I27" s="5"/>
      <c r="K27" s="3" t="s">
        <v>39</v>
      </c>
      <c r="L27" s="5"/>
      <c r="M27" s="5"/>
      <c r="N27" s="5">
        <v>12993.458903525034</v>
      </c>
      <c r="O27" s="5">
        <v>6905.6913024843006</v>
      </c>
      <c r="P27" s="5">
        <v>2853.6431953297556</v>
      </c>
      <c r="Q27" s="5"/>
      <c r="R27" s="5"/>
      <c r="S27" s="5">
        <v>2853.6431953297556</v>
      </c>
    </row>
    <row r="28" spans="2:19" x14ac:dyDescent="0.25">
      <c r="B28" s="3" t="s">
        <v>41</v>
      </c>
      <c r="C28" s="5">
        <v>1937.8053927981036</v>
      </c>
      <c r="D28" s="5"/>
      <c r="F28" s="3" t="s">
        <v>41</v>
      </c>
      <c r="G28" s="5">
        <v>55067.142555366052</v>
      </c>
      <c r="I28" s="5"/>
      <c r="K28" s="3" t="s">
        <v>40</v>
      </c>
      <c r="L28" s="5"/>
      <c r="M28" s="5"/>
      <c r="N28" s="5">
        <v>12858.198533771556</v>
      </c>
      <c r="O28" s="5">
        <v>6857.2066317355666</v>
      </c>
      <c r="P28" s="5">
        <v>2780.357838994843</v>
      </c>
      <c r="Q28" s="5"/>
      <c r="R28" s="5"/>
      <c r="S28" s="5">
        <v>2780.357838994843</v>
      </c>
    </row>
    <row r="29" spans="2:19" x14ac:dyDescent="0.25">
      <c r="B29" s="3" t="s">
        <v>42</v>
      </c>
      <c r="C29" s="5">
        <v>703.993388697348</v>
      </c>
      <c r="D29" s="5"/>
      <c r="F29" s="3" t="s">
        <v>42</v>
      </c>
      <c r="G29" s="5">
        <v>21933.679142477857</v>
      </c>
      <c r="I29" s="5"/>
      <c r="K29" s="3" t="s">
        <v>41</v>
      </c>
      <c r="L29" s="5"/>
      <c r="M29" s="5"/>
      <c r="N29" s="5">
        <v>12721.039796646342</v>
      </c>
      <c r="O29" s="5">
        <v>6807.8128734102929</v>
      </c>
      <c r="P29" s="5">
        <v>2705.5884541941482</v>
      </c>
      <c r="Q29" s="5"/>
      <c r="R29" s="5">
        <v>32832.701431115267</v>
      </c>
      <c r="S29" s="5">
        <v>2705.5884541941482</v>
      </c>
    </row>
    <row r="30" spans="2:19" x14ac:dyDescent="0.25">
      <c r="B30" s="3" t="s">
        <v>43</v>
      </c>
      <c r="C30" s="5">
        <v>625.00231370000949</v>
      </c>
      <c r="D30" s="5"/>
      <c r="F30" s="3" t="s">
        <v>43</v>
      </c>
      <c r="G30" s="5">
        <v>21663.059499334762</v>
      </c>
      <c r="I30" s="5"/>
      <c r="K30" s="3" t="s">
        <v>42</v>
      </c>
      <c r="L30" s="5"/>
      <c r="M30" s="5"/>
      <c r="N30" s="5">
        <v>12546.881171010195</v>
      </c>
      <c r="O30" s="5">
        <v>6757.4929821164205</v>
      </c>
      <c r="P30" s="5">
        <v>2629.3049893512393</v>
      </c>
      <c r="Q30" s="5"/>
      <c r="R30" s="5"/>
      <c r="S30" s="5">
        <v>2629.3049893512393</v>
      </c>
    </row>
    <row r="31" spans="2:19" x14ac:dyDescent="0.25">
      <c r="B31" s="3" t="s">
        <v>44</v>
      </c>
      <c r="C31" s="5">
        <v>1937.8053927981036</v>
      </c>
      <c r="D31" s="5"/>
      <c r="F31" s="3" t="s">
        <v>44</v>
      </c>
      <c r="G31" s="5">
        <v>53367.472484848484</v>
      </c>
      <c r="I31" s="5"/>
      <c r="K31" s="3" t="s">
        <v>43</v>
      </c>
      <c r="L31" s="5"/>
      <c r="M31" s="5"/>
      <c r="N31" s="5">
        <v>12405.35312212871</v>
      </c>
      <c r="O31" s="5">
        <v>6706.2295928607882</v>
      </c>
      <c r="P31" s="5">
        <v>2551.4767843452619</v>
      </c>
      <c r="Q31" s="5"/>
      <c r="R31" s="5"/>
      <c r="S31" s="5">
        <v>2551.4767843452619</v>
      </c>
    </row>
    <row r="32" spans="2:19" x14ac:dyDescent="0.25">
      <c r="B32" s="3" t="s">
        <v>45</v>
      </c>
      <c r="C32" s="5">
        <v>625.00231370000949</v>
      </c>
      <c r="D32" s="5"/>
      <c r="F32" s="3" t="s">
        <v>45</v>
      </c>
      <c r="G32" s="5">
        <v>21108.171768128654</v>
      </c>
      <c r="I32" s="5"/>
      <c r="K32" s="3" t="s">
        <v>44</v>
      </c>
      <c r="L32" s="5"/>
      <c r="M32" s="5"/>
      <c r="N32" s="5">
        <v>12261.838739551171</v>
      </c>
      <c r="O32" s="5">
        <v>6654.005015056613</v>
      </c>
      <c r="P32" s="5">
        <v>2472.0725581879133</v>
      </c>
      <c r="Q32" s="5"/>
      <c r="R32" s="5">
        <v>31979.556172052788</v>
      </c>
      <c r="S32" s="5">
        <v>2472.0725581879133</v>
      </c>
    </row>
    <row r="33" spans="2:19" x14ac:dyDescent="0.25">
      <c r="B33" s="3" t="s">
        <v>46</v>
      </c>
      <c r="C33" s="5">
        <v>703.993388697348</v>
      </c>
      <c r="D33" s="5"/>
      <c r="F33" s="3" t="s">
        <v>46</v>
      </c>
      <c r="G33" s="5">
        <v>20786.531418167811</v>
      </c>
      <c r="I33" s="5"/>
      <c r="K33" s="3" t="s">
        <v>45</v>
      </c>
      <c r="L33" s="5"/>
      <c r="M33" s="5"/>
      <c r="N33" s="5">
        <v>12116.310145259165</v>
      </c>
      <c r="O33" s="5">
        <v>6600.8012264186091</v>
      </c>
      <c r="P33" s="5">
        <v>2391.0603964508782</v>
      </c>
      <c r="Q33" s="5"/>
      <c r="R33" s="5"/>
      <c r="S33" s="5">
        <v>2391.0603964508782</v>
      </c>
    </row>
    <row r="34" spans="2:19" x14ac:dyDescent="0.25">
      <c r="B34" s="3" t="s">
        <v>47</v>
      </c>
      <c r="C34" s="5">
        <v>1937.8053927981036</v>
      </c>
      <c r="D34" s="5"/>
      <c r="F34" s="3" t="s">
        <v>47</v>
      </c>
      <c r="G34" s="5">
        <v>51611.289752843019</v>
      </c>
      <c r="I34" s="5"/>
      <c r="K34" s="3" t="s">
        <v>46</v>
      </c>
      <c r="L34" s="5"/>
      <c r="M34" s="5"/>
      <c r="N34" s="5">
        <v>11931.523812985501</v>
      </c>
      <c r="O34" s="5">
        <v>6546.5998667436425</v>
      </c>
      <c r="P34" s="5">
        <v>2308.4077384386683</v>
      </c>
      <c r="Q34" s="5"/>
      <c r="R34" s="5"/>
      <c r="S34" s="5">
        <v>2308.4077384386683</v>
      </c>
    </row>
    <row r="35" spans="2:19" x14ac:dyDescent="0.25">
      <c r="B35" s="3" t="s">
        <v>48</v>
      </c>
      <c r="C35" s="5">
        <v>1588.2008256335625</v>
      </c>
      <c r="D35" s="5"/>
      <c r="F35" s="3" t="s">
        <v>48</v>
      </c>
      <c r="G35" s="5">
        <v>37626.223912513815</v>
      </c>
      <c r="I35" s="5"/>
      <c r="K35" s="3" t="s">
        <v>47</v>
      </c>
      <c r="L35" s="5"/>
      <c r="M35" s="5"/>
      <c r="N35" s="5">
        <v>11781.359277803102</v>
      </c>
      <c r="O35" s="5">
        <v>6491.3822315747702</v>
      </c>
      <c r="P35" s="5">
        <v>2224.0813641017112</v>
      </c>
      <c r="Q35" s="5"/>
      <c r="R35" s="5">
        <v>31114.466879363434</v>
      </c>
      <c r="S35" s="5">
        <v>2224.0813641017112</v>
      </c>
    </row>
    <row r="36" spans="2:19" x14ac:dyDescent="0.25">
      <c r="B36" s="3" t="s">
        <v>49</v>
      </c>
      <c r="C36" s="5">
        <v>1214.4739383241524</v>
      </c>
      <c r="D36" s="5"/>
      <c r="F36" s="3" t="s">
        <v>49</v>
      </c>
      <c r="G36" s="5">
        <v>36961.932206871468</v>
      </c>
      <c r="I36" s="5"/>
      <c r="K36" s="3" t="s">
        <v>48</v>
      </c>
      <c r="L36" s="5"/>
      <c r="M36" s="5">
        <v>17462.3608510868</v>
      </c>
      <c r="N36" s="5">
        <v>11590.6864149961</v>
      </c>
      <c r="O36" s="5">
        <v>6435.1292657464819</v>
      </c>
      <c r="P36" s="5">
        <v>2138.0473806844307</v>
      </c>
      <c r="Q36" s="5"/>
      <c r="R36" s="5"/>
      <c r="S36" s="5">
        <v>2138.0473806844307</v>
      </c>
    </row>
    <row r="37" spans="2:19" x14ac:dyDescent="0.25">
      <c r="B37" s="3" t="s">
        <v>50</v>
      </c>
      <c r="C37" s="5">
        <v>2527.2770174222464</v>
      </c>
      <c r="D37" s="5"/>
      <c r="F37" s="3" t="s">
        <v>50</v>
      </c>
      <c r="G37" s="5">
        <v>66525.14245924486</v>
      </c>
      <c r="I37" s="5"/>
      <c r="K37" s="3" t="s">
        <v>49</v>
      </c>
      <c r="L37" s="5"/>
      <c r="M37" s="5">
        <v>17098.101183995597</v>
      </c>
      <c r="N37" s="5">
        <v>11435.738256964007</v>
      </c>
      <c r="O37" s="5">
        <v>6377.8215568089136</v>
      </c>
      <c r="P37" s="5">
        <v>2050.2712091029503</v>
      </c>
      <c r="Q37" s="5"/>
      <c r="R37" s="5"/>
      <c r="S37" s="5">
        <v>2050.2712091029503</v>
      </c>
    </row>
    <row r="38" spans="2:19" x14ac:dyDescent="0.25">
      <c r="B38" s="3" t="s">
        <v>51</v>
      </c>
      <c r="C38" s="5">
        <v>1293.4650133214909</v>
      </c>
      <c r="D38" s="5"/>
      <c r="F38" s="3" t="s">
        <v>51</v>
      </c>
      <c r="G38" s="5">
        <v>35563.727184405929</v>
      </c>
      <c r="I38" s="5"/>
      <c r="K38" s="3" t="s">
        <v>50</v>
      </c>
      <c r="L38" s="5"/>
      <c r="M38" s="5">
        <v>16729.103809106346</v>
      </c>
      <c r="N38" s="5">
        <v>11278.615415186372</v>
      </c>
      <c r="O38" s="5">
        <v>6319.4393283287654</v>
      </c>
      <c r="P38" s="5">
        <v>1960.7175700469447</v>
      </c>
      <c r="Q38" s="5"/>
      <c r="R38" s="5">
        <v>30237.266336576427</v>
      </c>
      <c r="S38" s="5">
        <v>1960.7175700469447</v>
      </c>
    </row>
    <row r="39" spans="2:19" x14ac:dyDescent="0.25">
      <c r="B39" s="3" t="s">
        <v>52</v>
      </c>
      <c r="C39" s="5">
        <v>1214.4739383241524</v>
      </c>
      <c r="D39" s="5"/>
      <c r="F39" s="3" t="s">
        <v>52</v>
      </c>
      <c r="G39" s="5">
        <v>34869.13123219891</v>
      </c>
      <c r="I39" s="5"/>
      <c r="K39" s="3" t="s">
        <v>51</v>
      </c>
      <c r="L39" s="5"/>
      <c r="M39" s="5">
        <v>16355.307105885098</v>
      </c>
      <c r="N39" s="5">
        <v>11079.107175656158</v>
      </c>
      <c r="O39" s="5">
        <v>6259.9624330646147</v>
      </c>
      <c r="P39" s="5">
        <v>1869.3504698000552</v>
      </c>
      <c r="Q39" s="5"/>
      <c r="R39" s="5"/>
      <c r="S39" s="5">
        <v>1869.3504698000552</v>
      </c>
    </row>
    <row r="40" spans="2:19" x14ac:dyDescent="0.25">
      <c r="B40" s="3" t="s">
        <v>53</v>
      </c>
      <c r="C40" s="5">
        <v>2822.0128297343181</v>
      </c>
      <c r="D40" s="5"/>
      <c r="F40" s="3" t="s">
        <v>53</v>
      </c>
      <c r="G40" s="5">
        <v>63318.437503214336</v>
      </c>
      <c r="I40" s="5"/>
      <c r="K40" s="3" t="s">
        <v>52</v>
      </c>
      <c r="L40" s="5"/>
      <c r="M40" s="5">
        <v>15976.648652336453</v>
      </c>
      <c r="N40" s="5">
        <v>10916.979048075031</v>
      </c>
      <c r="O40" s="5">
        <v>6199.3703460142615</v>
      </c>
      <c r="P40" s="5">
        <v>1776.1331857731661</v>
      </c>
      <c r="Q40" s="5"/>
      <c r="R40" s="5"/>
      <c r="S40" s="5">
        <v>1776.1331857731661</v>
      </c>
    </row>
    <row r="41" spans="2:19" x14ac:dyDescent="0.25">
      <c r="B41" s="3" t="s">
        <v>54</v>
      </c>
      <c r="C41" s="5">
        <v>1293.4650133214909</v>
      </c>
      <c r="D41" s="5"/>
      <c r="F41" s="3" t="s">
        <v>54</v>
      </c>
      <c r="G41" s="5">
        <v>33210.891807341977</v>
      </c>
      <c r="I41" s="5"/>
      <c r="K41" s="3" t="s">
        <v>53</v>
      </c>
      <c r="L41" s="5"/>
      <c r="M41" s="5">
        <v>15399.406641439118</v>
      </c>
      <c r="N41" s="5">
        <v>10752.575466508366</v>
      </c>
      <c r="O41" s="5">
        <v>6137.6421573317139</v>
      </c>
      <c r="P41" s="5">
        <v>1681.0282517447324</v>
      </c>
      <c r="Q41" s="5"/>
      <c r="R41" s="5">
        <v>29347.784986190403</v>
      </c>
      <c r="S41" s="5">
        <v>1681.0282517447324</v>
      </c>
    </row>
    <row r="42" spans="2:19" x14ac:dyDescent="0.25">
      <c r="B42" s="3" t="s">
        <v>55</v>
      </c>
      <c r="C42" s="5">
        <v>1214.4739383241524</v>
      </c>
      <c r="D42" s="5"/>
      <c r="F42" s="3" t="s">
        <v>55</v>
      </c>
      <c r="G42" s="5">
        <v>32482.012655564438</v>
      </c>
      <c r="I42" s="5"/>
      <c r="K42" s="3" t="s">
        <v>54</v>
      </c>
      <c r="L42" s="5"/>
      <c r="M42" s="5">
        <v>15008.315361822377</v>
      </c>
      <c r="N42" s="5">
        <v>10543.82243760601</v>
      </c>
      <c r="O42" s="5">
        <v>6074.7565651113682</v>
      </c>
      <c r="P42" s="5">
        <v>1583.9974428022231</v>
      </c>
      <c r="Q42" s="5"/>
      <c r="R42" s="5"/>
      <c r="S42" s="5">
        <v>1583.9974428022231</v>
      </c>
    </row>
    <row r="43" spans="2:19" x14ac:dyDescent="0.25">
      <c r="B43" s="3" t="s">
        <v>56</v>
      </c>
      <c r="C43" s="5">
        <v>2527.2770174222464</v>
      </c>
      <c r="D43" s="5"/>
      <c r="F43" s="3" t="s">
        <v>56</v>
      </c>
      <c r="G43" s="5">
        <v>60188.24478124264</v>
      </c>
      <c r="I43" s="5"/>
      <c r="K43" s="3" t="s">
        <v>55</v>
      </c>
      <c r="L43" s="5"/>
      <c r="M43" s="5">
        <v>14612.137391658787</v>
      </c>
      <c r="N43" s="5">
        <v>10374.181635890136</v>
      </c>
      <c r="O43" s="5">
        <v>6010.6918680368908</v>
      </c>
      <c r="P43" s="5">
        <v>1485.0017599786279</v>
      </c>
      <c r="Q43" s="5"/>
      <c r="R43" s="5"/>
      <c r="S43" s="5">
        <v>1485.0017599786279</v>
      </c>
    </row>
    <row r="44" spans="2:19" x14ac:dyDescent="0.25">
      <c r="B44" s="3" t="s">
        <v>57</v>
      </c>
      <c r="C44" s="5">
        <v>1293.4650133214909</v>
      </c>
      <c r="D44" s="5"/>
      <c r="F44" s="3" t="s">
        <v>57</v>
      </c>
      <c r="G44" s="5">
        <v>30947.881743363101</v>
      </c>
      <c r="I44" s="5"/>
      <c r="K44" s="3" t="s">
        <v>56</v>
      </c>
      <c r="L44" s="5"/>
      <c r="M44" s="5">
        <v>14210.806571404357</v>
      </c>
      <c r="N44" s="5">
        <v>10202.159940469184</v>
      </c>
      <c r="O44" s="5">
        <v>5945.4259578922674</v>
      </c>
      <c r="P44" s="5">
        <v>1384.0014145778548</v>
      </c>
      <c r="Q44" s="5"/>
      <c r="R44" s="5">
        <v>28445.850896898974</v>
      </c>
      <c r="S44" s="5">
        <v>1384.0014145778548</v>
      </c>
    </row>
    <row r="45" spans="2:19" x14ac:dyDescent="0.25">
      <c r="B45" s="3" t="s">
        <v>58</v>
      </c>
      <c r="C45" s="5">
        <v>1214.4739383241524</v>
      </c>
      <c r="D45" s="5"/>
      <c r="F45" s="3" t="s">
        <v>58</v>
      </c>
      <c r="G45" s="5">
        <v>30185.673091184857</v>
      </c>
      <c r="I45" s="5"/>
      <c r="K45" s="3" t="s">
        <v>57</v>
      </c>
      <c r="L45" s="5"/>
      <c r="M45" s="5">
        <v>13804.255881017441</v>
      </c>
      <c r="N45" s="5">
        <v>9983.7337382305086</v>
      </c>
      <c r="O45" s="5">
        <v>5878.9363119324325</v>
      </c>
      <c r="P45" s="5">
        <v>1280.955812182716</v>
      </c>
      <c r="Q45" s="5"/>
      <c r="R45" s="5"/>
      <c r="S45" s="5">
        <v>1280.955812182716</v>
      </c>
    </row>
    <row r="46" spans="2:19" x14ac:dyDescent="0.25">
      <c r="B46" s="3" t="s">
        <v>59</v>
      </c>
      <c r="C46" s="5">
        <v>2527.2770174222464</v>
      </c>
      <c r="D46" s="5"/>
      <c r="F46" s="3" t="s">
        <v>59</v>
      </c>
      <c r="G46" s="5">
        <v>56943.50742875017</v>
      </c>
      <c r="I46" s="5"/>
      <c r="K46" s="3" t="s">
        <v>58</v>
      </c>
      <c r="L46" s="5"/>
      <c r="M46" s="5">
        <v>13392.41742876677</v>
      </c>
      <c r="N46" s="5">
        <v>9806.232140968159</v>
      </c>
      <c r="O46" s="5">
        <v>5811.1999851108503</v>
      </c>
      <c r="P46" s="5">
        <v>1175.8235363390759</v>
      </c>
      <c r="Q46" s="5"/>
      <c r="R46" s="5"/>
      <c r="S46" s="5">
        <v>1175.8235363390759</v>
      </c>
    </row>
    <row r="47" spans="2:19" x14ac:dyDescent="0.25">
      <c r="B47" s="3" t="s">
        <v>60</v>
      </c>
      <c r="C47" s="5">
        <v>1588.2008256335625</v>
      </c>
      <c r="D47" s="5"/>
      <c r="F47" s="3" t="s">
        <v>60</v>
      </c>
      <c r="G47" s="5">
        <v>28367.947953540082</v>
      </c>
      <c r="I47" s="5"/>
      <c r="K47" s="3" t="s">
        <v>59</v>
      </c>
      <c r="L47" s="5"/>
      <c r="M47" s="5">
        <v>12975.222439893896</v>
      </c>
      <c r="N47" s="5">
        <v>9626.2393244278446</v>
      </c>
      <c r="O47" s="5">
        <v>5742.1936021613637</v>
      </c>
      <c r="P47" s="5">
        <v>1068.5623319096019</v>
      </c>
      <c r="Q47" s="5"/>
      <c r="R47" s="5">
        <v>27531.289730357465</v>
      </c>
      <c r="S47" s="5">
        <v>1068.5623319096019</v>
      </c>
    </row>
    <row r="48" spans="2:19" x14ac:dyDescent="0.25">
      <c r="B48" s="3" t="s">
        <v>61</v>
      </c>
      <c r="C48" s="5">
        <v>1214.4739383241524</v>
      </c>
      <c r="D48" s="5"/>
      <c r="F48" s="3" t="s">
        <v>61</v>
      </c>
      <c r="G48" s="5">
        <v>27568.060539835849</v>
      </c>
      <c r="I48" s="5"/>
      <c r="K48" s="3" t="s">
        <v>60</v>
      </c>
      <c r="L48" s="5"/>
      <c r="M48" s="5">
        <v>12339.233801435221</v>
      </c>
      <c r="N48" s="5">
        <v>9397.6917144828585</v>
      </c>
      <c r="O48" s="5">
        <v>5671.8933495315741</v>
      </c>
      <c r="P48" s="5">
        <v>959.12908809043108</v>
      </c>
      <c r="Q48" s="5"/>
      <c r="R48" s="5"/>
      <c r="S48" s="5">
        <v>959.12908809043108</v>
      </c>
    </row>
    <row r="49" spans="2:19" x14ac:dyDescent="0.25">
      <c r="B49" s="3" t="s">
        <v>62</v>
      </c>
      <c r="C49" s="5">
        <v>2527.2770174222464</v>
      </c>
      <c r="D49" s="5"/>
      <c r="F49" s="3" t="s">
        <v>62</v>
      </c>
      <c r="G49" s="5">
        <v>53360.28306490172</v>
      </c>
      <c r="I49" s="5"/>
      <c r="K49" s="3" t="s">
        <v>61</v>
      </c>
      <c r="L49" s="5"/>
      <c r="M49" s="5">
        <v>11908.340682533746</v>
      </c>
      <c r="N49" s="5">
        <v>9211.9650690532035</v>
      </c>
      <c r="O49" s="5">
        <v>5600.2749671649763</v>
      </c>
      <c r="P49" s="5">
        <v>847.47982108392205</v>
      </c>
      <c r="Q49" s="5"/>
      <c r="R49" s="5"/>
      <c r="S49" s="5">
        <v>847.47982108392205</v>
      </c>
    </row>
    <row r="50" spans="2:19" x14ac:dyDescent="0.25">
      <c r="B50" s="3" t="s">
        <v>63</v>
      </c>
      <c r="C50" s="5">
        <v>1293.4650133214909</v>
      </c>
      <c r="D50" s="5"/>
      <c r="F50" s="3" t="s">
        <v>63</v>
      </c>
      <c r="G50" s="5">
        <v>25884.499489472866</v>
      </c>
      <c r="I50" s="5"/>
      <c r="K50" s="3" t="s">
        <v>62</v>
      </c>
      <c r="L50" s="5"/>
      <c r="M50" s="5">
        <v>11471.843194348543</v>
      </c>
      <c r="N50" s="5">
        <v>9023.6317665192673</v>
      </c>
      <c r="O50" s="5">
        <v>5527.3137401290041</v>
      </c>
      <c r="P50" s="5">
        <v>733.56965642053115</v>
      </c>
      <c r="Q50" s="5"/>
      <c r="R50" s="5">
        <v>26603.924707484373</v>
      </c>
      <c r="S50" s="5">
        <v>733.56965642053115</v>
      </c>
    </row>
    <row r="51" spans="2:19" x14ac:dyDescent="0.25">
      <c r="B51" s="3" t="s">
        <v>64</v>
      </c>
      <c r="C51" s="5">
        <v>1214.4739383241524</v>
      </c>
      <c r="D51" s="5"/>
      <c r="F51" s="3" t="s">
        <v>64</v>
      </c>
      <c r="G51" s="5">
        <v>25047.947651589522</v>
      </c>
      <c r="I51" s="5"/>
      <c r="K51" s="3" t="s">
        <v>63</v>
      </c>
      <c r="L51" s="5"/>
      <c r="M51" s="5">
        <v>11029.668444197669</v>
      </c>
      <c r="N51" s="5">
        <v>8784.4937442663813</v>
      </c>
      <c r="O51" s="5">
        <v>5452.9844900861081</v>
      </c>
      <c r="P51" s="5">
        <v>617.35281092270668</v>
      </c>
      <c r="Q51" s="5"/>
      <c r="R51" s="5"/>
      <c r="S51" s="5">
        <v>617.35281092270668</v>
      </c>
    </row>
    <row r="52" spans="2:19" x14ac:dyDescent="0.25">
      <c r="B52" s="3" t="s">
        <v>65</v>
      </c>
      <c r="C52" s="5">
        <v>2901.0039047316568</v>
      </c>
      <c r="D52" s="5"/>
      <c r="F52" s="3" t="s">
        <v>65</v>
      </c>
      <c r="G52" s="5">
        <v>49583.818250064156</v>
      </c>
      <c r="I52" s="5"/>
      <c r="K52" s="3" t="s">
        <v>64</v>
      </c>
      <c r="L52" s="5"/>
      <c r="M52" s="5">
        <v>10581.742591327626</v>
      </c>
      <c r="N52" s="5">
        <v>8590.1609193534405</v>
      </c>
      <c r="O52" s="5">
        <v>5377.2615666049078</v>
      </c>
      <c r="P52" s="5">
        <v>498.7825743035512</v>
      </c>
      <c r="Q52" s="5"/>
      <c r="R52" s="5"/>
      <c r="S52" s="5">
        <v>498.7825743035512</v>
      </c>
    </row>
    <row r="53" spans="2:19" x14ac:dyDescent="0.25">
      <c r="B53" s="3" t="s">
        <v>66</v>
      </c>
      <c r="C53" s="5">
        <v>1214.4739383241524</v>
      </c>
      <c r="D53" s="5"/>
      <c r="F53" s="3" t="s">
        <v>66</v>
      </c>
      <c r="G53" s="5">
        <v>23055.075105190073</v>
      </c>
      <c r="I53" s="5"/>
      <c r="K53" s="3" t="s">
        <v>65</v>
      </c>
      <c r="L53" s="5"/>
      <c r="M53" s="5">
        <v>9898.9066012144649</v>
      </c>
      <c r="N53" s="5">
        <v>8343.404945857339</v>
      </c>
      <c r="O53" s="5">
        <v>5300.1188383084345</v>
      </c>
      <c r="P53" s="5">
        <v>377.81129039285781</v>
      </c>
      <c r="Q53" s="5"/>
      <c r="R53" s="5">
        <v>25663.576574291059</v>
      </c>
      <c r="S53" s="5">
        <v>377.81129039285781</v>
      </c>
    </row>
    <row r="54" spans="2:19" x14ac:dyDescent="0.25">
      <c r="B54" s="3" t="s">
        <v>67</v>
      </c>
      <c r="C54" s="5">
        <v>1214.4739383241524</v>
      </c>
      <c r="D54" s="5"/>
      <c r="F54" s="3" t="s">
        <v>67</v>
      </c>
      <c r="G54" s="5">
        <v>22177.104193577266</v>
      </c>
      <c r="I54" s="5"/>
      <c r="K54" s="3" t="s">
        <v>66</v>
      </c>
      <c r="L54" s="5"/>
      <c r="M54" s="5">
        <v>9436.2736048277602</v>
      </c>
      <c r="N54" s="5">
        <v>8142.881478522937</v>
      </c>
      <c r="O54" s="5">
        <v>5221.5296838564027</v>
      </c>
      <c r="P54" s="5">
        <v>254.39033798297294</v>
      </c>
      <c r="Q54" s="5"/>
      <c r="R54" s="5"/>
      <c r="S54" s="5">
        <v>254.39033798297294</v>
      </c>
    </row>
    <row r="55" spans="2:19" x14ac:dyDescent="0.25">
      <c r="B55" s="3" t="s">
        <v>68</v>
      </c>
      <c r="C55" s="5">
        <v>2527.2770174222464</v>
      </c>
      <c r="D55" s="5"/>
      <c r="F55" s="3" t="s">
        <v>68</v>
      </c>
      <c r="G55" s="5">
        <v>45996.196507995497</v>
      </c>
      <c r="I55" s="5"/>
      <c r="K55" s="3" t="s">
        <v>67</v>
      </c>
      <c r="L55" s="5"/>
      <c r="M55" s="5">
        <v>8967.6234175395202</v>
      </c>
      <c r="N55" s="5">
        <v>7939.5436819925626</v>
      </c>
      <c r="O55" s="5">
        <v>5141.4669827583948</v>
      </c>
      <c r="P55" s="5">
        <v>128.47011128678787</v>
      </c>
      <c r="Q55" s="5"/>
      <c r="R55" s="5"/>
      <c r="S55" s="5">
        <v>128.47011128678787</v>
      </c>
    </row>
    <row r="56" spans="2:19" x14ac:dyDescent="0.25">
      <c r="B56" s="3" t="s">
        <v>69</v>
      </c>
      <c r="C56" s="5">
        <v>1162.3933822811507</v>
      </c>
      <c r="D56" s="5"/>
      <c r="F56" s="3" t="s">
        <v>69</v>
      </c>
      <c r="G56" s="5">
        <v>20460.305569872999</v>
      </c>
      <c r="I56" s="5"/>
      <c r="K56" s="3" t="s">
        <v>68</v>
      </c>
      <c r="L56" s="5"/>
      <c r="M56" s="5">
        <v>8492.8777773437287</v>
      </c>
      <c r="N56" s="5">
        <v>7733.3520574039194</v>
      </c>
      <c r="O56" s="5">
        <v>5059.9031060148</v>
      </c>
      <c r="P56" s="5">
        <v>5.0590642786119133E-12</v>
      </c>
      <c r="Q56" s="5"/>
      <c r="R56" s="5">
        <v>24710.063567233039</v>
      </c>
      <c r="S56" s="5">
        <v>5.0590642786119133E-12</v>
      </c>
    </row>
    <row r="57" spans="2:19" x14ac:dyDescent="0.25">
      <c r="B57" s="3" t="s">
        <v>70</v>
      </c>
      <c r="C57" s="5">
        <v>1083.4023072838122</v>
      </c>
      <c r="D57" s="5"/>
      <c r="F57" s="3" t="s">
        <v>70</v>
      </c>
      <c r="G57" s="5">
        <v>19675.718916589267</v>
      </c>
      <c r="I57" s="5"/>
      <c r="K57" s="3" t="s">
        <v>69</v>
      </c>
      <c r="L57" s="5"/>
      <c r="M57" s="5">
        <v>8011.9574043272332</v>
      </c>
      <c r="N57" s="5">
        <v>7471.5382589635037</v>
      </c>
      <c r="O57" s="5">
        <v>4976.8099065822626</v>
      </c>
      <c r="P57" s="5"/>
      <c r="Q57" s="5"/>
      <c r="R57" s="5"/>
      <c r="S57" s="5">
        <v>4976.8099065822626</v>
      </c>
    </row>
    <row r="58" spans="2:19" x14ac:dyDescent="0.25">
      <c r="B58" s="3" t="s">
        <v>71</v>
      </c>
      <c r="C58" s="5">
        <v>2690.9411986939776</v>
      </c>
      <c r="D58" s="5"/>
      <c r="F58" s="3" t="s">
        <v>71</v>
      </c>
      <c r="G58" s="5">
        <v>42374.266192933268</v>
      </c>
      <c r="I58" s="5"/>
      <c r="K58" s="3" t="s">
        <v>70</v>
      </c>
      <c r="L58" s="5"/>
      <c r="M58" s="5">
        <v>7524.7819874304278</v>
      </c>
      <c r="N58" s="5">
        <v>7258.7782194984729</v>
      </c>
      <c r="O58" s="5">
        <v>4892.1587096603653</v>
      </c>
      <c r="P58" s="5"/>
      <c r="Q58" s="5"/>
      <c r="R58" s="5"/>
      <c r="S58" s="5">
        <v>4892.1587096603653</v>
      </c>
    </row>
    <row r="59" spans="2:19" x14ac:dyDescent="0.25">
      <c r="B59" s="3" t="s">
        <v>72</v>
      </c>
      <c r="C59" s="5">
        <v>1162.3933822811507</v>
      </c>
      <c r="D59" s="5"/>
      <c r="F59" s="3" t="s">
        <v>72</v>
      </c>
      <c r="G59" s="5">
        <v>17766.092466507773</v>
      </c>
      <c r="I59" s="5"/>
      <c r="K59" s="3" t="s">
        <v>71</v>
      </c>
      <c r="L59" s="5"/>
      <c r="M59" s="5">
        <v>6782.1124004351068</v>
      </c>
      <c r="N59" s="5">
        <v>7043.0321116257774</v>
      </c>
      <c r="O59" s="5">
        <v>4805.9203027961821</v>
      </c>
      <c r="P59" s="5"/>
      <c r="Q59" s="5"/>
      <c r="R59" s="5">
        <v>23743.201378076206</v>
      </c>
      <c r="S59" s="5">
        <v>4805.9203027961821</v>
      </c>
    </row>
    <row r="60" spans="2:19" x14ac:dyDescent="0.25">
      <c r="B60" s="3" t="s">
        <v>73</v>
      </c>
      <c r="C60" s="5">
        <v>1083.4023072838122</v>
      </c>
      <c r="D60" s="5"/>
      <c r="F60" s="3" t="s">
        <v>73</v>
      </c>
      <c r="G60" s="5">
        <v>16944.255188061547</v>
      </c>
      <c r="I60" s="5"/>
      <c r="K60" s="3" t="s">
        <v>72</v>
      </c>
      <c r="L60" s="5"/>
      <c r="M60" s="5">
        <v>6278.9411245625761</v>
      </c>
      <c r="N60" s="5">
        <v>6769.0864161419013</v>
      </c>
      <c r="O60" s="5">
        <v>4718.0649258032954</v>
      </c>
      <c r="P60" s="5"/>
      <c r="Q60" s="5"/>
      <c r="R60" s="5"/>
      <c r="S60" s="5">
        <v>4718.0649258032954</v>
      </c>
    </row>
    <row r="61" spans="2:19" x14ac:dyDescent="0.25">
      <c r="B61" s="3" t="s">
        <v>74</v>
      </c>
      <c r="C61" s="5">
        <v>2475.1964613792447</v>
      </c>
      <c r="D61" s="5"/>
      <c r="F61" s="3" t="s">
        <v>74</v>
      </c>
      <c r="G61" s="5">
        <v>38816.859698639091</v>
      </c>
      <c r="I61" s="5"/>
      <c r="K61" s="3" t="s">
        <v>73</v>
      </c>
      <c r="L61" s="5"/>
      <c r="M61" s="5">
        <v>5769.225400614052</v>
      </c>
      <c r="N61" s="5">
        <v>6546.4675269557029</v>
      </c>
      <c r="O61" s="5">
        <v>4628.5622604917917</v>
      </c>
      <c r="P61" s="5"/>
      <c r="Q61" s="5"/>
      <c r="R61" s="5"/>
      <c r="S61" s="5">
        <v>4628.5622604917917</v>
      </c>
    </row>
    <row r="62" spans="2:19" x14ac:dyDescent="0.25">
      <c r="B62" s="3" t="s">
        <v>75</v>
      </c>
      <c r="C62" s="5">
        <v>1083.4023072838122</v>
      </c>
      <c r="D62" s="5"/>
      <c r="F62" s="3" t="s">
        <v>75</v>
      </c>
      <c r="G62" s="5">
        <v>15208.394403978909</v>
      </c>
      <c r="I62" s="5"/>
      <c r="K62" s="3" t="s">
        <v>74</v>
      </c>
      <c r="L62" s="5"/>
      <c r="M62" s="5">
        <v>5252.880108864555</v>
      </c>
      <c r="N62" s="5">
        <v>6263.7950512976649</v>
      </c>
      <c r="O62" s="5">
        <v>4537.3814202056974</v>
      </c>
      <c r="P62" s="5"/>
      <c r="Q62" s="5"/>
      <c r="R62" s="5">
        <v>22762.803118271178</v>
      </c>
      <c r="S62" s="5">
        <v>4537.3814202056974</v>
      </c>
    </row>
    <row r="63" spans="2:19" x14ac:dyDescent="0.25">
      <c r="B63" s="3" t="s">
        <v>76</v>
      </c>
      <c r="C63" s="5">
        <v>1083.4023072838122</v>
      </c>
      <c r="D63" s="5"/>
      <c r="F63" s="3" t="s">
        <v>76</v>
      </c>
      <c r="G63" s="5">
        <v>14350.963419958694</v>
      </c>
      <c r="I63" s="5"/>
      <c r="K63" s="3" t="s">
        <v>75</v>
      </c>
      <c r="L63" s="5"/>
      <c r="M63" s="5">
        <v>4729.8190224877144</v>
      </c>
      <c r="N63" s="5">
        <v>6034.0844423269564</v>
      </c>
      <c r="O63" s="5">
        <v>4444.4909391642395</v>
      </c>
      <c r="P63" s="5"/>
      <c r="Q63" s="5"/>
      <c r="R63" s="5"/>
      <c r="S63" s="5">
        <v>4444.4909391642395</v>
      </c>
    </row>
    <row r="64" spans="2:19" x14ac:dyDescent="0.25">
      <c r="B64" s="3" t="s">
        <v>77</v>
      </c>
      <c r="C64" s="5">
        <v>2769.9322736913164</v>
      </c>
      <c r="D64" s="5"/>
      <c r="F64" s="3" t="s">
        <v>77</v>
      </c>
      <c r="G64" s="5">
        <v>34919.719141285466</v>
      </c>
      <c r="I64" s="5"/>
      <c r="K64" s="3" t="s">
        <v>76</v>
      </c>
      <c r="L64" s="5"/>
      <c r="M64" s="5">
        <v>4199.9547931563584</v>
      </c>
      <c r="N64" s="5">
        <v>5801.1498651990823</v>
      </c>
      <c r="O64" s="5">
        <v>4349.8587616032537</v>
      </c>
      <c r="P64" s="5"/>
      <c r="Q64" s="5"/>
      <c r="R64" s="5"/>
      <c r="S64" s="5">
        <v>4199.9547931563584</v>
      </c>
    </row>
    <row r="65" spans="2:19" x14ac:dyDescent="0.25">
      <c r="B65" s="3" t="s">
        <v>78</v>
      </c>
      <c r="C65" s="5">
        <v>1083.4023072838122</v>
      </c>
      <c r="D65" s="5"/>
      <c r="F65" s="3" t="s">
        <v>78</v>
      </c>
      <c r="G65" s="5">
        <v>12265.209065287028</v>
      </c>
      <c r="I65" s="5"/>
      <c r="K65" s="3" t="s">
        <v>77</v>
      </c>
      <c r="L65" s="5"/>
      <c r="M65" s="5">
        <v>3392.2086821811663</v>
      </c>
      <c r="N65" s="5">
        <v>5505.3789455624174</v>
      </c>
      <c r="O65" s="5">
        <v>4253.4522307129992</v>
      </c>
      <c r="P65" s="5"/>
      <c r="Q65" s="5"/>
      <c r="R65" s="5">
        <v>21768.679282828882</v>
      </c>
      <c r="S65" s="5">
        <v>3392.2086821811663</v>
      </c>
    </row>
    <row r="66" spans="2:19" x14ac:dyDescent="0.25">
      <c r="B66" s="3" t="s">
        <v>79</v>
      </c>
      <c r="C66" s="5">
        <v>1083.4023072838122</v>
      </c>
      <c r="D66" s="5"/>
      <c r="F66" s="3" t="s">
        <v>79</v>
      </c>
      <c r="G66" s="5">
        <v>11367.045490494906</v>
      </c>
      <c r="I66" s="5"/>
      <c r="K66" s="3" t="s">
        <v>78</v>
      </c>
      <c r="L66" s="5"/>
      <c r="M66" s="5">
        <v>2844.9469545469328</v>
      </c>
      <c r="N66" s="5">
        <v>5265.0240333715437</v>
      </c>
      <c r="O66" s="5">
        <v>4155.2380773685527</v>
      </c>
      <c r="P66" s="5"/>
      <c r="Q66" s="5"/>
      <c r="R66" s="5"/>
      <c r="S66" s="5">
        <v>2844.9469545469328</v>
      </c>
    </row>
    <row r="67" spans="2:19" x14ac:dyDescent="0.25">
      <c r="B67" s="3" t="s">
        <v>80</v>
      </c>
      <c r="C67" s="5">
        <v>2475.1964613792447</v>
      </c>
      <c r="D67" s="5"/>
      <c r="F67" s="3" t="s">
        <v>80</v>
      </c>
      <c r="G67" s="5">
        <v>31154.68505545165</v>
      </c>
      <c r="I67" s="5"/>
      <c r="K67" s="3" t="s">
        <v>79</v>
      </c>
      <c r="L67" s="5"/>
      <c r="M67" s="5">
        <v>2290.5673206803331</v>
      </c>
      <c r="N67" s="5">
        <v>5021.2957611656748</v>
      </c>
      <c r="O67" s="5">
        <v>4055.1824086488978</v>
      </c>
      <c r="P67" s="5"/>
      <c r="Q67" s="5"/>
      <c r="R67" s="5"/>
      <c r="S67" s="5">
        <v>2290.5673206803331</v>
      </c>
    </row>
    <row r="68" spans="2:19" x14ac:dyDescent="0.25">
      <c r="B68" s="3" t="s">
        <v>81</v>
      </c>
      <c r="C68" s="5">
        <v>1083.4023072838122</v>
      </c>
      <c r="D68" s="5"/>
      <c r="F68" s="3" t="s">
        <v>81</v>
      </c>
      <c r="G68" s="5">
        <v>9469.817574259896</v>
      </c>
      <c r="I68" s="5"/>
      <c r="K68" s="3" t="s">
        <v>80</v>
      </c>
      <c r="L68" s="5"/>
      <c r="M68" s="5">
        <v>1728.9772022288626</v>
      </c>
      <c r="N68" s="5">
        <v>4711.8194433916451</v>
      </c>
      <c r="O68" s="5">
        <v>3953.2506961407494</v>
      </c>
      <c r="P68" s="5"/>
      <c r="Q68" s="5"/>
      <c r="R68" s="5">
        <v>20760.63771369039</v>
      </c>
      <c r="S68" s="5">
        <v>1728.9772022288626</v>
      </c>
    </row>
    <row r="69" spans="2:19" x14ac:dyDescent="0.25">
      <c r="B69" s="3" t="s">
        <v>82</v>
      </c>
      <c r="C69" s="5">
        <v>1378.1381195958838</v>
      </c>
      <c r="D69" s="5"/>
      <c r="F69" s="3" t="s">
        <v>82</v>
      </c>
      <c r="G69" s="5">
        <v>8241.7602291164076</v>
      </c>
      <c r="I69" s="5"/>
      <c r="K69" s="3" t="s">
        <v>81</v>
      </c>
      <c r="L69" s="5"/>
      <c r="M69" s="5">
        <v>1160.0828167287136</v>
      </c>
      <c r="N69" s="5">
        <v>4460.3269935081089</v>
      </c>
      <c r="O69" s="5">
        <v>3849.4077640230735</v>
      </c>
      <c r="P69" s="5"/>
      <c r="Q69" s="5"/>
      <c r="R69" s="5"/>
      <c r="S69" s="5">
        <v>1160.0828167287136</v>
      </c>
    </row>
    <row r="70" spans="2:19" x14ac:dyDescent="0.25">
      <c r="B70" s="3" t="s">
        <v>83</v>
      </c>
      <c r="C70" s="5">
        <v>2180.4606490671731</v>
      </c>
      <c r="D70" s="5"/>
      <c r="F70" s="3" t="s">
        <v>83</v>
      </c>
      <c r="G70" s="5">
        <v>27255.815864367974</v>
      </c>
      <c r="I70" s="5"/>
      <c r="K70" s="3" t="s">
        <v>82</v>
      </c>
      <c r="L70" s="5"/>
      <c r="M70" s="5">
        <v>292.83758293883182</v>
      </c>
      <c r="N70" s="5">
        <v>4205.3048692493849</v>
      </c>
      <c r="O70" s="5">
        <v>3743.6177769281908</v>
      </c>
      <c r="P70" s="5"/>
      <c r="Q70" s="5"/>
      <c r="R70" s="5"/>
      <c r="S70" s="5">
        <v>292.83758293883182</v>
      </c>
    </row>
    <row r="71" spans="2:19" x14ac:dyDescent="0.25">
      <c r="B71" s="3" t="s">
        <v>84</v>
      </c>
      <c r="C71" s="5">
        <v>493.93068265966934</v>
      </c>
      <c r="D71" s="5"/>
      <c r="F71" s="3" t="s">
        <v>84</v>
      </c>
      <c r="G71" s="5">
        <v>7144.3919208909747</v>
      </c>
      <c r="I71" s="5"/>
      <c r="K71" s="3" t="s">
        <v>83</v>
      </c>
      <c r="L71" s="5"/>
      <c r="M71" s="5">
        <v>2.1032064978498966E-12</v>
      </c>
      <c r="N71" s="5">
        <v>3881.4880742087312</v>
      </c>
      <c r="O71" s="5">
        <v>3635.8442275752791</v>
      </c>
      <c r="P71" s="5"/>
      <c r="Q71" s="5"/>
      <c r="R71" s="5">
        <v>19738.483562583962</v>
      </c>
      <c r="S71" s="5">
        <v>2.1032064978498966E-12</v>
      </c>
    </row>
    <row r="72" spans="2:19" x14ac:dyDescent="0.25">
      <c r="B72" s="3" t="s">
        <v>85</v>
      </c>
      <c r="C72" s="5">
        <v>572.9217576570079</v>
      </c>
      <c r="D72" s="5"/>
      <c r="F72" s="3" t="s">
        <v>85</v>
      </c>
      <c r="G72" s="5">
        <v>6698.4067115082071</v>
      </c>
      <c r="I72" s="5"/>
      <c r="K72" s="3" t="s">
        <v>84</v>
      </c>
      <c r="L72" s="5"/>
      <c r="M72" s="5"/>
      <c r="N72" s="5">
        <v>3618.3419967189743</v>
      </c>
      <c r="O72" s="5">
        <v>3526.0499241720004</v>
      </c>
      <c r="P72" s="5"/>
      <c r="Q72" s="5"/>
      <c r="R72" s="5"/>
      <c r="S72" s="5">
        <v>3526.0499241720004</v>
      </c>
    </row>
    <row r="73" spans="2:19" x14ac:dyDescent="0.25">
      <c r="B73" s="3" t="s">
        <v>86</v>
      </c>
      <c r="C73" s="5">
        <v>1806.7337617577634</v>
      </c>
      <c r="D73" s="5"/>
      <c r="F73" s="3" t="s">
        <v>86</v>
      </c>
      <c r="G73" s="5">
        <v>25014.946949159992</v>
      </c>
      <c r="I73" s="5"/>
      <c r="K73" s="3" t="s">
        <v>85</v>
      </c>
      <c r="L73" s="5"/>
      <c r="M73" s="5"/>
      <c r="N73" s="5">
        <v>3284.2097339282973</v>
      </c>
      <c r="O73" s="5">
        <v>3414.1969775799103</v>
      </c>
      <c r="P73" s="5"/>
      <c r="Q73" s="5"/>
      <c r="R73" s="5"/>
      <c r="S73" s="5">
        <v>3284.2097339282973</v>
      </c>
    </row>
    <row r="74" spans="2:19" x14ac:dyDescent="0.25">
      <c r="B74" s="3" t="s">
        <v>87</v>
      </c>
      <c r="C74" s="5">
        <v>493.93068265966934</v>
      </c>
      <c r="D74" s="5"/>
      <c r="F74" s="3" t="s">
        <v>87</v>
      </c>
      <c r="G74" s="5">
        <v>5921.5012308837831</v>
      </c>
      <c r="I74" s="5"/>
      <c r="K74" s="3" t="s">
        <v>86</v>
      </c>
      <c r="L74" s="5"/>
      <c r="M74" s="5"/>
      <c r="N74" s="5">
        <v>3012.6809075587307</v>
      </c>
      <c r="O74" s="5">
        <v>3300.2467882392184</v>
      </c>
      <c r="P74" s="5"/>
      <c r="Q74" s="5"/>
      <c r="R74" s="5">
        <v>18702.019253362043</v>
      </c>
      <c r="S74" s="5">
        <v>3012.6809075587307</v>
      </c>
    </row>
    <row r="75" spans="2:19" x14ac:dyDescent="0.25">
      <c r="B75" s="3" t="s">
        <v>88</v>
      </c>
      <c r="C75" s="5">
        <v>572.9217576570079</v>
      </c>
      <c r="D75" s="5"/>
      <c r="F75" s="3" t="s">
        <v>88</v>
      </c>
      <c r="G75" s="5">
        <v>5453.6226044876039</v>
      </c>
      <c r="I75" s="5"/>
      <c r="K75" s="3" t="s">
        <v>87</v>
      </c>
      <c r="L75" s="5"/>
      <c r="M75" s="5"/>
      <c r="N75" s="5">
        <v>2737.3411980353944</v>
      </c>
      <c r="O75" s="5">
        <v>3184.1600328483887</v>
      </c>
      <c r="P75" s="5"/>
      <c r="Q75" s="5"/>
      <c r="R75" s="5"/>
      <c r="S75" s="5">
        <v>2737.3411980353944</v>
      </c>
    </row>
    <row r="76" spans="2:19" x14ac:dyDescent="0.25">
      <c r="B76" s="3" t="s">
        <v>89</v>
      </c>
      <c r="C76" s="5">
        <v>1806.7337617577634</v>
      </c>
      <c r="D76" s="5"/>
      <c r="F76" s="3" t="s">
        <v>89</v>
      </c>
      <c r="G76" s="5">
        <v>22700.075330594467</v>
      </c>
      <c r="I76" s="5"/>
      <c r="K76" s="3" t="s">
        <v>88</v>
      </c>
      <c r="L76" s="5"/>
      <c r="M76" s="5"/>
      <c r="N76" s="5">
        <v>2387.7259536936231</v>
      </c>
      <c r="O76" s="5">
        <v>3065.8966507939808</v>
      </c>
      <c r="P76" s="5"/>
      <c r="Q76" s="5"/>
      <c r="R76" s="5"/>
      <c r="S76" s="5">
        <v>2387.7259536936231</v>
      </c>
    </row>
    <row r="77" spans="2:19" x14ac:dyDescent="0.25">
      <c r="B77" s="3" t="s">
        <v>90</v>
      </c>
      <c r="C77" s="5">
        <v>493.93068265966934</v>
      </c>
      <c r="D77" s="5"/>
      <c r="F77" s="3" t="s">
        <v>90</v>
      </c>
      <c r="G77" s="5">
        <v>4638.1926822857386</v>
      </c>
      <c r="I77" s="5"/>
      <c r="K77" s="3" t="s">
        <v>89</v>
      </c>
      <c r="L77" s="5"/>
      <c r="M77" s="5"/>
      <c r="N77" s="5">
        <v>2103.615056457395</v>
      </c>
      <c r="O77" s="5">
        <v>2945.4158303260529</v>
      </c>
      <c r="P77" s="5"/>
      <c r="Q77" s="5"/>
      <c r="R77" s="5">
        <v>17651.044443811017</v>
      </c>
      <c r="S77" s="5">
        <v>2103.615056457395</v>
      </c>
    </row>
    <row r="78" spans="2:19" x14ac:dyDescent="0.25">
      <c r="B78" s="3" t="s">
        <v>91</v>
      </c>
      <c r="C78" s="5">
        <v>493.93068265966934</v>
      </c>
      <c r="D78" s="5"/>
      <c r="F78" s="3" t="s">
        <v>91</v>
      </c>
      <c r="G78" s="5">
        <v>4221.0096706461281</v>
      </c>
      <c r="I78" s="5"/>
      <c r="K78" s="3" t="s">
        <v>90</v>
      </c>
      <c r="L78" s="5"/>
      <c r="M78" s="5"/>
      <c r="N78" s="5">
        <v>1815.5166878113871</v>
      </c>
      <c r="O78" s="5">
        <v>2822.6759944743512</v>
      </c>
      <c r="P78" s="5"/>
      <c r="Q78" s="5"/>
      <c r="R78" s="5"/>
      <c r="S78" s="5">
        <v>1815.5166878113871</v>
      </c>
    </row>
    <row r="79" spans="2:19" x14ac:dyDescent="0.25">
      <c r="B79" s="3" t="s">
        <v>92</v>
      </c>
      <c r="C79" s="5">
        <v>1885.7248367551019</v>
      </c>
      <c r="D79" s="5"/>
      <c r="F79" s="3" t="s">
        <v>92</v>
      </c>
      <c r="G79" s="5">
        <v>20308.030061919821</v>
      </c>
      <c r="I79" s="5"/>
      <c r="K79" s="3" t="s">
        <v>91</v>
      </c>
      <c r="L79" s="5"/>
      <c r="M79" s="5"/>
      <c r="N79" s="5">
        <v>1523.3748839456982</v>
      </c>
      <c r="O79" s="5">
        <v>2697.6347867004301</v>
      </c>
      <c r="P79" s="5"/>
      <c r="Q79" s="5"/>
      <c r="R79" s="5"/>
      <c r="S79" s="5">
        <v>1523.3748839456982</v>
      </c>
    </row>
    <row r="80" spans="2:19" x14ac:dyDescent="0.25">
      <c r="B80" s="3" t="s">
        <v>93</v>
      </c>
      <c r="C80" s="5">
        <v>493.93068265966934</v>
      </c>
      <c r="D80" s="5"/>
      <c r="F80" s="3" t="s">
        <v>93</v>
      </c>
      <c r="G80" s="5">
        <v>3291.4516251118221</v>
      </c>
      <c r="I80" s="5"/>
      <c r="K80" s="3" t="s">
        <v>92</v>
      </c>
      <c r="L80" s="5"/>
      <c r="M80" s="5"/>
      <c r="N80" s="5">
        <v>1152.4250187127932</v>
      </c>
      <c r="O80" s="5">
        <v>2570.2490562807479</v>
      </c>
      <c r="P80" s="5"/>
      <c r="Q80" s="5"/>
      <c r="R80" s="5">
        <v>16585.355986926279</v>
      </c>
      <c r="S80" s="5">
        <v>1152.4250187127932</v>
      </c>
    </row>
    <row r="81" spans="2:19" x14ac:dyDescent="0.25">
      <c r="B81" s="3" t="s">
        <v>94</v>
      </c>
      <c r="C81" s="5">
        <v>572.9217576570079</v>
      </c>
      <c r="D81" s="5"/>
      <c r="F81" s="3" t="s">
        <v>94</v>
      </c>
      <c r="G81" s="5">
        <v>2776.4773475213633</v>
      </c>
      <c r="I81" s="5"/>
      <c r="K81" s="3" t="s">
        <v>93</v>
      </c>
      <c r="L81" s="5"/>
      <c r="M81" s="5"/>
      <c r="N81" s="5">
        <v>850.97678169612516</v>
      </c>
      <c r="O81" s="5">
        <v>2440.4748434156968</v>
      </c>
      <c r="P81" s="5"/>
      <c r="Q81" s="5"/>
      <c r="R81" s="5"/>
      <c r="S81" s="5">
        <v>850.97678169612516</v>
      </c>
    </row>
    <row r="82" spans="2:19" x14ac:dyDescent="0.25">
      <c r="B82" s="3" t="s">
        <v>95</v>
      </c>
      <c r="C82" s="5">
        <v>1806.7337617577634</v>
      </c>
      <c r="D82" s="5"/>
      <c r="F82" s="3" t="s">
        <v>95</v>
      </c>
      <c r="G82" s="5">
        <v>17835.487734821894</v>
      </c>
      <c r="I82" s="5"/>
      <c r="K82" s="3" t="s">
        <v>94</v>
      </c>
      <c r="L82" s="5"/>
      <c r="M82" s="5"/>
      <c r="N82" s="5">
        <v>468.2099834619371</v>
      </c>
      <c r="O82" s="5">
        <v>2308.2673640594262</v>
      </c>
      <c r="P82" s="5"/>
      <c r="Q82" s="5"/>
      <c r="R82" s="5"/>
      <c r="S82" s="5">
        <v>468.2099834619371</v>
      </c>
    </row>
    <row r="83" spans="2:19" x14ac:dyDescent="0.25">
      <c r="B83" s="3" t="s">
        <v>96</v>
      </c>
      <c r="C83" s="5">
        <v>335.94853266499223</v>
      </c>
      <c r="D83" s="5"/>
      <c r="F83" s="3" t="s">
        <v>96</v>
      </c>
      <c r="G83" s="5">
        <v>2036.3692554411382</v>
      </c>
      <c r="I83" s="5"/>
      <c r="K83" s="3" t="s">
        <v>95</v>
      </c>
      <c r="L83" s="5"/>
      <c r="M83" s="5"/>
      <c r="N83" s="5">
        <v>157.15884871151661</v>
      </c>
      <c r="O83" s="5">
        <v>2173.5809944652256</v>
      </c>
      <c r="P83" s="5"/>
      <c r="Q83" s="5"/>
      <c r="R83" s="5">
        <v>15504.747891645153</v>
      </c>
      <c r="S83" s="5">
        <v>157.15884871151661</v>
      </c>
    </row>
    <row r="84" spans="2:19" x14ac:dyDescent="0.25">
      <c r="B84" s="3" t="s">
        <v>97</v>
      </c>
      <c r="C84" s="5">
        <v>177.96638267031511</v>
      </c>
      <c r="D84" s="5"/>
      <c r="F84" s="3" t="s">
        <v>97</v>
      </c>
      <c r="G84" s="5">
        <v>1896.5847963103395</v>
      </c>
      <c r="I84" s="5"/>
      <c r="K84" s="3" t="s">
        <v>96</v>
      </c>
      <c r="L84" s="5"/>
      <c r="M84" s="5"/>
      <c r="N84" s="5">
        <v>4.8743231673142873E-12</v>
      </c>
      <c r="O84" s="5">
        <v>2036.3692554411334</v>
      </c>
      <c r="P84" s="5"/>
      <c r="Q84" s="5"/>
      <c r="R84" s="5"/>
      <c r="S84" s="5">
        <v>4.8743231673142873E-12</v>
      </c>
    </row>
    <row r="85" spans="2:19" x14ac:dyDescent="0.25">
      <c r="B85" s="3" t="s">
        <v>98</v>
      </c>
      <c r="C85" s="5">
        <v>1490.7694617684092</v>
      </c>
      <c r="D85" s="5"/>
      <c r="F85" s="3" t="s">
        <v>98</v>
      </c>
      <c r="G85" s="5">
        <v>16163.190661600935</v>
      </c>
      <c r="I85" s="5"/>
      <c r="K85" s="3" t="s">
        <v>97</v>
      </c>
      <c r="L85" s="5"/>
      <c r="M85" s="5"/>
      <c r="N85" s="5"/>
      <c r="O85" s="5">
        <v>1896.5847963103395</v>
      </c>
      <c r="P85" s="5"/>
      <c r="Q85" s="5"/>
      <c r="R85" s="5"/>
      <c r="S85" s="5">
        <v>1896.5847963103395</v>
      </c>
    </row>
    <row r="86" spans="2:19" x14ac:dyDescent="0.25">
      <c r="B86" s="3" t="s">
        <v>99</v>
      </c>
      <c r="C86" s="5">
        <v>177.96638267031511</v>
      </c>
      <c r="D86" s="5"/>
      <c r="F86" s="3" t="s">
        <v>99</v>
      </c>
      <c r="G86" s="5">
        <v>1609.1038592487314</v>
      </c>
      <c r="I86" s="5"/>
      <c r="K86" s="3" t="s">
        <v>98</v>
      </c>
      <c r="L86" s="5"/>
      <c r="M86" s="5"/>
      <c r="N86" s="5"/>
      <c r="O86" s="5">
        <v>1754.1793785708433</v>
      </c>
      <c r="P86" s="5"/>
      <c r="Q86" s="5"/>
      <c r="R86" s="5">
        <v>14409.011283030091</v>
      </c>
      <c r="S86" s="5">
        <v>1754.1793785708433</v>
      </c>
    </row>
    <row r="87" spans="2:19" x14ac:dyDescent="0.25">
      <c r="B87" s="3" t="s">
        <v>100</v>
      </c>
      <c r="C87" s="5">
        <v>177.96638267031511</v>
      </c>
      <c r="D87" s="5"/>
      <c r="F87" s="3" t="s">
        <v>100</v>
      </c>
      <c r="G87" s="5">
        <v>1461.3081739393301</v>
      </c>
      <c r="I87" s="5"/>
      <c r="K87" s="3" t="s">
        <v>99</v>
      </c>
      <c r="L87" s="5"/>
      <c r="M87" s="5"/>
      <c r="N87" s="5"/>
      <c r="O87" s="5">
        <v>1609.1038592487314</v>
      </c>
      <c r="P87" s="5"/>
      <c r="Q87" s="5"/>
      <c r="R87" s="5"/>
      <c r="S87" s="5">
        <v>1609.1038592487314</v>
      </c>
    </row>
    <row r="88" spans="2:19" x14ac:dyDescent="0.25">
      <c r="B88" s="3" t="s">
        <v>101</v>
      </c>
      <c r="C88" s="5">
        <v>1490.7694617684092</v>
      </c>
      <c r="D88" s="5"/>
      <c r="F88" s="3" t="s">
        <v>101</v>
      </c>
      <c r="G88" s="5">
        <v>14608.675681424796</v>
      </c>
      <c r="I88" s="5"/>
      <c r="K88" s="3" t="s">
        <v>100</v>
      </c>
      <c r="L88" s="5"/>
      <c r="M88" s="5"/>
      <c r="N88" s="5"/>
      <c r="O88" s="5">
        <v>1461.3081739393301</v>
      </c>
      <c r="P88" s="5"/>
      <c r="Q88" s="5"/>
      <c r="R88" s="5"/>
      <c r="S88" s="5">
        <v>1461.3081739393301</v>
      </c>
    </row>
    <row r="89" spans="2:19" x14ac:dyDescent="0.25">
      <c r="B89" s="3" t="s">
        <v>102</v>
      </c>
      <c r="C89" s="5">
        <v>177.96638267031511</v>
      </c>
      <c r="D89" s="5"/>
      <c r="F89" s="3" t="s">
        <v>102</v>
      </c>
      <c r="G89" s="5">
        <v>1157.3513366012569</v>
      </c>
      <c r="I89" s="5"/>
      <c r="K89" s="3" t="s">
        <v>101</v>
      </c>
      <c r="L89" s="5"/>
      <c r="M89" s="5"/>
      <c r="N89" s="5"/>
      <c r="O89" s="5">
        <v>1310.7413195303775</v>
      </c>
      <c r="P89" s="5"/>
      <c r="Q89" s="5"/>
      <c r="R89" s="5">
        <v>13297.934361894419</v>
      </c>
      <c r="S89" s="5">
        <v>1310.7413195303775</v>
      </c>
    </row>
    <row r="90" spans="2:19" x14ac:dyDescent="0.25">
      <c r="B90" s="3" t="s">
        <v>103</v>
      </c>
      <c r="C90" s="5">
        <v>177.96638267031511</v>
      </c>
      <c r="D90" s="5"/>
      <c r="F90" s="3" t="s">
        <v>103</v>
      </c>
      <c r="G90" s="5">
        <v>1001.0852914922153</v>
      </c>
      <c r="I90" s="5"/>
      <c r="K90" s="3" t="s">
        <v>102</v>
      </c>
      <c r="L90" s="5"/>
      <c r="M90" s="5"/>
      <c r="N90" s="5"/>
      <c r="O90" s="5">
        <v>1157.3513366012569</v>
      </c>
      <c r="P90" s="5"/>
      <c r="Q90" s="5"/>
      <c r="R90" s="5"/>
      <c r="S90" s="5">
        <v>1157.3513366012569</v>
      </c>
    </row>
    <row r="91" spans="2:19" x14ac:dyDescent="0.25">
      <c r="B91" s="3" t="s">
        <v>104</v>
      </c>
      <c r="C91" s="5">
        <v>1490.7694617684092</v>
      </c>
      <c r="D91" s="5"/>
      <c r="F91" s="3" t="s">
        <v>104</v>
      </c>
      <c r="G91" s="5">
        <v>13013.191621900225</v>
      </c>
      <c r="I91" s="5"/>
      <c r="K91" s="3" t="s">
        <v>103</v>
      </c>
      <c r="L91" s="5"/>
      <c r="M91" s="5"/>
      <c r="N91" s="5"/>
      <c r="O91" s="5">
        <v>1001.0852914922153</v>
      </c>
      <c r="P91" s="5"/>
      <c r="Q91" s="5"/>
      <c r="R91" s="5"/>
      <c r="S91" s="5">
        <v>1001.0852914922153</v>
      </c>
    </row>
    <row r="92" spans="2:19" x14ac:dyDescent="0.25">
      <c r="B92" s="3" t="s">
        <v>105</v>
      </c>
      <c r="C92" s="5">
        <v>177.96638267031511</v>
      </c>
      <c r="D92" s="5"/>
      <c r="F92" s="3" t="s">
        <v>105</v>
      </c>
      <c r="G92" s="5">
        <v>679.70829895526504</v>
      </c>
      <c r="I92" s="5"/>
      <c r="K92" s="3" t="s">
        <v>104</v>
      </c>
      <c r="L92" s="5"/>
      <c r="M92" s="5"/>
      <c r="N92" s="5"/>
      <c r="O92" s="5">
        <v>841.88925803737925</v>
      </c>
      <c r="P92" s="5"/>
      <c r="Q92" s="5"/>
      <c r="R92" s="5">
        <v>12171.302363862846</v>
      </c>
      <c r="S92" s="5">
        <v>841.88925803737925</v>
      </c>
    </row>
    <row r="93" spans="2:19" x14ac:dyDescent="0.25">
      <c r="B93" s="3" t="s">
        <v>106</v>
      </c>
      <c r="C93" s="5">
        <v>177.96638267031511</v>
      </c>
      <c r="D93" s="5"/>
      <c r="F93" s="3" t="s">
        <v>106</v>
      </c>
      <c r="G93" s="5">
        <v>514.48644689036109</v>
      </c>
      <c r="I93" s="5"/>
      <c r="K93" s="3" t="s">
        <v>105</v>
      </c>
      <c r="L93" s="5"/>
      <c r="M93" s="5"/>
      <c r="N93" s="5"/>
      <c r="O93" s="5">
        <v>679.70829895526504</v>
      </c>
      <c r="P93" s="5"/>
      <c r="Q93" s="5"/>
      <c r="R93" s="5"/>
      <c r="S93" s="5">
        <v>679.70829895526504</v>
      </c>
    </row>
    <row r="94" spans="2:19" x14ac:dyDescent="0.25">
      <c r="B94" s="3" t="s">
        <v>107</v>
      </c>
      <c r="C94" s="5">
        <v>1490.7694617684092</v>
      </c>
      <c r="D94" s="5"/>
      <c r="F94" s="3" t="s">
        <v>107</v>
      </c>
      <c r="G94" s="5">
        <v>11375.064202958072</v>
      </c>
      <c r="I94" s="5"/>
      <c r="K94" s="3" t="s">
        <v>106</v>
      </c>
      <c r="L94" s="5"/>
      <c r="M94" s="5"/>
      <c r="N94" s="5"/>
      <c r="O94" s="5">
        <v>514.48644689036109</v>
      </c>
      <c r="P94" s="5"/>
      <c r="Q94" s="5"/>
      <c r="R94" s="5"/>
      <c r="S94" s="5">
        <v>514.48644689036109</v>
      </c>
    </row>
    <row r="95" spans="2:19" x14ac:dyDescent="0.25">
      <c r="B95" s="3" t="s">
        <v>108</v>
      </c>
      <c r="C95" s="5">
        <v>177.96638267031511</v>
      </c>
      <c r="D95" s="5"/>
      <c r="F95" s="3" t="s">
        <v>108</v>
      </c>
      <c r="G95" s="5">
        <v>174.69092777453588</v>
      </c>
      <c r="I95" s="5"/>
      <c r="K95" s="3" t="s">
        <v>107</v>
      </c>
      <c r="L95" s="5"/>
      <c r="M95" s="5"/>
      <c r="N95" s="5"/>
      <c r="O95" s="5">
        <v>346.16668509924023</v>
      </c>
      <c r="P95" s="5"/>
      <c r="Q95" s="5"/>
      <c r="R95" s="5">
        <v>11028.897517858832</v>
      </c>
      <c r="S95" s="5">
        <v>346.16668509924023</v>
      </c>
    </row>
    <row r="96" spans="2:19" x14ac:dyDescent="0.25">
      <c r="B96" s="3" t="s">
        <v>109</v>
      </c>
      <c r="C96" s="5">
        <v>177.96638267031511</v>
      </c>
      <c r="F96" s="3" t="s">
        <v>109</v>
      </c>
      <c r="G96" s="5">
        <v>-6.6791017161449417E-12</v>
      </c>
      <c r="K96" s="3" t="s">
        <v>108</v>
      </c>
      <c r="L96" s="5"/>
      <c r="M96" s="5"/>
      <c r="N96" s="5"/>
      <c r="O96" s="5">
        <v>174.69092777453588</v>
      </c>
      <c r="P96" s="5"/>
      <c r="Q96" s="5"/>
      <c r="R96" s="5"/>
      <c r="S96" s="5">
        <v>174.69092777453588</v>
      </c>
    </row>
    <row r="97" spans="2:19" x14ac:dyDescent="0.25">
      <c r="B97" s="3" t="s">
        <v>146</v>
      </c>
      <c r="C97" s="5">
        <v>1312.803079098094</v>
      </c>
      <c r="F97" s="3" t="s">
        <v>146</v>
      </c>
      <c r="G97" s="5">
        <v>9870.4990040107605</v>
      </c>
      <c r="K97" s="3" t="s">
        <v>109</v>
      </c>
      <c r="L97" s="5"/>
      <c r="M97" s="5"/>
      <c r="N97" s="5"/>
      <c r="O97" s="5">
        <v>-6.6791017161449417E-12</v>
      </c>
      <c r="P97" s="5"/>
      <c r="Q97" s="5"/>
      <c r="R97" s="5"/>
      <c r="S97" s="5">
        <v>-6.6791017161449417E-12</v>
      </c>
    </row>
    <row r="98" spans="2:19" x14ac:dyDescent="0.25">
      <c r="B98" s="3" t="s">
        <v>147</v>
      </c>
      <c r="C98" s="5">
        <v>1312.803079098094</v>
      </c>
      <c r="F98" s="3" t="s">
        <v>147</v>
      </c>
      <c r="G98" s="5">
        <v>8695.8829109688177</v>
      </c>
      <c r="K98" s="3" t="s">
        <v>146</v>
      </c>
      <c r="L98" s="5"/>
      <c r="M98" s="5"/>
      <c r="N98" s="5"/>
      <c r="O98" s="5"/>
      <c r="P98" s="5"/>
      <c r="Q98" s="5"/>
      <c r="R98" s="5">
        <v>9870.4990040107605</v>
      </c>
      <c r="S98" s="5">
        <v>9870.4990040107605</v>
      </c>
    </row>
    <row r="99" spans="2:19" x14ac:dyDescent="0.25">
      <c r="B99" s="3" t="s">
        <v>148</v>
      </c>
      <c r="C99" s="5">
        <v>1312.803079098094</v>
      </c>
      <c r="F99" s="3" t="s">
        <v>148</v>
      </c>
      <c r="G99" s="5">
        <v>7504.8221926242868</v>
      </c>
      <c r="K99" s="3" t="s">
        <v>147</v>
      </c>
      <c r="L99" s="5"/>
      <c r="M99" s="5"/>
      <c r="N99" s="5"/>
      <c r="O99" s="5"/>
      <c r="P99" s="5"/>
      <c r="Q99" s="5"/>
      <c r="R99" s="5">
        <v>8695.8829109688177</v>
      </c>
      <c r="S99" s="5">
        <v>8695.8829109688177</v>
      </c>
    </row>
    <row r="100" spans="2:19" x14ac:dyDescent="0.25">
      <c r="B100" s="3" t="s">
        <v>149</v>
      </c>
      <c r="C100" s="5">
        <v>1312.803079098094</v>
      </c>
      <c r="F100" s="3" t="s">
        <v>149</v>
      </c>
      <c r="G100" s="5">
        <v>6297.0866242229331</v>
      </c>
      <c r="K100" s="3" t="s">
        <v>148</v>
      </c>
      <c r="L100" s="5"/>
      <c r="M100" s="5"/>
      <c r="N100" s="5"/>
      <c r="O100" s="5"/>
      <c r="P100" s="5"/>
      <c r="Q100" s="5"/>
      <c r="R100" s="5">
        <v>7504.8221926242868</v>
      </c>
      <c r="S100" s="5">
        <v>7504.8221926242868</v>
      </c>
    </row>
    <row r="101" spans="2:19" x14ac:dyDescent="0.25">
      <c r="B101" s="3" t="s">
        <v>150</v>
      </c>
      <c r="C101" s="5">
        <v>1312.803079098094</v>
      </c>
      <c r="F101" s="3" t="s">
        <v>150</v>
      </c>
      <c r="G101" s="5">
        <v>5072.4427578639607</v>
      </c>
      <c r="K101" s="3" t="s">
        <v>149</v>
      </c>
      <c r="L101" s="5"/>
      <c r="M101" s="5"/>
      <c r="N101" s="5"/>
      <c r="O101" s="5"/>
      <c r="P101" s="5"/>
      <c r="Q101" s="5"/>
      <c r="R101" s="5">
        <v>6297.0866242229331</v>
      </c>
      <c r="S101" s="5">
        <v>6297.0866242229331</v>
      </c>
    </row>
    <row r="102" spans="2:19" x14ac:dyDescent="0.25">
      <c r="B102" s="3" t="s">
        <v>151</v>
      </c>
      <c r="C102" s="5">
        <v>1312.803079098094</v>
      </c>
      <c r="F102" s="3" t="s">
        <v>151</v>
      </c>
      <c r="G102" s="5">
        <v>3830.6538773759621</v>
      </c>
      <c r="K102" s="3" t="s">
        <v>150</v>
      </c>
      <c r="L102" s="5"/>
      <c r="M102" s="5"/>
      <c r="N102" s="5"/>
      <c r="O102" s="5"/>
      <c r="P102" s="5"/>
      <c r="Q102" s="5"/>
      <c r="R102" s="5">
        <v>5072.4427578639607</v>
      </c>
      <c r="S102" s="5">
        <v>5072.4427578639607</v>
      </c>
    </row>
    <row r="103" spans="2:19" x14ac:dyDescent="0.25">
      <c r="B103" s="3" t="s">
        <v>152</v>
      </c>
      <c r="C103" s="5">
        <v>1312.803079098094</v>
      </c>
      <c r="F103" s="3" t="s">
        <v>152</v>
      </c>
      <c r="G103" s="5">
        <v>2571.4799525611315</v>
      </c>
      <c r="K103" s="3" t="s">
        <v>151</v>
      </c>
      <c r="L103" s="5"/>
      <c r="M103" s="5"/>
      <c r="N103" s="5"/>
      <c r="O103" s="5"/>
      <c r="P103" s="5"/>
      <c r="Q103" s="5"/>
      <c r="R103" s="5">
        <v>3830.6538773759621</v>
      </c>
      <c r="S103" s="5">
        <v>3830.6538773759621</v>
      </c>
    </row>
    <row r="104" spans="2:19" x14ac:dyDescent="0.25">
      <c r="B104" s="3" t="s">
        <v>153</v>
      </c>
      <c r="C104" s="5">
        <v>1312.803079098094</v>
      </c>
      <c r="F104" s="3" t="s">
        <v>153</v>
      </c>
      <c r="G104" s="5">
        <v>1294.6775927988933</v>
      </c>
      <c r="K104" s="3" t="s">
        <v>152</v>
      </c>
      <c r="L104" s="5"/>
      <c r="M104" s="5"/>
      <c r="N104" s="5"/>
      <c r="O104" s="5"/>
      <c r="P104" s="5"/>
      <c r="Q104" s="5"/>
      <c r="R104" s="5">
        <v>2571.4799525611315</v>
      </c>
      <c r="S104" s="5">
        <v>2571.4799525611315</v>
      </c>
    </row>
    <row r="105" spans="2:19" x14ac:dyDescent="0.25">
      <c r="B105" s="3" t="s">
        <v>154</v>
      </c>
      <c r="C105" s="5">
        <v>1312.803079098094</v>
      </c>
      <c r="F105" s="3" t="s">
        <v>154</v>
      </c>
      <c r="G105" s="5">
        <v>-1.6143530956469476E-11</v>
      </c>
      <c r="K105" s="3" t="s">
        <v>153</v>
      </c>
      <c r="L105" s="5"/>
      <c r="M105" s="5"/>
      <c r="N105" s="5"/>
      <c r="O105" s="5"/>
      <c r="P105" s="5"/>
      <c r="Q105" s="5"/>
      <c r="R105" s="5">
        <v>1294.6775927988933</v>
      </c>
      <c r="S105" s="5">
        <v>1294.6775927988933</v>
      </c>
    </row>
    <row r="106" spans="2:19" x14ac:dyDescent="0.25">
      <c r="B106" s="3" t="s">
        <v>25</v>
      </c>
      <c r="C106" s="5"/>
      <c r="F106" s="3" t="s">
        <v>25</v>
      </c>
      <c r="G106" s="5"/>
      <c r="K106" s="3" t="s">
        <v>154</v>
      </c>
      <c r="L106" s="5"/>
      <c r="M106" s="5"/>
      <c r="N106" s="5"/>
      <c r="O106" s="5"/>
      <c r="P106" s="5"/>
      <c r="Q106" s="5"/>
      <c r="R106" s="5">
        <v>-1.6143530956469476E-11</v>
      </c>
      <c r="S106" s="5">
        <v>-1.6143530956469476E-11</v>
      </c>
    </row>
    <row r="107" spans="2:19" x14ac:dyDescent="0.25">
      <c r="F107" s="3" t="s">
        <v>26</v>
      </c>
      <c r="G107" s="5">
        <v>2240445.7079333556</v>
      </c>
      <c r="K107" s="3" t="s">
        <v>25</v>
      </c>
      <c r="L107" s="5"/>
      <c r="M107" s="5"/>
      <c r="N107" s="5"/>
      <c r="O107" s="5"/>
      <c r="P107" s="5"/>
      <c r="Q107" s="5"/>
      <c r="R107" s="5"/>
      <c r="S107" s="5"/>
    </row>
    <row r="108" spans="2:19" x14ac:dyDescent="0.25">
      <c r="K108" s="3" t="s">
        <v>26</v>
      </c>
      <c r="L108" s="5">
        <v>0</v>
      </c>
      <c r="M108" s="5">
        <v>2.1032064978498966E-12</v>
      </c>
      <c r="N108" s="5">
        <v>4.8743231673142873E-12</v>
      </c>
      <c r="O108" s="5">
        <v>-6.6791017161449417E-12</v>
      </c>
      <c r="P108" s="5">
        <v>5.0590642786119133E-12</v>
      </c>
      <c r="Q108" s="5"/>
      <c r="R108" s="5">
        <v>-1.6143530956469476E-11</v>
      </c>
      <c r="S108" s="5">
        <v>-1.6143530956469476E-11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entry data</vt:lpstr>
      <vt:lpstr>index</vt:lpstr>
      <vt:lpstr>loan schedule</vt:lpstr>
      <vt:lpstr>repayment calendar</vt:lpstr>
      <vt:lpstr>calculations</vt:lpstr>
      <vt:lpstr>all loans calendar</vt:lpstr>
      <vt:lpstr>period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Vladimir</dc:creator>
  <cp:lastModifiedBy>Vladimir</cp:lastModifiedBy>
  <cp:lastPrinted>2013-04-06T04:26:14Z</cp:lastPrinted>
  <dcterms:created xsi:type="dcterms:W3CDTF">2012-12-11T00:43:33Z</dcterms:created>
  <dcterms:modified xsi:type="dcterms:W3CDTF">2014-05-31T04:44:08Z</dcterms:modified>
</cp:coreProperties>
</file>